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1955" tabRatio="767" activeTab="3"/>
  </bookViews>
  <sheets>
    <sheet name="2018-01" sheetId="1" r:id="rId1"/>
    <sheet name="2018-02" sheetId="2" r:id="rId2"/>
    <sheet name="2018-03" sheetId="3" r:id="rId3"/>
    <sheet name="2018-04" sheetId="4" r:id="rId4"/>
    <sheet name="2018-05" sheetId="5" r:id="rId5"/>
    <sheet name="2018-06" sheetId="6" r:id="rId6"/>
    <sheet name="2018-07" sheetId="7" r:id="rId7"/>
    <sheet name="2018-08" sheetId="8" r:id="rId8"/>
    <sheet name="2018-09" sheetId="9" r:id="rId9"/>
    <sheet name="2018-10" sheetId="10" r:id="rId10"/>
    <sheet name="2018-11" sheetId="11" r:id="rId11"/>
    <sheet name="2018-12" sheetId="12" r:id="rId12"/>
    <sheet name="2018-02 (Д)" sheetId="16" r:id="rId13"/>
    <sheet name="2018-03 (Д)" sheetId="15" r:id="rId14"/>
    <sheet name="2018-04 (Д)" sheetId="17" r:id="rId15"/>
    <sheet name="2018-05 (Д)" sheetId="18" r:id="rId16"/>
    <sheet name="2018-06 (Д)" sheetId="19" r:id="rId17"/>
    <sheet name="2018-07 (Д)" sheetId="20" r:id="rId18"/>
    <sheet name="2018-08 (Д)" sheetId="21" r:id="rId19"/>
    <sheet name="2018-09 (Д)" sheetId="22" r:id="rId20"/>
    <sheet name="2018-10 (Д)" sheetId="23" r:id="rId21"/>
    <sheet name="2018-11 (Д)" sheetId="24" r:id="rId22"/>
    <sheet name="2018-12 (Д)" sheetId="25" r:id="rId23"/>
    <sheet name="динамика" sheetId="14" r:id="rId24"/>
  </sheets>
  <calcPr calcId="145621"/>
</workbook>
</file>

<file path=xl/calcChain.xml><?xml version="1.0" encoding="utf-8"?>
<calcChain xmlns="http://schemas.openxmlformats.org/spreadsheetml/2006/main">
  <c r="E3" i="25" l="1"/>
  <c r="K3" i="25"/>
  <c r="Q3" i="25"/>
  <c r="W3" i="25"/>
  <c r="J4" i="25"/>
  <c r="P4" i="25"/>
  <c r="V4" i="25"/>
  <c r="I5" i="25"/>
  <c r="O5" i="25"/>
  <c r="U5" i="25"/>
  <c r="H6" i="25"/>
  <c r="N6" i="25"/>
  <c r="T6" i="25"/>
  <c r="G7" i="25"/>
  <c r="M7" i="25"/>
  <c r="S7" i="25"/>
  <c r="F8" i="25"/>
  <c r="L8" i="25"/>
  <c r="R8" i="25"/>
  <c r="E9" i="25"/>
  <c r="K9" i="25"/>
  <c r="Q9" i="25"/>
  <c r="W9" i="25"/>
  <c r="J10" i="25"/>
  <c r="P10" i="25"/>
  <c r="V10" i="25"/>
  <c r="I11" i="25"/>
  <c r="O11" i="25"/>
  <c r="U11" i="25"/>
  <c r="H12" i="25"/>
  <c r="N12" i="25"/>
  <c r="T12" i="25"/>
  <c r="G13" i="25"/>
  <c r="M13" i="25"/>
  <c r="S13" i="25"/>
  <c r="F14" i="25"/>
  <c r="L14" i="25"/>
  <c r="R14" i="25"/>
  <c r="E15" i="25"/>
  <c r="K15" i="25"/>
  <c r="Q15" i="25"/>
  <c r="W15" i="25"/>
  <c r="J16" i="25"/>
  <c r="P16" i="25"/>
  <c r="V16" i="25"/>
  <c r="I17" i="25"/>
  <c r="O17" i="25"/>
  <c r="U17" i="25"/>
  <c r="H18" i="25"/>
  <c r="N18" i="25"/>
  <c r="T18" i="25"/>
  <c r="G19" i="25"/>
  <c r="M19" i="25"/>
  <c r="S19" i="25"/>
  <c r="F20" i="25"/>
  <c r="L20" i="25"/>
  <c r="R20" i="25"/>
  <c r="E21" i="25"/>
  <c r="K21" i="25"/>
  <c r="Q21" i="25"/>
  <c r="W21" i="25"/>
  <c r="J22" i="25"/>
  <c r="P22" i="25"/>
  <c r="V22" i="25"/>
  <c r="I23" i="25"/>
  <c r="O23" i="25"/>
  <c r="U23" i="25"/>
  <c r="H24" i="25"/>
  <c r="N24" i="25"/>
  <c r="T24" i="25"/>
  <c r="G25" i="25"/>
  <c r="M25" i="25"/>
  <c r="S25" i="25"/>
  <c r="F26" i="25"/>
  <c r="L26" i="25"/>
  <c r="R26" i="25"/>
  <c r="E27" i="25"/>
  <c r="K27" i="25"/>
  <c r="Q27" i="25"/>
  <c r="W27" i="25"/>
  <c r="J28" i="25"/>
  <c r="P28" i="25"/>
  <c r="V28" i="25"/>
  <c r="I29" i="25"/>
  <c r="O29" i="25"/>
  <c r="U29" i="25"/>
  <c r="H30" i="25"/>
  <c r="N30" i="25"/>
  <c r="T30" i="25"/>
  <c r="G31" i="25"/>
  <c r="M31" i="25"/>
  <c r="S31" i="25"/>
  <c r="F32" i="25"/>
  <c r="L32" i="25"/>
  <c r="R32" i="25"/>
  <c r="E33" i="25"/>
  <c r="K33" i="25"/>
  <c r="Q33" i="25"/>
  <c r="W33" i="25"/>
  <c r="J34" i="25"/>
  <c r="P34" i="25"/>
  <c r="V34" i="25"/>
  <c r="I35" i="25"/>
  <c r="O35" i="25"/>
  <c r="U35" i="25"/>
  <c r="H36" i="25"/>
  <c r="N36" i="25"/>
  <c r="T36" i="25"/>
  <c r="G37" i="25"/>
  <c r="M37" i="25"/>
  <c r="S37" i="25"/>
  <c r="F38" i="25"/>
  <c r="L38" i="25"/>
  <c r="R38" i="25"/>
  <c r="E39" i="25"/>
  <c r="K39" i="25"/>
  <c r="Q39" i="25"/>
  <c r="W39" i="25"/>
  <c r="J40" i="25"/>
  <c r="P40" i="25"/>
  <c r="V40" i="25"/>
  <c r="I41" i="25"/>
  <c r="O41" i="25"/>
  <c r="U41" i="25"/>
  <c r="H42" i="25"/>
  <c r="N42" i="25"/>
  <c r="T42" i="25"/>
  <c r="F3" i="25"/>
  <c r="L3" i="25"/>
  <c r="R3" i="25"/>
  <c r="E4" i="25"/>
  <c r="K4" i="25"/>
  <c r="Q4" i="25"/>
  <c r="W4" i="25"/>
  <c r="J5" i="25"/>
  <c r="P5" i="25"/>
  <c r="V5" i="25"/>
  <c r="I6" i="25"/>
  <c r="O6" i="25"/>
  <c r="U6" i="25"/>
  <c r="H7" i="25"/>
  <c r="N7" i="25"/>
  <c r="T7" i="25"/>
  <c r="G8" i="25"/>
  <c r="M8" i="25"/>
  <c r="S8" i="25"/>
  <c r="F9" i="25"/>
  <c r="L9" i="25"/>
  <c r="R9" i="25"/>
  <c r="E10" i="25"/>
  <c r="K10" i="25"/>
  <c r="Q10" i="25"/>
  <c r="W10" i="25"/>
  <c r="J11" i="25"/>
  <c r="P11" i="25"/>
  <c r="V11" i="25"/>
  <c r="I12" i="25"/>
  <c r="O12" i="25"/>
  <c r="U12" i="25"/>
  <c r="H13" i="25"/>
  <c r="N13" i="25"/>
  <c r="T13" i="25"/>
  <c r="G14" i="25"/>
  <c r="M14" i="25"/>
  <c r="S14" i="25"/>
  <c r="F15" i="25"/>
  <c r="L15" i="25"/>
  <c r="R15" i="25"/>
  <c r="E16" i="25"/>
  <c r="K16" i="25"/>
  <c r="Q16" i="25"/>
  <c r="W16" i="25"/>
  <c r="J17" i="25"/>
  <c r="P17" i="25"/>
  <c r="V17" i="25"/>
  <c r="I18" i="25"/>
  <c r="O18" i="25"/>
  <c r="U18" i="25"/>
  <c r="H19" i="25"/>
  <c r="N19" i="25"/>
  <c r="T19" i="25"/>
  <c r="G20" i="25"/>
  <c r="M20" i="25"/>
  <c r="S20" i="25"/>
  <c r="F21" i="25"/>
  <c r="L21" i="25"/>
  <c r="R21" i="25"/>
  <c r="E22" i="25"/>
  <c r="K22" i="25"/>
  <c r="Q22" i="25"/>
  <c r="W22" i="25"/>
  <c r="J23" i="25"/>
  <c r="P23" i="25"/>
  <c r="V23" i="25"/>
  <c r="I24" i="25"/>
  <c r="O24" i="25"/>
  <c r="U24" i="25"/>
  <c r="H25" i="25"/>
  <c r="N25" i="25"/>
  <c r="T25" i="25"/>
  <c r="G26" i="25"/>
  <c r="M26" i="25"/>
  <c r="S26" i="25"/>
  <c r="F27" i="25"/>
  <c r="L27" i="25"/>
  <c r="R27" i="25"/>
  <c r="E28" i="25"/>
  <c r="K28" i="25"/>
  <c r="Q28" i="25"/>
  <c r="W28" i="25"/>
  <c r="J29" i="25"/>
  <c r="P29" i="25"/>
  <c r="V29" i="25"/>
  <c r="I30" i="25"/>
  <c r="O30" i="25"/>
  <c r="U30" i="25"/>
  <c r="H31" i="25"/>
  <c r="N31" i="25"/>
  <c r="T31" i="25"/>
  <c r="G32" i="25"/>
  <c r="M32" i="25"/>
  <c r="S32" i="25"/>
  <c r="F33" i="25"/>
  <c r="L33" i="25"/>
  <c r="R33" i="25"/>
  <c r="E34" i="25"/>
  <c r="K34" i="25"/>
  <c r="Q34" i="25"/>
  <c r="W34" i="25"/>
  <c r="J35" i="25"/>
  <c r="P35" i="25"/>
  <c r="V35" i="25"/>
  <c r="I36" i="25"/>
  <c r="O36" i="25"/>
  <c r="U36" i="25"/>
  <c r="H37" i="25"/>
  <c r="N37" i="25"/>
  <c r="T37" i="25"/>
  <c r="G38" i="25"/>
  <c r="M38" i="25"/>
  <c r="S38" i="25"/>
  <c r="G3" i="25"/>
  <c r="M3" i="25"/>
  <c r="S3" i="25"/>
  <c r="F4" i="25"/>
  <c r="L4" i="25"/>
  <c r="R4" i="25"/>
  <c r="E5" i="25"/>
  <c r="K5" i="25"/>
  <c r="Q5" i="25"/>
  <c r="W5" i="25"/>
  <c r="J6" i="25"/>
  <c r="P6" i="25"/>
  <c r="V6" i="25"/>
  <c r="I7" i="25"/>
  <c r="O7" i="25"/>
  <c r="U7" i="25"/>
  <c r="H8" i="25"/>
  <c r="N8" i="25"/>
  <c r="T8" i="25"/>
  <c r="G9" i="25"/>
  <c r="M9" i="25"/>
  <c r="S9" i="25"/>
  <c r="F10" i="25"/>
  <c r="L10" i="25"/>
  <c r="R10" i="25"/>
  <c r="E11" i="25"/>
  <c r="K11" i="25"/>
  <c r="Q11" i="25"/>
  <c r="W11" i="25"/>
  <c r="J12" i="25"/>
  <c r="P12" i="25"/>
  <c r="V12" i="25"/>
  <c r="I13" i="25"/>
  <c r="O13" i="25"/>
  <c r="U13" i="25"/>
  <c r="H14" i="25"/>
  <c r="N14" i="25"/>
  <c r="T14" i="25"/>
  <c r="G15" i="25"/>
  <c r="M15" i="25"/>
  <c r="S15" i="25"/>
  <c r="F16" i="25"/>
  <c r="L16" i="25"/>
  <c r="R16" i="25"/>
  <c r="E17" i="25"/>
  <c r="K17" i="25"/>
  <c r="Q17" i="25"/>
  <c r="W17" i="25"/>
  <c r="J18" i="25"/>
  <c r="P18" i="25"/>
  <c r="V18" i="25"/>
  <c r="I19" i="25"/>
  <c r="O19" i="25"/>
  <c r="U19" i="25"/>
  <c r="H20" i="25"/>
  <c r="N20" i="25"/>
  <c r="T20" i="25"/>
  <c r="G21" i="25"/>
  <c r="M21" i="25"/>
  <c r="S21" i="25"/>
  <c r="F22" i="25"/>
  <c r="L22" i="25"/>
  <c r="R22" i="25"/>
  <c r="E23" i="25"/>
  <c r="K23" i="25"/>
  <c r="Q23" i="25"/>
  <c r="W23" i="25"/>
  <c r="J24" i="25"/>
  <c r="P24" i="25"/>
  <c r="V24" i="25"/>
  <c r="I25" i="25"/>
  <c r="O25" i="25"/>
  <c r="U25" i="25"/>
  <c r="H26" i="25"/>
  <c r="N26" i="25"/>
  <c r="T26" i="25"/>
  <c r="G27" i="25"/>
  <c r="M27" i="25"/>
  <c r="S27" i="25"/>
  <c r="F28" i="25"/>
  <c r="L28" i="25"/>
  <c r="R28" i="25"/>
  <c r="E29" i="25"/>
  <c r="K29" i="25"/>
  <c r="Q29" i="25"/>
  <c r="W29" i="25"/>
  <c r="J30" i="25"/>
  <c r="P30" i="25"/>
  <c r="V30" i="25"/>
  <c r="I31" i="25"/>
  <c r="O31" i="25"/>
  <c r="U31" i="25"/>
  <c r="H32" i="25"/>
  <c r="N32" i="25"/>
  <c r="T32" i="25"/>
  <c r="G33" i="25"/>
  <c r="M33" i="25"/>
  <c r="S33" i="25"/>
  <c r="F34" i="25"/>
  <c r="L34" i="25"/>
  <c r="R34" i="25"/>
  <c r="E35" i="25"/>
  <c r="K35" i="25"/>
  <c r="Q35" i="25"/>
  <c r="W35" i="25"/>
  <c r="J36" i="25"/>
  <c r="P36" i="25"/>
  <c r="V36" i="25"/>
  <c r="I37" i="25"/>
  <c r="O37" i="25"/>
  <c r="U37" i="25"/>
  <c r="H38" i="25"/>
  <c r="N38" i="25"/>
  <c r="T38" i="25"/>
  <c r="G39" i="25"/>
  <c r="H3" i="25"/>
  <c r="N3" i="25"/>
  <c r="T3" i="25"/>
  <c r="G4" i="25"/>
  <c r="M4" i="25"/>
  <c r="S4" i="25"/>
  <c r="F5" i="25"/>
  <c r="L5" i="25"/>
  <c r="R5" i="25"/>
  <c r="E6" i="25"/>
  <c r="K6" i="25"/>
  <c r="Q6" i="25"/>
  <c r="W6" i="25"/>
  <c r="J7" i="25"/>
  <c r="P7" i="25"/>
  <c r="V7" i="25"/>
  <c r="I8" i="25"/>
  <c r="O8" i="25"/>
  <c r="U8" i="25"/>
  <c r="H9" i="25"/>
  <c r="N9" i="25"/>
  <c r="T9" i="25"/>
  <c r="G10" i="25"/>
  <c r="M10" i="25"/>
  <c r="S10" i="25"/>
  <c r="F11" i="25"/>
  <c r="L11" i="25"/>
  <c r="R11" i="25"/>
  <c r="E12" i="25"/>
  <c r="K12" i="25"/>
  <c r="Q12" i="25"/>
  <c r="W12" i="25"/>
  <c r="J13" i="25"/>
  <c r="P13" i="25"/>
  <c r="V13" i="25"/>
  <c r="I14" i="25"/>
  <c r="O14" i="25"/>
  <c r="U14" i="25"/>
  <c r="H15" i="25"/>
  <c r="N15" i="25"/>
  <c r="T15" i="25"/>
  <c r="G16" i="25"/>
  <c r="M16" i="25"/>
  <c r="S16" i="25"/>
  <c r="F17" i="25"/>
  <c r="L17" i="25"/>
  <c r="R17" i="25"/>
  <c r="E18" i="25"/>
  <c r="K18" i="25"/>
  <c r="Q18" i="25"/>
  <c r="W18" i="25"/>
  <c r="J19" i="25"/>
  <c r="P19" i="25"/>
  <c r="V19" i="25"/>
  <c r="I20" i="25"/>
  <c r="O20" i="25"/>
  <c r="U20" i="25"/>
  <c r="H21" i="25"/>
  <c r="N21" i="25"/>
  <c r="T21" i="25"/>
  <c r="G22" i="25"/>
  <c r="M22" i="25"/>
  <c r="S22" i="25"/>
  <c r="F23" i="25"/>
  <c r="L23" i="25"/>
  <c r="R23" i="25"/>
  <c r="E24" i="25"/>
  <c r="K24" i="25"/>
  <c r="Q24" i="25"/>
  <c r="W24" i="25"/>
  <c r="J25" i="25"/>
  <c r="P25" i="25"/>
  <c r="V25" i="25"/>
  <c r="I26" i="25"/>
  <c r="O26" i="25"/>
  <c r="U26" i="25"/>
  <c r="H27" i="25"/>
  <c r="N27" i="25"/>
  <c r="T27" i="25"/>
  <c r="G28" i="25"/>
  <c r="M28" i="25"/>
  <c r="S28" i="25"/>
  <c r="F29" i="25"/>
  <c r="L29" i="25"/>
  <c r="R29" i="25"/>
  <c r="E30" i="25"/>
  <c r="K30" i="25"/>
  <c r="Q30" i="25"/>
  <c r="W30" i="25"/>
  <c r="J31" i="25"/>
  <c r="P31" i="25"/>
  <c r="V31" i="25"/>
  <c r="I32" i="25"/>
  <c r="O32" i="25"/>
  <c r="U32" i="25"/>
  <c r="H33" i="25"/>
  <c r="N33" i="25"/>
  <c r="T33" i="25"/>
  <c r="G34" i="25"/>
  <c r="M34" i="25"/>
  <c r="S34" i="25"/>
  <c r="F35" i="25"/>
  <c r="L35" i="25"/>
  <c r="R35" i="25"/>
  <c r="E36" i="25"/>
  <c r="K36" i="25"/>
  <c r="Q36" i="25"/>
  <c r="W36" i="25"/>
  <c r="J37" i="25"/>
  <c r="P37" i="25"/>
  <c r="V37" i="25"/>
  <c r="I38" i="25"/>
  <c r="O38" i="25"/>
  <c r="U38" i="25"/>
  <c r="I3" i="25"/>
  <c r="O3" i="25"/>
  <c r="U3" i="25"/>
  <c r="H4" i="25"/>
  <c r="N4" i="25"/>
  <c r="T4" i="25"/>
  <c r="G5" i="25"/>
  <c r="M5" i="25"/>
  <c r="S5" i="25"/>
  <c r="F6" i="25"/>
  <c r="L6" i="25"/>
  <c r="R6" i="25"/>
  <c r="E7" i="25"/>
  <c r="K7" i="25"/>
  <c r="Q7" i="25"/>
  <c r="W7" i="25"/>
  <c r="J8" i="25"/>
  <c r="P8" i="25"/>
  <c r="V8" i="25"/>
  <c r="I9" i="25"/>
  <c r="O9" i="25"/>
  <c r="U9" i="25"/>
  <c r="H10" i="25"/>
  <c r="N10" i="25"/>
  <c r="T10" i="25"/>
  <c r="G11" i="25"/>
  <c r="M11" i="25"/>
  <c r="S11" i="25"/>
  <c r="F12" i="25"/>
  <c r="L12" i="25"/>
  <c r="R12" i="25"/>
  <c r="E13" i="25"/>
  <c r="K13" i="25"/>
  <c r="Q13" i="25"/>
  <c r="W13" i="25"/>
  <c r="J14" i="25"/>
  <c r="P14" i="25"/>
  <c r="V14" i="25"/>
  <c r="I15" i="25"/>
  <c r="O15" i="25"/>
  <c r="U15" i="25"/>
  <c r="H16" i="25"/>
  <c r="N16" i="25"/>
  <c r="T16" i="25"/>
  <c r="G17" i="25"/>
  <c r="M17" i="25"/>
  <c r="S17" i="25"/>
  <c r="F18" i="25"/>
  <c r="L18" i="25"/>
  <c r="R18" i="25"/>
  <c r="E19" i="25"/>
  <c r="K19" i="25"/>
  <c r="Q19" i="25"/>
  <c r="W19" i="25"/>
  <c r="J20" i="25"/>
  <c r="P20" i="25"/>
  <c r="V20" i="25"/>
  <c r="I21" i="25"/>
  <c r="O21" i="25"/>
  <c r="U21" i="25"/>
  <c r="H22" i="25"/>
  <c r="N22" i="25"/>
  <c r="T22" i="25"/>
  <c r="G23" i="25"/>
  <c r="M23" i="25"/>
  <c r="S23" i="25"/>
  <c r="F24" i="25"/>
  <c r="L24" i="25"/>
  <c r="R24" i="25"/>
  <c r="E25" i="25"/>
  <c r="K25" i="25"/>
  <c r="Q25" i="25"/>
  <c r="W25" i="25"/>
  <c r="J26" i="25"/>
  <c r="P26" i="25"/>
  <c r="V26" i="25"/>
  <c r="I27" i="25"/>
  <c r="O27" i="25"/>
  <c r="U27" i="25"/>
  <c r="H28" i="25"/>
  <c r="N28" i="25"/>
  <c r="T28" i="25"/>
  <c r="G29" i="25"/>
  <c r="M29" i="25"/>
  <c r="S29" i="25"/>
  <c r="F30" i="25"/>
  <c r="L30" i="25"/>
  <c r="R30" i="25"/>
  <c r="E31" i="25"/>
  <c r="K31" i="25"/>
  <c r="Q31" i="25"/>
  <c r="W31" i="25"/>
  <c r="J32" i="25"/>
  <c r="P32" i="25"/>
  <c r="V32" i="25"/>
  <c r="I33" i="25"/>
  <c r="O33" i="25"/>
  <c r="U33" i="25"/>
  <c r="H34" i="25"/>
  <c r="N34" i="25"/>
  <c r="T34" i="25"/>
  <c r="G35" i="25"/>
  <c r="M35" i="25"/>
  <c r="S35" i="25"/>
  <c r="F36" i="25"/>
  <c r="L36" i="25"/>
  <c r="R36" i="25"/>
  <c r="E37" i="25"/>
  <c r="K37" i="25"/>
  <c r="Q37" i="25"/>
  <c r="W37" i="25"/>
  <c r="J38" i="25"/>
  <c r="P38" i="25"/>
  <c r="V38" i="25"/>
  <c r="I39" i="25"/>
  <c r="O39" i="25"/>
  <c r="U39" i="25"/>
  <c r="H40" i="25"/>
  <c r="N40" i="25"/>
  <c r="T40" i="25"/>
  <c r="G41" i="25"/>
  <c r="M41" i="25"/>
  <c r="J3" i="25"/>
  <c r="P3" i="25"/>
  <c r="V3" i="25"/>
  <c r="I4" i="25"/>
  <c r="O4" i="25"/>
  <c r="U4" i="25"/>
  <c r="H5" i="25"/>
  <c r="N5" i="25"/>
  <c r="T5" i="25"/>
  <c r="G6" i="25"/>
  <c r="M6" i="25"/>
  <c r="S6" i="25"/>
  <c r="F7" i="25"/>
  <c r="L7" i="25"/>
  <c r="R7" i="25"/>
  <c r="E8" i="25"/>
  <c r="K8" i="25"/>
  <c r="Q8" i="25"/>
  <c r="W8" i="25"/>
  <c r="J9" i="25"/>
  <c r="P9" i="25"/>
  <c r="V9" i="25"/>
  <c r="I10" i="25"/>
  <c r="O10" i="25"/>
  <c r="U10" i="25"/>
  <c r="H11" i="25"/>
  <c r="N11" i="25"/>
  <c r="T11" i="25"/>
  <c r="G12" i="25"/>
  <c r="M12" i="25"/>
  <c r="S12" i="25"/>
  <c r="F13" i="25"/>
  <c r="L13" i="25"/>
  <c r="R13" i="25"/>
  <c r="E14" i="25"/>
  <c r="K14" i="25"/>
  <c r="Q14" i="25"/>
  <c r="W14" i="25"/>
  <c r="J15" i="25"/>
  <c r="P15" i="25"/>
  <c r="V15" i="25"/>
  <c r="I16" i="25"/>
  <c r="O16" i="25"/>
  <c r="U16" i="25"/>
  <c r="H17" i="25"/>
  <c r="N17" i="25"/>
  <c r="T17" i="25"/>
  <c r="G18" i="25"/>
  <c r="M18" i="25"/>
  <c r="S18" i="25"/>
  <c r="F19" i="25"/>
  <c r="L19" i="25"/>
  <c r="R19" i="25"/>
  <c r="E20" i="25"/>
  <c r="K20" i="25"/>
  <c r="Q20" i="25"/>
  <c r="W20" i="25"/>
  <c r="J21" i="25"/>
  <c r="P21" i="25"/>
  <c r="V21" i="25"/>
  <c r="I22" i="25"/>
  <c r="O22" i="25"/>
  <c r="U22" i="25"/>
  <c r="H23" i="25"/>
  <c r="N23" i="25"/>
  <c r="T23" i="25"/>
  <c r="G24" i="25"/>
  <c r="M24" i="25"/>
  <c r="S24" i="25"/>
  <c r="F25" i="25"/>
  <c r="L25" i="25"/>
  <c r="R25" i="25"/>
  <c r="E26" i="25"/>
  <c r="K26" i="25"/>
  <c r="Q26" i="25"/>
  <c r="W26" i="25"/>
  <c r="J27" i="25"/>
  <c r="P27" i="25"/>
  <c r="V27" i="25"/>
  <c r="I28" i="25"/>
  <c r="O28" i="25"/>
  <c r="U28" i="25"/>
  <c r="H29" i="25"/>
  <c r="N29" i="25"/>
  <c r="T29" i="25"/>
  <c r="G30" i="25"/>
  <c r="M30" i="25"/>
  <c r="S30" i="25"/>
  <c r="F31" i="25"/>
  <c r="L31" i="25"/>
  <c r="R31" i="25"/>
  <c r="E32" i="25"/>
  <c r="K32" i="25"/>
  <c r="Q32" i="25"/>
  <c r="W32" i="25"/>
  <c r="J33" i="25"/>
  <c r="P33" i="25"/>
  <c r="V33" i="25"/>
  <c r="I34" i="25"/>
  <c r="O34" i="25"/>
  <c r="U34" i="25"/>
  <c r="H35" i="25"/>
  <c r="N35" i="25"/>
  <c r="T35" i="25"/>
  <c r="G36" i="25"/>
  <c r="M36" i="25"/>
  <c r="S36" i="25"/>
  <c r="F37" i="25"/>
  <c r="L37" i="25"/>
  <c r="R37" i="25"/>
  <c r="E38" i="25"/>
  <c r="K38" i="25"/>
  <c r="Q38" i="25"/>
  <c r="W38" i="25"/>
  <c r="J39" i="25"/>
  <c r="P39" i="25"/>
  <c r="V39" i="25"/>
  <c r="I40" i="25"/>
  <c r="O40" i="25"/>
  <c r="U40" i="25"/>
  <c r="H41" i="25"/>
  <c r="N41" i="25"/>
  <c r="T41" i="25"/>
  <c r="G42" i="25"/>
  <c r="F39" i="25"/>
  <c r="S39" i="25"/>
  <c r="L40" i="25"/>
  <c r="E41" i="25"/>
  <c r="Q41" i="25"/>
  <c r="F42" i="25"/>
  <c r="O42" i="25"/>
  <c r="V42" i="25"/>
  <c r="I43" i="25"/>
  <c r="O43" i="25"/>
  <c r="U43" i="25"/>
  <c r="H44" i="25"/>
  <c r="N44" i="25"/>
  <c r="T44" i="25"/>
  <c r="G45" i="25"/>
  <c r="M45" i="25"/>
  <c r="S45" i="25"/>
  <c r="F46" i="25"/>
  <c r="L46" i="25"/>
  <c r="R46" i="25"/>
  <c r="E47" i="25"/>
  <c r="K47" i="25"/>
  <c r="Q47" i="25"/>
  <c r="W47" i="25"/>
  <c r="J48" i="25"/>
  <c r="P48" i="25"/>
  <c r="V48" i="25"/>
  <c r="I49" i="25"/>
  <c r="O49" i="25"/>
  <c r="U49" i="25"/>
  <c r="H50" i="25"/>
  <c r="N50" i="25"/>
  <c r="T50" i="25"/>
  <c r="G51" i="25"/>
  <c r="M51" i="25"/>
  <c r="S51" i="25"/>
  <c r="F52" i="25"/>
  <c r="L52" i="25"/>
  <c r="R52" i="25"/>
  <c r="E53" i="25"/>
  <c r="K53" i="25"/>
  <c r="Q53" i="25"/>
  <c r="W53" i="25"/>
  <c r="J54" i="25"/>
  <c r="P54" i="25"/>
  <c r="V54" i="25"/>
  <c r="I55" i="25"/>
  <c r="O55" i="25"/>
  <c r="U55" i="25"/>
  <c r="H56" i="25"/>
  <c r="N56" i="25"/>
  <c r="T56" i="25"/>
  <c r="G57" i="25"/>
  <c r="M57" i="25"/>
  <c r="S57" i="25"/>
  <c r="F58" i="25"/>
  <c r="L58" i="25"/>
  <c r="R58" i="25"/>
  <c r="E59" i="25"/>
  <c r="K59" i="25"/>
  <c r="Q59" i="25"/>
  <c r="W59" i="25"/>
  <c r="J60" i="25"/>
  <c r="P60" i="25"/>
  <c r="V60" i="25"/>
  <c r="I61" i="25"/>
  <c r="O61" i="25"/>
  <c r="U61" i="25"/>
  <c r="H62" i="25"/>
  <c r="N62" i="25"/>
  <c r="T62" i="25"/>
  <c r="G63" i="25"/>
  <c r="M63" i="25"/>
  <c r="S63" i="25"/>
  <c r="F64" i="25"/>
  <c r="L64" i="25"/>
  <c r="R64" i="25"/>
  <c r="E65" i="25"/>
  <c r="K65" i="25"/>
  <c r="Q65" i="25"/>
  <c r="W65" i="25"/>
  <c r="J66" i="25"/>
  <c r="P66" i="25"/>
  <c r="V66" i="25"/>
  <c r="I67" i="25"/>
  <c r="O67" i="25"/>
  <c r="U67" i="25"/>
  <c r="H68" i="25"/>
  <c r="N68" i="25"/>
  <c r="T68" i="25"/>
  <c r="G69" i="25"/>
  <c r="M69" i="25"/>
  <c r="S69" i="25"/>
  <c r="F70" i="25"/>
  <c r="L70" i="25"/>
  <c r="R70" i="25"/>
  <c r="E71" i="25"/>
  <c r="K71" i="25"/>
  <c r="Q71" i="25"/>
  <c r="W71" i="25"/>
  <c r="J72" i="25"/>
  <c r="P72" i="25"/>
  <c r="V72" i="25"/>
  <c r="I73" i="25"/>
  <c r="O73" i="25"/>
  <c r="U73" i="25"/>
  <c r="H74" i="25"/>
  <c r="N74" i="25"/>
  <c r="T74" i="25"/>
  <c r="G75" i="25"/>
  <c r="M75" i="25"/>
  <c r="H39" i="25"/>
  <c r="T39" i="25"/>
  <c r="M40" i="25"/>
  <c r="F41" i="25"/>
  <c r="R41" i="25"/>
  <c r="I42" i="25"/>
  <c r="P42" i="25"/>
  <c r="W42" i="25"/>
  <c r="J43" i="25"/>
  <c r="P43" i="25"/>
  <c r="V43" i="25"/>
  <c r="I44" i="25"/>
  <c r="O44" i="25"/>
  <c r="U44" i="25"/>
  <c r="H45" i="25"/>
  <c r="N45" i="25"/>
  <c r="T45" i="25"/>
  <c r="G46" i="25"/>
  <c r="M46" i="25"/>
  <c r="S46" i="25"/>
  <c r="F47" i="25"/>
  <c r="L47" i="25"/>
  <c r="R47" i="25"/>
  <c r="E48" i="25"/>
  <c r="K48" i="25"/>
  <c r="Q48" i="25"/>
  <c r="W48" i="25"/>
  <c r="J49" i="25"/>
  <c r="P49" i="25"/>
  <c r="V49" i="25"/>
  <c r="I50" i="25"/>
  <c r="O50" i="25"/>
  <c r="U50" i="25"/>
  <c r="H51" i="25"/>
  <c r="N51" i="25"/>
  <c r="T51" i="25"/>
  <c r="G52" i="25"/>
  <c r="M52" i="25"/>
  <c r="S52" i="25"/>
  <c r="F53" i="25"/>
  <c r="L53" i="25"/>
  <c r="R53" i="25"/>
  <c r="E54" i="25"/>
  <c r="K54" i="25"/>
  <c r="Q54" i="25"/>
  <c r="W54" i="25"/>
  <c r="J55" i="25"/>
  <c r="P55" i="25"/>
  <c r="V55" i="25"/>
  <c r="I56" i="25"/>
  <c r="O56" i="25"/>
  <c r="U56" i="25"/>
  <c r="H57" i="25"/>
  <c r="N57" i="25"/>
  <c r="T57" i="25"/>
  <c r="G58" i="25"/>
  <c r="M58" i="25"/>
  <c r="S58" i="25"/>
  <c r="F59" i="25"/>
  <c r="L59" i="25"/>
  <c r="R59" i="25"/>
  <c r="E60" i="25"/>
  <c r="K60" i="25"/>
  <c r="Q60" i="25"/>
  <c r="W60" i="25"/>
  <c r="J61" i="25"/>
  <c r="P61" i="25"/>
  <c r="V61" i="25"/>
  <c r="I62" i="25"/>
  <c r="O62" i="25"/>
  <c r="U62" i="25"/>
  <c r="H63" i="25"/>
  <c r="N63" i="25"/>
  <c r="T63" i="25"/>
  <c r="G64" i="25"/>
  <c r="M64" i="25"/>
  <c r="S64" i="25"/>
  <c r="F65" i="25"/>
  <c r="L65" i="25"/>
  <c r="R65" i="25"/>
  <c r="E66" i="25"/>
  <c r="K66" i="25"/>
  <c r="Q66" i="25"/>
  <c r="W66" i="25"/>
  <c r="J67" i="25"/>
  <c r="P67" i="25"/>
  <c r="V67" i="25"/>
  <c r="I68" i="25"/>
  <c r="O68" i="25"/>
  <c r="U68" i="25"/>
  <c r="H69" i="25"/>
  <c r="N69" i="25"/>
  <c r="T69" i="25"/>
  <c r="G70" i="25"/>
  <c r="M70" i="25"/>
  <c r="S70" i="25"/>
  <c r="F71" i="25"/>
  <c r="L71" i="25"/>
  <c r="R71" i="25"/>
  <c r="E72" i="25"/>
  <c r="K72" i="25"/>
  <c r="Q72" i="25"/>
  <c r="W72" i="25"/>
  <c r="J73" i="25"/>
  <c r="L39" i="25"/>
  <c r="E40" i="25"/>
  <c r="Q40" i="25"/>
  <c r="J41" i="25"/>
  <c r="S41" i="25"/>
  <c r="J42" i="25"/>
  <c r="Q42" i="25"/>
  <c r="E43" i="25"/>
  <c r="K43" i="25"/>
  <c r="Q43" i="25"/>
  <c r="W43" i="25"/>
  <c r="J44" i="25"/>
  <c r="P44" i="25"/>
  <c r="V44" i="25"/>
  <c r="I45" i="25"/>
  <c r="O45" i="25"/>
  <c r="U45" i="25"/>
  <c r="H46" i="25"/>
  <c r="N46" i="25"/>
  <c r="T46" i="25"/>
  <c r="G47" i="25"/>
  <c r="M47" i="25"/>
  <c r="S47" i="25"/>
  <c r="F48" i="25"/>
  <c r="L48" i="25"/>
  <c r="R48" i="25"/>
  <c r="E49" i="25"/>
  <c r="K49" i="25"/>
  <c r="Q49" i="25"/>
  <c r="W49" i="25"/>
  <c r="J50" i="25"/>
  <c r="P50" i="25"/>
  <c r="V50" i="25"/>
  <c r="I51" i="25"/>
  <c r="O51" i="25"/>
  <c r="U51" i="25"/>
  <c r="H52" i="25"/>
  <c r="N52" i="25"/>
  <c r="T52" i="25"/>
  <c r="G53" i="25"/>
  <c r="M53" i="25"/>
  <c r="S53" i="25"/>
  <c r="F54" i="25"/>
  <c r="L54" i="25"/>
  <c r="R54" i="25"/>
  <c r="E55" i="25"/>
  <c r="K55" i="25"/>
  <c r="Q55" i="25"/>
  <c r="W55" i="25"/>
  <c r="J56" i="25"/>
  <c r="P56" i="25"/>
  <c r="V56" i="25"/>
  <c r="I57" i="25"/>
  <c r="O57" i="25"/>
  <c r="U57" i="25"/>
  <c r="H58" i="25"/>
  <c r="N58" i="25"/>
  <c r="T58" i="25"/>
  <c r="G59" i="25"/>
  <c r="M59" i="25"/>
  <c r="S59" i="25"/>
  <c r="F60" i="25"/>
  <c r="L60" i="25"/>
  <c r="R60" i="25"/>
  <c r="E61" i="25"/>
  <c r="K61" i="25"/>
  <c r="Q61" i="25"/>
  <c r="W61" i="25"/>
  <c r="J62" i="25"/>
  <c r="P62" i="25"/>
  <c r="V62" i="25"/>
  <c r="I63" i="25"/>
  <c r="O63" i="25"/>
  <c r="U63" i="25"/>
  <c r="H64" i="25"/>
  <c r="N64" i="25"/>
  <c r="T64" i="25"/>
  <c r="G65" i="25"/>
  <c r="M65" i="25"/>
  <c r="S65" i="25"/>
  <c r="F66" i="25"/>
  <c r="L66" i="25"/>
  <c r="R66" i="25"/>
  <c r="E67" i="25"/>
  <c r="K67" i="25"/>
  <c r="Q67" i="25"/>
  <c r="W67" i="25"/>
  <c r="J68" i="25"/>
  <c r="P68" i="25"/>
  <c r="V68" i="25"/>
  <c r="I69" i="25"/>
  <c r="O69" i="25"/>
  <c r="U69" i="25"/>
  <c r="H70" i="25"/>
  <c r="N70" i="25"/>
  <c r="T70" i="25"/>
  <c r="G71" i="25"/>
  <c r="M71" i="25"/>
  <c r="S71" i="25"/>
  <c r="F72" i="25"/>
  <c r="M39" i="25"/>
  <c r="F40" i="25"/>
  <c r="R40" i="25"/>
  <c r="K41" i="25"/>
  <c r="V41" i="25"/>
  <c r="K42" i="25"/>
  <c r="R42" i="25"/>
  <c r="F43" i="25"/>
  <c r="L43" i="25"/>
  <c r="R43" i="25"/>
  <c r="E44" i="25"/>
  <c r="K44" i="25"/>
  <c r="Q44" i="25"/>
  <c r="W44" i="25"/>
  <c r="J45" i="25"/>
  <c r="P45" i="25"/>
  <c r="V45" i="25"/>
  <c r="I46" i="25"/>
  <c r="O46" i="25"/>
  <c r="U46" i="25"/>
  <c r="H47" i="25"/>
  <c r="N47" i="25"/>
  <c r="T47" i="25"/>
  <c r="G48" i="25"/>
  <c r="M48" i="25"/>
  <c r="S48" i="25"/>
  <c r="F49" i="25"/>
  <c r="L49" i="25"/>
  <c r="R49" i="25"/>
  <c r="E50" i="25"/>
  <c r="K50" i="25"/>
  <c r="Q50" i="25"/>
  <c r="W50" i="25"/>
  <c r="J51" i="25"/>
  <c r="P51" i="25"/>
  <c r="V51" i="25"/>
  <c r="I52" i="25"/>
  <c r="O52" i="25"/>
  <c r="U52" i="25"/>
  <c r="H53" i="25"/>
  <c r="N53" i="25"/>
  <c r="T53" i="25"/>
  <c r="G54" i="25"/>
  <c r="M54" i="25"/>
  <c r="S54" i="25"/>
  <c r="F55" i="25"/>
  <c r="L55" i="25"/>
  <c r="R55" i="25"/>
  <c r="E56" i="25"/>
  <c r="K56" i="25"/>
  <c r="Q56" i="25"/>
  <c r="W56" i="25"/>
  <c r="J57" i="25"/>
  <c r="P57" i="25"/>
  <c r="V57" i="25"/>
  <c r="I58" i="25"/>
  <c r="O58" i="25"/>
  <c r="U58" i="25"/>
  <c r="H59" i="25"/>
  <c r="N59" i="25"/>
  <c r="T59" i="25"/>
  <c r="G60" i="25"/>
  <c r="M60" i="25"/>
  <c r="S60" i="25"/>
  <c r="F61" i="25"/>
  <c r="L61" i="25"/>
  <c r="R61" i="25"/>
  <c r="E62" i="25"/>
  <c r="K62" i="25"/>
  <c r="Q62" i="25"/>
  <c r="W62" i="25"/>
  <c r="J63" i="25"/>
  <c r="P63" i="25"/>
  <c r="V63" i="25"/>
  <c r="I64" i="25"/>
  <c r="O64" i="25"/>
  <c r="U64" i="25"/>
  <c r="H65" i="25"/>
  <c r="N65" i="25"/>
  <c r="T65" i="25"/>
  <c r="G66" i="25"/>
  <c r="M66" i="25"/>
  <c r="S66" i="25"/>
  <c r="F67" i="25"/>
  <c r="L67" i="25"/>
  <c r="R67" i="25"/>
  <c r="E68" i="25"/>
  <c r="K68" i="25"/>
  <c r="Q68" i="25"/>
  <c r="W68" i="25"/>
  <c r="J69" i="25"/>
  <c r="P69" i="25"/>
  <c r="V69" i="25"/>
  <c r="I70" i="25"/>
  <c r="O70" i="25"/>
  <c r="U70" i="25"/>
  <c r="N39" i="25"/>
  <c r="G40" i="25"/>
  <c r="S40" i="25"/>
  <c r="L41" i="25"/>
  <c r="W41" i="25"/>
  <c r="L42" i="25"/>
  <c r="S42" i="25"/>
  <c r="G43" i="25"/>
  <c r="M43" i="25"/>
  <c r="S43" i="25"/>
  <c r="F44" i="25"/>
  <c r="L44" i="25"/>
  <c r="R44" i="25"/>
  <c r="E45" i="25"/>
  <c r="K45" i="25"/>
  <c r="Q45" i="25"/>
  <c r="W45" i="25"/>
  <c r="J46" i="25"/>
  <c r="P46" i="25"/>
  <c r="V46" i="25"/>
  <c r="I47" i="25"/>
  <c r="O47" i="25"/>
  <c r="U47" i="25"/>
  <c r="H48" i="25"/>
  <c r="N48" i="25"/>
  <c r="T48" i="25"/>
  <c r="G49" i="25"/>
  <c r="M49" i="25"/>
  <c r="S49" i="25"/>
  <c r="F50" i="25"/>
  <c r="L50" i="25"/>
  <c r="R50" i="25"/>
  <c r="E51" i="25"/>
  <c r="K51" i="25"/>
  <c r="Q51" i="25"/>
  <c r="W51" i="25"/>
  <c r="J52" i="25"/>
  <c r="P52" i="25"/>
  <c r="V52" i="25"/>
  <c r="I53" i="25"/>
  <c r="O53" i="25"/>
  <c r="U53" i="25"/>
  <c r="H54" i="25"/>
  <c r="N54" i="25"/>
  <c r="T54" i="25"/>
  <c r="G55" i="25"/>
  <c r="M55" i="25"/>
  <c r="S55" i="25"/>
  <c r="F56" i="25"/>
  <c r="L56" i="25"/>
  <c r="R56" i="25"/>
  <c r="E57" i="25"/>
  <c r="K57" i="25"/>
  <c r="Q57" i="25"/>
  <c r="W57" i="25"/>
  <c r="J58" i="25"/>
  <c r="P58" i="25"/>
  <c r="V58" i="25"/>
  <c r="I59" i="25"/>
  <c r="O59" i="25"/>
  <c r="U59" i="25"/>
  <c r="H60" i="25"/>
  <c r="N60" i="25"/>
  <c r="T60" i="25"/>
  <c r="G61" i="25"/>
  <c r="M61" i="25"/>
  <c r="S61" i="25"/>
  <c r="F62" i="25"/>
  <c r="L62" i="25"/>
  <c r="R62" i="25"/>
  <c r="E63" i="25"/>
  <c r="K63" i="25"/>
  <c r="Q63" i="25"/>
  <c r="W63" i="25"/>
  <c r="J64" i="25"/>
  <c r="P64" i="25"/>
  <c r="V64" i="25"/>
  <c r="I65" i="25"/>
  <c r="O65" i="25"/>
  <c r="U65" i="25"/>
  <c r="H66" i="25"/>
  <c r="N66" i="25"/>
  <c r="T66" i="25"/>
  <c r="G67" i="25"/>
  <c r="M67" i="25"/>
  <c r="S67" i="25"/>
  <c r="F68" i="25"/>
  <c r="L68" i="25"/>
  <c r="R68" i="25"/>
  <c r="E69" i="25"/>
  <c r="K69" i="25"/>
  <c r="Q69" i="25"/>
  <c r="W69" i="25"/>
  <c r="J70" i="25"/>
  <c r="P70" i="25"/>
  <c r="V70" i="25"/>
  <c r="I71" i="25"/>
  <c r="O71" i="25"/>
  <c r="U71" i="25"/>
  <c r="H72" i="25"/>
  <c r="N72" i="25"/>
  <c r="T72" i="25"/>
  <c r="G73" i="25"/>
  <c r="M73" i="25"/>
  <c r="S73" i="25"/>
  <c r="F74" i="25"/>
  <c r="L74" i="25"/>
  <c r="R74" i="25"/>
  <c r="E75" i="25"/>
  <c r="K75" i="25"/>
  <c r="Q75" i="25"/>
  <c r="W75" i="25"/>
  <c r="J76" i="25"/>
  <c r="P76" i="25"/>
  <c r="V76" i="25"/>
  <c r="I77" i="25"/>
  <c r="O77" i="25"/>
  <c r="U77" i="25"/>
  <c r="H78" i="25"/>
  <c r="R39" i="25"/>
  <c r="K40" i="25"/>
  <c r="W40" i="25"/>
  <c r="P41" i="25"/>
  <c r="E42" i="25"/>
  <c r="M42" i="25"/>
  <c r="U42" i="25"/>
  <c r="H43" i="25"/>
  <c r="N43" i="25"/>
  <c r="T43" i="25"/>
  <c r="G44" i="25"/>
  <c r="M44" i="25"/>
  <c r="S44" i="25"/>
  <c r="F45" i="25"/>
  <c r="L45" i="25"/>
  <c r="R45" i="25"/>
  <c r="E46" i="25"/>
  <c r="K46" i="25"/>
  <c r="Q46" i="25"/>
  <c r="W46" i="25"/>
  <c r="J47" i="25"/>
  <c r="P47" i="25"/>
  <c r="V47" i="25"/>
  <c r="I48" i="25"/>
  <c r="O48" i="25"/>
  <c r="U48" i="25"/>
  <c r="H49" i="25"/>
  <c r="N49" i="25"/>
  <c r="T49" i="25"/>
  <c r="G50" i="25"/>
  <c r="M50" i="25"/>
  <c r="S50" i="25"/>
  <c r="F51" i="25"/>
  <c r="L51" i="25"/>
  <c r="R51" i="25"/>
  <c r="E52" i="25"/>
  <c r="K52" i="25"/>
  <c r="Q52" i="25"/>
  <c r="W52" i="25"/>
  <c r="J53" i="25"/>
  <c r="P53" i="25"/>
  <c r="V53" i="25"/>
  <c r="I54" i="25"/>
  <c r="O54" i="25"/>
  <c r="U54" i="25"/>
  <c r="H55" i="25"/>
  <c r="N55" i="25"/>
  <c r="T55" i="25"/>
  <c r="G56" i="25"/>
  <c r="M56" i="25"/>
  <c r="S56" i="25"/>
  <c r="F57" i="25"/>
  <c r="L57" i="25"/>
  <c r="R57" i="25"/>
  <c r="E58" i="25"/>
  <c r="K58" i="25"/>
  <c r="Q58" i="25"/>
  <c r="W58" i="25"/>
  <c r="J59" i="25"/>
  <c r="P59" i="25"/>
  <c r="V59" i="25"/>
  <c r="I60" i="25"/>
  <c r="O60" i="25"/>
  <c r="U60" i="25"/>
  <c r="H61" i="25"/>
  <c r="N61" i="25"/>
  <c r="T61" i="25"/>
  <c r="G62" i="25"/>
  <c r="M62" i="25"/>
  <c r="S62" i="25"/>
  <c r="F63" i="25"/>
  <c r="L63" i="25"/>
  <c r="R63" i="25"/>
  <c r="E64" i="25"/>
  <c r="K64" i="25"/>
  <c r="Q64" i="25"/>
  <c r="W64" i="25"/>
  <c r="J65" i="25"/>
  <c r="P65" i="25"/>
  <c r="V65" i="25"/>
  <c r="I66" i="25"/>
  <c r="O66" i="25"/>
  <c r="U66" i="25"/>
  <c r="H67" i="25"/>
  <c r="N67" i="25"/>
  <c r="T67" i="25"/>
  <c r="G68" i="25"/>
  <c r="M68" i="25"/>
  <c r="S68" i="25"/>
  <c r="F69" i="25"/>
  <c r="L69" i="25"/>
  <c r="R69" i="25"/>
  <c r="E70" i="25"/>
  <c r="K70" i="25"/>
  <c r="Q70" i="25"/>
  <c r="W70" i="25"/>
  <c r="J71" i="25"/>
  <c r="P71" i="25"/>
  <c r="V71" i="25"/>
  <c r="I72" i="25"/>
  <c r="O72" i="25"/>
  <c r="U72" i="25"/>
  <c r="H73" i="25"/>
  <c r="N73" i="25"/>
  <c r="T73" i="25"/>
  <c r="G74" i="25"/>
  <c r="M74" i="25"/>
  <c r="S74" i="25"/>
  <c r="F75" i="25"/>
  <c r="L75" i="25"/>
  <c r="R75" i="25"/>
  <c r="E76" i="25"/>
  <c r="K76" i="25"/>
  <c r="Q76" i="25"/>
  <c r="W76" i="25"/>
  <c r="J77" i="25"/>
  <c r="P77" i="25"/>
  <c r="V77" i="25"/>
  <c r="I78" i="25"/>
  <c r="O78" i="25"/>
  <c r="U78" i="25"/>
  <c r="H79" i="25"/>
  <c r="N79" i="25"/>
  <c r="T79" i="25"/>
  <c r="G80" i="25"/>
  <c r="M80" i="25"/>
  <c r="S80" i="25"/>
  <c r="H71" i="25"/>
  <c r="R72" i="25"/>
  <c r="P73" i="25"/>
  <c r="I74" i="25"/>
  <c r="U74" i="25"/>
  <c r="N75" i="25"/>
  <c r="V75" i="25"/>
  <c r="M76" i="25"/>
  <c r="U76" i="25"/>
  <c r="L77" i="25"/>
  <c r="T77" i="25"/>
  <c r="K78" i="25"/>
  <c r="R78" i="25"/>
  <c r="F79" i="25"/>
  <c r="M79" i="25"/>
  <c r="U79" i="25"/>
  <c r="I80" i="25"/>
  <c r="P80" i="25"/>
  <c r="W80" i="25"/>
  <c r="J81" i="25"/>
  <c r="P81" i="25"/>
  <c r="V81" i="25"/>
  <c r="I82" i="25"/>
  <c r="O82" i="25"/>
  <c r="U82" i="25"/>
  <c r="H83" i="25"/>
  <c r="N83" i="25"/>
  <c r="T83" i="25"/>
  <c r="G84" i="25"/>
  <c r="M84" i="25"/>
  <c r="S84" i="25"/>
  <c r="F85" i="25"/>
  <c r="L85" i="25"/>
  <c r="R85" i="25"/>
  <c r="E86" i="25"/>
  <c r="K86" i="25"/>
  <c r="Q86" i="25"/>
  <c r="W86" i="25"/>
  <c r="J87" i="25"/>
  <c r="N71" i="25"/>
  <c r="S72" i="25"/>
  <c r="Q73" i="25"/>
  <c r="J74" i="25"/>
  <c r="V74" i="25"/>
  <c r="O75" i="25"/>
  <c r="F76" i="25"/>
  <c r="N76" i="25"/>
  <c r="E77" i="25"/>
  <c r="M77" i="25"/>
  <c r="W77" i="25"/>
  <c r="L78" i="25"/>
  <c r="S78" i="25"/>
  <c r="G79" i="25"/>
  <c r="O79" i="25"/>
  <c r="V79" i="25"/>
  <c r="J80" i="25"/>
  <c r="Q80" i="25"/>
  <c r="E81" i="25"/>
  <c r="K81" i="25"/>
  <c r="Q81" i="25"/>
  <c r="W81" i="25"/>
  <c r="J82" i="25"/>
  <c r="P82" i="25"/>
  <c r="V82" i="25"/>
  <c r="I83" i="25"/>
  <c r="O83" i="25"/>
  <c r="U83" i="25"/>
  <c r="H84" i="25"/>
  <c r="N84" i="25"/>
  <c r="T84" i="25"/>
  <c r="G85" i="25"/>
  <c r="M85" i="25"/>
  <c r="S85" i="25"/>
  <c r="F86" i="25"/>
  <c r="L86" i="25"/>
  <c r="R86" i="25"/>
  <c r="E87" i="25"/>
  <c r="K87" i="25"/>
  <c r="Q87" i="25"/>
  <c r="W87" i="25"/>
  <c r="T71" i="25"/>
  <c r="E73" i="25"/>
  <c r="R73" i="25"/>
  <c r="K74" i="25"/>
  <c r="W74" i="25"/>
  <c r="P75" i="25"/>
  <c r="G76" i="25"/>
  <c r="O76" i="25"/>
  <c r="F77" i="25"/>
  <c r="N77" i="25"/>
  <c r="E78" i="25"/>
  <c r="M78" i="25"/>
  <c r="T78" i="25"/>
  <c r="I79" i="25"/>
  <c r="P79" i="25"/>
  <c r="W79" i="25"/>
  <c r="K80" i="25"/>
  <c r="R80" i="25"/>
  <c r="F81" i="25"/>
  <c r="L81" i="25"/>
  <c r="R81" i="25"/>
  <c r="E82" i="25"/>
  <c r="K82" i="25"/>
  <c r="Q82" i="25"/>
  <c r="W82" i="25"/>
  <c r="J83" i="25"/>
  <c r="P83" i="25"/>
  <c r="V83" i="25"/>
  <c r="I84" i="25"/>
  <c r="O84" i="25"/>
  <c r="U84" i="25"/>
  <c r="H85" i="25"/>
  <c r="N85" i="25"/>
  <c r="T85" i="25"/>
  <c r="G86" i="25"/>
  <c r="M86" i="25"/>
  <c r="S86" i="25"/>
  <c r="F87" i="25"/>
  <c r="L87" i="25"/>
  <c r="R87" i="25"/>
  <c r="S87" i="25"/>
  <c r="G72" i="25"/>
  <c r="F73" i="25"/>
  <c r="V73" i="25"/>
  <c r="O74" i="25"/>
  <c r="H75" i="25"/>
  <c r="S75" i="25"/>
  <c r="H76" i="25"/>
  <c r="R76" i="25"/>
  <c r="G77" i="25"/>
  <c r="Q77" i="25"/>
  <c r="F78" i="25"/>
  <c r="N78" i="25"/>
  <c r="V78" i="25"/>
  <c r="J79" i="25"/>
  <c r="Q79" i="25"/>
  <c r="E80" i="25"/>
  <c r="L80" i="25"/>
  <c r="T80" i="25"/>
  <c r="G81" i="25"/>
  <c r="M81" i="25"/>
  <c r="S81" i="25"/>
  <c r="F82" i="25"/>
  <c r="L82" i="25"/>
  <c r="R82" i="25"/>
  <c r="E83" i="25"/>
  <c r="K83" i="25"/>
  <c r="Q83" i="25"/>
  <c r="W83" i="25"/>
  <c r="J84" i="25"/>
  <c r="P84" i="25"/>
  <c r="V84" i="25"/>
  <c r="I85" i="25"/>
  <c r="O85" i="25"/>
  <c r="U85" i="25"/>
  <c r="H86" i="25"/>
  <c r="N86" i="25"/>
  <c r="T86" i="25"/>
  <c r="G87" i="25"/>
  <c r="M87" i="25"/>
  <c r="L72" i="25"/>
  <c r="K73" i="25"/>
  <c r="W73" i="25"/>
  <c r="P74" i="25"/>
  <c r="I75" i="25"/>
  <c r="T75" i="25"/>
  <c r="I76" i="25"/>
  <c r="S76" i="25"/>
  <c r="H77" i="25"/>
  <c r="R77" i="25"/>
  <c r="G78" i="25"/>
  <c r="P78" i="25"/>
  <c r="W78" i="25"/>
  <c r="K79" i="25"/>
  <c r="R79" i="25"/>
  <c r="F80" i="25"/>
  <c r="N80" i="25"/>
  <c r="U80" i="25"/>
  <c r="H81" i="25"/>
  <c r="N81" i="25"/>
  <c r="T81" i="25"/>
  <c r="G82" i="25"/>
  <c r="M82" i="25"/>
  <c r="S82" i="25"/>
  <c r="F83" i="25"/>
  <c r="L83" i="25"/>
  <c r="R83" i="25"/>
  <c r="E84" i="25"/>
  <c r="K84" i="25"/>
  <c r="Q84" i="25"/>
  <c r="W84" i="25"/>
  <c r="J85" i="25"/>
  <c r="P85" i="25"/>
  <c r="V85" i="25"/>
  <c r="I86" i="25"/>
  <c r="O86" i="25"/>
  <c r="U86" i="25"/>
  <c r="H87" i="25"/>
  <c r="N87" i="25"/>
  <c r="T87" i="25"/>
  <c r="V87" i="25"/>
  <c r="M72" i="25"/>
  <c r="L73" i="25"/>
  <c r="E74" i="25"/>
  <c r="Q74" i="25"/>
  <c r="J75" i="25"/>
  <c r="U75" i="25"/>
  <c r="L76" i="25"/>
  <c r="T76" i="25"/>
  <c r="K77" i="25"/>
  <c r="S77" i="25"/>
  <c r="J78" i="25"/>
  <c r="Q78" i="25"/>
  <c r="E79" i="25"/>
  <c r="L79" i="25"/>
  <c r="S79" i="25"/>
  <c r="H80" i="25"/>
  <c r="O80" i="25"/>
  <c r="V80" i="25"/>
  <c r="I81" i="25"/>
  <c r="O81" i="25"/>
  <c r="U81" i="25"/>
  <c r="H82" i="25"/>
  <c r="N82" i="25"/>
  <c r="T82" i="25"/>
  <c r="G83" i="25"/>
  <c r="M83" i="25"/>
  <c r="S83" i="25"/>
  <c r="F84" i="25"/>
  <c r="L84" i="25"/>
  <c r="R84" i="25"/>
  <c r="E85" i="25"/>
  <c r="K85" i="25"/>
  <c r="Q85" i="25"/>
  <c r="W85" i="25"/>
  <c r="J86" i="25"/>
  <c r="P86" i="25"/>
  <c r="V86" i="25"/>
  <c r="I87" i="25"/>
  <c r="O87" i="25"/>
  <c r="U87" i="25"/>
  <c r="P87" i="25"/>
  <c r="W2" i="25"/>
  <c r="Q2" i="25"/>
  <c r="K2" i="25"/>
  <c r="E2" i="25"/>
  <c r="V2" i="25"/>
  <c r="P2" i="25"/>
  <c r="J2" i="25"/>
  <c r="U2" i="25"/>
  <c r="O2" i="25"/>
  <c r="I2" i="25"/>
  <c r="F2" i="25"/>
  <c r="T2" i="25"/>
  <c r="N2" i="25"/>
  <c r="H2" i="25"/>
  <c r="L2" i="25"/>
  <c r="S2" i="25"/>
  <c r="M2" i="25"/>
  <c r="G2" i="25"/>
  <c r="R2" i="25"/>
  <c r="E3" i="24"/>
  <c r="K3" i="24"/>
  <c r="Q3" i="24"/>
  <c r="W3" i="24"/>
  <c r="J4" i="24"/>
  <c r="P4" i="24"/>
  <c r="V4" i="24"/>
  <c r="I5" i="24"/>
  <c r="O5" i="24"/>
  <c r="U5" i="24"/>
  <c r="H6" i="24"/>
  <c r="N6" i="24"/>
  <c r="T6" i="24"/>
  <c r="G7" i="24"/>
  <c r="M7" i="24"/>
  <c r="S7" i="24"/>
  <c r="F8" i="24"/>
  <c r="L8" i="24"/>
  <c r="R8" i="24"/>
  <c r="E9" i="24"/>
  <c r="K9" i="24"/>
  <c r="Q9" i="24"/>
  <c r="W9" i="24"/>
  <c r="J10" i="24"/>
  <c r="P10" i="24"/>
  <c r="V10" i="24"/>
  <c r="I11" i="24"/>
  <c r="O11" i="24"/>
  <c r="U11" i="24"/>
  <c r="H12" i="24"/>
  <c r="N12" i="24"/>
  <c r="T12" i="24"/>
  <c r="G13" i="24"/>
  <c r="M13" i="24"/>
  <c r="S13" i="24"/>
  <c r="F14" i="24"/>
  <c r="L14" i="24"/>
  <c r="R14" i="24"/>
  <c r="E15" i="24"/>
  <c r="K15" i="24"/>
  <c r="Q15" i="24"/>
  <c r="W15" i="24"/>
  <c r="J16" i="24"/>
  <c r="P16" i="24"/>
  <c r="V16" i="24"/>
  <c r="I17" i="24"/>
  <c r="O17" i="24"/>
  <c r="U17" i="24"/>
  <c r="H18" i="24"/>
  <c r="N18" i="24"/>
  <c r="T18" i="24"/>
  <c r="G19" i="24"/>
  <c r="M19" i="24"/>
  <c r="S19" i="24"/>
  <c r="F20" i="24"/>
  <c r="L20" i="24"/>
  <c r="R20" i="24"/>
  <c r="E21" i="24"/>
  <c r="K21" i="24"/>
  <c r="Q21" i="24"/>
  <c r="W21" i="24"/>
  <c r="J22" i="24"/>
  <c r="P22" i="24"/>
  <c r="V22" i="24"/>
  <c r="I23" i="24"/>
  <c r="O23" i="24"/>
  <c r="U23" i="24"/>
  <c r="H24" i="24"/>
  <c r="N24" i="24"/>
  <c r="T24" i="24"/>
  <c r="G25" i="24"/>
  <c r="M25" i="24"/>
  <c r="S25" i="24"/>
  <c r="F26" i="24"/>
  <c r="L26" i="24"/>
  <c r="R26" i="24"/>
  <c r="E27" i="24"/>
  <c r="K27" i="24"/>
  <c r="Q27" i="24"/>
  <c r="W27" i="24"/>
  <c r="J28" i="24"/>
  <c r="P28" i="24"/>
  <c r="V28" i="24"/>
  <c r="I29" i="24"/>
  <c r="O29" i="24"/>
  <c r="U29" i="24"/>
  <c r="H30" i="24"/>
  <c r="N30" i="24"/>
  <c r="T30" i="24"/>
  <c r="G31" i="24"/>
  <c r="M31" i="24"/>
  <c r="S31" i="24"/>
  <c r="F32" i="24"/>
  <c r="L32" i="24"/>
  <c r="R32" i="24"/>
  <c r="E33" i="24"/>
  <c r="K33" i="24"/>
  <c r="Q33" i="24"/>
  <c r="W33" i="24"/>
  <c r="J34" i="24"/>
  <c r="P34" i="24"/>
  <c r="V34" i="24"/>
  <c r="I35" i="24"/>
  <c r="O35" i="24"/>
  <c r="U35" i="24"/>
  <c r="H36" i="24"/>
  <c r="N36" i="24"/>
  <c r="T36" i="24"/>
  <c r="G37" i="24"/>
  <c r="M37" i="24"/>
  <c r="S37" i="24"/>
  <c r="F38" i="24"/>
  <c r="L38" i="24"/>
  <c r="R38" i="24"/>
  <c r="E39" i="24"/>
  <c r="K39" i="24"/>
  <c r="Q39" i="24"/>
  <c r="W39" i="24"/>
  <c r="J40" i="24"/>
  <c r="P40" i="24"/>
  <c r="V40" i="24"/>
  <c r="I41" i="24"/>
  <c r="O41" i="24"/>
  <c r="U41" i="24"/>
  <c r="H42" i="24"/>
  <c r="N42" i="24"/>
  <c r="T42" i="24"/>
  <c r="F3" i="24"/>
  <c r="L3" i="24"/>
  <c r="R3" i="24"/>
  <c r="E4" i="24"/>
  <c r="K4" i="24"/>
  <c r="Q4" i="24"/>
  <c r="W4" i="24"/>
  <c r="J5" i="24"/>
  <c r="P5" i="24"/>
  <c r="V5" i="24"/>
  <c r="I6" i="24"/>
  <c r="O6" i="24"/>
  <c r="U6" i="24"/>
  <c r="H7" i="24"/>
  <c r="N7" i="24"/>
  <c r="T7" i="24"/>
  <c r="G8" i="24"/>
  <c r="M8" i="24"/>
  <c r="S8" i="24"/>
  <c r="F9" i="24"/>
  <c r="L9" i="24"/>
  <c r="R9" i="24"/>
  <c r="E10" i="24"/>
  <c r="K10" i="24"/>
  <c r="Q10" i="24"/>
  <c r="W10" i="24"/>
  <c r="J11" i="24"/>
  <c r="P11" i="24"/>
  <c r="V11" i="24"/>
  <c r="I12" i="24"/>
  <c r="O12" i="24"/>
  <c r="U12" i="24"/>
  <c r="H13" i="24"/>
  <c r="N13" i="24"/>
  <c r="T13" i="24"/>
  <c r="G14" i="24"/>
  <c r="M14" i="24"/>
  <c r="S14" i="24"/>
  <c r="F15" i="24"/>
  <c r="L15" i="24"/>
  <c r="R15" i="24"/>
  <c r="E16" i="24"/>
  <c r="K16" i="24"/>
  <c r="Q16" i="24"/>
  <c r="W16" i="24"/>
  <c r="J17" i="24"/>
  <c r="P17" i="24"/>
  <c r="V17" i="24"/>
  <c r="I18" i="24"/>
  <c r="O18" i="24"/>
  <c r="U18" i="24"/>
  <c r="H19" i="24"/>
  <c r="N19" i="24"/>
  <c r="T19" i="24"/>
  <c r="G20" i="24"/>
  <c r="M20" i="24"/>
  <c r="S20" i="24"/>
  <c r="F21" i="24"/>
  <c r="L21" i="24"/>
  <c r="R21" i="24"/>
  <c r="E22" i="24"/>
  <c r="K22" i="24"/>
  <c r="Q22" i="24"/>
  <c r="W22" i="24"/>
  <c r="J23" i="24"/>
  <c r="P23" i="24"/>
  <c r="V23" i="24"/>
  <c r="I24" i="24"/>
  <c r="O24" i="24"/>
  <c r="U24" i="24"/>
  <c r="H25" i="24"/>
  <c r="N25" i="24"/>
  <c r="T25" i="24"/>
  <c r="G26" i="24"/>
  <c r="M26" i="24"/>
  <c r="S26" i="24"/>
  <c r="F27" i="24"/>
  <c r="L27" i="24"/>
  <c r="R27" i="24"/>
  <c r="E28" i="24"/>
  <c r="K28" i="24"/>
  <c r="Q28" i="24"/>
  <c r="W28" i="24"/>
  <c r="J29" i="24"/>
  <c r="P29" i="24"/>
  <c r="V29" i="24"/>
  <c r="I30" i="24"/>
  <c r="O30" i="24"/>
  <c r="U30" i="24"/>
  <c r="H31" i="24"/>
  <c r="N31" i="24"/>
  <c r="T31" i="24"/>
  <c r="G32" i="24"/>
  <c r="M32" i="24"/>
  <c r="S32" i="24"/>
  <c r="F33" i="24"/>
  <c r="L33" i="24"/>
  <c r="R33" i="24"/>
  <c r="E34" i="24"/>
  <c r="K34" i="24"/>
  <c r="Q34" i="24"/>
  <c r="W34" i="24"/>
  <c r="J35" i="24"/>
  <c r="P35" i="24"/>
  <c r="V35" i="24"/>
  <c r="I36" i="24"/>
  <c r="O36" i="24"/>
  <c r="U36" i="24"/>
  <c r="H37" i="24"/>
  <c r="N37" i="24"/>
  <c r="T37" i="24"/>
  <c r="G38" i="24"/>
  <c r="M38" i="24"/>
  <c r="S38" i="24"/>
  <c r="F39" i="24"/>
  <c r="L39" i="24"/>
  <c r="R39" i="24"/>
  <c r="E40" i="24"/>
  <c r="K40" i="24"/>
  <c r="Q40" i="24"/>
  <c r="W40" i="24"/>
  <c r="J41" i="24"/>
  <c r="P41" i="24"/>
  <c r="V41" i="24"/>
  <c r="I42" i="24"/>
  <c r="O42" i="24"/>
  <c r="U42" i="24"/>
  <c r="G3" i="24"/>
  <c r="M3" i="24"/>
  <c r="S3" i="24"/>
  <c r="F4" i="24"/>
  <c r="L4" i="24"/>
  <c r="R4" i="24"/>
  <c r="E5" i="24"/>
  <c r="K5" i="24"/>
  <c r="Q5" i="24"/>
  <c r="W5" i="24"/>
  <c r="J6" i="24"/>
  <c r="P6" i="24"/>
  <c r="V6" i="24"/>
  <c r="I7" i="24"/>
  <c r="O7" i="24"/>
  <c r="U7" i="24"/>
  <c r="H8" i="24"/>
  <c r="N8" i="24"/>
  <c r="T8" i="24"/>
  <c r="G9" i="24"/>
  <c r="M9" i="24"/>
  <c r="S9" i="24"/>
  <c r="F10" i="24"/>
  <c r="L10" i="24"/>
  <c r="R10" i="24"/>
  <c r="E11" i="24"/>
  <c r="K11" i="24"/>
  <c r="Q11" i="24"/>
  <c r="W11" i="24"/>
  <c r="J12" i="24"/>
  <c r="P12" i="24"/>
  <c r="V12" i="24"/>
  <c r="I13" i="24"/>
  <c r="O13" i="24"/>
  <c r="U13" i="24"/>
  <c r="H14" i="24"/>
  <c r="N14" i="24"/>
  <c r="T14" i="24"/>
  <c r="G15" i="24"/>
  <c r="M15" i="24"/>
  <c r="S15" i="24"/>
  <c r="F16" i="24"/>
  <c r="L16" i="24"/>
  <c r="R16" i="24"/>
  <c r="E17" i="24"/>
  <c r="K17" i="24"/>
  <c r="Q17" i="24"/>
  <c r="W17" i="24"/>
  <c r="J18" i="24"/>
  <c r="P18" i="24"/>
  <c r="V18" i="24"/>
  <c r="I19" i="24"/>
  <c r="O19" i="24"/>
  <c r="U19" i="24"/>
  <c r="H20" i="24"/>
  <c r="N20" i="24"/>
  <c r="T20" i="24"/>
  <c r="G21" i="24"/>
  <c r="M21" i="24"/>
  <c r="S21" i="24"/>
  <c r="F22" i="24"/>
  <c r="L22" i="24"/>
  <c r="R22" i="24"/>
  <c r="E23" i="24"/>
  <c r="K23" i="24"/>
  <c r="Q23" i="24"/>
  <c r="W23" i="24"/>
  <c r="J24" i="24"/>
  <c r="P24" i="24"/>
  <c r="V24" i="24"/>
  <c r="I25" i="24"/>
  <c r="O25" i="24"/>
  <c r="U25" i="24"/>
  <c r="H26" i="24"/>
  <c r="N26" i="24"/>
  <c r="T26" i="24"/>
  <c r="G27" i="24"/>
  <c r="M27" i="24"/>
  <c r="S27" i="24"/>
  <c r="F28" i="24"/>
  <c r="L28" i="24"/>
  <c r="R28" i="24"/>
  <c r="E29" i="24"/>
  <c r="K29" i="24"/>
  <c r="Q29" i="24"/>
  <c r="W29" i="24"/>
  <c r="J30" i="24"/>
  <c r="P30" i="24"/>
  <c r="V30" i="24"/>
  <c r="I31" i="24"/>
  <c r="O31" i="24"/>
  <c r="U31" i="24"/>
  <c r="H32" i="24"/>
  <c r="N32" i="24"/>
  <c r="T32" i="24"/>
  <c r="G33" i="24"/>
  <c r="M33" i="24"/>
  <c r="S33" i="24"/>
  <c r="F34" i="24"/>
  <c r="L34" i="24"/>
  <c r="R34" i="24"/>
  <c r="E35" i="24"/>
  <c r="K35" i="24"/>
  <c r="Q35" i="24"/>
  <c r="W35" i="24"/>
  <c r="J36" i="24"/>
  <c r="P36" i="24"/>
  <c r="V36" i="24"/>
  <c r="I37" i="24"/>
  <c r="O37" i="24"/>
  <c r="U37" i="24"/>
  <c r="H38" i="24"/>
  <c r="N38" i="24"/>
  <c r="T38" i="24"/>
  <c r="G39" i="24"/>
  <c r="M39" i="24"/>
  <c r="S39" i="24"/>
  <c r="F40" i="24"/>
  <c r="L40" i="24"/>
  <c r="R40" i="24"/>
  <c r="E41" i="24"/>
  <c r="K41" i="24"/>
  <c r="Q41" i="24"/>
  <c r="W41" i="24"/>
  <c r="J42" i="24"/>
  <c r="P42" i="24"/>
  <c r="V42" i="24"/>
  <c r="H3" i="24"/>
  <c r="N3" i="24"/>
  <c r="T3" i="24"/>
  <c r="G4" i="24"/>
  <c r="M4" i="24"/>
  <c r="S4" i="24"/>
  <c r="F5" i="24"/>
  <c r="L5" i="24"/>
  <c r="R5" i="24"/>
  <c r="E6" i="24"/>
  <c r="K6" i="24"/>
  <c r="Q6" i="24"/>
  <c r="W6" i="24"/>
  <c r="J7" i="24"/>
  <c r="P7" i="24"/>
  <c r="V7" i="24"/>
  <c r="I8" i="24"/>
  <c r="O8" i="24"/>
  <c r="U8" i="24"/>
  <c r="H9" i="24"/>
  <c r="N9" i="24"/>
  <c r="T9" i="24"/>
  <c r="G10" i="24"/>
  <c r="M10" i="24"/>
  <c r="S10" i="24"/>
  <c r="F11" i="24"/>
  <c r="L11" i="24"/>
  <c r="R11" i="24"/>
  <c r="E12" i="24"/>
  <c r="K12" i="24"/>
  <c r="Q12" i="24"/>
  <c r="W12" i="24"/>
  <c r="J13" i="24"/>
  <c r="P13" i="24"/>
  <c r="V13" i="24"/>
  <c r="I14" i="24"/>
  <c r="O14" i="24"/>
  <c r="U14" i="24"/>
  <c r="H15" i="24"/>
  <c r="N15" i="24"/>
  <c r="T15" i="24"/>
  <c r="G16" i="24"/>
  <c r="M16" i="24"/>
  <c r="S16" i="24"/>
  <c r="F17" i="24"/>
  <c r="L17" i="24"/>
  <c r="R17" i="24"/>
  <c r="E18" i="24"/>
  <c r="K18" i="24"/>
  <c r="Q18" i="24"/>
  <c r="W18" i="24"/>
  <c r="J19" i="24"/>
  <c r="P19" i="24"/>
  <c r="V19" i="24"/>
  <c r="I20" i="24"/>
  <c r="O20" i="24"/>
  <c r="U20" i="24"/>
  <c r="H21" i="24"/>
  <c r="N21" i="24"/>
  <c r="T21" i="24"/>
  <c r="G22" i="24"/>
  <c r="M22" i="24"/>
  <c r="S22" i="24"/>
  <c r="F23" i="24"/>
  <c r="L23" i="24"/>
  <c r="R23" i="24"/>
  <c r="E24" i="24"/>
  <c r="K24" i="24"/>
  <c r="Q24" i="24"/>
  <c r="W24" i="24"/>
  <c r="J25" i="24"/>
  <c r="P25" i="24"/>
  <c r="V25" i="24"/>
  <c r="I26" i="24"/>
  <c r="O26" i="24"/>
  <c r="U26" i="24"/>
  <c r="H27" i="24"/>
  <c r="N27" i="24"/>
  <c r="T27" i="24"/>
  <c r="G28" i="24"/>
  <c r="M28" i="24"/>
  <c r="S28" i="24"/>
  <c r="F29" i="24"/>
  <c r="L29" i="24"/>
  <c r="R29" i="24"/>
  <c r="E30" i="24"/>
  <c r="K30" i="24"/>
  <c r="Q30" i="24"/>
  <c r="W30" i="24"/>
  <c r="J31" i="24"/>
  <c r="P31" i="24"/>
  <c r="V31" i="24"/>
  <c r="I32" i="24"/>
  <c r="O32" i="24"/>
  <c r="U32" i="24"/>
  <c r="H33" i="24"/>
  <c r="N33" i="24"/>
  <c r="T33" i="24"/>
  <c r="G34" i="24"/>
  <c r="M34" i="24"/>
  <c r="S34" i="24"/>
  <c r="F35" i="24"/>
  <c r="L35" i="24"/>
  <c r="R35" i="24"/>
  <c r="E36" i="24"/>
  <c r="K36" i="24"/>
  <c r="Q36" i="24"/>
  <c r="W36" i="24"/>
  <c r="J37" i="24"/>
  <c r="P37" i="24"/>
  <c r="V37" i="24"/>
  <c r="I38" i="24"/>
  <c r="O38" i="24"/>
  <c r="U38" i="24"/>
  <c r="H39" i="24"/>
  <c r="N39" i="24"/>
  <c r="T39" i="24"/>
  <c r="G40" i="24"/>
  <c r="M40" i="24"/>
  <c r="S40" i="24"/>
  <c r="F41" i="24"/>
  <c r="L41" i="24"/>
  <c r="R41" i="24"/>
  <c r="E42" i="24"/>
  <c r="K42" i="24"/>
  <c r="Q42" i="24"/>
  <c r="W42" i="24"/>
  <c r="I3" i="24"/>
  <c r="O3" i="24"/>
  <c r="U3" i="24"/>
  <c r="H4" i="24"/>
  <c r="N4" i="24"/>
  <c r="T4" i="24"/>
  <c r="G5" i="24"/>
  <c r="M5" i="24"/>
  <c r="S5" i="24"/>
  <c r="F6" i="24"/>
  <c r="L6" i="24"/>
  <c r="R6" i="24"/>
  <c r="E7" i="24"/>
  <c r="K7" i="24"/>
  <c r="Q7" i="24"/>
  <c r="W7" i="24"/>
  <c r="J8" i="24"/>
  <c r="P8" i="24"/>
  <c r="V8" i="24"/>
  <c r="I9" i="24"/>
  <c r="O9" i="24"/>
  <c r="U9" i="24"/>
  <c r="H10" i="24"/>
  <c r="N10" i="24"/>
  <c r="T10" i="24"/>
  <c r="G11" i="24"/>
  <c r="M11" i="24"/>
  <c r="S11" i="24"/>
  <c r="F12" i="24"/>
  <c r="L12" i="24"/>
  <c r="R12" i="24"/>
  <c r="E13" i="24"/>
  <c r="K13" i="24"/>
  <c r="Q13" i="24"/>
  <c r="W13" i="24"/>
  <c r="J14" i="24"/>
  <c r="P14" i="24"/>
  <c r="V14" i="24"/>
  <c r="I15" i="24"/>
  <c r="O15" i="24"/>
  <c r="U15" i="24"/>
  <c r="H16" i="24"/>
  <c r="N16" i="24"/>
  <c r="T16" i="24"/>
  <c r="G17" i="24"/>
  <c r="M17" i="24"/>
  <c r="S17" i="24"/>
  <c r="F18" i="24"/>
  <c r="L18" i="24"/>
  <c r="R18" i="24"/>
  <c r="E19" i="24"/>
  <c r="K19" i="24"/>
  <c r="Q19" i="24"/>
  <c r="W19" i="24"/>
  <c r="J20" i="24"/>
  <c r="P20" i="24"/>
  <c r="V20" i="24"/>
  <c r="I21" i="24"/>
  <c r="O21" i="24"/>
  <c r="U21" i="24"/>
  <c r="H22" i="24"/>
  <c r="N22" i="24"/>
  <c r="T22" i="24"/>
  <c r="G23" i="24"/>
  <c r="M23" i="24"/>
  <c r="S23" i="24"/>
  <c r="F24" i="24"/>
  <c r="L24" i="24"/>
  <c r="R24" i="24"/>
  <c r="E25" i="24"/>
  <c r="K25" i="24"/>
  <c r="Q25" i="24"/>
  <c r="W25" i="24"/>
  <c r="J26" i="24"/>
  <c r="P26" i="24"/>
  <c r="V26" i="24"/>
  <c r="I27" i="24"/>
  <c r="O27" i="24"/>
  <c r="U27" i="24"/>
  <c r="H28" i="24"/>
  <c r="N28" i="24"/>
  <c r="T28" i="24"/>
  <c r="G29" i="24"/>
  <c r="M29" i="24"/>
  <c r="S29" i="24"/>
  <c r="F30" i="24"/>
  <c r="L30" i="24"/>
  <c r="R30" i="24"/>
  <c r="E31" i="24"/>
  <c r="K31" i="24"/>
  <c r="Q31" i="24"/>
  <c r="W31" i="24"/>
  <c r="J32" i="24"/>
  <c r="P32" i="24"/>
  <c r="V32" i="24"/>
  <c r="I33" i="24"/>
  <c r="O33" i="24"/>
  <c r="U33" i="24"/>
  <c r="H34" i="24"/>
  <c r="N34" i="24"/>
  <c r="T34" i="24"/>
  <c r="G35" i="24"/>
  <c r="M35" i="24"/>
  <c r="S35" i="24"/>
  <c r="F36" i="24"/>
  <c r="L36" i="24"/>
  <c r="R36" i="24"/>
  <c r="E37" i="24"/>
  <c r="K37" i="24"/>
  <c r="Q37" i="24"/>
  <c r="W37" i="24"/>
  <c r="J38" i="24"/>
  <c r="P38" i="24"/>
  <c r="V38" i="24"/>
  <c r="I39" i="24"/>
  <c r="O39" i="24"/>
  <c r="U39" i="24"/>
  <c r="H40" i="24"/>
  <c r="N40" i="24"/>
  <c r="T40" i="24"/>
  <c r="G41" i="24"/>
  <c r="M41" i="24"/>
  <c r="S41" i="24"/>
  <c r="F42" i="24"/>
  <c r="L42" i="24"/>
  <c r="R42" i="24"/>
  <c r="E43" i="24"/>
  <c r="J3" i="24"/>
  <c r="P3" i="24"/>
  <c r="V3" i="24"/>
  <c r="I4" i="24"/>
  <c r="O4" i="24"/>
  <c r="U4" i="24"/>
  <c r="H5" i="24"/>
  <c r="N5" i="24"/>
  <c r="T5" i="24"/>
  <c r="G6" i="24"/>
  <c r="M6" i="24"/>
  <c r="S6" i="24"/>
  <c r="F7" i="24"/>
  <c r="L7" i="24"/>
  <c r="R7" i="24"/>
  <c r="E8" i="24"/>
  <c r="K8" i="24"/>
  <c r="Q8" i="24"/>
  <c r="W8" i="24"/>
  <c r="J9" i="24"/>
  <c r="P9" i="24"/>
  <c r="V9" i="24"/>
  <c r="I10" i="24"/>
  <c r="O10" i="24"/>
  <c r="U10" i="24"/>
  <c r="H11" i="24"/>
  <c r="N11" i="24"/>
  <c r="T11" i="24"/>
  <c r="G12" i="24"/>
  <c r="M12" i="24"/>
  <c r="S12" i="24"/>
  <c r="F13" i="24"/>
  <c r="L13" i="24"/>
  <c r="R13" i="24"/>
  <c r="E14" i="24"/>
  <c r="K14" i="24"/>
  <c r="Q14" i="24"/>
  <c r="W14" i="24"/>
  <c r="J15" i="24"/>
  <c r="P15" i="24"/>
  <c r="V15" i="24"/>
  <c r="I16" i="24"/>
  <c r="O16" i="24"/>
  <c r="U16" i="24"/>
  <c r="H17" i="24"/>
  <c r="N17" i="24"/>
  <c r="T17" i="24"/>
  <c r="G18" i="24"/>
  <c r="M18" i="24"/>
  <c r="S18" i="24"/>
  <c r="F19" i="24"/>
  <c r="L19" i="24"/>
  <c r="R19" i="24"/>
  <c r="E20" i="24"/>
  <c r="K20" i="24"/>
  <c r="Q20" i="24"/>
  <c r="W20" i="24"/>
  <c r="J21" i="24"/>
  <c r="P21" i="24"/>
  <c r="V21" i="24"/>
  <c r="I22" i="24"/>
  <c r="O22" i="24"/>
  <c r="U22" i="24"/>
  <c r="H23" i="24"/>
  <c r="N23" i="24"/>
  <c r="T23" i="24"/>
  <c r="G24" i="24"/>
  <c r="M24" i="24"/>
  <c r="S24" i="24"/>
  <c r="F25" i="24"/>
  <c r="L25" i="24"/>
  <c r="R25" i="24"/>
  <c r="E26" i="24"/>
  <c r="K26" i="24"/>
  <c r="Q26" i="24"/>
  <c r="W26" i="24"/>
  <c r="J27" i="24"/>
  <c r="P27" i="24"/>
  <c r="V27" i="24"/>
  <c r="I28" i="24"/>
  <c r="O28" i="24"/>
  <c r="U28" i="24"/>
  <c r="H29" i="24"/>
  <c r="N29" i="24"/>
  <c r="T29" i="24"/>
  <c r="G30" i="24"/>
  <c r="M30" i="24"/>
  <c r="S30" i="24"/>
  <c r="F31" i="24"/>
  <c r="L31" i="24"/>
  <c r="R31" i="24"/>
  <c r="E32" i="24"/>
  <c r="K32" i="24"/>
  <c r="Q32" i="24"/>
  <c r="W32" i="24"/>
  <c r="J33" i="24"/>
  <c r="P33" i="24"/>
  <c r="V33" i="24"/>
  <c r="I34" i="24"/>
  <c r="O34" i="24"/>
  <c r="U34" i="24"/>
  <c r="H35" i="24"/>
  <c r="N35" i="24"/>
  <c r="T35" i="24"/>
  <c r="G36" i="24"/>
  <c r="M36" i="24"/>
  <c r="S36" i="24"/>
  <c r="F37" i="24"/>
  <c r="L37" i="24"/>
  <c r="R37" i="24"/>
  <c r="E38" i="24"/>
  <c r="K38" i="24"/>
  <c r="Q38" i="24"/>
  <c r="W38" i="24"/>
  <c r="J39" i="24"/>
  <c r="P39" i="24"/>
  <c r="V39" i="24"/>
  <c r="I40" i="24"/>
  <c r="O40" i="24"/>
  <c r="U40" i="24"/>
  <c r="S42" i="24"/>
  <c r="K43" i="24"/>
  <c r="Q43" i="24"/>
  <c r="W43" i="24"/>
  <c r="J44" i="24"/>
  <c r="P44" i="24"/>
  <c r="V44" i="24"/>
  <c r="I45" i="24"/>
  <c r="O45" i="24"/>
  <c r="U45" i="24"/>
  <c r="H46" i="24"/>
  <c r="N46" i="24"/>
  <c r="T46" i="24"/>
  <c r="G47" i="24"/>
  <c r="M47" i="24"/>
  <c r="S47" i="24"/>
  <c r="F48" i="24"/>
  <c r="L48" i="24"/>
  <c r="R48" i="24"/>
  <c r="E49" i="24"/>
  <c r="K49" i="24"/>
  <c r="Q49" i="24"/>
  <c r="W49" i="24"/>
  <c r="J50" i="24"/>
  <c r="P50" i="24"/>
  <c r="V50" i="24"/>
  <c r="I51" i="24"/>
  <c r="O51" i="24"/>
  <c r="U51" i="24"/>
  <c r="H52" i="24"/>
  <c r="N52" i="24"/>
  <c r="T52" i="24"/>
  <c r="G53" i="24"/>
  <c r="M53" i="24"/>
  <c r="S53" i="24"/>
  <c r="F54" i="24"/>
  <c r="L54" i="24"/>
  <c r="R54" i="24"/>
  <c r="E55" i="24"/>
  <c r="K55" i="24"/>
  <c r="Q55" i="24"/>
  <c r="W55" i="24"/>
  <c r="J56" i="24"/>
  <c r="P56" i="24"/>
  <c r="V56" i="24"/>
  <c r="I57" i="24"/>
  <c r="O57" i="24"/>
  <c r="U57" i="24"/>
  <c r="H58" i="24"/>
  <c r="N58" i="24"/>
  <c r="T58" i="24"/>
  <c r="G59" i="24"/>
  <c r="M59" i="24"/>
  <c r="S59" i="24"/>
  <c r="F60" i="24"/>
  <c r="L60" i="24"/>
  <c r="R60" i="24"/>
  <c r="E61" i="24"/>
  <c r="K61" i="24"/>
  <c r="Q61" i="24"/>
  <c r="W61" i="24"/>
  <c r="J62" i="24"/>
  <c r="P62" i="24"/>
  <c r="V62" i="24"/>
  <c r="I63" i="24"/>
  <c r="O63" i="24"/>
  <c r="U63" i="24"/>
  <c r="H64" i="24"/>
  <c r="N64" i="24"/>
  <c r="T64" i="24"/>
  <c r="G65" i="24"/>
  <c r="M65" i="24"/>
  <c r="S65" i="24"/>
  <c r="F66" i="24"/>
  <c r="L66" i="24"/>
  <c r="R66" i="24"/>
  <c r="E67" i="24"/>
  <c r="K67" i="24"/>
  <c r="Q67" i="24"/>
  <c r="W67" i="24"/>
  <c r="J68" i="24"/>
  <c r="P68" i="24"/>
  <c r="V68" i="24"/>
  <c r="I69" i="24"/>
  <c r="O69" i="24"/>
  <c r="U69" i="24"/>
  <c r="H70" i="24"/>
  <c r="N70" i="24"/>
  <c r="T70" i="24"/>
  <c r="G71" i="24"/>
  <c r="M71" i="24"/>
  <c r="S71" i="24"/>
  <c r="F72" i="24"/>
  <c r="L72" i="24"/>
  <c r="R72" i="24"/>
  <c r="E73" i="24"/>
  <c r="K73" i="24"/>
  <c r="Q73" i="24"/>
  <c r="W73" i="24"/>
  <c r="J74" i="24"/>
  <c r="P74" i="24"/>
  <c r="V74" i="24"/>
  <c r="I75" i="24"/>
  <c r="O75" i="24"/>
  <c r="H41" i="24"/>
  <c r="F43" i="24"/>
  <c r="L43" i="24"/>
  <c r="R43" i="24"/>
  <c r="E44" i="24"/>
  <c r="K44" i="24"/>
  <c r="Q44" i="24"/>
  <c r="W44" i="24"/>
  <c r="J45" i="24"/>
  <c r="P45" i="24"/>
  <c r="V45" i="24"/>
  <c r="I46" i="24"/>
  <c r="O46" i="24"/>
  <c r="U46" i="24"/>
  <c r="H47" i="24"/>
  <c r="N47" i="24"/>
  <c r="T47" i="24"/>
  <c r="G48" i="24"/>
  <c r="M48" i="24"/>
  <c r="S48" i="24"/>
  <c r="F49" i="24"/>
  <c r="L49" i="24"/>
  <c r="R49" i="24"/>
  <c r="E50" i="24"/>
  <c r="K50" i="24"/>
  <c r="Q50" i="24"/>
  <c r="W50" i="24"/>
  <c r="J51" i="24"/>
  <c r="P51" i="24"/>
  <c r="V51" i="24"/>
  <c r="I52" i="24"/>
  <c r="O52" i="24"/>
  <c r="U52" i="24"/>
  <c r="H53" i="24"/>
  <c r="N53" i="24"/>
  <c r="N41" i="24"/>
  <c r="G43" i="24"/>
  <c r="M43" i="24"/>
  <c r="S43" i="24"/>
  <c r="F44" i="24"/>
  <c r="L44" i="24"/>
  <c r="R44" i="24"/>
  <c r="E45" i="24"/>
  <c r="K45" i="24"/>
  <c r="Q45" i="24"/>
  <c r="W45" i="24"/>
  <c r="J46" i="24"/>
  <c r="P46" i="24"/>
  <c r="V46" i="24"/>
  <c r="I47" i="24"/>
  <c r="O47" i="24"/>
  <c r="U47" i="24"/>
  <c r="H48" i="24"/>
  <c r="N48" i="24"/>
  <c r="T48" i="24"/>
  <c r="G49" i="24"/>
  <c r="M49" i="24"/>
  <c r="S49" i="24"/>
  <c r="F50" i="24"/>
  <c r="L50" i="24"/>
  <c r="R50" i="24"/>
  <c r="E51" i="24"/>
  <c r="K51" i="24"/>
  <c r="Q51" i="24"/>
  <c r="W51" i="24"/>
  <c r="J52" i="24"/>
  <c r="P52" i="24"/>
  <c r="V52" i="24"/>
  <c r="I53" i="24"/>
  <c r="O53" i="24"/>
  <c r="U53" i="24"/>
  <c r="H54" i="24"/>
  <c r="N54" i="24"/>
  <c r="T54" i="24"/>
  <c r="G55" i="24"/>
  <c r="M55" i="24"/>
  <c r="S55" i="24"/>
  <c r="F56" i="24"/>
  <c r="L56" i="24"/>
  <c r="R56" i="24"/>
  <c r="E57" i="24"/>
  <c r="K57" i="24"/>
  <c r="Q57" i="24"/>
  <c r="W57" i="24"/>
  <c r="J58" i="24"/>
  <c r="P58" i="24"/>
  <c r="V58" i="24"/>
  <c r="I59" i="24"/>
  <c r="O59" i="24"/>
  <c r="U59" i="24"/>
  <c r="H60" i="24"/>
  <c r="N60" i="24"/>
  <c r="T60" i="24"/>
  <c r="G61" i="24"/>
  <c r="M61" i="24"/>
  <c r="S61" i="24"/>
  <c r="F62" i="24"/>
  <c r="L62" i="24"/>
  <c r="R62" i="24"/>
  <c r="E63" i="24"/>
  <c r="K63" i="24"/>
  <c r="Q63" i="24"/>
  <c r="W63" i="24"/>
  <c r="J64" i="24"/>
  <c r="P64" i="24"/>
  <c r="V64" i="24"/>
  <c r="I65" i="24"/>
  <c r="O65" i="24"/>
  <c r="U65" i="24"/>
  <c r="H66" i="24"/>
  <c r="N66" i="24"/>
  <c r="T66" i="24"/>
  <c r="G67" i="24"/>
  <c r="M67" i="24"/>
  <c r="S67" i="24"/>
  <c r="F68" i="24"/>
  <c r="L68" i="24"/>
  <c r="R68" i="24"/>
  <c r="E69" i="24"/>
  <c r="K69" i="24"/>
  <c r="Q69" i="24"/>
  <c r="W69" i="24"/>
  <c r="J70" i="24"/>
  <c r="P70" i="24"/>
  <c r="V70" i="24"/>
  <c r="I71" i="24"/>
  <c r="O71" i="24"/>
  <c r="U71" i="24"/>
  <c r="H72" i="24"/>
  <c r="N72" i="24"/>
  <c r="T72" i="24"/>
  <c r="G73" i="24"/>
  <c r="M73" i="24"/>
  <c r="S73" i="24"/>
  <c r="F74" i="24"/>
  <c r="L74" i="24"/>
  <c r="R74" i="24"/>
  <c r="E75" i="24"/>
  <c r="K75" i="24"/>
  <c r="Q75" i="24"/>
  <c r="W75" i="24"/>
  <c r="J76" i="24"/>
  <c r="P76" i="24"/>
  <c r="V76" i="24"/>
  <c r="I77" i="24"/>
  <c r="O77" i="24"/>
  <c r="U77" i="24"/>
  <c r="H78" i="24"/>
  <c r="N78" i="24"/>
  <c r="T78" i="24"/>
  <c r="G79" i="24"/>
  <c r="M79" i="24"/>
  <c r="S79" i="24"/>
  <c r="F80" i="24"/>
  <c r="L80" i="24"/>
  <c r="R80" i="24"/>
  <c r="E81" i="24"/>
  <c r="K81" i="24"/>
  <c r="Q81" i="24"/>
  <c r="W81" i="24"/>
  <c r="J82" i="24"/>
  <c r="P82" i="24"/>
  <c r="V82" i="24"/>
  <c r="I83" i="24"/>
  <c r="O83" i="24"/>
  <c r="T41" i="24"/>
  <c r="H43" i="24"/>
  <c r="N43" i="24"/>
  <c r="T43" i="24"/>
  <c r="G44" i="24"/>
  <c r="M44" i="24"/>
  <c r="S44" i="24"/>
  <c r="F45" i="24"/>
  <c r="L45" i="24"/>
  <c r="R45" i="24"/>
  <c r="E46" i="24"/>
  <c r="K46" i="24"/>
  <c r="Q46" i="24"/>
  <c r="W46" i="24"/>
  <c r="J47" i="24"/>
  <c r="P47" i="24"/>
  <c r="V47" i="24"/>
  <c r="I48" i="24"/>
  <c r="O48" i="24"/>
  <c r="U48" i="24"/>
  <c r="H49" i="24"/>
  <c r="N49" i="24"/>
  <c r="T49" i="24"/>
  <c r="G50" i="24"/>
  <c r="M50" i="24"/>
  <c r="S50" i="24"/>
  <c r="F51" i="24"/>
  <c r="L51" i="24"/>
  <c r="R51" i="24"/>
  <c r="E52" i="24"/>
  <c r="K52" i="24"/>
  <c r="Q52" i="24"/>
  <c r="W52" i="24"/>
  <c r="J53" i="24"/>
  <c r="P53" i="24"/>
  <c r="V53" i="24"/>
  <c r="I54" i="24"/>
  <c r="O54" i="24"/>
  <c r="U54" i="24"/>
  <c r="H55" i="24"/>
  <c r="N55" i="24"/>
  <c r="T55" i="24"/>
  <c r="G56" i="24"/>
  <c r="M56" i="24"/>
  <c r="S56" i="24"/>
  <c r="F57" i="24"/>
  <c r="L57" i="24"/>
  <c r="R57" i="24"/>
  <c r="E58" i="24"/>
  <c r="K58" i="24"/>
  <c r="Q58" i="24"/>
  <c r="W58" i="24"/>
  <c r="J59" i="24"/>
  <c r="P59" i="24"/>
  <c r="V59" i="24"/>
  <c r="I60" i="24"/>
  <c r="O60" i="24"/>
  <c r="U60" i="24"/>
  <c r="H61" i="24"/>
  <c r="N61" i="24"/>
  <c r="T61" i="24"/>
  <c r="G62" i="24"/>
  <c r="M62" i="24"/>
  <c r="S62" i="24"/>
  <c r="F63" i="24"/>
  <c r="L63" i="24"/>
  <c r="R63" i="24"/>
  <c r="E64" i="24"/>
  <c r="K64" i="24"/>
  <c r="Q64" i="24"/>
  <c r="W64" i="24"/>
  <c r="J65" i="24"/>
  <c r="P65" i="24"/>
  <c r="V65" i="24"/>
  <c r="I66" i="24"/>
  <c r="O66" i="24"/>
  <c r="U66" i="24"/>
  <c r="H67" i="24"/>
  <c r="N67" i="24"/>
  <c r="T67" i="24"/>
  <c r="G68" i="24"/>
  <c r="M68" i="24"/>
  <c r="S68" i="24"/>
  <c r="F69" i="24"/>
  <c r="L69" i="24"/>
  <c r="R69" i="24"/>
  <c r="E70" i="24"/>
  <c r="K70" i="24"/>
  <c r="Q70" i="24"/>
  <c r="W70" i="24"/>
  <c r="J71" i="24"/>
  <c r="P71" i="24"/>
  <c r="V71" i="24"/>
  <c r="I72" i="24"/>
  <c r="O72" i="24"/>
  <c r="U72" i="24"/>
  <c r="H73" i="24"/>
  <c r="N73" i="24"/>
  <c r="T73" i="24"/>
  <c r="G74" i="24"/>
  <c r="M74" i="24"/>
  <c r="S74" i="24"/>
  <c r="F75" i="24"/>
  <c r="L75" i="24"/>
  <c r="R75" i="24"/>
  <c r="E76" i="24"/>
  <c r="K76" i="24"/>
  <c r="Q76" i="24"/>
  <c r="W76" i="24"/>
  <c r="J77" i="24"/>
  <c r="P77" i="24"/>
  <c r="V77" i="24"/>
  <c r="I78" i="24"/>
  <c r="O78" i="24"/>
  <c r="U78" i="24"/>
  <c r="H79" i="24"/>
  <c r="N79" i="24"/>
  <c r="T79" i="24"/>
  <c r="G80" i="24"/>
  <c r="M80" i="24"/>
  <c r="S80" i="24"/>
  <c r="F81" i="24"/>
  <c r="L81" i="24"/>
  <c r="R81" i="24"/>
  <c r="E82" i="24"/>
  <c r="K82" i="24"/>
  <c r="Q82" i="24"/>
  <c r="G42" i="24"/>
  <c r="I43" i="24"/>
  <c r="O43" i="24"/>
  <c r="U43" i="24"/>
  <c r="H44" i="24"/>
  <c r="N44" i="24"/>
  <c r="T44" i="24"/>
  <c r="G45" i="24"/>
  <c r="M45" i="24"/>
  <c r="S45" i="24"/>
  <c r="F46" i="24"/>
  <c r="L46" i="24"/>
  <c r="R46" i="24"/>
  <c r="E47" i="24"/>
  <c r="K47" i="24"/>
  <c r="Q47" i="24"/>
  <c r="W47" i="24"/>
  <c r="J48" i="24"/>
  <c r="P48" i="24"/>
  <c r="V48" i="24"/>
  <c r="I49" i="24"/>
  <c r="O49" i="24"/>
  <c r="U49" i="24"/>
  <c r="H50" i="24"/>
  <c r="N50" i="24"/>
  <c r="T50" i="24"/>
  <c r="G51" i="24"/>
  <c r="M51" i="24"/>
  <c r="S51" i="24"/>
  <c r="F52" i="24"/>
  <c r="L52" i="24"/>
  <c r="R52" i="24"/>
  <c r="E53" i="24"/>
  <c r="K53" i="24"/>
  <c r="Q53" i="24"/>
  <c r="W53" i="24"/>
  <c r="J54" i="24"/>
  <c r="P54" i="24"/>
  <c r="V54" i="24"/>
  <c r="I55" i="24"/>
  <c r="O55" i="24"/>
  <c r="U55" i="24"/>
  <c r="H56" i="24"/>
  <c r="N56" i="24"/>
  <c r="T56" i="24"/>
  <c r="G57" i="24"/>
  <c r="M57" i="24"/>
  <c r="S57" i="24"/>
  <c r="F58" i="24"/>
  <c r="L58" i="24"/>
  <c r="R58" i="24"/>
  <c r="E59" i="24"/>
  <c r="K59" i="24"/>
  <c r="Q59" i="24"/>
  <c r="W59" i="24"/>
  <c r="J60" i="24"/>
  <c r="P60" i="24"/>
  <c r="V60" i="24"/>
  <c r="I61" i="24"/>
  <c r="O61" i="24"/>
  <c r="U61" i="24"/>
  <c r="H62" i="24"/>
  <c r="N62" i="24"/>
  <c r="T62" i="24"/>
  <c r="G63" i="24"/>
  <c r="M63" i="24"/>
  <c r="S63" i="24"/>
  <c r="F64" i="24"/>
  <c r="L64" i="24"/>
  <c r="R64" i="24"/>
  <c r="E65" i="24"/>
  <c r="K65" i="24"/>
  <c r="Q65" i="24"/>
  <c r="W65" i="24"/>
  <c r="J66" i="24"/>
  <c r="P66" i="24"/>
  <c r="V66" i="24"/>
  <c r="I67" i="24"/>
  <c r="O67" i="24"/>
  <c r="U67" i="24"/>
  <c r="H68" i="24"/>
  <c r="N68" i="24"/>
  <c r="T68" i="24"/>
  <c r="G69" i="24"/>
  <c r="M69" i="24"/>
  <c r="S69" i="24"/>
  <c r="F70" i="24"/>
  <c r="L70" i="24"/>
  <c r="R70" i="24"/>
  <c r="E71" i="24"/>
  <c r="K71" i="24"/>
  <c r="Q71" i="24"/>
  <c r="W71" i="24"/>
  <c r="J72" i="24"/>
  <c r="P72" i="24"/>
  <c r="V72" i="24"/>
  <c r="I73" i="24"/>
  <c r="O73" i="24"/>
  <c r="U73" i="24"/>
  <c r="H74" i="24"/>
  <c r="N74" i="24"/>
  <c r="T74" i="24"/>
  <c r="G75" i="24"/>
  <c r="M75" i="24"/>
  <c r="S75" i="24"/>
  <c r="F76" i="24"/>
  <c r="L76" i="24"/>
  <c r="R76" i="24"/>
  <c r="E77" i="24"/>
  <c r="K77" i="24"/>
  <c r="Q77" i="24"/>
  <c r="W77" i="24"/>
  <c r="J78" i="24"/>
  <c r="P78" i="24"/>
  <c r="V78" i="24"/>
  <c r="I79" i="24"/>
  <c r="O79" i="24"/>
  <c r="U79" i="24"/>
  <c r="H80" i="24"/>
  <c r="N80" i="24"/>
  <c r="T80" i="24"/>
  <c r="G81" i="24"/>
  <c r="M81" i="24"/>
  <c r="S81" i="24"/>
  <c r="M42" i="24"/>
  <c r="J43" i="24"/>
  <c r="P43" i="24"/>
  <c r="V43" i="24"/>
  <c r="I44" i="24"/>
  <c r="O44" i="24"/>
  <c r="U44" i="24"/>
  <c r="H45" i="24"/>
  <c r="N45" i="24"/>
  <c r="T45" i="24"/>
  <c r="G46" i="24"/>
  <c r="M46" i="24"/>
  <c r="S46" i="24"/>
  <c r="F47" i="24"/>
  <c r="L47" i="24"/>
  <c r="R47" i="24"/>
  <c r="E48" i="24"/>
  <c r="K48" i="24"/>
  <c r="Q48" i="24"/>
  <c r="W48" i="24"/>
  <c r="J49" i="24"/>
  <c r="P49" i="24"/>
  <c r="V49" i="24"/>
  <c r="I50" i="24"/>
  <c r="O50" i="24"/>
  <c r="U50" i="24"/>
  <c r="H51" i="24"/>
  <c r="N51" i="24"/>
  <c r="T51" i="24"/>
  <c r="G52" i="24"/>
  <c r="M52" i="24"/>
  <c r="S52" i="24"/>
  <c r="F53" i="24"/>
  <c r="L53" i="24"/>
  <c r="R53" i="24"/>
  <c r="E54" i="24"/>
  <c r="K54" i="24"/>
  <c r="Q54" i="24"/>
  <c r="W54" i="24"/>
  <c r="J55" i="24"/>
  <c r="P55" i="24"/>
  <c r="V55" i="24"/>
  <c r="I56" i="24"/>
  <c r="O56" i="24"/>
  <c r="U56" i="24"/>
  <c r="H57" i="24"/>
  <c r="N57" i="24"/>
  <c r="T57" i="24"/>
  <c r="G58" i="24"/>
  <c r="M58" i="24"/>
  <c r="S58" i="24"/>
  <c r="F59" i="24"/>
  <c r="L59" i="24"/>
  <c r="R59" i="24"/>
  <c r="E60" i="24"/>
  <c r="K60" i="24"/>
  <c r="Q60" i="24"/>
  <c r="W60" i="24"/>
  <c r="J61" i="24"/>
  <c r="P61" i="24"/>
  <c r="V61" i="24"/>
  <c r="I62" i="24"/>
  <c r="O62" i="24"/>
  <c r="U62" i="24"/>
  <c r="H63" i="24"/>
  <c r="N63" i="24"/>
  <c r="T63" i="24"/>
  <c r="G64" i="24"/>
  <c r="M64" i="24"/>
  <c r="S64" i="24"/>
  <c r="F65" i="24"/>
  <c r="L65" i="24"/>
  <c r="R65" i="24"/>
  <c r="E66" i="24"/>
  <c r="K66" i="24"/>
  <c r="Q66" i="24"/>
  <c r="W66" i="24"/>
  <c r="J67" i="24"/>
  <c r="P67" i="24"/>
  <c r="V67" i="24"/>
  <c r="I68" i="24"/>
  <c r="O68" i="24"/>
  <c r="U68" i="24"/>
  <c r="H69" i="24"/>
  <c r="N69" i="24"/>
  <c r="T69" i="24"/>
  <c r="G70" i="24"/>
  <c r="M70" i="24"/>
  <c r="S70" i="24"/>
  <c r="F71" i="24"/>
  <c r="L71" i="24"/>
  <c r="R71" i="24"/>
  <c r="E72" i="24"/>
  <c r="K72" i="24"/>
  <c r="Q72" i="24"/>
  <c r="W72" i="24"/>
  <c r="J73" i="24"/>
  <c r="P73" i="24"/>
  <c r="V73" i="24"/>
  <c r="I74" i="24"/>
  <c r="O74" i="24"/>
  <c r="U74" i="24"/>
  <c r="H75" i="24"/>
  <c r="N75" i="24"/>
  <c r="T75" i="24"/>
  <c r="G76" i="24"/>
  <c r="M76" i="24"/>
  <c r="S76" i="24"/>
  <c r="F77" i="24"/>
  <c r="L77" i="24"/>
  <c r="R77" i="24"/>
  <c r="E78" i="24"/>
  <c r="K78" i="24"/>
  <c r="Q78" i="24"/>
  <c r="W78" i="24"/>
  <c r="J79" i="24"/>
  <c r="P79" i="24"/>
  <c r="V79" i="24"/>
  <c r="I80" i="24"/>
  <c r="O80" i="24"/>
  <c r="U80" i="24"/>
  <c r="H81" i="24"/>
  <c r="N81" i="24"/>
  <c r="T81" i="24"/>
  <c r="G82" i="24"/>
  <c r="T53" i="24"/>
  <c r="R55" i="24"/>
  <c r="P57" i="24"/>
  <c r="N59" i="24"/>
  <c r="L61" i="24"/>
  <c r="J63" i="24"/>
  <c r="H65" i="24"/>
  <c r="F67" i="24"/>
  <c r="W68" i="24"/>
  <c r="U70" i="24"/>
  <c r="S72" i="24"/>
  <c r="Q74" i="24"/>
  <c r="H76" i="24"/>
  <c r="G77" i="24"/>
  <c r="F78" i="24"/>
  <c r="E79" i="24"/>
  <c r="W79" i="24"/>
  <c r="V80" i="24"/>
  <c r="U81" i="24"/>
  <c r="M82" i="24"/>
  <c r="U82" i="24"/>
  <c r="J83" i="24"/>
  <c r="Q83" i="24"/>
  <c r="W83" i="24"/>
  <c r="J84" i="24"/>
  <c r="P84" i="24"/>
  <c r="V84" i="24"/>
  <c r="I85" i="24"/>
  <c r="O85" i="24"/>
  <c r="U85" i="24"/>
  <c r="H86" i="24"/>
  <c r="N86" i="24"/>
  <c r="T86" i="24"/>
  <c r="G87" i="24"/>
  <c r="M87" i="24"/>
  <c r="S87" i="24"/>
  <c r="F88" i="24"/>
  <c r="L88" i="24"/>
  <c r="R88" i="24"/>
  <c r="G54" i="24"/>
  <c r="E56" i="24"/>
  <c r="V57" i="24"/>
  <c r="T59" i="24"/>
  <c r="R61" i="24"/>
  <c r="P63" i="24"/>
  <c r="N65" i="24"/>
  <c r="L67" i="24"/>
  <c r="J69" i="24"/>
  <c r="H71" i="24"/>
  <c r="F73" i="24"/>
  <c r="W74" i="24"/>
  <c r="I76" i="24"/>
  <c r="H77" i="24"/>
  <c r="G78" i="24"/>
  <c r="F79" i="24"/>
  <c r="E80" i="24"/>
  <c r="W80" i="24"/>
  <c r="V81" i="24"/>
  <c r="N82" i="24"/>
  <c r="W82" i="24"/>
  <c r="K83" i="24"/>
  <c r="R83" i="24"/>
  <c r="E84" i="24"/>
  <c r="K84" i="24"/>
  <c r="Q84" i="24"/>
  <c r="W84" i="24"/>
  <c r="J85" i="24"/>
  <c r="P85" i="24"/>
  <c r="V85" i="24"/>
  <c r="I86" i="24"/>
  <c r="O86" i="24"/>
  <c r="U86" i="24"/>
  <c r="H87" i="24"/>
  <c r="N87" i="24"/>
  <c r="T87" i="24"/>
  <c r="G88" i="24"/>
  <c r="M88" i="24"/>
  <c r="S88" i="24"/>
  <c r="M54" i="24"/>
  <c r="K56" i="24"/>
  <c r="I58" i="24"/>
  <c r="G60" i="24"/>
  <c r="E62" i="24"/>
  <c r="V63" i="24"/>
  <c r="T65" i="24"/>
  <c r="R67" i="24"/>
  <c r="P69" i="24"/>
  <c r="N71" i="24"/>
  <c r="L73" i="24"/>
  <c r="J75" i="24"/>
  <c r="N76" i="24"/>
  <c r="M77" i="24"/>
  <c r="L78" i="24"/>
  <c r="K79" i="24"/>
  <c r="J80" i="24"/>
  <c r="I81" i="24"/>
  <c r="F82" i="24"/>
  <c r="O82" i="24"/>
  <c r="E83" i="24"/>
  <c r="L83" i="24"/>
  <c r="S83" i="24"/>
  <c r="F84" i="24"/>
  <c r="L84" i="24"/>
  <c r="R84" i="24"/>
  <c r="E85" i="24"/>
  <c r="K85" i="24"/>
  <c r="Q85" i="24"/>
  <c r="W85" i="24"/>
  <c r="J86" i="24"/>
  <c r="P86" i="24"/>
  <c r="V86" i="24"/>
  <c r="I87" i="24"/>
  <c r="O87" i="24"/>
  <c r="U87" i="24"/>
  <c r="H88" i="24"/>
  <c r="N88" i="24"/>
  <c r="T88" i="24"/>
  <c r="S54" i="24"/>
  <c r="Q56" i="24"/>
  <c r="O58" i="24"/>
  <c r="M60" i="24"/>
  <c r="K62" i="24"/>
  <c r="I64" i="24"/>
  <c r="G66" i="24"/>
  <c r="E68" i="24"/>
  <c r="V69" i="24"/>
  <c r="T71" i="24"/>
  <c r="R73" i="24"/>
  <c r="P75" i="24"/>
  <c r="O76" i="24"/>
  <c r="N77" i="24"/>
  <c r="M78" i="24"/>
  <c r="L79" i="24"/>
  <c r="K80" i="24"/>
  <c r="J81" i="24"/>
  <c r="H82" i="24"/>
  <c r="R82" i="24"/>
  <c r="F83" i="24"/>
  <c r="M83" i="24"/>
  <c r="T83" i="24"/>
  <c r="G84" i="24"/>
  <c r="M84" i="24"/>
  <c r="S84" i="24"/>
  <c r="F85" i="24"/>
  <c r="L85" i="24"/>
  <c r="R85" i="24"/>
  <c r="E86" i="24"/>
  <c r="K86" i="24"/>
  <c r="Q86" i="24"/>
  <c r="W86" i="24"/>
  <c r="J87" i="24"/>
  <c r="P87" i="24"/>
  <c r="V87" i="24"/>
  <c r="I88" i="24"/>
  <c r="O88" i="24"/>
  <c r="U88" i="24"/>
  <c r="F55" i="24"/>
  <c r="W56" i="24"/>
  <c r="U58" i="24"/>
  <c r="S60" i="24"/>
  <c r="Q62" i="24"/>
  <c r="O64" i="24"/>
  <c r="M66" i="24"/>
  <c r="K68" i="24"/>
  <c r="I70" i="24"/>
  <c r="G72" i="24"/>
  <c r="E74" i="24"/>
  <c r="U75" i="24"/>
  <c r="T76" i="24"/>
  <c r="S77" i="24"/>
  <c r="R78" i="24"/>
  <c r="Q79" i="24"/>
  <c r="P80" i="24"/>
  <c r="O81" i="24"/>
  <c r="I82" i="24"/>
  <c r="S82" i="24"/>
  <c r="G83" i="24"/>
  <c r="N83" i="24"/>
  <c r="U83" i="24"/>
  <c r="H84" i="24"/>
  <c r="N84" i="24"/>
  <c r="T84" i="24"/>
  <c r="G85" i="24"/>
  <c r="M85" i="24"/>
  <c r="S85" i="24"/>
  <c r="F86" i="24"/>
  <c r="L86" i="24"/>
  <c r="R86" i="24"/>
  <c r="E87" i="24"/>
  <c r="K87" i="24"/>
  <c r="Q87" i="24"/>
  <c r="W87" i="24"/>
  <c r="J88" i="24"/>
  <c r="P88" i="24"/>
  <c r="V88" i="24"/>
  <c r="L55" i="24"/>
  <c r="J57" i="24"/>
  <c r="H59" i="24"/>
  <c r="F61" i="24"/>
  <c r="W62" i="24"/>
  <c r="U64" i="24"/>
  <c r="S66" i="24"/>
  <c r="Q68" i="24"/>
  <c r="O70" i="24"/>
  <c r="M72" i="24"/>
  <c r="K74" i="24"/>
  <c r="V75" i="24"/>
  <c r="U76" i="24"/>
  <c r="T77" i="24"/>
  <c r="S78" i="24"/>
  <c r="R79" i="24"/>
  <c r="Q80" i="24"/>
  <c r="P81" i="24"/>
  <c r="L82" i="24"/>
  <c r="T82" i="24"/>
  <c r="H83" i="24"/>
  <c r="P83" i="24"/>
  <c r="V83" i="24"/>
  <c r="I84" i="24"/>
  <c r="O84" i="24"/>
  <c r="U84" i="24"/>
  <c r="H85" i="24"/>
  <c r="N85" i="24"/>
  <c r="T85" i="24"/>
  <c r="G86" i="24"/>
  <c r="M86" i="24"/>
  <c r="S86" i="24"/>
  <c r="F87" i="24"/>
  <c r="L87" i="24"/>
  <c r="R87" i="24"/>
  <c r="E88" i="24"/>
  <c r="K88" i="24"/>
  <c r="Q88" i="24"/>
  <c r="W88" i="24"/>
  <c r="W2" i="24"/>
  <c r="Q2" i="24"/>
  <c r="K2" i="24"/>
  <c r="E2" i="24"/>
  <c r="V2" i="24"/>
  <c r="P2" i="24"/>
  <c r="J2" i="24"/>
  <c r="U2" i="24"/>
  <c r="O2" i="24"/>
  <c r="I2" i="24"/>
  <c r="T2" i="24"/>
  <c r="N2" i="24"/>
  <c r="H2" i="24"/>
  <c r="S2" i="24"/>
  <c r="M2" i="24"/>
  <c r="G2" i="24"/>
  <c r="R2" i="24"/>
  <c r="L2" i="24"/>
  <c r="F2" i="24"/>
  <c r="E3" i="23"/>
  <c r="K3" i="23"/>
  <c r="Q3" i="23"/>
  <c r="W3" i="23"/>
  <c r="J4" i="23"/>
  <c r="P4" i="23"/>
  <c r="V4" i="23"/>
  <c r="I5" i="23"/>
  <c r="O5" i="23"/>
  <c r="U5" i="23"/>
  <c r="H6" i="23"/>
  <c r="N6" i="23"/>
  <c r="T6" i="23"/>
  <c r="G7" i="23"/>
  <c r="M7" i="23"/>
  <c r="S7" i="23"/>
  <c r="F8" i="23"/>
  <c r="L8" i="23"/>
  <c r="R8" i="23"/>
  <c r="E9" i="23"/>
  <c r="K9" i="23"/>
  <c r="Q9" i="23"/>
  <c r="W9" i="23"/>
  <c r="J10" i="23"/>
  <c r="P10" i="23"/>
  <c r="V10" i="23"/>
  <c r="I11" i="23"/>
  <c r="O11" i="23"/>
  <c r="U11" i="23"/>
  <c r="H12" i="23"/>
  <c r="N12" i="23"/>
  <c r="T12" i="23"/>
  <c r="G13" i="23"/>
  <c r="M13" i="23"/>
  <c r="S13" i="23"/>
  <c r="F14" i="23"/>
  <c r="L14" i="23"/>
  <c r="R14" i="23"/>
  <c r="E15" i="23"/>
  <c r="K15" i="23"/>
  <c r="Q15" i="23"/>
  <c r="W15" i="23"/>
  <c r="J16" i="23"/>
  <c r="P16" i="23"/>
  <c r="V16" i="23"/>
  <c r="I17" i="23"/>
  <c r="O17" i="23"/>
  <c r="U17" i="23"/>
  <c r="H18" i="23"/>
  <c r="N18" i="23"/>
  <c r="T18" i="23"/>
  <c r="G19" i="23"/>
  <c r="M19" i="23"/>
  <c r="S19" i="23"/>
  <c r="F20" i="23"/>
  <c r="L20" i="23"/>
  <c r="R20" i="23"/>
  <c r="E21" i="23"/>
  <c r="K21" i="23"/>
  <c r="Q21" i="23"/>
  <c r="W21" i="23"/>
  <c r="J22" i="23"/>
  <c r="P22" i="23"/>
  <c r="V22" i="23"/>
  <c r="I23" i="23"/>
  <c r="O23" i="23"/>
  <c r="U23" i="23"/>
  <c r="H24" i="23"/>
  <c r="N24" i="23"/>
  <c r="T24" i="23"/>
  <c r="G25" i="23"/>
  <c r="M25" i="23"/>
  <c r="S25" i="23"/>
  <c r="F26" i="23"/>
  <c r="L26" i="23"/>
  <c r="R26" i="23"/>
  <c r="E27" i="23"/>
  <c r="K27" i="23"/>
  <c r="Q27" i="23"/>
  <c r="W27" i="23"/>
  <c r="J28" i="23"/>
  <c r="P28" i="23"/>
  <c r="V28" i="23"/>
  <c r="I29" i="23"/>
  <c r="O29" i="23"/>
  <c r="U29" i="23"/>
  <c r="H30" i="23"/>
  <c r="N30" i="23"/>
  <c r="T30" i="23"/>
  <c r="G31" i="23"/>
  <c r="M31" i="23"/>
  <c r="S31" i="23"/>
  <c r="F32" i="23"/>
  <c r="L32" i="23"/>
  <c r="R32" i="23"/>
  <c r="E33" i="23"/>
  <c r="K33" i="23"/>
  <c r="Q33" i="23"/>
  <c r="W33" i="23"/>
  <c r="J34" i="23"/>
  <c r="P34" i="23"/>
  <c r="V34" i="23"/>
  <c r="I35" i="23"/>
  <c r="O35" i="23"/>
  <c r="U35" i="23"/>
  <c r="H36" i="23"/>
  <c r="N36" i="23"/>
  <c r="T36" i="23"/>
  <c r="G37" i="23"/>
  <c r="M37" i="23"/>
  <c r="S37" i="23"/>
  <c r="F38" i="23"/>
  <c r="L38" i="23"/>
  <c r="R38" i="23"/>
  <c r="E39" i="23"/>
  <c r="K39" i="23"/>
  <c r="Q39" i="23"/>
  <c r="W39" i="23"/>
  <c r="J40" i="23"/>
  <c r="P40" i="23"/>
  <c r="V40" i="23"/>
  <c r="I41" i="23"/>
  <c r="O41" i="23"/>
  <c r="U41" i="23"/>
  <c r="H42" i="23"/>
  <c r="N42" i="23"/>
  <c r="T42" i="23"/>
  <c r="F3" i="23"/>
  <c r="L3" i="23"/>
  <c r="R3" i="23"/>
  <c r="E4" i="23"/>
  <c r="K4" i="23"/>
  <c r="Q4" i="23"/>
  <c r="W4" i="23"/>
  <c r="J5" i="23"/>
  <c r="P5" i="23"/>
  <c r="V5" i="23"/>
  <c r="I6" i="23"/>
  <c r="O6" i="23"/>
  <c r="U6" i="23"/>
  <c r="H7" i="23"/>
  <c r="N7" i="23"/>
  <c r="T7" i="23"/>
  <c r="G8" i="23"/>
  <c r="M8" i="23"/>
  <c r="S8" i="23"/>
  <c r="F9" i="23"/>
  <c r="L9" i="23"/>
  <c r="R9" i="23"/>
  <c r="E10" i="23"/>
  <c r="K10" i="23"/>
  <c r="Q10" i="23"/>
  <c r="W10" i="23"/>
  <c r="J11" i="23"/>
  <c r="P11" i="23"/>
  <c r="V11" i="23"/>
  <c r="I12" i="23"/>
  <c r="O12" i="23"/>
  <c r="U12" i="23"/>
  <c r="H13" i="23"/>
  <c r="N13" i="23"/>
  <c r="T13" i="23"/>
  <c r="G14" i="23"/>
  <c r="M14" i="23"/>
  <c r="S14" i="23"/>
  <c r="F15" i="23"/>
  <c r="L15" i="23"/>
  <c r="R15" i="23"/>
  <c r="E16" i="23"/>
  <c r="K16" i="23"/>
  <c r="Q16" i="23"/>
  <c r="W16" i="23"/>
  <c r="J17" i="23"/>
  <c r="P17" i="23"/>
  <c r="V17" i="23"/>
  <c r="I18" i="23"/>
  <c r="O18" i="23"/>
  <c r="U18" i="23"/>
  <c r="H19" i="23"/>
  <c r="N19" i="23"/>
  <c r="T19" i="23"/>
  <c r="G20" i="23"/>
  <c r="M20" i="23"/>
  <c r="S20" i="23"/>
  <c r="F21" i="23"/>
  <c r="L21" i="23"/>
  <c r="R21" i="23"/>
  <c r="E22" i="23"/>
  <c r="K22" i="23"/>
  <c r="Q22" i="23"/>
  <c r="W22" i="23"/>
  <c r="J23" i="23"/>
  <c r="P23" i="23"/>
  <c r="V23" i="23"/>
  <c r="I24" i="23"/>
  <c r="O24" i="23"/>
  <c r="U24" i="23"/>
  <c r="H25" i="23"/>
  <c r="N25" i="23"/>
  <c r="T25" i="23"/>
  <c r="G26" i="23"/>
  <c r="M26" i="23"/>
  <c r="S26" i="23"/>
  <c r="F27" i="23"/>
  <c r="L27" i="23"/>
  <c r="R27" i="23"/>
  <c r="E28" i="23"/>
  <c r="K28" i="23"/>
  <c r="Q28" i="23"/>
  <c r="W28" i="23"/>
  <c r="J29" i="23"/>
  <c r="P29" i="23"/>
  <c r="V29" i="23"/>
  <c r="I30" i="23"/>
  <c r="O30" i="23"/>
  <c r="U30" i="23"/>
  <c r="H31" i="23"/>
  <c r="N31" i="23"/>
  <c r="T31" i="23"/>
  <c r="G32" i="23"/>
  <c r="M32" i="23"/>
  <c r="S32" i="23"/>
  <c r="F33" i="23"/>
  <c r="L33" i="23"/>
  <c r="R33" i="23"/>
  <c r="E34" i="23"/>
  <c r="K34" i="23"/>
  <c r="Q34" i="23"/>
  <c r="W34" i="23"/>
  <c r="J35" i="23"/>
  <c r="P35" i="23"/>
  <c r="V35" i="23"/>
  <c r="I36" i="23"/>
  <c r="O36" i="23"/>
  <c r="U36" i="23"/>
  <c r="H37" i="23"/>
  <c r="N37" i="23"/>
  <c r="T37" i="23"/>
  <c r="G38" i="23"/>
  <c r="M38" i="23"/>
  <c r="S38" i="23"/>
  <c r="F39" i="23"/>
  <c r="L39" i="23"/>
  <c r="R39" i="23"/>
  <c r="E40" i="23"/>
  <c r="K40" i="23"/>
  <c r="Q40" i="23"/>
  <c r="W40" i="23"/>
  <c r="J41" i="23"/>
  <c r="P41" i="23"/>
  <c r="V41" i="23"/>
  <c r="I42" i="23"/>
  <c r="O42" i="23"/>
  <c r="G3" i="23"/>
  <c r="M3" i="23"/>
  <c r="S3" i="23"/>
  <c r="F4" i="23"/>
  <c r="L4" i="23"/>
  <c r="R4" i="23"/>
  <c r="E5" i="23"/>
  <c r="K5" i="23"/>
  <c r="Q5" i="23"/>
  <c r="W5" i="23"/>
  <c r="J6" i="23"/>
  <c r="P6" i="23"/>
  <c r="V6" i="23"/>
  <c r="I7" i="23"/>
  <c r="O7" i="23"/>
  <c r="U7" i="23"/>
  <c r="H8" i="23"/>
  <c r="N8" i="23"/>
  <c r="T8" i="23"/>
  <c r="G9" i="23"/>
  <c r="M9" i="23"/>
  <c r="S9" i="23"/>
  <c r="F10" i="23"/>
  <c r="L10" i="23"/>
  <c r="R10" i="23"/>
  <c r="E11" i="23"/>
  <c r="K11" i="23"/>
  <c r="Q11" i="23"/>
  <c r="W11" i="23"/>
  <c r="J12" i="23"/>
  <c r="P12" i="23"/>
  <c r="V12" i="23"/>
  <c r="I13" i="23"/>
  <c r="O13" i="23"/>
  <c r="U13" i="23"/>
  <c r="H14" i="23"/>
  <c r="N14" i="23"/>
  <c r="T14" i="23"/>
  <c r="G15" i="23"/>
  <c r="M15" i="23"/>
  <c r="S15" i="23"/>
  <c r="F16" i="23"/>
  <c r="L16" i="23"/>
  <c r="R16" i="23"/>
  <c r="E17" i="23"/>
  <c r="K17" i="23"/>
  <c r="Q17" i="23"/>
  <c r="W17" i="23"/>
  <c r="J18" i="23"/>
  <c r="P18" i="23"/>
  <c r="V18" i="23"/>
  <c r="I19" i="23"/>
  <c r="O19" i="23"/>
  <c r="U19" i="23"/>
  <c r="H20" i="23"/>
  <c r="N20" i="23"/>
  <c r="T20" i="23"/>
  <c r="G21" i="23"/>
  <c r="M21" i="23"/>
  <c r="S21" i="23"/>
  <c r="F22" i="23"/>
  <c r="L22" i="23"/>
  <c r="R22" i="23"/>
  <c r="E23" i="23"/>
  <c r="K23" i="23"/>
  <c r="Q23" i="23"/>
  <c r="W23" i="23"/>
  <c r="J24" i="23"/>
  <c r="P24" i="23"/>
  <c r="V24" i="23"/>
  <c r="I25" i="23"/>
  <c r="O25" i="23"/>
  <c r="U25" i="23"/>
  <c r="H26" i="23"/>
  <c r="N26" i="23"/>
  <c r="T26" i="23"/>
  <c r="G27" i="23"/>
  <c r="M27" i="23"/>
  <c r="S27" i="23"/>
  <c r="F28" i="23"/>
  <c r="L28" i="23"/>
  <c r="R28" i="23"/>
  <c r="E29" i="23"/>
  <c r="K29" i="23"/>
  <c r="Q29" i="23"/>
  <c r="W29" i="23"/>
  <c r="J30" i="23"/>
  <c r="P30" i="23"/>
  <c r="V30" i="23"/>
  <c r="I31" i="23"/>
  <c r="O31" i="23"/>
  <c r="U31" i="23"/>
  <c r="H32" i="23"/>
  <c r="N32" i="23"/>
  <c r="T32" i="23"/>
  <c r="G33" i="23"/>
  <c r="M33" i="23"/>
  <c r="S33" i="23"/>
  <c r="F34" i="23"/>
  <c r="L34" i="23"/>
  <c r="R34" i="23"/>
  <c r="E35" i="23"/>
  <c r="K35" i="23"/>
  <c r="Q35" i="23"/>
  <c r="W35" i="23"/>
  <c r="J36" i="23"/>
  <c r="P36" i="23"/>
  <c r="V36" i="23"/>
  <c r="I37" i="23"/>
  <c r="O37" i="23"/>
  <c r="U37" i="23"/>
  <c r="H38" i="23"/>
  <c r="N38" i="23"/>
  <c r="T38" i="23"/>
  <c r="G39" i="23"/>
  <c r="M39" i="23"/>
  <c r="S39" i="23"/>
  <c r="F40" i="23"/>
  <c r="L40" i="23"/>
  <c r="R40" i="23"/>
  <c r="E41" i="23"/>
  <c r="K41" i="23"/>
  <c r="Q41" i="23"/>
  <c r="W41" i="23"/>
  <c r="J42" i="23"/>
  <c r="P42" i="23"/>
  <c r="H3" i="23"/>
  <c r="N3" i="23"/>
  <c r="T3" i="23"/>
  <c r="G4" i="23"/>
  <c r="M4" i="23"/>
  <c r="S4" i="23"/>
  <c r="F5" i="23"/>
  <c r="L5" i="23"/>
  <c r="R5" i="23"/>
  <c r="E6" i="23"/>
  <c r="K6" i="23"/>
  <c r="Q6" i="23"/>
  <c r="W6" i="23"/>
  <c r="J7" i="23"/>
  <c r="P7" i="23"/>
  <c r="V7" i="23"/>
  <c r="I8" i="23"/>
  <c r="O8" i="23"/>
  <c r="U8" i="23"/>
  <c r="H9" i="23"/>
  <c r="N9" i="23"/>
  <c r="T9" i="23"/>
  <c r="G10" i="23"/>
  <c r="M10" i="23"/>
  <c r="S10" i="23"/>
  <c r="F11" i="23"/>
  <c r="L11" i="23"/>
  <c r="R11" i="23"/>
  <c r="E12" i="23"/>
  <c r="K12" i="23"/>
  <c r="Q12" i="23"/>
  <c r="W12" i="23"/>
  <c r="J13" i="23"/>
  <c r="P13" i="23"/>
  <c r="V13" i="23"/>
  <c r="I14" i="23"/>
  <c r="O14" i="23"/>
  <c r="U14" i="23"/>
  <c r="H15" i="23"/>
  <c r="N15" i="23"/>
  <c r="T15" i="23"/>
  <c r="G16" i="23"/>
  <c r="M16" i="23"/>
  <c r="S16" i="23"/>
  <c r="F17" i="23"/>
  <c r="L17" i="23"/>
  <c r="R17" i="23"/>
  <c r="E18" i="23"/>
  <c r="K18" i="23"/>
  <c r="Q18" i="23"/>
  <c r="W18" i="23"/>
  <c r="J19" i="23"/>
  <c r="P19" i="23"/>
  <c r="V19" i="23"/>
  <c r="I20" i="23"/>
  <c r="O20" i="23"/>
  <c r="U20" i="23"/>
  <c r="H21" i="23"/>
  <c r="N21" i="23"/>
  <c r="T21" i="23"/>
  <c r="G22" i="23"/>
  <c r="M22" i="23"/>
  <c r="S22" i="23"/>
  <c r="F23" i="23"/>
  <c r="L23" i="23"/>
  <c r="R23" i="23"/>
  <c r="E24" i="23"/>
  <c r="K24" i="23"/>
  <c r="Q24" i="23"/>
  <c r="W24" i="23"/>
  <c r="J25" i="23"/>
  <c r="P25" i="23"/>
  <c r="V25" i="23"/>
  <c r="I26" i="23"/>
  <c r="O26" i="23"/>
  <c r="U26" i="23"/>
  <c r="H27" i="23"/>
  <c r="N27" i="23"/>
  <c r="T27" i="23"/>
  <c r="G28" i="23"/>
  <c r="M28" i="23"/>
  <c r="S28" i="23"/>
  <c r="F29" i="23"/>
  <c r="L29" i="23"/>
  <c r="R29" i="23"/>
  <c r="E30" i="23"/>
  <c r="K30" i="23"/>
  <c r="Q30" i="23"/>
  <c r="W30" i="23"/>
  <c r="J31" i="23"/>
  <c r="P31" i="23"/>
  <c r="V31" i="23"/>
  <c r="I32" i="23"/>
  <c r="O32" i="23"/>
  <c r="U32" i="23"/>
  <c r="H33" i="23"/>
  <c r="N33" i="23"/>
  <c r="T33" i="23"/>
  <c r="G34" i="23"/>
  <c r="M34" i="23"/>
  <c r="S34" i="23"/>
  <c r="F35" i="23"/>
  <c r="L35" i="23"/>
  <c r="R35" i="23"/>
  <c r="E36" i="23"/>
  <c r="K36" i="23"/>
  <c r="Q36" i="23"/>
  <c r="W36" i="23"/>
  <c r="J37" i="23"/>
  <c r="P37" i="23"/>
  <c r="V37" i="23"/>
  <c r="I38" i="23"/>
  <c r="O38" i="23"/>
  <c r="U38" i="23"/>
  <c r="H39" i="23"/>
  <c r="N39" i="23"/>
  <c r="T39" i="23"/>
  <c r="G40" i="23"/>
  <c r="M40" i="23"/>
  <c r="S40" i="23"/>
  <c r="F41" i="23"/>
  <c r="L41" i="23"/>
  <c r="R41" i="23"/>
  <c r="E42" i="23"/>
  <c r="K42" i="23"/>
  <c r="I3" i="23"/>
  <c r="O3" i="23"/>
  <c r="U3" i="23"/>
  <c r="H4" i="23"/>
  <c r="N4" i="23"/>
  <c r="T4" i="23"/>
  <c r="G5" i="23"/>
  <c r="M5" i="23"/>
  <c r="S5" i="23"/>
  <c r="F6" i="23"/>
  <c r="L6" i="23"/>
  <c r="R6" i="23"/>
  <c r="E7" i="23"/>
  <c r="K7" i="23"/>
  <c r="Q7" i="23"/>
  <c r="W7" i="23"/>
  <c r="J8" i="23"/>
  <c r="P8" i="23"/>
  <c r="V8" i="23"/>
  <c r="I9" i="23"/>
  <c r="O9" i="23"/>
  <c r="U9" i="23"/>
  <c r="H10" i="23"/>
  <c r="N10" i="23"/>
  <c r="T10" i="23"/>
  <c r="G11" i="23"/>
  <c r="M11" i="23"/>
  <c r="S11" i="23"/>
  <c r="F12" i="23"/>
  <c r="L12" i="23"/>
  <c r="R12" i="23"/>
  <c r="E13" i="23"/>
  <c r="K13" i="23"/>
  <c r="Q13" i="23"/>
  <c r="W13" i="23"/>
  <c r="J14" i="23"/>
  <c r="P14" i="23"/>
  <c r="V14" i="23"/>
  <c r="I15" i="23"/>
  <c r="O15" i="23"/>
  <c r="U15" i="23"/>
  <c r="H16" i="23"/>
  <c r="N16" i="23"/>
  <c r="T16" i="23"/>
  <c r="G17" i="23"/>
  <c r="M17" i="23"/>
  <c r="S17" i="23"/>
  <c r="F18" i="23"/>
  <c r="L18" i="23"/>
  <c r="R18" i="23"/>
  <c r="E19" i="23"/>
  <c r="K19" i="23"/>
  <c r="Q19" i="23"/>
  <c r="W19" i="23"/>
  <c r="J20" i="23"/>
  <c r="P20" i="23"/>
  <c r="V20" i="23"/>
  <c r="I21" i="23"/>
  <c r="O21" i="23"/>
  <c r="U21" i="23"/>
  <c r="H22" i="23"/>
  <c r="N22" i="23"/>
  <c r="T22" i="23"/>
  <c r="G23" i="23"/>
  <c r="M23" i="23"/>
  <c r="S23" i="23"/>
  <c r="F24" i="23"/>
  <c r="L24" i="23"/>
  <c r="R24" i="23"/>
  <c r="E25" i="23"/>
  <c r="K25" i="23"/>
  <c r="Q25" i="23"/>
  <c r="W25" i="23"/>
  <c r="J26" i="23"/>
  <c r="P26" i="23"/>
  <c r="V26" i="23"/>
  <c r="I27" i="23"/>
  <c r="O27" i="23"/>
  <c r="U27" i="23"/>
  <c r="H28" i="23"/>
  <c r="N28" i="23"/>
  <c r="T28" i="23"/>
  <c r="G29" i="23"/>
  <c r="M29" i="23"/>
  <c r="S29" i="23"/>
  <c r="F30" i="23"/>
  <c r="L30" i="23"/>
  <c r="R30" i="23"/>
  <c r="E31" i="23"/>
  <c r="K31" i="23"/>
  <c r="Q31" i="23"/>
  <c r="W31" i="23"/>
  <c r="J32" i="23"/>
  <c r="P32" i="23"/>
  <c r="V32" i="23"/>
  <c r="I33" i="23"/>
  <c r="O33" i="23"/>
  <c r="U33" i="23"/>
  <c r="H34" i="23"/>
  <c r="N34" i="23"/>
  <c r="T34" i="23"/>
  <c r="G35" i="23"/>
  <c r="M35" i="23"/>
  <c r="S35" i="23"/>
  <c r="F36" i="23"/>
  <c r="L36" i="23"/>
  <c r="R36" i="23"/>
  <c r="E37" i="23"/>
  <c r="K37" i="23"/>
  <c r="Q37" i="23"/>
  <c r="W37" i="23"/>
  <c r="J38" i="23"/>
  <c r="P38" i="23"/>
  <c r="V38" i="23"/>
  <c r="I39" i="23"/>
  <c r="O39" i="23"/>
  <c r="U39" i="23"/>
  <c r="H40" i="23"/>
  <c r="N40" i="23"/>
  <c r="T40" i="23"/>
  <c r="G41" i="23"/>
  <c r="J3" i="23"/>
  <c r="P3" i="23"/>
  <c r="V3" i="23"/>
  <c r="I4" i="23"/>
  <c r="O4" i="23"/>
  <c r="U4" i="23"/>
  <c r="H5" i="23"/>
  <c r="N5" i="23"/>
  <c r="T5" i="23"/>
  <c r="G6" i="23"/>
  <c r="M6" i="23"/>
  <c r="S6" i="23"/>
  <c r="F7" i="23"/>
  <c r="L7" i="23"/>
  <c r="R7" i="23"/>
  <c r="E8" i="23"/>
  <c r="K8" i="23"/>
  <c r="Q8" i="23"/>
  <c r="W8" i="23"/>
  <c r="J9" i="23"/>
  <c r="P9" i="23"/>
  <c r="V9" i="23"/>
  <c r="I10" i="23"/>
  <c r="O10" i="23"/>
  <c r="U10" i="23"/>
  <c r="H11" i="23"/>
  <c r="N11" i="23"/>
  <c r="T11" i="23"/>
  <c r="G12" i="23"/>
  <c r="M12" i="23"/>
  <c r="S12" i="23"/>
  <c r="F13" i="23"/>
  <c r="L13" i="23"/>
  <c r="R13" i="23"/>
  <c r="E14" i="23"/>
  <c r="K14" i="23"/>
  <c r="Q14" i="23"/>
  <c r="W14" i="23"/>
  <c r="J15" i="23"/>
  <c r="P15" i="23"/>
  <c r="V15" i="23"/>
  <c r="I16" i="23"/>
  <c r="O16" i="23"/>
  <c r="U16" i="23"/>
  <c r="H17" i="23"/>
  <c r="N17" i="23"/>
  <c r="T17" i="23"/>
  <c r="G18" i="23"/>
  <c r="M18" i="23"/>
  <c r="S18" i="23"/>
  <c r="F19" i="23"/>
  <c r="L19" i="23"/>
  <c r="R19" i="23"/>
  <c r="E20" i="23"/>
  <c r="K20" i="23"/>
  <c r="Q20" i="23"/>
  <c r="W20" i="23"/>
  <c r="J21" i="23"/>
  <c r="P21" i="23"/>
  <c r="V21" i="23"/>
  <c r="I22" i="23"/>
  <c r="O22" i="23"/>
  <c r="U22" i="23"/>
  <c r="H23" i="23"/>
  <c r="N23" i="23"/>
  <c r="T23" i="23"/>
  <c r="G24" i="23"/>
  <c r="M24" i="23"/>
  <c r="S24" i="23"/>
  <c r="F25" i="23"/>
  <c r="L25" i="23"/>
  <c r="R25" i="23"/>
  <c r="E26" i="23"/>
  <c r="K26" i="23"/>
  <c r="Q26" i="23"/>
  <c r="W26" i="23"/>
  <c r="J27" i="23"/>
  <c r="P27" i="23"/>
  <c r="V27" i="23"/>
  <c r="I28" i="23"/>
  <c r="O28" i="23"/>
  <c r="U28" i="23"/>
  <c r="H29" i="23"/>
  <c r="N29" i="23"/>
  <c r="T29" i="23"/>
  <c r="G30" i="23"/>
  <c r="M30" i="23"/>
  <c r="S30" i="23"/>
  <c r="F31" i="23"/>
  <c r="L31" i="23"/>
  <c r="R31" i="23"/>
  <c r="E32" i="23"/>
  <c r="K32" i="23"/>
  <c r="Q32" i="23"/>
  <c r="W32" i="23"/>
  <c r="J33" i="23"/>
  <c r="P33" i="23"/>
  <c r="V33" i="23"/>
  <c r="I34" i="23"/>
  <c r="O34" i="23"/>
  <c r="U34" i="23"/>
  <c r="H35" i="23"/>
  <c r="N35" i="23"/>
  <c r="T35" i="23"/>
  <c r="G36" i="23"/>
  <c r="M36" i="23"/>
  <c r="S36" i="23"/>
  <c r="F37" i="23"/>
  <c r="L37" i="23"/>
  <c r="R37" i="23"/>
  <c r="E38" i="23"/>
  <c r="K38" i="23"/>
  <c r="Q38" i="23"/>
  <c r="W38" i="23"/>
  <c r="J39" i="23"/>
  <c r="P39" i="23"/>
  <c r="V39" i="23"/>
  <c r="I40" i="23"/>
  <c r="O40" i="23"/>
  <c r="U40" i="23"/>
  <c r="H41" i="23"/>
  <c r="N41" i="23"/>
  <c r="T41" i="23"/>
  <c r="G42" i="23"/>
  <c r="M42" i="23"/>
  <c r="S42" i="23"/>
  <c r="F43" i="23"/>
  <c r="M41" i="23"/>
  <c r="U42" i="23"/>
  <c r="I43" i="23"/>
  <c r="O43" i="23"/>
  <c r="U43" i="23"/>
  <c r="H44" i="23"/>
  <c r="N44" i="23"/>
  <c r="T44" i="23"/>
  <c r="G45" i="23"/>
  <c r="M45" i="23"/>
  <c r="S45" i="23"/>
  <c r="F46" i="23"/>
  <c r="L46" i="23"/>
  <c r="R46" i="23"/>
  <c r="E47" i="23"/>
  <c r="K47" i="23"/>
  <c r="Q47" i="23"/>
  <c r="W47" i="23"/>
  <c r="J48" i="23"/>
  <c r="P48" i="23"/>
  <c r="V48" i="23"/>
  <c r="I49" i="23"/>
  <c r="O49" i="23"/>
  <c r="U49" i="23"/>
  <c r="H50" i="23"/>
  <c r="N50" i="23"/>
  <c r="T50" i="23"/>
  <c r="G51" i="23"/>
  <c r="M51" i="23"/>
  <c r="S51" i="23"/>
  <c r="F52" i="23"/>
  <c r="L52" i="23"/>
  <c r="R52" i="23"/>
  <c r="E53" i="23"/>
  <c r="K53" i="23"/>
  <c r="Q53" i="23"/>
  <c r="W53" i="23"/>
  <c r="J54" i="23"/>
  <c r="P54" i="23"/>
  <c r="V54" i="23"/>
  <c r="I55" i="23"/>
  <c r="O55" i="23"/>
  <c r="U55" i="23"/>
  <c r="H56" i="23"/>
  <c r="N56" i="23"/>
  <c r="T56" i="23"/>
  <c r="G57" i="23"/>
  <c r="M57" i="23"/>
  <c r="S57" i="23"/>
  <c r="F58" i="23"/>
  <c r="L58" i="23"/>
  <c r="R58" i="23"/>
  <c r="E59" i="23"/>
  <c r="K59" i="23"/>
  <c r="Q59" i="23"/>
  <c r="W59" i="23"/>
  <c r="J60" i="23"/>
  <c r="P60" i="23"/>
  <c r="V60" i="23"/>
  <c r="I61" i="23"/>
  <c r="O61" i="23"/>
  <c r="U61" i="23"/>
  <c r="H62" i="23"/>
  <c r="N62" i="23"/>
  <c r="T62" i="23"/>
  <c r="G63" i="23"/>
  <c r="M63" i="23"/>
  <c r="S63" i="23"/>
  <c r="F64" i="23"/>
  <c r="L64" i="23"/>
  <c r="R64" i="23"/>
  <c r="E65" i="23"/>
  <c r="K65" i="23"/>
  <c r="Q65" i="23"/>
  <c r="W65" i="23"/>
  <c r="J66" i="23"/>
  <c r="P66" i="23"/>
  <c r="V66" i="23"/>
  <c r="I67" i="23"/>
  <c r="O67" i="23"/>
  <c r="U67" i="23"/>
  <c r="H68" i="23"/>
  <c r="N68" i="23"/>
  <c r="T68" i="23"/>
  <c r="G69" i="23"/>
  <c r="M69" i="23"/>
  <c r="S69" i="23"/>
  <c r="F70" i="23"/>
  <c r="L70" i="23"/>
  <c r="R70" i="23"/>
  <c r="E71" i="23"/>
  <c r="K71" i="23"/>
  <c r="Q71" i="23"/>
  <c r="W71" i="23"/>
  <c r="J72" i="23"/>
  <c r="P72" i="23"/>
  <c r="V72" i="23"/>
  <c r="I73" i="23"/>
  <c r="O73" i="23"/>
  <c r="U73" i="23"/>
  <c r="H74" i="23"/>
  <c r="N74" i="23"/>
  <c r="T74" i="23"/>
  <c r="G75" i="23"/>
  <c r="M75" i="23"/>
  <c r="S75" i="23"/>
  <c r="F76" i="23"/>
  <c r="L76" i="23"/>
  <c r="R76" i="23"/>
  <c r="E77" i="23"/>
  <c r="K77" i="23"/>
  <c r="Q77" i="23"/>
  <c r="W77" i="23"/>
  <c r="J78" i="23"/>
  <c r="P78" i="23"/>
  <c r="V78" i="23"/>
  <c r="I79" i="23"/>
  <c r="O79" i="23"/>
  <c r="U79" i="23"/>
  <c r="H80" i="23"/>
  <c r="N80" i="23"/>
  <c r="T80" i="23"/>
  <c r="S41" i="23"/>
  <c r="V42" i="23"/>
  <c r="J43" i="23"/>
  <c r="P43" i="23"/>
  <c r="V43" i="23"/>
  <c r="I44" i="23"/>
  <c r="O44" i="23"/>
  <c r="U44" i="23"/>
  <c r="H45" i="23"/>
  <c r="N45" i="23"/>
  <c r="T45" i="23"/>
  <c r="G46" i="23"/>
  <c r="M46" i="23"/>
  <c r="S46" i="23"/>
  <c r="F47" i="23"/>
  <c r="L47" i="23"/>
  <c r="R47" i="23"/>
  <c r="E48" i="23"/>
  <c r="K48" i="23"/>
  <c r="Q48" i="23"/>
  <c r="W48" i="23"/>
  <c r="J49" i="23"/>
  <c r="P49" i="23"/>
  <c r="V49" i="23"/>
  <c r="I50" i="23"/>
  <c r="O50" i="23"/>
  <c r="U50" i="23"/>
  <c r="H51" i="23"/>
  <c r="N51" i="23"/>
  <c r="T51" i="23"/>
  <c r="G52" i="23"/>
  <c r="M52" i="23"/>
  <c r="S52" i="23"/>
  <c r="F53" i="23"/>
  <c r="L53" i="23"/>
  <c r="R53" i="23"/>
  <c r="E54" i="23"/>
  <c r="K54" i="23"/>
  <c r="Q54" i="23"/>
  <c r="W54" i="23"/>
  <c r="J55" i="23"/>
  <c r="P55" i="23"/>
  <c r="V55" i="23"/>
  <c r="I56" i="23"/>
  <c r="O56" i="23"/>
  <c r="U56" i="23"/>
  <c r="H57" i="23"/>
  <c r="N57" i="23"/>
  <c r="T57" i="23"/>
  <c r="G58" i="23"/>
  <c r="M58" i="23"/>
  <c r="S58" i="23"/>
  <c r="F59" i="23"/>
  <c r="L59" i="23"/>
  <c r="R59" i="23"/>
  <c r="E60" i="23"/>
  <c r="K60" i="23"/>
  <c r="Q60" i="23"/>
  <c r="W60" i="23"/>
  <c r="J61" i="23"/>
  <c r="P61" i="23"/>
  <c r="V61" i="23"/>
  <c r="I62" i="23"/>
  <c r="O62" i="23"/>
  <c r="U62" i="23"/>
  <c r="H63" i="23"/>
  <c r="N63" i="23"/>
  <c r="T63" i="23"/>
  <c r="G64" i="23"/>
  <c r="M64" i="23"/>
  <c r="S64" i="23"/>
  <c r="F65" i="23"/>
  <c r="L65" i="23"/>
  <c r="R65" i="23"/>
  <c r="E66" i="23"/>
  <c r="K66" i="23"/>
  <c r="Q66" i="23"/>
  <c r="W66" i="23"/>
  <c r="J67" i="23"/>
  <c r="P67" i="23"/>
  <c r="V67" i="23"/>
  <c r="I68" i="23"/>
  <c r="O68" i="23"/>
  <c r="U68" i="23"/>
  <c r="H69" i="23"/>
  <c r="N69" i="23"/>
  <c r="T69" i="23"/>
  <c r="G70" i="23"/>
  <c r="M70" i="23"/>
  <c r="S70" i="23"/>
  <c r="F71" i="23"/>
  <c r="L71" i="23"/>
  <c r="R71" i="23"/>
  <c r="E72" i="23"/>
  <c r="K72" i="23"/>
  <c r="Q72" i="23"/>
  <c r="W72" i="23"/>
  <c r="J73" i="23"/>
  <c r="P73" i="23"/>
  <c r="V73" i="23"/>
  <c r="I74" i="23"/>
  <c r="O74" i="23"/>
  <c r="U74" i="23"/>
  <c r="H75" i="23"/>
  <c r="N75" i="23"/>
  <c r="T75" i="23"/>
  <c r="G76" i="23"/>
  <c r="M76" i="23"/>
  <c r="S76" i="23"/>
  <c r="F77" i="23"/>
  <c r="L77" i="23"/>
  <c r="R77" i="23"/>
  <c r="E78" i="23"/>
  <c r="K78" i="23"/>
  <c r="Q78" i="23"/>
  <c r="W78" i="23"/>
  <c r="J79" i="23"/>
  <c r="F42" i="23"/>
  <c r="W42" i="23"/>
  <c r="K43" i="23"/>
  <c r="Q43" i="23"/>
  <c r="W43" i="23"/>
  <c r="J44" i="23"/>
  <c r="P44" i="23"/>
  <c r="V44" i="23"/>
  <c r="I45" i="23"/>
  <c r="O45" i="23"/>
  <c r="U45" i="23"/>
  <c r="H46" i="23"/>
  <c r="N46" i="23"/>
  <c r="T46" i="23"/>
  <c r="G47" i="23"/>
  <c r="M47" i="23"/>
  <c r="S47" i="23"/>
  <c r="F48" i="23"/>
  <c r="L48" i="23"/>
  <c r="R48" i="23"/>
  <c r="E49" i="23"/>
  <c r="K49" i="23"/>
  <c r="Q49" i="23"/>
  <c r="W49" i="23"/>
  <c r="J50" i="23"/>
  <c r="P50" i="23"/>
  <c r="V50" i="23"/>
  <c r="I51" i="23"/>
  <c r="O51" i="23"/>
  <c r="U51" i="23"/>
  <c r="H52" i="23"/>
  <c r="N52" i="23"/>
  <c r="T52" i="23"/>
  <c r="G53" i="23"/>
  <c r="M53" i="23"/>
  <c r="S53" i="23"/>
  <c r="F54" i="23"/>
  <c r="L54" i="23"/>
  <c r="R54" i="23"/>
  <c r="E55" i="23"/>
  <c r="K55" i="23"/>
  <c r="Q55" i="23"/>
  <c r="W55" i="23"/>
  <c r="J56" i="23"/>
  <c r="P56" i="23"/>
  <c r="V56" i="23"/>
  <c r="I57" i="23"/>
  <c r="O57" i="23"/>
  <c r="U57" i="23"/>
  <c r="H58" i="23"/>
  <c r="N58" i="23"/>
  <c r="T58" i="23"/>
  <c r="G59" i="23"/>
  <c r="M59" i="23"/>
  <c r="S59" i="23"/>
  <c r="F60" i="23"/>
  <c r="L60" i="23"/>
  <c r="R60" i="23"/>
  <c r="E61" i="23"/>
  <c r="K61" i="23"/>
  <c r="Q61" i="23"/>
  <c r="W61" i="23"/>
  <c r="J62" i="23"/>
  <c r="P62" i="23"/>
  <c r="V62" i="23"/>
  <c r="I63" i="23"/>
  <c r="O63" i="23"/>
  <c r="U63" i="23"/>
  <c r="H64" i="23"/>
  <c r="N64" i="23"/>
  <c r="T64" i="23"/>
  <c r="G65" i="23"/>
  <c r="M65" i="23"/>
  <c r="S65" i="23"/>
  <c r="F66" i="23"/>
  <c r="L66" i="23"/>
  <c r="R66" i="23"/>
  <c r="E67" i="23"/>
  <c r="K67" i="23"/>
  <c r="Q67" i="23"/>
  <c r="W67" i="23"/>
  <c r="J68" i="23"/>
  <c r="P68" i="23"/>
  <c r="V68" i="23"/>
  <c r="I69" i="23"/>
  <c r="O69" i="23"/>
  <c r="U69" i="23"/>
  <c r="H70" i="23"/>
  <c r="N70" i="23"/>
  <c r="T70" i="23"/>
  <c r="G71" i="23"/>
  <c r="M71" i="23"/>
  <c r="S71" i="23"/>
  <c r="F72" i="23"/>
  <c r="L72" i="23"/>
  <c r="R72" i="23"/>
  <c r="E73" i="23"/>
  <c r="K73" i="23"/>
  <c r="Q73" i="23"/>
  <c r="W73" i="23"/>
  <c r="J74" i="23"/>
  <c r="P74" i="23"/>
  <c r="V74" i="23"/>
  <c r="I75" i="23"/>
  <c r="O75" i="23"/>
  <c r="U75" i="23"/>
  <c r="H76" i="23"/>
  <c r="N76" i="23"/>
  <c r="T76" i="23"/>
  <c r="G77" i="23"/>
  <c r="M77" i="23"/>
  <c r="S77" i="23"/>
  <c r="F78" i="23"/>
  <c r="L78" i="23"/>
  <c r="R78" i="23"/>
  <c r="E79" i="23"/>
  <c r="K79" i="23"/>
  <c r="L42" i="23"/>
  <c r="E43" i="23"/>
  <c r="L43" i="23"/>
  <c r="R43" i="23"/>
  <c r="E44" i="23"/>
  <c r="K44" i="23"/>
  <c r="Q44" i="23"/>
  <c r="W44" i="23"/>
  <c r="J45" i="23"/>
  <c r="P45" i="23"/>
  <c r="V45" i="23"/>
  <c r="I46" i="23"/>
  <c r="O46" i="23"/>
  <c r="U46" i="23"/>
  <c r="H47" i="23"/>
  <c r="N47" i="23"/>
  <c r="T47" i="23"/>
  <c r="G48" i="23"/>
  <c r="M48" i="23"/>
  <c r="S48" i="23"/>
  <c r="F49" i="23"/>
  <c r="L49" i="23"/>
  <c r="R49" i="23"/>
  <c r="E50" i="23"/>
  <c r="K50" i="23"/>
  <c r="Q50" i="23"/>
  <c r="W50" i="23"/>
  <c r="J51" i="23"/>
  <c r="P51" i="23"/>
  <c r="V51" i="23"/>
  <c r="I52" i="23"/>
  <c r="O52" i="23"/>
  <c r="U52" i="23"/>
  <c r="H53" i="23"/>
  <c r="N53" i="23"/>
  <c r="T53" i="23"/>
  <c r="G54" i="23"/>
  <c r="M54" i="23"/>
  <c r="S54" i="23"/>
  <c r="F55" i="23"/>
  <c r="L55" i="23"/>
  <c r="R55" i="23"/>
  <c r="E56" i="23"/>
  <c r="K56" i="23"/>
  <c r="Q56" i="23"/>
  <c r="W56" i="23"/>
  <c r="J57" i="23"/>
  <c r="P57" i="23"/>
  <c r="V57" i="23"/>
  <c r="I58" i="23"/>
  <c r="O58" i="23"/>
  <c r="U58" i="23"/>
  <c r="H59" i="23"/>
  <c r="N59" i="23"/>
  <c r="T59" i="23"/>
  <c r="G60" i="23"/>
  <c r="M60" i="23"/>
  <c r="S60" i="23"/>
  <c r="F61" i="23"/>
  <c r="L61" i="23"/>
  <c r="R61" i="23"/>
  <c r="E62" i="23"/>
  <c r="K62" i="23"/>
  <c r="Q62" i="23"/>
  <c r="W62" i="23"/>
  <c r="J63" i="23"/>
  <c r="P63" i="23"/>
  <c r="V63" i="23"/>
  <c r="I64" i="23"/>
  <c r="O64" i="23"/>
  <c r="U64" i="23"/>
  <c r="H65" i="23"/>
  <c r="N65" i="23"/>
  <c r="T65" i="23"/>
  <c r="G66" i="23"/>
  <c r="M66" i="23"/>
  <c r="S66" i="23"/>
  <c r="F67" i="23"/>
  <c r="L67" i="23"/>
  <c r="R67" i="23"/>
  <c r="E68" i="23"/>
  <c r="K68" i="23"/>
  <c r="Q68" i="23"/>
  <c r="W68" i="23"/>
  <c r="J69" i="23"/>
  <c r="P69" i="23"/>
  <c r="V69" i="23"/>
  <c r="I70" i="23"/>
  <c r="O70" i="23"/>
  <c r="U70" i="23"/>
  <c r="H71" i="23"/>
  <c r="N71" i="23"/>
  <c r="T71" i="23"/>
  <c r="G72" i="23"/>
  <c r="M72" i="23"/>
  <c r="S72" i="23"/>
  <c r="F73" i="23"/>
  <c r="L73" i="23"/>
  <c r="R73" i="23"/>
  <c r="E74" i="23"/>
  <c r="K74" i="23"/>
  <c r="Q74" i="23"/>
  <c r="W74" i="23"/>
  <c r="J75" i="23"/>
  <c r="P75" i="23"/>
  <c r="V75" i="23"/>
  <c r="I76" i="23"/>
  <c r="O76" i="23"/>
  <c r="U76" i="23"/>
  <c r="H77" i="23"/>
  <c r="N77" i="23"/>
  <c r="T77" i="23"/>
  <c r="G78" i="23"/>
  <c r="M78" i="23"/>
  <c r="S78" i="23"/>
  <c r="F79" i="23"/>
  <c r="Q42" i="23"/>
  <c r="G43" i="23"/>
  <c r="M43" i="23"/>
  <c r="S43" i="23"/>
  <c r="F44" i="23"/>
  <c r="L44" i="23"/>
  <c r="R44" i="23"/>
  <c r="E45" i="23"/>
  <c r="K45" i="23"/>
  <c r="Q45" i="23"/>
  <c r="W45" i="23"/>
  <c r="J46" i="23"/>
  <c r="P46" i="23"/>
  <c r="V46" i="23"/>
  <c r="I47" i="23"/>
  <c r="O47" i="23"/>
  <c r="U47" i="23"/>
  <c r="H48" i="23"/>
  <c r="N48" i="23"/>
  <c r="T48" i="23"/>
  <c r="G49" i="23"/>
  <c r="M49" i="23"/>
  <c r="S49" i="23"/>
  <c r="F50" i="23"/>
  <c r="L50" i="23"/>
  <c r="R50" i="23"/>
  <c r="E51" i="23"/>
  <c r="K51" i="23"/>
  <c r="Q51" i="23"/>
  <c r="W51" i="23"/>
  <c r="J52" i="23"/>
  <c r="P52" i="23"/>
  <c r="V52" i="23"/>
  <c r="I53" i="23"/>
  <c r="O53" i="23"/>
  <c r="U53" i="23"/>
  <c r="H54" i="23"/>
  <c r="N54" i="23"/>
  <c r="T54" i="23"/>
  <c r="G55" i="23"/>
  <c r="M55" i="23"/>
  <c r="S55" i="23"/>
  <c r="F56" i="23"/>
  <c r="L56" i="23"/>
  <c r="R56" i="23"/>
  <c r="E57" i="23"/>
  <c r="K57" i="23"/>
  <c r="Q57" i="23"/>
  <c r="W57" i="23"/>
  <c r="J58" i="23"/>
  <c r="P58" i="23"/>
  <c r="V58" i="23"/>
  <c r="I59" i="23"/>
  <c r="O59" i="23"/>
  <c r="U59" i="23"/>
  <c r="H60" i="23"/>
  <c r="N60" i="23"/>
  <c r="T60" i="23"/>
  <c r="G61" i="23"/>
  <c r="M61" i="23"/>
  <c r="S61" i="23"/>
  <c r="F62" i="23"/>
  <c r="L62" i="23"/>
  <c r="R62" i="23"/>
  <c r="E63" i="23"/>
  <c r="K63" i="23"/>
  <c r="Q63" i="23"/>
  <c r="W63" i="23"/>
  <c r="J64" i="23"/>
  <c r="P64" i="23"/>
  <c r="V64" i="23"/>
  <c r="I65" i="23"/>
  <c r="O65" i="23"/>
  <c r="U65" i="23"/>
  <c r="H66" i="23"/>
  <c r="N66" i="23"/>
  <c r="T66" i="23"/>
  <c r="G67" i="23"/>
  <c r="M67" i="23"/>
  <c r="S67" i="23"/>
  <c r="F68" i="23"/>
  <c r="L68" i="23"/>
  <c r="R68" i="23"/>
  <c r="E69" i="23"/>
  <c r="K69" i="23"/>
  <c r="Q69" i="23"/>
  <c r="W69" i="23"/>
  <c r="J70" i="23"/>
  <c r="P70" i="23"/>
  <c r="V70" i="23"/>
  <c r="I71" i="23"/>
  <c r="O71" i="23"/>
  <c r="U71" i="23"/>
  <c r="H72" i="23"/>
  <c r="N72" i="23"/>
  <c r="T72" i="23"/>
  <c r="G73" i="23"/>
  <c r="M73" i="23"/>
  <c r="S73" i="23"/>
  <c r="F74" i="23"/>
  <c r="L74" i="23"/>
  <c r="R74" i="23"/>
  <c r="E75" i="23"/>
  <c r="K75" i="23"/>
  <c r="Q75" i="23"/>
  <c r="W75" i="23"/>
  <c r="J76" i="23"/>
  <c r="P76" i="23"/>
  <c r="V76" i="23"/>
  <c r="I77" i="23"/>
  <c r="O77" i="23"/>
  <c r="U77" i="23"/>
  <c r="H78" i="23"/>
  <c r="N78" i="23"/>
  <c r="T78" i="23"/>
  <c r="R42" i="23"/>
  <c r="H43" i="23"/>
  <c r="N43" i="23"/>
  <c r="T43" i="23"/>
  <c r="G44" i="23"/>
  <c r="M44" i="23"/>
  <c r="S44" i="23"/>
  <c r="F45" i="23"/>
  <c r="L45" i="23"/>
  <c r="R45" i="23"/>
  <c r="E46" i="23"/>
  <c r="K46" i="23"/>
  <c r="Q46" i="23"/>
  <c r="W46" i="23"/>
  <c r="J47" i="23"/>
  <c r="P47" i="23"/>
  <c r="V47" i="23"/>
  <c r="I48" i="23"/>
  <c r="O48" i="23"/>
  <c r="U48" i="23"/>
  <c r="H49" i="23"/>
  <c r="N49" i="23"/>
  <c r="T49" i="23"/>
  <c r="G50" i="23"/>
  <c r="M50" i="23"/>
  <c r="S50" i="23"/>
  <c r="F51" i="23"/>
  <c r="L51" i="23"/>
  <c r="R51" i="23"/>
  <c r="E52" i="23"/>
  <c r="K52" i="23"/>
  <c r="Q52" i="23"/>
  <c r="W52" i="23"/>
  <c r="J53" i="23"/>
  <c r="P53" i="23"/>
  <c r="V53" i="23"/>
  <c r="I54" i="23"/>
  <c r="O54" i="23"/>
  <c r="U54" i="23"/>
  <c r="H55" i="23"/>
  <c r="N55" i="23"/>
  <c r="T55" i="23"/>
  <c r="G56" i="23"/>
  <c r="M56" i="23"/>
  <c r="S56" i="23"/>
  <c r="F57" i="23"/>
  <c r="L57" i="23"/>
  <c r="R57" i="23"/>
  <c r="E58" i="23"/>
  <c r="K58" i="23"/>
  <c r="Q58" i="23"/>
  <c r="W58" i="23"/>
  <c r="J59" i="23"/>
  <c r="P59" i="23"/>
  <c r="V59" i="23"/>
  <c r="I60" i="23"/>
  <c r="O60" i="23"/>
  <c r="U60" i="23"/>
  <c r="H61" i="23"/>
  <c r="N61" i="23"/>
  <c r="T61" i="23"/>
  <c r="G62" i="23"/>
  <c r="M62" i="23"/>
  <c r="S62" i="23"/>
  <c r="F63" i="23"/>
  <c r="L63" i="23"/>
  <c r="R63" i="23"/>
  <c r="E64" i="23"/>
  <c r="K64" i="23"/>
  <c r="Q64" i="23"/>
  <c r="W64" i="23"/>
  <c r="J65" i="23"/>
  <c r="P65" i="23"/>
  <c r="V65" i="23"/>
  <c r="I66" i="23"/>
  <c r="O66" i="23"/>
  <c r="U66" i="23"/>
  <c r="H67" i="23"/>
  <c r="N67" i="23"/>
  <c r="T67" i="23"/>
  <c r="G68" i="23"/>
  <c r="M68" i="23"/>
  <c r="S68" i="23"/>
  <c r="F69" i="23"/>
  <c r="L69" i="23"/>
  <c r="R69" i="23"/>
  <c r="E70" i="23"/>
  <c r="K70" i="23"/>
  <c r="Q70" i="23"/>
  <c r="W70" i="23"/>
  <c r="J71" i="23"/>
  <c r="P71" i="23"/>
  <c r="V71" i="23"/>
  <c r="I72" i="23"/>
  <c r="O72" i="23"/>
  <c r="U72" i="23"/>
  <c r="H73" i="23"/>
  <c r="N73" i="23"/>
  <c r="T73" i="23"/>
  <c r="G74" i="23"/>
  <c r="M74" i="23"/>
  <c r="S74" i="23"/>
  <c r="F75" i="23"/>
  <c r="L75" i="23"/>
  <c r="R75" i="23"/>
  <c r="E76" i="23"/>
  <c r="K76" i="23"/>
  <c r="Q76" i="23"/>
  <c r="W76" i="23"/>
  <c r="J77" i="23"/>
  <c r="P77" i="23"/>
  <c r="V77" i="23"/>
  <c r="I78" i="23"/>
  <c r="O78" i="23"/>
  <c r="U78" i="23"/>
  <c r="H79" i="23"/>
  <c r="N79" i="23"/>
  <c r="T79" i="23"/>
  <c r="G80" i="23"/>
  <c r="M80" i="23"/>
  <c r="S80" i="23"/>
  <c r="F81" i="23"/>
  <c r="L81" i="23"/>
  <c r="R81" i="23"/>
  <c r="E82" i="23"/>
  <c r="K82" i="23"/>
  <c r="Q82" i="23"/>
  <c r="G79" i="23"/>
  <c r="S79" i="23"/>
  <c r="J80" i="23"/>
  <c r="R80" i="23"/>
  <c r="H81" i="23"/>
  <c r="O81" i="23"/>
  <c r="V81" i="23"/>
  <c r="J82" i="23"/>
  <c r="R82" i="23"/>
  <c r="E83" i="23"/>
  <c r="K83" i="23"/>
  <c r="Q83" i="23"/>
  <c r="W83" i="23"/>
  <c r="J84" i="23"/>
  <c r="P84" i="23"/>
  <c r="V84" i="23"/>
  <c r="I85" i="23"/>
  <c r="O85" i="23"/>
  <c r="H86" i="23"/>
  <c r="N86" i="23"/>
  <c r="T86" i="23"/>
  <c r="M87" i="23"/>
  <c r="F88" i="23"/>
  <c r="L79" i="23"/>
  <c r="V79" i="23"/>
  <c r="K80" i="23"/>
  <c r="U80" i="23"/>
  <c r="I81" i="23"/>
  <c r="P81" i="23"/>
  <c r="W81" i="23"/>
  <c r="L82" i="23"/>
  <c r="S82" i="23"/>
  <c r="F83" i="23"/>
  <c r="L83" i="23"/>
  <c r="R83" i="23"/>
  <c r="E84" i="23"/>
  <c r="K84" i="23"/>
  <c r="Q84" i="23"/>
  <c r="W84" i="23"/>
  <c r="J85" i="23"/>
  <c r="P85" i="23"/>
  <c r="V85" i="23"/>
  <c r="I86" i="23"/>
  <c r="O86" i="23"/>
  <c r="U86" i="23"/>
  <c r="H87" i="23"/>
  <c r="N87" i="23"/>
  <c r="T87" i="23"/>
  <c r="G88" i="23"/>
  <c r="M88" i="23"/>
  <c r="S88" i="23"/>
  <c r="M79" i="23"/>
  <c r="W79" i="23"/>
  <c r="L80" i="23"/>
  <c r="V80" i="23"/>
  <c r="J81" i="23"/>
  <c r="Q81" i="23"/>
  <c r="F82" i="23"/>
  <c r="M82" i="23"/>
  <c r="T82" i="23"/>
  <c r="G83" i="23"/>
  <c r="M83" i="23"/>
  <c r="S83" i="23"/>
  <c r="F84" i="23"/>
  <c r="L84" i="23"/>
  <c r="R84" i="23"/>
  <c r="E85" i="23"/>
  <c r="K85" i="23"/>
  <c r="Q85" i="23"/>
  <c r="W85" i="23"/>
  <c r="J86" i="23"/>
  <c r="P86" i="23"/>
  <c r="V86" i="23"/>
  <c r="I87" i="23"/>
  <c r="O87" i="23"/>
  <c r="U87" i="23"/>
  <c r="H88" i="23"/>
  <c r="N88" i="23"/>
  <c r="T88" i="23"/>
  <c r="P79" i="23"/>
  <c r="E80" i="23"/>
  <c r="O80" i="23"/>
  <c r="W80" i="23"/>
  <c r="K81" i="23"/>
  <c r="S81" i="23"/>
  <c r="G82" i="23"/>
  <c r="N82" i="23"/>
  <c r="U82" i="23"/>
  <c r="H83" i="23"/>
  <c r="N83" i="23"/>
  <c r="T83" i="23"/>
  <c r="G84" i="23"/>
  <c r="M84" i="23"/>
  <c r="S84" i="23"/>
  <c r="F85" i="23"/>
  <c r="L85" i="23"/>
  <c r="R85" i="23"/>
  <c r="E86" i="23"/>
  <c r="K86" i="23"/>
  <c r="Q86" i="23"/>
  <c r="W86" i="23"/>
  <c r="J87" i="23"/>
  <c r="P87" i="23"/>
  <c r="V87" i="23"/>
  <c r="I88" i="23"/>
  <c r="O88" i="23"/>
  <c r="U88" i="23"/>
  <c r="Q79" i="23"/>
  <c r="F80" i="23"/>
  <c r="P80" i="23"/>
  <c r="E81" i="23"/>
  <c r="M81" i="23"/>
  <c r="T81" i="23"/>
  <c r="H82" i="23"/>
  <c r="O82" i="23"/>
  <c r="V82" i="23"/>
  <c r="I83" i="23"/>
  <c r="O83" i="23"/>
  <c r="U83" i="23"/>
  <c r="H84" i="23"/>
  <c r="N84" i="23"/>
  <c r="T84" i="23"/>
  <c r="G85" i="23"/>
  <c r="M85" i="23"/>
  <c r="S85" i="23"/>
  <c r="F86" i="23"/>
  <c r="L86" i="23"/>
  <c r="R86" i="23"/>
  <c r="E87" i="23"/>
  <c r="K87" i="23"/>
  <c r="Q87" i="23"/>
  <c r="W87" i="23"/>
  <c r="J88" i="23"/>
  <c r="P88" i="23"/>
  <c r="V88" i="23"/>
  <c r="R79" i="23"/>
  <c r="I80" i="23"/>
  <c r="Q80" i="23"/>
  <c r="G81" i="23"/>
  <c r="N81" i="23"/>
  <c r="U81" i="23"/>
  <c r="I82" i="23"/>
  <c r="P82" i="23"/>
  <c r="W82" i="23"/>
  <c r="J83" i="23"/>
  <c r="P83" i="23"/>
  <c r="V83" i="23"/>
  <c r="I84" i="23"/>
  <c r="O84" i="23"/>
  <c r="U84" i="23"/>
  <c r="H85" i="23"/>
  <c r="N85" i="23"/>
  <c r="T85" i="23"/>
  <c r="G86" i="23"/>
  <c r="M86" i="23"/>
  <c r="S86" i="23"/>
  <c r="F87" i="23"/>
  <c r="L87" i="23"/>
  <c r="R87" i="23"/>
  <c r="E88" i="23"/>
  <c r="K88" i="23"/>
  <c r="Q88" i="23"/>
  <c r="W88" i="23"/>
  <c r="U85" i="23"/>
  <c r="G87" i="23"/>
  <c r="S87" i="23"/>
  <c r="L88" i="23"/>
  <c r="R88" i="23"/>
  <c r="W2" i="23"/>
  <c r="Q2" i="23"/>
  <c r="K2" i="23"/>
  <c r="E2" i="23"/>
  <c r="V2" i="23"/>
  <c r="P2" i="23"/>
  <c r="J2" i="23"/>
  <c r="U2" i="23"/>
  <c r="O2" i="23"/>
  <c r="I2" i="23"/>
  <c r="T2" i="23"/>
  <c r="N2" i="23"/>
  <c r="H2" i="23"/>
  <c r="S2" i="23"/>
  <c r="M2" i="23"/>
  <c r="G2" i="23"/>
  <c r="R2" i="23"/>
  <c r="L2" i="23"/>
  <c r="F2" i="23"/>
  <c r="E3" i="22"/>
  <c r="K3" i="22"/>
  <c r="Q3" i="22"/>
  <c r="W3" i="22"/>
  <c r="J4" i="22"/>
  <c r="P4" i="22"/>
  <c r="V4" i="22"/>
  <c r="I5" i="22"/>
  <c r="O5" i="22"/>
  <c r="U5" i="22"/>
  <c r="H6" i="22"/>
  <c r="N6" i="22"/>
  <c r="T6" i="22"/>
  <c r="G7" i="22"/>
  <c r="M7" i="22"/>
  <c r="S7" i="22"/>
  <c r="F8" i="22"/>
  <c r="L8" i="22"/>
  <c r="R8" i="22"/>
  <c r="E9" i="22"/>
  <c r="K9" i="22"/>
  <c r="Q9" i="22"/>
  <c r="W9" i="22"/>
  <c r="J10" i="22"/>
  <c r="P10" i="22"/>
  <c r="V10" i="22"/>
  <c r="I11" i="22"/>
  <c r="O11" i="22"/>
  <c r="U11" i="22"/>
  <c r="H12" i="22"/>
  <c r="N12" i="22"/>
  <c r="T12" i="22"/>
  <c r="G13" i="22"/>
  <c r="M13" i="22"/>
  <c r="S13" i="22"/>
  <c r="F14" i="22"/>
  <c r="L14" i="22"/>
  <c r="R14" i="22"/>
  <c r="E15" i="22"/>
  <c r="K15" i="22"/>
  <c r="Q15" i="22"/>
  <c r="W15" i="22"/>
  <c r="J16" i="22"/>
  <c r="P16" i="22"/>
  <c r="V16" i="22"/>
  <c r="I17" i="22"/>
  <c r="O17" i="22"/>
  <c r="U17" i="22"/>
  <c r="H18" i="22"/>
  <c r="N18" i="22"/>
  <c r="T18" i="22"/>
  <c r="G19" i="22"/>
  <c r="M19" i="22"/>
  <c r="S19" i="22"/>
  <c r="F20" i="22"/>
  <c r="L20" i="22"/>
  <c r="R20" i="22"/>
  <c r="E21" i="22"/>
  <c r="K21" i="22"/>
  <c r="Q21" i="22"/>
  <c r="W21" i="22"/>
  <c r="J22" i="22"/>
  <c r="P22" i="22"/>
  <c r="V22" i="22"/>
  <c r="I23" i="22"/>
  <c r="O23" i="22"/>
  <c r="U23" i="22"/>
  <c r="H24" i="22"/>
  <c r="N24" i="22"/>
  <c r="T24" i="22"/>
  <c r="G25" i="22"/>
  <c r="M25" i="22"/>
  <c r="S25" i="22"/>
  <c r="F26" i="22"/>
  <c r="L26" i="22"/>
  <c r="R26" i="22"/>
  <c r="E27" i="22"/>
  <c r="K27" i="22"/>
  <c r="Q27" i="22"/>
  <c r="W27" i="22"/>
  <c r="J28" i="22"/>
  <c r="P28" i="22"/>
  <c r="V28" i="22"/>
  <c r="I29" i="22"/>
  <c r="O29" i="22"/>
  <c r="U29" i="22"/>
  <c r="H30" i="22"/>
  <c r="N30" i="22"/>
  <c r="T30" i="22"/>
  <c r="G31" i="22"/>
  <c r="M31" i="22"/>
  <c r="S31" i="22"/>
  <c r="F32" i="22"/>
  <c r="L32" i="22"/>
  <c r="R32" i="22"/>
  <c r="E33" i="22"/>
  <c r="K33" i="22"/>
  <c r="Q33" i="22"/>
  <c r="W33" i="22"/>
  <c r="J34" i="22"/>
  <c r="P34" i="22"/>
  <c r="V34" i="22"/>
  <c r="I35" i="22"/>
  <c r="O35" i="22"/>
  <c r="U35" i="22"/>
  <c r="H36" i="22"/>
  <c r="N36" i="22"/>
  <c r="T36" i="22"/>
  <c r="G37" i="22"/>
  <c r="M37" i="22"/>
  <c r="S37" i="22"/>
  <c r="F38" i="22"/>
  <c r="L38" i="22"/>
  <c r="R38" i="22"/>
  <c r="E39" i="22"/>
  <c r="K39" i="22"/>
  <c r="Q39" i="22"/>
  <c r="W39" i="22"/>
  <c r="J40" i="22"/>
  <c r="P40" i="22"/>
  <c r="V40" i="22"/>
  <c r="I41" i="22"/>
  <c r="O41" i="22"/>
  <c r="U41" i="22"/>
  <c r="H42" i="22"/>
  <c r="N42" i="22"/>
  <c r="T42" i="22"/>
  <c r="F3" i="22"/>
  <c r="L3" i="22"/>
  <c r="R3" i="22"/>
  <c r="E4" i="22"/>
  <c r="K4" i="22"/>
  <c r="Q4" i="22"/>
  <c r="W4" i="22"/>
  <c r="J5" i="22"/>
  <c r="P5" i="22"/>
  <c r="V5" i="22"/>
  <c r="I6" i="22"/>
  <c r="O6" i="22"/>
  <c r="U6" i="22"/>
  <c r="H7" i="22"/>
  <c r="N7" i="22"/>
  <c r="T7" i="22"/>
  <c r="G8" i="22"/>
  <c r="M8" i="22"/>
  <c r="S8" i="22"/>
  <c r="F9" i="22"/>
  <c r="L9" i="22"/>
  <c r="R9" i="22"/>
  <c r="E10" i="22"/>
  <c r="K10" i="22"/>
  <c r="Q10" i="22"/>
  <c r="W10" i="22"/>
  <c r="J11" i="22"/>
  <c r="P11" i="22"/>
  <c r="V11" i="22"/>
  <c r="I12" i="22"/>
  <c r="O12" i="22"/>
  <c r="U12" i="22"/>
  <c r="H13" i="22"/>
  <c r="N13" i="22"/>
  <c r="T13" i="22"/>
  <c r="G14" i="22"/>
  <c r="M14" i="22"/>
  <c r="S14" i="22"/>
  <c r="F15" i="22"/>
  <c r="L15" i="22"/>
  <c r="R15" i="22"/>
  <c r="E16" i="22"/>
  <c r="K16" i="22"/>
  <c r="Q16" i="22"/>
  <c r="W16" i="22"/>
  <c r="J17" i="22"/>
  <c r="P17" i="22"/>
  <c r="V17" i="22"/>
  <c r="I18" i="22"/>
  <c r="O18" i="22"/>
  <c r="U18" i="22"/>
  <c r="H19" i="22"/>
  <c r="N19" i="22"/>
  <c r="T19" i="22"/>
  <c r="G20" i="22"/>
  <c r="M20" i="22"/>
  <c r="S20" i="22"/>
  <c r="F21" i="22"/>
  <c r="L21" i="22"/>
  <c r="R21" i="22"/>
  <c r="E22" i="22"/>
  <c r="K22" i="22"/>
  <c r="Q22" i="22"/>
  <c r="W22" i="22"/>
  <c r="J23" i="22"/>
  <c r="P23" i="22"/>
  <c r="V23" i="22"/>
  <c r="I24" i="22"/>
  <c r="O24" i="22"/>
  <c r="U24" i="22"/>
  <c r="H25" i="22"/>
  <c r="N25" i="22"/>
  <c r="T25" i="22"/>
  <c r="G26" i="22"/>
  <c r="M26" i="22"/>
  <c r="S26" i="22"/>
  <c r="F27" i="22"/>
  <c r="L27" i="22"/>
  <c r="R27" i="22"/>
  <c r="E28" i="22"/>
  <c r="K28" i="22"/>
  <c r="Q28" i="22"/>
  <c r="W28" i="22"/>
  <c r="J29" i="22"/>
  <c r="P29" i="22"/>
  <c r="V29" i="22"/>
  <c r="I30" i="22"/>
  <c r="O30" i="22"/>
  <c r="U30" i="22"/>
  <c r="H31" i="22"/>
  <c r="N31" i="22"/>
  <c r="T31" i="22"/>
  <c r="G32" i="22"/>
  <c r="M32" i="22"/>
  <c r="S32" i="22"/>
  <c r="F33" i="22"/>
  <c r="L33" i="22"/>
  <c r="R33" i="22"/>
  <c r="E34" i="22"/>
  <c r="K34" i="22"/>
  <c r="Q34" i="22"/>
  <c r="W34" i="22"/>
  <c r="J35" i="22"/>
  <c r="P35" i="22"/>
  <c r="V35" i="22"/>
  <c r="I36" i="22"/>
  <c r="O36" i="22"/>
  <c r="U36" i="22"/>
  <c r="H37" i="22"/>
  <c r="N37" i="22"/>
  <c r="T37" i="22"/>
  <c r="G38" i="22"/>
  <c r="M38" i="22"/>
  <c r="S38" i="22"/>
  <c r="F39" i="22"/>
  <c r="L39" i="22"/>
  <c r="R39" i="22"/>
  <c r="E40" i="22"/>
  <c r="K40" i="22"/>
  <c r="Q40" i="22"/>
  <c r="W40" i="22"/>
  <c r="J41" i="22"/>
  <c r="P41" i="22"/>
  <c r="V41" i="22"/>
  <c r="I42" i="22"/>
  <c r="O42" i="22"/>
  <c r="G3" i="22"/>
  <c r="M3" i="22"/>
  <c r="S3" i="22"/>
  <c r="F4" i="22"/>
  <c r="L4" i="22"/>
  <c r="R4" i="22"/>
  <c r="E5" i="22"/>
  <c r="K5" i="22"/>
  <c r="Q5" i="22"/>
  <c r="W5" i="22"/>
  <c r="J6" i="22"/>
  <c r="P6" i="22"/>
  <c r="V6" i="22"/>
  <c r="I7" i="22"/>
  <c r="O7" i="22"/>
  <c r="U7" i="22"/>
  <c r="H8" i="22"/>
  <c r="N8" i="22"/>
  <c r="T8" i="22"/>
  <c r="G9" i="22"/>
  <c r="M9" i="22"/>
  <c r="S9" i="22"/>
  <c r="F10" i="22"/>
  <c r="L10" i="22"/>
  <c r="R10" i="22"/>
  <c r="E11" i="22"/>
  <c r="K11" i="22"/>
  <c r="Q11" i="22"/>
  <c r="W11" i="22"/>
  <c r="J12" i="22"/>
  <c r="P12" i="22"/>
  <c r="V12" i="22"/>
  <c r="I13" i="22"/>
  <c r="O13" i="22"/>
  <c r="U13" i="22"/>
  <c r="H14" i="22"/>
  <c r="N14" i="22"/>
  <c r="T14" i="22"/>
  <c r="G15" i="22"/>
  <c r="M15" i="22"/>
  <c r="S15" i="22"/>
  <c r="F16" i="22"/>
  <c r="L16" i="22"/>
  <c r="R16" i="22"/>
  <c r="E17" i="22"/>
  <c r="K17" i="22"/>
  <c r="Q17" i="22"/>
  <c r="W17" i="22"/>
  <c r="J18" i="22"/>
  <c r="P18" i="22"/>
  <c r="V18" i="22"/>
  <c r="I19" i="22"/>
  <c r="O19" i="22"/>
  <c r="U19" i="22"/>
  <c r="H20" i="22"/>
  <c r="N20" i="22"/>
  <c r="T20" i="22"/>
  <c r="G21" i="22"/>
  <c r="M21" i="22"/>
  <c r="S21" i="22"/>
  <c r="F22" i="22"/>
  <c r="L22" i="22"/>
  <c r="R22" i="22"/>
  <c r="E23" i="22"/>
  <c r="K23" i="22"/>
  <c r="Q23" i="22"/>
  <c r="W23" i="22"/>
  <c r="J24" i="22"/>
  <c r="P24" i="22"/>
  <c r="V24" i="22"/>
  <c r="I25" i="22"/>
  <c r="O25" i="22"/>
  <c r="U25" i="22"/>
  <c r="H26" i="22"/>
  <c r="N26" i="22"/>
  <c r="T26" i="22"/>
  <c r="G27" i="22"/>
  <c r="M27" i="22"/>
  <c r="S27" i="22"/>
  <c r="F28" i="22"/>
  <c r="L28" i="22"/>
  <c r="R28" i="22"/>
  <c r="E29" i="22"/>
  <c r="K29" i="22"/>
  <c r="Q29" i="22"/>
  <c r="W29" i="22"/>
  <c r="J30" i="22"/>
  <c r="P30" i="22"/>
  <c r="V30" i="22"/>
  <c r="I31" i="22"/>
  <c r="O31" i="22"/>
  <c r="U31" i="22"/>
  <c r="H32" i="22"/>
  <c r="N32" i="22"/>
  <c r="T32" i="22"/>
  <c r="G33" i="22"/>
  <c r="M33" i="22"/>
  <c r="S33" i="22"/>
  <c r="F34" i="22"/>
  <c r="L34" i="22"/>
  <c r="R34" i="22"/>
  <c r="E35" i="22"/>
  <c r="K35" i="22"/>
  <c r="Q35" i="22"/>
  <c r="W35" i="22"/>
  <c r="J36" i="22"/>
  <c r="P36" i="22"/>
  <c r="V36" i="22"/>
  <c r="I37" i="22"/>
  <c r="O37" i="22"/>
  <c r="U37" i="22"/>
  <c r="H38" i="22"/>
  <c r="N38" i="22"/>
  <c r="T38" i="22"/>
  <c r="G39" i="22"/>
  <c r="M39" i="22"/>
  <c r="S39" i="22"/>
  <c r="F40" i="22"/>
  <c r="L40" i="22"/>
  <c r="R40" i="22"/>
  <c r="E41" i="22"/>
  <c r="K41" i="22"/>
  <c r="Q41" i="22"/>
  <c r="W41" i="22"/>
  <c r="J42" i="22"/>
  <c r="P42" i="22"/>
  <c r="V42" i="22"/>
  <c r="H3" i="22"/>
  <c r="N3" i="22"/>
  <c r="T3" i="22"/>
  <c r="G4" i="22"/>
  <c r="M4" i="22"/>
  <c r="S4" i="22"/>
  <c r="F5" i="22"/>
  <c r="L5" i="22"/>
  <c r="R5" i="22"/>
  <c r="E6" i="22"/>
  <c r="K6" i="22"/>
  <c r="Q6" i="22"/>
  <c r="W6" i="22"/>
  <c r="J7" i="22"/>
  <c r="P7" i="22"/>
  <c r="V7" i="22"/>
  <c r="I8" i="22"/>
  <c r="O8" i="22"/>
  <c r="U8" i="22"/>
  <c r="H9" i="22"/>
  <c r="N9" i="22"/>
  <c r="T9" i="22"/>
  <c r="G10" i="22"/>
  <c r="M10" i="22"/>
  <c r="S10" i="22"/>
  <c r="F11" i="22"/>
  <c r="L11" i="22"/>
  <c r="R11" i="22"/>
  <c r="E12" i="22"/>
  <c r="K12" i="22"/>
  <c r="Q12" i="22"/>
  <c r="W12" i="22"/>
  <c r="J13" i="22"/>
  <c r="P13" i="22"/>
  <c r="V13" i="22"/>
  <c r="I14" i="22"/>
  <c r="O14" i="22"/>
  <c r="U14" i="22"/>
  <c r="H15" i="22"/>
  <c r="N15" i="22"/>
  <c r="T15" i="22"/>
  <c r="G16" i="22"/>
  <c r="M16" i="22"/>
  <c r="S16" i="22"/>
  <c r="F17" i="22"/>
  <c r="L17" i="22"/>
  <c r="R17" i="22"/>
  <c r="E18" i="22"/>
  <c r="K18" i="22"/>
  <c r="Q18" i="22"/>
  <c r="W18" i="22"/>
  <c r="J19" i="22"/>
  <c r="P19" i="22"/>
  <c r="V19" i="22"/>
  <c r="I20" i="22"/>
  <c r="O20" i="22"/>
  <c r="U20" i="22"/>
  <c r="H21" i="22"/>
  <c r="N21" i="22"/>
  <c r="T21" i="22"/>
  <c r="G22" i="22"/>
  <c r="M22" i="22"/>
  <c r="S22" i="22"/>
  <c r="F23" i="22"/>
  <c r="L23" i="22"/>
  <c r="R23" i="22"/>
  <c r="E24" i="22"/>
  <c r="K24" i="22"/>
  <c r="Q24" i="22"/>
  <c r="W24" i="22"/>
  <c r="J25" i="22"/>
  <c r="P25" i="22"/>
  <c r="V25" i="22"/>
  <c r="I26" i="22"/>
  <c r="O26" i="22"/>
  <c r="U26" i="22"/>
  <c r="H27" i="22"/>
  <c r="N27" i="22"/>
  <c r="T27" i="22"/>
  <c r="G28" i="22"/>
  <c r="M28" i="22"/>
  <c r="S28" i="22"/>
  <c r="F29" i="22"/>
  <c r="L29" i="22"/>
  <c r="R29" i="22"/>
  <c r="E30" i="22"/>
  <c r="K30" i="22"/>
  <c r="Q30" i="22"/>
  <c r="W30" i="22"/>
  <c r="J31" i="22"/>
  <c r="P31" i="22"/>
  <c r="V31" i="22"/>
  <c r="I32" i="22"/>
  <c r="O32" i="22"/>
  <c r="U32" i="22"/>
  <c r="H33" i="22"/>
  <c r="N33" i="22"/>
  <c r="T33" i="22"/>
  <c r="G34" i="22"/>
  <c r="M34" i="22"/>
  <c r="S34" i="22"/>
  <c r="F35" i="22"/>
  <c r="L35" i="22"/>
  <c r="R35" i="22"/>
  <c r="E36" i="22"/>
  <c r="K36" i="22"/>
  <c r="Q36" i="22"/>
  <c r="W36" i="22"/>
  <c r="J37" i="22"/>
  <c r="P37" i="22"/>
  <c r="V37" i="22"/>
  <c r="I38" i="22"/>
  <c r="O38" i="22"/>
  <c r="U38" i="22"/>
  <c r="H39" i="22"/>
  <c r="N39" i="22"/>
  <c r="T39" i="22"/>
  <c r="G40" i="22"/>
  <c r="M40" i="22"/>
  <c r="S40" i="22"/>
  <c r="F41" i="22"/>
  <c r="L41" i="22"/>
  <c r="I3" i="22"/>
  <c r="O3" i="22"/>
  <c r="U3" i="22"/>
  <c r="H4" i="22"/>
  <c r="N4" i="22"/>
  <c r="T4" i="22"/>
  <c r="G5" i="22"/>
  <c r="M5" i="22"/>
  <c r="S5" i="22"/>
  <c r="F6" i="22"/>
  <c r="L6" i="22"/>
  <c r="R6" i="22"/>
  <c r="E7" i="22"/>
  <c r="K7" i="22"/>
  <c r="Q7" i="22"/>
  <c r="W7" i="22"/>
  <c r="J8" i="22"/>
  <c r="P8" i="22"/>
  <c r="V8" i="22"/>
  <c r="I9" i="22"/>
  <c r="O9" i="22"/>
  <c r="U9" i="22"/>
  <c r="H10" i="22"/>
  <c r="N10" i="22"/>
  <c r="T10" i="22"/>
  <c r="G11" i="22"/>
  <c r="M11" i="22"/>
  <c r="S11" i="22"/>
  <c r="F12" i="22"/>
  <c r="L12" i="22"/>
  <c r="R12" i="22"/>
  <c r="E13" i="22"/>
  <c r="K13" i="22"/>
  <c r="Q13" i="22"/>
  <c r="W13" i="22"/>
  <c r="J14" i="22"/>
  <c r="P14" i="22"/>
  <c r="V14" i="22"/>
  <c r="I15" i="22"/>
  <c r="O15" i="22"/>
  <c r="U15" i="22"/>
  <c r="H16" i="22"/>
  <c r="N16" i="22"/>
  <c r="T16" i="22"/>
  <c r="G17" i="22"/>
  <c r="M17" i="22"/>
  <c r="S17" i="22"/>
  <c r="F18" i="22"/>
  <c r="L18" i="22"/>
  <c r="R18" i="22"/>
  <c r="E19" i="22"/>
  <c r="K19" i="22"/>
  <c r="Q19" i="22"/>
  <c r="W19" i="22"/>
  <c r="J20" i="22"/>
  <c r="P20" i="22"/>
  <c r="V20" i="22"/>
  <c r="I21" i="22"/>
  <c r="O21" i="22"/>
  <c r="U21" i="22"/>
  <c r="H22" i="22"/>
  <c r="N22" i="22"/>
  <c r="T22" i="22"/>
  <c r="G23" i="22"/>
  <c r="M23" i="22"/>
  <c r="S23" i="22"/>
  <c r="F24" i="22"/>
  <c r="L24" i="22"/>
  <c r="R24" i="22"/>
  <c r="E25" i="22"/>
  <c r="K25" i="22"/>
  <c r="Q25" i="22"/>
  <c r="W25" i="22"/>
  <c r="J26" i="22"/>
  <c r="P26" i="22"/>
  <c r="V26" i="22"/>
  <c r="I27" i="22"/>
  <c r="O27" i="22"/>
  <c r="U27" i="22"/>
  <c r="H28" i="22"/>
  <c r="N28" i="22"/>
  <c r="T28" i="22"/>
  <c r="G29" i="22"/>
  <c r="M29" i="22"/>
  <c r="S29" i="22"/>
  <c r="F30" i="22"/>
  <c r="L30" i="22"/>
  <c r="R30" i="22"/>
  <c r="E31" i="22"/>
  <c r="K31" i="22"/>
  <c r="Q31" i="22"/>
  <c r="W31" i="22"/>
  <c r="J32" i="22"/>
  <c r="P32" i="22"/>
  <c r="V32" i="22"/>
  <c r="I33" i="22"/>
  <c r="O33" i="22"/>
  <c r="U33" i="22"/>
  <c r="H34" i="22"/>
  <c r="N34" i="22"/>
  <c r="T34" i="22"/>
  <c r="G35" i="22"/>
  <c r="M35" i="22"/>
  <c r="S35" i="22"/>
  <c r="F36" i="22"/>
  <c r="L36" i="22"/>
  <c r="R36" i="22"/>
  <c r="E37" i="22"/>
  <c r="K37" i="22"/>
  <c r="Q37" i="22"/>
  <c r="W37" i="22"/>
  <c r="J38" i="22"/>
  <c r="P38" i="22"/>
  <c r="V38" i="22"/>
  <c r="I39" i="22"/>
  <c r="O39" i="22"/>
  <c r="U39" i="22"/>
  <c r="H40" i="22"/>
  <c r="N40" i="22"/>
  <c r="T40" i="22"/>
  <c r="G41" i="22"/>
  <c r="M41" i="22"/>
  <c r="S41" i="22"/>
  <c r="F42" i="22"/>
  <c r="J3" i="22"/>
  <c r="P3" i="22"/>
  <c r="V3" i="22"/>
  <c r="I4" i="22"/>
  <c r="O4" i="22"/>
  <c r="U4" i="22"/>
  <c r="H5" i="22"/>
  <c r="N5" i="22"/>
  <c r="T5" i="22"/>
  <c r="G6" i="22"/>
  <c r="M6" i="22"/>
  <c r="S6" i="22"/>
  <c r="F7" i="22"/>
  <c r="L7" i="22"/>
  <c r="R7" i="22"/>
  <c r="E8" i="22"/>
  <c r="K8" i="22"/>
  <c r="Q8" i="22"/>
  <c r="W8" i="22"/>
  <c r="J9" i="22"/>
  <c r="P9" i="22"/>
  <c r="V9" i="22"/>
  <c r="I10" i="22"/>
  <c r="O10" i="22"/>
  <c r="U10" i="22"/>
  <c r="H11" i="22"/>
  <c r="N11" i="22"/>
  <c r="T11" i="22"/>
  <c r="G12" i="22"/>
  <c r="M12" i="22"/>
  <c r="S12" i="22"/>
  <c r="F13" i="22"/>
  <c r="L13" i="22"/>
  <c r="R13" i="22"/>
  <c r="E14" i="22"/>
  <c r="K14" i="22"/>
  <c r="Q14" i="22"/>
  <c r="W14" i="22"/>
  <c r="J15" i="22"/>
  <c r="P15" i="22"/>
  <c r="V15" i="22"/>
  <c r="I16" i="22"/>
  <c r="O16" i="22"/>
  <c r="U16" i="22"/>
  <c r="H17" i="22"/>
  <c r="N17" i="22"/>
  <c r="T17" i="22"/>
  <c r="G18" i="22"/>
  <c r="M18" i="22"/>
  <c r="S18" i="22"/>
  <c r="F19" i="22"/>
  <c r="L19" i="22"/>
  <c r="R19" i="22"/>
  <c r="E20" i="22"/>
  <c r="K20" i="22"/>
  <c r="Q20" i="22"/>
  <c r="W20" i="22"/>
  <c r="J21" i="22"/>
  <c r="P21" i="22"/>
  <c r="V21" i="22"/>
  <c r="I22" i="22"/>
  <c r="O22" i="22"/>
  <c r="U22" i="22"/>
  <c r="H23" i="22"/>
  <c r="N23" i="22"/>
  <c r="T23" i="22"/>
  <c r="G24" i="22"/>
  <c r="M24" i="22"/>
  <c r="S24" i="22"/>
  <c r="F25" i="22"/>
  <c r="L25" i="22"/>
  <c r="R25" i="22"/>
  <c r="E26" i="22"/>
  <c r="K26" i="22"/>
  <c r="Q26" i="22"/>
  <c r="W26" i="22"/>
  <c r="J27" i="22"/>
  <c r="P27" i="22"/>
  <c r="V27" i="22"/>
  <c r="I28" i="22"/>
  <c r="O28" i="22"/>
  <c r="U28" i="22"/>
  <c r="H29" i="22"/>
  <c r="N29" i="22"/>
  <c r="T29" i="22"/>
  <c r="G30" i="22"/>
  <c r="M30" i="22"/>
  <c r="S30" i="22"/>
  <c r="F31" i="22"/>
  <c r="L31" i="22"/>
  <c r="R31" i="22"/>
  <c r="E32" i="22"/>
  <c r="K32" i="22"/>
  <c r="Q32" i="22"/>
  <c r="W32" i="22"/>
  <c r="J33" i="22"/>
  <c r="P33" i="22"/>
  <c r="V33" i="22"/>
  <c r="I34" i="22"/>
  <c r="O34" i="22"/>
  <c r="U34" i="22"/>
  <c r="H35" i="22"/>
  <c r="N35" i="22"/>
  <c r="T35" i="22"/>
  <c r="G36" i="22"/>
  <c r="M36" i="22"/>
  <c r="S36" i="22"/>
  <c r="F37" i="22"/>
  <c r="L37" i="22"/>
  <c r="R37" i="22"/>
  <c r="E38" i="22"/>
  <c r="K38" i="22"/>
  <c r="Q38" i="22"/>
  <c r="W38" i="22"/>
  <c r="J39" i="22"/>
  <c r="P39" i="22"/>
  <c r="V39" i="22"/>
  <c r="I40" i="22"/>
  <c r="O40" i="22"/>
  <c r="U40" i="22"/>
  <c r="H41" i="22"/>
  <c r="N41" i="22"/>
  <c r="T41" i="22"/>
  <c r="G42" i="22"/>
  <c r="M42" i="22"/>
  <c r="S42" i="22"/>
  <c r="R41" i="22"/>
  <c r="U42" i="22"/>
  <c r="I43" i="22"/>
  <c r="O43" i="22"/>
  <c r="U43" i="22"/>
  <c r="H44" i="22"/>
  <c r="N44" i="22"/>
  <c r="T44" i="22"/>
  <c r="G45" i="22"/>
  <c r="M45" i="22"/>
  <c r="S45" i="22"/>
  <c r="F46" i="22"/>
  <c r="L46" i="22"/>
  <c r="R46" i="22"/>
  <c r="E47" i="22"/>
  <c r="K47" i="22"/>
  <c r="Q47" i="22"/>
  <c r="W47" i="22"/>
  <c r="J48" i="22"/>
  <c r="P48" i="22"/>
  <c r="V48" i="22"/>
  <c r="I49" i="22"/>
  <c r="O49" i="22"/>
  <c r="U49" i="22"/>
  <c r="H50" i="22"/>
  <c r="N50" i="22"/>
  <c r="T50" i="22"/>
  <c r="G51" i="22"/>
  <c r="M51" i="22"/>
  <c r="S51" i="22"/>
  <c r="F52" i="22"/>
  <c r="L52" i="22"/>
  <c r="R52" i="22"/>
  <c r="E53" i="22"/>
  <c r="K53" i="22"/>
  <c r="Q53" i="22"/>
  <c r="W53" i="22"/>
  <c r="J54" i="22"/>
  <c r="P54" i="22"/>
  <c r="V54" i="22"/>
  <c r="I55" i="22"/>
  <c r="O55" i="22"/>
  <c r="U55" i="22"/>
  <c r="H56" i="22"/>
  <c r="N56" i="22"/>
  <c r="T56" i="22"/>
  <c r="G57" i="22"/>
  <c r="M57" i="22"/>
  <c r="S57" i="22"/>
  <c r="F58" i="22"/>
  <c r="L58" i="22"/>
  <c r="R58" i="22"/>
  <c r="E59" i="22"/>
  <c r="K59" i="22"/>
  <c r="Q59" i="22"/>
  <c r="W59" i="22"/>
  <c r="J60" i="22"/>
  <c r="P60" i="22"/>
  <c r="V60" i="22"/>
  <c r="I61" i="22"/>
  <c r="O61" i="22"/>
  <c r="U61" i="22"/>
  <c r="H62" i="22"/>
  <c r="N62" i="22"/>
  <c r="T62" i="22"/>
  <c r="G63" i="22"/>
  <c r="M63" i="22"/>
  <c r="S63" i="22"/>
  <c r="F64" i="22"/>
  <c r="L64" i="22"/>
  <c r="R64" i="22"/>
  <c r="E65" i="22"/>
  <c r="K65" i="22"/>
  <c r="Q65" i="22"/>
  <c r="W65" i="22"/>
  <c r="J66" i="22"/>
  <c r="P66" i="22"/>
  <c r="V66" i="22"/>
  <c r="I67" i="22"/>
  <c r="O67" i="22"/>
  <c r="U67" i="22"/>
  <c r="H68" i="22"/>
  <c r="N68" i="22"/>
  <c r="T68" i="22"/>
  <c r="G69" i="22"/>
  <c r="M69" i="22"/>
  <c r="S69" i="22"/>
  <c r="F70" i="22"/>
  <c r="L70" i="22"/>
  <c r="R70" i="22"/>
  <c r="E71" i="22"/>
  <c r="K71" i="22"/>
  <c r="Q71" i="22"/>
  <c r="W71" i="22"/>
  <c r="J72" i="22"/>
  <c r="P72" i="22"/>
  <c r="V72" i="22"/>
  <c r="I73" i="22"/>
  <c r="O73" i="22"/>
  <c r="U73" i="22"/>
  <c r="H74" i="22"/>
  <c r="N74" i="22"/>
  <c r="T74" i="22"/>
  <c r="G75" i="22"/>
  <c r="M75" i="22"/>
  <c r="S75" i="22"/>
  <c r="F76" i="22"/>
  <c r="L76" i="22"/>
  <c r="R76" i="22"/>
  <c r="E77" i="22"/>
  <c r="K77" i="22"/>
  <c r="Q77" i="22"/>
  <c r="W77" i="22"/>
  <c r="J78" i="22"/>
  <c r="P78" i="22"/>
  <c r="V78" i="22"/>
  <c r="I79" i="22"/>
  <c r="O79" i="22"/>
  <c r="U79" i="22"/>
  <c r="H80" i="22"/>
  <c r="N80" i="22"/>
  <c r="T80" i="22"/>
  <c r="G81" i="22"/>
  <c r="M81" i="22"/>
  <c r="S81" i="22"/>
  <c r="F82" i="22"/>
  <c r="L82" i="22"/>
  <c r="R82" i="22"/>
  <c r="E42" i="22"/>
  <c r="W42" i="22"/>
  <c r="J43" i="22"/>
  <c r="P43" i="22"/>
  <c r="V43" i="22"/>
  <c r="I44" i="22"/>
  <c r="O44" i="22"/>
  <c r="U44" i="22"/>
  <c r="H45" i="22"/>
  <c r="N45" i="22"/>
  <c r="T45" i="22"/>
  <c r="G46" i="22"/>
  <c r="M46" i="22"/>
  <c r="S46" i="22"/>
  <c r="F47" i="22"/>
  <c r="L47" i="22"/>
  <c r="R47" i="22"/>
  <c r="E48" i="22"/>
  <c r="K48" i="22"/>
  <c r="Q48" i="22"/>
  <c r="W48" i="22"/>
  <c r="J49" i="22"/>
  <c r="P49" i="22"/>
  <c r="V49" i="22"/>
  <c r="I50" i="22"/>
  <c r="O50" i="22"/>
  <c r="U50" i="22"/>
  <c r="H51" i="22"/>
  <c r="N51" i="22"/>
  <c r="T51" i="22"/>
  <c r="G52" i="22"/>
  <c r="M52" i="22"/>
  <c r="S52" i="22"/>
  <c r="F53" i="22"/>
  <c r="L53" i="22"/>
  <c r="R53" i="22"/>
  <c r="E54" i="22"/>
  <c r="K54" i="22"/>
  <c r="Q54" i="22"/>
  <c r="W54" i="22"/>
  <c r="J55" i="22"/>
  <c r="P55" i="22"/>
  <c r="V55" i="22"/>
  <c r="I56" i="22"/>
  <c r="O56" i="22"/>
  <c r="U56" i="22"/>
  <c r="H57" i="22"/>
  <c r="N57" i="22"/>
  <c r="T57" i="22"/>
  <c r="G58" i="22"/>
  <c r="M58" i="22"/>
  <c r="S58" i="22"/>
  <c r="F59" i="22"/>
  <c r="L59" i="22"/>
  <c r="R59" i="22"/>
  <c r="E60" i="22"/>
  <c r="K60" i="22"/>
  <c r="Q60" i="22"/>
  <c r="W60" i="22"/>
  <c r="J61" i="22"/>
  <c r="P61" i="22"/>
  <c r="V61" i="22"/>
  <c r="I62" i="22"/>
  <c r="O62" i="22"/>
  <c r="U62" i="22"/>
  <c r="H63" i="22"/>
  <c r="N63" i="22"/>
  <c r="T63" i="22"/>
  <c r="G64" i="22"/>
  <c r="M64" i="22"/>
  <c r="S64" i="22"/>
  <c r="F65" i="22"/>
  <c r="L65" i="22"/>
  <c r="R65" i="22"/>
  <c r="E66" i="22"/>
  <c r="K66" i="22"/>
  <c r="Q66" i="22"/>
  <c r="W66" i="22"/>
  <c r="J67" i="22"/>
  <c r="P67" i="22"/>
  <c r="V67" i="22"/>
  <c r="I68" i="22"/>
  <c r="O68" i="22"/>
  <c r="U68" i="22"/>
  <c r="H69" i="22"/>
  <c r="N69" i="22"/>
  <c r="T69" i="22"/>
  <c r="G70" i="22"/>
  <c r="M70" i="22"/>
  <c r="S70" i="22"/>
  <c r="F71" i="22"/>
  <c r="L71" i="22"/>
  <c r="R71" i="22"/>
  <c r="E72" i="22"/>
  <c r="K72" i="22"/>
  <c r="Q72" i="22"/>
  <c r="W72" i="22"/>
  <c r="J73" i="22"/>
  <c r="P73" i="22"/>
  <c r="V73" i="22"/>
  <c r="I74" i="22"/>
  <c r="O74" i="22"/>
  <c r="U74" i="22"/>
  <c r="H75" i="22"/>
  <c r="N75" i="22"/>
  <c r="T75" i="22"/>
  <c r="G76" i="22"/>
  <c r="M76" i="22"/>
  <c r="S76" i="22"/>
  <c r="F77" i="22"/>
  <c r="L77" i="22"/>
  <c r="R77" i="22"/>
  <c r="E78" i="22"/>
  <c r="K78" i="22"/>
  <c r="Q78" i="22"/>
  <c r="W78" i="22"/>
  <c r="J79" i="22"/>
  <c r="P79" i="22"/>
  <c r="V79" i="22"/>
  <c r="I80" i="22"/>
  <c r="O80" i="22"/>
  <c r="U80" i="22"/>
  <c r="H81" i="22"/>
  <c r="N81" i="22"/>
  <c r="T81" i="22"/>
  <c r="G82" i="22"/>
  <c r="M82" i="22"/>
  <c r="K42" i="22"/>
  <c r="E43" i="22"/>
  <c r="K43" i="22"/>
  <c r="Q43" i="22"/>
  <c r="W43" i="22"/>
  <c r="J44" i="22"/>
  <c r="P44" i="22"/>
  <c r="V44" i="22"/>
  <c r="I45" i="22"/>
  <c r="O45" i="22"/>
  <c r="U45" i="22"/>
  <c r="H46" i="22"/>
  <c r="N46" i="22"/>
  <c r="T46" i="22"/>
  <c r="G47" i="22"/>
  <c r="M47" i="22"/>
  <c r="S47" i="22"/>
  <c r="F48" i="22"/>
  <c r="L48" i="22"/>
  <c r="R48" i="22"/>
  <c r="E49" i="22"/>
  <c r="K49" i="22"/>
  <c r="Q49" i="22"/>
  <c r="W49" i="22"/>
  <c r="J50" i="22"/>
  <c r="P50" i="22"/>
  <c r="V50" i="22"/>
  <c r="I51" i="22"/>
  <c r="O51" i="22"/>
  <c r="U51" i="22"/>
  <c r="H52" i="22"/>
  <c r="N52" i="22"/>
  <c r="T52" i="22"/>
  <c r="G53" i="22"/>
  <c r="M53" i="22"/>
  <c r="S53" i="22"/>
  <c r="F54" i="22"/>
  <c r="L54" i="22"/>
  <c r="R54" i="22"/>
  <c r="E55" i="22"/>
  <c r="K55" i="22"/>
  <c r="Q55" i="22"/>
  <c r="W55" i="22"/>
  <c r="J56" i="22"/>
  <c r="P56" i="22"/>
  <c r="V56" i="22"/>
  <c r="I57" i="22"/>
  <c r="O57" i="22"/>
  <c r="U57" i="22"/>
  <c r="H58" i="22"/>
  <c r="N58" i="22"/>
  <c r="T58" i="22"/>
  <c r="G59" i="22"/>
  <c r="M59" i="22"/>
  <c r="S59" i="22"/>
  <c r="F60" i="22"/>
  <c r="L60" i="22"/>
  <c r="R60" i="22"/>
  <c r="E61" i="22"/>
  <c r="K61" i="22"/>
  <c r="Q61" i="22"/>
  <c r="W61" i="22"/>
  <c r="J62" i="22"/>
  <c r="P62" i="22"/>
  <c r="V62" i="22"/>
  <c r="I63" i="22"/>
  <c r="O63" i="22"/>
  <c r="U63" i="22"/>
  <c r="H64" i="22"/>
  <c r="N64" i="22"/>
  <c r="T64" i="22"/>
  <c r="G65" i="22"/>
  <c r="M65" i="22"/>
  <c r="S65" i="22"/>
  <c r="F66" i="22"/>
  <c r="L66" i="22"/>
  <c r="R66" i="22"/>
  <c r="E67" i="22"/>
  <c r="K67" i="22"/>
  <c r="Q67" i="22"/>
  <c r="W67" i="22"/>
  <c r="J68" i="22"/>
  <c r="P68" i="22"/>
  <c r="V68" i="22"/>
  <c r="I69" i="22"/>
  <c r="O69" i="22"/>
  <c r="U69" i="22"/>
  <c r="H70" i="22"/>
  <c r="N70" i="22"/>
  <c r="T70" i="22"/>
  <c r="G71" i="22"/>
  <c r="M71" i="22"/>
  <c r="S71" i="22"/>
  <c r="F72" i="22"/>
  <c r="L72" i="22"/>
  <c r="R72" i="22"/>
  <c r="E73" i="22"/>
  <c r="K73" i="22"/>
  <c r="Q73" i="22"/>
  <c r="W73" i="22"/>
  <c r="J74" i="22"/>
  <c r="P74" i="22"/>
  <c r="V74" i="22"/>
  <c r="I75" i="22"/>
  <c r="O75" i="22"/>
  <c r="U75" i="22"/>
  <c r="H76" i="22"/>
  <c r="N76" i="22"/>
  <c r="T76" i="22"/>
  <c r="G77" i="22"/>
  <c r="M77" i="22"/>
  <c r="S77" i="22"/>
  <c r="F78" i="22"/>
  <c r="L78" i="22"/>
  <c r="R78" i="22"/>
  <c r="E79" i="22"/>
  <c r="K79" i="22"/>
  <c r="Q79" i="22"/>
  <c r="W79" i="22"/>
  <c r="J80" i="22"/>
  <c r="P80" i="22"/>
  <c r="V80" i="22"/>
  <c r="I81" i="22"/>
  <c r="O81" i="22"/>
  <c r="U81" i="22"/>
  <c r="H82" i="22"/>
  <c r="N82" i="22"/>
  <c r="L42" i="22"/>
  <c r="F43" i="22"/>
  <c r="L43" i="22"/>
  <c r="R43" i="22"/>
  <c r="E44" i="22"/>
  <c r="K44" i="22"/>
  <c r="Q44" i="22"/>
  <c r="W44" i="22"/>
  <c r="J45" i="22"/>
  <c r="P45" i="22"/>
  <c r="V45" i="22"/>
  <c r="I46" i="22"/>
  <c r="O46" i="22"/>
  <c r="U46" i="22"/>
  <c r="H47" i="22"/>
  <c r="N47" i="22"/>
  <c r="T47" i="22"/>
  <c r="G48" i="22"/>
  <c r="M48" i="22"/>
  <c r="S48" i="22"/>
  <c r="F49" i="22"/>
  <c r="L49" i="22"/>
  <c r="R49" i="22"/>
  <c r="E50" i="22"/>
  <c r="K50" i="22"/>
  <c r="Q50" i="22"/>
  <c r="W50" i="22"/>
  <c r="J51" i="22"/>
  <c r="P51" i="22"/>
  <c r="V51" i="22"/>
  <c r="I52" i="22"/>
  <c r="O52" i="22"/>
  <c r="U52" i="22"/>
  <c r="H53" i="22"/>
  <c r="N53" i="22"/>
  <c r="T53" i="22"/>
  <c r="G54" i="22"/>
  <c r="M54" i="22"/>
  <c r="S54" i="22"/>
  <c r="F55" i="22"/>
  <c r="L55" i="22"/>
  <c r="R55" i="22"/>
  <c r="E56" i="22"/>
  <c r="K56" i="22"/>
  <c r="Q56" i="22"/>
  <c r="W56" i="22"/>
  <c r="J57" i="22"/>
  <c r="P57" i="22"/>
  <c r="V57" i="22"/>
  <c r="I58" i="22"/>
  <c r="O58" i="22"/>
  <c r="U58" i="22"/>
  <c r="H59" i="22"/>
  <c r="N59" i="22"/>
  <c r="T59" i="22"/>
  <c r="G60" i="22"/>
  <c r="M60" i="22"/>
  <c r="S60" i="22"/>
  <c r="F61" i="22"/>
  <c r="L61" i="22"/>
  <c r="R61" i="22"/>
  <c r="E62" i="22"/>
  <c r="K62" i="22"/>
  <c r="Q62" i="22"/>
  <c r="W62" i="22"/>
  <c r="J63" i="22"/>
  <c r="P63" i="22"/>
  <c r="V63" i="22"/>
  <c r="I64" i="22"/>
  <c r="O64" i="22"/>
  <c r="U64" i="22"/>
  <c r="H65" i="22"/>
  <c r="N65" i="22"/>
  <c r="T65" i="22"/>
  <c r="G66" i="22"/>
  <c r="M66" i="22"/>
  <c r="S66" i="22"/>
  <c r="F67" i="22"/>
  <c r="L67" i="22"/>
  <c r="R67" i="22"/>
  <c r="E68" i="22"/>
  <c r="K68" i="22"/>
  <c r="Q68" i="22"/>
  <c r="W68" i="22"/>
  <c r="J69" i="22"/>
  <c r="P69" i="22"/>
  <c r="V69" i="22"/>
  <c r="I70" i="22"/>
  <c r="O70" i="22"/>
  <c r="U70" i="22"/>
  <c r="H71" i="22"/>
  <c r="N71" i="22"/>
  <c r="T71" i="22"/>
  <c r="G72" i="22"/>
  <c r="M72" i="22"/>
  <c r="S72" i="22"/>
  <c r="F73" i="22"/>
  <c r="L73" i="22"/>
  <c r="R73" i="22"/>
  <c r="E74" i="22"/>
  <c r="K74" i="22"/>
  <c r="Q74" i="22"/>
  <c r="W74" i="22"/>
  <c r="J75" i="22"/>
  <c r="P75" i="22"/>
  <c r="V75" i="22"/>
  <c r="I76" i="22"/>
  <c r="O76" i="22"/>
  <c r="U76" i="22"/>
  <c r="H77" i="22"/>
  <c r="N77" i="22"/>
  <c r="T77" i="22"/>
  <c r="G78" i="22"/>
  <c r="M78" i="22"/>
  <c r="S78" i="22"/>
  <c r="F79" i="22"/>
  <c r="L79" i="22"/>
  <c r="R79" i="22"/>
  <c r="E80" i="22"/>
  <c r="K80" i="22"/>
  <c r="Q80" i="22"/>
  <c r="W80" i="22"/>
  <c r="J81" i="22"/>
  <c r="P81" i="22"/>
  <c r="V81" i="22"/>
  <c r="I82" i="22"/>
  <c r="O82" i="22"/>
  <c r="Q42" i="22"/>
  <c r="G43" i="22"/>
  <c r="M43" i="22"/>
  <c r="S43" i="22"/>
  <c r="F44" i="22"/>
  <c r="L44" i="22"/>
  <c r="R44" i="22"/>
  <c r="E45" i="22"/>
  <c r="K45" i="22"/>
  <c r="Q45" i="22"/>
  <c r="W45" i="22"/>
  <c r="J46" i="22"/>
  <c r="P46" i="22"/>
  <c r="V46" i="22"/>
  <c r="I47" i="22"/>
  <c r="O47" i="22"/>
  <c r="U47" i="22"/>
  <c r="H48" i="22"/>
  <c r="N48" i="22"/>
  <c r="T48" i="22"/>
  <c r="G49" i="22"/>
  <c r="M49" i="22"/>
  <c r="S49" i="22"/>
  <c r="F50" i="22"/>
  <c r="L50" i="22"/>
  <c r="R50" i="22"/>
  <c r="E51" i="22"/>
  <c r="K51" i="22"/>
  <c r="Q51" i="22"/>
  <c r="W51" i="22"/>
  <c r="J52" i="22"/>
  <c r="P52" i="22"/>
  <c r="V52" i="22"/>
  <c r="I53" i="22"/>
  <c r="O53" i="22"/>
  <c r="U53" i="22"/>
  <c r="H54" i="22"/>
  <c r="N54" i="22"/>
  <c r="T54" i="22"/>
  <c r="G55" i="22"/>
  <c r="M55" i="22"/>
  <c r="S55" i="22"/>
  <c r="F56" i="22"/>
  <c r="L56" i="22"/>
  <c r="R56" i="22"/>
  <c r="E57" i="22"/>
  <c r="K57" i="22"/>
  <c r="Q57" i="22"/>
  <c r="W57" i="22"/>
  <c r="J58" i="22"/>
  <c r="P58" i="22"/>
  <c r="V58" i="22"/>
  <c r="I59" i="22"/>
  <c r="O59" i="22"/>
  <c r="U59" i="22"/>
  <c r="H60" i="22"/>
  <c r="N60" i="22"/>
  <c r="T60" i="22"/>
  <c r="G61" i="22"/>
  <c r="M61" i="22"/>
  <c r="S61" i="22"/>
  <c r="F62" i="22"/>
  <c r="L62" i="22"/>
  <c r="R62" i="22"/>
  <c r="E63" i="22"/>
  <c r="K63" i="22"/>
  <c r="Q63" i="22"/>
  <c r="W63" i="22"/>
  <c r="J64" i="22"/>
  <c r="P64" i="22"/>
  <c r="V64" i="22"/>
  <c r="I65" i="22"/>
  <c r="O65" i="22"/>
  <c r="U65" i="22"/>
  <c r="H66" i="22"/>
  <c r="N66" i="22"/>
  <c r="T66" i="22"/>
  <c r="G67" i="22"/>
  <c r="M67" i="22"/>
  <c r="S67" i="22"/>
  <c r="F68" i="22"/>
  <c r="L68" i="22"/>
  <c r="R68" i="22"/>
  <c r="E69" i="22"/>
  <c r="K69" i="22"/>
  <c r="Q69" i="22"/>
  <c r="W69" i="22"/>
  <c r="J70" i="22"/>
  <c r="P70" i="22"/>
  <c r="V70" i="22"/>
  <c r="I71" i="22"/>
  <c r="O71" i="22"/>
  <c r="U71" i="22"/>
  <c r="H72" i="22"/>
  <c r="N72" i="22"/>
  <c r="T72" i="22"/>
  <c r="G73" i="22"/>
  <c r="M73" i="22"/>
  <c r="S73" i="22"/>
  <c r="F74" i="22"/>
  <c r="L74" i="22"/>
  <c r="R74" i="22"/>
  <c r="E75" i="22"/>
  <c r="K75" i="22"/>
  <c r="Q75" i="22"/>
  <c r="W75" i="22"/>
  <c r="J76" i="22"/>
  <c r="P76" i="22"/>
  <c r="V76" i="22"/>
  <c r="I77" i="22"/>
  <c r="O77" i="22"/>
  <c r="U77" i="22"/>
  <c r="H78" i="22"/>
  <c r="N78" i="22"/>
  <c r="T78" i="22"/>
  <c r="G79" i="22"/>
  <c r="M79" i="22"/>
  <c r="S79" i="22"/>
  <c r="F80" i="22"/>
  <c r="L80" i="22"/>
  <c r="R80" i="22"/>
  <c r="E81" i="22"/>
  <c r="K81" i="22"/>
  <c r="Q81" i="22"/>
  <c r="R42" i="22"/>
  <c r="H43" i="22"/>
  <c r="N43" i="22"/>
  <c r="T43" i="22"/>
  <c r="G44" i="22"/>
  <c r="M44" i="22"/>
  <c r="S44" i="22"/>
  <c r="F45" i="22"/>
  <c r="L45" i="22"/>
  <c r="R45" i="22"/>
  <c r="E46" i="22"/>
  <c r="K46" i="22"/>
  <c r="Q46" i="22"/>
  <c r="W46" i="22"/>
  <c r="J47" i="22"/>
  <c r="P47" i="22"/>
  <c r="V47" i="22"/>
  <c r="I48" i="22"/>
  <c r="O48" i="22"/>
  <c r="U48" i="22"/>
  <c r="H49" i="22"/>
  <c r="N49" i="22"/>
  <c r="T49" i="22"/>
  <c r="G50" i="22"/>
  <c r="M50" i="22"/>
  <c r="S50" i="22"/>
  <c r="F51" i="22"/>
  <c r="L51" i="22"/>
  <c r="R51" i="22"/>
  <c r="E52" i="22"/>
  <c r="K52" i="22"/>
  <c r="Q52" i="22"/>
  <c r="W52" i="22"/>
  <c r="J53" i="22"/>
  <c r="P53" i="22"/>
  <c r="V53" i="22"/>
  <c r="I54" i="22"/>
  <c r="O54" i="22"/>
  <c r="U54" i="22"/>
  <c r="H55" i="22"/>
  <c r="N55" i="22"/>
  <c r="T55" i="22"/>
  <c r="G56" i="22"/>
  <c r="M56" i="22"/>
  <c r="S56" i="22"/>
  <c r="F57" i="22"/>
  <c r="L57" i="22"/>
  <c r="R57" i="22"/>
  <c r="E58" i="22"/>
  <c r="K58" i="22"/>
  <c r="Q58" i="22"/>
  <c r="W58" i="22"/>
  <c r="J59" i="22"/>
  <c r="P59" i="22"/>
  <c r="V59" i="22"/>
  <c r="I60" i="22"/>
  <c r="O60" i="22"/>
  <c r="U60" i="22"/>
  <c r="H61" i="22"/>
  <c r="N61" i="22"/>
  <c r="T61" i="22"/>
  <c r="G62" i="22"/>
  <c r="M62" i="22"/>
  <c r="S62" i="22"/>
  <c r="F63" i="22"/>
  <c r="L63" i="22"/>
  <c r="R63" i="22"/>
  <c r="E64" i="22"/>
  <c r="K64" i="22"/>
  <c r="Q64" i="22"/>
  <c r="W64" i="22"/>
  <c r="J65" i="22"/>
  <c r="P65" i="22"/>
  <c r="V65" i="22"/>
  <c r="I66" i="22"/>
  <c r="O66" i="22"/>
  <c r="U66" i="22"/>
  <c r="H67" i="22"/>
  <c r="N67" i="22"/>
  <c r="T67" i="22"/>
  <c r="G68" i="22"/>
  <c r="M68" i="22"/>
  <c r="S68" i="22"/>
  <c r="F69" i="22"/>
  <c r="L69" i="22"/>
  <c r="R69" i="22"/>
  <c r="E70" i="22"/>
  <c r="K70" i="22"/>
  <c r="Q70" i="22"/>
  <c r="W70" i="22"/>
  <c r="J71" i="22"/>
  <c r="P71" i="22"/>
  <c r="V71" i="22"/>
  <c r="I72" i="22"/>
  <c r="O72" i="22"/>
  <c r="U72" i="22"/>
  <c r="H73" i="22"/>
  <c r="N73" i="22"/>
  <c r="T73" i="22"/>
  <c r="G74" i="22"/>
  <c r="M74" i="22"/>
  <c r="S74" i="22"/>
  <c r="F75" i="22"/>
  <c r="L75" i="22"/>
  <c r="R75" i="22"/>
  <c r="E76" i="22"/>
  <c r="K76" i="22"/>
  <c r="Q76" i="22"/>
  <c r="W76" i="22"/>
  <c r="J77" i="22"/>
  <c r="P77" i="22"/>
  <c r="V77" i="22"/>
  <c r="I78" i="22"/>
  <c r="O78" i="22"/>
  <c r="U78" i="22"/>
  <c r="H79" i="22"/>
  <c r="N79" i="22"/>
  <c r="T79" i="22"/>
  <c r="G80" i="22"/>
  <c r="M80" i="22"/>
  <c r="S80" i="22"/>
  <c r="F81" i="22"/>
  <c r="L81" i="22"/>
  <c r="R81" i="22"/>
  <c r="E82" i="22"/>
  <c r="K82" i="22"/>
  <c r="Q82" i="22"/>
  <c r="W81" i="22"/>
  <c r="V82" i="22"/>
  <c r="I83" i="22"/>
  <c r="O83" i="22"/>
  <c r="U83" i="22"/>
  <c r="H84" i="22"/>
  <c r="N84" i="22"/>
  <c r="T84" i="22"/>
  <c r="G85" i="22"/>
  <c r="M85" i="22"/>
  <c r="S85" i="22"/>
  <c r="F86" i="22"/>
  <c r="L86" i="22"/>
  <c r="R86" i="22"/>
  <c r="E87" i="22"/>
  <c r="K87" i="22"/>
  <c r="Q87" i="22"/>
  <c r="W87" i="22"/>
  <c r="J88" i="22"/>
  <c r="P88" i="22"/>
  <c r="V88" i="22"/>
  <c r="J82" i="22"/>
  <c r="W82" i="22"/>
  <c r="J83" i="22"/>
  <c r="P83" i="22"/>
  <c r="V83" i="22"/>
  <c r="I84" i="22"/>
  <c r="O84" i="22"/>
  <c r="U84" i="22"/>
  <c r="H85" i="22"/>
  <c r="N85" i="22"/>
  <c r="T85" i="22"/>
  <c r="G86" i="22"/>
  <c r="M86" i="22"/>
  <c r="S86" i="22"/>
  <c r="F87" i="22"/>
  <c r="L87" i="22"/>
  <c r="R87" i="22"/>
  <c r="E88" i="22"/>
  <c r="K88" i="22"/>
  <c r="Q88" i="22"/>
  <c r="W88" i="22"/>
  <c r="P82" i="22"/>
  <c r="E83" i="22"/>
  <c r="K83" i="22"/>
  <c r="Q83" i="22"/>
  <c r="W83" i="22"/>
  <c r="J84" i="22"/>
  <c r="P84" i="22"/>
  <c r="V84" i="22"/>
  <c r="I85" i="22"/>
  <c r="O85" i="22"/>
  <c r="U85" i="22"/>
  <c r="H86" i="22"/>
  <c r="N86" i="22"/>
  <c r="T86" i="22"/>
  <c r="G87" i="22"/>
  <c r="M87" i="22"/>
  <c r="S87" i="22"/>
  <c r="F88" i="22"/>
  <c r="L88" i="22"/>
  <c r="R88" i="22"/>
  <c r="S82" i="22"/>
  <c r="F83" i="22"/>
  <c r="L83" i="22"/>
  <c r="R83" i="22"/>
  <c r="E84" i="22"/>
  <c r="K84" i="22"/>
  <c r="Q84" i="22"/>
  <c r="W84" i="22"/>
  <c r="J85" i="22"/>
  <c r="P85" i="22"/>
  <c r="V85" i="22"/>
  <c r="I86" i="22"/>
  <c r="O86" i="22"/>
  <c r="U86" i="22"/>
  <c r="H87" i="22"/>
  <c r="N87" i="22"/>
  <c r="T87" i="22"/>
  <c r="G88" i="22"/>
  <c r="M88" i="22"/>
  <c r="S88" i="22"/>
  <c r="T82" i="22"/>
  <c r="G83" i="22"/>
  <c r="M83" i="22"/>
  <c r="S83" i="22"/>
  <c r="F84" i="22"/>
  <c r="L84" i="22"/>
  <c r="R84" i="22"/>
  <c r="E85" i="22"/>
  <c r="K85" i="22"/>
  <c r="Q85" i="22"/>
  <c r="W85" i="22"/>
  <c r="J86" i="22"/>
  <c r="P86" i="22"/>
  <c r="V86" i="22"/>
  <c r="I87" i="22"/>
  <c r="O87" i="22"/>
  <c r="U87" i="22"/>
  <c r="H88" i="22"/>
  <c r="N88" i="22"/>
  <c r="T88" i="22"/>
  <c r="U82" i="22"/>
  <c r="H83" i="22"/>
  <c r="N83" i="22"/>
  <c r="T83" i="22"/>
  <c r="G84" i="22"/>
  <c r="M84" i="22"/>
  <c r="S84" i="22"/>
  <c r="F85" i="22"/>
  <c r="L85" i="22"/>
  <c r="R85" i="22"/>
  <c r="E86" i="22"/>
  <c r="K86" i="22"/>
  <c r="Q86" i="22"/>
  <c r="W86" i="22"/>
  <c r="J87" i="22"/>
  <c r="P87" i="22"/>
  <c r="V87" i="22"/>
  <c r="I88" i="22"/>
  <c r="O88" i="22"/>
  <c r="U88" i="22"/>
  <c r="W2" i="22"/>
  <c r="Q2" i="22"/>
  <c r="K2" i="22"/>
  <c r="V2" i="22"/>
  <c r="P2" i="22"/>
  <c r="J2" i="22"/>
  <c r="U2" i="22"/>
  <c r="O2" i="22"/>
  <c r="I2" i="22"/>
  <c r="T2" i="22"/>
  <c r="N2" i="22"/>
  <c r="H2" i="22"/>
  <c r="S2" i="22"/>
  <c r="M2" i="22"/>
  <c r="G2" i="22"/>
  <c r="R2" i="22"/>
  <c r="L2" i="22"/>
  <c r="F2" i="22"/>
  <c r="E2" i="22"/>
  <c r="E3" i="21"/>
  <c r="K3" i="21"/>
  <c r="Q3" i="21"/>
  <c r="W3" i="21"/>
  <c r="J4" i="21"/>
  <c r="P4" i="21"/>
  <c r="V4" i="21"/>
  <c r="I5" i="21"/>
  <c r="O5" i="21"/>
  <c r="U5" i="21"/>
  <c r="H6" i="21"/>
  <c r="N6" i="21"/>
  <c r="T6" i="21"/>
  <c r="G7" i="21"/>
  <c r="M7" i="21"/>
  <c r="S7" i="21"/>
  <c r="F8" i="21"/>
  <c r="L8" i="21"/>
  <c r="R8" i="21"/>
  <c r="E9" i="21"/>
  <c r="K9" i="21"/>
  <c r="Q9" i="21"/>
  <c r="W9" i="21"/>
  <c r="J10" i="21"/>
  <c r="P10" i="21"/>
  <c r="V10" i="21"/>
  <c r="I11" i="21"/>
  <c r="O11" i="21"/>
  <c r="U11" i="21"/>
  <c r="H12" i="21"/>
  <c r="N12" i="21"/>
  <c r="T12" i="21"/>
  <c r="G13" i="21"/>
  <c r="M13" i="21"/>
  <c r="S13" i="21"/>
  <c r="F14" i="21"/>
  <c r="L14" i="21"/>
  <c r="R14" i="21"/>
  <c r="E15" i="21"/>
  <c r="K15" i="21"/>
  <c r="Q15" i="21"/>
  <c r="W15" i="21"/>
  <c r="J16" i="21"/>
  <c r="P16" i="21"/>
  <c r="V16" i="21"/>
  <c r="I17" i="21"/>
  <c r="O17" i="21"/>
  <c r="U17" i="21"/>
  <c r="H18" i="21"/>
  <c r="N18" i="21"/>
  <c r="T18" i="21"/>
  <c r="G19" i="21"/>
  <c r="M19" i="21"/>
  <c r="S19" i="21"/>
  <c r="F20" i="21"/>
  <c r="L20" i="21"/>
  <c r="R20" i="21"/>
  <c r="E21" i="21"/>
  <c r="K21" i="21"/>
  <c r="Q21" i="21"/>
  <c r="W21" i="21"/>
  <c r="J22" i="21"/>
  <c r="P22" i="21"/>
  <c r="V22" i="21"/>
  <c r="I23" i="21"/>
  <c r="O23" i="21"/>
  <c r="U23" i="21"/>
  <c r="H24" i="21"/>
  <c r="N24" i="21"/>
  <c r="T24" i="21"/>
  <c r="G25" i="21"/>
  <c r="M25" i="21"/>
  <c r="S25" i="21"/>
  <c r="F26" i="21"/>
  <c r="L26" i="21"/>
  <c r="R26" i="21"/>
  <c r="E27" i="21"/>
  <c r="K27" i="21"/>
  <c r="Q27" i="21"/>
  <c r="W27" i="21"/>
  <c r="J28" i="21"/>
  <c r="P28" i="21"/>
  <c r="V28" i="21"/>
  <c r="I29" i="21"/>
  <c r="O29" i="21"/>
  <c r="U29" i="21"/>
  <c r="H30" i="21"/>
  <c r="N30" i="21"/>
  <c r="T30" i="21"/>
  <c r="G31" i="21"/>
  <c r="M31" i="21"/>
  <c r="S31" i="21"/>
  <c r="F32" i="21"/>
  <c r="L32" i="21"/>
  <c r="R32" i="21"/>
  <c r="E33" i="21"/>
  <c r="K33" i="21"/>
  <c r="Q33" i="21"/>
  <c r="W33" i="21"/>
  <c r="J34" i="21"/>
  <c r="P34" i="21"/>
  <c r="V34" i="21"/>
  <c r="I35" i="21"/>
  <c r="O35" i="21"/>
  <c r="U35" i="21"/>
  <c r="H36" i="21"/>
  <c r="N36" i="21"/>
  <c r="T36" i="21"/>
  <c r="G37" i="21"/>
  <c r="M37" i="21"/>
  <c r="S37" i="21"/>
  <c r="F38" i="21"/>
  <c r="L38" i="21"/>
  <c r="R38" i="21"/>
  <c r="E39" i="21"/>
  <c r="K39" i="21"/>
  <c r="Q39" i="21"/>
  <c r="W39" i="21"/>
  <c r="J40" i="21"/>
  <c r="P40" i="21"/>
  <c r="V40" i="21"/>
  <c r="I41" i="21"/>
  <c r="O41" i="21"/>
  <c r="U41" i="21"/>
  <c r="H42" i="21"/>
  <c r="N42" i="21"/>
  <c r="T42" i="21"/>
  <c r="F3" i="21"/>
  <c r="L3" i="21"/>
  <c r="R3" i="21"/>
  <c r="E4" i="21"/>
  <c r="K4" i="21"/>
  <c r="Q4" i="21"/>
  <c r="W4" i="21"/>
  <c r="J5" i="21"/>
  <c r="P5" i="21"/>
  <c r="V5" i="21"/>
  <c r="I6" i="21"/>
  <c r="O6" i="21"/>
  <c r="U6" i="21"/>
  <c r="H7" i="21"/>
  <c r="N7" i="21"/>
  <c r="T7" i="21"/>
  <c r="G8" i="21"/>
  <c r="M8" i="21"/>
  <c r="S8" i="21"/>
  <c r="F9" i="21"/>
  <c r="L9" i="21"/>
  <c r="R9" i="21"/>
  <c r="E10" i="21"/>
  <c r="K10" i="21"/>
  <c r="Q10" i="21"/>
  <c r="W10" i="21"/>
  <c r="J11" i="21"/>
  <c r="P11" i="21"/>
  <c r="V11" i="21"/>
  <c r="I12" i="21"/>
  <c r="O12" i="21"/>
  <c r="U12" i="21"/>
  <c r="H13" i="21"/>
  <c r="N13" i="21"/>
  <c r="T13" i="21"/>
  <c r="G14" i="21"/>
  <c r="M14" i="21"/>
  <c r="S14" i="21"/>
  <c r="F15" i="21"/>
  <c r="L15" i="21"/>
  <c r="R15" i="21"/>
  <c r="E16" i="21"/>
  <c r="K16" i="21"/>
  <c r="Q16" i="21"/>
  <c r="W16" i="21"/>
  <c r="J17" i="21"/>
  <c r="P17" i="21"/>
  <c r="V17" i="21"/>
  <c r="I18" i="21"/>
  <c r="O18" i="21"/>
  <c r="U18" i="21"/>
  <c r="H19" i="21"/>
  <c r="N19" i="21"/>
  <c r="T19" i="21"/>
  <c r="G20" i="21"/>
  <c r="M20" i="21"/>
  <c r="S20" i="21"/>
  <c r="F21" i="21"/>
  <c r="L21" i="21"/>
  <c r="R21" i="21"/>
  <c r="E22" i="21"/>
  <c r="K22" i="21"/>
  <c r="Q22" i="21"/>
  <c r="W22" i="21"/>
  <c r="J23" i="21"/>
  <c r="P23" i="21"/>
  <c r="V23" i="21"/>
  <c r="I24" i="21"/>
  <c r="O24" i="21"/>
  <c r="U24" i="21"/>
  <c r="H25" i="21"/>
  <c r="N25" i="21"/>
  <c r="T25" i="21"/>
  <c r="G26" i="21"/>
  <c r="M26" i="21"/>
  <c r="S26" i="21"/>
  <c r="F27" i="21"/>
  <c r="L27" i="21"/>
  <c r="R27" i="21"/>
  <c r="E28" i="21"/>
  <c r="K28" i="21"/>
  <c r="Q28" i="21"/>
  <c r="W28" i="21"/>
  <c r="J29" i="21"/>
  <c r="P29" i="21"/>
  <c r="V29" i="21"/>
  <c r="I30" i="21"/>
  <c r="O30" i="21"/>
  <c r="U30" i="21"/>
  <c r="H31" i="21"/>
  <c r="N31" i="21"/>
  <c r="T31" i="21"/>
  <c r="G32" i="21"/>
  <c r="M32" i="21"/>
  <c r="S32" i="21"/>
  <c r="F33" i="21"/>
  <c r="L33" i="21"/>
  <c r="R33" i="21"/>
  <c r="E34" i="21"/>
  <c r="K34" i="21"/>
  <c r="Q34" i="21"/>
  <c r="W34" i="21"/>
  <c r="J35" i="21"/>
  <c r="P35" i="21"/>
  <c r="V35" i="21"/>
  <c r="I36" i="21"/>
  <c r="O36" i="21"/>
  <c r="U36" i="21"/>
  <c r="H37" i="21"/>
  <c r="N37" i="21"/>
  <c r="T37" i="21"/>
  <c r="G38" i="21"/>
  <c r="M38" i="21"/>
  <c r="S38" i="21"/>
  <c r="F39" i="21"/>
  <c r="L39" i="21"/>
  <c r="R39" i="21"/>
  <c r="E40" i="21"/>
  <c r="K40" i="21"/>
  <c r="Q40" i="21"/>
  <c r="W40" i="21"/>
  <c r="J41" i="21"/>
  <c r="P41" i="21"/>
  <c r="V41" i="21"/>
  <c r="I42" i="21"/>
  <c r="G3" i="21"/>
  <c r="M3" i="21"/>
  <c r="S3" i="21"/>
  <c r="F4" i="21"/>
  <c r="L4" i="21"/>
  <c r="R4" i="21"/>
  <c r="E5" i="21"/>
  <c r="K5" i="21"/>
  <c r="Q5" i="21"/>
  <c r="W5" i="21"/>
  <c r="J6" i="21"/>
  <c r="P6" i="21"/>
  <c r="V6" i="21"/>
  <c r="I7" i="21"/>
  <c r="O7" i="21"/>
  <c r="U7" i="21"/>
  <c r="H8" i="21"/>
  <c r="N8" i="21"/>
  <c r="T8" i="21"/>
  <c r="G9" i="21"/>
  <c r="M9" i="21"/>
  <c r="S9" i="21"/>
  <c r="F10" i="21"/>
  <c r="L10" i="21"/>
  <c r="R10" i="21"/>
  <c r="E11" i="21"/>
  <c r="K11" i="21"/>
  <c r="Q11" i="21"/>
  <c r="W11" i="21"/>
  <c r="J12" i="21"/>
  <c r="P12" i="21"/>
  <c r="V12" i="21"/>
  <c r="I13" i="21"/>
  <c r="O13" i="21"/>
  <c r="U13" i="21"/>
  <c r="H14" i="21"/>
  <c r="N14" i="21"/>
  <c r="T14" i="21"/>
  <c r="G15" i="21"/>
  <c r="M15" i="21"/>
  <c r="S15" i="21"/>
  <c r="F16" i="21"/>
  <c r="L16" i="21"/>
  <c r="R16" i="21"/>
  <c r="E17" i="21"/>
  <c r="K17" i="21"/>
  <c r="Q17" i="21"/>
  <c r="W17" i="21"/>
  <c r="J18" i="21"/>
  <c r="P18" i="21"/>
  <c r="V18" i="21"/>
  <c r="I19" i="21"/>
  <c r="O19" i="21"/>
  <c r="U19" i="21"/>
  <c r="H20" i="21"/>
  <c r="N20" i="21"/>
  <c r="T20" i="21"/>
  <c r="G21" i="21"/>
  <c r="M21" i="21"/>
  <c r="S21" i="21"/>
  <c r="F22" i="21"/>
  <c r="L22" i="21"/>
  <c r="R22" i="21"/>
  <c r="E23" i="21"/>
  <c r="K23" i="21"/>
  <c r="Q23" i="21"/>
  <c r="W23" i="21"/>
  <c r="J24" i="21"/>
  <c r="P24" i="21"/>
  <c r="V24" i="21"/>
  <c r="I25" i="21"/>
  <c r="O25" i="21"/>
  <c r="U25" i="21"/>
  <c r="H26" i="21"/>
  <c r="N26" i="21"/>
  <c r="T26" i="21"/>
  <c r="G27" i="21"/>
  <c r="M27" i="21"/>
  <c r="S27" i="21"/>
  <c r="F28" i="21"/>
  <c r="L28" i="21"/>
  <c r="R28" i="21"/>
  <c r="E29" i="21"/>
  <c r="K29" i="21"/>
  <c r="Q29" i="21"/>
  <c r="W29" i="21"/>
  <c r="J30" i="21"/>
  <c r="P30" i="21"/>
  <c r="V30" i="21"/>
  <c r="I31" i="21"/>
  <c r="O31" i="21"/>
  <c r="U31" i="21"/>
  <c r="H32" i="21"/>
  <c r="N32" i="21"/>
  <c r="T32" i="21"/>
  <c r="G33" i="21"/>
  <c r="M33" i="21"/>
  <c r="S33" i="21"/>
  <c r="F34" i="21"/>
  <c r="L34" i="21"/>
  <c r="R34" i="21"/>
  <c r="E35" i="21"/>
  <c r="K35" i="21"/>
  <c r="Q35" i="21"/>
  <c r="W35" i="21"/>
  <c r="J36" i="21"/>
  <c r="P36" i="21"/>
  <c r="V36" i="21"/>
  <c r="I37" i="21"/>
  <c r="O37" i="21"/>
  <c r="U37" i="21"/>
  <c r="H38" i="21"/>
  <c r="N38" i="21"/>
  <c r="T38" i="21"/>
  <c r="G39" i="21"/>
  <c r="M39" i="21"/>
  <c r="S39" i="21"/>
  <c r="F40" i="21"/>
  <c r="L40" i="21"/>
  <c r="R40" i="21"/>
  <c r="E41" i="21"/>
  <c r="K41" i="21"/>
  <c r="Q41" i="21"/>
  <c r="W41" i="21"/>
  <c r="J42" i="21"/>
  <c r="P42" i="21"/>
  <c r="H3" i="21"/>
  <c r="N3" i="21"/>
  <c r="T3" i="21"/>
  <c r="G4" i="21"/>
  <c r="M4" i="21"/>
  <c r="S4" i="21"/>
  <c r="F5" i="21"/>
  <c r="L5" i="21"/>
  <c r="R5" i="21"/>
  <c r="E6" i="21"/>
  <c r="K6" i="21"/>
  <c r="Q6" i="21"/>
  <c r="W6" i="21"/>
  <c r="J7" i="21"/>
  <c r="P7" i="21"/>
  <c r="V7" i="21"/>
  <c r="I8" i="21"/>
  <c r="O8" i="21"/>
  <c r="U8" i="21"/>
  <c r="H9" i="21"/>
  <c r="N9" i="21"/>
  <c r="T9" i="21"/>
  <c r="G10" i="21"/>
  <c r="M10" i="21"/>
  <c r="S10" i="21"/>
  <c r="F11" i="21"/>
  <c r="L11" i="21"/>
  <c r="R11" i="21"/>
  <c r="E12" i="21"/>
  <c r="K12" i="21"/>
  <c r="Q12" i="21"/>
  <c r="W12" i="21"/>
  <c r="J13" i="21"/>
  <c r="P13" i="21"/>
  <c r="V13" i="21"/>
  <c r="I14" i="21"/>
  <c r="O14" i="21"/>
  <c r="U14" i="21"/>
  <c r="H15" i="21"/>
  <c r="N15" i="21"/>
  <c r="T15" i="21"/>
  <c r="G16" i="21"/>
  <c r="M16" i="21"/>
  <c r="S16" i="21"/>
  <c r="F17" i="21"/>
  <c r="L17" i="21"/>
  <c r="R17" i="21"/>
  <c r="E18" i="21"/>
  <c r="K18" i="21"/>
  <c r="Q18" i="21"/>
  <c r="W18" i="21"/>
  <c r="J19" i="21"/>
  <c r="P19" i="21"/>
  <c r="V19" i="21"/>
  <c r="I20" i="21"/>
  <c r="O20" i="21"/>
  <c r="U20" i="21"/>
  <c r="H21" i="21"/>
  <c r="N21" i="21"/>
  <c r="T21" i="21"/>
  <c r="G22" i="21"/>
  <c r="M22" i="21"/>
  <c r="S22" i="21"/>
  <c r="F23" i="21"/>
  <c r="L23" i="21"/>
  <c r="R23" i="21"/>
  <c r="E24" i="21"/>
  <c r="K24" i="21"/>
  <c r="Q24" i="21"/>
  <c r="W24" i="21"/>
  <c r="J25" i="21"/>
  <c r="P25" i="21"/>
  <c r="V25" i="21"/>
  <c r="I26" i="21"/>
  <c r="O26" i="21"/>
  <c r="U26" i="21"/>
  <c r="H27" i="21"/>
  <c r="N27" i="21"/>
  <c r="T27" i="21"/>
  <c r="G28" i="21"/>
  <c r="M28" i="21"/>
  <c r="S28" i="21"/>
  <c r="F29" i="21"/>
  <c r="L29" i="21"/>
  <c r="R29" i="21"/>
  <c r="E30" i="21"/>
  <c r="K30" i="21"/>
  <c r="Q30" i="21"/>
  <c r="W30" i="21"/>
  <c r="J31" i="21"/>
  <c r="P31" i="21"/>
  <c r="V31" i="21"/>
  <c r="I32" i="21"/>
  <c r="O32" i="21"/>
  <c r="U32" i="21"/>
  <c r="H33" i="21"/>
  <c r="N33" i="21"/>
  <c r="T33" i="21"/>
  <c r="G34" i="21"/>
  <c r="M34" i="21"/>
  <c r="S34" i="21"/>
  <c r="F35" i="21"/>
  <c r="L35" i="21"/>
  <c r="R35" i="21"/>
  <c r="E36" i="21"/>
  <c r="K36" i="21"/>
  <c r="Q36" i="21"/>
  <c r="W36" i="21"/>
  <c r="J37" i="21"/>
  <c r="P37" i="21"/>
  <c r="V37" i="21"/>
  <c r="I38" i="21"/>
  <c r="O38" i="21"/>
  <c r="U38" i="21"/>
  <c r="H39" i="21"/>
  <c r="N39" i="21"/>
  <c r="T39" i="21"/>
  <c r="G40" i="21"/>
  <c r="M40" i="21"/>
  <c r="S40" i="21"/>
  <c r="F41" i="21"/>
  <c r="L41" i="21"/>
  <c r="R41" i="21"/>
  <c r="E42" i="21"/>
  <c r="I3" i="21"/>
  <c r="O3" i="21"/>
  <c r="U3" i="21"/>
  <c r="H4" i="21"/>
  <c r="N4" i="21"/>
  <c r="T4" i="21"/>
  <c r="G5" i="21"/>
  <c r="M5" i="21"/>
  <c r="S5" i="21"/>
  <c r="F6" i="21"/>
  <c r="L6" i="21"/>
  <c r="R6" i="21"/>
  <c r="E7" i="21"/>
  <c r="K7" i="21"/>
  <c r="Q7" i="21"/>
  <c r="W7" i="21"/>
  <c r="J8" i="21"/>
  <c r="P8" i="21"/>
  <c r="V8" i="21"/>
  <c r="I9" i="21"/>
  <c r="O9" i="21"/>
  <c r="U9" i="21"/>
  <c r="H10" i="21"/>
  <c r="N10" i="21"/>
  <c r="T10" i="21"/>
  <c r="G11" i="21"/>
  <c r="M11" i="21"/>
  <c r="S11" i="21"/>
  <c r="F12" i="21"/>
  <c r="L12" i="21"/>
  <c r="R12" i="21"/>
  <c r="E13" i="21"/>
  <c r="K13" i="21"/>
  <c r="Q13" i="21"/>
  <c r="W13" i="21"/>
  <c r="J14" i="21"/>
  <c r="P14" i="21"/>
  <c r="V14" i="21"/>
  <c r="I15" i="21"/>
  <c r="O15" i="21"/>
  <c r="U15" i="21"/>
  <c r="H16" i="21"/>
  <c r="N16" i="21"/>
  <c r="T16" i="21"/>
  <c r="G17" i="21"/>
  <c r="M17" i="21"/>
  <c r="S17" i="21"/>
  <c r="F18" i="21"/>
  <c r="L18" i="21"/>
  <c r="R18" i="21"/>
  <c r="E19" i="21"/>
  <c r="K19" i="21"/>
  <c r="Q19" i="21"/>
  <c r="W19" i="21"/>
  <c r="J20" i="21"/>
  <c r="P20" i="21"/>
  <c r="V20" i="21"/>
  <c r="I21" i="21"/>
  <c r="O21" i="21"/>
  <c r="U21" i="21"/>
  <c r="H22" i="21"/>
  <c r="N22" i="21"/>
  <c r="T22" i="21"/>
  <c r="G23" i="21"/>
  <c r="M23" i="21"/>
  <c r="S23" i="21"/>
  <c r="F24" i="21"/>
  <c r="L24" i="21"/>
  <c r="R24" i="21"/>
  <c r="E25" i="21"/>
  <c r="K25" i="21"/>
  <c r="Q25" i="21"/>
  <c r="W25" i="21"/>
  <c r="J26" i="21"/>
  <c r="P26" i="21"/>
  <c r="V26" i="21"/>
  <c r="I27" i="21"/>
  <c r="O27" i="21"/>
  <c r="U27" i="21"/>
  <c r="H28" i="21"/>
  <c r="N28" i="21"/>
  <c r="T28" i="21"/>
  <c r="G29" i="21"/>
  <c r="M29" i="21"/>
  <c r="S29" i="21"/>
  <c r="F30" i="21"/>
  <c r="L30" i="21"/>
  <c r="R30" i="21"/>
  <c r="E31" i="21"/>
  <c r="K31" i="21"/>
  <c r="Q31" i="21"/>
  <c r="W31" i="21"/>
  <c r="J32" i="21"/>
  <c r="P32" i="21"/>
  <c r="V32" i="21"/>
  <c r="I33" i="21"/>
  <c r="O33" i="21"/>
  <c r="U33" i="21"/>
  <c r="H34" i="21"/>
  <c r="N34" i="21"/>
  <c r="T34" i="21"/>
  <c r="G35" i="21"/>
  <c r="M35" i="21"/>
  <c r="S35" i="21"/>
  <c r="F36" i="21"/>
  <c r="L36" i="21"/>
  <c r="R36" i="21"/>
  <c r="E37" i="21"/>
  <c r="K37" i="21"/>
  <c r="Q37" i="21"/>
  <c r="W37" i="21"/>
  <c r="J38" i="21"/>
  <c r="P38" i="21"/>
  <c r="V38" i="21"/>
  <c r="I39" i="21"/>
  <c r="O39" i="21"/>
  <c r="U39" i="21"/>
  <c r="H40" i="21"/>
  <c r="N40" i="21"/>
  <c r="T40" i="21"/>
  <c r="J3" i="21"/>
  <c r="P3" i="21"/>
  <c r="V3" i="21"/>
  <c r="I4" i="21"/>
  <c r="O4" i="21"/>
  <c r="U4" i="21"/>
  <c r="H5" i="21"/>
  <c r="N5" i="21"/>
  <c r="T5" i="21"/>
  <c r="G6" i="21"/>
  <c r="M6" i="21"/>
  <c r="S6" i="21"/>
  <c r="F7" i="21"/>
  <c r="L7" i="21"/>
  <c r="R7" i="21"/>
  <c r="E8" i="21"/>
  <c r="K8" i="21"/>
  <c r="Q8" i="21"/>
  <c r="W8" i="21"/>
  <c r="J9" i="21"/>
  <c r="P9" i="21"/>
  <c r="V9" i="21"/>
  <c r="I10" i="21"/>
  <c r="O10" i="21"/>
  <c r="U10" i="21"/>
  <c r="H11" i="21"/>
  <c r="N11" i="21"/>
  <c r="T11" i="21"/>
  <c r="G12" i="21"/>
  <c r="M12" i="21"/>
  <c r="S12" i="21"/>
  <c r="F13" i="21"/>
  <c r="L13" i="21"/>
  <c r="R13" i="21"/>
  <c r="E14" i="21"/>
  <c r="K14" i="21"/>
  <c r="Q14" i="21"/>
  <c r="W14" i="21"/>
  <c r="J15" i="21"/>
  <c r="P15" i="21"/>
  <c r="V15" i="21"/>
  <c r="I16" i="21"/>
  <c r="O16" i="21"/>
  <c r="U16" i="21"/>
  <c r="H17" i="21"/>
  <c r="N17" i="21"/>
  <c r="T17" i="21"/>
  <c r="G18" i="21"/>
  <c r="M18" i="21"/>
  <c r="S18" i="21"/>
  <c r="F19" i="21"/>
  <c r="L19" i="21"/>
  <c r="R19" i="21"/>
  <c r="E20" i="21"/>
  <c r="K20" i="21"/>
  <c r="Q20" i="21"/>
  <c r="W20" i="21"/>
  <c r="J21" i="21"/>
  <c r="P21" i="21"/>
  <c r="V21" i="21"/>
  <c r="I22" i="21"/>
  <c r="O22" i="21"/>
  <c r="U22" i="21"/>
  <c r="H23" i="21"/>
  <c r="N23" i="21"/>
  <c r="T23" i="21"/>
  <c r="G24" i="21"/>
  <c r="M24" i="21"/>
  <c r="S24" i="21"/>
  <c r="F25" i="21"/>
  <c r="L25" i="21"/>
  <c r="R25" i="21"/>
  <c r="E26" i="21"/>
  <c r="K26" i="21"/>
  <c r="Q26" i="21"/>
  <c r="W26" i="21"/>
  <c r="J27" i="21"/>
  <c r="P27" i="21"/>
  <c r="V27" i="21"/>
  <c r="I28" i="21"/>
  <c r="O28" i="21"/>
  <c r="U28" i="21"/>
  <c r="H29" i="21"/>
  <c r="N29" i="21"/>
  <c r="T29" i="21"/>
  <c r="G30" i="21"/>
  <c r="M30" i="21"/>
  <c r="S30" i="21"/>
  <c r="F31" i="21"/>
  <c r="L31" i="21"/>
  <c r="R31" i="21"/>
  <c r="E32" i="21"/>
  <c r="K32" i="21"/>
  <c r="Q32" i="21"/>
  <c r="W32" i="21"/>
  <c r="J33" i="21"/>
  <c r="P33" i="21"/>
  <c r="V33" i="21"/>
  <c r="I34" i="21"/>
  <c r="O34" i="21"/>
  <c r="U34" i="21"/>
  <c r="H35" i="21"/>
  <c r="N35" i="21"/>
  <c r="T35" i="21"/>
  <c r="G36" i="21"/>
  <c r="M36" i="21"/>
  <c r="S36" i="21"/>
  <c r="F37" i="21"/>
  <c r="L37" i="21"/>
  <c r="R37" i="21"/>
  <c r="E38" i="21"/>
  <c r="K38" i="21"/>
  <c r="Q38" i="21"/>
  <c r="W38" i="21"/>
  <c r="J39" i="21"/>
  <c r="P39" i="21"/>
  <c r="V39" i="21"/>
  <c r="I40" i="21"/>
  <c r="O40" i="21"/>
  <c r="U40" i="21"/>
  <c r="H41" i="21"/>
  <c r="N41" i="21"/>
  <c r="T41" i="21"/>
  <c r="G42" i="21"/>
  <c r="M42" i="21"/>
  <c r="S42" i="21"/>
  <c r="F43" i="21"/>
  <c r="G41" i="21"/>
  <c r="O42" i="21"/>
  <c r="E43" i="21"/>
  <c r="L43" i="21"/>
  <c r="R43" i="21"/>
  <c r="E44" i="21"/>
  <c r="K44" i="21"/>
  <c r="Q44" i="21"/>
  <c r="W44" i="21"/>
  <c r="J45" i="21"/>
  <c r="P45" i="21"/>
  <c r="V45" i="21"/>
  <c r="I46" i="21"/>
  <c r="O46" i="21"/>
  <c r="U46" i="21"/>
  <c r="H47" i="21"/>
  <c r="N47" i="21"/>
  <c r="T47" i="21"/>
  <c r="G48" i="21"/>
  <c r="M48" i="21"/>
  <c r="S48" i="21"/>
  <c r="F49" i="21"/>
  <c r="L49" i="21"/>
  <c r="R49" i="21"/>
  <c r="E50" i="21"/>
  <c r="K50" i="21"/>
  <c r="Q50" i="21"/>
  <c r="W50" i="21"/>
  <c r="J51" i="21"/>
  <c r="P51" i="21"/>
  <c r="V51" i="21"/>
  <c r="I52" i="21"/>
  <c r="O52" i="21"/>
  <c r="U52" i="21"/>
  <c r="H53" i="21"/>
  <c r="N53" i="21"/>
  <c r="T53" i="21"/>
  <c r="G54" i="21"/>
  <c r="M54" i="21"/>
  <c r="S54" i="21"/>
  <c r="F55" i="21"/>
  <c r="L55" i="21"/>
  <c r="R55" i="21"/>
  <c r="E56" i="21"/>
  <c r="K56" i="21"/>
  <c r="Q56" i="21"/>
  <c r="W56" i="21"/>
  <c r="J57" i="21"/>
  <c r="P57" i="21"/>
  <c r="V57" i="21"/>
  <c r="I58" i="21"/>
  <c r="O58" i="21"/>
  <c r="U58" i="21"/>
  <c r="H59" i="21"/>
  <c r="N59" i="21"/>
  <c r="T59" i="21"/>
  <c r="G60" i="21"/>
  <c r="M60" i="21"/>
  <c r="S60" i="21"/>
  <c r="F61" i="21"/>
  <c r="L61" i="21"/>
  <c r="R61" i="21"/>
  <c r="E62" i="21"/>
  <c r="K62" i="21"/>
  <c r="Q62" i="21"/>
  <c r="W62" i="21"/>
  <c r="J63" i="21"/>
  <c r="P63" i="21"/>
  <c r="V63" i="21"/>
  <c r="I64" i="21"/>
  <c r="O64" i="21"/>
  <c r="U64" i="21"/>
  <c r="H65" i="21"/>
  <c r="N65" i="21"/>
  <c r="T65" i="21"/>
  <c r="G66" i="21"/>
  <c r="M66" i="21"/>
  <c r="S66" i="21"/>
  <c r="F67" i="21"/>
  <c r="L67" i="21"/>
  <c r="R67" i="21"/>
  <c r="E68" i="21"/>
  <c r="K68" i="21"/>
  <c r="Q68" i="21"/>
  <c r="W68" i="21"/>
  <c r="J69" i="21"/>
  <c r="P69" i="21"/>
  <c r="V69" i="21"/>
  <c r="I70" i="21"/>
  <c r="O70" i="21"/>
  <c r="U70" i="21"/>
  <c r="H71" i="21"/>
  <c r="N71" i="21"/>
  <c r="T71" i="21"/>
  <c r="G72" i="21"/>
  <c r="M72" i="21"/>
  <c r="S72" i="21"/>
  <c r="F73" i="21"/>
  <c r="L73" i="21"/>
  <c r="R73" i="21"/>
  <c r="E74" i="21"/>
  <c r="K74" i="21"/>
  <c r="Q74" i="21"/>
  <c r="W74" i="21"/>
  <c r="J75" i="21"/>
  <c r="P75" i="21"/>
  <c r="V75" i="21"/>
  <c r="I76" i="21"/>
  <c r="O76" i="21"/>
  <c r="U76" i="21"/>
  <c r="H77" i="21"/>
  <c r="N77" i="21"/>
  <c r="T77" i="21"/>
  <c r="G78" i="21"/>
  <c r="M78" i="21"/>
  <c r="S78" i="21"/>
  <c r="F79" i="21"/>
  <c r="L79" i="21"/>
  <c r="R79" i="21"/>
  <c r="E80" i="21"/>
  <c r="K80" i="21"/>
  <c r="Q80" i="21"/>
  <c r="W80" i="21"/>
  <c r="M41" i="21"/>
  <c r="Q42" i="21"/>
  <c r="G43" i="21"/>
  <c r="M43" i="21"/>
  <c r="S43" i="21"/>
  <c r="F44" i="21"/>
  <c r="L44" i="21"/>
  <c r="R44" i="21"/>
  <c r="E45" i="21"/>
  <c r="K45" i="21"/>
  <c r="Q45" i="21"/>
  <c r="W45" i="21"/>
  <c r="J46" i="21"/>
  <c r="P46" i="21"/>
  <c r="V46" i="21"/>
  <c r="I47" i="21"/>
  <c r="O47" i="21"/>
  <c r="U47" i="21"/>
  <c r="H48" i="21"/>
  <c r="N48" i="21"/>
  <c r="T48" i="21"/>
  <c r="G49" i="21"/>
  <c r="M49" i="21"/>
  <c r="S49" i="21"/>
  <c r="F50" i="21"/>
  <c r="L50" i="21"/>
  <c r="R50" i="21"/>
  <c r="E51" i="21"/>
  <c r="K51" i="21"/>
  <c r="Q51" i="21"/>
  <c r="W51" i="21"/>
  <c r="J52" i="21"/>
  <c r="P52" i="21"/>
  <c r="V52" i="21"/>
  <c r="I53" i="21"/>
  <c r="O53" i="21"/>
  <c r="U53" i="21"/>
  <c r="H54" i="21"/>
  <c r="N54" i="21"/>
  <c r="T54" i="21"/>
  <c r="G55" i="21"/>
  <c r="M55" i="21"/>
  <c r="S55" i="21"/>
  <c r="F56" i="21"/>
  <c r="L56" i="21"/>
  <c r="R56" i="21"/>
  <c r="E57" i="21"/>
  <c r="K57" i="21"/>
  <c r="Q57" i="21"/>
  <c r="W57" i="21"/>
  <c r="J58" i="21"/>
  <c r="P58" i="21"/>
  <c r="V58" i="21"/>
  <c r="I59" i="21"/>
  <c r="O59" i="21"/>
  <c r="U59" i="21"/>
  <c r="H60" i="21"/>
  <c r="N60" i="21"/>
  <c r="T60" i="21"/>
  <c r="G61" i="21"/>
  <c r="M61" i="21"/>
  <c r="S61" i="21"/>
  <c r="F62" i="21"/>
  <c r="L62" i="21"/>
  <c r="R62" i="21"/>
  <c r="E63" i="21"/>
  <c r="K63" i="21"/>
  <c r="Q63" i="21"/>
  <c r="W63" i="21"/>
  <c r="J64" i="21"/>
  <c r="P64" i="21"/>
  <c r="V64" i="21"/>
  <c r="I65" i="21"/>
  <c r="O65" i="21"/>
  <c r="U65" i="21"/>
  <c r="H66" i="21"/>
  <c r="N66" i="21"/>
  <c r="T66" i="21"/>
  <c r="G67" i="21"/>
  <c r="M67" i="21"/>
  <c r="S67" i="21"/>
  <c r="F68" i="21"/>
  <c r="L68" i="21"/>
  <c r="R68" i="21"/>
  <c r="E69" i="21"/>
  <c r="K69" i="21"/>
  <c r="Q69" i="21"/>
  <c r="W69" i="21"/>
  <c r="J70" i="21"/>
  <c r="P70" i="21"/>
  <c r="V70" i="21"/>
  <c r="I71" i="21"/>
  <c r="O71" i="21"/>
  <c r="U71" i="21"/>
  <c r="H72" i="21"/>
  <c r="N72" i="21"/>
  <c r="T72" i="21"/>
  <c r="G73" i="21"/>
  <c r="M73" i="21"/>
  <c r="S73" i="21"/>
  <c r="F74" i="21"/>
  <c r="L74" i="21"/>
  <c r="R74" i="21"/>
  <c r="E75" i="21"/>
  <c r="K75" i="21"/>
  <c r="Q75" i="21"/>
  <c r="W75" i="21"/>
  <c r="J76" i="21"/>
  <c r="P76" i="21"/>
  <c r="V76" i="21"/>
  <c r="I77" i="21"/>
  <c r="O77" i="21"/>
  <c r="U77" i="21"/>
  <c r="H78" i="21"/>
  <c r="N78" i="21"/>
  <c r="T78" i="21"/>
  <c r="S41" i="21"/>
  <c r="R42" i="21"/>
  <c r="H43" i="21"/>
  <c r="N43" i="21"/>
  <c r="T43" i="21"/>
  <c r="G44" i="21"/>
  <c r="M44" i="21"/>
  <c r="S44" i="21"/>
  <c r="F45" i="21"/>
  <c r="L45" i="21"/>
  <c r="R45" i="21"/>
  <c r="E46" i="21"/>
  <c r="K46" i="21"/>
  <c r="Q46" i="21"/>
  <c r="W46" i="21"/>
  <c r="J47" i="21"/>
  <c r="P47" i="21"/>
  <c r="V47" i="21"/>
  <c r="I48" i="21"/>
  <c r="O48" i="21"/>
  <c r="U48" i="21"/>
  <c r="H49" i="21"/>
  <c r="N49" i="21"/>
  <c r="T49" i="21"/>
  <c r="G50" i="21"/>
  <c r="M50" i="21"/>
  <c r="S50" i="21"/>
  <c r="F51" i="21"/>
  <c r="L51" i="21"/>
  <c r="R51" i="21"/>
  <c r="E52" i="21"/>
  <c r="K52" i="21"/>
  <c r="Q52" i="21"/>
  <c r="W52" i="21"/>
  <c r="J53" i="21"/>
  <c r="P53" i="21"/>
  <c r="V53" i="21"/>
  <c r="I54" i="21"/>
  <c r="O54" i="21"/>
  <c r="U54" i="21"/>
  <c r="H55" i="21"/>
  <c r="N55" i="21"/>
  <c r="T55" i="21"/>
  <c r="G56" i="21"/>
  <c r="M56" i="21"/>
  <c r="S56" i="21"/>
  <c r="F57" i="21"/>
  <c r="L57" i="21"/>
  <c r="R57" i="21"/>
  <c r="E58" i="21"/>
  <c r="K58" i="21"/>
  <c r="Q58" i="21"/>
  <c r="W58" i="21"/>
  <c r="J59" i="21"/>
  <c r="P59" i="21"/>
  <c r="V59" i="21"/>
  <c r="I60" i="21"/>
  <c r="O60" i="21"/>
  <c r="U60" i="21"/>
  <c r="H61" i="21"/>
  <c r="N61" i="21"/>
  <c r="T61" i="21"/>
  <c r="G62" i="21"/>
  <c r="M62" i="21"/>
  <c r="S62" i="21"/>
  <c r="F63" i="21"/>
  <c r="L63" i="21"/>
  <c r="R63" i="21"/>
  <c r="E64" i="21"/>
  <c r="K64" i="21"/>
  <c r="Q64" i="21"/>
  <c r="W64" i="21"/>
  <c r="J65" i="21"/>
  <c r="P65" i="21"/>
  <c r="V65" i="21"/>
  <c r="I66" i="21"/>
  <c r="O66" i="21"/>
  <c r="U66" i="21"/>
  <c r="H67" i="21"/>
  <c r="N67" i="21"/>
  <c r="T67" i="21"/>
  <c r="G68" i="21"/>
  <c r="M68" i="21"/>
  <c r="S68" i="21"/>
  <c r="F69" i="21"/>
  <c r="L69" i="21"/>
  <c r="R69" i="21"/>
  <c r="E70" i="21"/>
  <c r="K70" i="21"/>
  <c r="Q70" i="21"/>
  <c r="W70" i="21"/>
  <c r="J71" i="21"/>
  <c r="P71" i="21"/>
  <c r="V71" i="21"/>
  <c r="I72" i="21"/>
  <c r="O72" i="21"/>
  <c r="U72" i="21"/>
  <c r="H73" i="21"/>
  <c r="N73" i="21"/>
  <c r="T73" i="21"/>
  <c r="G74" i="21"/>
  <c r="M74" i="21"/>
  <c r="S74" i="21"/>
  <c r="F75" i="21"/>
  <c r="L75" i="21"/>
  <c r="R75" i="21"/>
  <c r="E76" i="21"/>
  <c r="K76" i="21"/>
  <c r="Q76" i="21"/>
  <c r="W76" i="21"/>
  <c r="J77" i="21"/>
  <c r="P77" i="21"/>
  <c r="V77" i="21"/>
  <c r="I78" i="21"/>
  <c r="O78" i="21"/>
  <c r="F42" i="21"/>
  <c r="U42" i="21"/>
  <c r="I43" i="21"/>
  <c r="O43" i="21"/>
  <c r="U43" i="21"/>
  <c r="H44" i="21"/>
  <c r="N44" i="21"/>
  <c r="T44" i="21"/>
  <c r="G45" i="21"/>
  <c r="M45" i="21"/>
  <c r="S45" i="21"/>
  <c r="F46" i="21"/>
  <c r="L46" i="21"/>
  <c r="R46" i="21"/>
  <c r="E47" i="21"/>
  <c r="K47" i="21"/>
  <c r="Q47" i="21"/>
  <c r="W47" i="21"/>
  <c r="J48" i="21"/>
  <c r="P48" i="21"/>
  <c r="V48" i="21"/>
  <c r="I49" i="21"/>
  <c r="O49" i="21"/>
  <c r="U49" i="21"/>
  <c r="H50" i="21"/>
  <c r="N50" i="21"/>
  <c r="T50" i="21"/>
  <c r="G51" i="21"/>
  <c r="M51" i="21"/>
  <c r="S51" i="21"/>
  <c r="F52" i="21"/>
  <c r="L52" i="21"/>
  <c r="R52" i="21"/>
  <c r="E53" i="21"/>
  <c r="K53" i="21"/>
  <c r="Q53" i="21"/>
  <c r="W53" i="21"/>
  <c r="J54" i="21"/>
  <c r="P54" i="21"/>
  <c r="V54" i="21"/>
  <c r="I55" i="21"/>
  <c r="O55" i="21"/>
  <c r="U55" i="21"/>
  <c r="H56" i="21"/>
  <c r="N56" i="21"/>
  <c r="T56" i="21"/>
  <c r="G57" i="21"/>
  <c r="M57" i="21"/>
  <c r="S57" i="21"/>
  <c r="F58" i="21"/>
  <c r="L58" i="21"/>
  <c r="R58" i="21"/>
  <c r="E59" i="21"/>
  <c r="K59" i="21"/>
  <c r="Q59" i="21"/>
  <c r="W59" i="21"/>
  <c r="J60" i="21"/>
  <c r="P60" i="21"/>
  <c r="V60" i="21"/>
  <c r="I61" i="21"/>
  <c r="O61" i="21"/>
  <c r="U61" i="21"/>
  <c r="H62" i="21"/>
  <c r="N62" i="21"/>
  <c r="T62" i="21"/>
  <c r="G63" i="21"/>
  <c r="M63" i="21"/>
  <c r="S63" i="21"/>
  <c r="F64" i="21"/>
  <c r="L64" i="21"/>
  <c r="R64" i="21"/>
  <c r="E65" i="21"/>
  <c r="K65" i="21"/>
  <c r="Q65" i="21"/>
  <c r="W65" i="21"/>
  <c r="J66" i="21"/>
  <c r="P66" i="21"/>
  <c r="V66" i="21"/>
  <c r="I67" i="21"/>
  <c r="O67" i="21"/>
  <c r="U67" i="21"/>
  <c r="H68" i="21"/>
  <c r="N68" i="21"/>
  <c r="T68" i="21"/>
  <c r="G69" i="21"/>
  <c r="M69" i="21"/>
  <c r="S69" i="21"/>
  <c r="F70" i="21"/>
  <c r="L70" i="21"/>
  <c r="R70" i="21"/>
  <c r="E71" i="21"/>
  <c r="K71" i="21"/>
  <c r="Q71" i="21"/>
  <c r="W71" i="21"/>
  <c r="J72" i="21"/>
  <c r="P72" i="21"/>
  <c r="V72" i="21"/>
  <c r="I73" i="21"/>
  <c r="O73" i="21"/>
  <c r="U73" i="21"/>
  <c r="H74" i="21"/>
  <c r="N74" i="21"/>
  <c r="T74" i="21"/>
  <c r="G75" i="21"/>
  <c r="M75" i="21"/>
  <c r="S75" i="21"/>
  <c r="F76" i="21"/>
  <c r="L76" i="21"/>
  <c r="R76" i="21"/>
  <c r="E77" i="21"/>
  <c r="K77" i="21"/>
  <c r="Q77" i="21"/>
  <c r="W77" i="21"/>
  <c r="J78" i="21"/>
  <c r="P78" i="21"/>
  <c r="K42" i="21"/>
  <c r="V42" i="21"/>
  <c r="J43" i="21"/>
  <c r="P43" i="21"/>
  <c r="V43" i="21"/>
  <c r="I44" i="21"/>
  <c r="O44" i="21"/>
  <c r="U44" i="21"/>
  <c r="H45" i="21"/>
  <c r="N45" i="21"/>
  <c r="T45" i="21"/>
  <c r="G46" i="21"/>
  <c r="M46" i="21"/>
  <c r="S46" i="21"/>
  <c r="F47" i="21"/>
  <c r="L47" i="21"/>
  <c r="R47" i="21"/>
  <c r="E48" i="21"/>
  <c r="K48" i="21"/>
  <c r="Q48" i="21"/>
  <c r="W48" i="21"/>
  <c r="J49" i="21"/>
  <c r="P49" i="21"/>
  <c r="V49" i="21"/>
  <c r="I50" i="21"/>
  <c r="O50" i="21"/>
  <c r="U50" i="21"/>
  <c r="H51" i="21"/>
  <c r="N51" i="21"/>
  <c r="T51" i="21"/>
  <c r="G52" i="21"/>
  <c r="M52" i="21"/>
  <c r="S52" i="21"/>
  <c r="F53" i="21"/>
  <c r="L53" i="21"/>
  <c r="R53" i="21"/>
  <c r="E54" i="21"/>
  <c r="K54" i="21"/>
  <c r="Q54" i="21"/>
  <c r="W54" i="21"/>
  <c r="J55" i="21"/>
  <c r="P55" i="21"/>
  <c r="V55" i="21"/>
  <c r="I56" i="21"/>
  <c r="O56" i="21"/>
  <c r="U56" i="21"/>
  <c r="H57" i="21"/>
  <c r="N57" i="21"/>
  <c r="T57" i="21"/>
  <c r="G58" i="21"/>
  <c r="M58" i="21"/>
  <c r="S58" i="21"/>
  <c r="F59" i="21"/>
  <c r="L59" i="21"/>
  <c r="R59" i="21"/>
  <c r="E60" i="21"/>
  <c r="K60" i="21"/>
  <c r="Q60" i="21"/>
  <c r="W60" i="21"/>
  <c r="J61" i="21"/>
  <c r="P61" i="21"/>
  <c r="V61" i="21"/>
  <c r="I62" i="21"/>
  <c r="O62" i="21"/>
  <c r="U62" i="21"/>
  <c r="H63" i="21"/>
  <c r="N63" i="21"/>
  <c r="T63" i="21"/>
  <c r="G64" i="21"/>
  <c r="M64" i="21"/>
  <c r="S64" i="21"/>
  <c r="F65" i="21"/>
  <c r="L65" i="21"/>
  <c r="R65" i="21"/>
  <c r="E66" i="21"/>
  <c r="K66" i="21"/>
  <c r="Q66" i="21"/>
  <c r="W66" i="21"/>
  <c r="J67" i="21"/>
  <c r="P67" i="21"/>
  <c r="V67" i="21"/>
  <c r="I68" i="21"/>
  <c r="O68" i="21"/>
  <c r="U68" i="21"/>
  <c r="H69" i="21"/>
  <c r="N69" i="21"/>
  <c r="T69" i="21"/>
  <c r="G70" i="21"/>
  <c r="M70" i="21"/>
  <c r="S70" i="21"/>
  <c r="F71" i="21"/>
  <c r="L71" i="21"/>
  <c r="R71" i="21"/>
  <c r="E72" i="21"/>
  <c r="K72" i="21"/>
  <c r="Q72" i="21"/>
  <c r="W72" i="21"/>
  <c r="J73" i="21"/>
  <c r="P73" i="21"/>
  <c r="V73" i="21"/>
  <c r="I74" i="21"/>
  <c r="O74" i="21"/>
  <c r="U74" i="21"/>
  <c r="H75" i="21"/>
  <c r="N75" i="21"/>
  <c r="T75" i="21"/>
  <c r="G76" i="21"/>
  <c r="M76" i="21"/>
  <c r="S76" i="21"/>
  <c r="F77" i="21"/>
  <c r="L77" i="21"/>
  <c r="R77" i="21"/>
  <c r="E78" i="21"/>
  <c r="L42" i="21"/>
  <c r="W42" i="21"/>
  <c r="K43" i="21"/>
  <c r="Q43" i="21"/>
  <c r="W43" i="21"/>
  <c r="J44" i="21"/>
  <c r="P44" i="21"/>
  <c r="V44" i="21"/>
  <c r="I45" i="21"/>
  <c r="O45" i="21"/>
  <c r="U45" i="21"/>
  <c r="H46" i="21"/>
  <c r="N46" i="21"/>
  <c r="T46" i="21"/>
  <c r="G47" i="21"/>
  <c r="M47" i="21"/>
  <c r="S47" i="21"/>
  <c r="F48" i="21"/>
  <c r="L48" i="21"/>
  <c r="R48" i="21"/>
  <c r="E49" i="21"/>
  <c r="K49" i="21"/>
  <c r="Q49" i="21"/>
  <c r="W49" i="21"/>
  <c r="J50" i="21"/>
  <c r="P50" i="21"/>
  <c r="V50" i="21"/>
  <c r="I51" i="21"/>
  <c r="O51" i="21"/>
  <c r="U51" i="21"/>
  <c r="H52" i="21"/>
  <c r="N52" i="21"/>
  <c r="T52" i="21"/>
  <c r="G53" i="21"/>
  <c r="M53" i="21"/>
  <c r="S53" i="21"/>
  <c r="F54" i="21"/>
  <c r="L54" i="21"/>
  <c r="R54" i="21"/>
  <c r="E55" i="21"/>
  <c r="K55" i="21"/>
  <c r="Q55" i="21"/>
  <c r="W55" i="21"/>
  <c r="J56" i="21"/>
  <c r="P56" i="21"/>
  <c r="V56" i="21"/>
  <c r="I57" i="21"/>
  <c r="O57" i="21"/>
  <c r="U57" i="21"/>
  <c r="H58" i="21"/>
  <c r="N58" i="21"/>
  <c r="T58" i="21"/>
  <c r="G59" i="21"/>
  <c r="M59" i="21"/>
  <c r="S59" i="21"/>
  <c r="F60" i="21"/>
  <c r="L60" i="21"/>
  <c r="R60" i="21"/>
  <c r="E61" i="21"/>
  <c r="K61" i="21"/>
  <c r="Q61" i="21"/>
  <c r="W61" i="21"/>
  <c r="J62" i="21"/>
  <c r="P62" i="21"/>
  <c r="V62" i="21"/>
  <c r="I63" i="21"/>
  <c r="O63" i="21"/>
  <c r="U63" i="21"/>
  <c r="H64" i="21"/>
  <c r="N64" i="21"/>
  <c r="T64" i="21"/>
  <c r="G65" i="21"/>
  <c r="M65" i="21"/>
  <c r="S65" i="21"/>
  <c r="F66" i="21"/>
  <c r="L66" i="21"/>
  <c r="R66" i="21"/>
  <c r="E67" i="21"/>
  <c r="K67" i="21"/>
  <c r="Q67" i="21"/>
  <c r="W67" i="21"/>
  <c r="J68" i="21"/>
  <c r="P68" i="21"/>
  <c r="V68" i="21"/>
  <c r="I69" i="21"/>
  <c r="O69" i="21"/>
  <c r="U69" i="21"/>
  <c r="H70" i="21"/>
  <c r="N70" i="21"/>
  <c r="T70" i="21"/>
  <c r="G71" i="21"/>
  <c r="M71" i="21"/>
  <c r="S71" i="21"/>
  <c r="F72" i="21"/>
  <c r="L72" i="21"/>
  <c r="R72" i="21"/>
  <c r="E73" i="21"/>
  <c r="K73" i="21"/>
  <c r="Q73" i="21"/>
  <c r="W73" i="21"/>
  <c r="J74" i="21"/>
  <c r="P74" i="21"/>
  <c r="V74" i="21"/>
  <c r="I75" i="21"/>
  <c r="O75" i="21"/>
  <c r="U75" i="21"/>
  <c r="H76" i="21"/>
  <c r="N76" i="21"/>
  <c r="T76" i="21"/>
  <c r="G77" i="21"/>
  <c r="M77" i="21"/>
  <c r="S77" i="21"/>
  <c r="F78" i="21"/>
  <c r="L78" i="21"/>
  <c r="R78" i="21"/>
  <c r="E79" i="21"/>
  <c r="K79" i="21"/>
  <c r="Q79" i="21"/>
  <c r="W79" i="21"/>
  <c r="J80" i="21"/>
  <c r="P80" i="21"/>
  <c r="V80" i="21"/>
  <c r="I81" i="21"/>
  <c r="O81" i="21"/>
  <c r="U81" i="21"/>
  <c r="H82" i="21"/>
  <c r="N82" i="21"/>
  <c r="K78" i="21"/>
  <c r="H79" i="21"/>
  <c r="P79" i="21"/>
  <c r="G80" i="21"/>
  <c r="O80" i="21"/>
  <c r="F81" i="21"/>
  <c r="M81" i="21"/>
  <c r="T81" i="21"/>
  <c r="I82" i="21"/>
  <c r="P82" i="21"/>
  <c r="V82" i="21"/>
  <c r="I83" i="21"/>
  <c r="O83" i="21"/>
  <c r="U83" i="21"/>
  <c r="H84" i="21"/>
  <c r="N84" i="21"/>
  <c r="T84" i="21"/>
  <c r="G85" i="21"/>
  <c r="M85" i="21"/>
  <c r="S85" i="21"/>
  <c r="F86" i="21"/>
  <c r="L86" i="21"/>
  <c r="R86" i="21"/>
  <c r="E87" i="21"/>
  <c r="Q87" i="21"/>
  <c r="W87" i="21"/>
  <c r="J88" i="21"/>
  <c r="V88" i="21"/>
  <c r="Q78" i="21"/>
  <c r="I79" i="21"/>
  <c r="S79" i="21"/>
  <c r="H80" i="21"/>
  <c r="R80" i="21"/>
  <c r="G81" i="21"/>
  <c r="N81" i="21"/>
  <c r="V81" i="21"/>
  <c r="J82" i="21"/>
  <c r="Q82" i="21"/>
  <c r="W82" i="21"/>
  <c r="J83" i="21"/>
  <c r="P83" i="21"/>
  <c r="V83" i="21"/>
  <c r="I84" i="21"/>
  <c r="O84" i="21"/>
  <c r="U84" i="21"/>
  <c r="H85" i="21"/>
  <c r="N85" i="21"/>
  <c r="T85" i="21"/>
  <c r="G86" i="21"/>
  <c r="M86" i="21"/>
  <c r="S86" i="21"/>
  <c r="F87" i="21"/>
  <c r="L87" i="21"/>
  <c r="R87" i="21"/>
  <c r="E88" i="21"/>
  <c r="K88" i="21"/>
  <c r="Q88" i="21"/>
  <c r="W88" i="21"/>
  <c r="U78" i="21"/>
  <c r="J79" i="21"/>
  <c r="T79" i="21"/>
  <c r="I80" i="21"/>
  <c r="S80" i="21"/>
  <c r="H81" i="21"/>
  <c r="P81" i="21"/>
  <c r="W81" i="21"/>
  <c r="K82" i="21"/>
  <c r="R82" i="21"/>
  <c r="E83" i="21"/>
  <c r="K83" i="21"/>
  <c r="Q83" i="21"/>
  <c r="W83" i="21"/>
  <c r="J84" i="21"/>
  <c r="P84" i="21"/>
  <c r="V84" i="21"/>
  <c r="I85" i="21"/>
  <c r="O85" i="21"/>
  <c r="U85" i="21"/>
  <c r="H86" i="21"/>
  <c r="N86" i="21"/>
  <c r="T86" i="21"/>
  <c r="G87" i="21"/>
  <c r="M87" i="21"/>
  <c r="S87" i="21"/>
  <c r="F88" i="21"/>
  <c r="L88" i="21"/>
  <c r="R88" i="21"/>
  <c r="V78" i="21"/>
  <c r="M79" i="21"/>
  <c r="U79" i="21"/>
  <c r="L80" i="21"/>
  <c r="T80" i="21"/>
  <c r="J81" i="21"/>
  <c r="Q81" i="21"/>
  <c r="E82" i="21"/>
  <c r="L82" i="21"/>
  <c r="S82" i="21"/>
  <c r="F83" i="21"/>
  <c r="L83" i="21"/>
  <c r="R83" i="21"/>
  <c r="E84" i="21"/>
  <c r="K84" i="21"/>
  <c r="Q84" i="21"/>
  <c r="W84" i="21"/>
  <c r="J85" i="21"/>
  <c r="P85" i="21"/>
  <c r="V85" i="21"/>
  <c r="I86" i="21"/>
  <c r="O86" i="21"/>
  <c r="U86" i="21"/>
  <c r="H87" i="21"/>
  <c r="N87" i="21"/>
  <c r="T87" i="21"/>
  <c r="G88" i="21"/>
  <c r="M88" i="21"/>
  <c r="S88" i="21"/>
  <c r="W78" i="21"/>
  <c r="N79" i="21"/>
  <c r="V79" i="21"/>
  <c r="M80" i="21"/>
  <c r="U80" i="21"/>
  <c r="K81" i="21"/>
  <c r="R81" i="21"/>
  <c r="F82" i="21"/>
  <c r="M82" i="21"/>
  <c r="T82" i="21"/>
  <c r="G83" i="21"/>
  <c r="M83" i="21"/>
  <c r="S83" i="21"/>
  <c r="F84" i="21"/>
  <c r="L84" i="21"/>
  <c r="R84" i="21"/>
  <c r="E85" i="21"/>
  <c r="K85" i="21"/>
  <c r="Q85" i="21"/>
  <c r="W85" i="21"/>
  <c r="J86" i="21"/>
  <c r="P86" i="21"/>
  <c r="V86" i="21"/>
  <c r="I87" i="21"/>
  <c r="O87" i="21"/>
  <c r="U87" i="21"/>
  <c r="H88" i="21"/>
  <c r="N88" i="21"/>
  <c r="T88" i="21"/>
  <c r="G79" i="21"/>
  <c r="O79" i="21"/>
  <c r="F80" i="21"/>
  <c r="N80" i="21"/>
  <c r="E81" i="21"/>
  <c r="L81" i="21"/>
  <c r="S81" i="21"/>
  <c r="G82" i="21"/>
  <c r="O82" i="21"/>
  <c r="U82" i="21"/>
  <c r="H83" i="21"/>
  <c r="N83" i="21"/>
  <c r="T83" i="21"/>
  <c r="G84" i="21"/>
  <c r="M84" i="21"/>
  <c r="S84" i="21"/>
  <c r="F85" i="21"/>
  <c r="L85" i="21"/>
  <c r="R85" i="21"/>
  <c r="E86" i="21"/>
  <c r="K86" i="21"/>
  <c r="Q86" i="21"/>
  <c r="W86" i="21"/>
  <c r="J87" i="21"/>
  <c r="P87" i="21"/>
  <c r="V87" i="21"/>
  <c r="I88" i="21"/>
  <c r="O88" i="21"/>
  <c r="U88" i="21"/>
  <c r="K87" i="21"/>
  <c r="P88" i="21"/>
  <c r="W2" i="21"/>
  <c r="Q2" i="21"/>
  <c r="K2" i="21"/>
  <c r="E2" i="21"/>
  <c r="V2" i="21"/>
  <c r="P2" i="21"/>
  <c r="J2" i="21"/>
  <c r="U2" i="21"/>
  <c r="O2" i="21"/>
  <c r="I2" i="21"/>
  <c r="T2" i="21"/>
  <c r="N2" i="21"/>
  <c r="H2" i="21"/>
  <c r="S2" i="21"/>
  <c r="M2" i="21"/>
  <c r="G2" i="21"/>
  <c r="R2" i="21"/>
  <c r="L2" i="21"/>
  <c r="F2" i="21"/>
  <c r="E3" i="20"/>
  <c r="K3" i="20"/>
  <c r="Q3" i="20"/>
  <c r="W3" i="20"/>
  <c r="J4" i="20"/>
  <c r="P4" i="20"/>
  <c r="V4" i="20"/>
  <c r="I5" i="20"/>
  <c r="O5" i="20"/>
  <c r="U5" i="20"/>
  <c r="H6" i="20"/>
  <c r="N6" i="20"/>
  <c r="T6" i="20"/>
  <c r="G7" i="20"/>
  <c r="M7" i="20"/>
  <c r="S7" i="20"/>
  <c r="F8" i="20"/>
  <c r="L8" i="20"/>
  <c r="R8" i="20"/>
  <c r="E9" i="20"/>
  <c r="K9" i="20"/>
  <c r="Q9" i="20"/>
  <c r="W9" i="20"/>
  <c r="J10" i="20"/>
  <c r="P10" i="20"/>
  <c r="V10" i="20"/>
  <c r="I11" i="20"/>
  <c r="O11" i="20"/>
  <c r="U11" i="20"/>
  <c r="H12" i="20"/>
  <c r="N12" i="20"/>
  <c r="T12" i="20"/>
  <c r="G13" i="20"/>
  <c r="M13" i="20"/>
  <c r="S13" i="20"/>
  <c r="F14" i="20"/>
  <c r="L14" i="20"/>
  <c r="R14" i="20"/>
  <c r="E15" i="20"/>
  <c r="K15" i="20"/>
  <c r="Q15" i="20"/>
  <c r="W15" i="20"/>
  <c r="J16" i="20"/>
  <c r="P16" i="20"/>
  <c r="V16" i="20"/>
  <c r="I17" i="20"/>
  <c r="O17" i="20"/>
  <c r="U17" i="20"/>
  <c r="H18" i="20"/>
  <c r="N18" i="20"/>
  <c r="T18" i="20"/>
  <c r="G19" i="20"/>
  <c r="M19" i="20"/>
  <c r="S19" i="20"/>
  <c r="F20" i="20"/>
  <c r="L20" i="20"/>
  <c r="R20" i="20"/>
  <c r="E21" i="20"/>
  <c r="K21" i="20"/>
  <c r="Q21" i="20"/>
  <c r="W21" i="20"/>
  <c r="J22" i="20"/>
  <c r="P22" i="20"/>
  <c r="V22" i="20"/>
  <c r="I23" i="20"/>
  <c r="O23" i="20"/>
  <c r="U23" i="20"/>
  <c r="H24" i="20"/>
  <c r="N24" i="20"/>
  <c r="T24" i="20"/>
  <c r="G25" i="20"/>
  <c r="M25" i="20"/>
  <c r="S25" i="20"/>
  <c r="F26" i="20"/>
  <c r="L26" i="20"/>
  <c r="R26" i="20"/>
  <c r="E27" i="20"/>
  <c r="K27" i="20"/>
  <c r="Q27" i="20"/>
  <c r="W27" i="20"/>
  <c r="J28" i="20"/>
  <c r="P28" i="20"/>
  <c r="V28" i="20"/>
  <c r="I29" i="20"/>
  <c r="O29" i="20"/>
  <c r="U29" i="20"/>
  <c r="H30" i="20"/>
  <c r="N30" i="20"/>
  <c r="T30" i="20"/>
  <c r="G31" i="20"/>
  <c r="M31" i="20"/>
  <c r="S31" i="20"/>
  <c r="F32" i="20"/>
  <c r="L32" i="20"/>
  <c r="R32" i="20"/>
  <c r="E33" i="20"/>
  <c r="K33" i="20"/>
  <c r="Q33" i="20"/>
  <c r="W33" i="20"/>
  <c r="J34" i="20"/>
  <c r="P34" i="20"/>
  <c r="V34" i="20"/>
  <c r="I35" i="20"/>
  <c r="O35" i="20"/>
  <c r="U35" i="20"/>
  <c r="H36" i="20"/>
  <c r="N36" i="20"/>
  <c r="T36" i="20"/>
  <c r="G37" i="20"/>
  <c r="M37" i="20"/>
  <c r="S37" i="20"/>
  <c r="F38" i="20"/>
  <c r="L38" i="20"/>
  <c r="R38" i="20"/>
  <c r="E39" i="20"/>
  <c r="K39" i="20"/>
  <c r="Q39" i="20"/>
  <c r="W39" i="20"/>
  <c r="J40" i="20"/>
  <c r="P40" i="20"/>
  <c r="V40" i="20"/>
  <c r="I41" i="20"/>
  <c r="O41" i="20"/>
  <c r="U41" i="20"/>
  <c r="H42" i="20"/>
  <c r="N42" i="20"/>
  <c r="T42" i="20"/>
  <c r="F3" i="20"/>
  <c r="L3" i="20"/>
  <c r="R3" i="20"/>
  <c r="E4" i="20"/>
  <c r="K4" i="20"/>
  <c r="Q4" i="20"/>
  <c r="W4" i="20"/>
  <c r="J5" i="20"/>
  <c r="P5" i="20"/>
  <c r="V5" i="20"/>
  <c r="I6" i="20"/>
  <c r="O6" i="20"/>
  <c r="U6" i="20"/>
  <c r="H7" i="20"/>
  <c r="N7" i="20"/>
  <c r="T7" i="20"/>
  <c r="G8" i="20"/>
  <c r="M8" i="20"/>
  <c r="S8" i="20"/>
  <c r="F9" i="20"/>
  <c r="L9" i="20"/>
  <c r="R9" i="20"/>
  <c r="E10" i="20"/>
  <c r="K10" i="20"/>
  <c r="Q10" i="20"/>
  <c r="W10" i="20"/>
  <c r="J11" i="20"/>
  <c r="P11" i="20"/>
  <c r="V11" i="20"/>
  <c r="I12" i="20"/>
  <c r="O12" i="20"/>
  <c r="U12" i="20"/>
  <c r="H13" i="20"/>
  <c r="N13" i="20"/>
  <c r="T13" i="20"/>
  <c r="G14" i="20"/>
  <c r="M14" i="20"/>
  <c r="S14" i="20"/>
  <c r="F15" i="20"/>
  <c r="L15" i="20"/>
  <c r="R15" i="20"/>
  <c r="E16" i="20"/>
  <c r="K16" i="20"/>
  <c r="Q16" i="20"/>
  <c r="W16" i="20"/>
  <c r="J17" i="20"/>
  <c r="P17" i="20"/>
  <c r="V17" i="20"/>
  <c r="I18" i="20"/>
  <c r="O18" i="20"/>
  <c r="U18" i="20"/>
  <c r="H19" i="20"/>
  <c r="N19" i="20"/>
  <c r="T19" i="20"/>
  <c r="G20" i="20"/>
  <c r="M20" i="20"/>
  <c r="S20" i="20"/>
  <c r="F21" i="20"/>
  <c r="L21" i="20"/>
  <c r="R21" i="20"/>
  <c r="E22" i="20"/>
  <c r="K22" i="20"/>
  <c r="Q22" i="20"/>
  <c r="W22" i="20"/>
  <c r="J23" i="20"/>
  <c r="P23" i="20"/>
  <c r="V23" i="20"/>
  <c r="I24" i="20"/>
  <c r="O24" i="20"/>
  <c r="U24" i="20"/>
  <c r="H25" i="20"/>
  <c r="N25" i="20"/>
  <c r="T25" i="20"/>
  <c r="G26" i="20"/>
  <c r="M26" i="20"/>
  <c r="S26" i="20"/>
  <c r="F27" i="20"/>
  <c r="L27" i="20"/>
  <c r="R27" i="20"/>
  <c r="E28" i="20"/>
  <c r="K28" i="20"/>
  <c r="Q28" i="20"/>
  <c r="W28" i="20"/>
  <c r="J29" i="20"/>
  <c r="P29" i="20"/>
  <c r="V29" i="20"/>
  <c r="I30" i="20"/>
  <c r="O30" i="20"/>
  <c r="U30" i="20"/>
  <c r="H31" i="20"/>
  <c r="N31" i="20"/>
  <c r="T31" i="20"/>
  <c r="G32" i="20"/>
  <c r="M32" i="20"/>
  <c r="S32" i="20"/>
  <c r="F33" i="20"/>
  <c r="L33" i="20"/>
  <c r="R33" i="20"/>
  <c r="E34" i="20"/>
  <c r="K34" i="20"/>
  <c r="Q34" i="20"/>
  <c r="W34" i="20"/>
  <c r="J35" i="20"/>
  <c r="P35" i="20"/>
  <c r="V35" i="20"/>
  <c r="I36" i="20"/>
  <c r="O36" i="20"/>
  <c r="U36" i="20"/>
  <c r="H37" i="20"/>
  <c r="N37" i="20"/>
  <c r="T37" i="20"/>
  <c r="G38" i="20"/>
  <c r="M38" i="20"/>
  <c r="S38" i="20"/>
  <c r="F39" i="20"/>
  <c r="L39" i="20"/>
  <c r="R39" i="20"/>
  <c r="E40" i="20"/>
  <c r="K40" i="20"/>
  <c r="G3" i="20"/>
  <c r="M3" i="20"/>
  <c r="S3" i="20"/>
  <c r="F4" i="20"/>
  <c r="L4" i="20"/>
  <c r="R4" i="20"/>
  <c r="E5" i="20"/>
  <c r="K5" i="20"/>
  <c r="Q5" i="20"/>
  <c r="W5" i="20"/>
  <c r="J6" i="20"/>
  <c r="P6" i="20"/>
  <c r="V6" i="20"/>
  <c r="I7" i="20"/>
  <c r="O7" i="20"/>
  <c r="U7" i="20"/>
  <c r="H8" i="20"/>
  <c r="N8" i="20"/>
  <c r="T8" i="20"/>
  <c r="G9" i="20"/>
  <c r="M9" i="20"/>
  <c r="S9" i="20"/>
  <c r="F10" i="20"/>
  <c r="L10" i="20"/>
  <c r="R10" i="20"/>
  <c r="E11" i="20"/>
  <c r="K11" i="20"/>
  <c r="Q11" i="20"/>
  <c r="W11" i="20"/>
  <c r="J12" i="20"/>
  <c r="P12" i="20"/>
  <c r="V12" i="20"/>
  <c r="I13" i="20"/>
  <c r="O13" i="20"/>
  <c r="U13" i="20"/>
  <c r="H14" i="20"/>
  <c r="N14" i="20"/>
  <c r="T14" i="20"/>
  <c r="G15" i="20"/>
  <c r="M15" i="20"/>
  <c r="S15" i="20"/>
  <c r="F16" i="20"/>
  <c r="L16" i="20"/>
  <c r="R16" i="20"/>
  <c r="E17" i="20"/>
  <c r="K17" i="20"/>
  <c r="Q17" i="20"/>
  <c r="W17" i="20"/>
  <c r="J18" i="20"/>
  <c r="P18" i="20"/>
  <c r="V18" i="20"/>
  <c r="I19" i="20"/>
  <c r="O19" i="20"/>
  <c r="U19" i="20"/>
  <c r="H20" i="20"/>
  <c r="N20" i="20"/>
  <c r="T20" i="20"/>
  <c r="G21" i="20"/>
  <c r="M21" i="20"/>
  <c r="S21" i="20"/>
  <c r="F22" i="20"/>
  <c r="L22" i="20"/>
  <c r="R22" i="20"/>
  <c r="E23" i="20"/>
  <c r="K23" i="20"/>
  <c r="Q23" i="20"/>
  <c r="W23" i="20"/>
  <c r="J24" i="20"/>
  <c r="P24" i="20"/>
  <c r="V24" i="20"/>
  <c r="I25" i="20"/>
  <c r="O25" i="20"/>
  <c r="U25" i="20"/>
  <c r="H26" i="20"/>
  <c r="N26" i="20"/>
  <c r="T26" i="20"/>
  <c r="G27" i="20"/>
  <c r="M27" i="20"/>
  <c r="S27" i="20"/>
  <c r="F28" i="20"/>
  <c r="L28" i="20"/>
  <c r="R28" i="20"/>
  <c r="E29" i="20"/>
  <c r="K29" i="20"/>
  <c r="Q29" i="20"/>
  <c r="W29" i="20"/>
  <c r="J30" i="20"/>
  <c r="P30" i="20"/>
  <c r="V30" i="20"/>
  <c r="I31" i="20"/>
  <c r="O31" i="20"/>
  <c r="U31" i="20"/>
  <c r="H32" i="20"/>
  <c r="N32" i="20"/>
  <c r="T32" i="20"/>
  <c r="G33" i="20"/>
  <c r="M33" i="20"/>
  <c r="S33" i="20"/>
  <c r="F34" i="20"/>
  <c r="L34" i="20"/>
  <c r="R34" i="20"/>
  <c r="E35" i="20"/>
  <c r="K35" i="20"/>
  <c r="Q35" i="20"/>
  <c r="W35" i="20"/>
  <c r="J36" i="20"/>
  <c r="P36" i="20"/>
  <c r="V36" i="20"/>
  <c r="I37" i="20"/>
  <c r="O37" i="20"/>
  <c r="U37" i="20"/>
  <c r="H38" i="20"/>
  <c r="N38" i="20"/>
  <c r="T38" i="20"/>
  <c r="G39" i="20"/>
  <c r="M39" i="20"/>
  <c r="S39" i="20"/>
  <c r="F40" i="20"/>
  <c r="L40" i="20"/>
  <c r="H3" i="20"/>
  <c r="N3" i="20"/>
  <c r="T3" i="20"/>
  <c r="G4" i="20"/>
  <c r="M4" i="20"/>
  <c r="S4" i="20"/>
  <c r="F5" i="20"/>
  <c r="L5" i="20"/>
  <c r="R5" i="20"/>
  <c r="E6" i="20"/>
  <c r="K6" i="20"/>
  <c r="Q6" i="20"/>
  <c r="W6" i="20"/>
  <c r="J7" i="20"/>
  <c r="P7" i="20"/>
  <c r="V7" i="20"/>
  <c r="I8" i="20"/>
  <c r="O8" i="20"/>
  <c r="U8" i="20"/>
  <c r="H9" i="20"/>
  <c r="N9" i="20"/>
  <c r="T9" i="20"/>
  <c r="G10" i="20"/>
  <c r="M10" i="20"/>
  <c r="S10" i="20"/>
  <c r="F11" i="20"/>
  <c r="L11" i="20"/>
  <c r="R11" i="20"/>
  <c r="E12" i="20"/>
  <c r="K12" i="20"/>
  <c r="Q12" i="20"/>
  <c r="W12" i="20"/>
  <c r="J13" i="20"/>
  <c r="P13" i="20"/>
  <c r="V13" i="20"/>
  <c r="I14" i="20"/>
  <c r="O14" i="20"/>
  <c r="U14" i="20"/>
  <c r="H15" i="20"/>
  <c r="N15" i="20"/>
  <c r="T15" i="20"/>
  <c r="G16" i="20"/>
  <c r="M16" i="20"/>
  <c r="S16" i="20"/>
  <c r="F17" i="20"/>
  <c r="L17" i="20"/>
  <c r="R17" i="20"/>
  <c r="E18" i="20"/>
  <c r="K18" i="20"/>
  <c r="Q18" i="20"/>
  <c r="W18" i="20"/>
  <c r="J19" i="20"/>
  <c r="P19" i="20"/>
  <c r="V19" i="20"/>
  <c r="I20" i="20"/>
  <c r="O20" i="20"/>
  <c r="U20" i="20"/>
  <c r="H21" i="20"/>
  <c r="N21" i="20"/>
  <c r="T21" i="20"/>
  <c r="G22" i="20"/>
  <c r="M22" i="20"/>
  <c r="S22" i="20"/>
  <c r="F23" i="20"/>
  <c r="L23" i="20"/>
  <c r="R23" i="20"/>
  <c r="E24" i="20"/>
  <c r="K24" i="20"/>
  <c r="Q24" i="20"/>
  <c r="W24" i="20"/>
  <c r="J25" i="20"/>
  <c r="P25" i="20"/>
  <c r="V25" i="20"/>
  <c r="I26" i="20"/>
  <c r="O26" i="20"/>
  <c r="U26" i="20"/>
  <c r="H27" i="20"/>
  <c r="N27" i="20"/>
  <c r="T27" i="20"/>
  <c r="G28" i="20"/>
  <c r="M28" i="20"/>
  <c r="S28" i="20"/>
  <c r="F29" i="20"/>
  <c r="L29" i="20"/>
  <c r="R29" i="20"/>
  <c r="E30" i="20"/>
  <c r="K30" i="20"/>
  <c r="Q30" i="20"/>
  <c r="W30" i="20"/>
  <c r="J31" i="20"/>
  <c r="P31" i="20"/>
  <c r="V31" i="20"/>
  <c r="I32" i="20"/>
  <c r="O32" i="20"/>
  <c r="U32" i="20"/>
  <c r="H33" i="20"/>
  <c r="N33" i="20"/>
  <c r="T33" i="20"/>
  <c r="G34" i="20"/>
  <c r="M34" i="20"/>
  <c r="S34" i="20"/>
  <c r="F35" i="20"/>
  <c r="L35" i="20"/>
  <c r="R35" i="20"/>
  <c r="E36" i="20"/>
  <c r="K36" i="20"/>
  <c r="Q36" i="20"/>
  <c r="W36" i="20"/>
  <c r="J37" i="20"/>
  <c r="P37" i="20"/>
  <c r="V37" i="20"/>
  <c r="I38" i="20"/>
  <c r="O38" i="20"/>
  <c r="U38" i="20"/>
  <c r="H39" i="20"/>
  <c r="N39" i="20"/>
  <c r="T39" i="20"/>
  <c r="G40" i="20"/>
  <c r="M40" i="20"/>
  <c r="I3" i="20"/>
  <c r="O3" i="20"/>
  <c r="U3" i="20"/>
  <c r="H4" i="20"/>
  <c r="N4" i="20"/>
  <c r="T4" i="20"/>
  <c r="G5" i="20"/>
  <c r="M5" i="20"/>
  <c r="S5" i="20"/>
  <c r="F6" i="20"/>
  <c r="L6" i="20"/>
  <c r="R6" i="20"/>
  <c r="E7" i="20"/>
  <c r="K7" i="20"/>
  <c r="Q7" i="20"/>
  <c r="W7" i="20"/>
  <c r="J8" i="20"/>
  <c r="P8" i="20"/>
  <c r="V8" i="20"/>
  <c r="I9" i="20"/>
  <c r="O9" i="20"/>
  <c r="U9" i="20"/>
  <c r="H10" i="20"/>
  <c r="N10" i="20"/>
  <c r="T10" i="20"/>
  <c r="G11" i="20"/>
  <c r="M11" i="20"/>
  <c r="S11" i="20"/>
  <c r="F12" i="20"/>
  <c r="L12" i="20"/>
  <c r="R12" i="20"/>
  <c r="E13" i="20"/>
  <c r="K13" i="20"/>
  <c r="Q13" i="20"/>
  <c r="W13" i="20"/>
  <c r="J14" i="20"/>
  <c r="P14" i="20"/>
  <c r="V14" i="20"/>
  <c r="I15" i="20"/>
  <c r="O15" i="20"/>
  <c r="U15" i="20"/>
  <c r="H16" i="20"/>
  <c r="N16" i="20"/>
  <c r="T16" i="20"/>
  <c r="G17" i="20"/>
  <c r="M17" i="20"/>
  <c r="S17" i="20"/>
  <c r="F18" i="20"/>
  <c r="L18" i="20"/>
  <c r="R18" i="20"/>
  <c r="E19" i="20"/>
  <c r="K19" i="20"/>
  <c r="Q19" i="20"/>
  <c r="W19" i="20"/>
  <c r="J20" i="20"/>
  <c r="P20" i="20"/>
  <c r="V20" i="20"/>
  <c r="I21" i="20"/>
  <c r="O21" i="20"/>
  <c r="U21" i="20"/>
  <c r="H22" i="20"/>
  <c r="N22" i="20"/>
  <c r="T22" i="20"/>
  <c r="G23" i="20"/>
  <c r="M23" i="20"/>
  <c r="S23" i="20"/>
  <c r="F24" i="20"/>
  <c r="L24" i="20"/>
  <c r="R24" i="20"/>
  <c r="E25" i="20"/>
  <c r="K25" i="20"/>
  <c r="Q25" i="20"/>
  <c r="W25" i="20"/>
  <c r="J26" i="20"/>
  <c r="P26" i="20"/>
  <c r="V26" i="20"/>
  <c r="I27" i="20"/>
  <c r="O27" i="20"/>
  <c r="U27" i="20"/>
  <c r="H28" i="20"/>
  <c r="N28" i="20"/>
  <c r="T28" i="20"/>
  <c r="G29" i="20"/>
  <c r="M29" i="20"/>
  <c r="S29" i="20"/>
  <c r="F30" i="20"/>
  <c r="L30" i="20"/>
  <c r="R30" i="20"/>
  <c r="E31" i="20"/>
  <c r="K31" i="20"/>
  <c r="Q31" i="20"/>
  <c r="W31" i="20"/>
  <c r="J32" i="20"/>
  <c r="P32" i="20"/>
  <c r="V32" i="20"/>
  <c r="I33" i="20"/>
  <c r="O33" i="20"/>
  <c r="U33" i="20"/>
  <c r="H34" i="20"/>
  <c r="N34" i="20"/>
  <c r="T34" i="20"/>
  <c r="G35" i="20"/>
  <c r="M35" i="20"/>
  <c r="S35" i="20"/>
  <c r="F36" i="20"/>
  <c r="L36" i="20"/>
  <c r="R36" i="20"/>
  <c r="E37" i="20"/>
  <c r="K37" i="20"/>
  <c r="Q37" i="20"/>
  <c r="W37" i="20"/>
  <c r="J38" i="20"/>
  <c r="P38" i="20"/>
  <c r="V38" i="20"/>
  <c r="I39" i="20"/>
  <c r="O39" i="20"/>
  <c r="J3" i="20"/>
  <c r="P3" i="20"/>
  <c r="V3" i="20"/>
  <c r="I4" i="20"/>
  <c r="O4" i="20"/>
  <c r="U4" i="20"/>
  <c r="H5" i="20"/>
  <c r="N5" i="20"/>
  <c r="T5" i="20"/>
  <c r="G6" i="20"/>
  <c r="M6" i="20"/>
  <c r="S6" i="20"/>
  <c r="F7" i="20"/>
  <c r="L7" i="20"/>
  <c r="R7" i="20"/>
  <c r="E8" i="20"/>
  <c r="K8" i="20"/>
  <c r="Q8" i="20"/>
  <c r="W8" i="20"/>
  <c r="J9" i="20"/>
  <c r="P9" i="20"/>
  <c r="V9" i="20"/>
  <c r="I10" i="20"/>
  <c r="O10" i="20"/>
  <c r="U10" i="20"/>
  <c r="H11" i="20"/>
  <c r="N11" i="20"/>
  <c r="T11" i="20"/>
  <c r="G12" i="20"/>
  <c r="M12" i="20"/>
  <c r="S12" i="20"/>
  <c r="F13" i="20"/>
  <c r="L13" i="20"/>
  <c r="R13" i="20"/>
  <c r="E14" i="20"/>
  <c r="K14" i="20"/>
  <c r="Q14" i="20"/>
  <c r="W14" i="20"/>
  <c r="J15" i="20"/>
  <c r="P15" i="20"/>
  <c r="V15" i="20"/>
  <c r="I16" i="20"/>
  <c r="O16" i="20"/>
  <c r="U16" i="20"/>
  <c r="H17" i="20"/>
  <c r="N17" i="20"/>
  <c r="T17" i="20"/>
  <c r="G18" i="20"/>
  <c r="M18" i="20"/>
  <c r="S18" i="20"/>
  <c r="F19" i="20"/>
  <c r="L19" i="20"/>
  <c r="R19" i="20"/>
  <c r="E20" i="20"/>
  <c r="K20" i="20"/>
  <c r="Q20" i="20"/>
  <c r="W20" i="20"/>
  <c r="J21" i="20"/>
  <c r="P21" i="20"/>
  <c r="V21" i="20"/>
  <c r="I22" i="20"/>
  <c r="O22" i="20"/>
  <c r="U22" i="20"/>
  <c r="H23" i="20"/>
  <c r="N23" i="20"/>
  <c r="T23" i="20"/>
  <c r="G24" i="20"/>
  <c r="M24" i="20"/>
  <c r="S24" i="20"/>
  <c r="F25" i="20"/>
  <c r="L25" i="20"/>
  <c r="R25" i="20"/>
  <c r="E26" i="20"/>
  <c r="K26" i="20"/>
  <c r="Q26" i="20"/>
  <c r="W26" i="20"/>
  <c r="J27" i="20"/>
  <c r="P27" i="20"/>
  <c r="V27" i="20"/>
  <c r="I28" i="20"/>
  <c r="O28" i="20"/>
  <c r="U28" i="20"/>
  <c r="H29" i="20"/>
  <c r="N29" i="20"/>
  <c r="T29" i="20"/>
  <c r="G30" i="20"/>
  <c r="M30" i="20"/>
  <c r="S30" i="20"/>
  <c r="F31" i="20"/>
  <c r="L31" i="20"/>
  <c r="R31" i="20"/>
  <c r="E32" i="20"/>
  <c r="K32" i="20"/>
  <c r="Q32" i="20"/>
  <c r="W32" i="20"/>
  <c r="J33" i="20"/>
  <c r="P33" i="20"/>
  <c r="V33" i="20"/>
  <c r="I34" i="20"/>
  <c r="O34" i="20"/>
  <c r="U34" i="20"/>
  <c r="H35" i="20"/>
  <c r="N35" i="20"/>
  <c r="T35" i="20"/>
  <c r="G36" i="20"/>
  <c r="M36" i="20"/>
  <c r="S36" i="20"/>
  <c r="F37" i="20"/>
  <c r="L37" i="20"/>
  <c r="R37" i="20"/>
  <c r="E38" i="20"/>
  <c r="K38" i="20"/>
  <c r="Q38" i="20"/>
  <c r="W38" i="20"/>
  <c r="J39" i="20"/>
  <c r="P39" i="20"/>
  <c r="V39" i="20"/>
  <c r="I40" i="20"/>
  <c r="O40" i="20"/>
  <c r="U40" i="20"/>
  <c r="H41" i="20"/>
  <c r="N41" i="20"/>
  <c r="T41" i="20"/>
  <c r="G42" i="20"/>
  <c r="M42" i="20"/>
  <c r="S42" i="20"/>
  <c r="F43" i="20"/>
  <c r="U39" i="20"/>
  <c r="T40" i="20"/>
  <c r="K41" i="20"/>
  <c r="S41" i="20"/>
  <c r="J42" i="20"/>
  <c r="R42" i="20"/>
  <c r="H43" i="20"/>
  <c r="N43" i="20"/>
  <c r="T43" i="20"/>
  <c r="G44" i="20"/>
  <c r="M44" i="20"/>
  <c r="S44" i="20"/>
  <c r="F45" i="20"/>
  <c r="L45" i="20"/>
  <c r="R45" i="20"/>
  <c r="E46" i="20"/>
  <c r="K46" i="20"/>
  <c r="Q46" i="20"/>
  <c r="W46" i="20"/>
  <c r="J47" i="20"/>
  <c r="P47" i="20"/>
  <c r="V47" i="20"/>
  <c r="I48" i="20"/>
  <c r="O48" i="20"/>
  <c r="U48" i="20"/>
  <c r="H49" i="20"/>
  <c r="N49" i="20"/>
  <c r="T49" i="20"/>
  <c r="G50" i="20"/>
  <c r="M50" i="20"/>
  <c r="S50" i="20"/>
  <c r="F51" i="20"/>
  <c r="L51" i="20"/>
  <c r="R51" i="20"/>
  <c r="E52" i="20"/>
  <c r="K52" i="20"/>
  <c r="Q52" i="20"/>
  <c r="W52" i="20"/>
  <c r="J53" i="20"/>
  <c r="P53" i="20"/>
  <c r="V53" i="20"/>
  <c r="I54" i="20"/>
  <c r="O54" i="20"/>
  <c r="U54" i="20"/>
  <c r="H55" i="20"/>
  <c r="N55" i="20"/>
  <c r="T55" i="20"/>
  <c r="G56" i="20"/>
  <c r="M56" i="20"/>
  <c r="S56" i="20"/>
  <c r="F57" i="20"/>
  <c r="L57" i="20"/>
  <c r="R57" i="20"/>
  <c r="E58" i="20"/>
  <c r="K58" i="20"/>
  <c r="Q58" i="20"/>
  <c r="W58" i="20"/>
  <c r="J59" i="20"/>
  <c r="P59" i="20"/>
  <c r="V59" i="20"/>
  <c r="I60" i="20"/>
  <c r="O60" i="20"/>
  <c r="U60" i="20"/>
  <c r="H61" i="20"/>
  <c r="N61" i="20"/>
  <c r="T61" i="20"/>
  <c r="G62" i="20"/>
  <c r="M62" i="20"/>
  <c r="S62" i="20"/>
  <c r="F63" i="20"/>
  <c r="L63" i="20"/>
  <c r="R63" i="20"/>
  <c r="E64" i="20"/>
  <c r="K64" i="20"/>
  <c r="Q64" i="20"/>
  <c r="W64" i="20"/>
  <c r="J65" i="20"/>
  <c r="P65" i="20"/>
  <c r="V65" i="20"/>
  <c r="I66" i="20"/>
  <c r="O66" i="20"/>
  <c r="U66" i="20"/>
  <c r="H67" i="20"/>
  <c r="N67" i="20"/>
  <c r="T67" i="20"/>
  <c r="G68" i="20"/>
  <c r="M68" i="20"/>
  <c r="S68" i="20"/>
  <c r="F69" i="20"/>
  <c r="L69" i="20"/>
  <c r="R69" i="20"/>
  <c r="E70" i="20"/>
  <c r="K70" i="20"/>
  <c r="Q70" i="20"/>
  <c r="W70" i="20"/>
  <c r="J71" i="20"/>
  <c r="P71" i="20"/>
  <c r="V71" i="20"/>
  <c r="I72" i="20"/>
  <c r="O72" i="20"/>
  <c r="U72" i="20"/>
  <c r="H73" i="20"/>
  <c r="N73" i="20"/>
  <c r="T73" i="20"/>
  <c r="G74" i="20"/>
  <c r="M74" i="20"/>
  <c r="S74" i="20"/>
  <c r="F75" i="20"/>
  <c r="L75" i="20"/>
  <c r="R75" i="20"/>
  <c r="E76" i="20"/>
  <c r="K76" i="20"/>
  <c r="Q76" i="20"/>
  <c r="W76" i="20"/>
  <c r="J77" i="20"/>
  <c r="P77" i="20"/>
  <c r="V77" i="20"/>
  <c r="I78" i="20"/>
  <c r="O78" i="20"/>
  <c r="U78" i="20"/>
  <c r="H79" i="20"/>
  <c r="N79" i="20"/>
  <c r="H40" i="20"/>
  <c r="W40" i="20"/>
  <c r="L41" i="20"/>
  <c r="V41" i="20"/>
  <c r="K42" i="20"/>
  <c r="U42" i="20"/>
  <c r="I43" i="20"/>
  <c r="O43" i="20"/>
  <c r="U43" i="20"/>
  <c r="H44" i="20"/>
  <c r="N44" i="20"/>
  <c r="T44" i="20"/>
  <c r="G45" i="20"/>
  <c r="M45" i="20"/>
  <c r="S45" i="20"/>
  <c r="F46" i="20"/>
  <c r="L46" i="20"/>
  <c r="R46" i="20"/>
  <c r="E47" i="20"/>
  <c r="K47" i="20"/>
  <c r="Q47" i="20"/>
  <c r="W47" i="20"/>
  <c r="J48" i="20"/>
  <c r="P48" i="20"/>
  <c r="V48" i="20"/>
  <c r="I49" i="20"/>
  <c r="O49" i="20"/>
  <c r="U49" i="20"/>
  <c r="H50" i="20"/>
  <c r="N50" i="20"/>
  <c r="T50" i="20"/>
  <c r="G51" i="20"/>
  <c r="M51" i="20"/>
  <c r="S51" i="20"/>
  <c r="F52" i="20"/>
  <c r="L52" i="20"/>
  <c r="R52" i="20"/>
  <c r="E53" i="20"/>
  <c r="K53" i="20"/>
  <c r="Q53" i="20"/>
  <c r="W53" i="20"/>
  <c r="J54" i="20"/>
  <c r="P54" i="20"/>
  <c r="V54" i="20"/>
  <c r="I55" i="20"/>
  <c r="O55" i="20"/>
  <c r="U55" i="20"/>
  <c r="H56" i="20"/>
  <c r="N56" i="20"/>
  <c r="T56" i="20"/>
  <c r="G57" i="20"/>
  <c r="M57" i="20"/>
  <c r="S57" i="20"/>
  <c r="F58" i="20"/>
  <c r="L58" i="20"/>
  <c r="R58" i="20"/>
  <c r="E59" i="20"/>
  <c r="K59" i="20"/>
  <c r="Q59" i="20"/>
  <c r="W59" i="20"/>
  <c r="J60" i="20"/>
  <c r="P60" i="20"/>
  <c r="V60" i="20"/>
  <c r="I61" i="20"/>
  <c r="O61" i="20"/>
  <c r="U61" i="20"/>
  <c r="H62" i="20"/>
  <c r="N62" i="20"/>
  <c r="T62" i="20"/>
  <c r="G63" i="20"/>
  <c r="M63" i="20"/>
  <c r="S63" i="20"/>
  <c r="F64" i="20"/>
  <c r="L64" i="20"/>
  <c r="R64" i="20"/>
  <c r="E65" i="20"/>
  <c r="K65" i="20"/>
  <c r="Q65" i="20"/>
  <c r="W65" i="20"/>
  <c r="J66" i="20"/>
  <c r="P66" i="20"/>
  <c r="V66" i="20"/>
  <c r="I67" i="20"/>
  <c r="O67" i="20"/>
  <c r="U67" i="20"/>
  <c r="H68" i="20"/>
  <c r="N68" i="20"/>
  <c r="T68" i="20"/>
  <c r="G69" i="20"/>
  <c r="M69" i="20"/>
  <c r="S69" i="20"/>
  <c r="F70" i="20"/>
  <c r="L70" i="20"/>
  <c r="R70" i="20"/>
  <c r="E71" i="20"/>
  <c r="K71" i="20"/>
  <c r="Q71" i="20"/>
  <c r="W71" i="20"/>
  <c r="J72" i="20"/>
  <c r="P72" i="20"/>
  <c r="V72" i="20"/>
  <c r="I73" i="20"/>
  <c r="O73" i="20"/>
  <c r="U73" i="20"/>
  <c r="H74" i="20"/>
  <c r="N74" i="20"/>
  <c r="T74" i="20"/>
  <c r="G75" i="20"/>
  <c r="M75" i="20"/>
  <c r="S75" i="20"/>
  <c r="F76" i="20"/>
  <c r="L76" i="20"/>
  <c r="R76" i="20"/>
  <c r="E77" i="20"/>
  <c r="K77" i="20"/>
  <c r="Q77" i="20"/>
  <c r="W77" i="20"/>
  <c r="J78" i="20"/>
  <c r="P78" i="20"/>
  <c r="V78" i="20"/>
  <c r="I79" i="20"/>
  <c r="O79" i="20"/>
  <c r="U79" i="20"/>
  <c r="H80" i="20"/>
  <c r="N80" i="20"/>
  <c r="T80" i="20"/>
  <c r="G81" i="20"/>
  <c r="N40" i="20"/>
  <c r="E41" i="20"/>
  <c r="M41" i="20"/>
  <c r="W41" i="20"/>
  <c r="L42" i="20"/>
  <c r="V42" i="20"/>
  <c r="J43" i="20"/>
  <c r="P43" i="20"/>
  <c r="V43" i="20"/>
  <c r="I44" i="20"/>
  <c r="O44" i="20"/>
  <c r="U44" i="20"/>
  <c r="H45" i="20"/>
  <c r="N45" i="20"/>
  <c r="T45" i="20"/>
  <c r="G46" i="20"/>
  <c r="M46" i="20"/>
  <c r="S46" i="20"/>
  <c r="F47" i="20"/>
  <c r="L47" i="20"/>
  <c r="R47" i="20"/>
  <c r="E48" i="20"/>
  <c r="K48" i="20"/>
  <c r="Q48" i="20"/>
  <c r="W48" i="20"/>
  <c r="J49" i="20"/>
  <c r="P49" i="20"/>
  <c r="V49" i="20"/>
  <c r="I50" i="20"/>
  <c r="O50" i="20"/>
  <c r="U50" i="20"/>
  <c r="H51" i="20"/>
  <c r="N51" i="20"/>
  <c r="T51" i="20"/>
  <c r="G52" i="20"/>
  <c r="M52" i="20"/>
  <c r="S52" i="20"/>
  <c r="F53" i="20"/>
  <c r="L53" i="20"/>
  <c r="R53" i="20"/>
  <c r="E54" i="20"/>
  <c r="K54" i="20"/>
  <c r="Q54" i="20"/>
  <c r="W54" i="20"/>
  <c r="J55" i="20"/>
  <c r="P55" i="20"/>
  <c r="V55" i="20"/>
  <c r="I56" i="20"/>
  <c r="O56" i="20"/>
  <c r="U56" i="20"/>
  <c r="H57" i="20"/>
  <c r="N57" i="20"/>
  <c r="T57" i="20"/>
  <c r="G58" i="20"/>
  <c r="M58" i="20"/>
  <c r="S58" i="20"/>
  <c r="F59" i="20"/>
  <c r="L59" i="20"/>
  <c r="R59" i="20"/>
  <c r="E60" i="20"/>
  <c r="K60" i="20"/>
  <c r="Q60" i="20"/>
  <c r="W60" i="20"/>
  <c r="J61" i="20"/>
  <c r="P61" i="20"/>
  <c r="V61" i="20"/>
  <c r="I62" i="20"/>
  <c r="O62" i="20"/>
  <c r="U62" i="20"/>
  <c r="H63" i="20"/>
  <c r="N63" i="20"/>
  <c r="T63" i="20"/>
  <c r="G64" i="20"/>
  <c r="M64" i="20"/>
  <c r="S64" i="20"/>
  <c r="F65" i="20"/>
  <c r="L65" i="20"/>
  <c r="R65" i="20"/>
  <c r="E66" i="20"/>
  <c r="K66" i="20"/>
  <c r="Q66" i="20"/>
  <c r="W66" i="20"/>
  <c r="J67" i="20"/>
  <c r="P67" i="20"/>
  <c r="V67" i="20"/>
  <c r="I68" i="20"/>
  <c r="O68" i="20"/>
  <c r="U68" i="20"/>
  <c r="H69" i="20"/>
  <c r="N69" i="20"/>
  <c r="T69" i="20"/>
  <c r="G70" i="20"/>
  <c r="M70" i="20"/>
  <c r="S70" i="20"/>
  <c r="F71" i="20"/>
  <c r="L71" i="20"/>
  <c r="R71" i="20"/>
  <c r="E72" i="20"/>
  <c r="K72" i="20"/>
  <c r="Q72" i="20"/>
  <c r="W72" i="20"/>
  <c r="J73" i="20"/>
  <c r="P73" i="20"/>
  <c r="V73" i="20"/>
  <c r="I74" i="20"/>
  <c r="Q40" i="20"/>
  <c r="F41" i="20"/>
  <c r="P41" i="20"/>
  <c r="E42" i="20"/>
  <c r="O42" i="20"/>
  <c r="W42" i="20"/>
  <c r="K43" i="20"/>
  <c r="Q43" i="20"/>
  <c r="W43" i="20"/>
  <c r="J44" i="20"/>
  <c r="P44" i="20"/>
  <c r="V44" i="20"/>
  <c r="I45" i="20"/>
  <c r="O45" i="20"/>
  <c r="U45" i="20"/>
  <c r="H46" i="20"/>
  <c r="N46" i="20"/>
  <c r="T46" i="20"/>
  <c r="G47" i="20"/>
  <c r="M47" i="20"/>
  <c r="S47" i="20"/>
  <c r="F48" i="20"/>
  <c r="L48" i="20"/>
  <c r="R48" i="20"/>
  <c r="E49" i="20"/>
  <c r="K49" i="20"/>
  <c r="Q49" i="20"/>
  <c r="W49" i="20"/>
  <c r="J50" i="20"/>
  <c r="P50" i="20"/>
  <c r="V50" i="20"/>
  <c r="I51" i="20"/>
  <c r="O51" i="20"/>
  <c r="U51" i="20"/>
  <c r="H52" i="20"/>
  <c r="N52" i="20"/>
  <c r="T52" i="20"/>
  <c r="G53" i="20"/>
  <c r="M53" i="20"/>
  <c r="S53" i="20"/>
  <c r="F54" i="20"/>
  <c r="L54" i="20"/>
  <c r="R54" i="20"/>
  <c r="E55" i="20"/>
  <c r="K55" i="20"/>
  <c r="Q55" i="20"/>
  <c r="W55" i="20"/>
  <c r="J56" i="20"/>
  <c r="P56" i="20"/>
  <c r="V56" i="20"/>
  <c r="I57" i="20"/>
  <c r="O57" i="20"/>
  <c r="U57" i="20"/>
  <c r="H58" i="20"/>
  <c r="R40" i="20"/>
  <c r="G41" i="20"/>
  <c r="Q41" i="20"/>
  <c r="F42" i="20"/>
  <c r="P42" i="20"/>
  <c r="E43" i="20"/>
  <c r="L43" i="20"/>
  <c r="R43" i="20"/>
  <c r="E44" i="20"/>
  <c r="K44" i="20"/>
  <c r="Q44" i="20"/>
  <c r="W44" i="20"/>
  <c r="J45" i="20"/>
  <c r="P45" i="20"/>
  <c r="V45" i="20"/>
  <c r="I46" i="20"/>
  <c r="O46" i="20"/>
  <c r="U46" i="20"/>
  <c r="H47" i="20"/>
  <c r="N47" i="20"/>
  <c r="T47" i="20"/>
  <c r="G48" i="20"/>
  <c r="M48" i="20"/>
  <c r="S48" i="20"/>
  <c r="F49" i="20"/>
  <c r="L49" i="20"/>
  <c r="R49" i="20"/>
  <c r="E50" i="20"/>
  <c r="K50" i="20"/>
  <c r="Q50" i="20"/>
  <c r="W50" i="20"/>
  <c r="J51" i="20"/>
  <c r="P51" i="20"/>
  <c r="V51" i="20"/>
  <c r="I52" i="20"/>
  <c r="O52" i="20"/>
  <c r="U52" i="20"/>
  <c r="H53" i="20"/>
  <c r="N53" i="20"/>
  <c r="T53" i="20"/>
  <c r="G54" i="20"/>
  <c r="M54" i="20"/>
  <c r="S54" i="20"/>
  <c r="F55" i="20"/>
  <c r="L55" i="20"/>
  <c r="R55" i="20"/>
  <c r="E56" i="20"/>
  <c r="K56" i="20"/>
  <c r="Q56" i="20"/>
  <c r="W56" i="20"/>
  <c r="J57" i="20"/>
  <c r="P57" i="20"/>
  <c r="V57" i="20"/>
  <c r="I58" i="20"/>
  <c r="O58" i="20"/>
  <c r="U58" i="20"/>
  <c r="H59" i="20"/>
  <c r="N59" i="20"/>
  <c r="T59" i="20"/>
  <c r="G60" i="20"/>
  <c r="M60" i="20"/>
  <c r="S60" i="20"/>
  <c r="F61" i="20"/>
  <c r="L61" i="20"/>
  <c r="R61" i="20"/>
  <c r="E62" i="20"/>
  <c r="K62" i="20"/>
  <c r="Q62" i="20"/>
  <c r="W62" i="20"/>
  <c r="J63" i="20"/>
  <c r="P63" i="20"/>
  <c r="V63" i="20"/>
  <c r="I64" i="20"/>
  <c r="O64" i="20"/>
  <c r="U64" i="20"/>
  <c r="H65" i="20"/>
  <c r="N65" i="20"/>
  <c r="T65" i="20"/>
  <c r="G66" i="20"/>
  <c r="M66" i="20"/>
  <c r="S66" i="20"/>
  <c r="F67" i="20"/>
  <c r="L67" i="20"/>
  <c r="R67" i="20"/>
  <c r="E68" i="20"/>
  <c r="K68" i="20"/>
  <c r="Q68" i="20"/>
  <c r="W68" i="20"/>
  <c r="J69" i="20"/>
  <c r="P69" i="20"/>
  <c r="V69" i="20"/>
  <c r="I70" i="20"/>
  <c r="O70" i="20"/>
  <c r="U70" i="20"/>
  <c r="H71" i="20"/>
  <c r="N71" i="20"/>
  <c r="T71" i="20"/>
  <c r="G72" i="20"/>
  <c r="M72" i="20"/>
  <c r="S72" i="20"/>
  <c r="F73" i="20"/>
  <c r="L73" i="20"/>
  <c r="R73" i="20"/>
  <c r="E74" i="20"/>
  <c r="K74" i="20"/>
  <c r="Q74" i="20"/>
  <c r="W74" i="20"/>
  <c r="J75" i="20"/>
  <c r="P75" i="20"/>
  <c r="V75" i="20"/>
  <c r="I76" i="20"/>
  <c r="O76" i="20"/>
  <c r="U76" i="20"/>
  <c r="H77" i="20"/>
  <c r="N77" i="20"/>
  <c r="T77" i="20"/>
  <c r="G78" i="20"/>
  <c r="M78" i="20"/>
  <c r="S78" i="20"/>
  <c r="F79" i="20"/>
  <c r="L79" i="20"/>
  <c r="S40" i="20"/>
  <c r="J41" i="20"/>
  <c r="R41" i="20"/>
  <c r="I42" i="20"/>
  <c r="Q42" i="20"/>
  <c r="G43" i="20"/>
  <c r="M43" i="20"/>
  <c r="S43" i="20"/>
  <c r="F44" i="20"/>
  <c r="L44" i="20"/>
  <c r="R44" i="20"/>
  <c r="E45" i="20"/>
  <c r="K45" i="20"/>
  <c r="Q45" i="20"/>
  <c r="W45" i="20"/>
  <c r="J46" i="20"/>
  <c r="P46" i="20"/>
  <c r="V46" i="20"/>
  <c r="I47" i="20"/>
  <c r="O47" i="20"/>
  <c r="U47" i="20"/>
  <c r="H48" i="20"/>
  <c r="N48" i="20"/>
  <c r="T48" i="20"/>
  <c r="G49" i="20"/>
  <c r="M49" i="20"/>
  <c r="S49" i="20"/>
  <c r="F50" i="20"/>
  <c r="L50" i="20"/>
  <c r="R50" i="20"/>
  <c r="E51" i="20"/>
  <c r="K51" i="20"/>
  <c r="Q51" i="20"/>
  <c r="W51" i="20"/>
  <c r="J52" i="20"/>
  <c r="P52" i="20"/>
  <c r="V52" i="20"/>
  <c r="I53" i="20"/>
  <c r="O53" i="20"/>
  <c r="U53" i="20"/>
  <c r="H54" i="20"/>
  <c r="N54" i="20"/>
  <c r="T54" i="20"/>
  <c r="G55" i="20"/>
  <c r="M55" i="20"/>
  <c r="S55" i="20"/>
  <c r="F56" i="20"/>
  <c r="L56" i="20"/>
  <c r="R56" i="20"/>
  <c r="E57" i="20"/>
  <c r="K57" i="20"/>
  <c r="Q57" i="20"/>
  <c r="W57" i="20"/>
  <c r="J58" i="20"/>
  <c r="P58" i="20"/>
  <c r="V58" i="20"/>
  <c r="I59" i="20"/>
  <c r="O59" i="20"/>
  <c r="U59" i="20"/>
  <c r="H60" i="20"/>
  <c r="N60" i="20"/>
  <c r="T60" i="20"/>
  <c r="G61" i="20"/>
  <c r="M61" i="20"/>
  <c r="S61" i="20"/>
  <c r="F62" i="20"/>
  <c r="L62" i="20"/>
  <c r="R62" i="20"/>
  <c r="E63" i="20"/>
  <c r="K63" i="20"/>
  <c r="Q63" i="20"/>
  <c r="W63" i="20"/>
  <c r="J64" i="20"/>
  <c r="P64" i="20"/>
  <c r="V64" i="20"/>
  <c r="I65" i="20"/>
  <c r="O65" i="20"/>
  <c r="U65" i="20"/>
  <c r="H66" i="20"/>
  <c r="N66" i="20"/>
  <c r="T66" i="20"/>
  <c r="G67" i="20"/>
  <c r="M67" i="20"/>
  <c r="S67" i="20"/>
  <c r="F68" i="20"/>
  <c r="L68" i="20"/>
  <c r="R68" i="20"/>
  <c r="E69" i="20"/>
  <c r="K69" i="20"/>
  <c r="Q69" i="20"/>
  <c r="W69" i="20"/>
  <c r="J70" i="20"/>
  <c r="P70" i="20"/>
  <c r="V70" i="20"/>
  <c r="I71" i="20"/>
  <c r="O71" i="20"/>
  <c r="U71" i="20"/>
  <c r="H72" i="20"/>
  <c r="N72" i="20"/>
  <c r="T72" i="20"/>
  <c r="G73" i="20"/>
  <c r="M73" i="20"/>
  <c r="S73" i="20"/>
  <c r="F74" i="20"/>
  <c r="L74" i="20"/>
  <c r="R74" i="20"/>
  <c r="E75" i="20"/>
  <c r="K75" i="20"/>
  <c r="Q75" i="20"/>
  <c r="W75" i="20"/>
  <c r="J76" i="20"/>
  <c r="P76" i="20"/>
  <c r="V76" i="20"/>
  <c r="I77" i="20"/>
  <c r="O77" i="20"/>
  <c r="U77" i="20"/>
  <c r="H78" i="20"/>
  <c r="N78" i="20"/>
  <c r="T78" i="20"/>
  <c r="G79" i="20"/>
  <c r="M79" i="20"/>
  <c r="S79" i="20"/>
  <c r="F80" i="20"/>
  <c r="L80" i="20"/>
  <c r="R80" i="20"/>
  <c r="E81" i="20"/>
  <c r="K81" i="20"/>
  <c r="Q81" i="20"/>
  <c r="W81" i="20"/>
  <c r="J82" i="20"/>
  <c r="P82" i="20"/>
  <c r="V82" i="20"/>
  <c r="I83" i="20"/>
  <c r="O83" i="20"/>
  <c r="U83" i="20"/>
  <c r="H84" i="20"/>
  <c r="N84" i="20"/>
  <c r="T84" i="20"/>
  <c r="G85" i="20"/>
  <c r="M85" i="20"/>
  <c r="S85" i="20"/>
  <c r="N58" i="20"/>
  <c r="L60" i="20"/>
  <c r="J62" i="20"/>
  <c r="H64" i="20"/>
  <c r="F66" i="20"/>
  <c r="W67" i="20"/>
  <c r="U69" i="20"/>
  <c r="S71" i="20"/>
  <c r="Q73" i="20"/>
  <c r="V74" i="20"/>
  <c r="U75" i="20"/>
  <c r="T76" i="20"/>
  <c r="S77" i="20"/>
  <c r="R78" i="20"/>
  <c r="Q79" i="20"/>
  <c r="G80" i="20"/>
  <c r="P80" i="20"/>
  <c r="F81" i="20"/>
  <c r="N81" i="20"/>
  <c r="U81" i="20"/>
  <c r="I82" i="20"/>
  <c r="Q82" i="20"/>
  <c r="E83" i="20"/>
  <c r="L83" i="20"/>
  <c r="S83" i="20"/>
  <c r="G84" i="20"/>
  <c r="O84" i="20"/>
  <c r="V84" i="20"/>
  <c r="J85" i="20"/>
  <c r="Q85" i="20"/>
  <c r="E86" i="20"/>
  <c r="K86" i="20"/>
  <c r="W86" i="20"/>
  <c r="J87" i="20"/>
  <c r="P87" i="20"/>
  <c r="I88" i="20"/>
  <c r="U88" i="20"/>
  <c r="T58" i="20"/>
  <c r="R60" i="20"/>
  <c r="P62" i="20"/>
  <c r="N64" i="20"/>
  <c r="L66" i="20"/>
  <c r="J68" i="20"/>
  <c r="H70" i="20"/>
  <c r="F72" i="20"/>
  <c r="W73" i="20"/>
  <c r="H75" i="20"/>
  <c r="G76" i="20"/>
  <c r="F77" i="20"/>
  <c r="E78" i="20"/>
  <c r="W78" i="20"/>
  <c r="R79" i="20"/>
  <c r="I80" i="20"/>
  <c r="Q80" i="20"/>
  <c r="H81" i="20"/>
  <c r="O81" i="20"/>
  <c r="V81" i="20"/>
  <c r="K82" i="20"/>
  <c r="R82" i="20"/>
  <c r="F83" i="20"/>
  <c r="M83" i="20"/>
  <c r="T83" i="20"/>
  <c r="I84" i="20"/>
  <c r="P84" i="20"/>
  <c r="W84" i="20"/>
  <c r="K85" i="20"/>
  <c r="R85" i="20"/>
  <c r="F86" i="20"/>
  <c r="L86" i="20"/>
  <c r="R86" i="20"/>
  <c r="E87" i="20"/>
  <c r="K87" i="20"/>
  <c r="Q87" i="20"/>
  <c r="W87" i="20"/>
  <c r="J88" i="20"/>
  <c r="P88" i="20"/>
  <c r="G59" i="20"/>
  <c r="E61" i="20"/>
  <c r="V62" i="20"/>
  <c r="T64" i="20"/>
  <c r="R66" i="20"/>
  <c r="P68" i="20"/>
  <c r="N70" i="20"/>
  <c r="L72" i="20"/>
  <c r="J74" i="20"/>
  <c r="I75" i="20"/>
  <c r="H76" i="20"/>
  <c r="G77" i="20"/>
  <c r="F78" i="20"/>
  <c r="E79" i="20"/>
  <c r="T79" i="20"/>
  <c r="J80" i="20"/>
  <c r="S80" i="20"/>
  <c r="I81" i="20"/>
  <c r="P81" i="20"/>
  <c r="E82" i="20"/>
  <c r="L82" i="20"/>
  <c r="S82" i="20"/>
  <c r="G83" i="20"/>
  <c r="N83" i="20"/>
  <c r="V83" i="20"/>
  <c r="J84" i="20"/>
  <c r="Q84" i="20"/>
  <c r="E85" i="20"/>
  <c r="L85" i="20"/>
  <c r="T85" i="20"/>
  <c r="G86" i="20"/>
  <c r="M86" i="20"/>
  <c r="S86" i="20"/>
  <c r="F87" i="20"/>
  <c r="L87" i="20"/>
  <c r="R87" i="20"/>
  <c r="E88" i="20"/>
  <c r="K88" i="20"/>
  <c r="Q88" i="20"/>
  <c r="W88" i="20"/>
  <c r="M59" i="20"/>
  <c r="K61" i="20"/>
  <c r="I63" i="20"/>
  <c r="G65" i="20"/>
  <c r="E67" i="20"/>
  <c r="V68" i="20"/>
  <c r="T70" i="20"/>
  <c r="R72" i="20"/>
  <c r="O74" i="20"/>
  <c r="N75" i="20"/>
  <c r="M76" i="20"/>
  <c r="L77" i="20"/>
  <c r="K78" i="20"/>
  <c r="J79" i="20"/>
  <c r="V79" i="20"/>
  <c r="K80" i="20"/>
  <c r="U80" i="20"/>
  <c r="J81" i="20"/>
  <c r="R81" i="20"/>
  <c r="F82" i="20"/>
  <c r="M82" i="20"/>
  <c r="T82" i="20"/>
  <c r="H83" i="20"/>
  <c r="P83" i="20"/>
  <c r="W83" i="20"/>
  <c r="K84" i="20"/>
  <c r="R84" i="20"/>
  <c r="F85" i="20"/>
  <c r="N85" i="20"/>
  <c r="U85" i="20"/>
  <c r="H86" i="20"/>
  <c r="N86" i="20"/>
  <c r="T86" i="20"/>
  <c r="G87" i="20"/>
  <c r="M87" i="20"/>
  <c r="S87" i="20"/>
  <c r="F88" i="20"/>
  <c r="L88" i="20"/>
  <c r="R88" i="20"/>
  <c r="S59" i="20"/>
  <c r="Q61" i="20"/>
  <c r="O63" i="20"/>
  <c r="M65" i="20"/>
  <c r="K67" i="20"/>
  <c r="I69" i="20"/>
  <c r="G71" i="20"/>
  <c r="E73" i="20"/>
  <c r="P74" i="20"/>
  <c r="O75" i="20"/>
  <c r="N76" i="20"/>
  <c r="M77" i="20"/>
  <c r="L78" i="20"/>
  <c r="K79" i="20"/>
  <c r="W79" i="20"/>
  <c r="M80" i="20"/>
  <c r="V80" i="20"/>
  <c r="L81" i="20"/>
  <c r="S81" i="20"/>
  <c r="G82" i="20"/>
  <c r="N82" i="20"/>
  <c r="U82" i="20"/>
  <c r="J83" i="20"/>
  <c r="Q83" i="20"/>
  <c r="E84" i="20"/>
  <c r="L84" i="20"/>
  <c r="S84" i="20"/>
  <c r="H85" i="20"/>
  <c r="O85" i="20"/>
  <c r="V85" i="20"/>
  <c r="I86" i="20"/>
  <c r="O86" i="20"/>
  <c r="U86" i="20"/>
  <c r="H87" i="20"/>
  <c r="N87" i="20"/>
  <c r="T87" i="20"/>
  <c r="G88" i="20"/>
  <c r="M88" i="20"/>
  <c r="S88" i="20"/>
  <c r="F60" i="20"/>
  <c r="W61" i="20"/>
  <c r="U63" i="20"/>
  <c r="S65" i="20"/>
  <c r="Q67" i="20"/>
  <c r="O69" i="20"/>
  <c r="M71" i="20"/>
  <c r="K73" i="20"/>
  <c r="U74" i="20"/>
  <c r="T75" i="20"/>
  <c r="S76" i="20"/>
  <c r="R77" i="20"/>
  <c r="Q78" i="20"/>
  <c r="P79" i="20"/>
  <c r="E80" i="20"/>
  <c r="O80" i="20"/>
  <c r="W80" i="20"/>
  <c r="M81" i="20"/>
  <c r="T81" i="20"/>
  <c r="H82" i="20"/>
  <c r="O82" i="20"/>
  <c r="W82" i="20"/>
  <c r="K83" i="20"/>
  <c r="R83" i="20"/>
  <c r="F84" i="20"/>
  <c r="M84" i="20"/>
  <c r="U84" i="20"/>
  <c r="I85" i="20"/>
  <c r="P85" i="20"/>
  <c r="W85" i="20"/>
  <c r="J86" i="20"/>
  <c r="P86" i="20"/>
  <c r="V86" i="20"/>
  <c r="I87" i="20"/>
  <c r="O87" i="20"/>
  <c r="U87" i="20"/>
  <c r="H88" i="20"/>
  <c r="N88" i="20"/>
  <c r="T88" i="20"/>
  <c r="Q86" i="20"/>
  <c r="V87" i="20"/>
  <c r="O88" i="20"/>
  <c r="V88" i="20"/>
  <c r="W2" i="20"/>
  <c r="Q2" i="20"/>
  <c r="K2" i="20"/>
  <c r="E2" i="20"/>
  <c r="V2" i="20"/>
  <c r="P2" i="20"/>
  <c r="J2" i="20"/>
  <c r="U2" i="20"/>
  <c r="O2" i="20"/>
  <c r="I2" i="20"/>
  <c r="T2" i="20"/>
  <c r="N2" i="20"/>
  <c r="H2" i="20"/>
  <c r="S2" i="20"/>
  <c r="M2" i="20"/>
  <c r="G2" i="20"/>
  <c r="R2" i="20"/>
  <c r="L2" i="20"/>
  <c r="F2" i="20"/>
  <c r="E3" i="19"/>
  <c r="K3" i="19"/>
  <c r="Q3" i="19"/>
  <c r="W3" i="19"/>
  <c r="J4" i="19"/>
  <c r="P4" i="19"/>
  <c r="V4" i="19"/>
  <c r="I5" i="19"/>
  <c r="O5" i="19"/>
  <c r="U5" i="19"/>
  <c r="H6" i="19"/>
  <c r="N6" i="19"/>
  <c r="T6" i="19"/>
  <c r="G7" i="19"/>
  <c r="M7" i="19"/>
  <c r="S7" i="19"/>
  <c r="F8" i="19"/>
  <c r="L8" i="19"/>
  <c r="R8" i="19"/>
  <c r="E9" i="19"/>
  <c r="K9" i="19"/>
  <c r="Q9" i="19"/>
  <c r="W9" i="19"/>
  <c r="J10" i="19"/>
  <c r="P10" i="19"/>
  <c r="V10" i="19"/>
  <c r="I11" i="19"/>
  <c r="O11" i="19"/>
  <c r="U11" i="19"/>
  <c r="H12" i="19"/>
  <c r="N12" i="19"/>
  <c r="T12" i="19"/>
  <c r="G13" i="19"/>
  <c r="M13" i="19"/>
  <c r="S13" i="19"/>
  <c r="F14" i="19"/>
  <c r="L14" i="19"/>
  <c r="R14" i="19"/>
  <c r="E15" i="19"/>
  <c r="K15" i="19"/>
  <c r="Q15" i="19"/>
  <c r="W15" i="19"/>
  <c r="J16" i="19"/>
  <c r="P16" i="19"/>
  <c r="V16" i="19"/>
  <c r="I17" i="19"/>
  <c r="O17" i="19"/>
  <c r="U17" i="19"/>
  <c r="H18" i="19"/>
  <c r="N18" i="19"/>
  <c r="T18" i="19"/>
  <c r="G19" i="19"/>
  <c r="M19" i="19"/>
  <c r="S19" i="19"/>
  <c r="F20" i="19"/>
  <c r="L20" i="19"/>
  <c r="R20" i="19"/>
  <c r="E21" i="19"/>
  <c r="K21" i="19"/>
  <c r="Q21" i="19"/>
  <c r="W21" i="19"/>
  <c r="J22" i="19"/>
  <c r="P22" i="19"/>
  <c r="V22" i="19"/>
  <c r="I23" i="19"/>
  <c r="O23" i="19"/>
  <c r="U23" i="19"/>
  <c r="H24" i="19"/>
  <c r="N24" i="19"/>
  <c r="T24" i="19"/>
  <c r="G25" i="19"/>
  <c r="M25" i="19"/>
  <c r="S25" i="19"/>
  <c r="F26" i="19"/>
  <c r="L26" i="19"/>
  <c r="R26" i="19"/>
  <c r="E27" i="19"/>
  <c r="K27" i="19"/>
  <c r="Q27" i="19"/>
  <c r="W27" i="19"/>
  <c r="J28" i="19"/>
  <c r="P28" i="19"/>
  <c r="V28" i="19"/>
  <c r="I29" i="19"/>
  <c r="O29" i="19"/>
  <c r="U29" i="19"/>
  <c r="H30" i="19"/>
  <c r="N30" i="19"/>
  <c r="T30" i="19"/>
  <c r="G31" i="19"/>
  <c r="M31" i="19"/>
  <c r="S31" i="19"/>
  <c r="F32" i="19"/>
  <c r="L32" i="19"/>
  <c r="R32" i="19"/>
  <c r="E33" i="19"/>
  <c r="K33" i="19"/>
  <c r="Q33" i="19"/>
  <c r="W33" i="19"/>
  <c r="J34" i="19"/>
  <c r="P34" i="19"/>
  <c r="V34" i="19"/>
  <c r="I35" i="19"/>
  <c r="O35" i="19"/>
  <c r="U35" i="19"/>
  <c r="H36" i="19"/>
  <c r="N36" i="19"/>
  <c r="T36" i="19"/>
  <c r="G37" i="19"/>
  <c r="M37" i="19"/>
  <c r="S37" i="19"/>
  <c r="F38" i="19"/>
  <c r="L38" i="19"/>
  <c r="R38" i="19"/>
  <c r="E39" i="19"/>
  <c r="K39" i="19"/>
  <c r="Q39" i="19"/>
  <c r="W39" i="19"/>
  <c r="J40" i="19"/>
  <c r="P40" i="19"/>
  <c r="V40" i="19"/>
  <c r="I41" i="19"/>
  <c r="O41" i="19"/>
  <c r="U41" i="19"/>
  <c r="H42" i="19"/>
  <c r="N42" i="19"/>
  <c r="T42" i="19"/>
  <c r="F3" i="19"/>
  <c r="L3" i="19"/>
  <c r="R3" i="19"/>
  <c r="E4" i="19"/>
  <c r="K4" i="19"/>
  <c r="Q4" i="19"/>
  <c r="W4" i="19"/>
  <c r="J5" i="19"/>
  <c r="P5" i="19"/>
  <c r="V5" i="19"/>
  <c r="I6" i="19"/>
  <c r="O6" i="19"/>
  <c r="U6" i="19"/>
  <c r="H7" i="19"/>
  <c r="N7" i="19"/>
  <c r="T7" i="19"/>
  <c r="G8" i="19"/>
  <c r="M8" i="19"/>
  <c r="S8" i="19"/>
  <c r="F9" i="19"/>
  <c r="L9" i="19"/>
  <c r="R9" i="19"/>
  <c r="E10" i="19"/>
  <c r="K10" i="19"/>
  <c r="Q10" i="19"/>
  <c r="W10" i="19"/>
  <c r="J11" i="19"/>
  <c r="P11" i="19"/>
  <c r="V11" i="19"/>
  <c r="I12" i="19"/>
  <c r="O12" i="19"/>
  <c r="U12" i="19"/>
  <c r="H13" i="19"/>
  <c r="N13" i="19"/>
  <c r="T13" i="19"/>
  <c r="G14" i="19"/>
  <c r="M14" i="19"/>
  <c r="S14" i="19"/>
  <c r="F15" i="19"/>
  <c r="L15" i="19"/>
  <c r="R15" i="19"/>
  <c r="E16" i="19"/>
  <c r="K16" i="19"/>
  <c r="Q16" i="19"/>
  <c r="W16" i="19"/>
  <c r="J17" i="19"/>
  <c r="P17" i="19"/>
  <c r="V17" i="19"/>
  <c r="I18" i="19"/>
  <c r="O18" i="19"/>
  <c r="U18" i="19"/>
  <c r="H19" i="19"/>
  <c r="N19" i="19"/>
  <c r="T19" i="19"/>
  <c r="G20" i="19"/>
  <c r="M20" i="19"/>
  <c r="S20" i="19"/>
  <c r="F21" i="19"/>
  <c r="L21" i="19"/>
  <c r="R21" i="19"/>
  <c r="E22" i="19"/>
  <c r="K22" i="19"/>
  <c r="Q22" i="19"/>
  <c r="W22" i="19"/>
  <c r="J23" i="19"/>
  <c r="P23" i="19"/>
  <c r="V23" i="19"/>
  <c r="I24" i="19"/>
  <c r="O24" i="19"/>
  <c r="U24" i="19"/>
  <c r="H25" i="19"/>
  <c r="N25" i="19"/>
  <c r="T25" i="19"/>
  <c r="G26" i="19"/>
  <c r="M26" i="19"/>
  <c r="S26" i="19"/>
  <c r="F27" i="19"/>
  <c r="L27" i="19"/>
  <c r="R27" i="19"/>
  <c r="E28" i="19"/>
  <c r="K28" i="19"/>
  <c r="Q28" i="19"/>
  <c r="W28" i="19"/>
  <c r="J29" i="19"/>
  <c r="P29" i="19"/>
  <c r="V29" i="19"/>
  <c r="I30" i="19"/>
  <c r="O30" i="19"/>
  <c r="U30" i="19"/>
  <c r="H31" i="19"/>
  <c r="N31" i="19"/>
  <c r="T31" i="19"/>
  <c r="G32" i="19"/>
  <c r="M32" i="19"/>
  <c r="S32" i="19"/>
  <c r="F33" i="19"/>
  <c r="L33" i="19"/>
  <c r="R33" i="19"/>
  <c r="E34" i="19"/>
  <c r="K34" i="19"/>
  <c r="Q34" i="19"/>
  <c r="W34" i="19"/>
  <c r="J35" i="19"/>
  <c r="P35" i="19"/>
  <c r="V35" i="19"/>
  <c r="I36" i="19"/>
  <c r="O36" i="19"/>
  <c r="U36" i="19"/>
  <c r="H37" i="19"/>
  <c r="N37" i="19"/>
  <c r="T37" i="19"/>
  <c r="G38" i="19"/>
  <c r="M38" i="19"/>
  <c r="S38" i="19"/>
  <c r="F39" i="19"/>
  <c r="L39" i="19"/>
  <c r="R39" i="19"/>
  <c r="E40" i="19"/>
  <c r="K40" i="19"/>
  <c r="Q40" i="19"/>
  <c r="W40" i="19"/>
  <c r="J41" i="19"/>
  <c r="P41" i="19"/>
  <c r="V41" i="19"/>
  <c r="I42" i="19"/>
  <c r="O42" i="19"/>
  <c r="U42" i="19"/>
  <c r="G3" i="19"/>
  <c r="M3" i="19"/>
  <c r="S3" i="19"/>
  <c r="F4" i="19"/>
  <c r="L4" i="19"/>
  <c r="R4" i="19"/>
  <c r="E5" i="19"/>
  <c r="K5" i="19"/>
  <c r="Q5" i="19"/>
  <c r="W5" i="19"/>
  <c r="J6" i="19"/>
  <c r="P6" i="19"/>
  <c r="V6" i="19"/>
  <c r="I7" i="19"/>
  <c r="O7" i="19"/>
  <c r="U7" i="19"/>
  <c r="H8" i="19"/>
  <c r="N8" i="19"/>
  <c r="T8" i="19"/>
  <c r="G9" i="19"/>
  <c r="M9" i="19"/>
  <c r="S9" i="19"/>
  <c r="F10" i="19"/>
  <c r="L10" i="19"/>
  <c r="R10" i="19"/>
  <c r="E11" i="19"/>
  <c r="K11" i="19"/>
  <c r="Q11" i="19"/>
  <c r="W11" i="19"/>
  <c r="J12" i="19"/>
  <c r="P12" i="19"/>
  <c r="V12" i="19"/>
  <c r="I13" i="19"/>
  <c r="O13" i="19"/>
  <c r="U13" i="19"/>
  <c r="H14" i="19"/>
  <c r="N14" i="19"/>
  <c r="T14" i="19"/>
  <c r="G15" i="19"/>
  <c r="M15" i="19"/>
  <c r="S15" i="19"/>
  <c r="F16" i="19"/>
  <c r="L16" i="19"/>
  <c r="R16" i="19"/>
  <c r="E17" i="19"/>
  <c r="K17" i="19"/>
  <c r="Q17" i="19"/>
  <c r="W17" i="19"/>
  <c r="J18" i="19"/>
  <c r="P18" i="19"/>
  <c r="V18" i="19"/>
  <c r="I19" i="19"/>
  <c r="O19" i="19"/>
  <c r="U19" i="19"/>
  <c r="H20" i="19"/>
  <c r="N20" i="19"/>
  <c r="T20" i="19"/>
  <c r="G21" i="19"/>
  <c r="M21" i="19"/>
  <c r="S21" i="19"/>
  <c r="F22" i="19"/>
  <c r="L22" i="19"/>
  <c r="R22" i="19"/>
  <c r="E23" i="19"/>
  <c r="K23" i="19"/>
  <c r="Q23" i="19"/>
  <c r="W23" i="19"/>
  <c r="J24" i="19"/>
  <c r="P24" i="19"/>
  <c r="V24" i="19"/>
  <c r="I25" i="19"/>
  <c r="O25" i="19"/>
  <c r="U25" i="19"/>
  <c r="H26" i="19"/>
  <c r="N26" i="19"/>
  <c r="T26" i="19"/>
  <c r="G27" i="19"/>
  <c r="M27" i="19"/>
  <c r="S27" i="19"/>
  <c r="F28" i="19"/>
  <c r="L28" i="19"/>
  <c r="R28" i="19"/>
  <c r="E29" i="19"/>
  <c r="K29" i="19"/>
  <c r="Q29" i="19"/>
  <c r="W29" i="19"/>
  <c r="J30" i="19"/>
  <c r="P30" i="19"/>
  <c r="V30" i="19"/>
  <c r="I31" i="19"/>
  <c r="O31" i="19"/>
  <c r="U31" i="19"/>
  <c r="H32" i="19"/>
  <c r="N32" i="19"/>
  <c r="T32" i="19"/>
  <c r="G33" i="19"/>
  <c r="M33" i="19"/>
  <c r="S33" i="19"/>
  <c r="F34" i="19"/>
  <c r="L34" i="19"/>
  <c r="R34" i="19"/>
  <c r="E35" i="19"/>
  <c r="K35" i="19"/>
  <c r="Q35" i="19"/>
  <c r="W35" i="19"/>
  <c r="J36" i="19"/>
  <c r="P36" i="19"/>
  <c r="V36" i="19"/>
  <c r="I37" i="19"/>
  <c r="O37" i="19"/>
  <c r="U37" i="19"/>
  <c r="H38" i="19"/>
  <c r="N38" i="19"/>
  <c r="T38" i="19"/>
  <c r="G39" i="19"/>
  <c r="M39" i="19"/>
  <c r="S39" i="19"/>
  <c r="F40" i="19"/>
  <c r="L40" i="19"/>
  <c r="R40" i="19"/>
  <c r="E41" i="19"/>
  <c r="K41" i="19"/>
  <c r="Q41" i="19"/>
  <c r="W41" i="19"/>
  <c r="J42" i="19"/>
  <c r="P42" i="19"/>
  <c r="H3" i="19"/>
  <c r="N3" i="19"/>
  <c r="T3" i="19"/>
  <c r="G4" i="19"/>
  <c r="M4" i="19"/>
  <c r="S4" i="19"/>
  <c r="F5" i="19"/>
  <c r="L5" i="19"/>
  <c r="R5" i="19"/>
  <c r="E6" i="19"/>
  <c r="K6" i="19"/>
  <c r="Q6" i="19"/>
  <c r="W6" i="19"/>
  <c r="J7" i="19"/>
  <c r="P7" i="19"/>
  <c r="V7" i="19"/>
  <c r="I8" i="19"/>
  <c r="O8" i="19"/>
  <c r="U8" i="19"/>
  <c r="H9" i="19"/>
  <c r="N9" i="19"/>
  <c r="T9" i="19"/>
  <c r="G10" i="19"/>
  <c r="M10" i="19"/>
  <c r="S10" i="19"/>
  <c r="F11" i="19"/>
  <c r="L11" i="19"/>
  <c r="R11" i="19"/>
  <c r="E12" i="19"/>
  <c r="K12" i="19"/>
  <c r="Q12" i="19"/>
  <c r="W12" i="19"/>
  <c r="J13" i="19"/>
  <c r="P13" i="19"/>
  <c r="V13" i="19"/>
  <c r="I14" i="19"/>
  <c r="O14" i="19"/>
  <c r="U14" i="19"/>
  <c r="H15" i="19"/>
  <c r="N15" i="19"/>
  <c r="T15" i="19"/>
  <c r="G16" i="19"/>
  <c r="M16" i="19"/>
  <c r="S16" i="19"/>
  <c r="F17" i="19"/>
  <c r="L17" i="19"/>
  <c r="R17" i="19"/>
  <c r="E18" i="19"/>
  <c r="K18" i="19"/>
  <c r="Q18" i="19"/>
  <c r="W18" i="19"/>
  <c r="J19" i="19"/>
  <c r="P19" i="19"/>
  <c r="V19" i="19"/>
  <c r="I20" i="19"/>
  <c r="O20" i="19"/>
  <c r="U20" i="19"/>
  <c r="H21" i="19"/>
  <c r="N21" i="19"/>
  <c r="T21" i="19"/>
  <c r="G22" i="19"/>
  <c r="M22" i="19"/>
  <c r="S22" i="19"/>
  <c r="F23" i="19"/>
  <c r="L23" i="19"/>
  <c r="R23" i="19"/>
  <c r="E24" i="19"/>
  <c r="K24" i="19"/>
  <c r="Q24" i="19"/>
  <c r="W24" i="19"/>
  <c r="J25" i="19"/>
  <c r="P25" i="19"/>
  <c r="V25" i="19"/>
  <c r="I26" i="19"/>
  <c r="O26" i="19"/>
  <c r="U26" i="19"/>
  <c r="H27" i="19"/>
  <c r="N27" i="19"/>
  <c r="T27" i="19"/>
  <c r="G28" i="19"/>
  <c r="M28" i="19"/>
  <c r="S28" i="19"/>
  <c r="F29" i="19"/>
  <c r="L29" i="19"/>
  <c r="R29" i="19"/>
  <c r="E30" i="19"/>
  <c r="K30" i="19"/>
  <c r="Q30" i="19"/>
  <c r="W30" i="19"/>
  <c r="J31" i="19"/>
  <c r="P31" i="19"/>
  <c r="V31" i="19"/>
  <c r="I32" i="19"/>
  <c r="O32" i="19"/>
  <c r="U32" i="19"/>
  <c r="H33" i="19"/>
  <c r="N33" i="19"/>
  <c r="T33" i="19"/>
  <c r="G34" i="19"/>
  <c r="M34" i="19"/>
  <c r="S34" i="19"/>
  <c r="F35" i="19"/>
  <c r="L35" i="19"/>
  <c r="R35" i="19"/>
  <c r="E36" i="19"/>
  <c r="K36" i="19"/>
  <c r="Q36" i="19"/>
  <c r="W36" i="19"/>
  <c r="J37" i="19"/>
  <c r="P37" i="19"/>
  <c r="V37" i="19"/>
  <c r="I38" i="19"/>
  <c r="O38" i="19"/>
  <c r="U38" i="19"/>
  <c r="H39" i="19"/>
  <c r="N39" i="19"/>
  <c r="T39" i="19"/>
  <c r="G40" i="19"/>
  <c r="M40" i="19"/>
  <c r="S40" i="19"/>
  <c r="F41" i="19"/>
  <c r="L41" i="19"/>
  <c r="R41" i="19"/>
  <c r="E42" i="19"/>
  <c r="K42" i="19"/>
  <c r="Q42" i="19"/>
  <c r="I3" i="19"/>
  <c r="O3" i="19"/>
  <c r="U3" i="19"/>
  <c r="H4" i="19"/>
  <c r="N4" i="19"/>
  <c r="T4" i="19"/>
  <c r="G5" i="19"/>
  <c r="M5" i="19"/>
  <c r="S5" i="19"/>
  <c r="F6" i="19"/>
  <c r="L6" i="19"/>
  <c r="R6" i="19"/>
  <c r="E7" i="19"/>
  <c r="K7" i="19"/>
  <c r="Q7" i="19"/>
  <c r="W7" i="19"/>
  <c r="J8" i="19"/>
  <c r="P8" i="19"/>
  <c r="V8" i="19"/>
  <c r="I9" i="19"/>
  <c r="O9" i="19"/>
  <c r="U9" i="19"/>
  <c r="H10" i="19"/>
  <c r="N10" i="19"/>
  <c r="T10" i="19"/>
  <c r="G11" i="19"/>
  <c r="M11" i="19"/>
  <c r="S11" i="19"/>
  <c r="F12" i="19"/>
  <c r="L12" i="19"/>
  <c r="R12" i="19"/>
  <c r="E13" i="19"/>
  <c r="K13" i="19"/>
  <c r="Q13" i="19"/>
  <c r="W13" i="19"/>
  <c r="J14" i="19"/>
  <c r="P14" i="19"/>
  <c r="V14" i="19"/>
  <c r="I15" i="19"/>
  <c r="O15" i="19"/>
  <c r="U15" i="19"/>
  <c r="H16" i="19"/>
  <c r="N16" i="19"/>
  <c r="T16" i="19"/>
  <c r="G17" i="19"/>
  <c r="M17" i="19"/>
  <c r="S17" i="19"/>
  <c r="F18" i="19"/>
  <c r="L18" i="19"/>
  <c r="R18" i="19"/>
  <c r="E19" i="19"/>
  <c r="K19" i="19"/>
  <c r="Q19" i="19"/>
  <c r="W19" i="19"/>
  <c r="J20" i="19"/>
  <c r="P20" i="19"/>
  <c r="V20" i="19"/>
  <c r="I21" i="19"/>
  <c r="O21" i="19"/>
  <c r="U21" i="19"/>
  <c r="H22" i="19"/>
  <c r="N22" i="19"/>
  <c r="T22" i="19"/>
  <c r="G23" i="19"/>
  <c r="M23" i="19"/>
  <c r="S23" i="19"/>
  <c r="F24" i="19"/>
  <c r="L24" i="19"/>
  <c r="R24" i="19"/>
  <c r="E25" i="19"/>
  <c r="K25" i="19"/>
  <c r="Q25" i="19"/>
  <c r="W25" i="19"/>
  <c r="J26" i="19"/>
  <c r="P26" i="19"/>
  <c r="V26" i="19"/>
  <c r="I27" i="19"/>
  <c r="O27" i="19"/>
  <c r="U27" i="19"/>
  <c r="H28" i="19"/>
  <c r="N28" i="19"/>
  <c r="T28" i="19"/>
  <c r="G29" i="19"/>
  <c r="M29" i="19"/>
  <c r="S29" i="19"/>
  <c r="F30" i="19"/>
  <c r="L30" i="19"/>
  <c r="R30" i="19"/>
  <c r="E31" i="19"/>
  <c r="K31" i="19"/>
  <c r="Q31" i="19"/>
  <c r="W31" i="19"/>
  <c r="J32" i="19"/>
  <c r="P32" i="19"/>
  <c r="V32" i="19"/>
  <c r="I33" i="19"/>
  <c r="O33" i="19"/>
  <c r="U33" i="19"/>
  <c r="H34" i="19"/>
  <c r="N34" i="19"/>
  <c r="T34" i="19"/>
  <c r="G35" i="19"/>
  <c r="M35" i="19"/>
  <c r="S35" i="19"/>
  <c r="F36" i="19"/>
  <c r="L36" i="19"/>
  <c r="R36" i="19"/>
  <c r="E37" i="19"/>
  <c r="K37" i="19"/>
  <c r="Q37" i="19"/>
  <c r="W37" i="19"/>
  <c r="J38" i="19"/>
  <c r="P38" i="19"/>
  <c r="V38" i="19"/>
  <c r="I39" i="19"/>
  <c r="O39" i="19"/>
  <c r="U39" i="19"/>
  <c r="H40" i="19"/>
  <c r="N40" i="19"/>
  <c r="T40" i="19"/>
  <c r="G41" i="19"/>
  <c r="M41" i="19"/>
  <c r="S41" i="19"/>
  <c r="J3" i="19"/>
  <c r="P3" i="19"/>
  <c r="V3" i="19"/>
  <c r="I4" i="19"/>
  <c r="O4" i="19"/>
  <c r="U4" i="19"/>
  <c r="H5" i="19"/>
  <c r="N5" i="19"/>
  <c r="T5" i="19"/>
  <c r="G6" i="19"/>
  <c r="M6" i="19"/>
  <c r="S6" i="19"/>
  <c r="F7" i="19"/>
  <c r="L7" i="19"/>
  <c r="R7" i="19"/>
  <c r="E8" i="19"/>
  <c r="K8" i="19"/>
  <c r="Q8" i="19"/>
  <c r="W8" i="19"/>
  <c r="J9" i="19"/>
  <c r="P9" i="19"/>
  <c r="V9" i="19"/>
  <c r="I10" i="19"/>
  <c r="O10" i="19"/>
  <c r="U10" i="19"/>
  <c r="H11" i="19"/>
  <c r="N11" i="19"/>
  <c r="T11" i="19"/>
  <c r="G12" i="19"/>
  <c r="M12" i="19"/>
  <c r="S12" i="19"/>
  <c r="F13" i="19"/>
  <c r="L13" i="19"/>
  <c r="R13" i="19"/>
  <c r="E14" i="19"/>
  <c r="K14" i="19"/>
  <c r="Q14" i="19"/>
  <c r="W14" i="19"/>
  <c r="J15" i="19"/>
  <c r="P15" i="19"/>
  <c r="V15" i="19"/>
  <c r="I16" i="19"/>
  <c r="O16" i="19"/>
  <c r="U16" i="19"/>
  <c r="H17" i="19"/>
  <c r="N17" i="19"/>
  <c r="T17" i="19"/>
  <c r="G18" i="19"/>
  <c r="M18" i="19"/>
  <c r="S18" i="19"/>
  <c r="F19" i="19"/>
  <c r="L19" i="19"/>
  <c r="R19" i="19"/>
  <c r="E20" i="19"/>
  <c r="K20" i="19"/>
  <c r="Q20" i="19"/>
  <c r="W20" i="19"/>
  <c r="J21" i="19"/>
  <c r="P21" i="19"/>
  <c r="V21" i="19"/>
  <c r="I22" i="19"/>
  <c r="O22" i="19"/>
  <c r="U22" i="19"/>
  <c r="H23" i="19"/>
  <c r="N23" i="19"/>
  <c r="T23" i="19"/>
  <c r="G24" i="19"/>
  <c r="M24" i="19"/>
  <c r="S24" i="19"/>
  <c r="F25" i="19"/>
  <c r="L25" i="19"/>
  <c r="R25" i="19"/>
  <c r="E26" i="19"/>
  <c r="K26" i="19"/>
  <c r="Q26" i="19"/>
  <c r="W26" i="19"/>
  <c r="J27" i="19"/>
  <c r="P27" i="19"/>
  <c r="V27" i="19"/>
  <c r="I28" i="19"/>
  <c r="O28" i="19"/>
  <c r="U28" i="19"/>
  <c r="H29" i="19"/>
  <c r="N29" i="19"/>
  <c r="T29" i="19"/>
  <c r="G30" i="19"/>
  <c r="M30" i="19"/>
  <c r="S30" i="19"/>
  <c r="F31" i="19"/>
  <c r="L31" i="19"/>
  <c r="R31" i="19"/>
  <c r="E32" i="19"/>
  <c r="K32" i="19"/>
  <c r="Q32" i="19"/>
  <c r="W32" i="19"/>
  <c r="J33" i="19"/>
  <c r="P33" i="19"/>
  <c r="V33" i="19"/>
  <c r="I34" i="19"/>
  <c r="O34" i="19"/>
  <c r="U34" i="19"/>
  <c r="H35" i="19"/>
  <c r="N35" i="19"/>
  <c r="T35" i="19"/>
  <c r="G36" i="19"/>
  <c r="M36" i="19"/>
  <c r="S36" i="19"/>
  <c r="F37" i="19"/>
  <c r="L37" i="19"/>
  <c r="R37" i="19"/>
  <c r="E38" i="19"/>
  <c r="K38" i="19"/>
  <c r="Q38" i="19"/>
  <c r="W38" i="19"/>
  <c r="J39" i="19"/>
  <c r="P39" i="19"/>
  <c r="V39" i="19"/>
  <c r="I40" i="19"/>
  <c r="O40" i="19"/>
  <c r="U40" i="19"/>
  <c r="H41" i="19"/>
  <c r="N41" i="19"/>
  <c r="T41" i="19"/>
  <c r="G42" i="19"/>
  <c r="M42" i="19"/>
  <c r="S42" i="19"/>
  <c r="F42" i="19"/>
  <c r="F43" i="19"/>
  <c r="L43" i="19"/>
  <c r="R43" i="19"/>
  <c r="E44" i="19"/>
  <c r="K44" i="19"/>
  <c r="Q44" i="19"/>
  <c r="W44" i="19"/>
  <c r="J45" i="19"/>
  <c r="P45" i="19"/>
  <c r="V45" i="19"/>
  <c r="I46" i="19"/>
  <c r="O46" i="19"/>
  <c r="U46" i="19"/>
  <c r="H47" i="19"/>
  <c r="N47" i="19"/>
  <c r="T47" i="19"/>
  <c r="G48" i="19"/>
  <c r="M48" i="19"/>
  <c r="S48" i="19"/>
  <c r="F49" i="19"/>
  <c r="L49" i="19"/>
  <c r="R49" i="19"/>
  <c r="E50" i="19"/>
  <c r="K50" i="19"/>
  <c r="Q50" i="19"/>
  <c r="W50" i="19"/>
  <c r="J51" i="19"/>
  <c r="P51" i="19"/>
  <c r="V51" i="19"/>
  <c r="I52" i="19"/>
  <c r="O52" i="19"/>
  <c r="U52" i="19"/>
  <c r="H53" i="19"/>
  <c r="N53" i="19"/>
  <c r="T53" i="19"/>
  <c r="G54" i="19"/>
  <c r="M54" i="19"/>
  <c r="S54" i="19"/>
  <c r="F55" i="19"/>
  <c r="L55" i="19"/>
  <c r="R55" i="19"/>
  <c r="E56" i="19"/>
  <c r="K56" i="19"/>
  <c r="Q56" i="19"/>
  <c r="W56" i="19"/>
  <c r="J57" i="19"/>
  <c r="P57" i="19"/>
  <c r="V57" i="19"/>
  <c r="I58" i="19"/>
  <c r="O58" i="19"/>
  <c r="U58" i="19"/>
  <c r="H59" i="19"/>
  <c r="N59" i="19"/>
  <c r="T59" i="19"/>
  <c r="G60" i="19"/>
  <c r="M60" i="19"/>
  <c r="S60" i="19"/>
  <c r="F61" i="19"/>
  <c r="L61" i="19"/>
  <c r="R61" i="19"/>
  <c r="E62" i="19"/>
  <c r="K62" i="19"/>
  <c r="Q62" i="19"/>
  <c r="W62" i="19"/>
  <c r="J63" i="19"/>
  <c r="P63" i="19"/>
  <c r="V63" i="19"/>
  <c r="I64" i="19"/>
  <c r="O64" i="19"/>
  <c r="U64" i="19"/>
  <c r="H65" i="19"/>
  <c r="N65" i="19"/>
  <c r="T65" i="19"/>
  <c r="G66" i="19"/>
  <c r="M66" i="19"/>
  <c r="S66" i="19"/>
  <c r="F67" i="19"/>
  <c r="L67" i="19"/>
  <c r="R67" i="19"/>
  <c r="E68" i="19"/>
  <c r="K68" i="19"/>
  <c r="Q68" i="19"/>
  <c r="W68" i="19"/>
  <c r="J69" i="19"/>
  <c r="P69" i="19"/>
  <c r="V69" i="19"/>
  <c r="I70" i="19"/>
  <c r="O70" i="19"/>
  <c r="U70" i="19"/>
  <c r="H71" i="19"/>
  <c r="N71" i="19"/>
  <c r="T71" i="19"/>
  <c r="G72" i="19"/>
  <c r="M72" i="19"/>
  <c r="S72" i="19"/>
  <c r="F73" i="19"/>
  <c r="L73" i="19"/>
  <c r="R73" i="19"/>
  <c r="E74" i="19"/>
  <c r="K74" i="19"/>
  <c r="Q74" i="19"/>
  <c r="W74" i="19"/>
  <c r="J75" i="19"/>
  <c r="P75" i="19"/>
  <c r="V75" i="19"/>
  <c r="I76" i="19"/>
  <c r="O76" i="19"/>
  <c r="U76" i="19"/>
  <c r="H77" i="19"/>
  <c r="N77" i="19"/>
  <c r="T77" i="19"/>
  <c r="G78" i="19"/>
  <c r="M78" i="19"/>
  <c r="S78" i="19"/>
  <c r="F79" i="19"/>
  <c r="L79" i="19"/>
  <c r="R79" i="19"/>
  <c r="E80" i="19"/>
  <c r="K80" i="19"/>
  <c r="Q80" i="19"/>
  <c r="W80" i="19"/>
  <c r="L42" i="19"/>
  <c r="G43" i="19"/>
  <c r="M43" i="19"/>
  <c r="S43" i="19"/>
  <c r="F44" i="19"/>
  <c r="L44" i="19"/>
  <c r="R44" i="19"/>
  <c r="E45" i="19"/>
  <c r="K45" i="19"/>
  <c r="Q45" i="19"/>
  <c r="W45" i="19"/>
  <c r="J46" i="19"/>
  <c r="P46" i="19"/>
  <c r="V46" i="19"/>
  <c r="I47" i="19"/>
  <c r="O47" i="19"/>
  <c r="U47" i="19"/>
  <c r="H48" i="19"/>
  <c r="N48" i="19"/>
  <c r="T48" i="19"/>
  <c r="G49" i="19"/>
  <c r="M49" i="19"/>
  <c r="S49" i="19"/>
  <c r="F50" i="19"/>
  <c r="L50" i="19"/>
  <c r="R50" i="19"/>
  <c r="E51" i="19"/>
  <c r="K51" i="19"/>
  <c r="Q51" i="19"/>
  <c r="W51" i="19"/>
  <c r="J52" i="19"/>
  <c r="P52" i="19"/>
  <c r="V52" i="19"/>
  <c r="I53" i="19"/>
  <c r="O53" i="19"/>
  <c r="U53" i="19"/>
  <c r="H54" i="19"/>
  <c r="N54" i="19"/>
  <c r="T54" i="19"/>
  <c r="G55" i="19"/>
  <c r="M55" i="19"/>
  <c r="S55" i="19"/>
  <c r="F56" i="19"/>
  <c r="L56" i="19"/>
  <c r="R56" i="19"/>
  <c r="E57" i="19"/>
  <c r="K57" i="19"/>
  <c r="Q57" i="19"/>
  <c r="W57" i="19"/>
  <c r="J58" i="19"/>
  <c r="P58" i="19"/>
  <c r="V58" i="19"/>
  <c r="I59" i="19"/>
  <c r="O59" i="19"/>
  <c r="U59" i="19"/>
  <c r="H60" i="19"/>
  <c r="N60" i="19"/>
  <c r="T60" i="19"/>
  <c r="G61" i="19"/>
  <c r="M61" i="19"/>
  <c r="S61" i="19"/>
  <c r="F62" i="19"/>
  <c r="L62" i="19"/>
  <c r="R62" i="19"/>
  <c r="E63" i="19"/>
  <c r="K63" i="19"/>
  <c r="Q63" i="19"/>
  <c r="W63" i="19"/>
  <c r="J64" i="19"/>
  <c r="P64" i="19"/>
  <c r="V64" i="19"/>
  <c r="I65" i="19"/>
  <c r="O65" i="19"/>
  <c r="U65" i="19"/>
  <c r="H66" i="19"/>
  <c r="N66" i="19"/>
  <c r="T66" i="19"/>
  <c r="G67" i="19"/>
  <c r="M67" i="19"/>
  <c r="S67" i="19"/>
  <c r="F68" i="19"/>
  <c r="L68" i="19"/>
  <c r="R68" i="19"/>
  <c r="E69" i="19"/>
  <c r="K69" i="19"/>
  <c r="Q69" i="19"/>
  <c r="W69" i="19"/>
  <c r="J70" i="19"/>
  <c r="P70" i="19"/>
  <c r="V70" i="19"/>
  <c r="I71" i="19"/>
  <c r="O71" i="19"/>
  <c r="U71" i="19"/>
  <c r="H72" i="19"/>
  <c r="N72" i="19"/>
  <c r="T72" i="19"/>
  <c r="G73" i="19"/>
  <c r="M73" i="19"/>
  <c r="S73" i="19"/>
  <c r="F74" i="19"/>
  <c r="L74" i="19"/>
  <c r="R74" i="19"/>
  <c r="E75" i="19"/>
  <c r="K75" i="19"/>
  <c r="Q75" i="19"/>
  <c r="W75" i="19"/>
  <c r="J76" i="19"/>
  <c r="P76" i="19"/>
  <c r="V76" i="19"/>
  <c r="I77" i="19"/>
  <c r="O77" i="19"/>
  <c r="U77" i="19"/>
  <c r="H78" i="19"/>
  <c r="N78" i="19"/>
  <c r="T78" i="19"/>
  <c r="G79" i="19"/>
  <c r="M79" i="19"/>
  <c r="R42" i="19"/>
  <c r="H43" i="19"/>
  <c r="N43" i="19"/>
  <c r="T43" i="19"/>
  <c r="G44" i="19"/>
  <c r="M44" i="19"/>
  <c r="S44" i="19"/>
  <c r="F45" i="19"/>
  <c r="L45" i="19"/>
  <c r="R45" i="19"/>
  <c r="E46" i="19"/>
  <c r="K46" i="19"/>
  <c r="Q46" i="19"/>
  <c r="W46" i="19"/>
  <c r="J47" i="19"/>
  <c r="P47" i="19"/>
  <c r="V47" i="19"/>
  <c r="I48" i="19"/>
  <c r="O48" i="19"/>
  <c r="U48" i="19"/>
  <c r="H49" i="19"/>
  <c r="N49" i="19"/>
  <c r="T49" i="19"/>
  <c r="G50" i="19"/>
  <c r="M50" i="19"/>
  <c r="S50" i="19"/>
  <c r="F51" i="19"/>
  <c r="L51" i="19"/>
  <c r="R51" i="19"/>
  <c r="E52" i="19"/>
  <c r="K52" i="19"/>
  <c r="Q52" i="19"/>
  <c r="W52" i="19"/>
  <c r="J53" i="19"/>
  <c r="P53" i="19"/>
  <c r="V53" i="19"/>
  <c r="I54" i="19"/>
  <c r="O54" i="19"/>
  <c r="U54" i="19"/>
  <c r="H55" i="19"/>
  <c r="N55" i="19"/>
  <c r="T55" i="19"/>
  <c r="G56" i="19"/>
  <c r="M56" i="19"/>
  <c r="S56" i="19"/>
  <c r="F57" i="19"/>
  <c r="L57" i="19"/>
  <c r="R57" i="19"/>
  <c r="E58" i="19"/>
  <c r="K58" i="19"/>
  <c r="Q58" i="19"/>
  <c r="W58" i="19"/>
  <c r="J59" i="19"/>
  <c r="P59" i="19"/>
  <c r="V59" i="19"/>
  <c r="I60" i="19"/>
  <c r="O60" i="19"/>
  <c r="U60" i="19"/>
  <c r="H61" i="19"/>
  <c r="N61" i="19"/>
  <c r="T61" i="19"/>
  <c r="G62" i="19"/>
  <c r="M62" i="19"/>
  <c r="S62" i="19"/>
  <c r="F63" i="19"/>
  <c r="L63" i="19"/>
  <c r="R63" i="19"/>
  <c r="E64" i="19"/>
  <c r="K64" i="19"/>
  <c r="Q64" i="19"/>
  <c r="W64" i="19"/>
  <c r="J65" i="19"/>
  <c r="P65" i="19"/>
  <c r="V65" i="19"/>
  <c r="I66" i="19"/>
  <c r="O66" i="19"/>
  <c r="U66" i="19"/>
  <c r="H67" i="19"/>
  <c r="N67" i="19"/>
  <c r="T67" i="19"/>
  <c r="G68" i="19"/>
  <c r="M68" i="19"/>
  <c r="S68" i="19"/>
  <c r="F69" i="19"/>
  <c r="L69" i="19"/>
  <c r="R69" i="19"/>
  <c r="E70" i="19"/>
  <c r="K70" i="19"/>
  <c r="Q70" i="19"/>
  <c r="W70" i="19"/>
  <c r="J71" i="19"/>
  <c r="P71" i="19"/>
  <c r="V71" i="19"/>
  <c r="I72" i="19"/>
  <c r="O72" i="19"/>
  <c r="U72" i="19"/>
  <c r="H73" i="19"/>
  <c r="N73" i="19"/>
  <c r="T73" i="19"/>
  <c r="G74" i="19"/>
  <c r="M74" i="19"/>
  <c r="S74" i="19"/>
  <c r="F75" i="19"/>
  <c r="L75" i="19"/>
  <c r="R75" i="19"/>
  <c r="E76" i="19"/>
  <c r="K76" i="19"/>
  <c r="Q76" i="19"/>
  <c r="W76" i="19"/>
  <c r="J77" i="19"/>
  <c r="P77" i="19"/>
  <c r="V77" i="19"/>
  <c r="I78" i="19"/>
  <c r="O78" i="19"/>
  <c r="U78" i="19"/>
  <c r="H79" i="19"/>
  <c r="N79" i="19"/>
  <c r="V42" i="19"/>
  <c r="I43" i="19"/>
  <c r="O43" i="19"/>
  <c r="U43" i="19"/>
  <c r="H44" i="19"/>
  <c r="N44" i="19"/>
  <c r="T44" i="19"/>
  <c r="G45" i="19"/>
  <c r="M45" i="19"/>
  <c r="S45" i="19"/>
  <c r="F46" i="19"/>
  <c r="L46" i="19"/>
  <c r="R46" i="19"/>
  <c r="E47" i="19"/>
  <c r="K47" i="19"/>
  <c r="Q47" i="19"/>
  <c r="W47" i="19"/>
  <c r="J48" i="19"/>
  <c r="P48" i="19"/>
  <c r="V48" i="19"/>
  <c r="I49" i="19"/>
  <c r="O49" i="19"/>
  <c r="U49" i="19"/>
  <c r="H50" i="19"/>
  <c r="N50" i="19"/>
  <c r="T50" i="19"/>
  <c r="G51" i="19"/>
  <c r="M51" i="19"/>
  <c r="S51" i="19"/>
  <c r="F52" i="19"/>
  <c r="L52" i="19"/>
  <c r="R52" i="19"/>
  <c r="E53" i="19"/>
  <c r="K53" i="19"/>
  <c r="Q53" i="19"/>
  <c r="W53" i="19"/>
  <c r="J54" i="19"/>
  <c r="P54" i="19"/>
  <c r="V54" i="19"/>
  <c r="I55" i="19"/>
  <c r="O55" i="19"/>
  <c r="U55" i="19"/>
  <c r="H56" i="19"/>
  <c r="N56" i="19"/>
  <c r="T56" i="19"/>
  <c r="G57" i="19"/>
  <c r="M57" i="19"/>
  <c r="S57" i="19"/>
  <c r="F58" i="19"/>
  <c r="L58" i="19"/>
  <c r="R58" i="19"/>
  <c r="E59" i="19"/>
  <c r="K59" i="19"/>
  <c r="Q59" i="19"/>
  <c r="W59" i="19"/>
  <c r="J60" i="19"/>
  <c r="P60" i="19"/>
  <c r="V60" i="19"/>
  <c r="I61" i="19"/>
  <c r="O61" i="19"/>
  <c r="U61" i="19"/>
  <c r="H62" i="19"/>
  <c r="N62" i="19"/>
  <c r="T62" i="19"/>
  <c r="G63" i="19"/>
  <c r="M63" i="19"/>
  <c r="S63" i="19"/>
  <c r="F64" i="19"/>
  <c r="L64" i="19"/>
  <c r="R64" i="19"/>
  <c r="E65" i="19"/>
  <c r="K65" i="19"/>
  <c r="Q65" i="19"/>
  <c r="W65" i="19"/>
  <c r="J66" i="19"/>
  <c r="P66" i="19"/>
  <c r="V66" i="19"/>
  <c r="I67" i="19"/>
  <c r="O67" i="19"/>
  <c r="U67" i="19"/>
  <c r="H68" i="19"/>
  <c r="N68" i="19"/>
  <c r="T68" i="19"/>
  <c r="G69" i="19"/>
  <c r="M69" i="19"/>
  <c r="S69" i="19"/>
  <c r="F70" i="19"/>
  <c r="L70" i="19"/>
  <c r="R70" i="19"/>
  <c r="E71" i="19"/>
  <c r="K71" i="19"/>
  <c r="Q71" i="19"/>
  <c r="W71" i="19"/>
  <c r="J72" i="19"/>
  <c r="P72" i="19"/>
  <c r="V72" i="19"/>
  <c r="I73" i="19"/>
  <c r="O73" i="19"/>
  <c r="U73" i="19"/>
  <c r="H74" i="19"/>
  <c r="N74" i="19"/>
  <c r="T74" i="19"/>
  <c r="G75" i="19"/>
  <c r="M75" i="19"/>
  <c r="S75" i="19"/>
  <c r="F76" i="19"/>
  <c r="L76" i="19"/>
  <c r="R76" i="19"/>
  <c r="E77" i="19"/>
  <c r="K77" i="19"/>
  <c r="Q77" i="19"/>
  <c r="W77" i="19"/>
  <c r="J78" i="19"/>
  <c r="P78" i="19"/>
  <c r="V78" i="19"/>
  <c r="I79" i="19"/>
  <c r="O79" i="19"/>
  <c r="W42" i="19"/>
  <c r="J43" i="19"/>
  <c r="P43" i="19"/>
  <c r="V43" i="19"/>
  <c r="I44" i="19"/>
  <c r="O44" i="19"/>
  <c r="U44" i="19"/>
  <c r="H45" i="19"/>
  <c r="N45" i="19"/>
  <c r="T45" i="19"/>
  <c r="G46" i="19"/>
  <c r="M46" i="19"/>
  <c r="S46" i="19"/>
  <c r="F47" i="19"/>
  <c r="L47" i="19"/>
  <c r="R47" i="19"/>
  <c r="E48" i="19"/>
  <c r="K48" i="19"/>
  <c r="Q48" i="19"/>
  <c r="W48" i="19"/>
  <c r="J49" i="19"/>
  <c r="P49" i="19"/>
  <c r="V49" i="19"/>
  <c r="I50" i="19"/>
  <c r="O50" i="19"/>
  <c r="U50" i="19"/>
  <c r="H51" i="19"/>
  <c r="N51" i="19"/>
  <c r="T51" i="19"/>
  <c r="G52" i="19"/>
  <c r="M52" i="19"/>
  <c r="S52" i="19"/>
  <c r="F53" i="19"/>
  <c r="L53" i="19"/>
  <c r="R53" i="19"/>
  <c r="E54" i="19"/>
  <c r="K54" i="19"/>
  <c r="Q54" i="19"/>
  <c r="W54" i="19"/>
  <c r="J55" i="19"/>
  <c r="P55" i="19"/>
  <c r="V55" i="19"/>
  <c r="I56" i="19"/>
  <c r="O56" i="19"/>
  <c r="U56" i="19"/>
  <c r="H57" i="19"/>
  <c r="N57" i="19"/>
  <c r="T57" i="19"/>
  <c r="G58" i="19"/>
  <c r="M58" i="19"/>
  <c r="S58" i="19"/>
  <c r="F59" i="19"/>
  <c r="L59" i="19"/>
  <c r="R59" i="19"/>
  <c r="E60" i="19"/>
  <c r="K60" i="19"/>
  <c r="Q60" i="19"/>
  <c r="W60" i="19"/>
  <c r="J61" i="19"/>
  <c r="P61" i="19"/>
  <c r="V61" i="19"/>
  <c r="I62" i="19"/>
  <c r="O62" i="19"/>
  <c r="U62" i="19"/>
  <c r="H63" i="19"/>
  <c r="N63" i="19"/>
  <c r="T63" i="19"/>
  <c r="G64" i="19"/>
  <c r="M64" i="19"/>
  <c r="S64" i="19"/>
  <c r="F65" i="19"/>
  <c r="L65" i="19"/>
  <c r="R65" i="19"/>
  <c r="E66" i="19"/>
  <c r="K66" i="19"/>
  <c r="Q66" i="19"/>
  <c r="W66" i="19"/>
  <c r="J67" i="19"/>
  <c r="P67" i="19"/>
  <c r="V67" i="19"/>
  <c r="I68" i="19"/>
  <c r="O68" i="19"/>
  <c r="U68" i="19"/>
  <c r="H69" i="19"/>
  <c r="N69" i="19"/>
  <c r="T69" i="19"/>
  <c r="G70" i="19"/>
  <c r="M70" i="19"/>
  <c r="S70" i="19"/>
  <c r="F71" i="19"/>
  <c r="L71" i="19"/>
  <c r="R71" i="19"/>
  <c r="E72" i="19"/>
  <c r="K72" i="19"/>
  <c r="Q72" i="19"/>
  <c r="W72" i="19"/>
  <c r="J73" i="19"/>
  <c r="P73" i="19"/>
  <c r="V73" i="19"/>
  <c r="I74" i="19"/>
  <c r="O74" i="19"/>
  <c r="U74" i="19"/>
  <c r="H75" i="19"/>
  <c r="N75" i="19"/>
  <c r="T75" i="19"/>
  <c r="G76" i="19"/>
  <c r="M76" i="19"/>
  <c r="S76" i="19"/>
  <c r="F77" i="19"/>
  <c r="L77" i="19"/>
  <c r="R77" i="19"/>
  <c r="E78" i="19"/>
  <c r="K78" i="19"/>
  <c r="Q78" i="19"/>
  <c r="W78" i="19"/>
  <c r="J79" i="19"/>
  <c r="E43" i="19"/>
  <c r="K43" i="19"/>
  <c r="Q43" i="19"/>
  <c r="W43" i="19"/>
  <c r="J44" i="19"/>
  <c r="P44" i="19"/>
  <c r="V44" i="19"/>
  <c r="I45" i="19"/>
  <c r="O45" i="19"/>
  <c r="U45" i="19"/>
  <c r="H46" i="19"/>
  <c r="N46" i="19"/>
  <c r="T46" i="19"/>
  <c r="G47" i="19"/>
  <c r="M47" i="19"/>
  <c r="S47" i="19"/>
  <c r="F48" i="19"/>
  <c r="L48" i="19"/>
  <c r="R48" i="19"/>
  <c r="E49" i="19"/>
  <c r="K49" i="19"/>
  <c r="Q49" i="19"/>
  <c r="W49" i="19"/>
  <c r="J50" i="19"/>
  <c r="P50" i="19"/>
  <c r="V50" i="19"/>
  <c r="I51" i="19"/>
  <c r="O51" i="19"/>
  <c r="U51" i="19"/>
  <c r="H52" i="19"/>
  <c r="N52" i="19"/>
  <c r="T52" i="19"/>
  <c r="G53" i="19"/>
  <c r="M53" i="19"/>
  <c r="S53" i="19"/>
  <c r="F54" i="19"/>
  <c r="L54" i="19"/>
  <c r="R54" i="19"/>
  <c r="E55" i="19"/>
  <c r="K55" i="19"/>
  <c r="Q55" i="19"/>
  <c r="W55" i="19"/>
  <c r="J56" i="19"/>
  <c r="P56" i="19"/>
  <c r="V56" i="19"/>
  <c r="I57" i="19"/>
  <c r="O57" i="19"/>
  <c r="U57" i="19"/>
  <c r="H58" i="19"/>
  <c r="N58" i="19"/>
  <c r="T58" i="19"/>
  <c r="G59" i="19"/>
  <c r="M59" i="19"/>
  <c r="S59" i="19"/>
  <c r="F60" i="19"/>
  <c r="L60" i="19"/>
  <c r="R60" i="19"/>
  <c r="E61" i="19"/>
  <c r="K61" i="19"/>
  <c r="Q61" i="19"/>
  <c r="W61" i="19"/>
  <c r="J62" i="19"/>
  <c r="P62" i="19"/>
  <c r="V62" i="19"/>
  <c r="I63" i="19"/>
  <c r="O63" i="19"/>
  <c r="U63" i="19"/>
  <c r="H64" i="19"/>
  <c r="N64" i="19"/>
  <c r="T64" i="19"/>
  <c r="G65" i="19"/>
  <c r="M65" i="19"/>
  <c r="S65" i="19"/>
  <c r="F66" i="19"/>
  <c r="L66" i="19"/>
  <c r="R66" i="19"/>
  <c r="E67" i="19"/>
  <c r="K67" i="19"/>
  <c r="Q67" i="19"/>
  <c r="W67" i="19"/>
  <c r="J68" i="19"/>
  <c r="P68" i="19"/>
  <c r="V68" i="19"/>
  <c r="I69" i="19"/>
  <c r="O69" i="19"/>
  <c r="U69" i="19"/>
  <c r="H70" i="19"/>
  <c r="N70" i="19"/>
  <c r="T70" i="19"/>
  <c r="G71" i="19"/>
  <c r="M71" i="19"/>
  <c r="S71" i="19"/>
  <c r="F72" i="19"/>
  <c r="L72" i="19"/>
  <c r="R72" i="19"/>
  <c r="E73" i="19"/>
  <c r="K73" i="19"/>
  <c r="Q73" i="19"/>
  <c r="W73" i="19"/>
  <c r="J74" i="19"/>
  <c r="P74" i="19"/>
  <c r="V74" i="19"/>
  <c r="I75" i="19"/>
  <c r="O75" i="19"/>
  <c r="U75" i="19"/>
  <c r="H76" i="19"/>
  <c r="N76" i="19"/>
  <c r="T76" i="19"/>
  <c r="G77" i="19"/>
  <c r="M77" i="19"/>
  <c r="S77" i="19"/>
  <c r="F78" i="19"/>
  <c r="L78" i="19"/>
  <c r="R78" i="19"/>
  <c r="E79" i="19"/>
  <c r="K79" i="19"/>
  <c r="Q79" i="19"/>
  <c r="W79" i="19"/>
  <c r="J80" i="19"/>
  <c r="P80" i="19"/>
  <c r="V80" i="19"/>
  <c r="I81" i="19"/>
  <c r="O81" i="19"/>
  <c r="U81" i="19"/>
  <c r="H82" i="19"/>
  <c r="N82" i="19"/>
  <c r="T82" i="19"/>
  <c r="P79" i="19"/>
  <c r="G80" i="19"/>
  <c r="O80" i="19"/>
  <c r="F81" i="19"/>
  <c r="M81" i="19"/>
  <c r="T81" i="19"/>
  <c r="I82" i="19"/>
  <c r="P82" i="19"/>
  <c r="W82" i="19"/>
  <c r="J83" i="19"/>
  <c r="P83" i="19"/>
  <c r="V83" i="19"/>
  <c r="I84" i="19"/>
  <c r="O84" i="19"/>
  <c r="U84" i="19"/>
  <c r="H85" i="19"/>
  <c r="N85" i="19"/>
  <c r="T85" i="19"/>
  <c r="G86" i="19"/>
  <c r="M86" i="19"/>
  <c r="S86" i="19"/>
  <c r="L87" i="19"/>
  <c r="R87" i="19"/>
  <c r="K88" i="19"/>
  <c r="W88" i="19"/>
  <c r="S79" i="19"/>
  <c r="H80" i="19"/>
  <c r="R80" i="19"/>
  <c r="G81" i="19"/>
  <c r="N81" i="19"/>
  <c r="V81" i="19"/>
  <c r="J82" i="19"/>
  <c r="Q82" i="19"/>
  <c r="E83" i="19"/>
  <c r="K83" i="19"/>
  <c r="Q83" i="19"/>
  <c r="W83" i="19"/>
  <c r="J84" i="19"/>
  <c r="P84" i="19"/>
  <c r="V84" i="19"/>
  <c r="I85" i="19"/>
  <c r="O85" i="19"/>
  <c r="U85" i="19"/>
  <c r="H86" i="19"/>
  <c r="N86" i="19"/>
  <c r="T86" i="19"/>
  <c r="G87" i="19"/>
  <c r="M87" i="19"/>
  <c r="S87" i="19"/>
  <c r="F88" i="19"/>
  <c r="L88" i="19"/>
  <c r="R88" i="19"/>
  <c r="T79" i="19"/>
  <c r="I80" i="19"/>
  <c r="S80" i="19"/>
  <c r="H81" i="19"/>
  <c r="P81" i="19"/>
  <c r="W81" i="19"/>
  <c r="K82" i="19"/>
  <c r="R82" i="19"/>
  <c r="F83" i="19"/>
  <c r="L83" i="19"/>
  <c r="R83" i="19"/>
  <c r="E84" i="19"/>
  <c r="K84" i="19"/>
  <c r="Q84" i="19"/>
  <c r="W84" i="19"/>
  <c r="J85" i="19"/>
  <c r="P85" i="19"/>
  <c r="V85" i="19"/>
  <c r="I86" i="19"/>
  <c r="O86" i="19"/>
  <c r="U86" i="19"/>
  <c r="H87" i="19"/>
  <c r="N87" i="19"/>
  <c r="T87" i="19"/>
  <c r="G88" i="19"/>
  <c r="M88" i="19"/>
  <c r="S88" i="19"/>
  <c r="U79" i="19"/>
  <c r="L80" i="19"/>
  <c r="T80" i="19"/>
  <c r="J81" i="19"/>
  <c r="Q81" i="19"/>
  <c r="E82" i="19"/>
  <c r="L82" i="19"/>
  <c r="S82" i="19"/>
  <c r="G83" i="19"/>
  <c r="M83" i="19"/>
  <c r="S83" i="19"/>
  <c r="F84" i="19"/>
  <c r="L84" i="19"/>
  <c r="R84" i="19"/>
  <c r="E85" i="19"/>
  <c r="K85" i="19"/>
  <c r="Q85" i="19"/>
  <c r="W85" i="19"/>
  <c r="J86" i="19"/>
  <c r="P86" i="19"/>
  <c r="V86" i="19"/>
  <c r="I87" i="19"/>
  <c r="O87" i="19"/>
  <c r="U87" i="19"/>
  <c r="H88" i="19"/>
  <c r="N88" i="19"/>
  <c r="T88" i="19"/>
  <c r="V79" i="19"/>
  <c r="M80" i="19"/>
  <c r="U80" i="19"/>
  <c r="K81" i="19"/>
  <c r="R81" i="19"/>
  <c r="F82" i="19"/>
  <c r="M82" i="19"/>
  <c r="U82" i="19"/>
  <c r="H83" i="19"/>
  <c r="N83" i="19"/>
  <c r="T83" i="19"/>
  <c r="G84" i="19"/>
  <c r="M84" i="19"/>
  <c r="S84" i="19"/>
  <c r="F85" i="19"/>
  <c r="L85" i="19"/>
  <c r="R85" i="19"/>
  <c r="E86" i="19"/>
  <c r="K86" i="19"/>
  <c r="Q86" i="19"/>
  <c r="W86" i="19"/>
  <c r="J87" i="19"/>
  <c r="P87" i="19"/>
  <c r="V87" i="19"/>
  <c r="I88" i="19"/>
  <c r="O88" i="19"/>
  <c r="U88" i="19"/>
  <c r="F80" i="19"/>
  <c r="N80" i="19"/>
  <c r="E81" i="19"/>
  <c r="L81" i="19"/>
  <c r="S81" i="19"/>
  <c r="G82" i="19"/>
  <c r="O82" i="19"/>
  <c r="V82" i="19"/>
  <c r="I83" i="19"/>
  <c r="O83" i="19"/>
  <c r="U83" i="19"/>
  <c r="H84" i="19"/>
  <c r="N84" i="19"/>
  <c r="T84" i="19"/>
  <c r="G85" i="19"/>
  <c r="M85" i="19"/>
  <c r="S85" i="19"/>
  <c r="F86" i="19"/>
  <c r="L86" i="19"/>
  <c r="R86" i="19"/>
  <c r="E87" i="19"/>
  <c r="K87" i="19"/>
  <c r="Q87" i="19"/>
  <c r="W87" i="19"/>
  <c r="J88" i="19"/>
  <c r="P88" i="19"/>
  <c r="V88" i="19"/>
  <c r="F87" i="19"/>
  <c r="E88" i="19"/>
  <c r="Q88" i="19"/>
  <c r="W2" i="19"/>
  <c r="Q2" i="19"/>
  <c r="K2" i="19"/>
  <c r="E2" i="19"/>
  <c r="V2" i="19"/>
  <c r="P2" i="19"/>
  <c r="J2" i="19"/>
  <c r="U2" i="19"/>
  <c r="O2" i="19"/>
  <c r="I2" i="19"/>
  <c r="T2" i="19"/>
  <c r="N2" i="19"/>
  <c r="H2" i="19"/>
  <c r="S2" i="19"/>
  <c r="M2" i="19"/>
  <c r="G2" i="19"/>
  <c r="R2" i="19"/>
  <c r="L2" i="19"/>
  <c r="F2" i="19"/>
  <c r="E3" i="18"/>
  <c r="K3" i="18"/>
  <c r="Q3" i="18"/>
  <c r="W3" i="18"/>
  <c r="J4" i="18"/>
  <c r="P4" i="18"/>
  <c r="V4" i="18"/>
  <c r="I5" i="18"/>
  <c r="O5" i="18"/>
  <c r="U5" i="18"/>
  <c r="H6" i="18"/>
  <c r="N6" i="18"/>
  <c r="T6" i="18"/>
  <c r="G7" i="18"/>
  <c r="M7" i="18"/>
  <c r="S7" i="18"/>
  <c r="F8" i="18"/>
  <c r="L8" i="18"/>
  <c r="R8" i="18"/>
  <c r="E9" i="18"/>
  <c r="K9" i="18"/>
  <c r="Q9" i="18"/>
  <c r="W9" i="18"/>
  <c r="J10" i="18"/>
  <c r="P10" i="18"/>
  <c r="V10" i="18"/>
  <c r="I11" i="18"/>
  <c r="O11" i="18"/>
  <c r="U11" i="18"/>
  <c r="H12" i="18"/>
  <c r="N12" i="18"/>
  <c r="T12" i="18"/>
  <c r="G13" i="18"/>
  <c r="M13" i="18"/>
  <c r="S13" i="18"/>
  <c r="F14" i="18"/>
  <c r="L14" i="18"/>
  <c r="R14" i="18"/>
  <c r="E15" i="18"/>
  <c r="K15" i="18"/>
  <c r="Q15" i="18"/>
  <c r="W15" i="18"/>
  <c r="J16" i="18"/>
  <c r="P16" i="18"/>
  <c r="V16" i="18"/>
  <c r="I17" i="18"/>
  <c r="O17" i="18"/>
  <c r="U17" i="18"/>
  <c r="H18" i="18"/>
  <c r="N18" i="18"/>
  <c r="T18" i="18"/>
  <c r="G19" i="18"/>
  <c r="M19" i="18"/>
  <c r="S19" i="18"/>
  <c r="F20" i="18"/>
  <c r="L20" i="18"/>
  <c r="R20" i="18"/>
  <c r="E21" i="18"/>
  <c r="K21" i="18"/>
  <c r="Q21" i="18"/>
  <c r="W21" i="18"/>
  <c r="J22" i="18"/>
  <c r="P22" i="18"/>
  <c r="V22" i="18"/>
  <c r="I23" i="18"/>
  <c r="O23" i="18"/>
  <c r="U23" i="18"/>
  <c r="H24" i="18"/>
  <c r="N24" i="18"/>
  <c r="T24" i="18"/>
  <c r="G25" i="18"/>
  <c r="M25" i="18"/>
  <c r="S25" i="18"/>
  <c r="F26" i="18"/>
  <c r="L26" i="18"/>
  <c r="R26" i="18"/>
  <c r="E27" i="18"/>
  <c r="K27" i="18"/>
  <c r="Q27" i="18"/>
  <c r="W27" i="18"/>
  <c r="J28" i="18"/>
  <c r="P28" i="18"/>
  <c r="V28" i="18"/>
  <c r="I29" i="18"/>
  <c r="O29" i="18"/>
  <c r="U29" i="18"/>
  <c r="H30" i="18"/>
  <c r="N30" i="18"/>
  <c r="T30" i="18"/>
  <c r="G31" i="18"/>
  <c r="M31" i="18"/>
  <c r="S31" i="18"/>
  <c r="F32" i="18"/>
  <c r="L32" i="18"/>
  <c r="R32" i="18"/>
  <c r="E33" i="18"/>
  <c r="K33" i="18"/>
  <c r="Q33" i="18"/>
  <c r="W33" i="18"/>
  <c r="J34" i="18"/>
  <c r="P34" i="18"/>
  <c r="V34" i="18"/>
  <c r="I35" i="18"/>
  <c r="O35" i="18"/>
  <c r="U35" i="18"/>
  <c r="H36" i="18"/>
  <c r="N36" i="18"/>
  <c r="T36" i="18"/>
  <c r="G37" i="18"/>
  <c r="M37" i="18"/>
  <c r="S37" i="18"/>
  <c r="F38" i="18"/>
  <c r="L38" i="18"/>
  <c r="R38" i="18"/>
  <c r="E39" i="18"/>
  <c r="K39" i="18"/>
  <c r="Q39" i="18"/>
  <c r="W39" i="18"/>
  <c r="J40" i="18"/>
  <c r="P40" i="18"/>
  <c r="V40" i="18"/>
  <c r="I41" i="18"/>
  <c r="O41" i="18"/>
  <c r="U41" i="18"/>
  <c r="H42" i="18"/>
  <c r="N42" i="18"/>
  <c r="T42" i="18"/>
  <c r="F3" i="18"/>
  <c r="L3" i="18"/>
  <c r="R3" i="18"/>
  <c r="E4" i="18"/>
  <c r="K4" i="18"/>
  <c r="Q4" i="18"/>
  <c r="W4" i="18"/>
  <c r="J5" i="18"/>
  <c r="P5" i="18"/>
  <c r="V5" i="18"/>
  <c r="I6" i="18"/>
  <c r="O6" i="18"/>
  <c r="U6" i="18"/>
  <c r="H7" i="18"/>
  <c r="N7" i="18"/>
  <c r="T7" i="18"/>
  <c r="G8" i="18"/>
  <c r="M8" i="18"/>
  <c r="S8" i="18"/>
  <c r="F9" i="18"/>
  <c r="L9" i="18"/>
  <c r="R9" i="18"/>
  <c r="E10" i="18"/>
  <c r="K10" i="18"/>
  <c r="Q10" i="18"/>
  <c r="W10" i="18"/>
  <c r="J11" i="18"/>
  <c r="P11" i="18"/>
  <c r="V11" i="18"/>
  <c r="I12" i="18"/>
  <c r="O12" i="18"/>
  <c r="U12" i="18"/>
  <c r="H13" i="18"/>
  <c r="N13" i="18"/>
  <c r="T13" i="18"/>
  <c r="G14" i="18"/>
  <c r="M14" i="18"/>
  <c r="S14" i="18"/>
  <c r="F15" i="18"/>
  <c r="L15" i="18"/>
  <c r="R15" i="18"/>
  <c r="E16" i="18"/>
  <c r="K16" i="18"/>
  <c r="Q16" i="18"/>
  <c r="W16" i="18"/>
  <c r="J17" i="18"/>
  <c r="P17" i="18"/>
  <c r="V17" i="18"/>
  <c r="I18" i="18"/>
  <c r="O18" i="18"/>
  <c r="U18" i="18"/>
  <c r="H19" i="18"/>
  <c r="N19" i="18"/>
  <c r="T19" i="18"/>
  <c r="G20" i="18"/>
  <c r="M20" i="18"/>
  <c r="S20" i="18"/>
  <c r="F21" i="18"/>
  <c r="L21" i="18"/>
  <c r="R21" i="18"/>
  <c r="E22" i="18"/>
  <c r="K22" i="18"/>
  <c r="Q22" i="18"/>
  <c r="W22" i="18"/>
  <c r="J23" i="18"/>
  <c r="P23" i="18"/>
  <c r="V23" i="18"/>
  <c r="I24" i="18"/>
  <c r="O24" i="18"/>
  <c r="U24" i="18"/>
  <c r="H25" i="18"/>
  <c r="N25" i="18"/>
  <c r="T25" i="18"/>
  <c r="G26" i="18"/>
  <c r="M26" i="18"/>
  <c r="S26" i="18"/>
  <c r="F27" i="18"/>
  <c r="L27" i="18"/>
  <c r="R27" i="18"/>
  <c r="E28" i="18"/>
  <c r="K28" i="18"/>
  <c r="Q28" i="18"/>
  <c r="W28" i="18"/>
  <c r="J29" i="18"/>
  <c r="P29" i="18"/>
  <c r="V29" i="18"/>
  <c r="I30" i="18"/>
  <c r="O30" i="18"/>
  <c r="U30" i="18"/>
  <c r="H31" i="18"/>
  <c r="N31" i="18"/>
  <c r="T31" i="18"/>
  <c r="G32" i="18"/>
  <c r="M32" i="18"/>
  <c r="S32" i="18"/>
  <c r="F33" i="18"/>
  <c r="L33" i="18"/>
  <c r="R33" i="18"/>
  <c r="E34" i="18"/>
  <c r="K34" i="18"/>
  <c r="Q34" i="18"/>
  <c r="W34" i="18"/>
  <c r="J35" i="18"/>
  <c r="P35" i="18"/>
  <c r="V35" i="18"/>
  <c r="I36" i="18"/>
  <c r="O36" i="18"/>
  <c r="U36" i="18"/>
  <c r="H37" i="18"/>
  <c r="N37" i="18"/>
  <c r="T37" i="18"/>
  <c r="G38" i="18"/>
  <c r="M38" i="18"/>
  <c r="S38" i="18"/>
  <c r="F39" i="18"/>
  <c r="L39" i="18"/>
  <c r="R39" i="18"/>
  <c r="E40" i="18"/>
  <c r="K40" i="18"/>
  <c r="Q40" i="18"/>
  <c r="W40" i="18"/>
  <c r="J41" i="18"/>
  <c r="P41" i="18"/>
  <c r="V41" i="18"/>
  <c r="I42" i="18"/>
  <c r="O42" i="18"/>
  <c r="U42" i="18"/>
  <c r="G3" i="18"/>
  <c r="M3" i="18"/>
  <c r="S3" i="18"/>
  <c r="F4" i="18"/>
  <c r="L4" i="18"/>
  <c r="R4" i="18"/>
  <c r="E5" i="18"/>
  <c r="K5" i="18"/>
  <c r="Q5" i="18"/>
  <c r="W5" i="18"/>
  <c r="J6" i="18"/>
  <c r="P6" i="18"/>
  <c r="V6" i="18"/>
  <c r="I7" i="18"/>
  <c r="O7" i="18"/>
  <c r="U7" i="18"/>
  <c r="H8" i="18"/>
  <c r="N8" i="18"/>
  <c r="T8" i="18"/>
  <c r="G9" i="18"/>
  <c r="M9" i="18"/>
  <c r="S9" i="18"/>
  <c r="F10" i="18"/>
  <c r="L10" i="18"/>
  <c r="R10" i="18"/>
  <c r="E11" i="18"/>
  <c r="K11" i="18"/>
  <c r="Q11" i="18"/>
  <c r="W11" i="18"/>
  <c r="J12" i="18"/>
  <c r="P12" i="18"/>
  <c r="V12" i="18"/>
  <c r="I13" i="18"/>
  <c r="O13" i="18"/>
  <c r="U13" i="18"/>
  <c r="H14" i="18"/>
  <c r="N14" i="18"/>
  <c r="T14" i="18"/>
  <c r="G15" i="18"/>
  <c r="M15" i="18"/>
  <c r="S15" i="18"/>
  <c r="F16" i="18"/>
  <c r="L16" i="18"/>
  <c r="R16" i="18"/>
  <c r="E17" i="18"/>
  <c r="K17" i="18"/>
  <c r="Q17" i="18"/>
  <c r="W17" i="18"/>
  <c r="J18" i="18"/>
  <c r="P18" i="18"/>
  <c r="V18" i="18"/>
  <c r="I19" i="18"/>
  <c r="O19" i="18"/>
  <c r="U19" i="18"/>
  <c r="H20" i="18"/>
  <c r="N20" i="18"/>
  <c r="T20" i="18"/>
  <c r="G21" i="18"/>
  <c r="M21" i="18"/>
  <c r="S21" i="18"/>
  <c r="F22" i="18"/>
  <c r="L22" i="18"/>
  <c r="R22" i="18"/>
  <c r="E23" i="18"/>
  <c r="K23" i="18"/>
  <c r="Q23" i="18"/>
  <c r="W23" i="18"/>
  <c r="J24" i="18"/>
  <c r="P24" i="18"/>
  <c r="V24" i="18"/>
  <c r="I25" i="18"/>
  <c r="O25" i="18"/>
  <c r="U25" i="18"/>
  <c r="H26" i="18"/>
  <c r="N26" i="18"/>
  <c r="T26" i="18"/>
  <c r="G27" i="18"/>
  <c r="M27" i="18"/>
  <c r="S27" i="18"/>
  <c r="F28" i="18"/>
  <c r="L28" i="18"/>
  <c r="R28" i="18"/>
  <c r="E29" i="18"/>
  <c r="K29" i="18"/>
  <c r="Q29" i="18"/>
  <c r="W29" i="18"/>
  <c r="J30" i="18"/>
  <c r="P30" i="18"/>
  <c r="V30" i="18"/>
  <c r="I31" i="18"/>
  <c r="O31" i="18"/>
  <c r="U31" i="18"/>
  <c r="H32" i="18"/>
  <c r="N32" i="18"/>
  <c r="T32" i="18"/>
  <c r="G33" i="18"/>
  <c r="M33" i="18"/>
  <c r="S33" i="18"/>
  <c r="F34" i="18"/>
  <c r="L34" i="18"/>
  <c r="R34" i="18"/>
  <c r="E35" i="18"/>
  <c r="K35" i="18"/>
  <c r="Q35" i="18"/>
  <c r="W35" i="18"/>
  <c r="J36" i="18"/>
  <c r="P36" i="18"/>
  <c r="V36" i="18"/>
  <c r="I37" i="18"/>
  <c r="O37" i="18"/>
  <c r="U37" i="18"/>
  <c r="H38" i="18"/>
  <c r="N38" i="18"/>
  <c r="T38" i="18"/>
  <c r="G39" i="18"/>
  <c r="M39" i="18"/>
  <c r="S39" i="18"/>
  <c r="F40" i="18"/>
  <c r="L40" i="18"/>
  <c r="R40" i="18"/>
  <c r="E41" i="18"/>
  <c r="K41" i="18"/>
  <c r="Q41" i="18"/>
  <c r="W41" i="18"/>
  <c r="J42" i="18"/>
  <c r="P42" i="18"/>
  <c r="V42" i="18"/>
  <c r="H3" i="18"/>
  <c r="N3" i="18"/>
  <c r="T3" i="18"/>
  <c r="G4" i="18"/>
  <c r="M4" i="18"/>
  <c r="S4" i="18"/>
  <c r="F5" i="18"/>
  <c r="L5" i="18"/>
  <c r="R5" i="18"/>
  <c r="E6" i="18"/>
  <c r="K6" i="18"/>
  <c r="Q6" i="18"/>
  <c r="W6" i="18"/>
  <c r="J7" i="18"/>
  <c r="P7" i="18"/>
  <c r="V7" i="18"/>
  <c r="I8" i="18"/>
  <c r="O8" i="18"/>
  <c r="U8" i="18"/>
  <c r="H9" i="18"/>
  <c r="N9" i="18"/>
  <c r="T9" i="18"/>
  <c r="G10" i="18"/>
  <c r="M10" i="18"/>
  <c r="S10" i="18"/>
  <c r="F11" i="18"/>
  <c r="L11" i="18"/>
  <c r="R11" i="18"/>
  <c r="E12" i="18"/>
  <c r="K12" i="18"/>
  <c r="Q12" i="18"/>
  <c r="W12" i="18"/>
  <c r="J13" i="18"/>
  <c r="P13" i="18"/>
  <c r="V13" i="18"/>
  <c r="I14" i="18"/>
  <c r="O14" i="18"/>
  <c r="U14" i="18"/>
  <c r="H15" i="18"/>
  <c r="N15" i="18"/>
  <c r="T15" i="18"/>
  <c r="G16" i="18"/>
  <c r="M16" i="18"/>
  <c r="S16" i="18"/>
  <c r="F17" i="18"/>
  <c r="L17" i="18"/>
  <c r="R17" i="18"/>
  <c r="E18" i="18"/>
  <c r="K18" i="18"/>
  <c r="Q18" i="18"/>
  <c r="W18" i="18"/>
  <c r="J19" i="18"/>
  <c r="P19" i="18"/>
  <c r="V19" i="18"/>
  <c r="I20" i="18"/>
  <c r="O20" i="18"/>
  <c r="U20" i="18"/>
  <c r="H21" i="18"/>
  <c r="N21" i="18"/>
  <c r="T21" i="18"/>
  <c r="G22" i="18"/>
  <c r="M22" i="18"/>
  <c r="S22" i="18"/>
  <c r="F23" i="18"/>
  <c r="L23" i="18"/>
  <c r="R23" i="18"/>
  <c r="E24" i="18"/>
  <c r="K24" i="18"/>
  <c r="Q24" i="18"/>
  <c r="W24" i="18"/>
  <c r="J25" i="18"/>
  <c r="P25" i="18"/>
  <c r="V25" i="18"/>
  <c r="I26" i="18"/>
  <c r="O26" i="18"/>
  <c r="U26" i="18"/>
  <c r="H27" i="18"/>
  <c r="N27" i="18"/>
  <c r="T27" i="18"/>
  <c r="G28" i="18"/>
  <c r="M28" i="18"/>
  <c r="S28" i="18"/>
  <c r="F29" i="18"/>
  <c r="L29" i="18"/>
  <c r="R29" i="18"/>
  <c r="E30" i="18"/>
  <c r="K30" i="18"/>
  <c r="Q30" i="18"/>
  <c r="W30" i="18"/>
  <c r="J31" i="18"/>
  <c r="P31" i="18"/>
  <c r="V31" i="18"/>
  <c r="I32" i="18"/>
  <c r="O32" i="18"/>
  <c r="U32" i="18"/>
  <c r="H33" i="18"/>
  <c r="N33" i="18"/>
  <c r="T33" i="18"/>
  <c r="G34" i="18"/>
  <c r="M34" i="18"/>
  <c r="S34" i="18"/>
  <c r="F35" i="18"/>
  <c r="L35" i="18"/>
  <c r="R35" i="18"/>
  <c r="E36" i="18"/>
  <c r="K36" i="18"/>
  <c r="Q36" i="18"/>
  <c r="W36" i="18"/>
  <c r="J37" i="18"/>
  <c r="P37" i="18"/>
  <c r="V37" i="18"/>
  <c r="I38" i="18"/>
  <c r="O38" i="18"/>
  <c r="U38" i="18"/>
  <c r="H39" i="18"/>
  <c r="N39" i="18"/>
  <c r="T39" i="18"/>
  <c r="G40" i="18"/>
  <c r="M40" i="18"/>
  <c r="S40" i="18"/>
  <c r="F41" i="18"/>
  <c r="L41" i="18"/>
  <c r="R41" i="18"/>
  <c r="E42" i="18"/>
  <c r="K42" i="18"/>
  <c r="Q42" i="18"/>
  <c r="W42" i="18"/>
  <c r="I3" i="18"/>
  <c r="O3" i="18"/>
  <c r="U3" i="18"/>
  <c r="H4" i="18"/>
  <c r="N4" i="18"/>
  <c r="T4" i="18"/>
  <c r="G5" i="18"/>
  <c r="M5" i="18"/>
  <c r="S5" i="18"/>
  <c r="F6" i="18"/>
  <c r="L6" i="18"/>
  <c r="R6" i="18"/>
  <c r="E7" i="18"/>
  <c r="K7" i="18"/>
  <c r="Q7" i="18"/>
  <c r="W7" i="18"/>
  <c r="J8" i="18"/>
  <c r="P8" i="18"/>
  <c r="V8" i="18"/>
  <c r="I9" i="18"/>
  <c r="O9" i="18"/>
  <c r="U9" i="18"/>
  <c r="H10" i="18"/>
  <c r="N10" i="18"/>
  <c r="T10" i="18"/>
  <c r="G11" i="18"/>
  <c r="M11" i="18"/>
  <c r="S11" i="18"/>
  <c r="F12" i="18"/>
  <c r="L12" i="18"/>
  <c r="R12" i="18"/>
  <c r="E13" i="18"/>
  <c r="K13" i="18"/>
  <c r="Q13" i="18"/>
  <c r="W13" i="18"/>
  <c r="J14" i="18"/>
  <c r="P14" i="18"/>
  <c r="V14" i="18"/>
  <c r="I15" i="18"/>
  <c r="O15" i="18"/>
  <c r="U15" i="18"/>
  <c r="H16" i="18"/>
  <c r="N16" i="18"/>
  <c r="T16" i="18"/>
  <c r="G17" i="18"/>
  <c r="M17" i="18"/>
  <c r="S17" i="18"/>
  <c r="F18" i="18"/>
  <c r="L18" i="18"/>
  <c r="R18" i="18"/>
  <c r="E19" i="18"/>
  <c r="K19" i="18"/>
  <c r="Q19" i="18"/>
  <c r="W19" i="18"/>
  <c r="J20" i="18"/>
  <c r="P20" i="18"/>
  <c r="V20" i="18"/>
  <c r="I21" i="18"/>
  <c r="O21" i="18"/>
  <c r="U21" i="18"/>
  <c r="H22" i="18"/>
  <c r="N22" i="18"/>
  <c r="T22" i="18"/>
  <c r="G23" i="18"/>
  <c r="M23" i="18"/>
  <c r="S23" i="18"/>
  <c r="F24" i="18"/>
  <c r="L24" i="18"/>
  <c r="R24" i="18"/>
  <c r="E25" i="18"/>
  <c r="K25" i="18"/>
  <c r="Q25" i="18"/>
  <c r="W25" i="18"/>
  <c r="J26" i="18"/>
  <c r="P26" i="18"/>
  <c r="V26" i="18"/>
  <c r="I27" i="18"/>
  <c r="O27" i="18"/>
  <c r="U27" i="18"/>
  <c r="H28" i="18"/>
  <c r="N28" i="18"/>
  <c r="T28" i="18"/>
  <c r="G29" i="18"/>
  <c r="M29" i="18"/>
  <c r="S29" i="18"/>
  <c r="F30" i="18"/>
  <c r="L30" i="18"/>
  <c r="R30" i="18"/>
  <c r="E31" i="18"/>
  <c r="K31" i="18"/>
  <c r="Q31" i="18"/>
  <c r="W31" i="18"/>
  <c r="J32" i="18"/>
  <c r="P32" i="18"/>
  <c r="V32" i="18"/>
  <c r="I33" i="18"/>
  <c r="O33" i="18"/>
  <c r="U33" i="18"/>
  <c r="H34" i="18"/>
  <c r="N34" i="18"/>
  <c r="T34" i="18"/>
  <c r="G35" i="18"/>
  <c r="M35" i="18"/>
  <c r="S35" i="18"/>
  <c r="F36" i="18"/>
  <c r="L36" i="18"/>
  <c r="R36" i="18"/>
  <c r="E37" i="18"/>
  <c r="K37" i="18"/>
  <c r="Q37" i="18"/>
  <c r="W37" i="18"/>
  <c r="J38" i="18"/>
  <c r="P38" i="18"/>
  <c r="V38" i="18"/>
  <c r="I39" i="18"/>
  <c r="O39" i="18"/>
  <c r="U39" i="18"/>
  <c r="H40" i="18"/>
  <c r="N40" i="18"/>
  <c r="T40" i="18"/>
  <c r="G41" i="18"/>
  <c r="M41" i="18"/>
  <c r="S41" i="18"/>
  <c r="F42" i="18"/>
  <c r="L42" i="18"/>
  <c r="R42" i="18"/>
  <c r="E43" i="18"/>
  <c r="J3" i="18"/>
  <c r="P3" i="18"/>
  <c r="V3" i="18"/>
  <c r="I4" i="18"/>
  <c r="O4" i="18"/>
  <c r="U4" i="18"/>
  <c r="H5" i="18"/>
  <c r="N5" i="18"/>
  <c r="T5" i="18"/>
  <c r="G6" i="18"/>
  <c r="M6" i="18"/>
  <c r="S6" i="18"/>
  <c r="F7" i="18"/>
  <c r="L7" i="18"/>
  <c r="R7" i="18"/>
  <c r="E8" i="18"/>
  <c r="K8" i="18"/>
  <c r="Q8" i="18"/>
  <c r="W8" i="18"/>
  <c r="J9" i="18"/>
  <c r="P9" i="18"/>
  <c r="V9" i="18"/>
  <c r="I10" i="18"/>
  <c r="O10" i="18"/>
  <c r="U10" i="18"/>
  <c r="H11" i="18"/>
  <c r="N11" i="18"/>
  <c r="T11" i="18"/>
  <c r="G12" i="18"/>
  <c r="M12" i="18"/>
  <c r="S12" i="18"/>
  <c r="F13" i="18"/>
  <c r="L13" i="18"/>
  <c r="R13" i="18"/>
  <c r="E14" i="18"/>
  <c r="K14" i="18"/>
  <c r="Q14" i="18"/>
  <c r="W14" i="18"/>
  <c r="J15" i="18"/>
  <c r="P15" i="18"/>
  <c r="V15" i="18"/>
  <c r="I16" i="18"/>
  <c r="O16" i="18"/>
  <c r="U16" i="18"/>
  <c r="H17" i="18"/>
  <c r="N17" i="18"/>
  <c r="T17" i="18"/>
  <c r="G18" i="18"/>
  <c r="M18" i="18"/>
  <c r="S18" i="18"/>
  <c r="F19" i="18"/>
  <c r="L19" i="18"/>
  <c r="R19" i="18"/>
  <c r="E20" i="18"/>
  <c r="K20" i="18"/>
  <c r="Q20" i="18"/>
  <c r="W20" i="18"/>
  <c r="J21" i="18"/>
  <c r="P21" i="18"/>
  <c r="V21" i="18"/>
  <c r="I22" i="18"/>
  <c r="O22" i="18"/>
  <c r="U22" i="18"/>
  <c r="H23" i="18"/>
  <c r="N23" i="18"/>
  <c r="T23" i="18"/>
  <c r="G24" i="18"/>
  <c r="M24" i="18"/>
  <c r="S24" i="18"/>
  <c r="F25" i="18"/>
  <c r="L25" i="18"/>
  <c r="R25" i="18"/>
  <c r="E26" i="18"/>
  <c r="K26" i="18"/>
  <c r="Q26" i="18"/>
  <c r="W26" i="18"/>
  <c r="J27" i="18"/>
  <c r="P27" i="18"/>
  <c r="V27" i="18"/>
  <c r="I28" i="18"/>
  <c r="O28" i="18"/>
  <c r="U28" i="18"/>
  <c r="H29" i="18"/>
  <c r="N29" i="18"/>
  <c r="T29" i="18"/>
  <c r="G30" i="18"/>
  <c r="M30" i="18"/>
  <c r="S30" i="18"/>
  <c r="F31" i="18"/>
  <c r="L31" i="18"/>
  <c r="R31" i="18"/>
  <c r="E32" i="18"/>
  <c r="K32" i="18"/>
  <c r="Q32" i="18"/>
  <c r="W32" i="18"/>
  <c r="J33" i="18"/>
  <c r="P33" i="18"/>
  <c r="V33" i="18"/>
  <c r="I34" i="18"/>
  <c r="O34" i="18"/>
  <c r="U34" i="18"/>
  <c r="H35" i="18"/>
  <c r="N35" i="18"/>
  <c r="T35" i="18"/>
  <c r="G36" i="18"/>
  <c r="M36" i="18"/>
  <c r="S36" i="18"/>
  <c r="F37" i="18"/>
  <c r="L37" i="18"/>
  <c r="R37" i="18"/>
  <c r="E38" i="18"/>
  <c r="K38" i="18"/>
  <c r="Q38" i="18"/>
  <c r="W38" i="18"/>
  <c r="J39" i="18"/>
  <c r="P39" i="18"/>
  <c r="V39" i="18"/>
  <c r="I40" i="18"/>
  <c r="O40" i="18"/>
  <c r="U40" i="18"/>
  <c r="H41" i="18"/>
  <c r="N41" i="18"/>
  <c r="T41" i="18"/>
  <c r="G42" i="18"/>
  <c r="M42" i="18"/>
  <c r="S42" i="18"/>
  <c r="F43" i="18"/>
  <c r="L43" i="18"/>
  <c r="R43" i="18"/>
  <c r="E44" i="18"/>
  <c r="K44" i="18"/>
  <c r="Q44" i="18"/>
  <c r="W44" i="18"/>
  <c r="J45" i="18"/>
  <c r="P45" i="18"/>
  <c r="V45" i="18"/>
  <c r="I46" i="18"/>
  <c r="O46" i="18"/>
  <c r="U46" i="18"/>
  <c r="H47" i="18"/>
  <c r="N47" i="18"/>
  <c r="T47" i="18"/>
  <c r="G48" i="18"/>
  <c r="M48" i="18"/>
  <c r="S48" i="18"/>
  <c r="F49" i="18"/>
  <c r="L49" i="18"/>
  <c r="R49" i="18"/>
  <c r="E50" i="18"/>
  <c r="K50" i="18"/>
  <c r="Q50" i="18"/>
  <c r="W50" i="18"/>
  <c r="J51" i="18"/>
  <c r="P51" i="18"/>
  <c r="V51" i="18"/>
  <c r="I52" i="18"/>
  <c r="O52" i="18"/>
  <c r="U52" i="18"/>
  <c r="H53" i="18"/>
  <c r="N53" i="18"/>
  <c r="T53" i="18"/>
  <c r="G54" i="18"/>
  <c r="M54" i="18"/>
  <c r="S54" i="18"/>
  <c r="F55" i="18"/>
  <c r="L55" i="18"/>
  <c r="R55" i="18"/>
  <c r="E56" i="18"/>
  <c r="K56" i="18"/>
  <c r="Q56" i="18"/>
  <c r="W56" i="18"/>
  <c r="J57" i="18"/>
  <c r="P57" i="18"/>
  <c r="V57" i="18"/>
  <c r="I58" i="18"/>
  <c r="O58" i="18"/>
  <c r="U58" i="18"/>
  <c r="H59" i="18"/>
  <c r="N59" i="18"/>
  <c r="T59" i="18"/>
  <c r="G60" i="18"/>
  <c r="M60" i="18"/>
  <c r="S60" i="18"/>
  <c r="F61" i="18"/>
  <c r="L61" i="18"/>
  <c r="R61" i="18"/>
  <c r="E62" i="18"/>
  <c r="K62" i="18"/>
  <c r="Q62" i="18"/>
  <c r="W62" i="18"/>
  <c r="J63" i="18"/>
  <c r="P63" i="18"/>
  <c r="V63" i="18"/>
  <c r="I64" i="18"/>
  <c r="O64" i="18"/>
  <c r="U64" i="18"/>
  <c r="H65" i="18"/>
  <c r="N65" i="18"/>
  <c r="T65" i="18"/>
  <c r="G66" i="18"/>
  <c r="M66" i="18"/>
  <c r="S66" i="18"/>
  <c r="F67" i="18"/>
  <c r="L67" i="18"/>
  <c r="R67" i="18"/>
  <c r="E68" i="18"/>
  <c r="K68" i="18"/>
  <c r="Q68" i="18"/>
  <c r="W68" i="18"/>
  <c r="J69" i="18"/>
  <c r="P69" i="18"/>
  <c r="V69" i="18"/>
  <c r="I70" i="18"/>
  <c r="O70" i="18"/>
  <c r="U70" i="18"/>
  <c r="H71" i="18"/>
  <c r="N71" i="18"/>
  <c r="T71" i="18"/>
  <c r="G72" i="18"/>
  <c r="M72" i="18"/>
  <c r="S72" i="18"/>
  <c r="F73" i="18"/>
  <c r="L73" i="18"/>
  <c r="R73" i="18"/>
  <c r="E74" i="18"/>
  <c r="K74" i="18"/>
  <c r="Q74" i="18"/>
  <c r="W74" i="18"/>
  <c r="J75" i="18"/>
  <c r="P75" i="18"/>
  <c r="V75" i="18"/>
  <c r="I76" i="18"/>
  <c r="O76" i="18"/>
  <c r="U76" i="18"/>
  <c r="H77" i="18"/>
  <c r="N77" i="18"/>
  <c r="T77" i="18"/>
  <c r="G78" i="18"/>
  <c r="M78" i="18"/>
  <c r="S78" i="18"/>
  <c r="F79" i="18"/>
  <c r="L79" i="18"/>
  <c r="G43" i="18"/>
  <c r="M43" i="18"/>
  <c r="S43" i="18"/>
  <c r="F44" i="18"/>
  <c r="L44" i="18"/>
  <c r="R44" i="18"/>
  <c r="E45" i="18"/>
  <c r="K45" i="18"/>
  <c r="Q45" i="18"/>
  <c r="W45" i="18"/>
  <c r="J46" i="18"/>
  <c r="P46" i="18"/>
  <c r="V46" i="18"/>
  <c r="I47" i="18"/>
  <c r="O47" i="18"/>
  <c r="U47" i="18"/>
  <c r="H48" i="18"/>
  <c r="N48" i="18"/>
  <c r="T48" i="18"/>
  <c r="G49" i="18"/>
  <c r="M49" i="18"/>
  <c r="S49" i="18"/>
  <c r="F50" i="18"/>
  <c r="L50" i="18"/>
  <c r="R50" i="18"/>
  <c r="E51" i="18"/>
  <c r="K51" i="18"/>
  <c r="Q51" i="18"/>
  <c r="W51" i="18"/>
  <c r="J52" i="18"/>
  <c r="P52" i="18"/>
  <c r="V52" i="18"/>
  <c r="I53" i="18"/>
  <c r="O53" i="18"/>
  <c r="U53" i="18"/>
  <c r="H54" i="18"/>
  <c r="N54" i="18"/>
  <c r="T54" i="18"/>
  <c r="G55" i="18"/>
  <c r="M55" i="18"/>
  <c r="S55" i="18"/>
  <c r="F56" i="18"/>
  <c r="L56" i="18"/>
  <c r="R56" i="18"/>
  <c r="E57" i="18"/>
  <c r="K57" i="18"/>
  <c r="Q57" i="18"/>
  <c r="W57" i="18"/>
  <c r="J58" i="18"/>
  <c r="P58" i="18"/>
  <c r="V58" i="18"/>
  <c r="I59" i="18"/>
  <c r="O59" i="18"/>
  <c r="U59" i="18"/>
  <c r="H60" i="18"/>
  <c r="N60" i="18"/>
  <c r="T60" i="18"/>
  <c r="G61" i="18"/>
  <c r="M61" i="18"/>
  <c r="S61" i="18"/>
  <c r="F62" i="18"/>
  <c r="L62" i="18"/>
  <c r="R62" i="18"/>
  <c r="E63" i="18"/>
  <c r="K63" i="18"/>
  <c r="Q63" i="18"/>
  <c r="W63" i="18"/>
  <c r="J64" i="18"/>
  <c r="P64" i="18"/>
  <c r="V64" i="18"/>
  <c r="I65" i="18"/>
  <c r="O65" i="18"/>
  <c r="U65" i="18"/>
  <c r="H66" i="18"/>
  <c r="N66" i="18"/>
  <c r="T66" i="18"/>
  <c r="G67" i="18"/>
  <c r="M67" i="18"/>
  <c r="S67" i="18"/>
  <c r="F68" i="18"/>
  <c r="L68" i="18"/>
  <c r="R68" i="18"/>
  <c r="E69" i="18"/>
  <c r="K69" i="18"/>
  <c r="Q69" i="18"/>
  <c r="W69" i="18"/>
  <c r="J70" i="18"/>
  <c r="P70" i="18"/>
  <c r="V70" i="18"/>
  <c r="I71" i="18"/>
  <c r="O71" i="18"/>
  <c r="U71" i="18"/>
  <c r="H72" i="18"/>
  <c r="N72" i="18"/>
  <c r="T72" i="18"/>
  <c r="G73" i="18"/>
  <c r="M73" i="18"/>
  <c r="S73" i="18"/>
  <c r="F74" i="18"/>
  <c r="L74" i="18"/>
  <c r="R74" i="18"/>
  <c r="E75" i="18"/>
  <c r="K75" i="18"/>
  <c r="Q75" i="18"/>
  <c r="W75" i="18"/>
  <c r="J76" i="18"/>
  <c r="P76" i="18"/>
  <c r="V76" i="18"/>
  <c r="I77" i="18"/>
  <c r="O77" i="18"/>
  <c r="U77" i="18"/>
  <c r="H78" i="18"/>
  <c r="N78" i="18"/>
  <c r="T78" i="18"/>
  <c r="G79" i="18"/>
  <c r="M79" i="18"/>
  <c r="S79" i="18"/>
  <c r="F80" i="18"/>
  <c r="L80" i="18"/>
  <c r="R80" i="18"/>
  <c r="E81" i="18"/>
  <c r="K81" i="18"/>
  <c r="Q81" i="18"/>
  <c r="W81" i="18"/>
  <c r="J82" i="18"/>
  <c r="P82" i="18"/>
  <c r="V82" i="18"/>
  <c r="H43" i="18"/>
  <c r="N43" i="18"/>
  <c r="T43" i="18"/>
  <c r="G44" i="18"/>
  <c r="M44" i="18"/>
  <c r="S44" i="18"/>
  <c r="F45" i="18"/>
  <c r="L45" i="18"/>
  <c r="R45" i="18"/>
  <c r="E46" i="18"/>
  <c r="K46" i="18"/>
  <c r="Q46" i="18"/>
  <c r="W46" i="18"/>
  <c r="J47" i="18"/>
  <c r="P47" i="18"/>
  <c r="V47" i="18"/>
  <c r="I48" i="18"/>
  <c r="O48" i="18"/>
  <c r="U48" i="18"/>
  <c r="H49" i="18"/>
  <c r="N49" i="18"/>
  <c r="T49" i="18"/>
  <c r="G50" i="18"/>
  <c r="M50" i="18"/>
  <c r="S50" i="18"/>
  <c r="F51" i="18"/>
  <c r="L51" i="18"/>
  <c r="R51" i="18"/>
  <c r="E52" i="18"/>
  <c r="K52" i="18"/>
  <c r="Q52" i="18"/>
  <c r="W52" i="18"/>
  <c r="J53" i="18"/>
  <c r="P53" i="18"/>
  <c r="V53" i="18"/>
  <c r="I54" i="18"/>
  <c r="O54" i="18"/>
  <c r="U54" i="18"/>
  <c r="H55" i="18"/>
  <c r="N55" i="18"/>
  <c r="T55" i="18"/>
  <c r="G56" i="18"/>
  <c r="M56" i="18"/>
  <c r="S56" i="18"/>
  <c r="F57" i="18"/>
  <c r="L57" i="18"/>
  <c r="R57" i="18"/>
  <c r="E58" i="18"/>
  <c r="K58" i="18"/>
  <c r="Q58" i="18"/>
  <c r="W58" i="18"/>
  <c r="J59" i="18"/>
  <c r="P59" i="18"/>
  <c r="V59" i="18"/>
  <c r="I60" i="18"/>
  <c r="O60" i="18"/>
  <c r="U60" i="18"/>
  <c r="H61" i="18"/>
  <c r="N61" i="18"/>
  <c r="T61" i="18"/>
  <c r="G62" i="18"/>
  <c r="M62" i="18"/>
  <c r="S62" i="18"/>
  <c r="F63" i="18"/>
  <c r="L63" i="18"/>
  <c r="R63" i="18"/>
  <c r="E64" i="18"/>
  <c r="K64" i="18"/>
  <c r="Q64" i="18"/>
  <c r="W64" i="18"/>
  <c r="J65" i="18"/>
  <c r="P65" i="18"/>
  <c r="V65" i="18"/>
  <c r="I66" i="18"/>
  <c r="O66" i="18"/>
  <c r="U66" i="18"/>
  <c r="H67" i="18"/>
  <c r="N67" i="18"/>
  <c r="T67" i="18"/>
  <c r="G68" i="18"/>
  <c r="M68" i="18"/>
  <c r="S68" i="18"/>
  <c r="F69" i="18"/>
  <c r="L69" i="18"/>
  <c r="R69" i="18"/>
  <c r="E70" i="18"/>
  <c r="K70" i="18"/>
  <c r="Q70" i="18"/>
  <c r="W70" i="18"/>
  <c r="J71" i="18"/>
  <c r="P71" i="18"/>
  <c r="V71" i="18"/>
  <c r="I72" i="18"/>
  <c r="O72" i="18"/>
  <c r="U72" i="18"/>
  <c r="H73" i="18"/>
  <c r="N73" i="18"/>
  <c r="T73" i="18"/>
  <c r="G74" i="18"/>
  <c r="M74" i="18"/>
  <c r="S74" i="18"/>
  <c r="F75" i="18"/>
  <c r="L75" i="18"/>
  <c r="R75" i="18"/>
  <c r="E76" i="18"/>
  <c r="K76" i="18"/>
  <c r="Q76" i="18"/>
  <c r="W76" i="18"/>
  <c r="J77" i="18"/>
  <c r="P77" i="18"/>
  <c r="V77" i="18"/>
  <c r="I78" i="18"/>
  <c r="O78" i="18"/>
  <c r="U78" i="18"/>
  <c r="H79" i="18"/>
  <c r="N79" i="18"/>
  <c r="T79" i="18"/>
  <c r="G80" i="18"/>
  <c r="M80" i="18"/>
  <c r="S80" i="18"/>
  <c r="F81" i="18"/>
  <c r="L81" i="18"/>
  <c r="R81" i="18"/>
  <c r="E82" i="18"/>
  <c r="K82" i="18"/>
  <c r="Q82" i="18"/>
  <c r="W82" i="18"/>
  <c r="I43" i="18"/>
  <c r="O43" i="18"/>
  <c r="U43" i="18"/>
  <c r="H44" i="18"/>
  <c r="N44" i="18"/>
  <c r="T44" i="18"/>
  <c r="G45" i="18"/>
  <c r="M45" i="18"/>
  <c r="S45" i="18"/>
  <c r="F46" i="18"/>
  <c r="L46" i="18"/>
  <c r="R46" i="18"/>
  <c r="E47" i="18"/>
  <c r="K47" i="18"/>
  <c r="Q47" i="18"/>
  <c r="W47" i="18"/>
  <c r="J48" i="18"/>
  <c r="P48" i="18"/>
  <c r="V48" i="18"/>
  <c r="I49" i="18"/>
  <c r="O49" i="18"/>
  <c r="U49" i="18"/>
  <c r="H50" i="18"/>
  <c r="N50" i="18"/>
  <c r="T50" i="18"/>
  <c r="G51" i="18"/>
  <c r="M51" i="18"/>
  <c r="S51" i="18"/>
  <c r="F52" i="18"/>
  <c r="L52" i="18"/>
  <c r="R52" i="18"/>
  <c r="E53" i="18"/>
  <c r="K53" i="18"/>
  <c r="Q53" i="18"/>
  <c r="W53" i="18"/>
  <c r="J54" i="18"/>
  <c r="P54" i="18"/>
  <c r="V54" i="18"/>
  <c r="I55" i="18"/>
  <c r="O55" i="18"/>
  <c r="U55" i="18"/>
  <c r="H56" i="18"/>
  <c r="N56" i="18"/>
  <c r="T56" i="18"/>
  <c r="G57" i="18"/>
  <c r="M57" i="18"/>
  <c r="S57" i="18"/>
  <c r="F58" i="18"/>
  <c r="L58" i="18"/>
  <c r="R58" i="18"/>
  <c r="E59" i="18"/>
  <c r="K59" i="18"/>
  <c r="Q59" i="18"/>
  <c r="W59" i="18"/>
  <c r="J60" i="18"/>
  <c r="P60" i="18"/>
  <c r="V60" i="18"/>
  <c r="I61" i="18"/>
  <c r="O61" i="18"/>
  <c r="U61" i="18"/>
  <c r="H62" i="18"/>
  <c r="N62" i="18"/>
  <c r="T62" i="18"/>
  <c r="G63" i="18"/>
  <c r="M63" i="18"/>
  <c r="S63" i="18"/>
  <c r="F64" i="18"/>
  <c r="L64" i="18"/>
  <c r="R64" i="18"/>
  <c r="E65" i="18"/>
  <c r="K65" i="18"/>
  <c r="Q65" i="18"/>
  <c r="W65" i="18"/>
  <c r="J66" i="18"/>
  <c r="P66" i="18"/>
  <c r="V66" i="18"/>
  <c r="I67" i="18"/>
  <c r="O67" i="18"/>
  <c r="U67" i="18"/>
  <c r="H68" i="18"/>
  <c r="N68" i="18"/>
  <c r="T68" i="18"/>
  <c r="G69" i="18"/>
  <c r="M69" i="18"/>
  <c r="S69" i="18"/>
  <c r="F70" i="18"/>
  <c r="L70" i="18"/>
  <c r="R70" i="18"/>
  <c r="E71" i="18"/>
  <c r="K71" i="18"/>
  <c r="Q71" i="18"/>
  <c r="W71" i="18"/>
  <c r="J72" i="18"/>
  <c r="P72" i="18"/>
  <c r="V72" i="18"/>
  <c r="I73" i="18"/>
  <c r="O73" i="18"/>
  <c r="U73" i="18"/>
  <c r="H74" i="18"/>
  <c r="N74" i="18"/>
  <c r="T74" i="18"/>
  <c r="G75" i="18"/>
  <c r="M75" i="18"/>
  <c r="S75" i="18"/>
  <c r="F76" i="18"/>
  <c r="L76" i="18"/>
  <c r="R76" i="18"/>
  <c r="E77" i="18"/>
  <c r="K77" i="18"/>
  <c r="Q77" i="18"/>
  <c r="W77" i="18"/>
  <c r="J78" i="18"/>
  <c r="P78" i="18"/>
  <c r="V78" i="18"/>
  <c r="I79" i="18"/>
  <c r="O79" i="18"/>
  <c r="U79" i="18"/>
  <c r="H80" i="18"/>
  <c r="N80" i="18"/>
  <c r="T80" i="18"/>
  <c r="G81" i="18"/>
  <c r="M81" i="18"/>
  <c r="S81" i="18"/>
  <c r="F82" i="18"/>
  <c r="L82" i="18"/>
  <c r="R82" i="18"/>
  <c r="E83" i="18"/>
  <c r="J43" i="18"/>
  <c r="P43" i="18"/>
  <c r="V43" i="18"/>
  <c r="I44" i="18"/>
  <c r="O44" i="18"/>
  <c r="U44" i="18"/>
  <c r="H45" i="18"/>
  <c r="N45" i="18"/>
  <c r="T45" i="18"/>
  <c r="G46" i="18"/>
  <c r="M46" i="18"/>
  <c r="S46" i="18"/>
  <c r="F47" i="18"/>
  <c r="L47" i="18"/>
  <c r="R47" i="18"/>
  <c r="E48" i="18"/>
  <c r="K48" i="18"/>
  <c r="Q48" i="18"/>
  <c r="W48" i="18"/>
  <c r="J49" i="18"/>
  <c r="P49" i="18"/>
  <c r="V49" i="18"/>
  <c r="I50" i="18"/>
  <c r="O50" i="18"/>
  <c r="U50" i="18"/>
  <c r="H51" i="18"/>
  <c r="N51" i="18"/>
  <c r="T51" i="18"/>
  <c r="G52" i="18"/>
  <c r="M52" i="18"/>
  <c r="S52" i="18"/>
  <c r="F53" i="18"/>
  <c r="L53" i="18"/>
  <c r="R53" i="18"/>
  <c r="E54" i="18"/>
  <c r="K54" i="18"/>
  <c r="Q54" i="18"/>
  <c r="W54" i="18"/>
  <c r="J55" i="18"/>
  <c r="P55" i="18"/>
  <c r="V55" i="18"/>
  <c r="I56" i="18"/>
  <c r="O56" i="18"/>
  <c r="U56" i="18"/>
  <c r="H57" i="18"/>
  <c r="N57" i="18"/>
  <c r="T57" i="18"/>
  <c r="G58" i="18"/>
  <c r="M58" i="18"/>
  <c r="S58" i="18"/>
  <c r="F59" i="18"/>
  <c r="L59" i="18"/>
  <c r="R59" i="18"/>
  <c r="E60" i="18"/>
  <c r="K60" i="18"/>
  <c r="Q60" i="18"/>
  <c r="W60" i="18"/>
  <c r="J61" i="18"/>
  <c r="P61" i="18"/>
  <c r="V61" i="18"/>
  <c r="I62" i="18"/>
  <c r="O62" i="18"/>
  <c r="U62" i="18"/>
  <c r="H63" i="18"/>
  <c r="N63" i="18"/>
  <c r="T63" i="18"/>
  <c r="G64" i="18"/>
  <c r="M64" i="18"/>
  <c r="S64" i="18"/>
  <c r="F65" i="18"/>
  <c r="L65" i="18"/>
  <c r="R65" i="18"/>
  <c r="E66" i="18"/>
  <c r="K66" i="18"/>
  <c r="Q66" i="18"/>
  <c r="W66" i="18"/>
  <c r="J67" i="18"/>
  <c r="P67" i="18"/>
  <c r="V67" i="18"/>
  <c r="I68" i="18"/>
  <c r="O68" i="18"/>
  <c r="U68" i="18"/>
  <c r="H69" i="18"/>
  <c r="N69" i="18"/>
  <c r="T69" i="18"/>
  <c r="G70" i="18"/>
  <c r="M70" i="18"/>
  <c r="S70" i="18"/>
  <c r="F71" i="18"/>
  <c r="L71" i="18"/>
  <c r="R71" i="18"/>
  <c r="E72" i="18"/>
  <c r="K72" i="18"/>
  <c r="Q72" i="18"/>
  <c r="W72" i="18"/>
  <c r="J73" i="18"/>
  <c r="P73" i="18"/>
  <c r="V73" i="18"/>
  <c r="I74" i="18"/>
  <c r="O74" i="18"/>
  <c r="U74" i="18"/>
  <c r="H75" i="18"/>
  <c r="N75" i="18"/>
  <c r="T75" i="18"/>
  <c r="G76" i="18"/>
  <c r="M76" i="18"/>
  <c r="S76" i="18"/>
  <c r="F77" i="18"/>
  <c r="L77" i="18"/>
  <c r="R77" i="18"/>
  <c r="E78" i="18"/>
  <c r="K78" i="18"/>
  <c r="Q78" i="18"/>
  <c r="W78" i="18"/>
  <c r="J79" i="18"/>
  <c r="P79" i="18"/>
  <c r="V79" i="18"/>
  <c r="I80" i="18"/>
  <c r="K43" i="18"/>
  <c r="Q43" i="18"/>
  <c r="W43" i="18"/>
  <c r="J44" i="18"/>
  <c r="P44" i="18"/>
  <c r="V44" i="18"/>
  <c r="I45" i="18"/>
  <c r="O45" i="18"/>
  <c r="U45" i="18"/>
  <c r="H46" i="18"/>
  <c r="N46" i="18"/>
  <c r="T46" i="18"/>
  <c r="G47" i="18"/>
  <c r="M47" i="18"/>
  <c r="S47" i="18"/>
  <c r="F48" i="18"/>
  <c r="L48" i="18"/>
  <c r="R48" i="18"/>
  <c r="E49" i="18"/>
  <c r="K49" i="18"/>
  <c r="Q49" i="18"/>
  <c r="W49" i="18"/>
  <c r="J50" i="18"/>
  <c r="P50" i="18"/>
  <c r="V50" i="18"/>
  <c r="I51" i="18"/>
  <c r="O51" i="18"/>
  <c r="U51" i="18"/>
  <c r="H52" i="18"/>
  <c r="N52" i="18"/>
  <c r="T52" i="18"/>
  <c r="G53" i="18"/>
  <c r="M53" i="18"/>
  <c r="S53" i="18"/>
  <c r="F54" i="18"/>
  <c r="L54" i="18"/>
  <c r="R54" i="18"/>
  <c r="E55" i="18"/>
  <c r="K55" i="18"/>
  <c r="Q55" i="18"/>
  <c r="W55" i="18"/>
  <c r="J56" i="18"/>
  <c r="P56" i="18"/>
  <c r="V56" i="18"/>
  <c r="I57" i="18"/>
  <c r="O57" i="18"/>
  <c r="U57" i="18"/>
  <c r="H58" i="18"/>
  <c r="N58" i="18"/>
  <c r="T58" i="18"/>
  <c r="G59" i="18"/>
  <c r="M59" i="18"/>
  <c r="S59" i="18"/>
  <c r="F60" i="18"/>
  <c r="L60" i="18"/>
  <c r="R60" i="18"/>
  <c r="E61" i="18"/>
  <c r="K61" i="18"/>
  <c r="Q61" i="18"/>
  <c r="W61" i="18"/>
  <c r="J62" i="18"/>
  <c r="P62" i="18"/>
  <c r="V62" i="18"/>
  <c r="I63" i="18"/>
  <c r="O63" i="18"/>
  <c r="U63" i="18"/>
  <c r="H64" i="18"/>
  <c r="N64" i="18"/>
  <c r="T64" i="18"/>
  <c r="G65" i="18"/>
  <c r="M65" i="18"/>
  <c r="S65" i="18"/>
  <c r="F66" i="18"/>
  <c r="L66" i="18"/>
  <c r="R66" i="18"/>
  <c r="E67" i="18"/>
  <c r="K67" i="18"/>
  <c r="Q67" i="18"/>
  <c r="W67" i="18"/>
  <c r="J68" i="18"/>
  <c r="P68" i="18"/>
  <c r="V68" i="18"/>
  <c r="I69" i="18"/>
  <c r="O69" i="18"/>
  <c r="U69" i="18"/>
  <c r="H70" i="18"/>
  <c r="N70" i="18"/>
  <c r="T70" i="18"/>
  <c r="G71" i="18"/>
  <c r="M71" i="18"/>
  <c r="S71" i="18"/>
  <c r="F72" i="18"/>
  <c r="L72" i="18"/>
  <c r="R72" i="18"/>
  <c r="E73" i="18"/>
  <c r="K73" i="18"/>
  <c r="Q73" i="18"/>
  <c r="W73" i="18"/>
  <c r="J74" i="18"/>
  <c r="P74" i="18"/>
  <c r="V74" i="18"/>
  <c r="I75" i="18"/>
  <c r="O75" i="18"/>
  <c r="U75" i="18"/>
  <c r="H76" i="18"/>
  <c r="N76" i="18"/>
  <c r="T76" i="18"/>
  <c r="G77" i="18"/>
  <c r="M77" i="18"/>
  <c r="S77" i="18"/>
  <c r="F78" i="18"/>
  <c r="L78" i="18"/>
  <c r="R78" i="18"/>
  <c r="E79" i="18"/>
  <c r="K79" i="18"/>
  <c r="Q79" i="18"/>
  <c r="W79" i="18"/>
  <c r="J80" i="18"/>
  <c r="P80" i="18"/>
  <c r="V80" i="18"/>
  <c r="I81" i="18"/>
  <c r="O81" i="18"/>
  <c r="U81" i="18"/>
  <c r="H82" i="18"/>
  <c r="N82" i="18"/>
  <c r="T82" i="18"/>
  <c r="R79" i="18"/>
  <c r="W80" i="18"/>
  <c r="V81" i="18"/>
  <c r="U82" i="18"/>
  <c r="K83" i="18"/>
  <c r="Q83" i="18"/>
  <c r="W83" i="18"/>
  <c r="J84" i="18"/>
  <c r="P84" i="18"/>
  <c r="V84" i="18"/>
  <c r="I85" i="18"/>
  <c r="O85" i="18"/>
  <c r="U85" i="18"/>
  <c r="H86" i="18"/>
  <c r="T86" i="18"/>
  <c r="G87" i="18"/>
  <c r="S87" i="18"/>
  <c r="L88" i="18"/>
  <c r="E80" i="18"/>
  <c r="H81" i="18"/>
  <c r="G82" i="18"/>
  <c r="F83" i="18"/>
  <c r="L83" i="18"/>
  <c r="R83" i="18"/>
  <c r="E84" i="18"/>
  <c r="K84" i="18"/>
  <c r="Q84" i="18"/>
  <c r="W84" i="18"/>
  <c r="J85" i="18"/>
  <c r="P85" i="18"/>
  <c r="V85" i="18"/>
  <c r="I86" i="18"/>
  <c r="O86" i="18"/>
  <c r="U86" i="18"/>
  <c r="H87" i="18"/>
  <c r="N87" i="18"/>
  <c r="T87" i="18"/>
  <c r="G88" i="18"/>
  <c r="M88" i="18"/>
  <c r="S88" i="18"/>
  <c r="K80" i="18"/>
  <c r="J81" i="18"/>
  <c r="I82" i="18"/>
  <c r="G83" i="18"/>
  <c r="M83" i="18"/>
  <c r="S83" i="18"/>
  <c r="F84" i="18"/>
  <c r="L84" i="18"/>
  <c r="R84" i="18"/>
  <c r="E85" i="18"/>
  <c r="K85" i="18"/>
  <c r="Q85" i="18"/>
  <c r="W85" i="18"/>
  <c r="J86" i="18"/>
  <c r="P86" i="18"/>
  <c r="V86" i="18"/>
  <c r="I87" i="18"/>
  <c r="O87" i="18"/>
  <c r="U87" i="18"/>
  <c r="H88" i="18"/>
  <c r="N88" i="18"/>
  <c r="T88" i="18"/>
  <c r="O80" i="18"/>
  <c r="N81" i="18"/>
  <c r="M82" i="18"/>
  <c r="H83" i="18"/>
  <c r="N83" i="18"/>
  <c r="T83" i="18"/>
  <c r="G84" i="18"/>
  <c r="M84" i="18"/>
  <c r="S84" i="18"/>
  <c r="F85" i="18"/>
  <c r="L85" i="18"/>
  <c r="R85" i="18"/>
  <c r="E86" i="18"/>
  <c r="K86" i="18"/>
  <c r="Q86" i="18"/>
  <c r="W86" i="18"/>
  <c r="J87" i="18"/>
  <c r="P87" i="18"/>
  <c r="V87" i="18"/>
  <c r="I88" i="18"/>
  <c r="O88" i="18"/>
  <c r="U88" i="18"/>
  <c r="Q80" i="18"/>
  <c r="P81" i="18"/>
  <c r="O82" i="18"/>
  <c r="I83" i="18"/>
  <c r="O83" i="18"/>
  <c r="U83" i="18"/>
  <c r="H84" i="18"/>
  <c r="N84" i="18"/>
  <c r="T84" i="18"/>
  <c r="G85" i="18"/>
  <c r="M85" i="18"/>
  <c r="S85" i="18"/>
  <c r="F86" i="18"/>
  <c r="L86" i="18"/>
  <c r="R86" i="18"/>
  <c r="E87" i="18"/>
  <c r="K87" i="18"/>
  <c r="Q87" i="18"/>
  <c r="W87" i="18"/>
  <c r="J88" i="18"/>
  <c r="P88" i="18"/>
  <c r="V88" i="18"/>
  <c r="U80" i="18"/>
  <c r="T81" i="18"/>
  <c r="S82" i="18"/>
  <c r="J83" i="18"/>
  <c r="P83" i="18"/>
  <c r="V83" i="18"/>
  <c r="I84" i="18"/>
  <c r="O84" i="18"/>
  <c r="U84" i="18"/>
  <c r="H85" i="18"/>
  <c r="N85" i="18"/>
  <c r="T85" i="18"/>
  <c r="G86" i="18"/>
  <c r="M86" i="18"/>
  <c r="S86" i="18"/>
  <c r="F87" i="18"/>
  <c r="L87" i="18"/>
  <c r="R87" i="18"/>
  <c r="E88" i="18"/>
  <c r="K88" i="18"/>
  <c r="Q88" i="18"/>
  <c r="W88" i="18"/>
  <c r="N86" i="18"/>
  <c r="M87" i="18"/>
  <c r="F88" i="18"/>
  <c r="R88" i="18"/>
  <c r="W2" i="18"/>
  <c r="Q2" i="18"/>
  <c r="K2" i="18"/>
  <c r="E2" i="18"/>
  <c r="V2" i="18"/>
  <c r="P2" i="18"/>
  <c r="J2" i="18"/>
  <c r="U2" i="18"/>
  <c r="O2" i="18"/>
  <c r="I2" i="18"/>
  <c r="T2" i="18"/>
  <c r="N2" i="18"/>
  <c r="H2" i="18"/>
  <c r="S2" i="18"/>
  <c r="M2" i="18"/>
  <c r="G2" i="18"/>
  <c r="R2" i="18"/>
  <c r="L2" i="18"/>
  <c r="F2" i="18"/>
  <c r="E3" i="17"/>
  <c r="K3" i="17"/>
  <c r="Q3" i="17"/>
  <c r="W3" i="17"/>
  <c r="J4" i="17"/>
  <c r="P4" i="17"/>
  <c r="V4" i="17"/>
  <c r="I5" i="17"/>
  <c r="O5" i="17"/>
  <c r="U5" i="17"/>
  <c r="H6" i="17"/>
  <c r="N6" i="17"/>
  <c r="T6" i="17"/>
  <c r="G7" i="17"/>
  <c r="M7" i="17"/>
  <c r="S7" i="17"/>
  <c r="F8" i="17"/>
  <c r="L8" i="17"/>
  <c r="R8" i="17"/>
  <c r="E9" i="17"/>
  <c r="K9" i="17"/>
  <c r="Q9" i="17"/>
  <c r="W9" i="17"/>
  <c r="J10" i="17"/>
  <c r="P10" i="17"/>
  <c r="V10" i="17"/>
  <c r="I11" i="17"/>
  <c r="O11" i="17"/>
  <c r="U11" i="17"/>
  <c r="H12" i="17"/>
  <c r="N12" i="17"/>
  <c r="T12" i="17"/>
  <c r="G13" i="17"/>
  <c r="M13" i="17"/>
  <c r="S13" i="17"/>
  <c r="F14" i="17"/>
  <c r="L14" i="17"/>
  <c r="R14" i="17"/>
  <c r="E15" i="17"/>
  <c r="K15" i="17"/>
  <c r="Q15" i="17"/>
  <c r="W15" i="17"/>
  <c r="J16" i="17"/>
  <c r="P16" i="17"/>
  <c r="V16" i="17"/>
  <c r="I17" i="17"/>
  <c r="O17" i="17"/>
  <c r="U17" i="17"/>
  <c r="H18" i="17"/>
  <c r="N18" i="17"/>
  <c r="T18" i="17"/>
  <c r="G19" i="17"/>
  <c r="M19" i="17"/>
  <c r="S19" i="17"/>
  <c r="F20" i="17"/>
  <c r="L20" i="17"/>
  <c r="R20" i="17"/>
  <c r="E21" i="17"/>
  <c r="K21" i="17"/>
  <c r="Q21" i="17"/>
  <c r="W21" i="17"/>
  <c r="J22" i="17"/>
  <c r="P22" i="17"/>
  <c r="V22" i="17"/>
  <c r="I23" i="17"/>
  <c r="O23" i="17"/>
  <c r="U23" i="17"/>
  <c r="H24" i="17"/>
  <c r="N24" i="17"/>
  <c r="T24" i="17"/>
  <c r="G25" i="17"/>
  <c r="M25" i="17"/>
  <c r="S25" i="17"/>
  <c r="F26" i="17"/>
  <c r="L26" i="17"/>
  <c r="R26" i="17"/>
  <c r="E27" i="17"/>
  <c r="K27" i="17"/>
  <c r="Q27" i="17"/>
  <c r="W27" i="17"/>
  <c r="J28" i="17"/>
  <c r="P28" i="17"/>
  <c r="V28" i="17"/>
  <c r="I29" i="17"/>
  <c r="O29" i="17"/>
  <c r="U29" i="17"/>
  <c r="H30" i="17"/>
  <c r="N30" i="17"/>
  <c r="T30" i="17"/>
  <c r="G31" i="17"/>
  <c r="M31" i="17"/>
  <c r="S31" i="17"/>
  <c r="F32" i="17"/>
  <c r="L32" i="17"/>
  <c r="R32" i="17"/>
  <c r="E33" i="17"/>
  <c r="K33" i="17"/>
  <c r="Q33" i="17"/>
  <c r="W33" i="17"/>
  <c r="J34" i="17"/>
  <c r="P34" i="17"/>
  <c r="V34" i="17"/>
  <c r="I35" i="17"/>
  <c r="O35" i="17"/>
  <c r="U35" i="17"/>
  <c r="H36" i="17"/>
  <c r="N36" i="17"/>
  <c r="T36" i="17"/>
  <c r="G37" i="17"/>
  <c r="M37" i="17"/>
  <c r="S37" i="17"/>
  <c r="F38" i="17"/>
  <c r="L38" i="17"/>
  <c r="R38" i="17"/>
  <c r="E39" i="17"/>
  <c r="K39" i="17"/>
  <c r="Q39" i="17"/>
  <c r="W39" i="17"/>
  <c r="J40" i="17"/>
  <c r="P40" i="17"/>
  <c r="V40" i="17"/>
  <c r="I41" i="17"/>
  <c r="O41" i="17"/>
  <c r="U41" i="17"/>
  <c r="H42" i="17"/>
  <c r="N42" i="17"/>
  <c r="T42" i="17"/>
  <c r="F3" i="17"/>
  <c r="L3" i="17"/>
  <c r="R3" i="17"/>
  <c r="E4" i="17"/>
  <c r="K4" i="17"/>
  <c r="Q4" i="17"/>
  <c r="W4" i="17"/>
  <c r="J5" i="17"/>
  <c r="P5" i="17"/>
  <c r="V5" i="17"/>
  <c r="I6" i="17"/>
  <c r="O6" i="17"/>
  <c r="U6" i="17"/>
  <c r="H7" i="17"/>
  <c r="N7" i="17"/>
  <c r="T7" i="17"/>
  <c r="G8" i="17"/>
  <c r="M8" i="17"/>
  <c r="S8" i="17"/>
  <c r="F9" i="17"/>
  <c r="L9" i="17"/>
  <c r="R9" i="17"/>
  <c r="E10" i="17"/>
  <c r="K10" i="17"/>
  <c r="Q10" i="17"/>
  <c r="W10" i="17"/>
  <c r="J11" i="17"/>
  <c r="P11" i="17"/>
  <c r="V11" i="17"/>
  <c r="I12" i="17"/>
  <c r="O12" i="17"/>
  <c r="U12" i="17"/>
  <c r="H13" i="17"/>
  <c r="N13" i="17"/>
  <c r="T13" i="17"/>
  <c r="G14" i="17"/>
  <c r="M14" i="17"/>
  <c r="S14" i="17"/>
  <c r="F15" i="17"/>
  <c r="L15" i="17"/>
  <c r="R15" i="17"/>
  <c r="E16" i="17"/>
  <c r="K16" i="17"/>
  <c r="Q16" i="17"/>
  <c r="W16" i="17"/>
  <c r="J17" i="17"/>
  <c r="P17" i="17"/>
  <c r="V17" i="17"/>
  <c r="I18" i="17"/>
  <c r="O18" i="17"/>
  <c r="U18" i="17"/>
  <c r="H19" i="17"/>
  <c r="N19" i="17"/>
  <c r="T19" i="17"/>
  <c r="G20" i="17"/>
  <c r="M20" i="17"/>
  <c r="S20" i="17"/>
  <c r="F21" i="17"/>
  <c r="L21" i="17"/>
  <c r="R21" i="17"/>
  <c r="E22" i="17"/>
  <c r="K22" i="17"/>
  <c r="Q22" i="17"/>
  <c r="W22" i="17"/>
  <c r="J23" i="17"/>
  <c r="P23" i="17"/>
  <c r="V23" i="17"/>
  <c r="I24" i="17"/>
  <c r="O24" i="17"/>
  <c r="U24" i="17"/>
  <c r="H25" i="17"/>
  <c r="N25" i="17"/>
  <c r="T25" i="17"/>
  <c r="G26" i="17"/>
  <c r="M26" i="17"/>
  <c r="S26" i="17"/>
  <c r="F27" i="17"/>
  <c r="L27" i="17"/>
  <c r="R27" i="17"/>
  <c r="E28" i="17"/>
  <c r="K28" i="17"/>
  <c r="Q28" i="17"/>
  <c r="W28" i="17"/>
  <c r="J29" i="17"/>
  <c r="P29" i="17"/>
  <c r="V29" i="17"/>
  <c r="I30" i="17"/>
  <c r="O30" i="17"/>
  <c r="U30" i="17"/>
  <c r="H31" i="17"/>
  <c r="N31" i="17"/>
  <c r="T31" i="17"/>
  <c r="G32" i="17"/>
  <c r="M32" i="17"/>
  <c r="S32" i="17"/>
  <c r="F33" i="17"/>
  <c r="L33" i="17"/>
  <c r="R33" i="17"/>
  <c r="E34" i="17"/>
  <c r="K34" i="17"/>
  <c r="Q34" i="17"/>
  <c r="W34" i="17"/>
  <c r="J35" i="17"/>
  <c r="P35" i="17"/>
  <c r="V35" i="17"/>
  <c r="I36" i="17"/>
  <c r="O36" i="17"/>
  <c r="U36" i="17"/>
  <c r="H37" i="17"/>
  <c r="N37" i="17"/>
  <c r="T37" i="17"/>
  <c r="G38" i="17"/>
  <c r="M38" i="17"/>
  <c r="S38" i="17"/>
  <c r="F39" i="17"/>
  <c r="L39" i="17"/>
  <c r="R39" i="17"/>
  <c r="E40" i="17"/>
  <c r="K40" i="17"/>
  <c r="Q40" i="17"/>
  <c r="W40" i="17"/>
  <c r="J41" i="17"/>
  <c r="P41" i="17"/>
  <c r="V41" i="17"/>
  <c r="I42" i="17"/>
  <c r="G3" i="17"/>
  <c r="M3" i="17"/>
  <c r="S3" i="17"/>
  <c r="F4" i="17"/>
  <c r="L4" i="17"/>
  <c r="R4" i="17"/>
  <c r="E5" i="17"/>
  <c r="K5" i="17"/>
  <c r="Q5" i="17"/>
  <c r="W5" i="17"/>
  <c r="J6" i="17"/>
  <c r="P6" i="17"/>
  <c r="V6" i="17"/>
  <c r="I7" i="17"/>
  <c r="O7" i="17"/>
  <c r="U7" i="17"/>
  <c r="H8" i="17"/>
  <c r="N8" i="17"/>
  <c r="T8" i="17"/>
  <c r="G9" i="17"/>
  <c r="M9" i="17"/>
  <c r="S9" i="17"/>
  <c r="F10" i="17"/>
  <c r="L10" i="17"/>
  <c r="R10" i="17"/>
  <c r="E11" i="17"/>
  <c r="K11" i="17"/>
  <c r="Q11" i="17"/>
  <c r="W11" i="17"/>
  <c r="J12" i="17"/>
  <c r="P12" i="17"/>
  <c r="V12" i="17"/>
  <c r="I13" i="17"/>
  <c r="O13" i="17"/>
  <c r="U13" i="17"/>
  <c r="H14" i="17"/>
  <c r="N14" i="17"/>
  <c r="T14" i="17"/>
  <c r="G15" i="17"/>
  <c r="M15" i="17"/>
  <c r="S15" i="17"/>
  <c r="F16" i="17"/>
  <c r="L16" i="17"/>
  <c r="R16" i="17"/>
  <c r="E17" i="17"/>
  <c r="K17" i="17"/>
  <c r="Q17" i="17"/>
  <c r="W17" i="17"/>
  <c r="J18" i="17"/>
  <c r="P18" i="17"/>
  <c r="V18" i="17"/>
  <c r="I19" i="17"/>
  <c r="O19" i="17"/>
  <c r="U19" i="17"/>
  <c r="H20" i="17"/>
  <c r="N20" i="17"/>
  <c r="T20" i="17"/>
  <c r="G21" i="17"/>
  <c r="M21" i="17"/>
  <c r="S21" i="17"/>
  <c r="F22" i="17"/>
  <c r="L22" i="17"/>
  <c r="R22" i="17"/>
  <c r="E23" i="17"/>
  <c r="K23" i="17"/>
  <c r="Q23" i="17"/>
  <c r="W23" i="17"/>
  <c r="J24" i="17"/>
  <c r="P24" i="17"/>
  <c r="V24" i="17"/>
  <c r="I25" i="17"/>
  <c r="O25" i="17"/>
  <c r="U25" i="17"/>
  <c r="H26" i="17"/>
  <c r="N26" i="17"/>
  <c r="T26" i="17"/>
  <c r="G27" i="17"/>
  <c r="M27" i="17"/>
  <c r="S27" i="17"/>
  <c r="F28" i="17"/>
  <c r="L28" i="17"/>
  <c r="R28" i="17"/>
  <c r="E29" i="17"/>
  <c r="K29" i="17"/>
  <c r="Q29" i="17"/>
  <c r="W29" i="17"/>
  <c r="J30" i="17"/>
  <c r="P30" i="17"/>
  <c r="V30" i="17"/>
  <c r="I31" i="17"/>
  <c r="O31" i="17"/>
  <c r="U31" i="17"/>
  <c r="H32" i="17"/>
  <c r="N32" i="17"/>
  <c r="T32" i="17"/>
  <c r="G33" i="17"/>
  <c r="M33" i="17"/>
  <c r="S33" i="17"/>
  <c r="F34" i="17"/>
  <c r="L34" i="17"/>
  <c r="R34" i="17"/>
  <c r="E35" i="17"/>
  <c r="K35" i="17"/>
  <c r="Q35" i="17"/>
  <c r="W35" i="17"/>
  <c r="J36" i="17"/>
  <c r="P36" i="17"/>
  <c r="V36" i="17"/>
  <c r="I37" i="17"/>
  <c r="O37" i="17"/>
  <c r="U37" i="17"/>
  <c r="H38" i="17"/>
  <c r="N38" i="17"/>
  <c r="T38" i="17"/>
  <c r="G39" i="17"/>
  <c r="M39" i="17"/>
  <c r="S39" i="17"/>
  <c r="F40" i="17"/>
  <c r="L40" i="17"/>
  <c r="R40" i="17"/>
  <c r="E41" i="17"/>
  <c r="K41" i="17"/>
  <c r="Q41" i="17"/>
  <c r="W41" i="17"/>
  <c r="J42" i="17"/>
  <c r="P42" i="17"/>
  <c r="H3" i="17"/>
  <c r="N3" i="17"/>
  <c r="T3" i="17"/>
  <c r="G4" i="17"/>
  <c r="M4" i="17"/>
  <c r="S4" i="17"/>
  <c r="F5" i="17"/>
  <c r="L5" i="17"/>
  <c r="R5" i="17"/>
  <c r="E6" i="17"/>
  <c r="K6" i="17"/>
  <c r="Q6" i="17"/>
  <c r="W6" i="17"/>
  <c r="J7" i="17"/>
  <c r="P7" i="17"/>
  <c r="V7" i="17"/>
  <c r="I8" i="17"/>
  <c r="O8" i="17"/>
  <c r="U8" i="17"/>
  <c r="H9" i="17"/>
  <c r="N9" i="17"/>
  <c r="T9" i="17"/>
  <c r="G10" i="17"/>
  <c r="M10" i="17"/>
  <c r="S10" i="17"/>
  <c r="F11" i="17"/>
  <c r="L11" i="17"/>
  <c r="R11" i="17"/>
  <c r="E12" i="17"/>
  <c r="K12" i="17"/>
  <c r="Q12" i="17"/>
  <c r="W12" i="17"/>
  <c r="J13" i="17"/>
  <c r="P13" i="17"/>
  <c r="V13" i="17"/>
  <c r="I14" i="17"/>
  <c r="O14" i="17"/>
  <c r="U14" i="17"/>
  <c r="H15" i="17"/>
  <c r="N15" i="17"/>
  <c r="T15" i="17"/>
  <c r="G16" i="17"/>
  <c r="M16" i="17"/>
  <c r="S16" i="17"/>
  <c r="F17" i="17"/>
  <c r="L17" i="17"/>
  <c r="R17" i="17"/>
  <c r="E18" i="17"/>
  <c r="K18" i="17"/>
  <c r="Q18" i="17"/>
  <c r="W18" i="17"/>
  <c r="J19" i="17"/>
  <c r="P19" i="17"/>
  <c r="V19" i="17"/>
  <c r="I20" i="17"/>
  <c r="O20" i="17"/>
  <c r="U20" i="17"/>
  <c r="H21" i="17"/>
  <c r="N21" i="17"/>
  <c r="T21" i="17"/>
  <c r="G22" i="17"/>
  <c r="M22" i="17"/>
  <c r="S22" i="17"/>
  <c r="F23" i="17"/>
  <c r="L23" i="17"/>
  <c r="R23" i="17"/>
  <c r="E24" i="17"/>
  <c r="K24" i="17"/>
  <c r="Q24" i="17"/>
  <c r="W24" i="17"/>
  <c r="J25" i="17"/>
  <c r="P25" i="17"/>
  <c r="V25" i="17"/>
  <c r="I26" i="17"/>
  <c r="O26" i="17"/>
  <c r="U26" i="17"/>
  <c r="H27" i="17"/>
  <c r="N27" i="17"/>
  <c r="T27" i="17"/>
  <c r="G28" i="17"/>
  <c r="M28" i="17"/>
  <c r="S28" i="17"/>
  <c r="F29" i="17"/>
  <c r="L29" i="17"/>
  <c r="R29" i="17"/>
  <c r="E30" i="17"/>
  <c r="K30" i="17"/>
  <c r="Q30" i="17"/>
  <c r="W30" i="17"/>
  <c r="J31" i="17"/>
  <c r="P31" i="17"/>
  <c r="V31" i="17"/>
  <c r="I32" i="17"/>
  <c r="O32" i="17"/>
  <c r="U32" i="17"/>
  <c r="H33" i="17"/>
  <c r="N33" i="17"/>
  <c r="T33" i="17"/>
  <c r="G34" i="17"/>
  <c r="M34" i="17"/>
  <c r="S34" i="17"/>
  <c r="F35" i="17"/>
  <c r="L35" i="17"/>
  <c r="R35" i="17"/>
  <c r="E36" i="17"/>
  <c r="K36" i="17"/>
  <c r="Q36" i="17"/>
  <c r="W36" i="17"/>
  <c r="J37" i="17"/>
  <c r="P37" i="17"/>
  <c r="V37" i="17"/>
  <c r="I38" i="17"/>
  <c r="O38" i="17"/>
  <c r="U38" i="17"/>
  <c r="H39" i="17"/>
  <c r="N39" i="17"/>
  <c r="T39" i="17"/>
  <c r="G40" i="17"/>
  <c r="M40" i="17"/>
  <c r="S40" i="17"/>
  <c r="F41" i="17"/>
  <c r="L41" i="17"/>
  <c r="R41" i="17"/>
  <c r="E42" i="17"/>
  <c r="K42" i="17"/>
  <c r="I3" i="17"/>
  <c r="O3" i="17"/>
  <c r="U3" i="17"/>
  <c r="H4" i="17"/>
  <c r="N4" i="17"/>
  <c r="T4" i="17"/>
  <c r="G5" i="17"/>
  <c r="M5" i="17"/>
  <c r="S5" i="17"/>
  <c r="F6" i="17"/>
  <c r="L6" i="17"/>
  <c r="R6" i="17"/>
  <c r="E7" i="17"/>
  <c r="K7" i="17"/>
  <c r="Q7" i="17"/>
  <c r="W7" i="17"/>
  <c r="J8" i="17"/>
  <c r="P8" i="17"/>
  <c r="V8" i="17"/>
  <c r="I9" i="17"/>
  <c r="O9" i="17"/>
  <c r="U9" i="17"/>
  <c r="H10" i="17"/>
  <c r="N10" i="17"/>
  <c r="T10" i="17"/>
  <c r="G11" i="17"/>
  <c r="M11" i="17"/>
  <c r="S11" i="17"/>
  <c r="F12" i="17"/>
  <c r="L12" i="17"/>
  <c r="R12" i="17"/>
  <c r="E13" i="17"/>
  <c r="K13" i="17"/>
  <c r="Q13" i="17"/>
  <c r="W13" i="17"/>
  <c r="J14" i="17"/>
  <c r="P14" i="17"/>
  <c r="V14" i="17"/>
  <c r="I15" i="17"/>
  <c r="O15" i="17"/>
  <c r="U15" i="17"/>
  <c r="H16" i="17"/>
  <c r="N16" i="17"/>
  <c r="T16" i="17"/>
  <c r="G17" i="17"/>
  <c r="M17" i="17"/>
  <c r="S17" i="17"/>
  <c r="F18" i="17"/>
  <c r="L18" i="17"/>
  <c r="R18" i="17"/>
  <c r="E19" i="17"/>
  <c r="K19" i="17"/>
  <c r="Q19" i="17"/>
  <c r="W19" i="17"/>
  <c r="J20" i="17"/>
  <c r="P20" i="17"/>
  <c r="V20" i="17"/>
  <c r="I21" i="17"/>
  <c r="O21" i="17"/>
  <c r="U21" i="17"/>
  <c r="H22" i="17"/>
  <c r="N22" i="17"/>
  <c r="T22" i="17"/>
  <c r="G23" i="17"/>
  <c r="M23" i="17"/>
  <c r="S23" i="17"/>
  <c r="F24" i="17"/>
  <c r="L24" i="17"/>
  <c r="R24" i="17"/>
  <c r="E25" i="17"/>
  <c r="K25" i="17"/>
  <c r="Q25" i="17"/>
  <c r="W25" i="17"/>
  <c r="J26" i="17"/>
  <c r="P26" i="17"/>
  <c r="V26" i="17"/>
  <c r="I27" i="17"/>
  <c r="O27" i="17"/>
  <c r="U27" i="17"/>
  <c r="H28" i="17"/>
  <c r="N28" i="17"/>
  <c r="T28" i="17"/>
  <c r="G29" i="17"/>
  <c r="M29" i="17"/>
  <c r="S29" i="17"/>
  <c r="F30" i="17"/>
  <c r="L30" i="17"/>
  <c r="R30" i="17"/>
  <c r="E31" i="17"/>
  <c r="K31" i="17"/>
  <c r="Q31" i="17"/>
  <c r="W31" i="17"/>
  <c r="J32" i="17"/>
  <c r="P32" i="17"/>
  <c r="V32" i="17"/>
  <c r="I33" i="17"/>
  <c r="O33" i="17"/>
  <c r="U33" i="17"/>
  <c r="H34" i="17"/>
  <c r="N34" i="17"/>
  <c r="T34" i="17"/>
  <c r="G35" i="17"/>
  <c r="M35" i="17"/>
  <c r="S35" i="17"/>
  <c r="F36" i="17"/>
  <c r="L36" i="17"/>
  <c r="R36" i="17"/>
  <c r="E37" i="17"/>
  <c r="K37" i="17"/>
  <c r="Q37" i="17"/>
  <c r="W37" i="17"/>
  <c r="J38" i="17"/>
  <c r="P38" i="17"/>
  <c r="V38" i="17"/>
  <c r="I39" i="17"/>
  <c r="O39" i="17"/>
  <c r="U39" i="17"/>
  <c r="H40" i="17"/>
  <c r="N40" i="17"/>
  <c r="T40" i="17"/>
  <c r="J3" i="17"/>
  <c r="P3" i="17"/>
  <c r="V3" i="17"/>
  <c r="I4" i="17"/>
  <c r="O4" i="17"/>
  <c r="U4" i="17"/>
  <c r="H5" i="17"/>
  <c r="N5" i="17"/>
  <c r="T5" i="17"/>
  <c r="G6" i="17"/>
  <c r="M6" i="17"/>
  <c r="S6" i="17"/>
  <c r="F7" i="17"/>
  <c r="L7" i="17"/>
  <c r="R7" i="17"/>
  <c r="E8" i="17"/>
  <c r="K8" i="17"/>
  <c r="Q8" i="17"/>
  <c r="W8" i="17"/>
  <c r="J9" i="17"/>
  <c r="P9" i="17"/>
  <c r="V9" i="17"/>
  <c r="I10" i="17"/>
  <c r="O10" i="17"/>
  <c r="U10" i="17"/>
  <c r="H11" i="17"/>
  <c r="N11" i="17"/>
  <c r="T11" i="17"/>
  <c r="G12" i="17"/>
  <c r="M12" i="17"/>
  <c r="S12" i="17"/>
  <c r="F13" i="17"/>
  <c r="L13" i="17"/>
  <c r="R13" i="17"/>
  <c r="E14" i="17"/>
  <c r="K14" i="17"/>
  <c r="Q14" i="17"/>
  <c r="W14" i="17"/>
  <c r="J15" i="17"/>
  <c r="P15" i="17"/>
  <c r="V15" i="17"/>
  <c r="I16" i="17"/>
  <c r="O16" i="17"/>
  <c r="U16" i="17"/>
  <c r="H17" i="17"/>
  <c r="N17" i="17"/>
  <c r="T17" i="17"/>
  <c r="G18" i="17"/>
  <c r="M18" i="17"/>
  <c r="S18" i="17"/>
  <c r="F19" i="17"/>
  <c r="L19" i="17"/>
  <c r="R19" i="17"/>
  <c r="E20" i="17"/>
  <c r="K20" i="17"/>
  <c r="Q20" i="17"/>
  <c r="W20" i="17"/>
  <c r="J21" i="17"/>
  <c r="P21" i="17"/>
  <c r="V21" i="17"/>
  <c r="I22" i="17"/>
  <c r="O22" i="17"/>
  <c r="U22" i="17"/>
  <c r="H23" i="17"/>
  <c r="N23" i="17"/>
  <c r="T23" i="17"/>
  <c r="G24" i="17"/>
  <c r="M24" i="17"/>
  <c r="S24" i="17"/>
  <c r="F25" i="17"/>
  <c r="L25" i="17"/>
  <c r="R25" i="17"/>
  <c r="E26" i="17"/>
  <c r="K26" i="17"/>
  <c r="Q26" i="17"/>
  <c r="W26" i="17"/>
  <c r="J27" i="17"/>
  <c r="P27" i="17"/>
  <c r="V27" i="17"/>
  <c r="I28" i="17"/>
  <c r="O28" i="17"/>
  <c r="U28" i="17"/>
  <c r="H29" i="17"/>
  <c r="N29" i="17"/>
  <c r="T29" i="17"/>
  <c r="G30" i="17"/>
  <c r="M30" i="17"/>
  <c r="S30" i="17"/>
  <c r="F31" i="17"/>
  <c r="L31" i="17"/>
  <c r="R31" i="17"/>
  <c r="E32" i="17"/>
  <c r="K32" i="17"/>
  <c r="Q32" i="17"/>
  <c r="W32" i="17"/>
  <c r="J33" i="17"/>
  <c r="P33" i="17"/>
  <c r="V33" i="17"/>
  <c r="I34" i="17"/>
  <c r="O34" i="17"/>
  <c r="U34" i="17"/>
  <c r="H35" i="17"/>
  <c r="N35" i="17"/>
  <c r="T35" i="17"/>
  <c r="G36" i="17"/>
  <c r="M36" i="17"/>
  <c r="S36" i="17"/>
  <c r="F37" i="17"/>
  <c r="L37" i="17"/>
  <c r="R37" i="17"/>
  <c r="E38" i="17"/>
  <c r="K38" i="17"/>
  <c r="Q38" i="17"/>
  <c r="W38" i="17"/>
  <c r="J39" i="17"/>
  <c r="P39" i="17"/>
  <c r="V39" i="17"/>
  <c r="I40" i="17"/>
  <c r="O40" i="17"/>
  <c r="U40" i="17"/>
  <c r="H41" i="17"/>
  <c r="N41" i="17"/>
  <c r="T41" i="17"/>
  <c r="G42" i="17"/>
  <c r="M42" i="17"/>
  <c r="S42" i="17"/>
  <c r="G41" i="17"/>
  <c r="Q42" i="17"/>
  <c r="F43" i="17"/>
  <c r="L43" i="17"/>
  <c r="R43" i="17"/>
  <c r="E44" i="17"/>
  <c r="K44" i="17"/>
  <c r="Q44" i="17"/>
  <c r="W44" i="17"/>
  <c r="J45" i="17"/>
  <c r="P45" i="17"/>
  <c r="V45" i="17"/>
  <c r="I46" i="17"/>
  <c r="O46" i="17"/>
  <c r="U46" i="17"/>
  <c r="H47" i="17"/>
  <c r="N47" i="17"/>
  <c r="T47" i="17"/>
  <c r="G48" i="17"/>
  <c r="M48" i="17"/>
  <c r="S48" i="17"/>
  <c r="F49" i="17"/>
  <c r="L49" i="17"/>
  <c r="R49" i="17"/>
  <c r="E50" i="17"/>
  <c r="K50" i="17"/>
  <c r="Q50" i="17"/>
  <c r="W50" i="17"/>
  <c r="J51" i="17"/>
  <c r="P51" i="17"/>
  <c r="V51" i="17"/>
  <c r="I52" i="17"/>
  <c r="O52" i="17"/>
  <c r="U52" i="17"/>
  <c r="H53" i="17"/>
  <c r="N53" i="17"/>
  <c r="T53" i="17"/>
  <c r="G54" i="17"/>
  <c r="M54" i="17"/>
  <c r="S54" i="17"/>
  <c r="F55" i="17"/>
  <c r="L55" i="17"/>
  <c r="R55" i="17"/>
  <c r="E56" i="17"/>
  <c r="K56" i="17"/>
  <c r="Q56" i="17"/>
  <c r="W56" i="17"/>
  <c r="J57" i="17"/>
  <c r="P57" i="17"/>
  <c r="V57" i="17"/>
  <c r="I58" i="17"/>
  <c r="O58" i="17"/>
  <c r="U58" i="17"/>
  <c r="H59" i="17"/>
  <c r="N59" i="17"/>
  <c r="T59" i="17"/>
  <c r="G60" i="17"/>
  <c r="M60" i="17"/>
  <c r="S60" i="17"/>
  <c r="F61" i="17"/>
  <c r="L61" i="17"/>
  <c r="R61" i="17"/>
  <c r="E62" i="17"/>
  <c r="K62" i="17"/>
  <c r="Q62" i="17"/>
  <c r="W62" i="17"/>
  <c r="J63" i="17"/>
  <c r="P63" i="17"/>
  <c r="V63" i="17"/>
  <c r="I64" i="17"/>
  <c r="O64" i="17"/>
  <c r="U64" i="17"/>
  <c r="H65" i="17"/>
  <c r="N65" i="17"/>
  <c r="T65" i="17"/>
  <c r="G66" i="17"/>
  <c r="M66" i="17"/>
  <c r="S66" i="17"/>
  <c r="F67" i="17"/>
  <c r="L67" i="17"/>
  <c r="R67" i="17"/>
  <c r="E68" i="17"/>
  <c r="K68" i="17"/>
  <c r="Q68" i="17"/>
  <c r="W68" i="17"/>
  <c r="J69" i="17"/>
  <c r="P69" i="17"/>
  <c r="V69" i="17"/>
  <c r="I70" i="17"/>
  <c r="O70" i="17"/>
  <c r="U70" i="17"/>
  <c r="H71" i="17"/>
  <c r="N71" i="17"/>
  <c r="T71" i="17"/>
  <c r="G72" i="17"/>
  <c r="M72" i="17"/>
  <c r="S72" i="17"/>
  <c r="F73" i="17"/>
  <c r="L73" i="17"/>
  <c r="R73" i="17"/>
  <c r="E74" i="17"/>
  <c r="K74" i="17"/>
  <c r="Q74" i="17"/>
  <c r="W74" i="17"/>
  <c r="J75" i="17"/>
  <c r="P75" i="17"/>
  <c r="V75" i="17"/>
  <c r="I76" i="17"/>
  <c r="O76" i="17"/>
  <c r="U76" i="17"/>
  <c r="H77" i="17"/>
  <c r="N77" i="17"/>
  <c r="T77" i="17"/>
  <c r="G78" i="17"/>
  <c r="M78" i="17"/>
  <c r="S78" i="17"/>
  <c r="M41" i="17"/>
  <c r="R42" i="17"/>
  <c r="G43" i="17"/>
  <c r="M43" i="17"/>
  <c r="S43" i="17"/>
  <c r="F44" i="17"/>
  <c r="L44" i="17"/>
  <c r="R44" i="17"/>
  <c r="E45" i="17"/>
  <c r="K45" i="17"/>
  <c r="Q45" i="17"/>
  <c r="W45" i="17"/>
  <c r="J46" i="17"/>
  <c r="P46" i="17"/>
  <c r="V46" i="17"/>
  <c r="I47" i="17"/>
  <c r="O47" i="17"/>
  <c r="U47" i="17"/>
  <c r="H48" i="17"/>
  <c r="N48" i="17"/>
  <c r="T48" i="17"/>
  <c r="G49" i="17"/>
  <c r="M49" i="17"/>
  <c r="S49" i="17"/>
  <c r="F50" i="17"/>
  <c r="L50" i="17"/>
  <c r="R50" i="17"/>
  <c r="E51" i="17"/>
  <c r="K51" i="17"/>
  <c r="Q51" i="17"/>
  <c r="W51" i="17"/>
  <c r="J52" i="17"/>
  <c r="P52" i="17"/>
  <c r="V52" i="17"/>
  <c r="I53" i="17"/>
  <c r="O53" i="17"/>
  <c r="U53" i="17"/>
  <c r="H54" i="17"/>
  <c r="N54" i="17"/>
  <c r="T54" i="17"/>
  <c r="G55" i="17"/>
  <c r="M55" i="17"/>
  <c r="S55" i="17"/>
  <c r="F56" i="17"/>
  <c r="L56" i="17"/>
  <c r="R56" i="17"/>
  <c r="E57" i="17"/>
  <c r="K57" i="17"/>
  <c r="Q57" i="17"/>
  <c r="W57" i="17"/>
  <c r="J58" i="17"/>
  <c r="P58" i="17"/>
  <c r="V58" i="17"/>
  <c r="I59" i="17"/>
  <c r="O59" i="17"/>
  <c r="U59" i="17"/>
  <c r="H60" i="17"/>
  <c r="N60" i="17"/>
  <c r="T60" i="17"/>
  <c r="G61" i="17"/>
  <c r="M61" i="17"/>
  <c r="S61" i="17"/>
  <c r="F62" i="17"/>
  <c r="L62" i="17"/>
  <c r="R62" i="17"/>
  <c r="E63" i="17"/>
  <c r="K63" i="17"/>
  <c r="Q63" i="17"/>
  <c r="W63" i="17"/>
  <c r="J64" i="17"/>
  <c r="P64" i="17"/>
  <c r="V64" i="17"/>
  <c r="I65" i="17"/>
  <c r="O65" i="17"/>
  <c r="U65" i="17"/>
  <c r="H66" i="17"/>
  <c r="N66" i="17"/>
  <c r="T66" i="17"/>
  <c r="G67" i="17"/>
  <c r="M67" i="17"/>
  <c r="S67" i="17"/>
  <c r="F68" i="17"/>
  <c r="L68" i="17"/>
  <c r="R68" i="17"/>
  <c r="E69" i="17"/>
  <c r="K69" i="17"/>
  <c r="Q69" i="17"/>
  <c r="W69" i="17"/>
  <c r="J70" i="17"/>
  <c r="P70" i="17"/>
  <c r="V70" i="17"/>
  <c r="I71" i="17"/>
  <c r="O71" i="17"/>
  <c r="U71" i="17"/>
  <c r="H72" i="17"/>
  <c r="N72" i="17"/>
  <c r="T72" i="17"/>
  <c r="G73" i="17"/>
  <c r="M73" i="17"/>
  <c r="S73" i="17"/>
  <c r="F74" i="17"/>
  <c r="L74" i="17"/>
  <c r="R74" i="17"/>
  <c r="E75" i="17"/>
  <c r="K75" i="17"/>
  <c r="Q75" i="17"/>
  <c r="W75" i="17"/>
  <c r="J76" i="17"/>
  <c r="P76" i="17"/>
  <c r="V76" i="17"/>
  <c r="I77" i="17"/>
  <c r="O77" i="17"/>
  <c r="U77" i="17"/>
  <c r="S41" i="17"/>
  <c r="U42" i="17"/>
  <c r="H43" i="17"/>
  <c r="N43" i="17"/>
  <c r="T43" i="17"/>
  <c r="G44" i="17"/>
  <c r="M44" i="17"/>
  <c r="S44" i="17"/>
  <c r="F45" i="17"/>
  <c r="L45" i="17"/>
  <c r="R45" i="17"/>
  <c r="E46" i="17"/>
  <c r="K46" i="17"/>
  <c r="Q46" i="17"/>
  <c r="W46" i="17"/>
  <c r="J47" i="17"/>
  <c r="P47" i="17"/>
  <c r="V47" i="17"/>
  <c r="I48" i="17"/>
  <c r="O48" i="17"/>
  <c r="U48" i="17"/>
  <c r="H49" i="17"/>
  <c r="N49" i="17"/>
  <c r="T49" i="17"/>
  <c r="G50" i="17"/>
  <c r="M50" i="17"/>
  <c r="S50" i="17"/>
  <c r="F51" i="17"/>
  <c r="L51" i="17"/>
  <c r="R51" i="17"/>
  <c r="E52" i="17"/>
  <c r="K52" i="17"/>
  <c r="Q52" i="17"/>
  <c r="W52" i="17"/>
  <c r="J53" i="17"/>
  <c r="P53" i="17"/>
  <c r="V53" i="17"/>
  <c r="I54" i="17"/>
  <c r="O54" i="17"/>
  <c r="U54" i="17"/>
  <c r="H55" i="17"/>
  <c r="N55" i="17"/>
  <c r="T55" i="17"/>
  <c r="G56" i="17"/>
  <c r="M56" i="17"/>
  <c r="S56" i="17"/>
  <c r="F57" i="17"/>
  <c r="L57" i="17"/>
  <c r="R57" i="17"/>
  <c r="E58" i="17"/>
  <c r="K58" i="17"/>
  <c r="Q58" i="17"/>
  <c r="W58" i="17"/>
  <c r="J59" i="17"/>
  <c r="P59" i="17"/>
  <c r="V59" i="17"/>
  <c r="I60" i="17"/>
  <c r="O60" i="17"/>
  <c r="U60" i="17"/>
  <c r="H61" i="17"/>
  <c r="N61" i="17"/>
  <c r="T61" i="17"/>
  <c r="G62" i="17"/>
  <c r="M62" i="17"/>
  <c r="S62" i="17"/>
  <c r="F63" i="17"/>
  <c r="L63" i="17"/>
  <c r="R63" i="17"/>
  <c r="E64" i="17"/>
  <c r="K64" i="17"/>
  <c r="Q64" i="17"/>
  <c r="W64" i="17"/>
  <c r="J65" i="17"/>
  <c r="P65" i="17"/>
  <c r="V65" i="17"/>
  <c r="I66" i="17"/>
  <c r="O66" i="17"/>
  <c r="U66" i="17"/>
  <c r="H67" i="17"/>
  <c r="N67" i="17"/>
  <c r="T67" i="17"/>
  <c r="G68" i="17"/>
  <c r="M68" i="17"/>
  <c r="S68" i="17"/>
  <c r="F69" i="17"/>
  <c r="L69" i="17"/>
  <c r="R69" i="17"/>
  <c r="E70" i="17"/>
  <c r="K70" i="17"/>
  <c r="Q70" i="17"/>
  <c r="W70" i="17"/>
  <c r="J71" i="17"/>
  <c r="P71" i="17"/>
  <c r="V71" i="17"/>
  <c r="I72" i="17"/>
  <c r="O72" i="17"/>
  <c r="U72" i="17"/>
  <c r="H73" i="17"/>
  <c r="N73" i="17"/>
  <c r="T73" i="17"/>
  <c r="G74" i="17"/>
  <c r="M74" i="17"/>
  <c r="S74" i="17"/>
  <c r="F75" i="17"/>
  <c r="L75" i="17"/>
  <c r="R75" i="17"/>
  <c r="E76" i="17"/>
  <c r="K76" i="17"/>
  <c r="Q76" i="17"/>
  <c r="W76" i="17"/>
  <c r="J77" i="17"/>
  <c r="P77" i="17"/>
  <c r="F42" i="17"/>
  <c r="V42" i="17"/>
  <c r="I43" i="17"/>
  <c r="O43" i="17"/>
  <c r="U43" i="17"/>
  <c r="H44" i="17"/>
  <c r="N44" i="17"/>
  <c r="T44" i="17"/>
  <c r="G45" i="17"/>
  <c r="M45" i="17"/>
  <c r="S45" i="17"/>
  <c r="F46" i="17"/>
  <c r="L46" i="17"/>
  <c r="R46" i="17"/>
  <c r="E47" i="17"/>
  <c r="K47" i="17"/>
  <c r="Q47" i="17"/>
  <c r="W47" i="17"/>
  <c r="J48" i="17"/>
  <c r="P48" i="17"/>
  <c r="V48" i="17"/>
  <c r="I49" i="17"/>
  <c r="O49" i="17"/>
  <c r="U49" i="17"/>
  <c r="H50" i="17"/>
  <c r="N50" i="17"/>
  <c r="T50" i="17"/>
  <c r="G51" i="17"/>
  <c r="M51" i="17"/>
  <c r="S51" i="17"/>
  <c r="F52" i="17"/>
  <c r="L52" i="17"/>
  <c r="R52" i="17"/>
  <c r="E53" i="17"/>
  <c r="K53" i="17"/>
  <c r="Q53" i="17"/>
  <c r="W53" i="17"/>
  <c r="J54" i="17"/>
  <c r="P54" i="17"/>
  <c r="V54" i="17"/>
  <c r="I55" i="17"/>
  <c r="O55" i="17"/>
  <c r="U55" i="17"/>
  <c r="H56" i="17"/>
  <c r="N56" i="17"/>
  <c r="T56" i="17"/>
  <c r="G57" i="17"/>
  <c r="M57" i="17"/>
  <c r="S57" i="17"/>
  <c r="F58" i="17"/>
  <c r="L58" i="17"/>
  <c r="R58" i="17"/>
  <c r="E59" i="17"/>
  <c r="K59" i="17"/>
  <c r="Q59" i="17"/>
  <c r="W59" i="17"/>
  <c r="J60" i="17"/>
  <c r="P60" i="17"/>
  <c r="V60" i="17"/>
  <c r="I61" i="17"/>
  <c r="O61" i="17"/>
  <c r="U61" i="17"/>
  <c r="H62" i="17"/>
  <c r="N62" i="17"/>
  <c r="T62" i="17"/>
  <c r="G63" i="17"/>
  <c r="M63" i="17"/>
  <c r="S63" i="17"/>
  <c r="F64" i="17"/>
  <c r="L64" i="17"/>
  <c r="R64" i="17"/>
  <c r="E65" i="17"/>
  <c r="K65" i="17"/>
  <c r="Q65" i="17"/>
  <c r="W65" i="17"/>
  <c r="J66" i="17"/>
  <c r="P66" i="17"/>
  <c r="V66" i="17"/>
  <c r="I67" i="17"/>
  <c r="O67" i="17"/>
  <c r="U67" i="17"/>
  <c r="H68" i="17"/>
  <c r="N68" i="17"/>
  <c r="T68" i="17"/>
  <c r="G69" i="17"/>
  <c r="M69" i="17"/>
  <c r="S69" i="17"/>
  <c r="F70" i="17"/>
  <c r="L70" i="17"/>
  <c r="R70" i="17"/>
  <c r="E71" i="17"/>
  <c r="K71" i="17"/>
  <c r="Q71" i="17"/>
  <c r="W71" i="17"/>
  <c r="J72" i="17"/>
  <c r="P72" i="17"/>
  <c r="V72" i="17"/>
  <c r="I73" i="17"/>
  <c r="O73" i="17"/>
  <c r="U73" i="17"/>
  <c r="H74" i="17"/>
  <c r="N74" i="17"/>
  <c r="T74" i="17"/>
  <c r="G75" i="17"/>
  <c r="M75" i="17"/>
  <c r="S75" i="17"/>
  <c r="F76" i="17"/>
  <c r="L76" i="17"/>
  <c r="R76" i="17"/>
  <c r="E77" i="17"/>
  <c r="L42" i="17"/>
  <c r="W42" i="17"/>
  <c r="J43" i="17"/>
  <c r="P43" i="17"/>
  <c r="V43" i="17"/>
  <c r="I44" i="17"/>
  <c r="O44" i="17"/>
  <c r="U44" i="17"/>
  <c r="H45" i="17"/>
  <c r="N45" i="17"/>
  <c r="T45" i="17"/>
  <c r="G46" i="17"/>
  <c r="M46" i="17"/>
  <c r="S46" i="17"/>
  <c r="F47" i="17"/>
  <c r="L47" i="17"/>
  <c r="R47" i="17"/>
  <c r="E48" i="17"/>
  <c r="K48" i="17"/>
  <c r="Q48" i="17"/>
  <c r="W48" i="17"/>
  <c r="J49" i="17"/>
  <c r="P49" i="17"/>
  <c r="V49" i="17"/>
  <c r="I50" i="17"/>
  <c r="O50" i="17"/>
  <c r="U50" i="17"/>
  <c r="H51" i="17"/>
  <c r="N51" i="17"/>
  <c r="T51" i="17"/>
  <c r="G52" i="17"/>
  <c r="M52" i="17"/>
  <c r="S52" i="17"/>
  <c r="F53" i="17"/>
  <c r="L53" i="17"/>
  <c r="R53" i="17"/>
  <c r="E54" i="17"/>
  <c r="K54" i="17"/>
  <c r="Q54" i="17"/>
  <c r="W54" i="17"/>
  <c r="J55" i="17"/>
  <c r="P55" i="17"/>
  <c r="V55" i="17"/>
  <c r="I56" i="17"/>
  <c r="O56" i="17"/>
  <c r="U56" i="17"/>
  <c r="H57" i="17"/>
  <c r="N57" i="17"/>
  <c r="T57" i="17"/>
  <c r="G58" i="17"/>
  <c r="M58" i="17"/>
  <c r="S58" i="17"/>
  <c r="F59" i="17"/>
  <c r="L59" i="17"/>
  <c r="R59" i="17"/>
  <c r="E60" i="17"/>
  <c r="K60" i="17"/>
  <c r="Q60" i="17"/>
  <c r="W60" i="17"/>
  <c r="J61" i="17"/>
  <c r="P61" i="17"/>
  <c r="V61" i="17"/>
  <c r="I62" i="17"/>
  <c r="O62" i="17"/>
  <c r="U62" i="17"/>
  <c r="H63" i="17"/>
  <c r="N63" i="17"/>
  <c r="T63" i="17"/>
  <c r="G64" i="17"/>
  <c r="M64" i="17"/>
  <c r="S64" i="17"/>
  <c r="F65" i="17"/>
  <c r="L65" i="17"/>
  <c r="R65" i="17"/>
  <c r="E66" i="17"/>
  <c r="K66" i="17"/>
  <c r="Q66" i="17"/>
  <c r="W66" i="17"/>
  <c r="J67" i="17"/>
  <c r="P67" i="17"/>
  <c r="V67" i="17"/>
  <c r="I68" i="17"/>
  <c r="O68" i="17"/>
  <c r="U68" i="17"/>
  <c r="H69" i="17"/>
  <c r="N69" i="17"/>
  <c r="T69" i="17"/>
  <c r="G70" i="17"/>
  <c r="M70" i="17"/>
  <c r="S70" i="17"/>
  <c r="F71" i="17"/>
  <c r="L71" i="17"/>
  <c r="R71" i="17"/>
  <c r="E72" i="17"/>
  <c r="K72" i="17"/>
  <c r="Q72" i="17"/>
  <c r="W72" i="17"/>
  <c r="J73" i="17"/>
  <c r="P73" i="17"/>
  <c r="V73" i="17"/>
  <c r="I74" i="17"/>
  <c r="O74" i="17"/>
  <c r="U74" i="17"/>
  <c r="H75" i="17"/>
  <c r="N75" i="17"/>
  <c r="T75" i="17"/>
  <c r="G76" i="17"/>
  <c r="M76" i="17"/>
  <c r="S76" i="17"/>
  <c r="O42" i="17"/>
  <c r="E43" i="17"/>
  <c r="K43" i="17"/>
  <c r="Q43" i="17"/>
  <c r="W43" i="17"/>
  <c r="J44" i="17"/>
  <c r="P44" i="17"/>
  <c r="V44" i="17"/>
  <c r="I45" i="17"/>
  <c r="O45" i="17"/>
  <c r="U45" i="17"/>
  <c r="H46" i="17"/>
  <c r="N46" i="17"/>
  <c r="T46" i="17"/>
  <c r="G47" i="17"/>
  <c r="M47" i="17"/>
  <c r="S47" i="17"/>
  <c r="F48" i="17"/>
  <c r="L48" i="17"/>
  <c r="R48" i="17"/>
  <c r="E49" i="17"/>
  <c r="K49" i="17"/>
  <c r="Q49" i="17"/>
  <c r="W49" i="17"/>
  <c r="J50" i="17"/>
  <c r="P50" i="17"/>
  <c r="V50" i="17"/>
  <c r="I51" i="17"/>
  <c r="O51" i="17"/>
  <c r="U51" i="17"/>
  <c r="H52" i="17"/>
  <c r="N52" i="17"/>
  <c r="T52" i="17"/>
  <c r="G53" i="17"/>
  <c r="M53" i="17"/>
  <c r="S53" i="17"/>
  <c r="F54" i="17"/>
  <c r="L54" i="17"/>
  <c r="R54" i="17"/>
  <c r="E55" i="17"/>
  <c r="K55" i="17"/>
  <c r="Q55" i="17"/>
  <c r="W55" i="17"/>
  <c r="J56" i="17"/>
  <c r="P56" i="17"/>
  <c r="V56" i="17"/>
  <c r="I57" i="17"/>
  <c r="O57" i="17"/>
  <c r="U57" i="17"/>
  <c r="H58" i="17"/>
  <c r="N58" i="17"/>
  <c r="T58" i="17"/>
  <c r="G59" i="17"/>
  <c r="M59" i="17"/>
  <c r="S59" i="17"/>
  <c r="F60" i="17"/>
  <c r="L60" i="17"/>
  <c r="R60" i="17"/>
  <c r="E61" i="17"/>
  <c r="K61" i="17"/>
  <c r="Q61" i="17"/>
  <c r="W61" i="17"/>
  <c r="J62" i="17"/>
  <c r="P62" i="17"/>
  <c r="V62" i="17"/>
  <c r="I63" i="17"/>
  <c r="O63" i="17"/>
  <c r="U63" i="17"/>
  <c r="H64" i="17"/>
  <c r="N64" i="17"/>
  <c r="T64" i="17"/>
  <c r="G65" i="17"/>
  <c r="M65" i="17"/>
  <c r="S65" i="17"/>
  <c r="F66" i="17"/>
  <c r="L66" i="17"/>
  <c r="R66" i="17"/>
  <c r="E67" i="17"/>
  <c r="K67" i="17"/>
  <c r="Q67" i="17"/>
  <c r="W67" i="17"/>
  <c r="J68" i="17"/>
  <c r="P68" i="17"/>
  <c r="V68" i="17"/>
  <c r="I69" i="17"/>
  <c r="O69" i="17"/>
  <c r="U69" i="17"/>
  <c r="H70" i="17"/>
  <c r="N70" i="17"/>
  <c r="T70" i="17"/>
  <c r="G71" i="17"/>
  <c r="M71" i="17"/>
  <c r="S71" i="17"/>
  <c r="F72" i="17"/>
  <c r="L72" i="17"/>
  <c r="R72" i="17"/>
  <c r="E73" i="17"/>
  <c r="K73" i="17"/>
  <c r="Q73" i="17"/>
  <c r="W73" i="17"/>
  <c r="J74" i="17"/>
  <c r="P74" i="17"/>
  <c r="V74" i="17"/>
  <c r="I75" i="17"/>
  <c r="O75" i="17"/>
  <c r="U75" i="17"/>
  <c r="H76" i="17"/>
  <c r="N76" i="17"/>
  <c r="T76" i="17"/>
  <c r="G77" i="17"/>
  <c r="M77" i="17"/>
  <c r="S77" i="17"/>
  <c r="F78" i="17"/>
  <c r="L78" i="17"/>
  <c r="R78" i="17"/>
  <c r="E79" i="17"/>
  <c r="K79" i="17"/>
  <c r="Q79" i="17"/>
  <c r="W79" i="17"/>
  <c r="J80" i="17"/>
  <c r="P80" i="17"/>
  <c r="V80" i="17"/>
  <c r="I81" i="17"/>
  <c r="O81" i="17"/>
  <c r="U81" i="17"/>
  <c r="H82" i="17"/>
  <c r="N82" i="17"/>
  <c r="F77" i="17"/>
  <c r="W77" i="17"/>
  <c r="N78" i="17"/>
  <c r="V78" i="17"/>
  <c r="J79" i="17"/>
  <c r="R79" i="17"/>
  <c r="F80" i="17"/>
  <c r="M80" i="17"/>
  <c r="T80" i="17"/>
  <c r="H81" i="17"/>
  <c r="P81" i="17"/>
  <c r="W81" i="17"/>
  <c r="K82" i="17"/>
  <c r="R82" i="17"/>
  <c r="E83" i="17"/>
  <c r="K83" i="17"/>
  <c r="Q83" i="17"/>
  <c r="W83" i="17"/>
  <c r="J84" i="17"/>
  <c r="P84" i="17"/>
  <c r="V84" i="17"/>
  <c r="I85" i="17"/>
  <c r="O85" i="17"/>
  <c r="U85" i="17"/>
  <c r="H86" i="17"/>
  <c r="N86" i="17"/>
  <c r="T86" i="17"/>
  <c r="G87" i="17"/>
  <c r="M87" i="17"/>
  <c r="S87" i="17"/>
  <c r="L88" i="17"/>
  <c r="R88" i="17"/>
  <c r="K77" i="17"/>
  <c r="E78" i="17"/>
  <c r="O78" i="17"/>
  <c r="W78" i="17"/>
  <c r="L79" i="17"/>
  <c r="S79" i="17"/>
  <c r="G80" i="17"/>
  <c r="N80" i="17"/>
  <c r="U80" i="17"/>
  <c r="J81" i="17"/>
  <c r="Q81" i="17"/>
  <c r="E82" i="17"/>
  <c r="L82" i="17"/>
  <c r="S82" i="17"/>
  <c r="F83" i="17"/>
  <c r="L83" i="17"/>
  <c r="R83" i="17"/>
  <c r="E84" i="17"/>
  <c r="K84" i="17"/>
  <c r="Q84" i="17"/>
  <c r="W84" i="17"/>
  <c r="J85" i="17"/>
  <c r="P85" i="17"/>
  <c r="V85" i="17"/>
  <c r="I86" i="17"/>
  <c r="O86" i="17"/>
  <c r="U86" i="17"/>
  <c r="H87" i="17"/>
  <c r="N87" i="17"/>
  <c r="T87" i="17"/>
  <c r="G88" i="17"/>
  <c r="M88" i="17"/>
  <c r="S88" i="17"/>
  <c r="L77" i="17"/>
  <c r="H78" i="17"/>
  <c r="P78" i="17"/>
  <c r="F79" i="17"/>
  <c r="M79" i="17"/>
  <c r="T79" i="17"/>
  <c r="H80" i="17"/>
  <c r="O80" i="17"/>
  <c r="W80" i="17"/>
  <c r="K81" i="17"/>
  <c r="R81" i="17"/>
  <c r="F82" i="17"/>
  <c r="M82" i="17"/>
  <c r="T82" i="17"/>
  <c r="G83" i="17"/>
  <c r="M83" i="17"/>
  <c r="S83" i="17"/>
  <c r="F84" i="17"/>
  <c r="L84" i="17"/>
  <c r="R84" i="17"/>
  <c r="E85" i="17"/>
  <c r="K85" i="17"/>
  <c r="Q85" i="17"/>
  <c r="W85" i="17"/>
  <c r="J86" i="17"/>
  <c r="P86" i="17"/>
  <c r="V86" i="17"/>
  <c r="I87" i="17"/>
  <c r="O87" i="17"/>
  <c r="U87" i="17"/>
  <c r="H88" i="17"/>
  <c r="N88" i="17"/>
  <c r="T88" i="17"/>
  <c r="Q77" i="17"/>
  <c r="I78" i="17"/>
  <c r="Q78" i="17"/>
  <c r="G79" i="17"/>
  <c r="N79" i="17"/>
  <c r="U79" i="17"/>
  <c r="I80" i="17"/>
  <c r="Q80" i="17"/>
  <c r="E81" i="17"/>
  <c r="L81" i="17"/>
  <c r="S81" i="17"/>
  <c r="G82" i="17"/>
  <c r="O82" i="17"/>
  <c r="U82" i="17"/>
  <c r="H83" i="17"/>
  <c r="N83" i="17"/>
  <c r="T83" i="17"/>
  <c r="G84" i="17"/>
  <c r="M84" i="17"/>
  <c r="S84" i="17"/>
  <c r="F85" i="17"/>
  <c r="L85" i="17"/>
  <c r="R85" i="17"/>
  <c r="E86" i="17"/>
  <c r="K86" i="17"/>
  <c r="Q86" i="17"/>
  <c r="W86" i="17"/>
  <c r="J87" i="17"/>
  <c r="P87" i="17"/>
  <c r="V87" i="17"/>
  <c r="I88" i="17"/>
  <c r="O88" i="17"/>
  <c r="U88" i="17"/>
  <c r="R77" i="17"/>
  <c r="J78" i="17"/>
  <c r="T78" i="17"/>
  <c r="H79" i="17"/>
  <c r="O79" i="17"/>
  <c r="V79" i="17"/>
  <c r="K80" i="17"/>
  <c r="R80" i="17"/>
  <c r="F81" i="17"/>
  <c r="M81" i="17"/>
  <c r="T81" i="17"/>
  <c r="I82" i="17"/>
  <c r="P82" i="17"/>
  <c r="V82" i="17"/>
  <c r="I83" i="17"/>
  <c r="O83" i="17"/>
  <c r="U83" i="17"/>
  <c r="H84" i="17"/>
  <c r="N84" i="17"/>
  <c r="T84" i="17"/>
  <c r="G85" i="17"/>
  <c r="M85" i="17"/>
  <c r="S85" i="17"/>
  <c r="F86" i="17"/>
  <c r="L86" i="17"/>
  <c r="R86" i="17"/>
  <c r="E87" i="17"/>
  <c r="K87" i="17"/>
  <c r="Q87" i="17"/>
  <c r="W87" i="17"/>
  <c r="J88" i="17"/>
  <c r="P88" i="17"/>
  <c r="V88" i="17"/>
  <c r="V77" i="17"/>
  <c r="K78" i="17"/>
  <c r="U78" i="17"/>
  <c r="I79" i="17"/>
  <c r="P79" i="17"/>
  <c r="E80" i="17"/>
  <c r="L80" i="17"/>
  <c r="S80" i="17"/>
  <c r="G81" i="17"/>
  <c r="N81" i="17"/>
  <c r="V81" i="17"/>
  <c r="J82" i="17"/>
  <c r="Q82" i="17"/>
  <c r="W82" i="17"/>
  <c r="J83" i="17"/>
  <c r="P83" i="17"/>
  <c r="V83" i="17"/>
  <c r="I84" i="17"/>
  <c r="O84" i="17"/>
  <c r="U84" i="17"/>
  <c r="H85" i="17"/>
  <c r="N85" i="17"/>
  <c r="T85" i="17"/>
  <c r="G86" i="17"/>
  <c r="M86" i="17"/>
  <c r="S86" i="17"/>
  <c r="F87" i="17"/>
  <c r="L87" i="17"/>
  <c r="R87" i="17"/>
  <c r="E88" i="17"/>
  <c r="K88" i="17"/>
  <c r="Q88" i="17"/>
  <c r="W88" i="17"/>
  <c r="F88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F4" i="15"/>
  <c r="L4" i="15"/>
  <c r="R4" i="15"/>
  <c r="F5" i="15"/>
  <c r="L5" i="15"/>
  <c r="R5" i="15"/>
  <c r="F6" i="15"/>
  <c r="L6" i="15"/>
  <c r="R6" i="15"/>
  <c r="F7" i="15"/>
  <c r="L7" i="15"/>
  <c r="R7" i="15"/>
  <c r="F8" i="15"/>
  <c r="L8" i="15"/>
  <c r="R8" i="15"/>
  <c r="F9" i="15"/>
  <c r="L9" i="15"/>
  <c r="R9" i="15"/>
  <c r="F10" i="15"/>
  <c r="L10" i="15"/>
  <c r="R10" i="15"/>
  <c r="F11" i="15"/>
  <c r="L11" i="15"/>
  <c r="R11" i="15"/>
  <c r="F12" i="15"/>
  <c r="L12" i="15"/>
  <c r="R12" i="15"/>
  <c r="F13" i="15"/>
  <c r="L13" i="15"/>
  <c r="R13" i="15"/>
  <c r="F14" i="15"/>
  <c r="L14" i="15"/>
  <c r="R14" i="15"/>
  <c r="F15" i="15"/>
  <c r="L15" i="15"/>
  <c r="R15" i="15"/>
  <c r="F16" i="15"/>
  <c r="L16" i="15"/>
  <c r="R16" i="15"/>
  <c r="F17" i="15"/>
  <c r="L17" i="15"/>
  <c r="R17" i="15"/>
  <c r="F18" i="15"/>
  <c r="L18" i="15"/>
  <c r="R18" i="15"/>
  <c r="F19" i="15"/>
  <c r="L19" i="15"/>
  <c r="R19" i="15"/>
  <c r="F20" i="15"/>
  <c r="L20" i="15"/>
  <c r="R20" i="15"/>
  <c r="F21" i="15"/>
  <c r="L21" i="15"/>
  <c r="R21" i="15"/>
  <c r="F22" i="15"/>
  <c r="L22" i="15"/>
  <c r="R22" i="15"/>
  <c r="F23" i="15"/>
  <c r="L23" i="15"/>
  <c r="R23" i="15"/>
  <c r="F24" i="15"/>
  <c r="L24" i="15"/>
  <c r="R24" i="15"/>
  <c r="F25" i="15"/>
  <c r="L25" i="15"/>
  <c r="R25" i="15"/>
  <c r="F26" i="15"/>
  <c r="L26" i="15"/>
  <c r="R26" i="15"/>
  <c r="F27" i="15"/>
  <c r="L27" i="15"/>
  <c r="R27" i="15"/>
  <c r="F28" i="15"/>
  <c r="L28" i="15"/>
  <c r="R28" i="15"/>
  <c r="F29" i="15"/>
  <c r="L29" i="15"/>
  <c r="R29" i="15"/>
  <c r="F30" i="15"/>
  <c r="L30" i="15"/>
  <c r="R30" i="15"/>
  <c r="F31" i="15"/>
  <c r="L31" i="15"/>
  <c r="R31" i="15"/>
  <c r="F32" i="15"/>
  <c r="L32" i="15"/>
  <c r="R32" i="15"/>
  <c r="F33" i="15"/>
  <c r="L33" i="15"/>
  <c r="R33" i="15"/>
  <c r="F34" i="15"/>
  <c r="L34" i="15"/>
  <c r="R34" i="15"/>
  <c r="F35" i="15"/>
  <c r="L35" i="15"/>
  <c r="R35" i="15"/>
  <c r="F36" i="15"/>
  <c r="L36" i="15"/>
  <c r="R36" i="15"/>
  <c r="F37" i="15"/>
  <c r="L37" i="15"/>
  <c r="R37" i="15"/>
  <c r="F38" i="15"/>
  <c r="L38" i="15"/>
  <c r="R38" i="15"/>
  <c r="F39" i="15"/>
  <c r="L39" i="15"/>
  <c r="R39" i="15"/>
  <c r="F40" i="15"/>
  <c r="L40" i="15"/>
  <c r="R40" i="15"/>
  <c r="F41" i="15"/>
  <c r="L41" i="15"/>
  <c r="R41" i="15"/>
  <c r="F42" i="15"/>
  <c r="L42" i="15"/>
  <c r="R42" i="15"/>
  <c r="F43" i="15"/>
  <c r="L43" i="15"/>
  <c r="R43" i="15"/>
  <c r="F44" i="15"/>
  <c r="L44" i="15"/>
  <c r="R44" i="15"/>
  <c r="F45" i="15"/>
  <c r="L45" i="15"/>
  <c r="R45" i="15"/>
  <c r="F46" i="15"/>
  <c r="G4" i="15"/>
  <c r="M4" i="15"/>
  <c r="S4" i="15"/>
  <c r="G5" i="15"/>
  <c r="M5" i="15"/>
  <c r="S5" i="15"/>
  <c r="G6" i="15"/>
  <c r="M6" i="15"/>
  <c r="S6" i="15"/>
  <c r="G7" i="15"/>
  <c r="M7" i="15"/>
  <c r="S7" i="15"/>
  <c r="G8" i="15"/>
  <c r="M8" i="15"/>
  <c r="S8" i="15"/>
  <c r="G9" i="15"/>
  <c r="M9" i="15"/>
  <c r="S9" i="15"/>
  <c r="G10" i="15"/>
  <c r="M10" i="15"/>
  <c r="S10" i="15"/>
  <c r="G11" i="15"/>
  <c r="M11" i="15"/>
  <c r="S11" i="15"/>
  <c r="G12" i="15"/>
  <c r="M12" i="15"/>
  <c r="S12" i="15"/>
  <c r="G13" i="15"/>
  <c r="M13" i="15"/>
  <c r="S13" i="15"/>
  <c r="G14" i="15"/>
  <c r="M14" i="15"/>
  <c r="S14" i="15"/>
  <c r="G15" i="15"/>
  <c r="M15" i="15"/>
  <c r="S15" i="15"/>
  <c r="G16" i="15"/>
  <c r="M16" i="15"/>
  <c r="S16" i="15"/>
  <c r="G17" i="15"/>
  <c r="M17" i="15"/>
  <c r="S17" i="15"/>
  <c r="G18" i="15"/>
  <c r="M18" i="15"/>
  <c r="S18" i="15"/>
  <c r="G19" i="15"/>
  <c r="M19" i="15"/>
  <c r="S19" i="15"/>
  <c r="G20" i="15"/>
  <c r="M20" i="15"/>
  <c r="S20" i="15"/>
  <c r="G21" i="15"/>
  <c r="M21" i="15"/>
  <c r="S21" i="15"/>
  <c r="G22" i="15"/>
  <c r="M22" i="15"/>
  <c r="S22" i="15"/>
  <c r="G23" i="15"/>
  <c r="M23" i="15"/>
  <c r="S23" i="15"/>
  <c r="G24" i="15"/>
  <c r="M24" i="15"/>
  <c r="S24" i="15"/>
  <c r="G25" i="15"/>
  <c r="M25" i="15"/>
  <c r="S25" i="15"/>
  <c r="G26" i="15"/>
  <c r="M26" i="15"/>
  <c r="S26" i="15"/>
  <c r="G27" i="15"/>
  <c r="M27" i="15"/>
  <c r="S27" i="15"/>
  <c r="G28" i="15"/>
  <c r="M28" i="15"/>
  <c r="S28" i="15"/>
  <c r="G29" i="15"/>
  <c r="M29" i="15"/>
  <c r="S29" i="15"/>
  <c r="G30" i="15"/>
  <c r="M30" i="15"/>
  <c r="S30" i="15"/>
  <c r="G31" i="15"/>
  <c r="M31" i="15"/>
  <c r="S31" i="15"/>
  <c r="G32" i="15"/>
  <c r="M32" i="15"/>
  <c r="S32" i="15"/>
  <c r="G33" i="15"/>
  <c r="M33" i="15"/>
  <c r="S33" i="15"/>
  <c r="G34" i="15"/>
  <c r="M34" i="15"/>
  <c r="S34" i="15"/>
  <c r="G35" i="15"/>
  <c r="M35" i="15"/>
  <c r="S35" i="15"/>
  <c r="G36" i="15"/>
  <c r="M36" i="15"/>
  <c r="S36" i="15"/>
  <c r="G37" i="15"/>
  <c r="M37" i="15"/>
  <c r="S37" i="15"/>
  <c r="G38" i="15"/>
  <c r="M38" i="15"/>
  <c r="S38" i="15"/>
  <c r="G39" i="15"/>
  <c r="M39" i="15"/>
  <c r="S39" i="15"/>
  <c r="G40" i="15"/>
  <c r="M40" i="15"/>
  <c r="S40" i="15"/>
  <c r="G41" i="15"/>
  <c r="M41" i="15"/>
  <c r="S41" i="15"/>
  <c r="G42" i="15"/>
  <c r="M42" i="15"/>
  <c r="S42" i="15"/>
  <c r="G43" i="15"/>
  <c r="M43" i="15"/>
  <c r="S43" i="15"/>
  <c r="G44" i="15"/>
  <c r="M44" i="15"/>
  <c r="S44" i="15"/>
  <c r="H4" i="15"/>
  <c r="N4" i="15"/>
  <c r="T4" i="15"/>
  <c r="H5" i="15"/>
  <c r="N5" i="15"/>
  <c r="T5" i="15"/>
  <c r="H6" i="15"/>
  <c r="N6" i="15"/>
  <c r="T6" i="15"/>
  <c r="H7" i="15"/>
  <c r="N7" i="15"/>
  <c r="T7" i="15"/>
  <c r="H8" i="15"/>
  <c r="N8" i="15"/>
  <c r="T8" i="15"/>
  <c r="H9" i="15"/>
  <c r="N9" i="15"/>
  <c r="T9" i="15"/>
  <c r="H10" i="15"/>
  <c r="N10" i="15"/>
  <c r="T10" i="15"/>
  <c r="H11" i="15"/>
  <c r="N11" i="15"/>
  <c r="T11" i="15"/>
  <c r="H12" i="15"/>
  <c r="N12" i="15"/>
  <c r="T12" i="15"/>
  <c r="H13" i="15"/>
  <c r="N13" i="15"/>
  <c r="T13" i="15"/>
  <c r="H14" i="15"/>
  <c r="N14" i="15"/>
  <c r="T14" i="15"/>
  <c r="H15" i="15"/>
  <c r="N15" i="15"/>
  <c r="T15" i="15"/>
  <c r="H16" i="15"/>
  <c r="N16" i="15"/>
  <c r="T16" i="15"/>
  <c r="H17" i="15"/>
  <c r="N17" i="15"/>
  <c r="T17" i="15"/>
  <c r="H18" i="15"/>
  <c r="N18" i="15"/>
  <c r="T18" i="15"/>
  <c r="H19" i="15"/>
  <c r="N19" i="15"/>
  <c r="T19" i="15"/>
  <c r="H20" i="15"/>
  <c r="N20" i="15"/>
  <c r="T20" i="15"/>
  <c r="H21" i="15"/>
  <c r="N21" i="15"/>
  <c r="T21" i="15"/>
  <c r="H22" i="15"/>
  <c r="N22" i="15"/>
  <c r="T22" i="15"/>
  <c r="H23" i="15"/>
  <c r="N23" i="15"/>
  <c r="T23" i="15"/>
  <c r="H24" i="15"/>
  <c r="N24" i="15"/>
  <c r="T24" i="15"/>
  <c r="H25" i="15"/>
  <c r="N25" i="15"/>
  <c r="T25" i="15"/>
  <c r="H26" i="15"/>
  <c r="N26" i="15"/>
  <c r="T26" i="15"/>
  <c r="H27" i="15"/>
  <c r="N27" i="15"/>
  <c r="T27" i="15"/>
  <c r="H28" i="15"/>
  <c r="N28" i="15"/>
  <c r="T28" i="15"/>
  <c r="H29" i="15"/>
  <c r="N29" i="15"/>
  <c r="T29" i="15"/>
  <c r="H30" i="15"/>
  <c r="N30" i="15"/>
  <c r="T30" i="15"/>
  <c r="H31" i="15"/>
  <c r="N31" i="15"/>
  <c r="T31" i="15"/>
  <c r="H32" i="15"/>
  <c r="N32" i="15"/>
  <c r="T32" i="15"/>
  <c r="H33" i="15"/>
  <c r="N33" i="15"/>
  <c r="T33" i="15"/>
  <c r="H34" i="15"/>
  <c r="N34" i="15"/>
  <c r="T34" i="15"/>
  <c r="H35" i="15"/>
  <c r="N35" i="15"/>
  <c r="T35" i="15"/>
  <c r="H36" i="15"/>
  <c r="N36" i="15"/>
  <c r="T36" i="15"/>
  <c r="H37" i="15"/>
  <c r="N37" i="15"/>
  <c r="T37" i="15"/>
  <c r="H38" i="15"/>
  <c r="N38" i="15"/>
  <c r="T38" i="15"/>
  <c r="H39" i="15"/>
  <c r="N39" i="15"/>
  <c r="T39" i="15"/>
  <c r="H40" i="15"/>
  <c r="N40" i="15"/>
  <c r="T40" i="15"/>
  <c r="H41" i="15"/>
  <c r="N41" i="15"/>
  <c r="T41" i="15"/>
  <c r="H42" i="15"/>
  <c r="N42" i="15"/>
  <c r="T42" i="15"/>
  <c r="H43" i="15"/>
  <c r="N43" i="15"/>
  <c r="T43" i="15"/>
  <c r="H44" i="15"/>
  <c r="N44" i="15"/>
  <c r="T44" i="15"/>
  <c r="I4" i="15"/>
  <c r="O4" i="15"/>
  <c r="U4" i="15"/>
  <c r="I5" i="15"/>
  <c r="O5" i="15"/>
  <c r="U5" i="15"/>
  <c r="I6" i="15"/>
  <c r="O6" i="15"/>
  <c r="U6" i="15"/>
  <c r="I7" i="15"/>
  <c r="O7" i="15"/>
  <c r="U7" i="15"/>
  <c r="I8" i="15"/>
  <c r="O8" i="15"/>
  <c r="U8" i="15"/>
  <c r="I9" i="15"/>
  <c r="O9" i="15"/>
  <c r="U9" i="15"/>
  <c r="I10" i="15"/>
  <c r="O10" i="15"/>
  <c r="U10" i="15"/>
  <c r="I11" i="15"/>
  <c r="O11" i="15"/>
  <c r="U11" i="15"/>
  <c r="I12" i="15"/>
  <c r="O12" i="15"/>
  <c r="U12" i="15"/>
  <c r="I13" i="15"/>
  <c r="O13" i="15"/>
  <c r="U13" i="15"/>
  <c r="I14" i="15"/>
  <c r="O14" i="15"/>
  <c r="U14" i="15"/>
  <c r="I15" i="15"/>
  <c r="O15" i="15"/>
  <c r="U15" i="15"/>
  <c r="I16" i="15"/>
  <c r="O16" i="15"/>
  <c r="U16" i="15"/>
  <c r="I17" i="15"/>
  <c r="O17" i="15"/>
  <c r="U17" i="15"/>
  <c r="I18" i="15"/>
  <c r="O18" i="15"/>
  <c r="U18" i="15"/>
  <c r="I19" i="15"/>
  <c r="O19" i="15"/>
  <c r="U19" i="15"/>
  <c r="I20" i="15"/>
  <c r="O20" i="15"/>
  <c r="U20" i="15"/>
  <c r="I21" i="15"/>
  <c r="O21" i="15"/>
  <c r="U21" i="15"/>
  <c r="I22" i="15"/>
  <c r="O22" i="15"/>
  <c r="U22" i="15"/>
  <c r="I23" i="15"/>
  <c r="O23" i="15"/>
  <c r="U23" i="15"/>
  <c r="I24" i="15"/>
  <c r="O24" i="15"/>
  <c r="U24" i="15"/>
  <c r="I25" i="15"/>
  <c r="O25" i="15"/>
  <c r="U25" i="15"/>
  <c r="I26" i="15"/>
  <c r="O26" i="15"/>
  <c r="U26" i="15"/>
  <c r="I27" i="15"/>
  <c r="O27" i="15"/>
  <c r="U27" i="15"/>
  <c r="I28" i="15"/>
  <c r="O28" i="15"/>
  <c r="U28" i="15"/>
  <c r="I29" i="15"/>
  <c r="O29" i="15"/>
  <c r="U29" i="15"/>
  <c r="I30" i="15"/>
  <c r="O30" i="15"/>
  <c r="U30" i="15"/>
  <c r="I31" i="15"/>
  <c r="O31" i="15"/>
  <c r="U31" i="15"/>
  <c r="I32" i="15"/>
  <c r="O32" i="15"/>
  <c r="U32" i="15"/>
  <c r="I33" i="15"/>
  <c r="O33" i="15"/>
  <c r="U33" i="15"/>
  <c r="I34" i="15"/>
  <c r="O34" i="15"/>
  <c r="U34" i="15"/>
  <c r="I35" i="15"/>
  <c r="O35" i="15"/>
  <c r="U35" i="15"/>
  <c r="I36" i="15"/>
  <c r="O36" i="15"/>
  <c r="U36" i="15"/>
  <c r="I37" i="15"/>
  <c r="O37" i="15"/>
  <c r="U37" i="15"/>
  <c r="I38" i="15"/>
  <c r="O38" i="15"/>
  <c r="U38" i="15"/>
  <c r="I39" i="15"/>
  <c r="O39" i="15"/>
  <c r="U39" i="15"/>
  <c r="I40" i="15"/>
  <c r="O40" i="15"/>
  <c r="U40" i="15"/>
  <c r="I41" i="15"/>
  <c r="O41" i="15"/>
  <c r="U41" i="15"/>
  <c r="I42" i="15"/>
  <c r="O42" i="15"/>
  <c r="U42" i="15"/>
  <c r="I43" i="15"/>
  <c r="O43" i="15"/>
  <c r="U43" i="15"/>
  <c r="I44" i="15"/>
  <c r="O44" i="15"/>
  <c r="U44" i="15"/>
  <c r="J4" i="15"/>
  <c r="P4" i="15"/>
  <c r="V4" i="15"/>
  <c r="J5" i="15"/>
  <c r="P5" i="15"/>
  <c r="V5" i="15"/>
  <c r="J6" i="15"/>
  <c r="P6" i="15"/>
  <c r="V6" i="15"/>
  <c r="J7" i="15"/>
  <c r="P7" i="15"/>
  <c r="V7" i="15"/>
  <c r="J8" i="15"/>
  <c r="P8" i="15"/>
  <c r="V8" i="15"/>
  <c r="J9" i="15"/>
  <c r="P9" i="15"/>
  <c r="V9" i="15"/>
  <c r="J10" i="15"/>
  <c r="P10" i="15"/>
  <c r="V10" i="15"/>
  <c r="J11" i="15"/>
  <c r="P11" i="15"/>
  <c r="V11" i="15"/>
  <c r="J12" i="15"/>
  <c r="P12" i="15"/>
  <c r="V12" i="15"/>
  <c r="J13" i="15"/>
  <c r="P13" i="15"/>
  <c r="V13" i="15"/>
  <c r="J14" i="15"/>
  <c r="P14" i="15"/>
  <c r="V14" i="15"/>
  <c r="J15" i="15"/>
  <c r="P15" i="15"/>
  <c r="V15" i="15"/>
  <c r="J16" i="15"/>
  <c r="P16" i="15"/>
  <c r="V16" i="15"/>
  <c r="J17" i="15"/>
  <c r="P17" i="15"/>
  <c r="V17" i="15"/>
  <c r="J18" i="15"/>
  <c r="P18" i="15"/>
  <c r="V18" i="15"/>
  <c r="J19" i="15"/>
  <c r="P19" i="15"/>
  <c r="V19" i="15"/>
  <c r="J20" i="15"/>
  <c r="P20" i="15"/>
  <c r="V20" i="15"/>
  <c r="J21" i="15"/>
  <c r="P21" i="15"/>
  <c r="V21" i="15"/>
  <c r="J22" i="15"/>
  <c r="P22" i="15"/>
  <c r="V22" i="15"/>
  <c r="J23" i="15"/>
  <c r="P23" i="15"/>
  <c r="V23" i="15"/>
  <c r="J24" i="15"/>
  <c r="P24" i="15"/>
  <c r="V24" i="15"/>
  <c r="J25" i="15"/>
  <c r="P25" i="15"/>
  <c r="V25" i="15"/>
  <c r="J26" i="15"/>
  <c r="P26" i="15"/>
  <c r="V26" i="15"/>
  <c r="J27" i="15"/>
  <c r="P27" i="15"/>
  <c r="V27" i="15"/>
  <c r="J28" i="15"/>
  <c r="P28" i="15"/>
  <c r="V28" i="15"/>
  <c r="J29" i="15"/>
  <c r="P29" i="15"/>
  <c r="V29" i="15"/>
  <c r="J30" i="15"/>
  <c r="P30" i="15"/>
  <c r="V30" i="15"/>
  <c r="J31" i="15"/>
  <c r="P31" i="15"/>
  <c r="V31" i="15"/>
  <c r="J32" i="15"/>
  <c r="P32" i="15"/>
  <c r="V32" i="15"/>
  <c r="J33" i="15"/>
  <c r="P33" i="15"/>
  <c r="V33" i="15"/>
  <c r="J34" i="15"/>
  <c r="P34" i="15"/>
  <c r="V34" i="15"/>
  <c r="J35" i="15"/>
  <c r="P35" i="15"/>
  <c r="V35" i="15"/>
  <c r="J36" i="15"/>
  <c r="P36" i="15"/>
  <c r="V36" i="15"/>
  <c r="J37" i="15"/>
  <c r="P37" i="15"/>
  <c r="V37" i="15"/>
  <c r="J38" i="15"/>
  <c r="P38" i="15"/>
  <c r="V38" i="15"/>
  <c r="J39" i="15"/>
  <c r="P39" i="15"/>
  <c r="V39" i="15"/>
  <c r="J40" i="15"/>
  <c r="P40" i="15"/>
  <c r="V40" i="15"/>
  <c r="J41" i="15"/>
  <c r="P41" i="15"/>
  <c r="V41" i="15"/>
  <c r="J42" i="15"/>
  <c r="P42" i="15"/>
  <c r="V42" i="15"/>
  <c r="J43" i="15"/>
  <c r="P43" i="15"/>
  <c r="V43" i="15"/>
  <c r="K4" i="15"/>
  <c r="Q4" i="15"/>
  <c r="W4" i="15"/>
  <c r="K5" i="15"/>
  <c r="Q5" i="15"/>
  <c r="W5" i="15"/>
  <c r="K6" i="15"/>
  <c r="Q6" i="15"/>
  <c r="W6" i="15"/>
  <c r="K7" i="15"/>
  <c r="Q7" i="15"/>
  <c r="W7" i="15"/>
  <c r="K8" i="15"/>
  <c r="Q8" i="15"/>
  <c r="W8" i="15"/>
  <c r="K9" i="15"/>
  <c r="Q9" i="15"/>
  <c r="W9" i="15"/>
  <c r="K10" i="15"/>
  <c r="Q10" i="15"/>
  <c r="W10" i="15"/>
  <c r="K11" i="15"/>
  <c r="Q11" i="15"/>
  <c r="W11" i="15"/>
  <c r="K12" i="15"/>
  <c r="Q12" i="15"/>
  <c r="W12" i="15"/>
  <c r="K13" i="15"/>
  <c r="Q13" i="15"/>
  <c r="W13" i="15"/>
  <c r="K14" i="15"/>
  <c r="Q14" i="15"/>
  <c r="W14" i="15"/>
  <c r="K15" i="15"/>
  <c r="Q15" i="15"/>
  <c r="W15" i="15"/>
  <c r="K16" i="15"/>
  <c r="Q16" i="15"/>
  <c r="W16" i="15"/>
  <c r="K17" i="15"/>
  <c r="Q17" i="15"/>
  <c r="W17" i="15"/>
  <c r="K18" i="15"/>
  <c r="Q18" i="15"/>
  <c r="W18" i="15"/>
  <c r="K19" i="15"/>
  <c r="Q19" i="15"/>
  <c r="W19" i="15"/>
  <c r="K20" i="15"/>
  <c r="Q20" i="15"/>
  <c r="W20" i="15"/>
  <c r="K21" i="15"/>
  <c r="Q21" i="15"/>
  <c r="W21" i="15"/>
  <c r="K22" i="15"/>
  <c r="Q22" i="15"/>
  <c r="W22" i="15"/>
  <c r="K23" i="15"/>
  <c r="Q23" i="15"/>
  <c r="W23" i="15"/>
  <c r="K24" i="15"/>
  <c r="Q24" i="15"/>
  <c r="W24" i="15"/>
  <c r="K25" i="15"/>
  <c r="Q25" i="15"/>
  <c r="W25" i="15"/>
  <c r="K26" i="15"/>
  <c r="Q26" i="15"/>
  <c r="W26" i="15"/>
  <c r="K27" i="15"/>
  <c r="Q27" i="15"/>
  <c r="W27" i="15"/>
  <c r="K28" i="15"/>
  <c r="Q28" i="15"/>
  <c r="W28" i="15"/>
  <c r="K29" i="15"/>
  <c r="Q29" i="15"/>
  <c r="W29" i="15"/>
  <c r="K30" i="15"/>
  <c r="Q30" i="15"/>
  <c r="W30" i="15"/>
  <c r="K31" i="15"/>
  <c r="Q31" i="15"/>
  <c r="W31" i="15"/>
  <c r="K32" i="15"/>
  <c r="Q32" i="15"/>
  <c r="W32" i="15"/>
  <c r="K33" i="15"/>
  <c r="Q33" i="15"/>
  <c r="W33" i="15"/>
  <c r="K34" i="15"/>
  <c r="Q34" i="15"/>
  <c r="W34" i="15"/>
  <c r="K35" i="15"/>
  <c r="Q35" i="15"/>
  <c r="W35" i="15"/>
  <c r="K36" i="15"/>
  <c r="Q36" i="15"/>
  <c r="W36" i="15"/>
  <c r="K37" i="15"/>
  <c r="Q37" i="15"/>
  <c r="W37" i="15"/>
  <c r="K38" i="15"/>
  <c r="Q38" i="15"/>
  <c r="W38" i="15"/>
  <c r="K39" i="15"/>
  <c r="Q39" i="15"/>
  <c r="W39" i="15"/>
  <c r="K40" i="15"/>
  <c r="Q40" i="15"/>
  <c r="W40" i="15"/>
  <c r="K41" i="15"/>
  <c r="Q41" i="15"/>
  <c r="W41" i="15"/>
  <c r="K42" i="15"/>
  <c r="Q42" i="15"/>
  <c r="W42" i="15"/>
  <c r="K43" i="15"/>
  <c r="Q43" i="15"/>
  <c r="W43" i="15"/>
  <c r="K44" i="15"/>
  <c r="Q44" i="15"/>
  <c r="W44" i="15"/>
  <c r="K45" i="15"/>
  <c r="Q45" i="15"/>
  <c r="J44" i="15"/>
  <c r="J45" i="15"/>
  <c r="T45" i="15"/>
  <c r="I46" i="15"/>
  <c r="O46" i="15"/>
  <c r="U46" i="15"/>
  <c r="I47" i="15"/>
  <c r="O47" i="15"/>
  <c r="U47" i="15"/>
  <c r="I48" i="15"/>
  <c r="O48" i="15"/>
  <c r="U48" i="15"/>
  <c r="I49" i="15"/>
  <c r="O49" i="15"/>
  <c r="U49" i="15"/>
  <c r="I50" i="15"/>
  <c r="O50" i="15"/>
  <c r="U50" i="15"/>
  <c r="I51" i="15"/>
  <c r="O51" i="15"/>
  <c r="U51" i="15"/>
  <c r="I52" i="15"/>
  <c r="O52" i="15"/>
  <c r="U52" i="15"/>
  <c r="I53" i="15"/>
  <c r="O53" i="15"/>
  <c r="U53" i="15"/>
  <c r="I54" i="15"/>
  <c r="O54" i="15"/>
  <c r="U54" i="15"/>
  <c r="I55" i="15"/>
  <c r="O55" i="15"/>
  <c r="U55" i="15"/>
  <c r="I56" i="15"/>
  <c r="O56" i="15"/>
  <c r="U56" i="15"/>
  <c r="I57" i="15"/>
  <c r="O57" i="15"/>
  <c r="U57" i="15"/>
  <c r="I58" i="15"/>
  <c r="O58" i="15"/>
  <c r="U58" i="15"/>
  <c r="I59" i="15"/>
  <c r="O59" i="15"/>
  <c r="U59" i="15"/>
  <c r="I60" i="15"/>
  <c r="O60" i="15"/>
  <c r="U60" i="15"/>
  <c r="I61" i="15"/>
  <c r="O61" i="15"/>
  <c r="U61" i="15"/>
  <c r="I62" i="15"/>
  <c r="O62" i="15"/>
  <c r="U62" i="15"/>
  <c r="I63" i="15"/>
  <c r="O63" i="15"/>
  <c r="U63" i="15"/>
  <c r="I64" i="15"/>
  <c r="O64" i="15"/>
  <c r="U64" i="15"/>
  <c r="I65" i="15"/>
  <c r="O65" i="15"/>
  <c r="U65" i="15"/>
  <c r="I66" i="15"/>
  <c r="O66" i="15"/>
  <c r="U66" i="15"/>
  <c r="I67" i="15"/>
  <c r="O67" i="15"/>
  <c r="U67" i="15"/>
  <c r="I68" i="15"/>
  <c r="O68" i="15"/>
  <c r="U68" i="15"/>
  <c r="I69" i="15"/>
  <c r="O69" i="15"/>
  <c r="U69" i="15"/>
  <c r="I70" i="15"/>
  <c r="O70" i="15"/>
  <c r="U70" i="15"/>
  <c r="I71" i="15"/>
  <c r="O71" i="15"/>
  <c r="U71" i="15"/>
  <c r="I72" i="15"/>
  <c r="O72" i="15"/>
  <c r="U72" i="15"/>
  <c r="I73" i="15"/>
  <c r="O73" i="15"/>
  <c r="U73" i="15"/>
  <c r="I74" i="15"/>
  <c r="O74" i="15"/>
  <c r="U74" i="15"/>
  <c r="I75" i="15"/>
  <c r="O75" i="15"/>
  <c r="U75" i="15"/>
  <c r="I76" i="15"/>
  <c r="O76" i="15"/>
  <c r="U76" i="15"/>
  <c r="I77" i="15"/>
  <c r="O77" i="15"/>
  <c r="U77" i="15"/>
  <c r="I78" i="15"/>
  <c r="O78" i="15"/>
  <c r="U78" i="15"/>
  <c r="I79" i="15"/>
  <c r="O79" i="15"/>
  <c r="U79" i="15"/>
  <c r="I80" i="15"/>
  <c r="O80" i="15"/>
  <c r="U80" i="15"/>
  <c r="I81" i="15"/>
  <c r="O81" i="15"/>
  <c r="U81" i="15"/>
  <c r="I82" i="15"/>
  <c r="O82" i="15"/>
  <c r="U82" i="15"/>
  <c r="I83" i="15"/>
  <c r="O83" i="15"/>
  <c r="U83" i="15"/>
  <c r="I84" i="15"/>
  <c r="O84" i="15"/>
  <c r="U84" i="15"/>
  <c r="I85" i="15"/>
  <c r="P44" i="15"/>
  <c r="M45" i="15"/>
  <c r="U45" i="15"/>
  <c r="J46" i="15"/>
  <c r="P46" i="15"/>
  <c r="V46" i="15"/>
  <c r="J47" i="15"/>
  <c r="P47" i="15"/>
  <c r="V47" i="15"/>
  <c r="J48" i="15"/>
  <c r="P48" i="15"/>
  <c r="V48" i="15"/>
  <c r="J49" i="15"/>
  <c r="P49" i="15"/>
  <c r="V49" i="15"/>
  <c r="J50" i="15"/>
  <c r="P50" i="15"/>
  <c r="V50" i="15"/>
  <c r="J51" i="15"/>
  <c r="P51" i="15"/>
  <c r="V51" i="15"/>
  <c r="J52" i="15"/>
  <c r="P52" i="15"/>
  <c r="V52" i="15"/>
  <c r="J53" i="15"/>
  <c r="P53" i="15"/>
  <c r="V53" i="15"/>
  <c r="J54" i="15"/>
  <c r="P54" i="15"/>
  <c r="V54" i="15"/>
  <c r="J55" i="15"/>
  <c r="P55" i="15"/>
  <c r="V55" i="15"/>
  <c r="J56" i="15"/>
  <c r="P56" i="15"/>
  <c r="V56" i="15"/>
  <c r="J57" i="15"/>
  <c r="P57" i="15"/>
  <c r="V57" i="15"/>
  <c r="J58" i="15"/>
  <c r="P58" i="15"/>
  <c r="V58" i="15"/>
  <c r="J59" i="15"/>
  <c r="P59" i="15"/>
  <c r="V59" i="15"/>
  <c r="J60" i="15"/>
  <c r="P60" i="15"/>
  <c r="V60" i="15"/>
  <c r="J61" i="15"/>
  <c r="P61" i="15"/>
  <c r="V61" i="15"/>
  <c r="J62" i="15"/>
  <c r="P62" i="15"/>
  <c r="V62" i="15"/>
  <c r="J63" i="15"/>
  <c r="P63" i="15"/>
  <c r="V63" i="15"/>
  <c r="J64" i="15"/>
  <c r="P64" i="15"/>
  <c r="V64" i="15"/>
  <c r="J65" i="15"/>
  <c r="P65" i="15"/>
  <c r="V65" i="15"/>
  <c r="J66" i="15"/>
  <c r="P66" i="15"/>
  <c r="V66" i="15"/>
  <c r="J67" i="15"/>
  <c r="P67" i="15"/>
  <c r="V67" i="15"/>
  <c r="J68" i="15"/>
  <c r="P68" i="15"/>
  <c r="V68" i="15"/>
  <c r="J69" i="15"/>
  <c r="P69" i="15"/>
  <c r="V69" i="15"/>
  <c r="J70" i="15"/>
  <c r="P70" i="15"/>
  <c r="V70" i="15"/>
  <c r="J71" i="15"/>
  <c r="P71" i="15"/>
  <c r="V71" i="15"/>
  <c r="J72" i="15"/>
  <c r="P72" i="15"/>
  <c r="V72" i="15"/>
  <c r="J73" i="15"/>
  <c r="P73" i="15"/>
  <c r="V73" i="15"/>
  <c r="J74" i="15"/>
  <c r="P74" i="15"/>
  <c r="V74" i="15"/>
  <c r="J75" i="15"/>
  <c r="P75" i="15"/>
  <c r="V75" i="15"/>
  <c r="J76" i="15"/>
  <c r="P76" i="15"/>
  <c r="V76" i="15"/>
  <c r="J77" i="15"/>
  <c r="P77" i="15"/>
  <c r="V77" i="15"/>
  <c r="J78" i="15"/>
  <c r="P78" i="15"/>
  <c r="V78" i="15"/>
  <c r="J79" i="15"/>
  <c r="P79" i="15"/>
  <c r="V79" i="15"/>
  <c r="J80" i="15"/>
  <c r="P80" i="15"/>
  <c r="V80" i="15"/>
  <c r="J81" i="15"/>
  <c r="P81" i="15"/>
  <c r="V81" i="15"/>
  <c r="J82" i="15"/>
  <c r="P82" i="15"/>
  <c r="V82" i="15"/>
  <c r="J83" i="15"/>
  <c r="P83" i="15"/>
  <c r="V44" i="15"/>
  <c r="N45" i="15"/>
  <c r="V45" i="15"/>
  <c r="K46" i="15"/>
  <c r="Q46" i="15"/>
  <c r="W46" i="15"/>
  <c r="K47" i="15"/>
  <c r="Q47" i="15"/>
  <c r="W47" i="15"/>
  <c r="K48" i="15"/>
  <c r="Q48" i="15"/>
  <c r="W48" i="15"/>
  <c r="K49" i="15"/>
  <c r="Q49" i="15"/>
  <c r="W49" i="15"/>
  <c r="K50" i="15"/>
  <c r="Q50" i="15"/>
  <c r="W50" i="15"/>
  <c r="K51" i="15"/>
  <c r="Q51" i="15"/>
  <c r="W51" i="15"/>
  <c r="K52" i="15"/>
  <c r="Q52" i="15"/>
  <c r="W52" i="15"/>
  <c r="K53" i="15"/>
  <c r="Q53" i="15"/>
  <c r="W53" i="15"/>
  <c r="K54" i="15"/>
  <c r="Q54" i="15"/>
  <c r="W54" i="15"/>
  <c r="K55" i="15"/>
  <c r="Q55" i="15"/>
  <c r="W55" i="15"/>
  <c r="K56" i="15"/>
  <c r="Q56" i="15"/>
  <c r="W56" i="15"/>
  <c r="K57" i="15"/>
  <c r="Q57" i="15"/>
  <c r="W57" i="15"/>
  <c r="K58" i="15"/>
  <c r="Q58" i="15"/>
  <c r="W58" i="15"/>
  <c r="K59" i="15"/>
  <c r="Q59" i="15"/>
  <c r="W59" i="15"/>
  <c r="K60" i="15"/>
  <c r="Q60" i="15"/>
  <c r="W60" i="15"/>
  <c r="K61" i="15"/>
  <c r="Q61" i="15"/>
  <c r="W61" i="15"/>
  <c r="K62" i="15"/>
  <c r="Q62" i="15"/>
  <c r="W62" i="15"/>
  <c r="K63" i="15"/>
  <c r="Q63" i="15"/>
  <c r="W63" i="15"/>
  <c r="K64" i="15"/>
  <c r="Q64" i="15"/>
  <c r="W64" i="15"/>
  <c r="K65" i="15"/>
  <c r="Q65" i="15"/>
  <c r="W65" i="15"/>
  <c r="K66" i="15"/>
  <c r="Q66" i="15"/>
  <c r="W66" i="15"/>
  <c r="K67" i="15"/>
  <c r="Q67" i="15"/>
  <c r="W67" i="15"/>
  <c r="K68" i="15"/>
  <c r="Q68" i="15"/>
  <c r="W68" i="15"/>
  <c r="K69" i="15"/>
  <c r="Q69" i="15"/>
  <c r="W69" i="15"/>
  <c r="K70" i="15"/>
  <c r="Q70" i="15"/>
  <c r="W70" i="15"/>
  <c r="K71" i="15"/>
  <c r="Q71" i="15"/>
  <c r="W71" i="15"/>
  <c r="K72" i="15"/>
  <c r="Q72" i="15"/>
  <c r="W72" i="15"/>
  <c r="K73" i="15"/>
  <c r="Q73" i="15"/>
  <c r="W73" i="15"/>
  <c r="K74" i="15"/>
  <c r="Q74" i="15"/>
  <c r="W74" i="15"/>
  <c r="K75" i="15"/>
  <c r="Q75" i="15"/>
  <c r="W75" i="15"/>
  <c r="K76" i="15"/>
  <c r="Q76" i="15"/>
  <c r="W76" i="15"/>
  <c r="K77" i="15"/>
  <c r="Q77" i="15"/>
  <c r="W77" i="15"/>
  <c r="K78" i="15"/>
  <c r="Q78" i="15"/>
  <c r="W78" i="15"/>
  <c r="K79" i="15"/>
  <c r="Q79" i="15"/>
  <c r="W79" i="15"/>
  <c r="K80" i="15"/>
  <c r="Q80" i="15"/>
  <c r="W80" i="15"/>
  <c r="K81" i="15"/>
  <c r="Q81" i="15"/>
  <c r="W81" i="15"/>
  <c r="K82" i="15"/>
  <c r="Q82" i="15"/>
  <c r="W82" i="15"/>
  <c r="K83" i="15"/>
  <c r="G45" i="15"/>
  <c r="O45" i="15"/>
  <c r="W45" i="15"/>
  <c r="L46" i="15"/>
  <c r="R46" i="15"/>
  <c r="F47" i="15"/>
  <c r="L47" i="15"/>
  <c r="R47" i="15"/>
  <c r="F48" i="15"/>
  <c r="L48" i="15"/>
  <c r="R48" i="15"/>
  <c r="F49" i="15"/>
  <c r="L49" i="15"/>
  <c r="R49" i="15"/>
  <c r="F50" i="15"/>
  <c r="L50" i="15"/>
  <c r="R50" i="15"/>
  <c r="F51" i="15"/>
  <c r="L51" i="15"/>
  <c r="R51" i="15"/>
  <c r="F52" i="15"/>
  <c r="L52" i="15"/>
  <c r="R52" i="15"/>
  <c r="F53" i="15"/>
  <c r="L53" i="15"/>
  <c r="R53" i="15"/>
  <c r="F54" i="15"/>
  <c r="L54" i="15"/>
  <c r="R54" i="15"/>
  <c r="F55" i="15"/>
  <c r="L55" i="15"/>
  <c r="R55" i="15"/>
  <c r="F56" i="15"/>
  <c r="L56" i="15"/>
  <c r="R56" i="15"/>
  <c r="F57" i="15"/>
  <c r="L57" i="15"/>
  <c r="R57" i="15"/>
  <c r="F58" i="15"/>
  <c r="L58" i="15"/>
  <c r="R58" i="15"/>
  <c r="F59" i="15"/>
  <c r="L59" i="15"/>
  <c r="R59" i="15"/>
  <c r="F60" i="15"/>
  <c r="L60" i="15"/>
  <c r="R60" i="15"/>
  <c r="F61" i="15"/>
  <c r="L61" i="15"/>
  <c r="R61" i="15"/>
  <c r="F62" i="15"/>
  <c r="L62" i="15"/>
  <c r="R62" i="15"/>
  <c r="F63" i="15"/>
  <c r="L63" i="15"/>
  <c r="R63" i="15"/>
  <c r="F64" i="15"/>
  <c r="L64" i="15"/>
  <c r="R64" i="15"/>
  <c r="F65" i="15"/>
  <c r="L65" i="15"/>
  <c r="R65" i="15"/>
  <c r="F66" i="15"/>
  <c r="L66" i="15"/>
  <c r="R66" i="15"/>
  <c r="F67" i="15"/>
  <c r="L67" i="15"/>
  <c r="R67" i="15"/>
  <c r="F68" i="15"/>
  <c r="L68" i="15"/>
  <c r="R68" i="15"/>
  <c r="F69" i="15"/>
  <c r="L69" i="15"/>
  <c r="R69" i="15"/>
  <c r="F70" i="15"/>
  <c r="L70" i="15"/>
  <c r="R70" i="15"/>
  <c r="F71" i="15"/>
  <c r="L71" i="15"/>
  <c r="R71" i="15"/>
  <c r="F72" i="15"/>
  <c r="L72" i="15"/>
  <c r="R72" i="15"/>
  <c r="F73" i="15"/>
  <c r="L73" i="15"/>
  <c r="R73" i="15"/>
  <c r="F74" i="15"/>
  <c r="L74" i="15"/>
  <c r="R74" i="15"/>
  <c r="F75" i="15"/>
  <c r="L75" i="15"/>
  <c r="R75" i="15"/>
  <c r="F76" i="15"/>
  <c r="L76" i="15"/>
  <c r="R76" i="15"/>
  <c r="F77" i="15"/>
  <c r="L77" i="15"/>
  <c r="R77" i="15"/>
  <c r="F78" i="15"/>
  <c r="L78" i="15"/>
  <c r="R78" i="15"/>
  <c r="F79" i="15"/>
  <c r="L79" i="15"/>
  <c r="R79" i="15"/>
  <c r="F80" i="15"/>
  <c r="L80" i="15"/>
  <c r="R80" i="15"/>
  <c r="F81" i="15"/>
  <c r="L81" i="15"/>
  <c r="R81" i="15"/>
  <c r="F82" i="15"/>
  <c r="L82" i="15"/>
  <c r="R82" i="15"/>
  <c r="F83" i="15"/>
  <c r="H45" i="15"/>
  <c r="P45" i="15"/>
  <c r="G46" i="15"/>
  <c r="M46" i="15"/>
  <c r="S46" i="15"/>
  <c r="G47" i="15"/>
  <c r="M47" i="15"/>
  <c r="S47" i="15"/>
  <c r="G48" i="15"/>
  <c r="M48" i="15"/>
  <c r="S48" i="15"/>
  <c r="G49" i="15"/>
  <c r="M49" i="15"/>
  <c r="S49" i="15"/>
  <c r="G50" i="15"/>
  <c r="M50" i="15"/>
  <c r="S50" i="15"/>
  <c r="G51" i="15"/>
  <c r="M51" i="15"/>
  <c r="S51" i="15"/>
  <c r="G52" i="15"/>
  <c r="M52" i="15"/>
  <c r="S52" i="15"/>
  <c r="G53" i="15"/>
  <c r="M53" i="15"/>
  <c r="S53" i="15"/>
  <c r="G54" i="15"/>
  <c r="M54" i="15"/>
  <c r="S54" i="15"/>
  <c r="G55" i="15"/>
  <c r="M55" i="15"/>
  <c r="S55" i="15"/>
  <c r="G56" i="15"/>
  <c r="M56" i="15"/>
  <c r="S56" i="15"/>
  <c r="G57" i="15"/>
  <c r="M57" i="15"/>
  <c r="S57" i="15"/>
  <c r="G58" i="15"/>
  <c r="M58" i="15"/>
  <c r="S58" i="15"/>
  <c r="G59" i="15"/>
  <c r="M59" i="15"/>
  <c r="S59" i="15"/>
  <c r="G60" i="15"/>
  <c r="M60" i="15"/>
  <c r="S60" i="15"/>
  <c r="G61" i="15"/>
  <c r="M61" i="15"/>
  <c r="S61" i="15"/>
  <c r="G62" i="15"/>
  <c r="M62" i="15"/>
  <c r="S62" i="15"/>
  <c r="G63" i="15"/>
  <c r="M63" i="15"/>
  <c r="S63" i="15"/>
  <c r="G64" i="15"/>
  <c r="M64" i="15"/>
  <c r="S64" i="15"/>
  <c r="G65" i="15"/>
  <c r="M65" i="15"/>
  <c r="S65" i="15"/>
  <c r="G66" i="15"/>
  <c r="M66" i="15"/>
  <c r="S66" i="15"/>
  <c r="G67" i="15"/>
  <c r="M67" i="15"/>
  <c r="S67" i="15"/>
  <c r="G68" i="15"/>
  <c r="M68" i="15"/>
  <c r="S68" i="15"/>
  <c r="G69" i="15"/>
  <c r="M69" i="15"/>
  <c r="S69" i="15"/>
  <c r="G70" i="15"/>
  <c r="M70" i="15"/>
  <c r="S70" i="15"/>
  <c r="G71" i="15"/>
  <c r="M71" i="15"/>
  <c r="S71" i="15"/>
  <c r="G72" i="15"/>
  <c r="M72" i="15"/>
  <c r="S72" i="15"/>
  <c r="G73" i="15"/>
  <c r="M73" i="15"/>
  <c r="S73" i="15"/>
  <c r="G74" i="15"/>
  <c r="M74" i="15"/>
  <c r="S74" i="15"/>
  <c r="G75" i="15"/>
  <c r="M75" i="15"/>
  <c r="S75" i="15"/>
  <c r="G76" i="15"/>
  <c r="M76" i="15"/>
  <c r="S76" i="15"/>
  <c r="G77" i="15"/>
  <c r="M77" i="15"/>
  <c r="S77" i="15"/>
  <c r="G78" i="15"/>
  <c r="M78" i="15"/>
  <c r="S78" i="15"/>
  <c r="G79" i="15"/>
  <c r="M79" i="15"/>
  <c r="S79" i="15"/>
  <c r="G80" i="15"/>
  <c r="M80" i="15"/>
  <c r="S80" i="15"/>
  <c r="G81" i="15"/>
  <c r="M81" i="15"/>
  <c r="S81" i="15"/>
  <c r="G82" i="15"/>
  <c r="M82" i="15"/>
  <c r="S82" i="15"/>
  <c r="I45" i="15"/>
  <c r="S45" i="15"/>
  <c r="H46" i="15"/>
  <c r="N46" i="15"/>
  <c r="T46" i="15"/>
  <c r="H47" i="15"/>
  <c r="N47" i="15"/>
  <c r="T47" i="15"/>
  <c r="H48" i="15"/>
  <c r="N48" i="15"/>
  <c r="T48" i="15"/>
  <c r="H49" i="15"/>
  <c r="N49" i="15"/>
  <c r="T49" i="15"/>
  <c r="H50" i="15"/>
  <c r="N50" i="15"/>
  <c r="T50" i="15"/>
  <c r="H51" i="15"/>
  <c r="N51" i="15"/>
  <c r="T51" i="15"/>
  <c r="H52" i="15"/>
  <c r="N52" i="15"/>
  <c r="T52" i="15"/>
  <c r="H53" i="15"/>
  <c r="N53" i="15"/>
  <c r="T53" i="15"/>
  <c r="H54" i="15"/>
  <c r="N54" i="15"/>
  <c r="T54" i="15"/>
  <c r="H55" i="15"/>
  <c r="N55" i="15"/>
  <c r="T55" i="15"/>
  <c r="H56" i="15"/>
  <c r="N56" i="15"/>
  <c r="T56" i="15"/>
  <c r="H57" i="15"/>
  <c r="N57" i="15"/>
  <c r="T57" i="15"/>
  <c r="H58" i="15"/>
  <c r="N58" i="15"/>
  <c r="T58" i="15"/>
  <c r="H59" i="15"/>
  <c r="N59" i="15"/>
  <c r="T59" i="15"/>
  <c r="H60" i="15"/>
  <c r="N60" i="15"/>
  <c r="T60" i="15"/>
  <c r="H61" i="15"/>
  <c r="N61" i="15"/>
  <c r="T61" i="15"/>
  <c r="H62" i="15"/>
  <c r="N62" i="15"/>
  <c r="T62" i="15"/>
  <c r="H63" i="15"/>
  <c r="N63" i="15"/>
  <c r="T63" i="15"/>
  <c r="H64" i="15"/>
  <c r="N64" i="15"/>
  <c r="T64" i="15"/>
  <c r="H65" i="15"/>
  <c r="N65" i="15"/>
  <c r="T65" i="15"/>
  <c r="H66" i="15"/>
  <c r="N66" i="15"/>
  <c r="T66" i="15"/>
  <c r="H67" i="15"/>
  <c r="N67" i="15"/>
  <c r="T67" i="15"/>
  <c r="H68" i="15"/>
  <c r="N68" i="15"/>
  <c r="T68" i="15"/>
  <c r="H69" i="15"/>
  <c r="N69" i="15"/>
  <c r="T69" i="15"/>
  <c r="H70" i="15"/>
  <c r="N70" i="15"/>
  <c r="T70" i="15"/>
  <c r="H71" i="15"/>
  <c r="N71" i="15"/>
  <c r="T71" i="15"/>
  <c r="H72" i="15"/>
  <c r="N72" i="15"/>
  <c r="T72" i="15"/>
  <c r="H73" i="15"/>
  <c r="N73" i="15"/>
  <c r="T73" i="15"/>
  <c r="H74" i="15"/>
  <c r="N74" i="15"/>
  <c r="T74" i="15"/>
  <c r="H75" i="15"/>
  <c r="N75" i="15"/>
  <c r="T75" i="15"/>
  <c r="H76" i="15"/>
  <c r="N76" i="15"/>
  <c r="T76" i="15"/>
  <c r="H77" i="15"/>
  <c r="N77" i="15"/>
  <c r="T77" i="15"/>
  <c r="H78" i="15"/>
  <c r="N78" i="15"/>
  <c r="T78" i="15"/>
  <c r="H79" i="15"/>
  <c r="N79" i="15"/>
  <c r="T79" i="15"/>
  <c r="H80" i="15"/>
  <c r="N80" i="15"/>
  <c r="T80" i="15"/>
  <c r="H81" i="15"/>
  <c r="N81" i="15"/>
  <c r="T81" i="15"/>
  <c r="H82" i="15"/>
  <c r="N82" i="15"/>
  <c r="T82" i="15"/>
  <c r="H83" i="15"/>
  <c r="N83" i="15"/>
  <c r="T83" i="15"/>
  <c r="H84" i="15"/>
  <c r="N84" i="15"/>
  <c r="T84" i="15"/>
  <c r="H85" i="15"/>
  <c r="N85" i="15"/>
  <c r="T85" i="15"/>
  <c r="H86" i="15"/>
  <c r="N86" i="15"/>
  <c r="T86" i="15"/>
  <c r="H87" i="15"/>
  <c r="N87" i="15"/>
  <c r="G83" i="15"/>
  <c r="V83" i="15"/>
  <c r="L84" i="15"/>
  <c r="V84" i="15"/>
  <c r="L85" i="15"/>
  <c r="S85" i="15"/>
  <c r="I86" i="15"/>
  <c r="P86" i="15"/>
  <c r="W86" i="15"/>
  <c r="L87" i="15"/>
  <c r="S87" i="15"/>
  <c r="M88" i="15"/>
  <c r="S88" i="15"/>
  <c r="L83" i="15"/>
  <c r="W83" i="15"/>
  <c r="M84" i="15"/>
  <c r="W84" i="15"/>
  <c r="M85" i="15"/>
  <c r="U85" i="15"/>
  <c r="J86" i="15"/>
  <c r="Q86" i="15"/>
  <c r="F87" i="15"/>
  <c r="M87" i="15"/>
  <c r="T87" i="15"/>
  <c r="H88" i="15"/>
  <c r="N88" i="15"/>
  <c r="T88" i="15"/>
  <c r="M83" i="15"/>
  <c r="F84" i="15"/>
  <c r="P84" i="15"/>
  <c r="F85" i="15"/>
  <c r="O85" i="15"/>
  <c r="V85" i="15"/>
  <c r="K86" i="15"/>
  <c r="R86" i="15"/>
  <c r="G87" i="15"/>
  <c r="O87" i="15"/>
  <c r="U87" i="15"/>
  <c r="I88" i="15"/>
  <c r="O88" i="15"/>
  <c r="U88" i="15"/>
  <c r="Q83" i="15"/>
  <c r="G84" i="15"/>
  <c r="Q84" i="15"/>
  <c r="G85" i="15"/>
  <c r="P85" i="15"/>
  <c r="W85" i="15"/>
  <c r="L86" i="15"/>
  <c r="S86" i="15"/>
  <c r="I87" i="15"/>
  <c r="P87" i="15"/>
  <c r="V87" i="15"/>
  <c r="J88" i="15"/>
  <c r="P88" i="15"/>
  <c r="V88" i="15"/>
  <c r="R83" i="15"/>
  <c r="J84" i="15"/>
  <c r="R84" i="15"/>
  <c r="J85" i="15"/>
  <c r="Q85" i="15"/>
  <c r="F86" i="15"/>
  <c r="M86" i="15"/>
  <c r="U86" i="15"/>
  <c r="J87" i="15"/>
  <c r="Q87" i="15"/>
  <c r="W87" i="15"/>
  <c r="K88" i="15"/>
  <c r="Q88" i="15"/>
  <c r="W88" i="15"/>
  <c r="S83" i="15"/>
  <c r="K84" i="15"/>
  <c r="S84" i="15"/>
  <c r="K85" i="15"/>
  <c r="R85" i="15"/>
  <c r="G86" i="15"/>
  <c r="O86" i="15"/>
  <c r="V86" i="15"/>
  <c r="K87" i="15"/>
  <c r="R87" i="15"/>
  <c r="F88" i="15"/>
  <c r="L88" i="15"/>
  <c r="R88" i="15"/>
  <c r="G88" i="15"/>
  <c r="F2" i="15"/>
  <c r="L2" i="15"/>
  <c r="R2" i="15"/>
  <c r="G2" i="15"/>
  <c r="M2" i="15"/>
  <c r="S2" i="15"/>
  <c r="T2" i="15"/>
  <c r="H2" i="15"/>
  <c r="N2" i="15"/>
  <c r="I2" i="15"/>
  <c r="O2" i="15"/>
  <c r="U2" i="15"/>
  <c r="J2" i="15"/>
  <c r="P2" i="15"/>
  <c r="V2" i="15"/>
  <c r="K2" i="15"/>
  <c r="Q2" i="15"/>
  <c r="W2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E2" i="15"/>
  <c r="E5" i="15"/>
  <c r="E11" i="15"/>
  <c r="E17" i="15"/>
  <c r="E23" i="15"/>
  <c r="E29" i="15"/>
  <c r="E35" i="15"/>
  <c r="E41" i="15"/>
  <c r="E47" i="15"/>
  <c r="E53" i="15"/>
  <c r="E59" i="15"/>
  <c r="E65" i="15"/>
  <c r="E71" i="15"/>
  <c r="E77" i="15"/>
  <c r="E83" i="15"/>
  <c r="E6" i="15"/>
  <c r="E12" i="15"/>
  <c r="E18" i="15"/>
  <c r="E24" i="15"/>
  <c r="E30" i="15"/>
  <c r="E36" i="15"/>
  <c r="E42" i="15"/>
  <c r="E48" i="15"/>
  <c r="E54" i="15"/>
  <c r="E60" i="15"/>
  <c r="E66" i="15"/>
  <c r="E72" i="15"/>
  <c r="E78" i="15"/>
  <c r="E84" i="15"/>
  <c r="E7" i="15"/>
  <c r="E13" i="15"/>
  <c r="E19" i="15"/>
  <c r="E25" i="15"/>
  <c r="E31" i="15"/>
  <c r="E37" i="15"/>
  <c r="E43" i="15"/>
  <c r="E49" i="15"/>
  <c r="E55" i="15"/>
  <c r="E61" i="15"/>
  <c r="E67" i="15"/>
  <c r="E73" i="15"/>
  <c r="E79" i="15"/>
  <c r="E85" i="15"/>
  <c r="E8" i="15"/>
  <c r="E14" i="15"/>
  <c r="E20" i="15"/>
  <c r="E26" i="15"/>
  <c r="E32" i="15"/>
  <c r="E38" i="15"/>
  <c r="E44" i="15"/>
  <c r="E50" i="15"/>
  <c r="E56" i="15"/>
  <c r="E62" i="15"/>
  <c r="E68" i="15"/>
  <c r="E74" i="15"/>
  <c r="E80" i="15"/>
  <c r="E86" i="15"/>
  <c r="E9" i="15"/>
  <c r="E15" i="15"/>
  <c r="E21" i="15"/>
  <c r="E27" i="15"/>
  <c r="E33" i="15"/>
  <c r="E39" i="15"/>
  <c r="E45" i="15"/>
  <c r="E51" i="15"/>
  <c r="E57" i="15"/>
  <c r="E63" i="15"/>
  <c r="E69" i="15"/>
  <c r="E75" i="15"/>
  <c r="E81" i="15"/>
  <c r="E87" i="15"/>
  <c r="E10" i="15"/>
  <c r="E16" i="15"/>
  <c r="E22" i="15"/>
  <c r="E28" i="15"/>
  <c r="E34" i="15"/>
  <c r="E40" i="15"/>
  <c r="E46" i="15"/>
  <c r="E52" i="15"/>
  <c r="E58" i="15"/>
  <c r="E64" i="15"/>
  <c r="E70" i="15"/>
  <c r="E76" i="15"/>
  <c r="E82" i="15"/>
  <c r="E88" i="15"/>
  <c r="E4" i="15"/>
  <c r="N4" i="14"/>
  <c r="M4" i="14"/>
  <c r="Y9" i="14"/>
  <c r="X9" i="14"/>
  <c r="N10" i="14"/>
  <c r="M10" i="14"/>
  <c r="Y15" i="14"/>
  <c r="X15" i="14"/>
  <c r="N16" i="14"/>
  <c r="M16" i="14"/>
  <c r="Y21" i="14"/>
  <c r="X21" i="14"/>
  <c r="N22" i="14"/>
  <c r="M22" i="14"/>
  <c r="Y27" i="14"/>
  <c r="X27" i="14"/>
  <c r="N28" i="14"/>
  <c r="M28" i="14"/>
  <c r="Y33" i="14"/>
  <c r="X33" i="14"/>
  <c r="N34" i="14"/>
  <c r="M34" i="14"/>
  <c r="Y39" i="14"/>
  <c r="X39" i="14"/>
  <c r="N40" i="14"/>
  <c r="M40" i="14"/>
  <c r="Y4" i="14"/>
  <c r="X4" i="14"/>
  <c r="N5" i="14"/>
  <c r="M5" i="14"/>
  <c r="Y10" i="14"/>
  <c r="X10" i="14"/>
  <c r="N11" i="14"/>
  <c r="M11" i="14"/>
  <c r="Y16" i="14"/>
  <c r="X16" i="14"/>
  <c r="N17" i="14"/>
  <c r="M17" i="14"/>
  <c r="Y22" i="14"/>
  <c r="X22" i="14"/>
  <c r="N23" i="14"/>
  <c r="M23" i="14"/>
  <c r="Y28" i="14"/>
  <c r="X28" i="14"/>
  <c r="N29" i="14"/>
  <c r="M29" i="14"/>
  <c r="Y34" i="14"/>
  <c r="X34" i="14"/>
  <c r="N35" i="14"/>
  <c r="M35" i="14"/>
  <c r="Y40" i="14"/>
  <c r="X40" i="14"/>
  <c r="N41" i="14"/>
  <c r="M41" i="14"/>
  <c r="Y5" i="14"/>
  <c r="X5" i="14"/>
  <c r="N6" i="14"/>
  <c r="M6" i="14"/>
  <c r="Y11" i="14"/>
  <c r="X11" i="14"/>
  <c r="N12" i="14"/>
  <c r="M12" i="14"/>
  <c r="Y17" i="14"/>
  <c r="X17" i="14"/>
  <c r="N18" i="14"/>
  <c r="M18" i="14"/>
  <c r="Y23" i="14"/>
  <c r="X23" i="14"/>
  <c r="N24" i="14"/>
  <c r="M24" i="14"/>
  <c r="Y29" i="14"/>
  <c r="X29" i="14"/>
  <c r="N30" i="14"/>
  <c r="M30" i="14"/>
  <c r="Y35" i="14"/>
  <c r="X35" i="14"/>
  <c r="N36" i="14"/>
  <c r="M36" i="14"/>
  <c r="Y41" i="14"/>
  <c r="X41" i="14"/>
  <c r="N42" i="14"/>
  <c r="M42" i="14"/>
  <c r="Y6" i="14"/>
  <c r="X6" i="14"/>
  <c r="N7" i="14"/>
  <c r="M7" i="14"/>
  <c r="Y12" i="14"/>
  <c r="X12" i="14"/>
  <c r="N13" i="14"/>
  <c r="M13" i="14"/>
  <c r="Y18" i="14"/>
  <c r="X18" i="14"/>
  <c r="N19" i="14"/>
  <c r="M19" i="14"/>
  <c r="Y24" i="14"/>
  <c r="X24" i="14"/>
  <c r="N25" i="14"/>
  <c r="M25" i="14"/>
  <c r="Y30" i="14"/>
  <c r="X30" i="14"/>
  <c r="N31" i="14"/>
  <c r="M31" i="14"/>
  <c r="Y36" i="14"/>
  <c r="X36" i="14"/>
  <c r="N37" i="14"/>
  <c r="M37" i="14"/>
  <c r="Y42" i="14"/>
  <c r="X42" i="14"/>
  <c r="N43" i="14"/>
  <c r="M43" i="14"/>
  <c r="Y7" i="14"/>
  <c r="X7" i="14"/>
  <c r="N8" i="14"/>
  <c r="M8" i="14"/>
  <c r="Y13" i="14"/>
  <c r="X13" i="14"/>
  <c r="N14" i="14"/>
  <c r="M14" i="14"/>
  <c r="Y19" i="14"/>
  <c r="X19" i="14"/>
  <c r="N20" i="14"/>
  <c r="M20" i="14"/>
  <c r="Y25" i="14"/>
  <c r="X25" i="14"/>
  <c r="N26" i="14"/>
  <c r="M26" i="14"/>
  <c r="Y31" i="14"/>
  <c r="X31" i="14"/>
  <c r="N32" i="14"/>
  <c r="M32" i="14"/>
  <c r="Y37" i="14"/>
  <c r="X37" i="14"/>
  <c r="N38" i="14"/>
  <c r="M38" i="14"/>
  <c r="Y43" i="14"/>
  <c r="X43" i="14"/>
  <c r="N44" i="14"/>
  <c r="M44" i="14"/>
  <c r="Y8" i="14"/>
  <c r="X8" i="14"/>
  <c r="N9" i="14"/>
  <c r="M9" i="14"/>
  <c r="Y14" i="14"/>
  <c r="X14" i="14"/>
  <c r="N15" i="14"/>
  <c r="M15" i="14"/>
  <c r="Y20" i="14"/>
  <c r="X20" i="14"/>
  <c r="N21" i="14"/>
  <c r="M21" i="14"/>
  <c r="Y26" i="14"/>
  <c r="X26" i="14"/>
  <c r="N27" i="14"/>
  <c r="M27" i="14"/>
  <c r="Y32" i="14"/>
  <c r="X32" i="14"/>
  <c r="N33" i="14"/>
  <c r="M33" i="14"/>
  <c r="Y38" i="14"/>
  <c r="X38" i="14"/>
  <c r="N39" i="14"/>
  <c r="M39" i="14"/>
  <c r="Y49" i="14"/>
  <c r="X49" i="14"/>
  <c r="N50" i="14"/>
  <c r="M50" i="14"/>
  <c r="Y55" i="14"/>
  <c r="X55" i="14"/>
  <c r="N56" i="14"/>
  <c r="M56" i="14"/>
  <c r="Y61" i="14"/>
  <c r="X61" i="14"/>
  <c r="N62" i="14"/>
  <c r="M62" i="14"/>
  <c r="Y67" i="14"/>
  <c r="X67" i="14"/>
  <c r="N68" i="14"/>
  <c r="M68" i="14"/>
  <c r="Y73" i="14"/>
  <c r="X73" i="14"/>
  <c r="N74" i="14"/>
  <c r="M74" i="14"/>
  <c r="Y44" i="14"/>
  <c r="X44" i="14"/>
  <c r="N45" i="14"/>
  <c r="M45" i="14"/>
  <c r="Y50" i="14"/>
  <c r="X50" i="14"/>
  <c r="N51" i="14"/>
  <c r="M51" i="14"/>
  <c r="Y45" i="14"/>
  <c r="X45" i="14"/>
  <c r="N46" i="14"/>
  <c r="M46" i="14"/>
  <c r="Y51" i="14"/>
  <c r="X51" i="14"/>
  <c r="N52" i="14"/>
  <c r="M52" i="14"/>
  <c r="Y57" i="14"/>
  <c r="X57" i="14"/>
  <c r="N58" i="14"/>
  <c r="M58" i="14"/>
  <c r="Y63" i="14"/>
  <c r="X63" i="14"/>
  <c r="N64" i="14"/>
  <c r="M64" i="14"/>
  <c r="Y69" i="14"/>
  <c r="X69" i="14"/>
  <c r="N70" i="14"/>
  <c r="M70" i="14"/>
  <c r="Y75" i="14"/>
  <c r="X75" i="14"/>
  <c r="N76" i="14"/>
  <c r="M76" i="14"/>
  <c r="Y81" i="14"/>
  <c r="X81" i="14"/>
  <c r="N82" i="14"/>
  <c r="M82" i="14"/>
  <c r="Y46" i="14"/>
  <c r="X46" i="14"/>
  <c r="N47" i="14"/>
  <c r="M47" i="14"/>
  <c r="Y52" i="14"/>
  <c r="X52" i="14"/>
  <c r="N53" i="14"/>
  <c r="M53" i="14"/>
  <c r="Y58" i="14"/>
  <c r="X58" i="14"/>
  <c r="N59" i="14"/>
  <c r="M59" i="14"/>
  <c r="Y64" i="14"/>
  <c r="X64" i="14"/>
  <c r="N65" i="14"/>
  <c r="M65" i="14"/>
  <c r="Y70" i="14"/>
  <c r="X70" i="14"/>
  <c r="N71" i="14"/>
  <c r="M71" i="14"/>
  <c r="Y76" i="14"/>
  <c r="X76" i="14"/>
  <c r="N77" i="14"/>
  <c r="M77" i="14"/>
  <c r="Y82" i="14"/>
  <c r="X82" i="14"/>
  <c r="N83" i="14"/>
  <c r="M83" i="14"/>
  <c r="Y47" i="14"/>
  <c r="X47" i="14"/>
  <c r="N48" i="14"/>
  <c r="M48" i="14"/>
  <c r="Y53" i="14"/>
  <c r="X53" i="14"/>
  <c r="N54" i="14"/>
  <c r="M54" i="14"/>
  <c r="Y59" i="14"/>
  <c r="X59" i="14"/>
  <c r="N60" i="14"/>
  <c r="M60" i="14"/>
  <c r="Y65" i="14"/>
  <c r="X65" i="14"/>
  <c r="N66" i="14"/>
  <c r="M66" i="14"/>
  <c r="Y71" i="14"/>
  <c r="X71" i="14"/>
  <c r="N72" i="14"/>
  <c r="M72" i="14"/>
  <c r="Y77" i="14"/>
  <c r="X77" i="14"/>
  <c r="N78" i="14"/>
  <c r="M78" i="14"/>
  <c r="Y48" i="14"/>
  <c r="X48" i="14"/>
  <c r="N49" i="14"/>
  <c r="M49" i="14"/>
  <c r="Y54" i="14"/>
  <c r="X54" i="14"/>
  <c r="N55" i="14"/>
  <c r="M55" i="14"/>
  <c r="Y60" i="14"/>
  <c r="X60" i="14"/>
  <c r="N61" i="14"/>
  <c r="M61" i="14"/>
  <c r="Y66" i="14"/>
  <c r="X66" i="14"/>
  <c r="N67" i="14"/>
  <c r="M67" i="14"/>
  <c r="Y72" i="14"/>
  <c r="X72" i="14"/>
  <c r="N73" i="14"/>
  <c r="M73" i="14"/>
  <c r="Y78" i="14"/>
  <c r="X78" i="14"/>
  <c r="N79" i="14"/>
  <c r="M79" i="14"/>
  <c r="Y68" i="14"/>
  <c r="X68" i="14"/>
  <c r="Y79" i="14"/>
  <c r="X79" i="14"/>
  <c r="N80" i="14"/>
  <c r="M80" i="14"/>
  <c r="X89" i="14"/>
  <c r="Y89" i="14"/>
  <c r="N57" i="14"/>
  <c r="M57" i="14"/>
  <c r="Y74" i="14"/>
  <c r="X74" i="14"/>
  <c r="Y80" i="14"/>
  <c r="X80" i="14"/>
  <c r="N81" i="14"/>
  <c r="M81" i="14"/>
  <c r="N85" i="14"/>
  <c r="M85" i="14"/>
  <c r="N63" i="14"/>
  <c r="M63" i="14"/>
  <c r="Y83" i="14"/>
  <c r="X83" i="14"/>
  <c r="N84" i="14"/>
  <c r="M84" i="14"/>
  <c r="Y85" i="14"/>
  <c r="X85" i="14"/>
  <c r="N86" i="14"/>
  <c r="M86" i="14"/>
  <c r="N69" i="14"/>
  <c r="M69" i="14"/>
  <c r="Y84" i="14"/>
  <c r="X84" i="14"/>
  <c r="Y86" i="14"/>
  <c r="X86" i="14"/>
  <c r="N87" i="14"/>
  <c r="M87" i="14"/>
  <c r="Y56" i="14"/>
  <c r="X56" i="14"/>
  <c r="N75" i="14"/>
  <c r="M75" i="14"/>
  <c r="Y87" i="14"/>
  <c r="X87" i="14"/>
  <c r="N88" i="14"/>
  <c r="M88" i="14"/>
  <c r="Y62" i="14"/>
  <c r="X62" i="14"/>
  <c r="Y88" i="14"/>
  <c r="X88" i="14"/>
  <c r="M89" i="14"/>
  <c r="N89" i="14"/>
  <c r="N3" i="14"/>
  <c r="M3" i="14"/>
  <c r="Y3" i="14"/>
  <c r="X3" i="14"/>
  <c r="L4" i="14"/>
  <c r="K4" i="14"/>
  <c r="W9" i="14"/>
  <c r="V9" i="14"/>
  <c r="L10" i="14"/>
  <c r="K10" i="14"/>
  <c r="W15" i="14"/>
  <c r="V15" i="14"/>
  <c r="L16" i="14"/>
  <c r="K16" i="14"/>
  <c r="W21" i="14"/>
  <c r="V21" i="14"/>
  <c r="L22" i="14"/>
  <c r="K22" i="14"/>
  <c r="W27" i="14"/>
  <c r="V27" i="14"/>
  <c r="L28" i="14"/>
  <c r="K28" i="14"/>
  <c r="W33" i="14"/>
  <c r="V33" i="14"/>
  <c r="L34" i="14"/>
  <c r="K34" i="14"/>
  <c r="W39" i="14"/>
  <c r="V39" i="14"/>
  <c r="L40" i="14"/>
  <c r="K40" i="14"/>
  <c r="W4" i="14"/>
  <c r="V4" i="14"/>
  <c r="L5" i="14"/>
  <c r="K5" i="14"/>
  <c r="W10" i="14"/>
  <c r="V10" i="14"/>
  <c r="L11" i="14"/>
  <c r="K11" i="14"/>
  <c r="W16" i="14"/>
  <c r="V16" i="14"/>
  <c r="L17" i="14"/>
  <c r="K17" i="14"/>
  <c r="W22" i="14"/>
  <c r="V22" i="14"/>
  <c r="L23" i="14"/>
  <c r="K23" i="14"/>
  <c r="W28" i="14"/>
  <c r="V28" i="14"/>
  <c r="L29" i="14"/>
  <c r="K29" i="14"/>
  <c r="W34" i="14"/>
  <c r="V34" i="14"/>
  <c r="L35" i="14"/>
  <c r="K35" i="14"/>
  <c r="W40" i="14"/>
  <c r="V40" i="14"/>
  <c r="L41" i="14"/>
  <c r="K41" i="14"/>
  <c r="W5" i="14"/>
  <c r="V5" i="14"/>
  <c r="L6" i="14"/>
  <c r="K6" i="14"/>
  <c r="W11" i="14"/>
  <c r="V11" i="14"/>
  <c r="L12" i="14"/>
  <c r="K12" i="14"/>
  <c r="W17" i="14"/>
  <c r="V17" i="14"/>
  <c r="L18" i="14"/>
  <c r="K18" i="14"/>
  <c r="W23" i="14"/>
  <c r="V23" i="14"/>
  <c r="L24" i="14"/>
  <c r="K24" i="14"/>
  <c r="W29" i="14"/>
  <c r="V29" i="14"/>
  <c r="L30" i="14"/>
  <c r="K30" i="14"/>
  <c r="W35" i="14"/>
  <c r="V35" i="14"/>
  <c r="L36" i="14"/>
  <c r="K36" i="14"/>
  <c r="W41" i="14"/>
  <c r="V41" i="14"/>
  <c r="L42" i="14"/>
  <c r="K42" i="14"/>
  <c r="W6" i="14"/>
  <c r="V6" i="14"/>
  <c r="L7" i="14"/>
  <c r="K7" i="14"/>
  <c r="W12" i="14"/>
  <c r="V12" i="14"/>
  <c r="L13" i="14"/>
  <c r="K13" i="14"/>
  <c r="W18" i="14"/>
  <c r="V18" i="14"/>
  <c r="L19" i="14"/>
  <c r="K19" i="14"/>
  <c r="W24" i="14"/>
  <c r="V24" i="14"/>
  <c r="L25" i="14"/>
  <c r="K25" i="14"/>
  <c r="W30" i="14"/>
  <c r="V30" i="14"/>
  <c r="L31" i="14"/>
  <c r="K31" i="14"/>
  <c r="W36" i="14"/>
  <c r="V36" i="14"/>
  <c r="L37" i="14"/>
  <c r="K37" i="14"/>
  <c r="W42" i="14"/>
  <c r="V42" i="14"/>
  <c r="W7" i="14"/>
  <c r="V7" i="14"/>
  <c r="L8" i="14"/>
  <c r="K8" i="14"/>
  <c r="W13" i="14"/>
  <c r="V13" i="14"/>
  <c r="L14" i="14"/>
  <c r="K14" i="14"/>
  <c r="W19" i="14"/>
  <c r="V19" i="14"/>
  <c r="L20" i="14"/>
  <c r="K20" i="14"/>
  <c r="W25" i="14"/>
  <c r="V25" i="14"/>
  <c r="L26" i="14"/>
  <c r="K26" i="14"/>
  <c r="W31" i="14"/>
  <c r="V31" i="14"/>
  <c r="L32" i="14"/>
  <c r="K32" i="14"/>
  <c r="W37" i="14"/>
  <c r="V37" i="14"/>
  <c r="L38" i="14"/>
  <c r="K38" i="14"/>
  <c r="W43" i="14"/>
  <c r="V43" i="14"/>
  <c r="W8" i="14"/>
  <c r="V8" i="14"/>
  <c r="L9" i="14"/>
  <c r="K9" i="14"/>
  <c r="W14" i="14"/>
  <c r="V14" i="14"/>
  <c r="L15" i="14"/>
  <c r="K15" i="14"/>
  <c r="W20" i="14"/>
  <c r="V20" i="14"/>
  <c r="L21" i="14"/>
  <c r="K21" i="14"/>
  <c r="W26" i="14"/>
  <c r="V26" i="14"/>
  <c r="L27" i="14"/>
  <c r="K27" i="14"/>
  <c r="W32" i="14"/>
  <c r="V32" i="14"/>
  <c r="L33" i="14"/>
  <c r="K33" i="14"/>
  <c r="W38" i="14"/>
  <c r="V38" i="14"/>
  <c r="L39" i="14"/>
  <c r="K39" i="14"/>
  <c r="W47" i="14"/>
  <c r="V47" i="14"/>
  <c r="L48" i="14"/>
  <c r="K48" i="14"/>
  <c r="W53" i="14"/>
  <c r="V53" i="14"/>
  <c r="L54" i="14"/>
  <c r="K54" i="14"/>
  <c r="W59" i="14"/>
  <c r="V59" i="14"/>
  <c r="L60" i="14"/>
  <c r="K60" i="14"/>
  <c r="W65" i="14"/>
  <c r="V65" i="14"/>
  <c r="L66" i="14"/>
  <c r="K66" i="14"/>
  <c r="W71" i="14"/>
  <c r="V71" i="14"/>
  <c r="L72" i="14"/>
  <c r="K72" i="14"/>
  <c r="W77" i="14"/>
  <c r="V77" i="14"/>
  <c r="L78" i="14"/>
  <c r="K78" i="14"/>
  <c r="W83" i="14"/>
  <c r="V83" i="14"/>
  <c r="L43" i="14"/>
  <c r="K43" i="14"/>
  <c r="W48" i="14"/>
  <c r="V48" i="14"/>
  <c r="L49" i="14"/>
  <c r="K49" i="14"/>
  <c r="W54" i="14"/>
  <c r="V54" i="14"/>
  <c r="L55" i="14"/>
  <c r="K55" i="14"/>
  <c r="W60" i="14"/>
  <c r="V60" i="14"/>
  <c r="L61" i="14"/>
  <c r="K61" i="14"/>
  <c r="W66" i="14"/>
  <c r="V66" i="14"/>
  <c r="L67" i="14"/>
  <c r="K67" i="14"/>
  <c r="W72" i="14"/>
  <c r="V72" i="14"/>
  <c r="L73" i="14"/>
  <c r="K73" i="14"/>
  <c r="W78" i="14"/>
  <c r="V78" i="14"/>
  <c r="L79" i="14"/>
  <c r="K79" i="14"/>
  <c r="L44" i="14"/>
  <c r="K44" i="14"/>
  <c r="W49" i="14"/>
  <c r="V49" i="14"/>
  <c r="L50" i="14"/>
  <c r="K50" i="14"/>
  <c r="W55" i="14"/>
  <c r="V55" i="14"/>
  <c r="L56" i="14"/>
  <c r="K56" i="14"/>
  <c r="W61" i="14"/>
  <c r="V61" i="14"/>
  <c r="L62" i="14"/>
  <c r="K62" i="14"/>
  <c r="W67" i="14"/>
  <c r="V67" i="14"/>
  <c r="L68" i="14"/>
  <c r="K68" i="14"/>
  <c r="W73" i="14"/>
  <c r="V73" i="14"/>
  <c r="L74" i="14"/>
  <c r="K74" i="14"/>
  <c r="W79" i="14"/>
  <c r="V79" i="14"/>
  <c r="L80" i="14"/>
  <c r="K80" i="14"/>
  <c r="W44" i="14"/>
  <c r="V44" i="14"/>
  <c r="L45" i="14"/>
  <c r="K45" i="14"/>
  <c r="W50" i="14"/>
  <c r="V50" i="14"/>
  <c r="L51" i="14"/>
  <c r="K51" i="14"/>
  <c r="W56" i="14"/>
  <c r="V56" i="14"/>
  <c r="L57" i="14"/>
  <c r="K57" i="14"/>
  <c r="W62" i="14"/>
  <c r="V62" i="14"/>
  <c r="L63" i="14"/>
  <c r="K63" i="14"/>
  <c r="W68" i="14"/>
  <c r="V68" i="14"/>
  <c r="L69" i="14"/>
  <c r="K69" i="14"/>
  <c r="W74" i="14"/>
  <c r="V74" i="14"/>
  <c r="L75" i="14"/>
  <c r="K75" i="14"/>
  <c r="W80" i="14"/>
  <c r="V80" i="14"/>
  <c r="L81" i="14"/>
  <c r="K81" i="14"/>
  <c r="W45" i="14"/>
  <c r="V45" i="14"/>
  <c r="L46" i="14"/>
  <c r="K46" i="14"/>
  <c r="W51" i="14"/>
  <c r="V51" i="14"/>
  <c r="L52" i="14"/>
  <c r="K52" i="14"/>
  <c r="W57" i="14"/>
  <c r="V57" i="14"/>
  <c r="L58" i="14"/>
  <c r="K58" i="14"/>
  <c r="W63" i="14"/>
  <c r="V63" i="14"/>
  <c r="L64" i="14"/>
  <c r="K64" i="14"/>
  <c r="W69" i="14"/>
  <c r="V69" i="14"/>
  <c r="L70" i="14"/>
  <c r="K70" i="14"/>
  <c r="W75" i="14"/>
  <c r="V75" i="14"/>
  <c r="L76" i="14"/>
  <c r="K76" i="14"/>
  <c r="W81" i="14"/>
  <c r="V81" i="14"/>
  <c r="L82" i="14"/>
  <c r="K82" i="14"/>
  <c r="W46" i="14"/>
  <c r="V46" i="14"/>
  <c r="L47" i="14"/>
  <c r="K47" i="14"/>
  <c r="W52" i="14"/>
  <c r="V52" i="14"/>
  <c r="L53" i="14"/>
  <c r="K53" i="14"/>
  <c r="W58" i="14"/>
  <c r="V58" i="14"/>
  <c r="L59" i="14"/>
  <c r="K59" i="14"/>
  <c r="W64" i="14"/>
  <c r="V64" i="14"/>
  <c r="L65" i="14"/>
  <c r="K65" i="14"/>
  <c r="W70" i="14"/>
  <c r="V70" i="14"/>
  <c r="L71" i="14"/>
  <c r="K71" i="14"/>
  <c r="W76" i="14"/>
  <c r="V76" i="14"/>
  <c r="L77" i="14"/>
  <c r="K77" i="14"/>
  <c r="W82" i="14"/>
  <c r="V82" i="14"/>
  <c r="L83" i="14"/>
  <c r="K83" i="14"/>
  <c r="W87" i="14"/>
  <c r="V87" i="14"/>
  <c r="L88" i="14"/>
  <c r="K88" i="14"/>
  <c r="W88" i="14"/>
  <c r="V88" i="14"/>
  <c r="L89" i="14"/>
  <c r="K89" i="14"/>
  <c r="L84" i="14"/>
  <c r="K84" i="14"/>
  <c r="W89" i="14"/>
  <c r="V89" i="14"/>
  <c r="W84" i="14"/>
  <c r="V84" i="14"/>
  <c r="L85" i="14"/>
  <c r="K85" i="14"/>
  <c r="W85" i="14"/>
  <c r="V85" i="14"/>
  <c r="L86" i="14"/>
  <c r="K86" i="14"/>
  <c r="W86" i="14"/>
  <c r="V86" i="14"/>
  <c r="L87" i="14"/>
  <c r="K87" i="14"/>
  <c r="W3" i="14"/>
  <c r="V3" i="14"/>
  <c r="L3" i="14"/>
  <c r="K3" i="14"/>
  <c r="J4" i="14"/>
  <c r="I4" i="14"/>
  <c r="U9" i="14"/>
  <c r="T9" i="14"/>
  <c r="J10" i="14"/>
  <c r="I10" i="14"/>
  <c r="U15" i="14"/>
  <c r="T15" i="14"/>
  <c r="J16" i="14"/>
  <c r="I16" i="14"/>
  <c r="U21" i="14"/>
  <c r="T21" i="14"/>
  <c r="J22" i="14"/>
  <c r="I22" i="14"/>
  <c r="U27" i="14"/>
  <c r="T27" i="14"/>
  <c r="J28" i="14"/>
  <c r="I28" i="14"/>
  <c r="U33" i="14"/>
  <c r="T33" i="14"/>
  <c r="J34" i="14"/>
  <c r="I34" i="14"/>
  <c r="U39" i="14"/>
  <c r="T39" i="14"/>
  <c r="J40" i="14"/>
  <c r="I40" i="14"/>
  <c r="U4" i="14"/>
  <c r="T4" i="14"/>
  <c r="J5" i="14"/>
  <c r="I5" i="14"/>
  <c r="U10" i="14"/>
  <c r="T10" i="14"/>
  <c r="J11" i="14"/>
  <c r="I11" i="14"/>
  <c r="U16" i="14"/>
  <c r="T16" i="14"/>
  <c r="J17" i="14"/>
  <c r="I17" i="14"/>
  <c r="U22" i="14"/>
  <c r="T22" i="14"/>
  <c r="J23" i="14"/>
  <c r="I23" i="14"/>
  <c r="U28" i="14"/>
  <c r="T28" i="14"/>
  <c r="J29" i="14"/>
  <c r="I29" i="14"/>
  <c r="U34" i="14"/>
  <c r="T34" i="14"/>
  <c r="J35" i="14"/>
  <c r="I35" i="14"/>
  <c r="U40" i="14"/>
  <c r="T40" i="14"/>
  <c r="J41" i="14"/>
  <c r="I41" i="14"/>
  <c r="U5" i="14"/>
  <c r="T5" i="14"/>
  <c r="J6" i="14"/>
  <c r="I6" i="14"/>
  <c r="U11" i="14"/>
  <c r="T11" i="14"/>
  <c r="J12" i="14"/>
  <c r="I12" i="14"/>
  <c r="U17" i="14"/>
  <c r="T17" i="14"/>
  <c r="J18" i="14"/>
  <c r="I18" i="14"/>
  <c r="U23" i="14"/>
  <c r="T23" i="14"/>
  <c r="J24" i="14"/>
  <c r="I24" i="14"/>
  <c r="U29" i="14"/>
  <c r="T29" i="14"/>
  <c r="J30" i="14"/>
  <c r="I30" i="14"/>
  <c r="U35" i="14"/>
  <c r="T35" i="14"/>
  <c r="J36" i="14"/>
  <c r="I36" i="14"/>
  <c r="U41" i="14"/>
  <c r="T41" i="14"/>
  <c r="U6" i="14"/>
  <c r="T6" i="14"/>
  <c r="J7" i="14"/>
  <c r="I7" i="14"/>
  <c r="U12" i="14"/>
  <c r="T12" i="14"/>
  <c r="J13" i="14"/>
  <c r="I13" i="14"/>
  <c r="U18" i="14"/>
  <c r="T18" i="14"/>
  <c r="J19" i="14"/>
  <c r="I19" i="14"/>
  <c r="U24" i="14"/>
  <c r="T24" i="14"/>
  <c r="J25" i="14"/>
  <c r="I25" i="14"/>
  <c r="U30" i="14"/>
  <c r="T30" i="14"/>
  <c r="J31" i="14"/>
  <c r="I31" i="14"/>
  <c r="U36" i="14"/>
  <c r="T36" i="14"/>
  <c r="J37" i="14"/>
  <c r="I37" i="14"/>
  <c r="U7" i="14"/>
  <c r="T7" i="14"/>
  <c r="J8" i="14"/>
  <c r="I8" i="14"/>
  <c r="U13" i="14"/>
  <c r="T13" i="14"/>
  <c r="J14" i="14"/>
  <c r="I14" i="14"/>
  <c r="U19" i="14"/>
  <c r="T19" i="14"/>
  <c r="J20" i="14"/>
  <c r="I20" i="14"/>
  <c r="U25" i="14"/>
  <c r="T25" i="14"/>
  <c r="J26" i="14"/>
  <c r="I26" i="14"/>
  <c r="U31" i="14"/>
  <c r="T31" i="14"/>
  <c r="J32" i="14"/>
  <c r="I32" i="14"/>
  <c r="U37" i="14"/>
  <c r="T37" i="14"/>
  <c r="J38" i="14"/>
  <c r="I38" i="14"/>
  <c r="U8" i="14"/>
  <c r="T8" i="14"/>
  <c r="J9" i="14"/>
  <c r="I9" i="14"/>
  <c r="U14" i="14"/>
  <c r="T14" i="14"/>
  <c r="J15" i="14"/>
  <c r="I15" i="14"/>
  <c r="U20" i="14"/>
  <c r="T20" i="14"/>
  <c r="J21" i="14"/>
  <c r="I21" i="14"/>
  <c r="U26" i="14"/>
  <c r="T26" i="14"/>
  <c r="J27" i="14"/>
  <c r="I27" i="14"/>
  <c r="U32" i="14"/>
  <c r="T32" i="14"/>
  <c r="J33" i="14"/>
  <c r="I33" i="14"/>
  <c r="U38" i="14"/>
  <c r="T38" i="14"/>
  <c r="J39" i="14"/>
  <c r="I39" i="14"/>
  <c r="U44" i="14"/>
  <c r="T44" i="14"/>
  <c r="U46" i="14"/>
  <c r="T46" i="14"/>
  <c r="J47" i="14"/>
  <c r="I47" i="14"/>
  <c r="U52" i="14"/>
  <c r="T52" i="14"/>
  <c r="J53" i="14"/>
  <c r="I53" i="14"/>
  <c r="U58" i="14"/>
  <c r="T58" i="14"/>
  <c r="J59" i="14"/>
  <c r="I59" i="14"/>
  <c r="U64" i="14"/>
  <c r="T64" i="14"/>
  <c r="J65" i="14"/>
  <c r="I65" i="14"/>
  <c r="U70" i="14"/>
  <c r="T70" i="14"/>
  <c r="J71" i="14"/>
  <c r="I71" i="14"/>
  <c r="U76" i="14"/>
  <c r="T76" i="14"/>
  <c r="J77" i="14"/>
  <c r="I77" i="14"/>
  <c r="U47" i="14"/>
  <c r="T47" i="14"/>
  <c r="J48" i="14"/>
  <c r="I48" i="14"/>
  <c r="U53" i="14"/>
  <c r="T53" i="14"/>
  <c r="J54" i="14"/>
  <c r="I54" i="14"/>
  <c r="U59" i="14"/>
  <c r="T59" i="14"/>
  <c r="J60" i="14"/>
  <c r="I60" i="14"/>
  <c r="U65" i="14"/>
  <c r="T65" i="14"/>
  <c r="J66" i="14"/>
  <c r="I66" i="14"/>
  <c r="U71" i="14"/>
  <c r="T71" i="14"/>
  <c r="J72" i="14"/>
  <c r="I72" i="14"/>
  <c r="U77" i="14"/>
  <c r="T77" i="14"/>
  <c r="J78" i="14"/>
  <c r="I78" i="14"/>
  <c r="J42" i="14"/>
  <c r="I42" i="14"/>
  <c r="U48" i="14"/>
  <c r="T48" i="14"/>
  <c r="J49" i="14"/>
  <c r="I49" i="14"/>
  <c r="U54" i="14"/>
  <c r="T54" i="14"/>
  <c r="J55" i="14"/>
  <c r="I55" i="14"/>
  <c r="U60" i="14"/>
  <c r="T60" i="14"/>
  <c r="J61" i="14"/>
  <c r="I61" i="14"/>
  <c r="U66" i="14"/>
  <c r="T66" i="14"/>
  <c r="J67" i="14"/>
  <c r="I67" i="14"/>
  <c r="U72" i="14"/>
  <c r="T72" i="14"/>
  <c r="J73" i="14"/>
  <c r="I73" i="14"/>
  <c r="U42" i="14"/>
  <c r="T42" i="14"/>
  <c r="J43" i="14"/>
  <c r="I43" i="14"/>
  <c r="U49" i="14"/>
  <c r="T49" i="14"/>
  <c r="J50" i="14"/>
  <c r="I50" i="14"/>
  <c r="U55" i="14"/>
  <c r="T55" i="14"/>
  <c r="J56" i="14"/>
  <c r="I56" i="14"/>
  <c r="U43" i="14"/>
  <c r="T43" i="14"/>
  <c r="J44" i="14"/>
  <c r="I44" i="14"/>
  <c r="J45" i="14"/>
  <c r="I45" i="14"/>
  <c r="U50" i="14"/>
  <c r="T50" i="14"/>
  <c r="J51" i="14"/>
  <c r="I51" i="14"/>
  <c r="U56" i="14"/>
  <c r="T56" i="14"/>
  <c r="J57" i="14"/>
  <c r="I57" i="14"/>
  <c r="U62" i="14"/>
  <c r="T62" i="14"/>
  <c r="J63" i="14"/>
  <c r="I63" i="14"/>
  <c r="U68" i="14"/>
  <c r="T68" i="14"/>
  <c r="J69" i="14"/>
  <c r="I69" i="14"/>
  <c r="U74" i="14"/>
  <c r="T74" i="14"/>
  <c r="J75" i="14"/>
  <c r="I75" i="14"/>
  <c r="U80" i="14"/>
  <c r="T80" i="14"/>
  <c r="U45" i="14"/>
  <c r="T45" i="14"/>
  <c r="J46" i="14"/>
  <c r="I46" i="14"/>
  <c r="U51" i="14"/>
  <c r="T51" i="14"/>
  <c r="J52" i="14"/>
  <c r="I52" i="14"/>
  <c r="U57" i="14"/>
  <c r="T57" i="14"/>
  <c r="J58" i="14"/>
  <c r="I58" i="14"/>
  <c r="U63" i="14"/>
  <c r="T63" i="14"/>
  <c r="J64" i="14"/>
  <c r="I64" i="14"/>
  <c r="U69" i="14"/>
  <c r="T69" i="14"/>
  <c r="J70" i="14"/>
  <c r="I70" i="14"/>
  <c r="U75" i="14"/>
  <c r="T75" i="14"/>
  <c r="J76" i="14"/>
  <c r="I76" i="14"/>
  <c r="U81" i="14"/>
  <c r="T81" i="14"/>
  <c r="J82" i="14"/>
  <c r="I82" i="14"/>
  <c r="U67" i="14"/>
  <c r="T67" i="14"/>
  <c r="U82" i="14"/>
  <c r="T82" i="14"/>
  <c r="J84" i="14"/>
  <c r="I84" i="14"/>
  <c r="J87" i="14"/>
  <c r="I87" i="14"/>
  <c r="U73" i="14"/>
  <c r="T73" i="14"/>
  <c r="U78" i="14"/>
  <c r="T78" i="14"/>
  <c r="J79" i="14"/>
  <c r="I79" i="14"/>
  <c r="U84" i="14"/>
  <c r="T84" i="14"/>
  <c r="U87" i="14"/>
  <c r="T87" i="14"/>
  <c r="J88" i="14"/>
  <c r="I88" i="14"/>
  <c r="J62" i="14"/>
  <c r="I62" i="14"/>
  <c r="U79" i="14"/>
  <c r="T79" i="14"/>
  <c r="J80" i="14"/>
  <c r="I80" i="14"/>
  <c r="J83" i="14"/>
  <c r="I83" i="14"/>
  <c r="J86" i="14"/>
  <c r="I86" i="14"/>
  <c r="U88" i="14"/>
  <c r="T88" i="14"/>
  <c r="J89" i="14"/>
  <c r="I89" i="14"/>
  <c r="J68" i="14"/>
  <c r="I68" i="14"/>
  <c r="U83" i="14"/>
  <c r="T83" i="14"/>
  <c r="U86" i="14"/>
  <c r="T86" i="14"/>
  <c r="U89" i="14"/>
  <c r="T89" i="14"/>
  <c r="J74" i="14"/>
  <c r="I74" i="14"/>
  <c r="J85" i="14"/>
  <c r="I85" i="14"/>
  <c r="U61" i="14"/>
  <c r="T61" i="14"/>
  <c r="J81" i="14"/>
  <c r="I81" i="14"/>
  <c r="U85" i="14"/>
  <c r="T85" i="14"/>
  <c r="J3" i="14"/>
  <c r="I3" i="14"/>
  <c r="U3" i="14"/>
  <c r="T3" i="14"/>
  <c r="H4" i="14"/>
  <c r="G4" i="14"/>
  <c r="S9" i="14"/>
  <c r="R9" i="14"/>
  <c r="H10" i="14"/>
  <c r="G10" i="14"/>
  <c r="S15" i="14"/>
  <c r="R15" i="14"/>
  <c r="H16" i="14"/>
  <c r="G16" i="14"/>
  <c r="S21" i="14"/>
  <c r="R21" i="14"/>
  <c r="H22" i="14"/>
  <c r="G22" i="14"/>
  <c r="S27" i="14"/>
  <c r="R27" i="14"/>
  <c r="H28" i="14"/>
  <c r="G28" i="14"/>
  <c r="S33" i="14"/>
  <c r="R33" i="14"/>
  <c r="H34" i="14"/>
  <c r="G34" i="14"/>
  <c r="S39" i="14"/>
  <c r="R39" i="14"/>
  <c r="H40" i="14"/>
  <c r="G40" i="14"/>
  <c r="S4" i="14"/>
  <c r="R4" i="14"/>
  <c r="H5" i="14"/>
  <c r="G5" i="14"/>
  <c r="S10" i="14"/>
  <c r="R10" i="14"/>
  <c r="H11" i="14"/>
  <c r="G11" i="14"/>
  <c r="S16" i="14"/>
  <c r="R16" i="14"/>
  <c r="H17" i="14"/>
  <c r="G17" i="14"/>
  <c r="S22" i="14"/>
  <c r="R22" i="14"/>
  <c r="H23" i="14"/>
  <c r="G23" i="14"/>
  <c r="S28" i="14"/>
  <c r="R28" i="14"/>
  <c r="H29" i="14"/>
  <c r="G29" i="14"/>
  <c r="S34" i="14"/>
  <c r="R34" i="14"/>
  <c r="H35" i="14"/>
  <c r="G35" i="14"/>
  <c r="S40" i="14"/>
  <c r="R40" i="14"/>
  <c r="H41" i="14"/>
  <c r="G41" i="14"/>
  <c r="S5" i="14"/>
  <c r="R5" i="14"/>
  <c r="H6" i="14"/>
  <c r="G6" i="14"/>
  <c r="S11" i="14"/>
  <c r="R11" i="14"/>
  <c r="H12" i="14"/>
  <c r="G12" i="14"/>
  <c r="S17" i="14"/>
  <c r="R17" i="14"/>
  <c r="H18" i="14"/>
  <c r="G18" i="14"/>
  <c r="S23" i="14"/>
  <c r="R23" i="14"/>
  <c r="H24" i="14"/>
  <c r="G24" i="14"/>
  <c r="S29" i="14"/>
  <c r="R29" i="14"/>
  <c r="H30" i="14"/>
  <c r="G30" i="14"/>
  <c r="S35" i="14"/>
  <c r="R35" i="14"/>
  <c r="H36" i="14"/>
  <c r="G36" i="14"/>
  <c r="S41" i="14"/>
  <c r="R41" i="14"/>
  <c r="H42" i="14"/>
  <c r="G42" i="14"/>
  <c r="S6" i="14"/>
  <c r="R6" i="14"/>
  <c r="H7" i="14"/>
  <c r="G7" i="14"/>
  <c r="S12" i="14"/>
  <c r="R12" i="14"/>
  <c r="H13" i="14"/>
  <c r="G13" i="14"/>
  <c r="S18" i="14"/>
  <c r="R18" i="14"/>
  <c r="H19" i="14"/>
  <c r="G19" i="14"/>
  <c r="S24" i="14"/>
  <c r="R24" i="14"/>
  <c r="H25" i="14"/>
  <c r="G25" i="14"/>
  <c r="S30" i="14"/>
  <c r="R30" i="14"/>
  <c r="H31" i="14"/>
  <c r="G31" i="14"/>
  <c r="S36" i="14"/>
  <c r="R36" i="14"/>
  <c r="H37" i="14"/>
  <c r="G37" i="14"/>
  <c r="S42" i="14"/>
  <c r="R42" i="14"/>
  <c r="H43" i="14"/>
  <c r="G43" i="14"/>
  <c r="S7" i="14"/>
  <c r="R7" i="14"/>
  <c r="H8" i="14"/>
  <c r="G8" i="14"/>
  <c r="S13" i="14"/>
  <c r="R13" i="14"/>
  <c r="H14" i="14"/>
  <c r="G14" i="14"/>
  <c r="S19" i="14"/>
  <c r="R19" i="14"/>
  <c r="H20" i="14"/>
  <c r="G20" i="14"/>
  <c r="S25" i="14"/>
  <c r="R25" i="14"/>
  <c r="H26" i="14"/>
  <c r="G26" i="14"/>
  <c r="S31" i="14"/>
  <c r="R31" i="14"/>
  <c r="H32" i="14"/>
  <c r="G32" i="14"/>
  <c r="S37" i="14"/>
  <c r="R37" i="14"/>
  <c r="H38" i="14"/>
  <c r="G38" i="14"/>
  <c r="S43" i="14"/>
  <c r="R43" i="14"/>
  <c r="H44" i="14"/>
  <c r="G44" i="14"/>
  <c r="S8" i="14"/>
  <c r="R8" i="14"/>
  <c r="H9" i="14"/>
  <c r="G9" i="14"/>
  <c r="S14" i="14"/>
  <c r="R14" i="14"/>
  <c r="H15" i="14"/>
  <c r="G15" i="14"/>
  <c r="S20" i="14"/>
  <c r="R20" i="14"/>
  <c r="H21" i="14"/>
  <c r="G21" i="14"/>
  <c r="S26" i="14"/>
  <c r="R26" i="14"/>
  <c r="H27" i="14"/>
  <c r="G27" i="14"/>
  <c r="S32" i="14"/>
  <c r="R32" i="14"/>
  <c r="H33" i="14"/>
  <c r="G33" i="14"/>
  <c r="S38" i="14"/>
  <c r="R38" i="14"/>
  <c r="H39" i="14"/>
  <c r="G39" i="14"/>
  <c r="S44" i="14"/>
  <c r="R44" i="14"/>
  <c r="H45" i="14"/>
  <c r="G45" i="14"/>
  <c r="S50" i="14"/>
  <c r="R50" i="14"/>
  <c r="H51" i="14"/>
  <c r="G51" i="14"/>
  <c r="S56" i="14"/>
  <c r="R56" i="14"/>
  <c r="H57" i="14"/>
  <c r="G57" i="14"/>
  <c r="S62" i="14"/>
  <c r="R62" i="14"/>
  <c r="H63" i="14"/>
  <c r="G63" i="14"/>
  <c r="S68" i="14"/>
  <c r="R68" i="14"/>
  <c r="H69" i="14"/>
  <c r="G69" i="14"/>
  <c r="S74" i="14"/>
  <c r="R74" i="14"/>
  <c r="H75" i="14"/>
  <c r="G75" i="14"/>
  <c r="S80" i="14"/>
  <c r="R80" i="14"/>
  <c r="S45" i="14"/>
  <c r="R45" i="14"/>
  <c r="H46" i="14"/>
  <c r="G46" i="14"/>
  <c r="S51" i="14"/>
  <c r="R51" i="14"/>
  <c r="H52" i="14"/>
  <c r="G52" i="14"/>
  <c r="S57" i="14"/>
  <c r="R57" i="14"/>
  <c r="H58" i="14"/>
  <c r="G58" i="14"/>
  <c r="S63" i="14"/>
  <c r="R63" i="14"/>
  <c r="H64" i="14"/>
  <c r="G64" i="14"/>
  <c r="S69" i="14"/>
  <c r="R69" i="14"/>
  <c r="H70" i="14"/>
  <c r="G70" i="14"/>
  <c r="S75" i="14"/>
  <c r="R75" i="14"/>
  <c r="H76" i="14"/>
  <c r="G76" i="14"/>
  <c r="S81" i="14"/>
  <c r="R81" i="14"/>
  <c r="H82" i="14"/>
  <c r="G82" i="14"/>
  <c r="S46" i="14"/>
  <c r="R46" i="14"/>
  <c r="H47" i="14"/>
  <c r="G47" i="14"/>
  <c r="S52" i="14"/>
  <c r="R52" i="14"/>
  <c r="H53" i="14"/>
  <c r="G53" i="14"/>
  <c r="S58" i="14"/>
  <c r="R58" i="14"/>
  <c r="H59" i="14"/>
  <c r="G59" i="14"/>
  <c r="S64" i="14"/>
  <c r="R64" i="14"/>
  <c r="H65" i="14"/>
  <c r="G65" i="14"/>
  <c r="S70" i="14"/>
  <c r="R70" i="14"/>
  <c r="H71" i="14"/>
  <c r="G71" i="14"/>
  <c r="S76" i="14"/>
  <c r="R76" i="14"/>
  <c r="H77" i="14"/>
  <c r="G77" i="14"/>
  <c r="S82" i="14"/>
  <c r="R82" i="14"/>
  <c r="H83" i="14"/>
  <c r="G83" i="14"/>
  <c r="S47" i="14"/>
  <c r="R47" i="14"/>
  <c r="H48" i="14"/>
  <c r="G48" i="14"/>
  <c r="S53" i="14"/>
  <c r="R53" i="14"/>
  <c r="H54" i="14"/>
  <c r="G54" i="14"/>
  <c r="S59" i="14"/>
  <c r="R59" i="14"/>
  <c r="H60" i="14"/>
  <c r="G60" i="14"/>
  <c r="S65" i="14"/>
  <c r="R65" i="14"/>
  <c r="H66" i="14"/>
  <c r="G66" i="14"/>
  <c r="S71" i="14"/>
  <c r="R71" i="14"/>
  <c r="H72" i="14"/>
  <c r="G72" i="14"/>
  <c r="S77" i="14"/>
  <c r="R77" i="14"/>
  <c r="H78" i="14"/>
  <c r="G78" i="14"/>
  <c r="S83" i="14"/>
  <c r="R83" i="14"/>
  <c r="H84" i="14"/>
  <c r="G84" i="14"/>
  <c r="S48" i="14"/>
  <c r="R48" i="14"/>
  <c r="H49" i="14"/>
  <c r="G49" i="14"/>
  <c r="S54" i="14"/>
  <c r="R54" i="14"/>
  <c r="H55" i="14"/>
  <c r="G55" i="14"/>
  <c r="S60" i="14"/>
  <c r="R60" i="14"/>
  <c r="H61" i="14"/>
  <c r="G61" i="14"/>
  <c r="S66" i="14"/>
  <c r="R66" i="14"/>
  <c r="H67" i="14"/>
  <c r="G67" i="14"/>
  <c r="S72" i="14"/>
  <c r="R72" i="14"/>
  <c r="H73" i="14"/>
  <c r="G73" i="14"/>
  <c r="S78" i="14"/>
  <c r="R78" i="14"/>
  <c r="H79" i="14"/>
  <c r="G79" i="14"/>
  <c r="S49" i="14"/>
  <c r="R49" i="14"/>
  <c r="H50" i="14"/>
  <c r="G50" i="14"/>
  <c r="S55" i="14"/>
  <c r="R55" i="14"/>
  <c r="H56" i="14"/>
  <c r="G56" i="14"/>
  <c r="S61" i="14"/>
  <c r="R61" i="14"/>
  <c r="H62" i="14"/>
  <c r="G62" i="14"/>
  <c r="S67" i="14"/>
  <c r="R67" i="14"/>
  <c r="H68" i="14"/>
  <c r="G68" i="14"/>
  <c r="S73" i="14"/>
  <c r="R73" i="14"/>
  <c r="H74" i="14"/>
  <c r="G74" i="14"/>
  <c r="S79" i="14"/>
  <c r="R79" i="14"/>
  <c r="H80" i="14"/>
  <c r="G80" i="14"/>
  <c r="H81" i="14"/>
  <c r="G81" i="14"/>
  <c r="S84" i="14"/>
  <c r="R84" i="14"/>
  <c r="H85" i="14"/>
  <c r="G85" i="14"/>
  <c r="S85" i="14"/>
  <c r="R85" i="14"/>
  <c r="H86" i="14"/>
  <c r="G86" i="14"/>
  <c r="S86" i="14"/>
  <c r="R86" i="14"/>
  <c r="H87" i="14"/>
  <c r="G87" i="14"/>
  <c r="S87" i="14"/>
  <c r="R87" i="14"/>
  <c r="H88" i="14"/>
  <c r="G88" i="14"/>
  <c r="S88" i="14"/>
  <c r="R88" i="14"/>
  <c r="H89" i="14"/>
  <c r="G89" i="14"/>
  <c r="S89" i="14"/>
  <c r="R89" i="14"/>
  <c r="H3" i="14"/>
  <c r="G3" i="14"/>
  <c r="S3" i="14"/>
  <c r="R3" i="14"/>
  <c r="Q5" i="14"/>
  <c r="P5" i="14"/>
  <c r="Q6" i="14"/>
  <c r="P6" i="14"/>
  <c r="Q7" i="14"/>
  <c r="P7" i="14"/>
  <c r="Q8" i="14"/>
  <c r="P8" i="14"/>
  <c r="Q9" i="14"/>
  <c r="P9" i="14"/>
  <c r="Q10" i="14"/>
  <c r="P10" i="14"/>
  <c r="Q11" i="14"/>
  <c r="P11" i="14"/>
  <c r="Q12" i="14"/>
  <c r="P12" i="14"/>
  <c r="Q13" i="14"/>
  <c r="P13" i="14"/>
  <c r="Q14" i="14"/>
  <c r="P14" i="14"/>
  <c r="Q15" i="14"/>
  <c r="P15" i="14"/>
  <c r="Q16" i="14"/>
  <c r="P16" i="14"/>
  <c r="Q17" i="14"/>
  <c r="P17" i="14"/>
  <c r="Q18" i="14"/>
  <c r="P18" i="14"/>
  <c r="Q19" i="14"/>
  <c r="P19" i="14"/>
  <c r="Q20" i="14"/>
  <c r="P20" i="14"/>
  <c r="Q21" i="14"/>
  <c r="P21" i="14"/>
  <c r="Q22" i="14"/>
  <c r="P22" i="14"/>
  <c r="Q23" i="14"/>
  <c r="P23" i="14"/>
  <c r="Q24" i="14"/>
  <c r="P24" i="14"/>
  <c r="Q25" i="14"/>
  <c r="P25" i="14"/>
  <c r="Q26" i="14"/>
  <c r="P26" i="14"/>
  <c r="Q27" i="14"/>
  <c r="P27" i="14"/>
  <c r="Q28" i="14"/>
  <c r="P28" i="14"/>
  <c r="Q29" i="14"/>
  <c r="P29" i="14"/>
  <c r="Q30" i="14"/>
  <c r="P30" i="14"/>
  <c r="Q31" i="14"/>
  <c r="P31" i="14"/>
  <c r="Q32" i="14"/>
  <c r="P32" i="14"/>
  <c r="Q33" i="14"/>
  <c r="P33" i="14"/>
  <c r="Q34" i="14"/>
  <c r="P34" i="14"/>
  <c r="Q35" i="14"/>
  <c r="P35" i="14"/>
  <c r="Q36" i="14"/>
  <c r="P36" i="14"/>
  <c r="Q37" i="14"/>
  <c r="P37" i="14"/>
  <c r="Q38" i="14"/>
  <c r="P38" i="14"/>
  <c r="Q39" i="14"/>
  <c r="P39" i="14"/>
  <c r="Q40" i="14"/>
  <c r="P40" i="14"/>
  <c r="Q41" i="14"/>
  <c r="P41" i="14"/>
  <c r="Q42" i="14"/>
  <c r="P42" i="14"/>
  <c r="Q43" i="14"/>
  <c r="P43" i="14"/>
  <c r="Q44" i="14"/>
  <c r="P44" i="14"/>
  <c r="Q45" i="14"/>
  <c r="P45" i="14"/>
  <c r="Q46" i="14"/>
  <c r="P46" i="14"/>
  <c r="Q47" i="14"/>
  <c r="P47" i="14"/>
  <c r="Q48" i="14"/>
  <c r="P48" i="14"/>
  <c r="Q49" i="14"/>
  <c r="P49" i="14"/>
  <c r="Q50" i="14"/>
  <c r="P50" i="14"/>
  <c r="Q51" i="14"/>
  <c r="P51" i="14"/>
  <c r="Q52" i="14"/>
  <c r="P52" i="14"/>
  <c r="Q53" i="14"/>
  <c r="P53" i="14"/>
  <c r="Q54" i="14"/>
  <c r="P54" i="14"/>
  <c r="Q55" i="14"/>
  <c r="P55" i="14"/>
  <c r="Q56" i="14"/>
  <c r="P56" i="14"/>
  <c r="Q57" i="14"/>
  <c r="P57" i="14"/>
  <c r="Q58" i="14"/>
  <c r="P58" i="14"/>
  <c r="Q59" i="14"/>
  <c r="P59" i="14"/>
  <c r="Q60" i="14"/>
  <c r="P60" i="14"/>
  <c r="Q61" i="14"/>
  <c r="P61" i="14"/>
  <c r="Q62" i="14"/>
  <c r="P62" i="14"/>
  <c r="Q63" i="14"/>
  <c r="P63" i="14"/>
  <c r="Q64" i="14"/>
  <c r="P64" i="14"/>
  <c r="Q65" i="14"/>
  <c r="P65" i="14"/>
  <c r="Q66" i="14"/>
  <c r="P66" i="14"/>
  <c r="Q67" i="14"/>
  <c r="P67" i="14"/>
  <c r="Q68" i="14"/>
  <c r="P68" i="14"/>
  <c r="Q69" i="14"/>
  <c r="P69" i="14"/>
  <c r="Q70" i="14"/>
  <c r="P70" i="14"/>
  <c r="Q71" i="14"/>
  <c r="P71" i="14"/>
  <c r="Q72" i="14"/>
  <c r="P72" i="14"/>
  <c r="Q73" i="14"/>
  <c r="P73" i="14"/>
  <c r="Q74" i="14"/>
  <c r="P74" i="14"/>
  <c r="Q75" i="14"/>
  <c r="P75" i="14"/>
  <c r="Q76" i="14"/>
  <c r="P76" i="14"/>
  <c r="Q77" i="14"/>
  <c r="P77" i="14"/>
  <c r="Q78" i="14"/>
  <c r="P78" i="14"/>
  <c r="Q79" i="14"/>
  <c r="P79" i="14"/>
  <c r="Q80" i="14"/>
  <c r="P80" i="14"/>
  <c r="Q81" i="14"/>
  <c r="P81" i="14"/>
  <c r="Q82" i="14"/>
  <c r="P82" i="14"/>
  <c r="Q83" i="14"/>
  <c r="P83" i="14"/>
  <c r="Q84" i="14"/>
  <c r="P84" i="14"/>
  <c r="Q88" i="14"/>
  <c r="P88" i="14"/>
  <c r="Q85" i="14"/>
  <c r="P85" i="14"/>
  <c r="Q86" i="14"/>
  <c r="P86" i="14"/>
  <c r="Q87" i="14"/>
  <c r="P87" i="14"/>
  <c r="Q89" i="14"/>
  <c r="P89" i="14"/>
  <c r="Q3" i="14"/>
  <c r="P3" i="14"/>
  <c r="Q4" i="14"/>
  <c r="P4" i="14"/>
  <c r="F4" i="14"/>
  <c r="E4" i="14"/>
  <c r="F3" i="14"/>
  <c r="E3" i="14"/>
  <c r="F6" i="14"/>
  <c r="E6" i="14"/>
  <c r="F12" i="14"/>
  <c r="E12" i="14"/>
  <c r="F18" i="14"/>
  <c r="E18" i="14"/>
  <c r="F24" i="14"/>
  <c r="E24" i="14"/>
  <c r="F30" i="14"/>
  <c r="E30" i="14"/>
  <c r="F36" i="14"/>
  <c r="E36" i="14"/>
  <c r="F42" i="14"/>
  <c r="E42" i="14"/>
  <c r="F48" i="14"/>
  <c r="E48" i="14"/>
  <c r="F54" i="14"/>
  <c r="E54" i="14"/>
  <c r="F60" i="14"/>
  <c r="E60" i="14"/>
  <c r="F66" i="14"/>
  <c r="E66" i="14"/>
  <c r="F72" i="14"/>
  <c r="E72" i="14"/>
  <c r="F78" i="14"/>
  <c r="E78" i="14"/>
  <c r="F84" i="14"/>
  <c r="E84" i="14"/>
  <c r="F7" i="14"/>
  <c r="E7" i="14"/>
  <c r="F13" i="14"/>
  <c r="E13" i="14"/>
  <c r="F19" i="14"/>
  <c r="E19" i="14"/>
  <c r="F25" i="14"/>
  <c r="E25" i="14"/>
  <c r="F31" i="14"/>
  <c r="E31" i="14"/>
  <c r="F37" i="14"/>
  <c r="E37" i="14"/>
  <c r="F43" i="14"/>
  <c r="E43" i="14"/>
  <c r="F49" i="14"/>
  <c r="E49" i="14"/>
  <c r="F55" i="14"/>
  <c r="E55" i="14"/>
  <c r="F61" i="14"/>
  <c r="E61" i="14"/>
  <c r="F67" i="14"/>
  <c r="E67" i="14"/>
  <c r="F73" i="14"/>
  <c r="E73" i="14"/>
  <c r="F79" i="14"/>
  <c r="E79" i="14"/>
  <c r="F85" i="14"/>
  <c r="E85" i="14"/>
  <c r="F8" i="14"/>
  <c r="E8" i="14"/>
  <c r="F14" i="14"/>
  <c r="E14" i="14"/>
  <c r="F20" i="14"/>
  <c r="E20" i="14"/>
  <c r="F26" i="14"/>
  <c r="E26" i="14"/>
  <c r="F32" i="14"/>
  <c r="E32" i="14"/>
  <c r="F38" i="14"/>
  <c r="E38" i="14"/>
  <c r="F44" i="14"/>
  <c r="E44" i="14"/>
  <c r="F50" i="14"/>
  <c r="E50" i="14"/>
  <c r="F56" i="14"/>
  <c r="E56" i="14"/>
  <c r="F62" i="14"/>
  <c r="E62" i="14"/>
  <c r="F68" i="14"/>
  <c r="E68" i="14"/>
  <c r="F74" i="14"/>
  <c r="E74" i="14"/>
  <c r="F80" i="14"/>
  <c r="E80" i="14"/>
  <c r="F86" i="14"/>
  <c r="E86" i="14"/>
  <c r="F9" i="14"/>
  <c r="E9" i="14"/>
  <c r="F15" i="14"/>
  <c r="E15" i="14"/>
  <c r="F21" i="14"/>
  <c r="E21" i="14"/>
  <c r="F27" i="14"/>
  <c r="E27" i="14"/>
  <c r="F33" i="14"/>
  <c r="E33" i="14"/>
  <c r="F39" i="14"/>
  <c r="E39" i="14"/>
  <c r="F45" i="14"/>
  <c r="E45" i="14"/>
  <c r="F51" i="14"/>
  <c r="E51" i="14"/>
  <c r="F57" i="14"/>
  <c r="E57" i="14"/>
  <c r="F63" i="14"/>
  <c r="E63" i="14"/>
  <c r="F69" i="14"/>
  <c r="E69" i="14"/>
  <c r="F75" i="14"/>
  <c r="E75" i="14"/>
  <c r="F81" i="14"/>
  <c r="E81" i="14"/>
  <c r="F87" i="14"/>
  <c r="E87" i="14"/>
  <c r="F10" i="14"/>
  <c r="E10" i="14"/>
  <c r="F16" i="14"/>
  <c r="E16" i="14"/>
  <c r="F22" i="14"/>
  <c r="E22" i="14"/>
  <c r="F28" i="14"/>
  <c r="E28" i="14"/>
  <c r="F34" i="14"/>
  <c r="E34" i="14"/>
  <c r="F40" i="14"/>
  <c r="E40" i="14"/>
  <c r="F46" i="14"/>
  <c r="E46" i="14"/>
  <c r="F52" i="14"/>
  <c r="E52" i="14"/>
  <c r="F58" i="14"/>
  <c r="E58" i="14"/>
  <c r="F64" i="14"/>
  <c r="E64" i="14"/>
  <c r="F70" i="14"/>
  <c r="E70" i="14"/>
  <c r="F76" i="14"/>
  <c r="E76" i="14"/>
  <c r="F82" i="14"/>
  <c r="E82" i="14"/>
  <c r="F88" i="14"/>
  <c r="E88" i="14"/>
  <c r="F11" i="14"/>
  <c r="E11" i="14"/>
  <c r="F17" i="14"/>
  <c r="E17" i="14"/>
  <c r="F23" i="14"/>
  <c r="E23" i="14"/>
  <c r="F29" i="14"/>
  <c r="E29" i="14"/>
  <c r="F35" i="14"/>
  <c r="E35" i="14"/>
  <c r="F41" i="14"/>
  <c r="E41" i="14"/>
  <c r="F47" i="14"/>
  <c r="E47" i="14"/>
  <c r="F53" i="14"/>
  <c r="E53" i="14"/>
  <c r="F59" i="14"/>
  <c r="E59" i="14"/>
  <c r="F65" i="14"/>
  <c r="E65" i="14"/>
  <c r="F71" i="14"/>
  <c r="E71" i="14"/>
  <c r="F77" i="14"/>
  <c r="E77" i="14"/>
  <c r="F83" i="14"/>
  <c r="E83" i="14"/>
  <c r="F89" i="14"/>
  <c r="E89" i="14"/>
  <c r="F5" i="14"/>
  <c r="E5" i="14"/>
  <c r="AJ4" i="14"/>
  <c r="AI4" i="14"/>
  <c r="AH4" i="14"/>
  <c r="AG4" i="14"/>
  <c r="AF4" i="14"/>
  <c r="AE4" i="14"/>
  <c r="AD4" i="14"/>
  <c r="AC4" i="14"/>
  <c r="AB4" i="14"/>
  <c r="AA4" i="14"/>
  <c r="AJ3" i="14"/>
  <c r="AI3" i="14"/>
  <c r="AH3" i="14"/>
  <c r="AG3" i="14"/>
  <c r="AF3" i="14"/>
  <c r="AE3" i="14"/>
  <c r="AD3" i="14"/>
  <c r="AC3" i="14"/>
  <c r="AB3" i="14"/>
  <c r="AA3" i="14"/>
  <c r="AJ8" i="14"/>
  <c r="AI8" i="14"/>
  <c r="AJ14" i="14"/>
  <c r="AI14" i="14"/>
  <c r="AJ20" i="14"/>
  <c r="AI20" i="14"/>
  <c r="AJ26" i="14"/>
  <c r="AI26" i="14"/>
  <c r="AJ32" i="14"/>
  <c r="AI32" i="14"/>
  <c r="AJ38" i="14"/>
  <c r="AI38" i="14"/>
  <c r="AJ9" i="14"/>
  <c r="AI9" i="14"/>
  <c r="AJ15" i="14"/>
  <c r="AI15" i="14"/>
  <c r="AJ21" i="14"/>
  <c r="AI21" i="14"/>
  <c r="AJ27" i="14"/>
  <c r="AI27" i="14"/>
  <c r="AJ33" i="14"/>
  <c r="AI33" i="14"/>
  <c r="AJ39" i="14"/>
  <c r="AI39" i="14"/>
  <c r="AJ10" i="14"/>
  <c r="AI10" i="14"/>
  <c r="AJ16" i="14"/>
  <c r="AI16" i="14"/>
  <c r="AJ22" i="14"/>
  <c r="AI22" i="14"/>
  <c r="AJ28" i="14"/>
  <c r="AI28" i="14"/>
  <c r="AJ34" i="14"/>
  <c r="AI34" i="14"/>
  <c r="AJ40" i="14"/>
  <c r="AI40" i="14"/>
  <c r="AJ5" i="14"/>
  <c r="AI5" i="14"/>
  <c r="AJ11" i="14"/>
  <c r="AI11" i="14"/>
  <c r="AJ17" i="14"/>
  <c r="AI17" i="14"/>
  <c r="AJ23" i="14"/>
  <c r="AI23" i="14"/>
  <c r="AJ29" i="14"/>
  <c r="AI29" i="14"/>
  <c r="AJ35" i="14"/>
  <c r="AI35" i="14"/>
  <c r="AJ41" i="14"/>
  <c r="AI41" i="14"/>
  <c r="AJ6" i="14"/>
  <c r="AI6" i="14"/>
  <c r="AJ12" i="14"/>
  <c r="AI12" i="14"/>
  <c r="AJ18" i="14"/>
  <c r="AI18" i="14"/>
  <c r="AJ24" i="14"/>
  <c r="AI24" i="14"/>
  <c r="AJ30" i="14"/>
  <c r="AI30" i="14"/>
  <c r="AJ36" i="14"/>
  <c r="AI36" i="14"/>
  <c r="AJ42" i="14"/>
  <c r="AI42" i="14"/>
  <c r="AJ7" i="14"/>
  <c r="AI7" i="14"/>
  <c r="AJ13" i="14"/>
  <c r="AI13" i="14"/>
  <c r="AJ19" i="14"/>
  <c r="AI19" i="14"/>
  <c r="AJ25" i="14"/>
  <c r="AI25" i="14"/>
  <c r="AJ31" i="14"/>
  <c r="AI31" i="14"/>
  <c r="AJ37" i="14"/>
  <c r="AI37" i="14"/>
  <c r="AJ48" i="14"/>
  <c r="AI48" i="14"/>
  <c r="AJ54" i="14"/>
  <c r="AI54" i="14"/>
  <c r="AJ60" i="14"/>
  <c r="AI60" i="14"/>
  <c r="AJ66" i="14"/>
  <c r="AI66" i="14"/>
  <c r="AJ72" i="14"/>
  <c r="AI72" i="14"/>
  <c r="AJ49" i="14"/>
  <c r="AI49" i="14"/>
  <c r="AJ44" i="14"/>
  <c r="AI44" i="14"/>
  <c r="AJ50" i="14"/>
  <c r="AI50" i="14"/>
  <c r="AJ56" i="14"/>
  <c r="AI56" i="14"/>
  <c r="AJ62" i="14"/>
  <c r="AI62" i="14"/>
  <c r="AJ68" i="14"/>
  <c r="AI68" i="14"/>
  <c r="AJ74" i="14"/>
  <c r="AI74" i="14"/>
  <c r="AJ80" i="14"/>
  <c r="AI80" i="14"/>
  <c r="AJ45" i="14"/>
  <c r="AI45" i="14"/>
  <c r="AJ51" i="14"/>
  <c r="AI51" i="14"/>
  <c r="AJ57" i="14"/>
  <c r="AI57" i="14"/>
  <c r="AJ63" i="14"/>
  <c r="AI63" i="14"/>
  <c r="AJ69" i="14"/>
  <c r="AI69" i="14"/>
  <c r="AJ75" i="14"/>
  <c r="AI75" i="14"/>
  <c r="AJ81" i="14"/>
  <c r="AI81" i="14"/>
  <c r="AJ43" i="14"/>
  <c r="AI43" i="14"/>
  <c r="AJ46" i="14"/>
  <c r="AI46" i="14"/>
  <c r="AJ52" i="14"/>
  <c r="AI52" i="14"/>
  <c r="AJ58" i="14"/>
  <c r="AI58" i="14"/>
  <c r="AJ64" i="14"/>
  <c r="AI64" i="14"/>
  <c r="AJ70" i="14"/>
  <c r="AI70" i="14"/>
  <c r="AJ76" i="14"/>
  <c r="AI76" i="14"/>
  <c r="AJ82" i="14"/>
  <c r="AI82" i="14"/>
  <c r="AJ47" i="14"/>
  <c r="AI47" i="14"/>
  <c r="AJ53" i="14"/>
  <c r="AI53" i="14"/>
  <c r="AJ59" i="14"/>
  <c r="AI59" i="14"/>
  <c r="AJ65" i="14"/>
  <c r="AI65" i="14"/>
  <c r="AJ71" i="14"/>
  <c r="AI71" i="14"/>
  <c r="AJ77" i="14"/>
  <c r="AI77" i="14"/>
  <c r="AJ83" i="14"/>
  <c r="AI83" i="14"/>
  <c r="AJ78" i="14"/>
  <c r="AI78" i="14"/>
  <c r="AJ88" i="14"/>
  <c r="AI88" i="14"/>
  <c r="AJ55" i="14"/>
  <c r="AI55" i="14"/>
  <c r="AJ79" i="14"/>
  <c r="AI79" i="14"/>
  <c r="AJ61" i="14"/>
  <c r="AI61" i="14"/>
  <c r="AJ67" i="14"/>
  <c r="AI67" i="14"/>
  <c r="AJ85" i="14"/>
  <c r="AI85" i="14"/>
  <c r="AJ73" i="14"/>
  <c r="AI73" i="14"/>
  <c r="AJ84" i="14"/>
  <c r="AI84" i="14"/>
  <c r="AJ86" i="14"/>
  <c r="AI86" i="14"/>
  <c r="AJ87" i="14"/>
  <c r="AI87" i="14"/>
  <c r="AH8" i="14"/>
  <c r="AG8" i="14"/>
  <c r="AH14" i="14"/>
  <c r="AG14" i="14"/>
  <c r="AH20" i="14"/>
  <c r="AG20" i="14"/>
  <c r="AH26" i="14"/>
  <c r="AG26" i="14"/>
  <c r="AH32" i="14"/>
  <c r="AG32" i="14"/>
  <c r="AH38" i="14"/>
  <c r="AG38" i="14"/>
  <c r="AH9" i="14"/>
  <c r="AG9" i="14"/>
  <c r="AH15" i="14"/>
  <c r="AG15" i="14"/>
  <c r="AH21" i="14"/>
  <c r="AG21" i="14"/>
  <c r="AH27" i="14"/>
  <c r="AG27" i="14"/>
  <c r="AH33" i="14"/>
  <c r="AG33" i="14"/>
  <c r="AH39" i="14"/>
  <c r="AG39" i="14"/>
  <c r="AH10" i="14"/>
  <c r="AG10" i="14"/>
  <c r="AH16" i="14"/>
  <c r="AG16" i="14"/>
  <c r="AH22" i="14"/>
  <c r="AG22" i="14"/>
  <c r="AH28" i="14"/>
  <c r="AG28" i="14"/>
  <c r="AH34" i="14"/>
  <c r="AG34" i="14"/>
  <c r="AH40" i="14"/>
  <c r="AG40" i="14"/>
  <c r="AH5" i="14"/>
  <c r="AG5" i="14"/>
  <c r="AH11" i="14"/>
  <c r="AG11" i="14"/>
  <c r="AH17" i="14"/>
  <c r="AG17" i="14"/>
  <c r="AH23" i="14"/>
  <c r="AG23" i="14"/>
  <c r="AH29" i="14"/>
  <c r="AG29" i="14"/>
  <c r="AH35" i="14"/>
  <c r="AG35" i="14"/>
  <c r="AH41" i="14"/>
  <c r="AG41" i="14"/>
  <c r="AH6" i="14"/>
  <c r="AG6" i="14"/>
  <c r="AH12" i="14"/>
  <c r="AG12" i="14"/>
  <c r="AH18" i="14"/>
  <c r="AG18" i="14"/>
  <c r="AH24" i="14"/>
  <c r="AG24" i="14"/>
  <c r="AH30" i="14"/>
  <c r="AG30" i="14"/>
  <c r="AH36" i="14"/>
  <c r="AG36" i="14"/>
  <c r="AH42" i="14"/>
  <c r="AG42" i="14"/>
  <c r="AH7" i="14"/>
  <c r="AG7" i="14"/>
  <c r="AH13" i="14"/>
  <c r="AG13" i="14"/>
  <c r="AH19" i="14"/>
  <c r="AG19" i="14"/>
  <c r="AH25" i="14"/>
  <c r="AG25" i="14"/>
  <c r="AH31" i="14"/>
  <c r="AG31" i="14"/>
  <c r="AH37" i="14"/>
  <c r="AG37" i="14"/>
  <c r="AH43" i="14"/>
  <c r="AG43" i="14"/>
  <c r="AH46" i="14"/>
  <c r="AG46" i="14"/>
  <c r="AH52" i="14"/>
  <c r="AG52" i="14"/>
  <c r="AH58" i="14"/>
  <c r="AG58" i="14"/>
  <c r="AH64" i="14"/>
  <c r="AG64" i="14"/>
  <c r="AH70" i="14"/>
  <c r="AG70" i="14"/>
  <c r="AH76" i="14"/>
  <c r="AG76" i="14"/>
  <c r="AH82" i="14"/>
  <c r="AG82" i="14"/>
  <c r="AH47" i="14"/>
  <c r="AG47" i="14"/>
  <c r="AH53" i="14"/>
  <c r="AG53" i="14"/>
  <c r="AH59" i="14"/>
  <c r="AG59" i="14"/>
  <c r="AH65" i="14"/>
  <c r="AG65" i="14"/>
  <c r="AH71" i="14"/>
  <c r="AG71" i="14"/>
  <c r="AH77" i="14"/>
  <c r="AG77" i="14"/>
  <c r="AH83" i="14"/>
  <c r="AG83" i="14"/>
  <c r="AH48" i="14"/>
  <c r="AG48" i="14"/>
  <c r="AH54" i="14"/>
  <c r="AG54" i="14"/>
  <c r="AH60" i="14"/>
  <c r="AG60" i="14"/>
  <c r="AH66" i="14"/>
  <c r="AG66" i="14"/>
  <c r="AH72" i="14"/>
  <c r="AG72" i="14"/>
  <c r="AH78" i="14"/>
  <c r="AG78" i="14"/>
  <c r="AH49" i="14"/>
  <c r="AG49" i="14"/>
  <c r="AH55" i="14"/>
  <c r="AG55" i="14"/>
  <c r="AH61" i="14"/>
  <c r="AG61" i="14"/>
  <c r="AH67" i="14"/>
  <c r="AG67" i="14"/>
  <c r="AH73" i="14"/>
  <c r="AG73" i="14"/>
  <c r="AH79" i="14"/>
  <c r="AG79" i="14"/>
  <c r="AH44" i="14"/>
  <c r="AG44" i="14"/>
  <c r="AH50" i="14"/>
  <c r="AG50" i="14"/>
  <c r="AH56" i="14"/>
  <c r="AG56" i="14"/>
  <c r="AH62" i="14"/>
  <c r="AG62" i="14"/>
  <c r="AH68" i="14"/>
  <c r="AG68" i="14"/>
  <c r="AH74" i="14"/>
  <c r="AG74" i="14"/>
  <c r="AH80" i="14"/>
  <c r="AG80" i="14"/>
  <c r="AH45" i="14"/>
  <c r="AG45" i="14"/>
  <c r="AH51" i="14"/>
  <c r="AG51" i="14"/>
  <c r="AH57" i="14"/>
  <c r="AG57" i="14"/>
  <c r="AH63" i="14"/>
  <c r="AG63" i="14"/>
  <c r="AH69" i="14"/>
  <c r="AG69" i="14"/>
  <c r="AH75" i="14"/>
  <c r="AG75" i="14"/>
  <c r="AH81" i="14"/>
  <c r="AG81" i="14"/>
  <c r="AH86" i="14"/>
  <c r="AG86" i="14"/>
  <c r="AH87" i="14"/>
  <c r="AG87" i="14"/>
  <c r="AH88" i="14"/>
  <c r="AG88" i="14"/>
  <c r="AH84" i="14"/>
  <c r="AG84" i="14"/>
  <c r="AH85" i="14"/>
  <c r="AG85" i="14"/>
  <c r="AF8" i="14"/>
  <c r="AE8" i="14"/>
  <c r="AF14" i="14"/>
  <c r="AE14" i="14"/>
  <c r="AF20" i="14"/>
  <c r="AE20" i="14"/>
  <c r="AF26" i="14"/>
  <c r="AE26" i="14"/>
  <c r="AF32" i="14"/>
  <c r="AE32" i="14"/>
  <c r="AF38" i="14"/>
  <c r="AE38" i="14"/>
  <c r="AF9" i="14"/>
  <c r="AE9" i="14"/>
  <c r="AF15" i="14"/>
  <c r="AE15" i="14"/>
  <c r="AF21" i="14"/>
  <c r="AE21" i="14"/>
  <c r="AF27" i="14"/>
  <c r="AE27" i="14"/>
  <c r="AF33" i="14"/>
  <c r="AE33" i="14"/>
  <c r="AF39" i="14"/>
  <c r="AE39" i="14"/>
  <c r="AF10" i="14"/>
  <c r="AE10" i="14"/>
  <c r="AF16" i="14"/>
  <c r="AE16" i="14"/>
  <c r="AF22" i="14"/>
  <c r="AE22" i="14"/>
  <c r="AF28" i="14"/>
  <c r="AE28" i="14"/>
  <c r="AF34" i="14"/>
  <c r="AE34" i="14"/>
  <c r="AF40" i="14"/>
  <c r="AE40" i="14"/>
  <c r="AF5" i="14"/>
  <c r="AE5" i="14"/>
  <c r="AF11" i="14"/>
  <c r="AE11" i="14"/>
  <c r="AF17" i="14"/>
  <c r="AE17" i="14"/>
  <c r="AF23" i="14"/>
  <c r="AE23" i="14"/>
  <c r="AF29" i="14"/>
  <c r="AE29" i="14"/>
  <c r="AF35" i="14"/>
  <c r="AE35" i="14"/>
  <c r="AF41" i="14"/>
  <c r="AE41" i="14"/>
  <c r="AF6" i="14"/>
  <c r="AE6" i="14"/>
  <c r="AF12" i="14"/>
  <c r="AE12" i="14"/>
  <c r="AF18" i="14"/>
  <c r="AE18" i="14"/>
  <c r="AF24" i="14"/>
  <c r="AE24" i="14"/>
  <c r="AF30" i="14"/>
  <c r="AE30" i="14"/>
  <c r="AF36" i="14"/>
  <c r="AE36" i="14"/>
  <c r="AF7" i="14"/>
  <c r="AE7" i="14"/>
  <c r="AF13" i="14"/>
  <c r="AE13" i="14"/>
  <c r="AF19" i="14"/>
  <c r="AE19" i="14"/>
  <c r="AF25" i="14"/>
  <c r="AE25" i="14"/>
  <c r="AF31" i="14"/>
  <c r="AE31" i="14"/>
  <c r="AF37" i="14"/>
  <c r="AE37" i="14"/>
  <c r="AF43" i="14"/>
  <c r="AE43" i="14"/>
  <c r="AF45" i="14"/>
  <c r="AE45" i="14"/>
  <c r="AF51" i="14"/>
  <c r="AE51" i="14"/>
  <c r="AF57" i="14"/>
  <c r="AE57" i="14"/>
  <c r="AF63" i="14"/>
  <c r="AE63" i="14"/>
  <c r="AF69" i="14"/>
  <c r="AE69" i="14"/>
  <c r="AF75" i="14"/>
  <c r="AE75" i="14"/>
  <c r="AF46" i="14"/>
  <c r="AE46" i="14"/>
  <c r="AF52" i="14"/>
  <c r="AE52" i="14"/>
  <c r="AF58" i="14"/>
  <c r="AE58" i="14"/>
  <c r="AF64" i="14"/>
  <c r="AE64" i="14"/>
  <c r="AF70" i="14"/>
  <c r="AE70" i="14"/>
  <c r="AF76" i="14"/>
  <c r="AE76" i="14"/>
  <c r="AF82" i="14"/>
  <c r="AE82" i="14"/>
  <c r="AF47" i="14"/>
  <c r="AE47" i="14"/>
  <c r="AF53" i="14"/>
  <c r="AE53" i="14"/>
  <c r="AF59" i="14"/>
  <c r="AE59" i="14"/>
  <c r="AF65" i="14"/>
  <c r="AE65" i="14"/>
  <c r="AF71" i="14"/>
  <c r="AE71" i="14"/>
  <c r="AF48" i="14"/>
  <c r="AE48" i="14"/>
  <c r="AF54" i="14"/>
  <c r="AE54" i="14"/>
  <c r="AF42" i="14"/>
  <c r="AE42" i="14"/>
  <c r="AF49" i="14"/>
  <c r="AE49" i="14"/>
  <c r="AF55" i="14"/>
  <c r="AE55" i="14"/>
  <c r="AF61" i="14"/>
  <c r="AE61" i="14"/>
  <c r="AF67" i="14"/>
  <c r="AE67" i="14"/>
  <c r="AF73" i="14"/>
  <c r="AE73" i="14"/>
  <c r="AF79" i="14"/>
  <c r="AE79" i="14"/>
  <c r="AF44" i="14"/>
  <c r="AE44" i="14"/>
  <c r="AF50" i="14"/>
  <c r="AE50" i="14"/>
  <c r="AF56" i="14"/>
  <c r="AE56" i="14"/>
  <c r="AF62" i="14"/>
  <c r="AE62" i="14"/>
  <c r="AF68" i="14"/>
  <c r="AE68" i="14"/>
  <c r="AF74" i="14"/>
  <c r="AE74" i="14"/>
  <c r="AF80" i="14"/>
  <c r="AE80" i="14"/>
  <c r="AF86" i="14"/>
  <c r="AE86" i="14"/>
  <c r="AF81" i="14"/>
  <c r="AE81" i="14"/>
  <c r="AF85" i="14"/>
  <c r="AE85" i="14"/>
  <c r="AF77" i="14"/>
  <c r="AE77" i="14"/>
  <c r="AF60" i="14"/>
  <c r="AE60" i="14"/>
  <c r="AF78" i="14"/>
  <c r="AE78" i="14"/>
  <c r="AF84" i="14"/>
  <c r="AE84" i="14"/>
  <c r="AF87" i="14"/>
  <c r="AE87" i="14"/>
  <c r="AF66" i="14"/>
  <c r="AE66" i="14"/>
  <c r="AF88" i="14"/>
  <c r="AE88" i="14"/>
  <c r="AF72" i="14"/>
  <c r="AE72" i="14"/>
  <c r="AF83" i="14"/>
  <c r="AE83" i="14"/>
  <c r="AD8" i="14"/>
  <c r="AC8" i="14"/>
  <c r="AD14" i="14"/>
  <c r="AC14" i="14"/>
  <c r="AD20" i="14"/>
  <c r="AC20" i="14"/>
  <c r="AD26" i="14"/>
  <c r="AC26" i="14"/>
  <c r="AD32" i="14"/>
  <c r="AC32" i="14"/>
  <c r="AD38" i="14"/>
  <c r="AC38" i="14"/>
  <c r="AD9" i="14"/>
  <c r="AC9" i="14"/>
  <c r="AD15" i="14"/>
  <c r="AC15" i="14"/>
  <c r="AD21" i="14"/>
  <c r="AC21" i="14"/>
  <c r="AD27" i="14"/>
  <c r="AC27" i="14"/>
  <c r="AD33" i="14"/>
  <c r="AC33" i="14"/>
  <c r="AD39" i="14"/>
  <c r="AC39" i="14"/>
  <c r="AD10" i="14"/>
  <c r="AC10" i="14"/>
  <c r="AD16" i="14"/>
  <c r="AC16" i="14"/>
  <c r="AD22" i="14"/>
  <c r="AC22" i="14"/>
  <c r="AD28" i="14"/>
  <c r="AC28" i="14"/>
  <c r="AD34" i="14"/>
  <c r="AC34" i="14"/>
  <c r="AD40" i="14"/>
  <c r="AC40" i="14"/>
  <c r="AD5" i="14"/>
  <c r="AC5" i="14"/>
  <c r="AD11" i="14"/>
  <c r="AC11" i="14"/>
  <c r="AD17" i="14"/>
  <c r="AC17" i="14"/>
  <c r="AD23" i="14"/>
  <c r="AC23" i="14"/>
  <c r="AD29" i="14"/>
  <c r="AC29" i="14"/>
  <c r="AD35" i="14"/>
  <c r="AC35" i="14"/>
  <c r="AD41" i="14"/>
  <c r="AC41" i="14"/>
  <c r="AD6" i="14"/>
  <c r="AC6" i="14"/>
  <c r="AD12" i="14"/>
  <c r="AC12" i="14"/>
  <c r="AD18" i="14"/>
  <c r="AC18" i="14"/>
  <c r="AD24" i="14"/>
  <c r="AC24" i="14"/>
  <c r="AD30" i="14"/>
  <c r="AC30" i="14"/>
  <c r="AD36" i="14"/>
  <c r="AC36" i="14"/>
  <c r="AD42" i="14"/>
  <c r="AC42" i="14"/>
  <c r="AD7" i="14"/>
  <c r="AC7" i="14"/>
  <c r="AD13" i="14"/>
  <c r="AC13" i="14"/>
  <c r="AD19" i="14"/>
  <c r="AC19" i="14"/>
  <c r="AD25" i="14"/>
  <c r="AC25" i="14"/>
  <c r="AD31" i="14"/>
  <c r="AC31" i="14"/>
  <c r="AD37" i="14"/>
  <c r="AC37" i="14"/>
  <c r="AD43" i="14"/>
  <c r="AC43" i="14"/>
  <c r="AD49" i="14"/>
  <c r="AC49" i="14"/>
  <c r="AD55" i="14"/>
  <c r="AC55" i="14"/>
  <c r="AD61" i="14"/>
  <c r="AC61" i="14"/>
  <c r="AD67" i="14"/>
  <c r="AC67" i="14"/>
  <c r="AD73" i="14"/>
  <c r="AC73" i="14"/>
  <c r="AD79" i="14"/>
  <c r="AC79" i="14"/>
  <c r="AD44" i="14"/>
  <c r="AC44" i="14"/>
  <c r="AD50" i="14"/>
  <c r="AC50" i="14"/>
  <c r="AD56" i="14"/>
  <c r="AC56" i="14"/>
  <c r="AD62" i="14"/>
  <c r="AC62" i="14"/>
  <c r="AD68" i="14"/>
  <c r="AC68" i="14"/>
  <c r="AD74" i="14"/>
  <c r="AC74" i="14"/>
  <c r="AD80" i="14"/>
  <c r="AC80" i="14"/>
  <c r="AD45" i="14"/>
  <c r="AC45" i="14"/>
  <c r="AD51" i="14"/>
  <c r="AC51" i="14"/>
  <c r="AD57" i="14"/>
  <c r="AC57" i="14"/>
  <c r="AD63" i="14"/>
  <c r="AC63" i="14"/>
  <c r="AD69" i="14"/>
  <c r="AC69" i="14"/>
  <c r="AD75" i="14"/>
  <c r="AC75" i="14"/>
  <c r="AD81" i="14"/>
  <c r="AC81" i="14"/>
  <c r="AD46" i="14"/>
  <c r="AC46" i="14"/>
  <c r="AD52" i="14"/>
  <c r="AC52" i="14"/>
  <c r="AD58" i="14"/>
  <c r="AC58" i="14"/>
  <c r="AD64" i="14"/>
  <c r="AC64" i="14"/>
  <c r="AD70" i="14"/>
  <c r="AC70" i="14"/>
  <c r="AD76" i="14"/>
  <c r="AC76" i="14"/>
  <c r="AD82" i="14"/>
  <c r="AC82" i="14"/>
  <c r="AD47" i="14"/>
  <c r="AC47" i="14"/>
  <c r="AD53" i="14"/>
  <c r="AC53" i="14"/>
  <c r="AD59" i="14"/>
  <c r="AC59" i="14"/>
  <c r="AD65" i="14"/>
  <c r="AC65" i="14"/>
  <c r="AD71" i="14"/>
  <c r="AC71" i="14"/>
  <c r="AD77" i="14"/>
  <c r="AC77" i="14"/>
  <c r="AD48" i="14"/>
  <c r="AC48" i="14"/>
  <c r="AD54" i="14"/>
  <c r="AC54" i="14"/>
  <c r="AD60" i="14"/>
  <c r="AC60" i="14"/>
  <c r="AD66" i="14"/>
  <c r="AC66" i="14"/>
  <c r="AD72" i="14"/>
  <c r="AC72" i="14"/>
  <c r="AD78" i="14"/>
  <c r="AC78" i="14"/>
  <c r="AD88" i="14"/>
  <c r="AC88" i="14"/>
  <c r="AD83" i="14"/>
  <c r="AC83" i="14"/>
  <c r="AD84" i="14"/>
  <c r="AC84" i="14"/>
  <c r="AD85" i="14"/>
  <c r="AC85" i="14"/>
  <c r="AD86" i="14"/>
  <c r="AC86" i="14"/>
  <c r="AD87" i="14"/>
  <c r="AC87" i="14"/>
  <c r="AB5" i="14"/>
  <c r="AA5" i="14"/>
  <c r="AB6" i="14"/>
  <c r="AA6" i="14"/>
  <c r="AB7" i="14"/>
  <c r="AA7" i="14"/>
  <c r="AB8" i="14"/>
  <c r="AA8" i="14"/>
  <c r="AB9" i="14"/>
  <c r="AA9" i="14"/>
  <c r="AB10" i="14"/>
  <c r="AA10" i="14"/>
  <c r="AB11" i="14"/>
  <c r="AA11" i="14"/>
  <c r="AB12" i="14"/>
  <c r="AA12" i="14"/>
  <c r="AB13" i="14"/>
  <c r="AA13" i="14"/>
  <c r="AB14" i="14"/>
  <c r="AA14" i="14"/>
  <c r="AB15" i="14"/>
  <c r="AA15" i="14"/>
  <c r="AB16" i="14"/>
  <c r="AA16" i="14"/>
  <c r="AB17" i="14"/>
  <c r="AA17" i="14"/>
  <c r="AB18" i="14"/>
  <c r="AA18" i="14"/>
  <c r="AB19" i="14"/>
  <c r="AA19" i="14"/>
  <c r="AB20" i="14"/>
  <c r="AA20" i="14"/>
  <c r="AB21" i="14"/>
  <c r="AA21" i="14"/>
  <c r="AB22" i="14"/>
  <c r="AA22" i="14"/>
  <c r="AB23" i="14"/>
  <c r="AA23" i="14"/>
  <c r="AB24" i="14"/>
  <c r="AA24" i="14"/>
  <c r="AB25" i="14"/>
  <c r="AA25" i="14"/>
  <c r="AB26" i="14"/>
  <c r="AA26" i="14"/>
  <c r="AB27" i="14"/>
  <c r="AA27" i="14"/>
  <c r="AB28" i="14"/>
  <c r="AA28" i="14"/>
  <c r="AB29" i="14"/>
  <c r="AA29" i="14"/>
  <c r="AB30" i="14"/>
  <c r="AA30" i="14"/>
  <c r="AB31" i="14"/>
  <c r="AA31" i="14"/>
  <c r="AB32" i="14"/>
  <c r="AA32" i="14"/>
  <c r="AB33" i="14"/>
  <c r="AA33" i="14"/>
  <c r="AB34" i="14"/>
  <c r="AA34" i="14"/>
  <c r="AB35" i="14"/>
  <c r="AA35" i="14"/>
  <c r="AB36" i="14"/>
  <c r="AA36" i="14"/>
  <c r="AB37" i="14"/>
  <c r="AA37" i="14"/>
  <c r="AB38" i="14"/>
  <c r="AA38" i="14"/>
  <c r="AB39" i="14"/>
  <c r="AA39" i="14"/>
  <c r="AB40" i="14"/>
  <c r="AA40" i="14"/>
  <c r="AB41" i="14"/>
  <c r="AA41" i="14"/>
  <c r="AB42" i="14"/>
  <c r="AA42" i="14"/>
  <c r="AB43" i="14"/>
  <c r="AA43" i="14"/>
  <c r="AB44" i="14"/>
  <c r="AA44" i="14"/>
  <c r="AB45" i="14"/>
  <c r="AA45" i="14"/>
  <c r="AB46" i="14"/>
  <c r="AA46" i="14"/>
  <c r="AB47" i="14"/>
  <c r="AA47" i="14"/>
  <c r="AB48" i="14"/>
  <c r="AA48" i="14"/>
  <c r="AB49" i="14"/>
  <c r="AA49" i="14"/>
  <c r="AB50" i="14"/>
  <c r="AA50" i="14"/>
  <c r="AB51" i="14"/>
  <c r="AA51" i="14"/>
  <c r="AB52" i="14"/>
  <c r="AA52" i="14"/>
  <c r="AB53" i="14"/>
  <c r="AA53" i="14"/>
  <c r="AB54" i="14"/>
  <c r="AA54" i="14"/>
  <c r="AB55" i="14"/>
  <c r="AA55" i="14"/>
  <c r="AB56" i="14"/>
  <c r="AA56" i="14"/>
  <c r="AB57" i="14"/>
  <c r="AA57" i="14"/>
  <c r="AB58" i="14"/>
  <c r="AA58" i="14"/>
  <c r="AB59" i="14"/>
  <c r="AA59" i="14"/>
  <c r="AB60" i="14"/>
  <c r="AA60" i="14"/>
  <c r="AB61" i="14"/>
  <c r="AA61" i="14"/>
  <c r="AB62" i="14"/>
  <c r="AA62" i="14"/>
  <c r="AB63" i="14"/>
  <c r="AA63" i="14"/>
  <c r="AB64" i="14"/>
  <c r="AA64" i="14"/>
  <c r="AB65" i="14"/>
  <c r="AA65" i="14"/>
  <c r="AB66" i="14"/>
  <c r="AA66" i="14"/>
  <c r="AB67" i="14"/>
  <c r="AA67" i="14"/>
  <c r="AB68" i="14"/>
  <c r="AA68" i="14"/>
  <c r="AB69" i="14"/>
  <c r="AA69" i="14"/>
  <c r="AB70" i="14"/>
  <c r="AA70" i="14"/>
  <c r="AB71" i="14"/>
  <c r="AA71" i="14"/>
  <c r="AB72" i="14"/>
  <c r="AA72" i="14"/>
  <c r="AB73" i="14"/>
  <c r="AA73" i="14"/>
  <c r="AB74" i="14"/>
  <c r="AA74" i="14"/>
  <c r="AB75" i="14"/>
  <c r="AA75" i="14"/>
  <c r="AB76" i="14"/>
  <c r="AA76" i="14"/>
  <c r="AB77" i="14"/>
  <c r="AA77" i="14"/>
  <c r="AB78" i="14"/>
  <c r="AA78" i="14"/>
  <c r="AB79" i="14"/>
  <c r="AA79" i="14"/>
  <c r="AB80" i="14"/>
  <c r="AA80" i="14"/>
  <c r="AB81" i="14"/>
  <c r="AA81" i="14"/>
  <c r="AB82" i="14"/>
  <c r="AA82" i="14"/>
  <c r="AB83" i="14"/>
  <c r="AA83" i="14"/>
  <c r="AB84" i="14"/>
  <c r="AA84" i="14"/>
  <c r="AB88" i="14"/>
  <c r="AA88" i="14"/>
  <c r="AB85" i="14"/>
  <c r="AA85" i="14"/>
  <c r="AB86" i="14"/>
  <c r="AA86" i="14"/>
  <c r="AB87" i="14"/>
  <c r="AA87" i="14"/>
  <c r="AJ89" i="14"/>
  <c r="AI89" i="14"/>
  <c r="AH89" i="14"/>
  <c r="AG89" i="14"/>
  <c r="AF89" i="14"/>
  <c r="AE89" i="14"/>
  <c r="AD89" i="14"/>
  <c r="AC89" i="14"/>
  <c r="AB89" i="14"/>
  <c r="AA89" i="14"/>
  <c r="AU4" i="14"/>
  <c r="AT4" i="14"/>
  <c r="AS4" i="14"/>
  <c r="AR4" i="14"/>
  <c r="AQ4" i="14"/>
  <c r="AP4" i="14"/>
  <c r="AO4" i="14"/>
  <c r="AN4" i="14"/>
  <c r="AM4" i="14"/>
  <c r="AL4" i="14"/>
  <c r="AU3" i="14"/>
  <c r="AT3" i="14"/>
  <c r="AS3" i="14"/>
  <c r="AR3" i="14"/>
  <c r="AQ3" i="14"/>
  <c r="AP3" i="14"/>
  <c r="AO3" i="14"/>
  <c r="AN3" i="14"/>
  <c r="AM3" i="14"/>
  <c r="AL3" i="14"/>
  <c r="AU7" i="14"/>
  <c r="AT7" i="14"/>
  <c r="AU13" i="14"/>
  <c r="AT13" i="14"/>
  <c r="AU19" i="14"/>
  <c r="AT19" i="14"/>
  <c r="AU25" i="14"/>
  <c r="AT25" i="14"/>
  <c r="AU31" i="14"/>
  <c r="AT31" i="14"/>
  <c r="AU37" i="14"/>
  <c r="AT37" i="14"/>
  <c r="AU43" i="14"/>
  <c r="AT43" i="14"/>
  <c r="AU8" i="14"/>
  <c r="AT8" i="14"/>
  <c r="AU14" i="14"/>
  <c r="AT14" i="14"/>
  <c r="AU20" i="14"/>
  <c r="AT20" i="14"/>
  <c r="AU26" i="14"/>
  <c r="AT26" i="14"/>
  <c r="AU32" i="14"/>
  <c r="AT32" i="14"/>
  <c r="AU38" i="14"/>
  <c r="AT38" i="14"/>
  <c r="AU9" i="14"/>
  <c r="AT9" i="14"/>
  <c r="AU15" i="14"/>
  <c r="AT15" i="14"/>
  <c r="AU21" i="14"/>
  <c r="AT21" i="14"/>
  <c r="AU27" i="14"/>
  <c r="AT27" i="14"/>
  <c r="AU33" i="14"/>
  <c r="AT33" i="14"/>
  <c r="AU39" i="14"/>
  <c r="AT39" i="14"/>
  <c r="AU10" i="14"/>
  <c r="AT10" i="14"/>
  <c r="AU16" i="14"/>
  <c r="AT16" i="14"/>
  <c r="AU22" i="14"/>
  <c r="AT22" i="14"/>
  <c r="AU28" i="14"/>
  <c r="AT28" i="14"/>
  <c r="AU34" i="14"/>
  <c r="AT34" i="14"/>
  <c r="AU40" i="14"/>
  <c r="AT40" i="14"/>
  <c r="AU5" i="14"/>
  <c r="AT5" i="14"/>
  <c r="AU11" i="14"/>
  <c r="AT11" i="14"/>
  <c r="AU17" i="14"/>
  <c r="AT17" i="14"/>
  <c r="AU23" i="14"/>
  <c r="AT23" i="14"/>
  <c r="AU29" i="14"/>
  <c r="AT29" i="14"/>
  <c r="AU35" i="14"/>
  <c r="AT35" i="14"/>
  <c r="AU41" i="14"/>
  <c r="AT41" i="14"/>
  <c r="AU6" i="14"/>
  <c r="AT6" i="14"/>
  <c r="AU12" i="14"/>
  <c r="AT12" i="14"/>
  <c r="AU18" i="14"/>
  <c r="AT18" i="14"/>
  <c r="AU24" i="14"/>
  <c r="AT24" i="14"/>
  <c r="AU30" i="14"/>
  <c r="AT30" i="14"/>
  <c r="AU36" i="14"/>
  <c r="AT36" i="14"/>
  <c r="AU47" i="14"/>
  <c r="AT47" i="14"/>
  <c r="AU53" i="14"/>
  <c r="AT53" i="14"/>
  <c r="AU59" i="14"/>
  <c r="AT59" i="14"/>
  <c r="AU65" i="14"/>
  <c r="AT65" i="14"/>
  <c r="AU71" i="14"/>
  <c r="AT71" i="14"/>
  <c r="AU42" i="14"/>
  <c r="AT42" i="14"/>
  <c r="AU48" i="14"/>
  <c r="AT48" i="14"/>
  <c r="AU54" i="14"/>
  <c r="AT54" i="14"/>
  <c r="AU49" i="14"/>
  <c r="AT49" i="14"/>
  <c r="AU55" i="14"/>
  <c r="AT55" i="14"/>
  <c r="AU61" i="14"/>
  <c r="AT61" i="14"/>
  <c r="AU67" i="14"/>
  <c r="AT67" i="14"/>
  <c r="AU73" i="14"/>
  <c r="AT73" i="14"/>
  <c r="AU79" i="14"/>
  <c r="AT79" i="14"/>
  <c r="AU44" i="14"/>
  <c r="AT44" i="14"/>
  <c r="AU50" i="14"/>
  <c r="AT50" i="14"/>
  <c r="AU56" i="14"/>
  <c r="AT56" i="14"/>
  <c r="AU62" i="14"/>
  <c r="AT62" i="14"/>
  <c r="AU68" i="14"/>
  <c r="AT68" i="14"/>
  <c r="AU74" i="14"/>
  <c r="AT74" i="14"/>
  <c r="AU80" i="14"/>
  <c r="AT80" i="14"/>
  <c r="AU45" i="14"/>
  <c r="AT45" i="14"/>
  <c r="AU51" i="14"/>
  <c r="AT51" i="14"/>
  <c r="AU57" i="14"/>
  <c r="AT57" i="14"/>
  <c r="AU63" i="14"/>
  <c r="AT63" i="14"/>
  <c r="AU69" i="14"/>
  <c r="AT69" i="14"/>
  <c r="AU75" i="14"/>
  <c r="AT75" i="14"/>
  <c r="AU81" i="14"/>
  <c r="AT81" i="14"/>
  <c r="AU46" i="14"/>
  <c r="AT46" i="14"/>
  <c r="AU52" i="14"/>
  <c r="AT52" i="14"/>
  <c r="AU58" i="14"/>
  <c r="AT58" i="14"/>
  <c r="AU64" i="14"/>
  <c r="AT64" i="14"/>
  <c r="AU70" i="14"/>
  <c r="AT70" i="14"/>
  <c r="AU76" i="14"/>
  <c r="AT76" i="14"/>
  <c r="AU82" i="14"/>
  <c r="AT82" i="14"/>
  <c r="AU66" i="14"/>
  <c r="AT66" i="14"/>
  <c r="AU77" i="14"/>
  <c r="AT77" i="14"/>
  <c r="AU87" i="14"/>
  <c r="AT87" i="14"/>
  <c r="AU72" i="14"/>
  <c r="AT72" i="14"/>
  <c r="AU78" i="14"/>
  <c r="AT78" i="14"/>
  <c r="AU88" i="14"/>
  <c r="AT88" i="14"/>
  <c r="AU89" i="14"/>
  <c r="AT89" i="14"/>
  <c r="AU83" i="14"/>
  <c r="AT83" i="14"/>
  <c r="AU85" i="14"/>
  <c r="AT85" i="14"/>
  <c r="AU60" i="14"/>
  <c r="AT60" i="14"/>
  <c r="AU84" i="14"/>
  <c r="AT84" i="14"/>
  <c r="AU86" i="14"/>
  <c r="AT86" i="14"/>
  <c r="AS7" i="14"/>
  <c r="AR7" i="14"/>
  <c r="AS13" i="14"/>
  <c r="AR13" i="14"/>
  <c r="AS19" i="14"/>
  <c r="AR19" i="14"/>
  <c r="AS25" i="14"/>
  <c r="AR25" i="14"/>
  <c r="AS31" i="14"/>
  <c r="AR31" i="14"/>
  <c r="AS37" i="14"/>
  <c r="AR37" i="14"/>
  <c r="AS43" i="14"/>
  <c r="AR43" i="14"/>
  <c r="AS8" i="14"/>
  <c r="AR8" i="14"/>
  <c r="AS14" i="14"/>
  <c r="AR14" i="14"/>
  <c r="AS20" i="14"/>
  <c r="AR20" i="14"/>
  <c r="AS26" i="14"/>
  <c r="AR26" i="14"/>
  <c r="AS32" i="14"/>
  <c r="AR32" i="14"/>
  <c r="AS38" i="14"/>
  <c r="AR38" i="14"/>
  <c r="AS9" i="14"/>
  <c r="AR9" i="14"/>
  <c r="AS15" i="14"/>
  <c r="AR15" i="14"/>
  <c r="AS21" i="14"/>
  <c r="AR21" i="14"/>
  <c r="AS27" i="14"/>
  <c r="AR27" i="14"/>
  <c r="AS33" i="14"/>
  <c r="AR33" i="14"/>
  <c r="AS39" i="14"/>
  <c r="AR39" i="14"/>
  <c r="AS10" i="14"/>
  <c r="AR10" i="14"/>
  <c r="AS16" i="14"/>
  <c r="AR16" i="14"/>
  <c r="AS22" i="14"/>
  <c r="AR22" i="14"/>
  <c r="AS28" i="14"/>
  <c r="AR28" i="14"/>
  <c r="AS34" i="14"/>
  <c r="AR34" i="14"/>
  <c r="AS40" i="14"/>
  <c r="AR40" i="14"/>
  <c r="AS5" i="14"/>
  <c r="AR5" i="14"/>
  <c r="AS11" i="14"/>
  <c r="AR11" i="14"/>
  <c r="AS17" i="14"/>
  <c r="AR17" i="14"/>
  <c r="AS23" i="14"/>
  <c r="AR23" i="14"/>
  <c r="AS29" i="14"/>
  <c r="AR29" i="14"/>
  <c r="AS35" i="14"/>
  <c r="AR35" i="14"/>
  <c r="AS41" i="14"/>
  <c r="AR41" i="14"/>
  <c r="AS6" i="14"/>
  <c r="AR6" i="14"/>
  <c r="AS12" i="14"/>
  <c r="AR12" i="14"/>
  <c r="AS18" i="14"/>
  <c r="AR18" i="14"/>
  <c r="AS24" i="14"/>
  <c r="AR24" i="14"/>
  <c r="AS30" i="14"/>
  <c r="AR30" i="14"/>
  <c r="AS36" i="14"/>
  <c r="AR36" i="14"/>
  <c r="AS42" i="14"/>
  <c r="AR42" i="14"/>
  <c r="AS45" i="14"/>
  <c r="AR45" i="14"/>
  <c r="AS51" i="14"/>
  <c r="AR51" i="14"/>
  <c r="AS57" i="14"/>
  <c r="AR57" i="14"/>
  <c r="AS63" i="14"/>
  <c r="AR63" i="14"/>
  <c r="AS69" i="14"/>
  <c r="AR69" i="14"/>
  <c r="AS75" i="14"/>
  <c r="AR75" i="14"/>
  <c r="AS81" i="14"/>
  <c r="AR81" i="14"/>
  <c r="AS46" i="14"/>
  <c r="AR46" i="14"/>
  <c r="AS52" i="14"/>
  <c r="AR52" i="14"/>
  <c r="AS58" i="14"/>
  <c r="AR58" i="14"/>
  <c r="AS64" i="14"/>
  <c r="AR64" i="14"/>
  <c r="AS70" i="14"/>
  <c r="AR70" i="14"/>
  <c r="AS76" i="14"/>
  <c r="AR76" i="14"/>
  <c r="AS82" i="14"/>
  <c r="AR82" i="14"/>
  <c r="AS47" i="14"/>
  <c r="AR47" i="14"/>
  <c r="AS53" i="14"/>
  <c r="AR53" i="14"/>
  <c r="AS59" i="14"/>
  <c r="AR59" i="14"/>
  <c r="AS65" i="14"/>
  <c r="AR65" i="14"/>
  <c r="AS71" i="14"/>
  <c r="AR71" i="14"/>
  <c r="AS77" i="14"/>
  <c r="AR77" i="14"/>
  <c r="AS83" i="14"/>
  <c r="AR83" i="14"/>
  <c r="AS48" i="14"/>
  <c r="AR48" i="14"/>
  <c r="AS54" i="14"/>
  <c r="AR54" i="14"/>
  <c r="AS60" i="14"/>
  <c r="AR60" i="14"/>
  <c r="AS66" i="14"/>
  <c r="AR66" i="14"/>
  <c r="AS72" i="14"/>
  <c r="AR72" i="14"/>
  <c r="AS78" i="14"/>
  <c r="AR78" i="14"/>
  <c r="AS49" i="14"/>
  <c r="AR49" i="14"/>
  <c r="AS55" i="14"/>
  <c r="AR55" i="14"/>
  <c r="AS61" i="14"/>
  <c r="AR61" i="14"/>
  <c r="AS67" i="14"/>
  <c r="AR67" i="14"/>
  <c r="AS73" i="14"/>
  <c r="AR73" i="14"/>
  <c r="AS79" i="14"/>
  <c r="AR79" i="14"/>
  <c r="AS44" i="14"/>
  <c r="AR44" i="14"/>
  <c r="AS50" i="14"/>
  <c r="AR50" i="14"/>
  <c r="AS56" i="14"/>
  <c r="AR56" i="14"/>
  <c r="AS62" i="14"/>
  <c r="AR62" i="14"/>
  <c r="AS68" i="14"/>
  <c r="AR68" i="14"/>
  <c r="AS74" i="14"/>
  <c r="AR74" i="14"/>
  <c r="AS80" i="14"/>
  <c r="AR80" i="14"/>
  <c r="AS85" i="14"/>
  <c r="AR85" i="14"/>
  <c r="AS86" i="14"/>
  <c r="AR86" i="14"/>
  <c r="AS87" i="14"/>
  <c r="AR87" i="14"/>
  <c r="AS88" i="14"/>
  <c r="AR88" i="14"/>
  <c r="AS89" i="14"/>
  <c r="AR89" i="14"/>
  <c r="AS84" i="14"/>
  <c r="AR84" i="14"/>
  <c r="AQ7" i="14"/>
  <c r="AP7" i="14"/>
  <c r="AQ13" i="14"/>
  <c r="AP13" i="14"/>
  <c r="AQ19" i="14"/>
  <c r="AP19" i="14"/>
  <c r="AQ25" i="14"/>
  <c r="AP25" i="14"/>
  <c r="AQ31" i="14"/>
  <c r="AP31" i="14"/>
  <c r="AQ37" i="14"/>
  <c r="AP37" i="14"/>
  <c r="AQ43" i="14"/>
  <c r="AP43" i="14"/>
  <c r="AQ8" i="14"/>
  <c r="AP8" i="14"/>
  <c r="AQ14" i="14"/>
  <c r="AP14" i="14"/>
  <c r="AQ20" i="14"/>
  <c r="AP20" i="14"/>
  <c r="AQ26" i="14"/>
  <c r="AP26" i="14"/>
  <c r="AQ32" i="14"/>
  <c r="AP32" i="14"/>
  <c r="AQ38" i="14"/>
  <c r="AP38" i="14"/>
  <c r="AQ9" i="14"/>
  <c r="AP9" i="14"/>
  <c r="AQ15" i="14"/>
  <c r="AP15" i="14"/>
  <c r="AQ21" i="14"/>
  <c r="AP21" i="14"/>
  <c r="AQ27" i="14"/>
  <c r="AP27" i="14"/>
  <c r="AQ33" i="14"/>
  <c r="AP33" i="14"/>
  <c r="AQ39" i="14"/>
  <c r="AP39" i="14"/>
  <c r="AQ10" i="14"/>
  <c r="AP10" i="14"/>
  <c r="AQ16" i="14"/>
  <c r="AP16" i="14"/>
  <c r="AQ22" i="14"/>
  <c r="AP22" i="14"/>
  <c r="AQ28" i="14"/>
  <c r="AP28" i="14"/>
  <c r="AQ34" i="14"/>
  <c r="AP34" i="14"/>
  <c r="AQ40" i="14"/>
  <c r="AP40" i="14"/>
  <c r="AQ5" i="14"/>
  <c r="AP5" i="14"/>
  <c r="AQ11" i="14"/>
  <c r="AP11" i="14"/>
  <c r="AQ17" i="14"/>
  <c r="AP17" i="14"/>
  <c r="AQ23" i="14"/>
  <c r="AP23" i="14"/>
  <c r="AQ29" i="14"/>
  <c r="AP29" i="14"/>
  <c r="AQ35" i="14"/>
  <c r="AP35" i="14"/>
  <c r="AQ6" i="14"/>
  <c r="AP6" i="14"/>
  <c r="AQ12" i="14"/>
  <c r="AP12" i="14"/>
  <c r="AQ18" i="14"/>
  <c r="AP18" i="14"/>
  <c r="AQ24" i="14"/>
  <c r="AP24" i="14"/>
  <c r="AQ30" i="14"/>
  <c r="AP30" i="14"/>
  <c r="AQ36" i="14"/>
  <c r="AP36" i="14"/>
  <c r="AQ42" i="14"/>
  <c r="AP42" i="14"/>
  <c r="AQ44" i="14"/>
  <c r="AP44" i="14"/>
  <c r="AQ50" i="14"/>
  <c r="AP50" i="14"/>
  <c r="AQ56" i="14"/>
  <c r="AP56" i="14"/>
  <c r="AQ62" i="14"/>
  <c r="AP62" i="14"/>
  <c r="AQ68" i="14"/>
  <c r="AP68" i="14"/>
  <c r="AQ74" i="14"/>
  <c r="AP74" i="14"/>
  <c r="AQ80" i="14"/>
  <c r="AP80" i="14"/>
  <c r="AQ41" i="14"/>
  <c r="AP41" i="14"/>
  <c r="AQ45" i="14"/>
  <c r="AP45" i="14"/>
  <c r="AQ51" i="14"/>
  <c r="AP51" i="14"/>
  <c r="AQ57" i="14"/>
  <c r="AP57" i="14"/>
  <c r="AQ63" i="14"/>
  <c r="AP63" i="14"/>
  <c r="AQ69" i="14"/>
  <c r="AP69" i="14"/>
  <c r="AQ75" i="14"/>
  <c r="AP75" i="14"/>
  <c r="AQ81" i="14"/>
  <c r="AP81" i="14"/>
  <c r="AQ46" i="14"/>
  <c r="AP46" i="14"/>
  <c r="AQ52" i="14"/>
  <c r="AP52" i="14"/>
  <c r="AQ58" i="14"/>
  <c r="AP58" i="14"/>
  <c r="AQ64" i="14"/>
  <c r="AP64" i="14"/>
  <c r="AQ70" i="14"/>
  <c r="AP70" i="14"/>
  <c r="AQ47" i="14"/>
  <c r="AP47" i="14"/>
  <c r="AQ53" i="14"/>
  <c r="AP53" i="14"/>
  <c r="AQ59" i="14"/>
  <c r="AP59" i="14"/>
  <c r="AQ48" i="14"/>
  <c r="AP48" i="14"/>
  <c r="AQ54" i="14"/>
  <c r="AP54" i="14"/>
  <c r="AQ60" i="14"/>
  <c r="AP60" i="14"/>
  <c r="AQ66" i="14"/>
  <c r="AP66" i="14"/>
  <c r="AQ72" i="14"/>
  <c r="AP72" i="14"/>
  <c r="AQ78" i="14"/>
  <c r="AP78" i="14"/>
  <c r="AQ49" i="14"/>
  <c r="AP49" i="14"/>
  <c r="AQ55" i="14"/>
  <c r="AP55" i="14"/>
  <c r="AQ61" i="14"/>
  <c r="AP61" i="14"/>
  <c r="AQ67" i="14"/>
  <c r="AP67" i="14"/>
  <c r="AQ73" i="14"/>
  <c r="AP73" i="14"/>
  <c r="AQ79" i="14"/>
  <c r="AP79" i="14"/>
  <c r="AQ85" i="14"/>
  <c r="AP85" i="14"/>
  <c r="AQ65" i="14"/>
  <c r="AP65" i="14"/>
  <c r="AQ71" i="14"/>
  <c r="AP71" i="14"/>
  <c r="AQ76" i="14"/>
  <c r="AP76" i="14"/>
  <c r="AQ82" i="14"/>
  <c r="AP82" i="14"/>
  <c r="AQ77" i="14"/>
  <c r="AP77" i="14"/>
  <c r="AQ84" i="14"/>
  <c r="AP84" i="14"/>
  <c r="AQ87" i="14"/>
  <c r="AP87" i="14"/>
  <c r="AQ86" i="14"/>
  <c r="AP86" i="14"/>
  <c r="AQ88" i="14"/>
  <c r="AP88" i="14"/>
  <c r="AQ83" i="14"/>
  <c r="AP83" i="14"/>
  <c r="AQ89" i="14"/>
  <c r="AP89" i="14"/>
  <c r="AO7" i="14"/>
  <c r="AN7" i="14"/>
  <c r="AO13" i="14"/>
  <c r="AN13" i="14"/>
  <c r="AO19" i="14"/>
  <c r="AN19" i="14"/>
  <c r="AO25" i="14"/>
  <c r="AN25" i="14"/>
  <c r="AO31" i="14"/>
  <c r="AN31" i="14"/>
  <c r="AO37" i="14"/>
  <c r="AN37" i="14"/>
  <c r="AO43" i="14"/>
  <c r="AN43" i="14"/>
  <c r="AO8" i="14"/>
  <c r="AN8" i="14"/>
  <c r="AO14" i="14"/>
  <c r="AN14" i="14"/>
  <c r="AO20" i="14"/>
  <c r="AN20" i="14"/>
  <c r="AO26" i="14"/>
  <c r="AN26" i="14"/>
  <c r="AO32" i="14"/>
  <c r="AN32" i="14"/>
  <c r="AO38" i="14"/>
  <c r="AN38" i="14"/>
  <c r="AO9" i="14"/>
  <c r="AN9" i="14"/>
  <c r="AO15" i="14"/>
  <c r="AN15" i="14"/>
  <c r="AO21" i="14"/>
  <c r="AN21" i="14"/>
  <c r="AO27" i="14"/>
  <c r="AN27" i="14"/>
  <c r="AO33" i="14"/>
  <c r="AN33" i="14"/>
  <c r="AO39" i="14"/>
  <c r="AN39" i="14"/>
  <c r="AO10" i="14"/>
  <c r="AN10" i="14"/>
  <c r="AO16" i="14"/>
  <c r="AN16" i="14"/>
  <c r="AO22" i="14"/>
  <c r="AN22" i="14"/>
  <c r="AO28" i="14"/>
  <c r="AN28" i="14"/>
  <c r="AO34" i="14"/>
  <c r="AN34" i="14"/>
  <c r="AO40" i="14"/>
  <c r="AN40" i="14"/>
  <c r="AO5" i="14"/>
  <c r="AN5" i="14"/>
  <c r="AO11" i="14"/>
  <c r="AN11" i="14"/>
  <c r="AO17" i="14"/>
  <c r="AN17" i="14"/>
  <c r="AO23" i="14"/>
  <c r="AN23" i="14"/>
  <c r="AO29" i="14"/>
  <c r="AN29" i="14"/>
  <c r="AO35" i="14"/>
  <c r="AN35" i="14"/>
  <c r="AO41" i="14"/>
  <c r="AN41" i="14"/>
  <c r="AO6" i="14"/>
  <c r="AN6" i="14"/>
  <c r="AO12" i="14"/>
  <c r="AN12" i="14"/>
  <c r="AO18" i="14"/>
  <c r="AN18" i="14"/>
  <c r="AO24" i="14"/>
  <c r="AN24" i="14"/>
  <c r="AO30" i="14"/>
  <c r="AN30" i="14"/>
  <c r="AO36" i="14"/>
  <c r="AN36" i="14"/>
  <c r="AO42" i="14"/>
  <c r="AN42" i="14"/>
  <c r="AO48" i="14"/>
  <c r="AN48" i="14"/>
  <c r="AO54" i="14"/>
  <c r="AN54" i="14"/>
  <c r="AO60" i="14"/>
  <c r="AN60" i="14"/>
  <c r="AO66" i="14"/>
  <c r="AN66" i="14"/>
  <c r="AO72" i="14"/>
  <c r="AN72" i="14"/>
  <c r="AO78" i="14"/>
  <c r="AN78" i="14"/>
  <c r="AO49" i="14"/>
  <c r="AN49" i="14"/>
  <c r="AO55" i="14"/>
  <c r="AN55" i="14"/>
  <c r="AO61" i="14"/>
  <c r="AN61" i="14"/>
  <c r="AO67" i="14"/>
  <c r="AN67" i="14"/>
  <c r="AO73" i="14"/>
  <c r="AN73" i="14"/>
  <c r="AO79" i="14"/>
  <c r="AN79" i="14"/>
  <c r="AO44" i="14"/>
  <c r="AN44" i="14"/>
  <c r="AO50" i="14"/>
  <c r="AN50" i="14"/>
  <c r="AO56" i="14"/>
  <c r="AN56" i="14"/>
  <c r="AO62" i="14"/>
  <c r="AN62" i="14"/>
  <c r="AO68" i="14"/>
  <c r="AN68" i="14"/>
  <c r="AO74" i="14"/>
  <c r="AN74" i="14"/>
  <c r="AO80" i="14"/>
  <c r="AN80" i="14"/>
  <c r="AO45" i="14"/>
  <c r="AN45" i="14"/>
  <c r="AO51" i="14"/>
  <c r="AN51" i="14"/>
  <c r="AO57" i="14"/>
  <c r="AN57" i="14"/>
  <c r="AO63" i="14"/>
  <c r="AN63" i="14"/>
  <c r="AO69" i="14"/>
  <c r="AN69" i="14"/>
  <c r="AO75" i="14"/>
  <c r="AN75" i="14"/>
  <c r="AO81" i="14"/>
  <c r="AN81" i="14"/>
  <c r="AO46" i="14"/>
  <c r="AN46" i="14"/>
  <c r="AO52" i="14"/>
  <c r="AN52" i="14"/>
  <c r="AO58" i="14"/>
  <c r="AN58" i="14"/>
  <c r="AO64" i="14"/>
  <c r="AN64" i="14"/>
  <c r="AO70" i="14"/>
  <c r="AN70" i="14"/>
  <c r="AO76" i="14"/>
  <c r="AN76" i="14"/>
  <c r="AO47" i="14"/>
  <c r="AN47" i="14"/>
  <c r="AO53" i="14"/>
  <c r="AN53" i="14"/>
  <c r="AO59" i="14"/>
  <c r="AN59" i="14"/>
  <c r="AO65" i="14"/>
  <c r="AN65" i="14"/>
  <c r="AO71" i="14"/>
  <c r="AN71" i="14"/>
  <c r="AO77" i="14"/>
  <c r="AN77" i="14"/>
  <c r="AO83" i="14"/>
  <c r="AN83" i="14"/>
  <c r="AO87" i="14"/>
  <c r="AN87" i="14"/>
  <c r="AO82" i="14"/>
  <c r="AN82" i="14"/>
  <c r="AO88" i="14"/>
  <c r="AN88" i="14"/>
  <c r="AO89" i="14"/>
  <c r="AN89" i="14"/>
  <c r="AO84" i="14"/>
  <c r="AN84" i="14"/>
  <c r="AO85" i="14"/>
  <c r="AN85" i="14"/>
  <c r="AO86" i="14"/>
  <c r="AN86" i="14"/>
  <c r="AM5" i="14"/>
  <c r="AL5" i="14"/>
  <c r="AM6" i="14"/>
  <c r="AL6" i="14"/>
  <c r="AM7" i="14"/>
  <c r="AL7" i="14"/>
  <c r="AM8" i="14"/>
  <c r="AL8" i="14"/>
  <c r="AM9" i="14"/>
  <c r="AL9" i="14"/>
  <c r="AM10" i="14"/>
  <c r="AL10" i="14"/>
  <c r="AM11" i="14"/>
  <c r="AL11" i="14"/>
  <c r="AM12" i="14"/>
  <c r="AL12" i="14"/>
  <c r="AM13" i="14"/>
  <c r="AL13" i="14"/>
  <c r="AM14" i="14"/>
  <c r="AL14" i="14"/>
  <c r="AM15" i="14"/>
  <c r="AL15" i="14"/>
  <c r="AM16" i="14"/>
  <c r="AL16" i="14"/>
  <c r="AM17" i="14"/>
  <c r="AL17" i="14"/>
  <c r="AM18" i="14"/>
  <c r="AL18" i="14"/>
  <c r="AM19" i="14"/>
  <c r="AL19" i="14"/>
  <c r="AM20" i="14"/>
  <c r="AL20" i="14"/>
  <c r="AM21" i="14"/>
  <c r="AL21" i="14"/>
  <c r="AM22" i="14"/>
  <c r="AL22" i="14"/>
  <c r="AM23" i="14"/>
  <c r="AL23" i="14"/>
  <c r="AM24" i="14"/>
  <c r="AL24" i="14"/>
  <c r="AM25" i="14"/>
  <c r="AL25" i="14"/>
  <c r="AM26" i="14"/>
  <c r="AL26" i="14"/>
  <c r="AM27" i="14"/>
  <c r="AL27" i="14"/>
  <c r="AM28" i="14"/>
  <c r="AL28" i="14"/>
  <c r="AM29" i="14"/>
  <c r="AL29" i="14"/>
  <c r="AM30" i="14"/>
  <c r="AL30" i="14"/>
  <c r="AM31" i="14"/>
  <c r="AL31" i="14"/>
  <c r="AM32" i="14"/>
  <c r="AL32" i="14"/>
  <c r="AM33" i="14"/>
  <c r="AL33" i="14"/>
  <c r="AM34" i="14"/>
  <c r="AL34" i="14"/>
  <c r="AM35" i="14"/>
  <c r="AL35" i="14"/>
  <c r="AM36" i="14"/>
  <c r="AL36" i="14"/>
  <c r="AM37" i="14"/>
  <c r="AL37" i="14"/>
  <c r="AM38" i="14"/>
  <c r="AL38" i="14"/>
  <c r="AM39" i="14"/>
  <c r="AL39" i="14"/>
  <c r="AM40" i="14"/>
  <c r="AL40" i="14"/>
  <c r="AM41" i="14"/>
  <c r="AL41" i="14"/>
  <c r="AM42" i="14"/>
  <c r="AL42" i="14"/>
  <c r="AM43" i="14"/>
  <c r="AL43" i="14"/>
  <c r="AM44" i="14"/>
  <c r="AL44" i="14"/>
  <c r="AM45" i="14"/>
  <c r="AL45" i="14"/>
  <c r="AM46" i="14"/>
  <c r="AL46" i="14"/>
  <c r="AM47" i="14"/>
  <c r="AL47" i="14"/>
  <c r="AM48" i="14"/>
  <c r="AL48" i="14"/>
  <c r="AM49" i="14"/>
  <c r="AL49" i="14"/>
  <c r="AM50" i="14"/>
  <c r="AL50" i="14"/>
  <c r="AM51" i="14"/>
  <c r="AL51" i="14"/>
  <c r="AM52" i="14"/>
  <c r="AL52" i="14"/>
  <c r="AM53" i="14"/>
  <c r="AL53" i="14"/>
  <c r="AM54" i="14"/>
  <c r="AL54" i="14"/>
  <c r="AM55" i="14"/>
  <c r="AL55" i="14"/>
  <c r="AM56" i="14"/>
  <c r="AL56" i="14"/>
  <c r="AM57" i="14"/>
  <c r="AL57" i="14"/>
  <c r="AM58" i="14"/>
  <c r="AL58" i="14"/>
  <c r="AM59" i="14"/>
  <c r="AL59" i="14"/>
  <c r="AM60" i="14"/>
  <c r="AL60" i="14"/>
  <c r="AM61" i="14"/>
  <c r="AL61" i="14"/>
  <c r="AM62" i="14"/>
  <c r="AL62" i="14"/>
  <c r="AM63" i="14"/>
  <c r="AL63" i="14"/>
  <c r="AM64" i="14"/>
  <c r="AL64" i="14"/>
  <c r="AM65" i="14"/>
  <c r="AL65" i="14"/>
  <c r="AM66" i="14"/>
  <c r="AL66" i="14"/>
  <c r="AM67" i="14"/>
  <c r="AL67" i="14"/>
  <c r="AM68" i="14"/>
  <c r="AL68" i="14"/>
  <c r="AM69" i="14"/>
  <c r="AL69" i="14"/>
  <c r="AM70" i="14"/>
  <c r="AL70" i="14"/>
  <c r="AM71" i="14"/>
  <c r="AL71" i="14"/>
  <c r="AM72" i="14"/>
  <c r="AL72" i="14"/>
  <c r="AM73" i="14"/>
  <c r="AL73" i="14"/>
  <c r="AM74" i="14"/>
  <c r="AL74" i="14"/>
  <c r="AM75" i="14"/>
  <c r="AL75" i="14"/>
  <c r="AM76" i="14"/>
  <c r="AL76" i="14"/>
  <c r="AM77" i="14"/>
  <c r="AL77" i="14"/>
  <c r="AM78" i="14"/>
  <c r="AL78" i="14"/>
  <c r="AM79" i="14"/>
  <c r="AL79" i="14"/>
  <c r="AM80" i="14"/>
  <c r="AL80" i="14"/>
  <c r="AM81" i="14"/>
  <c r="AL81" i="14"/>
  <c r="AM82" i="14"/>
  <c r="AL82" i="14"/>
  <c r="AM83" i="14"/>
  <c r="AL83" i="14"/>
  <c r="AM84" i="14"/>
  <c r="AL84" i="14"/>
  <c r="AM85" i="14"/>
  <c r="AL85" i="14"/>
  <c r="AM86" i="14"/>
  <c r="AL86" i="14"/>
  <c r="AM87" i="14"/>
  <c r="AL87" i="14"/>
  <c r="AM88" i="14"/>
  <c r="AL88" i="14"/>
  <c r="AM89" i="14"/>
  <c r="AL89" i="14"/>
  <c r="BF4" i="14"/>
  <c r="BE4" i="14"/>
  <c r="BD4" i="14"/>
  <c r="BC4" i="14"/>
  <c r="BB4" i="14"/>
  <c r="BA4" i="14"/>
  <c r="AZ4" i="14"/>
  <c r="AY4" i="14"/>
  <c r="AX4" i="14"/>
  <c r="AW4" i="14"/>
  <c r="BF3" i="14"/>
  <c r="BE3" i="14"/>
  <c r="BD3" i="14"/>
  <c r="BC3" i="14"/>
  <c r="BB3" i="14"/>
  <c r="BA3" i="14"/>
  <c r="AZ3" i="14"/>
  <c r="AY3" i="14"/>
  <c r="AX3" i="14"/>
  <c r="AW3" i="14"/>
  <c r="BF6" i="14"/>
  <c r="BE6" i="14"/>
  <c r="BF12" i="14"/>
  <c r="BE12" i="14"/>
  <c r="BF18" i="14"/>
  <c r="BE18" i="14"/>
  <c r="BF24" i="14"/>
  <c r="BE24" i="14"/>
  <c r="BF30" i="14"/>
  <c r="BE30" i="14"/>
  <c r="BF36" i="14"/>
  <c r="BE36" i="14"/>
  <c r="BF42" i="14"/>
  <c r="BE42" i="14"/>
  <c r="BF7" i="14"/>
  <c r="BE7" i="14"/>
  <c r="BF13" i="14"/>
  <c r="BE13" i="14"/>
  <c r="BF19" i="14"/>
  <c r="BE19" i="14"/>
  <c r="BF25" i="14"/>
  <c r="BE25" i="14"/>
  <c r="BF31" i="14"/>
  <c r="BE31" i="14"/>
  <c r="BF37" i="14"/>
  <c r="BE37" i="14"/>
  <c r="BF43" i="14"/>
  <c r="BE43" i="14"/>
  <c r="BF8" i="14"/>
  <c r="BE8" i="14"/>
  <c r="BF14" i="14"/>
  <c r="BE14" i="14"/>
  <c r="BF20" i="14"/>
  <c r="BE20" i="14"/>
  <c r="BF26" i="14"/>
  <c r="BE26" i="14"/>
  <c r="BF32" i="14"/>
  <c r="BE32" i="14"/>
  <c r="BF38" i="14"/>
  <c r="BE38" i="14"/>
  <c r="BF9" i="14"/>
  <c r="BE9" i="14"/>
  <c r="BF15" i="14"/>
  <c r="BE15" i="14"/>
  <c r="BF21" i="14"/>
  <c r="BE21" i="14"/>
  <c r="BF27" i="14"/>
  <c r="BE27" i="14"/>
  <c r="BF33" i="14"/>
  <c r="BE33" i="14"/>
  <c r="BF39" i="14"/>
  <c r="BE39" i="14"/>
  <c r="BF10" i="14"/>
  <c r="BE10" i="14"/>
  <c r="BF16" i="14"/>
  <c r="BE16" i="14"/>
  <c r="BF22" i="14"/>
  <c r="BE22" i="14"/>
  <c r="BF28" i="14"/>
  <c r="BE28" i="14"/>
  <c r="BF34" i="14"/>
  <c r="BE34" i="14"/>
  <c r="BF40" i="14"/>
  <c r="BE40" i="14"/>
  <c r="BF5" i="14"/>
  <c r="BE5" i="14"/>
  <c r="BF11" i="14"/>
  <c r="BE11" i="14"/>
  <c r="BF17" i="14"/>
  <c r="BE17" i="14"/>
  <c r="BF23" i="14"/>
  <c r="BE23" i="14"/>
  <c r="BF29" i="14"/>
  <c r="BE29" i="14"/>
  <c r="BF35" i="14"/>
  <c r="BE35" i="14"/>
  <c r="BF41" i="14"/>
  <c r="BE41" i="14"/>
  <c r="BF46" i="14"/>
  <c r="BE46" i="14"/>
  <c r="BF52" i="14"/>
  <c r="BE52" i="14"/>
  <c r="BF58" i="14"/>
  <c r="BE58" i="14"/>
  <c r="BF64" i="14"/>
  <c r="BE64" i="14"/>
  <c r="BF70" i="14"/>
  <c r="BE70" i="14"/>
  <c r="BF76" i="14"/>
  <c r="BE76" i="14"/>
  <c r="BF47" i="14"/>
  <c r="BE47" i="14"/>
  <c r="BF53" i="14"/>
  <c r="BE53" i="14"/>
  <c r="BF48" i="14"/>
  <c r="BE48" i="14"/>
  <c r="BF54" i="14"/>
  <c r="BE54" i="14"/>
  <c r="BF60" i="14"/>
  <c r="BE60" i="14"/>
  <c r="BF66" i="14"/>
  <c r="BE66" i="14"/>
  <c r="BF72" i="14"/>
  <c r="BE72" i="14"/>
  <c r="BF78" i="14"/>
  <c r="BE78" i="14"/>
  <c r="BF84" i="14"/>
  <c r="BE84" i="14"/>
  <c r="BF49" i="14"/>
  <c r="BE49" i="14"/>
  <c r="BF55" i="14"/>
  <c r="BE55" i="14"/>
  <c r="BF61" i="14"/>
  <c r="BE61" i="14"/>
  <c r="BF67" i="14"/>
  <c r="BE67" i="14"/>
  <c r="BF73" i="14"/>
  <c r="BE73" i="14"/>
  <c r="BF79" i="14"/>
  <c r="BE79" i="14"/>
  <c r="BF44" i="14"/>
  <c r="BE44" i="14"/>
  <c r="BF50" i="14"/>
  <c r="BE50" i="14"/>
  <c r="BF56" i="14"/>
  <c r="BE56" i="14"/>
  <c r="BF62" i="14"/>
  <c r="BE62" i="14"/>
  <c r="BF68" i="14"/>
  <c r="BE68" i="14"/>
  <c r="BF74" i="14"/>
  <c r="BE74" i="14"/>
  <c r="BF80" i="14"/>
  <c r="BE80" i="14"/>
  <c r="BF45" i="14"/>
  <c r="BE45" i="14"/>
  <c r="BF51" i="14"/>
  <c r="BE51" i="14"/>
  <c r="BF57" i="14"/>
  <c r="BE57" i="14"/>
  <c r="BF63" i="14"/>
  <c r="BE63" i="14"/>
  <c r="BF69" i="14"/>
  <c r="BE69" i="14"/>
  <c r="BF75" i="14"/>
  <c r="BE75" i="14"/>
  <c r="BF81" i="14"/>
  <c r="BE81" i="14"/>
  <c r="BF86" i="14"/>
  <c r="BE86" i="14"/>
  <c r="BF77" i="14"/>
  <c r="BE77" i="14"/>
  <c r="BF87" i="14"/>
  <c r="BE87" i="14"/>
  <c r="BF59" i="14"/>
  <c r="BE59" i="14"/>
  <c r="BF82" i="14"/>
  <c r="BE82" i="14"/>
  <c r="BF88" i="14"/>
  <c r="BE88" i="14"/>
  <c r="BF65" i="14"/>
  <c r="BE65" i="14"/>
  <c r="BF89" i="14"/>
  <c r="BE89" i="14"/>
  <c r="BF71" i="14"/>
  <c r="BE71" i="14"/>
  <c r="BF83" i="14"/>
  <c r="BE83" i="14"/>
  <c r="BF85" i="14"/>
  <c r="BE85" i="14"/>
  <c r="BD6" i="14"/>
  <c r="BC6" i="14"/>
  <c r="BD12" i="14"/>
  <c r="BC12" i="14"/>
  <c r="BD18" i="14"/>
  <c r="BC18" i="14"/>
  <c r="BD24" i="14"/>
  <c r="BC24" i="14"/>
  <c r="BD30" i="14"/>
  <c r="BC30" i="14"/>
  <c r="BD36" i="14"/>
  <c r="BC36" i="14"/>
  <c r="BD42" i="14"/>
  <c r="BC42" i="14"/>
  <c r="BD7" i="14"/>
  <c r="BC7" i="14"/>
  <c r="BD13" i="14"/>
  <c r="BC13" i="14"/>
  <c r="BD19" i="14"/>
  <c r="BC19" i="14"/>
  <c r="BD25" i="14"/>
  <c r="BC25" i="14"/>
  <c r="BD31" i="14"/>
  <c r="BC31" i="14"/>
  <c r="BD37" i="14"/>
  <c r="BC37" i="14"/>
  <c r="BD43" i="14"/>
  <c r="BC43" i="14"/>
  <c r="BD8" i="14"/>
  <c r="BC8" i="14"/>
  <c r="BD14" i="14"/>
  <c r="BC14" i="14"/>
  <c r="BD20" i="14"/>
  <c r="BC20" i="14"/>
  <c r="BD26" i="14"/>
  <c r="BC26" i="14"/>
  <c r="BD32" i="14"/>
  <c r="BC32" i="14"/>
  <c r="BD38" i="14"/>
  <c r="BC38" i="14"/>
  <c r="BD9" i="14"/>
  <c r="BC9" i="14"/>
  <c r="BD15" i="14"/>
  <c r="BC15" i="14"/>
  <c r="BD21" i="14"/>
  <c r="BC21" i="14"/>
  <c r="BD27" i="14"/>
  <c r="BC27" i="14"/>
  <c r="BD33" i="14"/>
  <c r="BC33" i="14"/>
  <c r="BD39" i="14"/>
  <c r="BC39" i="14"/>
  <c r="BD10" i="14"/>
  <c r="BC10" i="14"/>
  <c r="BD16" i="14"/>
  <c r="BC16" i="14"/>
  <c r="BD22" i="14"/>
  <c r="BC22" i="14"/>
  <c r="BD28" i="14"/>
  <c r="BC28" i="14"/>
  <c r="BD34" i="14"/>
  <c r="BC34" i="14"/>
  <c r="BD40" i="14"/>
  <c r="BC40" i="14"/>
  <c r="BD5" i="14"/>
  <c r="BC5" i="14"/>
  <c r="BD11" i="14"/>
  <c r="BC11" i="14"/>
  <c r="BD17" i="14"/>
  <c r="BC17" i="14"/>
  <c r="BD23" i="14"/>
  <c r="BC23" i="14"/>
  <c r="BD29" i="14"/>
  <c r="BC29" i="14"/>
  <c r="BD35" i="14"/>
  <c r="BC35" i="14"/>
  <c r="BD41" i="14"/>
  <c r="BC41" i="14"/>
  <c r="BD44" i="14"/>
  <c r="BC44" i="14"/>
  <c r="BD50" i="14"/>
  <c r="BC50" i="14"/>
  <c r="BD56" i="14"/>
  <c r="BC56" i="14"/>
  <c r="BD62" i="14"/>
  <c r="BC62" i="14"/>
  <c r="BD68" i="14"/>
  <c r="BC68" i="14"/>
  <c r="BD74" i="14"/>
  <c r="BC74" i="14"/>
  <c r="BD80" i="14"/>
  <c r="BC80" i="14"/>
  <c r="BD45" i="14"/>
  <c r="BC45" i="14"/>
  <c r="BD51" i="14"/>
  <c r="BC51" i="14"/>
  <c r="BD57" i="14"/>
  <c r="BC57" i="14"/>
  <c r="BD63" i="14"/>
  <c r="BC63" i="14"/>
  <c r="BD69" i="14"/>
  <c r="BC69" i="14"/>
  <c r="BD75" i="14"/>
  <c r="BC75" i="14"/>
  <c r="BD81" i="14"/>
  <c r="BC81" i="14"/>
  <c r="BD46" i="14"/>
  <c r="BC46" i="14"/>
  <c r="BD52" i="14"/>
  <c r="BC52" i="14"/>
  <c r="BD58" i="14"/>
  <c r="BC58" i="14"/>
  <c r="BD64" i="14"/>
  <c r="BC64" i="14"/>
  <c r="BD70" i="14"/>
  <c r="BC70" i="14"/>
  <c r="BD76" i="14"/>
  <c r="BC76" i="14"/>
  <c r="BD82" i="14"/>
  <c r="BC82" i="14"/>
  <c r="BD47" i="14"/>
  <c r="BC47" i="14"/>
  <c r="BD53" i="14"/>
  <c r="BC53" i="14"/>
  <c r="BD59" i="14"/>
  <c r="BC59" i="14"/>
  <c r="BD65" i="14"/>
  <c r="BC65" i="14"/>
  <c r="BD71" i="14"/>
  <c r="BC71" i="14"/>
  <c r="BD77" i="14"/>
  <c r="BC77" i="14"/>
  <c r="BD83" i="14"/>
  <c r="BC83" i="14"/>
  <c r="BD48" i="14"/>
  <c r="BC48" i="14"/>
  <c r="BD54" i="14"/>
  <c r="BC54" i="14"/>
  <c r="BD60" i="14"/>
  <c r="BC60" i="14"/>
  <c r="BD66" i="14"/>
  <c r="BC66" i="14"/>
  <c r="BD72" i="14"/>
  <c r="BC72" i="14"/>
  <c r="BD78" i="14"/>
  <c r="BC78" i="14"/>
  <c r="BD49" i="14"/>
  <c r="BC49" i="14"/>
  <c r="BD55" i="14"/>
  <c r="BC55" i="14"/>
  <c r="BD61" i="14"/>
  <c r="BC61" i="14"/>
  <c r="BD67" i="14"/>
  <c r="BC67" i="14"/>
  <c r="BD73" i="14"/>
  <c r="BC73" i="14"/>
  <c r="BD79" i="14"/>
  <c r="BC79" i="14"/>
  <c r="BD84" i="14"/>
  <c r="BC84" i="14"/>
  <c r="BD85" i="14"/>
  <c r="BC85" i="14"/>
  <c r="BD86" i="14"/>
  <c r="BC86" i="14"/>
  <c r="BD87" i="14"/>
  <c r="BC87" i="14"/>
  <c r="BD88" i="14"/>
  <c r="BC88" i="14"/>
  <c r="BD89" i="14"/>
  <c r="BC89" i="14"/>
  <c r="BB6" i="14"/>
  <c r="BA6" i="14"/>
  <c r="BB12" i="14"/>
  <c r="BA12" i="14"/>
  <c r="BB18" i="14"/>
  <c r="BA18" i="14"/>
  <c r="BB24" i="14"/>
  <c r="BA24" i="14"/>
  <c r="BB30" i="14"/>
  <c r="BA30" i="14"/>
  <c r="BB36" i="14"/>
  <c r="BA36" i="14"/>
  <c r="BB42" i="14"/>
  <c r="BA42" i="14"/>
  <c r="BB7" i="14"/>
  <c r="BA7" i="14"/>
  <c r="BB13" i="14"/>
  <c r="BA13" i="14"/>
  <c r="BB19" i="14"/>
  <c r="BA19" i="14"/>
  <c r="BB25" i="14"/>
  <c r="BA25" i="14"/>
  <c r="BB31" i="14"/>
  <c r="BA31" i="14"/>
  <c r="BB37" i="14"/>
  <c r="BA37" i="14"/>
  <c r="BB8" i="14"/>
  <c r="BA8" i="14"/>
  <c r="BB14" i="14"/>
  <c r="BA14" i="14"/>
  <c r="BB20" i="14"/>
  <c r="BA20" i="14"/>
  <c r="BB26" i="14"/>
  <c r="BA26" i="14"/>
  <c r="BB32" i="14"/>
  <c r="BA32" i="14"/>
  <c r="BB38" i="14"/>
  <c r="BA38" i="14"/>
  <c r="BB9" i="14"/>
  <c r="BA9" i="14"/>
  <c r="BB15" i="14"/>
  <c r="BA15" i="14"/>
  <c r="BB21" i="14"/>
  <c r="BA21" i="14"/>
  <c r="BB27" i="14"/>
  <c r="BA27" i="14"/>
  <c r="BB33" i="14"/>
  <c r="BA33" i="14"/>
  <c r="BB39" i="14"/>
  <c r="BA39" i="14"/>
  <c r="BB10" i="14"/>
  <c r="BA10" i="14"/>
  <c r="BB16" i="14"/>
  <c r="BA16" i="14"/>
  <c r="BB22" i="14"/>
  <c r="BA22" i="14"/>
  <c r="BB28" i="14"/>
  <c r="BA28" i="14"/>
  <c r="BB34" i="14"/>
  <c r="BA34" i="14"/>
  <c r="BB40" i="14"/>
  <c r="BA40" i="14"/>
  <c r="BB5" i="14"/>
  <c r="BA5" i="14"/>
  <c r="BB11" i="14"/>
  <c r="BA11" i="14"/>
  <c r="BB17" i="14"/>
  <c r="BA17" i="14"/>
  <c r="BB23" i="14"/>
  <c r="BA23" i="14"/>
  <c r="BB29" i="14"/>
  <c r="BA29" i="14"/>
  <c r="BB35" i="14"/>
  <c r="BA35" i="14"/>
  <c r="BB41" i="14"/>
  <c r="BA41" i="14"/>
  <c r="BB49" i="14"/>
  <c r="BA49" i="14"/>
  <c r="BB55" i="14"/>
  <c r="BA55" i="14"/>
  <c r="BB61" i="14"/>
  <c r="BA61" i="14"/>
  <c r="BB67" i="14"/>
  <c r="BA67" i="14"/>
  <c r="BB73" i="14"/>
  <c r="BA73" i="14"/>
  <c r="BB79" i="14"/>
  <c r="BA79" i="14"/>
  <c r="BB44" i="14"/>
  <c r="BA44" i="14"/>
  <c r="BB50" i="14"/>
  <c r="BA50" i="14"/>
  <c r="BB56" i="14"/>
  <c r="BA56" i="14"/>
  <c r="BB62" i="14"/>
  <c r="BA62" i="14"/>
  <c r="BB68" i="14"/>
  <c r="BA68" i="14"/>
  <c r="BB74" i="14"/>
  <c r="BA74" i="14"/>
  <c r="BB80" i="14"/>
  <c r="BA80" i="14"/>
  <c r="BB45" i="14"/>
  <c r="BA45" i="14"/>
  <c r="BB51" i="14"/>
  <c r="BA51" i="14"/>
  <c r="BB57" i="14"/>
  <c r="BA57" i="14"/>
  <c r="BB63" i="14"/>
  <c r="BA63" i="14"/>
  <c r="BB69" i="14"/>
  <c r="BA69" i="14"/>
  <c r="BB75" i="14"/>
  <c r="BA75" i="14"/>
  <c r="BB46" i="14"/>
  <c r="BA46" i="14"/>
  <c r="BB52" i="14"/>
  <c r="BA52" i="14"/>
  <c r="BB58" i="14"/>
  <c r="BA58" i="14"/>
  <c r="BB47" i="14"/>
  <c r="BA47" i="14"/>
  <c r="BB53" i="14"/>
  <c r="BA53" i="14"/>
  <c r="BB59" i="14"/>
  <c r="BA59" i="14"/>
  <c r="BB65" i="14"/>
  <c r="BA65" i="14"/>
  <c r="BB71" i="14"/>
  <c r="BA71" i="14"/>
  <c r="BB77" i="14"/>
  <c r="BA77" i="14"/>
  <c r="BB43" i="14"/>
  <c r="BA43" i="14"/>
  <c r="BB48" i="14"/>
  <c r="BA48" i="14"/>
  <c r="BB54" i="14"/>
  <c r="BA54" i="14"/>
  <c r="BB60" i="14"/>
  <c r="BA60" i="14"/>
  <c r="BB66" i="14"/>
  <c r="BA66" i="14"/>
  <c r="BB72" i="14"/>
  <c r="BA72" i="14"/>
  <c r="BB78" i="14"/>
  <c r="BA78" i="14"/>
  <c r="BB84" i="14"/>
  <c r="BA84" i="14"/>
  <c r="BB83" i="14"/>
  <c r="BA83" i="14"/>
  <c r="BB89" i="14"/>
  <c r="BA89" i="14"/>
  <c r="BB81" i="14"/>
  <c r="BA81" i="14"/>
  <c r="BB85" i="14"/>
  <c r="BA85" i="14"/>
  <c r="BB76" i="14"/>
  <c r="BA76" i="14"/>
  <c r="BB82" i="14"/>
  <c r="BA82" i="14"/>
  <c r="BB64" i="14"/>
  <c r="BA64" i="14"/>
  <c r="BB70" i="14"/>
  <c r="BA70" i="14"/>
  <c r="BB87" i="14"/>
  <c r="BA87" i="14"/>
  <c r="BB86" i="14"/>
  <c r="BA86" i="14"/>
  <c r="BB88" i="14"/>
  <c r="BA88" i="14"/>
  <c r="AZ6" i="14"/>
  <c r="AY6" i="14"/>
  <c r="AZ12" i="14"/>
  <c r="AY12" i="14"/>
  <c r="AZ18" i="14"/>
  <c r="AY18" i="14"/>
  <c r="AZ24" i="14"/>
  <c r="AY24" i="14"/>
  <c r="AZ30" i="14"/>
  <c r="AY30" i="14"/>
  <c r="AZ36" i="14"/>
  <c r="AY36" i="14"/>
  <c r="AZ42" i="14"/>
  <c r="AY42" i="14"/>
  <c r="AZ7" i="14"/>
  <c r="AY7" i="14"/>
  <c r="AZ13" i="14"/>
  <c r="AY13" i="14"/>
  <c r="AZ19" i="14"/>
  <c r="AY19" i="14"/>
  <c r="AZ25" i="14"/>
  <c r="AY25" i="14"/>
  <c r="AZ31" i="14"/>
  <c r="AY31" i="14"/>
  <c r="AZ37" i="14"/>
  <c r="AY37" i="14"/>
  <c r="AZ43" i="14"/>
  <c r="AY43" i="14"/>
  <c r="AZ8" i="14"/>
  <c r="AY8" i="14"/>
  <c r="AZ14" i="14"/>
  <c r="AY14" i="14"/>
  <c r="AZ20" i="14"/>
  <c r="AY20" i="14"/>
  <c r="AZ26" i="14"/>
  <c r="AY26" i="14"/>
  <c r="AZ32" i="14"/>
  <c r="AY32" i="14"/>
  <c r="AZ38" i="14"/>
  <c r="AY38" i="14"/>
  <c r="AZ9" i="14"/>
  <c r="AY9" i="14"/>
  <c r="AZ15" i="14"/>
  <c r="AY15" i="14"/>
  <c r="AZ21" i="14"/>
  <c r="AY21" i="14"/>
  <c r="AZ27" i="14"/>
  <c r="AY27" i="14"/>
  <c r="AZ33" i="14"/>
  <c r="AY33" i="14"/>
  <c r="AZ39" i="14"/>
  <c r="AY39" i="14"/>
  <c r="AZ10" i="14"/>
  <c r="AY10" i="14"/>
  <c r="AZ16" i="14"/>
  <c r="AY16" i="14"/>
  <c r="AZ22" i="14"/>
  <c r="AY22" i="14"/>
  <c r="AZ28" i="14"/>
  <c r="AY28" i="14"/>
  <c r="AZ34" i="14"/>
  <c r="AY34" i="14"/>
  <c r="AZ40" i="14"/>
  <c r="AY40" i="14"/>
  <c r="AZ5" i="14"/>
  <c r="AY5" i="14"/>
  <c r="AZ11" i="14"/>
  <c r="AY11" i="14"/>
  <c r="AZ17" i="14"/>
  <c r="AY17" i="14"/>
  <c r="AZ23" i="14"/>
  <c r="AY23" i="14"/>
  <c r="AZ29" i="14"/>
  <c r="AY29" i="14"/>
  <c r="AZ35" i="14"/>
  <c r="AY35" i="14"/>
  <c r="AZ41" i="14"/>
  <c r="AY41" i="14"/>
  <c r="AZ47" i="14"/>
  <c r="AY47" i="14"/>
  <c r="AZ53" i="14"/>
  <c r="AY53" i="14"/>
  <c r="AZ59" i="14"/>
  <c r="AY59" i="14"/>
  <c r="AZ65" i="14"/>
  <c r="AY65" i="14"/>
  <c r="AZ71" i="14"/>
  <c r="AY71" i="14"/>
  <c r="AZ77" i="14"/>
  <c r="AY77" i="14"/>
  <c r="AZ48" i="14"/>
  <c r="AY48" i="14"/>
  <c r="AZ54" i="14"/>
  <c r="AY54" i="14"/>
  <c r="AZ60" i="14"/>
  <c r="AY60" i="14"/>
  <c r="AZ66" i="14"/>
  <c r="AY66" i="14"/>
  <c r="AZ72" i="14"/>
  <c r="AY72" i="14"/>
  <c r="AZ78" i="14"/>
  <c r="AY78" i="14"/>
  <c r="AZ49" i="14"/>
  <c r="AY49" i="14"/>
  <c r="AZ55" i="14"/>
  <c r="AY55" i="14"/>
  <c r="AZ61" i="14"/>
  <c r="AY61" i="14"/>
  <c r="AZ67" i="14"/>
  <c r="AY67" i="14"/>
  <c r="AZ73" i="14"/>
  <c r="AY73" i="14"/>
  <c r="AZ79" i="14"/>
  <c r="AY79" i="14"/>
  <c r="AZ44" i="14"/>
  <c r="AY44" i="14"/>
  <c r="AZ50" i="14"/>
  <c r="AY50" i="14"/>
  <c r="AZ56" i="14"/>
  <c r="AY56" i="14"/>
  <c r="AZ62" i="14"/>
  <c r="AY62" i="14"/>
  <c r="AZ68" i="14"/>
  <c r="AY68" i="14"/>
  <c r="AZ74" i="14"/>
  <c r="AY74" i="14"/>
  <c r="AZ80" i="14"/>
  <c r="AY80" i="14"/>
  <c r="AZ45" i="14"/>
  <c r="AY45" i="14"/>
  <c r="AZ51" i="14"/>
  <c r="AY51" i="14"/>
  <c r="AZ57" i="14"/>
  <c r="AY57" i="14"/>
  <c r="AZ63" i="14"/>
  <c r="AY63" i="14"/>
  <c r="AZ69" i="14"/>
  <c r="AY69" i="14"/>
  <c r="AZ75" i="14"/>
  <c r="AY75" i="14"/>
  <c r="AZ81" i="14"/>
  <c r="AY81" i="14"/>
  <c r="AZ46" i="14"/>
  <c r="AY46" i="14"/>
  <c r="AZ52" i="14"/>
  <c r="AY52" i="14"/>
  <c r="AZ58" i="14"/>
  <c r="AY58" i="14"/>
  <c r="AZ64" i="14"/>
  <c r="AY64" i="14"/>
  <c r="AZ70" i="14"/>
  <c r="AY70" i="14"/>
  <c r="AZ76" i="14"/>
  <c r="AY76" i="14"/>
  <c r="AZ82" i="14"/>
  <c r="AY82" i="14"/>
  <c r="AZ86" i="14"/>
  <c r="AY86" i="14"/>
  <c r="AZ87" i="14"/>
  <c r="AY87" i="14"/>
  <c r="AZ83" i="14"/>
  <c r="AY83" i="14"/>
  <c r="AZ88" i="14"/>
  <c r="AY88" i="14"/>
  <c r="AZ89" i="14"/>
  <c r="AY89" i="14"/>
  <c r="AZ84" i="14"/>
  <c r="AY84" i="14"/>
  <c r="AZ85" i="14"/>
  <c r="AY85" i="14"/>
  <c r="AX5" i="14"/>
  <c r="AW5" i="14"/>
  <c r="AX6" i="14"/>
  <c r="AW6" i="14"/>
  <c r="AX7" i="14"/>
  <c r="AW7" i="14"/>
  <c r="AX8" i="14"/>
  <c r="AW8" i="14"/>
  <c r="AX9" i="14"/>
  <c r="AW9" i="14"/>
  <c r="AX10" i="14"/>
  <c r="AW10" i="14"/>
  <c r="AX11" i="14"/>
  <c r="AW11" i="14"/>
  <c r="AX12" i="14"/>
  <c r="AW12" i="14"/>
  <c r="AX13" i="14"/>
  <c r="AW13" i="14"/>
  <c r="AX14" i="14"/>
  <c r="AW14" i="14"/>
  <c r="AX15" i="14"/>
  <c r="AW15" i="14"/>
  <c r="AX16" i="14"/>
  <c r="AW16" i="14"/>
  <c r="AX17" i="14"/>
  <c r="AW17" i="14"/>
  <c r="AX18" i="14"/>
  <c r="AW18" i="14"/>
  <c r="AX19" i="14"/>
  <c r="AW19" i="14"/>
  <c r="AX20" i="14"/>
  <c r="AW20" i="14"/>
  <c r="AX21" i="14"/>
  <c r="AW21" i="14"/>
  <c r="AX22" i="14"/>
  <c r="AW22" i="14"/>
  <c r="AX23" i="14"/>
  <c r="AW23" i="14"/>
  <c r="AX24" i="14"/>
  <c r="AW24" i="14"/>
  <c r="AX25" i="14"/>
  <c r="AW25" i="14"/>
  <c r="AX26" i="14"/>
  <c r="AW26" i="14"/>
  <c r="AX27" i="14"/>
  <c r="AW27" i="14"/>
  <c r="AX28" i="14"/>
  <c r="AW28" i="14"/>
  <c r="AX29" i="14"/>
  <c r="AW29" i="14"/>
  <c r="AX30" i="14"/>
  <c r="AW30" i="14"/>
  <c r="AX31" i="14"/>
  <c r="AW31" i="14"/>
  <c r="AX32" i="14"/>
  <c r="AW32" i="14"/>
  <c r="AX33" i="14"/>
  <c r="AW33" i="14"/>
  <c r="AX34" i="14"/>
  <c r="AW34" i="14"/>
  <c r="AX35" i="14"/>
  <c r="AW35" i="14"/>
  <c r="AX36" i="14"/>
  <c r="AW36" i="14"/>
  <c r="AX37" i="14"/>
  <c r="AW37" i="14"/>
  <c r="AX38" i="14"/>
  <c r="AW38" i="14"/>
  <c r="AX39" i="14"/>
  <c r="AW39" i="14"/>
  <c r="AX40" i="14"/>
  <c r="AW40" i="14"/>
  <c r="AX41" i="14"/>
  <c r="AW41" i="14"/>
  <c r="AX42" i="14"/>
  <c r="AW42" i="14"/>
  <c r="AX43" i="14"/>
  <c r="AW43" i="14"/>
  <c r="AX44" i="14"/>
  <c r="AW44" i="14"/>
  <c r="AX45" i="14"/>
  <c r="AW45" i="14"/>
  <c r="AX47" i="14"/>
  <c r="AW47" i="14"/>
  <c r="AX48" i="14"/>
  <c r="AW48" i="14"/>
  <c r="AX49" i="14"/>
  <c r="AW49" i="14"/>
  <c r="AX50" i="14"/>
  <c r="AW50" i="14"/>
  <c r="AX51" i="14"/>
  <c r="AW51" i="14"/>
  <c r="AX52" i="14"/>
  <c r="AW52" i="14"/>
  <c r="AX53" i="14"/>
  <c r="AW53" i="14"/>
  <c r="AX54" i="14"/>
  <c r="AW54" i="14"/>
  <c r="AX55" i="14"/>
  <c r="AW55" i="14"/>
  <c r="AX56" i="14"/>
  <c r="AW56" i="14"/>
  <c r="AX57" i="14"/>
  <c r="AW57" i="14"/>
  <c r="AX58" i="14"/>
  <c r="AW58" i="14"/>
  <c r="AX59" i="14"/>
  <c r="AW59" i="14"/>
  <c r="AX60" i="14"/>
  <c r="AW60" i="14"/>
  <c r="AX61" i="14"/>
  <c r="AW61" i="14"/>
  <c r="AX62" i="14"/>
  <c r="AW62" i="14"/>
  <c r="AX63" i="14"/>
  <c r="AW63" i="14"/>
  <c r="AX64" i="14"/>
  <c r="AW64" i="14"/>
  <c r="AX65" i="14"/>
  <c r="AW65" i="14"/>
  <c r="AX66" i="14"/>
  <c r="AW66" i="14"/>
  <c r="AX67" i="14"/>
  <c r="AW67" i="14"/>
  <c r="AX68" i="14"/>
  <c r="AW68" i="14"/>
  <c r="AX69" i="14"/>
  <c r="AW69" i="14"/>
  <c r="AX70" i="14"/>
  <c r="AW70" i="14"/>
  <c r="AX71" i="14"/>
  <c r="AW71" i="14"/>
  <c r="AX72" i="14"/>
  <c r="AW72" i="14"/>
  <c r="AX73" i="14"/>
  <c r="AW73" i="14"/>
  <c r="AX74" i="14"/>
  <c r="AW74" i="14"/>
  <c r="AX75" i="14"/>
  <c r="AW75" i="14"/>
  <c r="AX76" i="14"/>
  <c r="AW76" i="14"/>
  <c r="AX77" i="14"/>
  <c r="AW77" i="14"/>
  <c r="AX78" i="14"/>
  <c r="AW78" i="14"/>
  <c r="AX79" i="14"/>
  <c r="AW79" i="14"/>
  <c r="AX80" i="14"/>
  <c r="AW80" i="14"/>
  <c r="AX81" i="14"/>
  <c r="AW81" i="14"/>
  <c r="AX82" i="14"/>
  <c r="AW82" i="14"/>
  <c r="AX83" i="14"/>
  <c r="AW83" i="14"/>
  <c r="AX84" i="14"/>
  <c r="AW84" i="14"/>
  <c r="AX85" i="14"/>
  <c r="AW85" i="14"/>
  <c r="AX86" i="14"/>
  <c r="AW86" i="14"/>
  <c r="AX46" i="14"/>
  <c r="AW46" i="14"/>
  <c r="AX87" i="14"/>
  <c r="AW87" i="14"/>
  <c r="AX89" i="14"/>
  <c r="AW89" i="14"/>
  <c r="AX88" i="14"/>
  <c r="AW88" i="14"/>
  <c r="BQ4" i="14"/>
  <c r="BP4" i="14"/>
  <c r="BO4" i="14"/>
  <c r="BN4" i="14"/>
  <c r="BM4" i="14"/>
  <c r="BL4" i="14"/>
  <c r="BK4" i="14"/>
  <c r="BJ4" i="14"/>
  <c r="BI4" i="14"/>
  <c r="BH4" i="14"/>
  <c r="BQ3" i="14"/>
  <c r="BP3" i="14"/>
  <c r="BO3" i="14"/>
  <c r="BN3" i="14"/>
  <c r="BM3" i="14"/>
  <c r="BL3" i="14"/>
  <c r="BK3" i="14"/>
  <c r="BJ3" i="14"/>
  <c r="BI3" i="14"/>
  <c r="BH3" i="14"/>
  <c r="BQ5" i="14"/>
  <c r="BP5" i="14"/>
  <c r="BQ11" i="14"/>
  <c r="BP11" i="14"/>
  <c r="BQ17" i="14"/>
  <c r="BP17" i="14"/>
  <c r="BQ23" i="14"/>
  <c r="BP23" i="14"/>
  <c r="BQ29" i="14"/>
  <c r="BP29" i="14"/>
  <c r="BQ35" i="14"/>
  <c r="BP35" i="14"/>
  <c r="BQ41" i="14"/>
  <c r="BP41" i="14"/>
  <c r="BQ6" i="14"/>
  <c r="BP6" i="14"/>
  <c r="BQ12" i="14"/>
  <c r="BP12" i="14"/>
  <c r="BQ18" i="14"/>
  <c r="BP18" i="14"/>
  <c r="BQ24" i="14"/>
  <c r="BP24" i="14"/>
  <c r="BQ30" i="14"/>
  <c r="BP30" i="14"/>
  <c r="BQ36" i="14"/>
  <c r="BP36" i="14"/>
  <c r="BQ42" i="14"/>
  <c r="BP42" i="14"/>
  <c r="BQ7" i="14"/>
  <c r="BP7" i="14"/>
  <c r="BQ13" i="14"/>
  <c r="BP13" i="14"/>
  <c r="BQ19" i="14"/>
  <c r="BP19" i="14"/>
  <c r="BQ25" i="14"/>
  <c r="BP25" i="14"/>
  <c r="BQ31" i="14"/>
  <c r="BP31" i="14"/>
  <c r="BQ37" i="14"/>
  <c r="BP37" i="14"/>
  <c r="BQ43" i="14"/>
  <c r="BP43" i="14"/>
  <c r="BQ8" i="14"/>
  <c r="BP8" i="14"/>
  <c r="BQ14" i="14"/>
  <c r="BP14" i="14"/>
  <c r="BQ20" i="14"/>
  <c r="BP20" i="14"/>
  <c r="BQ26" i="14"/>
  <c r="BP26" i="14"/>
  <c r="BQ32" i="14"/>
  <c r="BP32" i="14"/>
  <c r="BQ38" i="14"/>
  <c r="BP38" i="14"/>
  <c r="BQ9" i="14"/>
  <c r="BP9" i="14"/>
  <c r="BQ15" i="14"/>
  <c r="BP15" i="14"/>
  <c r="BQ21" i="14"/>
  <c r="BP21" i="14"/>
  <c r="BQ27" i="14"/>
  <c r="BP27" i="14"/>
  <c r="BQ33" i="14"/>
  <c r="BP33" i="14"/>
  <c r="BQ39" i="14"/>
  <c r="BP39" i="14"/>
  <c r="BQ10" i="14"/>
  <c r="BP10" i="14"/>
  <c r="BQ16" i="14"/>
  <c r="BP16" i="14"/>
  <c r="BQ22" i="14"/>
  <c r="BP22" i="14"/>
  <c r="BQ28" i="14"/>
  <c r="BP28" i="14"/>
  <c r="BQ34" i="14"/>
  <c r="BP34" i="14"/>
  <c r="BQ40" i="14"/>
  <c r="BP40" i="14"/>
  <c r="BQ45" i="14"/>
  <c r="BP45" i="14"/>
  <c r="BQ51" i="14"/>
  <c r="BP51" i="14"/>
  <c r="BQ57" i="14"/>
  <c r="BP57" i="14"/>
  <c r="BQ63" i="14"/>
  <c r="BP63" i="14"/>
  <c r="BQ69" i="14"/>
  <c r="BP69" i="14"/>
  <c r="BQ75" i="14"/>
  <c r="BP75" i="14"/>
  <c r="BQ46" i="14"/>
  <c r="BP46" i="14"/>
  <c r="BQ52" i="14"/>
  <c r="BP52" i="14"/>
  <c r="BQ47" i="14"/>
  <c r="BP47" i="14"/>
  <c r="BQ53" i="14"/>
  <c r="BP53" i="14"/>
  <c r="BQ59" i="14"/>
  <c r="BP59" i="14"/>
  <c r="BQ65" i="14"/>
  <c r="BP65" i="14"/>
  <c r="BQ71" i="14"/>
  <c r="BP71" i="14"/>
  <c r="BQ77" i="14"/>
  <c r="BP77" i="14"/>
  <c r="BQ83" i="14"/>
  <c r="BP83" i="14"/>
  <c r="BQ48" i="14"/>
  <c r="BP48" i="14"/>
  <c r="BQ54" i="14"/>
  <c r="BP54" i="14"/>
  <c r="BQ60" i="14"/>
  <c r="BP60" i="14"/>
  <c r="BQ66" i="14"/>
  <c r="BP66" i="14"/>
  <c r="BQ72" i="14"/>
  <c r="BP72" i="14"/>
  <c r="BQ78" i="14"/>
  <c r="BP78" i="14"/>
  <c r="BQ49" i="14"/>
  <c r="BP49" i="14"/>
  <c r="BQ55" i="14"/>
  <c r="BP55" i="14"/>
  <c r="BQ61" i="14"/>
  <c r="BP61" i="14"/>
  <c r="BQ67" i="14"/>
  <c r="BP67" i="14"/>
  <c r="BQ73" i="14"/>
  <c r="BP73" i="14"/>
  <c r="BQ79" i="14"/>
  <c r="BP79" i="14"/>
  <c r="BQ44" i="14"/>
  <c r="BP44" i="14"/>
  <c r="BQ50" i="14"/>
  <c r="BP50" i="14"/>
  <c r="BQ56" i="14"/>
  <c r="BP56" i="14"/>
  <c r="BQ62" i="14"/>
  <c r="BP62" i="14"/>
  <c r="BQ68" i="14"/>
  <c r="BP68" i="14"/>
  <c r="BQ74" i="14"/>
  <c r="BP74" i="14"/>
  <c r="BQ80" i="14"/>
  <c r="BP80" i="14"/>
  <c r="BQ64" i="14"/>
  <c r="BP64" i="14"/>
  <c r="BQ84" i="14"/>
  <c r="BP84" i="14"/>
  <c r="BQ85" i="14"/>
  <c r="BP85" i="14"/>
  <c r="BQ70" i="14"/>
  <c r="BP70" i="14"/>
  <c r="BQ86" i="14"/>
  <c r="BP86" i="14"/>
  <c r="BQ76" i="14"/>
  <c r="BP76" i="14"/>
  <c r="BQ81" i="14"/>
  <c r="BP81" i="14"/>
  <c r="BQ87" i="14"/>
  <c r="BP87" i="14"/>
  <c r="BQ82" i="14"/>
  <c r="BP82" i="14"/>
  <c r="BQ88" i="14"/>
  <c r="BP88" i="14"/>
  <c r="BP89" i="14"/>
  <c r="BQ89" i="14"/>
  <c r="BQ58" i="14"/>
  <c r="BP58" i="14"/>
  <c r="BO5" i="14"/>
  <c r="BN5" i="14"/>
  <c r="BO11" i="14"/>
  <c r="BN11" i="14"/>
  <c r="BO17" i="14"/>
  <c r="BN17" i="14"/>
  <c r="BO23" i="14"/>
  <c r="BN23" i="14"/>
  <c r="BO29" i="14"/>
  <c r="BN29" i="14"/>
  <c r="BO35" i="14"/>
  <c r="BN35" i="14"/>
  <c r="BO41" i="14"/>
  <c r="BN41" i="14"/>
  <c r="BO6" i="14"/>
  <c r="BN6" i="14"/>
  <c r="BO12" i="14"/>
  <c r="BN12" i="14"/>
  <c r="BO18" i="14"/>
  <c r="BN18" i="14"/>
  <c r="BO24" i="14"/>
  <c r="BN24" i="14"/>
  <c r="BO30" i="14"/>
  <c r="BN30" i="14"/>
  <c r="BO36" i="14"/>
  <c r="BN36" i="14"/>
  <c r="BO42" i="14"/>
  <c r="BN42" i="14"/>
  <c r="BO7" i="14"/>
  <c r="BN7" i="14"/>
  <c r="BO13" i="14"/>
  <c r="BN13" i="14"/>
  <c r="BO19" i="14"/>
  <c r="BN19" i="14"/>
  <c r="BO25" i="14"/>
  <c r="BN25" i="14"/>
  <c r="BO31" i="14"/>
  <c r="BN31" i="14"/>
  <c r="BO37" i="14"/>
  <c r="BN37" i="14"/>
  <c r="BO43" i="14"/>
  <c r="BN43" i="14"/>
  <c r="BO8" i="14"/>
  <c r="BN8" i="14"/>
  <c r="BO14" i="14"/>
  <c r="BN14" i="14"/>
  <c r="BO20" i="14"/>
  <c r="BN20" i="14"/>
  <c r="BO26" i="14"/>
  <c r="BN26" i="14"/>
  <c r="BO32" i="14"/>
  <c r="BN32" i="14"/>
  <c r="BO38" i="14"/>
  <c r="BN38" i="14"/>
  <c r="BO9" i="14"/>
  <c r="BN9" i="14"/>
  <c r="BO15" i="14"/>
  <c r="BN15" i="14"/>
  <c r="BO21" i="14"/>
  <c r="BN21" i="14"/>
  <c r="BO27" i="14"/>
  <c r="BN27" i="14"/>
  <c r="BO33" i="14"/>
  <c r="BN33" i="14"/>
  <c r="BO39" i="14"/>
  <c r="BN39" i="14"/>
  <c r="BO10" i="14"/>
  <c r="BN10" i="14"/>
  <c r="BO16" i="14"/>
  <c r="BN16" i="14"/>
  <c r="BO22" i="14"/>
  <c r="BN22" i="14"/>
  <c r="BO28" i="14"/>
  <c r="BN28" i="14"/>
  <c r="BO34" i="14"/>
  <c r="BN34" i="14"/>
  <c r="BO40" i="14"/>
  <c r="BN40" i="14"/>
  <c r="BO49" i="14"/>
  <c r="BN49" i="14"/>
  <c r="BO55" i="14"/>
  <c r="BN55" i="14"/>
  <c r="BO61" i="14"/>
  <c r="BN61" i="14"/>
  <c r="BO67" i="14"/>
  <c r="BN67" i="14"/>
  <c r="BO73" i="14"/>
  <c r="BN73" i="14"/>
  <c r="BO79" i="14"/>
  <c r="BN79" i="14"/>
  <c r="BO44" i="14"/>
  <c r="BN44" i="14"/>
  <c r="BO50" i="14"/>
  <c r="BN50" i="14"/>
  <c r="BO56" i="14"/>
  <c r="BN56" i="14"/>
  <c r="BO62" i="14"/>
  <c r="BN62" i="14"/>
  <c r="BO68" i="14"/>
  <c r="BN68" i="14"/>
  <c r="BO74" i="14"/>
  <c r="BN74" i="14"/>
  <c r="BO80" i="14"/>
  <c r="BN80" i="14"/>
  <c r="BO45" i="14"/>
  <c r="BN45" i="14"/>
  <c r="BO51" i="14"/>
  <c r="BN51" i="14"/>
  <c r="BO57" i="14"/>
  <c r="BN57" i="14"/>
  <c r="BO63" i="14"/>
  <c r="BN63" i="14"/>
  <c r="BO69" i="14"/>
  <c r="BN69" i="14"/>
  <c r="BO75" i="14"/>
  <c r="BN75" i="14"/>
  <c r="BO81" i="14"/>
  <c r="BN81" i="14"/>
  <c r="BO46" i="14"/>
  <c r="BN46" i="14"/>
  <c r="BO52" i="14"/>
  <c r="BN52" i="14"/>
  <c r="BO58" i="14"/>
  <c r="BN58" i="14"/>
  <c r="BO64" i="14"/>
  <c r="BN64" i="14"/>
  <c r="BO70" i="14"/>
  <c r="BN70" i="14"/>
  <c r="BO76" i="14"/>
  <c r="BN76" i="14"/>
  <c r="BO82" i="14"/>
  <c r="BN82" i="14"/>
  <c r="BO47" i="14"/>
  <c r="BN47" i="14"/>
  <c r="BO53" i="14"/>
  <c r="BN53" i="14"/>
  <c r="BO59" i="14"/>
  <c r="BN59" i="14"/>
  <c r="BO65" i="14"/>
  <c r="BN65" i="14"/>
  <c r="BO71" i="14"/>
  <c r="BN71" i="14"/>
  <c r="BO77" i="14"/>
  <c r="BN77" i="14"/>
  <c r="BO48" i="14"/>
  <c r="BN48" i="14"/>
  <c r="BO54" i="14"/>
  <c r="BN54" i="14"/>
  <c r="BO60" i="14"/>
  <c r="BN60" i="14"/>
  <c r="BO66" i="14"/>
  <c r="BN66" i="14"/>
  <c r="BO72" i="14"/>
  <c r="BN72" i="14"/>
  <c r="BO78" i="14"/>
  <c r="BN78" i="14"/>
  <c r="BO89" i="14"/>
  <c r="BN89" i="14"/>
  <c r="BO83" i="14"/>
  <c r="BN83" i="14"/>
  <c r="BO84" i="14"/>
  <c r="BN84" i="14"/>
  <c r="BO85" i="14"/>
  <c r="BN85" i="14"/>
  <c r="BO86" i="14"/>
  <c r="BN86" i="14"/>
  <c r="BO87" i="14"/>
  <c r="BN87" i="14"/>
  <c r="BO88" i="14"/>
  <c r="BN88" i="14"/>
  <c r="BM5" i="14"/>
  <c r="BL5" i="14"/>
  <c r="BM11" i="14"/>
  <c r="BL11" i="14"/>
  <c r="BM17" i="14"/>
  <c r="BL17" i="14"/>
  <c r="BM23" i="14"/>
  <c r="BL23" i="14"/>
  <c r="BM29" i="14"/>
  <c r="BL29" i="14"/>
  <c r="BM35" i="14"/>
  <c r="BL35" i="14"/>
  <c r="BM41" i="14"/>
  <c r="BL41" i="14"/>
  <c r="BM6" i="14"/>
  <c r="BL6" i="14"/>
  <c r="BM12" i="14"/>
  <c r="BL12" i="14"/>
  <c r="BM18" i="14"/>
  <c r="BL18" i="14"/>
  <c r="BM24" i="14"/>
  <c r="BL24" i="14"/>
  <c r="BM30" i="14"/>
  <c r="BL30" i="14"/>
  <c r="BM36" i="14"/>
  <c r="BL36" i="14"/>
  <c r="BM7" i="14"/>
  <c r="BL7" i="14"/>
  <c r="BM13" i="14"/>
  <c r="BL13" i="14"/>
  <c r="BM19" i="14"/>
  <c r="BL19" i="14"/>
  <c r="BM25" i="14"/>
  <c r="BL25" i="14"/>
  <c r="BM31" i="14"/>
  <c r="BL31" i="14"/>
  <c r="BM37" i="14"/>
  <c r="BL37" i="14"/>
  <c r="BM8" i="14"/>
  <c r="BL8" i="14"/>
  <c r="BM14" i="14"/>
  <c r="BL14" i="14"/>
  <c r="BM20" i="14"/>
  <c r="BL20" i="14"/>
  <c r="BM26" i="14"/>
  <c r="BL26" i="14"/>
  <c r="BM32" i="14"/>
  <c r="BL32" i="14"/>
  <c r="BM38" i="14"/>
  <c r="BL38" i="14"/>
  <c r="BM9" i="14"/>
  <c r="BL9" i="14"/>
  <c r="BM15" i="14"/>
  <c r="BL15" i="14"/>
  <c r="BM21" i="14"/>
  <c r="BL21" i="14"/>
  <c r="BM27" i="14"/>
  <c r="BL27" i="14"/>
  <c r="BM33" i="14"/>
  <c r="BL33" i="14"/>
  <c r="BM39" i="14"/>
  <c r="BL39" i="14"/>
  <c r="BM10" i="14"/>
  <c r="BL10" i="14"/>
  <c r="BM16" i="14"/>
  <c r="BL16" i="14"/>
  <c r="BM22" i="14"/>
  <c r="BL22" i="14"/>
  <c r="BM28" i="14"/>
  <c r="BL28" i="14"/>
  <c r="BM34" i="14"/>
  <c r="BL34" i="14"/>
  <c r="BM40" i="14"/>
  <c r="BL40" i="14"/>
  <c r="BM43" i="14"/>
  <c r="BL43" i="14"/>
  <c r="BM48" i="14"/>
  <c r="BL48" i="14"/>
  <c r="BM54" i="14"/>
  <c r="BL54" i="14"/>
  <c r="BM60" i="14"/>
  <c r="BL60" i="14"/>
  <c r="BM66" i="14"/>
  <c r="BL66" i="14"/>
  <c r="BM72" i="14"/>
  <c r="BL72" i="14"/>
  <c r="BM78" i="14"/>
  <c r="BL78" i="14"/>
  <c r="BM49" i="14"/>
  <c r="BL49" i="14"/>
  <c r="BM55" i="14"/>
  <c r="BL55" i="14"/>
  <c r="BM61" i="14"/>
  <c r="BL61" i="14"/>
  <c r="BM67" i="14"/>
  <c r="BL67" i="14"/>
  <c r="BM73" i="14"/>
  <c r="BL73" i="14"/>
  <c r="BM79" i="14"/>
  <c r="BL79" i="14"/>
  <c r="BM44" i="14"/>
  <c r="BL44" i="14"/>
  <c r="BM50" i="14"/>
  <c r="BL50" i="14"/>
  <c r="BM56" i="14"/>
  <c r="BL56" i="14"/>
  <c r="BM62" i="14"/>
  <c r="BL62" i="14"/>
  <c r="BM68" i="14"/>
  <c r="BL68" i="14"/>
  <c r="BM74" i="14"/>
  <c r="BL74" i="14"/>
  <c r="BM45" i="14"/>
  <c r="BL45" i="14"/>
  <c r="BM51" i="14"/>
  <c r="BL51" i="14"/>
  <c r="BM57" i="14"/>
  <c r="BL57" i="14"/>
  <c r="BM46" i="14"/>
  <c r="BL46" i="14"/>
  <c r="BM52" i="14"/>
  <c r="BL52" i="14"/>
  <c r="BM58" i="14"/>
  <c r="BL58" i="14"/>
  <c r="BM64" i="14"/>
  <c r="BL64" i="14"/>
  <c r="BM70" i="14"/>
  <c r="BL70" i="14"/>
  <c r="BM76" i="14"/>
  <c r="BL76" i="14"/>
  <c r="BM42" i="14"/>
  <c r="BL42" i="14"/>
  <c r="BM47" i="14"/>
  <c r="BL47" i="14"/>
  <c r="BM53" i="14"/>
  <c r="BL53" i="14"/>
  <c r="BM59" i="14"/>
  <c r="BL59" i="14"/>
  <c r="BM65" i="14"/>
  <c r="BL65" i="14"/>
  <c r="BM71" i="14"/>
  <c r="BL71" i="14"/>
  <c r="BM77" i="14"/>
  <c r="BL77" i="14"/>
  <c r="BM83" i="14"/>
  <c r="BL83" i="14"/>
  <c r="BM63" i="14"/>
  <c r="BL63" i="14"/>
  <c r="BM86" i="14"/>
  <c r="BL86" i="14"/>
  <c r="BM88" i="14"/>
  <c r="BL88" i="14"/>
  <c r="BM69" i="14"/>
  <c r="BL69" i="14"/>
  <c r="BM89" i="14"/>
  <c r="BL89" i="14"/>
  <c r="BM75" i="14"/>
  <c r="BL75" i="14"/>
  <c r="BM81" i="14"/>
  <c r="BL81" i="14"/>
  <c r="BM85" i="14"/>
  <c r="BL85" i="14"/>
  <c r="BM80" i="14"/>
  <c r="BL80" i="14"/>
  <c r="BM82" i="14"/>
  <c r="BL82" i="14"/>
  <c r="BM84" i="14"/>
  <c r="BL84" i="14"/>
  <c r="BM87" i="14"/>
  <c r="BL87" i="14"/>
  <c r="BK5" i="14"/>
  <c r="BJ5" i="14"/>
  <c r="BK11" i="14"/>
  <c r="BJ11" i="14"/>
  <c r="BK17" i="14"/>
  <c r="BJ17" i="14"/>
  <c r="BK23" i="14"/>
  <c r="BJ23" i="14"/>
  <c r="BK29" i="14"/>
  <c r="BJ29" i="14"/>
  <c r="BK35" i="14"/>
  <c r="BJ35" i="14"/>
  <c r="BK41" i="14"/>
  <c r="BJ41" i="14"/>
  <c r="BK6" i="14"/>
  <c r="BJ6" i="14"/>
  <c r="BK12" i="14"/>
  <c r="BJ12" i="14"/>
  <c r="BK18" i="14"/>
  <c r="BJ18" i="14"/>
  <c r="BK24" i="14"/>
  <c r="BJ24" i="14"/>
  <c r="BK30" i="14"/>
  <c r="BJ30" i="14"/>
  <c r="BK36" i="14"/>
  <c r="BJ36" i="14"/>
  <c r="BK42" i="14"/>
  <c r="BJ42" i="14"/>
  <c r="BK7" i="14"/>
  <c r="BJ7" i="14"/>
  <c r="BK13" i="14"/>
  <c r="BJ13" i="14"/>
  <c r="BK19" i="14"/>
  <c r="BJ19" i="14"/>
  <c r="BK25" i="14"/>
  <c r="BJ25" i="14"/>
  <c r="BK31" i="14"/>
  <c r="BJ31" i="14"/>
  <c r="BK37" i="14"/>
  <c r="BJ37" i="14"/>
  <c r="BK43" i="14"/>
  <c r="BJ43" i="14"/>
  <c r="BK8" i="14"/>
  <c r="BJ8" i="14"/>
  <c r="BK14" i="14"/>
  <c r="BJ14" i="14"/>
  <c r="BK20" i="14"/>
  <c r="BJ20" i="14"/>
  <c r="BK26" i="14"/>
  <c r="BJ26" i="14"/>
  <c r="BK32" i="14"/>
  <c r="BJ32" i="14"/>
  <c r="BK38" i="14"/>
  <c r="BJ38" i="14"/>
  <c r="BK9" i="14"/>
  <c r="BJ9" i="14"/>
  <c r="BK15" i="14"/>
  <c r="BJ15" i="14"/>
  <c r="BK21" i="14"/>
  <c r="BJ21" i="14"/>
  <c r="BK27" i="14"/>
  <c r="BJ27" i="14"/>
  <c r="BK33" i="14"/>
  <c r="BJ33" i="14"/>
  <c r="BK39" i="14"/>
  <c r="BJ39" i="14"/>
  <c r="BK10" i="14"/>
  <c r="BJ10" i="14"/>
  <c r="BK16" i="14"/>
  <c r="BJ16" i="14"/>
  <c r="BK22" i="14"/>
  <c r="BJ22" i="14"/>
  <c r="BK28" i="14"/>
  <c r="BJ28" i="14"/>
  <c r="BK34" i="14"/>
  <c r="BJ34" i="14"/>
  <c r="BK40" i="14"/>
  <c r="BJ40" i="14"/>
  <c r="BK46" i="14"/>
  <c r="BJ46" i="14"/>
  <c r="BK52" i="14"/>
  <c r="BJ52" i="14"/>
  <c r="BK58" i="14"/>
  <c r="BJ58" i="14"/>
  <c r="BK64" i="14"/>
  <c r="BJ64" i="14"/>
  <c r="BK70" i="14"/>
  <c r="BJ70" i="14"/>
  <c r="BK76" i="14"/>
  <c r="BJ76" i="14"/>
  <c r="BK47" i="14"/>
  <c r="BJ47" i="14"/>
  <c r="BK53" i="14"/>
  <c r="BJ53" i="14"/>
  <c r="BK59" i="14"/>
  <c r="BJ59" i="14"/>
  <c r="BK65" i="14"/>
  <c r="BJ65" i="14"/>
  <c r="BK71" i="14"/>
  <c r="BJ71" i="14"/>
  <c r="BK77" i="14"/>
  <c r="BJ77" i="14"/>
  <c r="BK83" i="14"/>
  <c r="BJ83" i="14"/>
  <c r="BK48" i="14"/>
  <c r="BJ48" i="14"/>
  <c r="BK54" i="14"/>
  <c r="BJ54" i="14"/>
  <c r="BK60" i="14"/>
  <c r="BJ60" i="14"/>
  <c r="BK66" i="14"/>
  <c r="BJ66" i="14"/>
  <c r="BK72" i="14"/>
  <c r="BJ72" i="14"/>
  <c r="BK78" i="14"/>
  <c r="BJ78" i="14"/>
  <c r="BK49" i="14"/>
  <c r="BJ49" i="14"/>
  <c r="BK55" i="14"/>
  <c r="BJ55" i="14"/>
  <c r="BK61" i="14"/>
  <c r="BJ61" i="14"/>
  <c r="BK67" i="14"/>
  <c r="BJ67" i="14"/>
  <c r="BK73" i="14"/>
  <c r="BJ73" i="14"/>
  <c r="BK79" i="14"/>
  <c r="BJ79" i="14"/>
  <c r="BK44" i="14"/>
  <c r="BJ44" i="14"/>
  <c r="BK50" i="14"/>
  <c r="BJ50" i="14"/>
  <c r="BK56" i="14"/>
  <c r="BJ56" i="14"/>
  <c r="BK62" i="14"/>
  <c r="BJ62" i="14"/>
  <c r="BK68" i="14"/>
  <c r="BJ68" i="14"/>
  <c r="BK74" i="14"/>
  <c r="BJ74" i="14"/>
  <c r="BK80" i="14"/>
  <c r="BJ80" i="14"/>
  <c r="BK45" i="14"/>
  <c r="BJ45" i="14"/>
  <c r="BK51" i="14"/>
  <c r="BJ51" i="14"/>
  <c r="BK57" i="14"/>
  <c r="BJ57" i="14"/>
  <c r="BK63" i="14"/>
  <c r="BJ63" i="14"/>
  <c r="BK69" i="14"/>
  <c r="BJ69" i="14"/>
  <c r="BK75" i="14"/>
  <c r="BJ75" i="14"/>
  <c r="BK81" i="14"/>
  <c r="BJ81" i="14"/>
  <c r="BK85" i="14"/>
  <c r="BJ85" i="14"/>
  <c r="BK86" i="14"/>
  <c r="BJ86" i="14"/>
  <c r="BK82" i="14"/>
  <c r="BJ82" i="14"/>
  <c r="BK87" i="14"/>
  <c r="BJ87" i="14"/>
  <c r="BK88" i="14"/>
  <c r="BJ88" i="14"/>
  <c r="BK89" i="14"/>
  <c r="BJ89" i="14"/>
  <c r="BK84" i="14"/>
  <c r="BJ84" i="14"/>
  <c r="BI5" i="14"/>
  <c r="BH5" i="14"/>
  <c r="BI6" i="14"/>
  <c r="BH6" i="14"/>
  <c r="BI7" i="14"/>
  <c r="BH7" i="14"/>
  <c r="BI8" i="14"/>
  <c r="BH8" i="14"/>
  <c r="BI9" i="14"/>
  <c r="BH9" i="14"/>
  <c r="BI10" i="14"/>
  <c r="BH10" i="14"/>
  <c r="BI11" i="14"/>
  <c r="BH11" i="14"/>
  <c r="BI12" i="14"/>
  <c r="BH12" i="14"/>
  <c r="BI13" i="14"/>
  <c r="BH13" i="14"/>
  <c r="BI14" i="14"/>
  <c r="BH14" i="14"/>
  <c r="BI15" i="14"/>
  <c r="BH15" i="14"/>
  <c r="BI16" i="14"/>
  <c r="BH16" i="14"/>
  <c r="BI17" i="14"/>
  <c r="BH17" i="14"/>
  <c r="BI18" i="14"/>
  <c r="BH18" i="14"/>
  <c r="BI19" i="14"/>
  <c r="BH19" i="14"/>
  <c r="BI20" i="14"/>
  <c r="BH20" i="14"/>
  <c r="BI21" i="14"/>
  <c r="BH21" i="14"/>
  <c r="BI22" i="14"/>
  <c r="BH22" i="14"/>
  <c r="BI23" i="14"/>
  <c r="BH23" i="14"/>
  <c r="BI24" i="14"/>
  <c r="BH24" i="14"/>
  <c r="BI25" i="14"/>
  <c r="BH25" i="14"/>
  <c r="BI26" i="14"/>
  <c r="BH26" i="14"/>
  <c r="BI27" i="14"/>
  <c r="BH27" i="14"/>
  <c r="BI28" i="14"/>
  <c r="BH28" i="14"/>
  <c r="BI29" i="14"/>
  <c r="BH29" i="14"/>
  <c r="BI30" i="14"/>
  <c r="BH30" i="14"/>
  <c r="BI31" i="14"/>
  <c r="BH31" i="14"/>
  <c r="BI32" i="14"/>
  <c r="BH32" i="14"/>
  <c r="BI33" i="14"/>
  <c r="BH33" i="14"/>
  <c r="BI34" i="14"/>
  <c r="BH34" i="14"/>
  <c r="BI35" i="14"/>
  <c r="BH35" i="14"/>
  <c r="BI36" i="14"/>
  <c r="BH36" i="14"/>
  <c r="BI37" i="14"/>
  <c r="BH37" i="14"/>
  <c r="BI38" i="14"/>
  <c r="BH38" i="14"/>
  <c r="BI39" i="14"/>
  <c r="BH39" i="14"/>
  <c r="BI40" i="14"/>
  <c r="BH40" i="14"/>
  <c r="BI41" i="14"/>
  <c r="BH41" i="14"/>
  <c r="BI42" i="14"/>
  <c r="BH42" i="14"/>
  <c r="BI43" i="14"/>
  <c r="BH43" i="14"/>
  <c r="BI44" i="14"/>
  <c r="BH44" i="14"/>
  <c r="BI45" i="14"/>
  <c r="BH45" i="14"/>
  <c r="BI46" i="14"/>
  <c r="BH46" i="14"/>
  <c r="BI47" i="14"/>
  <c r="BH47" i="14"/>
  <c r="BI48" i="14"/>
  <c r="BH48" i="14"/>
  <c r="BI49" i="14"/>
  <c r="BH49" i="14"/>
  <c r="BI50" i="14"/>
  <c r="BH50" i="14"/>
  <c r="BI51" i="14"/>
  <c r="BH51" i="14"/>
  <c r="BI52" i="14"/>
  <c r="BH52" i="14"/>
  <c r="BI53" i="14"/>
  <c r="BH53" i="14"/>
  <c r="BI54" i="14"/>
  <c r="BH54" i="14"/>
  <c r="BI55" i="14"/>
  <c r="BH55" i="14"/>
  <c r="BI56" i="14"/>
  <c r="BH56" i="14"/>
  <c r="BI57" i="14"/>
  <c r="BH57" i="14"/>
  <c r="BI58" i="14"/>
  <c r="BH58" i="14"/>
  <c r="BI59" i="14"/>
  <c r="BH59" i="14"/>
  <c r="BI60" i="14"/>
  <c r="BH60" i="14"/>
  <c r="BI61" i="14"/>
  <c r="BH61" i="14"/>
  <c r="BI62" i="14"/>
  <c r="BH62" i="14"/>
  <c r="BI63" i="14"/>
  <c r="BH63" i="14"/>
  <c r="BI64" i="14"/>
  <c r="BH64" i="14"/>
  <c r="BI65" i="14"/>
  <c r="BH65" i="14"/>
  <c r="BI66" i="14"/>
  <c r="BH66" i="14"/>
  <c r="BI67" i="14"/>
  <c r="BH67" i="14"/>
  <c r="BI68" i="14"/>
  <c r="BH68" i="14"/>
  <c r="BI69" i="14"/>
  <c r="BH69" i="14"/>
  <c r="BI70" i="14"/>
  <c r="BH70" i="14"/>
  <c r="BI71" i="14"/>
  <c r="BH71" i="14"/>
  <c r="BI72" i="14"/>
  <c r="BH72" i="14"/>
  <c r="BI73" i="14"/>
  <c r="BH73" i="14"/>
  <c r="BI74" i="14"/>
  <c r="BH74" i="14"/>
  <c r="BI75" i="14"/>
  <c r="BH75" i="14"/>
  <c r="BI76" i="14"/>
  <c r="BH76" i="14"/>
  <c r="BI77" i="14"/>
  <c r="BH77" i="14"/>
  <c r="BI78" i="14"/>
  <c r="BH78" i="14"/>
  <c r="BI79" i="14"/>
  <c r="BH79" i="14"/>
  <c r="BI80" i="14"/>
  <c r="BH80" i="14"/>
  <c r="BI81" i="14"/>
  <c r="BH81" i="14"/>
  <c r="BI82" i="14"/>
  <c r="BH82" i="14"/>
  <c r="BI83" i="14"/>
  <c r="BH83" i="14"/>
  <c r="BI84" i="14"/>
  <c r="BH84" i="14"/>
  <c r="BI87" i="14"/>
  <c r="BH87" i="14"/>
  <c r="BI89" i="14"/>
  <c r="BH89" i="14"/>
  <c r="BI85" i="14"/>
  <c r="BH85" i="14"/>
  <c r="BI86" i="14"/>
  <c r="BH86" i="14"/>
  <c r="BI88" i="14"/>
  <c r="BH88" i="14"/>
  <c r="CB4" i="14"/>
  <c r="CA4" i="14"/>
  <c r="BZ4" i="14"/>
  <c r="BY4" i="14"/>
  <c r="BX4" i="14"/>
  <c r="BW4" i="14"/>
  <c r="BV4" i="14"/>
  <c r="BU4" i="14"/>
  <c r="BT4" i="14"/>
  <c r="BS4" i="14"/>
  <c r="CB3" i="14"/>
  <c r="CA3" i="14"/>
  <c r="BZ3" i="14"/>
  <c r="BY3" i="14"/>
  <c r="BX3" i="14"/>
  <c r="BW3" i="14"/>
  <c r="BV3" i="14"/>
  <c r="BU3" i="14"/>
  <c r="BT3" i="14"/>
  <c r="BS3" i="14"/>
  <c r="CB10" i="14"/>
  <c r="CA10" i="14"/>
  <c r="CB16" i="14"/>
  <c r="CA16" i="14"/>
  <c r="CB22" i="14"/>
  <c r="CA22" i="14"/>
  <c r="CB28" i="14"/>
  <c r="CA28" i="14"/>
  <c r="CB34" i="14"/>
  <c r="CA34" i="14"/>
  <c r="CB40" i="14"/>
  <c r="CA40" i="14"/>
  <c r="CB5" i="14"/>
  <c r="CA5" i="14"/>
  <c r="CB11" i="14"/>
  <c r="CA11" i="14"/>
  <c r="CB17" i="14"/>
  <c r="CA17" i="14"/>
  <c r="CB23" i="14"/>
  <c r="CA23" i="14"/>
  <c r="CB29" i="14"/>
  <c r="CA29" i="14"/>
  <c r="CB35" i="14"/>
  <c r="CA35" i="14"/>
  <c r="CB41" i="14"/>
  <c r="CA41" i="14"/>
  <c r="CB6" i="14"/>
  <c r="CA6" i="14"/>
  <c r="CB12" i="14"/>
  <c r="CA12" i="14"/>
  <c r="CB18" i="14"/>
  <c r="CA18" i="14"/>
  <c r="CB24" i="14"/>
  <c r="CA24" i="14"/>
  <c r="CB30" i="14"/>
  <c r="CA30" i="14"/>
  <c r="CB36" i="14"/>
  <c r="CA36" i="14"/>
  <c r="CB42" i="14"/>
  <c r="CA42" i="14"/>
  <c r="CB7" i="14"/>
  <c r="CA7" i="14"/>
  <c r="CB13" i="14"/>
  <c r="CA13" i="14"/>
  <c r="CB19" i="14"/>
  <c r="CA19" i="14"/>
  <c r="CB25" i="14"/>
  <c r="CA25" i="14"/>
  <c r="CB31" i="14"/>
  <c r="CA31" i="14"/>
  <c r="CB37" i="14"/>
  <c r="CA37" i="14"/>
  <c r="CB43" i="14"/>
  <c r="CA43" i="14"/>
  <c r="CB8" i="14"/>
  <c r="CA8" i="14"/>
  <c r="CB14" i="14"/>
  <c r="CA14" i="14"/>
  <c r="CB20" i="14"/>
  <c r="CA20" i="14"/>
  <c r="CB26" i="14"/>
  <c r="CA26" i="14"/>
  <c r="CB32" i="14"/>
  <c r="CA32" i="14"/>
  <c r="CB38" i="14"/>
  <c r="CA38" i="14"/>
  <c r="CB9" i="14"/>
  <c r="CA9" i="14"/>
  <c r="CB15" i="14"/>
  <c r="CA15" i="14"/>
  <c r="CB21" i="14"/>
  <c r="CA21" i="14"/>
  <c r="CB27" i="14"/>
  <c r="CA27" i="14"/>
  <c r="CB33" i="14"/>
  <c r="CA33" i="14"/>
  <c r="CB39" i="14"/>
  <c r="CA39" i="14"/>
  <c r="CB44" i="14"/>
  <c r="CA44" i="14"/>
  <c r="CB50" i="14"/>
  <c r="CA50" i="14"/>
  <c r="CB56" i="14"/>
  <c r="CA56" i="14"/>
  <c r="CB62" i="14"/>
  <c r="CA62" i="14"/>
  <c r="CB68" i="14"/>
  <c r="CA68" i="14"/>
  <c r="CB74" i="14"/>
  <c r="CA74" i="14"/>
  <c r="CB45" i="14"/>
  <c r="CA45" i="14"/>
  <c r="CB51" i="14"/>
  <c r="CA51" i="14"/>
  <c r="CB46" i="14"/>
  <c r="CA46" i="14"/>
  <c r="CB52" i="14"/>
  <c r="CA52" i="14"/>
  <c r="CB58" i="14"/>
  <c r="CA58" i="14"/>
  <c r="CB64" i="14"/>
  <c r="CA64" i="14"/>
  <c r="CB70" i="14"/>
  <c r="CA70" i="14"/>
  <c r="CB76" i="14"/>
  <c r="CA76" i="14"/>
  <c r="CB82" i="14"/>
  <c r="CA82" i="14"/>
  <c r="CB47" i="14"/>
  <c r="CA47" i="14"/>
  <c r="CB53" i="14"/>
  <c r="CA53" i="14"/>
  <c r="CB59" i="14"/>
  <c r="CA59" i="14"/>
  <c r="CB65" i="14"/>
  <c r="CA65" i="14"/>
  <c r="CB71" i="14"/>
  <c r="CA71" i="14"/>
  <c r="CB77" i="14"/>
  <c r="CA77" i="14"/>
  <c r="CB83" i="14"/>
  <c r="CA83" i="14"/>
  <c r="CB48" i="14"/>
  <c r="CA48" i="14"/>
  <c r="CB54" i="14"/>
  <c r="CA54" i="14"/>
  <c r="CB60" i="14"/>
  <c r="CA60" i="14"/>
  <c r="CB66" i="14"/>
  <c r="CA66" i="14"/>
  <c r="CB72" i="14"/>
  <c r="CA72" i="14"/>
  <c r="CB78" i="14"/>
  <c r="CA78" i="14"/>
  <c r="CB49" i="14"/>
  <c r="CA49" i="14"/>
  <c r="CB55" i="14"/>
  <c r="CA55" i="14"/>
  <c r="CB61" i="14"/>
  <c r="CA61" i="14"/>
  <c r="CB67" i="14"/>
  <c r="CA67" i="14"/>
  <c r="CB73" i="14"/>
  <c r="CA73" i="14"/>
  <c r="CB79" i="14"/>
  <c r="CA79" i="14"/>
  <c r="CB84" i="14"/>
  <c r="CA84" i="14"/>
  <c r="CB85" i="14"/>
  <c r="CA85" i="14"/>
  <c r="CB57" i="14"/>
  <c r="CA57" i="14"/>
  <c r="CB80" i="14"/>
  <c r="CA80" i="14"/>
  <c r="CB86" i="14"/>
  <c r="CA86" i="14"/>
  <c r="CB63" i="14"/>
  <c r="CA63" i="14"/>
  <c r="CB81" i="14"/>
  <c r="CA81" i="14"/>
  <c r="CB87" i="14"/>
  <c r="CA87" i="14"/>
  <c r="CB69" i="14"/>
  <c r="CA69" i="14"/>
  <c r="CB88" i="14"/>
  <c r="CA88" i="14"/>
  <c r="CB75" i="14"/>
  <c r="CA75" i="14"/>
  <c r="CB89" i="14"/>
  <c r="CA89" i="14"/>
  <c r="BZ10" i="14"/>
  <c r="BY10" i="14"/>
  <c r="BZ16" i="14"/>
  <c r="BY16" i="14"/>
  <c r="BZ22" i="14"/>
  <c r="BY22" i="14"/>
  <c r="BZ28" i="14"/>
  <c r="BY28" i="14"/>
  <c r="BZ34" i="14"/>
  <c r="BY34" i="14"/>
  <c r="BZ40" i="14"/>
  <c r="BY40" i="14"/>
  <c r="BZ5" i="14"/>
  <c r="BY5" i="14"/>
  <c r="BZ11" i="14"/>
  <c r="BY11" i="14"/>
  <c r="BZ17" i="14"/>
  <c r="BY17" i="14"/>
  <c r="BZ23" i="14"/>
  <c r="BY23" i="14"/>
  <c r="BZ29" i="14"/>
  <c r="BY29" i="14"/>
  <c r="BZ35" i="14"/>
  <c r="BY35" i="14"/>
  <c r="BZ41" i="14"/>
  <c r="BY41" i="14"/>
  <c r="BZ6" i="14"/>
  <c r="BY6" i="14"/>
  <c r="BZ12" i="14"/>
  <c r="BY12" i="14"/>
  <c r="BZ18" i="14"/>
  <c r="BY18" i="14"/>
  <c r="BZ24" i="14"/>
  <c r="BY24" i="14"/>
  <c r="BZ30" i="14"/>
  <c r="BY30" i="14"/>
  <c r="BZ36" i="14"/>
  <c r="BY36" i="14"/>
  <c r="BZ42" i="14"/>
  <c r="BY42" i="14"/>
  <c r="BZ7" i="14"/>
  <c r="BY7" i="14"/>
  <c r="BZ13" i="14"/>
  <c r="BY13" i="14"/>
  <c r="BZ19" i="14"/>
  <c r="BY19" i="14"/>
  <c r="BZ25" i="14"/>
  <c r="BY25" i="14"/>
  <c r="BZ31" i="14"/>
  <c r="BY31" i="14"/>
  <c r="BZ37" i="14"/>
  <c r="BY37" i="14"/>
  <c r="BZ8" i="14"/>
  <c r="BY8" i="14"/>
  <c r="BZ14" i="14"/>
  <c r="BY14" i="14"/>
  <c r="BZ20" i="14"/>
  <c r="BY20" i="14"/>
  <c r="BZ26" i="14"/>
  <c r="BY26" i="14"/>
  <c r="BZ32" i="14"/>
  <c r="BY32" i="14"/>
  <c r="BZ38" i="14"/>
  <c r="BY38" i="14"/>
  <c r="BZ9" i="14"/>
  <c r="BY9" i="14"/>
  <c r="BZ15" i="14"/>
  <c r="BY15" i="14"/>
  <c r="BZ21" i="14"/>
  <c r="BY21" i="14"/>
  <c r="BZ27" i="14"/>
  <c r="BY27" i="14"/>
  <c r="BZ33" i="14"/>
  <c r="BY33" i="14"/>
  <c r="BZ39" i="14"/>
  <c r="BY39" i="14"/>
  <c r="BZ48" i="14"/>
  <c r="BY48" i="14"/>
  <c r="BZ54" i="14"/>
  <c r="BY54" i="14"/>
  <c r="BZ60" i="14"/>
  <c r="BY60" i="14"/>
  <c r="BZ66" i="14"/>
  <c r="BY66" i="14"/>
  <c r="BZ72" i="14"/>
  <c r="BY72" i="14"/>
  <c r="BZ78" i="14"/>
  <c r="BY78" i="14"/>
  <c r="BZ49" i="14"/>
  <c r="BY49" i="14"/>
  <c r="BZ55" i="14"/>
  <c r="BY55" i="14"/>
  <c r="BZ61" i="14"/>
  <c r="BY61" i="14"/>
  <c r="BZ67" i="14"/>
  <c r="BY67" i="14"/>
  <c r="BZ73" i="14"/>
  <c r="BY73" i="14"/>
  <c r="BZ79" i="14"/>
  <c r="BY79" i="14"/>
  <c r="BZ43" i="14"/>
  <c r="BY43" i="14"/>
  <c r="BZ44" i="14"/>
  <c r="BY44" i="14"/>
  <c r="BZ50" i="14"/>
  <c r="BY50" i="14"/>
  <c r="BZ56" i="14"/>
  <c r="BY56" i="14"/>
  <c r="BZ62" i="14"/>
  <c r="BY62" i="14"/>
  <c r="BZ68" i="14"/>
  <c r="BY68" i="14"/>
  <c r="BZ74" i="14"/>
  <c r="BY74" i="14"/>
  <c r="BZ80" i="14"/>
  <c r="BY80" i="14"/>
  <c r="BZ45" i="14"/>
  <c r="BY45" i="14"/>
  <c r="BZ51" i="14"/>
  <c r="BY51" i="14"/>
  <c r="BZ57" i="14"/>
  <c r="BY57" i="14"/>
  <c r="BZ63" i="14"/>
  <c r="BY63" i="14"/>
  <c r="BZ69" i="14"/>
  <c r="BY69" i="14"/>
  <c r="BZ75" i="14"/>
  <c r="BY75" i="14"/>
  <c r="BZ81" i="14"/>
  <c r="BY81" i="14"/>
  <c r="BZ46" i="14"/>
  <c r="BY46" i="14"/>
  <c r="BZ52" i="14"/>
  <c r="BY52" i="14"/>
  <c r="BZ58" i="14"/>
  <c r="BY58" i="14"/>
  <c r="BZ64" i="14"/>
  <c r="BY64" i="14"/>
  <c r="BZ70" i="14"/>
  <c r="BY70" i="14"/>
  <c r="BZ76" i="14"/>
  <c r="BY76" i="14"/>
  <c r="BZ82" i="14"/>
  <c r="BY82" i="14"/>
  <c r="BZ47" i="14"/>
  <c r="BY47" i="14"/>
  <c r="BZ53" i="14"/>
  <c r="BY53" i="14"/>
  <c r="BZ59" i="14"/>
  <c r="BY59" i="14"/>
  <c r="BZ65" i="14"/>
  <c r="BY65" i="14"/>
  <c r="BZ71" i="14"/>
  <c r="BY71" i="14"/>
  <c r="BZ77" i="14"/>
  <c r="BY77" i="14"/>
  <c r="BZ83" i="14"/>
  <c r="BY83" i="14"/>
  <c r="BZ88" i="14"/>
  <c r="BY88" i="14"/>
  <c r="BZ89" i="14"/>
  <c r="BY89" i="14"/>
  <c r="BZ84" i="14"/>
  <c r="BY84" i="14"/>
  <c r="BZ85" i="14"/>
  <c r="BY85" i="14"/>
  <c r="BZ86" i="14"/>
  <c r="BY86" i="14"/>
  <c r="BZ87" i="14"/>
  <c r="BY87" i="14"/>
  <c r="BX10" i="14"/>
  <c r="BW10" i="14"/>
  <c r="BX16" i="14"/>
  <c r="BW16" i="14"/>
  <c r="BX22" i="14"/>
  <c r="BW22" i="14"/>
  <c r="BX28" i="14"/>
  <c r="BW28" i="14"/>
  <c r="BX34" i="14"/>
  <c r="BW34" i="14"/>
  <c r="BX40" i="14"/>
  <c r="BW40" i="14"/>
  <c r="BX5" i="14"/>
  <c r="BW5" i="14"/>
  <c r="BX11" i="14"/>
  <c r="BW11" i="14"/>
  <c r="BX17" i="14"/>
  <c r="BW17" i="14"/>
  <c r="BX23" i="14"/>
  <c r="BW23" i="14"/>
  <c r="BX29" i="14"/>
  <c r="BW29" i="14"/>
  <c r="BX35" i="14"/>
  <c r="BW35" i="14"/>
  <c r="BX41" i="14"/>
  <c r="BW41" i="14"/>
  <c r="BX6" i="14"/>
  <c r="BW6" i="14"/>
  <c r="BX12" i="14"/>
  <c r="BW12" i="14"/>
  <c r="BX18" i="14"/>
  <c r="BW18" i="14"/>
  <c r="BX24" i="14"/>
  <c r="BW24" i="14"/>
  <c r="BX30" i="14"/>
  <c r="BW30" i="14"/>
  <c r="BX36" i="14"/>
  <c r="BW36" i="14"/>
  <c r="BX7" i="14"/>
  <c r="BW7" i="14"/>
  <c r="BX13" i="14"/>
  <c r="BW13" i="14"/>
  <c r="BX19" i="14"/>
  <c r="BW19" i="14"/>
  <c r="BX25" i="14"/>
  <c r="BW25" i="14"/>
  <c r="BX31" i="14"/>
  <c r="BW31" i="14"/>
  <c r="BX37" i="14"/>
  <c r="BW37" i="14"/>
  <c r="BX8" i="14"/>
  <c r="BW8" i="14"/>
  <c r="BX14" i="14"/>
  <c r="BW14" i="14"/>
  <c r="BX20" i="14"/>
  <c r="BW20" i="14"/>
  <c r="BX26" i="14"/>
  <c r="BW26" i="14"/>
  <c r="BX32" i="14"/>
  <c r="BW32" i="14"/>
  <c r="BX38" i="14"/>
  <c r="BW38" i="14"/>
  <c r="BX9" i="14"/>
  <c r="BW9" i="14"/>
  <c r="BX15" i="14"/>
  <c r="BW15" i="14"/>
  <c r="BX21" i="14"/>
  <c r="BW21" i="14"/>
  <c r="BX27" i="14"/>
  <c r="BW27" i="14"/>
  <c r="BX33" i="14"/>
  <c r="BW33" i="14"/>
  <c r="BX39" i="14"/>
  <c r="BW39" i="14"/>
  <c r="BX42" i="14"/>
  <c r="BW42" i="14"/>
  <c r="BX47" i="14"/>
  <c r="BW47" i="14"/>
  <c r="BX53" i="14"/>
  <c r="BW53" i="14"/>
  <c r="BX59" i="14"/>
  <c r="BW59" i="14"/>
  <c r="BX65" i="14"/>
  <c r="BW65" i="14"/>
  <c r="BX71" i="14"/>
  <c r="BW71" i="14"/>
  <c r="BX77" i="14"/>
  <c r="BW77" i="14"/>
  <c r="BX43" i="14"/>
  <c r="BW43" i="14"/>
  <c r="BX48" i="14"/>
  <c r="BW48" i="14"/>
  <c r="BX54" i="14"/>
  <c r="BW54" i="14"/>
  <c r="BX60" i="14"/>
  <c r="BW60" i="14"/>
  <c r="BX66" i="14"/>
  <c r="BW66" i="14"/>
  <c r="BX72" i="14"/>
  <c r="BW72" i="14"/>
  <c r="BX78" i="14"/>
  <c r="BW78" i="14"/>
  <c r="BX49" i="14"/>
  <c r="BW49" i="14"/>
  <c r="BX55" i="14"/>
  <c r="BW55" i="14"/>
  <c r="BX61" i="14"/>
  <c r="BW61" i="14"/>
  <c r="BX67" i="14"/>
  <c r="BW67" i="14"/>
  <c r="BX73" i="14"/>
  <c r="BW73" i="14"/>
  <c r="BX44" i="14"/>
  <c r="BW44" i="14"/>
  <c r="BX50" i="14"/>
  <c r="BW50" i="14"/>
  <c r="BX56" i="14"/>
  <c r="BW56" i="14"/>
  <c r="BX45" i="14"/>
  <c r="BW45" i="14"/>
  <c r="BX51" i="14"/>
  <c r="BW51" i="14"/>
  <c r="BX57" i="14"/>
  <c r="BW57" i="14"/>
  <c r="BX63" i="14"/>
  <c r="BW63" i="14"/>
  <c r="BX69" i="14"/>
  <c r="BW69" i="14"/>
  <c r="BX75" i="14"/>
  <c r="BW75" i="14"/>
  <c r="BX46" i="14"/>
  <c r="BW46" i="14"/>
  <c r="BX52" i="14"/>
  <c r="BW52" i="14"/>
  <c r="BX58" i="14"/>
  <c r="BW58" i="14"/>
  <c r="BX64" i="14"/>
  <c r="BW64" i="14"/>
  <c r="BX70" i="14"/>
  <c r="BW70" i="14"/>
  <c r="BX76" i="14"/>
  <c r="BW76" i="14"/>
  <c r="BX82" i="14"/>
  <c r="BW82" i="14"/>
  <c r="BX87" i="14"/>
  <c r="BW87" i="14"/>
  <c r="BX83" i="14"/>
  <c r="BW83" i="14"/>
  <c r="BX86" i="14"/>
  <c r="BW86" i="14"/>
  <c r="BX88" i="14"/>
  <c r="BW88" i="14"/>
  <c r="BX89" i="14"/>
  <c r="BW89" i="14"/>
  <c r="BX62" i="14"/>
  <c r="BW62" i="14"/>
  <c r="BX79" i="14"/>
  <c r="BW79" i="14"/>
  <c r="BX81" i="14"/>
  <c r="BW81" i="14"/>
  <c r="BX85" i="14"/>
  <c r="BW85" i="14"/>
  <c r="BX68" i="14"/>
  <c r="BW68" i="14"/>
  <c r="BX80" i="14"/>
  <c r="BW80" i="14"/>
  <c r="BX74" i="14"/>
  <c r="BW74" i="14"/>
  <c r="BX84" i="14"/>
  <c r="BW84" i="14"/>
  <c r="BV10" i="14"/>
  <c r="BU10" i="14"/>
  <c r="BV16" i="14"/>
  <c r="BU16" i="14"/>
  <c r="BV22" i="14"/>
  <c r="BU22" i="14"/>
  <c r="BV28" i="14"/>
  <c r="BU28" i="14"/>
  <c r="BV34" i="14"/>
  <c r="BU34" i="14"/>
  <c r="BV40" i="14"/>
  <c r="BU40" i="14"/>
  <c r="BV5" i="14"/>
  <c r="BU5" i="14"/>
  <c r="BV11" i="14"/>
  <c r="BU11" i="14"/>
  <c r="BV17" i="14"/>
  <c r="BU17" i="14"/>
  <c r="BV23" i="14"/>
  <c r="BU23" i="14"/>
  <c r="BV29" i="14"/>
  <c r="BU29" i="14"/>
  <c r="BV35" i="14"/>
  <c r="BU35" i="14"/>
  <c r="BV41" i="14"/>
  <c r="BU41" i="14"/>
  <c r="BV6" i="14"/>
  <c r="BU6" i="14"/>
  <c r="BV12" i="14"/>
  <c r="BU12" i="14"/>
  <c r="BV18" i="14"/>
  <c r="BU18" i="14"/>
  <c r="BV24" i="14"/>
  <c r="BU24" i="14"/>
  <c r="BV30" i="14"/>
  <c r="BU30" i="14"/>
  <c r="BV36" i="14"/>
  <c r="BU36" i="14"/>
  <c r="BV42" i="14"/>
  <c r="BU42" i="14"/>
  <c r="BV7" i="14"/>
  <c r="BU7" i="14"/>
  <c r="BV13" i="14"/>
  <c r="BU13" i="14"/>
  <c r="BV19" i="14"/>
  <c r="BU19" i="14"/>
  <c r="BV25" i="14"/>
  <c r="BU25" i="14"/>
  <c r="BV31" i="14"/>
  <c r="BU31" i="14"/>
  <c r="BV37" i="14"/>
  <c r="BU37" i="14"/>
  <c r="BV43" i="14"/>
  <c r="BU43" i="14"/>
  <c r="BV8" i="14"/>
  <c r="BU8" i="14"/>
  <c r="BV14" i="14"/>
  <c r="BU14" i="14"/>
  <c r="BV20" i="14"/>
  <c r="BU20" i="14"/>
  <c r="BV26" i="14"/>
  <c r="BU26" i="14"/>
  <c r="BV32" i="14"/>
  <c r="BU32" i="14"/>
  <c r="BV38" i="14"/>
  <c r="BU38" i="14"/>
  <c r="BV9" i="14"/>
  <c r="BU9" i="14"/>
  <c r="BV15" i="14"/>
  <c r="BU15" i="14"/>
  <c r="BV21" i="14"/>
  <c r="BU21" i="14"/>
  <c r="BV27" i="14"/>
  <c r="BU27" i="14"/>
  <c r="BV33" i="14"/>
  <c r="BU33" i="14"/>
  <c r="BV39" i="14"/>
  <c r="BU39" i="14"/>
  <c r="BV45" i="14"/>
  <c r="BU45" i="14"/>
  <c r="BV51" i="14"/>
  <c r="BU51" i="14"/>
  <c r="BV57" i="14"/>
  <c r="BU57" i="14"/>
  <c r="BV63" i="14"/>
  <c r="BU63" i="14"/>
  <c r="BV69" i="14"/>
  <c r="BU69" i="14"/>
  <c r="BV75" i="14"/>
  <c r="BU75" i="14"/>
  <c r="BV46" i="14"/>
  <c r="BU46" i="14"/>
  <c r="BV52" i="14"/>
  <c r="BU52" i="14"/>
  <c r="BV58" i="14"/>
  <c r="BU58" i="14"/>
  <c r="BV64" i="14"/>
  <c r="BU64" i="14"/>
  <c r="BV70" i="14"/>
  <c r="BU70" i="14"/>
  <c r="BV76" i="14"/>
  <c r="BU76" i="14"/>
  <c r="BV82" i="14"/>
  <c r="BU82" i="14"/>
  <c r="BV47" i="14"/>
  <c r="BU47" i="14"/>
  <c r="BV53" i="14"/>
  <c r="BU53" i="14"/>
  <c r="BV59" i="14"/>
  <c r="BU59" i="14"/>
  <c r="BV65" i="14"/>
  <c r="BU65" i="14"/>
  <c r="BV71" i="14"/>
  <c r="BU71" i="14"/>
  <c r="BV77" i="14"/>
  <c r="BU77" i="14"/>
  <c r="BV83" i="14"/>
  <c r="BU83" i="14"/>
  <c r="BV48" i="14"/>
  <c r="BU48" i="14"/>
  <c r="BV54" i="14"/>
  <c r="BU54" i="14"/>
  <c r="BV60" i="14"/>
  <c r="BU60" i="14"/>
  <c r="BV66" i="14"/>
  <c r="BU66" i="14"/>
  <c r="BV72" i="14"/>
  <c r="BU72" i="14"/>
  <c r="BV78" i="14"/>
  <c r="BU78" i="14"/>
  <c r="BV49" i="14"/>
  <c r="BU49" i="14"/>
  <c r="BV55" i="14"/>
  <c r="BU55" i="14"/>
  <c r="BV61" i="14"/>
  <c r="BU61" i="14"/>
  <c r="BV67" i="14"/>
  <c r="BU67" i="14"/>
  <c r="BV73" i="14"/>
  <c r="BU73" i="14"/>
  <c r="BV79" i="14"/>
  <c r="BU79" i="14"/>
  <c r="BV44" i="14"/>
  <c r="BU44" i="14"/>
  <c r="BV50" i="14"/>
  <c r="BU50" i="14"/>
  <c r="BV56" i="14"/>
  <c r="BU56" i="14"/>
  <c r="BV62" i="14"/>
  <c r="BU62" i="14"/>
  <c r="BV68" i="14"/>
  <c r="BU68" i="14"/>
  <c r="BV74" i="14"/>
  <c r="BU74" i="14"/>
  <c r="BV80" i="14"/>
  <c r="BU80" i="14"/>
  <c r="BV84" i="14"/>
  <c r="BU84" i="14"/>
  <c r="BV85" i="14"/>
  <c r="BU85" i="14"/>
  <c r="BV81" i="14"/>
  <c r="BU81" i="14"/>
  <c r="BV86" i="14"/>
  <c r="BU86" i="14"/>
  <c r="BV87" i="14"/>
  <c r="BU87" i="14"/>
  <c r="BV88" i="14"/>
  <c r="BU88" i="14"/>
  <c r="BV89" i="14"/>
  <c r="BU89" i="14"/>
  <c r="BT5" i="14"/>
  <c r="BS5" i="14"/>
  <c r="BT6" i="14"/>
  <c r="BS6" i="14"/>
  <c r="BT7" i="14"/>
  <c r="BS7" i="14"/>
  <c r="BT8" i="14"/>
  <c r="BS8" i="14"/>
  <c r="BT9" i="14"/>
  <c r="BS9" i="14"/>
  <c r="BT10" i="14"/>
  <c r="BS10" i="14"/>
  <c r="BT11" i="14"/>
  <c r="BS11" i="14"/>
  <c r="BT12" i="14"/>
  <c r="BS12" i="14"/>
  <c r="BT13" i="14"/>
  <c r="BS13" i="14"/>
  <c r="BT14" i="14"/>
  <c r="BS14" i="14"/>
  <c r="BT15" i="14"/>
  <c r="BS15" i="14"/>
  <c r="BT16" i="14"/>
  <c r="BS16" i="14"/>
  <c r="BT17" i="14"/>
  <c r="BS17" i="14"/>
  <c r="BT18" i="14"/>
  <c r="BS18" i="14"/>
  <c r="BT19" i="14"/>
  <c r="BS19" i="14"/>
  <c r="BT20" i="14"/>
  <c r="BS20" i="14"/>
  <c r="BT21" i="14"/>
  <c r="BS21" i="14"/>
  <c r="BT22" i="14"/>
  <c r="BS22" i="14"/>
  <c r="BT23" i="14"/>
  <c r="BS23" i="14"/>
  <c r="BT24" i="14"/>
  <c r="BS24" i="14"/>
  <c r="BT25" i="14"/>
  <c r="BS25" i="14"/>
  <c r="BT26" i="14"/>
  <c r="BS26" i="14"/>
  <c r="BT27" i="14"/>
  <c r="BS27" i="14"/>
  <c r="BT28" i="14"/>
  <c r="BS28" i="14"/>
  <c r="BT29" i="14"/>
  <c r="BS29" i="14"/>
  <c r="BT30" i="14"/>
  <c r="BS30" i="14"/>
  <c r="BT31" i="14"/>
  <c r="BS31" i="14"/>
  <c r="BT32" i="14"/>
  <c r="BS32" i="14"/>
  <c r="BT33" i="14"/>
  <c r="BS33" i="14"/>
  <c r="BT34" i="14"/>
  <c r="BS34" i="14"/>
  <c r="BT35" i="14"/>
  <c r="BS35" i="14"/>
  <c r="BT36" i="14"/>
  <c r="BS36" i="14"/>
  <c r="BT37" i="14"/>
  <c r="BS37" i="14"/>
  <c r="BT38" i="14"/>
  <c r="BS38" i="14"/>
  <c r="BT39" i="14"/>
  <c r="BS39" i="14"/>
  <c r="BT40" i="14"/>
  <c r="BS40" i="14"/>
  <c r="BT41" i="14"/>
  <c r="BS41" i="14"/>
  <c r="BT42" i="14"/>
  <c r="BS42" i="14"/>
  <c r="BT43" i="14"/>
  <c r="BS43" i="14"/>
  <c r="BT44" i="14"/>
  <c r="BS44" i="14"/>
  <c r="BT45" i="14"/>
  <c r="BS45" i="14"/>
  <c r="BT46" i="14"/>
  <c r="BS46" i="14"/>
  <c r="BT47" i="14"/>
  <c r="BS47" i="14"/>
  <c r="BT48" i="14"/>
  <c r="BS48" i="14"/>
  <c r="BT49" i="14"/>
  <c r="BS49" i="14"/>
  <c r="BT50" i="14"/>
  <c r="BS50" i="14"/>
  <c r="BT51" i="14"/>
  <c r="BS51" i="14"/>
  <c r="BT52" i="14"/>
  <c r="BS52" i="14"/>
  <c r="BT53" i="14"/>
  <c r="BS53" i="14"/>
  <c r="BT54" i="14"/>
  <c r="BS54" i="14"/>
  <c r="BT55" i="14"/>
  <c r="BS55" i="14"/>
  <c r="BT56" i="14"/>
  <c r="BS56" i="14"/>
  <c r="BT57" i="14"/>
  <c r="BS57" i="14"/>
  <c r="BT58" i="14"/>
  <c r="BS58" i="14"/>
  <c r="BT59" i="14"/>
  <c r="BS59" i="14"/>
  <c r="BT60" i="14"/>
  <c r="BS60" i="14"/>
  <c r="BT61" i="14"/>
  <c r="BS61" i="14"/>
  <c r="BT62" i="14"/>
  <c r="BS62" i="14"/>
  <c r="BT63" i="14"/>
  <c r="BS63" i="14"/>
  <c r="BT64" i="14"/>
  <c r="BS64" i="14"/>
  <c r="BT65" i="14"/>
  <c r="BS65" i="14"/>
  <c r="BT66" i="14"/>
  <c r="BS66" i="14"/>
  <c r="BT67" i="14"/>
  <c r="BS67" i="14"/>
  <c r="BT68" i="14"/>
  <c r="BS68" i="14"/>
  <c r="BT69" i="14"/>
  <c r="BS69" i="14"/>
  <c r="BT70" i="14"/>
  <c r="BS70" i="14"/>
  <c r="BT71" i="14"/>
  <c r="BS71" i="14"/>
  <c r="BT72" i="14"/>
  <c r="BS72" i="14"/>
  <c r="BT73" i="14"/>
  <c r="BS73" i="14"/>
  <c r="BT74" i="14"/>
  <c r="BS74" i="14"/>
  <c r="BT75" i="14"/>
  <c r="BS75" i="14"/>
  <c r="BT76" i="14"/>
  <c r="BS76" i="14"/>
  <c r="BT77" i="14"/>
  <c r="BS77" i="14"/>
  <c r="BT78" i="14"/>
  <c r="BS78" i="14"/>
  <c r="BT79" i="14"/>
  <c r="BS79" i="14"/>
  <c r="BT80" i="14"/>
  <c r="BS80" i="14"/>
  <c r="BT81" i="14"/>
  <c r="BS81" i="14"/>
  <c r="BT82" i="14"/>
  <c r="BS82" i="14"/>
  <c r="BT83" i="14"/>
  <c r="BS83" i="14"/>
  <c r="BT84" i="14"/>
  <c r="BS84" i="14"/>
  <c r="BT87" i="14"/>
  <c r="BS87" i="14"/>
  <c r="BT89" i="14"/>
  <c r="BS89" i="14"/>
  <c r="BT85" i="14"/>
  <c r="BS85" i="14"/>
  <c r="BT86" i="14"/>
  <c r="BS86" i="14"/>
  <c r="BT88" i="14"/>
  <c r="BS88" i="14"/>
  <c r="CM4" i="14"/>
  <c r="CL4" i="14"/>
  <c r="CK4" i="14"/>
  <c r="CJ4" i="14"/>
  <c r="CI4" i="14"/>
  <c r="CH4" i="14"/>
  <c r="CG4" i="14"/>
  <c r="CF4" i="14"/>
  <c r="CE4" i="14"/>
  <c r="CD4" i="14"/>
  <c r="CM3" i="14"/>
  <c r="CL3" i="14"/>
  <c r="CK3" i="14"/>
  <c r="CJ3" i="14"/>
  <c r="CI3" i="14"/>
  <c r="CH3" i="14"/>
  <c r="CG3" i="14"/>
  <c r="CF3" i="14"/>
  <c r="CE3" i="14"/>
  <c r="CD3" i="14"/>
  <c r="CM9" i="14"/>
  <c r="CL9" i="14"/>
  <c r="CM15" i="14"/>
  <c r="CL15" i="14"/>
  <c r="CM21" i="14"/>
  <c r="CL21" i="14"/>
  <c r="CM27" i="14"/>
  <c r="CL27" i="14"/>
  <c r="CM33" i="14"/>
  <c r="CL33" i="14"/>
  <c r="CM39" i="14"/>
  <c r="CL39" i="14"/>
  <c r="CM10" i="14"/>
  <c r="CL10" i="14"/>
  <c r="CM16" i="14"/>
  <c r="CL16" i="14"/>
  <c r="CM22" i="14"/>
  <c r="CL22" i="14"/>
  <c r="CM28" i="14"/>
  <c r="CL28" i="14"/>
  <c r="CM34" i="14"/>
  <c r="CL34" i="14"/>
  <c r="CM40" i="14"/>
  <c r="CL40" i="14"/>
  <c r="CM5" i="14"/>
  <c r="CL5" i="14"/>
  <c r="CM11" i="14"/>
  <c r="CL11" i="14"/>
  <c r="CM17" i="14"/>
  <c r="CL17" i="14"/>
  <c r="CM23" i="14"/>
  <c r="CL23" i="14"/>
  <c r="CM29" i="14"/>
  <c r="CL29" i="14"/>
  <c r="CM35" i="14"/>
  <c r="CL35" i="14"/>
  <c r="CM41" i="14"/>
  <c r="CL41" i="14"/>
  <c r="CM6" i="14"/>
  <c r="CL6" i="14"/>
  <c r="CM12" i="14"/>
  <c r="CL12" i="14"/>
  <c r="CM18" i="14"/>
  <c r="CL18" i="14"/>
  <c r="CM24" i="14"/>
  <c r="CL24" i="14"/>
  <c r="CM30" i="14"/>
  <c r="CL30" i="14"/>
  <c r="CM36" i="14"/>
  <c r="CL36" i="14"/>
  <c r="CM42" i="14"/>
  <c r="CL42" i="14"/>
  <c r="CM7" i="14"/>
  <c r="CL7" i="14"/>
  <c r="CM13" i="14"/>
  <c r="CL13" i="14"/>
  <c r="CM19" i="14"/>
  <c r="CL19" i="14"/>
  <c r="CM25" i="14"/>
  <c r="CL25" i="14"/>
  <c r="CM31" i="14"/>
  <c r="CL31" i="14"/>
  <c r="CM37" i="14"/>
  <c r="CL37" i="14"/>
  <c r="CM43" i="14"/>
  <c r="CL43" i="14"/>
  <c r="CM8" i="14"/>
  <c r="CL8" i="14"/>
  <c r="CM14" i="14"/>
  <c r="CL14" i="14"/>
  <c r="CM20" i="14"/>
  <c r="CL20" i="14"/>
  <c r="CM26" i="14"/>
  <c r="CL26" i="14"/>
  <c r="CM32" i="14"/>
  <c r="CL32" i="14"/>
  <c r="CM38" i="14"/>
  <c r="CL38" i="14"/>
  <c r="CM49" i="14"/>
  <c r="CL49" i="14"/>
  <c r="CM55" i="14"/>
  <c r="CL55" i="14"/>
  <c r="CM61" i="14"/>
  <c r="CL61" i="14"/>
  <c r="CM67" i="14"/>
  <c r="CL67" i="14"/>
  <c r="CM73" i="14"/>
  <c r="CL73" i="14"/>
  <c r="CM44" i="14"/>
  <c r="CL44" i="14"/>
  <c r="CM50" i="14"/>
  <c r="CL50" i="14"/>
  <c r="CM45" i="14"/>
  <c r="CL45" i="14"/>
  <c r="CM51" i="14"/>
  <c r="CL51" i="14"/>
  <c r="CM57" i="14"/>
  <c r="CL57" i="14"/>
  <c r="CM63" i="14"/>
  <c r="CL63" i="14"/>
  <c r="CM69" i="14"/>
  <c r="CL69" i="14"/>
  <c r="CM75" i="14"/>
  <c r="CL75" i="14"/>
  <c r="CM81" i="14"/>
  <c r="CL81" i="14"/>
  <c r="CM46" i="14"/>
  <c r="CL46" i="14"/>
  <c r="CM52" i="14"/>
  <c r="CL52" i="14"/>
  <c r="CM58" i="14"/>
  <c r="CL58" i="14"/>
  <c r="CM64" i="14"/>
  <c r="CL64" i="14"/>
  <c r="CM70" i="14"/>
  <c r="CL70" i="14"/>
  <c r="CM76" i="14"/>
  <c r="CL76" i="14"/>
  <c r="CM82" i="14"/>
  <c r="CL82" i="14"/>
  <c r="CM47" i="14"/>
  <c r="CL47" i="14"/>
  <c r="CM53" i="14"/>
  <c r="CL53" i="14"/>
  <c r="CM59" i="14"/>
  <c r="CL59" i="14"/>
  <c r="CM65" i="14"/>
  <c r="CL65" i="14"/>
  <c r="CM71" i="14"/>
  <c r="CL71" i="14"/>
  <c r="CM77" i="14"/>
  <c r="CL77" i="14"/>
  <c r="CM48" i="14"/>
  <c r="CL48" i="14"/>
  <c r="CM54" i="14"/>
  <c r="CL54" i="14"/>
  <c r="CM60" i="14"/>
  <c r="CL60" i="14"/>
  <c r="CM66" i="14"/>
  <c r="CL66" i="14"/>
  <c r="CM72" i="14"/>
  <c r="CL72" i="14"/>
  <c r="CM78" i="14"/>
  <c r="CL78" i="14"/>
  <c r="CM62" i="14"/>
  <c r="CL62" i="14"/>
  <c r="CL89" i="14"/>
  <c r="CM89" i="14"/>
  <c r="CM68" i="14"/>
  <c r="CL68" i="14"/>
  <c r="CM74" i="14"/>
  <c r="CL74" i="14"/>
  <c r="CM79" i="14"/>
  <c r="CL79" i="14"/>
  <c r="CM84" i="14"/>
  <c r="CL84" i="14"/>
  <c r="CM85" i="14"/>
  <c r="CL85" i="14"/>
  <c r="CM80" i="14"/>
  <c r="CL80" i="14"/>
  <c r="CM86" i="14"/>
  <c r="CL86" i="14"/>
  <c r="CM87" i="14"/>
  <c r="CL87" i="14"/>
  <c r="CM56" i="14"/>
  <c r="CL56" i="14"/>
  <c r="CM83" i="14"/>
  <c r="CL83" i="14"/>
  <c r="CM88" i="14"/>
  <c r="CL88" i="14"/>
  <c r="CK9" i="14"/>
  <c r="CJ9" i="14"/>
  <c r="CK15" i="14"/>
  <c r="CJ15" i="14"/>
  <c r="CK21" i="14"/>
  <c r="CJ21" i="14"/>
  <c r="CK27" i="14"/>
  <c r="CJ27" i="14"/>
  <c r="CK33" i="14"/>
  <c r="CJ33" i="14"/>
  <c r="CK39" i="14"/>
  <c r="CJ39" i="14"/>
  <c r="CK10" i="14"/>
  <c r="CJ10" i="14"/>
  <c r="CK16" i="14"/>
  <c r="CJ16" i="14"/>
  <c r="CK22" i="14"/>
  <c r="CJ22" i="14"/>
  <c r="CK28" i="14"/>
  <c r="CJ28" i="14"/>
  <c r="CK34" i="14"/>
  <c r="CJ34" i="14"/>
  <c r="CK40" i="14"/>
  <c r="CJ40" i="14"/>
  <c r="CK5" i="14"/>
  <c r="CJ5" i="14"/>
  <c r="CK11" i="14"/>
  <c r="CJ11" i="14"/>
  <c r="CK17" i="14"/>
  <c r="CJ17" i="14"/>
  <c r="CK23" i="14"/>
  <c r="CJ23" i="14"/>
  <c r="CK29" i="14"/>
  <c r="CJ29" i="14"/>
  <c r="CK35" i="14"/>
  <c r="CJ35" i="14"/>
  <c r="CK41" i="14"/>
  <c r="CJ41" i="14"/>
  <c r="CK6" i="14"/>
  <c r="CJ6" i="14"/>
  <c r="CK12" i="14"/>
  <c r="CJ12" i="14"/>
  <c r="CK18" i="14"/>
  <c r="CJ18" i="14"/>
  <c r="CK24" i="14"/>
  <c r="CJ24" i="14"/>
  <c r="CK30" i="14"/>
  <c r="CJ30" i="14"/>
  <c r="CK36" i="14"/>
  <c r="CJ36" i="14"/>
  <c r="CK42" i="14"/>
  <c r="CJ42" i="14"/>
  <c r="CK7" i="14"/>
  <c r="CJ7" i="14"/>
  <c r="CK13" i="14"/>
  <c r="CJ13" i="14"/>
  <c r="CK19" i="14"/>
  <c r="CJ19" i="14"/>
  <c r="CK25" i="14"/>
  <c r="CJ25" i="14"/>
  <c r="CK31" i="14"/>
  <c r="CJ31" i="14"/>
  <c r="CK37" i="14"/>
  <c r="CJ37" i="14"/>
  <c r="CK8" i="14"/>
  <c r="CJ8" i="14"/>
  <c r="CK14" i="14"/>
  <c r="CJ14" i="14"/>
  <c r="CK20" i="14"/>
  <c r="CJ20" i="14"/>
  <c r="CK26" i="14"/>
  <c r="CJ26" i="14"/>
  <c r="CK32" i="14"/>
  <c r="CJ32" i="14"/>
  <c r="CK38" i="14"/>
  <c r="CJ38" i="14"/>
  <c r="CK47" i="14"/>
  <c r="CJ47" i="14"/>
  <c r="CK53" i="14"/>
  <c r="CJ53" i="14"/>
  <c r="CK59" i="14"/>
  <c r="CJ59" i="14"/>
  <c r="CK65" i="14"/>
  <c r="CJ65" i="14"/>
  <c r="CK71" i="14"/>
  <c r="CJ71" i="14"/>
  <c r="CK77" i="14"/>
  <c r="CJ77" i="14"/>
  <c r="CK83" i="14"/>
  <c r="CJ83" i="14"/>
  <c r="CK48" i="14"/>
  <c r="CJ48" i="14"/>
  <c r="CK54" i="14"/>
  <c r="CJ54" i="14"/>
  <c r="CK60" i="14"/>
  <c r="CJ60" i="14"/>
  <c r="CK66" i="14"/>
  <c r="CJ66" i="14"/>
  <c r="CK72" i="14"/>
  <c r="CJ72" i="14"/>
  <c r="CK78" i="14"/>
  <c r="CJ78" i="14"/>
  <c r="CK49" i="14"/>
  <c r="CJ49" i="14"/>
  <c r="CK55" i="14"/>
  <c r="CJ55" i="14"/>
  <c r="CK61" i="14"/>
  <c r="CJ61" i="14"/>
  <c r="CK67" i="14"/>
  <c r="CJ67" i="14"/>
  <c r="CK73" i="14"/>
  <c r="CJ73" i="14"/>
  <c r="CK79" i="14"/>
  <c r="CJ79" i="14"/>
  <c r="CK43" i="14"/>
  <c r="CJ43" i="14"/>
  <c r="CK44" i="14"/>
  <c r="CJ44" i="14"/>
  <c r="CK50" i="14"/>
  <c r="CJ50" i="14"/>
  <c r="CK56" i="14"/>
  <c r="CJ56" i="14"/>
  <c r="CK62" i="14"/>
  <c r="CJ62" i="14"/>
  <c r="CK68" i="14"/>
  <c r="CJ68" i="14"/>
  <c r="CK74" i="14"/>
  <c r="CJ74" i="14"/>
  <c r="CK80" i="14"/>
  <c r="CJ80" i="14"/>
  <c r="CK45" i="14"/>
  <c r="CJ45" i="14"/>
  <c r="CK51" i="14"/>
  <c r="CJ51" i="14"/>
  <c r="CK57" i="14"/>
  <c r="CJ57" i="14"/>
  <c r="CK63" i="14"/>
  <c r="CJ63" i="14"/>
  <c r="CK69" i="14"/>
  <c r="CJ69" i="14"/>
  <c r="CK75" i="14"/>
  <c r="CJ75" i="14"/>
  <c r="CK81" i="14"/>
  <c r="CJ81" i="14"/>
  <c r="CK46" i="14"/>
  <c r="CJ46" i="14"/>
  <c r="CK52" i="14"/>
  <c r="CJ52" i="14"/>
  <c r="CK58" i="14"/>
  <c r="CJ58" i="14"/>
  <c r="CK64" i="14"/>
  <c r="CJ64" i="14"/>
  <c r="CK70" i="14"/>
  <c r="CJ70" i="14"/>
  <c r="CK76" i="14"/>
  <c r="CJ76" i="14"/>
  <c r="CK82" i="14"/>
  <c r="CJ82" i="14"/>
  <c r="CK87" i="14"/>
  <c r="CJ87" i="14"/>
  <c r="CK88" i="14"/>
  <c r="CJ88" i="14"/>
  <c r="CK89" i="14"/>
  <c r="CJ89" i="14"/>
  <c r="CK84" i="14"/>
  <c r="CJ84" i="14"/>
  <c r="CK85" i="14"/>
  <c r="CJ85" i="14"/>
  <c r="CK86" i="14"/>
  <c r="CJ86" i="14"/>
  <c r="CI9" i="14"/>
  <c r="CH9" i="14"/>
  <c r="CI15" i="14"/>
  <c r="CH15" i="14"/>
  <c r="CI21" i="14"/>
  <c r="CH21" i="14"/>
  <c r="CI27" i="14"/>
  <c r="CH27" i="14"/>
  <c r="CI33" i="14"/>
  <c r="CH33" i="14"/>
  <c r="CI39" i="14"/>
  <c r="CH39" i="14"/>
  <c r="CI10" i="14"/>
  <c r="CH10" i="14"/>
  <c r="CI16" i="14"/>
  <c r="CH16" i="14"/>
  <c r="CI22" i="14"/>
  <c r="CH22" i="14"/>
  <c r="CI28" i="14"/>
  <c r="CH28" i="14"/>
  <c r="CI34" i="14"/>
  <c r="CH34" i="14"/>
  <c r="CI40" i="14"/>
  <c r="CH40" i="14"/>
  <c r="CI5" i="14"/>
  <c r="CH5" i="14"/>
  <c r="CI11" i="14"/>
  <c r="CH11" i="14"/>
  <c r="CI17" i="14"/>
  <c r="CH17" i="14"/>
  <c r="CI23" i="14"/>
  <c r="CH23" i="14"/>
  <c r="CI29" i="14"/>
  <c r="CH29" i="14"/>
  <c r="CI35" i="14"/>
  <c r="CH35" i="14"/>
  <c r="CI41" i="14"/>
  <c r="CH41" i="14"/>
  <c r="CI6" i="14"/>
  <c r="CH6" i="14"/>
  <c r="CI12" i="14"/>
  <c r="CH12" i="14"/>
  <c r="CI18" i="14"/>
  <c r="CH18" i="14"/>
  <c r="CI24" i="14"/>
  <c r="CH24" i="14"/>
  <c r="CI30" i="14"/>
  <c r="CH30" i="14"/>
  <c r="CI36" i="14"/>
  <c r="CH36" i="14"/>
  <c r="CI7" i="14"/>
  <c r="CH7" i="14"/>
  <c r="CI13" i="14"/>
  <c r="CH13" i="14"/>
  <c r="CI19" i="14"/>
  <c r="CH19" i="14"/>
  <c r="CI25" i="14"/>
  <c r="CH25" i="14"/>
  <c r="CI31" i="14"/>
  <c r="CH31" i="14"/>
  <c r="CI37" i="14"/>
  <c r="CH37" i="14"/>
  <c r="CI8" i="14"/>
  <c r="CH8" i="14"/>
  <c r="CI14" i="14"/>
  <c r="CH14" i="14"/>
  <c r="CI20" i="14"/>
  <c r="CH20" i="14"/>
  <c r="CI26" i="14"/>
  <c r="CH26" i="14"/>
  <c r="CI32" i="14"/>
  <c r="CH32" i="14"/>
  <c r="CI38" i="14"/>
  <c r="CH38" i="14"/>
  <c r="CI46" i="14"/>
  <c r="CH46" i="14"/>
  <c r="CI52" i="14"/>
  <c r="CH52" i="14"/>
  <c r="CI58" i="14"/>
  <c r="CH58" i="14"/>
  <c r="CI64" i="14"/>
  <c r="CH64" i="14"/>
  <c r="CI70" i="14"/>
  <c r="CH70" i="14"/>
  <c r="CI76" i="14"/>
  <c r="CH76" i="14"/>
  <c r="CI42" i="14"/>
  <c r="CH42" i="14"/>
  <c r="CI47" i="14"/>
  <c r="CH47" i="14"/>
  <c r="CI53" i="14"/>
  <c r="CH53" i="14"/>
  <c r="CI59" i="14"/>
  <c r="CH59" i="14"/>
  <c r="CI65" i="14"/>
  <c r="CH65" i="14"/>
  <c r="CI71" i="14"/>
  <c r="CH71" i="14"/>
  <c r="CI77" i="14"/>
  <c r="CH77" i="14"/>
  <c r="CI43" i="14"/>
  <c r="CH43" i="14"/>
  <c r="CI48" i="14"/>
  <c r="CH48" i="14"/>
  <c r="CI54" i="14"/>
  <c r="CH54" i="14"/>
  <c r="CI60" i="14"/>
  <c r="CH60" i="14"/>
  <c r="CI66" i="14"/>
  <c r="CH66" i="14"/>
  <c r="CI72" i="14"/>
  <c r="CH72" i="14"/>
  <c r="CI49" i="14"/>
  <c r="CH49" i="14"/>
  <c r="CI55" i="14"/>
  <c r="CH55" i="14"/>
  <c r="CI44" i="14"/>
  <c r="CH44" i="14"/>
  <c r="CI50" i="14"/>
  <c r="CH50" i="14"/>
  <c r="CI56" i="14"/>
  <c r="CH56" i="14"/>
  <c r="CI62" i="14"/>
  <c r="CH62" i="14"/>
  <c r="CI68" i="14"/>
  <c r="CH68" i="14"/>
  <c r="CI74" i="14"/>
  <c r="CH74" i="14"/>
  <c r="CI80" i="14"/>
  <c r="CH80" i="14"/>
  <c r="CI45" i="14"/>
  <c r="CH45" i="14"/>
  <c r="CI51" i="14"/>
  <c r="CH51" i="14"/>
  <c r="CI57" i="14"/>
  <c r="CH57" i="14"/>
  <c r="CI63" i="14"/>
  <c r="CH63" i="14"/>
  <c r="CI69" i="14"/>
  <c r="CH69" i="14"/>
  <c r="CI75" i="14"/>
  <c r="CH75" i="14"/>
  <c r="CI81" i="14"/>
  <c r="CH81" i="14"/>
  <c r="CI61" i="14"/>
  <c r="CH61" i="14"/>
  <c r="CI84" i="14"/>
  <c r="CH84" i="14"/>
  <c r="CI67" i="14"/>
  <c r="CH67" i="14"/>
  <c r="CI87" i="14"/>
  <c r="CH87" i="14"/>
  <c r="CI73" i="14"/>
  <c r="CH73" i="14"/>
  <c r="CI83" i="14"/>
  <c r="CH83" i="14"/>
  <c r="CI86" i="14"/>
  <c r="CH86" i="14"/>
  <c r="CI88" i="14"/>
  <c r="CH88" i="14"/>
  <c r="CI78" i="14"/>
  <c r="CH78" i="14"/>
  <c r="CI89" i="14"/>
  <c r="CH89" i="14"/>
  <c r="CI79" i="14"/>
  <c r="CH79" i="14"/>
  <c r="CI82" i="14"/>
  <c r="CH82" i="14"/>
  <c r="CI85" i="14"/>
  <c r="CH85" i="14"/>
  <c r="CG9" i="14"/>
  <c r="CF9" i="14"/>
  <c r="CG15" i="14"/>
  <c r="CF15" i="14"/>
  <c r="CG21" i="14"/>
  <c r="CF21" i="14"/>
  <c r="CG27" i="14"/>
  <c r="CF27" i="14"/>
  <c r="CG33" i="14"/>
  <c r="CF33" i="14"/>
  <c r="CG39" i="14"/>
  <c r="CF39" i="14"/>
  <c r="CG10" i="14"/>
  <c r="CF10" i="14"/>
  <c r="CG16" i="14"/>
  <c r="CF16" i="14"/>
  <c r="CG22" i="14"/>
  <c r="CF22" i="14"/>
  <c r="CG28" i="14"/>
  <c r="CF28" i="14"/>
  <c r="CG34" i="14"/>
  <c r="CF34" i="14"/>
  <c r="CG40" i="14"/>
  <c r="CF40" i="14"/>
  <c r="CG5" i="14"/>
  <c r="CF5" i="14"/>
  <c r="CG11" i="14"/>
  <c r="CF11" i="14"/>
  <c r="CG17" i="14"/>
  <c r="CF17" i="14"/>
  <c r="CG23" i="14"/>
  <c r="CF23" i="14"/>
  <c r="CG29" i="14"/>
  <c r="CF29" i="14"/>
  <c r="CG35" i="14"/>
  <c r="CF35" i="14"/>
  <c r="CG41" i="14"/>
  <c r="CF41" i="14"/>
  <c r="CG6" i="14"/>
  <c r="CF6" i="14"/>
  <c r="CG12" i="14"/>
  <c r="CF12" i="14"/>
  <c r="CG18" i="14"/>
  <c r="CF18" i="14"/>
  <c r="CG24" i="14"/>
  <c r="CF24" i="14"/>
  <c r="CG30" i="14"/>
  <c r="CF30" i="14"/>
  <c r="CG36" i="14"/>
  <c r="CF36" i="14"/>
  <c r="CG42" i="14"/>
  <c r="CF42" i="14"/>
  <c r="CG7" i="14"/>
  <c r="CF7" i="14"/>
  <c r="CG13" i="14"/>
  <c r="CF13" i="14"/>
  <c r="CG19" i="14"/>
  <c r="CF19" i="14"/>
  <c r="CG25" i="14"/>
  <c r="CF25" i="14"/>
  <c r="CG31" i="14"/>
  <c r="CF31" i="14"/>
  <c r="CG37" i="14"/>
  <c r="CF37" i="14"/>
  <c r="CG43" i="14"/>
  <c r="CF43" i="14"/>
  <c r="CG8" i="14"/>
  <c r="CF8" i="14"/>
  <c r="CG14" i="14"/>
  <c r="CF14" i="14"/>
  <c r="CG20" i="14"/>
  <c r="CF20" i="14"/>
  <c r="CG26" i="14"/>
  <c r="CF26" i="14"/>
  <c r="CG32" i="14"/>
  <c r="CF32" i="14"/>
  <c r="CG38" i="14"/>
  <c r="CF38" i="14"/>
  <c r="CG44" i="14"/>
  <c r="CF44" i="14"/>
  <c r="CG50" i="14"/>
  <c r="CF50" i="14"/>
  <c r="CG56" i="14"/>
  <c r="CF56" i="14"/>
  <c r="CG62" i="14"/>
  <c r="CF62" i="14"/>
  <c r="CG68" i="14"/>
  <c r="CF68" i="14"/>
  <c r="CG74" i="14"/>
  <c r="CF74" i="14"/>
  <c r="CG80" i="14"/>
  <c r="CF80" i="14"/>
  <c r="CG45" i="14"/>
  <c r="CF45" i="14"/>
  <c r="CG51" i="14"/>
  <c r="CF51" i="14"/>
  <c r="CG57" i="14"/>
  <c r="CF57" i="14"/>
  <c r="CG63" i="14"/>
  <c r="CF63" i="14"/>
  <c r="CG69" i="14"/>
  <c r="CF69" i="14"/>
  <c r="CG75" i="14"/>
  <c r="CF75" i="14"/>
  <c r="CG81" i="14"/>
  <c r="CF81" i="14"/>
  <c r="CG46" i="14"/>
  <c r="CF46" i="14"/>
  <c r="CG52" i="14"/>
  <c r="CF52" i="14"/>
  <c r="CG58" i="14"/>
  <c r="CF58" i="14"/>
  <c r="CG64" i="14"/>
  <c r="CF64" i="14"/>
  <c r="CG70" i="14"/>
  <c r="CF70" i="14"/>
  <c r="CG76" i="14"/>
  <c r="CF76" i="14"/>
  <c r="CG82" i="14"/>
  <c r="CF82" i="14"/>
  <c r="CG47" i="14"/>
  <c r="CF47" i="14"/>
  <c r="CG53" i="14"/>
  <c r="CF53" i="14"/>
  <c r="CG59" i="14"/>
  <c r="CF59" i="14"/>
  <c r="CG65" i="14"/>
  <c r="CF65" i="14"/>
  <c r="CG71" i="14"/>
  <c r="CF71" i="14"/>
  <c r="CG77" i="14"/>
  <c r="CF77" i="14"/>
  <c r="CG83" i="14"/>
  <c r="CF83" i="14"/>
  <c r="CG48" i="14"/>
  <c r="CF48" i="14"/>
  <c r="CG54" i="14"/>
  <c r="CF54" i="14"/>
  <c r="CG60" i="14"/>
  <c r="CF60" i="14"/>
  <c r="CG66" i="14"/>
  <c r="CF66" i="14"/>
  <c r="CG72" i="14"/>
  <c r="CF72" i="14"/>
  <c r="CG78" i="14"/>
  <c r="CF78" i="14"/>
  <c r="CG49" i="14"/>
  <c r="CF49" i="14"/>
  <c r="CG55" i="14"/>
  <c r="CF55" i="14"/>
  <c r="CG61" i="14"/>
  <c r="CF61" i="14"/>
  <c r="CG67" i="14"/>
  <c r="CF67" i="14"/>
  <c r="CG73" i="14"/>
  <c r="CF73" i="14"/>
  <c r="CG79" i="14"/>
  <c r="CF79" i="14"/>
  <c r="CG89" i="14"/>
  <c r="CF89" i="14"/>
  <c r="CG84" i="14"/>
  <c r="CF84" i="14"/>
  <c r="CG85" i="14"/>
  <c r="CF85" i="14"/>
  <c r="CG86" i="14"/>
  <c r="CF86" i="14"/>
  <c r="CG87" i="14"/>
  <c r="CF87" i="14"/>
  <c r="CG88" i="14"/>
  <c r="CF88" i="14"/>
  <c r="CE5" i="14"/>
  <c r="CD5" i="14"/>
  <c r="CE6" i="14"/>
  <c r="CD6" i="14"/>
  <c r="CE7" i="14"/>
  <c r="CD7" i="14"/>
  <c r="CE8" i="14"/>
  <c r="CD8" i="14"/>
  <c r="CE9" i="14"/>
  <c r="CD9" i="14"/>
  <c r="CE10" i="14"/>
  <c r="CD10" i="14"/>
  <c r="CE11" i="14"/>
  <c r="CD11" i="14"/>
  <c r="CE12" i="14"/>
  <c r="CD12" i="14"/>
  <c r="CE13" i="14"/>
  <c r="CD13" i="14"/>
  <c r="CE14" i="14"/>
  <c r="CD14" i="14"/>
  <c r="CE15" i="14"/>
  <c r="CD15" i="14"/>
  <c r="CE16" i="14"/>
  <c r="CD16" i="14"/>
  <c r="CE17" i="14"/>
  <c r="CD17" i="14"/>
  <c r="CE18" i="14"/>
  <c r="CD18" i="14"/>
  <c r="CE19" i="14"/>
  <c r="CD19" i="14"/>
  <c r="CE20" i="14"/>
  <c r="CD20" i="14"/>
  <c r="CE21" i="14"/>
  <c r="CD21" i="14"/>
  <c r="CE22" i="14"/>
  <c r="CD22" i="14"/>
  <c r="CE23" i="14"/>
  <c r="CD23" i="14"/>
  <c r="CE24" i="14"/>
  <c r="CD24" i="14"/>
  <c r="CE25" i="14"/>
  <c r="CD25" i="14"/>
  <c r="CE26" i="14"/>
  <c r="CD26" i="14"/>
  <c r="CE27" i="14"/>
  <c r="CD27" i="14"/>
  <c r="CE28" i="14"/>
  <c r="CD28" i="14"/>
  <c r="CE29" i="14"/>
  <c r="CD29" i="14"/>
  <c r="CE30" i="14"/>
  <c r="CD30" i="14"/>
  <c r="CE31" i="14"/>
  <c r="CD31" i="14"/>
  <c r="CE32" i="14"/>
  <c r="CD32" i="14"/>
  <c r="CE33" i="14"/>
  <c r="CD33" i="14"/>
  <c r="CE34" i="14"/>
  <c r="CD34" i="14"/>
  <c r="CE35" i="14"/>
  <c r="CD35" i="14"/>
  <c r="CE36" i="14"/>
  <c r="CD36" i="14"/>
  <c r="CE37" i="14"/>
  <c r="CD37" i="14"/>
  <c r="CE38" i="14"/>
  <c r="CD38" i="14"/>
  <c r="CE39" i="14"/>
  <c r="CD39" i="14"/>
  <c r="CE40" i="14"/>
  <c r="CD40" i="14"/>
  <c r="CE41" i="14"/>
  <c r="CD41" i="14"/>
  <c r="CE42" i="14"/>
  <c r="CD42" i="14"/>
  <c r="CE43" i="14"/>
  <c r="CD43" i="14"/>
  <c r="CE44" i="14"/>
  <c r="CD44" i="14"/>
  <c r="CE45" i="14"/>
  <c r="CD45" i="14"/>
  <c r="CE46" i="14"/>
  <c r="CD46" i="14"/>
  <c r="CE47" i="14"/>
  <c r="CD47" i="14"/>
  <c r="CE48" i="14"/>
  <c r="CD48" i="14"/>
  <c r="CE49" i="14"/>
  <c r="CD49" i="14"/>
  <c r="CE50" i="14"/>
  <c r="CD50" i="14"/>
  <c r="CE51" i="14"/>
  <c r="CD51" i="14"/>
  <c r="CE52" i="14"/>
  <c r="CD52" i="14"/>
  <c r="CE53" i="14"/>
  <c r="CD53" i="14"/>
  <c r="CE54" i="14"/>
  <c r="CD54" i="14"/>
  <c r="CE55" i="14"/>
  <c r="CD55" i="14"/>
  <c r="CE56" i="14"/>
  <c r="CD56" i="14"/>
  <c r="CE57" i="14"/>
  <c r="CD57" i="14"/>
  <c r="CE58" i="14"/>
  <c r="CD58" i="14"/>
  <c r="CE59" i="14"/>
  <c r="CD59" i="14"/>
  <c r="CE60" i="14"/>
  <c r="CD60" i="14"/>
  <c r="CE61" i="14"/>
  <c r="CD61" i="14"/>
  <c r="CE62" i="14"/>
  <c r="CD62" i="14"/>
  <c r="CE63" i="14"/>
  <c r="CD63" i="14"/>
  <c r="CE64" i="14"/>
  <c r="CD64" i="14"/>
  <c r="CE65" i="14"/>
  <c r="CD65" i="14"/>
  <c r="CE66" i="14"/>
  <c r="CD66" i="14"/>
  <c r="CE67" i="14"/>
  <c r="CD67" i="14"/>
  <c r="CE68" i="14"/>
  <c r="CD68" i="14"/>
  <c r="CE69" i="14"/>
  <c r="CD69" i="14"/>
  <c r="CE70" i="14"/>
  <c r="CD70" i="14"/>
  <c r="CE71" i="14"/>
  <c r="CD71" i="14"/>
  <c r="CE72" i="14"/>
  <c r="CD72" i="14"/>
  <c r="CE73" i="14"/>
  <c r="CD73" i="14"/>
  <c r="CE74" i="14"/>
  <c r="CD74" i="14"/>
  <c r="CE75" i="14"/>
  <c r="CD75" i="14"/>
  <c r="CE76" i="14"/>
  <c r="CD76" i="14"/>
  <c r="CE77" i="14"/>
  <c r="CD77" i="14"/>
  <c r="CE78" i="14"/>
  <c r="CD78" i="14"/>
  <c r="CE79" i="14"/>
  <c r="CD79" i="14"/>
  <c r="CE80" i="14"/>
  <c r="CD80" i="14"/>
  <c r="CE81" i="14"/>
  <c r="CD81" i="14"/>
  <c r="CE82" i="14"/>
  <c r="CD82" i="14"/>
  <c r="CE83" i="14"/>
  <c r="CD83" i="14"/>
  <c r="CE85" i="14"/>
  <c r="CD85" i="14"/>
  <c r="CE86" i="14"/>
  <c r="CD86" i="14"/>
  <c r="CE88" i="14"/>
  <c r="CD88" i="14"/>
  <c r="CE84" i="14"/>
  <c r="CD84" i="14"/>
  <c r="CE87" i="14"/>
  <c r="CD87" i="14"/>
  <c r="CE89" i="14"/>
  <c r="CD89" i="14"/>
  <c r="CX4" i="14"/>
  <c r="CW4" i="14"/>
  <c r="CV4" i="14"/>
  <c r="CU4" i="14"/>
  <c r="CT4" i="14"/>
  <c r="CS4" i="14"/>
  <c r="CR4" i="14"/>
  <c r="CQ4" i="14"/>
  <c r="CP4" i="14"/>
  <c r="CO4" i="14"/>
  <c r="CX3" i="14"/>
  <c r="CW3" i="14"/>
  <c r="CV3" i="14"/>
  <c r="CU3" i="14"/>
  <c r="CT3" i="14"/>
  <c r="CS3" i="14"/>
  <c r="CR3" i="14"/>
  <c r="CQ3" i="14"/>
  <c r="CP3" i="14"/>
  <c r="CO3" i="14"/>
  <c r="CX8" i="14"/>
  <c r="CW8" i="14"/>
  <c r="CX14" i="14"/>
  <c r="CW14" i="14"/>
  <c r="CX20" i="14"/>
  <c r="CW20" i="14"/>
  <c r="CX26" i="14"/>
  <c r="CW26" i="14"/>
  <c r="CX32" i="14"/>
  <c r="CW32" i="14"/>
  <c r="CX38" i="14"/>
  <c r="CW38" i="14"/>
  <c r="CX9" i="14"/>
  <c r="CW9" i="14"/>
  <c r="CX15" i="14"/>
  <c r="CW15" i="14"/>
  <c r="CX21" i="14"/>
  <c r="CW21" i="14"/>
  <c r="CX27" i="14"/>
  <c r="CW27" i="14"/>
  <c r="CX33" i="14"/>
  <c r="CW33" i="14"/>
  <c r="CX39" i="14"/>
  <c r="CW39" i="14"/>
  <c r="CX10" i="14"/>
  <c r="CW10" i="14"/>
  <c r="CX16" i="14"/>
  <c r="CW16" i="14"/>
  <c r="CX22" i="14"/>
  <c r="CW22" i="14"/>
  <c r="CX28" i="14"/>
  <c r="CW28" i="14"/>
  <c r="CX34" i="14"/>
  <c r="CW34" i="14"/>
  <c r="CX40" i="14"/>
  <c r="CW40" i="14"/>
  <c r="CX5" i="14"/>
  <c r="CW5" i="14"/>
  <c r="CX11" i="14"/>
  <c r="CW11" i="14"/>
  <c r="CX17" i="14"/>
  <c r="CW17" i="14"/>
  <c r="CX23" i="14"/>
  <c r="CW23" i="14"/>
  <c r="CX29" i="14"/>
  <c r="CW29" i="14"/>
  <c r="CX35" i="14"/>
  <c r="CW35" i="14"/>
  <c r="CX41" i="14"/>
  <c r="CW41" i="14"/>
  <c r="CX6" i="14"/>
  <c r="CW6" i="14"/>
  <c r="CX12" i="14"/>
  <c r="CW12" i="14"/>
  <c r="CX18" i="14"/>
  <c r="CW18" i="14"/>
  <c r="CX24" i="14"/>
  <c r="CW24" i="14"/>
  <c r="CX30" i="14"/>
  <c r="CW30" i="14"/>
  <c r="CX36" i="14"/>
  <c r="CW36" i="14"/>
  <c r="CX42" i="14"/>
  <c r="CW42" i="14"/>
  <c r="CX7" i="14"/>
  <c r="CW7" i="14"/>
  <c r="CX13" i="14"/>
  <c r="CW13" i="14"/>
  <c r="CX19" i="14"/>
  <c r="CW19" i="14"/>
  <c r="CX25" i="14"/>
  <c r="CW25" i="14"/>
  <c r="CX31" i="14"/>
  <c r="CW31" i="14"/>
  <c r="CX37" i="14"/>
  <c r="CW37" i="14"/>
  <c r="CX48" i="14"/>
  <c r="CW48" i="14"/>
  <c r="CX54" i="14"/>
  <c r="CW54" i="14"/>
  <c r="CX60" i="14"/>
  <c r="CW60" i="14"/>
  <c r="CX66" i="14"/>
  <c r="CW66" i="14"/>
  <c r="CX72" i="14"/>
  <c r="CW72" i="14"/>
  <c r="CX49" i="14"/>
  <c r="CW49" i="14"/>
  <c r="CX44" i="14"/>
  <c r="CW44" i="14"/>
  <c r="CX50" i="14"/>
  <c r="CW50" i="14"/>
  <c r="CX56" i="14"/>
  <c r="CW56" i="14"/>
  <c r="CX62" i="14"/>
  <c r="CW62" i="14"/>
  <c r="CX68" i="14"/>
  <c r="CW68" i="14"/>
  <c r="CX74" i="14"/>
  <c r="CW74" i="14"/>
  <c r="CX80" i="14"/>
  <c r="CW80" i="14"/>
  <c r="CX45" i="14"/>
  <c r="CW45" i="14"/>
  <c r="CX51" i="14"/>
  <c r="CW51" i="14"/>
  <c r="CX57" i="14"/>
  <c r="CW57" i="14"/>
  <c r="CX63" i="14"/>
  <c r="CW63" i="14"/>
  <c r="CX69" i="14"/>
  <c r="CW69" i="14"/>
  <c r="CX75" i="14"/>
  <c r="CW75" i="14"/>
  <c r="CX81" i="14"/>
  <c r="CW81" i="14"/>
  <c r="CX46" i="14"/>
  <c r="CW46" i="14"/>
  <c r="CX52" i="14"/>
  <c r="CW52" i="14"/>
  <c r="CX58" i="14"/>
  <c r="CW58" i="14"/>
  <c r="CX64" i="14"/>
  <c r="CW64" i="14"/>
  <c r="CX70" i="14"/>
  <c r="CW70" i="14"/>
  <c r="CX76" i="14"/>
  <c r="CW76" i="14"/>
  <c r="CX82" i="14"/>
  <c r="CW82" i="14"/>
  <c r="CX43" i="14"/>
  <c r="CW43" i="14"/>
  <c r="CX47" i="14"/>
  <c r="CW47" i="14"/>
  <c r="CX53" i="14"/>
  <c r="CW53" i="14"/>
  <c r="CX59" i="14"/>
  <c r="CW59" i="14"/>
  <c r="CX65" i="14"/>
  <c r="CW65" i="14"/>
  <c r="CX71" i="14"/>
  <c r="CW71" i="14"/>
  <c r="CX77" i="14"/>
  <c r="CW77" i="14"/>
  <c r="CX83" i="14"/>
  <c r="CW83" i="14"/>
  <c r="CX88" i="14"/>
  <c r="CW88" i="14"/>
  <c r="CX89" i="14"/>
  <c r="CW89" i="14"/>
  <c r="CX55" i="14"/>
  <c r="CW55" i="14"/>
  <c r="CX78" i="14"/>
  <c r="CW78" i="14"/>
  <c r="CX61" i="14"/>
  <c r="CW61" i="14"/>
  <c r="CX79" i="14"/>
  <c r="CW79" i="14"/>
  <c r="CX84" i="14"/>
  <c r="CW84" i="14"/>
  <c r="CX85" i="14"/>
  <c r="CW85" i="14"/>
  <c r="CX67" i="14"/>
  <c r="CW67" i="14"/>
  <c r="CX86" i="14"/>
  <c r="CW86" i="14"/>
  <c r="CX73" i="14"/>
  <c r="CW73" i="14"/>
  <c r="CX87" i="14"/>
  <c r="CW87" i="14"/>
  <c r="CV8" i="14"/>
  <c r="CU8" i="14"/>
  <c r="CV14" i="14"/>
  <c r="CU14" i="14"/>
  <c r="CV20" i="14"/>
  <c r="CU20" i="14"/>
  <c r="CV26" i="14"/>
  <c r="CU26" i="14"/>
  <c r="CV32" i="14"/>
  <c r="CU32" i="14"/>
  <c r="CV38" i="14"/>
  <c r="CU38" i="14"/>
  <c r="CV9" i="14"/>
  <c r="CU9" i="14"/>
  <c r="CV15" i="14"/>
  <c r="CU15" i="14"/>
  <c r="CV21" i="14"/>
  <c r="CU21" i="14"/>
  <c r="CV27" i="14"/>
  <c r="CU27" i="14"/>
  <c r="CV33" i="14"/>
  <c r="CU33" i="14"/>
  <c r="CV39" i="14"/>
  <c r="CU39" i="14"/>
  <c r="CV10" i="14"/>
  <c r="CU10" i="14"/>
  <c r="CV16" i="14"/>
  <c r="CU16" i="14"/>
  <c r="CV22" i="14"/>
  <c r="CU22" i="14"/>
  <c r="CV28" i="14"/>
  <c r="CU28" i="14"/>
  <c r="CV34" i="14"/>
  <c r="CU34" i="14"/>
  <c r="CV40" i="14"/>
  <c r="CU40" i="14"/>
  <c r="CV5" i="14"/>
  <c r="CU5" i="14"/>
  <c r="CV11" i="14"/>
  <c r="CU11" i="14"/>
  <c r="CV17" i="14"/>
  <c r="CU17" i="14"/>
  <c r="CV23" i="14"/>
  <c r="CU23" i="14"/>
  <c r="CV29" i="14"/>
  <c r="CU29" i="14"/>
  <c r="CV35" i="14"/>
  <c r="CU35" i="14"/>
  <c r="CV41" i="14"/>
  <c r="CU41" i="14"/>
  <c r="CV6" i="14"/>
  <c r="CU6" i="14"/>
  <c r="CV12" i="14"/>
  <c r="CU12" i="14"/>
  <c r="CV18" i="14"/>
  <c r="CU18" i="14"/>
  <c r="CV24" i="14"/>
  <c r="CU24" i="14"/>
  <c r="CV30" i="14"/>
  <c r="CU30" i="14"/>
  <c r="CV36" i="14"/>
  <c r="CU36" i="14"/>
  <c r="CV42" i="14"/>
  <c r="CU42" i="14"/>
  <c r="CV7" i="14"/>
  <c r="CU7" i="14"/>
  <c r="CV13" i="14"/>
  <c r="CU13" i="14"/>
  <c r="CV19" i="14"/>
  <c r="CU19" i="14"/>
  <c r="CV25" i="14"/>
  <c r="CU25" i="14"/>
  <c r="CV31" i="14"/>
  <c r="CU31" i="14"/>
  <c r="CV37" i="14"/>
  <c r="CU37" i="14"/>
  <c r="CV43" i="14"/>
  <c r="CU43" i="14"/>
  <c r="CV46" i="14"/>
  <c r="CU46" i="14"/>
  <c r="CV52" i="14"/>
  <c r="CU52" i="14"/>
  <c r="CV58" i="14"/>
  <c r="CU58" i="14"/>
  <c r="CV64" i="14"/>
  <c r="CU64" i="14"/>
  <c r="CV70" i="14"/>
  <c r="CU70" i="14"/>
  <c r="CV76" i="14"/>
  <c r="CU76" i="14"/>
  <c r="CV82" i="14"/>
  <c r="CU82" i="14"/>
  <c r="CV47" i="14"/>
  <c r="CU47" i="14"/>
  <c r="CV53" i="14"/>
  <c r="CU53" i="14"/>
  <c r="CV59" i="14"/>
  <c r="CU59" i="14"/>
  <c r="CV65" i="14"/>
  <c r="CU65" i="14"/>
  <c r="CV71" i="14"/>
  <c r="CU71" i="14"/>
  <c r="CV77" i="14"/>
  <c r="CU77" i="14"/>
  <c r="CV83" i="14"/>
  <c r="CU83" i="14"/>
  <c r="CV48" i="14"/>
  <c r="CU48" i="14"/>
  <c r="CV54" i="14"/>
  <c r="CU54" i="14"/>
  <c r="CV60" i="14"/>
  <c r="CU60" i="14"/>
  <c r="CV66" i="14"/>
  <c r="CU66" i="14"/>
  <c r="CV72" i="14"/>
  <c r="CU72" i="14"/>
  <c r="CV78" i="14"/>
  <c r="CU78" i="14"/>
  <c r="CV49" i="14"/>
  <c r="CU49" i="14"/>
  <c r="CV55" i="14"/>
  <c r="CU55" i="14"/>
  <c r="CV61" i="14"/>
  <c r="CU61" i="14"/>
  <c r="CV67" i="14"/>
  <c r="CU67" i="14"/>
  <c r="CV73" i="14"/>
  <c r="CU73" i="14"/>
  <c r="CV79" i="14"/>
  <c r="CU79" i="14"/>
  <c r="CV44" i="14"/>
  <c r="CU44" i="14"/>
  <c r="CV50" i="14"/>
  <c r="CU50" i="14"/>
  <c r="CV56" i="14"/>
  <c r="CU56" i="14"/>
  <c r="CV62" i="14"/>
  <c r="CU62" i="14"/>
  <c r="CV68" i="14"/>
  <c r="CU68" i="14"/>
  <c r="CV74" i="14"/>
  <c r="CU74" i="14"/>
  <c r="CV80" i="14"/>
  <c r="CU80" i="14"/>
  <c r="CV45" i="14"/>
  <c r="CU45" i="14"/>
  <c r="CV51" i="14"/>
  <c r="CU51" i="14"/>
  <c r="CV57" i="14"/>
  <c r="CU57" i="14"/>
  <c r="CV63" i="14"/>
  <c r="CU63" i="14"/>
  <c r="CV69" i="14"/>
  <c r="CU69" i="14"/>
  <c r="CV75" i="14"/>
  <c r="CU75" i="14"/>
  <c r="CV81" i="14"/>
  <c r="CU81" i="14"/>
  <c r="CV86" i="14"/>
  <c r="CU86" i="14"/>
  <c r="CV87" i="14"/>
  <c r="CU87" i="14"/>
  <c r="CV88" i="14"/>
  <c r="CU88" i="14"/>
  <c r="CV89" i="14"/>
  <c r="CU89" i="14"/>
  <c r="CV84" i="14"/>
  <c r="CU84" i="14"/>
  <c r="CV85" i="14"/>
  <c r="CU85" i="14"/>
  <c r="CT8" i="14"/>
  <c r="CS8" i="14"/>
  <c r="CT14" i="14"/>
  <c r="CS14" i="14"/>
  <c r="CT20" i="14"/>
  <c r="CS20" i="14"/>
  <c r="CT26" i="14"/>
  <c r="CS26" i="14"/>
  <c r="CT32" i="14"/>
  <c r="CS32" i="14"/>
  <c r="CT38" i="14"/>
  <c r="CS38" i="14"/>
  <c r="CT9" i="14"/>
  <c r="CS9" i="14"/>
  <c r="CT15" i="14"/>
  <c r="CS15" i="14"/>
  <c r="CT21" i="14"/>
  <c r="CS21" i="14"/>
  <c r="CT27" i="14"/>
  <c r="CS27" i="14"/>
  <c r="CT33" i="14"/>
  <c r="CS33" i="14"/>
  <c r="CT39" i="14"/>
  <c r="CS39" i="14"/>
  <c r="CT10" i="14"/>
  <c r="CS10" i="14"/>
  <c r="CT16" i="14"/>
  <c r="CS16" i="14"/>
  <c r="CT22" i="14"/>
  <c r="CS22" i="14"/>
  <c r="CT28" i="14"/>
  <c r="CS28" i="14"/>
  <c r="CT34" i="14"/>
  <c r="CS34" i="14"/>
  <c r="CT40" i="14"/>
  <c r="CS40" i="14"/>
  <c r="CT5" i="14"/>
  <c r="CS5" i="14"/>
  <c r="CT11" i="14"/>
  <c r="CS11" i="14"/>
  <c r="CT17" i="14"/>
  <c r="CS17" i="14"/>
  <c r="CT23" i="14"/>
  <c r="CS23" i="14"/>
  <c r="CT29" i="14"/>
  <c r="CS29" i="14"/>
  <c r="CT35" i="14"/>
  <c r="CS35" i="14"/>
  <c r="CT41" i="14"/>
  <c r="CS41" i="14"/>
  <c r="CT6" i="14"/>
  <c r="CS6" i="14"/>
  <c r="CT12" i="14"/>
  <c r="CS12" i="14"/>
  <c r="CT18" i="14"/>
  <c r="CS18" i="14"/>
  <c r="CT24" i="14"/>
  <c r="CS24" i="14"/>
  <c r="CT30" i="14"/>
  <c r="CS30" i="14"/>
  <c r="CT36" i="14"/>
  <c r="CS36" i="14"/>
  <c r="CT7" i="14"/>
  <c r="CS7" i="14"/>
  <c r="CT13" i="14"/>
  <c r="CS13" i="14"/>
  <c r="CT19" i="14"/>
  <c r="CS19" i="14"/>
  <c r="CT25" i="14"/>
  <c r="CS25" i="14"/>
  <c r="CT31" i="14"/>
  <c r="CS31" i="14"/>
  <c r="CT37" i="14"/>
  <c r="CS37" i="14"/>
  <c r="CT43" i="14"/>
  <c r="CS43" i="14"/>
  <c r="CT45" i="14"/>
  <c r="CS45" i="14"/>
  <c r="CT51" i="14"/>
  <c r="CS51" i="14"/>
  <c r="CT57" i="14"/>
  <c r="CS57" i="14"/>
  <c r="CT63" i="14"/>
  <c r="CS63" i="14"/>
  <c r="CT69" i="14"/>
  <c r="CS69" i="14"/>
  <c r="CT75" i="14"/>
  <c r="CS75" i="14"/>
  <c r="CT46" i="14"/>
  <c r="CS46" i="14"/>
  <c r="CT52" i="14"/>
  <c r="CS52" i="14"/>
  <c r="CT58" i="14"/>
  <c r="CS58" i="14"/>
  <c r="CT64" i="14"/>
  <c r="CS64" i="14"/>
  <c r="CT70" i="14"/>
  <c r="CS70" i="14"/>
  <c r="CT76" i="14"/>
  <c r="CS76" i="14"/>
  <c r="CT42" i="14"/>
  <c r="CS42" i="14"/>
  <c r="CT47" i="14"/>
  <c r="CS47" i="14"/>
  <c r="CT53" i="14"/>
  <c r="CS53" i="14"/>
  <c r="CT59" i="14"/>
  <c r="CS59" i="14"/>
  <c r="CT65" i="14"/>
  <c r="CS65" i="14"/>
  <c r="CT71" i="14"/>
  <c r="CS71" i="14"/>
  <c r="CT48" i="14"/>
  <c r="CS48" i="14"/>
  <c r="CT54" i="14"/>
  <c r="CS54" i="14"/>
  <c r="CT49" i="14"/>
  <c r="CS49" i="14"/>
  <c r="CT55" i="14"/>
  <c r="CS55" i="14"/>
  <c r="CT61" i="14"/>
  <c r="CS61" i="14"/>
  <c r="CT67" i="14"/>
  <c r="CS67" i="14"/>
  <c r="CT73" i="14"/>
  <c r="CS73" i="14"/>
  <c r="CT79" i="14"/>
  <c r="CS79" i="14"/>
  <c r="CT44" i="14"/>
  <c r="CS44" i="14"/>
  <c r="CT50" i="14"/>
  <c r="CS50" i="14"/>
  <c r="CT56" i="14"/>
  <c r="CS56" i="14"/>
  <c r="CT62" i="14"/>
  <c r="CS62" i="14"/>
  <c r="CT68" i="14"/>
  <c r="CS68" i="14"/>
  <c r="CT74" i="14"/>
  <c r="CS74" i="14"/>
  <c r="CT80" i="14"/>
  <c r="CS80" i="14"/>
  <c r="CT86" i="14"/>
  <c r="CS86" i="14"/>
  <c r="CT84" i="14"/>
  <c r="CS84" i="14"/>
  <c r="CT87" i="14"/>
  <c r="CS87" i="14"/>
  <c r="CT60" i="14"/>
  <c r="CS60" i="14"/>
  <c r="CT77" i="14"/>
  <c r="CS77" i="14"/>
  <c r="CT83" i="14"/>
  <c r="CS83" i="14"/>
  <c r="CT88" i="14"/>
  <c r="CS88" i="14"/>
  <c r="CT66" i="14"/>
  <c r="CS66" i="14"/>
  <c r="CT78" i="14"/>
  <c r="CS78" i="14"/>
  <c r="CT81" i="14"/>
  <c r="CS81" i="14"/>
  <c r="CT89" i="14"/>
  <c r="CS89" i="14"/>
  <c r="CT72" i="14"/>
  <c r="CS72" i="14"/>
  <c r="CT82" i="14"/>
  <c r="CS82" i="14"/>
  <c r="CT85" i="14"/>
  <c r="CS85" i="14"/>
  <c r="CR8" i="14"/>
  <c r="CQ8" i="14"/>
  <c r="CR14" i="14"/>
  <c r="CQ14" i="14"/>
  <c r="CR20" i="14"/>
  <c r="CQ20" i="14"/>
  <c r="CR26" i="14"/>
  <c r="CQ26" i="14"/>
  <c r="CR32" i="14"/>
  <c r="CQ32" i="14"/>
  <c r="CR38" i="14"/>
  <c r="CQ38" i="14"/>
  <c r="CR9" i="14"/>
  <c r="CQ9" i="14"/>
  <c r="CR15" i="14"/>
  <c r="CQ15" i="14"/>
  <c r="CR21" i="14"/>
  <c r="CQ21" i="14"/>
  <c r="CR27" i="14"/>
  <c r="CQ27" i="14"/>
  <c r="CR33" i="14"/>
  <c r="CQ33" i="14"/>
  <c r="CR39" i="14"/>
  <c r="CQ39" i="14"/>
  <c r="CR10" i="14"/>
  <c r="CQ10" i="14"/>
  <c r="CR16" i="14"/>
  <c r="CQ16" i="14"/>
  <c r="CR22" i="14"/>
  <c r="CQ22" i="14"/>
  <c r="CR28" i="14"/>
  <c r="CQ28" i="14"/>
  <c r="CR34" i="14"/>
  <c r="CQ34" i="14"/>
  <c r="CR40" i="14"/>
  <c r="CQ40" i="14"/>
  <c r="CR5" i="14"/>
  <c r="CQ5" i="14"/>
  <c r="CR11" i="14"/>
  <c r="CQ11" i="14"/>
  <c r="CR17" i="14"/>
  <c r="CQ17" i="14"/>
  <c r="CR23" i="14"/>
  <c r="CQ23" i="14"/>
  <c r="CR29" i="14"/>
  <c r="CQ29" i="14"/>
  <c r="CR35" i="14"/>
  <c r="CQ35" i="14"/>
  <c r="CR41" i="14"/>
  <c r="CQ41" i="14"/>
  <c r="CR6" i="14"/>
  <c r="CQ6" i="14"/>
  <c r="CR12" i="14"/>
  <c r="CQ12" i="14"/>
  <c r="CR18" i="14"/>
  <c r="CQ18" i="14"/>
  <c r="CR24" i="14"/>
  <c r="CQ24" i="14"/>
  <c r="CR30" i="14"/>
  <c r="CQ30" i="14"/>
  <c r="CR36" i="14"/>
  <c r="CQ36" i="14"/>
  <c r="CR42" i="14"/>
  <c r="CQ42" i="14"/>
  <c r="CR7" i="14"/>
  <c r="CQ7" i="14"/>
  <c r="CR13" i="14"/>
  <c r="CQ13" i="14"/>
  <c r="CR19" i="14"/>
  <c r="CQ19" i="14"/>
  <c r="CR25" i="14"/>
  <c r="CQ25" i="14"/>
  <c r="CR31" i="14"/>
  <c r="CQ31" i="14"/>
  <c r="CR37" i="14"/>
  <c r="CQ37" i="14"/>
  <c r="CR43" i="14"/>
  <c r="CQ43" i="14"/>
  <c r="CR49" i="14"/>
  <c r="CQ49" i="14"/>
  <c r="CR55" i="14"/>
  <c r="CQ55" i="14"/>
  <c r="CR61" i="14"/>
  <c r="CQ61" i="14"/>
  <c r="CR67" i="14"/>
  <c r="CQ67" i="14"/>
  <c r="CR73" i="14"/>
  <c r="CQ73" i="14"/>
  <c r="CR79" i="14"/>
  <c r="CQ79" i="14"/>
  <c r="CR44" i="14"/>
  <c r="CQ44" i="14"/>
  <c r="CR50" i="14"/>
  <c r="CQ50" i="14"/>
  <c r="CR56" i="14"/>
  <c r="CQ56" i="14"/>
  <c r="CR62" i="14"/>
  <c r="CQ62" i="14"/>
  <c r="CR68" i="14"/>
  <c r="CQ68" i="14"/>
  <c r="CR74" i="14"/>
  <c r="CQ74" i="14"/>
  <c r="CR80" i="14"/>
  <c r="CQ80" i="14"/>
  <c r="CR45" i="14"/>
  <c r="CQ45" i="14"/>
  <c r="CR51" i="14"/>
  <c r="CQ51" i="14"/>
  <c r="CR57" i="14"/>
  <c r="CQ57" i="14"/>
  <c r="CR63" i="14"/>
  <c r="CQ63" i="14"/>
  <c r="CR69" i="14"/>
  <c r="CQ69" i="14"/>
  <c r="CR75" i="14"/>
  <c r="CQ75" i="14"/>
  <c r="CR81" i="14"/>
  <c r="CQ81" i="14"/>
  <c r="CR46" i="14"/>
  <c r="CQ46" i="14"/>
  <c r="CR52" i="14"/>
  <c r="CQ52" i="14"/>
  <c r="CR58" i="14"/>
  <c r="CQ58" i="14"/>
  <c r="CR64" i="14"/>
  <c r="CQ64" i="14"/>
  <c r="CR70" i="14"/>
  <c r="CQ70" i="14"/>
  <c r="CR76" i="14"/>
  <c r="CQ76" i="14"/>
  <c r="CR82" i="14"/>
  <c r="CQ82" i="14"/>
  <c r="CR47" i="14"/>
  <c r="CQ47" i="14"/>
  <c r="CR53" i="14"/>
  <c r="CQ53" i="14"/>
  <c r="CR59" i="14"/>
  <c r="CQ59" i="14"/>
  <c r="CR65" i="14"/>
  <c r="CQ65" i="14"/>
  <c r="CR71" i="14"/>
  <c r="CQ71" i="14"/>
  <c r="CR77" i="14"/>
  <c r="CQ77" i="14"/>
  <c r="CR48" i="14"/>
  <c r="CQ48" i="14"/>
  <c r="CR54" i="14"/>
  <c r="CQ54" i="14"/>
  <c r="CR60" i="14"/>
  <c r="CQ60" i="14"/>
  <c r="CR66" i="14"/>
  <c r="CQ66" i="14"/>
  <c r="CR72" i="14"/>
  <c r="CQ72" i="14"/>
  <c r="CR78" i="14"/>
  <c r="CQ78" i="14"/>
  <c r="CR89" i="14"/>
  <c r="CQ89" i="14"/>
  <c r="CR84" i="14"/>
  <c r="CQ84" i="14"/>
  <c r="CR83" i="14"/>
  <c r="CQ83" i="14"/>
  <c r="CR85" i="14"/>
  <c r="CQ85" i="14"/>
  <c r="CR86" i="14"/>
  <c r="CQ86" i="14"/>
  <c r="CR87" i="14"/>
  <c r="CQ87" i="14"/>
  <c r="CR88" i="14"/>
  <c r="CQ88" i="14"/>
  <c r="CP5" i="14"/>
  <c r="CO5" i="14"/>
  <c r="CP6" i="14"/>
  <c r="CO6" i="14"/>
  <c r="CP7" i="14"/>
  <c r="CO7" i="14"/>
  <c r="CP8" i="14"/>
  <c r="CO8" i="14"/>
  <c r="CP9" i="14"/>
  <c r="CO9" i="14"/>
  <c r="CP10" i="14"/>
  <c r="CO10" i="14"/>
  <c r="CP11" i="14"/>
  <c r="CO11" i="14"/>
  <c r="CP12" i="14"/>
  <c r="CO12" i="14"/>
  <c r="CP13" i="14"/>
  <c r="CO13" i="14"/>
  <c r="CP14" i="14"/>
  <c r="CO14" i="14"/>
  <c r="CP15" i="14"/>
  <c r="CO15" i="14"/>
  <c r="CP16" i="14"/>
  <c r="CO16" i="14"/>
  <c r="CP17" i="14"/>
  <c r="CO17" i="14"/>
  <c r="CP18" i="14"/>
  <c r="CO18" i="14"/>
  <c r="CP19" i="14"/>
  <c r="CO19" i="14"/>
  <c r="CP20" i="14"/>
  <c r="CO20" i="14"/>
  <c r="CP21" i="14"/>
  <c r="CO21" i="14"/>
  <c r="CP22" i="14"/>
  <c r="CO22" i="14"/>
  <c r="CP23" i="14"/>
  <c r="CO23" i="14"/>
  <c r="CP24" i="14"/>
  <c r="CO24" i="14"/>
  <c r="CP25" i="14"/>
  <c r="CO25" i="14"/>
  <c r="CP26" i="14"/>
  <c r="CO26" i="14"/>
  <c r="CP27" i="14"/>
  <c r="CO27" i="14"/>
  <c r="CP28" i="14"/>
  <c r="CO28" i="14"/>
  <c r="CP29" i="14"/>
  <c r="CO29" i="14"/>
  <c r="CP30" i="14"/>
  <c r="CO30" i="14"/>
  <c r="CP31" i="14"/>
  <c r="CO31" i="14"/>
  <c r="CP32" i="14"/>
  <c r="CO32" i="14"/>
  <c r="CP33" i="14"/>
  <c r="CO33" i="14"/>
  <c r="CP34" i="14"/>
  <c r="CO34" i="14"/>
  <c r="CP35" i="14"/>
  <c r="CO35" i="14"/>
  <c r="CP36" i="14"/>
  <c r="CO36" i="14"/>
  <c r="CP37" i="14"/>
  <c r="CO37" i="14"/>
  <c r="CP38" i="14"/>
  <c r="CO38" i="14"/>
  <c r="CP39" i="14"/>
  <c r="CO39" i="14"/>
  <c r="CP40" i="14"/>
  <c r="CO40" i="14"/>
  <c r="CP41" i="14"/>
  <c r="CO41" i="14"/>
  <c r="CP42" i="14"/>
  <c r="CO42" i="14"/>
  <c r="CP43" i="14"/>
  <c r="CO43" i="14"/>
  <c r="CP44" i="14"/>
  <c r="CO44" i="14"/>
  <c r="CP45" i="14"/>
  <c r="CO45" i="14"/>
  <c r="CP46" i="14"/>
  <c r="CO46" i="14"/>
  <c r="CP47" i="14"/>
  <c r="CO47" i="14"/>
  <c r="CP48" i="14"/>
  <c r="CO48" i="14"/>
  <c r="CP49" i="14"/>
  <c r="CO49" i="14"/>
  <c r="CP50" i="14"/>
  <c r="CO50" i="14"/>
  <c r="CP51" i="14"/>
  <c r="CO51" i="14"/>
  <c r="CP52" i="14"/>
  <c r="CO52" i="14"/>
  <c r="CP53" i="14"/>
  <c r="CO53" i="14"/>
  <c r="CP54" i="14"/>
  <c r="CO54" i="14"/>
  <c r="CP55" i="14"/>
  <c r="CO55" i="14"/>
  <c r="CP56" i="14"/>
  <c r="CO56" i="14"/>
  <c r="CP57" i="14"/>
  <c r="CO57" i="14"/>
  <c r="CP58" i="14"/>
  <c r="CO58" i="14"/>
  <c r="CP59" i="14"/>
  <c r="CO59" i="14"/>
  <c r="CP60" i="14"/>
  <c r="CO60" i="14"/>
  <c r="CP61" i="14"/>
  <c r="CO61" i="14"/>
  <c r="CP62" i="14"/>
  <c r="CO62" i="14"/>
  <c r="CP63" i="14"/>
  <c r="CO63" i="14"/>
  <c r="CP64" i="14"/>
  <c r="CO64" i="14"/>
  <c r="CP65" i="14"/>
  <c r="CO65" i="14"/>
  <c r="CP66" i="14"/>
  <c r="CO66" i="14"/>
  <c r="CP67" i="14"/>
  <c r="CO67" i="14"/>
  <c r="CP68" i="14"/>
  <c r="CO68" i="14"/>
  <c r="CP69" i="14"/>
  <c r="CO69" i="14"/>
  <c r="CP70" i="14"/>
  <c r="CO70" i="14"/>
  <c r="CP71" i="14"/>
  <c r="CO71" i="14"/>
  <c r="CP72" i="14"/>
  <c r="CO72" i="14"/>
  <c r="CP73" i="14"/>
  <c r="CO73" i="14"/>
  <c r="CP74" i="14"/>
  <c r="CO74" i="14"/>
  <c r="CP75" i="14"/>
  <c r="CO75" i="14"/>
  <c r="CP76" i="14"/>
  <c r="CO76" i="14"/>
  <c r="CP77" i="14"/>
  <c r="CO77" i="14"/>
  <c r="CP78" i="14"/>
  <c r="CO78" i="14"/>
  <c r="CP79" i="14"/>
  <c r="CO79" i="14"/>
  <c r="CP80" i="14"/>
  <c r="CO80" i="14"/>
  <c r="CP81" i="14"/>
  <c r="CO81" i="14"/>
  <c r="CP82" i="14"/>
  <c r="CO82" i="14"/>
  <c r="CP83" i="14"/>
  <c r="CO83" i="14"/>
  <c r="CP89" i="14"/>
  <c r="CO89" i="14"/>
  <c r="CP85" i="14"/>
  <c r="CO85" i="14"/>
  <c r="CP86" i="14"/>
  <c r="CO86" i="14"/>
  <c r="CP88" i="14"/>
  <c r="CO88" i="14"/>
  <c r="CP84" i="14"/>
  <c r="CO84" i="14"/>
  <c r="CP87" i="14"/>
  <c r="CO87" i="14"/>
  <c r="DI4" i="14"/>
  <c r="DH4" i="14"/>
  <c r="DG4" i="14"/>
  <c r="DF4" i="14"/>
  <c r="DE4" i="14"/>
  <c r="DD4" i="14"/>
  <c r="DC4" i="14"/>
  <c r="DB4" i="14"/>
  <c r="DA4" i="14"/>
  <c r="CZ4" i="14"/>
  <c r="DI3" i="14"/>
  <c r="DH3" i="14"/>
  <c r="DG3" i="14"/>
  <c r="DF3" i="14"/>
  <c r="DE3" i="14"/>
  <c r="DD3" i="14"/>
  <c r="DC3" i="14"/>
  <c r="DB3" i="14"/>
  <c r="DA3" i="14"/>
  <c r="CZ3" i="14"/>
  <c r="DI7" i="14"/>
  <c r="DH7" i="14"/>
  <c r="DI13" i="14"/>
  <c r="DH13" i="14"/>
  <c r="DI19" i="14"/>
  <c r="DH19" i="14"/>
  <c r="DI25" i="14"/>
  <c r="DH25" i="14"/>
  <c r="DI31" i="14"/>
  <c r="DH31" i="14"/>
  <c r="DI37" i="14"/>
  <c r="DH37" i="14"/>
  <c r="DI43" i="14"/>
  <c r="DH43" i="14"/>
  <c r="DI8" i="14"/>
  <c r="DH8" i="14"/>
  <c r="DI14" i="14"/>
  <c r="DH14" i="14"/>
  <c r="DI20" i="14"/>
  <c r="DH20" i="14"/>
  <c r="DI26" i="14"/>
  <c r="DH26" i="14"/>
  <c r="DI32" i="14"/>
  <c r="DH32" i="14"/>
  <c r="DI38" i="14"/>
  <c r="DH38" i="14"/>
  <c r="DI9" i="14"/>
  <c r="DH9" i="14"/>
  <c r="DI15" i="14"/>
  <c r="DH15" i="14"/>
  <c r="DI21" i="14"/>
  <c r="DH21" i="14"/>
  <c r="DI27" i="14"/>
  <c r="DH27" i="14"/>
  <c r="DI33" i="14"/>
  <c r="DH33" i="14"/>
  <c r="DI39" i="14"/>
  <c r="DH39" i="14"/>
  <c r="DI10" i="14"/>
  <c r="DH10" i="14"/>
  <c r="DI16" i="14"/>
  <c r="DH16" i="14"/>
  <c r="DI22" i="14"/>
  <c r="DH22" i="14"/>
  <c r="DI28" i="14"/>
  <c r="DH28" i="14"/>
  <c r="DI34" i="14"/>
  <c r="DH34" i="14"/>
  <c r="DI40" i="14"/>
  <c r="DH40" i="14"/>
  <c r="DI5" i="14"/>
  <c r="DH5" i="14"/>
  <c r="DI11" i="14"/>
  <c r="DH11" i="14"/>
  <c r="DI17" i="14"/>
  <c r="DH17" i="14"/>
  <c r="DI23" i="14"/>
  <c r="DH23" i="14"/>
  <c r="DI29" i="14"/>
  <c r="DH29" i="14"/>
  <c r="DI35" i="14"/>
  <c r="DH35" i="14"/>
  <c r="DI41" i="14"/>
  <c r="DH41" i="14"/>
  <c r="DI6" i="14"/>
  <c r="DH6" i="14"/>
  <c r="DI12" i="14"/>
  <c r="DH12" i="14"/>
  <c r="DI18" i="14"/>
  <c r="DH18" i="14"/>
  <c r="DI24" i="14"/>
  <c r="DH24" i="14"/>
  <c r="DI30" i="14"/>
  <c r="DH30" i="14"/>
  <c r="DI36" i="14"/>
  <c r="DH36" i="14"/>
  <c r="DI47" i="14"/>
  <c r="DH47" i="14"/>
  <c r="DI53" i="14"/>
  <c r="DH53" i="14"/>
  <c r="DI59" i="14"/>
  <c r="DH59" i="14"/>
  <c r="DI65" i="14"/>
  <c r="DH65" i="14"/>
  <c r="DI71" i="14"/>
  <c r="DH71" i="14"/>
  <c r="DI48" i="14"/>
  <c r="DH48" i="14"/>
  <c r="DI54" i="14"/>
  <c r="DH54" i="14"/>
  <c r="DI42" i="14"/>
  <c r="DH42" i="14"/>
  <c r="DI49" i="14"/>
  <c r="DH49" i="14"/>
  <c r="DI55" i="14"/>
  <c r="DH55" i="14"/>
  <c r="DI61" i="14"/>
  <c r="DH61" i="14"/>
  <c r="DI67" i="14"/>
  <c r="DH67" i="14"/>
  <c r="DI73" i="14"/>
  <c r="DH73" i="14"/>
  <c r="DI79" i="14"/>
  <c r="DH79" i="14"/>
  <c r="DI44" i="14"/>
  <c r="DH44" i="14"/>
  <c r="DI50" i="14"/>
  <c r="DH50" i="14"/>
  <c r="DI56" i="14"/>
  <c r="DH56" i="14"/>
  <c r="DI62" i="14"/>
  <c r="DH62" i="14"/>
  <c r="DI68" i="14"/>
  <c r="DH68" i="14"/>
  <c r="DI74" i="14"/>
  <c r="DH74" i="14"/>
  <c r="DI80" i="14"/>
  <c r="DH80" i="14"/>
  <c r="DI45" i="14"/>
  <c r="DH45" i="14"/>
  <c r="DI51" i="14"/>
  <c r="DH51" i="14"/>
  <c r="DI57" i="14"/>
  <c r="DH57" i="14"/>
  <c r="DI63" i="14"/>
  <c r="DH63" i="14"/>
  <c r="DI69" i="14"/>
  <c r="DH69" i="14"/>
  <c r="DI75" i="14"/>
  <c r="DH75" i="14"/>
  <c r="DI81" i="14"/>
  <c r="DH81" i="14"/>
  <c r="DI46" i="14"/>
  <c r="DH46" i="14"/>
  <c r="DI52" i="14"/>
  <c r="DH52" i="14"/>
  <c r="DI58" i="14"/>
  <c r="DH58" i="14"/>
  <c r="DI64" i="14"/>
  <c r="DH64" i="14"/>
  <c r="DI70" i="14"/>
  <c r="DH70" i="14"/>
  <c r="DI76" i="14"/>
  <c r="DH76" i="14"/>
  <c r="DI82" i="14"/>
  <c r="DH82" i="14"/>
  <c r="DI60" i="14"/>
  <c r="DH60" i="14"/>
  <c r="DI87" i="14"/>
  <c r="DH87" i="14"/>
  <c r="DI66" i="14"/>
  <c r="DH66" i="14"/>
  <c r="DI83" i="14"/>
  <c r="DH83" i="14"/>
  <c r="DI88" i="14"/>
  <c r="DH88" i="14"/>
  <c r="DI72" i="14"/>
  <c r="DH72" i="14"/>
  <c r="DI77" i="14"/>
  <c r="DH77" i="14"/>
  <c r="DH89" i="14"/>
  <c r="DI89" i="14"/>
  <c r="DI78" i="14"/>
  <c r="DH78" i="14"/>
  <c r="DI84" i="14"/>
  <c r="DH84" i="14"/>
  <c r="DI85" i="14"/>
  <c r="DH85" i="14"/>
  <c r="DI86" i="14"/>
  <c r="DH86" i="14"/>
  <c r="DG7" i="14"/>
  <c r="DF7" i="14"/>
  <c r="DG13" i="14"/>
  <c r="DF13" i="14"/>
  <c r="DG19" i="14"/>
  <c r="DF19" i="14"/>
  <c r="DG25" i="14"/>
  <c r="DF25" i="14"/>
  <c r="DG31" i="14"/>
  <c r="DF31" i="14"/>
  <c r="DG37" i="14"/>
  <c r="DF37" i="14"/>
  <c r="DG43" i="14"/>
  <c r="DF43" i="14"/>
  <c r="DG8" i="14"/>
  <c r="DF8" i="14"/>
  <c r="DG14" i="14"/>
  <c r="DF14" i="14"/>
  <c r="DG20" i="14"/>
  <c r="DF20" i="14"/>
  <c r="DG26" i="14"/>
  <c r="DF26" i="14"/>
  <c r="DG32" i="14"/>
  <c r="DF32" i="14"/>
  <c r="DG38" i="14"/>
  <c r="DF38" i="14"/>
  <c r="DG9" i="14"/>
  <c r="DF9" i="14"/>
  <c r="DG15" i="14"/>
  <c r="DF15" i="14"/>
  <c r="DG21" i="14"/>
  <c r="DF21" i="14"/>
  <c r="DG27" i="14"/>
  <c r="DF27" i="14"/>
  <c r="DG33" i="14"/>
  <c r="DF33" i="14"/>
  <c r="DG39" i="14"/>
  <c r="DF39" i="14"/>
  <c r="DG10" i="14"/>
  <c r="DF10" i="14"/>
  <c r="DG16" i="14"/>
  <c r="DF16" i="14"/>
  <c r="DG22" i="14"/>
  <c r="DF22" i="14"/>
  <c r="DG28" i="14"/>
  <c r="DF28" i="14"/>
  <c r="DG34" i="14"/>
  <c r="DF34" i="14"/>
  <c r="DG40" i="14"/>
  <c r="DF40" i="14"/>
  <c r="DG5" i="14"/>
  <c r="DF5" i="14"/>
  <c r="DG11" i="14"/>
  <c r="DF11" i="14"/>
  <c r="DG17" i="14"/>
  <c r="DF17" i="14"/>
  <c r="DG23" i="14"/>
  <c r="DF23" i="14"/>
  <c r="DG29" i="14"/>
  <c r="DF29" i="14"/>
  <c r="DG35" i="14"/>
  <c r="DF35" i="14"/>
  <c r="DG41" i="14"/>
  <c r="DF41" i="14"/>
  <c r="DG6" i="14"/>
  <c r="DF6" i="14"/>
  <c r="DG12" i="14"/>
  <c r="DF12" i="14"/>
  <c r="DG18" i="14"/>
  <c r="DF18" i="14"/>
  <c r="DG24" i="14"/>
  <c r="DF24" i="14"/>
  <c r="DG30" i="14"/>
  <c r="DF30" i="14"/>
  <c r="DG36" i="14"/>
  <c r="DF36" i="14"/>
  <c r="DG42" i="14"/>
  <c r="DF42" i="14"/>
  <c r="DG45" i="14"/>
  <c r="DF45" i="14"/>
  <c r="DG51" i="14"/>
  <c r="DF51" i="14"/>
  <c r="DG57" i="14"/>
  <c r="DF57" i="14"/>
  <c r="DG63" i="14"/>
  <c r="DF63" i="14"/>
  <c r="DG69" i="14"/>
  <c r="DF69" i="14"/>
  <c r="DG75" i="14"/>
  <c r="DF75" i="14"/>
  <c r="DG81" i="14"/>
  <c r="DF81" i="14"/>
  <c r="DG46" i="14"/>
  <c r="DF46" i="14"/>
  <c r="DG52" i="14"/>
  <c r="DF52" i="14"/>
  <c r="DG58" i="14"/>
  <c r="DF58" i="14"/>
  <c r="DG64" i="14"/>
  <c r="DF64" i="14"/>
  <c r="DG70" i="14"/>
  <c r="DF70" i="14"/>
  <c r="DG76" i="14"/>
  <c r="DF76" i="14"/>
  <c r="DG82" i="14"/>
  <c r="DF82" i="14"/>
  <c r="DG47" i="14"/>
  <c r="DF47" i="14"/>
  <c r="DG53" i="14"/>
  <c r="DF53" i="14"/>
  <c r="DG59" i="14"/>
  <c r="DF59" i="14"/>
  <c r="DG65" i="14"/>
  <c r="DF65" i="14"/>
  <c r="DG71" i="14"/>
  <c r="DF71" i="14"/>
  <c r="DG77" i="14"/>
  <c r="DF77" i="14"/>
  <c r="DG83" i="14"/>
  <c r="DF83" i="14"/>
  <c r="DG48" i="14"/>
  <c r="DF48" i="14"/>
  <c r="DG54" i="14"/>
  <c r="DF54" i="14"/>
  <c r="DG60" i="14"/>
  <c r="DF60" i="14"/>
  <c r="DG66" i="14"/>
  <c r="DF66" i="14"/>
  <c r="DG72" i="14"/>
  <c r="DF72" i="14"/>
  <c r="DG78" i="14"/>
  <c r="DF78" i="14"/>
  <c r="DG49" i="14"/>
  <c r="DF49" i="14"/>
  <c r="DG55" i="14"/>
  <c r="DF55" i="14"/>
  <c r="DG61" i="14"/>
  <c r="DF61" i="14"/>
  <c r="DG67" i="14"/>
  <c r="DF67" i="14"/>
  <c r="DG73" i="14"/>
  <c r="DF73" i="14"/>
  <c r="DG79" i="14"/>
  <c r="DF79" i="14"/>
  <c r="DG44" i="14"/>
  <c r="DF44" i="14"/>
  <c r="DG50" i="14"/>
  <c r="DF50" i="14"/>
  <c r="DG56" i="14"/>
  <c r="DF56" i="14"/>
  <c r="DG62" i="14"/>
  <c r="DF62" i="14"/>
  <c r="DG68" i="14"/>
  <c r="DF68" i="14"/>
  <c r="DG74" i="14"/>
  <c r="DF74" i="14"/>
  <c r="DG80" i="14"/>
  <c r="DF80" i="14"/>
  <c r="DG85" i="14"/>
  <c r="DF85" i="14"/>
  <c r="DG86" i="14"/>
  <c r="DF86" i="14"/>
  <c r="DG87" i="14"/>
  <c r="DF87" i="14"/>
  <c r="DG88" i="14"/>
  <c r="DF88" i="14"/>
  <c r="DG89" i="14"/>
  <c r="DF89" i="14"/>
  <c r="DG84" i="14"/>
  <c r="DF84" i="14"/>
  <c r="DE7" i="14"/>
  <c r="DD7" i="14"/>
  <c r="DE13" i="14"/>
  <c r="DD13" i="14"/>
  <c r="DE19" i="14"/>
  <c r="DD19" i="14"/>
  <c r="DE25" i="14"/>
  <c r="DD25" i="14"/>
  <c r="DE31" i="14"/>
  <c r="DD31" i="14"/>
  <c r="DE37" i="14"/>
  <c r="DD37" i="14"/>
  <c r="DE43" i="14"/>
  <c r="DD43" i="14"/>
  <c r="DE8" i="14"/>
  <c r="DD8" i="14"/>
  <c r="DE14" i="14"/>
  <c r="DD14" i="14"/>
  <c r="DE20" i="14"/>
  <c r="DD20" i="14"/>
  <c r="DE26" i="14"/>
  <c r="DD26" i="14"/>
  <c r="DE32" i="14"/>
  <c r="DD32" i="14"/>
  <c r="DE38" i="14"/>
  <c r="DD38" i="14"/>
  <c r="DE9" i="14"/>
  <c r="DD9" i="14"/>
  <c r="DE15" i="14"/>
  <c r="DD15" i="14"/>
  <c r="DE21" i="14"/>
  <c r="DD21" i="14"/>
  <c r="DE27" i="14"/>
  <c r="DD27" i="14"/>
  <c r="DE33" i="14"/>
  <c r="DD33" i="14"/>
  <c r="DE39" i="14"/>
  <c r="DD39" i="14"/>
  <c r="DE10" i="14"/>
  <c r="DD10" i="14"/>
  <c r="DE16" i="14"/>
  <c r="DD16" i="14"/>
  <c r="DE22" i="14"/>
  <c r="DD22" i="14"/>
  <c r="DE28" i="14"/>
  <c r="DD28" i="14"/>
  <c r="DE34" i="14"/>
  <c r="DD34" i="14"/>
  <c r="DE40" i="14"/>
  <c r="DD40" i="14"/>
  <c r="DE5" i="14"/>
  <c r="DD5" i="14"/>
  <c r="DE11" i="14"/>
  <c r="DD11" i="14"/>
  <c r="DE17" i="14"/>
  <c r="DD17" i="14"/>
  <c r="DE23" i="14"/>
  <c r="DD23" i="14"/>
  <c r="DE29" i="14"/>
  <c r="DD29" i="14"/>
  <c r="DE35" i="14"/>
  <c r="DD35" i="14"/>
  <c r="DE6" i="14"/>
  <c r="DD6" i="14"/>
  <c r="DE12" i="14"/>
  <c r="DD12" i="14"/>
  <c r="DE18" i="14"/>
  <c r="DD18" i="14"/>
  <c r="DE24" i="14"/>
  <c r="DD24" i="14"/>
  <c r="DE30" i="14"/>
  <c r="DD30" i="14"/>
  <c r="DE36" i="14"/>
  <c r="DD36" i="14"/>
  <c r="DE42" i="14"/>
  <c r="DD42" i="14"/>
  <c r="DE44" i="14"/>
  <c r="DD44" i="14"/>
  <c r="DE50" i="14"/>
  <c r="DD50" i="14"/>
  <c r="DE56" i="14"/>
  <c r="DD56" i="14"/>
  <c r="DE62" i="14"/>
  <c r="DD62" i="14"/>
  <c r="DE68" i="14"/>
  <c r="DD68" i="14"/>
  <c r="DE74" i="14"/>
  <c r="DD74" i="14"/>
  <c r="DE80" i="14"/>
  <c r="DD80" i="14"/>
  <c r="DE45" i="14"/>
  <c r="DD45" i="14"/>
  <c r="DE51" i="14"/>
  <c r="DD51" i="14"/>
  <c r="DE57" i="14"/>
  <c r="DD57" i="14"/>
  <c r="DE63" i="14"/>
  <c r="DD63" i="14"/>
  <c r="DE69" i="14"/>
  <c r="DD69" i="14"/>
  <c r="DE75" i="14"/>
  <c r="DD75" i="14"/>
  <c r="DE81" i="14"/>
  <c r="DD81" i="14"/>
  <c r="DE41" i="14"/>
  <c r="DD41" i="14"/>
  <c r="DE46" i="14"/>
  <c r="DD46" i="14"/>
  <c r="DE52" i="14"/>
  <c r="DD52" i="14"/>
  <c r="DE58" i="14"/>
  <c r="DD58" i="14"/>
  <c r="DE64" i="14"/>
  <c r="DD64" i="14"/>
  <c r="DE70" i="14"/>
  <c r="DD70" i="14"/>
  <c r="DE47" i="14"/>
  <c r="DD47" i="14"/>
  <c r="DE53" i="14"/>
  <c r="DD53" i="14"/>
  <c r="DE48" i="14"/>
  <c r="DD48" i="14"/>
  <c r="DE54" i="14"/>
  <c r="DD54" i="14"/>
  <c r="DE60" i="14"/>
  <c r="DD60" i="14"/>
  <c r="DE66" i="14"/>
  <c r="DD66" i="14"/>
  <c r="DE72" i="14"/>
  <c r="DD72" i="14"/>
  <c r="DE78" i="14"/>
  <c r="DD78" i="14"/>
  <c r="DE49" i="14"/>
  <c r="DD49" i="14"/>
  <c r="DE55" i="14"/>
  <c r="DD55" i="14"/>
  <c r="DE61" i="14"/>
  <c r="DD61" i="14"/>
  <c r="DE67" i="14"/>
  <c r="DD67" i="14"/>
  <c r="DE73" i="14"/>
  <c r="DD73" i="14"/>
  <c r="DE79" i="14"/>
  <c r="DD79" i="14"/>
  <c r="DE85" i="14"/>
  <c r="DD85" i="14"/>
  <c r="DE59" i="14"/>
  <c r="DD59" i="14"/>
  <c r="DE82" i="14"/>
  <c r="DD82" i="14"/>
  <c r="DE65" i="14"/>
  <c r="DD65" i="14"/>
  <c r="DE71" i="14"/>
  <c r="DD71" i="14"/>
  <c r="DE84" i="14"/>
  <c r="DD84" i="14"/>
  <c r="DE76" i="14"/>
  <c r="DD76" i="14"/>
  <c r="DE86" i="14"/>
  <c r="DD86" i="14"/>
  <c r="DE87" i="14"/>
  <c r="DD87" i="14"/>
  <c r="DE77" i="14"/>
  <c r="DD77" i="14"/>
  <c r="DE83" i="14"/>
  <c r="DD83" i="14"/>
  <c r="DE88" i="14"/>
  <c r="DD88" i="14"/>
  <c r="DE89" i="14"/>
  <c r="DD89" i="14"/>
  <c r="DC7" i="14"/>
  <c r="DB7" i="14"/>
  <c r="DC13" i="14"/>
  <c r="DB13" i="14"/>
  <c r="DC19" i="14"/>
  <c r="DB19" i="14"/>
  <c r="DC25" i="14"/>
  <c r="DB25" i="14"/>
  <c r="DC31" i="14"/>
  <c r="DB31" i="14"/>
  <c r="DC37" i="14"/>
  <c r="DB37" i="14"/>
  <c r="DC43" i="14"/>
  <c r="DB43" i="14"/>
  <c r="DC8" i="14"/>
  <c r="DB8" i="14"/>
  <c r="DC14" i="14"/>
  <c r="DB14" i="14"/>
  <c r="DC20" i="14"/>
  <c r="DB20" i="14"/>
  <c r="DC26" i="14"/>
  <c r="DB26" i="14"/>
  <c r="DC32" i="14"/>
  <c r="DB32" i="14"/>
  <c r="DC38" i="14"/>
  <c r="DB38" i="14"/>
  <c r="DC9" i="14"/>
  <c r="DB9" i="14"/>
  <c r="DC15" i="14"/>
  <c r="DB15" i="14"/>
  <c r="DC21" i="14"/>
  <c r="DB21" i="14"/>
  <c r="DC27" i="14"/>
  <c r="DB27" i="14"/>
  <c r="DC33" i="14"/>
  <c r="DB33" i="14"/>
  <c r="DC39" i="14"/>
  <c r="DB39" i="14"/>
  <c r="DC10" i="14"/>
  <c r="DB10" i="14"/>
  <c r="DC16" i="14"/>
  <c r="DB16" i="14"/>
  <c r="DC22" i="14"/>
  <c r="DB22" i="14"/>
  <c r="DC28" i="14"/>
  <c r="DB28" i="14"/>
  <c r="DC34" i="14"/>
  <c r="DB34" i="14"/>
  <c r="DC40" i="14"/>
  <c r="DB40" i="14"/>
  <c r="DC5" i="14"/>
  <c r="DB5" i="14"/>
  <c r="DC11" i="14"/>
  <c r="DB11" i="14"/>
  <c r="DC17" i="14"/>
  <c r="DB17" i="14"/>
  <c r="DC23" i="14"/>
  <c r="DB23" i="14"/>
  <c r="DC29" i="14"/>
  <c r="DB29" i="14"/>
  <c r="DC35" i="14"/>
  <c r="DB35" i="14"/>
  <c r="DC41" i="14"/>
  <c r="DB41" i="14"/>
  <c r="DC6" i="14"/>
  <c r="DB6" i="14"/>
  <c r="DC12" i="14"/>
  <c r="DB12" i="14"/>
  <c r="DC18" i="14"/>
  <c r="DB18" i="14"/>
  <c r="DC24" i="14"/>
  <c r="DB24" i="14"/>
  <c r="DC30" i="14"/>
  <c r="DB30" i="14"/>
  <c r="DC36" i="14"/>
  <c r="DB36" i="14"/>
  <c r="DC42" i="14"/>
  <c r="DB42" i="14"/>
  <c r="DC48" i="14"/>
  <c r="DB48" i="14"/>
  <c r="DC54" i="14"/>
  <c r="DB54" i="14"/>
  <c r="DC60" i="14"/>
  <c r="DB60" i="14"/>
  <c r="DC66" i="14"/>
  <c r="DB66" i="14"/>
  <c r="DC72" i="14"/>
  <c r="DB72" i="14"/>
  <c r="DC78" i="14"/>
  <c r="DB78" i="14"/>
  <c r="DC49" i="14"/>
  <c r="DB49" i="14"/>
  <c r="DC55" i="14"/>
  <c r="DB55" i="14"/>
  <c r="DC61" i="14"/>
  <c r="DB61" i="14"/>
  <c r="DC67" i="14"/>
  <c r="DB67" i="14"/>
  <c r="DC73" i="14"/>
  <c r="DB73" i="14"/>
  <c r="DC79" i="14"/>
  <c r="DB79" i="14"/>
  <c r="DC44" i="14"/>
  <c r="DB44" i="14"/>
  <c r="DC50" i="14"/>
  <c r="DB50" i="14"/>
  <c r="DC56" i="14"/>
  <c r="DB56" i="14"/>
  <c r="DC62" i="14"/>
  <c r="DB62" i="14"/>
  <c r="DC68" i="14"/>
  <c r="DB68" i="14"/>
  <c r="DC74" i="14"/>
  <c r="DB74" i="14"/>
  <c r="DC80" i="14"/>
  <c r="DB80" i="14"/>
  <c r="DC45" i="14"/>
  <c r="DB45" i="14"/>
  <c r="DC51" i="14"/>
  <c r="DB51" i="14"/>
  <c r="DC57" i="14"/>
  <c r="DB57" i="14"/>
  <c r="DC63" i="14"/>
  <c r="DB63" i="14"/>
  <c r="DC69" i="14"/>
  <c r="DB69" i="14"/>
  <c r="DC75" i="14"/>
  <c r="DB75" i="14"/>
  <c r="DC81" i="14"/>
  <c r="DB81" i="14"/>
  <c r="DC46" i="14"/>
  <c r="DB46" i="14"/>
  <c r="DC52" i="14"/>
  <c r="DB52" i="14"/>
  <c r="DC58" i="14"/>
  <c r="DB58" i="14"/>
  <c r="DC64" i="14"/>
  <c r="DB64" i="14"/>
  <c r="DC70" i="14"/>
  <c r="DB70" i="14"/>
  <c r="DC76" i="14"/>
  <c r="DB76" i="14"/>
  <c r="DC47" i="14"/>
  <c r="DB47" i="14"/>
  <c r="DC53" i="14"/>
  <c r="DB53" i="14"/>
  <c r="DC59" i="14"/>
  <c r="DB59" i="14"/>
  <c r="DC65" i="14"/>
  <c r="DB65" i="14"/>
  <c r="DC71" i="14"/>
  <c r="DB71" i="14"/>
  <c r="DC77" i="14"/>
  <c r="DB77" i="14"/>
  <c r="DC83" i="14"/>
  <c r="DB83" i="14"/>
  <c r="DC88" i="14"/>
  <c r="DB88" i="14"/>
  <c r="DC89" i="14"/>
  <c r="DB89" i="14"/>
  <c r="DC82" i="14"/>
  <c r="DB82" i="14"/>
  <c r="DC84" i="14"/>
  <c r="DB84" i="14"/>
  <c r="DC85" i="14"/>
  <c r="DB85" i="14"/>
  <c r="DC86" i="14"/>
  <c r="DB86" i="14"/>
  <c r="DC87" i="14"/>
  <c r="DB87" i="14"/>
  <c r="DA5" i="14"/>
  <c r="CZ5" i="14"/>
  <c r="DA6" i="14"/>
  <c r="CZ6" i="14"/>
  <c r="DA7" i="14"/>
  <c r="CZ7" i="14"/>
  <c r="DA8" i="14"/>
  <c r="CZ8" i="14"/>
  <c r="DA9" i="14"/>
  <c r="CZ9" i="14"/>
  <c r="DA10" i="14"/>
  <c r="CZ10" i="14"/>
  <c r="DA11" i="14"/>
  <c r="CZ11" i="14"/>
  <c r="DA12" i="14"/>
  <c r="CZ12" i="14"/>
  <c r="DA13" i="14"/>
  <c r="CZ13" i="14"/>
  <c r="DA14" i="14"/>
  <c r="CZ14" i="14"/>
  <c r="DA15" i="14"/>
  <c r="CZ15" i="14"/>
  <c r="DA16" i="14"/>
  <c r="CZ16" i="14"/>
  <c r="DA17" i="14"/>
  <c r="CZ17" i="14"/>
  <c r="DA18" i="14"/>
  <c r="CZ18" i="14"/>
  <c r="DA19" i="14"/>
  <c r="CZ19" i="14"/>
  <c r="DA20" i="14"/>
  <c r="CZ20" i="14"/>
  <c r="DA21" i="14"/>
  <c r="CZ21" i="14"/>
  <c r="DA22" i="14"/>
  <c r="CZ22" i="14"/>
  <c r="DA23" i="14"/>
  <c r="CZ23" i="14"/>
  <c r="DA24" i="14"/>
  <c r="CZ24" i="14"/>
  <c r="DA25" i="14"/>
  <c r="CZ25" i="14"/>
  <c r="DA26" i="14"/>
  <c r="CZ26" i="14"/>
  <c r="DA27" i="14"/>
  <c r="CZ27" i="14"/>
  <c r="DA28" i="14"/>
  <c r="CZ28" i="14"/>
  <c r="DA29" i="14"/>
  <c r="CZ29" i="14"/>
  <c r="DA30" i="14"/>
  <c r="CZ30" i="14"/>
  <c r="DA31" i="14"/>
  <c r="CZ31" i="14"/>
  <c r="DA32" i="14"/>
  <c r="CZ32" i="14"/>
  <c r="DA33" i="14"/>
  <c r="CZ33" i="14"/>
  <c r="DA34" i="14"/>
  <c r="CZ34" i="14"/>
  <c r="DA35" i="14"/>
  <c r="CZ35" i="14"/>
  <c r="DA36" i="14"/>
  <c r="CZ36" i="14"/>
  <c r="DA37" i="14"/>
  <c r="CZ37" i="14"/>
  <c r="DA38" i="14"/>
  <c r="CZ38" i="14"/>
  <c r="DA39" i="14"/>
  <c r="CZ39" i="14"/>
  <c r="DA40" i="14"/>
  <c r="CZ40" i="14"/>
  <c r="DA41" i="14"/>
  <c r="CZ41" i="14"/>
  <c r="DA42" i="14"/>
  <c r="CZ42" i="14"/>
  <c r="DA43" i="14"/>
  <c r="CZ43" i="14"/>
  <c r="DA44" i="14"/>
  <c r="CZ44" i="14"/>
  <c r="DA45" i="14"/>
  <c r="CZ45" i="14"/>
  <c r="DA46" i="14"/>
  <c r="CZ46" i="14"/>
  <c r="DA47" i="14"/>
  <c r="CZ47" i="14"/>
  <c r="DA48" i="14"/>
  <c r="CZ48" i="14"/>
  <c r="DA49" i="14"/>
  <c r="CZ49" i="14"/>
  <c r="DA50" i="14"/>
  <c r="CZ50" i="14"/>
  <c r="DA51" i="14"/>
  <c r="CZ51" i="14"/>
  <c r="DA52" i="14"/>
  <c r="CZ52" i="14"/>
  <c r="DA53" i="14"/>
  <c r="CZ53" i="14"/>
  <c r="DA54" i="14"/>
  <c r="CZ54" i="14"/>
  <c r="DA55" i="14"/>
  <c r="CZ55" i="14"/>
  <c r="DA56" i="14"/>
  <c r="CZ56" i="14"/>
  <c r="DA57" i="14"/>
  <c r="CZ57" i="14"/>
  <c r="DA58" i="14"/>
  <c r="CZ58" i="14"/>
  <c r="DA59" i="14"/>
  <c r="CZ59" i="14"/>
  <c r="DA60" i="14"/>
  <c r="CZ60" i="14"/>
  <c r="DA61" i="14"/>
  <c r="CZ61" i="14"/>
  <c r="DA62" i="14"/>
  <c r="CZ62" i="14"/>
  <c r="DA63" i="14"/>
  <c r="CZ63" i="14"/>
  <c r="DA64" i="14"/>
  <c r="CZ64" i="14"/>
  <c r="DA65" i="14"/>
  <c r="CZ65" i="14"/>
  <c r="DA66" i="14"/>
  <c r="CZ66" i="14"/>
  <c r="DA67" i="14"/>
  <c r="CZ67" i="14"/>
  <c r="DA68" i="14"/>
  <c r="CZ68" i="14"/>
  <c r="DA69" i="14"/>
  <c r="CZ69" i="14"/>
  <c r="DA70" i="14"/>
  <c r="CZ70" i="14"/>
  <c r="DA71" i="14"/>
  <c r="CZ71" i="14"/>
  <c r="DA72" i="14"/>
  <c r="CZ72" i="14"/>
  <c r="DA73" i="14"/>
  <c r="CZ73" i="14"/>
  <c r="DA74" i="14"/>
  <c r="CZ74" i="14"/>
  <c r="DA75" i="14"/>
  <c r="CZ75" i="14"/>
  <c r="DA76" i="14"/>
  <c r="CZ76" i="14"/>
  <c r="DA77" i="14"/>
  <c r="CZ77" i="14"/>
  <c r="DA78" i="14"/>
  <c r="CZ78" i="14"/>
  <c r="DA79" i="14"/>
  <c r="CZ79" i="14"/>
  <c r="DA80" i="14"/>
  <c r="CZ80" i="14"/>
  <c r="DA81" i="14"/>
  <c r="CZ81" i="14"/>
  <c r="DA82" i="14"/>
  <c r="CZ82" i="14"/>
  <c r="DA83" i="14"/>
  <c r="CZ83" i="14"/>
  <c r="DA84" i="14"/>
  <c r="CZ84" i="14"/>
  <c r="DA85" i="14"/>
  <c r="CZ85" i="14"/>
  <c r="DA86" i="14"/>
  <c r="CZ86" i="14"/>
  <c r="DA87" i="14"/>
  <c r="CZ87" i="14"/>
  <c r="DA88" i="14"/>
  <c r="CZ88" i="14"/>
  <c r="DA89" i="14"/>
  <c r="CZ89" i="14"/>
  <c r="DT4" i="14"/>
  <c r="DS4" i="14"/>
  <c r="DR4" i="14"/>
  <c r="DQ4" i="14"/>
  <c r="DP4" i="14"/>
  <c r="DO4" i="14"/>
  <c r="DN4" i="14"/>
  <c r="DM4" i="14"/>
  <c r="DL4" i="14"/>
  <c r="DK4" i="14"/>
  <c r="DT3" i="14"/>
  <c r="DS3" i="14"/>
  <c r="DR3" i="14"/>
  <c r="DQ3" i="14"/>
  <c r="DP3" i="14"/>
  <c r="DO3" i="14"/>
  <c r="DN3" i="14"/>
  <c r="DM3" i="14"/>
  <c r="DL3" i="14"/>
  <c r="DK3" i="14"/>
  <c r="DT6" i="14"/>
  <c r="DS6" i="14"/>
  <c r="DT12" i="14"/>
  <c r="DS12" i="14"/>
  <c r="DT18" i="14"/>
  <c r="DS18" i="14"/>
  <c r="DT24" i="14"/>
  <c r="DS24" i="14"/>
  <c r="DT30" i="14"/>
  <c r="DS30" i="14"/>
  <c r="DT36" i="14"/>
  <c r="DS36" i="14"/>
  <c r="DT42" i="14"/>
  <c r="DS42" i="14"/>
  <c r="DT7" i="14"/>
  <c r="DS7" i="14"/>
  <c r="DT13" i="14"/>
  <c r="DS13" i="14"/>
  <c r="DT19" i="14"/>
  <c r="DS19" i="14"/>
  <c r="DT25" i="14"/>
  <c r="DS25" i="14"/>
  <c r="DT31" i="14"/>
  <c r="DS31" i="14"/>
  <c r="DT37" i="14"/>
  <c r="DS37" i="14"/>
  <c r="DT43" i="14"/>
  <c r="DS43" i="14"/>
  <c r="DT8" i="14"/>
  <c r="DS8" i="14"/>
  <c r="DT14" i="14"/>
  <c r="DS14" i="14"/>
  <c r="DT20" i="14"/>
  <c r="DS20" i="14"/>
  <c r="DT26" i="14"/>
  <c r="DS26" i="14"/>
  <c r="DT32" i="14"/>
  <c r="DS32" i="14"/>
  <c r="DT38" i="14"/>
  <c r="DS38" i="14"/>
  <c r="DT9" i="14"/>
  <c r="DS9" i="14"/>
  <c r="DT15" i="14"/>
  <c r="DS15" i="14"/>
  <c r="DT21" i="14"/>
  <c r="DS21" i="14"/>
  <c r="DT27" i="14"/>
  <c r="DS27" i="14"/>
  <c r="DT33" i="14"/>
  <c r="DS33" i="14"/>
  <c r="DT39" i="14"/>
  <c r="DS39" i="14"/>
  <c r="DT10" i="14"/>
  <c r="DS10" i="14"/>
  <c r="DT16" i="14"/>
  <c r="DS16" i="14"/>
  <c r="DT22" i="14"/>
  <c r="DS22" i="14"/>
  <c r="DT28" i="14"/>
  <c r="DS28" i="14"/>
  <c r="DT34" i="14"/>
  <c r="DS34" i="14"/>
  <c r="DT40" i="14"/>
  <c r="DS40" i="14"/>
  <c r="DT5" i="14"/>
  <c r="DS5" i="14"/>
  <c r="DT11" i="14"/>
  <c r="DS11" i="14"/>
  <c r="DT17" i="14"/>
  <c r="DS17" i="14"/>
  <c r="DT23" i="14"/>
  <c r="DS23" i="14"/>
  <c r="DT29" i="14"/>
  <c r="DS29" i="14"/>
  <c r="DT35" i="14"/>
  <c r="DS35" i="14"/>
  <c r="DT41" i="14"/>
  <c r="DS41" i="14"/>
  <c r="DT46" i="14"/>
  <c r="DS46" i="14"/>
  <c r="DT52" i="14"/>
  <c r="DS52" i="14"/>
  <c r="DT58" i="14"/>
  <c r="DS58" i="14"/>
  <c r="DT64" i="14"/>
  <c r="DS64" i="14"/>
  <c r="DT70" i="14"/>
  <c r="DS70" i="14"/>
  <c r="DT76" i="14"/>
  <c r="DS76" i="14"/>
  <c r="DT47" i="14"/>
  <c r="DS47" i="14"/>
  <c r="DT53" i="14"/>
  <c r="DS53" i="14"/>
  <c r="DT48" i="14"/>
  <c r="DS48" i="14"/>
  <c r="DT54" i="14"/>
  <c r="DS54" i="14"/>
  <c r="DT60" i="14"/>
  <c r="DS60" i="14"/>
  <c r="DT66" i="14"/>
  <c r="DS66" i="14"/>
  <c r="DT72" i="14"/>
  <c r="DS72" i="14"/>
  <c r="DT78" i="14"/>
  <c r="DS78" i="14"/>
  <c r="DT84" i="14"/>
  <c r="DS84" i="14"/>
  <c r="DT49" i="14"/>
  <c r="DS49" i="14"/>
  <c r="DT55" i="14"/>
  <c r="DS55" i="14"/>
  <c r="DT61" i="14"/>
  <c r="DS61" i="14"/>
  <c r="DT67" i="14"/>
  <c r="DS67" i="14"/>
  <c r="DT73" i="14"/>
  <c r="DS73" i="14"/>
  <c r="DT79" i="14"/>
  <c r="DS79" i="14"/>
  <c r="DT44" i="14"/>
  <c r="DS44" i="14"/>
  <c r="DT50" i="14"/>
  <c r="DS50" i="14"/>
  <c r="DT56" i="14"/>
  <c r="DS56" i="14"/>
  <c r="DT62" i="14"/>
  <c r="DS62" i="14"/>
  <c r="DT68" i="14"/>
  <c r="DS68" i="14"/>
  <c r="DT74" i="14"/>
  <c r="DS74" i="14"/>
  <c r="DT80" i="14"/>
  <c r="DS80" i="14"/>
  <c r="DT45" i="14"/>
  <c r="DS45" i="14"/>
  <c r="DT51" i="14"/>
  <c r="DS51" i="14"/>
  <c r="DT57" i="14"/>
  <c r="DS57" i="14"/>
  <c r="DT63" i="14"/>
  <c r="DS63" i="14"/>
  <c r="DT69" i="14"/>
  <c r="DS69" i="14"/>
  <c r="DT75" i="14"/>
  <c r="DS75" i="14"/>
  <c r="DT81" i="14"/>
  <c r="DS81" i="14"/>
  <c r="DT86" i="14"/>
  <c r="DS86" i="14"/>
  <c r="DT87" i="14"/>
  <c r="DS87" i="14"/>
  <c r="DT83" i="14"/>
  <c r="DS83" i="14"/>
  <c r="DT88" i="14"/>
  <c r="DS88" i="14"/>
  <c r="DT59" i="14"/>
  <c r="DS59" i="14"/>
  <c r="DT77" i="14"/>
  <c r="DS77" i="14"/>
  <c r="DT89" i="14"/>
  <c r="DS89" i="14"/>
  <c r="DT65" i="14"/>
  <c r="DS65" i="14"/>
  <c r="DT82" i="14"/>
  <c r="DS82" i="14"/>
  <c r="DT71" i="14"/>
  <c r="DS71" i="14"/>
  <c r="DT85" i="14"/>
  <c r="DS85" i="14"/>
  <c r="DR6" i="14"/>
  <c r="DQ6" i="14"/>
  <c r="DR12" i="14"/>
  <c r="DQ12" i="14"/>
  <c r="DR18" i="14"/>
  <c r="DQ18" i="14"/>
  <c r="DR24" i="14"/>
  <c r="DQ24" i="14"/>
  <c r="DR30" i="14"/>
  <c r="DQ30" i="14"/>
  <c r="DR36" i="14"/>
  <c r="DQ36" i="14"/>
  <c r="DR42" i="14"/>
  <c r="DQ42" i="14"/>
  <c r="DR7" i="14"/>
  <c r="DQ7" i="14"/>
  <c r="DR13" i="14"/>
  <c r="DQ13" i="14"/>
  <c r="DR19" i="14"/>
  <c r="DQ19" i="14"/>
  <c r="DR25" i="14"/>
  <c r="DQ25" i="14"/>
  <c r="DR31" i="14"/>
  <c r="DQ31" i="14"/>
  <c r="DR37" i="14"/>
  <c r="DQ37" i="14"/>
  <c r="DR43" i="14"/>
  <c r="DQ43" i="14"/>
  <c r="DR8" i="14"/>
  <c r="DQ8" i="14"/>
  <c r="DR14" i="14"/>
  <c r="DQ14" i="14"/>
  <c r="DR20" i="14"/>
  <c r="DQ20" i="14"/>
  <c r="DR26" i="14"/>
  <c r="DQ26" i="14"/>
  <c r="DR32" i="14"/>
  <c r="DQ32" i="14"/>
  <c r="DR38" i="14"/>
  <c r="DQ38" i="14"/>
  <c r="DR9" i="14"/>
  <c r="DQ9" i="14"/>
  <c r="DR15" i="14"/>
  <c r="DQ15" i="14"/>
  <c r="DR21" i="14"/>
  <c r="DQ21" i="14"/>
  <c r="DR27" i="14"/>
  <c r="DQ27" i="14"/>
  <c r="DR33" i="14"/>
  <c r="DQ33" i="14"/>
  <c r="DR39" i="14"/>
  <c r="DQ39" i="14"/>
  <c r="DR10" i="14"/>
  <c r="DQ10" i="14"/>
  <c r="DR16" i="14"/>
  <c r="DQ16" i="14"/>
  <c r="DR22" i="14"/>
  <c r="DQ22" i="14"/>
  <c r="DR28" i="14"/>
  <c r="DQ28" i="14"/>
  <c r="DR34" i="14"/>
  <c r="DQ34" i="14"/>
  <c r="DR40" i="14"/>
  <c r="DQ40" i="14"/>
  <c r="DR5" i="14"/>
  <c r="DQ5" i="14"/>
  <c r="DR11" i="14"/>
  <c r="DQ11" i="14"/>
  <c r="DR17" i="14"/>
  <c r="DQ17" i="14"/>
  <c r="DR23" i="14"/>
  <c r="DQ23" i="14"/>
  <c r="DR29" i="14"/>
  <c r="DQ29" i="14"/>
  <c r="DR35" i="14"/>
  <c r="DQ35" i="14"/>
  <c r="DR41" i="14"/>
  <c r="DQ41" i="14"/>
  <c r="DR44" i="14"/>
  <c r="DQ44" i="14"/>
  <c r="DR50" i="14"/>
  <c r="DQ50" i="14"/>
  <c r="DR56" i="14"/>
  <c r="DQ56" i="14"/>
  <c r="DR62" i="14"/>
  <c r="DQ62" i="14"/>
  <c r="DR68" i="14"/>
  <c r="DQ68" i="14"/>
  <c r="DR74" i="14"/>
  <c r="DQ74" i="14"/>
  <c r="DR80" i="14"/>
  <c r="DQ80" i="14"/>
  <c r="DR45" i="14"/>
  <c r="DQ45" i="14"/>
  <c r="DR51" i="14"/>
  <c r="DQ51" i="14"/>
  <c r="DR57" i="14"/>
  <c r="DQ57" i="14"/>
  <c r="DR63" i="14"/>
  <c r="DQ63" i="14"/>
  <c r="DR69" i="14"/>
  <c r="DQ69" i="14"/>
  <c r="DR75" i="14"/>
  <c r="DQ75" i="14"/>
  <c r="DR81" i="14"/>
  <c r="DQ81" i="14"/>
  <c r="DR46" i="14"/>
  <c r="DQ46" i="14"/>
  <c r="DR52" i="14"/>
  <c r="DQ52" i="14"/>
  <c r="DR58" i="14"/>
  <c r="DQ58" i="14"/>
  <c r="DR64" i="14"/>
  <c r="DQ64" i="14"/>
  <c r="DR70" i="14"/>
  <c r="DQ70" i="14"/>
  <c r="DR76" i="14"/>
  <c r="DQ76" i="14"/>
  <c r="DR82" i="14"/>
  <c r="DQ82" i="14"/>
  <c r="DR47" i="14"/>
  <c r="DQ47" i="14"/>
  <c r="DR53" i="14"/>
  <c r="DQ53" i="14"/>
  <c r="DR59" i="14"/>
  <c r="DQ59" i="14"/>
  <c r="DR65" i="14"/>
  <c r="DQ65" i="14"/>
  <c r="DR71" i="14"/>
  <c r="DQ71" i="14"/>
  <c r="DR77" i="14"/>
  <c r="DQ77" i="14"/>
  <c r="DR83" i="14"/>
  <c r="DQ83" i="14"/>
  <c r="DR48" i="14"/>
  <c r="DQ48" i="14"/>
  <c r="DR54" i="14"/>
  <c r="DQ54" i="14"/>
  <c r="DR60" i="14"/>
  <c r="DQ60" i="14"/>
  <c r="DR66" i="14"/>
  <c r="DQ66" i="14"/>
  <c r="DR72" i="14"/>
  <c r="DQ72" i="14"/>
  <c r="DR78" i="14"/>
  <c r="DQ78" i="14"/>
  <c r="DR49" i="14"/>
  <c r="DQ49" i="14"/>
  <c r="DR55" i="14"/>
  <c r="DQ55" i="14"/>
  <c r="DR61" i="14"/>
  <c r="DQ61" i="14"/>
  <c r="DR67" i="14"/>
  <c r="DQ67" i="14"/>
  <c r="DR73" i="14"/>
  <c r="DQ73" i="14"/>
  <c r="DR79" i="14"/>
  <c r="DQ79" i="14"/>
  <c r="DR84" i="14"/>
  <c r="DQ84" i="14"/>
  <c r="DR85" i="14"/>
  <c r="DQ85" i="14"/>
  <c r="DR86" i="14"/>
  <c r="DQ86" i="14"/>
  <c r="DR87" i="14"/>
  <c r="DQ87" i="14"/>
  <c r="DR88" i="14"/>
  <c r="DQ88" i="14"/>
  <c r="DR89" i="14"/>
  <c r="DQ89" i="14"/>
  <c r="DP6" i="14"/>
  <c r="DO6" i="14"/>
  <c r="DP12" i="14"/>
  <c r="DO12" i="14"/>
  <c r="DP18" i="14"/>
  <c r="DO18" i="14"/>
  <c r="DP24" i="14"/>
  <c r="DO24" i="14"/>
  <c r="DP30" i="14"/>
  <c r="DO30" i="14"/>
  <c r="DP36" i="14"/>
  <c r="DO36" i="14"/>
  <c r="DP42" i="14"/>
  <c r="DO42" i="14"/>
  <c r="DP7" i="14"/>
  <c r="DO7" i="14"/>
  <c r="DP13" i="14"/>
  <c r="DO13" i="14"/>
  <c r="DP19" i="14"/>
  <c r="DO19" i="14"/>
  <c r="DP25" i="14"/>
  <c r="DO25" i="14"/>
  <c r="DP31" i="14"/>
  <c r="DO31" i="14"/>
  <c r="DP37" i="14"/>
  <c r="DO37" i="14"/>
  <c r="DP8" i="14"/>
  <c r="DO8" i="14"/>
  <c r="DP14" i="14"/>
  <c r="DO14" i="14"/>
  <c r="DP20" i="14"/>
  <c r="DO20" i="14"/>
  <c r="DP26" i="14"/>
  <c r="DO26" i="14"/>
  <c r="DP32" i="14"/>
  <c r="DO32" i="14"/>
  <c r="DP38" i="14"/>
  <c r="DO38" i="14"/>
  <c r="DP9" i="14"/>
  <c r="DO9" i="14"/>
  <c r="DP15" i="14"/>
  <c r="DO15" i="14"/>
  <c r="DP21" i="14"/>
  <c r="DO21" i="14"/>
  <c r="DP27" i="14"/>
  <c r="DO27" i="14"/>
  <c r="DP33" i="14"/>
  <c r="DO33" i="14"/>
  <c r="DP39" i="14"/>
  <c r="DO39" i="14"/>
  <c r="DP10" i="14"/>
  <c r="DO10" i="14"/>
  <c r="DP16" i="14"/>
  <c r="DO16" i="14"/>
  <c r="DP22" i="14"/>
  <c r="DO22" i="14"/>
  <c r="DP28" i="14"/>
  <c r="DO28" i="14"/>
  <c r="DP34" i="14"/>
  <c r="DO34" i="14"/>
  <c r="DP40" i="14"/>
  <c r="DO40" i="14"/>
  <c r="DP5" i="14"/>
  <c r="DO5" i="14"/>
  <c r="DP11" i="14"/>
  <c r="DO11" i="14"/>
  <c r="DP17" i="14"/>
  <c r="DO17" i="14"/>
  <c r="DP23" i="14"/>
  <c r="DO23" i="14"/>
  <c r="DP29" i="14"/>
  <c r="DO29" i="14"/>
  <c r="DP35" i="14"/>
  <c r="DO35" i="14"/>
  <c r="DP41" i="14"/>
  <c r="DO41" i="14"/>
  <c r="DP49" i="14"/>
  <c r="DO49" i="14"/>
  <c r="DP55" i="14"/>
  <c r="DO55" i="14"/>
  <c r="DP61" i="14"/>
  <c r="DO61" i="14"/>
  <c r="DP67" i="14"/>
  <c r="DO67" i="14"/>
  <c r="DP73" i="14"/>
  <c r="DO73" i="14"/>
  <c r="DP79" i="14"/>
  <c r="DO79" i="14"/>
  <c r="DP44" i="14"/>
  <c r="DO44" i="14"/>
  <c r="DP50" i="14"/>
  <c r="DO50" i="14"/>
  <c r="DP56" i="14"/>
  <c r="DO56" i="14"/>
  <c r="DP62" i="14"/>
  <c r="DO62" i="14"/>
  <c r="DP68" i="14"/>
  <c r="DO68" i="14"/>
  <c r="DP74" i="14"/>
  <c r="DO74" i="14"/>
  <c r="DP80" i="14"/>
  <c r="DO80" i="14"/>
  <c r="DP45" i="14"/>
  <c r="DO45" i="14"/>
  <c r="DP51" i="14"/>
  <c r="DO51" i="14"/>
  <c r="DP57" i="14"/>
  <c r="DO57" i="14"/>
  <c r="DP63" i="14"/>
  <c r="DO63" i="14"/>
  <c r="DP69" i="14"/>
  <c r="DO69" i="14"/>
  <c r="DP43" i="14"/>
  <c r="DO43" i="14"/>
  <c r="DP46" i="14"/>
  <c r="DO46" i="14"/>
  <c r="DP52" i="14"/>
  <c r="DO52" i="14"/>
  <c r="DP58" i="14"/>
  <c r="DO58" i="14"/>
  <c r="DP47" i="14"/>
  <c r="DO47" i="14"/>
  <c r="DP53" i="14"/>
  <c r="DO53" i="14"/>
  <c r="DP59" i="14"/>
  <c r="DO59" i="14"/>
  <c r="DP65" i="14"/>
  <c r="DO65" i="14"/>
  <c r="DP71" i="14"/>
  <c r="DO71" i="14"/>
  <c r="DP77" i="14"/>
  <c r="DO77" i="14"/>
  <c r="DP48" i="14"/>
  <c r="DO48" i="14"/>
  <c r="DP54" i="14"/>
  <c r="DO54" i="14"/>
  <c r="DP60" i="14"/>
  <c r="DO60" i="14"/>
  <c r="DP66" i="14"/>
  <c r="DO66" i="14"/>
  <c r="DP72" i="14"/>
  <c r="DO72" i="14"/>
  <c r="DP78" i="14"/>
  <c r="DO78" i="14"/>
  <c r="DP84" i="14"/>
  <c r="DO84" i="14"/>
  <c r="DP85" i="14"/>
  <c r="DO85" i="14"/>
  <c r="DP82" i="14"/>
  <c r="DO82" i="14"/>
  <c r="DP75" i="14"/>
  <c r="DO75" i="14"/>
  <c r="DP64" i="14"/>
  <c r="DO64" i="14"/>
  <c r="DP76" i="14"/>
  <c r="DO76" i="14"/>
  <c r="DP86" i="14"/>
  <c r="DO86" i="14"/>
  <c r="DP87" i="14"/>
  <c r="DO87" i="14"/>
  <c r="DP70" i="14"/>
  <c r="DO70" i="14"/>
  <c r="DP81" i="14"/>
  <c r="DO81" i="14"/>
  <c r="DP83" i="14"/>
  <c r="DO83" i="14"/>
  <c r="DP88" i="14"/>
  <c r="DO88" i="14"/>
  <c r="DP89" i="14"/>
  <c r="DO89" i="14"/>
  <c r="DN6" i="14"/>
  <c r="DM6" i="14"/>
  <c r="DN12" i="14"/>
  <c r="DM12" i="14"/>
  <c r="DN18" i="14"/>
  <c r="DM18" i="14"/>
  <c r="DN24" i="14"/>
  <c r="DM24" i="14"/>
  <c r="DN30" i="14"/>
  <c r="DM30" i="14"/>
  <c r="DN36" i="14"/>
  <c r="DM36" i="14"/>
  <c r="DN42" i="14"/>
  <c r="DM42" i="14"/>
  <c r="DN7" i="14"/>
  <c r="DM7" i="14"/>
  <c r="DN13" i="14"/>
  <c r="DM13" i="14"/>
  <c r="DN19" i="14"/>
  <c r="DM19" i="14"/>
  <c r="DN25" i="14"/>
  <c r="DM25" i="14"/>
  <c r="DN31" i="14"/>
  <c r="DM31" i="14"/>
  <c r="DN37" i="14"/>
  <c r="DM37" i="14"/>
  <c r="DN43" i="14"/>
  <c r="DM43" i="14"/>
  <c r="DN8" i="14"/>
  <c r="DM8" i="14"/>
  <c r="DN14" i="14"/>
  <c r="DM14" i="14"/>
  <c r="DN20" i="14"/>
  <c r="DM20" i="14"/>
  <c r="DN26" i="14"/>
  <c r="DM26" i="14"/>
  <c r="DN32" i="14"/>
  <c r="DM32" i="14"/>
  <c r="DN38" i="14"/>
  <c r="DM38" i="14"/>
  <c r="DN9" i="14"/>
  <c r="DM9" i="14"/>
  <c r="DN15" i="14"/>
  <c r="DM15" i="14"/>
  <c r="DN21" i="14"/>
  <c r="DM21" i="14"/>
  <c r="DN27" i="14"/>
  <c r="DM27" i="14"/>
  <c r="DN33" i="14"/>
  <c r="DM33" i="14"/>
  <c r="DN39" i="14"/>
  <c r="DM39" i="14"/>
  <c r="DN10" i="14"/>
  <c r="DM10" i="14"/>
  <c r="DN16" i="14"/>
  <c r="DM16" i="14"/>
  <c r="DN22" i="14"/>
  <c r="DM22" i="14"/>
  <c r="DN28" i="14"/>
  <c r="DM28" i="14"/>
  <c r="DN34" i="14"/>
  <c r="DM34" i="14"/>
  <c r="DN40" i="14"/>
  <c r="DM40" i="14"/>
  <c r="DN5" i="14"/>
  <c r="DM5" i="14"/>
  <c r="DN11" i="14"/>
  <c r="DM11" i="14"/>
  <c r="DN17" i="14"/>
  <c r="DM17" i="14"/>
  <c r="DN23" i="14"/>
  <c r="DM23" i="14"/>
  <c r="DN29" i="14"/>
  <c r="DM29" i="14"/>
  <c r="DN35" i="14"/>
  <c r="DM35" i="14"/>
  <c r="DN41" i="14"/>
  <c r="DM41" i="14"/>
  <c r="DN47" i="14"/>
  <c r="DM47" i="14"/>
  <c r="DN53" i="14"/>
  <c r="DM53" i="14"/>
  <c r="DN59" i="14"/>
  <c r="DM59" i="14"/>
  <c r="DN65" i="14"/>
  <c r="DM65" i="14"/>
  <c r="DN71" i="14"/>
  <c r="DM71" i="14"/>
  <c r="DN77" i="14"/>
  <c r="DM77" i="14"/>
  <c r="DN48" i="14"/>
  <c r="DM48" i="14"/>
  <c r="DN54" i="14"/>
  <c r="DM54" i="14"/>
  <c r="DN60" i="14"/>
  <c r="DM60" i="14"/>
  <c r="DN66" i="14"/>
  <c r="DM66" i="14"/>
  <c r="DN72" i="14"/>
  <c r="DM72" i="14"/>
  <c r="DN78" i="14"/>
  <c r="DM78" i="14"/>
  <c r="DN49" i="14"/>
  <c r="DM49" i="14"/>
  <c r="DN55" i="14"/>
  <c r="DM55" i="14"/>
  <c r="DN61" i="14"/>
  <c r="DM61" i="14"/>
  <c r="DN67" i="14"/>
  <c r="DM67" i="14"/>
  <c r="DN73" i="14"/>
  <c r="DM73" i="14"/>
  <c r="DN79" i="14"/>
  <c r="DM79" i="14"/>
  <c r="DN44" i="14"/>
  <c r="DM44" i="14"/>
  <c r="DN50" i="14"/>
  <c r="DM50" i="14"/>
  <c r="DN56" i="14"/>
  <c r="DM56" i="14"/>
  <c r="DN62" i="14"/>
  <c r="DM62" i="14"/>
  <c r="DN68" i="14"/>
  <c r="DM68" i="14"/>
  <c r="DN74" i="14"/>
  <c r="DM74" i="14"/>
  <c r="DN80" i="14"/>
  <c r="DM80" i="14"/>
  <c r="DN45" i="14"/>
  <c r="DM45" i="14"/>
  <c r="DN51" i="14"/>
  <c r="DM51" i="14"/>
  <c r="DN57" i="14"/>
  <c r="DM57" i="14"/>
  <c r="DN63" i="14"/>
  <c r="DM63" i="14"/>
  <c r="DN69" i="14"/>
  <c r="DM69" i="14"/>
  <c r="DN75" i="14"/>
  <c r="DM75" i="14"/>
  <c r="DN46" i="14"/>
  <c r="DM46" i="14"/>
  <c r="DN52" i="14"/>
  <c r="DM52" i="14"/>
  <c r="DN58" i="14"/>
  <c r="DM58" i="14"/>
  <c r="DN64" i="14"/>
  <c r="DM64" i="14"/>
  <c r="DN70" i="14"/>
  <c r="DM70" i="14"/>
  <c r="DN76" i="14"/>
  <c r="DM76" i="14"/>
  <c r="DN82" i="14"/>
  <c r="DM82" i="14"/>
  <c r="DN86" i="14"/>
  <c r="DM86" i="14"/>
  <c r="DN87" i="14"/>
  <c r="DM87" i="14"/>
  <c r="DN88" i="14"/>
  <c r="DM88" i="14"/>
  <c r="DN81" i="14"/>
  <c r="DM81" i="14"/>
  <c r="DN89" i="14"/>
  <c r="DM89" i="14"/>
  <c r="DN83" i="14"/>
  <c r="DM83" i="14"/>
  <c r="DN84" i="14"/>
  <c r="DM84" i="14"/>
  <c r="DN85" i="14"/>
  <c r="DM85" i="14"/>
  <c r="DL5" i="14"/>
  <c r="DK5" i="14"/>
  <c r="DL6" i="14"/>
  <c r="DK6" i="14"/>
  <c r="DL7" i="14"/>
  <c r="DK7" i="14"/>
  <c r="DL8" i="14"/>
  <c r="DK8" i="14"/>
  <c r="DL9" i="14"/>
  <c r="DK9" i="14"/>
  <c r="DL10" i="14"/>
  <c r="DK10" i="14"/>
  <c r="DL11" i="14"/>
  <c r="DK11" i="14"/>
  <c r="DL12" i="14"/>
  <c r="DK12" i="14"/>
  <c r="DL13" i="14"/>
  <c r="DK13" i="14"/>
  <c r="DL14" i="14"/>
  <c r="DK14" i="14"/>
  <c r="DL15" i="14"/>
  <c r="DK15" i="14"/>
  <c r="DL16" i="14"/>
  <c r="DK16" i="14"/>
  <c r="DL17" i="14"/>
  <c r="DK17" i="14"/>
  <c r="DL18" i="14"/>
  <c r="DK18" i="14"/>
  <c r="DL19" i="14"/>
  <c r="DK19" i="14"/>
  <c r="DL20" i="14"/>
  <c r="DK20" i="14"/>
  <c r="DL21" i="14"/>
  <c r="DK21" i="14"/>
  <c r="DL22" i="14"/>
  <c r="DK22" i="14"/>
  <c r="DL23" i="14"/>
  <c r="DK23" i="14"/>
  <c r="DL24" i="14"/>
  <c r="DK24" i="14"/>
  <c r="DL25" i="14"/>
  <c r="DK25" i="14"/>
  <c r="DL26" i="14"/>
  <c r="DK26" i="14"/>
  <c r="DL27" i="14"/>
  <c r="DK27" i="14"/>
  <c r="DL28" i="14"/>
  <c r="DK28" i="14"/>
  <c r="DL29" i="14"/>
  <c r="DK29" i="14"/>
  <c r="DL30" i="14"/>
  <c r="DK30" i="14"/>
  <c r="DL31" i="14"/>
  <c r="DK31" i="14"/>
  <c r="DL32" i="14"/>
  <c r="DK32" i="14"/>
  <c r="DL33" i="14"/>
  <c r="DK33" i="14"/>
  <c r="DL34" i="14"/>
  <c r="DK34" i="14"/>
  <c r="DL35" i="14"/>
  <c r="DK35" i="14"/>
  <c r="DL36" i="14"/>
  <c r="DK36" i="14"/>
  <c r="DL37" i="14"/>
  <c r="DK37" i="14"/>
  <c r="DL38" i="14"/>
  <c r="DK38" i="14"/>
  <c r="DL39" i="14"/>
  <c r="DK39" i="14"/>
  <c r="DL40" i="14"/>
  <c r="DK40" i="14"/>
  <c r="DL41" i="14"/>
  <c r="DK41" i="14"/>
  <c r="DL42" i="14"/>
  <c r="DK42" i="14"/>
  <c r="DL43" i="14"/>
  <c r="DK43" i="14"/>
  <c r="DL44" i="14"/>
  <c r="DK44" i="14"/>
  <c r="DL45" i="14"/>
  <c r="DK45" i="14"/>
  <c r="DL47" i="14"/>
  <c r="DK47" i="14"/>
  <c r="DL48" i="14"/>
  <c r="DK48" i="14"/>
  <c r="DL49" i="14"/>
  <c r="DK49" i="14"/>
  <c r="DL50" i="14"/>
  <c r="DK50" i="14"/>
  <c r="DL51" i="14"/>
  <c r="DK51" i="14"/>
  <c r="DL52" i="14"/>
  <c r="DK52" i="14"/>
  <c r="DL53" i="14"/>
  <c r="DK53" i="14"/>
  <c r="DL54" i="14"/>
  <c r="DK54" i="14"/>
  <c r="DL55" i="14"/>
  <c r="DK55" i="14"/>
  <c r="DL56" i="14"/>
  <c r="DK56" i="14"/>
  <c r="DL57" i="14"/>
  <c r="DK57" i="14"/>
  <c r="DL58" i="14"/>
  <c r="DK58" i="14"/>
  <c r="DL59" i="14"/>
  <c r="DK59" i="14"/>
  <c r="DL60" i="14"/>
  <c r="DK60" i="14"/>
  <c r="DL61" i="14"/>
  <c r="DK61" i="14"/>
  <c r="DL62" i="14"/>
  <c r="DK62" i="14"/>
  <c r="DL63" i="14"/>
  <c r="DK63" i="14"/>
  <c r="DL64" i="14"/>
  <c r="DK64" i="14"/>
  <c r="DL65" i="14"/>
  <c r="DK65" i="14"/>
  <c r="DL66" i="14"/>
  <c r="DK66" i="14"/>
  <c r="DL67" i="14"/>
  <c r="DK67" i="14"/>
  <c r="DL68" i="14"/>
  <c r="DK68" i="14"/>
  <c r="DL69" i="14"/>
  <c r="DK69" i="14"/>
  <c r="DL70" i="14"/>
  <c r="DK70" i="14"/>
  <c r="DL71" i="14"/>
  <c r="DK71" i="14"/>
  <c r="DL72" i="14"/>
  <c r="DK72" i="14"/>
  <c r="DL73" i="14"/>
  <c r="DK73" i="14"/>
  <c r="DL74" i="14"/>
  <c r="DK74" i="14"/>
  <c r="DL75" i="14"/>
  <c r="DK75" i="14"/>
  <c r="DL76" i="14"/>
  <c r="DK76" i="14"/>
  <c r="DL77" i="14"/>
  <c r="DK77" i="14"/>
  <c r="DL78" i="14"/>
  <c r="DK78" i="14"/>
  <c r="DL79" i="14"/>
  <c r="DK79" i="14"/>
  <c r="DL80" i="14"/>
  <c r="DK80" i="14"/>
  <c r="DL81" i="14"/>
  <c r="DK81" i="14"/>
  <c r="DL82" i="14"/>
  <c r="DK82" i="14"/>
  <c r="DL83" i="14"/>
  <c r="DK83" i="14"/>
  <c r="DL84" i="14"/>
  <c r="DK84" i="14"/>
  <c r="DL85" i="14"/>
  <c r="DK85" i="14"/>
  <c r="DL46" i="14"/>
  <c r="DK46" i="14"/>
  <c r="DL86" i="14"/>
  <c r="DK86" i="14"/>
  <c r="DL88" i="14"/>
  <c r="DK88" i="14"/>
  <c r="DL89" i="14"/>
  <c r="DK89" i="14"/>
  <c r="DL87" i="14"/>
  <c r="DK87" i="14"/>
  <c r="EE4" i="14"/>
  <c r="ED4" i="14"/>
  <c r="EC4" i="14"/>
  <c r="EB4" i="14"/>
  <c r="EA4" i="14"/>
  <c r="DZ4" i="14"/>
  <c r="DY4" i="14"/>
  <c r="DX4" i="14"/>
  <c r="DW4" i="14"/>
  <c r="DV4" i="14"/>
  <c r="EE3" i="14"/>
  <c r="ED3" i="14"/>
  <c r="EC3" i="14"/>
  <c r="EB3" i="14"/>
  <c r="EA3" i="14"/>
  <c r="DZ3" i="14"/>
  <c r="DY3" i="14"/>
  <c r="DX3" i="14"/>
  <c r="DW3" i="14"/>
  <c r="DV3" i="14"/>
  <c r="EE5" i="14"/>
  <c r="ED5" i="14"/>
  <c r="EE11" i="14"/>
  <c r="ED11" i="14"/>
  <c r="EE17" i="14"/>
  <c r="ED17" i="14"/>
  <c r="EE23" i="14"/>
  <c r="ED23" i="14"/>
  <c r="EE29" i="14"/>
  <c r="ED29" i="14"/>
  <c r="EE35" i="14"/>
  <c r="ED35" i="14"/>
  <c r="EE41" i="14"/>
  <c r="ED41" i="14"/>
  <c r="EE6" i="14"/>
  <c r="ED6" i="14"/>
  <c r="EE12" i="14"/>
  <c r="ED12" i="14"/>
  <c r="EE18" i="14"/>
  <c r="ED18" i="14"/>
  <c r="EE24" i="14"/>
  <c r="ED24" i="14"/>
  <c r="EE30" i="14"/>
  <c r="ED30" i="14"/>
  <c r="EE36" i="14"/>
  <c r="ED36" i="14"/>
  <c r="EE42" i="14"/>
  <c r="ED42" i="14"/>
  <c r="EE7" i="14"/>
  <c r="ED7" i="14"/>
  <c r="EE13" i="14"/>
  <c r="ED13" i="14"/>
  <c r="EE19" i="14"/>
  <c r="ED19" i="14"/>
  <c r="EE25" i="14"/>
  <c r="ED25" i="14"/>
  <c r="EE31" i="14"/>
  <c r="ED31" i="14"/>
  <c r="EE37" i="14"/>
  <c r="ED37" i="14"/>
  <c r="EE43" i="14"/>
  <c r="ED43" i="14"/>
  <c r="EE8" i="14"/>
  <c r="ED8" i="14"/>
  <c r="EE14" i="14"/>
  <c r="ED14" i="14"/>
  <c r="EE20" i="14"/>
  <c r="ED20" i="14"/>
  <c r="EE26" i="14"/>
  <c r="ED26" i="14"/>
  <c r="EE32" i="14"/>
  <c r="ED32" i="14"/>
  <c r="EE38" i="14"/>
  <c r="ED38" i="14"/>
  <c r="EE9" i="14"/>
  <c r="ED9" i="14"/>
  <c r="EE15" i="14"/>
  <c r="ED15" i="14"/>
  <c r="EE21" i="14"/>
  <c r="ED21" i="14"/>
  <c r="EE27" i="14"/>
  <c r="ED27" i="14"/>
  <c r="EE33" i="14"/>
  <c r="ED33" i="14"/>
  <c r="EE39" i="14"/>
  <c r="ED39" i="14"/>
  <c r="EE10" i="14"/>
  <c r="ED10" i="14"/>
  <c r="EE16" i="14"/>
  <c r="ED16" i="14"/>
  <c r="EE22" i="14"/>
  <c r="ED22" i="14"/>
  <c r="EE28" i="14"/>
  <c r="ED28" i="14"/>
  <c r="EE34" i="14"/>
  <c r="ED34" i="14"/>
  <c r="EE40" i="14"/>
  <c r="ED40" i="14"/>
  <c r="EE45" i="14"/>
  <c r="ED45" i="14"/>
  <c r="EE51" i="14"/>
  <c r="ED51" i="14"/>
  <c r="EE57" i="14"/>
  <c r="ED57" i="14"/>
  <c r="EE63" i="14"/>
  <c r="ED63" i="14"/>
  <c r="EE69" i="14"/>
  <c r="ED69" i="14"/>
  <c r="EE75" i="14"/>
  <c r="ED75" i="14"/>
  <c r="EE46" i="14"/>
  <c r="ED46" i="14"/>
  <c r="EE52" i="14"/>
  <c r="ED52" i="14"/>
  <c r="EE47" i="14"/>
  <c r="ED47" i="14"/>
  <c r="EE53" i="14"/>
  <c r="ED53" i="14"/>
  <c r="EE59" i="14"/>
  <c r="ED59" i="14"/>
  <c r="EE65" i="14"/>
  <c r="ED65" i="14"/>
  <c r="EE71" i="14"/>
  <c r="ED71" i="14"/>
  <c r="EE77" i="14"/>
  <c r="ED77" i="14"/>
  <c r="EE83" i="14"/>
  <c r="ED83" i="14"/>
  <c r="EE48" i="14"/>
  <c r="ED48" i="14"/>
  <c r="EE54" i="14"/>
  <c r="ED54" i="14"/>
  <c r="EE60" i="14"/>
  <c r="ED60" i="14"/>
  <c r="EE66" i="14"/>
  <c r="ED66" i="14"/>
  <c r="EE72" i="14"/>
  <c r="ED72" i="14"/>
  <c r="EE78" i="14"/>
  <c r="ED78" i="14"/>
  <c r="EE49" i="14"/>
  <c r="ED49" i="14"/>
  <c r="EE55" i="14"/>
  <c r="ED55" i="14"/>
  <c r="EE61" i="14"/>
  <c r="ED61" i="14"/>
  <c r="EE67" i="14"/>
  <c r="ED67" i="14"/>
  <c r="EE73" i="14"/>
  <c r="ED73" i="14"/>
  <c r="EE79" i="14"/>
  <c r="ED79" i="14"/>
  <c r="EE44" i="14"/>
  <c r="ED44" i="14"/>
  <c r="EE50" i="14"/>
  <c r="ED50" i="14"/>
  <c r="EE56" i="14"/>
  <c r="ED56" i="14"/>
  <c r="EE62" i="14"/>
  <c r="ED62" i="14"/>
  <c r="EE68" i="14"/>
  <c r="ED68" i="14"/>
  <c r="EE74" i="14"/>
  <c r="ED74" i="14"/>
  <c r="EE80" i="14"/>
  <c r="ED80" i="14"/>
  <c r="EE58" i="14"/>
  <c r="ED58" i="14"/>
  <c r="EE85" i="14"/>
  <c r="ED85" i="14"/>
  <c r="EE64" i="14"/>
  <c r="ED64" i="14"/>
  <c r="EE86" i="14"/>
  <c r="ED86" i="14"/>
  <c r="EE70" i="14"/>
  <c r="ED70" i="14"/>
  <c r="EE87" i="14"/>
  <c r="ED87" i="14"/>
  <c r="EE76" i="14"/>
  <c r="ED76" i="14"/>
  <c r="EE88" i="14"/>
  <c r="ED88" i="14"/>
  <c r="EE81" i="14"/>
  <c r="ED81" i="14"/>
  <c r="EE89" i="14"/>
  <c r="ED89" i="14"/>
  <c r="EE82" i="14"/>
  <c r="ED82" i="14"/>
  <c r="EE84" i="14"/>
  <c r="ED84" i="14"/>
  <c r="EC5" i="14"/>
  <c r="EB5" i="14"/>
  <c r="EC11" i="14"/>
  <c r="EB11" i="14"/>
  <c r="EC17" i="14"/>
  <c r="EB17" i="14"/>
  <c r="EC23" i="14"/>
  <c r="EB23" i="14"/>
  <c r="EC29" i="14"/>
  <c r="EB29" i="14"/>
  <c r="EC35" i="14"/>
  <c r="EB35" i="14"/>
  <c r="EC41" i="14"/>
  <c r="EB41" i="14"/>
  <c r="EC6" i="14"/>
  <c r="EB6" i="14"/>
  <c r="EC12" i="14"/>
  <c r="EB12" i="14"/>
  <c r="EC18" i="14"/>
  <c r="EB18" i="14"/>
  <c r="EC24" i="14"/>
  <c r="EB24" i="14"/>
  <c r="EC30" i="14"/>
  <c r="EB30" i="14"/>
  <c r="EC36" i="14"/>
  <c r="EB36" i="14"/>
  <c r="EC42" i="14"/>
  <c r="EB42" i="14"/>
  <c r="EC7" i="14"/>
  <c r="EB7" i="14"/>
  <c r="EC13" i="14"/>
  <c r="EB13" i="14"/>
  <c r="EC19" i="14"/>
  <c r="EB19" i="14"/>
  <c r="EC25" i="14"/>
  <c r="EB25" i="14"/>
  <c r="EC31" i="14"/>
  <c r="EB31" i="14"/>
  <c r="EC37" i="14"/>
  <c r="EB37" i="14"/>
  <c r="EC43" i="14"/>
  <c r="EB43" i="14"/>
  <c r="EC8" i="14"/>
  <c r="EB8" i="14"/>
  <c r="EC14" i="14"/>
  <c r="EB14" i="14"/>
  <c r="EC20" i="14"/>
  <c r="EB20" i="14"/>
  <c r="EC26" i="14"/>
  <c r="EB26" i="14"/>
  <c r="EC32" i="14"/>
  <c r="EB32" i="14"/>
  <c r="EC38" i="14"/>
  <c r="EB38" i="14"/>
  <c r="EC9" i="14"/>
  <c r="EB9" i="14"/>
  <c r="EC15" i="14"/>
  <c r="EB15" i="14"/>
  <c r="EC21" i="14"/>
  <c r="EB21" i="14"/>
  <c r="EC27" i="14"/>
  <c r="EB27" i="14"/>
  <c r="EC33" i="14"/>
  <c r="EB33" i="14"/>
  <c r="EC39" i="14"/>
  <c r="EB39" i="14"/>
  <c r="EC10" i="14"/>
  <c r="EB10" i="14"/>
  <c r="EC16" i="14"/>
  <c r="EB16" i="14"/>
  <c r="EC22" i="14"/>
  <c r="EB22" i="14"/>
  <c r="EC28" i="14"/>
  <c r="EB28" i="14"/>
  <c r="EC34" i="14"/>
  <c r="EB34" i="14"/>
  <c r="EC40" i="14"/>
  <c r="EB40" i="14"/>
  <c r="EC49" i="14"/>
  <c r="EB49" i="14"/>
  <c r="EC55" i="14"/>
  <c r="EB55" i="14"/>
  <c r="EC61" i="14"/>
  <c r="EB61" i="14"/>
  <c r="EC67" i="14"/>
  <c r="EB67" i="14"/>
  <c r="EC73" i="14"/>
  <c r="EB73" i="14"/>
  <c r="EC79" i="14"/>
  <c r="EB79" i="14"/>
  <c r="EC44" i="14"/>
  <c r="EB44" i="14"/>
  <c r="EC50" i="14"/>
  <c r="EB50" i="14"/>
  <c r="EC56" i="14"/>
  <c r="EB56" i="14"/>
  <c r="EC62" i="14"/>
  <c r="EB62" i="14"/>
  <c r="EC68" i="14"/>
  <c r="EB68" i="14"/>
  <c r="EC74" i="14"/>
  <c r="EB74" i="14"/>
  <c r="EC80" i="14"/>
  <c r="EB80" i="14"/>
  <c r="EC45" i="14"/>
  <c r="EB45" i="14"/>
  <c r="EC51" i="14"/>
  <c r="EB51" i="14"/>
  <c r="EC57" i="14"/>
  <c r="EB57" i="14"/>
  <c r="EC63" i="14"/>
  <c r="EB63" i="14"/>
  <c r="EC69" i="14"/>
  <c r="EB69" i="14"/>
  <c r="EC75" i="14"/>
  <c r="EB75" i="14"/>
  <c r="EC81" i="14"/>
  <c r="EB81" i="14"/>
  <c r="EC46" i="14"/>
  <c r="EB46" i="14"/>
  <c r="EC52" i="14"/>
  <c r="EB52" i="14"/>
  <c r="EC58" i="14"/>
  <c r="EB58" i="14"/>
  <c r="EC64" i="14"/>
  <c r="EB64" i="14"/>
  <c r="EC70" i="14"/>
  <c r="EB70" i="14"/>
  <c r="EC76" i="14"/>
  <c r="EB76" i="14"/>
  <c r="EC82" i="14"/>
  <c r="EB82" i="14"/>
  <c r="EC47" i="14"/>
  <c r="EB47" i="14"/>
  <c r="EC53" i="14"/>
  <c r="EB53" i="14"/>
  <c r="EC59" i="14"/>
  <c r="EB59" i="14"/>
  <c r="EC65" i="14"/>
  <c r="EB65" i="14"/>
  <c r="EC71" i="14"/>
  <c r="EB71" i="14"/>
  <c r="EC77" i="14"/>
  <c r="EB77" i="14"/>
  <c r="EC48" i="14"/>
  <c r="EB48" i="14"/>
  <c r="EC54" i="14"/>
  <c r="EB54" i="14"/>
  <c r="EC60" i="14"/>
  <c r="EB60" i="14"/>
  <c r="EC66" i="14"/>
  <c r="EB66" i="14"/>
  <c r="EC72" i="14"/>
  <c r="EB72" i="14"/>
  <c r="EC78" i="14"/>
  <c r="EB78" i="14"/>
  <c r="EC89" i="14"/>
  <c r="EB89" i="14"/>
  <c r="EC84" i="14"/>
  <c r="EB84" i="14"/>
  <c r="EC83" i="14"/>
  <c r="EB83" i="14"/>
  <c r="EC85" i="14"/>
  <c r="EB85" i="14"/>
  <c r="EC86" i="14"/>
  <c r="EB86" i="14"/>
  <c r="EC87" i="14"/>
  <c r="EB87" i="14"/>
  <c r="EC88" i="14"/>
  <c r="EB88" i="14"/>
  <c r="EA5" i="14"/>
  <c r="DZ5" i="14"/>
  <c r="EA11" i="14"/>
  <c r="DZ11" i="14"/>
  <c r="EA17" i="14"/>
  <c r="DZ17" i="14"/>
  <c r="EA23" i="14"/>
  <c r="DZ23" i="14"/>
  <c r="EA29" i="14"/>
  <c r="DZ29" i="14"/>
  <c r="EA35" i="14"/>
  <c r="DZ35" i="14"/>
  <c r="EA41" i="14"/>
  <c r="DZ41" i="14"/>
  <c r="EA6" i="14"/>
  <c r="DZ6" i="14"/>
  <c r="EA12" i="14"/>
  <c r="DZ12" i="14"/>
  <c r="EA18" i="14"/>
  <c r="DZ18" i="14"/>
  <c r="EA24" i="14"/>
  <c r="DZ24" i="14"/>
  <c r="EA30" i="14"/>
  <c r="DZ30" i="14"/>
  <c r="EA36" i="14"/>
  <c r="DZ36" i="14"/>
  <c r="EA7" i="14"/>
  <c r="DZ7" i="14"/>
  <c r="EA13" i="14"/>
  <c r="DZ13" i="14"/>
  <c r="EA19" i="14"/>
  <c r="DZ19" i="14"/>
  <c r="EA25" i="14"/>
  <c r="DZ25" i="14"/>
  <c r="EA31" i="14"/>
  <c r="DZ31" i="14"/>
  <c r="EA37" i="14"/>
  <c r="DZ37" i="14"/>
  <c r="EA8" i="14"/>
  <c r="DZ8" i="14"/>
  <c r="EA14" i="14"/>
  <c r="DZ14" i="14"/>
  <c r="EA20" i="14"/>
  <c r="DZ20" i="14"/>
  <c r="EA26" i="14"/>
  <c r="DZ26" i="14"/>
  <c r="EA32" i="14"/>
  <c r="DZ32" i="14"/>
  <c r="EA38" i="14"/>
  <c r="DZ38" i="14"/>
  <c r="EA9" i="14"/>
  <c r="DZ9" i="14"/>
  <c r="EA15" i="14"/>
  <c r="DZ15" i="14"/>
  <c r="EA21" i="14"/>
  <c r="DZ21" i="14"/>
  <c r="EA27" i="14"/>
  <c r="DZ27" i="14"/>
  <c r="EA33" i="14"/>
  <c r="DZ33" i="14"/>
  <c r="EA39" i="14"/>
  <c r="DZ39" i="14"/>
  <c r="EA10" i="14"/>
  <c r="DZ10" i="14"/>
  <c r="EA16" i="14"/>
  <c r="DZ16" i="14"/>
  <c r="EA22" i="14"/>
  <c r="DZ22" i="14"/>
  <c r="EA28" i="14"/>
  <c r="DZ28" i="14"/>
  <c r="EA34" i="14"/>
  <c r="DZ34" i="14"/>
  <c r="EA40" i="14"/>
  <c r="DZ40" i="14"/>
  <c r="EA48" i="14"/>
  <c r="DZ48" i="14"/>
  <c r="EA54" i="14"/>
  <c r="DZ54" i="14"/>
  <c r="EA60" i="14"/>
  <c r="DZ60" i="14"/>
  <c r="EA66" i="14"/>
  <c r="DZ66" i="14"/>
  <c r="EA72" i="14"/>
  <c r="DZ72" i="14"/>
  <c r="EA78" i="14"/>
  <c r="DZ78" i="14"/>
  <c r="EA49" i="14"/>
  <c r="DZ49" i="14"/>
  <c r="EA55" i="14"/>
  <c r="DZ55" i="14"/>
  <c r="EA61" i="14"/>
  <c r="DZ61" i="14"/>
  <c r="EA67" i="14"/>
  <c r="DZ67" i="14"/>
  <c r="EA73" i="14"/>
  <c r="DZ73" i="14"/>
  <c r="EA79" i="14"/>
  <c r="DZ79" i="14"/>
  <c r="EA44" i="14"/>
  <c r="DZ44" i="14"/>
  <c r="EA50" i="14"/>
  <c r="DZ50" i="14"/>
  <c r="EA56" i="14"/>
  <c r="DZ56" i="14"/>
  <c r="EA62" i="14"/>
  <c r="DZ62" i="14"/>
  <c r="EA68" i="14"/>
  <c r="DZ68" i="14"/>
  <c r="EA74" i="14"/>
  <c r="DZ74" i="14"/>
  <c r="EA42" i="14"/>
  <c r="DZ42" i="14"/>
  <c r="EA45" i="14"/>
  <c r="DZ45" i="14"/>
  <c r="EA51" i="14"/>
  <c r="DZ51" i="14"/>
  <c r="EA57" i="14"/>
  <c r="DZ57" i="14"/>
  <c r="EA43" i="14"/>
  <c r="DZ43" i="14"/>
  <c r="EA46" i="14"/>
  <c r="DZ46" i="14"/>
  <c r="EA52" i="14"/>
  <c r="DZ52" i="14"/>
  <c r="EA58" i="14"/>
  <c r="DZ58" i="14"/>
  <c r="EA64" i="14"/>
  <c r="DZ64" i="14"/>
  <c r="EA70" i="14"/>
  <c r="DZ70" i="14"/>
  <c r="EA76" i="14"/>
  <c r="DZ76" i="14"/>
  <c r="EA47" i="14"/>
  <c r="DZ47" i="14"/>
  <c r="EA53" i="14"/>
  <c r="DZ53" i="14"/>
  <c r="EA59" i="14"/>
  <c r="DZ59" i="14"/>
  <c r="EA65" i="14"/>
  <c r="DZ65" i="14"/>
  <c r="EA71" i="14"/>
  <c r="DZ71" i="14"/>
  <c r="EA77" i="14"/>
  <c r="DZ77" i="14"/>
  <c r="EA83" i="14"/>
  <c r="DZ83" i="14"/>
  <c r="EA81" i="14"/>
  <c r="DZ81" i="14"/>
  <c r="EA88" i="14"/>
  <c r="DZ88" i="14"/>
  <c r="EA63" i="14"/>
  <c r="DZ63" i="14"/>
  <c r="EA85" i="14"/>
  <c r="DZ85" i="14"/>
  <c r="EA89" i="14"/>
  <c r="DZ89" i="14"/>
  <c r="EA69" i="14"/>
  <c r="DZ69" i="14"/>
  <c r="EA82" i="14"/>
  <c r="DZ82" i="14"/>
  <c r="EA84" i="14"/>
  <c r="DZ84" i="14"/>
  <c r="EA75" i="14"/>
  <c r="DZ75" i="14"/>
  <c r="EA80" i="14"/>
  <c r="DZ80" i="14"/>
  <c r="EA86" i="14"/>
  <c r="DZ86" i="14"/>
  <c r="EA87" i="14"/>
  <c r="DZ87" i="14"/>
  <c r="DY5" i="14"/>
  <c r="DX5" i="14"/>
  <c r="DY11" i="14"/>
  <c r="DX11" i="14"/>
  <c r="DY17" i="14"/>
  <c r="DX17" i="14"/>
  <c r="DY23" i="14"/>
  <c r="DX23" i="14"/>
  <c r="DY29" i="14"/>
  <c r="DX29" i="14"/>
  <c r="DY35" i="14"/>
  <c r="DX35" i="14"/>
  <c r="DY41" i="14"/>
  <c r="DX41" i="14"/>
  <c r="DY6" i="14"/>
  <c r="DX6" i="14"/>
  <c r="DY12" i="14"/>
  <c r="DX12" i="14"/>
  <c r="DY18" i="14"/>
  <c r="DX18" i="14"/>
  <c r="DY24" i="14"/>
  <c r="DX24" i="14"/>
  <c r="DY30" i="14"/>
  <c r="DX30" i="14"/>
  <c r="DY36" i="14"/>
  <c r="DX36" i="14"/>
  <c r="DY42" i="14"/>
  <c r="DX42" i="14"/>
  <c r="DY7" i="14"/>
  <c r="DX7" i="14"/>
  <c r="DY13" i="14"/>
  <c r="DX13" i="14"/>
  <c r="DY19" i="14"/>
  <c r="DX19" i="14"/>
  <c r="DY25" i="14"/>
  <c r="DX25" i="14"/>
  <c r="DY31" i="14"/>
  <c r="DX31" i="14"/>
  <c r="DY37" i="14"/>
  <c r="DX37" i="14"/>
  <c r="DY43" i="14"/>
  <c r="DX43" i="14"/>
  <c r="DY8" i="14"/>
  <c r="DX8" i="14"/>
  <c r="DY14" i="14"/>
  <c r="DX14" i="14"/>
  <c r="DY20" i="14"/>
  <c r="DX20" i="14"/>
  <c r="DY26" i="14"/>
  <c r="DX26" i="14"/>
  <c r="DY32" i="14"/>
  <c r="DX32" i="14"/>
  <c r="DY38" i="14"/>
  <c r="DX38" i="14"/>
  <c r="DY9" i="14"/>
  <c r="DX9" i="14"/>
  <c r="DY15" i="14"/>
  <c r="DX15" i="14"/>
  <c r="DY21" i="14"/>
  <c r="DX21" i="14"/>
  <c r="DY27" i="14"/>
  <c r="DX27" i="14"/>
  <c r="DY33" i="14"/>
  <c r="DX33" i="14"/>
  <c r="DY39" i="14"/>
  <c r="DX39" i="14"/>
  <c r="DY10" i="14"/>
  <c r="DX10" i="14"/>
  <c r="DY16" i="14"/>
  <c r="DX16" i="14"/>
  <c r="DY22" i="14"/>
  <c r="DX22" i="14"/>
  <c r="DY28" i="14"/>
  <c r="DX28" i="14"/>
  <c r="DY34" i="14"/>
  <c r="DX34" i="14"/>
  <c r="DY40" i="14"/>
  <c r="DX40" i="14"/>
  <c r="DY46" i="14"/>
  <c r="DX46" i="14"/>
  <c r="DY52" i="14"/>
  <c r="DX52" i="14"/>
  <c r="DY58" i="14"/>
  <c r="DX58" i="14"/>
  <c r="DY64" i="14"/>
  <c r="DX64" i="14"/>
  <c r="DY70" i="14"/>
  <c r="DX70" i="14"/>
  <c r="DY76" i="14"/>
  <c r="DX76" i="14"/>
  <c r="DY47" i="14"/>
  <c r="DX47" i="14"/>
  <c r="DY53" i="14"/>
  <c r="DX53" i="14"/>
  <c r="DY59" i="14"/>
  <c r="DX59" i="14"/>
  <c r="DY65" i="14"/>
  <c r="DX65" i="14"/>
  <c r="DY71" i="14"/>
  <c r="DX71" i="14"/>
  <c r="DY77" i="14"/>
  <c r="DX77" i="14"/>
  <c r="DY83" i="14"/>
  <c r="DX83" i="14"/>
  <c r="DY48" i="14"/>
  <c r="DX48" i="14"/>
  <c r="DY54" i="14"/>
  <c r="DX54" i="14"/>
  <c r="DY60" i="14"/>
  <c r="DX60" i="14"/>
  <c r="DY66" i="14"/>
  <c r="DX66" i="14"/>
  <c r="DY72" i="14"/>
  <c r="DX72" i="14"/>
  <c r="DY78" i="14"/>
  <c r="DX78" i="14"/>
  <c r="DY49" i="14"/>
  <c r="DX49" i="14"/>
  <c r="DY55" i="14"/>
  <c r="DX55" i="14"/>
  <c r="DY61" i="14"/>
  <c r="DX61" i="14"/>
  <c r="DY67" i="14"/>
  <c r="DX67" i="14"/>
  <c r="DY73" i="14"/>
  <c r="DX73" i="14"/>
  <c r="DY79" i="14"/>
  <c r="DX79" i="14"/>
  <c r="DY44" i="14"/>
  <c r="DX44" i="14"/>
  <c r="DY50" i="14"/>
  <c r="DX50" i="14"/>
  <c r="DY56" i="14"/>
  <c r="DX56" i="14"/>
  <c r="DY62" i="14"/>
  <c r="DX62" i="14"/>
  <c r="DY68" i="14"/>
  <c r="DX68" i="14"/>
  <c r="DY74" i="14"/>
  <c r="DX74" i="14"/>
  <c r="DY80" i="14"/>
  <c r="DX80" i="14"/>
  <c r="DY45" i="14"/>
  <c r="DX45" i="14"/>
  <c r="DY51" i="14"/>
  <c r="DX51" i="14"/>
  <c r="DY57" i="14"/>
  <c r="DX57" i="14"/>
  <c r="DY63" i="14"/>
  <c r="DX63" i="14"/>
  <c r="DY69" i="14"/>
  <c r="DX69" i="14"/>
  <c r="DY75" i="14"/>
  <c r="DX75" i="14"/>
  <c r="DY81" i="14"/>
  <c r="DX81" i="14"/>
  <c r="DY85" i="14"/>
  <c r="DX85" i="14"/>
  <c r="DY86" i="14"/>
  <c r="DX86" i="14"/>
  <c r="DY87" i="14"/>
  <c r="DX87" i="14"/>
  <c r="DY88" i="14"/>
  <c r="DX88" i="14"/>
  <c r="DY82" i="14"/>
  <c r="DX82" i="14"/>
  <c r="DY89" i="14"/>
  <c r="DX89" i="14"/>
  <c r="DY84" i="14"/>
  <c r="DX84" i="14"/>
  <c r="DW5" i="14"/>
  <c r="DV5" i="14"/>
  <c r="DW6" i="14"/>
  <c r="DV6" i="14"/>
  <c r="DW7" i="14"/>
  <c r="DV7" i="14"/>
  <c r="DW8" i="14"/>
  <c r="DV8" i="14"/>
  <c r="DW9" i="14"/>
  <c r="DV9" i="14"/>
  <c r="DW10" i="14"/>
  <c r="DV10" i="14"/>
  <c r="DW11" i="14"/>
  <c r="DV11" i="14"/>
  <c r="DW12" i="14"/>
  <c r="DV12" i="14"/>
  <c r="DW13" i="14"/>
  <c r="DV13" i="14"/>
  <c r="DW14" i="14"/>
  <c r="DV14" i="14"/>
  <c r="DW15" i="14"/>
  <c r="DV15" i="14"/>
  <c r="DW16" i="14"/>
  <c r="DV16" i="14"/>
  <c r="DW17" i="14"/>
  <c r="DV17" i="14"/>
  <c r="DW18" i="14"/>
  <c r="DV18" i="14"/>
  <c r="DW19" i="14"/>
  <c r="DV19" i="14"/>
  <c r="DW20" i="14"/>
  <c r="DV20" i="14"/>
  <c r="DW21" i="14"/>
  <c r="DV21" i="14"/>
  <c r="DW22" i="14"/>
  <c r="DV22" i="14"/>
  <c r="DW23" i="14"/>
  <c r="DV23" i="14"/>
  <c r="DW24" i="14"/>
  <c r="DV24" i="14"/>
  <c r="DW25" i="14"/>
  <c r="DV25" i="14"/>
  <c r="DW26" i="14"/>
  <c r="DV26" i="14"/>
  <c r="DW27" i="14"/>
  <c r="DV27" i="14"/>
  <c r="DW28" i="14"/>
  <c r="DV28" i="14"/>
  <c r="DW29" i="14"/>
  <c r="DV29" i="14"/>
  <c r="DW30" i="14"/>
  <c r="DV30" i="14"/>
  <c r="DW31" i="14"/>
  <c r="DV31" i="14"/>
  <c r="DW32" i="14"/>
  <c r="DV32" i="14"/>
  <c r="DW33" i="14"/>
  <c r="DV33" i="14"/>
  <c r="DW34" i="14"/>
  <c r="DV34" i="14"/>
  <c r="DW35" i="14"/>
  <c r="DV35" i="14"/>
  <c r="DW36" i="14"/>
  <c r="DV36" i="14"/>
  <c r="DW37" i="14"/>
  <c r="DV37" i="14"/>
  <c r="DW38" i="14"/>
  <c r="DV38" i="14"/>
  <c r="DW39" i="14"/>
  <c r="DV39" i="14"/>
  <c r="DW40" i="14"/>
  <c r="DV40" i="14"/>
  <c r="DW41" i="14"/>
  <c r="DV41" i="14"/>
  <c r="DW42" i="14"/>
  <c r="DV42" i="14"/>
  <c r="DW43" i="14"/>
  <c r="DV43" i="14"/>
  <c r="DW44" i="14"/>
  <c r="DV44" i="14"/>
  <c r="DW45" i="14"/>
  <c r="DV45" i="14"/>
  <c r="DW47" i="14"/>
  <c r="DV47" i="14"/>
  <c r="DW48" i="14"/>
  <c r="DV48" i="14"/>
  <c r="DW49" i="14"/>
  <c r="DV49" i="14"/>
  <c r="DW50" i="14"/>
  <c r="DV50" i="14"/>
  <c r="DW51" i="14"/>
  <c r="DV51" i="14"/>
  <c r="DW52" i="14"/>
  <c r="DV52" i="14"/>
  <c r="DW53" i="14"/>
  <c r="DV53" i="14"/>
  <c r="DW54" i="14"/>
  <c r="DV54" i="14"/>
  <c r="DW55" i="14"/>
  <c r="DV55" i="14"/>
  <c r="DW56" i="14"/>
  <c r="DV56" i="14"/>
  <c r="DW57" i="14"/>
  <c r="DV57" i="14"/>
  <c r="DW58" i="14"/>
  <c r="DV58" i="14"/>
  <c r="DW59" i="14"/>
  <c r="DV59" i="14"/>
  <c r="DW60" i="14"/>
  <c r="DV60" i="14"/>
  <c r="DW61" i="14"/>
  <c r="DV61" i="14"/>
  <c r="DW62" i="14"/>
  <c r="DV62" i="14"/>
  <c r="DW63" i="14"/>
  <c r="DV63" i="14"/>
  <c r="DW64" i="14"/>
  <c r="DV64" i="14"/>
  <c r="DW65" i="14"/>
  <c r="DV65" i="14"/>
  <c r="DW66" i="14"/>
  <c r="DV66" i="14"/>
  <c r="DW67" i="14"/>
  <c r="DV67" i="14"/>
  <c r="DW68" i="14"/>
  <c r="DV68" i="14"/>
  <c r="DW69" i="14"/>
  <c r="DV69" i="14"/>
  <c r="DW70" i="14"/>
  <c r="DV70" i="14"/>
  <c r="DW71" i="14"/>
  <c r="DV71" i="14"/>
  <c r="DW72" i="14"/>
  <c r="DV72" i="14"/>
  <c r="DW73" i="14"/>
  <c r="DV73" i="14"/>
  <c r="DW74" i="14"/>
  <c r="DV74" i="14"/>
  <c r="DW75" i="14"/>
  <c r="DV75" i="14"/>
  <c r="DW76" i="14"/>
  <c r="DV76" i="14"/>
  <c r="DW77" i="14"/>
  <c r="DV77" i="14"/>
  <c r="DW78" i="14"/>
  <c r="DV78" i="14"/>
  <c r="DW79" i="14"/>
  <c r="DV79" i="14"/>
  <c r="DW80" i="14"/>
  <c r="DV80" i="14"/>
  <c r="DW81" i="14"/>
  <c r="DV81" i="14"/>
  <c r="DW82" i="14"/>
  <c r="DV82" i="14"/>
  <c r="DW83" i="14"/>
  <c r="DV83" i="14"/>
  <c r="DW84" i="14"/>
  <c r="DV84" i="14"/>
  <c r="DW46" i="14"/>
  <c r="DV46" i="14"/>
  <c r="DW87" i="14"/>
  <c r="DV87" i="14"/>
  <c r="DW85" i="14"/>
  <c r="DV85" i="14"/>
  <c r="DW86" i="14"/>
  <c r="DV86" i="14"/>
  <c r="DW88" i="14"/>
  <c r="DV88" i="14"/>
  <c r="DW89" i="14"/>
  <c r="DV89" i="14"/>
  <c r="EP4" i="14"/>
  <c r="EO4" i="14"/>
  <c r="EN4" i="14"/>
  <c r="EM4" i="14"/>
  <c r="EL4" i="14"/>
  <c r="EK4" i="14"/>
  <c r="EJ4" i="14"/>
  <c r="EI4" i="14"/>
  <c r="EH4" i="14"/>
  <c r="EG4" i="14"/>
  <c r="EP3" i="14"/>
  <c r="EO3" i="14"/>
  <c r="EN3" i="14"/>
  <c r="EM3" i="14"/>
  <c r="EL3" i="14"/>
  <c r="EK3" i="14"/>
  <c r="EJ3" i="14"/>
  <c r="EI3" i="14"/>
  <c r="EH3" i="14"/>
  <c r="EG3" i="14"/>
  <c r="EP10" i="14"/>
  <c r="EO10" i="14"/>
  <c r="EP16" i="14"/>
  <c r="EO16" i="14"/>
  <c r="EP22" i="14"/>
  <c r="EO22" i="14"/>
  <c r="EP28" i="14"/>
  <c r="EO28" i="14"/>
  <c r="EP34" i="14"/>
  <c r="EO34" i="14"/>
  <c r="EP40" i="14"/>
  <c r="EO40" i="14"/>
  <c r="EP5" i="14"/>
  <c r="EO5" i="14"/>
  <c r="EP11" i="14"/>
  <c r="EO11" i="14"/>
  <c r="EP17" i="14"/>
  <c r="EO17" i="14"/>
  <c r="EP23" i="14"/>
  <c r="EO23" i="14"/>
  <c r="EP29" i="14"/>
  <c r="EO29" i="14"/>
  <c r="EP35" i="14"/>
  <c r="EO35" i="14"/>
  <c r="EP41" i="14"/>
  <c r="EO41" i="14"/>
  <c r="EP6" i="14"/>
  <c r="EO6" i="14"/>
  <c r="EP12" i="14"/>
  <c r="EO12" i="14"/>
  <c r="EP18" i="14"/>
  <c r="EO18" i="14"/>
  <c r="EP24" i="14"/>
  <c r="EO24" i="14"/>
  <c r="EP30" i="14"/>
  <c r="EO30" i="14"/>
  <c r="EP36" i="14"/>
  <c r="EO36" i="14"/>
  <c r="EP42" i="14"/>
  <c r="EO42" i="14"/>
  <c r="EP7" i="14"/>
  <c r="EO7" i="14"/>
  <c r="EP13" i="14"/>
  <c r="EO13" i="14"/>
  <c r="EP19" i="14"/>
  <c r="EO19" i="14"/>
  <c r="EP25" i="14"/>
  <c r="EO25" i="14"/>
  <c r="EP31" i="14"/>
  <c r="EO31" i="14"/>
  <c r="EP37" i="14"/>
  <c r="EO37" i="14"/>
  <c r="EP43" i="14"/>
  <c r="EO43" i="14"/>
  <c r="EP8" i="14"/>
  <c r="EO8" i="14"/>
  <c r="EP14" i="14"/>
  <c r="EO14" i="14"/>
  <c r="EP20" i="14"/>
  <c r="EO20" i="14"/>
  <c r="EP26" i="14"/>
  <c r="EO26" i="14"/>
  <c r="EP32" i="14"/>
  <c r="EO32" i="14"/>
  <c r="EP38" i="14"/>
  <c r="EO38" i="14"/>
  <c r="EP9" i="14"/>
  <c r="EO9" i="14"/>
  <c r="EP15" i="14"/>
  <c r="EO15" i="14"/>
  <c r="EP21" i="14"/>
  <c r="EO21" i="14"/>
  <c r="EP27" i="14"/>
  <c r="EO27" i="14"/>
  <c r="EP33" i="14"/>
  <c r="EO33" i="14"/>
  <c r="EP39" i="14"/>
  <c r="EO39" i="14"/>
  <c r="EP44" i="14"/>
  <c r="EO44" i="14"/>
  <c r="EP50" i="14"/>
  <c r="EO50" i="14"/>
  <c r="EP56" i="14"/>
  <c r="EO56" i="14"/>
  <c r="EP62" i="14"/>
  <c r="EO62" i="14"/>
  <c r="EP68" i="14"/>
  <c r="EO68" i="14"/>
  <c r="EP74" i="14"/>
  <c r="EO74" i="14"/>
  <c r="EP45" i="14"/>
  <c r="EO45" i="14"/>
  <c r="EP51" i="14"/>
  <c r="EO51" i="14"/>
  <c r="EP46" i="14"/>
  <c r="EO46" i="14"/>
  <c r="EP52" i="14"/>
  <c r="EO52" i="14"/>
  <c r="EP58" i="14"/>
  <c r="EO58" i="14"/>
  <c r="EP64" i="14"/>
  <c r="EO64" i="14"/>
  <c r="EP70" i="14"/>
  <c r="EO70" i="14"/>
  <c r="EP76" i="14"/>
  <c r="EO76" i="14"/>
  <c r="EP82" i="14"/>
  <c r="EO82" i="14"/>
  <c r="EP47" i="14"/>
  <c r="EO47" i="14"/>
  <c r="EP53" i="14"/>
  <c r="EO53" i="14"/>
  <c r="EP59" i="14"/>
  <c r="EO59" i="14"/>
  <c r="EP65" i="14"/>
  <c r="EO65" i="14"/>
  <c r="EP71" i="14"/>
  <c r="EO71" i="14"/>
  <c r="EP77" i="14"/>
  <c r="EO77" i="14"/>
  <c r="EP83" i="14"/>
  <c r="EO83" i="14"/>
  <c r="EP48" i="14"/>
  <c r="EO48" i="14"/>
  <c r="EP54" i="14"/>
  <c r="EO54" i="14"/>
  <c r="EP60" i="14"/>
  <c r="EO60" i="14"/>
  <c r="EP66" i="14"/>
  <c r="EO66" i="14"/>
  <c r="EP72" i="14"/>
  <c r="EO72" i="14"/>
  <c r="EP78" i="14"/>
  <c r="EO78" i="14"/>
  <c r="EP49" i="14"/>
  <c r="EO49" i="14"/>
  <c r="EP55" i="14"/>
  <c r="EO55" i="14"/>
  <c r="EP61" i="14"/>
  <c r="EO61" i="14"/>
  <c r="EP67" i="14"/>
  <c r="EO67" i="14"/>
  <c r="EP73" i="14"/>
  <c r="EO73" i="14"/>
  <c r="EP79" i="14"/>
  <c r="EO79" i="14"/>
  <c r="EP75" i="14"/>
  <c r="EO75" i="14"/>
  <c r="EP84" i="14"/>
  <c r="EO84" i="14"/>
  <c r="EP85" i="14"/>
  <c r="EO85" i="14"/>
  <c r="EP86" i="14"/>
  <c r="EO86" i="14"/>
  <c r="EP57" i="14"/>
  <c r="EO57" i="14"/>
  <c r="EP87" i="14"/>
  <c r="EO87" i="14"/>
  <c r="EP63" i="14"/>
  <c r="EO63" i="14"/>
  <c r="EP80" i="14"/>
  <c r="EO80" i="14"/>
  <c r="EP88" i="14"/>
  <c r="EO88" i="14"/>
  <c r="EP69" i="14"/>
  <c r="EO69" i="14"/>
  <c r="EP81" i="14"/>
  <c r="EO81" i="14"/>
  <c r="EP89" i="14"/>
  <c r="EO89" i="14"/>
  <c r="EN10" i="14"/>
  <c r="EM10" i="14"/>
  <c r="EN16" i="14"/>
  <c r="EM16" i="14"/>
  <c r="EN22" i="14"/>
  <c r="EM22" i="14"/>
  <c r="EN28" i="14"/>
  <c r="EM28" i="14"/>
  <c r="EN34" i="14"/>
  <c r="EM34" i="14"/>
  <c r="EN40" i="14"/>
  <c r="EM40" i="14"/>
  <c r="EN5" i="14"/>
  <c r="EM5" i="14"/>
  <c r="EN11" i="14"/>
  <c r="EM11" i="14"/>
  <c r="EN17" i="14"/>
  <c r="EM17" i="14"/>
  <c r="EN23" i="14"/>
  <c r="EM23" i="14"/>
  <c r="EN29" i="14"/>
  <c r="EM29" i="14"/>
  <c r="EN35" i="14"/>
  <c r="EM35" i="14"/>
  <c r="EN41" i="14"/>
  <c r="EM41" i="14"/>
  <c r="EN6" i="14"/>
  <c r="EM6" i="14"/>
  <c r="EN12" i="14"/>
  <c r="EM12" i="14"/>
  <c r="EN18" i="14"/>
  <c r="EM18" i="14"/>
  <c r="EN24" i="14"/>
  <c r="EM24" i="14"/>
  <c r="EN30" i="14"/>
  <c r="EM30" i="14"/>
  <c r="EN36" i="14"/>
  <c r="EM36" i="14"/>
  <c r="EN42" i="14"/>
  <c r="EM42" i="14"/>
  <c r="EN7" i="14"/>
  <c r="EM7" i="14"/>
  <c r="EN13" i="14"/>
  <c r="EM13" i="14"/>
  <c r="EN19" i="14"/>
  <c r="EM19" i="14"/>
  <c r="EN25" i="14"/>
  <c r="EM25" i="14"/>
  <c r="EN31" i="14"/>
  <c r="EM31" i="14"/>
  <c r="EN37" i="14"/>
  <c r="EM37" i="14"/>
  <c r="EN8" i="14"/>
  <c r="EM8" i="14"/>
  <c r="EN14" i="14"/>
  <c r="EM14" i="14"/>
  <c r="EN20" i="14"/>
  <c r="EM20" i="14"/>
  <c r="EN26" i="14"/>
  <c r="EM26" i="14"/>
  <c r="EN32" i="14"/>
  <c r="EM32" i="14"/>
  <c r="EN38" i="14"/>
  <c r="EM38" i="14"/>
  <c r="EN9" i="14"/>
  <c r="EM9" i="14"/>
  <c r="EN15" i="14"/>
  <c r="EM15" i="14"/>
  <c r="EN21" i="14"/>
  <c r="EM21" i="14"/>
  <c r="EN27" i="14"/>
  <c r="EM27" i="14"/>
  <c r="EN33" i="14"/>
  <c r="EM33" i="14"/>
  <c r="EN39" i="14"/>
  <c r="EM39" i="14"/>
  <c r="EN48" i="14"/>
  <c r="EM48" i="14"/>
  <c r="EN54" i="14"/>
  <c r="EM54" i="14"/>
  <c r="EN60" i="14"/>
  <c r="EM60" i="14"/>
  <c r="EN66" i="14"/>
  <c r="EM66" i="14"/>
  <c r="EN72" i="14"/>
  <c r="EM72" i="14"/>
  <c r="EN78" i="14"/>
  <c r="EM78" i="14"/>
  <c r="EN49" i="14"/>
  <c r="EM49" i="14"/>
  <c r="EN55" i="14"/>
  <c r="EM55" i="14"/>
  <c r="EN61" i="14"/>
  <c r="EM61" i="14"/>
  <c r="EN67" i="14"/>
  <c r="EM67" i="14"/>
  <c r="EN73" i="14"/>
  <c r="EM73" i="14"/>
  <c r="EN79" i="14"/>
  <c r="EM79" i="14"/>
  <c r="EN44" i="14"/>
  <c r="EM44" i="14"/>
  <c r="EN50" i="14"/>
  <c r="EM50" i="14"/>
  <c r="EN56" i="14"/>
  <c r="EM56" i="14"/>
  <c r="EN62" i="14"/>
  <c r="EM62" i="14"/>
  <c r="EN68" i="14"/>
  <c r="EM68" i="14"/>
  <c r="EN74" i="14"/>
  <c r="EM74" i="14"/>
  <c r="EN80" i="14"/>
  <c r="EM80" i="14"/>
  <c r="EN45" i="14"/>
  <c r="EM45" i="14"/>
  <c r="EN51" i="14"/>
  <c r="EM51" i="14"/>
  <c r="EN57" i="14"/>
  <c r="EM57" i="14"/>
  <c r="EN63" i="14"/>
  <c r="EM63" i="14"/>
  <c r="EN69" i="14"/>
  <c r="EM69" i="14"/>
  <c r="EN75" i="14"/>
  <c r="EM75" i="14"/>
  <c r="EN81" i="14"/>
  <c r="EM81" i="14"/>
  <c r="EN43" i="14"/>
  <c r="EM43" i="14"/>
  <c r="EN46" i="14"/>
  <c r="EM46" i="14"/>
  <c r="EN52" i="14"/>
  <c r="EM52" i="14"/>
  <c r="EN58" i="14"/>
  <c r="EM58" i="14"/>
  <c r="EN64" i="14"/>
  <c r="EM64" i="14"/>
  <c r="EN70" i="14"/>
  <c r="EM70" i="14"/>
  <c r="EN76" i="14"/>
  <c r="EM76" i="14"/>
  <c r="EN82" i="14"/>
  <c r="EM82" i="14"/>
  <c r="EN47" i="14"/>
  <c r="EM47" i="14"/>
  <c r="EN53" i="14"/>
  <c r="EM53" i="14"/>
  <c r="EN59" i="14"/>
  <c r="EM59" i="14"/>
  <c r="EN65" i="14"/>
  <c r="EM65" i="14"/>
  <c r="EN71" i="14"/>
  <c r="EM71" i="14"/>
  <c r="EN77" i="14"/>
  <c r="EM77" i="14"/>
  <c r="EN83" i="14"/>
  <c r="EM83" i="14"/>
  <c r="EN88" i="14"/>
  <c r="EM88" i="14"/>
  <c r="EN89" i="14"/>
  <c r="EM89" i="14"/>
  <c r="EN84" i="14"/>
  <c r="EM84" i="14"/>
  <c r="EN85" i="14"/>
  <c r="EM85" i="14"/>
  <c r="EN86" i="14"/>
  <c r="EM86" i="14"/>
  <c r="EN87" i="14"/>
  <c r="EM87" i="14"/>
  <c r="EL10" i="14"/>
  <c r="EK10" i="14"/>
  <c r="EL16" i="14"/>
  <c r="EK16" i="14"/>
  <c r="EL22" i="14"/>
  <c r="EK22" i="14"/>
  <c r="EL28" i="14"/>
  <c r="EK28" i="14"/>
  <c r="EL34" i="14"/>
  <c r="EK34" i="14"/>
  <c r="EL40" i="14"/>
  <c r="EK40" i="14"/>
  <c r="EL5" i="14"/>
  <c r="EK5" i="14"/>
  <c r="EL11" i="14"/>
  <c r="EK11" i="14"/>
  <c r="EL17" i="14"/>
  <c r="EK17" i="14"/>
  <c r="EL23" i="14"/>
  <c r="EK23" i="14"/>
  <c r="EL29" i="14"/>
  <c r="EK29" i="14"/>
  <c r="EL35" i="14"/>
  <c r="EK35" i="14"/>
  <c r="EL6" i="14"/>
  <c r="EK6" i="14"/>
  <c r="EL12" i="14"/>
  <c r="EK12" i="14"/>
  <c r="EL18" i="14"/>
  <c r="EK18" i="14"/>
  <c r="EL24" i="14"/>
  <c r="EK24" i="14"/>
  <c r="EL30" i="14"/>
  <c r="EK30" i="14"/>
  <c r="EL36" i="14"/>
  <c r="EK36" i="14"/>
  <c r="EL7" i="14"/>
  <c r="EK7" i="14"/>
  <c r="EL13" i="14"/>
  <c r="EK13" i="14"/>
  <c r="EL19" i="14"/>
  <c r="EK19" i="14"/>
  <c r="EL25" i="14"/>
  <c r="EK25" i="14"/>
  <c r="EL31" i="14"/>
  <c r="EK31" i="14"/>
  <c r="EL37" i="14"/>
  <c r="EK37" i="14"/>
  <c r="EL8" i="14"/>
  <c r="EK8" i="14"/>
  <c r="EL14" i="14"/>
  <c r="EK14" i="14"/>
  <c r="EL20" i="14"/>
  <c r="EK20" i="14"/>
  <c r="EL26" i="14"/>
  <c r="EK26" i="14"/>
  <c r="EL32" i="14"/>
  <c r="EK32" i="14"/>
  <c r="EL38" i="14"/>
  <c r="EK38" i="14"/>
  <c r="EL9" i="14"/>
  <c r="EK9" i="14"/>
  <c r="EL15" i="14"/>
  <c r="EK15" i="14"/>
  <c r="EL21" i="14"/>
  <c r="EK21" i="14"/>
  <c r="EL27" i="14"/>
  <c r="EK27" i="14"/>
  <c r="EL33" i="14"/>
  <c r="EK33" i="14"/>
  <c r="EL39" i="14"/>
  <c r="EK39" i="14"/>
  <c r="EL47" i="14"/>
  <c r="EK47" i="14"/>
  <c r="EL53" i="14"/>
  <c r="EK53" i="14"/>
  <c r="EL59" i="14"/>
  <c r="EK59" i="14"/>
  <c r="EL65" i="14"/>
  <c r="EK65" i="14"/>
  <c r="EL71" i="14"/>
  <c r="EK71" i="14"/>
  <c r="EL77" i="14"/>
  <c r="EK77" i="14"/>
  <c r="EL48" i="14"/>
  <c r="EK48" i="14"/>
  <c r="EL54" i="14"/>
  <c r="EK54" i="14"/>
  <c r="EL60" i="14"/>
  <c r="EK60" i="14"/>
  <c r="EL66" i="14"/>
  <c r="EK66" i="14"/>
  <c r="EL72" i="14"/>
  <c r="EK72" i="14"/>
  <c r="EL78" i="14"/>
  <c r="EK78" i="14"/>
  <c r="EL49" i="14"/>
  <c r="EK49" i="14"/>
  <c r="EL55" i="14"/>
  <c r="EK55" i="14"/>
  <c r="EL61" i="14"/>
  <c r="EK61" i="14"/>
  <c r="EL67" i="14"/>
  <c r="EK67" i="14"/>
  <c r="EL73" i="14"/>
  <c r="EK73" i="14"/>
  <c r="EL41" i="14"/>
  <c r="EK41" i="14"/>
  <c r="EL44" i="14"/>
  <c r="EK44" i="14"/>
  <c r="EL50" i="14"/>
  <c r="EK50" i="14"/>
  <c r="EL56" i="14"/>
  <c r="EK56" i="14"/>
  <c r="EL42" i="14"/>
  <c r="EK42" i="14"/>
  <c r="EL45" i="14"/>
  <c r="EK45" i="14"/>
  <c r="EL51" i="14"/>
  <c r="EK51" i="14"/>
  <c r="EL57" i="14"/>
  <c r="EK57" i="14"/>
  <c r="EL63" i="14"/>
  <c r="EK63" i="14"/>
  <c r="EL69" i="14"/>
  <c r="EK69" i="14"/>
  <c r="EL75" i="14"/>
  <c r="EK75" i="14"/>
  <c r="EL43" i="14"/>
  <c r="EK43" i="14"/>
  <c r="EL46" i="14"/>
  <c r="EK46" i="14"/>
  <c r="EL52" i="14"/>
  <c r="EK52" i="14"/>
  <c r="EL58" i="14"/>
  <c r="EK58" i="14"/>
  <c r="EL64" i="14"/>
  <c r="EK64" i="14"/>
  <c r="EL70" i="14"/>
  <c r="EK70" i="14"/>
  <c r="EL76" i="14"/>
  <c r="EK76" i="14"/>
  <c r="EL82" i="14"/>
  <c r="EK82" i="14"/>
  <c r="EL74" i="14"/>
  <c r="EK74" i="14"/>
  <c r="EL80" i="14"/>
  <c r="EK80" i="14"/>
  <c r="EL83" i="14"/>
  <c r="EK83" i="14"/>
  <c r="EL86" i="14"/>
  <c r="EK86" i="14"/>
  <c r="EL81" i="14"/>
  <c r="EK81" i="14"/>
  <c r="EL88" i="14"/>
  <c r="EK88" i="14"/>
  <c r="EL85" i="14"/>
  <c r="EK85" i="14"/>
  <c r="EL89" i="14"/>
  <c r="EK89" i="14"/>
  <c r="EL62" i="14"/>
  <c r="EK62" i="14"/>
  <c r="EL84" i="14"/>
  <c r="EK84" i="14"/>
  <c r="EL68" i="14"/>
  <c r="EK68" i="14"/>
  <c r="EL79" i="14"/>
  <c r="EK79" i="14"/>
  <c r="EL87" i="14"/>
  <c r="EK87" i="14"/>
  <c r="EJ10" i="14"/>
  <c r="EI10" i="14"/>
  <c r="EJ16" i="14"/>
  <c r="EI16" i="14"/>
  <c r="EJ22" i="14"/>
  <c r="EI22" i="14"/>
  <c r="EJ28" i="14"/>
  <c r="EI28" i="14"/>
  <c r="EJ34" i="14"/>
  <c r="EI34" i="14"/>
  <c r="EJ40" i="14"/>
  <c r="EI40" i="14"/>
  <c r="EJ5" i="14"/>
  <c r="EI5" i="14"/>
  <c r="EJ11" i="14"/>
  <c r="EI11" i="14"/>
  <c r="EJ17" i="14"/>
  <c r="EI17" i="14"/>
  <c r="EJ23" i="14"/>
  <c r="EI23" i="14"/>
  <c r="EJ29" i="14"/>
  <c r="EI29" i="14"/>
  <c r="EJ35" i="14"/>
  <c r="EI35" i="14"/>
  <c r="EJ41" i="14"/>
  <c r="EI41" i="14"/>
  <c r="EJ6" i="14"/>
  <c r="EI6" i="14"/>
  <c r="EJ12" i="14"/>
  <c r="EI12" i="14"/>
  <c r="EJ18" i="14"/>
  <c r="EI18" i="14"/>
  <c r="EJ24" i="14"/>
  <c r="EI24" i="14"/>
  <c r="EJ30" i="14"/>
  <c r="EI30" i="14"/>
  <c r="EJ36" i="14"/>
  <c r="EI36" i="14"/>
  <c r="EJ42" i="14"/>
  <c r="EI42" i="14"/>
  <c r="EJ7" i="14"/>
  <c r="EI7" i="14"/>
  <c r="EJ13" i="14"/>
  <c r="EI13" i="14"/>
  <c r="EJ19" i="14"/>
  <c r="EI19" i="14"/>
  <c r="EJ25" i="14"/>
  <c r="EI25" i="14"/>
  <c r="EJ31" i="14"/>
  <c r="EI31" i="14"/>
  <c r="EJ37" i="14"/>
  <c r="EI37" i="14"/>
  <c r="EJ43" i="14"/>
  <c r="EI43" i="14"/>
  <c r="EJ8" i="14"/>
  <c r="EI8" i="14"/>
  <c r="EJ14" i="14"/>
  <c r="EI14" i="14"/>
  <c r="EJ20" i="14"/>
  <c r="EI20" i="14"/>
  <c r="EJ26" i="14"/>
  <c r="EI26" i="14"/>
  <c r="EJ32" i="14"/>
  <c r="EI32" i="14"/>
  <c r="EJ38" i="14"/>
  <c r="EI38" i="14"/>
  <c r="EJ9" i="14"/>
  <c r="EI9" i="14"/>
  <c r="EJ15" i="14"/>
  <c r="EI15" i="14"/>
  <c r="EJ21" i="14"/>
  <c r="EI21" i="14"/>
  <c r="EJ27" i="14"/>
  <c r="EI27" i="14"/>
  <c r="EJ33" i="14"/>
  <c r="EI33" i="14"/>
  <c r="EJ39" i="14"/>
  <c r="EI39" i="14"/>
  <c r="EJ45" i="14"/>
  <c r="EI45" i="14"/>
  <c r="EJ51" i="14"/>
  <c r="EI51" i="14"/>
  <c r="EJ57" i="14"/>
  <c r="EI57" i="14"/>
  <c r="EJ63" i="14"/>
  <c r="EI63" i="14"/>
  <c r="EJ69" i="14"/>
  <c r="EI69" i="14"/>
  <c r="EJ75" i="14"/>
  <c r="EI75" i="14"/>
  <c r="EJ46" i="14"/>
  <c r="EI46" i="14"/>
  <c r="EJ52" i="14"/>
  <c r="EI52" i="14"/>
  <c r="EJ58" i="14"/>
  <c r="EI58" i="14"/>
  <c r="EJ64" i="14"/>
  <c r="EI64" i="14"/>
  <c r="EJ70" i="14"/>
  <c r="EI70" i="14"/>
  <c r="EJ76" i="14"/>
  <c r="EI76" i="14"/>
  <c r="EJ82" i="14"/>
  <c r="EI82" i="14"/>
  <c r="EJ47" i="14"/>
  <c r="EI47" i="14"/>
  <c r="EJ53" i="14"/>
  <c r="EI53" i="14"/>
  <c r="EJ59" i="14"/>
  <c r="EI59" i="14"/>
  <c r="EJ65" i="14"/>
  <c r="EI65" i="14"/>
  <c r="EJ71" i="14"/>
  <c r="EI71" i="14"/>
  <c r="EJ77" i="14"/>
  <c r="EI77" i="14"/>
  <c r="EJ83" i="14"/>
  <c r="EI83" i="14"/>
  <c r="EJ48" i="14"/>
  <c r="EI48" i="14"/>
  <c r="EJ54" i="14"/>
  <c r="EI54" i="14"/>
  <c r="EJ60" i="14"/>
  <c r="EI60" i="14"/>
  <c r="EJ66" i="14"/>
  <c r="EI66" i="14"/>
  <c r="EJ72" i="14"/>
  <c r="EI72" i="14"/>
  <c r="EJ78" i="14"/>
  <c r="EI78" i="14"/>
  <c r="EJ49" i="14"/>
  <c r="EI49" i="14"/>
  <c r="EJ55" i="14"/>
  <c r="EI55" i="14"/>
  <c r="EJ61" i="14"/>
  <c r="EI61" i="14"/>
  <c r="EJ67" i="14"/>
  <c r="EI67" i="14"/>
  <c r="EJ73" i="14"/>
  <c r="EI73" i="14"/>
  <c r="EJ79" i="14"/>
  <c r="EI79" i="14"/>
  <c r="EJ44" i="14"/>
  <c r="EI44" i="14"/>
  <c r="EJ50" i="14"/>
  <c r="EI50" i="14"/>
  <c r="EJ56" i="14"/>
  <c r="EI56" i="14"/>
  <c r="EJ62" i="14"/>
  <c r="EI62" i="14"/>
  <c r="EJ68" i="14"/>
  <c r="EI68" i="14"/>
  <c r="EJ74" i="14"/>
  <c r="EI74" i="14"/>
  <c r="EJ80" i="14"/>
  <c r="EI80" i="14"/>
  <c r="EJ84" i="14"/>
  <c r="EI84" i="14"/>
  <c r="EJ85" i="14"/>
  <c r="EI85" i="14"/>
  <c r="EJ86" i="14"/>
  <c r="EI86" i="14"/>
  <c r="EJ87" i="14"/>
  <c r="EI87" i="14"/>
  <c r="EJ81" i="14"/>
  <c r="EI81" i="14"/>
  <c r="EJ88" i="14"/>
  <c r="EI88" i="14"/>
  <c r="EJ89" i="14"/>
  <c r="EI89" i="14"/>
  <c r="EH5" i="14"/>
  <c r="EG5" i="14"/>
  <c r="EH6" i="14"/>
  <c r="EG6" i="14"/>
  <c r="EH7" i="14"/>
  <c r="EG7" i="14"/>
  <c r="EH8" i="14"/>
  <c r="EG8" i="14"/>
  <c r="EH9" i="14"/>
  <c r="EG9" i="14"/>
  <c r="EH10" i="14"/>
  <c r="EG10" i="14"/>
  <c r="EH11" i="14"/>
  <c r="EG11" i="14"/>
  <c r="EH12" i="14"/>
  <c r="EG12" i="14"/>
  <c r="EH13" i="14"/>
  <c r="EG13" i="14"/>
  <c r="EH14" i="14"/>
  <c r="EG14" i="14"/>
  <c r="EH15" i="14"/>
  <c r="EG15" i="14"/>
  <c r="EH16" i="14"/>
  <c r="EG16" i="14"/>
  <c r="EH17" i="14"/>
  <c r="EG17" i="14"/>
  <c r="EH18" i="14"/>
  <c r="EG18" i="14"/>
  <c r="EH19" i="14"/>
  <c r="EG19" i="14"/>
  <c r="EH20" i="14"/>
  <c r="EG20" i="14"/>
  <c r="EH21" i="14"/>
  <c r="EG21" i="14"/>
  <c r="EH22" i="14"/>
  <c r="EG22" i="14"/>
  <c r="EH23" i="14"/>
  <c r="EG23" i="14"/>
  <c r="EH24" i="14"/>
  <c r="EG24" i="14"/>
  <c r="EH25" i="14"/>
  <c r="EG25" i="14"/>
  <c r="EH26" i="14"/>
  <c r="EG26" i="14"/>
  <c r="EH27" i="14"/>
  <c r="EG27" i="14"/>
  <c r="EH28" i="14"/>
  <c r="EG28" i="14"/>
  <c r="EH29" i="14"/>
  <c r="EG29" i="14"/>
  <c r="EH30" i="14"/>
  <c r="EG30" i="14"/>
  <c r="EH31" i="14"/>
  <c r="EG31" i="14"/>
  <c r="EH32" i="14"/>
  <c r="EG32" i="14"/>
  <c r="EH33" i="14"/>
  <c r="EG33" i="14"/>
  <c r="EH34" i="14"/>
  <c r="EG34" i="14"/>
  <c r="EH35" i="14"/>
  <c r="EG35" i="14"/>
  <c r="EH36" i="14"/>
  <c r="EG36" i="14"/>
  <c r="EH37" i="14"/>
  <c r="EG37" i="14"/>
  <c r="EH38" i="14"/>
  <c r="EG38" i="14"/>
  <c r="EH39" i="14"/>
  <c r="EG39" i="14"/>
  <c r="EH40" i="14"/>
  <c r="EG40" i="14"/>
  <c r="EH41" i="14"/>
  <c r="EG41" i="14"/>
  <c r="EH42" i="14"/>
  <c r="EG42" i="14"/>
  <c r="EH43" i="14"/>
  <c r="EG43" i="14"/>
  <c r="EH44" i="14"/>
  <c r="EG44" i="14"/>
  <c r="EH45" i="14"/>
  <c r="EG45" i="14"/>
  <c r="EH46" i="14"/>
  <c r="EG46" i="14"/>
  <c r="EH47" i="14"/>
  <c r="EG47" i="14"/>
  <c r="EH48" i="14"/>
  <c r="EG48" i="14"/>
  <c r="EH49" i="14"/>
  <c r="EG49" i="14"/>
  <c r="EH50" i="14"/>
  <c r="EG50" i="14"/>
  <c r="EH51" i="14"/>
  <c r="EG51" i="14"/>
  <c r="EH52" i="14"/>
  <c r="EG52" i="14"/>
  <c r="EH53" i="14"/>
  <c r="EG53" i="14"/>
  <c r="EH54" i="14"/>
  <c r="EG54" i="14"/>
  <c r="EH55" i="14"/>
  <c r="EG55" i="14"/>
  <c r="EH56" i="14"/>
  <c r="EG56" i="14"/>
  <c r="EH57" i="14"/>
  <c r="EG57" i="14"/>
  <c r="EH58" i="14"/>
  <c r="EG58" i="14"/>
  <c r="EH59" i="14"/>
  <c r="EG59" i="14"/>
  <c r="EH60" i="14"/>
  <c r="EG60" i="14"/>
  <c r="EH61" i="14"/>
  <c r="EG61" i="14"/>
  <c r="EH62" i="14"/>
  <c r="EG62" i="14"/>
  <c r="EH63" i="14"/>
  <c r="EG63" i="14"/>
  <c r="EH64" i="14"/>
  <c r="EG64" i="14"/>
  <c r="EH65" i="14"/>
  <c r="EG65" i="14"/>
  <c r="EH66" i="14"/>
  <c r="EG66" i="14"/>
  <c r="EH67" i="14"/>
  <c r="EG67" i="14"/>
  <c r="EH68" i="14"/>
  <c r="EG68" i="14"/>
  <c r="EH69" i="14"/>
  <c r="EG69" i="14"/>
  <c r="EH70" i="14"/>
  <c r="EG70" i="14"/>
  <c r="EH71" i="14"/>
  <c r="EG71" i="14"/>
  <c r="EH72" i="14"/>
  <c r="EG72" i="14"/>
  <c r="EH73" i="14"/>
  <c r="EG73" i="14"/>
  <c r="EH74" i="14"/>
  <c r="EG74" i="14"/>
  <c r="EH75" i="14"/>
  <c r="EG75" i="14"/>
  <c r="EH76" i="14"/>
  <c r="EG76" i="14"/>
  <c r="EH77" i="14"/>
  <c r="EG77" i="14"/>
  <c r="EH78" i="14"/>
  <c r="EG78" i="14"/>
  <c r="EH79" i="14"/>
  <c r="EG79" i="14"/>
  <c r="EH80" i="14"/>
  <c r="EG80" i="14"/>
  <c r="EH81" i="14"/>
  <c r="EG81" i="14"/>
  <c r="EH82" i="14"/>
  <c r="EG82" i="14"/>
  <c r="EH83" i="14"/>
  <c r="EG83" i="14"/>
  <c r="EH87" i="14"/>
  <c r="EG87" i="14"/>
  <c r="EH84" i="14"/>
  <c r="EG84" i="14"/>
  <c r="EH85" i="14"/>
  <c r="EG85" i="14"/>
  <c r="EH86" i="14"/>
  <c r="EG86" i="14"/>
  <c r="EH88" i="14"/>
  <c r="EG88" i="14"/>
  <c r="EH89" i="14"/>
  <c r="EG89" i="14"/>
  <c r="FA4" i="14"/>
  <c r="EZ4" i="14"/>
  <c r="EY4" i="14"/>
  <c r="EX4" i="14"/>
  <c r="EW4" i="14"/>
  <c r="EV4" i="14"/>
  <c r="EU4" i="14"/>
  <c r="ET4" i="14"/>
  <c r="ES4" i="14"/>
  <c r="ER4" i="14"/>
  <c r="FA3" i="14"/>
  <c r="EZ3" i="14"/>
  <c r="EY3" i="14"/>
  <c r="EX3" i="14"/>
  <c r="EW3" i="14"/>
  <c r="EV3" i="14"/>
  <c r="EU3" i="14"/>
  <c r="ET3" i="14"/>
  <c r="ES3" i="14"/>
  <c r="ER3" i="14"/>
  <c r="FA9" i="14"/>
  <c r="EZ9" i="14"/>
  <c r="FA15" i="14"/>
  <c r="EZ15" i="14"/>
  <c r="FA21" i="14"/>
  <c r="EZ21" i="14"/>
  <c r="FA27" i="14"/>
  <c r="EZ27" i="14"/>
  <c r="FA33" i="14"/>
  <c r="EZ33" i="14"/>
  <c r="FA39" i="14"/>
  <c r="EZ39" i="14"/>
  <c r="FA10" i="14"/>
  <c r="EZ10" i="14"/>
  <c r="FA16" i="14"/>
  <c r="EZ16" i="14"/>
  <c r="FA22" i="14"/>
  <c r="EZ22" i="14"/>
  <c r="FA28" i="14"/>
  <c r="EZ28" i="14"/>
  <c r="FA34" i="14"/>
  <c r="EZ34" i="14"/>
  <c r="FA40" i="14"/>
  <c r="EZ40" i="14"/>
  <c r="FA5" i="14"/>
  <c r="EZ5" i="14"/>
  <c r="FA11" i="14"/>
  <c r="EZ11" i="14"/>
  <c r="FA17" i="14"/>
  <c r="EZ17" i="14"/>
  <c r="FA23" i="14"/>
  <c r="EZ23" i="14"/>
  <c r="FA29" i="14"/>
  <c r="EZ29" i="14"/>
  <c r="FA35" i="14"/>
  <c r="EZ35" i="14"/>
  <c r="FA41" i="14"/>
  <c r="EZ41" i="14"/>
  <c r="FA6" i="14"/>
  <c r="EZ6" i="14"/>
  <c r="FA12" i="14"/>
  <c r="EZ12" i="14"/>
  <c r="FA18" i="14"/>
  <c r="EZ18" i="14"/>
  <c r="FA24" i="14"/>
  <c r="EZ24" i="14"/>
  <c r="FA30" i="14"/>
  <c r="EZ30" i="14"/>
  <c r="FA36" i="14"/>
  <c r="EZ36" i="14"/>
  <c r="FA42" i="14"/>
  <c r="EZ42" i="14"/>
  <c r="FA7" i="14"/>
  <c r="EZ7" i="14"/>
  <c r="FA13" i="14"/>
  <c r="EZ13" i="14"/>
  <c r="FA19" i="14"/>
  <c r="EZ19" i="14"/>
  <c r="FA25" i="14"/>
  <c r="EZ25" i="14"/>
  <c r="FA31" i="14"/>
  <c r="EZ31" i="14"/>
  <c r="FA37" i="14"/>
  <c r="EZ37" i="14"/>
  <c r="FA43" i="14"/>
  <c r="EZ43" i="14"/>
  <c r="FA8" i="14"/>
  <c r="EZ8" i="14"/>
  <c r="FA14" i="14"/>
  <c r="EZ14" i="14"/>
  <c r="FA20" i="14"/>
  <c r="EZ20" i="14"/>
  <c r="FA26" i="14"/>
  <c r="EZ26" i="14"/>
  <c r="FA32" i="14"/>
  <c r="EZ32" i="14"/>
  <c r="FA38" i="14"/>
  <c r="EZ38" i="14"/>
  <c r="FA49" i="14"/>
  <c r="EZ49" i="14"/>
  <c r="FA55" i="14"/>
  <c r="EZ55" i="14"/>
  <c r="FA61" i="14"/>
  <c r="EZ61" i="14"/>
  <c r="FA67" i="14"/>
  <c r="EZ67" i="14"/>
  <c r="FA73" i="14"/>
  <c r="EZ73" i="14"/>
  <c r="FA44" i="14"/>
  <c r="EZ44" i="14"/>
  <c r="FA50" i="14"/>
  <c r="EZ50" i="14"/>
  <c r="FA45" i="14"/>
  <c r="EZ45" i="14"/>
  <c r="FA51" i="14"/>
  <c r="EZ51" i="14"/>
  <c r="FA57" i="14"/>
  <c r="EZ57" i="14"/>
  <c r="FA63" i="14"/>
  <c r="EZ63" i="14"/>
  <c r="FA69" i="14"/>
  <c r="EZ69" i="14"/>
  <c r="FA75" i="14"/>
  <c r="EZ75" i="14"/>
  <c r="FA81" i="14"/>
  <c r="EZ81" i="14"/>
  <c r="FA46" i="14"/>
  <c r="EZ46" i="14"/>
  <c r="FA52" i="14"/>
  <c r="EZ52" i="14"/>
  <c r="FA58" i="14"/>
  <c r="EZ58" i="14"/>
  <c r="FA64" i="14"/>
  <c r="EZ64" i="14"/>
  <c r="FA70" i="14"/>
  <c r="EZ70" i="14"/>
  <c r="FA76" i="14"/>
  <c r="EZ76" i="14"/>
  <c r="FA82" i="14"/>
  <c r="EZ82" i="14"/>
  <c r="FA47" i="14"/>
  <c r="EZ47" i="14"/>
  <c r="FA53" i="14"/>
  <c r="EZ53" i="14"/>
  <c r="FA59" i="14"/>
  <c r="EZ59" i="14"/>
  <c r="FA65" i="14"/>
  <c r="EZ65" i="14"/>
  <c r="FA71" i="14"/>
  <c r="EZ71" i="14"/>
  <c r="FA77" i="14"/>
  <c r="EZ77" i="14"/>
  <c r="FA48" i="14"/>
  <c r="EZ48" i="14"/>
  <c r="FA54" i="14"/>
  <c r="EZ54" i="14"/>
  <c r="FA60" i="14"/>
  <c r="EZ60" i="14"/>
  <c r="FA66" i="14"/>
  <c r="EZ66" i="14"/>
  <c r="FA72" i="14"/>
  <c r="EZ72" i="14"/>
  <c r="FA78" i="14"/>
  <c r="EZ78" i="14"/>
  <c r="FA56" i="14"/>
  <c r="EZ56" i="14"/>
  <c r="EZ89" i="14"/>
  <c r="FA89" i="14"/>
  <c r="FA62" i="14"/>
  <c r="EZ62" i="14"/>
  <c r="FA84" i="14"/>
  <c r="EZ84" i="14"/>
  <c r="FA68" i="14"/>
  <c r="EZ68" i="14"/>
  <c r="FA85" i="14"/>
  <c r="EZ85" i="14"/>
  <c r="FA74" i="14"/>
  <c r="EZ74" i="14"/>
  <c r="FA83" i="14"/>
  <c r="EZ83" i="14"/>
  <c r="FA86" i="14"/>
  <c r="EZ86" i="14"/>
  <c r="FA79" i="14"/>
  <c r="EZ79" i="14"/>
  <c r="FA87" i="14"/>
  <c r="EZ87" i="14"/>
  <c r="FA80" i="14"/>
  <c r="EZ80" i="14"/>
  <c r="FA88" i="14"/>
  <c r="EZ88" i="14"/>
  <c r="EY9" i="14"/>
  <c r="EX9" i="14"/>
  <c r="EY15" i="14"/>
  <c r="EX15" i="14"/>
  <c r="EY21" i="14"/>
  <c r="EX21" i="14"/>
  <c r="EY27" i="14"/>
  <c r="EX27" i="14"/>
  <c r="EY33" i="14"/>
  <c r="EX33" i="14"/>
  <c r="EY39" i="14"/>
  <c r="EX39" i="14"/>
  <c r="EY10" i="14"/>
  <c r="EX10" i="14"/>
  <c r="EY16" i="14"/>
  <c r="EX16" i="14"/>
  <c r="EY22" i="14"/>
  <c r="EX22" i="14"/>
  <c r="EY28" i="14"/>
  <c r="EX28" i="14"/>
  <c r="EY34" i="14"/>
  <c r="EX34" i="14"/>
  <c r="EY40" i="14"/>
  <c r="EX40" i="14"/>
  <c r="EY5" i="14"/>
  <c r="EX5" i="14"/>
  <c r="EY11" i="14"/>
  <c r="EX11" i="14"/>
  <c r="EY17" i="14"/>
  <c r="EX17" i="14"/>
  <c r="EY23" i="14"/>
  <c r="EX23" i="14"/>
  <c r="EY29" i="14"/>
  <c r="EX29" i="14"/>
  <c r="EY35" i="14"/>
  <c r="EX35" i="14"/>
  <c r="EY41" i="14"/>
  <c r="EX41" i="14"/>
  <c r="EY6" i="14"/>
  <c r="EX6" i="14"/>
  <c r="EY12" i="14"/>
  <c r="EX12" i="14"/>
  <c r="EY18" i="14"/>
  <c r="EX18" i="14"/>
  <c r="EY24" i="14"/>
  <c r="EX24" i="14"/>
  <c r="EY30" i="14"/>
  <c r="EX30" i="14"/>
  <c r="EY36" i="14"/>
  <c r="EX36" i="14"/>
  <c r="EY7" i="14"/>
  <c r="EX7" i="14"/>
  <c r="EY13" i="14"/>
  <c r="EX13" i="14"/>
  <c r="EY19" i="14"/>
  <c r="EX19" i="14"/>
  <c r="EY25" i="14"/>
  <c r="EX25" i="14"/>
  <c r="EY31" i="14"/>
  <c r="EX31" i="14"/>
  <c r="EY37" i="14"/>
  <c r="EX37" i="14"/>
  <c r="EY8" i="14"/>
  <c r="EX8" i="14"/>
  <c r="EY14" i="14"/>
  <c r="EX14" i="14"/>
  <c r="EY20" i="14"/>
  <c r="EX20" i="14"/>
  <c r="EY26" i="14"/>
  <c r="EX26" i="14"/>
  <c r="EY32" i="14"/>
  <c r="EX32" i="14"/>
  <c r="EY38" i="14"/>
  <c r="EX38" i="14"/>
  <c r="EY42" i="14"/>
  <c r="EX42" i="14"/>
  <c r="EY47" i="14"/>
  <c r="EX47" i="14"/>
  <c r="EY53" i="14"/>
  <c r="EX53" i="14"/>
  <c r="EY59" i="14"/>
  <c r="EX59" i="14"/>
  <c r="EY65" i="14"/>
  <c r="EX65" i="14"/>
  <c r="EY71" i="14"/>
  <c r="EX71" i="14"/>
  <c r="EY77" i="14"/>
  <c r="EX77" i="14"/>
  <c r="EY83" i="14"/>
  <c r="EX83" i="14"/>
  <c r="EY48" i="14"/>
  <c r="EX48" i="14"/>
  <c r="EY54" i="14"/>
  <c r="EX54" i="14"/>
  <c r="EY60" i="14"/>
  <c r="EX60" i="14"/>
  <c r="EY66" i="14"/>
  <c r="EX66" i="14"/>
  <c r="EY72" i="14"/>
  <c r="EX72" i="14"/>
  <c r="EY78" i="14"/>
  <c r="EX78" i="14"/>
  <c r="EY49" i="14"/>
  <c r="EX49" i="14"/>
  <c r="EY55" i="14"/>
  <c r="EX55" i="14"/>
  <c r="EY61" i="14"/>
  <c r="EX61" i="14"/>
  <c r="EY67" i="14"/>
  <c r="EX67" i="14"/>
  <c r="EY73" i="14"/>
  <c r="EX73" i="14"/>
  <c r="EY79" i="14"/>
  <c r="EX79" i="14"/>
  <c r="EY44" i="14"/>
  <c r="EX44" i="14"/>
  <c r="EY50" i="14"/>
  <c r="EX50" i="14"/>
  <c r="EY56" i="14"/>
  <c r="EX56" i="14"/>
  <c r="EY62" i="14"/>
  <c r="EX62" i="14"/>
  <c r="EY68" i="14"/>
  <c r="EX68" i="14"/>
  <c r="EY74" i="14"/>
  <c r="EX74" i="14"/>
  <c r="EY80" i="14"/>
  <c r="EX80" i="14"/>
  <c r="EY45" i="14"/>
  <c r="EX45" i="14"/>
  <c r="EY51" i="14"/>
  <c r="EX51" i="14"/>
  <c r="EY57" i="14"/>
  <c r="EX57" i="14"/>
  <c r="EY63" i="14"/>
  <c r="EX63" i="14"/>
  <c r="EY69" i="14"/>
  <c r="EX69" i="14"/>
  <c r="EY75" i="14"/>
  <c r="EX75" i="14"/>
  <c r="EY81" i="14"/>
  <c r="EX81" i="14"/>
  <c r="EY43" i="14"/>
  <c r="EX43" i="14"/>
  <c r="EY46" i="14"/>
  <c r="EX46" i="14"/>
  <c r="EY52" i="14"/>
  <c r="EX52" i="14"/>
  <c r="EY58" i="14"/>
  <c r="EX58" i="14"/>
  <c r="EY64" i="14"/>
  <c r="EX64" i="14"/>
  <c r="EY70" i="14"/>
  <c r="EX70" i="14"/>
  <c r="EY76" i="14"/>
  <c r="EX76" i="14"/>
  <c r="EY82" i="14"/>
  <c r="EX82" i="14"/>
  <c r="EY87" i="14"/>
  <c r="EX87" i="14"/>
  <c r="EY88" i="14"/>
  <c r="EX88" i="14"/>
  <c r="EY89" i="14"/>
  <c r="EX89" i="14"/>
  <c r="EY84" i="14"/>
  <c r="EX84" i="14"/>
  <c r="EY85" i="14"/>
  <c r="EX85" i="14"/>
  <c r="EY86" i="14"/>
  <c r="EX86" i="14"/>
  <c r="EW9" i="14"/>
  <c r="EV9" i="14"/>
  <c r="EW15" i="14"/>
  <c r="EV15" i="14"/>
  <c r="EW21" i="14"/>
  <c r="EV21" i="14"/>
  <c r="EW27" i="14"/>
  <c r="EV27" i="14"/>
  <c r="EW33" i="14"/>
  <c r="EV33" i="14"/>
  <c r="EW39" i="14"/>
  <c r="EV39" i="14"/>
  <c r="EW10" i="14"/>
  <c r="EV10" i="14"/>
  <c r="EW16" i="14"/>
  <c r="EV16" i="14"/>
  <c r="EW22" i="14"/>
  <c r="EV22" i="14"/>
  <c r="EW28" i="14"/>
  <c r="EV28" i="14"/>
  <c r="EW34" i="14"/>
  <c r="EV34" i="14"/>
  <c r="EW40" i="14"/>
  <c r="EV40" i="14"/>
  <c r="EW5" i="14"/>
  <c r="EV5" i="14"/>
  <c r="EW11" i="14"/>
  <c r="EV11" i="14"/>
  <c r="EW17" i="14"/>
  <c r="EV17" i="14"/>
  <c r="EW23" i="14"/>
  <c r="EV23" i="14"/>
  <c r="EW29" i="14"/>
  <c r="EV29" i="14"/>
  <c r="EW35" i="14"/>
  <c r="EV35" i="14"/>
  <c r="EW6" i="14"/>
  <c r="EV6" i="14"/>
  <c r="EW12" i="14"/>
  <c r="EV12" i="14"/>
  <c r="EW18" i="14"/>
  <c r="EV18" i="14"/>
  <c r="EW24" i="14"/>
  <c r="EV24" i="14"/>
  <c r="EW30" i="14"/>
  <c r="EV30" i="14"/>
  <c r="EW36" i="14"/>
  <c r="EV36" i="14"/>
  <c r="EW7" i="14"/>
  <c r="EV7" i="14"/>
  <c r="EW13" i="14"/>
  <c r="EV13" i="14"/>
  <c r="EW19" i="14"/>
  <c r="EV19" i="14"/>
  <c r="EW25" i="14"/>
  <c r="EV25" i="14"/>
  <c r="EW31" i="14"/>
  <c r="EV31" i="14"/>
  <c r="EW37" i="14"/>
  <c r="EV37" i="14"/>
  <c r="EW8" i="14"/>
  <c r="EV8" i="14"/>
  <c r="EW14" i="14"/>
  <c r="EV14" i="14"/>
  <c r="EW20" i="14"/>
  <c r="EV20" i="14"/>
  <c r="EW26" i="14"/>
  <c r="EV26" i="14"/>
  <c r="EW32" i="14"/>
  <c r="EV32" i="14"/>
  <c r="EW38" i="14"/>
  <c r="EV38" i="14"/>
  <c r="EW43" i="14"/>
  <c r="EV43" i="14"/>
  <c r="EW46" i="14"/>
  <c r="EV46" i="14"/>
  <c r="EW52" i="14"/>
  <c r="EV52" i="14"/>
  <c r="EW58" i="14"/>
  <c r="EV58" i="14"/>
  <c r="EW64" i="14"/>
  <c r="EV64" i="14"/>
  <c r="EW70" i="14"/>
  <c r="EV70" i="14"/>
  <c r="EW76" i="14"/>
  <c r="EV76" i="14"/>
  <c r="EW47" i="14"/>
  <c r="EV47" i="14"/>
  <c r="EW53" i="14"/>
  <c r="EV53" i="14"/>
  <c r="EW59" i="14"/>
  <c r="EV59" i="14"/>
  <c r="EW65" i="14"/>
  <c r="EV65" i="14"/>
  <c r="EW71" i="14"/>
  <c r="EV71" i="14"/>
  <c r="EW77" i="14"/>
  <c r="EV77" i="14"/>
  <c r="EW48" i="14"/>
  <c r="EV48" i="14"/>
  <c r="EW54" i="14"/>
  <c r="EV54" i="14"/>
  <c r="EW60" i="14"/>
  <c r="EV60" i="14"/>
  <c r="EW66" i="14"/>
  <c r="EV66" i="14"/>
  <c r="EW72" i="14"/>
  <c r="EV72" i="14"/>
  <c r="EW49" i="14"/>
  <c r="EV49" i="14"/>
  <c r="EW55" i="14"/>
  <c r="EV55" i="14"/>
  <c r="EW41" i="14"/>
  <c r="EV41" i="14"/>
  <c r="EW44" i="14"/>
  <c r="EV44" i="14"/>
  <c r="EW50" i="14"/>
  <c r="EV50" i="14"/>
  <c r="EW56" i="14"/>
  <c r="EV56" i="14"/>
  <c r="EW62" i="14"/>
  <c r="EV62" i="14"/>
  <c r="EW68" i="14"/>
  <c r="EV68" i="14"/>
  <c r="EW74" i="14"/>
  <c r="EV74" i="14"/>
  <c r="EW42" i="14"/>
  <c r="EV42" i="14"/>
  <c r="EW45" i="14"/>
  <c r="EV45" i="14"/>
  <c r="EW51" i="14"/>
  <c r="EV51" i="14"/>
  <c r="EW57" i="14"/>
  <c r="EV57" i="14"/>
  <c r="EW63" i="14"/>
  <c r="EV63" i="14"/>
  <c r="EW69" i="14"/>
  <c r="EV69" i="14"/>
  <c r="EW75" i="14"/>
  <c r="EV75" i="14"/>
  <c r="EW81" i="14"/>
  <c r="EV81" i="14"/>
  <c r="EW79" i="14"/>
  <c r="EV79" i="14"/>
  <c r="EW61" i="14"/>
  <c r="EV61" i="14"/>
  <c r="EW80" i="14"/>
  <c r="EV80" i="14"/>
  <c r="EW83" i="14"/>
  <c r="EV83" i="14"/>
  <c r="EW86" i="14"/>
  <c r="EV86" i="14"/>
  <c r="EW87" i="14"/>
  <c r="EV87" i="14"/>
  <c r="EW67" i="14"/>
  <c r="EV67" i="14"/>
  <c r="EW88" i="14"/>
  <c r="EV88" i="14"/>
  <c r="EW73" i="14"/>
  <c r="EV73" i="14"/>
  <c r="EW82" i="14"/>
  <c r="EV82" i="14"/>
  <c r="EW85" i="14"/>
  <c r="EV85" i="14"/>
  <c r="EW89" i="14"/>
  <c r="EV89" i="14"/>
  <c r="EW78" i="14"/>
  <c r="EV78" i="14"/>
  <c r="EW84" i="14"/>
  <c r="EV84" i="14"/>
  <c r="EU9" i="14"/>
  <c r="ET9" i="14"/>
  <c r="EU15" i="14"/>
  <c r="ET15" i="14"/>
  <c r="EU21" i="14"/>
  <c r="ET21" i="14"/>
  <c r="EU27" i="14"/>
  <c r="ET27" i="14"/>
  <c r="EU33" i="14"/>
  <c r="ET33" i="14"/>
  <c r="EU39" i="14"/>
  <c r="ET39" i="14"/>
  <c r="EU10" i="14"/>
  <c r="ET10" i="14"/>
  <c r="EU16" i="14"/>
  <c r="ET16" i="14"/>
  <c r="EU22" i="14"/>
  <c r="ET22" i="14"/>
  <c r="EU28" i="14"/>
  <c r="ET28" i="14"/>
  <c r="EU34" i="14"/>
  <c r="ET34" i="14"/>
  <c r="EU40" i="14"/>
  <c r="ET40" i="14"/>
  <c r="EU5" i="14"/>
  <c r="ET5" i="14"/>
  <c r="EU11" i="14"/>
  <c r="ET11" i="14"/>
  <c r="EU17" i="14"/>
  <c r="ET17" i="14"/>
  <c r="EU23" i="14"/>
  <c r="ET23" i="14"/>
  <c r="EU29" i="14"/>
  <c r="ET29" i="14"/>
  <c r="EU35" i="14"/>
  <c r="ET35" i="14"/>
  <c r="EU41" i="14"/>
  <c r="ET41" i="14"/>
  <c r="EU6" i="14"/>
  <c r="ET6" i="14"/>
  <c r="EU12" i="14"/>
  <c r="ET12" i="14"/>
  <c r="EU18" i="14"/>
  <c r="ET18" i="14"/>
  <c r="EU24" i="14"/>
  <c r="ET24" i="14"/>
  <c r="EU30" i="14"/>
  <c r="ET30" i="14"/>
  <c r="EU36" i="14"/>
  <c r="ET36" i="14"/>
  <c r="EU42" i="14"/>
  <c r="ET42" i="14"/>
  <c r="EU7" i="14"/>
  <c r="ET7" i="14"/>
  <c r="EU13" i="14"/>
  <c r="ET13" i="14"/>
  <c r="EU19" i="14"/>
  <c r="ET19" i="14"/>
  <c r="EU25" i="14"/>
  <c r="ET25" i="14"/>
  <c r="EU31" i="14"/>
  <c r="ET31" i="14"/>
  <c r="EU37" i="14"/>
  <c r="ET37" i="14"/>
  <c r="EU43" i="14"/>
  <c r="ET43" i="14"/>
  <c r="EU8" i="14"/>
  <c r="ET8" i="14"/>
  <c r="EU14" i="14"/>
  <c r="ET14" i="14"/>
  <c r="EU20" i="14"/>
  <c r="ET20" i="14"/>
  <c r="EU26" i="14"/>
  <c r="ET26" i="14"/>
  <c r="EU32" i="14"/>
  <c r="ET32" i="14"/>
  <c r="EU38" i="14"/>
  <c r="ET38" i="14"/>
  <c r="EU44" i="14"/>
  <c r="ET44" i="14"/>
  <c r="EU50" i="14"/>
  <c r="ET50" i="14"/>
  <c r="EU56" i="14"/>
  <c r="ET56" i="14"/>
  <c r="EU62" i="14"/>
  <c r="ET62" i="14"/>
  <c r="EU68" i="14"/>
  <c r="ET68" i="14"/>
  <c r="EU74" i="14"/>
  <c r="ET74" i="14"/>
  <c r="EU45" i="14"/>
  <c r="ET45" i="14"/>
  <c r="EU51" i="14"/>
  <c r="ET51" i="14"/>
  <c r="EU57" i="14"/>
  <c r="ET57" i="14"/>
  <c r="EU63" i="14"/>
  <c r="ET63" i="14"/>
  <c r="EU69" i="14"/>
  <c r="ET69" i="14"/>
  <c r="EU75" i="14"/>
  <c r="ET75" i="14"/>
  <c r="EU81" i="14"/>
  <c r="ET81" i="14"/>
  <c r="EU46" i="14"/>
  <c r="ET46" i="14"/>
  <c r="EU52" i="14"/>
  <c r="ET52" i="14"/>
  <c r="EU58" i="14"/>
  <c r="ET58" i="14"/>
  <c r="EU64" i="14"/>
  <c r="ET64" i="14"/>
  <c r="EU70" i="14"/>
  <c r="ET70" i="14"/>
  <c r="EU76" i="14"/>
  <c r="ET76" i="14"/>
  <c r="EU82" i="14"/>
  <c r="ET82" i="14"/>
  <c r="EU47" i="14"/>
  <c r="ET47" i="14"/>
  <c r="EU53" i="14"/>
  <c r="ET53" i="14"/>
  <c r="EU59" i="14"/>
  <c r="ET59" i="14"/>
  <c r="EU65" i="14"/>
  <c r="ET65" i="14"/>
  <c r="EU71" i="14"/>
  <c r="ET71" i="14"/>
  <c r="EU77" i="14"/>
  <c r="ET77" i="14"/>
  <c r="EU83" i="14"/>
  <c r="ET83" i="14"/>
  <c r="EU48" i="14"/>
  <c r="ET48" i="14"/>
  <c r="EU54" i="14"/>
  <c r="ET54" i="14"/>
  <c r="EU60" i="14"/>
  <c r="ET60" i="14"/>
  <c r="EU66" i="14"/>
  <c r="ET66" i="14"/>
  <c r="EU72" i="14"/>
  <c r="ET72" i="14"/>
  <c r="EU78" i="14"/>
  <c r="ET78" i="14"/>
  <c r="EU49" i="14"/>
  <c r="ET49" i="14"/>
  <c r="EU55" i="14"/>
  <c r="ET55" i="14"/>
  <c r="EU61" i="14"/>
  <c r="ET61" i="14"/>
  <c r="EU67" i="14"/>
  <c r="ET67" i="14"/>
  <c r="EU73" i="14"/>
  <c r="ET73" i="14"/>
  <c r="EU79" i="14"/>
  <c r="ET79" i="14"/>
  <c r="EU80" i="14"/>
  <c r="ET80" i="14"/>
  <c r="EU84" i="14"/>
  <c r="ET84" i="14"/>
  <c r="EU85" i="14"/>
  <c r="ET85" i="14"/>
  <c r="EU86" i="14"/>
  <c r="ET86" i="14"/>
  <c r="EU87" i="14"/>
  <c r="ET87" i="14"/>
  <c r="EU88" i="14"/>
  <c r="ET88" i="14"/>
  <c r="EU89" i="14"/>
  <c r="ET89" i="14"/>
  <c r="ES5" i="14"/>
  <c r="ER5" i="14"/>
  <c r="ES6" i="14"/>
  <c r="ER6" i="14"/>
  <c r="ES7" i="14"/>
  <c r="ER7" i="14"/>
  <c r="ES8" i="14"/>
  <c r="ER8" i="14"/>
  <c r="ES9" i="14"/>
  <c r="ER9" i="14"/>
  <c r="ES10" i="14"/>
  <c r="ER10" i="14"/>
  <c r="ES11" i="14"/>
  <c r="ER11" i="14"/>
  <c r="ES12" i="14"/>
  <c r="ER12" i="14"/>
  <c r="ES13" i="14"/>
  <c r="ER13" i="14"/>
  <c r="ES14" i="14"/>
  <c r="ER14" i="14"/>
  <c r="ES15" i="14"/>
  <c r="ER15" i="14"/>
  <c r="ES16" i="14"/>
  <c r="ER16" i="14"/>
  <c r="ES17" i="14"/>
  <c r="ER17" i="14"/>
  <c r="ES18" i="14"/>
  <c r="ER18" i="14"/>
  <c r="ES19" i="14"/>
  <c r="ER19" i="14"/>
  <c r="ES20" i="14"/>
  <c r="ER20" i="14"/>
  <c r="ES21" i="14"/>
  <c r="ER21" i="14"/>
  <c r="ES22" i="14"/>
  <c r="ER22" i="14"/>
  <c r="ES23" i="14"/>
  <c r="ER23" i="14"/>
  <c r="ES24" i="14"/>
  <c r="ER24" i="14"/>
  <c r="ES25" i="14"/>
  <c r="ER25" i="14"/>
  <c r="ES26" i="14"/>
  <c r="ER26" i="14"/>
  <c r="ES27" i="14"/>
  <c r="ER27" i="14"/>
  <c r="ES28" i="14"/>
  <c r="ER28" i="14"/>
  <c r="ES29" i="14"/>
  <c r="ER29" i="14"/>
  <c r="ES30" i="14"/>
  <c r="ER30" i="14"/>
  <c r="ES31" i="14"/>
  <c r="ER31" i="14"/>
  <c r="ES32" i="14"/>
  <c r="ER32" i="14"/>
  <c r="ES33" i="14"/>
  <c r="ER33" i="14"/>
  <c r="ES34" i="14"/>
  <c r="ER34" i="14"/>
  <c r="ES35" i="14"/>
  <c r="ER35" i="14"/>
  <c r="ES36" i="14"/>
  <c r="ER36" i="14"/>
  <c r="ES37" i="14"/>
  <c r="ER37" i="14"/>
  <c r="ES38" i="14"/>
  <c r="ER38" i="14"/>
  <c r="ES39" i="14"/>
  <c r="ER39" i="14"/>
  <c r="ES40" i="14"/>
  <c r="ER40" i="14"/>
  <c r="ES41" i="14"/>
  <c r="ER41" i="14"/>
  <c r="ES42" i="14"/>
  <c r="ER42" i="14"/>
  <c r="ES43" i="14"/>
  <c r="ER43" i="14"/>
  <c r="ES44" i="14"/>
  <c r="ER44" i="14"/>
  <c r="ES45" i="14"/>
  <c r="ER45" i="14"/>
  <c r="ES46" i="14"/>
  <c r="ER46" i="14"/>
  <c r="ES47" i="14"/>
  <c r="ER47" i="14"/>
  <c r="ES48" i="14"/>
  <c r="ER48" i="14"/>
  <c r="ES49" i="14"/>
  <c r="ER49" i="14"/>
  <c r="ES50" i="14"/>
  <c r="ER50" i="14"/>
  <c r="ES51" i="14"/>
  <c r="ER51" i="14"/>
  <c r="ES52" i="14"/>
  <c r="ER52" i="14"/>
  <c r="ES53" i="14"/>
  <c r="ER53" i="14"/>
  <c r="ES54" i="14"/>
  <c r="ER54" i="14"/>
  <c r="ES55" i="14"/>
  <c r="ER55" i="14"/>
  <c r="ES56" i="14"/>
  <c r="ER56" i="14"/>
  <c r="ES57" i="14"/>
  <c r="ER57" i="14"/>
  <c r="ES58" i="14"/>
  <c r="ER58" i="14"/>
  <c r="ES59" i="14"/>
  <c r="ER59" i="14"/>
  <c r="ES60" i="14"/>
  <c r="ER60" i="14"/>
  <c r="ES61" i="14"/>
  <c r="ER61" i="14"/>
  <c r="ES62" i="14"/>
  <c r="ER62" i="14"/>
  <c r="ES63" i="14"/>
  <c r="ER63" i="14"/>
  <c r="ES64" i="14"/>
  <c r="ER64" i="14"/>
  <c r="ES65" i="14"/>
  <c r="ER65" i="14"/>
  <c r="ES66" i="14"/>
  <c r="ER66" i="14"/>
  <c r="ES67" i="14"/>
  <c r="ER67" i="14"/>
  <c r="ES68" i="14"/>
  <c r="ER68" i="14"/>
  <c r="ES69" i="14"/>
  <c r="ER69" i="14"/>
  <c r="ES70" i="14"/>
  <c r="ER70" i="14"/>
  <c r="ES71" i="14"/>
  <c r="ER71" i="14"/>
  <c r="ES72" i="14"/>
  <c r="ER72" i="14"/>
  <c r="ES73" i="14"/>
  <c r="ER73" i="14"/>
  <c r="ES74" i="14"/>
  <c r="ER74" i="14"/>
  <c r="ES75" i="14"/>
  <c r="ER75" i="14"/>
  <c r="ES76" i="14"/>
  <c r="ER76" i="14"/>
  <c r="ES77" i="14"/>
  <c r="ER77" i="14"/>
  <c r="ES78" i="14"/>
  <c r="ER78" i="14"/>
  <c r="ES79" i="14"/>
  <c r="ER79" i="14"/>
  <c r="ES80" i="14"/>
  <c r="ER80" i="14"/>
  <c r="ES81" i="14"/>
  <c r="ER81" i="14"/>
  <c r="ES82" i="14"/>
  <c r="ER82" i="14"/>
  <c r="ES83" i="14"/>
  <c r="ER83" i="14"/>
  <c r="ES87" i="14"/>
  <c r="ER87" i="14"/>
  <c r="ES84" i="14"/>
  <c r="ER84" i="14"/>
  <c r="ES85" i="14"/>
  <c r="ER85" i="14"/>
  <c r="ES86" i="14"/>
  <c r="ER86" i="14"/>
  <c r="ES88" i="14"/>
  <c r="ER88" i="14"/>
  <c r="ES89" i="14"/>
  <c r="ER89" i="14"/>
  <c r="FL4" i="14"/>
  <c r="FK4" i="14"/>
  <c r="FJ4" i="14"/>
  <c r="FI4" i="14"/>
  <c r="FH4" i="14"/>
  <c r="FG4" i="14"/>
  <c r="FF4" i="14"/>
  <c r="FE4" i="14"/>
  <c r="FD4" i="14"/>
  <c r="FC4" i="14"/>
  <c r="FL3" i="14"/>
  <c r="FK3" i="14"/>
  <c r="FJ3" i="14"/>
  <c r="FI3" i="14"/>
  <c r="FH3" i="14"/>
  <c r="FG3" i="14"/>
  <c r="FF3" i="14"/>
  <c r="FE3" i="14"/>
  <c r="FD3" i="14"/>
  <c r="FC3" i="14"/>
  <c r="FL8" i="14"/>
  <c r="FK8" i="14"/>
  <c r="FL14" i="14"/>
  <c r="FK14" i="14"/>
  <c r="FL20" i="14"/>
  <c r="FK20" i="14"/>
  <c r="FL26" i="14"/>
  <c r="FK26" i="14"/>
  <c r="FL32" i="14"/>
  <c r="FK32" i="14"/>
  <c r="FL38" i="14"/>
  <c r="FK38" i="14"/>
  <c r="FL9" i="14"/>
  <c r="FK9" i="14"/>
  <c r="FL15" i="14"/>
  <c r="FK15" i="14"/>
  <c r="FL21" i="14"/>
  <c r="FK21" i="14"/>
  <c r="FL27" i="14"/>
  <c r="FK27" i="14"/>
  <c r="FL33" i="14"/>
  <c r="FK33" i="14"/>
  <c r="FL39" i="14"/>
  <c r="FK39" i="14"/>
  <c r="FL10" i="14"/>
  <c r="FK10" i="14"/>
  <c r="FL16" i="14"/>
  <c r="FK16" i="14"/>
  <c r="FL22" i="14"/>
  <c r="FK22" i="14"/>
  <c r="FL28" i="14"/>
  <c r="FK28" i="14"/>
  <c r="FL34" i="14"/>
  <c r="FK34" i="14"/>
  <c r="FL40" i="14"/>
  <c r="FK40" i="14"/>
  <c r="FL5" i="14"/>
  <c r="FK5" i="14"/>
  <c r="FL11" i="14"/>
  <c r="FK11" i="14"/>
  <c r="FL17" i="14"/>
  <c r="FK17" i="14"/>
  <c r="FL23" i="14"/>
  <c r="FK23" i="14"/>
  <c r="FL29" i="14"/>
  <c r="FK29" i="14"/>
  <c r="FL35" i="14"/>
  <c r="FK35" i="14"/>
  <c r="FL41" i="14"/>
  <c r="FK41" i="14"/>
  <c r="FL6" i="14"/>
  <c r="FK6" i="14"/>
  <c r="FL12" i="14"/>
  <c r="FK12" i="14"/>
  <c r="FL18" i="14"/>
  <c r="FK18" i="14"/>
  <c r="FL24" i="14"/>
  <c r="FK24" i="14"/>
  <c r="FL30" i="14"/>
  <c r="FK30" i="14"/>
  <c r="FL36" i="14"/>
  <c r="FK36" i="14"/>
  <c r="FL42" i="14"/>
  <c r="FK42" i="14"/>
  <c r="FL7" i="14"/>
  <c r="FK7" i="14"/>
  <c r="FL13" i="14"/>
  <c r="FK13" i="14"/>
  <c r="FL19" i="14"/>
  <c r="FK19" i="14"/>
  <c r="FL25" i="14"/>
  <c r="FK25" i="14"/>
  <c r="FL31" i="14"/>
  <c r="FK31" i="14"/>
  <c r="FL37" i="14"/>
  <c r="FK37" i="14"/>
  <c r="FL43" i="14"/>
  <c r="FK43" i="14"/>
  <c r="FL48" i="14"/>
  <c r="FK48" i="14"/>
  <c r="FL54" i="14"/>
  <c r="FK54" i="14"/>
  <c r="FL60" i="14"/>
  <c r="FK60" i="14"/>
  <c r="FL66" i="14"/>
  <c r="FK66" i="14"/>
  <c r="FL72" i="14"/>
  <c r="FK72" i="14"/>
  <c r="FL49" i="14"/>
  <c r="FK49" i="14"/>
  <c r="FL44" i="14"/>
  <c r="FK44" i="14"/>
  <c r="FL50" i="14"/>
  <c r="FK50" i="14"/>
  <c r="FL56" i="14"/>
  <c r="FK56" i="14"/>
  <c r="FL62" i="14"/>
  <c r="FK62" i="14"/>
  <c r="FL68" i="14"/>
  <c r="FK68" i="14"/>
  <c r="FL74" i="14"/>
  <c r="FK74" i="14"/>
  <c r="FL80" i="14"/>
  <c r="FK80" i="14"/>
  <c r="FL45" i="14"/>
  <c r="FK45" i="14"/>
  <c r="FL51" i="14"/>
  <c r="FK51" i="14"/>
  <c r="FL57" i="14"/>
  <c r="FK57" i="14"/>
  <c r="FL63" i="14"/>
  <c r="FK63" i="14"/>
  <c r="FL69" i="14"/>
  <c r="FK69" i="14"/>
  <c r="FL75" i="14"/>
  <c r="FK75" i="14"/>
  <c r="FL81" i="14"/>
  <c r="FK81" i="14"/>
  <c r="FL46" i="14"/>
  <c r="FK46" i="14"/>
  <c r="FL52" i="14"/>
  <c r="FK52" i="14"/>
  <c r="FL58" i="14"/>
  <c r="FK58" i="14"/>
  <c r="FL64" i="14"/>
  <c r="FK64" i="14"/>
  <c r="FL70" i="14"/>
  <c r="FK70" i="14"/>
  <c r="FL76" i="14"/>
  <c r="FK76" i="14"/>
  <c r="FL82" i="14"/>
  <c r="FK82" i="14"/>
  <c r="FL47" i="14"/>
  <c r="FK47" i="14"/>
  <c r="FL53" i="14"/>
  <c r="FK53" i="14"/>
  <c r="FL59" i="14"/>
  <c r="FK59" i="14"/>
  <c r="FL65" i="14"/>
  <c r="FK65" i="14"/>
  <c r="FL71" i="14"/>
  <c r="FK71" i="14"/>
  <c r="FL77" i="14"/>
  <c r="FK77" i="14"/>
  <c r="FL73" i="14"/>
  <c r="FK73" i="14"/>
  <c r="FL88" i="14"/>
  <c r="FK88" i="14"/>
  <c r="FK89" i="14"/>
  <c r="FL89" i="14"/>
  <c r="FL84" i="14"/>
  <c r="FK84" i="14"/>
  <c r="FL55" i="14"/>
  <c r="FK55" i="14"/>
  <c r="FL85" i="14"/>
  <c r="FK85" i="14"/>
  <c r="FL61" i="14"/>
  <c r="FK61" i="14"/>
  <c r="FL78" i="14"/>
  <c r="FK78" i="14"/>
  <c r="FL83" i="14"/>
  <c r="FK83" i="14"/>
  <c r="FL86" i="14"/>
  <c r="FK86" i="14"/>
  <c r="FL67" i="14"/>
  <c r="FK67" i="14"/>
  <c r="FL79" i="14"/>
  <c r="FK79" i="14"/>
  <c r="FL87" i="14"/>
  <c r="FK87" i="14"/>
  <c r="FJ8" i="14"/>
  <c r="FI8" i="14"/>
  <c r="FJ14" i="14"/>
  <c r="FI14" i="14"/>
  <c r="FJ20" i="14"/>
  <c r="FI20" i="14"/>
  <c r="FJ26" i="14"/>
  <c r="FI26" i="14"/>
  <c r="FJ32" i="14"/>
  <c r="FI32" i="14"/>
  <c r="FJ38" i="14"/>
  <c r="FI38" i="14"/>
  <c r="FJ9" i="14"/>
  <c r="FI9" i="14"/>
  <c r="FJ15" i="14"/>
  <c r="FI15" i="14"/>
  <c r="FJ21" i="14"/>
  <c r="FI21" i="14"/>
  <c r="FJ27" i="14"/>
  <c r="FI27" i="14"/>
  <c r="FJ33" i="14"/>
  <c r="FI33" i="14"/>
  <c r="FJ39" i="14"/>
  <c r="FI39" i="14"/>
  <c r="FJ10" i="14"/>
  <c r="FI10" i="14"/>
  <c r="FJ16" i="14"/>
  <c r="FI16" i="14"/>
  <c r="FJ22" i="14"/>
  <c r="FI22" i="14"/>
  <c r="FJ28" i="14"/>
  <c r="FI28" i="14"/>
  <c r="FJ34" i="14"/>
  <c r="FI34" i="14"/>
  <c r="FJ40" i="14"/>
  <c r="FI40" i="14"/>
  <c r="FJ5" i="14"/>
  <c r="FI5" i="14"/>
  <c r="FJ11" i="14"/>
  <c r="FI11" i="14"/>
  <c r="FJ17" i="14"/>
  <c r="FI17" i="14"/>
  <c r="FJ23" i="14"/>
  <c r="FI23" i="14"/>
  <c r="FJ29" i="14"/>
  <c r="FI29" i="14"/>
  <c r="FJ35" i="14"/>
  <c r="FI35" i="14"/>
  <c r="FJ41" i="14"/>
  <c r="FI41" i="14"/>
  <c r="FJ6" i="14"/>
  <c r="FI6" i="14"/>
  <c r="FJ12" i="14"/>
  <c r="FI12" i="14"/>
  <c r="FJ18" i="14"/>
  <c r="FI18" i="14"/>
  <c r="FJ24" i="14"/>
  <c r="FI24" i="14"/>
  <c r="FJ30" i="14"/>
  <c r="FI30" i="14"/>
  <c r="FJ36" i="14"/>
  <c r="FI36" i="14"/>
  <c r="FJ42" i="14"/>
  <c r="FI42" i="14"/>
  <c r="FJ7" i="14"/>
  <c r="FI7" i="14"/>
  <c r="FJ13" i="14"/>
  <c r="FI13" i="14"/>
  <c r="FJ19" i="14"/>
  <c r="FI19" i="14"/>
  <c r="FJ25" i="14"/>
  <c r="FI25" i="14"/>
  <c r="FJ31" i="14"/>
  <c r="FI31" i="14"/>
  <c r="FJ37" i="14"/>
  <c r="FI37" i="14"/>
  <c r="FJ43" i="14"/>
  <c r="FI43" i="14"/>
  <c r="FJ46" i="14"/>
  <c r="FI46" i="14"/>
  <c r="FJ52" i="14"/>
  <c r="FI52" i="14"/>
  <c r="FJ58" i="14"/>
  <c r="FI58" i="14"/>
  <c r="FJ64" i="14"/>
  <c r="FI64" i="14"/>
  <c r="FJ70" i="14"/>
  <c r="FI70" i="14"/>
  <c r="FJ76" i="14"/>
  <c r="FI76" i="14"/>
  <c r="FJ82" i="14"/>
  <c r="FI82" i="14"/>
  <c r="FJ47" i="14"/>
  <c r="FI47" i="14"/>
  <c r="FJ53" i="14"/>
  <c r="FI53" i="14"/>
  <c r="FJ59" i="14"/>
  <c r="FI59" i="14"/>
  <c r="FJ65" i="14"/>
  <c r="FI65" i="14"/>
  <c r="FJ71" i="14"/>
  <c r="FI71" i="14"/>
  <c r="FJ77" i="14"/>
  <c r="FI77" i="14"/>
  <c r="FJ48" i="14"/>
  <c r="FI48" i="14"/>
  <c r="FJ54" i="14"/>
  <c r="FI54" i="14"/>
  <c r="FJ60" i="14"/>
  <c r="FI60" i="14"/>
  <c r="FJ66" i="14"/>
  <c r="FI66" i="14"/>
  <c r="FJ72" i="14"/>
  <c r="FI72" i="14"/>
  <c r="FJ78" i="14"/>
  <c r="FI78" i="14"/>
  <c r="FJ49" i="14"/>
  <c r="FI49" i="14"/>
  <c r="FJ55" i="14"/>
  <c r="FI55" i="14"/>
  <c r="FJ61" i="14"/>
  <c r="FI61" i="14"/>
  <c r="FJ67" i="14"/>
  <c r="FI67" i="14"/>
  <c r="FJ73" i="14"/>
  <c r="FI73" i="14"/>
  <c r="FJ79" i="14"/>
  <c r="FI79" i="14"/>
  <c r="FJ44" i="14"/>
  <c r="FI44" i="14"/>
  <c r="FJ50" i="14"/>
  <c r="FI50" i="14"/>
  <c r="FJ56" i="14"/>
  <c r="FI56" i="14"/>
  <c r="FJ62" i="14"/>
  <c r="FI62" i="14"/>
  <c r="FJ68" i="14"/>
  <c r="FI68" i="14"/>
  <c r="FJ74" i="14"/>
  <c r="FI74" i="14"/>
  <c r="FJ80" i="14"/>
  <c r="FI80" i="14"/>
  <c r="FJ45" i="14"/>
  <c r="FI45" i="14"/>
  <c r="FJ51" i="14"/>
  <c r="FI51" i="14"/>
  <c r="FJ57" i="14"/>
  <c r="FI57" i="14"/>
  <c r="FJ63" i="14"/>
  <c r="FI63" i="14"/>
  <c r="FJ69" i="14"/>
  <c r="FI69" i="14"/>
  <c r="FJ75" i="14"/>
  <c r="FI75" i="14"/>
  <c r="FJ81" i="14"/>
  <c r="FI81" i="14"/>
  <c r="FJ86" i="14"/>
  <c r="FI86" i="14"/>
  <c r="FJ87" i="14"/>
  <c r="FI87" i="14"/>
  <c r="FJ88" i="14"/>
  <c r="FI88" i="14"/>
  <c r="FJ83" i="14"/>
  <c r="FI83" i="14"/>
  <c r="FJ89" i="14"/>
  <c r="FI89" i="14"/>
  <c r="FJ84" i="14"/>
  <c r="FI84" i="14"/>
  <c r="FJ85" i="14"/>
  <c r="FI85" i="14"/>
  <c r="FH8" i="14"/>
  <c r="FG8" i="14"/>
  <c r="FH14" i="14"/>
  <c r="FG14" i="14"/>
  <c r="FH20" i="14"/>
  <c r="FG20" i="14"/>
  <c r="FH26" i="14"/>
  <c r="FG26" i="14"/>
  <c r="FH32" i="14"/>
  <c r="FG32" i="14"/>
  <c r="FH38" i="14"/>
  <c r="FG38" i="14"/>
  <c r="FH9" i="14"/>
  <c r="FG9" i="14"/>
  <c r="FH15" i="14"/>
  <c r="FG15" i="14"/>
  <c r="FH21" i="14"/>
  <c r="FG21" i="14"/>
  <c r="FH27" i="14"/>
  <c r="FG27" i="14"/>
  <c r="FH33" i="14"/>
  <c r="FG33" i="14"/>
  <c r="FH39" i="14"/>
  <c r="FG39" i="14"/>
  <c r="FH10" i="14"/>
  <c r="FG10" i="14"/>
  <c r="FH16" i="14"/>
  <c r="FG16" i="14"/>
  <c r="FH22" i="14"/>
  <c r="FG22" i="14"/>
  <c r="FH28" i="14"/>
  <c r="FG28" i="14"/>
  <c r="FH34" i="14"/>
  <c r="FG34" i="14"/>
  <c r="FH40" i="14"/>
  <c r="FG40" i="14"/>
  <c r="FH5" i="14"/>
  <c r="FG5" i="14"/>
  <c r="FH11" i="14"/>
  <c r="FG11" i="14"/>
  <c r="FH17" i="14"/>
  <c r="FG17" i="14"/>
  <c r="FH23" i="14"/>
  <c r="FG23" i="14"/>
  <c r="FH29" i="14"/>
  <c r="FG29" i="14"/>
  <c r="FH35" i="14"/>
  <c r="FG35" i="14"/>
  <c r="FH6" i="14"/>
  <c r="FG6" i="14"/>
  <c r="FH12" i="14"/>
  <c r="FG12" i="14"/>
  <c r="FH18" i="14"/>
  <c r="FG18" i="14"/>
  <c r="FH24" i="14"/>
  <c r="FG24" i="14"/>
  <c r="FH30" i="14"/>
  <c r="FG30" i="14"/>
  <c r="FH36" i="14"/>
  <c r="FG36" i="14"/>
  <c r="FH7" i="14"/>
  <c r="FG7" i="14"/>
  <c r="FH13" i="14"/>
  <c r="FG13" i="14"/>
  <c r="FH19" i="14"/>
  <c r="FG19" i="14"/>
  <c r="FH25" i="14"/>
  <c r="FG25" i="14"/>
  <c r="FH31" i="14"/>
  <c r="FG31" i="14"/>
  <c r="FH37" i="14"/>
  <c r="FG37" i="14"/>
  <c r="FH43" i="14"/>
  <c r="FG43" i="14"/>
  <c r="FH42" i="14"/>
  <c r="FG42" i="14"/>
  <c r="FH45" i="14"/>
  <c r="FG45" i="14"/>
  <c r="FH51" i="14"/>
  <c r="FG51" i="14"/>
  <c r="FH57" i="14"/>
  <c r="FG57" i="14"/>
  <c r="FH63" i="14"/>
  <c r="FG63" i="14"/>
  <c r="FH69" i="14"/>
  <c r="FG69" i="14"/>
  <c r="FH75" i="14"/>
  <c r="FG75" i="14"/>
  <c r="FH46" i="14"/>
  <c r="FG46" i="14"/>
  <c r="FH52" i="14"/>
  <c r="FG52" i="14"/>
  <c r="FH58" i="14"/>
  <c r="FG58" i="14"/>
  <c r="FH64" i="14"/>
  <c r="FG64" i="14"/>
  <c r="FH70" i="14"/>
  <c r="FG70" i="14"/>
  <c r="FH76" i="14"/>
  <c r="FG76" i="14"/>
  <c r="FH47" i="14"/>
  <c r="FG47" i="14"/>
  <c r="FH53" i="14"/>
  <c r="FG53" i="14"/>
  <c r="FH59" i="14"/>
  <c r="FG59" i="14"/>
  <c r="FH65" i="14"/>
  <c r="FG65" i="14"/>
  <c r="FH71" i="14"/>
  <c r="FG71" i="14"/>
  <c r="FH48" i="14"/>
  <c r="FG48" i="14"/>
  <c r="FH54" i="14"/>
  <c r="FG54" i="14"/>
  <c r="FH49" i="14"/>
  <c r="FG49" i="14"/>
  <c r="FH55" i="14"/>
  <c r="FG55" i="14"/>
  <c r="FH61" i="14"/>
  <c r="FG61" i="14"/>
  <c r="FH67" i="14"/>
  <c r="FG67" i="14"/>
  <c r="FH73" i="14"/>
  <c r="FG73" i="14"/>
  <c r="FH79" i="14"/>
  <c r="FG79" i="14"/>
  <c r="FH41" i="14"/>
  <c r="FG41" i="14"/>
  <c r="FH44" i="14"/>
  <c r="FG44" i="14"/>
  <c r="FH50" i="14"/>
  <c r="FG50" i="14"/>
  <c r="FH56" i="14"/>
  <c r="FG56" i="14"/>
  <c r="FH62" i="14"/>
  <c r="FG62" i="14"/>
  <c r="FH68" i="14"/>
  <c r="FG68" i="14"/>
  <c r="FH74" i="14"/>
  <c r="FG74" i="14"/>
  <c r="FH80" i="14"/>
  <c r="FG80" i="14"/>
  <c r="FH86" i="14"/>
  <c r="FG86" i="14"/>
  <c r="FH72" i="14"/>
  <c r="FG72" i="14"/>
  <c r="FH78" i="14"/>
  <c r="FG78" i="14"/>
  <c r="FH84" i="14"/>
  <c r="FG84" i="14"/>
  <c r="FH81" i="14"/>
  <c r="FG81" i="14"/>
  <c r="FH83" i="14"/>
  <c r="FG83" i="14"/>
  <c r="FH87" i="14"/>
  <c r="FG87" i="14"/>
  <c r="FH88" i="14"/>
  <c r="FG88" i="14"/>
  <c r="FH60" i="14"/>
  <c r="FG60" i="14"/>
  <c r="FH82" i="14"/>
  <c r="FG82" i="14"/>
  <c r="FH85" i="14"/>
  <c r="FG85" i="14"/>
  <c r="FH89" i="14"/>
  <c r="FG89" i="14"/>
  <c r="FH66" i="14"/>
  <c r="FG66" i="14"/>
  <c r="FH77" i="14"/>
  <c r="FG77" i="14"/>
  <c r="FF8" i="14"/>
  <c r="FE8" i="14"/>
  <c r="FF14" i="14"/>
  <c r="FE14" i="14"/>
  <c r="FF20" i="14"/>
  <c r="FE20" i="14"/>
  <c r="FF26" i="14"/>
  <c r="FE26" i="14"/>
  <c r="FF32" i="14"/>
  <c r="FE32" i="14"/>
  <c r="FF38" i="14"/>
  <c r="FE38" i="14"/>
  <c r="FF9" i="14"/>
  <c r="FE9" i="14"/>
  <c r="FF15" i="14"/>
  <c r="FE15" i="14"/>
  <c r="FF21" i="14"/>
  <c r="FE21" i="14"/>
  <c r="FF27" i="14"/>
  <c r="FE27" i="14"/>
  <c r="FF33" i="14"/>
  <c r="FE33" i="14"/>
  <c r="FF39" i="14"/>
  <c r="FE39" i="14"/>
  <c r="FF10" i="14"/>
  <c r="FE10" i="14"/>
  <c r="FF16" i="14"/>
  <c r="FE16" i="14"/>
  <c r="FF22" i="14"/>
  <c r="FE22" i="14"/>
  <c r="FF28" i="14"/>
  <c r="FE28" i="14"/>
  <c r="FF34" i="14"/>
  <c r="FE34" i="14"/>
  <c r="FF40" i="14"/>
  <c r="FE40" i="14"/>
  <c r="FF5" i="14"/>
  <c r="FE5" i="14"/>
  <c r="FF11" i="14"/>
  <c r="FE11" i="14"/>
  <c r="FF17" i="14"/>
  <c r="FE17" i="14"/>
  <c r="FF23" i="14"/>
  <c r="FE23" i="14"/>
  <c r="FF29" i="14"/>
  <c r="FE29" i="14"/>
  <c r="FF35" i="14"/>
  <c r="FE35" i="14"/>
  <c r="FF41" i="14"/>
  <c r="FE41" i="14"/>
  <c r="FF6" i="14"/>
  <c r="FE6" i="14"/>
  <c r="FF12" i="14"/>
  <c r="FE12" i="14"/>
  <c r="FF18" i="14"/>
  <c r="FE18" i="14"/>
  <c r="FF24" i="14"/>
  <c r="FE24" i="14"/>
  <c r="FF30" i="14"/>
  <c r="FE30" i="14"/>
  <c r="FF36" i="14"/>
  <c r="FE36" i="14"/>
  <c r="FF42" i="14"/>
  <c r="FE42" i="14"/>
  <c r="FF7" i="14"/>
  <c r="FE7" i="14"/>
  <c r="FF13" i="14"/>
  <c r="FE13" i="14"/>
  <c r="FF19" i="14"/>
  <c r="FE19" i="14"/>
  <c r="FF25" i="14"/>
  <c r="FE25" i="14"/>
  <c r="FF31" i="14"/>
  <c r="FE31" i="14"/>
  <c r="FF37" i="14"/>
  <c r="FE37" i="14"/>
  <c r="FF43" i="14"/>
  <c r="FE43" i="14"/>
  <c r="FF49" i="14"/>
  <c r="FE49" i="14"/>
  <c r="FF55" i="14"/>
  <c r="FE55" i="14"/>
  <c r="FF61" i="14"/>
  <c r="FE61" i="14"/>
  <c r="FF67" i="14"/>
  <c r="FE67" i="14"/>
  <c r="FF73" i="14"/>
  <c r="FE73" i="14"/>
  <c r="FF79" i="14"/>
  <c r="FE79" i="14"/>
  <c r="FF44" i="14"/>
  <c r="FE44" i="14"/>
  <c r="FF50" i="14"/>
  <c r="FE50" i="14"/>
  <c r="FF56" i="14"/>
  <c r="FE56" i="14"/>
  <c r="FF62" i="14"/>
  <c r="FE62" i="14"/>
  <c r="FF68" i="14"/>
  <c r="FE68" i="14"/>
  <c r="FF74" i="14"/>
  <c r="FE74" i="14"/>
  <c r="FF80" i="14"/>
  <c r="FE80" i="14"/>
  <c r="FF45" i="14"/>
  <c r="FE45" i="14"/>
  <c r="FF51" i="14"/>
  <c r="FE51" i="14"/>
  <c r="FF57" i="14"/>
  <c r="FE57" i="14"/>
  <c r="FF63" i="14"/>
  <c r="FE63" i="14"/>
  <c r="FF69" i="14"/>
  <c r="FE69" i="14"/>
  <c r="FF75" i="14"/>
  <c r="FE75" i="14"/>
  <c r="FF81" i="14"/>
  <c r="FE81" i="14"/>
  <c r="FF46" i="14"/>
  <c r="FE46" i="14"/>
  <c r="FF52" i="14"/>
  <c r="FE52" i="14"/>
  <c r="FF58" i="14"/>
  <c r="FE58" i="14"/>
  <c r="FF64" i="14"/>
  <c r="FE64" i="14"/>
  <c r="FF70" i="14"/>
  <c r="FE70" i="14"/>
  <c r="FF76" i="14"/>
  <c r="FE76" i="14"/>
  <c r="FF82" i="14"/>
  <c r="FE82" i="14"/>
  <c r="FF47" i="14"/>
  <c r="FE47" i="14"/>
  <c r="FF53" i="14"/>
  <c r="FE53" i="14"/>
  <c r="FF59" i="14"/>
  <c r="FE59" i="14"/>
  <c r="FF65" i="14"/>
  <c r="FE65" i="14"/>
  <c r="FF71" i="14"/>
  <c r="FE71" i="14"/>
  <c r="FF77" i="14"/>
  <c r="FE77" i="14"/>
  <c r="FF48" i="14"/>
  <c r="FE48" i="14"/>
  <c r="FF54" i="14"/>
  <c r="FE54" i="14"/>
  <c r="FF60" i="14"/>
  <c r="FE60" i="14"/>
  <c r="FF66" i="14"/>
  <c r="FE66" i="14"/>
  <c r="FF72" i="14"/>
  <c r="FE72" i="14"/>
  <c r="FF78" i="14"/>
  <c r="FE78" i="14"/>
  <c r="FF88" i="14"/>
  <c r="FE88" i="14"/>
  <c r="FF89" i="14"/>
  <c r="FE89" i="14"/>
  <c r="FF84" i="14"/>
  <c r="FE84" i="14"/>
  <c r="FF85" i="14"/>
  <c r="FE85" i="14"/>
  <c r="FF86" i="14"/>
  <c r="FE86" i="14"/>
  <c r="FF83" i="14"/>
  <c r="FE83" i="14"/>
  <c r="FF87" i="14"/>
  <c r="FE87" i="14"/>
  <c r="FD5" i="14"/>
  <c r="FC5" i="14"/>
  <c r="FD6" i="14"/>
  <c r="FC6" i="14"/>
  <c r="FD7" i="14"/>
  <c r="FC7" i="14"/>
  <c r="FD8" i="14"/>
  <c r="FC8" i="14"/>
  <c r="FD9" i="14"/>
  <c r="FC9" i="14"/>
  <c r="FD10" i="14"/>
  <c r="FC10" i="14"/>
  <c r="FD11" i="14"/>
  <c r="FC11" i="14"/>
  <c r="FD12" i="14"/>
  <c r="FC12" i="14"/>
  <c r="FD13" i="14"/>
  <c r="FC13" i="14"/>
  <c r="FD14" i="14"/>
  <c r="FC14" i="14"/>
  <c r="FD15" i="14"/>
  <c r="FC15" i="14"/>
  <c r="FD16" i="14"/>
  <c r="FC16" i="14"/>
  <c r="FD17" i="14"/>
  <c r="FC17" i="14"/>
  <c r="FD18" i="14"/>
  <c r="FC18" i="14"/>
  <c r="FD19" i="14"/>
  <c r="FC19" i="14"/>
  <c r="FD20" i="14"/>
  <c r="FC20" i="14"/>
  <c r="FD21" i="14"/>
  <c r="FC21" i="14"/>
  <c r="FD22" i="14"/>
  <c r="FC22" i="14"/>
  <c r="FD23" i="14"/>
  <c r="FC23" i="14"/>
  <c r="FD24" i="14"/>
  <c r="FC24" i="14"/>
  <c r="FD25" i="14"/>
  <c r="FC25" i="14"/>
  <c r="FD26" i="14"/>
  <c r="FC26" i="14"/>
  <c r="FD27" i="14"/>
  <c r="FC27" i="14"/>
  <c r="FD28" i="14"/>
  <c r="FC28" i="14"/>
  <c r="FD29" i="14"/>
  <c r="FC29" i="14"/>
  <c r="FD30" i="14"/>
  <c r="FC30" i="14"/>
  <c r="FD31" i="14"/>
  <c r="FC31" i="14"/>
  <c r="FD32" i="14"/>
  <c r="FC32" i="14"/>
  <c r="FD33" i="14"/>
  <c r="FC33" i="14"/>
  <c r="FD34" i="14"/>
  <c r="FC34" i="14"/>
  <c r="FD35" i="14"/>
  <c r="FC35" i="14"/>
  <c r="FD36" i="14"/>
  <c r="FC36" i="14"/>
  <c r="FD37" i="14"/>
  <c r="FC37" i="14"/>
  <c r="FD38" i="14"/>
  <c r="FC38" i="14"/>
  <c r="FD39" i="14"/>
  <c r="FC39" i="14"/>
  <c r="FD40" i="14"/>
  <c r="FC40" i="14"/>
  <c r="FD41" i="14"/>
  <c r="FC41" i="14"/>
  <c r="FD42" i="14"/>
  <c r="FC42" i="14"/>
  <c r="FD43" i="14"/>
  <c r="FC43" i="14"/>
  <c r="FD44" i="14"/>
  <c r="FC44" i="14"/>
  <c r="FD45" i="14"/>
  <c r="FC45" i="14"/>
  <c r="FD47" i="14"/>
  <c r="FC47" i="14"/>
  <c r="FD48" i="14"/>
  <c r="FC48" i="14"/>
  <c r="FD49" i="14"/>
  <c r="FC49" i="14"/>
  <c r="FD50" i="14"/>
  <c r="FC50" i="14"/>
  <c r="FD51" i="14"/>
  <c r="FC51" i="14"/>
  <c r="FD52" i="14"/>
  <c r="FC52" i="14"/>
  <c r="FD53" i="14"/>
  <c r="FC53" i="14"/>
  <c r="FD54" i="14"/>
  <c r="FC54" i="14"/>
  <c r="FD55" i="14"/>
  <c r="FC55" i="14"/>
  <c r="FD56" i="14"/>
  <c r="FC56" i="14"/>
  <c r="FD57" i="14"/>
  <c r="FC57" i="14"/>
  <c r="FD58" i="14"/>
  <c r="FC58" i="14"/>
  <c r="FD59" i="14"/>
  <c r="FC59" i="14"/>
  <c r="FD60" i="14"/>
  <c r="FC60" i="14"/>
  <c r="FD61" i="14"/>
  <c r="FC61" i="14"/>
  <c r="FD62" i="14"/>
  <c r="FC62" i="14"/>
  <c r="FD63" i="14"/>
  <c r="FC63" i="14"/>
  <c r="FD64" i="14"/>
  <c r="FC64" i="14"/>
  <c r="FD65" i="14"/>
  <c r="FC65" i="14"/>
  <c r="FD66" i="14"/>
  <c r="FC66" i="14"/>
  <c r="FD67" i="14"/>
  <c r="FC67" i="14"/>
  <c r="FD68" i="14"/>
  <c r="FC68" i="14"/>
  <c r="FD69" i="14"/>
  <c r="FC69" i="14"/>
  <c r="FD70" i="14"/>
  <c r="FC70" i="14"/>
  <c r="FD71" i="14"/>
  <c r="FC71" i="14"/>
  <c r="FD72" i="14"/>
  <c r="FC72" i="14"/>
  <c r="FD73" i="14"/>
  <c r="FC73" i="14"/>
  <c r="FD74" i="14"/>
  <c r="FC74" i="14"/>
  <c r="FD75" i="14"/>
  <c r="FC75" i="14"/>
  <c r="FD76" i="14"/>
  <c r="FC76" i="14"/>
  <c r="FD77" i="14"/>
  <c r="FC77" i="14"/>
  <c r="FD78" i="14"/>
  <c r="FC78" i="14"/>
  <c r="FD79" i="14"/>
  <c r="FC79" i="14"/>
  <c r="FD80" i="14"/>
  <c r="FC80" i="14"/>
  <c r="FD81" i="14"/>
  <c r="FC81" i="14"/>
  <c r="FD82" i="14"/>
  <c r="FC82" i="14"/>
  <c r="FD83" i="14"/>
  <c r="FC83" i="14"/>
  <c r="FD46" i="14"/>
  <c r="FC46" i="14"/>
  <c r="FD86" i="14"/>
  <c r="FC86" i="14"/>
  <c r="FD88" i="14"/>
  <c r="FC88" i="14"/>
  <c r="FD89" i="14"/>
  <c r="FC89" i="14"/>
  <c r="FD87" i="14"/>
  <c r="FC87" i="14"/>
  <c r="FD84" i="14"/>
  <c r="FC84" i="14"/>
  <c r="FD85" i="14"/>
  <c r="FC85" i="14"/>
  <c r="FW4" i="14"/>
  <c r="FV4" i="14"/>
  <c r="FU4" i="14"/>
  <c r="FT4" i="14"/>
  <c r="FS4" i="14"/>
  <c r="FR4" i="14"/>
  <c r="FQ4" i="14"/>
  <c r="FP4" i="14"/>
  <c r="FO4" i="14"/>
  <c r="FN4" i="14"/>
  <c r="FW3" i="14"/>
  <c r="FV3" i="14"/>
  <c r="FU3" i="14"/>
  <c r="FT3" i="14"/>
  <c r="FS3" i="14"/>
  <c r="FR3" i="14"/>
  <c r="FQ3" i="14"/>
  <c r="FP3" i="14"/>
  <c r="FO3" i="14"/>
  <c r="FN3" i="14"/>
  <c r="FW7" i="14"/>
  <c r="FV7" i="14"/>
  <c r="FW13" i="14"/>
  <c r="FV13" i="14"/>
  <c r="FW19" i="14"/>
  <c r="FV19" i="14"/>
  <c r="FW25" i="14"/>
  <c r="FV25" i="14"/>
  <c r="FW31" i="14"/>
  <c r="FV31" i="14"/>
  <c r="FW37" i="14"/>
  <c r="FV37" i="14"/>
  <c r="FW43" i="14"/>
  <c r="FV43" i="14"/>
  <c r="FW8" i="14"/>
  <c r="FV8" i="14"/>
  <c r="FW14" i="14"/>
  <c r="FV14" i="14"/>
  <c r="FW20" i="14"/>
  <c r="FV20" i="14"/>
  <c r="FW26" i="14"/>
  <c r="FV26" i="14"/>
  <c r="FW32" i="14"/>
  <c r="FV32" i="14"/>
  <c r="FW38" i="14"/>
  <c r="FV38" i="14"/>
  <c r="FW9" i="14"/>
  <c r="FV9" i="14"/>
  <c r="FW15" i="14"/>
  <c r="FV15" i="14"/>
  <c r="FW21" i="14"/>
  <c r="FV21" i="14"/>
  <c r="FW27" i="14"/>
  <c r="FV27" i="14"/>
  <c r="FW33" i="14"/>
  <c r="FV33" i="14"/>
  <c r="FW39" i="14"/>
  <c r="FV39" i="14"/>
  <c r="FW10" i="14"/>
  <c r="FV10" i="14"/>
  <c r="FW16" i="14"/>
  <c r="FV16" i="14"/>
  <c r="FW22" i="14"/>
  <c r="FV22" i="14"/>
  <c r="FW28" i="14"/>
  <c r="FV28" i="14"/>
  <c r="FW34" i="14"/>
  <c r="FV34" i="14"/>
  <c r="FW40" i="14"/>
  <c r="FV40" i="14"/>
  <c r="FW5" i="14"/>
  <c r="FV5" i="14"/>
  <c r="FW11" i="14"/>
  <c r="FV11" i="14"/>
  <c r="FW17" i="14"/>
  <c r="FV17" i="14"/>
  <c r="FW23" i="14"/>
  <c r="FV23" i="14"/>
  <c r="FW29" i="14"/>
  <c r="FV29" i="14"/>
  <c r="FW35" i="14"/>
  <c r="FV35" i="14"/>
  <c r="FW41" i="14"/>
  <c r="FV41" i="14"/>
  <c r="FW6" i="14"/>
  <c r="FV6" i="14"/>
  <c r="FW12" i="14"/>
  <c r="FV12" i="14"/>
  <c r="FW18" i="14"/>
  <c r="FV18" i="14"/>
  <c r="FW24" i="14"/>
  <c r="FV24" i="14"/>
  <c r="FW30" i="14"/>
  <c r="FV30" i="14"/>
  <c r="FW36" i="14"/>
  <c r="FV36" i="14"/>
  <c r="FW47" i="14"/>
  <c r="FV47" i="14"/>
  <c r="FW53" i="14"/>
  <c r="FV53" i="14"/>
  <c r="FW59" i="14"/>
  <c r="FV59" i="14"/>
  <c r="FW65" i="14"/>
  <c r="FV65" i="14"/>
  <c r="FW71" i="14"/>
  <c r="FV71" i="14"/>
  <c r="FW48" i="14"/>
  <c r="FV48" i="14"/>
  <c r="FW49" i="14"/>
  <c r="FV49" i="14"/>
  <c r="FW55" i="14"/>
  <c r="FV55" i="14"/>
  <c r="FW61" i="14"/>
  <c r="FV61" i="14"/>
  <c r="FW67" i="14"/>
  <c r="FV67" i="14"/>
  <c r="FW73" i="14"/>
  <c r="FV73" i="14"/>
  <c r="FW79" i="14"/>
  <c r="FV79" i="14"/>
  <c r="FW42" i="14"/>
  <c r="FV42" i="14"/>
  <c r="FW44" i="14"/>
  <c r="FV44" i="14"/>
  <c r="FW50" i="14"/>
  <c r="FV50" i="14"/>
  <c r="FW56" i="14"/>
  <c r="FV56" i="14"/>
  <c r="FW62" i="14"/>
  <c r="FV62" i="14"/>
  <c r="FW68" i="14"/>
  <c r="FV68" i="14"/>
  <c r="FW74" i="14"/>
  <c r="FV74" i="14"/>
  <c r="FW80" i="14"/>
  <c r="FV80" i="14"/>
  <c r="FW45" i="14"/>
  <c r="FV45" i="14"/>
  <c r="FW51" i="14"/>
  <c r="FV51" i="14"/>
  <c r="FW57" i="14"/>
  <c r="FV57" i="14"/>
  <c r="FW63" i="14"/>
  <c r="FV63" i="14"/>
  <c r="FW69" i="14"/>
  <c r="FV69" i="14"/>
  <c r="FW75" i="14"/>
  <c r="FV75" i="14"/>
  <c r="FW81" i="14"/>
  <c r="FV81" i="14"/>
  <c r="FW46" i="14"/>
  <c r="FV46" i="14"/>
  <c r="FW52" i="14"/>
  <c r="FV52" i="14"/>
  <c r="FW58" i="14"/>
  <c r="FV58" i="14"/>
  <c r="FW64" i="14"/>
  <c r="FV64" i="14"/>
  <c r="FW70" i="14"/>
  <c r="FV70" i="14"/>
  <c r="FW76" i="14"/>
  <c r="FV76" i="14"/>
  <c r="FW82" i="14"/>
  <c r="FV82" i="14"/>
  <c r="FW54" i="14"/>
  <c r="FV54" i="14"/>
  <c r="FW87" i="14"/>
  <c r="FV87" i="14"/>
  <c r="FW60" i="14"/>
  <c r="FV60" i="14"/>
  <c r="FW88" i="14"/>
  <c r="FV88" i="14"/>
  <c r="FW66" i="14"/>
  <c r="FV66" i="14"/>
  <c r="FW89" i="14"/>
  <c r="FV89" i="14"/>
  <c r="FW72" i="14"/>
  <c r="FV72" i="14"/>
  <c r="FW84" i="14"/>
  <c r="FV84" i="14"/>
  <c r="FW77" i="14"/>
  <c r="FV77" i="14"/>
  <c r="FW85" i="14"/>
  <c r="FV85" i="14"/>
  <c r="FW78" i="14"/>
  <c r="FV78" i="14"/>
  <c r="FW83" i="14"/>
  <c r="FV83" i="14"/>
  <c r="FW86" i="14"/>
  <c r="FV86" i="14"/>
  <c r="FU7" i="14"/>
  <c r="FT7" i="14"/>
  <c r="FU13" i="14"/>
  <c r="FT13" i="14"/>
  <c r="FU19" i="14"/>
  <c r="FT19" i="14"/>
  <c r="FU25" i="14"/>
  <c r="FT25" i="14"/>
  <c r="FU31" i="14"/>
  <c r="FT31" i="14"/>
  <c r="FU37" i="14"/>
  <c r="FT37" i="14"/>
  <c r="FU43" i="14"/>
  <c r="FT43" i="14"/>
  <c r="FU8" i="14"/>
  <c r="FT8" i="14"/>
  <c r="FU14" i="14"/>
  <c r="FT14" i="14"/>
  <c r="FU20" i="14"/>
  <c r="FT20" i="14"/>
  <c r="FU26" i="14"/>
  <c r="FT26" i="14"/>
  <c r="FU32" i="14"/>
  <c r="FT32" i="14"/>
  <c r="FU38" i="14"/>
  <c r="FT38" i="14"/>
  <c r="FU9" i="14"/>
  <c r="FT9" i="14"/>
  <c r="FU15" i="14"/>
  <c r="FT15" i="14"/>
  <c r="FU21" i="14"/>
  <c r="FT21" i="14"/>
  <c r="FU27" i="14"/>
  <c r="FT27" i="14"/>
  <c r="FU33" i="14"/>
  <c r="FT33" i="14"/>
  <c r="FU39" i="14"/>
  <c r="FT39" i="14"/>
  <c r="FU10" i="14"/>
  <c r="FT10" i="14"/>
  <c r="FU16" i="14"/>
  <c r="FT16" i="14"/>
  <c r="FU22" i="14"/>
  <c r="FT22" i="14"/>
  <c r="FU28" i="14"/>
  <c r="FT28" i="14"/>
  <c r="FU34" i="14"/>
  <c r="FT34" i="14"/>
  <c r="FU40" i="14"/>
  <c r="FT40" i="14"/>
  <c r="FU5" i="14"/>
  <c r="FT5" i="14"/>
  <c r="FU11" i="14"/>
  <c r="FT11" i="14"/>
  <c r="FU17" i="14"/>
  <c r="FT17" i="14"/>
  <c r="FU23" i="14"/>
  <c r="FT23" i="14"/>
  <c r="FU29" i="14"/>
  <c r="FT29" i="14"/>
  <c r="FU35" i="14"/>
  <c r="FT35" i="14"/>
  <c r="FU41" i="14"/>
  <c r="FT41" i="14"/>
  <c r="FU6" i="14"/>
  <c r="FT6" i="14"/>
  <c r="FU12" i="14"/>
  <c r="FT12" i="14"/>
  <c r="FU18" i="14"/>
  <c r="FT18" i="14"/>
  <c r="FU24" i="14"/>
  <c r="FT24" i="14"/>
  <c r="FU30" i="14"/>
  <c r="FT30" i="14"/>
  <c r="FU36" i="14"/>
  <c r="FT36" i="14"/>
  <c r="FU42" i="14"/>
  <c r="FT42" i="14"/>
  <c r="FU45" i="14"/>
  <c r="FT45" i="14"/>
  <c r="FU51" i="14"/>
  <c r="FT51" i="14"/>
  <c r="FU57" i="14"/>
  <c r="FT57" i="14"/>
  <c r="FU63" i="14"/>
  <c r="FT63" i="14"/>
  <c r="FU69" i="14"/>
  <c r="FT69" i="14"/>
  <c r="FU75" i="14"/>
  <c r="FT75" i="14"/>
  <c r="FU81" i="14"/>
  <c r="FT81" i="14"/>
  <c r="FU46" i="14"/>
  <c r="FT46" i="14"/>
  <c r="FU52" i="14"/>
  <c r="FT52" i="14"/>
  <c r="FU58" i="14"/>
  <c r="FT58" i="14"/>
  <c r="FU64" i="14"/>
  <c r="FT64" i="14"/>
  <c r="FU70" i="14"/>
  <c r="FT70" i="14"/>
  <c r="FU76" i="14"/>
  <c r="FT76" i="14"/>
  <c r="FU82" i="14"/>
  <c r="FT82" i="14"/>
  <c r="FU47" i="14"/>
  <c r="FT47" i="14"/>
  <c r="FU53" i="14"/>
  <c r="FT53" i="14"/>
  <c r="FU59" i="14"/>
  <c r="FT59" i="14"/>
  <c r="FU65" i="14"/>
  <c r="FT65" i="14"/>
  <c r="FU71" i="14"/>
  <c r="FT71" i="14"/>
  <c r="FU77" i="14"/>
  <c r="FT77" i="14"/>
  <c r="FU48" i="14"/>
  <c r="FT48" i="14"/>
  <c r="FU54" i="14"/>
  <c r="FT54" i="14"/>
  <c r="FU60" i="14"/>
  <c r="FT60" i="14"/>
  <c r="FU66" i="14"/>
  <c r="FT66" i="14"/>
  <c r="FU72" i="14"/>
  <c r="FT72" i="14"/>
  <c r="FU78" i="14"/>
  <c r="FT78" i="14"/>
  <c r="FU49" i="14"/>
  <c r="FT49" i="14"/>
  <c r="FU55" i="14"/>
  <c r="FT55" i="14"/>
  <c r="FU61" i="14"/>
  <c r="FT61" i="14"/>
  <c r="FU67" i="14"/>
  <c r="FT67" i="14"/>
  <c r="FU73" i="14"/>
  <c r="FT73" i="14"/>
  <c r="FU79" i="14"/>
  <c r="FT79" i="14"/>
  <c r="FU44" i="14"/>
  <c r="FT44" i="14"/>
  <c r="FU50" i="14"/>
  <c r="FT50" i="14"/>
  <c r="FU56" i="14"/>
  <c r="FT56" i="14"/>
  <c r="FU62" i="14"/>
  <c r="FT62" i="14"/>
  <c r="FU68" i="14"/>
  <c r="FT68" i="14"/>
  <c r="FU74" i="14"/>
  <c r="FT74" i="14"/>
  <c r="FU80" i="14"/>
  <c r="FT80" i="14"/>
  <c r="FU85" i="14"/>
  <c r="FT85" i="14"/>
  <c r="FU86" i="14"/>
  <c r="FT86" i="14"/>
  <c r="FU87" i="14"/>
  <c r="FT87" i="14"/>
  <c r="FU88" i="14"/>
  <c r="FT88" i="14"/>
  <c r="FU83" i="14"/>
  <c r="FT83" i="14"/>
  <c r="FU89" i="14"/>
  <c r="FT89" i="14"/>
  <c r="FU84" i="14"/>
  <c r="FT84" i="14"/>
  <c r="FS7" i="14"/>
  <c r="FR7" i="14"/>
  <c r="FS13" i="14"/>
  <c r="FR13" i="14"/>
  <c r="FS19" i="14"/>
  <c r="FR19" i="14"/>
  <c r="FS25" i="14"/>
  <c r="FR25" i="14"/>
  <c r="FS31" i="14"/>
  <c r="FR31" i="14"/>
  <c r="FS37" i="14"/>
  <c r="FR37" i="14"/>
  <c r="FS43" i="14"/>
  <c r="FR43" i="14"/>
  <c r="FS8" i="14"/>
  <c r="FR8" i="14"/>
  <c r="FS14" i="14"/>
  <c r="FR14" i="14"/>
  <c r="FS20" i="14"/>
  <c r="FR20" i="14"/>
  <c r="FS26" i="14"/>
  <c r="FR26" i="14"/>
  <c r="FS32" i="14"/>
  <c r="FR32" i="14"/>
  <c r="FS38" i="14"/>
  <c r="FR38" i="14"/>
  <c r="FS9" i="14"/>
  <c r="FR9" i="14"/>
  <c r="FS15" i="14"/>
  <c r="FR15" i="14"/>
  <c r="FS21" i="14"/>
  <c r="FR21" i="14"/>
  <c r="FS27" i="14"/>
  <c r="FR27" i="14"/>
  <c r="FS33" i="14"/>
  <c r="FR33" i="14"/>
  <c r="FS39" i="14"/>
  <c r="FR39" i="14"/>
  <c r="FS10" i="14"/>
  <c r="FR10" i="14"/>
  <c r="FS16" i="14"/>
  <c r="FR16" i="14"/>
  <c r="FS22" i="14"/>
  <c r="FR22" i="14"/>
  <c r="FS28" i="14"/>
  <c r="FR28" i="14"/>
  <c r="FS34" i="14"/>
  <c r="FR34" i="14"/>
  <c r="FS40" i="14"/>
  <c r="FR40" i="14"/>
  <c r="FS5" i="14"/>
  <c r="FR5" i="14"/>
  <c r="FS11" i="14"/>
  <c r="FR11" i="14"/>
  <c r="FS17" i="14"/>
  <c r="FR17" i="14"/>
  <c r="FS23" i="14"/>
  <c r="FR23" i="14"/>
  <c r="FS29" i="14"/>
  <c r="FR29" i="14"/>
  <c r="FS35" i="14"/>
  <c r="FR35" i="14"/>
  <c r="FS6" i="14"/>
  <c r="FR6" i="14"/>
  <c r="FS12" i="14"/>
  <c r="FR12" i="14"/>
  <c r="FS18" i="14"/>
  <c r="FR18" i="14"/>
  <c r="FS24" i="14"/>
  <c r="FR24" i="14"/>
  <c r="FS30" i="14"/>
  <c r="FR30" i="14"/>
  <c r="FS36" i="14"/>
  <c r="FR36" i="14"/>
  <c r="FS42" i="14"/>
  <c r="FR42" i="14"/>
  <c r="FS41" i="14"/>
  <c r="FR41" i="14"/>
  <c r="FS44" i="14"/>
  <c r="FR44" i="14"/>
  <c r="FS50" i="14"/>
  <c r="FR50" i="14"/>
  <c r="FS56" i="14"/>
  <c r="FR56" i="14"/>
  <c r="FS62" i="14"/>
  <c r="FR62" i="14"/>
  <c r="FS68" i="14"/>
  <c r="FR68" i="14"/>
  <c r="FS74" i="14"/>
  <c r="FR74" i="14"/>
  <c r="FS45" i="14"/>
  <c r="FR45" i="14"/>
  <c r="FS51" i="14"/>
  <c r="FR51" i="14"/>
  <c r="FS57" i="14"/>
  <c r="FR57" i="14"/>
  <c r="FS63" i="14"/>
  <c r="FR63" i="14"/>
  <c r="FS69" i="14"/>
  <c r="FR69" i="14"/>
  <c r="FS75" i="14"/>
  <c r="FR75" i="14"/>
  <c r="FS81" i="14"/>
  <c r="FR81" i="14"/>
  <c r="FS46" i="14"/>
  <c r="FR46" i="14"/>
  <c r="FS52" i="14"/>
  <c r="FR52" i="14"/>
  <c r="FS58" i="14"/>
  <c r="FR58" i="14"/>
  <c r="FS64" i="14"/>
  <c r="FR64" i="14"/>
  <c r="FS70" i="14"/>
  <c r="FR70" i="14"/>
  <c r="FS47" i="14"/>
  <c r="FR47" i="14"/>
  <c r="FS53" i="14"/>
  <c r="FR53" i="14"/>
  <c r="FS48" i="14"/>
  <c r="FR48" i="14"/>
  <c r="FS54" i="14"/>
  <c r="FR54" i="14"/>
  <c r="FS60" i="14"/>
  <c r="FR60" i="14"/>
  <c r="FS66" i="14"/>
  <c r="FR66" i="14"/>
  <c r="FS72" i="14"/>
  <c r="FR72" i="14"/>
  <c r="FS78" i="14"/>
  <c r="FR78" i="14"/>
  <c r="FS49" i="14"/>
  <c r="FR49" i="14"/>
  <c r="FS55" i="14"/>
  <c r="FR55" i="14"/>
  <c r="FS61" i="14"/>
  <c r="FR61" i="14"/>
  <c r="FS67" i="14"/>
  <c r="FR67" i="14"/>
  <c r="FS73" i="14"/>
  <c r="FR73" i="14"/>
  <c r="FS79" i="14"/>
  <c r="FR79" i="14"/>
  <c r="FS85" i="14"/>
  <c r="FR85" i="14"/>
  <c r="FS77" i="14"/>
  <c r="FR77" i="14"/>
  <c r="FS59" i="14"/>
  <c r="FR59" i="14"/>
  <c r="FS84" i="14"/>
  <c r="FR84" i="14"/>
  <c r="FS65" i="14"/>
  <c r="FR65" i="14"/>
  <c r="FS80" i="14"/>
  <c r="FR80" i="14"/>
  <c r="FS86" i="14"/>
  <c r="FR86" i="14"/>
  <c r="FS71" i="14"/>
  <c r="FR71" i="14"/>
  <c r="FS83" i="14"/>
  <c r="FR83" i="14"/>
  <c r="FS87" i="14"/>
  <c r="FR87" i="14"/>
  <c r="FS88" i="14"/>
  <c r="FR88" i="14"/>
  <c r="FS76" i="14"/>
  <c r="FR76" i="14"/>
  <c r="FS82" i="14"/>
  <c r="FR82" i="14"/>
  <c r="FS89" i="14"/>
  <c r="FR89" i="14"/>
  <c r="FQ7" i="14"/>
  <c r="FP7" i="14"/>
  <c r="FQ13" i="14"/>
  <c r="FP13" i="14"/>
  <c r="FQ19" i="14"/>
  <c r="FP19" i="14"/>
  <c r="FQ25" i="14"/>
  <c r="FP25" i="14"/>
  <c r="FQ31" i="14"/>
  <c r="FP31" i="14"/>
  <c r="FQ37" i="14"/>
  <c r="FP37" i="14"/>
  <c r="FQ43" i="14"/>
  <c r="FP43" i="14"/>
  <c r="FQ8" i="14"/>
  <c r="FP8" i="14"/>
  <c r="FQ14" i="14"/>
  <c r="FP14" i="14"/>
  <c r="FQ20" i="14"/>
  <c r="FP20" i="14"/>
  <c r="FQ26" i="14"/>
  <c r="FP26" i="14"/>
  <c r="FQ32" i="14"/>
  <c r="FP32" i="14"/>
  <c r="FQ38" i="14"/>
  <c r="FP38" i="14"/>
  <c r="FQ9" i="14"/>
  <c r="FP9" i="14"/>
  <c r="FQ15" i="14"/>
  <c r="FP15" i="14"/>
  <c r="FQ21" i="14"/>
  <c r="FP21" i="14"/>
  <c r="FQ27" i="14"/>
  <c r="FP27" i="14"/>
  <c r="FQ33" i="14"/>
  <c r="FP33" i="14"/>
  <c r="FQ39" i="14"/>
  <c r="FP39" i="14"/>
  <c r="FQ10" i="14"/>
  <c r="FP10" i="14"/>
  <c r="FQ16" i="14"/>
  <c r="FP16" i="14"/>
  <c r="FQ22" i="14"/>
  <c r="FP22" i="14"/>
  <c r="FQ28" i="14"/>
  <c r="FP28" i="14"/>
  <c r="FQ34" i="14"/>
  <c r="FP34" i="14"/>
  <c r="FQ40" i="14"/>
  <c r="FP40" i="14"/>
  <c r="FQ5" i="14"/>
  <c r="FP5" i="14"/>
  <c r="FQ11" i="14"/>
  <c r="FP11" i="14"/>
  <c r="FQ17" i="14"/>
  <c r="FP17" i="14"/>
  <c r="FQ23" i="14"/>
  <c r="FP23" i="14"/>
  <c r="FQ29" i="14"/>
  <c r="FP29" i="14"/>
  <c r="FQ35" i="14"/>
  <c r="FP35" i="14"/>
  <c r="FQ41" i="14"/>
  <c r="FP41" i="14"/>
  <c r="FQ6" i="14"/>
  <c r="FP6" i="14"/>
  <c r="FQ12" i="14"/>
  <c r="FP12" i="14"/>
  <c r="FQ18" i="14"/>
  <c r="FP18" i="14"/>
  <c r="FQ24" i="14"/>
  <c r="FP24" i="14"/>
  <c r="FQ30" i="14"/>
  <c r="FP30" i="14"/>
  <c r="FQ36" i="14"/>
  <c r="FP36" i="14"/>
  <c r="FQ42" i="14"/>
  <c r="FP42" i="14"/>
  <c r="FQ48" i="14"/>
  <c r="FP48" i="14"/>
  <c r="FQ54" i="14"/>
  <c r="FP54" i="14"/>
  <c r="FQ60" i="14"/>
  <c r="FP60" i="14"/>
  <c r="FQ66" i="14"/>
  <c r="FP66" i="14"/>
  <c r="FQ72" i="14"/>
  <c r="FP72" i="14"/>
  <c r="FQ78" i="14"/>
  <c r="FP78" i="14"/>
  <c r="FQ49" i="14"/>
  <c r="FP49" i="14"/>
  <c r="FQ55" i="14"/>
  <c r="FP55" i="14"/>
  <c r="FQ61" i="14"/>
  <c r="FP61" i="14"/>
  <c r="FQ67" i="14"/>
  <c r="FP67" i="14"/>
  <c r="FQ73" i="14"/>
  <c r="FP73" i="14"/>
  <c r="FQ79" i="14"/>
  <c r="FP79" i="14"/>
  <c r="FQ44" i="14"/>
  <c r="FP44" i="14"/>
  <c r="FQ50" i="14"/>
  <c r="FP50" i="14"/>
  <c r="FQ56" i="14"/>
  <c r="FP56" i="14"/>
  <c r="FQ62" i="14"/>
  <c r="FP62" i="14"/>
  <c r="FQ68" i="14"/>
  <c r="FP68" i="14"/>
  <c r="FQ74" i="14"/>
  <c r="FP74" i="14"/>
  <c r="FQ80" i="14"/>
  <c r="FP80" i="14"/>
  <c r="FQ45" i="14"/>
  <c r="FP45" i="14"/>
  <c r="FQ51" i="14"/>
  <c r="FP51" i="14"/>
  <c r="FQ57" i="14"/>
  <c r="FP57" i="14"/>
  <c r="FQ63" i="14"/>
  <c r="FP63" i="14"/>
  <c r="FQ69" i="14"/>
  <c r="FP69" i="14"/>
  <c r="FQ75" i="14"/>
  <c r="FP75" i="14"/>
  <c r="FQ81" i="14"/>
  <c r="FP81" i="14"/>
  <c r="FQ46" i="14"/>
  <c r="FP46" i="14"/>
  <c r="FQ52" i="14"/>
  <c r="FP52" i="14"/>
  <c r="FQ58" i="14"/>
  <c r="FP58" i="14"/>
  <c r="FQ64" i="14"/>
  <c r="FP64" i="14"/>
  <c r="FQ70" i="14"/>
  <c r="FP70" i="14"/>
  <c r="FQ76" i="14"/>
  <c r="FP76" i="14"/>
  <c r="FQ47" i="14"/>
  <c r="FP47" i="14"/>
  <c r="FQ53" i="14"/>
  <c r="FP53" i="14"/>
  <c r="FQ59" i="14"/>
  <c r="FP59" i="14"/>
  <c r="FQ65" i="14"/>
  <c r="FP65" i="14"/>
  <c r="FQ71" i="14"/>
  <c r="FP71" i="14"/>
  <c r="FQ77" i="14"/>
  <c r="FP77" i="14"/>
  <c r="FQ83" i="14"/>
  <c r="FP83" i="14"/>
  <c r="FQ87" i="14"/>
  <c r="FP87" i="14"/>
  <c r="FQ88" i="14"/>
  <c r="FP88" i="14"/>
  <c r="FQ89" i="14"/>
  <c r="FP89" i="14"/>
  <c r="FQ84" i="14"/>
  <c r="FP84" i="14"/>
  <c r="FQ85" i="14"/>
  <c r="FP85" i="14"/>
  <c r="FQ82" i="14"/>
  <c r="FP82" i="14"/>
  <c r="FQ86" i="14"/>
  <c r="FP86" i="14"/>
  <c r="FO5" i="14"/>
  <c r="FN5" i="14"/>
  <c r="FO6" i="14"/>
  <c r="FN6" i="14"/>
  <c r="FO7" i="14"/>
  <c r="FN7" i="14"/>
  <c r="FO8" i="14"/>
  <c r="FN8" i="14"/>
  <c r="FO9" i="14"/>
  <c r="FN9" i="14"/>
  <c r="FO10" i="14"/>
  <c r="FN10" i="14"/>
  <c r="FO11" i="14"/>
  <c r="FN11" i="14"/>
  <c r="FO12" i="14"/>
  <c r="FN12" i="14"/>
  <c r="FO13" i="14"/>
  <c r="FN13" i="14"/>
  <c r="FO14" i="14"/>
  <c r="FN14" i="14"/>
  <c r="FO15" i="14"/>
  <c r="FN15" i="14"/>
  <c r="FO16" i="14"/>
  <c r="FN16" i="14"/>
  <c r="FO17" i="14"/>
  <c r="FN17" i="14"/>
  <c r="FO18" i="14"/>
  <c r="FN18" i="14"/>
  <c r="FO19" i="14"/>
  <c r="FN19" i="14"/>
  <c r="FO20" i="14"/>
  <c r="FN20" i="14"/>
  <c r="FO21" i="14"/>
  <c r="FN21" i="14"/>
  <c r="FO22" i="14"/>
  <c r="FN22" i="14"/>
  <c r="FO23" i="14"/>
  <c r="FN23" i="14"/>
  <c r="FO24" i="14"/>
  <c r="FN24" i="14"/>
  <c r="FO25" i="14"/>
  <c r="FN25" i="14"/>
  <c r="FO26" i="14"/>
  <c r="FN26" i="14"/>
  <c r="FO27" i="14"/>
  <c r="FN27" i="14"/>
  <c r="FO28" i="14"/>
  <c r="FN28" i="14"/>
  <c r="FO29" i="14"/>
  <c r="FN29" i="14"/>
  <c r="FO30" i="14"/>
  <c r="FN30" i="14"/>
  <c r="FO31" i="14"/>
  <c r="FN31" i="14"/>
  <c r="FO32" i="14"/>
  <c r="FN32" i="14"/>
  <c r="FO33" i="14"/>
  <c r="FN33" i="14"/>
  <c r="FO34" i="14"/>
  <c r="FN34" i="14"/>
  <c r="FO35" i="14"/>
  <c r="FN35" i="14"/>
  <c r="FO36" i="14"/>
  <c r="FN36" i="14"/>
  <c r="FO37" i="14"/>
  <c r="FN37" i="14"/>
  <c r="FO38" i="14"/>
  <c r="FN38" i="14"/>
  <c r="FO39" i="14"/>
  <c r="FN39" i="14"/>
  <c r="FO40" i="14"/>
  <c r="FN40" i="14"/>
  <c r="FO41" i="14"/>
  <c r="FN41" i="14"/>
  <c r="FO42" i="14"/>
  <c r="FN42" i="14"/>
  <c r="FO43" i="14"/>
  <c r="FN43" i="14"/>
  <c r="FO44" i="14"/>
  <c r="FN44" i="14"/>
  <c r="FO45" i="14"/>
  <c r="FN45" i="14"/>
  <c r="FO46" i="14"/>
  <c r="FN46" i="14"/>
  <c r="FO47" i="14"/>
  <c r="FN47" i="14"/>
  <c r="FO48" i="14"/>
  <c r="FN48" i="14"/>
  <c r="FO49" i="14"/>
  <c r="FN49" i="14"/>
  <c r="FO50" i="14"/>
  <c r="FN50" i="14"/>
  <c r="FO51" i="14"/>
  <c r="FN51" i="14"/>
  <c r="FO52" i="14"/>
  <c r="FN52" i="14"/>
  <c r="FO53" i="14"/>
  <c r="FN53" i="14"/>
  <c r="FO54" i="14"/>
  <c r="FN54" i="14"/>
  <c r="FO55" i="14"/>
  <c r="FN55" i="14"/>
  <c r="FO56" i="14"/>
  <c r="FN56" i="14"/>
  <c r="FO57" i="14"/>
  <c r="FN57" i="14"/>
  <c r="FO58" i="14"/>
  <c r="FN58" i="14"/>
  <c r="FO59" i="14"/>
  <c r="FN59" i="14"/>
  <c r="FO60" i="14"/>
  <c r="FN60" i="14"/>
  <c r="FO61" i="14"/>
  <c r="FN61" i="14"/>
  <c r="FO62" i="14"/>
  <c r="FN62" i="14"/>
  <c r="FO63" i="14"/>
  <c r="FN63" i="14"/>
  <c r="FO64" i="14"/>
  <c r="FN64" i="14"/>
  <c r="FO65" i="14"/>
  <c r="FN65" i="14"/>
  <c r="FO66" i="14"/>
  <c r="FN66" i="14"/>
  <c r="FO67" i="14"/>
  <c r="FN67" i="14"/>
  <c r="FO68" i="14"/>
  <c r="FN68" i="14"/>
  <c r="FO69" i="14"/>
  <c r="FN69" i="14"/>
  <c r="FO70" i="14"/>
  <c r="FN70" i="14"/>
  <c r="FO71" i="14"/>
  <c r="FN71" i="14"/>
  <c r="FO72" i="14"/>
  <c r="FN72" i="14"/>
  <c r="FO73" i="14"/>
  <c r="FN73" i="14"/>
  <c r="FO74" i="14"/>
  <c r="FN74" i="14"/>
  <c r="FO75" i="14"/>
  <c r="FN75" i="14"/>
  <c r="FO76" i="14"/>
  <c r="FN76" i="14"/>
  <c r="FO77" i="14"/>
  <c r="FN77" i="14"/>
  <c r="FO78" i="14"/>
  <c r="FN78" i="14"/>
  <c r="FO79" i="14"/>
  <c r="FN79" i="14"/>
  <c r="FO80" i="14"/>
  <c r="FN80" i="14"/>
  <c r="FO81" i="14"/>
  <c r="FN81" i="14"/>
  <c r="FO82" i="14"/>
  <c r="FN82" i="14"/>
  <c r="FO83" i="14"/>
  <c r="FN83" i="14"/>
  <c r="FO84" i="14"/>
  <c r="FN84" i="14"/>
  <c r="FO85" i="14"/>
  <c r="FN85" i="14"/>
  <c r="FO86" i="14"/>
  <c r="FN86" i="14"/>
  <c r="FO87" i="14"/>
  <c r="FN87" i="14"/>
  <c r="FO88" i="14"/>
  <c r="FN88" i="14"/>
  <c r="FO89" i="14"/>
  <c r="FN89" i="14"/>
  <c r="GH4" i="14"/>
  <c r="GG4" i="14"/>
  <c r="GF4" i="14"/>
  <c r="GE4" i="14"/>
  <c r="GD4" i="14"/>
  <c r="GC4" i="14"/>
  <c r="GB4" i="14"/>
  <c r="GA4" i="14"/>
  <c r="FZ4" i="14"/>
  <c r="FY4" i="14"/>
  <c r="GH3" i="14"/>
  <c r="GG3" i="14"/>
  <c r="GF3" i="14"/>
  <c r="GE3" i="14"/>
  <c r="GD3" i="14"/>
  <c r="GC3" i="14"/>
  <c r="GB3" i="14"/>
  <c r="GA3" i="14"/>
  <c r="FZ3" i="14"/>
  <c r="FY3" i="14"/>
  <c r="GH6" i="14"/>
  <c r="GG6" i="14"/>
  <c r="GH12" i="14"/>
  <c r="GG12" i="14"/>
  <c r="GH18" i="14"/>
  <c r="GG18" i="14"/>
  <c r="GH24" i="14"/>
  <c r="GG24" i="14"/>
  <c r="GH30" i="14"/>
  <c r="GG30" i="14"/>
  <c r="GH36" i="14"/>
  <c r="GG36" i="14"/>
  <c r="GH42" i="14"/>
  <c r="GG42" i="14"/>
  <c r="GH7" i="14"/>
  <c r="GG7" i="14"/>
  <c r="GH13" i="14"/>
  <c r="GG13" i="14"/>
  <c r="GH19" i="14"/>
  <c r="GG19" i="14"/>
  <c r="GH25" i="14"/>
  <c r="GG25" i="14"/>
  <c r="GH31" i="14"/>
  <c r="GG31" i="14"/>
  <c r="GH37" i="14"/>
  <c r="GG37" i="14"/>
  <c r="GH43" i="14"/>
  <c r="GG43" i="14"/>
  <c r="GH8" i="14"/>
  <c r="GG8" i="14"/>
  <c r="GH14" i="14"/>
  <c r="GG14" i="14"/>
  <c r="GH20" i="14"/>
  <c r="GG20" i="14"/>
  <c r="GH26" i="14"/>
  <c r="GG26" i="14"/>
  <c r="GH32" i="14"/>
  <c r="GG32" i="14"/>
  <c r="GH38" i="14"/>
  <c r="GG38" i="14"/>
  <c r="GH9" i="14"/>
  <c r="GG9" i="14"/>
  <c r="GH15" i="14"/>
  <c r="GG15" i="14"/>
  <c r="GH21" i="14"/>
  <c r="GG21" i="14"/>
  <c r="GH27" i="14"/>
  <c r="GG27" i="14"/>
  <c r="GH33" i="14"/>
  <c r="GG33" i="14"/>
  <c r="GH39" i="14"/>
  <c r="GG39" i="14"/>
  <c r="GH10" i="14"/>
  <c r="GG10" i="14"/>
  <c r="GH16" i="14"/>
  <c r="GG16" i="14"/>
  <c r="GH22" i="14"/>
  <c r="GG22" i="14"/>
  <c r="GH28" i="14"/>
  <c r="GG28" i="14"/>
  <c r="GH34" i="14"/>
  <c r="GG34" i="14"/>
  <c r="GH40" i="14"/>
  <c r="GG40" i="14"/>
  <c r="GH5" i="14"/>
  <c r="GG5" i="14"/>
  <c r="GH11" i="14"/>
  <c r="GG11" i="14"/>
  <c r="GH17" i="14"/>
  <c r="GG17" i="14"/>
  <c r="GH23" i="14"/>
  <c r="GG23" i="14"/>
  <c r="GH29" i="14"/>
  <c r="GG29" i="14"/>
  <c r="GH35" i="14"/>
  <c r="GG35" i="14"/>
  <c r="GH41" i="14"/>
  <c r="GG41" i="14"/>
  <c r="GH46" i="14"/>
  <c r="GG46" i="14"/>
  <c r="GH52" i="14"/>
  <c r="GG52" i="14"/>
  <c r="GH58" i="14"/>
  <c r="GG58" i="14"/>
  <c r="GH64" i="14"/>
  <c r="GG64" i="14"/>
  <c r="GH70" i="14"/>
  <c r="GG70" i="14"/>
  <c r="GH47" i="14"/>
  <c r="GG47" i="14"/>
  <c r="GH53" i="14"/>
  <c r="GG53" i="14"/>
  <c r="GH48" i="14"/>
  <c r="GG48" i="14"/>
  <c r="GH54" i="14"/>
  <c r="GG54" i="14"/>
  <c r="GH60" i="14"/>
  <c r="GG60" i="14"/>
  <c r="GH66" i="14"/>
  <c r="GG66" i="14"/>
  <c r="GH72" i="14"/>
  <c r="GG72" i="14"/>
  <c r="GH78" i="14"/>
  <c r="GG78" i="14"/>
  <c r="GH49" i="14"/>
  <c r="GG49" i="14"/>
  <c r="GH55" i="14"/>
  <c r="GG55" i="14"/>
  <c r="GH61" i="14"/>
  <c r="GG61" i="14"/>
  <c r="GH67" i="14"/>
  <c r="GG67" i="14"/>
  <c r="GH73" i="14"/>
  <c r="GG73" i="14"/>
  <c r="GH79" i="14"/>
  <c r="GG79" i="14"/>
  <c r="GH44" i="14"/>
  <c r="GG44" i="14"/>
  <c r="GH50" i="14"/>
  <c r="GG50" i="14"/>
  <c r="GH56" i="14"/>
  <c r="GG56" i="14"/>
  <c r="GH62" i="14"/>
  <c r="GG62" i="14"/>
  <c r="GH68" i="14"/>
  <c r="GG68" i="14"/>
  <c r="GH74" i="14"/>
  <c r="GG74" i="14"/>
  <c r="GH80" i="14"/>
  <c r="GG80" i="14"/>
  <c r="GH45" i="14"/>
  <c r="GG45" i="14"/>
  <c r="GH51" i="14"/>
  <c r="GG51" i="14"/>
  <c r="GH57" i="14"/>
  <c r="GG57" i="14"/>
  <c r="GH63" i="14"/>
  <c r="GG63" i="14"/>
  <c r="GH69" i="14"/>
  <c r="GG69" i="14"/>
  <c r="GH75" i="14"/>
  <c r="GG75" i="14"/>
  <c r="GH81" i="14"/>
  <c r="GG81" i="14"/>
  <c r="GH71" i="14"/>
  <c r="GG71" i="14"/>
  <c r="GH82" i="14"/>
  <c r="GG82" i="14"/>
  <c r="GH83" i="14"/>
  <c r="GG83" i="14"/>
  <c r="GH86" i="14"/>
  <c r="GG86" i="14"/>
  <c r="GH87" i="14"/>
  <c r="GG87" i="14"/>
  <c r="GH88" i="14"/>
  <c r="GG88" i="14"/>
  <c r="GH89" i="14"/>
  <c r="GG89" i="14"/>
  <c r="GH59" i="14"/>
  <c r="GG59" i="14"/>
  <c r="GH76" i="14"/>
  <c r="GG76" i="14"/>
  <c r="GH84" i="14"/>
  <c r="GG84" i="14"/>
  <c r="GH65" i="14"/>
  <c r="GG65" i="14"/>
  <c r="GH77" i="14"/>
  <c r="GG77" i="14"/>
  <c r="GH85" i="14"/>
  <c r="GG85" i="14"/>
  <c r="GF6" i="14"/>
  <c r="GE6" i="14"/>
  <c r="GF12" i="14"/>
  <c r="GE12" i="14"/>
  <c r="GF18" i="14"/>
  <c r="GE18" i="14"/>
  <c r="GF24" i="14"/>
  <c r="GE24" i="14"/>
  <c r="GF30" i="14"/>
  <c r="GE30" i="14"/>
  <c r="GF36" i="14"/>
  <c r="GE36" i="14"/>
  <c r="GF42" i="14"/>
  <c r="GE42" i="14"/>
  <c r="GF7" i="14"/>
  <c r="GE7" i="14"/>
  <c r="GF13" i="14"/>
  <c r="GE13" i="14"/>
  <c r="GF19" i="14"/>
  <c r="GE19" i="14"/>
  <c r="GF25" i="14"/>
  <c r="GE25" i="14"/>
  <c r="GF31" i="14"/>
  <c r="GE31" i="14"/>
  <c r="GF37" i="14"/>
  <c r="GE37" i="14"/>
  <c r="GF8" i="14"/>
  <c r="GE8" i="14"/>
  <c r="GF14" i="14"/>
  <c r="GE14" i="14"/>
  <c r="GF20" i="14"/>
  <c r="GE20" i="14"/>
  <c r="GF26" i="14"/>
  <c r="GE26" i="14"/>
  <c r="GF32" i="14"/>
  <c r="GE32" i="14"/>
  <c r="GF38" i="14"/>
  <c r="GE38" i="14"/>
  <c r="GF9" i="14"/>
  <c r="GE9" i="14"/>
  <c r="GF15" i="14"/>
  <c r="GE15" i="14"/>
  <c r="GF21" i="14"/>
  <c r="GE21" i="14"/>
  <c r="GF27" i="14"/>
  <c r="GE27" i="14"/>
  <c r="GF33" i="14"/>
  <c r="GE33" i="14"/>
  <c r="GF39" i="14"/>
  <c r="GE39" i="14"/>
  <c r="GF10" i="14"/>
  <c r="GE10" i="14"/>
  <c r="GF16" i="14"/>
  <c r="GE16" i="14"/>
  <c r="GF22" i="14"/>
  <c r="GE22" i="14"/>
  <c r="GF28" i="14"/>
  <c r="GE28" i="14"/>
  <c r="GF34" i="14"/>
  <c r="GE34" i="14"/>
  <c r="GF40" i="14"/>
  <c r="GE40" i="14"/>
  <c r="GF5" i="14"/>
  <c r="GE5" i="14"/>
  <c r="GF11" i="14"/>
  <c r="GE11" i="14"/>
  <c r="GF17" i="14"/>
  <c r="GE17" i="14"/>
  <c r="GF23" i="14"/>
  <c r="GE23" i="14"/>
  <c r="GF29" i="14"/>
  <c r="GE29" i="14"/>
  <c r="GF35" i="14"/>
  <c r="GE35" i="14"/>
  <c r="GF41" i="14"/>
  <c r="GE41" i="14"/>
  <c r="GF43" i="14"/>
  <c r="GE43" i="14"/>
  <c r="GF44" i="14"/>
  <c r="GE44" i="14"/>
  <c r="GF50" i="14"/>
  <c r="GE50" i="14"/>
  <c r="GF56" i="14"/>
  <c r="GE56" i="14"/>
  <c r="GF62" i="14"/>
  <c r="GE62" i="14"/>
  <c r="GF68" i="14"/>
  <c r="GE68" i="14"/>
  <c r="GF74" i="14"/>
  <c r="GE74" i="14"/>
  <c r="GF80" i="14"/>
  <c r="GE80" i="14"/>
  <c r="GF45" i="14"/>
  <c r="GE45" i="14"/>
  <c r="GF51" i="14"/>
  <c r="GE51" i="14"/>
  <c r="GF57" i="14"/>
  <c r="GE57" i="14"/>
  <c r="GF63" i="14"/>
  <c r="GE63" i="14"/>
  <c r="GF69" i="14"/>
  <c r="GE69" i="14"/>
  <c r="GF75" i="14"/>
  <c r="GE75" i="14"/>
  <c r="GF81" i="14"/>
  <c r="GE81" i="14"/>
  <c r="GF46" i="14"/>
  <c r="GE46" i="14"/>
  <c r="GF52" i="14"/>
  <c r="GE52" i="14"/>
  <c r="GF58" i="14"/>
  <c r="GE58" i="14"/>
  <c r="GF64" i="14"/>
  <c r="GE64" i="14"/>
  <c r="GF70" i="14"/>
  <c r="GE70" i="14"/>
  <c r="GF76" i="14"/>
  <c r="GE76" i="14"/>
  <c r="GF82" i="14"/>
  <c r="GE82" i="14"/>
  <c r="GF47" i="14"/>
  <c r="GE47" i="14"/>
  <c r="GF53" i="14"/>
  <c r="GE53" i="14"/>
  <c r="GF59" i="14"/>
  <c r="GE59" i="14"/>
  <c r="GF65" i="14"/>
  <c r="GE65" i="14"/>
  <c r="GF71" i="14"/>
  <c r="GE71" i="14"/>
  <c r="GF77" i="14"/>
  <c r="GE77" i="14"/>
  <c r="GF48" i="14"/>
  <c r="GE48" i="14"/>
  <c r="GF54" i="14"/>
  <c r="GE54" i="14"/>
  <c r="GF60" i="14"/>
  <c r="GE60" i="14"/>
  <c r="GF66" i="14"/>
  <c r="GE66" i="14"/>
  <c r="GF72" i="14"/>
  <c r="GE72" i="14"/>
  <c r="GF78" i="14"/>
  <c r="GE78" i="14"/>
  <c r="GF49" i="14"/>
  <c r="GE49" i="14"/>
  <c r="GF55" i="14"/>
  <c r="GE55" i="14"/>
  <c r="GF61" i="14"/>
  <c r="GE61" i="14"/>
  <c r="GF67" i="14"/>
  <c r="GE67" i="14"/>
  <c r="GF73" i="14"/>
  <c r="GE73" i="14"/>
  <c r="GF79" i="14"/>
  <c r="GE79" i="14"/>
  <c r="GF84" i="14"/>
  <c r="GE84" i="14"/>
  <c r="GF85" i="14"/>
  <c r="GE85" i="14"/>
  <c r="GF86" i="14"/>
  <c r="GE86" i="14"/>
  <c r="GF87" i="14"/>
  <c r="GE87" i="14"/>
  <c r="GF88" i="14"/>
  <c r="GE88" i="14"/>
  <c r="GF83" i="14"/>
  <c r="GE83" i="14"/>
  <c r="GF89" i="14"/>
  <c r="GE89" i="14"/>
  <c r="GD6" i="14"/>
  <c r="GC6" i="14"/>
  <c r="GD12" i="14"/>
  <c r="GC12" i="14"/>
  <c r="GD18" i="14"/>
  <c r="GC18" i="14"/>
  <c r="GD24" i="14"/>
  <c r="GC24" i="14"/>
  <c r="GD30" i="14"/>
  <c r="GC30" i="14"/>
  <c r="GD36" i="14"/>
  <c r="GC36" i="14"/>
  <c r="GD42" i="14"/>
  <c r="GC42" i="14"/>
  <c r="GD7" i="14"/>
  <c r="GC7" i="14"/>
  <c r="GD13" i="14"/>
  <c r="GC13" i="14"/>
  <c r="GD19" i="14"/>
  <c r="GC19" i="14"/>
  <c r="GD25" i="14"/>
  <c r="GC25" i="14"/>
  <c r="GD31" i="14"/>
  <c r="GC31" i="14"/>
  <c r="GD37" i="14"/>
  <c r="GC37" i="14"/>
  <c r="GD8" i="14"/>
  <c r="GC8" i="14"/>
  <c r="GD14" i="14"/>
  <c r="GC14" i="14"/>
  <c r="GD20" i="14"/>
  <c r="GC20" i="14"/>
  <c r="GD26" i="14"/>
  <c r="GC26" i="14"/>
  <c r="GD32" i="14"/>
  <c r="GC32" i="14"/>
  <c r="GD38" i="14"/>
  <c r="GC38" i="14"/>
  <c r="GD9" i="14"/>
  <c r="GC9" i="14"/>
  <c r="GD15" i="14"/>
  <c r="GC15" i="14"/>
  <c r="GD21" i="14"/>
  <c r="GC21" i="14"/>
  <c r="GD27" i="14"/>
  <c r="GC27" i="14"/>
  <c r="GD33" i="14"/>
  <c r="GC33" i="14"/>
  <c r="GD39" i="14"/>
  <c r="GC39" i="14"/>
  <c r="GD10" i="14"/>
  <c r="GC10" i="14"/>
  <c r="GD16" i="14"/>
  <c r="GC16" i="14"/>
  <c r="GD22" i="14"/>
  <c r="GC22" i="14"/>
  <c r="GD28" i="14"/>
  <c r="GC28" i="14"/>
  <c r="GD34" i="14"/>
  <c r="GC34" i="14"/>
  <c r="GD5" i="14"/>
  <c r="GC5" i="14"/>
  <c r="GD11" i="14"/>
  <c r="GC11" i="14"/>
  <c r="GD17" i="14"/>
  <c r="GC17" i="14"/>
  <c r="GD23" i="14"/>
  <c r="GC23" i="14"/>
  <c r="GD29" i="14"/>
  <c r="GC29" i="14"/>
  <c r="GD35" i="14"/>
  <c r="GC35" i="14"/>
  <c r="GD41" i="14"/>
  <c r="GC41" i="14"/>
  <c r="GD40" i="14"/>
  <c r="GC40" i="14"/>
  <c r="GD49" i="14"/>
  <c r="GC49" i="14"/>
  <c r="GD55" i="14"/>
  <c r="GC55" i="14"/>
  <c r="GD61" i="14"/>
  <c r="GC61" i="14"/>
  <c r="GD67" i="14"/>
  <c r="GC67" i="14"/>
  <c r="GD73" i="14"/>
  <c r="GC73" i="14"/>
  <c r="GD79" i="14"/>
  <c r="GC79" i="14"/>
  <c r="GD43" i="14"/>
  <c r="GC43" i="14"/>
  <c r="GD44" i="14"/>
  <c r="GC44" i="14"/>
  <c r="GD50" i="14"/>
  <c r="GC50" i="14"/>
  <c r="GD56" i="14"/>
  <c r="GC56" i="14"/>
  <c r="GD62" i="14"/>
  <c r="GC62" i="14"/>
  <c r="GD68" i="14"/>
  <c r="GC68" i="14"/>
  <c r="GD74" i="14"/>
  <c r="GC74" i="14"/>
  <c r="GD80" i="14"/>
  <c r="GC80" i="14"/>
  <c r="GD45" i="14"/>
  <c r="GC45" i="14"/>
  <c r="GD51" i="14"/>
  <c r="GC51" i="14"/>
  <c r="GD57" i="14"/>
  <c r="GC57" i="14"/>
  <c r="GD63" i="14"/>
  <c r="GC63" i="14"/>
  <c r="GD69" i="14"/>
  <c r="GC69" i="14"/>
  <c r="GD46" i="14"/>
  <c r="GC46" i="14"/>
  <c r="GD52" i="14"/>
  <c r="GC52" i="14"/>
  <c r="GD58" i="14"/>
  <c r="GC58" i="14"/>
  <c r="GD47" i="14"/>
  <c r="GC47" i="14"/>
  <c r="GD53" i="14"/>
  <c r="GC53" i="14"/>
  <c r="GD59" i="14"/>
  <c r="GC59" i="14"/>
  <c r="GD65" i="14"/>
  <c r="GC65" i="14"/>
  <c r="GD71" i="14"/>
  <c r="GC71" i="14"/>
  <c r="GD77" i="14"/>
  <c r="GC77" i="14"/>
  <c r="GD48" i="14"/>
  <c r="GC48" i="14"/>
  <c r="GD54" i="14"/>
  <c r="GC54" i="14"/>
  <c r="GD60" i="14"/>
  <c r="GC60" i="14"/>
  <c r="GD66" i="14"/>
  <c r="GC66" i="14"/>
  <c r="GD72" i="14"/>
  <c r="GC72" i="14"/>
  <c r="GD78" i="14"/>
  <c r="GC78" i="14"/>
  <c r="GD84" i="14"/>
  <c r="GC84" i="14"/>
  <c r="GD70" i="14"/>
  <c r="GC70" i="14"/>
  <c r="GD76" i="14"/>
  <c r="GC76" i="14"/>
  <c r="GD82" i="14"/>
  <c r="GC82" i="14"/>
  <c r="GD89" i="14"/>
  <c r="GC89" i="14"/>
  <c r="GD81" i="14"/>
  <c r="GC81" i="14"/>
  <c r="GD86" i="14"/>
  <c r="GC86" i="14"/>
  <c r="GD83" i="14"/>
  <c r="GC83" i="14"/>
  <c r="GD87" i="14"/>
  <c r="GC87" i="14"/>
  <c r="GD64" i="14"/>
  <c r="GC64" i="14"/>
  <c r="GD75" i="14"/>
  <c r="GC75" i="14"/>
  <c r="GD85" i="14"/>
  <c r="GC85" i="14"/>
  <c r="GD88" i="14"/>
  <c r="GC88" i="14"/>
  <c r="GB6" i="14"/>
  <c r="GA6" i="14"/>
  <c r="GB12" i="14"/>
  <c r="GA12" i="14"/>
  <c r="GB18" i="14"/>
  <c r="GA18" i="14"/>
  <c r="GB24" i="14"/>
  <c r="GA24" i="14"/>
  <c r="GB30" i="14"/>
  <c r="GA30" i="14"/>
  <c r="GB36" i="14"/>
  <c r="GA36" i="14"/>
  <c r="GB42" i="14"/>
  <c r="GA42" i="14"/>
  <c r="GB7" i="14"/>
  <c r="GA7" i="14"/>
  <c r="GB13" i="14"/>
  <c r="GA13" i="14"/>
  <c r="GB19" i="14"/>
  <c r="GA19" i="14"/>
  <c r="GB25" i="14"/>
  <c r="GA25" i="14"/>
  <c r="GB31" i="14"/>
  <c r="GA31" i="14"/>
  <c r="GB37" i="14"/>
  <c r="GA37" i="14"/>
  <c r="GB43" i="14"/>
  <c r="GA43" i="14"/>
  <c r="GB8" i="14"/>
  <c r="GA8" i="14"/>
  <c r="GB14" i="14"/>
  <c r="GA14" i="14"/>
  <c r="GB20" i="14"/>
  <c r="GA20" i="14"/>
  <c r="GB26" i="14"/>
  <c r="GA26" i="14"/>
  <c r="GB32" i="14"/>
  <c r="GA32" i="14"/>
  <c r="GB38" i="14"/>
  <c r="GA38" i="14"/>
  <c r="GB9" i="14"/>
  <c r="GA9" i="14"/>
  <c r="GB15" i="14"/>
  <c r="GA15" i="14"/>
  <c r="GB21" i="14"/>
  <c r="GA21" i="14"/>
  <c r="GB27" i="14"/>
  <c r="GA27" i="14"/>
  <c r="GB33" i="14"/>
  <c r="GA33" i="14"/>
  <c r="GB39" i="14"/>
  <c r="GA39" i="14"/>
  <c r="GB10" i="14"/>
  <c r="GA10" i="14"/>
  <c r="GB16" i="14"/>
  <c r="GA16" i="14"/>
  <c r="GB22" i="14"/>
  <c r="GA22" i="14"/>
  <c r="GB28" i="14"/>
  <c r="GA28" i="14"/>
  <c r="GB34" i="14"/>
  <c r="GA34" i="14"/>
  <c r="GB40" i="14"/>
  <c r="GA40" i="14"/>
  <c r="GB5" i="14"/>
  <c r="GA5" i="14"/>
  <c r="GB11" i="14"/>
  <c r="GA11" i="14"/>
  <c r="GB17" i="14"/>
  <c r="GA17" i="14"/>
  <c r="GB23" i="14"/>
  <c r="GA23" i="14"/>
  <c r="GB29" i="14"/>
  <c r="GA29" i="14"/>
  <c r="GB35" i="14"/>
  <c r="GA35" i="14"/>
  <c r="GB41" i="14"/>
  <c r="GA41" i="14"/>
  <c r="GB47" i="14"/>
  <c r="GA47" i="14"/>
  <c r="GB53" i="14"/>
  <c r="GA53" i="14"/>
  <c r="GB59" i="14"/>
  <c r="GA59" i="14"/>
  <c r="GB65" i="14"/>
  <c r="GA65" i="14"/>
  <c r="GB71" i="14"/>
  <c r="GA71" i="14"/>
  <c r="GB77" i="14"/>
  <c r="GA77" i="14"/>
  <c r="GB48" i="14"/>
  <c r="GA48" i="14"/>
  <c r="GB54" i="14"/>
  <c r="GA54" i="14"/>
  <c r="GB60" i="14"/>
  <c r="GA60" i="14"/>
  <c r="GB66" i="14"/>
  <c r="GA66" i="14"/>
  <c r="GB72" i="14"/>
  <c r="GA72" i="14"/>
  <c r="GB78" i="14"/>
  <c r="GA78" i="14"/>
  <c r="GB49" i="14"/>
  <c r="GA49" i="14"/>
  <c r="GB55" i="14"/>
  <c r="GA55" i="14"/>
  <c r="GB61" i="14"/>
  <c r="GA61" i="14"/>
  <c r="GB67" i="14"/>
  <c r="GA67" i="14"/>
  <c r="GB73" i="14"/>
  <c r="GA73" i="14"/>
  <c r="GB79" i="14"/>
  <c r="GA79" i="14"/>
  <c r="GB44" i="14"/>
  <c r="GA44" i="14"/>
  <c r="GB50" i="14"/>
  <c r="GA50" i="14"/>
  <c r="GB56" i="14"/>
  <c r="GA56" i="14"/>
  <c r="GB62" i="14"/>
  <c r="GA62" i="14"/>
  <c r="GB68" i="14"/>
  <c r="GA68" i="14"/>
  <c r="GB74" i="14"/>
  <c r="GA74" i="14"/>
  <c r="GB80" i="14"/>
  <c r="GA80" i="14"/>
  <c r="GB45" i="14"/>
  <c r="GA45" i="14"/>
  <c r="GB51" i="14"/>
  <c r="GA51" i="14"/>
  <c r="GB57" i="14"/>
  <c r="GA57" i="14"/>
  <c r="GB63" i="14"/>
  <c r="GA63" i="14"/>
  <c r="GB69" i="14"/>
  <c r="GA69" i="14"/>
  <c r="GB75" i="14"/>
  <c r="GA75" i="14"/>
  <c r="GB46" i="14"/>
  <c r="GA46" i="14"/>
  <c r="GB52" i="14"/>
  <c r="GA52" i="14"/>
  <c r="GB58" i="14"/>
  <c r="GA58" i="14"/>
  <c r="GB64" i="14"/>
  <c r="GA64" i="14"/>
  <c r="GB70" i="14"/>
  <c r="GA70" i="14"/>
  <c r="GB76" i="14"/>
  <c r="GA76" i="14"/>
  <c r="GB82" i="14"/>
  <c r="GA82" i="14"/>
  <c r="GB83" i="14"/>
  <c r="GA83" i="14"/>
  <c r="GB86" i="14"/>
  <c r="GA86" i="14"/>
  <c r="GB87" i="14"/>
  <c r="GA87" i="14"/>
  <c r="GB88" i="14"/>
  <c r="GA88" i="14"/>
  <c r="GB89" i="14"/>
  <c r="GA89" i="14"/>
  <c r="GB84" i="14"/>
  <c r="GA84" i="14"/>
  <c r="GB81" i="14"/>
  <c r="GA81" i="14"/>
  <c r="GB85" i="14"/>
  <c r="GA85" i="14"/>
  <c r="FZ5" i="14"/>
  <c r="FY5" i="14"/>
  <c r="FZ6" i="14"/>
  <c r="FY6" i="14"/>
  <c r="FZ7" i="14"/>
  <c r="FY7" i="14"/>
  <c r="FZ8" i="14"/>
  <c r="FY8" i="14"/>
  <c r="FZ9" i="14"/>
  <c r="FY9" i="14"/>
  <c r="FZ10" i="14"/>
  <c r="FY10" i="14"/>
  <c r="FZ11" i="14"/>
  <c r="FY11" i="14"/>
  <c r="FZ12" i="14"/>
  <c r="FY12" i="14"/>
  <c r="FZ13" i="14"/>
  <c r="FY13" i="14"/>
  <c r="FZ14" i="14"/>
  <c r="FY14" i="14"/>
  <c r="FZ15" i="14"/>
  <c r="FY15" i="14"/>
  <c r="FZ16" i="14"/>
  <c r="FY16" i="14"/>
  <c r="FZ17" i="14"/>
  <c r="FY17" i="14"/>
  <c r="FZ18" i="14"/>
  <c r="FY18" i="14"/>
  <c r="FZ19" i="14"/>
  <c r="FY19" i="14"/>
  <c r="FZ20" i="14"/>
  <c r="FY20" i="14"/>
  <c r="FZ21" i="14"/>
  <c r="FY21" i="14"/>
  <c r="FZ22" i="14"/>
  <c r="FY22" i="14"/>
  <c r="FZ23" i="14"/>
  <c r="FY23" i="14"/>
  <c r="FZ24" i="14"/>
  <c r="FY24" i="14"/>
  <c r="FZ25" i="14"/>
  <c r="FY25" i="14"/>
  <c r="FZ26" i="14"/>
  <c r="FY26" i="14"/>
  <c r="FZ27" i="14"/>
  <c r="FY27" i="14"/>
  <c r="FZ28" i="14"/>
  <c r="FY28" i="14"/>
  <c r="FZ29" i="14"/>
  <c r="FY29" i="14"/>
  <c r="FZ30" i="14"/>
  <c r="FY30" i="14"/>
  <c r="FZ31" i="14"/>
  <c r="FY31" i="14"/>
  <c r="FZ32" i="14"/>
  <c r="FY32" i="14"/>
  <c r="FZ33" i="14"/>
  <c r="FY33" i="14"/>
  <c r="FZ34" i="14"/>
  <c r="FY34" i="14"/>
  <c r="FZ35" i="14"/>
  <c r="FY35" i="14"/>
  <c r="FZ36" i="14"/>
  <c r="FY36" i="14"/>
  <c r="FZ37" i="14"/>
  <c r="FY37" i="14"/>
  <c r="FZ38" i="14"/>
  <c r="FY38" i="14"/>
  <c r="FZ39" i="14"/>
  <c r="FY39" i="14"/>
  <c r="FZ40" i="14"/>
  <c r="FY40" i="14"/>
  <c r="FZ41" i="14"/>
  <c r="FY41" i="14"/>
  <c r="FZ42" i="14"/>
  <c r="FY42" i="14"/>
  <c r="FZ43" i="14"/>
  <c r="FY43" i="14"/>
  <c r="FZ44" i="14"/>
  <c r="FY44" i="14"/>
  <c r="FZ45" i="14"/>
  <c r="FY45" i="14"/>
  <c r="FZ47" i="14"/>
  <c r="FY47" i="14"/>
  <c r="FZ48" i="14"/>
  <c r="FY48" i="14"/>
  <c r="FZ49" i="14"/>
  <c r="FY49" i="14"/>
  <c r="FZ50" i="14"/>
  <c r="FY50" i="14"/>
  <c r="FZ51" i="14"/>
  <c r="FY51" i="14"/>
  <c r="FZ52" i="14"/>
  <c r="FY52" i="14"/>
  <c r="FZ53" i="14"/>
  <c r="FY53" i="14"/>
  <c r="FZ54" i="14"/>
  <c r="FY54" i="14"/>
  <c r="FZ55" i="14"/>
  <c r="FY55" i="14"/>
  <c r="FZ56" i="14"/>
  <c r="FY56" i="14"/>
  <c r="FZ57" i="14"/>
  <c r="FY57" i="14"/>
  <c r="FZ58" i="14"/>
  <c r="FY58" i="14"/>
  <c r="FZ59" i="14"/>
  <c r="FY59" i="14"/>
  <c r="FZ60" i="14"/>
  <c r="FY60" i="14"/>
  <c r="FZ61" i="14"/>
  <c r="FY61" i="14"/>
  <c r="FZ62" i="14"/>
  <c r="FY62" i="14"/>
  <c r="FZ63" i="14"/>
  <c r="FY63" i="14"/>
  <c r="FZ64" i="14"/>
  <c r="FY64" i="14"/>
  <c r="FZ65" i="14"/>
  <c r="FY65" i="14"/>
  <c r="FZ66" i="14"/>
  <c r="FY66" i="14"/>
  <c r="FZ67" i="14"/>
  <c r="FY67" i="14"/>
  <c r="FZ68" i="14"/>
  <c r="FY68" i="14"/>
  <c r="FZ69" i="14"/>
  <c r="FY69" i="14"/>
  <c r="FZ70" i="14"/>
  <c r="FY70" i="14"/>
  <c r="FZ71" i="14"/>
  <c r="FY71" i="14"/>
  <c r="FZ72" i="14"/>
  <c r="FY72" i="14"/>
  <c r="FZ73" i="14"/>
  <c r="FY73" i="14"/>
  <c r="FZ74" i="14"/>
  <c r="FY74" i="14"/>
  <c r="FZ75" i="14"/>
  <c r="FY75" i="14"/>
  <c r="FZ76" i="14"/>
  <c r="FY76" i="14"/>
  <c r="FZ77" i="14"/>
  <c r="FY77" i="14"/>
  <c r="FZ78" i="14"/>
  <c r="FY78" i="14"/>
  <c r="FZ79" i="14"/>
  <c r="FY79" i="14"/>
  <c r="FZ80" i="14"/>
  <c r="FY80" i="14"/>
  <c r="FZ81" i="14"/>
  <c r="FY81" i="14"/>
  <c r="FZ82" i="14"/>
  <c r="FY82" i="14"/>
  <c r="FZ83" i="14"/>
  <c r="FY83" i="14"/>
  <c r="FZ84" i="14"/>
  <c r="FY84" i="14"/>
  <c r="FZ85" i="14"/>
  <c r="FY85" i="14"/>
  <c r="FZ46" i="14"/>
  <c r="FY46" i="14"/>
  <c r="FZ86" i="14"/>
  <c r="FY86" i="14"/>
  <c r="FZ88" i="14"/>
  <c r="FY88" i="14"/>
  <c r="FZ89" i="14"/>
  <c r="FY89" i="14"/>
  <c r="FZ87" i="14"/>
  <c r="FY87" i="14"/>
  <c r="GS4" i="14"/>
  <c r="GR4" i="14"/>
  <c r="GQ4" i="14"/>
  <c r="GP4" i="14"/>
  <c r="GO4" i="14"/>
  <c r="GN4" i="14"/>
  <c r="GM4" i="14"/>
  <c r="GL4" i="14"/>
  <c r="GK4" i="14"/>
  <c r="GJ4" i="14"/>
  <c r="GS3" i="14"/>
  <c r="GR3" i="14"/>
  <c r="GQ3" i="14"/>
  <c r="GP3" i="14"/>
  <c r="GO3" i="14"/>
  <c r="GN3" i="14"/>
  <c r="GM3" i="14"/>
  <c r="GL3" i="14"/>
  <c r="GK3" i="14"/>
  <c r="GJ3" i="14"/>
  <c r="GS5" i="14"/>
  <c r="GR5" i="14"/>
  <c r="GS11" i="14"/>
  <c r="GR11" i="14"/>
  <c r="GS17" i="14"/>
  <c r="GR17" i="14"/>
  <c r="GS23" i="14"/>
  <c r="GR23" i="14"/>
  <c r="GS29" i="14"/>
  <c r="GR29" i="14"/>
  <c r="GS35" i="14"/>
  <c r="GR35" i="14"/>
  <c r="GS41" i="14"/>
  <c r="GR41" i="14"/>
  <c r="GS6" i="14"/>
  <c r="GR6" i="14"/>
  <c r="GS12" i="14"/>
  <c r="GR12" i="14"/>
  <c r="GS18" i="14"/>
  <c r="GR18" i="14"/>
  <c r="GS24" i="14"/>
  <c r="GR24" i="14"/>
  <c r="GS30" i="14"/>
  <c r="GR30" i="14"/>
  <c r="GS36" i="14"/>
  <c r="GR36" i="14"/>
  <c r="GS42" i="14"/>
  <c r="GR42" i="14"/>
  <c r="GS7" i="14"/>
  <c r="GR7" i="14"/>
  <c r="GS13" i="14"/>
  <c r="GR13" i="14"/>
  <c r="GS19" i="14"/>
  <c r="GR19" i="14"/>
  <c r="GS25" i="14"/>
  <c r="GR25" i="14"/>
  <c r="GS31" i="14"/>
  <c r="GR31" i="14"/>
  <c r="GS37" i="14"/>
  <c r="GR37" i="14"/>
  <c r="GS43" i="14"/>
  <c r="GR43" i="14"/>
  <c r="GS8" i="14"/>
  <c r="GR8" i="14"/>
  <c r="GS14" i="14"/>
  <c r="GR14" i="14"/>
  <c r="GS20" i="14"/>
  <c r="GR20" i="14"/>
  <c r="GS26" i="14"/>
  <c r="GR26" i="14"/>
  <c r="GS32" i="14"/>
  <c r="GR32" i="14"/>
  <c r="GS38" i="14"/>
  <c r="GR38" i="14"/>
  <c r="GS9" i="14"/>
  <c r="GR9" i="14"/>
  <c r="GS15" i="14"/>
  <c r="GR15" i="14"/>
  <c r="GS21" i="14"/>
  <c r="GR21" i="14"/>
  <c r="GS27" i="14"/>
  <c r="GR27" i="14"/>
  <c r="GS33" i="14"/>
  <c r="GR33" i="14"/>
  <c r="GS39" i="14"/>
  <c r="GR39" i="14"/>
  <c r="GS10" i="14"/>
  <c r="GR10" i="14"/>
  <c r="GS16" i="14"/>
  <c r="GR16" i="14"/>
  <c r="GS22" i="14"/>
  <c r="GR22" i="14"/>
  <c r="GS28" i="14"/>
  <c r="GR28" i="14"/>
  <c r="GS34" i="14"/>
  <c r="GR34" i="14"/>
  <c r="GS40" i="14"/>
  <c r="GR40" i="14"/>
  <c r="GS45" i="14"/>
  <c r="GR45" i="14"/>
  <c r="GS51" i="14"/>
  <c r="GR51" i="14"/>
  <c r="GS57" i="14"/>
  <c r="GR57" i="14"/>
  <c r="GS63" i="14"/>
  <c r="GR63" i="14"/>
  <c r="GS69" i="14"/>
  <c r="GR69" i="14"/>
  <c r="GS75" i="14"/>
  <c r="GR75" i="14"/>
  <c r="GS46" i="14"/>
  <c r="GR46" i="14"/>
  <c r="GS52" i="14"/>
  <c r="GR52" i="14"/>
  <c r="GS47" i="14"/>
  <c r="GR47" i="14"/>
  <c r="GS53" i="14"/>
  <c r="GR53" i="14"/>
  <c r="GS59" i="14"/>
  <c r="GR59" i="14"/>
  <c r="GS65" i="14"/>
  <c r="GR65" i="14"/>
  <c r="GS71" i="14"/>
  <c r="GR71" i="14"/>
  <c r="GS77" i="14"/>
  <c r="GR77" i="14"/>
  <c r="GS83" i="14"/>
  <c r="GR83" i="14"/>
  <c r="GS48" i="14"/>
  <c r="GR48" i="14"/>
  <c r="GS54" i="14"/>
  <c r="GR54" i="14"/>
  <c r="GS60" i="14"/>
  <c r="GR60" i="14"/>
  <c r="GS66" i="14"/>
  <c r="GR66" i="14"/>
  <c r="GS72" i="14"/>
  <c r="GR72" i="14"/>
  <c r="GS78" i="14"/>
  <c r="GR78" i="14"/>
  <c r="GS49" i="14"/>
  <c r="GR49" i="14"/>
  <c r="GS55" i="14"/>
  <c r="GR55" i="14"/>
  <c r="GS61" i="14"/>
  <c r="GR61" i="14"/>
  <c r="GS67" i="14"/>
  <c r="GR67" i="14"/>
  <c r="GS73" i="14"/>
  <c r="GR73" i="14"/>
  <c r="GS79" i="14"/>
  <c r="GR79" i="14"/>
  <c r="GS44" i="14"/>
  <c r="GR44" i="14"/>
  <c r="GS50" i="14"/>
  <c r="GR50" i="14"/>
  <c r="GS56" i="14"/>
  <c r="GR56" i="14"/>
  <c r="GS62" i="14"/>
  <c r="GR62" i="14"/>
  <c r="GS68" i="14"/>
  <c r="GR68" i="14"/>
  <c r="GS74" i="14"/>
  <c r="GR74" i="14"/>
  <c r="GS80" i="14"/>
  <c r="GR80" i="14"/>
  <c r="GS81" i="14"/>
  <c r="GR81" i="14"/>
  <c r="GS85" i="14"/>
  <c r="GR85" i="14"/>
  <c r="GS58" i="14"/>
  <c r="GR58" i="14"/>
  <c r="GS82" i="14"/>
  <c r="GR82" i="14"/>
  <c r="GS86" i="14"/>
  <c r="GR86" i="14"/>
  <c r="GS64" i="14"/>
  <c r="GR64" i="14"/>
  <c r="GS87" i="14"/>
  <c r="GR87" i="14"/>
  <c r="GS70" i="14"/>
  <c r="GR70" i="14"/>
  <c r="GS88" i="14"/>
  <c r="GR88" i="14"/>
  <c r="GS89" i="14"/>
  <c r="GR89" i="14"/>
  <c r="GS76" i="14"/>
  <c r="GR76" i="14"/>
  <c r="GS84" i="14"/>
  <c r="GR84" i="14"/>
  <c r="GQ5" i="14"/>
  <c r="GP5" i="14"/>
  <c r="GQ11" i="14"/>
  <c r="GP11" i="14"/>
  <c r="GQ17" i="14"/>
  <c r="GP17" i="14"/>
  <c r="GQ23" i="14"/>
  <c r="GP23" i="14"/>
  <c r="GQ29" i="14"/>
  <c r="GP29" i="14"/>
  <c r="GQ35" i="14"/>
  <c r="GP35" i="14"/>
  <c r="GQ41" i="14"/>
  <c r="GP41" i="14"/>
  <c r="GQ6" i="14"/>
  <c r="GP6" i="14"/>
  <c r="GQ12" i="14"/>
  <c r="GP12" i="14"/>
  <c r="GQ18" i="14"/>
  <c r="GP18" i="14"/>
  <c r="GQ24" i="14"/>
  <c r="GP24" i="14"/>
  <c r="GQ30" i="14"/>
  <c r="GP30" i="14"/>
  <c r="GQ36" i="14"/>
  <c r="GP36" i="14"/>
  <c r="GQ42" i="14"/>
  <c r="GP42" i="14"/>
  <c r="GQ7" i="14"/>
  <c r="GP7" i="14"/>
  <c r="GQ13" i="14"/>
  <c r="GP13" i="14"/>
  <c r="GQ19" i="14"/>
  <c r="GP19" i="14"/>
  <c r="GQ25" i="14"/>
  <c r="GP25" i="14"/>
  <c r="GQ31" i="14"/>
  <c r="GP31" i="14"/>
  <c r="GQ37" i="14"/>
  <c r="GP37" i="14"/>
  <c r="GQ43" i="14"/>
  <c r="GP43" i="14"/>
  <c r="GQ8" i="14"/>
  <c r="GP8" i="14"/>
  <c r="GQ14" i="14"/>
  <c r="GP14" i="14"/>
  <c r="GQ20" i="14"/>
  <c r="GP20" i="14"/>
  <c r="GQ26" i="14"/>
  <c r="GP26" i="14"/>
  <c r="GQ32" i="14"/>
  <c r="GP32" i="14"/>
  <c r="GQ38" i="14"/>
  <c r="GP38" i="14"/>
  <c r="GQ9" i="14"/>
  <c r="GP9" i="14"/>
  <c r="GQ15" i="14"/>
  <c r="GP15" i="14"/>
  <c r="GQ21" i="14"/>
  <c r="GP21" i="14"/>
  <c r="GQ27" i="14"/>
  <c r="GP27" i="14"/>
  <c r="GQ33" i="14"/>
  <c r="GP33" i="14"/>
  <c r="GQ39" i="14"/>
  <c r="GP39" i="14"/>
  <c r="GQ10" i="14"/>
  <c r="GP10" i="14"/>
  <c r="GQ16" i="14"/>
  <c r="GP16" i="14"/>
  <c r="GQ22" i="14"/>
  <c r="GP22" i="14"/>
  <c r="GQ28" i="14"/>
  <c r="GP28" i="14"/>
  <c r="GQ34" i="14"/>
  <c r="GP34" i="14"/>
  <c r="GQ40" i="14"/>
  <c r="GP40" i="14"/>
  <c r="GQ49" i="14"/>
  <c r="GP49" i="14"/>
  <c r="GQ55" i="14"/>
  <c r="GP55" i="14"/>
  <c r="GQ61" i="14"/>
  <c r="GP61" i="14"/>
  <c r="GQ67" i="14"/>
  <c r="GP67" i="14"/>
  <c r="GQ73" i="14"/>
  <c r="GP73" i="14"/>
  <c r="GQ79" i="14"/>
  <c r="GP79" i="14"/>
  <c r="GQ44" i="14"/>
  <c r="GP44" i="14"/>
  <c r="GQ50" i="14"/>
  <c r="GP50" i="14"/>
  <c r="GQ56" i="14"/>
  <c r="GP56" i="14"/>
  <c r="GQ62" i="14"/>
  <c r="GP62" i="14"/>
  <c r="GQ68" i="14"/>
  <c r="GP68" i="14"/>
  <c r="GQ74" i="14"/>
  <c r="GP74" i="14"/>
  <c r="GQ80" i="14"/>
  <c r="GP80" i="14"/>
  <c r="GQ45" i="14"/>
  <c r="GP45" i="14"/>
  <c r="GQ51" i="14"/>
  <c r="GP51" i="14"/>
  <c r="GQ57" i="14"/>
  <c r="GP57" i="14"/>
  <c r="GQ63" i="14"/>
  <c r="GP63" i="14"/>
  <c r="GQ69" i="14"/>
  <c r="GP69" i="14"/>
  <c r="GQ75" i="14"/>
  <c r="GP75" i="14"/>
  <c r="GQ81" i="14"/>
  <c r="GP81" i="14"/>
  <c r="GQ46" i="14"/>
  <c r="GP46" i="14"/>
  <c r="GQ52" i="14"/>
  <c r="GP52" i="14"/>
  <c r="GQ58" i="14"/>
  <c r="GP58" i="14"/>
  <c r="GQ64" i="14"/>
  <c r="GP64" i="14"/>
  <c r="GQ70" i="14"/>
  <c r="GP70" i="14"/>
  <c r="GQ76" i="14"/>
  <c r="GP76" i="14"/>
  <c r="GQ82" i="14"/>
  <c r="GP82" i="14"/>
  <c r="GQ47" i="14"/>
  <c r="GP47" i="14"/>
  <c r="GQ53" i="14"/>
  <c r="GP53" i="14"/>
  <c r="GQ59" i="14"/>
  <c r="GP59" i="14"/>
  <c r="GQ65" i="14"/>
  <c r="GP65" i="14"/>
  <c r="GQ71" i="14"/>
  <c r="GP71" i="14"/>
  <c r="GQ77" i="14"/>
  <c r="GP77" i="14"/>
  <c r="GQ48" i="14"/>
  <c r="GP48" i="14"/>
  <c r="GQ54" i="14"/>
  <c r="GP54" i="14"/>
  <c r="GQ60" i="14"/>
  <c r="GP60" i="14"/>
  <c r="GQ66" i="14"/>
  <c r="GP66" i="14"/>
  <c r="GQ72" i="14"/>
  <c r="GP72" i="14"/>
  <c r="GQ78" i="14"/>
  <c r="GP78" i="14"/>
  <c r="GQ83" i="14"/>
  <c r="GP83" i="14"/>
  <c r="GQ89" i="14"/>
  <c r="GP89" i="14"/>
  <c r="GQ84" i="14"/>
  <c r="GP84" i="14"/>
  <c r="GQ85" i="14"/>
  <c r="GP85" i="14"/>
  <c r="GQ86" i="14"/>
  <c r="GP86" i="14"/>
  <c r="GQ87" i="14"/>
  <c r="GP87" i="14"/>
  <c r="GQ88" i="14"/>
  <c r="GP88" i="14"/>
  <c r="GO5" i="14"/>
  <c r="GN5" i="14"/>
  <c r="GO11" i="14"/>
  <c r="GN11" i="14"/>
  <c r="GO17" i="14"/>
  <c r="GN17" i="14"/>
  <c r="GO23" i="14"/>
  <c r="GN23" i="14"/>
  <c r="GO29" i="14"/>
  <c r="GN29" i="14"/>
  <c r="GO35" i="14"/>
  <c r="GN35" i="14"/>
  <c r="GO41" i="14"/>
  <c r="GN41" i="14"/>
  <c r="GO6" i="14"/>
  <c r="GN6" i="14"/>
  <c r="GO12" i="14"/>
  <c r="GN12" i="14"/>
  <c r="GO18" i="14"/>
  <c r="GN18" i="14"/>
  <c r="GO24" i="14"/>
  <c r="GN24" i="14"/>
  <c r="GO30" i="14"/>
  <c r="GN30" i="14"/>
  <c r="GO36" i="14"/>
  <c r="GN36" i="14"/>
  <c r="GO7" i="14"/>
  <c r="GN7" i="14"/>
  <c r="GO13" i="14"/>
  <c r="GN13" i="14"/>
  <c r="GO19" i="14"/>
  <c r="GN19" i="14"/>
  <c r="GO25" i="14"/>
  <c r="GN25" i="14"/>
  <c r="GO31" i="14"/>
  <c r="GN31" i="14"/>
  <c r="GO37" i="14"/>
  <c r="GN37" i="14"/>
  <c r="GO8" i="14"/>
  <c r="GN8" i="14"/>
  <c r="GO14" i="14"/>
  <c r="GN14" i="14"/>
  <c r="GO20" i="14"/>
  <c r="GN20" i="14"/>
  <c r="GO26" i="14"/>
  <c r="GN26" i="14"/>
  <c r="GO32" i="14"/>
  <c r="GN32" i="14"/>
  <c r="GO38" i="14"/>
  <c r="GN38" i="14"/>
  <c r="GO9" i="14"/>
  <c r="GN9" i="14"/>
  <c r="GO15" i="14"/>
  <c r="GN15" i="14"/>
  <c r="GO21" i="14"/>
  <c r="GN21" i="14"/>
  <c r="GO27" i="14"/>
  <c r="GN27" i="14"/>
  <c r="GO33" i="14"/>
  <c r="GN33" i="14"/>
  <c r="GO39" i="14"/>
  <c r="GN39" i="14"/>
  <c r="GO10" i="14"/>
  <c r="GN10" i="14"/>
  <c r="GO16" i="14"/>
  <c r="GN16" i="14"/>
  <c r="GO22" i="14"/>
  <c r="GN22" i="14"/>
  <c r="GO28" i="14"/>
  <c r="GN28" i="14"/>
  <c r="GO34" i="14"/>
  <c r="GN34" i="14"/>
  <c r="GO40" i="14"/>
  <c r="GN40" i="14"/>
  <c r="GO48" i="14"/>
  <c r="GN48" i="14"/>
  <c r="GO54" i="14"/>
  <c r="GN54" i="14"/>
  <c r="GO60" i="14"/>
  <c r="GN60" i="14"/>
  <c r="GO66" i="14"/>
  <c r="GN66" i="14"/>
  <c r="GO72" i="14"/>
  <c r="GN72" i="14"/>
  <c r="GO78" i="14"/>
  <c r="GN78" i="14"/>
  <c r="GO42" i="14"/>
  <c r="GN42" i="14"/>
  <c r="GO49" i="14"/>
  <c r="GN49" i="14"/>
  <c r="GO55" i="14"/>
  <c r="GN55" i="14"/>
  <c r="GO61" i="14"/>
  <c r="GN61" i="14"/>
  <c r="GO67" i="14"/>
  <c r="GN67" i="14"/>
  <c r="GO73" i="14"/>
  <c r="GN73" i="14"/>
  <c r="GO79" i="14"/>
  <c r="GN79" i="14"/>
  <c r="GO43" i="14"/>
  <c r="GN43" i="14"/>
  <c r="GO44" i="14"/>
  <c r="GN44" i="14"/>
  <c r="GO50" i="14"/>
  <c r="GN50" i="14"/>
  <c r="GO56" i="14"/>
  <c r="GN56" i="14"/>
  <c r="GO62" i="14"/>
  <c r="GN62" i="14"/>
  <c r="GO68" i="14"/>
  <c r="GN68" i="14"/>
  <c r="GO74" i="14"/>
  <c r="GN74" i="14"/>
  <c r="GO45" i="14"/>
  <c r="GN45" i="14"/>
  <c r="GO51" i="14"/>
  <c r="GN51" i="14"/>
  <c r="GO57" i="14"/>
  <c r="GN57" i="14"/>
  <c r="GO46" i="14"/>
  <c r="GN46" i="14"/>
  <c r="GO52" i="14"/>
  <c r="GN52" i="14"/>
  <c r="GO58" i="14"/>
  <c r="GN58" i="14"/>
  <c r="GO64" i="14"/>
  <c r="GN64" i="14"/>
  <c r="GO70" i="14"/>
  <c r="GN70" i="14"/>
  <c r="GO76" i="14"/>
  <c r="GN76" i="14"/>
  <c r="GO47" i="14"/>
  <c r="GN47" i="14"/>
  <c r="GO53" i="14"/>
  <c r="GN53" i="14"/>
  <c r="GO59" i="14"/>
  <c r="GN59" i="14"/>
  <c r="GO65" i="14"/>
  <c r="GN65" i="14"/>
  <c r="GO71" i="14"/>
  <c r="GN71" i="14"/>
  <c r="GO77" i="14"/>
  <c r="GN77" i="14"/>
  <c r="GO83" i="14"/>
  <c r="GN83" i="14"/>
  <c r="GO75" i="14"/>
  <c r="GN75" i="14"/>
  <c r="GO85" i="14"/>
  <c r="GN85" i="14"/>
  <c r="GO82" i="14"/>
  <c r="GN82" i="14"/>
  <c r="GO63" i="14"/>
  <c r="GN63" i="14"/>
  <c r="GO84" i="14"/>
  <c r="GN84" i="14"/>
  <c r="GO69" i="14"/>
  <c r="GN69" i="14"/>
  <c r="GO80" i="14"/>
  <c r="GN80" i="14"/>
  <c r="GO81" i="14"/>
  <c r="GN81" i="14"/>
  <c r="GO86" i="14"/>
  <c r="GN86" i="14"/>
  <c r="GO87" i="14"/>
  <c r="GN87" i="14"/>
  <c r="GO88" i="14"/>
  <c r="GN88" i="14"/>
  <c r="GO89" i="14"/>
  <c r="GN89" i="14"/>
  <c r="GM5" i="14"/>
  <c r="GL5" i="14"/>
  <c r="GM11" i="14"/>
  <c r="GL11" i="14"/>
  <c r="GM17" i="14"/>
  <c r="GL17" i="14"/>
  <c r="GM23" i="14"/>
  <c r="GL23" i="14"/>
  <c r="GM29" i="14"/>
  <c r="GL29" i="14"/>
  <c r="GM35" i="14"/>
  <c r="GL35" i="14"/>
  <c r="GM41" i="14"/>
  <c r="GL41" i="14"/>
  <c r="GM6" i="14"/>
  <c r="GL6" i="14"/>
  <c r="GM12" i="14"/>
  <c r="GL12" i="14"/>
  <c r="GM18" i="14"/>
  <c r="GL18" i="14"/>
  <c r="GM24" i="14"/>
  <c r="GL24" i="14"/>
  <c r="GM30" i="14"/>
  <c r="GL30" i="14"/>
  <c r="GM36" i="14"/>
  <c r="GL36" i="14"/>
  <c r="GM42" i="14"/>
  <c r="GL42" i="14"/>
  <c r="GM7" i="14"/>
  <c r="GL7" i="14"/>
  <c r="GM13" i="14"/>
  <c r="GL13" i="14"/>
  <c r="GM19" i="14"/>
  <c r="GL19" i="14"/>
  <c r="GM25" i="14"/>
  <c r="GL25" i="14"/>
  <c r="GM31" i="14"/>
  <c r="GL31" i="14"/>
  <c r="GM37" i="14"/>
  <c r="GL37" i="14"/>
  <c r="GM43" i="14"/>
  <c r="GL43" i="14"/>
  <c r="GM8" i="14"/>
  <c r="GL8" i="14"/>
  <c r="GM14" i="14"/>
  <c r="GL14" i="14"/>
  <c r="GM20" i="14"/>
  <c r="GL20" i="14"/>
  <c r="GM26" i="14"/>
  <c r="GL26" i="14"/>
  <c r="GM32" i="14"/>
  <c r="GL32" i="14"/>
  <c r="GM38" i="14"/>
  <c r="GL38" i="14"/>
  <c r="GM9" i="14"/>
  <c r="GL9" i="14"/>
  <c r="GM15" i="14"/>
  <c r="GL15" i="14"/>
  <c r="GM21" i="14"/>
  <c r="GL21" i="14"/>
  <c r="GM27" i="14"/>
  <c r="GL27" i="14"/>
  <c r="GM33" i="14"/>
  <c r="GL33" i="14"/>
  <c r="GM39" i="14"/>
  <c r="GL39" i="14"/>
  <c r="GM10" i="14"/>
  <c r="GL10" i="14"/>
  <c r="GM16" i="14"/>
  <c r="GL16" i="14"/>
  <c r="GM22" i="14"/>
  <c r="GL22" i="14"/>
  <c r="GM28" i="14"/>
  <c r="GL28" i="14"/>
  <c r="GM34" i="14"/>
  <c r="GL34" i="14"/>
  <c r="GM40" i="14"/>
  <c r="GL40" i="14"/>
  <c r="GM46" i="14"/>
  <c r="GL46" i="14"/>
  <c r="GM52" i="14"/>
  <c r="GL52" i="14"/>
  <c r="GM58" i="14"/>
  <c r="GL58" i="14"/>
  <c r="GM64" i="14"/>
  <c r="GL64" i="14"/>
  <c r="GM70" i="14"/>
  <c r="GL70" i="14"/>
  <c r="GM76" i="14"/>
  <c r="GL76" i="14"/>
  <c r="GM47" i="14"/>
  <c r="GL47" i="14"/>
  <c r="GM53" i="14"/>
  <c r="GL53" i="14"/>
  <c r="GM59" i="14"/>
  <c r="GL59" i="14"/>
  <c r="GM65" i="14"/>
  <c r="GL65" i="14"/>
  <c r="GM71" i="14"/>
  <c r="GL71" i="14"/>
  <c r="GM77" i="14"/>
  <c r="GL77" i="14"/>
  <c r="GM83" i="14"/>
  <c r="GL83" i="14"/>
  <c r="GM48" i="14"/>
  <c r="GL48" i="14"/>
  <c r="GM54" i="14"/>
  <c r="GL54" i="14"/>
  <c r="GM60" i="14"/>
  <c r="GL60" i="14"/>
  <c r="GM66" i="14"/>
  <c r="GL66" i="14"/>
  <c r="GM72" i="14"/>
  <c r="GL72" i="14"/>
  <c r="GM78" i="14"/>
  <c r="GL78" i="14"/>
  <c r="GM49" i="14"/>
  <c r="GL49" i="14"/>
  <c r="GM55" i="14"/>
  <c r="GL55" i="14"/>
  <c r="GM61" i="14"/>
  <c r="GL61" i="14"/>
  <c r="GM67" i="14"/>
  <c r="GL67" i="14"/>
  <c r="GM73" i="14"/>
  <c r="GL73" i="14"/>
  <c r="GM79" i="14"/>
  <c r="GL79" i="14"/>
  <c r="GM44" i="14"/>
  <c r="GL44" i="14"/>
  <c r="GM50" i="14"/>
  <c r="GL50" i="14"/>
  <c r="GM56" i="14"/>
  <c r="GL56" i="14"/>
  <c r="GM62" i="14"/>
  <c r="GL62" i="14"/>
  <c r="GM68" i="14"/>
  <c r="GL68" i="14"/>
  <c r="GM74" i="14"/>
  <c r="GL74" i="14"/>
  <c r="GM80" i="14"/>
  <c r="GL80" i="14"/>
  <c r="GM45" i="14"/>
  <c r="GL45" i="14"/>
  <c r="GM51" i="14"/>
  <c r="GL51" i="14"/>
  <c r="GM57" i="14"/>
  <c r="GL57" i="14"/>
  <c r="GM63" i="14"/>
  <c r="GL63" i="14"/>
  <c r="GM69" i="14"/>
  <c r="GL69" i="14"/>
  <c r="GM75" i="14"/>
  <c r="GL75" i="14"/>
  <c r="GM81" i="14"/>
  <c r="GL81" i="14"/>
  <c r="GM82" i="14"/>
  <c r="GL82" i="14"/>
  <c r="GM85" i="14"/>
  <c r="GL85" i="14"/>
  <c r="GM86" i="14"/>
  <c r="GL86" i="14"/>
  <c r="GM87" i="14"/>
  <c r="GL87" i="14"/>
  <c r="GM88" i="14"/>
  <c r="GL88" i="14"/>
  <c r="GM89" i="14"/>
  <c r="GL89" i="14"/>
  <c r="GM84" i="14"/>
  <c r="GL84" i="14"/>
  <c r="GK5" i="14"/>
  <c r="GJ5" i="14"/>
  <c r="GK6" i="14"/>
  <c r="GJ6" i="14"/>
  <c r="GK7" i="14"/>
  <c r="GJ7" i="14"/>
  <c r="GK8" i="14"/>
  <c r="GJ8" i="14"/>
  <c r="GK9" i="14"/>
  <c r="GJ9" i="14"/>
  <c r="GK10" i="14"/>
  <c r="GJ10" i="14"/>
  <c r="GK11" i="14"/>
  <c r="GJ11" i="14"/>
  <c r="GK12" i="14"/>
  <c r="GJ12" i="14"/>
  <c r="GK13" i="14"/>
  <c r="GJ13" i="14"/>
  <c r="GK14" i="14"/>
  <c r="GJ14" i="14"/>
  <c r="GK15" i="14"/>
  <c r="GJ15" i="14"/>
  <c r="GK16" i="14"/>
  <c r="GJ16" i="14"/>
  <c r="GK17" i="14"/>
  <c r="GJ17" i="14"/>
  <c r="GK18" i="14"/>
  <c r="GJ18" i="14"/>
  <c r="GK19" i="14"/>
  <c r="GJ19" i="14"/>
  <c r="GK20" i="14"/>
  <c r="GJ20" i="14"/>
  <c r="GK21" i="14"/>
  <c r="GJ21" i="14"/>
  <c r="GK22" i="14"/>
  <c r="GJ22" i="14"/>
  <c r="GK23" i="14"/>
  <c r="GJ23" i="14"/>
  <c r="GK24" i="14"/>
  <c r="GJ24" i="14"/>
  <c r="GK25" i="14"/>
  <c r="GJ25" i="14"/>
  <c r="GK26" i="14"/>
  <c r="GJ26" i="14"/>
  <c r="GK27" i="14"/>
  <c r="GJ27" i="14"/>
  <c r="GK28" i="14"/>
  <c r="GJ28" i="14"/>
  <c r="GK29" i="14"/>
  <c r="GJ29" i="14"/>
  <c r="GK30" i="14"/>
  <c r="GJ30" i="14"/>
  <c r="GK31" i="14"/>
  <c r="GJ31" i="14"/>
  <c r="GK32" i="14"/>
  <c r="GJ32" i="14"/>
  <c r="GK33" i="14"/>
  <c r="GJ33" i="14"/>
  <c r="GK34" i="14"/>
  <c r="GJ34" i="14"/>
  <c r="GK35" i="14"/>
  <c r="GJ35" i="14"/>
  <c r="GK36" i="14"/>
  <c r="GJ36" i="14"/>
  <c r="GK37" i="14"/>
  <c r="GJ37" i="14"/>
  <c r="GK38" i="14"/>
  <c r="GJ38" i="14"/>
  <c r="GK39" i="14"/>
  <c r="GJ39" i="14"/>
  <c r="GK40" i="14"/>
  <c r="GJ40" i="14"/>
  <c r="GK41" i="14"/>
  <c r="GJ41" i="14"/>
  <c r="GK42" i="14"/>
  <c r="GJ42" i="14"/>
  <c r="GK43" i="14"/>
  <c r="GJ43" i="14"/>
  <c r="GK44" i="14"/>
  <c r="GJ44" i="14"/>
  <c r="GK47" i="14"/>
  <c r="GJ47" i="14"/>
  <c r="GK48" i="14"/>
  <c r="GJ48" i="14"/>
  <c r="GK49" i="14"/>
  <c r="GJ49" i="14"/>
  <c r="GK50" i="14"/>
  <c r="GJ50" i="14"/>
  <c r="GK51" i="14"/>
  <c r="GJ51" i="14"/>
  <c r="GK52" i="14"/>
  <c r="GJ52" i="14"/>
  <c r="GK53" i="14"/>
  <c r="GJ53" i="14"/>
  <c r="GK54" i="14"/>
  <c r="GJ54" i="14"/>
  <c r="GK55" i="14"/>
  <c r="GJ55" i="14"/>
  <c r="GK56" i="14"/>
  <c r="GJ56" i="14"/>
  <c r="GK57" i="14"/>
  <c r="GJ57" i="14"/>
  <c r="GK58" i="14"/>
  <c r="GJ58" i="14"/>
  <c r="GK59" i="14"/>
  <c r="GJ59" i="14"/>
  <c r="GK60" i="14"/>
  <c r="GJ60" i="14"/>
  <c r="GK61" i="14"/>
  <c r="GJ61" i="14"/>
  <c r="GK62" i="14"/>
  <c r="GJ62" i="14"/>
  <c r="GK63" i="14"/>
  <c r="GJ63" i="14"/>
  <c r="GK64" i="14"/>
  <c r="GJ64" i="14"/>
  <c r="GK65" i="14"/>
  <c r="GJ65" i="14"/>
  <c r="GK66" i="14"/>
  <c r="GJ66" i="14"/>
  <c r="GK67" i="14"/>
  <c r="GJ67" i="14"/>
  <c r="GK68" i="14"/>
  <c r="GJ68" i="14"/>
  <c r="GK69" i="14"/>
  <c r="GJ69" i="14"/>
  <c r="GK70" i="14"/>
  <c r="GJ70" i="14"/>
  <c r="GK71" i="14"/>
  <c r="GJ71" i="14"/>
  <c r="GK72" i="14"/>
  <c r="GJ72" i="14"/>
  <c r="GK73" i="14"/>
  <c r="GJ73" i="14"/>
  <c r="GK74" i="14"/>
  <c r="GJ74" i="14"/>
  <c r="GK75" i="14"/>
  <c r="GJ75" i="14"/>
  <c r="GK76" i="14"/>
  <c r="GJ76" i="14"/>
  <c r="GK77" i="14"/>
  <c r="GJ77" i="14"/>
  <c r="GK78" i="14"/>
  <c r="GJ78" i="14"/>
  <c r="GK79" i="14"/>
  <c r="GJ79" i="14"/>
  <c r="GK80" i="14"/>
  <c r="GJ80" i="14"/>
  <c r="GK81" i="14"/>
  <c r="GJ81" i="14"/>
  <c r="GK82" i="14"/>
  <c r="GJ82" i="14"/>
  <c r="GK83" i="14"/>
  <c r="GJ83" i="14"/>
  <c r="GK45" i="14"/>
  <c r="GJ45" i="14"/>
  <c r="GK46" i="14"/>
  <c r="GJ46" i="14"/>
  <c r="GK84" i="14"/>
  <c r="GJ84" i="14"/>
  <c r="GK85" i="14"/>
  <c r="GJ85" i="14"/>
  <c r="GK86" i="14"/>
  <c r="GJ86" i="14"/>
  <c r="GK88" i="14"/>
  <c r="GJ88" i="14"/>
  <c r="GK89" i="14"/>
  <c r="GJ89" i="14"/>
  <c r="GK87" i="14"/>
  <c r="GJ87" i="14"/>
  <c r="HD4" i="14"/>
  <c r="HC4" i="14"/>
  <c r="HB4" i="14"/>
  <c r="HA4" i="14"/>
  <c r="GZ4" i="14"/>
  <c r="GY4" i="14"/>
  <c r="GX4" i="14"/>
  <c r="GW4" i="14"/>
  <c r="GV4" i="14"/>
  <c r="GU4" i="14"/>
  <c r="HD3" i="14"/>
  <c r="HC3" i="14"/>
  <c r="HB3" i="14"/>
  <c r="HA3" i="14"/>
  <c r="GZ3" i="14"/>
  <c r="GY3" i="14"/>
  <c r="GX3" i="14"/>
  <c r="GW3" i="14"/>
  <c r="GV3" i="14"/>
  <c r="GU3" i="14"/>
  <c r="HD10" i="14"/>
  <c r="HC10" i="14"/>
  <c r="HD16" i="14"/>
  <c r="HC16" i="14"/>
  <c r="HD22" i="14"/>
  <c r="HC22" i="14"/>
  <c r="HD28" i="14"/>
  <c r="HC28" i="14"/>
  <c r="HD34" i="14"/>
  <c r="HC34" i="14"/>
  <c r="HD40" i="14"/>
  <c r="HC40" i="14"/>
  <c r="HD5" i="14"/>
  <c r="HC5" i="14"/>
  <c r="HD11" i="14"/>
  <c r="HC11" i="14"/>
  <c r="HD17" i="14"/>
  <c r="HC17" i="14"/>
  <c r="HD23" i="14"/>
  <c r="HC23" i="14"/>
  <c r="HD29" i="14"/>
  <c r="HC29" i="14"/>
  <c r="HD35" i="14"/>
  <c r="HC35" i="14"/>
  <c r="HD41" i="14"/>
  <c r="HC41" i="14"/>
  <c r="HD6" i="14"/>
  <c r="HC6" i="14"/>
  <c r="HD12" i="14"/>
  <c r="HC12" i="14"/>
  <c r="HD18" i="14"/>
  <c r="HC18" i="14"/>
  <c r="HD24" i="14"/>
  <c r="HC24" i="14"/>
  <c r="HD30" i="14"/>
  <c r="HC30" i="14"/>
  <c r="HD36" i="14"/>
  <c r="HC36" i="14"/>
  <c r="HD42" i="14"/>
  <c r="HC42" i="14"/>
  <c r="HD7" i="14"/>
  <c r="HC7" i="14"/>
  <c r="HD13" i="14"/>
  <c r="HC13" i="14"/>
  <c r="HD19" i="14"/>
  <c r="HC19" i="14"/>
  <c r="HD25" i="14"/>
  <c r="HC25" i="14"/>
  <c r="HD31" i="14"/>
  <c r="HC31" i="14"/>
  <c r="HD37" i="14"/>
  <c r="HC37" i="14"/>
  <c r="HD43" i="14"/>
  <c r="HC43" i="14"/>
  <c r="HD8" i="14"/>
  <c r="HC8" i="14"/>
  <c r="HD14" i="14"/>
  <c r="HC14" i="14"/>
  <c r="HD20" i="14"/>
  <c r="HC20" i="14"/>
  <c r="HD26" i="14"/>
  <c r="HC26" i="14"/>
  <c r="HD32" i="14"/>
  <c r="HC32" i="14"/>
  <c r="HD38" i="14"/>
  <c r="HC38" i="14"/>
  <c r="HD9" i="14"/>
  <c r="HC9" i="14"/>
  <c r="HD15" i="14"/>
  <c r="HC15" i="14"/>
  <c r="HD21" i="14"/>
  <c r="HC21" i="14"/>
  <c r="HD27" i="14"/>
  <c r="HC27" i="14"/>
  <c r="HD33" i="14"/>
  <c r="HC33" i="14"/>
  <c r="HD39" i="14"/>
  <c r="HC39" i="14"/>
  <c r="HD44" i="14"/>
  <c r="HC44" i="14"/>
  <c r="HD50" i="14"/>
  <c r="HC50" i="14"/>
  <c r="HD56" i="14"/>
  <c r="HC56" i="14"/>
  <c r="HD62" i="14"/>
  <c r="HC62" i="14"/>
  <c r="HD68" i="14"/>
  <c r="HC68" i="14"/>
  <c r="HD74" i="14"/>
  <c r="HC74" i="14"/>
  <c r="HD45" i="14"/>
  <c r="HC45" i="14"/>
  <c r="HD51" i="14"/>
  <c r="HC51" i="14"/>
  <c r="HD46" i="14"/>
  <c r="HC46" i="14"/>
  <c r="HD52" i="14"/>
  <c r="HC52" i="14"/>
  <c r="HD58" i="14"/>
  <c r="HC58" i="14"/>
  <c r="HD64" i="14"/>
  <c r="HC64" i="14"/>
  <c r="HD70" i="14"/>
  <c r="HC70" i="14"/>
  <c r="HD76" i="14"/>
  <c r="HC76" i="14"/>
  <c r="HD82" i="14"/>
  <c r="HC82" i="14"/>
  <c r="HD47" i="14"/>
  <c r="HC47" i="14"/>
  <c r="HD53" i="14"/>
  <c r="HC53" i="14"/>
  <c r="HD59" i="14"/>
  <c r="HC59" i="14"/>
  <c r="HD65" i="14"/>
  <c r="HC65" i="14"/>
  <c r="HD71" i="14"/>
  <c r="HC71" i="14"/>
  <c r="HD77" i="14"/>
  <c r="HC77" i="14"/>
  <c r="HD48" i="14"/>
  <c r="HC48" i="14"/>
  <c r="HD54" i="14"/>
  <c r="HC54" i="14"/>
  <c r="HD60" i="14"/>
  <c r="HC60" i="14"/>
  <c r="HD66" i="14"/>
  <c r="HC66" i="14"/>
  <c r="HD72" i="14"/>
  <c r="HC72" i="14"/>
  <c r="HD78" i="14"/>
  <c r="HC78" i="14"/>
  <c r="HD49" i="14"/>
  <c r="HC49" i="14"/>
  <c r="HD55" i="14"/>
  <c r="HC55" i="14"/>
  <c r="HD61" i="14"/>
  <c r="HC61" i="14"/>
  <c r="HD67" i="14"/>
  <c r="HC67" i="14"/>
  <c r="HD73" i="14"/>
  <c r="HC73" i="14"/>
  <c r="HD79" i="14"/>
  <c r="HC79" i="14"/>
  <c r="HD69" i="14"/>
  <c r="HC69" i="14"/>
  <c r="HD80" i="14"/>
  <c r="HC80" i="14"/>
  <c r="HD84" i="14"/>
  <c r="HC84" i="14"/>
  <c r="HD75" i="14"/>
  <c r="HC75" i="14"/>
  <c r="HD81" i="14"/>
  <c r="HC81" i="14"/>
  <c r="HD83" i="14"/>
  <c r="HC83" i="14"/>
  <c r="HD85" i="14"/>
  <c r="HC85" i="14"/>
  <c r="HD86" i="14"/>
  <c r="HC86" i="14"/>
  <c r="HD87" i="14"/>
  <c r="HC87" i="14"/>
  <c r="HD57" i="14"/>
  <c r="HC57" i="14"/>
  <c r="HD88" i="14"/>
  <c r="HC88" i="14"/>
  <c r="HD63" i="14"/>
  <c r="HC63" i="14"/>
  <c r="HD89" i="14"/>
  <c r="HC89" i="14"/>
  <c r="HB10" i="14"/>
  <c r="HA10" i="14"/>
  <c r="HB16" i="14"/>
  <c r="HA16" i="14"/>
  <c r="HB22" i="14"/>
  <c r="HA22" i="14"/>
  <c r="HB28" i="14"/>
  <c r="HA28" i="14"/>
  <c r="HB34" i="14"/>
  <c r="HA34" i="14"/>
  <c r="HB40" i="14"/>
  <c r="HA40" i="14"/>
  <c r="HB5" i="14"/>
  <c r="HA5" i="14"/>
  <c r="HB11" i="14"/>
  <c r="HA11" i="14"/>
  <c r="HB17" i="14"/>
  <c r="HA17" i="14"/>
  <c r="HB23" i="14"/>
  <c r="HA23" i="14"/>
  <c r="HB29" i="14"/>
  <c r="HA29" i="14"/>
  <c r="HB35" i="14"/>
  <c r="HA35" i="14"/>
  <c r="HB41" i="14"/>
  <c r="HA41" i="14"/>
  <c r="HB6" i="14"/>
  <c r="HA6" i="14"/>
  <c r="HB12" i="14"/>
  <c r="HA12" i="14"/>
  <c r="HB18" i="14"/>
  <c r="HA18" i="14"/>
  <c r="HB24" i="14"/>
  <c r="HA24" i="14"/>
  <c r="HB30" i="14"/>
  <c r="HA30" i="14"/>
  <c r="HB36" i="14"/>
  <c r="HA36" i="14"/>
  <c r="HB42" i="14"/>
  <c r="HA42" i="14"/>
  <c r="HB7" i="14"/>
  <c r="HA7" i="14"/>
  <c r="HB13" i="14"/>
  <c r="HA13" i="14"/>
  <c r="HB19" i="14"/>
  <c r="HA19" i="14"/>
  <c r="HB25" i="14"/>
  <c r="HA25" i="14"/>
  <c r="HB31" i="14"/>
  <c r="HA31" i="14"/>
  <c r="HB37" i="14"/>
  <c r="HA37" i="14"/>
  <c r="HB8" i="14"/>
  <c r="HA8" i="14"/>
  <c r="HB14" i="14"/>
  <c r="HA14" i="14"/>
  <c r="HB20" i="14"/>
  <c r="HA20" i="14"/>
  <c r="HB26" i="14"/>
  <c r="HA26" i="14"/>
  <c r="HB32" i="14"/>
  <c r="HA32" i="14"/>
  <c r="HB38" i="14"/>
  <c r="HA38" i="14"/>
  <c r="HB9" i="14"/>
  <c r="HA9" i="14"/>
  <c r="HB15" i="14"/>
  <c r="HA15" i="14"/>
  <c r="HB21" i="14"/>
  <c r="HA21" i="14"/>
  <c r="HB27" i="14"/>
  <c r="HA27" i="14"/>
  <c r="HB33" i="14"/>
  <c r="HA33" i="14"/>
  <c r="HB39" i="14"/>
  <c r="HA39" i="14"/>
  <c r="HB48" i="14"/>
  <c r="HA48" i="14"/>
  <c r="HB54" i="14"/>
  <c r="HA54" i="14"/>
  <c r="HB60" i="14"/>
  <c r="HA60" i="14"/>
  <c r="HB66" i="14"/>
  <c r="HA66" i="14"/>
  <c r="HB72" i="14"/>
  <c r="HA72" i="14"/>
  <c r="HB78" i="14"/>
  <c r="HA78" i="14"/>
  <c r="HB43" i="14"/>
  <c r="HA43" i="14"/>
  <c r="HB49" i="14"/>
  <c r="HA49" i="14"/>
  <c r="HB55" i="14"/>
  <c r="HA55" i="14"/>
  <c r="HB61" i="14"/>
  <c r="HA61" i="14"/>
  <c r="HB67" i="14"/>
  <c r="HA67" i="14"/>
  <c r="HB73" i="14"/>
  <c r="HA73" i="14"/>
  <c r="HB79" i="14"/>
  <c r="HA79" i="14"/>
  <c r="HB44" i="14"/>
  <c r="HA44" i="14"/>
  <c r="HB50" i="14"/>
  <c r="HA50" i="14"/>
  <c r="HB56" i="14"/>
  <c r="HA56" i="14"/>
  <c r="HB62" i="14"/>
  <c r="HA62" i="14"/>
  <c r="HB68" i="14"/>
  <c r="HA68" i="14"/>
  <c r="HB74" i="14"/>
  <c r="HA74" i="14"/>
  <c r="HB80" i="14"/>
  <c r="HA80" i="14"/>
  <c r="HB45" i="14"/>
  <c r="HA45" i="14"/>
  <c r="HB51" i="14"/>
  <c r="HA51" i="14"/>
  <c r="HB57" i="14"/>
  <c r="HA57" i="14"/>
  <c r="HB63" i="14"/>
  <c r="HA63" i="14"/>
  <c r="HB69" i="14"/>
  <c r="HA69" i="14"/>
  <c r="HB75" i="14"/>
  <c r="HA75" i="14"/>
  <c r="HB81" i="14"/>
  <c r="HA81" i="14"/>
  <c r="HB46" i="14"/>
  <c r="HA46" i="14"/>
  <c r="HB52" i="14"/>
  <c r="HA52" i="14"/>
  <c r="HB58" i="14"/>
  <c r="HA58" i="14"/>
  <c r="HB64" i="14"/>
  <c r="HA64" i="14"/>
  <c r="HB70" i="14"/>
  <c r="HA70" i="14"/>
  <c r="HB76" i="14"/>
  <c r="HA76" i="14"/>
  <c r="HB47" i="14"/>
  <c r="HA47" i="14"/>
  <c r="HB53" i="14"/>
  <c r="HA53" i="14"/>
  <c r="HB59" i="14"/>
  <c r="HA59" i="14"/>
  <c r="HB65" i="14"/>
  <c r="HA65" i="14"/>
  <c r="HB71" i="14"/>
  <c r="HA71" i="14"/>
  <c r="HB77" i="14"/>
  <c r="HA77" i="14"/>
  <c r="HB82" i="14"/>
  <c r="HA82" i="14"/>
  <c r="HB88" i="14"/>
  <c r="HA88" i="14"/>
  <c r="HB83" i="14"/>
  <c r="HA83" i="14"/>
  <c r="HB89" i="14"/>
  <c r="HA89" i="14"/>
  <c r="HB84" i="14"/>
  <c r="HA84" i="14"/>
  <c r="HB85" i="14"/>
  <c r="HA85" i="14"/>
  <c r="HB86" i="14"/>
  <c r="HA86" i="14"/>
  <c r="HB87" i="14"/>
  <c r="HA87" i="14"/>
  <c r="GZ10" i="14"/>
  <c r="GY10" i="14"/>
  <c r="GZ16" i="14"/>
  <c r="GY16" i="14"/>
  <c r="GZ22" i="14"/>
  <c r="GY22" i="14"/>
  <c r="GZ28" i="14"/>
  <c r="GY28" i="14"/>
  <c r="GZ34" i="14"/>
  <c r="GY34" i="14"/>
  <c r="GZ40" i="14"/>
  <c r="GY40" i="14"/>
  <c r="GZ5" i="14"/>
  <c r="GY5" i="14"/>
  <c r="GZ11" i="14"/>
  <c r="GY11" i="14"/>
  <c r="GZ17" i="14"/>
  <c r="GY17" i="14"/>
  <c r="GZ23" i="14"/>
  <c r="GY23" i="14"/>
  <c r="GZ29" i="14"/>
  <c r="GY29" i="14"/>
  <c r="GZ35" i="14"/>
  <c r="GY35" i="14"/>
  <c r="GZ6" i="14"/>
  <c r="GY6" i="14"/>
  <c r="GZ12" i="14"/>
  <c r="GY12" i="14"/>
  <c r="GZ18" i="14"/>
  <c r="GY18" i="14"/>
  <c r="GZ24" i="14"/>
  <c r="GY24" i="14"/>
  <c r="GZ30" i="14"/>
  <c r="GY30" i="14"/>
  <c r="GZ36" i="14"/>
  <c r="GY36" i="14"/>
  <c r="GZ7" i="14"/>
  <c r="GY7" i="14"/>
  <c r="GZ13" i="14"/>
  <c r="GY13" i="14"/>
  <c r="GZ19" i="14"/>
  <c r="GY19" i="14"/>
  <c r="GZ25" i="14"/>
  <c r="GY25" i="14"/>
  <c r="GZ31" i="14"/>
  <c r="GY31" i="14"/>
  <c r="GZ37" i="14"/>
  <c r="GY37" i="14"/>
  <c r="GZ8" i="14"/>
  <c r="GY8" i="14"/>
  <c r="GZ14" i="14"/>
  <c r="GY14" i="14"/>
  <c r="GZ20" i="14"/>
  <c r="GY20" i="14"/>
  <c r="GZ26" i="14"/>
  <c r="GY26" i="14"/>
  <c r="GZ32" i="14"/>
  <c r="GY32" i="14"/>
  <c r="GZ38" i="14"/>
  <c r="GY38" i="14"/>
  <c r="GZ9" i="14"/>
  <c r="GY9" i="14"/>
  <c r="GZ15" i="14"/>
  <c r="GY15" i="14"/>
  <c r="GZ21" i="14"/>
  <c r="GY21" i="14"/>
  <c r="GZ27" i="14"/>
  <c r="GY27" i="14"/>
  <c r="GZ33" i="14"/>
  <c r="GY33" i="14"/>
  <c r="GZ39" i="14"/>
  <c r="GY39" i="14"/>
  <c r="GZ47" i="14"/>
  <c r="GY47" i="14"/>
  <c r="GZ53" i="14"/>
  <c r="GY53" i="14"/>
  <c r="GZ59" i="14"/>
  <c r="GY59" i="14"/>
  <c r="GZ65" i="14"/>
  <c r="GY65" i="14"/>
  <c r="GZ71" i="14"/>
  <c r="GY71" i="14"/>
  <c r="GZ77" i="14"/>
  <c r="GY77" i="14"/>
  <c r="GZ41" i="14"/>
  <c r="GY41" i="14"/>
  <c r="GZ48" i="14"/>
  <c r="GY48" i="14"/>
  <c r="GZ54" i="14"/>
  <c r="GY54" i="14"/>
  <c r="GZ60" i="14"/>
  <c r="GY60" i="14"/>
  <c r="GZ66" i="14"/>
  <c r="GY66" i="14"/>
  <c r="GZ72" i="14"/>
  <c r="GY72" i="14"/>
  <c r="GZ78" i="14"/>
  <c r="GY78" i="14"/>
  <c r="GZ42" i="14"/>
  <c r="GY42" i="14"/>
  <c r="GZ49" i="14"/>
  <c r="GY49" i="14"/>
  <c r="GZ55" i="14"/>
  <c r="GY55" i="14"/>
  <c r="GZ61" i="14"/>
  <c r="GY61" i="14"/>
  <c r="GZ67" i="14"/>
  <c r="GY67" i="14"/>
  <c r="GZ73" i="14"/>
  <c r="GY73" i="14"/>
  <c r="GZ43" i="14"/>
  <c r="GY43" i="14"/>
  <c r="GZ44" i="14"/>
  <c r="GY44" i="14"/>
  <c r="GZ50" i="14"/>
  <c r="GY50" i="14"/>
  <c r="GZ56" i="14"/>
  <c r="GY56" i="14"/>
  <c r="GZ45" i="14"/>
  <c r="GY45" i="14"/>
  <c r="GZ51" i="14"/>
  <c r="GY51" i="14"/>
  <c r="GZ57" i="14"/>
  <c r="GY57" i="14"/>
  <c r="GZ63" i="14"/>
  <c r="GY63" i="14"/>
  <c r="GZ69" i="14"/>
  <c r="GY69" i="14"/>
  <c r="GZ75" i="14"/>
  <c r="GY75" i="14"/>
  <c r="GZ46" i="14"/>
  <c r="GY46" i="14"/>
  <c r="GZ52" i="14"/>
  <c r="GY52" i="14"/>
  <c r="GZ58" i="14"/>
  <c r="GY58" i="14"/>
  <c r="GZ64" i="14"/>
  <c r="GY64" i="14"/>
  <c r="GZ70" i="14"/>
  <c r="GY70" i="14"/>
  <c r="GZ76" i="14"/>
  <c r="GY76" i="14"/>
  <c r="GZ82" i="14"/>
  <c r="GY82" i="14"/>
  <c r="GZ68" i="14"/>
  <c r="GY68" i="14"/>
  <c r="GZ87" i="14"/>
  <c r="GY87" i="14"/>
  <c r="GZ74" i="14"/>
  <c r="GY74" i="14"/>
  <c r="GZ79" i="14"/>
  <c r="GY79" i="14"/>
  <c r="GZ85" i="14"/>
  <c r="GY85" i="14"/>
  <c r="GZ88" i="14"/>
  <c r="GY88" i="14"/>
  <c r="GZ89" i="14"/>
  <c r="GY89" i="14"/>
  <c r="GZ84" i="14"/>
  <c r="GY84" i="14"/>
  <c r="GZ80" i="14"/>
  <c r="GY80" i="14"/>
  <c r="GZ62" i="14"/>
  <c r="GY62" i="14"/>
  <c r="GZ81" i="14"/>
  <c r="GY81" i="14"/>
  <c r="GZ83" i="14"/>
  <c r="GY83" i="14"/>
  <c r="GZ86" i="14"/>
  <c r="GY86" i="14"/>
  <c r="GX10" i="14"/>
  <c r="GW10" i="14"/>
  <c r="GX16" i="14"/>
  <c r="GW16" i="14"/>
  <c r="GX22" i="14"/>
  <c r="GW22" i="14"/>
  <c r="GX28" i="14"/>
  <c r="GW28" i="14"/>
  <c r="GX34" i="14"/>
  <c r="GW34" i="14"/>
  <c r="GX40" i="14"/>
  <c r="GW40" i="14"/>
  <c r="GX5" i="14"/>
  <c r="GW5" i="14"/>
  <c r="GX11" i="14"/>
  <c r="GW11" i="14"/>
  <c r="GX17" i="14"/>
  <c r="GW17" i="14"/>
  <c r="GX23" i="14"/>
  <c r="GW23" i="14"/>
  <c r="GX29" i="14"/>
  <c r="GW29" i="14"/>
  <c r="GX35" i="14"/>
  <c r="GW35" i="14"/>
  <c r="GX41" i="14"/>
  <c r="GW41" i="14"/>
  <c r="GX6" i="14"/>
  <c r="GW6" i="14"/>
  <c r="GX12" i="14"/>
  <c r="GW12" i="14"/>
  <c r="GX18" i="14"/>
  <c r="GW18" i="14"/>
  <c r="GX24" i="14"/>
  <c r="GW24" i="14"/>
  <c r="GX30" i="14"/>
  <c r="GW30" i="14"/>
  <c r="GX36" i="14"/>
  <c r="GW36" i="14"/>
  <c r="GX42" i="14"/>
  <c r="GW42" i="14"/>
  <c r="GX7" i="14"/>
  <c r="GW7" i="14"/>
  <c r="GX13" i="14"/>
  <c r="GW13" i="14"/>
  <c r="GX19" i="14"/>
  <c r="GW19" i="14"/>
  <c r="GX25" i="14"/>
  <c r="GW25" i="14"/>
  <c r="GX31" i="14"/>
  <c r="GW31" i="14"/>
  <c r="GX37" i="14"/>
  <c r="GW37" i="14"/>
  <c r="GX43" i="14"/>
  <c r="GW43" i="14"/>
  <c r="GX8" i="14"/>
  <c r="GW8" i="14"/>
  <c r="GX14" i="14"/>
  <c r="GW14" i="14"/>
  <c r="GX20" i="14"/>
  <c r="GW20" i="14"/>
  <c r="GX26" i="14"/>
  <c r="GW26" i="14"/>
  <c r="GX32" i="14"/>
  <c r="GW32" i="14"/>
  <c r="GX38" i="14"/>
  <c r="GW38" i="14"/>
  <c r="GX9" i="14"/>
  <c r="GW9" i="14"/>
  <c r="GX15" i="14"/>
  <c r="GW15" i="14"/>
  <c r="GX21" i="14"/>
  <c r="GW21" i="14"/>
  <c r="GX27" i="14"/>
  <c r="GW27" i="14"/>
  <c r="GX33" i="14"/>
  <c r="GW33" i="14"/>
  <c r="GX39" i="14"/>
  <c r="GW39" i="14"/>
  <c r="GX45" i="14"/>
  <c r="GW45" i="14"/>
  <c r="GX51" i="14"/>
  <c r="GW51" i="14"/>
  <c r="GX57" i="14"/>
  <c r="GW57" i="14"/>
  <c r="GX63" i="14"/>
  <c r="GW63" i="14"/>
  <c r="GX69" i="14"/>
  <c r="GW69" i="14"/>
  <c r="GX75" i="14"/>
  <c r="GW75" i="14"/>
  <c r="GX46" i="14"/>
  <c r="GW46" i="14"/>
  <c r="GX52" i="14"/>
  <c r="GW52" i="14"/>
  <c r="GX58" i="14"/>
  <c r="GW58" i="14"/>
  <c r="GX64" i="14"/>
  <c r="GW64" i="14"/>
  <c r="GX70" i="14"/>
  <c r="GW70" i="14"/>
  <c r="GX76" i="14"/>
  <c r="GW76" i="14"/>
  <c r="GX82" i="14"/>
  <c r="GW82" i="14"/>
  <c r="GX47" i="14"/>
  <c r="GW47" i="14"/>
  <c r="GX53" i="14"/>
  <c r="GW53" i="14"/>
  <c r="GX59" i="14"/>
  <c r="GW59" i="14"/>
  <c r="GX65" i="14"/>
  <c r="GW65" i="14"/>
  <c r="GX71" i="14"/>
  <c r="GW71" i="14"/>
  <c r="GX77" i="14"/>
  <c r="GW77" i="14"/>
  <c r="GX83" i="14"/>
  <c r="GW83" i="14"/>
  <c r="GX48" i="14"/>
  <c r="GW48" i="14"/>
  <c r="GX54" i="14"/>
  <c r="GW54" i="14"/>
  <c r="GX60" i="14"/>
  <c r="GW60" i="14"/>
  <c r="GX66" i="14"/>
  <c r="GW66" i="14"/>
  <c r="GX72" i="14"/>
  <c r="GW72" i="14"/>
  <c r="GX78" i="14"/>
  <c r="GW78" i="14"/>
  <c r="GX49" i="14"/>
  <c r="GW49" i="14"/>
  <c r="GX55" i="14"/>
  <c r="GW55" i="14"/>
  <c r="GX61" i="14"/>
  <c r="GW61" i="14"/>
  <c r="GX67" i="14"/>
  <c r="GW67" i="14"/>
  <c r="GX73" i="14"/>
  <c r="GW73" i="14"/>
  <c r="GX79" i="14"/>
  <c r="GW79" i="14"/>
  <c r="GX44" i="14"/>
  <c r="GW44" i="14"/>
  <c r="GX50" i="14"/>
  <c r="GW50" i="14"/>
  <c r="GX56" i="14"/>
  <c r="GW56" i="14"/>
  <c r="GX62" i="14"/>
  <c r="GW62" i="14"/>
  <c r="GX68" i="14"/>
  <c r="GW68" i="14"/>
  <c r="GX74" i="14"/>
  <c r="GW74" i="14"/>
  <c r="GX80" i="14"/>
  <c r="GW80" i="14"/>
  <c r="GX81" i="14"/>
  <c r="GW81" i="14"/>
  <c r="GX84" i="14"/>
  <c r="GW84" i="14"/>
  <c r="GX85" i="14"/>
  <c r="GW85" i="14"/>
  <c r="GX86" i="14"/>
  <c r="GW86" i="14"/>
  <c r="GX87" i="14"/>
  <c r="GW87" i="14"/>
  <c r="GX88" i="14"/>
  <c r="GW88" i="14"/>
  <c r="GX89" i="14"/>
  <c r="GW89" i="14"/>
  <c r="GV5" i="14"/>
  <c r="GU5" i="14"/>
  <c r="GV6" i="14"/>
  <c r="GU6" i="14"/>
  <c r="GV7" i="14"/>
  <c r="GU7" i="14"/>
  <c r="GV8" i="14"/>
  <c r="GU8" i="14"/>
  <c r="GV9" i="14"/>
  <c r="GU9" i="14"/>
  <c r="GV10" i="14"/>
  <c r="GU10" i="14"/>
  <c r="GV11" i="14"/>
  <c r="GU11" i="14"/>
  <c r="GV12" i="14"/>
  <c r="GU12" i="14"/>
  <c r="GV13" i="14"/>
  <c r="GU13" i="14"/>
  <c r="GV14" i="14"/>
  <c r="GU14" i="14"/>
  <c r="GV15" i="14"/>
  <c r="GU15" i="14"/>
  <c r="GV16" i="14"/>
  <c r="GU16" i="14"/>
  <c r="GV17" i="14"/>
  <c r="GU17" i="14"/>
  <c r="GV18" i="14"/>
  <c r="GU18" i="14"/>
  <c r="GV19" i="14"/>
  <c r="GU19" i="14"/>
  <c r="GV20" i="14"/>
  <c r="GU20" i="14"/>
  <c r="GV21" i="14"/>
  <c r="GU21" i="14"/>
  <c r="GV22" i="14"/>
  <c r="GU22" i="14"/>
  <c r="GV23" i="14"/>
  <c r="GU23" i="14"/>
  <c r="GV24" i="14"/>
  <c r="GU24" i="14"/>
  <c r="GV25" i="14"/>
  <c r="GU25" i="14"/>
  <c r="GV26" i="14"/>
  <c r="GU26" i="14"/>
  <c r="GV27" i="14"/>
  <c r="GU27" i="14"/>
  <c r="GV28" i="14"/>
  <c r="GU28" i="14"/>
  <c r="GV29" i="14"/>
  <c r="GU29" i="14"/>
  <c r="GV30" i="14"/>
  <c r="GU30" i="14"/>
  <c r="GV31" i="14"/>
  <c r="GU31" i="14"/>
  <c r="GV32" i="14"/>
  <c r="GU32" i="14"/>
  <c r="GV33" i="14"/>
  <c r="GU33" i="14"/>
  <c r="GV34" i="14"/>
  <c r="GU34" i="14"/>
  <c r="GV35" i="14"/>
  <c r="GU35" i="14"/>
  <c r="GV36" i="14"/>
  <c r="GU36" i="14"/>
  <c r="GV37" i="14"/>
  <c r="GU37" i="14"/>
  <c r="GV38" i="14"/>
  <c r="GU38" i="14"/>
  <c r="GV39" i="14"/>
  <c r="GU39" i="14"/>
  <c r="GV40" i="14"/>
  <c r="GU40" i="14"/>
  <c r="GV41" i="14"/>
  <c r="GU41" i="14"/>
  <c r="GV42" i="14"/>
  <c r="GU42" i="14"/>
  <c r="GV43" i="14"/>
  <c r="GU43" i="14"/>
  <c r="GV44" i="14"/>
  <c r="GU44" i="14"/>
  <c r="GV45" i="14"/>
  <c r="GU45" i="14"/>
  <c r="GV47" i="14"/>
  <c r="GU47" i="14"/>
  <c r="GV48" i="14"/>
  <c r="GU48" i="14"/>
  <c r="GV49" i="14"/>
  <c r="GU49" i="14"/>
  <c r="GV50" i="14"/>
  <c r="GU50" i="14"/>
  <c r="GV51" i="14"/>
  <c r="GU51" i="14"/>
  <c r="GV52" i="14"/>
  <c r="GU52" i="14"/>
  <c r="GV53" i="14"/>
  <c r="GU53" i="14"/>
  <c r="GV54" i="14"/>
  <c r="GU54" i="14"/>
  <c r="GV55" i="14"/>
  <c r="GU55" i="14"/>
  <c r="GV56" i="14"/>
  <c r="GU56" i="14"/>
  <c r="GV57" i="14"/>
  <c r="GU57" i="14"/>
  <c r="GV58" i="14"/>
  <c r="GU58" i="14"/>
  <c r="GV59" i="14"/>
  <c r="GU59" i="14"/>
  <c r="GV60" i="14"/>
  <c r="GU60" i="14"/>
  <c r="GV61" i="14"/>
  <c r="GU61" i="14"/>
  <c r="GV62" i="14"/>
  <c r="GU62" i="14"/>
  <c r="GV63" i="14"/>
  <c r="GU63" i="14"/>
  <c r="GV64" i="14"/>
  <c r="GU64" i="14"/>
  <c r="GV65" i="14"/>
  <c r="GU65" i="14"/>
  <c r="GV66" i="14"/>
  <c r="GU66" i="14"/>
  <c r="GV67" i="14"/>
  <c r="GU67" i="14"/>
  <c r="GV68" i="14"/>
  <c r="GU68" i="14"/>
  <c r="GV69" i="14"/>
  <c r="GU69" i="14"/>
  <c r="GV70" i="14"/>
  <c r="GU70" i="14"/>
  <c r="GV71" i="14"/>
  <c r="GU71" i="14"/>
  <c r="GV72" i="14"/>
  <c r="GU72" i="14"/>
  <c r="GV73" i="14"/>
  <c r="GU73" i="14"/>
  <c r="GV74" i="14"/>
  <c r="GU74" i="14"/>
  <c r="GV75" i="14"/>
  <c r="GU75" i="14"/>
  <c r="GV76" i="14"/>
  <c r="GU76" i="14"/>
  <c r="GV77" i="14"/>
  <c r="GU77" i="14"/>
  <c r="GV78" i="14"/>
  <c r="GU78" i="14"/>
  <c r="GV79" i="14"/>
  <c r="GU79" i="14"/>
  <c r="GV80" i="14"/>
  <c r="GU80" i="14"/>
  <c r="GV81" i="14"/>
  <c r="GU81" i="14"/>
  <c r="GV82" i="14"/>
  <c r="GU82" i="14"/>
  <c r="GV83" i="14"/>
  <c r="GU83" i="14"/>
  <c r="GV46" i="14"/>
  <c r="GU46" i="14"/>
  <c r="GV87" i="14"/>
  <c r="GU87" i="14"/>
  <c r="GV84" i="14"/>
  <c r="GU84" i="14"/>
  <c r="GV85" i="14"/>
  <c r="GU85" i="14"/>
  <c r="GV86" i="14"/>
  <c r="GU86" i="14"/>
  <c r="GV88" i="14"/>
  <c r="GU88" i="14"/>
  <c r="GV89" i="14"/>
  <c r="GU89" i="14"/>
</calcChain>
</file>

<file path=xl/sharedStrings.xml><?xml version="1.0" encoding="utf-8"?>
<sst xmlns="http://schemas.openxmlformats.org/spreadsheetml/2006/main" count="8228" uniqueCount="227">
  <si>
    <t>00000000000000000 Доходы бюджета - ИТОГО</t>
  </si>
  <si>
    <t>10000000000000000 НАЛОГОВЫЕ И НЕНАЛОГОВЫЕ ДОХОДЫ</t>
  </si>
  <si>
    <t>10500000000000000 НАЛОГИ НА СОВОКУПНЫЙ ДОХОД</t>
  </si>
  <si>
    <t>10900000000000000 ЗАДОЛЖЕННОСТЬ И ПЕРЕРАСЧЕТЫ ПО ОТМЕНЕННЫМ НАЛОГАМ, СБОРАМ И ИНЫМ ОБЯЗАТЕЛЬНЫМ ПЛАТЕЖАМ</t>
  </si>
  <si>
    <t>11100000000000000 ДОХОДЫ ОТ ИСПОЛЬЗОВАНИЯ ИМУЩЕСТВА, НАХОДЯЩЕГОСЯ В ГОСУДАРСТВЕННОЙ И МУНИЦИПАЛЬНОЙ СОБСТВЕННОСТИ</t>
  </si>
  <si>
    <t>11400000000000000 ДОХОДЫ ОТ ПРОДАЖИ МАТЕРИАЛЬНЫХ И НЕМАТЕРИАЛЬНЫХ АКТИВОВ</t>
  </si>
  <si>
    <t>11600000000000000 ШТРАФЫ, САНКЦИИ, ВОЗМЕЩЕНИЕ УЩЕРБА</t>
  </si>
  <si>
    <t>11700000000000000 ПРОЧИЕ НЕНАЛОГОВЫЕ ДОХОДЫ</t>
  </si>
  <si>
    <t>20000000000000000 БЕЗВОЗМЕЗДНЫЕ ПОСТУПЛЕНИЯ</t>
  </si>
  <si>
    <t>10400000000000000 НАЛОГИ НА ТОВАРЫ, ВВОЗИМЫЕ НА ТЕРРИТОРИЮ РОССИЙСКОЙ ФЕДЕРАЦИИ</t>
  </si>
  <si>
    <t>10800000000000000 ГОСУДАРСТВЕННАЯ ПОШЛИНА</t>
  </si>
  <si>
    <t>11200000000000000 ПЛАТЕЖИ ПРИ ПОЛЬЗОВАНИИ ПРИРОДНЫМИ РЕСУРСАМИ</t>
  </si>
  <si>
    <t>11500000000000000 АДМИНИСТРАТИВНЫЕ ПЛАТЕЖИ И СБОРЫ</t>
  </si>
  <si>
    <t>10101000000000110 Налог на прибыль организаций</t>
  </si>
  <si>
    <t>10300000000000000 НАЛОГИ НА ТОВАРЫ (РАБОТЫ, УСЛУГИ), РЕАЛИЗУЕМЫЕ НА ТЕРРИТОРИИ РОССИЙСКОЙ ФЕДЕРАЦИИ</t>
  </si>
  <si>
    <t>10700000000000000 НАЛОГИ, СБОРЫ И РЕГУЛЯРНЫЕ ПЛАТЕЖИ ЗА ПОЛЬЗОВАНИЕ ПРИРОДНЫМИ РЕСУРСАМИ</t>
  </si>
  <si>
    <t>10102000010000110 Налог на доходы физических лиц</t>
  </si>
  <si>
    <t>10600000000000000 НАЛОГИ НА ИМУЩЕСТВО</t>
  </si>
  <si>
    <t/>
  </si>
  <si>
    <t>Отчетная дата</t>
  </si>
  <si>
    <t>2018-01-01</t>
  </si>
  <si>
    <t>Итог</t>
  </si>
  <si>
    <t>Дальневосточный федеральный округ</t>
  </si>
  <si>
    <t>Амурская область</t>
  </si>
  <si>
    <t>Еврейская автономная область</t>
  </si>
  <si>
    <t>Забайкальский край</t>
  </si>
  <si>
    <t>Камчатский край</t>
  </si>
  <si>
    <t>Магаданская область</t>
  </si>
  <si>
    <t>Приморский край</t>
  </si>
  <si>
    <t>Республика Бурятия</t>
  </si>
  <si>
    <t>Республика Саха (Якутия)</t>
  </si>
  <si>
    <t>Сахалинская область</t>
  </si>
  <si>
    <t>Хабаровский край</t>
  </si>
  <si>
    <t>Чукотский автономный округ</t>
  </si>
  <si>
    <t>Приволжский федеральный округ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</si>
  <si>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</si>
  <si>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</si>
  <si>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</si>
  <si>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</si>
  <si>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Пермский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</si>
  <si>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</si>
  <si>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</si>
  <si>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</si>
  <si>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 (Татарстан)</t>
  </si>
  <si>
    <t>Самарская область</t>
  </si>
  <si>
    <t>Саратовская область</t>
  </si>
  <si>
    <t>Удмуртская Республика</t>
  </si>
  <si>
    <t>Ульяновская область</t>
  </si>
  <si>
    <t>Чувашская Республика</t>
  </si>
  <si>
    <t>Северо-Западный федеральный округ</t>
  </si>
  <si>
    <t>Архангельская область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</si>
  <si>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</si>
  <si>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</si>
  <si>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</si>
  <si>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</si>
  <si>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Ненецкий автономный округ</t>
  </si>
  <si>
    <t>Новгородская область</t>
  </si>
  <si>
    <t>Псковская область</t>
  </si>
  <si>
    <t>Республика Карелия</t>
  </si>
  <si>
    <t>Республика Коми</t>
  </si>
  <si>
    <t>г. Санкт-Петербург</t>
  </si>
  <si>
    <t>Северо-Кавказский федеральный округ</t>
  </si>
  <si>
    <t>Кабардино-Балкарская Республика</t>
  </si>
  <si>
    <t>Карачаево-Черкесская Республика</t>
  </si>
  <si>
    <t>Республика Дагестан</t>
  </si>
  <si>
    <t>Республика Ингушетия</t>
  </si>
  <si>
    <t>Республика Северная Осетия-Алания</t>
  </si>
  <si>
    <t>Ставропольский край</t>
  </si>
  <si>
    <t>Чеченская Республика</t>
  </si>
  <si>
    <t>Сибирский федеральный округ</t>
  </si>
  <si>
    <t>Алтайский край</t>
  </si>
  <si>
    <t>Иркутская область</t>
  </si>
  <si>
    <t>Кемеровская область - Кузбасс</t>
  </si>
  <si>
    <t>Красноярский край</t>
  </si>
  <si>
    <t>Новосибирская область</t>
  </si>
  <si>
    <t>Омская область</t>
  </si>
  <si>
    <t>Республика Горный Алтай</t>
  </si>
  <si>
    <t>Республика Тыва</t>
  </si>
  <si>
    <t>Республика Хакасия</t>
  </si>
  <si>
    <t>Томская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</si>
  <si>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</si>
  <si>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</si>
  <si>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</si>
  <si>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</si>
  <si>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>Ханты-Мансийский автономный округ - Югра</t>
  </si>
  <si>
    <t>Челябинская область</t>
  </si>
  <si>
    <t>Ямало-Ненецкий автономный округ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</si>
  <si>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</si>
  <si>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</si>
  <si>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</si>
  <si>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</si>
  <si>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</si>
  <si>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</si>
  <si>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</si>
  <si>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</si>
  <si>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</si>
  <si>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</si>
  <si>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</si>
  <si>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</si>
  <si>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</si>
  <si>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</si>
  <si>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</si>
  <si>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</si>
  <si>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</si>
  <si>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</si>
  <si>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Байконур</t>
  </si>
  <si>
    <t>г. Москва</t>
  </si>
  <si>
    <t>Южный федеральный округ</t>
  </si>
  <si>
    <t>Астраханская область</t>
  </si>
  <si>
    <t>Волгоградская область</t>
  </si>
  <si>
    <t>Краснодарский край</t>
  </si>
  <si>
    <t>Республика Адыгея (Адыгея)</t>
  </si>
  <si>
    <t>Республика Калмыкия</t>
  </si>
  <si>
    <t>Республика Крым</t>
  </si>
  <si>
    <t>Ростовская область</t>
  </si>
  <si>
    <t>г. Севастополь</t>
  </si>
  <si>
    <t>Федеральный округ</t>
  </si>
  <si>
    <t>Регион</t>
  </si>
  <si>
    <t>Код региона</t>
  </si>
  <si>
    <t>10000000</t>
  </si>
  <si>
    <t>99000000</t>
  </si>
  <si>
    <t>76000000</t>
  </si>
  <si>
    <t>30000000</t>
  </si>
  <si>
    <t>44000000</t>
  </si>
  <si>
    <t>05000000</t>
  </si>
  <si>
    <t>81000000</t>
  </si>
  <si>
    <t>98000000</t>
  </si>
  <si>
    <t>64000000</t>
  </si>
  <si>
    <t>08000000</t>
  </si>
  <si>
    <t>77000000</t>
  </si>
  <si>
    <t>33000000</t>
  </si>
  <si>
    <t>22000000</t>
  </si>
  <si>
    <t>53000000</t>
  </si>
  <si>
    <t>56000000</t>
  </si>
  <si>
    <t>57000000</t>
  </si>
  <si>
    <t>80000000</t>
  </si>
  <si>
    <t>88000000</t>
  </si>
  <si>
    <t>89000000</t>
  </si>
  <si>
    <t>92000000</t>
  </si>
  <si>
    <t>36000000</t>
  </si>
  <si>
    <t>63000000</t>
  </si>
  <si>
    <t>94000000</t>
  </si>
  <si>
    <t>73000000</t>
  </si>
  <si>
    <t>97000000</t>
  </si>
  <si>
    <t>11000000</t>
  </si>
  <si>
    <t>19000000</t>
  </si>
  <si>
    <t>27000000</t>
  </si>
  <si>
    <t>41000000</t>
  </si>
  <si>
    <t>47000000</t>
  </si>
  <si>
    <t>11800000</t>
  </si>
  <si>
    <t>49000000</t>
  </si>
  <si>
    <t>58000000</t>
  </si>
  <si>
    <t>86000000</t>
  </si>
  <si>
    <t>87000000</t>
  </si>
  <si>
    <t>40000000</t>
  </si>
  <si>
    <t>83000000</t>
  </si>
  <si>
    <t>91000000</t>
  </si>
  <si>
    <t>82000000</t>
  </si>
  <si>
    <t>26000000</t>
  </si>
  <si>
    <t>90000000</t>
  </si>
  <si>
    <t>07000000</t>
  </si>
  <si>
    <t>96000000</t>
  </si>
  <si>
    <t>01000000</t>
  </si>
  <si>
    <t>25000000</t>
  </si>
  <si>
    <t>32000000</t>
  </si>
  <si>
    <t>04000000</t>
  </si>
  <si>
    <t>50000000</t>
  </si>
  <si>
    <t>52000000</t>
  </si>
  <si>
    <t>84000000</t>
  </si>
  <si>
    <t>93000000</t>
  </si>
  <si>
    <t>95000000</t>
  </si>
  <si>
    <t>69000000</t>
  </si>
  <si>
    <t>37000000</t>
  </si>
  <si>
    <t>65000000</t>
  </si>
  <si>
    <t>71000000</t>
  </si>
  <si>
    <t>71800000</t>
  </si>
  <si>
    <t>75000000</t>
  </si>
  <si>
    <t>71900000</t>
  </si>
  <si>
    <t>14000000</t>
  </si>
  <si>
    <t>15000000</t>
  </si>
  <si>
    <t>17000000</t>
  </si>
  <si>
    <t>20000000</t>
  </si>
  <si>
    <t>24000000</t>
  </si>
  <si>
    <t>29000000</t>
  </si>
  <si>
    <t>34000000</t>
  </si>
  <si>
    <t>38000000</t>
  </si>
  <si>
    <t>42000000</t>
  </si>
  <si>
    <t>46000000</t>
  </si>
  <si>
    <t>54000000</t>
  </si>
  <si>
    <t>61000000</t>
  </si>
  <si>
    <t>66000000</t>
  </si>
  <si>
    <t>68000000</t>
  </si>
  <si>
    <t>28000000</t>
  </si>
  <si>
    <t>70000000</t>
  </si>
  <si>
    <t>78000000</t>
  </si>
  <si>
    <t>55000000</t>
  </si>
  <si>
    <t>45000000</t>
  </si>
  <si>
    <t>12000000</t>
  </si>
  <si>
    <t>18000000</t>
  </si>
  <si>
    <t>03000000</t>
  </si>
  <si>
    <t>79000000</t>
  </si>
  <si>
    <t>85000000</t>
  </si>
  <si>
    <t>35000000</t>
  </si>
  <si>
    <t>60000000</t>
  </si>
  <si>
    <t>67000000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</si>
  <si>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</si>
  <si>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</si>
  <si>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</si>
  <si>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</si>
  <si>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</si>
  <si>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</si>
  <si>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</si>
  <si>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</si>
  <si>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</si>
  <si>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</si>
  <si>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</si>
  <si>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фев-янв</t>
  </si>
  <si>
    <t>апр-мар</t>
  </si>
  <si>
    <t>май-апр</t>
  </si>
  <si>
    <t>июл-июн</t>
  </si>
  <si>
    <t>июн-май</t>
  </si>
  <si>
    <t>мар-фев</t>
  </si>
  <si>
    <t>авг-июл</t>
  </si>
  <si>
    <t>сен-авг</t>
  </si>
  <si>
    <t>окт-сен</t>
  </si>
  <si>
    <t>ноя-окт</t>
  </si>
  <si>
    <t>дек-ноя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</si>
</sst>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CE6"/>
      </patternFill>
    </fill>
    <fill>
      <patternFill patternType="none">
        <bgColor indexed="9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2" borderId="2" xfId="0" applyFill="1" applyBorder="1" applyAlignment="1">
      <alignment vertical="top" wrapText="1"/>
    </xf>
    <xf numFmtId="4" fontId="0" fillId="3" borderId="2" xfId="0" applyNumberFormat="1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49" fontId="0" fillId="2" borderId="2" xfId="0" applyNumberFormat="1" applyFill="1" applyBorder="1" applyAlignment="1">
      <alignment vertical="top" wrapText="1"/>
    </xf>
    <xf numFmtId="0" fontId="0" fillId="2" borderId="2" xfId="0" applyFill="1" applyBorder="1" applyAlignment="1">
      <alignment horizontal="center" vertical="top" wrapText="1"/>
    </xf>
    <xf numFmtId="4" fontId="0" fillId="3" borderId="2" xfId="0" applyNumberForma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4" fontId="0" fillId="0" borderId="2" xfId="0" applyNumberFormat="1" applyFill="1" applyBorder="1" applyAlignment="1">
      <alignment vertical="top" wrapText="1"/>
    </xf>
    <xf numFmtId="0" fontId="0" fillId="2" borderId="2" xfId="0" applyNumberFormat="1" applyFill="1" applyBorder="1" applyAlignment="1">
      <alignment vertical="top" wrapText="1"/>
    </xf>
    <xf numFmtId="0" fontId="0" fillId="2" borderId="2" xfId="0" applyFill="1" applyBorder="1" applyAlignment="1">
      <alignment horizontal="right" vertical="top" wrapText="1"/>
    </xf>
    <xf numFmtId="4" fontId="0" fillId="0" borderId="2" xfId="0" applyNumberForma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2" borderId="3" xfId="0" applyFill="1" applyBorder="1" applyAlignment="1">
      <alignment horizontal="center" vertical="top" wrapText="1"/>
    </xf>
    <xf numFmtId="0" fontId="0" fillId="2" borderId="7" xfId="0" applyFill="1" applyBorder="1" applyAlignment="1">
      <alignment horizontal="center" vertical="top" wrapText="1"/>
    </xf>
  </cellXfs>
  <cellStyles count="1">
    <cellStyle name="Обычный" xfId="0" builtinId="0"/>
  </cellStyles>
  <dxfs count="19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"/>
  <sheetViews>
    <sheetView zoomScale="85" zoomScaleNormal="85" workbookViewId="0">
      <selection activeCell="E3" sqref="E3"/>
    </sheetView>
  </sheetViews>
  <sheetFormatPr defaultRowHeight="15" x14ac:dyDescent="0.25"/>
  <cols>
    <col min="1" max="4" width="28.7109375" customWidth="1"/>
    <col min="5" max="23" width="25.7109375" customWidth="1"/>
  </cols>
  <sheetData>
    <row r="1" spans="1:23" ht="45" customHeight="1" x14ac:dyDescent="0.25">
      <c r="A1" s="4" t="s">
        <v>116</v>
      </c>
      <c r="B1" s="4" t="s">
        <v>117</v>
      </c>
      <c r="C1" s="4" t="s">
        <v>118</v>
      </c>
      <c r="D1" s="5" t="s">
        <v>19</v>
      </c>
      <c r="E1" s="2" t="s">
        <v>0</v>
      </c>
      <c r="F1" s="2" t="s">
        <v>1</v>
      </c>
      <c r="G1" s="2" t="s">
        <v>13</v>
      </c>
      <c r="H1" s="2" t="s">
        <v>16</v>
      </c>
      <c r="I1" s="2" t="s">
        <v>14</v>
      </c>
      <c r="J1" s="2" t="s">
        <v>9</v>
      </c>
      <c r="K1" s="2" t="s">
        <v>2</v>
      </c>
      <c r="L1" s="2" t="s">
        <v>17</v>
      </c>
      <c r="M1" s="2" t="s">
        <v>15</v>
      </c>
      <c r="N1" s="2" t="s">
        <v>10</v>
      </c>
      <c r="O1" s="2" t="s">
        <v>3</v>
      </c>
      <c r="P1" s="2" t="s">
        <v>4</v>
      </c>
      <c r="Q1" s="2" t="s">
        <v>11</v>
      </c>
      <c r="R1" s="2" t="s">
        <v>5</v>
      </c>
      <c r="S1" s="2" t="s">
        <v>12</v>
      </c>
      <c r="T1" s="2" t="s">
        <v>6</v>
      </c>
      <c r="U1" s="2" t="s">
        <v>7</v>
      </c>
      <c r="V1" s="2" t="s">
        <v>8</v>
      </c>
      <c r="W1" s="2" t="s">
        <v>18</v>
      </c>
    </row>
    <row r="2" spans="1:23" x14ac:dyDescent="0.25">
      <c r="A2" s="6" t="s">
        <v>21</v>
      </c>
      <c r="B2" s="6"/>
      <c r="C2" s="6"/>
      <c r="D2" s="6"/>
      <c r="E2" s="3">
        <v>21516305207989.949</v>
      </c>
      <c r="F2" s="3">
        <v>17443894199761.68</v>
      </c>
      <c r="G2" s="3">
        <v>4888573955396.4697</v>
      </c>
      <c r="H2" s="3">
        <v>6320161442844.7803</v>
      </c>
      <c r="I2" s="3">
        <v>1188893125734.8799</v>
      </c>
      <c r="J2" s="3">
        <v>289898851.04000002</v>
      </c>
      <c r="K2" s="3">
        <v>866611273900.52002</v>
      </c>
      <c r="L2" s="3">
        <v>2423682252218.2798</v>
      </c>
      <c r="M2" s="3">
        <v>140352094685.67999</v>
      </c>
      <c r="N2" s="3">
        <v>83533892417.050003</v>
      </c>
      <c r="O2" s="3">
        <v>173470372.69</v>
      </c>
      <c r="P2" s="3">
        <v>791156123676.96997</v>
      </c>
      <c r="Q2" s="3">
        <v>52580275840.18</v>
      </c>
      <c r="R2" s="3">
        <v>253922518956.67001</v>
      </c>
      <c r="S2" s="3">
        <v>2089071597.6600001</v>
      </c>
      <c r="T2" s="3">
        <v>228740919548.39999</v>
      </c>
      <c r="U2" s="3">
        <v>85320797446.149994</v>
      </c>
      <c r="V2" s="3">
        <v>3480704816295.4102</v>
      </c>
      <c r="W2" s="3">
        <v>59766985337534.461</v>
      </c>
    </row>
    <row r="3" spans="1:23" ht="30" x14ac:dyDescent="0.25">
      <c r="A3" s="2" t="s">
        <v>22</v>
      </c>
      <c r="B3" s="2" t="s">
        <v>23</v>
      </c>
      <c r="C3" s="7" t="s">
        <v>119</v>
      </c>
      <c r="D3" s="2" t="s">
        <v>20</v>
      </c>
      <c r="E3" s="14">
        <v>116197896710.16</v>
      </c>
      <c r="F3" s="3">
        <v>95622906553.320007</v>
      </c>
      <c r="G3" s="3">
        <v>21081667256.380001</v>
      </c>
      <c r="H3" s="3">
        <v>34338540880.240002</v>
      </c>
      <c r="I3" s="3">
        <v>4898453929.1999998</v>
      </c>
      <c r="J3" s="1" t="s">
        <v>18</v>
      </c>
      <c r="K3" s="3">
        <v>5028788310.4399996</v>
      </c>
      <c r="L3" s="3">
        <v>19177191040</v>
      </c>
      <c r="M3" s="3">
        <v>3188671288.0799999</v>
      </c>
      <c r="N3" s="3">
        <v>563859842.51999998</v>
      </c>
      <c r="O3" s="3">
        <v>16639.36</v>
      </c>
      <c r="P3" s="3">
        <v>2465974678.6199999</v>
      </c>
      <c r="Q3" s="3">
        <v>569244327.41999996</v>
      </c>
      <c r="R3" s="3">
        <v>882681636.58000004</v>
      </c>
      <c r="S3" s="3">
        <v>36242791.020000003</v>
      </c>
      <c r="T3" s="3">
        <v>1663144021.7</v>
      </c>
      <c r="U3" s="3">
        <v>41604342.520000003</v>
      </c>
      <c r="V3" s="3">
        <v>20574990156.84</v>
      </c>
      <c r="W3" s="3">
        <v>326331874404.40002</v>
      </c>
    </row>
    <row r="4" spans="1:23" ht="30" x14ac:dyDescent="0.25">
      <c r="A4" s="2" t="s">
        <v>22</v>
      </c>
      <c r="B4" s="2" t="s">
        <v>24</v>
      </c>
      <c r="C4" s="7" t="s">
        <v>120</v>
      </c>
      <c r="D4" s="2" t="s">
        <v>20</v>
      </c>
      <c r="E4" s="3">
        <v>21247971598.459999</v>
      </c>
      <c r="F4" s="3">
        <v>14428740487.9</v>
      </c>
      <c r="G4" s="3">
        <v>2304403729.5</v>
      </c>
      <c r="H4" s="3">
        <v>5749533949.6400003</v>
      </c>
      <c r="I4" s="3">
        <v>890336918.75999999</v>
      </c>
      <c r="J4" s="1" t="s">
        <v>18</v>
      </c>
      <c r="K4" s="3">
        <v>756961625.08000004</v>
      </c>
      <c r="L4" s="3">
        <v>3231233331.8200002</v>
      </c>
      <c r="M4" s="3">
        <v>132254561.02</v>
      </c>
      <c r="N4" s="3">
        <v>100590837.84</v>
      </c>
      <c r="O4" s="3">
        <v>1848.72</v>
      </c>
      <c r="P4" s="3">
        <v>730088238.74000001</v>
      </c>
      <c r="Q4" s="3">
        <v>85436613.840000004</v>
      </c>
      <c r="R4" s="3">
        <v>92226740.159999996</v>
      </c>
      <c r="S4" s="3">
        <v>17394640</v>
      </c>
      <c r="T4" s="3">
        <v>137898701.25999999</v>
      </c>
      <c r="U4" s="3">
        <v>23120144.440000001</v>
      </c>
      <c r="V4" s="3">
        <v>6819231110.5600004</v>
      </c>
      <c r="W4" s="3">
        <v>56747425077.739998</v>
      </c>
    </row>
    <row r="5" spans="1:23" ht="30" x14ac:dyDescent="0.25">
      <c r="A5" s="2" t="s">
        <v>22</v>
      </c>
      <c r="B5" s="2" t="s">
        <v>25</v>
      </c>
      <c r="C5" s="7" t="s">
        <v>121</v>
      </c>
      <c r="D5" s="2" t="s">
        <v>20</v>
      </c>
      <c r="E5" s="3">
        <v>117600542428.03999</v>
      </c>
      <c r="F5" s="3">
        <v>81240250832.979996</v>
      </c>
      <c r="G5" s="3">
        <v>16538466007.6</v>
      </c>
      <c r="H5" s="3">
        <v>35657584160.099998</v>
      </c>
      <c r="I5" s="3">
        <v>5960344802.4200001</v>
      </c>
      <c r="J5" s="1" t="s">
        <v>18</v>
      </c>
      <c r="K5" s="3">
        <v>3728837324.7399998</v>
      </c>
      <c r="L5" s="3">
        <v>10906834032.559999</v>
      </c>
      <c r="M5" s="3">
        <v>3655768048.7800002</v>
      </c>
      <c r="N5" s="3">
        <v>514449558.66000003</v>
      </c>
      <c r="O5" s="3">
        <v>678081.84</v>
      </c>
      <c r="P5" s="3">
        <v>1355534395.3599999</v>
      </c>
      <c r="Q5" s="3">
        <v>502209879.10000002</v>
      </c>
      <c r="R5" s="3">
        <v>388605972.75999999</v>
      </c>
      <c r="S5" s="3">
        <v>3044611.9</v>
      </c>
      <c r="T5" s="3">
        <v>1174148045.28</v>
      </c>
      <c r="U5" s="3">
        <v>72894908.859999999</v>
      </c>
      <c r="V5" s="3">
        <v>36360291595.059998</v>
      </c>
      <c r="W5" s="3">
        <v>315660484686.03998</v>
      </c>
    </row>
    <row r="6" spans="1:23" ht="30" x14ac:dyDescent="0.25">
      <c r="A6" s="2" t="s">
        <v>22</v>
      </c>
      <c r="B6" s="2" t="s">
        <v>26</v>
      </c>
      <c r="C6" s="7" t="s">
        <v>122</v>
      </c>
      <c r="D6" s="2" t="s">
        <v>20</v>
      </c>
      <c r="E6" s="3">
        <v>151546773321.73999</v>
      </c>
      <c r="F6" s="3">
        <v>60523420594.099998</v>
      </c>
      <c r="G6" s="3">
        <v>7348674108.9799995</v>
      </c>
      <c r="H6" s="3">
        <v>34297748393.700001</v>
      </c>
      <c r="I6" s="3">
        <v>2314188714.8800001</v>
      </c>
      <c r="J6" s="1" t="s">
        <v>18</v>
      </c>
      <c r="K6" s="3">
        <v>5658453105.4200001</v>
      </c>
      <c r="L6" s="3">
        <v>6061408620.4200001</v>
      </c>
      <c r="M6" s="3">
        <v>1418111642.5799999</v>
      </c>
      <c r="N6" s="3">
        <v>306998523.33999997</v>
      </c>
      <c r="O6" s="3">
        <v>-94280.54</v>
      </c>
      <c r="P6" s="3">
        <v>1059489870.96</v>
      </c>
      <c r="Q6" s="3">
        <v>590007235.34000003</v>
      </c>
      <c r="R6" s="3">
        <v>265570982.72</v>
      </c>
      <c r="S6" s="3">
        <v>3251157.94</v>
      </c>
      <c r="T6" s="3">
        <v>710470143.77999997</v>
      </c>
      <c r="U6" s="3">
        <v>39970036.399999999</v>
      </c>
      <c r="V6" s="3">
        <v>91023352727.639999</v>
      </c>
      <c r="W6" s="3">
        <v>363167794899.40002</v>
      </c>
    </row>
    <row r="7" spans="1:23" ht="30" x14ac:dyDescent="0.25">
      <c r="A7" s="2" t="s">
        <v>22</v>
      </c>
      <c r="B7" s="2" t="s">
        <v>27</v>
      </c>
      <c r="C7" s="7" t="s">
        <v>123</v>
      </c>
      <c r="D7" s="2" t="s">
        <v>20</v>
      </c>
      <c r="E7" s="3">
        <v>70131508215.479996</v>
      </c>
      <c r="F7" s="3">
        <v>44152647361.360001</v>
      </c>
      <c r="G7" s="3">
        <v>11179461759.360001</v>
      </c>
      <c r="H7" s="3">
        <v>17661167504.099998</v>
      </c>
      <c r="I7" s="3">
        <v>1217494867.2</v>
      </c>
      <c r="J7" s="1" t="s">
        <v>18</v>
      </c>
      <c r="K7" s="3">
        <v>1757016657.52</v>
      </c>
      <c r="L7" s="3">
        <v>3176633442.48</v>
      </c>
      <c r="M7" s="3">
        <v>7629149049.0799999</v>
      </c>
      <c r="N7" s="3">
        <v>142843855.63999999</v>
      </c>
      <c r="O7" s="3">
        <v>42695.9</v>
      </c>
      <c r="P7" s="3">
        <v>485870748.80000001</v>
      </c>
      <c r="Q7" s="3">
        <v>111242058.5</v>
      </c>
      <c r="R7" s="3">
        <v>191098060.41999999</v>
      </c>
      <c r="S7" s="3">
        <v>491369.24</v>
      </c>
      <c r="T7" s="3">
        <v>294302400.44</v>
      </c>
      <c r="U7" s="3">
        <v>39731576.579999998</v>
      </c>
      <c r="V7" s="3">
        <v>25978860854.119999</v>
      </c>
      <c r="W7" s="3">
        <v>184149562476.22</v>
      </c>
    </row>
    <row r="8" spans="1:23" ht="30" x14ac:dyDescent="0.25">
      <c r="A8" s="2" t="s">
        <v>22</v>
      </c>
      <c r="B8" s="2" t="s">
        <v>28</v>
      </c>
      <c r="C8" s="7" t="s">
        <v>124</v>
      </c>
      <c r="D8" s="2" t="s">
        <v>20</v>
      </c>
      <c r="E8" s="3">
        <v>247552419247.73999</v>
      </c>
      <c r="F8" s="3">
        <v>199612473660.66</v>
      </c>
      <c r="G8" s="3">
        <v>40445440449.019997</v>
      </c>
      <c r="H8" s="3">
        <v>82619574355.279999</v>
      </c>
      <c r="I8" s="3">
        <v>16270357578.26</v>
      </c>
      <c r="J8" s="1" t="s">
        <v>18</v>
      </c>
      <c r="K8" s="3">
        <v>14820378410.92</v>
      </c>
      <c r="L8" s="3">
        <v>29271769498</v>
      </c>
      <c r="M8" s="3">
        <v>1329567056.78</v>
      </c>
      <c r="N8" s="3">
        <v>1297532174.1199999</v>
      </c>
      <c r="O8" s="3">
        <v>1728366.92</v>
      </c>
      <c r="P8" s="3">
        <v>6241728933.0799999</v>
      </c>
      <c r="Q8" s="3">
        <v>656729588.34000003</v>
      </c>
      <c r="R8" s="3">
        <v>2640333588.8800001</v>
      </c>
      <c r="S8" s="3">
        <v>22427035.059999999</v>
      </c>
      <c r="T8" s="3">
        <v>2348600794.7800002</v>
      </c>
      <c r="U8" s="3">
        <v>408640943.68000001</v>
      </c>
      <c r="V8" s="3">
        <v>47939945587.080002</v>
      </c>
      <c r="W8" s="3">
        <v>693479647268.59998</v>
      </c>
    </row>
    <row r="9" spans="1:23" ht="30" x14ac:dyDescent="0.25">
      <c r="A9" s="2" t="s">
        <v>22</v>
      </c>
      <c r="B9" s="2" t="s">
        <v>29</v>
      </c>
      <c r="C9" s="7" t="s">
        <v>125</v>
      </c>
      <c r="D9" s="2" t="s">
        <v>20</v>
      </c>
      <c r="E9" s="3">
        <v>113284405165.99001</v>
      </c>
      <c r="F9" s="3">
        <v>59065619083.449997</v>
      </c>
      <c r="G9" s="3">
        <v>10655961406.68</v>
      </c>
      <c r="H9" s="3">
        <v>25849839678.259998</v>
      </c>
      <c r="I9" s="3">
        <v>4736272363.0200005</v>
      </c>
      <c r="J9" s="1" t="s">
        <v>18</v>
      </c>
      <c r="K9" s="3">
        <v>3610846724.04</v>
      </c>
      <c r="L9" s="3">
        <v>9059664175.5599995</v>
      </c>
      <c r="M9" s="3">
        <v>1455708428.98</v>
      </c>
      <c r="N9" s="3">
        <v>597629899.96000004</v>
      </c>
      <c r="O9" s="3">
        <v>168524.56</v>
      </c>
      <c r="P9" s="3">
        <v>883044541.66999996</v>
      </c>
      <c r="Q9" s="3">
        <v>269103482.80000001</v>
      </c>
      <c r="R9" s="3">
        <v>412154507.86000001</v>
      </c>
      <c r="S9" s="3">
        <v>10150746.800000001</v>
      </c>
      <c r="T9" s="3">
        <v>1270193594.46</v>
      </c>
      <c r="U9" s="3">
        <v>125194123.56</v>
      </c>
      <c r="V9" s="3">
        <v>54218786082.540001</v>
      </c>
      <c r="W9" s="3">
        <v>285504742530.19</v>
      </c>
    </row>
    <row r="10" spans="1:23" ht="30" x14ac:dyDescent="0.25">
      <c r="A10" s="2" t="s">
        <v>22</v>
      </c>
      <c r="B10" s="2" t="s">
        <v>30</v>
      </c>
      <c r="C10" s="7" t="s">
        <v>126</v>
      </c>
      <c r="D10" s="2" t="s">
        <v>20</v>
      </c>
      <c r="E10" s="3">
        <v>406532149135.52002</v>
      </c>
      <c r="F10" s="3">
        <v>274961830595</v>
      </c>
      <c r="G10" s="3">
        <v>59670317822.68</v>
      </c>
      <c r="H10" s="3">
        <v>69916385194.800003</v>
      </c>
      <c r="I10" s="3">
        <v>7681158699.7399998</v>
      </c>
      <c r="J10" s="1" t="s">
        <v>18</v>
      </c>
      <c r="K10" s="3">
        <v>6598846853.1000004</v>
      </c>
      <c r="L10" s="3">
        <v>29526424441.380001</v>
      </c>
      <c r="M10" s="3">
        <v>37744985098.82</v>
      </c>
      <c r="N10" s="3">
        <v>551674385.24000001</v>
      </c>
      <c r="O10" s="3">
        <v>244842.4</v>
      </c>
      <c r="P10" s="3">
        <v>49081697392.980003</v>
      </c>
      <c r="Q10" s="3">
        <v>4995067993.6599998</v>
      </c>
      <c r="R10" s="3">
        <v>414133416.99000001</v>
      </c>
      <c r="S10" s="3">
        <v>4463874</v>
      </c>
      <c r="T10" s="3">
        <v>3071509229.9000001</v>
      </c>
      <c r="U10" s="3">
        <v>2996943390.9499998</v>
      </c>
      <c r="V10" s="3">
        <v>131570318540.52</v>
      </c>
      <c r="W10" s="3">
        <v>1085318150907.6801</v>
      </c>
    </row>
    <row r="11" spans="1:23" ht="30" x14ac:dyDescent="0.25">
      <c r="A11" s="2" t="s">
        <v>22</v>
      </c>
      <c r="B11" s="2" t="s">
        <v>31</v>
      </c>
      <c r="C11" s="7" t="s">
        <v>127</v>
      </c>
      <c r="D11" s="2" t="s">
        <v>20</v>
      </c>
      <c r="E11" s="3">
        <v>260221997507.06</v>
      </c>
      <c r="F11" s="3">
        <v>250556789873.67999</v>
      </c>
      <c r="G11" s="3">
        <v>105465328251.5</v>
      </c>
      <c r="H11" s="3">
        <v>50052875110.599998</v>
      </c>
      <c r="I11" s="3">
        <v>3276609951.2600002</v>
      </c>
      <c r="J11" s="1" t="s">
        <v>18</v>
      </c>
      <c r="K11" s="3">
        <v>8962080797.3400002</v>
      </c>
      <c r="L11" s="3">
        <v>12791886927.42</v>
      </c>
      <c r="M11" s="3">
        <v>3724511737.7600002</v>
      </c>
      <c r="N11" s="3">
        <v>500473218.88</v>
      </c>
      <c r="O11" s="3">
        <v>89407.9</v>
      </c>
      <c r="P11" s="3">
        <v>9743863886.9400005</v>
      </c>
      <c r="Q11" s="3">
        <v>366296861.83999997</v>
      </c>
      <c r="R11" s="3">
        <v>40859872841.800003</v>
      </c>
      <c r="S11" s="3">
        <v>335430</v>
      </c>
      <c r="T11" s="3">
        <v>1570956816.0599999</v>
      </c>
      <c r="U11" s="3">
        <v>12259123322</v>
      </c>
      <c r="V11" s="3">
        <v>9665207633.3799992</v>
      </c>
      <c r="W11" s="3">
        <v>770018299575.42004</v>
      </c>
    </row>
    <row r="12" spans="1:23" ht="30" x14ac:dyDescent="0.25">
      <c r="A12" s="2" t="s">
        <v>22</v>
      </c>
      <c r="B12" s="2" t="s">
        <v>32</v>
      </c>
      <c r="C12" s="7" t="s">
        <v>128</v>
      </c>
      <c r="D12" s="2" t="s">
        <v>20</v>
      </c>
      <c r="E12" s="3">
        <v>219945224955.10001</v>
      </c>
      <c r="F12" s="3">
        <v>178744580619.04001</v>
      </c>
      <c r="G12" s="3">
        <v>31369455513.080002</v>
      </c>
      <c r="H12" s="3">
        <v>70887628429.199997</v>
      </c>
      <c r="I12" s="3">
        <v>18855412862.240002</v>
      </c>
      <c r="J12" s="1" t="s">
        <v>18</v>
      </c>
      <c r="K12" s="3">
        <v>10915789111.459999</v>
      </c>
      <c r="L12" s="3">
        <v>30021852618.099998</v>
      </c>
      <c r="M12" s="3">
        <v>4275639629.0599999</v>
      </c>
      <c r="N12" s="3">
        <v>961248286.72000003</v>
      </c>
      <c r="O12" s="3">
        <v>1020304.76</v>
      </c>
      <c r="P12" s="3">
        <v>5375063313.54</v>
      </c>
      <c r="Q12" s="3">
        <v>967273474.46000004</v>
      </c>
      <c r="R12" s="3">
        <v>1977895115.48</v>
      </c>
      <c r="S12" s="3">
        <v>13936677.76</v>
      </c>
      <c r="T12" s="3">
        <v>2050392067.8199999</v>
      </c>
      <c r="U12" s="3">
        <v>212097755.59999999</v>
      </c>
      <c r="V12" s="3">
        <v>41200644336.059998</v>
      </c>
      <c r="W12" s="3">
        <v>617775155069.47998</v>
      </c>
    </row>
    <row r="13" spans="1:23" ht="30" x14ac:dyDescent="0.25">
      <c r="A13" s="2" t="s">
        <v>22</v>
      </c>
      <c r="B13" s="2" t="s">
        <v>33</v>
      </c>
      <c r="C13" s="7" t="s">
        <v>129</v>
      </c>
      <c r="D13" s="2" t="s">
        <v>20</v>
      </c>
      <c r="E13" s="3">
        <v>60311982679.980003</v>
      </c>
      <c r="F13" s="3">
        <v>26000123389.959999</v>
      </c>
      <c r="G13" s="3">
        <v>8565742865.1000004</v>
      </c>
      <c r="H13" s="3">
        <v>9040709034.1599998</v>
      </c>
      <c r="I13" s="3">
        <v>414325472.94</v>
      </c>
      <c r="J13" s="1" t="s">
        <v>18</v>
      </c>
      <c r="K13" s="3">
        <v>314819051.18000001</v>
      </c>
      <c r="L13" s="3">
        <v>2206957227.8600001</v>
      </c>
      <c r="M13" s="3">
        <v>4389376011</v>
      </c>
      <c r="N13" s="3">
        <v>38082281.520000003</v>
      </c>
      <c r="O13" s="3">
        <v>112587.82</v>
      </c>
      <c r="P13" s="3">
        <v>555461329.67999995</v>
      </c>
      <c r="Q13" s="3">
        <v>195913011.18000001</v>
      </c>
      <c r="R13" s="3">
        <v>82059750.159999996</v>
      </c>
      <c r="S13" s="1" t="s">
        <v>18</v>
      </c>
      <c r="T13" s="3">
        <v>161264106.30000001</v>
      </c>
      <c r="U13" s="3">
        <v>135781.07999999999</v>
      </c>
      <c r="V13" s="3">
        <v>34311859290.02</v>
      </c>
      <c r="W13" s="3">
        <v>146588923869.94</v>
      </c>
    </row>
    <row r="14" spans="1:23" ht="30" x14ac:dyDescent="0.25">
      <c r="A14" s="2" t="s">
        <v>34</v>
      </c>
      <c r="B14" s="2" t="s">
        <v>35</v>
      </c>
      <c r="C14" s="7" t="s">
        <v>130</v>
      </c>
      <c r="D14" s="2" t="s">
        <v>20</v>
      </c>
      <c r="E14" s="3">
        <v>116537844704.62</v>
      </c>
      <c r="F14" s="3">
        <v>80804598345.899994</v>
      </c>
      <c r="G14" s="3">
        <v>13059374341.559999</v>
      </c>
      <c r="H14" s="3">
        <v>30646917625.639999</v>
      </c>
      <c r="I14" s="3">
        <v>9618645081.1000004</v>
      </c>
      <c r="J14" s="1" t="s">
        <v>18</v>
      </c>
      <c r="K14" s="3">
        <v>7393202077.8599997</v>
      </c>
      <c r="L14" s="3">
        <v>9119509839.8799992</v>
      </c>
      <c r="M14" s="3">
        <v>79152994.219999999</v>
      </c>
      <c r="N14" s="3">
        <v>806985927.32000005</v>
      </c>
      <c r="O14" s="3">
        <v>-8244.7800000000007</v>
      </c>
      <c r="P14" s="3">
        <v>2513310491.48</v>
      </c>
      <c r="Q14" s="3">
        <v>1442008946.22</v>
      </c>
      <c r="R14" s="3">
        <v>1329694197.6600001</v>
      </c>
      <c r="S14" s="3">
        <v>17193647</v>
      </c>
      <c r="T14" s="3">
        <v>1338933409.9200001</v>
      </c>
      <c r="U14" s="3">
        <v>92727204.519999996</v>
      </c>
      <c r="V14" s="3">
        <v>35733246358.720001</v>
      </c>
      <c r="W14" s="3">
        <v>310533336948.84003</v>
      </c>
    </row>
    <row r="15" spans="1:23" ht="30" x14ac:dyDescent="0.25">
      <c r="A15" s="2" t="s">
        <v>34</v>
      </c>
      <c r="B15" s="2" t="s">
        <v>36</v>
      </c>
      <c r="C15" s="7" t="s">
        <v>131</v>
      </c>
      <c r="D15" s="2" t="s">
        <v>20</v>
      </c>
      <c r="E15" s="3">
        <v>350322785239.28003</v>
      </c>
      <c r="F15" s="3">
        <v>303689908903.59998</v>
      </c>
      <c r="G15" s="3">
        <v>74111688291.339996</v>
      </c>
      <c r="H15" s="3">
        <v>119364989229.36</v>
      </c>
      <c r="I15" s="3">
        <v>32249375601.459999</v>
      </c>
      <c r="J15" s="1" t="s">
        <v>18</v>
      </c>
      <c r="K15" s="3">
        <v>16718958815.32</v>
      </c>
      <c r="L15" s="3">
        <v>39052598665.019997</v>
      </c>
      <c r="M15" s="3">
        <v>137369208.46000001</v>
      </c>
      <c r="N15" s="3">
        <v>1680702131.5599999</v>
      </c>
      <c r="O15" s="3">
        <v>2577663.8199999998</v>
      </c>
      <c r="P15" s="3">
        <v>8875519539.1700001</v>
      </c>
      <c r="Q15" s="3">
        <v>1522746203.54</v>
      </c>
      <c r="R15" s="3">
        <v>2905785736.98</v>
      </c>
      <c r="S15" s="3">
        <v>24535376.98</v>
      </c>
      <c r="T15" s="3">
        <v>5200832445.0299997</v>
      </c>
      <c r="U15" s="3">
        <v>390582518.01999998</v>
      </c>
      <c r="V15" s="3">
        <v>46632876335.68</v>
      </c>
      <c r="W15" s="3">
        <v>1002883831904.62</v>
      </c>
    </row>
    <row r="16" spans="1:23" ht="30" x14ac:dyDescent="0.25">
      <c r="A16" s="2" t="s">
        <v>34</v>
      </c>
      <c r="B16" s="2" t="s">
        <v>37</v>
      </c>
      <c r="C16" s="7" t="s">
        <v>132</v>
      </c>
      <c r="D16" s="2" t="s">
        <v>20</v>
      </c>
      <c r="E16" s="3">
        <v>183742606373.79999</v>
      </c>
      <c r="F16" s="3">
        <v>151284276540.54001</v>
      </c>
      <c r="G16" s="3">
        <v>49167546270</v>
      </c>
      <c r="H16" s="3">
        <v>50731256265.980003</v>
      </c>
      <c r="I16" s="3">
        <v>11252668071.58</v>
      </c>
      <c r="J16" s="1" t="s">
        <v>18</v>
      </c>
      <c r="K16" s="3">
        <v>6202037078.8599997</v>
      </c>
      <c r="L16" s="3">
        <v>24468414055.900002</v>
      </c>
      <c r="M16" s="3">
        <v>1565626576.96</v>
      </c>
      <c r="N16" s="3">
        <v>1035555289.26</v>
      </c>
      <c r="O16" s="3">
        <v>1142761.02</v>
      </c>
      <c r="P16" s="3">
        <v>2963635503.3800001</v>
      </c>
      <c r="Q16" s="3">
        <v>458326881.48000002</v>
      </c>
      <c r="R16" s="3">
        <v>829322102.70000005</v>
      </c>
      <c r="S16" s="3">
        <v>13366138.199999999</v>
      </c>
      <c r="T16" s="3">
        <v>1580209522.8199999</v>
      </c>
      <c r="U16" s="3">
        <v>115162151.14</v>
      </c>
      <c r="V16" s="3">
        <v>32458329833.259998</v>
      </c>
      <c r="W16" s="3">
        <v>517869481416.88</v>
      </c>
    </row>
    <row r="17" spans="1:23" ht="30" x14ac:dyDescent="0.25">
      <c r="A17" s="2" t="s">
        <v>34</v>
      </c>
      <c r="B17" s="2" t="s">
        <v>38</v>
      </c>
      <c r="C17" s="7" t="s">
        <v>133</v>
      </c>
      <c r="D17" s="2" t="s">
        <v>20</v>
      </c>
      <c r="E17" s="3">
        <v>112652402909.10001</v>
      </c>
      <c r="F17" s="3">
        <v>81926333829.580002</v>
      </c>
      <c r="G17" s="3">
        <v>13550014133.219999</v>
      </c>
      <c r="H17" s="3">
        <v>28059224108.759998</v>
      </c>
      <c r="I17" s="3">
        <v>16099224862.82</v>
      </c>
      <c r="J17" s="1" t="s">
        <v>18</v>
      </c>
      <c r="K17" s="3">
        <v>5992599379.6800003</v>
      </c>
      <c r="L17" s="3">
        <v>12210524054.440001</v>
      </c>
      <c r="M17" s="3">
        <v>48817875</v>
      </c>
      <c r="N17" s="3">
        <v>611226652.82000005</v>
      </c>
      <c r="O17" s="3">
        <v>267887</v>
      </c>
      <c r="P17" s="3">
        <v>1894282558.5</v>
      </c>
      <c r="Q17" s="3">
        <v>149514328.09999999</v>
      </c>
      <c r="R17" s="3">
        <v>1277779875.0999999</v>
      </c>
      <c r="S17" s="3">
        <v>24424063.219999999</v>
      </c>
      <c r="T17" s="3">
        <v>1575437776.5799999</v>
      </c>
      <c r="U17" s="3">
        <v>272769702.66000003</v>
      </c>
      <c r="V17" s="3">
        <v>30726069079.52</v>
      </c>
      <c r="W17" s="3">
        <v>307070913076.09998</v>
      </c>
    </row>
    <row r="18" spans="1:23" ht="30" x14ac:dyDescent="0.25">
      <c r="A18" s="2" t="s">
        <v>34</v>
      </c>
      <c r="B18" s="2" t="s">
        <v>39</v>
      </c>
      <c r="C18" s="7" t="s">
        <v>134</v>
      </c>
      <c r="D18" s="2" t="s">
        <v>20</v>
      </c>
      <c r="E18" s="3">
        <v>290706069463.46002</v>
      </c>
      <c r="F18" s="3">
        <v>253208446899.60001</v>
      </c>
      <c r="G18" s="3">
        <v>81060410135.699997</v>
      </c>
      <c r="H18" s="3">
        <v>87238138777.619995</v>
      </c>
      <c r="I18" s="3">
        <v>17205218554.279999</v>
      </c>
      <c r="J18" s="1" t="s">
        <v>18</v>
      </c>
      <c r="K18" s="3">
        <v>13182836732.959999</v>
      </c>
      <c r="L18" s="3">
        <v>38463148666.580002</v>
      </c>
      <c r="M18" s="3">
        <v>738902750</v>
      </c>
      <c r="N18" s="3">
        <v>1674865540.3399999</v>
      </c>
      <c r="O18" s="3">
        <v>2253763.7400000002</v>
      </c>
      <c r="P18" s="3">
        <v>4909802488.6800003</v>
      </c>
      <c r="Q18" s="3">
        <v>1462166901.1600001</v>
      </c>
      <c r="R18" s="3">
        <v>1807094875.3800001</v>
      </c>
      <c r="S18" s="3">
        <v>5291362.76</v>
      </c>
      <c r="T18" s="3">
        <v>3119197544.54</v>
      </c>
      <c r="U18" s="3">
        <v>853885647.5</v>
      </c>
      <c r="V18" s="3">
        <v>37497622563.860001</v>
      </c>
      <c r="W18" s="3">
        <v>833135352668.16003</v>
      </c>
    </row>
    <row r="19" spans="1:23" ht="30" x14ac:dyDescent="0.25">
      <c r="A19" s="2" t="s">
        <v>34</v>
      </c>
      <c r="B19" s="2" t="s">
        <v>40</v>
      </c>
      <c r="C19" s="7" t="s">
        <v>135</v>
      </c>
      <c r="D19" s="2" t="s">
        <v>20</v>
      </c>
      <c r="E19" s="3">
        <v>402002463877.32001</v>
      </c>
      <c r="F19" s="3">
        <v>330714193834.58002</v>
      </c>
      <c r="G19" s="3">
        <v>90387028674.820007</v>
      </c>
      <c r="H19" s="3">
        <v>100026410456.03999</v>
      </c>
      <c r="I19" s="3">
        <v>40986581234.519997</v>
      </c>
      <c r="J19" s="1" t="s">
        <v>18</v>
      </c>
      <c r="K19" s="3">
        <v>14438851265.860001</v>
      </c>
      <c r="L19" s="3">
        <v>38036618766.059998</v>
      </c>
      <c r="M19" s="3">
        <v>1046979977.98</v>
      </c>
      <c r="N19" s="3">
        <v>2396329961.1199999</v>
      </c>
      <c r="O19" s="3">
        <v>9532945.5</v>
      </c>
      <c r="P19" s="3">
        <v>30995409727.150002</v>
      </c>
      <c r="Q19" s="3">
        <v>841629549.74000001</v>
      </c>
      <c r="R19" s="3">
        <v>5453157595.9300003</v>
      </c>
      <c r="S19" s="3">
        <v>55853382.799999997</v>
      </c>
      <c r="T19" s="3">
        <v>4763035369.8199997</v>
      </c>
      <c r="U19" s="3">
        <v>1197817036.48</v>
      </c>
      <c r="V19" s="3">
        <v>71288270042.740005</v>
      </c>
      <c r="W19" s="3">
        <v>1134640163698.46</v>
      </c>
    </row>
    <row r="20" spans="1:23" ht="30" x14ac:dyDescent="0.25">
      <c r="A20" s="2" t="s">
        <v>34</v>
      </c>
      <c r="B20" s="2" t="s">
        <v>41</v>
      </c>
      <c r="C20" s="7" t="s">
        <v>136</v>
      </c>
      <c r="D20" s="2" t="s">
        <v>20</v>
      </c>
      <c r="E20" s="3">
        <v>61385543317.419998</v>
      </c>
      <c r="F20" s="3">
        <v>40937298743.919998</v>
      </c>
      <c r="G20" s="3">
        <v>10815538163.139999</v>
      </c>
      <c r="H20" s="3">
        <v>15253383772</v>
      </c>
      <c r="I20" s="3">
        <v>3376432738.5</v>
      </c>
      <c r="J20" s="1" t="s">
        <v>18</v>
      </c>
      <c r="K20" s="3">
        <v>2980834618.2199998</v>
      </c>
      <c r="L20" s="3">
        <v>4902319688.4799995</v>
      </c>
      <c r="M20" s="3">
        <v>33078689.18</v>
      </c>
      <c r="N20" s="3">
        <v>358751984.83999997</v>
      </c>
      <c r="O20" s="3">
        <v>428298.76</v>
      </c>
      <c r="P20" s="3">
        <v>1039030427.3200001</v>
      </c>
      <c r="Q20" s="3">
        <v>189048379.59999999</v>
      </c>
      <c r="R20" s="3">
        <v>389588432.83999997</v>
      </c>
      <c r="S20" s="3">
        <v>1295617.74</v>
      </c>
      <c r="T20" s="3">
        <v>681672755.55999994</v>
      </c>
      <c r="U20" s="3">
        <v>2024715.9</v>
      </c>
      <c r="V20" s="3">
        <v>20448244573.5</v>
      </c>
      <c r="W20" s="3">
        <v>162794514916.92001</v>
      </c>
    </row>
    <row r="21" spans="1:23" ht="30" x14ac:dyDescent="0.25">
      <c r="A21" s="2" t="s">
        <v>34</v>
      </c>
      <c r="B21" s="2" t="s">
        <v>42</v>
      </c>
      <c r="C21" s="7" t="s">
        <v>137</v>
      </c>
      <c r="D21" s="2" t="s">
        <v>20</v>
      </c>
      <c r="E21" s="3">
        <v>79706835415.679993</v>
      </c>
      <c r="F21" s="3">
        <v>54432364236.400002</v>
      </c>
      <c r="G21" s="3">
        <v>6698014011.3400002</v>
      </c>
      <c r="H21" s="3">
        <v>18397911230.880001</v>
      </c>
      <c r="I21" s="3">
        <v>15957950315.52</v>
      </c>
      <c r="J21" s="1" t="s">
        <v>18</v>
      </c>
      <c r="K21" s="3">
        <v>2750524354.3800001</v>
      </c>
      <c r="L21" s="3">
        <v>7333489054.8800001</v>
      </c>
      <c r="M21" s="3">
        <v>49568168.340000004</v>
      </c>
      <c r="N21" s="3">
        <v>322505945.06</v>
      </c>
      <c r="O21" s="3">
        <v>595699.80000000005</v>
      </c>
      <c r="P21" s="3">
        <v>997961269.86000001</v>
      </c>
      <c r="Q21" s="3">
        <v>85728505.079999998</v>
      </c>
      <c r="R21" s="3">
        <v>742101691.20000005</v>
      </c>
      <c r="S21" s="3">
        <v>1024000</v>
      </c>
      <c r="T21" s="3">
        <v>919186101</v>
      </c>
      <c r="U21" s="3">
        <v>20003192.640000001</v>
      </c>
      <c r="V21" s="3">
        <v>25274471179.279999</v>
      </c>
      <c r="W21" s="3">
        <v>213690234371.34</v>
      </c>
    </row>
    <row r="22" spans="1:23" ht="30" x14ac:dyDescent="0.25">
      <c r="A22" s="2" t="s">
        <v>34</v>
      </c>
      <c r="B22" s="2" t="s">
        <v>43</v>
      </c>
      <c r="C22" s="7" t="s">
        <v>138</v>
      </c>
      <c r="D22" s="2" t="s">
        <v>20</v>
      </c>
      <c r="E22" s="3">
        <v>575328080309.31006</v>
      </c>
      <c r="F22" s="3">
        <v>516032574826.65997</v>
      </c>
      <c r="G22" s="3">
        <v>164364169409.88</v>
      </c>
      <c r="H22" s="3">
        <v>138848745242.20001</v>
      </c>
      <c r="I22" s="3">
        <v>72270259999.619995</v>
      </c>
      <c r="J22" s="1" t="s">
        <v>18</v>
      </c>
      <c r="K22" s="3">
        <v>18741120846.16</v>
      </c>
      <c r="L22" s="3">
        <v>73739764416.020004</v>
      </c>
      <c r="M22" s="3">
        <v>168741132.40000001</v>
      </c>
      <c r="N22" s="3">
        <v>2813343876.7399998</v>
      </c>
      <c r="O22" s="3">
        <v>4531278.22</v>
      </c>
      <c r="P22" s="3">
        <v>8136700624.7799997</v>
      </c>
      <c r="Q22" s="3">
        <v>962234570.51999998</v>
      </c>
      <c r="R22" s="3">
        <v>4899436302.3599997</v>
      </c>
      <c r="S22" s="3">
        <v>2978808</v>
      </c>
      <c r="T22" s="3">
        <v>7361295299.6999998</v>
      </c>
      <c r="U22" s="3">
        <v>8649059693.0699997</v>
      </c>
      <c r="V22" s="3">
        <v>59295505482.650002</v>
      </c>
      <c r="W22" s="3">
        <v>1651618542118.29</v>
      </c>
    </row>
    <row r="23" spans="1:23" ht="30" x14ac:dyDescent="0.25">
      <c r="A23" s="2" t="s">
        <v>34</v>
      </c>
      <c r="B23" s="2" t="s">
        <v>44</v>
      </c>
      <c r="C23" s="7" t="s">
        <v>139</v>
      </c>
      <c r="D23" s="2" t="s">
        <v>20</v>
      </c>
      <c r="E23" s="3">
        <v>363920291690.15997</v>
      </c>
      <c r="F23" s="3">
        <v>317894990075.42999</v>
      </c>
      <c r="G23" s="3">
        <v>93293907766.779999</v>
      </c>
      <c r="H23" s="3">
        <v>108135914614.2</v>
      </c>
      <c r="I23" s="3">
        <v>35705550354.82</v>
      </c>
      <c r="J23" s="1" t="s">
        <v>18</v>
      </c>
      <c r="K23" s="3">
        <v>14386389720.620001</v>
      </c>
      <c r="L23" s="3">
        <v>46832935310.480003</v>
      </c>
      <c r="M23" s="3">
        <v>118694105.36</v>
      </c>
      <c r="N23" s="3">
        <v>1907488320.1600001</v>
      </c>
      <c r="O23" s="3">
        <v>5269056.5</v>
      </c>
      <c r="P23" s="3">
        <v>8056980816.0799999</v>
      </c>
      <c r="Q23" s="3">
        <v>544661626.77999997</v>
      </c>
      <c r="R23" s="3">
        <v>2350798912.02</v>
      </c>
      <c r="S23" s="3">
        <v>4570573.4000000004</v>
      </c>
      <c r="T23" s="3">
        <v>5204264864.5799999</v>
      </c>
      <c r="U23" s="3">
        <v>1002734868.95</v>
      </c>
      <c r="V23" s="3">
        <v>46025301614.730003</v>
      </c>
      <c r="W23" s="3">
        <v>1045390744291.05</v>
      </c>
    </row>
    <row r="24" spans="1:23" ht="30" x14ac:dyDescent="0.25">
      <c r="A24" s="2" t="s">
        <v>34</v>
      </c>
      <c r="B24" s="2" t="s">
        <v>45</v>
      </c>
      <c r="C24" s="7" t="s">
        <v>140</v>
      </c>
      <c r="D24" s="2" t="s">
        <v>20</v>
      </c>
      <c r="E24" s="3">
        <v>199444572895.06</v>
      </c>
      <c r="F24" s="3">
        <v>153218295633.29999</v>
      </c>
      <c r="G24" s="3">
        <v>38131350202.959999</v>
      </c>
      <c r="H24" s="3">
        <v>57437836166.82</v>
      </c>
      <c r="I24" s="3">
        <v>11914463609.82</v>
      </c>
      <c r="J24" s="1" t="s">
        <v>18</v>
      </c>
      <c r="K24" s="3">
        <v>9758788386.7000008</v>
      </c>
      <c r="L24" s="3">
        <v>26924238615.34</v>
      </c>
      <c r="M24" s="3">
        <v>120785122.76000001</v>
      </c>
      <c r="N24" s="3">
        <v>1303911350.26</v>
      </c>
      <c r="O24" s="3">
        <v>896802.42</v>
      </c>
      <c r="P24" s="3">
        <v>2435151660.04</v>
      </c>
      <c r="Q24" s="3">
        <v>319756231.42000002</v>
      </c>
      <c r="R24" s="3">
        <v>1527556116.02</v>
      </c>
      <c r="S24" s="3">
        <v>31536089.02</v>
      </c>
      <c r="T24" s="3">
        <v>2476284994.8200002</v>
      </c>
      <c r="U24" s="3">
        <v>51100309.82</v>
      </c>
      <c r="V24" s="3">
        <v>46226277261.760002</v>
      </c>
      <c r="W24" s="3">
        <v>551322801448.33997</v>
      </c>
    </row>
    <row r="25" spans="1:23" ht="30" x14ac:dyDescent="0.25">
      <c r="A25" s="2" t="s">
        <v>34</v>
      </c>
      <c r="B25" s="2" t="s">
        <v>46</v>
      </c>
      <c r="C25" s="7" t="s">
        <v>141</v>
      </c>
      <c r="D25" s="2" t="s">
        <v>20</v>
      </c>
      <c r="E25" s="3">
        <v>157011695098.92001</v>
      </c>
      <c r="F25" s="3">
        <v>126247014031.5</v>
      </c>
      <c r="G25" s="3">
        <v>42232482803.059998</v>
      </c>
      <c r="H25" s="3">
        <v>44017392482.599998</v>
      </c>
      <c r="I25" s="3">
        <v>11894949200.780001</v>
      </c>
      <c r="J25" s="1" t="s">
        <v>18</v>
      </c>
      <c r="K25" s="3">
        <v>6631578284.6999998</v>
      </c>
      <c r="L25" s="3">
        <v>14516404636.219999</v>
      </c>
      <c r="M25" s="3">
        <v>52561063.359999999</v>
      </c>
      <c r="N25" s="3">
        <v>811917100.51999998</v>
      </c>
      <c r="O25" s="3">
        <v>115639.7</v>
      </c>
      <c r="P25" s="3">
        <v>1876616396</v>
      </c>
      <c r="Q25" s="3">
        <v>430658146.89999998</v>
      </c>
      <c r="R25" s="3">
        <v>1086862978.72</v>
      </c>
      <c r="S25" s="3">
        <v>6989939.1600000001</v>
      </c>
      <c r="T25" s="3">
        <v>2048010712.6600001</v>
      </c>
      <c r="U25" s="3">
        <v>93822494.799999997</v>
      </c>
      <c r="V25" s="3">
        <v>30764681067.419998</v>
      </c>
      <c r="W25" s="3">
        <v>439723752077.02002</v>
      </c>
    </row>
    <row r="26" spans="1:23" ht="30" x14ac:dyDescent="0.25">
      <c r="A26" s="2" t="s">
        <v>34</v>
      </c>
      <c r="B26" s="2" t="s">
        <v>47</v>
      </c>
      <c r="C26" s="7" t="s">
        <v>142</v>
      </c>
      <c r="D26" s="2" t="s">
        <v>20</v>
      </c>
      <c r="E26" s="3">
        <v>116877638382.58</v>
      </c>
      <c r="F26" s="3">
        <v>94488737497</v>
      </c>
      <c r="G26" s="3">
        <v>19087463952.939999</v>
      </c>
      <c r="H26" s="3">
        <v>29042636011.540001</v>
      </c>
      <c r="I26" s="3">
        <v>26787853934.400002</v>
      </c>
      <c r="J26" s="1" t="s">
        <v>18</v>
      </c>
      <c r="K26" s="3">
        <v>4426052298.6599998</v>
      </c>
      <c r="L26" s="3">
        <v>10215880856.780001</v>
      </c>
      <c r="M26" s="3">
        <v>55108319.880000003</v>
      </c>
      <c r="N26" s="3">
        <v>632647491.63999999</v>
      </c>
      <c r="O26" s="3">
        <v>1397109.64</v>
      </c>
      <c r="P26" s="3">
        <v>1101945177.48</v>
      </c>
      <c r="Q26" s="3">
        <v>399149586.69999999</v>
      </c>
      <c r="R26" s="3">
        <v>616465167.5</v>
      </c>
      <c r="S26" s="3">
        <v>2724690</v>
      </c>
      <c r="T26" s="3">
        <v>1425937618.5799999</v>
      </c>
      <c r="U26" s="3">
        <v>101331795.5</v>
      </c>
      <c r="V26" s="3">
        <v>22388900885.580002</v>
      </c>
      <c r="W26" s="3">
        <v>327651870776.40002</v>
      </c>
    </row>
    <row r="27" spans="1:23" ht="30" x14ac:dyDescent="0.25">
      <c r="A27" s="2" t="s">
        <v>34</v>
      </c>
      <c r="B27" s="2" t="s">
        <v>48</v>
      </c>
      <c r="C27" s="7" t="s">
        <v>143</v>
      </c>
      <c r="D27" s="2" t="s">
        <v>20</v>
      </c>
      <c r="E27" s="3">
        <v>102994403561.5</v>
      </c>
      <c r="F27" s="3">
        <v>69000377957.639999</v>
      </c>
      <c r="G27" s="3">
        <v>15160764156.34</v>
      </c>
      <c r="H27" s="3">
        <v>24748381511.560001</v>
      </c>
      <c r="I27" s="3">
        <v>7946510276.8999996</v>
      </c>
      <c r="J27" s="1" t="s">
        <v>18</v>
      </c>
      <c r="K27" s="3">
        <v>5476052134.7799997</v>
      </c>
      <c r="L27" s="3">
        <v>9044689080.1599998</v>
      </c>
      <c r="M27" s="3">
        <v>36301673.039999999</v>
      </c>
      <c r="N27" s="3">
        <v>628087573.86000001</v>
      </c>
      <c r="O27" s="3">
        <v>372546.46</v>
      </c>
      <c r="P27" s="3">
        <v>2450806394.2600002</v>
      </c>
      <c r="Q27" s="3">
        <v>162586031.88</v>
      </c>
      <c r="R27" s="3">
        <v>1611680877.3800001</v>
      </c>
      <c r="S27" s="3">
        <v>954610</v>
      </c>
      <c r="T27" s="3">
        <v>1349878932.8399999</v>
      </c>
      <c r="U27" s="3">
        <v>144192032.24000001</v>
      </c>
      <c r="V27" s="3">
        <v>33994025603.860001</v>
      </c>
      <c r="W27" s="3">
        <v>274750064954.70001</v>
      </c>
    </row>
    <row r="28" spans="1:23" ht="30" x14ac:dyDescent="0.25">
      <c r="A28" s="2" t="s">
        <v>49</v>
      </c>
      <c r="B28" s="2" t="s">
        <v>50</v>
      </c>
      <c r="C28" s="7" t="s">
        <v>144</v>
      </c>
      <c r="D28" s="2" t="s">
        <v>20</v>
      </c>
      <c r="E28" s="3">
        <v>166818486821.98001</v>
      </c>
      <c r="F28" s="3">
        <v>130699221495.74001</v>
      </c>
      <c r="G28" s="3">
        <v>32086885132.139999</v>
      </c>
      <c r="H28" s="3">
        <v>51646958540.360001</v>
      </c>
      <c r="I28" s="3">
        <v>8631221336.4400005</v>
      </c>
      <c r="J28" s="1" t="s">
        <v>18</v>
      </c>
      <c r="K28" s="3">
        <v>7948591879.5799999</v>
      </c>
      <c r="L28" s="3">
        <v>17505465437.220001</v>
      </c>
      <c r="M28" s="3">
        <v>5006233104.3999996</v>
      </c>
      <c r="N28" s="3">
        <v>693924896.24000001</v>
      </c>
      <c r="O28" s="3">
        <v>435591.06</v>
      </c>
      <c r="P28" s="3">
        <v>2544087134.5599999</v>
      </c>
      <c r="Q28" s="3">
        <v>1221993409.6400001</v>
      </c>
      <c r="R28" s="3">
        <v>1453703711.6400001</v>
      </c>
      <c r="S28" s="3">
        <v>2968928.92</v>
      </c>
      <c r="T28" s="3">
        <v>1166392621.1600001</v>
      </c>
      <c r="U28" s="3">
        <v>50313572.439999998</v>
      </c>
      <c r="V28" s="3">
        <v>36119265326.239998</v>
      </c>
      <c r="W28" s="3">
        <v>463596148939.76001</v>
      </c>
    </row>
    <row r="29" spans="1:23" ht="30" x14ac:dyDescent="0.25">
      <c r="A29" s="2" t="s">
        <v>49</v>
      </c>
      <c r="B29" s="2" t="s">
        <v>51</v>
      </c>
      <c r="C29" s="7" t="s">
        <v>145</v>
      </c>
      <c r="D29" s="2" t="s">
        <v>20</v>
      </c>
      <c r="E29" s="3">
        <v>144218183656.64001</v>
      </c>
      <c r="F29" s="3">
        <v>125044657272.32001</v>
      </c>
      <c r="G29" s="3">
        <v>30904994861.599998</v>
      </c>
      <c r="H29" s="3">
        <v>39405553484.139999</v>
      </c>
      <c r="I29" s="3">
        <v>13399128139.26</v>
      </c>
      <c r="J29" s="1" t="s">
        <v>18</v>
      </c>
      <c r="K29" s="3">
        <v>6093057090.9799995</v>
      </c>
      <c r="L29" s="3">
        <v>26749475062.200001</v>
      </c>
      <c r="M29" s="3">
        <v>71547246.099999994</v>
      </c>
      <c r="N29" s="3">
        <v>737987666.72000003</v>
      </c>
      <c r="O29" s="3">
        <v>250042.88</v>
      </c>
      <c r="P29" s="3">
        <v>2030512605.7</v>
      </c>
      <c r="Q29" s="3">
        <v>1796354815.4200001</v>
      </c>
      <c r="R29" s="3">
        <v>1128449980.02</v>
      </c>
      <c r="S29" s="3">
        <v>3081142.4</v>
      </c>
      <c r="T29" s="3">
        <v>2198112781.8800001</v>
      </c>
      <c r="U29" s="3">
        <v>93476394.909999996</v>
      </c>
      <c r="V29" s="3">
        <v>19173526384.32</v>
      </c>
      <c r="W29" s="3">
        <v>413048348627.48999</v>
      </c>
    </row>
    <row r="30" spans="1:23" ht="30" x14ac:dyDescent="0.25">
      <c r="A30" s="2" t="s">
        <v>49</v>
      </c>
      <c r="B30" s="2" t="s">
        <v>52</v>
      </c>
      <c r="C30" s="7" t="s">
        <v>146</v>
      </c>
      <c r="D30" s="2" t="s">
        <v>20</v>
      </c>
      <c r="E30" s="3">
        <v>222041104328.39001</v>
      </c>
      <c r="F30" s="3">
        <v>88427606080.080002</v>
      </c>
      <c r="G30" s="3">
        <v>15941664213.5</v>
      </c>
      <c r="H30" s="3">
        <v>33623118952.5</v>
      </c>
      <c r="I30" s="3">
        <v>6984905211.8800001</v>
      </c>
      <c r="J30" s="1" t="s">
        <v>18</v>
      </c>
      <c r="K30" s="3">
        <v>12704639318.459999</v>
      </c>
      <c r="L30" s="3">
        <v>12369028969.66</v>
      </c>
      <c r="M30" s="3">
        <v>413591568.92000002</v>
      </c>
      <c r="N30" s="3">
        <v>691920796.22000003</v>
      </c>
      <c r="O30" s="3">
        <v>520933.64</v>
      </c>
      <c r="P30" s="3">
        <v>1900022671.4200001</v>
      </c>
      <c r="Q30" s="3">
        <v>221379941.58000001</v>
      </c>
      <c r="R30" s="3">
        <v>1181558660.4200001</v>
      </c>
      <c r="S30" s="3">
        <v>380559983.74000001</v>
      </c>
      <c r="T30" s="3">
        <v>1046932186.96</v>
      </c>
      <c r="U30" s="3">
        <v>375943792.24000001</v>
      </c>
      <c r="V30" s="3">
        <v>133613498248.31</v>
      </c>
      <c r="W30" s="3">
        <v>531917995857.91998</v>
      </c>
    </row>
    <row r="31" spans="1:23" ht="30" x14ac:dyDescent="0.25">
      <c r="A31" s="2" t="s">
        <v>49</v>
      </c>
      <c r="B31" s="2" t="s">
        <v>53</v>
      </c>
      <c r="C31" s="7" t="s">
        <v>147</v>
      </c>
      <c r="D31" s="2" t="s">
        <v>20</v>
      </c>
      <c r="E31" s="3">
        <v>267781269802.92001</v>
      </c>
      <c r="F31" s="3">
        <v>252473074597.10001</v>
      </c>
      <c r="G31" s="3">
        <v>83405391497.020004</v>
      </c>
      <c r="H31" s="3">
        <v>77022558593.100006</v>
      </c>
      <c r="I31" s="3">
        <v>15639971204.58</v>
      </c>
      <c r="J31" s="1" t="s">
        <v>18</v>
      </c>
      <c r="K31" s="3">
        <v>6612817902.0799999</v>
      </c>
      <c r="L31" s="3">
        <v>46262834308.900002</v>
      </c>
      <c r="M31" s="3">
        <v>721083886.12</v>
      </c>
      <c r="N31" s="3">
        <v>1284921235.1600001</v>
      </c>
      <c r="O31" s="3">
        <v>2726033.34</v>
      </c>
      <c r="P31" s="3">
        <v>11402940153.82</v>
      </c>
      <c r="Q31" s="3">
        <v>1538596056</v>
      </c>
      <c r="R31" s="3">
        <v>3822674095.5</v>
      </c>
      <c r="S31" s="3">
        <v>19484903.199999999</v>
      </c>
      <c r="T31" s="3">
        <v>1641708533.52</v>
      </c>
      <c r="U31" s="3">
        <v>707889405.10000002</v>
      </c>
      <c r="V31" s="3">
        <v>15308195205.82</v>
      </c>
      <c r="W31" s="3">
        <v>785648137413.28003</v>
      </c>
    </row>
    <row r="32" spans="1:23" ht="30" x14ac:dyDescent="0.25">
      <c r="A32" s="2" t="s">
        <v>49</v>
      </c>
      <c r="B32" s="2" t="s">
        <v>54</v>
      </c>
      <c r="C32" s="7" t="s">
        <v>148</v>
      </c>
      <c r="D32" s="2" t="s">
        <v>20</v>
      </c>
      <c r="E32" s="3">
        <v>145450012454.62</v>
      </c>
      <c r="F32" s="3">
        <v>130811793428.66</v>
      </c>
      <c r="G32" s="3">
        <v>40533147280.379997</v>
      </c>
      <c r="H32" s="3">
        <v>58705116244.980003</v>
      </c>
      <c r="I32" s="3">
        <v>3324398134.3000002</v>
      </c>
      <c r="J32" s="1" t="s">
        <v>18</v>
      </c>
      <c r="K32" s="3">
        <v>6534735314.4200001</v>
      </c>
      <c r="L32" s="3">
        <v>11973312327.52</v>
      </c>
      <c r="M32" s="3">
        <v>3145759200.8600001</v>
      </c>
      <c r="N32" s="3">
        <v>542865439.55999994</v>
      </c>
      <c r="O32" s="3">
        <v>9045.92</v>
      </c>
      <c r="P32" s="3">
        <v>3734438408.7800002</v>
      </c>
      <c r="Q32" s="3">
        <v>330790537.07999998</v>
      </c>
      <c r="R32" s="3">
        <v>727147052.88</v>
      </c>
      <c r="S32" s="3">
        <v>3981858</v>
      </c>
      <c r="T32" s="3">
        <v>923128457.88</v>
      </c>
      <c r="U32" s="3">
        <v>58348390.600000001</v>
      </c>
      <c r="V32" s="3">
        <v>14638219025.959999</v>
      </c>
      <c r="W32" s="3">
        <v>421437202602.40002</v>
      </c>
    </row>
    <row r="33" spans="1:23" ht="30" x14ac:dyDescent="0.25">
      <c r="A33" s="2" t="s">
        <v>49</v>
      </c>
      <c r="B33" s="2" t="s">
        <v>55</v>
      </c>
      <c r="C33" s="7" t="s">
        <v>149</v>
      </c>
      <c r="D33" s="2" t="s">
        <v>20</v>
      </c>
      <c r="E33" s="3">
        <v>39916933873.18</v>
      </c>
      <c r="F33" s="3">
        <v>36842714265.160004</v>
      </c>
      <c r="G33" s="3">
        <v>6470323149.1800003</v>
      </c>
      <c r="H33" s="3">
        <v>4962410654.2399998</v>
      </c>
      <c r="I33" s="3">
        <v>259211623.74000001</v>
      </c>
      <c r="J33" s="1" t="s">
        <v>18</v>
      </c>
      <c r="K33" s="3">
        <v>284268326.5</v>
      </c>
      <c r="L33" s="3">
        <v>11978635275.16</v>
      </c>
      <c r="M33" s="3">
        <v>168474496.80000001</v>
      </c>
      <c r="N33" s="3">
        <v>40915441</v>
      </c>
      <c r="O33" s="3">
        <v>84536</v>
      </c>
      <c r="P33" s="3">
        <v>138722522.09999999</v>
      </c>
      <c r="Q33" s="3">
        <v>195248001.62</v>
      </c>
      <c r="R33" s="3">
        <v>11177520740.120001</v>
      </c>
      <c r="S33" s="3">
        <v>35152913.340000004</v>
      </c>
      <c r="T33" s="3">
        <v>351032497.56</v>
      </c>
      <c r="U33" s="3">
        <v>661935354.77999997</v>
      </c>
      <c r="V33" s="3">
        <v>3074219608.02</v>
      </c>
      <c r="W33" s="3">
        <v>116557803278.5</v>
      </c>
    </row>
    <row r="34" spans="1:23" ht="30" x14ac:dyDescent="0.25">
      <c r="A34" s="2" t="s">
        <v>49</v>
      </c>
      <c r="B34" s="2" t="s">
        <v>56</v>
      </c>
      <c r="C34" s="7" t="s">
        <v>150</v>
      </c>
      <c r="D34" s="2" t="s">
        <v>20</v>
      </c>
      <c r="E34" s="3">
        <v>69935138488.300003</v>
      </c>
      <c r="F34" s="3">
        <v>53273293490.480003</v>
      </c>
      <c r="G34" s="3">
        <v>11376164688.299999</v>
      </c>
      <c r="H34" s="3">
        <v>19187797394.900002</v>
      </c>
      <c r="I34" s="3">
        <v>6356187138.46</v>
      </c>
      <c r="J34" s="1" t="s">
        <v>18</v>
      </c>
      <c r="K34" s="3">
        <v>2837060973.6599998</v>
      </c>
      <c r="L34" s="3">
        <v>9881020376.0400009</v>
      </c>
      <c r="M34" s="3">
        <v>82497670.859999999</v>
      </c>
      <c r="N34" s="3">
        <v>376150384.5</v>
      </c>
      <c r="O34" s="3">
        <v>476757.56</v>
      </c>
      <c r="P34" s="3">
        <v>1201726934.3099999</v>
      </c>
      <c r="Q34" s="3">
        <v>484404036.95999998</v>
      </c>
      <c r="R34" s="3">
        <v>541163190.53999996</v>
      </c>
      <c r="S34" s="3">
        <v>1593105.96</v>
      </c>
      <c r="T34" s="3">
        <v>757329495.94000006</v>
      </c>
      <c r="U34" s="3">
        <v>66270463.469999999</v>
      </c>
      <c r="V34" s="3">
        <v>16661844997.82</v>
      </c>
      <c r="W34" s="3">
        <v>193020119588.06</v>
      </c>
    </row>
    <row r="35" spans="1:23" ht="30" x14ac:dyDescent="0.25">
      <c r="A35" s="2" t="s">
        <v>49</v>
      </c>
      <c r="B35" s="2" t="s">
        <v>57</v>
      </c>
      <c r="C35" s="7" t="s">
        <v>151</v>
      </c>
      <c r="D35" s="2" t="s">
        <v>20</v>
      </c>
      <c r="E35" s="3">
        <v>62434472913.580002</v>
      </c>
      <c r="F35" s="3">
        <v>41117571250.440002</v>
      </c>
      <c r="G35" s="3">
        <v>6035119392.96</v>
      </c>
      <c r="H35" s="3">
        <v>16372175771.719999</v>
      </c>
      <c r="I35" s="3">
        <v>6715631773</v>
      </c>
      <c r="J35" s="1" t="s">
        <v>18</v>
      </c>
      <c r="K35" s="3">
        <v>2773966595.5799999</v>
      </c>
      <c r="L35" s="3">
        <v>5230928475.3000002</v>
      </c>
      <c r="M35" s="3">
        <v>41747676.420000002</v>
      </c>
      <c r="N35" s="3">
        <v>325041067.51999998</v>
      </c>
      <c r="O35" s="3">
        <v>1041281.04</v>
      </c>
      <c r="P35" s="3">
        <v>1043082088.3</v>
      </c>
      <c r="Q35" s="3">
        <v>289880712.18000001</v>
      </c>
      <c r="R35" s="3">
        <v>438946347.07999998</v>
      </c>
      <c r="S35" s="3">
        <v>2216572.1800000002</v>
      </c>
      <c r="T35" s="3">
        <v>549554751.62</v>
      </c>
      <c r="U35" s="3">
        <v>1218613379.9400001</v>
      </c>
      <c r="V35" s="3">
        <v>21316901663.139999</v>
      </c>
      <c r="W35" s="3">
        <v>165906891712</v>
      </c>
    </row>
    <row r="36" spans="1:23" ht="30" x14ac:dyDescent="0.25">
      <c r="A36" s="2" t="s">
        <v>49</v>
      </c>
      <c r="B36" s="2" t="s">
        <v>58</v>
      </c>
      <c r="C36" s="7" t="s">
        <v>152</v>
      </c>
      <c r="D36" s="2" t="s">
        <v>20</v>
      </c>
      <c r="E36" s="3">
        <v>82217215633.820007</v>
      </c>
      <c r="F36" s="3">
        <v>53684704511.639999</v>
      </c>
      <c r="G36" s="3">
        <v>8045366984.3800001</v>
      </c>
      <c r="H36" s="3">
        <v>22273917201.16</v>
      </c>
      <c r="I36" s="3">
        <v>4965843346.6199999</v>
      </c>
      <c r="J36" s="1" t="s">
        <v>18</v>
      </c>
      <c r="K36" s="3">
        <v>4359020409.7399998</v>
      </c>
      <c r="L36" s="3">
        <v>6660013304.8800001</v>
      </c>
      <c r="M36" s="3">
        <v>1167682927.0999999</v>
      </c>
      <c r="N36" s="3">
        <v>438951400.95999998</v>
      </c>
      <c r="O36" s="3">
        <v>256848.92</v>
      </c>
      <c r="P36" s="3">
        <v>1360357903.8399999</v>
      </c>
      <c r="Q36" s="3">
        <v>1418506055.8599999</v>
      </c>
      <c r="R36" s="3">
        <v>1011271685.88</v>
      </c>
      <c r="S36" s="3">
        <v>1937122.5</v>
      </c>
      <c r="T36" s="3">
        <v>844498020.13999999</v>
      </c>
      <c r="U36" s="3">
        <v>132578717.44</v>
      </c>
      <c r="V36" s="3">
        <v>28532511122.18</v>
      </c>
      <c r="W36" s="3">
        <v>217114633197.06</v>
      </c>
    </row>
    <row r="37" spans="1:23" ht="30" x14ac:dyDescent="0.25">
      <c r="A37" s="2" t="s">
        <v>49</v>
      </c>
      <c r="B37" s="2" t="s">
        <v>59</v>
      </c>
      <c r="C37" s="7" t="s">
        <v>153</v>
      </c>
      <c r="D37" s="2" t="s">
        <v>20</v>
      </c>
      <c r="E37" s="3">
        <v>165309024650.20001</v>
      </c>
      <c r="F37" s="3">
        <v>151695662639.54001</v>
      </c>
      <c r="G37" s="3">
        <v>45893110540.32</v>
      </c>
      <c r="H37" s="3">
        <v>45806745393.519997</v>
      </c>
      <c r="I37" s="3">
        <v>6362889938.2799997</v>
      </c>
      <c r="J37" s="1" t="s">
        <v>18</v>
      </c>
      <c r="K37" s="3">
        <v>5436967100.8199997</v>
      </c>
      <c r="L37" s="3">
        <v>40461600399.419998</v>
      </c>
      <c r="M37" s="3">
        <v>831334569.91999996</v>
      </c>
      <c r="N37" s="3">
        <v>613069599.10000002</v>
      </c>
      <c r="O37" s="3">
        <v>125897.76</v>
      </c>
      <c r="P37" s="3">
        <v>2305804925.4400001</v>
      </c>
      <c r="Q37" s="3">
        <v>1242767860.1800001</v>
      </c>
      <c r="R37" s="3">
        <v>578857249.79999995</v>
      </c>
      <c r="S37" s="3">
        <v>8592746.3399999999</v>
      </c>
      <c r="T37" s="3">
        <v>1626576590.24</v>
      </c>
      <c r="U37" s="3">
        <v>71901006.079999998</v>
      </c>
      <c r="V37" s="3">
        <v>13613362010.66</v>
      </c>
      <c r="W37" s="3">
        <v>481858393117.62</v>
      </c>
    </row>
    <row r="38" spans="1:23" ht="30" x14ac:dyDescent="0.25">
      <c r="A38" s="2" t="s">
        <v>49</v>
      </c>
      <c r="B38" s="2" t="s">
        <v>60</v>
      </c>
      <c r="C38" s="7" t="s">
        <v>154</v>
      </c>
      <c r="D38" s="2" t="s">
        <v>20</v>
      </c>
      <c r="E38" s="3">
        <v>1044303440517.76</v>
      </c>
      <c r="F38" s="3">
        <v>1002878790026.08</v>
      </c>
      <c r="G38" s="3">
        <v>284316460214.20001</v>
      </c>
      <c r="H38" s="3">
        <v>445892476247.97998</v>
      </c>
      <c r="I38" s="3">
        <v>35682059449.599998</v>
      </c>
      <c r="J38" s="1" t="s">
        <v>18</v>
      </c>
      <c r="K38" s="3">
        <v>53788077445.400002</v>
      </c>
      <c r="L38" s="3">
        <v>100903617993.67999</v>
      </c>
      <c r="M38" s="3">
        <v>13527536.52</v>
      </c>
      <c r="N38" s="3">
        <v>3403918114</v>
      </c>
      <c r="O38" s="3">
        <v>3394637.26</v>
      </c>
      <c r="P38" s="3">
        <v>39886743037.379997</v>
      </c>
      <c r="Q38" s="3">
        <v>462464200.74000001</v>
      </c>
      <c r="R38" s="3">
        <v>18213923788.720001</v>
      </c>
      <c r="S38" s="3">
        <v>11327717.119999999</v>
      </c>
      <c r="T38" s="3">
        <v>8144995606.1400003</v>
      </c>
      <c r="U38" s="3">
        <v>709900790.33000004</v>
      </c>
      <c r="V38" s="3">
        <v>41424650491.68</v>
      </c>
      <c r="W38" s="3">
        <v>3080039767814.5898</v>
      </c>
    </row>
    <row r="39" spans="1:23" ht="30" x14ac:dyDescent="0.25">
      <c r="A39" s="2" t="s">
        <v>61</v>
      </c>
      <c r="B39" s="2" t="s">
        <v>62</v>
      </c>
      <c r="C39" s="7" t="s">
        <v>155</v>
      </c>
      <c r="D39" s="2" t="s">
        <v>20</v>
      </c>
      <c r="E39" s="3">
        <v>58780863099.959999</v>
      </c>
      <c r="F39" s="3">
        <v>28084358657.82</v>
      </c>
      <c r="G39" s="3">
        <v>3581655545.2399998</v>
      </c>
      <c r="H39" s="3">
        <v>9911537975.7000008</v>
      </c>
      <c r="I39" s="3">
        <v>4713189110.1800003</v>
      </c>
      <c r="J39" s="1" t="s">
        <v>18</v>
      </c>
      <c r="K39" s="3">
        <v>1472282277.1600001</v>
      </c>
      <c r="L39" s="3">
        <v>4613745527.3800001</v>
      </c>
      <c r="M39" s="3">
        <v>13296603.039999999</v>
      </c>
      <c r="N39" s="3">
        <v>283838674.94</v>
      </c>
      <c r="O39" s="3">
        <v>905476.16</v>
      </c>
      <c r="P39" s="3">
        <v>1516027607.2</v>
      </c>
      <c r="Q39" s="3">
        <v>7315291.3799999999</v>
      </c>
      <c r="R39" s="3">
        <v>442496849.95999998</v>
      </c>
      <c r="S39" s="3">
        <v>1046156</v>
      </c>
      <c r="T39" s="3">
        <v>836142455</v>
      </c>
      <c r="U39" s="3">
        <v>-658500366.44000006</v>
      </c>
      <c r="V39" s="3">
        <v>30696504442.139999</v>
      </c>
      <c r="W39" s="3">
        <v>144296705382.82001</v>
      </c>
    </row>
    <row r="40" spans="1:23" ht="30" x14ac:dyDescent="0.25">
      <c r="A40" s="2" t="s">
        <v>61</v>
      </c>
      <c r="B40" s="2" t="s">
        <v>63</v>
      </c>
      <c r="C40" s="7" t="s">
        <v>156</v>
      </c>
      <c r="D40" s="2" t="s">
        <v>20</v>
      </c>
      <c r="E40" s="3">
        <v>48078406112.309998</v>
      </c>
      <c r="F40" s="3">
        <v>16599145287.07</v>
      </c>
      <c r="G40" s="3">
        <v>3264953812.3800001</v>
      </c>
      <c r="H40" s="3">
        <v>6877686985.0200005</v>
      </c>
      <c r="I40" s="3">
        <v>1968145543.8800001</v>
      </c>
      <c r="J40" s="1" t="s">
        <v>18</v>
      </c>
      <c r="K40" s="3">
        <v>769883956.91999996</v>
      </c>
      <c r="L40" s="3">
        <v>2482926224.8200002</v>
      </c>
      <c r="M40" s="3">
        <v>84337805.819999993</v>
      </c>
      <c r="N40" s="3">
        <v>168802014.22</v>
      </c>
      <c r="O40" s="3">
        <v>7408.22</v>
      </c>
      <c r="P40" s="3">
        <v>275809836.94</v>
      </c>
      <c r="Q40" s="3">
        <v>24342953.940000001</v>
      </c>
      <c r="R40" s="3">
        <v>71623880.120000005</v>
      </c>
      <c r="S40" s="3">
        <v>3802628.8</v>
      </c>
      <c r="T40" s="3">
        <v>405048177.42000002</v>
      </c>
      <c r="U40" s="3">
        <v>5311211.1100000003</v>
      </c>
      <c r="V40" s="3">
        <v>31479260825.240002</v>
      </c>
      <c r="W40" s="3">
        <v>112559494664.23</v>
      </c>
    </row>
    <row r="41" spans="1:23" ht="30" x14ac:dyDescent="0.25">
      <c r="A41" s="2" t="s">
        <v>61</v>
      </c>
      <c r="B41" s="2" t="s">
        <v>64</v>
      </c>
      <c r="C41" s="7" t="s">
        <v>157</v>
      </c>
      <c r="D41" s="2" t="s">
        <v>20</v>
      </c>
      <c r="E41" s="3">
        <v>214556556926.35999</v>
      </c>
      <c r="F41" s="3">
        <v>64985132287.07</v>
      </c>
      <c r="G41" s="3">
        <v>8492920574.2799997</v>
      </c>
      <c r="H41" s="3">
        <v>24972535369.700001</v>
      </c>
      <c r="I41" s="3">
        <v>14219904934.9</v>
      </c>
      <c r="J41" s="1" t="s">
        <v>18</v>
      </c>
      <c r="K41" s="3">
        <v>2635077438.8200002</v>
      </c>
      <c r="L41" s="3">
        <v>10219487198.639999</v>
      </c>
      <c r="M41" s="3">
        <v>35665401.380000003</v>
      </c>
      <c r="N41" s="3">
        <v>310521581.39999998</v>
      </c>
      <c r="O41" s="3">
        <v>21596049.879999999</v>
      </c>
      <c r="P41" s="3">
        <v>920794461.58000004</v>
      </c>
      <c r="Q41" s="3">
        <v>43598728.280000001</v>
      </c>
      <c r="R41" s="3">
        <v>328299868.69999999</v>
      </c>
      <c r="S41" s="3">
        <v>917440</v>
      </c>
      <c r="T41" s="3">
        <v>1196068864.5999999</v>
      </c>
      <c r="U41" s="3">
        <v>369963740.31</v>
      </c>
      <c r="V41" s="3">
        <v>149571424639.29001</v>
      </c>
      <c r="W41" s="3">
        <v>492880465505.19</v>
      </c>
    </row>
    <row r="42" spans="1:23" ht="30" x14ac:dyDescent="0.25">
      <c r="A42" s="2" t="s">
        <v>61</v>
      </c>
      <c r="B42" s="2" t="s">
        <v>65</v>
      </c>
      <c r="C42" s="7" t="s">
        <v>158</v>
      </c>
      <c r="D42" s="2" t="s">
        <v>20</v>
      </c>
      <c r="E42" s="3">
        <v>46001129394.82</v>
      </c>
      <c r="F42" s="3">
        <v>8600979746.4799995</v>
      </c>
      <c r="G42" s="3">
        <v>629534117</v>
      </c>
      <c r="H42" s="3">
        <v>4278451252.1599998</v>
      </c>
      <c r="I42" s="3">
        <v>1163297267.8399999</v>
      </c>
      <c r="J42" s="1" t="s">
        <v>18</v>
      </c>
      <c r="K42" s="3">
        <v>332915383.86000001</v>
      </c>
      <c r="L42" s="3">
        <v>1754966504.3399999</v>
      </c>
      <c r="M42" s="3">
        <v>3787171.12</v>
      </c>
      <c r="N42" s="3">
        <v>85335794.879999995</v>
      </c>
      <c r="O42" s="3">
        <v>-95056.16</v>
      </c>
      <c r="P42" s="3">
        <v>90748441.760000005</v>
      </c>
      <c r="Q42" s="3">
        <v>6141134.6600000001</v>
      </c>
      <c r="R42" s="3">
        <v>27319902.879999999</v>
      </c>
      <c r="S42" s="3">
        <v>1325000</v>
      </c>
      <c r="T42" s="3">
        <v>162790295.62</v>
      </c>
      <c r="U42" s="3">
        <v>10894566.960000001</v>
      </c>
      <c r="V42" s="3">
        <v>37400149648.339996</v>
      </c>
      <c r="W42" s="3">
        <v>100549670566.56</v>
      </c>
    </row>
    <row r="43" spans="1:23" ht="30" x14ac:dyDescent="0.25">
      <c r="A43" s="2" t="s">
        <v>61</v>
      </c>
      <c r="B43" s="2" t="s">
        <v>66</v>
      </c>
      <c r="C43" s="7" t="s">
        <v>159</v>
      </c>
      <c r="D43" s="2" t="s">
        <v>20</v>
      </c>
      <c r="E43" s="3">
        <v>55467745569.699997</v>
      </c>
      <c r="F43" s="3">
        <v>28425619400.419998</v>
      </c>
      <c r="G43" s="3">
        <v>3191708180.3600001</v>
      </c>
      <c r="H43" s="3">
        <v>11789120375.639999</v>
      </c>
      <c r="I43" s="3">
        <v>7234260063.1599998</v>
      </c>
      <c r="J43" s="1" t="s">
        <v>18</v>
      </c>
      <c r="K43" s="3">
        <v>1466343736.22</v>
      </c>
      <c r="L43" s="3">
        <v>2806972231.8000002</v>
      </c>
      <c r="M43" s="3">
        <v>30886123.02</v>
      </c>
      <c r="N43" s="3">
        <v>288277253.81999999</v>
      </c>
      <c r="O43" s="3">
        <v>19254.48</v>
      </c>
      <c r="P43" s="3">
        <v>807157127.29999995</v>
      </c>
      <c r="Q43" s="3">
        <v>42563990.780000001</v>
      </c>
      <c r="R43" s="3">
        <v>113612449.28</v>
      </c>
      <c r="S43" s="3">
        <v>296055.24</v>
      </c>
      <c r="T43" s="3">
        <v>445279307.36000001</v>
      </c>
      <c r="U43" s="3">
        <v>61489010.159999996</v>
      </c>
      <c r="V43" s="3">
        <v>27042126169.279999</v>
      </c>
      <c r="W43" s="3">
        <v>139213476298.01999</v>
      </c>
    </row>
    <row r="44" spans="1:23" ht="30" x14ac:dyDescent="0.25">
      <c r="A44" s="2" t="s">
        <v>61</v>
      </c>
      <c r="B44" s="2" t="s">
        <v>67</v>
      </c>
      <c r="C44" s="7" t="s">
        <v>160</v>
      </c>
      <c r="D44" s="2" t="s">
        <v>20</v>
      </c>
      <c r="E44" s="3">
        <v>227770949745.10999</v>
      </c>
      <c r="F44" s="3">
        <v>158719680464.79001</v>
      </c>
      <c r="G44" s="3">
        <v>32134291836.880001</v>
      </c>
      <c r="H44" s="3">
        <v>55077561373.980003</v>
      </c>
      <c r="I44" s="3">
        <v>20798849776.119999</v>
      </c>
      <c r="J44" s="1" t="s">
        <v>18</v>
      </c>
      <c r="K44" s="3">
        <v>12613054011.059999</v>
      </c>
      <c r="L44" s="3">
        <v>25412541292.419998</v>
      </c>
      <c r="M44" s="3">
        <v>91593248.599999994</v>
      </c>
      <c r="N44" s="3">
        <v>1244802958.54</v>
      </c>
      <c r="O44" s="3">
        <v>2497375.7599999998</v>
      </c>
      <c r="P44" s="3">
        <v>5650977198.1800003</v>
      </c>
      <c r="Q44" s="3">
        <v>233451551.56</v>
      </c>
      <c r="R44" s="3">
        <v>1339168776.8</v>
      </c>
      <c r="S44" s="3">
        <v>115079282.78</v>
      </c>
      <c r="T44" s="3">
        <v>2094654559.9000001</v>
      </c>
      <c r="U44" s="3">
        <v>78305861.189999998</v>
      </c>
      <c r="V44" s="3">
        <v>69051269280.320007</v>
      </c>
      <c r="W44" s="3">
        <v>612428728593.98999</v>
      </c>
    </row>
    <row r="45" spans="1:23" ht="30" x14ac:dyDescent="0.25">
      <c r="A45" s="2" t="s">
        <v>61</v>
      </c>
      <c r="B45" s="2" t="s">
        <v>68</v>
      </c>
      <c r="C45" s="7" t="s">
        <v>161</v>
      </c>
      <c r="D45" s="2" t="s">
        <v>20</v>
      </c>
      <c r="E45" s="3">
        <v>154954803128.56</v>
      </c>
      <c r="F45" s="3">
        <v>30398829602.259998</v>
      </c>
      <c r="G45" s="3">
        <v>1495593559.26</v>
      </c>
      <c r="H45" s="3">
        <v>17772250224.740002</v>
      </c>
      <c r="I45" s="3">
        <v>3869778570.6999998</v>
      </c>
      <c r="J45" s="1" t="s">
        <v>18</v>
      </c>
      <c r="K45" s="3">
        <v>320481322</v>
      </c>
      <c r="L45" s="3">
        <v>5053528046.7200003</v>
      </c>
      <c r="M45" s="3">
        <v>10295388.84</v>
      </c>
      <c r="N45" s="3">
        <v>173444511.68000001</v>
      </c>
      <c r="O45" s="3">
        <v>-340749.76</v>
      </c>
      <c r="P45" s="3">
        <v>537799564.67999995</v>
      </c>
      <c r="Q45" s="3">
        <v>37261116.299999997</v>
      </c>
      <c r="R45" s="3">
        <v>267513827.40000001</v>
      </c>
      <c r="S45" s="3">
        <v>51240</v>
      </c>
      <c r="T45" s="3">
        <v>397459337.24000001</v>
      </c>
      <c r="U45" s="3">
        <v>305358514.69999999</v>
      </c>
      <c r="V45" s="3">
        <v>124555973526.3</v>
      </c>
      <c r="W45" s="3">
        <v>340150080731.62</v>
      </c>
    </row>
    <row r="46" spans="1:23" ht="30" x14ac:dyDescent="0.25">
      <c r="A46" s="2" t="s">
        <v>69</v>
      </c>
      <c r="B46" s="2" t="s">
        <v>70</v>
      </c>
      <c r="C46" s="7" t="s">
        <v>162</v>
      </c>
      <c r="D46" s="2" t="s">
        <v>20</v>
      </c>
      <c r="E46" s="3">
        <v>204134113935.73999</v>
      </c>
      <c r="F46" s="3">
        <v>132654098020.03999</v>
      </c>
      <c r="G46" s="3">
        <v>24513536058.279999</v>
      </c>
      <c r="H46" s="3">
        <v>45356821365.800003</v>
      </c>
      <c r="I46" s="3">
        <v>23963097605.060001</v>
      </c>
      <c r="J46" s="1" t="s">
        <v>18</v>
      </c>
      <c r="K46" s="3">
        <v>9367253573.9599991</v>
      </c>
      <c r="L46" s="3">
        <v>18975907645.5</v>
      </c>
      <c r="M46" s="3">
        <v>494478381.56</v>
      </c>
      <c r="N46" s="3">
        <v>1172494452.76</v>
      </c>
      <c r="O46" s="3">
        <v>953197.44</v>
      </c>
      <c r="P46" s="3">
        <v>4100822663.5999999</v>
      </c>
      <c r="Q46" s="3">
        <v>328095588.24000001</v>
      </c>
      <c r="R46" s="3">
        <v>905961658.82000005</v>
      </c>
      <c r="S46" s="3">
        <v>2373092.8199999998</v>
      </c>
      <c r="T46" s="3">
        <v>1931949819.9400001</v>
      </c>
      <c r="U46" s="3">
        <v>277335989.92000002</v>
      </c>
      <c r="V46" s="3">
        <v>71480015915.699997</v>
      </c>
      <c r="W46" s="3">
        <v>539659308965.17999</v>
      </c>
    </row>
    <row r="47" spans="1:23" ht="30" x14ac:dyDescent="0.25">
      <c r="A47" s="2" t="s">
        <v>69</v>
      </c>
      <c r="B47" s="2" t="s">
        <v>71</v>
      </c>
      <c r="C47" s="7" t="s">
        <v>163</v>
      </c>
      <c r="D47" s="2" t="s">
        <v>20</v>
      </c>
      <c r="E47" s="3">
        <v>328871282335.25</v>
      </c>
      <c r="F47" s="1" t="s">
        <v>18</v>
      </c>
      <c r="G47" s="1" t="s">
        <v>18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18</v>
      </c>
      <c r="R47" s="1" t="s">
        <v>18</v>
      </c>
      <c r="S47" s="1" t="s">
        <v>18</v>
      </c>
      <c r="T47" s="1" t="s">
        <v>18</v>
      </c>
      <c r="U47" s="1" t="s">
        <v>18</v>
      </c>
      <c r="V47" s="1" t="s">
        <v>18</v>
      </c>
      <c r="W47" s="3">
        <v>328871282335.25</v>
      </c>
    </row>
    <row r="48" spans="1:23" ht="30" x14ac:dyDescent="0.25">
      <c r="A48" s="2" t="s">
        <v>69</v>
      </c>
      <c r="B48" s="2" t="s">
        <v>72</v>
      </c>
      <c r="C48" s="7" t="s">
        <v>164</v>
      </c>
      <c r="D48" s="2" t="s">
        <v>20</v>
      </c>
      <c r="E48" s="3">
        <v>333835785303.02002</v>
      </c>
      <c r="F48" s="3">
        <v>286579512692.73999</v>
      </c>
      <c r="G48" s="3">
        <v>100411077733.92</v>
      </c>
      <c r="H48" s="3">
        <v>86629864135.220001</v>
      </c>
      <c r="I48" s="3">
        <v>15229728855.379999</v>
      </c>
      <c r="J48" s="1" t="s">
        <v>18</v>
      </c>
      <c r="K48" s="3">
        <v>10918799158.540001</v>
      </c>
      <c r="L48" s="3">
        <v>29356125160.16</v>
      </c>
      <c r="M48" s="3">
        <v>12356402527.34</v>
      </c>
      <c r="N48" s="3">
        <v>1422903478.98</v>
      </c>
      <c r="O48" s="3">
        <v>170330.38</v>
      </c>
      <c r="P48" s="3">
        <v>19842995966.98</v>
      </c>
      <c r="Q48" s="3">
        <v>3444549408.4000001</v>
      </c>
      <c r="R48" s="3">
        <v>1820670827.3800001</v>
      </c>
      <c r="S48" s="3">
        <v>22709038.199999999</v>
      </c>
      <c r="T48" s="3">
        <v>3912216046.48</v>
      </c>
      <c r="U48" s="3">
        <v>51506709.280000001</v>
      </c>
      <c r="V48" s="3">
        <v>47256272610.279999</v>
      </c>
      <c r="W48" s="3">
        <v>953091289982.68005</v>
      </c>
    </row>
    <row r="49" spans="1:23" ht="30" x14ac:dyDescent="0.25">
      <c r="A49" s="2" t="s">
        <v>69</v>
      </c>
      <c r="B49" s="2" t="s">
        <v>73</v>
      </c>
      <c r="C49" s="7" t="s">
        <v>165</v>
      </c>
      <c r="D49" s="2" t="s">
        <v>20</v>
      </c>
      <c r="E49" s="3">
        <v>491048010231.20001</v>
      </c>
      <c r="F49" s="3">
        <v>421927814168.23999</v>
      </c>
      <c r="G49" s="3">
        <v>157661505806.44</v>
      </c>
      <c r="H49" s="3">
        <v>128308212986.52</v>
      </c>
      <c r="I49" s="3">
        <v>18139525727.060001</v>
      </c>
      <c r="J49" s="1" t="s">
        <v>18</v>
      </c>
      <c r="K49" s="3">
        <v>14445646235.68</v>
      </c>
      <c r="L49" s="3">
        <v>50993507312.199997</v>
      </c>
      <c r="M49" s="3">
        <v>26095290728.34</v>
      </c>
      <c r="N49" s="3">
        <v>1907417289.1800001</v>
      </c>
      <c r="O49" s="3">
        <v>1407878.92</v>
      </c>
      <c r="P49" s="3">
        <v>8992185004.2600002</v>
      </c>
      <c r="Q49" s="3">
        <v>3762350723.1799998</v>
      </c>
      <c r="R49" s="3">
        <v>3409221426.0999999</v>
      </c>
      <c r="S49" s="3">
        <v>24516949.48</v>
      </c>
      <c r="T49" s="3">
        <v>5886148400.8999996</v>
      </c>
      <c r="U49" s="3">
        <v>658929791.29999995</v>
      </c>
      <c r="V49" s="3">
        <v>69120196062.960007</v>
      </c>
      <c r="W49" s="3">
        <v>1402381886721.96</v>
      </c>
    </row>
    <row r="50" spans="1:23" ht="30" x14ac:dyDescent="0.25">
      <c r="A50" s="2" t="s">
        <v>69</v>
      </c>
      <c r="B50" s="2" t="s">
        <v>74</v>
      </c>
      <c r="C50" s="7" t="s">
        <v>166</v>
      </c>
      <c r="D50" s="2" t="s">
        <v>20</v>
      </c>
      <c r="E50" s="3">
        <v>312172601283.03003</v>
      </c>
      <c r="F50" s="3">
        <v>275450377493.54999</v>
      </c>
      <c r="G50" s="3">
        <v>65739197799.559998</v>
      </c>
      <c r="H50" s="3">
        <v>100208295553.67999</v>
      </c>
      <c r="I50" s="3">
        <v>31259198127.34</v>
      </c>
      <c r="J50" s="1" t="s">
        <v>18</v>
      </c>
      <c r="K50" s="3">
        <v>19888088126.98</v>
      </c>
      <c r="L50" s="3">
        <v>36920265551.980003</v>
      </c>
      <c r="M50" s="3">
        <v>1506180085.8199999</v>
      </c>
      <c r="N50" s="3">
        <v>1562767503.48</v>
      </c>
      <c r="O50" s="3">
        <v>3414797.44</v>
      </c>
      <c r="P50" s="3">
        <v>7631361605.6599998</v>
      </c>
      <c r="Q50" s="3">
        <v>468510426.25999999</v>
      </c>
      <c r="R50" s="3">
        <v>2469092090.1599998</v>
      </c>
      <c r="S50" s="3">
        <v>718620</v>
      </c>
      <c r="T50" s="3">
        <v>3690165463.6999998</v>
      </c>
      <c r="U50" s="3">
        <v>297143540.37</v>
      </c>
      <c r="V50" s="3">
        <v>36722223789.480003</v>
      </c>
      <c r="W50" s="3">
        <v>895989601858.48999</v>
      </c>
    </row>
    <row r="51" spans="1:23" ht="30" x14ac:dyDescent="0.25">
      <c r="A51" s="2" t="s">
        <v>69</v>
      </c>
      <c r="B51" s="2" t="s">
        <v>75</v>
      </c>
      <c r="C51" s="7" t="s">
        <v>167</v>
      </c>
      <c r="D51" s="2" t="s">
        <v>20</v>
      </c>
      <c r="E51" s="3">
        <v>175565300553.07999</v>
      </c>
      <c r="F51" s="3">
        <v>143422390441.45999</v>
      </c>
      <c r="G51" s="3">
        <v>32268416955.860001</v>
      </c>
      <c r="H51" s="3">
        <v>48449779290.199997</v>
      </c>
      <c r="I51" s="3">
        <v>29076725848.32</v>
      </c>
      <c r="J51" s="1" t="s">
        <v>18</v>
      </c>
      <c r="K51" s="3">
        <v>9115565728.6200008</v>
      </c>
      <c r="L51" s="3">
        <v>15796808983.139999</v>
      </c>
      <c r="M51" s="3">
        <v>21457309.82</v>
      </c>
      <c r="N51" s="3">
        <v>941242180.34000003</v>
      </c>
      <c r="O51" s="3">
        <v>1710549.58</v>
      </c>
      <c r="P51" s="3">
        <v>3577747791.1399999</v>
      </c>
      <c r="Q51" s="3">
        <v>400256255.98000002</v>
      </c>
      <c r="R51" s="3">
        <v>718961145.72000003</v>
      </c>
      <c r="S51" s="3">
        <v>20248868.48</v>
      </c>
      <c r="T51" s="3">
        <v>2133848373.24</v>
      </c>
      <c r="U51" s="3">
        <v>657479117.55999994</v>
      </c>
      <c r="V51" s="3">
        <v>32142910111.619999</v>
      </c>
      <c r="W51" s="3">
        <v>494310849504.15997</v>
      </c>
    </row>
    <row r="52" spans="1:23" ht="30" x14ac:dyDescent="0.25">
      <c r="A52" s="2" t="s">
        <v>69</v>
      </c>
      <c r="B52" s="2" t="s">
        <v>76</v>
      </c>
      <c r="C52" s="7" t="s">
        <v>168</v>
      </c>
      <c r="D52" s="2" t="s">
        <v>20</v>
      </c>
      <c r="E52" s="3">
        <v>35156791699.739998</v>
      </c>
      <c r="F52" s="3">
        <v>10816759512.719999</v>
      </c>
      <c r="G52" s="3">
        <v>1756140148.0599999</v>
      </c>
      <c r="H52" s="3">
        <v>4695404311.7600002</v>
      </c>
      <c r="I52" s="3">
        <v>1406009230.8</v>
      </c>
      <c r="J52" s="1" t="s">
        <v>18</v>
      </c>
      <c r="K52" s="3">
        <v>789311820.88</v>
      </c>
      <c r="L52" s="3">
        <v>1063050092.4</v>
      </c>
      <c r="M52" s="3">
        <v>100304427.8</v>
      </c>
      <c r="N52" s="3">
        <v>98613461.840000004</v>
      </c>
      <c r="O52" s="3">
        <v>704183.74</v>
      </c>
      <c r="P52" s="3">
        <v>192788769.75999999</v>
      </c>
      <c r="Q52" s="3">
        <v>89852271.379999995</v>
      </c>
      <c r="R52" s="3">
        <v>118657516.36</v>
      </c>
      <c r="S52" s="3">
        <v>380000</v>
      </c>
      <c r="T52" s="3">
        <v>405799495.07999998</v>
      </c>
      <c r="U52" s="3">
        <v>13826597.58</v>
      </c>
      <c r="V52" s="3">
        <v>24340032187.02</v>
      </c>
      <c r="W52" s="3">
        <v>81044425726.919998</v>
      </c>
    </row>
    <row r="53" spans="1:23" ht="30" x14ac:dyDescent="0.25">
      <c r="A53" s="2" t="s">
        <v>69</v>
      </c>
      <c r="B53" s="2" t="s">
        <v>77</v>
      </c>
      <c r="C53" s="7" t="s">
        <v>169</v>
      </c>
      <c r="D53" s="2" t="s">
        <v>20</v>
      </c>
      <c r="E53" s="3">
        <v>49930703566.900002</v>
      </c>
      <c r="F53" s="3">
        <v>12904895997.719999</v>
      </c>
      <c r="G53" s="3">
        <v>1305997479.74</v>
      </c>
      <c r="H53" s="3">
        <v>6824528528.7200003</v>
      </c>
      <c r="I53" s="3">
        <v>1415959359.98</v>
      </c>
      <c r="J53" s="1" t="s">
        <v>18</v>
      </c>
      <c r="K53" s="3">
        <v>612160486.77999997</v>
      </c>
      <c r="L53" s="3">
        <v>1528748638.72</v>
      </c>
      <c r="M53" s="3">
        <v>317177655.5</v>
      </c>
      <c r="N53" s="3">
        <v>145111793.31999999</v>
      </c>
      <c r="O53" s="3">
        <v>20126.419999999998</v>
      </c>
      <c r="P53" s="3">
        <v>183599012.18000001</v>
      </c>
      <c r="Q53" s="3">
        <v>67318522.340000004</v>
      </c>
      <c r="R53" s="3">
        <v>71041335.620000005</v>
      </c>
      <c r="S53" s="3">
        <v>1695206</v>
      </c>
      <c r="T53" s="3">
        <v>359526565.81999999</v>
      </c>
      <c r="U53" s="3">
        <v>17936552.699999999</v>
      </c>
      <c r="V53" s="3">
        <v>37025807569.18</v>
      </c>
      <c r="W53" s="3">
        <v>112712228397.64</v>
      </c>
    </row>
    <row r="54" spans="1:23" ht="30" x14ac:dyDescent="0.25">
      <c r="A54" s="2" t="s">
        <v>69</v>
      </c>
      <c r="B54" s="2" t="s">
        <v>78</v>
      </c>
      <c r="C54" s="7" t="s">
        <v>170</v>
      </c>
      <c r="D54" s="2" t="s">
        <v>20</v>
      </c>
      <c r="E54" s="3">
        <v>58368806206.800003</v>
      </c>
      <c r="F54" s="3">
        <v>46482297876.959999</v>
      </c>
      <c r="G54" s="3">
        <v>11126119685.68</v>
      </c>
      <c r="H54" s="3">
        <v>14717754169.5</v>
      </c>
      <c r="I54" s="3">
        <v>5757208110.1999998</v>
      </c>
      <c r="J54" s="1" t="s">
        <v>18</v>
      </c>
      <c r="K54" s="3">
        <v>2112417117.8800001</v>
      </c>
      <c r="L54" s="3">
        <v>6965001736.4399996</v>
      </c>
      <c r="M54" s="3">
        <v>1418017235.1400001</v>
      </c>
      <c r="N54" s="3">
        <v>312469056.19999999</v>
      </c>
      <c r="O54" s="3">
        <v>98435.3</v>
      </c>
      <c r="P54" s="3">
        <v>1992917782.3399999</v>
      </c>
      <c r="Q54" s="3">
        <v>396514725.56</v>
      </c>
      <c r="R54" s="3">
        <v>832312992.32000005</v>
      </c>
      <c r="S54" s="3">
        <v>676405</v>
      </c>
      <c r="T54" s="3">
        <v>568201787.72000003</v>
      </c>
      <c r="U54" s="3">
        <v>2248200.88</v>
      </c>
      <c r="V54" s="3">
        <v>11886508329.84</v>
      </c>
      <c r="W54" s="3">
        <v>162939569853.76001</v>
      </c>
    </row>
    <row r="55" spans="1:23" ht="30" x14ac:dyDescent="0.25">
      <c r="A55" s="2" t="s">
        <v>69</v>
      </c>
      <c r="B55" s="2" t="s">
        <v>79</v>
      </c>
      <c r="C55" s="7" t="s">
        <v>171</v>
      </c>
      <c r="D55" s="2" t="s">
        <v>20</v>
      </c>
      <c r="E55" s="3">
        <v>130246114179.48</v>
      </c>
      <c r="F55" s="3">
        <v>104900102132.72</v>
      </c>
      <c r="G55" s="3">
        <v>23553454772.459999</v>
      </c>
      <c r="H55" s="3">
        <v>39998889069.68</v>
      </c>
      <c r="I55" s="3">
        <v>12646613094.059999</v>
      </c>
      <c r="J55" s="1" t="s">
        <v>18</v>
      </c>
      <c r="K55" s="3">
        <v>5450607093.1999998</v>
      </c>
      <c r="L55" s="3">
        <v>17244003732.02</v>
      </c>
      <c r="M55" s="3">
        <v>70763105.859999999</v>
      </c>
      <c r="N55" s="3">
        <v>579715879.36000001</v>
      </c>
      <c r="O55" s="3">
        <v>556794.81999999995</v>
      </c>
      <c r="P55" s="3">
        <v>2136639552.5599999</v>
      </c>
      <c r="Q55" s="3">
        <v>798232233.84000003</v>
      </c>
      <c r="R55" s="3">
        <v>645380724.58000004</v>
      </c>
      <c r="S55" s="3">
        <v>5583375.6399999997</v>
      </c>
      <c r="T55" s="3">
        <v>1008073129.96</v>
      </c>
      <c r="U55" s="3">
        <v>188033814.69999999</v>
      </c>
      <c r="V55" s="3">
        <v>25346012046.759998</v>
      </c>
      <c r="W55" s="3">
        <v>364818774731.70001</v>
      </c>
    </row>
    <row r="56" spans="1:23" ht="30" x14ac:dyDescent="0.25">
      <c r="A56" s="2" t="s">
        <v>80</v>
      </c>
      <c r="B56" s="2" t="s">
        <v>81</v>
      </c>
      <c r="C56" s="7" t="s">
        <v>172</v>
      </c>
      <c r="D56" s="2" t="s">
        <v>20</v>
      </c>
      <c r="E56" s="3">
        <v>79566785159.960007</v>
      </c>
      <c r="F56" s="3">
        <v>46496700577.029999</v>
      </c>
      <c r="G56" s="3">
        <v>9005292676.7600002</v>
      </c>
      <c r="H56" s="3">
        <v>18536544209.34</v>
      </c>
      <c r="I56" s="3">
        <v>5353004309.4399996</v>
      </c>
      <c r="J56" s="1" t="s">
        <v>18</v>
      </c>
      <c r="K56" s="3">
        <v>2879006894.1399999</v>
      </c>
      <c r="L56" s="3">
        <v>7023839879.3400002</v>
      </c>
      <c r="M56" s="3">
        <v>193656707.88</v>
      </c>
      <c r="N56" s="3">
        <v>439742861.54000002</v>
      </c>
      <c r="O56" s="3">
        <v>535562.93999999994</v>
      </c>
      <c r="P56" s="3">
        <v>888075344.60000002</v>
      </c>
      <c r="Q56" s="3">
        <v>95681342.459999993</v>
      </c>
      <c r="R56" s="3">
        <v>301075586.60000002</v>
      </c>
      <c r="S56" s="3">
        <v>40858192.880000003</v>
      </c>
      <c r="T56" s="3">
        <v>842948115.17999995</v>
      </c>
      <c r="U56" s="3">
        <v>55385967.020000003</v>
      </c>
      <c r="V56" s="3">
        <v>33070084582.93</v>
      </c>
      <c r="W56" s="3">
        <v>204789217970.04001</v>
      </c>
    </row>
    <row r="57" spans="1:23" ht="30" x14ac:dyDescent="0.25">
      <c r="A57" s="2" t="s">
        <v>80</v>
      </c>
      <c r="B57" s="2" t="s">
        <v>82</v>
      </c>
      <c r="C57" s="7" t="s">
        <v>173</v>
      </c>
      <c r="D57" s="2" t="s">
        <v>20</v>
      </c>
      <c r="E57" s="3">
        <v>525672055505.15002</v>
      </c>
      <c r="F57" s="3">
        <v>244842275159.89999</v>
      </c>
      <c r="G57" s="3">
        <v>68622568408.309998</v>
      </c>
      <c r="H57" s="3">
        <v>89897700884.300003</v>
      </c>
      <c r="I57" s="3">
        <v>16655167146.940001</v>
      </c>
      <c r="J57" s="1" t="s">
        <v>18</v>
      </c>
      <c r="K57" s="3">
        <v>13362870783.280001</v>
      </c>
      <c r="L57" s="3">
        <v>37674589061</v>
      </c>
      <c r="M57" s="3">
        <v>1191032156.4200001</v>
      </c>
      <c r="N57" s="3">
        <v>1421107937.01</v>
      </c>
      <c r="O57" s="3">
        <v>1252828.05</v>
      </c>
      <c r="P57" s="3">
        <v>6151449536.2700005</v>
      </c>
      <c r="Q57" s="3">
        <v>1114420407.98</v>
      </c>
      <c r="R57" s="3">
        <v>2312591339.3600001</v>
      </c>
      <c r="S57" s="3">
        <v>832834</v>
      </c>
      <c r="T57" s="3">
        <v>3067146386.75</v>
      </c>
      <c r="U57" s="3">
        <v>2070318899.0999999</v>
      </c>
      <c r="V57" s="3">
        <v>17994870747.639999</v>
      </c>
      <c r="W57" s="3">
        <v>1032052250021.46</v>
      </c>
    </row>
    <row r="58" spans="1:23" ht="30" x14ac:dyDescent="0.25">
      <c r="A58" s="2" t="s">
        <v>80</v>
      </c>
      <c r="B58" s="2" t="s">
        <v>83</v>
      </c>
      <c r="C58" s="7" t="s">
        <v>174</v>
      </c>
      <c r="D58" s="2" t="s">
        <v>20</v>
      </c>
      <c r="E58" s="3">
        <v>317910110217.82001</v>
      </c>
      <c r="F58" s="3">
        <v>303547731758.01001</v>
      </c>
      <c r="G58" s="3">
        <v>175925808943.45999</v>
      </c>
      <c r="H58" s="3">
        <v>62542428019.82</v>
      </c>
      <c r="I58" s="3">
        <v>10987124180.98</v>
      </c>
      <c r="J58" s="1" t="s">
        <v>18</v>
      </c>
      <c r="K58" s="3">
        <v>8611760110.0799999</v>
      </c>
      <c r="L58" s="3">
        <v>25630467306.080002</v>
      </c>
      <c r="M58" s="3">
        <v>174672534.47999999</v>
      </c>
      <c r="N58" s="3">
        <v>1327458721.1199999</v>
      </c>
      <c r="O58" s="3">
        <v>817029.7</v>
      </c>
      <c r="P58" s="3">
        <v>11388581385.1</v>
      </c>
      <c r="Q58" s="3">
        <v>475017146.56</v>
      </c>
      <c r="R58" s="3">
        <v>1179219249.0999999</v>
      </c>
      <c r="S58" s="3">
        <v>7102969.5599999996</v>
      </c>
      <c r="T58" s="3">
        <v>2889552011.6300001</v>
      </c>
      <c r="U58" s="3">
        <v>219486714.28999999</v>
      </c>
      <c r="V58" s="3">
        <v>14362378459.809999</v>
      </c>
      <c r="W58" s="3">
        <v>937179716757.59998</v>
      </c>
    </row>
    <row r="59" spans="1:23" ht="30" customHeight="1" x14ac:dyDescent="0.25">
      <c r="A59" s="2" t="s">
        <v>80</v>
      </c>
      <c r="B59" s="2" t="s">
        <v>84</v>
      </c>
      <c r="C59" s="7" t="s">
        <v>175</v>
      </c>
      <c r="D59" s="2" t="s">
        <v>20</v>
      </c>
      <c r="E59" s="3">
        <v>458255870560.71997</v>
      </c>
      <c r="F59" s="3">
        <v>435609781652.03998</v>
      </c>
      <c r="G59" s="3">
        <v>90385357770.720001</v>
      </c>
      <c r="H59" s="3">
        <v>159257993883.44</v>
      </c>
      <c r="I59" s="3">
        <v>12022733652.040001</v>
      </c>
      <c r="J59" s="1" t="s">
        <v>18</v>
      </c>
      <c r="K59" s="3">
        <v>10690289914.860001</v>
      </c>
      <c r="L59" s="3">
        <v>131135341183</v>
      </c>
      <c r="M59" s="3">
        <v>1604335889.3399999</v>
      </c>
      <c r="N59" s="3">
        <v>1677190078.4000001</v>
      </c>
      <c r="O59" s="3">
        <v>535085.93999999994</v>
      </c>
      <c r="P59" s="3">
        <v>15080051798.34</v>
      </c>
      <c r="Q59" s="3">
        <v>1340229582.8199999</v>
      </c>
      <c r="R59" s="3">
        <v>2726974507.2800002</v>
      </c>
      <c r="S59" s="3">
        <v>10692424.939999999</v>
      </c>
      <c r="T59" s="3">
        <v>7406017419.6199999</v>
      </c>
      <c r="U59" s="3">
        <v>122337404.56</v>
      </c>
      <c r="V59" s="3">
        <v>22646088908.68</v>
      </c>
      <c r="W59" s="3">
        <v>1349971821716.74</v>
      </c>
    </row>
    <row r="60" spans="1:23" ht="30" x14ac:dyDescent="0.25">
      <c r="A60" s="2" t="s">
        <v>80</v>
      </c>
      <c r="B60" s="2" t="s">
        <v>85</v>
      </c>
      <c r="C60" s="7" t="s">
        <v>176</v>
      </c>
      <c r="D60" s="2" t="s">
        <v>20</v>
      </c>
      <c r="E60" s="3">
        <v>355939089050.59998</v>
      </c>
      <c r="F60" s="3">
        <v>302034179550.41998</v>
      </c>
      <c r="G60" s="3">
        <v>90557710466.699997</v>
      </c>
      <c r="H60" s="3">
        <v>116880130337.14</v>
      </c>
      <c r="I60" s="3">
        <v>16367768986.9</v>
      </c>
      <c r="J60" s="1" t="s">
        <v>18</v>
      </c>
      <c r="K60" s="3">
        <v>15769780834.280001</v>
      </c>
      <c r="L60" s="3">
        <v>42889358761.400002</v>
      </c>
      <c r="M60" s="3">
        <v>2608392921.3800001</v>
      </c>
      <c r="N60" s="3">
        <v>1985162051.28</v>
      </c>
      <c r="O60" s="3">
        <v>4412293.8</v>
      </c>
      <c r="P60" s="3">
        <v>7364163391.3800001</v>
      </c>
      <c r="Q60" s="3">
        <v>733879045.29999995</v>
      </c>
      <c r="R60" s="3">
        <v>1608308549.76</v>
      </c>
      <c r="S60" s="3">
        <v>5154437</v>
      </c>
      <c r="T60" s="3">
        <v>3396678416.1799998</v>
      </c>
      <c r="U60" s="3">
        <v>190579636.75999999</v>
      </c>
      <c r="V60" s="3">
        <v>53904909500.18</v>
      </c>
      <c r="W60" s="3">
        <v>1012239658230.46</v>
      </c>
    </row>
    <row r="61" spans="1:23" ht="30" x14ac:dyDescent="0.25">
      <c r="A61" s="2" t="s">
        <v>80</v>
      </c>
      <c r="B61" s="2" t="s">
        <v>86</v>
      </c>
      <c r="C61" s="7" t="s">
        <v>177</v>
      </c>
      <c r="D61" s="2" t="s">
        <v>20</v>
      </c>
      <c r="E61" s="3">
        <v>368716857734.14001</v>
      </c>
      <c r="F61" s="3">
        <v>361438981148.83002</v>
      </c>
      <c r="G61" s="3">
        <v>108484733847.14</v>
      </c>
      <c r="H61" s="3">
        <v>100887740494.17999</v>
      </c>
      <c r="I61" s="3">
        <v>4194720216.3600001</v>
      </c>
      <c r="J61" s="1" t="s">
        <v>18</v>
      </c>
      <c r="K61" s="3">
        <v>4074226410.2600002</v>
      </c>
      <c r="L61" s="3">
        <v>131554716420.58</v>
      </c>
      <c r="M61" s="3">
        <v>939702185.70000005</v>
      </c>
      <c r="N61" s="3">
        <v>790636753.89999998</v>
      </c>
      <c r="O61" s="3">
        <v>404385.34</v>
      </c>
      <c r="P61" s="3">
        <v>5102806925.6999998</v>
      </c>
      <c r="Q61" s="3">
        <v>841105871.67999995</v>
      </c>
      <c r="R61" s="3">
        <v>918053834.41999996</v>
      </c>
      <c r="S61" s="3">
        <v>932200</v>
      </c>
      <c r="T61" s="3">
        <v>2180547337.46</v>
      </c>
      <c r="U61" s="3">
        <v>138882436.5</v>
      </c>
      <c r="V61" s="3">
        <v>7277876585.3100004</v>
      </c>
      <c r="W61" s="3">
        <v>1097542924787.5</v>
      </c>
    </row>
    <row r="62" spans="1:23" ht="30" x14ac:dyDescent="0.25">
      <c r="A62" s="2" t="s">
        <v>87</v>
      </c>
      <c r="B62" s="2" t="s">
        <v>88</v>
      </c>
      <c r="C62" s="7" t="s">
        <v>178</v>
      </c>
      <c r="D62" s="2" t="s">
        <v>20</v>
      </c>
      <c r="E62" s="3">
        <v>193600892294.95999</v>
      </c>
      <c r="F62" s="3">
        <v>158297625052.79999</v>
      </c>
      <c r="G62" s="3">
        <v>48168447042.900002</v>
      </c>
      <c r="H62" s="3">
        <v>47289259817.419998</v>
      </c>
      <c r="I62" s="3">
        <v>12492138424.58</v>
      </c>
      <c r="J62" s="1" t="s">
        <v>18</v>
      </c>
      <c r="K62" s="3">
        <v>6258897750.8800001</v>
      </c>
      <c r="L62" s="3">
        <v>28234290913.119999</v>
      </c>
      <c r="M62" s="3">
        <v>1331593463.5</v>
      </c>
      <c r="N62" s="3">
        <v>864395200.34000003</v>
      </c>
      <c r="O62" s="3">
        <v>802535.12</v>
      </c>
      <c r="P62" s="3">
        <v>7192419728.3400002</v>
      </c>
      <c r="Q62" s="3">
        <v>287838396.83999997</v>
      </c>
      <c r="R62" s="3">
        <v>3781441002.5799999</v>
      </c>
      <c r="S62" s="3">
        <v>23211528.02</v>
      </c>
      <c r="T62" s="3">
        <v>1800327193.26</v>
      </c>
      <c r="U62" s="3">
        <v>316611435.41000003</v>
      </c>
      <c r="V62" s="3">
        <v>35303267242.160004</v>
      </c>
      <c r="W62" s="3">
        <v>545243459022.22998</v>
      </c>
    </row>
    <row r="63" spans="1:23" ht="30" x14ac:dyDescent="0.25">
      <c r="A63" s="2" t="s">
        <v>87</v>
      </c>
      <c r="B63" s="2" t="s">
        <v>89</v>
      </c>
      <c r="C63" s="7" t="s">
        <v>179</v>
      </c>
      <c r="D63" s="2" t="s">
        <v>20</v>
      </c>
      <c r="E63" s="3">
        <v>123814112366.88</v>
      </c>
      <c r="F63" s="3">
        <v>65680956993.5</v>
      </c>
      <c r="G63" s="3">
        <v>11145928964.18</v>
      </c>
      <c r="H63" s="3">
        <v>26346680444.439999</v>
      </c>
      <c r="I63" s="3">
        <v>8228600743.9399996</v>
      </c>
      <c r="J63" s="1" t="s">
        <v>18</v>
      </c>
      <c r="K63" s="3">
        <v>5009025514.2799997</v>
      </c>
      <c r="L63" s="3">
        <v>9866922890.2800007</v>
      </c>
      <c r="M63" s="3">
        <v>31696551.960000001</v>
      </c>
      <c r="N63" s="3">
        <v>524764145.24000001</v>
      </c>
      <c r="O63" s="3">
        <v>366935.64</v>
      </c>
      <c r="P63" s="3">
        <v>1477811061.0799999</v>
      </c>
      <c r="Q63" s="3">
        <v>361524932.01999998</v>
      </c>
      <c r="R63" s="3">
        <v>1221239169.7</v>
      </c>
      <c r="S63" s="3">
        <v>103146031.98</v>
      </c>
      <c r="T63" s="3">
        <v>1147876096.4000001</v>
      </c>
      <c r="U63" s="3">
        <v>12408553.4</v>
      </c>
      <c r="V63" s="3">
        <v>58133155373.379997</v>
      </c>
      <c r="W63" s="3">
        <v>313106216768.29999</v>
      </c>
    </row>
    <row r="64" spans="1:23" ht="30" x14ac:dyDescent="0.25">
      <c r="A64" s="2" t="s">
        <v>87</v>
      </c>
      <c r="B64" s="2" t="s">
        <v>90</v>
      </c>
      <c r="C64" s="7" t="s">
        <v>180</v>
      </c>
      <c r="D64" s="2" t="s">
        <v>20</v>
      </c>
      <c r="E64" s="3">
        <v>130180771426.42999</v>
      </c>
      <c r="F64" s="3">
        <v>102834824446.38</v>
      </c>
      <c r="G64" s="3">
        <v>22669860425.099998</v>
      </c>
      <c r="H64" s="3">
        <v>41941506266.440002</v>
      </c>
      <c r="I64" s="3">
        <v>8358848699.54</v>
      </c>
      <c r="J64" s="1" t="s">
        <v>18</v>
      </c>
      <c r="K64" s="3">
        <v>7827544321.1800003</v>
      </c>
      <c r="L64" s="3">
        <v>15946783098.92</v>
      </c>
      <c r="M64" s="3">
        <v>164385980.25999999</v>
      </c>
      <c r="N64" s="3">
        <v>726413251.60000002</v>
      </c>
      <c r="O64" s="3">
        <v>2804716.14</v>
      </c>
      <c r="P64" s="3">
        <v>2576610128.0500002</v>
      </c>
      <c r="Q64" s="3">
        <v>176561908.28</v>
      </c>
      <c r="R64" s="3">
        <v>919730814.86000001</v>
      </c>
      <c r="S64" s="3">
        <v>10900067.9</v>
      </c>
      <c r="T64" s="3">
        <v>1036080459.92</v>
      </c>
      <c r="U64" s="3">
        <v>46791926.68</v>
      </c>
      <c r="V64" s="3">
        <v>27345946980.049999</v>
      </c>
      <c r="W64" s="3">
        <v>362766364917.72998</v>
      </c>
    </row>
    <row r="65" spans="1:23" ht="30" x14ac:dyDescent="0.25">
      <c r="A65" s="2" t="s">
        <v>87</v>
      </c>
      <c r="B65" s="2" t="s">
        <v>91</v>
      </c>
      <c r="C65" s="7" t="s">
        <v>181</v>
      </c>
      <c r="D65" s="2" t="s">
        <v>20</v>
      </c>
      <c r="E65" s="3">
        <v>228389987167.35999</v>
      </c>
      <c r="F65" s="3">
        <v>177546461063.14001</v>
      </c>
      <c r="G65" s="3">
        <v>38948349363.5</v>
      </c>
      <c r="H65" s="3">
        <v>62367002057.68</v>
      </c>
      <c r="I65" s="3">
        <v>16761870770.040001</v>
      </c>
      <c r="J65" s="1" t="s">
        <v>18</v>
      </c>
      <c r="K65" s="3">
        <v>11600087301.700001</v>
      </c>
      <c r="L65" s="3">
        <v>31481268812.580002</v>
      </c>
      <c r="M65" s="3">
        <v>315290187.19999999</v>
      </c>
      <c r="N65" s="3">
        <v>1204273576.9000001</v>
      </c>
      <c r="O65" s="3">
        <v>3515838.86</v>
      </c>
      <c r="P65" s="3">
        <v>4915115052.8800001</v>
      </c>
      <c r="Q65" s="3">
        <v>419220584.51999998</v>
      </c>
      <c r="R65" s="3">
        <v>3401505248.1399999</v>
      </c>
      <c r="S65" s="3">
        <v>1120</v>
      </c>
      <c r="T65" s="3">
        <v>3348812648.0799999</v>
      </c>
      <c r="U65" s="3">
        <v>1414295495.0599999</v>
      </c>
      <c r="V65" s="3">
        <v>50843526104.220001</v>
      </c>
      <c r="W65" s="3">
        <v>632960582391.85999</v>
      </c>
    </row>
    <row r="66" spans="1:23" ht="30" x14ac:dyDescent="0.25">
      <c r="A66" s="2" t="s">
        <v>87</v>
      </c>
      <c r="B66" s="2" t="s">
        <v>92</v>
      </c>
      <c r="C66" s="7" t="s">
        <v>182</v>
      </c>
      <c r="D66" s="2" t="s">
        <v>20</v>
      </c>
      <c r="E66" s="3">
        <v>78347266823.369995</v>
      </c>
      <c r="F66" s="3">
        <v>51578955525.309998</v>
      </c>
      <c r="G66" s="3">
        <v>8531413881.3599997</v>
      </c>
      <c r="H66" s="3">
        <v>19942225173.200001</v>
      </c>
      <c r="I66" s="3">
        <v>6820441340.3199997</v>
      </c>
      <c r="J66" s="1" t="s">
        <v>18</v>
      </c>
      <c r="K66" s="3">
        <v>4944967903.7399998</v>
      </c>
      <c r="L66" s="3">
        <v>7666489002.2200003</v>
      </c>
      <c r="M66" s="3">
        <v>66083501.259999998</v>
      </c>
      <c r="N66" s="3">
        <v>440034444.63999999</v>
      </c>
      <c r="O66" s="3">
        <v>614685.28</v>
      </c>
      <c r="P66" s="3">
        <v>1060951482.47</v>
      </c>
      <c r="Q66" s="3">
        <v>114803114.23999999</v>
      </c>
      <c r="R66" s="3">
        <v>631628994.89999998</v>
      </c>
      <c r="S66" s="3">
        <v>1548607.42</v>
      </c>
      <c r="T66" s="3">
        <v>774094378.55999994</v>
      </c>
      <c r="U66" s="3">
        <v>63846596.119999997</v>
      </c>
      <c r="V66" s="3">
        <v>26768311298.060001</v>
      </c>
      <c r="W66" s="3">
        <v>207753676752.47</v>
      </c>
    </row>
    <row r="67" spans="1:23" ht="30" x14ac:dyDescent="0.25">
      <c r="A67" s="2" t="s">
        <v>87</v>
      </c>
      <c r="B67" s="2" t="s">
        <v>93</v>
      </c>
      <c r="C67" s="7" t="s">
        <v>183</v>
      </c>
      <c r="D67" s="2" t="s">
        <v>20</v>
      </c>
      <c r="E67" s="3">
        <v>137868651255.51999</v>
      </c>
      <c r="F67" s="3">
        <v>110753244467.34</v>
      </c>
      <c r="G67" s="3">
        <v>27304898110.099998</v>
      </c>
      <c r="H67" s="3">
        <v>38862887473.660004</v>
      </c>
      <c r="I67" s="3">
        <v>19061095004.759998</v>
      </c>
      <c r="J67" s="1" t="s">
        <v>18</v>
      </c>
      <c r="K67" s="3">
        <v>5593150609.0600004</v>
      </c>
      <c r="L67" s="3">
        <v>13094803227.620001</v>
      </c>
      <c r="M67" s="3">
        <v>243769859.53999999</v>
      </c>
      <c r="N67" s="3">
        <v>649321899.01999998</v>
      </c>
      <c r="O67" s="3">
        <v>1546095.42</v>
      </c>
      <c r="P67" s="3">
        <v>1900927405.28</v>
      </c>
      <c r="Q67" s="3">
        <v>459906363</v>
      </c>
      <c r="R67" s="3">
        <v>921691174.03999996</v>
      </c>
      <c r="S67" s="3">
        <v>4456521.4000000004</v>
      </c>
      <c r="T67" s="3">
        <v>1671222411.04</v>
      </c>
      <c r="U67" s="3">
        <v>66559202.560000002</v>
      </c>
      <c r="V67" s="3">
        <v>27115406788.18</v>
      </c>
      <c r="W67" s="3">
        <v>385573537867.53998</v>
      </c>
    </row>
    <row r="68" spans="1:23" ht="30" x14ac:dyDescent="0.25">
      <c r="A68" s="2" t="s">
        <v>87</v>
      </c>
      <c r="B68" s="2" t="s">
        <v>94</v>
      </c>
      <c r="C68" s="7" t="s">
        <v>184</v>
      </c>
      <c r="D68" s="2" t="s">
        <v>20</v>
      </c>
      <c r="E68" s="3">
        <v>57690142765.389999</v>
      </c>
      <c r="F68" s="3">
        <v>43531009590.25</v>
      </c>
      <c r="G68" s="3">
        <v>9577842713.2000008</v>
      </c>
      <c r="H68" s="3">
        <v>16187823993.18</v>
      </c>
      <c r="I68" s="3">
        <v>3933325479.48</v>
      </c>
      <c r="J68" s="1" t="s">
        <v>18</v>
      </c>
      <c r="K68" s="3">
        <v>4047769923.3800001</v>
      </c>
      <c r="L68" s="3">
        <v>5509873257.4799995</v>
      </c>
      <c r="M68" s="3">
        <v>23187365.059999999</v>
      </c>
      <c r="N68" s="3">
        <v>251680190.74000001</v>
      </c>
      <c r="O68" s="3">
        <v>823430.48</v>
      </c>
      <c r="P68" s="3">
        <v>1105579114.3199999</v>
      </c>
      <c r="Q68" s="3">
        <v>672323547.53999996</v>
      </c>
      <c r="R68" s="3">
        <v>377589974.38</v>
      </c>
      <c r="S68" s="3">
        <v>3561496.22</v>
      </c>
      <c r="T68" s="3">
        <v>992792531.24000001</v>
      </c>
      <c r="U68" s="3">
        <v>3554005.28</v>
      </c>
      <c r="V68" s="3">
        <v>14159133175.139999</v>
      </c>
      <c r="W68" s="3">
        <v>158068012552.76001</v>
      </c>
    </row>
    <row r="69" spans="1:23" ht="30" x14ac:dyDescent="0.25">
      <c r="A69" s="2" t="s">
        <v>87</v>
      </c>
      <c r="B69" s="2" t="s">
        <v>95</v>
      </c>
      <c r="C69" s="7" t="s">
        <v>185</v>
      </c>
      <c r="D69" s="2" t="s">
        <v>20</v>
      </c>
      <c r="E69" s="3">
        <v>121210814893.24001</v>
      </c>
      <c r="F69" s="3">
        <v>90171680848.339996</v>
      </c>
      <c r="G69" s="3">
        <v>29009820694.360001</v>
      </c>
      <c r="H69" s="3">
        <v>29268465357.720001</v>
      </c>
      <c r="I69" s="3">
        <v>7506349100.3199997</v>
      </c>
      <c r="J69" s="1" t="s">
        <v>18</v>
      </c>
      <c r="K69" s="3">
        <v>4521995344.6599998</v>
      </c>
      <c r="L69" s="3">
        <v>13759889414.620001</v>
      </c>
      <c r="M69" s="3">
        <v>658591858.29999995</v>
      </c>
      <c r="N69" s="3">
        <v>575637219.05999994</v>
      </c>
      <c r="O69" s="3">
        <v>3507734</v>
      </c>
      <c r="P69" s="3">
        <v>2047429072.4400001</v>
      </c>
      <c r="Q69" s="3">
        <v>117966120.54000001</v>
      </c>
      <c r="R69" s="3">
        <v>766910749.27999997</v>
      </c>
      <c r="S69" s="3">
        <v>11600871.880000001</v>
      </c>
      <c r="T69" s="3">
        <v>1138864205.2</v>
      </c>
      <c r="U69" s="3">
        <v>53304545.619999997</v>
      </c>
      <c r="V69" s="3">
        <v>31039134044.900002</v>
      </c>
      <c r="W69" s="3">
        <v>331861962074.47998</v>
      </c>
    </row>
    <row r="70" spans="1:23" ht="30" x14ac:dyDescent="0.25">
      <c r="A70" s="2" t="s">
        <v>87</v>
      </c>
      <c r="B70" s="2" t="s">
        <v>96</v>
      </c>
      <c r="C70" s="7" t="s">
        <v>186</v>
      </c>
      <c r="D70" s="2" t="s">
        <v>20</v>
      </c>
      <c r="E70" s="3">
        <v>130233350886.92</v>
      </c>
      <c r="F70" s="3">
        <v>108294647285.24001</v>
      </c>
      <c r="G70" s="3">
        <v>34660344606.760002</v>
      </c>
      <c r="H70" s="3">
        <v>38798326036.279999</v>
      </c>
      <c r="I70" s="3">
        <v>8559673414.0600004</v>
      </c>
      <c r="J70" s="1" t="s">
        <v>18</v>
      </c>
      <c r="K70" s="3">
        <v>3796584700.46</v>
      </c>
      <c r="L70" s="3">
        <v>16995192473.780001</v>
      </c>
      <c r="M70" s="3">
        <v>131824773.94</v>
      </c>
      <c r="N70" s="3">
        <v>778065043.46000004</v>
      </c>
      <c r="O70" s="3">
        <v>191419.96</v>
      </c>
      <c r="P70" s="3">
        <v>2153861186.4499998</v>
      </c>
      <c r="Q70" s="3">
        <v>173197447.28</v>
      </c>
      <c r="R70" s="3">
        <v>830418920.58000004</v>
      </c>
      <c r="S70" s="3">
        <v>1465214.02</v>
      </c>
      <c r="T70" s="3">
        <v>1095932900.6199999</v>
      </c>
      <c r="U70" s="3">
        <v>76635689.319999993</v>
      </c>
      <c r="V70" s="3">
        <v>21938703601.68</v>
      </c>
      <c r="W70" s="3">
        <v>368518415600.81</v>
      </c>
    </row>
    <row r="71" spans="1:23" ht="30" x14ac:dyDescent="0.25">
      <c r="A71" s="2" t="s">
        <v>87</v>
      </c>
      <c r="B71" s="2" t="s">
        <v>97</v>
      </c>
      <c r="C71" s="7" t="s">
        <v>187</v>
      </c>
      <c r="D71" s="2" t="s">
        <v>20</v>
      </c>
      <c r="E71" s="3">
        <v>1209940498456.74</v>
      </c>
      <c r="F71" s="3">
        <v>1135876283963.28</v>
      </c>
      <c r="G71" s="3">
        <v>285548827131.17999</v>
      </c>
      <c r="H71" s="3">
        <v>421494481747.82001</v>
      </c>
      <c r="I71" s="3">
        <v>84829083272.899994</v>
      </c>
      <c r="J71" s="1" t="s">
        <v>18</v>
      </c>
      <c r="K71" s="3">
        <v>57794686628.239998</v>
      </c>
      <c r="L71" s="3">
        <v>188802088299.88</v>
      </c>
      <c r="M71" s="3">
        <v>725315942.96000004</v>
      </c>
      <c r="N71" s="3">
        <v>5874575571.3400002</v>
      </c>
      <c r="O71" s="3">
        <v>19324224.719999999</v>
      </c>
      <c r="P71" s="3">
        <v>57726000020.440002</v>
      </c>
      <c r="Q71" s="3">
        <v>2637276029.3400002</v>
      </c>
      <c r="R71" s="3">
        <v>10961367960.98</v>
      </c>
      <c r="S71" s="3">
        <v>44292220.560000002</v>
      </c>
      <c r="T71" s="3">
        <v>12434700541.450001</v>
      </c>
      <c r="U71" s="3">
        <v>3476423773.8000002</v>
      </c>
      <c r="V71" s="3">
        <v>74064214493.460007</v>
      </c>
      <c r="W71" s="3">
        <v>3552249440279.0898</v>
      </c>
    </row>
    <row r="72" spans="1:23" ht="30" x14ac:dyDescent="0.25">
      <c r="A72" s="2" t="s">
        <v>87</v>
      </c>
      <c r="B72" s="2" t="s">
        <v>98</v>
      </c>
      <c r="C72" s="7" t="s">
        <v>188</v>
      </c>
      <c r="D72" s="2" t="s">
        <v>20</v>
      </c>
      <c r="E72" s="3">
        <v>67939653827.019997</v>
      </c>
      <c r="F72" s="3">
        <v>46060170423.900002</v>
      </c>
      <c r="G72" s="3">
        <v>8291165169.7200003</v>
      </c>
      <c r="H72" s="3">
        <v>18048052252.939999</v>
      </c>
      <c r="I72" s="3">
        <v>5569993762.0600004</v>
      </c>
      <c r="J72" s="1" t="s">
        <v>18</v>
      </c>
      <c r="K72" s="3">
        <v>2987816557.8400002</v>
      </c>
      <c r="L72" s="3">
        <v>6966417433.6400003</v>
      </c>
      <c r="M72" s="3">
        <v>30962950.18</v>
      </c>
      <c r="N72" s="3">
        <v>387169828.60000002</v>
      </c>
      <c r="O72" s="3">
        <v>798206.28</v>
      </c>
      <c r="P72" s="3">
        <v>1258750672.4400001</v>
      </c>
      <c r="Q72" s="3">
        <v>43044264.960000001</v>
      </c>
      <c r="R72" s="3">
        <v>1300502836.0999999</v>
      </c>
      <c r="S72" s="3">
        <v>12282502.300000001</v>
      </c>
      <c r="T72" s="3">
        <v>926578691.60000002</v>
      </c>
      <c r="U72" s="3">
        <v>59915479.020000003</v>
      </c>
      <c r="V72" s="3">
        <v>21879483403.119999</v>
      </c>
      <c r="W72" s="3">
        <v>181762758261.72</v>
      </c>
    </row>
    <row r="73" spans="1:23" ht="30" x14ac:dyDescent="0.25">
      <c r="A73" s="2" t="s">
        <v>87</v>
      </c>
      <c r="B73" s="2" t="s">
        <v>99</v>
      </c>
      <c r="C73" s="7" t="s">
        <v>189</v>
      </c>
      <c r="D73" s="2" t="s">
        <v>20</v>
      </c>
      <c r="E73" s="3">
        <v>118797671330.10001</v>
      </c>
      <c r="F73" s="3">
        <v>94055277031.860001</v>
      </c>
      <c r="G73" s="3">
        <v>22030011989.200001</v>
      </c>
      <c r="H73" s="3">
        <v>33890581607.220001</v>
      </c>
      <c r="I73" s="3">
        <v>11680845373.120001</v>
      </c>
      <c r="J73" s="1" t="s">
        <v>18</v>
      </c>
      <c r="K73" s="3">
        <v>5319896844.5600004</v>
      </c>
      <c r="L73" s="3">
        <v>15272033394.4</v>
      </c>
      <c r="M73" s="3">
        <v>104300306.44</v>
      </c>
      <c r="N73" s="3">
        <v>640668222.41999996</v>
      </c>
      <c r="O73" s="3">
        <v>1188116.5</v>
      </c>
      <c r="P73" s="3">
        <v>1922471176.3399999</v>
      </c>
      <c r="Q73" s="3">
        <v>325933221.25999999</v>
      </c>
      <c r="R73" s="3">
        <v>941553167.17999995</v>
      </c>
      <c r="S73" s="3">
        <v>30771416</v>
      </c>
      <c r="T73" s="3">
        <v>1650639224.8399999</v>
      </c>
      <c r="U73" s="3">
        <v>73435237.980000004</v>
      </c>
      <c r="V73" s="3">
        <v>24742394298.240002</v>
      </c>
      <c r="W73" s="3">
        <v>331479671957.65997</v>
      </c>
    </row>
    <row r="74" spans="1:23" ht="30" x14ac:dyDescent="0.25">
      <c r="A74" s="2" t="s">
        <v>87</v>
      </c>
      <c r="B74" s="2" t="s">
        <v>100</v>
      </c>
      <c r="C74" s="7" t="s">
        <v>190</v>
      </c>
      <c r="D74" s="2" t="s">
        <v>20</v>
      </c>
      <c r="E74" s="3">
        <v>90610320692.820007</v>
      </c>
      <c r="F74" s="3">
        <v>73260990439.740005</v>
      </c>
      <c r="G74" s="3">
        <v>18397521368.060001</v>
      </c>
      <c r="H74" s="3">
        <v>26134731398.98</v>
      </c>
      <c r="I74" s="3">
        <v>9531374139</v>
      </c>
      <c r="J74" s="1" t="s">
        <v>18</v>
      </c>
      <c r="K74" s="3">
        <v>4021052836.8000002</v>
      </c>
      <c r="L74" s="3">
        <v>11022958523.18</v>
      </c>
      <c r="M74" s="3">
        <v>60559146.399999999</v>
      </c>
      <c r="N74" s="3">
        <v>527974385.42000002</v>
      </c>
      <c r="O74" s="3">
        <v>1105834.02</v>
      </c>
      <c r="P74" s="3">
        <v>1055075158.3200001</v>
      </c>
      <c r="Q74" s="3">
        <v>410006857.31999999</v>
      </c>
      <c r="R74" s="3">
        <v>858091892.17999995</v>
      </c>
      <c r="S74" s="3">
        <v>1993367</v>
      </c>
      <c r="T74" s="3">
        <v>1074973523.3599999</v>
      </c>
      <c r="U74" s="3">
        <v>49972492.079999998</v>
      </c>
      <c r="V74" s="3">
        <v>17349330253.080002</v>
      </c>
      <c r="W74" s="3">
        <v>254368032307.76001</v>
      </c>
    </row>
    <row r="75" spans="1:23" ht="30" x14ac:dyDescent="0.25">
      <c r="A75" s="2" t="s">
        <v>87</v>
      </c>
      <c r="B75" s="2" t="s">
        <v>101</v>
      </c>
      <c r="C75" s="7" t="s">
        <v>191</v>
      </c>
      <c r="D75" s="2" t="s">
        <v>20</v>
      </c>
      <c r="E75" s="3">
        <v>97709119926.5</v>
      </c>
      <c r="F75" s="3">
        <v>58923795457.540001</v>
      </c>
      <c r="G75" s="3">
        <v>10043820589.440001</v>
      </c>
      <c r="H75" s="3">
        <v>21876034772.68</v>
      </c>
      <c r="I75" s="3">
        <v>6365315501.7200003</v>
      </c>
      <c r="J75" s="1" t="s">
        <v>18</v>
      </c>
      <c r="K75" s="3">
        <v>3560577252.7600002</v>
      </c>
      <c r="L75" s="3">
        <v>10585642050.440001</v>
      </c>
      <c r="M75" s="3">
        <v>19735552.120000001</v>
      </c>
      <c r="N75" s="3">
        <v>535326417.19999999</v>
      </c>
      <c r="O75" s="3">
        <v>618269.42000000004</v>
      </c>
      <c r="P75" s="3">
        <v>2113653310.02</v>
      </c>
      <c r="Q75" s="3">
        <v>109869799.04000001</v>
      </c>
      <c r="R75" s="3">
        <v>1227276227.5799999</v>
      </c>
      <c r="S75" s="3">
        <v>448156233.56</v>
      </c>
      <c r="T75" s="3">
        <v>1350297541.3199999</v>
      </c>
      <c r="U75" s="3">
        <v>10855652.6</v>
      </c>
      <c r="V75" s="3">
        <v>38785324468.959999</v>
      </c>
      <c r="W75" s="3">
        <v>253665419022.89999</v>
      </c>
    </row>
    <row r="76" spans="1:23" ht="30" x14ac:dyDescent="0.25">
      <c r="A76" s="2" t="s">
        <v>87</v>
      </c>
      <c r="B76" s="2" t="s">
        <v>102</v>
      </c>
      <c r="C76" s="7" t="s">
        <v>192</v>
      </c>
      <c r="D76" s="2" t="s">
        <v>20</v>
      </c>
      <c r="E76" s="3">
        <v>135830231573.3</v>
      </c>
      <c r="F76" s="3">
        <v>108619898369.92</v>
      </c>
      <c r="G76" s="3">
        <v>21336514450.34</v>
      </c>
      <c r="H76" s="3">
        <v>37713397213.959999</v>
      </c>
      <c r="I76" s="3">
        <v>12764265515.98</v>
      </c>
      <c r="J76" s="1" t="s">
        <v>18</v>
      </c>
      <c r="K76" s="3">
        <v>6134207746.1999998</v>
      </c>
      <c r="L76" s="3">
        <v>21197903222.259998</v>
      </c>
      <c r="M76" s="3">
        <v>102209382.16</v>
      </c>
      <c r="N76" s="3">
        <v>625428145.48000002</v>
      </c>
      <c r="O76" s="3">
        <v>2116115.44</v>
      </c>
      <c r="P76" s="3">
        <v>2606125492.54</v>
      </c>
      <c r="Q76" s="3">
        <v>644549517.29999995</v>
      </c>
      <c r="R76" s="3">
        <v>2054626713.4000001</v>
      </c>
      <c r="S76" s="3">
        <v>12087804.880000001</v>
      </c>
      <c r="T76" s="3">
        <v>2630864582.0799999</v>
      </c>
      <c r="U76" s="3">
        <v>22383647.719999999</v>
      </c>
      <c r="V76" s="3">
        <v>27210333203.380001</v>
      </c>
      <c r="W76" s="3">
        <v>379507142696.34003</v>
      </c>
    </row>
    <row r="77" spans="1:23" ht="30" x14ac:dyDescent="0.25">
      <c r="A77" s="2" t="s">
        <v>87</v>
      </c>
      <c r="B77" s="2" t="s">
        <v>103</v>
      </c>
      <c r="C77" s="7" t="s">
        <v>193</v>
      </c>
      <c r="D77" s="2" t="s">
        <v>20</v>
      </c>
      <c r="E77" s="3">
        <v>165843836204.17001</v>
      </c>
      <c r="F77" s="3">
        <v>137923453964.81</v>
      </c>
      <c r="G77" s="3">
        <v>35067477482.720001</v>
      </c>
      <c r="H77" s="3">
        <v>46859493791.739998</v>
      </c>
      <c r="I77" s="3">
        <v>23511610768.439999</v>
      </c>
      <c r="J77" s="1" t="s">
        <v>18</v>
      </c>
      <c r="K77" s="3">
        <v>6475032146.7600002</v>
      </c>
      <c r="L77" s="3">
        <v>17002347149.66</v>
      </c>
      <c r="M77" s="3">
        <v>351194400.5</v>
      </c>
      <c r="N77" s="3">
        <v>859754972.25999999</v>
      </c>
      <c r="O77" s="3">
        <v>599518.5</v>
      </c>
      <c r="P77" s="3">
        <v>2773501108.8800001</v>
      </c>
      <c r="Q77" s="3">
        <v>246508781.78</v>
      </c>
      <c r="R77" s="3">
        <v>1592209449.48</v>
      </c>
      <c r="S77" s="3">
        <v>5429143.1200000001</v>
      </c>
      <c r="T77" s="3">
        <v>1729236402.3199999</v>
      </c>
      <c r="U77" s="3">
        <v>112319519.77</v>
      </c>
      <c r="V77" s="3">
        <v>27920382239.360001</v>
      </c>
      <c r="W77" s="3">
        <v>468274387044.27002</v>
      </c>
    </row>
    <row r="78" spans="1:23" ht="30" x14ac:dyDescent="0.25">
      <c r="A78" s="2" t="s">
        <v>87</v>
      </c>
      <c r="B78" s="2" t="s">
        <v>104</v>
      </c>
      <c r="C78" s="7" t="s">
        <v>194</v>
      </c>
      <c r="D78" s="2" t="s">
        <v>20</v>
      </c>
      <c r="E78" s="3">
        <v>140832850378.32001</v>
      </c>
      <c r="F78" s="3">
        <v>125967439549.74001</v>
      </c>
      <c r="G78" s="3">
        <v>29552496982.639999</v>
      </c>
      <c r="H78" s="3">
        <v>43540912195.900002</v>
      </c>
      <c r="I78" s="3">
        <v>20222787084.919998</v>
      </c>
      <c r="J78" s="1" t="s">
        <v>18</v>
      </c>
      <c r="K78" s="3">
        <v>5931350525.5200005</v>
      </c>
      <c r="L78" s="3">
        <v>18978830886</v>
      </c>
      <c r="M78" s="3">
        <v>54903057.32</v>
      </c>
      <c r="N78" s="3">
        <v>798804796.53999996</v>
      </c>
      <c r="O78" s="3">
        <v>3224208.36</v>
      </c>
      <c r="P78" s="3">
        <v>3290492699.52</v>
      </c>
      <c r="Q78" s="3">
        <v>218773522.72</v>
      </c>
      <c r="R78" s="3">
        <v>1352193399.2</v>
      </c>
      <c r="S78" s="1" t="s">
        <v>18</v>
      </c>
      <c r="T78" s="3">
        <v>1417795188.6600001</v>
      </c>
      <c r="U78" s="3">
        <v>213223115.34</v>
      </c>
      <c r="V78" s="3">
        <v>14865410828.58</v>
      </c>
      <c r="W78" s="3">
        <v>407241488419.28003</v>
      </c>
    </row>
    <row r="79" spans="1:23" ht="30" x14ac:dyDescent="0.25">
      <c r="A79" s="2" t="s">
        <v>87</v>
      </c>
      <c r="B79" s="2" t="s">
        <v>105</v>
      </c>
      <c r="C79" s="7" t="s">
        <v>195</v>
      </c>
      <c r="D79" s="2" t="s">
        <v>20</v>
      </c>
      <c r="E79" s="3">
        <v>6912425279.7399998</v>
      </c>
      <c r="F79" s="3">
        <v>4352399501.46</v>
      </c>
      <c r="G79" s="3">
        <v>278529947.62</v>
      </c>
      <c r="H79" s="3">
        <v>2407384422.5599999</v>
      </c>
      <c r="I79" s="3">
        <v>594592560.24000001</v>
      </c>
      <c r="J79" s="3">
        <v>289898851.04000002</v>
      </c>
      <c r="K79" s="3">
        <v>124339662.04000001</v>
      </c>
      <c r="L79" s="3">
        <v>429236189.92000002</v>
      </c>
      <c r="M79" s="1" t="s">
        <v>18</v>
      </c>
      <c r="N79" s="3">
        <v>26131073.260000002</v>
      </c>
      <c r="O79" s="3">
        <v>27.34</v>
      </c>
      <c r="P79" s="3">
        <v>113514398.06</v>
      </c>
      <c r="Q79" s="3">
        <v>20237518.16</v>
      </c>
      <c r="R79" s="3">
        <v>647027.88</v>
      </c>
      <c r="S79" s="3">
        <v>4824289.96</v>
      </c>
      <c r="T79" s="3">
        <v>43328619.920000002</v>
      </c>
      <c r="U79" s="3">
        <v>9518553.9800000004</v>
      </c>
      <c r="V79" s="3">
        <v>2560025778.2800002</v>
      </c>
      <c r="W79" s="3">
        <v>18167033701.459999</v>
      </c>
    </row>
    <row r="80" spans="1:23" ht="30" x14ac:dyDescent="0.25">
      <c r="A80" s="2" t="s">
        <v>87</v>
      </c>
      <c r="B80" s="2" t="s">
        <v>106</v>
      </c>
      <c r="C80" s="7" t="s">
        <v>196</v>
      </c>
      <c r="D80" s="2" t="s">
        <v>20</v>
      </c>
      <c r="E80" s="3">
        <v>4214029462547.2998</v>
      </c>
      <c r="F80" s="3">
        <v>4119998698203.9902</v>
      </c>
      <c r="G80" s="3">
        <v>1339743108640.98</v>
      </c>
      <c r="H80" s="3">
        <v>1648333773870.0801</v>
      </c>
      <c r="I80" s="3">
        <v>56166134855.419998</v>
      </c>
      <c r="J80" s="1" t="s">
        <v>18</v>
      </c>
      <c r="K80" s="3">
        <v>177344805909.54001</v>
      </c>
      <c r="L80" s="3">
        <v>381042851934.59998</v>
      </c>
      <c r="M80" s="3">
        <v>29866571.600000001</v>
      </c>
      <c r="N80" s="3">
        <v>7864704721.6000004</v>
      </c>
      <c r="O80" s="3">
        <v>16730291.220000001</v>
      </c>
      <c r="P80" s="3">
        <v>319986108261.34003</v>
      </c>
      <c r="Q80" s="3">
        <v>243415581.63999999</v>
      </c>
      <c r="R80" s="3">
        <v>67990259885.220001</v>
      </c>
      <c r="S80" s="3">
        <v>195598886</v>
      </c>
      <c r="T80" s="3">
        <v>58861373502.010002</v>
      </c>
      <c r="U80" s="3">
        <v>38969344853.629997</v>
      </c>
      <c r="V80" s="3">
        <v>94030764343.309998</v>
      </c>
      <c r="W80" s="3">
        <v>12524847002859.48</v>
      </c>
    </row>
    <row r="81" spans="1:23" x14ac:dyDescent="0.25">
      <c r="A81" s="2" t="s">
        <v>107</v>
      </c>
      <c r="B81" s="2" t="s">
        <v>108</v>
      </c>
      <c r="C81" s="7" t="s">
        <v>197</v>
      </c>
      <c r="D81" s="2" t="s">
        <v>20</v>
      </c>
      <c r="E81" s="3">
        <v>87578559712.940002</v>
      </c>
      <c r="F81" s="3">
        <v>73703717822.75</v>
      </c>
      <c r="G81" s="3">
        <v>22566949525.580002</v>
      </c>
      <c r="H81" s="3">
        <v>25111664194.380001</v>
      </c>
      <c r="I81" s="3">
        <v>3870216685.3200002</v>
      </c>
      <c r="J81" s="1" t="s">
        <v>18</v>
      </c>
      <c r="K81" s="3">
        <v>3973849156.6399999</v>
      </c>
      <c r="L81" s="3">
        <v>13727956713.16</v>
      </c>
      <c r="M81" s="3">
        <v>37198935.920000002</v>
      </c>
      <c r="N81" s="3">
        <v>548594281.22000003</v>
      </c>
      <c r="O81" s="3">
        <v>2292221.42</v>
      </c>
      <c r="P81" s="3">
        <v>1761212010.1600001</v>
      </c>
      <c r="Q81" s="3">
        <v>120318637.14</v>
      </c>
      <c r="R81" s="3">
        <v>665630970.15999997</v>
      </c>
      <c r="S81" s="3">
        <v>3573605.04</v>
      </c>
      <c r="T81" s="3">
        <v>804180914.20000005</v>
      </c>
      <c r="U81" s="3">
        <v>103171035.8</v>
      </c>
      <c r="V81" s="3">
        <v>13874841890.190001</v>
      </c>
      <c r="W81" s="3">
        <v>248453928312.01999</v>
      </c>
    </row>
    <row r="82" spans="1:23" x14ac:dyDescent="0.25">
      <c r="A82" s="2" t="s">
        <v>107</v>
      </c>
      <c r="B82" s="2" t="s">
        <v>109</v>
      </c>
      <c r="C82" s="7" t="s">
        <v>198</v>
      </c>
      <c r="D82" s="2" t="s">
        <v>20</v>
      </c>
      <c r="E82" s="3">
        <v>215487050882.14001</v>
      </c>
      <c r="F82" s="3">
        <v>164553693456.67999</v>
      </c>
      <c r="G82" s="3">
        <v>40207921525.860001</v>
      </c>
      <c r="H82" s="3">
        <v>59679690833.040001</v>
      </c>
      <c r="I82" s="3">
        <v>15685857248.76</v>
      </c>
      <c r="J82" s="1" t="s">
        <v>18</v>
      </c>
      <c r="K82" s="3">
        <v>10855953371.4</v>
      </c>
      <c r="L82" s="3">
        <v>24888575633.540001</v>
      </c>
      <c r="M82" s="3">
        <v>109104274.73999999</v>
      </c>
      <c r="N82" s="3">
        <v>1296317329.6400001</v>
      </c>
      <c r="O82" s="3">
        <v>6773504.1200000001</v>
      </c>
      <c r="P82" s="3">
        <v>5090566888.1899996</v>
      </c>
      <c r="Q82" s="3">
        <v>468164663.22000003</v>
      </c>
      <c r="R82" s="3">
        <v>1692322029.6199999</v>
      </c>
      <c r="S82" s="3">
        <v>43000207.799999997</v>
      </c>
      <c r="T82" s="3">
        <v>2290178166.7199998</v>
      </c>
      <c r="U82" s="3">
        <v>201634775.63999999</v>
      </c>
      <c r="V82" s="3">
        <v>50933357425.459999</v>
      </c>
      <c r="W82" s="3">
        <v>593490162216.56995</v>
      </c>
    </row>
    <row r="83" spans="1:23" x14ac:dyDescent="0.25">
      <c r="A83" s="2" t="s">
        <v>107</v>
      </c>
      <c r="B83" s="2" t="s">
        <v>110</v>
      </c>
      <c r="C83" s="7" t="s">
        <v>199</v>
      </c>
      <c r="D83" s="2" t="s">
        <v>20</v>
      </c>
      <c r="E83" s="3">
        <v>593788647704.84998</v>
      </c>
      <c r="F83" s="3">
        <v>505154769392.89001</v>
      </c>
      <c r="G83" s="3">
        <v>103811736769.52</v>
      </c>
      <c r="H83" s="3">
        <v>171739679195.98001</v>
      </c>
      <c r="I83" s="3">
        <v>49082231268.139999</v>
      </c>
      <c r="J83" s="1" t="s">
        <v>18</v>
      </c>
      <c r="K83" s="3">
        <v>42142870537.260002</v>
      </c>
      <c r="L83" s="3">
        <v>98396983111.039993</v>
      </c>
      <c r="M83" s="3">
        <v>308414110.10000002</v>
      </c>
      <c r="N83" s="3">
        <v>3652965688.0599999</v>
      </c>
      <c r="O83" s="3">
        <v>6770701.2599999998</v>
      </c>
      <c r="P83" s="3">
        <v>20473646098.939999</v>
      </c>
      <c r="Q83" s="3">
        <v>875703319.72000003</v>
      </c>
      <c r="R83" s="3">
        <v>6263514708.0799999</v>
      </c>
      <c r="S83" s="3">
        <v>48288282.859999999</v>
      </c>
      <c r="T83" s="3">
        <v>6365306449.6199999</v>
      </c>
      <c r="U83" s="3">
        <v>877361490.85000002</v>
      </c>
      <c r="V83" s="3">
        <v>88633878311.960007</v>
      </c>
      <c r="W83" s="3">
        <v>1691622767141.1299</v>
      </c>
    </row>
    <row r="84" spans="1:23" x14ac:dyDescent="0.25">
      <c r="A84" s="2" t="s">
        <v>107</v>
      </c>
      <c r="B84" s="2" t="s">
        <v>111</v>
      </c>
      <c r="C84" s="7" t="s">
        <v>200</v>
      </c>
      <c r="D84" s="2" t="s">
        <v>20</v>
      </c>
      <c r="E84" s="3">
        <v>38112309213.68</v>
      </c>
      <c r="F84" s="3">
        <v>24589162802.16</v>
      </c>
      <c r="G84" s="3">
        <v>3694957657.7800002</v>
      </c>
      <c r="H84" s="3">
        <v>7806332239.8800001</v>
      </c>
      <c r="I84" s="3">
        <v>5746442420.6400003</v>
      </c>
      <c r="J84" s="1" t="s">
        <v>18</v>
      </c>
      <c r="K84" s="3">
        <v>2008554080.0799999</v>
      </c>
      <c r="L84" s="3">
        <v>3459150057.6599998</v>
      </c>
      <c r="M84" s="3">
        <v>66373672</v>
      </c>
      <c r="N84" s="3">
        <v>231215841.44</v>
      </c>
      <c r="O84" s="3">
        <v>90673.04</v>
      </c>
      <c r="P84" s="3">
        <v>601860386.65999997</v>
      </c>
      <c r="Q84" s="3">
        <v>35608415.020000003</v>
      </c>
      <c r="R84" s="3">
        <v>241893598.46000001</v>
      </c>
      <c r="S84" s="3">
        <v>7156409.3799999999</v>
      </c>
      <c r="T84" s="3">
        <v>505296239.72000003</v>
      </c>
      <c r="U84" s="3">
        <v>36913276.460000001</v>
      </c>
      <c r="V84" s="3">
        <v>13523146411.52</v>
      </c>
      <c r="W84" s="3">
        <v>100666463395.58</v>
      </c>
    </row>
    <row r="85" spans="1:23" x14ac:dyDescent="0.25">
      <c r="A85" s="2" t="s">
        <v>107</v>
      </c>
      <c r="B85" s="2" t="s">
        <v>112</v>
      </c>
      <c r="C85" s="7" t="s">
        <v>201</v>
      </c>
      <c r="D85" s="2" t="s">
        <v>20</v>
      </c>
      <c r="E85" s="3">
        <v>25832913581.139999</v>
      </c>
      <c r="F85" s="3">
        <v>13988002111.360001</v>
      </c>
      <c r="G85" s="3">
        <v>4028997075.6199999</v>
      </c>
      <c r="H85" s="3">
        <v>3792560856.5999999</v>
      </c>
      <c r="I85" s="3">
        <v>1384268712.8800001</v>
      </c>
      <c r="J85" s="1" t="s">
        <v>18</v>
      </c>
      <c r="K85" s="3">
        <v>761510172.24000001</v>
      </c>
      <c r="L85" s="3">
        <v>2378705508.52</v>
      </c>
      <c r="M85" s="3">
        <v>1254068.46</v>
      </c>
      <c r="N85" s="3">
        <v>148579340.5</v>
      </c>
      <c r="O85" s="3">
        <v>208202.58</v>
      </c>
      <c r="P85" s="3">
        <v>834602151.29999995</v>
      </c>
      <c r="Q85" s="3">
        <v>32937997.219999999</v>
      </c>
      <c r="R85" s="3">
        <v>110251874.56</v>
      </c>
      <c r="S85" s="3">
        <v>1247335.8</v>
      </c>
      <c r="T85" s="3">
        <v>238109503.03999999</v>
      </c>
      <c r="U85" s="3">
        <v>-65818407.359999999</v>
      </c>
      <c r="V85" s="3">
        <v>11844911469.780001</v>
      </c>
      <c r="W85" s="3">
        <v>65313241554.239998</v>
      </c>
    </row>
    <row r="86" spans="1:23" x14ac:dyDescent="0.25">
      <c r="A86" s="2" t="s">
        <v>107</v>
      </c>
      <c r="B86" s="2" t="s">
        <v>113</v>
      </c>
      <c r="C86" s="7" t="s">
        <v>202</v>
      </c>
      <c r="D86" s="2" t="s">
        <v>20</v>
      </c>
      <c r="E86" s="3">
        <v>320800175430.76001</v>
      </c>
      <c r="F86" s="3">
        <v>119349560960.21001</v>
      </c>
      <c r="G86" s="3">
        <v>36506298012.559998</v>
      </c>
      <c r="H86" s="3">
        <v>44735108394.779999</v>
      </c>
      <c r="I86" s="3">
        <v>10649390322.040001</v>
      </c>
      <c r="J86" s="1" t="s">
        <v>18</v>
      </c>
      <c r="K86" s="3">
        <v>7655713447</v>
      </c>
      <c r="L86" s="3">
        <v>4917753070.7600002</v>
      </c>
      <c r="M86" s="3">
        <v>390313093.95999998</v>
      </c>
      <c r="N86" s="3">
        <v>985101792.55999994</v>
      </c>
      <c r="O86" s="3">
        <v>6089488.1600000001</v>
      </c>
      <c r="P86" s="3">
        <v>8456197482.3999996</v>
      </c>
      <c r="Q86" s="3">
        <v>526076429.57999998</v>
      </c>
      <c r="R86" s="3">
        <v>2344435276.1999998</v>
      </c>
      <c r="S86" s="3">
        <v>2055207</v>
      </c>
      <c r="T86" s="3">
        <v>1073225380.34</v>
      </c>
      <c r="U86" s="3">
        <v>452916737.31999999</v>
      </c>
      <c r="V86" s="3">
        <v>201450614470.54999</v>
      </c>
      <c r="W86" s="3">
        <v>760301024996.18005</v>
      </c>
    </row>
    <row r="87" spans="1:23" x14ac:dyDescent="0.25">
      <c r="A87" s="2" t="s">
        <v>107</v>
      </c>
      <c r="B87" s="2" t="s">
        <v>114</v>
      </c>
      <c r="C87" s="7" t="s">
        <v>203</v>
      </c>
      <c r="D87" s="2" t="s">
        <v>20</v>
      </c>
      <c r="E87" s="3">
        <v>384309155537.17999</v>
      </c>
      <c r="F87" s="3">
        <v>313260690288.40002</v>
      </c>
      <c r="G87" s="3">
        <v>69807962315.5</v>
      </c>
      <c r="H87" s="3">
        <v>115739978434.92</v>
      </c>
      <c r="I87" s="3">
        <v>31513457774.459999</v>
      </c>
      <c r="J87" s="1" t="s">
        <v>18</v>
      </c>
      <c r="K87" s="3">
        <v>25253928787.720001</v>
      </c>
      <c r="L87" s="3">
        <v>53426757007.440002</v>
      </c>
      <c r="M87" s="3">
        <v>739016319.63999999</v>
      </c>
      <c r="N87" s="3">
        <v>2201633232.8400002</v>
      </c>
      <c r="O87" s="3">
        <v>4389066</v>
      </c>
      <c r="P87" s="3">
        <v>7018317266.8000002</v>
      </c>
      <c r="Q87" s="3">
        <v>537885782.10000002</v>
      </c>
      <c r="R87" s="3">
        <v>2522135889.0500002</v>
      </c>
      <c r="S87" s="3">
        <v>21690661.039999999</v>
      </c>
      <c r="T87" s="3">
        <v>4031063904.9400001</v>
      </c>
      <c r="U87" s="3">
        <v>50878480.240000002</v>
      </c>
      <c r="V87" s="3">
        <v>71048465248.779999</v>
      </c>
      <c r="W87" s="3">
        <v>1081487405997.05</v>
      </c>
    </row>
    <row r="88" spans="1:23" x14ac:dyDescent="0.25">
      <c r="A88" s="2" t="s">
        <v>107</v>
      </c>
      <c r="B88" s="2" t="s">
        <v>115</v>
      </c>
      <c r="C88" s="7" t="s">
        <v>204</v>
      </c>
      <c r="D88" s="2" t="s">
        <v>20</v>
      </c>
      <c r="E88" s="3">
        <v>61982216986.860001</v>
      </c>
      <c r="F88" s="3">
        <v>24907263656.060001</v>
      </c>
      <c r="G88" s="3">
        <v>2781877345.2600002</v>
      </c>
      <c r="H88" s="3">
        <v>13462625341.18</v>
      </c>
      <c r="I88" s="3">
        <v>1458818481.96</v>
      </c>
      <c r="J88" s="1" t="s">
        <v>18</v>
      </c>
      <c r="K88" s="3">
        <v>2361436129.9000001</v>
      </c>
      <c r="L88" s="3">
        <v>1266327459.6600001</v>
      </c>
      <c r="M88" s="3">
        <v>34313673.060000002</v>
      </c>
      <c r="N88" s="3">
        <v>265937466.56</v>
      </c>
      <c r="O88" s="3">
        <v>2691242.2</v>
      </c>
      <c r="P88" s="3">
        <v>1444415305.5999999</v>
      </c>
      <c r="Q88" s="3">
        <v>68808726.659999996</v>
      </c>
      <c r="R88" s="3">
        <v>1014717685.96</v>
      </c>
      <c r="S88" s="3">
        <v>4366524</v>
      </c>
      <c r="T88" s="3">
        <v>344187767.87</v>
      </c>
      <c r="U88" s="3">
        <v>124245415.08</v>
      </c>
      <c r="V88" s="3">
        <v>37074953330.800003</v>
      </c>
      <c r="W88" s="3">
        <v>148599202538.67001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"/>
  <sheetViews>
    <sheetView zoomScale="85" zoomScaleNormal="85" workbookViewId="0">
      <selection activeCell="F13" sqref="F13"/>
    </sheetView>
  </sheetViews>
  <sheetFormatPr defaultColWidth="19.140625" defaultRowHeight="15" x14ac:dyDescent="0.25"/>
  <cols>
    <col min="1" max="1" width="38.140625" bestFit="1" customWidth="1"/>
    <col min="2" max="2" width="43.140625" bestFit="1" customWidth="1"/>
    <col min="3" max="3" width="12.28515625" bestFit="1" customWidth="1"/>
    <col min="4" max="4" width="14" bestFit="1" customWidth="1"/>
  </cols>
  <sheetData>
    <row r="1" spans="1:23" ht="135" x14ac:dyDescent="0.25">
      <c r="A1" s="4" t="s">
        <v>116</v>
      </c>
      <c r="B1" s="4" t="s">
        <v>117</v>
      </c>
      <c r="C1" s="4" t="s">
        <v>118</v>
      </c>
      <c r="D1" s="5" t="s">
        <v>19</v>
      </c>
      <c r="E1" s="2" t="s">
        <v>0</v>
      </c>
      <c r="F1" s="2" t="s">
        <v>1</v>
      </c>
      <c r="G1" s="2" t="s">
        <v>13</v>
      </c>
      <c r="H1" s="2" t="s">
        <v>16</v>
      </c>
      <c r="I1" s="2" t="s">
        <v>14</v>
      </c>
      <c r="J1" s="2" t="s">
        <v>9</v>
      </c>
      <c r="K1" s="2" t="s">
        <v>2</v>
      </c>
      <c r="L1" s="2" t="s">
        <v>17</v>
      </c>
      <c r="M1" s="2" t="s">
        <v>15</v>
      </c>
      <c r="N1" s="2" t="s">
        <v>10</v>
      </c>
      <c r="O1" s="2" t="s">
        <v>3</v>
      </c>
      <c r="P1" s="2" t="s">
        <v>4</v>
      </c>
      <c r="Q1" s="2" t="s">
        <v>11</v>
      </c>
      <c r="R1" s="2" t="s">
        <v>5</v>
      </c>
      <c r="S1" s="2" t="s">
        <v>12</v>
      </c>
      <c r="T1" s="2" t="s">
        <v>6</v>
      </c>
      <c r="U1" s="2" t="s">
        <v>7</v>
      </c>
      <c r="V1" s="2" t="s">
        <v>8</v>
      </c>
      <c r="W1" s="2" t="s">
        <v>18</v>
      </c>
    </row>
    <row r="2" spans="1:23" x14ac:dyDescent="0.25">
      <c r="A2" s="6" t="s">
        <v>21</v>
      </c>
      <c r="B2" s="6"/>
      <c r="C2" s="6">
        <v>1</v>
      </c>
      <c r="D2" s="6"/>
      <c r="E2" s="3">
        <v>8476720273718.71</v>
      </c>
      <c r="F2" s="3">
        <v>7140079832491.0303</v>
      </c>
      <c r="G2" s="3">
        <v>2190404054729.9099</v>
      </c>
      <c r="H2" s="3">
        <v>2543328820925.2002</v>
      </c>
      <c r="I2" s="3">
        <v>466460428320.25</v>
      </c>
      <c r="J2" s="3">
        <v>109298990.76000001</v>
      </c>
      <c r="K2" s="3">
        <v>390718481373.66998</v>
      </c>
      <c r="L2" s="3">
        <v>916995913123.67004</v>
      </c>
      <c r="M2" s="3">
        <v>51716186428.919998</v>
      </c>
      <c r="N2" s="3">
        <v>34448467114.980003</v>
      </c>
      <c r="O2" s="3">
        <v>300865419.31999999</v>
      </c>
      <c r="P2" s="3">
        <v>273110748518.54001</v>
      </c>
      <c r="Q2" s="3">
        <v>23325753574.619999</v>
      </c>
      <c r="R2" s="3">
        <v>96815357521.009995</v>
      </c>
      <c r="S2" s="3">
        <v>983699594.80999994</v>
      </c>
      <c r="T2" s="3">
        <v>88544293077.610001</v>
      </c>
      <c r="U2" s="3">
        <v>18836289817.849998</v>
      </c>
      <c r="V2" s="3">
        <v>1336640441227.6799</v>
      </c>
      <c r="W2" s="3">
        <v>24049539205968.539</v>
      </c>
    </row>
    <row r="3" spans="1:23" x14ac:dyDescent="0.25">
      <c r="A3" s="2" t="s">
        <v>22</v>
      </c>
      <c r="B3" s="2" t="s">
        <v>23</v>
      </c>
      <c r="C3" s="15">
        <v>10000000</v>
      </c>
      <c r="D3" s="2" t="s">
        <v>213</v>
      </c>
      <c r="E3" s="3">
        <v>42543638276.940002</v>
      </c>
      <c r="F3" s="3">
        <v>34193597483.939999</v>
      </c>
      <c r="G3" s="3">
        <v>6337466730.0500002</v>
      </c>
      <c r="H3" s="3">
        <v>13598761253.450001</v>
      </c>
      <c r="I3" s="3">
        <v>1994024613.3800001</v>
      </c>
      <c r="J3" s="1" t="s">
        <v>18</v>
      </c>
      <c r="K3" s="3">
        <v>2074902864.22</v>
      </c>
      <c r="L3" s="3">
        <v>6926111105.0900002</v>
      </c>
      <c r="M3" s="3">
        <v>599344946.28999996</v>
      </c>
      <c r="N3" s="3">
        <v>202651467.09</v>
      </c>
      <c r="O3" s="3">
        <v>31925.200000000001</v>
      </c>
      <c r="P3" s="3">
        <v>705607056.36000001</v>
      </c>
      <c r="Q3" s="3">
        <v>260256821.75</v>
      </c>
      <c r="R3" s="3">
        <v>197397871.44999999</v>
      </c>
      <c r="S3" s="3">
        <v>16363484.609999999</v>
      </c>
      <c r="T3" s="3">
        <v>435159316.39999998</v>
      </c>
      <c r="U3" s="3">
        <v>64915591.670000002</v>
      </c>
      <c r="V3" s="3">
        <v>8350040793</v>
      </c>
      <c r="W3" s="3">
        <v>118500271600.89</v>
      </c>
    </row>
    <row r="4" spans="1:23" x14ac:dyDescent="0.25">
      <c r="A4" s="2" t="s">
        <v>22</v>
      </c>
      <c r="B4" s="2" t="s">
        <v>24</v>
      </c>
      <c r="C4" s="15">
        <v>99000000</v>
      </c>
      <c r="D4" s="2" t="s">
        <v>213</v>
      </c>
      <c r="E4" s="3">
        <v>7704935861.0299997</v>
      </c>
      <c r="F4" s="3">
        <v>5355039922.8999996</v>
      </c>
      <c r="G4" s="3">
        <v>797381852.26999998</v>
      </c>
      <c r="H4" s="3">
        <v>2222214187.5</v>
      </c>
      <c r="I4" s="3">
        <v>364429836.45999998</v>
      </c>
      <c r="J4" s="1" t="s">
        <v>18</v>
      </c>
      <c r="K4" s="3">
        <v>281708468.31</v>
      </c>
      <c r="L4" s="3">
        <v>1130915354.97</v>
      </c>
      <c r="M4" s="3">
        <v>51013570.630000003</v>
      </c>
      <c r="N4" s="3">
        <v>36285637.560000002</v>
      </c>
      <c r="O4" s="3">
        <v>2804.8</v>
      </c>
      <c r="P4" s="3">
        <v>228426839.03999999</v>
      </c>
      <c r="Q4" s="3">
        <v>37991265.479999997</v>
      </c>
      <c r="R4" s="3">
        <v>34431620.280000001</v>
      </c>
      <c r="S4" s="3">
        <v>1286735</v>
      </c>
      <c r="T4" s="3">
        <v>111012141.63</v>
      </c>
      <c r="U4" s="3">
        <v>7357136.0499999998</v>
      </c>
      <c r="V4" s="3">
        <v>2349895938.1300001</v>
      </c>
      <c r="W4" s="3">
        <v>20714329172.040001</v>
      </c>
    </row>
    <row r="5" spans="1:23" x14ac:dyDescent="0.25">
      <c r="A5" s="2" t="s">
        <v>22</v>
      </c>
      <c r="B5" s="2" t="s">
        <v>25</v>
      </c>
      <c r="C5" s="15">
        <v>76000000</v>
      </c>
      <c r="D5" s="2" t="s">
        <v>213</v>
      </c>
      <c r="E5" s="3">
        <v>48246740143.650002</v>
      </c>
      <c r="F5" s="3">
        <v>30428224381.610001</v>
      </c>
      <c r="G5" s="3">
        <v>5252473531.5100002</v>
      </c>
      <c r="H5" s="3">
        <v>13569220469</v>
      </c>
      <c r="I5" s="3">
        <v>2380097812.4000001</v>
      </c>
      <c r="J5" s="1" t="s">
        <v>18</v>
      </c>
      <c r="K5" s="3">
        <v>1464606150.76</v>
      </c>
      <c r="L5" s="3">
        <v>4745016676.04</v>
      </c>
      <c r="M5" s="3">
        <v>1092261377.54</v>
      </c>
      <c r="N5" s="3">
        <v>210890111.00999999</v>
      </c>
      <c r="O5" s="3">
        <v>342465.93</v>
      </c>
      <c r="P5" s="3">
        <v>464095682.99000001</v>
      </c>
      <c r="Q5" s="3">
        <v>214981732.66</v>
      </c>
      <c r="R5" s="3">
        <v>115790656.54000001</v>
      </c>
      <c r="S5" s="3">
        <v>1042891.84</v>
      </c>
      <c r="T5" s="3">
        <v>464872408.99000001</v>
      </c>
      <c r="U5" s="3">
        <v>331220529.05000001</v>
      </c>
      <c r="V5" s="3">
        <v>17818515762.040001</v>
      </c>
      <c r="W5" s="3">
        <v>126800392783.56</v>
      </c>
    </row>
    <row r="6" spans="1:23" x14ac:dyDescent="0.25">
      <c r="A6" s="2" t="s">
        <v>22</v>
      </c>
      <c r="B6" s="2" t="s">
        <v>26</v>
      </c>
      <c r="C6" s="15">
        <v>30000000</v>
      </c>
      <c r="D6" s="2" t="s">
        <v>213</v>
      </c>
      <c r="E6" s="3">
        <v>61511992181.400002</v>
      </c>
      <c r="F6" s="3">
        <v>23926180776.119999</v>
      </c>
      <c r="G6" s="3">
        <v>2588487752.0999999</v>
      </c>
      <c r="H6" s="3">
        <v>13550406892.52</v>
      </c>
      <c r="I6" s="3">
        <v>909851928.44000006</v>
      </c>
      <c r="J6" s="1" t="s">
        <v>18</v>
      </c>
      <c r="K6" s="3">
        <v>2717414330.5500002</v>
      </c>
      <c r="L6" s="3">
        <v>2177667163.21</v>
      </c>
      <c r="M6" s="3">
        <v>648505144.70000005</v>
      </c>
      <c r="N6" s="3">
        <v>124990273.5</v>
      </c>
      <c r="O6" s="3">
        <v>-4384.5</v>
      </c>
      <c r="P6" s="3">
        <v>390170063.22000003</v>
      </c>
      <c r="Q6" s="3">
        <v>115143392.06999999</v>
      </c>
      <c r="R6" s="3">
        <v>75525534.150000006</v>
      </c>
      <c r="S6" s="3">
        <v>1115957.18</v>
      </c>
      <c r="T6" s="3">
        <v>271538500.51999998</v>
      </c>
      <c r="U6" s="3">
        <v>14313244.880000001</v>
      </c>
      <c r="V6" s="3">
        <v>37585811405.279999</v>
      </c>
      <c r="W6" s="3">
        <v>146609110155.34</v>
      </c>
    </row>
    <row r="7" spans="1:23" x14ac:dyDescent="0.25">
      <c r="A7" s="2" t="s">
        <v>22</v>
      </c>
      <c r="B7" s="2" t="s">
        <v>27</v>
      </c>
      <c r="C7" s="15">
        <v>44000000</v>
      </c>
      <c r="D7" s="2" t="s">
        <v>213</v>
      </c>
      <c r="E7" s="3">
        <v>25888392278.41</v>
      </c>
      <c r="F7" s="3">
        <v>17524552058.349998</v>
      </c>
      <c r="G7" s="3">
        <v>5019062027.1199999</v>
      </c>
      <c r="H7" s="3">
        <v>6917180449.0299997</v>
      </c>
      <c r="I7" s="3">
        <v>487953465.56</v>
      </c>
      <c r="J7" s="1" t="s">
        <v>18</v>
      </c>
      <c r="K7" s="3">
        <v>720889705.42999995</v>
      </c>
      <c r="L7" s="3">
        <v>1765194327.3199999</v>
      </c>
      <c r="M7" s="3">
        <v>2036861392.1300001</v>
      </c>
      <c r="N7" s="3">
        <v>48408628.130000003</v>
      </c>
      <c r="O7" s="3">
        <v>6731.1</v>
      </c>
      <c r="P7" s="3">
        <v>187809564.41999999</v>
      </c>
      <c r="Q7" s="3">
        <v>49859026.469999999</v>
      </c>
      <c r="R7" s="3">
        <v>56518439.579999998</v>
      </c>
      <c r="S7" s="3">
        <v>149160.12</v>
      </c>
      <c r="T7" s="3">
        <v>89707349.269999996</v>
      </c>
      <c r="U7" s="3">
        <v>27483170.289999999</v>
      </c>
      <c r="V7" s="3">
        <v>8363840220.0600004</v>
      </c>
      <c r="W7" s="3">
        <v>69183867992.789993</v>
      </c>
    </row>
    <row r="8" spans="1:23" x14ac:dyDescent="0.25">
      <c r="A8" s="2" t="s">
        <v>22</v>
      </c>
      <c r="B8" s="2" t="s">
        <v>28</v>
      </c>
      <c r="C8" s="15">
        <v>5000000</v>
      </c>
      <c r="D8" s="2" t="s">
        <v>213</v>
      </c>
      <c r="E8" s="3">
        <v>93129746888.990005</v>
      </c>
      <c r="F8" s="3">
        <v>77632663932.080002</v>
      </c>
      <c r="G8" s="3">
        <v>16685252244.889999</v>
      </c>
      <c r="H8" s="3">
        <v>32521958914.299999</v>
      </c>
      <c r="I8" s="3">
        <v>5791229075.4899998</v>
      </c>
      <c r="J8" s="1" t="s">
        <v>18</v>
      </c>
      <c r="K8" s="3">
        <v>6204944005.0299997</v>
      </c>
      <c r="L8" s="3">
        <v>10882094876.559999</v>
      </c>
      <c r="M8" s="3">
        <v>483169549.72000003</v>
      </c>
      <c r="N8" s="3">
        <v>539886974.89999998</v>
      </c>
      <c r="O8" s="3">
        <v>196129.27</v>
      </c>
      <c r="P8" s="3">
        <v>2185672805.02</v>
      </c>
      <c r="Q8" s="3">
        <v>257445774.94</v>
      </c>
      <c r="R8" s="3">
        <v>623876896.77999997</v>
      </c>
      <c r="S8" s="3">
        <v>6822243.6399999997</v>
      </c>
      <c r="T8" s="3">
        <v>876947917.22000003</v>
      </c>
      <c r="U8" s="3">
        <v>201895380.19</v>
      </c>
      <c r="V8" s="3">
        <v>15497082956.91</v>
      </c>
      <c r="W8" s="3">
        <v>263520886565.92999</v>
      </c>
    </row>
    <row r="9" spans="1:23" x14ac:dyDescent="0.25">
      <c r="A9" s="2" t="s">
        <v>22</v>
      </c>
      <c r="B9" s="2" t="s">
        <v>29</v>
      </c>
      <c r="C9" s="15">
        <v>81000000</v>
      </c>
      <c r="D9" s="2" t="s">
        <v>213</v>
      </c>
      <c r="E9" s="3">
        <v>44434966882.910004</v>
      </c>
      <c r="F9" s="3">
        <v>23720327610.799999</v>
      </c>
      <c r="G9" s="3">
        <v>5256065560.1599998</v>
      </c>
      <c r="H9" s="3">
        <v>9779143091.7900009</v>
      </c>
      <c r="I9" s="3">
        <v>1912291627.0799999</v>
      </c>
      <c r="J9" s="1" t="s">
        <v>18</v>
      </c>
      <c r="K9" s="3">
        <v>1522200836.55</v>
      </c>
      <c r="L9" s="3">
        <v>3284605697.4499998</v>
      </c>
      <c r="M9" s="3">
        <v>589680321.71000004</v>
      </c>
      <c r="N9" s="3">
        <v>225880167.84999999</v>
      </c>
      <c r="O9" s="3">
        <v>5771.45</v>
      </c>
      <c r="P9" s="3">
        <v>303067535.49000001</v>
      </c>
      <c r="Q9" s="3">
        <v>136572611.19999999</v>
      </c>
      <c r="R9" s="3">
        <v>139918976.59999999</v>
      </c>
      <c r="S9" s="3">
        <v>4268227.66</v>
      </c>
      <c r="T9" s="3">
        <v>457952564.69999999</v>
      </c>
      <c r="U9" s="3">
        <v>43055795.979999997</v>
      </c>
      <c r="V9" s="3">
        <v>20714639272.110001</v>
      </c>
      <c r="W9" s="3">
        <v>112524642551.49001</v>
      </c>
    </row>
    <row r="10" spans="1:23" x14ac:dyDescent="0.25">
      <c r="A10" s="2" t="s">
        <v>22</v>
      </c>
      <c r="B10" s="2" t="s">
        <v>30</v>
      </c>
      <c r="C10" s="15">
        <v>98000000</v>
      </c>
      <c r="D10" s="2" t="s">
        <v>213</v>
      </c>
      <c r="E10" s="3">
        <v>173012470924.04001</v>
      </c>
      <c r="F10" s="3">
        <v>115258392141.17999</v>
      </c>
      <c r="G10" s="3">
        <v>41235866681.029999</v>
      </c>
      <c r="H10" s="3">
        <v>26798853842.560001</v>
      </c>
      <c r="I10" s="3">
        <v>2948275789.3400002</v>
      </c>
      <c r="J10" s="1" t="s">
        <v>18</v>
      </c>
      <c r="K10" s="3">
        <v>2637911205.1900001</v>
      </c>
      <c r="L10" s="3">
        <v>12173186258.16</v>
      </c>
      <c r="M10" s="3">
        <v>10497867131.530001</v>
      </c>
      <c r="N10" s="3">
        <v>278054764.74000001</v>
      </c>
      <c r="O10" s="3">
        <v>68000.490000000005</v>
      </c>
      <c r="P10" s="3">
        <v>13589706944.139999</v>
      </c>
      <c r="Q10" s="3">
        <v>2004016566.8699999</v>
      </c>
      <c r="R10" s="3">
        <v>427560426.82999998</v>
      </c>
      <c r="S10" s="3">
        <v>2908470.74</v>
      </c>
      <c r="T10" s="3">
        <v>1082773659.6900001</v>
      </c>
      <c r="U10" s="3">
        <v>996016885.78999996</v>
      </c>
      <c r="V10" s="3">
        <v>57754078782.860001</v>
      </c>
      <c r="W10" s="3">
        <v>460698008475.17999</v>
      </c>
    </row>
    <row r="11" spans="1:23" x14ac:dyDescent="0.25">
      <c r="A11" s="2" t="s">
        <v>22</v>
      </c>
      <c r="B11" s="2" t="s">
        <v>31</v>
      </c>
      <c r="C11" s="15">
        <v>64000000</v>
      </c>
      <c r="D11" s="2" t="s">
        <v>213</v>
      </c>
      <c r="E11" s="3">
        <v>108256257029.42</v>
      </c>
      <c r="F11" s="3">
        <v>101001550337.05</v>
      </c>
      <c r="G11" s="3">
        <v>37870986370.400002</v>
      </c>
      <c r="H11" s="3">
        <v>19131600912.639999</v>
      </c>
      <c r="I11" s="3">
        <v>1242642318.5599999</v>
      </c>
      <c r="J11" s="1" t="s">
        <v>18</v>
      </c>
      <c r="K11" s="3">
        <v>4079262153.4000001</v>
      </c>
      <c r="L11" s="3">
        <v>5814691587.04</v>
      </c>
      <c r="M11" s="3">
        <v>1876558869.0799999</v>
      </c>
      <c r="N11" s="3">
        <v>176969425.59</v>
      </c>
      <c r="O11" s="3">
        <v>328425.23</v>
      </c>
      <c r="P11" s="3">
        <v>2638527295.3299999</v>
      </c>
      <c r="Q11" s="3">
        <v>71530096.719999999</v>
      </c>
      <c r="R11" s="3">
        <v>27086627222.07</v>
      </c>
      <c r="S11" s="3">
        <v>90982</v>
      </c>
      <c r="T11" s="3">
        <v>547151204.34000003</v>
      </c>
      <c r="U11" s="3">
        <v>20114987.48</v>
      </c>
      <c r="V11" s="3">
        <v>7254706692.3699999</v>
      </c>
      <c r="W11" s="3">
        <v>317069595908.71997</v>
      </c>
    </row>
    <row r="12" spans="1:23" x14ac:dyDescent="0.25">
      <c r="A12" s="2" t="s">
        <v>22</v>
      </c>
      <c r="B12" s="2" t="s">
        <v>32</v>
      </c>
      <c r="C12" s="15">
        <v>8000000</v>
      </c>
      <c r="D12" s="2" t="s">
        <v>213</v>
      </c>
      <c r="E12" s="3">
        <v>83122152851.289993</v>
      </c>
      <c r="F12" s="3">
        <v>67436784452.809998</v>
      </c>
      <c r="G12" s="3">
        <v>11111482600.35</v>
      </c>
      <c r="H12" s="3">
        <v>26829412236.959999</v>
      </c>
      <c r="I12" s="3">
        <v>6856330979.8800001</v>
      </c>
      <c r="J12" s="1" t="s">
        <v>18</v>
      </c>
      <c r="K12" s="3">
        <v>4589762360</v>
      </c>
      <c r="L12" s="3">
        <v>11872091756.57</v>
      </c>
      <c r="M12" s="3">
        <v>1622766940.0899999</v>
      </c>
      <c r="N12" s="3">
        <v>382023697.08999997</v>
      </c>
      <c r="O12" s="3">
        <v>77837.070000000007</v>
      </c>
      <c r="P12" s="3">
        <v>1915417583.0999999</v>
      </c>
      <c r="Q12" s="3">
        <v>462609972.64999998</v>
      </c>
      <c r="R12" s="3">
        <v>623803938.05999994</v>
      </c>
      <c r="S12" s="3">
        <v>5007079.7699999996</v>
      </c>
      <c r="T12" s="3">
        <v>744692715.44000006</v>
      </c>
      <c r="U12" s="3">
        <v>88112682.040000007</v>
      </c>
      <c r="V12" s="3">
        <v>15685368398.48</v>
      </c>
      <c r="W12" s="3">
        <v>233347898081.64999</v>
      </c>
    </row>
    <row r="13" spans="1:23" x14ac:dyDescent="0.25">
      <c r="A13" s="2" t="s">
        <v>22</v>
      </c>
      <c r="B13" s="2" t="s">
        <v>33</v>
      </c>
      <c r="C13" s="15">
        <v>77000000</v>
      </c>
      <c r="D13" s="2" t="s">
        <v>213</v>
      </c>
      <c r="E13" s="3">
        <v>24141840386.990002</v>
      </c>
      <c r="F13" s="3">
        <v>9861014287.0499992</v>
      </c>
      <c r="G13" s="3">
        <v>3389423648.23</v>
      </c>
      <c r="H13" s="3">
        <v>3438781920.52</v>
      </c>
      <c r="I13" s="3">
        <v>169029276.36000001</v>
      </c>
      <c r="J13" s="1" t="s">
        <v>18</v>
      </c>
      <c r="K13" s="3">
        <v>120931989.5</v>
      </c>
      <c r="L13" s="3">
        <v>917105569.03999996</v>
      </c>
      <c r="M13" s="3">
        <v>1491257385.73</v>
      </c>
      <c r="N13" s="3">
        <v>11425926.35</v>
      </c>
      <c r="O13" s="3">
        <v>25842.57</v>
      </c>
      <c r="P13" s="3">
        <v>199268999.68000001</v>
      </c>
      <c r="Q13" s="3">
        <v>16468404.43</v>
      </c>
      <c r="R13" s="3">
        <v>47778475.219999999</v>
      </c>
      <c r="S13" s="1" t="s">
        <v>18</v>
      </c>
      <c r="T13" s="3">
        <v>45033154.420000002</v>
      </c>
      <c r="U13" s="3">
        <v>521131.79</v>
      </c>
      <c r="V13" s="3">
        <v>14280826099.940001</v>
      </c>
      <c r="W13" s="3">
        <v>58130732497.82</v>
      </c>
    </row>
    <row r="14" spans="1:23" x14ac:dyDescent="0.25">
      <c r="A14" s="2" t="s">
        <v>34</v>
      </c>
      <c r="B14" s="2" t="s">
        <v>35</v>
      </c>
      <c r="C14" s="15">
        <v>33000000</v>
      </c>
      <c r="D14" s="2" t="s">
        <v>213</v>
      </c>
      <c r="E14" s="3">
        <v>45628592871.989998</v>
      </c>
      <c r="F14" s="3">
        <v>30631587100.119999</v>
      </c>
      <c r="G14" s="3">
        <v>5224122511.3100004</v>
      </c>
      <c r="H14" s="3">
        <v>11678583205.790001</v>
      </c>
      <c r="I14" s="3">
        <v>3419347555.5300002</v>
      </c>
      <c r="J14" s="1" t="s">
        <v>18</v>
      </c>
      <c r="K14" s="3">
        <v>3003734354.8600001</v>
      </c>
      <c r="L14" s="3">
        <v>3355766609.0999999</v>
      </c>
      <c r="M14" s="3">
        <v>32687776.010000002</v>
      </c>
      <c r="N14" s="3">
        <v>314569133.74000001</v>
      </c>
      <c r="O14" s="3">
        <v>-2958.4</v>
      </c>
      <c r="P14" s="3">
        <v>827873665.80999994</v>
      </c>
      <c r="Q14" s="3">
        <v>682841921.32000005</v>
      </c>
      <c r="R14" s="3">
        <v>433991028.86000001</v>
      </c>
      <c r="S14" s="3">
        <v>6266960</v>
      </c>
      <c r="T14" s="3">
        <v>484428967.04000002</v>
      </c>
      <c r="U14" s="3">
        <v>31132551.949999999</v>
      </c>
      <c r="V14" s="3">
        <v>14997005771.870001</v>
      </c>
      <c r="W14" s="3">
        <v>120752529026.89999</v>
      </c>
    </row>
    <row r="15" spans="1:23" x14ac:dyDescent="0.25">
      <c r="A15" s="2" t="s">
        <v>34</v>
      </c>
      <c r="B15" s="2" t="s">
        <v>36</v>
      </c>
      <c r="C15" s="15">
        <v>22000000</v>
      </c>
      <c r="D15" s="2" t="s">
        <v>213</v>
      </c>
      <c r="E15" s="3">
        <v>131535732651.60001</v>
      </c>
      <c r="F15" s="3">
        <v>115718700026.89</v>
      </c>
      <c r="G15" s="3">
        <v>30085355878.119999</v>
      </c>
      <c r="H15" s="3">
        <v>45031044149.82</v>
      </c>
      <c r="I15" s="3">
        <v>12447054987.68</v>
      </c>
      <c r="J15" s="1" t="s">
        <v>18</v>
      </c>
      <c r="K15" s="3">
        <v>7273241796.8999996</v>
      </c>
      <c r="L15" s="3">
        <v>13042864750.690001</v>
      </c>
      <c r="M15" s="3">
        <v>47134330.399999999</v>
      </c>
      <c r="N15" s="3">
        <v>694261670.60000002</v>
      </c>
      <c r="O15" s="3">
        <v>1659016.12</v>
      </c>
      <c r="P15" s="3">
        <v>2813927801.5100002</v>
      </c>
      <c r="Q15" s="3">
        <v>545665705.82000005</v>
      </c>
      <c r="R15" s="3">
        <v>774075618.84000003</v>
      </c>
      <c r="S15" s="3">
        <v>10551498.359999999</v>
      </c>
      <c r="T15" s="3">
        <v>1878261918.23</v>
      </c>
      <c r="U15" s="3">
        <v>99652138.310000002</v>
      </c>
      <c r="V15" s="3">
        <v>15817032624.709999</v>
      </c>
      <c r="W15" s="3">
        <v>377816216564.59998</v>
      </c>
    </row>
    <row r="16" spans="1:23" x14ac:dyDescent="0.25">
      <c r="A16" s="2" t="s">
        <v>34</v>
      </c>
      <c r="B16" s="2" t="s">
        <v>37</v>
      </c>
      <c r="C16" s="15">
        <v>53000000</v>
      </c>
      <c r="D16" s="2" t="s">
        <v>213</v>
      </c>
      <c r="E16" s="3">
        <v>74382997544.630005</v>
      </c>
      <c r="F16" s="3">
        <v>62204263092.169998</v>
      </c>
      <c r="G16" s="3">
        <v>22226467025.759998</v>
      </c>
      <c r="H16" s="3">
        <v>19644252087.91</v>
      </c>
      <c r="I16" s="3">
        <v>4355585348.75</v>
      </c>
      <c r="J16" s="1" t="s">
        <v>18</v>
      </c>
      <c r="K16" s="3">
        <v>2645887305.3499999</v>
      </c>
      <c r="L16" s="3">
        <v>9697963617.3799992</v>
      </c>
      <c r="M16" s="3">
        <v>611886190.32000005</v>
      </c>
      <c r="N16" s="3">
        <v>453760428.82999998</v>
      </c>
      <c r="O16" s="3">
        <v>261689.86</v>
      </c>
      <c r="P16" s="3">
        <v>1018889630.41</v>
      </c>
      <c r="Q16" s="3">
        <v>121699795.59</v>
      </c>
      <c r="R16" s="3">
        <v>486652685.29000002</v>
      </c>
      <c r="S16" s="3">
        <v>5699810.3499999996</v>
      </c>
      <c r="T16" s="3">
        <v>585493211.87</v>
      </c>
      <c r="U16" s="3">
        <v>44462462.18</v>
      </c>
      <c r="V16" s="3">
        <v>12178734452.459999</v>
      </c>
      <c r="W16" s="3">
        <v>210664956379.10999</v>
      </c>
    </row>
    <row r="17" spans="1:23" x14ac:dyDescent="0.25">
      <c r="A17" s="2" t="s">
        <v>34</v>
      </c>
      <c r="B17" s="2" t="s">
        <v>38</v>
      </c>
      <c r="C17" s="15">
        <v>56000000</v>
      </c>
      <c r="D17" s="2" t="s">
        <v>213</v>
      </c>
      <c r="E17" s="3">
        <v>45216160531.970001</v>
      </c>
      <c r="F17" s="3">
        <v>30027135597.59</v>
      </c>
      <c r="G17" s="3">
        <v>4861068826.5</v>
      </c>
      <c r="H17" s="3">
        <v>10693270875.82</v>
      </c>
      <c r="I17" s="3">
        <v>6134481006.21</v>
      </c>
      <c r="J17" s="1" t="s">
        <v>18</v>
      </c>
      <c r="K17" s="3">
        <v>2517961639.1700001</v>
      </c>
      <c r="L17" s="3">
        <v>3889522598.21</v>
      </c>
      <c r="M17" s="3">
        <v>16769121.42</v>
      </c>
      <c r="N17" s="3">
        <v>242758451.84999999</v>
      </c>
      <c r="O17" s="3">
        <v>82766.67</v>
      </c>
      <c r="P17" s="3">
        <v>599938956.95000005</v>
      </c>
      <c r="Q17" s="3">
        <v>43590493.020000003</v>
      </c>
      <c r="R17" s="3">
        <v>288123498.67000002</v>
      </c>
      <c r="S17" s="3">
        <v>7072752.6100000003</v>
      </c>
      <c r="T17" s="3">
        <v>484148090.32999998</v>
      </c>
      <c r="U17" s="3">
        <v>120445952.5</v>
      </c>
      <c r="V17" s="3">
        <v>15189024934.379999</v>
      </c>
      <c r="W17" s="3">
        <v>120331556093.87</v>
      </c>
    </row>
    <row r="18" spans="1:23" x14ac:dyDescent="0.25">
      <c r="A18" s="2" t="s">
        <v>34</v>
      </c>
      <c r="B18" s="2" t="s">
        <v>39</v>
      </c>
      <c r="C18" s="15">
        <v>57000000</v>
      </c>
      <c r="D18" s="2" t="s">
        <v>213</v>
      </c>
      <c r="E18" s="3">
        <v>110621926714.42</v>
      </c>
      <c r="F18" s="3">
        <v>99298254547.089996</v>
      </c>
      <c r="G18" s="3">
        <v>35543056310.550003</v>
      </c>
      <c r="H18" s="3">
        <v>31934420247.220001</v>
      </c>
      <c r="I18" s="3">
        <v>6474565560.6899996</v>
      </c>
      <c r="J18" s="1" t="s">
        <v>18</v>
      </c>
      <c r="K18" s="3">
        <v>5735643572.1000004</v>
      </c>
      <c r="L18" s="3">
        <v>13926043660.540001</v>
      </c>
      <c r="M18" s="3">
        <v>276541040.54000002</v>
      </c>
      <c r="N18" s="3">
        <v>646602230.08000004</v>
      </c>
      <c r="O18" s="3">
        <v>426843.09</v>
      </c>
      <c r="P18" s="3">
        <v>1779360729.1600001</v>
      </c>
      <c r="Q18" s="3">
        <v>706297191.38999999</v>
      </c>
      <c r="R18" s="3">
        <v>485054089.74000001</v>
      </c>
      <c r="S18" s="3">
        <v>1862185.3</v>
      </c>
      <c r="T18" s="3">
        <v>1187325071.5</v>
      </c>
      <c r="U18" s="3">
        <v>77206524.090000004</v>
      </c>
      <c r="V18" s="3">
        <v>11323672167.33</v>
      </c>
      <c r="W18" s="3">
        <v>320018258684.83002</v>
      </c>
    </row>
    <row r="19" spans="1:23" x14ac:dyDescent="0.25">
      <c r="A19" s="2" t="s">
        <v>34</v>
      </c>
      <c r="B19" s="2" t="s">
        <v>40</v>
      </c>
      <c r="C19" s="15">
        <v>80000000</v>
      </c>
      <c r="D19" s="2" t="s">
        <v>213</v>
      </c>
      <c r="E19" s="3">
        <v>174656646250.32999</v>
      </c>
      <c r="F19" s="3">
        <v>147388505702.94</v>
      </c>
      <c r="G19" s="3">
        <v>55741927703.699997</v>
      </c>
      <c r="H19" s="3">
        <v>38127432248.709999</v>
      </c>
      <c r="I19" s="3">
        <v>14928046493.18</v>
      </c>
      <c r="J19" s="1" t="s">
        <v>18</v>
      </c>
      <c r="K19" s="3">
        <v>5997762004.1000004</v>
      </c>
      <c r="L19" s="3">
        <v>13579203219.58</v>
      </c>
      <c r="M19" s="3">
        <v>469031833.99000001</v>
      </c>
      <c r="N19" s="3">
        <v>923166586.22000003</v>
      </c>
      <c r="O19" s="3">
        <v>764537.43</v>
      </c>
      <c r="P19" s="3">
        <v>12901096060.66</v>
      </c>
      <c r="Q19" s="3">
        <v>290803903.26999998</v>
      </c>
      <c r="R19" s="3">
        <v>2227877148.3699999</v>
      </c>
      <c r="S19" s="3">
        <v>26788185.629999999</v>
      </c>
      <c r="T19" s="3">
        <v>1623650452.53</v>
      </c>
      <c r="U19" s="3">
        <v>157583625.09</v>
      </c>
      <c r="V19" s="3">
        <v>27268140547.389999</v>
      </c>
      <c r="W19" s="3">
        <v>496308426503.12</v>
      </c>
    </row>
    <row r="20" spans="1:23" x14ac:dyDescent="0.25">
      <c r="A20" s="2" t="s">
        <v>34</v>
      </c>
      <c r="B20" s="2" t="s">
        <v>41</v>
      </c>
      <c r="C20" s="15">
        <v>88000000</v>
      </c>
      <c r="D20" s="2" t="s">
        <v>213</v>
      </c>
      <c r="E20" s="3">
        <v>21136725201.970001</v>
      </c>
      <c r="F20" s="3">
        <v>13590807445.959999</v>
      </c>
      <c r="G20" s="3">
        <v>2382926347.6100001</v>
      </c>
      <c r="H20" s="3">
        <v>5657637647.5299997</v>
      </c>
      <c r="I20" s="3">
        <v>1538926488.6300001</v>
      </c>
      <c r="J20" s="1" t="s">
        <v>18</v>
      </c>
      <c r="K20" s="3">
        <v>1198887163.2</v>
      </c>
      <c r="L20" s="3">
        <v>1881771934.04</v>
      </c>
      <c r="M20" s="3">
        <v>12261494.550000001</v>
      </c>
      <c r="N20" s="3">
        <v>143253494.28999999</v>
      </c>
      <c r="O20" s="3">
        <v>45903.73</v>
      </c>
      <c r="P20" s="3">
        <v>359802306.72000003</v>
      </c>
      <c r="Q20" s="3">
        <v>94057507.180000007</v>
      </c>
      <c r="R20" s="3">
        <v>115136104.86</v>
      </c>
      <c r="S20" s="3">
        <v>830044.5</v>
      </c>
      <c r="T20" s="3">
        <v>160897376.56999999</v>
      </c>
      <c r="U20" s="3">
        <v>1634429.34</v>
      </c>
      <c r="V20" s="3">
        <v>7545917756.0100002</v>
      </c>
      <c r="W20" s="3">
        <v>55821518646.690002</v>
      </c>
    </row>
    <row r="21" spans="1:23" x14ac:dyDescent="0.25">
      <c r="A21" s="2" t="s">
        <v>34</v>
      </c>
      <c r="B21" s="2" t="s">
        <v>42</v>
      </c>
      <c r="C21" s="15">
        <v>89000000</v>
      </c>
      <c r="D21" s="2" t="s">
        <v>213</v>
      </c>
      <c r="E21" s="3">
        <v>27747733474.23</v>
      </c>
      <c r="F21" s="3">
        <v>20590606446.580002</v>
      </c>
      <c r="G21" s="3">
        <v>2442786907</v>
      </c>
      <c r="H21" s="3">
        <v>6588531486.1000004</v>
      </c>
      <c r="I21" s="3">
        <v>6596184432.3299999</v>
      </c>
      <c r="J21" s="1" t="s">
        <v>18</v>
      </c>
      <c r="K21" s="3">
        <v>1057167740.73</v>
      </c>
      <c r="L21" s="3">
        <v>2866527694.4499998</v>
      </c>
      <c r="M21" s="3">
        <v>18120591.129999999</v>
      </c>
      <c r="N21" s="3">
        <v>123917604.65000001</v>
      </c>
      <c r="O21" s="3">
        <v>-97044.42</v>
      </c>
      <c r="P21" s="3">
        <v>295410594.50999999</v>
      </c>
      <c r="Q21" s="3">
        <v>37642286.840000004</v>
      </c>
      <c r="R21" s="3">
        <v>242024319.22</v>
      </c>
      <c r="S21" s="3">
        <v>339900</v>
      </c>
      <c r="T21" s="3">
        <v>274259044.31999999</v>
      </c>
      <c r="U21" s="3">
        <v>3013211.87</v>
      </c>
      <c r="V21" s="3">
        <v>7157127027.6499996</v>
      </c>
      <c r="W21" s="3">
        <v>76041295717.190002</v>
      </c>
    </row>
    <row r="22" spans="1:23" x14ac:dyDescent="0.25">
      <c r="A22" s="2" t="s">
        <v>34</v>
      </c>
      <c r="B22" s="2" t="s">
        <v>43</v>
      </c>
      <c r="C22" s="15">
        <v>92000000</v>
      </c>
      <c r="D22" s="2" t="s">
        <v>213</v>
      </c>
      <c r="E22" s="3">
        <v>210358349997.72</v>
      </c>
      <c r="F22" s="3">
        <v>191766552608.45999</v>
      </c>
      <c r="G22" s="3">
        <v>69682920554.220001</v>
      </c>
      <c r="H22" s="3">
        <v>52009629596.650002</v>
      </c>
      <c r="I22" s="3">
        <v>23453103473.93</v>
      </c>
      <c r="J22" s="1" t="s">
        <v>18</v>
      </c>
      <c r="K22" s="3">
        <v>8150911448.9099998</v>
      </c>
      <c r="L22" s="3">
        <v>26541177532.43</v>
      </c>
      <c r="M22" s="3">
        <v>50665596.710000001</v>
      </c>
      <c r="N22" s="3">
        <v>1066614433.87</v>
      </c>
      <c r="O22" s="3">
        <v>671815.78</v>
      </c>
      <c r="P22" s="3">
        <v>4536509493.5100002</v>
      </c>
      <c r="Q22" s="3">
        <v>594728882.85000002</v>
      </c>
      <c r="R22" s="3">
        <v>813357546.80999994</v>
      </c>
      <c r="S22" s="3">
        <v>942817.5</v>
      </c>
      <c r="T22" s="3">
        <v>2662991658.7199998</v>
      </c>
      <c r="U22" s="3">
        <v>1026981161.29</v>
      </c>
      <c r="V22" s="3">
        <v>18591797389.259998</v>
      </c>
      <c r="W22" s="3">
        <v>611307906008.62</v>
      </c>
    </row>
    <row r="23" spans="1:23" x14ac:dyDescent="0.25">
      <c r="A23" s="2" t="s">
        <v>34</v>
      </c>
      <c r="B23" s="2" t="s">
        <v>44</v>
      </c>
      <c r="C23" s="15">
        <v>36000000</v>
      </c>
      <c r="D23" s="2" t="s">
        <v>213</v>
      </c>
      <c r="E23" s="3">
        <v>132873203740.39999</v>
      </c>
      <c r="F23" s="3">
        <v>123112819027.52</v>
      </c>
      <c r="G23" s="3">
        <v>38477455367.089996</v>
      </c>
      <c r="H23" s="3">
        <v>41172091887.970001</v>
      </c>
      <c r="I23" s="3">
        <v>13321197175.549999</v>
      </c>
      <c r="J23" s="1" t="s">
        <v>18</v>
      </c>
      <c r="K23" s="3">
        <v>6246308642.2399998</v>
      </c>
      <c r="L23" s="3">
        <v>17289282567.209999</v>
      </c>
      <c r="M23" s="3">
        <v>41544029.020000003</v>
      </c>
      <c r="N23" s="3">
        <v>726956352.62</v>
      </c>
      <c r="O23" s="3">
        <v>1137910.43</v>
      </c>
      <c r="P23" s="3">
        <v>2528886105.7399998</v>
      </c>
      <c r="Q23" s="3">
        <v>266089503.09999999</v>
      </c>
      <c r="R23" s="3">
        <v>850294698.77999997</v>
      </c>
      <c r="S23" s="3">
        <v>2343863.1800000002</v>
      </c>
      <c r="T23" s="3">
        <v>1924048585.99</v>
      </c>
      <c r="U23" s="3">
        <v>86131758.579999998</v>
      </c>
      <c r="V23" s="3">
        <v>9760384712.8799992</v>
      </c>
      <c r="W23" s="3">
        <v>388680175928.29999</v>
      </c>
    </row>
    <row r="24" spans="1:23" x14ac:dyDescent="0.25">
      <c r="A24" s="2" t="s">
        <v>34</v>
      </c>
      <c r="B24" s="2" t="s">
        <v>45</v>
      </c>
      <c r="C24" s="15">
        <v>63000000</v>
      </c>
      <c r="D24" s="2" t="s">
        <v>213</v>
      </c>
      <c r="E24" s="3">
        <v>73682406341.149994</v>
      </c>
      <c r="F24" s="3">
        <v>58201098875.400002</v>
      </c>
      <c r="G24" s="3">
        <v>14826451931.030001</v>
      </c>
      <c r="H24" s="3">
        <v>21650253862.060001</v>
      </c>
      <c r="I24" s="3">
        <v>4852025794.96</v>
      </c>
      <c r="J24" s="1" t="s">
        <v>18</v>
      </c>
      <c r="K24" s="3">
        <v>4207152333.3800001</v>
      </c>
      <c r="L24" s="3">
        <v>9535452981.7299995</v>
      </c>
      <c r="M24" s="3">
        <v>48080716.460000001</v>
      </c>
      <c r="N24" s="3">
        <v>531845518.89999998</v>
      </c>
      <c r="O24" s="3">
        <v>131017.81</v>
      </c>
      <c r="P24" s="3">
        <v>823359480.09000003</v>
      </c>
      <c r="Q24" s="3">
        <v>143160589.06999999</v>
      </c>
      <c r="R24" s="3">
        <v>341926462.94</v>
      </c>
      <c r="S24" s="3">
        <v>13466804.32</v>
      </c>
      <c r="T24" s="3">
        <v>884203763.77999997</v>
      </c>
      <c r="U24" s="3">
        <v>11504708.35</v>
      </c>
      <c r="V24" s="3">
        <v>15481307465.75</v>
      </c>
      <c r="W24" s="3">
        <v>205233828647.17999</v>
      </c>
    </row>
    <row r="25" spans="1:23" x14ac:dyDescent="0.25">
      <c r="A25" s="2" t="s">
        <v>34</v>
      </c>
      <c r="B25" s="2" t="s">
        <v>46</v>
      </c>
      <c r="C25" s="15">
        <v>94000000</v>
      </c>
      <c r="D25" s="2" t="s">
        <v>213</v>
      </c>
      <c r="E25" s="3">
        <v>58677083766.129997</v>
      </c>
      <c r="F25" s="3">
        <v>46196180751.230003</v>
      </c>
      <c r="G25" s="3">
        <v>14582212604.33</v>
      </c>
      <c r="H25" s="3">
        <v>17104763909.85</v>
      </c>
      <c r="I25" s="3">
        <v>4373982858.6700001</v>
      </c>
      <c r="J25" s="1" t="s">
        <v>18</v>
      </c>
      <c r="K25" s="3">
        <v>2914061215.1599998</v>
      </c>
      <c r="L25" s="3">
        <v>4620206545.0200005</v>
      </c>
      <c r="M25" s="3">
        <v>14594994.99</v>
      </c>
      <c r="N25" s="3">
        <v>325872210.95999998</v>
      </c>
      <c r="O25" s="3">
        <v>17499.580000000002</v>
      </c>
      <c r="P25" s="3">
        <v>850260083.48000002</v>
      </c>
      <c r="Q25" s="3">
        <v>136813613.06</v>
      </c>
      <c r="R25" s="3">
        <v>225337994.02000001</v>
      </c>
      <c r="S25" s="3">
        <v>2429091.42</v>
      </c>
      <c r="T25" s="3">
        <v>814858281.57000005</v>
      </c>
      <c r="U25" s="3">
        <v>72640798.230000004</v>
      </c>
      <c r="V25" s="3">
        <v>12480903014.9</v>
      </c>
      <c r="W25" s="3">
        <v>163392219232.60001</v>
      </c>
    </row>
    <row r="26" spans="1:23" x14ac:dyDescent="0.25">
      <c r="A26" s="2" t="s">
        <v>34</v>
      </c>
      <c r="B26" s="2" t="s">
        <v>47</v>
      </c>
      <c r="C26" s="15">
        <v>73000000</v>
      </c>
      <c r="D26" s="2" t="s">
        <v>213</v>
      </c>
      <c r="E26" s="3">
        <v>45929345510.07</v>
      </c>
      <c r="F26" s="3">
        <v>38119272403.980003</v>
      </c>
      <c r="G26" s="3">
        <v>9149605395.4400005</v>
      </c>
      <c r="H26" s="3">
        <v>10948455102.65</v>
      </c>
      <c r="I26" s="3">
        <v>10666676503.92</v>
      </c>
      <c r="J26" s="1" t="s">
        <v>18</v>
      </c>
      <c r="K26" s="3">
        <v>1846716661.5999999</v>
      </c>
      <c r="L26" s="3">
        <v>3688007302.0500002</v>
      </c>
      <c r="M26" s="3">
        <v>15895901.119999999</v>
      </c>
      <c r="N26" s="3">
        <v>222843685.13</v>
      </c>
      <c r="O26" s="3">
        <v>1747787.26</v>
      </c>
      <c r="P26" s="3">
        <v>376135183.79000002</v>
      </c>
      <c r="Q26" s="3">
        <v>143336995.36000001</v>
      </c>
      <c r="R26" s="3">
        <v>202112700.78999999</v>
      </c>
      <c r="S26" s="3">
        <v>981490</v>
      </c>
      <c r="T26" s="3">
        <v>632266504.35000002</v>
      </c>
      <c r="U26" s="3">
        <v>32230931.559999999</v>
      </c>
      <c r="V26" s="3">
        <v>7810073106.0900002</v>
      </c>
      <c r="W26" s="3">
        <v>129785703165.16</v>
      </c>
    </row>
    <row r="27" spans="1:23" x14ac:dyDescent="0.25">
      <c r="A27" s="2" t="s">
        <v>34</v>
      </c>
      <c r="B27" s="2" t="s">
        <v>48</v>
      </c>
      <c r="C27" s="15">
        <v>97000000</v>
      </c>
      <c r="D27" s="2" t="s">
        <v>213</v>
      </c>
      <c r="E27" s="3">
        <v>39921412189.809998</v>
      </c>
      <c r="F27" s="3">
        <v>26569618568.52</v>
      </c>
      <c r="G27" s="3">
        <v>6818151317.0500002</v>
      </c>
      <c r="H27" s="3">
        <v>9026548465.7999992</v>
      </c>
      <c r="I27" s="3">
        <v>2998796639.8800001</v>
      </c>
      <c r="J27" s="1" t="s">
        <v>18</v>
      </c>
      <c r="K27" s="3">
        <v>2315869542.0599999</v>
      </c>
      <c r="L27" s="3">
        <v>2975386779.3899999</v>
      </c>
      <c r="M27" s="3">
        <v>12781165.289999999</v>
      </c>
      <c r="N27" s="3">
        <v>240755380.75999999</v>
      </c>
      <c r="O27" s="3">
        <v>198622.8</v>
      </c>
      <c r="P27" s="3">
        <v>890476262.02999997</v>
      </c>
      <c r="Q27" s="3">
        <v>58307199.579999998</v>
      </c>
      <c r="R27" s="3">
        <v>554347571.38</v>
      </c>
      <c r="S27" s="3">
        <v>679594</v>
      </c>
      <c r="T27" s="3">
        <v>560570118.53999996</v>
      </c>
      <c r="U27" s="3">
        <v>17420420.59</v>
      </c>
      <c r="V27" s="3">
        <v>13351793621.290001</v>
      </c>
      <c r="W27" s="3">
        <v>106313113458.77</v>
      </c>
    </row>
    <row r="28" spans="1:23" x14ac:dyDescent="0.25">
      <c r="A28" s="2" t="s">
        <v>49</v>
      </c>
      <c r="B28" s="2" t="s">
        <v>50</v>
      </c>
      <c r="C28" s="15">
        <v>11000000</v>
      </c>
      <c r="D28" s="2" t="s">
        <v>213</v>
      </c>
      <c r="E28" s="3">
        <v>65947426984.050003</v>
      </c>
      <c r="F28" s="3">
        <v>52156247869.720001</v>
      </c>
      <c r="G28" s="3">
        <v>13941055578.26</v>
      </c>
      <c r="H28" s="3">
        <v>19641940394.189999</v>
      </c>
      <c r="I28" s="3">
        <v>3251795619.2800002</v>
      </c>
      <c r="J28" s="1" t="s">
        <v>18</v>
      </c>
      <c r="K28" s="3">
        <v>3342008503.25</v>
      </c>
      <c r="L28" s="3">
        <v>6726699516.0299997</v>
      </c>
      <c r="M28" s="3">
        <v>2228657145.2199998</v>
      </c>
      <c r="N28" s="3">
        <v>263369835.74000001</v>
      </c>
      <c r="O28" s="3">
        <v>1082613.1599999999</v>
      </c>
      <c r="P28" s="3">
        <v>887067150.01999998</v>
      </c>
      <c r="Q28" s="3">
        <v>709430657.40999997</v>
      </c>
      <c r="R28" s="3">
        <v>484429151.07999998</v>
      </c>
      <c r="S28" s="3">
        <v>905379.55</v>
      </c>
      <c r="T28" s="3">
        <v>435624347.99000001</v>
      </c>
      <c r="U28" s="3">
        <v>15593987.720000001</v>
      </c>
      <c r="V28" s="3">
        <v>13791179114.33</v>
      </c>
      <c r="W28" s="3">
        <v>183824513847</v>
      </c>
    </row>
    <row r="29" spans="1:23" x14ac:dyDescent="0.25">
      <c r="A29" s="2" t="s">
        <v>49</v>
      </c>
      <c r="B29" s="2" t="s">
        <v>51</v>
      </c>
      <c r="C29" s="15">
        <v>19000000</v>
      </c>
      <c r="D29" s="2" t="s">
        <v>213</v>
      </c>
      <c r="E29" s="3">
        <v>61749854921.309998</v>
      </c>
      <c r="F29" s="3">
        <v>54318209651.910004</v>
      </c>
      <c r="G29" s="3">
        <v>17631109691.290001</v>
      </c>
      <c r="H29" s="3">
        <v>14908639842.84</v>
      </c>
      <c r="I29" s="3">
        <v>5162672214.0100002</v>
      </c>
      <c r="J29" s="1" t="s">
        <v>18</v>
      </c>
      <c r="K29" s="3">
        <v>2628828453.1500001</v>
      </c>
      <c r="L29" s="3">
        <v>10663195943.24</v>
      </c>
      <c r="M29" s="3">
        <v>37933495.780000001</v>
      </c>
      <c r="N29" s="3">
        <v>304681361.79000002</v>
      </c>
      <c r="O29" s="3">
        <v>68430.22</v>
      </c>
      <c r="P29" s="3">
        <v>685155919.71000004</v>
      </c>
      <c r="Q29" s="3">
        <v>838380243.57000005</v>
      </c>
      <c r="R29" s="3">
        <v>481188660.23000002</v>
      </c>
      <c r="S29" s="3">
        <v>590270.73</v>
      </c>
      <c r="T29" s="3">
        <v>783487441.70000005</v>
      </c>
      <c r="U29" s="3">
        <v>39235193.899999999</v>
      </c>
      <c r="V29" s="3">
        <v>7431645269.3999996</v>
      </c>
      <c r="W29" s="3">
        <v>177664877004.78</v>
      </c>
    </row>
    <row r="30" spans="1:23" x14ac:dyDescent="0.25">
      <c r="A30" s="2" t="s">
        <v>49</v>
      </c>
      <c r="B30" s="2" t="s">
        <v>52</v>
      </c>
      <c r="C30" s="15">
        <v>27000000</v>
      </c>
      <c r="D30" s="2" t="s">
        <v>213</v>
      </c>
      <c r="E30" s="3">
        <v>88983443844.880005</v>
      </c>
      <c r="F30" s="3">
        <v>35558545673.660004</v>
      </c>
      <c r="G30" s="3">
        <v>6699197058.8000002</v>
      </c>
      <c r="H30" s="3">
        <v>13266493763.15</v>
      </c>
      <c r="I30" s="3">
        <v>2712957509.29</v>
      </c>
      <c r="J30" s="1" t="s">
        <v>18</v>
      </c>
      <c r="K30" s="3">
        <v>5438738082.5600004</v>
      </c>
      <c r="L30" s="3">
        <v>4980972339.2700005</v>
      </c>
      <c r="M30" s="3">
        <v>189949811.25999999</v>
      </c>
      <c r="N30" s="3">
        <v>291076779.74000001</v>
      </c>
      <c r="O30" s="3">
        <v>156798.38</v>
      </c>
      <c r="P30" s="3">
        <v>708589197.63</v>
      </c>
      <c r="Q30" s="3">
        <v>96691647.950000003</v>
      </c>
      <c r="R30" s="3">
        <v>340271607.73000002</v>
      </c>
      <c r="S30" s="3">
        <v>100866670.15000001</v>
      </c>
      <c r="T30" s="3">
        <v>432620845.63</v>
      </c>
      <c r="U30" s="3">
        <v>104541167.41</v>
      </c>
      <c r="V30" s="3">
        <v>53424898171.220001</v>
      </c>
      <c r="W30" s="3">
        <v>213330010968.70999</v>
      </c>
    </row>
    <row r="31" spans="1:23" x14ac:dyDescent="0.25">
      <c r="A31" s="2" t="s">
        <v>49</v>
      </c>
      <c r="B31" s="2" t="s">
        <v>53</v>
      </c>
      <c r="C31" s="15">
        <v>41000000</v>
      </c>
      <c r="D31" s="2" t="s">
        <v>213</v>
      </c>
      <c r="E31" s="3">
        <v>114598084975.46001</v>
      </c>
      <c r="F31" s="3">
        <v>109683468751.42999</v>
      </c>
      <c r="G31" s="3">
        <v>43826653763.800003</v>
      </c>
      <c r="H31" s="3">
        <v>30578890852.25</v>
      </c>
      <c r="I31" s="3">
        <v>6011455602.5900002</v>
      </c>
      <c r="J31" s="1" t="s">
        <v>18</v>
      </c>
      <c r="K31" s="3">
        <v>3079095092.1300001</v>
      </c>
      <c r="L31" s="3">
        <v>18368254928.049999</v>
      </c>
      <c r="M31" s="3">
        <v>330642041.06</v>
      </c>
      <c r="N31" s="3">
        <v>549042154.30999994</v>
      </c>
      <c r="O31" s="3">
        <v>54075.78</v>
      </c>
      <c r="P31" s="3">
        <v>3174219861.3899999</v>
      </c>
      <c r="Q31" s="3">
        <v>754617488.57000005</v>
      </c>
      <c r="R31" s="3">
        <v>1268043740.8299999</v>
      </c>
      <c r="S31" s="3">
        <v>7735907.5999999996</v>
      </c>
      <c r="T31" s="3">
        <v>652201962.95000005</v>
      </c>
      <c r="U31" s="3">
        <v>441420470.24000001</v>
      </c>
      <c r="V31" s="3">
        <v>4914616224.0299997</v>
      </c>
      <c r="W31" s="3">
        <v>338238497892.46997</v>
      </c>
    </row>
    <row r="32" spans="1:23" x14ac:dyDescent="0.25">
      <c r="A32" s="2" t="s">
        <v>49</v>
      </c>
      <c r="B32" s="2" t="s">
        <v>54</v>
      </c>
      <c r="C32" s="15">
        <v>47000000</v>
      </c>
      <c r="D32" s="2" t="s">
        <v>213</v>
      </c>
      <c r="E32" s="3">
        <v>54445645427.580002</v>
      </c>
      <c r="F32" s="3">
        <v>49821738551.68</v>
      </c>
      <c r="G32" s="3">
        <v>13117241649.620001</v>
      </c>
      <c r="H32" s="3">
        <v>22777459117.939999</v>
      </c>
      <c r="I32" s="3">
        <v>1368074640.02</v>
      </c>
      <c r="J32" s="1" t="s">
        <v>18</v>
      </c>
      <c r="K32" s="3">
        <v>3669115171.5900002</v>
      </c>
      <c r="L32" s="3">
        <v>5310056110.7299995</v>
      </c>
      <c r="M32" s="3">
        <v>1139432566.3900001</v>
      </c>
      <c r="N32" s="3">
        <v>204824674.09</v>
      </c>
      <c r="O32" s="3">
        <v>20813.28</v>
      </c>
      <c r="P32" s="3">
        <v>1372436432.3099999</v>
      </c>
      <c r="Q32" s="3">
        <v>158075863.55000001</v>
      </c>
      <c r="R32" s="3">
        <v>232753642.68000001</v>
      </c>
      <c r="S32" s="3">
        <v>1165966.07</v>
      </c>
      <c r="T32" s="3">
        <v>340846048.89999998</v>
      </c>
      <c r="U32" s="3">
        <v>31307238.140000001</v>
      </c>
      <c r="V32" s="3">
        <v>4623906875.8999996</v>
      </c>
      <c r="W32" s="3">
        <v>158614100790.47</v>
      </c>
    </row>
    <row r="33" spans="1:23" x14ac:dyDescent="0.25">
      <c r="A33" s="2" t="s">
        <v>49</v>
      </c>
      <c r="B33" s="2" t="s">
        <v>55</v>
      </c>
      <c r="C33" s="15">
        <v>11800000</v>
      </c>
      <c r="D33" s="2" t="s">
        <v>213</v>
      </c>
      <c r="E33" s="3">
        <v>16032341019.16</v>
      </c>
      <c r="F33" s="3">
        <v>15190317979.360001</v>
      </c>
      <c r="G33" s="3">
        <v>2491599967.1500001</v>
      </c>
      <c r="H33" s="3">
        <v>1901716481.1500001</v>
      </c>
      <c r="I33" s="3">
        <v>91548206.409999996</v>
      </c>
      <c r="J33" s="1" t="s">
        <v>18</v>
      </c>
      <c r="K33" s="3">
        <v>106795015.54000001</v>
      </c>
      <c r="L33" s="3">
        <v>4526061580.0799999</v>
      </c>
      <c r="M33" s="3">
        <v>79880525.230000004</v>
      </c>
      <c r="N33" s="3">
        <v>15063407.949999999</v>
      </c>
      <c r="O33" s="3">
        <v>12055.25</v>
      </c>
      <c r="P33" s="3">
        <v>84665017.019999996</v>
      </c>
      <c r="Q33" s="3">
        <v>109532289.73</v>
      </c>
      <c r="R33" s="3">
        <v>5372474852.8000002</v>
      </c>
      <c r="S33" s="3">
        <v>25207974.75</v>
      </c>
      <c r="T33" s="3">
        <v>126746322.45</v>
      </c>
      <c r="U33" s="3">
        <v>234302154.46000001</v>
      </c>
      <c r="V33" s="3">
        <v>842023039.79999995</v>
      </c>
      <c r="W33" s="3">
        <v>47230287888.290001</v>
      </c>
    </row>
    <row r="34" spans="1:23" x14ac:dyDescent="0.25">
      <c r="A34" s="2" t="s">
        <v>49</v>
      </c>
      <c r="B34" s="2" t="s">
        <v>56</v>
      </c>
      <c r="C34" s="15">
        <v>49000000</v>
      </c>
      <c r="D34" s="2" t="s">
        <v>213</v>
      </c>
      <c r="E34" s="3">
        <v>25077865698.470001</v>
      </c>
      <c r="F34" s="3">
        <v>19985990074.759998</v>
      </c>
      <c r="G34" s="3">
        <v>4803836232.8000002</v>
      </c>
      <c r="H34" s="3">
        <v>7156263770.6999998</v>
      </c>
      <c r="I34" s="3">
        <v>2271989861.9499998</v>
      </c>
      <c r="J34" s="1" t="s">
        <v>18</v>
      </c>
      <c r="K34" s="3">
        <v>1124344266.3699999</v>
      </c>
      <c r="L34" s="3">
        <v>3295106650.4000001</v>
      </c>
      <c r="M34" s="3">
        <v>21969020.489999998</v>
      </c>
      <c r="N34" s="3">
        <v>162514069.38</v>
      </c>
      <c r="O34" s="3">
        <v>56257.24</v>
      </c>
      <c r="P34" s="3">
        <v>372565493.22000003</v>
      </c>
      <c r="Q34" s="3">
        <v>236018334.15000001</v>
      </c>
      <c r="R34" s="3">
        <v>162665949.72</v>
      </c>
      <c r="S34" s="3">
        <v>848116.21</v>
      </c>
      <c r="T34" s="3">
        <v>305402602.67000002</v>
      </c>
      <c r="U34" s="3">
        <v>28891769.120000001</v>
      </c>
      <c r="V34" s="3">
        <v>5091875623.71</v>
      </c>
      <c r="W34" s="3">
        <v>70098203791.360001</v>
      </c>
    </row>
    <row r="35" spans="1:23" x14ac:dyDescent="0.25">
      <c r="A35" s="2" t="s">
        <v>49</v>
      </c>
      <c r="B35" s="2" t="s">
        <v>57</v>
      </c>
      <c r="C35" s="15">
        <v>58000000</v>
      </c>
      <c r="D35" s="2" t="s">
        <v>213</v>
      </c>
      <c r="E35" s="3">
        <v>23955675498.099998</v>
      </c>
      <c r="F35" s="3">
        <v>15278019206.969999</v>
      </c>
      <c r="G35" s="3">
        <v>2605599823.2600002</v>
      </c>
      <c r="H35" s="3">
        <v>6125222321.2700005</v>
      </c>
      <c r="I35" s="3">
        <v>2693501215.4400001</v>
      </c>
      <c r="J35" s="1" t="s">
        <v>18</v>
      </c>
      <c r="K35" s="3">
        <v>1178800821.0699999</v>
      </c>
      <c r="L35" s="3">
        <v>1596525437.46</v>
      </c>
      <c r="M35" s="3">
        <v>15874154.58</v>
      </c>
      <c r="N35" s="3">
        <v>121402543.84999999</v>
      </c>
      <c r="O35" s="3">
        <v>474615.42</v>
      </c>
      <c r="P35" s="3">
        <v>389570375.68000001</v>
      </c>
      <c r="Q35" s="3">
        <v>151292261.81</v>
      </c>
      <c r="R35" s="3">
        <v>133731412.59</v>
      </c>
      <c r="S35" s="3">
        <v>829627.21</v>
      </c>
      <c r="T35" s="3">
        <v>226416378.36000001</v>
      </c>
      <c r="U35" s="3">
        <v>12284973.1</v>
      </c>
      <c r="V35" s="3">
        <v>8677656291.1299992</v>
      </c>
      <c r="W35" s="3">
        <v>63162876957.300003</v>
      </c>
    </row>
    <row r="36" spans="1:23" x14ac:dyDescent="0.25">
      <c r="A36" s="2" t="s">
        <v>49</v>
      </c>
      <c r="B36" s="2" t="s">
        <v>58</v>
      </c>
      <c r="C36" s="15">
        <v>86000000</v>
      </c>
      <c r="D36" s="2" t="s">
        <v>213</v>
      </c>
      <c r="E36" s="3">
        <v>36594670945.5</v>
      </c>
      <c r="F36" s="3">
        <v>23378024802.619999</v>
      </c>
      <c r="G36" s="3">
        <v>5457616366.7299995</v>
      </c>
      <c r="H36" s="3">
        <v>8706055638.9899998</v>
      </c>
      <c r="I36" s="3">
        <v>1914086853.1400001</v>
      </c>
      <c r="J36" s="1" t="s">
        <v>18</v>
      </c>
      <c r="K36" s="3">
        <v>1899147290.5</v>
      </c>
      <c r="L36" s="3">
        <v>2436759121.4299998</v>
      </c>
      <c r="M36" s="3">
        <v>480248933.31999999</v>
      </c>
      <c r="N36" s="3">
        <v>176634909.88</v>
      </c>
      <c r="O36" s="3">
        <v>130536.11</v>
      </c>
      <c r="P36" s="3">
        <v>502377714.75</v>
      </c>
      <c r="Q36" s="3">
        <v>857834242.89999998</v>
      </c>
      <c r="R36" s="3">
        <v>242367438.44</v>
      </c>
      <c r="S36" s="3">
        <v>737437.21</v>
      </c>
      <c r="T36" s="3">
        <v>268557161.47000003</v>
      </c>
      <c r="U36" s="3">
        <v>31323693.539999999</v>
      </c>
      <c r="V36" s="3">
        <v>13216646142.879999</v>
      </c>
      <c r="W36" s="3">
        <v>96163219229.410004</v>
      </c>
    </row>
    <row r="37" spans="1:23" x14ac:dyDescent="0.25">
      <c r="A37" s="2" t="s">
        <v>49</v>
      </c>
      <c r="B37" s="2" t="s">
        <v>59</v>
      </c>
      <c r="C37" s="15">
        <v>87000000</v>
      </c>
      <c r="D37" s="2" t="s">
        <v>213</v>
      </c>
      <c r="E37" s="3">
        <v>66214698002.68</v>
      </c>
      <c r="F37" s="3">
        <v>61237645741.190002</v>
      </c>
      <c r="G37" s="3">
        <v>19885301656.529999</v>
      </c>
      <c r="H37" s="3">
        <v>17179239601.24</v>
      </c>
      <c r="I37" s="3">
        <v>2173730096.9899998</v>
      </c>
      <c r="J37" s="1" t="s">
        <v>18</v>
      </c>
      <c r="K37" s="3">
        <v>2168939061.2600002</v>
      </c>
      <c r="L37" s="3">
        <v>17133132558.950001</v>
      </c>
      <c r="M37" s="3">
        <v>262541729.02000001</v>
      </c>
      <c r="N37" s="3">
        <v>230980413.63999999</v>
      </c>
      <c r="O37" s="3">
        <v>4067.32</v>
      </c>
      <c r="P37" s="3">
        <v>821253956.98000002</v>
      </c>
      <c r="Q37" s="3">
        <v>441175384.20999998</v>
      </c>
      <c r="R37" s="3">
        <v>149842727.02000001</v>
      </c>
      <c r="S37" s="3">
        <v>3951063.55</v>
      </c>
      <c r="T37" s="3">
        <v>584211143.42999995</v>
      </c>
      <c r="U37" s="3">
        <v>22348074.949999999</v>
      </c>
      <c r="V37" s="3">
        <v>4977052261.4899998</v>
      </c>
      <c r="W37" s="3">
        <v>193486047540.45001</v>
      </c>
    </row>
    <row r="38" spans="1:23" x14ac:dyDescent="0.25">
      <c r="A38" s="2" t="s">
        <v>49</v>
      </c>
      <c r="B38" s="2" t="s">
        <v>60</v>
      </c>
      <c r="C38" s="15">
        <v>40000000</v>
      </c>
      <c r="D38" s="2" t="s">
        <v>213</v>
      </c>
      <c r="E38" s="3">
        <v>416265929797.79999</v>
      </c>
      <c r="F38" s="3">
        <v>404749036703.51001</v>
      </c>
      <c r="G38" s="3">
        <v>117693631732.82001</v>
      </c>
      <c r="H38" s="3">
        <v>182495278212.62</v>
      </c>
      <c r="I38" s="3">
        <v>14809784941.59</v>
      </c>
      <c r="J38" s="1" t="s">
        <v>18</v>
      </c>
      <c r="K38" s="3">
        <v>25075096292.73</v>
      </c>
      <c r="L38" s="3">
        <v>37126148394.949997</v>
      </c>
      <c r="M38" s="3">
        <v>8284649.4800000004</v>
      </c>
      <c r="N38" s="3">
        <v>1334523019.3299999</v>
      </c>
      <c r="O38" s="3">
        <v>-14254.8</v>
      </c>
      <c r="P38" s="3">
        <v>14163973492.209999</v>
      </c>
      <c r="Q38" s="3">
        <v>130349114.76000001</v>
      </c>
      <c r="R38" s="3">
        <v>6404405483.2200003</v>
      </c>
      <c r="S38" s="3">
        <v>4391703.92</v>
      </c>
      <c r="T38" s="3">
        <v>2989444197.2399998</v>
      </c>
      <c r="U38" s="3">
        <v>363775469.22000003</v>
      </c>
      <c r="V38" s="3">
        <v>11516893094.290001</v>
      </c>
      <c r="W38" s="3">
        <v>1235130932044.8899</v>
      </c>
    </row>
    <row r="39" spans="1:23" x14ac:dyDescent="0.25">
      <c r="A39" s="2" t="s">
        <v>61</v>
      </c>
      <c r="B39" s="2" t="s">
        <v>62</v>
      </c>
      <c r="C39" s="15">
        <v>83000000</v>
      </c>
      <c r="D39" s="2" t="s">
        <v>213</v>
      </c>
      <c r="E39" s="3">
        <v>24849409414.419998</v>
      </c>
      <c r="F39" s="3">
        <v>11102808835.34</v>
      </c>
      <c r="G39" s="3">
        <v>1107632357.46</v>
      </c>
      <c r="H39" s="3">
        <v>3724510937.2399998</v>
      </c>
      <c r="I39" s="3">
        <v>2452876194.5300002</v>
      </c>
      <c r="J39" s="1" t="s">
        <v>18</v>
      </c>
      <c r="K39" s="3">
        <v>659154802.75999999</v>
      </c>
      <c r="L39" s="3">
        <v>1497270396.49</v>
      </c>
      <c r="M39" s="3">
        <v>6118026.8099999996</v>
      </c>
      <c r="N39" s="3">
        <v>122603060.72</v>
      </c>
      <c r="O39" s="3">
        <v>142478.63</v>
      </c>
      <c r="P39" s="3">
        <v>556859008.09000003</v>
      </c>
      <c r="Q39" s="3">
        <v>8052768.6299999999</v>
      </c>
      <c r="R39" s="3">
        <v>126130488.76000001</v>
      </c>
      <c r="S39" s="3">
        <v>351824</v>
      </c>
      <c r="T39" s="3">
        <v>327792145.45999998</v>
      </c>
      <c r="U39" s="3">
        <v>40979377.200000003</v>
      </c>
      <c r="V39" s="3">
        <v>13746600579.08</v>
      </c>
      <c r="W39" s="3">
        <v>60329292695.620003</v>
      </c>
    </row>
    <row r="40" spans="1:23" x14ac:dyDescent="0.25">
      <c r="A40" s="2" t="s">
        <v>61</v>
      </c>
      <c r="B40" s="2" t="s">
        <v>63</v>
      </c>
      <c r="C40" s="15">
        <v>91000000</v>
      </c>
      <c r="D40" s="2" t="s">
        <v>213</v>
      </c>
      <c r="E40" s="3">
        <v>19228878140.169998</v>
      </c>
      <c r="F40" s="3">
        <v>5924580752.3100004</v>
      </c>
      <c r="G40" s="3">
        <v>854526090.75</v>
      </c>
      <c r="H40" s="3">
        <v>2568431888.9299998</v>
      </c>
      <c r="I40" s="3">
        <v>794691179.63999999</v>
      </c>
      <c r="J40" s="1" t="s">
        <v>18</v>
      </c>
      <c r="K40" s="3">
        <v>360796440.02999997</v>
      </c>
      <c r="L40" s="3">
        <v>880686145.80999994</v>
      </c>
      <c r="M40" s="3">
        <v>35002570.170000002</v>
      </c>
      <c r="N40" s="3">
        <v>81103780.5</v>
      </c>
      <c r="O40" s="3">
        <v>251.21</v>
      </c>
      <c r="P40" s="3">
        <v>92745540.140000001</v>
      </c>
      <c r="Q40" s="3">
        <v>8614951.0399999991</v>
      </c>
      <c r="R40" s="3">
        <v>22071446.75</v>
      </c>
      <c r="S40" s="3">
        <v>3187422.35</v>
      </c>
      <c r="T40" s="3">
        <v>154627435.62</v>
      </c>
      <c r="U40" s="3">
        <v>6036512.9000000004</v>
      </c>
      <c r="V40" s="3">
        <v>13304297387.860001</v>
      </c>
      <c r="W40" s="3">
        <v>44320277936.18</v>
      </c>
    </row>
    <row r="41" spans="1:23" x14ac:dyDescent="0.25">
      <c r="A41" s="2" t="s">
        <v>61</v>
      </c>
      <c r="B41" s="2" t="s">
        <v>64</v>
      </c>
      <c r="C41" s="15">
        <v>82000000</v>
      </c>
      <c r="D41" s="2" t="s">
        <v>213</v>
      </c>
      <c r="E41" s="3">
        <v>83330777623.029999</v>
      </c>
      <c r="F41" s="3">
        <v>25987087127.439999</v>
      </c>
      <c r="G41" s="3">
        <v>3082989410.9099998</v>
      </c>
      <c r="H41" s="3">
        <v>10052167359.389999</v>
      </c>
      <c r="I41" s="3">
        <v>5754604677.3999996</v>
      </c>
      <c r="J41" s="1" t="s">
        <v>18</v>
      </c>
      <c r="K41" s="3">
        <v>1226194181.95</v>
      </c>
      <c r="L41" s="3">
        <v>3843173694.6100001</v>
      </c>
      <c r="M41" s="3">
        <v>15847773.51</v>
      </c>
      <c r="N41" s="3">
        <v>124420507.06</v>
      </c>
      <c r="O41" s="3">
        <v>8733919.1999999993</v>
      </c>
      <c r="P41" s="3">
        <v>465993849.63</v>
      </c>
      <c r="Q41" s="3">
        <v>7728387.9900000002</v>
      </c>
      <c r="R41" s="3">
        <v>146108201.13999999</v>
      </c>
      <c r="S41" s="3">
        <v>779687.63</v>
      </c>
      <c r="T41" s="3">
        <v>673058891.09000003</v>
      </c>
      <c r="U41" s="3">
        <v>197480329.84999999</v>
      </c>
      <c r="V41" s="3">
        <v>57343690495.589996</v>
      </c>
      <c r="W41" s="3">
        <v>192260836117.42001</v>
      </c>
    </row>
    <row r="42" spans="1:23" x14ac:dyDescent="0.25">
      <c r="A42" s="2" t="s">
        <v>61</v>
      </c>
      <c r="B42" s="2" t="s">
        <v>65</v>
      </c>
      <c r="C42" s="15">
        <v>26000000</v>
      </c>
      <c r="D42" s="2" t="s">
        <v>213</v>
      </c>
      <c r="E42" s="3">
        <v>15601955363.57</v>
      </c>
      <c r="F42" s="3">
        <v>2953380322.73</v>
      </c>
      <c r="G42" s="3">
        <v>202023795.75</v>
      </c>
      <c r="H42" s="3">
        <v>1610499565.9300001</v>
      </c>
      <c r="I42" s="3">
        <v>467253486.27999997</v>
      </c>
      <c r="J42" s="1" t="s">
        <v>18</v>
      </c>
      <c r="K42" s="3">
        <v>125799049.88</v>
      </c>
      <c r="L42" s="3">
        <v>248855303.08000001</v>
      </c>
      <c r="M42" s="3">
        <v>390249.75</v>
      </c>
      <c r="N42" s="3">
        <v>43011305.060000002</v>
      </c>
      <c r="O42" s="3">
        <v>-47700.88</v>
      </c>
      <c r="P42" s="3">
        <v>36119297.530000001</v>
      </c>
      <c r="Q42" s="3">
        <v>1452019.33</v>
      </c>
      <c r="R42" s="3">
        <v>136446075.19999999</v>
      </c>
      <c r="S42" s="3">
        <v>8000</v>
      </c>
      <c r="T42" s="3">
        <v>79351051</v>
      </c>
      <c r="U42" s="3">
        <v>-2639730.96</v>
      </c>
      <c r="V42" s="3">
        <v>12648575040.84</v>
      </c>
      <c r="W42" s="3">
        <v>34152432494.09</v>
      </c>
    </row>
    <row r="43" spans="1:23" x14ac:dyDescent="0.25">
      <c r="A43" s="2" t="s">
        <v>61</v>
      </c>
      <c r="B43" s="2" t="s">
        <v>66</v>
      </c>
      <c r="C43" s="15">
        <v>90000000</v>
      </c>
      <c r="D43" s="2" t="s">
        <v>213</v>
      </c>
      <c r="E43" s="3">
        <v>21465033497.110001</v>
      </c>
      <c r="F43" s="3">
        <v>11006716901.360001</v>
      </c>
      <c r="G43" s="3">
        <v>1024220145.09</v>
      </c>
      <c r="H43" s="3">
        <v>4534577947.8100004</v>
      </c>
      <c r="I43" s="3">
        <v>3149463024.6300001</v>
      </c>
      <c r="J43" s="1" t="s">
        <v>18</v>
      </c>
      <c r="K43" s="3">
        <v>598347170.75</v>
      </c>
      <c r="L43" s="3">
        <v>1008033206.08</v>
      </c>
      <c r="M43" s="3">
        <v>11709335.48</v>
      </c>
      <c r="N43" s="3">
        <v>115907525.47</v>
      </c>
      <c r="O43" s="3">
        <v>122079.08</v>
      </c>
      <c r="P43" s="3">
        <v>274930854.61000001</v>
      </c>
      <c r="Q43" s="3">
        <v>11549651.789999999</v>
      </c>
      <c r="R43" s="3">
        <v>63677428.369999997</v>
      </c>
      <c r="S43" s="3">
        <v>220250.11</v>
      </c>
      <c r="T43" s="3">
        <v>148694074.11000001</v>
      </c>
      <c r="U43" s="3">
        <v>25058583.190000001</v>
      </c>
      <c r="V43" s="3">
        <v>10458316595.75</v>
      </c>
      <c r="W43" s="3">
        <v>53896578270.790001</v>
      </c>
    </row>
    <row r="44" spans="1:23" x14ac:dyDescent="0.25">
      <c r="A44" s="2" t="s">
        <v>61</v>
      </c>
      <c r="B44" s="2" t="s">
        <v>67</v>
      </c>
      <c r="C44" s="15">
        <v>7000000</v>
      </c>
      <c r="D44" s="2" t="s">
        <v>213</v>
      </c>
      <c r="E44" s="3">
        <v>86613051164.529999</v>
      </c>
      <c r="F44" s="3">
        <v>59022925910.449997</v>
      </c>
      <c r="G44" s="3">
        <v>12187142652.360001</v>
      </c>
      <c r="H44" s="3">
        <v>20433110353.18</v>
      </c>
      <c r="I44" s="3">
        <v>8023450744.29</v>
      </c>
      <c r="J44" s="1" t="s">
        <v>18</v>
      </c>
      <c r="K44" s="3">
        <v>5368829877.8500004</v>
      </c>
      <c r="L44" s="3">
        <v>8770614758.2600002</v>
      </c>
      <c r="M44" s="3">
        <v>35240136.07</v>
      </c>
      <c r="N44" s="3">
        <v>498077927.73000002</v>
      </c>
      <c r="O44" s="3">
        <v>174931.19</v>
      </c>
      <c r="P44" s="3">
        <v>1903639616.71</v>
      </c>
      <c r="Q44" s="3">
        <v>57431673.200000003</v>
      </c>
      <c r="R44" s="3">
        <v>372577035.85000002</v>
      </c>
      <c r="S44" s="3">
        <v>135591624.38</v>
      </c>
      <c r="T44" s="3">
        <v>705596741.45000005</v>
      </c>
      <c r="U44" s="3">
        <v>34802214.420000002</v>
      </c>
      <c r="V44" s="3">
        <v>27590125254.080002</v>
      </c>
      <c r="W44" s="3">
        <v>231752382616</v>
      </c>
    </row>
    <row r="45" spans="1:23" x14ac:dyDescent="0.25">
      <c r="A45" s="2" t="s">
        <v>61</v>
      </c>
      <c r="B45" s="2" t="s">
        <v>68</v>
      </c>
      <c r="C45" s="15">
        <v>96000000</v>
      </c>
      <c r="D45" s="2" t="s">
        <v>213</v>
      </c>
      <c r="E45" s="3">
        <v>57103611337.699997</v>
      </c>
      <c r="F45" s="3">
        <v>10832906151.65</v>
      </c>
      <c r="G45" s="3">
        <v>529141581.02999997</v>
      </c>
      <c r="H45" s="3">
        <v>6607255137.7399998</v>
      </c>
      <c r="I45" s="3">
        <v>1545596191.6600001</v>
      </c>
      <c r="J45" s="1" t="s">
        <v>18</v>
      </c>
      <c r="K45" s="3">
        <v>166927535.24000001</v>
      </c>
      <c r="L45" s="3">
        <v>1659781311.3699999</v>
      </c>
      <c r="M45" s="3">
        <v>3475962.37</v>
      </c>
      <c r="N45" s="3">
        <v>82566645.849999994</v>
      </c>
      <c r="O45" s="3">
        <v>43442.5</v>
      </c>
      <c r="P45" s="3">
        <v>167985287.34</v>
      </c>
      <c r="Q45" s="3">
        <v>30347694.289999999</v>
      </c>
      <c r="R45" s="3">
        <v>17155537.260000002</v>
      </c>
      <c r="S45" s="3">
        <v>179786.5</v>
      </c>
      <c r="T45" s="3">
        <v>161110370.96000001</v>
      </c>
      <c r="U45" s="3">
        <v>-146658536.15000001</v>
      </c>
      <c r="V45" s="3">
        <v>46270705186.050003</v>
      </c>
      <c r="W45" s="3">
        <v>125032130623.36</v>
      </c>
    </row>
    <row r="46" spans="1:23" x14ac:dyDescent="0.25">
      <c r="A46" s="2" t="s">
        <v>69</v>
      </c>
      <c r="B46" s="2" t="s">
        <v>70</v>
      </c>
      <c r="C46" s="15">
        <v>1000000</v>
      </c>
      <c r="D46" s="2" t="s">
        <v>213</v>
      </c>
      <c r="E46" s="3">
        <v>85433814917.029999</v>
      </c>
      <c r="F46" s="3">
        <v>49656990033.379997</v>
      </c>
      <c r="G46" s="3">
        <v>10197661752.4</v>
      </c>
      <c r="H46" s="3">
        <v>17199675789.560001</v>
      </c>
      <c r="I46" s="3">
        <v>9135512866.25</v>
      </c>
      <c r="J46" s="1" t="s">
        <v>18</v>
      </c>
      <c r="K46" s="3">
        <v>3957387945.8899999</v>
      </c>
      <c r="L46" s="3">
        <v>5541939104.8400002</v>
      </c>
      <c r="M46" s="3">
        <v>178742209.00999999</v>
      </c>
      <c r="N46" s="3">
        <v>455063297.75</v>
      </c>
      <c r="O46" s="3">
        <v>-11235.25</v>
      </c>
      <c r="P46" s="3">
        <v>1492965244.95</v>
      </c>
      <c r="Q46" s="3">
        <v>157965960.30000001</v>
      </c>
      <c r="R46" s="3">
        <v>210434397.81999999</v>
      </c>
      <c r="S46" s="3">
        <v>11454954</v>
      </c>
      <c r="T46" s="3">
        <v>687911644.94000006</v>
      </c>
      <c r="U46" s="3">
        <v>91728446.390000001</v>
      </c>
      <c r="V46" s="3">
        <v>35776824883.650002</v>
      </c>
      <c r="W46" s="3">
        <v>220186062212.91</v>
      </c>
    </row>
    <row r="47" spans="1:23" x14ac:dyDescent="0.25">
      <c r="A47" s="2" t="s">
        <v>69</v>
      </c>
      <c r="B47" s="2" t="s">
        <v>71</v>
      </c>
      <c r="C47" s="15">
        <v>25000000</v>
      </c>
      <c r="D47" s="2" t="s">
        <v>213</v>
      </c>
      <c r="E47" s="3">
        <v>132712849778.89</v>
      </c>
      <c r="F47" s="3">
        <v>116749584520.38</v>
      </c>
      <c r="G47" s="3">
        <v>43136796733.160004</v>
      </c>
      <c r="H47" s="3">
        <v>37165532733.349998</v>
      </c>
      <c r="I47" s="3">
        <v>7232653523.8100004</v>
      </c>
      <c r="J47" s="1" t="s">
        <v>18</v>
      </c>
      <c r="K47" s="3">
        <v>5795704883.6899996</v>
      </c>
      <c r="L47" s="3">
        <v>15830970752.639999</v>
      </c>
      <c r="M47" s="3">
        <v>1309602768.28</v>
      </c>
      <c r="N47" s="3">
        <v>637671279.95000005</v>
      </c>
      <c r="O47" s="3">
        <v>58479.99</v>
      </c>
      <c r="P47" s="3">
        <v>1785940363.1500001</v>
      </c>
      <c r="Q47" s="3">
        <v>1746848552.3800001</v>
      </c>
      <c r="R47" s="3">
        <v>482833299.31</v>
      </c>
      <c r="S47" s="3">
        <v>2837060.39</v>
      </c>
      <c r="T47" s="3">
        <v>820669754.49000001</v>
      </c>
      <c r="U47" s="3">
        <v>108485984.04000001</v>
      </c>
      <c r="V47" s="3">
        <v>15963265258.51</v>
      </c>
      <c r="W47" s="3">
        <v>381482305726.40997</v>
      </c>
    </row>
    <row r="48" spans="1:23" x14ac:dyDescent="0.25">
      <c r="A48" s="2" t="s">
        <v>69</v>
      </c>
      <c r="B48" s="2" t="s">
        <v>72</v>
      </c>
      <c r="C48" s="15">
        <v>32000000</v>
      </c>
      <c r="D48" s="2" t="s">
        <v>213</v>
      </c>
      <c r="E48" s="3">
        <v>140003792250.76999</v>
      </c>
      <c r="F48" s="3">
        <v>119060492354.36</v>
      </c>
      <c r="G48" s="3">
        <v>44469360176.5</v>
      </c>
      <c r="H48" s="3">
        <v>35726023700.160004</v>
      </c>
      <c r="I48" s="3">
        <v>5574644646.9399996</v>
      </c>
      <c r="J48" s="1" t="s">
        <v>18</v>
      </c>
      <c r="K48" s="3">
        <v>4522239219.9099998</v>
      </c>
      <c r="L48" s="3">
        <v>12286256094.219999</v>
      </c>
      <c r="M48" s="3">
        <v>5387257636.0600004</v>
      </c>
      <c r="N48" s="3">
        <v>566916329.10000002</v>
      </c>
      <c r="O48" s="3">
        <v>34877.18</v>
      </c>
      <c r="P48" s="3">
        <v>7527210850.1599998</v>
      </c>
      <c r="Q48" s="3">
        <v>816144961.13</v>
      </c>
      <c r="R48" s="3">
        <v>439472950.97000003</v>
      </c>
      <c r="S48" s="3">
        <v>9047331.7899999991</v>
      </c>
      <c r="T48" s="3">
        <v>1285624426.8399999</v>
      </c>
      <c r="U48" s="3">
        <v>11827649.279999999</v>
      </c>
      <c r="V48" s="3">
        <v>20943299896.41</v>
      </c>
      <c r="W48" s="3">
        <v>398629645351.78003</v>
      </c>
    </row>
    <row r="49" spans="1:23" x14ac:dyDescent="0.25">
      <c r="A49" s="2" t="s">
        <v>69</v>
      </c>
      <c r="B49" s="2" t="s">
        <v>73</v>
      </c>
      <c r="C49" s="15">
        <v>4000000</v>
      </c>
      <c r="D49" s="2" t="s">
        <v>213</v>
      </c>
      <c r="E49" s="3">
        <v>178731475941.84</v>
      </c>
      <c r="F49" s="3">
        <v>156793554677.98001</v>
      </c>
      <c r="G49" s="3">
        <v>56796845241.599998</v>
      </c>
      <c r="H49" s="3">
        <v>48301968470.230003</v>
      </c>
      <c r="I49" s="3">
        <v>6910325858.3500004</v>
      </c>
      <c r="J49" s="1" t="s">
        <v>18</v>
      </c>
      <c r="K49" s="3">
        <v>6073679124.6700001</v>
      </c>
      <c r="L49" s="3">
        <v>19298263449.900002</v>
      </c>
      <c r="M49" s="3">
        <v>10384559601.17</v>
      </c>
      <c r="N49" s="3">
        <v>800528460.26999998</v>
      </c>
      <c r="O49" s="3">
        <v>174306.29</v>
      </c>
      <c r="P49" s="3">
        <v>2883818537.3800001</v>
      </c>
      <c r="Q49" s="3">
        <v>1309757965.79</v>
      </c>
      <c r="R49" s="3">
        <v>1114340662.3199999</v>
      </c>
      <c r="S49" s="3">
        <v>11008869.73</v>
      </c>
      <c r="T49" s="3">
        <v>2056457667.3499999</v>
      </c>
      <c r="U49" s="3">
        <v>107029372.78</v>
      </c>
      <c r="V49" s="3">
        <v>21937921263.860001</v>
      </c>
      <c r="W49" s="3">
        <v>513511709471.51001</v>
      </c>
    </row>
    <row r="50" spans="1:23" x14ac:dyDescent="0.25">
      <c r="A50" s="2" t="s">
        <v>69</v>
      </c>
      <c r="B50" s="2" t="s">
        <v>74</v>
      </c>
      <c r="C50" s="15">
        <v>50000000</v>
      </c>
      <c r="D50" s="2" t="s">
        <v>213</v>
      </c>
      <c r="E50" s="3">
        <v>125032603495.72</v>
      </c>
      <c r="F50" s="3">
        <v>109041937759.17999</v>
      </c>
      <c r="G50" s="3">
        <v>30214518139.509998</v>
      </c>
      <c r="H50" s="3">
        <v>37500483890.110001</v>
      </c>
      <c r="I50" s="3">
        <v>11765401702.67</v>
      </c>
      <c r="J50" s="1" t="s">
        <v>18</v>
      </c>
      <c r="K50" s="3">
        <v>8774620585.5900002</v>
      </c>
      <c r="L50" s="3">
        <v>12978430777.43</v>
      </c>
      <c r="M50" s="3">
        <v>736555240.75999999</v>
      </c>
      <c r="N50" s="3">
        <v>655211477.27999997</v>
      </c>
      <c r="O50" s="3">
        <v>450636.19</v>
      </c>
      <c r="P50" s="3">
        <v>2598116180.71</v>
      </c>
      <c r="Q50" s="3">
        <v>185674006.87</v>
      </c>
      <c r="R50" s="3">
        <v>768347004.23000002</v>
      </c>
      <c r="S50" s="3">
        <v>207930</v>
      </c>
      <c r="T50" s="3">
        <v>1122758038.1400001</v>
      </c>
      <c r="U50" s="3">
        <v>237906720.47999999</v>
      </c>
      <c r="V50" s="3">
        <v>15990665736.540001</v>
      </c>
      <c r="W50" s="3">
        <v>357603889321.40997</v>
      </c>
    </row>
    <row r="51" spans="1:23" x14ac:dyDescent="0.25">
      <c r="A51" s="2" t="s">
        <v>69</v>
      </c>
      <c r="B51" s="2" t="s">
        <v>75</v>
      </c>
      <c r="C51" s="15">
        <v>52000000</v>
      </c>
      <c r="D51" s="2" t="s">
        <v>213</v>
      </c>
      <c r="E51" s="3">
        <v>71632185129.899994</v>
      </c>
      <c r="F51" s="3">
        <v>53301294544.139999</v>
      </c>
      <c r="G51" s="3">
        <v>10838409198.42</v>
      </c>
      <c r="H51" s="3">
        <v>19454218927.02</v>
      </c>
      <c r="I51" s="3">
        <v>10951287876.34</v>
      </c>
      <c r="J51" s="1" t="s">
        <v>18</v>
      </c>
      <c r="K51" s="3">
        <v>3741692714</v>
      </c>
      <c r="L51" s="3">
        <v>5338295184.4200001</v>
      </c>
      <c r="M51" s="3">
        <v>6742621.1200000001</v>
      </c>
      <c r="N51" s="3">
        <v>393250541.16000003</v>
      </c>
      <c r="O51" s="3">
        <v>4369734.5999999996</v>
      </c>
      <c r="P51" s="3">
        <v>1034322804.42</v>
      </c>
      <c r="Q51" s="3">
        <v>154415145.00999999</v>
      </c>
      <c r="R51" s="3">
        <v>203672771.84</v>
      </c>
      <c r="S51" s="3">
        <v>8508038.3100000005</v>
      </c>
      <c r="T51" s="3">
        <v>802236175.77999997</v>
      </c>
      <c r="U51" s="3">
        <v>238835951.66</v>
      </c>
      <c r="V51" s="3">
        <v>18330890585.759998</v>
      </c>
      <c r="W51" s="3">
        <v>196434627943.89999</v>
      </c>
    </row>
    <row r="52" spans="1:23" x14ac:dyDescent="0.25">
      <c r="A52" s="2" t="s">
        <v>69</v>
      </c>
      <c r="B52" s="2" t="s">
        <v>76</v>
      </c>
      <c r="C52" s="15">
        <v>84000000</v>
      </c>
      <c r="D52" s="2" t="s">
        <v>213</v>
      </c>
      <c r="E52" s="3">
        <v>14867700702.59</v>
      </c>
      <c r="F52" s="3">
        <v>4413801977.5600004</v>
      </c>
      <c r="G52" s="3">
        <v>779281667.28999996</v>
      </c>
      <c r="H52" s="3">
        <v>1887642208.1500001</v>
      </c>
      <c r="I52" s="3">
        <v>567137389.20000005</v>
      </c>
      <c r="J52" s="1" t="s">
        <v>18</v>
      </c>
      <c r="K52" s="3">
        <v>342990109.51999998</v>
      </c>
      <c r="L52" s="3">
        <v>383756427.64999998</v>
      </c>
      <c r="M52" s="3">
        <v>49703206.530000001</v>
      </c>
      <c r="N52" s="3">
        <v>42734637.920000002</v>
      </c>
      <c r="O52" s="3">
        <v>7709.02</v>
      </c>
      <c r="P52" s="3">
        <v>70053843.319999993</v>
      </c>
      <c r="Q52" s="3">
        <v>35294343.890000001</v>
      </c>
      <c r="R52" s="3">
        <v>38063074.229999997</v>
      </c>
      <c r="S52" s="3">
        <v>79698.3</v>
      </c>
      <c r="T52" s="3">
        <v>160020252.44</v>
      </c>
      <c r="U52" s="3">
        <v>5420266.29</v>
      </c>
      <c r="V52" s="3">
        <v>10453898725.030001</v>
      </c>
      <c r="W52" s="3">
        <v>34097586238.93</v>
      </c>
    </row>
    <row r="53" spans="1:23" x14ac:dyDescent="0.25">
      <c r="A53" s="2" t="s">
        <v>69</v>
      </c>
      <c r="B53" s="2" t="s">
        <v>77</v>
      </c>
      <c r="C53" s="15">
        <v>93000000</v>
      </c>
      <c r="D53" s="2" t="s">
        <v>213</v>
      </c>
      <c r="E53" s="3">
        <v>20355152846.509998</v>
      </c>
      <c r="F53" s="3">
        <v>4647493827.7299995</v>
      </c>
      <c r="G53" s="3">
        <v>361228911.81</v>
      </c>
      <c r="H53" s="3">
        <v>2496383139.2600002</v>
      </c>
      <c r="I53" s="3">
        <v>568494176.36000001</v>
      </c>
      <c r="J53" s="1" t="s">
        <v>18</v>
      </c>
      <c r="K53" s="3">
        <v>254584522.16</v>
      </c>
      <c r="L53" s="3">
        <v>553322089.35000002</v>
      </c>
      <c r="M53" s="3">
        <v>86777106</v>
      </c>
      <c r="N53" s="3">
        <v>61087873.850000001</v>
      </c>
      <c r="O53" s="3">
        <v>201718</v>
      </c>
      <c r="P53" s="3">
        <v>65670076.829999998</v>
      </c>
      <c r="Q53" s="3">
        <v>36081638.490000002</v>
      </c>
      <c r="R53" s="3">
        <v>23740629.149999999</v>
      </c>
      <c r="S53" s="3">
        <v>698792</v>
      </c>
      <c r="T53" s="3">
        <v>118753087.27</v>
      </c>
      <c r="U53" s="3">
        <v>3433583.16</v>
      </c>
      <c r="V53" s="3">
        <v>15707659018.780001</v>
      </c>
      <c r="W53" s="3">
        <v>45340763036.709999</v>
      </c>
    </row>
    <row r="54" spans="1:23" x14ac:dyDescent="0.25">
      <c r="A54" s="2" t="s">
        <v>69</v>
      </c>
      <c r="B54" s="2" t="s">
        <v>78</v>
      </c>
      <c r="C54" s="15">
        <v>95000000</v>
      </c>
      <c r="D54" s="2" t="s">
        <v>213</v>
      </c>
      <c r="E54" s="3">
        <v>28608316779.889999</v>
      </c>
      <c r="F54" s="3">
        <v>21916479067.470001</v>
      </c>
      <c r="G54" s="3">
        <v>3691594630.3099999</v>
      </c>
      <c r="H54" s="3">
        <v>10847596070.26</v>
      </c>
      <c r="I54" s="3">
        <v>2041253591.98</v>
      </c>
      <c r="J54" s="1" t="s">
        <v>18</v>
      </c>
      <c r="K54" s="3">
        <v>851513510.13999999</v>
      </c>
      <c r="L54" s="3">
        <v>2531294787.8099999</v>
      </c>
      <c r="M54" s="3">
        <v>501636052.54000002</v>
      </c>
      <c r="N54" s="3">
        <v>120235773.52</v>
      </c>
      <c r="O54" s="3">
        <v>43598.06</v>
      </c>
      <c r="P54" s="3">
        <v>648139293.41999996</v>
      </c>
      <c r="Q54" s="3">
        <v>98816201.650000006</v>
      </c>
      <c r="R54" s="3">
        <v>265349099.11000001</v>
      </c>
      <c r="S54" s="3">
        <v>199210.5</v>
      </c>
      <c r="T54" s="3">
        <v>215387911.19999999</v>
      </c>
      <c r="U54" s="3">
        <v>-653756.49</v>
      </c>
      <c r="V54" s="3">
        <v>6691837712.4200001</v>
      </c>
      <c r="W54" s="3">
        <v>79029039533.789993</v>
      </c>
    </row>
    <row r="55" spans="1:23" x14ac:dyDescent="0.25">
      <c r="A55" s="2" t="s">
        <v>69</v>
      </c>
      <c r="B55" s="2" t="s">
        <v>79</v>
      </c>
      <c r="C55" s="15">
        <v>69000000</v>
      </c>
      <c r="D55" s="2" t="s">
        <v>213</v>
      </c>
      <c r="E55" s="3">
        <v>51774272254.519997</v>
      </c>
      <c r="F55" s="3">
        <v>42615052046.860001</v>
      </c>
      <c r="G55" s="3">
        <v>11561264462.290001</v>
      </c>
      <c r="H55" s="3">
        <v>14782989397.969999</v>
      </c>
      <c r="I55" s="3">
        <v>4891361200.5</v>
      </c>
      <c r="J55" s="1" t="s">
        <v>18</v>
      </c>
      <c r="K55" s="3">
        <v>2314151624.79</v>
      </c>
      <c r="L55" s="3">
        <v>6710815023.0200005</v>
      </c>
      <c r="M55" s="3">
        <v>25130968.390000001</v>
      </c>
      <c r="N55" s="3">
        <v>239215753.11000001</v>
      </c>
      <c r="O55" s="3">
        <v>28837.47</v>
      </c>
      <c r="P55" s="3">
        <v>713105668.97000003</v>
      </c>
      <c r="Q55" s="3">
        <v>303947016.76999998</v>
      </c>
      <c r="R55" s="3">
        <v>245599521.46000001</v>
      </c>
      <c r="S55" s="3">
        <v>1508998.53</v>
      </c>
      <c r="T55" s="3">
        <v>502033976.56</v>
      </c>
      <c r="U55" s="3">
        <v>176805757.28999999</v>
      </c>
      <c r="V55" s="3">
        <v>9159220207.6599998</v>
      </c>
      <c r="W55" s="3">
        <v>146016502716.16</v>
      </c>
    </row>
    <row r="56" spans="1:23" x14ac:dyDescent="0.25">
      <c r="A56" s="2" t="s">
        <v>80</v>
      </c>
      <c r="B56" s="2" t="s">
        <v>81</v>
      </c>
      <c r="C56" s="15">
        <v>37000000</v>
      </c>
      <c r="D56" s="2" t="s">
        <v>213</v>
      </c>
      <c r="E56" s="3">
        <v>32002899322.040001</v>
      </c>
      <c r="F56" s="3">
        <v>17169396222.780001</v>
      </c>
      <c r="G56" s="3">
        <v>3197801763.75</v>
      </c>
      <c r="H56" s="3">
        <v>6923493327.1599998</v>
      </c>
      <c r="I56" s="3">
        <v>2119055580.1900001</v>
      </c>
      <c r="J56" s="1" t="s">
        <v>18</v>
      </c>
      <c r="K56" s="3">
        <v>1149496386.0899999</v>
      </c>
      <c r="L56" s="3">
        <v>2355278188.5900002</v>
      </c>
      <c r="M56" s="3">
        <v>65090549.490000002</v>
      </c>
      <c r="N56" s="3">
        <v>168125434</v>
      </c>
      <c r="O56" s="3">
        <v>150522.16</v>
      </c>
      <c r="P56" s="3">
        <v>286263740.42000002</v>
      </c>
      <c r="Q56" s="3">
        <v>28569893.129999999</v>
      </c>
      <c r="R56" s="3">
        <v>148517534.22999999</v>
      </c>
      <c r="S56" s="3">
        <v>19926743</v>
      </c>
      <c r="T56" s="3">
        <v>366167393.25999999</v>
      </c>
      <c r="U56" s="3">
        <v>24907620</v>
      </c>
      <c r="V56" s="3">
        <v>14833503099.26</v>
      </c>
      <c r="W56" s="3">
        <v>80858643319.550003</v>
      </c>
    </row>
    <row r="57" spans="1:23" x14ac:dyDescent="0.25">
      <c r="A57" s="2" t="s">
        <v>80</v>
      </c>
      <c r="B57" s="2" t="s">
        <v>82</v>
      </c>
      <c r="C57" s="15">
        <v>65000000</v>
      </c>
      <c r="D57" s="2" t="s">
        <v>213</v>
      </c>
      <c r="E57" s="3">
        <v>209142694631</v>
      </c>
      <c r="F57" s="3">
        <v>195291367117.42999</v>
      </c>
      <c r="G57" s="3">
        <v>60436566745.129997</v>
      </c>
      <c r="H57" s="3">
        <v>69710273080.880005</v>
      </c>
      <c r="I57" s="3">
        <v>13367753944.309999</v>
      </c>
      <c r="J57" s="1" t="s">
        <v>18</v>
      </c>
      <c r="K57" s="3">
        <v>11789616286.309999</v>
      </c>
      <c r="L57" s="3">
        <v>27957393198.68</v>
      </c>
      <c r="M57" s="3">
        <v>1186184804.79</v>
      </c>
      <c r="N57" s="3">
        <v>1047106964.41</v>
      </c>
      <c r="O57" s="3">
        <v>2254502.89</v>
      </c>
      <c r="P57" s="3">
        <v>4011259528.5799999</v>
      </c>
      <c r="Q57" s="3">
        <v>729844975.02999997</v>
      </c>
      <c r="R57" s="3">
        <v>1617792621.8900001</v>
      </c>
      <c r="S57" s="3">
        <v>735034.47</v>
      </c>
      <c r="T57" s="3">
        <v>2477902101.1900001</v>
      </c>
      <c r="U57" s="3">
        <v>61186237.789999999</v>
      </c>
      <c r="V57" s="3">
        <v>13851327513.57</v>
      </c>
      <c r="W57" s="3">
        <v>612681259288.34998</v>
      </c>
    </row>
    <row r="58" spans="1:23" x14ac:dyDescent="0.25">
      <c r="A58" s="2" t="s">
        <v>80</v>
      </c>
      <c r="B58" s="2" t="s">
        <v>83</v>
      </c>
      <c r="C58" s="15">
        <v>71000000</v>
      </c>
      <c r="D58" s="2" t="s">
        <v>213</v>
      </c>
      <c r="E58" s="3">
        <v>153328078209.12</v>
      </c>
      <c r="F58" s="3">
        <v>148307538434.62</v>
      </c>
      <c r="G58" s="3">
        <v>94814259173.619995</v>
      </c>
      <c r="H58" s="3">
        <v>28619769990.98</v>
      </c>
      <c r="I58" s="3">
        <v>4484220248.6499996</v>
      </c>
      <c r="J58" s="1" t="s">
        <v>18</v>
      </c>
      <c r="K58" s="3">
        <v>3894973019.3400002</v>
      </c>
      <c r="L58" s="3">
        <v>9822593624.3999996</v>
      </c>
      <c r="M58" s="3">
        <v>54983286.859999999</v>
      </c>
      <c r="N58" s="3">
        <v>513038254.43000001</v>
      </c>
      <c r="O58" s="3">
        <v>600291.06000000006</v>
      </c>
      <c r="P58" s="3">
        <v>3385549463.7800002</v>
      </c>
      <c r="Q58" s="3">
        <v>155069618.22999999</v>
      </c>
      <c r="R58" s="3">
        <v>378169261.98000002</v>
      </c>
      <c r="S58" s="3">
        <v>2505757</v>
      </c>
      <c r="T58" s="3">
        <v>1260661960.98</v>
      </c>
      <c r="U58" s="3">
        <v>75239181.379999995</v>
      </c>
      <c r="V58" s="3">
        <v>5020539774.5</v>
      </c>
      <c r="W58" s="3">
        <v>454117789550.92999</v>
      </c>
    </row>
    <row r="59" spans="1:23" x14ac:dyDescent="0.25">
      <c r="A59" s="2" t="s">
        <v>80</v>
      </c>
      <c r="B59" s="2" t="s">
        <v>84</v>
      </c>
      <c r="C59" s="15">
        <v>71800000</v>
      </c>
      <c r="D59" s="2" t="s">
        <v>213</v>
      </c>
      <c r="E59" s="3">
        <v>218295608596.59</v>
      </c>
      <c r="F59" s="3">
        <v>209952847638.78</v>
      </c>
      <c r="G59" s="3">
        <v>75765404843.660004</v>
      </c>
      <c r="H59" s="3">
        <v>61394530305.010002</v>
      </c>
      <c r="I59" s="3">
        <v>4631497438.5100002</v>
      </c>
      <c r="J59" s="1" t="s">
        <v>18</v>
      </c>
      <c r="K59" s="3">
        <v>4491755597.46</v>
      </c>
      <c r="L59" s="3">
        <v>52000272310.18</v>
      </c>
      <c r="M59" s="3">
        <v>417537919.67000002</v>
      </c>
      <c r="N59" s="3">
        <v>666249549.37</v>
      </c>
      <c r="O59" s="3">
        <v>116857.14</v>
      </c>
      <c r="P59" s="3">
        <v>5293649487.2399998</v>
      </c>
      <c r="Q59" s="3">
        <v>449022179.42000002</v>
      </c>
      <c r="R59" s="3">
        <v>1933029320.6500001</v>
      </c>
      <c r="S59" s="3">
        <v>9700506.2899999991</v>
      </c>
      <c r="T59" s="3">
        <v>2345324502.8000002</v>
      </c>
      <c r="U59" s="3">
        <v>29381598.190000001</v>
      </c>
      <c r="V59" s="3">
        <v>8342760957.8100004</v>
      </c>
      <c r="W59" s="3">
        <v>646018689608.77002</v>
      </c>
    </row>
    <row r="60" spans="1:23" x14ac:dyDescent="0.25">
      <c r="A60" s="2" t="s">
        <v>80</v>
      </c>
      <c r="B60" s="2" t="s">
        <v>85</v>
      </c>
      <c r="C60" s="15">
        <v>75000000</v>
      </c>
      <c r="D60" s="2" t="s">
        <v>213</v>
      </c>
      <c r="E60" s="3">
        <v>143691838732.75</v>
      </c>
      <c r="F60" s="3">
        <v>124341080531.00999</v>
      </c>
      <c r="G60" s="3">
        <v>39131381557.699997</v>
      </c>
      <c r="H60" s="3">
        <v>48112656243.540001</v>
      </c>
      <c r="I60" s="3">
        <v>6475772635.0200005</v>
      </c>
      <c r="J60" s="1" t="s">
        <v>18</v>
      </c>
      <c r="K60" s="3">
        <v>6801280068.9099998</v>
      </c>
      <c r="L60" s="3">
        <v>16595726130.15</v>
      </c>
      <c r="M60" s="3">
        <v>1082395897.5599999</v>
      </c>
      <c r="N60" s="3">
        <v>771205210.74000001</v>
      </c>
      <c r="O60" s="3">
        <v>1385062.46</v>
      </c>
      <c r="P60" s="3">
        <v>2686083935.9699998</v>
      </c>
      <c r="Q60" s="3">
        <v>253184717.28</v>
      </c>
      <c r="R60" s="3">
        <v>599729792.62</v>
      </c>
      <c r="S60" s="3">
        <v>3372350</v>
      </c>
      <c r="T60" s="3">
        <v>1188197193.54</v>
      </c>
      <c r="U60" s="3">
        <v>75082462.709999993</v>
      </c>
      <c r="V60" s="3">
        <v>19350758201.740002</v>
      </c>
      <c r="W60" s="3">
        <v>411161130723.70001</v>
      </c>
    </row>
    <row r="61" spans="1:23" x14ac:dyDescent="0.25">
      <c r="A61" s="2" t="s">
        <v>80</v>
      </c>
      <c r="B61" s="2" t="s">
        <v>86</v>
      </c>
      <c r="C61" s="15">
        <v>71900000</v>
      </c>
      <c r="D61" s="2" t="s">
        <v>213</v>
      </c>
      <c r="E61" s="3">
        <v>158854730749.26999</v>
      </c>
      <c r="F61" s="3">
        <v>154603715898.56</v>
      </c>
      <c r="G61" s="3">
        <v>54717007268.68</v>
      </c>
      <c r="H61" s="3">
        <v>38316559143.57</v>
      </c>
      <c r="I61" s="3">
        <v>1640436029.01</v>
      </c>
      <c r="J61" s="1" t="s">
        <v>18</v>
      </c>
      <c r="K61" s="3">
        <v>1661492787.75</v>
      </c>
      <c r="L61" s="3">
        <v>53882281158.190002</v>
      </c>
      <c r="M61" s="3">
        <v>215245352.09</v>
      </c>
      <c r="N61" s="3">
        <v>232611062.94</v>
      </c>
      <c r="O61" s="3">
        <v>37195.5</v>
      </c>
      <c r="P61" s="3">
        <v>1625123828.01</v>
      </c>
      <c r="Q61" s="3">
        <v>517385687.95999998</v>
      </c>
      <c r="R61" s="3">
        <v>323770751.63</v>
      </c>
      <c r="S61" s="3">
        <v>47780</v>
      </c>
      <c r="T61" s="3">
        <v>950467508.30999994</v>
      </c>
      <c r="U61" s="3">
        <v>18984923.640000001</v>
      </c>
      <c r="V61" s="3">
        <v>4251014850.71</v>
      </c>
      <c r="W61" s="3">
        <v>471810911975.82001</v>
      </c>
    </row>
    <row r="62" spans="1:23" x14ac:dyDescent="0.25">
      <c r="A62" s="2" t="s">
        <v>87</v>
      </c>
      <c r="B62" s="2" t="s">
        <v>88</v>
      </c>
      <c r="C62" s="15">
        <v>14000000</v>
      </c>
      <c r="D62" s="2" t="s">
        <v>213</v>
      </c>
      <c r="E62" s="3">
        <v>73705440622.619995</v>
      </c>
      <c r="F62" s="3">
        <v>62614284319.779999</v>
      </c>
      <c r="G62" s="3">
        <v>21806077834.200001</v>
      </c>
      <c r="H62" s="3">
        <v>18092090987.23</v>
      </c>
      <c r="I62" s="3">
        <v>5239416798.8500004</v>
      </c>
      <c r="J62" s="1" t="s">
        <v>18</v>
      </c>
      <c r="K62" s="3">
        <v>2648209438.8899999</v>
      </c>
      <c r="L62" s="3">
        <v>10452473577.83</v>
      </c>
      <c r="M62" s="3">
        <v>593391580.00999999</v>
      </c>
      <c r="N62" s="3">
        <v>353026965.89999998</v>
      </c>
      <c r="O62" s="3">
        <v>95563.08</v>
      </c>
      <c r="P62" s="3">
        <v>1855337172.0799999</v>
      </c>
      <c r="Q62" s="3">
        <v>101598394.68000001</v>
      </c>
      <c r="R62" s="3">
        <v>405951124.19999999</v>
      </c>
      <c r="S62" s="3">
        <v>8585158.3800000008</v>
      </c>
      <c r="T62" s="3">
        <v>784607155.95000005</v>
      </c>
      <c r="U62" s="3">
        <v>99294206.900000006</v>
      </c>
      <c r="V62" s="3">
        <v>11091156302.84</v>
      </c>
      <c r="W62" s="3">
        <v>209851037203.42001</v>
      </c>
    </row>
    <row r="63" spans="1:23" x14ac:dyDescent="0.25">
      <c r="A63" s="2" t="s">
        <v>87</v>
      </c>
      <c r="B63" s="2" t="s">
        <v>89</v>
      </c>
      <c r="C63" s="15">
        <v>15000000</v>
      </c>
      <c r="D63" s="2" t="s">
        <v>213</v>
      </c>
      <c r="E63" s="3">
        <v>44538467656.580002</v>
      </c>
      <c r="F63" s="3">
        <v>24877239289.290001</v>
      </c>
      <c r="G63" s="3">
        <v>4284694877.8899999</v>
      </c>
      <c r="H63" s="3">
        <v>10142700015.809999</v>
      </c>
      <c r="I63" s="3">
        <v>3043064150.8099999</v>
      </c>
      <c r="J63" s="1" t="s">
        <v>18</v>
      </c>
      <c r="K63" s="3">
        <v>2094545928.6199999</v>
      </c>
      <c r="L63" s="3">
        <v>3424876417.23</v>
      </c>
      <c r="M63" s="3">
        <v>14279811.34</v>
      </c>
      <c r="N63" s="3">
        <v>208577185.03</v>
      </c>
      <c r="O63" s="3">
        <v>75333.960000000006</v>
      </c>
      <c r="P63" s="3">
        <v>595320934.88</v>
      </c>
      <c r="Q63" s="3">
        <v>188271570.31</v>
      </c>
      <c r="R63" s="3">
        <v>310265724.14999998</v>
      </c>
      <c r="S63" s="3">
        <v>39042061.07</v>
      </c>
      <c r="T63" s="3">
        <v>448786096.55000001</v>
      </c>
      <c r="U63" s="3">
        <v>9806291.0500000007</v>
      </c>
      <c r="V63" s="3">
        <v>19661228367.290001</v>
      </c>
      <c r="W63" s="3">
        <v>113881241711.86</v>
      </c>
    </row>
    <row r="64" spans="1:23" x14ac:dyDescent="0.25">
      <c r="A64" s="2" t="s">
        <v>87</v>
      </c>
      <c r="B64" s="2" t="s">
        <v>90</v>
      </c>
      <c r="C64" s="15">
        <v>17000000</v>
      </c>
      <c r="D64" s="2" t="s">
        <v>213</v>
      </c>
      <c r="E64" s="3">
        <v>49606754017.5</v>
      </c>
      <c r="F64" s="3">
        <v>38617258431.699997</v>
      </c>
      <c r="G64" s="3">
        <v>9752044237.6299992</v>
      </c>
      <c r="H64" s="3">
        <v>15139058815.940001</v>
      </c>
      <c r="I64" s="3">
        <v>3244602924.0799999</v>
      </c>
      <c r="J64" s="1" t="s">
        <v>18</v>
      </c>
      <c r="K64" s="3">
        <v>3167710530.1399999</v>
      </c>
      <c r="L64" s="3">
        <v>4985990347.9399996</v>
      </c>
      <c r="M64" s="3">
        <v>65033185</v>
      </c>
      <c r="N64" s="3">
        <v>336464035.44999999</v>
      </c>
      <c r="O64" s="3">
        <v>494715.54</v>
      </c>
      <c r="P64" s="3">
        <v>910402958.13</v>
      </c>
      <c r="Q64" s="3">
        <v>85795551.290000007</v>
      </c>
      <c r="R64" s="3">
        <v>319011743.92000002</v>
      </c>
      <c r="S64" s="3">
        <v>2985151.63</v>
      </c>
      <c r="T64" s="3">
        <v>426168146.87</v>
      </c>
      <c r="U64" s="3">
        <v>23929675.629999999</v>
      </c>
      <c r="V64" s="3">
        <v>10989495585.799999</v>
      </c>
      <c r="W64" s="3">
        <v>137673200054.19</v>
      </c>
    </row>
    <row r="65" spans="1:23" x14ac:dyDescent="0.25">
      <c r="A65" s="2" t="s">
        <v>87</v>
      </c>
      <c r="B65" s="2" t="s">
        <v>91</v>
      </c>
      <c r="C65" s="15">
        <v>20000000</v>
      </c>
      <c r="D65" s="2" t="s">
        <v>213</v>
      </c>
      <c r="E65" s="3">
        <v>90369549139.669998</v>
      </c>
      <c r="F65" s="3">
        <v>72555059434.610001</v>
      </c>
      <c r="G65" s="3">
        <v>17922051581.950001</v>
      </c>
      <c r="H65" s="3">
        <v>24159097408.25</v>
      </c>
      <c r="I65" s="3">
        <v>6592617649.1599998</v>
      </c>
      <c r="J65" s="1" t="s">
        <v>18</v>
      </c>
      <c r="K65" s="3">
        <v>5074559929.7200003</v>
      </c>
      <c r="L65" s="3">
        <v>12383381947.68</v>
      </c>
      <c r="M65" s="3">
        <v>114206673.17</v>
      </c>
      <c r="N65" s="3">
        <v>545086507.23000002</v>
      </c>
      <c r="O65" s="3">
        <v>75082.070000000007</v>
      </c>
      <c r="P65" s="3">
        <v>2009936169.8399999</v>
      </c>
      <c r="Q65" s="3">
        <v>136516928.59999999</v>
      </c>
      <c r="R65" s="3">
        <v>1168606933.3699999</v>
      </c>
      <c r="S65" s="3">
        <v>400</v>
      </c>
      <c r="T65" s="3">
        <v>1178656852.9400001</v>
      </c>
      <c r="U65" s="3">
        <v>610790478.75999999</v>
      </c>
      <c r="V65" s="3">
        <v>17814489705.060001</v>
      </c>
      <c r="W65" s="3">
        <v>252634682822.07999</v>
      </c>
    </row>
    <row r="66" spans="1:23" x14ac:dyDescent="0.25">
      <c r="A66" s="2" t="s">
        <v>87</v>
      </c>
      <c r="B66" s="2" t="s">
        <v>92</v>
      </c>
      <c r="C66" s="15">
        <v>24000000</v>
      </c>
      <c r="D66" s="2" t="s">
        <v>213</v>
      </c>
      <c r="E66" s="3">
        <v>32847178202.52</v>
      </c>
      <c r="F66" s="3">
        <v>19426871527.970001</v>
      </c>
      <c r="G66" s="3">
        <v>3480636596.54</v>
      </c>
      <c r="H66" s="3">
        <v>7517581979.5100002</v>
      </c>
      <c r="I66" s="3">
        <v>2649560694.8600001</v>
      </c>
      <c r="J66" s="1" t="s">
        <v>18</v>
      </c>
      <c r="K66" s="3">
        <v>2030852729.1199999</v>
      </c>
      <c r="L66" s="3">
        <v>2401068248.3499999</v>
      </c>
      <c r="M66" s="3">
        <v>14893066.4</v>
      </c>
      <c r="N66" s="3">
        <v>197265000.09999999</v>
      </c>
      <c r="O66" s="3">
        <v>49563.91</v>
      </c>
      <c r="P66" s="3">
        <v>389708177.91000003</v>
      </c>
      <c r="Q66" s="3">
        <v>47017144.219999999</v>
      </c>
      <c r="R66" s="3">
        <v>205800024.11000001</v>
      </c>
      <c r="S66" s="3">
        <v>590460.31000000006</v>
      </c>
      <c r="T66" s="3">
        <v>266760447.25999999</v>
      </c>
      <c r="U66" s="3">
        <v>25792935.920000002</v>
      </c>
      <c r="V66" s="3">
        <v>13420306674.549999</v>
      </c>
      <c r="W66" s="3">
        <v>84921933473.559998</v>
      </c>
    </row>
    <row r="67" spans="1:23" x14ac:dyDescent="0.25">
      <c r="A67" s="2" t="s">
        <v>87</v>
      </c>
      <c r="B67" s="2" t="s">
        <v>93</v>
      </c>
      <c r="C67" s="15">
        <v>29000000</v>
      </c>
      <c r="D67" s="2" t="s">
        <v>213</v>
      </c>
      <c r="E67" s="3">
        <v>55074911542.949997</v>
      </c>
      <c r="F67" s="3">
        <v>45041473793.269997</v>
      </c>
      <c r="G67" s="3">
        <v>11926681994.389999</v>
      </c>
      <c r="H67" s="3">
        <v>15016423236.77</v>
      </c>
      <c r="I67" s="3">
        <v>7728079483.0100002</v>
      </c>
      <c r="J67" s="1" t="s">
        <v>18</v>
      </c>
      <c r="K67" s="3">
        <v>2422309233.6700001</v>
      </c>
      <c r="L67" s="3">
        <v>5471221259.46</v>
      </c>
      <c r="M67" s="3">
        <v>109742163.86</v>
      </c>
      <c r="N67" s="3">
        <v>257039292.49000001</v>
      </c>
      <c r="O67" s="3">
        <v>556076.05000000005</v>
      </c>
      <c r="P67" s="3">
        <v>617004341.48000002</v>
      </c>
      <c r="Q67" s="3">
        <v>147044445.59999999</v>
      </c>
      <c r="R67" s="3">
        <v>279496966.41000003</v>
      </c>
      <c r="S67" s="3">
        <v>1452874.14</v>
      </c>
      <c r="T67" s="3">
        <v>734838778.15999997</v>
      </c>
      <c r="U67" s="3">
        <v>24830839.960000001</v>
      </c>
      <c r="V67" s="3">
        <v>10033437749.68</v>
      </c>
      <c r="W67" s="3">
        <v>154886544071.35001</v>
      </c>
    </row>
    <row r="68" spans="1:23" x14ac:dyDescent="0.25">
      <c r="A68" s="2" t="s">
        <v>87</v>
      </c>
      <c r="B68" s="2" t="s">
        <v>94</v>
      </c>
      <c r="C68" s="15">
        <v>34000000</v>
      </c>
      <c r="D68" s="2" t="s">
        <v>213</v>
      </c>
      <c r="E68" s="3">
        <v>24927783531.810001</v>
      </c>
      <c r="F68" s="3">
        <v>17121513782.83</v>
      </c>
      <c r="G68" s="3">
        <v>3947086608.8099999</v>
      </c>
      <c r="H68" s="3">
        <v>6233775425.3900003</v>
      </c>
      <c r="I68" s="3">
        <v>1569354927.2</v>
      </c>
      <c r="J68" s="1" t="s">
        <v>18</v>
      </c>
      <c r="K68" s="3">
        <v>1716467243.0599999</v>
      </c>
      <c r="L68" s="3">
        <v>1877100924.4000001</v>
      </c>
      <c r="M68" s="3">
        <v>11024991.25</v>
      </c>
      <c r="N68" s="3">
        <v>137835128.33000001</v>
      </c>
      <c r="O68" s="3">
        <v>1538646.26</v>
      </c>
      <c r="P68" s="3">
        <v>362766737.73000002</v>
      </c>
      <c r="Q68" s="3">
        <v>374295246.00999999</v>
      </c>
      <c r="R68" s="3">
        <v>119619089.44</v>
      </c>
      <c r="S68" s="3">
        <v>1943807.05</v>
      </c>
      <c r="T68" s="3">
        <v>424626498.76999998</v>
      </c>
      <c r="U68" s="3">
        <v>2189823.5499999998</v>
      </c>
      <c r="V68" s="3">
        <v>7806269748.9799995</v>
      </c>
      <c r="W68" s="3">
        <v>66635192160.870003</v>
      </c>
    </row>
    <row r="69" spans="1:23" x14ac:dyDescent="0.25">
      <c r="A69" s="2" t="s">
        <v>87</v>
      </c>
      <c r="B69" s="2" t="s">
        <v>95</v>
      </c>
      <c r="C69" s="15">
        <v>38000000</v>
      </c>
      <c r="D69" s="2" t="s">
        <v>213</v>
      </c>
      <c r="E69" s="3">
        <v>44076076037.879997</v>
      </c>
      <c r="F69" s="3">
        <v>34398540464.110001</v>
      </c>
      <c r="G69" s="3">
        <v>10996021167.23</v>
      </c>
      <c r="H69" s="3">
        <v>11112741935.73</v>
      </c>
      <c r="I69" s="3">
        <v>2937008224.5700002</v>
      </c>
      <c r="J69" s="1" t="s">
        <v>18</v>
      </c>
      <c r="K69" s="3">
        <v>1855263188.78</v>
      </c>
      <c r="L69" s="3">
        <v>5166718988.9499998</v>
      </c>
      <c r="M69" s="3">
        <v>251532383.66</v>
      </c>
      <c r="N69" s="3">
        <v>228017516.59999999</v>
      </c>
      <c r="O69" s="3">
        <v>132668.4</v>
      </c>
      <c r="P69" s="3">
        <v>704959261.05999994</v>
      </c>
      <c r="Q69" s="3">
        <v>52450855.210000001</v>
      </c>
      <c r="R69" s="3">
        <v>283879285.37</v>
      </c>
      <c r="S69" s="3">
        <v>5325862.96</v>
      </c>
      <c r="T69" s="3">
        <v>443911905.19</v>
      </c>
      <c r="U69" s="3">
        <v>18695101</v>
      </c>
      <c r="V69" s="3">
        <v>9677535573.7700005</v>
      </c>
      <c r="W69" s="3">
        <v>122208810420.47</v>
      </c>
    </row>
    <row r="70" spans="1:23" x14ac:dyDescent="0.25">
      <c r="A70" s="2" t="s">
        <v>87</v>
      </c>
      <c r="B70" s="2" t="s">
        <v>96</v>
      </c>
      <c r="C70" s="15">
        <v>42000000</v>
      </c>
      <c r="D70" s="2" t="s">
        <v>213</v>
      </c>
      <c r="E70" s="3">
        <v>48745222613.25</v>
      </c>
      <c r="F70" s="3">
        <v>43013542669.82</v>
      </c>
      <c r="G70" s="3">
        <v>16515166973.360001</v>
      </c>
      <c r="H70" s="3">
        <v>14033779705.610001</v>
      </c>
      <c r="I70" s="3">
        <v>3369930586.79</v>
      </c>
      <c r="J70" s="1" t="s">
        <v>18</v>
      </c>
      <c r="K70" s="3">
        <v>1776341960.9000001</v>
      </c>
      <c r="L70" s="3">
        <v>5497648145.1800003</v>
      </c>
      <c r="M70" s="3">
        <v>50004988.390000001</v>
      </c>
      <c r="N70" s="3">
        <v>262686603.80000001</v>
      </c>
      <c r="O70" s="3">
        <v>289193.67</v>
      </c>
      <c r="P70" s="3">
        <v>643735701.16999996</v>
      </c>
      <c r="Q70" s="3">
        <v>75206928.069999993</v>
      </c>
      <c r="R70" s="3">
        <v>279519261.52999997</v>
      </c>
      <c r="S70" s="3">
        <v>215145</v>
      </c>
      <c r="T70" s="3">
        <v>382057887.44</v>
      </c>
      <c r="U70" s="3">
        <v>25315241.809999999</v>
      </c>
      <c r="V70" s="3">
        <v>5731679943.4300003</v>
      </c>
      <c r="W70" s="3">
        <v>140402343549.22</v>
      </c>
    </row>
    <row r="71" spans="1:23" x14ac:dyDescent="0.25">
      <c r="A71" s="2" t="s">
        <v>87</v>
      </c>
      <c r="B71" s="2" t="s">
        <v>97</v>
      </c>
      <c r="C71" s="15">
        <v>46000000</v>
      </c>
      <c r="D71" s="2" t="s">
        <v>213</v>
      </c>
      <c r="E71" s="3">
        <v>455660097536.32001</v>
      </c>
      <c r="F71" s="3">
        <v>430689901833.91998</v>
      </c>
      <c r="G71" s="3">
        <v>114561730496.06</v>
      </c>
      <c r="H71" s="3">
        <v>166678692625.59</v>
      </c>
      <c r="I71" s="3">
        <v>31670494388.490002</v>
      </c>
      <c r="J71" s="1" t="s">
        <v>18</v>
      </c>
      <c r="K71" s="3">
        <v>25767313318.709999</v>
      </c>
      <c r="L71" s="3">
        <v>57845348560.949997</v>
      </c>
      <c r="M71" s="3">
        <v>298638615.56999999</v>
      </c>
      <c r="N71" s="3">
        <v>2471023426.4000001</v>
      </c>
      <c r="O71" s="3">
        <v>3281456.05</v>
      </c>
      <c r="P71" s="3">
        <v>17433232140.34</v>
      </c>
      <c r="Q71" s="3">
        <v>1180603521.5599999</v>
      </c>
      <c r="R71" s="3">
        <v>3668823252.1599998</v>
      </c>
      <c r="S71" s="3">
        <v>29433171.5</v>
      </c>
      <c r="T71" s="3">
        <v>6024205731.1599998</v>
      </c>
      <c r="U71" s="3">
        <v>1612612514.5</v>
      </c>
      <c r="V71" s="3">
        <v>24970195702.400002</v>
      </c>
      <c r="W71" s="3">
        <v>1340565628291.6799</v>
      </c>
    </row>
    <row r="72" spans="1:23" x14ac:dyDescent="0.25">
      <c r="A72" s="2" t="s">
        <v>87</v>
      </c>
      <c r="B72" s="2" t="s">
        <v>98</v>
      </c>
      <c r="C72" s="15">
        <v>54000000</v>
      </c>
      <c r="D72" s="2" t="s">
        <v>213</v>
      </c>
      <c r="E72" s="3">
        <v>27186352735.52</v>
      </c>
      <c r="F72" s="3">
        <v>17355797095.84</v>
      </c>
      <c r="G72" s="3">
        <v>3650622247.23</v>
      </c>
      <c r="H72" s="3">
        <v>6662732524.2399998</v>
      </c>
      <c r="I72" s="3">
        <v>2213033382.46</v>
      </c>
      <c r="J72" s="1" t="s">
        <v>18</v>
      </c>
      <c r="K72" s="3">
        <v>1322996418.2</v>
      </c>
      <c r="L72" s="3">
        <v>2082139172.22</v>
      </c>
      <c r="M72" s="3">
        <v>13527606.26</v>
      </c>
      <c r="N72" s="3">
        <v>153305670.22999999</v>
      </c>
      <c r="O72" s="3">
        <v>497736.58</v>
      </c>
      <c r="P72" s="3">
        <v>421742158.14999998</v>
      </c>
      <c r="Q72" s="3">
        <v>11903807.17</v>
      </c>
      <c r="R72" s="3">
        <v>406843222.82999998</v>
      </c>
      <c r="S72" s="3">
        <v>4708172.2</v>
      </c>
      <c r="T72" s="3">
        <v>339640505.44</v>
      </c>
      <c r="U72" s="3">
        <v>19183841.289999999</v>
      </c>
      <c r="V72" s="3">
        <v>9830555639.6800003</v>
      </c>
      <c r="W72" s="3">
        <v>71675581935.539993</v>
      </c>
    </row>
    <row r="73" spans="1:23" x14ac:dyDescent="0.25">
      <c r="A73" s="2" t="s">
        <v>87</v>
      </c>
      <c r="B73" s="2" t="s">
        <v>99</v>
      </c>
      <c r="C73" s="15">
        <v>61000000</v>
      </c>
      <c r="D73" s="2" t="s">
        <v>213</v>
      </c>
      <c r="E73" s="3">
        <v>43221305211.089996</v>
      </c>
      <c r="F73" s="3">
        <v>33851153510.939999</v>
      </c>
      <c r="G73" s="3">
        <v>7351282168.0600004</v>
      </c>
      <c r="H73" s="3">
        <v>12946738517.620001</v>
      </c>
      <c r="I73" s="3">
        <v>4043887217.96</v>
      </c>
      <c r="J73" s="1" t="s">
        <v>18</v>
      </c>
      <c r="K73" s="3">
        <v>2226001798.1999998</v>
      </c>
      <c r="L73" s="3">
        <v>5236427472.3100004</v>
      </c>
      <c r="M73" s="3">
        <v>37402112.789999999</v>
      </c>
      <c r="N73" s="3">
        <v>243475641.59</v>
      </c>
      <c r="O73" s="3">
        <v>354053.15</v>
      </c>
      <c r="P73" s="3">
        <v>629046526.15999997</v>
      </c>
      <c r="Q73" s="3">
        <v>157663326.55000001</v>
      </c>
      <c r="R73" s="3">
        <v>256645084.93000001</v>
      </c>
      <c r="S73" s="3">
        <v>8485244</v>
      </c>
      <c r="T73" s="3">
        <v>632118161.17999995</v>
      </c>
      <c r="U73" s="3">
        <v>12400130.720000001</v>
      </c>
      <c r="V73" s="3">
        <v>9370151700.1499996</v>
      </c>
      <c r="W73" s="3">
        <v>120224537877.39999</v>
      </c>
    </row>
    <row r="74" spans="1:23" x14ac:dyDescent="0.25">
      <c r="A74" s="2" t="s">
        <v>87</v>
      </c>
      <c r="B74" s="2" t="s">
        <v>100</v>
      </c>
      <c r="C74" s="15">
        <v>66000000</v>
      </c>
      <c r="D74" s="2" t="s">
        <v>213</v>
      </c>
      <c r="E74" s="3">
        <v>33746530756.389999</v>
      </c>
      <c r="F74" s="3">
        <v>28203212900.860001</v>
      </c>
      <c r="G74" s="3">
        <v>7282430675.1700001</v>
      </c>
      <c r="H74" s="3">
        <v>10158547552.290001</v>
      </c>
      <c r="I74" s="3">
        <v>3727928265.5900002</v>
      </c>
      <c r="J74" s="1" t="s">
        <v>18</v>
      </c>
      <c r="K74" s="3">
        <v>1728034112.3800001</v>
      </c>
      <c r="L74" s="3">
        <v>3882679912.8200002</v>
      </c>
      <c r="M74" s="3">
        <v>27835770.32</v>
      </c>
      <c r="N74" s="3">
        <v>200740937.69</v>
      </c>
      <c r="O74" s="3">
        <v>100561.85</v>
      </c>
      <c r="P74" s="3">
        <v>374721452.77999997</v>
      </c>
      <c r="Q74" s="3">
        <v>204799889.19</v>
      </c>
      <c r="R74" s="3">
        <v>180197574.69999999</v>
      </c>
      <c r="S74" s="3">
        <v>421861.74</v>
      </c>
      <c r="T74" s="3">
        <v>388206020.52999997</v>
      </c>
      <c r="U74" s="3">
        <v>2290528.42</v>
      </c>
      <c r="V74" s="3">
        <v>5543317855.5299997</v>
      </c>
      <c r="W74" s="3">
        <v>95651996628.25</v>
      </c>
    </row>
    <row r="75" spans="1:23" x14ac:dyDescent="0.25">
      <c r="A75" s="2" t="s">
        <v>87</v>
      </c>
      <c r="B75" s="2" t="s">
        <v>101</v>
      </c>
      <c r="C75" s="15">
        <v>68000000</v>
      </c>
      <c r="D75" s="2" t="s">
        <v>213</v>
      </c>
      <c r="E75" s="3">
        <v>35150789627.940002</v>
      </c>
      <c r="F75" s="3">
        <v>21314891115.860001</v>
      </c>
      <c r="G75" s="3">
        <v>3626340551.3600001</v>
      </c>
      <c r="H75" s="3">
        <v>8083472606.3400002</v>
      </c>
      <c r="I75" s="3">
        <v>2524796817.6399999</v>
      </c>
      <c r="J75" s="1" t="s">
        <v>18</v>
      </c>
      <c r="K75" s="3">
        <v>1457023754.1099999</v>
      </c>
      <c r="L75" s="3">
        <v>3724138312.5999999</v>
      </c>
      <c r="M75" s="3">
        <v>8608306.6199999992</v>
      </c>
      <c r="N75" s="3">
        <v>227670983.78</v>
      </c>
      <c r="O75" s="3">
        <v>-20233.91</v>
      </c>
      <c r="P75" s="3">
        <v>549801935.04999995</v>
      </c>
      <c r="Q75" s="3">
        <v>53373411.200000003</v>
      </c>
      <c r="R75" s="3">
        <v>405419035.72000003</v>
      </c>
      <c r="S75" s="3">
        <v>162492141.88999999</v>
      </c>
      <c r="T75" s="3">
        <v>382929837.58999997</v>
      </c>
      <c r="U75" s="3">
        <v>-591770.84</v>
      </c>
      <c r="V75" s="3">
        <v>13835898512.08</v>
      </c>
      <c r="W75" s="3">
        <v>91507034945.029999</v>
      </c>
    </row>
    <row r="76" spans="1:23" x14ac:dyDescent="0.25">
      <c r="A76" s="2" t="s">
        <v>87</v>
      </c>
      <c r="B76" s="2" t="s">
        <v>102</v>
      </c>
      <c r="C76" s="15">
        <v>28000000</v>
      </c>
      <c r="D76" s="2" t="s">
        <v>213</v>
      </c>
      <c r="E76" s="3">
        <v>49945960303.150002</v>
      </c>
      <c r="F76" s="3">
        <v>42118530541.459999</v>
      </c>
      <c r="G76" s="3">
        <v>9630287687.8999996</v>
      </c>
      <c r="H76" s="3">
        <v>14200144631.02</v>
      </c>
      <c r="I76" s="3">
        <v>4990399546.6899996</v>
      </c>
      <c r="J76" s="1" t="s">
        <v>18</v>
      </c>
      <c r="K76" s="3">
        <v>2659558706.5599999</v>
      </c>
      <c r="L76" s="3">
        <v>7367812466.1999998</v>
      </c>
      <c r="M76" s="3">
        <v>44831500.630000003</v>
      </c>
      <c r="N76" s="3">
        <v>277478490.02999997</v>
      </c>
      <c r="O76" s="3">
        <v>443153.02</v>
      </c>
      <c r="P76" s="3">
        <v>1025496633.63</v>
      </c>
      <c r="Q76" s="3">
        <v>303556666.62</v>
      </c>
      <c r="R76" s="3">
        <v>564998035.82000005</v>
      </c>
      <c r="S76" s="3">
        <v>4915112.25</v>
      </c>
      <c r="T76" s="3">
        <v>753238764.46000004</v>
      </c>
      <c r="U76" s="3">
        <v>2928670.95</v>
      </c>
      <c r="V76" s="3">
        <v>7827429761.6899996</v>
      </c>
      <c r="W76" s="3">
        <v>141718010672.07999</v>
      </c>
    </row>
    <row r="77" spans="1:23" x14ac:dyDescent="0.25">
      <c r="A77" s="2" t="s">
        <v>87</v>
      </c>
      <c r="B77" s="2" t="s">
        <v>103</v>
      </c>
      <c r="C77" s="15">
        <v>70000000</v>
      </c>
      <c r="D77" s="2" t="s">
        <v>213</v>
      </c>
      <c r="E77" s="3">
        <v>61285152129.25</v>
      </c>
      <c r="F77" s="3">
        <v>52266674556.889999</v>
      </c>
      <c r="G77" s="3">
        <v>13671611105.959999</v>
      </c>
      <c r="H77" s="3">
        <v>18290934242.07</v>
      </c>
      <c r="I77" s="3">
        <v>8197535469.1599998</v>
      </c>
      <c r="J77" s="1" t="s">
        <v>18</v>
      </c>
      <c r="K77" s="3">
        <v>2722815527.4200001</v>
      </c>
      <c r="L77" s="3">
        <v>6007539034.0299997</v>
      </c>
      <c r="M77" s="3">
        <v>139110083.43000001</v>
      </c>
      <c r="N77" s="3">
        <v>330129937.83999997</v>
      </c>
      <c r="O77" s="3">
        <v>94227.22</v>
      </c>
      <c r="P77" s="3">
        <v>922418422.09000003</v>
      </c>
      <c r="Q77" s="3">
        <v>82613117.700000003</v>
      </c>
      <c r="R77" s="3">
        <v>736213032.33000004</v>
      </c>
      <c r="S77" s="3">
        <v>1658418.38</v>
      </c>
      <c r="T77" s="3">
        <v>628958235.25</v>
      </c>
      <c r="U77" s="3">
        <v>68958599.959999993</v>
      </c>
      <c r="V77" s="3">
        <v>9018477572.3600006</v>
      </c>
      <c r="W77" s="3">
        <v>174370893711.34</v>
      </c>
    </row>
    <row r="78" spans="1:23" x14ac:dyDescent="0.25">
      <c r="A78" s="2" t="s">
        <v>87</v>
      </c>
      <c r="B78" s="2" t="s">
        <v>104</v>
      </c>
      <c r="C78" s="15">
        <v>78000000</v>
      </c>
      <c r="D78" s="2" t="s">
        <v>213</v>
      </c>
      <c r="E78" s="3">
        <v>54368191354.110001</v>
      </c>
      <c r="F78" s="3">
        <v>49232628650.889999</v>
      </c>
      <c r="G78" s="3">
        <v>12056857053.77</v>
      </c>
      <c r="H78" s="3">
        <v>17647264534.299999</v>
      </c>
      <c r="I78" s="3">
        <v>8037204834.75</v>
      </c>
      <c r="J78" s="1" t="s">
        <v>18</v>
      </c>
      <c r="K78" s="3">
        <v>2549442160.77</v>
      </c>
      <c r="L78" s="3">
        <v>6336165343.75</v>
      </c>
      <c r="M78" s="3">
        <v>24233664.239999998</v>
      </c>
      <c r="N78" s="3">
        <v>307168094.56999999</v>
      </c>
      <c r="O78" s="3">
        <v>2342561.54</v>
      </c>
      <c r="P78" s="3">
        <v>959091538.77999997</v>
      </c>
      <c r="Q78" s="3">
        <v>143236763.34</v>
      </c>
      <c r="R78" s="3">
        <v>434612107.05000001</v>
      </c>
      <c r="S78" s="3">
        <v>234200</v>
      </c>
      <c r="T78" s="3">
        <v>555803735.45000005</v>
      </c>
      <c r="U78" s="3">
        <v>54928693.649999999</v>
      </c>
      <c r="V78" s="3">
        <v>5135562703.2200003</v>
      </c>
      <c r="W78" s="3">
        <v>157844967994.17999</v>
      </c>
    </row>
    <row r="79" spans="1:23" x14ac:dyDescent="0.25">
      <c r="A79" s="2" t="s">
        <v>87</v>
      </c>
      <c r="B79" s="2" t="s">
        <v>105</v>
      </c>
      <c r="C79" s="15">
        <v>55000000</v>
      </c>
      <c r="D79" s="2" t="s">
        <v>213</v>
      </c>
      <c r="E79" s="3">
        <v>2485117602.1999998</v>
      </c>
      <c r="F79" s="3">
        <v>1575560125.8599999</v>
      </c>
      <c r="G79" s="3">
        <v>182767534.63</v>
      </c>
      <c r="H79" s="3">
        <v>834102844.76999998</v>
      </c>
      <c r="I79" s="3">
        <v>186406550.22999999</v>
      </c>
      <c r="J79" s="3">
        <v>109298990.76000001</v>
      </c>
      <c r="K79" s="3">
        <v>43088149.280000001</v>
      </c>
      <c r="L79" s="3">
        <v>147089462.16</v>
      </c>
      <c r="M79" s="1" t="s">
        <v>18</v>
      </c>
      <c r="N79" s="3">
        <v>8498419.5700000003</v>
      </c>
      <c r="O79" s="3">
        <v>0.02</v>
      </c>
      <c r="P79" s="3">
        <v>16757611.75</v>
      </c>
      <c r="Q79" s="3">
        <v>10996183</v>
      </c>
      <c r="R79" s="1" t="s">
        <v>18</v>
      </c>
      <c r="S79" s="3">
        <v>3582154.16</v>
      </c>
      <c r="T79" s="3">
        <v>13280341.300000001</v>
      </c>
      <c r="U79" s="3">
        <v>840946.62</v>
      </c>
      <c r="V79" s="3">
        <v>909557476.34000003</v>
      </c>
      <c r="W79" s="3">
        <v>6526944392.6499996</v>
      </c>
    </row>
    <row r="80" spans="1:23" x14ac:dyDescent="0.25">
      <c r="A80" s="2" t="s">
        <v>87</v>
      </c>
      <c r="B80" s="2" t="s">
        <v>106</v>
      </c>
      <c r="C80" s="15">
        <v>45000000</v>
      </c>
      <c r="D80" s="2" t="s">
        <v>213</v>
      </c>
      <c r="E80" s="3">
        <v>1660183629039.2</v>
      </c>
      <c r="F80" s="3">
        <v>1624507801898.29</v>
      </c>
      <c r="G80" s="3">
        <v>550644989122.15002</v>
      </c>
      <c r="H80" s="3">
        <v>660764553433.34998</v>
      </c>
      <c r="I80" s="3">
        <v>20411495967.650002</v>
      </c>
      <c r="J80" s="1" t="s">
        <v>18</v>
      </c>
      <c r="K80" s="3">
        <v>80295241038.220001</v>
      </c>
      <c r="L80" s="3">
        <v>133469781903.16</v>
      </c>
      <c r="M80" s="3">
        <v>5379119.5899999999</v>
      </c>
      <c r="N80" s="3">
        <v>2996083708.9299998</v>
      </c>
      <c r="O80" s="3">
        <v>3099995.15</v>
      </c>
      <c r="P80" s="3">
        <v>110033228488.27</v>
      </c>
      <c r="Q80" s="3">
        <v>51309191.939999998</v>
      </c>
      <c r="R80" s="3">
        <v>19656188837.970001</v>
      </c>
      <c r="S80" s="3">
        <v>118022552.01000001</v>
      </c>
      <c r="T80" s="3">
        <v>22197818687.52</v>
      </c>
      <c r="U80" s="3">
        <v>9091071413.4099998</v>
      </c>
      <c r="V80" s="3">
        <v>35675827140.910004</v>
      </c>
      <c r="W80" s="3">
        <v>4930105521537.7197</v>
      </c>
    </row>
    <row r="81" spans="1:23" x14ac:dyDescent="0.25">
      <c r="A81" s="2" t="s">
        <v>107</v>
      </c>
      <c r="B81" s="2" t="s">
        <v>108</v>
      </c>
      <c r="C81" s="15">
        <v>12000000</v>
      </c>
      <c r="D81" s="2" t="s">
        <v>213</v>
      </c>
      <c r="E81" s="3">
        <v>38001037105.129997</v>
      </c>
      <c r="F81" s="3">
        <v>30413350896.23</v>
      </c>
      <c r="G81" s="3">
        <v>10446131136.77</v>
      </c>
      <c r="H81" s="3">
        <v>9754669820.1399994</v>
      </c>
      <c r="I81" s="3">
        <v>1560760074.9200001</v>
      </c>
      <c r="J81" s="1" t="s">
        <v>18</v>
      </c>
      <c r="K81" s="3">
        <v>1651060809.45</v>
      </c>
      <c r="L81" s="3">
        <v>5365375832.8800001</v>
      </c>
      <c r="M81" s="3">
        <v>8692319.8900000006</v>
      </c>
      <c r="N81" s="3">
        <v>215175276.28</v>
      </c>
      <c r="O81" s="3">
        <v>9128360.4299999997</v>
      </c>
      <c r="P81" s="3">
        <v>637317821.05999994</v>
      </c>
      <c r="Q81" s="3">
        <v>30295016.07</v>
      </c>
      <c r="R81" s="3">
        <v>197403094.40000001</v>
      </c>
      <c r="S81" s="3">
        <v>1464853.5</v>
      </c>
      <c r="T81" s="3">
        <v>373032355.06</v>
      </c>
      <c r="U81" s="3">
        <v>27893571.640000001</v>
      </c>
      <c r="V81" s="3">
        <v>7587686208.8999996</v>
      </c>
      <c r="W81" s="3">
        <v>106280474552.75</v>
      </c>
    </row>
    <row r="82" spans="1:23" x14ac:dyDescent="0.25">
      <c r="A82" s="2" t="s">
        <v>107</v>
      </c>
      <c r="B82" s="2" t="s">
        <v>109</v>
      </c>
      <c r="C82" s="15">
        <v>18000000</v>
      </c>
      <c r="D82" s="2" t="s">
        <v>213</v>
      </c>
      <c r="E82" s="3">
        <v>84181718291.539993</v>
      </c>
      <c r="F82" s="3">
        <v>65373548345.449997</v>
      </c>
      <c r="G82" s="3">
        <v>17960927787.509998</v>
      </c>
      <c r="H82" s="3">
        <v>22889021217.220001</v>
      </c>
      <c r="I82" s="3">
        <v>6762618969.8500004</v>
      </c>
      <c r="J82" s="1" t="s">
        <v>18</v>
      </c>
      <c r="K82" s="3">
        <v>4509058622.8299999</v>
      </c>
      <c r="L82" s="3">
        <v>8512192508.1599998</v>
      </c>
      <c r="M82" s="3">
        <v>59240601.530000001</v>
      </c>
      <c r="N82" s="3">
        <v>502400798</v>
      </c>
      <c r="O82" s="3">
        <v>348742.08</v>
      </c>
      <c r="P82" s="3">
        <v>1768803684.95</v>
      </c>
      <c r="Q82" s="3">
        <v>125376561.93000001</v>
      </c>
      <c r="R82" s="3">
        <v>448903368.62</v>
      </c>
      <c r="S82" s="3">
        <v>22213444</v>
      </c>
      <c r="T82" s="3">
        <v>1233626818.5899999</v>
      </c>
      <c r="U82" s="3">
        <v>105327590.97</v>
      </c>
      <c r="V82" s="3">
        <v>18808169946.09</v>
      </c>
      <c r="W82" s="3">
        <v>233263497299.32001</v>
      </c>
    </row>
    <row r="83" spans="1:23" x14ac:dyDescent="0.25">
      <c r="A83" s="2" t="s">
        <v>107</v>
      </c>
      <c r="B83" s="2" t="s">
        <v>110</v>
      </c>
      <c r="C83" s="15">
        <v>3000000</v>
      </c>
      <c r="D83" s="2" t="s">
        <v>213</v>
      </c>
      <c r="E83" s="3">
        <v>214979267314.51999</v>
      </c>
      <c r="F83" s="3">
        <v>192456604639.79001</v>
      </c>
      <c r="G83" s="3">
        <v>42685925872.290001</v>
      </c>
      <c r="H83" s="3">
        <v>60192204523.650002</v>
      </c>
      <c r="I83" s="3">
        <v>18174887325.25</v>
      </c>
      <c r="J83" s="1" t="s">
        <v>18</v>
      </c>
      <c r="K83" s="3">
        <v>18614539039.619999</v>
      </c>
      <c r="L83" s="3">
        <v>38471653768.360001</v>
      </c>
      <c r="M83" s="3">
        <v>115692164.51000001</v>
      </c>
      <c r="N83" s="3">
        <v>1453768624.6300001</v>
      </c>
      <c r="O83" s="3">
        <v>920903.29</v>
      </c>
      <c r="P83" s="3">
        <v>7174603628.1199999</v>
      </c>
      <c r="Q83" s="3">
        <v>394012355.88</v>
      </c>
      <c r="R83" s="3">
        <v>1821958296.5</v>
      </c>
      <c r="S83" s="3">
        <v>71420810.329999998</v>
      </c>
      <c r="T83" s="3">
        <v>2397570849.4099998</v>
      </c>
      <c r="U83" s="3">
        <v>436924276.94</v>
      </c>
      <c r="V83" s="3">
        <v>22522662674.73</v>
      </c>
      <c r="W83" s="3">
        <v>621964617067.81995</v>
      </c>
    </row>
    <row r="84" spans="1:23" x14ac:dyDescent="0.25">
      <c r="A84" s="2" t="s">
        <v>107</v>
      </c>
      <c r="B84" s="2" t="s">
        <v>111</v>
      </c>
      <c r="C84" s="15">
        <v>79000000</v>
      </c>
      <c r="D84" s="2" t="s">
        <v>213</v>
      </c>
      <c r="E84" s="3">
        <v>15658736213.299999</v>
      </c>
      <c r="F84" s="3">
        <v>9591584448.0599995</v>
      </c>
      <c r="G84" s="3">
        <v>1824609249.5</v>
      </c>
      <c r="H84" s="3">
        <v>2953491664.4200001</v>
      </c>
      <c r="I84" s="3">
        <v>2075904134.9200001</v>
      </c>
      <c r="J84" s="1" t="s">
        <v>18</v>
      </c>
      <c r="K84" s="3">
        <v>884529354.88</v>
      </c>
      <c r="L84" s="3">
        <v>1173576195.3</v>
      </c>
      <c r="M84" s="3">
        <v>27136988.739999998</v>
      </c>
      <c r="N84" s="3">
        <v>98381967.129999995</v>
      </c>
      <c r="O84" s="3">
        <v>-1709.32</v>
      </c>
      <c r="P84" s="3">
        <v>220669360.61000001</v>
      </c>
      <c r="Q84" s="3">
        <v>10243870.92</v>
      </c>
      <c r="R84" s="3">
        <v>105236108.15000001</v>
      </c>
      <c r="S84" s="3">
        <v>1045181.14</v>
      </c>
      <c r="T84" s="3">
        <v>179970462.56</v>
      </c>
      <c r="U84" s="3">
        <v>10028230.539999999</v>
      </c>
      <c r="V84" s="3">
        <v>6067151765.2399998</v>
      </c>
      <c r="W84" s="3">
        <v>40882293486.089996</v>
      </c>
    </row>
    <row r="85" spans="1:23" x14ac:dyDescent="0.25">
      <c r="A85" s="2" t="s">
        <v>107</v>
      </c>
      <c r="B85" s="2" t="s">
        <v>112</v>
      </c>
      <c r="C85" s="15">
        <v>85000000</v>
      </c>
      <c r="D85" s="2" t="s">
        <v>213</v>
      </c>
      <c r="E85" s="3">
        <v>9842281068.4799995</v>
      </c>
      <c r="F85" s="3">
        <v>5303289080.1499996</v>
      </c>
      <c r="G85" s="3">
        <v>1030619980.04</v>
      </c>
      <c r="H85" s="3">
        <v>1477829240.1199999</v>
      </c>
      <c r="I85" s="3">
        <v>562227803.23000002</v>
      </c>
      <c r="J85" s="1" t="s">
        <v>18</v>
      </c>
      <c r="K85" s="3">
        <v>342660100.16000003</v>
      </c>
      <c r="L85" s="3">
        <v>1117943721.1300001</v>
      </c>
      <c r="M85" s="3">
        <v>410609.32</v>
      </c>
      <c r="N85" s="3">
        <v>49445600.130000003</v>
      </c>
      <c r="O85" s="3">
        <v>233183902.22</v>
      </c>
      <c r="P85" s="3">
        <v>277315246.87</v>
      </c>
      <c r="Q85" s="3">
        <v>7775979.5599999996</v>
      </c>
      <c r="R85" s="3">
        <v>22798794.170000002</v>
      </c>
      <c r="S85" s="3">
        <v>358450</v>
      </c>
      <c r="T85" s="3">
        <v>82495741.680000007</v>
      </c>
      <c r="U85" s="3">
        <v>-93720289.340000004</v>
      </c>
      <c r="V85" s="3">
        <v>4538991988.3299999</v>
      </c>
      <c r="W85" s="3">
        <v>24795907016.25</v>
      </c>
    </row>
    <row r="86" spans="1:23" x14ac:dyDescent="0.25">
      <c r="A86" s="2" t="s">
        <v>107</v>
      </c>
      <c r="B86" s="2" t="s">
        <v>113</v>
      </c>
      <c r="C86" s="15">
        <v>35000000</v>
      </c>
      <c r="D86" s="2" t="s">
        <v>213</v>
      </c>
      <c r="E86" s="3">
        <v>108494197636.24001</v>
      </c>
      <c r="F86" s="3">
        <v>37918179328.309998</v>
      </c>
      <c r="G86" s="3">
        <v>4666276880.1800003</v>
      </c>
      <c r="H86" s="3">
        <v>17708938967.189999</v>
      </c>
      <c r="I86" s="3">
        <v>4221535737.5100002</v>
      </c>
      <c r="J86" s="1" t="s">
        <v>18</v>
      </c>
      <c r="K86" s="3">
        <v>3181546059.3499999</v>
      </c>
      <c r="L86" s="3">
        <v>2147295133.5899999</v>
      </c>
      <c r="M86" s="3">
        <v>186593624.11000001</v>
      </c>
      <c r="N86" s="3">
        <v>374041788.93000001</v>
      </c>
      <c r="O86" s="3">
        <v>686809.57</v>
      </c>
      <c r="P86" s="3">
        <v>3192275022.3899999</v>
      </c>
      <c r="Q86" s="3">
        <v>98754691.349999994</v>
      </c>
      <c r="R86" s="3">
        <v>1147176568.29</v>
      </c>
      <c r="S86" s="3">
        <v>186837</v>
      </c>
      <c r="T86" s="3">
        <v>451260187.02999997</v>
      </c>
      <c r="U86" s="3">
        <v>186908947.05000001</v>
      </c>
      <c r="V86" s="3">
        <v>70576018307.929993</v>
      </c>
      <c r="W86" s="3">
        <v>254551872526.01999</v>
      </c>
    </row>
    <row r="87" spans="1:23" x14ac:dyDescent="0.25">
      <c r="A87" s="2" t="s">
        <v>107</v>
      </c>
      <c r="B87" s="2" t="s">
        <v>114</v>
      </c>
      <c r="C87" s="15">
        <v>60000000</v>
      </c>
      <c r="D87" s="2" t="s">
        <v>213</v>
      </c>
      <c r="E87" s="3">
        <v>150983450589.26999</v>
      </c>
      <c r="F87" s="3">
        <v>124936105816.56</v>
      </c>
      <c r="G87" s="3">
        <v>32551804636.049999</v>
      </c>
      <c r="H87" s="3">
        <v>43187024327.580002</v>
      </c>
      <c r="I87" s="3">
        <v>12618311207.639999</v>
      </c>
      <c r="J87" s="1" t="s">
        <v>18</v>
      </c>
      <c r="K87" s="3">
        <v>10843114503.92</v>
      </c>
      <c r="L87" s="3">
        <v>19330901113.119999</v>
      </c>
      <c r="M87" s="3">
        <v>235464176.97999999</v>
      </c>
      <c r="N87" s="3">
        <v>925296348.60000002</v>
      </c>
      <c r="O87" s="3">
        <v>2575147.9900000002</v>
      </c>
      <c r="P87" s="3">
        <v>2562160979.5900002</v>
      </c>
      <c r="Q87" s="3">
        <v>152804482.33000001</v>
      </c>
      <c r="R87" s="3">
        <v>860883177.96000004</v>
      </c>
      <c r="S87" s="3">
        <v>3651767.46</v>
      </c>
      <c r="T87" s="3">
        <v>1480730701.9400001</v>
      </c>
      <c r="U87" s="3">
        <v>50256712.700000003</v>
      </c>
      <c r="V87" s="3">
        <v>26047344772.709999</v>
      </c>
      <c r="W87" s="3">
        <v>426771880462.40002</v>
      </c>
    </row>
    <row r="88" spans="1:23" x14ac:dyDescent="0.25">
      <c r="A88" s="2" t="s">
        <v>107</v>
      </c>
      <c r="B88" s="2" t="s">
        <v>115</v>
      </c>
      <c r="C88" s="15">
        <v>67000000</v>
      </c>
      <c r="D88" s="2" t="s">
        <v>213</v>
      </c>
      <c r="E88" s="3">
        <v>20567257354.84</v>
      </c>
      <c r="F88" s="3">
        <v>9501226753.6399994</v>
      </c>
      <c r="G88" s="3">
        <v>1110019175.22</v>
      </c>
      <c r="H88" s="3">
        <v>5119209595.1300001</v>
      </c>
      <c r="I88" s="3">
        <v>484893176.88999999</v>
      </c>
      <c r="J88" s="1" t="s">
        <v>18</v>
      </c>
      <c r="K88" s="3">
        <v>974222733.17999995</v>
      </c>
      <c r="L88" s="3">
        <v>401299492.88</v>
      </c>
      <c r="M88" s="3">
        <v>10655563.9</v>
      </c>
      <c r="N88" s="3">
        <v>101683087.52</v>
      </c>
      <c r="O88" s="3">
        <v>11277452.050000001</v>
      </c>
      <c r="P88" s="3">
        <v>645776778.23000002</v>
      </c>
      <c r="Q88" s="3">
        <v>19728883.420000002</v>
      </c>
      <c r="R88" s="3">
        <v>110162677.67</v>
      </c>
      <c r="S88" s="3">
        <v>566306.75</v>
      </c>
      <c r="T88" s="3">
        <v>298385436.80000001</v>
      </c>
      <c r="U88" s="3">
        <v>84670464.109999999</v>
      </c>
      <c r="V88" s="3">
        <v>11066030601.200001</v>
      </c>
      <c r="W88" s="3">
        <v>50507065533.43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"/>
  <sheetViews>
    <sheetView zoomScale="85" zoomScaleNormal="85" workbookViewId="0"/>
  </sheetViews>
  <sheetFormatPr defaultColWidth="19.140625" defaultRowHeight="15" x14ac:dyDescent="0.25"/>
  <cols>
    <col min="1" max="1" width="38.140625" bestFit="1" customWidth="1"/>
    <col min="2" max="2" width="37.7109375" bestFit="1" customWidth="1"/>
    <col min="3" max="3" width="12.28515625" bestFit="1" customWidth="1"/>
    <col min="4" max="4" width="14" bestFit="1" customWidth="1"/>
  </cols>
  <sheetData>
    <row r="1" spans="1:23" ht="135" x14ac:dyDescent="0.25">
      <c r="A1" s="4" t="s">
        <v>116</v>
      </c>
      <c r="B1" s="4" t="s">
        <v>117</v>
      </c>
      <c r="C1" s="4" t="s">
        <v>118</v>
      </c>
      <c r="D1" s="5" t="s">
        <v>19</v>
      </c>
      <c r="E1" s="2" t="s">
        <v>0</v>
      </c>
      <c r="F1" s="2" t="s">
        <v>1</v>
      </c>
      <c r="G1" s="2" t="s">
        <v>13</v>
      </c>
      <c r="H1" s="2" t="s">
        <v>16</v>
      </c>
      <c r="I1" s="2" t="s">
        <v>14</v>
      </c>
      <c r="J1" s="2" t="s">
        <v>9</v>
      </c>
      <c r="K1" s="2" t="s">
        <v>2</v>
      </c>
      <c r="L1" s="2" t="s">
        <v>17</v>
      </c>
      <c r="M1" s="2" t="s">
        <v>15</v>
      </c>
      <c r="N1" s="2" t="s">
        <v>10</v>
      </c>
      <c r="O1" s="2" t="s">
        <v>3</v>
      </c>
      <c r="P1" s="2" t="s">
        <v>4</v>
      </c>
      <c r="Q1" s="2" t="s">
        <v>11</v>
      </c>
      <c r="R1" s="2" t="s">
        <v>5</v>
      </c>
      <c r="S1" s="2" t="s">
        <v>12</v>
      </c>
      <c r="T1" s="2" t="s">
        <v>6</v>
      </c>
      <c r="U1" s="2" t="s">
        <v>7</v>
      </c>
      <c r="V1" s="2" t="s">
        <v>8</v>
      </c>
      <c r="W1" s="2" t="s">
        <v>18</v>
      </c>
    </row>
    <row r="2" spans="1:23" x14ac:dyDescent="0.25">
      <c r="A2" s="6" t="s">
        <v>21</v>
      </c>
      <c r="B2" s="6"/>
      <c r="C2" s="6">
        <v>1</v>
      </c>
      <c r="D2" s="6"/>
      <c r="E2" s="3">
        <v>9921455448252.4102</v>
      </c>
      <c r="F2" s="3">
        <v>8418807398177.4805</v>
      </c>
      <c r="G2" s="3">
        <v>2659434998987.73</v>
      </c>
      <c r="H2" s="3">
        <v>2848484199572.3198</v>
      </c>
      <c r="I2" s="3">
        <v>519887097727.25</v>
      </c>
      <c r="J2" s="3">
        <v>113166090.81</v>
      </c>
      <c r="K2" s="3">
        <v>487411518437.09003</v>
      </c>
      <c r="L2" s="3">
        <v>1181702181351.02</v>
      </c>
      <c r="M2" s="3">
        <v>59379752825.529999</v>
      </c>
      <c r="N2" s="3">
        <v>38779575550.900002</v>
      </c>
      <c r="O2" s="3">
        <v>309655139.43000001</v>
      </c>
      <c r="P2" s="3">
        <v>314776184844.14001</v>
      </c>
      <c r="Q2" s="3">
        <v>26966167211.41</v>
      </c>
      <c r="R2" s="3">
        <v>109672633099.91</v>
      </c>
      <c r="S2" s="3">
        <v>1139035298.0899999</v>
      </c>
      <c r="T2" s="3">
        <v>100118443467.3</v>
      </c>
      <c r="U2" s="3">
        <v>22239251749.84</v>
      </c>
      <c r="V2" s="3">
        <v>1502648050074.9299</v>
      </c>
      <c r="W2" s="3">
        <v>28213324757857.59</v>
      </c>
    </row>
    <row r="3" spans="1:23" x14ac:dyDescent="0.25">
      <c r="A3" s="2" t="s">
        <v>22</v>
      </c>
      <c r="B3" s="2" t="s">
        <v>23</v>
      </c>
      <c r="C3" s="15">
        <v>10000000</v>
      </c>
      <c r="D3" s="2" t="s">
        <v>214</v>
      </c>
      <c r="E3" s="3">
        <v>50869555834.709999</v>
      </c>
      <c r="F3" s="3">
        <v>41588843495.169998</v>
      </c>
      <c r="G3" s="3">
        <v>7827849858.6000004</v>
      </c>
      <c r="H3" s="3">
        <v>15407648188.24</v>
      </c>
      <c r="I3" s="3">
        <v>2238601741.2800002</v>
      </c>
      <c r="J3" s="1" t="s">
        <v>18</v>
      </c>
      <c r="K3" s="3">
        <v>2643032104.04</v>
      </c>
      <c r="L3" s="3">
        <v>9725928819.3299999</v>
      </c>
      <c r="M3" s="3">
        <v>715233848.02999997</v>
      </c>
      <c r="N3" s="3">
        <v>232756591.11000001</v>
      </c>
      <c r="O3" s="3">
        <v>31925.200000000001</v>
      </c>
      <c r="P3" s="3">
        <v>879580487.64999998</v>
      </c>
      <c r="Q3" s="3">
        <v>275661761.55000001</v>
      </c>
      <c r="R3" s="3">
        <v>287753386.11000001</v>
      </c>
      <c r="S3" s="3">
        <v>17479717.34</v>
      </c>
      <c r="T3" s="3">
        <v>470651154.07999998</v>
      </c>
      <c r="U3" s="3">
        <v>66096695.810000002</v>
      </c>
      <c r="V3" s="3">
        <v>9280712339.5400009</v>
      </c>
      <c r="W3" s="3">
        <v>142527417947.79001</v>
      </c>
    </row>
    <row r="4" spans="1:23" x14ac:dyDescent="0.25">
      <c r="A4" s="2" t="s">
        <v>22</v>
      </c>
      <c r="B4" s="2" t="s">
        <v>24</v>
      </c>
      <c r="C4" s="15">
        <v>99000000</v>
      </c>
      <c r="D4" s="2" t="s">
        <v>214</v>
      </c>
      <c r="E4" s="3">
        <v>8776910380.6000004</v>
      </c>
      <c r="F4" s="3">
        <v>6151982025.2600002</v>
      </c>
      <c r="G4" s="3">
        <v>863614498.84000003</v>
      </c>
      <c r="H4" s="3">
        <v>2480775032.48</v>
      </c>
      <c r="I4" s="3">
        <v>408342548.73000002</v>
      </c>
      <c r="J4" s="1" t="s">
        <v>18</v>
      </c>
      <c r="K4" s="3">
        <v>342637328.31</v>
      </c>
      <c r="L4" s="3">
        <v>1421436596.76</v>
      </c>
      <c r="M4" s="3">
        <v>55384284.960000001</v>
      </c>
      <c r="N4" s="3">
        <v>40840927.520000003</v>
      </c>
      <c r="O4" s="3">
        <v>2828.83</v>
      </c>
      <c r="P4" s="3">
        <v>261546522.94999999</v>
      </c>
      <c r="Q4" s="3">
        <v>43643485.020000003</v>
      </c>
      <c r="R4" s="3">
        <v>41162240.159999996</v>
      </c>
      <c r="S4" s="3">
        <v>1287735</v>
      </c>
      <c r="T4" s="3">
        <v>125463310.76000001</v>
      </c>
      <c r="U4" s="3">
        <v>8560943.7899999991</v>
      </c>
      <c r="V4" s="3">
        <v>2624928355.3400002</v>
      </c>
      <c r="W4" s="3">
        <v>23648519045.310001</v>
      </c>
    </row>
    <row r="5" spans="1:23" x14ac:dyDescent="0.25">
      <c r="A5" s="2" t="s">
        <v>22</v>
      </c>
      <c r="B5" s="2" t="s">
        <v>25</v>
      </c>
      <c r="C5" s="15">
        <v>76000000</v>
      </c>
      <c r="D5" s="2" t="s">
        <v>214</v>
      </c>
      <c r="E5" s="3">
        <v>55243634962.169998</v>
      </c>
      <c r="F5" s="3">
        <v>35583519488.300003</v>
      </c>
      <c r="G5" s="3">
        <v>6443701537.5600004</v>
      </c>
      <c r="H5" s="3">
        <v>15251889930.549999</v>
      </c>
      <c r="I5" s="3">
        <v>2665903389.4000001</v>
      </c>
      <c r="J5" s="1" t="s">
        <v>18</v>
      </c>
      <c r="K5" s="3">
        <v>1779815806.4400001</v>
      </c>
      <c r="L5" s="3">
        <v>5949375217.6000004</v>
      </c>
      <c r="M5" s="3">
        <v>1377061164.53</v>
      </c>
      <c r="N5" s="3">
        <v>234866592.43000001</v>
      </c>
      <c r="O5" s="3">
        <v>383671.05</v>
      </c>
      <c r="P5" s="3">
        <v>530547400.41000003</v>
      </c>
      <c r="Q5" s="3">
        <v>229836998.87</v>
      </c>
      <c r="R5" s="3">
        <v>127374873.22</v>
      </c>
      <c r="S5" s="3">
        <v>1110137.17</v>
      </c>
      <c r="T5" s="3">
        <v>518279996.91000003</v>
      </c>
      <c r="U5" s="3">
        <v>336053777.44999999</v>
      </c>
      <c r="V5" s="3">
        <v>19660115473.869999</v>
      </c>
      <c r="W5" s="3">
        <v>145933470417.92999</v>
      </c>
    </row>
    <row r="6" spans="1:23" x14ac:dyDescent="0.25">
      <c r="A6" s="2" t="s">
        <v>22</v>
      </c>
      <c r="B6" s="2" t="s">
        <v>26</v>
      </c>
      <c r="C6" s="15">
        <v>30000000</v>
      </c>
      <c r="D6" s="2" t="s">
        <v>214</v>
      </c>
      <c r="E6" s="3">
        <v>69102897210.389999</v>
      </c>
      <c r="F6" s="3">
        <v>27290385644.549999</v>
      </c>
      <c r="G6" s="3">
        <v>2922941110.77</v>
      </c>
      <c r="H6" s="3">
        <v>15182774772.34</v>
      </c>
      <c r="I6" s="3">
        <v>1011538943.14</v>
      </c>
      <c r="J6" s="1" t="s">
        <v>18</v>
      </c>
      <c r="K6" s="3">
        <v>3140059542.5900002</v>
      </c>
      <c r="L6" s="3">
        <v>2828492374.9299998</v>
      </c>
      <c r="M6" s="3">
        <v>734451978.27999997</v>
      </c>
      <c r="N6" s="3">
        <v>141049193.22999999</v>
      </c>
      <c r="O6" s="3">
        <v>-4818.32</v>
      </c>
      <c r="P6" s="3">
        <v>426673080.75</v>
      </c>
      <c r="Q6" s="3">
        <v>124808619.72</v>
      </c>
      <c r="R6" s="3">
        <v>82953868.310000002</v>
      </c>
      <c r="S6" s="3">
        <v>1185430.18</v>
      </c>
      <c r="T6" s="3">
        <v>305102338.35000002</v>
      </c>
      <c r="U6" s="3">
        <v>16284180.91</v>
      </c>
      <c r="V6" s="3">
        <v>41812511565.839996</v>
      </c>
      <c r="W6" s="3">
        <v>165124105035.95999</v>
      </c>
    </row>
    <row r="7" spans="1:23" x14ac:dyDescent="0.25">
      <c r="A7" s="2" t="s">
        <v>22</v>
      </c>
      <c r="B7" s="2" t="s">
        <v>27</v>
      </c>
      <c r="C7" s="15">
        <v>44000000</v>
      </c>
      <c r="D7" s="2" t="s">
        <v>214</v>
      </c>
      <c r="E7" s="3">
        <v>29823516271.700001</v>
      </c>
      <c r="F7" s="3">
        <v>20458468663.549999</v>
      </c>
      <c r="G7" s="3">
        <v>5772553779.5600004</v>
      </c>
      <c r="H7" s="3">
        <v>7722501693.79</v>
      </c>
      <c r="I7" s="3">
        <v>547522434.04999995</v>
      </c>
      <c r="J7" s="1" t="s">
        <v>18</v>
      </c>
      <c r="K7" s="3">
        <v>894789515.48000002</v>
      </c>
      <c r="L7" s="3">
        <v>2442720395</v>
      </c>
      <c r="M7" s="3">
        <v>2424594501.46</v>
      </c>
      <c r="N7" s="3">
        <v>56068205.710000001</v>
      </c>
      <c r="O7" s="3">
        <v>7231.17</v>
      </c>
      <c r="P7" s="3">
        <v>217033851.05000001</v>
      </c>
      <c r="Q7" s="3">
        <v>59966666.640000001</v>
      </c>
      <c r="R7" s="3">
        <v>57598403.850000001</v>
      </c>
      <c r="S7" s="3">
        <v>164519.16</v>
      </c>
      <c r="T7" s="3">
        <v>99176280.730000004</v>
      </c>
      <c r="U7" s="3">
        <v>29889017.379999999</v>
      </c>
      <c r="V7" s="3">
        <v>9365047608.1499996</v>
      </c>
      <c r="W7" s="3">
        <v>79971619038.429993</v>
      </c>
    </row>
    <row r="8" spans="1:23" x14ac:dyDescent="0.25">
      <c r="A8" s="2" t="s">
        <v>22</v>
      </c>
      <c r="B8" s="2" t="s">
        <v>28</v>
      </c>
      <c r="C8" s="15">
        <v>5000000</v>
      </c>
      <c r="D8" s="2" t="s">
        <v>214</v>
      </c>
      <c r="E8" s="3">
        <v>108781630566.53999</v>
      </c>
      <c r="F8" s="3">
        <v>91333827137.279999</v>
      </c>
      <c r="G8" s="3">
        <v>20064152024.5</v>
      </c>
      <c r="H8" s="3">
        <v>36707265502.849998</v>
      </c>
      <c r="I8" s="3">
        <v>6423407134.6000004</v>
      </c>
      <c r="J8" s="1" t="s">
        <v>18</v>
      </c>
      <c r="K8" s="3">
        <v>7948800761.6400003</v>
      </c>
      <c r="L8" s="3">
        <v>13553978575.360001</v>
      </c>
      <c r="M8" s="3">
        <v>558665535.97000003</v>
      </c>
      <c r="N8" s="3">
        <v>608055294.99000001</v>
      </c>
      <c r="O8" s="3">
        <v>189236.82</v>
      </c>
      <c r="P8" s="3">
        <v>2452840271.3699999</v>
      </c>
      <c r="Q8" s="3">
        <v>288298574.39999998</v>
      </c>
      <c r="R8" s="3">
        <v>763071187.09000003</v>
      </c>
      <c r="S8" s="3">
        <v>7661922.5899999999</v>
      </c>
      <c r="T8" s="3">
        <v>987377369.60000002</v>
      </c>
      <c r="U8" s="3">
        <v>519221877.41000003</v>
      </c>
      <c r="V8" s="3">
        <v>17447803429.259998</v>
      </c>
      <c r="W8" s="3">
        <v>308446246402.27002</v>
      </c>
    </row>
    <row r="9" spans="1:23" x14ac:dyDescent="0.25">
      <c r="A9" s="2" t="s">
        <v>22</v>
      </c>
      <c r="B9" s="2" t="s">
        <v>29</v>
      </c>
      <c r="C9" s="15">
        <v>81000000</v>
      </c>
      <c r="D9" s="2" t="s">
        <v>214</v>
      </c>
      <c r="E9" s="3">
        <v>50336694401.769997</v>
      </c>
      <c r="F9" s="3">
        <v>27651192983.439999</v>
      </c>
      <c r="G9" s="3">
        <v>6067025570.1999998</v>
      </c>
      <c r="H9" s="3">
        <v>11002237661.379999</v>
      </c>
      <c r="I9" s="3">
        <v>2143899983.75</v>
      </c>
      <c r="J9" s="1" t="s">
        <v>18</v>
      </c>
      <c r="K9" s="3">
        <v>1860994851.05</v>
      </c>
      <c r="L9" s="3">
        <v>4358591103.6800003</v>
      </c>
      <c r="M9" s="3">
        <v>687772673.98000002</v>
      </c>
      <c r="N9" s="3">
        <v>252132316.78</v>
      </c>
      <c r="O9" s="3">
        <v>14338.75</v>
      </c>
      <c r="P9" s="3">
        <v>332965942.17000002</v>
      </c>
      <c r="Q9" s="3">
        <v>155694878.21000001</v>
      </c>
      <c r="R9" s="3">
        <v>150863354.53999999</v>
      </c>
      <c r="S9" s="3">
        <v>4436127.66</v>
      </c>
      <c r="T9" s="3">
        <v>513328573.56</v>
      </c>
      <c r="U9" s="3">
        <v>50357794.060000002</v>
      </c>
      <c r="V9" s="3">
        <v>22685501418.330002</v>
      </c>
      <c r="W9" s="3">
        <v>128253703973.31</v>
      </c>
    </row>
    <row r="10" spans="1:23" x14ac:dyDescent="0.25">
      <c r="A10" s="2" t="s">
        <v>22</v>
      </c>
      <c r="B10" s="2" t="s">
        <v>30</v>
      </c>
      <c r="C10" s="15">
        <v>98000000</v>
      </c>
      <c r="D10" s="2" t="s">
        <v>214</v>
      </c>
      <c r="E10" s="3">
        <v>195428064069.88</v>
      </c>
      <c r="F10" s="3">
        <v>131299824963.57001</v>
      </c>
      <c r="G10" s="3">
        <v>46850805337.550003</v>
      </c>
      <c r="H10" s="3">
        <v>30086341592.939999</v>
      </c>
      <c r="I10" s="3">
        <v>3327009798.3099999</v>
      </c>
      <c r="J10" s="1" t="s">
        <v>18</v>
      </c>
      <c r="K10" s="3">
        <v>3176440641.3099999</v>
      </c>
      <c r="L10" s="3">
        <v>16124705614.33</v>
      </c>
      <c r="M10" s="3">
        <v>12033175549.440001</v>
      </c>
      <c r="N10" s="3">
        <v>312432271.64999998</v>
      </c>
      <c r="O10" s="3">
        <v>68202.61</v>
      </c>
      <c r="P10" s="3">
        <v>13758662101.809999</v>
      </c>
      <c r="Q10" s="3">
        <v>2224626064.3499999</v>
      </c>
      <c r="R10" s="3">
        <v>435776192.63</v>
      </c>
      <c r="S10" s="3">
        <v>2916728.74</v>
      </c>
      <c r="T10" s="3">
        <v>1238038174.6800001</v>
      </c>
      <c r="U10" s="3">
        <v>1111376055.71</v>
      </c>
      <c r="V10" s="3">
        <v>64128239106.309998</v>
      </c>
      <c r="W10" s="3">
        <v>521538502465.82001</v>
      </c>
    </row>
    <row r="11" spans="1:23" x14ac:dyDescent="0.25">
      <c r="A11" s="2" t="s">
        <v>22</v>
      </c>
      <c r="B11" s="2" t="s">
        <v>31</v>
      </c>
      <c r="C11" s="15">
        <v>64000000</v>
      </c>
      <c r="D11" s="2" t="s">
        <v>214</v>
      </c>
      <c r="E11" s="3">
        <v>123048219782.08</v>
      </c>
      <c r="F11" s="3">
        <v>113605302618.53</v>
      </c>
      <c r="G11" s="3">
        <v>41229924999.400002</v>
      </c>
      <c r="H11" s="3">
        <v>21409957778.580002</v>
      </c>
      <c r="I11" s="3">
        <v>1390544567.53</v>
      </c>
      <c r="J11" s="1" t="s">
        <v>18</v>
      </c>
      <c r="K11" s="3">
        <v>4724514159.75</v>
      </c>
      <c r="L11" s="3">
        <v>7683895136.8199997</v>
      </c>
      <c r="M11" s="3">
        <v>2135586296.5699999</v>
      </c>
      <c r="N11" s="3">
        <v>196538780.93000001</v>
      </c>
      <c r="O11" s="3">
        <v>324421.40999999997</v>
      </c>
      <c r="P11" s="3">
        <v>2851171008.6500001</v>
      </c>
      <c r="Q11" s="3">
        <v>78079881.930000007</v>
      </c>
      <c r="R11" s="3">
        <v>30778026987.290001</v>
      </c>
      <c r="S11" s="3">
        <v>91318</v>
      </c>
      <c r="T11" s="3">
        <v>634640054.16999996</v>
      </c>
      <c r="U11" s="3">
        <v>19963376.5</v>
      </c>
      <c r="V11" s="3">
        <v>9442917163.5499992</v>
      </c>
      <c r="W11" s="3">
        <v>359229698331.69</v>
      </c>
    </row>
    <row r="12" spans="1:23" x14ac:dyDescent="0.25">
      <c r="A12" s="2" t="s">
        <v>22</v>
      </c>
      <c r="B12" s="2" t="s">
        <v>32</v>
      </c>
      <c r="C12" s="15">
        <v>8000000</v>
      </c>
      <c r="D12" s="2" t="s">
        <v>214</v>
      </c>
      <c r="E12" s="3">
        <v>97876056122.970001</v>
      </c>
      <c r="F12" s="3">
        <v>78760441934.580002</v>
      </c>
      <c r="G12" s="3">
        <v>13299608475.51</v>
      </c>
      <c r="H12" s="3">
        <v>30237042653.490002</v>
      </c>
      <c r="I12" s="3">
        <v>7587702188.3900003</v>
      </c>
      <c r="J12" s="1" t="s">
        <v>18</v>
      </c>
      <c r="K12" s="3">
        <v>5650552278.8100004</v>
      </c>
      <c r="L12" s="3">
        <v>15000439570.360001</v>
      </c>
      <c r="M12" s="3">
        <v>1860025284.0799999</v>
      </c>
      <c r="N12" s="3">
        <v>427125289.74000001</v>
      </c>
      <c r="O12" s="3">
        <v>78237.649999999994</v>
      </c>
      <c r="P12" s="3">
        <v>2158289149.6399999</v>
      </c>
      <c r="Q12" s="3">
        <v>527713903.91000003</v>
      </c>
      <c r="R12" s="3">
        <v>690479184.51999998</v>
      </c>
      <c r="S12" s="3">
        <v>5541903.7699999996</v>
      </c>
      <c r="T12" s="3">
        <v>834202933.90999997</v>
      </c>
      <c r="U12" s="3">
        <v>114374896.63</v>
      </c>
      <c r="V12" s="3">
        <v>19115614188.389999</v>
      </c>
      <c r="W12" s="3">
        <v>274145288196.35001</v>
      </c>
    </row>
    <row r="13" spans="1:23" x14ac:dyDescent="0.25">
      <c r="A13" s="2" t="s">
        <v>22</v>
      </c>
      <c r="B13" s="2" t="s">
        <v>33</v>
      </c>
      <c r="C13" s="15">
        <v>77000000</v>
      </c>
      <c r="D13" s="2" t="s">
        <v>214</v>
      </c>
      <c r="E13" s="3">
        <v>26943417194.27</v>
      </c>
      <c r="F13" s="3">
        <v>11271541980.25</v>
      </c>
      <c r="G13" s="3">
        <v>3937592295.6100001</v>
      </c>
      <c r="H13" s="3">
        <v>3813220762.3499999</v>
      </c>
      <c r="I13" s="3">
        <v>188821459.31999999</v>
      </c>
      <c r="J13" s="1" t="s">
        <v>18</v>
      </c>
      <c r="K13" s="3">
        <v>151848932.31999999</v>
      </c>
      <c r="L13" s="3">
        <v>1135656884.95</v>
      </c>
      <c r="M13" s="3">
        <v>1668752738.6900001</v>
      </c>
      <c r="N13" s="3">
        <v>12609933.17</v>
      </c>
      <c r="O13" s="3">
        <v>47761.57</v>
      </c>
      <c r="P13" s="3">
        <v>225341228.19999999</v>
      </c>
      <c r="Q13" s="3">
        <v>22569240.010000002</v>
      </c>
      <c r="R13" s="3">
        <v>53084899.719999999</v>
      </c>
      <c r="S13" s="1" t="s">
        <v>18</v>
      </c>
      <c r="T13" s="3">
        <v>47879990.950000003</v>
      </c>
      <c r="U13" s="3">
        <v>9857.9599999999991</v>
      </c>
      <c r="V13" s="3">
        <v>15671875214.02</v>
      </c>
      <c r="W13" s="3">
        <v>65144270373.360001</v>
      </c>
    </row>
    <row r="14" spans="1:23" x14ac:dyDescent="0.25">
      <c r="A14" s="2" t="s">
        <v>34</v>
      </c>
      <c r="B14" s="2" t="s">
        <v>35</v>
      </c>
      <c r="C14" s="15">
        <v>33000000</v>
      </c>
      <c r="D14" s="2" t="s">
        <v>214</v>
      </c>
      <c r="E14" s="3">
        <v>52062097418.290001</v>
      </c>
      <c r="F14" s="3">
        <v>35451121226.230003</v>
      </c>
      <c r="G14" s="3">
        <v>6116040899.3000002</v>
      </c>
      <c r="H14" s="3">
        <v>13145757646.92</v>
      </c>
      <c r="I14" s="3">
        <v>3821062313.54</v>
      </c>
      <c r="J14" s="1" t="s">
        <v>18</v>
      </c>
      <c r="K14" s="3">
        <v>3767889016.5999999</v>
      </c>
      <c r="L14" s="3">
        <v>4173869555.9499998</v>
      </c>
      <c r="M14" s="3">
        <v>38670344.890000001</v>
      </c>
      <c r="N14" s="3">
        <v>350866886.48000002</v>
      </c>
      <c r="O14" s="3">
        <v>-15292.65</v>
      </c>
      <c r="P14" s="3">
        <v>904503307.13</v>
      </c>
      <c r="Q14" s="3">
        <v>752393168.79999995</v>
      </c>
      <c r="R14" s="3">
        <v>487391236.18000001</v>
      </c>
      <c r="S14" s="3">
        <v>6575760</v>
      </c>
      <c r="T14" s="3">
        <v>546530145.63</v>
      </c>
      <c r="U14" s="3">
        <v>34109926.649999999</v>
      </c>
      <c r="V14" s="3">
        <v>16610976192.059999</v>
      </c>
      <c r="W14" s="3">
        <v>138269839752</v>
      </c>
    </row>
    <row r="15" spans="1:23" x14ac:dyDescent="0.25">
      <c r="A15" s="2" t="s">
        <v>34</v>
      </c>
      <c r="B15" s="2" t="s">
        <v>36</v>
      </c>
      <c r="C15" s="15">
        <v>22000000</v>
      </c>
      <c r="D15" s="2" t="s">
        <v>214</v>
      </c>
      <c r="E15" s="3">
        <v>155882528878.67999</v>
      </c>
      <c r="F15" s="3">
        <v>138314647843.19</v>
      </c>
      <c r="G15" s="3">
        <v>36496881718.610001</v>
      </c>
      <c r="H15" s="3">
        <v>53259338981.470001</v>
      </c>
      <c r="I15" s="3">
        <v>13785146057.24</v>
      </c>
      <c r="J15" s="1" t="s">
        <v>18</v>
      </c>
      <c r="K15" s="3">
        <v>9225431231.8700008</v>
      </c>
      <c r="L15" s="3">
        <v>16576440632.24</v>
      </c>
      <c r="M15" s="3">
        <v>55677679.060000002</v>
      </c>
      <c r="N15" s="3">
        <v>776472606.42999995</v>
      </c>
      <c r="O15" s="3">
        <v>1663803.57</v>
      </c>
      <c r="P15" s="3">
        <v>3343824421.8000002</v>
      </c>
      <c r="Q15" s="3">
        <v>633771586.49000001</v>
      </c>
      <c r="R15" s="3">
        <v>885175537.26999998</v>
      </c>
      <c r="S15" s="3">
        <v>11230868.25</v>
      </c>
      <c r="T15" s="3">
        <v>2145303463.4000001</v>
      </c>
      <c r="U15" s="3">
        <v>91755861.670000002</v>
      </c>
      <c r="V15" s="3">
        <v>17567881035.490002</v>
      </c>
      <c r="W15" s="3">
        <v>449053172206.72998</v>
      </c>
    </row>
    <row r="16" spans="1:23" x14ac:dyDescent="0.25">
      <c r="A16" s="2" t="s">
        <v>34</v>
      </c>
      <c r="B16" s="2" t="s">
        <v>37</v>
      </c>
      <c r="C16" s="15">
        <v>53000000</v>
      </c>
      <c r="D16" s="2" t="s">
        <v>214</v>
      </c>
      <c r="E16" s="3">
        <v>88065579810.740005</v>
      </c>
      <c r="F16" s="3">
        <v>74989393317.610001</v>
      </c>
      <c r="G16" s="3">
        <v>27945768075.959999</v>
      </c>
      <c r="H16" s="3">
        <v>22096537759.830002</v>
      </c>
      <c r="I16" s="3">
        <v>4880062119.71</v>
      </c>
      <c r="J16" s="1" t="s">
        <v>18</v>
      </c>
      <c r="K16" s="3">
        <v>3202988541.79</v>
      </c>
      <c r="L16" s="3">
        <v>12722418497.969999</v>
      </c>
      <c r="M16" s="3">
        <v>687331388.25</v>
      </c>
      <c r="N16" s="3">
        <v>515938857.25</v>
      </c>
      <c r="O16" s="3">
        <v>279489.27</v>
      </c>
      <c r="P16" s="3">
        <v>1194513980.4300001</v>
      </c>
      <c r="Q16" s="3">
        <v>150135567.93000001</v>
      </c>
      <c r="R16" s="3">
        <v>520676494.55000001</v>
      </c>
      <c r="S16" s="3">
        <v>6140826.1600000001</v>
      </c>
      <c r="T16" s="3">
        <v>664244036.51999998</v>
      </c>
      <c r="U16" s="3">
        <v>51196762.310000002</v>
      </c>
      <c r="V16" s="3">
        <v>13076186493.129999</v>
      </c>
      <c r="W16" s="3">
        <v>250769392019.41</v>
      </c>
    </row>
    <row r="17" spans="1:23" x14ac:dyDescent="0.25">
      <c r="A17" s="2" t="s">
        <v>34</v>
      </c>
      <c r="B17" s="2" t="s">
        <v>38</v>
      </c>
      <c r="C17" s="15">
        <v>56000000</v>
      </c>
      <c r="D17" s="2" t="s">
        <v>214</v>
      </c>
      <c r="E17" s="3">
        <v>52205709184.800003</v>
      </c>
      <c r="F17" s="3">
        <v>35321590822.709999</v>
      </c>
      <c r="G17" s="3">
        <v>5816647283.7399998</v>
      </c>
      <c r="H17" s="3">
        <v>12037510795.459999</v>
      </c>
      <c r="I17" s="3">
        <v>6858823668.54</v>
      </c>
      <c r="J17" s="1" t="s">
        <v>18</v>
      </c>
      <c r="K17" s="3">
        <v>3176528285.8400002</v>
      </c>
      <c r="L17" s="3">
        <v>5235212488.8699999</v>
      </c>
      <c r="M17" s="3">
        <v>20044139.100000001</v>
      </c>
      <c r="N17" s="3">
        <v>273685095.97000003</v>
      </c>
      <c r="O17" s="3">
        <v>93755.77</v>
      </c>
      <c r="P17" s="3">
        <v>670772742.01999998</v>
      </c>
      <c r="Q17" s="3">
        <v>53494403.530000001</v>
      </c>
      <c r="R17" s="3">
        <v>327992291.68000001</v>
      </c>
      <c r="S17" s="3">
        <v>7962591.5199999996</v>
      </c>
      <c r="T17" s="3">
        <v>559940703.40999997</v>
      </c>
      <c r="U17" s="3">
        <v>133527582.84</v>
      </c>
      <c r="V17" s="3">
        <v>16884118362.09</v>
      </c>
      <c r="W17" s="3">
        <v>139583654197.89001</v>
      </c>
    </row>
    <row r="18" spans="1:23" x14ac:dyDescent="0.25">
      <c r="A18" s="2" t="s">
        <v>34</v>
      </c>
      <c r="B18" s="2" t="s">
        <v>39</v>
      </c>
      <c r="C18" s="15">
        <v>57000000</v>
      </c>
      <c r="D18" s="2" t="s">
        <v>214</v>
      </c>
      <c r="E18" s="3">
        <v>128140255761.84</v>
      </c>
      <c r="F18" s="3">
        <v>115791811364.92999</v>
      </c>
      <c r="G18" s="3">
        <v>40975010642.989998</v>
      </c>
      <c r="H18" s="3">
        <v>35817534670.059998</v>
      </c>
      <c r="I18" s="3">
        <v>7248422884.9899998</v>
      </c>
      <c r="J18" s="1" t="s">
        <v>18</v>
      </c>
      <c r="K18" s="3">
        <v>7062913894.5299997</v>
      </c>
      <c r="L18" s="3">
        <v>18314564049.279999</v>
      </c>
      <c r="M18" s="3">
        <v>320165005.13</v>
      </c>
      <c r="N18" s="3">
        <v>719552446.70000005</v>
      </c>
      <c r="O18" s="3">
        <v>517456.04</v>
      </c>
      <c r="P18" s="3">
        <v>1905993943.21</v>
      </c>
      <c r="Q18" s="3">
        <v>823929396.80999994</v>
      </c>
      <c r="R18" s="3">
        <v>581597336.04999995</v>
      </c>
      <c r="S18" s="3">
        <v>2073806.56</v>
      </c>
      <c r="T18" s="3">
        <v>1342678971.4300001</v>
      </c>
      <c r="U18" s="3">
        <v>80785195.480000004</v>
      </c>
      <c r="V18" s="3">
        <v>12348444396.91</v>
      </c>
      <c r="W18" s="3">
        <v>371476251222.94</v>
      </c>
    </row>
    <row r="19" spans="1:23" x14ac:dyDescent="0.25">
      <c r="A19" s="2" t="s">
        <v>34</v>
      </c>
      <c r="B19" s="2" t="s">
        <v>40</v>
      </c>
      <c r="C19" s="15">
        <v>80000000</v>
      </c>
      <c r="D19" s="2" t="s">
        <v>214</v>
      </c>
      <c r="E19" s="3">
        <v>198996821786.39001</v>
      </c>
      <c r="F19" s="3">
        <v>168439301845.35001</v>
      </c>
      <c r="G19" s="3">
        <v>62540234360.279999</v>
      </c>
      <c r="H19" s="3">
        <v>42935217678.580002</v>
      </c>
      <c r="I19" s="3">
        <v>16525445380.83</v>
      </c>
      <c r="J19" s="1" t="s">
        <v>18</v>
      </c>
      <c r="K19" s="3">
        <v>7497024922.3400002</v>
      </c>
      <c r="L19" s="3">
        <v>18255777532.560001</v>
      </c>
      <c r="M19" s="3">
        <v>523168395.01999998</v>
      </c>
      <c r="N19" s="3">
        <v>1033793133.46</v>
      </c>
      <c r="O19" s="3">
        <v>844169.1</v>
      </c>
      <c r="P19" s="3">
        <v>13894429169.77</v>
      </c>
      <c r="Q19" s="3">
        <v>353468161.93000001</v>
      </c>
      <c r="R19" s="3">
        <v>2454822494.6700001</v>
      </c>
      <c r="S19" s="3">
        <v>27997596.27</v>
      </c>
      <c r="T19" s="3">
        <v>1815558232.51</v>
      </c>
      <c r="U19" s="3">
        <v>175412718.15000001</v>
      </c>
      <c r="V19" s="3">
        <v>30557519941.040001</v>
      </c>
      <c r="W19" s="3">
        <v>566026837518.25</v>
      </c>
    </row>
    <row r="20" spans="1:23" x14ac:dyDescent="0.25">
      <c r="A20" s="2" t="s">
        <v>34</v>
      </c>
      <c r="B20" s="2" t="s">
        <v>41</v>
      </c>
      <c r="C20" s="15">
        <v>88000000</v>
      </c>
      <c r="D20" s="2" t="s">
        <v>214</v>
      </c>
      <c r="E20" s="3">
        <v>23948492253</v>
      </c>
      <c r="F20" s="3">
        <v>15716981679.889999</v>
      </c>
      <c r="G20" s="3">
        <v>2750235913.6900001</v>
      </c>
      <c r="H20" s="3">
        <v>6353092438.8999996</v>
      </c>
      <c r="I20" s="3">
        <v>1732359843.46</v>
      </c>
      <c r="J20" s="1" t="s">
        <v>18</v>
      </c>
      <c r="K20" s="3">
        <v>1499750591.98</v>
      </c>
      <c r="L20" s="3">
        <v>2223285861.2800002</v>
      </c>
      <c r="M20" s="3">
        <v>14030667.82</v>
      </c>
      <c r="N20" s="3">
        <v>161873812.62</v>
      </c>
      <c r="O20" s="3">
        <v>46609.01</v>
      </c>
      <c r="P20" s="3">
        <v>409363397.39999998</v>
      </c>
      <c r="Q20" s="3">
        <v>107300656.73</v>
      </c>
      <c r="R20" s="3">
        <v>233630100.11000001</v>
      </c>
      <c r="S20" s="3">
        <v>958344.5</v>
      </c>
      <c r="T20" s="3">
        <v>182299046.72999999</v>
      </c>
      <c r="U20" s="3">
        <v>2388295.2000000002</v>
      </c>
      <c r="V20" s="3">
        <v>8231510573.1099997</v>
      </c>
      <c r="W20" s="3">
        <v>63567600085.43</v>
      </c>
    </row>
    <row r="21" spans="1:23" x14ac:dyDescent="0.25">
      <c r="A21" s="2" t="s">
        <v>34</v>
      </c>
      <c r="B21" s="2" t="s">
        <v>42</v>
      </c>
      <c r="C21" s="15">
        <v>89000000</v>
      </c>
      <c r="D21" s="2" t="s">
        <v>214</v>
      </c>
      <c r="E21" s="3">
        <v>31701583671.509998</v>
      </c>
      <c r="F21" s="3">
        <v>23845392594.169998</v>
      </c>
      <c r="G21" s="3">
        <v>3002981530.1999998</v>
      </c>
      <c r="H21" s="3">
        <v>7487758056.75</v>
      </c>
      <c r="I21" s="3">
        <v>7287652678.0299997</v>
      </c>
      <c r="J21" s="1" t="s">
        <v>18</v>
      </c>
      <c r="K21" s="3">
        <v>1285776155.97</v>
      </c>
      <c r="L21" s="3">
        <v>3631246688.1700001</v>
      </c>
      <c r="M21" s="3">
        <v>20244425.18</v>
      </c>
      <c r="N21" s="3">
        <v>142731192.41999999</v>
      </c>
      <c r="O21" s="3">
        <v>-83566.38</v>
      </c>
      <c r="P21" s="3">
        <v>326600950.29000002</v>
      </c>
      <c r="Q21" s="3">
        <v>42814120.109999999</v>
      </c>
      <c r="R21" s="3">
        <v>253881577.21000001</v>
      </c>
      <c r="S21" s="3">
        <v>358000</v>
      </c>
      <c r="T21" s="3">
        <v>311582319.04000002</v>
      </c>
      <c r="U21" s="3">
        <v>2859058.47</v>
      </c>
      <c r="V21" s="3">
        <v>7856191077.3400002</v>
      </c>
      <c r="W21" s="3">
        <v>87199570528.479996</v>
      </c>
    </row>
    <row r="22" spans="1:23" x14ac:dyDescent="0.25">
      <c r="A22" s="2" t="s">
        <v>34</v>
      </c>
      <c r="B22" s="2" t="s">
        <v>43</v>
      </c>
      <c r="C22" s="15">
        <v>92000000</v>
      </c>
      <c r="D22" s="2" t="s">
        <v>214</v>
      </c>
      <c r="E22" s="3">
        <v>246416127880.07001</v>
      </c>
      <c r="F22" s="3">
        <v>226630720203.07001</v>
      </c>
      <c r="G22" s="3">
        <v>87738402849.600006</v>
      </c>
      <c r="H22" s="3">
        <v>58164327594.529999</v>
      </c>
      <c r="I22" s="3">
        <v>26159879444.75</v>
      </c>
      <c r="J22" s="1" t="s">
        <v>18</v>
      </c>
      <c r="K22" s="3">
        <v>10237142178.18</v>
      </c>
      <c r="L22" s="3">
        <v>31196314050.450001</v>
      </c>
      <c r="M22" s="3">
        <v>64213208.299999997</v>
      </c>
      <c r="N22" s="3">
        <v>1188906460.9300001</v>
      </c>
      <c r="O22" s="3">
        <v>1036772.6</v>
      </c>
      <c r="P22" s="3">
        <v>4866030903.8500004</v>
      </c>
      <c r="Q22" s="3">
        <v>643690883.99000001</v>
      </c>
      <c r="R22" s="3">
        <v>991352220.34000003</v>
      </c>
      <c r="S22" s="3">
        <v>1049817.5</v>
      </c>
      <c r="T22" s="3">
        <v>3021534848.0599999</v>
      </c>
      <c r="U22" s="3">
        <v>1028644387.83</v>
      </c>
      <c r="V22" s="3">
        <v>19785407677</v>
      </c>
      <c r="W22" s="3">
        <v>718134781381.05005</v>
      </c>
    </row>
    <row r="23" spans="1:23" x14ac:dyDescent="0.25">
      <c r="A23" s="2" t="s">
        <v>34</v>
      </c>
      <c r="B23" s="2" t="s">
        <v>44</v>
      </c>
      <c r="C23" s="15">
        <v>36000000</v>
      </c>
      <c r="D23" s="2" t="s">
        <v>214</v>
      </c>
      <c r="E23" s="3">
        <v>157685795302.34</v>
      </c>
      <c r="F23" s="3">
        <v>146259897041.39999</v>
      </c>
      <c r="G23" s="3">
        <v>47262650033.5</v>
      </c>
      <c r="H23" s="3">
        <v>46471633248.32</v>
      </c>
      <c r="I23" s="3">
        <v>14736566896.559999</v>
      </c>
      <c r="J23" s="1" t="s">
        <v>18</v>
      </c>
      <c r="K23" s="3">
        <v>7866951614.1499996</v>
      </c>
      <c r="L23" s="3">
        <v>22366906694.27</v>
      </c>
      <c r="M23" s="3">
        <v>48643658.549999997</v>
      </c>
      <c r="N23" s="3">
        <v>821322590.37</v>
      </c>
      <c r="O23" s="3">
        <v>1199517.29</v>
      </c>
      <c r="P23" s="3">
        <v>2927814863.9099998</v>
      </c>
      <c r="Q23" s="3">
        <v>317167245.11000001</v>
      </c>
      <c r="R23" s="3">
        <v>922296055.07000005</v>
      </c>
      <c r="S23" s="3">
        <v>2534207</v>
      </c>
      <c r="T23" s="3">
        <v>2227637138.6100001</v>
      </c>
      <c r="U23" s="3">
        <v>96312633.680000007</v>
      </c>
      <c r="V23" s="3">
        <v>11425898260.940001</v>
      </c>
      <c r="W23" s="3">
        <v>461441227001.07001</v>
      </c>
    </row>
    <row r="24" spans="1:23" x14ac:dyDescent="0.25">
      <c r="A24" s="2" t="s">
        <v>34</v>
      </c>
      <c r="B24" s="2" t="s">
        <v>45</v>
      </c>
      <c r="C24" s="15">
        <v>63000000</v>
      </c>
      <c r="D24" s="2" t="s">
        <v>214</v>
      </c>
      <c r="E24" s="3">
        <v>85939556171.729996</v>
      </c>
      <c r="F24" s="3">
        <v>69129307507.199997</v>
      </c>
      <c r="G24" s="3">
        <v>18012664844.68</v>
      </c>
      <c r="H24" s="3">
        <v>24346232796.150002</v>
      </c>
      <c r="I24" s="3">
        <v>5424151602.1400003</v>
      </c>
      <c r="J24" s="1" t="s">
        <v>18</v>
      </c>
      <c r="K24" s="3">
        <v>5063664382.2399998</v>
      </c>
      <c r="L24" s="3">
        <v>12700084842.540001</v>
      </c>
      <c r="M24" s="3">
        <v>56361495.149999999</v>
      </c>
      <c r="N24" s="3">
        <v>595148261.27999997</v>
      </c>
      <c r="O24" s="3">
        <v>133249.75</v>
      </c>
      <c r="P24" s="3">
        <v>967512257.48000002</v>
      </c>
      <c r="Q24" s="3">
        <v>178517298.65000001</v>
      </c>
      <c r="R24" s="3">
        <v>385906563.63999999</v>
      </c>
      <c r="S24" s="3">
        <v>14277145.32</v>
      </c>
      <c r="T24" s="3">
        <v>1016836250.41</v>
      </c>
      <c r="U24" s="3">
        <v>9275930.6999999993</v>
      </c>
      <c r="V24" s="3">
        <v>16810248664.530001</v>
      </c>
      <c r="W24" s="3">
        <v>240649879263.59</v>
      </c>
    </row>
    <row r="25" spans="1:23" x14ac:dyDescent="0.25">
      <c r="A25" s="2" t="s">
        <v>34</v>
      </c>
      <c r="B25" s="2" t="s">
        <v>46</v>
      </c>
      <c r="C25" s="15">
        <v>94000000</v>
      </c>
      <c r="D25" s="2" t="s">
        <v>214</v>
      </c>
      <c r="E25" s="3">
        <v>67108393512.830002</v>
      </c>
      <c r="F25" s="3">
        <v>53217638890.220001</v>
      </c>
      <c r="G25" s="3">
        <v>17078964281.26</v>
      </c>
      <c r="H25" s="3">
        <v>19166469691.509998</v>
      </c>
      <c r="I25" s="3">
        <v>4893578855.46</v>
      </c>
      <c r="J25" s="1" t="s">
        <v>18</v>
      </c>
      <c r="K25" s="3">
        <v>3638740279.4299998</v>
      </c>
      <c r="L25" s="3">
        <v>5555728746.8500004</v>
      </c>
      <c r="M25" s="3">
        <v>18557627.260000002</v>
      </c>
      <c r="N25" s="3">
        <v>377566195.32999998</v>
      </c>
      <c r="O25" s="3">
        <v>17823.62</v>
      </c>
      <c r="P25" s="3">
        <v>935624896</v>
      </c>
      <c r="Q25" s="3">
        <v>156906163.63</v>
      </c>
      <c r="R25" s="3">
        <v>276648160.16000003</v>
      </c>
      <c r="S25" s="3">
        <v>2772588.42</v>
      </c>
      <c r="T25" s="3">
        <v>917560300.22000003</v>
      </c>
      <c r="U25" s="3">
        <v>13793365.9</v>
      </c>
      <c r="V25" s="3">
        <v>13890754622.610001</v>
      </c>
      <c r="W25" s="3">
        <v>187249716000.70999</v>
      </c>
    </row>
    <row r="26" spans="1:23" x14ac:dyDescent="0.25">
      <c r="A26" s="2" t="s">
        <v>34</v>
      </c>
      <c r="B26" s="2" t="s">
        <v>47</v>
      </c>
      <c r="C26" s="15">
        <v>73000000</v>
      </c>
      <c r="D26" s="2" t="s">
        <v>214</v>
      </c>
      <c r="E26" s="3">
        <v>51897126181.050003</v>
      </c>
      <c r="F26" s="3">
        <v>43432384044.470001</v>
      </c>
      <c r="G26" s="3">
        <v>10544980625.17</v>
      </c>
      <c r="H26" s="3">
        <v>12291939332.219999</v>
      </c>
      <c r="I26" s="3">
        <v>11725021292.23</v>
      </c>
      <c r="J26" s="1" t="s">
        <v>18</v>
      </c>
      <c r="K26" s="3">
        <v>2281255883.23</v>
      </c>
      <c r="L26" s="3">
        <v>4470687760.9899998</v>
      </c>
      <c r="M26" s="3">
        <v>18830441.030000001</v>
      </c>
      <c r="N26" s="3">
        <v>255915368.16999999</v>
      </c>
      <c r="O26" s="3">
        <v>2259937.66</v>
      </c>
      <c r="P26" s="3">
        <v>425788078.91000003</v>
      </c>
      <c r="Q26" s="3">
        <v>179120835.83000001</v>
      </c>
      <c r="R26" s="3">
        <v>225911269.58000001</v>
      </c>
      <c r="S26" s="3">
        <v>1064120</v>
      </c>
      <c r="T26" s="3">
        <v>751976226.69000006</v>
      </c>
      <c r="U26" s="3">
        <v>37648684.640000001</v>
      </c>
      <c r="V26" s="3">
        <v>8464742136.5799999</v>
      </c>
      <c r="W26" s="3">
        <v>147006652218.45001</v>
      </c>
    </row>
    <row r="27" spans="1:23" x14ac:dyDescent="0.25">
      <c r="A27" s="2" t="s">
        <v>34</v>
      </c>
      <c r="B27" s="2" t="s">
        <v>48</v>
      </c>
      <c r="C27" s="15">
        <v>97000000</v>
      </c>
      <c r="D27" s="2" t="s">
        <v>214</v>
      </c>
      <c r="E27" s="3">
        <v>45812577379.720001</v>
      </c>
      <c r="F27" s="3">
        <v>30823560295.540001</v>
      </c>
      <c r="G27" s="3">
        <v>8018146535.0500002</v>
      </c>
      <c r="H27" s="3">
        <v>10231193563.059999</v>
      </c>
      <c r="I27" s="3">
        <v>3365397800.3800001</v>
      </c>
      <c r="J27" s="1" t="s">
        <v>18</v>
      </c>
      <c r="K27" s="3">
        <v>2866334302.21</v>
      </c>
      <c r="L27" s="3">
        <v>3598124383.6700001</v>
      </c>
      <c r="M27" s="3">
        <v>14303083.369999999</v>
      </c>
      <c r="N27" s="3">
        <v>269721938.56999999</v>
      </c>
      <c r="O27" s="3">
        <v>211587.05</v>
      </c>
      <c r="P27" s="3">
        <v>993822095.82000005</v>
      </c>
      <c r="Q27" s="3">
        <v>66455487.07</v>
      </c>
      <c r="R27" s="3">
        <v>639025039.08000004</v>
      </c>
      <c r="S27" s="3">
        <v>754724</v>
      </c>
      <c r="T27" s="3">
        <v>630256003.48000002</v>
      </c>
      <c r="U27" s="3">
        <v>20363952.809999999</v>
      </c>
      <c r="V27" s="3">
        <v>14989017084.18</v>
      </c>
      <c r="W27" s="3">
        <v>122339265255.06</v>
      </c>
    </row>
    <row r="28" spans="1:23" x14ac:dyDescent="0.25">
      <c r="A28" s="2" t="s">
        <v>49</v>
      </c>
      <c r="B28" s="2" t="s">
        <v>50</v>
      </c>
      <c r="C28" s="15">
        <v>11000000</v>
      </c>
      <c r="D28" s="2" t="s">
        <v>214</v>
      </c>
      <c r="E28" s="3">
        <v>75787331586.990005</v>
      </c>
      <c r="F28" s="3">
        <v>60614636550.550003</v>
      </c>
      <c r="G28" s="3">
        <v>16606242492.280001</v>
      </c>
      <c r="H28" s="3">
        <v>22004449165.700001</v>
      </c>
      <c r="I28" s="3">
        <v>3643898146.5900002</v>
      </c>
      <c r="J28" s="1" t="s">
        <v>18</v>
      </c>
      <c r="K28" s="3">
        <v>4052969336.1300001</v>
      </c>
      <c r="L28" s="3">
        <v>8345062786.0699997</v>
      </c>
      <c r="M28" s="3">
        <v>2519933255.6599998</v>
      </c>
      <c r="N28" s="3">
        <v>297460355.56999999</v>
      </c>
      <c r="O28" s="3">
        <v>1085053.6200000001</v>
      </c>
      <c r="P28" s="3">
        <v>1034802002.5599999</v>
      </c>
      <c r="Q28" s="3">
        <v>791046179.73000002</v>
      </c>
      <c r="R28" s="3">
        <v>528079600.55000001</v>
      </c>
      <c r="S28" s="3">
        <v>1111851.98</v>
      </c>
      <c r="T28" s="3">
        <v>488038064.92000002</v>
      </c>
      <c r="U28" s="3">
        <v>18145069.059999999</v>
      </c>
      <c r="V28" s="3">
        <v>15172695036.440001</v>
      </c>
      <c r="W28" s="3">
        <v>211906986534.39999</v>
      </c>
    </row>
    <row r="29" spans="1:23" x14ac:dyDescent="0.25">
      <c r="A29" s="2" t="s">
        <v>49</v>
      </c>
      <c r="B29" s="2" t="s">
        <v>51</v>
      </c>
      <c r="C29" s="15">
        <v>19000000</v>
      </c>
      <c r="D29" s="2" t="s">
        <v>214</v>
      </c>
      <c r="E29" s="3">
        <v>72500902967.529999</v>
      </c>
      <c r="F29" s="3">
        <v>64387839538.889999</v>
      </c>
      <c r="G29" s="3">
        <v>21495569947.009998</v>
      </c>
      <c r="H29" s="3">
        <v>16917407869.25</v>
      </c>
      <c r="I29" s="3">
        <v>5780301271.0600004</v>
      </c>
      <c r="J29" s="1" t="s">
        <v>18</v>
      </c>
      <c r="K29" s="3">
        <v>3259436500.4299998</v>
      </c>
      <c r="L29" s="3">
        <v>13244964449.42</v>
      </c>
      <c r="M29" s="3">
        <v>44637212.119999997</v>
      </c>
      <c r="N29" s="3">
        <v>342620386.77999997</v>
      </c>
      <c r="O29" s="3">
        <v>77708.77</v>
      </c>
      <c r="P29" s="3">
        <v>745485836.65999997</v>
      </c>
      <c r="Q29" s="3">
        <v>944303401.74000001</v>
      </c>
      <c r="R29" s="3">
        <v>505746829.98000002</v>
      </c>
      <c r="S29" s="3">
        <v>627497.65</v>
      </c>
      <c r="T29" s="3">
        <v>893128155.41999996</v>
      </c>
      <c r="U29" s="3">
        <v>43326180.450000003</v>
      </c>
      <c r="V29" s="3">
        <v>8113063428.6400003</v>
      </c>
      <c r="W29" s="3">
        <v>209219439181.79999</v>
      </c>
    </row>
    <row r="30" spans="1:23" x14ac:dyDescent="0.25">
      <c r="A30" s="2" t="s">
        <v>49</v>
      </c>
      <c r="B30" s="2" t="s">
        <v>52</v>
      </c>
      <c r="C30" s="15">
        <v>27000000</v>
      </c>
      <c r="D30" s="2" t="s">
        <v>214</v>
      </c>
      <c r="E30" s="3">
        <v>101580509815.09</v>
      </c>
      <c r="F30" s="3">
        <v>41891952705.519997</v>
      </c>
      <c r="G30" s="3">
        <v>8076101631.3800001</v>
      </c>
      <c r="H30" s="3">
        <v>14897260094.91</v>
      </c>
      <c r="I30" s="3">
        <v>3037384514.6799998</v>
      </c>
      <c r="J30" s="1" t="s">
        <v>18</v>
      </c>
      <c r="K30" s="3">
        <v>6597859708.1000004</v>
      </c>
      <c r="L30" s="3">
        <v>6460928404.6999998</v>
      </c>
      <c r="M30" s="3">
        <v>215153481.62</v>
      </c>
      <c r="N30" s="3">
        <v>328233804.13</v>
      </c>
      <c r="O30" s="3">
        <v>169916.87</v>
      </c>
      <c r="P30" s="3">
        <v>854021328.15999997</v>
      </c>
      <c r="Q30" s="3">
        <v>108059517.54000001</v>
      </c>
      <c r="R30" s="3">
        <v>395557664.85000002</v>
      </c>
      <c r="S30" s="3">
        <v>109855556.40000001</v>
      </c>
      <c r="T30" s="3">
        <v>478756535.52999997</v>
      </c>
      <c r="U30" s="3">
        <v>116791673.31999999</v>
      </c>
      <c r="V30" s="3">
        <v>59688557109.57</v>
      </c>
      <c r="W30" s="3">
        <v>244837153462.37</v>
      </c>
    </row>
    <row r="31" spans="1:23" x14ac:dyDescent="0.25">
      <c r="A31" s="2" t="s">
        <v>49</v>
      </c>
      <c r="B31" s="2" t="s">
        <v>53</v>
      </c>
      <c r="C31" s="15">
        <v>41000000</v>
      </c>
      <c r="D31" s="2" t="s">
        <v>214</v>
      </c>
      <c r="E31" s="3">
        <v>138084925172.95001</v>
      </c>
      <c r="F31" s="3">
        <v>132580760328.06</v>
      </c>
      <c r="G31" s="3">
        <v>56071639769.650002</v>
      </c>
      <c r="H31" s="3">
        <v>34317648090.98</v>
      </c>
      <c r="I31" s="3">
        <v>6726539531.9099998</v>
      </c>
      <c r="J31" s="1" t="s">
        <v>18</v>
      </c>
      <c r="K31" s="3">
        <v>3895603038.1700001</v>
      </c>
      <c r="L31" s="3">
        <v>22751953023.189999</v>
      </c>
      <c r="M31" s="3">
        <v>374616299.48000002</v>
      </c>
      <c r="N31" s="3">
        <v>620517041.99000001</v>
      </c>
      <c r="O31" s="3">
        <v>64350.720000000001</v>
      </c>
      <c r="P31" s="3">
        <v>3619751226.46</v>
      </c>
      <c r="Q31" s="3">
        <v>874690924.69000006</v>
      </c>
      <c r="R31" s="3">
        <v>1365562197.45</v>
      </c>
      <c r="S31" s="3">
        <v>8400960.1999999993</v>
      </c>
      <c r="T31" s="3">
        <v>739272788.98000002</v>
      </c>
      <c r="U31" s="3">
        <v>504599870.44</v>
      </c>
      <c r="V31" s="3">
        <v>5504164844.8900003</v>
      </c>
      <c r="W31" s="3">
        <v>408040709460.21002</v>
      </c>
    </row>
    <row r="32" spans="1:23" x14ac:dyDescent="0.25">
      <c r="A32" s="2" t="s">
        <v>49</v>
      </c>
      <c r="B32" s="2" t="s">
        <v>54</v>
      </c>
      <c r="C32" s="15">
        <v>47000000</v>
      </c>
      <c r="D32" s="2" t="s">
        <v>214</v>
      </c>
      <c r="E32" s="3">
        <v>64180457601.760002</v>
      </c>
      <c r="F32" s="3">
        <v>59073176693.629997</v>
      </c>
      <c r="G32" s="3">
        <v>17615406889.77</v>
      </c>
      <c r="H32" s="3">
        <v>25354067010.639999</v>
      </c>
      <c r="I32" s="3">
        <v>1521177667.77</v>
      </c>
      <c r="J32" s="1" t="s">
        <v>18</v>
      </c>
      <c r="K32" s="3">
        <v>4020572405.6999998</v>
      </c>
      <c r="L32" s="3">
        <v>6664181580.9399996</v>
      </c>
      <c r="M32" s="3">
        <v>1208658053.55</v>
      </c>
      <c r="N32" s="3">
        <v>226270354.97999999</v>
      </c>
      <c r="O32" s="3">
        <v>20814.18</v>
      </c>
      <c r="P32" s="3">
        <v>1449698014.1300001</v>
      </c>
      <c r="Q32" s="3">
        <v>228766956.72999999</v>
      </c>
      <c r="R32" s="3">
        <v>261956509.30000001</v>
      </c>
      <c r="S32" s="3">
        <v>1376821.07</v>
      </c>
      <c r="T32" s="3">
        <v>381808345.99000001</v>
      </c>
      <c r="U32" s="3">
        <v>32385973.41</v>
      </c>
      <c r="V32" s="3">
        <v>5107280908.1300001</v>
      </c>
      <c r="W32" s="3">
        <v>187327262601.67999</v>
      </c>
    </row>
    <row r="33" spans="1:23" x14ac:dyDescent="0.25">
      <c r="A33" s="2" t="s">
        <v>49</v>
      </c>
      <c r="B33" s="2" t="s">
        <v>55</v>
      </c>
      <c r="C33" s="15">
        <v>11800000</v>
      </c>
      <c r="D33" s="2" t="s">
        <v>214</v>
      </c>
      <c r="E33" s="3">
        <v>18316814878.740002</v>
      </c>
      <c r="F33" s="3">
        <v>17444212090.130001</v>
      </c>
      <c r="G33" s="3">
        <v>2930635225.8800001</v>
      </c>
      <c r="H33" s="3">
        <v>2114036009.3</v>
      </c>
      <c r="I33" s="3">
        <v>102529033.12</v>
      </c>
      <c r="J33" s="1" t="s">
        <v>18</v>
      </c>
      <c r="K33" s="3">
        <v>125741540.43000001</v>
      </c>
      <c r="L33" s="3">
        <v>6055847023.2700005</v>
      </c>
      <c r="M33" s="3">
        <v>84783399.329999998</v>
      </c>
      <c r="N33" s="3">
        <v>16574535.77</v>
      </c>
      <c r="O33" s="3">
        <v>12055.25</v>
      </c>
      <c r="P33" s="3">
        <v>89039068.900000006</v>
      </c>
      <c r="Q33" s="3">
        <v>129521370.95</v>
      </c>
      <c r="R33" s="3">
        <v>5372546112.8000002</v>
      </c>
      <c r="S33" s="3">
        <v>26354494.550000001</v>
      </c>
      <c r="T33" s="3">
        <v>134303867.05000001</v>
      </c>
      <c r="U33" s="3">
        <v>235376686.66</v>
      </c>
      <c r="V33" s="3">
        <v>872602788.61000001</v>
      </c>
      <c r="W33" s="3">
        <v>54050930180.739998</v>
      </c>
    </row>
    <row r="34" spans="1:23" x14ac:dyDescent="0.25">
      <c r="A34" s="2" t="s">
        <v>49</v>
      </c>
      <c r="B34" s="2" t="s">
        <v>56</v>
      </c>
      <c r="C34" s="15">
        <v>49000000</v>
      </c>
      <c r="D34" s="2" t="s">
        <v>214</v>
      </c>
      <c r="E34" s="3">
        <v>29173291701.349998</v>
      </c>
      <c r="F34" s="3">
        <v>23407741877.32</v>
      </c>
      <c r="G34" s="3">
        <v>5671225175.5600004</v>
      </c>
      <c r="H34" s="3">
        <v>8012575130.3000002</v>
      </c>
      <c r="I34" s="3">
        <v>2513266615.8099999</v>
      </c>
      <c r="J34" s="1" t="s">
        <v>18</v>
      </c>
      <c r="K34" s="3">
        <v>1417264499.3499999</v>
      </c>
      <c r="L34" s="3">
        <v>4266233434.4400001</v>
      </c>
      <c r="M34" s="3">
        <v>27199113.199999999</v>
      </c>
      <c r="N34" s="3">
        <v>181903839.65000001</v>
      </c>
      <c r="O34" s="3">
        <v>56285.56</v>
      </c>
      <c r="P34" s="3">
        <v>449424456.77999997</v>
      </c>
      <c r="Q34" s="3">
        <v>264629154.15000001</v>
      </c>
      <c r="R34" s="3">
        <v>183881456.78999999</v>
      </c>
      <c r="S34" s="3">
        <v>927916.21</v>
      </c>
      <c r="T34" s="3">
        <v>343557529.57999998</v>
      </c>
      <c r="U34" s="3">
        <v>30439278.77</v>
      </c>
      <c r="V34" s="3">
        <v>5765549824.0299997</v>
      </c>
      <c r="W34" s="3">
        <v>81709167288.850006</v>
      </c>
    </row>
    <row r="35" spans="1:23" x14ac:dyDescent="0.25">
      <c r="A35" s="2" t="s">
        <v>49</v>
      </c>
      <c r="B35" s="2" t="s">
        <v>57</v>
      </c>
      <c r="C35" s="15">
        <v>58000000</v>
      </c>
      <c r="D35" s="2" t="s">
        <v>214</v>
      </c>
      <c r="E35" s="3">
        <v>27440140366.77</v>
      </c>
      <c r="F35" s="3">
        <v>18003247371.889999</v>
      </c>
      <c r="G35" s="3">
        <v>3222258683.0900002</v>
      </c>
      <c r="H35" s="3">
        <v>6912675865.5200005</v>
      </c>
      <c r="I35" s="3">
        <v>3021100412.6599998</v>
      </c>
      <c r="J35" s="1" t="s">
        <v>18</v>
      </c>
      <c r="K35" s="3">
        <v>1477593072.0799999</v>
      </c>
      <c r="L35" s="3">
        <v>2133653733.3499999</v>
      </c>
      <c r="M35" s="3">
        <v>17642633.329999998</v>
      </c>
      <c r="N35" s="3">
        <v>139204504.13</v>
      </c>
      <c r="O35" s="3">
        <v>484541.67</v>
      </c>
      <c r="P35" s="3">
        <v>444959016.63</v>
      </c>
      <c r="Q35" s="3">
        <v>166309511.37</v>
      </c>
      <c r="R35" s="3">
        <v>161834032.71000001</v>
      </c>
      <c r="S35" s="3">
        <v>914737.21</v>
      </c>
      <c r="T35" s="3">
        <v>260446597.99000001</v>
      </c>
      <c r="U35" s="3">
        <v>14135436.029999999</v>
      </c>
      <c r="V35" s="3">
        <v>9436892994.8799992</v>
      </c>
      <c r="W35" s="3">
        <v>72853493511.309998</v>
      </c>
    </row>
    <row r="36" spans="1:23" x14ac:dyDescent="0.25">
      <c r="A36" s="2" t="s">
        <v>49</v>
      </c>
      <c r="B36" s="2" t="s">
        <v>58</v>
      </c>
      <c r="C36" s="15">
        <v>86000000</v>
      </c>
      <c r="D36" s="2" t="s">
        <v>214</v>
      </c>
      <c r="E36" s="3">
        <v>41923281560.099998</v>
      </c>
      <c r="F36" s="3">
        <v>27347873828.889999</v>
      </c>
      <c r="G36" s="3">
        <v>6833133472.29</v>
      </c>
      <c r="H36" s="3">
        <v>9757372502.0900002</v>
      </c>
      <c r="I36" s="3">
        <v>2144763570.1700001</v>
      </c>
      <c r="J36" s="1" t="s">
        <v>18</v>
      </c>
      <c r="K36" s="3">
        <v>2280475588.6700001</v>
      </c>
      <c r="L36" s="3">
        <v>2955234827.5700002</v>
      </c>
      <c r="M36" s="3">
        <v>536747431.01999998</v>
      </c>
      <c r="N36" s="3">
        <v>198966185.63999999</v>
      </c>
      <c r="O36" s="3">
        <v>105979.05</v>
      </c>
      <c r="P36" s="3">
        <v>613492685.85000002</v>
      </c>
      <c r="Q36" s="3">
        <v>985345120.98000002</v>
      </c>
      <c r="R36" s="3">
        <v>258778671.91999999</v>
      </c>
      <c r="S36" s="3">
        <v>849930.33</v>
      </c>
      <c r="T36" s="3">
        <v>306390169</v>
      </c>
      <c r="U36" s="3">
        <v>32462719.199999999</v>
      </c>
      <c r="V36" s="3">
        <v>14575407731.209999</v>
      </c>
      <c r="W36" s="3">
        <v>110750681973.98</v>
      </c>
    </row>
    <row r="37" spans="1:23" x14ac:dyDescent="0.25">
      <c r="A37" s="2" t="s">
        <v>49</v>
      </c>
      <c r="B37" s="2" t="s">
        <v>59</v>
      </c>
      <c r="C37" s="15">
        <v>87000000</v>
      </c>
      <c r="D37" s="2" t="s">
        <v>214</v>
      </c>
      <c r="E37" s="3">
        <v>77731751496.759995</v>
      </c>
      <c r="F37" s="3">
        <v>72446983044.419998</v>
      </c>
      <c r="G37" s="3">
        <v>23686167576.630001</v>
      </c>
      <c r="H37" s="3">
        <v>19256282694.59</v>
      </c>
      <c r="I37" s="3">
        <v>2385719985.8899999</v>
      </c>
      <c r="J37" s="1" t="s">
        <v>18</v>
      </c>
      <c r="K37" s="3">
        <v>2602479128.8400002</v>
      </c>
      <c r="L37" s="3">
        <v>21506563935.099998</v>
      </c>
      <c r="M37" s="3">
        <v>301773352.41000003</v>
      </c>
      <c r="N37" s="3">
        <v>259783683.59999999</v>
      </c>
      <c r="O37" s="3">
        <v>4304</v>
      </c>
      <c r="P37" s="3">
        <v>903534564.58000004</v>
      </c>
      <c r="Q37" s="3">
        <v>518491167.63999999</v>
      </c>
      <c r="R37" s="3">
        <v>172382615.43000001</v>
      </c>
      <c r="S37" s="3">
        <v>4688974.41</v>
      </c>
      <c r="T37" s="3">
        <v>632031712.49000001</v>
      </c>
      <c r="U37" s="3">
        <v>25598785.530000001</v>
      </c>
      <c r="V37" s="3">
        <v>5284768452.3400002</v>
      </c>
      <c r="W37" s="3">
        <v>227719005474.66</v>
      </c>
    </row>
    <row r="38" spans="1:23" x14ac:dyDescent="0.25">
      <c r="A38" s="2" t="s">
        <v>49</v>
      </c>
      <c r="B38" s="2" t="s">
        <v>60</v>
      </c>
      <c r="C38" s="15">
        <v>40000000</v>
      </c>
      <c r="D38" s="2" t="s">
        <v>214</v>
      </c>
      <c r="E38" s="3">
        <v>484956654850.40997</v>
      </c>
      <c r="F38" s="3">
        <v>472029776693.54999</v>
      </c>
      <c r="G38" s="3">
        <v>139574471214.42999</v>
      </c>
      <c r="H38" s="3">
        <v>203382833412.67001</v>
      </c>
      <c r="I38" s="3">
        <v>16489392605.690001</v>
      </c>
      <c r="J38" s="1" t="s">
        <v>18</v>
      </c>
      <c r="K38" s="3">
        <v>32145574224.5</v>
      </c>
      <c r="L38" s="3">
        <v>49376584789.75</v>
      </c>
      <c r="M38" s="3">
        <v>9482309.4299999997</v>
      </c>
      <c r="N38" s="3">
        <v>1495392695.1600001</v>
      </c>
      <c r="O38" s="3">
        <v>51798.02</v>
      </c>
      <c r="P38" s="3">
        <v>16327192879.49</v>
      </c>
      <c r="Q38" s="3">
        <v>172324566.34</v>
      </c>
      <c r="R38" s="3">
        <v>6852510053.7600002</v>
      </c>
      <c r="S38" s="3">
        <v>4836863.92</v>
      </c>
      <c r="T38" s="3">
        <v>3341567474.6700001</v>
      </c>
      <c r="U38" s="3">
        <v>408073581.25</v>
      </c>
      <c r="V38" s="3">
        <v>12926878156.860001</v>
      </c>
      <c r="W38" s="3">
        <v>1439493598169.8999</v>
      </c>
    </row>
    <row r="39" spans="1:23" x14ac:dyDescent="0.25">
      <c r="A39" s="2" t="s">
        <v>61</v>
      </c>
      <c r="B39" s="2" t="s">
        <v>62</v>
      </c>
      <c r="C39" s="15">
        <v>83000000</v>
      </c>
      <c r="D39" s="2" t="s">
        <v>214</v>
      </c>
      <c r="E39" s="3">
        <v>27993825786.900002</v>
      </c>
      <c r="F39" s="3">
        <v>12812461059.639999</v>
      </c>
      <c r="G39" s="3">
        <v>1301352794.54</v>
      </c>
      <c r="H39" s="3">
        <v>4206121100.0799999</v>
      </c>
      <c r="I39" s="3">
        <v>2773021468.1799998</v>
      </c>
      <c r="J39" s="1" t="s">
        <v>18</v>
      </c>
      <c r="K39" s="3">
        <v>770213722.65999997</v>
      </c>
      <c r="L39" s="3">
        <v>1844407174.54</v>
      </c>
      <c r="M39" s="3">
        <v>7132780.4100000001</v>
      </c>
      <c r="N39" s="3">
        <v>143038779.63999999</v>
      </c>
      <c r="O39" s="3">
        <v>142555.44</v>
      </c>
      <c r="P39" s="3">
        <v>661736706.75</v>
      </c>
      <c r="Q39" s="3">
        <v>8246721.4100000001</v>
      </c>
      <c r="R39" s="3">
        <v>134811730.74000001</v>
      </c>
      <c r="S39" s="3">
        <v>357816</v>
      </c>
      <c r="T39" s="3">
        <v>375502266.60000002</v>
      </c>
      <c r="U39" s="3">
        <v>42017447.43</v>
      </c>
      <c r="V39" s="3">
        <v>15181364727.26</v>
      </c>
      <c r="W39" s="3">
        <v>68255754638.220001</v>
      </c>
    </row>
    <row r="40" spans="1:23" x14ac:dyDescent="0.25">
      <c r="A40" s="2" t="s">
        <v>61</v>
      </c>
      <c r="B40" s="2" t="s">
        <v>63</v>
      </c>
      <c r="C40" s="15">
        <v>91000000</v>
      </c>
      <c r="D40" s="2" t="s">
        <v>214</v>
      </c>
      <c r="E40" s="3">
        <v>21180239954.169998</v>
      </c>
      <c r="F40" s="3">
        <v>6834992317.21</v>
      </c>
      <c r="G40" s="3">
        <v>1041068194.21</v>
      </c>
      <c r="H40" s="3">
        <v>2866628590.9400001</v>
      </c>
      <c r="I40" s="3">
        <v>891050360.12</v>
      </c>
      <c r="J40" s="1" t="s">
        <v>18</v>
      </c>
      <c r="K40" s="3">
        <v>424920689.72000003</v>
      </c>
      <c r="L40" s="3">
        <v>1081699592.27</v>
      </c>
      <c r="M40" s="3">
        <v>38552230.380000003</v>
      </c>
      <c r="N40" s="3">
        <v>89021124.170000002</v>
      </c>
      <c r="O40" s="3">
        <v>853.21</v>
      </c>
      <c r="P40" s="3">
        <v>107910050.73999999</v>
      </c>
      <c r="Q40" s="3">
        <v>9622697.2599999998</v>
      </c>
      <c r="R40" s="3">
        <v>24028010.550000001</v>
      </c>
      <c r="S40" s="3">
        <v>3526811.38</v>
      </c>
      <c r="T40" s="3">
        <v>177828702.84</v>
      </c>
      <c r="U40" s="3">
        <v>6601204.1799999997</v>
      </c>
      <c r="V40" s="3">
        <v>14345247636.959999</v>
      </c>
      <c r="W40" s="3">
        <v>49122939020.309998</v>
      </c>
    </row>
    <row r="41" spans="1:23" x14ac:dyDescent="0.25">
      <c r="A41" s="2" t="s">
        <v>61</v>
      </c>
      <c r="B41" s="2" t="s">
        <v>64</v>
      </c>
      <c r="C41" s="15">
        <v>82000000</v>
      </c>
      <c r="D41" s="2" t="s">
        <v>214</v>
      </c>
      <c r="E41" s="3">
        <v>93609406192.399994</v>
      </c>
      <c r="F41" s="3">
        <v>29718392333.029999</v>
      </c>
      <c r="G41" s="3">
        <v>3712621569.4000001</v>
      </c>
      <c r="H41" s="3">
        <v>11216322260.299999</v>
      </c>
      <c r="I41" s="3">
        <v>6452652962.8900003</v>
      </c>
      <c r="J41" s="1" t="s">
        <v>18</v>
      </c>
      <c r="K41" s="3">
        <v>1422501872.28</v>
      </c>
      <c r="L41" s="3">
        <v>4675812008.8199997</v>
      </c>
      <c r="M41" s="3">
        <v>17642796.640000001</v>
      </c>
      <c r="N41" s="3">
        <v>141404232.71000001</v>
      </c>
      <c r="O41" s="3">
        <v>10836362.970000001</v>
      </c>
      <c r="P41" s="3">
        <v>554290275.30999994</v>
      </c>
      <c r="Q41" s="3">
        <v>8988018.7400000002</v>
      </c>
      <c r="R41" s="3">
        <v>151279637.74000001</v>
      </c>
      <c r="S41" s="3">
        <v>833495.63</v>
      </c>
      <c r="T41" s="3">
        <v>751725760.08000004</v>
      </c>
      <c r="U41" s="3">
        <v>152743318.90000001</v>
      </c>
      <c r="V41" s="3">
        <v>63891013859.370003</v>
      </c>
      <c r="W41" s="3">
        <v>216488466957.20999</v>
      </c>
    </row>
    <row r="42" spans="1:23" x14ac:dyDescent="0.25">
      <c r="A42" s="2" t="s">
        <v>61</v>
      </c>
      <c r="B42" s="2" t="s">
        <v>65</v>
      </c>
      <c r="C42" s="15">
        <v>26000000</v>
      </c>
      <c r="D42" s="2" t="s">
        <v>214</v>
      </c>
      <c r="E42" s="3">
        <v>17446244307.369999</v>
      </c>
      <c r="F42" s="3">
        <v>3377002138.04</v>
      </c>
      <c r="G42" s="3">
        <v>250856127.09999999</v>
      </c>
      <c r="H42" s="3">
        <v>1821188743.8800001</v>
      </c>
      <c r="I42" s="3">
        <v>524148353.89999998</v>
      </c>
      <c r="J42" s="1" t="s">
        <v>18</v>
      </c>
      <c r="K42" s="3">
        <v>139385218.87</v>
      </c>
      <c r="L42" s="3">
        <v>317810735.07999998</v>
      </c>
      <c r="M42" s="3">
        <v>585602.18999999994</v>
      </c>
      <c r="N42" s="3">
        <v>47999469.810000002</v>
      </c>
      <c r="O42" s="3">
        <v>-47700.37</v>
      </c>
      <c r="P42" s="3">
        <v>41894485.030000001</v>
      </c>
      <c r="Q42" s="3">
        <v>1680947.03</v>
      </c>
      <c r="R42" s="3">
        <v>136772324.84</v>
      </c>
      <c r="S42" s="3">
        <v>9000</v>
      </c>
      <c r="T42" s="3">
        <v>91238154.329999998</v>
      </c>
      <c r="U42" s="3">
        <v>-1994158.89</v>
      </c>
      <c r="V42" s="3">
        <v>14069242169.33</v>
      </c>
      <c r="W42" s="3">
        <v>38264015917.540001</v>
      </c>
    </row>
    <row r="43" spans="1:23" x14ac:dyDescent="0.25">
      <c r="A43" s="2" t="s">
        <v>61</v>
      </c>
      <c r="B43" s="2" t="s">
        <v>66</v>
      </c>
      <c r="C43" s="15">
        <v>90000000</v>
      </c>
      <c r="D43" s="2" t="s">
        <v>214</v>
      </c>
      <c r="E43" s="3">
        <v>24796960432.990002</v>
      </c>
      <c r="F43" s="3">
        <v>12656923808.059999</v>
      </c>
      <c r="G43" s="3">
        <v>1258554311.9200001</v>
      </c>
      <c r="H43" s="3">
        <v>5053847927.4200001</v>
      </c>
      <c r="I43" s="3">
        <v>3602973240.8000002</v>
      </c>
      <c r="J43" s="1" t="s">
        <v>18</v>
      </c>
      <c r="K43" s="3">
        <v>701253649.23000002</v>
      </c>
      <c r="L43" s="3">
        <v>1223186200.8299999</v>
      </c>
      <c r="M43" s="3">
        <v>13296012.85</v>
      </c>
      <c r="N43" s="3">
        <v>132013079.26000001</v>
      </c>
      <c r="O43" s="3">
        <v>122079.08</v>
      </c>
      <c r="P43" s="3">
        <v>339972607.39999998</v>
      </c>
      <c r="Q43" s="3">
        <v>13021296.220000001</v>
      </c>
      <c r="R43" s="3">
        <v>74756812.150000006</v>
      </c>
      <c r="S43" s="3">
        <v>224363.22</v>
      </c>
      <c r="T43" s="3">
        <v>168849719.43000001</v>
      </c>
      <c r="U43" s="3">
        <v>28653677.41</v>
      </c>
      <c r="V43" s="3">
        <v>12140036624.93</v>
      </c>
      <c r="W43" s="3">
        <v>62204645843.199997</v>
      </c>
    </row>
    <row r="44" spans="1:23" x14ac:dyDescent="0.25">
      <c r="A44" s="2" t="s">
        <v>61</v>
      </c>
      <c r="B44" s="2" t="s">
        <v>67</v>
      </c>
      <c r="C44" s="15">
        <v>7000000</v>
      </c>
      <c r="D44" s="2" t="s">
        <v>214</v>
      </c>
      <c r="E44" s="3">
        <v>99652324170.089996</v>
      </c>
      <c r="F44" s="3">
        <v>69004044487.800003</v>
      </c>
      <c r="G44" s="3">
        <v>14520152941.309999</v>
      </c>
      <c r="H44" s="3">
        <v>23087643018.98</v>
      </c>
      <c r="I44" s="3">
        <v>8958463498.8400002</v>
      </c>
      <c r="J44" s="1" t="s">
        <v>18</v>
      </c>
      <c r="K44" s="3">
        <v>6632123411.1599998</v>
      </c>
      <c r="L44" s="3">
        <v>10955965972.75</v>
      </c>
      <c r="M44" s="3">
        <v>40005137.990000002</v>
      </c>
      <c r="N44" s="3">
        <v>557823408.76999998</v>
      </c>
      <c r="O44" s="3">
        <v>353793.82</v>
      </c>
      <c r="P44" s="3">
        <v>2140397259.95</v>
      </c>
      <c r="Q44" s="3">
        <v>69683422.650000006</v>
      </c>
      <c r="R44" s="3">
        <v>431806920.02999997</v>
      </c>
      <c r="S44" s="3">
        <v>168620899.88</v>
      </c>
      <c r="T44" s="3">
        <v>812342768.11000001</v>
      </c>
      <c r="U44" s="3">
        <v>41820642</v>
      </c>
      <c r="V44" s="3">
        <v>30648279682.290001</v>
      </c>
      <c r="W44" s="3">
        <v>267721851436.42001</v>
      </c>
    </row>
    <row r="45" spans="1:23" x14ac:dyDescent="0.25">
      <c r="A45" s="2" t="s">
        <v>61</v>
      </c>
      <c r="B45" s="2" t="s">
        <v>68</v>
      </c>
      <c r="C45" s="15">
        <v>96000000</v>
      </c>
      <c r="D45" s="2" t="s">
        <v>214</v>
      </c>
      <c r="E45" s="3">
        <v>63594592956.190002</v>
      </c>
      <c r="F45" s="3">
        <v>12401942593.290001</v>
      </c>
      <c r="G45" s="3">
        <v>649765060.30999994</v>
      </c>
      <c r="H45" s="3">
        <v>7466599914.1099997</v>
      </c>
      <c r="I45" s="3">
        <v>1733957677.28</v>
      </c>
      <c r="J45" s="1" t="s">
        <v>18</v>
      </c>
      <c r="K45" s="3">
        <v>191125227.09999999</v>
      </c>
      <c r="L45" s="3">
        <v>1926150351.25</v>
      </c>
      <c r="M45" s="3">
        <v>3671708.09</v>
      </c>
      <c r="N45" s="3">
        <v>94388867.010000005</v>
      </c>
      <c r="O45" s="3">
        <v>48252.57</v>
      </c>
      <c r="P45" s="3">
        <v>195898525.15000001</v>
      </c>
      <c r="Q45" s="3">
        <v>31719476.489999998</v>
      </c>
      <c r="R45" s="3">
        <v>63105325.719999999</v>
      </c>
      <c r="S45" s="3">
        <v>179786.5</v>
      </c>
      <c r="T45" s="3">
        <v>182378622.5</v>
      </c>
      <c r="U45" s="3">
        <v>-146133531.36000001</v>
      </c>
      <c r="V45" s="3">
        <v>51192650362.900002</v>
      </c>
      <c r="W45" s="3">
        <v>139582041175.10001</v>
      </c>
    </row>
    <row r="46" spans="1:23" x14ac:dyDescent="0.25">
      <c r="A46" s="2" t="s">
        <v>69</v>
      </c>
      <c r="B46" s="2" t="s">
        <v>70</v>
      </c>
      <c r="C46" s="15">
        <v>1000000</v>
      </c>
      <c r="D46" s="2" t="s">
        <v>214</v>
      </c>
      <c r="E46" s="3">
        <v>97762151363.639999</v>
      </c>
      <c r="F46" s="3">
        <v>58476886248.150002</v>
      </c>
      <c r="G46" s="3">
        <v>12238489214.09</v>
      </c>
      <c r="H46" s="3">
        <v>19475392838.310001</v>
      </c>
      <c r="I46" s="3">
        <v>10168682737.9</v>
      </c>
      <c r="J46" s="1" t="s">
        <v>18</v>
      </c>
      <c r="K46" s="3">
        <v>4860753718.4899998</v>
      </c>
      <c r="L46" s="3">
        <v>7639258979.8699999</v>
      </c>
      <c r="M46" s="3">
        <v>216078219.36000001</v>
      </c>
      <c r="N46" s="3">
        <v>507361781.18000001</v>
      </c>
      <c r="O46" s="3">
        <v>-17158.61</v>
      </c>
      <c r="P46" s="3">
        <v>1671750339.6600001</v>
      </c>
      <c r="Q46" s="3">
        <v>180579990.08000001</v>
      </c>
      <c r="R46" s="3">
        <v>239255121.59</v>
      </c>
      <c r="S46" s="3">
        <v>14064394</v>
      </c>
      <c r="T46" s="3">
        <v>777857343.27999997</v>
      </c>
      <c r="U46" s="3">
        <v>104254299.03</v>
      </c>
      <c r="V46" s="3">
        <v>39285265115.489998</v>
      </c>
      <c r="W46" s="3">
        <v>253618064545.51001</v>
      </c>
    </row>
    <row r="47" spans="1:23" x14ac:dyDescent="0.25">
      <c r="A47" s="2" t="s">
        <v>69</v>
      </c>
      <c r="B47" s="2" t="s">
        <v>71</v>
      </c>
      <c r="C47" s="15">
        <v>25000000</v>
      </c>
      <c r="D47" s="2" t="s">
        <v>214</v>
      </c>
      <c r="E47" s="3">
        <v>155697596549.22</v>
      </c>
      <c r="F47" s="3">
        <v>137984456427.01001</v>
      </c>
      <c r="G47" s="3">
        <v>51519080729.769997</v>
      </c>
      <c r="H47" s="3">
        <v>41688192072.739998</v>
      </c>
      <c r="I47" s="3">
        <v>8036108537.3400002</v>
      </c>
      <c r="J47" s="1" t="s">
        <v>18</v>
      </c>
      <c r="K47" s="3">
        <v>7205915241.8699999</v>
      </c>
      <c r="L47" s="3">
        <v>20902410047.419998</v>
      </c>
      <c r="M47" s="3">
        <v>1583344267.1400001</v>
      </c>
      <c r="N47" s="3">
        <v>714679812.34000003</v>
      </c>
      <c r="O47" s="3">
        <v>103671.96</v>
      </c>
      <c r="P47" s="3">
        <v>1925307693.0699999</v>
      </c>
      <c r="Q47" s="3">
        <v>2047311899.51</v>
      </c>
      <c r="R47" s="3">
        <v>531584584.99000001</v>
      </c>
      <c r="S47" s="3">
        <v>3132797.11</v>
      </c>
      <c r="T47" s="3">
        <v>926822850.53999996</v>
      </c>
      <c r="U47" s="3">
        <v>115593314.81</v>
      </c>
      <c r="V47" s="3">
        <v>17713140122.209999</v>
      </c>
      <c r="W47" s="3">
        <v>448594780619.04999</v>
      </c>
    </row>
    <row r="48" spans="1:23" x14ac:dyDescent="0.25">
      <c r="A48" s="2" t="s">
        <v>69</v>
      </c>
      <c r="B48" s="2" t="s">
        <v>72</v>
      </c>
      <c r="C48" s="15">
        <v>32000000</v>
      </c>
      <c r="D48" s="2" t="s">
        <v>214</v>
      </c>
      <c r="E48" s="3">
        <v>167170068228.07999</v>
      </c>
      <c r="F48" s="3">
        <v>143152109251.26001</v>
      </c>
      <c r="G48" s="3">
        <v>56671540292.279999</v>
      </c>
      <c r="H48" s="3">
        <v>39979836876.089996</v>
      </c>
      <c r="I48" s="3">
        <v>6222203531.9099998</v>
      </c>
      <c r="J48" s="1" t="s">
        <v>18</v>
      </c>
      <c r="K48" s="3">
        <v>5641378224.3199997</v>
      </c>
      <c r="L48" s="3">
        <v>15964212215.66</v>
      </c>
      <c r="M48" s="3">
        <v>6049197412.8400002</v>
      </c>
      <c r="N48" s="3">
        <v>635942429.50999999</v>
      </c>
      <c r="O48" s="3">
        <v>40271.949999999997</v>
      </c>
      <c r="P48" s="3">
        <v>8552117028.7700005</v>
      </c>
      <c r="Q48" s="3">
        <v>963595332.34000003</v>
      </c>
      <c r="R48" s="3">
        <v>556370701.65999997</v>
      </c>
      <c r="S48" s="3">
        <v>9495721.7899999991</v>
      </c>
      <c r="T48" s="3">
        <v>1410859757.49</v>
      </c>
      <c r="U48" s="3">
        <v>12748633.039999999</v>
      </c>
      <c r="V48" s="3">
        <v>24017958976.82</v>
      </c>
      <c r="W48" s="3">
        <v>477009674885.81</v>
      </c>
    </row>
    <row r="49" spans="1:23" x14ac:dyDescent="0.25">
      <c r="A49" s="2" t="s">
        <v>69</v>
      </c>
      <c r="B49" s="2" t="s">
        <v>73</v>
      </c>
      <c r="C49" s="15">
        <v>4000000</v>
      </c>
      <c r="D49" s="2" t="s">
        <v>214</v>
      </c>
      <c r="E49" s="3">
        <v>217047235431.69</v>
      </c>
      <c r="F49" s="3">
        <v>191489617280.62</v>
      </c>
      <c r="G49" s="3">
        <v>75832231347.449997</v>
      </c>
      <c r="H49" s="3">
        <v>54724191555.480003</v>
      </c>
      <c r="I49" s="3">
        <v>7724355855.8900003</v>
      </c>
      <c r="J49" s="1" t="s">
        <v>18</v>
      </c>
      <c r="K49" s="3">
        <v>7546640796.9899998</v>
      </c>
      <c r="L49" s="3">
        <v>23120839231.830002</v>
      </c>
      <c r="M49" s="3">
        <v>11660852490.66</v>
      </c>
      <c r="N49" s="3">
        <v>895302750.70000005</v>
      </c>
      <c r="O49" s="3">
        <v>159002.93</v>
      </c>
      <c r="P49" s="3">
        <v>3429600945.27</v>
      </c>
      <c r="Q49" s="3">
        <v>1603678887.5</v>
      </c>
      <c r="R49" s="3">
        <v>1215414372.8599999</v>
      </c>
      <c r="S49" s="3">
        <v>11638268.99</v>
      </c>
      <c r="T49" s="3">
        <v>2278367226.6700001</v>
      </c>
      <c r="U49" s="3">
        <v>144670011.78</v>
      </c>
      <c r="V49" s="3">
        <v>25557618151.07</v>
      </c>
      <c r="W49" s="3">
        <v>624282413608.38</v>
      </c>
    </row>
    <row r="50" spans="1:23" x14ac:dyDescent="0.25">
      <c r="A50" s="2" t="s">
        <v>69</v>
      </c>
      <c r="B50" s="2" t="s">
        <v>74</v>
      </c>
      <c r="C50" s="15">
        <v>50000000</v>
      </c>
      <c r="D50" s="2" t="s">
        <v>214</v>
      </c>
      <c r="E50" s="3">
        <v>146162882014.94</v>
      </c>
      <c r="F50" s="3">
        <v>128495191434.75999</v>
      </c>
      <c r="G50" s="3">
        <v>35903645947.790001</v>
      </c>
      <c r="H50" s="3">
        <v>42363536077.580002</v>
      </c>
      <c r="I50" s="3">
        <v>13044702303.049999</v>
      </c>
      <c r="J50" s="1" t="s">
        <v>18</v>
      </c>
      <c r="K50" s="3">
        <v>11038412127.799999</v>
      </c>
      <c r="L50" s="3">
        <v>17189900105.380001</v>
      </c>
      <c r="M50" s="3">
        <v>842196988.42999995</v>
      </c>
      <c r="N50" s="3">
        <v>734162028.24000001</v>
      </c>
      <c r="O50" s="3">
        <v>534875.26</v>
      </c>
      <c r="P50" s="3">
        <v>2943994847.6599998</v>
      </c>
      <c r="Q50" s="3">
        <v>217375725.31</v>
      </c>
      <c r="R50" s="3">
        <v>932296385.91999996</v>
      </c>
      <c r="S50" s="3">
        <v>237160</v>
      </c>
      <c r="T50" s="3">
        <v>1285867761.24</v>
      </c>
      <c r="U50" s="3">
        <v>286404504.82999998</v>
      </c>
      <c r="V50" s="3">
        <v>17667690580.18</v>
      </c>
      <c r="W50" s="3">
        <v>419109030868.37</v>
      </c>
    </row>
    <row r="51" spans="1:23" x14ac:dyDescent="0.25">
      <c r="A51" s="2" t="s">
        <v>69</v>
      </c>
      <c r="B51" s="2" t="s">
        <v>75</v>
      </c>
      <c r="C51" s="15">
        <v>52000000</v>
      </c>
      <c r="D51" s="2" t="s">
        <v>214</v>
      </c>
      <c r="E51" s="3">
        <v>82121933826.220001</v>
      </c>
      <c r="F51" s="3">
        <v>62003618709.269997</v>
      </c>
      <c r="G51" s="3">
        <v>12701566872.459999</v>
      </c>
      <c r="H51" s="3">
        <v>21851384243.360001</v>
      </c>
      <c r="I51" s="3">
        <v>12209684160.040001</v>
      </c>
      <c r="J51" s="1" t="s">
        <v>18</v>
      </c>
      <c r="K51" s="3">
        <v>4685174827.9899998</v>
      </c>
      <c r="L51" s="3">
        <v>7223743043.6199999</v>
      </c>
      <c r="M51" s="3">
        <v>8282491.21</v>
      </c>
      <c r="N51" s="3">
        <v>441151796.92000002</v>
      </c>
      <c r="O51" s="3">
        <v>4378089.8499999996</v>
      </c>
      <c r="P51" s="3">
        <v>1158054876.45</v>
      </c>
      <c r="Q51" s="3">
        <v>194221234.27000001</v>
      </c>
      <c r="R51" s="3">
        <v>220629109.97999999</v>
      </c>
      <c r="S51" s="3">
        <v>8927284.1799999997</v>
      </c>
      <c r="T51" s="3">
        <v>907633708.21000004</v>
      </c>
      <c r="U51" s="3">
        <v>267420764.03</v>
      </c>
      <c r="V51" s="3">
        <v>20118315116.950001</v>
      </c>
      <c r="W51" s="3">
        <v>226126120155.01001</v>
      </c>
    </row>
    <row r="52" spans="1:23" x14ac:dyDescent="0.25">
      <c r="A52" s="2" t="s">
        <v>69</v>
      </c>
      <c r="B52" s="2" t="s">
        <v>76</v>
      </c>
      <c r="C52" s="15">
        <v>84000000</v>
      </c>
      <c r="D52" s="2" t="s">
        <v>214</v>
      </c>
      <c r="E52" s="3">
        <v>16490889545.27</v>
      </c>
      <c r="F52" s="3">
        <v>5086190921.3699999</v>
      </c>
      <c r="G52" s="3">
        <v>891860893.91999996</v>
      </c>
      <c r="H52" s="3">
        <v>2143782118.76</v>
      </c>
      <c r="I52" s="3">
        <v>636650975.21000004</v>
      </c>
      <c r="J52" s="1" t="s">
        <v>18</v>
      </c>
      <c r="K52" s="3">
        <v>410385010.06</v>
      </c>
      <c r="L52" s="3">
        <v>486650553.55000001</v>
      </c>
      <c r="M52" s="3">
        <v>56600453.060000002</v>
      </c>
      <c r="N52" s="3">
        <v>47488754.75</v>
      </c>
      <c r="O52" s="3">
        <v>8621.73</v>
      </c>
      <c r="P52" s="3">
        <v>79499192.620000005</v>
      </c>
      <c r="Q52" s="3">
        <v>37962844.740000002</v>
      </c>
      <c r="R52" s="3">
        <v>40603208.990000002</v>
      </c>
      <c r="S52" s="3">
        <v>86698.3</v>
      </c>
      <c r="T52" s="3">
        <v>183254664.77000001</v>
      </c>
      <c r="U52" s="3">
        <v>13467265.720000001</v>
      </c>
      <c r="V52" s="3">
        <v>11404698623.9</v>
      </c>
      <c r="W52" s="3">
        <v>38010080346.720001</v>
      </c>
    </row>
    <row r="53" spans="1:23" x14ac:dyDescent="0.25">
      <c r="A53" s="2" t="s">
        <v>69</v>
      </c>
      <c r="B53" s="2" t="s">
        <v>77</v>
      </c>
      <c r="C53" s="15">
        <v>93000000</v>
      </c>
      <c r="D53" s="2" t="s">
        <v>214</v>
      </c>
      <c r="E53" s="3">
        <v>22727764631.82</v>
      </c>
      <c r="F53" s="3">
        <v>5330577756.0200005</v>
      </c>
      <c r="G53" s="3">
        <v>360084914.66000003</v>
      </c>
      <c r="H53" s="3">
        <v>2872584219.9400001</v>
      </c>
      <c r="I53" s="3">
        <v>637665339.63999999</v>
      </c>
      <c r="J53" s="1" t="s">
        <v>18</v>
      </c>
      <c r="K53" s="3">
        <v>302200454.48000002</v>
      </c>
      <c r="L53" s="3">
        <v>696069456.65999997</v>
      </c>
      <c r="M53" s="3">
        <v>99456959.930000007</v>
      </c>
      <c r="N53" s="3">
        <v>68337291.030000001</v>
      </c>
      <c r="O53" s="3">
        <v>61175.72</v>
      </c>
      <c r="P53" s="3">
        <v>71812477.090000004</v>
      </c>
      <c r="Q53" s="3">
        <v>40389973.560000002</v>
      </c>
      <c r="R53" s="3">
        <v>24847557.93</v>
      </c>
      <c r="S53" s="3">
        <v>727452</v>
      </c>
      <c r="T53" s="3">
        <v>133734131.20999999</v>
      </c>
      <c r="U53" s="3">
        <v>4110604.86</v>
      </c>
      <c r="V53" s="3">
        <v>17397186875.799999</v>
      </c>
      <c r="W53" s="3">
        <v>50767611272.349998</v>
      </c>
    </row>
    <row r="54" spans="1:23" x14ac:dyDescent="0.25">
      <c r="A54" s="2" t="s">
        <v>69</v>
      </c>
      <c r="B54" s="2" t="s">
        <v>78</v>
      </c>
      <c r="C54" s="15">
        <v>95000000</v>
      </c>
      <c r="D54" s="2" t="s">
        <v>214</v>
      </c>
      <c r="E54" s="3">
        <v>32639276971.580002</v>
      </c>
      <c r="F54" s="3">
        <v>25296959328.259998</v>
      </c>
      <c r="G54" s="3">
        <v>5170488970.8000002</v>
      </c>
      <c r="H54" s="3">
        <v>11606036686.16</v>
      </c>
      <c r="I54" s="3">
        <v>2269936255.71</v>
      </c>
      <c r="J54" s="1" t="s">
        <v>18</v>
      </c>
      <c r="K54" s="3">
        <v>1042306595.48</v>
      </c>
      <c r="L54" s="3">
        <v>3027672722.79</v>
      </c>
      <c r="M54" s="3">
        <v>568551501.92999995</v>
      </c>
      <c r="N54" s="3">
        <v>137971549.44999999</v>
      </c>
      <c r="O54" s="3">
        <v>45990.720000000001</v>
      </c>
      <c r="P54" s="3">
        <v>702313269.17999995</v>
      </c>
      <c r="Q54" s="3">
        <v>122958710.2</v>
      </c>
      <c r="R54" s="3">
        <v>288102376.19999999</v>
      </c>
      <c r="S54" s="3">
        <v>218044.5</v>
      </c>
      <c r="T54" s="3">
        <v>242768838</v>
      </c>
      <c r="U54" s="3">
        <v>-127754.62</v>
      </c>
      <c r="V54" s="3">
        <v>7342317643.3199997</v>
      </c>
      <c r="W54" s="3">
        <v>90457797699.660004</v>
      </c>
    </row>
    <row r="55" spans="1:23" x14ac:dyDescent="0.25">
      <c r="A55" s="2" t="s">
        <v>69</v>
      </c>
      <c r="B55" s="2" t="s">
        <v>79</v>
      </c>
      <c r="C55" s="15">
        <v>69000000</v>
      </c>
      <c r="D55" s="2" t="s">
        <v>214</v>
      </c>
      <c r="E55" s="3">
        <v>59862447609.860001</v>
      </c>
      <c r="F55" s="3">
        <v>49777562018.400002</v>
      </c>
      <c r="G55" s="3">
        <v>14079302730.75</v>
      </c>
      <c r="H55" s="3">
        <v>16572726101.35</v>
      </c>
      <c r="I55" s="3">
        <v>5404392502.5299997</v>
      </c>
      <c r="J55" s="1" t="s">
        <v>18</v>
      </c>
      <c r="K55" s="3">
        <v>2909695678.2399998</v>
      </c>
      <c r="L55" s="3">
        <v>8202422198.8199997</v>
      </c>
      <c r="M55" s="3">
        <v>29851950.640000001</v>
      </c>
      <c r="N55" s="3">
        <v>268526316.76999998</v>
      </c>
      <c r="O55" s="3">
        <v>43075.45</v>
      </c>
      <c r="P55" s="3">
        <v>790273466.09000003</v>
      </c>
      <c r="Q55" s="3">
        <v>343501383.69999999</v>
      </c>
      <c r="R55" s="3">
        <v>264429411.74000001</v>
      </c>
      <c r="S55" s="3">
        <v>1633199.33</v>
      </c>
      <c r="T55" s="3">
        <v>568337532.46000004</v>
      </c>
      <c r="U55" s="3">
        <v>178209238.65000001</v>
      </c>
      <c r="V55" s="3">
        <v>10084885591.459999</v>
      </c>
      <c r="W55" s="3">
        <v>169338240006.23999</v>
      </c>
    </row>
    <row r="56" spans="1:23" x14ac:dyDescent="0.25">
      <c r="A56" s="2" t="s">
        <v>80</v>
      </c>
      <c r="B56" s="2" t="s">
        <v>81</v>
      </c>
      <c r="C56" s="15">
        <v>37000000</v>
      </c>
      <c r="D56" s="2" t="s">
        <v>214</v>
      </c>
      <c r="E56" s="3">
        <v>36064161237.739998</v>
      </c>
      <c r="F56" s="3">
        <v>19821185291.259998</v>
      </c>
      <c r="G56" s="3">
        <v>3636958911.6999998</v>
      </c>
      <c r="H56" s="3">
        <v>7786667839.5799999</v>
      </c>
      <c r="I56" s="3">
        <v>2369379061.0799999</v>
      </c>
      <c r="J56" s="1" t="s">
        <v>18</v>
      </c>
      <c r="K56" s="3">
        <v>1401600579.97</v>
      </c>
      <c r="L56" s="3">
        <v>3011930033.77</v>
      </c>
      <c r="M56" s="3">
        <v>69733280.230000004</v>
      </c>
      <c r="N56" s="3">
        <v>189670341.84</v>
      </c>
      <c r="O56" s="3">
        <v>150982.66</v>
      </c>
      <c r="P56" s="3">
        <v>327584092.56</v>
      </c>
      <c r="Q56" s="3">
        <v>33636149.579999998</v>
      </c>
      <c r="R56" s="3">
        <v>161445715.81999999</v>
      </c>
      <c r="S56" s="3">
        <v>23437682</v>
      </c>
      <c r="T56" s="3">
        <v>421337301.35000002</v>
      </c>
      <c r="U56" s="3">
        <v>26817726.629999999</v>
      </c>
      <c r="V56" s="3">
        <v>16242975946.48</v>
      </c>
      <c r="W56" s="3">
        <v>91588672174.25</v>
      </c>
    </row>
    <row r="57" spans="1:23" x14ac:dyDescent="0.25">
      <c r="A57" s="2" t="s">
        <v>80</v>
      </c>
      <c r="B57" s="2" t="s">
        <v>82</v>
      </c>
      <c r="C57" s="15">
        <v>65000000</v>
      </c>
      <c r="D57" s="2" t="s">
        <v>214</v>
      </c>
      <c r="E57" s="3">
        <v>243973520752.19</v>
      </c>
      <c r="F57" s="3">
        <v>227735612427.29001</v>
      </c>
      <c r="G57" s="3">
        <v>73401305068.110001</v>
      </c>
      <c r="H57" s="3">
        <v>77984551125.110001</v>
      </c>
      <c r="I57" s="3">
        <v>14891481110.01</v>
      </c>
      <c r="J57" s="1" t="s">
        <v>18</v>
      </c>
      <c r="K57" s="3">
        <v>14640633175.27</v>
      </c>
      <c r="L57" s="3">
        <v>33204408728.419998</v>
      </c>
      <c r="M57" s="3">
        <v>1313240695.45</v>
      </c>
      <c r="N57" s="3">
        <v>1181961238.72</v>
      </c>
      <c r="O57" s="3">
        <v>2300531.12</v>
      </c>
      <c r="P57" s="3">
        <v>4497105356.75</v>
      </c>
      <c r="Q57" s="3">
        <v>888160372.41999996</v>
      </c>
      <c r="R57" s="3">
        <v>1827123438.1300001</v>
      </c>
      <c r="S57" s="3">
        <v>781877.08</v>
      </c>
      <c r="T57" s="3">
        <v>2852441849.48</v>
      </c>
      <c r="U57" s="3">
        <v>66568020.460000001</v>
      </c>
      <c r="V57" s="3">
        <v>16237908324.9</v>
      </c>
      <c r="W57" s="3">
        <v>714699104090.91003</v>
      </c>
    </row>
    <row r="58" spans="1:23" x14ac:dyDescent="0.25">
      <c r="A58" s="2" t="s">
        <v>80</v>
      </c>
      <c r="B58" s="2" t="s">
        <v>83</v>
      </c>
      <c r="C58" s="15">
        <v>71000000</v>
      </c>
      <c r="D58" s="2" t="s">
        <v>214</v>
      </c>
      <c r="E58" s="3">
        <v>185436047121.63</v>
      </c>
      <c r="F58" s="3">
        <v>179939084592.10999</v>
      </c>
      <c r="G58" s="3">
        <v>119486818366.07001</v>
      </c>
      <c r="H58" s="3">
        <v>31770777006.529999</v>
      </c>
      <c r="I58" s="3">
        <v>4975908982.21</v>
      </c>
      <c r="J58" s="1" t="s">
        <v>18</v>
      </c>
      <c r="K58" s="3">
        <v>4849087549.7700005</v>
      </c>
      <c r="L58" s="3">
        <v>11314072914.42</v>
      </c>
      <c r="M58" s="3">
        <v>71088919.040000007</v>
      </c>
      <c r="N58" s="3">
        <v>575223136.26999998</v>
      </c>
      <c r="O58" s="3">
        <v>649073.31999999995</v>
      </c>
      <c r="P58" s="3">
        <v>3832203850.1900001</v>
      </c>
      <c r="Q58" s="3">
        <v>180397273.94</v>
      </c>
      <c r="R58" s="3">
        <v>443373560.23000002</v>
      </c>
      <c r="S58" s="3">
        <v>2768157</v>
      </c>
      <c r="T58" s="3">
        <v>1405185709.04</v>
      </c>
      <c r="U58" s="3">
        <v>83940125.430000007</v>
      </c>
      <c r="V58" s="3">
        <v>5496962529.5200005</v>
      </c>
      <c r="W58" s="3">
        <v>549863588866.71997</v>
      </c>
    </row>
    <row r="59" spans="1:23" ht="30" x14ac:dyDescent="0.25">
      <c r="A59" s="2" t="s">
        <v>80</v>
      </c>
      <c r="B59" s="2" t="s">
        <v>84</v>
      </c>
      <c r="C59" s="15">
        <v>71800000</v>
      </c>
      <c r="D59" s="2" t="s">
        <v>214</v>
      </c>
      <c r="E59" s="3">
        <v>278738851171.57001</v>
      </c>
      <c r="F59" s="3">
        <v>268615388669.67999</v>
      </c>
      <c r="G59" s="3">
        <v>105246201251.14</v>
      </c>
      <c r="H59" s="3">
        <v>68980279801.949997</v>
      </c>
      <c r="I59" s="3">
        <v>5193614690.2399998</v>
      </c>
      <c r="J59" s="1" t="s">
        <v>18</v>
      </c>
      <c r="K59" s="3">
        <v>5389966654.4200001</v>
      </c>
      <c r="L59" s="3">
        <v>69703466857.110001</v>
      </c>
      <c r="M59" s="3">
        <v>874114897.96000004</v>
      </c>
      <c r="N59" s="3">
        <v>753768674.75999999</v>
      </c>
      <c r="O59" s="3">
        <v>122499.04</v>
      </c>
      <c r="P59" s="3">
        <v>6520750475.5200005</v>
      </c>
      <c r="Q59" s="3">
        <v>554866207.99000001</v>
      </c>
      <c r="R59" s="3">
        <v>2035932989.27</v>
      </c>
      <c r="S59" s="3">
        <v>10281855.49</v>
      </c>
      <c r="T59" s="3">
        <v>2676699701.23</v>
      </c>
      <c r="U59" s="3">
        <v>114429971.45999999</v>
      </c>
      <c r="V59" s="3">
        <v>10123462501.889999</v>
      </c>
      <c r="W59" s="3">
        <v>825532198870.71997</v>
      </c>
    </row>
    <row r="60" spans="1:23" x14ac:dyDescent="0.25">
      <c r="A60" s="2" t="s">
        <v>80</v>
      </c>
      <c r="B60" s="2" t="s">
        <v>85</v>
      </c>
      <c r="C60" s="15">
        <v>75000000</v>
      </c>
      <c r="D60" s="2" t="s">
        <v>214</v>
      </c>
      <c r="E60" s="3">
        <v>167670079586.64999</v>
      </c>
      <c r="F60" s="3">
        <v>146135535241.59</v>
      </c>
      <c r="G60" s="3">
        <v>47423690776.779999</v>
      </c>
      <c r="H60" s="3">
        <v>55293762987.449997</v>
      </c>
      <c r="I60" s="3">
        <v>7270237647.04</v>
      </c>
      <c r="J60" s="1" t="s">
        <v>18</v>
      </c>
      <c r="K60" s="3">
        <v>8435317157.6300001</v>
      </c>
      <c r="L60" s="3">
        <v>19476916789.209999</v>
      </c>
      <c r="M60" s="3">
        <v>1220393136.8299999</v>
      </c>
      <c r="N60" s="3">
        <v>874816147.32000005</v>
      </c>
      <c r="O60" s="3">
        <v>1622044.64</v>
      </c>
      <c r="P60" s="3">
        <v>3100216828.0799999</v>
      </c>
      <c r="Q60" s="3">
        <v>291084646.25</v>
      </c>
      <c r="R60" s="3">
        <v>690914614.15999997</v>
      </c>
      <c r="S60" s="3">
        <v>3676950</v>
      </c>
      <c r="T60" s="3">
        <v>1334468248.9300001</v>
      </c>
      <c r="U60" s="3">
        <v>83729521.489999995</v>
      </c>
      <c r="V60" s="3">
        <v>21534544345.060001</v>
      </c>
      <c r="W60" s="3">
        <v>480841006669.10999</v>
      </c>
    </row>
    <row r="61" spans="1:23" x14ac:dyDescent="0.25">
      <c r="A61" s="2" t="s">
        <v>80</v>
      </c>
      <c r="B61" s="2" t="s">
        <v>86</v>
      </c>
      <c r="C61" s="15">
        <v>71900000</v>
      </c>
      <c r="D61" s="2" t="s">
        <v>214</v>
      </c>
      <c r="E61" s="3">
        <v>192865101502.66</v>
      </c>
      <c r="F61" s="3">
        <v>187985110769.25</v>
      </c>
      <c r="G61" s="3">
        <v>64973304727.470001</v>
      </c>
      <c r="H61" s="3">
        <v>42280515072.769997</v>
      </c>
      <c r="I61" s="3">
        <v>1830237530.02</v>
      </c>
      <c r="J61" s="1" t="s">
        <v>18</v>
      </c>
      <c r="K61" s="3">
        <v>1986293421.6700001</v>
      </c>
      <c r="L61" s="3">
        <v>71915220556.610001</v>
      </c>
      <c r="M61" s="3">
        <v>265823514.13999999</v>
      </c>
      <c r="N61" s="3">
        <v>265106091.84</v>
      </c>
      <c r="O61" s="3">
        <v>40651.85</v>
      </c>
      <c r="P61" s="3">
        <v>1867099669.9200001</v>
      </c>
      <c r="Q61" s="3">
        <v>624679875.07000005</v>
      </c>
      <c r="R61" s="3">
        <v>364126404.87</v>
      </c>
      <c r="S61" s="3">
        <v>52780</v>
      </c>
      <c r="T61" s="3">
        <v>1057868208.77</v>
      </c>
      <c r="U61" s="3">
        <v>28474538.43</v>
      </c>
      <c r="V61" s="3">
        <v>4879990733.4099998</v>
      </c>
      <c r="W61" s="3">
        <v>573189046048.75</v>
      </c>
    </row>
    <row r="62" spans="1:23" x14ac:dyDescent="0.25">
      <c r="A62" s="2" t="s">
        <v>87</v>
      </c>
      <c r="B62" s="2" t="s">
        <v>88</v>
      </c>
      <c r="C62" s="15">
        <v>14000000</v>
      </c>
      <c r="D62" s="2" t="s">
        <v>214</v>
      </c>
      <c r="E62" s="3">
        <v>87739555131.220001</v>
      </c>
      <c r="F62" s="3">
        <v>74330637610.119995</v>
      </c>
      <c r="G62" s="3">
        <v>27059581170.889999</v>
      </c>
      <c r="H62" s="3">
        <v>20390833735.630001</v>
      </c>
      <c r="I62" s="3">
        <v>5868726789.6000004</v>
      </c>
      <c r="J62" s="1" t="s">
        <v>18</v>
      </c>
      <c r="K62" s="3">
        <v>3292164487</v>
      </c>
      <c r="L62" s="3">
        <v>12485690568.1</v>
      </c>
      <c r="M62" s="3">
        <v>675723602.75</v>
      </c>
      <c r="N62" s="3">
        <v>395892201.99000001</v>
      </c>
      <c r="O62" s="3">
        <v>96173.93</v>
      </c>
      <c r="P62" s="3">
        <v>2333487819.4299998</v>
      </c>
      <c r="Q62" s="3">
        <v>131008432.81999999</v>
      </c>
      <c r="R62" s="3">
        <v>459616450.04000002</v>
      </c>
      <c r="S62" s="3">
        <v>9864412.0700000003</v>
      </c>
      <c r="T62" s="3">
        <v>896438020.25</v>
      </c>
      <c r="U62" s="3">
        <v>143905047.16</v>
      </c>
      <c r="V62" s="3">
        <v>13408917521.1</v>
      </c>
      <c r="W62" s="3">
        <v>249622139174.10001</v>
      </c>
    </row>
    <row r="63" spans="1:23" x14ac:dyDescent="0.25">
      <c r="A63" s="2" t="s">
        <v>87</v>
      </c>
      <c r="B63" s="2" t="s">
        <v>89</v>
      </c>
      <c r="C63" s="15">
        <v>15000000</v>
      </c>
      <c r="D63" s="2" t="s">
        <v>214</v>
      </c>
      <c r="E63" s="3">
        <v>50629625857.849998</v>
      </c>
      <c r="F63" s="3">
        <v>29078084226.73</v>
      </c>
      <c r="G63" s="3">
        <v>5032033352.2799997</v>
      </c>
      <c r="H63" s="3">
        <v>11363603125.559999</v>
      </c>
      <c r="I63" s="3">
        <v>3409891220.2399998</v>
      </c>
      <c r="J63" s="1" t="s">
        <v>18</v>
      </c>
      <c r="K63" s="3">
        <v>2614026605.6399999</v>
      </c>
      <c r="L63" s="3">
        <v>4554640281.3900003</v>
      </c>
      <c r="M63" s="3">
        <v>16477655.91</v>
      </c>
      <c r="N63" s="3">
        <v>234745505.24000001</v>
      </c>
      <c r="O63" s="3">
        <v>78179.44</v>
      </c>
      <c r="P63" s="3">
        <v>657134876.69000006</v>
      </c>
      <c r="Q63" s="3">
        <v>216619668.58000001</v>
      </c>
      <c r="R63" s="3">
        <v>342724059.25</v>
      </c>
      <c r="S63" s="3">
        <v>43665253.740000002</v>
      </c>
      <c r="T63" s="3">
        <v>505543805.97000003</v>
      </c>
      <c r="U63" s="3">
        <v>8662678.9700000007</v>
      </c>
      <c r="V63" s="3">
        <v>21551541631.119999</v>
      </c>
      <c r="W63" s="3">
        <v>130259097984.60001</v>
      </c>
    </row>
    <row r="64" spans="1:23" x14ac:dyDescent="0.25">
      <c r="A64" s="2" t="s">
        <v>87</v>
      </c>
      <c r="B64" s="2" t="s">
        <v>90</v>
      </c>
      <c r="C64" s="15">
        <v>17000000</v>
      </c>
      <c r="D64" s="2" t="s">
        <v>214</v>
      </c>
      <c r="E64" s="3">
        <v>58199007175.519997</v>
      </c>
      <c r="F64" s="3">
        <v>46181283624.459999</v>
      </c>
      <c r="G64" s="3">
        <v>12196754031.120001</v>
      </c>
      <c r="H64" s="3">
        <v>16975501218.6</v>
      </c>
      <c r="I64" s="3">
        <v>3625370479.02</v>
      </c>
      <c r="J64" s="1" t="s">
        <v>18</v>
      </c>
      <c r="K64" s="3">
        <v>3973245041.9000001</v>
      </c>
      <c r="L64" s="3">
        <v>6779301352.5900002</v>
      </c>
      <c r="M64" s="3">
        <v>74708834.530000001</v>
      </c>
      <c r="N64" s="3">
        <v>381908434.23000002</v>
      </c>
      <c r="O64" s="3">
        <v>527885.49</v>
      </c>
      <c r="P64" s="3">
        <v>1028202722.92</v>
      </c>
      <c r="Q64" s="3">
        <v>103693669.93000001</v>
      </c>
      <c r="R64" s="3">
        <v>361340762.39999998</v>
      </c>
      <c r="S64" s="3">
        <v>3372282.77</v>
      </c>
      <c r="T64" s="3">
        <v>476837069.94999999</v>
      </c>
      <c r="U64" s="3">
        <v>24819409.969999999</v>
      </c>
      <c r="V64" s="3">
        <v>12017723551.059999</v>
      </c>
      <c r="W64" s="3">
        <v>162403597546.45999</v>
      </c>
    </row>
    <row r="65" spans="1:23" x14ac:dyDescent="0.25">
      <c r="A65" s="2" t="s">
        <v>87</v>
      </c>
      <c r="B65" s="2" t="s">
        <v>91</v>
      </c>
      <c r="C65" s="15">
        <v>20000000</v>
      </c>
      <c r="D65" s="2" t="s">
        <v>214</v>
      </c>
      <c r="E65" s="3">
        <v>105752707781.25999</v>
      </c>
      <c r="F65" s="3">
        <v>86357666380.100006</v>
      </c>
      <c r="G65" s="3">
        <v>21151026420.919998</v>
      </c>
      <c r="H65" s="3">
        <v>27192063166.48</v>
      </c>
      <c r="I65" s="3">
        <v>7340831287.0200005</v>
      </c>
      <c r="J65" s="1" t="s">
        <v>18</v>
      </c>
      <c r="K65" s="3">
        <v>6350003442.1999998</v>
      </c>
      <c r="L65" s="3">
        <v>17080242471.360001</v>
      </c>
      <c r="M65" s="3">
        <v>129142607.8</v>
      </c>
      <c r="N65" s="3">
        <v>611697973.92999995</v>
      </c>
      <c r="O65" s="3">
        <v>79535.95</v>
      </c>
      <c r="P65" s="3">
        <v>2291974542.54</v>
      </c>
      <c r="Q65" s="3">
        <v>161414351.03</v>
      </c>
      <c r="R65" s="3">
        <v>1250576622.52</v>
      </c>
      <c r="S65" s="3">
        <v>400</v>
      </c>
      <c r="T65" s="3">
        <v>1337713728.8599999</v>
      </c>
      <c r="U65" s="3">
        <v>741512676.69000006</v>
      </c>
      <c r="V65" s="3">
        <v>19395041401.16</v>
      </c>
      <c r="W65" s="3">
        <v>297143694789.82001</v>
      </c>
    </row>
    <row r="66" spans="1:23" x14ac:dyDescent="0.25">
      <c r="A66" s="2" t="s">
        <v>87</v>
      </c>
      <c r="B66" s="2" t="s">
        <v>92</v>
      </c>
      <c r="C66" s="15">
        <v>24000000</v>
      </c>
      <c r="D66" s="2" t="s">
        <v>214</v>
      </c>
      <c r="E66" s="3">
        <v>37462724936.309998</v>
      </c>
      <c r="F66" s="3">
        <v>22641521217.720001</v>
      </c>
      <c r="G66" s="3">
        <v>4122595072.3899999</v>
      </c>
      <c r="H66" s="3">
        <v>8464278333.5600004</v>
      </c>
      <c r="I66" s="3">
        <v>2938996619.0999999</v>
      </c>
      <c r="J66" s="1" t="s">
        <v>18</v>
      </c>
      <c r="K66" s="3">
        <v>2530582939.1799998</v>
      </c>
      <c r="L66" s="3">
        <v>3068375868.3299999</v>
      </c>
      <c r="M66" s="3">
        <v>19249495</v>
      </c>
      <c r="N66" s="3">
        <v>223514963.37</v>
      </c>
      <c r="O66" s="3">
        <v>57041.31</v>
      </c>
      <c r="P66" s="3">
        <v>434975676.05000001</v>
      </c>
      <c r="Q66" s="3">
        <v>55862983.200000003</v>
      </c>
      <c r="R66" s="3">
        <v>222455179.72</v>
      </c>
      <c r="S66" s="3">
        <v>640851.77</v>
      </c>
      <c r="T66" s="3">
        <v>307051897.17000002</v>
      </c>
      <c r="U66" s="3">
        <v>28054958.59</v>
      </c>
      <c r="V66" s="3">
        <v>14821203718.59</v>
      </c>
      <c r="W66" s="3">
        <v>97342141751.360001</v>
      </c>
    </row>
    <row r="67" spans="1:23" x14ac:dyDescent="0.25">
      <c r="A67" s="2" t="s">
        <v>87</v>
      </c>
      <c r="B67" s="2" t="s">
        <v>93</v>
      </c>
      <c r="C67" s="15">
        <v>29000000</v>
      </c>
      <c r="D67" s="2" t="s">
        <v>214</v>
      </c>
      <c r="E67" s="3">
        <v>63908540903.150002</v>
      </c>
      <c r="F67" s="3">
        <v>52744164539.620003</v>
      </c>
      <c r="G67" s="3">
        <v>14565946583.4</v>
      </c>
      <c r="H67" s="3">
        <v>17047065951.08</v>
      </c>
      <c r="I67" s="3">
        <v>8565319051.2200003</v>
      </c>
      <c r="J67" s="1" t="s">
        <v>18</v>
      </c>
      <c r="K67" s="3">
        <v>3101015998.5</v>
      </c>
      <c r="L67" s="3">
        <v>6652634656.7299995</v>
      </c>
      <c r="M67" s="3">
        <v>122953135.95999999</v>
      </c>
      <c r="N67" s="3">
        <v>296967217.82999998</v>
      </c>
      <c r="O67" s="3">
        <v>503767.34</v>
      </c>
      <c r="P67" s="3">
        <v>703457681.71000004</v>
      </c>
      <c r="Q67" s="3">
        <v>165522927.71000001</v>
      </c>
      <c r="R67" s="3">
        <v>345135866.92000002</v>
      </c>
      <c r="S67" s="3">
        <v>1635773.24</v>
      </c>
      <c r="T67" s="3">
        <v>817169996.05999994</v>
      </c>
      <c r="U67" s="3">
        <v>24343415.300000001</v>
      </c>
      <c r="V67" s="3">
        <v>11164376363.530001</v>
      </c>
      <c r="W67" s="3">
        <v>180226753829.29999</v>
      </c>
    </row>
    <row r="68" spans="1:23" x14ac:dyDescent="0.25">
      <c r="A68" s="2" t="s">
        <v>87</v>
      </c>
      <c r="B68" s="2" t="s">
        <v>94</v>
      </c>
      <c r="C68" s="15">
        <v>34000000</v>
      </c>
      <c r="D68" s="2" t="s">
        <v>214</v>
      </c>
      <c r="E68" s="3">
        <v>28334705913.400002</v>
      </c>
      <c r="F68" s="3">
        <v>19635545153.040001</v>
      </c>
      <c r="G68" s="3">
        <v>4448804237.0600004</v>
      </c>
      <c r="H68" s="3">
        <v>6962978440.9799995</v>
      </c>
      <c r="I68" s="3">
        <v>1759832723.24</v>
      </c>
      <c r="J68" s="1" t="s">
        <v>18</v>
      </c>
      <c r="K68" s="3">
        <v>2101934176.05</v>
      </c>
      <c r="L68" s="3">
        <v>2379342279.4699998</v>
      </c>
      <c r="M68" s="3">
        <v>12654171.119999999</v>
      </c>
      <c r="N68" s="3">
        <v>155071253.22</v>
      </c>
      <c r="O68" s="3">
        <v>1564454.67</v>
      </c>
      <c r="P68" s="3">
        <v>416004031.22000003</v>
      </c>
      <c r="Q68" s="3">
        <v>389709621.37</v>
      </c>
      <c r="R68" s="3">
        <v>132048265.3</v>
      </c>
      <c r="S68" s="3">
        <v>2122579.46</v>
      </c>
      <c r="T68" s="3">
        <v>484783696.56999999</v>
      </c>
      <c r="U68" s="3">
        <v>1415259.14</v>
      </c>
      <c r="V68" s="3">
        <v>8699160760.3600006</v>
      </c>
      <c r="W68" s="3">
        <v>75917677015.669998</v>
      </c>
    </row>
    <row r="69" spans="1:23" x14ac:dyDescent="0.25">
      <c r="A69" s="2" t="s">
        <v>87</v>
      </c>
      <c r="B69" s="2" t="s">
        <v>95</v>
      </c>
      <c r="C69" s="15">
        <v>38000000</v>
      </c>
      <c r="D69" s="2" t="s">
        <v>214</v>
      </c>
      <c r="E69" s="3">
        <v>51191487134.269997</v>
      </c>
      <c r="F69" s="3">
        <v>40772935413.690002</v>
      </c>
      <c r="G69" s="3">
        <v>13847838153.26</v>
      </c>
      <c r="H69" s="3">
        <v>12513536945.559999</v>
      </c>
      <c r="I69" s="3">
        <v>3279305267.4000001</v>
      </c>
      <c r="J69" s="1" t="s">
        <v>18</v>
      </c>
      <c r="K69" s="3">
        <v>2310579921.9000001</v>
      </c>
      <c r="L69" s="3">
        <v>6212867041.3999996</v>
      </c>
      <c r="M69" s="3">
        <v>283578906.43000001</v>
      </c>
      <c r="N69" s="3">
        <v>257722836.31</v>
      </c>
      <c r="O69" s="3">
        <v>151801.92000000001</v>
      </c>
      <c r="P69" s="3">
        <v>782047816.30999994</v>
      </c>
      <c r="Q69" s="3">
        <v>61991966.079999998</v>
      </c>
      <c r="R69" s="3">
        <v>309394481.63</v>
      </c>
      <c r="S69" s="3">
        <v>5853267.2800000003</v>
      </c>
      <c r="T69" s="3">
        <v>511700743.08999997</v>
      </c>
      <c r="U69" s="3">
        <v>23430478.210000001</v>
      </c>
      <c r="V69" s="3">
        <v>10418551720.58</v>
      </c>
      <c r="W69" s="3">
        <v>142782973895.32001</v>
      </c>
    </row>
    <row r="70" spans="1:23" x14ac:dyDescent="0.25">
      <c r="A70" s="2" t="s">
        <v>87</v>
      </c>
      <c r="B70" s="2" t="s">
        <v>96</v>
      </c>
      <c r="C70" s="15">
        <v>42000000</v>
      </c>
      <c r="D70" s="2" t="s">
        <v>214</v>
      </c>
      <c r="E70" s="3">
        <v>57615893170.300003</v>
      </c>
      <c r="F70" s="3">
        <v>51227960024.790001</v>
      </c>
      <c r="G70" s="3">
        <v>20977360431.16</v>
      </c>
      <c r="H70" s="3">
        <v>15433650118.450001</v>
      </c>
      <c r="I70" s="3">
        <v>3761557253.8200002</v>
      </c>
      <c r="J70" s="1" t="s">
        <v>18</v>
      </c>
      <c r="K70" s="3">
        <v>2215301890.5900002</v>
      </c>
      <c r="L70" s="3">
        <v>6741080871.79</v>
      </c>
      <c r="M70" s="3">
        <v>59726017.009999998</v>
      </c>
      <c r="N70" s="3">
        <v>297439371.37</v>
      </c>
      <c r="O70" s="3">
        <v>436852.15</v>
      </c>
      <c r="P70" s="3">
        <v>735478151.59000003</v>
      </c>
      <c r="Q70" s="3">
        <v>103551953.25</v>
      </c>
      <c r="R70" s="3">
        <v>320138572.38</v>
      </c>
      <c r="S70" s="3">
        <v>221469</v>
      </c>
      <c r="T70" s="3">
        <v>440779165.32999998</v>
      </c>
      <c r="U70" s="3">
        <v>29087842.640000001</v>
      </c>
      <c r="V70" s="3">
        <v>6387933145.5100002</v>
      </c>
      <c r="W70" s="3">
        <v>166347596301.13</v>
      </c>
    </row>
    <row r="71" spans="1:23" x14ac:dyDescent="0.25">
      <c r="A71" s="2" t="s">
        <v>87</v>
      </c>
      <c r="B71" s="2" t="s">
        <v>97</v>
      </c>
      <c r="C71" s="15">
        <v>46000000</v>
      </c>
      <c r="D71" s="2" t="s">
        <v>214</v>
      </c>
      <c r="E71" s="3">
        <v>534031101900.84998</v>
      </c>
      <c r="F71" s="3">
        <v>506308792296.85999</v>
      </c>
      <c r="G71" s="3">
        <v>136373585839.39</v>
      </c>
      <c r="H71" s="3">
        <v>186046814567.97</v>
      </c>
      <c r="I71" s="3">
        <v>35360624235.489998</v>
      </c>
      <c r="J71" s="1" t="s">
        <v>18</v>
      </c>
      <c r="K71" s="3">
        <v>32562490923.299999</v>
      </c>
      <c r="L71" s="3">
        <v>77155310058.520004</v>
      </c>
      <c r="M71" s="3">
        <v>350103214.57999998</v>
      </c>
      <c r="N71" s="3">
        <v>2792377438.8600001</v>
      </c>
      <c r="O71" s="3">
        <v>3854048.22</v>
      </c>
      <c r="P71" s="3">
        <v>19385886795.490002</v>
      </c>
      <c r="Q71" s="3">
        <v>1312060635.9400001</v>
      </c>
      <c r="R71" s="3">
        <v>4473299807.3100004</v>
      </c>
      <c r="S71" s="3">
        <v>37646582.25</v>
      </c>
      <c r="T71" s="3">
        <v>6876517384.3800001</v>
      </c>
      <c r="U71" s="3">
        <v>2017106354.8800001</v>
      </c>
      <c r="V71" s="3">
        <v>27722309603.990002</v>
      </c>
      <c r="W71" s="3">
        <v>1572809881688.28</v>
      </c>
    </row>
    <row r="72" spans="1:23" x14ac:dyDescent="0.25">
      <c r="A72" s="2" t="s">
        <v>87</v>
      </c>
      <c r="B72" s="2" t="s">
        <v>98</v>
      </c>
      <c r="C72" s="15">
        <v>54000000</v>
      </c>
      <c r="D72" s="2" t="s">
        <v>214</v>
      </c>
      <c r="E72" s="3">
        <v>31278794597.200001</v>
      </c>
      <c r="F72" s="3">
        <v>20334530620.93</v>
      </c>
      <c r="G72" s="3">
        <v>4353407060.4300003</v>
      </c>
      <c r="H72" s="3">
        <v>7504938912.6400003</v>
      </c>
      <c r="I72" s="3">
        <v>2481671679.5700002</v>
      </c>
      <c r="J72" s="1" t="s">
        <v>18</v>
      </c>
      <c r="K72" s="3">
        <v>1651296689.51</v>
      </c>
      <c r="L72" s="3">
        <v>2724542272.4000001</v>
      </c>
      <c r="M72" s="3">
        <v>19590199.66</v>
      </c>
      <c r="N72" s="3">
        <v>171012670.52000001</v>
      </c>
      <c r="O72" s="3">
        <v>518648.09</v>
      </c>
      <c r="P72" s="3">
        <v>483294936.81999999</v>
      </c>
      <c r="Q72" s="3">
        <v>13355928.67</v>
      </c>
      <c r="R72" s="3">
        <v>465700725.69999999</v>
      </c>
      <c r="S72" s="3">
        <v>5556344.6699999999</v>
      </c>
      <c r="T72" s="3">
        <v>379289704.02999997</v>
      </c>
      <c r="U72" s="3">
        <v>21715851.469999999</v>
      </c>
      <c r="V72" s="3">
        <v>10944263976.27</v>
      </c>
      <c r="W72" s="3">
        <v>82833480818.580002</v>
      </c>
    </row>
    <row r="73" spans="1:23" x14ac:dyDescent="0.25">
      <c r="A73" s="2" t="s">
        <v>87</v>
      </c>
      <c r="B73" s="2" t="s">
        <v>99</v>
      </c>
      <c r="C73" s="15">
        <v>61000000</v>
      </c>
      <c r="D73" s="2" t="s">
        <v>214</v>
      </c>
      <c r="E73" s="3">
        <v>50583318577.849998</v>
      </c>
      <c r="F73" s="3">
        <v>40036355187.629997</v>
      </c>
      <c r="G73" s="3">
        <v>9054497582.9400005</v>
      </c>
      <c r="H73" s="3">
        <v>14478804222.059999</v>
      </c>
      <c r="I73" s="3">
        <v>4538836511.0900002</v>
      </c>
      <c r="J73" s="1" t="s">
        <v>18</v>
      </c>
      <c r="K73" s="3">
        <v>2813193150.0100002</v>
      </c>
      <c r="L73" s="3">
        <v>6812596547.6700001</v>
      </c>
      <c r="M73" s="3">
        <v>42535544.409999996</v>
      </c>
      <c r="N73" s="3">
        <v>274039950.83999997</v>
      </c>
      <c r="O73" s="3">
        <v>362520.24</v>
      </c>
      <c r="P73" s="3">
        <v>679961832.48000002</v>
      </c>
      <c r="Q73" s="3">
        <v>181807596.11000001</v>
      </c>
      <c r="R73" s="3">
        <v>335222512.56999999</v>
      </c>
      <c r="S73" s="3">
        <v>11010241</v>
      </c>
      <c r="T73" s="3">
        <v>712347441.55999994</v>
      </c>
      <c r="U73" s="3">
        <v>19833042.120000001</v>
      </c>
      <c r="V73" s="3">
        <v>10546963390.219999</v>
      </c>
      <c r="W73" s="3">
        <v>141121685850.79999</v>
      </c>
    </row>
    <row r="74" spans="1:23" x14ac:dyDescent="0.25">
      <c r="A74" s="2" t="s">
        <v>87</v>
      </c>
      <c r="B74" s="2" t="s">
        <v>100</v>
      </c>
      <c r="C74" s="15">
        <v>66000000</v>
      </c>
      <c r="D74" s="2" t="s">
        <v>214</v>
      </c>
      <c r="E74" s="3">
        <v>39350026135.389999</v>
      </c>
      <c r="F74" s="3">
        <v>33128896754.970001</v>
      </c>
      <c r="G74" s="3">
        <v>8871392726.3299999</v>
      </c>
      <c r="H74" s="3">
        <v>11425381935.23</v>
      </c>
      <c r="I74" s="3">
        <v>4150805276.29</v>
      </c>
      <c r="J74" s="1" t="s">
        <v>18</v>
      </c>
      <c r="K74" s="3">
        <v>2122862494.21</v>
      </c>
      <c r="L74" s="3">
        <v>4980604994.5299997</v>
      </c>
      <c r="M74" s="3">
        <v>32247035.43</v>
      </c>
      <c r="N74" s="3">
        <v>224237238.43000001</v>
      </c>
      <c r="O74" s="3">
        <v>112781.43</v>
      </c>
      <c r="P74" s="3">
        <v>415279990.68000001</v>
      </c>
      <c r="Q74" s="3">
        <v>221457498.30000001</v>
      </c>
      <c r="R74" s="3">
        <v>199676260.00999999</v>
      </c>
      <c r="S74" s="3">
        <v>460261.74</v>
      </c>
      <c r="T74" s="3">
        <v>433475511.45999998</v>
      </c>
      <c r="U74" s="3">
        <v>3424710.35</v>
      </c>
      <c r="V74" s="3">
        <v>6221129380.4200001</v>
      </c>
      <c r="W74" s="3">
        <v>111781470985.2</v>
      </c>
    </row>
    <row r="75" spans="1:23" x14ac:dyDescent="0.25">
      <c r="A75" s="2" t="s">
        <v>87</v>
      </c>
      <c r="B75" s="2" t="s">
        <v>101</v>
      </c>
      <c r="C75" s="15">
        <v>68000000</v>
      </c>
      <c r="D75" s="2" t="s">
        <v>214</v>
      </c>
      <c r="E75" s="3">
        <v>41033943334.559998</v>
      </c>
      <c r="F75" s="3">
        <v>25130161555.580002</v>
      </c>
      <c r="G75" s="3">
        <v>4311115299.8299999</v>
      </c>
      <c r="H75" s="3">
        <v>9087073355.75</v>
      </c>
      <c r="I75" s="3">
        <v>2831418164.6100001</v>
      </c>
      <c r="J75" s="1" t="s">
        <v>18</v>
      </c>
      <c r="K75" s="3">
        <v>1828058190.6199999</v>
      </c>
      <c r="L75" s="3">
        <v>4927854257.1300001</v>
      </c>
      <c r="M75" s="3">
        <v>10532163.16</v>
      </c>
      <c r="N75" s="3">
        <v>254913391.81999999</v>
      </c>
      <c r="O75" s="3">
        <v>-20741.46</v>
      </c>
      <c r="P75" s="3">
        <v>624227130.82000005</v>
      </c>
      <c r="Q75" s="3">
        <v>57895088.899999999</v>
      </c>
      <c r="R75" s="3">
        <v>465708798.33999997</v>
      </c>
      <c r="S75" s="3">
        <v>178129980.88999999</v>
      </c>
      <c r="T75" s="3">
        <v>438169952.24000001</v>
      </c>
      <c r="U75" s="3">
        <v>-570901.13</v>
      </c>
      <c r="V75" s="3">
        <v>15903781778.98</v>
      </c>
      <c r="W75" s="3">
        <v>107082390800.64</v>
      </c>
    </row>
    <row r="76" spans="1:23" x14ac:dyDescent="0.25">
      <c r="A76" s="2" t="s">
        <v>87</v>
      </c>
      <c r="B76" s="2" t="s">
        <v>102</v>
      </c>
      <c r="C76" s="15">
        <v>28000000</v>
      </c>
      <c r="D76" s="2" t="s">
        <v>214</v>
      </c>
      <c r="E76" s="3">
        <v>58825055293.25</v>
      </c>
      <c r="F76" s="3">
        <v>50281180578.489998</v>
      </c>
      <c r="G76" s="3">
        <v>11837412019.379999</v>
      </c>
      <c r="H76" s="3">
        <v>15998736461.48</v>
      </c>
      <c r="I76" s="3">
        <v>5503550317.2700005</v>
      </c>
      <c r="J76" s="1" t="s">
        <v>18</v>
      </c>
      <c r="K76" s="3">
        <v>3322924860.9200001</v>
      </c>
      <c r="L76" s="3">
        <v>9793623394.1599998</v>
      </c>
      <c r="M76" s="3">
        <v>51201551.969999999</v>
      </c>
      <c r="N76" s="3">
        <v>314257944.54000002</v>
      </c>
      <c r="O76" s="3">
        <v>507601.18</v>
      </c>
      <c r="P76" s="3">
        <v>1281865756.95</v>
      </c>
      <c r="Q76" s="3">
        <v>337502559.20999998</v>
      </c>
      <c r="R76" s="3">
        <v>641076864.24000001</v>
      </c>
      <c r="S76" s="3">
        <v>5322821</v>
      </c>
      <c r="T76" s="3">
        <v>857058530.59000003</v>
      </c>
      <c r="U76" s="3">
        <v>4651604.32</v>
      </c>
      <c r="V76" s="3">
        <v>8543874714.7600002</v>
      </c>
      <c r="W76" s="3">
        <v>167599802873.70999</v>
      </c>
    </row>
    <row r="77" spans="1:23" x14ac:dyDescent="0.25">
      <c r="A77" s="2" t="s">
        <v>87</v>
      </c>
      <c r="B77" s="2" t="s">
        <v>103</v>
      </c>
      <c r="C77" s="15">
        <v>70000000</v>
      </c>
      <c r="D77" s="2" t="s">
        <v>214</v>
      </c>
      <c r="E77" s="3">
        <v>72406347588.869995</v>
      </c>
      <c r="F77" s="3">
        <v>62129799254.019997</v>
      </c>
      <c r="G77" s="3">
        <v>17219904440.689999</v>
      </c>
      <c r="H77" s="3">
        <v>20471407374.689999</v>
      </c>
      <c r="I77" s="3">
        <v>9191270401.9899998</v>
      </c>
      <c r="J77" s="1" t="s">
        <v>18</v>
      </c>
      <c r="K77" s="3">
        <v>3448139932.7199998</v>
      </c>
      <c r="L77" s="3">
        <v>7999363490.8599997</v>
      </c>
      <c r="M77" s="3">
        <v>158467597.06999999</v>
      </c>
      <c r="N77" s="3">
        <v>369373177.00999999</v>
      </c>
      <c r="O77" s="3">
        <v>97288.13</v>
      </c>
      <c r="P77" s="3">
        <v>1033827119.5</v>
      </c>
      <c r="Q77" s="3">
        <v>100243554.19</v>
      </c>
      <c r="R77" s="3">
        <v>824736096.46000004</v>
      </c>
      <c r="S77" s="3">
        <v>1774040.11</v>
      </c>
      <c r="T77" s="3">
        <v>713028298.75</v>
      </c>
      <c r="U77" s="3">
        <v>77435366.980000004</v>
      </c>
      <c r="V77" s="3">
        <v>10276548334.85</v>
      </c>
      <c r="W77" s="3">
        <v>206421763356.89001</v>
      </c>
    </row>
    <row r="78" spans="1:23" x14ac:dyDescent="0.25">
      <c r="A78" s="2" t="s">
        <v>87</v>
      </c>
      <c r="B78" s="2" t="s">
        <v>104</v>
      </c>
      <c r="C78" s="15">
        <v>78000000</v>
      </c>
      <c r="D78" s="2" t="s">
        <v>214</v>
      </c>
      <c r="E78" s="3">
        <v>63435568291.330002</v>
      </c>
      <c r="F78" s="3">
        <v>57487143018.379997</v>
      </c>
      <c r="G78" s="3">
        <v>14402215023.459999</v>
      </c>
      <c r="H78" s="3">
        <v>19603440421.639999</v>
      </c>
      <c r="I78" s="3">
        <v>8914637729.0400009</v>
      </c>
      <c r="J78" s="1" t="s">
        <v>18</v>
      </c>
      <c r="K78" s="3">
        <v>3158425402.1799998</v>
      </c>
      <c r="L78" s="3">
        <v>8455511484.5500002</v>
      </c>
      <c r="M78" s="3">
        <v>34387213.289999999</v>
      </c>
      <c r="N78" s="3">
        <v>350237480.14999998</v>
      </c>
      <c r="O78" s="3">
        <v>2364233.5299999998</v>
      </c>
      <c r="P78" s="3">
        <v>1059185688.02</v>
      </c>
      <c r="Q78" s="3">
        <v>153684627.97999999</v>
      </c>
      <c r="R78" s="3">
        <v>487213759.41000003</v>
      </c>
      <c r="S78" s="3">
        <v>270200</v>
      </c>
      <c r="T78" s="3">
        <v>663364421.60000002</v>
      </c>
      <c r="U78" s="3">
        <v>61171594.119999997</v>
      </c>
      <c r="V78" s="3">
        <v>5948425272.9499998</v>
      </c>
      <c r="W78" s="3">
        <v>184217245861.63</v>
      </c>
    </row>
    <row r="79" spans="1:23" x14ac:dyDescent="0.25">
      <c r="A79" s="2" t="s">
        <v>87</v>
      </c>
      <c r="B79" s="2" t="s">
        <v>105</v>
      </c>
      <c r="C79" s="15">
        <v>55000000</v>
      </c>
      <c r="D79" s="2" t="s">
        <v>214</v>
      </c>
      <c r="E79" s="3">
        <v>2801602469.1999998</v>
      </c>
      <c r="F79" s="3">
        <v>1767878292.8599999</v>
      </c>
      <c r="G79" s="3">
        <v>189520390.06</v>
      </c>
      <c r="H79" s="3">
        <v>925746249.39999998</v>
      </c>
      <c r="I79" s="3">
        <v>202036388.40000001</v>
      </c>
      <c r="J79" s="3">
        <v>113166090.81</v>
      </c>
      <c r="K79" s="3">
        <v>55366798.75</v>
      </c>
      <c r="L79" s="3">
        <v>194884163.88</v>
      </c>
      <c r="M79" s="1" t="s">
        <v>18</v>
      </c>
      <c r="N79" s="3">
        <v>9553101.1300000008</v>
      </c>
      <c r="O79" s="3">
        <v>0.02</v>
      </c>
      <c r="P79" s="3">
        <v>20208227.93</v>
      </c>
      <c r="Q79" s="3">
        <v>12241868.99</v>
      </c>
      <c r="R79" s="1" t="s">
        <v>18</v>
      </c>
      <c r="S79" s="3">
        <v>3782840.41</v>
      </c>
      <c r="T79" s="3">
        <v>15753171.119999999</v>
      </c>
      <c r="U79" s="3">
        <v>845629.32</v>
      </c>
      <c r="V79" s="3">
        <v>1033724176.34</v>
      </c>
      <c r="W79" s="3">
        <v>7346309858.6199999</v>
      </c>
    </row>
    <row r="80" spans="1:23" x14ac:dyDescent="0.25">
      <c r="A80" s="2" t="s">
        <v>87</v>
      </c>
      <c r="B80" s="2" t="s">
        <v>106</v>
      </c>
      <c r="C80" s="15">
        <v>45000000</v>
      </c>
      <c r="D80" s="2" t="s">
        <v>214</v>
      </c>
      <c r="E80" s="3">
        <v>1947623446004.8201</v>
      </c>
      <c r="F80" s="3">
        <v>1905988935212.47</v>
      </c>
      <c r="G80" s="3">
        <v>662943248176.73999</v>
      </c>
      <c r="H80" s="3">
        <v>733834880301.47998</v>
      </c>
      <c r="I80" s="3">
        <v>22844513186.93</v>
      </c>
      <c r="J80" s="1" t="s">
        <v>18</v>
      </c>
      <c r="K80" s="3">
        <v>101587516512.74001</v>
      </c>
      <c r="L80" s="3">
        <v>175710726349.75</v>
      </c>
      <c r="M80" s="3">
        <v>6635618.1500000004</v>
      </c>
      <c r="N80" s="3">
        <v>3374174991.9699998</v>
      </c>
      <c r="O80" s="3">
        <v>5085038.2699999996</v>
      </c>
      <c r="P80" s="3">
        <v>131672575346.09</v>
      </c>
      <c r="Q80" s="3">
        <v>60334131.060000002</v>
      </c>
      <c r="R80" s="3">
        <v>22738988479.759998</v>
      </c>
      <c r="S80" s="3">
        <v>136937225.30000001</v>
      </c>
      <c r="T80" s="3">
        <v>24904468269.599998</v>
      </c>
      <c r="U80" s="3">
        <v>10734802547.51</v>
      </c>
      <c r="V80" s="3">
        <v>41634510792.349998</v>
      </c>
      <c r="W80" s="3">
        <v>5785801778184.9902</v>
      </c>
    </row>
    <row r="81" spans="1:23" x14ac:dyDescent="0.25">
      <c r="A81" s="2" t="s">
        <v>107</v>
      </c>
      <c r="B81" s="2" t="s">
        <v>108</v>
      </c>
      <c r="C81" s="15">
        <v>12000000</v>
      </c>
      <c r="D81" s="2" t="s">
        <v>214</v>
      </c>
      <c r="E81" s="3">
        <v>45615572732.779999</v>
      </c>
      <c r="F81" s="3">
        <v>35579211115.589996</v>
      </c>
      <c r="G81" s="3">
        <v>12198852347.360001</v>
      </c>
      <c r="H81" s="3">
        <v>10902773460.290001</v>
      </c>
      <c r="I81" s="3">
        <v>1752456255.72</v>
      </c>
      <c r="J81" s="1" t="s">
        <v>18</v>
      </c>
      <c r="K81" s="3">
        <v>2017249452.55</v>
      </c>
      <c r="L81" s="3">
        <v>6832668983.9499998</v>
      </c>
      <c r="M81" s="3">
        <v>10685401.41</v>
      </c>
      <c r="N81" s="3">
        <v>240199007.33000001</v>
      </c>
      <c r="O81" s="3">
        <v>9171255.1600000001</v>
      </c>
      <c r="P81" s="3">
        <v>736152901.77999997</v>
      </c>
      <c r="Q81" s="3">
        <v>39807182.600000001</v>
      </c>
      <c r="R81" s="3">
        <v>217492318.47</v>
      </c>
      <c r="S81" s="3">
        <v>1546542.5</v>
      </c>
      <c r="T81" s="3">
        <v>433479160.88999999</v>
      </c>
      <c r="U81" s="3">
        <v>32485472.350000001</v>
      </c>
      <c r="V81" s="3">
        <v>10036361617.190001</v>
      </c>
      <c r="W81" s="3">
        <v>126656165207.92</v>
      </c>
    </row>
    <row r="82" spans="1:23" x14ac:dyDescent="0.25">
      <c r="A82" s="2" t="s">
        <v>107</v>
      </c>
      <c r="B82" s="2" t="s">
        <v>109</v>
      </c>
      <c r="C82" s="15">
        <v>18000000</v>
      </c>
      <c r="D82" s="2" t="s">
        <v>214</v>
      </c>
      <c r="E82" s="3">
        <v>96391235481.940002</v>
      </c>
      <c r="F82" s="3">
        <v>75576232673.350006</v>
      </c>
      <c r="G82" s="3">
        <v>20313419124.52</v>
      </c>
      <c r="H82" s="3">
        <v>25596094416.869999</v>
      </c>
      <c r="I82" s="3">
        <v>7503224925.0100002</v>
      </c>
      <c r="J82" s="1" t="s">
        <v>18</v>
      </c>
      <c r="K82" s="3">
        <v>5518544544.9200001</v>
      </c>
      <c r="L82" s="3">
        <v>11214945736.76</v>
      </c>
      <c r="M82" s="3">
        <v>70727474.739999995</v>
      </c>
      <c r="N82" s="3">
        <v>566696721.77999997</v>
      </c>
      <c r="O82" s="3">
        <v>379199.28</v>
      </c>
      <c r="P82" s="3">
        <v>2016452849.78</v>
      </c>
      <c r="Q82" s="3">
        <v>146755980.25999999</v>
      </c>
      <c r="R82" s="3">
        <v>491810283.24000001</v>
      </c>
      <c r="S82" s="3">
        <v>23463504.5</v>
      </c>
      <c r="T82" s="3">
        <v>1447019426.1099999</v>
      </c>
      <c r="U82" s="3">
        <v>111293447.64</v>
      </c>
      <c r="V82" s="3">
        <v>20815002808.59</v>
      </c>
      <c r="W82" s="3">
        <v>267803298599.29001</v>
      </c>
    </row>
    <row r="83" spans="1:23" x14ac:dyDescent="0.25">
      <c r="A83" s="2" t="s">
        <v>107</v>
      </c>
      <c r="B83" s="2" t="s">
        <v>110</v>
      </c>
      <c r="C83" s="15">
        <v>3000000</v>
      </c>
      <c r="D83" s="2" t="s">
        <v>214</v>
      </c>
      <c r="E83" s="3">
        <v>251931160512.35999</v>
      </c>
      <c r="F83" s="3">
        <v>226761720999.09</v>
      </c>
      <c r="G83" s="3">
        <v>50636539592.220001</v>
      </c>
      <c r="H83" s="3">
        <v>67853385351.489998</v>
      </c>
      <c r="I83" s="3">
        <v>20288514967.759998</v>
      </c>
      <c r="J83" s="1" t="s">
        <v>18</v>
      </c>
      <c r="K83" s="3">
        <v>23079665022.23</v>
      </c>
      <c r="L83" s="3">
        <v>48285783464.959999</v>
      </c>
      <c r="M83" s="3">
        <v>130065276.5</v>
      </c>
      <c r="N83" s="3">
        <v>1635254976.1600001</v>
      </c>
      <c r="O83" s="3">
        <v>990631.87</v>
      </c>
      <c r="P83" s="3">
        <v>8398497042.96</v>
      </c>
      <c r="Q83" s="3">
        <v>456300528.25999999</v>
      </c>
      <c r="R83" s="3">
        <v>2238998855.4400001</v>
      </c>
      <c r="S83" s="3">
        <v>106261943.41</v>
      </c>
      <c r="T83" s="3">
        <v>2675308687.3299999</v>
      </c>
      <c r="U83" s="3">
        <v>481289560.22000003</v>
      </c>
      <c r="V83" s="3">
        <v>25169439513.27</v>
      </c>
      <c r="W83" s="3">
        <v>730129176925.53003</v>
      </c>
    </row>
    <row r="84" spans="1:23" x14ac:dyDescent="0.25">
      <c r="A84" s="2" t="s">
        <v>107</v>
      </c>
      <c r="B84" s="2" t="s">
        <v>111</v>
      </c>
      <c r="C84" s="15">
        <v>79000000</v>
      </c>
      <c r="D84" s="2" t="s">
        <v>214</v>
      </c>
      <c r="E84" s="3">
        <v>17633205049.240002</v>
      </c>
      <c r="F84" s="3">
        <v>11013325489.57</v>
      </c>
      <c r="G84" s="3">
        <v>2078147018.6400001</v>
      </c>
      <c r="H84" s="3">
        <v>3330149720.3800001</v>
      </c>
      <c r="I84" s="3">
        <v>2308320364.9000001</v>
      </c>
      <c r="J84" s="1" t="s">
        <v>18</v>
      </c>
      <c r="K84" s="3">
        <v>1062387244.86</v>
      </c>
      <c r="L84" s="3">
        <v>1457854176.02</v>
      </c>
      <c r="M84" s="3">
        <v>29750131.920000002</v>
      </c>
      <c r="N84" s="3">
        <v>111044781.48999999</v>
      </c>
      <c r="O84" s="3">
        <v>22308.04</v>
      </c>
      <c r="P84" s="3">
        <v>260926617.72999999</v>
      </c>
      <c r="Q84" s="3">
        <v>14983517.779999999</v>
      </c>
      <c r="R84" s="3">
        <v>113311580.73</v>
      </c>
      <c r="S84" s="3">
        <v>1001361.14</v>
      </c>
      <c r="T84" s="3">
        <v>205679367.75</v>
      </c>
      <c r="U84" s="3">
        <v>11636458.77</v>
      </c>
      <c r="V84" s="3">
        <v>6619879559.6700001</v>
      </c>
      <c r="W84" s="3">
        <v>46251624748.629997</v>
      </c>
    </row>
    <row r="85" spans="1:23" x14ac:dyDescent="0.25">
      <c r="A85" s="2" t="s">
        <v>107</v>
      </c>
      <c r="B85" s="2" t="s">
        <v>112</v>
      </c>
      <c r="C85" s="15">
        <v>85000000</v>
      </c>
      <c r="D85" s="2" t="s">
        <v>214</v>
      </c>
      <c r="E85" s="3">
        <v>11114872405.540001</v>
      </c>
      <c r="F85" s="3">
        <v>5976359916.3199997</v>
      </c>
      <c r="G85" s="3">
        <v>1147228625.29</v>
      </c>
      <c r="H85" s="3">
        <v>1655427500.3699999</v>
      </c>
      <c r="I85" s="3">
        <v>630744974.76999998</v>
      </c>
      <c r="J85" s="1" t="s">
        <v>18</v>
      </c>
      <c r="K85" s="3">
        <v>391942850.61000001</v>
      </c>
      <c r="L85" s="3">
        <v>1270278693.46</v>
      </c>
      <c r="M85" s="3">
        <v>526749.56000000006</v>
      </c>
      <c r="N85" s="3">
        <v>55875965.719999999</v>
      </c>
      <c r="O85" s="3">
        <v>233204411.47999999</v>
      </c>
      <c r="P85" s="3">
        <v>335185009.63</v>
      </c>
      <c r="Q85" s="3">
        <v>9572767.0299999993</v>
      </c>
      <c r="R85" s="3">
        <v>26499172.5</v>
      </c>
      <c r="S85" s="3">
        <v>381450</v>
      </c>
      <c r="T85" s="3">
        <v>92645616.870000005</v>
      </c>
      <c r="U85" s="3">
        <v>-93224165.230000004</v>
      </c>
      <c r="V85" s="3">
        <v>5138512489.2200003</v>
      </c>
      <c r="W85" s="3">
        <v>27986034433.139999</v>
      </c>
    </row>
    <row r="86" spans="1:23" x14ac:dyDescent="0.25">
      <c r="A86" s="2" t="s">
        <v>107</v>
      </c>
      <c r="B86" s="2" t="s">
        <v>113</v>
      </c>
      <c r="C86" s="15">
        <v>35000000</v>
      </c>
      <c r="D86" s="2" t="s">
        <v>214</v>
      </c>
      <c r="E86" s="3">
        <v>131911972703.57001</v>
      </c>
      <c r="F86" s="3">
        <v>44414770050.349998</v>
      </c>
      <c r="G86" s="3">
        <v>5661852528.2399998</v>
      </c>
      <c r="H86" s="3">
        <v>20027050270.860001</v>
      </c>
      <c r="I86" s="3">
        <v>4693146132.3599997</v>
      </c>
      <c r="J86" s="1" t="s">
        <v>18</v>
      </c>
      <c r="K86" s="3">
        <v>4159158144.7600002</v>
      </c>
      <c r="L86" s="3">
        <v>2824803845.6300001</v>
      </c>
      <c r="M86" s="3">
        <v>209149353.93000001</v>
      </c>
      <c r="N86" s="3">
        <v>422184074.69</v>
      </c>
      <c r="O86" s="3">
        <v>700645.64</v>
      </c>
      <c r="P86" s="3">
        <v>3517661228.9400001</v>
      </c>
      <c r="Q86" s="3">
        <v>121537210.03</v>
      </c>
      <c r="R86" s="3">
        <v>1475175076.74</v>
      </c>
      <c r="S86" s="3">
        <v>560511</v>
      </c>
      <c r="T86" s="3">
        <v>516428738.72000003</v>
      </c>
      <c r="U86" s="3">
        <v>416906448.30000001</v>
      </c>
      <c r="V86" s="3">
        <v>87497202653.220001</v>
      </c>
      <c r="W86" s="3">
        <v>307870259616.97998</v>
      </c>
    </row>
    <row r="87" spans="1:23" x14ac:dyDescent="0.25">
      <c r="A87" s="2" t="s">
        <v>107</v>
      </c>
      <c r="B87" s="2" t="s">
        <v>114</v>
      </c>
      <c r="C87" s="15">
        <v>60000000</v>
      </c>
      <c r="D87" s="2" t="s">
        <v>214</v>
      </c>
      <c r="E87" s="3">
        <v>176519348570.48999</v>
      </c>
      <c r="F87" s="3">
        <v>147182902534.32001</v>
      </c>
      <c r="G87" s="3">
        <v>39495594635.470001</v>
      </c>
      <c r="H87" s="3">
        <v>48517683877.459999</v>
      </c>
      <c r="I87" s="3">
        <v>14037005952.68</v>
      </c>
      <c r="J87" s="1" t="s">
        <v>18</v>
      </c>
      <c r="K87" s="3">
        <v>13393812319.98</v>
      </c>
      <c r="L87" s="3">
        <v>24488339827.959999</v>
      </c>
      <c r="M87" s="3">
        <v>275759603.68000001</v>
      </c>
      <c r="N87" s="3">
        <v>1043468513.6</v>
      </c>
      <c r="O87" s="3">
        <v>2586989.46</v>
      </c>
      <c r="P87" s="3">
        <v>2828620195.7399998</v>
      </c>
      <c r="Q87" s="3">
        <v>173206084</v>
      </c>
      <c r="R87" s="3">
        <v>1019939750.22</v>
      </c>
      <c r="S87" s="3">
        <v>4308187.67</v>
      </c>
      <c r="T87" s="3">
        <v>1699227539.29</v>
      </c>
      <c r="U87" s="3">
        <v>54397404.969999999</v>
      </c>
      <c r="V87" s="3">
        <v>29336446036.169998</v>
      </c>
      <c r="W87" s="3">
        <v>500072648023.15997</v>
      </c>
    </row>
    <row r="88" spans="1:23" x14ac:dyDescent="0.25">
      <c r="A88" s="2" t="s">
        <v>107</v>
      </c>
      <c r="B88" s="2" t="s">
        <v>115</v>
      </c>
      <c r="C88" s="15">
        <v>67000000</v>
      </c>
      <c r="D88" s="2" t="s">
        <v>214</v>
      </c>
      <c r="E88" s="3">
        <v>23661723266.5</v>
      </c>
      <c r="F88" s="3">
        <v>11021278999.75</v>
      </c>
      <c r="G88" s="3">
        <v>1311953930.1300001</v>
      </c>
      <c r="H88" s="3">
        <v>5755524288.79</v>
      </c>
      <c r="I88" s="3">
        <v>540042409.16999996</v>
      </c>
      <c r="J88" s="1" t="s">
        <v>18</v>
      </c>
      <c r="K88" s="3">
        <v>1260898149.29</v>
      </c>
      <c r="L88" s="3">
        <v>506997684.98000002</v>
      </c>
      <c r="M88" s="3">
        <v>11908866.91</v>
      </c>
      <c r="N88" s="3">
        <v>113657633.72</v>
      </c>
      <c r="O88" s="3">
        <v>13041836.189999999</v>
      </c>
      <c r="P88" s="3">
        <v>739181402.25999999</v>
      </c>
      <c r="Q88" s="3">
        <v>23128868.789999999</v>
      </c>
      <c r="R88" s="3">
        <v>148055483.93000001</v>
      </c>
      <c r="S88" s="3">
        <v>760937.75</v>
      </c>
      <c r="T88" s="3">
        <v>346414189.74000001</v>
      </c>
      <c r="U88" s="3">
        <v>92802086.450000003</v>
      </c>
      <c r="V88" s="3">
        <v>12640444266.75</v>
      </c>
      <c r="W88" s="3">
        <v>58187814301.099998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"/>
  <sheetViews>
    <sheetView zoomScale="85" zoomScaleNormal="85" workbookViewId="0"/>
  </sheetViews>
  <sheetFormatPr defaultColWidth="19" defaultRowHeight="15" x14ac:dyDescent="0.25"/>
  <cols>
    <col min="1" max="1" width="38.140625" bestFit="1" customWidth="1"/>
    <col min="2" max="2" width="43.140625" bestFit="1" customWidth="1"/>
    <col min="3" max="3" width="12.28515625" bestFit="1" customWidth="1"/>
    <col min="4" max="4" width="14" bestFit="1" customWidth="1"/>
    <col min="5" max="5" width="20.140625" bestFit="1" customWidth="1"/>
  </cols>
  <sheetData>
    <row r="1" spans="1:23" ht="135" x14ac:dyDescent="0.25">
      <c r="A1" s="4" t="s">
        <v>116</v>
      </c>
      <c r="B1" s="4" t="s">
        <v>117</v>
      </c>
      <c r="C1" s="4" t="s">
        <v>118</v>
      </c>
      <c r="D1" s="5" t="s">
        <v>19</v>
      </c>
      <c r="E1" s="2" t="s">
        <v>0</v>
      </c>
      <c r="F1" s="2" t="s">
        <v>1</v>
      </c>
      <c r="G1" s="2" t="s">
        <v>13</v>
      </c>
      <c r="H1" s="2" t="s">
        <v>16</v>
      </c>
      <c r="I1" s="2" t="s">
        <v>14</v>
      </c>
      <c r="J1" s="2" t="s">
        <v>9</v>
      </c>
      <c r="K1" s="2" t="s">
        <v>2</v>
      </c>
      <c r="L1" s="2" t="s">
        <v>17</v>
      </c>
      <c r="M1" s="2" t="s">
        <v>15</v>
      </c>
      <c r="N1" s="2" t="s">
        <v>10</v>
      </c>
      <c r="O1" s="2" t="s">
        <v>3</v>
      </c>
      <c r="P1" s="2" t="s">
        <v>4</v>
      </c>
      <c r="Q1" s="2" t="s">
        <v>11</v>
      </c>
      <c r="R1" s="2" t="s">
        <v>5</v>
      </c>
      <c r="S1" s="2" t="s">
        <v>12</v>
      </c>
      <c r="T1" s="2" t="s">
        <v>6</v>
      </c>
      <c r="U1" s="2" t="s">
        <v>7</v>
      </c>
      <c r="V1" s="2" t="s">
        <v>8</v>
      </c>
      <c r="W1" s="2" t="s">
        <v>18</v>
      </c>
    </row>
    <row r="2" spans="1:23" x14ac:dyDescent="0.25">
      <c r="A2" s="6" t="s">
        <v>21</v>
      </c>
      <c r="B2" s="6"/>
      <c r="C2" s="6">
        <v>1</v>
      </c>
      <c r="D2" s="6"/>
      <c r="E2" s="3">
        <v>10916090933255.26</v>
      </c>
      <c r="F2" s="3">
        <v>9240205599351.1602</v>
      </c>
      <c r="G2" s="3">
        <v>2881808979645.8999</v>
      </c>
      <c r="H2" s="3">
        <v>3152293585052.02</v>
      </c>
      <c r="I2" s="3">
        <v>574723600919.05005</v>
      </c>
      <c r="J2" s="3">
        <v>118602215.97</v>
      </c>
      <c r="K2" s="3">
        <v>500954601759.5</v>
      </c>
      <c r="L2" s="3">
        <v>1317689623372.3999</v>
      </c>
      <c r="M2" s="3">
        <v>66357968277.290001</v>
      </c>
      <c r="N2" s="3">
        <v>43182254896.879997</v>
      </c>
      <c r="O2" s="3">
        <v>314357280.81</v>
      </c>
      <c r="P2" s="3">
        <v>359127640448.15002</v>
      </c>
      <c r="Q2" s="3">
        <v>29263108935.939999</v>
      </c>
      <c r="R2" s="3">
        <v>124243186207.7</v>
      </c>
      <c r="S2" s="3">
        <v>1270294122.3199999</v>
      </c>
      <c r="T2" s="3">
        <v>111311908183.67999</v>
      </c>
      <c r="U2" s="3">
        <v>24614128738.419998</v>
      </c>
      <c r="V2" s="3">
        <v>1675885333904.1001</v>
      </c>
      <c r="W2" s="3">
        <v>31019455706566.551</v>
      </c>
    </row>
    <row r="3" spans="1:23" x14ac:dyDescent="0.25">
      <c r="A3" s="2" t="s">
        <v>22</v>
      </c>
      <c r="B3" s="2" t="s">
        <v>23</v>
      </c>
      <c r="C3" s="15">
        <v>10000000</v>
      </c>
      <c r="D3" s="2" t="s">
        <v>215</v>
      </c>
      <c r="E3" s="3">
        <v>55803792303.900002</v>
      </c>
      <c r="F3" s="3">
        <v>45678027955.860001</v>
      </c>
      <c r="G3" s="3">
        <v>8583862246.2399998</v>
      </c>
      <c r="H3" s="3">
        <v>17203984647.84</v>
      </c>
      <c r="I3" s="3">
        <v>2486397752.21</v>
      </c>
      <c r="J3" s="1" t="s">
        <v>18</v>
      </c>
      <c r="K3" s="3">
        <v>2723290778.3699999</v>
      </c>
      <c r="L3" s="3">
        <v>10504173164.09</v>
      </c>
      <c r="M3" s="3">
        <v>811096947.74000001</v>
      </c>
      <c r="N3" s="3">
        <v>257889813.94</v>
      </c>
      <c r="O3" s="3">
        <v>33834.69</v>
      </c>
      <c r="P3" s="3">
        <v>1024428049.38</v>
      </c>
      <c r="Q3" s="3">
        <v>304926718.72000003</v>
      </c>
      <c r="R3" s="3">
        <v>357371854.44</v>
      </c>
      <c r="S3" s="3">
        <v>18210221.800000001</v>
      </c>
      <c r="T3" s="3">
        <v>515473788.56999999</v>
      </c>
      <c r="U3" s="3">
        <v>68550365.060000002</v>
      </c>
      <c r="V3" s="3">
        <v>10125764348.040001</v>
      </c>
      <c r="W3" s="3">
        <v>156467274790.89001</v>
      </c>
    </row>
    <row r="4" spans="1:23" x14ac:dyDescent="0.25">
      <c r="A4" s="2" t="s">
        <v>22</v>
      </c>
      <c r="B4" s="2" t="s">
        <v>24</v>
      </c>
      <c r="C4" s="15">
        <v>99000000</v>
      </c>
      <c r="D4" s="2" t="s">
        <v>215</v>
      </c>
      <c r="E4" s="3">
        <v>9858208491.9899998</v>
      </c>
      <c r="F4" s="3">
        <v>6832792748.6400003</v>
      </c>
      <c r="G4" s="3">
        <v>952257717.63999999</v>
      </c>
      <c r="H4" s="3">
        <v>2761085394.9299998</v>
      </c>
      <c r="I4" s="3">
        <v>453323000.04000002</v>
      </c>
      <c r="J4" s="1" t="s">
        <v>18</v>
      </c>
      <c r="K4" s="3">
        <v>353053677.85000002</v>
      </c>
      <c r="L4" s="3">
        <v>1595431363.25</v>
      </c>
      <c r="M4" s="3">
        <v>60450018.079999998</v>
      </c>
      <c r="N4" s="3">
        <v>44811670.200000003</v>
      </c>
      <c r="O4" s="3">
        <v>2828.83</v>
      </c>
      <c r="P4" s="3">
        <v>305311935.31999999</v>
      </c>
      <c r="Q4" s="3">
        <v>48941515.07</v>
      </c>
      <c r="R4" s="3">
        <v>43245284.579999998</v>
      </c>
      <c r="S4" s="3">
        <v>1307735</v>
      </c>
      <c r="T4" s="3">
        <v>139681756.55000001</v>
      </c>
      <c r="U4" s="3">
        <v>9424956.9600000009</v>
      </c>
      <c r="V4" s="3">
        <v>3025415743.3499999</v>
      </c>
      <c r="W4" s="3">
        <v>26484745838.279999</v>
      </c>
    </row>
    <row r="5" spans="1:23" x14ac:dyDescent="0.25">
      <c r="A5" s="2" t="s">
        <v>22</v>
      </c>
      <c r="B5" s="2" t="s">
        <v>25</v>
      </c>
      <c r="C5" s="15">
        <v>76000000</v>
      </c>
      <c r="D5" s="2" t="s">
        <v>215</v>
      </c>
      <c r="E5" s="3">
        <v>61047703002.410004</v>
      </c>
      <c r="F5" s="3">
        <v>39412861391.949997</v>
      </c>
      <c r="G5" s="3">
        <v>7129492350.8199997</v>
      </c>
      <c r="H5" s="3">
        <v>17078973786.290001</v>
      </c>
      <c r="I5" s="3">
        <v>2954401722.0300002</v>
      </c>
      <c r="J5" s="1" t="s">
        <v>18</v>
      </c>
      <c r="K5" s="3">
        <v>1835331317.53</v>
      </c>
      <c r="L5" s="3">
        <v>6559709814.6300001</v>
      </c>
      <c r="M5" s="3">
        <v>1564274051.79</v>
      </c>
      <c r="N5" s="3">
        <v>259165191.19999999</v>
      </c>
      <c r="O5" s="3">
        <v>403958.76</v>
      </c>
      <c r="P5" s="3">
        <v>576374691.92999995</v>
      </c>
      <c r="Q5" s="3">
        <v>254923401.43000001</v>
      </c>
      <c r="R5" s="3">
        <v>136593902.16</v>
      </c>
      <c r="S5" s="3">
        <v>1227682.45</v>
      </c>
      <c r="T5" s="3">
        <v>567750412.91999996</v>
      </c>
      <c r="U5" s="3">
        <v>339581624.33999997</v>
      </c>
      <c r="V5" s="3">
        <v>21634841610.459999</v>
      </c>
      <c r="W5" s="3">
        <v>161353609913.10001</v>
      </c>
    </row>
    <row r="6" spans="1:23" x14ac:dyDescent="0.25">
      <c r="A6" s="2" t="s">
        <v>22</v>
      </c>
      <c r="B6" s="2" t="s">
        <v>26</v>
      </c>
      <c r="C6" s="15">
        <v>30000000</v>
      </c>
      <c r="D6" s="2" t="s">
        <v>215</v>
      </c>
      <c r="E6" s="3">
        <v>75944386136.470001</v>
      </c>
      <c r="F6" s="3">
        <v>29875452641.720001</v>
      </c>
      <c r="G6" s="3">
        <v>3122002150.7600002</v>
      </c>
      <c r="H6" s="3">
        <v>16921185157.32</v>
      </c>
      <c r="I6" s="3">
        <v>1119401203.1700001</v>
      </c>
      <c r="J6" s="1" t="s">
        <v>18</v>
      </c>
      <c r="K6" s="3">
        <v>3221720150.73</v>
      </c>
      <c r="L6" s="3">
        <v>3059407774.5300002</v>
      </c>
      <c r="M6" s="3">
        <v>824589703.88</v>
      </c>
      <c r="N6" s="3">
        <v>155853733.27000001</v>
      </c>
      <c r="O6" s="3">
        <v>-3716.14</v>
      </c>
      <c r="P6" s="3">
        <v>477778385.01999998</v>
      </c>
      <c r="Q6" s="3">
        <v>126451595.59</v>
      </c>
      <c r="R6" s="3">
        <v>103941146.36</v>
      </c>
      <c r="S6" s="3">
        <v>1274865.18</v>
      </c>
      <c r="T6" s="3">
        <v>336317511.76999998</v>
      </c>
      <c r="U6" s="3">
        <v>19144926.16</v>
      </c>
      <c r="V6" s="3">
        <v>46068933494.75</v>
      </c>
      <c r="W6" s="3">
        <v>181377836860.54001</v>
      </c>
    </row>
    <row r="7" spans="1:23" x14ac:dyDescent="0.25">
      <c r="A7" s="2" t="s">
        <v>22</v>
      </c>
      <c r="B7" s="2" t="s">
        <v>27</v>
      </c>
      <c r="C7" s="15">
        <v>44000000</v>
      </c>
      <c r="D7" s="2" t="s">
        <v>215</v>
      </c>
      <c r="E7" s="3">
        <v>32456416552.540001</v>
      </c>
      <c r="F7" s="3">
        <v>22052151129.639999</v>
      </c>
      <c r="G7" s="3">
        <v>5927368282.3599997</v>
      </c>
      <c r="H7" s="3">
        <v>8652685027.4099998</v>
      </c>
      <c r="I7" s="3">
        <v>608429580.37</v>
      </c>
      <c r="J7" s="1" t="s">
        <v>18</v>
      </c>
      <c r="K7" s="3">
        <v>922202954.10000002</v>
      </c>
      <c r="L7" s="3">
        <v>2524567635.2399998</v>
      </c>
      <c r="M7" s="3">
        <v>2696954226.5599999</v>
      </c>
      <c r="N7" s="3">
        <v>62559737.140000001</v>
      </c>
      <c r="O7" s="3">
        <v>12352.38</v>
      </c>
      <c r="P7" s="3">
        <v>239707266.58000001</v>
      </c>
      <c r="Q7" s="3">
        <v>66513793.969999999</v>
      </c>
      <c r="R7" s="3">
        <v>59274151.170000002</v>
      </c>
      <c r="S7" s="3">
        <v>171985.24</v>
      </c>
      <c r="T7" s="3">
        <v>111095662.18000001</v>
      </c>
      <c r="U7" s="3">
        <v>38475469.960000001</v>
      </c>
      <c r="V7" s="3">
        <v>10404265422.9</v>
      </c>
      <c r="W7" s="3">
        <v>86822851229.740005</v>
      </c>
    </row>
    <row r="8" spans="1:23" x14ac:dyDescent="0.25">
      <c r="A8" s="2" t="s">
        <v>22</v>
      </c>
      <c r="B8" s="2" t="s">
        <v>28</v>
      </c>
      <c r="C8" s="15">
        <v>5000000</v>
      </c>
      <c r="D8" s="2" t="s">
        <v>215</v>
      </c>
      <c r="E8" s="3">
        <v>120042656522.62</v>
      </c>
      <c r="F8" s="3">
        <v>100251095335.67</v>
      </c>
      <c r="G8" s="3">
        <v>21386238172.139999</v>
      </c>
      <c r="H8" s="3">
        <v>40505109395.25</v>
      </c>
      <c r="I8" s="3">
        <v>7143596156.8599997</v>
      </c>
      <c r="J8" s="1" t="s">
        <v>18</v>
      </c>
      <c r="K8" s="3">
        <v>8142513300.7600002</v>
      </c>
      <c r="L8" s="3">
        <v>15773730554.389999</v>
      </c>
      <c r="M8" s="3">
        <v>635210038.75</v>
      </c>
      <c r="N8" s="3">
        <v>682239965.91999996</v>
      </c>
      <c r="O8" s="3">
        <v>190333.78</v>
      </c>
      <c r="P8" s="3">
        <v>2689829625.6100001</v>
      </c>
      <c r="Q8" s="3">
        <v>297229920.41000003</v>
      </c>
      <c r="R8" s="3">
        <v>856413680.36000001</v>
      </c>
      <c r="S8" s="3">
        <v>8259690.3499999996</v>
      </c>
      <c r="T8" s="3">
        <v>1091572158.46</v>
      </c>
      <c r="U8" s="3">
        <v>553431715.63</v>
      </c>
      <c r="V8" s="3">
        <v>19791561186.950001</v>
      </c>
      <c r="W8" s="3">
        <v>339850877753.90997</v>
      </c>
    </row>
    <row r="9" spans="1:23" x14ac:dyDescent="0.25">
      <c r="A9" s="2" t="s">
        <v>22</v>
      </c>
      <c r="B9" s="2" t="s">
        <v>29</v>
      </c>
      <c r="C9" s="15">
        <v>81000000</v>
      </c>
      <c r="D9" s="2" t="s">
        <v>215</v>
      </c>
      <c r="E9" s="3">
        <v>55689386997.43</v>
      </c>
      <c r="F9" s="3">
        <v>30418360311.189999</v>
      </c>
      <c r="G9" s="3">
        <v>6436410774.8800001</v>
      </c>
      <c r="H9" s="3">
        <v>12286260363.889999</v>
      </c>
      <c r="I9" s="3">
        <v>2379202118.9499998</v>
      </c>
      <c r="J9" s="1" t="s">
        <v>18</v>
      </c>
      <c r="K9" s="3">
        <v>1921684527.8800001</v>
      </c>
      <c r="L9" s="3">
        <v>4871809681.5299997</v>
      </c>
      <c r="M9" s="3">
        <v>751794518.59000003</v>
      </c>
      <c r="N9" s="3">
        <v>282547915.68000001</v>
      </c>
      <c r="O9" s="3">
        <v>10616.13</v>
      </c>
      <c r="P9" s="3">
        <v>365169349.31</v>
      </c>
      <c r="Q9" s="3">
        <v>172305872.08000001</v>
      </c>
      <c r="R9" s="3">
        <v>242984989.69999999</v>
      </c>
      <c r="S9" s="3">
        <v>4610907.66</v>
      </c>
      <c r="T9" s="3">
        <v>570602671.47000003</v>
      </c>
      <c r="U9" s="3">
        <v>56462637.609999999</v>
      </c>
      <c r="V9" s="3">
        <v>25271026686.240002</v>
      </c>
      <c r="W9" s="3">
        <v>141720630940.22</v>
      </c>
    </row>
    <row r="10" spans="1:23" x14ac:dyDescent="0.25">
      <c r="A10" s="2" t="s">
        <v>22</v>
      </c>
      <c r="B10" s="2" t="s">
        <v>30</v>
      </c>
      <c r="C10" s="15">
        <v>98000000</v>
      </c>
      <c r="D10" s="2" t="s">
        <v>215</v>
      </c>
      <c r="E10" s="3">
        <v>226002504841.94</v>
      </c>
      <c r="F10" s="3">
        <v>155111892725.31</v>
      </c>
      <c r="G10" s="3">
        <v>49319821272.580002</v>
      </c>
      <c r="H10" s="3">
        <v>33449684966.639999</v>
      </c>
      <c r="I10" s="3">
        <v>3683904092.02</v>
      </c>
      <c r="J10" s="1" t="s">
        <v>18</v>
      </c>
      <c r="K10" s="3">
        <v>3292555897.8800001</v>
      </c>
      <c r="L10" s="3">
        <v>16645786444.790001</v>
      </c>
      <c r="M10" s="3">
        <v>13808274039.200001</v>
      </c>
      <c r="N10" s="3">
        <v>343738505.13</v>
      </c>
      <c r="O10" s="3">
        <v>77625.55</v>
      </c>
      <c r="P10" s="3">
        <v>28240437677.709999</v>
      </c>
      <c r="Q10" s="3">
        <v>2438103546.9499998</v>
      </c>
      <c r="R10" s="3">
        <v>446210063.51999998</v>
      </c>
      <c r="S10" s="3">
        <v>2927086.74</v>
      </c>
      <c r="T10" s="3">
        <v>1303690265.6600001</v>
      </c>
      <c r="U10" s="3">
        <v>1276959404.48</v>
      </c>
      <c r="V10" s="3">
        <v>70890612116.630005</v>
      </c>
      <c r="W10" s="3">
        <v>606257180572.72998</v>
      </c>
    </row>
    <row r="11" spans="1:23" x14ac:dyDescent="0.25">
      <c r="A11" s="2" t="s">
        <v>22</v>
      </c>
      <c r="B11" s="2" t="s">
        <v>31</v>
      </c>
      <c r="C11" s="15">
        <v>64000000</v>
      </c>
      <c r="D11" s="2" t="s">
        <v>215</v>
      </c>
      <c r="E11" s="3">
        <v>135092127660.75</v>
      </c>
      <c r="F11" s="3">
        <v>123289259437.42999</v>
      </c>
      <c r="G11" s="3">
        <v>42943321418.400002</v>
      </c>
      <c r="H11" s="3">
        <v>23608303445.189999</v>
      </c>
      <c r="I11" s="3">
        <v>1536666516.5999999</v>
      </c>
      <c r="J11" s="1" t="s">
        <v>18</v>
      </c>
      <c r="K11" s="3">
        <v>4825148589.2799997</v>
      </c>
      <c r="L11" s="3">
        <v>8025895609.9200001</v>
      </c>
      <c r="M11" s="3">
        <v>2442076678.54</v>
      </c>
      <c r="N11" s="3">
        <v>219643363.47999999</v>
      </c>
      <c r="O11" s="3">
        <v>325341.44</v>
      </c>
      <c r="P11" s="3">
        <v>3280495221.4299998</v>
      </c>
      <c r="Q11" s="3">
        <v>88345508.129999995</v>
      </c>
      <c r="R11" s="3">
        <v>35052533838.669998</v>
      </c>
      <c r="S11" s="3">
        <v>155572</v>
      </c>
      <c r="T11" s="3">
        <v>687466482.23000002</v>
      </c>
      <c r="U11" s="3">
        <v>77635538.579999998</v>
      </c>
      <c r="V11" s="3">
        <v>11802868223.32</v>
      </c>
      <c r="W11" s="3">
        <v>392972268445.39001</v>
      </c>
    </row>
    <row r="12" spans="1:23" x14ac:dyDescent="0.25">
      <c r="A12" s="2" t="s">
        <v>22</v>
      </c>
      <c r="B12" s="2" t="s">
        <v>32</v>
      </c>
      <c r="C12" s="15">
        <v>8000000</v>
      </c>
      <c r="D12" s="2" t="s">
        <v>215</v>
      </c>
      <c r="E12" s="3">
        <v>108073471852.28999</v>
      </c>
      <c r="F12" s="3">
        <v>85882240674.550003</v>
      </c>
      <c r="G12" s="3">
        <v>13637348158.51</v>
      </c>
      <c r="H12" s="3">
        <v>33729409788.150002</v>
      </c>
      <c r="I12" s="3">
        <v>8276416501.54</v>
      </c>
      <c r="J12" s="1" t="s">
        <v>18</v>
      </c>
      <c r="K12" s="3">
        <v>5806415755.04</v>
      </c>
      <c r="L12" s="3">
        <v>16751576293.98</v>
      </c>
      <c r="M12" s="3">
        <v>2075101588.6800001</v>
      </c>
      <c r="N12" s="3">
        <v>472811647.94</v>
      </c>
      <c r="O12" s="3">
        <v>199698.07</v>
      </c>
      <c r="P12" s="3">
        <v>2335501749.8800001</v>
      </c>
      <c r="Q12" s="3">
        <v>600968162.83000004</v>
      </c>
      <c r="R12" s="3">
        <v>757497213.33000004</v>
      </c>
      <c r="S12" s="3">
        <v>5916458.7699999996</v>
      </c>
      <c r="T12" s="3">
        <v>915180677.26999998</v>
      </c>
      <c r="U12" s="3">
        <v>126996797.67</v>
      </c>
      <c r="V12" s="3">
        <v>22191231177.740002</v>
      </c>
      <c r="W12" s="3">
        <v>301638284196.23999</v>
      </c>
    </row>
    <row r="13" spans="1:23" x14ac:dyDescent="0.25">
      <c r="A13" s="2" t="s">
        <v>22</v>
      </c>
      <c r="B13" s="2" t="s">
        <v>33</v>
      </c>
      <c r="C13" s="15">
        <v>77000000</v>
      </c>
      <c r="D13" s="2" t="s">
        <v>215</v>
      </c>
      <c r="E13" s="3">
        <v>29460286205.43</v>
      </c>
      <c r="F13" s="3">
        <v>12366171630.540001</v>
      </c>
      <c r="G13" s="3">
        <v>4333028778.8999996</v>
      </c>
      <c r="H13" s="3">
        <v>4193104459.9899998</v>
      </c>
      <c r="I13" s="3">
        <v>209504978.41</v>
      </c>
      <c r="J13" s="1" t="s">
        <v>18</v>
      </c>
      <c r="K13" s="3">
        <v>154876824.24000001</v>
      </c>
      <c r="L13" s="3">
        <v>1233748661.47</v>
      </c>
      <c r="M13" s="3">
        <v>1825457538.1500001</v>
      </c>
      <c r="N13" s="3">
        <v>14259830.720000001</v>
      </c>
      <c r="O13" s="3">
        <v>25842.57</v>
      </c>
      <c r="P13" s="3">
        <v>250229752.71000001</v>
      </c>
      <c r="Q13" s="3">
        <v>22673608.52</v>
      </c>
      <c r="R13" s="3">
        <v>54609650.409999996</v>
      </c>
      <c r="S13" s="1" t="s">
        <v>18</v>
      </c>
      <c r="T13" s="3">
        <v>52360086.600000001</v>
      </c>
      <c r="U13" s="3">
        <v>111066.38</v>
      </c>
      <c r="V13" s="3">
        <v>17094114574.889999</v>
      </c>
      <c r="W13" s="3">
        <v>71264563489.929993</v>
      </c>
    </row>
    <row r="14" spans="1:23" x14ac:dyDescent="0.25">
      <c r="A14" s="2" t="s">
        <v>34</v>
      </c>
      <c r="B14" s="2" t="s">
        <v>35</v>
      </c>
      <c r="C14" s="15">
        <v>33000000</v>
      </c>
      <c r="D14" s="2" t="s">
        <v>215</v>
      </c>
      <c r="E14" s="3">
        <v>57379358917.099998</v>
      </c>
      <c r="F14" s="3">
        <v>39053235379.610001</v>
      </c>
      <c r="G14" s="3">
        <v>6545562864.9799995</v>
      </c>
      <c r="H14" s="3">
        <v>14633027778.5</v>
      </c>
      <c r="I14" s="3">
        <v>4229941237.6799998</v>
      </c>
      <c r="J14" s="1" t="s">
        <v>18</v>
      </c>
      <c r="K14" s="3">
        <v>3859614681.1500001</v>
      </c>
      <c r="L14" s="3">
        <v>4907538697.1000004</v>
      </c>
      <c r="M14" s="3">
        <v>43312405.5</v>
      </c>
      <c r="N14" s="3">
        <v>387643537.73000002</v>
      </c>
      <c r="O14" s="3">
        <v>-11598.23</v>
      </c>
      <c r="P14" s="3">
        <v>975236106.90999997</v>
      </c>
      <c r="Q14" s="3">
        <v>826792761.95000005</v>
      </c>
      <c r="R14" s="3">
        <v>531361093.88</v>
      </c>
      <c r="S14" s="3">
        <v>6843960</v>
      </c>
      <c r="T14" s="3">
        <v>603805168.51999998</v>
      </c>
      <c r="U14" s="3">
        <v>39273028.829999998</v>
      </c>
      <c r="V14" s="3">
        <v>18326123537.490002</v>
      </c>
      <c r="W14" s="3">
        <v>152348659558.70001</v>
      </c>
    </row>
    <row r="15" spans="1:23" x14ac:dyDescent="0.25">
      <c r="A15" s="2" t="s">
        <v>34</v>
      </c>
      <c r="B15" s="2" t="s">
        <v>36</v>
      </c>
      <c r="C15" s="15">
        <v>22000000</v>
      </c>
      <c r="D15" s="2" t="s">
        <v>215</v>
      </c>
      <c r="E15" s="3">
        <v>172817560376.60999</v>
      </c>
      <c r="F15" s="3">
        <v>153311459363.20001</v>
      </c>
      <c r="G15" s="3">
        <v>39291196152.449997</v>
      </c>
      <c r="H15" s="3">
        <v>59092348019.589996</v>
      </c>
      <c r="I15" s="3">
        <v>15132080827.26</v>
      </c>
      <c r="J15" s="1" t="s">
        <v>18</v>
      </c>
      <c r="K15" s="3">
        <v>9435541187.4500008</v>
      </c>
      <c r="L15" s="3">
        <v>20458892857.450001</v>
      </c>
      <c r="M15" s="3">
        <v>64158978.93</v>
      </c>
      <c r="N15" s="3">
        <v>863697925.28999996</v>
      </c>
      <c r="O15" s="3">
        <v>1706674.42</v>
      </c>
      <c r="P15" s="3">
        <v>3683730051.6199999</v>
      </c>
      <c r="Q15" s="3">
        <v>676303904.22000003</v>
      </c>
      <c r="R15" s="3">
        <v>1012743183.88</v>
      </c>
      <c r="S15" s="3">
        <v>12030929.25</v>
      </c>
      <c r="T15" s="3">
        <v>2388203012.8299999</v>
      </c>
      <c r="U15" s="3">
        <v>121722441.65000001</v>
      </c>
      <c r="V15" s="3">
        <v>19506101013.41</v>
      </c>
      <c r="W15" s="3">
        <v>497869476899.51001</v>
      </c>
    </row>
    <row r="16" spans="1:23" x14ac:dyDescent="0.25">
      <c r="A16" s="2" t="s">
        <v>34</v>
      </c>
      <c r="B16" s="2" t="s">
        <v>37</v>
      </c>
      <c r="C16" s="15">
        <v>53000000</v>
      </c>
      <c r="D16" s="2" t="s">
        <v>215</v>
      </c>
      <c r="E16" s="3">
        <v>96764924078.100006</v>
      </c>
      <c r="F16" s="3">
        <v>82510962195.75</v>
      </c>
      <c r="G16" s="3">
        <v>31482153967.700001</v>
      </c>
      <c r="H16" s="3">
        <v>24398804036.759998</v>
      </c>
      <c r="I16" s="3">
        <v>5408436744.1800003</v>
      </c>
      <c r="J16" s="1" t="s">
        <v>18</v>
      </c>
      <c r="K16" s="3">
        <v>3304712355.5599999</v>
      </c>
      <c r="L16" s="3">
        <v>13325194284.809999</v>
      </c>
      <c r="M16" s="3">
        <v>751922152.37</v>
      </c>
      <c r="N16" s="3">
        <v>577047049.46000004</v>
      </c>
      <c r="O16" s="3">
        <v>277259.53000000003</v>
      </c>
      <c r="P16" s="3">
        <v>1373352352.54</v>
      </c>
      <c r="Q16" s="3">
        <v>155568466.69</v>
      </c>
      <c r="R16" s="3">
        <v>561202064.26999998</v>
      </c>
      <c r="S16" s="3">
        <v>6600477.2800000003</v>
      </c>
      <c r="T16" s="3">
        <v>729156090.78999996</v>
      </c>
      <c r="U16" s="3">
        <v>53031973.509999998</v>
      </c>
      <c r="V16" s="3">
        <v>14253961882.35</v>
      </c>
      <c r="W16" s="3">
        <v>275657307431.65002</v>
      </c>
    </row>
    <row r="17" spans="1:23" x14ac:dyDescent="0.25">
      <c r="A17" s="2" t="s">
        <v>34</v>
      </c>
      <c r="B17" s="2" t="s">
        <v>38</v>
      </c>
      <c r="C17" s="15">
        <v>56000000</v>
      </c>
      <c r="D17" s="2" t="s">
        <v>215</v>
      </c>
      <c r="E17" s="3">
        <v>57750941896.93</v>
      </c>
      <c r="F17" s="3">
        <v>39028756422.870003</v>
      </c>
      <c r="G17" s="3">
        <v>6257963033.6800003</v>
      </c>
      <c r="H17" s="3">
        <v>13367996389.450001</v>
      </c>
      <c r="I17" s="3">
        <v>7567970424.8800001</v>
      </c>
      <c r="J17" s="1" t="s">
        <v>18</v>
      </c>
      <c r="K17" s="3">
        <v>3240073299.04</v>
      </c>
      <c r="L17" s="3">
        <v>6138208915.1400003</v>
      </c>
      <c r="M17" s="3">
        <v>22543350.359999999</v>
      </c>
      <c r="N17" s="3">
        <v>303029435.13999999</v>
      </c>
      <c r="O17" s="3">
        <v>96632.94</v>
      </c>
      <c r="P17" s="3">
        <v>729576598.10000002</v>
      </c>
      <c r="Q17" s="3">
        <v>54496482.689999998</v>
      </c>
      <c r="R17" s="3">
        <v>377632068.99000001</v>
      </c>
      <c r="S17" s="3">
        <v>8578226.8499999996</v>
      </c>
      <c r="T17" s="3">
        <v>622609129.19000006</v>
      </c>
      <c r="U17" s="3">
        <v>145572652.93000001</v>
      </c>
      <c r="V17" s="3">
        <v>18722185474.060001</v>
      </c>
      <c r="W17" s="3">
        <v>154338230433.23999</v>
      </c>
    </row>
    <row r="18" spans="1:23" x14ac:dyDescent="0.25">
      <c r="A18" s="2" t="s">
        <v>34</v>
      </c>
      <c r="B18" s="2" t="s">
        <v>39</v>
      </c>
      <c r="C18" s="15">
        <v>57000000</v>
      </c>
      <c r="D18" s="2" t="s">
        <v>215</v>
      </c>
      <c r="E18" s="3">
        <v>140857373062.89001</v>
      </c>
      <c r="F18" s="3">
        <v>126959322862.27</v>
      </c>
      <c r="G18" s="3">
        <v>44888186442.690002</v>
      </c>
      <c r="H18" s="3">
        <v>39793197637.529999</v>
      </c>
      <c r="I18" s="3">
        <v>8057458007.8299999</v>
      </c>
      <c r="J18" s="1" t="s">
        <v>18</v>
      </c>
      <c r="K18" s="3">
        <v>7268871164.3100004</v>
      </c>
      <c r="L18" s="3">
        <v>19666865484.48</v>
      </c>
      <c r="M18" s="3">
        <v>351924502.85000002</v>
      </c>
      <c r="N18" s="3">
        <v>805501029.42999995</v>
      </c>
      <c r="O18" s="3">
        <v>156951.57999999999</v>
      </c>
      <c r="P18" s="3">
        <v>2319977589.1999998</v>
      </c>
      <c r="Q18" s="3">
        <v>926428780.10000002</v>
      </c>
      <c r="R18" s="3">
        <v>627168239.5</v>
      </c>
      <c r="S18" s="3">
        <v>2416732.38</v>
      </c>
      <c r="T18" s="3">
        <v>1496906123.98</v>
      </c>
      <c r="U18" s="3">
        <v>92857846.659999996</v>
      </c>
      <c r="V18" s="3">
        <v>13898050200.620001</v>
      </c>
      <c r="W18" s="3">
        <v>408012662658.29999</v>
      </c>
    </row>
    <row r="19" spans="1:23" x14ac:dyDescent="0.25">
      <c r="A19" s="2" t="s">
        <v>34</v>
      </c>
      <c r="B19" s="2" t="s">
        <v>40</v>
      </c>
      <c r="C19" s="15">
        <v>80000000</v>
      </c>
      <c r="D19" s="2" t="s">
        <v>215</v>
      </c>
      <c r="E19" s="3">
        <v>216563147038.79001</v>
      </c>
      <c r="F19" s="3">
        <v>182502012068.82001</v>
      </c>
      <c r="G19" s="3">
        <v>66409213962.660004</v>
      </c>
      <c r="H19" s="3">
        <v>47742637840.690002</v>
      </c>
      <c r="I19" s="3">
        <v>18253693880.110001</v>
      </c>
      <c r="J19" s="1" t="s">
        <v>18</v>
      </c>
      <c r="K19" s="3">
        <v>7752441717.2399998</v>
      </c>
      <c r="L19" s="3">
        <v>20157122171.450001</v>
      </c>
      <c r="M19" s="3">
        <v>593254902.84000003</v>
      </c>
      <c r="N19" s="3">
        <v>1161858997.04</v>
      </c>
      <c r="O19" s="3">
        <v>1016858.81</v>
      </c>
      <c r="P19" s="3">
        <v>14647129970.02</v>
      </c>
      <c r="Q19" s="3">
        <v>383717072.55000001</v>
      </c>
      <c r="R19" s="3">
        <v>2661097027.3699999</v>
      </c>
      <c r="S19" s="3">
        <v>28669689.670000002</v>
      </c>
      <c r="T19" s="3">
        <v>1985643193.97</v>
      </c>
      <c r="U19" s="3">
        <v>268355498.27000001</v>
      </c>
      <c r="V19" s="3">
        <v>34061134969.970001</v>
      </c>
      <c r="W19" s="3">
        <v>615172146860.27002</v>
      </c>
    </row>
    <row r="20" spans="1:23" x14ac:dyDescent="0.25">
      <c r="A20" s="2" t="s">
        <v>34</v>
      </c>
      <c r="B20" s="2" t="s">
        <v>41</v>
      </c>
      <c r="C20" s="15">
        <v>88000000</v>
      </c>
      <c r="D20" s="2" t="s">
        <v>215</v>
      </c>
      <c r="E20" s="3">
        <v>26822877009.860001</v>
      </c>
      <c r="F20" s="3">
        <v>17572351861.360001</v>
      </c>
      <c r="G20" s="3">
        <v>2987633649.2399998</v>
      </c>
      <c r="H20" s="3">
        <v>7090338231.3800001</v>
      </c>
      <c r="I20" s="3">
        <v>1895774328.8699999</v>
      </c>
      <c r="J20" s="1" t="s">
        <v>18</v>
      </c>
      <c r="K20" s="3">
        <v>1546150170.4200001</v>
      </c>
      <c r="L20" s="3">
        <v>2683015441.5</v>
      </c>
      <c r="M20" s="3">
        <v>16685062.720000001</v>
      </c>
      <c r="N20" s="3">
        <v>182457954.90000001</v>
      </c>
      <c r="O20" s="3">
        <v>96702.32</v>
      </c>
      <c r="P20" s="3">
        <v>556301404.02999997</v>
      </c>
      <c r="Q20" s="3">
        <v>119906380.31</v>
      </c>
      <c r="R20" s="3">
        <v>242716628.41</v>
      </c>
      <c r="S20" s="3">
        <v>1065995</v>
      </c>
      <c r="T20" s="3">
        <v>199209352.21000001</v>
      </c>
      <c r="U20" s="3">
        <v>1825540.01</v>
      </c>
      <c r="V20" s="3">
        <v>9250525148.5</v>
      </c>
      <c r="W20" s="3">
        <v>71168930861.039993</v>
      </c>
    </row>
    <row r="21" spans="1:23" x14ac:dyDescent="0.25">
      <c r="A21" s="2" t="s">
        <v>34</v>
      </c>
      <c r="B21" s="2" t="s">
        <v>42</v>
      </c>
      <c r="C21" s="15">
        <v>89000000</v>
      </c>
      <c r="D21" s="2" t="s">
        <v>215</v>
      </c>
      <c r="E21" s="3">
        <v>35108286355.57</v>
      </c>
      <c r="F21" s="3">
        <v>26239362384.060001</v>
      </c>
      <c r="G21" s="3">
        <v>3251508044.4899998</v>
      </c>
      <c r="H21" s="3">
        <v>8317876970.6400003</v>
      </c>
      <c r="I21" s="3">
        <v>8046470386.1599998</v>
      </c>
      <c r="J21" s="1" t="s">
        <v>18</v>
      </c>
      <c r="K21" s="3">
        <v>1324212309.95</v>
      </c>
      <c r="L21" s="3">
        <v>4035004030.2399998</v>
      </c>
      <c r="M21" s="3">
        <v>20961412.989999998</v>
      </c>
      <c r="N21" s="3">
        <v>160228060.09999999</v>
      </c>
      <c r="O21" s="3">
        <v>-82120.14</v>
      </c>
      <c r="P21" s="3">
        <v>370088303.29000002</v>
      </c>
      <c r="Q21" s="3">
        <v>43573788.009999998</v>
      </c>
      <c r="R21" s="3">
        <v>269600610.16000003</v>
      </c>
      <c r="S21" s="3">
        <v>416000</v>
      </c>
      <c r="T21" s="3">
        <v>340656043.88</v>
      </c>
      <c r="U21" s="3">
        <v>3245920.7</v>
      </c>
      <c r="V21" s="3">
        <v>8868923971.5100002</v>
      </c>
      <c r="W21" s="3">
        <v>96400332471.610001</v>
      </c>
    </row>
    <row r="22" spans="1:23" x14ac:dyDescent="0.25">
      <c r="A22" s="2" t="s">
        <v>34</v>
      </c>
      <c r="B22" s="2" t="s">
        <v>43</v>
      </c>
      <c r="C22" s="15">
        <v>92000000</v>
      </c>
      <c r="D22" s="2" t="s">
        <v>215</v>
      </c>
      <c r="E22" s="3">
        <v>277879955741.91998</v>
      </c>
      <c r="F22" s="3">
        <v>254236558098.95999</v>
      </c>
      <c r="G22" s="3">
        <v>96202019308.759995</v>
      </c>
      <c r="H22" s="3">
        <v>65121541658.449997</v>
      </c>
      <c r="I22" s="3">
        <v>29159241461.25</v>
      </c>
      <c r="J22" s="1" t="s">
        <v>18</v>
      </c>
      <c r="K22" s="3">
        <v>10491765407.27</v>
      </c>
      <c r="L22" s="3">
        <v>39178114461.32</v>
      </c>
      <c r="M22" s="3">
        <v>80521145.370000005</v>
      </c>
      <c r="N22" s="3">
        <v>1303331579.4000001</v>
      </c>
      <c r="O22" s="3">
        <v>1404718.12</v>
      </c>
      <c r="P22" s="3">
        <v>5141957326.29</v>
      </c>
      <c r="Q22" s="3">
        <v>650382991.34000003</v>
      </c>
      <c r="R22" s="3">
        <v>1073211098.35</v>
      </c>
      <c r="S22" s="3">
        <v>1246583.5</v>
      </c>
      <c r="T22" s="3">
        <v>3311866464.46</v>
      </c>
      <c r="U22" s="3">
        <v>1035373921.17</v>
      </c>
      <c r="V22" s="3">
        <v>23643397642.959999</v>
      </c>
      <c r="W22" s="3">
        <v>808511889608.89001</v>
      </c>
    </row>
    <row r="23" spans="1:23" x14ac:dyDescent="0.25">
      <c r="A23" s="2" t="s">
        <v>34</v>
      </c>
      <c r="B23" s="2" t="s">
        <v>44</v>
      </c>
      <c r="C23" s="15">
        <v>36000000</v>
      </c>
      <c r="D23" s="2" t="s">
        <v>215</v>
      </c>
      <c r="E23" s="3">
        <v>175665125516.54001</v>
      </c>
      <c r="F23" s="3">
        <v>162568521691.14999</v>
      </c>
      <c r="G23" s="3">
        <v>51907037028.470001</v>
      </c>
      <c r="H23" s="3">
        <v>51728408086.830002</v>
      </c>
      <c r="I23" s="3">
        <v>16175887919.92</v>
      </c>
      <c r="J23" s="1" t="s">
        <v>18</v>
      </c>
      <c r="K23" s="3">
        <v>8086517407.1099997</v>
      </c>
      <c r="L23" s="3">
        <v>26263987644.080002</v>
      </c>
      <c r="M23" s="3">
        <v>54208854.780000001</v>
      </c>
      <c r="N23" s="3">
        <v>909990072.19000006</v>
      </c>
      <c r="O23" s="3">
        <v>1219380.31</v>
      </c>
      <c r="P23" s="3">
        <v>3281035072.8800001</v>
      </c>
      <c r="Q23" s="3">
        <v>325504833.88999999</v>
      </c>
      <c r="R23" s="3">
        <v>978274203</v>
      </c>
      <c r="S23" s="3">
        <v>2723424</v>
      </c>
      <c r="T23" s="3">
        <v>2544783301.0999999</v>
      </c>
      <c r="U23" s="3">
        <v>101755551.97</v>
      </c>
      <c r="V23" s="3">
        <v>13096603825.389999</v>
      </c>
      <c r="W23" s="3">
        <v>513691583813.60999</v>
      </c>
    </row>
    <row r="24" spans="1:23" x14ac:dyDescent="0.25">
      <c r="A24" s="2" t="s">
        <v>34</v>
      </c>
      <c r="B24" s="2" t="s">
        <v>45</v>
      </c>
      <c r="C24" s="15">
        <v>63000000</v>
      </c>
      <c r="D24" s="2" t="s">
        <v>215</v>
      </c>
      <c r="E24" s="3">
        <v>94926328482.679993</v>
      </c>
      <c r="F24" s="3">
        <v>76044635277.419998</v>
      </c>
      <c r="G24" s="3">
        <v>19709854657.970001</v>
      </c>
      <c r="H24" s="3">
        <v>27092312615.220001</v>
      </c>
      <c r="I24" s="3">
        <v>5999621399.5500002</v>
      </c>
      <c r="J24" s="1" t="s">
        <v>18</v>
      </c>
      <c r="K24" s="3">
        <v>5203584774.2600002</v>
      </c>
      <c r="L24" s="3">
        <v>14040311015.42</v>
      </c>
      <c r="M24" s="3">
        <v>62350356.450000003</v>
      </c>
      <c r="N24" s="3">
        <v>664622325.67999995</v>
      </c>
      <c r="O24" s="3">
        <v>145813.51</v>
      </c>
      <c r="P24" s="3">
        <v>1049829908.08</v>
      </c>
      <c r="Q24" s="3">
        <v>180721351.47</v>
      </c>
      <c r="R24" s="3">
        <v>479267843.45999998</v>
      </c>
      <c r="S24" s="3">
        <v>14797258.82</v>
      </c>
      <c r="T24" s="3">
        <v>1143263301.6199999</v>
      </c>
      <c r="U24" s="3">
        <v>11221127.119999999</v>
      </c>
      <c r="V24" s="3">
        <v>18881693205.259998</v>
      </c>
      <c r="W24" s="3">
        <v>265504560713.98999</v>
      </c>
    </row>
    <row r="25" spans="1:23" x14ac:dyDescent="0.25">
      <c r="A25" s="2" t="s">
        <v>34</v>
      </c>
      <c r="B25" s="2" t="s">
        <v>46</v>
      </c>
      <c r="C25" s="15">
        <v>94000000</v>
      </c>
      <c r="D25" s="2" t="s">
        <v>215</v>
      </c>
      <c r="E25" s="3">
        <v>75931210272.190002</v>
      </c>
      <c r="F25" s="3">
        <v>60764387489.540001</v>
      </c>
      <c r="G25" s="3">
        <v>18974921455</v>
      </c>
      <c r="H25" s="3">
        <v>21408594872.5</v>
      </c>
      <c r="I25" s="3">
        <v>5435098951.54</v>
      </c>
      <c r="J25" s="1" t="s">
        <v>18</v>
      </c>
      <c r="K25" s="3">
        <v>3725125959.8499999</v>
      </c>
      <c r="L25" s="3">
        <v>7943586208.1199999</v>
      </c>
      <c r="M25" s="3">
        <v>22312626.079999998</v>
      </c>
      <c r="N25" s="3">
        <v>419190520.19</v>
      </c>
      <c r="O25" s="3">
        <v>18262.73</v>
      </c>
      <c r="P25" s="3">
        <v>1071485344.92</v>
      </c>
      <c r="Q25" s="3">
        <v>183825486.99000001</v>
      </c>
      <c r="R25" s="3">
        <v>328328696.94</v>
      </c>
      <c r="S25" s="3">
        <v>3102588.42</v>
      </c>
      <c r="T25" s="3">
        <v>1007878409.67</v>
      </c>
      <c r="U25" s="3">
        <v>14878415.619999999</v>
      </c>
      <c r="V25" s="3">
        <v>15166822782.65</v>
      </c>
      <c r="W25" s="3">
        <v>212400768342.95001</v>
      </c>
    </row>
    <row r="26" spans="1:23" x14ac:dyDescent="0.25">
      <c r="A26" s="2" t="s">
        <v>34</v>
      </c>
      <c r="B26" s="2" t="s">
        <v>47</v>
      </c>
      <c r="C26" s="15">
        <v>73000000</v>
      </c>
      <c r="D26" s="2" t="s">
        <v>215</v>
      </c>
      <c r="E26" s="3">
        <v>57458307393.099998</v>
      </c>
      <c r="F26" s="3">
        <v>47915747237.68</v>
      </c>
      <c r="G26" s="3">
        <v>11347850041.799999</v>
      </c>
      <c r="H26" s="3">
        <v>13721595469.25</v>
      </c>
      <c r="I26" s="3">
        <v>12802825440.280001</v>
      </c>
      <c r="J26" s="1" t="s">
        <v>18</v>
      </c>
      <c r="K26" s="3">
        <v>2351281266.6399999</v>
      </c>
      <c r="L26" s="3">
        <v>5338467793.4200001</v>
      </c>
      <c r="M26" s="3">
        <v>20886332.59</v>
      </c>
      <c r="N26" s="3">
        <v>284969660.31999999</v>
      </c>
      <c r="O26" s="3">
        <v>2539426.0699999998</v>
      </c>
      <c r="P26" s="3">
        <v>475353892.94</v>
      </c>
      <c r="Q26" s="3">
        <v>192658305.99000001</v>
      </c>
      <c r="R26" s="3">
        <v>254558439.63</v>
      </c>
      <c r="S26" s="3">
        <v>1159870</v>
      </c>
      <c r="T26" s="3">
        <v>837489891.78999996</v>
      </c>
      <c r="U26" s="3">
        <v>35877484.75</v>
      </c>
      <c r="V26" s="3">
        <v>9542560155.4200001</v>
      </c>
      <c r="W26" s="3">
        <v>162584128101.67001</v>
      </c>
    </row>
    <row r="27" spans="1:23" x14ac:dyDescent="0.25">
      <c r="A27" s="2" t="s">
        <v>34</v>
      </c>
      <c r="B27" s="2" t="s">
        <v>48</v>
      </c>
      <c r="C27" s="15">
        <v>97000000</v>
      </c>
      <c r="D27" s="2" t="s">
        <v>215</v>
      </c>
      <c r="E27" s="3">
        <v>50501603024.010002</v>
      </c>
      <c r="F27" s="3">
        <v>33997493264.48</v>
      </c>
      <c r="G27" s="3">
        <v>8553500792.1000004</v>
      </c>
      <c r="H27" s="3">
        <v>11465790077.67</v>
      </c>
      <c r="I27" s="3">
        <v>3670216870.3899999</v>
      </c>
      <c r="J27" s="1" t="s">
        <v>18</v>
      </c>
      <c r="K27" s="3">
        <v>2942707232.5100002</v>
      </c>
      <c r="L27" s="3">
        <v>4295410532.7700005</v>
      </c>
      <c r="M27" s="3">
        <v>16238565.17</v>
      </c>
      <c r="N27" s="3">
        <v>303894764.14999998</v>
      </c>
      <c r="O27" s="3">
        <v>200935.66</v>
      </c>
      <c r="P27" s="3">
        <v>1101614362.3299999</v>
      </c>
      <c r="Q27" s="3">
        <v>71012289.489999995</v>
      </c>
      <c r="R27" s="3">
        <v>714331749.88999999</v>
      </c>
      <c r="S27" s="3">
        <v>791964</v>
      </c>
      <c r="T27" s="3">
        <v>694085066.95000005</v>
      </c>
      <c r="U27" s="3">
        <v>38735930.009999998</v>
      </c>
      <c r="V27" s="3">
        <v>16504109759.530001</v>
      </c>
      <c r="W27" s="3">
        <v>134871737181.11</v>
      </c>
    </row>
    <row r="28" spans="1:23" x14ac:dyDescent="0.25">
      <c r="A28" s="2" t="s">
        <v>49</v>
      </c>
      <c r="B28" s="2" t="s">
        <v>50</v>
      </c>
      <c r="C28" s="15">
        <v>11000000</v>
      </c>
      <c r="D28" s="2" t="s">
        <v>215</v>
      </c>
      <c r="E28" s="3">
        <v>84460843163.800003</v>
      </c>
      <c r="F28" s="3">
        <v>67837682312.830002</v>
      </c>
      <c r="G28" s="3">
        <v>18707580710.740002</v>
      </c>
      <c r="H28" s="3">
        <v>24523701370.549999</v>
      </c>
      <c r="I28" s="3">
        <v>4056806601.4699998</v>
      </c>
      <c r="J28" s="1" t="s">
        <v>18</v>
      </c>
      <c r="K28" s="3">
        <v>4129894738.7600002</v>
      </c>
      <c r="L28" s="3">
        <v>9756497045.1499996</v>
      </c>
      <c r="M28" s="3">
        <v>2828045131.0799999</v>
      </c>
      <c r="N28" s="3">
        <v>331416341.62</v>
      </c>
      <c r="O28" s="3">
        <v>1083144.29</v>
      </c>
      <c r="P28" s="3">
        <v>1144081625.3800001</v>
      </c>
      <c r="Q28" s="3">
        <v>933611101.13999999</v>
      </c>
      <c r="R28" s="3">
        <v>570006519.38</v>
      </c>
      <c r="S28" s="3">
        <v>1467468.71</v>
      </c>
      <c r="T28" s="3">
        <v>533960860.06999999</v>
      </c>
      <c r="U28" s="3">
        <v>20650136.98</v>
      </c>
      <c r="V28" s="3">
        <v>16623160850.969999</v>
      </c>
      <c r="W28" s="3">
        <v>236460489122.92001</v>
      </c>
    </row>
    <row r="29" spans="1:23" x14ac:dyDescent="0.25">
      <c r="A29" s="2" t="s">
        <v>49</v>
      </c>
      <c r="B29" s="2" t="s">
        <v>51</v>
      </c>
      <c r="C29" s="15">
        <v>19000000</v>
      </c>
      <c r="D29" s="2" t="s">
        <v>215</v>
      </c>
      <c r="E29" s="3">
        <v>80090436838.339996</v>
      </c>
      <c r="F29" s="3">
        <v>71132801015.350006</v>
      </c>
      <c r="G29" s="3">
        <v>23171857701.200001</v>
      </c>
      <c r="H29" s="3">
        <v>18752445245.060001</v>
      </c>
      <c r="I29" s="3">
        <v>6446515179.3599997</v>
      </c>
      <c r="J29" s="1" t="s">
        <v>18</v>
      </c>
      <c r="K29" s="3">
        <v>3352889706.3800001</v>
      </c>
      <c r="L29" s="3">
        <v>15213907781.549999</v>
      </c>
      <c r="M29" s="3">
        <v>49205575.479999997</v>
      </c>
      <c r="N29" s="3">
        <v>381906314.58999997</v>
      </c>
      <c r="O29" s="3">
        <v>87912.55</v>
      </c>
      <c r="P29" s="3">
        <v>878564859.61000001</v>
      </c>
      <c r="Q29" s="3">
        <v>1076177576.0999999</v>
      </c>
      <c r="R29" s="3">
        <v>572919801.92999995</v>
      </c>
      <c r="S29" s="3">
        <v>685835.44</v>
      </c>
      <c r="T29" s="3">
        <v>995847157.60000002</v>
      </c>
      <c r="U29" s="3">
        <v>51027177.469999999</v>
      </c>
      <c r="V29" s="3">
        <v>8957635822.9899998</v>
      </c>
      <c r="W29" s="3">
        <v>231124911501</v>
      </c>
    </row>
    <row r="30" spans="1:23" x14ac:dyDescent="0.25">
      <c r="A30" s="2" t="s">
        <v>49</v>
      </c>
      <c r="B30" s="2" t="s">
        <v>52</v>
      </c>
      <c r="C30" s="15">
        <v>27000000</v>
      </c>
      <c r="D30" s="2" t="s">
        <v>215</v>
      </c>
      <c r="E30" s="3">
        <v>109364196003.92</v>
      </c>
      <c r="F30" s="3">
        <v>45614011902.309998</v>
      </c>
      <c r="G30" s="3">
        <v>8679209159.6100006</v>
      </c>
      <c r="H30" s="3">
        <v>16649068354.82</v>
      </c>
      <c r="I30" s="3">
        <v>3378446049.46</v>
      </c>
      <c r="J30" s="1" t="s">
        <v>18</v>
      </c>
      <c r="K30" s="3">
        <v>6788473569.1499996</v>
      </c>
      <c r="L30" s="3">
        <v>7054766919.6099997</v>
      </c>
      <c r="M30" s="3">
        <v>234070714.41999999</v>
      </c>
      <c r="N30" s="3">
        <v>364124790.13999999</v>
      </c>
      <c r="O30" s="3">
        <v>176425.73</v>
      </c>
      <c r="P30" s="3">
        <v>918137434.82000005</v>
      </c>
      <c r="Q30" s="3">
        <v>113471641.34</v>
      </c>
      <c r="R30" s="3">
        <v>438445104.29000002</v>
      </c>
      <c r="S30" s="3">
        <v>120634274.39</v>
      </c>
      <c r="T30" s="3">
        <v>520295162.95999998</v>
      </c>
      <c r="U30" s="3">
        <v>116891939.09</v>
      </c>
      <c r="V30" s="3">
        <v>63750184101.610001</v>
      </c>
      <c r="W30" s="3">
        <v>264104603547.67001</v>
      </c>
    </row>
    <row r="31" spans="1:23" x14ac:dyDescent="0.25">
      <c r="A31" s="2" t="s">
        <v>49</v>
      </c>
      <c r="B31" s="2" t="s">
        <v>53</v>
      </c>
      <c r="C31" s="15">
        <v>41000000</v>
      </c>
      <c r="D31" s="2" t="s">
        <v>215</v>
      </c>
      <c r="E31" s="3">
        <v>150287265798.82001</v>
      </c>
      <c r="F31" s="3">
        <v>144003519144.07999</v>
      </c>
      <c r="G31" s="3">
        <v>59067124267.709999</v>
      </c>
      <c r="H31" s="3">
        <v>37900469837.400002</v>
      </c>
      <c r="I31" s="3">
        <v>7449194894.1800003</v>
      </c>
      <c r="J31" s="1" t="s">
        <v>18</v>
      </c>
      <c r="K31" s="3">
        <v>3989805372.1500001</v>
      </c>
      <c r="L31" s="3">
        <v>25559365182.16</v>
      </c>
      <c r="M31" s="3">
        <v>418246270.29000002</v>
      </c>
      <c r="N31" s="3">
        <v>690290674.27999997</v>
      </c>
      <c r="O31" s="3">
        <v>72653.14</v>
      </c>
      <c r="P31" s="3">
        <v>4331946650.5799999</v>
      </c>
      <c r="Q31" s="3">
        <v>904202433.88999999</v>
      </c>
      <c r="R31" s="3">
        <v>1534966549.1600001</v>
      </c>
      <c r="S31" s="3">
        <v>9098859.4000000004</v>
      </c>
      <c r="T31" s="3">
        <v>813072579.77999997</v>
      </c>
      <c r="U31" s="3">
        <v>552128582.25999999</v>
      </c>
      <c r="V31" s="3">
        <v>6283746654.7399998</v>
      </c>
      <c r="W31" s="3">
        <v>443794516404.02002</v>
      </c>
    </row>
    <row r="32" spans="1:23" x14ac:dyDescent="0.25">
      <c r="A32" s="2" t="s">
        <v>49</v>
      </c>
      <c r="B32" s="2" t="s">
        <v>54</v>
      </c>
      <c r="C32" s="15">
        <v>47000000</v>
      </c>
      <c r="D32" s="2" t="s">
        <v>215</v>
      </c>
      <c r="E32" s="3">
        <v>70983353669.309998</v>
      </c>
      <c r="F32" s="3">
        <v>65279899467.75</v>
      </c>
      <c r="G32" s="3">
        <v>19674393415.389999</v>
      </c>
      <c r="H32" s="3">
        <v>27972607530.32</v>
      </c>
      <c r="I32" s="3">
        <v>1684307563.8299999</v>
      </c>
      <c r="J32" s="1" t="s">
        <v>18</v>
      </c>
      <c r="K32" s="3">
        <v>4164060153.04</v>
      </c>
      <c r="L32" s="3">
        <v>7339946411.1700001</v>
      </c>
      <c r="M32" s="3">
        <v>1388388714.8399999</v>
      </c>
      <c r="N32" s="3">
        <v>254307906.74000001</v>
      </c>
      <c r="O32" s="3">
        <v>20814.18</v>
      </c>
      <c r="P32" s="3">
        <v>1713750022.3900001</v>
      </c>
      <c r="Q32" s="3">
        <v>236769975.87</v>
      </c>
      <c r="R32" s="3">
        <v>289077504.58999997</v>
      </c>
      <c r="S32" s="3">
        <v>1489231.07</v>
      </c>
      <c r="T32" s="3">
        <v>415846729.74000001</v>
      </c>
      <c r="U32" s="3">
        <v>32441646.629999999</v>
      </c>
      <c r="V32" s="3">
        <v>5703454201.5600004</v>
      </c>
      <c r="W32" s="3">
        <v>207134114958.42001</v>
      </c>
    </row>
    <row r="33" spans="1:23" x14ac:dyDescent="0.25">
      <c r="A33" s="2" t="s">
        <v>49</v>
      </c>
      <c r="B33" s="2" t="s">
        <v>55</v>
      </c>
      <c r="C33" s="15">
        <v>11800000</v>
      </c>
      <c r="D33" s="2" t="s">
        <v>215</v>
      </c>
      <c r="E33" s="3">
        <v>22012313098.610001</v>
      </c>
      <c r="F33" s="3">
        <v>21093392147.990002</v>
      </c>
      <c r="G33" s="3">
        <v>3543296217.8299999</v>
      </c>
      <c r="H33" s="3">
        <v>2323560193.71</v>
      </c>
      <c r="I33" s="3">
        <v>113868764.19</v>
      </c>
      <c r="J33" s="1" t="s">
        <v>18</v>
      </c>
      <c r="K33" s="3">
        <v>132103561.70999999</v>
      </c>
      <c r="L33" s="3">
        <v>6082146077.4499998</v>
      </c>
      <c r="M33" s="3">
        <v>113482686.61</v>
      </c>
      <c r="N33" s="3">
        <v>18349270.940000001</v>
      </c>
      <c r="O33" s="3">
        <v>12055.25</v>
      </c>
      <c r="P33" s="3">
        <v>104002400.48</v>
      </c>
      <c r="Q33" s="3">
        <v>129931208.77</v>
      </c>
      <c r="R33" s="3">
        <v>7930004190.7299995</v>
      </c>
      <c r="S33" s="3">
        <v>28337942.93</v>
      </c>
      <c r="T33" s="3">
        <v>139180360.25</v>
      </c>
      <c r="U33" s="3">
        <v>402347224.11000001</v>
      </c>
      <c r="V33" s="3">
        <v>918920950.62</v>
      </c>
      <c r="W33" s="3">
        <v>65085248352.18</v>
      </c>
    </row>
    <row r="34" spans="1:23" x14ac:dyDescent="0.25">
      <c r="A34" s="2" t="s">
        <v>49</v>
      </c>
      <c r="B34" s="2" t="s">
        <v>56</v>
      </c>
      <c r="C34" s="15">
        <v>49000000</v>
      </c>
      <c r="D34" s="2" t="s">
        <v>215</v>
      </c>
      <c r="E34" s="3">
        <v>32221525143</v>
      </c>
      <c r="F34" s="3">
        <v>25769706004.77</v>
      </c>
      <c r="G34" s="3">
        <v>6078482120.21</v>
      </c>
      <c r="H34" s="3">
        <v>8899768121.1800003</v>
      </c>
      <c r="I34" s="3">
        <v>2769396271.4099998</v>
      </c>
      <c r="J34" s="1" t="s">
        <v>18</v>
      </c>
      <c r="K34" s="3">
        <v>1454138201.3199999</v>
      </c>
      <c r="L34" s="3">
        <v>4866344819.7799997</v>
      </c>
      <c r="M34" s="3">
        <v>29086204.949999999</v>
      </c>
      <c r="N34" s="3">
        <v>202086551.15000001</v>
      </c>
      <c r="O34" s="3">
        <v>56310.69</v>
      </c>
      <c r="P34" s="3">
        <v>522872663.83999997</v>
      </c>
      <c r="Q34" s="3">
        <v>288499894.99000001</v>
      </c>
      <c r="R34" s="3">
        <v>202489740.55000001</v>
      </c>
      <c r="S34" s="3">
        <v>1028966.21</v>
      </c>
      <c r="T34" s="3">
        <v>376038350.38999999</v>
      </c>
      <c r="U34" s="3">
        <v>31250990.719999999</v>
      </c>
      <c r="V34" s="3">
        <v>6451819138.2299995</v>
      </c>
      <c r="W34" s="3">
        <v>90164589493.389999</v>
      </c>
    </row>
    <row r="35" spans="1:23" x14ac:dyDescent="0.25">
      <c r="A35" s="2" t="s">
        <v>49</v>
      </c>
      <c r="B35" s="2" t="s">
        <v>57</v>
      </c>
      <c r="C35" s="15">
        <v>58000000</v>
      </c>
      <c r="D35" s="2" t="s">
        <v>215</v>
      </c>
      <c r="E35" s="3">
        <v>30920127122.599998</v>
      </c>
      <c r="F35" s="3">
        <v>20061885205.07</v>
      </c>
      <c r="G35" s="3">
        <v>3515062554.02</v>
      </c>
      <c r="H35" s="3">
        <v>7656400220.9700003</v>
      </c>
      <c r="I35" s="3">
        <v>3350118241.8099999</v>
      </c>
      <c r="J35" s="1" t="s">
        <v>18</v>
      </c>
      <c r="K35" s="3">
        <v>1510323504.98</v>
      </c>
      <c r="L35" s="3">
        <v>2647761842.5500002</v>
      </c>
      <c r="M35" s="3">
        <v>19765600.879999999</v>
      </c>
      <c r="N35" s="3">
        <v>157062598.93000001</v>
      </c>
      <c r="O35" s="3">
        <v>484313.15</v>
      </c>
      <c r="P35" s="3">
        <v>504408158.38</v>
      </c>
      <c r="Q35" s="3">
        <v>188378212.97999999</v>
      </c>
      <c r="R35" s="3">
        <v>174777748.06999999</v>
      </c>
      <c r="S35" s="3">
        <v>1027977.21</v>
      </c>
      <c r="T35" s="3">
        <v>282288756.95999998</v>
      </c>
      <c r="U35" s="3">
        <v>15154845.49</v>
      </c>
      <c r="V35" s="3">
        <v>10858241917.530001</v>
      </c>
      <c r="W35" s="3">
        <v>81863268821.580002</v>
      </c>
    </row>
    <row r="36" spans="1:23" x14ac:dyDescent="0.25">
      <c r="A36" s="2" t="s">
        <v>49</v>
      </c>
      <c r="B36" s="2" t="s">
        <v>58</v>
      </c>
      <c r="C36" s="15">
        <v>86000000</v>
      </c>
      <c r="D36" s="2" t="s">
        <v>215</v>
      </c>
      <c r="E36" s="3">
        <v>46425529021.470001</v>
      </c>
      <c r="F36" s="3">
        <v>30364437076.779999</v>
      </c>
      <c r="G36" s="3">
        <v>7539915049.9200001</v>
      </c>
      <c r="H36" s="3">
        <v>10954736330.58</v>
      </c>
      <c r="I36" s="3">
        <v>2379998249.8800001</v>
      </c>
      <c r="J36" s="1" t="s">
        <v>18</v>
      </c>
      <c r="K36" s="3">
        <v>2346659363.04</v>
      </c>
      <c r="L36" s="3">
        <v>3429210341.77</v>
      </c>
      <c r="M36" s="3">
        <v>592041477.14999998</v>
      </c>
      <c r="N36" s="3">
        <v>231954865.71000001</v>
      </c>
      <c r="O36" s="3">
        <v>114962.5</v>
      </c>
      <c r="P36" s="3">
        <v>664427683.88</v>
      </c>
      <c r="Q36" s="3">
        <v>1076375023.79</v>
      </c>
      <c r="R36" s="3">
        <v>287142677.06</v>
      </c>
      <c r="S36" s="3">
        <v>975180.33</v>
      </c>
      <c r="T36" s="3">
        <v>343939964.51999998</v>
      </c>
      <c r="U36" s="3">
        <v>36939008.950000003</v>
      </c>
      <c r="V36" s="3">
        <v>16061091944.690001</v>
      </c>
      <c r="W36" s="3">
        <v>122735488222.02</v>
      </c>
    </row>
    <row r="37" spans="1:23" x14ac:dyDescent="0.25">
      <c r="A37" s="2" t="s">
        <v>49</v>
      </c>
      <c r="B37" s="2" t="s">
        <v>59</v>
      </c>
      <c r="C37" s="15">
        <v>87000000</v>
      </c>
      <c r="D37" s="2" t="s">
        <v>215</v>
      </c>
      <c r="E37" s="3">
        <v>86261255046.809998</v>
      </c>
      <c r="F37" s="3">
        <v>80395635836.559998</v>
      </c>
      <c r="G37" s="3">
        <v>26618108784.259998</v>
      </c>
      <c r="H37" s="3">
        <v>21379755863.43</v>
      </c>
      <c r="I37" s="3">
        <v>2669794719.1399999</v>
      </c>
      <c r="J37" s="1" t="s">
        <v>18</v>
      </c>
      <c r="K37" s="3">
        <v>2682385723.5500002</v>
      </c>
      <c r="L37" s="3">
        <v>23678821185.470001</v>
      </c>
      <c r="M37" s="3">
        <v>352927325.25</v>
      </c>
      <c r="N37" s="3">
        <v>298601759.31</v>
      </c>
      <c r="O37" s="3">
        <v>4835.42</v>
      </c>
      <c r="P37" s="3">
        <v>979494496.13999999</v>
      </c>
      <c r="Q37" s="3">
        <v>637609099.27999997</v>
      </c>
      <c r="R37" s="3">
        <v>182675841.38999999</v>
      </c>
      <c r="S37" s="3">
        <v>4900236.49</v>
      </c>
      <c r="T37" s="3">
        <v>679220202.83000004</v>
      </c>
      <c r="U37" s="3">
        <v>28944356.579999998</v>
      </c>
      <c r="V37" s="3">
        <v>5865619210.25</v>
      </c>
      <c r="W37" s="3">
        <v>252715754522.16</v>
      </c>
    </row>
    <row r="38" spans="1:23" x14ac:dyDescent="0.25">
      <c r="A38" s="2" t="s">
        <v>49</v>
      </c>
      <c r="B38" s="2" t="s">
        <v>60</v>
      </c>
      <c r="C38" s="15">
        <v>40000000</v>
      </c>
      <c r="D38" s="2" t="s">
        <v>215</v>
      </c>
      <c r="E38" s="3">
        <v>524281744962.76001</v>
      </c>
      <c r="F38" s="3">
        <v>510958693161.45001</v>
      </c>
      <c r="G38" s="3">
        <v>149551799275.60999</v>
      </c>
      <c r="H38" s="3">
        <v>223914188023.97</v>
      </c>
      <c r="I38" s="3">
        <v>18133964031.619999</v>
      </c>
      <c r="J38" s="1" t="s">
        <v>18</v>
      </c>
      <c r="K38" s="3">
        <v>32865839657.560001</v>
      </c>
      <c r="L38" s="3">
        <v>53429923774.790001</v>
      </c>
      <c r="M38" s="3">
        <v>9792161.0399999991</v>
      </c>
      <c r="N38" s="3">
        <v>1658710857.45</v>
      </c>
      <c r="O38" s="3">
        <v>154450.51999999999</v>
      </c>
      <c r="P38" s="3">
        <v>17179825729.120001</v>
      </c>
      <c r="Q38" s="3">
        <v>174294235.75</v>
      </c>
      <c r="R38" s="3">
        <v>7379193971.5100002</v>
      </c>
      <c r="S38" s="3">
        <v>5678982.4199999999</v>
      </c>
      <c r="T38" s="3">
        <v>3633903324.6599998</v>
      </c>
      <c r="U38" s="3">
        <v>429882776.56</v>
      </c>
      <c r="V38" s="3">
        <v>13323051801.309999</v>
      </c>
      <c r="W38" s="3">
        <v>1556930641178.1001</v>
      </c>
    </row>
    <row r="39" spans="1:23" x14ac:dyDescent="0.25">
      <c r="A39" s="2" t="s">
        <v>61</v>
      </c>
      <c r="B39" s="2" t="s">
        <v>62</v>
      </c>
      <c r="C39" s="15">
        <v>83000000</v>
      </c>
      <c r="D39" s="2" t="s">
        <v>215</v>
      </c>
      <c r="E39" s="3">
        <v>30809618831.380001</v>
      </c>
      <c r="F39" s="3">
        <v>14175936713.129999</v>
      </c>
      <c r="G39" s="3">
        <v>1441723692.22</v>
      </c>
      <c r="H39" s="3">
        <v>4691382381.3599997</v>
      </c>
      <c r="I39" s="3">
        <v>3134390736.0900002</v>
      </c>
      <c r="J39" s="1" t="s">
        <v>18</v>
      </c>
      <c r="K39" s="3">
        <v>800413461.54999995</v>
      </c>
      <c r="L39" s="3">
        <v>1961986800.3699999</v>
      </c>
      <c r="M39" s="3">
        <v>7699687.4199999999</v>
      </c>
      <c r="N39" s="3">
        <v>156622743.55000001</v>
      </c>
      <c r="O39" s="3">
        <v>175410.76</v>
      </c>
      <c r="P39" s="3">
        <v>751291896</v>
      </c>
      <c r="Q39" s="3">
        <v>8507803.5299999993</v>
      </c>
      <c r="R39" s="3">
        <v>146794018.09999999</v>
      </c>
      <c r="S39" s="3">
        <v>398220</v>
      </c>
      <c r="T39" s="3">
        <v>419870649.72000003</v>
      </c>
      <c r="U39" s="3">
        <v>45991487.890000001</v>
      </c>
      <c r="V39" s="3">
        <v>16633682118.25</v>
      </c>
      <c r="W39" s="3">
        <v>75186486651.320007</v>
      </c>
    </row>
    <row r="40" spans="1:23" x14ac:dyDescent="0.25">
      <c r="A40" s="2" t="s">
        <v>61</v>
      </c>
      <c r="B40" s="2" t="s">
        <v>63</v>
      </c>
      <c r="C40" s="15">
        <v>91000000</v>
      </c>
      <c r="D40" s="2" t="s">
        <v>215</v>
      </c>
      <c r="E40" s="3">
        <v>23253165478.689999</v>
      </c>
      <c r="F40" s="3">
        <v>7550265867.3199997</v>
      </c>
      <c r="G40" s="3">
        <v>1167124534.3199999</v>
      </c>
      <c r="H40" s="3">
        <v>3160305288.5100002</v>
      </c>
      <c r="I40" s="3">
        <v>987129272.73000002</v>
      </c>
      <c r="J40" s="1" t="s">
        <v>18</v>
      </c>
      <c r="K40" s="3">
        <v>446172897.91000003</v>
      </c>
      <c r="L40" s="3">
        <v>1200946720.3399999</v>
      </c>
      <c r="M40" s="3">
        <v>41928272.009999998</v>
      </c>
      <c r="N40" s="3">
        <v>99225827.810000002</v>
      </c>
      <c r="O40" s="3">
        <v>251.21</v>
      </c>
      <c r="P40" s="3">
        <v>118850276.8</v>
      </c>
      <c r="Q40" s="3">
        <v>10717286.970000001</v>
      </c>
      <c r="R40" s="3">
        <v>26698018.359999999</v>
      </c>
      <c r="S40" s="3">
        <v>3992926.4</v>
      </c>
      <c r="T40" s="3">
        <v>198522470.15000001</v>
      </c>
      <c r="U40" s="3">
        <v>6337122.9100000001</v>
      </c>
      <c r="V40" s="3">
        <v>15702899611.370001</v>
      </c>
      <c r="W40" s="3">
        <v>53974282123.809998</v>
      </c>
    </row>
    <row r="41" spans="1:23" x14ac:dyDescent="0.25">
      <c r="A41" s="2" t="s">
        <v>61</v>
      </c>
      <c r="B41" s="2" t="s">
        <v>64</v>
      </c>
      <c r="C41" s="15">
        <v>82000000</v>
      </c>
      <c r="D41" s="2" t="s">
        <v>215</v>
      </c>
      <c r="E41" s="3">
        <v>105041983694.69</v>
      </c>
      <c r="F41" s="3">
        <v>34868137848.529999</v>
      </c>
      <c r="G41" s="3">
        <v>4322585993.0600004</v>
      </c>
      <c r="H41" s="3">
        <v>14314479254.959999</v>
      </c>
      <c r="I41" s="3">
        <v>7181048938.3999996</v>
      </c>
      <c r="J41" s="1" t="s">
        <v>18</v>
      </c>
      <c r="K41" s="3">
        <v>1506350945.51</v>
      </c>
      <c r="L41" s="3">
        <v>5078859765.79</v>
      </c>
      <c r="M41" s="3">
        <v>19570912.210000001</v>
      </c>
      <c r="N41" s="3">
        <v>159425843.40000001</v>
      </c>
      <c r="O41" s="3">
        <v>12565687.060000001</v>
      </c>
      <c r="P41" s="3">
        <v>598530804.76999998</v>
      </c>
      <c r="Q41" s="3">
        <v>9389684.4499999993</v>
      </c>
      <c r="R41" s="3">
        <v>154688498.90000001</v>
      </c>
      <c r="S41" s="3">
        <v>854621.63</v>
      </c>
      <c r="T41" s="3">
        <v>836772559.41999996</v>
      </c>
      <c r="U41" s="3">
        <v>162492225.58000001</v>
      </c>
      <c r="V41" s="3">
        <v>70173845846.160004</v>
      </c>
      <c r="W41" s="3">
        <v>244441583124.51999</v>
      </c>
    </row>
    <row r="42" spans="1:23" x14ac:dyDescent="0.25">
      <c r="A42" s="2" t="s">
        <v>61</v>
      </c>
      <c r="B42" s="2" t="s">
        <v>65</v>
      </c>
      <c r="C42" s="15">
        <v>26000000</v>
      </c>
      <c r="D42" s="2" t="s">
        <v>215</v>
      </c>
      <c r="E42" s="3">
        <v>19323899996.27</v>
      </c>
      <c r="F42" s="3">
        <v>3738491217.4899998</v>
      </c>
      <c r="G42" s="3">
        <v>280206359.69999999</v>
      </c>
      <c r="H42" s="3">
        <v>2013177545.77</v>
      </c>
      <c r="I42" s="3">
        <v>580642815.91999996</v>
      </c>
      <c r="J42" s="1" t="s">
        <v>18</v>
      </c>
      <c r="K42" s="3">
        <v>150222937.19999999</v>
      </c>
      <c r="L42" s="3">
        <v>354105952.87</v>
      </c>
      <c r="M42" s="3">
        <v>639112.29</v>
      </c>
      <c r="N42" s="3">
        <v>51661389.920000002</v>
      </c>
      <c r="O42" s="3">
        <v>-47701.9</v>
      </c>
      <c r="P42" s="3">
        <v>45667217.009999998</v>
      </c>
      <c r="Q42" s="3">
        <v>1715260.79</v>
      </c>
      <c r="R42" s="3">
        <v>152894244.59999999</v>
      </c>
      <c r="S42" s="3">
        <v>16500</v>
      </c>
      <c r="T42" s="3">
        <v>104507151.81</v>
      </c>
      <c r="U42" s="3">
        <v>-3114307.22</v>
      </c>
      <c r="V42" s="3">
        <v>15585408778.780001</v>
      </c>
      <c r="W42" s="3">
        <v>42380094471.300003</v>
      </c>
    </row>
    <row r="43" spans="1:23" x14ac:dyDescent="0.25">
      <c r="A43" s="2" t="s">
        <v>61</v>
      </c>
      <c r="B43" s="2" t="s">
        <v>66</v>
      </c>
      <c r="C43" s="15">
        <v>90000000</v>
      </c>
      <c r="D43" s="2" t="s">
        <v>215</v>
      </c>
      <c r="E43" s="3">
        <v>27826963022.110001</v>
      </c>
      <c r="F43" s="3">
        <v>13976656840.77</v>
      </c>
      <c r="G43" s="3">
        <v>1387286040.27</v>
      </c>
      <c r="H43" s="3">
        <v>5575181709.3500004</v>
      </c>
      <c r="I43" s="3">
        <v>4001936487.71</v>
      </c>
      <c r="J43" s="1" t="s">
        <v>18</v>
      </c>
      <c r="K43" s="3">
        <v>733957501.92999995</v>
      </c>
      <c r="L43" s="3">
        <v>1332487721.1500001</v>
      </c>
      <c r="M43" s="3">
        <v>14261981.43</v>
      </c>
      <c r="N43" s="3">
        <v>149917913.18000001</v>
      </c>
      <c r="O43" s="3">
        <v>120308.08</v>
      </c>
      <c r="P43" s="3">
        <v>415424930.97000003</v>
      </c>
      <c r="Q43" s="3">
        <v>14654652.51</v>
      </c>
      <c r="R43" s="3">
        <v>77445681.069999993</v>
      </c>
      <c r="S43" s="3">
        <v>236893.22</v>
      </c>
      <c r="T43" s="3">
        <v>193302305.66</v>
      </c>
      <c r="U43" s="3">
        <v>29701418.75</v>
      </c>
      <c r="V43" s="3">
        <v>13850306181.34</v>
      </c>
      <c r="W43" s="3">
        <v>69579841589.5</v>
      </c>
    </row>
    <row r="44" spans="1:23" x14ac:dyDescent="0.25">
      <c r="A44" s="2" t="s">
        <v>61</v>
      </c>
      <c r="B44" s="2" t="s">
        <v>67</v>
      </c>
      <c r="C44" s="15">
        <v>7000000</v>
      </c>
      <c r="D44" s="2" t="s">
        <v>215</v>
      </c>
      <c r="E44" s="3">
        <v>111461243654.99001</v>
      </c>
      <c r="F44" s="3">
        <v>76533574332.470001</v>
      </c>
      <c r="G44" s="3">
        <v>15955088635.93</v>
      </c>
      <c r="H44" s="3">
        <v>25679026291.310001</v>
      </c>
      <c r="I44" s="3">
        <v>9937571652.5699997</v>
      </c>
      <c r="J44" s="1" t="s">
        <v>18</v>
      </c>
      <c r="K44" s="3">
        <v>6800710381.0799999</v>
      </c>
      <c r="L44" s="3">
        <v>12766424059.459999</v>
      </c>
      <c r="M44" s="3">
        <v>44193599.270000003</v>
      </c>
      <c r="N44" s="3">
        <v>614508604.04999995</v>
      </c>
      <c r="O44" s="3">
        <v>358054.79</v>
      </c>
      <c r="P44" s="3">
        <v>2378223007.8499999</v>
      </c>
      <c r="Q44" s="3">
        <v>69121059.549999997</v>
      </c>
      <c r="R44" s="3">
        <v>471514467.36000001</v>
      </c>
      <c r="S44" s="3">
        <v>203396436.34</v>
      </c>
      <c r="T44" s="3">
        <v>903440172.75</v>
      </c>
      <c r="U44" s="3">
        <v>55753503.560000002</v>
      </c>
      <c r="V44" s="3">
        <v>34927669322.519997</v>
      </c>
      <c r="W44" s="3">
        <v>298801817235.84998</v>
      </c>
    </row>
    <row r="45" spans="1:23" x14ac:dyDescent="0.25">
      <c r="A45" s="2" t="s">
        <v>61</v>
      </c>
      <c r="B45" s="2" t="s">
        <v>68</v>
      </c>
      <c r="C45" s="15">
        <v>96000000</v>
      </c>
      <c r="D45" s="2" t="s">
        <v>215</v>
      </c>
      <c r="E45" s="3">
        <v>70098360706.160004</v>
      </c>
      <c r="F45" s="3">
        <v>14052680081.43</v>
      </c>
      <c r="G45" s="3">
        <v>711149855.24000001</v>
      </c>
      <c r="H45" s="3">
        <v>8324230304.9399996</v>
      </c>
      <c r="I45" s="3">
        <v>1920705500.3099999</v>
      </c>
      <c r="J45" s="1" t="s">
        <v>18</v>
      </c>
      <c r="K45" s="3">
        <v>198734255.99000001</v>
      </c>
      <c r="L45" s="3">
        <v>2380153591.73</v>
      </c>
      <c r="M45" s="3">
        <v>5100219.0999999996</v>
      </c>
      <c r="N45" s="3">
        <v>109650845.28</v>
      </c>
      <c r="O45" s="3">
        <v>46253.51</v>
      </c>
      <c r="P45" s="3">
        <v>218778785.63</v>
      </c>
      <c r="Q45" s="3">
        <v>31828309.190000001</v>
      </c>
      <c r="R45" s="3">
        <v>85984577.510000005</v>
      </c>
      <c r="S45" s="3">
        <v>179786.5</v>
      </c>
      <c r="T45" s="3">
        <v>202647205.84999999</v>
      </c>
      <c r="U45" s="3">
        <v>-147191690.28</v>
      </c>
      <c r="V45" s="3">
        <v>56045680624.730003</v>
      </c>
      <c r="W45" s="3">
        <v>154238719212.82001</v>
      </c>
    </row>
    <row r="46" spans="1:23" x14ac:dyDescent="0.25">
      <c r="A46" s="2" t="s">
        <v>69</v>
      </c>
      <c r="B46" s="2" t="s">
        <v>70</v>
      </c>
      <c r="C46" s="15">
        <v>1000000</v>
      </c>
      <c r="D46" s="2" t="s">
        <v>215</v>
      </c>
      <c r="E46" s="3">
        <v>107628774589.25999</v>
      </c>
      <c r="F46" s="3">
        <v>64510296034.160004</v>
      </c>
      <c r="G46" s="3">
        <v>12997853752.02</v>
      </c>
      <c r="H46" s="3">
        <v>21792419735.349998</v>
      </c>
      <c r="I46" s="3">
        <v>11216038248.379999</v>
      </c>
      <c r="J46" s="1" t="s">
        <v>18</v>
      </c>
      <c r="K46" s="3">
        <v>5001905050.8000002</v>
      </c>
      <c r="L46" s="3">
        <v>9012604405.5300007</v>
      </c>
      <c r="M46" s="3">
        <v>245201651.47999999</v>
      </c>
      <c r="N46" s="3">
        <v>563638496.91999996</v>
      </c>
      <c r="O46" s="3">
        <v>-3198.85</v>
      </c>
      <c r="P46" s="3">
        <v>1817317122.5999999</v>
      </c>
      <c r="Q46" s="3">
        <v>184583921.34999999</v>
      </c>
      <c r="R46" s="3">
        <v>264478883.88999999</v>
      </c>
      <c r="S46" s="3">
        <v>16780514</v>
      </c>
      <c r="T46" s="3">
        <v>852869156.20000005</v>
      </c>
      <c r="U46" s="3">
        <v>118996155.79000001</v>
      </c>
      <c r="V46" s="3">
        <v>43118478555.099998</v>
      </c>
      <c r="W46" s="3">
        <v>279342233073.97998</v>
      </c>
    </row>
    <row r="47" spans="1:23" x14ac:dyDescent="0.25">
      <c r="A47" s="2" t="s">
        <v>69</v>
      </c>
      <c r="B47" s="2" t="s">
        <v>71</v>
      </c>
      <c r="C47" s="15">
        <v>25000000</v>
      </c>
      <c r="D47" s="2" t="s">
        <v>215</v>
      </c>
      <c r="E47" s="3">
        <v>171684379406.34</v>
      </c>
      <c r="F47" s="3">
        <v>152139393033.04001</v>
      </c>
      <c r="G47" s="3">
        <v>57086618591.339996</v>
      </c>
      <c r="H47" s="3">
        <v>46826178371.940002</v>
      </c>
      <c r="I47" s="3">
        <v>8846776058.2999992</v>
      </c>
      <c r="J47" s="1" t="s">
        <v>18</v>
      </c>
      <c r="K47" s="3">
        <v>7436599488.8599997</v>
      </c>
      <c r="L47" s="3">
        <v>22231839586.59</v>
      </c>
      <c r="M47" s="3">
        <v>1861969865.29</v>
      </c>
      <c r="N47" s="3">
        <v>795547933.35000002</v>
      </c>
      <c r="O47" s="3">
        <v>60319.5</v>
      </c>
      <c r="P47" s="3">
        <v>2187839625.6100001</v>
      </c>
      <c r="Q47" s="3">
        <v>2182157176.04</v>
      </c>
      <c r="R47" s="3">
        <v>603785934.53999996</v>
      </c>
      <c r="S47" s="3">
        <v>3549007.31</v>
      </c>
      <c r="T47" s="3">
        <v>1031475297.9</v>
      </c>
      <c r="U47" s="3">
        <v>126029398.29000001</v>
      </c>
      <c r="V47" s="3">
        <v>19544986373.299999</v>
      </c>
      <c r="W47" s="3">
        <v>494589185467.53998</v>
      </c>
    </row>
    <row r="48" spans="1:23" x14ac:dyDescent="0.25">
      <c r="A48" s="2" t="s">
        <v>69</v>
      </c>
      <c r="B48" s="2" t="s">
        <v>72</v>
      </c>
      <c r="C48" s="15">
        <v>32000000</v>
      </c>
      <c r="D48" s="2" t="s">
        <v>215</v>
      </c>
      <c r="E48" s="3">
        <v>183435099564.73001</v>
      </c>
      <c r="F48" s="3">
        <v>157160029850.87</v>
      </c>
      <c r="G48" s="3">
        <v>62291511416.650002</v>
      </c>
      <c r="H48" s="3">
        <v>44290267421.440002</v>
      </c>
      <c r="I48" s="3">
        <v>6921857941.6499996</v>
      </c>
      <c r="J48" s="1" t="s">
        <v>18</v>
      </c>
      <c r="K48" s="3">
        <v>5816308608.5600004</v>
      </c>
      <c r="L48" s="3">
        <v>17408534896.779999</v>
      </c>
      <c r="M48" s="3">
        <v>6688644525.6599998</v>
      </c>
      <c r="N48" s="3">
        <v>707816236.63</v>
      </c>
      <c r="O48" s="3">
        <v>35364.720000000001</v>
      </c>
      <c r="P48" s="3">
        <v>9258329151.2999992</v>
      </c>
      <c r="Q48" s="3">
        <v>1068937685.29</v>
      </c>
      <c r="R48" s="3">
        <v>608170964.29999995</v>
      </c>
      <c r="S48" s="3">
        <v>10147391.789999999</v>
      </c>
      <c r="T48" s="3">
        <v>1551438285.75</v>
      </c>
      <c r="U48" s="3">
        <v>15169423.15</v>
      </c>
      <c r="V48" s="3">
        <v>26275069713.860001</v>
      </c>
      <c r="W48" s="3">
        <v>523507368443.13</v>
      </c>
    </row>
    <row r="49" spans="1:23" x14ac:dyDescent="0.25">
      <c r="A49" s="2" t="s">
        <v>69</v>
      </c>
      <c r="B49" s="2" t="s">
        <v>73</v>
      </c>
      <c r="C49" s="15">
        <v>4000000</v>
      </c>
      <c r="D49" s="2" t="s">
        <v>215</v>
      </c>
      <c r="E49" s="3">
        <v>243146081210.94</v>
      </c>
      <c r="F49" s="3">
        <v>214738251660.34</v>
      </c>
      <c r="G49" s="3">
        <v>85703354246.869995</v>
      </c>
      <c r="H49" s="3">
        <v>60702777158.910004</v>
      </c>
      <c r="I49" s="3">
        <v>8533362722.0600004</v>
      </c>
      <c r="J49" s="1" t="s">
        <v>18</v>
      </c>
      <c r="K49" s="3">
        <v>7747834512.5100002</v>
      </c>
      <c r="L49" s="3">
        <v>27342298725.84</v>
      </c>
      <c r="M49" s="3">
        <v>12910460249.379999</v>
      </c>
      <c r="N49" s="3">
        <v>984513932.46000004</v>
      </c>
      <c r="O49" s="3">
        <v>218544.81</v>
      </c>
      <c r="P49" s="3">
        <v>3671559978.2399998</v>
      </c>
      <c r="Q49" s="3">
        <v>1710877519.55</v>
      </c>
      <c r="R49" s="3">
        <v>1331113777.8299999</v>
      </c>
      <c r="S49" s="3">
        <v>12233714.18</v>
      </c>
      <c r="T49" s="3">
        <v>3050448131.4699998</v>
      </c>
      <c r="U49" s="3">
        <v>119168492.88</v>
      </c>
      <c r="V49" s="3">
        <v>28407829550.599998</v>
      </c>
      <c r="W49" s="3">
        <v>700112384128.87</v>
      </c>
    </row>
    <row r="50" spans="1:23" x14ac:dyDescent="0.25">
      <c r="A50" s="2" t="s">
        <v>69</v>
      </c>
      <c r="B50" s="2" t="s">
        <v>74</v>
      </c>
      <c r="C50" s="15">
        <v>50000000</v>
      </c>
      <c r="D50" s="2" t="s">
        <v>215</v>
      </c>
      <c r="E50" s="3">
        <v>159812450752.5</v>
      </c>
      <c r="F50" s="3">
        <v>140221573201.75</v>
      </c>
      <c r="G50" s="3">
        <v>38529757925.339996</v>
      </c>
      <c r="H50" s="3">
        <v>47410687575.160004</v>
      </c>
      <c r="I50" s="3">
        <v>14328128714.780001</v>
      </c>
      <c r="J50" s="1" t="s">
        <v>18</v>
      </c>
      <c r="K50" s="3">
        <v>11335698390.469999</v>
      </c>
      <c r="L50" s="3">
        <v>18620844836.68</v>
      </c>
      <c r="M50" s="3">
        <v>953468029.32000005</v>
      </c>
      <c r="N50" s="3">
        <v>816462247.75999999</v>
      </c>
      <c r="O50" s="3">
        <v>540989.29</v>
      </c>
      <c r="P50" s="3">
        <v>3251325005.48</v>
      </c>
      <c r="Q50" s="3">
        <v>232479303.24000001</v>
      </c>
      <c r="R50" s="3">
        <v>1135176746.3199999</v>
      </c>
      <c r="S50" s="3">
        <v>252910</v>
      </c>
      <c r="T50" s="3">
        <v>1436593800.1800001</v>
      </c>
      <c r="U50" s="3">
        <v>266239984.99000001</v>
      </c>
      <c r="V50" s="3">
        <v>19590877550.75</v>
      </c>
      <c r="W50" s="3">
        <v>457942557964.01001</v>
      </c>
    </row>
    <row r="51" spans="1:23" x14ac:dyDescent="0.25">
      <c r="A51" s="2" t="s">
        <v>69</v>
      </c>
      <c r="B51" s="2" t="s">
        <v>75</v>
      </c>
      <c r="C51" s="15">
        <v>52000000</v>
      </c>
      <c r="D51" s="2" t="s">
        <v>215</v>
      </c>
      <c r="E51" s="3">
        <v>90552403475.270004</v>
      </c>
      <c r="F51" s="3">
        <v>68153303285.800003</v>
      </c>
      <c r="G51" s="3">
        <v>13693973423.42</v>
      </c>
      <c r="H51" s="3">
        <v>24293748143.349998</v>
      </c>
      <c r="I51" s="3">
        <v>13704464777.41</v>
      </c>
      <c r="J51" s="1" t="s">
        <v>18</v>
      </c>
      <c r="K51" s="3">
        <v>4804464262.9499998</v>
      </c>
      <c r="L51" s="3">
        <v>8018248438.8500004</v>
      </c>
      <c r="M51" s="3">
        <v>9529904.25</v>
      </c>
      <c r="N51" s="3">
        <v>490450950.33999997</v>
      </c>
      <c r="O51" s="3">
        <v>4442919.51</v>
      </c>
      <c r="P51" s="3">
        <v>1254981041.24</v>
      </c>
      <c r="Q51" s="3">
        <v>200095781.72</v>
      </c>
      <c r="R51" s="3">
        <v>237527241.28999999</v>
      </c>
      <c r="S51" s="3">
        <v>9337069.8900000006</v>
      </c>
      <c r="T51" s="3">
        <v>1003318615.61</v>
      </c>
      <c r="U51" s="3">
        <v>295664951.63</v>
      </c>
      <c r="V51" s="3">
        <v>22399100189.470001</v>
      </c>
      <c r="W51" s="3">
        <v>249125054472</v>
      </c>
    </row>
    <row r="52" spans="1:23" x14ac:dyDescent="0.25">
      <c r="A52" s="2" t="s">
        <v>69</v>
      </c>
      <c r="B52" s="2" t="s">
        <v>76</v>
      </c>
      <c r="C52" s="15">
        <v>84000000</v>
      </c>
      <c r="D52" s="2" t="s">
        <v>215</v>
      </c>
      <c r="E52" s="3">
        <v>17958973254.52</v>
      </c>
      <c r="F52" s="3">
        <v>5609216513.5100002</v>
      </c>
      <c r="G52" s="3">
        <v>955602057.23000002</v>
      </c>
      <c r="H52" s="3">
        <v>2377037780.9499998</v>
      </c>
      <c r="I52" s="3">
        <v>706501126.45000005</v>
      </c>
      <c r="J52" s="1" t="s">
        <v>18</v>
      </c>
      <c r="K52" s="3">
        <v>426206183.12</v>
      </c>
      <c r="L52" s="3">
        <v>565551713.16999996</v>
      </c>
      <c r="M52" s="3">
        <v>62571857.310000002</v>
      </c>
      <c r="N52" s="3">
        <v>52773626.810000002</v>
      </c>
      <c r="O52" s="3">
        <v>73700.83</v>
      </c>
      <c r="P52" s="3">
        <v>90497742.140000001</v>
      </c>
      <c r="Q52" s="3">
        <v>40146042.770000003</v>
      </c>
      <c r="R52" s="3">
        <v>51123592.25</v>
      </c>
      <c r="S52" s="3">
        <v>91698.3</v>
      </c>
      <c r="T52" s="3">
        <v>212222841.94</v>
      </c>
      <c r="U52" s="3">
        <v>5100915.5</v>
      </c>
      <c r="V52" s="3">
        <v>12349756741.01</v>
      </c>
      <c r="W52" s="3">
        <v>41463447387.809998</v>
      </c>
    </row>
    <row r="53" spans="1:23" x14ac:dyDescent="0.25">
      <c r="A53" s="2" t="s">
        <v>69</v>
      </c>
      <c r="B53" s="2" t="s">
        <v>77</v>
      </c>
      <c r="C53" s="15">
        <v>93000000</v>
      </c>
      <c r="D53" s="2" t="s">
        <v>215</v>
      </c>
      <c r="E53" s="3">
        <v>25061064743.52</v>
      </c>
      <c r="F53" s="3">
        <v>5964684990.4300003</v>
      </c>
      <c r="G53" s="3">
        <v>387149552.48000002</v>
      </c>
      <c r="H53" s="3">
        <v>3266130759.0799999</v>
      </c>
      <c r="I53" s="3">
        <v>706748587.54999995</v>
      </c>
      <c r="J53" s="1" t="s">
        <v>18</v>
      </c>
      <c r="K53" s="3">
        <v>315945348.31</v>
      </c>
      <c r="L53" s="3">
        <v>774427438.38</v>
      </c>
      <c r="M53" s="3">
        <v>117124962.7</v>
      </c>
      <c r="N53" s="3">
        <v>75286102.810000002</v>
      </c>
      <c r="O53" s="3">
        <v>73175.72</v>
      </c>
      <c r="P53" s="3">
        <v>80643924.870000005</v>
      </c>
      <c r="Q53" s="3">
        <v>42354635.600000001</v>
      </c>
      <c r="R53" s="3">
        <v>26972173.890000001</v>
      </c>
      <c r="S53" s="3">
        <v>762138</v>
      </c>
      <c r="T53" s="3">
        <v>145043909.66999999</v>
      </c>
      <c r="U53" s="3">
        <v>4055326.85</v>
      </c>
      <c r="V53" s="3">
        <v>19096379753.09</v>
      </c>
      <c r="W53" s="3">
        <v>56064847522.949997</v>
      </c>
    </row>
    <row r="54" spans="1:23" x14ac:dyDescent="0.25">
      <c r="A54" s="2" t="s">
        <v>69</v>
      </c>
      <c r="B54" s="2" t="s">
        <v>78</v>
      </c>
      <c r="C54" s="15">
        <v>95000000</v>
      </c>
      <c r="D54" s="2" t="s">
        <v>215</v>
      </c>
      <c r="E54" s="3">
        <v>36175000151.839996</v>
      </c>
      <c r="F54" s="3">
        <v>27928054939.880001</v>
      </c>
      <c r="G54" s="3">
        <v>5740157354.21</v>
      </c>
      <c r="H54" s="3">
        <v>12290759447.77</v>
      </c>
      <c r="I54" s="3">
        <v>2510990139.3499999</v>
      </c>
      <c r="J54" s="1" t="s">
        <v>18</v>
      </c>
      <c r="K54" s="3">
        <v>1076336777.28</v>
      </c>
      <c r="L54" s="3">
        <v>3867157831.8600001</v>
      </c>
      <c r="M54" s="3">
        <v>646128175.45000005</v>
      </c>
      <c r="N54" s="3">
        <v>153760107.28</v>
      </c>
      <c r="O54" s="3">
        <v>76943.360000000001</v>
      </c>
      <c r="P54" s="3">
        <v>795446499.52999997</v>
      </c>
      <c r="Q54" s="3">
        <v>124545671.93000001</v>
      </c>
      <c r="R54" s="3">
        <v>324443277.81999999</v>
      </c>
      <c r="S54" s="3">
        <v>239228.5</v>
      </c>
      <c r="T54" s="3">
        <v>262195046.16</v>
      </c>
      <c r="U54" s="3">
        <v>-1276791.6299999999</v>
      </c>
      <c r="V54" s="3">
        <v>8246945211.96</v>
      </c>
      <c r="W54" s="3">
        <v>100140960012.55</v>
      </c>
    </row>
    <row r="55" spans="1:23" x14ac:dyDescent="0.25">
      <c r="A55" s="2" t="s">
        <v>69</v>
      </c>
      <c r="B55" s="2" t="s">
        <v>79</v>
      </c>
      <c r="C55" s="15">
        <v>69000000</v>
      </c>
      <c r="D55" s="2" t="s">
        <v>215</v>
      </c>
      <c r="E55" s="3">
        <v>66286579805.970001</v>
      </c>
      <c r="F55" s="3">
        <v>55378090542.720001</v>
      </c>
      <c r="G55" s="3">
        <v>15740700839.42</v>
      </c>
      <c r="H55" s="3">
        <v>18371484788.919998</v>
      </c>
      <c r="I55" s="3">
        <v>5935213471.3500004</v>
      </c>
      <c r="J55" s="1" t="s">
        <v>18</v>
      </c>
      <c r="K55" s="3">
        <v>2986939701.6300001</v>
      </c>
      <c r="L55" s="3">
        <v>9449353730.6599998</v>
      </c>
      <c r="M55" s="3">
        <v>31357405.039999999</v>
      </c>
      <c r="N55" s="3">
        <v>299536874.57999998</v>
      </c>
      <c r="O55" s="3">
        <v>39027.760000000002</v>
      </c>
      <c r="P55" s="3">
        <v>901187266.14999998</v>
      </c>
      <c r="Q55" s="3">
        <v>383206270.14999998</v>
      </c>
      <c r="R55" s="3">
        <v>281794816.88</v>
      </c>
      <c r="S55" s="3">
        <v>1769040.91</v>
      </c>
      <c r="T55" s="3">
        <v>638771256.09000003</v>
      </c>
      <c r="U55" s="3">
        <v>173228033.22</v>
      </c>
      <c r="V55" s="3">
        <v>10908489263.25</v>
      </c>
      <c r="W55" s="3">
        <v>187767742134.70001</v>
      </c>
    </row>
    <row r="56" spans="1:23" x14ac:dyDescent="0.25">
      <c r="A56" s="2" t="s">
        <v>80</v>
      </c>
      <c r="B56" s="2" t="s">
        <v>81</v>
      </c>
      <c r="C56" s="15">
        <v>37000000</v>
      </c>
      <c r="D56" s="2" t="s">
        <v>215</v>
      </c>
      <c r="E56" s="3">
        <v>39859101664.400002</v>
      </c>
      <c r="F56" s="3">
        <v>21956249229.73</v>
      </c>
      <c r="G56" s="3">
        <v>3896453077.75</v>
      </c>
      <c r="H56" s="3">
        <v>8669978249.9500008</v>
      </c>
      <c r="I56" s="3">
        <v>2623517313.0599999</v>
      </c>
      <c r="J56" s="1" t="s">
        <v>18</v>
      </c>
      <c r="K56" s="3">
        <v>1437158672.52</v>
      </c>
      <c r="L56" s="3">
        <v>3558337292.5500002</v>
      </c>
      <c r="M56" s="3">
        <v>71980827.950000003</v>
      </c>
      <c r="N56" s="3">
        <v>209550752.96000001</v>
      </c>
      <c r="O56" s="3">
        <v>155185.97</v>
      </c>
      <c r="P56" s="3">
        <v>357609445.20999998</v>
      </c>
      <c r="Q56" s="3">
        <v>34195584.530000001</v>
      </c>
      <c r="R56" s="3">
        <v>176557692.72</v>
      </c>
      <c r="S56" s="3">
        <v>27210613</v>
      </c>
      <c r="T56" s="3">
        <v>460921548.55000001</v>
      </c>
      <c r="U56" s="3">
        <v>29825612.670000002</v>
      </c>
      <c r="V56" s="3">
        <v>17902852434.669998</v>
      </c>
      <c r="W56" s="3">
        <v>101271655198.19</v>
      </c>
    </row>
    <row r="57" spans="1:23" x14ac:dyDescent="0.25">
      <c r="A57" s="2" t="s">
        <v>80</v>
      </c>
      <c r="B57" s="2" t="s">
        <v>82</v>
      </c>
      <c r="C57" s="15">
        <v>65000000</v>
      </c>
      <c r="D57" s="2" t="s">
        <v>215</v>
      </c>
      <c r="E57" s="3">
        <v>269929841923.48999</v>
      </c>
      <c r="F57" s="3">
        <v>252086972697.25</v>
      </c>
      <c r="G57" s="3">
        <v>79894113749.830002</v>
      </c>
      <c r="H57" s="3">
        <v>86698389136.539993</v>
      </c>
      <c r="I57" s="3">
        <v>16457063473.959999</v>
      </c>
      <c r="J57" s="1" t="s">
        <v>18</v>
      </c>
      <c r="K57" s="3">
        <v>14995994909.129999</v>
      </c>
      <c r="L57" s="3">
        <v>39112475154.57</v>
      </c>
      <c r="M57" s="3">
        <v>1449281557.27</v>
      </c>
      <c r="N57" s="3">
        <v>1304420798.3699999</v>
      </c>
      <c r="O57" s="3">
        <v>2342118.39</v>
      </c>
      <c r="P57" s="3">
        <v>4958007966.7600002</v>
      </c>
      <c r="Q57" s="3">
        <v>923864235.80999994</v>
      </c>
      <c r="R57" s="3">
        <v>1988320247.9400001</v>
      </c>
      <c r="S57" s="3">
        <v>880370.08</v>
      </c>
      <c r="T57" s="3">
        <v>3133221246.8600001</v>
      </c>
      <c r="U57" s="3">
        <v>94922936.980000004</v>
      </c>
      <c r="V57" s="3">
        <v>17842869226.240002</v>
      </c>
      <c r="W57" s="3">
        <v>790872981749.46997</v>
      </c>
    </row>
    <row r="58" spans="1:23" x14ac:dyDescent="0.25">
      <c r="A58" s="2" t="s">
        <v>80</v>
      </c>
      <c r="B58" s="2" t="s">
        <v>83</v>
      </c>
      <c r="C58" s="15">
        <v>71000000</v>
      </c>
      <c r="D58" s="2" t="s">
        <v>215</v>
      </c>
      <c r="E58" s="3">
        <v>205704546256.70001</v>
      </c>
      <c r="F58" s="3">
        <v>199204913568.20999</v>
      </c>
      <c r="G58" s="3">
        <v>131441157285.78</v>
      </c>
      <c r="H58" s="3">
        <v>34965864987.400002</v>
      </c>
      <c r="I58" s="3">
        <v>5463389090.3699999</v>
      </c>
      <c r="J58" s="1" t="s">
        <v>18</v>
      </c>
      <c r="K58" s="3">
        <v>4962791342.0600004</v>
      </c>
      <c r="L58" s="3">
        <v>13810560627.59</v>
      </c>
      <c r="M58" s="3">
        <v>80629445.090000004</v>
      </c>
      <c r="N58" s="3">
        <v>634860606.76999998</v>
      </c>
      <c r="O58" s="3">
        <v>671432.09</v>
      </c>
      <c r="P58" s="3">
        <v>4508022791.79</v>
      </c>
      <c r="Q58" s="3">
        <v>194490992.13</v>
      </c>
      <c r="R58" s="3">
        <v>479772330.48000002</v>
      </c>
      <c r="S58" s="3">
        <v>3042257</v>
      </c>
      <c r="T58" s="3">
        <v>1529772100.5699999</v>
      </c>
      <c r="U58" s="3">
        <v>91827630.439999998</v>
      </c>
      <c r="V58" s="3">
        <v>6499632688.4899998</v>
      </c>
      <c r="W58" s="3">
        <v>609575945432.95996</v>
      </c>
    </row>
    <row r="59" spans="1:23" x14ac:dyDescent="0.25">
      <c r="A59" s="2" t="s">
        <v>80</v>
      </c>
      <c r="B59" s="2" t="s">
        <v>84</v>
      </c>
      <c r="C59" s="15">
        <v>71800000</v>
      </c>
      <c r="D59" s="2" t="s">
        <v>215</v>
      </c>
      <c r="E59" s="3">
        <v>296585930478.60999</v>
      </c>
      <c r="F59" s="3">
        <v>285386851939.97998</v>
      </c>
      <c r="G59" s="3">
        <v>111738821170.50999</v>
      </c>
      <c r="H59" s="3">
        <v>75729035299.029999</v>
      </c>
      <c r="I59" s="3">
        <v>5761715359.4799995</v>
      </c>
      <c r="J59" s="1" t="s">
        <v>18</v>
      </c>
      <c r="K59" s="3">
        <v>5589005288.7299995</v>
      </c>
      <c r="L59" s="3">
        <v>70821375643.059998</v>
      </c>
      <c r="M59" s="3">
        <v>623780657.91999996</v>
      </c>
      <c r="N59" s="3">
        <v>862052023.32000005</v>
      </c>
      <c r="O59" s="3">
        <v>187940.31</v>
      </c>
      <c r="P59" s="3">
        <v>7659575655.6099997</v>
      </c>
      <c r="Q59" s="3">
        <v>590752974.89999998</v>
      </c>
      <c r="R59" s="3">
        <v>2360305155.71</v>
      </c>
      <c r="S59" s="3">
        <v>10883455.390000001</v>
      </c>
      <c r="T59" s="3">
        <v>2921693097.3200002</v>
      </c>
      <c r="U59" s="3">
        <v>119795544.98</v>
      </c>
      <c r="V59" s="3">
        <v>11199078538.629999</v>
      </c>
      <c r="W59" s="3">
        <v>877960840223.48999</v>
      </c>
    </row>
    <row r="60" spans="1:23" x14ac:dyDescent="0.25">
      <c r="A60" s="2" t="s">
        <v>80</v>
      </c>
      <c r="B60" s="2" t="s">
        <v>85</v>
      </c>
      <c r="C60" s="15">
        <v>75000000</v>
      </c>
      <c r="D60" s="2" t="s">
        <v>215</v>
      </c>
      <c r="E60" s="3">
        <v>184873951793.53</v>
      </c>
      <c r="F60" s="3">
        <v>161018935880.35001</v>
      </c>
      <c r="G60" s="3">
        <v>51403583374.190002</v>
      </c>
      <c r="H60" s="3">
        <v>60790541213.089996</v>
      </c>
      <c r="I60" s="3">
        <v>8103583784.8400002</v>
      </c>
      <c r="J60" s="1" t="s">
        <v>18</v>
      </c>
      <c r="K60" s="3">
        <v>8668231400.3199997</v>
      </c>
      <c r="L60" s="3">
        <v>22866439859.490002</v>
      </c>
      <c r="M60" s="3">
        <v>1346880511.79</v>
      </c>
      <c r="N60" s="3">
        <v>968074989.08000004</v>
      </c>
      <c r="O60" s="3">
        <v>1725524.36</v>
      </c>
      <c r="P60" s="3">
        <v>3502730522.8200002</v>
      </c>
      <c r="Q60" s="3">
        <v>311858555.00999999</v>
      </c>
      <c r="R60" s="3">
        <v>753667575.38</v>
      </c>
      <c r="S60" s="3">
        <v>3922950</v>
      </c>
      <c r="T60" s="3">
        <v>1490828777.54</v>
      </c>
      <c r="U60" s="3">
        <v>92169092.170000002</v>
      </c>
      <c r="V60" s="3">
        <v>23855015913.18</v>
      </c>
      <c r="W60" s="3">
        <v>530052141717.14001</v>
      </c>
    </row>
    <row r="61" spans="1:23" x14ac:dyDescent="0.25">
      <c r="A61" s="2" t="s">
        <v>80</v>
      </c>
      <c r="B61" s="2" t="s">
        <v>86</v>
      </c>
      <c r="C61" s="15">
        <v>71900000</v>
      </c>
      <c r="D61" s="2" t="s">
        <v>215</v>
      </c>
      <c r="E61" s="3">
        <v>206063455572.17001</v>
      </c>
      <c r="F61" s="3">
        <v>201020525477.45001</v>
      </c>
      <c r="G61" s="3">
        <v>72965143392.029999</v>
      </c>
      <c r="H61" s="3">
        <v>46110510484.110001</v>
      </c>
      <c r="I61" s="3">
        <v>2023016280.73</v>
      </c>
      <c r="J61" s="1" t="s">
        <v>18</v>
      </c>
      <c r="K61" s="3">
        <v>2046858384.6600001</v>
      </c>
      <c r="L61" s="3">
        <v>72255779834.639999</v>
      </c>
      <c r="M61" s="3">
        <v>304659474.19999999</v>
      </c>
      <c r="N61" s="3">
        <v>296804990</v>
      </c>
      <c r="O61" s="3">
        <v>47501.32</v>
      </c>
      <c r="P61" s="3">
        <v>2079446094.1700001</v>
      </c>
      <c r="Q61" s="3">
        <v>817835967.95000005</v>
      </c>
      <c r="R61" s="3">
        <v>396772892.16000003</v>
      </c>
      <c r="S61" s="3">
        <v>59060</v>
      </c>
      <c r="T61" s="3">
        <v>1147110500.1099999</v>
      </c>
      <c r="U61" s="3">
        <v>30521928.16</v>
      </c>
      <c r="V61" s="3">
        <v>5042930094.7200003</v>
      </c>
      <c r="W61" s="3">
        <v>612601477928.57996</v>
      </c>
    </row>
    <row r="62" spans="1:23" x14ac:dyDescent="0.25">
      <c r="A62" s="2" t="s">
        <v>87</v>
      </c>
      <c r="B62" s="2" t="s">
        <v>88</v>
      </c>
      <c r="C62" s="15">
        <v>14000000</v>
      </c>
      <c r="D62" s="2" t="s">
        <v>215</v>
      </c>
      <c r="E62" s="3">
        <v>99014839428.580002</v>
      </c>
      <c r="F62" s="3">
        <v>84082088632.630005</v>
      </c>
      <c r="G62" s="3">
        <v>29709107585.07</v>
      </c>
      <c r="H62" s="3">
        <v>22533275616.029999</v>
      </c>
      <c r="I62" s="3">
        <v>6541168838.9399996</v>
      </c>
      <c r="J62" s="1" t="s">
        <v>18</v>
      </c>
      <c r="K62" s="3">
        <v>3394840363.2199998</v>
      </c>
      <c r="L62" s="3">
        <v>15317565108.690001</v>
      </c>
      <c r="M62" s="3">
        <v>748124096.89999998</v>
      </c>
      <c r="N62" s="3">
        <v>437767457.91000003</v>
      </c>
      <c r="O62" s="3">
        <v>102801.42</v>
      </c>
      <c r="P62" s="3">
        <v>3390062449.7399998</v>
      </c>
      <c r="Q62" s="3">
        <v>132270617.94</v>
      </c>
      <c r="R62" s="3">
        <v>543896481.21000004</v>
      </c>
      <c r="S62" s="3">
        <v>10206817.130000001</v>
      </c>
      <c r="T62" s="3">
        <v>994398198.26999998</v>
      </c>
      <c r="U62" s="3">
        <v>130077295.06999999</v>
      </c>
      <c r="V62" s="3">
        <v>14932750795.950001</v>
      </c>
      <c r="W62" s="3">
        <v>281912542584.70001</v>
      </c>
    </row>
    <row r="63" spans="1:23" x14ac:dyDescent="0.25">
      <c r="A63" s="2" t="s">
        <v>87</v>
      </c>
      <c r="B63" s="2" t="s">
        <v>89</v>
      </c>
      <c r="C63" s="15">
        <v>15000000</v>
      </c>
      <c r="D63" s="2" t="s">
        <v>215</v>
      </c>
      <c r="E63" s="3">
        <v>58787763427.629997</v>
      </c>
      <c r="F63" s="3">
        <v>32100614239.450001</v>
      </c>
      <c r="G63" s="3">
        <v>5544467691.3299999</v>
      </c>
      <c r="H63" s="3">
        <v>12609289923.5</v>
      </c>
      <c r="I63" s="3">
        <v>3774318865.1999998</v>
      </c>
      <c r="J63" s="1" t="s">
        <v>18</v>
      </c>
      <c r="K63" s="3">
        <v>2676848367.3400002</v>
      </c>
      <c r="L63" s="3">
        <v>5196788092.6400003</v>
      </c>
      <c r="M63" s="3">
        <v>17619524.280000001</v>
      </c>
      <c r="N63" s="3">
        <v>262722354.16999999</v>
      </c>
      <c r="O63" s="3">
        <v>85551.85</v>
      </c>
      <c r="P63" s="3">
        <v>710993321.09000003</v>
      </c>
      <c r="Q63" s="3">
        <v>238316223.12</v>
      </c>
      <c r="R63" s="3">
        <v>365471023.88999999</v>
      </c>
      <c r="S63" s="3">
        <v>45992855.090000004</v>
      </c>
      <c r="T63" s="3">
        <v>563408297.62</v>
      </c>
      <c r="U63" s="3">
        <v>8902459.6099999994</v>
      </c>
      <c r="V63" s="3">
        <v>26687149188.18</v>
      </c>
      <c r="W63" s="3">
        <v>149590751405.98999</v>
      </c>
    </row>
    <row r="64" spans="1:23" x14ac:dyDescent="0.25">
      <c r="A64" s="2" t="s">
        <v>87</v>
      </c>
      <c r="B64" s="2" t="s">
        <v>90</v>
      </c>
      <c r="C64" s="15">
        <v>17000000</v>
      </c>
      <c r="D64" s="2" t="s">
        <v>215</v>
      </c>
      <c r="E64" s="3">
        <v>63840905852.330002</v>
      </c>
      <c r="F64" s="3">
        <v>50688022816.25</v>
      </c>
      <c r="G64" s="3">
        <v>13252162099.08</v>
      </c>
      <c r="H64" s="3">
        <v>18813727973.119999</v>
      </c>
      <c r="I64" s="3">
        <v>4014789322.1799998</v>
      </c>
      <c r="J64" s="1" t="s">
        <v>18</v>
      </c>
      <c r="K64" s="3">
        <v>4069342659.9000001</v>
      </c>
      <c r="L64" s="3">
        <v>7667709200.2799997</v>
      </c>
      <c r="M64" s="3">
        <v>83852036.109999999</v>
      </c>
      <c r="N64" s="3">
        <v>423344314.76999998</v>
      </c>
      <c r="O64" s="3">
        <v>539769.32999999996</v>
      </c>
      <c r="P64" s="3">
        <v>1113291233.77</v>
      </c>
      <c r="Q64" s="3">
        <v>109050219.2</v>
      </c>
      <c r="R64" s="3">
        <v>393857425.27999997</v>
      </c>
      <c r="S64" s="3">
        <v>3864994.71</v>
      </c>
      <c r="T64" s="3">
        <v>530664691.87</v>
      </c>
      <c r="U64" s="3">
        <v>24708247.52</v>
      </c>
      <c r="V64" s="3">
        <v>13152883036.08</v>
      </c>
      <c r="W64" s="3">
        <v>178182715891.78</v>
      </c>
    </row>
    <row r="65" spans="1:23" x14ac:dyDescent="0.25">
      <c r="A65" s="2" t="s">
        <v>87</v>
      </c>
      <c r="B65" s="2" t="s">
        <v>91</v>
      </c>
      <c r="C65" s="15">
        <v>20000000</v>
      </c>
      <c r="D65" s="2" t="s">
        <v>215</v>
      </c>
      <c r="E65" s="3">
        <v>116890186974.89999</v>
      </c>
      <c r="F65" s="3">
        <v>94890287204.009995</v>
      </c>
      <c r="G65" s="3">
        <v>22885918163.830002</v>
      </c>
      <c r="H65" s="3">
        <v>30382468864.290001</v>
      </c>
      <c r="I65" s="3">
        <v>8071295319.1800003</v>
      </c>
      <c r="J65" s="1" t="s">
        <v>18</v>
      </c>
      <c r="K65" s="3">
        <v>6523923895.1000004</v>
      </c>
      <c r="L65" s="3">
        <v>18861970657.200001</v>
      </c>
      <c r="M65" s="3">
        <v>135248191.63</v>
      </c>
      <c r="N65" s="3">
        <v>675522409.40999997</v>
      </c>
      <c r="O65" s="3">
        <v>78876.639999999999</v>
      </c>
      <c r="P65" s="3">
        <v>2576037308.0999999</v>
      </c>
      <c r="Q65" s="3">
        <v>168711226.72999999</v>
      </c>
      <c r="R65" s="3">
        <v>1446986605.28</v>
      </c>
      <c r="S65" s="3">
        <v>400</v>
      </c>
      <c r="T65" s="3">
        <v>1474936231.8800001</v>
      </c>
      <c r="U65" s="3">
        <v>906142618.11000001</v>
      </c>
      <c r="V65" s="3">
        <v>21999899770.889999</v>
      </c>
      <c r="W65" s="3">
        <v>327889614717.17999</v>
      </c>
    </row>
    <row r="66" spans="1:23" x14ac:dyDescent="0.25">
      <c r="A66" s="2" t="s">
        <v>87</v>
      </c>
      <c r="B66" s="2" t="s">
        <v>92</v>
      </c>
      <c r="C66" s="15">
        <v>24000000</v>
      </c>
      <c r="D66" s="2" t="s">
        <v>215</v>
      </c>
      <c r="E66" s="3">
        <v>41241104267.110001</v>
      </c>
      <c r="F66" s="3">
        <v>24962022719.299999</v>
      </c>
      <c r="G66" s="3">
        <v>4423457125.6499996</v>
      </c>
      <c r="H66" s="3">
        <v>9403279213.2700005</v>
      </c>
      <c r="I66" s="3">
        <v>3215516389.1100001</v>
      </c>
      <c r="J66" s="1" t="s">
        <v>18</v>
      </c>
      <c r="K66" s="3">
        <v>2598533252.4699998</v>
      </c>
      <c r="L66" s="3">
        <v>3636584860.9000001</v>
      </c>
      <c r="M66" s="3">
        <v>18297603.760000002</v>
      </c>
      <c r="N66" s="3">
        <v>248382687.02000001</v>
      </c>
      <c r="O66" s="3">
        <v>75182.37</v>
      </c>
      <c r="P66" s="3">
        <v>494056970.35000002</v>
      </c>
      <c r="Q66" s="3">
        <v>62439803.939999998</v>
      </c>
      <c r="R66" s="3">
        <v>238713681.78</v>
      </c>
      <c r="S66" s="3">
        <v>715694.87</v>
      </c>
      <c r="T66" s="3">
        <v>346690530.32999998</v>
      </c>
      <c r="U66" s="3">
        <v>29648490.77</v>
      </c>
      <c r="V66" s="3">
        <v>16279081547.809999</v>
      </c>
      <c r="W66" s="3">
        <v>107198600020.81</v>
      </c>
    </row>
    <row r="67" spans="1:23" x14ac:dyDescent="0.25">
      <c r="A67" s="2" t="s">
        <v>87</v>
      </c>
      <c r="B67" s="2" t="s">
        <v>93</v>
      </c>
      <c r="C67" s="15">
        <v>29000000</v>
      </c>
      <c r="D67" s="2" t="s">
        <v>215</v>
      </c>
      <c r="E67" s="3">
        <v>73345328606.490005</v>
      </c>
      <c r="F67" s="3">
        <v>57948778446.919998</v>
      </c>
      <c r="G67" s="3">
        <v>15754903741.09</v>
      </c>
      <c r="H67" s="3">
        <v>19003497308.310001</v>
      </c>
      <c r="I67" s="3">
        <v>9368331878.1800003</v>
      </c>
      <c r="J67" s="1" t="s">
        <v>18</v>
      </c>
      <c r="K67" s="3">
        <v>3172787834.8600001</v>
      </c>
      <c r="L67" s="3">
        <v>7542486973.4700003</v>
      </c>
      <c r="M67" s="3">
        <v>137932592.37</v>
      </c>
      <c r="N67" s="3">
        <v>332057189.39999998</v>
      </c>
      <c r="O67" s="3">
        <v>511316.53</v>
      </c>
      <c r="P67" s="3">
        <v>766324836.59000003</v>
      </c>
      <c r="Q67" s="3">
        <v>179803955.37</v>
      </c>
      <c r="R67" s="3">
        <v>406535608.80000001</v>
      </c>
      <c r="S67" s="3">
        <v>1880601.28</v>
      </c>
      <c r="T67" s="3">
        <v>896646380.78999996</v>
      </c>
      <c r="U67" s="3">
        <v>24707483.629999999</v>
      </c>
      <c r="V67" s="3">
        <v>15396550159.57</v>
      </c>
      <c r="W67" s="3">
        <v>204279064913.64999</v>
      </c>
    </row>
    <row r="68" spans="1:23" x14ac:dyDescent="0.25">
      <c r="A68" s="2" t="s">
        <v>87</v>
      </c>
      <c r="B68" s="2" t="s">
        <v>94</v>
      </c>
      <c r="C68" s="15">
        <v>34000000</v>
      </c>
      <c r="D68" s="2" t="s">
        <v>215</v>
      </c>
      <c r="E68" s="3">
        <v>31225100423.259998</v>
      </c>
      <c r="F68" s="3">
        <v>21467797141.119999</v>
      </c>
      <c r="G68" s="3">
        <v>4588862678.6499996</v>
      </c>
      <c r="H68" s="3">
        <v>7740305377.4300003</v>
      </c>
      <c r="I68" s="3">
        <v>1953886902.8</v>
      </c>
      <c r="J68" s="1" t="s">
        <v>18</v>
      </c>
      <c r="K68" s="3">
        <v>2147910478.8499999</v>
      </c>
      <c r="L68" s="3">
        <v>2853445605.2399998</v>
      </c>
      <c r="M68" s="3">
        <v>13744902.68</v>
      </c>
      <c r="N68" s="3">
        <v>175129064.84999999</v>
      </c>
      <c r="O68" s="3">
        <v>1586559.3</v>
      </c>
      <c r="P68" s="3">
        <v>445546329.57999998</v>
      </c>
      <c r="Q68" s="3">
        <v>428162566.13999999</v>
      </c>
      <c r="R68" s="3">
        <v>152416986.18000001</v>
      </c>
      <c r="S68" s="3">
        <v>2228866.44</v>
      </c>
      <c r="T68" s="3">
        <v>533247159.85000002</v>
      </c>
      <c r="U68" s="3">
        <v>2075323.44</v>
      </c>
      <c r="V68" s="3">
        <v>9757303282.1399994</v>
      </c>
      <c r="W68" s="3">
        <v>83488749647.949997</v>
      </c>
    </row>
    <row r="69" spans="1:23" x14ac:dyDescent="0.25">
      <c r="A69" s="2" t="s">
        <v>87</v>
      </c>
      <c r="B69" s="2" t="s">
        <v>95</v>
      </c>
      <c r="C69" s="15">
        <v>38000000</v>
      </c>
      <c r="D69" s="2" t="s">
        <v>215</v>
      </c>
      <c r="E69" s="3">
        <v>57355283250.93</v>
      </c>
      <c r="F69" s="3">
        <v>45350841956.489998</v>
      </c>
      <c r="G69" s="3">
        <v>15305701046.51</v>
      </c>
      <c r="H69" s="3">
        <v>13931706760.049999</v>
      </c>
      <c r="I69" s="3">
        <v>3659850739.3299999</v>
      </c>
      <c r="J69" s="1" t="s">
        <v>18</v>
      </c>
      <c r="K69" s="3">
        <v>2361931361.8099999</v>
      </c>
      <c r="L69" s="3">
        <v>7208418160.3500004</v>
      </c>
      <c r="M69" s="3">
        <v>309700092.18000001</v>
      </c>
      <c r="N69" s="3">
        <v>287576572.91000003</v>
      </c>
      <c r="O69" s="3">
        <v>157571.24</v>
      </c>
      <c r="P69" s="3">
        <v>844903521.78999996</v>
      </c>
      <c r="Q69" s="3">
        <v>63097618.939999998</v>
      </c>
      <c r="R69" s="3">
        <v>369307315.83999997</v>
      </c>
      <c r="S69" s="3">
        <v>6358752.04</v>
      </c>
      <c r="T69" s="3">
        <v>574132344.21000004</v>
      </c>
      <c r="U69" s="3">
        <v>20640212.460000001</v>
      </c>
      <c r="V69" s="3">
        <v>12004441294.440001</v>
      </c>
      <c r="W69" s="3">
        <v>159654048571.51999</v>
      </c>
    </row>
    <row r="70" spans="1:23" x14ac:dyDescent="0.25">
      <c r="A70" s="2" t="s">
        <v>87</v>
      </c>
      <c r="B70" s="2" t="s">
        <v>96</v>
      </c>
      <c r="C70" s="15">
        <v>42000000</v>
      </c>
      <c r="D70" s="2" t="s">
        <v>215</v>
      </c>
      <c r="E70" s="3">
        <v>64826909838.980003</v>
      </c>
      <c r="F70" s="3">
        <v>57024010686.699997</v>
      </c>
      <c r="G70" s="3">
        <v>23009333427.810001</v>
      </c>
      <c r="H70" s="3">
        <v>17115014463.950001</v>
      </c>
      <c r="I70" s="3">
        <v>4146206744.1700001</v>
      </c>
      <c r="J70" s="1" t="s">
        <v>18</v>
      </c>
      <c r="K70" s="3">
        <v>2275517501.77</v>
      </c>
      <c r="L70" s="3">
        <v>7982974426.4499998</v>
      </c>
      <c r="M70" s="3">
        <v>66567870.439999998</v>
      </c>
      <c r="N70" s="3">
        <v>340490292.68000001</v>
      </c>
      <c r="O70" s="3">
        <v>-2070.0100000000002</v>
      </c>
      <c r="P70" s="3">
        <v>974776825.87</v>
      </c>
      <c r="Q70" s="3">
        <v>108271692.66</v>
      </c>
      <c r="R70" s="3">
        <v>347395257.35000002</v>
      </c>
      <c r="S70" s="3">
        <v>225925</v>
      </c>
      <c r="T70" s="3">
        <v>487195440.92000002</v>
      </c>
      <c r="U70" s="3">
        <v>45963169.619999997</v>
      </c>
      <c r="V70" s="3">
        <v>7802899152.2799997</v>
      </c>
      <c r="W70" s="3">
        <v>186553750646.64001</v>
      </c>
    </row>
    <row r="71" spans="1:23" x14ac:dyDescent="0.25">
      <c r="A71" s="2" t="s">
        <v>87</v>
      </c>
      <c r="B71" s="2" t="s">
        <v>97</v>
      </c>
      <c r="C71" s="15">
        <v>46000000</v>
      </c>
      <c r="D71" s="2" t="s">
        <v>215</v>
      </c>
      <c r="E71" s="3">
        <v>585906253002.79004</v>
      </c>
      <c r="F71" s="3">
        <v>555569277866.14001</v>
      </c>
      <c r="G71" s="3">
        <v>145656114360.22</v>
      </c>
      <c r="H71" s="3">
        <v>206011013553.09</v>
      </c>
      <c r="I71" s="3">
        <v>39250190889.459999</v>
      </c>
      <c r="J71" s="1" t="s">
        <v>18</v>
      </c>
      <c r="K71" s="3">
        <v>33547856776.610001</v>
      </c>
      <c r="L71" s="3">
        <v>88748940319.330002</v>
      </c>
      <c r="M71" s="3">
        <v>395902237.22000003</v>
      </c>
      <c r="N71" s="3">
        <v>3096903696.29</v>
      </c>
      <c r="O71" s="3">
        <v>5600410.0700000003</v>
      </c>
      <c r="P71" s="3">
        <v>20977477370.619999</v>
      </c>
      <c r="Q71" s="3">
        <v>1359050250.05</v>
      </c>
      <c r="R71" s="3">
        <v>4916031381.1999998</v>
      </c>
      <c r="S71" s="3">
        <v>40660995.810000002</v>
      </c>
      <c r="T71" s="3">
        <v>7731385523.5900002</v>
      </c>
      <c r="U71" s="3">
        <v>2138570591.8</v>
      </c>
      <c r="V71" s="3">
        <v>30336975136.650002</v>
      </c>
      <c r="W71" s="3">
        <v>1725688204360.9399</v>
      </c>
    </row>
    <row r="72" spans="1:23" x14ac:dyDescent="0.25">
      <c r="A72" s="2" t="s">
        <v>87</v>
      </c>
      <c r="B72" s="2" t="s">
        <v>98</v>
      </c>
      <c r="C72" s="15">
        <v>54000000</v>
      </c>
      <c r="D72" s="2" t="s">
        <v>215</v>
      </c>
      <c r="E72" s="3">
        <v>34812698643.279999</v>
      </c>
      <c r="F72" s="3">
        <v>22705670783.240002</v>
      </c>
      <c r="G72" s="3">
        <v>4665482333.4899998</v>
      </c>
      <c r="H72" s="3">
        <v>8380970189.0500002</v>
      </c>
      <c r="I72" s="3">
        <v>2751425980.3200002</v>
      </c>
      <c r="J72" s="1" t="s">
        <v>18</v>
      </c>
      <c r="K72" s="3">
        <v>1705416355.51</v>
      </c>
      <c r="L72" s="3">
        <v>3391645274.7199998</v>
      </c>
      <c r="M72" s="3">
        <v>20656958.710000001</v>
      </c>
      <c r="N72" s="3">
        <v>191454977.31999999</v>
      </c>
      <c r="O72" s="3">
        <v>524246.62</v>
      </c>
      <c r="P72" s="3">
        <v>534702624.32999998</v>
      </c>
      <c r="Q72" s="3">
        <v>13468049.82</v>
      </c>
      <c r="R72" s="3">
        <v>527106416.05000001</v>
      </c>
      <c r="S72" s="3">
        <v>5995126.5899999999</v>
      </c>
      <c r="T72" s="3">
        <v>428175564.06999999</v>
      </c>
      <c r="U72" s="3">
        <v>23668574.760000002</v>
      </c>
      <c r="V72" s="3">
        <v>12107027860.040001</v>
      </c>
      <c r="W72" s="3">
        <v>92266089957.919998</v>
      </c>
    </row>
    <row r="73" spans="1:23" x14ac:dyDescent="0.25">
      <c r="A73" s="2" t="s">
        <v>87</v>
      </c>
      <c r="B73" s="2" t="s">
        <v>99</v>
      </c>
      <c r="C73" s="15">
        <v>61000000</v>
      </c>
      <c r="D73" s="2" t="s">
        <v>215</v>
      </c>
      <c r="E73" s="3">
        <v>55854486521.629997</v>
      </c>
      <c r="F73" s="3">
        <v>44336844862.949997</v>
      </c>
      <c r="G73" s="3">
        <v>9912593841</v>
      </c>
      <c r="H73" s="3">
        <v>16070876230.190001</v>
      </c>
      <c r="I73" s="3">
        <v>5001521153.6300001</v>
      </c>
      <c r="J73" s="1" t="s">
        <v>18</v>
      </c>
      <c r="K73" s="3">
        <v>2882223806.6799998</v>
      </c>
      <c r="L73" s="3">
        <v>7851581040.1899996</v>
      </c>
      <c r="M73" s="3">
        <v>47541418.579999998</v>
      </c>
      <c r="N73" s="3">
        <v>305172274.35000002</v>
      </c>
      <c r="O73" s="3">
        <v>369235.51</v>
      </c>
      <c r="P73" s="3">
        <v>796047662.17999995</v>
      </c>
      <c r="Q73" s="3">
        <v>186652495.47999999</v>
      </c>
      <c r="R73" s="3">
        <v>357839892.18000001</v>
      </c>
      <c r="S73" s="3">
        <v>12316841</v>
      </c>
      <c r="T73" s="3">
        <v>804475867.52999997</v>
      </c>
      <c r="U73" s="3">
        <v>20120372.760000002</v>
      </c>
      <c r="V73" s="3">
        <v>11517641658.68</v>
      </c>
      <c r="W73" s="3">
        <v>155958305174.51999</v>
      </c>
    </row>
    <row r="74" spans="1:23" x14ac:dyDescent="0.25">
      <c r="A74" s="2" t="s">
        <v>87</v>
      </c>
      <c r="B74" s="2" t="s">
        <v>100</v>
      </c>
      <c r="C74" s="15">
        <v>66000000</v>
      </c>
      <c r="D74" s="2" t="s">
        <v>215</v>
      </c>
      <c r="E74" s="3">
        <v>43216833954.510002</v>
      </c>
      <c r="F74" s="3">
        <v>36171122357.940002</v>
      </c>
      <c r="G74" s="3">
        <v>9631836560.1299992</v>
      </c>
      <c r="H74" s="3">
        <v>12694354115.030001</v>
      </c>
      <c r="I74" s="3">
        <v>4583976273.71</v>
      </c>
      <c r="J74" s="1" t="s">
        <v>18</v>
      </c>
      <c r="K74" s="3">
        <v>2182553253.5100002</v>
      </c>
      <c r="L74" s="3">
        <v>5347968775.2600002</v>
      </c>
      <c r="M74" s="3">
        <v>36165113.560000002</v>
      </c>
      <c r="N74" s="3">
        <v>248964850.86000001</v>
      </c>
      <c r="O74" s="3">
        <v>133139.89000000001</v>
      </c>
      <c r="P74" s="3">
        <v>454690892.25999999</v>
      </c>
      <c r="Q74" s="3">
        <v>233151723.99000001</v>
      </c>
      <c r="R74" s="3">
        <v>226474019.75999999</v>
      </c>
      <c r="S74" s="3">
        <v>502261.74</v>
      </c>
      <c r="T74" s="3">
        <v>473794836.95999998</v>
      </c>
      <c r="U74" s="3">
        <v>4577026.97</v>
      </c>
      <c r="V74" s="3">
        <v>7045711596.5699997</v>
      </c>
      <c r="W74" s="3">
        <v>122552810752.64999</v>
      </c>
    </row>
    <row r="75" spans="1:23" x14ac:dyDescent="0.25">
      <c r="A75" s="2" t="s">
        <v>87</v>
      </c>
      <c r="B75" s="2" t="s">
        <v>101</v>
      </c>
      <c r="C75" s="15">
        <v>68000000</v>
      </c>
      <c r="D75" s="2" t="s">
        <v>215</v>
      </c>
      <c r="E75" s="3">
        <v>46634891084.25</v>
      </c>
      <c r="F75" s="3">
        <v>28588500111.82</v>
      </c>
      <c r="G75" s="3">
        <v>4723610943.0600004</v>
      </c>
      <c r="H75" s="3">
        <v>10134953566.280001</v>
      </c>
      <c r="I75" s="3">
        <v>3125458236.6199999</v>
      </c>
      <c r="J75" s="1" t="s">
        <v>18</v>
      </c>
      <c r="K75" s="3">
        <v>1880303855.1900001</v>
      </c>
      <c r="L75" s="3">
        <v>5615347247.1599998</v>
      </c>
      <c r="M75" s="3">
        <v>12010096.77</v>
      </c>
      <c r="N75" s="3">
        <v>285841147.14999998</v>
      </c>
      <c r="O75" s="3">
        <v>-10731.54</v>
      </c>
      <c r="P75" s="3">
        <v>711697614.76999998</v>
      </c>
      <c r="Q75" s="3">
        <v>62497422.68</v>
      </c>
      <c r="R75" s="3">
        <v>511337688.79000002</v>
      </c>
      <c r="S75" s="3">
        <v>201695582.38999999</v>
      </c>
      <c r="T75" s="3">
        <v>486466110.81</v>
      </c>
      <c r="U75" s="3">
        <v>-319879.81</v>
      </c>
      <c r="V75" s="3">
        <v>18046390972.43</v>
      </c>
      <c r="W75" s="3">
        <v>121020671068.82001</v>
      </c>
    </row>
    <row r="76" spans="1:23" x14ac:dyDescent="0.25">
      <c r="A76" s="2" t="s">
        <v>87</v>
      </c>
      <c r="B76" s="2" t="s">
        <v>102</v>
      </c>
      <c r="C76" s="15">
        <v>28000000</v>
      </c>
      <c r="D76" s="2" t="s">
        <v>215</v>
      </c>
      <c r="E76" s="3">
        <v>64711190820.43</v>
      </c>
      <c r="F76" s="3">
        <v>54949448024.760002</v>
      </c>
      <c r="G76" s="3">
        <v>12875842830.66</v>
      </c>
      <c r="H76" s="3">
        <v>17783893312.189999</v>
      </c>
      <c r="I76" s="3">
        <v>6105201715.5200005</v>
      </c>
      <c r="J76" s="1" t="s">
        <v>18</v>
      </c>
      <c r="K76" s="3">
        <v>3428219805.3099999</v>
      </c>
      <c r="L76" s="3">
        <v>10600682864.030001</v>
      </c>
      <c r="M76" s="3">
        <v>57601097.630000003</v>
      </c>
      <c r="N76" s="3">
        <v>349694948.73000002</v>
      </c>
      <c r="O76" s="3">
        <v>642978.28</v>
      </c>
      <c r="P76" s="3">
        <v>1381191720.4100001</v>
      </c>
      <c r="Q76" s="3">
        <v>362418415.11000001</v>
      </c>
      <c r="R76" s="3">
        <v>697504495.65999997</v>
      </c>
      <c r="S76" s="3">
        <v>5647324.25</v>
      </c>
      <c r="T76" s="3">
        <v>931145595.60000002</v>
      </c>
      <c r="U76" s="3">
        <v>7935050.4299999997</v>
      </c>
      <c r="V76" s="3">
        <v>9761742795.6700001</v>
      </c>
      <c r="W76" s="3">
        <v>184010003794.67001</v>
      </c>
    </row>
    <row r="77" spans="1:23" x14ac:dyDescent="0.25">
      <c r="A77" s="2" t="s">
        <v>87</v>
      </c>
      <c r="B77" s="2" t="s">
        <v>103</v>
      </c>
      <c r="C77" s="15">
        <v>70000000</v>
      </c>
      <c r="D77" s="2" t="s">
        <v>215</v>
      </c>
      <c r="E77" s="3">
        <v>79823926288.100006</v>
      </c>
      <c r="F77" s="3">
        <v>68262232536.809998</v>
      </c>
      <c r="G77" s="3">
        <v>18752258618.990002</v>
      </c>
      <c r="H77" s="3">
        <v>22660459483.790001</v>
      </c>
      <c r="I77" s="3">
        <v>10215272040.42</v>
      </c>
      <c r="J77" s="1" t="s">
        <v>18</v>
      </c>
      <c r="K77" s="3">
        <v>3537737840.0599999</v>
      </c>
      <c r="L77" s="3">
        <v>8925006124.4300003</v>
      </c>
      <c r="M77" s="3">
        <v>174040098.22</v>
      </c>
      <c r="N77" s="3">
        <v>412871741.66000003</v>
      </c>
      <c r="O77" s="3">
        <v>133628.03</v>
      </c>
      <c r="P77" s="3">
        <v>1137153712.9000001</v>
      </c>
      <c r="Q77" s="3">
        <v>106946502.09</v>
      </c>
      <c r="R77" s="3">
        <v>894452908.08000004</v>
      </c>
      <c r="S77" s="3">
        <v>1890942.5</v>
      </c>
      <c r="T77" s="3">
        <v>787795303.27999997</v>
      </c>
      <c r="U77" s="3">
        <v>82510293.099999994</v>
      </c>
      <c r="V77" s="3">
        <v>11561693751.290001</v>
      </c>
      <c r="W77" s="3">
        <v>227336381813.75</v>
      </c>
    </row>
    <row r="78" spans="1:23" x14ac:dyDescent="0.25">
      <c r="A78" s="2" t="s">
        <v>87</v>
      </c>
      <c r="B78" s="2" t="s">
        <v>104</v>
      </c>
      <c r="C78" s="15">
        <v>78000000</v>
      </c>
      <c r="D78" s="2" t="s">
        <v>215</v>
      </c>
      <c r="E78" s="3">
        <v>69441555029.970001</v>
      </c>
      <c r="F78" s="3">
        <v>62384955035.209999</v>
      </c>
      <c r="G78" s="3">
        <v>15531286670.209999</v>
      </c>
      <c r="H78" s="3">
        <v>21573413444.25</v>
      </c>
      <c r="I78" s="3">
        <v>9691711734.1800003</v>
      </c>
      <c r="J78" s="1" t="s">
        <v>18</v>
      </c>
      <c r="K78" s="3">
        <v>3248957050.9899998</v>
      </c>
      <c r="L78" s="3">
        <v>9095040158.9799995</v>
      </c>
      <c r="M78" s="3">
        <v>43625636.259999998</v>
      </c>
      <c r="N78" s="3">
        <v>390002210.81999999</v>
      </c>
      <c r="O78" s="3">
        <v>2438347.44</v>
      </c>
      <c r="P78" s="3">
        <v>1149281803.0999999</v>
      </c>
      <c r="Q78" s="3">
        <v>154142154.53999999</v>
      </c>
      <c r="R78" s="3">
        <v>546711080.44000006</v>
      </c>
      <c r="S78" s="3">
        <v>341600</v>
      </c>
      <c r="T78" s="3">
        <v>733344561.72000003</v>
      </c>
      <c r="U78" s="3">
        <v>68786026.019999996</v>
      </c>
      <c r="V78" s="3">
        <v>7056599994.7600002</v>
      </c>
      <c r="W78" s="3">
        <v>201112192538.89001</v>
      </c>
    </row>
    <row r="79" spans="1:23" x14ac:dyDescent="0.25">
      <c r="A79" s="2" t="s">
        <v>87</v>
      </c>
      <c r="B79" s="2" t="s">
        <v>105</v>
      </c>
      <c r="C79" s="15">
        <v>55000000</v>
      </c>
      <c r="D79" s="2" t="s">
        <v>215</v>
      </c>
      <c r="E79" s="3">
        <v>3055710499.9099998</v>
      </c>
      <c r="F79" s="3">
        <v>1898659226.5699999</v>
      </c>
      <c r="G79" s="3">
        <v>193745326.88999999</v>
      </c>
      <c r="H79" s="3">
        <v>1018115178.27</v>
      </c>
      <c r="I79" s="3">
        <v>213964548.74000001</v>
      </c>
      <c r="J79" s="3">
        <v>118602215.97</v>
      </c>
      <c r="K79" s="3">
        <v>57649755.600000001</v>
      </c>
      <c r="L79" s="3">
        <v>197398464.56999999</v>
      </c>
      <c r="M79" s="1" t="s">
        <v>18</v>
      </c>
      <c r="N79" s="3">
        <v>10476383.02</v>
      </c>
      <c r="O79" s="3">
        <v>0.02</v>
      </c>
      <c r="P79" s="3">
        <v>21874245.370000001</v>
      </c>
      <c r="Q79" s="3">
        <v>12241868.99</v>
      </c>
      <c r="R79" s="1" t="s">
        <v>18</v>
      </c>
      <c r="S79" s="3">
        <v>4053326.09</v>
      </c>
      <c r="T79" s="3">
        <v>16838259.460000001</v>
      </c>
      <c r="U79" s="3">
        <v>2468329.1800000002</v>
      </c>
      <c r="V79" s="3">
        <v>1157051273.3399999</v>
      </c>
      <c r="W79" s="3">
        <v>7978848901.9899998</v>
      </c>
    </row>
    <row r="80" spans="1:23" x14ac:dyDescent="0.25">
      <c r="A80" s="2" t="s">
        <v>87</v>
      </c>
      <c r="B80" s="2" t="s">
        <v>106</v>
      </c>
      <c r="C80" s="15">
        <v>45000000</v>
      </c>
      <c r="D80" s="2" t="s">
        <v>215</v>
      </c>
      <c r="E80" s="3">
        <v>2114674738458.7</v>
      </c>
      <c r="F80" s="3">
        <v>2069564047190.04</v>
      </c>
      <c r="G80" s="3">
        <v>713380411630.37</v>
      </c>
      <c r="H80" s="3">
        <v>806022729662.70996</v>
      </c>
      <c r="I80" s="3">
        <v>25211589358.919998</v>
      </c>
      <c r="J80" s="1" t="s">
        <v>18</v>
      </c>
      <c r="K80" s="3">
        <v>104375990764.49001</v>
      </c>
      <c r="L80" s="3">
        <v>192407778077.29001</v>
      </c>
      <c r="M80" s="3">
        <v>9373637.7599999998</v>
      </c>
      <c r="N80" s="3">
        <v>3771887633.6500001</v>
      </c>
      <c r="O80" s="3">
        <v>4194803.3899999997</v>
      </c>
      <c r="P80" s="3">
        <v>143116725153.60001</v>
      </c>
      <c r="Q80" s="3">
        <v>61006655.649999999</v>
      </c>
      <c r="R80" s="3">
        <v>25017215907.700001</v>
      </c>
      <c r="S80" s="3">
        <v>147621066.03</v>
      </c>
      <c r="T80" s="3">
        <v>27651505623.43</v>
      </c>
      <c r="U80" s="3">
        <v>11896996106.5</v>
      </c>
      <c r="V80" s="3">
        <v>45110691268.660004</v>
      </c>
      <c r="W80" s="3">
        <v>6282424502998.8896</v>
      </c>
    </row>
    <row r="81" spans="1:23" x14ac:dyDescent="0.25">
      <c r="A81" s="2" t="s">
        <v>107</v>
      </c>
      <c r="B81" s="2" t="s">
        <v>108</v>
      </c>
      <c r="C81" s="15">
        <v>12000000</v>
      </c>
      <c r="D81" s="2" t="s">
        <v>215</v>
      </c>
      <c r="E81" s="3">
        <v>49789636194.389999</v>
      </c>
      <c r="F81" s="3">
        <v>38772447070.620003</v>
      </c>
      <c r="G81" s="3">
        <v>13326534557.370001</v>
      </c>
      <c r="H81" s="3">
        <v>12086994896.610001</v>
      </c>
      <c r="I81" s="3">
        <v>1945634188.45</v>
      </c>
      <c r="J81" s="1" t="s">
        <v>18</v>
      </c>
      <c r="K81" s="3">
        <v>2096764662.4200001</v>
      </c>
      <c r="L81" s="3">
        <v>7234880476.8699999</v>
      </c>
      <c r="M81" s="3">
        <v>12942731.810000001</v>
      </c>
      <c r="N81" s="3">
        <v>267235095.13</v>
      </c>
      <c r="O81" s="3">
        <v>9184469.1099999994</v>
      </c>
      <c r="P81" s="3">
        <v>816895135.77999997</v>
      </c>
      <c r="Q81" s="3">
        <v>51379268.299999997</v>
      </c>
      <c r="R81" s="3">
        <v>235798005.99000001</v>
      </c>
      <c r="S81" s="3">
        <v>1637959</v>
      </c>
      <c r="T81" s="3">
        <v>481487674.17000002</v>
      </c>
      <c r="U81" s="3">
        <v>34468269.840000004</v>
      </c>
      <c r="V81" s="3">
        <v>11017189123.77</v>
      </c>
      <c r="W81" s="3">
        <v>138181109779.63</v>
      </c>
    </row>
    <row r="82" spans="1:23" x14ac:dyDescent="0.25">
      <c r="A82" s="2" t="s">
        <v>107</v>
      </c>
      <c r="B82" s="2" t="s">
        <v>109</v>
      </c>
      <c r="C82" s="15">
        <v>18000000</v>
      </c>
      <c r="D82" s="2" t="s">
        <v>215</v>
      </c>
      <c r="E82" s="3">
        <v>106345609859.34</v>
      </c>
      <c r="F82" s="3">
        <v>82784971180.220001</v>
      </c>
      <c r="G82" s="3">
        <v>22273094573.66</v>
      </c>
      <c r="H82" s="3">
        <v>28418611999.349998</v>
      </c>
      <c r="I82" s="3">
        <v>8226713909.6300001</v>
      </c>
      <c r="J82" s="1" t="s">
        <v>18</v>
      </c>
      <c r="K82" s="3">
        <v>5698904037.1400003</v>
      </c>
      <c r="L82" s="3">
        <v>12190173648.09</v>
      </c>
      <c r="M82" s="3">
        <v>81517108.200000003</v>
      </c>
      <c r="N82" s="3">
        <v>627800190.71000004</v>
      </c>
      <c r="O82" s="3">
        <v>471481.04</v>
      </c>
      <c r="P82" s="3">
        <v>2215065339.6799998</v>
      </c>
      <c r="Q82" s="3">
        <v>151506875.88999999</v>
      </c>
      <c r="R82" s="3">
        <v>534973758.22000003</v>
      </c>
      <c r="S82" s="3">
        <v>24664623</v>
      </c>
      <c r="T82" s="3">
        <v>1597300234.3599999</v>
      </c>
      <c r="U82" s="3">
        <v>120829121.62</v>
      </c>
      <c r="V82" s="3">
        <v>23560638679.119999</v>
      </c>
      <c r="W82" s="3">
        <v>294852846619.27002</v>
      </c>
    </row>
    <row r="83" spans="1:23" x14ac:dyDescent="0.25">
      <c r="A83" s="2" t="s">
        <v>107</v>
      </c>
      <c r="B83" s="2" t="s">
        <v>110</v>
      </c>
      <c r="C83" s="15">
        <v>3000000</v>
      </c>
      <c r="D83" s="2" t="s">
        <v>215</v>
      </c>
      <c r="E83" s="3">
        <v>278443021728.95001</v>
      </c>
      <c r="F83" s="3">
        <v>250333965899.70999</v>
      </c>
      <c r="G83" s="3">
        <v>54796241696.57</v>
      </c>
      <c r="H83" s="3">
        <v>75313156932.75</v>
      </c>
      <c r="I83" s="3">
        <v>22468894419.25</v>
      </c>
      <c r="J83" s="1" t="s">
        <v>18</v>
      </c>
      <c r="K83" s="3">
        <v>23783363326.939999</v>
      </c>
      <c r="L83" s="3">
        <v>55349623015.470001</v>
      </c>
      <c r="M83" s="3">
        <v>147327256.30000001</v>
      </c>
      <c r="N83" s="3">
        <v>1826437045.22</v>
      </c>
      <c r="O83" s="3">
        <v>1126982.48</v>
      </c>
      <c r="P83" s="3">
        <v>9567092807.4699993</v>
      </c>
      <c r="Q83" s="3">
        <v>495394440.45999998</v>
      </c>
      <c r="R83" s="3">
        <v>2486597019.5300002</v>
      </c>
      <c r="S83" s="3">
        <v>123621800.73999999</v>
      </c>
      <c r="T83" s="3">
        <v>2928001239.8400002</v>
      </c>
      <c r="U83" s="3">
        <v>506758669.17000002</v>
      </c>
      <c r="V83" s="3">
        <v>28109055829.240002</v>
      </c>
      <c r="W83" s="3">
        <v>806679680110.08997</v>
      </c>
    </row>
    <row r="84" spans="1:23" x14ac:dyDescent="0.25">
      <c r="A84" s="2" t="s">
        <v>107</v>
      </c>
      <c r="B84" s="2" t="s">
        <v>111</v>
      </c>
      <c r="C84" s="15">
        <v>79000000</v>
      </c>
      <c r="D84" s="2" t="s">
        <v>215</v>
      </c>
      <c r="E84" s="3">
        <v>19719770190.939999</v>
      </c>
      <c r="F84" s="3">
        <v>12183051730.719999</v>
      </c>
      <c r="G84" s="3">
        <v>2269648968.5700002</v>
      </c>
      <c r="H84" s="3">
        <v>3698830260.5500002</v>
      </c>
      <c r="I84" s="3">
        <v>2548171921.3400002</v>
      </c>
      <c r="J84" s="1" t="s">
        <v>18</v>
      </c>
      <c r="K84" s="3">
        <v>1103194607.1500001</v>
      </c>
      <c r="L84" s="3">
        <v>1710870255.5899999</v>
      </c>
      <c r="M84" s="3">
        <v>33946126</v>
      </c>
      <c r="N84" s="3">
        <v>125410550.92</v>
      </c>
      <c r="O84" s="3">
        <v>22315.58</v>
      </c>
      <c r="P84" s="3">
        <v>280174699.82999998</v>
      </c>
      <c r="Q84" s="3">
        <v>15403515.470000001</v>
      </c>
      <c r="R84" s="3">
        <v>122380315.28</v>
      </c>
      <c r="S84" s="3">
        <v>1034161.14</v>
      </c>
      <c r="T84" s="3">
        <v>227270527.87</v>
      </c>
      <c r="U84" s="3">
        <v>15378831.869999999</v>
      </c>
      <c r="V84" s="3">
        <v>7536718460.2200003</v>
      </c>
      <c r="W84" s="3">
        <v>51591277439.040001</v>
      </c>
    </row>
    <row r="85" spans="1:23" x14ac:dyDescent="0.25">
      <c r="A85" s="2" t="s">
        <v>107</v>
      </c>
      <c r="B85" s="2" t="s">
        <v>112</v>
      </c>
      <c r="C85" s="15">
        <v>85000000</v>
      </c>
      <c r="D85" s="2" t="s">
        <v>215</v>
      </c>
      <c r="E85" s="3">
        <v>12817458850.34</v>
      </c>
      <c r="F85" s="3">
        <v>7234771353.8999996</v>
      </c>
      <c r="G85" s="3">
        <v>1915912265.5899999</v>
      </c>
      <c r="H85" s="3">
        <v>1872691126.49</v>
      </c>
      <c r="I85" s="3">
        <v>698655958.84000003</v>
      </c>
      <c r="J85" s="1" t="s">
        <v>18</v>
      </c>
      <c r="K85" s="3">
        <v>403825088.74000001</v>
      </c>
      <c r="L85" s="3">
        <v>1404603324.55</v>
      </c>
      <c r="M85" s="3">
        <v>599920.69999999995</v>
      </c>
      <c r="N85" s="3">
        <v>62078152.390000001</v>
      </c>
      <c r="O85" s="3">
        <v>233231206.53999999</v>
      </c>
      <c r="P85" s="3">
        <v>361296228.86000001</v>
      </c>
      <c r="Q85" s="3">
        <v>9794216.8100000005</v>
      </c>
      <c r="R85" s="3">
        <v>29903865.129999999</v>
      </c>
      <c r="S85" s="3">
        <v>404270</v>
      </c>
      <c r="T85" s="3">
        <v>102345351.20999999</v>
      </c>
      <c r="U85" s="3">
        <v>-92765406.709999993</v>
      </c>
      <c r="V85" s="3">
        <v>5582687496.4399996</v>
      </c>
      <c r="W85" s="3">
        <v>32637493269.82</v>
      </c>
    </row>
    <row r="86" spans="1:23" x14ac:dyDescent="0.25">
      <c r="A86" s="2" t="s">
        <v>107</v>
      </c>
      <c r="B86" s="2" t="s">
        <v>113</v>
      </c>
      <c r="C86" s="15">
        <v>35000000</v>
      </c>
      <c r="D86" s="2" t="s">
        <v>215</v>
      </c>
      <c r="E86" s="3">
        <v>146869509734.03</v>
      </c>
      <c r="F86" s="3">
        <v>48477983208.75</v>
      </c>
      <c r="G86" s="3">
        <v>6106963642.2700005</v>
      </c>
      <c r="H86" s="3">
        <v>22113660659.5</v>
      </c>
      <c r="I86" s="3">
        <v>5175310172.0600004</v>
      </c>
      <c r="J86" s="1" t="s">
        <v>18</v>
      </c>
      <c r="K86" s="3">
        <v>4270173515.3899999</v>
      </c>
      <c r="L86" s="3">
        <v>3002253252.3000002</v>
      </c>
      <c r="M86" s="3">
        <v>233797703.34999999</v>
      </c>
      <c r="N86" s="3">
        <v>472848843.98000002</v>
      </c>
      <c r="O86" s="3">
        <v>692374.57</v>
      </c>
      <c r="P86" s="3">
        <v>3953945547.52</v>
      </c>
      <c r="Q86" s="3">
        <v>133712045.75</v>
      </c>
      <c r="R86" s="3">
        <v>1626541699.9300001</v>
      </c>
      <c r="S86" s="3">
        <v>653929.5</v>
      </c>
      <c r="T86" s="3">
        <v>575295253.13</v>
      </c>
      <c r="U86" s="3">
        <v>431101240.38</v>
      </c>
      <c r="V86" s="3">
        <v>98391526525.279999</v>
      </c>
      <c r="W86" s="3">
        <v>341835969347.69</v>
      </c>
    </row>
    <row r="87" spans="1:23" x14ac:dyDescent="0.25">
      <c r="A87" s="2" t="s">
        <v>107</v>
      </c>
      <c r="B87" s="2" t="s">
        <v>114</v>
      </c>
      <c r="C87" s="15">
        <v>60000000</v>
      </c>
      <c r="D87" s="2" t="s">
        <v>215</v>
      </c>
      <c r="E87" s="3">
        <v>194004643153.57001</v>
      </c>
      <c r="F87" s="3">
        <v>161624095700.92001</v>
      </c>
      <c r="G87" s="3">
        <v>42468705906.830002</v>
      </c>
      <c r="H87" s="3">
        <v>53915501582.459999</v>
      </c>
      <c r="I87" s="3">
        <v>15443206669.01</v>
      </c>
      <c r="J87" s="1" t="s">
        <v>18</v>
      </c>
      <c r="K87" s="3">
        <v>13799122621.370001</v>
      </c>
      <c r="L87" s="3">
        <v>27949572652.599998</v>
      </c>
      <c r="M87" s="3">
        <v>318203730.00999999</v>
      </c>
      <c r="N87" s="3">
        <v>1161321105.3900001</v>
      </c>
      <c r="O87" s="3">
        <v>2578012.1600000001</v>
      </c>
      <c r="P87" s="3">
        <v>3120108649.6900001</v>
      </c>
      <c r="Q87" s="3">
        <v>181099132.94999999</v>
      </c>
      <c r="R87" s="3">
        <v>1133417064.3900001</v>
      </c>
      <c r="S87" s="3">
        <v>5132741.33</v>
      </c>
      <c r="T87" s="3">
        <v>1906786662.71</v>
      </c>
      <c r="U87" s="3">
        <v>59111697.57</v>
      </c>
      <c r="V87" s="3">
        <v>32380547452.650002</v>
      </c>
      <c r="W87" s="3">
        <v>549473154535.60999</v>
      </c>
    </row>
    <row r="88" spans="1:23" x14ac:dyDescent="0.25">
      <c r="A88" s="2" t="s">
        <v>107</v>
      </c>
      <c r="B88" s="2" t="s">
        <v>115</v>
      </c>
      <c r="C88" s="15">
        <v>67000000</v>
      </c>
      <c r="D88" s="2" t="s">
        <v>215</v>
      </c>
      <c r="E88" s="3">
        <v>27662177538.34</v>
      </c>
      <c r="F88" s="3">
        <v>12089230766.75</v>
      </c>
      <c r="G88" s="3">
        <v>1397083059.47</v>
      </c>
      <c r="H88" s="3">
        <v>6356242820.9700003</v>
      </c>
      <c r="I88" s="3">
        <v>617172187.96000004</v>
      </c>
      <c r="J88" s="1" t="s">
        <v>18</v>
      </c>
      <c r="K88" s="3">
        <v>1297901959.9400001</v>
      </c>
      <c r="L88" s="3">
        <v>571272771.23000002</v>
      </c>
      <c r="M88" s="3">
        <v>12955751.08</v>
      </c>
      <c r="N88" s="3">
        <v>124501653.04000001</v>
      </c>
      <c r="O88" s="3">
        <v>13650579.24</v>
      </c>
      <c r="P88" s="3">
        <v>811495977.70000005</v>
      </c>
      <c r="Q88" s="3">
        <v>23206659.620000001</v>
      </c>
      <c r="R88" s="3">
        <v>194449123.37</v>
      </c>
      <c r="S88" s="3">
        <v>877003.25</v>
      </c>
      <c r="T88" s="3">
        <v>389849116.51999998</v>
      </c>
      <c r="U88" s="3">
        <v>121499604.61</v>
      </c>
      <c r="V88" s="3">
        <v>15572946771.59</v>
      </c>
      <c r="W88" s="3">
        <v>67256513344.68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88"/>
  <sheetViews>
    <sheetView zoomScale="70" zoomScaleNormal="70" workbookViewId="0">
      <selection activeCell="E3" sqref="E3"/>
    </sheetView>
  </sheetViews>
  <sheetFormatPr defaultRowHeight="15" x14ac:dyDescent="0.25"/>
  <cols>
    <col min="1" max="1" width="38.140625" bestFit="1" customWidth="1"/>
    <col min="2" max="2" width="43.140625" bestFit="1" customWidth="1"/>
    <col min="3" max="3" width="12.5703125" bestFit="1" customWidth="1"/>
    <col min="4" max="4" width="14.5703125" bestFit="1" customWidth="1"/>
    <col min="5" max="23" width="25.7109375" customWidth="1"/>
  </cols>
  <sheetData>
    <row r="1" spans="1:23" ht="120" x14ac:dyDescent="0.25">
      <c r="A1" s="4" t="s">
        <v>116</v>
      </c>
      <c r="B1" s="4" t="s">
        <v>117</v>
      </c>
      <c r="C1" s="4" t="s">
        <v>118</v>
      </c>
      <c r="D1" s="5" t="s">
        <v>19</v>
      </c>
      <c r="E1" s="2" t="s">
        <v>0</v>
      </c>
      <c r="F1" s="2" t="s">
        <v>1</v>
      </c>
      <c r="G1" s="2" t="s">
        <v>13</v>
      </c>
      <c r="H1" s="2" t="s">
        <v>16</v>
      </c>
      <c r="I1" s="2" t="s">
        <v>14</v>
      </c>
      <c r="J1" s="2" t="s">
        <v>9</v>
      </c>
      <c r="K1" s="2" t="s">
        <v>2</v>
      </c>
      <c r="L1" s="2" t="s">
        <v>17</v>
      </c>
      <c r="M1" s="2" t="s">
        <v>15</v>
      </c>
      <c r="N1" s="2" t="s">
        <v>10</v>
      </c>
      <c r="O1" s="2" t="s">
        <v>3</v>
      </c>
      <c r="P1" s="2" t="s">
        <v>4</v>
      </c>
      <c r="Q1" s="2" t="s">
        <v>11</v>
      </c>
      <c r="R1" s="2" t="s">
        <v>5</v>
      </c>
      <c r="S1" s="2" t="s">
        <v>12</v>
      </c>
      <c r="T1" s="2" t="s">
        <v>6</v>
      </c>
      <c r="U1" s="2" t="s">
        <v>7</v>
      </c>
      <c r="V1" s="2" t="s">
        <v>8</v>
      </c>
      <c r="W1" s="2" t="s">
        <v>18</v>
      </c>
    </row>
    <row r="2" spans="1:23" x14ac:dyDescent="0.25">
      <c r="A2" s="6" t="s">
        <v>21</v>
      </c>
      <c r="B2" s="6"/>
      <c r="C2" s="6">
        <v>1</v>
      </c>
      <c r="D2" s="6"/>
      <c r="E2" s="3">
        <v>557770012781.02002</v>
      </c>
      <c r="F2" s="3">
        <v>455292957515.57001</v>
      </c>
      <c r="G2" s="3">
        <v>110665783994.47</v>
      </c>
      <c r="H2" s="3">
        <v>182453045068.37</v>
      </c>
      <c r="I2" s="3">
        <v>48008499229.709999</v>
      </c>
      <c r="J2" s="3">
        <v>19980863.52</v>
      </c>
      <c r="K2" s="3">
        <v>29561555706.799999</v>
      </c>
      <c r="L2" s="3">
        <v>34360748352.449997</v>
      </c>
      <c r="M2" s="3">
        <v>5361077598.4899998</v>
      </c>
      <c r="N2" s="3">
        <v>2645012360.9699998</v>
      </c>
      <c r="O2" s="3">
        <v>240377440.96000001</v>
      </c>
      <c r="P2" s="3">
        <v>19977424814.119999</v>
      </c>
      <c r="Q2" s="3">
        <v>1578834897.95</v>
      </c>
      <c r="R2" s="3">
        <v>8115848858.1899996</v>
      </c>
      <c r="S2" s="3">
        <v>56477369.130000003</v>
      </c>
      <c r="T2" s="3">
        <v>6473072929.3500004</v>
      </c>
      <c r="U2" s="3">
        <v>1651065973.1700001</v>
      </c>
      <c r="V2" s="3">
        <v>94753896306.460007</v>
      </c>
      <c r="W2" s="3">
        <v>1558985672060.7</v>
      </c>
    </row>
    <row r="3" spans="1:23" x14ac:dyDescent="0.25">
      <c r="A3" s="2" t="s">
        <v>22</v>
      </c>
      <c r="B3" s="2" t="s">
        <v>23</v>
      </c>
      <c r="C3" s="15">
        <v>10000000</v>
      </c>
      <c r="D3" s="2" t="s">
        <v>205</v>
      </c>
      <c r="E3" s="14">
        <v>3551772953.4000001</v>
      </c>
      <c r="F3" s="3">
        <v>2977722652.96</v>
      </c>
      <c r="G3" s="3">
        <v>445554134.00999999</v>
      </c>
      <c r="H3" s="3">
        <v>1113550198.51</v>
      </c>
      <c r="I3" s="3">
        <v>205043472.88</v>
      </c>
      <c r="J3" s="1" t="s">
        <v>18</v>
      </c>
      <c r="K3" s="3">
        <v>223800263.63999999</v>
      </c>
      <c r="L3" s="3">
        <v>189363708.75</v>
      </c>
      <c r="M3" s="3">
        <v>31800599.010000002</v>
      </c>
      <c r="N3" s="3">
        <v>17855112.02</v>
      </c>
      <c r="O3" s="1" t="s">
        <v>18</v>
      </c>
      <c r="P3" s="3">
        <v>50366371.829999998</v>
      </c>
      <c r="Q3" s="3">
        <v>54991960.840000004</v>
      </c>
      <c r="R3" s="3">
        <v>9263173.1999999993</v>
      </c>
      <c r="S3" s="3">
        <v>576543.93999999994</v>
      </c>
      <c r="T3" s="3">
        <v>24659473.739999998</v>
      </c>
      <c r="U3" s="3">
        <v>1296697.8500000001</v>
      </c>
      <c r="V3" s="3">
        <v>574050300.44000006</v>
      </c>
      <c r="W3" s="3">
        <v>9471667617.0200005</v>
      </c>
    </row>
    <row r="4" spans="1:23" x14ac:dyDescent="0.25">
      <c r="A4" s="2" t="s">
        <v>22</v>
      </c>
      <c r="B4" s="2" t="s">
        <v>24</v>
      </c>
      <c r="C4" s="15">
        <v>99000000</v>
      </c>
      <c r="D4" s="2" t="s">
        <v>205</v>
      </c>
      <c r="E4" s="3">
        <v>521222865.19999999</v>
      </c>
      <c r="F4" s="3">
        <v>307730594.79000002</v>
      </c>
      <c r="G4" s="3">
        <v>25091288.43</v>
      </c>
      <c r="H4" s="3">
        <v>153006787.06</v>
      </c>
      <c r="I4" s="3">
        <v>38193058.520000003</v>
      </c>
      <c r="J4" s="1" t="s">
        <v>18</v>
      </c>
      <c r="K4" s="3">
        <v>32806022.48</v>
      </c>
      <c r="L4" s="3">
        <v>18380084.190000001</v>
      </c>
      <c r="M4" s="3">
        <v>5339005.7300000004</v>
      </c>
      <c r="N4" s="3">
        <v>3076841.72</v>
      </c>
      <c r="O4" s="3">
        <v>-6421.79</v>
      </c>
      <c r="P4" s="3">
        <v>13723013.43</v>
      </c>
      <c r="Q4" s="3">
        <v>907082.46</v>
      </c>
      <c r="R4" s="3">
        <v>5133036.3099999996</v>
      </c>
      <c r="S4" s="3">
        <v>2500</v>
      </c>
      <c r="T4" s="3">
        <v>4851110.29</v>
      </c>
      <c r="U4" s="3">
        <v>2387284.06</v>
      </c>
      <c r="V4" s="3">
        <v>213492270.41</v>
      </c>
      <c r="W4" s="3">
        <v>1345336423.29</v>
      </c>
    </row>
    <row r="5" spans="1:23" x14ac:dyDescent="0.25">
      <c r="A5" s="2" t="s">
        <v>22</v>
      </c>
      <c r="B5" s="2" t="s">
        <v>25</v>
      </c>
      <c r="C5" s="15">
        <v>76000000</v>
      </c>
      <c r="D5" s="2" t="s">
        <v>205</v>
      </c>
      <c r="E5" s="3">
        <v>3615008116.46</v>
      </c>
      <c r="F5" s="3">
        <v>2155107907.0900002</v>
      </c>
      <c r="G5" s="3">
        <v>441845469.02999997</v>
      </c>
      <c r="H5" s="3">
        <v>988400175.24000001</v>
      </c>
      <c r="I5" s="3">
        <v>246349284.91</v>
      </c>
      <c r="J5" s="1" t="s">
        <v>18</v>
      </c>
      <c r="K5" s="3">
        <v>157585479.08000001</v>
      </c>
      <c r="L5" s="3">
        <v>127258072.54000001</v>
      </c>
      <c r="M5" s="3">
        <v>73792721.200000003</v>
      </c>
      <c r="N5" s="3">
        <v>15654114.210000001</v>
      </c>
      <c r="O5" s="3">
        <v>23786.78</v>
      </c>
      <c r="P5" s="3">
        <v>31956730.960000001</v>
      </c>
      <c r="Q5" s="3">
        <v>10713879.74</v>
      </c>
      <c r="R5" s="3">
        <v>16742946.199999999</v>
      </c>
      <c r="S5" s="3">
        <v>43818.03</v>
      </c>
      <c r="T5" s="3">
        <v>36553914.100000001</v>
      </c>
      <c r="U5" s="3">
        <v>551445.61</v>
      </c>
      <c r="V5" s="3">
        <v>1459900209.3699999</v>
      </c>
      <c r="W5" s="3">
        <v>9377488070.5499992</v>
      </c>
    </row>
    <row r="6" spans="1:23" x14ac:dyDescent="0.25">
      <c r="A6" s="2" t="s">
        <v>22</v>
      </c>
      <c r="B6" s="2" t="s">
        <v>26</v>
      </c>
      <c r="C6" s="15">
        <v>30000000</v>
      </c>
      <c r="D6" s="2" t="s">
        <v>205</v>
      </c>
      <c r="E6" s="3">
        <v>5519191503.3199997</v>
      </c>
      <c r="F6" s="3">
        <v>2088728714</v>
      </c>
      <c r="G6" s="3">
        <v>438785995.88</v>
      </c>
      <c r="H6" s="3">
        <v>1192756890.79</v>
      </c>
      <c r="I6" s="3">
        <v>97969980.299999997</v>
      </c>
      <c r="J6" s="1" t="s">
        <v>18</v>
      </c>
      <c r="K6" s="3">
        <v>146200710.12</v>
      </c>
      <c r="L6" s="3">
        <v>101725637.12</v>
      </c>
      <c r="M6" s="3">
        <v>38592176.5</v>
      </c>
      <c r="N6" s="3">
        <v>7959227.7000000002</v>
      </c>
      <c r="O6" s="3">
        <v>1302.02</v>
      </c>
      <c r="P6" s="3">
        <v>17680889.940000001</v>
      </c>
      <c r="Q6" s="3">
        <v>4650969.71</v>
      </c>
      <c r="R6" s="3">
        <v>9310158.7300000004</v>
      </c>
      <c r="S6" s="3">
        <v>80927.8</v>
      </c>
      <c r="T6" s="3">
        <v>19837451.41</v>
      </c>
      <c r="U6" s="3">
        <v>120868.16</v>
      </c>
      <c r="V6" s="3">
        <v>3430462789.3200002</v>
      </c>
      <c r="W6" s="3">
        <v>13114056192.82</v>
      </c>
    </row>
    <row r="7" spans="1:23" x14ac:dyDescent="0.25">
      <c r="A7" s="2" t="s">
        <v>22</v>
      </c>
      <c r="B7" s="2" t="s">
        <v>27</v>
      </c>
      <c r="C7" s="15">
        <v>44000000</v>
      </c>
      <c r="D7" s="2" t="s">
        <v>205</v>
      </c>
      <c r="E7" s="3">
        <v>985267940.25</v>
      </c>
      <c r="F7" s="3">
        <v>987305070.54999995</v>
      </c>
      <c r="G7" s="3">
        <v>169020150.02000001</v>
      </c>
      <c r="H7" s="3">
        <v>477000408.60000002</v>
      </c>
      <c r="I7" s="3">
        <v>51113390.450000003</v>
      </c>
      <c r="J7" s="1" t="s">
        <v>18</v>
      </c>
      <c r="K7" s="3">
        <v>79994084.159999996</v>
      </c>
      <c r="L7" s="3">
        <v>26529916.829999998</v>
      </c>
      <c r="M7" s="3">
        <v>142175187.59999999</v>
      </c>
      <c r="N7" s="3">
        <v>3447934.3</v>
      </c>
      <c r="O7" s="1" t="s">
        <v>18</v>
      </c>
      <c r="P7" s="3">
        <v>14309792.539999999</v>
      </c>
      <c r="Q7" s="3">
        <v>4398122.93</v>
      </c>
      <c r="R7" s="3">
        <v>685425.74</v>
      </c>
      <c r="S7" s="3">
        <v>6649.52</v>
      </c>
      <c r="T7" s="3">
        <v>9081793.5199999996</v>
      </c>
      <c r="U7" s="3">
        <v>3161170.31</v>
      </c>
      <c r="V7" s="3">
        <v>-2037130.3</v>
      </c>
      <c r="W7" s="3">
        <v>2951459907.02</v>
      </c>
    </row>
    <row r="8" spans="1:23" x14ac:dyDescent="0.25">
      <c r="A8" s="2" t="s">
        <v>22</v>
      </c>
      <c r="B8" s="2" t="s">
        <v>28</v>
      </c>
      <c r="C8" s="15">
        <v>5000000</v>
      </c>
      <c r="D8" s="2" t="s">
        <v>205</v>
      </c>
      <c r="E8" s="3">
        <v>6529096501.9099998</v>
      </c>
      <c r="F8" s="3">
        <v>5426766827.8400002</v>
      </c>
      <c r="G8" s="3">
        <v>1154256359.0899999</v>
      </c>
      <c r="H8" s="3">
        <v>2048081729.8299999</v>
      </c>
      <c r="I8" s="3">
        <v>604960056.38999999</v>
      </c>
      <c r="J8" s="1" t="s">
        <v>18</v>
      </c>
      <c r="K8" s="3">
        <v>572562039.57000005</v>
      </c>
      <c r="L8" s="3">
        <v>485171168.36000001</v>
      </c>
      <c r="M8" s="3">
        <v>48452022.380000003</v>
      </c>
      <c r="N8" s="3">
        <v>40967542.520000003</v>
      </c>
      <c r="O8" s="3">
        <v>12778.93</v>
      </c>
      <c r="P8" s="3">
        <v>227965654.09999999</v>
      </c>
      <c r="Q8" s="3">
        <v>29101194.75</v>
      </c>
      <c r="R8" s="3">
        <v>91556612.950000003</v>
      </c>
      <c r="S8" s="3">
        <v>744693.76000000001</v>
      </c>
      <c r="T8" s="3">
        <v>75420226.280000001</v>
      </c>
      <c r="U8" s="3">
        <v>9468932.2799999993</v>
      </c>
      <c r="V8" s="3">
        <v>1102329674.0699999</v>
      </c>
      <c r="W8" s="3">
        <v>18446914015.009998</v>
      </c>
    </row>
    <row r="9" spans="1:23" x14ac:dyDescent="0.25">
      <c r="A9" s="2" t="s">
        <v>22</v>
      </c>
      <c r="B9" s="2" t="s">
        <v>29</v>
      </c>
      <c r="C9" s="15">
        <v>81000000</v>
      </c>
      <c r="D9" s="2" t="s">
        <v>205</v>
      </c>
      <c r="E9" s="3">
        <v>3308238284.1900001</v>
      </c>
      <c r="F9" s="3">
        <v>1645569228.95</v>
      </c>
      <c r="G9" s="3">
        <v>260173403</v>
      </c>
      <c r="H9" s="3">
        <v>687338781.42999995</v>
      </c>
      <c r="I9" s="3">
        <v>198969633.49000001</v>
      </c>
      <c r="J9" s="1" t="s">
        <v>18</v>
      </c>
      <c r="K9" s="3">
        <v>167601424.93000001</v>
      </c>
      <c r="L9" s="3">
        <v>176441203.09</v>
      </c>
      <c r="M9" s="3">
        <v>47912621.890000001</v>
      </c>
      <c r="N9" s="3">
        <v>20698289.079999998</v>
      </c>
      <c r="O9" s="3">
        <v>-1.4</v>
      </c>
      <c r="P9" s="3">
        <v>28611203.41</v>
      </c>
      <c r="Q9" s="3">
        <v>6513856.8799999999</v>
      </c>
      <c r="R9" s="3">
        <v>4787612.72</v>
      </c>
      <c r="S9" s="3">
        <v>86950</v>
      </c>
      <c r="T9" s="3">
        <v>39755530.409999996</v>
      </c>
      <c r="U9" s="3">
        <v>2716484.5</v>
      </c>
      <c r="V9" s="3">
        <v>1662669055.24</v>
      </c>
      <c r="W9" s="3">
        <v>8258083561.8100004</v>
      </c>
    </row>
    <row r="10" spans="1:23" x14ac:dyDescent="0.25">
      <c r="A10" s="2" t="s">
        <v>22</v>
      </c>
      <c r="B10" s="2" t="s">
        <v>30</v>
      </c>
      <c r="C10" s="15">
        <v>98000000</v>
      </c>
      <c r="D10" s="2" t="s">
        <v>205</v>
      </c>
      <c r="E10" s="3">
        <v>9643359708.2999992</v>
      </c>
      <c r="F10" s="3">
        <v>5427728771.8000002</v>
      </c>
      <c r="G10" s="3">
        <v>395656869.68000001</v>
      </c>
      <c r="H10" s="3">
        <v>2437744040.3899999</v>
      </c>
      <c r="I10" s="3">
        <v>317943963.91000003</v>
      </c>
      <c r="J10" s="1" t="s">
        <v>18</v>
      </c>
      <c r="K10" s="3">
        <v>255123451.61000001</v>
      </c>
      <c r="L10" s="3">
        <v>139221772.09</v>
      </c>
      <c r="M10" s="3">
        <v>1412213612.3900001</v>
      </c>
      <c r="N10" s="3">
        <v>20835977.129999999</v>
      </c>
      <c r="O10" s="3">
        <v>20513.07</v>
      </c>
      <c r="P10" s="3">
        <v>35880272.18</v>
      </c>
      <c r="Q10" s="3">
        <v>229376068.36000001</v>
      </c>
      <c r="R10" s="3">
        <v>7089725.71</v>
      </c>
      <c r="S10" s="3">
        <v>23560</v>
      </c>
      <c r="T10" s="3">
        <v>33599724.850000001</v>
      </c>
      <c r="U10" s="3">
        <v>84041855.239999995</v>
      </c>
      <c r="V10" s="3">
        <v>4215630936.5</v>
      </c>
      <c r="W10" s="3">
        <v>24655490823.209999</v>
      </c>
    </row>
    <row r="11" spans="1:23" x14ac:dyDescent="0.25">
      <c r="A11" s="2" t="s">
        <v>22</v>
      </c>
      <c r="B11" s="2" t="s">
        <v>31</v>
      </c>
      <c r="C11" s="15">
        <v>64000000</v>
      </c>
      <c r="D11" s="2" t="s">
        <v>205</v>
      </c>
      <c r="E11" s="3">
        <v>4980878191.7200003</v>
      </c>
      <c r="F11" s="3">
        <v>4920624548.2299995</v>
      </c>
      <c r="G11" s="3">
        <v>864482150.29999995</v>
      </c>
      <c r="H11" s="3">
        <v>1303918578.1900001</v>
      </c>
      <c r="I11" s="3">
        <v>133614288.56</v>
      </c>
      <c r="J11" s="1" t="s">
        <v>18</v>
      </c>
      <c r="K11" s="3">
        <v>261403264.13999999</v>
      </c>
      <c r="L11" s="3">
        <v>67384500.920000002</v>
      </c>
      <c r="M11" s="3">
        <v>139226563.00999999</v>
      </c>
      <c r="N11" s="3">
        <v>15737506.6</v>
      </c>
      <c r="O11" s="3">
        <v>965.59</v>
      </c>
      <c r="P11" s="3">
        <v>31000544.649999999</v>
      </c>
      <c r="Q11" s="3">
        <v>20463779.390000001</v>
      </c>
      <c r="R11" s="3">
        <v>2001347128.3099999</v>
      </c>
      <c r="S11" s="3">
        <v>1703</v>
      </c>
      <c r="T11" s="3">
        <v>27140524.140000001</v>
      </c>
      <c r="U11" s="3">
        <v>170243.06</v>
      </c>
      <c r="V11" s="3">
        <v>60253643.490000002</v>
      </c>
      <c r="W11" s="3">
        <v>14827648123.299999</v>
      </c>
    </row>
    <row r="12" spans="1:23" x14ac:dyDescent="0.25">
      <c r="A12" s="2" t="s">
        <v>22</v>
      </c>
      <c r="B12" s="2" t="s">
        <v>32</v>
      </c>
      <c r="C12" s="15">
        <v>8000000</v>
      </c>
      <c r="D12" s="2" t="s">
        <v>205</v>
      </c>
      <c r="E12" s="3">
        <v>5505046547.79</v>
      </c>
      <c r="F12" s="3">
        <v>4566012665.9799995</v>
      </c>
      <c r="G12" s="3">
        <v>783411771.85000002</v>
      </c>
      <c r="H12" s="3">
        <v>1924855530.3199999</v>
      </c>
      <c r="I12" s="3">
        <v>658149536.67999995</v>
      </c>
      <c r="J12" s="1" t="s">
        <v>18</v>
      </c>
      <c r="K12" s="3">
        <v>418500530.88999999</v>
      </c>
      <c r="L12" s="3">
        <v>257525081.13</v>
      </c>
      <c r="M12" s="3">
        <v>154791321.71000001</v>
      </c>
      <c r="N12" s="3">
        <v>31834311.989999998</v>
      </c>
      <c r="O12" s="3">
        <v>5930.77</v>
      </c>
      <c r="P12" s="3">
        <v>199350830.71000001</v>
      </c>
      <c r="Q12" s="3">
        <v>20142576.120000001</v>
      </c>
      <c r="R12" s="3">
        <v>47799222.899999999</v>
      </c>
      <c r="S12" s="3">
        <v>299080.21999999997</v>
      </c>
      <c r="T12" s="3">
        <v>53606188.560000002</v>
      </c>
      <c r="U12" s="3">
        <v>1854997.91</v>
      </c>
      <c r="V12" s="3">
        <v>939033881.80999994</v>
      </c>
      <c r="W12" s="3">
        <v>15562220007.34</v>
      </c>
    </row>
    <row r="13" spans="1:23" x14ac:dyDescent="0.25">
      <c r="A13" s="2" t="s">
        <v>22</v>
      </c>
      <c r="B13" s="2" t="s">
        <v>33</v>
      </c>
      <c r="C13" s="15">
        <v>77000000</v>
      </c>
      <c r="D13" s="2" t="s">
        <v>205</v>
      </c>
      <c r="E13" s="3">
        <v>1716474470.5699999</v>
      </c>
      <c r="F13" s="3">
        <v>857202105.67999995</v>
      </c>
      <c r="G13" s="3">
        <v>392027311.94</v>
      </c>
      <c r="H13" s="3">
        <v>227395694.38</v>
      </c>
      <c r="I13" s="3">
        <v>17443354.23</v>
      </c>
      <c r="J13" s="1" t="s">
        <v>18</v>
      </c>
      <c r="K13" s="3">
        <v>20827467.140000001</v>
      </c>
      <c r="L13" s="3">
        <v>25428845.18</v>
      </c>
      <c r="M13" s="3">
        <v>156225244.38</v>
      </c>
      <c r="N13" s="3">
        <v>1019317.67</v>
      </c>
      <c r="O13" s="1" t="s">
        <v>18</v>
      </c>
      <c r="P13" s="3">
        <v>9061348.1899999995</v>
      </c>
      <c r="Q13" s="3">
        <v>1782191.51</v>
      </c>
      <c r="R13" s="3">
        <v>987367.5</v>
      </c>
      <c r="S13" s="1" t="s">
        <v>18</v>
      </c>
      <c r="T13" s="3">
        <v>1616627.62</v>
      </c>
      <c r="U13" s="3">
        <v>55513.7</v>
      </c>
      <c r="V13" s="3">
        <v>859272364.88999999</v>
      </c>
      <c r="W13" s="3">
        <v>4286819224.5799999</v>
      </c>
    </row>
    <row r="14" spans="1:23" x14ac:dyDescent="0.25">
      <c r="A14" s="2" t="s">
        <v>34</v>
      </c>
      <c r="B14" s="2" t="s">
        <v>35</v>
      </c>
      <c r="C14" s="15">
        <v>33000000</v>
      </c>
      <c r="D14" s="2" t="s">
        <v>205</v>
      </c>
      <c r="E14" s="3">
        <v>3567608895.8099999</v>
      </c>
      <c r="F14" s="3">
        <v>2505285661.6799998</v>
      </c>
      <c r="G14" s="3">
        <v>288412853.67000002</v>
      </c>
      <c r="H14" s="3">
        <v>1109642352.8599999</v>
      </c>
      <c r="I14" s="3">
        <v>360023735.64999998</v>
      </c>
      <c r="J14" s="1" t="s">
        <v>18</v>
      </c>
      <c r="K14" s="3">
        <v>226215547.71000001</v>
      </c>
      <c r="L14" s="3">
        <v>152352567.37</v>
      </c>
      <c r="M14" s="3">
        <v>1791443.74</v>
      </c>
      <c r="N14" s="3">
        <v>24241747.109999999</v>
      </c>
      <c r="O14" s="3">
        <v>-7886.14</v>
      </c>
      <c r="P14" s="3">
        <v>97485154.650000006</v>
      </c>
      <c r="Q14" s="3">
        <v>8561876.0199999996</v>
      </c>
      <c r="R14" s="3">
        <v>64611406.07</v>
      </c>
      <c r="S14" s="3">
        <v>256350</v>
      </c>
      <c r="T14" s="3">
        <v>36303852.189999998</v>
      </c>
      <c r="U14" s="3">
        <v>1458256.36</v>
      </c>
      <c r="V14" s="3">
        <v>1062323234.13</v>
      </c>
      <c r="W14" s="3">
        <v>9506567048.8799992</v>
      </c>
    </row>
    <row r="15" spans="1:23" x14ac:dyDescent="0.25">
      <c r="A15" s="2" t="s">
        <v>34</v>
      </c>
      <c r="B15" s="2" t="s">
        <v>36</v>
      </c>
      <c r="C15" s="15">
        <v>22000000</v>
      </c>
      <c r="D15" s="2" t="s">
        <v>205</v>
      </c>
      <c r="E15" s="3">
        <v>9416879405.1000004</v>
      </c>
      <c r="F15" s="3">
        <v>8588327104.3299999</v>
      </c>
      <c r="G15" s="3">
        <v>1888016959.27</v>
      </c>
      <c r="H15" s="3">
        <v>3505546262.73</v>
      </c>
      <c r="I15" s="3">
        <v>1227020827.46</v>
      </c>
      <c r="J15" s="1" t="s">
        <v>18</v>
      </c>
      <c r="K15" s="3">
        <v>635634761.75999999</v>
      </c>
      <c r="L15" s="3">
        <v>483966642.19</v>
      </c>
      <c r="M15" s="3">
        <v>6232888.3899999997</v>
      </c>
      <c r="N15" s="3">
        <v>57813242.710000001</v>
      </c>
      <c r="O15" s="3">
        <v>3352.11</v>
      </c>
      <c r="P15" s="3">
        <v>223205434.38</v>
      </c>
      <c r="Q15" s="3">
        <v>28653235.129999999</v>
      </c>
      <c r="R15" s="3">
        <v>57450923.369999997</v>
      </c>
      <c r="S15" s="3">
        <v>477348</v>
      </c>
      <c r="T15" s="3">
        <v>155798176.83000001</v>
      </c>
      <c r="U15" s="3">
        <v>12103195.9</v>
      </c>
      <c r="V15" s="3">
        <v>828552300.76999998</v>
      </c>
      <c r="W15" s="3">
        <v>27115682060.43</v>
      </c>
    </row>
    <row r="16" spans="1:23" x14ac:dyDescent="0.25">
      <c r="A16" s="2" t="s">
        <v>34</v>
      </c>
      <c r="B16" s="2" t="s">
        <v>37</v>
      </c>
      <c r="C16" s="15">
        <v>53000000</v>
      </c>
      <c r="D16" s="2" t="s">
        <v>205</v>
      </c>
      <c r="E16" s="3">
        <v>4223879306.9499998</v>
      </c>
      <c r="F16" s="3">
        <v>3434029846.5700002</v>
      </c>
      <c r="G16" s="3">
        <v>560836337.03999996</v>
      </c>
      <c r="H16" s="3">
        <v>1694554623.4100001</v>
      </c>
      <c r="I16" s="3">
        <v>445460383.54000002</v>
      </c>
      <c r="J16" s="1" t="s">
        <v>18</v>
      </c>
      <c r="K16" s="3">
        <v>213688076.34</v>
      </c>
      <c r="L16" s="3">
        <v>200260687.63</v>
      </c>
      <c r="M16" s="3">
        <v>78357093.450000003</v>
      </c>
      <c r="N16" s="3">
        <v>30963355.620000001</v>
      </c>
      <c r="O16" s="3">
        <v>66812.149999999994</v>
      </c>
      <c r="P16" s="3">
        <v>83437814.980000004</v>
      </c>
      <c r="Q16" s="3">
        <v>6660749.8300000001</v>
      </c>
      <c r="R16" s="3">
        <v>38521984.130000003</v>
      </c>
      <c r="S16" s="3">
        <v>361652.38</v>
      </c>
      <c r="T16" s="3">
        <v>50277411.93</v>
      </c>
      <c r="U16" s="3">
        <v>-208901.42</v>
      </c>
      <c r="V16" s="3">
        <v>789849460.38</v>
      </c>
      <c r="W16" s="3">
        <v>11850996694.91</v>
      </c>
    </row>
    <row r="17" spans="1:23" x14ac:dyDescent="0.25">
      <c r="A17" s="2" t="s">
        <v>34</v>
      </c>
      <c r="B17" s="2" t="s">
        <v>38</v>
      </c>
      <c r="C17" s="15">
        <v>56000000</v>
      </c>
      <c r="D17" s="2" t="s">
        <v>205</v>
      </c>
      <c r="E17" s="3">
        <v>3552835939.79</v>
      </c>
      <c r="F17" s="3">
        <v>2273379754.9899998</v>
      </c>
      <c r="G17" s="3">
        <v>208450712.72999999</v>
      </c>
      <c r="H17" s="3">
        <v>874603773.46000004</v>
      </c>
      <c r="I17" s="3">
        <v>625746182.10000002</v>
      </c>
      <c r="J17" s="1" t="s">
        <v>18</v>
      </c>
      <c r="K17" s="3">
        <v>226020752.30000001</v>
      </c>
      <c r="L17" s="3">
        <v>193879209.41</v>
      </c>
      <c r="M17" s="3">
        <v>1765071.8</v>
      </c>
      <c r="N17" s="3">
        <v>19549583.75</v>
      </c>
      <c r="O17" s="3">
        <v>75493.899999999994</v>
      </c>
      <c r="P17" s="3">
        <v>55743908.520000003</v>
      </c>
      <c r="Q17" s="3">
        <v>1646476.79</v>
      </c>
      <c r="R17" s="3">
        <v>34728567.799999997</v>
      </c>
      <c r="S17" s="3">
        <v>367290.45</v>
      </c>
      <c r="T17" s="3">
        <v>40782563.009999998</v>
      </c>
      <c r="U17" s="3">
        <v>-13599474.43</v>
      </c>
      <c r="V17" s="3">
        <v>1279456184.8</v>
      </c>
      <c r="W17" s="3">
        <v>9375431991.1700001</v>
      </c>
    </row>
    <row r="18" spans="1:23" x14ac:dyDescent="0.25">
      <c r="A18" s="2" t="s">
        <v>34</v>
      </c>
      <c r="B18" s="2" t="s">
        <v>39</v>
      </c>
      <c r="C18" s="15">
        <v>57000000</v>
      </c>
      <c r="D18" s="2" t="s">
        <v>205</v>
      </c>
      <c r="E18" s="3">
        <v>6722677640.8299999</v>
      </c>
      <c r="F18" s="3">
        <v>6174858609.4700003</v>
      </c>
      <c r="G18" s="3">
        <v>1318501605.6900001</v>
      </c>
      <c r="H18" s="3">
        <v>2774859453.5100002</v>
      </c>
      <c r="I18" s="3">
        <v>697032918.30999994</v>
      </c>
      <c r="J18" s="1" t="s">
        <v>18</v>
      </c>
      <c r="K18" s="3">
        <v>417178938.63</v>
      </c>
      <c r="L18" s="3">
        <v>576748346.65999997</v>
      </c>
      <c r="M18" s="3">
        <v>26369119.09</v>
      </c>
      <c r="N18" s="3">
        <v>49142311.340000004</v>
      </c>
      <c r="O18" s="3">
        <v>-7966.04</v>
      </c>
      <c r="P18" s="3">
        <v>71779128.739999995</v>
      </c>
      <c r="Q18" s="3">
        <v>43018826.740000002</v>
      </c>
      <c r="R18" s="3">
        <v>69791827.25</v>
      </c>
      <c r="S18" s="3">
        <v>73163.320000000007</v>
      </c>
      <c r="T18" s="3">
        <v>90695838.590000004</v>
      </c>
      <c r="U18" s="3">
        <v>6299703.5899999999</v>
      </c>
      <c r="V18" s="3">
        <v>547819031.36000001</v>
      </c>
      <c r="W18" s="3">
        <v>19586838497.080002</v>
      </c>
    </row>
    <row r="19" spans="1:23" x14ac:dyDescent="0.25">
      <c r="A19" s="2" t="s">
        <v>34</v>
      </c>
      <c r="B19" s="2" t="s">
        <v>40</v>
      </c>
      <c r="C19" s="15">
        <v>80000000</v>
      </c>
      <c r="D19" s="2" t="s">
        <v>205</v>
      </c>
      <c r="E19" s="3">
        <v>10780475312.969999</v>
      </c>
      <c r="F19" s="3">
        <v>8565194096.3999996</v>
      </c>
      <c r="G19" s="3">
        <v>1470059463.0999999</v>
      </c>
      <c r="H19" s="3">
        <v>3014983294.5300002</v>
      </c>
      <c r="I19" s="3">
        <v>1564358332.6199999</v>
      </c>
      <c r="J19" s="1" t="s">
        <v>18</v>
      </c>
      <c r="K19" s="3">
        <v>631393341.16999996</v>
      </c>
      <c r="L19" s="3">
        <v>556324637.17999995</v>
      </c>
      <c r="M19" s="3">
        <v>65718950.530000001</v>
      </c>
      <c r="N19" s="3">
        <v>68681368.560000002</v>
      </c>
      <c r="O19" s="3">
        <v>401998.74</v>
      </c>
      <c r="P19" s="3">
        <v>766076248.66999996</v>
      </c>
      <c r="Q19" s="3">
        <v>8889324.3699999992</v>
      </c>
      <c r="R19" s="3">
        <v>217483052.78</v>
      </c>
      <c r="S19" s="3">
        <v>656155.5</v>
      </c>
      <c r="T19" s="3">
        <v>145884223.16999999</v>
      </c>
      <c r="U19" s="3">
        <v>1743012.8</v>
      </c>
      <c r="V19" s="3">
        <v>2215281216.5700002</v>
      </c>
      <c r="W19" s="3">
        <v>30073604029.66</v>
      </c>
    </row>
    <row r="20" spans="1:23" x14ac:dyDescent="0.25">
      <c r="A20" s="2" t="s">
        <v>34</v>
      </c>
      <c r="B20" s="2" t="s">
        <v>41</v>
      </c>
      <c r="C20" s="15">
        <v>88000000</v>
      </c>
      <c r="D20" s="2" t="s">
        <v>205</v>
      </c>
      <c r="E20" s="3">
        <v>1610702242.3399999</v>
      </c>
      <c r="F20" s="3">
        <v>1060318879.76</v>
      </c>
      <c r="G20" s="3">
        <v>203922059.58000001</v>
      </c>
      <c r="H20" s="3">
        <v>486442340.08999997</v>
      </c>
      <c r="I20" s="3">
        <v>144152950.86000001</v>
      </c>
      <c r="J20" s="1" t="s">
        <v>18</v>
      </c>
      <c r="K20" s="3">
        <v>111657396.68000001</v>
      </c>
      <c r="L20" s="3">
        <v>45704884.909999996</v>
      </c>
      <c r="M20" s="3">
        <v>1026972.15</v>
      </c>
      <c r="N20" s="3">
        <v>10385133.560000001</v>
      </c>
      <c r="O20" s="3">
        <v>4439.2</v>
      </c>
      <c r="P20" s="3">
        <v>22793425.850000001</v>
      </c>
      <c r="Q20" s="3">
        <v>6722788.54</v>
      </c>
      <c r="R20" s="3">
        <v>5930156.5599999996</v>
      </c>
      <c r="S20" s="3">
        <v>107694</v>
      </c>
      <c r="T20" s="3">
        <v>15842224.83</v>
      </c>
      <c r="U20" s="3">
        <v>231243.13</v>
      </c>
      <c r="V20" s="3">
        <v>550383362.58000004</v>
      </c>
      <c r="W20" s="3">
        <v>4276328194.6199999</v>
      </c>
    </row>
    <row r="21" spans="1:23" x14ac:dyDescent="0.25">
      <c r="A21" s="2" t="s">
        <v>34</v>
      </c>
      <c r="B21" s="2" t="s">
        <v>42</v>
      </c>
      <c r="C21" s="15">
        <v>89000000</v>
      </c>
      <c r="D21" s="2" t="s">
        <v>205</v>
      </c>
      <c r="E21" s="3">
        <v>2325683432.2800002</v>
      </c>
      <c r="F21" s="3">
        <v>1905565872.9300001</v>
      </c>
      <c r="G21" s="3">
        <v>157778186.05000001</v>
      </c>
      <c r="H21" s="3">
        <v>615655617.41999996</v>
      </c>
      <c r="I21" s="3">
        <v>789480148.05999994</v>
      </c>
      <c r="J21" s="1" t="s">
        <v>18</v>
      </c>
      <c r="K21" s="3">
        <v>137405001.68000001</v>
      </c>
      <c r="L21" s="3">
        <v>124217422.41</v>
      </c>
      <c r="M21" s="3">
        <v>1840801.52</v>
      </c>
      <c r="N21" s="3">
        <v>10983662.039999999</v>
      </c>
      <c r="O21" s="3">
        <v>17259.419999999998</v>
      </c>
      <c r="P21" s="3">
        <v>22437375.789999999</v>
      </c>
      <c r="Q21" s="3">
        <v>3414965.7</v>
      </c>
      <c r="R21" s="3">
        <v>21802143.25</v>
      </c>
      <c r="S21" s="3">
        <v>50000</v>
      </c>
      <c r="T21" s="3">
        <v>17300492.84</v>
      </c>
      <c r="U21" s="3">
        <v>12222.88</v>
      </c>
      <c r="V21" s="3">
        <v>420117559.35000002</v>
      </c>
      <c r="W21" s="3">
        <v>6553762163.6199999</v>
      </c>
    </row>
    <row r="22" spans="1:23" x14ac:dyDescent="0.25">
      <c r="A22" s="2" t="s">
        <v>34</v>
      </c>
      <c r="B22" s="2" t="s">
        <v>43</v>
      </c>
      <c r="C22" s="15">
        <v>92000000</v>
      </c>
      <c r="D22" s="2" t="s">
        <v>205</v>
      </c>
      <c r="E22" s="3">
        <v>13008352443.1</v>
      </c>
      <c r="F22" s="3">
        <v>12033297883.75</v>
      </c>
      <c r="G22" s="3">
        <v>1933870189.24</v>
      </c>
      <c r="H22" s="3">
        <v>4495024350.8999996</v>
      </c>
      <c r="I22" s="3">
        <v>2405685988.8200002</v>
      </c>
      <c r="J22" s="1" t="s">
        <v>18</v>
      </c>
      <c r="K22" s="3">
        <v>714738785.11000001</v>
      </c>
      <c r="L22" s="3">
        <v>1061295755.23</v>
      </c>
      <c r="M22" s="3">
        <v>2893990.92</v>
      </c>
      <c r="N22" s="3">
        <v>85624281.75</v>
      </c>
      <c r="O22" s="3">
        <v>41383.769999999997</v>
      </c>
      <c r="P22" s="3">
        <v>429225085.44999999</v>
      </c>
      <c r="Q22" s="3">
        <v>17637114.640000001</v>
      </c>
      <c r="R22" s="3">
        <v>94212859.650000006</v>
      </c>
      <c r="S22" s="3">
        <v>100800</v>
      </c>
      <c r="T22" s="3">
        <v>214173084.94999999</v>
      </c>
      <c r="U22" s="3">
        <v>480269664.99000001</v>
      </c>
      <c r="V22" s="3">
        <v>975054559.35000002</v>
      </c>
      <c r="W22" s="3">
        <v>37951498221.620003</v>
      </c>
    </row>
    <row r="23" spans="1:23" x14ac:dyDescent="0.25">
      <c r="A23" s="2" t="s">
        <v>34</v>
      </c>
      <c r="B23" s="2" t="s">
        <v>44</v>
      </c>
      <c r="C23" s="15">
        <v>36000000</v>
      </c>
      <c r="D23" s="2" t="s">
        <v>205</v>
      </c>
      <c r="E23" s="3">
        <v>8559222675.4899998</v>
      </c>
      <c r="F23" s="3">
        <v>8154904450.1400003</v>
      </c>
      <c r="G23" s="3">
        <v>1711075310.22</v>
      </c>
      <c r="H23" s="3">
        <v>3217647641.8800001</v>
      </c>
      <c r="I23" s="3">
        <v>1359611027.2</v>
      </c>
      <c r="J23" s="1" t="s">
        <v>18</v>
      </c>
      <c r="K23" s="3">
        <v>521544579.12</v>
      </c>
      <c r="L23" s="3">
        <v>772263774.63</v>
      </c>
      <c r="M23" s="3">
        <v>4636670.2300000004</v>
      </c>
      <c r="N23" s="3">
        <v>59381652.689999998</v>
      </c>
      <c r="O23" s="3">
        <v>6744.59</v>
      </c>
      <c r="P23" s="3">
        <v>176101558.00999999</v>
      </c>
      <c r="Q23" s="3">
        <v>17056257.780000001</v>
      </c>
      <c r="R23" s="3">
        <v>108290127.70999999</v>
      </c>
      <c r="S23" s="3">
        <v>190766.74</v>
      </c>
      <c r="T23" s="3">
        <v>175553791.31</v>
      </c>
      <c r="U23" s="3">
        <v>7247120.2199999997</v>
      </c>
      <c r="V23" s="3">
        <v>404318225.35000002</v>
      </c>
      <c r="W23" s="3">
        <v>25249052373.310001</v>
      </c>
    </row>
    <row r="24" spans="1:23" x14ac:dyDescent="0.25">
      <c r="A24" s="2" t="s">
        <v>34</v>
      </c>
      <c r="B24" s="2" t="s">
        <v>45</v>
      </c>
      <c r="C24" s="15">
        <v>63000000</v>
      </c>
      <c r="D24" s="2" t="s">
        <v>205</v>
      </c>
      <c r="E24" s="3">
        <v>4951876744.1000004</v>
      </c>
      <c r="F24" s="3">
        <v>4018769871.1300001</v>
      </c>
      <c r="G24" s="3">
        <v>960851456.79999995</v>
      </c>
      <c r="H24" s="3">
        <v>1541993577.6400001</v>
      </c>
      <c r="I24" s="3">
        <v>491845654.13999999</v>
      </c>
      <c r="J24" s="1" t="s">
        <v>18</v>
      </c>
      <c r="K24" s="3">
        <v>377560085.10000002</v>
      </c>
      <c r="L24" s="3">
        <v>364743010.94999999</v>
      </c>
      <c r="M24" s="3">
        <v>4752257.46</v>
      </c>
      <c r="N24" s="3">
        <v>44083086.329999998</v>
      </c>
      <c r="O24" s="3">
        <v>1260.79</v>
      </c>
      <c r="P24" s="3">
        <v>81336696.290000007</v>
      </c>
      <c r="Q24" s="3">
        <v>8563211.3499999996</v>
      </c>
      <c r="R24" s="3">
        <v>27177430.760000002</v>
      </c>
      <c r="S24" s="3">
        <v>495428</v>
      </c>
      <c r="T24" s="3">
        <v>81351693.340000004</v>
      </c>
      <c r="U24" s="3">
        <v>-133360.29</v>
      </c>
      <c r="V24" s="3">
        <v>933106872.97000003</v>
      </c>
      <c r="W24" s="3">
        <v>13888374976.860001</v>
      </c>
    </row>
    <row r="25" spans="1:23" x14ac:dyDescent="0.25">
      <c r="A25" s="2" t="s">
        <v>34</v>
      </c>
      <c r="B25" s="2" t="s">
        <v>46</v>
      </c>
      <c r="C25" s="15">
        <v>94000000</v>
      </c>
      <c r="D25" s="2" t="s">
        <v>205</v>
      </c>
      <c r="E25" s="3">
        <v>4206957619.7399998</v>
      </c>
      <c r="F25" s="3">
        <v>3341541390.6900001</v>
      </c>
      <c r="G25" s="3">
        <v>578834793.75</v>
      </c>
      <c r="H25" s="3">
        <v>1529186624.0799999</v>
      </c>
      <c r="I25" s="3">
        <v>485282820.20999998</v>
      </c>
      <c r="J25" s="1" t="s">
        <v>18</v>
      </c>
      <c r="K25" s="3">
        <v>208880322.71000001</v>
      </c>
      <c r="L25" s="3">
        <v>142308223.06999999</v>
      </c>
      <c r="M25" s="3">
        <v>1673917.86</v>
      </c>
      <c r="N25" s="3">
        <v>31135730.109999999</v>
      </c>
      <c r="O25" s="3">
        <v>768.86</v>
      </c>
      <c r="P25" s="3">
        <v>252500231.06999999</v>
      </c>
      <c r="Q25" s="3">
        <v>3428121.97</v>
      </c>
      <c r="R25" s="3">
        <v>21877902.52</v>
      </c>
      <c r="S25" s="3">
        <v>272550</v>
      </c>
      <c r="T25" s="3">
        <v>67008427.219999999</v>
      </c>
      <c r="U25" s="3">
        <v>2312513.2799999998</v>
      </c>
      <c r="V25" s="3">
        <v>865416229.04999995</v>
      </c>
      <c r="W25" s="3">
        <v>11738618186.190001</v>
      </c>
    </row>
    <row r="26" spans="1:23" x14ac:dyDescent="0.25">
      <c r="A26" s="2" t="s">
        <v>34</v>
      </c>
      <c r="B26" s="2" t="s">
        <v>47</v>
      </c>
      <c r="C26" s="15">
        <v>73000000</v>
      </c>
      <c r="D26" s="2" t="s">
        <v>205</v>
      </c>
      <c r="E26" s="3">
        <v>3541515341.8200002</v>
      </c>
      <c r="F26" s="3">
        <v>3098472697.1500001</v>
      </c>
      <c r="G26" s="3">
        <v>677717594.13</v>
      </c>
      <c r="H26" s="3">
        <v>838183555.98000002</v>
      </c>
      <c r="I26" s="3">
        <v>1132314897.1900001</v>
      </c>
      <c r="J26" s="1" t="s">
        <v>18</v>
      </c>
      <c r="K26" s="3">
        <v>156039934.58000001</v>
      </c>
      <c r="L26" s="3">
        <v>155676759.13</v>
      </c>
      <c r="M26" s="3">
        <v>1297156.25</v>
      </c>
      <c r="N26" s="3">
        <v>18722299.489999998</v>
      </c>
      <c r="O26" s="3">
        <v>-11799.32</v>
      </c>
      <c r="P26" s="3">
        <v>30915516.140000001</v>
      </c>
      <c r="Q26" s="3">
        <v>13104126.859999999</v>
      </c>
      <c r="R26" s="3">
        <v>17498864.890000001</v>
      </c>
      <c r="S26" s="3">
        <v>31400</v>
      </c>
      <c r="T26" s="3">
        <v>35761724.939999998</v>
      </c>
      <c r="U26" s="3">
        <v>2125354.69</v>
      </c>
      <c r="V26" s="3">
        <v>443042644.67000002</v>
      </c>
      <c r="W26" s="3">
        <v>10162408068.59</v>
      </c>
    </row>
    <row r="27" spans="1:23" x14ac:dyDescent="0.25">
      <c r="A27" s="2" t="s">
        <v>34</v>
      </c>
      <c r="B27" s="2" t="s">
        <v>48</v>
      </c>
      <c r="C27" s="15">
        <v>97000000</v>
      </c>
      <c r="D27" s="2" t="s">
        <v>205</v>
      </c>
      <c r="E27" s="3">
        <v>6209470845.9399996</v>
      </c>
      <c r="F27" s="3">
        <v>1940369092.8900001</v>
      </c>
      <c r="G27" s="3">
        <v>287017128.69999999</v>
      </c>
      <c r="H27" s="3">
        <v>787258744.97000003</v>
      </c>
      <c r="I27" s="3">
        <v>312959641.75999999</v>
      </c>
      <c r="J27" s="1" t="s">
        <v>18</v>
      </c>
      <c r="K27" s="3">
        <v>210297962.93000001</v>
      </c>
      <c r="L27" s="3">
        <v>122553265.45999999</v>
      </c>
      <c r="M27" s="3">
        <v>1337513.17</v>
      </c>
      <c r="N27" s="3">
        <v>18428284.559999999</v>
      </c>
      <c r="O27" s="3">
        <v>9054.19</v>
      </c>
      <c r="P27" s="3">
        <v>87466883.549999997</v>
      </c>
      <c r="Q27" s="3">
        <v>1320418.45</v>
      </c>
      <c r="R27" s="3">
        <v>52077930.689999998</v>
      </c>
      <c r="S27" s="3">
        <v>67600</v>
      </c>
      <c r="T27" s="3">
        <v>47425182.799999997</v>
      </c>
      <c r="U27" s="3">
        <v>736233.17</v>
      </c>
      <c r="V27" s="3">
        <v>4269101753.0500002</v>
      </c>
      <c r="W27" s="3">
        <v>14347897536.280001</v>
      </c>
    </row>
    <row r="28" spans="1:23" x14ac:dyDescent="0.25">
      <c r="A28" s="2" t="s">
        <v>49</v>
      </c>
      <c r="B28" s="2" t="s">
        <v>50</v>
      </c>
      <c r="C28" s="15">
        <v>11000000</v>
      </c>
      <c r="D28" s="2" t="s">
        <v>205</v>
      </c>
      <c r="E28" s="3">
        <v>4361790565.0500002</v>
      </c>
      <c r="F28" s="3">
        <v>3421192587.6999998</v>
      </c>
      <c r="G28" s="3">
        <v>611402795.64999998</v>
      </c>
      <c r="H28" s="3">
        <v>1550304837.3499999</v>
      </c>
      <c r="I28" s="3">
        <v>361373659.48000002</v>
      </c>
      <c r="J28" s="1" t="s">
        <v>18</v>
      </c>
      <c r="K28" s="3">
        <v>276774513.94999999</v>
      </c>
      <c r="L28" s="3">
        <v>169812076.28</v>
      </c>
      <c r="M28" s="3">
        <v>256117228.36000001</v>
      </c>
      <c r="N28" s="3">
        <v>21339670.620000001</v>
      </c>
      <c r="O28" s="3">
        <v>3307.43</v>
      </c>
      <c r="P28" s="3">
        <v>64943905.590000004</v>
      </c>
      <c r="Q28" s="3">
        <v>24239990.98</v>
      </c>
      <c r="R28" s="3">
        <v>25902462.550000001</v>
      </c>
      <c r="S28" s="3">
        <v>38203.93</v>
      </c>
      <c r="T28" s="3">
        <v>32625988.629999999</v>
      </c>
      <c r="U28" s="3">
        <v>2312941.84</v>
      </c>
      <c r="V28" s="3">
        <v>940597977.35000002</v>
      </c>
      <c r="W28" s="3">
        <v>12120772712.74</v>
      </c>
    </row>
    <row r="29" spans="1:23" x14ac:dyDescent="0.25">
      <c r="A29" s="2" t="s">
        <v>49</v>
      </c>
      <c r="B29" s="2" t="s">
        <v>51</v>
      </c>
      <c r="C29" s="15">
        <v>19000000</v>
      </c>
      <c r="D29" s="2" t="s">
        <v>205</v>
      </c>
      <c r="E29" s="3">
        <v>3345084358.9899998</v>
      </c>
      <c r="F29" s="3">
        <v>2909067520.5</v>
      </c>
      <c r="G29" s="3">
        <v>406339019.79000002</v>
      </c>
      <c r="H29" s="3">
        <v>1238953587.1800001</v>
      </c>
      <c r="I29" s="3">
        <v>582303652.49000001</v>
      </c>
      <c r="J29" s="1" t="s">
        <v>18</v>
      </c>
      <c r="K29" s="3">
        <v>244003629.34999999</v>
      </c>
      <c r="L29" s="3">
        <v>162151918.22</v>
      </c>
      <c r="M29" s="3">
        <v>3082287.42</v>
      </c>
      <c r="N29" s="3">
        <v>23166565.309999999</v>
      </c>
      <c r="O29" s="3">
        <v>4204.25</v>
      </c>
      <c r="P29" s="3">
        <v>32796193.809999999</v>
      </c>
      <c r="Q29" s="3">
        <v>59621771.25</v>
      </c>
      <c r="R29" s="3">
        <v>85297607.280000001</v>
      </c>
      <c r="S29" s="3">
        <v>14448</v>
      </c>
      <c r="T29" s="3">
        <v>54673493.32</v>
      </c>
      <c r="U29" s="3">
        <v>5554326.0199999996</v>
      </c>
      <c r="V29" s="3">
        <v>436016838.49000001</v>
      </c>
      <c r="W29" s="3">
        <v>9588131421.6700001</v>
      </c>
    </row>
    <row r="30" spans="1:23" x14ac:dyDescent="0.25">
      <c r="A30" s="2" t="s">
        <v>49</v>
      </c>
      <c r="B30" s="2" t="s">
        <v>52</v>
      </c>
      <c r="C30" s="15">
        <v>27000000</v>
      </c>
      <c r="D30" s="2" t="s">
        <v>205</v>
      </c>
      <c r="E30" s="3">
        <v>2734691811.1399999</v>
      </c>
      <c r="F30" s="3">
        <v>2398530185.3099999</v>
      </c>
      <c r="G30" s="3">
        <v>313093795.95999998</v>
      </c>
      <c r="H30" s="3">
        <v>932242774.97000003</v>
      </c>
      <c r="I30" s="3">
        <v>290725520.22000003</v>
      </c>
      <c r="J30" s="1" t="s">
        <v>18</v>
      </c>
      <c r="K30" s="3">
        <v>335152705.31</v>
      </c>
      <c r="L30" s="3">
        <v>287463183.89999998</v>
      </c>
      <c r="M30" s="3">
        <v>4438758.08</v>
      </c>
      <c r="N30" s="3">
        <v>19995441.010000002</v>
      </c>
      <c r="O30" s="3">
        <v>-3522.34</v>
      </c>
      <c r="P30" s="3">
        <v>48190015.32</v>
      </c>
      <c r="Q30" s="3">
        <v>3795120.19</v>
      </c>
      <c r="R30" s="3">
        <v>23338790.300000001</v>
      </c>
      <c r="S30" s="3">
        <v>6563288.5</v>
      </c>
      <c r="T30" s="3">
        <v>106116349.09999999</v>
      </c>
      <c r="U30" s="3">
        <v>9392123.3100000005</v>
      </c>
      <c r="V30" s="3">
        <v>336161625.82999998</v>
      </c>
      <c r="W30" s="3">
        <v>7849887966.1099997</v>
      </c>
    </row>
    <row r="31" spans="1:23" x14ac:dyDescent="0.25">
      <c r="A31" s="2" t="s">
        <v>49</v>
      </c>
      <c r="B31" s="2" t="s">
        <v>53</v>
      </c>
      <c r="C31" s="15">
        <v>41000000</v>
      </c>
      <c r="D31" s="2" t="s">
        <v>205</v>
      </c>
      <c r="E31" s="3">
        <v>6669619538.8800001</v>
      </c>
      <c r="F31" s="3">
        <v>6597655946.2399998</v>
      </c>
      <c r="G31" s="3">
        <v>2046054751.24</v>
      </c>
      <c r="H31" s="3">
        <v>2323159732.6300001</v>
      </c>
      <c r="I31" s="3">
        <v>689703603.60000002</v>
      </c>
      <c r="J31" s="1" t="s">
        <v>18</v>
      </c>
      <c r="K31" s="3">
        <v>251960267.46000001</v>
      </c>
      <c r="L31" s="3">
        <v>671587583.52999997</v>
      </c>
      <c r="M31" s="3">
        <v>27388989.870000001</v>
      </c>
      <c r="N31" s="3">
        <v>37575146.299999997</v>
      </c>
      <c r="O31" s="3">
        <v>41570</v>
      </c>
      <c r="P31" s="3">
        <v>339918515.04000002</v>
      </c>
      <c r="Q31" s="3">
        <v>11400427.359999999</v>
      </c>
      <c r="R31" s="3">
        <v>88698083.719999999</v>
      </c>
      <c r="S31" s="3">
        <v>279800</v>
      </c>
      <c r="T31" s="3">
        <v>44170519.719999999</v>
      </c>
      <c r="U31" s="3">
        <v>21662462.510000002</v>
      </c>
      <c r="V31" s="3">
        <v>71963592.640000001</v>
      </c>
      <c r="W31" s="3">
        <v>19892840530.740002</v>
      </c>
    </row>
    <row r="32" spans="1:23" x14ac:dyDescent="0.25">
      <c r="A32" s="2" t="s">
        <v>49</v>
      </c>
      <c r="B32" s="2" t="s">
        <v>54</v>
      </c>
      <c r="C32" s="15">
        <v>47000000</v>
      </c>
      <c r="D32" s="2" t="s">
        <v>205</v>
      </c>
      <c r="E32" s="3">
        <v>3263401269.1100001</v>
      </c>
      <c r="F32" s="3">
        <v>2864357393.3600001</v>
      </c>
      <c r="G32" s="3">
        <v>916125753.72000003</v>
      </c>
      <c r="H32" s="3">
        <v>1275471155.5</v>
      </c>
      <c r="I32" s="3">
        <v>144578992.21000001</v>
      </c>
      <c r="J32" s="1" t="s">
        <v>18</v>
      </c>
      <c r="K32" s="3">
        <v>136292506.62</v>
      </c>
      <c r="L32" s="3">
        <v>133092045.31999999</v>
      </c>
      <c r="M32" s="3">
        <v>117419812.23999999</v>
      </c>
      <c r="N32" s="3">
        <v>16637790.710000001</v>
      </c>
      <c r="O32" s="3">
        <v>7578.15</v>
      </c>
      <c r="P32" s="3">
        <v>47363549.380000003</v>
      </c>
      <c r="Q32" s="3">
        <v>1008867.8</v>
      </c>
      <c r="R32" s="3">
        <v>35211615.390000001</v>
      </c>
      <c r="S32" s="3">
        <v>198364.14</v>
      </c>
      <c r="T32" s="3">
        <v>28441523.079999998</v>
      </c>
      <c r="U32" s="3">
        <v>2699920.3</v>
      </c>
      <c r="V32" s="3">
        <v>399043875.75</v>
      </c>
      <c r="W32" s="3">
        <v>9381352012.7800007</v>
      </c>
    </row>
    <row r="33" spans="1:23" x14ac:dyDescent="0.25">
      <c r="A33" s="2" t="s">
        <v>49</v>
      </c>
      <c r="B33" s="2" t="s">
        <v>55</v>
      </c>
      <c r="C33" s="15">
        <v>11800000</v>
      </c>
      <c r="D33" s="2" t="s">
        <v>205</v>
      </c>
      <c r="E33" s="3">
        <v>342052009.79000002</v>
      </c>
      <c r="F33" s="3">
        <v>284597878.16000003</v>
      </c>
      <c r="G33" s="3">
        <v>10944426.300000001</v>
      </c>
      <c r="H33" s="3">
        <v>160665681.19999999</v>
      </c>
      <c r="I33" s="3">
        <v>9634878.3800000008</v>
      </c>
      <c r="J33" s="1" t="s">
        <v>18</v>
      </c>
      <c r="K33" s="3">
        <v>16312878.630000001</v>
      </c>
      <c r="L33" s="3">
        <v>56737669.140000001</v>
      </c>
      <c r="M33" s="3">
        <v>295810.03999999998</v>
      </c>
      <c r="N33" s="3">
        <v>1511040.91</v>
      </c>
      <c r="O33" s="1" t="s">
        <v>18</v>
      </c>
      <c r="P33" s="3">
        <v>7540583.2000000002</v>
      </c>
      <c r="Q33" s="3">
        <v>13049419.050000001</v>
      </c>
      <c r="R33" s="3">
        <v>71000</v>
      </c>
      <c r="S33" s="3">
        <v>2103647.1</v>
      </c>
      <c r="T33" s="3">
        <v>3703861.42</v>
      </c>
      <c r="U33" s="3">
        <v>674520.62</v>
      </c>
      <c r="V33" s="3">
        <v>57454131.630000003</v>
      </c>
      <c r="W33" s="3">
        <v>967349435.57000005</v>
      </c>
    </row>
    <row r="34" spans="1:23" x14ac:dyDescent="0.25">
      <c r="A34" s="2" t="s">
        <v>49</v>
      </c>
      <c r="B34" s="2" t="s">
        <v>56</v>
      </c>
      <c r="C34" s="15">
        <v>49000000</v>
      </c>
      <c r="D34" s="2" t="s">
        <v>205</v>
      </c>
      <c r="E34" s="3">
        <v>1693298837.26</v>
      </c>
      <c r="F34" s="3">
        <v>1320968499.6400001</v>
      </c>
      <c r="G34" s="3">
        <v>205852228.41999999</v>
      </c>
      <c r="H34" s="3">
        <v>593930318.49000001</v>
      </c>
      <c r="I34" s="3">
        <v>228996210.06</v>
      </c>
      <c r="J34" s="1" t="s">
        <v>18</v>
      </c>
      <c r="K34" s="3">
        <v>117892878.31999999</v>
      </c>
      <c r="L34" s="3">
        <v>83013839.219999999</v>
      </c>
      <c r="M34" s="3">
        <v>1757663.18</v>
      </c>
      <c r="N34" s="3">
        <v>11762639.210000001</v>
      </c>
      <c r="O34" s="3">
        <v>175.82</v>
      </c>
      <c r="P34" s="3">
        <v>27982981.969999999</v>
      </c>
      <c r="Q34" s="3">
        <v>3520013.25</v>
      </c>
      <c r="R34" s="3">
        <v>11651579.470000001</v>
      </c>
      <c r="S34" s="3">
        <v>18500</v>
      </c>
      <c r="T34" s="3">
        <v>30503103.969999999</v>
      </c>
      <c r="U34" s="3">
        <v>2755657.04</v>
      </c>
      <c r="V34" s="3">
        <v>372330337.62</v>
      </c>
      <c r="W34" s="3">
        <v>4706235462.9399996</v>
      </c>
    </row>
    <row r="35" spans="1:23" x14ac:dyDescent="0.25">
      <c r="A35" s="2" t="s">
        <v>49</v>
      </c>
      <c r="B35" s="2" t="s">
        <v>57</v>
      </c>
      <c r="C35" s="15">
        <v>58000000</v>
      </c>
      <c r="D35" s="2" t="s">
        <v>205</v>
      </c>
      <c r="E35" s="3">
        <v>1792822043.6300001</v>
      </c>
      <c r="F35" s="3">
        <v>1246686413.6300001</v>
      </c>
      <c r="G35" s="3">
        <v>175307321.37</v>
      </c>
      <c r="H35" s="3">
        <v>482158335.58999997</v>
      </c>
      <c r="I35" s="3">
        <v>279106838.38</v>
      </c>
      <c r="J35" s="1" t="s">
        <v>18</v>
      </c>
      <c r="K35" s="3">
        <v>120619570.97</v>
      </c>
      <c r="L35" s="3">
        <v>119753725.75</v>
      </c>
      <c r="M35" s="3">
        <v>1066550.54</v>
      </c>
      <c r="N35" s="3">
        <v>9291954.6199999992</v>
      </c>
      <c r="O35" s="3">
        <v>9079.16</v>
      </c>
      <c r="P35" s="3">
        <v>27600704.859999999</v>
      </c>
      <c r="Q35" s="3">
        <v>2798368.35</v>
      </c>
      <c r="R35" s="3">
        <v>12067105.810000001</v>
      </c>
      <c r="S35" s="3">
        <v>47046</v>
      </c>
      <c r="T35" s="3">
        <v>15321961.85</v>
      </c>
      <c r="U35" s="3">
        <v>208317.27</v>
      </c>
      <c r="V35" s="3">
        <v>546135630</v>
      </c>
      <c r="W35" s="3">
        <v>4831000967.7799997</v>
      </c>
    </row>
    <row r="36" spans="1:23" x14ac:dyDescent="0.25">
      <c r="A36" s="2" t="s">
        <v>49</v>
      </c>
      <c r="B36" s="2" t="s">
        <v>58</v>
      </c>
      <c r="C36" s="15">
        <v>86000000</v>
      </c>
      <c r="D36" s="2" t="s">
        <v>205</v>
      </c>
      <c r="E36" s="3">
        <v>2723548990.0599999</v>
      </c>
      <c r="F36" s="3">
        <v>1554286926.0999999</v>
      </c>
      <c r="G36" s="3">
        <v>210401480.25</v>
      </c>
      <c r="H36" s="3">
        <v>616951265.29999995</v>
      </c>
      <c r="I36" s="3">
        <v>204938607.00999999</v>
      </c>
      <c r="J36" s="1" t="s">
        <v>18</v>
      </c>
      <c r="K36" s="3">
        <v>132890005.34999999</v>
      </c>
      <c r="L36" s="3">
        <v>118963135.88</v>
      </c>
      <c r="M36" s="3">
        <v>43547160.609999999</v>
      </c>
      <c r="N36" s="3">
        <v>14939997.41</v>
      </c>
      <c r="O36" s="3">
        <v>0.21</v>
      </c>
      <c r="P36" s="3">
        <v>37527692.049999997</v>
      </c>
      <c r="Q36" s="3">
        <v>38988069.359999999</v>
      </c>
      <c r="R36" s="3">
        <v>19367291.039999999</v>
      </c>
      <c r="S36" s="3">
        <v>108150</v>
      </c>
      <c r="T36" s="3">
        <v>22976848.190000001</v>
      </c>
      <c r="U36" s="3">
        <v>-214509.03</v>
      </c>
      <c r="V36" s="3">
        <v>1169262063.96</v>
      </c>
      <c r="W36" s="3">
        <v>6908483173.75</v>
      </c>
    </row>
    <row r="37" spans="1:23" x14ac:dyDescent="0.25">
      <c r="A37" s="2" t="s">
        <v>49</v>
      </c>
      <c r="B37" s="2" t="s">
        <v>59</v>
      </c>
      <c r="C37" s="15">
        <v>87000000</v>
      </c>
      <c r="D37" s="2" t="s">
        <v>205</v>
      </c>
      <c r="E37" s="3">
        <v>3048896571.5799999</v>
      </c>
      <c r="F37" s="3">
        <v>2865967975.2800002</v>
      </c>
      <c r="G37" s="3">
        <v>750579106.11000001</v>
      </c>
      <c r="H37" s="3">
        <v>1360324667.1600001</v>
      </c>
      <c r="I37" s="3">
        <v>200100714.65000001</v>
      </c>
      <c r="J37" s="1" t="s">
        <v>18</v>
      </c>
      <c r="K37" s="3">
        <v>220358761.46000001</v>
      </c>
      <c r="L37" s="3">
        <v>142860360.19</v>
      </c>
      <c r="M37" s="3">
        <v>20436060.460000001</v>
      </c>
      <c r="N37" s="3">
        <v>16146143.33</v>
      </c>
      <c r="O37" s="3">
        <v>-37.86</v>
      </c>
      <c r="P37" s="3">
        <v>51755553.020000003</v>
      </c>
      <c r="Q37" s="3">
        <v>5142104.6500000004</v>
      </c>
      <c r="R37" s="3">
        <v>15757743.720000001</v>
      </c>
      <c r="S37" s="3">
        <v>442742.45</v>
      </c>
      <c r="T37" s="3">
        <v>41669414.399999999</v>
      </c>
      <c r="U37" s="3">
        <v>31638683.370000001</v>
      </c>
      <c r="V37" s="3">
        <v>182928596.30000001</v>
      </c>
      <c r="W37" s="3">
        <v>8955005160.2700005</v>
      </c>
    </row>
    <row r="38" spans="1:23" x14ac:dyDescent="0.25">
      <c r="A38" s="2" t="s">
        <v>49</v>
      </c>
      <c r="B38" s="2" t="s">
        <v>60</v>
      </c>
      <c r="C38" s="15">
        <v>40000000</v>
      </c>
      <c r="D38" s="2" t="s">
        <v>205</v>
      </c>
      <c r="E38" s="3">
        <v>31754591071.380001</v>
      </c>
      <c r="F38" s="3">
        <v>30679710172.48</v>
      </c>
      <c r="G38" s="3">
        <v>7632073659.2799997</v>
      </c>
      <c r="H38" s="3">
        <v>15840547082.84</v>
      </c>
      <c r="I38" s="3">
        <v>1694799148.5699999</v>
      </c>
      <c r="J38" s="1" t="s">
        <v>18</v>
      </c>
      <c r="K38" s="3">
        <v>1365190788.6500001</v>
      </c>
      <c r="L38" s="3">
        <v>1626274302.23</v>
      </c>
      <c r="M38" s="3">
        <v>249898.27</v>
      </c>
      <c r="N38" s="3">
        <v>119848033.52</v>
      </c>
      <c r="O38" s="3">
        <v>-146732.13</v>
      </c>
      <c r="P38" s="3">
        <v>1533188999.3399999</v>
      </c>
      <c r="Q38" s="3">
        <v>2166839.9300000002</v>
      </c>
      <c r="R38" s="3">
        <v>321719600.05000001</v>
      </c>
      <c r="S38" s="3">
        <v>285180</v>
      </c>
      <c r="T38" s="3">
        <v>226164319.21000001</v>
      </c>
      <c r="U38" s="3">
        <v>61991141.18</v>
      </c>
      <c r="V38" s="3">
        <v>1074880898.9000001</v>
      </c>
      <c r="W38" s="3">
        <v>93933534403.699997</v>
      </c>
    </row>
    <row r="39" spans="1:23" x14ac:dyDescent="0.25">
      <c r="A39" s="2" t="s">
        <v>61</v>
      </c>
      <c r="B39" s="2" t="s">
        <v>62</v>
      </c>
      <c r="C39" s="15">
        <v>83000000</v>
      </c>
      <c r="D39" s="2" t="s">
        <v>205</v>
      </c>
      <c r="E39" s="3">
        <v>2019832354.8099999</v>
      </c>
      <c r="F39" s="3">
        <v>840537022.70000005</v>
      </c>
      <c r="G39" s="3">
        <v>113728311.09</v>
      </c>
      <c r="H39" s="3">
        <v>213885205.74000001</v>
      </c>
      <c r="I39" s="3">
        <v>292186282.77999997</v>
      </c>
      <c r="J39" s="1" t="s">
        <v>18</v>
      </c>
      <c r="K39" s="3">
        <v>45553350.009999998</v>
      </c>
      <c r="L39" s="3">
        <v>38002338.82</v>
      </c>
      <c r="M39" s="3">
        <v>665046.76</v>
      </c>
      <c r="N39" s="3">
        <v>8756656.7300000004</v>
      </c>
      <c r="O39" s="3">
        <v>5581.53</v>
      </c>
      <c r="P39" s="3">
        <v>56302556.939999998</v>
      </c>
      <c r="Q39" s="3">
        <v>121309.93</v>
      </c>
      <c r="R39" s="3">
        <v>7625127.7300000004</v>
      </c>
      <c r="S39" s="3">
        <v>8980</v>
      </c>
      <c r="T39" s="3">
        <v>32216431.600000001</v>
      </c>
      <c r="U39" s="3">
        <v>5195843.3899999997</v>
      </c>
      <c r="V39" s="3">
        <v>1179295332.1099999</v>
      </c>
      <c r="W39" s="3">
        <v>4853917732.6700001</v>
      </c>
    </row>
    <row r="40" spans="1:23" x14ac:dyDescent="0.25">
      <c r="A40" s="2" t="s">
        <v>61</v>
      </c>
      <c r="B40" s="2" t="s">
        <v>63</v>
      </c>
      <c r="C40" s="15">
        <v>91000000</v>
      </c>
      <c r="D40" s="2" t="s">
        <v>205</v>
      </c>
      <c r="E40" s="3">
        <v>1370842407</v>
      </c>
      <c r="F40" s="3">
        <v>483881327.56999999</v>
      </c>
      <c r="G40" s="3">
        <v>108053737.08</v>
      </c>
      <c r="H40" s="3">
        <v>184053921.74000001</v>
      </c>
      <c r="I40" s="3">
        <v>80851715.430000007</v>
      </c>
      <c r="J40" s="1" t="s">
        <v>18</v>
      </c>
      <c r="K40" s="3">
        <v>30346378.52</v>
      </c>
      <c r="L40" s="3">
        <v>37660398.520000003</v>
      </c>
      <c r="M40" s="3">
        <v>4803258.66</v>
      </c>
      <c r="N40" s="3">
        <v>7688931.9500000002</v>
      </c>
      <c r="O40" s="1" t="s">
        <v>18</v>
      </c>
      <c r="P40" s="3">
        <v>11731608.93</v>
      </c>
      <c r="Q40" s="3">
        <v>511255.66</v>
      </c>
      <c r="R40" s="3">
        <v>883745.08</v>
      </c>
      <c r="S40" s="3">
        <v>141170</v>
      </c>
      <c r="T40" s="3">
        <v>10578393.220000001</v>
      </c>
      <c r="U40" s="3">
        <v>307152.57</v>
      </c>
      <c r="V40" s="3">
        <v>886961079.42999995</v>
      </c>
      <c r="W40" s="3">
        <v>3219296481.3600001</v>
      </c>
    </row>
    <row r="41" spans="1:23" x14ac:dyDescent="0.25">
      <c r="A41" s="2" t="s">
        <v>61</v>
      </c>
      <c r="B41" s="2" t="s">
        <v>64</v>
      </c>
      <c r="C41" s="15">
        <v>82000000</v>
      </c>
      <c r="D41" s="2" t="s">
        <v>205</v>
      </c>
      <c r="E41" s="3">
        <v>7490146307.0600004</v>
      </c>
      <c r="F41" s="3">
        <v>2069772441.8399999</v>
      </c>
      <c r="G41" s="3">
        <v>261710727.90000001</v>
      </c>
      <c r="H41" s="3">
        <v>792192754.96000004</v>
      </c>
      <c r="I41" s="3">
        <v>642024045.65999997</v>
      </c>
      <c r="J41" s="1" t="s">
        <v>18</v>
      </c>
      <c r="K41" s="3">
        <v>94707588.159999996</v>
      </c>
      <c r="L41" s="3">
        <v>156314788.46000001</v>
      </c>
      <c r="M41" s="3">
        <v>-695597.98</v>
      </c>
      <c r="N41" s="3">
        <v>8001962.7199999997</v>
      </c>
      <c r="O41" s="3">
        <v>548266.04</v>
      </c>
      <c r="P41" s="3">
        <v>30508714.579999998</v>
      </c>
      <c r="Q41" s="3">
        <v>1079123.3999999999</v>
      </c>
      <c r="R41" s="3">
        <v>7905008.9199999999</v>
      </c>
      <c r="S41" s="3">
        <v>11046</v>
      </c>
      <c r="T41" s="3">
        <v>49786986.920000002</v>
      </c>
      <c r="U41" s="3">
        <v>3506858.78</v>
      </c>
      <c r="V41" s="3">
        <v>5420373865.2200003</v>
      </c>
      <c r="W41" s="3">
        <v>17027894888.639999</v>
      </c>
    </row>
    <row r="42" spans="1:23" x14ac:dyDescent="0.25">
      <c r="A42" s="2" t="s">
        <v>61</v>
      </c>
      <c r="B42" s="2" t="s">
        <v>65</v>
      </c>
      <c r="C42" s="15">
        <v>26000000</v>
      </c>
      <c r="D42" s="2" t="s">
        <v>205</v>
      </c>
      <c r="E42" s="3">
        <v>1149542356.53</v>
      </c>
      <c r="F42" s="3">
        <v>115817425.23999999</v>
      </c>
      <c r="G42" s="3">
        <v>12133803.48</v>
      </c>
      <c r="H42" s="3">
        <v>77583702.019999996</v>
      </c>
      <c r="I42" s="3">
        <v>47672393.600000001</v>
      </c>
      <c r="J42" s="1" t="s">
        <v>18</v>
      </c>
      <c r="K42" s="3">
        <v>11452287.15</v>
      </c>
      <c r="L42" s="3">
        <v>-41702904.25</v>
      </c>
      <c r="M42" s="3">
        <v>61743</v>
      </c>
      <c r="N42" s="3">
        <v>2428575.0499999998</v>
      </c>
      <c r="O42" s="3">
        <v>-33400.39</v>
      </c>
      <c r="P42" s="3">
        <v>4261618.09</v>
      </c>
      <c r="Q42" s="3">
        <v>171557.62</v>
      </c>
      <c r="R42" s="3">
        <v>511491.88</v>
      </c>
      <c r="S42" s="1" t="s">
        <v>18</v>
      </c>
      <c r="T42" s="3">
        <v>3275095.35</v>
      </c>
      <c r="U42" s="3">
        <v>-4272990.1100000003</v>
      </c>
      <c r="V42" s="3">
        <v>1033724931.29</v>
      </c>
      <c r="W42" s="3">
        <v>2412627685.5500002</v>
      </c>
    </row>
    <row r="43" spans="1:23" x14ac:dyDescent="0.25">
      <c r="A43" s="2" t="s">
        <v>61</v>
      </c>
      <c r="B43" s="2" t="s">
        <v>66</v>
      </c>
      <c r="C43" s="15">
        <v>90000000</v>
      </c>
      <c r="D43" s="2" t="s">
        <v>205</v>
      </c>
      <c r="E43" s="3">
        <v>1836969221.9200001</v>
      </c>
      <c r="F43" s="3">
        <v>992197560.73000002</v>
      </c>
      <c r="G43" s="3">
        <v>103274991.48999999</v>
      </c>
      <c r="H43" s="3">
        <v>311794789.51999998</v>
      </c>
      <c r="I43" s="3">
        <v>414588344.31</v>
      </c>
      <c r="J43" s="1" t="s">
        <v>18</v>
      </c>
      <c r="K43" s="3">
        <v>43130644.689999998</v>
      </c>
      <c r="L43" s="3">
        <v>65935674.259999998</v>
      </c>
      <c r="M43" s="3">
        <v>2320909.91</v>
      </c>
      <c r="N43" s="3">
        <v>9043104.5800000001</v>
      </c>
      <c r="O43" s="3">
        <v>-1738.11</v>
      </c>
      <c r="P43" s="3">
        <v>16752879.18</v>
      </c>
      <c r="Q43" s="3">
        <v>1010349.03</v>
      </c>
      <c r="R43" s="3">
        <v>1530704.21</v>
      </c>
      <c r="S43" s="3">
        <v>6000</v>
      </c>
      <c r="T43" s="3">
        <v>12253477.800000001</v>
      </c>
      <c r="U43" s="3">
        <v>6538036.8300000001</v>
      </c>
      <c r="V43" s="3">
        <v>844771661.19000006</v>
      </c>
      <c r="W43" s="3">
        <v>4662116611.54</v>
      </c>
    </row>
    <row r="44" spans="1:23" x14ac:dyDescent="0.25">
      <c r="A44" s="2" t="s">
        <v>61</v>
      </c>
      <c r="B44" s="2" t="s">
        <v>67</v>
      </c>
      <c r="C44" s="15">
        <v>7000000</v>
      </c>
      <c r="D44" s="2" t="s">
        <v>205</v>
      </c>
      <c r="E44" s="3">
        <v>7493595298.71</v>
      </c>
      <c r="F44" s="3">
        <v>4316657850.3000002</v>
      </c>
      <c r="G44" s="3">
        <v>913009197.11000001</v>
      </c>
      <c r="H44" s="3">
        <v>1385529873.4300001</v>
      </c>
      <c r="I44" s="3">
        <v>946529037.60000002</v>
      </c>
      <c r="J44" s="1" t="s">
        <v>18</v>
      </c>
      <c r="K44" s="3">
        <v>473471158.48000002</v>
      </c>
      <c r="L44" s="3">
        <v>332610588.11000001</v>
      </c>
      <c r="M44" s="3">
        <v>3274860.92</v>
      </c>
      <c r="N44" s="3">
        <v>38340083.439999998</v>
      </c>
      <c r="O44" s="3">
        <v>37530.33</v>
      </c>
      <c r="P44" s="3">
        <v>93272906.590000004</v>
      </c>
      <c r="Q44" s="3">
        <v>4904018.5999999996</v>
      </c>
      <c r="R44" s="3">
        <v>35858360.710000001</v>
      </c>
      <c r="S44" s="3">
        <v>721890.72</v>
      </c>
      <c r="T44" s="3">
        <v>54769222.130000003</v>
      </c>
      <c r="U44" s="3">
        <v>4835396.91</v>
      </c>
      <c r="V44" s="3">
        <v>3176937448.4099998</v>
      </c>
      <c r="W44" s="3">
        <v>19274354722.5</v>
      </c>
    </row>
    <row r="45" spans="1:23" x14ac:dyDescent="0.25">
      <c r="A45" s="2" t="s">
        <v>61</v>
      </c>
      <c r="B45" s="2" t="s">
        <v>68</v>
      </c>
      <c r="C45" s="15">
        <v>96000000</v>
      </c>
      <c r="D45" s="2" t="s">
        <v>205</v>
      </c>
      <c r="E45" s="3">
        <v>4640207380.4300003</v>
      </c>
      <c r="F45" s="3">
        <v>485831940.79000002</v>
      </c>
      <c r="G45" s="3">
        <v>48720165.07</v>
      </c>
      <c r="H45" s="3">
        <v>327906959.06</v>
      </c>
      <c r="I45" s="3">
        <v>157749785.00999999</v>
      </c>
      <c r="J45" s="1" t="s">
        <v>18</v>
      </c>
      <c r="K45" s="3">
        <v>14474536.720000001</v>
      </c>
      <c r="L45" s="3">
        <v>46231421.899999999</v>
      </c>
      <c r="M45" s="3">
        <v>72592.320000000007</v>
      </c>
      <c r="N45" s="3">
        <v>4796480.62</v>
      </c>
      <c r="O45" s="3">
        <v>1</v>
      </c>
      <c r="P45" s="3">
        <v>15632917.939999999</v>
      </c>
      <c r="Q45" s="3">
        <v>814215.52</v>
      </c>
      <c r="R45" s="3">
        <v>5977007.1699999999</v>
      </c>
      <c r="S45" s="3">
        <v>0</v>
      </c>
      <c r="T45" s="3">
        <v>13357234.73</v>
      </c>
      <c r="U45" s="3">
        <v>-149997540.88</v>
      </c>
      <c r="V45" s="3">
        <v>4154375439.6399999</v>
      </c>
      <c r="W45" s="3">
        <v>9766150537.0400009</v>
      </c>
    </row>
    <row r="46" spans="1:23" x14ac:dyDescent="0.25">
      <c r="A46" s="2" t="s">
        <v>69</v>
      </c>
      <c r="B46" s="2" t="s">
        <v>70</v>
      </c>
      <c r="C46" s="15">
        <v>1000000</v>
      </c>
      <c r="D46" s="2" t="s">
        <v>205</v>
      </c>
      <c r="E46" s="3">
        <v>6920583065.1700001</v>
      </c>
      <c r="F46" s="3">
        <v>3708018054.3600001</v>
      </c>
      <c r="G46" s="3">
        <v>629339196.91999996</v>
      </c>
      <c r="H46" s="3">
        <v>1317821909.3</v>
      </c>
      <c r="I46" s="3">
        <v>929190314.63</v>
      </c>
      <c r="J46" s="1" t="s">
        <v>18</v>
      </c>
      <c r="K46" s="3">
        <v>330163131.12</v>
      </c>
      <c r="L46" s="3">
        <v>249560624.21000001</v>
      </c>
      <c r="M46" s="3">
        <v>19484565.170000002</v>
      </c>
      <c r="N46" s="3">
        <v>33452503.66</v>
      </c>
      <c r="O46" s="3">
        <v>-17374.64</v>
      </c>
      <c r="P46" s="3">
        <v>75662504.379999995</v>
      </c>
      <c r="Q46" s="3">
        <v>3726555.53</v>
      </c>
      <c r="R46" s="3">
        <v>21598764.760000002</v>
      </c>
      <c r="S46" s="3">
        <v>30528.34</v>
      </c>
      <c r="T46" s="3">
        <v>55622100.409999996</v>
      </c>
      <c r="U46" s="3">
        <v>11946581.93</v>
      </c>
      <c r="V46" s="3">
        <v>3212565010.8099999</v>
      </c>
      <c r="W46" s="3">
        <v>17518748036.060001</v>
      </c>
    </row>
    <row r="47" spans="1:23" x14ac:dyDescent="0.25">
      <c r="A47" s="2" t="s">
        <v>69</v>
      </c>
      <c r="B47" s="2" t="s">
        <v>71</v>
      </c>
      <c r="C47" s="15">
        <v>25000000</v>
      </c>
      <c r="D47" s="2" t="s">
        <v>205</v>
      </c>
      <c r="E47" s="3">
        <v>7723158958.9899998</v>
      </c>
      <c r="F47" s="1"/>
      <c r="G47" s="1"/>
      <c r="H47" s="1"/>
      <c r="I47" s="1"/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18</v>
      </c>
      <c r="R47" s="1" t="s">
        <v>18</v>
      </c>
      <c r="S47" s="1" t="s">
        <v>18</v>
      </c>
      <c r="T47" s="1" t="s">
        <v>18</v>
      </c>
      <c r="U47" s="1" t="s">
        <v>18</v>
      </c>
      <c r="V47" s="1" t="s">
        <v>18</v>
      </c>
      <c r="W47" s="3">
        <v>7723158958.9899998</v>
      </c>
    </row>
    <row r="48" spans="1:23" x14ac:dyDescent="0.25">
      <c r="A48" s="2" t="s">
        <v>69</v>
      </c>
      <c r="B48" s="2" t="s">
        <v>72</v>
      </c>
      <c r="C48" s="15">
        <v>32000000</v>
      </c>
      <c r="D48" s="2" t="s">
        <v>205</v>
      </c>
      <c r="E48" s="3">
        <v>8471648529.71</v>
      </c>
      <c r="F48" s="3">
        <v>7480009801.6099997</v>
      </c>
      <c r="G48" s="3">
        <v>1258391029.1500001</v>
      </c>
      <c r="H48" s="3">
        <v>3219813229.6799998</v>
      </c>
      <c r="I48" s="3">
        <v>573188025.00999999</v>
      </c>
      <c r="J48" s="1" t="s">
        <v>18</v>
      </c>
      <c r="K48" s="3">
        <v>428111823.76999998</v>
      </c>
      <c r="L48" s="3">
        <v>482294865.88999999</v>
      </c>
      <c r="M48" s="3">
        <v>472870401.22000003</v>
      </c>
      <c r="N48" s="3">
        <v>42671961.789999999</v>
      </c>
      <c r="O48" s="3">
        <v>51.09</v>
      </c>
      <c r="P48" s="3">
        <v>780053218.75999999</v>
      </c>
      <c r="Q48" s="3">
        <v>23929469.989999998</v>
      </c>
      <c r="R48" s="3">
        <v>38582175.159999996</v>
      </c>
      <c r="S48" s="3">
        <v>379370</v>
      </c>
      <c r="T48" s="3">
        <v>117758513.34999999</v>
      </c>
      <c r="U48" s="3">
        <v>-11888.55</v>
      </c>
      <c r="V48" s="3">
        <v>991638728.10000002</v>
      </c>
      <c r="W48" s="3">
        <v>24381329305.73</v>
      </c>
    </row>
    <row r="49" spans="1:23" x14ac:dyDescent="0.25">
      <c r="A49" s="2" t="s">
        <v>69</v>
      </c>
      <c r="B49" s="2" t="s">
        <v>73</v>
      </c>
      <c r="C49" s="15">
        <v>4000000</v>
      </c>
      <c r="D49" s="2" t="s">
        <v>205</v>
      </c>
      <c r="E49" s="3">
        <v>10886081856.879999</v>
      </c>
      <c r="F49" s="3">
        <v>10236423318.92</v>
      </c>
      <c r="G49" s="3">
        <v>2742249651.6399999</v>
      </c>
      <c r="H49" s="3">
        <v>3651090416.6199999</v>
      </c>
      <c r="I49" s="3">
        <v>733077917.91999996</v>
      </c>
      <c r="J49" s="1" t="s">
        <v>18</v>
      </c>
      <c r="K49" s="3">
        <v>580649150.95000005</v>
      </c>
      <c r="L49" s="3">
        <v>338685145.16000003</v>
      </c>
      <c r="M49" s="3">
        <v>1209927141.7</v>
      </c>
      <c r="N49" s="3">
        <v>62430355.82</v>
      </c>
      <c r="O49" s="3">
        <v>19140.97</v>
      </c>
      <c r="P49" s="3">
        <v>383179631.44</v>
      </c>
      <c r="Q49" s="3">
        <v>61449457.07</v>
      </c>
      <c r="R49" s="3">
        <v>164315439.74000001</v>
      </c>
      <c r="S49" s="3">
        <v>385892.36</v>
      </c>
      <c r="T49" s="3">
        <v>168841569.44</v>
      </c>
      <c r="U49" s="3">
        <v>49855202.289999999</v>
      </c>
      <c r="V49" s="3">
        <v>649658537.96000004</v>
      </c>
      <c r="W49" s="3">
        <v>31918319826.880001</v>
      </c>
    </row>
    <row r="50" spans="1:23" x14ac:dyDescent="0.25">
      <c r="A50" s="2" t="s">
        <v>69</v>
      </c>
      <c r="B50" s="2" t="s">
        <v>74</v>
      </c>
      <c r="C50" s="15">
        <v>50000000</v>
      </c>
      <c r="D50" s="2" t="s">
        <v>205</v>
      </c>
      <c r="E50" s="3">
        <v>9661091397.1499996</v>
      </c>
      <c r="F50" s="3">
        <v>7665534122.9700003</v>
      </c>
      <c r="G50" s="3">
        <v>1812142020.1900001</v>
      </c>
      <c r="H50" s="3">
        <v>2833365140.3699999</v>
      </c>
      <c r="I50" s="3">
        <v>1158899784.51</v>
      </c>
      <c r="J50" s="1" t="s">
        <v>18</v>
      </c>
      <c r="K50" s="3">
        <v>619690153.79999995</v>
      </c>
      <c r="L50" s="3">
        <v>544985927.63999999</v>
      </c>
      <c r="M50" s="3">
        <v>66871994.340000004</v>
      </c>
      <c r="N50" s="3">
        <v>49749158.909999996</v>
      </c>
      <c r="O50" s="3">
        <v>-15281.1</v>
      </c>
      <c r="P50" s="3">
        <v>223077548.84</v>
      </c>
      <c r="Q50" s="3">
        <v>4458814.5999999996</v>
      </c>
      <c r="R50" s="3">
        <v>107248135.34</v>
      </c>
      <c r="S50" s="3">
        <v>27600</v>
      </c>
      <c r="T50" s="3">
        <v>98778520.629999995</v>
      </c>
      <c r="U50" s="3">
        <v>5207980.26</v>
      </c>
      <c r="V50" s="3">
        <v>1995557274.1800001</v>
      </c>
      <c r="W50" s="3">
        <v>26846670292.630001</v>
      </c>
    </row>
    <row r="51" spans="1:23" x14ac:dyDescent="0.25">
      <c r="A51" s="2" t="s">
        <v>69</v>
      </c>
      <c r="B51" s="2" t="s">
        <v>75</v>
      </c>
      <c r="C51" s="15">
        <v>52000000</v>
      </c>
      <c r="D51" s="2" t="s">
        <v>205</v>
      </c>
      <c r="E51" s="3">
        <v>5664419682.3100004</v>
      </c>
      <c r="F51" s="3">
        <v>4212335607.6300001</v>
      </c>
      <c r="G51" s="3">
        <v>347517852.18000001</v>
      </c>
      <c r="H51" s="3">
        <v>1723629308.74</v>
      </c>
      <c r="I51" s="3">
        <v>1339377107.0999999</v>
      </c>
      <c r="J51" s="1" t="s">
        <v>18</v>
      </c>
      <c r="K51" s="3">
        <v>342630784.48000002</v>
      </c>
      <c r="L51" s="3">
        <v>182429990.11000001</v>
      </c>
      <c r="M51" s="3">
        <v>841054.09</v>
      </c>
      <c r="N51" s="3">
        <v>31139345.559999999</v>
      </c>
      <c r="O51" s="3">
        <v>13135.16</v>
      </c>
      <c r="P51" s="3">
        <v>106253422.84999999</v>
      </c>
      <c r="Q51" s="3">
        <v>6241733.9800000004</v>
      </c>
      <c r="R51" s="3">
        <v>30860343.59</v>
      </c>
      <c r="S51" s="3">
        <v>304120.52</v>
      </c>
      <c r="T51" s="3">
        <v>71653363.629999995</v>
      </c>
      <c r="U51" s="3">
        <v>21887945.350000001</v>
      </c>
      <c r="V51" s="3">
        <v>1452084074.6800001</v>
      </c>
      <c r="W51" s="3">
        <v>15533618871.959999</v>
      </c>
    </row>
    <row r="52" spans="1:23" x14ac:dyDescent="0.25">
      <c r="A52" s="2" t="s">
        <v>69</v>
      </c>
      <c r="B52" s="2" t="s">
        <v>76</v>
      </c>
      <c r="C52" s="15">
        <v>84000000</v>
      </c>
      <c r="D52" s="2" t="s">
        <v>205</v>
      </c>
      <c r="E52" s="3">
        <v>1157258016.6199999</v>
      </c>
      <c r="F52" s="3">
        <v>270002768.07999998</v>
      </c>
      <c r="G52" s="3">
        <v>34683024.299999997</v>
      </c>
      <c r="H52" s="3">
        <v>100036026.13</v>
      </c>
      <c r="I52" s="3">
        <v>58594633.25</v>
      </c>
      <c r="J52" s="1" t="s">
        <v>18</v>
      </c>
      <c r="K52" s="3">
        <v>25573658.379999999</v>
      </c>
      <c r="L52" s="3">
        <v>15120563.310000001</v>
      </c>
      <c r="M52" s="3">
        <v>4163322.67</v>
      </c>
      <c r="N52" s="3">
        <v>2935860.3</v>
      </c>
      <c r="O52" s="3">
        <v>0</v>
      </c>
      <c r="P52" s="3">
        <v>7004629.3600000003</v>
      </c>
      <c r="Q52" s="3">
        <v>3513624.67</v>
      </c>
      <c r="R52" s="3">
        <v>5396502.6500000004</v>
      </c>
      <c r="S52" s="3">
        <v>4030</v>
      </c>
      <c r="T52" s="3">
        <v>10681067.9</v>
      </c>
      <c r="U52" s="3">
        <v>-150880.48000000001</v>
      </c>
      <c r="V52" s="3">
        <v>887255248.53999996</v>
      </c>
      <c r="W52" s="3">
        <v>2582072095.6799998</v>
      </c>
    </row>
    <row r="53" spans="1:23" x14ac:dyDescent="0.25">
      <c r="A53" s="2" t="s">
        <v>69</v>
      </c>
      <c r="B53" s="2" t="s">
        <v>77</v>
      </c>
      <c r="C53" s="15">
        <v>93000000</v>
      </c>
      <c r="D53" s="2" t="s">
        <v>205</v>
      </c>
      <c r="E53" s="3">
        <v>1643262839.76</v>
      </c>
      <c r="F53" s="3">
        <v>212050451.16999999</v>
      </c>
      <c r="G53" s="3">
        <v>-65629010.009999998</v>
      </c>
      <c r="H53" s="3">
        <v>150943503.36000001</v>
      </c>
      <c r="I53" s="3">
        <v>58668554.789999999</v>
      </c>
      <c r="J53" s="1" t="s">
        <v>18</v>
      </c>
      <c r="K53" s="3">
        <v>23092608.100000001</v>
      </c>
      <c r="L53" s="3">
        <v>14750876.9</v>
      </c>
      <c r="M53" s="3">
        <v>8204192.2000000002</v>
      </c>
      <c r="N53" s="3">
        <v>3556223.34</v>
      </c>
      <c r="O53" s="1" t="s">
        <v>18</v>
      </c>
      <c r="P53" s="3">
        <v>3682729.48</v>
      </c>
      <c r="Q53" s="3">
        <v>741940.05</v>
      </c>
      <c r="R53" s="3">
        <v>1668961.66</v>
      </c>
      <c r="S53" s="3">
        <v>27974</v>
      </c>
      <c r="T53" s="3">
        <v>9787184.1300000008</v>
      </c>
      <c r="U53" s="3">
        <v>2146365.7999999998</v>
      </c>
      <c r="V53" s="3">
        <v>1431212388.5899999</v>
      </c>
      <c r="W53" s="3">
        <v>3498167783.3200002</v>
      </c>
    </row>
    <row r="54" spans="1:23" x14ac:dyDescent="0.25">
      <c r="A54" s="2" t="s">
        <v>69</v>
      </c>
      <c r="B54" s="2" t="s">
        <v>78</v>
      </c>
      <c r="C54" s="15">
        <v>95000000</v>
      </c>
      <c r="D54" s="2" t="s">
        <v>205</v>
      </c>
      <c r="E54" s="3">
        <v>1679230772.1300001</v>
      </c>
      <c r="F54" s="3">
        <v>1249441669.5999999</v>
      </c>
      <c r="G54" s="3">
        <v>287875739.10000002</v>
      </c>
      <c r="H54" s="3">
        <v>515895402.08999997</v>
      </c>
      <c r="I54" s="3">
        <v>119845644.88</v>
      </c>
      <c r="J54" s="1" t="s">
        <v>18</v>
      </c>
      <c r="K54" s="3">
        <v>77723867.359999999</v>
      </c>
      <c r="L54" s="3">
        <v>62920775.409999996</v>
      </c>
      <c r="M54" s="3">
        <v>56059723.93</v>
      </c>
      <c r="N54" s="3">
        <v>9691368.3200000003</v>
      </c>
      <c r="O54" s="3">
        <v>22802.57</v>
      </c>
      <c r="P54" s="3">
        <v>68408897.409999996</v>
      </c>
      <c r="Q54" s="3">
        <v>2070310.16</v>
      </c>
      <c r="R54" s="3">
        <v>19881722.34</v>
      </c>
      <c r="S54" s="3">
        <v>22736</v>
      </c>
      <c r="T54" s="3">
        <v>20064101.890000001</v>
      </c>
      <c r="U54" s="3">
        <v>-1086851.79</v>
      </c>
      <c r="V54" s="3">
        <v>429789102.52999997</v>
      </c>
      <c r="W54" s="3">
        <v>4597857783.9300003</v>
      </c>
    </row>
    <row r="55" spans="1:23" x14ac:dyDescent="0.25">
      <c r="A55" s="2" t="s">
        <v>69</v>
      </c>
      <c r="B55" s="2" t="s">
        <v>79</v>
      </c>
      <c r="C55" s="15">
        <v>69000000</v>
      </c>
      <c r="D55" s="2" t="s">
        <v>205</v>
      </c>
      <c r="E55" s="3">
        <v>3114250228.21</v>
      </c>
      <c r="F55" s="3">
        <v>2467612442.71</v>
      </c>
      <c r="G55" s="3">
        <v>483285036.50999999</v>
      </c>
      <c r="H55" s="3">
        <v>1008128397.41</v>
      </c>
      <c r="I55" s="3">
        <v>522209706.68000001</v>
      </c>
      <c r="J55" s="1" t="s">
        <v>18</v>
      </c>
      <c r="K55" s="3">
        <v>198311601.84</v>
      </c>
      <c r="L55" s="3">
        <v>107602949.98999999</v>
      </c>
      <c r="M55" s="3">
        <v>2659447.65</v>
      </c>
      <c r="N55" s="3">
        <v>15747676.48</v>
      </c>
      <c r="O55" s="3">
        <v>12323.51</v>
      </c>
      <c r="P55" s="3">
        <v>35704072.729999997</v>
      </c>
      <c r="Q55" s="3">
        <v>14166703.59</v>
      </c>
      <c r="R55" s="3">
        <v>21061782.239999998</v>
      </c>
      <c r="S55" s="3">
        <v>109555.92</v>
      </c>
      <c r="T55" s="3">
        <v>45701134.960000001</v>
      </c>
      <c r="U55" s="3">
        <v>3357719.1</v>
      </c>
      <c r="V55" s="3">
        <v>646637785.5</v>
      </c>
      <c r="W55" s="3">
        <v>8686558565.0300007</v>
      </c>
    </row>
    <row r="56" spans="1:23" x14ac:dyDescent="0.25">
      <c r="A56" s="2" t="s">
        <v>80</v>
      </c>
      <c r="B56" s="2" t="s">
        <v>81</v>
      </c>
      <c r="C56" s="15">
        <v>37000000</v>
      </c>
      <c r="D56" s="2" t="s">
        <v>205</v>
      </c>
      <c r="E56" s="3">
        <v>2512067426.4299998</v>
      </c>
      <c r="F56" s="3">
        <v>1253813392.3599999</v>
      </c>
      <c r="G56" s="3">
        <v>167410980.09</v>
      </c>
      <c r="H56" s="3">
        <v>551602319.66999996</v>
      </c>
      <c r="I56" s="3">
        <v>219709713.63</v>
      </c>
      <c r="J56" s="1" t="s">
        <v>18</v>
      </c>
      <c r="K56" s="3">
        <v>108489581.26000001</v>
      </c>
      <c r="L56" s="3">
        <v>91486409.140000001</v>
      </c>
      <c r="M56" s="3">
        <v>7350333.3399999999</v>
      </c>
      <c r="N56" s="3">
        <v>12938325.34</v>
      </c>
      <c r="O56" s="3">
        <v>11470.36</v>
      </c>
      <c r="P56" s="3">
        <v>17471459.399999999</v>
      </c>
      <c r="Q56" s="3">
        <v>1859615.65</v>
      </c>
      <c r="R56" s="3">
        <v>9286537.9299999997</v>
      </c>
      <c r="S56" s="3">
        <v>2184473</v>
      </c>
      <c r="T56" s="3">
        <v>26125178.859999999</v>
      </c>
      <c r="U56" s="3">
        <v>2792052.16</v>
      </c>
      <c r="V56" s="3">
        <v>1258254034.0699999</v>
      </c>
      <c r="W56" s="3">
        <v>6242853302.6899996</v>
      </c>
    </row>
    <row r="57" spans="1:23" x14ac:dyDescent="0.25">
      <c r="A57" s="2" t="s">
        <v>80</v>
      </c>
      <c r="B57" s="2" t="s">
        <v>82</v>
      </c>
      <c r="C57" s="15">
        <v>65000000</v>
      </c>
      <c r="D57" s="2" t="s">
        <v>205</v>
      </c>
      <c r="E57" s="3">
        <v>14768822000.42</v>
      </c>
      <c r="F57" s="3">
        <v>13696773549.059999</v>
      </c>
      <c r="G57" s="3">
        <v>3882249043.52</v>
      </c>
      <c r="H57" s="3">
        <v>5885523575.5299997</v>
      </c>
      <c r="I57" s="3">
        <v>1406892902.8099999</v>
      </c>
      <c r="J57" s="1" t="s">
        <v>18</v>
      </c>
      <c r="K57" s="3">
        <v>811374180.84000003</v>
      </c>
      <c r="L57" s="3">
        <v>682370025.60000002</v>
      </c>
      <c r="M57" s="3">
        <v>130470147.94</v>
      </c>
      <c r="N57" s="3">
        <v>86993669.530000001</v>
      </c>
      <c r="O57" s="3">
        <v>-34870.54</v>
      </c>
      <c r="P57" s="3">
        <v>360538058.60000002</v>
      </c>
      <c r="Q57" s="3">
        <v>44924290.289999999</v>
      </c>
      <c r="R57" s="3">
        <v>142137968.09999999</v>
      </c>
      <c r="S57" s="3">
        <v>54259.39</v>
      </c>
      <c r="T57" s="3">
        <v>169240309.00999999</v>
      </c>
      <c r="U57" s="3">
        <v>5572775.0300000003</v>
      </c>
      <c r="V57" s="3">
        <v>1072048451.36</v>
      </c>
      <c r="W57" s="3">
        <v>43145950336.489998</v>
      </c>
    </row>
    <row r="58" spans="1:23" x14ac:dyDescent="0.25">
      <c r="A58" s="2" t="s">
        <v>80</v>
      </c>
      <c r="B58" s="2" t="s">
        <v>83</v>
      </c>
      <c r="C58" s="15">
        <v>71000000</v>
      </c>
      <c r="D58" s="2" t="s">
        <v>205</v>
      </c>
      <c r="E58" s="3">
        <v>3756608748.9899998</v>
      </c>
      <c r="F58" s="3">
        <v>3513734357.6500001</v>
      </c>
      <c r="G58" s="3">
        <v>118638206.45999999</v>
      </c>
      <c r="H58" s="3">
        <v>1881690856.73</v>
      </c>
      <c r="I58" s="3">
        <v>421960827.54000002</v>
      </c>
      <c r="J58" s="1" t="s">
        <v>18</v>
      </c>
      <c r="K58" s="3">
        <v>334655099.64999998</v>
      </c>
      <c r="L58" s="3">
        <v>378526505.88</v>
      </c>
      <c r="M58" s="3">
        <v>2322956.84</v>
      </c>
      <c r="N58" s="3">
        <v>42074163.950000003</v>
      </c>
      <c r="O58" s="3">
        <v>3468.77</v>
      </c>
      <c r="P58" s="3">
        <v>130447697.59999999</v>
      </c>
      <c r="Q58" s="3">
        <v>12293124.529999999</v>
      </c>
      <c r="R58" s="3">
        <v>31520696.27</v>
      </c>
      <c r="S58" s="3">
        <v>322000</v>
      </c>
      <c r="T58" s="3">
        <v>90894725.269999996</v>
      </c>
      <c r="U58" s="3">
        <v>7819454.6799999997</v>
      </c>
      <c r="V58" s="3">
        <v>242874391.34</v>
      </c>
      <c r="W58" s="3">
        <v>10966387282.15</v>
      </c>
    </row>
    <row r="59" spans="1:23" x14ac:dyDescent="0.25">
      <c r="A59" s="2" t="s">
        <v>80</v>
      </c>
      <c r="B59" s="2" t="s">
        <v>84</v>
      </c>
      <c r="C59" s="15">
        <v>71800000</v>
      </c>
      <c r="D59" s="2" t="s">
        <v>205</v>
      </c>
      <c r="E59" s="3">
        <v>9807497150.2000008</v>
      </c>
      <c r="F59" s="3">
        <v>9659882561.6299992</v>
      </c>
      <c r="G59" s="3">
        <v>932145843.87</v>
      </c>
      <c r="H59" s="3">
        <v>6690638126.96</v>
      </c>
      <c r="I59" s="3">
        <v>483253975.08999997</v>
      </c>
      <c r="J59" s="1" t="s">
        <v>18</v>
      </c>
      <c r="K59" s="3">
        <v>443410177.00999999</v>
      </c>
      <c r="L59" s="3">
        <v>543978611.63999999</v>
      </c>
      <c r="M59" s="3">
        <v>38220570.649999999</v>
      </c>
      <c r="N59" s="3">
        <v>46226312.880000003</v>
      </c>
      <c r="O59" s="3">
        <v>66092.399999999994</v>
      </c>
      <c r="P59" s="3">
        <v>174198455.03</v>
      </c>
      <c r="Q59" s="3">
        <v>24796964.510000002</v>
      </c>
      <c r="R59" s="3">
        <v>94576182.359999999</v>
      </c>
      <c r="S59" s="3">
        <v>924088.54</v>
      </c>
      <c r="T59" s="3">
        <v>139352021.06</v>
      </c>
      <c r="U59" s="3">
        <v>2652896.48</v>
      </c>
      <c r="V59" s="3">
        <v>147614588.56999999</v>
      </c>
      <c r="W59" s="3">
        <v>29229434618.880001</v>
      </c>
    </row>
    <row r="60" spans="1:23" x14ac:dyDescent="0.25">
      <c r="A60" s="2" t="s">
        <v>80</v>
      </c>
      <c r="B60" s="2" t="s">
        <v>85</v>
      </c>
      <c r="C60" s="15">
        <v>75000000</v>
      </c>
      <c r="D60" s="2" t="s">
        <v>205</v>
      </c>
      <c r="E60" s="3">
        <v>10141188584.15</v>
      </c>
      <c r="F60" s="3">
        <v>8705914932.7700005</v>
      </c>
      <c r="G60" s="3">
        <v>1338085153.4400001</v>
      </c>
      <c r="H60" s="3">
        <v>5025639249.0100002</v>
      </c>
      <c r="I60" s="3">
        <v>761799654.88</v>
      </c>
      <c r="J60" s="1" t="s">
        <v>18</v>
      </c>
      <c r="K60" s="3">
        <v>501838549.31</v>
      </c>
      <c r="L60" s="3">
        <v>550285633.41999996</v>
      </c>
      <c r="M60" s="3">
        <v>88116324.209999993</v>
      </c>
      <c r="N60" s="3">
        <v>64316393.479999997</v>
      </c>
      <c r="O60" s="3">
        <v>139687.73000000001</v>
      </c>
      <c r="P60" s="3">
        <v>165433257.16999999</v>
      </c>
      <c r="Q60" s="3">
        <v>6533940.1399999997</v>
      </c>
      <c r="R60" s="3">
        <v>40958150.07</v>
      </c>
      <c r="S60" s="3">
        <v>172800</v>
      </c>
      <c r="T60" s="3">
        <v>96876780.709999993</v>
      </c>
      <c r="U60" s="3">
        <v>-1605010.39</v>
      </c>
      <c r="V60" s="3">
        <v>1435273651.3800001</v>
      </c>
      <c r="W60" s="3">
        <v>28920967731.48</v>
      </c>
    </row>
    <row r="61" spans="1:23" x14ac:dyDescent="0.25">
      <c r="A61" s="2" t="s">
        <v>80</v>
      </c>
      <c r="B61" s="2" t="s">
        <v>86</v>
      </c>
      <c r="C61" s="15">
        <v>71900000</v>
      </c>
      <c r="D61" s="2" t="s">
        <v>205</v>
      </c>
      <c r="E61" s="3">
        <v>7131252652.6700001</v>
      </c>
      <c r="F61" s="3">
        <v>6845526614.7799997</v>
      </c>
      <c r="G61" s="3">
        <v>2904814178.9299998</v>
      </c>
      <c r="H61" s="3">
        <v>3013825048.6999998</v>
      </c>
      <c r="I61" s="3">
        <v>183395189.93000001</v>
      </c>
      <c r="J61" s="1" t="s">
        <v>18</v>
      </c>
      <c r="K61" s="3">
        <v>173949006.19999999</v>
      </c>
      <c r="L61" s="3">
        <v>132784120.34</v>
      </c>
      <c r="M61" s="3">
        <v>54604080.759999998</v>
      </c>
      <c r="N61" s="3">
        <v>27366769.32</v>
      </c>
      <c r="O61" s="3">
        <v>14594.02</v>
      </c>
      <c r="P61" s="3">
        <v>101835550.63</v>
      </c>
      <c r="Q61" s="3">
        <v>99669924.049999997</v>
      </c>
      <c r="R61" s="3">
        <v>50645771.310000002</v>
      </c>
      <c r="S61" s="3">
        <v>6000</v>
      </c>
      <c r="T61" s="3">
        <v>44551586.93</v>
      </c>
      <c r="U61" s="3">
        <v>-4735225.68</v>
      </c>
      <c r="V61" s="3">
        <v>285726037.88999999</v>
      </c>
      <c r="W61" s="3">
        <v>21045231900.779999</v>
      </c>
    </row>
    <row r="62" spans="1:23" x14ac:dyDescent="0.25">
      <c r="A62" s="2" t="s">
        <v>87</v>
      </c>
      <c r="B62" s="2" t="s">
        <v>88</v>
      </c>
      <c r="C62" s="15">
        <v>14000000</v>
      </c>
      <c r="D62" s="2" t="s">
        <v>205</v>
      </c>
      <c r="E62" s="3">
        <v>4132727294.4499998</v>
      </c>
      <c r="F62" s="3">
        <v>3685047601.8499999</v>
      </c>
      <c r="G62" s="3">
        <v>504927960.5</v>
      </c>
      <c r="H62" s="3">
        <v>1494173511.6600001</v>
      </c>
      <c r="I62" s="3">
        <v>578657369.15999997</v>
      </c>
      <c r="J62" s="1" t="s">
        <v>18</v>
      </c>
      <c r="K62" s="3">
        <v>279671737.56999999</v>
      </c>
      <c r="L62" s="3">
        <v>450364541.06</v>
      </c>
      <c r="M62" s="3">
        <v>68898302.140000001</v>
      </c>
      <c r="N62" s="3">
        <v>25810556.34</v>
      </c>
      <c r="O62" s="3">
        <v>21828.07</v>
      </c>
      <c r="P62" s="3">
        <v>183211881.58000001</v>
      </c>
      <c r="Q62" s="3">
        <v>2766764.84</v>
      </c>
      <c r="R62" s="3">
        <v>27496335.039999999</v>
      </c>
      <c r="S62" s="3">
        <v>490560.04</v>
      </c>
      <c r="T62" s="3">
        <v>52886795.350000001</v>
      </c>
      <c r="U62" s="3">
        <v>7829252.5599999996</v>
      </c>
      <c r="V62" s="3">
        <v>447679692.60000002</v>
      </c>
      <c r="W62" s="3">
        <v>11942661984.809999</v>
      </c>
    </row>
    <row r="63" spans="1:23" x14ac:dyDescent="0.25">
      <c r="A63" s="2" t="s">
        <v>87</v>
      </c>
      <c r="B63" s="2" t="s">
        <v>89</v>
      </c>
      <c r="C63" s="15">
        <v>15000000</v>
      </c>
      <c r="D63" s="2" t="s">
        <v>205</v>
      </c>
      <c r="E63" s="3">
        <v>3325914166.8899999</v>
      </c>
      <c r="F63" s="3">
        <v>1866622297.96</v>
      </c>
      <c r="G63" s="3">
        <v>219734116.81</v>
      </c>
      <c r="H63" s="3">
        <v>762413571.47000003</v>
      </c>
      <c r="I63" s="3">
        <v>314031525.32999998</v>
      </c>
      <c r="J63" s="1" t="s">
        <v>18</v>
      </c>
      <c r="K63" s="3">
        <v>219237066.86000001</v>
      </c>
      <c r="L63" s="3">
        <v>217677536.63</v>
      </c>
      <c r="M63" s="3">
        <v>766607.01</v>
      </c>
      <c r="N63" s="3">
        <v>17943813.039999999</v>
      </c>
      <c r="O63" s="3">
        <v>186.46</v>
      </c>
      <c r="P63" s="3">
        <v>28408749</v>
      </c>
      <c r="Q63" s="3">
        <v>7207565.3200000003</v>
      </c>
      <c r="R63" s="3">
        <v>30932641.25</v>
      </c>
      <c r="S63" s="3">
        <v>3716118.26</v>
      </c>
      <c r="T63" s="3">
        <v>39779161.68</v>
      </c>
      <c r="U63" s="3">
        <v>1500762.12</v>
      </c>
      <c r="V63" s="3">
        <v>1459291868.9300001</v>
      </c>
      <c r="W63" s="3">
        <v>8515177755.0200005</v>
      </c>
    </row>
    <row r="64" spans="1:23" x14ac:dyDescent="0.25">
      <c r="A64" s="2" t="s">
        <v>87</v>
      </c>
      <c r="B64" s="2" t="s">
        <v>90</v>
      </c>
      <c r="C64" s="15">
        <v>17000000</v>
      </c>
      <c r="D64" s="2" t="s">
        <v>205</v>
      </c>
      <c r="E64" s="3">
        <v>3618950469.3800001</v>
      </c>
      <c r="F64" s="3">
        <v>2807463774.73</v>
      </c>
      <c r="G64" s="3">
        <v>557396701.78999996</v>
      </c>
      <c r="H64" s="3">
        <v>1126224515.26</v>
      </c>
      <c r="I64" s="3">
        <v>333253333.88999999</v>
      </c>
      <c r="J64" s="1" t="s">
        <v>18</v>
      </c>
      <c r="K64" s="3">
        <v>326043933.81999999</v>
      </c>
      <c r="L64" s="3">
        <v>276350492.91000003</v>
      </c>
      <c r="M64" s="3">
        <v>5526683.6799999997</v>
      </c>
      <c r="N64" s="3">
        <v>25928574.100000001</v>
      </c>
      <c r="O64" s="3">
        <v>5407.41</v>
      </c>
      <c r="P64" s="3">
        <v>75972844.269999996</v>
      </c>
      <c r="Q64" s="3">
        <v>2883314.21</v>
      </c>
      <c r="R64" s="3">
        <v>31787751.23</v>
      </c>
      <c r="S64" s="3">
        <v>395146.36</v>
      </c>
      <c r="T64" s="3">
        <v>36429682.799999997</v>
      </c>
      <c r="U64" s="3">
        <v>1560984.34</v>
      </c>
      <c r="V64" s="3">
        <v>811486694.64999998</v>
      </c>
      <c r="W64" s="3">
        <v>10037660304.83</v>
      </c>
    </row>
    <row r="65" spans="1:23" x14ac:dyDescent="0.25">
      <c r="A65" s="2" t="s">
        <v>87</v>
      </c>
      <c r="B65" s="2" t="s">
        <v>91</v>
      </c>
      <c r="C65" s="15">
        <v>20000000</v>
      </c>
      <c r="D65" s="2" t="s">
        <v>205</v>
      </c>
      <c r="E65" s="3">
        <v>5873264302.3900003</v>
      </c>
      <c r="F65" s="3">
        <v>5749637954.9700003</v>
      </c>
      <c r="G65" s="3">
        <v>1476007674.5699999</v>
      </c>
      <c r="H65" s="3">
        <v>1902538897.8699999</v>
      </c>
      <c r="I65" s="3">
        <v>677610704.83000004</v>
      </c>
      <c r="J65" s="1" t="s">
        <v>18</v>
      </c>
      <c r="K65" s="3">
        <v>482710646.88999999</v>
      </c>
      <c r="L65" s="3">
        <v>614504989.97000003</v>
      </c>
      <c r="M65" s="3">
        <v>10361148.970000001</v>
      </c>
      <c r="N65" s="3">
        <v>44343666.409999996</v>
      </c>
      <c r="O65" s="3">
        <v>32761.65</v>
      </c>
      <c r="P65" s="3">
        <v>194660008.08000001</v>
      </c>
      <c r="Q65" s="3">
        <v>9039699.4700000007</v>
      </c>
      <c r="R65" s="3">
        <v>98110525.650000006</v>
      </c>
      <c r="S65" s="3">
        <v>0</v>
      </c>
      <c r="T65" s="3">
        <v>85878216.579999998</v>
      </c>
      <c r="U65" s="3">
        <v>94542231.129999995</v>
      </c>
      <c r="V65" s="3">
        <v>123626347.42</v>
      </c>
      <c r="W65" s="3">
        <v>17436869776.849998</v>
      </c>
    </row>
    <row r="66" spans="1:23" x14ac:dyDescent="0.25">
      <c r="A66" s="2" t="s">
        <v>87</v>
      </c>
      <c r="B66" s="2" t="s">
        <v>92</v>
      </c>
      <c r="C66" s="15">
        <v>24000000</v>
      </c>
      <c r="D66" s="2" t="s">
        <v>205</v>
      </c>
      <c r="E66" s="3">
        <v>2542317759.1599998</v>
      </c>
      <c r="F66" s="3">
        <v>1288879644.8900001</v>
      </c>
      <c r="G66" s="3">
        <v>101738972.98999999</v>
      </c>
      <c r="H66" s="3">
        <v>517297238.13999999</v>
      </c>
      <c r="I66" s="3">
        <v>274582470.82999998</v>
      </c>
      <c r="J66" s="1" t="s">
        <v>18</v>
      </c>
      <c r="K66" s="3">
        <v>151277182.28999999</v>
      </c>
      <c r="L66" s="3">
        <v>146077079.59</v>
      </c>
      <c r="M66" s="3">
        <v>1014016.44</v>
      </c>
      <c r="N66" s="3">
        <v>14955628.35</v>
      </c>
      <c r="O66" s="3">
        <v>18002.099999999999</v>
      </c>
      <c r="P66" s="3">
        <v>18529123.640000001</v>
      </c>
      <c r="Q66" s="3">
        <v>2069526.91</v>
      </c>
      <c r="R66" s="3">
        <v>8208484.3799999999</v>
      </c>
      <c r="S66" s="3">
        <v>56716.21</v>
      </c>
      <c r="T66" s="3">
        <v>23741624.23</v>
      </c>
      <c r="U66" s="3">
        <v>9242770.8699999992</v>
      </c>
      <c r="V66" s="3">
        <v>1253438114.27</v>
      </c>
      <c r="W66" s="3">
        <v>6353444355.29</v>
      </c>
    </row>
    <row r="67" spans="1:23" x14ac:dyDescent="0.25">
      <c r="A67" s="2" t="s">
        <v>87</v>
      </c>
      <c r="B67" s="2" t="s">
        <v>93</v>
      </c>
      <c r="C67" s="15">
        <v>29000000</v>
      </c>
      <c r="D67" s="2" t="s">
        <v>205</v>
      </c>
      <c r="E67" s="3">
        <v>3536037875.3699999</v>
      </c>
      <c r="F67" s="3">
        <v>3511222819.48</v>
      </c>
      <c r="G67" s="3">
        <v>926703778.17999995</v>
      </c>
      <c r="H67" s="3">
        <v>1032859339.48</v>
      </c>
      <c r="I67" s="3">
        <v>842308430.11000001</v>
      </c>
      <c r="J67" s="1" t="s">
        <v>18</v>
      </c>
      <c r="K67" s="3">
        <v>237788976.25999999</v>
      </c>
      <c r="L67" s="3">
        <v>249603689.78999999</v>
      </c>
      <c r="M67" s="3">
        <v>9453766.2200000007</v>
      </c>
      <c r="N67" s="3">
        <v>20006906.440000001</v>
      </c>
      <c r="O67" s="3">
        <v>-1219.52</v>
      </c>
      <c r="P67" s="3">
        <v>29882826.09</v>
      </c>
      <c r="Q67" s="3">
        <v>6261575.7000000002</v>
      </c>
      <c r="R67" s="3">
        <v>31675895.469999999</v>
      </c>
      <c r="S67" s="3">
        <v>86604.37</v>
      </c>
      <c r="T67" s="3">
        <v>45728576.490000002</v>
      </c>
      <c r="U67" s="3">
        <v>1000005.74</v>
      </c>
      <c r="V67" s="3">
        <v>24815055.890000001</v>
      </c>
      <c r="W67" s="3">
        <v>10505434901.559999</v>
      </c>
    </row>
    <row r="68" spans="1:23" x14ac:dyDescent="0.25">
      <c r="A68" s="2" t="s">
        <v>87</v>
      </c>
      <c r="B68" s="2" t="s">
        <v>94</v>
      </c>
      <c r="C68" s="15">
        <v>34000000</v>
      </c>
      <c r="D68" s="2" t="s">
        <v>205</v>
      </c>
      <c r="E68" s="3">
        <v>1993687635.1199999</v>
      </c>
      <c r="F68" s="3">
        <v>1340163580.1800001</v>
      </c>
      <c r="G68" s="3">
        <v>279606708.37</v>
      </c>
      <c r="H68" s="3">
        <v>507050373</v>
      </c>
      <c r="I68" s="3">
        <v>165771687.02000001</v>
      </c>
      <c r="J68" s="1" t="s">
        <v>18</v>
      </c>
      <c r="K68" s="3">
        <v>171661113.25</v>
      </c>
      <c r="L68" s="3">
        <v>100895258.90000001</v>
      </c>
      <c r="M68" s="3">
        <v>658609.68000000005</v>
      </c>
      <c r="N68" s="3">
        <v>8885998.4600000009</v>
      </c>
      <c r="O68" s="3">
        <v>12276.18</v>
      </c>
      <c r="P68" s="3">
        <v>22875539.18</v>
      </c>
      <c r="Q68" s="3">
        <v>9278261.7899999991</v>
      </c>
      <c r="R68" s="3">
        <v>9089744.8900000006</v>
      </c>
      <c r="S68" s="3">
        <v>113340.4</v>
      </c>
      <c r="T68" s="3">
        <v>27090185.390000001</v>
      </c>
      <c r="U68" s="3">
        <v>2236778.65</v>
      </c>
      <c r="V68" s="3">
        <v>653524054.94000006</v>
      </c>
      <c r="W68" s="3">
        <v>5292601145.3999996</v>
      </c>
    </row>
    <row r="69" spans="1:23" x14ac:dyDescent="0.25">
      <c r="A69" s="2" t="s">
        <v>87</v>
      </c>
      <c r="B69" s="2" t="s">
        <v>95</v>
      </c>
      <c r="C69" s="15">
        <v>38000000</v>
      </c>
      <c r="D69" s="2" t="s">
        <v>205</v>
      </c>
      <c r="E69" s="3">
        <v>2877760805.5799999</v>
      </c>
      <c r="F69" s="3">
        <v>2484133568.7199998</v>
      </c>
      <c r="G69" s="3">
        <v>700958117.41999996</v>
      </c>
      <c r="H69" s="3">
        <v>892064297.63</v>
      </c>
      <c r="I69" s="3">
        <v>326236078.60000002</v>
      </c>
      <c r="J69" s="1" t="s">
        <v>18</v>
      </c>
      <c r="K69" s="3">
        <v>201902107.49000001</v>
      </c>
      <c r="L69" s="3">
        <v>209648065.88999999</v>
      </c>
      <c r="M69" s="3">
        <v>28941874.629999999</v>
      </c>
      <c r="N69" s="3">
        <v>18471927.289999999</v>
      </c>
      <c r="O69" s="3">
        <v>51549.99</v>
      </c>
      <c r="P69" s="3">
        <v>24392210.789999999</v>
      </c>
      <c r="Q69" s="3">
        <v>279081.42</v>
      </c>
      <c r="R69" s="3">
        <v>19890334.390000001</v>
      </c>
      <c r="S69" s="3">
        <v>357937.23</v>
      </c>
      <c r="T69" s="3">
        <v>33837098.850000001</v>
      </c>
      <c r="U69" s="3">
        <v>679689.41</v>
      </c>
      <c r="V69" s="3">
        <v>393627236.86000001</v>
      </c>
      <c r="W69" s="3">
        <v>8213231982.1899996</v>
      </c>
    </row>
    <row r="70" spans="1:23" x14ac:dyDescent="0.25">
      <c r="A70" s="2" t="s">
        <v>87</v>
      </c>
      <c r="B70" s="2" t="s">
        <v>96</v>
      </c>
      <c r="C70" s="15">
        <v>42000000</v>
      </c>
      <c r="D70" s="2" t="s">
        <v>205</v>
      </c>
      <c r="E70" s="3">
        <v>2529036139.21</v>
      </c>
      <c r="F70" s="3">
        <v>2267938671.0799999</v>
      </c>
      <c r="G70" s="3">
        <v>354261374.5</v>
      </c>
      <c r="H70" s="3">
        <v>1071053813.61</v>
      </c>
      <c r="I70" s="3">
        <v>349988847.11000001</v>
      </c>
      <c r="J70" s="1" t="s">
        <v>18</v>
      </c>
      <c r="K70" s="3">
        <v>148754133.90000001</v>
      </c>
      <c r="L70" s="3">
        <v>201164637.21000001</v>
      </c>
      <c r="M70" s="3">
        <v>4916761.6399999997</v>
      </c>
      <c r="N70" s="3">
        <v>21735094.359999999</v>
      </c>
      <c r="O70" s="3">
        <v>1832</v>
      </c>
      <c r="P70" s="3">
        <v>31560682.370000001</v>
      </c>
      <c r="Q70" s="3">
        <v>3395058.58</v>
      </c>
      <c r="R70" s="3">
        <v>35448331.07</v>
      </c>
      <c r="S70" s="3">
        <v>2192</v>
      </c>
      <c r="T70" s="3">
        <v>25665949.539999999</v>
      </c>
      <c r="U70" s="3">
        <v>-850449.35</v>
      </c>
      <c r="V70" s="3">
        <v>261097468.13</v>
      </c>
      <c r="W70" s="3">
        <v>7305170536.96</v>
      </c>
    </row>
    <row r="71" spans="1:23" x14ac:dyDescent="0.25">
      <c r="A71" s="2" t="s">
        <v>87</v>
      </c>
      <c r="B71" s="2" t="s">
        <v>97</v>
      </c>
      <c r="C71" s="15">
        <v>46000000</v>
      </c>
      <c r="D71" s="2" t="s">
        <v>205</v>
      </c>
      <c r="E71" s="3">
        <v>33158793169.650002</v>
      </c>
      <c r="F71" s="3">
        <v>31008245283.740002</v>
      </c>
      <c r="G71" s="3">
        <v>8714052324.6499996</v>
      </c>
      <c r="H71" s="3">
        <v>10743707084.309999</v>
      </c>
      <c r="I71" s="3">
        <v>3362513311.3400002</v>
      </c>
      <c r="J71" s="1" t="s">
        <v>18</v>
      </c>
      <c r="K71" s="3">
        <v>1904036516.9100001</v>
      </c>
      <c r="L71" s="3">
        <v>3993921610.8000002</v>
      </c>
      <c r="M71" s="3">
        <v>30228233.309999999</v>
      </c>
      <c r="N71" s="3">
        <v>180818754.28</v>
      </c>
      <c r="O71" s="3">
        <v>1153570.23</v>
      </c>
      <c r="P71" s="3">
        <v>747122978.46000004</v>
      </c>
      <c r="Q71" s="3">
        <v>395650774.39999998</v>
      </c>
      <c r="R71" s="3">
        <v>330999794.80000001</v>
      </c>
      <c r="S71" s="3">
        <v>1855652.94</v>
      </c>
      <c r="T71" s="3">
        <v>356618275.81</v>
      </c>
      <c r="U71" s="3">
        <v>105963127.7</v>
      </c>
      <c r="V71" s="3">
        <v>2150547885.9099998</v>
      </c>
      <c r="W71" s="3">
        <v>97186228349.240005</v>
      </c>
    </row>
    <row r="72" spans="1:23" x14ac:dyDescent="0.25">
      <c r="A72" s="2" t="s">
        <v>87</v>
      </c>
      <c r="B72" s="2" t="s">
        <v>98</v>
      </c>
      <c r="C72" s="15">
        <v>54000000</v>
      </c>
      <c r="D72" s="2" t="s">
        <v>205</v>
      </c>
      <c r="E72" s="3">
        <v>1875545547.8299999</v>
      </c>
      <c r="F72" s="3">
        <v>1293443222.99</v>
      </c>
      <c r="G72" s="3">
        <v>207937759.59</v>
      </c>
      <c r="H72" s="3">
        <v>509847117.33999997</v>
      </c>
      <c r="I72" s="3">
        <v>229560468.41</v>
      </c>
      <c r="J72" s="1" t="s">
        <v>18</v>
      </c>
      <c r="K72" s="3">
        <v>124211288.84</v>
      </c>
      <c r="L72" s="3">
        <v>103533139.77</v>
      </c>
      <c r="M72" s="3">
        <v>697007.97</v>
      </c>
      <c r="N72" s="3">
        <v>11573365.15</v>
      </c>
      <c r="O72" s="3">
        <v>-29100.48</v>
      </c>
      <c r="P72" s="3">
        <v>34838447.630000003</v>
      </c>
      <c r="Q72" s="3">
        <v>1619235.17</v>
      </c>
      <c r="R72" s="3">
        <v>44142008.149999999</v>
      </c>
      <c r="S72" s="3">
        <v>293461.95</v>
      </c>
      <c r="T72" s="3">
        <v>20534695.23</v>
      </c>
      <c r="U72" s="3">
        <v>2126794.7200000002</v>
      </c>
      <c r="V72" s="3">
        <v>582102324.84000003</v>
      </c>
      <c r="W72" s="3">
        <v>5041976785.1000004</v>
      </c>
    </row>
    <row r="73" spans="1:23" x14ac:dyDescent="0.25">
      <c r="A73" s="2" t="s">
        <v>87</v>
      </c>
      <c r="B73" s="2" t="s">
        <v>99</v>
      </c>
      <c r="C73" s="15">
        <v>61000000</v>
      </c>
      <c r="D73" s="2" t="s">
        <v>205</v>
      </c>
      <c r="E73" s="3">
        <v>3095859887.4400001</v>
      </c>
      <c r="F73" s="3">
        <v>2345272025.5599999</v>
      </c>
      <c r="G73" s="3">
        <v>457359131.69999999</v>
      </c>
      <c r="H73" s="3">
        <v>963302019.35000002</v>
      </c>
      <c r="I73" s="3">
        <v>384079997.79000002</v>
      </c>
      <c r="J73" s="1" t="s">
        <v>18</v>
      </c>
      <c r="K73" s="3">
        <v>189908083.86000001</v>
      </c>
      <c r="L73" s="3">
        <v>194720712.12</v>
      </c>
      <c r="M73" s="3">
        <v>1169381.3799999999</v>
      </c>
      <c r="N73" s="3">
        <v>18521208.68</v>
      </c>
      <c r="O73" s="3">
        <v>93544.05</v>
      </c>
      <c r="P73" s="3">
        <v>40080965.579999998</v>
      </c>
      <c r="Q73" s="3">
        <v>6342933.5899999999</v>
      </c>
      <c r="R73" s="3">
        <v>38811843.939999998</v>
      </c>
      <c r="S73" s="3">
        <v>216874</v>
      </c>
      <c r="T73" s="3">
        <v>42565483.299999997</v>
      </c>
      <c r="U73" s="3">
        <v>5060701.68</v>
      </c>
      <c r="V73" s="3">
        <v>750587861.88</v>
      </c>
      <c r="W73" s="3">
        <v>8533952655.8999996</v>
      </c>
    </row>
    <row r="74" spans="1:23" x14ac:dyDescent="0.25">
      <c r="A74" s="2" t="s">
        <v>87</v>
      </c>
      <c r="B74" s="2" t="s">
        <v>100</v>
      </c>
      <c r="C74" s="15">
        <v>66000000</v>
      </c>
      <c r="D74" s="2" t="s">
        <v>205</v>
      </c>
      <c r="E74" s="3">
        <v>2637279966.77</v>
      </c>
      <c r="F74" s="3">
        <v>2237980607.5</v>
      </c>
      <c r="G74" s="3">
        <v>637716594.96000004</v>
      </c>
      <c r="H74" s="3">
        <v>797765699.48000002</v>
      </c>
      <c r="I74" s="3">
        <v>383459902.61000001</v>
      </c>
      <c r="J74" s="1" t="s">
        <v>18</v>
      </c>
      <c r="K74" s="3">
        <v>155636045.34999999</v>
      </c>
      <c r="L74" s="3">
        <v>152110116.31999999</v>
      </c>
      <c r="M74" s="3">
        <v>1899861.8</v>
      </c>
      <c r="N74" s="3">
        <v>16948023.109999999</v>
      </c>
      <c r="O74" s="3">
        <v>39469.75</v>
      </c>
      <c r="P74" s="3">
        <v>21828353.09</v>
      </c>
      <c r="Q74" s="3">
        <v>4783022.41</v>
      </c>
      <c r="R74" s="3">
        <v>25426362.09</v>
      </c>
      <c r="S74" s="3">
        <v>8200</v>
      </c>
      <c r="T74" s="3">
        <v>33038915.649999999</v>
      </c>
      <c r="U74" s="3">
        <v>2891895.14</v>
      </c>
      <c r="V74" s="3">
        <v>399299359.26999998</v>
      </c>
      <c r="W74" s="3">
        <v>7508112395.3000002</v>
      </c>
    </row>
    <row r="75" spans="1:23" x14ac:dyDescent="0.25">
      <c r="A75" s="2" t="s">
        <v>87</v>
      </c>
      <c r="B75" s="2" t="s">
        <v>101</v>
      </c>
      <c r="C75" s="15">
        <v>68000000</v>
      </c>
      <c r="D75" s="2" t="s">
        <v>205</v>
      </c>
      <c r="E75" s="3">
        <v>2721233725.4000001</v>
      </c>
      <c r="F75" s="3">
        <v>1595897318.26</v>
      </c>
      <c r="G75" s="3">
        <v>227030958.91999999</v>
      </c>
      <c r="H75" s="3">
        <v>539558171</v>
      </c>
      <c r="I75" s="3">
        <v>263489290.75999999</v>
      </c>
      <c r="J75" s="1" t="s">
        <v>18</v>
      </c>
      <c r="K75" s="3">
        <v>171647907.33000001</v>
      </c>
      <c r="L75" s="3">
        <v>234596519.15000001</v>
      </c>
      <c r="M75" s="3">
        <v>515139.15</v>
      </c>
      <c r="N75" s="3">
        <v>16775368.439999999</v>
      </c>
      <c r="O75" s="3">
        <v>-74882.399999999994</v>
      </c>
      <c r="P75" s="3">
        <v>32591346.079999998</v>
      </c>
      <c r="Q75" s="3">
        <v>1733340.19</v>
      </c>
      <c r="R75" s="3">
        <v>60112410.68</v>
      </c>
      <c r="S75" s="3">
        <v>17495067</v>
      </c>
      <c r="T75" s="3">
        <v>28815195.149999999</v>
      </c>
      <c r="U75" s="3">
        <v>-769961.17</v>
      </c>
      <c r="V75" s="3">
        <v>1125336407.1400001</v>
      </c>
      <c r="W75" s="3">
        <v>7035983321.0799999</v>
      </c>
    </row>
    <row r="76" spans="1:23" x14ac:dyDescent="0.25">
      <c r="A76" s="2" t="s">
        <v>87</v>
      </c>
      <c r="B76" s="2" t="s">
        <v>102</v>
      </c>
      <c r="C76" s="15">
        <v>28000000</v>
      </c>
      <c r="D76" s="2" t="s">
        <v>205</v>
      </c>
      <c r="E76" s="3">
        <v>3076271377.0100002</v>
      </c>
      <c r="F76" s="3">
        <v>3139447403.0500002</v>
      </c>
      <c r="G76" s="3">
        <v>692564848.41999996</v>
      </c>
      <c r="H76" s="3">
        <v>1076388022.8099999</v>
      </c>
      <c r="I76" s="3">
        <v>617548444.94000006</v>
      </c>
      <c r="J76" s="1" t="s">
        <v>18</v>
      </c>
      <c r="K76" s="3">
        <v>261038968.96000001</v>
      </c>
      <c r="L76" s="3">
        <v>235983627.00999999</v>
      </c>
      <c r="M76" s="3">
        <v>9416647.9900000002</v>
      </c>
      <c r="N76" s="3">
        <v>18865319.449999999</v>
      </c>
      <c r="O76" s="3">
        <v>43598.37</v>
      </c>
      <c r="P76" s="3">
        <v>45901535.200000003</v>
      </c>
      <c r="Q76" s="3">
        <v>30940211.399999999</v>
      </c>
      <c r="R76" s="3">
        <v>54035909.5</v>
      </c>
      <c r="S76" s="3">
        <v>293598</v>
      </c>
      <c r="T76" s="3">
        <v>68519892.409999996</v>
      </c>
      <c r="U76" s="3">
        <v>400232.14</v>
      </c>
      <c r="V76" s="3">
        <v>-63176026.039999999</v>
      </c>
      <c r="W76" s="3">
        <v>9264483610.6200008</v>
      </c>
    </row>
    <row r="77" spans="1:23" x14ac:dyDescent="0.25">
      <c r="A77" s="2" t="s">
        <v>87</v>
      </c>
      <c r="B77" s="2" t="s">
        <v>103</v>
      </c>
      <c r="C77" s="15">
        <v>70000000</v>
      </c>
      <c r="D77" s="2" t="s">
        <v>205</v>
      </c>
      <c r="E77" s="3">
        <v>2408844981.1799998</v>
      </c>
      <c r="F77" s="3">
        <v>1956871105.6099999</v>
      </c>
      <c r="G77" s="3">
        <v>-646635103.13</v>
      </c>
      <c r="H77" s="3">
        <v>1348919268.48</v>
      </c>
      <c r="I77" s="3">
        <v>444222160.63999999</v>
      </c>
      <c r="J77" s="1" t="s">
        <v>18</v>
      </c>
      <c r="K77" s="3">
        <v>233083698.13</v>
      </c>
      <c r="L77" s="3">
        <v>296104582.56999999</v>
      </c>
      <c r="M77" s="3">
        <v>13254788.23</v>
      </c>
      <c r="N77" s="3">
        <v>23151353.66</v>
      </c>
      <c r="O77" s="3">
        <v>-73.75</v>
      </c>
      <c r="P77" s="3">
        <v>104099427.73999999</v>
      </c>
      <c r="Q77" s="3">
        <v>2465820</v>
      </c>
      <c r="R77" s="3">
        <v>43223867.170000002</v>
      </c>
      <c r="S77" s="3">
        <v>47905</v>
      </c>
      <c r="T77" s="3">
        <v>43938500.649999999</v>
      </c>
      <c r="U77" s="3">
        <v>3827319.28</v>
      </c>
      <c r="V77" s="3">
        <v>451973875.56999999</v>
      </c>
      <c r="W77" s="3">
        <v>6727393477.0299997</v>
      </c>
    </row>
    <row r="78" spans="1:23" x14ac:dyDescent="0.25">
      <c r="A78" s="2" t="s">
        <v>87</v>
      </c>
      <c r="B78" s="2" t="s">
        <v>104</v>
      </c>
      <c r="C78" s="15">
        <v>78000000</v>
      </c>
      <c r="D78" s="2" t="s">
        <v>205</v>
      </c>
      <c r="E78" s="3">
        <v>3555696954.4299998</v>
      </c>
      <c r="F78" s="3">
        <v>3196616725.98</v>
      </c>
      <c r="G78" s="3">
        <v>656466711.30999994</v>
      </c>
      <c r="H78" s="3">
        <v>1419002581.5899999</v>
      </c>
      <c r="I78" s="3">
        <v>419773590.68000001</v>
      </c>
      <c r="J78" s="1" t="s">
        <v>18</v>
      </c>
      <c r="K78" s="3">
        <v>203117803.88999999</v>
      </c>
      <c r="L78" s="3">
        <v>275181633.68000001</v>
      </c>
      <c r="M78" s="3">
        <v>1285278.8500000001</v>
      </c>
      <c r="N78" s="3">
        <v>23026380.68</v>
      </c>
      <c r="O78" s="3">
        <v>48081.47</v>
      </c>
      <c r="P78" s="3">
        <v>95567666.239999995</v>
      </c>
      <c r="Q78" s="3">
        <v>5011989.28</v>
      </c>
      <c r="R78" s="3">
        <v>37725400.390000001</v>
      </c>
      <c r="S78" s="1" t="s">
        <v>18</v>
      </c>
      <c r="T78" s="3">
        <v>46516615.780000001</v>
      </c>
      <c r="U78" s="3">
        <v>8074268.3300000001</v>
      </c>
      <c r="V78" s="3">
        <v>359080228.44999999</v>
      </c>
      <c r="W78" s="3">
        <v>10302191911.030001</v>
      </c>
    </row>
    <row r="79" spans="1:23" x14ac:dyDescent="0.25">
      <c r="A79" s="2" t="s">
        <v>87</v>
      </c>
      <c r="B79" s="2" t="s">
        <v>105</v>
      </c>
      <c r="C79" s="15">
        <v>55000000</v>
      </c>
      <c r="D79" s="2" t="s">
        <v>205</v>
      </c>
      <c r="E79" s="3">
        <v>224998274.75</v>
      </c>
      <c r="F79" s="3">
        <v>120557920.09999999</v>
      </c>
      <c r="G79" s="3">
        <v>5362364.95</v>
      </c>
      <c r="H79" s="3">
        <v>42865134.229999997</v>
      </c>
      <c r="I79" s="3">
        <v>36387769.039999999</v>
      </c>
      <c r="J79" s="3">
        <v>19980863.52</v>
      </c>
      <c r="K79" s="3">
        <v>6568004.6200000001</v>
      </c>
      <c r="L79" s="3">
        <v>1948327.86</v>
      </c>
      <c r="M79" s="1" t="s">
        <v>18</v>
      </c>
      <c r="N79" s="3">
        <v>677545.06</v>
      </c>
      <c r="O79" s="1" t="s">
        <v>18</v>
      </c>
      <c r="P79" s="3">
        <v>1084307.83</v>
      </c>
      <c r="Q79" s="3">
        <v>3280475.7</v>
      </c>
      <c r="R79" s="1" t="s">
        <v>18</v>
      </c>
      <c r="S79" s="3">
        <v>171555.62</v>
      </c>
      <c r="T79" s="3">
        <v>1267209.67</v>
      </c>
      <c r="U79" s="3">
        <v>890638.08</v>
      </c>
      <c r="V79" s="3">
        <v>104440354.65000001</v>
      </c>
      <c r="W79" s="3">
        <v>570480745.67999995</v>
      </c>
    </row>
    <row r="80" spans="1:23" x14ac:dyDescent="0.25">
      <c r="A80" s="2" t="s">
        <v>87</v>
      </c>
      <c r="B80" s="2" t="s">
        <v>106</v>
      </c>
      <c r="C80" s="15">
        <v>45000000</v>
      </c>
      <c r="D80" s="2" t="s">
        <v>205</v>
      </c>
      <c r="E80" s="3">
        <v>108712483201.78</v>
      </c>
      <c r="F80" s="3">
        <v>103598685463.06</v>
      </c>
      <c r="G80" s="3">
        <v>37214959131.860001</v>
      </c>
      <c r="H80" s="3">
        <v>38390165140.900002</v>
      </c>
      <c r="I80" s="3">
        <v>2135256064.6199999</v>
      </c>
      <c r="J80" s="1" t="s">
        <v>18</v>
      </c>
      <c r="K80" s="3">
        <v>4675070274.1300001</v>
      </c>
      <c r="L80" s="3">
        <v>7076487976.2200003</v>
      </c>
      <c r="M80" s="3">
        <v>3446718.29</v>
      </c>
      <c r="N80" s="3">
        <v>238501895.59</v>
      </c>
      <c r="O80" s="3">
        <v>1023667.62</v>
      </c>
      <c r="P80" s="3">
        <v>8817219440.5400009</v>
      </c>
      <c r="Q80" s="3">
        <v>945351.42</v>
      </c>
      <c r="R80" s="3">
        <v>2266686215.4400001</v>
      </c>
      <c r="S80" s="3">
        <v>7328327.9000000004</v>
      </c>
      <c r="T80" s="3">
        <v>1523214323.3699999</v>
      </c>
      <c r="U80" s="3">
        <v>714401175.58000004</v>
      </c>
      <c r="V80" s="3">
        <v>5113797738.7200003</v>
      </c>
      <c r="W80" s="3">
        <v>320489672107.03998</v>
      </c>
    </row>
    <row r="81" spans="1:23" x14ac:dyDescent="0.25">
      <c r="A81" s="2" t="s">
        <v>107</v>
      </c>
      <c r="B81" s="2" t="s">
        <v>108</v>
      </c>
      <c r="C81" s="15">
        <v>12000000</v>
      </c>
      <c r="D81" s="2" t="s">
        <v>205</v>
      </c>
      <c r="E81" s="3">
        <v>3202752532.6999998</v>
      </c>
      <c r="F81" s="3">
        <v>2692552261.46</v>
      </c>
      <c r="G81" s="3">
        <v>476528198.41000003</v>
      </c>
      <c r="H81" s="3">
        <v>632388380.03999996</v>
      </c>
      <c r="I81" s="3">
        <v>163418830.50999999</v>
      </c>
      <c r="J81" s="1" t="s">
        <v>18</v>
      </c>
      <c r="K81" s="3">
        <v>148588532.12</v>
      </c>
      <c r="L81" s="3">
        <v>1131996903.9400001</v>
      </c>
      <c r="M81" s="3">
        <v>892452.55</v>
      </c>
      <c r="N81" s="3">
        <v>16046357.08</v>
      </c>
      <c r="O81" s="3">
        <v>13.98</v>
      </c>
      <c r="P81" s="3">
        <v>63912517.380000003</v>
      </c>
      <c r="Q81" s="3">
        <v>3665650.53</v>
      </c>
      <c r="R81" s="3">
        <v>14197472.99</v>
      </c>
      <c r="S81" s="3">
        <v>36497</v>
      </c>
      <c r="T81" s="3">
        <v>26257804.59</v>
      </c>
      <c r="U81" s="3">
        <v>4270367.17</v>
      </c>
      <c r="V81" s="3">
        <v>510200271.24000001</v>
      </c>
      <c r="W81" s="3">
        <v>9087705043.6900005</v>
      </c>
    </row>
    <row r="82" spans="1:23" x14ac:dyDescent="0.25">
      <c r="A82" s="2" t="s">
        <v>107</v>
      </c>
      <c r="B82" s="2" t="s">
        <v>109</v>
      </c>
      <c r="C82" s="15">
        <v>18000000</v>
      </c>
      <c r="D82" s="2" t="s">
        <v>205</v>
      </c>
      <c r="E82" s="3">
        <v>7263163050.7299995</v>
      </c>
      <c r="F82" s="3">
        <v>5814785131.4700003</v>
      </c>
      <c r="G82" s="3">
        <v>2337649987.7800002</v>
      </c>
      <c r="H82" s="3">
        <v>1675985332.1400001</v>
      </c>
      <c r="I82" s="3">
        <v>641189790.14999998</v>
      </c>
      <c r="J82" s="1" t="s">
        <v>18</v>
      </c>
      <c r="K82" s="3">
        <v>385734522.88</v>
      </c>
      <c r="L82" s="3">
        <v>352925817.12</v>
      </c>
      <c r="M82" s="3">
        <v>5000877.0199999996</v>
      </c>
      <c r="N82" s="3">
        <v>37542017.270000003</v>
      </c>
      <c r="O82" s="3">
        <v>137265.26</v>
      </c>
      <c r="P82" s="3">
        <v>153627783.19</v>
      </c>
      <c r="Q82" s="3">
        <v>7939854.0300000003</v>
      </c>
      <c r="R82" s="3">
        <v>55530574.119999997</v>
      </c>
      <c r="S82" s="3">
        <v>826488</v>
      </c>
      <c r="T82" s="3">
        <v>83413980.700000003</v>
      </c>
      <c r="U82" s="3">
        <v>11310787.960000001</v>
      </c>
      <c r="V82" s="3">
        <v>1448377919.26</v>
      </c>
      <c r="W82" s="3">
        <v>20275141179.080002</v>
      </c>
    </row>
    <row r="83" spans="1:23" x14ac:dyDescent="0.25">
      <c r="A83" s="2" t="s">
        <v>107</v>
      </c>
      <c r="B83" s="2" t="s">
        <v>110</v>
      </c>
      <c r="C83" s="15">
        <v>3000000</v>
      </c>
      <c r="D83" s="2" t="s">
        <v>205</v>
      </c>
      <c r="E83" s="3">
        <v>15064108080.360001</v>
      </c>
      <c r="F83" s="3">
        <v>13399946853.540001</v>
      </c>
      <c r="G83" s="3">
        <v>2793240892.8299999</v>
      </c>
      <c r="H83" s="3">
        <v>4201575235.54</v>
      </c>
      <c r="I83" s="3">
        <v>2134392008.74</v>
      </c>
      <c r="J83" s="1" t="s">
        <v>18</v>
      </c>
      <c r="K83" s="3">
        <v>1466389651.8800001</v>
      </c>
      <c r="L83" s="3">
        <v>1661971634.6600001</v>
      </c>
      <c r="M83" s="3">
        <v>14280148.199999999</v>
      </c>
      <c r="N83" s="3">
        <v>105339306.23</v>
      </c>
      <c r="O83" s="3">
        <v>21004.37</v>
      </c>
      <c r="P83" s="3">
        <v>658633291.21000004</v>
      </c>
      <c r="Q83" s="3">
        <v>18059865.440000001</v>
      </c>
      <c r="R83" s="3">
        <v>94326260.049999997</v>
      </c>
      <c r="S83" s="3">
        <v>803500</v>
      </c>
      <c r="T83" s="3">
        <v>189097652.30000001</v>
      </c>
      <c r="U83" s="3">
        <v>34654045.170000002</v>
      </c>
      <c r="V83" s="3">
        <v>1664161226.8199999</v>
      </c>
      <c r="W83" s="3">
        <v>43501000657.339996</v>
      </c>
    </row>
    <row r="84" spans="1:23" x14ac:dyDescent="0.25">
      <c r="A84" s="2" t="s">
        <v>107</v>
      </c>
      <c r="B84" s="2" t="s">
        <v>111</v>
      </c>
      <c r="C84" s="15">
        <v>79000000</v>
      </c>
      <c r="D84" s="2" t="s">
        <v>205</v>
      </c>
      <c r="E84" s="3">
        <v>1150293517.6600001</v>
      </c>
      <c r="F84" s="3">
        <v>748432928.40999997</v>
      </c>
      <c r="G84" s="3">
        <v>133766319.87</v>
      </c>
      <c r="H84" s="3">
        <v>191118790.90000001</v>
      </c>
      <c r="I84" s="3">
        <v>228425769.05000001</v>
      </c>
      <c r="J84" s="1" t="s">
        <v>18</v>
      </c>
      <c r="K84" s="3">
        <v>80450488.299999997</v>
      </c>
      <c r="L84" s="3">
        <v>41656205.859999999</v>
      </c>
      <c r="M84" s="3">
        <v>2436328.81</v>
      </c>
      <c r="N84" s="3">
        <v>7114565.5599999996</v>
      </c>
      <c r="O84" s="3">
        <v>12139</v>
      </c>
      <c r="P84" s="3">
        <v>20830970.210000001</v>
      </c>
      <c r="Q84" s="3">
        <v>678931.64</v>
      </c>
      <c r="R84" s="3">
        <v>24302384.989999998</v>
      </c>
      <c r="S84" s="3">
        <v>146418.5</v>
      </c>
      <c r="T84" s="3">
        <v>14866986.880000001</v>
      </c>
      <c r="U84" s="3">
        <v>1580017.98</v>
      </c>
      <c r="V84" s="3">
        <v>401860589.25</v>
      </c>
      <c r="W84" s="3">
        <v>3047973352.8699999</v>
      </c>
    </row>
    <row r="85" spans="1:23" x14ac:dyDescent="0.25">
      <c r="A85" s="2" t="s">
        <v>107</v>
      </c>
      <c r="B85" s="2" t="s">
        <v>112</v>
      </c>
      <c r="C85" s="15">
        <v>85000000</v>
      </c>
      <c r="D85" s="2" t="s">
        <v>205</v>
      </c>
      <c r="E85" s="3">
        <v>1029510329.48</v>
      </c>
      <c r="F85" s="3">
        <v>689860674.59000003</v>
      </c>
      <c r="G85" s="3">
        <v>154869797.78</v>
      </c>
      <c r="H85" s="3">
        <v>109597426.81999999</v>
      </c>
      <c r="I85" s="3">
        <v>58036307.140000001</v>
      </c>
      <c r="J85" s="1" t="s">
        <v>18</v>
      </c>
      <c r="K85" s="3">
        <v>31137686.370000001</v>
      </c>
      <c r="L85" s="3">
        <v>55863315.68</v>
      </c>
      <c r="M85" s="3">
        <v>77501.66</v>
      </c>
      <c r="N85" s="3">
        <v>4609935.3899999997</v>
      </c>
      <c r="O85" s="3">
        <v>233164325.78999999</v>
      </c>
      <c r="P85" s="3">
        <v>14341285.73</v>
      </c>
      <c r="Q85" s="3">
        <v>1949412.33</v>
      </c>
      <c r="R85" s="3">
        <v>4155544.4</v>
      </c>
      <c r="S85" s="3">
        <v>89600</v>
      </c>
      <c r="T85" s="3">
        <v>6589949.1799999997</v>
      </c>
      <c r="U85" s="3">
        <v>-94791614.260000005</v>
      </c>
      <c r="V85" s="3">
        <v>339649654.88999999</v>
      </c>
      <c r="W85" s="3">
        <v>2638711132.9699998</v>
      </c>
    </row>
    <row r="86" spans="1:23" x14ac:dyDescent="0.25">
      <c r="A86" s="2" t="s">
        <v>107</v>
      </c>
      <c r="B86" s="2" t="s">
        <v>113</v>
      </c>
      <c r="C86" s="15">
        <v>35000000</v>
      </c>
      <c r="D86" s="2" t="s">
        <v>205</v>
      </c>
      <c r="E86" s="3">
        <v>5600226580.96</v>
      </c>
      <c r="F86" s="3">
        <v>2567169575.77</v>
      </c>
      <c r="G86" s="3">
        <v>322191295.45999998</v>
      </c>
      <c r="H86" s="3">
        <v>1003334382.23</v>
      </c>
      <c r="I86" s="3">
        <v>436671057.94</v>
      </c>
      <c r="J86" s="1" t="s">
        <v>18</v>
      </c>
      <c r="K86" s="3">
        <v>316607379.99000001</v>
      </c>
      <c r="L86" s="3">
        <v>56536635.189999998</v>
      </c>
      <c r="M86" s="3">
        <v>22049901.129999999</v>
      </c>
      <c r="N86" s="3">
        <v>29602662.879999999</v>
      </c>
      <c r="O86" s="3">
        <v>516045.03</v>
      </c>
      <c r="P86" s="3">
        <v>182449924.56999999</v>
      </c>
      <c r="Q86" s="3">
        <v>2415262.98</v>
      </c>
      <c r="R86" s="3">
        <v>134306461.33000001</v>
      </c>
      <c r="S86" s="3">
        <v>0</v>
      </c>
      <c r="T86" s="3">
        <v>31618425.77</v>
      </c>
      <c r="U86" s="3">
        <v>6940907.1600000001</v>
      </c>
      <c r="V86" s="3">
        <v>3033057005.1900001</v>
      </c>
      <c r="W86" s="3">
        <v>13745693503.58</v>
      </c>
    </row>
    <row r="87" spans="1:23" x14ac:dyDescent="0.25">
      <c r="A87" s="2" t="s">
        <v>107</v>
      </c>
      <c r="B87" s="2" t="s">
        <v>114</v>
      </c>
      <c r="C87" s="15">
        <v>60000000</v>
      </c>
      <c r="D87" s="2" t="s">
        <v>205</v>
      </c>
      <c r="E87" s="3">
        <v>9894424083.8299999</v>
      </c>
      <c r="F87" s="3">
        <v>8160863875.1000004</v>
      </c>
      <c r="G87" s="3">
        <v>1742899170.8599999</v>
      </c>
      <c r="H87" s="3">
        <v>2995557485.0100002</v>
      </c>
      <c r="I87" s="3">
        <v>1275593115.27</v>
      </c>
      <c r="J87" s="1" t="s">
        <v>18</v>
      </c>
      <c r="K87" s="3">
        <v>851650506.38999999</v>
      </c>
      <c r="L87" s="3">
        <v>821531857.84000003</v>
      </c>
      <c r="M87" s="3">
        <v>23144992.699999999</v>
      </c>
      <c r="N87" s="3">
        <v>75062692.629999995</v>
      </c>
      <c r="O87" s="3">
        <v>12592.16</v>
      </c>
      <c r="P87" s="3">
        <v>144055033.56</v>
      </c>
      <c r="Q87" s="3">
        <v>8433320.9199999999</v>
      </c>
      <c r="R87" s="3">
        <v>87037133.280000001</v>
      </c>
      <c r="S87" s="3">
        <v>291098.78000000003</v>
      </c>
      <c r="T87" s="3">
        <v>118550460.73999999</v>
      </c>
      <c r="U87" s="3">
        <v>7521248.7199999997</v>
      </c>
      <c r="V87" s="3">
        <v>1733560208.73</v>
      </c>
      <c r="W87" s="3">
        <v>27940188876.52</v>
      </c>
    </row>
    <row r="88" spans="1:23" x14ac:dyDescent="0.25">
      <c r="A88" s="2" t="s">
        <v>107</v>
      </c>
      <c r="B88" s="2" t="s">
        <v>115</v>
      </c>
      <c r="C88" s="15">
        <v>67000000</v>
      </c>
      <c r="D88" s="2" t="s">
        <v>205</v>
      </c>
      <c r="E88" s="3">
        <v>1345781839.02</v>
      </c>
      <c r="F88" s="3">
        <v>645614212.89999998</v>
      </c>
      <c r="G88" s="3">
        <v>88835432.319999993</v>
      </c>
      <c r="H88" s="3">
        <v>229362054.90000001</v>
      </c>
      <c r="I88" s="3">
        <v>83387992.870000005</v>
      </c>
      <c r="J88" s="1" t="s">
        <v>18</v>
      </c>
      <c r="K88" s="3">
        <v>82723401.069999993</v>
      </c>
      <c r="L88" s="3">
        <v>56121098.159999996</v>
      </c>
      <c r="M88" s="3">
        <v>2060357.31</v>
      </c>
      <c r="N88" s="3">
        <v>11971223.76</v>
      </c>
      <c r="O88" s="3">
        <v>2706682.59</v>
      </c>
      <c r="P88" s="3">
        <v>49111531.340000004</v>
      </c>
      <c r="Q88" s="3">
        <v>3300130.68</v>
      </c>
      <c r="R88" s="3">
        <v>2918125.25</v>
      </c>
      <c r="S88" s="3">
        <v>36000</v>
      </c>
      <c r="T88" s="3">
        <v>17797635.57</v>
      </c>
      <c r="U88" s="3">
        <v>2112260.66</v>
      </c>
      <c r="V88" s="3">
        <v>700167626.12</v>
      </c>
      <c r="W88" s="3">
        <v>3324007604.52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88"/>
  <sheetViews>
    <sheetView zoomScale="70" zoomScaleNormal="70" workbookViewId="0"/>
  </sheetViews>
  <sheetFormatPr defaultRowHeight="15" x14ac:dyDescent="0.25"/>
  <cols>
    <col min="1" max="1" width="38.140625" bestFit="1" customWidth="1"/>
    <col min="2" max="2" width="43.140625" customWidth="1"/>
    <col min="3" max="3" width="12.28515625" bestFit="1" customWidth="1"/>
    <col min="4" max="4" width="14.28515625" bestFit="1" customWidth="1"/>
    <col min="5" max="23" width="21.5703125" style="18" customWidth="1"/>
  </cols>
  <sheetData>
    <row r="1" spans="1:23" ht="120" x14ac:dyDescent="0.25">
      <c r="A1" s="4" t="s">
        <v>116</v>
      </c>
      <c r="B1" s="4" t="s">
        <v>117</v>
      </c>
      <c r="C1" s="4" t="s">
        <v>118</v>
      </c>
      <c r="D1" s="5" t="s">
        <v>19</v>
      </c>
      <c r="E1" s="16" t="s">
        <v>0</v>
      </c>
      <c r="F1" s="16" t="s">
        <v>1</v>
      </c>
      <c r="G1" s="16" t="s">
        <v>13</v>
      </c>
      <c r="H1" s="16" t="s">
        <v>16</v>
      </c>
      <c r="I1" s="16" t="s">
        <v>14</v>
      </c>
      <c r="J1" s="16" t="s">
        <v>9</v>
      </c>
      <c r="K1" s="16" t="s">
        <v>2</v>
      </c>
      <c r="L1" s="16" t="s">
        <v>17</v>
      </c>
      <c r="M1" s="16" t="s">
        <v>15</v>
      </c>
      <c r="N1" s="16" t="s">
        <v>10</v>
      </c>
      <c r="O1" s="16" t="s">
        <v>3</v>
      </c>
      <c r="P1" s="16" t="s">
        <v>4</v>
      </c>
      <c r="Q1" s="16" t="s">
        <v>11</v>
      </c>
      <c r="R1" s="16" t="s">
        <v>5</v>
      </c>
      <c r="S1" s="16" t="s">
        <v>12</v>
      </c>
      <c r="T1" s="16" t="s">
        <v>6</v>
      </c>
      <c r="U1" s="16" t="s">
        <v>7</v>
      </c>
      <c r="V1" s="16" t="s">
        <v>8</v>
      </c>
      <c r="W1" s="16" t="s">
        <v>18</v>
      </c>
    </row>
    <row r="2" spans="1:23" x14ac:dyDescent="0.25">
      <c r="A2" s="6" t="s">
        <v>21</v>
      </c>
      <c r="B2" s="6"/>
      <c r="C2" s="6">
        <v>1</v>
      </c>
      <c r="D2" s="6"/>
      <c r="E2" s="17">
        <f ca="1">IF(OR(INDIRECT(CONCATENATE("'2018-03'!E",TEXT(MATCH($C2,'2018-03'!$C$2:$C$100,0)+1,0)))="",INDIRECT(CONCATENATE("'2018-02'!E",TEXT(MATCH($C2,'2018-02'!$C$2:$C$100,0)+1,0)))="",AND(INDIRECT(CONCATENATE("'2018-03'!E",TEXT(MATCH($C2,'2018-03'!$C$2:$C$100,0)+1,0)))="",INDIRECT(CONCATENATE("'2018-02'!E",TEXT(MATCH($C2,'2018-02'!$C$2:$C$100,0)+1,0)))="")),"Н/Д",INDIRECT(CONCATENATE("'2018-03'!E",TEXT(MATCH($C2,'2018-03'!$C$2:$C$100,0)+1,0)))-INDIRECT(CONCATENATE("'2018-02'!E",TEXT(MATCH($C2,'2018-02'!$C$2:$C$100,0)+1,0))))</f>
        <v>642768809399.46997</v>
      </c>
      <c r="F2" s="17">
        <f ca="1">IF(OR(INDIRECT(CONCATENATE("'2018-03'!F",TEXT(MATCH($C2,'2018-03'!$C$2:$C$100,0)+1,0)))="",INDIRECT(CONCATENATE("'2018-02'!F",TEXT(MATCH($C2,'2018-02'!$C$2:$C$100,0)+1,0)))="",AND(INDIRECT(CONCATENATE("'2018-03'!F",TEXT(MATCH($C2,'2018-03'!$C$2:$C$100,0)+1,0)))="",INDIRECT(CONCATENATE("'2018-02'!F",TEXT(MATCH($C2,'2018-02'!$C$2:$C$100,0)+1,0)))="")),"Н/Д",INDIRECT(CONCATENATE("'2018-03'!F",TEXT(MATCH($C2,'2018-03'!$C$2:$C$100,0)+1,0)))-INDIRECT(CONCATENATE("'2018-02'!F",TEXT(MATCH($C2,'2018-02'!$C$2:$C$100,0)+1,0))))</f>
        <v>483304347252.54999</v>
      </c>
      <c r="G2" s="17">
        <f ca="1">IF(OR(INDIRECT(CONCATENATE("'2018-03'!G",TEXT(MATCH($C2,'2018-03'!$C$2:$C$100,0)+1,0)))="",INDIRECT(CONCATENATE("'2018-02'!G",TEXT(MATCH($C2,'2018-02'!$C$2:$C$100,0)+1,0)))="",AND(INDIRECT(CONCATENATE("'2018-03'!G",TEXT(MATCH($C2,'2018-03'!$C$2:$C$100,0)+1,0)))="",INDIRECT(CONCATENATE("'2018-02'!G",TEXT(MATCH($C2,'2018-02'!$C$2:$C$100,0)+1,0)))="")),"Н/Д",INDIRECT(CONCATENATE("'2018-03'!G",TEXT(MATCH($C2,'2018-03'!$C$2:$C$100,0)+1,0)))-INDIRECT(CONCATENATE("'2018-02'!G",TEXT(MATCH($C2,'2018-02'!$C$2:$C$100,0)+1,0))))</f>
        <v>94136258467.589996</v>
      </c>
      <c r="H2" s="17">
        <f ca="1">IF(OR(INDIRECT(CONCATENATE("'2018-03'!H",TEXT(MATCH($C2,'2018-03'!$C$2:$C$100,0)+1,0)))="",INDIRECT(CONCATENATE("'2018-02'!H",TEXT(MATCH($C2,'2018-02'!$C$2:$C$100,0)+1,0)))="",AND(INDIRECT(CONCATENATE("'2018-03'!H",TEXT(MATCH($C2,'2018-03'!$C$2:$C$100,0)+1,0)))="",INDIRECT(CONCATENATE("'2018-02'!H",TEXT(MATCH($C2,'2018-02'!$C$2:$C$100,0)+1,0)))="")),"Н/Д",INDIRECT(CONCATENATE("'2018-03'!H",TEXT(MATCH($C2,'2018-03'!$C$2:$C$100,0)+1,0)))-INDIRECT(CONCATENATE("'2018-02'!H",TEXT(MATCH($C2,'2018-02'!$C$2:$C$100,0)+1,0))))</f>
        <v>258843329386.27002</v>
      </c>
      <c r="I2" s="17">
        <f ca="1">IF(OR(INDIRECT(CONCATENATE("'2018-03'!I",TEXT(MATCH($C2,'2018-03'!$C$2:$C$100,0)+1,0)))="",INDIRECT(CONCATENATE("'2018-02'!I",TEXT(MATCH($C2,'2018-02'!$C$2:$C$100,0)+1,0)))="",AND(INDIRECT(CONCATENATE("'2018-03'!I",TEXT(MATCH($C2,'2018-03'!$C$2:$C$100,0)+1,0)))="",INDIRECT(CONCATENATE("'2018-02'!I",TEXT(MATCH($C2,'2018-02'!$C$2:$C$100,0)+1,0)))="")),"Н/Д",INDIRECT(CONCATENATE("'2018-03'!I",TEXT(MATCH($C2,'2018-03'!$C$2:$C$100,0)+1,0)))-INDIRECT(CONCATENATE("'2018-02'!I",TEXT(MATCH($C2,'2018-02'!$C$2:$C$100,0)+1,0))))</f>
        <v>22767501578.82</v>
      </c>
      <c r="J2" s="17">
        <f ca="1">IF(OR(INDIRECT(CONCATENATE("'2018-03'!J",TEXT(MATCH($C2,'2018-03'!$C$2:$C$100,0)+1,0)))="",INDIRECT(CONCATENATE("'2018-02'!J",TEXT(MATCH($C2,'2018-02'!$C$2:$C$100,0)+1,0)))="",AND(INDIRECT(CONCATENATE("'2018-03'!J",TEXT(MATCH($C2,'2018-03'!$C$2:$C$100,0)+1,0)))="",INDIRECT(CONCATENATE("'2018-02'!J",TEXT(MATCH($C2,'2018-02'!$C$2:$C$100,0)+1,0)))="")),"Н/Д",INDIRECT(CONCATENATE("'2018-03'!J",TEXT(MATCH($C2,'2018-03'!$C$2:$C$100,0)+1,0)))-INDIRECT(CONCATENATE("'2018-02'!J",TEXT(MATCH($C2,'2018-02'!$C$2:$C$100,0)+1,0))))</f>
        <v>33794944.180000007</v>
      </c>
      <c r="K2" s="17">
        <f ca="1">IF(OR(INDIRECT(CONCATENATE("'2018-03'!K",TEXT(MATCH($C2,'2018-03'!$C$2:$C$100,0)+1,0)))="",INDIRECT(CONCATENATE("'2018-02'!K",TEXT(MATCH($C2,'2018-02'!$C$2:$C$100,0)+1,0)))="",AND(INDIRECT(CONCATENATE("'2018-03'!K",TEXT(MATCH($C2,'2018-03'!$C$2:$C$100,0)+1,0)))="",INDIRECT(CONCATENATE("'2018-02'!K",TEXT(MATCH($C2,'2018-02'!$C$2:$C$100,0)+1,0)))="")),"Н/Д",INDIRECT(CONCATENATE("'2018-03'!K",TEXT(MATCH($C2,'2018-03'!$C$2:$C$100,0)+1,0)))-INDIRECT(CONCATENATE("'2018-02'!K",TEXT(MATCH($C2,'2018-02'!$C$2:$C$100,0)+1,0))))</f>
        <v>17151213640.969997</v>
      </c>
      <c r="L2" s="17">
        <f ca="1">IF(OR(INDIRECT(CONCATENATE("'2018-03'!L",TEXT(MATCH($C2,'2018-03'!$C$2:$C$100,0)+1,0)))="",INDIRECT(CONCATENATE("'2018-02'!L",TEXT(MATCH($C2,'2018-02'!$C$2:$C$100,0)+1,0)))="",AND(INDIRECT(CONCATENATE("'2018-03'!L",TEXT(MATCH($C2,'2018-03'!$C$2:$C$100,0)+1,0)))="",INDIRECT(CONCATENATE("'2018-02'!L",TEXT(MATCH($C2,'2018-02'!$C$2:$C$100,0)+1,0)))="")),"Н/Д",INDIRECT(CONCATENATE("'2018-03'!L",TEXT(MATCH($C2,'2018-03'!$C$2:$C$100,0)+1,0)))-INDIRECT(CONCATENATE("'2018-02'!L",TEXT(MATCH($C2,'2018-02'!$C$2:$C$100,0)+1,0))))</f>
        <v>37127819019.87001</v>
      </c>
      <c r="M2" s="17">
        <f ca="1">IF(OR(INDIRECT(CONCATENATE("'2018-03'!M",TEXT(MATCH($C2,'2018-03'!$C$2:$C$100,0)+1,0)))="",INDIRECT(CONCATENATE("'2018-02'!M",TEXT(MATCH($C2,'2018-02'!$C$2:$C$100,0)+1,0)))="",AND(INDIRECT(CONCATENATE("'2018-03'!M",TEXT(MATCH($C2,'2018-03'!$C$2:$C$100,0)+1,0)))="",INDIRECT(CONCATENATE("'2018-02'!M",TEXT(MATCH($C2,'2018-02'!$C$2:$C$100,0)+1,0)))="")),"Н/Д",INDIRECT(CONCATENATE("'2018-03'!M",TEXT(MATCH($C2,'2018-03'!$C$2:$C$100,0)+1,0)))-INDIRECT(CONCATENATE("'2018-02'!M",TEXT(MATCH($C2,'2018-02'!$C$2:$C$100,0)+1,0))))</f>
        <v>4726127151.1599998</v>
      </c>
      <c r="N2" s="17">
        <f ca="1">IF(OR(INDIRECT(CONCATENATE("'2018-03'!N",TEXT(MATCH($C2,'2018-03'!$C$2:$C$100,0)+1,0)))="",INDIRECT(CONCATENATE("'2018-02'!N",TEXT(MATCH($C2,'2018-02'!$C$2:$C$100,0)+1,0)))="",AND(INDIRECT(CONCATENATE("'2018-03'!N",TEXT(MATCH($C2,'2018-03'!$C$2:$C$100,0)+1,0)))="",INDIRECT(CONCATENATE("'2018-02'!N",TEXT(MATCH($C2,'2018-02'!$C$2:$C$100,0)+1,0)))="")),"Н/Д",INDIRECT(CONCATENATE("'2018-03'!N",TEXT(MATCH($C2,'2018-03'!$C$2:$C$100,0)+1,0)))-INDIRECT(CONCATENATE("'2018-02'!NE",TEXT(MATCH($C2,'2018-02'!$C$2:$C$100,0)+1,0))))</f>
        <v>6039529737.1999998</v>
      </c>
      <c r="O2" s="17">
        <f ca="1">IF(OR(INDIRECT(CONCATENATE("'2018-03'!O",TEXT(MATCH($C2,'2018-03'!$C$2:$C$100,0)+1,0)))="",INDIRECT(CONCATENATE("'2018-02'!O",TEXT(MATCH($C2,'2018-02'!$C$2:$C$100,0)+1,0)))="",AND(INDIRECT(CONCATENATE("'2018-03'!O",TEXT(MATCH($C2,'2018-03'!$C$2:$C$100,0)+1,0)))="",INDIRECT(CONCATENATE("'2018-02'!O",TEXT(MATCH($C2,'2018-02'!$C$2:$C$100,0)+1,0)))="")),"Н/Д",INDIRECT(CONCATENATE("'2018-03'!O",TEXT(MATCH($C2,'2018-03'!$C$2:$C$100,0)+1,0)))-INDIRECT(CONCATENATE("'2018-02'!O",TEXT(MATCH($C2,'2018-02'!$C$2:$C$100,0)+1,0))))</f>
        <v>1947088.8599999845</v>
      </c>
      <c r="P2" s="17">
        <f ca="1">IF(OR(INDIRECT(CONCATENATE("'2018-03'!P",TEXT(MATCH($C2,'2018-03'!$C$2:$C$100,0)+1,0)))="",INDIRECT(CONCATENATE("'2018-02'!P",TEXT(MATCH($C2,'2018-02'!$C$2:$C$100,0)+1,0)))="",AND(INDIRECT(CONCATENATE("'2018-03'!P",TEXT(MATCH($C2,'2018-03'!$C$2:$C$100,0)+1,0)))="",INDIRECT(CONCATENATE("'2018-02'!P",TEXT(MATCH($C2,'2018-02'!$C$2:$C$100,0)+1,0)))="")),"Н/Д",INDIRECT(CONCATENATE("'2018-03'!P",TEXT(MATCH($C2,'2018-03'!$C$2:$C$100,0)+1,0)))-INDIRECT(CONCATENATE("'2018-02'!P",TEXT(MATCH($C2,'2018-02'!$C$2:$C$100,0)+1,0))))</f>
        <v>17191445404.41</v>
      </c>
      <c r="Q2" s="17">
        <f ca="1">IF(OR(INDIRECT(CONCATENATE("'2018-03'!Q",TEXT(MATCH($C2,'2018-03'!$C$2:$C$100,0)+1,0)))="",INDIRECT(CONCATENATE("'2018-02'!Q",TEXT(MATCH($C2,'2018-02'!$C$2:$C$100,0)+1,0)))="",AND(INDIRECT(CONCATENATE("'2018-03'!Q",TEXT(MATCH($C2,'2018-03'!$C$2:$C$100,0)+1,0)))="",INDIRECT(CONCATENATE("'2018-02'!Q",TEXT(MATCH($C2,'2018-02'!$C$2:$C$100,0)+1,0)))="")),"Н/Д",INDIRECT(CONCATENATE("'2018-03'!Q",TEXT(MATCH($C2,'2018-03'!$C$2:$C$100,0)+1,0)))-INDIRECT(CONCATENATE("'2018-02'!Q",TEXT(MATCH($C2,'2018-02'!$C$2:$C$100,0)+1,0))))</f>
        <v>3133544316.2700005</v>
      </c>
      <c r="R2" s="17">
        <f ca="1">IF(OR(INDIRECT(CONCATENATE("'2018-03'!R",TEXT(MATCH($C2,'2018-03'!$C$2:$C$100,0)+1,0)))="",INDIRECT(CONCATENATE("'2018-02'!R",TEXT(MATCH($C2,'2018-02'!$C$2:$C$100,0)+1,0)))="",AND(INDIRECT(CONCATENATE("'2018-03'!R",TEXT(MATCH($C2,'2018-03'!$C$2:$C$100,0)+1,0)))="",INDIRECT(CONCATENATE("'2018-02'!R",TEXT(MATCH($C2,'2018-02'!$C$2:$C$100,0)+1,0)))="")),"Н/Д",INDIRECT(CONCATENATE("'2018-03'!R",TEXT(MATCH($C2,'2018-03'!$C$2:$C$100,0)+1,0)))-INDIRECT(CONCATENATE("'2018-02'!R",TEXT(MATCH($C2,'2018-02'!$C$2:$C$100,0)+1,0))))</f>
        <v>10912700873.190002</v>
      </c>
      <c r="S2" s="17">
        <f ca="1">IF(OR(INDIRECT(CONCATENATE("'2018-03'!S",TEXT(MATCH($C2,'2018-03'!$C$2:$C$100,0)+1,0)))="",INDIRECT(CONCATENATE("'2018-02'!S",TEXT(MATCH($C2,'2018-02'!$C$2:$C$100,0)+1,0)))="",AND(INDIRECT(CONCATENATE("'2018-03'!S",TEXT(MATCH($C2,'2018-03'!$C$2:$C$100,0)+1,0)))="",INDIRECT(CONCATENATE("'2018-02'!S",TEXT(MATCH($C2,'2018-02'!$C$2:$C$100,0)+1,0)))="")),"Н/Д",INDIRECT(CONCATENATE("'2018-03'!S",TEXT(MATCH($C2,'2018-03'!$C$2:$C$100,0)+1,0)))-INDIRECT(CONCATENATE("'2018-02'!S",TEXT(MATCH($C2,'2018-02'!$C$2:$C$100,0)+1,0))))</f>
        <v>78308950.150000006</v>
      </c>
      <c r="T2" s="17">
        <f ca="1">IF(OR(INDIRECT(CONCATENATE("'2018-03'!T",TEXT(MATCH($C2,'2018-03'!$C$2:$C$100,0)+1,0)))="",INDIRECT(CONCATENATE("'2018-02'!T",TEXT(MATCH($C2,'2018-02'!$C$2:$C$100,0)+1,0)))="",AND(INDIRECT(CONCATENATE("'2018-03'!T",TEXT(MATCH($C2,'2018-03'!$C$2:$C$100,0)+1,0)))="",INDIRECT(CONCATENATE("'2018-02'!T",TEXT(MATCH($C2,'2018-02'!$C$2:$C$100,0)+1,0)))="")),"Н/Д",INDIRECT(CONCATENATE("'2018-03'!T",TEXT(MATCH($C2,'2018-03'!$C$2:$C$100,0)+1,0)))-INDIRECT(CONCATENATE("'2018-02'!T",TEXT(MATCH($C2,'2018-02'!$C$2:$C$100,0)+1,0))))</f>
        <v>7518469988.0499992</v>
      </c>
      <c r="U2" s="17">
        <f ca="1">IF(OR(INDIRECT(CONCATENATE("'2018-03'!U",TEXT(MATCH($C2,'2018-03'!$C$2:$C$100,0)+1,0)))="",INDIRECT(CONCATENATE("'2018-02'!U",TEXT(MATCH($C2,'2018-02'!$C$2:$C$100,0)+1,0)))="",AND(INDIRECT(CONCATENATE("'2018-03'!U",TEXT(MATCH($C2,'2018-03'!$C$2:$C$100,0)+1,0)))="",INDIRECT(CONCATENATE("'2018-02'!U",TEXT(MATCH($C2,'2018-02'!$C$2:$C$100,0)+1,0)))="")),"Н/Д",INDIRECT(CONCATENATE("'2018-03'!U",TEXT(MATCH($C2,'2018-03'!$C$2:$C$100,0)+1,0)))-INDIRECT(CONCATENATE("'2018-02'!U",TEXT(MATCH($C2,'2018-02'!$C$2:$C$100,0)+1,0))))</f>
        <v>2045511529.0799999</v>
      </c>
      <c r="V2" s="17">
        <f ca="1">IF(OR(INDIRECT(CONCATENATE("'2018-03'!V",TEXT(MATCH($C2,'2018-03'!$C$2:$C$100,0)+1,0)))="",INDIRECT(CONCATENATE("'2018-02'!V",TEXT(MATCH($C2,'2018-02'!$C$2:$C$100,0)+1,0)))="",AND(INDIRECT(CONCATENATE("'2018-03'!V",TEXT(MATCH($C2,'2018-03'!$C$2:$C$100,0)+1,0)))="",INDIRECT(CONCATENATE("'2018-02'!V",TEXT(MATCH($C2,'2018-02'!$C$2:$C$100,0)+1,0)))="")),"Н/Д",INDIRECT(CONCATENATE("'2018-03'!V",TEXT(MATCH($C2,'2018-03'!$C$2:$C$100,0)+1,0)))-INDIRECT(CONCATENATE("'2018-02'!V",TEXT(MATCH($C2,'2018-02'!$C$2:$C$100,0)+1,0))))</f>
        <v>119978958107.77998</v>
      </c>
      <c r="W2" s="17">
        <f ca="1">IF(OR(INDIRECT(CONCATENATE("'2018-03'!W",TEXT(MATCH($C2,'2018-03'!$C$2:$C$100,0)+1,0)))="",INDIRECT(CONCATENATE("'2018-02'!W",TEXT(MATCH($C2,'2018-02'!$C$2:$C$100,0)+1,0)))="",AND(INDIRECT(CONCATENATE("'2018-03'!W",TEXT(MATCH($C2,'2018-03'!$C$2:$C$100,0)+1,0)))="",INDIRECT(CONCATENATE("'2018-02'!W",TEXT(MATCH($C2,'2018-02'!$C$2:$C$100,0)+1,0)))="")),"Н/Д",INDIRECT(CONCATENATE("'2018-03'!W",TEXT(MATCH($C2,'2018-03'!$C$2:$C$100,0)+1,0)))-INDIRECT(CONCATENATE("'2018-02'!W",TEXT(MATCH($C2,'2018-02'!$C$2:$C$100,0)+1,0))))</f>
        <v>1725114604474.9001</v>
      </c>
    </row>
    <row r="3" spans="1:23" x14ac:dyDescent="0.25">
      <c r="A3" s="2" t="s">
        <v>22</v>
      </c>
      <c r="B3" s="2" t="s">
        <v>23</v>
      </c>
      <c r="C3" s="15">
        <v>10000000</v>
      </c>
      <c r="D3" s="2" t="s">
        <v>206</v>
      </c>
      <c r="E3" s="17">
        <f ca="1">IF(OR(INDIRECT(CONCATENATE("'2018-03'!E",TEXT(MATCH($C3,'2018-03'!$C$2:$C$100,0)+1,0)))="",INDIRECT(CONCATENATE("'2018-02'!E",TEXT(MATCH($C3,'2018-02'!$C$2:$C$100,0)+1,0)))="",AND(INDIRECT(CONCATENATE("'2018-03'!E",TEXT(MATCH($C3,'2018-03'!$C$2:$C$100,0)+1,0)))="",INDIRECT(CONCATENATE("'2018-02'!E",TEXT(MATCH($C3,'2018-02'!$C$2:$C$100,0)+1,0)))="")),"Н/Д",INDIRECT(CONCATENATE("'2018-03'!E",TEXT(MATCH($C3,'2018-03'!$C$2:$C$100,0)+1,0)))-INDIRECT(CONCATENATE("'2018-02'!E",TEXT(MATCH($C3,'2018-02'!$C$2:$C$100,0)+1,0))))</f>
        <v>2980096809.0300002</v>
      </c>
      <c r="F3" s="17">
        <f ca="1">IF(OR(INDIRECT(CONCATENATE("'2018-03'!F",TEXT(MATCH($C3,'2018-03'!$C$2:$C$100,0)+1,0)))="",INDIRECT(CONCATENATE("'2018-02'!F",TEXT(MATCH($C3,'2018-02'!$C$2:$C$100,0)+1,0)))="",AND(INDIRECT(CONCATENATE("'2018-03'!F",TEXT(MATCH($C3,'2018-03'!$C$2:$C$100,0)+1,0)))="",INDIRECT(CONCATENATE("'2018-02'!F",TEXT(MATCH($C3,'2018-02'!$C$2:$C$100,0)+1,0)))="")),"Н/Д",INDIRECT(CONCATENATE("'2018-03'!F",TEXT(MATCH($C3,'2018-03'!$C$2:$C$100,0)+1,0)))-INDIRECT(CONCATENATE("'2018-02'!F",TEXT(MATCH($C3,'2018-02'!$C$2:$C$100,0)+1,0))))</f>
        <v>2285172953.3999996</v>
      </c>
      <c r="G3" s="17">
        <f ca="1">IF(OR(INDIRECT(CONCATENATE("'2018-03'!G",TEXT(MATCH($C3,'2018-03'!$C$2:$C$100,0)+1,0)))="",INDIRECT(CONCATENATE("'2018-02'!G",TEXT(MATCH($C3,'2018-02'!$C$2:$C$100,0)+1,0)))="",AND(INDIRECT(CONCATENATE("'2018-03'!G",TEXT(MATCH($C3,'2018-03'!$C$2:$C$100,0)+1,0)))="",INDIRECT(CONCATENATE("'2018-02'!G",TEXT(MATCH($C3,'2018-02'!$C$2:$C$100,0)+1,0)))="")),"Н/Д",INDIRECT(CONCATENATE("'2018-03'!G",TEXT(MATCH($C3,'2018-03'!$C$2:$C$100,0)+1,0)))-INDIRECT(CONCATENATE("'2018-02'!G",TEXT(MATCH($C3,'2018-02'!$C$2:$C$100,0)+1,0))))</f>
        <v>304771552.74000001</v>
      </c>
      <c r="H3" s="17">
        <f ca="1">IF(OR(INDIRECT(CONCATENATE("'2018-03'!H",TEXT(MATCH($C3,'2018-03'!$C$2:$C$100,0)+1,0)))="",INDIRECT(CONCATENATE("'2018-02'!H",TEXT(MATCH($C3,'2018-02'!$C$2:$C$100,0)+1,0)))="",AND(INDIRECT(CONCATENATE("'2018-03'!H",TEXT(MATCH($C3,'2018-03'!$C$2:$C$100,0)+1,0)))="",INDIRECT(CONCATENATE("'2018-02'!H",TEXT(MATCH($C3,'2018-02'!$C$2:$C$100,0)+1,0)))="")),"Н/Д",INDIRECT(CONCATENATE("'2018-03'!H",TEXT(MATCH($C3,'2018-03'!$C$2:$C$100,0)+1,0)))-INDIRECT(CONCATENATE("'2018-02'!H",TEXT(MATCH($C3,'2018-02'!$C$2:$C$100,0)+1,0))))</f>
        <v>1430814994.1000001</v>
      </c>
      <c r="I3" s="17">
        <f ca="1">IF(OR(INDIRECT(CONCATENATE("'2018-03'!I",TEXT(MATCH($C3,'2018-03'!$C$2:$C$100,0)+1,0)))="",INDIRECT(CONCATENATE("'2018-02'!I",TEXT(MATCH($C3,'2018-02'!$C$2:$C$100,0)+1,0)))="",AND(INDIRECT(CONCATENATE("'2018-03'!I",TEXT(MATCH($C3,'2018-03'!$C$2:$C$100,0)+1,0)))="",INDIRECT(CONCATENATE("'2018-02'!I",TEXT(MATCH($C3,'2018-02'!$C$2:$C$100,0)+1,0)))="")),"Н/Д",INDIRECT(CONCATENATE("'2018-03'!I",TEXT(MATCH($C3,'2018-03'!$C$2:$C$100,0)+1,0)))-INDIRECT(CONCATENATE("'2018-02'!I",TEXT(MATCH($C3,'2018-02'!$C$2:$C$100,0)+1,0))))</f>
        <v>83264154.310000002</v>
      </c>
      <c r="J3" s="17" t="str">
        <f ca="1">IF(OR(INDIRECT(CONCATENATE("'2018-03'!J",TEXT(MATCH($C3,'2018-03'!$C$2:$C$100,0)+1,0)))="",INDIRECT(CONCATENATE("'2018-02'!J",TEXT(MATCH($C3,'2018-02'!$C$2:$C$100,0)+1,0)))="",AND(INDIRECT(CONCATENATE("'2018-03'!J",TEXT(MATCH($C3,'2018-03'!$C$2:$C$100,0)+1,0)))="",INDIRECT(CONCATENATE("'2018-02'!J",TEXT(MATCH($C3,'2018-02'!$C$2:$C$100,0)+1,0)))="")),"Н/Д",INDIRECT(CONCATENATE("'2018-03'!J",TEXT(MATCH($C3,'2018-03'!$C$2:$C$100,0)+1,0)))-INDIRECT(CONCATENATE("'2018-02'!J",TEXT(MATCH($C3,'2018-02'!$C$2:$C$100,0)+1,0))))</f>
        <v>Н/Д</v>
      </c>
      <c r="K3" s="17">
        <f ca="1">IF(OR(INDIRECT(CONCATENATE("'2018-03'!K",TEXT(MATCH($C3,'2018-03'!$C$2:$C$100,0)+1,0)))="",INDIRECT(CONCATENATE("'2018-02'!K",TEXT(MATCH($C3,'2018-02'!$C$2:$C$100,0)+1,0)))="",AND(INDIRECT(CONCATENATE("'2018-03'!K",TEXT(MATCH($C3,'2018-03'!$C$2:$C$100,0)+1,0)))="",INDIRECT(CONCATENATE("'2018-02'!K",TEXT(MATCH($C3,'2018-02'!$C$2:$C$100,0)+1,0)))="")),"Н/Д",INDIRECT(CONCATENATE("'2018-03'!K",TEXT(MATCH($C3,'2018-03'!$C$2:$C$100,0)+1,0)))-INDIRECT(CONCATENATE("'2018-02'!K",TEXT(MATCH($C3,'2018-02'!$C$2:$C$100,0)+1,0))))</f>
        <v>87397642.900000036</v>
      </c>
      <c r="L3" s="17">
        <f ca="1">IF(OR(INDIRECT(CONCATENATE("'2018-03'!L",TEXT(MATCH($C3,'2018-03'!$C$2:$C$100,0)+1,0)))="",INDIRECT(CONCATENATE("'2018-02'!L",TEXT(MATCH($C3,'2018-02'!$C$2:$C$100,0)+1,0)))="",AND(INDIRECT(CONCATENATE("'2018-03'!L",TEXT(MATCH($C3,'2018-03'!$C$2:$C$100,0)+1,0)))="",INDIRECT(CONCATENATE("'2018-02'!L",TEXT(MATCH($C3,'2018-02'!$C$2:$C$100,0)+1,0)))="")),"Н/Д",INDIRECT(CONCATENATE("'2018-03'!L",TEXT(MATCH($C3,'2018-03'!$C$2:$C$100,0)+1,0)))-INDIRECT(CONCATENATE("'2018-02'!L",TEXT(MATCH($C3,'2018-02'!$C$2:$C$100,0)+1,0))))</f>
        <v>142281794.95999998</v>
      </c>
      <c r="M3" s="17">
        <f ca="1">IF(OR(INDIRECT(CONCATENATE("'2018-03'!M",TEXT(MATCH($C3,'2018-03'!$C$2:$C$100,0)+1,0)))="",INDIRECT(CONCATENATE("'2018-02'!M",TEXT(MATCH($C3,'2018-02'!$C$2:$C$100,0)+1,0)))="",AND(INDIRECT(CONCATENATE("'2018-03'!M",TEXT(MATCH($C3,'2018-03'!$C$2:$C$100,0)+1,0)))="",INDIRECT(CONCATENATE("'2018-02'!M",TEXT(MATCH($C3,'2018-02'!$C$2:$C$100,0)+1,0)))="")),"Н/Д",INDIRECT(CONCATENATE("'2018-03'!M",TEXT(MATCH($C3,'2018-03'!$C$2:$C$100,0)+1,0)))-INDIRECT(CONCATENATE("'2018-02'!M",TEXT(MATCH($C3,'2018-02'!$C$2:$C$100,0)+1,0))))</f>
        <v>38447342.739999995</v>
      </c>
      <c r="N3" s="17">
        <f ca="1">IF(OR(INDIRECT(CONCATENATE("'2018-03'!N",TEXT(MATCH($C3,'2018-03'!$C$2:$C$100,0)+1,0)))="",INDIRECT(CONCATENATE("'2018-02'!N",TEXT(MATCH($C3,'2018-02'!$C$2:$C$100,0)+1,0)))="",AND(INDIRECT(CONCATENATE("'2018-03'!N",TEXT(MATCH($C3,'2018-03'!$C$2:$C$100,0)+1,0)))="",INDIRECT(CONCATENATE("'2018-02'!N",TEXT(MATCH($C3,'2018-02'!$C$2:$C$100,0)+1,0)))="")),"Н/Д",INDIRECT(CONCATENATE("'2018-03'!N",TEXT(MATCH($C3,'2018-03'!$C$2:$C$100,0)+1,0)))-INDIRECT(CONCATENATE("'2018-02'!NE",TEXT(MATCH($C3,'2018-02'!$C$2:$C$100,0)+1,0))))</f>
        <v>39617054.030000001</v>
      </c>
      <c r="O3" s="17" t="str">
        <f ca="1">IF(OR(INDIRECT(CONCATENATE("'2018-03'!O",TEXT(MATCH($C3,'2018-03'!$C$2:$C$100,0)+1,0)))="",INDIRECT(CONCATENATE("'2018-02'!O",TEXT(MATCH($C3,'2018-02'!$C$2:$C$100,0)+1,0)))="",AND(INDIRECT(CONCATENATE("'2018-03'!O",TEXT(MATCH($C3,'2018-03'!$C$2:$C$100,0)+1,0)))="",INDIRECT(CONCATENATE("'2018-02'!O",TEXT(MATCH($C3,'2018-02'!$C$2:$C$100,0)+1,0)))="")),"Н/Д",INDIRECT(CONCATENATE("'2018-03'!O",TEXT(MATCH($C3,'2018-03'!$C$2:$C$100,0)+1,0)))-INDIRECT(CONCATENATE("'2018-02'!O",TEXT(MATCH($C3,'2018-02'!$C$2:$C$100,0)+1,0))))</f>
        <v>Н/Д</v>
      </c>
      <c r="P3" s="17">
        <f ca="1">IF(OR(INDIRECT(CONCATENATE("'2018-03'!P",TEXT(MATCH($C3,'2018-03'!$C$2:$C$100,0)+1,0)))="",INDIRECT(CONCATENATE("'2018-02'!P",TEXT(MATCH($C3,'2018-02'!$C$2:$C$100,0)+1,0)))="",AND(INDIRECT(CONCATENATE("'2018-03'!P",TEXT(MATCH($C3,'2018-03'!$C$2:$C$100,0)+1,0)))="",INDIRECT(CONCATENATE("'2018-02'!P",TEXT(MATCH($C3,'2018-02'!$C$2:$C$100,0)+1,0)))="")),"Н/Д",INDIRECT(CONCATENATE("'2018-03'!P",TEXT(MATCH($C3,'2018-03'!$C$2:$C$100,0)+1,0)))-INDIRECT(CONCATENATE("'2018-02'!P",TEXT(MATCH($C3,'2018-02'!$C$2:$C$100,0)+1,0))))</f>
        <v>63162396.969999999</v>
      </c>
      <c r="Q3" s="17">
        <f ca="1">IF(OR(INDIRECT(CONCATENATE("'2018-03'!Q",TEXT(MATCH($C3,'2018-03'!$C$2:$C$100,0)+1,0)))="",INDIRECT(CONCATENATE("'2018-02'!Q",TEXT(MATCH($C3,'2018-02'!$C$2:$C$100,0)+1,0)))="",AND(INDIRECT(CONCATENATE("'2018-03'!Q",TEXT(MATCH($C3,'2018-03'!$C$2:$C$100,0)+1,0)))="",INDIRECT(CONCATENATE("'2018-02'!Q",TEXT(MATCH($C3,'2018-02'!$C$2:$C$100,0)+1,0)))="")),"Н/Д",INDIRECT(CONCATENATE("'2018-03'!Q",TEXT(MATCH($C3,'2018-03'!$C$2:$C$100,0)+1,0)))-INDIRECT(CONCATENATE("'2018-02'!Q",TEXT(MATCH($C3,'2018-02'!$C$2:$C$100,0)+1,0))))</f>
        <v>30949364.189999998</v>
      </c>
      <c r="R3" s="17">
        <f ca="1">IF(OR(INDIRECT(CONCATENATE("'2018-03'!R",TEXT(MATCH($C3,'2018-03'!$C$2:$C$100,0)+1,0)))="",INDIRECT(CONCATENATE("'2018-02'!R",TEXT(MATCH($C3,'2018-02'!$C$2:$C$100,0)+1,0)))="",AND(INDIRECT(CONCATENATE("'2018-03'!R",TEXT(MATCH($C3,'2018-03'!$C$2:$C$100,0)+1,0)))="",INDIRECT(CONCATENATE("'2018-02'!R",TEXT(MATCH($C3,'2018-02'!$C$2:$C$100,0)+1,0)))="")),"Н/Д",INDIRECT(CONCATENATE("'2018-03'!R",TEXT(MATCH($C3,'2018-03'!$C$2:$C$100,0)+1,0)))-INDIRECT(CONCATENATE("'2018-02'!R",TEXT(MATCH($C3,'2018-02'!$C$2:$C$100,0)+1,0))))</f>
        <v>22265962.41</v>
      </c>
      <c r="S3" s="17">
        <f ca="1">IF(OR(INDIRECT(CONCATENATE("'2018-03'!S",TEXT(MATCH($C3,'2018-03'!$C$2:$C$100,0)+1,0)))="",INDIRECT(CONCATENATE("'2018-02'!S",TEXT(MATCH($C3,'2018-02'!$C$2:$C$100,0)+1,0)))="",AND(INDIRECT(CONCATENATE("'2018-03'!S",TEXT(MATCH($C3,'2018-03'!$C$2:$C$100,0)+1,0)))="",INDIRECT(CONCATENATE("'2018-02'!S",TEXT(MATCH($C3,'2018-02'!$C$2:$C$100,0)+1,0)))="")),"Н/Д",INDIRECT(CONCATENATE("'2018-03'!S",TEXT(MATCH($C3,'2018-03'!$C$2:$C$100,0)+1,0)))-INDIRECT(CONCATENATE("'2018-02'!S",TEXT(MATCH($C3,'2018-02'!$C$2:$C$100,0)+1,0))))</f>
        <v>919929.21</v>
      </c>
      <c r="T3" s="17">
        <f ca="1">IF(OR(INDIRECT(CONCATENATE("'2018-03'!T",TEXT(MATCH($C3,'2018-03'!$C$2:$C$100,0)+1,0)))="",INDIRECT(CONCATENATE("'2018-02'!T",TEXT(MATCH($C3,'2018-02'!$C$2:$C$100,0)+1,0)))="",AND(INDIRECT(CONCATENATE("'2018-03'!T",TEXT(MATCH($C3,'2018-03'!$C$2:$C$100,0)+1,0)))="",INDIRECT(CONCATENATE("'2018-02'!T",TEXT(MATCH($C3,'2018-02'!$C$2:$C$100,0)+1,0)))="")),"Н/Д",INDIRECT(CONCATENATE("'2018-03'!T",TEXT(MATCH($C3,'2018-03'!$C$2:$C$100,0)+1,0)))-INDIRECT(CONCATENATE("'2018-02'!T",TEXT(MATCH($C3,'2018-02'!$C$2:$C$100,0)+1,0))))</f>
        <v>31887531.640000004</v>
      </c>
      <c r="U3" s="17">
        <f ca="1">IF(OR(INDIRECT(CONCATENATE("'2018-03'!U",TEXT(MATCH($C3,'2018-03'!$C$2:$C$100,0)+1,0)))="",INDIRECT(CONCATENATE("'2018-02'!U",TEXT(MATCH($C3,'2018-02'!$C$2:$C$100,0)+1,0)))="",AND(INDIRECT(CONCATENATE("'2018-03'!U",TEXT(MATCH($C3,'2018-03'!$C$2:$C$100,0)+1,0)))="",INDIRECT(CONCATENATE("'2018-02'!U",TEXT(MATCH($C3,'2018-02'!$C$2:$C$100,0)+1,0)))="")),"Н/Д",INDIRECT(CONCATENATE("'2018-03'!U",TEXT(MATCH($C3,'2018-03'!$C$2:$C$100,0)+1,0)))-INDIRECT(CONCATENATE("'2018-02'!U",TEXT(MATCH($C3,'2018-02'!$C$2:$C$100,0)+1,0))))</f>
        <v>1592329.2599999998</v>
      </c>
      <c r="V3" s="17">
        <f ca="1">IF(OR(INDIRECT(CONCATENATE("'2018-03'!V",TEXT(MATCH($C3,'2018-03'!$C$2:$C$100,0)+1,0)))="",INDIRECT(CONCATENATE("'2018-02'!V",TEXT(MATCH($C3,'2018-02'!$C$2:$C$100,0)+1,0)))="",AND(INDIRECT(CONCATENATE("'2018-03'!V",TEXT(MATCH($C3,'2018-03'!$C$2:$C$100,0)+1,0)))="",INDIRECT(CONCATENATE("'2018-02'!V",TEXT(MATCH($C3,'2018-02'!$C$2:$C$100,0)+1,0)))="")),"Н/Д",INDIRECT(CONCATENATE("'2018-03'!V",TEXT(MATCH($C3,'2018-03'!$C$2:$C$100,0)+1,0)))-INDIRECT(CONCATENATE("'2018-02'!V",TEXT(MATCH($C3,'2018-02'!$C$2:$C$100,0)+1,0))))</f>
        <v>694923855.62999988</v>
      </c>
      <c r="W3" s="17">
        <f ca="1">IF(OR(INDIRECT(CONCATENATE("'2018-03'!W",TEXT(MATCH($C3,'2018-03'!$C$2:$C$100,0)+1,0)))="",INDIRECT(CONCATENATE("'2018-02'!W",TEXT(MATCH($C3,'2018-02'!$C$2:$C$100,0)+1,0)))="",AND(INDIRECT(CONCATENATE("'2018-03'!W",TEXT(MATCH($C3,'2018-03'!$C$2:$C$100,0)+1,0)))="",INDIRECT(CONCATENATE("'2018-02'!W",TEXT(MATCH($C3,'2018-02'!$C$2:$C$100,0)+1,0)))="")),"Н/Д",INDIRECT(CONCATENATE("'2018-03'!W",TEXT(MATCH($C3,'2018-03'!$C$2:$C$100,0)+1,0)))-INDIRECT(CONCATENATE("'2018-02'!W",TEXT(MATCH($C3,'2018-02'!$C$2:$C$100,0)+1,0))))</f>
        <v>8219710555.5</v>
      </c>
    </row>
    <row r="4" spans="1:23" x14ac:dyDescent="0.25">
      <c r="A4" s="2" t="s">
        <v>22</v>
      </c>
      <c r="B4" s="2" t="s">
        <v>24</v>
      </c>
      <c r="C4" s="15">
        <v>99000000</v>
      </c>
      <c r="D4" s="2" t="s">
        <v>206</v>
      </c>
      <c r="E4" s="17">
        <f ca="1">IF(OR(INDIRECT(CONCATENATE("'2018-03'!E",TEXT(MATCH($C4,'2018-03'!$C$2:$C$100,0)+1,0)))="",INDIRECT(CONCATENATE("'2018-02'!E",TEXT(MATCH($C4,'2018-02'!$C$2:$C$100,0)+1,0)))="",AND(INDIRECT(CONCATENATE("'2018-03'!E",TEXT(MATCH($C4,'2018-03'!$C$2:$C$100,0)+1,0)))="",INDIRECT(CONCATENATE("'2018-02'!E",TEXT(MATCH($C4,'2018-02'!$C$2:$C$100,0)+1,0)))="")),"Н/Д",INDIRECT(CONCATENATE("'2018-03'!E",TEXT(MATCH($C4,'2018-03'!$C$2:$C$100,0)+1,0)))-INDIRECT(CONCATENATE("'2018-02'!E",TEXT(MATCH($C4,'2018-02'!$C$2:$C$100,0)+1,0))))</f>
        <v>667725225.30999994</v>
      </c>
      <c r="F4" s="17">
        <f ca="1">IF(OR(INDIRECT(CONCATENATE("'2018-03'!F",TEXT(MATCH($C4,'2018-03'!$C$2:$C$100,0)+1,0)))="",INDIRECT(CONCATENATE("'2018-02'!F",TEXT(MATCH($C4,'2018-02'!$C$2:$C$100,0)+1,0)))="",AND(INDIRECT(CONCATENATE("'2018-03'!F",TEXT(MATCH($C4,'2018-03'!$C$2:$C$100,0)+1,0)))="",INDIRECT(CONCATENATE("'2018-02'!F",TEXT(MATCH($C4,'2018-02'!$C$2:$C$100,0)+1,0)))="")),"Н/Д",INDIRECT(CONCATENATE("'2018-03'!F",TEXT(MATCH($C4,'2018-03'!$C$2:$C$100,0)+1,0)))-INDIRECT(CONCATENATE("'2018-02'!F",TEXT(MATCH($C4,'2018-02'!$C$2:$C$100,0)+1,0))))</f>
        <v>427587529.49999994</v>
      </c>
      <c r="G4" s="17">
        <f ca="1">IF(OR(INDIRECT(CONCATENATE("'2018-03'!G",TEXT(MATCH($C4,'2018-03'!$C$2:$C$100,0)+1,0)))="",INDIRECT(CONCATENATE("'2018-02'!G",TEXT(MATCH($C4,'2018-02'!$C$2:$C$100,0)+1,0)))="",AND(INDIRECT(CONCATENATE("'2018-03'!G",TEXT(MATCH($C4,'2018-03'!$C$2:$C$100,0)+1,0)))="",INDIRECT(CONCATENATE("'2018-02'!G",TEXT(MATCH($C4,'2018-02'!$C$2:$C$100,0)+1,0)))="")),"Н/Д",INDIRECT(CONCATENATE("'2018-03'!G",TEXT(MATCH($C4,'2018-03'!$C$2:$C$100,0)+1,0)))-INDIRECT(CONCATENATE("'2018-02'!G",TEXT(MATCH($C4,'2018-02'!$C$2:$C$100,0)+1,0))))</f>
        <v>61334576.990000002</v>
      </c>
      <c r="H4" s="17">
        <f ca="1">IF(OR(INDIRECT(CONCATENATE("'2018-03'!H",TEXT(MATCH($C4,'2018-03'!$C$2:$C$100,0)+1,0)))="",INDIRECT(CONCATENATE("'2018-02'!H",TEXT(MATCH($C4,'2018-02'!$C$2:$C$100,0)+1,0)))="",AND(INDIRECT(CONCATENATE("'2018-03'!H",TEXT(MATCH($C4,'2018-03'!$C$2:$C$100,0)+1,0)))="",INDIRECT(CONCATENATE("'2018-02'!H",TEXT(MATCH($C4,'2018-02'!$C$2:$C$100,0)+1,0)))="")),"Н/Д",INDIRECT(CONCATENATE("'2018-03'!H",TEXT(MATCH($C4,'2018-03'!$C$2:$C$100,0)+1,0)))-INDIRECT(CONCATENATE("'2018-02'!H",TEXT(MATCH($C4,'2018-02'!$C$2:$C$100,0)+1,0))))</f>
        <v>250929456.18000001</v>
      </c>
      <c r="I4" s="17">
        <f ca="1">IF(OR(INDIRECT(CONCATENATE("'2018-03'!I",TEXT(MATCH($C4,'2018-03'!$C$2:$C$100,0)+1,0)))="",INDIRECT(CONCATENATE("'2018-02'!I",TEXT(MATCH($C4,'2018-02'!$C$2:$C$100,0)+1,0)))="",AND(INDIRECT(CONCATENATE("'2018-03'!I",TEXT(MATCH($C4,'2018-03'!$C$2:$C$100,0)+1,0)))="",INDIRECT(CONCATENATE("'2018-02'!I",TEXT(MATCH($C4,'2018-02'!$C$2:$C$100,0)+1,0)))="")),"Н/Д",INDIRECT(CONCATENATE("'2018-03'!I",TEXT(MATCH($C4,'2018-03'!$C$2:$C$100,0)+1,0)))-INDIRECT(CONCATENATE("'2018-02'!I",TEXT(MATCH($C4,'2018-02'!$C$2:$C$100,0)+1,0))))</f>
        <v>16661828.879999995</v>
      </c>
      <c r="J4" s="17" t="str">
        <f ca="1">IF(OR(INDIRECT(CONCATENATE("'2018-03'!J",TEXT(MATCH($C4,'2018-03'!$C$2:$C$100,0)+1,0)))="",INDIRECT(CONCATENATE("'2018-02'!J",TEXT(MATCH($C4,'2018-02'!$C$2:$C$100,0)+1,0)))="",AND(INDIRECT(CONCATENATE("'2018-03'!J",TEXT(MATCH($C4,'2018-03'!$C$2:$C$100,0)+1,0)))="",INDIRECT(CONCATENATE("'2018-02'!J",TEXT(MATCH($C4,'2018-02'!$C$2:$C$100,0)+1,0)))="")),"Н/Д",INDIRECT(CONCATENATE("'2018-03'!J",TEXT(MATCH($C4,'2018-03'!$C$2:$C$100,0)+1,0)))-INDIRECT(CONCATENATE("'2018-02'!J",TEXT(MATCH($C4,'2018-02'!$C$2:$C$100,0)+1,0))))</f>
        <v>Н/Д</v>
      </c>
      <c r="K4" s="17">
        <f ca="1">IF(OR(INDIRECT(CONCATENATE("'2018-03'!K",TEXT(MATCH($C4,'2018-03'!$C$2:$C$100,0)+1,0)))="",INDIRECT(CONCATENATE("'2018-02'!K",TEXT(MATCH($C4,'2018-02'!$C$2:$C$100,0)+1,0)))="",AND(INDIRECT(CONCATENATE("'2018-03'!K",TEXT(MATCH($C4,'2018-03'!$C$2:$C$100,0)+1,0)))="",INDIRECT(CONCATENATE("'2018-02'!K",TEXT(MATCH($C4,'2018-02'!$C$2:$C$100,0)+1,0)))="")),"Н/Д",INDIRECT(CONCATENATE("'2018-03'!K",TEXT(MATCH($C4,'2018-03'!$C$2:$C$100,0)+1,0)))-INDIRECT(CONCATENATE("'2018-02'!K",TEXT(MATCH($C4,'2018-02'!$C$2:$C$100,0)+1,0))))</f>
        <v>16036704.400000002</v>
      </c>
      <c r="L4" s="17">
        <f ca="1">IF(OR(INDIRECT(CONCATENATE("'2018-03'!L",TEXT(MATCH($C4,'2018-03'!$C$2:$C$100,0)+1,0)))="",INDIRECT(CONCATENATE("'2018-02'!L",TEXT(MATCH($C4,'2018-02'!$C$2:$C$100,0)+1,0)))="",AND(INDIRECT(CONCATENATE("'2018-03'!L",TEXT(MATCH($C4,'2018-03'!$C$2:$C$100,0)+1,0)))="",INDIRECT(CONCATENATE("'2018-02'!L",TEXT(MATCH($C4,'2018-02'!$C$2:$C$100,0)+1,0)))="")),"Н/Д",INDIRECT(CONCATENATE("'2018-03'!L",TEXT(MATCH($C4,'2018-03'!$C$2:$C$100,0)+1,0)))-INDIRECT(CONCATENATE("'2018-02'!L",TEXT(MATCH($C4,'2018-02'!$C$2:$C$100,0)+1,0))))</f>
        <v>15888377.66</v>
      </c>
      <c r="M4" s="17">
        <f ca="1">IF(OR(INDIRECT(CONCATENATE("'2018-03'!M",TEXT(MATCH($C4,'2018-03'!$C$2:$C$100,0)+1,0)))="",INDIRECT(CONCATENATE("'2018-02'!M",TEXT(MATCH($C4,'2018-02'!$C$2:$C$100,0)+1,0)))="",AND(INDIRECT(CONCATENATE("'2018-03'!M",TEXT(MATCH($C4,'2018-03'!$C$2:$C$100,0)+1,0)))="",INDIRECT(CONCATENATE("'2018-02'!M",TEXT(MATCH($C4,'2018-02'!$C$2:$C$100,0)+1,0)))="")),"Н/Д",INDIRECT(CONCATENATE("'2018-03'!M",TEXT(MATCH($C4,'2018-03'!$C$2:$C$100,0)+1,0)))-INDIRECT(CONCATENATE("'2018-02'!M",TEXT(MATCH($C4,'2018-02'!$C$2:$C$100,0)+1,0))))</f>
        <v>4804887.6500000004</v>
      </c>
      <c r="N4" s="17">
        <f ca="1">IF(OR(INDIRECT(CONCATENATE("'2018-03'!N",TEXT(MATCH($C4,'2018-03'!$C$2:$C$100,0)+1,0)))="",INDIRECT(CONCATENATE("'2018-02'!N",TEXT(MATCH($C4,'2018-02'!$C$2:$C$100,0)+1,0)))="",AND(INDIRECT(CONCATENATE("'2018-03'!N",TEXT(MATCH($C4,'2018-03'!$C$2:$C$100,0)+1,0)))="",INDIRECT(CONCATENATE("'2018-02'!N",TEXT(MATCH($C4,'2018-02'!$C$2:$C$100,0)+1,0)))="")),"Н/Д",INDIRECT(CONCATENATE("'2018-03'!N",TEXT(MATCH($C4,'2018-03'!$C$2:$C$100,0)+1,0)))-INDIRECT(CONCATENATE("'2018-02'!NE",TEXT(MATCH($C4,'2018-02'!$C$2:$C$100,0)+1,0))))</f>
        <v>7053718.2800000003</v>
      </c>
      <c r="O4" s="17">
        <f ca="1">IF(OR(INDIRECT(CONCATENATE("'2018-03'!O",TEXT(MATCH($C4,'2018-03'!$C$2:$C$100,0)+1,0)))="",INDIRECT(CONCATENATE("'2018-02'!O",TEXT(MATCH($C4,'2018-02'!$C$2:$C$100,0)+1,0)))="",AND(INDIRECT(CONCATENATE("'2018-03'!O",TEXT(MATCH($C4,'2018-03'!$C$2:$C$100,0)+1,0)))="",INDIRECT(CONCATENATE("'2018-02'!O",TEXT(MATCH($C4,'2018-02'!$C$2:$C$100,0)+1,0)))="")),"Н/Д",INDIRECT(CONCATENATE("'2018-03'!O",TEXT(MATCH($C4,'2018-03'!$C$2:$C$100,0)+1,0)))-INDIRECT(CONCATENATE("'2018-02'!O",TEXT(MATCH($C4,'2018-02'!$C$2:$C$100,0)+1,0))))</f>
        <v>0.63000000000010914</v>
      </c>
      <c r="P4" s="17">
        <f ca="1">IF(OR(INDIRECT(CONCATENATE("'2018-03'!P",TEXT(MATCH($C4,'2018-03'!$C$2:$C$100,0)+1,0)))="",INDIRECT(CONCATENATE("'2018-02'!P",TEXT(MATCH($C4,'2018-02'!$C$2:$C$100,0)+1,0)))="",AND(INDIRECT(CONCATENATE("'2018-03'!P",TEXT(MATCH($C4,'2018-03'!$C$2:$C$100,0)+1,0)))="",INDIRECT(CONCATENATE("'2018-02'!P",TEXT(MATCH($C4,'2018-02'!$C$2:$C$100,0)+1,0)))="")),"Н/Д",INDIRECT(CONCATENATE("'2018-03'!P",TEXT(MATCH($C4,'2018-03'!$C$2:$C$100,0)+1,0)))-INDIRECT(CONCATENATE("'2018-02'!P",TEXT(MATCH($C4,'2018-02'!$C$2:$C$100,0)+1,0))))</f>
        <v>25050079.950000003</v>
      </c>
      <c r="Q4" s="17">
        <f ca="1">IF(OR(INDIRECT(CONCATENATE("'2018-03'!Q",TEXT(MATCH($C4,'2018-03'!$C$2:$C$100,0)+1,0)))="",INDIRECT(CONCATENATE("'2018-02'!Q",TEXT(MATCH($C4,'2018-02'!$C$2:$C$100,0)+1,0)))="",AND(INDIRECT(CONCATENATE("'2018-03'!Q",TEXT(MATCH($C4,'2018-03'!$C$2:$C$100,0)+1,0)))="",INDIRECT(CONCATENATE("'2018-02'!Q",TEXT(MATCH($C4,'2018-02'!$C$2:$C$100,0)+1,0)))="")),"Н/Д",INDIRECT(CONCATENATE("'2018-03'!Q",TEXT(MATCH($C4,'2018-03'!$C$2:$C$100,0)+1,0)))-INDIRECT(CONCATENATE("'2018-02'!Q",TEXT(MATCH($C4,'2018-02'!$C$2:$C$100,0)+1,0))))</f>
        <v>3612385.1399999997</v>
      </c>
      <c r="R4" s="17">
        <f ca="1">IF(OR(INDIRECT(CONCATENATE("'2018-03'!R",TEXT(MATCH($C4,'2018-03'!$C$2:$C$100,0)+1,0)))="",INDIRECT(CONCATENATE("'2018-02'!R",TEXT(MATCH($C4,'2018-02'!$C$2:$C$100,0)+1,0)))="",AND(INDIRECT(CONCATENATE("'2018-03'!R",TEXT(MATCH($C4,'2018-03'!$C$2:$C$100,0)+1,0)))="",INDIRECT(CONCATENATE("'2018-02'!R",TEXT(MATCH($C4,'2018-02'!$C$2:$C$100,0)+1,0)))="")),"Н/Д",INDIRECT(CONCATENATE("'2018-03'!R",TEXT(MATCH($C4,'2018-03'!$C$2:$C$100,0)+1,0)))-INDIRECT(CONCATENATE("'2018-02'!R",TEXT(MATCH($C4,'2018-02'!$C$2:$C$100,0)+1,0))))</f>
        <v>3589610.6000000006</v>
      </c>
      <c r="S4" s="17">
        <f ca="1">IF(OR(INDIRECT(CONCATENATE("'2018-03'!S",TEXT(MATCH($C4,'2018-03'!$C$2:$C$100,0)+1,0)))="",INDIRECT(CONCATENATE("'2018-02'!S",TEXT(MATCH($C4,'2018-02'!$C$2:$C$100,0)+1,0)))="",AND(INDIRECT(CONCATENATE("'2018-03'!S",TEXT(MATCH($C4,'2018-03'!$C$2:$C$100,0)+1,0)))="",INDIRECT(CONCATENATE("'2018-02'!S",TEXT(MATCH($C4,'2018-02'!$C$2:$C$100,0)+1,0)))="")),"Н/Д",INDIRECT(CONCATENATE("'2018-03'!S",TEXT(MATCH($C4,'2018-03'!$C$2:$C$100,0)+1,0)))-INDIRECT(CONCATENATE("'2018-02'!S",TEXT(MATCH($C4,'2018-02'!$C$2:$C$100,0)+1,0))))</f>
        <v>0</v>
      </c>
      <c r="T4" s="17">
        <f ca="1">IF(OR(INDIRECT(CONCATENATE("'2018-03'!T",TEXT(MATCH($C4,'2018-03'!$C$2:$C$100,0)+1,0)))="",INDIRECT(CONCATENATE("'2018-02'!T",TEXT(MATCH($C4,'2018-02'!$C$2:$C$100,0)+1,0)))="",AND(INDIRECT(CONCATENATE("'2018-03'!T",TEXT(MATCH($C4,'2018-03'!$C$2:$C$100,0)+1,0)))="",INDIRECT(CONCATENATE("'2018-02'!T",TEXT(MATCH($C4,'2018-02'!$C$2:$C$100,0)+1,0)))="")),"Н/Д",INDIRECT(CONCATENATE("'2018-03'!T",TEXT(MATCH($C4,'2018-03'!$C$2:$C$100,0)+1,0)))-INDIRECT(CONCATENATE("'2018-02'!T",TEXT(MATCH($C4,'2018-02'!$C$2:$C$100,0)+1,0))))</f>
        <v>19393177.400000002</v>
      </c>
      <c r="U4" s="17">
        <f ca="1">IF(OR(INDIRECT(CONCATENATE("'2018-03'!U",TEXT(MATCH($C4,'2018-03'!$C$2:$C$100,0)+1,0)))="",INDIRECT(CONCATENATE("'2018-02'!U",TEXT(MATCH($C4,'2018-02'!$C$2:$C$100,0)+1,0)))="",AND(INDIRECT(CONCATENATE("'2018-03'!U",TEXT(MATCH($C4,'2018-03'!$C$2:$C$100,0)+1,0)))="",INDIRECT(CONCATENATE("'2018-02'!U",TEXT(MATCH($C4,'2018-02'!$C$2:$C$100,0)+1,0)))="")),"Н/Д",INDIRECT(CONCATENATE("'2018-03'!U",TEXT(MATCH($C4,'2018-03'!$C$2:$C$100,0)+1,0)))-INDIRECT(CONCATENATE("'2018-02'!U",TEXT(MATCH($C4,'2018-02'!$C$2:$C$100,0)+1,0))))</f>
        <v>-833751.5</v>
      </c>
      <c r="V4" s="17">
        <f ca="1">IF(OR(INDIRECT(CONCATENATE("'2018-03'!V",TEXT(MATCH($C4,'2018-03'!$C$2:$C$100,0)+1,0)))="",INDIRECT(CONCATENATE("'2018-02'!V",TEXT(MATCH($C4,'2018-02'!$C$2:$C$100,0)+1,0)))="",AND(INDIRECT(CONCATENATE("'2018-03'!V",TEXT(MATCH($C4,'2018-03'!$C$2:$C$100,0)+1,0)))="",INDIRECT(CONCATENATE("'2018-02'!V",TEXT(MATCH($C4,'2018-02'!$C$2:$C$100,0)+1,0)))="")),"Н/Д",INDIRECT(CONCATENATE("'2018-03'!V",TEXT(MATCH($C4,'2018-03'!$C$2:$C$100,0)+1,0)))-INDIRECT(CONCATENATE("'2018-02'!V",TEXT(MATCH($C4,'2018-02'!$C$2:$C$100,0)+1,0))))</f>
        <v>240137695.81000003</v>
      </c>
      <c r="W4" s="17">
        <f ca="1">IF(OR(INDIRECT(CONCATENATE("'2018-03'!W",TEXT(MATCH($C4,'2018-03'!$C$2:$C$100,0)+1,0)))="",INDIRECT(CONCATENATE("'2018-02'!W",TEXT(MATCH($C4,'2018-02'!$C$2:$C$100,0)+1,0)))="",AND(INDIRECT(CONCATENATE("'2018-03'!W",TEXT(MATCH($C4,'2018-03'!$C$2:$C$100,0)+1,0)))="",INDIRECT(CONCATENATE("'2018-02'!W",TEXT(MATCH($C4,'2018-02'!$C$2:$C$100,0)+1,0)))="")),"Н/Д",INDIRECT(CONCATENATE("'2018-03'!W",TEXT(MATCH($C4,'2018-03'!$C$2:$C$100,0)+1,0)))-INDIRECT(CONCATENATE("'2018-02'!W",TEXT(MATCH($C4,'2018-02'!$C$2:$C$100,0)+1,0))))</f>
        <v>1755894661.1599998</v>
      </c>
    </row>
    <row r="5" spans="1:23" x14ac:dyDescent="0.25">
      <c r="A5" s="2" t="s">
        <v>22</v>
      </c>
      <c r="B5" s="2" t="s">
        <v>25</v>
      </c>
      <c r="C5" s="15">
        <v>76000000</v>
      </c>
      <c r="D5" s="2" t="s">
        <v>206</v>
      </c>
      <c r="E5" s="17">
        <f ca="1">IF(OR(INDIRECT(CONCATENATE("'2018-03'!E",TEXT(MATCH($C5,'2018-03'!$C$2:$C$100,0)+1,0)))="",INDIRECT(CONCATENATE("'2018-02'!E",TEXT(MATCH($C5,'2018-02'!$C$2:$C$100,0)+1,0)))="",AND(INDIRECT(CONCATENATE("'2018-03'!E",TEXT(MATCH($C5,'2018-03'!$C$2:$C$100,0)+1,0)))="",INDIRECT(CONCATENATE("'2018-02'!E",TEXT(MATCH($C5,'2018-02'!$C$2:$C$100,0)+1,0)))="")),"Н/Д",INDIRECT(CONCATENATE("'2018-03'!E",TEXT(MATCH($C5,'2018-03'!$C$2:$C$100,0)+1,0)))-INDIRECT(CONCATENATE("'2018-02'!E",TEXT(MATCH($C5,'2018-02'!$C$2:$C$100,0)+1,0))))</f>
        <v>4105732593.3699999</v>
      </c>
      <c r="F5" s="17">
        <f ca="1">IF(OR(INDIRECT(CONCATENATE("'2018-03'!F",TEXT(MATCH($C5,'2018-03'!$C$2:$C$100,0)+1,0)))="",INDIRECT(CONCATENATE("'2018-02'!F",TEXT(MATCH($C5,'2018-02'!$C$2:$C$100,0)+1,0)))="",AND(INDIRECT(CONCATENATE("'2018-03'!F",TEXT(MATCH($C5,'2018-03'!$C$2:$C$100,0)+1,0)))="",INDIRECT(CONCATENATE("'2018-02'!F",TEXT(MATCH($C5,'2018-02'!$C$2:$C$100,0)+1,0)))="")),"Н/Д",INDIRECT(CONCATENATE("'2018-03'!F",TEXT(MATCH($C5,'2018-03'!$C$2:$C$100,0)+1,0)))-INDIRECT(CONCATENATE("'2018-02'!F",TEXT(MATCH($C5,'2018-02'!$C$2:$C$100,0)+1,0))))</f>
        <v>2474663341.6599998</v>
      </c>
      <c r="G5" s="17">
        <f ca="1">IF(OR(INDIRECT(CONCATENATE("'2018-03'!G",TEXT(MATCH($C5,'2018-03'!$C$2:$C$100,0)+1,0)))="",INDIRECT(CONCATENATE("'2018-02'!G",TEXT(MATCH($C5,'2018-02'!$C$2:$C$100,0)+1,0)))="",AND(INDIRECT(CONCATENATE("'2018-03'!G",TEXT(MATCH($C5,'2018-03'!$C$2:$C$100,0)+1,0)))="",INDIRECT(CONCATENATE("'2018-02'!G",TEXT(MATCH($C5,'2018-02'!$C$2:$C$100,0)+1,0)))="")),"Н/Д",INDIRECT(CONCATENATE("'2018-03'!G",TEXT(MATCH($C5,'2018-03'!$C$2:$C$100,0)+1,0)))-INDIRECT(CONCATENATE("'2018-02'!G",TEXT(MATCH($C5,'2018-02'!$C$2:$C$100,0)+1,0))))</f>
        <v>447026192.93000007</v>
      </c>
      <c r="H5" s="17">
        <f ca="1">IF(OR(INDIRECT(CONCATENATE("'2018-03'!H",TEXT(MATCH($C5,'2018-03'!$C$2:$C$100,0)+1,0)))="",INDIRECT(CONCATENATE("'2018-02'!H",TEXT(MATCH($C5,'2018-02'!$C$2:$C$100,0)+1,0)))="",AND(INDIRECT(CONCATENATE("'2018-03'!H",TEXT(MATCH($C5,'2018-03'!$C$2:$C$100,0)+1,0)))="",INDIRECT(CONCATENATE("'2018-02'!H",TEXT(MATCH($C5,'2018-02'!$C$2:$C$100,0)+1,0)))="")),"Н/Д",INDIRECT(CONCATENATE("'2018-03'!H",TEXT(MATCH($C5,'2018-03'!$C$2:$C$100,0)+1,0)))-INDIRECT(CONCATENATE("'2018-02'!H",TEXT(MATCH($C5,'2018-02'!$C$2:$C$100,0)+1,0))))</f>
        <v>1494912234.45</v>
      </c>
      <c r="I5" s="17">
        <f ca="1">IF(OR(INDIRECT(CONCATENATE("'2018-03'!I",TEXT(MATCH($C5,'2018-03'!$C$2:$C$100,0)+1,0)))="",INDIRECT(CONCATENATE("'2018-02'!I",TEXT(MATCH($C5,'2018-02'!$C$2:$C$100,0)+1,0)))="",AND(INDIRECT(CONCATENATE("'2018-03'!I",TEXT(MATCH($C5,'2018-03'!$C$2:$C$100,0)+1,0)))="",INDIRECT(CONCATENATE("'2018-02'!I",TEXT(MATCH($C5,'2018-02'!$C$2:$C$100,0)+1,0)))="")),"Н/Д",INDIRECT(CONCATENATE("'2018-03'!I",TEXT(MATCH($C5,'2018-03'!$C$2:$C$100,0)+1,0)))-INDIRECT(CONCATENATE("'2018-02'!I",TEXT(MATCH($C5,'2018-02'!$C$2:$C$100,0)+1,0))))</f>
        <v>96440396.23999998</v>
      </c>
      <c r="J5" s="17" t="str">
        <f ca="1">IF(OR(INDIRECT(CONCATENATE("'2018-03'!J",TEXT(MATCH($C5,'2018-03'!$C$2:$C$100,0)+1,0)))="",INDIRECT(CONCATENATE("'2018-02'!J",TEXT(MATCH($C5,'2018-02'!$C$2:$C$100,0)+1,0)))="",AND(INDIRECT(CONCATENATE("'2018-03'!J",TEXT(MATCH($C5,'2018-03'!$C$2:$C$100,0)+1,0)))="",INDIRECT(CONCATENATE("'2018-02'!J",TEXT(MATCH($C5,'2018-02'!$C$2:$C$100,0)+1,0)))="")),"Н/Д",INDIRECT(CONCATENATE("'2018-03'!J",TEXT(MATCH($C5,'2018-03'!$C$2:$C$100,0)+1,0)))-INDIRECT(CONCATENATE("'2018-02'!J",TEXT(MATCH($C5,'2018-02'!$C$2:$C$100,0)+1,0))))</f>
        <v>Н/Д</v>
      </c>
      <c r="K5" s="17">
        <f ca="1">IF(OR(INDIRECT(CONCATENATE("'2018-03'!K",TEXT(MATCH($C5,'2018-03'!$C$2:$C$100,0)+1,0)))="",INDIRECT(CONCATENATE("'2018-02'!K",TEXT(MATCH($C5,'2018-02'!$C$2:$C$100,0)+1,0)))="",AND(INDIRECT(CONCATENATE("'2018-03'!K",TEXT(MATCH($C5,'2018-03'!$C$2:$C$100,0)+1,0)))="",INDIRECT(CONCATENATE("'2018-02'!K",TEXT(MATCH($C5,'2018-02'!$C$2:$C$100,0)+1,0)))="")),"Н/Д",INDIRECT(CONCATENATE("'2018-03'!K",TEXT(MATCH($C5,'2018-03'!$C$2:$C$100,0)+1,0)))-INDIRECT(CONCATENATE("'2018-02'!K",TEXT(MATCH($C5,'2018-02'!$C$2:$C$100,0)+1,0))))</f>
        <v>63924860.339999974</v>
      </c>
      <c r="L5" s="17">
        <f ca="1">IF(OR(INDIRECT(CONCATENATE("'2018-03'!L",TEXT(MATCH($C5,'2018-03'!$C$2:$C$100,0)+1,0)))="",INDIRECT(CONCATENATE("'2018-02'!L",TEXT(MATCH($C5,'2018-02'!$C$2:$C$100,0)+1,0)))="",AND(INDIRECT(CONCATENATE("'2018-03'!L",TEXT(MATCH($C5,'2018-03'!$C$2:$C$100,0)+1,0)))="",INDIRECT(CONCATENATE("'2018-02'!L",TEXT(MATCH($C5,'2018-02'!$C$2:$C$100,0)+1,0)))="")),"Н/Д",INDIRECT(CONCATENATE("'2018-03'!L",TEXT(MATCH($C5,'2018-03'!$C$2:$C$100,0)+1,0)))-INDIRECT(CONCATENATE("'2018-02'!L",TEXT(MATCH($C5,'2018-02'!$C$2:$C$100,0)+1,0))))</f>
        <v>157567400.38999999</v>
      </c>
      <c r="M5" s="17">
        <f ca="1">IF(OR(INDIRECT(CONCATENATE("'2018-03'!M",TEXT(MATCH($C5,'2018-03'!$C$2:$C$100,0)+1,0)))="",INDIRECT(CONCATENATE("'2018-02'!M",TEXT(MATCH($C5,'2018-02'!$C$2:$C$100,0)+1,0)))="",AND(INDIRECT(CONCATENATE("'2018-03'!M",TEXT(MATCH($C5,'2018-03'!$C$2:$C$100,0)+1,0)))="",INDIRECT(CONCATENATE("'2018-02'!M",TEXT(MATCH($C5,'2018-02'!$C$2:$C$100,0)+1,0)))="")),"Н/Д",INDIRECT(CONCATENATE("'2018-03'!M",TEXT(MATCH($C5,'2018-03'!$C$2:$C$100,0)+1,0)))-INDIRECT(CONCATENATE("'2018-02'!M",TEXT(MATCH($C5,'2018-02'!$C$2:$C$100,0)+1,0))))</f>
        <v>62739123.410000011</v>
      </c>
      <c r="N5" s="17">
        <f ca="1">IF(OR(INDIRECT(CONCATENATE("'2018-03'!N",TEXT(MATCH($C5,'2018-03'!$C$2:$C$100,0)+1,0)))="",INDIRECT(CONCATENATE("'2018-02'!N",TEXT(MATCH($C5,'2018-02'!$C$2:$C$100,0)+1,0)))="",AND(INDIRECT(CONCATENATE("'2018-03'!N",TEXT(MATCH($C5,'2018-03'!$C$2:$C$100,0)+1,0)))="",INDIRECT(CONCATENATE("'2018-02'!N",TEXT(MATCH($C5,'2018-02'!$C$2:$C$100,0)+1,0)))="")),"Н/Д",INDIRECT(CONCATENATE("'2018-03'!N",TEXT(MATCH($C5,'2018-03'!$C$2:$C$100,0)+1,0)))-INDIRECT(CONCATENATE("'2018-02'!NE",TEXT(MATCH($C5,'2018-02'!$C$2:$C$100,0)+1,0))))</f>
        <v>38125800.659999996</v>
      </c>
      <c r="O5" s="17">
        <f ca="1">IF(OR(INDIRECT(CONCATENATE("'2018-03'!O",TEXT(MATCH($C5,'2018-03'!$C$2:$C$100,0)+1,0)))="",INDIRECT(CONCATENATE("'2018-02'!O",TEXT(MATCH($C5,'2018-02'!$C$2:$C$100,0)+1,0)))="",AND(INDIRECT(CONCATENATE("'2018-03'!O",TEXT(MATCH($C5,'2018-03'!$C$2:$C$100,0)+1,0)))="",INDIRECT(CONCATENATE("'2018-02'!O",TEXT(MATCH($C5,'2018-02'!$C$2:$C$100,0)+1,0)))="")),"Н/Д",INDIRECT(CONCATENATE("'2018-03'!O",TEXT(MATCH($C5,'2018-03'!$C$2:$C$100,0)+1,0)))-INDIRECT(CONCATENATE("'2018-02'!O",TEXT(MATCH($C5,'2018-02'!$C$2:$C$100,0)+1,0))))</f>
        <v>10456.919999999998</v>
      </c>
      <c r="P5" s="17">
        <f ca="1">IF(OR(INDIRECT(CONCATENATE("'2018-03'!P",TEXT(MATCH($C5,'2018-03'!$C$2:$C$100,0)+1,0)))="",INDIRECT(CONCATENATE("'2018-02'!P",TEXT(MATCH($C5,'2018-02'!$C$2:$C$100,0)+1,0)))="",AND(INDIRECT(CONCATENATE("'2018-03'!P",TEXT(MATCH($C5,'2018-03'!$C$2:$C$100,0)+1,0)))="",INDIRECT(CONCATENATE("'2018-02'!P",TEXT(MATCH($C5,'2018-02'!$C$2:$C$100,0)+1,0)))="")),"Н/Д",INDIRECT(CONCATENATE("'2018-03'!P",TEXT(MATCH($C5,'2018-03'!$C$2:$C$100,0)+1,0)))-INDIRECT(CONCATENATE("'2018-02'!P",TEXT(MATCH($C5,'2018-02'!$C$2:$C$100,0)+1,0))))</f>
        <v>31761829.579999998</v>
      </c>
      <c r="Q5" s="17">
        <f ca="1">IF(OR(INDIRECT(CONCATENATE("'2018-03'!Q",TEXT(MATCH($C5,'2018-03'!$C$2:$C$100,0)+1,0)))="",INDIRECT(CONCATENATE("'2018-02'!Q",TEXT(MATCH($C5,'2018-02'!$C$2:$C$100,0)+1,0)))="",AND(INDIRECT(CONCATENATE("'2018-03'!Q",TEXT(MATCH($C5,'2018-03'!$C$2:$C$100,0)+1,0)))="",INDIRECT(CONCATENATE("'2018-02'!Q",TEXT(MATCH($C5,'2018-02'!$C$2:$C$100,0)+1,0)))="")),"Н/Д",INDIRECT(CONCATENATE("'2018-03'!Q",TEXT(MATCH($C5,'2018-03'!$C$2:$C$100,0)+1,0)))-INDIRECT(CONCATENATE("'2018-02'!Q",TEXT(MATCH($C5,'2018-02'!$C$2:$C$100,0)+1,0))))</f>
        <v>18093878.969999999</v>
      </c>
      <c r="R5" s="17">
        <f ca="1">IF(OR(INDIRECT(CONCATENATE("'2018-03'!R",TEXT(MATCH($C5,'2018-03'!$C$2:$C$100,0)+1,0)))="",INDIRECT(CONCATENATE("'2018-02'!R",TEXT(MATCH($C5,'2018-02'!$C$2:$C$100,0)+1,0)))="",AND(INDIRECT(CONCATENATE("'2018-03'!R",TEXT(MATCH($C5,'2018-03'!$C$2:$C$100,0)+1,0)))="",INDIRECT(CONCATENATE("'2018-02'!R",TEXT(MATCH($C5,'2018-02'!$C$2:$C$100,0)+1,0)))="")),"Н/Д",INDIRECT(CONCATENATE("'2018-03'!R",TEXT(MATCH($C5,'2018-03'!$C$2:$C$100,0)+1,0)))-INDIRECT(CONCATENATE("'2018-02'!R",TEXT(MATCH($C5,'2018-02'!$C$2:$C$100,0)+1,0))))</f>
        <v>11887284.039999999</v>
      </c>
      <c r="S5" s="17">
        <f ca="1">IF(OR(INDIRECT(CONCATENATE("'2018-03'!S",TEXT(MATCH($C5,'2018-03'!$C$2:$C$100,0)+1,0)))="",INDIRECT(CONCATENATE("'2018-02'!S",TEXT(MATCH($C5,'2018-02'!$C$2:$C$100,0)+1,0)))="",AND(INDIRECT(CONCATENATE("'2018-03'!S",TEXT(MATCH($C5,'2018-03'!$C$2:$C$100,0)+1,0)))="",INDIRECT(CONCATENATE("'2018-02'!S",TEXT(MATCH($C5,'2018-02'!$C$2:$C$100,0)+1,0)))="")),"Н/Д",INDIRECT(CONCATENATE("'2018-03'!S",TEXT(MATCH($C5,'2018-03'!$C$2:$C$100,0)+1,0)))-INDIRECT(CONCATENATE("'2018-02'!S",TEXT(MATCH($C5,'2018-02'!$C$2:$C$100,0)+1,0))))</f>
        <v>77013.88</v>
      </c>
      <c r="T5" s="17">
        <f ca="1">IF(OR(INDIRECT(CONCATENATE("'2018-03'!T",TEXT(MATCH($C5,'2018-03'!$C$2:$C$100,0)+1,0)))="",INDIRECT(CONCATENATE("'2018-02'!T",TEXT(MATCH($C5,'2018-02'!$C$2:$C$100,0)+1,0)))="",AND(INDIRECT(CONCATENATE("'2018-03'!T",TEXT(MATCH($C5,'2018-03'!$C$2:$C$100,0)+1,0)))="",INDIRECT(CONCATENATE("'2018-02'!T",TEXT(MATCH($C5,'2018-02'!$C$2:$C$100,0)+1,0)))="")),"Н/Д",INDIRECT(CONCATENATE("'2018-03'!T",TEXT(MATCH($C5,'2018-03'!$C$2:$C$100,0)+1,0)))-INDIRECT(CONCATENATE("'2018-02'!T",TEXT(MATCH($C5,'2018-02'!$C$2:$C$100,0)+1,0))))</f>
        <v>47896730.559999995</v>
      </c>
      <c r="U5" s="17">
        <f ca="1">IF(OR(INDIRECT(CONCATENATE("'2018-03'!U",TEXT(MATCH($C5,'2018-03'!$C$2:$C$100,0)+1,0)))="",INDIRECT(CONCATENATE("'2018-02'!U",TEXT(MATCH($C5,'2018-02'!$C$2:$C$100,0)+1,0)))="",AND(INDIRECT(CONCATENATE("'2018-03'!U",TEXT(MATCH($C5,'2018-03'!$C$2:$C$100,0)+1,0)))="",INDIRECT(CONCATENATE("'2018-02'!U",TEXT(MATCH($C5,'2018-02'!$C$2:$C$100,0)+1,0)))="")),"Н/Д",INDIRECT(CONCATENATE("'2018-03'!U",TEXT(MATCH($C5,'2018-03'!$C$2:$C$100,0)+1,0)))-INDIRECT(CONCATENATE("'2018-02'!U",TEXT(MATCH($C5,'2018-02'!$C$2:$C$100,0)+1,0))))</f>
        <v>1655385.4100000001</v>
      </c>
      <c r="V5" s="17">
        <f ca="1">IF(OR(INDIRECT(CONCATENATE("'2018-03'!V",TEXT(MATCH($C5,'2018-03'!$C$2:$C$100,0)+1,0)))="",INDIRECT(CONCATENATE("'2018-02'!V",TEXT(MATCH($C5,'2018-02'!$C$2:$C$100,0)+1,0)))="",AND(INDIRECT(CONCATENATE("'2018-03'!V",TEXT(MATCH($C5,'2018-03'!$C$2:$C$100,0)+1,0)))="",INDIRECT(CONCATENATE("'2018-02'!V",TEXT(MATCH($C5,'2018-02'!$C$2:$C$100,0)+1,0)))="")),"Н/Д",INDIRECT(CONCATENATE("'2018-03'!V",TEXT(MATCH($C5,'2018-03'!$C$2:$C$100,0)+1,0)))-INDIRECT(CONCATENATE("'2018-02'!V",TEXT(MATCH($C5,'2018-02'!$C$2:$C$100,0)+1,0))))</f>
        <v>1631069251.71</v>
      </c>
      <c r="W5" s="17">
        <f ca="1">IF(OR(INDIRECT(CONCATENATE("'2018-03'!W",TEXT(MATCH($C5,'2018-03'!$C$2:$C$100,0)+1,0)))="",INDIRECT(CONCATENATE("'2018-02'!W",TEXT(MATCH($C5,'2018-02'!$C$2:$C$100,0)+1,0)))="",AND(INDIRECT(CONCATENATE("'2018-03'!W",TEXT(MATCH($C5,'2018-03'!$C$2:$C$100,0)+1,0)))="",INDIRECT(CONCATENATE("'2018-02'!W",TEXT(MATCH($C5,'2018-02'!$C$2:$C$100,0)+1,0)))="")),"Н/Д",INDIRECT(CONCATENATE("'2018-03'!W",TEXT(MATCH($C5,'2018-03'!$C$2:$C$100,0)+1,0)))-INDIRECT(CONCATENATE("'2018-02'!W",TEXT(MATCH($C5,'2018-02'!$C$2:$C$100,0)+1,0))))</f>
        <v>10667929660.310001</v>
      </c>
    </row>
    <row r="6" spans="1:23" x14ac:dyDescent="0.25">
      <c r="A6" s="2" t="s">
        <v>22</v>
      </c>
      <c r="B6" s="2" t="s">
        <v>26</v>
      </c>
      <c r="C6" s="15">
        <v>30000000</v>
      </c>
      <c r="D6" s="2" t="s">
        <v>206</v>
      </c>
      <c r="E6" s="17">
        <f ca="1">IF(OR(INDIRECT(CONCATENATE("'2018-03'!E",TEXT(MATCH($C6,'2018-03'!$C$2:$C$100,0)+1,0)))="",INDIRECT(CONCATENATE("'2018-02'!E",TEXT(MATCH($C6,'2018-02'!$C$2:$C$100,0)+1,0)))="",AND(INDIRECT(CONCATENATE("'2018-03'!E",TEXT(MATCH($C6,'2018-03'!$C$2:$C$100,0)+1,0)))="",INDIRECT(CONCATENATE("'2018-02'!E",TEXT(MATCH($C6,'2018-02'!$C$2:$C$100,0)+1,0)))="")),"Н/Д",INDIRECT(CONCATENATE("'2018-03'!E",TEXT(MATCH($C6,'2018-03'!$C$2:$C$100,0)+1,0)))-INDIRECT(CONCATENATE("'2018-02'!E",TEXT(MATCH($C6,'2018-02'!$C$2:$C$100,0)+1,0))))</f>
        <v>6025114582.2200012</v>
      </c>
      <c r="F6" s="17">
        <f ca="1">IF(OR(INDIRECT(CONCATENATE("'2018-03'!F",TEXT(MATCH($C6,'2018-03'!$C$2:$C$100,0)+1,0)))="",INDIRECT(CONCATENATE("'2018-02'!F",TEXT(MATCH($C6,'2018-02'!$C$2:$C$100,0)+1,0)))="",AND(INDIRECT(CONCATENATE("'2018-03'!F",TEXT(MATCH($C6,'2018-03'!$C$2:$C$100,0)+1,0)))="",INDIRECT(CONCATENATE("'2018-02'!F",TEXT(MATCH($C6,'2018-02'!$C$2:$C$100,0)+1,0)))="")),"Н/Д",INDIRECT(CONCATENATE("'2018-03'!F",TEXT(MATCH($C6,'2018-03'!$C$2:$C$100,0)+1,0)))-INDIRECT(CONCATENATE("'2018-02'!F",TEXT(MATCH($C6,'2018-02'!$C$2:$C$100,0)+1,0))))</f>
        <v>1962274040.4699998</v>
      </c>
      <c r="G6" s="17">
        <f ca="1">IF(OR(INDIRECT(CONCATENATE("'2018-03'!G",TEXT(MATCH($C6,'2018-03'!$C$2:$C$100,0)+1,0)))="",INDIRECT(CONCATENATE("'2018-02'!G",TEXT(MATCH($C6,'2018-02'!$C$2:$C$100,0)+1,0)))="",AND(INDIRECT(CONCATENATE("'2018-03'!G",TEXT(MATCH($C6,'2018-03'!$C$2:$C$100,0)+1,0)))="",INDIRECT(CONCATENATE("'2018-02'!G",TEXT(MATCH($C6,'2018-02'!$C$2:$C$100,0)+1,0)))="")),"Н/Д",INDIRECT(CONCATENATE("'2018-03'!G",TEXT(MATCH($C6,'2018-03'!$C$2:$C$100,0)+1,0)))-INDIRECT(CONCATENATE("'2018-02'!G",TEXT(MATCH($C6,'2018-02'!$C$2:$C$100,0)+1,0))))</f>
        <v>189525193.50999999</v>
      </c>
      <c r="H6" s="17">
        <f ca="1">IF(OR(INDIRECT(CONCATENATE("'2018-03'!H",TEXT(MATCH($C6,'2018-03'!$C$2:$C$100,0)+1,0)))="",INDIRECT(CONCATENATE("'2018-02'!H",TEXT(MATCH($C6,'2018-02'!$C$2:$C$100,0)+1,0)))="",AND(INDIRECT(CONCATENATE("'2018-03'!H",TEXT(MATCH($C6,'2018-03'!$C$2:$C$100,0)+1,0)))="",INDIRECT(CONCATENATE("'2018-02'!H",TEXT(MATCH($C6,'2018-02'!$C$2:$C$100,0)+1,0)))="")),"Н/Д",INDIRECT(CONCATENATE("'2018-03'!H",TEXT(MATCH($C6,'2018-03'!$C$2:$C$100,0)+1,0)))-INDIRECT(CONCATENATE("'2018-02'!H",TEXT(MATCH($C6,'2018-02'!$C$2:$C$100,0)+1,0))))</f>
        <v>1260274666.1799998</v>
      </c>
      <c r="I6" s="17">
        <f ca="1">IF(OR(INDIRECT(CONCATENATE("'2018-03'!I",TEXT(MATCH($C6,'2018-03'!$C$2:$C$100,0)+1,0)))="",INDIRECT(CONCATENATE("'2018-02'!I",TEXT(MATCH($C6,'2018-02'!$C$2:$C$100,0)+1,0)))="",AND(INDIRECT(CONCATENATE("'2018-03'!I",TEXT(MATCH($C6,'2018-03'!$C$2:$C$100,0)+1,0)))="",INDIRECT(CONCATENATE("'2018-02'!I",TEXT(MATCH($C6,'2018-02'!$C$2:$C$100,0)+1,0)))="")),"Н/Д",INDIRECT(CONCATENATE("'2018-03'!I",TEXT(MATCH($C6,'2018-03'!$C$2:$C$100,0)+1,0)))-INDIRECT(CONCATENATE("'2018-02'!I",TEXT(MATCH($C6,'2018-02'!$C$2:$C$100,0)+1,0))))</f>
        <v>56232376.079999998</v>
      </c>
      <c r="J6" s="17" t="str">
        <f ca="1">IF(OR(INDIRECT(CONCATENATE("'2018-03'!J",TEXT(MATCH($C6,'2018-03'!$C$2:$C$100,0)+1,0)))="",INDIRECT(CONCATENATE("'2018-02'!J",TEXT(MATCH($C6,'2018-02'!$C$2:$C$100,0)+1,0)))="",AND(INDIRECT(CONCATENATE("'2018-03'!J",TEXT(MATCH($C6,'2018-03'!$C$2:$C$100,0)+1,0)))="",INDIRECT(CONCATENATE("'2018-02'!J",TEXT(MATCH($C6,'2018-02'!$C$2:$C$100,0)+1,0)))="")),"Н/Д",INDIRECT(CONCATENATE("'2018-03'!J",TEXT(MATCH($C6,'2018-03'!$C$2:$C$100,0)+1,0)))-INDIRECT(CONCATENATE("'2018-02'!J",TEXT(MATCH($C6,'2018-02'!$C$2:$C$100,0)+1,0))))</f>
        <v>Н/Д</v>
      </c>
      <c r="K6" s="17">
        <f ca="1">IF(OR(INDIRECT(CONCATENATE("'2018-03'!K",TEXT(MATCH($C6,'2018-03'!$C$2:$C$100,0)+1,0)))="",INDIRECT(CONCATENATE("'2018-02'!K",TEXT(MATCH($C6,'2018-02'!$C$2:$C$100,0)+1,0)))="",AND(INDIRECT(CONCATENATE("'2018-03'!K",TEXT(MATCH($C6,'2018-03'!$C$2:$C$100,0)+1,0)))="",INDIRECT(CONCATENATE("'2018-02'!K",TEXT(MATCH($C6,'2018-02'!$C$2:$C$100,0)+1,0)))="")),"Н/Д",INDIRECT(CONCATENATE("'2018-03'!K",TEXT(MATCH($C6,'2018-03'!$C$2:$C$100,0)+1,0)))-INDIRECT(CONCATENATE("'2018-02'!K",TEXT(MATCH($C6,'2018-02'!$C$2:$C$100,0)+1,0))))</f>
        <v>86732696.25</v>
      </c>
      <c r="L6" s="17">
        <f ca="1">IF(OR(INDIRECT(CONCATENATE("'2018-03'!L",TEXT(MATCH($C6,'2018-03'!$C$2:$C$100,0)+1,0)))="",INDIRECT(CONCATENATE("'2018-02'!L",TEXT(MATCH($C6,'2018-02'!$C$2:$C$100,0)+1,0)))="",AND(INDIRECT(CONCATENATE("'2018-03'!L",TEXT(MATCH($C6,'2018-03'!$C$2:$C$100,0)+1,0)))="",INDIRECT(CONCATENATE("'2018-02'!L",TEXT(MATCH($C6,'2018-02'!$C$2:$C$100,0)+1,0)))="")),"Н/Д",INDIRECT(CONCATENATE("'2018-03'!L",TEXT(MATCH($C6,'2018-03'!$C$2:$C$100,0)+1,0)))-INDIRECT(CONCATENATE("'2018-02'!L",TEXT(MATCH($C6,'2018-02'!$C$2:$C$100,0)+1,0))))</f>
        <v>123634779.69</v>
      </c>
      <c r="M6" s="17">
        <f ca="1">IF(OR(INDIRECT(CONCATENATE("'2018-03'!M",TEXT(MATCH($C6,'2018-03'!$C$2:$C$100,0)+1,0)))="",INDIRECT(CONCATENATE("'2018-02'!M",TEXT(MATCH($C6,'2018-02'!$C$2:$C$100,0)+1,0)))="",AND(INDIRECT(CONCATENATE("'2018-03'!M",TEXT(MATCH($C6,'2018-03'!$C$2:$C$100,0)+1,0)))="",INDIRECT(CONCATENATE("'2018-02'!M",TEXT(MATCH($C6,'2018-02'!$C$2:$C$100,0)+1,0)))="")),"Н/Д",INDIRECT(CONCATENATE("'2018-03'!M",TEXT(MATCH($C6,'2018-03'!$C$2:$C$100,0)+1,0)))-INDIRECT(CONCATENATE("'2018-02'!M",TEXT(MATCH($C6,'2018-02'!$C$2:$C$100,0)+1,0))))</f>
        <v>26956280.390000001</v>
      </c>
      <c r="N6" s="17">
        <f ca="1">IF(OR(INDIRECT(CONCATENATE("'2018-03'!N",TEXT(MATCH($C6,'2018-03'!$C$2:$C$100,0)+1,0)))="",INDIRECT(CONCATENATE("'2018-02'!N",TEXT(MATCH($C6,'2018-02'!$C$2:$C$100,0)+1,0)))="",AND(INDIRECT(CONCATENATE("'2018-03'!N",TEXT(MATCH($C6,'2018-03'!$C$2:$C$100,0)+1,0)))="",INDIRECT(CONCATENATE("'2018-02'!N",TEXT(MATCH($C6,'2018-02'!$C$2:$C$100,0)+1,0)))="")),"Н/Д",INDIRECT(CONCATENATE("'2018-03'!N",TEXT(MATCH($C6,'2018-03'!$C$2:$C$100,0)+1,0)))-INDIRECT(CONCATENATE("'2018-02'!NE",TEXT(MATCH($C6,'2018-02'!$C$2:$C$100,0)+1,0))))</f>
        <v>19899045.039999999</v>
      </c>
      <c r="O6" s="17">
        <f ca="1">IF(OR(INDIRECT(CONCATENATE("'2018-03'!O",TEXT(MATCH($C6,'2018-03'!$C$2:$C$100,0)+1,0)))="",INDIRECT(CONCATENATE("'2018-02'!O",TEXT(MATCH($C6,'2018-02'!$C$2:$C$100,0)+1,0)))="",AND(INDIRECT(CONCATENATE("'2018-03'!O",TEXT(MATCH($C6,'2018-03'!$C$2:$C$100,0)+1,0)))="",INDIRECT(CONCATENATE("'2018-02'!O",TEXT(MATCH($C6,'2018-02'!$C$2:$C$100,0)+1,0)))="")),"Н/Д",INDIRECT(CONCATENATE("'2018-03'!O",TEXT(MATCH($C6,'2018-03'!$C$2:$C$100,0)+1,0)))-INDIRECT(CONCATENATE("'2018-02'!O",TEXT(MATCH($C6,'2018-02'!$C$2:$C$100,0)+1,0))))</f>
        <v>-1860.62</v>
      </c>
      <c r="P6" s="17">
        <f ca="1">IF(OR(INDIRECT(CONCATENATE("'2018-03'!P",TEXT(MATCH($C6,'2018-03'!$C$2:$C$100,0)+1,0)))="",INDIRECT(CONCATENATE("'2018-02'!P",TEXT(MATCH($C6,'2018-02'!$C$2:$C$100,0)+1,0)))="",AND(INDIRECT(CONCATENATE("'2018-03'!P",TEXT(MATCH($C6,'2018-03'!$C$2:$C$100,0)+1,0)))="",INDIRECT(CONCATENATE("'2018-02'!P",TEXT(MATCH($C6,'2018-02'!$C$2:$C$100,0)+1,0)))="")),"Н/Д",INDIRECT(CONCATENATE("'2018-03'!P",TEXT(MATCH($C6,'2018-03'!$C$2:$C$100,0)+1,0)))-INDIRECT(CONCATENATE("'2018-02'!P",TEXT(MATCH($C6,'2018-02'!$C$2:$C$100,0)+1,0))))</f>
        <v>25977747.580000002</v>
      </c>
      <c r="Q6" s="17">
        <f ca="1">IF(OR(INDIRECT(CONCATENATE("'2018-03'!Q",TEXT(MATCH($C6,'2018-03'!$C$2:$C$100,0)+1,0)))="",INDIRECT(CONCATENATE("'2018-02'!Q",TEXT(MATCH($C6,'2018-02'!$C$2:$C$100,0)+1,0)))="",AND(INDIRECT(CONCATENATE("'2018-03'!Q",TEXT(MATCH($C6,'2018-03'!$C$2:$C$100,0)+1,0)))="",INDIRECT(CONCATENATE("'2018-02'!Q",TEXT(MATCH($C6,'2018-02'!$C$2:$C$100,0)+1,0)))="")),"Н/Д",INDIRECT(CONCATENATE("'2018-03'!Q",TEXT(MATCH($C6,'2018-03'!$C$2:$C$100,0)+1,0)))-INDIRECT(CONCATENATE("'2018-02'!Q",TEXT(MATCH($C6,'2018-02'!$C$2:$C$100,0)+1,0))))</f>
        <v>4175423.21</v>
      </c>
      <c r="R6" s="17">
        <f ca="1">IF(OR(INDIRECT(CONCATENATE("'2018-03'!R",TEXT(MATCH($C6,'2018-03'!$C$2:$C$100,0)+1,0)))="",INDIRECT(CONCATENATE("'2018-02'!R",TEXT(MATCH($C6,'2018-02'!$C$2:$C$100,0)+1,0)))="",AND(INDIRECT(CONCATENATE("'2018-03'!R",TEXT(MATCH($C6,'2018-03'!$C$2:$C$100,0)+1,0)))="",INDIRECT(CONCATENATE("'2018-02'!R",TEXT(MATCH($C6,'2018-02'!$C$2:$C$100,0)+1,0)))="")),"Н/Д",INDIRECT(CONCATENATE("'2018-03'!R",TEXT(MATCH($C6,'2018-03'!$C$2:$C$100,0)+1,0)))-INDIRECT(CONCATENATE("'2018-02'!R",TEXT(MATCH($C6,'2018-02'!$C$2:$C$100,0)+1,0))))</f>
        <v>8862672.6099999994</v>
      </c>
      <c r="S6" s="17">
        <f ca="1">IF(OR(INDIRECT(CONCATENATE("'2018-03'!S",TEXT(MATCH($C6,'2018-03'!$C$2:$C$100,0)+1,0)))="",INDIRECT(CONCATENATE("'2018-02'!S",TEXT(MATCH($C6,'2018-02'!$C$2:$C$100,0)+1,0)))="",AND(INDIRECT(CONCATENATE("'2018-03'!S",TEXT(MATCH($C6,'2018-03'!$C$2:$C$100,0)+1,0)))="",INDIRECT(CONCATENATE("'2018-02'!S",TEXT(MATCH($C6,'2018-02'!$C$2:$C$100,0)+1,0)))="")),"Н/Д",INDIRECT(CONCATENATE("'2018-03'!S",TEXT(MATCH($C6,'2018-03'!$C$2:$C$100,0)+1,0)))-INDIRECT(CONCATENATE("'2018-02'!S",TEXT(MATCH($C6,'2018-02'!$C$2:$C$100,0)+1,0))))</f>
        <v>218063.52000000002</v>
      </c>
      <c r="T6" s="17">
        <f ca="1">IF(OR(INDIRECT(CONCATENATE("'2018-03'!T",TEXT(MATCH($C6,'2018-03'!$C$2:$C$100,0)+1,0)))="",INDIRECT(CONCATENATE("'2018-02'!T",TEXT(MATCH($C6,'2018-02'!$C$2:$C$100,0)+1,0)))="",AND(INDIRECT(CONCATENATE("'2018-03'!T",TEXT(MATCH($C6,'2018-03'!$C$2:$C$100,0)+1,0)))="",INDIRECT(CONCATENATE("'2018-02'!T",TEXT(MATCH($C6,'2018-02'!$C$2:$C$100,0)+1,0)))="")),"Н/Д",INDIRECT(CONCATENATE("'2018-03'!T",TEXT(MATCH($C6,'2018-03'!$C$2:$C$100,0)+1,0)))-INDIRECT(CONCATENATE("'2018-02'!T",TEXT(MATCH($C6,'2018-02'!$C$2:$C$100,0)+1,0))))</f>
        <v>27085785.190000001</v>
      </c>
      <c r="U6" s="17">
        <f ca="1">IF(OR(INDIRECT(CONCATENATE("'2018-03'!U",TEXT(MATCH($C6,'2018-03'!$C$2:$C$100,0)+1,0)))="",INDIRECT(CONCATENATE("'2018-02'!U",TEXT(MATCH($C6,'2018-02'!$C$2:$C$100,0)+1,0)))="",AND(INDIRECT(CONCATENATE("'2018-03'!U",TEXT(MATCH($C6,'2018-03'!$C$2:$C$100,0)+1,0)))="",INDIRECT(CONCATENATE("'2018-02'!U",TEXT(MATCH($C6,'2018-02'!$C$2:$C$100,0)+1,0)))="")),"Н/Д",INDIRECT(CONCATENATE("'2018-03'!U",TEXT(MATCH($C6,'2018-03'!$C$2:$C$100,0)+1,0)))-INDIRECT(CONCATENATE("'2018-02'!U",TEXT(MATCH($C6,'2018-02'!$C$2:$C$100,0)+1,0))))</f>
        <v>2736764.79</v>
      </c>
      <c r="V6" s="17">
        <f ca="1">IF(OR(INDIRECT(CONCATENATE("'2018-03'!V",TEXT(MATCH($C6,'2018-03'!$C$2:$C$100,0)+1,0)))="",INDIRECT(CONCATENATE("'2018-02'!V",TEXT(MATCH($C6,'2018-02'!$C$2:$C$100,0)+1,0)))="",AND(INDIRECT(CONCATENATE("'2018-03'!V",TEXT(MATCH($C6,'2018-03'!$C$2:$C$100,0)+1,0)))="",INDIRECT(CONCATENATE("'2018-02'!V",TEXT(MATCH($C6,'2018-02'!$C$2:$C$100,0)+1,0)))="")),"Н/Д",INDIRECT(CONCATENATE("'2018-03'!V",TEXT(MATCH($C6,'2018-03'!$C$2:$C$100,0)+1,0)))-INDIRECT(CONCATENATE("'2018-02'!V",TEXT(MATCH($C6,'2018-02'!$C$2:$C$100,0)+1,0))))</f>
        <v>4062840541.7499995</v>
      </c>
      <c r="W6" s="17">
        <f ca="1">IF(OR(INDIRECT(CONCATENATE("'2018-03'!W",TEXT(MATCH($C6,'2018-03'!$C$2:$C$100,0)+1,0)))="",INDIRECT(CONCATENATE("'2018-02'!W",TEXT(MATCH($C6,'2018-02'!$C$2:$C$100,0)+1,0)))="",AND(INDIRECT(CONCATENATE("'2018-03'!W",TEXT(MATCH($C6,'2018-03'!$C$2:$C$100,0)+1,0)))="",INDIRECT(CONCATENATE("'2018-02'!W",TEXT(MATCH($C6,'2018-02'!$C$2:$C$100,0)+1,0)))="")),"Н/Д",INDIRECT(CONCATENATE("'2018-03'!W",TEXT(MATCH($C6,'2018-03'!$C$2:$C$100,0)+1,0)))-INDIRECT(CONCATENATE("'2018-02'!W",TEXT(MATCH($C6,'2018-02'!$C$2:$C$100,0)+1,0))))</f>
        <v>13874579570.16</v>
      </c>
    </row>
    <row r="7" spans="1:23" x14ac:dyDescent="0.25">
      <c r="A7" s="2" t="s">
        <v>22</v>
      </c>
      <c r="B7" s="2" t="s">
        <v>27</v>
      </c>
      <c r="C7" s="15">
        <v>44000000</v>
      </c>
      <c r="D7" s="2" t="s">
        <v>206</v>
      </c>
      <c r="E7" s="17">
        <f ca="1">IF(OR(INDIRECT(CONCATENATE("'2018-03'!E",TEXT(MATCH($C7,'2018-03'!$C$2:$C$100,0)+1,0)))="",INDIRECT(CONCATENATE("'2018-02'!E",TEXT(MATCH($C7,'2018-02'!$C$2:$C$100,0)+1,0)))="",AND(INDIRECT(CONCATENATE("'2018-03'!E",TEXT(MATCH($C7,'2018-03'!$C$2:$C$100,0)+1,0)))="",INDIRECT(CONCATENATE("'2018-02'!E",TEXT(MATCH($C7,'2018-02'!$C$2:$C$100,0)+1,0)))="")),"Н/Д",INDIRECT(CONCATENATE("'2018-03'!E",TEXT(MATCH($C7,'2018-03'!$C$2:$C$100,0)+1,0)))-INDIRECT(CONCATENATE("'2018-02'!E",TEXT(MATCH($C7,'2018-02'!$C$2:$C$100,0)+1,0))))</f>
        <v>2789227041.3800001</v>
      </c>
      <c r="F7" s="17">
        <f ca="1">IF(OR(INDIRECT(CONCATENATE("'2018-03'!F",TEXT(MATCH($C7,'2018-03'!$C$2:$C$100,0)+1,0)))="",INDIRECT(CONCATENATE("'2018-02'!F",TEXT(MATCH($C7,'2018-02'!$C$2:$C$100,0)+1,0)))="",AND(INDIRECT(CONCATENATE("'2018-03'!F",TEXT(MATCH($C7,'2018-03'!$C$2:$C$100,0)+1,0)))="",INDIRECT(CONCATENATE("'2018-02'!F",TEXT(MATCH($C7,'2018-02'!$C$2:$C$100,0)+1,0)))="")),"Н/Д",INDIRECT(CONCATENATE("'2018-03'!F",TEXT(MATCH($C7,'2018-03'!$C$2:$C$100,0)+1,0)))-INDIRECT(CONCATENATE("'2018-02'!F",TEXT(MATCH($C7,'2018-02'!$C$2:$C$100,0)+1,0))))</f>
        <v>1088018595.95</v>
      </c>
      <c r="G7" s="17">
        <f ca="1">IF(OR(INDIRECT(CONCATENATE("'2018-03'!G",TEXT(MATCH($C7,'2018-03'!$C$2:$C$100,0)+1,0)))="",INDIRECT(CONCATENATE("'2018-02'!G",TEXT(MATCH($C7,'2018-02'!$C$2:$C$100,0)+1,0)))="",AND(INDIRECT(CONCATENATE("'2018-03'!G",TEXT(MATCH($C7,'2018-03'!$C$2:$C$100,0)+1,0)))="",INDIRECT(CONCATENATE("'2018-02'!G",TEXT(MATCH($C7,'2018-02'!$C$2:$C$100,0)+1,0)))="")),"Н/Д",INDIRECT(CONCATENATE("'2018-03'!G",TEXT(MATCH($C7,'2018-03'!$C$2:$C$100,0)+1,0)))-INDIRECT(CONCATENATE("'2018-02'!G",TEXT(MATCH($C7,'2018-02'!$C$2:$C$100,0)+1,0))))</f>
        <v>132454565.39000002</v>
      </c>
      <c r="H7" s="17">
        <f ca="1">IF(OR(INDIRECT(CONCATENATE("'2018-03'!H",TEXT(MATCH($C7,'2018-03'!$C$2:$C$100,0)+1,0)))="",INDIRECT(CONCATENATE("'2018-02'!H",TEXT(MATCH($C7,'2018-02'!$C$2:$C$100,0)+1,0)))="",AND(INDIRECT(CONCATENATE("'2018-03'!H",TEXT(MATCH($C7,'2018-03'!$C$2:$C$100,0)+1,0)))="",INDIRECT(CONCATENATE("'2018-02'!H",TEXT(MATCH($C7,'2018-02'!$C$2:$C$100,0)+1,0)))="")),"Н/Д",INDIRECT(CONCATENATE("'2018-03'!H",TEXT(MATCH($C7,'2018-03'!$C$2:$C$100,0)+1,0)))-INDIRECT(CONCATENATE("'2018-02'!H",TEXT(MATCH($C7,'2018-02'!$C$2:$C$100,0)+1,0))))</f>
        <v>658517654.64999998</v>
      </c>
      <c r="I7" s="17">
        <f ca="1">IF(OR(INDIRECT(CONCATENATE("'2018-03'!I",TEXT(MATCH($C7,'2018-03'!$C$2:$C$100,0)+1,0)))="",INDIRECT(CONCATENATE("'2018-02'!I",TEXT(MATCH($C7,'2018-02'!$C$2:$C$100,0)+1,0)))="",AND(INDIRECT(CONCATENATE("'2018-03'!I",TEXT(MATCH($C7,'2018-03'!$C$2:$C$100,0)+1,0)))="",INDIRECT(CONCATENATE("'2018-02'!I",TEXT(MATCH($C7,'2018-02'!$C$2:$C$100,0)+1,0)))="")),"Н/Д",INDIRECT(CONCATENATE("'2018-03'!I",TEXT(MATCH($C7,'2018-03'!$C$2:$C$100,0)+1,0)))-INDIRECT(CONCATENATE("'2018-02'!I",TEXT(MATCH($C7,'2018-02'!$C$2:$C$100,0)+1,0))))</f>
        <v>21742505.890000001</v>
      </c>
      <c r="J7" s="17" t="str">
        <f ca="1">IF(OR(INDIRECT(CONCATENATE("'2018-03'!J",TEXT(MATCH($C7,'2018-03'!$C$2:$C$100,0)+1,0)))="",INDIRECT(CONCATENATE("'2018-02'!J",TEXT(MATCH($C7,'2018-02'!$C$2:$C$100,0)+1,0)))="",AND(INDIRECT(CONCATENATE("'2018-03'!J",TEXT(MATCH($C7,'2018-03'!$C$2:$C$100,0)+1,0)))="",INDIRECT(CONCATENATE("'2018-02'!J",TEXT(MATCH($C7,'2018-02'!$C$2:$C$100,0)+1,0)))="")),"Н/Д",INDIRECT(CONCATENATE("'2018-03'!J",TEXT(MATCH($C7,'2018-03'!$C$2:$C$100,0)+1,0)))-INDIRECT(CONCATENATE("'2018-02'!J",TEXT(MATCH($C7,'2018-02'!$C$2:$C$100,0)+1,0))))</f>
        <v>Н/Д</v>
      </c>
      <c r="K7" s="17">
        <f ca="1">IF(OR(INDIRECT(CONCATENATE("'2018-03'!K",TEXT(MATCH($C7,'2018-03'!$C$2:$C$100,0)+1,0)))="",INDIRECT(CONCATENATE("'2018-02'!K",TEXT(MATCH($C7,'2018-02'!$C$2:$C$100,0)+1,0)))="",AND(INDIRECT(CONCATENATE("'2018-03'!K",TEXT(MATCH($C7,'2018-03'!$C$2:$C$100,0)+1,0)))="",INDIRECT(CONCATENATE("'2018-02'!K",TEXT(MATCH($C7,'2018-02'!$C$2:$C$100,0)+1,0)))="")),"Н/Д",INDIRECT(CONCATENATE("'2018-03'!K",TEXT(MATCH($C7,'2018-03'!$C$2:$C$100,0)+1,0)))-INDIRECT(CONCATENATE("'2018-02'!K",TEXT(MATCH($C7,'2018-02'!$C$2:$C$100,0)+1,0))))</f>
        <v>27000817.650000006</v>
      </c>
      <c r="L7" s="17">
        <f ca="1">IF(OR(INDIRECT(CONCATENATE("'2018-03'!L",TEXT(MATCH($C7,'2018-03'!$C$2:$C$100,0)+1,0)))="",INDIRECT(CONCATENATE("'2018-02'!L",TEXT(MATCH($C7,'2018-02'!$C$2:$C$100,0)+1,0)))="",AND(INDIRECT(CONCATENATE("'2018-03'!L",TEXT(MATCH($C7,'2018-03'!$C$2:$C$100,0)+1,0)))="",INDIRECT(CONCATENATE("'2018-02'!L",TEXT(MATCH($C7,'2018-02'!$C$2:$C$100,0)+1,0)))="")),"Н/Д",INDIRECT(CONCATENATE("'2018-03'!L",TEXT(MATCH($C7,'2018-03'!$C$2:$C$100,0)+1,0)))-INDIRECT(CONCATENATE("'2018-02'!L",TEXT(MATCH($C7,'2018-02'!$C$2:$C$100,0)+1,0))))</f>
        <v>41785383.930000007</v>
      </c>
      <c r="M7" s="17">
        <f ca="1">IF(OR(INDIRECT(CONCATENATE("'2018-03'!M",TEXT(MATCH($C7,'2018-03'!$C$2:$C$100,0)+1,0)))="",INDIRECT(CONCATENATE("'2018-02'!M",TEXT(MATCH($C7,'2018-02'!$C$2:$C$100,0)+1,0)))="",AND(INDIRECT(CONCATENATE("'2018-03'!M",TEXT(MATCH($C7,'2018-03'!$C$2:$C$100,0)+1,0)))="",INDIRECT(CONCATENATE("'2018-02'!M",TEXT(MATCH($C7,'2018-02'!$C$2:$C$100,0)+1,0)))="")),"Н/Д",INDIRECT(CONCATENATE("'2018-03'!M",TEXT(MATCH($C7,'2018-03'!$C$2:$C$100,0)+1,0)))-INDIRECT(CONCATENATE("'2018-02'!M",TEXT(MATCH($C7,'2018-02'!$C$2:$C$100,0)+1,0))))</f>
        <v>129256392.17999998</v>
      </c>
      <c r="N7" s="17">
        <f ca="1">IF(OR(INDIRECT(CONCATENATE("'2018-03'!N",TEXT(MATCH($C7,'2018-03'!$C$2:$C$100,0)+1,0)))="",INDIRECT(CONCATENATE("'2018-02'!N",TEXT(MATCH($C7,'2018-02'!$C$2:$C$100,0)+1,0)))="",AND(INDIRECT(CONCATENATE("'2018-03'!N",TEXT(MATCH($C7,'2018-03'!$C$2:$C$100,0)+1,0)))="",INDIRECT(CONCATENATE("'2018-02'!N",TEXT(MATCH($C7,'2018-02'!$C$2:$C$100,0)+1,0)))="")),"Н/Д",INDIRECT(CONCATENATE("'2018-03'!N",TEXT(MATCH($C7,'2018-03'!$C$2:$C$100,0)+1,0)))-INDIRECT(CONCATENATE("'2018-02'!NE",TEXT(MATCH($C7,'2018-02'!$C$2:$C$100,0)+1,0))))</f>
        <v>8518459.8300000001</v>
      </c>
      <c r="O7" s="17" t="str">
        <f ca="1">IF(OR(INDIRECT(CONCATENATE("'2018-03'!O",TEXT(MATCH($C7,'2018-03'!$C$2:$C$100,0)+1,0)))="",INDIRECT(CONCATENATE("'2018-02'!O",TEXT(MATCH($C7,'2018-02'!$C$2:$C$100,0)+1,0)))="",AND(INDIRECT(CONCATENATE("'2018-03'!O",TEXT(MATCH($C7,'2018-03'!$C$2:$C$100,0)+1,0)))="",INDIRECT(CONCATENATE("'2018-02'!O",TEXT(MATCH($C7,'2018-02'!$C$2:$C$100,0)+1,0)))="")),"Н/Д",INDIRECT(CONCATENATE("'2018-03'!O",TEXT(MATCH($C7,'2018-03'!$C$2:$C$100,0)+1,0)))-INDIRECT(CONCATENATE("'2018-02'!O",TEXT(MATCH($C7,'2018-02'!$C$2:$C$100,0)+1,0))))</f>
        <v>Н/Д</v>
      </c>
      <c r="P7" s="17">
        <f ca="1">IF(OR(INDIRECT(CONCATENATE("'2018-03'!P",TEXT(MATCH($C7,'2018-03'!$C$2:$C$100,0)+1,0)))="",INDIRECT(CONCATENATE("'2018-02'!P",TEXT(MATCH($C7,'2018-02'!$C$2:$C$100,0)+1,0)))="",AND(INDIRECT(CONCATENATE("'2018-03'!P",TEXT(MATCH($C7,'2018-03'!$C$2:$C$100,0)+1,0)))="",INDIRECT(CONCATENATE("'2018-02'!P",TEXT(MATCH($C7,'2018-02'!$C$2:$C$100,0)+1,0)))="")),"Н/Д",INDIRECT(CONCATENATE("'2018-03'!P",TEXT(MATCH($C7,'2018-03'!$C$2:$C$100,0)+1,0)))-INDIRECT(CONCATENATE("'2018-02'!P",TEXT(MATCH($C7,'2018-02'!$C$2:$C$100,0)+1,0))))</f>
        <v>22297236.520000003</v>
      </c>
      <c r="Q7" s="17">
        <f ca="1">IF(OR(INDIRECT(CONCATENATE("'2018-03'!Q",TEXT(MATCH($C7,'2018-03'!$C$2:$C$100,0)+1,0)))="",INDIRECT(CONCATENATE("'2018-02'!Q",TEXT(MATCH($C7,'2018-02'!$C$2:$C$100,0)+1,0)))="",AND(INDIRECT(CONCATENATE("'2018-03'!Q",TEXT(MATCH($C7,'2018-03'!$C$2:$C$100,0)+1,0)))="",INDIRECT(CONCATENATE("'2018-02'!Q",TEXT(MATCH($C7,'2018-02'!$C$2:$C$100,0)+1,0)))="")),"Н/Д",INDIRECT(CONCATENATE("'2018-03'!Q",TEXT(MATCH($C7,'2018-03'!$C$2:$C$100,0)+1,0)))-INDIRECT(CONCATENATE("'2018-02'!Q",TEXT(MATCH($C7,'2018-02'!$C$2:$C$100,0)+1,0))))</f>
        <v>20158472.940000001</v>
      </c>
      <c r="R7" s="17">
        <f ca="1">IF(OR(INDIRECT(CONCATENATE("'2018-03'!R",TEXT(MATCH($C7,'2018-03'!$C$2:$C$100,0)+1,0)))="",INDIRECT(CONCATENATE("'2018-02'!R",TEXT(MATCH($C7,'2018-02'!$C$2:$C$100,0)+1,0)))="",AND(INDIRECT(CONCATENATE("'2018-03'!R",TEXT(MATCH($C7,'2018-03'!$C$2:$C$100,0)+1,0)))="",INDIRECT(CONCATENATE("'2018-02'!R",TEXT(MATCH($C7,'2018-02'!$C$2:$C$100,0)+1,0)))="")),"Н/Д",INDIRECT(CONCATENATE("'2018-03'!R",TEXT(MATCH($C7,'2018-03'!$C$2:$C$100,0)+1,0)))-INDIRECT(CONCATENATE("'2018-02'!R",TEXT(MATCH($C7,'2018-02'!$C$2:$C$100,0)+1,0))))</f>
        <v>3802481.2699999996</v>
      </c>
      <c r="S7" s="17">
        <f ca="1">IF(OR(INDIRECT(CONCATENATE("'2018-03'!S",TEXT(MATCH($C7,'2018-03'!$C$2:$C$100,0)+1,0)))="",INDIRECT(CONCATENATE("'2018-02'!S",TEXT(MATCH($C7,'2018-02'!$C$2:$C$100,0)+1,0)))="",AND(INDIRECT(CONCATENATE("'2018-03'!S",TEXT(MATCH($C7,'2018-03'!$C$2:$C$100,0)+1,0)))="",INDIRECT(CONCATENATE("'2018-02'!S",TEXT(MATCH($C7,'2018-02'!$C$2:$C$100,0)+1,0)))="")),"Н/Д",INDIRECT(CONCATENATE("'2018-03'!S",TEXT(MATCH($C7,'2018-03'!$C$2:$C$100,0)+1,0)))-INDIRECT(CONCATENATE("'2018-02'!S",TEXT(MATCH($C7,'2018-02'!$C$2:$C$100,0)+1,0))))</f>
        <v>10566.48</v>
      </c>
      <c r="T7" s="17">
        <f ca="1">IF(OR(INDIRECT(CONCATENATE("'2018-03'!T",TEXT(MATCH($C7,'2018-03'!$C$2:$C$100,0)+1,0)))="",INDIRECT(CONCATENATE("'2018-02'!T",TEXT(MATCH($C7,'2018-02'!$C$2:$C$100,0)+1,0)))="",AND(INDIRECT(CONCATENATE("'2018-03'!T",TEXT(MATCH($C7,'2018-03'!$C$2:$C$100,0)+1,0)))="",INDIRECT(CONCATENATE("'2018-02'!T",TEXT(MATCH($C7,'2018-02'!$C$2:$C$100,0)+1,0)))="")),"Н/Д",INDIRECT(CONCATENATE("'2018-03'!T",TEXT(MATCH($C7,'2018-03'!$C$2:$C$100,0)+1,0)))-INDIRECT(CONCATENATE("'2018-02'!T",TEXT(MATCH($C7,'2018-02'!$C$2:$C$100,0)+1,0))))</f>
        <v>8262380.3500000015</v>
      </c>
      <c r="U7" s="17">
        <f ca="1">IF(OR(INDIRECT(CONCATENATE("'2018-03'!U",TEXT(MATCH($C7,'2018-03'!$C$2:$C$100,0)+1,0)))="",INDIRECT(CONCATENATE("'2018-02'!U",TEXT(MATCH($C7,'2018-02'!$C$2:$C$100,0)+1,0)))="",AND(INDIRECT(CONCATENATE("'2018-03'!U",TEXT(MATCH($C7,'2018-03'!$C$2:$C$100,0)+1,0)))="",INDIRECT(CONCATENATE("'2018-02'!U",TEXT(MATCH($C7,'2018-02'!$C$2:$C$100,0)+1,0)))="")),"Н/Д",INDIRECT(CONCATENATE("'2018-03'!U",TEXT(MATCH($C7,'2018-03'!$C$2:$C$100,0)+1,0)))-INDIRECT(CONCATENATE("'2018-02'!U",TEXT(MATCH($C7,'2018-02'!$C$2:$C$100,0)+1,0))))</f>
        <v>4094382.2899999996</v>
      </c>
      <c r="V7" s="17">
        <f ca="1">IF(OR(INDIRECT(CONCATENATE("'2018-03'!V",TEXT(MATCH($C7,'2018-03'!$C$2:$C$100,0)+1,0)))="",INDIRECT(CONCATENATE("'2018-02'!V",TEXT(MATCH($C7,'2018-02'!$C$2:$C$100,0)+1,0)))="",AND(INDIRECT(CONCATENATE("'2018-03'!V",TEXT(MATCH($C7,'2018-03'!$C$2:$C$100,0)+1,0)))="",INDIRECT(CONCATENATE("'2018-02'!V",TEXT(MATCH($C7,'2018-02'!$C$2:$C$100,0)+1,0)))="")),"Н/Д",INDIRECT(CONCATENATE("'2018-03'!V",TEXT(MATCH($C7,'2018-03'!$C$2:$C$100,0)+1,0)))-INDIRECT(CONCATENATE("'2018-02'!V",TEXT(MATCH($C7,'2018-02'!$C$2:$C$100,0)+1,0))))</f>
        <v>1701208445.4300001</v>
      </c>
      <c r="W7" s="17">
        <f ca="1">IF(OR(INDIRECT(CONCATENATE("'2018-03'!W",TEXT(MATCH($C7,'2018-03'!$C$2:$C$100,0)+1,0)))="",INDIRECT(CONCATENATE("'2018-02'!W",TEXT(MATCH($C7,'2018-02'!$C$2:$C$100,0)+1,0)))="",AND(INDIRECT(CONCATENATE("'2018-03'!W",TEXT(MATCH($C7,'2018-03'!$C$2:$C$100,0)+1,0)))="",INDIRECT(CONCATENATE("'2018-02'!W",TEXT(MATCH($C7,'2018-02'!$C$2:$C$100,0)+1,0)))="")),"Н/Д",INDIRECT(CONCATENATE("'2018-03'!W",TEXT(MATCH($C7,'2018-03'!$C$2:$C$100,0)+1,0)))-INDIRECT(CONCATENATE("'2018-02'!W",TEXT(MATCH($C7,'2018-02'!$C$2:$C$100,0)+1,0))))</f>
        <v>6652907447.8299999</v>
      </c>
    </row>
    <row r="8" spans="1:23" x14ac:dyDescent="0.25">
      <c r="A8" s="2" t="s">
        <v>22</v>
      </c>
      <c r="B8" s="2" t="s">
        <v>28</v>
      </c>
      <c r="C8" s="15">
        <v>5000000</v>
      </c>
      <c r="D8" s="2" t="s">
        <v>206</v>
      </c>
      <c r="E8" s="17">
        <f ca="1">IF(OR(INDIRECT(CONCATENATE("'2018-03'!E",TEXT(MATCH($C8,'2018-03'!$C$2:$C$100,0)+1,0)))="",INDIRECT(CONCATENATE("'2018-02'!E",TEXT(MATCH($C8,'2018-02'!$C$2:$C$100,0)+1,0)))="",AND(INDIRECT(CONCATENATE("'2018-03'!E",TEXT(MATCH($C8,'2018-03'!$C$2:$C$100,0)+1,0)))="",INDIRECT(CONCATENATE("'2018-02'!E",TEXT(MATCH($C8,'2018-02'!$C$2:$C$100,0)+1,0)))="")),"Н/Д",INDIRECT(CONCATENATE("'2018-03'!E",TEXT(MATCH($C8,'2018-03'!$C$2:$C$100,0)+1,0)))-INDIRECT(CONCATENATE("'2018-02'!E",TEXT(MATCH($C8,'2018-02'!$C$2:$C$100,0)+1,0))))</f>
        <v>7750793168.3500004</v>
      </c>
      <c r="F8" s="17">
        <f ca="1">IF(OR(INDIRECT(CONCATENATE("'2018-03'!F",TEXT(MATCH($C8,'2018-03'!$C$2:$C$100,0)+1,0)))="",INDIRECT(CONCATENATE("'2018-02'!F",TEXT(MATCH($C8,'2018-02'!$C$2:$C$100,0)+1,0)))="",AND(INDIRECT(CONCATENATE("'2018-03'!F",TEXT(MATCH($C8,'2018-03'!$C$2:$C$100,0)+1,0)))="",INDIRECT(CONCATENATE("'2018-02'!F",TEXT(MATCH($C8,'2018-02'!$C$2:$C$100,0)+1,0)))="")),"Н/Д",INDIRECT(CONCATENATE("'2018-03'!F",TEXT(MATCH($C8,'2018-03'!$C$2:$C$100,0)+1,0)))-INDIRECT(CONCATENATE("'2018-02'!F",TEXT(MATCH($C8,'2018-02'!$C$2:$C$100,0)+1,0))))</f>
        <v>6276447759.7299995</v>
      </c>
      <c r="G8" s="17">
        <f ca="1">IF(OR(INDIRECT(CONCATENATE("'2018-03'!G",TEXT(MATCH($C8,'2018-03'!$C$2:$C$100,0)+1,0)))="",INDIRECT(CONCATENATE("'2018-02'!G",TEXT(MATCH($C8,'2018-02'!$C$2:$C$100,0)+1,0)))="",AND(INDIRECT(CONCATENATE("'2018-03'!G",TEXT(MATCH($C8,'2018-03'!$C$2:$C$100,0)+1,0)))="",INDIRECT(CONCATENATE("'2018-02'!G",TEXT(MATCH($C8,'2018-02'!$C$2:$C$100,0)+1,0)))="")),"Н/Д",INDIRECT(CONCATENATE("'2018-03'!G",TEXT(MATCH($C8,'2018-03'!$C$2:$C$100,0)+1,0)))-INDIRECT(CONCATENATE("'2018-02'!G",TEXT(MATCH($C8,'2018-02'!$C$2:$C$100,0)+1,0))))</f>
        <v>877641290.5400002</v>
      </c>
      <c r="H8" s="17">
        <f ca="1">IF(OR(INDIRECT(CONCATENATE("'2018-03'!H",TEXT(MATCH($C8,'2018-03'!$C$2:$C$100,0)+1,0)))="",INDIRECT(CONCATENATE("'2018-02'!H",TEXT(MATCH($C8,'2018-02'!$C$2:$C$100,0)+1,0)))="",AND(INDIRECT(CONCATENATE("'2018-03'!H",TEXT(MATCH($C8,'2018-03'!$C$2:$C$100,0)+1,0)))="",INDIRECT(CONCATENATE("'2018-02'!H",TEXT(MATCH($C8,'2018-02'!$C$2:$C$100,0)+1,0)))="")),"Н/Д",INDIRECT(CONCATENATE("'2018-03'!H",TEXT(MATCH($C8,'2018-03'!$C$2:$C$100,0)+1,0)))-INDIRECT(CONCATENATE("'2018-02'!H",TEXT(MATCH($C8,'2018-02'!$C$2:$C$100,0)+1,0))))</f>
        <v>3590596971</v>
      </c>
      <c r="I8" s="17">
        <f ca="1">IF(OR(INDIRECT(CONCATENATE("'2018-03'!I",TEXT(MATCH($C8,'2018-03'!$C$2:$C$100,0)+1,0)))="",INDIRECT(CONCATENATE("'2018-02'!I",TEXT(MATCH($C8,'2018-02'!$C$2:$C$100,0)+1,0)))="",AND(INDIRECT(CONCATENATE("'2018-03'!I",TEXT(MATCH($C8,'2018-03'!$C$2:$C$100,0)+1,0)))="",INDIRECT(CONCATENATE("'2018-02'!I",TEXT(MATCH($C8,'2018-02'!$C$2:$C$100,0)+1,0)))="")),"Н/Д",INDIRECT(CONCATENATE("'2018-03'!I",TEXT(MATCH($C8,'2018-03'!$C$2:$C$100,0)+1,0)))-INDIRECT(CONCATENATE("'2018-02'!I",TEXT(MATCH($C8,'2018-02'!$C$2:$C$100,0)+1,0))))</f>
        <v>301489374.21000004</v>
      </c>
      <c r="J8" s="17" t="str">
        <f ca="1">IF(OR(INDIRECT(CONCATENATE("'2018-03'!J",TEXT(MATCH($C8,'2018-03'!$C$2:$C$100,0)+1,0)))="",INDIRECT(CONCATENATE("'2018-02'!J",TEXT(MATCH($C8,'2018-02'!$C$2:$C$100,0)+1,0)))="",AND(INDIRECT(CONCATENATE("'2018-03'!J",TEXT(MATCH($C8,'2018-03'!$C$2:$C$100,0)+1,0)))="",INDIRECT(CONCATENATE("'2018-02'!J",TEXT(MATCH($C8,'2018-02'!$C$2:$C$100,0)+1,0)))="")),"Н/Д",INDIRECT(CONCATENATE("'2018-03'!J",TEXT(MATCH($C8,'2018-03'!$C$2:$C$100,0)+1,0)))-INDIRECT(CONCATENATE("'2018-02'!J",TEXT(MATCH($C8,'2018-02'!$C$2:$C$100,0)+1,0))))</f>
        <v>Н/Д</v>
      </c>
      <c r="K8" s="17">
        <f ca="1">IF(OR(INDIRECT(CONCATENATE("'2018-03'!K",TEXT(MATCH($C8,'2018-03'!$C$2:$C$100,0)+1,0)))="",INDIRECT(CONCATENATE("'2018-02'!K",TEXT(MATCH($C8,'2018-02'!$C$2:$C$100,0)+1,0)))="",AND(INDIRECT(CONCATENATE("'2018-03'!K",TEXT(MATCH($C8,'2018-03'!$C$2:$C$100,0)+1,0)))="",INDIRECT(CONCATENATE("'2018-02'!K",TEXT(MATCH($C8,'2018-02'!$C$2:$C$100,0)+1,0)))="")),"Н/Д",INDIRECT(CONCATENATE("'2018-03'!K",TEXT(MATCH($C8,'2018-03'!$C$2:$C$100,0)+1,0)))-INDIRECT(CONCATENATE("'2018-02'!K",TEXT(MATCH($C8,'2018-02'!$C$2:$C$100,0)+1,0))))</f>
        <v>333516406.29999995</v>
      </c>
      <c r="L8" s="17">
        <f ca="1">IF(OR(INDIRECT(CONCATENATE("'2018-03'!L",TEXT(MATCH($C8,'2018-03'!$C$2:$C$100,0)+1,0)))="",INDIRECT(CONCATENATE("'2018-02'!L",TEXT(MATCH($C8,'2018-02'!$C$2:$C$100,0)+1,0)))="",AND(INDIRECT(CONCATENATE("'2018-03'!L",TEXT(MATCH($C8,'2018-03'!$C$2:$C$100,0)+1,0)))="",INDIRECT(CONCATENATE("'2018-02'!L",TEXT(MATCH($C8,'2018-02'!$C$2:$C$100,0)+1,0)))="")),"Н/Д",INDIRECT(CONCATENATE("'2018-03'!L",TEXT(MATCH($C8,'2018-03'!$C$2:$C$100,0)+1,0)))-INDIRECT(CONCATENATE("'2018-02'!L",TEXT(MATCH($C8,'2018-02'!$C$2:$C$100,0)+1,0))))</f>
        <v>487967328.58000004</v>
      </c>
      <c r="M8" s="17">
        <f ca="1">IF(OR(INDIRECT(CONCATENATE("'2018-03'!M",TEXT(MATCH($C8,'2018-03'!$C$2:$C$100,0)+1,0)))="",INDIRECT(CONCATENATE("'2018-02'!M",TEXT(MATCH($C8,'2018-02'!$C$2:$C$100,0)+1,0)))="",AND(INDIRECT(CONCATENATE("'2018-03'!M",TEXT(MATCH($C8,'2018-03'!$C$2:$C$100,0)+1,0)))="",INDIRECT(CONCATENATE("'2018-02'!M",TEXT(MATCH($C8,'2018-02'!$C$2:$C$100,0)+1,0)))="")),"Н/Д",INDIRECT(CONCATENATE("'2018-03'!M",TEXT(MATCH($C8,'2018-03'!$C$2:$C$100,0)+1,0)))-INDIRECT(CONCATENATE("'2018-02'!M",TEXT(MATCH($C8,'2018-02'!$C$2:$C$100,0)+1,0))))</f>
        <v>41388085.82</v>
      </c>
      <c r="N8" s="17">
        <f ca="1">IF(OR(INDIRECT(CONCATENATE("'2018-03'!N",TEXT(MATCH($C8,'2018-03'!$C$2:$C$100,0)+1,0)))="",INDIRECT(CONCATENATE("'2018-02'!N",TEXT(MATCH($C8,'2018-02'!$C$2:$C$100,0)+1,0)))="",AND(INDIRECT(CONCATENATE("'2018-03'!N",TEXT(MATCH($C8,'2018-03'!$C$2:$C$100,0)+1,0)))="",INDIRECT(CONCATENATE("'2018-02'!N",TEXT(MATCH($C8,'2018-02'!$C$2:$C$100,0)+1,0)))="")),"Н/Д",INDIRECT(CONCATENATE("'2018-03'!N",TEXT(MATCH($C8,'2018-03'!$C$2:$C$100,0)+1,0)))-INDIRECT(CONCATENATE("'2018-02'!NE",TEXT(MATCH($C8,'2018-02'!$C$2:$C$100,0)+1,0))))</f>
        <v>95440823.620000005</v>
      </c>
      <c r="O8" s="17">
        <f ca="1">IF(OR(INDIRECT(CONCATENATE("'2018-03'!O",TEXT(MATCH($C8,'2018-03'!$C$2:$C$100,0)+1,0)))="",INDIRECT(CONCATENATE("'2018-02'!O",TEXT(MATCH($C8,'2018-02'!$C$2:$C$100,0)+1,0)))="",AND(INDIRECT(CONCATENATE("'2018-03'!O",TEXT(MATCH($C8,'2018-03'!$C$2:$C$100,0)+1,0)))="",INDIRECT(CONCATENATE("'2018-02'!O",TEXT(MATCH($C8,'2018-02'!$C$2:$C$100,0)+1,0)))="")),"Н/Д",INDIRECT(CONCATENATE("'2018-03'!O",TEXT(MATCH($C8,'2018-03'!$C$2:$C$100,0)+1,0)))-INDIRECT(CONCATENATE("'2018-02'!O",TEXT(MATCH($C8,'2018-02'!$C$2:$C$100,0)+1,0))))</f>
        <v>165.70999999999913</v>
      </c>
      <c r="P8" s="17">
        <f ca="1">IF(OR(INDIRECT(CONCATENATE("'2018-03'!P",TEXT(MATCH($C8,'2018-03'!$C$2:$C$100,0)+1,0)))="",INDIRECT(CONCATENATE("'2018-02'!P",TEXT(MATCH($C8,'2018-02'!$C$2:$C$100,0)+1,0)))="",AND(INDIRECT(CONCATENATE("'2018-03'!P",TEXT(MATCH($C8,'2018-03'!$C$2:$C$100,0)+1,0)))="",INDIRECT(CONCATENATE("'2018-02'!P",TEXT(MATCH($C8,'2018-02'!$C$2:$C$100,0)+1,0)))="")),"Н/Д",INDIRECT(CONCATENATE("'2018-03'!P",TEXT(MATCH($C8,'2018-03'!$C$2:$C$100,0)+1,0)))-INDIRECT(CONCATENATE("'2018-02'!P",TEXT(MATCH($C8,'2018-02'!$C$2:$C$100,0)+1,0))))</f>
        <v>246202175.14000002</v>
      </c>
      <c r="Q8" s="17">
        <f ca="1">IF(OR(INDIRECT(CONCATENATE("'2018-03'!Q",TEXT(MATCH($C8,'2018-03'!$C$2:$C$100,0)+1,0)))="",INDIRECT(CONCATENATE("'2018-02'!Q",TEXT(MATCH($C8,'2018-02'!$C$2:$C$100,0)+1,0)))="",AND(INDIRECT(CONCATENATE("'2018-03'!Q",TEXT(MATCH($C8,'2018-03'!$C$2:$C$100,0)+1,0)))="",INDIRECT(CONCATENATE("'2018-02'!Q",TEXT(MATCH($C8,'2018-02'!$C$2:$C$100,0)+1,0)))="")),"Н/Д",INDIRECT(CONCATENATE("'2018-03'!Q",TEXT(MATCH($C8,'2018-03'!$C$2:$C$100,0)+1,0)))-INDIRECT(CONCATENATE("'2018-02'!Q",TEXT(MATCH($C8,'2018-02'!$C$2:$C$100,0)+1,0))))</f>
        <v>46487400.299999997</v>
      </c>
      <c r="R8" s="17">
        <f ca="1">IF(OR(INDIRECT(CONCATENATE("'2018-03'!R",TEXT(MATCH($C8,'2018-03'!$C$2:$C$100,0)+1,0)))="",INDIRECT(CONCATENATE("'2018-02'!R",TEXT(MATCH($C8,'2018-02'!$C$2:$C$100,0)+1,0)))="",AND(INDIRECT(CONCATENATE("'2018-03'!R",TEXT(MATCH($C8,'2018-03'!$C$2:$C$100,0)+1,0)))="",INDIRECT(CONCATENATE("'2018-02'!R",TEXT(MATCH($C8,'2018-02'!$C$2:$C$100,0)+1,0)))="")),"Н/Д",INDIRECT(CONCATENATE("'2018-03'!R",TEXT(MATCH($C8,'2018-03'!$C$2:$C$100,0)+1,0)))-INDIRECT(CONCATENATE("'2018-02'!R",TEXT(MATCH($C8,'2018-02'!$C$2:$C$100,0)+1,0))))</f>
        <v>76112225.959999993</v>
      </c>
      <c r="S8" s="17">
        <f ca="1">IF(OR(INDIRECT(CONCATENATE("'2018-03'!S",TEXT(MATCH($C8,'2018-03'!$C$2:$C$100,0)+1,0)))="",INDIRECT(CONCATENATE("'2018-02'!S",TEXT(MATCH($C8,'2018-02'!$C$2:$C$100,0)+1,0)))="",AND(INDIRECT(CONCATENATE("'2018-03'!S",TEXT(MATCH($C8,'2018-03'!$C$2:$C$100,0)+1,0)))="",INDIRECT(CONCATENATE("'2018-02'!S",TEXT(MATCH($C8,'2018-02'!$C$2:$C$100,0)+1,0)))="")),"Н/Д",INDIRECT(CONCATENATE("'2018-03'!S",TEXT(MATCH($C8,'2018-03'!$C$2:$C$100,0)+1,0)))-INDIRECT(CONCATENATE("'2018-02'!S",TEXT(MATCH($C8,'2018-02'!$C$2:$C$100,0)+1,0))))</f>
        <v>1080654.3</v>
      </c>
      <c r="T8" s="17">
        <f ca="1">IF(OR(INDIRECT(CONCATENATE("'2018-03'!T",TEXT(MATCH($C8,'2018-03'!$C$2:$C$100,0)+1,0)))="",INDIRECT(CONCATENATE("'2018-02'!T",TEXT(MATCH($C8,'2018-02'!$C$2:$C$100,0)+1,0)))="",AND(INDIRECT(CONCATENATE("'2018-03'!T",TEXT(MATCH($C8,'2018-03'!$C$2:$C$100,0)+1,0)))="",INDIRECT(CONCATENATE("'2018-02'!T",TEXT(MATCH($C8,'2018-02'!$C$2:$C$100,0)+1,0)))="")),"Н/Д",INDIRECT(CONCATENATE("'2018-03'!T",TEXT(MATCH($C8,'2018-03'!$C$2:$C$100,0)+1,0)))-INDIRECT(CONCATENATE("'2018-02'!T",TEXT(MATCH($C8,'2018-02'!$C$2:$C$100,0)+1,0))))</f>
        <v>87948406.430000007</v>
      </c>
      <c r="U8" s="17">
        <f ca="1">IF(OR(INDIRECT(CONCATENATE("'2018-03'!U",TEXT(MATCH($C8,'2018-03'!$C$2:$C$100,0)+1,0)))="",INDIRECT(CONCATENATE("'2018-02'!U",TEXT(MATCH($C8,'2018-02'!$C$2:$C$100,0)+1,0)))="",AND(INDIRECT(CONCATENATE("'2018-03'!U",TEXT(MATCH($C8,'2018-03'!$C$2:$C$100,0)+1,0)))="",INDIRECT(CONCATENATE("'2018-02'!U",TEXT(MATCH($C8,'2018-02'!$C$2:$C$100,0)+1,0)))="")),"Н/Д",INDIRECT(CONCATENATE("'2018-03'!U",TEXT(MATCH($C8,'2018-03'!$C$2:$C$100,0)+1,0)))-INDIRECT(CONCATENATE("'2018-02'!U",TEXT(MATCH($C8,'2018-02'!$C$2:$C$100,0)+1,0))))</f>
        <v>45185358.350000001</v>
      </c>
      <c r="V8" s="17">
        <f ca="1">IF(OR(INDIRECT(CONCATENATE("'2018-03'!V",TEXT(MATCH($C8,'2018-03'!$C$2:$C$100,0)+1,0)))="",INDIRECT(CONCATENATE("'2018-02'!V",TEXT(MATCH($C8,'2018-02'!$C$2:$C$100,0)+1,0)))="",AND(INDIRECT(CONCATENATE("'2018-03'!V",TEXT(MATCH($C8,'2018-03'!$C$2:$C$100,0)+1,0)))="",INDIRECT(CONCATENATE("'2018-02'!V",TEXT(MATCH($C8,'2018-02'!$C$2:$C$100,0)+1,0)))="")),"Н/Д",INDIRECT(CONCATENATE("'2018-03'!V",TEXT(MATCH($C8,'2018-03'!$C$2:$C$100,0)+1,0)))-INDIRECT(CONCATENATE("'2018-02'!V",TEXT(MATCH($C8,'2018-02'!$C$2:$C$100,0)+1,0))))</f>
        <v>1474345408.6200001</v>
      </c>
      <c r="W8" s="17">
        <f ca="1">IF(OR(INDIRECT(CONCATENATE("'2018-03'!W",TEXT(MATCH($C8,'2018-03'!$C$2:$C$100,0)+1,0)))="",INDIRECT(CONCATENATE("'2018-02'!W",TEXT(MATCH($C8,'2018-02'!$C$2:$C$100,0)+1,0)))="",AND(INDIRECT(CONCATENATE("'2018-03'!W",TEXT(MATCH($C8,'2018-03'!$C$2:$C$100,0)+1,0)))="",INDIRECT(CONCATENATE("'2018-02'!W",TEXT(MATCH($C8,'2018-02'!$C$2:$C$100,0)+1,0)))="")),"Н/Д",INDIRECT(CONCATENATE("'2018-03'!W",TEXT(MATCH($C8,'2018-03'!$C$2:$C$100,0)+1,0)))-INDIRECT(CONCATENATE("'2018-02'!W",TEXT(MATCH($C8,'2018-02'!$C$2:$C$100,0)+1,0))))</f>
        <v>21691675460.439999</v>
      </c>
    </row>
    <row r="9" spans="1:23" x14ac:dyDescent="0.25">
      <c r="A9" s="2" t="s">
        <v>22</v>
      </c>
      <c r="B9" s="2" t="s">
        <v>29</v>
      </c>
      <c r="C9" s="15">
        <v>81000000</v>
      </c>
      <c r="D9" s="2" t="s">
        <v>206</v>
      </c>
      <c r="E9" s="17">
        <f ca="1">IF(OR(INDIRECT(CONCATENATE("'2018-03'!E",TEXT(MATCH($C9,'2018-03'!$C$2:$C$100,0)+1,0)))="",INDIRECT(CONCATENATE("'2018-02'!E",TEXT(MATCH($C9,'2018-02'!$C$2:$C$100,0)+1,0)))="",AND(INDIRECT(CONCATENATE("'2018-03'!E",TEXT(MATCH($C9,'2018-03'!$C$2:$C$100,0)+1,0)))="",INDIRECT(CONCATENATE("'2018-02'!E",TEXT(MATCH($C9,'2018-02'!$C$2:$C$100,0)+1,0)))="")),"Н/Д",INDIRECT(CONCATENATE("'2018-03'!E",TEXT(MATCH($C9,'2018-03'!$C$2:$C$100,0)+1,0)))-INDIRECT(CONCATENATE("'2018-02'!E",TEXT(MATCH($C9,'2018-02'!$C$2:$C$100,0)+1,0))))</f>
        <v>3699116746.4400001</v>
      </c>
      <c r="F9" s="17">
        <f ca="1">IF(OR(INDIRECT(CONCATENATE("'2018-03'!F",TEXT(MATCH($C9,'2018-03'!$C$2:$C$100,0)+1,0)))="",INDIRECT(CONCATENATE("'2018-02'!F",TEXT(MATCH($C9,'2018-02'!$C$2:$C$100,0)+1,0)))="",AND(INDIRECT(CONCATENATE("'2018-03'!F",TEXT(MATCH($C9,'2018-03'!$C$2:$C$100,0)+1,0)))="",INDIRECT(CONCATENATE("'2018-02'!F",TEXT(MATCH($C9,'2018-02'!$C$2:$C$100,0)+1,0)))="")),"Н/Д",INDIRECT(CONCATENATE("'2018-03'!F",TEXT(MATCH($C9,'2018-03'!$C$2:$C$100,0)+1,0)))-INDIRECT(CONCATENATE("'2018-02'!F",TEXT(MATCH($C9,'2018-02'!$C$2:$C$100,0)+1,0))))</f>
        <v>1870985812.3300002</v>
      </c>
      <c r="G9" s="17">
        <f ca="1">IF(OR(INDIRECT(CONCATENATE("'2018-03'!G",TEXT(MATCH($C9,'2018-03'!$C$2:$C$100,0)+1,0)))="",INDIRECT(CONCATENATE("'2018-02'!G",TEXT(MATCH($C9,'2018-02'!$C$2:$C$100,0)+1,0)))="",AND(INDIRECT(CONCATENATE("'2018-03'!G",TEXT(MATCH($C9,'2018-03'!$C$2:$C$100,0)+1,0)))="",INDIRECT(CONCATENATE("'2018-02'!G",TEXT(MATCH($C9,'2018-02'!$C$2:$C$100,0)+1,0)))="")),"Н/Д",INDIRECT(CONCATENATE("'2018-03'!G",TEXT(MATCH($C9,'2018-03'!$C$2:$C$100,0)+1,0)))-INDIRECT(CONCATENATE("'2018-02'!G",TEXT(MATCH($C9,'2018-02'!$C$2:$C$100,0)+1,0))))</f>
        <v>365863232.74000001</v>
      </c>
      <c r="H9" s="17">
        <f ca="1">IF(OR(INDIRECT(CONCATENATE("'2018-03'!H",TEXT(MATCH($C9,'2018-03'!$C$2:$C$100,0)+1,0)))="",INDIRECT(CONCATENATE("'2018-02'!H",TEXT(MATCH($C9,'2018-02'!$C$2:$C$100,0)+1,0)))="",AND(INDIRECT(CONCATENATE("'2018-03'!H",TEXT(MATCH($C9,'2018-03'!$C$2:$C$100,0)+1,0)))="",INDIRECT(CONCATENATE("'2018-02'!H",TEXT(MATCH($C9,'2018-02'!$C$2:$C$100,0)+1,0)))="")),"Н/Д",INDIRECT(CONCATENATE("'2018-03'!H",TEXT(MATCH($C9,'2018-03'!$C$2:$C$100,0)+1,0)))-INDIRECT(CONCATENATE("'2018-02'!H",TEXT(MATCH($C9,'2018-02'!$C$2:$C$100,0)+1,0))))</f>
        <v>1091074035.8099999</v>
      </c>
      <c r="I9" s="17">
        <f ca="1">IF(OR(INDIRECT(CONCATENATE("'2018-03'!I",TEXT(MATCH($C9,'2018-03'!$C$2:$C$100,0)+1,0)))="",INDIRECT(CONCATENATE("'2018-02'!I",TEXT(MATCH($C9,'2018-02'!$C$2:$C$100,0)+1,0)))="",AND(INDIRECT(CONCATENATE("'2018-03'!I",TEXT(MATCH($C9,'2018-03'!$C$2:$C$100,0)+1,0)))="",INDIRECT(CONCATENATE("'2018-02'!I",TEXT(MATCH($C9,'2018-02'!$C$2:$C$100,0)+1,0)))="")),"Н/Д",INDIRECT(CONCATENATE("'2018-03'!I",TEXT(MATCH($C9,'2018-03'!$C$2:$C$100,0)+1,0)))-INDIRECT(CONCATENATE("'2018-02'!I",TEXT(MATCH($C9,'2018-02'!$C$2:$C$100,0)+1,0))))</f>
        <v>83421909.819999993</v>
      </c>
      <c r="J9" s="17" t="str">
        <f ca="1">IF(OR(INDIRECT(CONCATENATE("'2018-03'!J",TEXT(MATCH($C9,'2018-03'!$C$2:$C$100,0)+1,0)))="",INDIRECT(CONCATENATE("'2018-02'!J",TEXT(MATCH($C9,'2018-02'!$C$2:$C$100,0)+1,0)))="",AND(INDIRECT(CONCATENATE("'2018-03'!J",TEXT(MATCH($C9,'2018-03'!$C$2:$C$100,0)+1,0)))="",INDIRECT(CONCATENATE("'2018-02'!J",TEXT(MATCH($C9,'2018-02'!$C$2:$C$100,0)+1,0)))="")),"Н/Д",INDIRECT(CONCATENATE("'2018-03'!J",TEXT(MATCH($C9,'2018-03'!$C$2:$C$100,0)+1,0)))-INDIRECT(CONCATENATE("'2018-02'!J",TEXT(MATCH($C9,'2018-02'!$C$2:$C$100,0)+1,0))))</f>
        <v>Н/Д</v>
      </c>
      <c r="K9" s="17">
        <f ca="1">IF(OR(INDIRECT(CONCATENATE("'2018-03'!K",TEXT(MATCH($C9,'2018-03'!$C$2:$C$100,0)+1,0)))="",INDIRECT(CONCATENATE("'2018-02'!K",TEXT(MATCH($C9,'2018-02'!$C$2:$C$100,0)+1,0)))="",AND(INDIRECT(CONCATENATE("'2018-03'!K",TEXT(MATCH($C9,'2018-03'!$C$2:$C$100,0)+1,0)))="",INDIRECT(CONCATENATE("'2018-02'!K",TEXT(MATCH($C9,'2018-02'!$C$2:$C$100,0)+1,0)))="")),"Н/Д",INDIRECT(CONCATENATE("'2018-03'!K",TEXT(MATCH($C9,'2018-03'!$C$2:$C$100,0)+1,0)))-INDIRECT(CONCATENATE("'2018-02'!K",TEXT(MATCH($C9,'2018-02'!$C$2:$C$100,0)+1,0))))</f>
        <v>61842331.030000001</v>
      </c>
      <c r="L9" s="17">
        <f ca="1">IF(OR(INDIRECT(CONCATENATE("'2018-03'!L",TEXT(MATCH($C9,'2018-03'!$C$2:$C$100,0)+1,0)))="",INDIRECT(CONCATENATE("'2018-02'!L",TEXT(MATCH($C9,'2018-02'!$C$2:$C$100,0)+1,0)))="",AND(INDIRECT(CONCATENATE("'2018-03'!L",TEXT(MATCH($C9,'2018-03'!$C$2:$C$100,0)+1,0)))="",INDIRECT(CONCATENATE("'2018-02'!L",TEXT(MATCH($C9,'2018-02'!$C$2:$C$100,0)+1,0)))="")),"Н/Д",INDIRECT(CONCATENATE("'2018-03'!L",TEXT(MATCH($C9,'2018-03'!$C$2:$C$100,0)+1,0)))-INDIRECT(CONCATENATE("'2018-02'!L",TEXT(MATCH($C9,'2018-02'!$C$2:$C$100,0)+1,0))))</f>
        <v>112621363.38000003</v>
      </c>
      <c r="M9" s="17">
        <f ca="1">IF(OR(INDIRECT(CONCATENATE("'2018-03'!M",TEXT(MATCH($C9,'2018-03'!$C$2:$C$100,0)+1,0)))="",INDIRECT(CONCATENATE("'2018-02'!M",TEXT(MATCH($C9,'2018-02'!$C$2:$C$100,0)+1,0)))="",AND(INDIRECT(CONCATENATE("'2018-03'!M",TEXT(MATCH($C9,'2018-03'!$C$2:$C$100,0)+1,0)))="",INDIRECT(CONCATENATE("'2018-02'!M",TEXT(MATCH($C9,'2018-02'!$C$2:$C$100,0)+1,0)))="")),"Н/Д",INDIRECT(CONCATENATE("'2018-03'!M",TEXT(MATCH($C9,'2018-03'!$C$2:$C$100,0)+1,0)))-INDIRECT(CONCATENATE("'2018-02'!M",TEXT(MATCH($C9,'2018-02'!$C$2:$C$100,0)+1,0))))</f>
        <v>47711957.260000005</v>
      </c>
      <c r="N9" s="17">
        <f ca="1">IF(OR(INDIRECT(CONCATENATE("'2018-03'!N",TEXT(MATCH($C9,'2018-03'!$C$2:$C$100,0)+1,0)))="",INDIRECT(CONCATENATE("'2018-02'!N",TEXT(MATCH($C9,'2018-02'!$C$2:$C$100,0)+1,0)))="",AND(INDIRECT(CONCATENATE("'2018-03'!N",TEXT(MATCH($C9,'2018-03'!$C$2:$C$100,0)+1,0)))="",INDIRECT(CONCATENATE("'2018-02'!N",TEXT(MATCH($C9,'2018-02'!$C$2:$C$100,0)+1,0)))="")),"Н/Д",INDIRECT(CONCATENATE("'2018-03'!N",TEXT(MATCH($C9,'2018-03'!$C$2:$C$100,0)+1,0)))-INDIRECT(CONCATENATE("'2018-02'!NE",TEXT(MATCH($C9,'2018-02'!$C$2:$C$100,0)+1,0))))</f>
        <v>44030617.170000002</v>
      </c>
      <c r="O9" s="17">
        <f ca="1">IF(OR(INDIRECT(CONCATENATE("'2018-03'!O",TEXT(MATCH($C9,'2018-03'!$C$2:$C$100,0)+1,0)))="",INDIRECT(CONCATENATE("'2018-02'!O",TEXT(MATCH($C9,'2018-02'!$C$2:$C$100,0)+1,0)))="",AND(INDIRECT(CONCATENATE("'2018-03'!O",TEXT(MATCH($C9,'2018-03'!$C$2:$C$100,0)+1,0)))="",INDIRECT(CONCATENATE("'2018-02'!O",TEXT(MATCH($C9,'2018-02'!$C$2:$C$100,0)+1,0)))="")),"Н/Д",INDIRECT(CONCATENATE("'2018-03'!O",TEXT(MATCH($C9,'2018-03'!$C$2:$C$100,0)+1,0)))-INDIRECT(CONCATENATE("'2018-02'!O",TEXT(MATCH($C9,'2018-02'!$C$2:$C$100,0)+1,0))))</f>
        <v>1344.8100000000002</v>
      </c>
      <c r="P9" s="17">
        <f ca="1">IF(OR(INDIRECT(CONCATENATE("'2018-03'!P",TEXT(MATCH($C9,'2018-03'!$C$2:$C$100,0)+1,0)))="",INDIRECT(CONCATENATE("'2018-02'!P",TEXT(MATCH($C9,'2018-02'!$C$2:$C$100,0)+1,0)))="",AND(INDIRECT(CONCATENATE("'2018-03'!P",TEXT(MATCH($C9,'2018-03'!$C$2:$C$100,0)+1,0)))="",INDIRECT(CONCATENATE("'2018-02'!P",TEXT(MATCH($C9,'2018-02'!$C$2:$C$100,0)+1,0)))="")),"Н/Д",INDIRECT(CONCATENATE("'2018-03'!P",TEXT(MATCH($C9,'2018-03'!$C$2:$C$100,0)+1,0)))-INDIRECT(CONCATENATE("'2018-02'!P",TEXT(MATCH($C9,'2018-02'!$C$2:$C$100,0)+1,0))))</f>
        <v>23942625.59</v>
      </c>
      <c r="Q9" s="17">
        <f ca="1">IF(OR(INDIRECT(CONCATENATE("'2018-03'!Q",TEXT(MATCH($C9,'2018-03'!$C$2:$C$100,0)+1,0)))="",INDIRECT(CONCATENATE("'2018-02'!Q",TEXT(MATCH($C9,'2018-02'!$C$2:$C$100,0)+1,0)))="",AND(INDIRECT(CONCATENATE("'2018-03'!Q",TEXT(MATCH($C9,'2018-03'!$C$2:$C$100,0)+1,0)))="",INDIRECT(CONCATENATE("'2018-02'!Q",TEXT(MATCH($C9,'2018-02'!$C$2:$C$100,0)+1,0)))="")),"Н/Д",INDIRECT(CONCATENATE("'2018-03'!Q",TEXT(MATCH($C9,'2018-03'!$C$2:$C$100,0)+1,0)))-INDIRECT(CONCATENATE("'2018-02'!Q",TEXT(MATCH($C9,'2018-02'!$C$2:$C$100,0)+1,0))))</f>
        <v>8975871.1099999994</v>
      </c>
      <c r="R9" s="17">
        <f ca="1">IF(OR(INDIRECT(CONCATENATE("'2018-03'!R",TEXT(MATCH($C9,'2018-03'!$C$2:$C$100,0)+1,0)))="",INDIRECT(CONCATENATE("'2018-02'!R",TEXT(MATCH($C9,'2018-02'!$C$2:$C$100,0)+1,0)))="",AND(INDIRECT(CONCATENATE("'2018-03'!R",TEXT(MATCH($C9,'2018-03'!$C$2:$C$100,0)+1,0)))="",INDIRECT(CONCATENATE("'2018-02'!R",TEXT(MATCH($C9,'2018-02'!$C$2:$C$100,0)+1,0)))="")),"Н/Д",INDIRECT(CONCATENATE("'2018-03'!R",TEXT(MATCH($C9,'2018-03'!$C$2:$C$100,0)+1,0)))-INDIRECT(CONCATENATE("'2018-02'!R",TEXT(MATCH($C9,'2018-02'!$C$2:$C$100,0)+1,0))))</f>
        <v>6856341.6600000011</v>
      </c>
      <c r="S9" s="17">
        <f ca="1">IF(OR(INDIRECT(CONCATENATE("'2018-03'!S",TEXT(MATCH($C9,'2018-03'!$C$2:$C$100,0)+1,0)))="",INDIRECT(CONCATENATE("'2018-02'!S",TEXT(MATCH($C9,'2018-02'!$C$2:$C$100,0)+1,0)))="",AND(INDIRECT(CONCATENATE("'2018-03'!S",TEXT(MATCH($C9,'2018-03'!$C$2:$C$100,0)+1,0)))="",INDIRECT(CONCATENATE("'2018-02'!S",TEXT(MATCH($C9,'2018-02'!$C$2:$C$100,0)+1,0)))="")),"Н/Д",INDIRECT(CONCATENATE("'2018-03'!S",TEXT(MATCH($C9,'2018-03'!$C$2:$C$100,0)+1,0)))-INDIRECT(CONCATENATE("'2018-02'!S",TEXT(MATCH($C9,'2018-02'!$C$2:$C$100,0)+1,0))))</f>
        <v>102290</v>
      </c>
      <c r="T9" s="17">
        <f ca="1">IF(OR(INDIRECT(CONCATENATE("'2018-03'!T",TEXT(MATCH($C9,'2018-03'!$C$2:$C$100,0)+1,0)))="",INDIRECT(CONCATENATE("'2018-02'!T",TEXT(MATCH($C9,'2018-02'!$C$2:$C$100,0)+1,0)))="",AND(INDIRECT(CONCATENATE("'2018-03'!T",TEXT(MATCH($C9,'2018-03'!$C$2:$C$100,0)+1,0)))="",INDIRECT(CONCATENATE("'2018-02'!T",TEXT(MATCH($C9,'2018-02'!$C$2:$C$100,0)+1,0)))="")),"Н/Д",INDIRECT(CONCATENATE("'2018-03'!T",TEXT(MATCH($C9,'2018-03'!$C$2:$C$100,0)+1,0)))-INDIRECT(CONCATENATE("'2018-02'!T",TEXT(MATCH($C9,'2018-02'!$C$2:$C$100,0)+1,0))))</f>
        <v>39458565.480000004</v>
      </c>
      <c r="U9" s="17">
        <f ca="1">IF(OR(INDIRECT(CONCATENATE("'2018-03'!U",TEXT(MATCH($C9,'2018-03'!$C$2:$C$100,0)+1,0)))="",INDIRECT(CONCATENATE("'2018-02'!U",TEXT(MATCH($C9,'2018-02'!$C$2:$C$100,0)+1,0)))="",AND(INDIRECT(CONCATENATE("'2018-03'!U",TEXT(MATCH($C9,'2018-03'!$C$2:$C$100,0)+1,0)))="",INDIRECT(CONCATENATE("'2018-02'!U",TEXT(MATCH($C9,'2018-02'!$C$2:$C$100,0)+1,0)))="")),"Н/Д",INDIRECT(CONCATENATE("'2018-03'!U",TEXT(MATCH($C9,'2018-03'!$C$2:$C$100,0)+1,0)))-INDIRECT(CONCATENATE("'2018-02'!U",TEXT(MATCH($C9,'2018-02'!$C$2:$C$100,0)+1,0))))</f>
        <v>83174.830000000075</v>
      </c>
      <c r="V9" s="17">
        <f ca="1">IF(OR(INDIRECT(CONCATENATE("'2018-03'!V",TEXT(MATCH($C9,'2018-03'!$C$2:$C$100,0)+1,0)))="",INDIRECT(CONCATENATE("'2018-02'!V",TEXT(MATCH($C9,'2018-02'!$C$2:$C$100,0)+1,0)))="",AND(INDIRECT(CONCATENATE("'2018-03'!V",TEXT(MATCH($C9,'2018-03'!$C$2:$C$100,0)+1,0)))="",INDIRECT(CONCATENATE("'2018-02'!V",TEXT(MATCH($C9,'2018-02'!$C$2:$C$100,0)+1,0)))="")),"Н/Д",INDIRECT(CONCATENATE("'2018-03'!V",TEXT(MATCH($C9,'2018-03'!$C$2:$C$100,0)+1,0)))-INDIRECT(CONCATENATE("'2018-02'!V",TEXT(MATCH($C9,'2018-02'!$C$2:$C$100,0)+1,0))))</f>
        <v>1828130934.1099999</v>
      </c>
      <c r="W9" s="17">
        <f ca="1">IF(OR(INDIRECT(CONCATENATE("'2018-03'!W",TEXT(MATCH($C9,'2018-03'!$C$2:$C$100,0)+1,0)))="",INDIRECT(CONCATENATE("'2018-02'!W",TEXT(MATCH($C9,'2018-02'!$C$2:$C$100,0)+1,0)))="",AND(INDIRECT(CONCATENATE("'2018-03'!W",TEXT(MATCH($C9,'2018-03'!$C$2:$C$100,0)+1,0)))="",INDIRECT(CONCATENATE("'2018-02'!W",TEXT(MATCH($C9,'2018-02'!$C$2:$C$100,0)+1,0)))="")),"Н/Д",INDIRECT(CONCATENATE("'2018-03'!W",TEXT(MATCH($C9,'2018-03'!$C$2:$C$100,0)+1,0)))-INDIRECT(CONCATENATE("'2018-02'!W",TEXT(MATCH($C9,'2018-02'!$C$2:$C$100,0)+1,0))))</f>
        <v>9263520864.4899979</v>
      </c>
    </row>
    <row r="10" spans="1:23" x14ac:dyDescent="0.25">
      <c r="A10" s="2" t="s">
        <v>22</v>
      </c>
      <c r="B10" s="2" t="s">
        <v>30</v>
      </c>
      <c r="C10" s="15">
        <v>98000000</v>
      </c>
      <c r="D10" s="2" t="s">
        <v>206</v>
      </c>
      <c r="E10" s="17">
        <f ca="1">IF(OR(INDIRECT(CONCATENATE("'2018-03'!E",TEXT(MATCH($C10,'2018-03'!$C$2:$C$100,0)+1,0)))="",INDIRECT(CONCATENATE("'2018-02'!E",TEXT(MATCH($C10,'2018-02'!$C$2:$C$100,0)+1,0)))="",AND(INDIRECT(CONCATENATE("'2018-03'!E",TEXT(MATCH($C10,'2018-03'!$C$2:$C$100,0)+1,0)))="",INDIRECT(CONCATENATE("'2018-02'!E",TEXT(MATCH($C10,'2018-02'!$C$2:$C$100,0)+1,0)))="")),"Н/Д",INDIRECT(CONCATENATE("'2018-03'!E",TEXT(MATCH($C10,'2018-03'!$C$2:$C$100,0)+1,0)))-INDIRECT(CONCATENATE("'2018-02'!E",TEXT(MATCH($C10,'2018-02'!$C$2:$C$100,0)+1,0))))</f>
        <v>15188521748.670002</v>
      </c>
      <c r="F10" s="17">
        <f ca="1">IF(OR(INDIRECT(CONCATENATE("'2018-03'!F",TEXT(MATCH($C10,'2018-03'!$C$2:$C$100,0)+1,0)))="",INDIRECT(CONCATENATE("'2018-02'!F",TEXT(MATCH($C10,'2018-02'!$C$2:$C$100,0)+1,0)))="",AND(INDIRECT(CONCATENATE("'2018-03'!F",TEXT(MATCH($C10,'2018-03'!$C$2:$C$100,0)+1,0)))="",INDIRECT(CONCATENATE("'2018-02'!F",TEXT(MATCH($C10,'2018-02'!$C$2:$C$100,0)+1,0)))="")),"Н/Д",INDIRECT(CONCATENATE("'2018-03'!F",TEXT(MATCH($C10,'2018-03'!$C$2:$C$100,0)+1,0)))-INDIRECT(CONCATENATE("'2018-02'!F",TEXT(MATCH($C10,'2018-02'!$C$2:$C$100,0)+1,0))))</f>
        <v>9234702468.0400009</v>
      </c>
      <c r="G10" s="17">
        <f ca="1">IF(OR(INDIRECT(CONCATENATE("'2018-03'!G",TEXT(MATCH($C10,'2018-03'!$C$2:$C$100,0)+1,0)))="",INDIRECT(CONCATENATE("'2018-02'!G",TEXT(MATCH($C10,'2018-02'!$C$2:$C$100,0)+1,0)))="",AND(INDIRECT(CONCATENATE("'2018-03'!G",TEXT(MATCH($C10,'2018-03'!$C$2:$C$100,0)+1,0)))="",INDIRECT(CONCATENATE("'2018-02'!G",TEXT(MATCH($C10,'2018-02'!$C$2:$C$100,0)+1,0)))="")),"Н/Д",INDIRECT(CONCATENATE("'2018-03'!G",TEXT(MATCH($C10,'2018-03'!$C$2:$C$100,0)+1,0)))-INDIRECT(CONCATENATE("'2018-02'!G",TEXT(MATCH($C10,'2018-02'!$C$2:$C$100,0)+1,0))))</f>
        <v>3878786554.6600003</v>
      </c>
      <c r="H10" s="17">
        <f ca="1">IF(OR(INDIRECT(CONCATENATE("'2018-03'!H",TEXT(MATCH($C10,'2018-03'!$C$2:$C$100,0)+1,0)))="",INDIRECT(CONCATENATE("'2018-02'!H",TEXT(MATCH($C10,'2018-02'!$C$2:$C$100,0)+1,0)))="",AND(INDIRECT(CONCATENATE("'2018-03'!H",TEXT(MATCH($C10,'2018-03'!$C$2:$C$100,0)+1,0)))="",INDIRECT(CONCATENATE("'2018-02'!H",TEXT(MATCH($C10,'2018-02'!$C$2:$C$100,0)+1,0)))="")),"Н/Д",INDIRECT(CONCATENATE("'2018-03'!H",TEXT(MATCH($C10,'2018-03'!$C$2:$C$100,0)+1,0)))-INDIRECT(CONCATENATE("'2018-02'!H",TEXT(MATCH($C10,'2018-02'!$C$2:$C$100,0)+1,0))))</f>
        <v>2866174442.4699998</v>
      </c>
      <c r="I10" s="17">
        <f ca="1">IF(OR(INDIRECT(CONCATENATE("'2018-03'!I",TEXT(MATCH($C10,'2018-03'!$C$2:$C$100,0)+1,0)))="",INDIRECT(CONCATENATE("'2018-02'!I",TEXT(MATCH($C10,'2018-02'!$C$2:$C$100,0)+1,0)))="",AND(INDIRECT(CONCATENATE("'2018-03'!I",TEXT(MATCH($C10,'2018-03'!$C$2:$C$100,0)+1,0)))="",INDIRECT(CONCATENATE("'2018-02'!I",TEXT(MATCH($C10,'2018-02'!$C$2:$C$100,0)+1,0)))="")),"Н/Д",INDIRECT(CONCATENATE("'2018-03'!I",TEXT(MATCH($C10,'2018-03'!$C$2:$C$100,0)+1,0)))-INDIRECT(CONCATENATE("'2018-02'!I",TEXT(MATCH($C10,'2018-02'!$C$2:$C$100,0)+1,0))))</f>
        <v>113380558.65999997</v>
      </c>
      <c r="J10" s="17" t="str">
        <f ca="1">IF(OR(INDIRECT(CONCATENATE("'2018-03'!J",TEXT(MATCH($C10,'2018-03'!$C$2:$C$100,0)+1,0)))="",INDIRECT(CONCATENATE("'2018-02'!J",TEXT(MATCH($C10,'2018-02'!$C$2:$C$100,0)+1,0)))="",AND(INDIRECT(CONCATENATE("'2018-03'!J",TEXT(MATCH($C10,'2018-03'!$C$2:$C$100,0)+1,0)))="",INDIRECT(CONCATENATE("'2018-02'!J",TEXT(MATCH($C10,'2018-02'!$C$2:$C$100,0)+1,0)))="")),"Н/Д",INDIRECT(CONCATENATE("'2018-03'!J",TEXT(MATCH($C10,'2018-03'!$C$2:$C$100,0)+1,0)))-INDIRECT(CONCATENATE("'2018-02'!J",TEXT(MATCH($C10,'2018-02'!$C$2:$C$100,0)+1,0))))</f>
        <v>Н/Д</v>
      </c>
      <c r="K10" s="17">
        <f ca="1">IF(OR(INDIRECT(CONCATENATE("'2018-03'!K",TEXT(MATCH($C10,'2018-03'!$C$2:$C$100,0)+1,0)))="",INDIRECT(CONCATENATE("'2018-02'!K",TEXT(MATCH($C10,'2018-02'!$C$2:$C$100,0)+1,0)))="",AND(INDIRECT(CONCATENATE("'2018-03'!K",TEXT(MATCH($C10,'2018-03'!$C$2:$C$100,0)+1,0)))="",INDIRECT(CONCATENATE("'2018-02'!K",TEXT(MATCH($C10,'2018-02'!$C$2:$C$100,0)+1,0)))="")),"Н/Д",INDIRECT(CONCATENATE("'2018-03'!K",TEXT(MATCH($C10,'2018-03'!$C$2:$C$100,0)+1,0)))-INDIRECT(CONCATENATE("'2018-02'!K",TEXT(MATCH($C10,'2018-02'!$C$2:$C$100,0)+1,0))))</f>
        <v>117420767.44</v>
      </c>
      <c r="L10" s="17">
        <f ca="1">IF(OR(INDIRECT(CONCATENATE("'2018-03'!L",TEXT(MATCH($C10,'2018-03'!$C$2:$C$100,0)+1,0)))="",INDIRECT(CONCATENATE("'2018-02'!L",TEXT(MATCH($C10,'2018-02'!$C$2:$C$100,0)+1,0)))="",AND(INDIRECT(CONCATENATE("'2018-03'!L",TEXT(MATCH($C10,'2018-03'!$C$2:$C$100,0)+1,0)))="",INDIRECT(CONCATENATE("'2018-02'!L",TEXT(MATCH($C10,'2018-02'!$C$2:$C$100,0)+1,0)))="")),"Н/Д",INDIRECT(CONCATENATE("'2018-03'!L",TEXT(MATCH($C10,'2018-03'!$C$2:$C$100,0)+1,0)))-INDIRECT(CONCATENATE("'2018-02'!L",TEXT(MATCH($C10,'2018-02'!$C$2:$C$100,0)+1,0))))</f>
        <v>207672521.18999997</v>
      </c>
      <c r="M10" s="17">
        <f ca="1">IF(OR(INDIRECT(CONCATENATE("'2018-03'!M",TEXT(MATCH($C10,'2018-03'!$C$2:$C$100,0)+1,0)))="",INDIRECT(CONCATENATE("'2018-02'!M",TEXT(MATCH($C10,'2018-02'!$C$2:$C$100,0)+1,0)))="",AND(INDIRECT(CONCATENATE("'2018-03'!M",TEXT(MATCH($C10,'2018-03'!$C$2:$C$100,0)+1,0)))="",INDIRECT(CONCATENATE("'2018-02'!M",TEXT(MATCH($C10,'2018-02'!$C$2:$C$100,0)+1,0)))="")),"Н/Д",INDIRECT(CONCATENATE("'2018-03'!M",TEXT(MATCH($C10,'2018-03'!$C$2:$C$100,0)+1,0)))-INDIRECT(CONCATENATE("'2018-02'!M",TEXT(MATCH($C10,'2018-02'!$C$2:$C$100,0)+1,0))))</f>
        <v>1430190105.4300001</v>
      </c>
      <c r="N10" s="17">
        <f ca="1">IF(OR(INDIRECT(CONCATENATE("'2018-03'!N",TEXT(MATCH($C10,'2018-03'!$C$2:$C$100,0)+1,0)))="",INDIRECT(CONCATENATE("'2018-02'!N",TEXT(MATCH($C10,'2018-02'!$C$2:$C$100,0)+1,0)))="",AND(INDIRECT(CONCATENATE("'2018-03'!N",TEXT(MATCH($C10,'2018-03'!$C$2:$C$100,0)+1,0)))="",INDIRECT(CONCATENATE("'2018-02'!N",TEXT(MATCH($C10,'2018-02'!$C$2:$C$100,0)+1,0)))="")),"Н/Д",INDIRECT(CONCATENATE("'2018-03'!N",TEXT(MATCH($C10,'2018-03'!$C$2:$C$100,0)+1,0)))-INDIRECT(CONCATENATE("'2018-02'!NE",TEXT(MATCH($C10,'2018-02'!$C$2:$C$100,0)+1,0))))</f>
        <v>50536763.020000003</v>
      </c>
      <c r="O10" s="17">
        <f ca="1">IF(OR(INDIRECT(CONCATENATE("'2018-03'!O",TEXT(MATCH($C10,'2018-03'!$C$2:$C$100,0)+1,0)))="",INDIRECT(CONCATENATE("'2018-02'!O",TEXT(MATCH($C10,'2018-02'!$C$2:$C$100,0)+1,0)))="",AND(INDIRECT(CONCATENATE("'2018-03'!O",TEXT(MATCH($C10,'2018-03'!$C$2:$C$100,0)+1,0)))="",INDIRECT(CONCATENATE("'2018-02'!O",TEXT(MATCH($C10,'2018-02'!$C$2:$C$100,0)+1,0)))="")),"Н/Д",INDIRECT(CONCATENATE("'2018-03'!O",TEXT(MATCH($C10,'2018-03'!$C$2:$C$100,0)+1,0)))-INDIRECT(CONCATENATE("'2018-02'!O",TEXT(MATCH($C10,'2018-02'!$C$2:$C$100,0)+1,0))))</f>
        <v>47827.250000000007</v>
      </c>
      <c r="P10" s="17">
        <f ca="1">IF(OR(INDIRECT(CONCATENATE("'2018-03'!P",TEXT(MATCH($C10,'2018-03'!$C$2:$C$100,0)+1,0)))="",INDIRECT(CONCATENATE("'2018-02'!P",TEXT(MATCH($C10,'2018-02'!$C$2:$C$100,0)+1,0)))="",AND(INDIRECT(CONCATENATE("'2018-03'!P",TEXT(MATCH($C10,'2018-03'!$C$2:$C$100,0)+1,0)))="",INDIRECT(CONCATENATE("'2018-02'!P",TEXT(MATCH($C10,'2018-02'!$C$2:$C$100,0)+1,0)))="")),"Н/Д",INDIRECT(CONCATENATE("'2018-03'!P",TEXT(MATCH($C10,'2018-03'!$C$2:$C$100,0)+1,0)))-INDIRECT(CONCATENATE("'2018-02'!P",TEXT(MATCH($C10,'2018-02'!$C$2:$C$100,0)+1,0))))</f>
        <v>54200919.210000001</v>
      </c>
      <c r="Q10" s="17">
        <f ca="1">IF(OR(INDIRECT(CONCATENATE("'2018-03'!Q",TEXT(MATCH($C10,'2018-03'!$C$2:$C$100,0)+1,0)))="",INDIRECT(CONCATENATE("'2018-02'!Q",TEXT(MATCH($C10,'2018-02'!$C$2:$C$100,0)+1,0)))="",AND(INDIRECT(CONCATENATE("'2018-03'!Q",TEXT(MATCH($C10,'2018-03'!$C$2:$C$100,0)+1,0)))="",INDIRECT(CONCATENATE("'2018-02'!Q",TEXT(MATCH($C10,'2018-02'!$C$2:$C$100,0)+1,0)))="")),"Н/Д",INDIRECT(CONCATENATE("'2018-03'!Q",TEXT(MATCH($C10,'2018-03'!$C$2:$C$100,0)+1,0)))-INDIRECT(CONCATENATE("'2018-02'!Q",TEXT(MATCH($C10,'2018-02'!$C$2:$C$100,0)+1,0))))</f>
        <v>288127167.44</v>
      </c>
      <c r="R10" s="17">
        <f ca="1">IF(OR(INDIRECT(CONCATENATE("'2018-03'!R",TEXT(MATCH($C10,'2018-03'!$C$2:$C$100,0)+1,0)))="",INDIRECT(CONCATENATE("'2018-02'!R",TEXT(MATCH($C10,'2018-02'!$C$2:$C$100,0)+1,0)))="",AND(INDIRECT(CONCATENATE("'2018-03'!R",TEXT(MATCH($C10,'2018-03'!$C$2:$C$100,0)+1,0)))="",INDIRECT(CONCATENATE("'2018-02'!R",TEXT(MATCH($C10,'2018-02'!$C$2:$C$100,0)+1,0)))="")),"Н/Д",INDIRECT(CONCATENATE("'2018-03'!R",TEXT(MATCH($C10,'2018-03'!$C$2:$C$100,0)+1,0)))-INDIRECT(CONCATENATE("'2018-02'!R",TEXT(MATCH($C10,'2018-02'!$C$2:$C$100,0)+1,0))))</f>
        <v>6461961.0900000008</v>
      </c>
      <c r="S10" s="17">
        <f ca="1">IF(OR(INDIRECT(CONCATENATE("'2018-03'!S",TEXT(MATCH($C10,'2018-03'!$C$2:$C$100,0)+1,0)))="",INDIRECT(CONCATENATE("'2018-02'!S",TEXT(MATCH($C10,'2018-02'!$C$2:$C$100,0)+1,0)))="",AND(INDIRECT(CONCATENATE("'2018-03'!S",TEXT(MATCH($C10,'2018-03'!$C$2:$C$100,0)+1,0)))="",INDIRECT(CONCATENATE("'2018-02'!S",TEXT(MATCH($C10,'2018-02'!$C$2:$C$100,0)+1,0)))="")),"Н/Д",INDIRECT(CONCATENATE("'2018-03'!S",TEXT(MATCH($C10,'2018-03'!$C$2:$C$100,0)+1,0)))-INDIRECT(CONCATENATE("'2018-02'!S",TEXT(MATCH($C10,'2018-02'!$C$2:$C$100,0)+1,0))))</f>
        <v>1199412</v>
      </c>
      <c r="T10" s="17">
        <f ca="1">IF(OR(INDIRECT(CONCATENATE("'2018-03'!T",TEXT(MATCH($C10,'2018-03'!$C$2:$C$100,0)+1,0)))="",INDIRECT(CONCATENATE("'2018-02'!T",TEXT(MATCH($C10,'2018-02'!$C$2:$C$100,0)+1,0)))="",AND(INDIRECT(CONCATENATE("'2018-03'!T",TEXT(MATCH($C10,'2018-03'!$C$2:$C$100,0)+1,0)))="",INDIRECT(CONCATENATE("'2018-02'!T",TEXT(MATCH($C10,'2018-02'!$C$2:$C$100,0)+1,0)))="")),"Н/Д",INDIRECT(CONCATENATE("'2018-03'!T",TEXT(MATCH($C10,'2018-03'!$C$2:$C$100,0)+1,0)))-INDIRECT(CONCATENATE("'2018-02'!T",TEXT(MATCH($C10,'2018-02'!$C$2:$C$100,0)+1,0))))</f>
        <v>79594464.949999988</v>
      </c>
      <c r="U10" s="17">
        <f ca="1">IF(OR(INDIRECT(CONCATENATE("'2018-03'!U",TEXT(MATCH($C10,'2018-03'!$C$2:$C$100,0)+1,0)))="",INDIRECT(CONCATENATE("'2018-02'!U",TEXT(MATCH($C10,'2018-02'!$C$2:$C$100,0)+1,0)))="",AND(INDIRECT(CONCATENATE("'2018-03'!U",TEXT(MATCH($C10,'2018-03'!$C$2:$C$100,0)+1,0)))="",INDIRECT(CONCATENATE("'2018-02'!U",TEXT(MATCH($C10,'2018-02'!$C$2:$C$100,0)+1,0)))="")),"Н/Д",INDIRECT(CONCATENATE("'2018-03'!U",TEXT(MATCH($C10,'2018-03'!$C$2:$C$100,0)+1,0)))-INDIRECT(CONCATENATE("'2018-02'!U",TEXT(MATCH($C10,'2018-02'!$C$2:$C$100,0)+1,0))))</f>
        <v>118053601.07000001</v>
      </c>
      <c r="V10" s="17">
        <f ca="1">IF(OR(INDIRECT(CONCATENATE("'2018-03'!V",TEXT(MATCH($C10,'2018-03'!$C$2:$C$100,0)+1,0)))="",INDIRECT(CONCATENATE("'2018-02'!V",TEXT(MATCH($C10,'2018-02'!$C$2:$C$100,0)+1,0)))="",AND(INDIRECT(CONCATENATE("'2018-03'!V",TEXT(MATCH($C10,'2018-03'!$C$2:$C$100,0)+1,0)))="",INDIRECT(CONCATENATE("'2018-02'!V",TEXT(MATCH($C10,'2018-02'!$C$2:$C$100,0)+1,0)))="")),"Н/Д",INDIRECT(CONCATENATE("'2018-03'!V",TEXT(MATCH($C10,'2018-03'!$C$2:$C$100,0)+1,0)))-INDIRECT(CONCATENATE("'2018-02'!V",TEXT(MATCH($C10,'2018-02'!$C$2:$C$100,0)+1,0))))</f>
        <v>5953819280.6299992</v>
      </c>
      <c r="W10" s="17">
        <f ca="1">IF(OR(INDIRECT(CONCATENATE("'2018-03'!W",TEXT(MATCH($C10,'2018-03'!$C$2:$C$100,0)+1,0)))="",INDIRECT(CONCATENATE("'2018-02'!W",TEXT(MATCH($C10,'2018-02'!$C$2:$C$100,0)+1,0)))="",AND(INDIRECT(CONCATENATE("'2018-03'!W",TEXT(MATCH($C10,'2018-03'!$C$2:$C$100,0)+1,0)))="",INDIRECT(CONCATENATE("'2018-02'!W",TEXT(MATCH($C10,'2018-02'!$C$2:$C$100,0)+1,0)))="")),"Н/Д",INDIRECT(CONCATENATE("'2018-03'!W",TEXT(MATCH($C10,'2018-03'!$C$2:$C$100,0)+1,0)))-INDIRECT(CONCATENATE("'2018-02'!W",TEXT(MATCH($C10,'2018-02'!$C$2:$C$100,0)+1,0))))</f>
        <v>39568054586.090004</v>
      </c>
    </row>
    <row r="11" spans="1:23" x14ac:dyDescent="0.25">
      <c r="A11" s="2" t="s">
        <v>22</v>
      </c>
      <c r="B11" s="2" t="s">
        <v>31</v>
      </c>
      <c r="C11" s="15">
        <v>64000000</v>
      </c>
      <c r="D11" s="2" t="s">
        <v>206</v>
      </c>
      <c r="E11" s="17">
        <f ca="1">IF(OR(INDIRECT(CONCATENATE("'2018-03'!E",TEXT(MATCH($C11,'2018-03'!$C$2:$C$100,0)+1,0)))="",INDIRECT(CONCATENATE("'2018-02'!E",TEXT(MATCH($C11,'2018-02'!$C$2:$C$100,0)+1,0)))="",AND(INDIRECT(CONCATENATE("'2018-03'!E",TEXT(MATCH($C11,'2018-03'!$C$2:$C$100,0)+1,0)))="",INDIRECT(CONCATENATE("'2018-02'!E",TEXT(MATCH($C11,'2018-02'!$C$2:$C$100,0)+1,0)))="")),"Н/Д",INDIRECT(CONCATENATE("'2018-03'!E",TEXT(MATCH($C11,'2018-03'!$C$2:$C$100,0)+1,0)))-INDIRECT(CONCATENATE("'2018-02'!E",TEXT(MATCH($C11,'2018-02'!$C$2:$C$100,0)+1,0))))</f>
        <v>7463133380.9700003</v>
      </c>
      <c r="F11" s="17">
        <f ca="1">IF(OR(INDIRECT(CONCATENATE("'2018-03'!F",TEXT(MATCH($C11,'2018-03'!$C$2:$C$100,0)+1,0)))="",INDIRECT(CONCATENATE("'2018-02'!F",TEXT(MATCH($C11,'2018-02'!$C$2:$C$100,0)+1,0)))="",AND(INDIRECT(CONCATENATE("'2018-03'!F",TEXT(MATCH($C11,'2018-03'!$C$2:$C$100,0)+1,0)))="",INDIRECT(CONCATENATE("'2018-02'!F",TEXT(MATCH($C11,'2018-02'!$C$2:$C$100,0)+1,0)))="")),"Н/Д",INDIRECT(CONCATENATE("'2018-03'!F",TEXT(MATCH($C11,'2018-03'!$C$2:$C$100,0)+1,0)))-INDIRECT(CONCATENATE("'2018-02'!F",TEXT(MATCH($C11,'2018-02'!$C$2:$C$100,0)+1,0))))</f>
        <v>7016057014.7399998</v>
      </c>
      <c r="G11" s="17">
        <f ca="1">IF(OR(INDIRECT(CONCATENATE("'2018-03'!G",TEXT(MATCH($C11,'2018-03'!$C$2:$C$100,0)+1,0)))="",INDIRECT(CONCATENATE("'2018-02'!G",TEXT(MATCH($C11,'2018-02'!$C$2:$C$100,0)+1,0)))="",AND(INDIRECT(CONCATENATE("'2018-03'!G",TEXT(MATCH($C11,'2018-03'!$C$2:$C$100,0)+1,0)))="",INDIRECT(CONCATENATE("'2018-02'!G",TEXT(MATCH($C11,'2018-02'!$C$2:$C$100,0)+1,0)))="")),"Н/Д",INDIRECT(CONCATENATE("'2018-03'!G",TEXT(MATCH($C11,'2018-03'!$C$2:$C$100,0)+1,0)))-INDIRECT(CONCATENATE("'2018-02'!G",TEXT(MATCH($C11,'2018-02'!$C$2:$C$100,0)+1,0))))</f>
        <v>710148382.6500001</v>
      </c>
      <c r="H11" s="17">
        <f ca="1">IF(OR(INDIRECT(CONCATENATE("'2018-03'!H",TEXT(MATCH($C11,'2018-03'!$C$2:$C$100,0)+1,0)))="",INDIRECT(CONCATENATE("'2018-02'!H",TEXT(MATCH($C11,'2018-02'!$C$2:$C$100,0)+1,0)))="",AND(INDIRECT(CONCATENATE("'2018-03'!H",TEXT(MATCH($C11,'2018-03'!$C$2:$C$100,0)+1,0)))="",INDIRECT(CONCATENATE("'2018-02'!H",TEXT(MATCH($C11,'2018-02'!$C$2:$C$100,0)+1,0)))="")),"Н/Д",INDIRECT(CONCATENATE("'2018-03'!H",TEXT(MATCH($C11,'2018-03'!$C$2:$C$100,0)+1,0)))-INDIRECT(CONCATENATE("'2018-02'!H",TEXT(MATCH($C11,'2018-02'!$C$2:$C$100,0)+1,0))))</f>
        <v>2269059962.8800001</v>
      </c>
      <c r="I11" s="17">
        <f ca="1">IF(OR(INDIRECT(CONCATENATE("'2018-03'!I",TEXT(MATCH($C11,'2018-03'!$C$2:$C$100,0)+1,0)))="",INDIRECT(CONCATENATE("'2018-02'!I",TEXT(MATCH($C11,'2018-02'!$C$2:$C$100,0)+1,0)))="",AND(INDIRECT(CONCATENATE("'2018-03'!I",TEXT(MATCH($C11,'2018-03'!$C$2:$C$100,0)+1,0)))="",INDIRECT(CONCATENATE("'2018-02'!I",TEXT(MATCH($C11,'2018-02'!$C$2:$C$100,0)+1,0)))="")),"Н/Д",INDIRECT(CONCATENATE("'2018-03'!I",TEXT(MATCH($C11,'2018-03'!$C$2:$C$100,0)+1,0)))-INDIRECT(CONCATENATE("'2018-02'!I",TEXT(MATCH($C11,'2018-02'!$C$2:$C$100,0)+1,0))))</f>
        <v>69966594.310000002</v>
      </c>
      <c r="J11" s="17" t="str">
        <f ca="1">IF(OR(INDIRECT(CONCATENATE("'2018-03'!J",TEXT(MATCH($C11,'2018-03'!$C$2:$C$100,0)+1,0)))="",INDIRECT(CONCATENATE("'2018-02'!J",TEXT(MATCH($C11,'2018-02'!$C$2:$C$100,0)+1,0)))="",AND(INDIRECT(CONCATENATE("'2018-03'!J",TEXT(MATCH($C11,'2018-03'!$C$2:$C$100,0)+1,0)))="",INDIRECT(CONCATENATE("'2018-02'!J",TEXT(MATCH($C11,'2018-02'!$C$2:$C$100,0)+1,0)))="")),"Н/Д",INDIRECT(CONCATENATE("'2018-03'!J",TEXT(MATCH($C11,'2018-03'!$C$2:$C$100,0)+1,0)))-INDIRECT(CONCATENATE("'2018-02'!J",TEXT(MATCH($C11,'2018-02'!$C$2:$C$100,0)+1,0))))</f>
        <v>Н/Д</v>
      </c>
      <c r="K11" s="17">
        <f ca="1">IF(OR(INDIRECT(CONCATENATE("'2018-03'!K",TEXT(MATCH($C11,'2018-03'!$C$2:$C$100,0)+1,0)))="",INDIRECT(CONCATENATE("'2018-02'!K",TEXT(MATCH($C11,'2018-02'!$C$2:$C$100,0)+1,0)))="",AND(INDIRECT(CONCATENATE("'2018-03'!K",TEXT(MATCH($C11,'2018-03'!$C$2:$C$100,0)+1,0)))="",INDIRECT(CONCATENATE("'2018-02'!K",TEXT(MATCH($C11,'2018-02'!$C$2:$C$100,0)+1,0)))="")),"Н/Д",INDIRECT(CONCATENATE("'2018-03'!K",TEXT(MATCH($C11,'2018-03'!$C$2:$C$100,0)+1,0)))-INDIRECT(CONCATENATE("'2018-02'!K",TEXT(MATCH($C11,'2018-02'!$C$2:$C$100,0)+1,0))))</f>
        <v>166180879.99000001</v>
      </c>
      <c r="L11" s="17">
        <f ca="1">IF(OR(INDIRECT(CONCATENATE("'2018-03'!L",TEXT(MATCH($C11,'2018-03'!$C$2:$C$100,0)+1,0)))="",INDIRECT(CONCATENATE("'2018-02'!L",TEXT(MATCH($C11,'2018-02'!$C$2:$C$100,0)+1,0)))="",AND(INDIRECT(CONCATENATE("'2018-03'!L",TEXT(MATCH($C11,'2018-03'!$C$2:$C$100,0)+1,0)))="",INDIRECT(CONCATENATE("'2018-02'!L",TEXT(MATCH($C11,'2018-02'!$C$2:$C$100,0)+1,0)))="")),"Н/Д",INDIRECT(CONCATENATE("'2018-03'!L",TEXT(MATCH($C11,'2018-03'!$C$2:$C$100,0)+1,0)))-INDIRECT(CONCATENATE("'2018-02'!L",TEXT(MATCH($C11,'2018-02'!$C$2:$C$100,0)+1,0))))</f>
        <v>190400832.55000001</v>
      </c>
      <c r="M11" s="17">
        <f ca="1">IF(OR(INDIRECT(CONCATENATE("'2018-03'!M",TEXT(MATCH($C11,'2018-03'!$C$2:$C$100,0)+1,0)))="",INDIRECT(CONCATENATE("'2018-02'!M",TEXT(MATCH($C11,'2018-02'!$C$2:$C$100,0)+1,0)))="",AND(INDIRECT(CONCATENATE("'2018-03'!M",TEXT(MATCH($C11,'2018-03'!$C$2:$C$100,0)+1,0)))="",INDIRECT(CONCATENATE("'2018-02'!M",TEXT(MATCH($C11,'2018-02'!$C$2:$C$100,0)+1,0)))="")),"Н/Д",INDIRECT(CONCATENATE("'2018-03'!M",TEXT(MATCH($C11,'2018-03'!$C$2:$C$100,0)+1,0)))-INDIRECT(CONCATENATE("'2018-02'!M",TEXT(MATCH($C11,'2018-02'!$C$2:$C$100,0)+1,0))))</f>
        <v>198141276.91000003</v>
      </c>
      <c r="N11" s="17">
        <f ca="1">IF(OR(INDIRECT(CONCATENATE("'2018-03'!N",TEXT(MATCH($C11,'2018-03'!$C$2:$C$100,0)+1,0)))="",INDIRECT(CONCATENATE("'2018-02'!N",TEXT(MATCH($C11,'2018-02'!$C$2:$C$100,0)+1,0)))="",AND(INDIRECT(CONCATENATE("'2018-03'!N",TEXT(MATCH($C11,'2018-03'!$C$2:$C$100,0)+1,0)))="",INDIRECT(CONCATENATE("'2018-02'!N",TEXT(MATCH($C11,'2018-02'!$C$2:$C$100,0)+1,0)))="")),"Н/Д",INDIRECT(CONCATENATE("'2018-03'!N",TEXT(MATCH($C11,'2018-03'!$C$2:$C$100,0)+1,0)))-INDIRECT(CONCATENATE("'2018-02'!NE",TEXT(MATCH($C11,'2018-02'!$C$2:$C$100,0)+1,0))))</f>
        <v>36589391.210000001</v>
      </c>
      <c r="O11" s="17">
        <f ca="1">IF(OR(INDIRECT(CONCATENATE("'2018-03'!O",TEXT(MATCH($C11,'2018-03'!$C$2:$C$100,0)+1,0)))="",INDIRECT(CONCATENATE("'2018-02'!O",TEXT(MATCH($C11,'2018-02'!$C$2:$C$100,0)+1,0)))="",AND(INDIRECT(CONCATENATE("'2018-03'!O",TEXT(MATCH($C11,'2018-03'!$C$2:$C$100,0)+1,0)))="",INDIRECT(CONCATENATE("'2018-02'!O",TEXT(MATCH($C11,'2018-02'!$C$2:$C$100,0)+1,0)))="")),"Н/Д",INDIRECT(CONCATENATE("'2018-03'!O",TEXT(MATCH($C11,'2018-03'!$C$2:$C$100,0)+1,0)))-INDIRECT(CONCATENATE("'2018-02'!O",TEXT(MATCH($C11,'2018-02'!$C$2:$C$100,0)+1,0))))</f>
        <v>-21003.21</v>
      </c>
      <c r="P11" s="17">
        <f ca="1">IF(OR(INDIRECT(CONCATENATE("'2018-03'!P",TEXT(MATCH($C11,'2018-03'!$C$2:$C$100,0)+1,0)))="",INDIRECT(CONCATENATE("'2018-02'!P",TEXT(MATCH($C11,'2018-02'!$C$2:$C$100,0)+1,0)))="",AND(INDIRECT(CONCATENATE("'2018-03'!P",TEXT(MATCH($C11,'2018-03'!$C$2:$C$100,0)+1,0)))="",INDIRECT(CONCATENATE("'2018-02'!P",TEXT(MATCH($C11,'2018-02'!$C$2:$C$100,0)+1,0)))="")),"Н/Д",INDIRECT(CONCATENATE("'2018-03'!P",TEXT(MATCH($C11,'2018-03'!$C$2:$C$100,0)+1,0)))-INDIRECT(CONCATENATE("'2018-02'!P",TEXT(MATCH($C11,'2018-02'!$C$2:$C$100,0)+1,0))))</f>
        <v>58640710.220000006</v>
      </c>
      <c r="Q11" s="17">
        <f ca="1">IF(OR(INDIRECT(CONCATENATE("'2018-03'!Q",TEXT(MATCH($C11,'2018-03'!$C$2:$C$100,0)+1,0)))="",INDIRECT(CONCATENATE("'2018-02'!Q",TEXT(MATCH($C11,'2018-02'!$C$2:$C$100,0)+1,0)))="",AND(INDIRECT(CONCATENATE("'2018-03'!Q",TEXT(MATCH($C11,'2018-03'!$C$2:$C$100,0)+1,0)))="",INDIRECT(CONCATENATE("'2018-02'!Q",TEXT(MATCH($C11,'2018-02'!$C$2:$C$100,0)+1,0)))="")),"Н/Д",INDIRECT(CONCATENATE("'2018-03'!Q",TEXT(MATCH($C11,'2018-03'!$C$2:$C$100,0)+1,0)))-INDIRECT(CONCATENATE("'2018-02'!Q",TEXT(MATCH($C11,'2018-02'!$C$2:$C$100,0)+1,0))))</f>
        <v>12966555.5</v>
      </c>
      <c r="R11" s="17">
        <f ca="1">IF(OR(INDIRECT(CONCATENATE("'2018-03'!R",TEXT(MATCH($C11,'2018-03'!$C$2:$C$100,0)+1,0)))="",INDIRECT(CONCATENATE("'2018-02'!R",TEXT(MATCH($C11,'2018-02'!$C$2:$C$100,0)+1,0)))="",AND(INDIRECT(CONCATENATE("'2018-03'!R",TEXT(MATCH($C11,'2018-03'!$C$2:$C$100,0)+1,0)))="",INDIRECT(CONCATENATE("'2018-02'!R",TEXT(MATCH($C11,'2018-02'!$C$2:$C$100,0)+1,0)))="")),"Н/Д",INDIRECT(CONCATENATE("'2018-03'!R",TEXT(MATCH($C11,'2018-03'!$C$2:$C$100,0)+1,0)))-INDIRECT(CONCATENATE("'2018-02'!R",TEXT(MATCH($C11,'2018-02'!$C$2:$C$100,0)+1,0))))</f>
        <v>3222088262.7999997</v>
      </c>
      <c r="S11" s="17">
        <f ca="1">IF(OR(INDIRECT(CONCATENATE("'2018-03'!S",TEXT(MATCH($C11,'2018-03'!$C$2:$C$100,0)+1,0)))="",INDIRECT(CONCATENATE("'2018-02'!S",TEXT(MATCH($C11,'2018-02'!$C$2:$C$100,0)+1,0)))="",AND(INDIRECT(CONCATENATE("'2018-03'!S",TEXT(MATCH($C11,'2018-03'!$C$2:$C$100,0)+1,0)))="",INDIRECT(CONCATENATE("'2018-02'!S",TEXT(MATCH($C11,'2018-02'!$C$2:$C$100,0)+1,0)))="")),"Н/Д",INDIRECT(CONCATENATE("'2018-03'!S",TEXT(MATCH($C11,'2018-03'!$C$2:$C$100,0)+1,0)))-INDIRECT(CONCATENATE("'2018-02'!S",TEXT(MATCH($C11,'2018-02'!$C$2:$C$100,0)+1,0))))</f>
        <v>8629</v>
      </c>
      <c r="T11" s="17">
        <f ca="1">IF(OR(INDIRECT(CONCATENATE("'2018-03'!T",TEXT(MATCH($C11,'2018-03'!$C$2:$C$100,0)+1,0)))="",INDIRECT(CONCATENATE("'2018-02'!T",TEXT(MATCH($C11,'2018-02'!$C$2:$C$100,0)+1,0)))="",AND(INDIRECT(CONCATENATE("'2018-03'!T",TEXT(MATCH($C11,'2018-03'!$C$2:$C$100,0)+1,0)))="",INDIRECT(CONCATENATE("'2018-02'!T",TEXT(MATCH($C11,'2018-02'!$C$2:$C$100,0)+1,0)))="")),"Н/Д",INDIRECT(CONCATENATE("'2018-03'!T",TEXT(MATCH($C11,'2018-03'!$C$2:$C$100,0)+1,0)))-INDIRECT(CONCATENATE("'2018-02'!T",TEXT(MATCH($C11,'2018-02'!$C$2:$C$100,0)+1,0))))</f>
        <v>49803679.140000001</v>
      </c>
      <c r="U11" s="17">
        <f ca="1">IF(OR(INDIRECT(CONCATENATE("'2018-03'!U",TEXT(MATCH($C11,'2018-03'!$C$2:$C$100,0)+1,0)))="",INDIRECT(CONCATENATE("'2018-02'!U",TEXT(MATCH($C11,'2018-02'!$C$2:$C$100,0)+1,0)))="",AND(INDIRECT(CONCATENATE("'2018-03'!U",TEXT(MATCH($C11,'2018-03'!$C$2:$C$100,0)+1,0)))="",INDIRECT(CONCATENATE("'2018-02'!U",TEXT(MATCH($C11,'2018-02'!$C$2:$C$100,0)+1,0)))="")),"Н/Д",INDIRECT(CONCATENATE("'2018-03'!U",TEXT(MATCH($C11,'2018-03'!$C$2:$C$100,0)+1,0)))-INDIRECT(CONCATENATE("'2018-02'!U",TEXT(MATCH($C11,'2018-02'!$C$2:$C$100,0)+1,0))))</f>
        <v>2333663.0499999998</v>
      </c>
      <c r="V11" s="17">
        <f ca="1">IF(OR(INDIRECT(CONCATENATE("'2018-03'!V",TEXT(MATCH($C11,'2018-03'!$C$2:$C$100,0)+1,0)))="",INDIRECT(CONCATENATE("'2018-02'!V",TEXT(MATCH($C11,'2018-02'!$C$2:$C$100,0)+1,0)))="",AND(INDIRECT(CONCATENATE("'2018-03'!V",TEXT(MATCH($C11,'2018-03'!$C$2:$C$100,0)+1,0)))="",INDIRECT(CONCATENATE("'2018-02'!V",TEXT(MATCH($C11,'2018-02'!$C$2:$C$100,0)+1,0)))="")),"Н/Д",INDIRECT(CONCATENATE("'2018-03'!V",TEXT(MATCH($C11,'2018-03'!$C$2:$C$100,0)+1,0)))-INDIRECT(CONCATENATE("'2018-02'!V",TEXT(MATCH($C11,'2018-02'!$C$2:$C$100,0)+1,0))))</f>
        <v>447076366.23000002</v>
      </c>
      <c r="W11" s="17">
        <f ca="1">IF(OR(INDIRECT(CONCATENATE("'2018-03'!W",TEXT(MATCH($C11,'2018-03'!$C$2:$C$100,0)+1,0)))="",INDIRECT(CONCATENATE("'2018-02'!W",TEXT(MATCH($C11,'2018-02'!$C$2:$C$100,0)+1,0)))="",AND(INDIRECT(CONCATENATE("'2018-03'!W",TEXT(MATCH($C11,'2018-03'!$C$2:$C$100,0)+1,0)))="",INDIRECT(CONCATENATE("'2018-02'!W",TEXT(MATCH($C11,'2018-02'!$C$2:$C$100,0)+1,0)))="")),"Н/Д",INDIRECT(CONCATENATE("'2018-03'!W",TEXT(MATCH($C11,'2018-03'!$C$2:$C$100,0)+1,0)))-INDIRECT(CONCATENATE("'2018-02'!W",TEXT(MATCH($C11,'2018-02'!$C$2:$C$100,0)+1,0))))</f>
        <v>21896837072.34</v>
      </c>
    </row>
    <row r="12" spans="1:23" x14ac:dyDescent="0.25">
      <c r="A12" s="2" t="s">
        <v>22</v>
      </c>
      <c r="B12" s="2" t="s">
        <v>32</v>
      </c>
      <c r="C12" s="15">
        <v>8000000</v>
      </c>
      <c r="D12" s="2" t="s">
        <v>206</v>
      </c>
      <c r="E12" s="17">
        <f ca="1">IF(OR(INDIRECT(CONCATENATE("'2018-03'!E",TEXT(MATCH($C12,'2018-03'!$C$2:$C$100,0)+1,0)))="",INDIRECT(CONCATENATE("'2018-02'!E",TEXT(MATCH($C12,'2018-02'!$C$2:$C$100,0)+1,0)))="",AND(INDIRECT(CONCATENATE("'2018-03'!E",TEXT(MATCH($C12,'2018-03'!$C$2:$C$100,0)+1,0)))="",INDIRECT(CONCATENATE("'2018-02'!E",TEXT(MATCH($C12,'2018-02'!$C$2:$C$100,0)+1,0)))="")),"Н/Д",INDIRECT(CONCATENATE("'2018-03'!E",TEXT(MATCH($C12,'2018-03'!$C$2:$C$100,0)+1,0)))-INDIRECT(CONCATENATE("'2018-02'!E",TEXT(MATCH($C12,'2018-02'!$C$2:$C$100,0)+1,0))))</f>
        <v>6222212013.8300009</v>
      </c>
      <c r="F12" s="17">
        <f ca="1">IF(OR(INDIRECT(CONCATENATE("'2018-03'!F",TEXT(MATCH($C12,'2018-03'!$C$2:$C$100,0)+1,0)))="",INDIRECT(CONCATENATE("'2018-02'!F",TEXT(MATCH($C12,'2018-02'!$C$2:$C$100,0)+1,0)))="",AND(INDIRECT(CONCATENATE("'2018-03'!F",TEXT(MATCH($C12,'2018-03'!$C$2:$C$100,0)+1,0)))="",INDIRECT(CONCATENATE("'2018-02'!F",TEXT(MATCH($C12,'2018-02'!$C$2:$C$100,0)+1,0)))="")),"Н/Д",INDIRECT(CONCATENATE("'2018-03'!F",TEXT(MATCH($C12,'2018-03'!$C$2:$C$100,0)+1,0)))-INDIRECT(CONCATENATE("'2018-02'!F",TEXT(MATCH($C12,'2018-02'!$C$2:$C$100,0)+1,0))))</f>
        <v>5258550314.1100006</v>
      </c>
      <c r="G12" s="17">
        <f ca="1">IF(OR(INDIRECT(CONCATENATE("'2018-03'!G",TEXT(MATCH($C12,'2018-03'!$C$2:$C$100,0)+1,0)))="",INDIRECT(CONCATENATE("'2018-02'!G",TEXT(MATCH($C12,'2018-02'!$C$2:$C$100,0)+1,0)))="",AND(INDIRECT(CONCATENATE("'2018-03'!G",TEXT(MATCH($C12,'2018-03'!$C$2:$C$100,0)+1,0)))="",INDIRECT(CONCATENATE("'2018-02'!G",TEXT(MATCH($C12,'2018-02'!$C$2:$C$100,0)+1,0)))="")),"Н/Д",INDIRECT(CONCATENATE("'2018-03'!G",TEXT(MATCH($C12,'2018-03'!$C$2:$C$100,0)+1,0)))-INDIRECT(CONCATENATE("'2018-02'!G",TEXT(MATCH($C12,'2018-02'!$C$2:$C$100,0)+1,0))))</f>
        <v>711117335.04000008</v>
      </c>
      <c r="H12" s="17">
        <f ca="1">IF(OR(INDIRECT(CONCATENATE("'2018-03'!H",TEXT(MATCH($C12,'2018-03'!$C$2:$C$100,0)+1,0)))="",INDIRECT(CONCATENATE("'2018-02'!H",TEXT(MATCH($C12,'2018-02'!$C$2:$C$100,0)+1,0)))="",AND(INDIRECT(CONCATENATE("'2018-03'!H",TEXT(MATCH($C12,'2018-03'!$C$2:$C$100,0)+1,0)))="",INDIRECT(CONCATENATE("'2018-02'!H",TEXT(MATCH($C12,'2018-02'!$C$2:$C$100,0)+1,0)))="")),"Н/Д",INDIRECT(CONCATENATE("'2018-03'!H",TEXT(MATCH($C12,'2018-03'!$C$2:$C$100,0)+1,0)))-INDIRECT(CONCATENATE("'2018-02'!H",TEXT(MATCH($C12,'2018-02'!$C$2:$C$100,0)+1,0))))</f>
        <v>2940713495.04</v>
      </c>
      <c r="I12" s="17">
        <f ca="1">IF(OR(INDIRECT(CONCATENATE("'2018-03'!I",TEXT(MATCH($C12,'2018-03'!$C$2:$C$100,0)+1,0)))="",INDIRECT(CONCATENATE("'2018-02'!I",TEXT(MATCH($C12,'2018-02'!$C$2:$C$100,0)+1,0)))="",AND(INDIRECT(CONCATENATE("'2018-03'!I",TEXT(MATCH($C12,'2018-03'!$C$2:$C$100,0)+1,0)))="",INDIRECT(CONCATENATE("'2018-02'!I",TEXT(MATCH($C12,'2018-02'!$C$2:$C$100,0)+1,0)))="")),"Н/Д",INDIRECT(CONCATENATE("'2018-03'!I",TEXT(MATCH($C12,'2018-03'!$C$2:$C$100,0)+1,0)))-INDIRECT(CONCATENATE("'2018-02'!I",TEXT(MATCH($C12,'2018-02'!$C$2:$C$100,0)+1,0))))</f>
        <v>511899749.33000004</v>
      </c>
      <c r="J12" s="17" t="str">
        <f ca="1">IF(OR(INDIRECT(CONCATENATE("'2018-03'!J",TEXT(MATCH($C12,'2018-03'!$C$2:$C$100,0)+1,0)))="",INDIRECT(CONCATENATE("'2018-02'!J",TEXT(MATCH($C12,'2018-02'!$C$2:$C$100,0)+1,0)))="",AND(INDIRECT(CONCATENATE("'2018-03'!J",TEXT(MATCH($C12,'2018-03'!$C$2:$C$100,0)+1,0)))="",INDIRECT(CONCATENATE("'2018-02'!J",TEXT(MATCH($C12,'2018-02'!$C$2:$C$100,0)+1,0)))="")),"Н/Д",INDIRECT(CONCATENATE("'2018-03'!J",TEXT(MATCH($C12,'2018-03'!$C$2:$C$100,0)+1,0)))-INDIRECT(CONCATENATE("'2018-02'!J",TEXT(MATCH($C12,'2018-02'!$C$2:$C$100,0)+1,0))))</f>
        <v>Н/Д</v>
      </c>
      <c r="K12" s="17">
        <f ca="1">IF(OR(INDIRECT(CONCATENATE("'2018-03'!K",TEXT(MATCH($C12,'2018-03'!$C$2:$C$100,0)+1,0)))="",INDIRECT(CONCATENATE("'2018-02'!K",TEXT(MATCH($C12,'2018-02'!$C$2:$C$100,0)+1,0)))="",AND(INDIRECT(CONCATENATE("'2018-03'!K",TEXT(MATCH($C12,'2018-03'!$C$2:$C$100,0)+1,0)))="",INDIRECT(CONCATENATE("'2018-02'!K",TEXT(MATCH($C12,'2018-02'!$C$2:$C$100,0)+1,0)))="")),"Н/Д",INDIRECT(CONCATENATE("'2018-03'!K",TEXT(MATCH($C12,'2018-03'!$C$2:$C$100,0)+1,0)))-INDIRECT(CONCATENATE("'2018-02'!K",TEXT(MATCH($C12,'2018-02'!$C$2:$C$100,0)+1,0))))</f>
        <v>207672821.52999997</v>
      </c>
      <c r="L12" s="17">
        <f ca="1">IF(OR(INDIRECT(CONCATENATE("'2018-03'!L",TEXT(MATCH($C12,'2018-03'!$C$2:$C$100,0)+1,0)))="",INDIRECT(CONCATENATE("'2018-02'!L",TEXT(MATCH($C12,'2018-02'!$C$2:$C$100,0)+1,0)))="",AND(INDIRECT(CONCATENATE("'2018-03'!L",TEXT(MATCH($C12,'2018-03'!$C$2:$C$100,0)+1,0)))="",INDIRECT(CONCATENATE("'2018-02'!L",TEXT(MATCH($C12,'2018-02'!$C$2:$C$100,0)+1,0)))="")),"Н/Д",INDIRECT(CONCATENATE("'2018-03'!L",TEXT(MATCH($C12,'2018-03'!$C$2:$C$100,0)+1,0)))-INDIRECT(CONCATENATE("'2018-02'!L",TEXT(MATCH($C12,'2018-02'!$C$2:$C$100,0)+1,0))))</f>
        <v>270595028.34000003</v>
      </c>
      <c r="M12" s="17">
        <f ca="1">IF(OR(INDIRECT(CONCATENATE("'2018-03'!M",TEXT(MATCH($C12,'2018-03'!$C$2:$C$100,0)+1,0)))="",INDIRECT(CONCATENATE("'2018-02'!M",TEXT(MATCH($C12,'2018-02'!$C$2:$C$100,0)+1,0)))="",AND(INDIRECT(CONCATENATE("'2018-03'!M",TEXT(MATCH($C12,'2018-03'!$C$2:$C$100,0)+1,0)))="",INDIRECT(CONCATENATE("'2018-02'!M",TEXT(MATCH($C12,'2018-02'!$C$2:$C$100,0)+1,0)))="")),"Н/Д",INDIRECT(CONCATENATE("'2018-03'!M",TEXT(MATCH($C12,'2018-03'!$C$2:$C$100,0)+1,0)))-INDIRECT(CONCATENATE("'2018-02'!M",TEXT(MATCH($C12,'2018-02'!$C$2:$C$100,0)+1,0))))</f>
        <v>126210196.01000002</v>
      </c>
      <c r="N12" s="17">
        <f ca="1">IF(OR(INDIRECT(CONCATENATE("'2018-03'!N",TEXT(MATCH($C12,'2018-03'!$C$2:$C$100,0)+1,0)))="",INDIRECT(CONCATENATE("'2018-02'!N",TEXT(MATCH($C12,'2018-02'!$C$2:$C$100,0)+1,0)))="",AND(INDIRECT(CONCATENATE("'2018-03'!N",TEXT(MATCH($C12,'2018-03'!$C$2:$C$100,0)+1,0)))="",INDIRECT(CONCATENATE("'2018-02'!N",TEXT(MATCH($C12,'2018-02'!$C$2:$C$100,0)+1,0)))="")),"Н/Д",INDIRECT(CONCATENATE("'2018-03'!N",TEXT(MATCH($C12,'2018-03'!$C$2:$C$100,0)+1,0)))-INDIRECT(CONCATENATE("'2018-02'!NE",TEXT(MATCH($C12,'2018-02'!$C$2:$C$100,0)+1,0))))</f>
        <v>75276193.269999996</v>
      </c>
      <c r="O12" s="17">
        <f ca="1">IF(OR(INDIRECT(CONCATENATE("'2018-03'!O",TEXT(MATCH($C12,'2018-03'!$C$2:$C$100,0)+1,0)))="",INDIRECT(CONCATENATE("'2018-02'!O",TEXT(MATCH($C12,'2018-02'!$C$2:$C$100,0)+1,0)))="",AND(INDIRECT(CONCATENATE("'2018-03'!O",TEXT(MATCH($C12,'2018-03'!$C$2:$C$100,0)+1,0)))="",INDIRECT(CONCATENATE("'2018-02'!O",TEXT(MATCH($C12,'2018-02'!$C$2:$C$100,0)+1,0)))="")),"Н/Д",INDIRECT(CONCATENATE("'2018-03'!O",TEXT(MATCH($C12,'2018-03'!$C$2:$C$100,0)+1,0)))-INDIRECT(CONCATENATE("'2018-02'!O",TEXT(MATCH($C12,'2018-02'!$C$2:$C$100,0)+1,0))))</f>
        <v>-15517.67</v>
      </c>
      <c r="P12" s="17">
        <f ca="1">IF(OR(INDIRECT(CONCATENATE("'2018-03'!P",TEXT(MATCH($C12,'2018-03'!$C$2:$C$100,0)+1,0)))="",INDIRECT(CONCATENATE("'2018-02'!P",TEXT(MATCH($C12,'2018-02'!$C$2:$C$100,0)+1,0)))="",AND(INDIRECT(CONCATENATE("'2018-03'!P",TEXT(MATCH($C12,'2018-03'!$C$2:$C$100,0)+1,0)))="",INDIRECT(CONCATENATE("'2018-02'!P",TEXT(MATCH($C12,'2018-02'!$C$2:$C$100,0)+1,0)))="")),"Н/Д",INDIRECT(CONCATENATE("'2018-03'!P",TEXT(MATCH($C12,'2018-03'!$C$2:$C$100,0)+1,0)))-INDIRECT(CONCATENATE("'2018-02'!P",TEXT(MATCH($C12,'2018-02'!$C$2:$C$100,0)+1,0))))</f>
        <v>167943404.18999997</v>
      </c>
      <c r="Q12" s="17">
        <f ca="1">IF(OR(INDIRECT(CONCATENATE("'2018-03'!Q",TEXT(MATCH($C12,'2018-03'!$C$2:$C$100,0)+1,0)))="",INDIRECT(CONCATENATE("'2018-02'!Q",TEXT(MATCH($C12,'2018-02'!$C$2:$C$100,0)+1,0)))="",AND(INDIRECT(CONCATENATE("'2018-03'!Q",TEXT(MATCH($C12,'2018-03'!$C$2:$C$100,0)+1,0)))="",INDIRECT(CONCATENATE("'2018-02'!Q",TEXT(MATCH($C12,'2018-02'!$C$2:$C$100,0)+1,0)))="")),"Н/Д",INDIRECT(CONCATENATE("'2018-03'!Q",TEXT(MATCH($C12,'2018-03'!$C$2:$C$100,0)+1,0)))-INDIRECT(CONCATENATE("'2018-02'!Q",TEXT(MATCH($C12,'2018-02'!$C$2:$C$100,0)+1,0))))</f>
        <v>54071966.839999989</v>
      </c>
      <c r="R12" s="17">
        <f ca="1">IF(OR(INDIRECT(CONCATENATE("'2018-03'!R",TEXT(MATCH($C12,'2018-03'!$C$2:$C$100,0)+1,0)))="",INDIRECT(CONCATENATE("'2018-02'!R",TEXT(MATCH($C12,'2018-02'!$C$2:$C$100,0)+1,0)))="",AND(INDIRECT(CONCATENATE("'2018-03'!R",TEXT(MATCH($C12,'2018-03'!$C$2:$C$100,0)+1,0)))="",INDIRECT(CONCATENATE("'2018-02'!R",TEXT(MATCH($C12,'2018-02'!$C$2:$C$100,0)+1,0)))="")),"Н/Д",INDIRECT(CONCATENATE("'2018-03'!R",TEXT(MATCH($C12,'2018-03'!$C$2:$C$100,0)+1,0)))-INDIRECT(CONCATENATE("'2018-02'!R",TEXT(MATCH($C12,'2018-02'!$C$2:$C$100,0)+1,0))))</f>
        <v>64804963.990000002</v>
      </c>
      <c r="S12" s="17">
        <f ca="1">IF(OR(INDIRECT(CONCATENATE("'2018-03'!S",TEXT(MATCH($C12,'2018-03'!$C$2:$C$100,0)+1,0)))="",INDIRECT(CONCATENATE("'2018-02'!S",TEXT(MATCH($C12,'2018-02'!$C$2:$C$100,0)+1,0)))="",AND(INDIRECT(CONCATENATE("'2018-03'!S",TEXT(MATCH($C12,'2018-03'!$C$2:$C$100,0)+1,0)))="",INDIRECT(CONCATENATE("'2018-02'!S",TEXT(MATCH($C12,'2018-02'!$C$2:$C$100,0)+1,0)))="")),"Н/Д",INDIRECT(CONCATENATE("'2018-03'!S",TEXT(MATCH($C12,'2018-03'!$C$2:$C$100,0)+1,0)))-INDIRECT(CONCATENATE("'2018-02'!S",TEXT(MATCH($C12,'2018-02'!$C$2:$C$100,0)+1,0))))</f>
        <v>455381.24</v>
      </c>
      <c r="T12" s="17">
        <f ca="1">IF(OR(INDIRECT(CONCATENATE("'2018-03'!T",TEXT(MATCH($C12,'2018-03'!$C$2:$C$100,0)+1,0)))="",INDIRECT(CONCATENATE("'2018-02'!T",TEXT(MATCH($C12,'2018-02'!$C$2:$C$100,0)+1,0)))="",AND(INDIRECT(CONCATENATE("'2018-03'!T",TEXT(MATCH($C12,'2018-03'!$C$2:$C$100,0)+1,0)))="",INDIRECT(CONCATENATE("'2018-02'!T",TEXT(MATCH($C12,'2018-02'!$C$2:$C$100,0)+1,0)))="")),"Н/Д",INDIRECT(CONCATENATE("'2018-03'!T",TEXT(MATCH($C12,'2018-03'!$C$2:$C$100,0)+1,0)))-INDIRECT(CONCATENATE("'2018-02'!T",TEXT(MATCH($C12,'2018-02'!$C$2:$C$100,0)+1,0))))</f>
        <v>71932913.579999998</v>
      </c>
      <c r="U12" s="17">
        <f ca="1">IF(OR(INDIRECT(CONCATENATE("'2018-03'!U",TEXT(MATCH($C12,'2018-03'!$C$2:$C$100,0)+1,0)))="",INDIRECT(CONCATENATE("'2018-02'!U",TEXT(MATCH($C12,'2018-02'!$C$2:$C$100,0)+1,0)))="",AND(INDIRECT(CONCATENATE("'2018-03'!U",TEXT(MATCH($C12,'2018-03'!$C$2:$C$100,0)+1,0)))="",INDIRECT(CONCATENATE("'2018-02'!U",TEXT(MATCH($C12,'2018-02'!$C$2:$C$100,0)+1,0)))="")),"Н/Д",INDIRECT(CONCATENATE("'2018-03'!U",TEXT(MATCH($C12,'2018-03'!$C$2:$C$100,0)+1,0)))-INDIRECT(CONCATENATE("'2018-02'!U",TEXT(MATCH($C12,'2018-02'!$C$2:$C$100,0)+1,0))))</f>
        <v>-73970.809999999823</v>
      </c>
      <c r="V12" s="17">
        <f ca="1">IF(OR(INDIRECT(CONCATENATE("'2018-03'!V",TEXT(MATCH($C12,'2018-03'!$C$2:$C$100,0)+1,0)))="",INDIRECT(CONCATENATE("'2018-02'!V",TEXT(MATCH($C12,'2018-02'!$C$2:$C$100,0)+1,0)))="",AND(INDIRECT(CONCATENATE("'2018-03'!V",TEXT(MATCH($C12,'2018-03'!$C$2:$C$100,0)+1,0)))="",INDIRECT(CONCATENATE("'2018-02'!V",TEXT(MATCH($C12,'2018-02'!$C$2:$C$100,0)+1,0)))="")),"Н/Д",INDIRECT(CONCATENATE("'2018-03'!V",TEXT(MATCH($C12,'2018-03'!$C$2:$C$100,0)+1,0)))-INDIRECT(CONCATENATE("'2018-02'!V",TEXT(MATCH($C12,'2018-02'!$C$2:$C$100,0)+1,0))))</f>
        <v>963661699.72000003</v>
      </c>
      <c r="W12" s="17">
        <f ca="1">IF(OR(INDIRECT(CONCATENATE("'2018-03'!W",TEXT(MATCH($C12,'2018-03'!$C$2:$C$100,0)+1,0)))="",INDIRECT(CONCATENATE("'2018-02'!W",TEXT(MATCH($C12,'2018-02'!$C$2:$C$100,0)+1,0)))="",AND(INDIRECT(CONCATENATE("'2018-03'!W",TEXT(MATCH($C12,'2018-03'!$C$2:$C$100,0)+1,0)))="",INDIRECT(CONCATENATE("'2018-02'!W",TEXT(MATCH($C12,'2018-02'!$C$2:$C$100,0)+1,0)))="")),"Н/Д",INDIRECT(CONCATENATE("'2018-03'!W",TEXT(MATCH($C12,'2018-03'!$C$2:$C$100,0)+1,0)))-INDIRECT(CONCATENATE("'2018-02'!W",TEXT(MATCH($C12,'2018-02'!$C$2:$C$100,0)+1,0))))</f>
        <v>17615193675.59</v>
      </c>
    </row>
    <row r="13" spans="1:23" x14ac:dyDescent="0.25">
      <c r="A13" s="2" t="s">
        <v>22</v>
      </c>
      <c r="B13" s="2" t="s">
        <v>33</v>
      </c>
      <c r="C13" s="15">
        <v>77000000</v>
      </c>
      <c r="D13" s="2" t="s">
        <v>206</v>
      </c>
      <c r="E13" s="17">
        <f ca="1">IF(OR(INDIRECT(CONCATENATE("'2018-03'!E",TEXT(MATCH($C13,'2018-03'!$C$2:$C$100,0)+1,0)))="",INDIRECT(CONCATENATE("'2018-02'!E",TEXT(MATCH($C13,'2018-02'!$C$2:$C$100,0)+1,0)))="",AND(INDIRECT(CONCATENATE("'2018-03'!E",TEXT(MATCH($C13,'2018-03'!$C$2:$C$100,0)+1,0)))="",INDIRECT(CONCATENATE("'2018-02'!E",TEXT(MATCH($C13,'2018-02'!$C$2:$C$100,0)+1,0)))="")),"Н/Д",INDIRECT(CONCATENATE("'2018-03'!E",TEXT(MATCH($C13,'2018-03'!$C$2:$C$100,0)+1,0)))-INDIRECT(CONCATENATE("'2018-02'!E",TEXT(MATCH($C13,'2018-02'!$C$2:$C$100,0)+1,0))))</f>
        <v>2634476764.6400003</v>
      </c>
      <c r="F13" s="17">
        <f ca="1">IF(OR(INDIRECT(CONCATENATE("'2018-03'!F",TEXT(MATCH($C13,'2018-03'!$C$2:$C$100,0)+1,0)))="",INDIRECT(CONCATENATE("'2018-02'!F",TEXT(MATCH($C13,'2018-02'!$C$2:$C$100,0)+1,0)))="",AND(INDIRECT(CONCATENATE("'2018-03'!F",TEXT(MATCH($C13,'2018-03'!$C$2:$C$100,0)+1,0)))="",INDIRECT(CONCATENATE("'2018-02'!F",TEXT(MATCH($C13,'2018-02'!$C$2:$C$100,0)+1,0)))="")),"Н/Д",INDIRECT(CONCATENATE("'2018-03'!F",TEXT(MATCH($C13,'2018-03'!$C$2:$C$100,0)+1,0)))-INDIRECT(CONCATENATE("'2018-02'!F",TEXT(MATCH($C13,'2018-02'!$C$2:$C$100,0)+1,0))))</f>
        <v>944734537.33000004</v>
      </c>
      <c r="G13" s="17">
        <f ca="1">IF(OR(INDIRECT(CONCATENATE("'2018-03'!G",TEXT(MATCH($C13,'2018-03'!$C$2:$C$100,0)+1,0)))="",INDIRECT(CONCATENATE("'2018-02'!G",TEXT(MATCH($C13,'2018-02'!$C$2:$C$100,0)+1,0)))="",AND(INDIRECT(CONCATENATE("'2018-03'!G",TEXT(MATCH($C13,'2018-03'!$C$2:$C$100,0)+1,0)))="",INDIRECT(CONCATENATE("'2018-02'!G",TEXT(MATCH($C13,'2018-02'!$C$2:$C$100,0)+1,0)))="")),"Н/Д",INDIRECT(CONCATENATE("'2018-03'!G",TEXT(MATCH($C13,'2018-03'!$C$2:$C$100,0)+1,0)))-INDIRECT(CONCATENATE("'2018-02'!G",TEXT(MATCH($C13,'2018-02'!$C$2:$C$100,0)+1,0))))</f>
        <v>371696007.33999997</v>
      </c>
      <c r="H13" s="17">
        <f ca="1">IF(OR(INDIRECT(CONCATENATE("'2018-03'!H",TEXT(MATCH($C13,'2018-03'!$C$2:$C$100,0)+1,0)))="",INDIRECT(CONCATENATE("'2018-02'!H",TEXT(MATCH($C13,'2018-02'!$C$2:$C$100,0)+1,0)))="",AND(INDIRECT(CONCATENATE("'2018-03'!H",TEXT(MATCH($C13,'2018-03'!$C$2:$C$100,0)+1,0)))="",INDIRECT(CONCATENATE("'2018-02'!H",TEXT(MATCH($C13,'2018-02'!$C$2:$C$100,0)+1,0)))="")),"Н/Д",INDIRECT(CONCATENATE("'2018-03'!H",TEXT(MATCH($C13,'2018-03'!$C$2:$C$100,0)+1,0)))-INDIRECT(CONCATENATE("'2018-02'!H",TEXT(MATCH($C13,'2018-02'!$C$2:$C$100,0)+1,0))))</f>
        <v>371023501.42999995</v>
      </c>
      <c r="I13" s="17">
        <f ca="1">IF(OR(INDIRECT(CONCATENATE("'2018-03'!I",TEXT(MATCH($C13,'2018-03'!$C$2:$C$100,0)+1,0)))="",INDIRECT(CONCATENATE("'2018-02'!I",TEXT(MATCH($C13,'2018-02'!$C$2:$C$100,0)+1,0)))="",AND(INDIRECT(CONCATENATE("'2018-03'!I",TEXT(MATCH($C13,'2018-03'!$C$2:$C$100,0)+1,0)))="",INDIRECT(CONCATENATE("'2018-02'!I",TEXT(MATCH($C13,'2018-02'!$C$2:$C$100,0)+1,0)))="")),"Н/Д",INDIRECT(CONCATENATE("'2018-03'!I",TEXT(MATCH($C13,'2018-03'!$C$2:$C$100,0)+1,0)))-INDIRECT(CONCATENATE("'2018-02'!I",TEXT(MATCH($C13,'2018-02'!$C$2:$C$100,0)+1,0))))</f>
        <v>7402192.6999999993</v>
      </c>
      <c r="J13" s="17" t="str">
        <f ca="1">IF(OR(INDIRECT(CONCATENATE("'2018-03'!J",TEXT(MATCH($C13,'2018-03'!$C$2:$C$100,0)+1,0)))="",INDIRECT(CONCATENATE("'2018-02'!J",TEXT(MATCH($C13,'2018-02'!$C$2:$C$100,0)+1,0)))="",AND(INDIRECT(CONCATENATE("'2018-03'!J",TEXT(MATCH($C13,'2018-03'!$C$2:$C$100,0)+1,0)))="",INDIRECT(CONCATENATE("'2018-02'!J",TEXT(MATCH($C13,'2018-02'!$C$2:$C$100,0)+1,0)))="")),"Н/Д",INDIRECT(CONCATENATE("'2018-03'!J",TEXT(MATCH($C13,'2018-03'!$C$2:$C$100,0)+1,0)))-INDIRECT(CONCATENATE("'2018-02'!J",TEXT(MATCH($C13,'2018-02'!$C$2:$C$100,0)+1,0))))</f>
        <v>Н/Д</v>
      </c>
      <c r="K13" s="17">
        <f ca="1">IF(OR(INDIRECT(CONCATENATE("'2018-03'!K",TEXT(MATCH($C13,'2018-03'!$C$2:$C$100,0)+1,0)))="",INDIRECT(CONCATENATE("'2018-02'!K",TEXT(MATCH($C13,'2018-02'!$C$2:$C$100,0)+1,0)))="",AND(INDIRECT(CONCATENATE("'2018-03'!K",TEXT(MATCH($C13,'2018-03'!$C$2:$C$100,0)+1,0)))="",INDIRECT(CONCATENATE("'2018-02'!K",TEXT(MATCH($C13,'2018-02'!$C$2:$C$100,0)+1,0)))="")),"Н/Д",INDIRECT(CONCATENATE("'2018-03'!K",TEXT(MATCH($C13,'2018-03'!$C$2:$C$100,0)+1,0)))-INDIRECT(CONCATENATE("'2018-02'!K",TEXT(MATCH($C13,'2018-02'!$C$2:$C$100,0)+1,0))))</f>
        <v>5676928.4600000009</v>
      </c>
      <c r="L13" s="17">
        <f ca="1">IF(OR(INDIRECT(CONCATENATE("'2018-03'!L",TEXT(MATCH($C13,'2018-03'!$C$2:$C$100,0)+1,0)))="",INDIRECT(CONCATENATE("'2018-02'!L",TEXT(MATCH($C13,'2018-02'!$C$2:$C$100,0)+1,0)))="",AND(INDIRECT(CONCATENATE("'2018-03'!L",TEXT(MATCH($C13,'2018-03'!$C$2:$C$100,0)+1,0)))="",INDIRECT(CONCATENATE("'2018-02'!L",TEXT(MATCH($C13,'2018-02'!$C$2:$C$100,0)+1,0)))="")),"Н/Д",INDIRECT(CONCATENATE("'2018-03'!L",TEXT(MATCH($C13,'2018-03'!$C$2:$C$100,0)+1,0)))-INDIRECT(CONCATENATE("'2018-02'!L",TEXT(MATCH($C13,'2018-02'!$C$2:$C$100,0)+1,0))))</f>
        <v>40794298.869999997</v>
      </c>
      <c r="M13" s="17">
        <f ca="1">IF(OR(INDIRECT(CONCATENATE("'2018-03'!M",TEXT(MATCH($C13,'2018-03'!$C$2:$C$100,0)+1,0)))="",INDIRECT(CONCATENATE("'2018-02'!M",TEXT(MATCH($C13,'2018-02'!$C$2:$C$100,0)+1,0)))="",AND(INDIRECT(CONCATENATE("'2018-03'!M",TEXT(MATCH($C13,'2018-03'!$C$2:$C$100,0)+1,0)))="",INDIRECT(CONCATENATE("'2018-02'!M",TEXT(MATCH($C13,'2018-02'!$C$2:$C$100,0)+1,0)))="")),"Н/Д",INDIRECT(CONCATENATE("'2018-03'!M",TEXT(MATCH($C13,'2018-03'!$C$2:$C$100,0)+1,0)))-INDIRECT(CONCATENATE("'2018-02'!M",TEXT(MATCH($C13,'2018-02'!$C$2:$C$100,0)+1,0))))</f>
        <v>85340453.050000012</v>
      </c>
      <c r="N13" s="17">
        <f ca="1">IF(OR(INDIRECT(CONCATENATE("'2018-03'!N",TEXT(MATCH($C13,'2018-03'!$C$2:$C$100,0)+1,0)))="",INDIRECT(CONCATENATE("'2018-02'!N",TEXT(MATCH($C13,'2018-02'!$C$2:$C$100,0)+1,0)))="",AND(INDIRECT(CONCATENATE("'2018-03'!N",TEXT(MATCH($C13,'2018-03'!$C$2:$C$100,0)+1,0)))="",INDIRECT(CONCATENATE("'2018-02'!N",TEXT(MATCH($C13,'2018-02'!$C$2:$C$100,0)+1,0)))="")),"Н/Д",INDIRECT(CONCATENATE("'2018-03'!N",TEXT(MATCH($C13,'2018-03'!$C$2:$C$100,0)+1,0)))-INDIRECT(CONCATENATE("'2018-02'!NE",TEXT(MATCH($C13,'2018-02'!$C$2:$C$100,0)+1,0))))</f>
        <v>631230.78</v>
      </c>
      <c r="O13" s="17" t="str">
        <f ca="1">IF(OR(INDIRECT(CONCATENATE("'2018-03'!O",TEXT(MATCH($C13,'2018-03'!$C$2:$C$100,0)+1,0)))="",INDIRECT(CONCATENATE("'2018-02'!O",TEXT(MATCH($C13,'2018-02'!$C$2:$C$100,0)+1,0)))="",AND(INDIRECT(CONCATENATE("'2018-03'!O",TEXT(MATCH($C13,'2018-03'!$C$2:$C$100,0)+1,0)))="",INDIRECT(CONCATENATE("'2018-02'!O",TEXT(MATCH($C13,'2018-02'!$C$2:$C$100,0)+1,0)))="")),"Н/Д",INDIRECT(CONCATENATE("'2018-03'!O",TEXT(MATCH($C13,'2018-03'!$C$2:$C$100,0)+1,0)))-INDIRECT(CONCATENATE("'2018-02'!O",TEXT(MATCH($C13,'2018-02'!$C$2:$C$100,0)+1,0))))</f>
        <v>Н/Д</v>
      </c>
      <c r="P13" s="17">
        <f ca="1">IF(OR(INDIRECT(CONCATENATE("'2018-03'!P",TEXT(MATCH($C13,'2018-03'!$C$2:$C$100,0)+1,0)))="",INDIRECT(CONCATENATE("'2018-02'!P",TEXT(MATCH($C13,'2018-02'!$C$2:$C$100,0)+1,0)))="",AND(INDIRECT(CONCATENATE("'2018-03'!P",TEXT(MATCH($C13,'2018-03'!$C$2:$C$100,0)+1,0)))="",INDIRECT(CONCATENATE("'2018-02'!P",TEXT(MATCH($C13,'2018-02'!$C$2:$C$100,0)+1,0)))="")),"Н/Д",INDIRECT(CONCATENATE("'2018-03'!P",TEXT(MATCH($C13,'2018-03'!$C$2:$C$100,0)+1,0)))-INDIRECT(CONCATENATE("'2018-02'!P",TEXT(MATCH($C13,'2018-02'!$C$2:$C$100,0)+1,0))))</f>
        <v>21302250.460000001</v>
      </c>
      <c r="Q13" s="17">
        <f ca="1">IF(OR(INDIRECT(CONCATENATE("'2018-03'!Q",TEXT(MATCH($C13,'2018-03'!$C$2:$C$100,0)+1,0)))="",INDIRECT(CONCATENATE("'2018-02'!Q",TEXT(MATCH($C13,'2018-02'!$C$2:$C$100,0)+1,0)))="",AND(INDIRECT(CONCATENATE("'2018-03'!Q",TEXT(MATCH($C13,'2018-03'!$C$2:$C$100,0)+1,0)))="",INDIRECT(CONCATENATE("'2018-02'!Q",TEXT(MATCH($C13,'2018-02'!$C$2:$C$100,0)+1,0)))="")),"Н/Д",INDIRECT(CONCATENATE("'2018-03'!Q",TEXT(MATCH($C13,'2018-03'!$C$2:$C$100,0)+1,0)))-INDIRECT(CONCATENATE("'2018-02'!Q",TEXT(MATCH($C13,'2018-02'!$C$2:$C$100,0)+1,0))))</f>
        <v>740644.36999999988</v>
      </c>
      <c r="R13" s="17">
        <f ca="1">IF(OR(INDIRECT(CONCATENATE("'2018-03'!R",TEXT(MATCH($C13,'2018-03'!$C$2:$C$100,0)+1,0)))="",INDIRECT(CONCATENATE("'2018-02'!R",TEXT(MATCH($C13,'2018-02'!$C$2:$C$100,0)+1,0)))="",AND(INDIRECT(CONCATENATE("'2018-03'!R",TEXT(MATCH($C13,'2018-03'!$C$2:$C$100,0)+1,0)))="",INDIRECT(CONCATENATE("'2018-02'!R",TEXT(MATCH($C13,'2018-02'!$C$2:$C$100,0)+1,0)))="")),"Н/Д",INDIRECT(CONCATENATE("'2018-03'!R",TEXT(MATCH($C13,'2018-03'!$C$2:$C$100,0)+1,0)))-INDIRECT(CONCATENATE("'2018-02'!R",TEXT(MATCH($C13,'2018-02'!$C$2:$C$100,0)+1,0))))</f>
        <v>1824677.21</v>
      </c>
      <c r="S13" s="17" t="str">
        <f ca="1">IF(OR(INDIRECT(CONCATENATE("'2018-03'!S",TEXT(MATCH($C13,'2018-03'!$C$2:$C$100,0)+1,0)))="",INDIRECT(CONCATENATE("'2018-02'!S",TEXT(MATCH($C13,'2018-02'!$C$2:$C$100,0)+1,0)))="",AND(INDIRECT(CONCATENATE("'2018-03'!S",TEXT(MATCH($C13,'2018-03'!$C$2:$C$100,0)+1,0)))="",INDIRECT(CONCATENATE("'2018-02'!S",TEXT(MATCH($C13,'2018-02'!$C$2:$C$100,0)+1,0)))="")),"Н/Д",INDIRECT(CONCATENATE("'2018-03'!S",TEXT(MATCH($C13,'2018-03'!$C$2:$C$100,0)+1,0)))-INDIRECT(CONCATENATE("'2018-02'!S",TEXT(MATCH($C13,'2018-02'!$C$2:$C$100,0)+1,0))))</f>
        <v>Н/Д</v>
      </c>
      <c r="T13" s="17">
        <f ca="1">IF(OR(INDIRECT(CONCATENATE("'2018-03'!T",TEXT(MATCH($C13,'2018-03'!$C$2:$C$100,0)+1,0)))="",INDIRECT(CONCATENATE("'2018-02'!T",TEXT(MATCH($C13,'2018-02'!$C$2:$C$100,0)+1,0)))="",AND(INDIRECT(CONCATENATE("'2018-03'!T",TEXT(MATCH($C13,'2018-03'!$C$2:$C$100,0)+1,0)))="",INDIRECT(CONCATENATE("'2018-02'!T",TEXT(MATCH($C13,'2018-02'!$C$2:$C$100,0)+1,0)))="")),"Н/Д",INDIRECT(CONCATENATE("'2018-03'!T",TEXT(MATCH($C13,'2018-03'!$C$2:$C$100,0)+1,0)))-INDIRECT(CONCATENATE("'2018-02'!T",TEXT(MATCH($C13,'2018-02'!$C$2:$C$100,0)+1,0))))</f>
        <v>2885581.1799999997</v>
      </c>
      <c r="U13" s="17">
        <f ca="1">IF(OR(INDIRECT(CONCATENATE("'2018-03'!U",TEXT(MATCH($C13,'2018-03'!$C$2:$C$100,0)+1,0)))="",INDIRECT(CONCATENATE("'2018-02'!U",TEXT(MATCH($C13,'2018-02'!$C$2:$C$100,0)+1,0)))="",AND(INDIRECT(CONCATENATE("'2018-03'!U",TEXT(MATCH($C13,'2018-03'!$C$2:$C$100,0)+1,0)))="",INDIRECT(CONCATENATE("'2018-02'!U",TEXT(MATCH($C13,'2018-02'!$C$2:$C$100,0)+1,0)))="")),"Н/Д",INDIRECT(CONCATENATE("'2018-03'!U",TEXT(MATCH($C13,'2018-03'!$C$2:$C$100,0)+1,0)))-INDIRECT(CONCATENATE("'2018-02'!U",TEXT(MATCH($C13,'2018-02'!$C$2:$C$100,0)+1,0))))</f>
        <v>33539447.879999999</v>
      </c>
      <c r="V13" s="17">
        <f ca="1">IF(OR(INDIRECT(CONCATENATE("'2018-03'!V",TEXT(MATCH($C13,'2018-03'!$C$2:$C$100,0)+1,0)))="",INDIRECT(CONCATENATE("'2018-02'!V",TEXT(MATCH($C13,'2018-02'!$C$2:$C$100,0)+1,0)))="",AND(INDIRECT(CONCATENATE("'2018-03'!V",TEXT(MATCH($C13,'2018-03'!$C$2:$C$100,0)+1,0)))="",INDIRECT(CONCATENATE("'2018-02'!V",TEXT(MATCH($C13,'2018-02'!$C$2:$C$100,0)+1,0)))="")),"Н/Д",INDIRECT(CONCATENATE("'2018-03'!V",TEXT(MATCH($C13,'2018-03'!$C$2:$C$100,0)+1,0)))-INDIRECT(CONCATENATE("'2018-02'!V",TEXT(MATCH($C13,'2018-02'!$C$2:$C$100,0)+1,0))))</f>
        <v>1689742227.3099999</v>
      </c>
      <c r="W13" s="17">
        <f ca="1">IF(OR(INDIRECT(CONCATENATE("'2018-03'!W",TEXT(MATCH($C13,'2018-03'!$C$2:$C$100,0)+1,0)))="",INDIRECT(CONCATENATE("'2018-02'!W",TEXT(MATCH($C13,'2018-02'!$C$2:$C$100,0)+1,0)))="",AND(INDIRECT(CONCATENATE("'2018-03'!W",TEXT(MATCH($C13,'2018-03'!$C$2:$C$100,0)+1,0)))="",INDIRECT(CONCATENATE("'2018-02'!W",TEXT(MATCH($C13,'2018-02'!$C$2:$C$100,0)+1,0)))="")),"Н/Д",INDIRECT(CONCATENATE("'2018-03'!W",TEXT(MATCH($C13,'2018-03'!$C$2:$C$100,0)+1,0)))-INDIRECT(CONCATENATE("'2018-02'!W",TEXT(MATCH($C13,'2018-02'!$C$2:$C$100,0)+1,0))))</f>
        <v>6210791425.3400002</v>
      </c>
    </row>
    <row r="14" spans="1:23" x14ac:dyDescent="0.25">
      <c r="A14" s="2" t="s">
        <v>34</v>
      </c>
      <c r="B14" s="2" t="s">
        <v>35</v>
      </c>
      <c r="C14" s="15">
        <v>33000000</v>
      </c>
      <c r="D14" s="2" t="s">
        <v>206</v>
      </c>
      <c r="E14" s="17">
        <f ca="1">IF(OR(INDIRECT(CONCATENATE("'2018-03'!E",TEXT(MATCH($C14,'2018-03'!$C$2:$C$100,0)+1,0)))="",INDIRECT(CONCATENATE("'2018-02'!E",TEXT(MATCH($C14,'2018-02'!$C$2:$C$100,0)+1,0)))="",AND(INDIRECT(CONCATENATE("'2018-03'!E",TEXT(MATCH($C14,'2018-03'!$C$2:$C$100,0)+1,0)))="",INDIRECT(CONCATENATE("'2018-02'!E",TEXT(MATCH($C14,'2018-02'!$C$2:$C$100,0)+1,0)))="")),"Н/Д",INDIRECT(CONCATENATE("'2018-03'!E",TEXT(MATCH($C14,'2018-03'!$C$2:$C$100,0)+1,0)))-INDIRECT(CONCATENATE("'2018-02'!E",TEXT(MATCH($C14,'2018-02'!$C$2:$C$100,0)+1,0))))</f>
        <v>4390484781.710001</v>
      </c>
      <c r="F14" s="17">
        <f ca="1">IF(OR(INDIRECT(CONCATENATE("'2018-03'!F",TEXT(MATCH($C14,'2018-03'!$C$2:$C$100,0)+1,0)))="",INDIRECT(CONCATENATE("'2018-02'!F",TEXT(MATCH($C14,'2018-02'!$C$2:$C$100,0)+1,0)))="",AND(INDIRECT(CONCATENATE("'2018-03'!F",TEXT(MATCH($C14,'2018-03'!$C$2:$C$100,0)+1,0)))="",INDIRECT(CONCATENATE("'2018-02'!F",TEXT(MATCH($C14,'2018-02'!$C$2:$C$100,0)+1,0)))="")),"Н/Д",INDIRECT(CONCATENATE("'2018-03'!F",TEXT(MATCH($C14,'2018-03'!$C$2:$C$100,0)+1,0)))-INDIRECT(CONCATENATE("'2018-02'!F",TEXT(MATCH($C14,'2018-02'!$C$2:$C$100,0)+1,0))))</f>
        <v>2446179113.6700006</v>
      </c>
      <c r="G14" s="17">
        <f ca="1">IF(OR(INDIRECT(CONCATENATE("'2018-03'!G",TEXT(MATCH($C14,'2018-03'!$C$2:$C$100,0)+1,0)))="",INDIRECT(CONCATENATE("'2018-02'!G",TEXT(MATCH($C14,'2018-02'!$C$2:$C$100,0)+1,0)))="",AND(INDIRECT(CONCATENATE("'2018-03'!G",TEXT(MATCH($C14,'2018-03'!$C$2:$C$100,0)+1,0)))="",INDIRECT(CONCATENATE("'2018-02'!G",TEXT(MATCH($C14,'2018-02'!$C$2:$C$100,0)+1,0)))="")),"Н/Д",INDIRECT(CONCATENATE("'2018-03'!G",TEXT(MATCH($C14,'2018-03'!$C$2:$C$100,0)+1,0)))-INDIRECT(CONCATENATE("'2018-02'!G",TEXT(MATCH($C14,'2018-02'!$C$2:$C$100,0)+1,0))))</f>
        <v>181835386.77999997</v>
      </c>
      <c r="H14" s="17">
        <f ca="1">IF(OR(INDIRECT(CONCATENATE("'2018-03'!H",TEXT(MATCH($C14,'2018-03'!$C$2:$C$100,0)+1,0)))="",INDIRECT(CONCATENATE("'2018-02'!H",TEXT(MATCH($C14,'2018-02'!$C$2:$C$100,0)+1,0)))="",AND(INDIRECT(CONCATENATE("'2018-03'!H",TEXT(MATCH($C14,'2018-03'!$C$2:$C$100,0)+1,0)))="",INDIRECT(CONCATENATE("'2018-02'!H",TEXT(MATCH($C14,'2018-02'!$C$2:$C$100,0)+1,0)))="")),"Н/Д",INDIRECT(CONCATENATE("'2018-03'!H",TEXT(MATCH($C14,'2018-03'!$C$2:$C$100,0)+1,0)))-INDIRECT(CONCATENATE("'2018-02'!H",TEXT(MATCH($C14,'2018-02'!$C$2:$C$100,0)+1,0))))</f>
        <v>1366144477.97</v>
      </c>
      <c r="I14" s="17">
        <f ca="1">IF(OR(INDIRECT(CONCATENATE("'2018-03'!I",TEXT(MATCH($C14,'2018-03'!$C$2:$C$100,0)+1,0)))="",INDIRECT(CONCATENATE("'2018-02'!I",TEXT(MATCH($C14,'2018-02'!$C$2:$C$100,0)+1,0)))="",AND(INDIRECT(CONCATENATE("'2018-03'!I",TEXT(MATCH($C14,'2018-03'!$C$2:$C$100,0)+1,0)))="",INDIRECT(CONCATENATE("'2018-02'!I",TEXT(MATCH($C14,'2018-02'!$C$2:$C$100,0)+1,0)))="")),"Н/Д",INDIRECT(CONCATENATE("'2018-03'!I",TEXT(MATCH($C14,'2018-03'!$C$2:$C$100,0)+1,0)))-INDIRECT(CONCATENATE("'2018-02'!I",TEXT(MATCH($C14,'2018-02'!$C$2:$C$100,0)+1,0))))</f>
        <v>182108037.89999998</v>
      </c>
      <c r="J14" s="17" t="str">
        <f ca="1">IF(OR(INDIRECT(CONCATENATE("'2018-03'!J",TEXT(MATCH($C14,'2018-03'!$C$2:$C$100,0)+1,0)))="",INDIRECT(CONCATENATE("'2018-02'!J",TEXT(MATCH($C14,'2018-02'!$C$2:$C$100,0)+1,0)))="",AND(INDIRECT(CONCATENATE("'2018-03'!J",TEXT(MATCH($C14,'2018-03'!$C$2:$C$100,0)+1,0)))="",INDIRECT(CONCATENATE("'2018-02'!J",TEXT(MATCH($C14,'2018-02'!$C$2:$C$100,0)+1,0)))="")),"Н/Д",INDIRECT(CONCATENATE("'2018-03'!J",TEXT(MATCH($C14,'2018-03'!$C$2:$C$100,0)+1,0)))-INDIRECT(CONCATENATE("'2018-02'!J",TEXT(MATCH($C14,'2018-02'!$C$2:$C$100,0)+1,0))))</f>
        <v>Н/Д</v>
      </c>
      <c r="K14" s="17">
        <f ca="1">IF(OR(INDIRECT(CONCATENATE("'2018-03'!K",TEXT(MATCH($C14,'2018-03'!$C$2:$C$100,0)+1,0)))="",INDIRECT(CONCATENATE("'2018-02'!K",TEXT(MATCH($C14,'2018-02'!$C$2:$C$100,0)+1,0)))="",AND(INDIRECT(CONCATENATE("'2018-03'!K",TEXT(MATCH($C14,'2018-03'!$C$2:$C$100,0)+1,0)))="",INDIRECT(CONCATENATE("'2018-02'!K",TEXT(MATCH($C14,'2018-02'!$C$2:$C$100,0)+1,0)))="")),"Н/Д",INDIRECT(CONCATENATE("'2018-03'!K",TEXT(MATCH($C14,'2018-03'!$C$2:$C$100,0)+1,0)))-INDIRECT(CONCATENATE("'2018-02'!K",TEXT(MATCH($C14,'2018-02'!$C$2:$C$100,0)+1,0))))</f>
        <v>118677097.53</v>
      </c>
      <c r="L14" s="17">
        <f ca="1">IF(OR(INDIRECT(CONCATENATE("'2018-03'!L",TEXT(MATCH($C14,'2018-03'!$C$2:$C$100,0)+1,0)))="",INDIRECT(CONCATENATE("'2018-02'!L",TEXT(MATCH($C14,'2018-02'!$C$2:$C$100,0)+1,0)))="",AND(INDIRECT(CONCATENATE("'2018-03'!L",TEXT(MATCH($C14,'2018-03'!$C$2:$C$100,0)+1,0)))="",INDIRECT(CONCATENATE("'2018-02'!L",TEXT(MATCH($C14,'2018-02'!$C$2:$C$100,0)+1,0)))="")),"Н/Д",INDIRECT(CONCATENATE("'2018-03'!L",TEXT(MATCH($C14,'2018-03'!$C$2:$C$100,0)+1,0)))-INDIRECT(CONCATENATE("'2018-02'!L",TEXT(MATCH($C14,'2018-02'!$C$2:$C$100,0)+1,0))))</f>
        <v>143526406.06999999</v>
      </c>
      <c r="M14" s="17">
        <f ca="1">IF(OR(INDIRECT(CONCATENATE("'2018-03'!M",TEXT(MATCH($C14,'2018-03'!$C$2:$C$100,0)+1,0)))="",INDIRECT(CONCATENATE("'2018-02'!M",TEXT(MATCH($C14,'2018-02'!$C$2:$C$100,0)+1,0)))="",AND(INDIRECT(CONCATENATE("'2018-03'!M",TEXT(MATCH($C14,'2018-03'!$C$2:$C$100,0)+1,0)))="",INDIRECT(CONCATENATE("'2018-02'!M",TEXT(MATCH($C14,'2018-02'!$C$2:$C$100,0)+1,0)))="")),"Н/Д",INDIRECT(CONCATENATE("'2018-03'!M",TEXT(MATCH($C14,'2018-03'!$C$2:$C$100,0)+1,0)))-INDIRECT(CONCATENATE("'2018-02'!M",TEXT(MATCH($C14,'2018-02'!$C$2:$C$100,0)+1,0))))</f>
        <v>1028919.1500000001</v>
      </c>
      <c r="N14" s="17">
        <f ca="1">IF(OR(INDIRECT(CONCATENATE("'2018-03'!N",TEXT(MATCH($C14,'2018-03'!$C$2:$C$100,0)+1,0)))="",INDIRECT(CONCATENATE("'2018-02'!N",TEXT(MATCH($C14,'2018-02'!$C$2:$C$100,0)+1,0)))="",AND(INDIRECT(CONCATENATE("'2018-03'!N",TEXT(MATCH($C14,'2018-03'!$C$2:$C$100,0)+1,0)))="",INDIRECT(CONCATENATE("'2018-02'!N",TEXT(MATCH($C14,'2018-02'!$C$2:$C$100,0)+1,0)))="")),"Н/Д",INDIRECT(CONCATENATE("'2018-03'!N",TEXT(MATCH($C14,'2018-03'!$C$2:$C$100,0)+1,0)))-INDIRECT(CONCATENATE("'2018-02'!NE",TEXT(MATCH($C14,'2018-02'!$C$2:$C$100,0)+1,0))))</f>
        <v>59360475.149999999</v>
      </c>
      <c r="O14" s="17">
        <f ca="1">IF(OR(INDIRECT(CONCATENATE("'2018-03'!O",TEXT(MATCH($C14,'2018-03'!$C$2:$C$100,0)+1,0)))="",INDIRECT(CONCATENATE("'2018-02'!O",TEXT(MATCH($C14,'2018-02'!$C$2:$C$100,0)+1,0)))="",AND(INDIRECT(CONCATENATE("'2018-03'!O",TEXT(MATCH($C14,'2018-03'!$C$2:$C$100,0)+1,0)))="",INDIRECT(CONCATENATE("'2018-02'!O",TEXT(MATCH($C14,'2018-02'!$C$2:$C$100,0)+1,0)))="")),"Н/Д",INDIRECT(CONCATENATE("'2018-03'!O",TEXT(MATCH($C14,'2018-03'!$C$2:$C$100,0)+1,0)))-INDIRECT(CONCATENATE("'2018-02'!O",TEXT(MATCH($C14,'2018-02'!$C$2:$C$100,0)+1,0))))</f>
        <v>-8020.0999999999995</v>
      </c>
      <c r="P14" s="17">
        <f ca="1">IF(OR(INDIRECT(CONCATENATE("'2018-03'!P",TEXT(MATCH($C14,'2018-03'!$C$2:$C$100,0)+1,0)))="",INDIRECT(CONCATENATE("'2018-02'!P",TEXT(MATCH($C14,'2018-02'!$C$2:$C$100,0)+1,0)))="",AND(INDIRECT(CONCATENATE("'2018-03'!P",TEXT(MATCH($C14,'2018-03'!$C$2:$C$100,0)+1,0)))="",INDIRECT(CONCATENATE("'2018-02'!P",TEXT(MATCH($C14,'2018-02'!$C$2:$C$100,0)+1,0)))="")),"Н/Д",INDIRECT(CONCATENATE("'2018-03'!P",TEXT(MATCH($C14,'2018-03'!$C$2:$C$100,0)+1,0)))-INDIRECT(CONCATENATE("'2018-02'!P",TEXT(MATCH($C14,'2018-02'!$C$2:$C$100,0)+1,0))))</f>
        <v>56041131.289999992</v>
      </c>
      <c r="Q14" s="17">
        <f ca="1">IF(OR(INDIRECT(CONCATENATE("'2018-03'!Q",TEXT(MATCH($C14,'2018-03'!$C$2:$C$100,0)+1,0)))="",INDIRECT(CONCATENATE("'2018-02'!Q",TEXT(MATCH($C14,'2018-02'!$C$2:$C$100,0)+1,0)))="",AND(INDIRECT(CONCATENATE("'2018-03'!Q",TEXT(MATCH($C14,'2018-03'!$C$2:$C$100,0)+1,0)))="",INDIRECT(CONCATENATE("'2018-02'!Q",TEXT(MATCH($C14,'2018-02'!$C$2:$C$100,0)+1,0)))="")),"Н/Д",INDIRECT(CONCATENATE("'2018-03'!Q",TEXT(MATCH($C14,'2018-03'!$C$2:$C$100,0)+1,0)))-INDIRECT(CONCATENATE("'2018-02'!Q",TEXT(MATCH($C14,'2018-02'!$C$2:$C$100,0)+1,0))))</f>
        <v>104946978.19</v>
      </c>
      <c r="R14" s="17">
        <f ca="1">IF(OR(INDIRECT(CONCATENATE("'2018-03'!R",TEXT(MATCH($C14,'2018-03'!$C$2:$C$100,0)+1,0)))="",INDIRECT(CONCATENATE("'2018-02'!R",TEXT(MATCH($C14,'2018-02'!$C$2:$C$100,0)+1,0)))="",AND(INDIRECT(CONCATENATE("'2018-03'!R",TEXT(MATCH($C14,'2018-03'!$C$2:$C$100,0)+1,0)))="",INDIRECT(CONCATENATE("'2018-02'!R",TEXT(MATCH($C14,'2018-02'!$C$2:$C$100,0)+1,0)))="")),"Н/Д",INDIRECT(CONCATENATE("'2018-03'!R",TEXT(MATCH($C14,'2018-03'!$C$2:$C$100,0)+1,0)))-INDIRECT(CONCATENATE("'2018-02'!R",TEXT(MATCH($C14,'2018-02'!$C$2:$C$100,0)+1,0))))</f>
        <v>43821706.499999993</v>
      </c>
      <c r="S14" s="17">
        <f ca="1">IF(OR(INDIRECT(CONCATENATE("'2018-03'!S",TEXT(MATCH($C14,'2018-03'!$C$2:$C$100,0)+1,0)))="",INDIRECT(CONCATENATE("'2018-02'!S",TEXT(MATCH($C14,'2018-02'!$C$2:$C$100,0)+1,0)))="",AND(INDIRECT(CONCATENATE("'2018-03'!S",TEXT(MATCH($C14,'2018-03'!$C$2:$C$100,0)+1,0)))="",INDIRECT(CONCATENATE("'2018-02'!S",TEXT(MATCH($C14,'2018-02'!$C$2:$C$100,0)+1,0)))="")),"Н/Д",INDIRECT(CONCATENATE("'2018-03'!S",TEXT(MATCH($C14,'2018-03'!$C$2:$C$100,0)+1,0)))-INDIRECT(CONCATENATE("'2018-02'!S",TEXT(MATCH($C14,'2018-02'!$C$2:$C$100,0)+1,0))))</f>
        <v>369625.5</v>
      </c>
      <c r="T14" s="17">
        <f ca="1">IF(OR(INDIRECT(CONCATENATE("'2018-03'!T",TEXT(MATCH($C14,'2018-03'!$C$2:$C$100,0)+1,0)))="",INDIRECT(CONCATENATE("'2018-02'!T",TEXT(MATCH($C14,'2018-02'!$C$2:$C$100,0)+1,0)))="",AND(INDIRECT(CONCATENATE("'2018-03'!T",TEXT(MATCH($C14,'2018-03'!$C$2:$C$100,0)+1,0)))="",INDIRECT(CONCATENATE("'2018-02'!T",TEXT(MATCH($C14,'2018-02'!$C$2:$C$100,0)+1,0)))="")),"Н/Д",INDIRECT(CONCATENATE("'2018-03'!T",TEXT(MATCH($C14,'2018-03'!$C$2:$C$100,0)+1,0)))-INDIRECT(CONCATENATE("'2018-02'!T",TEXT(MATCH($C14,'2018-02'!$C$2:$C$100,0)+1,0))))</f>
        <v>49686593.5</v>
      </c>
      <c r="U14" s="17">
        <f ca="1">IF(OR(INDIRECT(CONCATENATE("'2018-03'!U",TEXT(MATCH($C14,'2018-03'!$C$2:$C$100,0)+1,0)))="",INDIRECT(CONCATENATE("'2018-02'!U",TEXT(MATCH($C14,'2018-02'!$C$2:$C$100,0)+1,0)))="",AND(INDIRECT(CONCATENATE("'2018-03'!U",TEXT(MATCH($C14,'2018-03'!$C$2:$C$100,0)+1,0)))="",INDIRECT(CONCATENATE("'2018-02'!U",TEXT(MATCH($C14,'2018-02'!$C$2:$C$100,0)+1,0)))="")),"Н/Д",INDIRECT(CONCATENATE("'2018-03'!U",TEXT(MATCH($C14,'2018-03'!$C$2:$C$100,0)+1,0)))-INDIRECT(CONCATENATE("'2018-02'!U",TEXT(MATCH($C14,'2018-02'!$C$2:$C$100,0)+1,0))))</f>
        <v>4459345.1399999997</v>
      </c>
      <c r="V14" s="17">
        <f ca="1">IF(OR(INDIRECT(CONCATENATE("'2018-03'!V",TEXT(MATCH($C14,'2018-03'!$C$2:$C$100,0)+1,0)))="",INDIRECT(CONCATENATE("'2018-02'!V",TEXT(MATCH($C14,'2018-02'!$C$2:$C$100,0)+1,0)))="",AND(INDIRECT(CONCATENATE("'2018-03'!V",TEXT(MATCH($C14,'2018-03'!$C$2:$C$100,0)+1,0)))="",INDIRECT(CONCATENATE("'2018-02'!V",TEXT(MATCH($C14,'2018-02'!$C$2:$C$100,0)+1,0)))="")),"Н/Д",INDIRECT(CONCATENATE("'2018-03'!V",TEXT(MATCH($C14,'2018-03'!$C$2:$C$100,0)+1,0)))-INDIRECT(CONCATENATE("'2018-02'!V",TEXT(MATCH($C14,'2018-02'!$C$2:$C$100,0)+1,0))))</f>
        <v>1944305668.04</v>
      </c>
      <c r="W14" s="17">
        <f ca="1">IF(OR(INDIRECT(CONCATENATE("'2018-03'!W",TEXT(MATCH($C14,'2018-03'!$C$2:$C$100,0)+1,0)))="",INDIRECT(CONCATENATE("'2018-02'!W",TEXT(MATCH($C14,'2018-02'!$C$2:$C$100,0)+1,0)))="",AND(INDIRECT(CONCATENATE("'2018-03'!W",TEXT(MATCH($C14,'2018-03'!$C$2:$C$100,0)+1,0)))="",INDIRECT(CONCATENATE("'2018-02'!W",TEXT(MATCH($C14,'2018-02'!$C$2:$C$100,0)+1,0)))="")),"Н/Д",INDIRECT(CONCATENATE("'2018-03'!W",TEXT(MATCH($C14,'2018-03'!$C$2:$C$100,0)+1,0)))-INDIRECT(CONCATENATE("'2018-02'!W",TEXT(MATCH($C14,'2018-02'!$C$2:$C$100,0)+1,0))))</f>
        <v>11068725976.879999</v>
      </c>
    </row>
    <row r="15" spans="1:23" x14ac:dyDescent="0.25">
      <c r="A15" s="2" t="s">
        <v>34</v>
      </c>
      <c r="B15" s="2" t="s">
        <v>36</v>
      </c>
      <c r="C15" s="15">
        <v>22000000</v>
      </c>
      <c r="D15" s="2" t="s">
        <v>206</v>
      </c>
      <c r="E15" s="17">
        <f ca="1">IF(OR(INDIRECT(CONCATENATE("'2018-03'!E",TEXT(MATCH($C15,'2018-03'!$C$2:$C$100,0)+1,0)))="",INDIRECT(CONCATENATE("'2018-02'!E",TEXT(MATCH($C15,'2018-02'!$C$2:$C$100,0)+1,0)))="",AND(INDIRECT(CONCATENATE("'2018-03'!E",TEXT(MATCH($C15,'2018-03'!$C$2:$C$100,0)+1,0)))="",INDIRECT(CONCATENATE("'2018-02'!E",TEXT(MATCH($C15,'2018-02'!$C$2:$C$100,0)+1,0)))="")),"Н/Д",INDIRECT(CONCATENATE("'2018-03'!E",TEXT(MATCH($C15,'2018-03'!$C$2:$C$100,0)+1,0)))-INDIRECT(CONCATENATE("'2018-02'!E",TEXT(MATCH($C15,'2018-02'!$C$2:$C$100,0)+1,0))))</f>
        <v>10538435901.690001</v>
      </c>
      <c r="F15" s="17">
        <f ca="1">IF(OR(INDIRECT(CONCATENATE("'2018-03'!F",TEXT(MATCH($C15,'2018-03'!$C$2:$C$100,0)+1,0)))="",INDIRECT(CONCATENATE("'2018-02'!F",TEXT(MATCH($C15,'2018-02'!$C$2:$C$100,0)+1,0)))="",AND(INDIRECT(CONCATENATE("'2018-03'!F",TEXT(MATCH($C15,'2018-03'!$C$2:$C$100,0)+1,0)))="",INDIRECT(CONCATENATE("'2018-02'!F",TEXT(MATCH($C15,'2018-02'!$C$2:$C$100,0)+1,0)))="")),"Н/Д",INDIRECT(CONCATENATE("'2018-03'!F",TEXT(MATCH($C15,'2018-03'!$C$2:$C$100,0)+1,0)))-INDIRECT(CONCATENATE("'2018-02'!F",TEXT(MATCH($C15,'2018-02'!$C$2:$C$100,0)+1,0))))</f>
        <v>9021497195.5199986</v>
      </c>
      <c r="G15" s="17">
        <f ca="1">IF(OR(INDIRECT(CONCATENATE("'2018-03'!G",TEXT(MATCH($C15,'2018-03'!$C$2:$C$100,0)+1,0)))="",INDIRECT(CONCATENATE("'2018-02'!G",TEXT(MATCH($C15,'2018-02'!$C$2:$C$100,0)+1,0)))="",AND(INDIRECT(CONCATENATE("'2018-03'!G",TEXT(MATCH($C15,'2018-03'!$C$2:$C$100,0)+1,0)))="",INDIRECT(CONCATENATE("'2018-02'!G",TEXT(MATCH($C15,'2018-02'!$C$2:$C$100,0)+1,0)))="")),"Н/Д",INDIRECT(CONCATENATE("'2018-03'!G",TEXT(MATCH($C15,'2018-03'!$C$2:$C$100,0)+1,0)))-INDIRECT(CONCATENATE("'2018-02'!G",TEXT(MATCH($C15,'2018-02'!$C$2:$C$100,0)+1,0))))</f>
        <v>1232140368.0599999</v>
      </c>
      <c r="H15" s="17">
        <f ca="1">IF(OR(INDIRECT(CONCATENATE("'2018-03'!H",TEXT(MATCH($C15,'2018-03'!$C$2:$C$100,0)+1,0)))="",INDIRECT(CONCATENATE("'2018-02'!H",TEXT(MATCH($C15,'2018-02'!$C$2:$C$100,0)+1,0)))="",AND(INDIRECT(CONCATENATE("'2018-03'!H",TEXT(MATCH($C15,'2018-03'!$C$2:$C$100,0)+1,0)))="",INDIRECT(CONCATENATE("'2018-02'!H",TEXT(MATCH($C15,'2018-02'!$C$2:$C$100,0)+1,0)))="")),"Н/Д",INDIRECT(CONCATENATE("'2018-03'!H",TEXT(MATCH($C15,'2018-03'!$C$2:$C$100,0)+1,0)))-INDIRECT(CONCATENATE("'2018-02'!H",TEXT(MATCH($C15,'2018-02'!$C$2:$C$100,0)+1,0))))</f>
        <v>5138740485.0100002</v>
      </c>
      <c r="I15" s="17">
        <f ca="1">IF(OR(INDIRECT(CONCATENATE("'2018-03'!I",TEXT(MATCH($C15,'2018-03'!$C$2:$C$100,0)+1,0)))="",INDIRECT(CONCATENATE("'2018-02'!I",TEXT(MATCH($C15,'2018-02'!$C$2:$C$100,0)+1,0)))="",AND(INDIRECT(CONCATENATE("'2018-03'!I",TEXT(MATCH($C15,'2018-03'!$C$2:$C$100,0)+1,0)))="",INDIRECT(CONCATENATE("'2018-02'!I",TEXT(MATCH($C15,'2018-02'!$C$2:$C$100,0)+1,0)))="")),"Н/Д",INDIRECT(CONCATENATE("'2018-03'!I",TEXT(MATCH($C15,'2018-03'!$C$2:$C$100,0)+1,0)))-INDIRECT(CONCATENATE("'2018-02'!I",TEXT(MATCH($C15,'2018-02'!$C$2:$C$100,0)+1,0))))</f>
        <v>782581290.1099999</v>
      </c>
      <c r="J15" s="17" t="str">
        <f ca="1">IF(OR(INDIRECT(CONCATENATE("'2018-03'!J",TEXT(MATCH($C15,'2018-03'!$C$2:$C$100,0)+1,0)))="",INDIRECT(CONCATENATE("'2018-02'!J",TEXT(MATCH($C15,'2018-02'!$C$2:$C$100,0)+1,0)))="",AND(INDIRECT(CONCATENATE("'2018-03'!J",TEXT(MATCH($C15,'2018-03'!$C$2:$C$100,0)+1,0)))="",INDIRECT(CONCATENATE("'2018-02'!J",TEXT(MATCH($C15,'2018-02'!$C$2:$C$100,0)+1,0)))="")),"Н/Д",INDIRECT(CONCATENATE("'2018-03'!J",TEXT(MATCH($C15,'2018-03'!$C$2:$C$100,0)+1,0)))-INDIRECT(CONCATENATE("'2018-02'!J",TEXT(MATCH($C15,'2018-02'!$C$2:$C$100,0)+1,0))))</f>
        <v>Н/Д</v>
      </c>
      <c r="K15" s="17">
        <f ca="1">IF(OR(INDIRECT(CONCATENATE("'2018-03'!K",TEXT(MATCH($C15,'2018-03'!$C$2:$C$100,0)+1,0)))="",INDIRECT(CONCATENATE("'2018-02'!K",TEXT(MATCH($C15,'2018-02'!$C$2:$C$100,0)+1,0)))="",AND(INDIRECT(CONCATENATE("'2018-03'!K",TEXT(MATCH($C15,'2018-03'!$C$2:$C$100,0)+1,0)))="",INDIRECT(CONCATENATE("'2018-02'!K",TEXT(MATCH($C15,'2018-02'!$C$2:$C$100,0)+1,0)))="")),"Н/Д",INDIRECT(CONCATENATE("'2018-03'!K",TEXT(MATCH($C15,'2018-03'!$C$2:$C$100,0)+1,0)))-INDIRECT(CONCATENATE("'2018-02'!K",TEXT(MATCH($C15,'2018-02'!$C$2:$C$100,0)+1,0))))</f>
        <v>336489019.83000004</v>
      </c>
      <c r="L15" s="17">
        <f ca="1">IF(OR(INDIRECT(CONCATENATE("'2018-03'!L",TEXT(MATCH($C15,'2018-03'!$C$2:$C$100,0)+1,0)))="",INDIRECT(CONCATENATE("'2018-02'!L",TEXT(MATCH($C15,'2018-02'!$C$2:$C$100,0)+1,0)))="",AND(INDIRECT(CONCATENATE("'2018-03'!L",TEXT(MATCH($C15,'2018-03'!$C$2:$C$100,0)+1,0)))="",INDIRECT(CONCATENATE("'2018-02'!L",TEXT(MATCH($C15,'2018-02'!$C$2:$C$100,0)+1,0)))="")),"Н/Д",INDIRECT(CONCATENATE("'2018-03'!L",TEXT(MATCH($C15,'2018-03'!$C$2:$C$100,0)+1,0)))-INDIRECT(CONCATENATE("'2018-02'!L",TEXT(MATCH($C15,'2018-02'!$C$2:$C$100,0)+1,0))))</f>
        <v>775249472.97000003</v>
      </c>
      <c r="M15" s="17">
        <f ca="1">IF(OR(INDIRECT(CONCATENATE("'2018-03'!M",TEXT(MATCH($C15,'2018-03'!$C$2:$C$100,0)+1,0)))="",INDIRECT(CONCATENATE("'2018-02'!M",TEXT(MATCH($C15,'2018-02'!$C$2:$C$100,0)+1,0)))="",AND(INDIRECT(CONCATENATE("'2018-03'!M",TEXT(MATCH($C15,'2018-03'!$C$2:$C$100,0)+1,0)))="",INDIRECT(CONCATENATE("'2018-02'!M",TEXT(MATCH($C15,'2018-02'!$C$2:$C$100,0)+1,0)))="")),"Н/Д",INDIRECT(CONCATENATE("'2018-03'!M",TEXT(MATCH($C15,'2018-03'!$C$2:$C$100,0)+1,0)))-INDIRECT(CONCATENATE("'2018-02'!M",TEXT(MATCH($C15,'2018-02'!$C$2:$C$100,0)+1,0))))</f>
        <v>3841403.5900000008</v>
      </c>
      <c r="N15" s="17">
        <f ca="1">IF(OR(INDIRECT(CONCATENATE("'2018-03'!N",TEXT(MATCH($C15,'2018-03'!$C$2:$C$100,0)+1,0)))="",INDIRECT(CONCATENATE("'2018-02'!N",TEXT(MATCH($C15,'2018-02'!$C$2:$C$100,0)+1,0)))="",AND(INDIRECT(CONCATENATE("'2018-03'!N",TEXT(MATCH($C15,'2018-03'!$C$2:$C$100,0)+1,0)))="",INDIRECT(CONCATENATE("'2018-02'!N",TEXT(MATCH($C15,'2018-02'!$C$2:$C$100,0)+1,0)))="")),"Н/Д",INDIRECT(CONCATENATE("'2018-03'!N",TEXT(MATCH($C15,'2018-03'!$C$2:$C$100,0)+1,0)))-INDIRECT(CONCATENATE("'2018-02'!NE",TEXT(MATCH($C15,'2018-02'!$C$2:$C$100,0)+1,0))))</f>
        <v>128459471.45</v>
      </c>
      <c r="O15" s="17">
        <f ca="1">IF(OR(INDIRECT(CONCATENATE("'2018-03'!O",TEXT(MATCH($C15,'2018-03'!$C$2:$C$100,0)+1,0)))="",INDIRECT(CONCATENATE("'2018-02'!O",TEXT(MATCH($C15,'2018-02'!$C$2:$C$100,0)+1,0)))="",AND(INDIRECT(CONCATENATE("'2018-03'!O",TEXT(MATCH($C15,'2018-03'!$C$2:$C$100,0)+1,0)))="",INDIRECT(CONCATENATE("'2018-02'!O",TEXT(MATCH($C15,'2018-02'!$C$2:$C$100,0)+1,0)))="")),"Н/Д",INDIRECT(CONCATENATE("'2018-03'!O",TEXT(MATCH($C15,'2018-03'!$C$2:$C$100,0)+1,0)))-INDIRECT(CONCATENATE("'2018-02'!O",TEXT(MATCH($C15,'2018-02'!$C$2:$C$100,0)+1,0))))</f>
        <v>24115.89</v>
      </c>
      <c r="P15" s="17">
        <f ca="1">IF(OR(INDIRECT(CONCATENATE("'2018-03'!P",TEXT(MATCH($C15,'2018-03'!$C$2:$C$100,0)+1,0)))="",INDIRECT(CONCATENATE("'2018-02'!P",TEXT(MATCH($C15,'2018-02'!$C$2:$C$100,0)+1,0)))="",AND(INDIRECT(CONCATENATE("'2018-03'!P",TEXT(MATCH($C15,'2018-03'!$C$2:$C$100,0)+1,0)))="",INDIRECT(CONCATENATE("'2018-02'!P",TEXT(MATCH($C15,'2018-02'!$C$2:$C$100,0)+1,0)))="")),"Н/Д",INDIRECT(CONCATENATE("'2018-03'!P",TEXT(MATCH($C15,'2018-03'!$C$2:$C$100,0)+1,0)))-INDIRECT(CONCATENATE("'2018-02'!P",TEXT(MATCH($C15,'2018-02'!$C$2:$C$100,0)+1,0))))</f>
        <v>231568252.57999998</v>
      </c>
      <c r="Q15" s="17">
        <f ca="1">IF(OR(INDIRECT(CONCATENATE("'2018-03'!Q",TEXT(MATCH($C15,'2018-03'!$C$2:$C$100,0)+1,0)))="",INDIRECT(CONCATENATE("'2018-02'!Q",TEXT(MATCH($C15,'2018-02'!$C$2:$C$100,0)+1,0)))="",AND(INDIRECT(CONCATENATE("'2018-03'!Q",TEXT(MATCH($C15,'2018-03'!$C$2:$C$100,0)+1,0)))="",INDIRECT(CONCATENATE("'2018-02'!Q",TEXT(MATCH($C15,'2018-02'!$C$2:$C$100,0)+1,0)))="")),"Н/Д",INDIRECT(CONCATENATE("'2018-03'!Q",TEXT(MATCH($C15,'2018-03'!$C$2:$C$100,0)+1,0)))-INDIRECT(CONCATENATE("'2018-02'!Q",TEXT(MATCH($C15,'2018-02'!$C$2:$C$100,0)+1,0))))</f>
        <v>70028691.49000001</v>
      </c>
      <c r="R15" s="17">
        <f ca="1">IF(OR(INDIRECT(CONCATENATE("'2018-03'!R",TEXT(MATCH($C15,'2018-03'!$C$2:$C$100,0)+1,0)))="",INDIRECT(CONCATENATE("'2018-02'!R",TEXT(MATCH($C15,'2018-02'!$C$2:$C$100,0)+1,0)))="",AND(INDIRECT(CONCATENATE("'2018-03'!R",TEXT(MATCH($C15,'2018-03'!$C$2:$C$100,0)+1,0)))="",INDIRECT(CONCATENATE("'2018-02'!R",TEXT(MATCH($C15,'2018-02'!$C$2:$C$100,0)+1,0)))="")),"Н/Д",INDIRECT(CONCATENATE("'2018-03'!R",TEXT(MATCH($C15,'2018-03'!$C$2:$C$100,0)+1,0)))-INDIRECT(CONCATENATE("'2018-02'!R",TEXT(MATCH($C15,'2018-02'!$C$2:$C$100,0)+1,0))))</f>
        <v>74195037.270000011</v>
      </c>
      <c r="S15" s="17">
        <f ca="1">IF(OR(INDIRECT(CONCATENATE("'2018-03'!S",TEXT(MATCH($C15,'2018-03'!$C$2:$C$100,0)+1,0)))="",INDIRECT(CONCATENATE("'2018-02'!S",TEXT(MATCH($C15,'2018-02'!$C$2:$C$100,0)+1,0)))="",AND(INDIRECT(CONCATENATE("'2018-03'!S",TEXT(MATCH($C15,'2018-03'!$C$2:$C$100,0)+1,0)))="",INDIRECT(CONCATENATE("'2018-02'!S",TEXT(MATCH($C15,'2018-02'!$C$2:$C$100,0)+1,0)))="")),"Н/Д",INDIRECT(CONCATENATE("'2018-03'!S",TEXT(MATCH($C15,'2018-03'!$C$2:$C$100,0)+1,0)))-INDIRECT(CONCATENATE("'2018-02'!S",TEXT(MATCH($C15,'2018-02'!$C$2:$C$100,0)+1,0))))</f>
        <v>741552</v>
      </c>
      <c r="T15" s="17">
        <f ca="1">IF(OR(INDIRECT(CONCATENATE("'2018-03'!T",TEXT(MATCH($C15,'2018-03'!$C$2:$C$100,0)+1,0)))="",INDIRECT(CONCATENATE("'2018-02'!T",TEXT(MATCH($C15,'2018-02'!$C$2:$C$100,0)+1,0)))="",AND(INDIRECT(CONCATENATE("'2018-03'!T",TEXT(MATCH($C15,'2018-03'!$C$2:$C$100,0)+1,0)))="",INDIRECT(CONCATENATE("'2018-02'!T",TEXT(MATCH($C15,'2018-02'!$C$2:$C$100,0)+1,0)))="")),"Н/Д",INDIRECT(CONCATENATE("'2018-03'!T",TEXT(MATCH($C15,'2018-03'!$C$2:$C$100,0)+1,0)))-INDIRECT(CONCATENATE("'2018-02'!T",TEXT(MATCH($C15,'2018-02'!$C$2:$C$100,0)+1,0))))</f>
        <v>172887535.41</v>
      </c>
      <c r="U15" s="17">
        <f ca="1">IF(OR(INDIRECT(CONCATENATE("'2018-03'!U",TEXT(MATCH($C15,'2018-03'!$C$2:$C$100,0)+1,0)))="",INDIRECT(CONCATENATE("'2018-02'!U",TEXT(MATCH($C15,'2018-02'!$C$2:$C$100,0)+1,0)))="",AND(INDIRECT(CONCATENATE("'2018-03'!U",TEXT(MATCH($C15,'2018-03'!$C$2:$C$100,0)+1,0)))="",INDIRECT(CONCATENATE("'2018-02'!U",TEXT(MATCH($C15,'2018-02'!$C$2:$C$100,0)+1,0)))="")),"Н/Д",INDIRECT(CONCATENATE("'2018-03'!U",TEXT(MATCH($C15,'2018-03'!$C$2:$C$100,0)+1,0)))-INDIRECT(CONCATENATE("'2018-02'!U",TEXT(MATCH($C15,'2018-02'!$C$2:$C$100,0)+1,0))))</f>
        <v>-1269855.4000000004</v>
      </c>
      <c r="V15" s="17">
        <f ca="1">IF(OR(INDIRECT(CONCATENATE("'2018-03'!V",TEXT(MATCH($C15,'2018-03'!$C$2:$C$100,0)+1,0)))="",INDIRECT(CONCATENATE("'2018-02'!V",TEXT(MATCH($C15,'2018-02'!$C$2:$C$100,0)+1,0)))="",AND(INDIRECT(CONCATENATE("'2018-03'!V",TEXT(MATCH($C15,'2018-03'!$C$2:$C$100,0)+1,0)))="",INDIRECT(CONCATENATE("'2018-02'!V",TEXT(MATCH($C15,'2018-02'!$C$2:$C$100,0)+1,0)))="")),"Н/Д",INDIRECT(CONCATENATE("'2018-03'!V",TEXT(MATCH($C15,'2018-03'!$C$2:$C$100,0)+1,0)))-INDIRECT(CONCATENATE("'2018-02'!V",TEXT(MATCH($C15,'2018-02'!$C$2:$C$100,0)+1,0))))</f>
        <v>1516938706.1700001</v>
      </c>
      <c r="W15" s="17">
        <f ca="1">IF(OR(INDIRECT(CONCATENATE("'2018-03'!W",TEXT(MATCH($C15,'2018-03'!$C$2:$C$100,0)+1,0)))="",INDIRECT(CONCATENATE("'2018-02'!W",TEXT(MATCH($C15,'2018-02'!$C$2:$C$100,0)+1,0)))="",AND(INDIRECT(CONCATENATE("'2018-03'!W",TEXT(MATCH($C15,'2018-03'!$C$2:$C$100,0)+1,0)))="",INDIRECT(CONCATENATE("'2018-02'!W",TEXT(MATCH($C15,'2018-02'!$C$2:$C$100,0)+1,0)))="")),"Н/Д",INDIRECT(CONCATENATE("'2018-03'!W",TEXT(MATCH($C15,'2018-03'!$C$2:$C$100,0)+1,0)))-INDIRECT(CONCATENATE("'2018-02'!W",TEXT(MATCH($C15,'2018-02'!$C$2:$C$100,0)+1,0))))</f>
        <v>29964735400.93</v>
      </c>
    </row>
    <row r="16" spans="1:23" x14ac:dyDescent="0.25">
      <c r="A16" s="2" t="s">
        <v>34</v>
      </c>
      <c r="B16" s="2" t="s">
        <v>37</v>
      </c>
      <c r="C16" s="15">
        <v>53000000</v>
      </c>
      <c r="D16" s="2" t="s">
        <v>206</v>
      </c>
      <c r="E16" s="17">
        <f ca="1">IF(OR(INDIRECT(CONCATENATE("'2018-03'!E",TEXT(MATCH($C16,'2018-03'!$C$2:$C$100,0)+1,0)))="",INDIRECT(CONCATENATE("'2018-02'!E",TEXT(MATCH($C16,'2018-02'!$C$2:$C$100,0)+1,0)))="",AND(INDIRECT(CONCATENATE("'2018-03'!E",TEXT(MATCH($C16,'2018-03'!$C$2:$C$100,0)+1,0)))="",INDIRECT(CONCATENATE("'2018-02'!E",TEXT(MATCH($C16,'2018-02'!$C$2:$C$100,0)+1,0)))="")),"Н/Д",INDIRECT(CONCATENATE("'2018-03'!E",TEXT(MATCH($C16,'2018-03'!$C$2:$C$100,0)+1,0)))-INDIRECT(CONCATENATE("'2018-02'!E",TEXT(MATCH($C16,'2018-02'!$C$2:$C$100,0)+1,0))))</f>
        <v>5579721056.04</v>
      </c>
      <c r="F16" s="17">
        <f ca="1">IF(OR(INDIRECT(CONCATENATE("'2018-03'!F",TEXT(MATCH($C16,'2018-03'!$C$2:$C$100,0)+1,0)))="",INDIRECT(CONCATENATE("'2018-02'!F",TEXT(MATCH($C16,'2018-02'!$C$2:$C$100,0)+1,0)))="",AND(INDIRECT(CONCATENATE("'2018-03'!F",TEXT(MATCH($C16,'2018-03'!$C$2:$C$100,0)+1,0)))="",INDIRECT(CONCATENATE("'2018-02'!F",TEXT(MATCH($C16,'2018-02'!$C$2:$C$100,0)+1,0)))="")),"Н/Д",INDIRECT(CONCATENATE("'2018-03'!F",TEXT(MATCH($C16,'2018-03'!$C$2:$C$100,0)+1,0)))-INDIRECT(CONCATENATE("'2018-02'!F",TEXT(MATCH($C16,'2018-02'!$C$2:$C$100,0)+1,0))))</f>
        <v>4268746925.9599996</v>
      </c>
      <c r="G16" s="17">
        <f ca="1">IF(OR(INDIRECT(CONCATENATE("'2018-03'!G",TEXT(MATCH($C16,'2018-03'!$C$2:$C$100,0)+1,0)))="",INDIRECT(CONCATENATE("'2018-02'!G",TEXT(MATCH($C16,'2018-02'!$C$2:$C$100,0)+1,0)))="",AND(INDIRECT(CONCATENATE("'2018-03'!G",TEXT(MATCH($C16,'2018-03'!$C$2:$C$100,0)+1,0)))="",INDIRECT(CONCATENATE("'2018-02'!G",TEXT(MATCH($C16,'2018-02'!$C$2:$C$100,0)+1,0)))="")),"Н/Д",INDIRECT(CONCATENATE("'2018-03'!G",TEXT(MATCH($C16,'2018-03'!$C$2:$C$100,0)+1,0)))-INDIRECT(CONCATENATE("'2018-02'!G",TEXT(MATCH($C16,'2018-02'!$C$2:$C$100,0)+1,0))))</f>
        <v>1111522482.76</v>
      </c>
      <c r="H16" s="17">
        <f ca="1">IF(OR(INDIRECT(CONCATENATE("'2018-03'!H",TEXT(MATCH($C16,'2018-03'!$C$2:$C$100,0)+1,0)))="",INDIRECT(CONCATENATE("'2018-02'!H",TEXT(MATCH($C16,'2018-02'!$C$2:$C$100,0)+1,0)))="",AND(INDIRECT(CONCATENATE("'2018-03'!H",TEXT(MATCH($C16,'2018-03'!$C$2:$C$100,0)+1,0)))="",INDIRECT(CONCATENATE("'2018-02'!H",TEXT(MATCH($C16,'2018-02'!$C$2:$C$100,0)+1,0)))="")),"Н/Д",INDIRECT(CONCATENATE("'2018-03'!H",TEXT(MATCH($C16,'2018-03'!$C$2:$C$100,0)+1,0)))-INDIRECT(CONCATENATE("'2018-02'!H",TEXT(MATCH($C16,'2018-02'!$C$2:$C$100,0)+1,0))))</f>
        <v>2183913335.4700003</v>
      </c>
      <c r="I16" s="17">
        <f ca="1">IF(OR(INDIRECT(CONCATENATE("'2018-03'!I",TEXT(MATCH($C16,'2018-03'!$C$2:$C$100,0)+1,0)))="",INDIRECT(CONCATENATE("'2018-02'!I",TEXT(MATCH($C16,'2018-02'!$C$2:$C$100,0)+1,0)))="",AND(INDIRECT(CONCATENATE("'2018-03'!I",TEXT(MATCH($C16,'2018-03'!$C$2:$C$100,0)+1,0)))="",INDIRECT(CONCATENATE("'2018-02'!I",TEXT(MATCH($C16,'2018-02'!$C$2:$C$100,0)+1,0)))="")),"Н/Д",INDIRECT(CONCATENATE("'2018-03'!I",TEXT(MATCH($C16,'2018-03'!$C$2:$C$100,0)+1,0)))-INDIRECT(CONCATENATE("'2018-02'!I",TEXT(MATCH($C16,'2018-02'!$C$2:$C$100,0)+1,0))))</f>
        <v>184282272.90000004</v>
      </c>
      <c r="J16" s="17" t="str">
        <f ca="1">IF(OR(INDIRECT(CONCATENATE("'2018-03'!J",TEXT(MATCH($C16,'2018-03'!$C$2:$C$100,0)+1,0)))="",INDIRECT(CONCATENATE("'2018-02'!J",TEXT(MATCH($C16,'2018-02'!$C$2:$C$100,0)+1,0)))="",AND(INDIRECT(CONCATENATE("'2018-03'!J",TEXT(MATCH($C16,'2018-03'!$C$2:$C$100,0)+1,0)))="",INDIRECT(CONCATENATE("'2018-02'!J",TEXT(MATCH($C16,'2018-02'!$C$2:$C$100,0)+1,0)))="")),"Н/Д",INDIRECT(CONCATENATE("'2018-03'!J",TEXT(MATCH($C16,'2018-03'!$C$2:$C$100,0)+1,0)))-INDIRECT(CONCATENATE("'2018-02'!J",TEXT(MATCH($C16,'2018-02'!$C$2:$C$100,0)+1,0))))</f>
        <v>Н/Д</v>
      </c>
      <c r="K16" s="17">
        <f ca="1">IF(OR(INDIRECT(CONCATENATE("'2018-03'!K",TEXT(MATCH($C16,'2018-03'!$C$2:$C$100,0)+1,0)))="",INDIRECT(CONCATENATE("'2018-02'!K",TEXT(MATCH($C16,'2018-02'!$C$2:$C$100,0)+1,0)))="",AND(INDIRECT(CONCATENATE("'2018-03'!K",TEXT(MATCH($C16,'2018-03'!$C$2:$C$100,0)+1,0)))="",INDIRECT(CONCATENATE("'2018-02'!K",TEXT(MATCH($C16,'2018-02'!$C$2:$C$100,0)+1,0)))="")),"Н/Д",INDIRECT(CONCATENATE("'2018-03'!K",TEXT(MATCH($C16,'2018-03'!$C$2:$C$100,0)+1,0)))-INDIRECT(CONCATENATE("'2018-02'!K",TEXT(MATCH($C16,'2018-02'!$C$2:$C$100,0)+1,0))))</f>
        <v>143846035.63000003</v>
      </c>
      <c r="L16" s="17">
        <f ca="1">IF(OR(INDIRECT(CONCATENATE("'2018-03'!L",TEXT(MATCH($C16,'2018-03'!$C$2:$C$100,0)+1,0)))="",INDIRECT(CONCATENATE("'2018-02'!L",TEXT(MATCH($C16,'2018-02'!$C$2:$C$100,0)+1,0)))="",AND(INDIRECT(CONCATENATE("'2018-03'!L",TEXT(MATCH($C16,'2018-03'!$C$2:$C$100,0)+1,0)))="",INDIRECT(CONCATENATE("'2018-02'!L",TEXT(MATCH($C16,'2018-02'!$C$2:$C$100,0)+1,0)))="")),"Н/Д",INDIRECT(CONCATENATE("'2018-03'!L",TEXT(MATCH($C16,'2018-03'!$C$2:$C$100,0)+1,0)))-INDIRECT(CONCATENATE("'2018-02'!L",TEXT(MATCH($C16,'2018-02'!$C$2:$C$100,0)+1,0))))</f>
        <v>248846934.00999999</v>
      </c>
      <c r="M16" s="17">
        <f ca="1">IF(OR(INDIRECT(CONCATENATE("'2018-03'!M",TEXT(MATCH($C16,'2018-03'!$C$2:$C$100,0)+1,0)))="",INDIRECT(CONCATENATE("'2018-02'!M",TEXT(MATCH($C16,'2018-02'!$C$2:$C$100,0)+1,0)))="",AND(INDIRECT(CONCATENATE("'2018-03'!M",TEXT(MATCH($C16,'2018-03'!$C$2:$C$100,0)+1,0)))="",INDIRECT(CONCATENATE("'2018-02'!M",TEXT(MATCH($C16,'2018-02'!$C$2:$C$100,0)+1,0)))="")),"Н/Д",INDIRECT(CONCATENATE("'2018-03'!M",TEXT(MATCH($C16,'2018-03'!$C$2:$C$100,0)+1,0)))-INDIRECT(CONCATENATE("'2018-02'!M",TEXT(MATCH($C16,'2018-02'!$C$2:$C$100,0)+1,0))))</f>
        <v>54115371.599999994</v>
      </c>
      <c r="N16" s="17">
        <f ca="1">IF(OR(INDIRECT(CONCATENATE("'2018-03'!N",TEXT(MATCH($C16,'2018-03'!$C$2:$C$100,0)+1,0)))="",INDIRECT(CONCATENATE("'2018-02'!N",TEXT(MATCH($C16,'2018-02'!$C$2:$C$100,0)+1,0)))="",AND(INDIRECT(CONCATENATE("'2018-03'!N",TEXT(MATCH($C16,'2018-03'!$C$2:$C$100,0)+1,0)))="",INDIRECT(CONCATENATE("'2018-02'!N",TEXT(MATCH($C16,'2018-02'!$C$2:$C$100,0)+1,0)))="")),"Н/Д",INDIRECT(CONCATENATE("'2018-03'!N",TEXT(MATCH($C16,'2018-03'!$C$2:$C$100,0)+1,0)))-INDIRECT(CONCATENATE("'2018-02'!NE",TEXT(MATCH($C16,'2018-02'!$C$2:$C$100,0)+1,0))))</f>
        <v>77839149.099999994</v>
      </c>
      <c r="O16" s="17">
        <f ca="1">IF(OR(INDIRECT(CONCATENATE("'2018-03'!O",TEXT(MATCH($C16,'2018-03'!$C$2:$C$100,0)+1,0)))="",INDIRECT(CONCATENATE("'2018-02'!O",TEXT(MATCH($C16,'2018-02'!$C$2:$C$100,0)+1,0)))="",AND(INDIRECT(CONCATENATE("'2018-03'!O",TEXT(MATCH($C16,'2018-03'!$C$2:$C$100,0)+1,0)))="",INDIRECT(CONCATENATE("'2018-02'!O",TEXT(MATCH($C16,'2018-02'!$C$2:$C$100,0)+1,0)))="")),"Н/Д",INDIRECT(CONCATENATE("'2018-03'!O",TEXT(MATCH($C16,'2018-03'!$C$2:$C$100,0)+1,0)))-INDIRECT(CONCATENATE("'2018-02'!O",TEXT(MATCH($C16,'2018-02'!$C$2:$C$100,0)+1,0))))</f>
        <v>50098.540000000008</v>
      </c>
      <c r="P16" s="17">
        <f ca="1">IF(OR(INDIRECT(CONCATENATE("'2018-03'!P",TEXT(MATCH($C16,'2018-03'!$C$2:$C$100,0)+1,0)))="",INDIRECT(CONCATENATE("'2018-02'!P",TEXT(MATCH($C16,'2018-02'!$C$2:$C$100,0)+1,0)))="",AND(INDIRECT(CONCATENATE("'2018-03'!P",TEXT(MATCH($C16,'2018-03'!$C$2:$C$100,0)+1,0)))="",INDIRECT(CONCATENATE("'2018-02'!P",TEXT(MATCH($C16,'2018-02'!$C$2:$C$100,0)+1,0)))="")),"Н/Д",INDIRECT(CONCATENATE("'2018-03'!P",TEXT(MATCH($C16,'2018-03'!$C$2:$C$100,0)+1,0)))-INDIRECT(CONCATENATE("'2018-02'!P",TEXT(MATCH($C16,'2018-02'!$C$2:$C$100,0)+1,0))))</f>
        <v>78814524.070000008</v>
      </c>
      <c r="Q16" s="17">
        <f ca="1">IF(OR(INDIRECT(CONCATENATE("'2018-03'!Q",TEXT(MATCH($C16,'2018-03'!$C$2:$C$100,0)+1,0)))="",INDIRECT(CONCATENATE("'2018-02'!Q",TEXT(MATCH($C16,'2018-02'!$C$2:$C$100,0)+1,0)))="",AND(INDIRECT(CONCATENATE("'2018-03'!Q",TEXT(MATCH($C16,'2018-03'!$C$2:$C$100,0)+1,0)))="",INDIRECT(CONCATENATE("'2018-02'!Q",TEXT(MATCH($C16,'2018-02'!$C$2:$C$100,0)+1,0)))="")),"Н/Д",INDIRECT(CONCATENATE("'2018-03'!Q",TEXT(MATCH($C16,'2018-03'!$C$2:$C$100,0)+1,0)))-INDIRECT(CONCATENATE("'2018-02'!Q",TEXT(MATCH($C16,'2018-02'!$C$2:$C$100,0)+1,0))))</f>
        <v>17960356.590000004</v>
      </c>
      <c r="R16" s="17">
        <f ca="1">IF(OR(INDIRECT(CONCATENATE("'2018-03'!R",TEXT(MATCH($C16,'2018-03'!$C$2:$C$100,0)+1,0)))="",INDIRECT(CONCATENATE("'2018-02'!R",TEXT(MATCH($C16,'2018-02'!$C$2:$C$100,0)+1,0)))="",AND(INDIRECT(CONCATENATE("'2018-03'!R",TEXT(MATCH($C16,'2018-03'!$C$2:$C$100,0)+1,0)))="",INDIRECT(CONCATENATE("'2018-02'!R",TEXT(MATCH($C16,'2018-02'!$C$2:$C$100,0)+1,0)))="")),"Н/Д",INDIRECT(CONCATENATE("'2018-03'!R",TEXT(MATCH($C16,'2018-03'!$C$2:$C$100,0)+1,0)))-INDIRECT(CONCATENATE("'2018-02'!R",TEXT(MATCH($C16,'2018-02'!$C$2:$C$100,0)+1,0))))</f>
        <v>111666487.93000001</v>
      </c>
      <c r="S16" s="17">
        <f ca="1">IF(OR(INDIRECT(CONCATENATE("'2018-03'!S",TEXT(MATCH($C16,'2018-03'!$C$2:$C$100,0)+1,0)))="",INDIRECT(CONCATENATE("'2018-02'!S",TEXT(MATCH($C16,'2018-02'!$C$2:$C$100,0)+1,0)))="",AND(INDIRECT(CONCATENATE("'2018-03'!S",TEXT(MATCH($C16,'2018-03'!$C$2:$C$100,0)+1,0)))="",INDIRECT(CONCATENATE("'2018-02'!S",TEXT(MATCH($C16,'2018-02'!$C$2:$C$100,0)+1,0)))="")),"Н/Д",INDIRECT(CONCATENATE("'2018-03'!S",TEXT(MATCH($C16,'2018-03'!$C$2:$C$100,0)+1,0)))-INDIRECT(CONCATENATE("'2018-02'!S",TEXT(MATCH($C16,'2018-02'!$C$2:$C$100,0)+1,0))))</f>
        <v>390076.13</v>
      </c>
      <c r="T16" s="17">
        <f ca="1">IF(OR(INDIRECT(CONCATENATE("'2018-03'!T",TEXT(MATCH($C16,'2018-03'!$C$2:$C$100,0)+1,0)))="",INDIRECT(CONCATENATE("'2018-02'!T",TEXT(MATCH($C16,'2018-02'!$C$2:$C$100,0)+1,0)))="",AND(INDIRECT(CONCATENATE("'2018-03'!T",TEXT(MATCH($C16,'2018-03'!$C$2:$C$100,0)+1,0)))="",INDIRECT(CONCATENATE("'2018-02'!T",TEXT(MATCH($C16,'2018-02'!$C$2:$C$100,0)+1,0)))="")),"Н/Д",INDIRECT(CONCATENATE("'2018-03'!T",TEXT(MATCH($C16,'2018-03'!$C$2:$C$100,0)+1,0)))-INDIRECT(CONCATENATE("'2018-02'!T",TEXT(MATCH($C16,'2018-02'!$C$2:$C$100,0)+1,0))))</f>
        <v>60172867.059999995</v>
      </c>
      <c r="U16" s="17">
        <f ca="1">IF(OR(INDIRECT(CONCATENATE("'2018-03'!U",TEXT(MATCH($C16,'2018-03'!$C$2:$C$100,0)+1,0)))="",INDIRECT(CONCATENATE("'2018-02'!U",TEXT(MATCH($C16,'2018-02'!$C$2:$C$100,0)+1,0)))="",AND(INDIRECT(CONCATENATE("'2018-03'!U",TEXT(MATCH($C16,'2018-03'!$C$2:$C$100,0)+1,0)))="",INDIRECT(CONCATENATE("'2018-02'!U",TEXT(MATCH($C16,'2018-02'!$C$2:$C$100,0)+1,0)))="")),"Н/Д",INDIRECT(CONCATENATE("'2018-03'!U",TEXT(MATCH($C16,'2018-03'!$C$2:$C$100,0)+1,0)))-INDIRECT(CONCATENATE("'2018-02'!U",TEXT(MATCH($C16,'2018-02'!$C$2:$C$100,0)+1,0))))</f>
        <v>931716.37</v>
      </c>
      <c r="V16" s="17">
        <f ca="1">IF(OR(INDIRECT(CONCATENATE("'2018-03'!V",TEXT(MATCH($C16,'2018-03'!$C$2:$C$100,0)+1,0)))="",INDIRECT(CONCATENATE("'2018-02'!V",TEXT(MATCH($C16,'2018-02'!$C$2:$C$100,0)+1,0)))="",AND(INDIRECT(CONCATENATE("'2018-03'!V",TEXT(MATCH($C16,'2018-03'!$C$2:$C$100,0)+1,0)))="",INDIRECT(CONCATENATE("'2018-02'!V",TEXT(MATCH($C16,'2018-02'!$C$2:$C$100,0)+1,0)))="")),"Н/Д",INDIRECT(CONCATENATE("'2018-03'!V",TEXT(MATCH($C16,'2018-03'!$C$2:$C$100,0)+1,0)))-INDIRECT(CONCATENATE("'2018-02'!V",TEXT(MATCH($C16,'2018-02'!$C$2:$C$100,0)+1,0))))</f>
        <v>1310974130.0799999</v>
      </c>
      <c r="W16" s="17">
        <f ca="1">IF(OR(INDIRECT(CONCATENATE("'2018-03'!W",TEXT(MATCH($C16,'2018-03'!$C$2:$C$100,0)+1,0)))="",INDIRECT(CONCATENATE("'2018-02'!W",TEXT(MATCH($C16,'2018-02'!$C$2:$C$100,0)+1,0)))="",AND(INDIRECT(CONCATENATE("'2018-03'!W",TEXT(MATCH($C16,'2018-03'!$C$2:$C$100,0)+1,0)))="",INDIRECT(CONCATENATE("'2018-02'!W",TEXT(MATCH($C16,'2018-02'!$C$2:$C$100,0)+1,0)))="")),"Н/Д",INDIRECT(CONCATENATE("'2018-03'!W",TEXT(MATCH($C16,'2018-03'!$C$2:$C$100,0)+1,0)))-INDIRECT(CONCATENATE("'2018-02'!W",TEXT(MATCH($C16,'2018-02'!$C$2:$C$100,0)+1,0))))</f>
        <v>15402830464.619999</v>
      </c>
    </row>
    <row r="17" spans="1:23" x14ac:dyDescent="0.25">
      <c r="A17" s="2" t="s">
        <v>34</v>
      </c>
      <c r="B17" s="2" t="s">
        <v>38</v>
      </c>
      <c r="C17" s="15">
        <v>56000000</v>
      </c>
      <c r="D17" s="2" t="s">
        <v>206</v>
      </c>
      <c r="E17" s="17">
        <f ca="1">IF(OR(INDIRECT(CONCATENATE("'2018-03'!E",TEXT(MATCH($C17,'2018-03'!$C$2:$C$100,0)+1,0)))="",INDIRECT(CONCATENATE("'2018-02'!E",TEXT(MATCH($C17,'2018-02'!$C$2:$C$100,0)+1,0)))="",AND(INDIRECT(CONCATENATE("'2018-03'!E",TEXT(MATCH($C17,'2018-03'!$C$2:$C$100,0)+1,0)))="",INDIRECT(CONCATENATE("'2018-02'!E",TEXT(MATCH($C17,'2018-02'!$C$2:$C$100,0)+1,0)))="")),"Н/Д",INDIRECT(CONCATENATE("'2018-03'!E",TEXT(MATCH($C17,'2018-03'!$C$2:$C$100,0)+1,0)))-INDIRECT(CONCATENATE("'2018-02'!E",TEXT(MATCH($C17,'2018-02'!$C$2:$C$100,0)+1,0))))</f>
        <v>3999376185.1599998</v>
      </c>
      <c r="F17" s="17">
        <f ca="1">IF(OR(INDIRECT(CONCATENATE("'2018-03'!F",TEXT(MATCH($C17,'2018-03'!$C$2:$C$100,0)+1,0)))="",INDIRECT(CONCATENATE("'2018-02'!F",TEXT(MATCH($C17,'2018-02'!$C$2:$C$100,0)+1,0)))="",AND(INDIRECT(CONCATENATE("'2018-03'!F",TEXT(MATCH($C17,'2018-03'!$C$2:$C$100,0)+1,0)))="",INDIRECT(CONCATENATE("'2018-02'!F",TEXT(MATCH($C17,'2018-02'!$C$2:$C$100,0)+1,0)))="")),"Н/Д",INDIRECT(CONCATENATE("'2018-03'!F",TEXT(MATCH($C17,'2018-03'!$C$2:$C$100,0)+1,0)))-INDIRECT(CONCATENATE("'2018-02'!F",TEXT(MATCH($C17,'2018-02'!$C$2:$C$100,0)+1,0))))</f>
        <v>2412354096.9700003</v>
      </c>
      <c r="G17" s="17">
        <f ca="1">IF(OR(INDIRECT(CONCATENATE("'2018-03'!G",TEXT(MATCH($C17,'2018-03'!$C$2:$C$100,0)+1,0)))="",INDIRECT(CONCATENATE("'2018-02'!G",TEXT(MATCH($C17,'2018-02'!$C$2:$C$100,0)+1,0)))="",AND(INDIRECT(CONCATENATE("'2018-03'!G",TEXT(MATCH($C17,'2018-03'!$C$2:$C$100,0)+1,0)))="",INDIRECT(CONCATENATE("'2018-02'!G",TEXT(MATCH($C17,'2018-02'!$C$2:$C$100,0)+1,0)))="")),"Н/Д",INDIRECT(CONCATENATE("'2018-03'!G",TEXT(MATCH($C17,'2018-03'!$C$2:$C$100,0)+1,0)))-INDIRECT(CONCATENATE("'2018-02'!G",TEXT(MATCH($C17,'2018-02'!$C$2:$C$100,0)+1,0))))</f>
        <v>228430020.89000002</v>
      </c>
      <c r="H17" s="17">
        <f ca="1">IF(OR(INDIRECT(CONCATENATE("'2018-03'!H",TEXT(MATCH($C17,'2018-03'!$C$2:$C$100,0)+1,0)))="",INDIRECT(CONCATENATE("'2018-02'!H",TEXT(MATCH($C17,'2018-02'!$C$2:$C$100,0)+1,0)))="",AND(INDIRECT(CONCATENATE("'2018-03'!H",TEXT(MATCH($C17,'2018-03'!$C$2:$C$100,0)+1,0)))="",INDIRECT(CONCATENATE("'2018-02'!H",TEXT(MATCH($C17,'2018-02'!$C$2:$C$100,0)+1,0)))="")),"Н/Д",INDIRECT(CONCATENATE("'2018-03'!H",TEXT(MATCH($C17,'2018-03'!$C$2:$C$100,0)+1,0)))-INDIRECT(CONCATENATE("'2018-02'!H",TEXT(MATCH($C17,'2018-02'!$C$2:$C$100,0)+1,0))))</f>
        <v>1228969516.75</v>
      </c>
      <c r="I17" s="17">
        <f ca="1">IF(OR(INDIRECT(CONCATENATE("'2018-03'!I",TEXT(MATCH($C17,'2018-03'!$C$2:$C$100,0)+1,0)))="",INDIRECT(CONCATENATE("'2018-02'!I",TEXT(MATCH($C17,'2018-02'!$C$2:$C$100,0)+1,0)))="",AND(INDIRECT(CONCATENATE("'2018-03'!I",TEXT(MATCH($C17,'2018-03'!$C$2:$C$100,0)+1,0)))="",INDIRECT(CONCATENATE("'2018-02'!I",TEXT(MATCH($C17,'2018-02'!$C$2:$C$100,0)+1,0)))="")),"Н/Д",INDIRECT(CONCATENATE("'2018-03'!I",TEXT(MATCH($C17,'2018-03'!$C$2:$C$100,0)+1,0)))-INDIRECT(CONCATENATE("'2018-02'!I",TEXT(MATCH($C17,'2018-02'!$C$2:$C$100,0)+1,0))))</f>
        <v>376772856.36000001</v>
      </c>
      <c r="J17" s="17" t="str">
        <f ca="1">IF(OR(INDIRECT(CONCATENATE("'2018-03'!J",TEXT(MATCH($C17,'2018-03'!$C$2:$C$100,0)+1,0)))="",INDIRECT(CONCATENATE("'2018-02'!J",TEXT(MATCH($C17,'2018-02'!$C$2:$C$100,0)+1,0)))="",AND(INDIRECT(CONCATENATE("'2018-03'!J",TEXT(MATCH($C17,'2018-03'!$C$2:$C$100,0)+1,0)))="",INDIRECT(CONCATENATE("'2018-02'!J",TEXT(MATCH($C17,'2018-02'!$C$2:$C$100,0)+1,0)))="")),"Н/Д",INDIRECT(CONCATENATE("'2018-03'!J",TEXT(MATCH($C17,'2018-03'!$C$2:$C$100,0)+1,0)))-INDIRECT(CONCATENATE("'2018-02'!J",TEXT(MATCH($C17,'2018-02'!$C$2:$C$100,0)+1,0))))</f>
        <v>Н/Д</v>
      </c>
      <c r="K17" s="17">
        <f ca="1">IF(OR(INDIRECT(CONCATENATE("'2018-03'!K",TEXT(MATCH($C17,'2018-03'!$C$2:$C$100,0)+1,0)))="",INDIRECT(CONCATENATE("'2018-02'!K",TEXT(MATCH($C17,'2018-02'!$C$2:$C$100,0)+1,0)))="",AND(INDIRECT(CONCATENATE("'2018-03'!K",TEXT(MATCH($C17,'2018-03'!$C$2:$C$100,0)+1,0)))="",INDIRECT(CONCATENATE("'2018-02'!K",TEXT(MATCH($C17,'2018-02'!$C$2:$C$100,0)+1,0)))="")),"Н/Д",INDIRECT(CONCATENATE("'2018-03'!K",TEXT(MATCH($C17,'2018-03'!$C$2:$C$100,0)+1,0)))-INDIRECT(CONCATENATE("'2018-02'!K",TEXT(MATCH($C17,'2018-02'!$C$2:$C$100,0)+1,0))))</f>
        <v>125364336.94</v>
      </c>
      <c r="L17" s="17">
        <f ca="1">IF(OR(INDIRECT(CONCATENATE("'2018-03'!L",TEXT(MATCH($C17,'2018-03'!$C$2:$C$100,0)+1,0)))="",INDIRECT(CONCATENATE("'2018-02'!L",TEXT(MATCH($C17,'2018-02'!$C$2:$C$100,0)+1,0)))="",AND(INDIRECT(CONCATENATE("'2018-03'!L",TEXT(MATCH($C17,'2018-03'!$C$2:$C$100,0)+1,0)))="",INDIRECT(CONCATENATE("'2018-02'!L",TEXT(MATCH($C17,'2018-02'!$C$2:$C$100,0)+1,0)))="")),"Н/Д",INDIRECT(CONCATENATE("'2018-03'!L",TEXT(MATCH($C17,'2018-03'!$C$2:$C$100,0)+1,0)))-INDIRECT(CONCATENATE("'2018-02'!L",TEXT(MATCH($C17,'2018-02'!$C$2:$C$100,0)+1,0))))</f>
        <v>279010858.42999995</v>
      </c>
      <c r="M17" s="17">
        <f ca="1">IF(OR(INDIRECT(CONCATENATE("'2018-03'!M",TEXT(MATCH($C17,'2018-03'!$C$2:$C$100,0)+1,0)))="",INDIRECT(CONCATENATE("'2018-02'!M",TEXT(MATCH($C17,'2018-02'!$C$2:$C$100,0)+1,0)))="",AND(INDIRECT(CONCATENATE("'2018-03'!M",TEXT(MATCH($C17,'2018-03'!$C$2:$C$100,0)+1,0)))="",INDIRECT(CONCATENATE("'2018-02'!M",TEXT(MATCH($C17,'2018-02'!$C$2:$C$100,0)+1,0)))="")),"Н/Д",INDIRECT(CONCATENATE("'2018-03'!M",TEXT(MATCH($C17,'2018-03'!$C$2:$C$100,0)+1,0)))-INDIRECT(CONCATENATE("'2018-02'!M",TEXT(MATCH($C17,'2018-02'!$C$2:$C$100,0)+1,0))))</f>
        <v>1463201.0399999998</v>
      </c>
      <c r="N17" s="17">
        <f ca="1">IF(OR(INDIRECT(CONCATENATE("'2018-03'!N",TEXT(MATCH($C17,'2018-03'!$C$2:$C$100,0)+1,0)))="",INDIRECT(CONCATENATE("'2018-02'!N",TEXT(MATCH($C17,'2018-02'!$C$2:$C$100,0)+1,0)))="",AND(INDIRECT(CONCATENATE("'2018-03'!N",TEXT(MATCH($C17,'2018-03'!$C$2:$C$100,0)+1,0)))="",INDIRECT(CONCATENATE("'2018-02'!N",TEXT(MATCH($C17,'2018-02'!$C$2:$C$100,0)+1,0)))="")),"Н/Д",INDIRECT(CONCATENATE("'2018-03'!N",TEXT(MATCH($C17,'2018-03'!$C$2:$C$100,0)+1,0)))-INDIRECT(CONCATENATE("'2018-02'!NE",TEXT(MATCH($C17,'2018-02'!$C$2:$C$100,0)+1,0))))</f>
        <v>46794310.810000002</v>
      </c>
      <c r="O17" s="17">
        <f ca="1">IF(OR(INDIRECT(CONCATENATE("'2018-03'!O",TEXT(MATCH($C17,'2018-03'!$C$2:$C$100,0)+1,0)))="",INDIRECT(CONCATENATE("'2018-02'!O",TEXT(MATCH($C17,'2018-02'!$C$2:$C$100,0)+1,0)))="",AND(INDIRECT(CONCATENATE("'2018-03'!O",TEXT(MATCH($C17,'2018-03'!$C$2:$C$100,0)+1,0)))="",INDIRECT(CONCATENATE("'2018-02'!O",TEXT(MATCH($C17,'2018-02'!$C$2:$C$100,0)+1,0)))="")),"Н/Д",INDIRECT(CONCATENATE("'2018-03'!O",TEXT(MATCH($C17,'2018-03'!$C$2:$C$100,0)+1,0)))-INDIRECT(CONCATENATE("'2018-02'!O",TEXT(MATCH($C17,'2018-02'!$C$2:$C$100,0)+1,0))))</f>
        <v>5517.7300000000105</v>
      </c>
      <c r="P17" s="17">
        <f ca="1">IF(OR(INDIRECT(CONCATENATE("'2018-03'!P",TEXT(MATCH($C17,'2018-03'!$C$2:$C$100,0)+1,0)))="",INDIRECT(CONCATENATE("'2018-02'!P",TEXT(MATCH($C17,'2018-02'!$C$2:$C$100,0)+1,0)))="",AND(INDIRECT(CONCATENATE("'2018-03'!P",TEXT(MATCH($C17,'2018-03'!$C$2:$C$100,0)+1,0)))="",INDIRECT(CONCATENATE("'2018-02'!P",TEXT(MATCH($C17,'2018-02'!$C$2:$C$100,0)+1,0)))="")),"Н/Д",INDIRECT(CONCATENATE("'2018-03'!P",TEXT(MATCH($C17,'2018-03'!$C$2:$C$100,0)+1,0)))-INDIRECT(CONCATENATE("'2018-02'!P",TEXT(MATCH($C17,'2018-02'!$C$2:$C$100,0)+1,0))))</f>
        <v>53758389.240000002</v>
      </c>
      <c r="Q17" s="17">
        <f ca="1">IF(OR(INDIRECT(CONCATENATE("'2018-03'!Q",TEXT(MATCH($C17,'2018-03'!$C$2:$C$100,0)+1,0)))="",INDIRECT(CONCATENATE("'2018-02'!Q",TEXT(MATCH($C17,'2018-02'!$C$2:$C$100,0)+1,0)))="",AND(INDIRECT(CONCATENATE("'2018-03'!Q",TEXT(MATCH($C17,'2018-03'!$C$2:$C$100,0)+1,0)))="",INDIRECT(CONCATENATE("'2018-02'!Q",TEXT(MATCH($C17,'2018-02'!$C$2:$C$100,0)+1,0)))="")),"Н/Д",INDIRECT(CONCATENATE("'2018-03'!Q",TEXT(MATCH($C17,'2018-03'!$C$2:$C$100,0)+1,0)))-INDIRECT(CONCATENATE("'2018-02'!Q",TEXT(MATCH($C17,'2018-02'!$C$2:$C$100,0)+1,0))))</f>
        <v>7618138.3299999991</v>
      </c>
      <c r="R17" s="17">
        <f ca="1">IF(OR(INDIRECT(CONCATENATE("'2018-03'!R",TEXT(MATCH($C17,'2018-03'!$C$2:$C$100,0)+1,0)))="",INDIRECT(CONCATENATE("'2018-02'!R",TEXT(MATCH($C17,'2018-02'!$C$2:$C$100,0)+1,0)))="",AND(INDIRECT(CONCATENATE("'2018-03'!R",TEXT(MATCH($C17,'2018-03'!$C$2:$C$100,0)+1,0)))="",INDIRECT(CONCATENATE("'2018-02'!R",TEXT(MATCH($C17,'2018-02'!$C$2:$C$100,0)+1,0)))="")),"Н/Д",INDIRECT(CONCATENATE("'2018-03'!R",TEXT(MATCH($C17,'2018-03'!$C$2:$C$100,0)+1,0)))-INDIRECT(CONCATENATE("'2018-02'!R",TEXT(MATCH($C17,'2018-02'!$C$2:$C$100,0)+1,0))))</f>
        <v>23279304.060000002</v>
      </c>
      <c r="S17" s="17">
        <f ca="1">IF(OR(INDIRECT(CONCATENATE("'2018-03'!S",TEXT(MATCH($C17,'2018-03'!$C$2:$C$100,0)+1,0)))="",INDIRECT(CONCATENATE("'2018-02'!S",TEXT(MATCH($C17,'2018-02'!$C$2:$C$100,0)+1,0)))="",AND(INDIRECT(CONCATENATE("'2018-03'!S",TEXT(MATCH($C17,'2018-03'!$C$2:$C$100,0)+1,0)))="",INDIRECT(CONCATENATE("'2018-02'!S",TEXT(MATCH($C17,'2018-02'!$C$2:$C$100,0)+1,0)))="")),"Н/Д",INDIRECT(CONCATENATE("'2018-03'!S",TEXT(MATCH($C17,'2018-03'!$C$2:$C$100,0)+1,0)))-INDIRECT(CONCATENATE("'2018-02'!S",TEXT(MATCH($C17,'2018-02'!$C$2:$C$100,0)+1,0))))</f>
        <v>766718.25</v>
      </c>
      <c r="T17" s="17">
        <f ca="1">IF(OR(INDIRECT(CONCATENATE("'2018-03'!T",TEXT(MATCH($C17,'2018-03'!$C$2:$C$100,0)+1,0)))="",INDIRECT(CONCATENATE("'2018-02'!T",TEXT(MATCH($C17,'2018-02'!$C$2:$C$100,0)+1,0)))="",AND(INDIRECT(CONCATENATE("'2018-03'!T",TEXT(MATCH($C17,'2018-03'!$C$2:$C$100,0)+1,0)))="",INDIRECT(CONCATENATE("'2018-02'!T",TEXT(MATCH($C17,'2018-02'!$C$2:$C$100,0)+1,0)))="")),"Н/Д",INDIRECT(CONCATENATE("'2018-03'!T",TEXT(MATCH($C17,'2018-03'!$C$2:$C$100,0)+1,0)))-INDIRECT(CONCATENATE("'2018-02'!T",TEXT(MATCH($C17,'2018-02'!$C$2:$C$100,0)+1,0))))</f>
        <v>40151049.309999995</v>
      </c>
      <c r="U17" s="17">
        <f ca="1">IF(OR(INDIRECT(CONCATENATE("'2018-03'!U",TEXT(MATCH($C17,'2018-03'!$C$2:$C$100,0)+1,0)))="",INDIRECT(CONCATENATE("'2018-02'!U",TEXT(MATCH($C17,'2018-02'!$C$2:$C$100,0)+1,0)))="",AND(INDIRECT(CONCATENATE("'2018-03'!U",TEXT(MATCH($C17,'2018-03'!$C$2:$C$100,0)+1,0)))="",INDIRECT(CONCATENATE("'2018-02'!U",TEXT(MATCH($C17,'2018-02'!$C$2:$C$100,0)+1,0)))="")),"Н/Д",INDIRECT(CONCATENATE("'2018-03'!U",TEXT(MATCH($C17,'2018-03'!$C$2:$C$100,0)+1,0)))-INDIRECT(CONCATENATE("'2018-02'!U",TEXT(MATCH($C17,'2018-02'!$C$2:$C$100,0)+1,0))))</f>
        <v>14209891.629999999</v>
      </c>
      <c r="V17" s="17">
        <f ca="1">IF(OR(INDIRECT(CONCATENATE("'2018-03'!V",TEXT(MATCH($C17,'2018-03'!$C$2:$C$100,0)+1,0)))="",INDIRECT(CONCATENATE("'2018-02'!V",TEXT(MATCH($C17,'2018-02'!$C$2:$C$100,0)+1,0)))="",AND(INDIRECT(CONCATENATE("'2018-03'!V",TEXT(MATCH($C17,'2018-03'!$C$2:$C$100,0)+1,0)))="",INDIRECT(CONCATENATE("'2018-02'!V",TEXT(MATCH($C17,'2018-02'!$C$2:$C$100,0)+1,0)))="")),"Н/Д",INDIRECT(CONCATENATE("'2018-03'!V",TEXT(MATCH($C17,'2018-03'!$C$2:$C$100,0)+1,0)))-INDIRECT(CONCATENATE("'2018-02'!V",TEXT(MATCH($C17,'2018-02'!$C$2:$C$100,0)+1,0))))</f>
        <v>1587022088.1899998</v>
      </c>
      <c r="W17" s="17">
        <f ca="1">IF(OR(INDIRECT(CONCATENATE("'2018-03'!W",TEXT(MATCH($C17,'2018-03'!$C$2:$C$100,0)+1,0)))="",INDIRECT(CONCATENATE("'2018-02'!W",TEXT(MATCH($C17,'2018-02'!$C$2:$C$100,0)+1,0)))="",AND(INDIRECT(CONCATENATE("'2018-03'!W",TEXT(MATCH($C17,'2018-03'!$C$2:$C$100,0)+1,0)))="",INDIRECT(CONCATENATE("'2018-02'!W",TEXT(MATCH($C17,'2018-02'!$C$2:$C$100,0)+1,0)))="")),"Н/Д",INDIRECT(CONCATENATE("'2018-03'!W",TEXT(MATCH($C17,'2018-03'!$C$2:$C$100,0)+1,0)))-INDIRECT(CONCATENATE("'2018-02'!W",TEXT(MATCH($C17,'2018-02'!$C$2:$C$100,0)+1,0))))</f>
        <v>10405796896.339998</v>
      </c>
    </row>
    <row r="18" spans="1:23" x14ac:dyDescent="0.25">
      <c r="A18" s="2" t="s">
        <v>34</v>
      </c>
      <c r="B18" s="2" t="s">
        <v>39</v>
      </c>
      <c r="C18" s="15">
        <v>57000000</v>
      </c>
      <c r="D18" s="2" t="s">
        <v>206</v>
      </c>
      <c r="E18" s="17">
        <f ca="1">IF(OR(INDIRECT(CONCATENATE("'2018-03'!E",TEXT(MATCH($C18,'2018-03'!$C$2:$C$100,0)+1,0)))="",INDIRECT(CONCATENATE("'2018-02'!E",TEXT(MATCH($C18,'2018-02'!$C$2:$C$100,0)+1,0)))="",AND(INDIRECT(CONCATENATE("'2018-03'!E",TEXT(MATCH($C18,'2018-03'!$C$2:$C$100,0)+1,0)))="",INDIRECT(CONCATENATE("'2018-02'!E",TEXT(MATCH($C18,'2018-02'!$C$2:$C$100,0)+1,0)))="")),"Н/Д",INDIRECT(CONCATENATE("'2018-03'!E",TEXT(MATCH($C18,'2018-03'!$C$2:$C$100,0)+1,0)))-INDIRECT(CONCATENATE("'2018-02'!E",TEXT(MATCH($C18,'2018-02'!$C$2:$C$100,0)+1,0))))</f>
        <v>8409769114.2299995</v>
      </c>
      <c r="F18" s="17">
        <f ca="1">IF(OR(INDIRECT(CONCATENATE("'2018-03'!F",TEXT(MATCH($C18,'2018-03'!$C$2:$C$100,0)+1,0)))="",INDIRECT(CONCATENATE("'2018-02'!F",TEXT(MATCH($C18,'2018-02'!$C$2:$C$100,0)+1,0)))="",AND(INDIRECT(CONCATENATE("'2018-03'!F",TEXT(MATCH($C18,'2018-03'!$C$2:$C$100,0)+1,0)))="",INDIRECT(CONCATENATE("'2018-02'!F",TEXT(MATCH($C18,'2018-02'!$C$2:$C$100,0)+1,0)))="")),"Н/Д",INDIRECT(CONCATENATE("'2018-03'!F",TEXT(MATCH($C18,'2018-03'!$C$2:$C$100,0)+1,0)))-INDIRECT(CONCATENATE("'2018-02'!F",TEXT(MATCH($C18,'2018-02'!$C$2:$C$100,0)+1,0))))</f>
        <v>7331202494.1799994</v>
      </c>
      <c r="G18" s="17">
        <f ca="1">IF(OR(INDIRECT(CONCATENATE("'2018-03'!G",TEXT(MATCH($C18,'2018-03'!$C$2:$C$100,0)+1,0)))="",INDIRECT(CONCATENATE("'2018-02'!G",TEXT(MATCH($C18,'2018-02'!$C$2:$C$100,0)+1,0)))="",AND(INDIRECT(CONCATENATE("'2018-03'!G",TEXT(MATCH($C18,'2018-03'!$C$2:$C$100,0)+1,0)))="",INDIRECT(CONCATENATE("'2018-02'!G",TEXT(MATCH($C18,'2018-02'!$C$2:$C$100,0)+1,0)))="")),"Н/Д",INDIRECT(CONCATENATE("'2018-03'!G",TEXT(MATCH($C18,'2018-03'!$C$2:$C$100,0)+1,0)))-INDIRECT(CONCATENATE("'2018-02'!G",TEXT(MATCH($C18,'2018-02'!$C$2:$C$100,0)+1,0))))</f>
        <v>1737330142.4000001</v>
      </c>
      <c r="H18" s="17">
        <f ca="1">IF(OR(INDIRECT(CONCATENATE("'2018-03'!H",TEXT(MATCH($C18,'2018-03'!$C$2:$C$100,0)+1,0)))="",INDIRECT(CONCATENATE("'2018-02'!H",TEXT(MATCH($C18,'2018-02'!$C$2:$C$100,0)+1,0)))="",AND(INDIRECT(CONCATENATE("'2018-03'!H",TEXT(MATCH($C18,'2018-03'!$C$2:$C$100,0)+1,0)))="",INDIRECT(CONCATENATE("'2018-02'!H",TEXT(MATCH($C18,'2018-02'!$C$2:$C$100,0)+1,0)))="")),"Н/Д",INDIRECT(CONCATENATE("'2018-03'!H",TEXT(MATCH($C18,'2018-03'!$C$2:$C$100,0)+1,0)))-INDIRECT(CONCATENATE("'2018-02'!H",TEXT(MATCH($C18,'2018-02'!$C$2:$C$100,0)+1,0))))</f>
        <v>3874983865.04</v>
      </c>
      <c r="I18" s="17">
        <f ca="1">IF(OR(INDIRECT(CONCATENATE("'2018-03'!I",TEXT(MATCH($C18,'2018-03'!$C$2:$C$100,0)+1,0)))="",INDIRECT(CONCATENATE("'2018-02'!I",TEXT(MATCH($C18,'2018-02'!$C$2:$C$100,0)+1,0)))="",AND(INDIRECT(CONCATENATE("'2018-03'!I",TEXT(MATCH($C18,'2018-03'!$C$2:$C$100,0)+1,0)))="",INDIRECT(CONCATENATE("'2018-02'!I",TEXT(MATCH($C18,'2018-02'!$C$2:$C$100,0)+1,0)))="")),"Н/Д",INDIRECT(CONCATENATE("'2018-03'!I",TEXT(MATCH($C18,'2018-03'!$C$2:$C$100,0)+1,0)))-INDIRECT(CONCATENATE("'2018-02'!I",TEXT(MATCH($C18,'2018-02'!$C$2:$C$100,0)+1,0))))</f>
        <v>322681444.07000005</v>
      </c>
      <c r="J18" s="17" t="str">
        <f ca="1">IF(OR(INDIRECT(CONCATENATE("'2018-03'!J",TEXT(MATCH($C18,'2018-03'!$C$2:$C$100,0)+1,0)))="",INDIRECT(CONCATENATE("'2018-02'!J",TEXT(MATCH($C18,'2018-02'!$C$2:$C$100,0)+1,0)))="",AND(INDIRECT(CONCATENATE("'2018-03'!J",TEXT(MATCH($C18,'2018-03'!$C$2:$C$100,0)+1,0)))="",INDIRECT(CONCATENATE("'2018-02'!J",TEXT(MATCH($C18,'2018-02'!$C$2:$C$100,0)+1,0)))="")),"Н/Д",INDIRECT(CONCATENATE("'2018-03'!J",TEXT(MATCH($C18,'2018-03'!$C$2:$C$100,0)+1,0)))-INDIRECT(CONCATENATE("'2018-02'!J",TEXT(MATCH($C18,'2018-02'!$C$2:$C$100,0)+1,0))))</f>
        <v>Н/Д</v>
      </c>
      <c r="K18" s="17">
        <f ca="1">IF(OR(INDIRECT(CONCATENATE("'2018-03'!K",TEXT(MATCH($C18,'2018-03'!$C$2:$C$100,0)+1,0)))="",INDIRECT(CONCATENATE("'2018-02'!K",TEXT(MATCH($C18,'2018-02'!$C$2:$C$100,0)+1,0)))="",AND(INDIRECT(CONCATENATE("'2018-03'!K",TEXT(MATCH($C18,'2018-03'!$C$2:$C$100,0)+1,0)))="",INDIRECT(CONCATENATE("'2018-02'!K",TEXT(MATCH($C18,'2018-02'!$C$2:$C$100,0)+1,0)))="")),"Н/Д",INDIRECT(CONCATENATE("'2018-03'!K",TEXT(MATCH($C18,'2018-03'!$C$2:$C$100,0)+1,0)))-INDIRECT(CONCATENATE("'2018-02'!K",TEXT(MATCH($C18,'2018-02'!$C$2:$C$100,0)+1,0))))</f>
        <v>248313749.76999998</v>
      </c>
      <c r="L18" s="17">
        <f ca="1">IF(OR(INDIRECT(CONCATENATE("'2018-03'!L",TEXT(MATCH($C18,'2018-03'!$C$2:$C$100,0)+1,0)))="",INDIRECT(CONCATENATE("'2018-02'!L",TEXT(MATCH($C18,'2018-02'!$C$2:$C$100,0)+1,0)))="",AND(INDIRECT(CONCATENATE("'2018-03'!L",TEXT(MATCH($C18,'2018-03'!$C$2:$C$100,0)+1,0)))="",INDIRECT(CONCATENATE("'2018-02'!L",TEXT(MATCH($C18,'2018-02'!$C$2:$C$100,0)+1,0)))="")),"Н/Д",INDIRECT(CONCATENATE("'2018-03'!L",TEXT(MATCH($C18,'2018-03'!$C$2:$C$100,0)+1,0)))-INDIRECT(CONCATENATE("'2018-02'!L",TEXT(MATCH($C18,'2018-02'!$C$2:$C$100,0)+1,0))))</f>
        <v>541926830.62</v>
      </c>
      <c r="M18" s="17">
        <f ca="1">IF(OR(INDIRECT(CONCATENATE("'2018-03'!M",TEXT(MATCH($C18,'2018-03'!$C$2:$C$100,0)+1,0)))="",INDIRECT(CONCATENATE("'2018-02'!M",TEXT(MATCH($C18,'2018-02'!$C$2:$C$100,0)+1,0)))="",AND(INDIRECT(CONCATENATE("'2018-03'!M",TEXT(MATCH($C18,'2018-03'!$C$2:$C$100,0)+1,0)))="",INDIRECT(CONCATENATE("'2018-02'!M",TEXT(MATCH($C18,'2018-02'!$C$2:$C$100,0)+1,0)))="")),"Н/Д",INDIRECT(CONCATENATE("'2018-03'!M",TEXT(MATCH($C18,'2018-03'!$C$2:$C$100,0)+1,0)))-INDIRECT(CONCATENATE("'2018-02'!M",TEXT(MATCH($C18,'2018-02'!$C$2:$C$100,0)+1,0))))</f>
        <v>38063603.409999996</v>
      </c>
      <c r="N18" s="17">
        <f ca="1">IF(OR(INDIRECT(CONCATENATE("'2018-03'!N",TEXT(MATCH($C18,'2018-03'!$C$2:$C$100,0)+1,0)))="",INDIRECT(CONCATENATE("'2018-02'!N",TEXT(MATCH($C18,'2018-02'!$C$2:$C$100,0)+1,0)))="",AND(INDIRECT(CONCATENATE("'2018-03'!N",TEXT(MATCH($C18,'2018-03'!$C$2:$C$100,0)+1,0)))="",INDIRECT(CONCATENATE("'2018-02'!N",TEXT(MATCH($C18,'2018-02'!$C$2:$C$100,0)+1,0)))="")),"Н/Д",INDIRECT(CONCATENATE("'2018-03'!N",TEXT(MATCH($C18,'2018-03'!$C$2:$C$100,0)+1,0)))-INDIRECT(CONCATENATE("'2018-02'!NE",TEXT(MATCH($C18,'2018-02'!$C$2:$C$100,0)+1,0))))</f>
        <v>119006847.84999999</v>
      </c>
      <c r="O18" s="17">
        <f ca="1">IF(OR(INDIRECT(CONCATENATE("'2018-03'!O",TEXT(MATCH($C18,'2018-03'!$C$2:$C$100,0)+1,0)))="",INDIRECT(CONCATENATE("'2018-02'!O",TEXT(MATCH($C18,'2018-02'!$C$2:$C$100,0)+1,0)))="",AND(INDIRECT(CONCATENATE("'2018-03'!O",TEXT(MATCH($C18,'2018-03'!$C$2:$C$100,0)+1,0)))="",INDIRECT(CONCATENATE("'2018-02'!O",TEXT(MATCH($C18,'2018-02'!$C$2:$C$100,0)+1,0)))="")),"Н/Д",INDIRECT(CONCATENATE("'2018-03'!O",TEXT(MATCH($C18,'2018-03'!$C$2:$C$100,0)+1,0)))-INDIRECT(CONCATENATE("'2018-02'!O",TEXT(MATCH($C18,'2018-02'!$C$2:$C$100,0)+1,0))))</f>
        <v>45018.080000000002</v>
      </c>
      <c r="P18" s="17">
        <f ca="1">IF(OR(INDIRECT(CONCATENATE("'2018-03'!P",TEXT(MATCH($C18,'2018-03'!$C$2:$C$100,0)+1,0)))="",INDIRECT(CONCATENATE("'2018-02'!P",TEXT(MATCH($C18,'2018-02'!$C$2:$C$100,0)+1,0)))="",AND(INDIRECT(CONCATENATE("'2018-03'!P",TEXT(MATCH($C18,'2018-03'!$C$2:$C$100,0)+1,0)))="",INDIRECT(CONCATENATE("'2018-02'!P",TEXT(MATCH($C18,'2018-02'!$C$2:$C$100,0)+1,0)))="")),"Н/Д",INDIRECT(CONCATENATE("'2018-03'!P",TEXT(MATCH($C18,'2018-03'!$C$2:$C$100,0)+1,0)))-INDIRECT(CONCATENATE("'2018-02'!P",TEXT(MATCH($C18,'2018-02'!$C$2:$C$100,0)+1,0))))</f>
        <v>93438638.530000016</v>
      </c>
      <c r="Q18" s="17">
        <f ca="1">IF(OR(INDIRECT(CONCATENATE("'2018-03'!Q",TEXT(MATCH($C18,'2018-03'!$C$2:$C$100,0)+1,0)))="",INDIRECT(CONCATENATE("'2018-02'!Q",TEXT(MATCH($C18,'2018-02'!$C$2:$C$100,0)+1,0)))="",AND(INDIRECT(CONCATENATE("'2018-03'!Q",TEXT(MATCH($C18,'2018-03'!$C$2:$C$100,0)+1,0)))="",INDIRECT(CONCATENATE("'2018-02'!Q",TEXT(MATCH($C18,'2018-02'!$C$2:$C$100,0)+1,0)))="")),"Н/Д",INDIRECT(CONCATENATE("'2018-03'!Q",TEXT(MATCH($C18,'2018-03'!$C$2:$C$100,0)+1,0)))-INDIRECT(CONCATENATE("'2018-02'!Q",TEXT(MATCH($C18,'2018-02'!$C$2:$C$100,0)+1,0))))</f>
        <v>117212747.59999999</v>
      </c>
      <c r="R18" s="17">
        <f ca="1">IF(OR(INDIRECT(CONCATENATE("'2018-03'!R",TEXT(MATCH($C18,'2018-03'!$C$2:$C$100,0)+1,0)))="",INDIRECT(CONCATENATE("'2018-02'!R",TEXT(MATCH($C18,'2018-02'!$C$2:$C$100,0)+1,0)))="",AND(INDIRECT(CONCATENATE("'2018-03'!R",TEXT(MATCH($C18,'2018-03'!$C$2:$C$100,0)+1,0)))="",INDIRECT(CONCATENATE("'2018-02'!R",TEXT(MATCH($C18,'2018-02'!$C$2:$C$100,0)+1,0)))="")),"Н/Д",INDIRECT(CONCATENATE("'2018-03'!R",TEXT(MATCH($C18,'2018-03'!$C$2:$C$100,0)+1,0)))-INDIRECT(CONCATENATE("'2018-02'!R",TEXT(MATCH($C18,'2018-02'!$C$2:$C$100,0)+1,0))))</f>
        <v>51150253.799999997</v>
      </c>
      <c r="S18" s="17">
        <f ca="1">IF(OR(INDIRECT(CONCATENATE("'2018-03'!S",TEXT(MATCH($C18,'2018-03'!$C$2:$C$100,0)+1,0)))="",INDIRECT(CONCATENATE("'2018-02'!S",TEXT(MATCH($C18,'2018-02'!$C$2:$C$100,0)+1,0)))="",AND(INDIRECT(CONCATENATE("'2018-03'!S",TEXT(MATCH($C18,'2018-03'!$C$2:$C$100,0)+1,0)))="",INDIRECT(CONCATENATE("'2018-02'!S",TEXT(MATCH($C18,'2018-02'!$C$2:$C$100,0)+1,0)))="")),"Н/Д",INDIRECT(CONCATENATE("'2018-03'!S",TEXT(MATCH($C18,'2018-03'!$C$2:$C$100,0)+1,0)))-INDIRECT(CONCATENATE("'2018-02'!S",TEXT(MATCH($C18,'2018-02'!$C$2:$C$100,0)+1,0))))</f>
        <v>135430.09</v>
      </c>
      <c r="T18" s="17">
        <f ca="1">IF(OR(INDIRECT(CONCATENATE("'2018-03'!T",TEXT(MATCH($C18,'2018-03'!$C$2:$C$100,0)+1,0)))="",INDIRECT(CONCATENATE("'2018-02'!T",TEXT(MATCH($C18,'2018-02'!$C$2:$C$100,0)+1,0)))="",AND(INDIRECT(CONCATENATE("'2018-03'!T",TEXT(MATCH($C18,'2018-03'!$C$2:$C$100,0)+1,0)))="",INDIRECT(CONCATENATE("'2018-02'!T",TEXT(MATCH($C18,'2018-02'!$C$2:$C$100,0)+1,0)))="")),"Н/Д",INDIRECT(CONCATENATE("'2018-03'!T",TEXT(MATCH($C18,'2018-03'!$C$2:$C$100,0)+1,0)))-INDIRECT(CONCATENATE("'2018-02'!T",TEXT(MATCH($C18,'2018-02'!$C$2:$C$100,0)+1,0))))</f>
        <v>130616926.35999998</v>
      </c>
      <c r="U18" s="17">
        <f ca="1">IF(OR(INDIRECT(CONCATENATE("'2018-03'!U",TEXT(MATCH($C18,'2018-03'!$C$2:$C$100,0)+1,0)))="",INDIRECT(CONCATENATE("'2018-02'!U",TEXT(MATCH($C18,'2018-02'!$C$2:$C$100,0)+1,0)))="",AND(INDIRECT(CONCATENATE("'2018-03'!U",TEXT(MATCH($C18,'2018-03'!$C$2:$C$100,0)+1,0)))="",INDIRECT(CONCATENATE("'2018-02'!U",TEXT(MATCH($C18,'2018-02'!$C$2:$C$100,0)+1,0)))="")),"Н/Д",INDIRECT(CONCATENATE("'2018-03'!U",TEXT(MATCH($C18,'2018-03'!$C$2:$C$100,0)+1,0)))-INDIRECT(CONCATENATE("'2018-02'!U",TEXT(MATCH($C18,'2018-02'!$C$2:$C$100,0)+1,0))))</f>
        <v>6747212.040000001</v>
      </c>
      <c r="V18" s="17">
        <f ca="1">IF(OR(INDIRECT(CONCATENATE("'2018-03'!V",TEXT(MATCH($C18,'2018-03'!$C$2:$C$100,0)+1,0)))="",INDIRECT(CONCATENATE("'2018-02'!V",TEXT(MATCH($C18,'2018-02'!$C$2:$C$100,0)+1,0)))="",AND(INDIRECT(CONCATENATE("'2018-03'!V",TEXT(MATCH($C18,'2018-03'!$C$2:$C$100,0)+1,0)))="",INDIRECT(CONCATENATE("'2018-02'!V",TEXT(MATCH($C18,'2018-02'!$C$2:$C$100,0)+1,0)))="")),"Н/Д",INDIRECT(CONCATENATE("'2018-03'!V",TEXT(MATCH($C18,'2018-03'!$C$2:$C$100,0)+1,0)))-INDIRECT(CONCATENATE("'2018-02'!V",TEXT(MATCH($C18,'2018-02'!$C$2:$C$100,0)+1,0))))</f>
        <v>1078566620.0500002</v>
      </c>
      <c r="W18" s="17">
        <f ca="1">IF(OR(INDIRECT(CONCATENATE("'2018-03'!W",TEXT(MATCH($C18,'2018-03'!$C$2:$C$100,0)+1,0)))="",INDIRECT(CONCATENATE("'2018-02'!W",TEXT(MATCH($C18,'2018-02'!$C$2:$C$100,0)+1,0)))="",AND(INDIRECT(CONCATENATE("'2018-03'!W",TEXT(MATCH($C18,'2018-03'!$C$2:$C$100,0)+1,0)))="",INDIRECT(CONCATENATE("'2018-02'!W",TEXT(MATCH($C18,'2018-02'!$C$2:$C$100,0)+1,0)))="")),"Н/Д",INDIRECT(CONCATENATE("'2018-03'!W",TEXT(MATCH($C18,'2018-03'!$C$2:$C$100,0)+1,0)))-INDIRECT(CONCATENATE("'2018-02'!W",TEXT(MATCH($C18,'2018-02'!$C$2:$C$100,0)+1,0))))</f>
        <v>24052048626.779999</v>
      </c>
    </row>
    <row r="19" spans="1:23" x14ac:dyDescent="0.25">
      <c r="A19" s="2" t="s">
        <v>34</v>
      </c>
      <c r="B19" s="2" t="s">
        <v>40</v>
      </c>
      <c r="C19" s="15">
        <v>80000000</v>
      </c>
      <c r="D19" s="2" t="s">
        <v>206</v>
      </c>
      <c r="E19" s="17">
        <f ca="1">IF(OR(INDIRECT(CONCATENATE("'2018-03'!E",TEXT(MATCH($C19,'2018-03'!$C$2:$C$100,0)+1,0)))="",INDIRECT(CONCATENATE("'2018-02'!E",TEXT(MATCH($C19,'2018-02'!$C$2:$C$100,0)+1,0)))="",AND(INDIRECT(CONCATENATE("'2018-03'!E",TEXT(MATCH($C19,'2018-03'!$C$2:$C$100,0)+1,0)))="",INDIRECT(CONCATENATE("'2018-02'!E",TEXT(MATCH($C19,'2018-02'!$C$2:$C$100,0)+1,0)))="")),"Н/Д",INDIRECT(CONCATENATE("'2018-03'!E",TEXT(MATCH($C19,'2018-03'!$C$2:$C$100,0)+1,0)))-INDIRECT(CONCATENATE("'2018-02'!E",TEXT(MATCH($C19,'2018-02'!$C$2:$C$100,0)+1,0))))</f>
        <v>12315266235.129999</v>
      </c>
      <c r="F19" s="17">
        <f ca="1">IF(OR(INDIRECT(CONCATENATE("'2018-03'!F",TEXT(MATCH($C19,'2018-03'!$C$2:$C$100,0)+1,0)))="",INDIRECT(CONCATENATE("'2018-02'!F",TEXT(MATCH($C19,'2018-02'!$C$2:$C$100,0)+1,0)))="",AND(INDIRECT(CONCATENATE("'2018-03'!F",TEXT(MATCH($C19,'2018-03'!$C$2:$C$100,0)+1,0)))="",INDIRECT(CONCATENATE("'2018-02'!F",TEXT(MATCH($C19,'2018-02'!$C$2:$C$100,0)+1,0)))="")),"Н/Д",INDIRECT(CONCATENATE("'2018-03'!F",TEXT(MATCH($C19,'2018-03'!$C$2:$C$100,0)+1,0)))-INDIRECT(CONCATENATE("'2018-02'!F",TEXT(MATCH($C19,'2018-02'!$C$2:$C$100,0)+1,0))))</f>
        <v>9524709109.1700001</v>
      </c>
      <c r="G19" s="17">
        <f ca="1">IF(OR(INDIRECT(CONCATENATE("'2018-03'!G",TEXT(MATCH($C19,'2018-03'!$C$2:$C$100,0)+1,0)))="",INDIRECT(CONCATENATE("'2018-02'!G",TEXT(MATCH($C19,'2018-02'!$C$2:$C$100,0)+1,0)))="",AND(INDIRECT(CONCATENATE("'2018-03'!G",TEXT(MATCH($C19,'2018-03'!$C$2:$C$100,0)+1,0)))="",INDIRECT(CONCATENATE("'2018-02'!G",TEXT(MATCH($C19,'2018-02'!$C$2:$C$100,0)+1,0)))="")),"Н/Д",INDIRECT(CONCATENATE("'2018-03'!G",TEXT(MATCH($C19,'2018-03'!$C$2:$C$100,0)+1,0)))-INDIRECT(CONCATENATE("'2018-02'!G",TEXT(MATCH($C19,'2018-02'!$C$2:$C$100,0)+1,0))))</f>
        <v>1964782258.7000003</v>
      </c>
      <c r="H19" s="17">
        <f ca="1">IF(OR(INDIRECT(CONCATENATE("'2018-03'!H",TEXT(MATCH($C19,'2018-03'!$C$2:$C$100,0)+1,0)))="",INDIRECT(CONCATENATE("'2018-02'!H",TEXT(MATCH($C19,'2018-02'!$C$2:$C$100,0)+1,0)))="",AND(INDIRECT(CONCATENATE("'2018-03'!H",TEXT(MATCH($C19,'2018-03'!$C$2:$C$100,0)+1,0)))="",INDIRECT(CONCATENATE("'2018-02'!H",TEXT(MATCH($C19,'2018-02'!$C$2:$C$100,0)+1,0)))="")),"Н/Д",INDIRECT(CONCATENATE("'2018-03'!H",TEXT(MATCH($C19,'2018-03'!$C$2:$C$100,0)+1,0)))-INDIRECT(CONCATENATE("'2018-02'!H",TEXT(MATCH($C19,'2018-02'!$C$2:$C$100,0)+1,0))))</f>
        <v>4605176556.2399998</v>
      </c>
      <c r="I19" s="17">
        <f ca="1">IF(OR(INDIRECT(CONCATENATE("'2018-03'!I",TEXT(MATCH($C19,'2018-03'!$C$2:$C$100,0)+1,0)))="",INDIRECT(CONCATENATE("'2018-02'!I",TEXT(MATCH($C19,'2018-02'!$C$2:$C$100,0)+1,0)))="",AND(INDIRECT(CONCATENATE("'2018-03'!I",TEXT(MATCH($C19,'2018-03'!$C$2:$C$100,0)+1,0)))="",INDIRECT(CONCATENATE("'2018-02'!I",TEXT(MATCH($C19,'2018-02'!$C$2:$C$100,0)+1,0)))="")),"Н/Д",INDIRECT(CONCATENATE("'2018-03'!I",TEXT(MATCH($C19,'2018-03'!$C$2:$C$100,0)+1,0)))-INDIRECT(CONCATENATE("'2018-02'!I",TEXT(MATCH($C19,'2018-02'!$C$2:$C$100,0)+1,0))))</f>
        <v>771696469.70000029</v>
      </c>
      <c r="J19" s="17" t="str">
        <f ca="1">IF(OR(INDIRECT(CONCATENATE("'2018-03'!J",TEXT(MATCH($C19,'2018-03'!$C$2:$C$100,0)+1,0)))="",INDIRECT(CONCATENATE("'2018-02'!J",TEXT(MATCH($C19,'2018-02'!$C$2:$C$100,0)+1,0)))="",AND(INDIRECT(CONCATENATE("'2018-03'!J",TEXT(MATCH($C19,'2018-03'!$C$2:$C$100,0)+1,0)))="",INDIRECT(CONCATENATE("'2018-02'!J",TEXT(MATCH($C19,'2018-02'!$C$2:$C$100,0)+1,0)))="")),"Н/Д",INDIRECT(CONCATENATE("'2018-03'!J",TEXT(MATCH($C19,'2018-03'!$C$2:$C$100,0)+1,0)))-INDIRECT(CONCATENATE("'2018-02'!J",TEXT(MATCH($C19,'2018-02'!$C$2:$C$100,0)+1,0))))</f>
        <v>Н/Д</v>
      </c>
      <c r="K19" s="17">
        <f ca="1">IF(OR(INDIRECT(CONCATENATE("'2018-03'!K",TEXT(MATCH($C19,'2018-03'!$C$2:$C$100,0)+1,0)))="",INDIRECT(CONCATENATE("'2018-02'!K",TEXT(MATCH($C19,'2018-02'!$C$2:$C$100,0)+1,0)))="",AND(INDIRECT(CONCATENATE("'2018-03'!K",TEXT(MATCH($C19,'2018-03'!$C$2:$C$100,0)+1,0)))="",INDIRECT(CONCATENATE("'2018-02'!K",TEXT(MATCH($C19,'2018-02'!$C$2:$C$100,0)+1,0)))="")),"Н/Д",INDIRECT(CONCATENATE("'2018-03'!K",TEXT(MATCH($C19,'2018-03'!$C$2:$C$100,0)+1,0)))-INDIRECT(CONCATENATE("'2018-02'!K",TEXT(MATCH($C19,'2018-02'!$C$2:$C$100,0)+1,0))))</f>
        <v>264724676.35000002</v>
      </c>
      <c r="L19" s="17">
        <f ca="1">IF(OR(INDIRECT(CONCATENATE("'2018-03'!L",TEXT(MATCH($C19,'2018-03'!$C$2:$C$100,0)+1,0)))="",INDIRECT(CONCATENATE("'2018-02'!L",TEXT(MATCH($C19,'2018-02'!$C$2:$C$100,0)+1,0)))="",AND(INDIRECT(CONCATENATE("'2018-03'!L",TEXT(MATCH($C19,'2018-03'!$C$2:$C$100,0)+1,0)))="",INDIRECT(CONCATENATE("'2018-02'!L",TEXT(MATCH($C19,'2018-02'!$C$2:$C$100,0)+1,0)))="")),"Н/Д",INDIRECT(CONCATENATE("'2018-03'!L",TEXT(MATCH($C19,'2018-03'!$C$2:$C$100,0)+1,0)))-INDIRECT(CONCATENATE("'2018-02'!L",TEXT(MATCH($C19,'2018-02'!$C$2:$C$100,0)+1,0))))</f>
        <v>511717753.84000003</v>
      </c>
      <c r="M19" s="17">
        <f ca="1">IF(OR(INDIRECT(CONCATENATE("'2018-03'!M",TEXT(MATCH($C19,'2018-03'!$C$2:$C$100,0)+1,0)))="",INDIRECT(CONCATENATE("'2018-02'!M",TEXT(MATCH($C19,'2018-02'!$C$2:$C$100,0)+1,0)))="",AND(INDIRECT(CONCATENATE("'2018-03'!M",TEXT(MATCH($C19,'2018-03'!$C$2:$C$100,0)+1,0)))="",INDIRECT(CONCATENATE("'2018-02'!M",TEXT(MATCH($C19,'2018-02'!$C$2:$C$100,0)+1,0)))="")),"Н/Д",INDIRECT(CONCATENATE("'2018-03'!M",TEXT(MATCH($C19,'2018-03'!$C$2:$C$100,0)+1,0)))-INDIRECT(CONCATENATE("'2018-02'!M",TEXT(MATCH($C19,'2018-02'!$C$2:$C$100,0)+1,0))))</f>
        <v>38774984.150000006</v>
      </c>
      <c r="N19" s="17">
        <f ca="1">IF(OR(INDIRECT(CONCATENATE("'2018-03'!N",TEXT(MATCH($C19,'2018-03'!$C$2:$C$100,0)+1,0)))="",INDIRECT(CONCATENATE("'2018-02'!N",TEXT(MATCH($C19,'2018-02'!$C$2:$C$100,0)+1,0)))="",AND(INDIRECT(CONCATENATE("'2018-03'!N",TEXT(MATCH($C19,'2018-03'!$C$2:$C$100,0)+1,0)))="",INDIRECT(CONCATENATE("'2018-02'!N",TEXT(MATCH($C19,'2018-02'!$C$2:$C$100,0)+1,0)))="")),"Н/Д",INDIRECT(CONCATENATE("'2018-03'!N",TEXT(MATCH($C19,'2018-03'!$C$2:$C$100,0)+1,0)))-INDIRECT(CONCATENATE("'2018-02'!NE",TEXT(MATCH($C19,'2018-02'!$C$2:$C$100,0)+1,0))))</f>
        <v>156928010.69</v>
      </c>
      <c r="O19" s="17">
        <f ca="1">IF(OR(INDIRECT(CONCATENATE("'2018-03'!O",TEXT(MATCH($C19,'2018-03'!$C$2:$C$100,0)+1,0)))="",INDIRECT(CONCATENATE("'2018-02'!O",TEXT(MATCH($C19,'2018-02'!$C$2:$C$100,0)+1,0)))="",AND(INDIRECT(CONCATENATE("'2018-03'!O",TEXT(MATCH($C19,'2018-03'!$C$2:$C$100,0)+1,0)))="",INDIRECT(CONCATENATE("'2018-02'!O",TEXT(MATCH($C19,'2018-02'!$C$2:$C$100,0)+1,0)))="")),"Н/Д",INDIRECT(CONCATENATE("'2018-03'!O",TEXT(MATCH($C19,'2018-03'!$C$2:$C$100,0)+1,0)))-INDIRECT(CONCATENATE("'2018-02'!O",TEXT(MATCH($C19,'2018-02'!$C$2:$C$100,0)+1,0))))</f>
        <v>-146435.38999999998</v>
      </c>
      <c r="P19" s="17">
        <f ca="1">IF(OR(INDIRECT(CONCATENATE("'2018-03'!P",TEXT(MATCH($C19,'2018-03'!$C$2:$C$100,0)+1,0)))="",INDIRECT(CONCATENATE("'2018-02'!P",TEXT(MATCH($C19,'2018-02'!$C$2:$C$100,0)+1,0)))="",AND(INDIRECT(CONCATENATE("'2018-03'!P",TEXT(MATCH($C19,'2018-03'!$C$2:$C$100,0)+1,0)))="",INDIRECT(CONCATENATE("'2018-02'!P",TEXT(MATCH($C19,'2018-02'!$C$2:$C$100,0)+1,0)))="")),"Н/Д",INDIRECT(CONCATENATE("'2018-03'!P",TEXT(MATCH($C19,'2018-03'!$C$2:$C$100,0)+1,0)))-INDIRECT(CONCATENATE("'2018-02'!P",TEXT(MATCH($C19,'2018-02'!$C$2:$C$100,0)+1,0))))</f>
        <v>757906911.7700001</v>
      </c>
      <c r="Q19" s="17">
        <f ca="1">IF(OR(INDIRECT(CONCATENATE("'2018-03'!Q",TEXT(MATCH($C19,'2018-03'!$C$2:$C$100,0)+1,0)))="",INDIRECT(CONCATENATE("'2018-02'!Q",TEXT(MATCH($C19,'2018-02'!$C$2:$C$100,0)+1,0)))="",AND(INDIRECT(CONCATENATE("'2018-03'!Q",TEXT(MATCH($C19,'2018-03'!$C$2:$C$100,0)+1,0)))="",INDIRECT(CONCATENATE("'2018-02'!Q",TEXT(MATCH($C19,'2018-02'!$C$2:$C$100,0)+1,0)))="")),"Н/Д",INDIRECT(CONCATENATE("'2018-03'!Q",TEXT(MATCH($C19,'2018-03'!$C$2:$C$100,0)+1,0)))-INDIRECT(CONCATENATE("'2018-02'!Q",TEXT(MATCH($C19,'2018-02'!$C$2:$C$100,0)+1,0))))</f>
        <v>40338785.550000004</v>
      </c>
      <c r="R19" s="17">
        <f ca="1">IF(OR(INDIRECT(CONCATENATE("'2018-03'!R",TEXT(MATCH($C19,'2018-03'!$C$2:$C$100,0)+1,0)))="",INDIRECT(CONCATENATE("'2018-02'!R",TEXT(MATCH($C19,'2018-02'!$C$2:$C$100,0)+1,0)))="",AND(INDIRECT(CONCATENATE("'2018-03'!R",TEXT(MATCH($C19,'2018-03'!$C$2:$C$100,0)+1,0)))="",INDIRECT(CONCATENATE("'2018-02'!R",TEXT(MATCH($C19,'2018-02'!$C$2:$C$100,0)+1,0)))="")),"Н/Д",INDIRECT(CONCATENATE("'2018-03'!R",TEXT(MATCH($C19,'2018-03'!$C$2:$C$100,0)+1,0)))-INDIRECT(CONCATENATE("'2018-02'!R",TEXT(MATCH($C19,'2018-02'!$C$2:$C$100,0)+1,0))))</f>
        <v>273016886.58000004</v>
      </c>
      <c r="S19" s="17">
        <f ca="1">IF(OR(INDIRECT(CONCATENATE("'2018-03'!S",TEXT(MATCH($C19,'2018-03'!$C$2:$C$100,0)+1,0)))="",INDIRECT(CONCATENATE("'2018-02'!S",TEXT(MATCH($C19,'2018-02'!$C$2:$C$100,0)+1,0)))="",AND(INDIRECT(CONCATENATE("'2018-03'!S",TEXT(MATCH($C19,'2018-03'!$C$2:$C$100,0)+1,0)))="",INDIRECT(CONCATENATE("'2018-02'!S",TEXT(MATCH($C19,'2018-02'!$C$2:$C$100,0)+1,0)))="")),"Н/Д",INDIRECT(CONCATENATE("'2018-03'!S",TEXT(MATCH($C19,'2018-03'!$C$2:$C$100,0)+1,0)))-INDIRECT(CONCATENATE("'2018-02'!S",TEXT(MATCH($C19,'2018-02'!$C$2:$C$100,0)+1,0))))</f>
        <v>2003144.7999999998</v>
      </c>
      <c r="T19" s="17">
        <f ca="1">IF(OR(INDIRECT(CONCATENATE("'2018-03'!T",TEXT(MATCH($C19,'2018-03'!$C$2:$C$100,0)+1,0)))="",INDIRECT(CONCATENATE("'2018-02'!T",TEXT(MATCH($C19,'2018-02'!$C$2:$C$100,0)+1,0)))="",AND(INDIRECT(CONCATENATE("'2018-03'!T",TEXT(MATCH($C19,'2018-03'!$C$2:$C$100,0)+1,0)))="",INDIRECT(CONCATENATE("'2018-02'!T",TEXT(MATCH($C19,'2018-02'!$C$2:$C$100,0)+1,0)))="")),"Н/Д",INDIRECT(CONCATENATE("'2018-03'!T",TEXT(MATCH($C19,'2018-03'!$C$2:$C$100,0)+1,0)))-INDIRECT(CONCATENATE("'2018-02'!T",TEXT(MATCH($C19,'2018-02'!$C$2:$C$100,0)+1,0))))</f>
        <v>165113060.91999999</v>
      </c>
      <c r="U19" s="17">
        <f ca="1">IF(OR(INDIRECT(CONCATENATE("'2018-03'!U",TEXT(MATCH($C19,'2018-03'!$C$2:$C$100,0)+1,0)))="",INDIRECT(CONCATENATE("'2018-02'!U",TEXT(MATCH($C19,'2018-02'!$C$2:$C$100,0)+1,0)))="",AND(INDIRECT(CONCATENATE("'2018-03'!U",TEXT(MATCH($C19,'2018-03'!$C$2:$C$100,0)+1,0)))="",INDIRECT(CONCATENATE("'2018-02'!U",TEXT(MATCH($C19,'2018-02'!$C$2:$C$100,0)+1,0)))="")),"Н/Д",INDIRECT(CONCATENATE("'2018-03'!U",TEXT(MATCH($C19,'2018-03'!$C$2:$C$100,0)+1,0)))-INDIRECT(CONCATENATE("'2018-02'!U",TEXT(MATCH($C19,'2018-02'!$C$2:$C$100,0)+1,0))))</f>
        <v>11413395.649999999</v>
      </c>
      <c r="V19" s="17">
        <f ca="1">IF(OR(INDIRECT(CONCATENATE("'2018-03'!V",TEXT(MATCH($C19,'2018-03'!$C$2:$C$100,0)+1,0)))="",INDIRECT(CONCATENATE("'2018-02'!V",TEXT(MATCH($C19,'2018-02'!$C$2:$C$100,0)+1,0)))="",AND(INDIRECT(CONCATENATE("'2018-03'!V",TEXT(MATCH($C19,'2018-03'!$C$2:$C$100,0)+1,0)))="",INDIRECT(CONCATENATE("'2018-02'!V",TEXT(MATCH($C19,'2018-02'!$C$2:$C$100,0)+1,0)))="")),"Н/Д",INDIRECT(CONCATENATE("'2018-03'!V",TEXT(MATCH($C19,'2018-03'!$C$2:$C$100,0)+1,0)))-INDIRECT(CONCATENATE("'2018-02'!V",TEXT(MATCH($C19,'2018-02'!$C$2:$C$100,0)+1,0))))</f>
        <v>2790557125.9599996</v>
      </c>
      <c r="W19" s="17">
        <f ca="1">IF(OR(INDIRECT(CONCATENATE("'2018-03'!W",TEXT(MATCH($C19,'2018-03'!$C$2:$C$100,0)+1,0)))="",INDIRECT(CONCATENATE("'2018-02'!W",TEXT(MATCH($C19,'2018-02'!$C$2:$C$100,0)+1,0)))="",AND(INDIRECT(CONCATENATE("'2018-03'!W",TEXT(MATCH($C19,'2018-03'!$C$2:$C$100,0)+1,0)))="",INDIRECT(CONCATENATE("'2018-02'!W",TEXT(MATCH($C19,'2018-02'!$C$2:$C$100,0)+1,0)))="")),"Н/Д",INDIRECT(CONCATENATE("'2018-03'!W",TEXT(MATCH($C19,'2018-03'!$C$2:$C$100,0)+1,0)))-INDIRECT(CONCATENATE("'2018-02'!W",TEXT(MATCH($C19,'2018-02'!$C$2:$C$100,0)+1,0))))</f>
        <v>34125297561.250004</v>
      </c>
    </row>
    <row r="20" spans="1:23" x14ac:dyDescent="0.25">
      <c r="A20" s="2" t="s">
        <v>34</v>
      </c>
      <c r="B20" s="2" t="s">
        <v>41</v>
      </c>
      <c r="C20" s="15">
        <v>88000000</v>
      </c>
      <c r="D20" s="2" t="s">
        <v>206</v>
      </c>
      <c r="E20" s="17">
        <f ca="1">IF(OR(INDIRECT(CONCATENATE("'2018-03'!E",TEXT(MATCH($C20,'2018-03'!$C$2:$C$100,0)+1,0)))="",INDIRECT(CONCATENATE("'2018-02'!E",TEXT(MATCH($C20,'2018-02'!$C$2:$C$100,0)+1,0)))="",AND(INDIRECT(CONCATENATE("'2018-03'!E",TEXT(MATCH($C20,'2018-03'!$C$2:$C$100,0)+1,0)))="",INDIRECT(CONCATENATE("'2018-02'!E",TEXT(MATCH($C20,'2018-02'!$C$2:$C$100,0)+1,0)))="")),"Н/Д",INDIRECT(CONCATENATE("'2018-03'!E",TEXT(MATCH($C20,'2018-03'!$C$2:$C$100,0)+1,0)))-INDIRECT(CONCATENATE("'2018-02'!E",TEXT(MATCH($C20,'2018-02'!$C$2:$C$100,0)+1,0))))</f>
        <v>2049550414.9300001</v>
      </c>
      <c r="F20" s="17">
        <f ca="1">IF(OR(INDIRECT(CONCATENATE("'2018-03'!F",TEXT(MATCH($C20,'2018-03'!$C$2:$C$100,0)+1,0)))="",INDIRECT(CONCATENATE("'2018-02'!F",TEXT(MATCH($C20,'2018-02'!$C$2:$C$100,0)+1,0)))="",AND(INDIRECT(CONCATENATE("'2018-03'!F",TEXT(MATCH($C20,'2018-03'!$C$2:$C$100,0)+1,0)))="",INDIRECT(CONCATENATE("'2018-02'!F",TEXT(MATCH($C20,'2018-02'!$C$2:$C$100,0)+1,0)))="")),"Н/Д",INDIRECT(CONCATENATE("'2018-03'!F",TEXT(MATCH($C20,'2018-03'!$C$2:$C$100,0)+1,0)))-INDIRECT(CONCATENATE("'2018-02'!F",TEXT(MATCH($C20,'2018-02'!$C$2:$C$100,0)+1,0))))</f>
        <v>1087002415.1300001</v>
      </c>
      <c r="G20" s="17">
        <f ca="1">IF(OR(INDIRECT(CONCATENATE("'2018-03'!G",TEXT(MATCH($C20,'2018-03'!$C$2:$C$100,0)+1,0)))="",INDIRECT(CONCATENATE("'2018-02'!G",TEXT(MATCH($C20,'2018-02'!$C$2:$C$100,0)+1,0)))="",AND(INDIRECT(CONCATENATE("'2018-03'!G",TEXT(MATCH($C20,'2018-03'!$C$2:$C$100,0)+1,0)))="",INDIRECT(CONCATENATE("'2018-02'!G",TEXT(MATCH($C20,'2018-02'!$C$2:$C$100,0)+1,0)))="")),"Н/Д",INDIRECT(CONCATENATE("'2018-03'!G",TEXT(MATCH($C20,'2018-03'!$C$2:$C$100,0)+1,0)))-INDIRECT(CONCATENATE("'2018-02'!G",TEXT(MATCH($C20,'2018-02'!$C$2:$C$100,0)+1,0))))</f>
        <v>127036749.97999999</v>
      </c>
      <c r="H20" s="17">
        <f ca="1">IF(OR(INDIRECT(CONCATENATE("'2018-03'!H",TEXT(MATCH($C20,'2018-03'!$C$2:$C$100,0)+1,0)))="",INDIRECT(CONCATENATE("'2018-02'!H",TEXT(MATCH($C20,'2018-02'!$C$2:$C$100,0)+1,0)))="",AND(INDIRECT(CONCATENATE("'2018-03'!H",TEXT(MATCH($C20,'2018-03'!$C$2:$C$100,0)+1,0)))="",INDIRECT(CONCATENATE("'2018-02'!H",TEXT(MATCH($C20,'2018-02'!$C$2:$C$100,0)+1,0)))="")),"Н/Д",INDIRECT(CONCATENATE("'2018-03'!H",TEXT(MATCH($C20,'2018-03'!$C$2:$C$100,0)+1,0)))-INDIRECT(CONCATENATE("'2018-02'!H",TEXT(MATCH($C20,'2018-02'!$C$2:$C$100,0)+1,0))))</f>
        <v>652515794.98000002</v>
      </c>
      <c r="I20" s="17">
        <f ca="1">IF(OR(INDIRECT(CONCATENATE("'2018-03'!I",TEXT(MATCH($C20,'2018-03'!$C$2:$C$100,0)+1,0)))="",INDIRECT(CONCATENATE("'2018-02'!I",TEXT(MATCH($C20,'2018-02'!$C$2:$C$100,0)+1,0)))="",AND(INDIRECT(CONCATENATE("'2018-03'!I",TEXT(MATCH($C20,'2018-03'!$C$2:$C$100,0)+1,0)))="",INDIRECT(CONCATENATE("'2018-02'!I",TEXT(MATCH($C20,'2018-02'!$C$2:$C$100,0)+1,0)))="")),"Н/Д",INDIRECT(CONCATENATE("'2018-03'!I",TEXT(MATCH($C20,'2018-03'!$C$2:$C$100,0)+1,0)))-INDIRECT(CONCATENATE("'2018-02'!I",TEXT(MATCH($C20,'2018-02'!$C$2:$C$100,0)+1,0))))</f>
        <v>64756095.039999992</v>
      </c>
      <c r="J20" s="17" t="str">
        <f ca="1">IF(OR(INDIRECT(CONCATENATE("'2018-03'!J",TEXT(MATCH($C20,'2018-03'!$C$2:$C$100,0)+1,0)))="",INDIRECT(CONCATENATE("'2018-02'!J",TEXT(MATCH($C20,'2018-02'!$C$2:$C$100,0)+1,0)))="",AND(INDIRECT(CONCATENATE("'2018-03'!J",TEXT(MATCH($C20,'2018-03'!$C$2:$C$100,0)+1,0)))="",INDIRECT(CONCATENATE("'2018-02'!J",TEXT(MATCH($C20,'2018-02'!$C$2:$C$100,0)+1,0)))="")),"Н/Д",INDIRECT(CONCATENATE("'2018-03'!J",TEXT(MATCH($C20,'2018-03'!$C$2:$C$100,0)+1,0)))-INDIRECT(CONCATENATE("'2018-02'!J",TEXT(MATCH($C20,'2018-02'!$C$2:$C$100,0)+1,0))))</f>
        <v>Н/Д</v>
      </c>
      <c r="K20" s="17">
        <f ca="1">IF(OR(INDIRECT(CONCATENATE("'2018-03'!K",TEXT(MATCH($C20,'2018-03'!$C$2:$C$100,0)+1,0)))="",INDIRECT(CONCATENATE("'2018-02'!K",TEXT(MATCH($C20,'2018-02'!$C$2:$C$100,0)+1,0)))="",AND(INDIRECT(CONCATENATE("'2018-03'!K",TEXT(MATCH($C20,'2018-03'!$C$2:$C$100,0)+1,0)))="",INDIRECT(CONCATENATE("'2018-02'!K",TEXT(MATCH($C20,'2018-02'!$C$2:$C$100,0)+1,0)))="")),"Н/Д",INDIRECT(CONCATENATE("'2018-03'!K",TEXT(MATCH($C20,'2018-03'!$C$2:$C$100,0)+1,0)))-INDIRECT(CONCATENATE("'2018-02'!K",TEXT(MATCH($C20,'2018-02'!$C$2:$C$100,0)+1,0))))</f>
        <v>47830702.400000006</v>
      </c>
      <c r="L20" s="17">
        <f ca="1">IF(OR(INDIRECT(CONCATENATE("'2018-03'!L",TEXT(MATCH($C20,'2018-03'!$C$2:$C$100,0)+1,0)))="",INDIRECT(CONCATENATE("'2018-02'!L",TEXT(MATCH($C20,'2018-02'!$C$2:$C$100,0)+1,0)))="",AND(INDIRECT(CONCATENATE("'2018-03'!L",TEXT(MATCH($C20,'2018-03'!$C$2:$C$100,0)+1,0)))="",INDIRECT(CONCATENATE("'2018-02'!L",TEXT(MATCH($C20,'2018-02'!$C$2:$C$100,0)+1,0)))="")),"Н/Д",INDIRECT(CONCATENATE("'2018-03'!L",TEXT(MATCH($C20,'2018-03'!$C$2:$C$100,0)+1,0)))-INDIRECT(CONCATENATE("'2018-02'!L",TEXT(MATCH($C20,'2018-02'!$C$2:$C$100,0)+1,0))))</f>
        <v>103599505.94</v>
      </c>
      <c r="M20" s="17">
        <f ca="1">IF(OR(INDIRECT(CONCATENATE("'2018-03'!M",TEXT(MATCH($C20,'2018-03'!$C$2:$C$100,0)+1,0)))="",INDIRECT(CONCATENATE("'2018-02'!M",TEXT(MATCH($C20,'2018-02'!$C$2:$C$100,0)+1,0)))="",AND(INDIRECT(CONCATENATE("'2018-03'!M",TEXT(MATCH($C20,'2018-03'!$C$2:$C$100,0)+1,0)))="",INDIRECT(CONCATENATE("'2018-02'!M",TEXT(MATCH($C20,'2018-02'!$C$2:$C$100,0)+1,0)))="")),"Н/Д",INDIRECT(CONCATENATE("'2018-03'!M",TEXT(MATCH($C20,'2018-03'!$C$2:$C$100,0)+1,0)))-INDIRECT(CONCATENATE("'2018-02'!M",TEXT(MATCH($C20,'2018-02'!$C$2:$C$100,0)+1,0))))</f>
        <v>1190169.1000000001</v>
      </c>
      <c r="N20" s="17">
        <f ca="1">IF(OR(INDIRECT(CONCATENATE("'2018-03'!N",TEXT(MATCH($C20,'2018-03'!$C$2:$C$100,0)+1,0)))="",INDIRECT(CONCATENATE("'2018-02'!N",TEXT(MATCH($C20,'2018-02'!$C$2:$C$100,0)+1,0)))="",AND(INDIRECT(CONCATENATE("'2018-03'!N",TEXT(MATCH($C20,'2018-03'!$C$2:$C$100,0)+1,0)))="",INDIRECT(CONCATENATE("'2018-02'!N",TEXT(MATCH($C20,'2018-02'!$C$2:$C$100,0)+1,0)))="")),"Н/Д",INDIRECT(CONCATENATE("'2018-03'!N",TEXT(MATCH($C20,'2018-03'!$C$2:$C$100,0)+1,0)))-INDIRECT(CONCATENATE("'2018-02'!NE",TEXT(MATCH($C20,'2018-02'!$C$2:$C$100,0)+1,0))))</f>
        <v>26241932.809999999</v>
      </c>
      <c r="O20" s="17">
        <f ca="1">IF(OR(INDIRECT(CONCATENATE("'2018-03'!O",TEXT(MATCH($C20,'2018-03'!$C$2:$C$100,0)+1,0)))="",INDIRECT(CONCATENATE("'2018-02'!O",TEXT(MATCH($C20,'2018-02'!$C$2:$C$100,0)+1,0)))="",AND(INDIRECT(CONCATENATE("'2018-03'!O",TEXT(MATCH($C20,'2018-03'!$C$2:$C$100,0)+1,0)))="",INDIRECT(CONCATENATE("'2018-02'!O",TEXT(MATCH($C20,'2018-02'!$C$2:$C$100,0)+1,0)))="")),"Н/Д",INDIRECT(CONCATENATE("'2018-03'!O",TEXT(MATCH($C20,'2018-03'!$C$2:$C$100,0)+1,0)))-INDIRECT(CONCATENATE("'2018-02'!O",TEXT(MATCH($C20,'2018-02'!$C$2:$C$100,0)+1,0))))</f>
        <v>14830.259999999998</v>
      </c>
      <c r="P20" s="17">
        <f ca="1">IF(OR(INDIRECT(CONCATENATE("'2018-03'!P",TEXT(MATCH($C20,'2018-03'!$C$2:$C$100,0)+1,0)))="",INDIRECT(CONCATENATE("'2018-02'!P",TEXT(MATCH($C20,'2018-02'!$C$2:$C$100,0)+1,0)))="",AND(INDIRECT(CONCATENATE("'2018-03'!P",TEXT(MATCH($C20,'2018-03'!$C$2:$C$100,0)+1,0)))="",INDIRECT(CONCATENATE("'2018-02'!P",TEXT(MATCH($C20,'2018-02'!$C$2:$C$100,0)+1,0)))="")),"Н/Д",INDIRECT(CONCATENATE("'2018-03'!P",TEXT(MATCH($C20,'2018-03'!$C$2:$C$100,0)+1,0)))-INDIRECT(CONCATENATE("'2018-02'!P",TEXT(MATCH($C20,'2018-02'!$C$2:$C$100,0)+1,0))))</f>
        <v>33576411.269999996</v>
      </c>
      <c r="Q20" s="17">
        <f ca="1">IF(OR(INDIRECT(CONCATENATE("'2018-03'!Q",TEXT(MATCH($C20,'2018-03'!$C$2:$C$100,0)+1,0)))="",INDIRECT(CONCATENATE("'2018-02'!Q",TEXT(MATCH($C20,'2018-02'!$C$2:$C$100,0)+1,0)))="",AND(INDIRECT(CONCATENATE("'2018-03'!Q",TEXT(MATCH($C20,'2018-03'!$C$2:$C$100,0)+1,0)))="",INDIRECT(CONCATENATE("'2018-02'!Q",TEXT(MATCH($C20,'2018-02'!$C$2:$C$100,0)+1,0)))="")),"Н/Д",INDIRECT(CONCATENATE("'2018-03'!Q",TEXT(MATCH($C20,'2018-03'!$C$2:$C$100,0)+1,0)))-INDIRECT(CONCATENATE("'2018-02'!Q",TEXT(MATCH($C20,'2018-02'!$C$2:$C$100,0)+1,0))))</f>
        <v>10964535.109999999</v>
      </c>
      <c r="R20" s="17">
        <f ca="1">IF(OR(INDIRECT(CONCATENATE("'2018-03'!R",TEXT(MATCH($C20,'2018-03'!$C$2:$C$100,0)+1,0)))="",INDIRECT(CONCATENATE("'2018-02'!R",TEXT(MATCH($C20,'2018-02'!$C$2:$C$100,0)+1,0)))="",AND(INDIRECT(CONCATENATE("'2018-03'!R",TEXT(MATCH($C20,'2018-03'!$C$2:$C$100,0)+1,0)))="",INDIRECT(CONCATENATE("'2018-02'!R",TEXT(MATCH($C20,'2018-02'!$C$2:$C$100,0)+1,0)))="")),"Н/Д",INDIRECT(CONCATENATE("'2018-03'!R",TEXT(MATCH($C20,'2018-03'!$C$2:$C$100,0)+1,0)))-INDIRECT(CONCATENATE("'2018-02'!R",TEXT(MATCH($C20,'2018-02'!$C$2:$C$100,0)+1,0))))</f>
        <v>10325325.52</v>
      </c>
      <c r="S20" s="17">
        <f ca="1">IF(OR(INDIRECT(CONCATENATE("'2018-03'!S",TEXT(MATCH($C20,'2018-03'!$C$2:$C$100,0)+1,0)))="",INDIRECT(CONCATENATE("'2018-02'!S",TEXT(MATCH($C20,'2018-02'!$C$2:$C$100,0)+1,0)))="",AND(INDIRECT(CONCATENATE("'2018-03'!S",TEXT(MATCH($C20,'2018-03'!$C$2:$C$100,0)+1,0)))="",INDIRECT(CONCATENATE("'2018-02'!S",TEXT(MATCH($C20,'2018-02'!$C$2:$C$100,0)+1,0)))="")),"Н/Д",INDIRECT(CONCATENATE("'2018-03'!S",TEXT(MATCH($C20,'2018-03'!$C$2:$C$100,0)+1,0)))-INDIRECT(CONCATENATE("'2018-02'!S",TEXT(MATCH($C20,'2018-02'!$C$2:$C$100,0)+1,0))))</f>
        <v>159450</v>
      </c>
      <c r="T20" s="17">
        <f ca="1">IF(OR(INDIRECT(CONCATENATE("'2018-03'!T",TEXT(MATCH($C20,'2018-03'!$C$2:$C$100,0)+1,0)))="",INDIRECT(CONCATENATE("'2018-02'!T",TEXT(MATCH($C20,'2018-02'!$C$2:$C$100,0)+1,0)))="",AND(INDIRECT(CONCATENATE("'2018-03'!T",TEXT(MATCH($C20,'2018-03'!$C$2:$C$100,0)+1,0)))="",INDIRECT(CONCATENATE("'2018-02'!T",TEXT(MATCH($C20,'2018-02'!$C$2:$C$100,0)+1,0)))="")),"Н/Д",INDIRECT(CONCATENATE("'2018-03'!T",TEXT(MATCH($C20,'2018-03'!$C$2:$C$100,0)+1,0)))-INDIRECT(CONCATENATE("'2018-02'!T",TEXT(MATCH($C20,'2018-02'!$C$2:$C$100,0)+1,0))))</f>
        <v>16036524.729999999</v>
      </c>
      <c r="U20" s="17">
        <f ca="1">IF(OR(INDIRECT(CONCATENATE("'2018-03'!U",TEXT(MATCH($C20,'2018-03'!$C$2:$C$100,0)+1,0)))="",INDIRECT(CONCATENATE("'2018-02'!U",TEXT(MATCH($C20,'2018-02'!$C$2:$C$100,0)+1,0)))="",AND(INDIRECT(CONCATENATE("'2018-03'!U",TEXT(MATCH($C20,'2018-03'!$C$2:$C$100,0)+1,0)))="",INDIRECT(CONCATENATE("'2018-02'!U",TEXT(MATCH($C20,'2018-02'!$C$2:$C$100,0)+1,0)))="")),"Н/Д",INDIRECT(CONCATENATE("'2018-03'!U",TEXT(MATCH($C20,'2018-03'!$C$2:$C$100,0)+1,0)))-INDIRECT(CONCATENATE("'2018-02'!U",TEXT(MATCH($C20,'2018-02'!$C$2:$C$100,0)+1,0))))</f>
        <v>226659.96000000002</v>
      </c>
      <c r="V20" s="17">
        <f ca="1">IF(OR(INDIRECT(CONCATENATE("'2018-03'!V",TEXT(MATCH($C20,'2018-03'!$C$2:$C$100,0)+1,0)))="",INDIRECT(CONCATENATE("'2018-02'!V",TEXT(MATCH($C20,'2018-02'!$C$2:$C$100,0)+1,0)))="",AND(INDIRECT(CONCATENATE("'2018-03'!V",TEXT(MATCH($C20,'2018-03'!$C$2:$C$100,0)+1,0)))="",INDIRECT(CONCATENATE("'2018-02'!V",TEXT(MATCH($C20,'2018-02'!$C$2:$C$100,0)+1,0)))="")),"Н/Д",INDIRECT(CONCATENATE("'2018-03'!V",TEXT(MATCH($C20,'2018-03'!$C$2:$C$100,0)+1,0)))-INDIRECT(CONCATENATE("'2018-02'!V",TEXT(MATCH($C20,'2018-02'!$C$2:$C$100,0)+1,0))))</f>
        <v>962547999.80000007</v>
      </c>
      <c r="W20" s="17">
        <f ca="1">IF(OR(INDIRECT(CONCATENATE("'2018-03'!W",TEXT(MATCH($C20,'2018-03'!$C$2:$C$100,0)+1,0)))="",INDIRECT(CONCATENATE("'2018-02'!W",TEXT(MATCH($C20,'2018-02'!$C$2:$C$100,0)+1,0)))="",AND(INDIRECT(CONCATENATE("'2018-03'!W",TEXT(MATCH($C20,'2018-03'!$C$2:$C$100,0)+1,0)))="",INDIRECT(CONCATENATE("'2018-02'!W",TEXT(MATCH($C20,'2018-02'!$C$2:$C$100,0)+1,0)))="")),"Н/Д",INDIRECT(CONCATENATE("'2018-03'!W",TEXT(MATCH($C20,'2018-03'!$C$2:$C$100,0)+1,0)))-INDIRECT(CONCATENATE("'2018-02'!W",TEXT(MATCH($C20,'2018-02'!$C$2:$C$100,0)+1,0))))</f>
        <v>5183190383.4000006</v>
      </c>
    </row>
    <row r="21" spans="1:23" x14ac:dyDescent="0.25">
      <c r="A21" s="2" t="s">
        <v>34</v>
      </c>
      <c r="B21" s="2" t="s">
        <v>42</v>
      </c>
      <c r="C21" s="15">
        <v>89000000</v>
      </c>
      <c r="D21" s="2" t="s">
        <v>206</v>
      </c>
      <c r="E21" s="17">
        <f ca="1">IF(OR(INDIRECT(CONCATENATE("'2018-03'!E",TEXT(MATCH($C21,'2018-03'!$C$2:$C$100,0)+1,0)))="",INDIRECT(CONCATENATE("'2018-02'!E",TEXT(MATCH($C21,'2018-02'!$C$2:$C$100,0)+1,0)))="",AND(INDIRECT(CONCATENATE("'2018-03'!E",TEXT(MATCH($C21,'2018-03'!$C$2:$C$100,0)+1,0)))="",INDIRECT(CONCATENATE("'2018-02'!E",TEXT(MATCH($C21,'2018-02'!$C$2:$C$100,0)+1,0)))="")),"Н/Д",INDIRECT(CONCATENATE("'2018-03'!E",TEXT(MATCH($C21,'2018-03'!$C$2:$C$100,0)+1,0)))-INDIRECT(CONCATENATE("'2018-02'!E",TEXT(MATCH($C21,'2018-02'!$C$2:$C$100,0)+1,0))))</f>
        <v>2074762890.6399999</v>
      </c>
      <c r="F21" s="17">
        <f ca="1">IF(OR(INDIRECT(CONCATENATE("'2018-03'!F",TEXT(MATCH($C21,'2018-03'!$C$2:$C$100,0)+1,0)))="",INDIRECT(CONCATENATE("'2018-02'!F",TEXT(MATCH($C21,'2018-02'!$C$2:$C$100,0)+1,0)))="",AND(INDIRECT(CONCATENATE("'2018-03'!F",TEXT(MATCH($C21,'2018-03'!$C$2:$C$100,0)+1,0)))="",INDIRECT(CONCATENATE("'2018-02'!F",TEXT(MATCH($C21,'2018-02'!$C$2:$C$100,0)+1,0)))="")),"Н/Д",INDIRECT(CONCATENATE("'2018-03'!F",TEXT(MATCH($C21,'2018-03'!$C$2:$C$100,0)+1,0)))-INDIRECT(CONCATENATE("'2018-02'!F",TEXT(MATCH($C21,'2018-02'!$C$2:$C$100,0)+1,0))))</f>
        <v>1543902514.0599997</v>
      </c>
      <c r="G21" s="17">
        <f ca="1">IF(OR(INDIRECT(CONCATENATE("'2018-03'!G",TEXT(MATCH($C21,'2018-03'!$C$2:$C$100,0)+1,0)))="",INDIRECT(CONCATENATE("'2018-02'!G",TEXT(MATCH($C21,'2018-02'!$C$2:$C$100,0)+1,0)))="",AND(INDIRECT(CONCATENATE("'2018-03'!G",TEXT(MATCH($C21,'2018-03'!$C$2:$C$100,0)+1,0)))="",INDIRECT(CONCATENATE("'2018-02'!G",TEXT(MATCH($C21,'2018-02'!$C$2:$C$100,0)+1,0)))="")),"Н/Д",INDIRECT(CONCATENATE("'2018-03'!G",TEXT(MATCH($C21,'2018-03'!$C$2:$C$100,0)+1,0)))-INDIRECT(CONCATENATE("'2018-02'!G",TEXT(MATCH($C21,'2018-02'!$C$2:$C$100,0)+1,0))))</f>
        <v>82635102.889999986</v>
      </c>
      <c r="H21" s="17">
        <f ca="1">IF(OR(INDIRECT(CONCATENATE("'2018-03'!H",TEXT(MATCH($C21,'2018-03'!$C$2:$C$100,0)+1,0)))="",INDIRECT(CONCATENATE("'2018-02'!H",TEXT(MATCH($C21,'2018-02'!$C$2:$C$100,0)+1,0)))="",AND(INDIRECT(CONCATENATE("'2018-03'!H",TEXT(MATCH($C21,'2018-03'!$C$2:$C$100,0)+1,0)))="",INDIRECT(CONCATENATE("'2018-02'!H",TEXT(MATCH($C21,'2018-02'!$C$2:$C$100,0)+1,0)))="")),"Н/Д",INDIRECT(CONCATENATE("'2018-03'!H",TEXT(MATCH($C21,'2018-03'!$C$2:$C$100,0)+1,0)))-INDIRECT(CONCATENATE("'2018-02'!H",TEXT(MATCH($C21,'2018-02'!$C$2:$C$100,0)+1,0))))</f>
        <v>684911718.69999993</v>
      </c>
      <c r="I21" s="17">
        <f ca="1">IF(OR(INDIRECT(CONCATENATE("'2018-03'!I",TEXT(MATCH($C21,'2018-03'!$C$2:$C$100,0)+1,0)))="",INDIRECT(CONCATENATE("'2018-02'!I",TEXT(MATCH($C21,'2018-02'!$C$2:$C$100,0)+1,0)))="",AND(INDIRECT(CONCATENATE("'2018-03'!I",TEXT(MATCH($C21,'2018-03'!$C$2:$C$100,0)+1,0)))="",INDIRECT(CONCATENATE("'2018-02'!I",TEXT(MATCH($C21,'2018-02'!$C$2:$C$100,0)+1,0)))="")),"Н/Д",INDIRECT(CONCATENATE("'2018-03'!I",TEXT(MATCH($C21,'2018-03'!$C$2:$C$100,0)+1,0)))-INDIRECT(CONCATENATE("'2018-02'!I",TEXT(MATCH($C21,'2018-02'!$C$2:$C$100,0)+1,0))))</f>
        <v>455998115.52999997</v>
      </c>
      <c r="J21" s="17" t="str">
        <f ca="1">IF(OR(INDIRECT(CONCATENATE("'2018-03'!J",TEXT(MATCH($C21,'2018-03'!$C$2:$C$100,0)+1,0)))="",INDIRECT(CONCATENATE("'2018-02'!J",TEXT(MATCH($C21,'2018-02'!$C$2:$C$100,0)+1,0)))="",AND(INDIRECT(CONCATENATE("'2018-03'!J",TEXT(MATCH($C21,'2018-03'!$C$2:$C$100,0)+1,0)))="",INDIRECT(CONCATENATE("'2018-02'!J",TEXT(MATCH($C21,'2018-02'!$C$2:$C$100,0)+1,0)))="")),"Н/Д",INDIRECT(CONCATENATE("'2018-03'!J",TEXT(MATCH($C21,'2018-03'!$C$2:$C$100,0)+1,0)))-INDIRECT(CONCATENATE("'2018-02'!J",TEXT(MATCH($C21,'2018-02'!$C$2:$C$100,0)+1,0))))</f>
        <v>Н/Д</v>
      </c>
      <c r="K21" s="17">
        <f ca="1">IF(OR(INDIRECT(CONCATENATE("'2018-03'!K",TEXT(MATCH($C21,'2018-03'!$C$2:$C$100,0)+1,0)))="",INDIRECT(CONCATENATE("'2018-02'!K",TEXT(MATCH($C21,'2018-02'!$C$2:$C$100,0)+1,0)))="",AND(INDIRECT(CONCATENATE("'2018-03'!K",TEXT(MATCH($C21,'2018-03'!$C$2:$C$100,0)+1,0)))="",INDIRECT(CONCATENATE("'2018-02'!K",TEXT(MATCH($C21,'2018-02'!$C$2:$C$100,0)+1,0)))="")),"Н/Д",INDIRECT(CONCATENATE("'2018-03'!K",TEXT(MATCH($C21,'2018-03'!$C$2:$C$100,0)+1,0)))-INDIRECT(CONCATENATE("'2018-02'!K",TEXT(MATCH($C21,'2018-02'!$C$2:$C$100,0)+1,0))))</f>
        <v>49321293.729999989</v>
      </c>
      <c r="L21" s="17">
        <f ca="1">IF(OR(INDIRECT(CONCATENATE("'2018-03'!L",TEXT(MATCH($C21,'2018-03'!$C$2:$C$100,0)+1,0)))="",INDIRECT(CONCATENATE("'2018-02'!L",TEXT(MATCH($C21,'2018-02'!$C$2:$C$100,0)+1,0)))="",AND(INDIRECT(CONCATENATE("'2018-03'!L",TEXT(MATCH($C21,'2018-03'!$C$2:$C$100,0)+1,0)))="",INDIRECT(CONCATENATE("'2018-02'!L",TEXT(MATCH($C21,'2018-02'!$C$2:$C$100,0)+1,0)))="")),"Н/Д",INDIRECT(CONCATENATE("'2018-03'!L",TEXT(MATCH($C21,'2018-03'!$C$2:$C$100,0)+1,0)))-INDIRECT(CONCATENATE("'2018-02'!L",TEXT(MATCH($C21,'2018-02'!$C$2:$C$100,0)+1,0))))</f>
        <v>158074467.79999998</v>
      </c>
      <c r="M21" s="17">
        <f ca="1">IF(OR(INDIRECT(CONCATENATE("'2018-03'!M",TEXT(MATCH($C21,'2018-03'!$C$2:$C$100,0)+1,0)))="",INDIRECT(CONCATENATE("'2018-02'!M",TEXT(MATCH($C21,'2018-02'!$C$2:$C$100,0)+1,0)))="",AND(INDIRECT(CONCATENATE("'2018-03'!M",TEXT(MATCH($C21,'2018-03'!$C$2:$C$100,0)+1,0)))="",INDIRECT(CONCATENATE("'2018-02'!M",TEXT(MATCH($C21,'2018-02'!$C$2:$C$100,0)+1,0)))="")),"Н/Д",INDIRECT(CONCATENATE("'2018-03'!M",TEXT(MATCH($C21,'2018-03'!$C$2:$C$100,0)+1,0)))-INDIRECT(CONCATENATE("'2018-02'!M",TEXT(MATCH($C21,'2018-02'!$C$2:$C$100,0)+1,0))))</f>
        <v>727314.41999999993</v>
      </c>
      <c r="N21" s="17">
        <f ca="1">IF(OR(INDIRECT(CONCATENATE("'2018-03'!N",TEXT(MATCH($C21,'2018-03'!$C$2:$C$100,0)+1,0)))="",INDIRECT(CONCATENATE("'2018-02'!N",TEXT(MATCH($C21,'2018-02'!$C$2:$C$100,0)+1,0)))="",AND(INDIRECT(CONCATENATE("'2018-03'!N",TEXT(MATCH($C21,'2018-03'!$C$2:$C$100,0)+1,0)))="",INDIRECT(CONCATENATE("'2018-02'!N",TEXT(MATCH($C21,'2018-02'!$C$2:$C$100,0)+1,0)))="")),"Н/Д",INDIRECT(CONCATENATE("'2018-03'!N",TEXT(MATCH($C21,'2018-03'!$C$2:$C$100,0)+1,0)))-INDIRECT(CONCATENATE("'2018-02'!NE",TEXT(MATCH($C21,'2018-02'!$C$2:$C$100,0)+1,0))))</f>
        <v>24335186.52</v>
      </c>
      <c r="O21" s="17">
        <f ca="1">IF(OR(INDIRECT(CONCATENATE("'2018-03'!O",TEXT(MATCH($C21,'2018-03'!$C$2:$C$100,0)+1,0)))="",INDIRECT(CONCATENATE("'2018-02'!O",TEXT(MATCH($C21,'2018-02'!$C$2:$C$100,0)+1,0)))="",AND(INDIRECT(CONCATENATE("'2018-03'!O",TEXT(MATCH($C21,'2018-03'!$C$2:$C$100,0)+1,0)))="",INDIRECT(CONCATENATE("'2018-02'!O",TEXT(MATCH($C21,'2018-02'!$C$2:$C$100,0)+1,0)))="")),"Н/Д",INDIRECT(CONCATENATE("'2018-03'!O",TEXT(MATCH($C21,'2018-03'!$C$2:$C$100,0)+1,0)))-INDIRECT(CONCATENATE("'2018-02'!O",TEXT(MATCH($C21,'2018-02'!$C$2:$C$100,0)+1,0))))</f>
        <v>-16931.64</v>
      </c>
      <c r="P21" s="17">
        <f ca="1">IF(OR(INDIRECT(CONCATENATE("'2018-03'!P",TEXT(MATCH($C21,'2018-03'!$C$2:$C$100,0)+1,0)))="",INDIRECT(CONCATENATE("'2018-02'!P",TEXT(MATCH($C21,'2018-02'!$C$2:$C$100,0)+1,0)))="",AND(INDIRECT(CONCATENATE("'2018-03'!P",TEXT(MATCH($C21,'2018-03'!$C$2:$C$100,0)+1,0)))="",INDIRECT(CONCATENATE("'2018-02'!P",TEXT(MATCH($C21,'2018-02'!$C$2:$C$100,0)+1,0)))="")),"Н/Д",INDIRECT(CONCATENATE("'2018-03'!P",TEXT(MATCH($C21,'2018-03'!$C$2:$C$100,0)+1,0)))-INDIRECT(CONCATENATE("'2018-02'!P",TEXT(MATCH($C21,'2018-02'!$C$2:$C$100,0)+1,0))))</f>
        <v>24252327.189999998</v>
      </c>
      <c r="Q21" s="17">
        <f ca="1">IF(OR(INDIRECT(CONCATENATE("'2018-03'!Q",TEXT(MATCH($C21,'2018-03'!$C$2:$C$100,0)+1,0)))="",INDIRECT(CONCATENATE("'2018-02'!Q",TEXT(MATCH($C21,'2018-02'!$C$2:$C$100,0)+1,0)))="",AND(INDIRECT(CONCATENATE("'2018-03'!Q",TEXT(MATCH($C21,'2018-03'!$C$2:$C$100,0)+1,0)))="",INDIRECT(CONCATENATE("'2018-02'!Q",TEXT(MATCH($C21,'2018-02'!$C$2:$C$100,0)+1,0)))="")),"Н/Д",INDIRECT(CONCATENATE("'2018-03'!Q",TEXT(MATCH($C21,'2018-03'!$C$2:$C$100,0)+1,0)))-INDIRECT(CONCATENATE("'2018-02'!Q",TEXT(MATCH($C21,'2018-02'!$C$2:$C$100,0)+1,0))))</f>
        <v>5043850.8</v>
      </c>
      <c r="R21" s="17">
        <f ca="1">IF(OR(INDIRECT(CONCATENATE("'2018-03'!R",TEXT(MATCH($C21,'2018-03'!$C$2:$C$100,0)+1,0)))="",INDIRECT(CONCATENATE("'2018-02'!R",TEXT(MATCH($C21,'2018-02'!$C$2:$C$100,0)+1,0)))="",AND(INDIRECT(CONCATENATE("'2018-03'!R",TEXT(MATCH($C21,'2018-03'!$C$2:$C$100,0)+1,0)))="",INDIRECT(CONCATENATE("'2018-02'!R",TEXT(MATCH($C21,'2018-02'!$C$2:$C$100,0)+1,0)))="")),"Н/Д",INDIRECT(CONCATENATE("'2018-03'!R",TEXT(MATCH($C21,'2018-03'!$C$2:$C$100,0)+1,0)))-INDIRECT(CONCATENATE("'2018-02'!R",TEXT(MATCH($C21,'2018-02'!$C$2:$C$100,0)+1,0))))</f>
        <v>37994620.009999998</v>
      </c>
      <c r="S21" s="17">
        <f ca="1">IF(OR(INDIRECT(CONCATENATE("'2018-03'!S",TEXT(MATCH($C21,'2018-03'!$C$2:$C$100,0)+1,0)))="",INDIRECT(CONCATENATE("'2018-02'!S",TEXT(MATCH($C21,'2018-02'!$C$2:$C$100,0)+1,0)))="",AND(INDIRECT(CONCATENATE("'2018-03'!S",TEXT(MATCH($C21,'2018-03'!$C$2:$C$100,0)+1,0)))="",INDIRECT(CONCATENATE("'2018-02'!S",TEXT(MATCH($C21,'2018-02'!$C$2:$C$100,0)+1,0)))="")),"Н/Д",INDIRECT(CONCATENATE("'2018-03'!S",TEXT(MATCH($C21,'2018-03'!$C$2:$C$100,0)+1,0)))-INDIRECT(CONCATENATE("'2018-02'!S",TEXT(MATCH($C21,'2018-02'!$C$2:$C$100,0)+1,0))))</f>
        <v>10000</v>
      </c>
      <c r="T21" s="17">
        <f ca="1">IF(OR(INDIRECT(CONCATENATE("'2018-03'!T",TEXT(MATCH($C21,'2018-03'!$C$2:$C$100,0)+1,0)))="",INDIRECT(CONCATENATE("'2018-02'!T",TEXT(MATCH($C21,'2018-02'!$C$2:$C$100,0)+1,0)))="",AND(INDIRECT(CONCATENATE("'2018-03'!T",TEXT(MATCH($C21,'2018-03'!$C$2:$C$100,0)+1,0)))="",INDIRECT(CONCATENATE("'2018-02'!T",TEXT(MATCH($C21,'2018-02'!$C$2:$C$100,0)+1,0)))="")),"Н/Д",INDIRECT(CONCATENATE("'2018-03'!T",TEXT(MATCH($C21,'2018-03'!$C$2:$C$100,0)+1,0)))-INDIRECT(CONCATENATE("'2018-02'!T",TEXT(MATCH($C21,'2018-02'!$C$2:$C$100,0)+1,0))))</f>
        <v>23036686.680000003</v>
      </c>
      <c r="U21" s="17">
        <f ca="1">IF(OR(INDIRECT(CONCATENATE("'2018-03'!U",TEXT(MATCH($C21,'2018-03'!$C$2:$C$100,0)+1,0)))="",INDIRECT(CONCATENATE("'2018-02'!U",TEXT(MATCH($C21,'2018-02'!$C$2:$C$100,0)+1,0)))="",AND(INDIRECT(CONCATENATE("'2018-03'!U",TEXT(MATCH($C21,'2018-03'!$C$2:$C$100,0)+1,0)))="",INDIRECT(CONCATENATE("'2018-02'!U",TEXT(MATCH($C21,'2018-02'!$C$2:$C$100,0)+1,0)))="")),"Н/Д",INDIRECT(CONCATENATE("'2018-03'!U",TEXT(MATCH($C21,'2018-03'!$C$2:$C$100,0)+1,0)))-INDIRECT(CONCATENATE("'2018-02'!U",TEXT(MATCH($C21,'2018-02'!$C$2:$C$100,0)+1,0))))</f>
        <v>709308.57</v>
      </c>
      <c r="V21" s="17">
        <f ca="1">IF(OR(INDIRECT(CONCATENATE("'2018-03'!V",TEXT(MATCH($C21,'2018-03'!$C$2:$C$100,0)+1,0)))="",INDIRECT(CONCATENATE("'2018-02'!V",TEXT(MATCH($C21,'2018-02'!$C$2:$C$100,0)+1,0)))="",AND(INDIRECT(CONCATENATE("'2018-03'!V",TEXT(MATCH($C21,'2018-03'!$C$2:$C$100,0)+1,0)))="",INDIRECT(CONCATENATE("'2018-02'!V",TEXT(MATCH($C21,'2018-02'!$C$2:$C$100,0)+1,0)))="")),"Н/Д",INDIRECT(CONCATENATE("'2018-03'!V",TEXT(MATCH($C21,'2018-03'!$C$2:$C$100,0)+1,0)))-INDIRECT(CONCATENATE("'2018-02'!V",TEXT(MATCH($C21,'2018-02'!$C$2:$C$100,0)+1,0))))</f>
        <v>530860376.57999992</v>
      </c>
      <c r="W21" s="17">
        <f ca="1">IF(OR(INDIRECT(CONCATENATE("'2018-03'!W",TEXT(MATCH($C21,'2018-03'!$C$2:$C$100,0)+1,0)))="",INDIRECT(CONCATENATE("'2018-02'!W",TEXT(MATCH($C21,'2018-02'!$C$2:$C$100,0)+1,0)))="",AND(INDIRECT(CONCATENATE("'2018-03'!W",TEXT(MATCH($C21,'2018-03'!$C$2:$C$100,0)+1,0)))="",INDIRECT(CONCATENATE("'2018-02'!W",TEXT(MATCH($C21,'2018-02'!$C$2:$C$100,0)+1,0)))="")),"Н/Д",INDIRECT(CONCATENATE("'2018-03'!W",TEXT(MATCH($C21,'2018-03'!$C$2:$C$100,0)+1,0)))-INDIRECT(CONCATENATE("'2018-02'!W",TEXT(MATCH($C21,'2018-02'!$C$2:$C$100,0)+1,0))))</f>
        <v>5685575180.4399996</v>
      </c>
    </row>
    <row r="22" spans="1:23" x14ac:dyDescent="0.25">
      <c r="A22" s="2" t="s">
        <v>34</v>
      </c>
      <c r="B22" s="2" t="s">
        <v>43</v>
      </c>
      <c r="C22" s="15">
        <v>92000000</v>
      </c>
      <c r="D22" s="2" t="s">
        <v>206</v>
      </c>
      <c r="E22" s="17">
        <f ca="1">IF(OR(INDIRECT(CONCATENATE("'2018-03'!E",TEXT(MATCH($C22,'2018-03'!$C$2:$C$100,0)+1,0)))="",INDIRECT(CONCATENATE("'2018-02'!E",TEXT(MATCH($C22,'2018-02'!$C$2:$C$100,0)+1,0)))="",AND(INDIRECT(CONCATENATE("'2018-03'!E",TEXT(MATCH($C22,'2018-03'!$C$2:$C$100,0)+1,0)))="",INDIRECT(CONCATENATE("'2018-02'!E",TEXT(MATCH($C22,'2018-02'!$C$2:$C$100,0)+1,0)))="")),"Н/Д",INDIRECT(CONCATENATE("'2018-03'!E",TEXT(MATCH($C22,'2018-03'!$C$2:$C$100,0)+1,0)))-INDIRECT(CONCATENATE("'2018-02'!E",TEXT(MATCH($C22,'2018-02'!$C$2:$C$100,0)+1,0))))</f>
        <v>13332693895.039999</v>
      </c>
      <c r="F22" s="17">
        <f ca="1">IF(OR(INDIRECT(CONCATENATE("'2018-03'!F",TEXT(MATCH($C22,'2018-03'!$C$2:$C$100,0)+1,0)))="",INDIRECT(CONCATENATE("'2018-02'!F",TEXT(MATCH($C22,'2018-02'!$C$2:$C$100,0)+1,0)))="",AND(INDIRECT(CONCATENATE("'2018-03'!F",TEXT(MATCH($C22,'2018-03'!$C$2:$C$100,0)+1,0)))="",INDIRECT(CONCATENATE("'2018-02'!F",TEXT(MATCH($C22,'2018-02'!$C$2:$C$100,0)+1,0)))="")),"Н/Д",INDIRECT(CONCATENATE("'2018-03'!F",TEXT(MATCH($C22,'2018-03'!$C$2:$C$100,0)+1,0)))-INDIRECT(CONCATENATE("'2018-02'!F",TEXT(MATCH($C22,'2018-02'!$C$2:$C$100,0)+1,0))))</f>
        <v>12640947465.349998</v>
      </c>
      <c r="G22" s="17">
        <f ca="1">IF(OR(INDIRECT(CONCATENATE("'2018-03'!G",TEXT(MATCH($C22,'2018-03'!$C$2:$C$100,0)+1,0)))="",INDIRECT(CONCATENATE("'2018-02'!G",TEXT(MATCH($C22,'2018-02'!$C$2:$C$100,0)+1,0)))="",AND(INDIRECT(CONCATENATE("'2018-03'!G",TEXT(MATCH($C22,'2018-03'!$C$2:$C$100,0)+1,0)))="",INDIRECT(CONCATENATE("'2018-02'!G",TEXT(MATCH($C22,'2018-02'!$C$2:$C$100,0)+1,0)))="")),"Н/Д",INDIRECT(CONCATENATE("'2018-03'!G",TEXT(MATCH($C22,'2018-03'!$C$2:$C$100,0)+1,0)))-INDIRECT(CONCATENATE("'2018-02'!G",TEXT(MATCH($C22,'2018-02'!$C$2:$C$100,0)+1,0))))</f>
        <v>1744194457.2299998</v>
      </c>
      <c r="H22" s="17">
        <f ca="1">IF(OR(INDIRECT(CONCATENATE("'2018-03'!H",TEXT(MATCH($C22,'2018-03'!$C$2:$C$100,0)+1,0)))="",INDIRECT(CONCATENATE("'2018-02'!H",TEXT(MATCH($C22,'2018-02'!$C$2:$C$100,0)+1,0)))="",AND(INDIRECT(CONCATENATE("'2018-03'!H",TEXT(MATCH($C22,'2018-03'!$C$2:$C$100,0)+1,0)))="",INDIRECT(CONCATENATE("'2018-02'!H",TEXT(MATCH($C22,'2018-02'!$C$2:$C$100,0)+1,0)))="")),"Н/Д",INDIRECT(CONCATENATE("'2018-03'!H",TEXT(MATCH($C22,'2018-03'!$C$2:$C$100,0)+1,0)))-INDIRECT(CONCATENATE("'2018-02'!H",TEXT(MATCH($C22,'2018-02'!$C$2:$C$100,0)+1,0))))</f>
        <v>6491230184.1800003</v>
      </c>
      <c r="I22" s="17">
        <f ca="1">IF(OR(INDIRECT(CONCATENATE("'2018-03'!I",TEXT(MATCH($C22,'2018-03'!$C$2:$C$100,0)+1,0)))="",INDIRECT(CONCATENATE("'2018-02'!I",TEXT(MATCH($C22,'2018-02'!$C$2:$C$100,0)+1,0)))="",AND(INDIRECT(CONCATENATE("'2018-03'!I",TEXT(MATCH($C22,'2018-03'!$C$2:$C$100,0)+1,0)))="",INDIRECT(CONCATENATE("'2018-02'!I",TEXT(MATCH($C22,'2018-02'!$C$2:$C$100,0)+1,0)))="")),"Н/Д",INDIRECT(CONCATENATE("'2018-03'!I",TEXT(MATCH($C22,'2018-03'!$C$2:$C$100,0)+1,0)))-INDIRECT(CONCATENATE("'2018-02'!I",TEXT(MATCH($C22,'2018-02'!$C$2:$C$100,0)+1,0))))</f>
        <v>1557554737.7799997</v>
      </c>
      <c r="J22" s="17" t="str">
        <f ca="1">IF(OR(INDIRECT(CONCATENATE("'2018-03'!J",TEXT(MATCH($C22,'2018-03'!$C$2:$C$100,0)+1,0)))="",INDIRECT(CONCATENATE("'2018-02'!J",TEXT(MATCH($C22,'2018-02'!$C$2:$C$100,0)+1,0)))="",AND(INDIRECT(CONCATENATE("'2018-03'!J",TEXT(MATCH($C22,'2018-03'!$C$2:$C$100,0)+1,0)))="",INDIRECT(CONCATENATE("'2018-02'!J",TEXT(MATCH($C22,'2018-02'!$C$2:$C$100,0)+1,0)))="")),"Н/Д",INDIRECT(CONCATENATE("'2018-03'!J",TEXT(MATCH($C22,'2018-03'!$C$2:$C$100,0)+1,0)))-INDIRECT(CONCATENATE("'2018-02'!J",TEXT(MATCH($C22,'2018-02'!$C$2:$C$100,0)+1,0))))</f>
        <v>Н/Д</v>
      </c>
      <c r="K22" s="17">
        <f ca="1">IF(OR(INDIRECT(CONCATENATE("'2018-03'!K",TEXT(MATCH($C22,'2018-03'!$C$2:$C$100,0)+1,0)))="",INDIRECT(CONCATENATE("'2018-02'!K",TEXT(MATCH($C22,'2018-02'!$C$2:$C$100,0)+1,0)))="",AND(INDIRECT(CONCATENATE("'2018-03'!K",TEXT(MATCH($C22,'2018-03'!$C$2:$C$100,0)+1,0)))="",INDIRECT(CONCATENATE("'2018-02'!K",TEXT(MATCH($C22,'2018-02'!$C$2:$C$100,0)+1,0)))="")),"Н/Д",INDIRECT(CONCATENATE("'2018-03'!K",TEXT(MATCH($C22,'2018-03'!$C$2:$C$100,0)+1,0)))-INDIRECT(CONCATENATE("'2018-02'!K",TEXT(MATCH($C22,'2018-02'!$C$2:$C$100,0)+1,0))))</f>
        <v>377777398.37</v>
      </c>
      <c r="L22" s="17">
        <f ca="1">IF(OR(INDIRECT(CONCATENATE("'2018-03'!L",TEXT(MATCH($C22,'2018-03'!$C$2:$C$100,0)+1,0)))="",INDIRECT(CONCATENATE("'2018-02'!L",TEXT(MATCH($C22,'2018-02'!$C$2:$C$100,0)+1,0)))="",AND(INDIRECT(CONCATENATE("'2018-03'!L",TEXT(MATCH($C22,'2018-03'!$C$2:$C$100,0)+1,0)))="",INDIRECT(CONCATENATE("'2018-02'!L",TEXT(MATCH($C22,'2018-02'!$C$2:$C$100,0)+1,0)))="")),"Н/Д",INDIRECT(CONCATENATE("'2018-03'!L",TEXT(MATCH($C22,'2018-03'!$C$2:$C$100,0)+1,0)))-INDIRECT(CONCATENATE("'2018-02'!L",TEXT(MATCH($C22,'2018-02'!$C$2:$C$100,0)+1,0))))</f>
        <v>1575906145</v>
      </c>
      <c r="M22" s="17">
        <f ca="1">IF(OR(INDIRECT(CONCATENATE("'2018-03'!M",TEXT(MATCH($C22,'2018-03'!$C$2:$C$100,0)+1,0)))="",INDIRECT(CONCATENATE("'2018-02'!M",TEXT(MATCH($C22,'2018-02'!$C$2:$C$100,0)+1,0)))="",AND(INDIRECT(CONCATENATE("'2018-03'!M",TEXT(MATCH($C22,'2018-03'!$C$2:$C$100,0)+1,0)))="",INDIRECT(CONCATENATE("'2018-02'!M",TEXT(MATCH($C22,'2018-02'!$C$2:$C$100,0)+1,0)))="")),"Н/Д",INDIRECT(CONCATENATE("'2018-03'!M",TEXT(MATCH($C22,'2018-03'!$C$2:$C$100,0)+1,0)))-INDIRECT(CONCATENATE("'2018-02'!M",TEXT(MATCH($C22,'2018-02'!$C$2:$C$100,0)+1,0))))</f>
        <v>2818126.4000000004</v>
      </c>
      <c r="N22" s="17">
        <f ca="1">IF(OR(INDIRECT(CONCATENATE("'2018-03'!N",TEXT(MATCH($C22,'2018-03'!$C$2:$C$100,0)+1,0)))="",INDIRECT(CONCATENATE("'2018-02'!N",TEXT(MATCH($C22,'2018-02'!$C$2:$C$100,0)+1,0)))="",AND(INDIRECT(CONCATENATE("'2018-03'!N",TEXT(MATCH($C22,'2018-03'!$C$2:$C$100,0)+1,0)))="",INDIRECT(CONCATENATE("'2018-02'!N",TEXT(MATCH($C22,'2018-02'!$C$2:$C$100,0)+1,0)))="")),"Н/Д",INDIRECT(CONCATENATE("'2018-03'!N",TEXT(MATCH($C22,'2018-03'!$C$2:$C$100,0)+1,0)))-INDIRECT(CONCATENATE("'2018-02'!NE",TEXT(MATCH($C22,'2018-02'!$C$2:$C$100,0)+1,0))))</f>
        <v>204346780.68000001</v>
      </c>
      <c r="O22" s="17">
        <f ca="1">IF(OR(INDIRECT(CONCATENATE("'2018-03'!O",TEXT(MATCH($C22,'2018-03'!$C$2:$C$100,0)+1,0)))="",INDIRECT(CONCATENATE("'2018-02'!O",TEXT(MATCH($C22,'2018-02'!$C$2:$C$100,0)+1,0)))="",AND(INDIRECT(CONCATENATE("'2018-03'!O",TEXT(MATCH($C22,'2018-03'!$C$2:$C$100,0)+1,0)))="",INDIRECT(CONCATENATE("'2018-02'!O",TEXT(MATCH($C22,'2018-02'!$C$2:$C$100,0)+1,0)))="")),"Н/Д",INDIRECT(CONCATENATE("'2018-03'!O",TEXT(MATCH($C22,'2018-03'!$C$2:$C$100,0)+1,0)))-INDIRECT(CONCATENATE("'2018-02'!O",TEXT(MATCH($C22,'2018-02'!$C$2:$C$100,0)+1,0))))</f>
        <v>90764.270000000019</v>
      </c>
      <c r="P22" s="17">
        <f ca="1">IF(OR(INDIRECT(CONCATENATE("'2018-03'!P",TEXT(MATCH($C22,'2018-03'!$C$2:$C$100,0)+1,0)))="",INDIRECT(CONCATENATE("'2018-02'!P",TEXT(MATCH($C22,'2018-02'!$C$2:$C$100,0)+1,0)))="",AND(INDIRECT(CONCATENATE("'2018-03'!P",TEXT(MATCH($C22,'2018-03'!$C$2:$C$100,0)+1,0)))="",INDIRECT(CONCATENATE("'2018-02'!P",TEXT(MATCH($C22,'2018-02'!$C$2:$C$100,0)+1,0)))="")),"Н/Д",INDIRECT(CONCATENATE("'2018-03'!P",TEXT(MATCH($C22,'2018-03'!$C$2:$C$100,0)+1,0)))-INDIRECT(CONCATENATE("'2018-02'!P",TEXT(MATCH($C22,'2018-02'!$C$2:$C$100,0)+1,0))))</f>
        <v>233722317.34999996</v>
      </c>
      <c r="Q22" s="17">
        <f ca="1">IF(OR(INDIRECT(CONCATENATE("'2018-03'!Q",TEXT(MATCH($C22,'2018-03'!$C$2:$C$100,0)+1,0)))="",INDIRECT(CONCATENATE("'2018-02'!Q",TEXT(MATCH($C22,'2018-02'!$C$2:$C$100,0)+1,0)))="",AND(INDIRECT(CONCATENATE("'2018-03'!Q",TEXT(MATCH($C22,'2018-03'!$C$2:$C$100,0)+1,0)))="",INDIRECT(CONCATENATE("'2018-02'!Q",TEXT(MATCH($C22,'2018-02'!$C$2:$C$100,0)+1,0)))="")),"Н/Д",INDIRECT(CONCATENATE("'2018-03'!Q",TEXT(MATCH($C22,'2018-03'!$C$2:$C$100,0)+1,0)))-INDIRECT(CONCATENATE("'2018-02'!Q",TEXT(MATCH($C22,'2018-02'!$C$2:$C$100,0)+1,0))))</f>
        <v>65073301.659999996</v>
      </c>
      <c r="R22" s="17">
        <f ca="1">IF(OR(INDIRECT(CONCATENATE("'2018-03'!R",TEXT(MATCH($C22,'2018-03'!$C$2:$C$100,0)+1,0)))="",INDIRECT(CONCATENATE("'2018-02'!R",TEXT(MATCH($C22,'2018-02'!$C$2:$C$100,0)+1,0)))="",AND(INDIRECT(CONCATENATE("'2018-03'!R",TEXT(MATCH($C22,'2018-03'!$C$2:$C$100,0)+1,0)))="",INDIRECT(CONCATENATE("'2018-02'!R",TEXT(MATCH($C22,'2018-02'!$C$2:$C$100,0)+1,0)))="")),"Н/Д",INDIRECT(CONCATENATE("'2018-03'!R",TEXT(MATCH($C22,'2018-03'!$C$2:$C$100,0)+1,0)))-INDIRECT(CONCATENATE("'2018-02'!R",TEXT(MATCH($C22,'2018-02'!$C$2:$C$100,0)+1,0))))</f>
        <v>58525915.629999995</v>
      </c>
      <c r="S22" s="17">
        <f ca="1">IF(OR(INDIRECT(CONCATENATE("'2018-03'!S",TEXT(MATCH($C22,'2018-03'!$C$2:$C$100,0)+1,0)))="",INDIRECT(CONCATENATE("'2018-02'!S",TEXT(MATCH($C22,'2018-02'!$C$2:$C$100,0)+1,0)))="",AND(INDIRECT(CONCATENATE("'2018-03'!S",TEXT(MATCH($C22,'2018-03'!$C$2:$C$100,0)+1,0)))="",INDIRECT(CONCATENATE("'2018-02'!S",TEXT(MATCH($C22,'2018-02'!$C$2:$C$100,0)+1,0)))="")),"Н/Д",INDIRECT(CONCATENATE("'2018-03'!S",TEXT(MATCH($C22,'2018-03'!$C$2:$C$100,0)+1,0)))-INDIRECT(CONCATENATE("'2018-02'!S",TEXT(MATCH($C22,'2018-02'!$C$2:$C$100,0)+1,0))))</f>
        <v>109040</v>
      </c>
      <c r="T22" s="17">
        <f ca="1">IF(OR(INDIRECT(CONCATENATE("'2018-03'!T",TEXT(MATCH($C22,'2018-03'!$C$2:$C$100,0)+1,0)))="",INDIRECT(CONCATENATE("'2018-02'!T",TEXT(MATCH($C22,'2018-02'!$C$2:$C$100,0)+1,0)))="",AND(INDIRECT(CONCATENATE("'2018-03'!T",TEXT(MATCH($C22,'2018-03'!$C$2:$C$100,0)+1,0)))="",INDIRECT(CONCATENATE("'2018-02'!T",TEXT(MATCH($C22,'2018-02'!$C$2:$C$100,0)+1,0)))="")),"Н/Д",INDIRECT(CONCATENATE("'2018-03'!T",TEXT(MATCH($C22,'2018-03'!$C$2:$C$100,0)+1,0)))-INDIRECT(CONCATENATE("'2018-02'!T",TEXT(MATCH($C22,'2018-02'!$C$2:$C$100,0)+1,0))))</f>
        <v>216043956.24000001</v>
      </c>
      <c r="U22" s="17">
        <f ca="1">IF(OR(INDIRECT(CONCATENATE("'2018-03'!U",TEXT(MATCH($C22,'2018-03'!$C$2:$C$100,0)+1,0)))="",INDIRECT(CONCATENATE("'2018-02'!U",TEXT(MATCH($C22,'2018-02'!$C$2:$C$100,0)+1,0)))="",AND(INDIRECT(CONCATENATE("'2018-03'!U",TEXT(MATCH($C22,'2018-03'!$C$2:$C$100,0)+1,0)))="",INDIRECT(CONCATENATE("'2018-02'!U",TEXT(MATCH($C22,'2018-02'!$C$2:$C$100,0)+1,0)))="")),"Н/Д",INDIRECT(CONCATENATE("'2018-03'!U",TEXT(MATCH($C22,'2018-03'!$C$2:$C$100,0)+1,0)))-INDIRECT(CONCATENATE("'2018-02'!U",TEXT(MATCH($C22,'2018-02'!$C$2:$C$100,0)+1,0))))</f>
        <v>69280175.25999999</v>
      </c>
      <c r="V22" s="17">
        <f ca="1">IF(OR(INDIRECT(CONCATENATE("'2018-03'!V",TEXT(MATCH($C22,'2018-03'!$C$2:$C$100,0)+1,0)))="",INDIRECT(CONCATENATE("'2018-02'!V",TEXT(MATCH($C22,'2018-02'!$C$2:$C$100,0)+1,0)))="",AND(INDIRECT(CONCATENATE("'2018-03'!V",TEXT(MATCH($C22,'2018-03'!$C$2:$C$100,0)+1,0)))="",INDIRECT(CONCATENATE("'2018-02'!V",TEXT(MATCH($C22,'2018-02'!$C$2:$C$100,0)+1,0)))="")),"Н/Д",INDIRECT(CONCATENATE("'2018-03'!V",TEXT(MATCH($C22,'2018-03'!$C$2:$C$100,0)+1,0)))-INDIRECT(CONCATENATE("'2018-02'!V",TEXT(MATCH($C22,'2018-02'!$C$2:$C$100,0)+1,0))))</f>
        <v>691746429.68999994</v>
      </c>
      <c r="W22" s="17">
        <f ca="1">IF(OR(INDIRECT(CONCATENATE("'2018-03'!W",TEXT(MATCH($C22,'2018-03'!$C$2:$C$100,0)+1,0)))="",INDIRECT(CONCATENATE("'2018-02'!W",TEXT(MATCH($C22,'2018-02'!$C$2:$C$100,0)+1,0)))="",AND(INDIRECT(CONCATENATE("'2018-03'!W",TEXT(MATCH($C22,'2018-03'!$C$2:$C$100,0)+1,0)))="",INDIRECT(CONCATENATE("'2018-02'!W",TEXT(MATCH($C22,'2018-02'!$C$2:$C$100,0)+1,0)))="")),"Н/Д",INDIRECT(CONCATENATE("'2018-03'!W",TEXT(MATCH($C22,'2018-03'!$C$2:$C$100,0)+1,0)))-INDIRECT(CONCATENATE("'2018-02'!W",TEXT(MATCH($C22,'2018-02'!$C$2:$C$100,0)+1,0))))</f>
        <v>39176436808.379997</v>
      </c>
    </row>
    <row r="23" spans="1:23" x14ac:dyDescent="0.25">
      <c r="A23" s="2" t="s">
        <v>34</v>
      </c>
      <c r="B23" s="2" t="s">
        <v>44</v>
      </c>
      <c r="C23" s="15">
        <v>36000000</v>
      </c>
      <c r="D23" s="2" t="s">
        <v>206</v>
      </c>
      <c r="E23" s="17">
        <f ca="1">IF(OR(INDIRECT(CONCATENATE("'2018-03'!E",TEXT(MATCH($C23,'2018-03'!$C$2:$C$100,0)+1,0)))="",INDIRECT(CONCATENATE("'2018-02'!E",TEXT(MATCH($C23,'2018-02'!$C$2:$C$100,0)+1,0)))="",AND(INDIRECT(CONCATENATE("'2018-03'!E",TEXT(MATCH($C23,'2018-03'!$C$2:$C$100,0)+1,0)))="",INDIRECT(CONCATENATE("'2018-02'!E",TEXT(MATCH($C23,'2018-02'!$C$2:$C$100,0)+1,0)))="")),"Н/Д",INDIRECT(CONCATENATE("'2018-03'!E",TEXT(MATCH($C23,'2018-03'!$C$2:$C$100,0)+1,0)))-INDIRECT(CONCATENATE("'2018-02'!E",TEXT(MATCH($C23,'2018-02'!$C$2:$C$100,0)+1,0))))</f>
        <v>10354915615.289999</v>
      </c>
      <c r="F23" s="17">
        <f ca="1">IF(OR(INDIRECT(CONCATENATE("'2018-03'!F",TEXT(MATCH($C23,'2018-03'!$C$2:$C$100,0)+1,0)))="",INDIRECT(CONCATENATE("'2018-02'!F",TEXT(MATCH($C23,'2018-02'!$C$2:$C$100,0)+1,0)))="",AND(INDIRECT(CONCATENATE("'2018-03'!F",TEXT(MATCH($C23,'2018-03'!$C$2:$C$100,0)+1,0)))="",INDIRECT(CONCATENATE("'2018-02'!F",TEXT(MATCH($C23,'2018-02'!$C$2:$C$100,0)+1,0)))="")),"Н/Д",INDIRECT(CONCATENATE("'2018-03'!F",TEXT(MATCH($C23,'2018-03'!$C$2:$C$100,0)+1,0)))-INDIRECT(CONCATENATE("'2018-02'!F",TEXT(MATCH($C23,'2018-02'!$C$2:$C$100,0)+1,0))))</f>
        <v>9616242592.7000008</v>
      </c>
      <c r="G23" s="17">
        <f ca="1">IF(OR(INDIRECT(CONCATENATE("'2018-03'!G",TEXT(MATCH($C23,'2018-03'!$C$2:$C$100,0)+1,0)))="",INDIRECT(CONCATENATE("'2018-02'!G",TEXT(MATCH($C23,'2018-02'!$C$2:$C$100,0)+1,0)))="",AND(INDIRECT(CONCATENATE("'2018-03'!G",TEXT(MATCH($C23,'2018-03'!$C$2:$C$100,0)+1,0)))="",INDIRECT(CONCATENATE("'2018-02'!G",TEXT(MATCH($C23,'2018-02'!$C$2:$C$100,0)+1,0)))="")),"Н/Д",INDIRECT(CONCATENATE("'2018-03'!G",TEXT(MATCH($C23,'2018-03'!$C$2:$C$100,0)+1,0)))-INDIRECT(CONCATENATE("'2018-02'!G",TEXT(MATCH($C23,'2018-02'!$C$2:$C$100,0)+1,0))))</f>
        <v>2151773409.4200001</v>
      </c>
      <c r="H23" s="17">
        <f ca="1">IF(OR(INDIRECT(CONCATENATE("'2018-03'!H",TEXT(MATCH($C23,'2018-03'!$C$2:$C$100,0)+1,0)))="",INDIRECT(CONCATENATE("'2018-02'!H",TEXT(MATCH($C23,'2018-02'!$C$2:$C$100,0)+1,0)))="",AND(INDIRECT(CONCATENATE("'2018-03'!H",TEXT(MATCH($C23,'2018-03'!$C$2:$C$100,0)+1,0)))="",INDIRECT(CONCATENATE("'2018-02'!H",TEXT(MATCH($C23,'2018-02'!$C$2:$C$100,0)+1,0)))="")),"Н/Д",INDIRECT(CONCATENATE("'2018-03'!H",TEXT(MATCH($C23,'2018-03'!$C$2:$C$100,0)+1,0)))-INDIRECT(CONCATENATE("'2018-02'!H",TEXT(MATCH($C23,'2018-02'!$C$2:$C$100,0)+1,0))))</f>
        <v>4742961530.9200001</v>
      </c>
      <c r="I23" s="17">
        <f ca="1">IF(OR(INDIRECT(CONCATENATE("'2018-03'!I",TEXT(MATCH($C23,'2018-03'!$C$2:$C$100,0)+1,0)))="",INDIRECT(CONCATENATE("'2018-02'!I",TEXT(MATCH($C23,'2018-02'!$C$2:$C$100,0)+1,0)))="",AND(INDIRECT(CONCATENATE("'2018-03'!I",TEXT(MATCH($C23,'2018-03'!$C$2:$C$100,0)+1,0)))="",INDIRECT(CONCATENATE("'2018-02'!I",TEXT(MATCH($C23,'2018-02'!$C$2:$C$100,0)+1,0)))="")),"Н/Д",INDIRECT(CONCATENATE("'2018-03'!I",TEXT(MATCH($C23,'2018-03'!$C$2:$C$100,0)+1,0)))-INDIRECT(CONCATENATE("'2018-02'!I",TEXT(MATCH($C23,'2018-02'!$C$2:$C$100,0)+1,0))))</f>
        <v>812971519.4599998</v>
      </c>
      <c r="J23" s="17" t="str">
        <f ca="1">IF(OR(INDIRECT(CONCATENATE("'2018-03'!J",TEXT(MATCH($C23,'2018-03'!$C$2:$C$100,0)+1,0)))="",INDIRECT(CONCATENATE("'2018-02'!J",TEXT(MATCH($C23,'2018-02'!$C$2:$C$100,0)+1,0)))="",AND(INDIRECT(CONCATENATE("'2018-03'!J",TEXT(MATCH($C23,'2018-03'!$C$2:$C$100,0)+1,0)))="",INDIRECT(CONCATENATE("'2018-02'!J",TEXT(MATCH($C23,'2018-02'!$C$2:$C$100,0)+1,0)))="")),"Н/Д",INDIRECT(CONCATENATE("'2018-03'!J",TEXT(MATCH($C23,'2018-03'!$C$2:$C$100,0)+1,0)))-INDIRECT(CONCATENATE("'2018-02'!J",TEXT(MATCH($C23,'2018-02'!$C$2:$C$100,0)+1,0))))</f>
        <v>Н/Д</v>
      </c>
      <c r="K23" s="17">
        <f ca="1">IF(OR(INDIRECT(CONCATENATE("'2018-03'!K",TEXT(MATCH($C23,'2018-03'!$C$2:$C$100,0)+1,0)))="",INDIRECT(CONCATENATE("'2018-02'!K",TEXT(MATCH($C23,'2018-02'!$C$2:$C$100,0)+1,0)))="",AND(INDIRECT(CONCATENATE("'2018-03'!K",TEXT(MATCH($C23,'2018-03'!$C$2:$C$100,0)+1,0)))="",INDIRECT(CONCATENATE("'2018-02'!K",TEXT(MATCH($C23,'2018-02'!$C$2:$C$100,0)+1,0)))="")),"Н/Д",INDIRECT(CONCATENATE("'2018-03'!K",TEXT(MATCH($C23,'2018-03'!$C$2:$C$100,0)+1,0)))-INDIRECT(CONCATENATE("'2018-02'!K",TEXT(MATCH($C23,'2018-02'!$C$2:$C$100,0)+1,0))))</f>
        <v>288902242.43999994</v>
      </c>
      <c r="L23" s="17">
        <f ca="1">IF(OR(INDIRECT(CONCATENATE("'2018-03'!L",TEXT(MATCH($C23,'2018-03'!$C$2:$C$100,0)+1,0)))="",INDIRECT(CONCATENATE("'2018-02'!L",TEXT(MATCH($C23,'2018-02'!$C$2:$C$100,0)+1,0)))="",AND(INDIRECT(CONCATENATE("'2018-03'!L",TEXT(MATCH($C23,'2018-03'!$C$2:$C$100,0)+1,0)))="",INDIRECT(CONCATENATE("'2018-02'!L",TEXT(MATCH($C23,'2018-02'!$C$2:$C$100,0)+1,0)))="")),"Н/Д",INDIRECT(CONCATENATE("'2018-03'!L",TEXT(MATCH($C23,'2018-03'!$C$2:$C$100,0)+1,0)))-INDIRECT(CONCATENATE("'2018-02'!L",TEXT(MATCH($C23,'2018-02'!$C$2:$C$100,0)+1,0))))</f>
        <v>1003619209.9899999</v>
      </c>
      <c r="M23" s="17">
        <f ca="1">IF(OR(INDIRECT(CONCATENATE("'2018-03'!M",TEXT(MATCH($C23,'2018-03'!$C$2:$C$100,0)+1,0)))="",INDIRECT(CONCATENATE("'2018-02'!M",TEXT(MATCH($C23,'2018-02'!$C$2:$C$100,0)+1,0)))="",AND(INDIRECT(CONCATENATE("'2018-03'!M",TEXT(MATCH($C23,'2018-03'!$C$2:$C$100,0)+1,0)))="",INDIRECT(CONCATENATE("'2018-02'!M",TEXT(MATCH($C23,'2018-02'!$C$2:$C$100,0)+1,0)))="")),"Н/Д",INDIRECT(CONCATENATE("'2018-03'!M",TEXT(MATCH($C23,'2018-03'!$C$2:$C$100,0)+1,0)))-INDIRECT(CONCATENATE("'2018-02'!M",TEXT(MATCH($C23,'2018-02'!$C$2:$C$100,0)+1,0))))</f>
        <v>2391363.8899999997</v>
      </c>
      <c r="N23" s="17">
        <f ca="1">IF(OR(INDIRECT(CONCATENATE("'2018-03'!N",TEXT(MATCH($C23,'2018-03'!$C$2:$C$100,0)+1,0)))="",INDIRECT(CONCATENATE("'2018-02'!N",TEXT(MATCH($C23,'2018-02'!$C$2:$C$100,0)+1,0)))="",AND(INDIRECT(CONCATENATE("'2018-03'!N",TEXT(MATCH($C23,'2018-03'!$C$2:$C$100,0)+1,0)))="",INDIRECT(CONCATENATE("'2018-02'!N",TEXT(MATCH($C23,'2018-02'!$C$2:$C$100,0)+1,0)))="")),"Н/Д",INDIRECT(CONCATENATE("'2018-03'!N",TEXT(MATCH($C23,'2018-03'!$C$2:$C$100,0)+1,0)))-INDIRECT(CONCATENATE("'2018-02'!NE",TEXT(MATCH($C23,'2018-02'!$C$2:$C$100,0)+1,0))))</f>
        <v>146294272.66999999</v>
      </c>
      <c r="O23" s="17">
        <f ca="1">IF(OR(INDIRECT(CONCATENATE("'2018-03'!O",TEXT(MATCH($C23,'2018-03'!$C$2:$C$100,0)+1,0)))="",INDIRECT(CONCATENATE("'2018-02'!O",TEXT(MATCH($C23,'2018-02'!$C$2:$C$100,0)+1,0)))="",AND(INDIRECT(CONCATENATE("'2018-03'!O",TEXT(MATCH($C23,'2018-03'!$C$2:$C$100,0)+1,0)))="",INDIRECT(CONCATENATE("'2018-02'!O",TEXT(MATCH($C23,'2018-02'!$C$2:$C$100,0)+1,0)))="")),"Н/Д",INDIRECT(CONCATENATE("'2018-03'!O",TEXT(MATCH($C23,'2018-03'!$C$2:$C$100,0)+1,0)))-INDIRECT(CONCATENATE("'2018-02'!O",TEXT(MATCH($C23,'2018-02'!$C$2:$C$100,0)+1,0))))</f>
        <v>26005.599999999999</v>
      </c>
      <c r="P23" s="17">
        <f ca="1">IF(OR(INDIRECT(CONCATENATE("'2018-03'!P",TEXT(MATCH($C23,'2018-03'!$C$2:$C$100,0)+1,0)))="",INDIRECT(CONCATENATE("'2018-02'!P",TEXT(MATCH($C23,'2018-02'!$C$2:$C$100,0)+1,0)))="",AND(INDIRECT(CONCATENATE("'2018-03'!P",TEXT(MATCH($C23,'2018-03'!$C$2:$C$100,0)+1,0)))="",INDIRECT(CONCATENATE("'2018-02'!P",TEXT(MATCH($C23,'2018-02'!$C$2:$C$100,0)+1,0)))="")),"Н/Д",INDIRECT(CONCATENATE("'2018-03'!P",TEXT(MATCH($C23,'2018-03'!$C$2:$C$100,0)+1,0)))-INDIRECT(CONCATENATE("'2018-02'!P",TEXT(MATCH($C23,'2018-02'!$C$2:$C$100,0)+1,0))))</f>
        <v>199749028.07999998</v>
      </c>
      <c r="Q23" s="17">
        <f ca="1">IF(OR(INDIRECT(CONCATENATE("'2018-03'!Q",TEXT(MATCH($C23,'2018-03'!$C$2:$C$100,0)+1,0)))="",INDIRECT(CONCATENATE("'2018-02'!Q",TEXT(MATCH($C23,'2018-02'!$C$2:$C$100,0)+1,0)))="",AND(INDIRECT(CONCATENATE("'2018-03'!Q",TEXT(MATCH($C23,'2018-03'!$C$2:$C$100,0)+1,0)))="",INDIRECT(CONCATENATE("'2018-02'!Q",TEXT(MATCH($C23,'2018-02'!$C$2:$C$100,0)+1,0)))="")),"Н/Д",INDIRECT(CONCATENATE("'2018-03'!Q",TEXT(MATCH($C23,'2018-03'!$C$2:$C$100,0)+1,0)))-INDIRECT(CONCATENATE("'2018-02'!Q",TEXT(MATCH($C23,'2018-02'!$C$2:$C$100,0)+1,0))))</f>
        <v>47804160.329999998</v>
      </c>
      <c r="R23" s="17">
        <f ca="1">IF(OR(INDIRECT(CONCATENATE("'2018-03'!R",TEXT(MATCH($C23,'2018-03'!$C$2:$C$100,0)+1,0)))="",INDIRECT(CONCATENATE("'2018-02'!R",TEXT(MATCH($C23,'2018-02'!$C$2:$C$100,0)+1,0)))="",AND(INDIRECT(CONCATENATE("'2018-03'!R",TEXT(MATCH($C23,'2018-03'!$C$2:$C$100,0)+1,0)))="",INDIRECT(CONCATENATE("'2018-02'!R",TEXT(MATCH($C23,'2018-02'!$C$2:$C$100,0)+1,0)))="")),"Н/Д",INDIRECT(CONCATENATE("'2018-03'!R",TEXT(MATCH($C23,'2018-03'!$C$2:$C$100,0)+1,0)))-INDIRECT(CONCATENATE("'2018-02'!R",TEXT(MATCH($C23,'2018-02'!$C$2:$C$100,0)+1,0))))</f>
        <v>92450701.140000001</v>
      </c>
      <c r="S23" s="17">
        <f ca="1">IF(OR(INDIRECT(CONCATENATE("'2018-03'!S",TEXT(MATCH($C23,'2018-03'!$C$2:$C$100,0)+1,0)))="",INDIRECT(CONCATENATE("'2018-02'!S",TEXT(MATCH($C23,'2018-02'!$C$2:$C$100,0)+1,0)))="",AND(INDIRECT(CONCATENATE("'2018-03'!S",TEXT(MATCH($C23,'2018-03'!$C$2:$C$100,0)+1,0)))="",INDIRECT(CONCATENATE("'2018-02'!S",TEXT(MATCH($C23,'2018-02'!$C$2:$C$100,0)+1,0)))="")),"Н/Д",INDIRECT(CONCATENATE("'2018-03'!S",TEXT(MATCH($C23,'2018-03'!$C$2:$C$100,0)+1,0)))-INDIRECT(CONCATENATE("'2018-02'!S",TEXT(MATCH($C23,'2018-02'!$C$2:$C$100,0)+1,0))))</f>
        <v>174131.46000000002</v>
      </c>
      <c r="T23" s="17">
        <f ca="1">IF(OR(INDIRECT(CONCATENATE("'2018-03'!T",TEXT(MATCH($C23,'2018-03'!$C$2:$C$100,0)+1,0)))="",INDIRECT(CONCATENATE("'2018-02'!T",TEXT(MATCH($C23,'2018-02'!$C$2:$C$100,0)+1,0)))="",AND(INDIRECT(CONCATENATE("'2018-03'!T",TEXT(MATCH($C23,'2018-03'!$C$2:$C$100,0)+1,0)))="",INDIRECT(CONCATENATE("'2018-02'!T",TEXT(MATCH($C23,'2018-02'!$C$2:$C$100,0)+1,0)))="")),"Н/Д",INDIRECT(CONCATENATE("'2018-03'!T",TEXT(MATCH($C23,'2018-03'!$C$2:$C$100,0)+1,0)))-INDIRECT(CONCATENATE("'2018-02'!T",TEXT(MATCH($C23,'2018-02'!$C$2:$C$100,0)+1,0))))</f>
        <v>163501763.36000001</v>
      </c>
      <c r="U23" s="17">
        <f ca="1">IF(OR(INDIRECT(CONCATENATE("'2018-03'!U",TEXT(MATCH($C23,'2018-03'!$C$2:$C$100,0)+1,0)))="",INDIRECT(CONCATENATE("'2018-02'!U",TEXT(MATCH($C23,'2018-02'!$C$2:$C$100,0)+1,0)))="",AND(INDIRECT(CONCATENATE("'2018-03'!U",TEXT(MATCH($C23,'2018-03'!$C$2:$C$100,0)+1,0)))="",INDIRECT(CONCATENATE("'2018-02'!U",TEXT(MATCH($C23,'2018-02'!$C$2:$C$100,0)+1,0)))="")),"Н/Д",INDIRECT(CONCATENATE("'2018-03'!U",TEXT(MATCH($C23,'2018-03'!$C$2:$C$100,0)+1,0)))-INDIRECT(CONCATENATE("'2018-02'!U",TEXT(MATCH($C23,'2018-02'!$C$2:$C$100,0)+1,0))))</f>
        <v>6233507.96</v>
      </c>
      <c r="V23" s="17">
        <f ca="1">IF(OR(INDIRECT(CONCATENATE("'2018-03'!V",TEXT(MATCH($C23,'2018-03'!$C$2:$C$100,0)+1,0)))="",INDIRECT(CONCATENATE("'2018-02'!V",TEXT(MATCH($C23,'2018-02'!$C$2:$C$100,0)+1,0)))="",AND(INDIRECT(CONCATENATE("'2018-03'!V",TEXT(MATCH($C23,'2018-03'!$C$2:$C$100,0)+1,0)))="",INDIRECT(CONCATENATE("'2018-02'!V",TEXT(MATCH($C23,'2018-02'!$C$2:$C$100,0)+1,0)))="")),"Н/Д",INDIRECT(CONCATENATE("'2018-03'!V",TEXT(MATCH($C23,'2018-03'!$C$2:$C$100,0)+1,0)))-INDIRECT(CONCATENATE("'2018-02'!V",TEXT(MATCH($C23,'2018-02'!$C$2:$C$100,0)+1,0))))</f>
        <v>738673022.59000003</v>
      </c>
      <c r="W23" s="17">
        <f ca="1">IF(OR(INDIRECT(CONCATENATE("'2018-03'!W",TEXT(MATCH($C23,'2018-03'!$C$2:$C$100,0)+1,0)))="",INDIRECT(CONCATENATE("'2018-02'!W",TEXT(MATCH($C23,'2018-02'!$C$2:$C$100,0)+1,0)))="",AND(INDIRECT(CONCATENATE("'2018-03'!W",TEXT(MATCH($C23,'2018-03'!$C$2:$C$100,0)+1,0)))="",INDIRECT(CONCATENATE("'2018-02'!W",TEXT(MATCH($C23,'2018-02'!$C$2:$C$100,0)+1,0)))="")),"Н/Д",INDIRECT(CONCATENATE("'2018-03'!W",TEXT(MATCH($C23,'2018-03'!$C$2:$C$100,0)+1,0)))-INDIRECT(CONCATENATE("'2018-02'!W",TEXT(MATCH($C23,'2018-02'!$C$2:$C$100,0)+1,0))))</f>
        <v>30309302424.609997</v>
      </c>
    </row>
    <row r="24" spans="1:23" x14ac:dyDescent="0.25">
      <c r="A24" s="2" t="s">
        <v>34</v>
      </c>
      <c r="B24" s="2" t="s">
        <v>45</v>
      </c>
      <c r="C24" s="15">
        <v>63000000</v>
      </c>
      <c r="D24" s="2" t="s">
        <v>206</v>
      </c>
      <c r="E24" s="17">
        <f ca="1">IF(OR(INDIRECT(CONCATENATE("'2018-03'!E",TEXT(MATCH($C24,'2018-03'!$C$2:$C$100,0)+1,0)))="",INDIRECT(CONCATENATE("'2018-02'!E",TEXT(MATCH($C24,'2018-02'!$C$2:$C$100,0)+1,0)))="",AND(INDIRECT(CONCATENATE("'2018-03'!E",TEXT(MATCH($C24,'2018-03'!$C$2:$C$100,0)+1,0)))="",INDIRECT(CONCATENATE("'2018-02'!E",TEXT(MATCH($C24,'2018-02'!$C$2:$C$100,0)+1,0)))="")),"Н/Д",INDIRECT(CONCATENATE("'2018-03'!E",TEXT(MATCH($C24,'2018-03'!$C$2:$C$100,0)+1,0)))-INDIRECT(CONCATENATE("'2018-02'!E",TEXT(MATCH($C24,'2018-02'!$C$2:$C$100,0)+1,0))))</f>
        <v>6051876203.789999</v>
      </c>
      <c r="F24" s="17">
        <f ca="1">IF(OR(INDIRECT(CONCATENATE("'2018-03'!F",TEXT(MATCH($C24,'2018-03'!$C$2:$C$100,0)+1,0)))="",INDIRECT(CONCATENATE("'2018-02'!F",TEXT(MATCH($C24,'2018-02'!$C$2:$C$100,0)+1,0)))="",AND(INDIRECT(CONCATENATE("'2018-03'!F",TEXT(MATCH($C24,'2018-03'!$C$2:$C$100,0)+1,0)))="",INDIRECT(CONCATENATE("'2018-02'!F",TEXT(MATCH($C24,'2018-02'!$C$2:$C$100,0)+1,0)))="")),"Н/Д",INDIRECT(CONCATENATE("'2018-03'!F",TEXT(MATCH($C24,'2018-03'!$C$2:$C$100,0)+1,0)))-INDIRECT(CONCATENATE("'2018-02'!F",TEXT(MATCH($C24,'2018-02'!$C$2:$C$100,0)+1,0))))</f>
        <v>4415599027.3599997</v>
      </c>
      <c r="G24" s="17">
        <f ca="1">IF(OR(INDIRECT(CONCATENATE("'2018-03'!G",TEXT(MATCH($C24,'2018-03'!$C$2:$C$100,0)+1,0)))="",INDIRECT(CONCATENATE("'2018-02'!G",TEXT(MATCH($C24,'2018-02'!$C$2:$C$100,0)+1,0)))="",AND(INDIRECT(CONCATENATE("'2018-03'!G",TEXT(MATCH($C24,'2018-03'!$C$2:$C$100,0)+1,0)))="",INDIRECT(CONCATENATE("'2018-02'!G",TEXT(MATCH($C24,'2018-02'!$C$2:$C$100,0)+1,0)))="")),"Н/Д",INDIRECT(CONCATENATE("'2018-03'!G",TEXT(MATCH($C24,'2018-03'!$C$2:$C$100,0)+1,0)))-INDIRECT(CONCATENATE("'2018-02'!G",TEXT(MATCH($C24,'2018-02'!$C$2:$C$100,0)+1,0))))</f>
        <v>812682187.58000016</v>
      </c>
      <c r="H24" s="17">
        <f ca="1">IF(OR(INDIRECT(CONCATENATE("'2018-03'!H",TEXT(MATCH($C24,'2018-03'!$C$2:$C$100,0)+1,0)))="",INDIRECT(CONCATENATE("'2018-02'!H",TEXT(MATCH($C24,'2018-02'!$C$2:$C$100,0)+1,0)))="",AND(INDIRECT(CONCATENATE("'2018-03'!H",TEXT(MATCH($C24,'2018-03'!$C$2:$C$100,0)+1,0)))="",INDIRECT(CONCATENATE("'2018-02'!H",TEXT(MATCH($C24,'2018-02'!$C$2:$C$100,0)+1,0)))="")),"Н/Д",INDIRECT(CONCATENATE("'2018-03'!H",TEXT(MATCH($C24,'2018-03'!$C$2:$C$100,0)+1,0)))-INDIRECT(CONCATENATE("'2018-02'!H",TEXT(MATCH($C24,'2018-02'!$C$2:$C$100,0)+1,0))))</f>
        <v>2535024549.3999996</v>
      </c>
      <c r="I24" s="17">
        <f ca="1">IF(OR(INDIRECT(CONCATENATE("'2018-03'!I",TEXT(MATCH($C24,'2018-03'!$C$2:$C$100,0)+1,0)))="",INDIRECT(CONCATENATE("'2018-02'!I",TEXT(MATCH($C24,'2018-02'!$C$2:$C$100,0)+1,0)))="",AND(INDIRECT(CONCATENATE("'2018-03'!I",TEXT(MATCH($C24,'2018-03'!$C$2:$C$100,0)+1,0)))="",INDIRECT(CONCATENATE("'2018-02'!I",TEXT(MATCH($C24,'2018-02'!$C$2:$C$100,0)+1,0)))="")),"Н/Д",INDIRECT(CONCATENATE("'2018-03'!I",TEXT(MATCH($C24,'2018-03'!$C$2:$C$100,0)+1,0)))-INDIRECT(CONCATENATE("'2018-02'!I",TEXT(MATCH($C24,'2018-02'!$C$2:$C$100,0)+1,0))))</f>
        <v>209777188.82000005</v>
      </c>
      <c r="J24" s="17" t="str">
        <f ca="1">IF(OR(INDIRECT(CONCATENATE("'2018-03'!J",TEXT(MATCH($C24,'2018-03'!$C$2:$C$100,0)+1,0)))="",INDIRECT(CONCATENATE("'2018-02'!J",TEXT(MATCH($C24,'2018-02'!$C$2:$C$100,0)+1,0)))="",AND(INDIRECT(CONCATENATE("'2018-03'!J",TEXT(MATCH($C24,'2018-03'!$C$2:$C$100,0)+1,0)))="",INDIRECT(CONCATENATE("'2018-02'!J",TEXT(MATCH($C24,'2018-02'!$C$2:$C$100,0)+1,0)))="")),"Н/Д",INDIRECT(CONCATENATE("'2018-03'!J",TEXT(MATCH($C24,'2018-03'!$C$2:$C$100,0)+1,0)))-INDIRECT(CONCATENATE("'2018-02'!J",TEXT(MATCH($C24,'2018-02'!$C$2:$C$100,0)+1,0))))</f>
        <v>Н/Д</v>
      </c>
      <c r="K24" s="17">
        <f ca="1">IF(OR(INDIRECT(CONCATENATE("'2018-03'!K",TEXT(MATCH($C24,'2018-03'!$C$2:$C$100,0)+1,0)))="",INDIRECT(CONCATENATE("'2018-02'!K",TEXT(MATCH($C24,'2018-02'!$C$2:$C$100,0)+1,0)))="",AND(INDIRECT(CONCATENATE("'2018-03'!K",TEXT(MATCH($C24,'2018-03'!$C$2:$C$100,0)+1,0)))="",INDIRECT(CONCATENATE("'2018-02'!K",TEXT(MATCH($C24,'2018-02'!$C$2:$C$100,0)+1,0)))="")),"Н/Д",INDIRECT(CONCATENATE("'2018-03'!K",TEXT(MATCH($C24,'2018-03'!$C$2:$C$100,0)+1,0)))-INDIRECT(CONCATENATE("'2018-02'!K",TEXT(MATCH($C24,'2018-02'!$C$2:$C$100,0)+1,0))))</f>
        <v>209904485.22000003</v>
      </c>
      <c r="L24" s="17">
        <f ca="1">IF(OR(INDIRECT(CONCATENATE("'2018-03'!L",TEXT(MATCH($C24,'2018-03'!$C$2:$C$100,0)+1,0)))="",INDIRECT(CONCATENATE("'2018-02'!L",TEXT(MATCH($C24,'2018-02'!$C$2:$C$100,0)+1,0)))="",AND(INDIRECT(CONCATENATE("'2018-03'!L",TEXT(MATCH($C24,'2018-03'!$C$2:$C$100,0)+1,0)))="",INDIRECT(CONCATENATE("'2018-02'!L",TEXT(MATCH($C24,'2018-02'!$C$2:$C$100,0)+1,0)))="")),"Н/Д",INDIRECT(CONCATENATE("'2018-03'!L",TEXT(MATCH($C24,'2018-03'!$C$2:$C$100,0)+1,0)))-INDIRECT(CONCATENATE("'2018-02'!L",TEXT(MATCH($C24,'2018-02'!$C$2:$C$100,0)+1,0))))</f>
        <v>318393544.75000006</v>
      </c>
      <c r="M24" s="17">
        <f ca="1">IF(OR(INDIRECT(CONCATENATE("'2018-03'!M",TEXT(MATCH($C24,'2018-03'!$C$2:$C$100,0)+1,0)))="",INDIRECT(CONCATENATE("'2018-02'!M",TEXT(MATCH($C24,'2018-02'!$C$2:$C$100,0)+1,0)))="",AND(INDIRECT(CONCATENATE("'2018-03'!M",TEXT(MATCH($C24,'2018-03'!$C$2:$C$100,0)+1,0)))="",INDIRECT(CONCATENATE("'2018-02'!M",TEXT(MATCH($C24,'2018-02'!$C$2:$C$100,0)+1,0)))="")),"Н/Д",INDIRECT(CONCATENATE("'2018-03'!M",TEXT(MATCH($C24,'2018-03'!$C$2:$C$100,0)+1,0)))-INDIRECT(CONCATENATE("'2018-02'!M",TEXT(MATCH($C24,'2018-02'!$C$2:$C$100,0)+1,0))))</f>
        <v>3103381.8499999996</v>
      </c>
      <c r="N24" s="17">
        <f ca="1">IF(OR(INDIRECT(CONCATENATE("'2018-03'!N",TEXT(MATCH($C24,'2018-03'!$C$2:$C$100,0)+1,0)))="",INDIRECT(CONCATENATE("'2018-02'!N",TEXT(MATCH($C24,'2018-02'!$C$2:$C$100,0)+1,0)))="",AND(INDIRECT(CONCATENATE("'2018-03'!N",TEXT(MATCH($C24,'2018-03'!$C$2:$C$100,0)+1,0)))="",INDIRECT(CONCATENATE("'2018-02'!N",TEXT(MATCH($C24,'2018-02'!$C$2:$C$100,0)+1,0)))="")),"Н/Д",INDIRECT(CONCATENATE("'2018-03'!N",TEXT(MATCH($C24,'2018-03'!$C$2:$C$100,0)+1,0)))-INDIRECT(CONCATENATE("'2018-02'!NE",TEXT(MATCH($C24,'2018-02'!$C$2:$C$100,0)+1,0))))</f>
        <v>100657989.34</v>
      </c>
      <c r="O24" s="17">
        <f ca="1">IF(OR(INDIRECT(CONCATENATE("'2018-03'!O",TEXT(MATCH($C24,'2018-03'!$C$2:$C$100,0)+1,0)))="",INDIRECT(CONCATENATE("'2018-02'!O",TEXT(MATCH($C24,'2018-02'!$C$2:$C$100,0)+1,0)))="",AND(INDIRECT(CONCATENATE("'2018-03'!O",TEXT(MATCH($C24,'2018-03'!$C$2:$C$100,0)+1,0)))="",INDIRECT(CONCATENATE("'2018-02'!O",TEXT(MATCH($C24,'2018-02'!$C$2:$C$100,0)+1,0)))="")),"Н/Д",INDIRECT(CONCATENATE("'2018-03'!O",TEXT(MATCH($C24,'2018-03'!$C$2:$C$100,0)+1,0)))-INDIRECT(CONCATENATE("'2018-02'!O",TEXT(MATCH($C24,'2018-02'!$C$2:$C$100,0)+1,0))))</f>
        <v>2819.8</v>
      </c>
      <c r="P24" s="17">
        <f ca="1">IF(OR(INDIRECT(CONCATENATE("'2018-03'!P",TEXT(MATCH($C24,'2018-03'!$C$2:$C$100,0)+1,0)))="",INDIRECT(CONCATENATE("'2018-02'!P",TEXT(MATCH($C24,'2018-02'!$C$2:$C$100,0)+1,0)))="",AND(INDIRECT(CONCATENATE("'2018-03'!P",TEXT(MATCH($C24,'2018-03'!$C$2:$C$100,0)+1,0)))="",INDIRECT(CONCATENATE("'2018-02'!P",TEXT(MATCH($C24,'2018-02'!$C$2:$C$100,0)+1,0)))="")),"Н/Д",INDIRECT(CONCATENATE("'2018-03'!P",TEXT(MATCH($C24,'2018-03'!$C$2:$C$100,0)+1,0)))-INDIRECT(CONCATENATE("'2018-02'!P",TEXT(MATCH($C24,'2018-02'!$C$2:$C$100,0)+1,0))))</f>
        <v>72418887.549999997</v>
      </c>
      <c r="Q24" s="17">
        <f ca="1">IF(OR(INDIRECT(CONCATENATE("'2018-03'!Q",TEXT(MATCH($C24,'2018-03'!$C$2:$C$100,0)+1,0)))="",INDIRECT(CONCATENATE("'2018-02'!Q",TEXT(MATCH($C24,'2018-02'!$C$2:$C$100,0)+1,0)))="",AND(INDIRECT(CONCATENATE("'2018-03'!Q",TEXT(MATCH($C24,'2018-03'!$C$2:$C$100,0)+1,0)))="",INDIRECT(CONCATENATE("'2018-02'!Q",TEXT(MATCH($C24,'2018-02'!$C$2:$C$100,0)+1,0)))="")),"Н/Д",INDIRECT(CONCATENATE("'2018-03'!Q",TEXT(MATCH($C24,'2018-03'!$C$2:$C$100,0)+1,0)))-INDIRECT(CONCATENATE("'2018-02'!Q",TEXT(MATCH($C24,'2018-02'!$C$2:$C$100,0)+1,0))))</f>
        <v>42178891.969999999</v>
      </c>
      <c r="R24" s="17">
        <f ca="1">IF(OR(INDIRECT(CONCATENATE("'2018-03'!R",TEXT(MATCH($C24,'2018-03'!$C$2:$C$100,0)+1,0)))="",INDIRECT(CONCATENATE("'2018-02'!R",TEXT(MATCH($C24,'2018-02'!$C$2:$C$100,0)+1,0)))="",AND(INDIRECT(CONCATENATE("'2018-03'!R",TEXT(MATCH($C24,'2018-03'!$C$2:$C$100,0)+1,0)))="",INDIRECT(CONCATENATE("'2018-02'!R",TEXT(MATCH($C24,'2018-02'!$C$2:$C$100,0)+1,0)))="")),"Н/Д",INDIRECT(CONCATENATE("'2018-03'!R",TEXT(MATCH($C24,'2018-03'!$C$2:$C$100,0)+1,0)))-INDIRECT(CONCATENATE("'2018-02'!R",TEXT(MATCH($C24,'2018-02'!$C$2:$C$100,0)+1,0))))</f>
        <v>38842446.700000003</v>
      </c>
      <c r="S24" s="17">
        <f ca="1">IF(OR(INDIRECT(CONCATENATE("'2018-03'!S",TEXT(MATCH($C24,'2018-03'!$C$2:$C$100,0)+1,0)))="",INDIRECT(CONCATENATE("'2018-02'!S",TEXT(MATCH($C24,'2018-02'!$C$2:$C$100,0)+1,0)))="",AND(INDIRECT(CONCATENATE("'2018-03'!S",TEXT(MATCH($C24,'2018-03'!$C$2:$C$100,0)+1,0)))="",INDIRECT(CONCATENATE("'2018-02'!S",TEXT(MATCH($C24,'2018-02'!$C$2:$C$100,0)+1,0)))="")),"Н/Д",INDIRECT(CONCATENATE("'2018-03'!S",TEXT(MATCH($C24,'2018-03'!$C$2:$C$100,0)+1,0)))-INDIRECT(CONCATENATE("'2018-02'!S",TEXT(MATCH($C24,'2018-02'!$C$2:$C$100,0)+1,0))))</f>
        <v>870843.3</v>
      </c>
      <c r="T24" s="17">
        <f ca="1">IF(OR(INDIRECT(CONCATENATE("'2018-03'!T",TEXT(MATCH($C24,'2018-03'!$C$2:$C$100,0)+1,0)))="",INDIRECT(CONCATENATE("'2018-02'!T",TEXT(MATCH($C24,'2018-02'!$C$2:$C$100,0)+1,0)))="",AND(INDIRECT(CONCATENATE("'2018-03'!T",TEXT(MATCH($C24,'2018-03'!$C$2:$C$100,0)+1,0)))="",INDIRECT(CONCATENATE("'2018-02'!T",TEXT(MATCH($C24,'2018-02'!$C$2:$C$100,0)+1,0)))="")),"Н/Д",INDIRECT(CONCATENATE("'2018-03'!T",TEXT(MATCH($C24,'2018-03'!$C$2:$C$100,0)+1,0)))-INDIRECT(CONCATENATE("'2018-02'!T",TEXT(MATCH($C24,'2018-02'!$C$2:$C$100,0)+1,0))))</f>
        <v>79673269.75</v>
      </c>
      <c r="U24" s="17">
        <f ca="1">IF(OR(INDIRECT(CONCATENATE("'2018-03'!U",TEXT(MATCH($C24,'2018-03'!$C$2:$C$100,0)+1,0)))="",INDIRECT(CONCATENATE("'2018-02'!U",TEXT(MATCH($C24,'2018-02'!$C$2:$C$100,0)+1,0)))="",AND(INDIRECT(CONCATENATE("'2018-03'!U",TEXT(MATCH($C24,'2018-03'!$C$2:$C$100,0)+1,0)))="",INDIRECT(CONCATENATE("'2018-02'!U",TEXT(MATCH($C24,'2018-02'!$C$2:$C$100,0)+1,0)))="")),"Н/Д",INDIRECT(CONCATENATE("'2018-03'!U",TEXT(MATCH($C24,'2018-03'!$C$2:$C$100,0)+1,0)))-INDIRECT(CONCATENATE("'2018-02'!U",TEXT(MATCH($C24,'2018-02'!$C$2:$C$100,0)+1,0))))</f>
        <v>2528678.13</v>
      </c>
      <c r="V24" s="17">
        <f ca="1">IF(OR(INDIRECT(CONCATENATE("'2018-03'!V",TEXT(MATCH($C24,'2018-03'!$C$2:$C$100,0)+1,0)))="",INDIRECT(CONCATENATE("'2018-02'!V",TEXT(MATCH($C24,'2018-02'!$C$2:$C$100,0)+1,0)))="",AND(INDIRECT(CONCATENATE("'2018-03'!V",TEXT(MATCH($C24,'2018-03'!$C$2:$C$100,0)+1,0)))="",INDIRECT(CONCATENATE("'2018-02'!V",TEXT(MATCH($C24,'2018-02'!$C$2:$C$100,0)+1,0)))="")),"Н/Д",INDIRECT(CONCATENATE("'2018-03'!V",TEXT(MATCH($C24,'2018-03'!$C$2:$C$100,0)+1,0)))-INDIRECT(CONCATENATE("'2018-02'!V",TEXT(MATCH($C24,'2018-02'!$C$2:$C$100,0)+1,0))))</f>
        <v>1636277176.4300001</v>
      </c>
      <c r="W24" s="17">
        <f ca="1">IF(OR(INDIRECT(CONCATENATE("'2018-03'!W",TEXT(MATCH($C24,'2018-03'!$C$2:$C$100,0)+1,0)))="",INDIRECT(CONCATENATE("'2018-02'!W",TEXT(MATCH($C24,'2018-02'!$C$2:$C$100,0)+1,0)))="",AND(INDIRECT(CONCATENATE("'2018-03'!W",TEXT(MATCH($C24,'2018-03'!$C$2:$C$100,0)+1,0)))="",INDIRECT(CONCATENATE("'2018-02'!W",TEXT(MATCH($C24,'2018-02'!$C$2:$C$100,0)+1,0)))="")),"Н/Д",INDIRECT(CONCATENATE("'2018-03'!W",TEXT(MATCH($C24,'2018-03'!$C$2:$C$100,0)+1,0)))-INDIRECT(CONCATENATE("'2018-02'!W",TEXT(MATCH($C24,'2018-02'!$C$2:$C$100,0)+1,0))))</f>
        <v>16485728485.41</v>
      </c>
    </row>
    <row r="25" spans="1:23" x14ac:dyDescent="0.25">
      <c r="A25" s="2" t="s">
        <v>34</v>
      </c>
      <c r="B25" s="2" t="s">
        <v>46</v>
      </c>
      <c r="C25" s="15">
        <v>94000000</v>
      </c>
      <c r="D25" s="2" t="s">
        <v>206</v>
      </c>
      <c r="E25" s="17">
        <f ca="1">IF(OR(INDIRECT(CONCATENATE("'2018-03'!E",TEXT(MATCH($C25,'2018-03'!$C$2:$C$100,0)+1,0)))="",INDIRECT(CONCATENATE("'2018-02'!E",TEXT(MATCH($C25,'2018-02'!$C$2:$C$100,0)+1,0)))="",AND(INDIRECT(CONCATENATE("'2018-03'!E",TEXT(MATCH($C25,'2018-03'!$C$2:$C$100,0)+1,0)))="",INDIRECT(CONCATENATE("'2018-02'!E",TEXT(MATCH($C25,'2018-02'!$C$2:$C$100,0)+1,0)))="")),"Н/Д",INDIRECT(CONCATENATE("'2018-03'!E",TEXT(MATCH($C25,'2018-03'!$C$2:$C$100,0)+1,0)))-INDIRECT(CONCATENATE("'2018-02'!E",TEXT(MATCH($C25,'2018-02'!$C$2:$C$100,0)+1,0))))</f>
        <v>4211253966.9300003</v>
      </c>
      <c r="F25" s="17">
        <f ca="1">IF(OR(INDIRECT(CONCATENATE("'2018-03'!F",TEXT(MATCH($C25,'2018-03'!$C$2:$C$100,0)+1,0)))="",INDIRECT(CONCATENATE("'2018-02'!F",TEXT(MATCH($C25,'2018-02'!$C$2:$C$100,0)+1,0)))="",AND(INDIRECT(CONCATENATE("'2018-03'!F",TEXT(MATCH($C25,'2018-03'!$C$2:$C$100,0)+1,0)))="",INDIRECT(CONCATENATE("'2018-02'!F",TEXT(MATCH($C25,'2018-02'!$C$2:$C$100,0)+1,0)))="")),"Н/Д",INDIRECT(CONCATENATE("'2018-03'!F",TEXT(MATCH($C25,'2018-03'!$C$2:$C$100,0)+1,0)))-INDIRECT(CONCATENATE("'2018-02'!F",TEXT(MATCH($C25,'2018-02'!$C$2:$C$100,0)+1,0))))</f>
        <v>3193388425.8700004</v>
      </c>
      <c r="G25" s="17">
        <f ca="1">IF(OR(INDIRECT(CONCATENATE("'2018-03'!G",TEXT(MATCH($C25,'2018-03'!$C$2:$C$100,0)+1,0)))="",INDIRECT(CONCATENATE("'2018-02'!G",TEXT(MATCH($C25,'2018-02'!$C$2:$C$100,0)+1,0)))="",AND(INDIRECT(CONCATENATE("'2018-03'!G",TEXT(MATCH($C25,'2018-03'!$C$2:$C$100,0)+1,0)))="",INDIRECT(CONCATENATE("'2018-02'!G",TEXT(MATCH($C25,'2018-02'!$C$2:$C$100,0)+1,0)))="")),"Н/Д",INDIRECT(CONCATENATE("'2018-03'!G",TEXT(MATCH($C25,'2018-03'!$C$2:$C$100,0)+1,0)))-INDIRECT(CONCATENATE("'2018-02'!G",TEXT(MATCH($C25,'2018-02'!$C$2:$C$100,0)+1,0))))</f>
        <v>323144866.35000002</v>
      </c>
      <c r="H25" s="17">
        <f ca="1">IF(OR(INDIRECT(CONCATENATE("'2018-03'!H",TEXT(MATCH($C25,'2018-03'!$C$2:$C$100,0)+1,0)))="",INDIRECT(CONCATENATE("'2018-02'!H",TEXT(MATCH($C25,'2018-02'!$C$2:$C$100,0)+1,0)))="",AND(INDIRECT(CONCATENATE("'2018-03'!H",TEXT(MATCH($C25,'2018-03'!$C$2:$C$100,0)+1,0)))="",INDIRECT(CONCATENATE("'2018-02'!H",TEXT(MATCH($C25,'2018-02'!$C$2:$C$100,0)+1,0)))="")),"Н/Д",INDIRECT(CONCATENATE("'2018-03'!H",TEXT(MATCH($C25,'2018-03'!$C$2:$C$100,0)+1,0)))-INDIRECT(CONCATENATE("'2018-02'!H",TEXT(MATCH($C25,'2018-02'!$C$2:$C$100,0)+1,0))))</f>
        <v>2038569988.6700001</v>
      </c>
      <c r="I25" s="17">
        <f ca="1">IF(OR(INDIRECT(CONCATENATE("'2018-03'!I",TEXT(MATCH($C25,'2018-03'!$C$2:$C$100,0)+1,0)))="",INDIRECT(CONCATENATE("'2018-02'!I",TEXT(MATCH($C25,'2018-02'!$C$2:$C$100,0)+1,0)))="",AND(INDIRECT(CONCATENATE("'2018-03'!I",TEXT(MATCH($C25,'2018-03'!$C$2:$C$100,0)+1,0)))="",INDIRECT(CONCATENATE("'2018-02'!I",TEXT(MATCH($C25,'2018-02'!$C$2:$C$100,0)+1,0)))="")),"Н/Д",INDIRECT(CONCATENATE("'2018-03'!I",TEXT(MATCH($C25,'2018-03'!$C$2:$C$100,0)+1,0)))-INDIRECT(CONCATENATE("'2018-02'!I",TEXT(MATCH($C25,'2018-02'!$C$2:$C$100,0)+1,0))))</f>
        <v>235879958.67000002</v>
      </c>
      <c r="J25" s="17" t="str">
        <f ca="1">IF(OR(INDIRECT(CONCATENATE("'2018-03'!J",TEXT(MATCH($C25,'2018-03'!$C$2:$C$100,0)+1,0)))="",INDIRECT(CONCATENATE("'2018-02'!J",TEXT(MATCH($C25,'2018-02'!$C$2:$C$100,0)+1,0)))="",AND(INDIRECT(CONCATENATE("'2018-03'!J",TEXT(MATCH($C25,'2018-03'!$C$2:$C$100,0)+1,0)))="",INDIRECT(CONCATENATE("'2018-02'!J",TEXT(MATCH($C25,'2018-02'!$C$2:$C$100,0)+1,0)))="")),"Н/Д",INDIRECT(CONCATENATE("'2018-03'!J",TEXT(MATCH($C25,'2018-03'!$C$2:$C$100,0)+1,0)))-INDIRECT(CONCATENATE("'2018-02'!J",TEXT(MATCH($C25,'2018-02'!$C$2:$C$100,0)+1,0))))</f>
        <v>Н/Д</v>
      </c>
      <c r="K25" s="17">
        <f ca="1">IF(OR(INDIRECT(CONCATENATE("'2018-03'!K",TEXT(MATCH($C25,'2018-03'!$C$2:$C$100,0)+1,0)))="",INDIRECT(CONCATENATE("'2018-02'!K",TEXT(MATCH($C25,'2018-02'!$C$2:$C$100,0)+1,0)))="",AND(INDIRECT(CONCATENATE("'2018-03'!K",TEXT(MATCH($C25,'2018-03'!$C$2:$C$100,0)+1,0)))="",INDIRECT(CONCATENATE("'2018-02'!K",TEXT(MATCH($C25,'2018-02'!$C$2:$C$100,0)+1,0)))="")),"Н/Д",INDIRECT(CONCATENATE("'2018-03'!K",TEXT(MATCH($C25,'2018-03'!$C$2:$C$100,0)+1,0)))-INDIRECT(CONCATENATE("'2018-02'!K",TEXT(MATCH($C25,'2018-02'!$C$2:$C$100,0)+1,0))))</f>
        <v>114817846.02000001</v>
      </c>
      <c r="L25" s="17">
        <f ca="1">IF(OR(INDIRECT(CONCATENATE("'2018-03'!L",TEXT(MATCH($C25,'2018-03'!$C$2:$C$100,0)+1,0)))="",INDIRECT(CONCATENATE("'2018-02'!L",TEXT(MATCH($C25,'2018-02'!$C$2:$C$100,0)+1,0)))="",AND(INDIRECT(CONCATENATE("'2018-03'!L",TEXT(MATCH($C25,'2018-03'!$C$2:$C$100,0)+1,0)))="",INDIRECT(CONCATENATE("'2018-02'!L",TEXT(MATCH($C25,'2018-02'!$C$2:$C$100,0)+1,0)))="")),"Н/Д",INDIRECT(CONCATENATE("'2018-03'!L",TEXT(MATCH($C25,'2018-03'!$C$2:$C$100,0)+1,0)))-INDIRECT(CONCATENATE("'2018-02'!L",TEXT(MATCH($C25,'2018-02'!$C$2:$C$100,0)+1,0))))</f>
        <v>238264502.88</v>
      </c>
      <c r="M25" s="17">
        <f ca="1">IF(OR(INDIRECT(CONCATENATE("'2018-03'!M",TEXT(MATCH($C25,'2018-03'!$C$2:$C$100,0)+1,0)))="",INDIRECT(CONCATENATE("'2018-02'!M",TEXT(MATCH($C25,'2018-02'!$C$2:$C$100,0)+1,0)))="",AND(INDIRECT(CONCATENATE("'2018-03'!M",TEXT(MATCH($C25,'2018-03'!$C$2:$C$100,0)+1,0)))="",INDIRECT(CONCATENATE("'2018-02'!M",TEXT(MATCH($C25,'2018-02'!$C$2:$C$100,0)+1,0)))="")),"Н/Д",INDIRECT(CONCATENATE("'2018-03'!M",TEXT(MATCH($C25,'2018-03'!$C$2:$C$100,0)+1,0)))-INDIRECT(CONCATENATE("'2018-02'!M",TEXT(MATCH($C25,'2018-02'!$C$2:$C$100,0)+1,0))))</f>
        <v>855313.28</v>
      </c>
      <c r="N25" s="17">
        <f ca="1">IF(OR(INDIRECT(CONCATENATE("'2018-03'!N",TEXT(MATCH($C25,'2018-03'!$C$2:$C$100,0)+1,0)))="",INDIRECT(CONCATENATE("'2018-02'!N",TEXT(MATCH($C25,'2018-02'!$C$2:$C$100,0)+1,0)))="",AND(INDIRECT(CONCATENATE("'2018-03'!N",TEXT(MATCH($C25,'2018-03'!$C$2:$C$100,0)+1,0)))="",INDIRECT(CONCATENATE("'2018-02'!N",TEXT(MATCH($C25,'2018-02'!$C$2:$C$100,0)+1,0)))="")),"Н/Д",INDIRECT(CONCATENATE("'2018-03'!N",TEXT(MATCH($C25,'2018-03'!$C$2:$C$100,0)+1,0)))-INDIRECT(CONCATENATE("'2018-02'!NE",TEXT(MATCH($C25,'2018-02'!$C$2:$C$100,0)+1,0))))</f>
        <v>65451464.25</v>
      </c>
      <c r="O25" s="17">
        <f ca="1">IF(OR(INDIRECT(CONCATENATE("'2018-03'!O",TEXT(MATCH($C25,'2018-03'!$C$2:$C$100,0)+1,0)))="",INDIRECT(CONCATENATE("'2018-02'!O",TEXT(MATCH($C25,'2018-02'!$C$2:$C$100,0)+1,0)))="",AND(INDIRECT(CONCATENATE("'2018-03'!O",TEXT(MATCH($C25,'2018-03'!$C$2:$C$100,0)+1,0)))="",INDIRECT(CONCATENATE("'2018-02'!O",TEXT(MATCH($C25,'2018-02'!$C$2:$C$100,0)+1,0)))="")),"Н/Д",INDIRECT(CONCATENATE("'2018-03'!O",TEXT(MATCH($C25,'2018-03'!$C$2:$C$100,0)+1,0)))-INDIRECT(CONCATENATE("'2018-02'!O",TEXT(MATCH($C25,'2018-02'!$C$2:$C$100,0)+1,0))))</f>
        <v>108.52999999999997</v>
      </c>
      <c r="P25" s="17">
        <f ca="1">IF(OR(INDIRECT(CONCATENATE("'2018-03'!P",TEXT(MATCH($C25,'2018-03'!$C$2:$C$100,0)+1,0)))="",INDIRECT(CONCATENATE("'2018-02'!P",TEXT(MATCH($C25,'2018-02'!$C$2:$C$100,0)+1,0)))="",AND(INDIRECT(CONCATENATE("'2018-03'!P",TEXT(MATCH($C25,'2018-03'!$C$2:$C$100,0)+1,0)))="",INDIRECT(CONCATENATE("'2018-02'!P",TEXT(MATCH($C25,'2018-02'!$C$2:$C$100,0)+1,0)))="")),"Н/Д",INDIRECT(CONCATENATE("'2018-03'!P",TEXT(MATCH($C25,'2018-03'!$C$2:$C$100,0)+1,0)))-INDIRECT(CONCATENATE("'2018-02'!P",TEXT(MATCH($C25,'2018-02'!$C$2:$C$100,0)+1,0))))</f>
        <v>63839522.090000033</v>
      </c>
      <c r="Q25" s="17">
        <f ca="1">IF(OR(INDIRECT(CONCATENATE("'2018-03'!Q",TEXT(MATCH($C25,'2018-03'!$C$2:$C$100,0)+1,0)))="",INDIRECT(CONCATENATE("'2018-02'!Q",TEXT(MATCH($C25,'2018-02'!$C$2:$C$100,0)+1,0)))="",AND(INDIRECT(CONCATENATE("'2018-03'!Q",TEXT(MATCH($C25,'2018-03'!$C$2:$C$100,0)+1,0)))="",INDIRECT(CONCATENATE("'2018-02'!Q",TEXT(MATCH($C25,'2018-02'!$C$2:$C$100,0)+1,0)))="")),"Н/Д",INDIRECT(CONCATENATE("'2018-03'!Q",TEXT(MATCH($C25,'2018-03'!$C$2:$C$100,0)+1,0)))-INDIRECT(CONCATENATE("'2018-02'!Q",TEXT(MATCH($C25,'2018-02'!$C$2:$C$100,0)+1,0))))</f>
        <v>29100730.850000001</v>
      </c>
      <c r="R25" s="17">
        <f ca="1">IF(OR(INDIRECT(CONCATENATE("'2018-03'!R",TEXT(MATCH($C25,'2018-03'!$C$2:$C$100,0)+1,0)))="",INDIRECT(CONCATENATE("'2018-02'!R",TEXT(MATCH($C25,'2018-02'!$C$2:$C$100,0)+1,0)))="",AND(INDIRECT(CONCATENATE("'2018-03'!R",TEXT(MATCH($C25,'2018-03'!$C$2:$C$100,0)+1,0)))="",INDIRECT(CONCATENATE("'2018-02'!R",TEXT(MATCH($C25,'2018-02'!$C$2:$C$100,0)+1,0)))="")),"Н/Д",INDIRECT(CONCATENATE("'2018-03'!R",TEXT(MATCH($C25,'2018-03'!$C$2:$C$100,0)+1,0)))-INDIRECT(CONCATENATE("'2018-02'!R",TEXT(MATCH($C25,'2018-02'!$C$2:$C$100,0)+1,0))))</f>
        <v>19995833.739999998</v>
      </c>
      <c r="S25" s="17">
        <f ca="1">IF(OR(INDIRECT(CONCATENATE("'2018-03'!S",TEXT(MATCH($C25,'2018-03'!$C$2:$C$100,0)+1,0)))="",INDIRECT(CONCATENATE("'2018-02'!S",TEXT(MATCH($C25,'2018-02'!$C$2:$C$100,0)+1,0)))="",AND(INDIRECT(CONCATENATE("'2018-03'!S",TEXT(MATCH($C25,'2018-03'!$C$2:$C$100,0)+1,0)))="",INDIRECT(CONCATENATE("'2018-02'!S",TEXT(MATCH($C25,'2018-02'!$C$2:$C$100,0)+1,0)))="")),"Н/Д",INDIRECT(CONCATENATE("'2018-03'!S",TEXT(MATCH($C25,'2018-03'!$C$2:$C$100,0)+1,0)))-INDIRECT(CONCATENATE("'2018-02'!S",TEXT(MATCH($C25,'2018-02'!$C$2:$C$100,0)+1,0))))</f>
        <v>387130.28</v>
      </c>
      <c r="T25" s="17">
        <f ca="1">IF(OR(INDIRECT(CONCATENATE("'2018-03'!T",TEXT(MATCH($C25,'2018-03'!$C$2:$C$100,0)+1,0)))="",INDIRECT(CONCATENATE("'2018-02'!T",TEXT(MATCH($C25,'2018-02'!$C$2:$C$100,0)+1,0)))="",AND(INDIRECT(CONCATENATE("'2018-03'!T",TEXT(MATCH($C25,'2018-03'!$C$2:$C$100,0)+1,0)))="",INDIRECT(CONCATENATE("'2018-02'!T",TEXT(MATCH($C25,'2018-02'!$C$2:$C$100,0)+1,0)))="")),"Н/Д",INDIRECT(CONCATENATE("'2018-03'!T",TEXT(MATCH($C25,'2018-03'!$C$2:$C$100,0)+1,0)))-INDIRECT(CONCATENATE("'2018-02'!T",TEXT(MATCH($C25,'2018-02'!$C$2:$C$100,0)+1,0))))</f>
        <v>75782800.580000013</v>
      </c>
      <c r="U25" s="17">
        <f ca="1">IF(OR(INDIRECT(CONCATENATE("'2018-03'!U",TEXT(MATCH($C25,'2018-03'!$C$2:$C$100,0)+1,0)))="",INDIRECT(CONCATENATE("'2018-02'!U",TEXT(MATCH($C25,'2018-02'!$C$2:$C$100,0)+1,0)))="",AND(INDIRECT(CONCATENATE("'2018-03'!U",TEXT(MATCH($C25,'2018-03'!$C$2:$C$100,0)+1,0)))="",INDIRECT(CONCATENATE("'2018-02'!U",TEXT(MATCH($C25,'2018-02'!$C$2:$C$100,0)+1,0)))="")),"Н/Д",INDIRECT(CONCATENATE("'2018-03'!U",TEXT(MATCH($C25,'2018-03'!$C$2:$C$100,0)+1,0)))-INDIRECT(CONCATENATE("'2018-02'!U",TEXT(MATCH($C25,'2018-02'!$C$2:$C$100,0)+1,0))))</f>
        <v>261386.02000000002</v>
      </c>
      <c r="V25" s="17">
        <f ca="1">IF(OR(INDIRECT(CONCATENATE("'2018-03'!V",TEXT(MATCH($C25,'2018-03'!$C$2:$C$100,0)+1,0)))="",INDIRECT(CONCATENATE("'2018-02'!V",TEXT(MATCH($C25,'2018-02'!$C$2:$C$100,0)+1,0)))="",AND(INDIRECT(CONCATENATE("'2018-03'!V",TEXT(MATCH($C25,'2018-03'!$C$2:$C$100,0)+1,0)))="",INDIRECT(CONCATENATE("'2018-02'!V",TEXT(MATCH($C25,'2018-02'!$C$2:$C$100,0)+1,0)))="")),"Н/Д",INDIRECT(CONCATENATE("'2018-03'!V",TEXT(MATCH($C25,'2018-03'!$C$2:$C$100,0)+1,0)))-INDIRECT(CONCATENATE("'2018-02'!V",TEXT(MATCH($C25,'2018-02'!$C$2:$C$100,0)+1,0))))</f>
        <v>1017865541.0599999</v>
      </c>
      <c r="W25" s="17">
        <f ca="1">IF(OR(INDIRECT(CONCATENATE("'2018-03'!W",TEXT(MATCH($C25,'2018-03'!$C$2:$C$100,0)+1,0)))="",INDIRECT(CONCATENATE("'2018-02'!W",TEXT(MATCH($C25,'2018-02'!$C$2:$C$100,0)+1,0)))="",AND(INDIRECT(CONCATENATE("'2018-03'!W",TEXT(MATCH($C25,'2018-03'!$C$2:$C$100,0)+1,0)))="",INDIRECT(CONCATENATE("'2018-02'!W",TEXT(MATCH($C25,'2018-02'!$C$2:$C$100,0)+1,0)))="")),"Н/Д",INDIRECT(CONCATENATE("'2018-03'!W",TEXT(MATCH($C25,'2018-03'!$C$2:$C$100,0)+1,0)))-INDIRECT(CONCATENATE("'2018-02'!W",TEXT(MATCH($C25,'2018-02'!$C$2:$C$100,0)+1,0))))</f>
        <v>11597723655.960001</v>
      </c>
    </row>
    <row r="26" spans="1:23" x14ac:dyDescent="0.25">
      <c r="A26" s="2" t="s">
        <v>34</v>
      </c>
      <c r="B26" s="2" t="s">
        <v>47</v>
      </c>
      <c r="C26" s="15">
        <v>73000000</v>
      </c>
      <c r="D26" s="2" t="s">
        <v>206</v>
      </c>
      <c r="E26" s="17">
        <f ca="1">IF(OR(INDIRECT(CONCATENATE("'2018-03'!E",TEXT(MATCH($C26,'2018-03'!$C$2:$C$100,0)+1,0)))="",INDIRECT(CONCATENATE("'2018-02'!E",TEXT(MATCH($C26,'2018-02'!$C$2:$C$100,0)+1,0)))="",AND(INDIRECT(CONCATENATE("'2018-03'!E",TEXT(MATCH($C26,'2018-03'!$C$2:$C$100,0)+1,0)))="",INDIRECT(CONCATENATE("'2018-02'!E",TEXT(MATCH($C26,'2018-02'!$C$2:$C$100,0)+1,0)))="")),"Н/Д",INDIRECT(CONCATENATE("'2018-03'!E",TEXT(MATCH($C26,'2018-03'!$C$2:$C$100,0)+1,0)))-INDIRECT(CONCATENATE("'2018-02'!E",TEXT(MATCH($C26,'2018-02'!$C$2:$C$100,0)+1,0))))</f>
        <v>3654693295.6299996</v>
      </c>
      <c r="F26" s="17">
        <f ca="1">IF(OR(INDIRECT(CONCATENATE("'2018-03'!F",TEXT(MATCH($C26,'2018-03'!$C$2:$C$100,0)+1,0)))="",INDIRECT(CONCATENATE("'2018-02'!F",TEXT(MATCH($C26,'2018-02'!$C$2:$C$100,0)+1,0)))="",AND(INDIRECT(CONCATENATE("'2018-03'!F",TEXT(MATCH($C26,'2018-03'!$C$2:$C$100,0)+1,0)))="",INDIRECT(CONCATENATE("'2018-02'!F",TEXT(MATCH($C26,'2018-02'!$C$2:$C$100,0)+1,0)))="")),"Н/Д",INDIRECT(CONCATENATE("'2018-03'!F",TEXT(MATCH($C26,'2018-03'!$C$2:$C$100,0)+1,0)))-INDIRECT(CONCATENATE("'2018-02'!F",TEXT(MATCH($C26,'2018-02'!$C$2:$C$100,0)+1,0))))</f>
        <v>2892170124.9500003</v>
      </c>
      <c r="G26" s="17">
        <f ca="1">IF(OR(INDIRECT(CONCATENATE("'2018-03'!G",TEXT(MATCH($C26,'2018-03'!$C$2:$C$100,0)+1,0)))="",INDIRECT(CONCATENATE("'2018-02'!G",TEXT(MATCH($C26,'2018-02'!$C$2:$C$100,0)+1,0)))="",AND(INDIRECT(CONCATENATE("'2018-03'!G",TEXT(MATCH($C26,'2018-03'!$C$2:$C$100,0)+1,0)))="",INDIRECT(CONCATENATE("'2018-02'!G",TEXT(MATCH($C26,'2018-02'!$C$2:$C$100,0)+1,0)))="")),"Н/Д",INDIRECT(CONCATENATE("'2018-03'!G",TEXT(MATCH($C26,'2018-03'!$C$2:$C$100,0)+1,0)))-INDIRECT(CONCATENATE("'2018-02'!G",TEXT(MATCH($C26,'2018-02'!$C$2:$C$100,0)+1,0))))</f>
        <v>565005759.89999998</v>
      </c>
      <c r="H26" s="17">
        <f ca="1">IF(OR(INDIRECT(CONCATENATE("'2018-03'!H",TEXT(MATCH($C26,'2018-03'!$C$2:$C$100,0)+1,0)))="",INDIRECT(CONCATENATE("'2018-02'!H",TEXT(MATCH($C26,'2018-02'!$C$2:$C$100,0)+1,0)))="",AND(INDIRECT(CONCATENATE("'2018-03'!H",TEXT(MATCH($C26,'2018-03'!$C$2:$C$100,0)+1,0)))="",INDIRECT(CONCATENATE("'2018-02'!H",TEXT(MATCH($C26,'2018-02'!$C$2:$C$100,0)+1,0)))="")),"Н/Д",INDIRECT(CONCATENATE("'2018-03'!H",TEXT(MATCH($C26,'2018-03'!$C$2:$C$100,0)+1,0)))-INDIRECT(CONCATENATE("'2018-02'!H",TEXT(MATCH($C26,'2018-02'!$C$2:$C$100,0)+1,0))))</f>
        <v>1267110988.73</v>
      </c>
      <c r="I26" s="17">
        <f ca="1">IF(OR(INDIRECT(CONCATENATE("'2018-03'!I",TEXT(MATCH($C26,'2018-03'!$C$2:$C$100,0)+1,0)))="",INDIRECT(CONCATENATE("'2018-02'!I",TEXT(MATCH($C26,'2018-02'!$C$2:$C$100,0)+1,0)))="",AND(INDIRECT(CONCATENATE("'2018-03'!I",TEXT(MATCH($C26,'2018-03'!$C$2:$C$100,0)+1,0)))="",INDIRECT(CONCATENATE("'2018-02'!I",TEXT(MATCH($C26,'2018-02'!$C$2:$C$100,0)+1,0)))="")),"Н/Д",INDIRECT(CONCATENATE("'2018-03'!I",TEXT(MATCH($C26,'2018-03'!$C$2:$C$100,0)+1,0)))-INDIRECT(CONCATENATE("'2018-02'!I",TEXT(MATCH($C26,'2018-02'!$C$2:$C$100,0)+1,0))))</f>
        <v>663007352.42999983</v>
      </c>
      <c r="J26" s="17" t="str">
        <f ca="1">IF(OR(INDIRECT(CONCATENATE("'2018-03'!J",TEXT(MATCH($C26,'2018-03'!$C$2:$C$100,0)+1,0)))="",INDIRECT(CONCATENATE("'2018-02'!J",TEXT(MATCH($C26,'2018-02'!$C$2:$C$100,0)+1,0)))="",AND(INDIRECT(CONCATENATE("'2018-03'!J",TEXT(MATCH($C26,'2018-03'!$C$2:$C$100,0)+1,0)))="",INDIRECT(CONCATENATE("'2018-02'!J",TEXT(MATCH($C26,'2018-02'!$C$2:$C$100,0)+1,0)))="")),"Н/Д",INDIRECT(CONCATENATE("'2018-03'!J",TEXT(MATCH($C26,'2018-03'!$C$2:$C$100,0)+1,0)))-INDIRECT(CONCATENATE("'2018-02'!J",TEXT(MATCH($C26,'2018-02'!$C$2:$C$100,0)+1,0))))</f>
        <v>Н/Д</v>
      </c>
      <c r="K26" s="17">
        <f ca="1">IF(OR(INDIRECT(CONCATENATE("'2018-03'!K",TEXT(MATCH($C26,'2018-03'!$C$2:$C$100,0)+1,0)))="",INDIRECT(CONCATENATE("'2018-02'!K",TEXT(MATCH($C26,'2018-02'!$C$2:$C$100,0)+1,0)))="",AND(INDIRECT(CONCATENATE("'2018-03'!K",TEXT(MATCH($C26,'2018-03'!$C$2:$C$100,0)+1,0)))="",INDIRECT(CONCATENATE("'2018-02'!K",TEXT(MATCH($C26,'2018-02'!$C$2:$C$100,0)+1,0)))="")),"Н/Д",INDIRECT(CONCATENATE("'2018-03'!K",TEXT(MATCH($C26,'2018-03'!$C$2:$C$100,0)+1,0)))-INDIRECT(CONCATENATE("'2018-02'!K",TEXT(MATCH($C26,'2018-02'!$C$2:$C$100,0)+1,0))))</f>
        <v>82322006.619999975</v>
      </c>
      <c r="L26" s="17">
        <f ca="1">IF(OR(INDIRECT(CONCATENATE("'2018-03'!L",TEXT(MATCH($C26,'2018-03'!$C$2:$C$100,0)+1,0)))="",INDIRECT(CONCATENATE("'2018-02'!L",TEXT(MATCH($C26,'2018-02'!$C$2:$C$100,0)+1,0)))="",AND(INDIRECT(CONCATENATE("'2018-03'!L",TEXT(MATCH($C26,'2018-03'!$C$2:$C$100,0)+1,0)))="",INDIRECT(CONCATENATE("'2018-02'!L",TEXT(MATCH($C26,'2018-02'!$C$2:$C$100,0)+1,0)))="")),"Н/Д",INDIRECT(CONCATENATE("'2018-03'!L",TEXT(MATCH($C26,'2018-03'!$C$2:$C$100,0)+1,0)))-INDIRECT(CONCATENATE("'2018-02'!L",TEXT(MATCH($C26,'2018-02'!$C$2:$C$100,0)+1,0))))</f>
        <v>137749265.39999998</v>
      </c>
      <c r="M26" s="17">
        <f ca="1">IF(OR(INDIRECT(CONCATENATE("'2018-03'!M",TEXT(MATCH($C26,'2018-03'!$C$2:$C$100,0)+1,0)))="",INDIRECT(CONCATENATE("'2018-02'!M",TEXT(MATCH($C26,'2018-02'!$C$2:$C$100,0)+1,0)))="",AND(INDIRECT(CONCATENATE("'2018-03'!M",TEXT(MATCH($C26,'2018-03'!$C$2:$C$100,0)+1,0)))="",INDIRECT(CONCATENATE("'2018-02'!M",TEXT(MATCH($C26,'2018-02'!$C$2:$C$100,0)+1,0)))="")),"Н/Д",INDIRECT(CONCATENATE("'2018-03'!M",TEXT(MATCH($C26,'2018-03'!$C$2:$C$100,0)+1,0)))-INDIRECT(CONCATENATE("'2018-02'!M",TEXT(MATCH($C26,'2018-02'!$C$2:$C$100,0)+1,0))))</f>
        <v>1571919.75</v>
      </c>
      <c r="N26" s="17">
        <f ca="1">IF(OR(INDIRECT(CONCATENATE("'2018-03'!N",TEXT(MATCH($C26,'2018-03'!$C$2:$C$100,0)+1,0)))="",INDIRECT(CONCATENATE("'2018-02'!N",TEXT(MATCH($C26,'2018-02'!$C$2:$C$100,0)+1,0)))="",AND(INDIRECT(CONCATENATE("'2018-03'!N",TEXT(MATCH($C26,'2018-03'!$C$2:$C$100,0)+1,0)))="",INDIRECT(CONCATENATE("'2018-02'!N",TEXT(MATCH($C26,'2018-02'!$C$2:$C$100,0)+1,0)))="")),"Н/Д",INDIRECT(CONCATENATE("'2018-03'!N",TEXT(MATCH($C26,'2018-03'!$C$2:$C$100,0)+1,0)))-INDIRECT(CONCATENATE("'2018-02'!NE",TEXT(MATCH($C26,'2018-02'!$C$2:$C$100,0)+1,0))))</f>
        <v>41656287.950000003</v>
      </c>
      <c r="O26" s="17">
        <f ca="1">IF(OR(INDIRECT(CONCATENATE("'2018-03'!O",TEXT(MATCH($C26,'2018-03'!$C$2:$C$100,0)+1,0)))="",INDIRECT(CONCATENATE("'2018-02'!O",TEXT(MATCH($C26,'2018-02'!$C$2:$C$100,0)+1,0)))="",AND(INDIRECT(CONCATENATE("'2018-03'!O",TEXT(MATCH($C26,'2018-03'!$C$2:$C$100,0)+1,0)))="",INDIRECT(CONCATENATE("'2018-02'!O",TEXT(MATCH($C26,'2018-02'!$C$2:$C$100,0)+1,0)))="")),"Н/Д",INDIRECT(CONCATENATE("'2018-03'!O",TEXT(MATCH($C26,'2018-03'!$C$2:$C$100,0)+1,0)))-INDIRECT(CONCATENATE("'2018-02'!O",TEXT(MATCH($C26,'2018-02'!$C$2:$C$100,0)+1,0))))</f>
        <v>4064.0599999999995</v>
      </c>
      <c r="P26" s="17">
        <f ca="1">IF(OR(INDIRECT(CONCATENATE("'2018-03'!P",TEXT(MATCH($C26,'2018-03'!$C$2:$C$100,0)+1,0)))="",INDIRECT(CONCATENATE("'2018-02'!P",TEXT(MATCH($C26,'2018-02'!$C$2:$C$100,0)+1,0)))="",AND(INDIRECT(CONCATENATE("'2018-03'!P",TEXT(MATCH($C26,'2018-03'!$C$2:$C$100,0)+1,0)))="",INDIRECT(CONCATENATE("'2018-02'!P",TEXT(MATCH($C26,'2018-02'!$C$2:$C$100,0)+1,0)))="")),"Н/Д",INDIRECT(CONCATENATE("'2018-03'!P",TEXT(MATCH($C26,'2018-03'!$C$2:$C$100,0)+1,0)))-INDIRECT(CONCATENATE("'2018-02'!P",TEXT(MATCH($C26,'2018-02'!$C$2:$C$100,0)+1,0))))</f>
        <v>41004773.599999994</v>
      </c>
      <c r="Q26" s="17">
        <f ca="1">IF(OR(INDIRECT(CONCATENATE("'2018-03'!Q",TEXT(MATCH($C26,'2018-03'!$C$2:$C$100,0)+1,0)))="",INDIRECT(CONCATENATE("'2018-02'!Q",TEXT(MATCH($C26,'2018-02'!$C$2:$C$100,0)+1,0)))="",AND(INDIRECT(CONCATENATE("'2018-03'!Q",TEXT(MATCH($C26,'2018-03'!$C$2:$C$100,0)+1,0)))="",INDIRECT(CONCATENATE("'2018-02'!Q",TEXT(MATCH($C26,'2018-02'!$C$2:$C$100,0)+1,0)))="")),"Н/Д",INDIRECT(CONCATENATE("'2018-03'!Q",TEXT(MATCH($C26,'2018-03'!$C$2:$C$100,0)+1,0)))-INDIRECT(CONCATENATE("'2018-02'!Q",TEXT(MATCH($C26,'2018-02'!$C$2:$C$100,0)+1,0))))</f>
        <v>17411651.719999999</v>
      </c>
      <c r="R26" s="17">
        <f ca="1">IF(OR(INDIRECT(CONCATENATE("'2018-03'!R",TEXT(MATCH($C26,'2018-03'!$C$2:$C$100,0)+1,0)))="",INDIRECT(CONCATENATE("'2018-02'!R",TEXT(MATCH($C26,'2018-02'!$C$2:$C$100,0)+1,0)))="",AND(INDIRECT(CONCATENATE("'2018-03'!R",TEXT(MATCH($C26,'2018-03'!$C$2:$C$100,0)+1,0)))="",INDIRECT(CONCATENATE("'2018-02'!R",TEXT(MATCH($C26,'2018-02'!$C$2:$C$100,0)+1,0)))="")),"Н/Д",INDIRECT(CONCATENATE("'2018-03'!R",TEXT(MATCH($C26,'2018-03'!$C$2:$C$100,0)+1,0)))-INDIRECT(CONCATENATE("'2018-02'!R",TEXT(MATCH($C26,'2018-02'!$C$2:$C$100,0)+1,0))))</f>
        <v>29518724.030000001</v>
      </c>
      <c r="S26" s="17">
        <f ca="1">IF(OR(INDIRECT(CONCATENATE("'2018-03'!S",TEXT(MATCH($C26,'2018-03'!$C$2:$C$100,0)+1,0)))="",INDIRECT(CONCATENATE("'2018-02'!S",TEXT(MATCH($C26,'2018-02'!$C$2:$C$100,0)+1,0)))="",AND(INDIRECT(CONCATENATE("'2018-03'!S",TEXT(MATCH($C26,'2018-03'!$C$2:$C$100,0)+1,0)))="",INDIRECT(CONCATENATE("'2018-02'!S",TEXT(MATCH($C26,'2018-02'!$C$2:$C$100,0)+1,0)))="")),"Н/Д",INDIRECT(CONCATENATE("'2018-03'!S",TEXT(MATCH($C26,'2018-03'!$C$2:$C$100,0)+1,0)))-INDIRECT(CONCATENATE("'2018-02'!S",TEXT(MATCH($C26,'2018-02'!$C$2:$C$100,0)+1,0))))</f>
        <v>70500</v>
      </c>
      <c r="T26" s="17">
        <f ca="1">IF(OR(INDIRECT(CONCATENATE("'2018-03'!T",TEXT(MATCH($C26,'2018-03'!$C$2:$C$100,0)+1,0)))="",INDIRECT(CONCATENATE("'2018-02'!T",TEXT(MATCH($C26,'2018-02'!$C$2:$C$100,0)+1,0)))="",AND(INDIRECT(CONCATENATE("'2018-03'!T",TEXT(MATCH($C26,'2018-03'!$C$2:$C$100,0)+1,0)))="",INDIRECT(CONCATENATE("'2018-02'!T",TEXT(MATCH($C26,'2018-02'!$C$2:$C$100,0)+1,0)))="")),"Н/Д",INDIRECT(CONCATENATE("'2018-03'!T",TEXT(MATCH($C26,'2018-03'!$C$2:$C$100,0)+1,0)))-INDIRECT(CONCATENATE("'2018-02'!T",TEXT(MATCH($C26,'2018-02'!$C$2:$C$100,0)+1,0))))</f>
        <v>39496463.799999997</v>
      </c>
      <c r="U26" s="17">
        <f ca="1">IF(OR(INDIRECT(CONCATENATE("'2018-03'!U",TEXT(MATCH($C26,'2018-03'!$C$2:$C$100,0)+1,0)))="",INDIRECT(CONCATENATE("'2018-02'!U",TEXT(MATCH($C26,'2018-02'!$C$2:$C$100,0)+1,0)))="",AND(INDIRECT(CONCATENATE("'2018-03'!U",TEXT(MATCH($C26,'2018-03'!$C$2:$C$100,0)+1,0)))="",INDIRECT(CONCATENATE("'2018-02'!U",TEXT(MATCH($C26,'2018-02'!$C$2:$C$100,0)+1,0)))="")),"Н/Д",INDIRECT(CONCATENATE("'2018-03'!U",TEXT(MATCH($C26,'2018-03'!$C$2:$C$100,0)+1,0)))-INDIRECT(CONCATENATE("'2018-02'!U",TEXT(MATCH($C26,'2018-02'!$C$2:$C$100,0)+1,0))))</f>
        <v>2033518.1400000001</v>
      </c>
      <c r="V26" s="17">
        <f ca="1">IF(OR(INDIRECT(CONCATENATE("'2018-03'!V",TEXT(MATCH($C26,'2018-03'!$C$2:$C$100,0)+1,0)))="",INDIRECT(CONCATENATE("'2018-02'!V",TEXT(MATCH($C26,'2018-02'!$C$2:$C$100,0)+1,0)))="",AND(INDIRECT(CONCATENATE("'2018-03'!V",TEXT(MATCH($C26,'2018-03'!$C$2:$C$100,0)+1,0)))="",INDIRECT(CONCATENATE("'2018-02'!V",TEXT(MATCH($C26,'2018-02'!$C$2:$C$100,0)+1,0)))="")),"Н/Д",INDIRECT(CONCATENATE("'2018-03'!V",TEXT(MATCH($C26,'2018-03'!$C$2:$C$100,0)+1,0)))-INDIRECT(CONCATENATE("'2018-02'!V",TEXT(MATCH($C26,'2018-02'!$C$2:$C$100,0)+1,0))))</f>
        <v>762523170.67999983</v>
      </c>
      <c r="W26" s="17">
        <f ca="1">IF(OR(INDIRECT(CONCATENATE("'2018-03'!W",TEXT(MATCH($C26,'2018-03'!$C$2:$C$100,0)+1,0)))="",INDIRECT(CONCATENATE("'2018-02'!W",TEXT(MATCH($C26,'2018-02'!$C$2:$C$100,0)+1,0)))="",AND(INDIRECT(CONCATENATE("'2018-03'!W",TEXT(MATCH($C26,'2018-03'!$C$2:$C$100,0)+1,0)))="",INDIRECT(CONCATENATE("'2018-02'!W",TEXT(MATCH($C26,'2018-02'!$C$2:$C$100,0)+1,0)))="")),"Н/Д",INDIRECT(CONCATENATE("'2018-03'!W",TEXT(MATCH($C26,'2018-03'!$C$2:$C$100,0)+1,0)))-INDIRECT(CONCATENATE("'2018-02'!W",TEXT(MATCH($C26,'2018-02'!$C$2:$C$100,0)+1,0))))</f>
        <v>10178627567.900002</v>
      </c>
    </row>
    <row r="27" spans="1:23" x14ac:dyDescent="0.25">
      <c r="A27" s="2" t="s">
        <v>34</v>
      </c>
      <c r="B27" s="2" t="s">
        <v>48</v>
      </c>
      <c r="C27" s="15">
        <v>97000000</v>
      </c>
      <c r="D27" s="2" t="s">
        <v>206</v>
      </c>
      <c r="E27" s="17">
        <f ca="1">IF(OR(INDIRECT(CONCATENATE("'2018-03'!E",TEXT(MATCH($C27,'2018-03'!$C$2:$C$100,0)+1,0)))="",INDIRECT(CONCATENATE("'2018-02'!E",TEXT(MATCH($C27,'2018-02'!$C$2:$C$100,0)+1,0)))="",AND(INDIRECT(CONCATENATE("'2018-03'!E",TEXT(MATCH($C27,'2018-03'!$C$2:$C$100,0)+1,0)))="",INDIRECT(CONCATENATE("'2018-02'!E",TEXT(MATCH($C27,'2018-02'!$C$2:$C$100,0)+1,0)))="")),"Н/Д",INDIRECT(CONCATENATE("'2018-03'!E",TEXT(MATCH($C27,'2018-03'!$C$2:$C$100,0)+1,0)))-INDIRECT(CONCATENATE("'2018-02'!E",TEXT(MATCH($C27,'2018-02'!$C$2:$C$100,0)+1,0))))</f>
        <v>1609393768.4800005</v>
      </c>
      <c r="F27" s="17">
        <f ca="1">IF(OR(INDIRECT(CONCATENATE("'2018-03'!F",TEXT(MATCH($C27,'2018-03'!$C$2:$C$100,0)+1,0)))="",INDIRECT(CONCATENATE("'2018-02'!F",TEXT(MATCH($C27,'2018-02'!$C$2:$C$100,0)+1,0)))="",AND(INDIRECT(CONCATENATE("'2018-03'!F",TEXT(MATCH($C27,'2018-03'!$C$2:$C$100,0)+1,0)))="",INDIRECT(CONCATENATE("'2018-02'!F",TEXT(MATCH($C27,'2018-02'!$C$2:$C$100,0)+1,0)))="")),"Н/Д",INDIRECT(CONCATENATE("'2018-03'!F",TEXT(MATCH($C27,'2018-03'!$C$2:$C$100,0)+1,0)))-INDIRECT(CONCATENATE("'2018-02'!F",TEXT(MATCH($C27,'2018-02'!$C$2:$C$100,0)+1,0))))</f>
        <v>1865699687.5799997</v>
      </c>
      <c r="G27" s="17">
        <f ca="1">IF(OR(INDIRECT(CONCATENATE("'2018-03'!G",TEXT(MATCH($C27,'2018-03'!$C$2:$C$100,0)+1,0)))="",INDIRECT(CONCATENATE("'2018-02'!G",TEXT(MATCH($C27,'2018-02'!$C$2:$C$100,0)+1,0)))="",AND(INDIRECT(CONCATENATE("'2018-03'!G",TEXT(MATCH($C27,'2018-03'!$C$2:$C$100,0)+1,0)))="",INDIRECT(CONCATENATE("'2018-02'!G",TEXT(MATCH($C27,'2018-02'!$C$2:$C$100,0)+1,0)))="")),"Н/Д",INDIRECT(CONCATENATE("'2018-03'!G",TEXT(MATCH($C27,'2018-03'!$C$2:$C$100,0)+1,0)))-INDIRECT(CONCATENATE("'2018-02'!G",TEXT(MATCH($C27,'2018-02'!$C$2:$C$100,0)+1,0))))</f>
        <v>169740502.87</v>
      </c>
      <c r="H27" s="17">
        <f ca="1">IF(OR(INDIRECT(CONCATENATE("'2018-03'!H",TEXT(MATCH($C27,'2018-03'!$C$2:$C$100,0)+1,0)))="",INDIRECT(CONCATENATE("'2018-02'!H",TEXT(MATCH($C27,'2018-02'!$C$2:$C$100,0)+1,0)))="",AND(INDIRECT(CONCATENATE("'2018-03'!H",TEXT(MATCH($C27,'2018-03'!$C$2:$C$100,0)+1,0)))="",INDIRECT(CONCATENATE("'2018-02'!H",TEXT(MATCH($C27,'2018-02'!$C$2:$C$100,0)+1,0)))="")),"Н/Д",INDIRECT(CONCATENATE("'2018-03'!H",TEXT(MATCH($C27,'2018-03'!$C$2:$C$100,0)+1,0)))-INDIRECT(CONCATENATE("'2018-02'!H",TEXT(MATCH($C27,'2018-02'!$C$2:$C$100,0)+1,0))))</f>
        <v>1037730447.47</v>
      </c>
      <c r="I27" s="17">
        <f ca="1">IF(OR(INDIRECT(CONCATENATE("'2018-03'!I",TEXT(MATCH($C27,'2018-03'!$C$2:$C$100,0)+1,0)))="",INDIRECT(CONCATENATE("'2018-02'!I",TEXT(MATCH($C27,'2018-02'!$C$2:$C$100,0)+1,0)))="",AND(INDIRECT(CONCATENATE("'2018-03'!I",TEXT(MATCH($C27,'2018-03'!$C$2:$C$100,0)+1,0)))="",INDIRECT(CONCATENATE("'2018-02'!I",TEXT(MATCH($C27,'2018-02'!$C$2:$C$100,0)+1,0)))="")),"Н/Д",INDIRECT(CONCATENATE("'2018-03'!I",TEXT(MATCH($C27,'2018-03'!$C$2:$C$100,0)+1,0)))-INDIRECT(CONCATENATE("'2018-02'!I",TEXT(MATCH($C27,'2018-02'!$C$2:$C$100,0)+1,0))))</f>
        <v>148370111.91000003</v>
      </c>
      <c r="J27" s="17" t="str">
        <f ca="1">IF(OR(INDIRECT(CONCATENATE("'2018-03'!J",TEXT(MATCH($C27,'2018-03'!$C$2:$C$100,0)+1,0)))="",INDIRECT(CONCATENATE("'2018-02'!J",TEXT(MATCH($C27,'2018-02'!$C$2:$C$100,0)+1,0)))="",AND(INDIRECT(CONCATENATE("'2018-03'!J",TEXT(MATCH($C27,'2018-03'!$C$2:$C$100,0)+1,0)))="",INDIRECT(CONCATENATE("'2018-02'!J",TEXT(MATCH($C27,'2018-02'!$C$2:$C$100,0)+1,0)))="")),"Н/Д",INDIRECT(CONCATENATE("'2018-03'!J",TEXT(MATCH($C27,'2018-03'!$C$2:$C$100,0)+1,0)))-INDIRECT(CONCATENATE("'2018-02'!J",TEXT(MATCH($C27,'2018-02'!$C$2:$C$100,0)+1,0))))</f>
        <v>Н/Д</v>
      </c>
      <c r="K27" s="17">
        <f ca="1">IF(OR(INDIRECT(CONCATENATE("'2018-03'!K",TEXT(MATCH($C27,'2018-03'!$C$2:$C$100,0)+1,0)))="",INDIRECT(CONCATENATE("'2018-02'!K",TEXT(MATCH($C27,'2018-02'!$C$2:$C$100,0)+1,0)))="",AND(INDIRECT(CONCATENATE("'2018-03'!K",TEXT(MATCH($C27,'2018-03'!$C$2:$C$100,0)+1,0)))="",INDIRECT(CONCATENATE("'2018-02'!K",TEXT(MATCH($C27,'2018-02'!$C$2:$C$100,0)+1,0)))="")),"Н/Д",INDIRECT(CONCATENATE("'2018-03'!K",TEXT(MATCH($C27,'2018-03'!$C$2:$C$100,0)+1,0)))-INDIRECT(CONCATENATE("'2018-02'!K",TEXT(MATCH($C27,'2018-02'!$C$2:$C$100,0)+1,0))))</f>
        <v>99804763.620000005</v>
      </c>
      <c r="L27" s="17">
        <f ca="1">IF(OR(INDIRECT(CONCATENATE("'2018-03'!L",TEXT(MATCH($C27,'2018-03'!$C$2:$C$100,0)+1,0)))="",INDIRECT(CONCATENATE("'2018-02'!L",TEXT(MATCH($C27,'2018-02'!$C$2:$C$100,0)+1,0)))="",AND(INDIRECT(CONCATENATE("'2018-03'!L",TEXT(MATCH($C27,'2018-03'!$C$2:$C$100,0)+1,0)))="",INDIRECT(CONCATENATE("'2018-02'!L",TEXT(MATCH($C27,'2018-02'!$C$2:$C$100,0)+1,0)))="")),"Н/Д",INDIRECT(CONCATENATE("'2018-03'!L",TEXT(MATCH($C27,'2018-03'!$C$2:$C$100,0)+1,0)))-INDIRECT(CONCATENATE("'2018-02'!L",TEXT(MATCH($C27,'2018-02'!$C$2:$C$100,0)+1,0))))</f>
        <v>132275265.27</v>
      </c>
      <c r="M27" s="17">
        <f ca="1">IF(OR(INDIRECT(CONCATENATE("'2018-03'!M",TEXT(MATCH($C27,'2018-03'!$C$2:$C$100,0)+1,0)))="",INDIRECT(CONCATENATE("'2018-02'!M",TEXT(MATCH($C27,'2018-02'!$C$2:$C$100,0)+1,0)))="",AND(INDIRECT(CONCATENATE("'2018-03'!M",TEXT(MATCH($C27,'2018-03'!$C$2:$C$100,0)+1,0)))="",INDIRECT(CONCATENATE("'2018-02'!M",TEXT(MATCH($C27,'2018-02'!$C$2:$C$100,0)+1,0)))="")),"Н/Д",INDIRECT(CONCATENATE("'2018-03'!M",TEXT(MATCH($C27,'2018-03'!$C$2:$C$100,0)+1,0)))-INDIRECT(CONCATENATE("'2018-02'!M",TEXT(MATCH($C27,'2018-02'!$C$2:$C$100,0)+1,0))))</f>
        <v>627594.73</v>
      </c>
      <c r="N27" s="17">
        <f ca="1">IF(OR(INDIRECT(CONCATENATE("'2018-03'!N",TEXT(MATCH($C27,'2018-03'!$C$2:$C$100,0)+1,0)))="",INDIRECT(CONCATENATE("'2018-02'!N",TEXT(MATCH($C27,'2018-02'!$C$2:$C$100,0)+1,0)))="",AND(INDIRECT(CONCATENATE("'2018-03'!N",TEXT(MATCH($C27,'2018-03'!$C$2:$C$100,0)+1,0)))="",INDIRECT(CONCATENATE("'2018-02'!N",TEXT(MATCH($C27,'2018-02'!$C$2:$C$100,0)+1,0)))="")),"Н/Д",INDIRECT(CONCATENATE("'2018-03'!N",TEXT(MATCH($C27,'2018-03'!$C$2:$C$100,0)+1,0)))-INDIRECT(CONCATENATE("'2018-02'!NE",TEXT(MATCH($C27,'2018-02'!$C$2:$C$100,0)+1,0))))</f>
        <v>40898403.060000002</v>
      </c>
      <c r="O27" s="17">
        <f ca="1">IF(OR(INDIRECT(CONCATENATE("'2018-03'!O",TEXT(MATCH($C27,'2018-03'!$C$2:$C$100,0)+1,0)))="",INDIRECT(CONCATENATE("'2018-02'!O",TEXT(MATCH($C27,'2018-02'!$C$2:$C$100,0)+1,0)))="",AND(INDIRECT(CONCATENATE("'2018-03'!O",TEXT(MATCH($C27,'2018-03'!$C$2:$C$100,0)+1,0)))="",INDIRECT(CONCATENATE("'2018-02'!O",TEXT(MATCH($C27,'2018-02'!$C$2:$C$100,0)+1,0)))="")),"Н/Д",INDIRECT(CONCATENATE("'2018-03'!O",TEXT(MATCH($C27,'2018-03'!$C$2:$C$100,0)+1,0)))-INDIRECT(CONCATENATE("'2018-02'!O",TEXT(MATCH($C27,'2018-02'!$C$2:$C$100,0)+1,0))))</f>
        <v>2710.8799999999992</v>
      </c>
      <c r="P27" s="17">
        <f ca="1">IF(OR(INDIRECT(CONCATENATE("'2018-03'!P",TEXT(MATCH($C27,'2018-03'!$C$2:$C$100,0)+1,0)))="",INDIRECT(CONCATENATE("'2018-02'!P",TEXT(MATCH($C27,'2018-02'!$C$2:$C$100,0)+1,0)))="",AND(INDIRECT(CONCATENATE("'2018-03'!P",TEXT(MATCH($C27,'2018-03'!$C$2:$C$100,0)+1,0)))="",INDIRECT(CONCATENATE("'2018-02'!P",TEXT(MATCH($C27,'2018-02'!$C$2:$C$100,0)+1,0)))="")),"Н/Д",INDIRECT(CONCATENATE("'2018-03'!P",TEXT(MATCH($C27,'2018-03'!$C$2:$C$100,0)+1,0)))-INDIRECT(CONCATENATE("'2018-02'!P",TEXT(MATCH($C27,'2018-02'!$C$2:$C$100,0)+1,0))))</f>
        <v>92186691.019999996</v>
      </c>
      <c r="Q27" s="17">
        <f ca="1">IF(OR(INDIRECT(CONCATENATE("'2018-03'!Q",TEXT(MATCH($C27,'2018-03'!$C$2:$C$100,0)+1,0)))="",INDIRECT(CONCATENATE("'2018-02'!Q",TEXT(MATCH($C27,'2018-02'!$C$2:$C$100,0)+1,0)))="",AND(INDIRECT(CONCATENATE("'2018-03'!Q",TEXT(MATCH($C27,'2018-03'!$C$2:$C$100,0)+1,0)))="",INDIRECT(CONCATENATE("'2018-02'!Q",TEXT(MATCH($C27,'2018-02'!$C$2:$C$100,0)+1,0)))="")),"Н/Д",INDIRECT(CONCATENATE("'2018-03'!Q",TEXT(MATCH($C27,'2018-03'!$C$2:$C$100,0)+1,0)))-INDIRECT(CONCATENATE("'2018-02'!Q",TEXT(MATCH($C27,'2018-02'!$C$2:$C$100,0)+1,0))))</f>
        <v>10769910.120000001</v>
      </c>
      <c r="R27" s="17">
        <f ca="1">IF(OR(INDIRECT(CONCATENATE("'2018-03'!R",TEXT(MATCH($C27,'2018-03'!$C$2:$C$100,0)+1,0)))="",INDIRECT(CONCATENATE("'2018-02'!R",TEXT(MATCH($C27,'2018-02'!$C$2:$C$100,0)+1,0)))="",AND(INDIRECT(CONCATENATE("'2018-03'!R",TEXT(MATCH($C27,'2018-03'!$C$2:$C$100,0)+1,0)))="",INDIRECT(CONCATENATE("'2018-02'!R",TEXT(MATCH($C27,'2018-02'!$C$2:$C$100,0)+1,0)))="")),"Н/Д",INDIRECT(CONCATENATE("'2018-03'!R",TEXT(MATCH($C27,'2018-03'!$C$2:$C$100,0)+1,0)))-INDIRECT(CONCATENATE("'2018-02'!R",TEXT(MATCH($C27,'2018-02'!$C$2:$C$100,0)+1,0))))</f>
        <v>88458296.979999989</v>
      </c>
      <c r="S27" s="17">
        <f ca="1">IF(OR(INDIRECT(CONCATENATE("'2018-03'!S",TEXT(MATCH($C27,'2018-03'!$C$2:$C$100,0)+1,0)))="",INDIRECT(CONCATENATE("'2018-02'!S",TEXT(MATCH($C27,'2018-02'!$C$2:$C$100,0)+1,0)))="",AND(INDIRECT(CONCATENATE("'2018-03'!S",TEXT(MATCH($C27,'2018-03'!$C$2:$C$100,0)+1,0)))="",INDIRECT(CONCATENATE("'2018-02'!S",TEXT(MATCH($C27,'2018-02'!$C$2:$C$100,0)+1,0)))="")),"Н/Д",INDIRECT(CONCATENATE("'2018-03'!S",TEXT(MATCH($C27,'2018-03'!$C$2:$C$100,0)+1,0)))-INDIRECT(CONCATENATE("'2018-02'!S",TEXT(MATCH($C27,'2018-02'!$C$2:$C$100,0)+1,0))))</f>
        <v>62605</v>
      </c>
      <c r="T27" s="17">
        <f ca="1">IF(OR(INDIRECT(CONCATENATE("'2018-03'!T",TEXT(MATCH($C27,'2018-03'!$C$2:$C$100,0)+1,0)))="",INDIRECT(CONCATENATE("'2018-02'!T",TEXT(MATCH($C27,'2018-02'!$C$2:$C$100,0)+1,0)))="",AND(INDIRECT(CONCATENATE("'2018-03'!T",TEXT(MATCH($C27,'2018-03'!$C$2:$C$100,0)+1,0)))="",INDIRECT(CONCATENATE("'2018-02'!T",TEXT(MATCH($C27,'2018-02'!$C$2:$C$100,0)+1,0)))="")),"Н/Д",INDIRECT(CONCATENATE("'2018-03'!T",TEXT(MATCH($C27,'2018-03'!$C$2:$C$100,0)+1,0)))-INDIRECT(CONCATENATE("'2018-02'!T",TEXT(MATCH($C27,'2018-02'!$C$2:$C$100,0)+1,0))))</f>
        <v>55773187.790000007</v>
      </c>
      <c r="U27" s="17">
        <f ca="1">IF(OR(INDIRECT(CONCATENATE("'2018-03'!U",TEXT(MATCH($C27,'2018-03'!$C$2:$C$100,0)+1,0)))="",INDIRECT(CONCATENATE("'2018-02'!U",TEXT(MATCH($C27,'2018-02'!$C$2:$C$100,0)+1,0)))="",AND(INDIRECT(CONCATENATE("'2018-03'!U",TEXT(MATCH($C27,'2018-03'!$C$2:$C$100,0)+1,0)))="",INDIRECT(CONCATENATE("'2018-02'!U",TEXT(MATCH($C27,'2018-02'!$C$2:$C$100,0)+1,0)))="")),"Н/Д",INDIRECT(CONCATENATE("'2018-03'!U",TEXT(MATCH($C27,'2018-03'!$C$2:$C$100,0)+1,0)))-INDIRECT(CONCATENATE("'2018-02'!U",TEXT(MATCH($C27,'2018-02'!$C$2:$C$100,0)+1,0))))</f>
        <v>908902.30999999994</v>
      </c>
      <c r="V27" s="17">
        <f ca="1">IF(OR(INDIRECT(CONCATENATE("'2018-03'!V",TEXT(MATCH($C27,'2018-03'!$C$2:$C$100,0)+1,0)))="",INDIRECT(CONCATENATE("'2018-02'!V",TEXT(MATCH($C27,'2018-02'!$C$2:$C$100,0)+1,0)))="",AND(INDIRECT(CONCATENATE("'2018-03'!V",TEXT(MATCH($C27,'2018-03'!$C$2:$C$100,0)+1,0)))="",INDIRECT(CONCATENATE("'2018-02'!V",TEXT(MATCH($C27,'2018-02'!$C$2:$C$100,0)+1,0)))="")),"Н/Д",INDIRECT(CONCATENATE("'2018-03'!V",TEXT(MATCH($C27,'2018-03'!$C$2:$C$100,0)+1,0)))-INDIRECT(CONCATENATE("'2018-02'!V",TEXT(MATCH($C27,'2018-02'!$C$2:$C$100,0)+1,0))))</f>
        <v>-256305919.10000038</v>
      </c>
      <c r="W27" s="17">
        <f ca="1">IF(OR(INDIRECT(CONCATENATE("'2018-03'!W",TEXT(MATCH($C27,'2018-03'!$C$2:$C$100,0)+1,0)))="",INDIRECT(CONCATENATE("'2018-02'!W",TEXT(MATCH($C27,'2018-02'!$C$2:$C$100,0)+1,0)))="",AND(INDIRECT(CONCATENATE("'2018-03'!W",TEXT(MATCH($C27,'2018-03'!$C$2:$C$100,0)+1,0)))="",INDIRECT(CONCATENATE("'2018-02'!W",TEXT(MATCH($C27,'2018-02'!$C$2:$C$100,0)+1,0)))="")),"Н/Д",INDIRECT(CONCATENATE("'2018-03'!W",TEXT(MATCH($C27,'2018-03'!$C$2:$C$100,0)+1,0)))-INDIRECT(CONCATENATE("'2018-02'!W",TEXT(MATCH($C27,'2018-02'!$C$2:$C$100,0)+1,0))))</f>
        <v>5077968645.4299984</v>
      </c>
    </row>
    <row r="28" spans="1:23" x14ac:dyDescent="0.25">
      <c r="A28" s="2" t="s">
        <v>49</v>
      </c>
      <c r="B28" s="2" t="s">
        <v>50</v>
      </c>
      <c r="C28" s="15">
        <v>11000000</v>
      </c>
      <c r="D28" s="2" t="s">
        <v>206</v>
      </c>
      <c r="E28" s="17">
        <f ca="1">IF(OR(INDIRECT(CONCATENATE("'2018-03'!E",TEXT(MATCH($C28,'2018-03'!$C$2:$C$100,0)+1,0)))="",INDIRECT(CONCATENATE("'2018-02'!E",TEXT(MATCH($C28,'2018-02'!$C$2:$C$100,0)+1,0)))="",AND(INDIRECT(CONCATENATE("'2018-03'!E",TEXT(MATCH($C28,'2018-03'!$C$2:$C$100,0)+1,0)))="",INDIRECT(CONCATENATE("'2018-02'!E",TEXT(MATCH($C28,'2018-02'!$C$2:$C$100,0)+1,0)))="")),"Н/Д",INDIRECT(CONCATENATE("'2018-03'!E",TEXT(MATCH($C28,'2018-03'!$C$2:$C$100,0)+1,0)))-INDIRECT(CONCATENATE("'2018-02'!E",TEXT(MATCH($C28,'2018-02'!$C$2:$C$100,0)+1,0))))</f>
        <v>5735648530.5999994</v>
      </c>
      <c r="F28" s="17">
        <f ca="1">IF(OR(INDIRECT(CONCATENATE("'2018-03'!F",TEXT(MATCH($C28,'2018-03'!$C$2:$C$100,0)+1,0)))="",INDIRECT(CONCATENATE("'2018-02'!F",TEXT(MATCH($C28,'2018-02'!$C$2:$C$100,0)+1,0)))="",AND(INDIRECT(CONCATENATE("'2018-03'!F",TEXT(MATCH($C28,'2018-03'!$C$2:$C$100,0)+1,0)))="",INDIRECT(CONCATENATE("'2018-02'!F",TEXT(MATCH($C28,'2018-02'!$C$2:$C$100,0)+1,0)))="")),"Н/Д",INDIRECT(CONCATENATE("'2018-03'!F",TEXT(MATCH($C28,'2018-03'!$C$2:$C$100,0)+1,0)))-INDIRECT(CONCATENATE("'2018-02'!F",TEXT(MATCH($C28,'2018-02'!$C$2:$C$100,0)+1,0))))</f>
        <v>4422574713.2300005</v>
      </c>
      <c r="G28" s="17">
        <f ca="1">IF(OR(INDIRECT(CONCATENATE("'2018-03'!G",TEXT(MATCH($C28,'2018-03'!$C$2:$C$100,0)+1,0)))="",INDIRECT(CONCATENATE("'2018-02'!G",TEXT(MATCH($C28,'2018-02'!$C$2:$C$100,0)+1,0)))="",AND(INDIRECT(CONCATENATE("'2018-03'!G",TEXT(MATCH($C28,'2018-03'!$C$2:$C$100,0)+1,0)))="",INDIRECT(CONCATENATE("'2018-02'!G",TEXT(MATCH($C28,'2018-02'!$C$2:$C$100,0)+1,0)))="")),"Н/Д",INDIRECT(CONCATENATE("'2018-03'!G",TEXT(MATCH($C28,'2018-03'!$C$2:$C$100,0)+1,0)))-INDIRECT(CONCATENATE("'2018-02'!G",TEXT(MATCH($C28,'2018-02'!$C$2:$C$100,0)+1,0))))</f>
        <v>1093316782.9900002</v>
      </c>
      <c r="H28" s="17">
        <f ca="1">IF(OR(INDIRECT(CONCATENATE("'2018-03'!H",TEXT(MATCH($C28,'2018-03'!$C$2:$C$100,0)+1,0)))="",INDIRECT(CONCATENATE("'2018-02'!H",TEXT(MATCH($C28,'2018-02'!$C$2:$C$100,0)+1,0)))="",AND(INDIRECT(CONCATENATE("'2018-03'!H",TEXT(MATCH($C28,'2018-03'!$C$2:$C$100,0)+1,0)))="",INDIRECT(CONCATENATE("'2018-02'!H",TEXT(MATCH($C28,'2018-02'!$C$2:$C$100,0)+1,0)))="")),"Н/Д",INDIRECT(CONCATENATE("'2018-03'!H",TEXT(MATCH($C28,'2018-03'!$C$2:$C$100,0)+1,0)))-INDIRECT(CONCATENATE("'2018-02'!H",TEXT(MATCH($C28,'2018-02'!$C$2:$C$100,0)+1,0))))</f>
        <v>2339933347.2600002</v>
      </c>
      <c r="I28" s="17">
        <f ca="1">IF(OR(INDIRECT(CONCATENATE("'2018-03'!I",TEXT(MATCH($C28,'2018-03'!$C$2:$C$100,0)+1,0)))="",INDIRECT(CONCATENATE("'2018-02'!I",TEXT(MATCH($C28,'2018-02'!$C$2:$C$100,0)+1,0)))="",AND(INDIRECT(CONCATENATE("'2018-03'!I",TEXT(MATCH($C28,'2018-03'!$C$2:$C$100,0)+1,0)))="",INDIRECT(CONCATENATE("'2018-02'!I",TEXT(MATCH($C28,'2018-02'!$C$2:$C$100,0)+1,0)))="")),"Н/Д",INDIRECT(CONCATENATE("'2018-03'!I",TEXT(MATCH($C28,'2018-03'!$C$2:$C$100,0)+1,0)))-INDIRECT(CONCATENATE("'2018-02'!I",TEXT(MATCH($C28,'2018-02'!$C$2:$C$100,0)+1,0))))</f>
        <v>176645200.07999992</v>
      </c>
      <c r="J28" s="17" t="str">
        <f ca="1">IF(OR(INDIRECT(CONCATENATE("'2018-03'!J",TEXT(MATCH($C28,'2018-03'!$C$2:$C$100,0)+1,0)))="",INDIRECT(CONCATENATE("'2018-02'!J",TEXT(MATCH($C28,'2018-02'!$C$2:$C$100,0)+1,0)))="",AND(INDIRECT(CONCATENATE("'2018-03'!J",TEXT(MATCH($C28,'2018-03'!$C$2:$C$100,0)+1,0)))="",INDIRECT(CONCATENATE("'2018-02'!J",TEXT(MATCH($C28,'2018-02'!$C$2:$C$100,0)+1,0)))="")),"Н/Д",INDIRECT(CONCATENATE("'2018-03'!J",TEXT(MATCH($C28,'2018-03'!$C$2:$C$100,0)+1,0)))-INDIRECT(CONCATENATE("'2018-02'!J",TEXT(MATCH($C28,'2018-02'!$C$2:$C$100,0)+1,0))))</f>
        <v>Н/Д</v>
      </c>
      <c r="K28" s="17">
        <f ca="1">IF(OR(INDIRECT(CONCATENATE("'2018-03'!K",TEXT(MATCH($C28,'2018-03'!$C$2:$C$100,0)+1,0)))="",INDIRECT(CONCATENATE("'2018-02'!K",TEXT(MATCH($C28,'2018-02'!$C$2:$C$100,0)+1,0)))="",AND(INDIRECT(CONCATENATE("'2018-03'!K",TEXT(MATCH($C28,'2018-03'!$C$2:$C$100,0)+1,0)))="",INDIRECT(CONCATENATE("'2018-02'!K",TEXT(MATCH($C28,'2018-02'!$C$2:$C$100,0)+1,0)))="")),"Н/Д",INDIRECT(CONCATENATE("'2018-03'!K",TEXT(MATCH($C28,'2018-03'!$C$2:$C$100,0)+1,0)))-INDIRECT(CONCATENATE("'2018-02'!K",TEXT(MATCH($C28,'2018-02'!$C$2:$C$100,0)+1,0))))</f>
        <v>112133430.63999999</v>
      </c>
      <c r="L28" s="17">
        <f ca="1">IF(OR(INDIRECT(CONCATENATE("'2018-03'!L",TEXT(MATCH($C28,'2018-03'!$C$2:$C$100,0)+1,0)))="",INDIRECT(CONCATENATE("'2018-02'!L",TEXT(MATCH($C28,'2018-02'!$C$2:$C$100,0)+1,0)))="",AND(INDIRECT(CONCATENATE("'2018-03'!L",TEXT(MATCH($C28,'2018-03'!$C$2:$C$100,0)+1,0)))="",INDIRECT(CONCATENATE("'2018-02'!L",TEXT(MATCH($C28,'2018-02'!$C$2:$C$100,0)+1,0)))="")),"Н/Д",INDIRECT(CONCATENATE("'2018-03'!L",TEXT(MATCH($C28,'2018-03'!$C$2:$C$100,0)+1,0)))-INDIRECT(CONCATENATE("'2018-02'!L",TEXT(MATCH($C28,'2018-02'!$C$2:$C$100,0)+1,0))))</f>
        <v>199958059.53</v>
      </c>
      <c r="M28" s="17">
        <f ca="1">IF(OR(INDIRECT(CONCATENATE("'2018-03'!M",TEXT(MATCH($C28,'2018-03'!$C$2:$C$100,0)+1,0)))="",INDIRECT(CONCATENATE("'2018-02'!M",TEXT(MATCH($C28,'2018-02'!$C$2:$C$100,0)+1,0)))="",AND(INDIRECT(CONCATENATE("'2018-03'!M",TEXT(MATCH($C28,'2018-03'!$C$2:$C$100,0)+1,0)))="",INDIRECT(CONCATENATE("'2018-02'!M",TEXT(MATCH($C28,'2018-02'!$C$2:$C$100,0)+1,0)))="")),"Н/Д",INDIRECT(CONCATENATE("'2018-03'!M",TEXT(MATCH($C28,'2018-03'!$C$2:$C$100,0)+1,0)))-INDIRECT(CONCATENATE("'2018-02'!M",TEXT(MATCH($C28,'2018-02'!$C$2:$C$100,0)+1,0))))</f>
        <v>224911415.07999998</v>
      </c>
      <c r="N28" s="17">
        <f ca="1">IF(OR(INDIRECT(CONCATENATE("'2018-03'!N",TEXT(MATCH($C28,'2018-03'!$C$2:$C$100,0)+1,0)))="",INDIRECT(CONCATENATE("'2018-02'!N",TEXT(MATCH($C28,'2018-02'!$C$2:$C$100,0)+1,0)))="",AND(INDIRECT(CONCATENATE("'2018-03'!N",TEXT(MATCH($C28,'2018-03'!$C$2:$C$100,0)+1,0)))="",INDIRECT(CONCATENATE("'2018-02'!N",TEXT(MATCH($C28,'2018-02'!$C$2:$C$100,0)+1,0)))="")),"Н/Д",INDIRECT(CONCATENATE("'2018-03'!N",TEXT(MATCH($C28,'2018-03'!$C$2:$C$100,0)+1,0)))-INDIRECT(CONCATENATE("'2018-02'!NE",TEXT(MATCH($C28,'2018-02'!$C$2:$C$100,0)+1,0))))</f>
        <v>49011110.530000001</v>
      </c>
      <c r="O28" s="17">
        <f ca="1">IF(OR(INDIRECT(CONCATENATE("'2018-03'!O",TEXT(MATCH($C28,'2018-03'!$C$2:$C$100,0)+1,0)))="",INDIRECT(CONCATENATE("'2018-02'!O",TEXT(MATCH($C28,'2018-02'!$C$2:$C$100,0)+1,0)))="",AND(INDIRECT(CONCATENATE("'2018-03'!O",TEXT(MATCH($C28,'2018-03'!$C$2:$C$100,0)+1,0)))="",INDIRECT(CONCATENATE("'2018-02'!O",TEXT(MATCH($C28,'2018-02'!$C$2:$C$100,0)+1,0)))="")),"Н/Д",INDIRECT(CONCATENATE("'2018-03'!O",TEXT(MATCH($C28,'2018-03'!$C$2:$C$100,0)+1,0)))-INDIRECT(CONCATENATE("'2018-02'!O",TEXT(MATCH($C28,'2018-02'!$C$2:$C$100,0)+1,0))))</f>
        <v>-14896.04</v>
      </c>
      <c r="P28" s="17">
        <f ca="1">IF(OR(INDIRECT(CONCATENATE("'2018-03'!P",TEXT(MATCH($C28,'2018-03'!$C$2:$C$100,0)+1,0)))="",INDIRECT(CONCATENATE("'2018-02'!P",TEXT(MATCH($C28,'2018-02'!$C$2:$C$100,0)+1,0)))="",AND(INDIRECT(CONCATENATE("'2018-03'!P",TEXT(MATCH($C28,'2018-03'!$C$2:$C$100,0)+1,0)))="",INDIRECT(CONCATENATE("'2018-02'!P",TEXT(MATCH($C28,'2018-02'!$C$2:$C$100,0)+1,0)))="")),"Н/Д",INDIRECT(CONCATENATE("'2018-03'!P",TEXT(MATCH($C28,'2018-03'!$C$2:$C$100,0)+1,0)))-INDIRECT(CONCATENATE("'2018-02'!P",TEXT(MATCH($C28,'2018-02'!$C$2:$C$100,0)+1,0))))</f>
        <v>65843342.340000004</v>
      </c>
      <c r="Q28" s="17">
        <f ca="1">IF(OR(INDIRECT(CONCATENATE("'2018-03'!Q",TEXT(MATCH($C28,'2018-03'!$C$2:$C$100,0)+1,0)))="",INDIRECT(CONCATENATE("'2018-02'!Q",TEXT(MATCH($C28,'2018-02'!$C$2:$C$100,0)+1,0)))="",AND(INDIRECT(CONCATENATE("'2018-03'!Q",TEXT(MATCH($C28,'2018-03'!$C$2:$C$100,0)+1,0)))="",INDIRECT(CONCATENATE("'2018-02'!Q",TEXT(MATCH($C28,'2018-02'!$C$2:$C$100,0)+1,0)))="")),"Н/Д",INDIRECT(CONCATENATE("'2018-03'!Q",TEXT(MATCH($C28,'2018-03'!$C$2:$C$100,0)+1,0)))-INDIRECT(CONCATENATE("'2018-02'!Q",TEXT(MATCH($C28,'2018-02'!$C$2:$C$100,0)+1,0))))</f>
        <v>79888250.879999995</v>
      </c>
      <c r="R28" s="17">
        <f ca="1">IF(OR(INDIRECT(CONCATENATE("'2018-03'!R",TEXT(MATCH($C28,'2018-03'!$C$2:$C$100,0)+1,0)))="",INDIRECT(CONCATENATE("'2018-02'!R",TEXT(MATCH($C28,'2018-02'!$C$2:$C$100,0)+1,0)))="",AND(INDIRECT(CONCATENATE("'2018-03'!R",TEXT(MATCH($C28,'2018-03'!$C$2:$C$100,0)+1,0)))="",INDIRECT(CONCATENATE("'2018-02'!R",TEXT(MATCH($C28,'2018-02'!$C$2:$C$100,0)+1,0)))="")),"Н/Д",INDIRECT(CONCATENATE("'2018-03'!R",TEXT(MATCH($C28,'2018-03'!$C$2:$C$100,0)+1,0)))-INDIRECT(CONCATENATE("'2018-02'!R",TEXT(MATCH($C28,'2018-02'!$C$2:$C$100,0)+1,0))))</f>
        <v>36678095.769999996</v>
      </c>
      <c r="S28" s="17">
        <f ca="1">IF(OR(INDIRECT(CONCATENATE("'2018-03'!S",TEXT(MATCH($C28,'2018-03'!$C$2:$C$100,0)+1,0)))="",INDIRECT(CONCATENATE("'2018-02'!S",TEXT(MATCH($C28,'2018-02'!$C$2:$C$100,0)+1,0)))="",AND(INDIRECT(CONCATENATE("'2018-03'!S",TEXT(MATCH($C28,'2018-03'!$C$2:$C$100,0)+1,0)))="",INDIRECT(CONCATENATE("'2018-02'!S",TEXT(MATCH($C28,'2018-02'!$C$2:$C$100,0)+1,0)))="")),"Н/Д",INDIRECT(CONCATENATE("'2018-03'!S",TEXT(MATCH($C28,'2018-03'!$C$2:$C$100,0)+1,0)))-INDIRECT(CONCATENATE("'2018-02'!S",TEXT(MATCH($C28,'2018-02'!$C$2:$C$100,0)+1,0))))</f>
        <v>74093.049999999988</v>
      </c>
      <c r="T28" s="17">
        <f ca="1">IF(OR(INDIRECT(CONCATENATE("'2018-03'!T",TEXT(MATCH($C28,'2018-03'!$C$2:$C$100,0)+1,0)))="",INDIRECT(CONCATENATE("'2018-02'!T",TEXT(MATCH($C28,'2018-02'!$C$2:$C$100,0)+1,0)))="",AND(INDIRECT(CONCATENATE("'2018-03'!T",TEXT(MATCH($C28,'2018-03'!$C$2:$C$100,0)+1,0)))="",INDIRECT(CONCATENATE("'2018-02'!T",TEXT(MATCH($C28,'2018-02'!$C$2:$C$100,0)+1,0)))="")),"Н/Д",INDIRECT(CONCATENATE("'2018-03'!T",TEXT(MATCH($C28,'2018-03'!$C$2:$C$100,0)+1,0)))-INDIRECT(CONCATENATE("'2018-02'!T",TEXT(MATCH($C28,'2018-02'!$C$2:$C$100,0)+1,0))))</f>
        <v>40522941.829999998</v>
      </c>
      <c r="U28" s="17">
        <f ca="1">IF(OR(INDIRECT(CONCATENATE("'2018-03'!U",TEXT(MATCH($C28,'2018-03'!$C$2:$C$100,0)+1,0)))="",INDIRECT(CONCATENATE("'2018-02'!U",TEXT(MATCH($C28,'2018-02'!$C$2:$C$100,0)+1,0)))="",AND(INDIRECT(CONCATENATE("'2018-03'!U",TEXT(MATCH($C28,'2018-03'!$C$2:$C$100,0)+1,0)))="",INDIRECT(CONCATENATE("'2018-02'!U",TEXT(MATCH($C28,'2018-02'!$C$2:$C$100,0)+1,0)))="")),"Н/Д",INDIRECT(CONCATENATE("'2018-03'!U",TEXT(MATCH($C28,'2018-03'!$C$2:$C$100,0)+1,0)))-INDIRECT(CONCATENATE("'2018-02'!U",TEXT(MATCH($C28,'2018-02'!$C$2:$C$100,0)+1,0))))</f>
        <v>1956402.5099999998</v>
      </c>
      <c r="V28" s="17">
        <f ca="1">IF(OR(INDIRECT(CONCATENATE("'2018-03'!V",TEXT(MATCH($C28,'2018-03'!$C$2:$C$100,0)+1,0)))="",INDIRECT(CONCATENATE("'2018-02'!V",TEXT(MATCH($C28,'2018-02'!$C$2:$C$100,0)+1,0)))="",AND(INDIRECT(CONCATENATE("'2018-03'!V",TEXT(MATCH($C28,'2018-03'!$C$2:$C$100,0)+1,0)))="",INDIRECT(CONCATENATE("'2018-02'!V",TEXT(MATCH($C28,'2018-02'!$C$2:$C$100,0)+1,0)))="")),"Н/Д",INDIRECT(CONCATENATE("'2018-03'!V",TEXT(MATCH($C28,'2018-03'!$C$2:$C$100,0)+1,0)))-INDIRECT(CONCATENATE("'2018-02'!V",TEXT(MATCH($C28,'2018-02'!$C$2:$C$100,0)+1,0))))</f>
        <v>1313073817.3699999</v>
      </c>
      <c r="W28" s="17">
        <f ca="1">IF(OR(INDIRECT(CONCATENATE("'2018-03'!W",TEXT(MATCH($C28,'2018-03'!$C$2:$C$100,0)+1,0)))="",INDIRECT(CONCATENATE("'2018-02'!W",TEXT(MATCH($C28,'2018-02'!$C$2:$C$100,0)+1,0)))="",AND(INDIRECT(CONCATENATE("'2018-03'!W",TEXT(MATCH($C28,'2018-03'!$C$2:$C$100,0)+1,0)))="",INDIRECT(CONCATENATE("'2018-02'!W",TEXT(MATCH($C28,'2018-02'!$C$2:$C$100,0)+1,0)))="")),"Н/Д",INDIRECT(CONCATENATE("'2018-03'!W",TEXT(MATCH($C28,'2018-03'!$C$2:$C$100,0)+1,0)))-INDIRECT(CONCATENATE("'2018-02'!W",TEXT(MATCH($C28,'2018-02'!$C$2:$C$100,0)+1,0))))</f>
        <v>15870814967.030001</v>
      </c>
    </row>
    <row r="29" spans="1:23" x14ac:dyDescent="0.25">
      <c r="A29" s="2" t="s">
        <v>49</v>
      </c>
      <c r="B29" s="2" t="s">
        <v>51</v>
      </c>
      <c r="C29" s="15">
        <v>19000000</v>
      </c>
      <c r="D29" s="2" t="s">
        <v>206</v>
      </c>
      <c r="E29" s="17">
        <f ca="1">IF(OR(INDIRECT(CONCATENATE("'2018-03'!E",TEXT(MATCH($C29,'2018-03'!$C$2:$C$100,0)+1,0)))="",INDIRECT(CONCATENATE("'2018-02'!E",TEXT(MATCH($C29,'2018-02'!$C$2:$C$100,0)+1,0)))="",AND(INDIRECT(CONCATENATE("'2018-03'!E",TEXT(MATCH($C29,'2018-03'!$C$2:$C$100,0)+1,0)))="",INDIRECT(CONCATENATE("'2018-02'!E",TEXT(MATCH($C29,'2018-02'!$C$2:$C$100,0)+1,0)))="")),"Н/Д",INDIRECT(CONCATENATE("'2018-03'!E",TEXT(MATCH($C29,'2018-03'!$C$2:$C$100,0)+1,0)))-INDIRECT(CONCATENATE("'2018-02'!E",TEXT(MATCH($C29,'2018-02'!$C$2:$C$100,0)+1,0))))</f>
        <v>4973521789.1100006</v>
      </c>
      <c r="F29" s="17">
        <f ca="1">IF(OR(INDIRECT(CONCATENATE("'2018-03'!F",TEXT(MATCH($C29,'2018-03'!$C$2:$C$100,0)+1,0)))="",INDIRECT(CONCATENATE("'2018-02'!F",TEXT(MATCH($C29,'2018-02'!$C$2:$C$100,0)+1,0)))="",AND(INDIRECT(CONCATENATE("'2018-03'!F",TEXT(MATCH($C29,'2018-03'!$C$2:$C$100,0)+1,0)))="",INDIRECT(CONCATENATE("'2018-02'!F",TEXT(MATCH($C29,'2018-02'!$C$2:$C$100,0)+1,0)))="")),"Н/Д",INDIRECT(CONCATENATE("'2018-03'!F",TEXT(MATCH($C29,'2018-03'!$C$2:$C$100,0)+1,0)))-INDIRECT(CONCATENATE("'2018-02'!F",TEXT(MATCH($C29,'2018-02'!$C$2:$C$100,0)+1,0))))</f>
        <v>4260114713.6000004</v>
      </c>
      <c r="G29" s="17">
        <f ca="1">IF(OR(INDIRECT(CONCATENATE("'2018-03'!G",TEXT(MATCH($C29,'2018-03'!$C$2:$C$100,0)+1,0)))="",INDIRECT(CONCATENATE("'2018-02'!G",TEXT(MATCH($C29,'2018-02'!$C$2:$C$100,0)+1,0)))="",AND(INDIRECT(CONCATENATE("'2018-03'!G",TEXT(MATCH($C29,'2018-03'!$C$2:$C$100,0)+1,0)))="",INDIRECT(CONCATENATE("'2018-02'!G",TEXT(MATCH($C29,'2018-02'!$C$2:$C$100,0)+1,0)))="")),"Н/Д",INDIRECT(CONCATENATE("'2018-03'!G",TEXT(MATCH($C29,'2018-03'!$C$2:$C$100,0)+1,0)))-INDIRECT(CONCATENATE("'2018-02'!G",TEXT(MATCH($C29,'2018-02'!$C$2:$C$100,0)+1,0))))</f>
        <v>1376327950.72</v>
      </c>
      <c r="H29" s="17">
        <f ca="1">IF(OR(INDIRECT(CONCATENATE("'2018-03'!H",TEXT(MATCH($C29,'2018-03'!$C$2:$C$100,0)+1,0)))="",INDIRECT(CONCATENATE("'2018-02'!H",TEXT(MATCH($C29,'2018-02'!$C$2:$C$100,0)+1,0)))="",AND(INDIRECT(CONCATENATE("'2018-03'!H",TEXT(MATCH($C29,'2018-03'!$C$2:$C$100,0)+1,0)))="",INDIRECT(CONCATENATE("'2018-02'!H",TEXT(MATCH($C29,'2018-02'!$C$2:$C$100,0)+1,0)))="")),"Н/Д",INDIRECT(CONCATENATE("'2018-03'!H",TEXT(MATCH($C29,'2018-03'!$C$2:$C$100,0)+1,0)))-INDIRECT(CONCATENATE("'2018-02'!H",TEXT(MATCH($C29,'2018-02'!$C$2:$C$100,0)+1,0))))</f>
        <v>1837236797.5800002</v>
      </c>
      <c r="I29" s="17">
        <f ca="1">IF(OR(INDIRECT(CONCATENATE("'2018-03'!I",TEXT(MATCH($C29,'2018-03'!$C$2:$C$100,0)+1,0)))="",INDIRECT(CONCATENATE("'2018-02'!I",TEXT(MATCH($C29,'2018-02'!$C$2:$C$100,0)+1,0)))="",AND(INDIRECT(CONCATENATE("'2018-03'!I",TEXT(MATCH($C29,'2018-03'!$C$2:$C$100,0)+1,0)))="",INDIRECT(CONCATENATE("'2018-02'!I",TEXT(MATCH($C29,'2018-02'!$C$2:$C$100,0)+1,0)))="")),"Н/Д",INDIRECT(CONCATENATE("'2018-03'!I",TEXT(MATCH($C29,'2018-03'!$C$2:$C$100,0)+1,0)))-INDIRECT(CONCATENATE("'2018-02'!I",TEXT(MATCH($C29,'2018-02'!$C$2:$C$100,0)+1,0))))</f>
        <v>299283602.67999995</v>
      </c>
      <c r="J29" s="17" t="str">
        <f ca="1">IF(OR(INDIRECT(CONCATENATE("'2018-03'!J",TEXT(MATCH($C29,'2018-03'!$C$2:$C$100,0)+1,0)))="",INDIRECT(CONCATENATE("'2018-02'!J",TEXT(MATCH($C29,'2018-02'!$C$2:$C$100,0)+1,0)))="",AND(INDIRECT(CONCATENATE("'2018-03'!J",TEXT(MATCH($C29,'2018-03'!$C$2:$C$100,0)+1,0)))="",INDIRECT(CONCATENATE("'2018-02'!J",TEXT(MATCH($C29,'2018-02'!$C$2:$C$100,0)+1,0)))="")),"Н/Д",INDIRECT(CONCATENATE("'2018-03'!J",TEXT(MATCH($C29,'2018-03'!$C$2:$C$100,0)+1,0)))-INDIRECT(CONCATENATE("'2018-02'!J",TEXT(MATCH($C29,'2018-02'!$C$2:$C$100,0)+1,0))))</f>
        <v>Н/Д</v>
      </c>
      <c r="K29" s="17">
        <f ca="1">IF(OR(INDIRECT(CONCATENATE("'2018-03'!K",TEXT(MATCH($C29,'2018-03'!$C$2:$C$100,0)+1,0)))="",INDIRECT(CONCATENATE("'2018-02'!K",TEXT(MATCH($C29,'2018-02'!$C$2:$C$100,0)+1,0)))="",AND(INDIRECT(CONCATENATE("'2018-03'!K",TEXT(MATCH($C29,'2018-03'!$C$2:$C$100,0)+1,0)))="",INDIRECT(CONCATENATE("'2018-02'!K",TEXT(MATCH($C29,'2018-02'!$C$2:$C$100,0)+1,0)))="")),"Н/Д",INDIRECT(CONCATENATE("'2018-03'!K",TEXT(MATCH($C29,'2018-03'!$C$2:$C$100,0)+1,0)))-INDIRECT(CONCATENATE("'2018-02'!K",TEXT(MATCH($C29,'2018-02'!$C$2:$C$100,0)+1,0))))</f>
        <v>109488322.95000002</v>
      </c>
      <c r="L29" s="17">
        <f ca="1">IF(OR(INDIRECT(CONCATENATE("'2018-03'!L",TEXT(MATCH($C29,'2018-03'!$C$2:$C$100,0)+1,0)))="",INDIRECT(CONCATENATE("'2018-02'!L",TEXT(MATCH($C29,'2018-02'!$C$2:$C$100,0)+1,0)))="",AND(INDIRECT(CONCATENATE("'2018-03'!L",TEXT(MATCH($C29,'2018-03'!$C$2:$C$100,0)+1,0)))="",INDIRECT(CONCATENATE("'2018-02'!L",TEXT(MATCH($C29,'2018-02'!$C$2:$C$100,0)+1,0)))="")),"Н/Д",INDIRECT(CONCATENATE("'2018-03'!L",TEXT(MATCH($C29,'2018-03'!$C$2:$C$100,0)+1,0)))-INDIRECT(CONCATENATE("'2018-02'!L",TEXT(MATCH($C29,'2018-02'!$C$2:$C$100,0)+1,0))))</f>
        <v>251257775.28999999</v>
      </c>
      <c r="M29" s="17">
        <f ca="1">IF(OR(INDIRECT(CONCATENATE("'2018-03'!M",TEXT(MATCH($C29,'2018-03'!$C$2:$C$100,0)+1,0)))="",INDIRECT(CONCATENATE("'2018-02'!M",TEXT(MATCH($C29,'2018-02'!$C$2:$C$100,0)+1,0)))="",AND(INDIRECT(CONCATENATE("'2018-03'!M",TEXT(MATCH($C29,'2018-03'!$C$2:$C$100,0)+1,0)))="",INDIRECT(CONCATENATE("'2018-02'!M",TEXT(MATCH($C29,'2018-02'!$C$2:$C$100,0)+1,0)))="")),"Н/Д",INDIRECT(CONCATENATE("'2018-03'!M",TEXT(MATCH($C29,'2018-03'!$C$2:$C$100,0)+1,0)))-INDIRECT(CONCATENATE("'2018-02'!M",TEXT(MATCH($C29,'2018-02'!$C$2:$C$100,0)+1,0))))</f>
        <v>3886913.5600000005</v>
      </c>
      <c r="N29" s="17">
        <f ca="1">IF(OR(INDIRECT(CONCATENATE("'2018-03'!N",TEXT(MATCH($C29,'2018-03'!$C$2:$C$100,0)+1,0)))="",INDIRECT(CONCATENATE("'2018-02'!N",TEXT(MATCH($C29,'2018-02'!$C$2:$C$100,0)+1,0)))="",AND(INDIRECT(CONCATENATE("'2018-03'!N",TEXT(MATCH($C29,'2018-03'!$C$2:$C$100,0)+1,0)))="",INDIRECT(CONCATENATE("'2018-02'!N",TEXT(MATCH($C29,'2018-02'!$C$2:$C$100,0)+1,0)))="")),"Н/Д",INDIRECT(CONCATENATE("'2018-03'!N",TEXT(MATCH($C29,'2018-03'!$C$2:$C$100,0)+1,0)))-INDIRECT(CONCATENATE("'2018-02'!NE",TEXT(MATCH($C29,'2018-02'!$C$2:$C$100,0)+1,0))))</f>
        <v>57251360.310000002</v>
      </c>
      <c r="O29" s="17">
        <f ca="1">IF(OR(INDIRECT(CONCATENATE("'2018-03'!O",TEXT(MATCH($C29,'2018-03'!$C$2:$C$100,0)+1,0)))="",INDIRECT(CONCATENATE("'2018-02'!O",TEXT(MATCH($C29,'2018-02'!$C$2:$C$100,0)+1,0)))="",AND(INDIRECT(CONCATENATE("'2018-03'!O",TEXT(MATCH($C29,'2018-03'!$C$2:$C$100,0)+1,0)))="",INDIRECT(CONCATENATE("'2018-02'!O",TEXT(MATCH($C29,'2018-02'!$C$2:$C$100,0)+1,0)))="")),"Н/Д",INDIRECT(CONCATENATE("'2018-03'!O",TEXT(MATCH($C29,'2018-03'!$C$2:$C$100,0)+1,0)))-INDIRECT(CONCATENATE("'2018-02'!O",TEXT(MATCH($C29,'2018-02'!$C$2:$C$100,0)+1,0))))</f>
        <v>-1687.7600000000002</v>
      </c>
      <c r="P29" s="17">
        <f ca="1">IF(OR(INDIRECT(CONCATENATE("'2018-03'!P",TEXT(MATCH($C29,'2018-03'!$C$2:$C$100,0)+1,0)))="",INDIRECT(CONCATENATE("'2018-02'!P",TEXT(MATCH($C29,'2018-02'!$C$2:$C$100,0)+1,0)))="",AND(INDIRECT(CONCATENATE("'2018-03'!P",TEXT(MATCH($C29,'2018-03'!$C$2:$C$100,0)+1,0)))="",INDIRECT(CONCATENATE("'2018-02'!P",TEXT(MATCH($C29,'2018-02'!$C$2:$C$100,0)+1,0)))="")),"Н/Д",INDIRECT(CONCATENATE("'2018-03'!P",TEXT(MATCH($C29,'2018-03'!$C$2:$C$100,0)+1,0)))-INDIRECT(CONCATENATE("'2018-02'!P",TEXT(MATCH($C29,'2018-02'!$C$2:$C$100,0)+1,0))))</f>
        <v>107320434.88999999</v>
      </c>
      <c r="Q29" s="17">
        <f ca="1">IF(OR(INDIRECT(CONCATENATE("'2018-03'!Q",TEXT(MATCH($C29,'2018-03'!$C$2:$C$100,0)+1,0)))="",INDIRECT(CONCATENATE("'2018-02'!Q",TEXT(MATCH($C29,'2018-02'!$C$2:$C$100,0)+1,0)))="",AND(INDIRECT(CONCATENATE("'2018-03'!Q",TEXT(MATCH($C29,'2018-03'!$C$2:$C$100,0)+1,0)))="",INDIRECT(CONCATENATE("'2018-02'!Q",TEXT(MATCH($C29,'2018-02'!$C$2:$C$100,0)+1,0)))="")),"Н/Д",INDIRECT(CONCATENATE("'2018-03'!Q",TEXT(MATCH($C29,'2018-03'!$C$2:$C$100,0)+1,0)))-INDIRECT(CONCATENATE("'2018-02'!Q",TEXT(MATCH($C29,'2018-02'!$C$2:$C$100,0)+1,0))))</f>
        <v>108533053.75</v>
      </c>
      <c r="R29" s="17">
        <f ca="1">IF(OR(INDIRECT(CONCATENATE("'2018-03'!R",TEXT(MATCH($C29,'2018-03'!$C$2:$C$100,0)+1,0)))="",INDIRECT(CONCATENATE("'2018-02'!R",TEXT(MATCH($C29,'2018-02'!$C$2:$C$100,0)+1,0)))="",AND(INDIRECT(CONCATENATE("'2018-03'!R",TEXT(MATCH($C29,'2018-03'!$C$2:$C$100,0)+1,0)))="",INDIRECT(CONCATENATE("'2018-02'!R",TEXT(MATCH($C29,'2018-02'!$C$2:$C$100,0)+1,0)))="")),"Н/Д",INDIRECT(CONCATENATE("'2018-03'!R",TEXT(MATCH($C29,'2018-03'!$C$2:$C$100,0)+1,0)))-INDIRECT(CONCATENATE("'2018-02'!R",TEXT(MATCH($C29,'2018-02'!$C$2:$C$100,0)+1,0))))</f>
        <v>49851009.859999985</v>
      </c>
      <c r="S29" s="17">
        <f ca="1">IF(OR(INDIRECT(CONCATENATE("'2018-03'!S",TEXT(MATCH($C29,'2018-03'!$C$2:$C$100,0)+1,0)))="",INDIRECT(CONCATENATE("'2018-02'!S",TEXT(MATCH($C29,'2018-02'!$C$2:$C$100,0)+1,0)))="",AND(INDIRECT(CONCATENATE("'2018-03'!S",TEXT(MATCH($C29,'2018-03'!$C$2:$C$100,0)+1,0)))="",INDIRECT(CONCATENATE("'2018-02'!S",TEXT(MATCH($C29,'2018-02'!$C$2:$C$100,0)+1,0)))="")),"Н/Д",INDIRECT(CONCATENATE("'2018-03'!S",TEXT(MATCH($C29,'2018-03'!$C$2:$C$100,0)+1,0)))-INDIRECT(CONCATENATE("'2018-02'!S",TEXT(MATCH($C29,'2018-02'!$C$2:$C$100,0)+1,0))))</f>
        <v>64492.33</v>
      </c>
      <c r="T29" s="17">
        <f ca="1">IF(OR(INDIRECT(CONCATENATE("'2018-03'!T",TEXT(MATCH($C29,'2018-03'!$C$2:$C$100,0)+1,0)))="",INDIRECT(CONCATENATE("'2018-02'!T",TEXT(MATCH($C29,'2018-02'!$C$2:$C$100,0)+1,0)))="",AND(INDIRECT(CONCATENATE("'2018-03'!T",TEXT(MATCH($C29,'2018-03'!$C$2:$C$100,0)+1,0)))="",INDIRECT(CONCATENATE("'2018-02'!T",TEXT(MATCH($C29,'2018-02'!$C$2:$C$100,0)+1,0)))="")),"Н/Д",INDIRECT(CONCATENATE("'2018-03'!T",TEXT(MATCH($C29,'2018-03'!$C$2:$C$100,0)+1,0)))-INDIRECT(CONCATENATE("'2018-02'!T",TEXT(MATCH($C29,'2018-02'!$C$2:$C$100,0)+1,0))))</f>
        <v>60634113.289999999</v>
      </c>
      <c r="U29" s="17">
        <f ca="1">IF(OR(INDIRECT(CONCATENATE("'2018-03'!U",TEXT(MATCH($C29,'2018-03'!$C$2:$C$100,0)+1,0)))="",INDIRECT(CONCATENATE("'2018-02'!U",TEXT(MATCH($C29,'2018-02'!$C$2:$C$100,0)+1,0)))="",AND(INDIRECT(CONCATENATE("'2018-03'!U",TEXT(MATCH($C29,'2018-03'!$C$2:$C$100,0)+1,0)))="",INDIRECT(CONCATENATE("'2018-02'!U",TEXT(MATCH($C29,'2018-02'!$C$2:$C$100,0)+1,0)))="")),"Н/Д",INDIRECT(CONCATENATE("'2018-03'!U",TEXT(MATCH($C29,'2018-03'!$C$2:$C$100,0)+1,0)))-INDIRECT(CONCATENATE("'2018-02'!U",TEXT(MATCH($C29,'2018-02'!$C$2:$C$100,0)+1,0))))</f>
        <v>2917123.74</v>
      </c>
      <c r="V29" s="17">
        <f ca="1">IF(OR(INDIRECT(CONCATENATE("'2018-03'!V",TEXT(MATCH($C29,'2018-03'!$C$2:$C$100,0)+1,0)))="",INDIRECT(CONCATENATE("'2018-02'!V",TEXT(MATCH($C29,'2018-02'!$C$2:$C$100,0)+1,0)))="",AND(INDIRECT(CONCATENATE("'2018-03'!V",TEXT(MATCH($C29,'2018-03'!$C$2:$C$100,0)+1,0)))="",INDIRECT(CONCATENATE("'2018-02'!V",TEXT(MATCH($C29,'2018-02'!$C$2:$C$100,0)+1,0)))="")),"Н/Д",INDIRECT(CONCATENATE("'2018-03'!V",TEXT(MATCH($C29,'2018-03'!$C$2:$C$100,0)+1,0)))-INDIRECT(CONCATENATE("'2018-02'!V",TEXT(MATCH($C29,'2018-02'!$C$2:$C$100,0)+1,0))))</f>
        <v>713407075.50999999</v>
      </c>
      <c r="W29" s="17">
        <f ca="1">IF(OR(INDIRECT(CONCATENATE("'2018-03'!W",TEXT(MATCH($C29,'2018-03'!$C$2:$C$100,0)+1,0)))="",INDIRECT(CONCATENATE("'2018-02'!W",TEXT(MATCH($C29,'2018-02'!$C$2:$C$100,0)+1,0)))="",AND(INDIRECT(CONCATENATE("'2018-03'!W",TEXT(MATCH($C29,'2018-03'!$C$2:$C$100,0)+1,0)))="",INDIRECT(CONCATENATE("'2018-02'!W",TEXT(MATCH($C29,'2018-02'!$C$2:$C$100,0)+1,0)))="")),"Н/Д",INDIRECT(CONCATENATE("'2018-03'!W",TEXT(MATCH($C29,'2018-03'!$C$2:$C$100,0)+1,0)))-INDIRECT(CONCATENATE("'2018-02'!W",TEXT(MATCH($C29,'2018-02'!$C$2:$C$100,0)+1,0))))</f>
        <v>14187928276.1</v>
      </c>
    </row>
    <row r="30" spans="1:23" x14ac:dyDescent="0.25">
      <c r="A30" s="2" t="s">
        <v>49</v>
      </c>
      <c r="B30" s="2" t="s">
        <v>52</v>
      </c>
      <c r="C30" s="15">
        <v>27000000</v>
      </c>
      <c r="D30" s="2" t="s">
        <v>206</v>
      </c>
      <c r="E30" s="17">
        <f ca="1">IF(OR(INDIRECT(CONCATENATE("'2018-03'!E",TEXT(MATCH($C30,'2018-03'!$C$2:$C$100,0)+1,0)))="",INDIRECT(CONCATENATE("'2018-02'!E",TEXT(MATCH($C30,'2018-02'!$C$2:$C$100,0)+1,0)))="",AND(INDIRECT(CONCATENATE("'2018-03'!E",TEXT(MATCH($C30,'2018-03'!$C$2:$C$100,0)+1,0)))="",INDIRECT(CONCATENATE("'2018-02'!E",TEXT(MATCH($C30,'2018-02'!$C$2:$C$100,0)+1,0)))="")),"Н/Д",INDIRECT(CONCATENATE("'2018-03'!E",TEXT(MATCH($C30,'2018-03'!$C$2:$C$100,0)+1,0)))-INDIRECT(CONCATENATE("'2018-02'!E",TEXT(MATCH($C30,'2018-02'!$C$2:$C$100,0)+1,0))))</f>
        <v>11098817160.640001</v>
      </c>
      <c r="F30" s="17">
        <f ca="1">IF(OR(INDIRECT(CONCATENATE("'2018-03'!F",TEXT(MATCH($C30,'2018-03'!$C$2:$C$100,0)+1,0)))="",INDIRECT(CONCATENATE("'2018-02'!F",TEXT(MATCH($C30,'2018-02'!$C$2:$C$100,0)+1,0)))="",AND(INDIRECT(CONCATENATE("'2018-03'!F",TEXT(MATCH($C30,'2018-03'!$C$2:$C$100,0)+1,0)))="",INDIRECT(CONCATENATE("'2018-02'!F",TEXT(MATCH($C30,'2018-02'!$C$2:$C$100,0)+1,0)))="")),"Н/Д",INDIRECT(CONCATENATE("'2018-03'!F",TEXT(MATCH($C30,'2018-03'!$C$2:$C$100,0)+1,0)))-INDIRECT(CONCATENATE("'2018-02'!F",TEXT(MATCH($C30,'2018-02'!$C$2:$C$100,0)+1,0))))</f>
        <v>2768934480.8499999</v>
      </c>
      <c r="G30" s="17">
        <f ca="1">IF(OR(INDIRECT(CONCATENATE("'2018-03'!G",TEXT(MATCH($C30,'2018-03'!$C$2:$C$100,0)+1,0)))="",INDIRECT(CONCATENATE("'2018-02'!G",TEXT(MATCH($C30,'2018-02'!$C$2:$C$100,0)+1,0)))="",AND(INDIRECT(CONCATENATE("'2018-03'!G",TEXT(MATCH($C30,'2018-03'!$C$2:$C$100,0)+1,0)))="",INDIRECT(CONCATENATE("'2018-02'!G",TEXT(MATCH($C30,'2018-02'!$C$2:$C$100,0)+1,0)))="")),"Н/Д",INDIRECT(CONCATENATE("'2018-03'!G",TEXT(MATCH($C30,'2018-03'!$C$2:$C$100,0)+1,0)))-INDIRECT(CONCATENATE("'2018-02'!G",TEXT(MATCH($C30,'2018-02'!$C$2:$C$100,0)+1,0))))</f>
        <v>439755013.33999997</v>
      </c>
      <c r="H30" s="17">
        <f ca="1">IF(OR(INDIRECT(CONCATENATE("'2018-03'!H",TEXT(MATCH($C30,'2018-03'!$C$2:$C$100,0)+1,0)))="",INDIRECT(CONCATENATE("'2018-02'!H",TEXT(MATCH($C30,'2018-02'!$C$2:$C$100,0)+1,0)))="",AND(INDIRECT(CONCATENATE("'2018-03'!H",TEXT(MATCH($C30,'2018-03'!$C$2:$C$100,0)+1,0)))="",INDIRECT(CONCATENATE("'2018-02'!H",TEXT(MATCH($C30,'2018-02'!$C$2:$C$100,0)+1,0)))="")),"Н/Д",INDIRECT(CONCATENATE("'2018-03'!H",TEXT(MATCH($C30,'2018-03'!$C$2:$C$100,0)+1,0)))-INDIRECT(CONCATENATE("'2018-02'!H",TEXT(MATCH($C30,'2018-02'!$C$2:$C$100,0)+1,0))))</f>
        <v>1506288350.1200001</v>
      </c>
      <c r="I30" s="17">
        <f ca="1">IF(OR(INDIRECT(CONCATENATE("'2018-03'!I",TEXT(MATCH($C30,'2018-03'!$C$2:$C$100,0)+1,0)))="",INDIRECT(CONCATENATE("'2018-02'!I",TEXT(MATCH($C30,'2018-02'!$C$2:$C$100,0)+1,0)))="",AND(INDIRECT(CONCATENATE("'2018-03'!I",TEXT(MATCH($C30,'2018-03'!$C$2:$C$100,0)+1,0)))="",INDIRECT(CONCATENATE("'2018-02'!I",TEXT(MATCH($C30,'2018-02'!$C$2:$C$100,0)+1,0)))="")),"Н/Д",INDIRECT(CONCATENATE("'2018-03'!I",TEXT(MATCH($C30,'2018-03'!$C$2:$C$100,0)+1,0)))-INDIRECT(CONCATENATE("'2018-02'!I",TEXT(MATCH($C30,'2018-02'!$C$2:$C$100,0)+1,0))))</f>
        <v>133986572.48999995</v>
      </c>
      <c r="J30" s="17" t="str">
        <f ca="1">IF(OR(INDIRECT(CONCATENATE("'2018-03'!J",TEXT(MATCH($C30,'2018-03'!$C$2:$C$100,0)+1,0)))="",INDIRECT(CONCATENATE("'2018-02'!J",TEXT(MATCH($C30,'2018-02'!$C$2:$C$100,0)+1,0)))="",AND(INDIRECT(CONCATENATE("'2018-03'!J",TEXT(MATCH($C30,'2018-03'!$C$2:$C$100,0)+1,0)))="",INDIRECT(CONCATENATE("'2018-02'!J",TEXT(MATCH($C30,'2018-02'!$C$2:$C$100,0)+1,0)))="")),"Н/Д",INDIRECT(CONCATENATE("'2018-03'!J",TEXT(MATCH($C30,'2018-03'!$C$2:$C$100,0)+1,0)))-INDIRECT(CONCATENATE("'2018-02'!J",TEXT(MATCH($C30,'2018-02'!$C$2:$C$100,0)+1,0))))</f>
        <v>Н/Д</v>
      </c>
      <c r="K30" s="17">
        <f ca="1">IF(OR(INDIRECT(CONCATENATE("'2018-03'!K",TEXT(MATCH($C30,'2018-03'!$C$2:$C$100,0)+1,0)))="",INDIRECT(CONCATENATE("'2018-02'!K",TEXT(MATCH($C30,'2018-02'!$C$2:$C$100,0)+1,0)))="",AND(INDIRECT(CONCATENATE("'2018-03'!K",TEXT(MATCH($C30,'2018-03'!$C$2:$C$100,0)+1,0)))="",INDIRECT(CONCATENATE("'2018-02'!K",TEXT(MATCH($C30,'2018-02'!$C$2:$C$100,0)+1,0)))="")),"Н/Д",INDIRECT(CONCATENATE("'2018-03'!K",TEXT(MATCH($C30,'2018-03'!$C$2:$C$100,0)+1,0)))-INDIRECT(CONCATENATE("'2018-02'!K",TEXT(MATCH($C30,'2018-02'!$C$2:$C$100,0)+1,0))))</f>
        <v>207070126.71999997</v>
      </c>
      <c r="L30" s="17">
        <f ca="1">IF(OR(INDIRECT(CONCATENATE("'2018-03'!L",TEXT(MATCH($C30,'2018-03'!$C$2:$C$100,0)+1,0)))="",INDIRECT(CONCATENATE("'2018-02'!L",TEXT(MATCH($C30,'2018-02'!$C$2:$C$100,0)+1,0)))="",AND(INDIRECT(CONCATENATE("'2018-03'!L",TEXT(MATCH($C30,'2018-03'!$C$2:$C$100,0)+1,0)))="",INDIRECT(CONCATENATE("'2018-02'!L",TEXT(MATCH($C30,'2018-02'!$C$2:$C$100,0)+1,0)))="")),"Н/Д",INDIRECT(CONCATENATE("'2018-03'!L",TEXT(MATCH($C30,'2018-03'!$C$2:$C$100,0)+1,0)))-INDIRECT(CONCATENATE("'2018-02'!L",TEXT(MATCH($C30,'2018-02'!$C$2:$C$100,0)+1,0))))</f>
        <v>245101524.87</v>
      </c>
      <c r="M30" s="17">
        <f ca="1">IF(OR(INDIRECT(CONCATENATE("'2018-03'!M",TEXT(MATCH($C30,'2018-03'!$C$2:$C$100,0)+1,0)))="",INDIRECT(CONCATENATE("'2018-02'!M",TEXT(MATCH($C30,'2018-02'!$C$2:$C$100,0)+1,0)))="",AND(INDIRECT(CONCATENATE("'2018-03'!M",TEXT(MATCH($C30,'2018-03'!$C$2:$C$100,0)+1,0)))="",INDIRECT(CONCATENATE("'2018-02'!M",TEXT(MATCH($C30,'2018-02'!$C$2:$C$100,0)+1,0)))="")),"Н/Д",INDIRECT(CONCATENATE("'2018-03'!M",TEXT(MATCH($C30,'2018-03'!$C$2:$C$100,0)+1,0)))-INDIRECT(CONCATENATE("'2018-02'!M",TEXT(MATCH($C30,'2018-02'!$C$2:$C$100,0)+1,0))))</f>
        <v>2754209.0300000003</v>
      </c>
      <c r="N30" s="17">
        <f ca="1">IF(OR(INDIRECT(CONCATENATE("'2018-03'!N",TEXT(MATCH($C30,'2018-03'!$C$2:$C$100,0)+1,0)))="",INDIRECT(CONCATENATE("'2018-02'!N",TEXT(MATCH($C30,'2018-02'!$C$2:$C$100,0)+1,0)))="",AND(INDIRECT(CONCATENATE("'2018-03'!N",TEXT(MATCH($C30,'2018-03'!$C$2:$C$100,0)+1,0)))="",INDIRECT(CONCATENATE("'2018-02'!N",TEXT(MATCH($C30,'2018-02'!$C$2:$C$100,0)+1,0)))="")),"Н/Д",INDIRECT(CONCATENATE("'2018-03'!N",TEXT(MATCH($C30,'2018-03'!$C$2:$C$100,0)+1,0)))-INDIRECT(CONCATENATE("'2018-02'!NE",TEXT(MATCH($C30,'2018-02'!$C$2:$C$100,0)+1,0))))</f>
        <v>50252587.270000003</v>
      </c>
      <c r="O30" s="17">
        <f ca="1">IF(OR(INDIRECT(CONCATENATE("'2018-03'!O",TEXT(MATCH($C30,'2018-03'!$C$2:$C$100,0)+1,0)))="",INDIRECT(CONCATENATE("'2018-02'!O",TEXT(MATCH($C30,'2018-02'!$C$2:$C$100,0)+1,0)))="",AND(INDIRECT(CONCATENATE("'2018-03'!O",TEXT(MATCH($C30,'2018-03'!$C$2:$C$100,0)+1,0)))="",INDIRECT(CONCATENATE("'2018-02'!O",TEXT(MATCH($C30,'2018-02'!$C$2:$C$100,0)+1,0)))="")),"Н/Д",INDIRECT(CONCATENATE("'2018-03'!O",TEXT(MATCH($C30,'2018-03'!$C$2:$C$100,0)+1,0)))-INDIRECT(CONCATENATE("'2018-02'!O",TEXT(MATCH($C30,'2018-02'!$C$2:$C$100,0)+1,0))))</f>
        <v>13819.73</v>
      </c>
      <c r="P30" s="17">
        <f ca="1">IF(OR(INDIRECT(CONCATENATE("'2018-03'!P",TEXT(MATCH($C30,'2018-03'!$C$2:$C$100,0)+1,0)))="",INDIRECT(CONCATENATE("'2018-02'!P",TEXT(MATCH($C30,'2018-02'!$C$2:$C$100,0)+1,0)))="",AND(INDIRECT(CONCATENATE("'2018-03'!P",TEXT(MATCH($C30,'2018-03'!$C$2:$C$100,0)+1,0)))="",INDIRECT(CONCATENATE("'2018-02'!P",TEXT(MATCH($C30,'2018-02'!$C$2:$C$100,0)+1,0)))="")),"Н/Д",INDIRECT(CONCATENATE("'2018-03'!P",TEXT(MATCH($C30,'2018-03'!$C$2:$C$100,0)+1,0)))-INDIRECT(CONCATENATE("'2018-02'!P",TEXT(MATCH($C30,'2018-02'!$C$2:$C$100,0)+1,0))))</f>
        <v>47506576.07</v>
      </c>
      <c r="Q30" s="17">
        <f ca="1">IF(OR(INDIRECT(CONCATENATE("'2018-03'!Q",TEXT(MATCH($C30,'2018-03'!$C$2:$C$100,0)+1,0)))="",INDIRECT(CONCATENATE("'2018-02'!Q",TEXT(MATCH($C30,'2018-02'!$C$2:$C$100,0)+1,0)))="",AND(INDIRECT(CONCATENATE("'2018-03'!Q",TEXT(MATCH($C30,'2018-03'!$C$2:$C$100,0)+1,0)))="",INDIRECT(CONCATENATE("'2018-02'!Q",TEXT(MATCH($C30,'2018-02'!$C$2:$C$100,0)+1,0)))="")),"Н/Д",INDIRECT(CONCATENATE("'2018-03'!Q",TEXT(MATCH($C30,'2018-03'!$C$2:$C$100,0)+1,0)))-INDIRECT(CONCATENATE("'2018-02'!Q",TEXT(MATCH($C30,'2018-02'!$C$2:$C$100,0)+1,0))))</f>
        <v>14464102.51</v>
      </c>
      <c r="R30" s="17">
        <f ca="1">IF(OR(INDIRECT(CONCATENATE("'2018-03'!R",TEXT(MATCH($C30,'2018-03'!$C$2:$C$100,0)+1,0)))="",INDIRECT(CONCATENATE("'2018-02'!R",TEXT(MATCH($C30,'2018-02'!$C$2:$C$100,0)+1,0)))="",AND(INDIRECT(CONCATENATE("'2018-03'!R",TEXT(MATCH($C30,'2018-03'!$C$2:$C$100,0)+1,0)))="",INDIRECT(CONCATENATE("'2018-02'!R",TEXT(MATCH($C30,'2018-02'!$C$2:$C$100,0)+1,0)))="")),"Н/Д",INDIRECT(CONCATENATE("'2018-03'!R",TEXT(MATCH($C30,'2018-03'!$C$2:$C$100,0)+1,0)))-INDIRECT(CONCATENATE("'2018-02'!R",TEXT(MATCH($C30,'2018-02'!$C$2:$C$100,0)+1,0))))</f>
        <v>72935567.450000003</v>
      </c>
      <c r="S30" s="17">
        <f ca="1">IF(OR(INDIRECT(CONCATENATE("'2018-03'!S",TEXT(MATCH($C30,'2018-03'!$C$2:$C$100,0)+1,0)))="",INDIRECT(CONCATENATE("'2018-02'!S",TEXT(MATCH($C30,'2018-02'!$C$2:$C$100,0)+1,0)))="",AND(INDIRECT(CONCATENATE("'2018-03'!S",TEXT(MATCH($C30,'2018-03'!$C$2:$C$100,0)+1,0)))="",INDIRECT(CONCATENATE("'2018-02'!S",TEXT(MATCH($C30,'2018-02'!$C$2:$C$100,0)+1,0)))="")),"Н/Д",INDIRECT(CONCATENATE("'2018-03'!S",TEXT(MATCH($C30,'2018-03'!$C$2:$C$100,0)+1,0)))-INDIRECT(CONCATENATE("'2018-02'!S",TEXT(MATCH($C30,'2018-02'!$C$2:$C$100,0)+1,0))))</f>
        <v>11775591.350000001</v>
      </c>
      <c r="T30" s="17">
        <f ca="1">IF(OR(INDIRECT(CONCATENATE("'2018-03'!T",TEXT(MATCH($C30,'2018-03'!$C$2:$C$100,0)+1,0)))="",INDIRECT(CONCATENATE("'2018-02'!T",TEXT(MATCH($C30,'2018-02'!$C$2:$C$100,0)+1,0)))="",AND(INDIRECT(CONCATENATE("'2018-03'!T",TEXT(MATCH($C30,'2018-03'!$C$2:$C$100,0)+1,0)))="",INDIRECT(CONCATENATE("'2018-02'!T",TEXT(MATCH($C30,'2018-02'!$C$2:$C$100,0)+1,0)))="")),"Н/Д",INDIRECT(CONCATENATE("'2018-03'!T",TEXT(MATCH($C30,'2018-03'!$C$2:$C$100,0)+1,0)))-INDIRECT(CONCATENATE("'2018-02'!T",TEXT(MATCH($C30,'2018-02'!$C$2:$C$100,0)+1,0))))</f>
        <v>32894239.930000007</v>
      </c>
      <c r="U30" s="17">
        <f ca="1">IF(OR(INDIRECT(CONCATENATE("'2018-03'!U",TEXT(MATCH($C30,'2018-03'!$C$2:$C$100,0)+1,0)))="",INDIRECT(CONCATENATE("'2018-02'!U",TEXT(MATCH($C30,'2018-02'!$C$2:$C$100,0)+1,0)))="",AND(INDIRECT(CONCATENATE("'2018-03'!U",TEXT(MATCH($C30,'2018-03'!$C$2:$C$100,0)+1,0)))="",INDIRECT(CONCATENATE("'2018-02'!U",TEXT(MATCH($C30,'2018-02'!$C$2:$C$100,0)+1,0)))="")),"Н/Д",INDIRECT(CONCATENATE("'2018-03'!U",TEXT(MATCH($C30,'2018-03'!$C$2:$C$100,0)+1,0)))-INDIRECT(CONCATENATE("'2018-02'!U",TEXT(MATCH($C30,'2018-02'!$C$2:$C$100,0)+1,0))))</f>
        <v>5180888.629999999</v>
      </c>
      <c r="V30" s="17">
        <f ca="1">IF(OR(INDIRECT(CONCATENATE("'2018-03'!V",TEXT(MATCH($C30,'2018-03'!$C$2:$C$100,0)+1,0)))="",INDIRECT(CONCATENATE("'2018-02'!V",TEXT(MATCH($C30,'2018-02'!$C$2:$C$100,0)+1,0)))="",AND(INDIRECT(CONCATENATE("'2018-03'!V",TEXT(MATCH($C30,'2018-03'!$C$2:$C$100,0)+1,0)))="",INDIRECT(CONCATENATE("'2018-02'!V",TEXT(MATCH($C30,'2018-02'!$C$2:$C$100,0)+1,0)))="")),"Н/Д",INDIRECT(CONCATENATE("'2018-03'!V",TEXT(MATCH($C30,'2018-03'!$C$2:$C$100,0)+1,0)))-INDIRECT(CONCATENATE("'2018-02'!V",TEXT(MATCH($C30,'2018-02'!$C$2:$C$100,0)+1,0))))</f>
        <v>8329882679.7900009</v>
      </c>
      <c r="W30" s="17">
        <f ca="1">IF(OR(INDIRECT(CONCATENATE("'2018-03'!W",TEXT(MATCH($C30,'2018-03'!$C$2:$C$100,0)+1,0)))="",INDIRECT(CONCATENATE("'2018-02'!W",TEXT(MATCH($C30,'2018-02'!$C$2:$C$100,0)+1,0)))="",AND(INDIRECT(CONCATENATE("'2018-03'!W",TEXT(MATCH($C30,'2018-03'!$C$2:$C$100,0)+1,0)))="",INDIRECT(CONCATENATE("'2018-02'!W",TEXT(MATCH($C30,'2018-02'!$C$2:$C$100,0)+1,0)))="")),"Н/Д",INDIRECT(CONCATENATE("'2018-03'!W",TEXT(MATCH($C30,'2018-03'!$C$2:$C$100,0)+1,0)))-INDIRECT(CONCATENATE("'2018-02'!W",TEXT(MATCH($C30,'2018-02'!$C$2:$C$100,0)+1,0))))</f>
        <v>24947618049.779999</v>
      </c>
    </row>
    <row r="31" spans="1:23" x14ac:dyDescent="0.25">
      <c r="A31" s="2" t="s">
        <v>49</v>
      </c>
      <c r="B31" s="2" t="s">
        <v>53</v>
      </c>
      <c r="C31" s="15">
        <v>41000000</v>
      </c>
      <c r="D31" s="2" t="s">
        <v>206</v>
      </c>
      <c r="E31" s="17">
        <f ca="1">IF(OR(INDIRECT(CONCATENATE("'2018-03'!E",TEXT(MATCH($C31,'2018-03'!$C$2:$C$100,0)+1,0)))="",INDIRECT(CONCATENATE("'2018-02'!E",TEXT(MATCH($C31,'2018-02'!$C$2:$C$100,0)+1,0)))="",AND(INDIRECT(CONCATENATE("'2018-03'!E",TEXT(MATCH($C31,'2018-03'!$C$2:$C$100,0)+1,0)))="",INDIRECT(CONCATENATE("'2018-02'!E",TEXT(MATCH($C31,'2018-02'!$C$2:$C$100,0)+1,0)))="")),"Н/Д",INDIRECT(CONCATENATE("'2018-03'!E",TEXT(MATCH($C31,'2018-03'!$C$2:$C$100,0)+1,0)))-INDIRECT(CONCATENATE("'2018-02'!E",TEXT(MATCH($C31,'2018-02'!$C$2:$C$100,0)+1,0))))</f>
        <v>7626555057.9900007</v>
      </c>
      <c r="F31" s="17">
        <f ca="1">IF(OR(INDIRECT(CONCATENATE("'2018-03'!F",TEXT(MATCH($C31,'2018-03'!$C$2:$C$100,0)+1,0)))="",INDIRECT(CONCATENATE("'2018-02'!F",TEXT(MATCH($C31,'2018-02'!$C$2:$C$100,0)+1,0)))="",AND(INDIRECT(CONCATENATE("'2018-03'!F",TEXT(MATCH($C31,'2018-03'!$C$2:$C$100,0)+1,0)))="",INDIRECT(CONCATENATE("'2018-02'!F",TEXT(MATCH($C31,'2018-02'!$C$2:$C$100,0)+1,0)))="")),"Н/Д",INDIRECT(CONCATENATE("'2018-03'!F",TEXT(MATCH($C31,'2018-03'!$C$2:$C$100,0)+1,0)))-INDIRECT(CONCATENATE("'2018-02'!F",TEXT(MATCH($C31,'2018-02'!$C$2:$C$100,0)+1,0))))</f>
        <v>7195581768.5699997</v>
      </c>
      <c r="G31" s="17">
        <f ca="1">IF(OR(INDIRECT(CONCATENATE("'2018-03'!G",TEXT(MATCH($C31,'2018-03'!$C$2:$C$100,0)+1,0)))="",INDIRECT(CONCATENATE("'2018-02'!G",TEXT(MATCH($C31,'2018-02'!$C$2:$C$100,0)+1,0)))="",AND(INDIRECT(CONCATENATE("'2018-03'!G",TEXT(MATCH($C31,'2018-03'!$C$2:$C$100,0)+1,0)))="",INDIRECT(CONCATENATE("'2018-02'!G",TEXT(MATCH($C31,'2018-02'!$C$2:$C$100,0)+1,0)))="")),"Н/Д",INDIRECT(CONCATENATE("'2018-03'!G",TEXT(MATCH($C31,'2018-03'!$C$2:$C$100,0)+1,0)))-INDIRECT(CONCATENATE("'2018-02'!G",TEXT(MATCH($C31,'2018-02'!$C$2:$C$100,0)+1,0))))</f>
        <v>1667151611.26</v>
      </c>
      <c r="H31" s="17">
        <f ca="1">IF(OR(INDIRECT(CONCATENATE("'2018-03'!H",TEXT(MATCH($C31,'2018-03'!$C$2:$C$100,0)+1,0)))="",INDIRECT(CONCATENATE("'2018-02'!H",TEXT(MATCH($C31,'2018-02'!$C$2:$C$100,0)+1,0)))="",AND(INDIRECT(CONCATENATE("'2018-03'!H",TEXT(MATCH($C31,'2018-03'!$C$2:$C$100,0)+1,0)))="",INDIRECT(CONCATENATE("'2018-02'!H",TEXT(MATCH($C31,'2018-02'!$C$2:$C$100,0)+1,0)))="")),"Н/Д",INDIRECT(CONCATENATE("'2018-03'!H",TEXT(MATCH($C31,'2018-03'!$C$2:$C$100,0)+1,0)))-INDIRECT(CONCATENATE("'2018-02'!H",TEXT(MATCH($C31,'2018-02'!$C$2:$C$100,0)+1,0))))</f>
        <v>3437442403.5299997</v>
      </c>
      <c r="I31" s="17">
        <f ca="1">IF(OR(INDIRECT(CONCATENATE("'2018-03'!I",TEXT(MATCH($C31,'2018-03'!$C$2:$C$100,0)+1,0)))="",INDIRECT(CONCATENATE("'2018-02'!I",TEXT(MATCH($C31,'2018-02'!$C$2:$C$100,0)+1,0)))="",AND(INDIRECT(CONCATENATE("'2018-03'!I",TEXT(MATCH($C31,'2018-03'!$C$2:$C$100,0)+1,0)))="",INDIRECT(CONCATENATE("'2018-02'!I",TEXT(MATCH($C31,'2018-02'!$C$2:$C$100,0)+1,0)))="")),"Н/Д",INDIRECT(CONCATENATE("'2018-03'!I",TEXT(MATCH($C31,'2018-03'!$C$2:$C$100,0)+1,0)))-INDIRECT(CONCATENATE("'2018-02'!I",TEXT(MATCH($C31,'2018-02'!$C$2:$C$100,0)+1,0))))</f>
        <v>366096842.44999993</v>
      </c>
      <c r="J31" s="17" t="str">
        <f ca="1">IF(OR(INDIRECT(CONCATENATE("'2018-03'!J",TEXT(MATCH($C31,'2018-03'!$C$2:$C$100,0)+1,0)))="",INDIRECT(CONCATENATE("'2018-02'!J",TEXT(MATCH($C31,'2018-02'!$C$2:$C$100,0)+1,0)))="",AND(INDIRECT(CONCATENATE("'2018-03'!J",TEXT(MATCH($C31,'2018-03'!$C$2:$C$100,0)+1,0)))="",INDIRECT(CONCATENATE("'2018-02'!J",TEXT(MATCH($C31,'2018-02'!$C$2:$C$100,0)+1,0)))="")),"Н/Д",INDIRECT(CONCATENATE("'2018-03'!J",TEXT(MATCH($C31,'2018-03'!$C$2:$C$100,0)+1,0)))-INDIRECT(CONCATENATE("'2018-02'!J",TEXT(MATCH($C31,'2018-02'!$C$2:$C$100,0)+1,0))))</f>
        <v>Н/Д</v>
      </c>
      <c r="K31" s="17">
        <f ca="1">IF(OR(INDIRECT(CONCATENATE("'2018-03'!K",TEXT(MATCH($C31,'2018-03'!$C$2:$C$100,0)+1,0)))="",INDIRECT(CONCATENATE("'2018-02'!K",TEXT(MATCH($C31,'2018-02'!$C$2:$C$100,0)+1,0)))="",AND(INDIRECT(CONCATENATE("'2018-03'!K",TEXT(MATCH($C31,'2018-03'!$C$2:$C$100,0)+1,0)))="",INDIRECT(CONCATENATE("'2018-02'!K",TEXT(MATCH($C31,'2018-02'!$C$2:$C$100,0)+1,0)))="")),"Н/Д",INDIRECT(CONCATENATE("'2018-03'!K",TEXT(MATCH($C31,'2018-03'!$C$2:$C$100,0)+1,0)))-INDIRECT(CONCATENATE("'2018-02'!K",TEXT(MATCH($C31,'2018-02'!$C$2:$C$100,0)+1,0))))</f>
        <v>132071173.24999997</v>
      </c>
      <c r="L31" s="17">
        <f ca="1">IF(OR(INDIRECT(CONCATENATE("'2018-03'!L",TEXT(MATCH($C31,'2018-03'!$C$2:$C$100,0)+1,0)))="",INDIRECT(CONCATENATE("'2018-02'!L",TEXT(MATCH($C31,'2018-02'!$C$2:$C$100,0)+1,0)))="",AND(INDIRECT(CONCATENATE("'2018-03'!L",TEXT(MATCH($C31,'2018-03'!$C$2:$C$100,0)+1,0)))="",INDIRECT(CONCATENATE("'2018-02'!L",TEXT(MATCH($C31,'2018-02'!$C$2:$C$100,0)+1,0)))="")),"Н/Д",INDIRECT(CONCATENATE("'2018-03'!L",TEXT(MATCH($C31,'2018-03'!$C$2:$C$100,0)+1,0)))-INDIRECT(CONCATENATE("'2018-02'!L",TEXT(MATCH($C31,'2018-02'!$C$2:$C$100,0)+1,0))))</f>
        <v>661131461.98000002</v>
      </c>
      <c r="M31" s="17">
        <f ca="1">IF(OR(INDIRECT(CONCATENATE("'2018-03'!M",TEXT(MATCH($C31,'2018-03'!$C$2:$C$100,0)+1,0)))="",INDIRECT(CONCATENATE("'2018-02'!M",TEXT(MATCH($C31,'2018-02'!$C$2:$C$100,0)+1,0)))="",AND(INDIRECT(CONCATENATE("'2018-03'!M",TEXT(MATCH($C31,'2018-03'!$C$2:$C$100,0)+1,0)))="",INDIRECT(CONCATENATE("'2018-02'!M",TEXT(MATCH($C31,'2018-02'!$C$2:$C$100,0)+1,0)))="")),"Н/Д",INDIRECT(CONCATENATE("'2018-03'!M",TEXT(MATCH($C31,'2018-03'!$C$2:$C$100,0)+1,0)))-INDIRECT(CONCATENATE("'2018-02'!M",TEXT(MATCH($C31,'2018-02'!$C$2:$C$100,0)+1,0))))</f>
        <v>27070823.52</v>
      </c>
      <c r="N31" s="17">
        <f ca="1">IF(OR(INDIRECT(CONCATENATE("'2018-03'!N",TEXT(MATCH($C31,'2018-03'!$C$2:$C$100,0)+1,0)))="",INDIRECT(CONCATENATE("'2018-02'!N",TEXT(MATCH($C31,'2018-02'!$C$2:$C$100,0)+1,0)))="",AND(INDIRECT(CONCATENATE("'2018-03'!N",TEXT(MATCH($C31,'2018-03'!$C$2:$C$100,0)+1,0)))="",INDIRECT(CONCATENATE("'2018-02'!N",TEXT(MATCH($C31,'2018-02'!$C$2:$C$100,0)+1,0)))="")),"Н/Д",INDIRECT(CONCATENATE("'2018-03'!N",TEXT(MATCH($C31,'2018-03'!$C$2:$C$100,0)+1,0)))-INDIRECT(CONCATENATE("'2018-02'!NE",TEXT(MATCH($C31,'2018-02'!$C$2:$C$100,0)+1,0))))</f>
        <v>90343565.510000005</v>
      </c>
      <c r="O31" s="17">
        <f ca="1">IF(OR(INDIRECT(CONCATENATE("'2018-03'!O",TEXT(MATCH($C31,'2018-03'!$C$2:$C$100,0)+1,0)))="",INDIRECT(CONCATENATE("'2018-02'!O",TEXT(MATCH($C31,'2018-02'!$C$2:$C$100,0)+1,0)))="",AND(INDIRECT(CONCATENATE("'2018-03'!O",TEXT(MATCH($C31,'2018-03'!$C$2:$C$100,0)+1,0)))="",INDIRECT(CONCATENATE("'2018-02'!O",TEXT(MATCH($C31,'2018-02'!$C$2:$C$100,0)+1,0)))="")),"Н/Д",INDIRECT(CONCATENATE("'2018-03'!O",TEXT(MATCH($C31,'2018-03'!$C$2:$C$100,0)+1,0)))-INDIRECT(CONCATENATE("'2018-02'!O",TEXT(MATCH($C31,'2018-02'!$C$2:$C$100,0)+1,0))))</f>
        <v>-9795.0600000000013</v>
      </c>
      <c r="P31" s="17">
        <f ca="1">IF(OR(INDIRECT(CONCATENATE("'2018-03'!P",TEXT(MATCH($C31,'2018-03'!$C$2:$C$100,0)+1,0)))="",INDIRECT(CONCATENATE("'2018-02'!P",TEXT(MATCH($C31,'2018-02'!$C$2:$C$100,0)+1,0)))="",AND(INDIRECT(CONCATENATE("'2018-03'!P",TEXT(MATCH($C31,'2018-03'!$C$2:$C$100,0)+1,0)))="",INDIRECT(CONCATENATE("'2018-02'!P",TEXT(MATCH($C31,'2018-02'!$C$2:$C$100,0)+1,0)))="")),"Н/Д",INDIRECT(CONCATENATE("'2018-03'!P",TEXT(MATCH($C31,'2018-03'!$C$2:$C$100,0)+1,0)))-INDIRECT(CONCATENATE("'2018-02'!P",TEXT(MATCH($C31,'2018-02'!$C$2:$C$100,0)+1,0))))</f>
        <v>155849797.15999997</v>
      </c>
      <c r="Q31" s="17">
        <f ca="1">IF(OR(INDIRECT(CONCATENATE("'2018-03'!Q",TEXT(MATCH($C31,'2018-03'!$C$2:$C$100,0)+1,0)))="",INDIRECT(CONCATENATE("'2018-02'!Q",TEXT(MATCH($C31,'2018-02'!$C$2:$C$100,0)+1,0)))="",AND(INDIRECT(CONCATENATE("'2018-03'!Q",TEXT(MATCH($C31,'2018-03'!$C$2:$C$100,0)+1,0)))="",INDIRECT(CONCATENATE("'2018-02'!Q",TEXT(MATCH($C31,'2018-02'!$C$2:$C$100,0)+1,0)))="")),"Н/Д",INDIRECT(CONCATENATE("'2018-03'!Q",TEXT(MATCH($C31,'2018-03'!$C$2:$C$100,0)+1,0)))-INDIRECT(CONCATENATE("'2018-02'!Q",TEXT(MATCH($C31,'2018-02'!$C$2:$C$100,0)+1,0))))</f>
        <v>216704636.88999999</v>
      </c>
      <c r="R31" s="17">
        <f ca="1">IF(OR(INDIRECT(CONCATENATE("'2018-03'!R",TEXT(MATCH($C31,'2018-03'!$C$2:$C$100,0)+1,0)))="",INDIRECT(CONCATENATE("'2018-02'!R",TEXT(MATCH($C31,'2018-02'!$C$2:$C$100,0)+1,0)))="",AND(INDIRECT(CONCATENATE("'2018-03'!R",TEXT(MATCH($C31,'2018-03'!$C$2:$C$100,0)+1,0)))="",INDIRECT(CONCATENATE("'2018-02'!R",TEXT(MATCH($C31,'2018-02'!$C$2:$C$100,0)+1,0)))="")),"Н/Д",INDIRECT(CONCATENATE("'2018-03'!R",TEXT(MATCH($C31,'2018-03'!$C$2:$C$100,0)+1,0)))-INDIRECT(CONCATENATE("'2018-02'!R",TEXT(MATCH($C31,'2018-02'!$C$2:$C$100,0)+1,0))))</f>
        <v>304798652.71000004</v>
      </c>
      <c r="S31" s="17">
        <f ca="1">IF(OR(INDIRECT(CONCATENATE("'2018-03'!S",TEXT(MATCH($C31,'2018-03'!$C$2:$C$100,0)+1,0)))="",INDIRECT(CONCATENATE("'2018-02'!S",TEXT(MATCH($C31,'2018-02'!$C$2:$C$100,0)+1,0)))="",AND(INDIRECT(CONCATENATE("'2018-03'!S",TEXT(MATCH($C31,'2018-03'!$C$2:$C$100,0)+1,0)))="",INDIRECT(CONCATENATE("'2018-02'!S",TEXT(MATCH($C31,'2018-02'!$C$2:$C$100,0)+1,0)))="")),"Н/Д",INDIRECT(CONCATENATE("'2018-03'!S",TEXT(MATCH($C31,'2018-03'!$C$2:$C$100,0)+1,0)))-INDIRECT(CONCATENATE("'2018-02'!S",TEXT(MATCH($C31,'2018-02'!$C$2:$C$100,0)+1,0))))</f>
        <v>745844</v>
      </c>
      <c r="T31" s="17">
        <f ca="1">IF(OR(INDIRECT(CONCATENATE("'2018-03'!T",TEXT(MATCH($C31,'2018-03'!$C$2:$C$100,0)+1,0)))="",INDIRECT(CONCATENATE("'2018-02'!T",TEXT(MATCH($C31,'2018-02'!$C$2:$C$100,0)+1,0)))="",AND(INDIRECT(CONCATENATE("'2018-03'!T",TEXT(MATCH($C31,'2018-03'!$C$2:$C$100,0)+1,0)))="",INDIRECT(CONCATENATE("'2018-02'!T",TEXT(MATCH($C31,'2018-02'!$C$2:$C$100,0)+1,0)))="")),"Н/Д",INDIRECT(CONCATENATE("'2018-03'!T",TEXT(MATCH($C31,'2018-03'!$C$2:$C$100,0)+1,0)))-INDIRECT(CONCATENATE("'2018-02'!T",TEXT(MATCH($C31,'2018-02'!$C$2:$C$100,0)+1,0))))</f>
        <v>55214785.040000007</v>
      </c>
      <c r="U31" s="17">
        <f ca="1">IF(OR(INDIRECT(CONCATENATE("'2018-03'!U",TEXT(MATCH($C31,'2018-03'!$C$2:$C$100,0)+1,0)))="",INDIRECT(CONCATENATE("'2018-02'!U",TEXT(MATCH($C31,'2018-02'!$C$2:$C$100,0)+1,0)))="",AND(INDIRECT(CONCATENATE("'2018-03'!U",TEXT(MATCH($C31,'2018-03'!$C$2:$C$100,0)+1,0)))="",INDIRECT(CONCATENATE("'2018-02'!U",TEXT(MATCH($C31,'2018-02'!$C$2:$C$100,0)+1,0)))="")),"Н/Д",INDIRECT(CONCATENATE("'2018-03'!U",TEXT(MATCH($C31,'2018-03'!$C$2:$C$100,0)+1,0)))-INDIRECT(CONCATENATE("'2018-02'!U",TEXT(MATCH($C31,'2018-02'!$C$2:$C$100,0)+1,0))))</f>
        <v>35311645.429999992</v>
      </c>
      <c r="V31" s="17">
        <f ca="1">IF(OR(INDIRECT(CONCATENATE("'2018-03'!V",TEXT(MATCH($C31,'2018-03'!$C$2:$C$100,0)+1,0)))="",INDIRECT(CONCATENATE("'2018-02'!V",TEXT(MATCH($C31,'2018-02'!$C$2:$C$100,0)+1,0)))="",AND(INDIRECT(CONCATENATE("'2018-03'!V",TEXT(MATCH($C31,'2018-03'!$C$2:$C$100,0)+1,0)))="",INDIRECT(CONCATENATE("'2018-02'!V",TEXT(MATCH($C31,'2018-02'!$C$2:$C$100,0)+1,0)))="")),"Н/Д",INDIRECT(CONCATENATE("'2018-03'!V",TEXT(MATCH($C31,'2018-03'!$C$2:$C$100,0)+1,0)))-INDIRECT(CONCATENATE("'2018-02'!V",TEXT(MATCH($C31,'2018-02'!$C$2:$C$100,0)+1,0))))</f>
        <v>430973289.42000002</v>
      </c>
      <c r="W31" s="17">
        <f ca="1">IF(OR(INDIRECT(CONCATENATE("'2018-03'!W",TEXT(MATCH($C31,'2018-03'!$C$2:$C$100,0)+1,0)))="",INDIRECT(CONCATENATE("'2018-02'!W",TEXT(MATCH($C31,'2018-02'!$C$2:$C$100,0)+1,0)))="",AND(INDIRECT(CONCATENATE("'2018-03'!W",TEXT(MATCH($C31,'2018-03'!$C$2:$C$100,0)+1,0)))="",INDIRECT(CONCATENATE("'2018-02'!W",TEXT(MATCH($C31,'2018-02'!$C$2:$C$100,0)+1,0)))="")),"Н/Д",INDIRECT(CONCATENATE("'2018-03'!W",TEXT(MATCH($C31,'2018-03'!$C$2:$C$100,0)+1,0)))-INDIRECT(CONCATENATE("'2018-02'!W",TEXT(MATCH($C31,'2018-02'!$C$2:$C$100,0)+1,0))))</f>
        <v>22365458417.349995</v>
      </c>
    </row>
    <row r="32" spans="1:23" x14ac:dyDescent="0.25">
      <c r="A32" s="2" t="s">
        <v>49</v>
      </c>
      <c r="B32" s="2" t="s">
        <v>54</v>
      </c>
      <c r="C32" s="15">
        <v>47000000</v>
      </c>
      <c r="D32" s="2" t="s">
        <v>206</v>
      </c>
      <c r="E32" s="17">
        <f ca="1">IF(OR(INDIRECT(CONCATENATE("'2018-03'!E",TEXT(MATCH($C32,'2018-03'!$C$2:$C$100,0)+1,0)))="",INDIRECT(CONCATENATE("'2018-02'!E",TEXT(MATCH($C32,'2018-02'!$C$2:$C$100,0)+1,0)))="",AND(INDIRECT(CONCATENATE("'2018-03'!E",TEXT(MATCH($C32,'2018-03'!$C$2:$C$100,0)+1,0)))="",INDIRECT(CONCATENATE("'2018-02'!E",TEXT(MATCH($C32,'2018-02'!$C$2:$C$100,0)+1,0)))="")),"Н/Д",INDIRECT(CONCATENATE("'2018-03'!E",TEXT(MATCH($C32,'2018-03'!$C$2:$C$100,0)+1,0)))-INDIRECT(CONCATENATE("'2018-02'!E",TEXT(MATCH($C32,'2018-02'!$C$2:$C$100,0)+1,0))))</f>
        <v>3982408119.2099996</v>
      </c>
      <c r="F32" s="17">
        <f ca="1">IF(OR(INDIRECT(CONCATENATE("'2018-03'!F",TEXT(MATCH($C32,'2018-03'!$C$2:$C$100,0)+1,0)))="",INDIRECT(CONCATENATE("'2018-02'!F",TEXT(MATCH($C32,'2018-02'!$C$2:$C$100,0)+1,0)))="",AND(INDIRECT(CONCATENATE("'2018-03'!F",TEXT(MATCH($C32,'2018-03'!$C$2:$C$100,0)+1,0)))="",INDIRECT(CONCATENATE("'2018-02'!F",TEXT(MATCH($C32,'2018-02'!$C$2:$C$100,0)+1,0)))="")),"Н/Д",INDIRECT(CONCATENATE("'2018-03'!F",TEXT(MATCH($C32,'2018-03'!$C$2:$C$100,0)+1,0)))-INDIRECT(CONCATENATE("'2018-02'!F",TEXT(MATCH($C32,'2018-02'!$C$2:$C$100,0)+1,0))))</f>
        <v>3529322852.3899999</v>
      </c>
      <c r="G32" s="17">
        <f ca="1">IF(OR(INDIRECT(CONCATENATE("'2018-03'!G",TEXT(MATCH($C32,'2018-03'!$C$2:$C$100,0)+1,0)))="",INDIRECT(CONCATENATE("'2018-02'!G",TEXT(MATCH($C32,'2018-02'!$C$2:$C$100,0)+1,0)))="",AND(INDIRECT(CONCATENATE("'2018-03'!G",TEXT(MATCH($C32,'2018-03'!$C$2:$C$100,0)+1,0)))="",INDIRECT(CONCATENATE("'2018-02'!G",TEXT(MATCH($C32,'2018-02'!$C$2:$C$100,0)+1,0)))="")),"Н/Д",INDIRECT(CONCATENATE("'2018-03'!G",TEXT(MATCH($C32,'2018-03'!$C$2:$C$100,0)+1,0)))-INDIRECT(CONCATENATE("'2018-02'!G",TEXT(MATCH($C32,'2018-02'!$C$2:$C$100,0)+1,0))))</f>
        <v>411884479.95000005</v>
      </c>
      <c r="H32" s="17">
        <f ca="1">IF(OR(INDIRECT(CONCATENATE("'2018-03'!H",TEXT(MATCH($C32,'2018-03'!$C$2:$C$100,0)+1,0)))="",INDIRECT(CONCATENATE("'2018-02'!H",TEXT(MATCH($C32,'2018-02'!$C$2:$C$100,0)+1,0)))="",AND(INDIRECT(CONCATENATE("'2018-03'!H",TEXT(MATCH($C32,'2018-03'!$C$2:$C$100,0)+1,0)))="",INDIRECT(CONCATENATE("'2018-02'!H",TEXT(MATCH($C32,'2018-02'!$C$2:$C$100,0)+1,0)))="")),"Н/Д",INDIRECT(CONCATENATE("'2018-03'!H",TEXT(MATCH($C32,'2018-03'!$C$2:$C$100,0)+1,0)))-INDIRECT(CONCATENATE("'2018-02'!H",TEXT(MATCH($C32,'2018-02'!$C$2:$C$100,0)+1,0))))</f>
        <v>2453682380.6700001</v>
      </c>
      <c r="I32" s="17">
        <f ca="1">IF(OR(INDIRECT(CONCATENATE("'2018-03'!I",TEXT(MATCH($C32,'2018-03'!$C$2:$C$100,0)+1,0)))="",INDIRECT(CONCATENATE("'2018-02'!I",TEXT(MATCH($C32,'2018-02'!$C$2:$C$100,0)+1,0)))="",AND(INDIRECT(CONCATENATE("'2018-03'!I",TEXT(MATCH($C32,'2018-03'!$C$2:$C$100,0)+1,0)))="",INDIRECT(CONCATENATE("'2018-02'!I",TEXT(MATCH($C32,'2018-02'!$C$2:$C$100,0)+1,0)))="")),"Н/Д",INDIRECT(CONCATENATE("'2018-03'!I",TEXT(MATCH($C32,'2018-03'!$C$2:$C$100,0)+1,0)))-INDIRECT(CONCATENATE("'2018-02'!I",TEXT(MATCH($C32,'2018-02'!$C$2:$C$100,0)+1,0))))</f>
        <v>61795018.269999981</v>
      </c>
      <c r="J32" s="17" t="str">
        <f ca="1">IF(OR(INDIRECT(CONCATENATE("'2018-03'!J",TEXT(MATCH($C32,'2018-03'!$C$2:$C$100,0)+1,0)))="",INDIRECT(CONCATENATE("'2018-02'!J",TEXT(MATCH($C32,'2018-02'!$C$2:$C$100,0)+1,0)))="",AND(INDIRECT(CONCATENATE("'2018-03'!J",TEXT(MATCH($C32,'2018-03'!$C$2:$C$100,0)+1,0)))="",INDIRECT(CONCATENATE("'2018-02'!J",TEXT(MATCH($C32,'2018-02'!$C$2:$C$100,0)+1,0)))="")),"Н/Д",INDIRECT(CONCATENATE("'2018-03'!J",TEXT(MATCH($C32,'2018-03'!$C$2:$C$100,0)+1,0)))-INDIRECT(CONCATENATE("'2018-02'!J",TEXT(MATCH($C32,'2018-02'!$C$2:$C$100,0)+1,0))))</f>
        <v>Н/Д</v>
      </c>
      <c r="K32" s="17">
        <f ca="1">IF(OR(INDIRECT(CONCATENATE("'2018-03'!K",TEXT(MATCH($C32,'2018-03'!$C$2:$C$100,0)+1,0)))="",INDIRECT(CONCATENATE("'2018-02'!K",TEXT(MATCH($C32,'2018-02'!$C$2:$C$100,0)+1,0)))="",AND(INDIRECT(CONCATENATE("'2018-03'!K",TEXT(MATCH($C32,'2018-03'!$C$2:$C$100,0)+1,0)))="",INDIRECT(CONCATENATE("'2018-02'!K",TEXT(MATCH($C32,'2018-02'!$C$2:$C$100,0)+1,0)))="")),"Н/Д",INDIRECT(CONCATENATE("'2018-03'!K",TEXT(MATCH($C32,'2018-03'!$C$2:$C$100,0)+1,0)))-INDIRECT(CONCATENATE("'2018-02'!K",TEXT(MATCH($C32,'2018-02'!$C$2:$C$100,0)+1,0))))</f>
        <v>78375499.189999998</v>
      </c>
      <c r="L32" s="17">
        <f ca="1">IF(OR(INDIRECT(CONCATENATE("'2018-03'!L",TEXT(MATCH($C32,'2018-03'!$C$2:$C$100,0)+1,0)))="",INDIRECT(CONCATENATE("'2018-02'!L",TEXT(MATCH($C32,'2018-02'!$C$2:$C$100,0)+1,0)))="",AND(INDIRECT(CONCATENATE("'2018-03'!L",TEXT(MATCH($C32,'2018-03'!$C$2:$C$100,0)+1,0)))="",INDIRECT(CONCATENATE("'2018-02'!L",TEXT(MATCH($C32,'2018-02'!$C$2:$C$100,0)+1,0)))="")),"Н/Д",INDIRECT(CONCATENATE("'2018-03'!L",TEXT(MATCH($C32,'2018-03'!$C$2:$C$100,0)+1,0)))-INDIRECT(CONCATENATE("'2018-02'!L",TEXT(MATCH($C32,'2018-02'!$C$2:$C$100,0)+1,0))))</f>
        <v>117157175.22</v>
      </c>
      <c r="M32" s="17">
        <f ca="1">IF(OR(INDIRECT(CONCATENATE("'2018-03'!M",TEXT(MATCH($C32,'2018-03'!$C$2:$C$100,0)+1,0)))="",INDIRECT(CONCATENATE("'2018-02'!M",TEXT(MATCH($C32,'2018-02'!$C$2:$C$100,0)+1,0)))="",AND(INDIRECT(CONCATENATE("'2018-03'!M",TEXT(MATCH($C32,'2018-03'!$C$2:$C$100,0)+1,0)))="",INDIRECT(CONCATENATE("'2018-02'!M",TEXT(MATCH($C32,'2018-02'!$C$2:$C$100,0)+1,0)))="")),"Н/Д",INDIRECT(CONCATENATE("'2018-03'!M",TEXT(MATCH($C32,'2018-03'!$C$2:$C$100,0)+1,0)))-INDIRECT(CONCATENATE("'2018-02'!M",TEXT(MATCH($C32,'2018-02'!$C$2:$C$100,0)+1,0))))</f>
        <v>132655570.35000001</v>
      </c>
      <c r="N32" s="17">
        <f ca="1">IF(OR(INDIRECT(CONCATENATE("'2018-03'!N",TEXT(MATCH($C32,'2018-03'!$C$2:$C$100,0)+1,0)))="",INDIRECT(CONCATENATE("'2018-02'!N",TEXT(MATCH($C32,'2018-02'!$C$2:$C$100,0)+1,0)))="",AND(INDIRECT(CONCATENATE("'2018-03'!N",TEXT(MATCH($C32,'2018-03'!$C$2:$C$100,0)+1,0)))="",INDIRECT(CONCATENATE("'2018-02'!N",TEXT(MATCH($C32,'2018-02'!$C$2:$C$100,0)+1,0)))="")),"Н/Д",INDIRECT(CONCATENATE("'2018-03'!N",TEXT(MATCH($C32,'2018-03'!$C$2:$C$100,0)+1,0)))-INDIRECT(CONCATENATE("'2018-02'!NE",TEXT(MATCH($C32,'2018-02'!$C$2:$C$100,0)+1,0))))</f>
        <v>38408164.659999996</v>
      </c>
      <c r="O32" s="17">
        <f ca="1">IF(OR(INDIRECT(CONCATENATE("'2018-03'!O",TEXT(MATCH($C32,'2018-03'!$C$2:$C$100,0)+1,0)))="",INDIRECT(CONCATENATE("'2018-02'!O",TEXT(MATCH($C32,'2018-02'!$C$2:$C$100,0)+1,0)))="",AND(INDIRECT(CONCATENATE("'2018-03'!O",TEXT(MATCH($C32,'2018-03'!$C$2:$C$100,0)+1,0)))="",INDIRECT(CONCATENATE("'2018-02'!O",TEXT(MATCH($C32,'2018-02'!$C$2:$C$100,0)+1,0)))="")),"Н/Д",INDIRECT(CONCATENATE("'2018-03'!O",TEXT(MATCH($C32,'2018-03'!$C$2:$C$100,0)+1,0)))-INDIRECT(CONCATENATE("'2018-02'!O",TEXT(MATCH($C32,'2018-02'!$C$2:$C$100,0)+1,0))))</f>
        <v>7753.9400000000005</v>
      </c>
      <c r="P32" s="17">
        <f ca="1">IF(OR(INDIRECT(CONCATENATE("'2018-03'!P",TEXT(MATCH($C32,'2018-03'!$C$2:$C$100,0)+1,0)))="",INDIRECT(CONCATENATE("'2018-02'!P",TEXT(MATCH($C32,'2018-02'!$C$2:$C$100,0)+1,0)))="",AND(INDIRECT(CONCATENATE("'2018-03'!P",TEXT(MATCH($C32,'2018-03'!$C$2:$C$100,0)+1,0)))="",INDIRECT(CONCATENATE("'2018-02'!P",TEXT(MATCH($C32,'2018-02'!$C$2:$C$100,0)+1,0)))="")),"Н/Д",INDIRECT(CONCATENATE("'2018-03'!P",TEXT(MATCH($C32,'2018-03'!$C$2:$C$100,0)+1,0)))-INDIRECT(CONCATENATE("'2018-02'!P",TEXT(MATCH($C32,'2018-02'!$C$2:$C$100,0)+1,0))))</f>
        <v>114191972.69</v>
      </c>
      <c r="Q32" s="17">
        <f ca="1">IF(OR(INDIRECT(CONCATENATE("'2018-03'!Q",TEXT(MATCH($C32,'2018-03'!$C$2:$C$100,0)+1,0)))="",INDIRECT(CONCATENATE("'2018-02'!Q",TEXT(MATCH($C32,'2018-02'!$C$2:$C$100,0)+1,0)))="",AND(INDIRECT(CONCATENATE("'2018-03'!Q",TEXT(MATCH($C32,'2018-03'!$C$2:$C$100,0)+1,0)))="",INDIRECT(CONCATENATE("'2018-02'!Q",TEXT(MATCH($C32,'2018-02'!$C$2:$C$100,0)+1,0)))="")),"Н/Д",INDIRECT(CONCATENATE("'2018-03'!Q",TEXT(MATCH($C32,'2018-03'!$C$2:$C$100,0)+1,0)))-INDIRECT(CONCATENATE("'2018-02'!Q",TEXT(MATCH($C32,'2018-02'!$C$2:$C$100,0)+1,0))))</f>
        <v>39967644.410000004</v>
      </c>
      <c r="R32" s="17">
        <f ca="1">IF(OR(INDIRECT(CONCATENATE("'2018-03'!R",TEXT(MATCH($C32,'2018-03'!$C$2:$C$100,0)+1,0)))="",INDIRECT(CONCATENATE("'2018-02'!R",TEXT(MATCH($C32,'2018-02'!$C$2:$C$100,0)+1,0)))="",AND(INDIRECT(CONCATENATE("'2018-03'!R",TEXT(MATCH($C32,'2018-03'!$C$2:$C$100,0)+1,0)))="",INDIRECT(CONCATENATE("'2018-02'!R",TEXT(MATCH($C32,'2018-02'!$C$2:$C$100,0)+1,0)))="")),"Н/Д",INDIRECT(CONCATENATE("'2018-03'!R",TEXT(MATCH($C32,'2018-03'!$C$2:$C$100,0)+1,0)))-INDIRECT(CONCATENATE("'2018-02'!R",TEXT(MATCH($C32,'2018-02'!$C$2:$C$100,0)+1,0))))</f>
        <v>30068264.619999997</v>
      </c>
      <c r="S32" s="17">
        <f ca="1">IF(OR(INDIRECT(CONCATENATE("'2018-03'!S",TEXT(MATCH($C32,'2018-03'!$C$2:$C$100,0)+1,0)))="",INDIRECT(CONCATENATE("'2018-02'!S",TEXT(MATCH($C32,'2018-02'!$C$2:$C$100,0)+1,0)))="",AND(INDIRECT(CONCATENATE("'2018-03'!S",TEXT(MATCH($C32,'2018-03'!$C$2:$C$100,0)+1,0)))="",INDIRECT(CONCATENATE("'2018-02'!S",TEXT(MATCH($C32,'2018-02'!$C$2:$C$100,0)+1,0)))="")),"Н/Д",INDIRECT(CONCATENATE("'2018-03'!S",TEXT(MATCH($C32,'2018-03'!$C$2:$C$100,0)+1,0)))-INDIRECT(CONCATENATE("'2018-02'!S",TEXT(MATCH($C32,'2018-02'!$C$2:$C$100,0)+1,0))))</f>
        <v>98682.93</v>
      </c>
      <c r="T32" s="17">
        <f ca="1">IF(OR(INDIRECT(CONCATENATE("'2018-03'!T",TEXT(MATCH($C32,'2018-03'!$C$2:$C$100,0)+1,0)))="",INDIRECT(CONCATENATE("'2018-02'!T",TEXT(MATCH($C32,'2018-02'!$C$2:$C$100,0)+1,0)))="",AND(INDIRECT(CONCATENATE("'2018-03'!T",TEXT(MATCH($C32,'2018-03'!$C$2:$C$100,0)+1,0)))="",INDIRECT(CONCATENATE("'2018-02'!T",TEXT(MATCH($C32,'2018-02'!$C$2:$C$100,0)+1,0)))="")),"Н/Д",INDIRECT(CONCATENATE("'2018-03'!T",TEXT(MATCH($C32,'2018-03'!$C$2:$C$100,0)+1,0)))-INDIRECT(CONCATENATE("'2018-02'!T",TEXT(MATCH($C32,'2018-02'!$C$2:$C$100,0)+1,0))))</f>
        <v>32447579.100000001</v>
      </c>
      <c r="U32" s="17">
        <f ca="1">IF(OR(INDIRECT(CONCATENATE("'2018-03'!U",TEXT(MATCH($C32,'2018-03'!$C$2:$C$100,0)+1,0)))="",INDIRECT(CONCATENATE("'2018-02'!U",TEXT(MATCH($C32,'2018-02'!$C$2:$C$100,0)+1,0)))="",AND(INDIRECT(CONCATENATE("'2018-03'!U",TEXT(MATCH($C32,'2018-03'!$C$2:$C$100,0)+1,0)))="",INDIRECT(CONCATENATE("'2018-02'!U",TEXT(MATCH($C32,'2018-02'!$C$2:$C$100,0)+1,0)))="")),"Н/Д",INDIRECT(CONCATENATE("'2018-03'!U",TEXT(MATCH($C32,'2018-03'!$C$2:$C$100,0)+1,0)))-INDIRECT(CONCATENATE("'2018-02'!U",TEXT(MATCH($C32,'2018-02'!$C$2:$C$100,0)+1,0))))</f>
        <v>27069812.279999997</v>
      </c>
      <c r="V32" s="17">
        <f ca="1">IF(OR(INDIRECT(CONCATENATE("'2018-03'!V",TEXT(MATCH($C32,'2018-03'!$C$2:$C$100,0)+1,0)))="",INDIRECT(CONCATENATE("'2018-02'!V",TEXT(MATCH($C32,'2018-02'!$C$2:$C$100,0)+1,0)))="",AND(INDIRECT(CONCATENATE("'2018-03'!V",TEXT(MATCH($C32,'2018-03'!$C$2:$C$100,0)+1,0)))="",INDIRECT(CONCATENATE("'2018-02'!V",TEXT(MATCH($C32,'2018-02'!$C$2:$C$100,0)+1,0)))="")),"Н/Д",INDIRECT(CONCATENATE("'2018-03'!V",TEXT(MATCH($C32,'2018-03'!$C$2:$C$100,0)+1,0)))-INDIRECT(CONCATENATE("'2018-02'!V",TEXT(MATCH($C32,'2018-02'!$C$2:$C$100,0)+1,0))))</f>
        <v>453085266.82000005</v>
      </c>
      <c r="W32" s="17">
        <f ca="1">IF(OR(INDIRECT(CONCATENATE("'2018-03'!W",TEXT(MATCH($C32,'2018-03'!$C$2:$C$100,0)+1,0)))="",INDIRECT(CONCATENATE("'2018-02'!W",TEXT(MATCH($C32,'2018-02'!$C$2:$C$100,0)+1,0)))="",AND(INDIRECT(CONCATENATE("'2018-03'!W",TEXT(MATCH($C32,'2018-03'!$C$2:$C$100,0)+1,0)))="",INDIRECT(CONCATENATE("'2018-02'!W",TEXT(MATCH($C32,'2018-02'!$C$2:$C$100,0)+1,0)))="")),"Н/Д",INDIRECT(CONCATENATE("'2018-03'!W",TEXT(MATCH($C32,'2018-03'!$C$2:$C$100,0)+1,0)))-INDIRECT(CONCATENATE("'2018-02'!W",TEXT(MATCH($C32,'2018-02'!$C$2:$C$100,0)+1,0))))</f>
        <v>11485988445.99</v>
      </c>
    </row>
    <row r="33" spans="1:23" x14ac:dyDescent="0.25">
      <c r="A33" s="2" t="s">
        <v>49</v>
      </c>
      <c r="B33" s="2" t="s">
        <v>55</v>
      </c>
      <c r="C33" s="15">
        <v>11800000</v>
      </c>
      <c r="D33" s="2" t="s">
        <v>206</v>
      </c>
      <c r="E33" s="17">
        <f ca="1">IF(OR(INDIRECT(CONCATENATE("'2018-03'!E",TEXT(MATCH($C33,'2018-03'!$C$2:$C$100,0)+1,0)))="",INDIRECT(CONCATENATE("'2018-02'!E",TEXT(MATCH($C33,'2018-02'!$C$2:$C$100,0)+1,0)))="",AND(INDIRECT(CONCATENATE("'2018-03'!E",TEXT(MATCH($C33,'2018-03'!$C$2:$C$100,0)+1,0)))="",INDIRECT(CONCATENATE("'2018-02'!E",TEXT(MATCH($C33,'2018-02'!$C$2:$C$100,0)+1,0)))="")),"Н/Д",INDIRECT(CONCATENATE("'2018-03'!E",TEXT(MATCH($C33,'2018-03'!$C$2:$C$100,0)+1,0)))-INDIRECT(CONCATENATE("'2018-02'!E",TEXT(MATCH($C33,'2018-02'!$C$2:$C$100,0)+1,0))))</f>
        <v>1814955241.5599999</v>
      </c>
      <c r="F33" s="17">
        <f ca="1">IF(OR(INDIRECT(CONCATENATE("'2018-03'!F",TEXT(MATCH($C33,'2018-03'!$C$2:$C$100,0)+1,0)))="",INDIRECT(CONCATENATE("'2018-02'!F",TEXT(MATCH($C33,'2018-02'!$C$2:$C$100,0)+1,0)))="",AND(INDIRECT(CONCATENATE("'2018-03'!F",TEXT(MATCH($C33,'2018-03'!$C$2:$C$100,0)+1,0)))="",INDIRECT(CONCATENATE("'2018-02'!F",TEXT(MATCH($C33,'2018-02'!$C$2:$C$100,0)+1,0)))="")),"Н/Д",INDIRECT(CONCATENATE("'2018-03'!F",TEXT(MATCH($C33,'2018-03'!$C$2:$C$100,0)+1,0)))-INDIRECT(CONCATENATE("'2018-02'!F",TEXT(MATCH($C33,'2018-02'!$C$2:$C$100,0)+1,0))))</f>
        <v>1774478050.5599999</v>
      </c>
      <c r="G33" s="17">
        <f ca="1">IF(OR(INDIRECT(CONCATENATE("'2018-03'!G",TEXT(MATCH($C33,'2018-03'!$C$2:$C$100,0)+1,0)))="",INDIRECT(CONCATENATE("'2018-02'!G",TEXT(MATCH($C33,'2018-02'!$C$2:$C$100,0)+1,0)))="",AND(INDIRECT(CONCATENATE("'2018-03'!G",TEXT(MATCH($C33,'2018-03'!$C$2:$C$100,0)+1,0)))="",INDIRECT(CONCATENATE("'2018-02'!G",TEXT(MATCH($C33,'2018-02'!$C$2:$C$100,0)+1,0)))="")),"Н/Д",INDIRECT(CONCATENATE("'2018-03'!G",TEXT(MATCH($C33,'2018-03'!$C$2:$C$100,0)+1,0)))-INDIRECT(CONCATENATE("'2018-02'!G",TEXT(MATCH($C33,'2018-02'!$C$2:$C$100,0)+1,0))))</f>
        <v>175163224.31</v>
      </c>
      <c r="H33" s="17">
        <f ca="1">IF(OR(INDIRECT(CONCATENATE("'2018-03'!H",TEXT(MATCH($C33,'2018-03'!$C$2:$C$100,0)+1,0)))="",INDIRECT(CONCATENATE("'2018-02'!H",TEXT(MATCH($C33,'2018-02'!$C$2:$C$100,0)+1,0)))="",AND(INDIRECT(CONCATENATE("'2018-03'!H",TEXT(MATCH($C33,'2018-03'!$C$2:$C$100,0)+1,0)))="",INDIRECT(CONCATENATE("'2018-02'!H",TEXT(MATCH($C33,'2018-02'!$C$2:$C$100,0)+1,0)))="")),"Н/Д",INDIRECT(CONCATENATE("'2018-03'!H",TEXT(MATCH($C33,'2018-03'!$C$2:$C$100,0)+1,0)))-INDIRECT(CONCATENATE("'2018-02'!H",TEXT(MATCH($C33,'2018-02'!$C$2:$C$100,0)+1,0))))</f>
        <v>223694859.22000003</v>
      </c>
      <c r="I33" s="17">
        <f ca="1">IF(OR(INDIRECT(CONCATENATE("'2018-03'!I",TEXT(MATCH($C33,'2018-03'!$C$2:$C$100,0)+1,0)))="",INDIRECT(CONCATENATE("'2018-02'!I",TEXT(MATCH($C33,'2018-02'!$C$2:$C$100,0)+1,0)))="",AND(INDIRECT(CONCATENATE("'2018-03'!I",TEXT(MATCH($C33,'2018-03'!$C$2:$C$100,0)+1,0)))="",INDIRECT(CONCATENATE("'2018-02'!I",TEXT(MATCH($C33,'2018-02'!$C$2:$C$100,0)+1,0)))="")),"Н/Д",INDIRECT(CONCATENATE("'2018-03'!I",TEXT(MATCH($C33,'2018-03'!$C$2:$C$100,0)+1,0)))-INDIRECT(CONCATENATE("'2018-02'!I",TEXT(MATCH($C33,'2018-02'!$C$2:$C$100,0)+1,0))))</f>
        <v>4244826.59</v>
      </c>
      <c r="J33" s="17" t="str">
        <f ca="1">IF(OR(INDIRECT(CONCATENATE("'2018-03'!J",TEXT(MATCH($C33,'2018-03'!$C$2:$C$100,0)+1,0)))="",INDIRECT(CONCATENATE("'2018-02'!J",TEXT(MATCH($C33,'2018-02'!$C$2:$C$100,0)+1,0)))="",AND(INDIRECT(CONCATENATE("'2018-03'!J",TEXT(MATCH($C33,'2018-03'!$C$2:$C$100,0)+1,0)))="",INDIRECT(CONCATENATE("'2018-02'!J",TEXT(MATCH($C33,'2018-02'!$C$2:$C$100,0)+1,0)))="")),"Н/Д",INDIRECT(CONCATENATE("'2018-03'!J",TEXT(MATCH($C33,'2018-03'!$C$2:$C$100,0)+1,0)))-INDIRECT(CONCATENATE("'2018-02'!J",TEXT(MATCH($C33,'2018-02'!$C$2:$C$100,0)+1,0))))</f>
        <v>Н/Д</v>
      </c>
      <c r="K33" s="17">
        <f ca="1">IF(OR(INDIRECT(CONCATENATE("'2018-03'!K",TEXT(MATCH($C33,'2018-03'!$C$2:$C$100,0)+1,0)))="",INDIRECT(CONCATENATE("'2018-02'!K",TEXT(MATCH($C33,'2018-02'!$C$2:$C$100,0)+1,0)))="",AND(INDIRECT(CONCATENATE("'2018-03'!K",TEXT(MATCH($C33,'2018-03'!$C$2:$C$100,0)+1,0)))="",INDIRECT(CONCATENATE("'2018-02'!K",TEXT(MATCH($C33,'2018-02'!$C$2:$C$100,0)+1,0)))="")),"Н/Д",INDIRECT(CONCATENATE("'2018-03'!K",TEXT(MATCH($C33,'2018-03'!$C$2:$C$100,0)+1,0)))-INDIRECT(CONCATENATE("'2018-02'!K",TEXT(MATCH($C33,'2018-02'!$C$2:$C$100,0)+1,0))))</f>
        <v>6670510.0199999977</v>
      </c>
      <c r="L33" s="17">
        <f ca="1">IF(OR(INDIRECT(CONCATENATE("'2018-03'!L",TEXT(MATCH($C33,'2018-03'!$C$2:$C$100,0)+1,0)))="",INDIRECT(CONCATENATE("'2018-02'!L",TEXT(MATCH($C33,'2018-02'!$C$2:$C$100,0)+1,0)))="",AND(INDIRECT(CONCATENATE("'2018-03'!L",TEXT(MATCH($C33,'2018-03'!$C$2:$C$100,0)+1,0)))="",INDIRECT(CONCATENATE("'2018-02'!L",TEXT(MATCH($C33,'2018-02'!$C$2:$C$100,0)+1,0)))="")),"Н/Д",INDIRECT(CONCATENATE("'2018-03'!L",TEXT(MATCH($C33,'2018-03'!$C$2:$C$100,0)+1,0)))-INDIRECT(CONCATENATE("'2018-02'!L",TEXT(MATCH($C33,'2018-02'!$C$2:$C$100,0)+1,0))))</f>
        <v>208091569.16000003</v>
      </c>
      <c r="M33" s="17">
        <f ca="1">IF(OR(INDIRECT(CONCATENATE("'2018-03'!M",TEXT(MATCH($C33,'2018-03'!$C$2:$C$100,0)+1,0)))="",INDIRECT(CONCATENATE("'2018-02'!M",TEXT(MATCH($C33,'2018-02'!$C$2:$C$100,0)+1,0)))="",AND(INDIRECT(CONCATENATE("'2018-03'!M",TEXT(MATCH($C33,'2018-03'!$C$2:$C$100,0)+1,0)))="",INDIRECT(CONCATENATE("'2018-02'!M",TEXT(MATCH($C33,'2018-02'!$C$2:$C$100,0)+1,0)))="")),"Н/Д",INDIRECT(CONCATENATE("'2018-03'!M",TEXT(MATCH($C33,'2018-03'!$C$2:$C$100,0)+1,0)))-INDIRECT(CONCATENATE("'2018-02'!M",TEXT(MATCH($C33,'2018-02'!$C$2:$C$100,0)+1,0))))</f>
        <v>15981497.290000001</v>
      </c>
      <c r="N33" s="17">
        <f ca="1">IF(OR(INDIRECT(CONCATENATE("'2018-03'!N",TEXT(MATCH($C33,'2018-03'!$C$2:$C$100,0)+1,0)))="",INDIRECT(CONCATENATE("'2018-02'!N",TEXT(MATCH($C33,'2018-02'!$C$2:$C$100,0)+1,0)))="",AND(INDIRECT(CONCATENATE("'2018-03'!N",TEXT(MATCH($C33,'2018-03'!$C$2:$C$100,0)+1,0)))="",INDIRECT(CONCATENATE("'2018-02'!N",TEXT(MATCH($C33,'2018-02'!$C$2:$C$100,0)+1,0)))="")),"Н/Д",INDIRECT(CONCATENATE("'2018-03'!N",TEXT(MATCH($C33,'2018-03'!$C$2:$C$100,0)+1,0)))-INDIRECT(CONCATENATE("'2018-02'!NE",TEXT(MATCH($C33,'2018-02'!$C$2:$C$100,0)+1,0))))</f>
        <v>4109785.2</v>
      </c>
      <c r="O33" s="17" t="str">
        <f ca="1">IF(OR(INDIRECT(CONCATENATE("'2018-03'!O",TEXT(MATCH($C33,'2018-03'!$C$2:$C$100,0)+1,0)))="",INDIRECT(CONCATENATE("'2018-02'!O",TEXT(MATCH($C33,'2018-02'!$C$2:$C$100,0)+1,0)))="",AND(INDIRECT(CONCATENATE("'2018-03'!O",TEXT(MATCH($C33,'2018-03'!$C$2:$C$100,0)+1,0)))="",INDIRECT(CONCATENATE("'2018-02'!O",TEXT(MATCH($C33,'2018-02'!$C$2:$C$100,0)+1,0)))="")),"Н/Д",INDIRECT(CONCATENATE("'2018-03'!O",TEXT(MATCH($C33,'2018-03'!$C$2:$C$100,0)+1,0)))-INDIRECT(CONCATENATE("'2018-02'!O",TEXT(MATCH($C33,'2018-02'!$C$2:$C$100,0)+1,0))))</f>
        <v>Н/Д</v>
      </c>
      <c r="P33" s="17">
        <f ca="1">IF(OR(INDIRECT(CONCATENATE("'2018-03'!P",TEXT(MATCH($C33,'2018-03'!$C$2:$C$100,0)+1,0)))="",INDIRECT(CONCATENATE("'2018-02'!P",TEXT(MATCH($C33,'2018-02'!$C$2:$C$100,0)+1,0)))="",AND(INDIRECT(CONCATENATE("'2018-03'!P",TEXT(MATCH($C33,'2018-03'!$C$2:$C$100,0)+1,0)))="",INDIRECT(CONCATENATE("'2018-02'!P",TEXT(MATCH($C33,'2018-02'!$C$2:$C$100,0)+1,0)))="")),"Н/Д",INDIRECT(CONCATENATE("'2018-03'!P",TEXT(MATCH($C33,'2018-03'!$C$2:$C$100,0)+1,0)))-INDIRECT(CONCATENATE("'2018-02'!P",TEXT(MATCH($C33,'2018-02'!$C$2:$C$100,0)+1,0))))</f>
        <v>11500955.48</v>
      </c>
      <c r="Q33" s="17">
        <f ca="1">IF(OR(INDIRECT(CONCATENATE("'2018-03'!Q",TEXT(MATCH($C33,'2018-03'!$C$2:$C$100,0)+1,0)))="",INDIRECT(CONCATENATE("'2018-02'!Q",TEXT(MATCH($C33,'2018-02'!$C$2:$C$100,0)+1,0)))="",AND(INDIRECT(CONCATENATE("'2018-03'!Q",TEXT(MATCH($C33,'2018-03'!$C$2:$C$100,0)+1,0)))="",INDIRECT(CONCATENATE("'2018-02'!Q",TEXT(MATCH($C33,'2018-02'!$C$2:$C$100,0)+1,0)))="")),"Н/Д",INDIRECT(CONCATENATE("'2018-03'!Q",TEXT(MATCH($C33,'2018-03'!$C$2:$C$100,0)+1,0)))-INDIRECT(CONCATENATE("'2018-02'!Q",TEXT(MATCH($C33,'2018-02'!$C$2:$C$100,0)+1,0))))</f>
        <v>17829839.300000001</v>
      </c>
      <c r="R33" s="17">
        <f ca="1">IF(OR(INDIRECT(CONCATENATE("'2018-03'!R",TEXT(MATCH($C33,'2018-03'!$C$2:$C$100,0)+1,0)))="",INDIRECT(CONCATENATE("'2018-02'!R",TEXT(MATCH($C33,'2018-02'!$C$2:$C$100,0)+1,0)))="",AND(INDIRECT(CONCATENATE("'2018-03'!R",TEXT(MATCH($C33,'2018-03'!$C$2:$C$100,0)+1,0)))="",INDIRECT(CONCATENATE("'2018-02'!R",TEXT(MATCH($C33,'2018-02'!$C$2:$C$100,0)+1,0)))="")),"Н/Д",INDIRECT(CONCATENATE("'2018-03'!R",TEXT(MATCH($C33,'2018-03'!$C$2:$C$100,0)+1,0)))-INDIRECT(CONCATENATE("'2018-02'!R",TEXT(MATCH($C33,'2018-02'!$C$2:$C$100,0)+1,0))))</f>
        <v>1097298516.6500001</v>
      </c>
      <c r="S33" s="17">
        <f ca="1">IF(OR(INDIRECT(CONCATENATE("'2018-03'!S",TEXT(MATCH($C33,'2018-03'!$C$2:$C$100,0)+1,0)))="",INDIRECT(CONCATENATE("'2018-02'!S",TEXT(MATCH($C33,'2018-02'!$C$2:$C$100,0)+1,0)))="",AND(INDIRECT(CONCATENATE("'2018-03'!S",TEXT(MATCH($C33,'2018-03'!$C$2:$C$100,0)+1,0)))="",INDIRECT(CONCATENATE("'2018-02'!S",TEXT(MATCH($C33,'2018-02'!$C$2:$C$100,0)+1,0)))="")),"Н/Д",INDIRECT(CONCATENATE("'2018-03'!S",TEXT(MATCH($C33,'2018-03'!$C$2:$C$100,0)+1,0)))-INDIRECT(CONCATENATE("'2018-02'!S",TEXT(MATCH($C33,'2018-02'!$C$2:$C$100,0)+1,0))))</f>
        <v>192565.69999999972</v>
      </c>
      <c r="T33" s="17">
        <f ca="1">IF(OR(INDIRECT(CONCATENATE("'2018-03'!T",TEXT(MATCH($C33,'2018-03'!$C$2:$C$100,0)+1,0)))="",INDIRECT(CONCATENATE("'2018-02'!T",TEXT(MATCH($C33,'2018-02'!$C$2:$C$100,0)+1,0)))="",AND(INDIRECT(CONCATENATE("'2018-03'!T",TEXT(MATCH($C33,'2018-03'!$C$2:$C$100,0)+1,0)))="",INDIRECT(CONCATENATE("'2018-02'!T",TEXT(MATCH($C33,'2018-02'!$C$2:$C$100,0)+1,0)))="")),"Н/Д",INDIRECT(CONCATENATE("'2018-03'!T",TEXT(MATCH($C33,'2018-03'!$C$2:$C$100,0)+1,0)))-INDIRECT(CONCATENATE("'2018-02'!T",TEXT(MATCH($C33,'2018-02'!$C$2:$C$100,0)+1,0))))</f>
        <v>3612926.6799999997</v>
      </c>
      <c r="U33" s="17">
        <f ca="1">IF(OR(INDIRECT(CONCATENATE("'2018-03'!U",TEXT(MATCH($C33,'2018-03'!$C$2:$C$100,0)+1,0)))="",INDIRECT(CONCATENATE("'2018-02'!U",TEXT(MATCH($C33,'2018-02'!$C$2:$C$100,0)+1,0)))="",AND(INDIRECT(CONCATENATE("'2018-03'!U",TEXT(MATCH($C33,'2018-03'!$C$2:$C$100,0)+1,0)))="",INDIRECT(CONCATENATE("'2018-02'!U",TEXT(MATCH($C33,'2018-02'!$C$2:$C$100,0)+1,0)))="")),"Н/Д",INDIRECT(CONCATENATE("'2018-03'!U",TEXT(MATCH($C33,'2018-03'!$C$2:$C$100,0)+1,0)))-INDIRECT(CONCATENATE("'2018-02'!U",TEXT(MATCH($C33,'2018-02'!$C$2:$C$100,0)+1,0))))</f>
        <v>1418245.0299999998</v>
      </c>
      <c r="V33" s="17">
        <f ca="1">IF(OR(INDIRECT(CONCATENATE("'2018-03'!V",TEXT(MATCH($C33,'2018-03'!$C$2:$C$100,0)+1,0)))="",INDIRECT(CONCATENATE("'2018-02'!V",TEXT(MATCH($C33,'2018-02'!$C$2:$C$100,0)+1,0)))="",AND(INDIRECT(CONCATENATE("'2018-03'!V",TEXT(MATCH($C33,'2018-03'!$C$2:$C$100,0)+1,0)))="",INDIRECT(CONCATENATE("'2018-02'!V",TEXT(MATCH($C33,'2018-02'!$C$2:$C$100,0)+1,0)))="")),"Н/Д",INDIRECT(CONCATENATE("'2018-03'!V",TEXT(MATCH($C33,'2018-03'!$C$2:$C$100,0)+1,0)))-INDIRECT(CONCATENATE("'2018-02'!V",TEXT(MATCH($C33,'2018-02'!$C$2:$C$100,0)+1,0))))</f>
        <v>40477190.999999993</v>
      </c>
      <c r="W33" s="17">
        <f ca="1">IF(OR(INDIRECT(CONCATENATE("'2018-03'!W",TEXT(MATCH($C33,'2018-03'!$C$2:$C$100,0)+1,0)))="",INDIRECT(CONCATENATE("'2018-02'!W",TEXT(MATCH($C33,'2018-02'!$C$2:$C$100,0)+1,0)))="",AND(INDIRECT(CONCATENATE("'2018-03'!W",TEXT(MATCH($C33,'2018-03'!$C$2:$C$100,0)+1,0)))="",INDIRECT(CONCATENATE("'2018-02'!W",TEXT(MATCH($C33,'2018-02'!$C$2:$C$100,0)+1,0)))="")),"Н/Д",INDIRECT(CONCATENATE("'2018-03'!W",TEXT(MATCH($C33,'2018-03'!$C$2:$C$100,0)+1,0)))-INDIRECT(CONCATENATE("'2018-02'!W",TEXT(MATCH($C33,'2018-02'!$C$2:$C$100,0)+1,0))))</f>
        <v>5398208762.8400002</v>
      </c>
    </row>
    <row r="34" spans="1:23" x14ac:dyDescent="0.25">
      <c r="A34" s="2" t="s">
        <v>49</v>
      </c>
      <c r="B34" s="2" t="s">
        <v>56</v>
      </c>
      <c r="C34" s="15">
        <v>49000000</v>
      </c>
      <c r="D34" s="2" t="s">
        <v>206</v>
      </c>
      <c r="E34" s="17">
        <f ca="1">IF(OR(INDIRECT(CONCATENATE("'2018-03'!E",TEXT(MATCH($C34,'2018-03'!$C$2:$C$100,0)+1,0)))="",INDIRECT(CONCATENATE("'2018-02'!E",TEXT(MATCH($C34,'2018-02'!$C$2:$C$100,0)+1,0)))="",AND(INDIRECT(CONCATENATE("'2018-03'!E",TEXT(MATCH($C34,'2018-03'!$C$2:$C$100,0)+1,0)))="",INDIRECT(CONCATENATE("'2018-02'!E",TEXT(MATCH($C34,'2018-02'!$C$2:$C$100,0)+1,0)))="")),"Н/Д",INDIRECT(CONCATENATE("'2018-03'!E",TEXT(MATCH($C34,'2018-03'!$C$2:$C$100,0)+1,0)))-INDIRECT(CONCATENATE("'2018-02'!E",TEXT(MATCH($C34,'2018-02'!$C$2:$C$100,0)+1,0))))</f>
        <v>1792678285.03</v>
      </c>
      <c r="F34" s="17">
        <f ca="1">IF(OR(INDIRECT(CONCATENATE("'2018-03'!F",TEXT(MATCH($C34,'2018-03'!$C$2:$C$100,0)+1,0)))="",INDIRECT(CONCATENATE("'2018-02'!F",TEXT(MATCH($C34,'2018-02'!$C$2:$C$100,0)+1,0)))="",AND(INDIRECT(CONCATENATE("'2018-03'!F",TEXT(MATCH($C34,'2018-03'!$C$2:$C$100,0)+1,0)))="",INDIRECT(CONCATENATE("'2018-02'!F",TEXT(MATCH($C34,'2018-02'!$C$2:$C$100,0)+1,0)))="")),"Н/Д",INDIRECT(CONCATENATE("'2018-03'!F",TEXT(MATCH($C34,'2018-03'!$C$2:$C$100,0)+1,0)))-INDIRECT(CONCATENATE("'2018-02'!F",TEXT(MATCH($C34,'2018-02'!$C$2:$C$100,0)+1,0))))</f>
        <v>1398726747.05</v>
      </c>
      <c r="G34" s="17">
        <f ca="1">IF(OR(INDIRECT(CONCATENATE("'2018-03'!G",TEXT(MATCH($C34,'2018-03'!$C$2:$C$100,0)+1,0)))="",INDIRECT(CONCATENATE("'2018-02'!G",TEXT(MATCH($C34,'2018-02'!$C$2:$C$100,0)+1,0)))="",AND(INDIRECT(CONCATENATE("'2018-03'!G",TEXT(MATCH($C34,'2018-03'!$C$2:$C$100,0)+1,0)))="",INDIRECT(CONCATENATE("'2018-02'!G",TEXT(MATCH($C34,'2018-02'!$C$2:$C$100,0)+1,0)))="")),"Н/Д",INDIRECT(CONCATENATE("'2018-03'!G",TEXT(MATCH($C34,'2018-03'!$C$2:$C$100,0)+1,0)))-INDIRECT(CONCATENATE("'2018-02'!G",TEXT(MATCH($C34,'2018-02'!$C$2:$C$100,0)+1,0))))</f>
        <v>161381050.60999998</v>
      </c>
      <c r="H34" s="17">
        <f ca="1">IF(OR(INDIRECT(CONCATENATE("'2018-03'!H",TEXT(MATCH($C34,'2018-03'!$C$2:$C$100,0)+1,0)))="",INDIRECT(CONCATENATE("'2018-02'!H",TEXT(MATCH($C34,'2018-02'!$C$2:$C$100,0)+1,0)))="",AND(INDIRECT(CONCATENATE("'2018-03'!H",TEXT(MATCH($C34,'2018-03'!$C$2:$C$100,0)+1,0)))="",INDIRECT(CONCATENATE("'2018-02'!H",TEXT(MATCH($C34,'2018-02'!$C$2:$C$100,0)+1,0)))="")),"Н/Д",INDIRECT(CONCATENATE("'2018-03'!H",TEXT(MATCH($C34,'2018-03'!$C$2:$C$100,0)+1,0)))-INDIRECT(CONCATENATE("'2018-02'!H",TEXT(MATCH($C34,'2018-02'!$C$2:$C$100,0)+1,0))))</f>
        <v>826800653.44000006</v>
      </c>
      <c r="I34" s="17">
        <f ca="1">IF(OR(INDIRECT(CONCATENATE("'2018-03'!I",TEXT(MATCH($C34,'2018-03'!$C$2:$C$100,0)+1,0)))="",INDIRECT(CONCATENATE("'2018-02'!I",TEXT(MATCH($C34,'2018-02'!$C$2:$C$100,0)+1,0)))="",AND(INDIRECT(CONCATENATE("'2018-03'!I",TEXT(MATCH($C34,'2018-03'!$C$2:$C$100,0)+1,0)))="",INDIRECT(CONCATENATE("'2018-02'!I",TEXT(MATCH($C34,'2018-02'!$C$2:$C$100,0)+1,0)))="")),"Н/Д",INDIRECT(CONCATENATE("'2018-03'!I",TEXT(MATCH($C34,'2018-03'!$C$2:$C$100,0)+1,0)))-INDIRECT(CONCATENATE("'2018-02'!I",TEXT(MATCH($C34,'2018-02'!$C$2:$C$100,0)+1,0))))</f>
        <v>123293700.89999998</v>
      </c>
      <c r="J34" s="17" t="str">
        <f ca="1">IF(OR(INDIRECT(CONCATENATE("'2018-03'!J",TEXT(MATCH($C34,'2018-03'!$C$2:$C$100,0)+1,0)))="",INDIRECT(CONCATENATE("'2018-02'!J",TEXT(MATCH($C34,'2018-02'!$C$2:$C$100,0)+1,0)))="",AND(INDIRECT(CONCATENATE("'2018-03'!J",TEXT(MATCH($C34,'2018-03'!$C$2:$C$100,0)+1,0)))="",INDIRECT(CONCATENATE("'2018-02'!J",TEXT(MATCH($C34,'2018-02'!$C$2:$C$100,0)+1,0)))="")),"Н/Д",INDIRECT(CONCATENATE("'2018-03'!J",TEXT(MATCH($C34,'2018-03'!$C$2:$C$100,0)+1,0)))-INDIRECT(CONCATENATE("'2018-02'!J",TEXT(MATCH($C34,'2018-02'!$C$2:$C$100,0)+1,0))))</f>
        <v>Н/Д</v>
      </c>
      <c r="K34" s="17">
        <f ca="1">IF(OR(INDIRECT(CONCATENATE("'2018-03'!K",TEXT(MATCH($C34,'2018-03'!$C$2:$C$100,0)+1,0)))="",INDIRECT(CONCATENATE("'2018-02'!K",TEXT(MATCH($C34,'2018-02'!$C$2:$C$100,0)+1,0)))="",AND(INDIRECT(CONCATENATE("'2018-03'!K",TEXT(MATCH($C34,'2018-03'!$C$2:$C$100,0)+1,0)))="",INDIRECT(CONCATENATE("'2018-02'!K",TEXT(MATCH($C34,'2018-02'!$C$2:$C$100,0)+1,0)))="")),"Н/Д",INDIRECT(CONCATENATE("'2018-03'!K",TEXT(MATCH($C34,'2018-03'!$C$2:$C$100,0)+1,0)))-INDIRECT(CONCATENATE("'2018-02'!K",TEXT(MATCH($C34,'2018-02'!$C$2:$C$100,0)+1,0))))</f>
        <v>48158533.540000021</v>
      </c>
      <c r="L34" s="17">
        <f ca="1">IF(OR(INDIRECT(CONCATENATE("'2018-03'!L",TEXT(MATCH($C34,'2018-03'!$C$2:$C$100,0)+1,0)))="",INDIRECT(CONCATENATE("'2018-02'!L",TEXT(MATCH($C34,'2018-02'!$C$2:$C$100,0)+1,0)))="",AND(INDIRECT(CONCATENATE("'2018-03'!L",TEXT(MATCH($C34,'2018-03'!$C$2:$C$100,0)+1,0)))="",INDIRECT(CONCATENATE("'2018-02'!L",TEXT(MATCH($C34,'2018-02'!$C$2:$C$100,0)+1,0)))="")),"Н/Д",INDIRECT(CONCATENATE("'2018-03'!L",TEXT(MATCH($C34,'2018-03'!$C$2:$C$100,0)+1,0)))-INDIRECT(CONCATENATE("'2018-02'!L",TEXT(MATCH($C34,'2018-02'!$C$2:$C$100,0)+1,0))))</f>
        <v>106871551.24000001</v>
      </c>
      <c r="M34" s="17">
        <f ca="1">IF(OR(INDIRECT(CONCATENATE("'2018-03'!M",TEXT(MATCH($C34,'2018-03'!$C$2:$C$100,0)+1,0)))="",INDIRECT(CONCATENATE("'2018-02'!M",TEXT(MATCH($C34,'2018-02'!$C$2:$C$100,0)+1,0)))="",AND(INDIRECT(CONCATENATE("'2018-03'!M",TEXT(MATCH($C34,'2018-03'!$C$2:$C$100,0)+1,0)))="",INDIRECT(CONCATENATE("'2018-02'!M",TEXT(MATCH($C34,'2018-02'!$C$2:$C$100,0)+1,0)))="")),"Н/Д",INDIRECT(CONCATENATE("'2018-03'!M",TEXT(MATCH($C34,'2018-03'!$C$2:$C$100,0)+1,0)))-INDIRECT(CONCATENATE("'2018-02'!M",TEXT(MATCH($C34,'2018-02'!$C$2:$C$100,0)+1,0))))</f>
        <v>1646739.68</v>
      </c>
      <c r="N34" s="17">
        <f ca="1">IF(OR(INDIRECT(CONCATENATE("'2018-03'!N",TEXT(MATCH($C34,'2018-03'!$C$2:$C$100,0)+1,0)))="",INDIRECT(CONCATENATE("'2018-02'!N",TEXT(MATCH($C34,'2018-02'!$C$2:$C$100,0)+1,0)))="",AND(INDIRECT(CONCATENATE("'2018-03'!N",TEXT(MATCH($C34,'2018-03'!$C$2:$C$100,0)+1,0)))="",INDIRECT(CONCATENATE("'2018-02'!N",TEXT(MATCH($C34,'2018-02'!$C$2:$C$100,0)+1,0)))="")),"Н/Д",INDIRECT(CONCATENATE("'2018-03'!N",TEXT(MATCH($C34,'2018-03'!$C$2:$C$100,0)+1,0)))-INDIRECT(CONCATENATE("'2018-02'!NE",TEXT(MATCH($C34,'2018-02'!$C$2:$C$100,0)+1,0))))</f>
        <v>26192275.039999999</v>
      </c>
      <c r="O34" s="17">
        <f ca="1">IF(OR(INDIRECT(CONCATENATE("'2018-03'!O",TEXT(MATCH($C34,'2018-03'!$C$2:$C$100,0)+1,0)))="",INDIRECT(CONCATENATE("'2018-02'!O",TEXT(MATCH($C34,'2018-02'!$C$2:$C$100,0)+1,0)))="",AND(INDIRECT(CONCATENATE("'2018-03'!O",TEXT(MATCH($C34,'2018-03'!$C$2:$C$100,0)+1,0)))="",INDIRECT(CONCATENATE("'2018-02'!O",TEXT(MATCH($C34,'2018-02'!$C$2:$C$100,0)+1,0)))="")),"Н/Д",INDIRECT(CONCATENATE("'2018-03'!O",TEXT(MATCH($C34,'2018-03'!$C$2:$C$100,0)+1,0)))-INDIRECT(CONCATENATE("'2018-02'!O",TEXT(MATCH($C34,'2018-02'!$C$2:$C$100,0)+1,0))))</f>
        <v>449.68</v>
      </c>
      <c r="P34" s="17">
        <f ca="1">IF(OR(INDIRECT(CONCATENATE("'2018-03'!P",TEXT(MATCH($C34,'2018-03'!$C$2:$C$100,0)+1,0)))="",INDIRECT(CONCATENATE("'2018-02'!P",TEXT(MATCH($C34,'2018-02'!$C$2:$C$100,0)+1,0)))="",AND(INDIRECT(CONCATENATE("'2018-03'!P",TEXT(MATCH($C34,'2018-03'!$C$2:$C$100,0)+1,0)))="",INDIRECT(CONCATENATE("'2018-02'!P",TEXT(MATCH($C34,'2018-02'!$C$2:$C$100,0)+1,0)))="")),"Н/Д",INDIRECT(CONCATENATE("'2018-03'!P",TEXT(MATCH($C34,'2018-03'!$C$2:$C$100,0)+1,0)))-INDIRECT(CONCATENATE("'2018-02'!P",TEXT(MATCH($C34,'2018-02'!$C$2:$C$100,0)+1,0))))</f>
        <v>30340041.939999998</v>
      </c>
      <c r="Q34" s="17">
        <f ca="1">IF(OR(INDIRECT(CONCATENATE("'2018-03'!Q",TEXT(MATCH($C34,'2018-03'!$C$2:$C$100,0)+1,0)))="",INDIRECT(CONCATENATE("'2018-02'!Q",TEXT(MATCH($C34,'2018-02'!$C$2:$C$100,0)+1,0)))="",AND(INDIRECT(CONCATENATE("'2018-03'!Q",TEXT(MATCH($C34,'2018-03'!$C$2:$C$100,0)+1,0)))="",INDIRECT(CONCATENATE("'2018-02'!Q",TEXT(MATCH($C34,'2018-02'!$C$2:$C$100,0)+1,0)))="")),"Н/Д",INDIRECT(CONCATENATE("'2018-03'!Q",TEXT(MATCH($C34,'2018-03'!$C$2:$C$100,0)+1,0)))-INDIRECT(CONCATENATE("'2018-02'!Q",TEXT(MATCH($C34,'2018-02'!$C$2:$C$100,0)+1,0))))</f>
        <v>41287480.490000002</v>
      </c>
      <c r="R34" s="17">
        <f ca="1">IF(OR(INDIRECT(CONCATENATE("'2018-03'!R",TEXT(MATCH($C34,'2018-03'!$C$2:$C$100,0)+1,0)))="",INDIRECT(CONCATENATE("'2018-02'!R",TEXT(MATCH($C34,'2018-02'!$C$2:$C$100,0)+1,0)))="",AND(INDIRECT(CONCATENATE("'2018-03'!R",TEXT(MATCH($C34,'2018-03'!$C$2:$C$100,0)+1,0)))="",INDIRECT(CONCATENATE("'2018-02'!R",TEXT(MATCH($C34,'2018-02'!$C$2:$C$100,0)+1,0)))="")),"Н/Д",INDIRECT(CONCATENATE("'2018-03'!R",TEXT(MATCH($C34,'2018-03'!$C$2:$C$100,0)+1,0)))-INDIRECT(CONCATENATE("'2018-02'!R",TEXT(MATCH($C34,'2018-02'!$C$2:$C$100,0)+1,0))))</f>
        <v>17447964.990000002</v>
      </c>
      <c r="S34" s="17">
        <f ca="1">IF(OR(INDIRECT(CONCATENATE("'2018-03'!S",TEXT(MATCH($C34,'2018-03'!$C$2:$C$100,0)+1,0)))="",INDIRECT(CONCATENATE("'2018-02'!S",TEXT(MATCH($C34,'2018-02'!$C$2:$C$100,0)+1,0)))="",AND(INDIRECT(CONCATENATE("'2018-03'!S",TEXT(MATCH($C34,'2018-03'!$C$2:$C$100,0)+1,0)))="",INDIRECT(CONCATENATE("'2018-02'!S",TEXT(MATCH($C34,'2018-02'!$C$2:$C$100,0)+1,0)))="")),"Н/Д",INDIRECT(CONCATENATE("'2018-03'!S",TEXT(MATCH($C34,'2018-03'!$C$2:$C$100,0)+1,0)))-INDIRECT(CONCATENATE("'2018-02'!S",TEXT(MATCH($C34,'2018-02'!$C$2:$C$100,0)+1,0))))</f>
        <v>131384.31</v>
      </c>
      <c r="T34" s="17">
        <f ca="1">IF(OR(INDIRECT(CONCATENATE("'2018-03'!T",TEXT(MATCH($C34,'2018-03'!$C$2:$C$100,0)+1,0)))="",INDIRECT(CONCATENATE("'2018-02'!T",TEXT(MATCH($C34,'2018-02'!$C$2:$C$100,0)+1,0)))="",AND(INDIRECT(CONCATENATE("'2018-03'!T",TEXT(MATCH($C34,'2018-03'!$C$2:$C$100,0)+1,0)))="",INDIRECT(CONCATENATE("'2018-02'!T",TEXT(MATCH($C34,'2018-02'!$C$2:$C$100,0)+1,0)))="")),"Н/Д",INDIRECT(CONCATENATE("'2018-03'!T",TEXT(MATCH($C34,'2018-03'!$C$2:$C$100,0)+1,0)))-INDIRECT(CONCATENATE("'2018-02'!T",TEXT(MATCH($C34,'2018-02'!$C$2:$C$100,0)+1,0))))</f>
        <v>24590945.57</v>
      </c>
      <c r="U34" s="17">
        <f ca="1">IF(OR(INDIRECT(CONCATENATE("'2018-03'!U",TEXT(MATCH($C34,'2018-03'!$C$2:$C$100,0)+1,0)))="",INDIRECT(CONCATENATE("'2018-02'!U",TEXT(MATCH($C34,'2018-02'!$C$2:$C$100,0)+1,0)))="",AND(INDIRECT(CONCATENATE("'2018-03'!U",TEXT(MATCH($C34,'2018-03'!$C$2:$C$100,0)+1,0)))="",INDIRECT(CONCATENATE("'2018-02'!U",TEXT(MATCH($C34,'2018-02'!$C$2:$C$100,0)+1,0)))="")),"Н/Д",INDIRECT(CONCATENATE("'2018-03'!U",TEXT(MATCH($C34,'2018-03'!$C$2:$C$100,0)+1,0)))-INDIRECT(CONCATENATE("'2018-02'!U",TEXT(MATCH($C34,'2018-02'!$C$2:$C$100,0)+1,0))))</f>
        <v>1056761.54</v>
      </c>
      <c r="V34" s="17">
        <f ca="1">IF(OR(INDIRECT(CONCATENATE("'2018-03'!V",TEXT(MATCH($C34,'2018-03'!$C$2:$C$100,0)+1,0)))="",INDIRECT(CONCATENATE("'2018-02'!V",TEXT(MATCH($C34,'2018-02'!$C$2:$C$100,0)+1,0)))="",AND(INDIRECT(CONCATENATE("'2018-03'!V",TEXT(MATCH($C34,'2018-03'!$C$2:$C$100,0)+1,0)))="",INDIRECT(CONCATENATE("'2018-02'!V",TEXT(MATCH($C34,'2018-02'!$C$2:$C$100,0)+1,0)))="")),"Н/Д",INDIRECT(CONCATENATE("'2018-03'!V",TEXT(MATCH($C34,'2018-03'!$C$2:$C$100,0)+1,0)))-INDIRECT(CONCATENATE("'2018-02'!V",TEXT(MATCH($C34,'2018-02'!$C$2:$C$100,0)+1,0))))</f>
        <v>393951537.98000002</v>
      </c>
      <c r="W34" s="17">
        <f ca="1">IF(OR(INDIRECT(CONCATENATE("'2018-03'!W",TEXT(MATCH($C34,'2018-03'!$C$2:$C$100,0)+1,0)))="",INDIRECT(CONCATENATE("'2018-02'!W",TEXT(MATCH($C34,'2018-02'!$C$2:$C$100,0)+1,0)))="",AND(INDIRECT(CONCATENATE("'2018-03'!W",TEXT(MATCH($C34,'2018-03'!$C$2:$C$100,0)+1,0)))="",INDIRECT(CONCATENATE("'2018-02'!W",TEXT(MATCH($C34,'2018-02'!$C$2:$C$100,0)+1,0)))="")),"Н/Д",INDIRECT(CONCATENATE("'2018-03'!W",TEXT(MATCH($C34,'2018-03'!$C$2:$C$100,0)+1,0)))-INDIRECT(CONCATENATE("'2018-02'!W",TEXT(MATCH($C34,'2018-02'!$C$2:$C$100,0)+1,0))))</f>
        <v>4982793463.8200006</v>
      </c>
    </row>
    <row r="35" spans="1:23" x14ac:dyDescent="0.25">
      <c r="A35" s="2" t="s">
        <v>49</v>
      </c>
      <c r="B35" s="2" t="s">
        <v>57</v>
      </c>
      <c r="C35" s="15">
        <v>58000000</v>
      </c>
      <c r="D35" s="2" t="s">
        <v>206</v>
      </c>
      <c r="E35" s="17">
        <f ca="1">IF(OR(INDIRECT(CONCATENATE("'2018-03'!E",TEXT(MATCH($C35,'2018-03'!$C$2:$C$100,0)+1,0)))="",INDIRECT(CONCATENATE("'2018-02'!E",TEXT(MATCH($C35,'2018-02'!$C$2:$C$100,0)+1,0)))="",AND(INDIRECT(CONCATENATE("'2018-03'!E",TEXT(MATCH($C35,'2018-03'!$C$2:$C$100,0)+1,0)))="",INDIRECT(CONCATENATE("'2018-02'!E",TEXT(MATCH($C35,'2018-02'!$C$2:$C$100,0)+1,0)))="")),"Н/Д",INDIRECT(CONCATENATE("'2018-03'!E",TEXT(MATCH($C35,'2018-03'!$C$2:$C$100,0)+1,0)))-INDIRECT(CONCATENATE("'2018-02'!E",TEXT(MATCH($C35,'2018-02'!$C$2:$C$100,0)+1,0))))</f>
        <v>1733407830.2799997</v>
      </c>
      <c r="F35" s="17">
        <f ca="1">IF(OR(INDIRECT(CONCATENATE("'2018-03'!F",TEXT(MATCH($C35,'2018-03'!$C$2:$C$100,0)+1,0)))="",INDIRECT(CONCATENATE("'2018-02'!F",TEXT(MATCH($C35,'2018-02'!$C$2:$C$100,0)+1,0)))="",AND(INDIRECT(CONCATENATE("'2018-03'!F",TEXT(MATCH($C35,'2018-03'!$C$2:$C$100,0)+1,0)))="",INDIRECT(CONCATENATE("'2018-02'!F",TEXT(MATCH($C35,'2018-02'!$C$2:$C$100,0)+1,0)))="")),"Н/Д",INDIRECT(CONCATENATE("'2018-03'!F",TEXT(MATCH($C35,'2018-03'!$C$2:$C$100,0)+1,0)))-INDIRECT(CONCATENATE("'2018-02'!F",TEXT(MATCH($C35,'2018-02'!$C$2:$C$100,0)+1,0))))</f>
        <v>1117083794.5099998</v>
      </c>
      <c r="G35" s="17">
        <f ca="1">IF(OR(INDIRECT(CONCATENATE("'2018-03'!G",TEXT(MATCH($C35,'2018-03'!$C$2:$C$100,0)+1,0)))="",INDIRECT(CONCATENATE("'2018-02'!G",TEXT(MATCH($C35,'2018-02'!$C$2:$C$100,0)+1,0)))="",AND(INDIRECT(CONCATENATE("'2018-03'!G",TEXT(MATCH($C35,'2018-03'!$C$2:$C$100,0)+1,0)))="",INDIRECT(CONCATENATE("'2018-02'!G",TEXT(MATCH($C35,'2018-02'!$C$2:$C$100,0)+1,0)))="")),"Н/Д",INDIRECT(CONCATENATE("'2018-03'!G",TEXT(MATCH($C35,'2018-03'!$C$2:$C$100,0)+1,0)))-INDIRECT(CONCATENATE("'2018-02'!G",TEXT(MATCH($C35,'2018-02'!$C$2:$C$100,0)+1,0))))</f>
        <v>85614221.449999988</v>
      </c>
      <c r="H35" s="17">
        <f ca="1">IF(OR(INDIRECT(CONCATENATE("'2018-03'!H",TEXT(MATCH($C35,'2018-03'!$C$2:$C$100,0)+1,0)))="",INDIRECT(CONCATENATE("'2018-02'!H",TEXT(MATCH($C35,'2018-02'!$C$2:$C$100,0)+1,0)))="",AND(INDIRECT(CONCATENATE("'2018-03'!H",TEXT(MATCH($C35,'2018-03'!$C$2:$C$100,0)+1,0)))="",INDIRECT(CONCATENATE("'2018-02'!H",TEXT(MATCH($C35,'2018-02'!$C$2:$C$100,0)+1,0)))="")),"Н/Д",INDIRECT(CONCATENATE("'2018-03'!H",TEXT(MATCH($C35,'2018-03'!$C$2:$C$100,0)+1,0)))-INDIRECT(CONCATENATE("'2018-02'!H",TEXT(MATCH($C35,'2018-02'!$C$2:$C$100,0)+1,0))))</f>
        <v>696944980.51999998</v>
      </c>
      <c r="I35" s="17">
        <f ca="1">IF(OR(INDIRECT(CONCATENATE("'2018-03'!I",TEXT(MATCH($C35,'2018-03'!$C$2:$C$100,0)+1,0)))="",INDIRECT(CONCATENATE("'2018-02'!I",TEXT(MATCH($C35,'2018-02'!$C$2:$C$100,0)+1,0)))="",AND(INDIRECT(CONCATENATE("'2018-03'!I",TEXT(MATCH($C35,'2018-03'!$C$2:$C$100,0)+1,0)))="",INDIRECT(CONCATENATE("'2018-02'!I",TEXT(MATCH($C35,'2018-02'!$C$2:$C$100,0)+1,0)))="")),"Н/Д",INDIRECT(CONCATENATE("'2018-03'!I",TEXT(MATCH($C35,'2018-03'!$C$2:$C$100,0)+1,0)))-INDIRECT(CONCATENATE("'2018-02'!I",TEXT(MATCH($C35,'2018-02'!$C$2:$C$100,0)+1,0))))</f>
        <v>110218512.54000002</v>
      </c>
      <c r="J35" s="17" t="str">
        <f ca="1">IF(OR(INDIRECT(CONCATENATE("'2018-03'!J",TEXT(MATCH($C35,'2018-03'!$C$2:$C$100,0)+1,0)))="",INDIRECT(CONCATENATE("'2018-02'!J",TEXT(MATCH($C35,'2018-02'!$C$2:$C$100,0)+1,0)))="",AND(INDIRECT(CONCATENATE("'2018-03'!J",TEXT(MATCH($C35,'2018-03'!$C$2:$C$100,0)+1,0)))="",INDIRECT(CONCATENATE("'2018-02'!J",TEXT(MATCH($C35,'2018-02'!$C$2:$C$100,0)+1,0)))="")),"Н/Д",INDIRECT(CONCATENATE("'2018-03'!J",TEXT(MATCH($C35,'2018-03'!$C$2:$C$100,0)+1,0)))-INDIRECT(CONCATENATE("'2018-02'!J",TEXT(MATCH($C35,'2018-02'!$C$2:$C$100,0)+1,0))))</f>
        <v>Н/Д</v>
      </c>
      <c r="K35" s="17">
        <f ca="1">IF(OR(INDIRECT(CONCATENATE("'2018-03'!K",TEXT(MATCH($C35,'2018-03'!$C$2:$C$100,0)+1,0)))="",INDIRECT(CONCATENATE("'2018-02'!K",TEXT(MATCH($C35,'2018-02'!$C$2:$C$100,0)+1,0)))="",AND(INDIRECT(CONCATENATE("'2018-03'!K",TEXT(MATCH($C35,'2018-03'!$C$2:$C$100,0)+1,0)))="",INDIRECT(CONCATENATE("'2018-02'!K",TEXT(MATCH($C35,'2018-02'!$C$2:$C$100,0)+1,0)))="")),"Н/Д",INDIRECT(CONCATENATE("'2018-03'!K",TEXT(MATCH($C35,'2018-03'!$C$2:$C$100,0)+1,0)))-INDIRECT(CONCATENATE("'2018-02'!K",TEXT(MATCH($C35,'2018-02'!$C$2:$C$100,0)+1,0))))</f>
        <v>40371135.340000004</v>
      </c>
      <c r="L35" s="17">
        <f ca="1">IF(OR(INDIRECT(CONCATENATE("'2018-03'!L",TEXT(MATCH($C35,'2018-03'!$C$2:$C$100,0)+1,0)))="",INDIRECT(CONCATENATE("'2018-02'!L",TEXT(MATCH($C35,'2018-02'!$C$2:$C$100,0)+1,0)))="",AND(INDIRECT(CONCATENATE("'2018-03'!L",TEXT(MATCH($C35,'2018-03'!$C$2:$C$100,0)+1,0)))="",INDIRECT(CONCATENATE("'2018-02'!L",TEXT(MATCH($C35,'2018-02'!$C$2:$C$100,0)+1,0)))="")),"Н/Д",INDIRECT(CONCATENATE("'2018-03'!L",TEXT(MATCH($C35,'2018-03'!$C$2:$C$100,0)+1,0)))-INDIRECT(CONCATENATE("'2018-02'!L",TEXT(MATCH($C35,'2018-02'!$C$2:$C$100,0)+1,0))))</f>
        <v>89106800.419999987</v>
      </c>
      <c r="M35" s="17">
        <f ca="1">IF(OR(INDIRECT(CONCATENATE("'2018-03'!M",TEXT(MATCH($C35,'2018-03'!$C$2:$C$100,0)+1,0)))="",INDIRECT(CONCATENATE("'2018-02'!M",TEXT(MATCH($C35,'2018-02'!$C$2:$C$100,0)+1,0)))="",AND(INDIRECT(CONCATENATE("'2018-03'!M",TEXT(MATCH($C35,'2018-03'!$C$2:$C$100,0)+1,0)))="",INDIRECT(CONCATENATE("'2018-02'!M",TEXT(MATCH($C35,'2018-02'!$C$2:$C$100,0)+1,0)))="")),"Н/Д",INDIRECT(CONCATENATE("'2018-03'!M",TEXT(MATCH($C35,'2018-03'!$C$2:$C$100,0)+1,0)))-INDIRECT(CONCATENATE("'2018-02'!M",TEXT(MATCH($C35,'2018-02'!$C$2:$C$100,0)+1,0))))</f>
        <v>754244.83999999985</v>
      </c>
      <c r="N35" s="17">
        <f ca="1">IF(OR(INDIRECT(CONCATENATE("'2018-03'!N",TEXT(MATCH($C35,'2018-03'!$C$2:$C$100,0)+1,0)))="",INDIRECT(CONCATENATE("'2018-02'!N",TEXT(MATCH($C35,'2018-02'!$C$2:$C$100,0)+1,0)))="",AND(INDIRECT(CONCATENATE("'2018-03'!N",TEXT(MATCH($C35,'2018-03'!$C$2:$C$100,0)+1,0)))="",INDIRECT(CONCATENATE("'2018-02'!N",TEXT(MATCH($C35,'2018-02'!$C$2:$C$100,0)+1,0)))="")),"Н/Д",INDIRECT(CONCATENATE("'2018-03'!N",TEXT(MATCH($C35,'2018-03'!$C$2:$C$100,0)+1,0)))-INDIRECT(CONCATENATE("'2018-02'!NE",TEXT(MATCH($C35,'2018-02'!$C$2:$C$100,0)+1,0))))</f>
        <v>20869339.27</v>
      </c>
      <c r="O35" s="17">
        <f ca="1">IF(OR(INDIRECT(CONCATENATE("'2018-03'!O",TEXT(MATCH($C35,'2018-03'!$C$2:$C$100,0)+1,0)))="",INDIRECT(CONCATENATE("'2018-02'!O",TEXT(MATCH($C35,'2018-02'!$C$2:$C$100,0)+1,0)))="",AND(INDIRECT(CONCATENATE("'2018-03'!O",TEXT(MATCH($C35,'2018-03'!$C$2:$C$100,0)+1,0)))="",INDIRECT(CONCATENATE("'2018-02'!O",TEXT(MATCH($C35,'2018-02'!$C$2:$C$100,0)+1,0)))="")),"Н/Д",INDIRECT(CONCATENATE("'2018-03'!O",TEXT(MATCH($C35,'2018-03'!$C$2:$C$100,0)+1,0)))-INDIRECT(CONCATENATE("'2018-02'!O",TEXT(MATCH($C35,'2018-02'!$C$2:$C$100,0)+1,0))))</f>
        <v>14146.64</v>
      </c>
      <c r="P35" s="17">
        <f ca="1">IF(OR(INDIRECT(CONCATENATE("'2018-03'!P",TEXT(MATCH($C35,'2018-03'!$C$2:$C$100,0)+1,0)))="",INDIRECT(CONCATENATE("'2018-02'!P",TEXT(MATCH($C35,'2018-02'!$C$2:$C$100,0)+1,0)))="",AND(INDIRECT(CONCATENATE("'2018-03'!P",TEXT(MATCH($C35,'2018-03'!$C$2:$C$100,0)+1,0)))="",INDIRECT(CONCATENATE("'2018-02'!P",TEXT(MATCH($C35,'2018-02'!$C$2:$C$100,0)+1,0)))="")),"Н/Д",INDIRECT(CONCATENATE("'2018-03'!P",TEXT(MATCH($C35,'2018-03'!$C$2:$C$100,0)+1,0)))-INDIRECT(CONCATENATE("'2018-02'!P",TEXT(MATCH($C35,'2018-02'!$C$2:$C$100,0)+1,0))))</f>
        <v>29720214.020000003</v>
      </c>
      <c r="Q35" s="17">
        <f ca="1">IF(OR(INDIRECT(CONCATENATE("'2018-03'!Q",TEXT(MATCH($C35,'2018-03'!$C$2:$C$100,0)+1,0)))="",INDIRECT(CONCATENATE("'2018-02'!Q",TEXT(MATCH($C35,'2018-02'!$C$2:$C$100,0)+1,0)))="",AND(INDIRECT(CONCATENATE("'2018-03'!Q",TEXT(MATCH($C35,'2018-03'!$C$2:$C$100,0)+1,0)))="",INDIRECT(CONCATENATE("'2018-02'!Q",TEXT(MATCH($C35,'2018-02'!$C$2:$C$100,0)+1,0)))="")),"Н/Д",INDIRECT(CONCATENATE("'2018-03'!Q",TEXT(MATCH($C35,'2018-03'!$C$2:$C$100,0)+1,0)))-INDIRECT(CONCATENATE("'2018-02'!Q",TEXT(MATCH($C35,'2018-02'!$C$2:$C$100,0)+1,0))))</f>
        <v>18231376.969999999</v>
      </c>
      <c r="R35" s="17">
        <f ca="1">IF(OR(INDIRECT(CONCATENATE("'2018-03'!R",TEXT(MATCH($C35,'2018-03'!$C$2:$C$100,0)+1,0)))="",INDIRECT(CONCATENATE("'2018-02'!R",TEXT(MATCH($C35,'2018-02'!$C$2:$C$100,0)+1,0)))="",AND(INDIRECT(CONCATENATE("'2018-03'!R",TEXT(MATCH($C35,'2018-03'!$C$2:$C$100,0)+1,0)))="",INDIRECT(CONCATENATE("'2018-02'!R",TEXT(MATCH($C35,'2018-02'!$C$2:$C$100,0)+1,0)))="")),"Н/Д",INDIRECT(CONCATENATE("'2018-03'!R",TEXT(MATCH($C35,'2018-03'!$C$2:$C$100,0)+1,0)))-INDIRECT(CONCATENATE("'2018-02'!R",TEXT(MATCH($C35,'2018-02'!$C$2:$C$100,0)+1,0))))</f>
        <v>8905548.1500000004</v>
      </c>
      <c r="S35" s="17">
        <f ca="1">IF(OR(INDIRECT(CONCATENATE("'2018-03'!S",TEXT(MATCH($C35,'2018-03'!$C$2:$C$100,0)+1,0)))="",INDIRECT(CONCATENATE("'2018-02'!S",TEXT(MATCH($C35,'2018-02'!$C$2:$C$100,0)+1,0)))="",AND(INDIRECT(CONCATENATE("'2018-03'!S",TEXT(MATCH($C35,'2018-03'!$C$2:$C$100,0)+1,0)))="",INDIRECT(CONCATENATE("'2018-02'!S",TEXT(MATCH($C35,'2018-02'!$C$2:$C$100,0)+1,0)))="")),"Н/Д",INDIRECT(CONCATENATE("'2018-03'!S",TEXT(MATCH($C35,'2018-03'!$C$2:$C$100,0)+1,0)))-INDIRECT(CONCATENATE("'2018-02'!S",TEXT(MATCH($C35,'2018-02'!$C$2:$C$100,0)+1,0))))</f>
        <v>70256</v>
      </c>
      <c r="T35" s="17">
        <f ca="1">IF(OR(INDIRECT(CONCATENATE("'2018-03'!T",TEXT(MATCH($C35,'2018-03'!$C$2:$C$100,0)+1,0)))="",INDIRECT(CONCATENATE("'2018-02'!T",TEXT(MATCH($C35,'2018-02'!$C$2:$C$100,0)+1,0)))="",AND(INDIRECT(CONCATENATE("'2018-03'!T",TEXT(MATCH($C35,'2018-03'!$C$2:$C$100,0)+1,0)))="",INDIRECT(CONCATENATE("'2018-02'!T",TEXT(MATCH($C35,'2018-02'!$C$2:$C$100,0)+1,0)))="")),"Н/Д",INDIRECT(CONCATENATE("'2018-03'!T",TEXT(MATCH($C35,'2018-03'!$C$2:$C$100,0)+1,0)))-INDIRECT(CONCATENATE("'2018-02'!T",TEXT(MATCH($C35,'2018-02'!$C$2:$C$100,0)+1,0))))</f>
        <v>21745069.009999998</v>
      </c>
      <c r="U35" s="17">
        <f ca="1">IF(OR(INDIRECT(CONCATENATE("'2018-03'!U",TEXT(MATCH($C35,'2018-03'!$C$2:$C$100,0)+1,0)))="",INDIRECT(CONCATENATE("'2018-02'!U",TEXT(MATCH($C35,'2018-02'!$C$2:$C$100,0)+1,0)))="",AND(INDIRECT(CONCATENATE("'2018-03'!U",TEXT(MATCH($C35,'2018-03'!$C$2:$C$100,0)+1,0)))="",INDIRECT(CONCATENATE("'2018-02'!U",TEXT(MATCH($C35,'2018-02'!$C$2:$C$100,0)+1,0)))="")),"Н/Д",INDIRECT(CONCATENATE("'2018-03'!U",TEXT(MATCH($C35,'2018-03'!$C$2:$C$100,0)+1,0)))-INDIRECT(CONCATENATE("'2018-02'!U",TEXT(MATCH($C35,'2018-02'!$C$2:$C$100,0)+1,0))))</f>
        <v>1210101.03</v>
      </c>
      <c r="V35" s="17">
        <f ca="1">IF(OR(INDIRECT(CONCATENATE("'2018-03'!V",TEXT(MATCH($C35,'2018-03'!$C$2:$C$100,0)+1,0)))="",INDIRECT(CONCATENATE("'2018-02'!V",TEXT(MATCH($C35,'2018-02'!$C$2:$C$100,0)+1,0)))="",AND(INDIRECT(CONCATENATE("'2018-03'!V",TEXT(MATCH($C35,'2018-03'!$C$2:$C$100,0)+1,0)))="",INDIRECT(CONCATENATE("'2018-02'!V",TEXT(MATCH($C35,'2018-02'!$C$2:$C$100,0)+1,0)))="")),"Н/Д",INDIRECT(CONCATENATE("'2018-03'!V",TEXT(MATCH($C35,'2018-03'!$C$2:$C$100,0)+1,0)))-INDIRECT(CONCATENATE("'2018-02'!V",TEXT(MATCH($C35,'2018-02'!$C$2:$C$100,0)+1,0))))</f>
        <v>616324035.76999998</v>
      </c>
      <c r="W35" s="17">
        <f ca="1">IF(OR(INDIRECT(CONCATENATE("'2018-03'!W",TEXT(MATCH($C35,'2018-03'!$C$2:$C$100,0)+1,0)))="",INDIRECT(CONCATENATE("'2018-02'!W",TEXT(MATCH($C35,'2018-02'!$C$2:$C$100,0)+1,0)))="",AND(INDIRECT(CONCATENATE("'2018-03'!W",TEXT(MATCH($C35,'2018-03'!$C$2:$C$100,0)+1,0)))="",INDIRECT(CONCATENATE("'2018-02'!W",TEXT(MATCH($C35,'2018-02'!$C$2:$C$100,0)+1,0)))="")),"Н/Д",INDIRECT(CONCATENATE("'2018-03'!W",TEXT(MATCH($C35,'2018-03'!$C$2:$C$100,0)+1,0)))-INDIRECT(CONCATENATE("'2018-02'!W",TEXT(MATCH($C35,'2018-02'!$C$2:$C$100,0)+1,0))))</f>
        <v>4581299652.1400003</v>
      </c>
    </row>
    <row r="36" spans="1:23" x14ac:dyDescent="0.25">
      <c r="A36" s="2" t="s">
        <v>49</v>
      </c>
      <c r="B36" s="2" t="s">
        <v>58</v>
      </c>
      <c r="C36" s="15">
        <v>86000000</v>
      </c>
      <c r="D36" s="2" t="s">
        <v>206</v>
      </c>
      <c r="E36" s="17">
        <f ca="1">IF(OR(INDIRECT(CONCATENATE("'2018-03'!E",TEXT(MATCH($C36,'2018-03'!$C$2:$C$100,0)+1,0)))="",INDIRECT(CONCATENATE("'2018-02'!E",TEXT(MATCH($C36,'2018-02'!$C$2:$C$100,0)+1,0)))="",AND(INDIRECT(CONCATENATE("'2018-03'!E",TEXT(MATCH($C36,'2018-03'!$C$2:$C$100,0)+1,0)))="",INDIRECT(CONCATENATE("'2018-02'!E",TEXT(MATCH($C36,'2018-02'!$C$2:$C$100,0)+1,0)))="")),"Н/Д",INDIRECT(CONCATENATE("'2018-03'!E",TEXT(MATCH($C36,'2018-03'!$C$2:$C$100,0)+1,0)))-INDIRECT(CONCATENATE("'2018-02'!E",TEXT(MATCH($C36,'2018-02'!$C$2:$C$100,0)+1,0))))</f>
        <v>3205859642.5599999</v>
      </c>
      <c r="F36" s="17">
        <f ca="1">IF(OR(INDIRECT(CONCATENATE("'2018-03'!F",TEXT(MATCH($C36,'2018-03'!$C$2:$C$100,0)+1,0)))="",INDIRECT(CONCATENATE("'2018-02'!F",TEXT(MATCH($C36,'2018-02'!$C$2:$C$100,0)+1,0)))="",AND(INDIRECT(CONCATENATE("'2018-03'!F",TEXT(MATCH($C36,'2018-03'!$C$2:$C$100,0)+1,0)))="",INDIRECT(CONCATENATE("'2018-02'!F",TEXT(MATCH($C36,'2018-02'!$C$2:$C$100,0)+1,0)))="")),"Н/Д",INDIRECT(CONCATENATE("'2018-03'!F",TEXT(MATCH($C36,'2018-03'!$C$2:$C$100,0)+1,0)))-INDIRECT(CONCATENATE("'2018-02'!F",TEXT(MATCH($C36,'2018-02'!$C$2:$C$100,0)+1,0))))</f>
        <v>1965716269.6199999</v>
      </c>
      <c r="G36" s="17">
        <f ca="1">IF(OR(INDIRECT(CONCATENATE("'2018-03'!G",TEXT(MATCH($C36,'2018-03'!$C$2:$C$100,0)+1,0)))="",INDIRECT(CONCATENATE("'2018-02'!G",TEXT(MATCH($C36,'2018-02'!$C$2:$C$100,0)+1,0)))="",AND(INDIRECT(CONCATENATE("'2018-03'!G",TEXT(MATCH($C36,'2018-03'!$C$2:$C$100,0)+1,0)))="",INDIRECT(CONCATENATE("'2018-02'!G",TEXT(MATCH($C36,'2018-02'!$C$2:$C$100,0)+1,0)))="")),"Н/Д",INDIRECT(CONCATENATE("'2018-03'!G",TEXT(MATCH($C36,'2018-03'!$C$2:$C$100,0)+1,0)))-INDIRECT(CONCATENATE("'2018-02'!G",TEXT(MATCH($C36,'2018-02'!$C$2:$C$100,0)+1,0))))</f>
        <v>308658851.88999999</v>
      </c>
      <c r="H36" s="17">
        <f ca="1">IF(OR(INDIRECT(CONCATENATE("'2018-03'!H",TEXT(MATCH($C36,'2018-03'!$C$2:$C$100,0)+1,0)))="",INDIRECT(CONCATENATE("'2018-02'!H",TEXT(MATCH($C36,'2018-02'!$C$2:$C$100,0)+1,0)))="",AND(INDIRECT(CONCATENATE("'2018-03'!H",TEXT(MATCH($C36,'2018-03'!$C$2:$C$100,0)+1,0)))="",INDIRECT(CONCATENATE("'2018-02'!H",TEXT(MATCH($C36,'2018-02'!$C$2:$C$100,0)+1,0)))="")),"Н/Д",INDIRECT(CONCATENATE("'2018-03'!H",TEXT(MATCH($C36,'2018-03'!$C$2:$C$100,0)+1,0)))-INDIRECT(CONCATENATE("'2018-02'!H",TEXT(MATCH($C36,'2018-02'!$C$2:$C$100,0)+1,0))))</f>
        <v>1040624166.8800001</v>
      </c>
      <c r="I36" s="17">
        <f ca="1">IF(OR(INDIRECT(CONCATENATE("'2018-03'!I",TEXT(MATCH($C36,'2018-03'!$C$2:$C$100,0)+1,0)))="",INDIRECT(CONCATENATE("'2018-02'!I",TEXT(MATCH($C36,'2018-02'!$C$2:$C$100,0)+1,0)))="",AND(INDIRECT(CONCATENATE("'2018-03'!I",TEXT(MATCH($C36,'2018-03'!$C$2:$C$100,0)+1,0)))="",INDIRECT(CONCATENATE("'2018-02'!I",TEXT(MATCH($C36,'2018-02'!$C$2:$C$100,0)+1,0)))="")),"Н/Д",INDIRECT(CONCATENATE("'2018-03'!I",TEXT(MATCH($C36,'2018-03'!$C$2:$C$100,0)+1,0)))-INDIRECT(CONCATENATE("'2018-02'!I",TEXT(MATCH($C36,'2018-02'!$C$2:$C$100,0)+1,0))))</f>
        <v>87373954.99000001</v>
      </c>
      <c r="J36" s="17" t="str">
        <f ca="1">IF(OR(INDIRECT(CONCATENATE("'2018-03'!J",TEXT(MATCH($C36,'2018-03'!$C$2:$C$100,0)+1,0)))="",INDIRECT(CONCATENATE("'2018-02'!J",TEXT(MATCH($C36,'2018-02'!$C$2:$C$100,0)+1,0)))="",AND(INDIRECT(CONCATENATE("'2018-03'!J",TEXT(MATCH($C36,'2018-03'!$C$2:$C$100,0)+1,0)))="",INDIRECT(CONCATENATE("'2018-02'!J",TEXT(MATCH($C36,'2018-02'!$C$2:$C$100,0)+1,0)))="")),"Н/Д",INDIRECT(CONCATENATE("'2018-03'!J",TEXT(MATCH($C36,'2018-03'!$C$2:$C$100,0)+1,0)))-INDIRECT(CONCATENATE("'2018-02'!J",TEXT(MATCH($C36,'2018-02'!$C$2:$C$100,0)+1,0))))</f>
        <v>Н/Д</v>
      </c>
      <c r="K36" s="17">
        <f ca="1">IF(OR(INDIRECT(CONCATENATE("'2018-03'!K",TEXT(MATCH($C36,'2018-03'!$C$2:$C$100,0)+1,0)))="",INDIRECT(CONCATENATE("'2018-02'!K",TEXT(MATCH($C36,'2018-02'!$C$2:$C$100,0)+1,0)))="",AND(INDIRECT(CONCATENATE("'2018-03'!K",TEXT(MATCH($C36,'2018-03'!$C$2:$C$100,0)+1,0)))="",INDIRECT(CONCATENATE("'2018-02'!K",TEXT(MATCH($C36,'2018-02'!$C$2:$C$100,0)+1,0)))="")),"Н/Д",INDIRECT(CONCATENATE("'2018-03'!K",TEXT(MATCH($C36,'2018-03'!$C$2:$C$100,0)+1,0)))-INDIRECT(CONCATENATE("'2018-02'!K",TEXT(MATCH($C36,'2018-02'!$C$2:$C$100,0)+1,0))))</f>
        <v>74533873.5</v>
      </c>
      <c r="L36" s="17">
        <f ca="1">IF(OR(INDIRECT(CONCATENATE("'2018-03'!L",TEXT(MATCH($C36,'2018-03'!$C$2:$C$100,0)+1,0)))="",INDIRECT(CONCATENATE("'2018-02'!L",TEXT(MATCH($C36,'2018-02'!$C$2:$C$100,0)+1,0)))="",AND(INDIRECT(CONCATENATE("'2018-03'!L",TEXT(MATCH($C36,'2018-03'!$C$2:$C$100,0)+1,0)))="",INDIRECT(CONCATENATE("'2018-02'!L",TEXT(MATCH($C36,'2018-02'!$C$2:$C$100,0)+1,0)))="")),"Н/Д",INDIRECT(CONCATENATE("'2018-03'!L",TEXT(MATCH($C36,'2018-03'!$C$2:$C$100,0)+1,0)))-INDIRECT(CONCATENATE("'2018-02'!L",TEXT(MATCH($C36,'2018-02'!$C$2:$C$100,0)+1,0))))</f>
        <v>107506815.61000001</v>
      </c>
      <c r="M36" s="17">
        <f ca="1">IF(OR(INDIRECT(CONCATENATE("'2018-03'!M",TEXT(MATCH($C36,'2018-03'!$C$2:$C$100,0)+1,0)))="",INDIRECT(CONCATENATE("'2018-02'!M",TEXT(MATCH($C36,'2018-02'!$C$2:$C$100,0)+1,0)))="",AND(INDIRECT(CONCATENATE("'2018-03'!M",TEXT(MATCH($C36,'2018-03'!$C$2:$C$100,0)+1,0)))="",INDIRECT(CONCATENATE("'2018-02'!M",TEXT(MATCH($C36,'2018-02'!$C$2:$C$100,0)+1,0)))="")),"Н/Д",INDIRECT(CONCATENATE("'2018-03'!M",TEXT(MATCH($C36,'2018-03'!$C$2:$C$100,0)+1,0)))-INDIRECT(CONCATENATE("'2018-02'!M",TEXT(MATCH($C36,'2018-02'!$C$2:$C$100,0)+1,0))))</f>
        <v>44736361.040000007</v>
      </c>
      <c r="N36" s="17">
        <f ca="1">IF(OR(INDIRECT(CONCATENATE("'2018-03'!N",TEXT(MATCH($C36,'2018-03'!$C$2:$C$100,0)+1,0)))="",INDIRECT(CONCATENATE("'2018-02'!N",TEXT(MATCH($C36,'2018-02'!$C$2:$C$100,0)+1,0)))="",AND(INDIRECT(CONCATENATE("'2018-03'!N",TEXT(MATCH($C36,'2018-03'!$C$2:$C$100,0)+1,0)))="",INDIRECT(CONCATENATE("'2018-02'!N",TEXT(MATCH($C36,'2018-02'!$C$2:$C$100,0)+1,0)))="")),"Н/Д",INDIRECT(CONCATENATE("'2018-03'!N",TEXT(MATCH($C36,'2018-03'!$C$2:$C$100,0)+1,0)))-INDIRECT(CONCATENATE("'2018-02'!NE",TEXT(MATCH($C36,'2018-02'!$C$2:$C$100,0)+1,0))))</f>
        <v>34283353.090000004</v>
      </c>
      <c r="O36" s="17">
        <f ca="1">IF(OR(INDIRECT(CONCATENATE("'2018-03'!O",TEXT(MATCH($C36,'2018-03'!$C$2:$C$100,0)+1,0)))="",INDIRECT(CONCATENATE("'2018-02'!O",TEXT(MATCH($C36,'2018-02'!$C$2:$C$100,0)+1,0)))="",AND(INDIRECT(CONCATENATE("'2018-03'!O",TEXT(MATCH($C36,'2018-03'!$C$2:$C$100,0)+1,0)))="",INDIRECT(CONCATENATE("'2018-02'!O",TEXT(MATCH($C36,'2018-02'!$C$2:$C$100,0)+1,0)))="")),"Н/Д",INDIRECT(CONCATENATE("'2018-03'!O",TEXT(MATCH($C36,'2018-03'!$C$2:$C$100,0)+1,0)))-INDIRECT(CONCATENATE("'2018-02'!O",TEXT(MATCH($C36,'2018-02'!$C$2:$C$100,0)+1,0))))</f>
        <v>143.54999999999998</v>
      </c>
      <c r="P36" s="17">
        <f ca="1">IF(OR(INDIRECT(CONCATENATE("'2018-03'!P",TEXT(MATCH($C36,'2018-03'!$C$2:$C$100,0)+1,0)))="",INDIRECT(CONCATENATE("'2018-02'!P",TEXT(MATCH($C36,'2018-02'!$C$2:$C$100,0)+1,0)))="",AND(INDIRECT(CONCATENATE("'2018-03'!P",TEXT(MATCH($C36,'2018-03'!$C$2:$C$100,0)+1,0)))="",INDIRECT(CONCATENATE("'2018-02'!P",TEXT(MATCH($C36,'2018-02'!$C$2:$C$100,0)+1,0)))="")),"Н/Д",INDIRECT(CONCATENATE("'2018-03'!P",TEXT(MATCH($C36,'2018-03'!$C$2:$C$100,0)+1,0)))-INDIRECT(CONCATENATE("'2018-02'!P",TEXT(MATCH($C36,'2018-02'!$C$2:$C$100,0)+1,0))))</f>
        <v>44121781.969999999</v>
      </c>
      <c r="Q36" s="17">
        <f ca="1">IF(OR(INDIRECT(CONCATENATE("'2018-03'!Q",TEXT(MATCH($C36,'2018-03'!$C$2:$C$100,0)+1,0)))="",INDIRECT(CONCATENATE("'2018-02'!Q",TEXT(MATCH($C36,'2018-02'!$C$2:$C$100,0)+1,0)))="",AND(INDIRECT(CONCATENATE("'2018-03'!Q",TEXT(MATCH($C36,'2018-03'!$C$2:$C$100,0)+1,0)))="",INDIRECT(CONCATENATE("'2018-02'!Q",TEXT(MATCH($C36,'2018-02'!$C$2:$C$100,0)+1,0)))="")),"Н/Д",INDIRECT(CONCATENATE("'2018-03'!Q",TEXT(MATCH($C36,'2018-03'!$C$2:$C$100,0)+1,0)))-INDIRECT(CONCATENATE("'2018-02'!Q",TEXT(MATCH($C36,'2018-02'!$C$2:$C$100,0)+1,0))))</f>
        <v>132420734.8</v>
      </c>
      <c r="R36" s="17">
        <f ca="1">IF(OR(INDIRECT(CONCATENATE("'2018-03'!R",TEXT(MATCH($C36,'2018-03'!$C$2:$C$100,0)+1,0)))="",INDIRECT(CONCATENATE("'2018-02'!R",TEXT(MATCH($C36,'2018-02'!$C$2:$C$100,0)+1,0)))="",AND(INDIRECT(CONCATENATE("'2018-03'!R",TEXT(MATCH($C36,'2018-03'!$C$2:$C$100,0)+1,0)))="",INDIRECT(CONCATENATE("'2018-02'!R",TEXT(MATCH($C36,'2018-02'!$C$2:$C$100,0)+1,0)))="")),"Н/Д",INDIRECT(CONCATENATE("'2018-03'!R",TEXT(MATCH($C36,'2018-03'!$C$2:$C$100,0)+1,0)))-INDIRECT(CONCATENATE("'2018-02'!R",TEXT(MATCH($C36,'2018-02'!$C$2:$C$100,0)+1,0))))</f>
        <v>25918254.310000002</v>
      </c>
      <c r="S36" s="17">
        <f ca="1">IF(OR(INDIRECT(CONCATENATE("'2018-03'!S",TEXT(MATCH($C36,'2018-03'!$C$2:$C$100,0)+1,0)))="",INDIRECT(CONCATENATE("'2018-02'!S",TEXT(MATCH($C36,'2018-02'!$C$2:$C$100,0)+1,0)))="",AND(INDIRECT(CONCATENATE("'2018-03'!S",TEXT(MATCH($C36,'2018-03'!$C$2:$C$100,0)+1,0)))="",INDIRECT(CONCATENATE("'2018-02'!S",TEXT(MATCH($C36,'2018-02'!$C$2:$C$100,0)+1,0)))="")),"Н/Д",INDIRECT(CONCATENATE("'2018-03'!S",TEXT(MATCH($C36,'2018-03'!$C$2:$C$100,0)+1,0)))-INDIRECT(CONCATENATE("'2018-02'!S",TEXT(MATCH($C36,'2018-02'!$C$2:$C$100,0)+1,0))))</f>
        <v>53258.239999999991</v>
      </c>
      <c r="T36" s="17">
        <f ca="1">IF(OR(INDIRECT(CONCATENATE("'2018-03'!T",TEXT(MATCH($C36,'2018-03'!$C$2:$C$100,0)+1,0)))="",INDIRECT(CONCATENATE("'2018-02'!T",TEXT(MATCH($C36,'2018-02'!$C$2:$C$100,0)+1,0)))="",AND(INDIRECT(CONCATENATE("'2018-03'!T",TEXT(MATCH($C36,'2018-03'!$C$2:$C$100,0)+1,0)))="",INDIRECT(CONCATENATE("'2018-02'!T",TEXT(MATCH($C36,'2018-02'!$C$2:$C$100,0)+1,0)))="")),"Н/Д",INDIRECT(CONCATENATE("'2018-03'!T",TEXT(MATCH($C36,'2018-03'!$C$2:$C$100,0)+1,0)))-INDIRECT(CONCATENATE("'2018-02'!T",TEXT(MATCH($C36,'2018-02'!$C$2:$C$100,0)+1,0))))</f>
        <v>31860492.09</v>
      </c>
      <c r="U36" s="17">
        <f ca="1">IF(OR(INDIRECT(CONCATENATE("'2018-03'!U",TEXT(MATCH($C36,'2018-03'!$C$2:$C$100,0)+1,0)))="",INDIRECT(CONCATENATE("'2018-02'!U",TEXT(MATCH($C36,'2018-02'!$C$2:$C$100,0)+1,0)))="",AND(INDIRECT(CONCATENATE("'2018-03'!U",TEXT(MATCH($C36,'2018-03'!$C$2:$C$100,0)+1,0)))="",INDIRECT(CONCATENATE("'2018-02'!U",TEXT(MATCH($C36,'2018-02'!$C$2:$C$100,0)+1,0)))="")),"Н/Д",INDIRECT(CONCATENATE("'2018-03'!U",TEXT(MATCH($C36,'2018-03'!$C$2:$C$100,0)+1,0)))-INDIRECT(CONCATENATE("'2018-02'!U",TEXT(MATCH($C36,'2018-02'!$C$2:$C$100,0)+1,0))))</f>
        <v>1959620.6400000001</v>
      </c>
      <c r="V36" s="17">
        <f ca="1">IF(OR(INDIRECT(CONCATENATE("'2018-03'!V",TEXT(MATCH($C36,'2018-03'!$C$2:$C$100,0)+1,0)))="",INDIRECT(CONCATENATE("'2018-02'!V",TEXT(MATCH($C36,'2018-02'!$C$2:$C$100,0)+1,0)))="",AND(INDIRECT(CONCATENATE("'2018-03'!V",TEXT(MATCH($C36,'2018-03'!$C$2:$C$100,0)+1,0)))="",INDIRECT(CONCATENATE("'2018-02'!V",TEXT(MATCH($C36,'2018-02'!$C$2:$C$100,0)+1,0)))="")),"Н/Д",INDIRECT(CONCATENATE("'2018-03'!V",TEXT(MATCH($C36,'2018-03'!$C$2:$C$100,0)+1,0)))-INDIRECT(CONCATENATE("'2018-02'!V",TEXT(MATCH($C36,'2018-02'!$C$2:$C$100,0)+1,0))))</f>
        <v>1240143372.9400001</v>
      </c>
      <c r="W36" s="17">
        <f ca="1">IF(OR(INDIRECT(CONCATENATE("'2018-03'!W",TEXT(MATCH($C36,'2018-03'!$C$2:$C$100,0)+1,0)))="",INDIRECT(CONCATENATE("'2018-02'!W",TEXT(MATCH($C36,'2018-02'!$C$2:$C$100,0)+1,0)))="",AND(INDIRECT(CONCATENATE("'2018-03'!W",TEXT(MATCH($C36,'2018-03'!$C$2:$C$100,0)+1,0)))="",INDIRECT(CONCATENATE("'2018-02'!W",TEXT(MATCH($C36,'2018-02'!$C$2:$C$100,0)+1,0)))="")),"Н/Д",INDIRECT(CONCATENATE("'2018-03'!W",TEXT(MATCH($C36,'2018-03'!$C$2:$C$100,0)+1,0)))-INDIRECT(CONCATENATE("'2018-02'!W",TEXT(MATCH($C36,'2018-02'!$C$2:$C$100,0)+1,0))))</f>
        <v>8330830950.3099995</v>
      </c>
    </row>
    <row r="37" spans="1:23" x14ac:dyDescent="0.25">
      <c r="A37" s="2" t="s">
        <v>49</v>
      </c>
      <c r="B37" s="2" t="s">
        <v>59</v>
      </c>
      <c r="C37" s="15">
        <v>87000000</v>
      </c>
      <c r="D37" s="2" t="s">
        <v>206</v>
      </c>
      <c r="E37" s="17">
        <f ca="1">IF(OR(INDIRECT(CONCATENATE("'2018-03'!E",TEXT(MATCH($C37,'2018-03'!$C$2:$C$100,0)+1,0)))="",INDIRECT(CONCATENATE("'2018-02'!E",TEXT(MATCH($C37,'2018-02'!$C$2:$C$100,0)+1,0)))="",AND(INDIRECT(CONCATENATE("'2018-03'!E",TEXT(MATCH($C37,'2018-03'!$C$2:$C$100,0)+1,0)))="",INDIRECT(CONCATENATE("'2018-02'!E",TEXT(MATCH($C37,'2018-02'!$C$2:$C$100,0)+1,0)))="")),"Н/Д",INDIRECT(CONCATENATE("'2018-03'!E",TEXT(MATCH($C37,'2018-03'!$C$2:$C$100,0)+1,0)))-INDIRECT(CONCATENATE("'2018-02'!E",TEXT(MATCH($C37,'2018-02'!$C$2:$C$100,0)+1,0))))</f>
        <v>4023416624.7300005</v>
      </c>
      <c r="F37" s="17">
        <f ca="1">IF(OR(INDIRECT(CONCATENATE("'2018-03'!F",TEXT(MATCH($C37,'2018-03'!$C$2:$C$100,0)+1,0)))="",INDIRECT(CONCATENATE("'2018-02'!F",TEXT(MATCH($C37,'2018-02'!$C$2:$C$100,0)+1,0)))="",AND(INDIRECT(CONCATENATE("'2018-03'!F",TEXT(MATCH($C37,'2018-03'!$C$2:$C$100,0)+1,0)))="",INDIRECT(CONCATENATE("'2018-02'!F",TEXT(MATCH($C37,'2018-02'!$C$2:$C$100,0)+1,0)))="")),"Н/Д",INDIRECT(CONCATENATE("'2018-03'!F",TEXT(MATCH($C37,'2018-03'!$C$2:$C$100,0)+1,0)))-INDIRECT(CONCATENATE("'2018-02'!F",TEXT(MATCH($C37,'2018-02'!$C$2:$C$100,0)+1,0))))</f>
        <v>3759234470.7499995</v>
      </c>
      <c r="G37" s="17">
        <f ca="1">IF(OR(INDIRECT(CONCATENATE("'2018-03'!G",TEXT(MATCH($C37,'2018-03'!$C$2:$C$100,0)+1,0)))="",INDIRECT(CONCATENATE("'2018-02'!G",TEXT(MATCH($C37,'2018-02'!$C$2:$C$100,0)+1,0)))="",AND(INDIRECT(CONCATENATE("'2018-03'!G",TEXT(MATCH($C37,'2018-03'!$C$2:$C$100,0)+1,0)))="",INDIRECT(CONCATENATE("'2018-02'!G",TEXT(MATCH($C37,'2018-02'!$C$2:$C$100,0)+1,0)))="")),"Н/Д",INDIRECT(CONCATENATE("'2018-03'!G",TEXT(MATCH($C37,'2018-03'!$C$2:$C$100,0)+1,0)))-INDIRECT(CONCATENATE("'2018-02'!G",TEXT(MATCH($C37,'2018-02'!$C$2:$C$100,0)+1,0))))</f>
        <v>1039658977.34</v>
      </c>
      <c r="H37" s="17">
        <f ca="1">IF(OR(INDIRECT(CONCATENATE("'2018-03'!H",TEXT(MATCH($C37,'2018-03'!$C$2:$C$100,0)+1,0)))="",INDIRECT(CONCATENATE("'2018-02'!H",TEXT(MATCH($C37,'2018-02'!$C$2:$C$100,0)+1,0)))="",AND(INDIRECT(CONCATENATE("'2018-03'!H",TEXT(MATCH($C37,'2018-03'!$C$2:$C$100,0)+1,0)))="",INDIRECT(CONCATENATE("'2018-02'!H",TEXT(MATCH($C37,'2018-02'!$C$2:$C$100,0)+1,0)))="")),"Н/Д",INDIRECT(CONCATENATE("'2018-03'!H",TEXT(MATCH($C37,'2018-03'!$C$2:$C$100,0)+1,0)))-INDIRECT(CONCATENATE("'2018-02'!H",TEXT(MATCH($C37,'2018-02'!$C$2:$C$100,0)+1,0))))</f>
        <v>2090993682.5699999</v>
      </c>
      <c r="I37" s="17">
        <f ca="1">IF(OR(INDIRECT(CONCATENATE("'2018-03'!I",TEXT(MATCH($C37,'2018-03'!$C$2:$C$100,0)+1,0)))="",INDIRECT(CONCATENATE("'2018-02'!I",TEXT(MATCH($C37,'2018-02'!$C$2:$C$100,0)+1,0)))="",AND(INDIRECT(CONCATENATE("'2018-03'!I",TEXT(MATCH($C37,'2018-03'!$C$2:$C$100,0)+1,0)))="",INDIRECT(CONCATENATE("'2018-02'!I",TEXT(MATCH($C37,'2018-02'!$C$2:$C$100,0)+1,0)))="")),"Н/Д",INDIRECT(CONCATENATE("'2018-03'!I",TEXT(MATCH($C37,'2018-03'!$C$2:$C$100,0)+1,0)))-INDIRECT(CONCATENATE("'2018-02'!I",TEXT(MATCH($C37,'2018-02'!$C$2:$C$100,0)+1,0))))</f>
        <v>123429040.30999997</v>
      </c>
      <c r="J37" s="17" t="str">
        <f ca="1">IF(OR(INDIRECT(CONCATENATE("'2018-03'!J",TEXT(MATCH($C37,'2018-03'!$C$2:$C$100,0)+1,0)))="",INDIRECT(CONCATENATE("'2018-02'!J",TEXT(MATCH($C37,'2018-02'!$C$2:$C$100,0)+1,0)))="",AND(INDIRECT(CONCATENATE("'2018-03'!J",TEXT(MATCH($C37,'2018-03'!$C$2:$C$100,0)+1,0)))="",INDIRECT(CONCATENATE("'2018-02'!J",TEXT(MATCH($C37,'2018-02'!$C$2:$C$100,0)+1,0)))="")),"Н/Д",INDIRECT(CONCATENATE("'2018-03'!J",TEXT(MATCH($C37,'2018-03'!$C$2:$C$100,0)+1,0)))-INDIRECT(CONCATENATE("'2018-02'!J",TEXT(MATCH($C37,'2018-02'!$C$2:$C$100,0)+1,0))))</f>
        <v>Н/Д</v>
      </c>
      <c r="K37" s="17">
        <f ca="1">IF(OR(INDIRECT(CONCATENATE("'2018-03'!K",TEXT(MATCH($C37,'2018-03'!$C$2:$C$100,0)+1,0)))="",INDIRECT(CONCATENATE("'2018-02'!K",TEXT(MATCH($C37,'2018-02'!$C$2:$C$100,0)+1,0)))="",AND(INDIRECT(CONCATENATE("'2018-03'!K",TEXT(MATCH($C37,'2018-03'!$C$2:$C$100,0)+1,0)))="",INDIRECT(CONCATENATE("'2018-02'!K",TEXT(MATCH($C37,'2018-02'!$C$2:$C$100,0)+1,0)))="")),"Н/Д",INDIRECT(CONCATENATE("'2018-03'!K",TEXT(MATCH($C37,'2018-03'!$C$2:$C$100,0)+1,0)))-INDIRECT(CONCATENATE("'2018-02'!K",TEXT(MATCH($C37,'2018-02'!$C$2:$C$100,0)+1,0))))</f>
        <v>104188351.24999997</v>
      </c>
      <c r="L37" s="17">
        <f ca="1">IF(OR(INDIRECT(CONCATENATE("'2018-03'!L",TEXT(MATCH($C37,'2018-03'!$C$2:$C$100,0)+1,0)))="",INDIRECT(CONCATENATE("'2018-02'!L",TEXT(MATCH($C37,'2018-02'!$C$2:$C$100,0)+1,0)))="",AND(INDIRECT(CONCATENATE("'2018-03'!L",TEXT(MATCH($C37,'2018-03'!$C$2:$C$100,0)+1,0)))="",INDIRECT(CONCATENATE("'2018-02'!L",TEXT(MATCH($C37,'2018-02'!$C$2:$C$100,0)+1,0)))="")),"Н/Д",INDIRECT(CONCATENATE("'2018-03'!L",TEXT(MATCH($C37,'2018-03'!$C$2:$C$100,0)+1,0)))-INDIRECT(CONCATENATE("'2018-02'!L",TEXT(MATCH($C37,'2018-02'!$C$2:$C$100,0)+1,0))))</f>
        <v>184137195.01999998</v>
      </c>
      <c r="M37" s="17">
        <f ca="1">IF(OR(INDIRECT(CONCATENATE("'2018-03'!M",TEXT(MATCH($C37,'2018-03'!$C$2:$C$100,0)+1,0)))="",INDIRECT(CONCATENATE("'2018-02'!M",TEXT(MATCH($C37,'2018-02'!$C$2:$C$100,0)+1,0)))="",AND(INDIRECT(CONCATENATE("'2018-03'!M",TEXT(MATCH($C37,'2018-03'!$C$2:$C$100,0)+1,0)))="",INDIRECT(CONCATENATE("'2018-02'!M",TEXT(MATCH($C37,'2018-02'!$C$2:$C$100,0)+1,0)))="")),"Н/Д",INDIRECT(CONCATENATE("'2018-03'!M",TEXT(MATCH($C37,'2018-03'!$C$2:$C$100,0)+1,0)))-INDIRECT(CONCATENATE("'2018-02'!M",TEXT(MATCH($C37,'2018-02'!$C$2:$C$100,0)+1,0))))</f>
        <v>27038686.019999996</v>
      </c>
      <c r="N37" s="17">
        <f ca="1">IF(OR(INDIRECT(CONCATENATE("'2018-03'!N",TEXT(MATCH($C37,'2018-03'!$C$2:$C$100,0)+1,0)))="",INDIRECT(CONCATENATE("'2018-02'!N",TEXT(MATCH($C37,'2018-02'!$C$2:$C$100,0)+1,0)))="",AND(INDIRECT(CONCATENATE("'2018-03'!N",TEXT(MATCH($C37,'2018-03'!$C$2:$C$100,0)+1,0)))="",INDIRECT(CONCATENATE("'2018-02'!N",TEXT(MATCH($C37,'2018-02'!$C$2:$C$100,0)+1,0)))="")),"Н/Д",INDIRECT(CONCATENATE("'2018-03'!N",TEXT(MATCH($C37,'2018-03'!$C$2:$C$100,0)+1,0)))-INDIRECT(CONCATENATE("'2018-02'!NE",TEXT(MATCH($C37,'2018-02'!$C$2:$C$100,0)+1,0))))</f>
        <v>42338952.840000004</v>
      </c>
      <c r="O37" s="17">
        <f ca="1">IF(OR(INDIRECT(CONCATENATE("'2018-03'!O",TEXT(MATCH($C37,'2018-03'!$C$2:$C$100,0)+1,0)))="",INDIRECT(CONCATENATE("'2018-02'!O",TEXT(MATCH($C37,'2018-02'!$C$2:$C$100,0)+1,0)))="",AND(INDIRECT(CONCATENATE("'2018-03'!O",TEXT(MATCH($C37,'2018-03'!$C$2:$C$100,0)+1,0)))="",INDIRECT(CONCATENATE("'2018-02'!O",TEXT(MATCH($C37,'2018-02'!$C$2:$C$100,0)+1,0)))="")),"Н/Д",INDIRECT(CONCATENATE("'2018-03'!O",TEXT(MATCH($C37,'2018-03'!$C$2:$C$100,0)+1,0)))-INDIRECT(CONCATENATE("'2018-02'!O",TEXT(MATCH($C37,'2018-02'!$C$2:$C$100,0)+1,0))))</f>
        <v>1781.6999999999998</v>
      </c>
      <c r="P37" s="17">
        <f ca="1">IF(OR(INDIRECT(CONCATENATE("'2018-03'!P",TEXT(MATCH($C37,'2018-03'!$C$2:$C$100,0)+1,0)))="",INDIRECT(CONCATENATE("'2018-02'!P",TEXT(MATCH($C37,'2018-02'!$C$2:$C$100,0)+1,0)))="",AND(INDIRECT(CONCATENATE("'2018-03'!P",TEXT(MATCH($C37,'2018-03'!$C$2:$C$100,0)+1,0)))="",INDIRECT(CONCATENATE("'2018-02'!P",TEXT(MATCH($C37,'2018-02'!$C$2:$C$100,0)+1,0)))="")),"Н/Д",INDIRECT(CONCATENATE("'2018-03'!P",TEXT(MATCH($C37,'2018-03'!$C$2:$C$100,0)+1,0)))-INDIRECT(CONCATENATE("'2018-02'!P",TEXT(MATCH($C37,'2018-02'!$C$2:$C$100,0)+1,0))))</f>
        <v>52156458.359999992</v>
      </c>
      <c r="Q37" s="17">
        <f ca="1">IF(OR(INDIRECT(CONCATENATE("'2018-03'!Q",TEXT(MATCH($C37,'2018-03'!$C$2:$C$100,0)+1,0)))="",INDIRECT(CONCATENATE("'2018-02'!Q",TEXT(MATCH($C37,'2018-02'!$C$2:$C$100,0)+1,0)))="",AND(INDIRECT(CONCATENATE("'2018-03'!Q",TEXT(MATCH($C37,'2018-03'!$C$2:$C$100,0)+1,0)))="",INDIRECT(CONCATENATE("'2018-02'!Q",TEXT(MATCH($C37,'2018-02'!$C$2:$C$100,0)+1,0)))="")),"Н/Д",INDIRECT(CONCATENATE("'2018-03'!Q",TEXT(MATCH($C37,'2018-03'!$C$2:$C$100,0)+1,0)))-INDIRECT(CONCATENATE("'2018-02'!Q",TEXT(MATCH($C37,'2018-02'!$C$2:$C$100,0)+1,0))))</f>
        <v>24112662.280000001</v>
      </c>
      <c r="R37" s="17">
        <f ca="1">IF(OR(INDIRECT(CONCATENATE("'2018-03'!R",TEXT(MATCH($C37,'2018-03'!$C$2:$C$100,0)+1,0)))="",INDIRECT(CONCATENATE("'2018-02'!R",TEXT(MATCH($C37,'2018-02'!$C$2:$C$100,0)+1,0)))="",AND(INDIRECT(CONCATENATE("'2018-03'!R",TEXT(MATCH($C37,'2018-03'!$C$2:$C$100,0)+1,0)))="",INDIRECT(CONCATENATE("'2018-02'!R",TEXT(MATCH($C37,'2018-02'!$C$2:$C$100,0)+1,0)))="")),"Н/Д",INDIRECT(CONCATENATE("'2018-03'!R",TEXT(MATCH($C37,'2018-03'!$C$2:$C$100,0)+1,0)))-INDIRECT(CONCATENATE("'2018-02'!R",TEXT(MATCH($C37,'2018-02'!$C$2:$C$100,0)+1,0))))</f>
        <v>13561891.729999999</v>
      </c>
      <c r="S37" s="17">
        <f ca="1">IF(OR(INDIRECT(CONCATENATE("'2018-03'!S",TEXT(MATCH($C37,'2018-03'!$C$2:$C$100,0)+1,0)))="",INDIRECT(CONCATENATE("'2018-02'!S",TEXT(MATCH($C37,'2018-02'!$C$2:$C$100,0)+1,0)))="",AND(INDIRECT(CONCATENATE("'2018-03'!S",TEXT(MATCH($C37,'2018-03'!$C$2:$C$100,0)+1,0)))="",INDIRECT(CONCATENATE("'2018-02'!S",TEXT(MATCH($C37,'2018-02'!$C$2:$C$100,0)+1,0)))="")),"Н/Д",INDIRECT(CONCATENATE("'2018-03'!S",TEXT(MATCH($C37,'2018-03'!$C$2:$C$100,0)+1,0)))-INDIRECT(CONCATENATE("'2018-02'!S",TEXT(MATCH($C37,'2018-02'!$C$2:$C$100,0)+1,0))))</f>
        <v>227300.40999999997</v>
      </c>
      <c r="T37" s="17">
        <f ca="1">IF(OR(INDIRECT(CONCATENATE("'2018-03'!T",TEXT(MATCH($C37,'2018-03'!$C$2:$C$100,0)+1,0)))="",INDIRECT(CONCATENATE("'2018-02'!T",TEXT(MATCH($C37,'2018-02'!$C$2:$C$100,0)+1,0)))="",AND(INDIRECT(CONCATENATE("'2018-03'!T",TEXT(MATCH($C37,'2018-03'!$C$2:$C$100,0)+1,0)))="",INDIRECT(CONCATENATE("'2018-02'!T",TEXT(MATCH($C37,'2018-02'!$C$2:$C$100,0)+1,0)))="")),"Н/Д",INDIRECT(CONCATENATE("'2018-03'!T",TEXT(MATCH($C37,'2018-03'!$C$2:$C$100,0)+1,0)))-INDIRECT(CONCATENATE("'2018-02'!T",TEXT(MATCH($C37,'2018-02'!$C$2:$C$100,0)+1,0))))</f>
        <v>45502747.410000004</v>
      </c>
      <c r="U37" s="17">
        <f ca="1">IF(OR(INDIRECT(CONCATENATE("'2018-03'!U",TEXT(MATCH($C37,'2018-03'!$C$2:$C$100,0)+1,0)))="",INDIRECT(CONCATENATE("'2018-02'!U",TEXT(MATCH($C37,'2018-02'!$C$2:$C$100,0)+1,0)))="",AND(INDIRECT(CONCATENATE("'2018-03'!U",TEXT(MATCH($C37,'2018-03'!$C$2:$C$100,0)+1,0)))="",INDIRECT(CONCATENATE("'2018-02'!U",TEXT(MATCH($C37,'2018-02'!$C$2:$C$100,0)+1,0)))="")),"Н/Д",INDIRECT(CONCATENATE("'2018-03'!U",TEXT(MATCH($C37,'2018-03'!$C$2:$C$100,0)+1,0)))-INDIRECT(CONCATENATE("'2018-02'!U",TEXT(MATCH($C37,'2018-02'!$C$2:$C$100,0)+1,0))))</f>
        <v>312480.8900000006</v>
      </c>
      <c r="V37" s="17">
        <f ca="1">IF(OR(INDIRECT(CONCATENATE("'2018-03'!V",TEXT(MATCH($C37,'2018-03'!$C$2:$C$100,0)+1,0)))="",INDIRECT(CONCATENATE("'2018-02'!V",TEXT(MATCH($C37,'2018-02'!$C$2:$C$100,0)+1,0)))="",AND(INDIRECT(CONCATENATE("'2018-03'!V",TEXT(MATCH($C37,'2018-03'!$C$2:$C$100,0)+1,0)))="",INDIRECT(CONCATENATE("'2018-02'!V",TEXT(MATCH($C37,'2018-02'!$C$2:$C$100,0)+1,0)))="")),"Н/Д",INDIRECT(CONCATENATE("'2018-03'!V",TEXT(MATCH($C37,'2018-03'!$C$2:$C$100,0)+1,0)))-INDIRECT(CONCATENATE("'2018-02'!V",TEXT(MATCH($C37,'2018-02'!$C$2:$C$100,0)+1,0))))</f>
        <v>264182153.97999996</v>
      </c>
      <c r="W37" s="17">
        <f ca="1">IF(OR(INDIRECT(CONCATENATE("'2018-03'!W",TEXT(MATCH($C37,'2018-03'!$C$2:$C$100,0)+1,0)))="",INDIRECT(CONCATENATE("'2018-02'!W",TEXT(MATCH($C37,'2018-02'!$C$2:$C$100,0)+1,0)))="",AND(INDIRECT(CONCATENATE("'2018-03'!W",TEXT(MATCH($C37,'2018-03'!$C$2:$C$100,0)+1,0)))="",INDIRECT(CONCATENATE("'2018-02'!W",TEXT(MATCH($C37,'2018-02'!$C$2:$C$100,0)+1,0)))="")),"Н/Д",INDIRECT(CONCATENATE("'2018-03'!W",TEXT(MATCH($C37,'2018-03'!$C$2:$C$100,0)+1,0)))-INDIRECT(CONCATENATE("'2018-02'!W",TEXT(MATCH($C37,'2018-02'!$C$2:$C$100,0)+1,0))))</f>
        <v>11778347314.259998</v>
      </c>
    </row>
    <row r="38" spans="1:23" x14ac:dyDescent="0.25">
      <c r="A38" s="2" t="s">
        <v>49</v>
      </c>
      <c r="B38" s="2" t="s">
        <v>60</v>
      </c>
      <c r="C38" s="15">
        <v>40000000</v>
      </c>
      <c r="D38" s="2" t="s">
        <v>206</v>
      </c>
      <c r="E38" s="17">
        <f ca="1">IF(OR(INDIRECT(CONCATENATE("'2018-03'!E",TEXT(MATCH($C38,'2018-03'!$C$2:$C$100,0)+1,0)))="",INDIRECT(CONCATENATE("'2018-02'!E",TEXT(MATCH($C38,'2018-02'!$C$2:$C$100,0)+1,0)))="",AND(INDIRECT(CONCATENATE("'2018-03'!E",TEXT(MATCH($C38,'2018-03'!$C$2:$C$100,0)+1,0)))="",INDIRECT(CONCATENATE("'2018-02'!E",TEXT(MATCH($C38,'2018-02'!$C$2:$C$100,0)+1,0)))="")),"Н/Д",INDIRECT(CONCATENATE("'2018-03'!E",TEXT(MATCH($C38,'2018-03'!$C$2:$C$100,0)+1,0)))-INDIRECT(CONCATENATE("'2018-02'!E",TEXT(MATCH($C38,'2018-02'!$C$2:$C$100,0)+1,0))))</f>
        <v>31505550981.619999</v>
      </c>
      <c r="F38" s="17">
        <f ca="1">IF(OR(INDIRECT(CONCATENATE("'2018-03'!F",TEXT(MATCH($C38,'2018-03'!$C$2:$C$100,0)+1,0)))="",INDIRECT(CONCATENATE("'2018-02'!F",TEXT(MATCH($C38,'2018-02'!$C$2:$C$100,0)+1,0)))="",AND(INDIRECT(CONCATENATE("'2018-03'!F",TEXT(MATCH($C38,'2018-03'!$C$2:$C$100,0)+1,0)))="",INDIRECT(CONCATENATE("'2018-02'!F",TEXT(MATCH($C38,'2018-02'!$C$2:$C$100,0)+1,0)))="")),"Н/Д",INDIRECT(CONCATENATE("'2018-03'!F",TEXT(MATCH($C38,'2018-03'!$C$2:$C$100,0)+1,0)))-INDIRECT(CONCATENATE("'2018-02'!F",TEXT(MATCH($C38,'2018-02'!$C$2:$C$100,0)+1,0))))</f>
        <v>30005676516.84</v>
      </c>
      <c r="G38" s="17">
        <f ca="1">IF(OR(INDIRECT(CONCATENATE("'2018-03'!G",TEXT(MATCH($C38,'2018-03'!$C$2:$C$100,0)+1,0)))="",INDIRECT(CONCATENATE("'2018-02'!G",TEXT(MATCH($C38,'2018-02'!$C$2:$C$100,0)+1,0)))="",AND(INDIRECT(CONCATENATE("'2018-03'!G",TEXT(MATCH($C38,'2018-03'!$C$2:$C$100,0)+1,0)))="",INDIRECT(CONCATENATE("'2018-02'!G",TEXT(MATCH($C38,'2018-02'!$C$2:$C$100,0)+1,0)))="")),"Н/Д",INDIRECT(CONCATENATE("'2018-03'!G",TEXT(MATCH($C38,'2018-03'!$C$2:$C$100,0)+1,0)))-INDIRECT(CONCATENATE("'2018-02'!G",TEXT(MATCH($C38,'2018-02'!$C$2:$C$100,0)+1,0))))</f>
        <v>5066518830.1300001</v>
      </c>
      <c r="H38" s="17">
        <f ca="1">IF(OR(INDIRECT(CONCATENATE("'2018-03'!H",TEXT(MATCH($C38,'2018-03'!$C$2:$C$100,0)+1,0)))="",INDIRECT(CONCATENATE("'2018-02'!H",TEXT(MATCH($C38,'2018-02'!$C$2:$C$100,0)+1,0)))="",AND(INDIRECT(CONCATENATE("'2018-03'!H",TEXT(MATCH($C38,'2018-03'!$C$2:$C$100,0)+1,0)))="",INDIRECT(CONCATENATE("'2018-02'!H",TEXT(MATCH($C38,'2018-02'!$C$2:$C$100,0)+1,0)))="")),"Н/Д",INDIRECT(CONCATENATE("'2018-03'!H",TEXT(MATCH($C38,'2018-03'!$C$2:$C$100,0)+1,0)))-INDIRECT(CONCATENATE("'2018-02'!H",TEXT(MATCH($C38,'2018-02'!$C$2:$C$100,0)+1,0))))</f>
        <v>19327663365.600002</v>
      </c>
      <c r="I38" s="17">
        <f ca="1">IF(OR(INDIRECT(CONCATENATE("'2018-03'!I",TEXT(MATCH($C38,'2018-03'!$C$2:$C$100,0)+1,0)))="",INDIRECT(CONCATENATE("'2018-02'!I",TEXT(MATCH($C38,'2018-02'!$C$2:$C$100,0)+1,0)))="",AND(INDIRECT(CONCATENATE("'2018-03'!I",TEXT(MATCH($C38,'2018-03'!$C$2:$C$100,0)+1,0)))="",INDIRECT(CONCATENATE("'2018-02'!I",TEXT(MATCH($C38,'2018-02'!$C$2:$C$100,0)+1,0)))="")),"Н/Д",INDIRECT(CONCATENATE("'2018-03'!I",TEXT(MATCH($C38,'2018-03'!$C$2:$C$100,0)+1,0)))-INDIRECT(CONCATENATE("'2018-02'!I",TEXT(MATCH($C38,'2018-02'!$C$2:$C$100,0)+1,0))))</f>
        <v>813731509.66999984</v>
      </c>
      <c r="J38" s="17" t="str">
        <f ca="1">IF(OR(INDIRECT(CONCATENATE("'2018-03'!J",TEXT(MATCH($C38,'2018-03'!$C$2:$C$100,0)+1,0)))="",INDIRECT(CONCATENATE("'2018-02'!J",TEXT(MATCH($C38,'2018-02'!$C$2:$C$100,0)+1,0)))="",AND(INDIRECT(CONCATENATE("'2018-03'!J",TEXT(MATCH($C38,'2018-03'!$C$2:$C$100,0)+1,0)))="",INDIRECT(CONCATENATE("'2018-02'!J",TEXT(MATCH($C38,'2018-02'!$C$2:$C$100,0)+1,0)))="")),"Н/Д",INDIRECT(CONCATENATE("'2018-03'!J",TEXT(MATCH($C38,'2018-03'!$C$2:$C$100,0)+1,0)))-INDIRECT(CONCATENATE("'2018-02'!J",TEXT(MATCH($C38,'2018-02'!$C$2:$C$100,0)+1,0))))</f>
        <v>Н/Д</v>
      </c>
      <c r="K38" s="17">
        <f ca="1">IF(OR(INDIRECT(CONCATENATE("'2018-03'!K",TEXT(MATCH($C38,'2018-03'!$C$2:$C$100,0)+1,0)))="",INDIRECT(CONCATENATE("'2018-02'!K",TEXT(MATCH($C38,'2018-02'!$C$2:$C$100,0)+1,0)))="",AND(INDIRECT(CONCATENATE("'2018-03'!K",TEXT(MATCH($C38,'2018-03'!$C$2:$C$100,0)+1,0)))="",INDIRECT(CONCATENATE("'2018-02'!K",TEXT(MATCH($C38,'2018-02'!$C$2:$C$100,0)+1,0)))="")),"Н/Д",INDIRECT(CONCATENATE("'2018-03'!K",TEXT(MATCH($C38,'2018-03'!$C$2:$C$100,0)+1,0)))-INDIRECT(CONCATENATE("'2018-02'!K",TEXT(MATCH($C38,'2018-02'!$C$2:$C$100,0)+1,0))))</f>
        <v>1190578990.5699997</v>
      </c>
      <c r="L38" s="17">
        <f ca="1">IF(OR(INDIRECT(CONCATENATE("'2018-03'!L",TEXT(MATCH($C38,'2018-03'!$C$2:$C$100,0)+1,0)))="",INDIRECT(CONCATENATE("'2018-02'!L",TEXT(MATCH($C38,'2018-02'!$C$2:$C$100,0)+1,0)))="",AND(INDIRECT(CONCATENATE("'2018-03'!L",TEXT(MATCH($C38,'2018-03'!$C$2:$C$100,0)+1,0)))="",INDIRECT(CONCATENATE("'2018-02'!L",TEXT(MATCH($C38,'2018-02'!$C$2:$C$100,0)+1,0)))="")),"Н/Д",INDIRECT(CONCATENATE("'2018-03'!L",TEXT(MATCH($C38,'2018-03'!$C$2:$C$100,0)+1,0)))-INDIRECT(CONCATENATE("'2018-02'!L",TEXT(MATCH($C38,'2018-02'!$C$2:$C$100,0)+1,0))))</f>
        <v>1574733810.27</v>
      </c>
      <c r="M38" s="17">
        <f ca="1">IF(OR(INDIRECT(CONCATENATE("'2018-03'!M",TEXT(MATCH($C38,'2018-03'!$C$2:$C$100,0)+1,0)))="",INDIRECT(CONCATENATE("'2018-02'!M",TEXT(MATCH($C38,'2018-02'!$C$2:$C$100,0)+1,0)))="",AND(INDIRECT(CONCATENATE("'2018-03'!M",TEXT(MATCH($C38,'2018-03'!$C$2:$C$100,0)+1,0)))="",INDIRECT(CONCATENATE("'2018-02'!M",TEXT(MATCH($C38,'2018-02'!$C$2:$C$100,0)+1,0)))="")),"Н/Д",INDIRECT(CONCATENATE("'2018-03'!M",TEXT(MATCH($C38,'2018-03'!$C$2:$C$100,0)+1,0)))-INDIRECT(CONCATENATE("'2018-02'!M",TEXT(MATCH($C38,'2018-02'!$C$2:$C$100,0)+1,0))))</f>
        <v>191402.69999999998</v>
      </c>
      <c r="N38" s="17">
        <f ca="1">IF(OR(INDIRECT(CONCATENATE("'2018-03'!N",TEXT(MATCH($C38,'2018-03'!$C$2:$C$100,0)+1,0)))="",INDIRECT(CONCATENATE("'2018-02'!N",TEXT(MATCH($C38,'2018-02'!$C$2:$C$100,0)+1,0)))="",AND(INDIRECT(CONCATENATE("'2018-03'!N",TEXT(MATCH($C38,'2018-03'!$C$2:$C$100,0)+1,0)))="",INDIRECT(CONCATENATE("'2018-02'!N",TEXT(MATCH($C38,'2018-02'!$C$2:$C$100,0)+1,0)))="")),"Н/Д",INDIRECT(CONCATENATE("'2018-03'!N",TEXT(MATCH($C38,'2018-03'!$C$2:$C$100,0)+1,0)))-INDIRECT(CONCATENATE("'2018-02'!NE",TEXT(MATCH($C38,'2018-02'!$C$2:$C$100,0)+1,0))))</f>
        <v>268241149.12</v>
      </c>
      <c r="O38" s="17">
        <f ca="1">IF(OR(INDIRECT(CONCATENATE("'2018-03'!O",TEXT(MATCH($C38,'2018-03'!$C$2:$C$100,0)+1,0)))="",INDIRECT(CONCATENATE("'2018-02'!O",TEXT(MATCH($C38,'2018-02'!$C$2:$C$100,0)+1,0)))="",AND(INDIRECT(CONCATENATE("'2018-03'!O",TEXT(MATCH($C38,'2018-03'!$C$2:$C$100,0)+1,0)))="",INDIRECT(CONCATENATE("'2018-02'!O",TEXT(MATCH($C38,'2018-02'!$C$2:$C$100,0)+1,0)))="")),"Н/Д",INDIRECT(CONCATENATE("'2018-03'!O",TEXT(MATCH($C38,'2018-03'!$C$2:$C$100,0)+1,0)))-INDIRECT(CONCATENATE("'2018-02'!O",TEXT(MATCH($C38,'2018-02'!$C$2:$C$100,0)+1,0))))</f>
        <v>-81305.739999999991</v>
      </c>
      <c r="P38" s="17">
        <f ca="1">IF(OR(INDIRECT(CONCATENATE("'2018-03'!P",TEXT(MATCH($C38,'2018-03'!$C$2:$C$100,0)+1,0)))="",INDIRECT(CONCATENATE("'2018-02'!P",TEXT(MATCH($C38,'2018-02'!$C$2:$C$100,0)+1,0)))="",AND(INDIRECT(CONCATENATE("'2018-03'!P",TEXT(MATCH($C38,'2018-03'!$C$2:$C$100,0)+1,0)))="",INDIRECT(CONCATENATE("'2018-02'!P",TEXT(MATCH($C38,'2018-02'!$C$2:$C$100,0)+1,0)))="")),"Н/Д",INDIRECT(CONCATENATE("'2018-03'!P",TEXT(MATCH($C38,'2018-03'!$C$2:$C$100,0)+1,0)))-INDIRECT(CONCATENATE("'2018-02'!P",TEXT(MATCH($C38,'2018-02'!$C$2:$C$100,0)+1,0))))</f>
        <v>790481605.31999993</v>
      </c>
      <c r="Q38" s="17">
        <f ca="1">IF(OR(INDIRECT(CONCATENATE("'2018-03'!Q",TEXT(MATCH($C38,'2018-03'!$C$2:$C$100,0)+1,0)))="",INDIRECT(CONCATENATE("'2018-02'!Q",TEXT(MATCH($C38,'2018-02'!$C$2:$C$100,0)+1,0)))="",AND(INDIRECT(CONCATENATE("'2018-03'!Q",TEXT(MATCH($C38,'2018-03'!$C$2:$C$100,0)+1,0)))="",INDIRECT(CONCATENATE("'2018-02'!Q",TEXT(MATCH($C38,'2018-02'!$C$2:$C$100,0)+1,0)))="")),"Н/Д",INDIRECT(CONCATENATE("'2018-03'!Q",TEXT(MATCH($C38,'2018-03'!$C$2:$C$100,0)+1,0)))-INDIRECT(CONCATENATE("'2018-02'!Q",TEXT(MATCH($C38,'2018-02'!$C$2:$C$100,0)+1,0))))</f>
        <v>14318239.689999999</v>
      </c>
      <c r="R38" s="17">
        <f ca="1">IF(OR(INDIRECT(CONCATENATE("'2018-03'!R",TEXT(MATCH($C38,'2018-03'!$C$2:$C$100,0)+1,0)))="",INDIRECT(CONCATENATE("'2018-02'!R",TEXT(MATCH($C38,'2018-02'!$C$2:$C$100,0)+1,0)))="",AND(INDIRECT(CONCATENATE("'2018-03'!R",TEXT(MATCH($C38,'2018-03'!$C$2:$C$100,0)+1,0)))="",INDIRECT(CONCATENATE("'2018-02'!R",TEXT(MATCH($C38,'2018-02'!$C$2:$C$100,0)+1,0)))="")),"Н/Д",INDIRECT(CONCATENATE("'2018-03'!R",TEXT(MATCH($C38,'2018-03'!$C$2:$C$100,0)+1,0)))-INDIRECT(CONCATENATE("'2018-02'!R",TEXT(MATCH($C38,'2018-02'!$C$2:$C$100,0)+1,0))))</f>
        <v>495543123.35999995</v>
      </c>
      <c r="S38" s="17">
        <f ca="1">IF(OR(INDIRECT(CONCATENATE("'2018-03'!S",TEXT(MATCH($C38,'2018-03'!$C$2:$C$100,0)+1,0)))="",INDIRECT(CONCATENATE("'2018-02'!S",TEXT(MATCH($C38,'2018-02'!$C$2:$C$100,0)+1,0)))="",AND(INDIRECT(CONCATENATE("'2018-03'!S",TEXT(MATCH($C38,'2018-03'!$C$2:$C$100,0)+1,0)))="",INDIRECT(CONCATENATE("'2018-02'!S",TEXT(MATCH($C38,'2018-02'!$C$2:$C$100,0)+1,0)))="")),"Н/Д",INDIRECT(CONCATENATE("'2018-03'!S",TEXT(MATCH($C38,'2018-03'!$C$2:$C$100,0)+1,0)))-INDIRECT(CONCATENATE("'2018-02'!S",TEXT(MATCH($C38,'2018-02'!$C$2:$C$100,0)+1,0))))</f>
        <v>418584.30000000005</v>
      </c>
      <c r="T38" s="17">
        <f ca="1">IF(OR(INDIRECT(CONCATENATE("'2018-03'!T",TEXT(MATCH($C38,'2018-03'!$C$2:$C$100,0)+1,0)))="",INDIRECT(CONCATENATE("'2018-02'!T",TEXT(MATCH($C38,'2018-02'!$C$2:$C$100,0)+1,0)))="",AND(INDIRECT(CONCATENATE("'2018-03'!T",TEXT(MATCH($C38,'2018-03'!$C$2:$C$100,0)+1,0)))="",INDIRECT(CONCATENATE("'2018-02'!T",TEXT(MATCH($C38,'2018-02'!$C$2:$C$100,0)+1,0)))="")),"Н/Д",INDIRECT(CONCATENATE("'2018-03'!T",TEXT(MATCH($C38,'2018-03'!$C$2:$C$100,0)+1,0)))-INDIRECT(CONCATENATE("'2018-02'!T",TEXT(MATCH($C38,'2018-02'!$C$2:$C$100,0)+1,0))))</f>
        <v>267719876.52000001</v>
      </c>
      <c r="U38" s="17">
        <f ca="1">IF(OR(INDIRECT(CONCATENATE("'2018-03'!U",TEXT(MATCH($C38,'2018-03'!$C$2:$C$100,0)+1,0)))="",INDIRECT(CONCATENATE("'2018-02'!U",TEXT(MATCH($C38,'2018-02'!$C$2:$C$100,0)+1,0)))="",AND(INDIRECT(CONCATENATE("'2018-03'!U",TEXT(MATCH($C38,'2018-03'!$C$2:$C$100,0)+1,0)))="",INDIRECT(CONCATENATE("'2018-02'!U",TEXT(MATCH($C38,'2018-02'!$C$2:$C$100,0)+1,0)))="")),"Н/Д",INDIRECT(CONCATENATE("'2018-03'!U",TEXT(MATCH($C38,'2018-03'!$C$2:$C$100,0)+1,0)))-INDIRECT(CONCATENATE("'2018-02'!U",TEXT(MATCH($C38,'2018-02'!$C$2:$C$100,0)+1,0))))</f>
        <v>18488846.860000007</v>
      </c>
      <c r="V38" s="17">
        <f ca="1">IF(OR(INDIRECT(CONCATENATE("'2018-03'!V",TEXT(MATCH($C38,'2018-03'!$C$2:$C$100,0)+1,0)))="",INDIRECT(CONCATENATE("'2018-02'!V",TEXT(MATCH($C38,'2018-02'!$C$2:$C$100,0)+1,0)))="",AND(INDIRECT(CONCATENATE("'2018-03'!V",TEXT(MATCH($C38,'2018-03'!$C$2:$C$100,0)+1,0)))="",INDIRECT(CONCATENATE("'2018-02'!V",TEXT(MATCH($C38,'2018-02'!$C$2:$C$100,0)+1,0)))="")),"Н/Д",INDIRECT(CONCATENATE("'2018-03'!V",TEXT(MATCH($C38,'2018-03'!$C$2:$C$100,0)+1,0)))-INDIRECT(CONCATENATE("'2018-02'!V",TEXT(MATCH($C38,'2018-02'!$C$2:$C$100,0)+1,0))))</f>
        <v>1499874464.7799997</v>
      </c>
      <c r="W38" s="17">
        <f ca="1">IF(OR(INDIRECT(CONCATENATE("'2018-03'!W",TEXT(MATCH($C38,'2018-03'!$C$2:$C$100,0)+1,0)))="",INDIRECT(CONCATENATE("'2018-02'!W",TEXT(MATCH($C38,'2018-02'!$C$2:$C$100,0)+1,0)))="",AND(INDIRECT(CONCATENATE("'2018-03'!W",TEXT(MATCH($C38,'2018-03'!$C$2:$C$100,0)+1,0)))="",INDIRECT(CONCATENATE("'2018-02'!W",TEXT(MATCH($C38,'2018-02'!$C$2:$C$100,0)+1,0)))="")),"Н/Д",INDIRECT(CONCATENATE("'2018-03'!W",TEXT(MATCH($C38,'2018-03'!$C$2:$C$100,0)+1,0)))-INDIRECT(CONCATENATE("'2018-02'!W",TEXT(MATCH($C38,'2018-02'!$C$2:$C$100,0)+1,0))))</f>
        <v>92719801958.090012</v>
      </c>
    </row>
    <row r="39" spans="1:23" x14ac:dyDescent="0.25">
      <c r="A39" s="2" t="s">
        <v>61</v>
      </c>
      <c r="B39" s="2" t="s">
        <v>62</v>
      </c>
      <c r="C39" s="15">
        <v>83000000</v>
      </c>
      <c r="D39" s="2" t="s">
        <v>206</v>
      </c>
      <c r="E39" s="17">
        <f ca="1">IF(OR(INDIRECT(CONCATENATE("'2018-03'!E",TEXT(MATCH($C39,'2018-03'!$C$2:$C$100,0)+1,0)))="",INDIRECT(CONCATENATE("'2018-02'!E",TEXT(MATCH($C39,'2018-02'!$C$2:$C$100,0)+1,0)))="",AND(INDIRECT(CONCATENATE("'2018-03'!E",TEXT(MATCH($C39,'2018-03'!$C$2:$C$100,0)+1,0)))="",INDIRECT(CONCATENATE("'2018-02'!E",TEXT(MATCH($C39,'2018-02'!$C$2:$C$100,0)+1,0)))="")),"Н/Д",INDIRECT(CONCATENATE("'2018-03'!E",TEXT(MATCH($C39,'2018-03'!$C$2:$C$100,0)+1,0)))-INDIRECT(CONCATENATE("'2018-02'!E",TEXT(MATCH($C39,'2018-02'!$C$2:$C$100,0)+1,0))))</f>
        <v>2240235133.6399999</v>
      </c>
      <c r="F39" s="17">
        <f ca="1">IF(OR(INDIRECT(CONCATENATE("'2018-03'!F",TEXT(MATCH($C39,'2018-03'!$C$2:$C$100,0)+1,0)))="",INDIRECT(CONCATENATE("'2018-02'!F",TEXT(MATCH($C39,'2018-02'!$C$2:$C$100,0)+1,0)))="",AND(INDIRECT(CONCATENATE("'2018-03'!F",TEXT(MATCH($C39,'2018-03'!$C$2:$C$100,0)+1,0)))="",INDIRECT(CONCATENATE("'2018-02'!F",TEXT(MATCH($C39,'2018-02'!$C$2:$C$100,0)+1,0)))="")),"Н/Д",INDIRECT(CONCATENATE("'2018-03'!F",TEXT(MATCH($C39,'2018-03'!$C$2:$C$100,0)+1,0)))-INDIRECT(CONCATENATE("'2018-02'!F",TEXT(MATCH($C39,'2018-02'!$C$2:$C$100,0)+1,0))))</f>
        <v>1013573051.8499999</v>
      </c>
      <c r="G39" s="17">
        <f ca="1">IF(OR(INDIRECT(CONCATENATE("'2018-03'!G",TEXT(MATCH($C39,'2018-03'!$C$2:$C$100,0)+1,0)))="",INDIRECT(CONCATENATE("'2018-02'!G",TEXT(MATCH($C39,'2018-02'!$C$2:$C$100,0)+1,0)))="",AND(INDIRECT(CONCATENATE("'2018-03'!G",TEXT(MATCH($C39,'2018-03'!$C$2:$C$100,0)+1,0)))="",INDIRECT(CONCATENATE("'2018-02'!G",TEXT(MATCH($C39,'2018-02'!$C$2:$C$100,0)+1,0)))="")),"Н/Д",INDIRECT(CONCATENATE("'2018-03'!G",TEXT(MATCH($C39,'2018-03'!$C$2:$C$100,0)+1,0)))-INDIRECT(CONCATENATE("'2018-02'!G",TEXT(MATCH($C39,'2018-02'!$C$2:$C$100,0)+1,0))))</f>
        <v>87372338.979999989</v>
      </c>
      <c r="H39" s="17">
        <f ca="1">IF(OR(INDIRECT(CONCATENATE("'2018-03'!H",TEXT(MATCH($C39,'2018-03'!$C$2:$C$100,0)+1,0)))="",INDIRECT(CONCATENATE("'2018-02'!H",TEXT(MATCH($C39,'2018-02'!$C$2:$C$100,0)+1,0)))="",AND(INDIRECT(CONCATENATE("'2018-03'!H",TEXT(MATCH($C39,'2018-03'!$C$2:$C$100,0)+1,0)))="",INDIRECT(CONCATENATE("'2018-02'!H",TEXT(MATCH($C39,'2018-02'!$C$2:$C$100,0)+1,0)))="")),"Н/Д",INDIRECT(CONCATENATE("'2018-03'!H",TEXT(MATCH($C39,'2018-03'!$C$2:$C$100,0)+1,0)))-INDIRECT(CONCATENATE("'2018-02'!H",TEXT(MATCH($C39,'2018-02'!$C$2:$C$100,0)+1,0))))</f>
        <v>479071327.92999995</v>
      </c>
      <c r="I39" s="17">
        <f ca="1">IF(OR(INDIRECT(CONCATENATE("'2018-03'!I",TEXT(MATCH($C39,'2018-03'!$C$2:$C$100,0)+1,0)))="",INDIRECT(CONCATENATE("'2018-02'!I",TEXT(MATCH($C39,'2018-02'!$C$2:$C$100,0)+1,0)))="",AND(INDIRECT(CONCATENATE("'2018-03'!I",TEXT(MATCH($C39,'2018-03'!$C$2:$C$100,0)+1,0)))="",INDIRECT(CONCATENATE("'2018-02'!I",TEXT(MATCH($C39,'2018-02'!$C$2:$C$100,0)+1,0)))="")),"Н/Д",INDIRECT(CONCATENATE("'2018-03'!I",TEXT(MATCH($C39,'2018-03'!$C$2:$C$100,0)+1,0)))-INDIRECT(CONCATENATE("'2018-02'!I",TEXT(MATCH($C39,'2018-02'!$C$2:$C$100,0)+1,0))))</f>
        <v>157871865.83000004</v>
      </c>
      <c r="J39" s="17" t="str">
        <f ca="1">IF(OR(INDIRECT(CONCATENATE("'2018-03'!J",TEXT(MATCH($C39,'2018-03'!$C$2:$C$100,0)+1,0)))="",INDIRECT(CONCATENATE("'2018-02'!J",TEXT(MATCH($C39,'2018-02'!$C$2:$C$100,0)+1,0)))="",AND(INDIRECT(CONCATENATE("'2018-03'!J",TEXT(MATCH($C39,'2018-03'!$C$2:$C$100,0)+1,0)))="",INDIRECT(CONCATENATE("'2018-02'!J",TEXT(MATCH($C39,'2018-02'!$C$2:$C$100,0)+1,0)))="")),"Н/Д",INDIRECT(CONCATENATE("'2018-03'!J",TEXT(MATCH($C39,'2018-03'!$C$2:$C$100,0)+1,0)))-INDIRECT(CONCATENATE("'2018-02'!J",TEXT(MATCH($C39,'2018-02'!$C$2:$C$100,0)+1,0))))</f>
        <v>Н/Д</v>
      </c>
      <c r="K39" s="17">
        <f ca="1">IF(OR(INDIRECT(CONCATENATE("'2018-03'!K",TEXT(MATCH($C39,'2018-03'!$C$2:$C$100,0)+1,0)))="",INDIRECT(CONCATENATE("'2018-02'!K",TEXT(MATCH($C39,'2018-02'!$C$2:$C$100,0)+1,0)))="",AND(INDIRECT(CONCATENATE("'2018-03'!K",TEXT(MATCH($C39,'2018-03'!$C$2:$C$100,0)+1,0)))="",INDIRECT(CONCATENATE("'2018-02'!K",TEXT(MATCH($C39,'2018-02'!$C$2:$C$100,0)+1,0)))="")),"Н/Д",INDIRECT(CONCATENATE("'2018-03'!K",TEXT(MATCH($C39,'2018-03'!$C$2:$C$100,0)+1,0)))-INDIRECT(CONCATENATE("'2018-02'!K",TEXT(MATCH($C39,'2018-02'!$C$2:$C$100,0)+1,0))))</f>
        <v>31660539.259999998</v>
      </c>
      <c r="L39" s="17">
        <f ca="1">IF(OR(INDIRECT(CONCATENATE("'2018-03'!L",TEXT(MATCH($C39,'2018-03'!$C$2:$C$100,0)+1,0)))="",INDIRECT(CONCATENATE("'2018-02'!L",TEXT(MATCH($C39,'2018-02'!$C$2:$C$100,0)+1,0)))="",AND(INDIRECT(CONCATENATE("'2018-03'!L",TEXT(MATCH($C39,'2018-03'!$C$2:$C$100,0)+1,0)))="",INDIRECT(CONCATENATE("'2018-02'!L",TEXT(MATCH($C39,'2018-02'!$C$2:$C$100,0)+1,0)))="")),"Н/Д",INDIRECT(CONCATENATE("'2018-03'!L",TEXT(MATCH($C39,'2018-03'!$C$2:$C$100,0)+1,0)))-INDIRECT(CONCATENATE("'2018-02'!L",TEXT(MATCH($C39,'2018-02'!$C$2:$C$100,0)+1,0))))</f>
        <v>126604867.37</v>
      </c>
      <c r="M39" s="17">
        <f ca="1">IF(OR(INDIRECT(CONCATENATE("'2018-03'!M",TEXT(MATCH($C39,'2018-03'!$C$2:$C$100,0)+1,0)))="",INDIRECT(CONCATENATE("'2018-02'!M",TEXT(MATCH($C39,'2018-02'!$C$2:$C$100,0)+1,0)))="",AND(INDIRECT(CONCATENATE("'2018-03'!M",TEXT(MATCH($C39,'2018-03'!$C$2:$C$100,0)+1,0)))="",INDIRECT(CONCATENATE("'2018-02'!M",TEXT(MATCH($C39,'2018-02'!$C$2:$C$100,0)+1,0)))="")),"Н/Д",INDIRECT(CONCATENATE("'2018-03'!M",TEXT(MATCH($C39,'2018-03'!$C$2:$C$100,0)+1,0)))-INDIRECT(CONCATENATE("'2018-02'!M",TEXT(MATCH($C39,'2018-02'!$C$2:$C$100,0)+1,0))))</f>
        <v>439886.08000000007</v>
      </c>
      <c r="N39" s="17">
        <f ca="1">IF(OR(INDIRECT(CONCATENATE("'2018-03'!N",TEXT(MATCH($C39,'2018-03'!$C$2:$C$100,0)+1,0)))="",INDIRECT(CONCATENATE("'2018-02'!N",TEXT(MATCH($C39,'2018-02'!$C$2:$C$100,0)+1,0)))="",AND(INDIRECT(CONCATENATE("'2018-03'!N",TEXT(MATCH($C39,'2018-03'!$C$2:$C$100,0)+1,0)))="",INDIRECT(CONCATENATE("'2018-02'!N",TEXT(MATCH($C39,'2018-02'!$C$2:$C$100,0)+1,0)))="")),"Н/Д",INDIRECT(CONCATENATE("'2018-03'!N",TEXT(MATCH($C39,'2018-03'!$C$2:$C$100,0)+1,0)))-INDIRECT(CONCATENATE("'2018-02'!NE",TEXT(MATCH($C39,'2018-02'!$C$2:$C$100,0)+1,0))))</f>
        <v>19848263.100000001</v>
      </c>
      <c r="O39" s="17">
        <f ca="1">IF(OR(INDIRECT(CONCATENATE("'2018-03'!O",TEXT(MATCH($C39,'2018-03'!$C$2:$C$100,0)+1,0)))="",INDIRECT(CONCATENATE("'2018-02'!O",TEXT(MATCH($C39,'2018-02'!$C$2:$C$100,0)+1,0)))="",AND(INDIRECT(CONCATENATE("'2018-03'!O",TEXT(MATCH($C39,'2018-03'!$C$2:$C$100,0)+1,0)))="",INDIRECT(CONCATENATE("'2018-02'!O",TEXT(MATCH($C39,'2018-02'!$C$2:$C$100,0)+1,0)))="")),"Н/Д",INDIRECT(CONCATENATE("'2018-03'!O",TEXT(MATCH($C39,'2018-03'!$C$2:$C$100,0)+1,0)))-INDIRECT(CONCATENATE("'2018-02'!O",TEXT(MATCH($C39,'2018-02'!$C$2:$C$100,0)+1,0))))</f>
        <v>802.07000000000062</v>
      </c>
      <c r="P39" s="17">
        <f ca="1">IF(OR(INDIRECT(CONCATENATE("'2018-03'!P",TEXT(MATCH($C39,'2018-03'!$C$2:$C$100,0)+1,0)))="",INDIRECT(CONCATENATE("'2018-02'!P",TEXT(MATCH($C39,'2018-02'!$C$2:$C$100,0)+1,0)))="",AND(INDIRECT(CONCATENATE("'2018-03'!P",TEXT(MATCH($C39,'2018-03'!$C$2:$C$100,0)+1,0)))="",INDIRECT(CONCATENATE("'2018-02'!P",TEXT(MATCH($C39,'2018-02'!$C$2:$C$100,0)+1,0)))="")),"Н/Д",INDIRECT(CONCATENATE("'2018-03'!P",TEXT(MATCH($C39,'2018-03'!$C$2:$C$100,0)+1,0)))-INDIRECT(CONCATENATE("'2018-02'!P",TEXT(MATCH($C39,'2018-02'!$C$2:$C$100,0)+1,0))))</f>
        <v>45997143.140000001</v>
      </c>
      <c r="Q39" s="17">
        <f ca="1">IF(OR(INDIRECT(CONCATENATE("'2018-03'!Q",TEXT(MATCH($C39,'2018-03'!$C$2:$C$100,0)+1,0)))="",INDIRECT(CONCATENATE("'2018-02'!Q",TEXT(MATCH($C39,'2018-02'!$C$2:$C$100,0)+1,0)))="",AND(INDIRECT(CONCATENATE("'2018-03'!Q",TEXT(MATCH($C39,'2018-03'!$C$2:$C$100,0)+1,0)))="",INDIRECT(CONCATENATE("'2018-02'!Q",TEXT(MATCH($C39,'2018-02'!$C$2:$C$100,0)+1,0)))="")),"Н/Д",INDIRECT(CONCATENATE("'2018-03'!Q",TEXT(MATCH($C39,'2018-03'!$C$2:$C$100,0)+1,0)))-INDIRECT(CONCATENATE("'2018-02'!Q",TEXT(MATCH($C39,'2018-02'!$C$2:$C$100,0)+1,0))))</f>
        <v>304835.23</v>
      </c>
      <c r="R39" s="17">
        <f ca="1">IF(OR(INDIRECT(CONCATENATE("'2018-03'!R",TEXT(MATCH($C39,'2018-03'!$C$2:$C$100,0)+1,0)))="",INDIRECT(CONCATENATE("'2018-02'!R",TEXT(MATCH($C39,'2018-02'!$C$2:$C$100,0)+1,0)))="",AND(INDIRECT(CONCATENATE("'2018-03'!R",TEXT(MATCH($C39,'2018-03'!$C$2:$C$100,0)+1,0)))="",INDIRECT(CONCATENATE("'2018-02'!R",TEXT(MATCH($C39,'2018-02'!$C$2:$C$100,0)+1,0)))="")),"Н/Д",INDIRECT(CONCATENATE("'2018-03'!R",TEXT(MATCH($C39,'2018-03'!$C$2:$C$100,0)+1,0)))-INDIRECT(CONCATENATE("'2018-02'!R",TEXT(MATCH($C39,'2018-02'!$C$2:$C$100,0)+1,0))))</f>
        <v>13881596.84</v>
      </c>
      <c r="S39" s="17">
        <f ca="1">IF(OR(INDIRECT(CONCATENATE("'2018-03'!S",TEXT(MATCH($C39,'2018-03'!$C$2:$C$100,0)+1,0)))="",INDIRECT(CONCATENATE("'2018-02'!S",TEXT(MATCH($C39,'2018-02'!$C$2:$C$100,0)+1,0)))="",AND(INDIRECT(CONCATENATE("'2018-03'!S",TEXT(MATCH($C39,'2018-03'!$C$2:$C$100,0)+1,0)))="",INDIRECT(CONCATENATE("'2018-02'!S",TEXT(MATCH($C39,'2018-02'!$C$2:$C$100,0)+1,0)))="")),"Н/Д",INDIRECT(CONCATENATE("'2018-03'!S",TEXT(MATCH($C39,'2018-03'!$C$2:$C$100,0)+1,0)))-INDIRECT(CONCATENATE("'2018-02'!S",TEXT(MATCH($C39,'2018-02'!$C$2:$C$100,0)+1,0))))</f>
        <v>23936</v>
      </c>
      <c r="T39" s="17">
        <f ca="1">IF(OR(INDIRECT(CONCATENATE("'2018-03'!T",TEXT(MATCH($C39,'2018-03'!$C$2:$C$100,0)+1,0)))="",INDIRECT(CONCATENATE("'2018-02'!T",TEXT(MATCH($C39,'2018-02'!$C$2:$C$100,0)+1,0)))="",AND(INDIRECT(CONCATENATE("'2018-03'!T",TEXT(MATCH($C39,'2018-03'!$C$2:$C$100,0)+1,0)))="",INDIRECT(CONCATENATE("'2018-02'!T",TEXT(MATCH($C39,'2018-02'!$C$2:$C$100,0)+1,0)))="")),"Н/Д",INDIRECT(CONCATENATE("'2018-03'!T",TEXT(MATCH($C39,'2018-03'!$C$2:$C$100,0)+1,0)))-INDIRECT(CONCATENATE("'2018-02'!T",TEXT(MATCH($C39,'2018-02'!$C$2:$C$100,0)+1,0))))</f>
        <v>34935337.300000004</v>
      </c>
      <c r="U39" s="17">
        <f ca="1">IF(OR(INDIRECT(CONCATENATE("'2018-03'!U",TEXT(MATCH($C39,'2018-03'!$C$2:$C$100,0)+1,0)))="",INDIRECT(CONCATENATE("'2018-02'!U",TEXT(MATCH($C39,'2018-02'!$C$2:$C$100,0)+1,0)))="",AND(INDIRECT(CONCATENATE("'2018-03'!U",TEXT(MATCH($C39,'2018-03'!$C$2:$C$100,0)+1,0)))="",INDIRECT(CONCATENATE("'2018-02'!U",TEXT(MATCH($C39,'2018-02'!$C$2:$C$100,0)+1,0)))="")),"Н/Д",INDIRECT(CONCATENATE("'2018-03'!U",TEXT(MATCH($C39,'2018-03'!$C$2:$C$100,0)+1,0)))-INDIRECT(CONCATENATE("'2018-02'!U",TEXT(MATCH($C39,'2018-02'!$C$2:$C$100,0)+1,0))))</f>
        <v>1881500.3000000007</v>
      </c>
      <c r="V39" s="17">
        <f ca="1">IF(OR(INDIRECT(CONCATENATE("'2018-03'!V",TEXT(MATCH($C39,'2018-03'!$C$2:$C$100,0)+1,0)))="",INDIRECT(CONCATENATE("'2018-02'!V",TEXT(MATCH($C39,'2018-02'!$C$2:$C$100,0)+1,0)))="",AND(INDIRECT(CONCATENATE("'2018-03'!V",TEXT(MATCH($C39,'2018-03'!$C$2:$C$100,0)+1,0)))="",INDIRECT(CONCATENATE("'2018-02'!V",TEXT(MATCH($C39,'2018-02'!$C$2:$C$100,0)+1,0)))="")),"Н/Д",INDIRECT(CONCATENATE("'2018-03'!V",TEXT(MATCH($C39,'2018-03'!$C$2:$C$100,0)+1,0)))-INDIRECT(CONCATENATE("'2018-02'!V",TEXT(MATCH($C39,'2018-02'!$C$2:$C$100,0)+1,0))))</f>
        <v>1226662081.7900002</v>
      </c>
      <c r="W39" s="17">
        <f ca="1">IF(OR(INDIRECT(CONCATENATE("'2018-03'!W",TEXT(MATCH($C39,'2018-03'!$C$2:$C$100,0)+1,0)))="",INDIRECT(CONCATENATE("'2018-02'!W",TEXT(MATCH($C39,'2018-02'!$C$2:$C$100,0)+1,0)))="",AND(INDIRECT(CONCATENATE("'2018-03'!W",TEXT(MATCH($C39,'2018-03'!$C$2:$C$100,0)+1,0)))="",INDIRECT(CONCATENATE("'2018-02'!W",TEXT(MATCH($C39,'2018-02'!$C$2:$C$100,0)+1,0)))="")),"Н/Д",INDIRECT(CONCATENATE("'2018-03'!W",TEXT(MATCH($C39,'2018-03'!$C$2:$C$100,0)+1,0)))-INDIRECT(CONCATENATE("'2018-02'!W",TEXT(MATCH($C39,'2018-02'!$C$2:$C$100,0)+1,0))))</f>
        <v>5471607849.9799995</v>
      </c>
    </row>
    <row r="40" spans="1:23" x14ac:dyDescent="0.25">
      <c r="A40" s="2" t="s">
        <v>61</v>
      </c>
      <c r="B40" s="2" t="s">
        <v>63</v>
      </c>
      <c r="C40" s="15">
        <v>91000000</v>
      </c>
      <c r="D40" s="2" t="s">
        <v>206</v>
      </c>
      <c r="E40" s="17">
        <f ca="1">IF(OR(INDIRECT(CONCATENATE("'2018-03'!E",TEXT(MATCH($C40,'2018-03'!$C$2:$C$100,0)+1,0)))="",INDIRECT(CONCATENATE("'2018-02'!E",TEXT(MATCH($C40,'2018-02'!$C$2:$C$100,0)+1,0)))="",AND(INDIRECT(CONCATENATE("'2018-03'!E",TEXT(MATCH($C40,'2018-03'!$C$2:$C$100,0)+1,0)))="",INDIRECT(CONCATENATE("'2018-02'!E",TEXT(MATCH($C40,'2018-02'!$C$2:$C$100,0)+1,0)))="")),"Н/Д",INDIRECT(CONCATENATE("'2018-03'!E",TEXT(MATCH($C40,'2018-03'!$C$2:$C$100,0)+1,0)))-INDIRECT(CONCATENATE("'2018-02'!E",TEXT(MATCH($C40,'2018-02'!$C$2:$C$100,0)+1,0))))</f>
        <v>1372503598.0900002</v>
      </c>
      <c r="F40" s="17">
        <f ca="1">IF(OR(INDIRECT(CONCATENATE("'2018-03'!F",TEXT(MATCH($C40,'2018-03'!$C$2:$C$100,0)+1,0)))="",INDIRECT(CONCATENATE("'2018-02'!F",TEXT(MATCH($C40,'2018-02'!$C$2:$C$100,0)+1,0)))="",AND(INDIRECT(CONCATENATE("'2018-03'!F",TEXT(MATCH($C40,'2018-03'!$C$2:$C$100,0)+1,0)))="",INDIRECT(CONCATENATE("'2018-02'!F",TEXT(MATCH($C40,'2018-02'!$C$2:$C$100,0)+1,0)))="")),"Н/Д",INDIRECT(CONCATENATE("'2018-03'!F",TEXT(MATCH($C40,'2018-03'!$C$2:$C$100,0)+1,0)))-INDIRECT(CONCATENATE("'2018-02'!F",TEXT(MATCH($C40,'2018-02'!$C$2:$C$100,0)+1,0))))</f>
        <v>462934669.55000001</v>
      </c>
      <c r="G40" s="17">
        <f ca="1">IF(OR(INDIRECT(CONCATENATE("'2018-03'!G",TEXT(MATCH($C40,'2018-03'!$C$2:$C$100,0)+1,0)))="",INDIRECT(CONCATENATE("'2018-02'!G",TEXT(MATCH($C40,'2018-02'!$C$2:$C$100,0)+1,0)))="",AND(INDIRECT(CONCATENATE("'2018-03'!G",TEXT(MATCH($C40,'2018-03'!$C$2:$C$100,0)+1,0)))="",INDIRECT(CONCATENATE("'2018-02'!G",TEXT(MATCH($C40,'2018-02'!$C$2:$C$100,0)+1,0)))="")),"Н/Д",INDIRECT(CONCATENATE("'2018-03'!G",TEXT(MATCH($C40,'2018-03'!$C$2:$C$100,0)+1,0)))-INDIRECT(CONCATENATE("'2018-02'!G",TEXT(MATCH($C40,'2018-02'!$C$2:$C$100,0)+1,0))))</f>
        <v>26763982.510000005</v>
      </c>
      <c r="H40" s="17">
        <f ca="1">IF(OR(INDIRECT(CONCATENATE("'2018-03'!H",TEXT(MATCH($C40,'2018-03'!$C$2:$C$100,0)+1,0)))="",INDIRECT(CONCATENATE("'2018-02'!H",TEXT(MATCH($C40,'2018-02'!$C$2:$C$100,0)+1,0)))="",AND(INDIRECT(CONCATENATE("'2018-03'!H",TEXT(MATCH($C40,'2018-03'!$C$2:$C$100,0)+1,0)))="",INDIRECT(CONCATENATE("'2018-02'!H",TEXT(MATCH($C40,'2018-02'!$C$2:$C$100,0)+1,0)))="")),"Н/Д",INDIRECT(CONCATENATE("'2018-03'!H",TEXT(MATCH($C40,'2018-03'!$C$2:$C$100,0)+1,0)))-INDIRECT(CONCATENATE("'2018-02'!H",TEXT(MATCH($C40,'2018-02'!$C$2:$C$100,0)+1,0))))</f>
        <v>285205506.55000001</v>
      </c>
      <c r="I40" s="17">
        <f ca="1">IF(OR(INDIRECT(CONCATENATE("'2018-03'!I",TEXT(MATCH($C40,'2018-03'!$C$2:$C$100,0)+1,0)))="",INDIRECT(CONCATENATE("'2018-02'!I",TEXT(MATCH($C40,'2018-02'!$C$2:$C$100,0)+1,0)))="",AND(INDIRECT(CONCATENATE("'2018-03'!I",TEXT(MATCH($C40,'2018-03'!$C$2:$C$100,0)+1,0)))="",INDIRECT(CONCATENATE("'2018-02'!I",TEXT(MATCH($C40,'2018-02'!$C$2:$C$100,0)+1,0)))="")),"Н/Д",INDIRECT(CONCATENATE("'2018-03'!I",TEXT(MATCH($C40,'2018-03'!$C$2:$C$100,0)+1,0)))-INDIRECT(CONCATENATE("'2018-02'!I",TEXT(MATCH($C40,'2018-02'!$C$2:$C$100,0)+1,0))))</f>
        <v>32229118.039999992</v>
      </c>
      <c r="J40" s="17" t="str">
        <f ca="1">IF(OR(INDIRECT(CONCATENATE("'2018-03'!J",TEXT(MATCH($C40,'2018-03'!$C$2:$C$100,0)+1,0)))="",INDIRECT(CONCATENATE("'2018-02'!J",TEXT(MATCH($C40,'2018-02'!$C$2:$C$100,0)+1,0)))="",AND(INDIRECT(CONCATENATE("'2018-03'!J",TEXT(MATCH($C40,'2018-03'!$C$2:$C$100,0)+1,0)))="",INDIRECT(CONCATENATE("'2018-02'!J",TEXT(MATCH($C40,'2018-02'!$C$2:$C$100,0)+1,0)))="")),"Н/Д",INDIRECT(CONCATENATE("'2018-03'!J",TEXT(MATCH($C40,'2018-03'!$C$2:$C$100,0)+1,0)))-INDIRECT(CONCATENATE("'2018-02'!J",TEXT(MATCH($C40,'2018-02'!$C$2:$C$100,0)+1,0))))</f>
        <v>Н/Д</v>
      </c>
      <c r="K40" s="17">
        <f ca="1">IF(OR(INDIRECT(CONCATENATE("'2018-03'!K",TEXT(MATCH($C40,'2018-03'!$C$2:$C$100,0)+1,0)))="",INDIRECT(CONCATENATE("'2018-02'!K",TEXT(MATCH($C40,'2018-02'!$C$2:$C$100,0)+1,0)))="",AND(INDIRECT(CONCATENATE("'2018-03'!K",TEXT(MATCH($C40,'2018-03'!$C$2:$C$100,0)+1,0)))="",INDIRECT(CONCATENATE("'2018-02'!K",TEXT(MATCH($C40,'2018-02'!$C$2:$C$100,0)+1,0)))="")),"Н/Д",INDIRECT(CONCATENATE("'2018-03'!K",TEXT(MATCH($C40,'2018-03'!$C$2:$C$100,0)+1,0)))-INDIRECT(CONCATENATE("'2018-02'!K",TEXT(MATCH($C40,'2018-02'!$C$2:$C$100,0)+1,0))))</f>
        <v>21262352.66</v>
      </c>
      <c r="L40" s="17">
        <f ca="1">IF(OR(INDIRECT(CONCATENATE("'2018-03'!L",TEXT(MATCH($C40,'2018-03'!$C$2:$C$100,0)+1,0)))="",INDIRECT(CONCATENATE("'2018-02'!L",TEXT(MATCH($C40,'2018-02'!$C$2:$C$100,0)+1,0)))="",AND(INDIRECT(CONCATENATE("'2018-03'!L",TEXT(MATCH($C40,'2018-03'!$C$2:$C$100,0)+1,0)))="",INDIRECT(CONCATENATE("'2018-02'!L",TEXT(MATCH($C40,'2018-02'!$C$2:$C$100,0)+1,0)))="")),"Н/Д",INDIRECT(CONCATENATE("'2018-03'!L",TEXT(MATCH($C40,'2018-03'!$C$2:$C$100,0)+1,0)))-INDIRECT(CONCATENATE("'2018-02'!L",TEXT(MATCH($C40,'2018-02'!$C$2:$C$100,0)+1,0))))</f>
        <v>53778402.149999999</v>
      </c>
      <c r="M40" s="17">
        <f ca="1">IF(OR(INDIRECT(CONCATENATE("'2018-03'!M",TEXT(MATCH($C40,'2018-03'!$C$2:$C$100,0)+1,0)))="",INDIRECT(CONCATENATE("'2018-02'!M",TEXT(MATCH($C40,'2018-02'!$C$2:$C$100,0)+1,0)))="",AND(INDIRECT(CONCATENATE("'2018-03'!M",TEXT(MATCH($C40,'2018-03'!$C$2:$C$100,0)+1,0)))="",INDIRECT(CONCATENATE("'2018-02'!M",TEXT(MATCH($C40,'2018-02'!$C$2:$C$100,0)+1,0)))="")),"Н/Д",INDIRECT(CONCATENATE("'2018-03'!M",TEXT(MATCH($C40,'2018-03'!$C$2:$C$100,0)+1,0)))-INDIRECT(CONCATENATE("'2018-02'!M",TEXT(MATCH($C40,'2018-02'!$C$2:$C$100,0)+1,0))))</f>
        <v>3153711.46</v>
      </c>
      <c r="N40" s="17">
        <f ca="1">IF(OR(INDIRECT(CONCATENATE("'2018-03'!N",TEXT(MATCH($C40,'2018-03'!$C$2:$C$100,0)+1,0)))="",INDIRECT(CONCATENATE("'2018-02'!N",TEXT(MATCH($C40,'2018-02'!$C$2:$C$100,0)+1,0)))="",AND(INDIRECT(CONCATENATE("'2018-03'!N",TEXT(MATCH($C40,'2018-03'!$C$2:$C$100,0)+1,0)))="",INDIRECT(CONCATENATE("'2018-02'!N",TEXT(MATCH($C40,'2018-02'!$C$2:$C$100,0)+1,0)))="")),"Н/Д",INDIRECT(CONCATENATE("'2018-03'!N",TEXT(MATCH($C40,'2018-03'!$C$2:$C$100,0)+1,0)))-INDIRECT(CONCATENATE("'2018-02'!NE",TEXT(MATCH($C40,'2018-02'!$C$2:$C$100,0)+1,0))))</f>
        <v>15184882.060000001</v>
      </c>
      <c r="O40" s="17" t="str">
        <f ca="1">IF(OR(INDIRECT(CONCATENATE("'2018-03'!O",TEXT(MATCH($C40,'2018-03'!$C$2:$C$100,0)+1,0)))="",INDIRECT(CONCATENATE("'2018-02'!O",TEXT(MATCH($C40,'2018-02'!$C$2:$C$100,0)+1,0)))="",AND(INDIRECT(CONCATENATE("'2018-03'!O",TEXT(MATCH($C40,'2018-03'!$C$2:$C$100,0)+1,0)))="",INDIRECT(CONCATENATE("'2018-02'!O",TEXT(MATCH($C40,'2018-02'!$C$2:$C$100,0)+1,0)))="")),"Н/Д",INDIRECT(CONCATENATE("'2018-03'!O",TEXT(MATCH($C40,'2018-03'!$C$2:$C$100,0)+1,0)))-INDIRECT(CONCATENATE("'2018-02'!O",TEXT(MATCH($C40,'2018-02'!$C$2:$C$100,0)+1,0))))</f>
        <v>Н/Д</v>
      </c>
      <c r="P40" s="17">
        <f ca="1">IF(OR(INDIRECT(CONCATENATE("'2018-03'!P",TEXT(MATCH($C40,'2018-03'!$C$2:$C$100,0)+1,0)))="",INDIRECT(CONCATENATE("'2018-02'!P",TEXT(MATCH($C40,'2018-02'!$C$2:$C$100,0)+1,0)))="",AND(INDIRECT(CONCATENATE("'2018-03'!P",TEXT(MATCH($C40,'2018-03'!$C$2:$C$100,0)+1,0)))="",INDIRECT(CONCATENATE("'2018-02'!P",TEXT(MATCH($C40,'2018-02'!$C$2:$C$100,0)+1,0)))="")),"Н/Д",INDIRECT(CONCATENATE("'2018-03'!P",TEXT(MATCH($C40,'2018-03'!$C$2:$C$100,0)+1,0)))-INDIRECT(CONCATENATE("'2018-02'!P",TEXT(MATCH($C40,'2018-02'!$C$2:$C$100,0)+1,0))))</f>
        <v>4802049.92</v>
      </c>
      <c r="Q40" s="17">
        <f ca="1">IF(OR(INDIRECT(CONCATENATE("'2018-03'!Q",TEXT(MATCH($C40,'2018-03'!$C$2:$C$100,0)+1,0)))="",INDIRECT(CONCATENATE("'2018-02'!Q",TEXT(MATCH($C40,'2018-02'!$C$2:$C$100,0)+1,0)))="",AND(INDIRECT(CONCATENATE("'2018-03'!Q",TEXT(MATCH($C40,'2018-03'!$C$2:$C$100,0)+1,0)))="",INDIRECT(CONCATENATE("'2018-02'!Q",TEXT(MATCH($C40,'2018-02'!$C$2:$C$100,0)+1,0)))="")),"Н/Д",INDIRECT(CONCATENATE("'2018-03'!Q",TEXT(MATCH($C40,'2018-03'!$C$2:$C$100,0)+1,0)))-INDIRECT(CONCATENATE("'2018-02'!Q",TEXT(MATCH($C40,'2018-02'!$C$2:$C$100,0)+1,0))))</f>
        <v>574038.49</v>
      </c>
      <c r="R40" s="17">
        <f ca="1">IF(OR(INDIRECT(CONCATENATE("'2018-03'!R",TEXT(MATCH($C40,'2018-03'!$C$2:$C$100,0)+1,0)))="",INDIRECT(CONCATENATE("'2018-02'!R",TEXT(MATCH($C40,'2018-02'!$C$2:$C$100,0)+1,0)))="",AND(INDIRECT(CONCATENATE("'2018-03'!R",TEXT(MATCH($C40,'2018-03'!$C$2:$C$100,0)+1,0)))="",INDIRECT(CONCATENATE("'2018-02'!R",TEXT(MATCH($C40,'2018-02'!$C$2:$C$100,0)+1,0)))="")),"Н/Д",INDIRECT(CONCATENATE("'2018-03'!R",TEXT(MATCH($C40,'2018-03'!$C$2:$C$100,0)+1,0)))-INDIRECT(CONCATENATE("'2018-02'!R",TEXT(MATCH($C40,'2018-02'!$C$2:$C$100,0)+1,0))))</f>
        <v>1997337.4299999997</v>
      </c>
      <c r="S40" s="17">
        <f ca="1">IF(OR(INDIRECT(CONCATENATE("'2018-03'!S",TEXT(MATCH($C40,'2018-03'!$C$2:$C$100,0)+1,0)))="",INDIRECT(CONCATENATE("'2018-02'!S",TEXT(MATCH($C40,'2018-02'!$C$2:$C$100,0)+1,0)))="",AND(INDIRECT(CONCATENATE("'2018-03'!S",TEXT(MATCH($C40,'2018-03'!$C$2:$C$100,0)+1,0)))="",INDIRECT(CONCATENATE("'2018-02'!S",TEXT(MATCH($C40,'2018-02'!$C$2:$C$100,0)+1,0)))="")),"Н/Д",INDIRECT(CONCATENATE("'2018-03'!S",TEXT(MATCH($C40,'2018-03'!$C$2:$C$100,0)+1,0)))-INDIRECT(CONCATENATE("'2018-02'!S",TEXT(MATCH($C40,'2018-02'!$C$2:$C$100,0)+1,0))))</f>
        <v>250561.72999999998</v>
      </c>
      <c r="T40" s="17">
        <f ca="1">IF(OR(INDIRECT(CONCATENATE("'2018-03'!T",TEXT(MATCH($C40,'2018-03'!$C$2:$C$100,0)+1,0)))="",INDIRECT(CONCATENATE("'2018-02'!T",TEXT(MATCH($C40,'2018-02'!$C$2:$C$100,0)+1,0)))="",AND(INDIRECT(CONCATENATE("'2018-03'!T",TEXT(MATCH($C40,'2018-03'!$C$2:$C$100,0)+1,0)))="",INDIRECT(CONCATENATE("'2018-02'!T",TEXT(MATCH($C40,'2018-02'!$C$2:$C$100,0)+1,0)))="")),"Н/Д",INDIRECT(CONCATENATE("'2018-03'!T",TEXT(MATCH($C40,'2018-03'!$C$2:$C$100,0)+1,0)))-INDIRECT(CONCATENATE("'2018-02'!T",TEXT(MATCH($C40,'2018-02'!$C$2:$C$100,0)+1,0))))</f>
        <v>16247209.83</v>
      </c>
      <c r="U40" s="17">
        <f ca="1">IF(OR(INDIRECT(CONCATENATE("'2018-03'!U",TEXT(MATCH($C40,'2018-03'!$C$2:$C$100,0)+1,0)))="",INDIRECT(CONCATENATE("'2018-02'!U",TEXT(MATCH($C40,'2018-02'!$C$2:$C$100,0)+1,0)))="",AND(INDIRECT(CONCATENATE("'2018-03'!U",TEXT(MATCH($C40,'2018-03'!$C$2:$C$100,0)+1,0)))="",INDIRECT(CONCATENATE("'2018-02'!U",TEXT(MATCH($C40,'2018-02'!$C$2:$C$100,0)+1,0)))="")),"Н/Д",INDIRECT(CONCATENATE("'2018-03'!U",TEXT(MATCH($C40,'2018-03'!$C$2:$C$100,0)+1,0)))-INDIRECT(CONCATENATE("'2018-02'!U",TEXT(MATCH($C40,'2018-02'!$C$2:$C$100,0)+1,0))))</f>
        <v>1069434.3599999999</v>
      </c>
      <c r="V40" s="17">
        <f ca="1">IF(OR(INDIRECT(CONCATENATE("'2018-03'!V",TEXT(MATCH($C40,'2018-03'!$C$2:$C$100,0)+1,0)))="",INDIRECT(CONCATENATE("'2018-02'!V",TEXT(MATCH($C40,'2018-02'!$C$2:$C$100,0)+1,0)))="",AND(INDIRECT(CONCATENATE("'2018-03'!V",TEXT(MATCH($C40,'2018-03'!$C$2:$C$100,0)+1,0)))="",INDIRECT(CONCATENATE("'2018-02'!V",TEXT(MATCH($C40,'2018-02'!$C$2:$C$100,0)+1,0)))="")),"Н/Д",INDIRECT(CONCATENATE("'2018-03'!V",TEXT(MATCH($C40,'2018-03'!$C$2:$C$100,0)+1,0)))-INDIRECT(CONCATENATE("'2018-02'!V",TEXT(MATCH($C40,'2018-02'!$C$2:$C$100,0)+1,0))))</f>
        <v>909568928.54000008</v>
      </c>
      <c r="W40" s="17">
        <f ca="1">IF(OR(INDIRECT(CONCATENATE("'2018-03'!W",TEXT(MATCH($C40,'2018-03'!$C$2:$C$100,0)+1,0)))="",INDIRECT(CONCATENATE("'2018-02'!W",TEXT(MATCH($C40,'2018-02'!$C$2:$C$100,0)+1,0)))="",AND(INDIRECT(CONCATENATE("'2018-03'!W",TEXT(MATCH($C40,'2018-03'!$C$2:$C$100,0)+1,0)))="",INDIRECT(CONCATENATE("'2018-02'!W",TEXT(MATCH($C40,'2018-02'!$C$2:$C$100,0)+1,0)))="")),"Н/Д",INDIRECT(CONCATENATE("'2018-03'!W",TEXT(MATCH($C40,'2018-03'!$C$2:$C$100,0)+1,0)))-INDIRECT(CONCATENATE("'2018-02'!W",TEXT(MATCH($C40,'2018-02'!$C$2:$C$100,0)+1,0))))</f>
        <v>3199836851.4199996</v>
      </c>
    </row>
    <row r="41" spans="1:23" x14ac:dyDescent="0.25">
      <c r="A41" s="2" t="s">
        <v>61</v>
      </c>
      <c r="B41" s="2" t="s">
        <v>64</v>
      </c>
      <c r="C41" s="15">
        <v>82000000</v>
      </c>
      <c r="D41" s="2" t="s">
        <v>206</v>
      </c>
      <c r="E41" s="17">
        <f ca="1">IF(OR(INDIRECT(CONCATENATE("'2018-03'!E",TEXT(MATCH($C41,'2018-03'!$C$2:$C$100,0)+1,0)))="",INDIRECT(CONCATENATE("'2018-02'!E",TEXT(MATCH($C41,'2018-02'!$C$2:$C$100,0)+1,0)))="",AND(INDIRECT(CONCATENATE("'2018-03'!E",TEXT(MATCH($C41,'2018-03'!$C$2:$C$100,0)+1,0)))="",INDIRECT(CONCATENATE("'2018-02'!E",TEXT(MATCH($C41,'2018-02'!$C$2:$C$100,0)+1,0)))="")),"Н/Д",INDIRECT(CONCATENATE("'2018-03'!E",TEXT(MATCH($C41,'2018-03'!$C$2:$C$100,0)+1,0)))-INDIRECT(CONCATENATE("'2018-02'!E",TEXT(MATCH($C41,'2018-02'!$C$2:$C$100,0)+1,0))))</f>
        <v>7709314376.6499987</v>
      </c>
      <c r="F41" s="17">
        <f ca="1">IF(OR(INDIRECT(CONCATENATE("'2018-03'!F",TEXT(MATCH($C41,'2018-03'!$C$2:$C$100,0)+1,0)))="",INDIRECT(CONCATENATE("'2018-02'!F",TEXT(MATCH($C41,'2018-02'!$C$2:$C$100,0)+1,0)))="",AND(INDIRECT(CONCATENATE("'2018-03'!F",TEXT(MATCH($C41,'2018-03'!$C$2:$C$100,0)+1,0)))="",INDIRECT(CONCATENATE("'2018-02'!F",TEXT(MATCH($C41,'2018-02'!$C$2:$C$100,0)+1,0)))="")),"Н/Д",INDIRECT(CONCATENATE("'2018-03'!F",TEXT(MATCH($C41,'2018-03'!$C$2:$C$100,0)+1,0)))-INDIRECT(CONCATENATE("'2018-02'!F",TEXT(MATCH($C41,'2018-02'!$C$2:$C$100,0)+1,0))))</f>
        <v>1936528009.6400001</v>
      </c>
      <c r="G41" s="17">
        <f ca="1">IF(OR(INDIRECT(CONCATENATE("'2018-03'!G",TEXT(MATCH($C41,'2018-03'!$C$2:$C$100,0)+1,0)))="",INDIRECT(CONCATENATE("'2018-02'!G",TEXT(MATCH($C41,'2018-02'!$C$2:$C$100,0)+1,0)))="",AND(INDIRECT(CONCATENATE("'2018-03'!G",TEXT(MATCH($C41,'2018-03'!$C$2:$C$100,0)+1,0)))="",INDIRECT(CONCATENATE("'2018-02'!G",TEXT(MATCH($C41,'2018-02'!$C$2:$C$100,0)+1,0)))="")),"Н/Д",INDIRECT(CONCATENATE("'2018-03'!G",TEXT(MATCH($C41,'2018-03'!$C$2:$C$100,0)+1,0)))-INDIRECT(CONCATENATE("'2018-02'!G",TEXT(MATCH($C41,'2018-02'!$C$2:$C$100,0)+1,0))))</f>
        <v>117831478.04999998</v>
      </c>
      <c r="H41" s="17">
        <f ca="1">IF(OR(INDIRECT(CONCATENATE("'2018-03'!H",TEXT(MATCH($C41,'2018-03'!$C$2:$C$100,0)+1,0)))="",INDIRECT(CONCATENATE("'2018-02'!H",TEXT(MATCH($C41,'2018-02'!$C$2:$C$100,0)+1,0)))="",AND(INDIRECT(CONCATENATE("'2018-03'!H",TEXT(MATCH($C41,'2018-03'!$C$2:$C$100,0)+1,0)))="",INDIRECT(CONCATENATE("'2018-02'!H",TEXT(MATCH($C41,'2018-02'!$C$2:$C$100,0)+1,0)))="")),"Н/Д",INDIRECT(CONCATENATE("'2018-03'!H",TEXT(MATCH($C41,'2018-03'!$C$2:$C$100,0)+1,0)))-INDIRECT(CONCATENATE("'2018-02'!H",TEXT(MATCH($C41,'2018-02'!$C$2:$C$100,0)+1,0))))</f>
        <v>1062698388.01</v>
      </c>
      <c r="I41" s="17">
        <f ca="1">IF(OR(INDIRECT(CONCATENATE("'2018-03'!I",TEXT(MATCH($C41,'2018-03'!$C$2:$C$100,0)+1,0)))="",INDIRECT(CONCATENATE("'2018-02'!I",TEXT(MATCH($C41,'2018-02'!$C$2:$C$100,0)+1,0)))="",AND(INDIRECT(CONCATENATE("'2018-03'!I",TEXT(MATCH($C41,'2018-03'!$C$2:$C$100,0)+1,0)))="",INDIRECT(CONCATENATE("'2018-02'!I",TEXT(MATCH($C41,'2018-02'!$C$2:$C$100,0)+1,0)))="")),"Н/Д",INDIRECT(CONCATENATE("'2018-03'!I",TEXT(MATCH($C41,'2018-03'!$C$2:$C$100,0)+1,0)))-INDIRECT(CONCATENATE("'2018-02'!I",TEXT(MATCH($C41,'2018-02'!$C$2:$C$100,0)+1,0))))</f>
        <v>285102011.33000004</v>
      </c>
      <c r="J41" s="17" t="str">
        <f ca="1">IF(OR(INDIRECT(CONCATENATE("'2018-03'!J",TEXT(MATCH($C41,'2018-03'!$C$2:$C$100,0)+1,0)))="",INDIRECT(CONCATENATE("'2018-02'!J",TEXT(MATCH($C41,'2018-02'!$C$2:$C$100,0)+1,0)))="",AND(INDIRECT(CONCATENATE("'2018-03'!J",TEXT(MATCH($C41,'2018-03'!$C$2:$C$100,0)+1,0)))="",INDIRECT(CONCATENATE("'2018-02'!J",TEXT(MATCH($C41,'2018-02'!$C$2:$C$100,0)+1,0)))="")),"Н/Д",INDIRECT(CONCATENATE("'2018-03'!J",TEXT(MATCH($C41,'2018-03'!$C$2:$C$100,0)+1,0)))-INDIRECT(CONCATENATE("'2018-02'!J",TEXT(MATCH($C41,'2018-02'!$C$2:$C$100,0)+1,0))))</f>
        <v>Н/Д</v>
      </c>
      <c r="K41" s="17">
        <f ca="1">IF(OR(INDIRECT(CONCATENATE("'2018-03'!K",TEXT(MATCH($C41,'2018-03'!$C$2:$C$100,0)+1,0)))="",INDIRECT(CONCATENATE("'2018-02'!K",TEXT(MATCH($C41,'2018-02'!$C$2:$C$100,0)+1,0)))="",AND(INDIRECT(CONCATENATE("'2018-03'!K",TEXT(MATCH($C41,'2018-03'!$C$2:$C$100,0)+1,0)))="",INDIRECT(CONCATENATE("'2018-02'!K",TEXT(MATCH($C41,'2018-02'!$C$2:$C$100,0)+1,0)))="")),"Н/Д",INDIRECT(CONCATENATE("'2018-03'!K",TEXT(MATCH($C41,'2018-03'!$C$2:$C$100,0)+1,0)))-INDIRECT(CONCATENATE("'2018-02'!K",TEXT(MATCH($C41,'2018-02'!$C$2:$C$100,0)+1,0))))</f>
        <v>72622951.610000014</v>
      </c>
      <c r="L41" s="17">
        <f ca="1">IF(OR(INDIRECT(CONCATENATE("'2018-03'!L",TEXT(MATCH($C41,'2018-03'!$C$2:$C$100,0)+1,0)))="",INDIRECT(CONCATENATE("'2018-02'!L",TEXT(MATCH($C41,'2018-02'!$C$2:$C$100,0)+1,0)))="",AND(INDIRECT(CONCATENATE("'2018-03'!L",TEXT(MATCH($C41,'2018-03'!$C$2:$C$100,0)+1,0)))="",INDIRECT(CONCATENATE("'2018-02'!L",TEXT(MATCH($C41,'2018-02'!$C$2:$C$100,0)+1,0)))="")),"Н/Д",INDIRECT(CONCATENATE("'2018-03'!L",TEXT(MATCH($C41,'2018-03'!$C$2:$C$100,0)+1,0)))-INDIRECT(CONCATENATE("'2018-02'!L",TEXT(MATCH($C41,'2018-02'!$C$2:$C$100,0)+1,0))))</f>
        <v>228929930.59999999</v>
      </c>
      <c r="M41" s="17">
        <f ca="1">IF(OR(INDIRECT(CONCATENATE("'2018-03'!M",TEXT(MATCH($C41,'2018-03'!$C$2:$C$100,0)+1,0)))="",INDIRECT(CONCATENATE("'2018-02'!M",TEXT(MATCH($C41,'2018-02'!$C$2:$C$100,0)+1,0)))="",AND(INDIRECT(CONCATENATE("'2018-03'!M",TEXT(MATCH($C41,'2018-03'!$C$2:$C$100,0)+1,0)))="",INDIRECT(CONCATENATE("'2018-02'!M",TEXT(MATCH($C41,'2018-02'!$C$2:$C$100,0)+1,0)))="")),"Н/Д",INDIRECT(CONCATENATE("'2018-03'!M",TEXT(MATCH($C41,'2018-03'!$C$2:$C$100,0)+1,0)))-INDIRECT(CONCATENATE("'2018-02'!M",TEXT(MATCH($C41,'2018-02'!$C$2:$C$100,0)+1,0))))</f>
        <v>820653</v>
      </c>
      <c r="N41" s="17">
        <f ca="1">IF(OR(INDIRECT(CONCATENATE("'2018-03'!N",TEXT(MATCH($C41,'2018-03'!$C$2:$C$100,0)+1,0)))="",INDIRECT(CONCATENATE("'2018-02'!N",TEXT(MATCH($C41,'2018-02'!$C$2:$C$100,0)+1,0)))="",AND(INDIRECT(CONCATENATE("'2018-03'!N",TEXT(MATCH($C41,'2018-03'!$C$2:$C$100,0)+1,0)))="",INDIRECT(CONCATENATE("'2018-02'!N",TEXT(MATCH($C41,'2018-02'!$C$2:$C$100,0)+1,0)))="")),"Н/Д",INDIRECT(CONCATENATE("'2018-03'!N",TEXT(MATCH($C41,'2018-03'!$C$2:$C$100,0)+1,0)))-INDIRECT(CONCATENATE("'2018-02'!NE",TEXT(MATCH($C41,'2018-02'!$C$2:$C$100,0)+1,0))))</f>
        <v>22403927.170000002</v>
      </c>
      <c r="O41" s="17">
        <f ca="1">IF(OR(INDIRECT(CONCATENATE("'2018-03'!O",TEXT(MATCH($C41,'2018-03'!$C$2:$C$100,0)+1,0)))="",INDIRECT(CONCATENATE("'2018-02'!O",TEXT(MATCH($C41,'2018-02'!$C$2:$C$100,0)+1,0)))="",AND(INDIRECT(CONCATENATE("'2018-03'!O",TEXT(MATCH($C41,'2018-03'!$C$2:$C$100,0)+1,0)))="",INDIRECT(CONCATENATE("'2018-02'!O",TEXT(MATCH($C41,'2018-02'!$C$2:$C$100,0)+1,0)))="")),"Н/Д",INDIRECT(CONCATENATE("'2018-03'!O",TEXT(MATCH($C41,'2018-03'!$C$2:$C$100,0)+1,0)))-INDIRECT(CONCATENATE("'2018-02'!O",TEXT(MATCH($C41,'2018-02'!$C$2:$C$100,0)+1,0))))</f>
        <v>366434.48</v>
      </c>
      <c r="P41" s="17">
        <f ca="1">IF(OR(INDIRECT(CONCATENATE("'2018-03'!P",TEXT(MATCH($C41,'2018-03'!$C$2:$C$100,0)+1,0)))="",INDIRECT(CONCATENATE("'2018-02'!P",TEXT(MATCH($C41,'2018-02'!$C$2:$C$100,0)+1,0)))="",AND(INDIRECT(CONCATENATE("'2018-03'!P",TEXT(MATCH($C41,'2018-03'!$C$2:$C$100,0)+1,0)))="",INDIRECT(CONCATENATE("'2018-02'!P",TEXT(MATCH($C41,'2018-02'!$C$2:$C$100,0)+1,0)))="")),"Н/Д",INDIRECT(CONCATENATE("'2018-03'!P",TEXT(MATCH($C41,'2018-03'!$C$2:$C$100,0)+1,0)))-INDIRECT(CONCATENATE("'2018-02'!P",TEXT(MATCH($C41,'2018-02'!$C$2:$C$100,0)+1,0))))</f>
        <v>22664362.130000003</v>
      </c>
      <c r="Q41" s="17">
        <f ca="1">IF(OR(INDIRECT(CONCATENATE("'2018-03'!Q",TEXT(MATCH($C41,'2018-03'!$C$2:$C$100,0)+1,0)))="",INDIRECT(CONCATENATE("'2018-02'!Q",TEXT(MATCH($C41,'2018-02'!$C$2:$C$100,0)+1,0)))="",AND(INDIRECT(CONCATENATE("'2018-03'!Q",TEXT(MATCH($C41,'2018-03'!$C$2:$C$100,0)+1,0)))="",INDIRECT(CONCATENATE("'2018-02'!Q",TEXT(MATCH($C41,'2018-02'!$C$2:$C$100,0)+1,0)))="")),"Н/Д",INDIRECT(CONCATENATE("'2018-03'!Q",TEXT(MATCH($C41,'2018-03'!$C$2:$C$100,0)+1,0)))-INDIRECT(CONCATENATE("'2018-02'!Q",TEXT(MATCH($C41,'2018-02'!$C$2:$C$100,0)+1,0))))</f>
        <v>1416274.73</v>
      </c>
      <c r="R41" s="17">
        <f ca="1">IF(OR(INDIRECT(CONCATENATE("'2018-03'!R",TEXT(MATCH($C41,'2018-03'!$C$2:$C$100,0)+1,0)))="",INDIRECT(CONCATENATE("'2018-02'!R",TEXT(MATCH($C41,'2018-02'!$C$2:$C$100,0)+1,0)))="",AND(INDIRECT(CONCATENATE("'2018-03'!R",TEXT(MATCH($C41,'2018-03'!$C$2:$C$100,0)+1,0)))="",INDIRECT(CONCATENATE("'2018-02'!R",TEXT(MATCH($C41,'2018-02'!$C$2:$C$100,0)+1,0)))="")),"Н/Д",INDIRECT(CONCATENATE("'2018-03'!R",TEXT(MATCH($C41,'2018-03'!$C$2:$C$100,0)+1,0)))-INDIRECT(CONCATENATE("'2018-02'!R",TEXT(MATCH($C41,'2018-02'!$C$2:$C$100,0)+1,0))))</f>
        <v>6654967.1999999993</v>
      </c>
      <c r="S41" s="17">
        <f ca="1">IF(OR(INDIRECT(CONCATENATE("'2018-03'!S",TEXT(MATCH($C41,'2018-03'!$C$2:$C$100,0)+1,0)))="",INDIRECT(CONCATENATE("'2018-02'!S",TEXT(MATCH($C41,'2018-02'!$C$2:$C$100,0)+1,0)))="",AND(INDIRECT(CONCATENATE("'2018-03'!S",TEXT(MATCH($C41,'2018-03'!$C$2:$C$100,0)+1,0)))="",INDIRECT(CONCATENATE("'2018-02'!S",TEXT(MATCH($C41,'2018-02'!$C$2:$C$100,0)+1,0)))="")),"Н/Д",INDIRECT(CONCATENATE("'2018-03'!S",TEXT(MATCH($C41,'2018-03'!$C$2:$C$100,0)+1,0)))-INDIRECT(CONCATENATE("'2018-02'!S",TEXT(MATCH($C41,'2018-02'!$C$2:$C$100,0)+1,0))))</f>
        <v>2324</v>
      </c>
      <c r="T41" s="17">
        <f ca="1">IF(OR(INDIRECT(CONCATENATE("'2018-03'!T",TEXT(MATCH($C41,'2018-03'!$C$2:$C$100,0)+1,0)))="",INDIRECT(CONCATENATE("'2018-02'!T",TEXT(MATCH($C41,'2018-02'!$C$2:$C$100,0)+1,0)))="",AND(INDIRECT(CONCATENATE("'2018-03'!T",TEXT(MATCH($C41,'2018-03'!$C$2:$C$100,0)+1,0)))="",INDIRECT(CONCATENATE("'2018-02'!T",TEXT(MATCH($C41,'2018-02'!$C$2:$C$100,0)+1,0)))="")),"Н/Д",INDIRECT(CONCATENATE("'2018-03'!T",TEXT(MATCH($C41,'2018-03'!$C$2:$C$100,0)+1,0)))-INDIRECT(CONCATENATE("'2018-02'!T",TEXT(MATCH($C41,'2018-02'!$C$2:$C$100,0)+1,0))))</f>
        <v>53787576.659999996</v>
      </c>
      <c r="U41" s="17">
        <f ca="1">IF(OR(INDIRECT(CONCATENATE("'2018-03'!U",TEXT(MATCH($C41,'2018-03'!$C$2:$C$100,0)+1,0)))="",INDIRECT(CONCATENATE("'2018-02'!U",TEXT(MATCH($C41,'2018-02'!$C$2:$C$100,0)+1,0)))="",AND(INDIRECT(CONCATENATE("'2018-03'!U",TEXT(MATCH($C41,'2018-03'!$C$2:$C$100,0)+1,0)))="",INDIRECT(CONCATENATE("'2018-02'!U",TEXT(MATCH($C41,'2018-02'!$C$2:$C$100,0)+1,0)))="")),"Н/Д",INDIRECT(CONCATENATE("'2018-03'!U",TEXT(MATCH($C41,'2018-03'!$C$2:$C$100,0)+1,0)))-INDIRECT(CONCATENATE("'2018-02'!U",TEXT(MATCH($C41,'2018-02'!$C$2:$C$100,0)+1,0))))</f>
        <v>15534610.840000002</v>
      </c>
      <c r="V41" s="17">
        <f ca="1">IF(OR(INDIRECT(CONCATENATE("'2018-03'!V",TEXT(MATCH($C41,'2018-03'!$C$2:$C$100,0)+1,0)))="",INDIRECT(CONCATENATE("'2018-02'!V",TEXT(MATCH($C41,'2018-02'!$C$2:$C$100,0)+1,0)))="",AND(INDIRECT(CONCATENATE("'2018-03'!V",TEXT(MATCH($C41,'2018-03'!$C$2:$C$100,0)+1,0)))="",INDIRECT(CONCATENATE("'2018-02'!V",TEXT(MATCH($C41,'2018-02'!$C$2:$C$100,0)+1,0)))="")),"Н/Д",INDIRECT(CONCATENATE("'2018-03'!V",TEXT(MATCH($C41,'2018-03'!$C$2:$C$100,0)+1,0)))-INDIRECT(CONCATENATE("'2018-02'!V",TEXT(MATCH($C41,'2018-02'!$C$2:$C$100,0)+1,0))))</f>
        <v>5772786367.0099993</v>
      </c>
      <c r="W41" s="17">
        <f ca="1">IF(OR(INDIRECT(CONCATENATE("'2018-03'!W",TEXT(MATCH($C41,'2018-03'!$C$2:$C$100,0)+1,0)))="",INDIRECT(CONCATENATE("'2018-02'!W",TEXT(MATCH($C41,'2018-02'!$C$2:$C$100,0)+1,0)))="",AND(INDIRECT(CONCATENATE("'2018-03'!W",TEXT(MATCH($C41,'2018-03'!$C$2:$C$100,0)+1,0)))="",INDIRECT(CONCATENATE("'2018-02'!W",TEXT(MATCH($C41,'2018-02'!$C$2:$C$100,0)+1,0)))="")),"Н/Д",INDIRECT(CONCATENATE("'2018-03'!W",TEXT(MATCH($C41,'2018-03'!$C$2:$C$100,0)+1,0)))-INDIRECT(CONCATENATE("'2018-02'!W",TEXT(MATCH($C41,'2018-02'!$C$2:$C$100,0)+1,0))))</f>
        <v>17301462680.389999</v>
      </c>
    </row>
    <row r="42" spans="1:23" x14ac:dyDescent="0.25">
      <c r="A42" s="2" t="s">
        <v>61</v>
      </c>
      <c r="B42" s="2" t="s">
        <v>65</v>
      </c>
      <c r="C42" s="15">
        <v>26000000</v>
      </c>
      <c r="D42" s="2" t="s">
        <v>206</v>
      </c>
      <c r="E42" s="17">
        <f ca="1">IF(OR(INDIRECT(CONCATENATE("'2018-03'!E",TEXT(MATCH($C42,'2018-03'!$C$2:$C$100,0)+1,0)))="",INDIRECT(CONCATENATE("'2018-02'!E",TEXT(MATCH($C42,'2018-02'!$C$2:$C$100,0)+1,0)))="",AND(INDIRECT(CONCATENATE("'2018-03'!E",TEXT(MATCH($C42,'2018-03'!$C$2:$C$100,0)+1,0)))="",INDIRECT(CONCATENATE("'2018-02'!E",TEXT(MATCH($C42,'2018-02'!$C$2:$C$100,0)+1,0)))="")),"Н/Д",INDIRECT(CONCATENATE("'2018-03'!E",TEXT(MATCH($C42,'2018-03'!$C$2:$C$100,0)+1,0)))-INDIRECT(CONCATENATE("'2018-02'!E",TEXT(MATCH($C42,'2018-02'!$C$2:$C$100,0)+1,0))))</f>
        <v>1354295307.8300002</v>
      </c>
      <c r="F42" s="17">
        <f ca="1">IF(OR(INDIRECT(CONCATENATE("'2018-03'!F",TEXT(MATCH($C42,'2018-03'!$C$2:$C$100,0)+1,0)))="",INDIRECT(CONCATENATE("'2018-02'!F",TEXT(MATCH($C42,'2018-02'!$C$2:$C$100,0)+1,0)))="",AND(INDIRECT(CONCATENATE("'2018-03'!F",TEXT(MATCH($C42,'2018-03'!$C$2:$C$100,0)+1,0)))="",INDIRECT(CONCATENATE("'2018-02'!F",TEXT(MATCH($C42,'2018-02'!$C$2:$C$100,0)+1,0)))="")),"Н/Д",INDIRECT(CONCATENATE("'2018-03'!F",TEXT(MATCH($C42,'2018-03'!$C$2:$C$100,0)+1,0)))-INDIRECT(CONCATENATE("'2018-02'!F",TEXT(MATCH($C42,'2018-02'!$C$2:$C$100,0)+1,0))))</f>
        <v>178868042.06999999</v>
      </c>
      <c r="G42" s="17">
        <f ca="1">IF(OR(INDIRECT(CONCATENATE("'2018-03'!G",TEXT(MATCH($C42,'2018-03'!$C$2:$C$100,0)+1,0)))="",INDIRECT(CONCATENATE("'2018-02'!G",TEXT(MATCH($C42,'2018-02'!$C$2:$C$100,0)+1,0)))="",AND(INDIRECT(CONCATENATE("'2018-03'!G",TEXT(MATCH($C42,'2018-03'!$C$2:$C$100,0)+1,0)))="",INDIRECT(CONCATENATE("'2018-02'!G",TEXT(MATCH($C42,'2018-02'!$C$2:$C$100,0)+1,0)))="")),"Н/Д",INDIRECT(CONCATENATE("'2018-03'!G",TEXT(MATCH($C42,'2018-03'!$C$2:$C$100,0)+1,0)))-INDIRECT(CONCATENATE("'2018-02'!G",TEXT(MATCH($C42,'2018-02'!$C$2:$C$100,0)+1,0))))</f>
        <v>13204341.739999998</v>
      </c>
      <c r="H42" s="17">
        <f ca="1">IF(OR(INDIRECT(CONCATENATE("'2018-03'!H",TEXT(MATCH($C42,'2018-03'!$C$2:$C$100,0)+1,0)))="",INDIRECT(CONCATENATE("'2018-02'!H",TEXT(MATCH($C42,'2018-02'!$C$2:$C$100,0)+1,0)))="",AND(INDIRECT(CONCATENATE("'2018-03'!H",TEXT(MATCH($C42,'2018-03'!$C$2:$C$100,0)+1,0)))="",INDIRECT(CONCATENATE("'2018-02'!H",TEXT(MATCH($C42,'2018-02'!$C$2:$C$100,0)+1,0)))="")),"Н/Д",INDIRECT(CONCATENATE("'2018-03'!H",TEXT(MATCH($C42,'2018-03'!$C$2:$C$100,0)+1,0)))-INDIRECT(CONCATENATE("'2018-02'!H",TEXT(MATCH($C42,'2018-02'!$C$2:$C$100,0)+1,0))))</f>
        <v>160671863.28000003</v>
      </c>
      <c r="I42" s="17">
        <f ca="1">IF(OR(INDIRECT(CONCATENATE("'2018-03'!I",TEXT(MATCH($C42,'2018-03'!$C$2:$C$100,0)+1,0)))="",INDIRECT(CONCATENATE("'2018-02'!I",TEXT(MATCH($C42,'2018-02'!$C$2:$C$100,0)+1,0)))="",AND(INDIRECT(CONCATENATE("'2018-03'!I",TEXT(MATCH($C42,'2018-03'!$C$2:$C$100,0)+1,0)))="",INDIRECT(CONCATENATE("'2018-02'!I",TEXT(MATCH($C42,'2018-02'!$C$2:$C$100,0)+1,0)))="")),"Н/Д",INDIRECT(CONCATENATE("'2018-03'!I",TEXT(MATCH($C42,'2018-03'!$C$2:$C$100,0)+1,0)))-INDIRECT(CONCATENATE("'2018-02'!I",TEXT(MATCH($C42,'2018-02'!$C$2:$C$100,0)+1,0))))</f>
        <v>17965884.609999999</v>
      </c>
      <c r="J42" s="17" t="str">
        <f ca="1">IF(OR(INDIRECT(CONCATENATE("'2018-03'!J",TEXT(MATCH($C42,'2018-03'!$C$2:$C$100,0)+1,0)))="",INDIRECT(CONCATENATE("'2018-02'!J",TEXT(MATCH($C42,'2018-02'!$C$2:$C$100,0)+1,0)))="",AND(INDIRECT(CONCATENATE("'2018-03'!J",TEXT(MATCH($C42,'2018-03'!$C$2:$C$100,0)+1,0)))="",INDIRECT(CONCATENATE("'2018-02'!J",TEXT(MATCH($C42,'2018-02'!$C$2:$C$100,0)+1,0)))="")),"Н/Д",INDIRECT(CONCATENATE("'2018-03'!J",TEXT(MATCH($C42,'2018-03'!$C$2:$C$100,0)+1,0)))-INDIRECT(CONCATENATE("'2018-02'!J",TEXT(MATCH($C42,'2018-02'!$C$2:$C$100,0)+1,0))))</f>
        <v>Н/Д</v>
      </c>
      <c r="K42" s="17">
        <f ca="1">IF(OR(INDIRECT(CONCATENATE("'2018-03'!K",TEXT(MATCH($C42,'2018-03'!$C$2:$C$100,0)+1,0)))="",INDIRECT(CONCATENATE("'2018-02'!K",TEXT(MATCH($C42,'2018-02'!$C$2:$C$100,0)+1,0)))="",AND(INDIRECT(CONCATENATE("'2018-03'!K",TEXT(MATCH($C42,'2018-03'!$C$2:$C$100,0)+1,0)))="",INDIRECT(CONCATENATE("'2018-02'!K",TEXT(MATCH($C42,'2018-02'!$C$2:$C$100,0)+1,0)))="")),"Н/Д",INDIRECT(CONCATENATE("'2018-03'!K",TEXT(MATCH($C42,'2018-03'!$C$2:$C$100,0)+1,0)))-INDIRECT(CONCATENATE("'2018-02'!K",TEXT(MATCH($C42,'2018-02'!$C$2:$C$100,0)+1,0))))</f>
        <v>17200596.210000001</v>
      </c>
      <c r="L42" s="17">
        <f ca="1">IF(OR(INDIRECT(CONCATENATE("'2018-03'!L",TEXT(MATCH($C42,'2018-03'!$C$2:$C$100,0)+1,0)))="",INDIRECT(CONCATENATE("'2018-02'!L",TEXT(MATCH($C42,'2018-02'!$C$2:$C$100,0)+1,0)))="",AND(INDIRECT(CONCATENATE("'2018-03'!L",TEXT(MATCH($C42,'2018-03'!$C$2:$C$100,0)+1,0)))="",INDIRECT(CONCATENATE("'2018-02'!L",TEXT(MATCH($C42,'2018-02'!$C$2:$C$100,0)+1,0)))="")),"Н/Д",INDIRECT(CONCATENATE("'2018-03'!L",TEXT(MATCH($C42,'2018-03'!$C$2:$C$100,0)+1,0)))-INDIRECT(CONCATENATE("'2018-02'!L",TEXT(MATCH($C42,'2018-02'!$C$2:$C$100,0)+1,0))))</f>
        <v>-44951505.420000002</v>
      </c>
      <c r="M42" s="17">
        <f ca="1">IF(OR(INDIRECT(CONCATENATE("'2018-03'!M",TEXT(MATCH($C42,'2018-03'!$C$2:$C$100,0)+1,0)))="",INDIRECT(CONCATENATE("'2018-02'!M",TEXT(MATCH($C42,'2018-02'!$C$2:$C$100,0)+1,0)))="",AND(INDIRECT(CONCATENATE("'2018-03'!M",TEXT(MATCH($C42,'2018-03'!$C$2:$C$100,0)+1,0)))="",INDIRECT(CONCATENATE("'2018-02'!M",TEXT(MATCH($C42,'2018-02'!$C$2:$C$100,0)+1,0)))="")),"Н/Д",INDIRECT(CONCATENATE("'2018-03'!M",TEXT(MATCH($C42,'2018-03'!$C$2:$C$100,0)+1,0)))-INDIRECT(CONCATENATE("'2018-02'!M",TEXT(MATCH($C42,'2018-02'!$C$2:$C$100,0)+1,0))))</f>
        <v>59888</v>
      </c>
      <c r="N42" s="17">
        <f ca="1">IF(OR(INDIRECT(CONCATENATE("'2018-03'!N",TEXT(MATCH($C42,'2018-03'!$C$2:$C$100,0)+1,0)))="",INDIRECT(CONCATENATE("'2018-02'!N",TEXT(MATCH($C42,'2018-02'!$C$2:$C$100,0)+1,0)))="",AND(INDIRECT(CONCATENATE("'2018-03'!N",TEXT(MATCH($C42,'2018-03'!$C$2:$C$100,0)+1,0)))="",INDIRECT(CONCATENATE("'2018-02'!N",TEXT(MATCH($C42,'2018-02'!$C$2:$C$100,0)+1,0)))="")),"Н/Д",INDIRECT(CONCATENATE("'2018-03'!N",TEXT(MATCH($C42,'2018-03'!$C$2:$C$100,0)+1,0)))-INDIRECT(CONCATENATE("'2018-02'!NE",TEXT(MATCH($C42,'2018-02'!$C$2:$C$100,0)+1,0))))</f>
        <v>7792860.7000000002</v>
      </c>
      <c r="O42" s="17">
        <f ca="1">IF(OR(INDIRECT(CONCATENATE("'2018-03'!O",TEXT(MATCH($C42,'2018-03'!$C$2:$C$100,0)+1,0)))="",INDIRECT(CONCATENATE("'2018-02'!O",TEXT(MATCH($C42,'2018-02'!$C$2:$C$100,0)+1,0)))="",AND(INDIRECT(CONCATENATE("'2018-03'!O",TEXT(MATCH($C42,'2018-03'!$C$2:$C$100,0)+1,0)))="",INDIRECT(CONCATENATE("'2018-02'!O",TEXT(MATCH($C42,'2018-02'!$C$2:$C$100,0)+1,0)))="")),"Н/Д",INDIRECT(CONCATENATE("'2018-03'!O",TEXT(MATCH($C42,'2018-03'!$C$2:$C$100,0)+1,0)))-INDIRECT(CONCATENATE("'2018-02'!O",TEXT(MATCH($C42,'2018-02'!$C$2:$C$100,0)+1,0))))</f>
        <v>-17126.739999999998</v>
      </c>
      <c r="P42" s="17">
        <f ca="1">IF(OR(INDIRECT(CONCATENATE("'2018-03'!P",TEXT(MATCH($C42,'2018-03'!$C$2:$C$100,0)+1,0)))="",INDIRECT(CONCATENATE("'2018-02'!P",TEXT(MATCH($C42,'2018-02'!$C$2:$C$100,0)+1,0)))="",AND(INDIRECT(CONCATENATE("'2018-03'!P",TEXT(MATCH($C42,'2018-03'!$C$2:$C$100,0)+1,0)))="",INDIRECT(CONCATENATE("'2018-02'!P",TEXT(MATCH($C42,'2018-02'!$C$2:$C$100,0)+1,0)))="")),"Н/Д",INDIRECT(CONCATENATE("'2018-03'!P",TEXT(MATCH($C42,'2018-03'!$C$2:$C$100,0)+1,0)))-INDIRECT(CONCATENATE("'2018-02'!P",TEXT(MATCH($C42,'2018-02'!$C$2:$C$100,0)+1,0))))</f>
        <v>2429241.0499999998</v>
      </c>
      <c r="Q42" s="17">
        <f ca="1">IF(OR(INDIRECT(CONCATENATE("'2018-03'!Q",TEXT(MATCH($C42,'2018-03'!$C$2:$C$100,0)+1,0)))="",INDIRECT(CONCATENATE("'2018-02'!Q",TEXT(MATCH($C42,'2018-02'!$C$2:$C$100,0)+1,0)))="",AND(INDIRECT(CONCATENATE("'2018-03'!Q",TEXT(MATCH($C42,'2018-03'!$C$2:$C$100,0)+1,0)))="",INDIRECT(CONCATENATE("'2018-02'!Q",TEXT(MATCH($C42,'2018-02'!$C$2:$C$100,0)+1,0)))="")),"Н/Д",INDIRECT(CONCATENATE("'2018-03'!Q",TEXT(MATCH($C42,'2018-03'!$C$2:$C$100,0)+1,0)))-INDIRECT(CONCATENATE("'2018-02'!Q",TEXT(MATCH($C42,'2018-02'!$C$2:$C$100,0)+1,0))))</f>
        <v>416443.77</v>
      </c>
      <c r="R42" s="17">
        <f ca="1">IF(OR(INDIRECT(CONCATENATE("'2018-03'!R",TEXT(MATCH($C42,'2018-03'!$C$2:$C$100,0)+1,0)))="",INDIRECT(CONCATENATE("'2018-02'!R",TEXT(MATCH($C42,'2018-02'!$C$2:$C$100,0)+1,0)))="",AND(INDIRECT(CONCATENATE("'2018-03'!R",TEXT(MATCH($C42,'2018-03'!$C$2:$C$100,0)+1,0)))="",INDIRECT(CONCATENATE("'2018-02'!R",TEXT(MATCH($C42,'2018-02'!$C$2:$C$100,0)+1,0)))="")),"Н/Д",INDIRECT(CONCATENATE("'2018-03'!R",TEXT(MATCH($C42,'2018-03'!$C$2:$C$100,0)+1,0)))-INDIRECT(CONCATENATE("'2018-02'!R",TEXT(MATCH($C42,'2018-02'!$C$2:$C$100,0)+1,0))))</f>
        <v>225293.07999999996</v>
      </c>
      <c r="S42" s="17" t="str">
        <f ca="1">IF(OR(INDIRECT(CONCATENATE("'2018-03'!S",TEXT(MATCH($C42,'2018-03'!$C$2:$C$100,0)+1,0)))="",INDIRECT(CONCATENATE("'2018-02'!S",TEXT(MATCH($C42,'2018-02'!$C$2:$C$100,0)+1,0)))="",AND(INDIRECT(CONCATENATE("'2018-03'!S",TEXT(MATCH($C42,'2018-03'!$C$2:$C$100,0)+1,0)))="",INDIRECT(CONCATENATE("'2018-02'!S",TEXT(MATCH($C42,'2018-02'!$C$2:$C$100,0)+1,0)))="")),"Н/Д",INDIRECT(CONCATENATE("'2018-03'!S",TEXT(MATCH($C42,'2018-03'!$C$2:$C$100,0)+1,0)))-INDIRECT(CONCATENATE("'2018-02'!S",TEXT(MATCH($C42,'2018-02'!$C$2:$C$100,0)+1,0))))</f>
        <v>Н/Д</v>
      </c>
      <c r="T42" s="17">
        <f ca="1">IF(OR(INDIRECT(CONCATENATE("'2018-03'!T",TEXT(MATCH($C42,'2018-03'!$C$2:$C$100,0)+1,0)))="",INDIRECT(CONCATENATE("'2018-02'!T",TEXT(MATCH($C42,'2018-02'!$C$2:$C$100,0)+1,0)))="",AND(INDIRECT(CONCATENATE("'2018-03'!T",TEXT(MATCH($C42,'2018-03'!$C$2:$C$100,0)+1,0)))="",INDIRECT(CONCATENATE("'2018-02'!T",TEXT(MATCH($C42,'2018-02'!$C$2:$C$100,0)+1,0)))="")),"Н/Д",INDIRECT(CONCATENATE("'2018-03'!T",TEXT(MATCH($C42,'2018-03'!$C$2:$C$100,0)+1,0)))-INDIRECT(CONCATENATE("'2018-02'!T",TEXT(MATCH($C42,'2018-02'!$C$2:$C$100,0)+1,0))))</f>
        <v>5758233.3200000003</v>
      </c>
      <c r="U42" s="17">
        <f ca="1">IF(OR(INDIRECT(CONCATENATE("'2018-03'!U",TEXT(MATCH($C42,'2018-03'!$C$2:$C$100,0)+1,0)))="",INDIRECT(CONCATENATE("'2018-02'!U",TEXT(MATCH($C42,'2018-02'!$C$2:$C$100,0)+1,0)))="",AND(INDIRECT(CONCATENATE("'2018-03'!U",TEXT(MATCH($C42,'2018-03'!$C$2:$C$100,0)+1,0)))="",INDIRECT(CONCATENATE("'2018-02'!U",TEXT(MATCH($C42,'2018-02'!$C$2:$C$100,0)+1,0)))="")),"Н/Д",INDIRECT(CONCATENATE("'2018-03'!U",TEXT(MATCH($C42,'2018-03'!$C$2:$C$100,0)+1,0)))-INDIRECT(CONCATENATE("'2018-02'!U",TEXT(MATCH($C42,'2018-02'!$C$2:$C$100,0)+1,0))))</f>
        <v>152012.38000000035</v>
      </c>
      <c r="V42" s="17">
        <f ca="1">IF(OR(INDIRECT(CONCATENATE("'2018-03'!V",TEXT(MATCH($C42,'2018-03'!$C$2:$C$100,0)+1,0)))="",INDIRECT(CONCATENATE("'2018-02'!V",TEXT(MATCH($C42,'2018-02'!$C$2:$C$100,0)+1,0)))="",AND(INDIRECT(CONCATENATE("'2018-03'!V",TEXT(MATCH($C42,'2018-03'!$C$2:$C$100,0)+1,0)))="",INDIRECT(CONCATENATE("'2018-02'!V",TEXT(MATCH($C42,'2018-02'!$C$2:$C$100,0)+1,0)))="")),"Н/Д",INDIRECT(CONCATENATE("'2018-03'!V",TEXT(MATCH($C42,'2018-03'!$C$2:$C$100,0)+1,0)))-INDIRECT(CONCATENATE("'2018-02'!V",TEXT(MATCH($C42,'2018-02'!$C$2:$C$100,0)+1,0))))</f>
        <v>1175427265.7600002</v>
      </c>
      <c r="W42" s="17">
        <f ca="1">IF(OR(INDIRECT(CONCATENATE("'2018-03'!W",TEXT(MATCH($C42,'2018-03'!$C$2:$C$100,0)+1,0)))="",INDIRECT(CONCATENATE("'2018-02'!W",TEXT(MATCH($C42,'2018-02'!$C$2:$C$100,0)+1,0)))="",AND(INDIRECT(CONCATENATE("'2018-03'!W",TEXT(MATCH($C42,'2018-03'!$C$2:$C$100,0)+1,0)))="",INDIRECT(CONCATENATE("'2018-02'!W",TEXT(MATCH($C42,'2018-02'!$C$2:$C$100,0)+1,0)))="")),"Н/Д",INDIRECT(CONCATENATE("'2018-03'!W",TEXT(MATCH($C42,'2018-03'!$C$2:$C$100,0)+1,0)))-INDIRECT(CONCATENATE("'2018-02'!W",TEXT(MATCH($C42,'2018-02'!$C$2:$C$100,0)+1,0))))</f>
        <v>2887073066.5900002</v>
      </c>
    </row>
    <row r="43" spans="1:23" x14ac:dyDescent="0.25">
      <c r="A43" s="2" t="s">
        <v>61</v>
      </c>
      <c r="B43" s="2" t="s">
        <v>66</v>
      </c>
      <c r="C43" s="15">
        <v>90000000</v>
      </c>
      <c r="D43" s="2" t="s">
        <v>206</v>
      </c>
      <c r="E43" s="17">
        <f ca="1">IF(OR(INDIRECT(CONCATENATE("'2018-03'!E",TEXT(MATCH($C43,'2018-03'!$C$2:$C$100,0)+1,0)))="",INDIRECT(CONCATENATE("'2018-02'!E",TEXT(MATCH($C43,'2018-02'!$C$2:$C$100,0)+1,0)))="",AND(INDIRECT(CONCATENATE("'2018-03'!E",TEXT(MATCH($C43,'2018-03'!$C$2:$C$100,0)+1,0)))="",INDIRECT(CONCATENATE("'2018-02'!E",TEXT(MATCH($C43,'2018-02'!$C$2:$C$100,0)+1,0)))="")),"Н/Д",INDIRECT(CONCATENATE("'2018-03'!E",TEXT(MATCH($C43,'2018-03'!$C$2:$C$100,0)+1,0)))-INDIRECT(CONCATENATE("'2018-02'!E",TEXT(MATCH($C43,'2018-02'!$C$2:$C$100,0)+1,0))))</f>
        <v>1776521196.6199999</v>
      </c>
      <c r="F43" s="17">
        <f ca="1">IF(OR(INDIRECT(CONCATENATE("'2018-03'!F",TEXT(MATCH($C43,'2018-03'!$C$2:$C$100,0)+1,0)))="",INDIRECT(CONCATENATE("'2018-02'!F",TEXT(MATCH($C43,'2018-02'!$C$2:$C$100,0)+1,0)))="",AND(INDIRECT(CONCATENATE("'2018-03'!F",TEXT(MATCH($C43,'2018-03'!$C$2:$C$100,0)+1,0)))="",INDIRECT(CONCATENATE("'2018-02'!F",TEXT(MATCH($C43,'2018-02'!$C$2:$C$100,0)+1,0)))="")),"Н/Д",INDIRECT(CONCATENATE("'2018-03'!F",TEXT(MATCH($C43,'2018-03'!$C$2:$C$100,0)+1,0)))-INDIRECT(CONCATENATE("'2018-02'!F",TEXT(MATCH($C43,'2018-02'!$C$2:$C$100,0)+1,0))))</f>
        <v>883762880.6099999</v>
      </c>
      <c r="G43" s="17">
        <f ca="1">IF(OR(INDIRECT(CONCATENATE("'2018-03'!G",TEXT(MATCH($C43,'2018-03'!$C$2:$C$100,0)+1,0)))="",INDIRECT(CONCATENATE("'2018-02'!G",TEXT(MATCH($C43,'2018-02'!$C$2:$C$100,0)+1,0)))="",AND(INDIRECT(CONCATENATE("'2018-03'!G",TEXT(MATCH($C43,'2018-03'!$C$2:$C$100,0)+1,0)))="",INDIRECT(CONCATENATE("'2018-02'!G",TEXT(MATCH($C43,'2018-02'!$C$2:$C$100,0)+1,0)))="")),"Н/Д",INDIRECT(CONCATENATE("'2018-03'!G",TEXT(MATCH($C43,'2018-03'!$C$2:$C$100,0)+1,0)))-INDIRECT(CONCATENATE("'2018-02'!G",TEXT(MATCH($C43,'2018-02'!$C$2:$C$100,0)+1,0))))</f>
        <v>33329320.62000002</v>
      </c>
      <c r="H43" s="17">
        <f ca="1">IF(OR(INDIRECT(CONCATENATE("'2018-03'!H",TEXT(MATCH($C43,'2018-03'!$C$2:$C$100,0)+1,0)))="",INDIRECT(CONCATENATE("'2018-02'!H",TEXT(MATCH($C43,'2018-02'!$C$2:$C$100,0)+1,0)))="",AND(INDIRECT(CONCATENATE("'2018-03'!H",TEXT(MATCH($C43,'2018-03'!$C$2:$C$100,0)+1,0)))="",INDIRECT(CONCATENATE("'2018-02'!H",TEXT(MATCH($C43,'2018-02'!$C$2:$C$100,0)+1,0)))="")),"Н/Д",INDIRECT(CONCATENATE("'2018-03'!H",TEXT(MATCH($C43,'2018-03'!$C$2:$C$100,0)+1,0)))-INDIRECT(CONCATENATE("'2018-02'!H",TEXT(MATCH($C43,'2018-02'!$C$2:$C$100,0)+1,0))))</f>
        <v>500046002.15999997</v>
      </c>
      <c r="I43" s="17">
        <f ca="1">IF(OR(INDIRECT(CONCATENATE("'2018-03'!I",TEXT(MATCH($C43,'2018-03'!$C$2:$C$100,0)+1,0)))="",INDIRECT(CONCATENATE("'2018-02'!I",TEXT(MATCH($C43,'2018-02'!$C$2:$C$100,0)+1,0)))="",AND(INDIRECT(CONCATENATE("'2018-03'!I",TEXT(MATCH($C43,'2018-03'!$C$2:$C$100,0)+1,0)))="",INDIRECT(CONCATENATE("'2018-02'!I",TEXT(MATCH($C43,'2018-02'!$C$2:$C$100,0)+1,0)))="")),"Н/Д",INDIRECT(CONCATENATE("'2018-03'!I",TEXT(MATCH($C43,'2018-03'!$C$2:$C$100,0)+1,0)))-INDIRECT(CONCATENATE("'2018-02'!I",TEXT(MATCH($C43,'2018-02'!$C$2:$C$100,0)+1,0))))</f>
        <v>217611860.45999998</v>
      </c>
      <c r="J43" s="17" t="str">
        <f ca="1">IF(OR(INDIRECT(CONCATENATE("'2018-03'!J",TEXT(MATCH($C43,'2018-03'!$C$2:$C$100,0)+1,0)))="",INDIRECT(CONCATENATE("'2018-02'!J",TEXT(MATCH($C43,'2018-02'!$C$2:$C$100,0)+1,0)))="",AND(INDIRECT(CONCATENATE("'2018-03'!J",TEXT(MATCH($C43,'2018-03'!$C$2:$C$100,0)+1,0)))="",INDIRECT(CONCATENATE("'2018-02'!J",TEXT(MATCH($C43,'2018-02'!$C$2:$C$100,0)+1,0)))="")),"Н/Д",INDIRECT(CONCATENATE("'2018-03'!J",TEXT(MATCH($C43,'2018-03'!$C$2:$C$100,0)+1,0)))-INDIRECT(CONCATENATE("'2018-02'!J",TEXT(MATCH($C43,'2018-02'!$C$2:$C$100,0)+1,0))))</f>
        <v>Н/Д</v>
      </c>
      <c r="K43" s="17">
        <f ca="1">IF(OR(INDIRECT(CONCATENATE("'2018-03'!K",TEXT(MATCH($C43,'2018-03'!$C$2:$C$100,0)+1,0)))="",INDIRECT(CONCATENATE("'2018-02'!K",TEXT(MATCH($C43,'2018-02'!$C$2:$C$100,0)+1,0)))="",AND(INDIRECT(CONCATENATE("'2018-03'!K",TEXT(MATCH($C43,'2018-03'!$C$2:$C$100,0)+1,0)))="",INDIRECT(CONCATENATE("'2018-02'!K",TEXT(MATCH($C43,'2018-02'!$C$2:$C$100,0)+1,0)))="")),"Н/Д",INDIRECT(CONCATENATE("'2018-03'!K",TEXT(MATCH($C43,'2018-03'!$C$2:$C$100,0)+1,0)))-INDIRECT(CONCATENATE("'2018-02'!K",TEXT(MATCH($C43,'2018-02'!$C$2:$C$100,0)+1,0))))</f>
        <v>29339085.829999998</v>
      </c>
      <c r="L43" s="17">
        <f ca="1">IF(OR(INDIRECT(CONCATENATE("'2018-03'!L",TEXT(MATCH($C43,'2018-03'!$C$2:$C$100,0)+1,0)))="",INDIRECT(CONCATENATE("'2018-02'!L",TEXT(MATCH($C43,'2018-02'!$C$2:$C$100,0)+1,0)))="",AND(INDIRECT(CONCATENATE("'2018-03'!L",TEXT(MATCH($C43,'2018-03'!$C$2:$C$100,0)+1,0)))="",INDIRECT(CONCATENATE("'2018-02'!L",TEXT(MATCH($C43,'2018-02'!$C$2:$C$100,0)+1,0)))="")),"Н/Д",INDIRECT(CONCATENATE("'2018-03'!L",TEXT(MATCH($C43,'2018-03'!$C$2:$C$100,0)+1,0)))-INDIRECT(CONCATENATE("'2018-02'!L",TEXT(MATCH($C43,'2018-02'!$C$2:$C$100,0)+1,0))))</f>
        <v>43356016.380000003</v>
      </c>
      <c r="M43" s="17">
        <f ca="1">IF(OR(INDIRECT(CONCATENATE("'2018-03'!M",TEXT(MATCH($C43,'2018-03'!$C$2:$C$100,0)+1,0)))="",INDIRECT(CONCATENATE("'2018-02'!M",TEXT(MATCH($C43,'2018-02'!$C$2:$C$100,0)+1,0)))="",AND(INDIRECT(CONCATENATE("'2018-03'!M",TEXT(MATCH($C43,'2018-03'!$C$2:$C$100,0)+1,0)))="",INDIRECT(CONCATENATE("'2018-02'!M",TEXT(MATCH($C43,'2018-02'!$C$2:$C$100,0)+1,0)))="")),"Н/Д",INDIRECT(CONCATENATE("'2018-03'!M",TEXT(MATCH($C43,'2018-03'!$C$2:$C$100,0)+1,0)))-INDIRECT(CONCATENATE("'2018-02'!M",TEXT(MATCH($C43,'2018-02'!$C$2:$C$100,0)+1,0))))</f>
        <v>989621.64999999991</v>
      </c>
      <c r="N43" s="17">
        <f ca="1">IF(OR(INDIRECT(CONCATENATE("'2018-03'!N",TEXT(MATCH($C43,'2018-03'!$C$2:$C$100,0)+1,0)))="",INDIRECT(CONCATENATE("'2018-02'!N",TEXT(MATCH($C43,'2018-02'!$C$2:$C$100,0)+1,0)))="",AND(INDIRECT(CONCATENATE("'2018-03'!N",TEXT(MATCH($C43,'2018-03'!$C$2:$C$100,0)+1,0)))="",INDIRECT(CONCATENATE("'2018-02'!N",TEXT(MATCH($C43,'2018-02'!$C$2:$C$100,0)+1,0)))="")),"Н/Д",INDIRECT(CONCATENATE("'2018-03'!N",TEXT(MATCH($C43,'2018-03'!$C$2:$C$100,0)+1,0)))-INDIRECT(CONCATENATE("'2018-02'!NE",TEXT(MATCH($C43,'2018-02'!$C$2:$C$100,0)+1,0))))</f>
        <v>21009600.75</v>
      </c>
      <c r="O43" s="17">
        <f ca="1">IF(OR(INDIRECT(CONCATENATE("'2018-03'!O",TEXT(MATCH($C43,'2018-03'!$C$2:$C$100,0)+1,0)))="",INDIRECT(CONCATENATE("'2018-02'!O",TEXT(MATCH($C43,'2018-02'!$C$2:$C$100,0)+1,0)))="",AND(INDIRECT(CONCATENATE("'2018-03'!O",TEXT(MATCH($C43,'2018-03'!$C$2:$C$100,0)+1,0)))="",INDIRECT(CONCATENATE("'2018-02'!O",TEXT(MATCH($C43,'2018-02'!$C$2:$C$100,0)+1,0)))="")),"Н/Д",INDIRECT(CONCATENATE("'2018-03'!O",TEXT(MATCH($C43,'2018-03'!$C$2:$C$100,0)+1,0)))-INDIRECT(CONCATENATE("'2018-02'!O",TEXT(MATCH($C43,'2018-02'!$C$2:$C$100,0)+1,0))))</f>
        <v>0</v>
      </c>
      <c r="P43" s="17">
        <f ca="1">IF(OR(INDIRECT(CONCATENATE("'2018-03'!P",TEXT(MATCH($C43,'2018-03'!$C$2:$C$100,0)+1,0)))="",INDIRECT(CONCATENATE("'2018-02'!P",TEXT(MATCH($C43,'2018-02'!$C$2:$C$100,0)+1,0)))="",AND(INDIRECT(CONCATENATE("'2018-03'!P",TEXT(MATCH($C43,'2018-03'!$C$2:$C$100,0)+1,0)))="",INDIRECT(CONCATENATE("'2018-02'!P",TEXT(MATCH($C43,'2018-02'!$C$2:$C$100,0)+1,0)))="")),"Н/Д",INDIRECT(CONCATENATE("'2018-03'!P",TEXT(MATCH($C43,'2018-03'!$C$2:$C$100,0)+1,0)))-INDIRECT(CONCATENATE("'2018-02'!P",TEXT(MATCH($C43,'2018-02'!$C$2:$C$100,0)+1,0))))</f>
        <v>21966621.689999998</v>
      </c>
      <c r="Q43" s="17">
        <f ca="1">IF(OR(INDIRECT(CONCATENATE("'2018-03'!Q",TEXT(MATCH($C43,'2018-03'!$C$2:$C$100,0)+1,0)))="",INDIRECT(CONCATENATE("'2018-02'!Q",TEXT(MATCH($C43,'2018-02'!$C$2:$C$100,0)+1,0)))="",AND(INDIRECT(CONCATENATE("'2018-03'!Q",TEXT(MATCH($C43,'2018-03'!$C$2:$C$100,0)+1,0)))="",INDIRECT(CONCATENATE("'2018-02'!Q",TEXT(MATCH($C43,'2018-02'!$C$2:$C$100,0)+1,0)))="")),"Н/Д",INDIRECT(CONCATENATE("'2018-03'!Q",TEXT(MATCH($C43,'2018-03'!$C$2:$C$100,0)+1,0)))-INDIRECT(CONCATENATE("'2018-02'!Q",TEXT(MATCH($C43,'2018-02'!$C$2:$C$100,0)+1,0))))</f>
        <v>1164411.1500000001</v>
      </c>
      <c r="R43" s="17">
        <f ca="1">IF(OR(INDIRECT(CONCATENATE("'2018-03'!R",TEXT(MATCH($C43,'2018-03'!$C$2:$C$100,0)+1,0)))="",INDIRECT(CONCATENATE("'2018-02'!R",TEXT(MATCH($C43,'2018-02'!$C$2:$C$100,0)+1,0)))="",AND(INDIRECT(CONCATENATE("'2018-03'!R",TEXT(MATCH($C43,'2018-03'!$C$2:$C$100,0)+1,0)))="",INDIRECT(CONCATENATE("'2018-02'!R",TEXT(MATCH($C43,'2018-02'!$C$2:$C$100,0)+1,0)))="")),"Н/Д",INDIRECT(CONCATENATE("'2018-03'!R",TEXT(MATCH($C43,'2018-03'!$C$2:$C$100,0)+1,0)))-INDIRECT(CONCATENATE("'2018-02'!R",TEXT(MATCH($C43,'2018-02'!$C$2:$C$100,0)+1,0))))</f>
        <v>1597198.13</v>
      </c>
      <c r="S43" s="17">
        <f ca="1">IF(OR(INDIRECT(CONCATENATE("'2018-03'!S",TEXT(MATCH($C43,'2018-03'!$C$2:$C$100,0)+1,0)))="",INDIRECT(CONCATENATE("'2018-02'!S",TEXT(MATCH($C43,'2018-02'!$C$2:$C$100,0)+1,0)))="",AND(INDIRECT(CONCATENATE("'2018-03'!S",TEXT(MATCH($C43,'2018-03'!$C$2:$C$100,0)+1,0)))="",INDIRECT(CONCATENATE("'2018-02'!S",TEXT(MATCH($C43,'2018-02'!$C$2:$C$100,0)+1,0)))="")),"Н/Д",INDIRECT(CONCATENATE("'2018-03'!S",TEXT(MATCH($C43,'2018-03'!$C$2:$C$100,0)+1,0)))-INDIRECT(CONCATENATE("'2018-02'!S",TEXT(MATCH($C43,'2018-02'!$C$2:$C$100,0)+1,0))))</f>
        <v>7000</v>
      </c>
      <c r="T43" s="17">
        <f ca="1">IF(OR(INDIRECT(CONCATENATE("'2018-03'!T",TEXT(MATCH($C43,'2018-03'!$C$2:$C$100,0)+1,0)))="",INDIRECT(CONCATENATE("'2018-02'!T",TEXT(MATCH($C43,'2018-02'!$C$2:$C$100,0)+1,0)))="",AND(INDIRECT(CONCATENATE("'2018-03'!T",TEXT(MATCH($C43,'2018-03'!$C$2:$C$100,0)+1,0)))="",INDIRECT(CONCATENATE("'2018-02'!T",TEXT(MATCH($C43,'2018-02'!$C$2:$C$100,0)+1,0)))="")),"Н/Д",INDIRECT(CONCATENATE("'2018-03'!T",TEXT(MATCH($C43,'2018-03'!$C$2:$C$100,0)+1,0)))-INDIRECT(CONCATENATE("'2018-02'!T",TEXT(MATCH($C43,'2018-02'!$C$2:$C$100,0)+1,0))))</f>
        <v>19570986.5</v>
      </c>
      <c r="U43" s="17">
        <f ca="1">IF(OR(INDIRECT(CONCATENATE("'2018-03'!U",TEXT(MATCH($C43,'2018-03'!$C$2:$C$100,0)+1,0)))="",INDIRECT(CONCATENATE("'2018-02'!U",TEXT(MATCH($C43,'2018-02'!$C$2:$C$100,0)+1,0)))="",AND(INDIRECT(CONCATENATE("'2018-03'!U",TEXT(MATCH($C43,'2018-03'!$C$2:$C$100,0)+1,0)))="",INDIRECT(CONCATENATE("'2018-02'!U",TEXT(MATCH($C43,'2018-02'!$C$2:$C$100,0)+1,0)))="")),"Н/Д",INDIRECT(CONCATENATE("'2018-03'!U",TEXT(MATCH($C43,'2018-03'!$C$2:$C$100,0)+1,0)))-INDIRECT(CONCATENATE("'2018-02'!U",TEXT(MATCH($C43,'2018-02'!$C$2:$C$100,0)+1,0))))</f>
        <v>-957541.59999999963</v>
      </c>
      <c r="V43" s="17">
        <f ca="1">IF(OR(INDIRECT(CONCATENATE("'2018-03'!V",TEXT(MATCH($C43,'2018-03'!$C$2:$C$100,0)+1,0)))="",INDIRECT(CONCATENATE("'2018-02'!V",TEXT(MATCH($C43,'2018-02'!$C$2:$C$100,0)+1,0)))="",AND(INDIRECT(CONCATENATE("'2018-03'!V",TEXT(MATCH($C43,'2018-03'!$C$2:$C$100,0)+1,0)))="",INDIRECT(CONCATENATE("'2018-02'!V",TEXT(MATCH($C43,'2018-02'!$C$2:$C$100,0)+1,0)))="")),"Н/Д",INDIRECT(CONCATENATE("'2018-03'!V",TEXT(MATCH($C43,'2018-03'!$C$2:$C$100,0)+1,0)))-INDIRECT(CONCATENATE("'2018-02'!V",TEXT(MATCH($C43,'2018-02'!$C$2:$C$100,0)+1,0))))</f>
        <v>892758316.00999999</v>
      </c>
      <c r="W43" s="17">
        <f ca="1">IF(OR(INDIRECT(CONCATENATE("'2018-03'!W",TEXT(MATCH($C43,'2018-03'!$C$2:$C$100,0)+1,0)))="",INDIRECT(CONCATENATE("'2018-02'!W",TEXT(MATCH($C43,'2018-02'!$C$2:$C$100,0)+1,0)))="",AND(INDIRECT(CONCATENATE("'2018-03'!W",TEXT(MATCH($C43,'2018-03'!$C$2:$C$100,0)+1,0)))="",INDIRECT(CONCATENATE("'2018-02'!W",TEXT(MATCH($C43,'2018-02'!$C$2:$C$100,0)+1,0)))="")),"Н/Д",INDIRECT(CONCATENATE("'2018-03'!W",TEXT(MATCH($C43,'2018-03'!$C$2:$C$100,0)+1,0)))-INDIRECT(CONCATENATE("'2018-02'!W",TEXT(MATCH($C43,'2018-02'!$C$2:$C$100,0)+1,0))))</f>
        <v>4433029472.3800001</v>
      </c>
    </row>
    <row r="44" spans="1:23" x14ac:dyDescent="0.25">
      <c r="A44" s="2" t="s">
        <v>61</v>
      </c>
      <c r="B44" s="2" t="s">
        <v>67</v>
      </c>
      <c r="C44" s="15">
        <v>7000000</v>
      </c>
      <c r="D44" s="2" t="s">
        <v>206</v>
      </c>
      <c r="E44" s="17">
        <f ca="1">IF(OR(INDIRECT(CONCATENATE("'2018-03'!E",TEXT(MATCH($C44,'2018-03'!$C$2:$C$100,0)+1,0)))="",INDIRECT(CONCATENATE("'2018-02'!E",TEXT(MATCH($C44,'2018-02'!$C$2:$C$100,0)+1,0)))="",AND(INDIRECT(CONCATENATE("'2018-03'!E",TEXT(MATCH($C44,'2018-03'!$C$2:$C$100,0)+1,0)))="",INDIRECT(CONCATENATE("'2018-02'!E",TEXT(MATCH($C44,'2018-02'!$C$2:$C$100,0)+1,0)))="")),"Н/Д",INDIRECT(CONCATENATE("'2018-03'!E",TEXT(MATCH($C44,'2018-03'!$C$2:$C$100,0)+1,0)))-INDIRECT(CONCATENATE("'2018-02'!E",TEXT(MATCH($C44,'2018-02'!$C$2:$C$100,0)+1,0))))</f>
        <v>6586515282.999999</v>
      </c>
      <c r="F44" s="17">
        <f ca="1">IF(OR(INDIRECT(CONCATENATE("'2018-03'!F",TEXT(MATCH($C44,'2018-03'!$C$2:$C$100,0)+1,0)))="",INDIRECT(CONCATENATE("'2018-02'!F",TEXT(MATCH($C44,'2018-02'!$C$2:$C$100,0)+1,0)))="",AND(INDIRECT(CONCATENATE("'2018-03'!F",TEXT(MATCH($C44,'2018-03'!$C$2:$C$100,0)+1,0)))="",INDIRECT(CONCATENATE("'2018-02'!F",TEXT(MATCH($C44,'2018-02'!$C$2:$C$100,0)+1,0)))="")),"Н/Д",INDIRECT(CONCATENATE("'2018-03'!F",TEXT(MATCH($C44,'2018-03'!$C$2:$C$100,0)+1,0)))-INDIRECT(CONCATENATE("'2018-02'!F",TEXT(MATCH($C44,'2018-02'!$C$2:$C$100,0)+1,0))))</f>
        <v>4391091704.5500002</v>
      </c>
      <c r="G44" s="17">
        <f ca="1">IF(OR(INDIRECT(CONCATENATE("'2018-03'!G",TEXT(MATCH($C44,'2018-03'!$C$2:$C$100,0)+1,0)))="",INDIRECT(CONCATENATE("'2018-02'!G",TEXT(MATCH($C44,'2018-02'!$C$2:$C$100,0)+1,0)))="",AND(INDIRECT(CONCATENATE("'2018-03'!G",TEXT(MATCH($C44,'2018-03'!$C$2:$C$100,0)+1,0)))="",INDIRECT(CONCATENATE("'2018-02'!G",TEXT(MATCH($C44,'2018-02'!$C$2:$C$100,0)+1,0)))="")),"Н/Д",INDIRECT(CONCATENATE("'2018-03'!G",TEXT(MATCH($C44,'2018-03'!$C$2:$C$100,0)+1,0)))-INDIRECT(CONCATENATE("'2018-02'!G",TEXT(MATCH($C44,'2018-02'!$C$2:$C$100,0)+1,0))))</f>
        <v>588214197.14999998</v>
      </c>
      <c r="H44" s="17">
        <f ca="1">IF(OR(INDIRECT(CONCATENATE("'2018-03'!H",TEXT(MATCH($C44,'2018-03'!$C$2:$C$100,0)+1,0)))="",INDIRECT(CONCATENATE("'2018-02'!H",TEXT(MATCH($C44,'2018-02'!$C$2:$C$100,0)+1,0)))="",AND(INDIRECT(CONCATENATE("'2018-03'!H",TEXT(MATCH($C44,'2018-03'!$C$2:$C$100,0)+1,0)))="",INDIRECT(CONCATENATE("'2018-02'!H",TEXT(MATCH($C44,'2018-02'!$C$2:$C$100,0)+1,0)))="")),"Н/Д",INDIRECT(CONCATENATE("'2018-03'!H",TEXT(MATCH($C44,'2018-03'!$C$2:$C$100,0)+1,0)))-INDIRECT(CONCATENATE("'2018-02'!H",TEXT(MATCH($C44,'2018-02'!$C$2:$C$100,0)+1,0))))</f>
        <v>2313691214.71</v>
      </c>
      <c r="I44" s="17">
        <f ca="1">IF(OR(INDIRECT(CONCATENATE("'2018-03'!I",TEXT(MATCH($C44,'2018-03'!$C$2:$C$100,0)+1,0)))="",INDIRECT(CONCATENATE("'2018-02'!I",TEXT(MATCH($C44,'2018-02'!$C$2:$C$100,0)+1,0)))="",AND(INDIRECT(CONCATENATE("'2018-03'!I",TEXT(MATCH($C44,'2018-03'!$C$2:$C$100,0)+1,0)))="",INDIRECT(CONCATENATE("'2018-02'!I",TEXT(MATCH($C44,'2018-02'!$C$2:$C$100,0)+1,0)))="")),"Н/Д",INDIRECT(CONCATENATE("'2018-03'!I",TEXT(MATCH($C44,'2018-03'!$C$2:$C$100,0)+1,0)))-INDIRECT(CONCATENATE("'2018-02'!I",TEXT(MATCH($C44,'2018-02'!$C$2:$C$100,0)+1,0))))</f>
        <v>398962997.71999991</v>
      </c>
      <c r="J44" s="17" t="str">
        <f ca="1">IF(OR(INDIRECT(CONCATENATE("'2018-03'!J",TEXT(MATCH($C44,'2018-03'!$C$2:$C$100,0)+1,0)))="",INDIRECT(CONCATENATE("'2018-02'!J",TEXT(MATCH($C44,'2018-02'!$C$2:$C$100,0)+1,0)))="",AND(INDIRECT(CONCATENATE("'2018-03'!J",TEXT(MATCH($C44,'2018-03'!$C$2:$C$100,0)+1,0)))="",INDIRECT(CONCATENATE("'2018-02'!J",TEXT(MATCH($C44,'2018-02'!$C$2:$C$100,0)+1,0)))="")),"Н/Д",INDIRECT(CONCATENATE("'2018-03'!J",TEXT(MATCH($C44,'2018-03'!$C$2:$C$100,0)+1,0)))-INDIRECT(CONCATENATE("'2018-02'!J",TEXT(MATCH($C44,'2018-02'!$C$2:$C$100,0)+1,0))))</f>
        <v>Н/Д</v>
      </c>
      <c r="K44" s="17">
        <f ca="1">IF(OR(INDIRECT(CONCATENATE("'2018-03'!K",TEXT(MATCH($C44,'2018-03'!$C$2:$C$100,0)+1,0)))="",INDIRECT(CONCATENATE("'2018-02'!K",TEXT(MATCH($C44,'2018-02'!$C$2:$C$100,0)+1,0)))="",AND(INDIRECT(CONCATENATE("'2018-03'!K",TEXT(MATCH($C44,'2018-03'!$C$2:$C$100,0)+1,0)))="",INDIRECT(CONCATENATE("'2018-02'!K",TEXT(MATCH($C44,'2018-02'!$C$2:$C$100,0)+1,0)))="")),"Н/Д",INDIRECT(CONCATENATE("'2018-03'!K",TEXT(MATCH($C44,'2018-03'!$C$2:$C$100,0)+1,0)))-INDIRECT(CONCATENATE("'2018-02'!K",TEXT(MATCH($C44,'2018-02'!$C$2:$C$100,0)+1,0))))</f>
        <v>258783898.88</v>
      </c>
      <c r="L44" s="17">
        <f ca="1">IF(OR(INDIRECT(CONCATENATE("'2018-03'!L",TEXT(MATCH($C44,'2018-03'!$C$2:$C$100,0)+1,0)))="",INDIRECT(CONCATENATE("'2018-02'!L",TEXT(MATCH($C44,'2018-02'!$C$2:$C$100,0)+1,0)))="",AND(INDIRECT(CONCATENATE("'2018-03'!L",TEXT(MATCH($C44,'2018-03'!$C$2:$C$100,0)+1,0)))="",INDIRECT(CONCATENATE("'2018-02'!L",TEXT(MATCH($C44,'2018-02'!$C$2:$C$100,0)+1,0)))="")),"Н/Д",INDIRECT(CONCATENATE("'2018-03'!L",TEXT(MATCH($C44,'2018-03'!$C$2:$C$100,0)+1,0)))-INDIRECT(CONCATENATE("'2018-02'!L",TEXT(MATCH($C44,'2018-02'!$C$2:$C$100,0)+1,0))))</f>
        <v>429756787.59000003</v>
      </c>
      <c r="M44" s="17">
        <f ca="1">IF(OR(INDIRECT(CONCATENATE("'2018-03'!M",TEXT(MATCH($C44,'2018-03'!$C$2:$C$100,0)+1,0)))="",INDIRECT(CONCATENATE("'2018-02'!M",TEXT(MATCH($C44,'2018-02'!$C$2:$C$100,0)+1,0)))="",AND(INDIRECT(CONCATENATE("'2018-03'!M",TEXT(MATCH($C44,'2018-03'!$C$2:$C$100,0)+1,0)))="",INDIRECT(CONCATENATE("'2018-02'!M",TEXT(MATCH($C44,'2018-02'!$C$2:$C$100,0)+1,0)))="")),"Н/Д",INDIRECT(CONCATENATE("'2018-03'!M",TEXT(MATCH($C44,'2018-03'!$C$2:$C$100,0)+1,0)))-INDIRECT(CONCATENATE("'2018-02'!M",TEXT(MATCH($C44,'2018-02'!$C$2:$C$100,0)+1,0))))</f>
        <v>3509088.8</v>
      </c>
      <c r="N44" s="17">
        <f ca="1">IF(OR(INDIRECT(CONCATENATE("'2018-03'!N",TEXT(MATCH($C44,'2018-03'!$C$2:$C$100,0)+1,0)))="",INDIRECT(CONCATENATE("'2018-02'!N",TEXT(MATCH($C44,'2018-02'!$C$2:$C$100,0)+1,0)))="",AND(INDIRECT(CONCATENATE("'2018-03'!N",TEXT(MATCH($C44,'2018-03'!$C$2:$C$100,0)+1,0)))="",INDIRECT(CONCATENATE("'2018-02'!N",TEXT(MATCH($C44,'2018-02'!$C$2:$C$100,0)+1,0)))="")),"Н/Д",INDIRECT(CONCATENATE("'2018-03'!N",TEXT(MATCH($C44,'2018-03'!$C$2:$C$100,0)+1,0)))-INDIRECT(CONCATENATE("'2018-02'!NE",TEXT(MATCH($C44,'2018-02'!$C$2:$C$100,0)+1,0))))</f>
        <v>95461200.640000001</v>
      </c>
      <c r="O44" s="17">
        <f ca="1">IF(OR(INDIRECT(CONCATENATE("'2018-03'!O",TEXT(MATCH($C44,'2018-03'!$C$2:$C$100,0)+1,0)))="",INDIRECT(CONCATENATE("'2018-02'!O",TEXT(MATCH($C44,'2018-02'!$C$2:$C$100,0)+1,0)))="",AND(INDIRECT(CONCATENATE("'2018-03'!O",TEXT(MATCH($C44,'2018-03'!$C$2:$C$100,0)+1,0)))="",INDIRECT(CONCATENATE("'2018-02'!O",TEXT(MATCH($C44,'2018-02'!$C$2:$C$100,0)+1,0)))="")),"Н/Д",INDIRECT(CONCATENATE("'2018-03'!O",TEXT(MATCH($C44,'2018-03'!$C$2:$C$100,0)+1,0)))-INDIRECT(CONCATENATE("'2018-02'!O",TEXT(MATCH($C44,'2018-02'!$C$2:$C$100,0)+1,0))))</f>
        <v>49388.130000000005</v>
      </c>
      <c r="P44" s="17">
        <f ca="1">IF(OR(INDIRECT(CONCATENATE("'2018-03'!P",TEXT(MATCH($C44,'2018-03'!$C$2:$C$100,0)+1,0)))="",INDIRECT(CONCATENATE("'2018-02'!P",TEXT(MATCH($C44,'2018-02'!$C$2:$C$100,0)+1,0)))="",AND(INDIRECT(CONCATENATE("'2018-03'!P",TEXT(MATCH($C44,'2018-03'!$C$2:$C$100,0)+1,0)))="",INDIRECT(CONCATENATE("'2018-02'!P",TEXT(MATCH($C44,'2018-02'!$C$2:$C$100,0)+1,0)))="")),"Н/Д",INDIRECT(CONCATENATE("'2018-03'!P",TEXT(MATCH($C44,'2018-03'!$C$2:$C$100,0)+1,0)))-INDIRECT(CONCATENATE("'2018-02'!P",TEXT(MATCH($C44,'2018-02'!$C$2:$C$100,0)+1,0))))</f>
        <v>110770508.94999999</v>
      </c>
      <c r="Q44" s="17">
        <f ca="1">IF(OR(INDIRECT(CONCATENATE("'2018-03'!Q",TEXT(MATCH($C44,'2018-03'!$C$2:$C$100,0)+1,0)))="",INDIRECT(CONCATENATE("'2018-02'!Q",TEXT(MATCH($C44,'2018-02'!$C$2:$C$100,0)+1,0)))="",AND(INDIRECT(CONCATENATE("'2018-03'!Q",TEXT(MATCH($C44,'2018-03'!$C$2:$C$100,0)+1,0)))="",INDIRECT(CONCATENATE("'2018-02'!Q",TEXT(MATCH($C44,'2018-02'!$C$2:$C$100,0)+1,0)))="")),"Н/Д",INDIRECT(CONCATENATE("'2018-03'!Q",TEXT(MATCH($C44,'2018-03'!$C$2:$C$100,0)+1,0)))-INDIRECT(CONCATENATE("'2018-02'!Q",TEXT(MATCH($C44,'2018-02'!$C$2:$C$100,0)+1,0))))</f>
        <v>7566159.6699999999</v>
      </c>
      <c r="R44" s="17">
        <f ca="1">IF(OR(INDIRECT(CONCATENATE("'2018-03'!R",TEXT(MATCH($C44,'2018-03'!$C$2:$C$100,0)+1,0)))="",INDIRECT(CONCATENATE("'2018-02'!R",TEXT(MATCH($C44,'2018-02'!$C$2:$C$100,0)+1,0)))="",AND(INDIRECT(CONCATENATE("'2018-03'!R",TEXT(MATCH($C44,'2018-03'!$C$2:$C$100,0)+1,0)))="",INDIRECT(CONCATENATE("'2018-02'!R",TEXT(MATCH($C44,'2018-02'!$C$2:$C$100,0)+1,0)))="")),"Н/Д",INDIRECT(CONCATENATE("'2018-03'!R",TEXT(MATCH($C44,'2018-03'!$C$2:$C$100,0)+1,0)))-INDIRECT(CONCATENATE("'2018-02'!R",TEXT(MATCH($C44,'2018-02'!$C$2:$C$100,0)+1,0))))</f>
        <v>84343946.109999985</v>
      </c>
      <c r="S44" s="17">
        <f ca="1">IF(OR(INDIRECT(CONCATENATE("'2018-03'!S",TEXT(MATCH($C44,'2018-03'!$C$2:$C$100,0)+1,0)))="",INDIRECT(CONCATENATE("'2018-02'!S",TEXT(MATCH($C44,'2018-02'!$C$2:$C$100,0)+1,0)))="",AND(INDIRECT(CONCATENATE("'2018-03'!S",TEXT(MATCH($C44,'2018-03'!$C$2:$C$100,0)+1,0)))="",INDIRECT(CONCATENATE("'2018-02'!S",TEXT(MATCH($C44,'2018-02'!$C$2:$C$100,0)+1,0)))="")),"Н/Д",INDIRECT(CONCATENATE("'2018-03'!S",TEXT(MATCH($C44,'2018-03'!$C$2:$C$100,0)+1,0)))-INDIRECT(CONCATENATE("'2018-02'!S",TEXT(MATCH($C44,'2018-02'!$C$2:$C$100,0)+1,0))))</f>
        <v>2101065.1900000004</v>
      </c>
      <c r="T44" s="17">
        <f ca="1">IF(OR(INDIRECT(CONCATENATE("'2018-03'!T",TEXT(MATCH($C44,'2018-03'!$C$2:$C$100,0)+1,0)))="",INDIRECT(CONCATENATE("'2018-02'!T",TEXT(MATCH($C44,'2018-02'!$C$2:$C$100,0)+1,0)))="",AND(INDIRECT(CONCATENATE("'2018-03'!T",TEXT(MATCH($C44,'2018-03'!$C$2:$C$100,0)+1,0)))="",INDIRECT(CONCATENATE("'2018-02'!T",TEXT(MATCH($C44,'2018-02'!$C$2:$C$100,0)+1,0)))="")),"Н/Д",INDIRECT(CONCATENATE("'2018-03'!T",TEXT(MATCH($C44,'2018-03'!$C$2:$C$100,0)+1,0)))-INDIRECT(CONCATENATE("'2018-02'!T",TEXT(MATCH($C44,'2018-02'!$C$2:$C$100,0)+1,0))))</f>
        <v>68467498.400000006</v>
      </c>
      <c r="U44" s="17">
        <f ca="1">IF(OR(INDIRECT(CONCATENATE("'2018-03'!U",TEXT(MATCH($C44,'2018-03'!$C$2:$C$100,0)+1,0)))="",INDIRECT(CONCATENATE("'2018-02'!U",TEXT(MATCH($C44,'2018-02'!$C$2:$C$100,0)+1,0)))="",AND(INDIRECT(CONCATENATE("'2018-03'!U",TEXT(MATCH($C44,'2018-03'!$C$2:$C$100,0)+1,0)))="",INDIRECT(CONCATENATE("'2018-02'!U",TEXT(MATCH($C44,'2018-02'!$C$2:$C$100,0)+1,0)))="")),"Н/Д",INDIRECT(CONCATENATE("'2018-03'!U",TEXT(MATCH($C44,'2018-03'!$C$2:$C$100,0)+1,0)))-INDIRECT(CONCATENATE("'2018-02'!U",TEXT(MATCH($C44,'2018-02'!$C$2:$C$100,0)+1,0))))</f>
        <v>134558.91999999993</v>
      </c>
      <c r="V44" s="17">
        <f ca="1">IF(OR(INDIRECT(CONCATENATE("'2018-03'!V",TEXT(MATCH($C44,'2018-03'!$C$2:$C$100,0)+1,0)))="",INDIRECT(CONCATENATE("'2018-02'!V",TEXT(MATCH($C44,'2018-02'!$C$2:$C$100,0)+1,0)))="",AND(INDIRECT(CONCATENATE("'2018-03'!V",TEXT(MATCH($C44,'2018-03'!$C$2:$C$100,0)+1,0)))="",INDIRECT(CONCATENATE("'2018-02'!V",TEXT(MATCH($C44,'2018-02'!$C$2:$C$100,0)+1,0)))="")),"Н/Д",INDIRECT(CONCATENATE("'2018-03'!V",TEXT(MATCH($C44,'2018-03'!$C$2:$C$100,0)+1,0)))-INDIRECT(CONCATENATE("'2018-02'!V",TEXT(MATCH($C44,'2018-02'!$C$2:$C$100,0)+1,0))))</f>
        <v>2195423578.4499998</v>
      </c>
      <c r="W44" s="17">
        <f ca="1">IF(OR(INDIRECT(CONCATENATE("'2018-03'!W",TEXT(MATCH($C44,'2018-03'!$C$2:$C$100,0)+1,0)))="",INDIRECT(CONCATENATE("'2018-02'!W",TEXT(MATCH($C44,'2018-02'!$C$2:$C$100,0)+1,0)))="",AND(INDIRECT(CONCATENATE("'2018-03'!W",TEXT(MATCH($C44,'2018-03'!$C$2:$C$100,0)+1,0)))="",INDIRECT(CONCATENATE("'2018-02'!W",TEXT(MATCH($C44,'2018-02'!$C$2:$C$100,0)+1,0)))="")),"Н/Д",INDIRECT(CONCATENATE("'2018-03'!W",TEXT(MATCH($C44,'2018-03'!$C$2:$C$100,0)+1,0)))-INDIRECT(CONCATENATE("'2018-02'!W",TEXT(MATCH($C44,'2018-02'!$C$2:$C$100,0)+1,0))))</f>
        <v>17496502993.419998</v>
      </c>
    </row>
    <row r="45" spans="1:23" x14ac:dyDescent="0.25">
      <c r="A45" s="2" t="s">
        <v>61</v>
      </c>
      <c r="B45" s="2" t="s">
        <v>68</v>
      </c>
      <c r="C45" s="15">
        <v>96000000</v>
      </c>
      <c r="D45" s="2" t="s">
        <v>206</v>
      </c>
      <c r="E45" s="17">
        <f ca="1">IF(OR(INDIRECT(CONCATENATE("'2018-03'!E",TEXT(MATCH($C45,'2018-03'!$C$2:$C$100,0)+1,0)))="",INDIRECT(CONCATENATE("'2018-02'!E",TEXT(MATCH($C45,'2018-02'!$C$2:$C$100,0)+1,0)))="",AND(INDIRECT(CONCATENATE("'2018-03'!E",TEXT(MATCH($C45,'2018-03'!$C$2:$C$100,0)+1,0)))="",INDIRECT(CONCATENATE("'2018-02'!E",TEXT(MATCH($C45,'2018-02'!$C$2:$C$100,0)+1,0)))="")),"Н/Д",INDIRECT(CONCATENATE("'2018-03'!E",TEXT(MATCH($C45,'2018-03'!$C$2:$C$100,0)+1,0)))-INDIRECT(CONCATENATE("'2018-02'!E",TEXT(MATCH($C45,'2018-02'!$C$2:$C$100,0)+1,0))))</f>
        <v>5720447604.3999996</v>
      </c>
      <c r="F45" s="17">
        <f ca="1">IF(OR(INDIRECT(CONCATENATE("'2018-03'!F",TEXT(MATCH($C45,'2018-03'!$C$2:$C$100,0)+1,0)))="",INDIRECT(CONCATENATE("'2018-02'!F",TEXT(MATCH($C45,'2018-02'!$C$2:$C$100,0)+1,0)))="",AND(INDIRECT(CONCATENATE("'2018-03'!F",TEXT(MATCH($C45,'2018-03'!$C$2:$C$100,0)+1,0)))="",INDIRECT(CONCATENATE("'2018-02'!F",TEXT(MATCH($C45,'2018-02'!$C$2:$C$100,0)+1,0)))="")),"Н/Д",INDIRECT(CONCATENATE("'2018-03'!F",TEXT(MATCH($C45,'2018-03'!$C$2:$C$100,0)+1,0)))-INDIRECT(CONCATENATE("'2018-02'!F",TEXT(MATCH($C45,'2018-02'!$C$2:$C$100,0)+1,0))))</f>
        <v>922430036.54999995</v>
      </c>
      <c r="G45" s="17">
        <f ca="1">IF(OR(INDIRECT(CONCATENATE("'2018-03'!G",TEXT(MATCH($C45,'2018-03'!$C$2:$C$100,0)+1,0)))="",INDIRECT(CONCATENATE("'2018-02'!G",TEXT(MATCH($C45,'2018-02'!$C$2:$C$100,0)+1,0)))="",AND(INDIRECT(CONCATENATE("'2018-03'!G",TEXT(MATCH($C45,'2018-03'!$C$2:$C$100,0)+1,0)))="",INDIRECT(CONCATENATE("'2018-02'!G",TEXT(MATCH($C45,'2018-02'!$C$2:$C$100,0)+1,0)))="")),"Н/Д",INDIRECT(CONCATENATE("'2018-03'!G",TEXT(MATCH($C45,'2018-03'!$C$2:$C$100,0)+1,0)))-INDIRECT(CONCATENATE("'2018-02'!G",TEXT(MATCH($C45,'2018-02'!$C$2:$C$100,0)+1,0))))</f>
        <v>67079887.919999994</v>
      </c>
      <c r="H45" s="17">
        <f ca="1">IF(OR(INDIRECT(CONCATENATE("'2018-03'!H",TEXT(MATCH($C45,'2018-03'!$C$2:$C$100,0)+1,0)))="",INDIRECT(CONCATENATE("'2018-02'!H",TEXT(MATCH($C45,'2018-02'!$C$2:$C$100,0)+1,0)))="",AND(INDIRECT(CONCATENATE("'2018-03'!H",TEXT(MATCH($C45,'2018-03'!$C$2:$C$100,0)+1,0)))="",INDIRECT(CONCATENATE("'2018-02'!H",TEXT(MATCH($C45,'2018-02'!$C$2:$C$100,0)+1,0)))="")),"Н/Д",INDIRECT(CONCATENATE("'2018-03'!H",TEXT(MATCH($C45,'2018-03'!$C$2:$C$100,0)+1,0)))-INDIRECT(CONCATENATE("'2018-02'!H",TEXT(MATCH($C45,'2018-02'!$C$2:$C$100,0)+1,0))))</f>
        <v>663923257.26999998</v>
      </c>
      <c r="I45" s="17">
        <f ca="1">IF(OR(INDIRECT(CONCATENATE("'2018-03'!I",TEXT(MATCH($C45,'2018-03'!$C$2:$C$100,0)+1,0)))="",INDIRECT(CONCATENATE("'2018-02'!I",TEXT(MATCH($C45,'2018-02'!$C$2:$C$100,0)+1,0)))="",AND(INDIRECT(CONCATENATE("'2018-03'!I",TEXT(MATCH($C45,'2018-03'!$C$2:$C$100,0)+1,0)))="",INDIRECT(CONCATENATE("'2018-02'!I",TEXT(MATCH($C45,'2018-02'!$C$2:$C$100,0)+1,0)))="")),"Н/Д",INDIRECT(CONCATENATE("'2018-03'!I",TEXT(MATCH($C45,'2018-03'!$C$2:$C$100,0)+1,0)))-INDIRECT(CONCATENATE("'2018-02'!I",TEXT(MATCH($C45,'2018-02'!$C$2:$C$100,0)+1,0))))</f>
        <v>59093905.960000008</v>
      </c>
      <c r="J45" s="17" t="str">
        <f ca="1">IF(OR(INDIRECT(CONCATENATE("'2018-03'!J",TEXT(MATCH($C45,'2018-03'!$C$2:$C$100,0)+1,0)))="",INDIRECT(CONCATENATE("'2018-02'!J",TEXT(MATCH($C45,'2018-02'!$C$2:$C$100,0)+1,0)))="",AND(INDIRECT(CONCATENATE("'2018-03'!J",TEXT(MATCH($C45,'2018-03'!$C$2:$C$100,0)+1,0)))="",INDIRECT(CONCATENATE("'2018-02'!J",TEXT(MATCH($C45,'2018-02'!$C$2:$C$100,0)+1,0)))="")),"Н/Д",INDIRECT(CONCATENATE("'2018-03'!J",TEXT(MATCH($C45,'2018-03'!$C$2:$C$100,0)+1,0)))-INDIRECT(CONCATENATE("'2018-02'!J",TEXT(MATCH($C45,'2018-02'!$C$2:$C$100,0)+1,0))))</f>
        <v>Н/Д</v>
      </c>
      <c r="K45" s="17">
        <f ca="1">IF(OR(INDIRECT(CONCATENATE("'2018-03'!K",TEXT(MATCH($C45,'2018-03'!$C$2:$C$100,0)+1,0)))="",INDIRECT(CONCATENATE("'2018-02'!K",TEXT(MATCH($C45,'2018-02'!$C$2:$C$100,0)+1,0)))="",AND(INDIRECT(CONCATENATE("'2018-03'!K",TEXT(MATCH($C45,'2018-03'!$C$2:$C$100,0)+1,0)))="",INDIRECT(CONCATENATE("'2018-02'!K",TEXT(MATCH($C45,'2018-02'!$C$2:$C$100,0)+1,0)))="")),"Н/Д",INDIRECT(CONCATENATE("'2018-03'!K",TEXT(MATCH($C45,'2018-03'!$C$2:$C$100,0)+1,0)))-INDIRECT(CONCATENATE("'2018-02'!K",TEXT(MATCH($C45,'2018-02'!$C$2:$C$100,0)+1,0))))</f>
        <v>8455094.7499999981</v>
      </c>
      <c r="L45" s="17">
        <f ca="1">IF(OR(INDIRECT(CONCATENATE("'2018-03'!L",TEXT(MATCH($C45,'2018-03'!$C$2:$C$100,0)+1,0)))="",INDIRECT(CONCATENATE("'2018-02'!L",TEXT(MATCH($C45,'2018-02'!$C$2:$C$100,0)+1,0)))="",AND(INDIRECT(CONCATENATE("'2018-03'!L",TEXT(MATCH($C45,'2018-03'!$C$2:$C$100,0)+1,0)))="",INDIRECT(CONCATENATE("'2018-02'!L",TEXT(MATCH($C45,'2018-02'!$C$2:$C$100,0)+1,0)))="")),"Н/Д",INDIRECT(CONCATENATE("'2018-03'!L",TEXT(MATCH($C45,'2018-03'!$C$2:$C$100,0)+1,0)))-INDIRECT(CONCATENATE("'2018-02'!L",TEXT(MATCH($C45,'2018-02'!$C$2:$C$100,0)+1,0))))</f>
        <v>78447468.310000002</v>
      </c>
      <c r="M45" s="17">
        <f ca="1">IF(OR(INDIRECT(CONCATENATE("'2018-03'!M",TEXT(MATCH($C45,'2018-03'!$C$2:$C$100,0)+1,0)))="",INDIRECT(CONCATENATE("'2018-02'!M",TEXT(MATCH($C45,'2018-02'!$C$2:$C$100,0)+1,0)))="",AND(INDIRECT(CONCATENATE("'2018-03'!M",TEXT(MATCH($C45,'2018-03'!$C$2:$C$100,0)+1,0)))="",INDIRECT(CONCATENATE("'2018-02'!M",TEXT(MATCH($C45,'2018-02'!$C$2:$C$100,0)+1,0)))="")),"Н/Д",INDIRECT(CONCATENATE("'2018-03'!M",TEXT(MATCH($C45,'2018-03'!$C$2:$C$100,0)+1,0)))-INDIRECT(CONCATENATE("'2018-02'!M",TEXT(MATCH($C45,'2018-02'!$C$2:$C$100,0)+1,0))))</f>
        <v>529353.35000000009</v>
      </c>
      <c r="N45" s="17">
        <f ca="1">IF(OR(INDIRECT(CONCATENATE("'2018-03'!N",TEXT(MATCH($C45,'2018-03'!$C$2:$C$100,0)+1,0)))="",INDIRECT(CONCATENATE("'2018-02'!N",TEXT(MATCH($C45,'2018-02'!$C$2:$C$100,0)+1,0)))="",AND(INDIRECT(CONCATENATE("'2018-03'!N",TEXT(MATCH($C45,'2018-03'!$C$2:$C$100,0)+1,0)))="",INDIRECT(CONCATENATE("'2018-02'!N",TEXT(MATCH($C45,'2018-02'!$C$2:$C$100,0)+1,0)))="")),"Н/Д",INDIRECT(CONCATENATE("'2018-03'!N",TEXT(MATCH($C45,'2018-03'!$C$2:$C$100,0)+1,0)))-INDIRECT(CONCATENATE("'2018-02'!NE",TEXT(MATCH($C45,'2018-02'!$C$2:$C$100,0)+1,0))))</f>
        <v>11323328.52</v>
      </c>
      <c r="O45" s="17">
        <f ca="1">IF(OR(INDIRECT(CONCATENATE("'2018-03'!O",TEXT(MATCH($C45,'2018-03'!$C$2:$C$100,0)+1,0)))="",INDIRECT(CONCATENATE("'2018-02'!O",TEXT(MATCH($C45,'2018-02'!$C$2:$C$100,0)+1,0)))="",AND(INDIRECT(CONCATENATE("'2018-03'!O",TEXT(MATCH($C45,'2018-03'!$C$2:$C$100,0)+1,0)))="",INDIRECT(CONCATENATE("'2018-02'!O",TEXT(MATCH($C45,'2018-02'!$C$2:$C$100,0)+1,0)))="")),"Н/Д",INDIRECT(CONCATENATE("'2018-03'!O",TEXT(MATCH($C45,'2018-03'!$C$2:$C$100,0)+1,0)))-INDIRECT(CONCATENATE("'2018-02'!O",TEXT(MATCH($C45,'2018-02'!$C$2:$C$100,0)+1,0))))</f>
        <v>210.57</v>
      </c>
      <c r="P45" s="17">
        <f ca="1">IF(OR(INDIRECT(CONCATENATE("'2018-03'!P",TEXT(MATCH($C45,'2018-03'!$C$2:$C$100,0)+1,0)))="",INDIRECT(CONCATENATE("'2018-02'!P",TEXT(MATCH($C45,'2018-02'!$C$2:$C$100,0)+1,0)))="",AND(INDIRECT(CONCATENATE("'2018-03'!P",TEXT(MATCH($C45,'2018-03'!$C$2:$C$100,0)+1,0)))="",INDIRECT(CONCATENATE("'2018-02'!P",TEXT(MATCH($C45,'2018-02'!$C$2:$C$100,0)+1,0)))="")),"Н/Д",INDIRECT(CONCATENATE("'2018-03'!P",TEXT(MATCH($C45,'2018-03'!$C$2:$C$100,0)+1,0)))-INDIRECT(CONCATENATE("'2018-02'!P",TEXT(MATCH($C45,'2018-02'!$C$2:$C$100,0)+1,0))))</f>
        <v>14376995.070000002</v>
      </c>
      <c r="Q45" s="17">
        <f ca="1">IF(OR(INDIRECT(CONCATENATE("'2018-03'!Q",TEXT(MATCH($C45,'2018-03'!$C$2:$C$100,0)+1,0)))="",INDIRECT(CONCATENATE("'2018-02'!Q",TEXT(MATCH($C45,'2018-02'!$C$2:$C$100,0)+1,0)))="",AND(INDIRECT(CONCATENATE("'2018-03'!Q",TEXT(MATCH($C45,'2018-03'!$C$2:$C$100,0)+1,0)))="",INDIRECT(CONCATENATE("'2018-02'!Q",TEXT(MATCH($C45,'2018-02'!$C$2:$C$100,0)+1,0)))="")),"Н/Д",INDIRECT(CONCATENATE("'2018-03'!Q",TEXT(MATCH($C45,'2018-03'!$C$2:$C$100,0)+1,0)))-INDIRECT(CONCATENATE("'2018-02'!Q",TEXT(MATCH($C45,'2018-02'!$C$2:$C$100,0)+1,0))))</f>
        <v>635442.78</v>
      </c>
      <c r="R45" s="17">
        <f ca="1">IF(OR(INDIRECT(CONCATENATE("'2018-03'!R",TEXT(MATCH($C45,'2018-03'!$C$2:$C$100,0)+1,0)))="",INDIRECT(CONCATENATE("'2018-02'!R",TEXT(MATCH($C45,'2018-02'!$C$2:$C$100,0)+1,0)))="",AND(INDIRECT(CONCATENATE("'2018-03'!R",TEXT(MATCH($C45,'2018-03'!$C$2:$C$100,0)+1,0)))="",INDIRECT(CONCATENATE("'2018-02'!R",TEXT(MATCH($C45,'2018-02'!$C$2:$C$100,0)+1,0)))="")),"Н/Д",INDIRECT(CONCATENATE("'2018-03'!R",TEXT(MATCH($C45,'2018-03'!$C$2:$C$100,0)+1,0)))-INDIRECT(CONCATENATE("'2018-02'!R",TEXT(MATCH($C45,'2018-02'!$C$2:$C$100,0)+1,0))))</f>
        <v>6697958.290000001</v>
      </c>
      <c r="S45" s="17">
        <f ca="1">IF(OR(INDIRECT(CONCATENATE("'2018-03'!S",TEXT(MATCH($C45,'2018-03'!$C$2:$C$100,0)+1,0)))="",INDIRECT(CONCATENATE("'2018-02'!S",TEXT(MATCH($C45,'2018-02'!$C$2:$C$100,0)+1,0)))="",AND(INDIRECT(CONCATENATE("'2018-03'!S",TEXT(MATCH($C45,'2018-03'!$C$2:$C$100,0)+1,0)))="",INDIRECT(CONCATENATE("'2018-02'!S",TEXT(MATCH($C45,'2018-02'!$C$2:$C$100,0)+1,0)))="")),"Н/Д",INDIRECT(CONCATENATE("'2018-03'!S",TEXT(MATCH($C45,'2018-03'!$C$2:$C$100,0)+1,0)))-INDIRECT(CONCATENATE("'2018-02'!S",TEXT(MATCH($C45,'2018-02'!$C$2:$C$100,0)+1,0))))</f>
        <v>0</v>
      </c>
      <c r="T45" s="17">
        <f ca="1">IF(OR(INDIRECT(CONCATENATE("'2018-03'!T",TEXT(MATCH($C45,'2018-03'!$C$2:$C$100,0)+1,0)))="",INDIRECT(CONCATENATE("'2018-02'!T",TEXT(MATCH($C45,'2018-02'!$C$2:$C$100,0)+1,0)))="",AND(INDIRECT(CONCATENATE("'2018-03'!T",TEXT(MATCH($C45,'2018-03'!$C$2:$C$100,0)+1,0)))="",INDIRECT(CONCATENATE("'2018-02'!T",TEXT(MATCH($C45,'2018-02'!$C$2:$C$100,0)+1,0)))="")),"Н/Д",INDIRECT(CONCATENATE("'2018-03'!T",TEXT(MATCH($C45,'2018-03'!$C$2:$C$100,0)+1,0)))-INDIRECT(CONCATENATE("'2018-02'!T",TEXT(MATCH($C45,'2018-02'!$C$2:$C$100,0)+1,0))))</f>
        <v>15374152.879999999</v>
      </c>
      <c r="U45" s="17">
        <f ca="1">IF(OR(INDIRECT(CONCATENATE("'2018-03'!U",TEXT(MATCH($C45,'2018-03'!$C$2:$C$100,0)+1,0)))="",INDIRECT(CONCATENATE("'2018-02'!U",TEXT(MATCH($C45,'2018-02'!$C$2:$C$100,0)+1,0)))="",AND(INDIRECT(CONCATENATE("'2018-03'!U",TEXT(MATCH($C45,'2018-03'!$C$2:$C$100,0)+1,0)))="",INDIRECT(CONCATENATE("'2018-02'!U",TEXT(MATCH($C45,'2018-02'!$C$2:$C$100,0)+1,0)))="")),"Н/Д",INDIRECT(CONCATENATE("'2018-03'!U",TEXT(MATCH($C45,'2018-03'!$C$2:$C$100,0)+1,0)))-INDIRECT(CONCATENATE("'2018-02'!U",TEXT(MATCH($C45,'2018-02'!$C$2:$C$100,0)+1,0))))</f>
        <v>711881.69999998808</v>
      </c>
      <c r="V45" s="17">
        <f ca="1">IF(OR(INDIRECT(CONCATENATE("'2018-03'!V",TEXT(MATCH($C45,'2018-03'!$C$2:$C$100,0)+1,0)))="",INDIRECT(CONCATENATE("'2018-02'!V",TEXT(MATCH($C45,'2018-02'!$C$2:$C$100,0)+1,0)))="",AND(INDIRECT(CONCATENATE("'2018-03'!V",TEXT(MATCH($C45,'2018-03'!$C$2:$C$100,0)+1,0)))="",INDIRECT(CONCATENATE("'2018-02'!V",TEXT(MATCH($C45,'2018-02'!$C$2:$C$100,0)+1,0)))="")),"Н/Д",INDIRECT(CONCATENATE("'2018-03'!V",TEXT(MATCH($C45,'2018-03'!$C$2:$C$100,0)+1,0)))-INDIRECT(CONCATENATE("'2018-02'!V",TEXT(MATCH($C45,'2018-02'!$C$2:$C$100,0)+1,0))))</f>
        <v>4798017567.8500004</v>
      </c>
      <c r="W45" s="17">
        <f ca="1">IF(OR(INDIRECT(CONCATENATE("'2018-03'!W",TEXT(MATCH($C45,'2018-03'!$C$2:$C$100,0)+1,0)))="",INDIRECT(CONCATENATE("'2018-02'!W",TEXT(MATCH($C45,'2018-02'!$C$2:$C$100,0)+1,0)))="",AND(INDIRECT(CONCATENATE("'2018-03'!W",TEXT(MATCH($C45,'2018-03'!$C$2:$C$100,0)+1,0)))="",INDIRECT(CONCATENATE("'2018-02'!W",TEXT(MATCH($C45,'2018-02'!$C$2:$C$100,0)+1,0)))="")),"Н/Д",INDIRECT(CONCATENATE("'2018-03'!W",TEXT(MATCH($C45,'2018-03'!$C$2:$C$100,0)+1,0)))-INDIRECT(CONCATENATE("'2018-02'!W",TEXT(MATCH($C45,'2018-02'!$C$2:$C$100,0)+1,0))))</f>
        <v>12362747665.549999</v>
      </c>
    </row>
    <row r="46" spans="1:23" x14ac:dyDescent="0.25">
      <c r="A46" s="2" t="s">
        <v>69</v>
      </c>
      <c r="B46" s="2" t="s">
        <v>70</v>
      </c>
      <c r="C46" s="15">
        <v>1000000</v>
      </c>
      <c r="D46" s="2" t="s">
        <v>206</v>
      </c>
      <c r="E46" s="17">
        <f ca="1">IF(OR(INDIRECT(CONCATENATE("'2018-03'!E",TEXT(MATCH($C46,'2018-03'!$C$2:$C$100,0)+1,0)))="",INDIRECT(CONCATENATE("'2018-02'!E",TEXT(MATCH($C46,'2018-02'!$C$2:$C$100,0)+1,0)))="",AND(INDIRECT(CONCATENATE("'2018-03'!E",TEXT(MATCH($C46,'2018-03'!$C$2:$C$100,0)+1,0)))="",INDIRECT(CONCATENATE("'2018-02'!E",TEXT(MATCH($C46,'2018-02'!$C$2:$C$100,0)+1,0)))="")),"Н/Д",INDIRECT(CONCATENATE("'2018-03'!E",TEXT(MATCH($C46,'2018-03'!$C$2:$C$100,0)+1,0)))-INDIRECT(CONCATENATE("'2018-02'!E",TEXT(MATCH($C46,'2018-02'!$C$2:$C$100,0)+1,0))))</f>
        <v>7365069061.9200001</v>
      </c>
      <c r="F46" s="17">
        <f ca="1">IF(OR(INDIRECT(CONCATENATE("'2018-03'!F",TEXT(MATCH($C46,'2018-03'!$C$2:$C$100,0)+1,0)))="",INDIRECT(CONCATENATE("'2018-02'!F",TEXT(MATCH($C46,'2018-02'!$C$2:$C$100,0)+1,0)))="",AND(INDIRECT(CONCATENATE("'2018-03'!F",TEXT(MATCH($C46,'2018-03'!$C$2:$C$100,0)+1,0)))="",INDIRECT(CONCATENATE("'2018-02'!F",TEXT(MATCH($C46,'2018-02'!$C$2:$C$100,0)+1,0)))="")),"Н/Д",INDIRECT(CONCATENATE("'2018-03'!F",TEXT(MATCH($C46,'2018-03'!$C$2:$C$100,0)+1,0)))-INDIRECT(CONCATENATE("'2018-02'!F",TEXT(MATCH($C46,'2018-02'!$C$2:$C$100,0)+1,0))))</f>
        <v>3416088510.52</v>
      </c>
      <c r="G46" s="17">
        <f ca="1">IF(OR(INDIRECT(CONCATENATE("'2018-03'!G",TEXT(MATCH($C46,'2018-03'!$C$2:$C$100,0)+1,0)))="",INDIRECT(CONCATENATE("'2018-02'!G",TEXT(MATCH($C46,'2018-02'!$C$2:$C$100,0)+1,0)))="",AND(INDIRECT(CONCATENATE("'2018-03'!G",TEXT(MATCH($C46,'2018-03'!$C$2:$C$100,0)+1,0)))="",INDIRECT(CONCATENATE("'2018-02'!G",TEXT(MATCH($C46,'2018-02'!$C$2:$C$100,0)+1,0)))="")),"Н/Д",INDIRECT(CONCATENATE("'2018-03'!G",TEXT(MATCH($C46,'2018-03'!$C$2:$C$100,0)+1,0)))-INDIRECT(CONCATENATE("'2018-02'!G",TEXT(MATCH($C46,'2018-02'!$C$2:$C$100,0)+1,0))))</f>
        <v>260870291.79000008</v>
      </c>
      <c r="H46" s="17">
        <f ca="1">IF(OR(INDIRECT(CONCATENATE("'2018-03'!H",TEXT(MATCH($C46,'2018-03'!$C$2:$C$100,0)+1,0)))="",INDIRECT(CONCATENATE("'2018-02'!H",TEXT(MATCH($C46,'2018-02'!$C$2:$C$100,0)+1,0)))="",AND(INDIRECT(CONCATENATE("'2018-03'!H",TEXT(MATCH($C46,'2018-03'!$C$2:$C$100,0)+1,0)))="",INDIRECT(CONCATENATE("'2018-02'!H",TEXT(MATCH($C46,'2018-02'!$C$2:$C$100,0)+1,0)))="")),"Н/Д",INDIRECT(CONCATENATE("'2018-03'!H",TEXT(MATCH($C46,'2018-03'!$C$2:$C$100,0)+1,0)))-INDIRECT(CONCATENATE("'2018-02'!H",TEXT(MATCH($C46,'2018-02'!$C$2:$C$100,0)+1,0))))</f>
        <v>1844635703.1400001</v>
      </c>
      <c r="I46" s="17">
        <f ca="1">IF(OR(INDIRECT(CONCATENATE("'2018-03'!I",TEXT(MATCH($C46,'2018-03'!$C$2:$C$100,0)+1,0)))="",INDIRECT(CONCATENATE("'2018-02'!I",TEXT(MATCH($C46,'2018-02'!$C$2:$C$100,0)+1,0)))="",AND(INDIRECT(CONCATENATE("'2018-03'!I",TEXT(MATCH($C46,'2018-03'!$C$2:$C$100,0)+1,0)))="",INDIRECT(CONCATENATE("'2018-02'!I",TEXT(MATCH($C46,'2018-02'!$C$2:$C$100,0)+1,0)))="")),"Н/Д",INDIRECT(CONCATENATE("'2018-03'!I",TEXT(MATCH($C46,'2018-03'!$C$2:$C$100,0)+1,0)))-INDIRECT(CONCATENATE("'2018-02'!I",TEXT(MATCH($C46,'2018-02'!$C$2:$C$100,0)+1,0))))</f>
        <v>473915654.19999993</v>
      </c>
      <c r="J46" s="17" t="str">
        <f ca="1">IF(OR(INDIRECT(CONCATENATE("'2018-03'!J",TEXT(MATCH($C46,'2018-03'!$C$2:$C$100,0)+1,0)))="",INDIRECT(CONCATENATE("'2018-02'!J",TEXT(MATCH($C46,'2018-02'!$C$2:$C$100,0)+1,0)))="",AND(INDIRECT(CONCATENATE("'2018-03'!J",TEXT(MATCH($C46,'2018-03'!$C$2:$C$100,0)+1,0)))="",INDIRECT(CONCATENATE("'2018-02'!J",TEXT(MATCH($C46,'2018-02'!$C$2:$C$100,0)+1,0)))="")),"Н/Д",INDIRECT(CONCATENATE("'2018-03'!J",TEXT(MATCH($C46,'2018-03'!$C$2:$C$100,0)+1,0)))-INDIRECT(CONCATENATE("'2018-02'!J",TEXT(MATCH($C46,'2018-02'!$C$2:$C$100,0)+1,0))))</f>
        <v>Н/Д</v>
      </c>
      <c r="K46" s="17">
        <f ca="1">IF(OR(INDIRECT(CONCATENATE("'2018-03'!K",TEXT(MATCH($C46,'2018-03'!$C$2:$C$100,0)+1,0)))="",INDIRECT(CONCATENATE("'2018-02'!K",TEXT(MATCH($C46,'2018-02'!$C$2:$C$100,0)+1,0)))="",AND(INDIRECT(CONCATENATE("'2018-03'!K",TEXT(MATCH($C46,'2018-03'!$C$2:$C$100,0)+1,0)))="",INDIRECT(CONCATENATE("'2018-02'!K",TEXT(MATCH($C46,'2018-02'!$C$2:$C$100,0)+1,0)))="")),"Н/Д",INDIRECT(CONCATENATE("'2018-03'!K",TEXT(MATCH($C46,'2018-03'!$C$2:$C$100,0)+1,0)))-INDIRECT(CONCATENATE("'2018-02'!K",TEXT(MATCH($C46,'2018-02'!$C$2:$C$100,0)+1,0))))</f>
        <v>173242355.06999999</v>
      </c>
      <c r="L46" s="17">
        <f ca="1">IF(OR(INDIRECT(CONCATENATE("'2018-03'!L",TEXT(MATCH($C46,'2018-03'!$C$2:$C$100,0)+1,0)))="",INDIRECT(CONCATENATE("'2018-02'!L",TEXT(MATCH($C46,'2018-02'!$C$2:$C$100,0)+1,0)))="",AND(INDIRECT(CONCATENATE("'2018-03'!L",TEXT(MATCH($C46,'2018-03'!$C$2:$C$100,0)+1,0)))="",INDIRECT(CONCATENATE("'2018-02'!L",TEXT(MATCH($C46,'2018-02'!$C$2:$C$100,0)+1,0)))="")),"Н/Д",INDIRECT(CONCATENATE("'2018-03'!L",TEXT(MATCH($C46,'2018-03'!$C$2:$C$100,0)+1,0)))-INDIRECT(CONCATENATE("'2018-02'!L",TEXT(MATCH($C46,'2018-02'!$C$2:$C$100,0)+1,0))))</f>
        <v>348976297.69999993</v>
      </c>
      <c r="M46" s="17">
        <f ca="1">IF(OR(INDIRECT(CONCATENATE("'2018-03'!M",TEXT(MATCH($C46,'2018-03'!$C$2:$C$100,0)+1,0)))="",INDIRECT(CONCATENATE("'2018-02'!M",TEXT(MATCH($C46,'2018-02'!$C$2:$C$100,0)+1,0)))="",AND(INDIRECT(CONCATENATE("'2018-03'!M",TEXT(MATCH($C46,'2018-03'!$C$2:$C$100,0)+1,0)))="",INDIRECT(CONCATENATE("'2018-02'!M",TEXT(MATCH($C46,'2018-02'!$C$2:$C$100,0)+1,0)))="")),"Н/Д",INDIRECT(CONCATENATE("'2018-03'!M",TEXT(MATCH($C46,'2018-03'!$C$2:$C$100,0)+1,0)))-INDIRECT(CONCATENATE("'2018-02'!M",TEXT(MATCH($C46,'2018-02'!$C$2:$C$100,0)+1,0))))</f>
        <v>12739873.799999997</v>
      </c>
      <c r="N46" s="17">
        <f ca="1">IF(OR(INDIRECT(CONCATENATE("'2018-03'!N",TEXT(MATCH($C46,'2018-03'!$C$2:$C$100,0)+1,0)))="",INDIRECT(CONCATENATE("'2018-02'!N",TEXT(MATCH($C46,'2018-02'!$C$2:$C$100,0)+1,0)))="",AND(INDIRECT(CONCATENATE("'2018-03'!N",TEXT(MATCH($C46,'2018-03'!$C$2:$C$100,0)+1,0)))="",INDIRECT(CONCATENATE("'2018-02'!N",TEXT(MATCH($C46,'2018-02'!$C$2:$C$100,0)+1,0)))="")),"Н/Д",INDIRECT(CONCATENATE("'2018-03'!N",TEXT(MATCH($C46,'2018-03'!$C$2:$C$100,0)+1,0)))-INDIRECT(CONCATENATE("'2018-02'!NE",TEXT(MATCH($C46,'2018-02'!$C$2:$C$100,0)+1,0))))</f>
        <v>82490889.590000004</v>
      </c>
      <c r="O46" s="17">
        <f ca="1">IF(OR(INDIRECT(CONCATENATE("'2018-03'!O",TEXT(MATCH($C46,'2018-03'!$C$2:$C$100,0)+1,0)))="",INDIRECT(CONCATENATE("'2018-02'!O",TEXT(MATCH($C46,'2018-02'!$C$2:$C$100,0)+1,0)))="",AND(INDIRECT(CONCATENATE("'2018-03'!O",TEXT(MATCH($C46,'2018-03'!$C$2:$C$100,0)+1,0)))="",INDIRECT(CONCATENATE("'2018-02'!O",TEXT(MATCH($C46,'2018-02'!$C$2:$C$100,0)+1,0)))="")),"Н/Д",INDIRECT(CONCATENATE("'2018-03'!O",TEXT(MATCH($C46,'2018-03'!$C$2:$C$100,0)+1,0)))-INDIRECT(CONCATENATE("'2018-02'!O",TEXT(MATCH($C46,'2018-02'!$C$2:$C$100,0)+1,0))))</f>
        <v>-3042.8300000000017</v>
      </c>
      <c r="P46" s="17">
        <f ca="1">IF(OR(INDIRECT(CONCATENATE("'2018-03'!P",TEXT(MATCH($C46,'2018-03'!$C$2:$C$100,0)+1,0)))="",INDIRECT(CONCATENATE("'2018-02'!P",TEXT(MATCH($C46,'2018-02'!$C$2:$C$100,0)+1,0)))="",AND(INDIRECT(CONCATENATE("'2018-03'!P",TEXT(MATCH($C46,'2018-03'!$C$2:$C$100,0)+1,0)))="",INDIRECT(CONCATENATE("'2018-02'!P",TEXT(MATCH($C46,'2018-02'!$C$2:$C$100,0)+1,0)))="")),"Н/Д",INDIRECT(CONCATENATE("'2018-03'!P",TEXT(MATCH($C46,'2018-03'!$C$2:$C$100,0)+1,0)))-INDIRECT(CONCATENATE("'2018-02'!P",TEXT(MATCH($C46,'2018-02'!$C$2:$C$100,0)+1,0))))</f>
        <v>90226242.24000001</v>
      </c>
      <c r="Q46" s="17">
        <f ca="1">IF(OR(INDIRECT(CONCATENATE("'2018-03'!Q",TEXT(MATCH($C46,'2018-03'!$C$2:$C$100,0)+1,0)))="",INDIRECT(CONCATENATE("'2018-02'!Q",TEXT(MATCH($C46,'2018-02'!$C$2:$C$100,0)+1,0)))="",AND(INDIRECT(CONCATENATE("'2018-03'!Q",TEXT(MATCH($C46,'2018-03'!$C$2:$C$100,0)+1,0)))="",INDIRECT(CONCATENATE("'2018-02'!Q",TEXT(MATCH($C46,'2018-02'!$C$2:$C$100,0)+1,0)))="")),"Н/Д",INDIRECT(CONCATENATE("'2018-03'!Q",TEXT(MATCH($C46,'2018-03'!$C$2:$C$100,0)+1,0)))-INDIRECT(CONCATENATE("'2018-02'!Q",TEXT(MATCH($C46,'2018-02'!$C$2:$C$100,0)+1,0))))</f>
        <v>17826113.98</v>
      </c>
      <c r="R46" s="17">
        <f ca="1">IF(OR(INDIRECT(CONCATENATE("'2018-03'!R",TEXT(MATCH($C46,'2018-03'!$C$2:$C$100,0)+1,0)))="",INDIRECT(CONCATENATE("'2018-02'!R",TEXT(MATCH($C46,'2018-02'!$C$2:$C$100,0)+1,0)))="",AND(INDIRECT(CONCATENATE("'2018-03'!R",TEXT(MATCH($C46,'2018-03'!$C$2:$C$100,0)+1,0)))="",INDIRECT(CONCATENATE("'2018-02'!R",TEXT(MATCH($C46,'2018-02'!$C$2:$C$100,0)+1,0)))="")),"Н/Д",INDIRECT(CONCATENATE("'2018-03'!R",TEXT(MATCH($C46,'2018-03'!$C$2:$C$100,0)+1,0)))-INDIRECT(CONCATENATE("'2018-02'!R",TEXT(MATCH($C46,'2018-02'!$C$2:$C$100,0)+1,0))))</f>
        <v>20511310.399999995</v>
      </c>
      <c r="S46" s="17">
        <f ca="1">IF(OR(INDIRECT(CONCATENATE("'2018-03'!S",TEXT(MATCH($C46,'2018-03'!$C$2:$C$100,0)+1,0)))="",INDIRECT(CONCATENATE("'2018-02'!S",TEXT(MATCH($C46,'2018-02'!$C$2:$C$100,0)+1,0)))="",AND(INDIRECT(CONCATENATE("'2018-03'!S",TEXT(MATCH($C46,'2018-03'!$C$2:$C$100,0)+1,0)))="",INDIRECT(CONCATENATE("'2018-02'!S",TEXT(MATCH($C46,'2018-02'!$C$2:$C$100,0)+1,0)))="")),"Н/Д",INDIRECT(CONCATENATE("'2018-03'!S",TEXT(MATCH($C46,'2018-03'!$C$2:$C$100,0)+1,0)))-INDIRECT(CONCATENATE("'2018-02'!S",TEXT(MATCH($C46,'2018-02'!$C$2:$C$100,0)+1,0))))</f>
        <v>166818.5</v>
      </c>
      <c r="T46" s="17">
        <f ca="1">IF(OR(INDIRECT(CONCATENATE("'2018-03'!T",TEXT(MATCH($C46,'2018-03'!$C$2:$C$100,0)+1,0)))="",INDIRECT(CONCATENATE("'2018-02'!T",TEXT(MATCH($C46,'2018-02'!$C$2:$C$100,0)+1,0)))="",AND(INDIRECT(CONCATENATE("'2018-03'!T",TEXT(MATCH($C46,'2018-03'!$C$2:$C$100,0)+1,0)))="",INDIRECT(CONCATENATE("'2018-02'!T",TEXT(MATCH($C46,'2018-02'!$C$2:$C$100,0)+1,0)))="")),"Н/Д",INDIRECT(CONCATENATE("'2018-03'!T",TEXT(MATCH($C46,'2018-03'!$C$2:$C$100,0)+1,0)))-INDIRECT(CONCATENATE("'2018-02'!T",TEXT(MATCH($C46,'2018-02'!$C$2:$C$100,0)+1,0))))</f>
        <v>76324402.210000008</v>
      </c>
      <c r="U46" s="17">
        <f ca="1">IF(OR(INDIRECT(CONCATENATE("'2018-03'!U",TEXT(MATCH($C46,'2018-03'!$C$2:$C$100,0)+1,0)))="",INDIRECT(CONCATENATE("'2018-02'!U",TEXT(MATCH($C46,'2018-02'!$C$2:$C$100,0)+1,0)))="",AND(INDIRECT(CONCATENATE("'2018-03'!U",TEXT(MATCH($C46,'2018-03'!$C$2:$C$100,0)+1,0)))="",INDIRECT(CONCATENATE("'2018-02'!U",TEXT(MATCH($C46,'2018-02'!$C$2:$C$100,0)+1,0)))="")),"Н/Д",INDIRECT(CONCATENATE("'2018-03'!U",TEXT(MATCH($C46,'2018-03'!$C$2:$C$100,0)+1,0)))-INDIRECT(CONCATENATE("'2018-02'!U",TEXT(MATCH($C46,'2018-02'!$C$2:$C$100,0)+1,0))))</f>
        <v>10153659.690000001</v>
      </c>
      <c r="V46" s="17">
        <f ca="1">IF(OR(INDIRECT(CONCATENATE("'2018-03'!V",TEXT(MATCH($C46,'2018-03'!$C$2:$C$100,0)+1,0)))="",INDIRECT(CONCATENATE("'2018-02'!V",TEXT(MATCH($C46,'2018-02'!$C$2:$C$100,0)+1,0)))="",AND(INDIRECT(CONCATENATE("'2018-03'!V",TEXT(MATCH($C46,'2018-03'!$C$2:$C$100,0)+1,0)))="",INDIRECT(CONCATENATE("'2018-02'!V",TEXT(MATCH($C46,'2018-02'!$C$2:$C$100,0)+1,0)))="")),"Н/Д",INDIRECT(CONCATENATE("'2018-03'!V",TEXT(MATCH($C46,'2018-03'!$C$2:$C$100,0)+1,0)))-INDIRECT(CONCATENATE("'2018-02'!V",TEXT(MATCH($C46,'2018-02'!$C$2:$C$100,0)+1,0))))</f>
        <v>3948980551.4000001</v>
      </c>
      <c r="W46" s="17">
        <f ca="1">IF(OR(INDIRECT(CONCATENATE("'2018-03'!W",TEXT(MATCH($C46,'2018-03'!$C$2:$C$100,0)+1,0)))="",INDIRECT(CONCATENATE("'2018-02'!W",TEXT(MATCH($C46,'2018-02'!$C$2:$C$100,0)+1,0)))="",AND(INDIRECT(CONCATENATE("'2018-03'!W",TEXT(MATCH($C46,'2018-03'!$C$2:$C$100,0)+1,0)))="",INDIRECT(CONCATENATE("'2018-02'!W",TEXT(MATCH($C46,'2018-02'!$C$2:$C$100,0)+1,0)))="")),"Н/Д",INDIRECT(CONCATENATE("'2018-03'!W",TEXT(MATCH($C46,'2018-03'!$C$2:$C$100,0)+1,0)))-INDIRECT(CONCATENATE("'2018-02'!W",TEXT(MATCH($C46,'2018-02'!$C$2:$C$100,0)+1,0))))</f>
        <v>18108762189.66</v>
      </c>
    </row>
    <row r="47" spans="1:23" x14ac:dyDescent="0.25">
      <c r="A47" s="2" t="s">
        <v>69</v>
      </c>
      <c r="B47" s="2" t="s">
        <v>71</v>
      </c>
      <c r="C47" s="15">
        <v>25000000</v>
      </c>
      <c r="D47" s="2" t="s">
        <v>206</v>
      </c>
      <c r="E47" s="17">
        <f ca="1">IF(OR(INDIRECT(CONCATENATE("'2018-03'!E",TEXT(MATCH($C47,'2018-03'!$C$2:$C$100,0)+1,0)))="",INDIRECT(CONCATENATE("'2018-02'!E",TEXT(MATCH($C47,'2018-02'!$C$2:$C$100,0)+1,0)))="",AND(INDIRECT(CONCATENATE("'2018-03'!E",TEXT(MATCH($C47,'2018-03'!$C$2:$C$100,0)+1,0)))="",INDIRECT(CONCATENATE("'2018-02'!E",TEXT(MATCH($C47,'2018-02'!$C$2:$C$100,0)+1,0)))="")),"Н/Д",INDIRECT(CONCATENATE("'2018-03'!E",TEXT(MATCH($C47,'2018-03'!$C$2:$C$100,0)+1,0)))-INDIRECT(CONCATENATE("'2018-02'!E",TEXT(MATCH($C47,'2018-02'!$C$2:$C$100,0)+1,0))))</f>
        <v>9403545708.6200008</v>
      </c>
      <c r="F47" s="17" t="str">
        <f ca="1">IF(OR(INDIRECT(CONCATENATE("'2018-03'!F",TEXT(MATCH($C47,'2018-03'!$C$2:$C$100,0)+1,0)))="",INDIRECT(CONCATENATE("'2018-02'!F",TEXT(MATCH($C47,'2018-02'!$C$2:$C$100,0)+1,0)))="",AND(INDIRECT(CONCATENATE("'2018-03'!F",TEXT(MATCH($C47,'2018-03'!$C$2:$C$100,0)+1,0)))="",INDIRECT(CONCATENATE("'2018-02'!F",TEXT(MATCH($C47,'2018-02'!$C$2:$C$100,0)+1,0)))="")),"Н/Д",INDIRECT(CONCATENATE("'2018-03'!F",TEXT(MATCH($C47,'2018-03'!$C$2:$C$100,0)+1,0)))-INDIRECT(CONCATENATE("'2018-02'!F",TEXT(MATCH($C47,'2018-02'!$C$2:$C$100,0)+1,0))))</f>
        <v>Н/Д</v>
      </c>
      <c r="G47" s="17" t="str">
        <f ca="1">IF(OR(INDIRECT(CONCATENATE("'2018-03'!G",TEXT(MATCH($C47,'2018-03'!$C$2:$C$100,0)+1,0)))="",INDIRECT(CONCATENATE("'2018-02'!G",TEXT(MATCH($C47,'2018-02'!$C$2:$C$100,0)+1,0)))="",AND(INDIRECT(CONCATENATE("'2018-03'!G",TEXT(MATCH($C47,'2018-03'!$C$2:$C$100,0)+1,0)))="",INDIRECT(CONCATENATE("'2018-02'!G",TEXT(MATCH($C47,'2018-02'!$C$2:$C$100,0)+1,0)))="")),"Н/Д",INDIRECT(CONCATENATE("'2018-03'!G",TEXT(MATCH($C47,'2018-03'!$C$2:$C$100,0)+1,0)))-INDIRECT(CONCATENATE("'2018-02'!G",TEXT(MATCH($C47,'2018-02'!$C$2:$C$100,0)+1,0))))</f>
        <v>Н/Д</v>
      </c>
      <c r="H47" s="17" t="str">
        <f ca="1">IF(OR(INDIRECT(CONCATENATE("'2018-03'!H",TEXT(MATCH($C47,'2018-03'!$C$2:$C$100,0)+1,0)))="",INDIRECT(CONCATENATE("'2018-02'!H",TEXT(MATCH($C47,'2018-02'!$C$2:$C$100,0)+1,0)))="",AND(INDIRECT(CONCATENATE("'2018-03'!H",TEXT(MATCH($C47,'2018-03'!$C$2:$C$100,0)+1,0)))="",INDIRECT(CONCATENATE("'2018-02'!H",TEXT(MATCH($C47,'2018-02'!$C$2:$C$100,0)+1,0)))="")),"Н/Д",INDIRECT(CONCATENATE("'2018-03'!H",TEXT(MATCH($C47,'2018-03'!$C$2:$C$100,0)+1,0)))-INDIRECT(CONCATENATE("'2018-02'!H",TEXT(MATCH($C47,'2018-02'!$C$2:$C$100,0)+1,0))))</f>
        <v>Н/Д</v>
      </c>
      <c r="I47" s="17" t="str">
        <f ca="1">IF(OR(INDIRECT(CONCATENATE("'2018-03'!I",TEXT(MATCH($C47,'2018-03'!$C$2:$C$100,0)+1,0)))="",INDIRECT(CONCATENATE("'2018-02'!I",TEXT(MATCH($C47,'2018-02'!$C$2:$C$100,0)+1,0)))="",AND(INDIRECT(CONCATENATE("'2018-03'!I",TEXT(MATCH($C47,'2018-03'!$C$2:$C$100,0)+1,0)))="",INDIRECT(CONCATENATE("'2018-02'!I",TEXT(MATCH($C47,'2018-02'!$C$2:$C$100,0)+1,0)))="")),"Н/Д",INDIRECT(CONCATENATE("'2018-03'!I",TEXT(MATCH($C47,'2018-03'!$C$2:$C$100,0)+1,0)))-INDIRECT(CONCATENATE("'2018-02'!I",TEXT(MATCH($C47,'2018-02'!$C$2:$C$100,0)+1,0))))</f>
        <v>Н/Д</v>
      </c>
      <c r="J47" s="17" t="str">
        <f ca="1">IF(OR(INDIRECT(CONCATENATE("'2018-03'!J",TEXT(MATCH($C47,'2018-03'!$C$2:$C$100,0)+1,0)))="",INDIRECT(CONCATENATE("'2018-02'!J",TEXT(MATCH($C47,'2018-02'!$C$2:$C$100,0)+1,0)))="",AND(INDIRECT(CONCATENATE("'2018-03'!J",TEXT(MATCH($C47,'2018-03'!$C$2:$C$100,0)+1,0)))="",INDIRECT(CONCATENATE("'2018-02'!J",TEXT(MATCH($C47,'2018-02'!$C$2:$C$100,0)+1,0)))="")),"Н/Д",INDIRECT(CONCATENATE("'2018-03'!J",TEXT(MATCH($C47,'2018-03'!$C$2:$C$100,0)+1,0)))-INDIRECT(CONCATENATE("'2018-02'!J",TEXT(MATCH($C47,'2018-02'!$C$2:$C$100,0)+1,0))))</f>
        <v>Н/Д</v>
      </c>
      <c r="K47" s="17" t="str">
        <f ca="1">IF(OR(INDIRECT(CONCATENATE("'2018-03'!K",TEXT(MATCH($C47,'2018-03'!$C$2:$C$100,0)+1,0)))="",INDIRECT(CONCATENATE("'2018-02'!K",TEXT(MATCH($C47,'2018-02'!$C$2:$C$100,0)+1,0)))="",AND(INDIRECT(CONCATENATE("'2018-03'!K",TEXT(MATCH($C47,'2018-03'!$C$2:$C$100,0)+1,0)))="",INDIRECT(CONCATENATE("'2018-02'!K",TEXT(MATCH($C47,'2018-02'!$C$2:$C$100,0)+1,0)))="")),"Н/Д",INDIRECT(CONCATENATE("'2018-03'!K",TEXT(MATCH($C47,'2018-03'!$C$2:$C$100,0)+1,0)))-INDIRECT(CONCATENATE("'2018-02'!K",TEXT(MATCH($C47,'2018-02'!$C$2:$C$100,0)+1,0))))</f>
        <v>Н/Д</v>
      </c>
      <c r="L47" s="17" t="str">
        <f ca="1">IF(OR(INDIRECT(CONCATENATE("'2018-03'!L",TEXT(MATCH($C47,'2018-03'!$C$2:$C$100,0)+1,0)))="",INDIRECT(CONCATENATE("'2018-02'!L",TEXT(MATCH($C47,'2018-02'!$C$2:$C$100,0)+1,0)))="",AND(INDIRECT(CONCATENATE("'2018-03'!L",TEXT(MATCH($C47,'2018-03'!$C$2:$C$100,0)+1,0)))="",INDIRECT(CONCATENATE("'2018-02'!L",TEXT(MATCH($C47,'2018-02'!$C$2:$C$100,0)+1,0)))="")),"Н/Д",INDIRECT(CONCATENATE("'2018-03'!L",TEXT(MATCH($C47,'2018-03'!$C$2:$C$100,0)+1,0)))-INDIRECT(CONCATENATE("'2018-02'!L",TEXT(MATCH($C47,'2018-02'!$C$2:$C$100,0)+1,0))))</f>
        <v>Н/Д</v>
      </c>
      <c r="M47" s="17" t="str">
        <f ca="1">IF(OR(INDIRECT(CONCATENATE("'2018-03'!M",TEXT(MATCH($C47,'2018-03'!$C$2:$C$100,0)+1,0)))="",INDIRECT(CONCATENATE("'2018-02'!M",TEXT(MATCH($C47,'2018-02'!$C$2:$C$100,0)+1,0)))="",AND(INDIRECT(CONCATENATE("'2018-03'!M",TEXT(MATCH($C47,'2018-03'!$C$2:$C$100,0)+1,0)))="",INDIRECT(CONCATENATE("'2018-02'!M",TEXT(MATCH($C47,'2018-02'!$C$2:$C$100,0)+1,0)))="")),"Н/Д",INDIRECT(CONCATENATE("'2018-03'!M",TEXT(MATCH($C47,'2018-03'!$C$2:$C$100,0)+1,0)))-INDIRECT(CONCATENATE("'2018-02'!M",TEXT(MATCH($C47,'2018-02'!$C$2:$C$100,0)+1,0))))</f>
        <v>Н/Д</v>
      </c>
      <c r="N47" s="17" t="str">
        <f ca="1">IF(OR(INDIRECT(CONCATENATE("'2018-03'!N",TEXT(MATCH($C47,'2018-03'!$C$2:$C$100,0)+1,0)))="",INDIRECT(CONCATENATE("'2018-02'!N",TEXT(MATCH($C47,'2018-02'!$C$2:$C$100,0)+1,0)))="",AND(INDIRECT(CONCATENATE("'2018-03'!N",TEXT(MATCH($C47,'2018-03'!$C$2:$C$100,0)+1,0)))="",INDIRECT(CONCATENATE("'2018-02'!N",TEXT(MATCH($C47,'2018-02'!$C$2:$C$100,0)+1,0)))="")),"Н/Д",INDIRECT(CONCATENATE("'2018-03'!N",TEXT(MATCH($C47,'2018-03'!$C$2:$C$100,0)+1,0)))-INDIRECT(CONCATENATE("'2018-02'!NE",TEXT(MATCH($C47,'2018-02'!$C$2:$C$100,0)+1,0))))</f>
        <v>Н/Д</v>
      </c>
      <c r="O47" s="17" t="str">
        <f ca="1">IF(OR(INDIRECT(CONCATENATE("'2018-03'!O",TEXT(MATCH($C47,'2018-03'!$C$2:$C$100,0)+1,0)))="",INDIRECT(CONCATENATE("'2018-02'!O",TEXT(MATCH($C47,'2018-02'!$C$2:$C$100,0)+1,0)))="",AND(INDIRECT(CONCATENATE("'2018-03'!O",TEXT(MATCH($C47,'2018-03'!$C$2:$C$100,0)+1,0)))="",INDIRECT(CONCATENATE("'2018-02'!O",TEXT(MATCH($C47,'2018-02'!$C$2:$C$100,0)+1,0)))="")),"Н/Д",INDIRECT(CONCATENATE("'2018-03'!O",TEXT(MATCH($C47,'2018-03'!$C$2:$C$100,0)+1,0)))-INDIRECT(CONCATENATE("'2018-02'!O",TEXT(MATCH($C47,'2018-02'!$C$2:$C$100,0)+1,0))))</f>
        <v>Н/Д</v>
      </c>
      <c r="P47" s="17" t="str">
        <f ca="1">IF(OR(INDIRECT(CONCATENATE("'2018-03'!P",TEXT(MATCH($C47,'2018-03'!$C$2:$C$100,0)+1,0)))="",INDIRECT(CONCATENATE("'2018-02'!P",TEXT(MATCH($C47,'2018-02'!$C$2:$C$100,0)+1,0)))="",AND(INDIRECT(CONCATENATE("'2018-03'!P",TEXT(MATCH($C47,'2018-03'!$C$2:$C$100,0)+1,0)))="",INDIRECT(CONCATENATE("'2018-02'!P",TEXT(MATCH($C47,'2018-02'!$C$2:$C$100,0)+1,0)))="")),"Н/Д",INDIRECT(CONCATENATE("'2018-03'!P",TEXT(MATCH($C47,'2018-03'!$C$2:$C$100,0)+1,0)))-INDIRECT(CONCATENATE("'2018-02'!P",TEXT(MATCH($C47,'2018-02'!$C$2:$C$100,0)+1,0))))</f>
        <v>Н/Д</v>
      </c>
      <c r="Q47" s="17" t="str">
        <f ca="1">IF(OR(INDIRECT(CONCATENATE("'2018-03'!Q",TEXT(MATCH($C47,'2018-03'!$C$2:$C$100,0)+1,0)))="",INDIRECT(CONCATENATE("'2018-02'!Q",TEXT(MATCH($C47,'2018-02'!$C$2:$C$100,0)+1,0)))="",AND(INDIRECT(CONCATENATE("'2018-03'!Q",TEXT(MATCH($C47,'2018-03'!$C$2:$C$100,0)+1,0)))="",INDIRECT(CONCATENATE("'2018-02'!Q",TEXT(MATCH($C47,'2018-02'!$C$2:$C$100,0)+1,0)))="")),"Н/Д",INDIRECT(CONCATENATE("'2018-03'!Q",TEXT(MATCH($C47,'2018-03'!$C$2:$C$100,0)+1,0)))-INDIRECT(CONCATENATE("'2018-02'!Q",TEXT(MATCH($C47,'2018-02'!$C$2:$C$100,0)+1,0))))</f>
        <v>Н/Д</v>
      </c>
      <c r="R47" s="17" t="str">
        <f ca="1">IF(OR(INDIRECT(CONCATENATE("'2018-03'!R",TEXT(MATCH($C47,'2018-03'!$C$2:$C$100,0)+1,0)))="",INDIRECT(CONCATENATE("'2018-02'!R",TEXT(MATCH($C47,'2018-02'!$C$2:$C$100,0)+1,0)))="",AND(INDIRECT(CONCATENATE("'2018-03'!R",TEXT(MATCH($C47,'2018-03'!$C$2:$C$100,0)+1,0)))="",INDIRECT(CONCATENATE("'2018-02'!R",TEXT(MATCH($C47,'2018-02'!$C$2:$C$100,0)+1,0)))="")),"Н/Д",INDIRECT(CONCATENATE("'2018-03'!R",TEXT(MATCH($C47,'2018-03'!$C$2:$C$100,0)+1,0)))-INDIRECT(CONCATENATE("'2018-02'!R",TEXT(MATCH($C47,'2018-02'!$C$2:$C$100,0)+1,0))))</f>
        <v>Н/Д</v>
      </c>
      <c r="S47" s="17" t="str">
        <f ca="1">IF(OR(INDIRECT(CONCATENATE("'2018-03'!S",TEXT(MATCH($C47,'2018-03'!$C$2:$C$100,0)+1,0)))="",INDIRECT(CONCATENATE("'2018-02'!S",TEXT(MATCH($C47,'2018-02'!$C$2:$C$100,0)+1,0)))="",AND(INDIRECT(CONCATENATE("'2018-03'!S",TEXT(MATCH($C47,'2018-03'!$C$2:$C$100,0)+1,0)))="",INDIRECT(CONCATENATE("'2018-02'!S",TEXT(MATCH($C47,'2018-02'!$C$2:$C$100,0)+1,0)))="")),"Н/Д",INDIRECT(CONCATENATE("'2018-03'!S",TEXT(MATCH($C47,'2018-03'!$C$2:$C$100,0)+1,0)))-INDIRECT(CONCATENATE("'2018-02'!S",TEXT(MATCH($C47,'2018-02'!$C$2:$C$100,0)+1,0))))</f>
        <v>Н/Д</v>
      </c>
      <c r="T47" s="17" t="str">
        <f ca="1">IF(OR(INDIRECT(CONCATENATE("'2018-03'!T",TEXT(MATCH($C47,'2018-03'!$C$2:$C$100,0)+1,0)))="",INDIRECT(CONCATENATE("'2018-02'!T",TEXT(MATCH($C47,'2018-02'!$C$2:$C$100,0)+1,0)))="",AND(INDIRECT(CONCATENATE("'2018-03'!T",TEXT(MATCH($C47,'2018-03'!$C$2:$C$100,0)+1,0)))="",INDIRECT(CONCATENATE("'2018-02'!T",TEXT(MATCH($C47,'2018-02'!$C$2:$C$100,0)+1,0)))="")),"Н/Д",INDIRECT(CONCATENATE("'2018-03'!T",TEXT(MATCH($C47,'2018-03'!$C$2:$C$100,0)+1,0)))-INDIRECT(CONCATENATE("'2018-02'!T",TEXT(MATCH($C47,'2018-02'!$C$2:$C$100,0)+1,0))))</f>
        <v>Н/Д</v>
      </c>
      <c r="U47" s="17" t="str">
        <f ca="1">IF(OR(INDIRECT(CONCATENATE("'2018-03'!U",TEXT(MATCH($C47,'2018-03'!$C$2:$C$100,0)+1,0)))="",INDIRECT(CONCATENATE("'2018-02'!U",TEXT(MATCH($C47,'2018-02'!$C$2:$C$100,0)+1,0)))="",AND(INDIRECT(CONCATENATE("'2018-03'!U",TEXT(MATCH($C47,'2018-03'!$C$2:$C$100,0)+1,0)))="",INDIRECT(CONCATENATE("'2018-02'!U",TEXT(MATCH($C47,'2018-02'!$C$2:$C$100,0)+1,0)))="")),"Н/Д",INDIRECT(CONCATENATE("'2018-03'!U",TEXT(MATCH($C47,'2018-03'!$C$2:$C$100,0)+1,0)))-INDIRECT(CONCATENATE("'2018-02'!U",TEXT(MATCH($C47,'2018-02'!$C$2:$C$100,0)+1,0))))</f>
        <v>Н/Д</v>
      </c>
      <c r="V47" s="17" t="str">
        <f ca="1">IF(OR(INDIRECT(CONCATENATE("'2018-03'!V",TEXT(MATCH($C47,'2018-03'!$C$2:$C$100,0)+1,0)))="",INDIRECT(CONCATENATE("'2018-02'!V",TEXT(MATCH($C47,'2018-02'!$C$2:$C$100,0)+1,0)))="",AND(INDIRECT(CONCATENATE("'2018-03'!V",TEXT(MATCH($C47,'2018-03'!$C$2:$C$100,0)+1,0)))="",INDIRECT(CONCATENATE("'2018-02'!V",TEXT(MATCH($C47,'2018-02'!$C$2:$C$100,0)+1,0)))="")),"Н/Д",INDIRECT(CONCATENATE("'2018-03'!V",TEXT(MATCH($C47,'2018-03'!$C$2:$C$100,0)+1,0)))-INDIRECT(CONCATENATE("'2018-02'!V",TEXT(MATCH($C47,'2018-02'!$C$2:$C$100,0)+1,0))))</f>
        <v>Н/Д</v>
      </c>
      <c r="W47" s="17">
        <f ca="1">IF(OR(INDIRECT(CONCATENATE("'2018-03'!W",TEXT(MATCH($C47,'2018-03'!$C$2:$C$100,0)+1,0)))="",INDIRECT(CONCATENATE("'2018-02'!W",TEXT(MATCH($C47,'2018-02'!$C$2:$C$100,0)+1,0)))="",AND(INDIRECT(CONCATENATE("'2018-03'!W",TEXT(MATCH($C47,'2018-03'!$C$2:$C$100,0)+1,0)))="",INDIRECT(CONCATENATE("'2018-02'!W",TEXT(MATCH($C47,'2018-02'!$C$2:$C$100,0)+1,0)))="")),"Н/Д",INDIRECT(CONCATENATE("'2018-03'!W",TEXT(MATCH($C47,'2018-03'!$C$2:$C$100,0)+1,0)))-INDIRECT(CONCATENATE("'2018-02'!W",TEXT(MATCH($C47,'2018-02'!$C$2:$C$100,0)+1,0))))</f>
        <v>9403545708.6200008</v>
      </c>
    </row>
    <row r="48" spans="1:23" x14ac:dyDescent="0.25">
      <c r="A48" s="2" t="s">
        <v>69</v>
      </c>
      <c r="B48" s="2" t="s">
        <v>72</v>
      </c>
      <c r="C48" s="15">
        <v>32000000</v>
      </c>
      <c r="D48" s="2" t="s">
        <v>206</v>
      </c>
      <c r="E48" s="17">
        <f ca="1">IF(OR(INDIRECT(CONCATENATE("'2018-03'!E",TEXT(MATCH($C48,'2018-03'!$C$2:$C$100,0)+1,0)))="",INDIRECT(CONCATENATE("'2018-02'!E",TEXT(MATCH($C48,'2018-02'!$C$2:$C$100,0)+1,0)))="",AND(INDIRECT(CONCATENATE("'2018-03'!E",TEXT(MATCH($C48,'2018-03'!$C$2:$C$100,0)+1,0)))="",INDIRECT(CONCATENATE("'2018-02'!E",TEXT(MATCH($C48,'2018-02'!$C$2:$C$100,0)+1,0)))="")),"Н/Д",INDIRECT(CONCATENATE("'2018-03'!E",TEXT(MATCH($C48,'2018-03'!$C$2:$C$100,0)+1,0)))-INDIRECT(CONCATENATE("'2018-02'!E",TEXT(MATCH($C48,'2018-02'!$C$2:$C$100,0)+1,0))))</f>
        <v>10706363269.190002</v>
      </c>
      <c r="F48" s="17">
        <f ca="1">IF(OR(INDIRECT(CONCATENATE("'2018-03'!F",TEXT(MATCH($C48,'2018-03'!$C$2:$C$100,0)+1,0)))="",INDIRECT(CONCATENATE("'2018-02'!F",TEXT(MATCH($C48,'2018-02'!$C$2:$C$100,0)+1,0)))="",AND(INDIRECT(CONCATENATE("'2018-03'!F",TEXT(MATCH($C48,'2018-03'!$C$2:$C$100,0)+1,0)))="",INDIRECT(CONCATENATE("'2018-02'!F",TEXT(MATCH($C48,'2018-02'!$C$2:$C$100,0)+1,0)))="")),"Н/Д",INDIRECT(CONCATENATE("'2018-03'!F",TEXT(MATCH($C48,'2018-03'!$C$2:$C$100,0)+1,0)))-INDIRECT(CONCATENATE("'2018-02'!F",TEXT(MATCH($C48,'2018-02'!$C$2:$C$100,0)+1,0))))</f>
        <v>9155550806.7700005</v>
      </c>
      <c r="G48" s="17">
        <f ca="1">IF(OR(INDIRECT(CONCATENATE("'2018-03'!G",TEXT(MATCH($C48,'2018-03'!$C$2:$C$100,0)+1,0)))="",INDIRECT(CONCATENATE("'2018-02'!G",TEXT(MATCH($C48,'2018-02'!$C$2:$C$100,0)+1,0)))="",AND(INDIRECT(CONCATENATE("'2018-03'!G",TEXT(MATCH($C48,'2018-03'!$C$2:$C$100,0)+1,0)))="",INDIRECT(CONCATENATE("'2018-02'!G",TEXT(MATCH($C48,'2018-02'!$C$2:$C$100,0)+1,0)))="")),"Н/Д",INDIRECT(CONCATENATE("'2018-03'!G",TEXT(MATCH($C48,'2018-03'!$C$2:$C$100,0)+1,0)))-INDIRECT(CONCATENATE("'2018-02'!G",TEXT(MATCH($C48,'2018-02'!$C$2:$C$100,0)+1,0))))</f>
        <v>2093382019.3899999</v>
      </c>
      <c r="H48" s="17">
        <f ca="1">IF(OR(INDIRECT(CONCATENATE("'2018-03'!H",TEXT(MATCH($C48,'2018-03'!$C$2:$C$100,0)+1,0)))="",INDIRECT(CONCATENATE("'2018-02'!H",TEXT(MATCH($C48,'2018-02'!$C$2:$C$100,0)+1,0)))="",AND(INDIRECT(CONCATENATE("'2018-03'!H",TEXT(MATCH($C48,'2018-03'!$C$2:$C$100,0)+1,0)))="",INDIRECT(CONCATENATE("'2018-02'!H",TEXT(MATCH($C48,'2018-02'!$C$2:$C$100,0)+1,0)))="")),"Н/Д",INDIRECT(CONCATENATE("'2018-03'!H",TEXT(MATCH($C48,'2018-03'!$C$2:$C$100,0)+1,0)))-INDIRECT(CONCATENATE("'2018-02'!H",TEXT(MATCH($C48,'2018-02'!$C$2:$C$100,0)+1,0))))</f>
        <v>4107880961.9400001</v>
      </c>
      <c r="I48" s="17">
        <f ca="1">IF(OR(INDIRECT(CONCATENATE("'2018-03'!I",TEXT(MATCH($C48,'2018-03'!$C$2:$C$100,0)+1,0)))="",INDIRECT(CONCATENATE("'2018-02'!I",TEXT(MATCH($C48,'2018-02'!$C$2:$C$100,0)+1,0)))="",AND(INDIRECT(CONCATENATE("'2018-03'!I",TEXT(MATCH($C48,'2018-03'!$C$2:$C$100,0)+1,0)))="",INDIRECT(CONCATENATE("'2018-02'!I",TEXT(MATCH($C48,'2018-02'!$C$2:$C$100,0)+1,0)))="")),"Н/Д",INDIRECT(CONCATENATE("'2018-03'!I",TEXT(MATCH($C48,'2018-03'!$C$2:$C$100,0)+1,0)))-INDIRECT(CONCATENATE("'2018-02'!I",TEXT(MATCH($C48,'2018-02'!$C$2:$C$100,0)+1,0))))</f>
        <v>264580363.57000005</v>
      </c>
      <c r="J48" s="17" t="str">
        <f ca="1">IF(OR(INDIRECT(CONCATENATE("'2018-03'!J",TEXT(MATCH($C48,'2018-03'!$C$2:$C$100,0)+1,0)))="",INDIRECT(CONCATENATE("'2018-02'!J",TEXT(MATCH($C48,'2018-02'!$C$2:$C$100,0)+1,0)))="",AND(INDIRECT(CONCATENATE("'2018-03'!J",TEXT(MATCH($C48,'2018-03'!$C$2:$C$100,0)+1,0)))="",INDIRECT(CONCATENATE("'2018-02'!J",TEXT(MATCH($C48,'2018-02'!$C$2:$C$100,0)+1,0)))="")),"Н/Д",INDIRECT(CONCATENATE("'2018-03'!J",TEXT(MATCH($C48,'2018-03'!$C$2:$C$100,0)+1,0)))-INDIRECT(CONCATENATE("'2018-02'!J",TEXT(MATCH($C48,'2018-02'!$C$2:$C$100,0)+1,0))))</f>
        <v>Н/Д</v>
      </c>
      <c r="K48" s="17">
        <f ca="1">IF(OR(INDIRECT(CONCATENATE("'2018-03'!K",TEXT(MATCH($C48,'2018-03'!$C$2:$C$100,0)+1,0)))="",INDIRECT(CONCATENATE("'2018-02'!K",TEXT(MATCH($C48,'2018-02'!$C$2:$C$100,0)+1,0)))="",AND(INDIRECT(CONCATENATE("'2018-03'!K",TEXT(MATCH($C48,'2018-03'!$C$2:$C$100,0)+1,0)))="",INDIRECT(CONCATENATE("'2018-02'!K",TEXT(MATCH($C48,'2018-02'!$C$2:$C$100,0)+1,0)))="")),"Н/Д",INDIRECT(CONCATENATE("'2018-03'!K",TEXT(MATCH($C48,'2018-03'!$C$2:$C$100,0)+1,0)))-INDIRECT(CONCATENATE("'2018-02'!K",TEXT(MATCH($C48,'2018-02'!$C$2:$C$100,0)+1,0))))</f>
        <v>211903993.05000007</v>
      </c>
      <c r="L48" s="17">
        <f ca="1">IF(OR(INDIRECT(CONCATENATE("'2018-03'!L",TEXT(MATCH($C48,'2018-03'!$C$2:$C$100,0)+1,0)))="",INDIRECT(CONCATENATE("'2018-02'!L",TEXT(MATCH($C48,'2018-02'!$C$2:$C$100,0)+1,0)))="",AND(INDIRECT(CONCATENATE("'2018-03'!L",TEXT(MATCH($C48,'2018-03'!$C$2:$C$100,0)+1,0)))="",INDIRECT(CONCATENATE("'2018-02'!L",TEXT(MATCH($C48,'2018-02'!$C$2:$C$100,0)+1,0)))="")),"Н/Д",INDIRECT(CONCATENATE("'2018-03'!L",TEXT(MATCH($C48,'2018-03'!$C$2:$C$100,0)+1,0)))-INDIRECT(CONCATENATE("'2018-02'!L",TEXT(MATCH($C48,'2018-02'!$C$2:$C$100,0)+1,0))))</f>
        <v>856398523.16999996</v>
      </c>
      <c r="M48" s="17">
        <f ca="1">IF(OR(INDIRECT(CONCATENATE("'2018-03'!M",TEXT(MATCH($C48,'2018-03'!$C$2:$C$100,0)+1,0)))="",INDIRECT(CONCATENATE("'2018-02'!M",TEXT(MATCH($C48,'2018-02'!$C$2:$C$100,0)+1,0)))="",AND(INDIRECT(CONCATENATE("'2018-03'!M",TEXT(MATCH($C48,'2018-03'!$C$2:$C$100,0)+1,0)))="",INDIRECT(CONCATENATE("'2018-02'!M",TEXT(MATCH($C48,'2018-02'!$C$2:$C$100,0)+1,0)))="")),"Н/Д",INDIRECT(CONCATENATE("'2018-03'!M",TEXT(MATCH($C48,'2018-03'!$C$2:$C$100,0)+1,0)))-INDIRECT(CONCATENATE("'2018-02'!M",TEXT(MATCH($C48,'2018-02'!$C$2:$C$100,0)+1,0))))</f>
        <v>505344534.72000003</v>
      </c>
      <c r="N48" s="17">
        <f ca="1">IF(OR(INDIRECT(CONCATENATE("'2018-03'!N",TEXT(MATCH($C48,'2018-03'!$C$2:$C$100,0)+1,0)))="",INDIRECT(CONCATENATE("'2018-02'!N",TEXT(MATCH($C48,'2018-02'!$C$2:$C$100,0)+1,0)))="",AND(INDIRECT(CONCATENATE("'2018-03'!N",TEXT(MATCH($C48,'2018-03'!$C$2:$C$100,0)+1,0)))="",INDIRECT(CONCATENATE("'2018-02'!N",TEXT(MATCH($C48,'2018-02'!$C$2:$C$100,0)+1,0)))="")),"Н/Д",INDIRECT(CONCATENATE("'2018-03'!N",TEXT(MATCH($C48,'2018-03'!$C$2:$C$100,0)+1,0)))-INDIRECT(CONCATENATE("'2018-02'!NE",TEXT(MATCH($C48,'2018-02'!$C$2:$C$100,0)+1,0))))</f>
        <v>103614708.06</v>
      </c>
      <c r="O48" s="17">
        <f ca="1">IF(OR(INDIRECT(CONCATENATE("'2018-03'!O",TEXT(MATCH($C48,'2018-03'!$C$2:$C$100,0)+1,0)))="",INDIRECT(CONCATENATE("'2018-02'!O",TEXT(MATCH($C48,'2018-02'!$C$2:$C$100,0)+1,0)))="",AND(INDIRECT(CONCATENATE("'2018-03'!O",TEXT(MATCH($C48,'2018-03'!$C$2:$C$100,0)+1,0)))="",INDIRECT(CONCATENATE("'2018-02'!O",TEXT(MATCH($C48,'2018-02'!$C$2:$C$100,0)+1,0)))="")),"Н/Д",INDIRECT(CONCATENATE("'2018-03'!O",TEXT(MATCH($C48,'2018-03'!$C$2:$C$100,0)+1,0)))-INDIRECT(CONCATENATE("'2018-02'!O",TEXT(MATCH($C48,'2018-02'!$C$2:$C$100,0)+1,0))))</f>
        <v>3189.5299999999997</v>
      </c>
      <c r="P48" s="17">
        <f ca="1">IF(OR(INDIRECT(CONCATENATE("'2018-03'!P",TEXT(MATCH($C48,'2018-03'!$C$2:$C$100,0)+1,0)))="",INDIRECT(CONCATENATE("'2018-02'!P",TEXT(MATCH($C48,'2018-02'!$C$2:$C$100,0)+1,0)))="",AND(INDIRECT(CONCATENATE("'2018-03'!P",TEXT(MATCH($C48,'2018-03'!$C$2:$C$100,0)+1,0)))="",INDIRECT(CONCATENATE("'2018-02'!P",TEXT(MATCH($C48,'2018-02'!$C$2:$C$100,0)+1,0)))="")),"Н/Д",INDIRECT(CONCATENATE("'2018-03'!P",TEXT(MATCH($C48,'2018-03'!$C$2:$C$100,0)+1,0)))-INDIRECT(CONCATENATE("'2018-02'!P",TEXT(MATCH($C48,'2018-02'!$C$2:$C$100,0)+1,0))))</f>
        <v>765491869.18000007</v>
      </c>
      <c r="Q48" s="17">
        <f ca="1">IF(OR(INDIRECT(CONCATENATE("'2018-03'!Q",TEXT(MATCH($C48,'2018-03'!$C$2:$C$100,0)+1,0)))="",INDIRECT(CONCATENATE("'2018-02'!Q",TEXT(MATCH($C48,'2018-02'!$C$2:$C$100,0)+1,0)))="",AND(INDIRECT(CONCATENATE("'2018-03'!Q",TEXT(MATCH($C48,'2018-03'!$C$2:$C$100,0)+1,0)))="",INDIRECT(CONCATENATE("'2018-02'!Q",TEXT(MATCH($C48,'2018-02'!$C$2:$C$100,0)+1,0)))="")),"Н/Д",INDIRECT(CONCATENATE("'2018-03'!Q",TEXT(MATCH($C48,'2018-03'!$C$2:$C$100,0)+1,0)))-INDIRECT(CONCATENATE("'2018-02'!Q",TEXT(MATCH($C48,'2018-02'!$C$2:$C$100,0)+1,0))))</f>
        <v>100018117.42</v>
      </c>
      <c r="R48" s="17">
        <f ca="1">IF(OR(INDIRECT(CONCATENATE("'2018-03'!R",TEXT(MATCH($C48,'2018-03'!$C$2:$C$100,0)+1,0)))="",INDIRECT(CONCATENATE("'2018-02'!R",TEXT(MATCH($C48,'2018-02'!$C$2:$C$100,0)+1,0)))="",AND(INDIRECT(CONCATENATE("'2018-03'!R",TEXT(MATCH($C48,'2018-03'!$C$2:$C$100,0)+1,0)))="",INDIRECT(CONCATENATE("'2018-02'!R",TEXT(MATCH($C48,'2018-02'!$C$2:$C$100,0)+1,0)))="")),"Н/Д",INDIRECT(CONCATENATE("'2018-03'!R",TEXT(MATCH($C48,'2018-03'!$C$2:$C$100,0)+1,0)))-INDIRECT(CONCATENATE("'2018-02'!R",TEXT(MATCH($C48,'2018-02'!$C$2:$C$100,0)+1,0))))</f>
        <v>27492317.360000007</v>
      </c>
      <c r="S48" s="17">
        <f ca="1">IF(OR(INDIRECT(CONCATENATE("'2018-03'!S",TEXT(MATCH($C48,'2018-03'!$C$2:$C$100,0)+1,0)))="",INDIRECT(CONCATENATE("'2018-02'!S",TEXT(MATCH($C48,'2018-02'!$C$2:$C$100,0)+1,0)))="",AND(INDIRECT(CONCATENATE("'2018-03'!S",TEXT(MATCH($C48,'2018-03'!$C$2:$C$100,0)+1,0)))="",INDIRECT(CONCATENATE("'2018-02'!S",TEXT(MATCH($C48,'2018-02'!$C$2:$C$100,0)+1,0)))="")),"Н/Д",INDIRECT(CONCATENATE("'2018-03'!S",TEXT(MATCH($C48,'2018-03'!$C$2:$C$100,0)+1,0)))-INDIRECT(CONCATENATE("'2018-02'!S",TEXT(MATCH($C48,'2018-02'!$C$2:$C$100,0)+1,0))))</f>
        <v>1217250</v>
      </c>
      <c r="T48" s="17">
        <f ca="1">IF(OR(INDIRECT(CONCATENATE("'2018-03'!T",TEXT(MATCH($C48,'2018-03'!$C$2:$C$100,0)+1,0)))="",INDIRECT(CONCATENATE("'2018-02'!T",TEXT(MATCH($C48,'2018-02'!$C$2:$C$100,0)+1,0)))="",AND(INDIRECT(CONCATENATE("'2018-03'!T",TEXT(MATCH($C48,'2018-03'!$C$2:$C$100,0)+1,0)))="",INDIRECT(CONCATENATE("'2018-02'!T",TEXT(MATCH($C48,'2018-02'!$C$2:$C$100,0)+1,0)))="")),"Н/Д",INDIRECT(CONCATENATE("'2018-03'!T",TEXT(MATCH($C48,'2018-03'!$C$2:$C$100,0)+1,0)))-INDIRECT(CONCATENATE("'2018-02'!T",TEXT(MATCH($C48,'2018-02'!$C$2:$C$100,0)+1,0))))</f>
        <v>122820305.06999999</v>
      </c>
      <c r="U48" s="17">
        <f ca="1">IF(OR(INDIRECT(CONCATENATE("'2018-03'!U",TEXT(MATCH($C48,'2018-03'!$C$2:$C$100,0)+1,0)))="",INDIRECT(CONCATENATE("'2018-02'!U",TEXT(MATCH($C48,'2018-02'!$C$2:$C$100,0)+1,0)))="",AND(INDIRECT(CONCATENATE("'2018-03'!U",TEXT(MATCH($C48,'2018-03'!$C$2:$C$100,0)+1,0)))="",INDIRECT(CONCATENATE("'2018-02'!U",TEXT(MATCH($C48,'2018-02'!$C$2:$C$100,0)+1,0)))="")),"Н/Д",INDIRECT(CONCATENATE("'2018-03'!U",TEXT(MATCH($C48,'2018-03'!$C$2:$C$100,0)+1,0)))-INDIRECT(CONCATENATE("'2018-02'!U",TEXT(MATCH($C48,'2018-02'!$C$2:$C$100,0)+1,0))))</f>
        <v>1771309.73</v>
      </c>
      <c r="V48" s="17">
        <f ca="1">IF(OR(INDIRECT(CONCATENATE("'2018-03'!V",TEXT(MATCH($C48,'2018-03'!$C$2:$C$100,0)+1,0)))="",INDIRECT(CONCATENATE("'2018-02'!V",TEXT(MATCH($C48,'2018-02'!$C$2:$C$100,0)+1,0)))="",AND(INDIRECT(CONCATENATE("'2018-03'!V",TEXT(MATCH($C48,'2018-03'!$C$2:$C$100,0)+1,0)))="",INDIRECT(CONCATENATE("'2018-02'!V",TEXT(MATCH($C48,'2018-02'!$C$2:$C$100,0)+1,0)))="")),"Н/Д",INDIRECT(CONCATENATE("'2018-03'!V",TEXT(MATCH($C48,'2018-03'!$C$2:$C$100,0)+1,0)))-INDIRECT(CONCATENATE("'2018-02'!V",TEXT(MATCH($C48,'2018-02'!$C$2:$C$100,0)+1,0))))</f>
        <v>1550812462.4200001</v>
      </c>
      <c r="W48" s="17">
        <f ca="1">IF(OR(INDIRECT(CONCATENATE("'2018-03'!W",TEXT(MATCH($C48,'2018-03'!$C$2:$C$100,0)+1,0)))="",INDIRECT(CONCATENATE("'2018-02'!W",TEXT(MATCH($C48,'2018-02'!$C$2:$C$100,0)+1,0)))="",AND(INDIRECT(CONCATENATE("'2018-03'!W",TEXT(MATCH($C48,'2018-03'!$C$2:$C$100,0)+1,0)))="",INDIRECT(CONCATENATE("'2018-02'!W",TEXT(MATCH($C48,'2018-02'!$C$2:$C$100,0)+1,0)))="")),"Н/Д",INDIRECT(CONCATENATE("'2018-03'!W",TEXT(MATCH($C48,'2018-03'!$C$2:$C$100,0)+1,0)))-INDIRECT(CONCATENATE("'2018-02'!W",TEXT(MATCH($C48,'2018-02'!$C$2:$C$100,0)+1,0))))</f>
        <v>30531974038.780003</v>
      </c>
    </row>
    <row r="49" spans="1:23" x14ac:dyDescent="0.25">
      <c r="A49" s="2" t="s">
        <v>69</v>
      </c>
      <c r="B49" s="2" t="s">
        <v>73</v>
      </c>
      <c r="C49" s="15">
        <v>4000000</v>
      </c>
      <c r="D49" s="2" t="s">
        <v>206</v>
      </c>
      <c r="E49" s="17">
        <f ca="1">IF(OR(INDIRECT(CONCATENATE("'2018-03'!E",TEXT(MATCH($C49,'2018-03'!$C$2:$C$100,0)+1,0)))="",INDIRECT(CONCATENATE("'2018-02'!E",TEXT(MATCH($C49,'2018-02'!$C$2:$C$100,0)+1,0)))="",AND(INDIRECT(CONCATENATE("'2018-03'!E",TEXT(MATCH($C49,'2018-03'!$C$2:$C$100,0)+1,0)))="",INDIRECT(CONCATENATE("'2018-02'!E",TEXT(MATCH($C49,'2018-02'!$C$2:$C$100,0)+1,0)))="")),"Н/Д",INDIRECT(CONCATENATE("'2018-03'!E",TEXT(MATCH($C49,'2018-03'!$C$2:$C$100,0)+1,0)))-INDIRECT(CONCATENATE("'2018-02'!E",TEXT(MATCH($C49,'2018-02'!$C$2:$C$100,0)+1,0))))</f>
        <v>12888105459.719999</v>
      </c>
      <c r="F49" s="17">
        <f ca="1">IF(OR(INDIRECT(CONCATENATE("'2018-03'!F",TEXT(MATCH($C49,'2018-03'!$C$2:$C$100,0)+1,0)))="",INDIRECT(CONCATENATE("'2018-02'!F",TEXT(MATCH($C49,'2018-02'!$C$2:$C$100,0)+1,0)))="",AND(INDIRECT(CONCATENATE("'2018-03'!F",TEXT(MATCH($C49,'2018-03'!$C$2:$C$100,0)+1,0)))="",INDIRECT(CONCATENATE("'2018-02'!F",TEXT(MATCH($C49,'2018-02'!$C$2:$C$100,0)+1,0)))="")),"Н/Д",INDIRECT(CONCATENATE("'2018-03'!F",TEXT(MATCH($C49,'2018-03'!$C$2:$C$100,0)+1,0)))-INDIRECT(CONCATENATE("'2018-02'!F",TEXT(MATCH($C49,'2018-02'!$C$2:$C$100,0)+1,0))))</f>
        <v>11495146486.839998</v>
      </c>
      <c r="G49" s="17">
        <f ca="1">IF(OR(INDIRECT(CONCATENATE("'2018-03'!G",TEXT(MATCH($C49,'2018-03'!$C$2:$C$100,0)+1,0)))="",INDIRECT(CONCATENATE("'2018-02'!G",TEXT(MATCH($C49,'2018-02'!$C$2:$C$100,0)+1,0)))="",AND(INDIRECT(CONCATENATE("'2018-03'!G",TEXT(MATCH($C49,'2018-03'!$C$2:$C$100,0)+1,0)))="",INDIRECT(CONCATENATE("'2018-02'!G",TEXT(MATCH($C49,'2018-02'!$C$2:$C$100,0)+1,0)))="")),"Н/Д",INDIRECT(CONCATENATE("'2018-03'!G",TEXT(MATCH($C49,'2018-03'!$C$2:$C$100,0)+1,0)))-INDIRECT(CONCATENATE("'2018-02'!G",TEXT(MATCH($C49,'2018-02'!$C$2:$C$100,0)+1,0))))</f>
        <v>3110162360.7000003</v>
      </c>
      <c r="H49" s="17">
        <f ca="1">IF(OR(INDIRECT(CONCATENATE("'2018-03'!H",TEXT(MATCH($C49,'2018-03'!$C$2:$C$100,0)+1,0)))="",INDIRECT(CONCATENATE("'2018-02'!H",TEXT(MATCH($C49,'2018-02'!$C$2:$C$100,0)+1,0)))="",AND(INDIRECT(CONCATENATE("'2018-03'!H",TEXT(MATCH($C49,'2018-03'!$C$2:$C$100,0)+1,0)))="",INDIRECT(CONCATENATE("'2018-02'!H",TEXT(MATCH($C49,'2018-02'!$C$2:$C$100,0)+1,0)))="")),"Н/Д",INDIRECT(CONCATENATE("'2018-03'!H",TEXT(MATCH($C49,'2018-03'!$C$2:$C$100,0)+1,0)))-INDIRECT(CONCATENATE("'2018-02'!H",TEXT(MATCH($C49,'2018-02'!$C$2:$C$100,0)+1,0))))</f>
        <v>5564421401.5099993</v>
      </c>
      <c r="I49" s="17">
        <f ca="1">IF(OR(INDIRECT(CONCATENATE("'2018-03'!I",TEXT(MATCH($C49,'2018-03'!$C$2:$C$100,0)+1,0)))="",INDIRECT(CONCATENATE("'2018-02'!I",TEXT(MATCH($C49,'2018-02'!$C$2:$C$100,0)+1,0)))="",AND(INDIRECT(CONCATENATE("'2018-03'!I",TEXT(MATCH($C49,'2018-03'!$C$2:$C$100,0)+1,0)))="",INDIRECT(CONCATENATE("'2018-02'!I",TEXT(MATCH($C49,'2018-02'!$C$2:$C$100,0)+1,0)))="")),"Н/Д",INDIRECT(CONCATENATE("'2018-03'!I",TEXT(MATCH($C49,'2018-03'!$C$2:$C$100,0)+1,0)))-INDIRECT(CONCATENATE("'2018-02'!I",TEXT(MATCH($C49,'2018-02'!$C$2:$C$100,0)+1,0))))</f>
        <v>283228969.56000006</v>
      </c>
      <c r="J49" s="17" t="str">
        <f ca="1">IF(OR(INDIRECT(CONCATENATE("'2018-03'!J",TEXT(MATCH($C49,'2018-03'!$C$2:$C$100,0)+1,0)))="",INDIRECT(CONCATENATE("'2018-02'!J",TEXT(MATCH($C49,'2018-02'!$C$2:$C$100,0)+1,0)))="",AND(INDIRECT(CONCATENATE("'2018-03'!J",TEXT(MATCH($C49,'2018-03'!$C$2:$C$100,0)+1,0)))="",INDIRECT(CONCATENATE("'2018-02'!J",TEXT(MATCH($C49,'2018-02'!$C$2:$C$100,0)+1,0)))="")),"Н/Д",INDIRECT(CONCATENATE("'2018-03'!J",TEXT(MATCH($C49,'2018-03'!$C$2:$C$100,0)+1,0)))-INDIRECT(CONCATENATE("'2018-02'!J",TEXT(MATCH($C49,'2018-02'!$C$2:$C$100,0)+1,0))))</f>
        <v>Н/Д</v>
      </c>
      <c r="K49" s="17">
        <f ca="1">IF(OR(INDIRECT(CONCATENATE("'2018-03'!K",TEXT(MATCH($C49,'2018-03'!$C$2:$C$100,0)+1,0)))="",INDIRECT(CONCATENATE("'2018-02'!K",TEXT(MATCH($C49,'2018-02'!$C$2:$C$100,0)+1,0)))="",AND(INDIRECT(CONCATENATE("'2018-03'!K",TEXT(MATCH($C49,'2018-03'!$C$2:$C$100,0)+1,0)))="",INDIRECT(CONCATENATE("'2018-02'!K",TEXT(MATCH($C49,'2018-02'!$C$2:$C$100,0)+1,0)))="")),"Н/Д",INDIRECT(CONCATENATE("'2018-03'!K",TEXT(MATCH($C49,'2018-03'!$C$2:$C$100,0)+1,0)))-INDIRECT(CONCATENATE("'2018-02'!K",TEXT(MATCH($C49,'2018-02'!$C$2:$C$100,0)+1,0))))</f>
        <v>299134432.07999992</v>
      </c>
      <c r="L49" s="17">
        <f ca="1">IF(OR(INDIRECT(CONCATENATE("'2018-03'!L",TEXT(MATCH($C49,'2018-03'!$C$2:$C$100,0)+1,0)))="",INDIRECT(CONCATENATE("'2018-02'!L",TEXT(MATCH($C49,'2018-02'!$C$2:$C$100,0)+1,0)))="",AND(INDIRECT(CONCATENATE("'2018-03'!L",TEXT(MATCH($C49,'2018-03'!$C$2:$C$100,0)+1,0)))="",INDIRECT(CONCATENATE("'2018-02'!L",TEXT(MATCH($C49,'2018-02'!$C$2:$C$100,0)+1,0)))="")),"Н/Д",INDIRECT(CONCATENATE("'2018-03'!L",TEXT(MATCH($C49,'2018-03'!$C$2:$C$100,0)+1,0)))-INDIRECT(CONCATENATE("'2018-02'!L",TEXT(MATCH($C49,'2018-02'!$C$2:$C$100,0)+1,0))))</f>
        <v>388853197.37999994</v>
      </c>
      <c r="M49" s="17">
        <f ca="1">IF(OR(INDIRECT(CONCATENATE("'2018-03'!M",TEXT(MATCH($C49,'2018-03'!$C$2:$C$100,0)+1,0)))="",INDIRECT(CONCATENATE("'2018-02'!M",TEXT(MATCH($C49,'2018-02'!$C$2:$C$100,0)+1,0)))="",AND(INDIRECT(CONCATENATE("'2018-03'!M",TEXT(MATCH($C49,'2018-03'!$C$2:$C$100,0)+1,0)))="",INDIRECT(CONCATENATE("'2018-02'!M",TEXT(MATCH($C49,'2018-02'!$C$2:$C$100,0)+1,0)))="")),"Н/Д",INDIRECT(CONCATENATE("'2018-03'!M",TEXT(MATCH($C49,'2018-03'!$C$2:$C$100,0)+1,0)))-INDIRECT(CONCATENATE("'2018-02'!M",TEXT(MATCH($C49,'2018-02'!$C$2:$C$100,0)+1,0))))</f>
        <v>1016624764.47</v>
      </c>
      <c r="N49" s="17">
        <f ca="1">IF(OR(INDIRECT(CONCATENATE("'2018-03'!N",TEXT(MATCH($C49,'2018-03'!$C$2:$C$100,0)+1,0)))="",INDIRECT(CONCATENATE("'2018-02'!N",TEXT(MATCH($C49,'2018-02'!$C$2:$C$100,0)+1,0)))="",AND(INDIRECT(CONCATENATE("'2018-03'!N",TEXT(MATCH($C49,'2018-03'!$C$2:$C$100,0)+1,0)))="",INDIRECT(CONCATENATE("'2018-02'!N",TEXT(MATCH($C49,'2018-02'!$C$2:$C$100,0)+1,0)))="")),"Н/Д",INDIRECT(CONCATENATE("'2018-03'!N",TEXT(MATCH($C49,'2018-03'!$C$2:$C$100,0)+1,0)))-INDIRECT(CONCATENATE("'2018-02'!NE",TEXT(MATCH($C49,'2018-02'!$C$2:$C$100,0)+1,0))))</f>
        <v>145568753.18000001</v>
      </c>
      <c r="O49" s="17">
        <f ca="1">IF(OR(INDIRECT(CONCATENATE("'2018-03'!O",TEXT(MATCH($C49,'2018-03'!$C$2:$C$100,0)+1,0)))="",INDIRECT(CONCATENATE("'2018-02'!O",TEXT(MATCH($C49,'2018-02'!$C$2:$C$100,0)+1,0)))="",AND(INDIRECT(CONCATENATE("'2018-03'!O",TEXT(MATCH($C49,'2018-03'!$C$2:$C$100,0)+1,0)))="",INDIRECT(CONCATENATE("'2018-02'!O",TEXT(MATCH($C49,'2018-02'!$C$2:$C$100,0)+1,0)))="")),"Н/Д",INDIRECT(CONCATENATE("'2018-03'!O",TEXT(MATCH($C49,'2018-03'!$C$2:$C$100,0)+1,0)))-INDIRECT(CONCATENATE("'2018-02'!O",TEXT(MATCH($C49,'2018-02'!$C$2:$C$100,0)+1,0))))</f>
        <v>59446.569999999992</v>
      </c>
      <c r="P49" s="17">
        <f ca="1">IF(OR(INDIRECT(CONCATENATE("'2018-03'!P",TEXT(MATCH($C49,'2018-03'!$C$2:$C$100,0)+1,0)))="",INDIRECT(CONCATENATE("'2018-02'!P",TEXT(MATCH($C49,'2018-02'!$C$2:$C$100,0)+1,0)))="",AND(INDIRECT(CONCATENATE("'2018-03'!P",TEXT(MATCH($C49,'2018-03'!$C$2:$C$100,0)+1,0)))="",INDIRECT(CONCATENATE("'2018-02'!P",TEXT(MATCH($C49,'2018-02'!$C$2:$C$100,0)+1,0)))="")),"Н/Д",INDIRECT(CONCATENATE("'2018-03'!P",TEXT(MATCH($C49,'2018-03'!$C$2:$C$100,0)+1,0)))-INDIRECT(CONCATENATE("'2018-02'!P",TEXT(MATCH($C49,'2018-02'!$C$2:$C$100,0)+1,0))))</f>
        <v>231702996.51000005</v>
      </c>
      <c r="Q49" s="17">
        <f ca="1">IF(OR(INDIRECT(CONCATENATE("'2018-03'!Q",TEXT(MATCH($C49,'2018-03'!$C$2:$C$100,0)+1,0)))="",INDIRECT(CONCATENATE("'2018-02'!Q",TEXT(MATCH($C49,'2018-02'!$C$2:$C$100,0)+1,0)))="",AND(INDIRECT(CONCATENATE("'2018-03'!Q",TEXT(MATCH($C49,'2018-03'!$C$2:$C$100,0)+1,0)))="",INDIRECT(CONCATENATE("'2018-02'!Q",TEXT(MATCH($C49,'2018-02'!$C$2:$C$100,0)+1,0)))="")),"Н/Д",INDIRECT(CONCATENATE("'2018-03'!Q",TEXT(MATCH($C49,'2018-03'!$C$2:$C$100,0)+1,0)))-INDIRECT(CONCATENATE("'2018-02'!Q",TEXT(MATCH($C49,'2018-02'!$C$2:$C$100,0)+1,0))))</f>
        <v>123880983.48000002</v>
      </c>
      <c r="R49" s="17">
        <f ca="1">IF(OR(INDIRECT(CONCATENATE("'2018-03'!R",TEXT(MATCH($C49,'2018-03'!$C$2:$C$100,0)+1,0)))="",INDIRECT(CONCATENATE("'2018-02'!R",TEXT(MATCH($C49,'2018-02'!$C$2:$C$100,0)+1,0)))="",AND(INDIRECT(CONCATENATE("'2018-03'!R",TEXT(MATCH($C49,'2018-03'!$C$2:$C$100,0)+1,0)))="",INDIRECT(CONCATENATE("'2018-02'!R",TEXT(MATCH($C49,'2018-02'!$C$2:$C$100,0)+1,0)))="")),"Н/Д",INDIRECT(CONCATENATE("'2018-03'!R",TEXT(MATCH($C49,'2018-03'!$C$2:$C$100,0)+1,0)))-INDIRECT(CONCATENATE("'2018-02'!R",TEXT(MATCH($C49,'2018-02'!$C$2:$C$100,0)+1,0))))</f>
        <v>98095492.919999987</v>
      </c>
      <c r="S49" s="17">
        <f ca="1">IF(OR(INDIRECT(CONCATENATE("'2018-03'!S",TEXT(MATCH($C49,'2018-03'!$C$2:$C$100,0)+1,0)))="",INDIRECT(CONCATENATE("'2018-02'!S",TEXT(MATCH($C49,'2018-02'!$C$2:$C$100,0)+1,0)))="",AND(INDIRECT(CONCATENATE("'2018-03'!S",TEXT(MATCH($C49,'2018-03'!$C$2:$C$100,0)+1,0)))="",INDIRECT(CONCATENATE("'2018-02'!S",TEXT(MATCH($C49,'2018-02'!$C$2:$C$100,0)+1,0)))="")),"Н/Д",INDIRECT(CONCATENATE("'2018-03'!S",TEXT(MATCH($C49,'2018-03'!$C$2:$C$100,0)+1,0)))-INDIRECT(CONCATENATE("'2018-02'!S",TEXT(MATCH($C49,'2018-02'!$C$2:$C$100,0)+1,0))))</f>
        <v>617535.89</v>
      </c>
      <c r="T49" s="17">
        <f ca="1">IF(OR(INDIRECT(CONCATENATE("'2018-03'!T",TEXT(MATCH($C49,'2018-03'!$C$2:$C$100,0)+1,0)))="",INDIRECT(CONCATENATE("'2018-02'!T",TEXT(MATCH($C49,'2018-02'!$C$2:$C$100,0)+1,0)))="",AND(INDIRECT(CONCATENATE("'2018-03'!T",TEXT(MATCH($C49,'2018-03'!$C$2:$C$100,0)+1,0)))="",INDIRECT(CONCATENATE("'2018-02'!T",TEXT(MATCH($C49,'2018-02'!$C$2:$C$100,0)+1,0)))="")),"Н/Д",INDIRECT(CONCATENATE("'2018-03'!T",TEXT(MATCH($C49,'2018-03'!$C$2:$C$100,0)+1,0)))-INDIRECT(CONCATENATE("'2018-02'!T",TEXT(MATCH($C49,'2018-02'!$C$2:$C$100,0)+1,0))))</f>
        <v>185434230.38</v>
      </c>
      <c r="U49" s="17">
        <f ca="1">IF(OR(INDIRECT(CONCATENATE("'2018-03'!U",TEXT(MATCH($C49,'2018-03'!$C$2:$C$100,0)+1,0)))="",INDIRECT(CONCATENATE("'2018-02'!U",TEXT(MATCH($C49,'2018-02'!$C$2:$C$100,0)+1,0)))="",AND(INDIRECT(CONCATENATE("'2018-03'!U",TEXT(MATCH($C49,'2018-03'!$C$2:$C$100,0)+1,0)))="",INDIRECT(CONCATENATE("'2018-02'!U",TEXT(MATCH($C49,'2018-02'!$C$2:$C$100,0)+1,0)))="")),"Н/Д",INDIRECT(CONCATENATE("'2018-03'!U",TEXT(MATCH($C49,'2018-03'!$C$2:$C$100,0)+1,0)))-INDIRECT(CONCATENATE("'2018-02'!U",TEXT(MATCH($C49,'2018-02'!$C$2:$C$100,0)+1,0))))</f>
        <v>41869463.080000006</v>
      </c>
      <c r="V49" s="17">
        <f ca="1">IF(OR(INDIRECT(CONCATENATE("'2018-03'!V",TEXT(MATCH($C49,'2018-03'!$C$2:$C$100,0)+1,0)))="",INDIRECT(CONCATENATE("'2018-02'!V",TEXT(MATCH($C49,'2018-02'!$C$2:$C$100,0)+1,0)))="",AND(INDIRECT(CONCATENATE("'2018-03'!V",TEXT(MATCH($C49,'2018-03'!$C$2:$C$100,0)+1,0)))="",INDIRECT(CONCATENATE("'2018-02'!V",TEXT(MATCH($C49,'2018-02'!$C$2:$C$100,0)+1,0)))="")),"Н/Д",INDIRECT(CONCATENATE("'2018-03'!V",TEXT(MATCH($C49,'2018-03'!$C$2:$C$100,0)+1,0)))-INDIRECT(CONCATENATE("'2018-02'!V",TEXT(MATCH($C49,'2018-02'!$C$2:$C$100,0)+1,0))))</f>
        <v>1392958972.8799999</v>
      </c>
      <c r="W49" s="17">
        <f ca="1">IF(OR(INDIRECT(CONCATENATE("'2018-03'!W",TEXT(MATCH($C49,'2018-03'!$C$2:$C$100,0)+1,0)))="",INDIRECT(CONCATENATE("'2018-02'!W",TEXT(MATCH($C49,'2018-02'!$C$2:$C$100,0)+1,0)))="",AND(INDIRECT(CONCATENATE("'2018-03'!W",TEXT(MATCH($C49,'2018-03'!$C$2:$C$100,0)+1,0)))="",INDIRECT(CONCATENATE("'2018-02'!W",TEXT(MATCH($C49,'2018-02'!$C$2:$C$100,0)+1,0)))="")),"Н/Д",INDIRECT(CONCATENATE("'2018-03'!W",TEXT(MATCH($C49,'2018-03'!$C$2:$C$100,0)+1,0)))-INDIRECT(CONCATENATE("'2018-02'!W",TEXT(MATCH($C49,'2018-02'!$C$2:$C$100,0)+1,0))))</f>
        <v>37203434591.330002</v>
      </c>
    </row>
    <row r="50" spans="1:23" x14ac:dyDescent="0.25">
      <c r="A50" s="2" t="s">
        <v>69</v>
      </c>
      <c r="B50" s="2" t="s">
        <v>74</v>
      </c>
      <c r="C50" s="15">
        <v>50000000</v>
      </c>
      <c r="D50" s="2" t="s">
        <v>206</v>
      </c>
      <c r="E50" s="17">
        <f ca="1">IF(OR(INDIRECT(CONCATENATE("'2018-03'!E",TEXT(MATCH($C50,'2018-03'!$C$2:$C$100,0)+1,0)))="",INDIRECT(CONCATENATE("'2018-02'!E",TEXT(MATCH($C50,'2018-02'!$C$2:$C$100,0)+1,0)))="",AND(INDIRECT(CONCATENATE("'2018-03'!E",TEXT(MATCH($C50,'2018-03'!$C$2:$C$100,0)+1,0)))="",INDIRECT(CONCATENATE("'2018-02'!E",TEXT(MATCH($C50,'2018-02'!$C$2:$C$100,0)+1,0)))="")),"Н/Д",INDIRECT(CONCATENATE("'2018-03'!E",TEXT(MATCH($C50,'2018-03'!$C$2:$C$100,0)+1,0)))-INDIRECT(CONCATENATE("'2018-02'!E",TEXT(MATCH($C50,'2018-02'!$C$2:$C$100,0)+1,0))))</f>
        <v>8229033112.3200016</v>
      </c>
      <c r="F50" s="17">
        <f ca="1">IF(OR(INDIRECT(CONCATENATE("'2018-03'!F",TEXT(MATCH($C50,'2018-03'!$C$2:$C$100,0)+1,0)))="",INDIRECT(CONCATENATE("'2018-02'!F",TEXT(MATCH($C50,'2018-02'!$C$2:$C$100,0)+1,0)))="",AND(INDIRECT(CONCATENATE("'2018-03'!F",TEXT(MATCH($C50,'2018-03'!$C$2:$C$100,0)+1,0)))="",INDIRECT(CONCATENATE("'2018-02'!F",TEXT(MATCH($C50,'2018-02'!$C$2:$C$100,0)+1,0)))="")),"Н/Д",INDIRECT(CONCATENATE("'2018-03'!F",TEXT(MATCH($C50,'2018-03'!$C$2:$C$100,0)+1,0)))-INDIRECT(CONCATENATE("'2018-02'!F",TEXT(MATCH($C50,'2018-02'!$C$2:$C$100,0)+1,0))))</f>
        <v>7976056383.8599997</v>
      </c>
      <c r="G50" s="17">
        <f ca="1">IF(OR(INDIRECT(CONCATENATE("'2018-03'!G",TEXT(MATCH($C50,'2018-03'!$C$2:$C$100,0)+1,0)))="",INDIRECT(CONCATENATE("'2018-02'!G",TEXT(MATCH($C50,'2018-02'!$C$2:$C$100,0)+1,0)))="",AND(INDIRECT(CONCATENATE("'2018-03'!G",TEXT(MATCH($C50,'2018-03'!$C$2:$C$100,0)+1,0)))="",INDIRECT(CONCATENATE("'2018-02'!G",TEXT(MATCH($C50,'2018-02'!$C$2:$C$100,0)+1,0)))="")),"Н/Д",INDIRECT(CONCATENATE("'2018-03'!G",TEXT(MATCH($C50,'2018-03'!$C$2:$C$100,0)+1,0)))-INDIRECT(CONCATENATE("'2018-02'!G",TEXT(MATCH($C50,'2018-02'!$C$2:$C$100,0)+1,0))))</f>
        <v>1161844164.0299997</v>
      </c>
      <c r="H50" s="17">
        <f ca="1">IF(OR(INDIRECT(CONCATENATE("'2018-03'!H",TEXT(MATCH($C50,'2018-03'!$C$2:$C$100,0)+1,0)))="",INDIRECT(CONCATENATE("'2018-02'!H",TEXT(MATCH($C50,'2018-02'!$C$2:$C$100,0)+1,0)))="",AND(INDIRECT(CONCATENATE("'2018-03'!H",TEXT(MATCH($C50,'2018-03'!$C$2:$C$100,0)+1,0)))="",INDIRECT(CONCATENATE("'2018-02'!H",TEXT(MATCH($C50,'2018-02'!$C$2:$C$100,0)+1,0)))="")),"Н/Д",INDIRECT(CONCATENATE("'2018-03'!H",TEXT(MATCH($C50,'2018-03'!$C$2:$C$100,0)+1,0)))-INDIRECT(CONCATENATE("'2018-02'!H",TEXT(MATCH($C50,'2018-02'!$C$2:$C$100,0)+1,0))))</f>
        <v>4108910290.8400002</v>
      </c>
      <c r="I50" s="17">
        <f ca="1">IF(OR(INDIRECT(CONCATENATE("'2018-03'!I",TEXT(MATCH($C50,'2018-03'!$C$2:$C$100,0)+1,0)))="",INDIRECT(CONCATENATE("'2018-02'!I",TEXT(MATCH($C50,'2018-02'!$C$2:$C$100,0)+1,0)))="",AND(INDIRECT(CONCATENATE("'2018-03'!I",TEXT(MATCH($C50,'2018-03'!$C$2:$C$100,0)+1,0)))="",INDIRECT(CONCATENATE("'2018-02'!I",TEXT(MATCH($C50,'2018-02'!$C$2:$C$100,0)+1,0)))="")),"Н/Д",INDIRECT(CONCATENATE("'2018-03'!I",TEXT(MATCH($C50,'2018-03'!$C$2:$C$100,0)+1,0)))-INDIRECT(CONCATENATE("'2018-02'!I",TEXT(MATCH($C50,'2018-02'!$C$2:$C$100,0)+1,0))))</f>
        <v>691271820.81999993</v>
      </c>
      <c r="J50" s="17" t="str">
        <f ca="1">IF(OR(INDIRECT(CONCATENATE("'2018-03'!J",TEXT(MATCH($C50,'2018-03'!$C$2:$C$100,0)+1,0)))="",INDIRECT(CONCATENATE("'2018-02'!J",TEXT(MATCH($C50,'2018-02'!$C$2:$C$100,0)+1,0)))="",AND(INDIRECT(CONCATENATE("'2018-03'!J",TEXT(MATCH($C50,'2018-03'!$C$2:$C$100,0)+1,0)))="",INDIRECT(CONCATENATE("'2018-02'!J",TEXT(MATCH($C50,'2018-02'!$C$2:$C$100,0)+1,0)))="")),"Н/Д",INDIRECT(CONCATENATE("'2018-03'!J",TEXT(MATCH($C50,'2018-03'!$C$2:$C$100,0)+1,0)))-INDIRECT(CONCATENATE("'2018-02'!J",TEXT(MATCH($C50,'2018-02'!$C$2:$C$100,0)+1,0))))</f>
        <v>Н/Д</v>
      </c>
      <c r="K50" s="17">
        <f ca="1">IF(OR(INDIRECT(CONCATENATE("'2018-03'!K",TEXT(MATCH($C50,'2018-03'!$C$2:$C$100,0)+1,0)))="",INDIRECT(CONCATENATE("'2018-02'!K",TEXT(MATCH($C50,'2018-02'!$C$2:$C$100,0)+1,0)))="",AND(INDIRECT(CONCATENATE("'2018-03'!K",TEXT(MATCH($C50,'2018-03'!$C$2:$C$100,0)+1,0)))="",INDIRECT(CONCATENATE("'2018-02'!K",TEXT(MATCH($C50,'2018-02'!$C$2:$C$100,0)+1,0)))="")),"Н/Д",INDIRECT(CONCATENATE("'2018-03'!K",TEXT(MATCH($C50,'2018-03'!$C$2:$C$100,0)+1,0)))-INDIRECT(CONCATENATE("'2018-02'!K",TEXT(MATCH($C50,'2018-02'!$C$2:$C$100,0)+1,0))))</f>
        <v>380091725.46000004</v>
      </c>
      <c r="L50" s="17">
        <f ca="1">IF(OR(INDIRECT(CONCATENATE("'2018-03'!L",TEXT(MATCH($C50,'2018-03'!$C$2:$C$100,0)+1,0)))="",INDIRECT(CONCATENATE("'2018-02'!L",TEXT(MATCH($C50,'2018-02'!$C$2:$C$100,0)+1,0)))="",AND(INDIRECT(CONCATENATE("'2018-03'!L",TEXT(MATCH($C50,'2018-03'!$C$2:$C$100,0)+1,0)))="",INDIRECT(CONCATENATE("'2018-02'!L",TEXT(MATCH($C50,'2018-02'!$C$2:$C$100,0)+1,0)))="")),"Н/Д",INDIRECT(CONCATENATE("'2018-03'!L",TEXT(MATCH($C50,'2018-03'!$C$2:$C$100,0)+1,0)))-INDIRECT(CONCATENATE("'2018-02'!L",TEXT(MATCH($C50,'2018-02'!$C$2:$C$100,0)+1,0))))</f>
        <v>726238446.58000004</v>
      </c>
      <c r="M50" s="17">
        <f ca="1">IF(OR(INDIRECT(CONCATENATE("'2018-03'!M",TEXT(MATCH($C50,'2018-03'!$C$2:$C$100,0)+1,0)))="",INDIRECT(CONCATENATE("'2018-02'!M",TEXT(MATCH($C50,'2018-02'!$C$2:$C$100,0)+1,0)))="",AND(INDIRECT(CONCATENATE("'2018-03'!M",TEXT(MATCH($C50,'2018-03'!$C$2:$C$100,0)+1,0)))="",INDIRECT(CONCATENATE("'2018-02'!M",TEXT(MATCH($C50,'2018-02'!$C$2:$C$100,0)+1,0)))="")),"Н/Д",INDIRECT(CONCATENATE("'2018-03'!M",TEXT(MATCH($C50,'2018-03'!$C$2:$C$100,0)+1,0)))-INDIRECT(CONCATENATE("'2018-02'!M",TEXT(MATCH($C50,'2018-02'!$C$2:$C$100,0)+1,0))))</f>
        <v>57868961.149999991</v>
      </c>
      <c r="N50" s="17">
        <f ca="1">IF(OR(INDIRECT(CONCATENATE("'2018-03'!N",TEXT(MATCH($C50,'2018-03'!$C$2:$C$100,0)+1,0)))="",INDIRECT(CONCATENATE("'2018-02'!N",TEXT(MATCH($C50,'2018-02'!$C$2:$C$100,0)+1,0)))="",AND(INDIRECT(CONCATENATE("'2018-03'!N",TEXT(MATCH($C50,'2018-03'!$C$2:$C$100,0)+1,0)))="",INDIRECT(CONCATENATE("'2018-02'!N",TEXT(MATCH($C50,'2018-02'!$C$2:$C$100,0)+1,0)))="")),"Н/Д",INDIRECT(CONCATENATE("'2018-03'!N",TEXT(MATCH($C50,'2018-03'!$C$2:$C$100,0)+1,0)))-INDIRECT(CONCATENATE("'2018-02'!NE",TEXT(MATCH($C50,'2018-02'!$C$2:$C$100,0)+1,0))))</f>
        <v>124333653.92</v>
      </c>
      <c r="O50" s="17">
        <f ca="1">IF(OR(INDIRECT(CONCATENATE("'2018-03'!O",TEXT(MATCH($C50,'2018-03'!$C$2:$C$100,0)+1,0)))="",INDIRECT(CONCATENATE("'2018-02'!O",TEXT(MATCH($C50,'2018-02'!$C$2:$C$100,0)+1,0)))="",AND(INDIRECT(CONCATENATE("'2018-03'!O",TEXT(MATCH($C50,'2018-03'!$C$2:$C$100,0)+1,0)))="",INDIRECT(CONCATENATE("'2018-02'!O",TEXT(MATCH($C50,'2018-02'!$C$2:$C$100,0)+1,0)))="")),"Н/Д",INDIRECT(CONCATENATE("'2018-03'!O",TEXT(MATCH($C50,'2018-03'!$C$2:$C$100,0)+1,0)))-INDIRECT(CONCATENATE("'2018-02'!O",TEXT(MATCH($C50,'2018-02'!$C$2:$C$100,0)+1,0))))</f>
        <v>42678.57</v>
      </c>
      <c r="P50" s="17">
        <f ca="1">IF(OR(INDIRECT(CONCATENATE("'2018-03'!P",TEXT(MATCH($C50,'2018-03'!$C$2:$C$100,0)+1,0)))="",INDIRECT(CONCATENATE("'2018-02'!P",TEXT(MATCH($C50,'2018-02'!$C$2:$C$100,0)+1,0)))="",AND(INDIRECT(CONCATENATE("'2018-03'!P",TEXT(MATCH($C50,'2018-03'!$C$2:$C$100,0)+1,0)))="",INDIRECT(CONCATENATE("'2018-02'!P",TEXT(MATCH($C50,'2018-02'!$C$2:$C$100,0)+1,0)))="")),"Н/Д",INDIRECT(CONCATENATE("'2018-03'!P",TEXT(MATCH($C50,'2018-03'!$C$2:$C$100,0)+1,0)))-INDIRECT(CONCATENATE("'2018-02'!P",TEXT(MATCH($C50,'2018-02'!$C$2:$C$100,0)+1,0))))</f>
        <v>231760224.91999999</v>
      </c>
      <c r="Q50" s="17">
        <f ca="1">IF(OR(INDIRECT(CONCATENATE("'2018-03'!Q",TEXT(MATCH($C50,'2018-03'!$C$2:$C$100,0)+1,0)))="",INDIRECT(CONCATENATE("'2018-02'!Q",TEXT(MATCH($C50,'2018-02'!$C$2:$C$100,0)+1,0)))="",AND(INDIRECT(CONCATENATE("'2018-03'!Q",TEXT(MATCH($C50,'2018-03'!$C$2:$C$100,0)+1,0)))="",INDIRECT(CONCATENATE("'2018-02'!Q",TEXT(MATCH($C50,'2018-02'!$C$2:$C$100,0)+1,0)))="")),"Н/Д",INDIRECT(CONCATENATE("'2018-03'!Q",TEXT(MATCH($C50,'2018-03'!$C$2:$C$100,0)+1,0)))-INDIRECT(CONCATENATE("'2018-02'!Q",TEXT(MATCH($C50,'2018-02'!$C$2:$C$100,0)+1,0))))</f>
        <v>23573298.810000002</v>
      </c>
      <c r="R50" s="17">
        <f ca="1">IF(OR(INDIRECT(CONCATENATE("'2018-03'!R",TEXT(MATCH($C50,'2018-03'!$C$2:$C$100,0)+1,0)))="",INDIRECT(CONCATENATE("'2018-02'!R",TEXT(MATCH($C50,'2018-02'!$C$2:$C$100,0)+1,0)))="",AND(INDIRECT(CONCATENATE("'2018-03'!R",TEXT(MATCH($C50,'2018-03'!$C$2:$C$100,0)+1,0)))="",INDIRECT(CONCATENATE("'2018-02'!R",TEXT(MATCH($C50,'2018-02'!$C$2:$C$100,0)+1,0)))="")),"Н/Д",INDIRECT(CONCATENATE("'2018-03'!R",TEXT(MATCH($C50,'2018-03'!$C$2:$C$100,0)+1,0)))-INDIRECT(CONCATENATE("'2018-02'!R",TEXT(MATCH($C50,'2018-02'!$C$2:$C$100,0)+1,0))))</f>
        <v>142278512.82999998</v>
      </c>
      <c r="S50" s="17">
        <f ca="1">IF(OR(INDIRECT(CONCATENATE("'2018-03'!S",TEXT(MATCH($C50,'2018-03'!$C$2:$C$100,0)+1,0)))="",INDIRECT(CONCATENATE("'2018-02'!S",TEXT(MATCH($C50,'2018-02'!$C$2:$C$100,0)+1,0)))="",AND(INDIRECT(CONCATENATE("'2018-03'!S",TEXT(MATCH($C50,'2018-03'!$C$2:$C$100,0)+1,0)))="",INDIRECT(CONCATENATE("'2018-02'!S",TEXT(MATCH($C50,'2018-02'!$C$2:$C$100,0)+1,0)))="")),"Н/Д",INDIRECT(CONCATENATE("'2018-03'!S",TEXT(MATCH($C50,'2018-03'!$C$2:$C$100,0)+1,0)))-INDIRECT(CONCATENATE("'2018-02'!S",TEXT(MATCH($C50,'2018-02'!$C$2:$C$100,0)+1,0))))</f>
        <v>45650</v>
      </c>
      <c r="T50" s="17">
        <f ca="1">IF(OR(INDIRECT(CONCATENATE("'2018-03'!T",TEXT(MATCH($C50,'2018-03'!$C$2:$C$100,0)+1,0)))="",INDIRECT(CONCATENATE("'2018-02'!T",TEXT(MATCH($C50,'2018-02'!$C$2:$C$100,0)+1,0)))="",AND(INDIRECT(CONCATENATE("'2018-03'!T",TEXT(MATCH($C50,'2018-03'!$C$2:$C$100,0)+1,0)))="",INDIRECT(CONCATENATE("'2018-02'!T",TEXT(MATCH($C50,'2018-02'!$C$2:$C$100,0)+1,0)))="")),"Н/Д",INDIRECT(CONCATENATE("'2018-03'!T",TEXT(MATCH($C50,'2018-03'!$C$2:$C$100,0)+1,0)))-INDIRECT(CONCATENATE("'2018-02'!T",TEXT(MATCH($C50,'2018-02'!$C$2:$C$100,0)+1,0))))</f>
        <v>206930842.73000002</v>
      </c>
      <c r="U50" s="17">
        <f ca="1">IF(OR(INDIRECT(CONCATENATE("'2018-03'!U",TEXT(MATCH($C50,'2018-03'!$C$2:$C$100,0)+1,0)))="",INDIRECT(CONCATENATE("'2018-02'!U",TEXT(MATCH($C50,'2018-02'!$C$2:$C$100,0)+1,0)))="",AND(INDIRECT(CONCATENATE("'2018-03'!U",TEXT(MATCH($C50,'2018-03'!$C$2:$C$100,0)+1,0)))="",INDIRECT(CONCATENATE("'2018-02'!U",TEXT(MATCH($C50,'2018-02'!$C$2:$C$100,0)+1,0)))="")),"Н/Д",INDIRECT(CONCATENATE("'2018-03'!U",TEXT(MATCH($C50,'2018-03'!$C$2:$C$100,0)+1,0)))-INDIRECT(CONCATENATE("'2018-02'!U",TEXT(MATCH($C50,'2018-02'!$C$2:$C$100,0)+1,0))))</f>
        <v>16217186.049999999</v>
      </c>
      <c r="V50" s="17">
        <f ca="1">IF(OR(INDIRECT(CONCATENATE("'2018-03'!V",TEXT(MATCH($C50,'2018-03'!$C$2:$C$100,0)+1,0)))="",INDIRECT(CONCATENATE("'2018-02'!V",TEXT(MATCH($C50,'2018-02'!$C$2:$C$100,0)+1,0)))="",AND(INDIRECT(CONCATENATE("'2018-03'!V",TEXT(MATCH($C50,'2018-03'!$C$2:$C$100,0)+1,0)))="",INDIRECT(CONCATENATE("'2018-02'!V",TEXT(MATCH($C50,'2018-02'!$C$2:$C$100,0)+1,0)))="")),"Н/Д",INDIRECT(CONCATENATE("'2018-03'!V",TEXT(MATCH($C50,'2018-03'!$C$2:$C$100,0)+1,0)))-INDIRECT(CONCATENATE("'2018-02'!V",TEXT(MATCH($C50,'2018-02'!$C$2:$C$100,0)+1,0))))</f>
        <v>252976728.4599998</v>
      </c>
      <c r="W50" s="17">
        <f ca="1">IF(OR(INDIRECT(CONCATENATE("'2018-03'!W",TEXT(MATCH($C50,'2018-03'!$C$2:$C$100,0)+1,0)))="",INDIRECT(CONCATENATE("'2018-02'!W",TEXT(MATCH($C50,'2018-02'!$C$2:$C$100,0)+1,0)))="",AND(INDIRECT(CONCATENATE("'2018-03'!W",TEXT(MATCH($C50,'2018-03'!$C$2:$C$100,0)+1,0)))="",INDIRECT(CONCATENATE("'2018-02'!W",TEXT(MATCH($C50,'2018-02'!$C$2:$C$100,0)+1,0)))="")),"Н/Д",INDIRECT(CONCATENATE("'2018-03'!W",TEXT(MATCH($C50,'2018-03'!$C$2:$C$100,0)+1,0)))-INDIRECT(CONCATENATE("'2018-02'!W",TEXT(MATCH($C50,'2018-02'!$C$2:$C$100,0)+1,0))))</f>
        <v>24279724522.439999</v>
      </c>
    </row>
    <row r="51" spans="1:23" x14ac:dyDescent="0.25">
      <c r="A51" s="2" t="s">
        <v>69</v>
      </c>
      <c r="B51" s="2" t="s">
        <v>75</v>
      </c>
      <c r="C51" s="15">
        <v>52000000</v>
      </c>
      <c r="D51" s="2" t="s">
        <v>206</v>
      </c>
      <c r="E51" s="17">
        <f ca="1">IF(OR(INDIRECT(CONCATENATE("'2018-03'!E",TEXT(MATCH($C51,'2018-03'!$C$2:$C$100,0)+1,0)))="",INDIRECT(CONCATENATE("'2018-02'!E",TEXT(MATCH($C51,'2018-02'!$C$2:$C$100,0)+1,0)))="",AND(INDIRECT(CONCATENATE("'2018-03'!E",TEXT(MATCH($C51,'2018-03'!$C$2:$C$100,0)+1,0)))="",INDIRECT(CONCATENATE("'2018-02'!E",TEXT(MATCH($C51,'2018-02'!$C$2:$C$100,0)+1,0)))="")),"Н/Д",INDIRECT(CONCATENATE("'2018-03'!E",TEXT(MATCH($C51,'2018-03'!$C$2:$C$100,0)+1,0)))-INDIRECT(CONCATENATE("'2018-02'!E",TEXT(MATCH($C51,'2018-02'!$C$2:$C$100,0)+1,0))))</f>
        <v>6039691862.6799994</v>
      </c>
      <c r="F51" s="17">
        <f ca="1">IF(OR(INDIRECT(CONCATENATE("'2018-03'!F",TEXT(MATCH($C51,'2018-03'!$C$2:$C$100,0)+1,0)))="",INDIRECT(CONCATENATE("'2018-02'!F",TEXT(MATCH($C51,'2018-02'!$C$2:$C$100,0)+1,0)))="",AND(INDIRECT(CONCATENATE("'2018-03'!F",TEXT(MATCH($C51,'2018-03'!$C$2:$C$100,0)+1,0)))="",INDIRECT(CONCATENATE("'2018-02'!F",TEXT(MATCH($C51,'2018-02'!$C$2:$C$100,0)+1,0)))="")),"Н/Д",INDIRECT(CONCATENATE("'2018-03'!F",TEXT(MATCH($C51,'2018-03'!$C$2:$C$100,0)+1,0)))-INDIRECT(CONCATENATE("'2018-02'!F",TEXT(MATCH($C51,'2018-02'!$C$2:$C$100,0)+1,0))))</f>
        <v>4028787757.9700003</v>
      </c>
      <c r="G51" s="17">
        <f ca="1">IF(OR(INDIRECT(CONCATENATE("'2018-03'!G",TEXT(MATCH($C51,'2018-03'!$C$2:$C$100,0)+1,0)))="",INDIRECT(CONCATENATE("'2018-02'!G",TEXT(MATCH($C51,'2018-02'!$C$2:$C$100,0)+1,0)))="",AND(INDIRECT(CONCATENATE("'2018-03'!G",TEXT(MATCH($C51,'2018-03'!$C$2:$C$100,0)+1,0)))="",INDIRECT(CONCATENATE("'2018-02'!G",TEXT(MATCH($C51,'2018-02'!$C$2:$C$100,0)+1,0)))="")),"Н/Д",INDIRECT(CONCATENATE("'2018-03'!G",TEXT(MATCH($C51,'2018-03'!$C$2:$C$100,0)+1,0)))-INDIRECT(CONCATENATE("'2018-02'!G",TEXT(MATCH($C51,'2018-02'!$C$2:$C$100,0)+1,0))))</f>
        <v>575525479.93000007</v>
      </c>
      <c r="H51" s="17">
        <f ca="1">IF(OR(INDIRECT(CONCATENATE("'2018-03'!H",TEXT(MATCH($C51,'2018-03'!$C$2:$C$100,0)+1,0)))="",INDIRECT(CONCATENATE("'2018-02'!H",TEXT(MATCH($C51,'2018-02'!$C$2:$C$100,0)+1,0)))="",AND(INDIRECT(CONCATENATE("'2018-03'!H",TEXT(MATCH($C51,'2018-03'!$C$2:$C$100,0)+1,0)))="",INDIRECT(CONCATENATE("'2018-02'!H",TEXT(MATCH($C51,'2018-02'!$C$2:$C$100,0)+1,0)))="")),"Н/Д",INDIRECT(CONCATENATE("'2018-03'!H",TEXT(MATCH($C51,'2018-03'!$C$2:$C$100,0)+1,0)))-INDIRECT(CONCATENATE("'2018-02'!H",TEXT(MATCH($C51,'2018-02'!$C$2:$C$100,0)+1,0))))</f>
        <v>2126961357.5400002</v>
      </c>
      <c r="I51" s="17">
        <f ca="1">IF(OR(INDIRECT(CONCATENATE("'2018-03'!I",TEXT(MATCH($C51,'2018-03'!$C$2:$C$100,0)+1,0)))="",INDIRECT(CONCATENATE("'2018-02'!I",TEXT(MATCH($C51,'2018-02'!$C$2:$C$100,0)+1,0)))="",AND(INDIRECT(CONCATENATE("'2018-03'!I",TEXT(MATCH($C51,'2018-03'!$C$2:$C$100,0)+1,0)))="",INDIRECT(CONCATENATE("'2018-02'!I",TEXT(MATCH($C51,'2018-02'!$C$2:$C$100,0)+1,0)))="")),"Н/Д",INDIRECT(CONCATENATE("'2018-03'!I",TEXT(MATCH($C51,'2018-03'!$C$2:$C$100,0)+1,0)))-INDIRECT(CONCATENATE("'2018-02'!I",TEXT(MATCH($C51,'2018-02'!$C$2:$C$100,0)+1,0))))</f>
        <v>641067318.43000007</v>
      </c>
      <c r="J51" s="17" t="str">
        <f ca="1">IF(OR(INDIRECT(CONCATENATE("'2018-03'!J",TEXT(MATCH($C51,'2018-03'!$C$2:$C$100,0)+1,0)))="",INDIRECT(CONCATENATE("'2018-02'!J",TEXT(MATCH($C51,'2018-02'!$C$2:$C$100,0)+1,0)))="",AND(INDIRECT(CONCATENATE("'2018-03'!J",TEXT(MATCH($C51,'2018-03'!$C$2:$C$100,0)+1,0)))="",INDIRECT(CONCATENATE("'2018-02'!J",TEXT(MATCH($C51,'2018-02'!$C$2:$C$100,0)+1,0)))="")),"Н/Д",INDIRECT(CONCATENATE("'2018-03'!J",TEXT(MATCH($C51,'2018-03'!$C$2:$C$100,0)+1,0)))-INDIRECT(CONCATENATE("'2018-02'!J",TEXT(MATCH($C51,'2018-02'!$C$2:$C$100,0)+1,0))))</f>
        <v>Н/Д</v>
      </c>
      <c r="K51" s="17">
        <f ca="1">IF(OR(INDIRECT(CONCATENATE("'2018-03'!K",TEXT(MATCH($C51,'2018-03'!$C$2:$C$100,0)+1,0)))="",INDIRECT(CONCATENATE("'2018-02'!K",TEXT(MATCH($C51,'2018-02'!$C$2:$C$100,0)+1,0)))="",AND(INDIRECT(CONCATENATE("'2018-03'!K",TEXT(MATCH($C51,'2018-03'!$C$2:$C$100,0)+1,0)))="",INDIRECT(CONCATENATE("'2018-02'!K",TEXT(MATCH($C51,'2018-02'!$C$2:$C$100,0)+1,0)))="")),"Н/Д",INDIRECT(CONCATENATE("'2018-03'!K",TEXT(MATCH($C51,'2018-03'!$C$2:$C$100,0)+1,0)))-INDIRECT(CONCATENATE("'2018-02'!K",TEXT(MATCH($C51,'2018-02'!$C$2:$C$100,0)+1,0))))</f>
        <v>136454551.66999996</v>
      </c>
      <c r="L51" s="17">
        <f ca="1">IF(OR(INDIRECT(CONCATENATE("'2018-03'!L",TEXT(MATCH($C51,'2018-03'!$C$2:$C$100,0)+1,0)))="",INDIRECT(CONCATENATE("'2018-02'!L",TEXT(MATCH($C51,'2018-02'!$C$2:$C$100,0)+1,0)))="",AND(INDIRECT(CONCATENATE("'2018-03'!L",TEXT(MATCH($C51,'2018-03'!$C$2:$C$100,0)+1,0)))="",INDIRECT(CONCATENATE("'2018-02'!L",TEXT(MATCH($C51,'2018-02'!$C$2:$C$100,0)+1,0)))="")),"Н/Д",INDIRECT(CONCATENATE("'2018-03'!L",TEXT(MATCH($C51,'2018-03'!$C$2:$C$100,0)+1,0)))-INDIRECT(CONCATENATE("'2018-02'!L",TEXT(MATCH($C51,'2018-02'!$C$2:$C$100,0)+1,0))))</f>
        <v>236328420.88</v>
      </c>
      <c r="M51" s="17">
        <f ca="1">IF(OR(INDIRECT(CONCATENATE("'2018-03'!M",TEXT(MATCH($C51,'2018-03'!$C$2:$C$100,0)+1,0)))="",INDIRECT(CONCATENATE("'2018-02'!M",TEXT(MATCH($C51,'2018-02'!$C$2:$C$100,0)+1,0)))="",AND(INDIRECT(CONCATENATE("'2018-03'!M",TEXT(MATCH($C51,'2018-03'!$C$2:$C$100,0)+1,0)))="",INDIRECT(CONCATENATE("'2018-02'!M",TEXT(MATCH($C51,'2018-02'!$C$2:$C$100,0)+1,0)))="")),"Н/Д",INDIRECT(CONCATENATE("'2018-03'!M",TEXT(MATCH($C51,'2018-03'!$C$2:$C$100,0)+1,0)))-INDIRECT(CONCATENATE("'2018-02'!M",TEXT(MATCH($C51,'2018-02'!$C$2:$C$100,0)+1,0))))</f>
        <v>58660.190000000061</v>
      </c>
      <c r="N51" s="17">
        <f ca="1">IF(OR(INDIRECT(CONCATENATE("'2018-03'!N",TEXT(MATCH($C51,'2018-03'!$C$2:$C$100,0)+1,0)))="",INDIRECT(CONCATENATE("'2018-02'!N",TEXT(MATCH($C51,'2018-02'!$C$2:$C$100,0)+1,0)))="",AND(INDIRECT(CONCATENATE("'2018-03'!N",TEXT(MATCH($C51,'2018-03'!$C$2:$C$100,0)+1,0)))="",INDIRECT(CONCATENATE("'2018-02'!N",TEXT(MATCH($C51,'2018-02'!$C$2:$C$100,0)+1,0)))="")),"Н/Д",INDIRECT(CONCATENATE("'2018-03'!N",TEXT(MATCH($C51,'2018-03'!$C$2:$C$100,0)+1,0)))-INDIRECT(CONCATENATE("'2018-02'!NE",TEXT(MATCH($C51,'2018-02'!$C$2:$C$100,0)+1,0))))</f>
        <v>71678929.030000001</v>
      </c>
      <c r="O51" s="17">
        <f ca="1">IF(OR(INDIRECT(CONCATENATE("'2018-03'!O",TEXT(MATCH($C51,'2018-03'!$C$2:$C$100,0)+1,0)))="",INDIRECT(CONCATENATE("'2018-02'!O",TEXT(MATCH($C51,'2018-02'!$C$2:$C$100,0)+1,0)))="",AND(INDIRECT(CONCATENATE("'2018-03'!O",TEXT(MATCH($C51,'2018-03'!$C$2:$C$100,0)+1,0)))="",INDIRECT(CONCATENATE("'2018-02'!O",TEXT(MATCH($C51,'2018-02'!$C$2:$C$100,0)+1,0)))="")),"Н/Д",INDIRECT(CONCATENATE("'2018-03'!O",TEXT(MATCH($C51,'2018-03'!$C$2:$C$100,0)+1,0)))-INDIRECT(CONCATENATE("'2018-02'!O",TEXT(MATCH($C51,'2018-02'!$C$2:$C$100,0)+1,0))))</f>
        <v>-107450.48000000001</v>
      </c>
      <c r="P51" s="17">
        <f ca="1">IF(OR(INDIRECT(CONCATENATE("'2018-03'!P",TEXT(MATCH($C51,'2018-03'!$C$2:$C$100,0)+1,0)))="",INDIRECT(CONCATENATE("'2018-02'!P",TEXT(MATCH($C51,'2018-02'!$C$2:$C$100,0)+1,0)))="",AND(INDIRECT(CONCATENATE("'2018-03'!P",TEXT(MATCH($C51,'2018-03'!$C$2:$C$100,0)+1,0)))="",INDIRECT(CONCATENATE("'2018-02'!P",TEXT(MATCH($C51,'2018-02'!$C$2:$C$100,0)+1,0)))="")),"Н/Д",INDIRECT(CONCATENATE("'2018-03'!P",TEXT(MATCH($C51,'2018-03'!$C$2:$C$100,0)+1,0)))-INDIRECT(CONCATENATE("'2018-02'!P",TEXT(MATCH($C51,'2018-02'!$C$2:$C$100,0)+1,0))))</f>
        <v>86682973.49000001</v>
      </c>
      <c r="Q51" s="17">
        <f ca="1">IF(OR(INDIRECT(CONCATENATE("'2018-03'!Q",TEXT(MATCH($C51,'2018-03'!$C$2:$C$100,0)+1,0)))="",INDIRECT(CONCATENATE("'2018-02'!Q",TEXT(MATCH($C51,'2018-02'!$C$2:$C$100,0)+1,0)))="",AND(INDIRECT(CONCATENATE("'2018-03'!Q",TEXT(MATCH($C51,'2018-03'!$C$2:$C$100,0)+1,0)))="",INDIRECT(CONCATENATE("'2018-02'!Q",TEXT(MATCH($C51,'2018-02'!$C$2:$C$100,0)+1,0)))="")),"Н/Д",INDIRECT(CONCATENATE("'2018-03'!Q",TEXT(MATCH($C51,'2018-03'!$C$2:$C$100,0)+1,0)))-INDIRECT(CONCATENATE("'2018-02'!Q",TEXT(MATCH($C51,'2018-02'!$C$2:$C$100,0)+1,0))))</f>
        <v>14755808.27</v>
      </c>
      <c r="R51" s="17">
        <f ca="1">IF(OR(INDIRECT(CONCATENATE("'2018-03'!R",TEXT(MATCH($C51,'2018-03'!$C$2:$C$100,0)+1,0)))="",INDIRECT(CONCATENATE("'2018-02'!R",TEXT(MATCH($C51,'2018-02'!$C$2:$C$100,0)+1,0)))="",AND(INDIRECT(CONCATENATE("'2018-03'!R",TEXT(MATCH($C51,'2018-03'!$C$2:$C$100,0)+1,0)))="",INDIRECT(CONCATENATE("'2018-02'!R",TEXT(MATCH($C51,'2018-02'!$C$2:$C$100,0)+1,0)))="")),"Н/Д",INDIRECT(CONCATENATE("'2018-03'!R",TEXT(MATCH($C51,'2018-03'!$C$2:$C$100,0)+1,0)))-INDIRECT(CONCATENATE("'2018-02'!R",TEXT(MATCH($C51,'2018-02'!$C$2:$C$100,0)+1,0))))</f>
        <v>27416131.720000003</v>
      </c>
      <c r="S51" s="17">
        <f ca="1">IF(OR(INDIRECT(CONCATENATE("'2018-03'!S",TEXT(MATCH($C51,'2018-03'!$C$2:$C$100,0)+1,0)))="",INDIRECT(CONCATENATE("'2018-02'!S",TEXT(MATCH($C51,'2018-02'!$C$2:$C$100,0)+1,0)))="",AND(INDIRECT(CONCATENATE("'2018-03'!S",TEXT(MATCH($C51,'2018-03'!$C$2:$C$100,0)+1,0)))="",INDIRECT(CONCATENATE("'2018-02'!S",TEXT(MATCH($C51,'2018-02'!$C$2:$C$100,0)+1,0)))="")),"Н/Д",INDIRECT(CONCATENATE("'2018-03'!S",TEXT(MATCH($C51,'2018-03'!$C$2:$C$100,0)+1,0)))-INDIRECT(CONCATENATE("'2018-02'!S",TEXT(MATCH($C51,'2018-02'!$C$2:$C$100,0)+1,0))))</f>
        <v>512209.44999999995</v>
      </c>
      <c r="T51" s="17">
        <f ca="1">IF(OR(INDIRECT(CONCATENATE("'2018-03'!T",TEXT(MATCH($C51,'2018-03'!$C$2:$C$100,0)+1,0)))="",INDIRECT(CONCATENATE("'2018-02'!T",TEXT(MATCH($C51,'2018-02'!$C$2:$C$100,0)+1,0)))="",AND(INDIRECT(CONCATENATE("'2018-03'!T",TEXT(MATCH($C51,'2018-03'!$C$2:$C$100,0)+1,0)))="",INDIRECT(CONCATENATE("'2018-02'!T",TEXT(MATCH($C51,'2018-02'!$C$2:$C$100,0)+1,0)))="")),"Н/Д",INDIRECT(CONCATENATE("'2018-03'!T",TEXT(MATCH($C51,'2018-03'!$C$2:$C$100,0)+1,0)))-INDIRECT(CONCATENATE("'2018-02'!T",TEXT(MATCH($C51,'2018-02'!$C$2:$C$100,0)+1,0))))</f>
        <v>69044859.00999999</v>
      </c>
      <c r="U51" s="17">
        <f ca="1">IF(OR(INDIRECT(CONCATENATE("'2018-03'!U",TEXT(MATCH($C51,'2018-03'!$C$2:$C$100,0)+1,0)))="",INDIRECT(CONCATENATE("'2018-02'!U",TEXT(MATCH($C51,'2018-02'!$C$2:$C$100,0)+1,0)))="",AND(INDIRECT(CONCATENATE("'2018-03'!U",TEXT(MATCH($C51,'2018-03'!$C$2:$C$100,0)+1,0)))="",INDIRECT(CONCATENATE("'2018-02'!U",TEXT(MATCH($C51,'2018-02'!$C$2:$C$100,0)+1,0)))="")),"Н/Д",INDIRECT(CONCATENATE("'2018-03'!U",TEXT(MATCH($C51,'2018-03'!$C$2:$C$100,0)+1,0)))-INDIRECT(CONCATENATE("'2018-02'!U",TEXT(MATCH($C51,'2018-02'!$C$2:$C$100,0)+1,0))))</f>
        <v>20610122.199999996</v>
      </c>
      <c r="V51" s="17">
        <f ca="1">IF(OR(INDIRECT(CONCATENATE("'2018-03'!V",TEXT(MATCH($C51,'2018-03'!$C$2:$C$100,0)+1,0)))="",INDIRECT(CONCATENATE("'2018-02'!V",TEXT(MATCH($C51,'2018-02'!$C$2:$C$100,0)+1,0)))="",AND(INDIRECT(CONCATENATE("'2018-03'!V",TEXT(MATCH($C51,'2018-03'!$C$2:$C$100,0)+1,0)))="",INDIRECT(CONCATENATE("'2018-02'!V",TEXT(MATCH($C51,'2018-02'!$C$2:$C$100,0)+1,0)))="")),"Н/Д",INDIRECT(CONCATENATE("'2018-03'!V",TEXT(MATCH($C51,'2018-03'!$C$2:$C$100,0)+1,0)))-INDIRECT(CONCATENATE("'2018-02'!V",TEXT(MATCH($C51,'2018-02'!$C$2:$C$100,0)+1,0))))</f>
        <v>2010904104.7099998</v>
      </c>
      <c r="W51" s="17">
        <f ca="1">IF(OR(INDIRECT(CONCATENATE("'2018-03'!W",TEXT(MATCH($C51,'2018-03'!$C$2:$C$100,0)+1,0)))="",INDIRECT(CONCATENATE("'2018-02'!W",TEXT(MATCH($C51,'2018-02'!$C$2:$C$100,0)+1,0)))="",AND(INDIRECT(CONCATENATE("'2018-03'!W",TEXT(MATCH($C51,'2018-03'!$C$2:$C$100,0)+1,0)))="",INDIRECT(CONCATENATE("'2018-02'!W",TEXT(MATCH($C51,'2018-02'!$C$2:$C$100,0)+1,0)))="")),"Н/Д",INDIRECT(CONCATENATE("'2018-03'!W",TEXT(MATCH($C51,'2018-03'!$C$2:$C$100,0)+1,0)))-INDIRECT(CONCATENATE("'2018-02'!W",TEXT(MATCH($C51,'2018-02'!$C$2:$C$100,0)+1,0))))</f>
        <v>16055233751.130001</v>
      </c>
    </row>
    <row r="52" spans="1:23" x14ac:dyDescent="0.25">
      <c r="A52" s="2" t="s">
        <v>69</v>
      </c>
      <c r="B52" s="2" t="s">
        <v>76</v>
      </c>
      <c r="C52" s="15">
        <v>84000000</v>
      </c>
      <c r="D52" s="2" t="s">
        <v>206</v>
      </c>
      <c r="E52" s="17">
        <f ca="1">IF(OR(INDIRECT(CONCATENATE("'2018-03'!E",TEXT(MATCH($C52,'2018-03'!$C$2:$C$100,0)+1,0)))="",INDIRECT(CONCATENATE("'2018-02'!E",TEXT(MATCH($C52,'2018-02'!$C$2:$C$100,0)+1,0)))="",AND(INDIRECT(CONCATENATE("'2018-03'!E",TEXT(MATCH($C52,'2018-03'!$C$2:$C$100,0)+1,0)))="",INDIRECT(CONCATENATE("'2018-02'!E",TEXT(MATCH($C52,'2018-02'!$C$2:$C$100,0)+1,0)))="")),"Н/Д",INDIRECT(CONCATENATE("'2018-03'!E",TEXT(MATCH($C52,'2018-03'!$C$2:$C$100,0)+1,0)))-INDIRECT(CONCATENATE("'2018-02'!E",TEXT(MATCH($C52,'2018-02'!$C$2:$C$100,0)+1,0))))</f>
        <v>1435985943.4300003</v>
      </c>
      <c r="F52" s="17">
        <f ca="1">IF(OR(INDIRECT(CONCATENATE("'2018-03'!F",TEXT(MATCH($C52,'2018-03'!$C$2:$C$100,0)+1,0)))="",INDIRECT(CONCATENATE("'2018-02'!F",TEXT(MATCH($C52,'2018-02'!$C$2:$C$100,0)+1,0)))="",AND(INDIRECT(CONCATENATE("'2018-03'!F",TEXT(MATCH($C52,'2018-03'!$C$2:$C$100,0)+1,0)))="",INDIRECT(CONCATENATE("'2018-02'!F",TEXT(MATCH($C52,'2018-02'!$C$2:$C$100,0)+1,0)))="")),"Н/Д",INDIRECT(CONCATENATE("'2018-03'!F",TEXT(MATCH($C52,'2018-03'!$C$2:$C$100,0)+1,0)))-INDIRECT(CONCATENATE("'2018-02'!F",TEXT(MATCH($C52,'2018-02'!$C$2:$C$100,0)+1,0))))</f>
        <v>326992229.31999999</v>
      </c>
      <c r="G52" s="17">
        <f ca="1">IF(OR(INDIRECT(CONCATENATE("'2018-03'!G",TEXT(MATCH($C52,'2018-03'!$C$2:$C$100,0)+1,0)))="",INDIRECT(CONCATENATE("'2018-02'!G",TEXT(MATCH($C52,'2018-02'!$C$2:$C$100,0)+1,0)))="",AND(INDIRECT(CONCATENATE("'2018-03'!G",TEXT(MATCH($C52,'2018-03'!$C$2:$C$100,0)+1,0)))="",INDIRECT(CONCATENATE("'2018-02'!G",TEXT(MATCH($C52,'2018-02'!$C$2:$C$100,0)+1,0)))="")),"Н/Д",INDIRECT(CONCATENATE("'2018-03'!G",TEXT(MATCH($C52,'2018-03'!$C$2:$C$100,0)+1,0)))-INDIRECT(CONCATENATE("'2018-02'!G",TEXT(MATCH($C52,'2018-02'!$C$2:$C$100,0)+1,0))))</f>
        <v>25948788.030000001</v>
      </c>
      <c r="H52" s="17">
        <f ca="1">IF(OR(INDIRECT(CONCATENATE("'2018-03'!H",TEXT(MATCH($C52,'2018-03'!$C$2:$C$100,0)+1,0)))="",INDIRECT(CONCATENATE("'2018-02'!H",TEXT(MATCH($C52,'2018-02'!$C$2:$C$100,0)+1,0)))="",AND(INDIRECT(CONCATENATE("'2018-03'!H",TEXT(MATCH($C52,'2018-03'!$C$2:$C$100,0)+1,0)))="",INDIRECT(CONCATENATE("'2018-02'!H",TEXT(MATCH($C52,'2018-02'!$C$2:$C$100,0)+1,0)))="")),"Н/Д",INDIRECT(CONCATENATE("'2018-03'!H",TEXT(MATCH($C52,'2018-03'!$C$2:$C$100,0)+1,0)))-INDIRECT(CONCATENATE("'2018-02'!H",TEXT(MATCH($C52,'2018-02'!$C$2:$C$100,0)+1,0))))</f>
        <v>194816340.38</v>
      </c>
      <c r="I52" s="17">
        <f ca="1">IF(OR(INDIRECT(CONCATENATE("'2018-03'!I",TEXT(MATCH($C52,'2018-03'!$C$2:$C$100,0)+1,0)))="",INDIRECT(CONCATENATE("'2018-02'!I",TEXT(MATCH($C52,'2018-02'!$C$2:$C$100,0)+1,0)))="",AND(INDIRECT(CONCATENATE("'2018-03'!I",TEXT(MATCH($C52,'2018-03'!$C$2:$C$100,0)+1,0)))="",INDIRECT(CONCATENATE("'2018-02'!I",TEXT(MATCH($C52,'2018-02'!$C$2:$C$100,0)+1,0)))="")),"Н/Д",INDIRECT(CONCATENATE("'2018-03'!I",TEXT(MATCH($C52,'2018-03'!$C$2:$C$100,0)+1,0)))-INDIRECT(CONCATENATE("'2018-02'!I",TEXT(MATCH($C52,'2018-02'!$C$2:$C$100,0)+1,0))))</f>
        <v>23058308.010000005</v>
      </c>
      <c r="J52" s="17" t="str">
        <f ca="1">IF(OR(INDIRECT(CONCATENATE("'2018-03'!J",TEXT(MATCH($C52,'2018-03'!$C$2:$C$100,0)+1,0)))="",INDIRECT(CONCATENATE("'2018-02'!J",TEXT(MATCH($C52,'2018-02'!$C$2:$C$100,0)+1,0)))="",AND(INDIRECT(CONCATENATE("'2018-03'!J",TEXT(MATCH($C52,'2018-03'!$C$2:$C$100,0)+1,0)))="",INDIRECT(CONCATENATE("'2018-02'!J",TEXT(MATCH($C52,'2018-02'!$C$2:$C$100,0)+1,0)))="")),"Н/Д",INDIRECT(CONCATENATE("'2018-03'!J",TEXT(MATCH($C52,'2018-03'!$C$2:$C$100,0)+1,0)))-INDIRECT(CONCATENATE("'2018-02'!J",TEXT(MATCH($C52,'2018-02'!$C$2:$C$100,0)+1,0))))</f>
        <v>Н/Д</v>
      </c>
      <c r="K52" s="17">
        <f ca="1">IF(OR(INDIRECT(CONCATENATE("'2018-03'!K",TEXT(MATCH($C52,'2018-03'!$C$2:$C$100,0)+1,0)))="",INDIRECT(CONCATENATE("'2018-02'!K",TEXT(MATCH($C52,'2018-02'!$C$2:$C$100,0)+1,0)))="",AND(INDIRECT(CONCATENATE("'2018-03'!K",TEXT(MATCH($C52,'2018-03'!$C$2:$C$100,0)+1,0)))="",INDIRECT(CONCATENATE("'2018-02'!K",TEXT(MATCH($C52,'2018-02'!$C$2:$C$100,0)+1,0)))="")),"Н/Д",INDIRECT(CONCATENATE("'2018-03'!K",TEXT(MATCH($C52,'2018-03'!$C$2:$C$100,0)+1,0)))-INDIRECT(CONCATENATE("'2018-02'!K",TEXT(MATCH($C52,'2018-02'!$C$2:$C$100,0)+1,0))))</f>
        <v>16322893.320000004</v>
      </c>
      <c r="L52" s="17">
        <f ca="1">IF(OR(INDIRECT(CONCATENATE("'2018-03'!L",TEXT(MATCH($C52,'2018-03'!$C$2:$C$100,0)+1,0)))="",INDIRECT(CONCATENATE("'2018-02'!L",TEXT(MATCH($C52,'2018-02'!$C$2:$C$100,0)+1,0)))="",AND(INDIRECT(CONCATENATE("'2018-03'!L",TEXT(MATCH($C52,'2018-03'!$C$2:$C$100,0)+1,0)))="",INDIRECT(CONCATENATE("'2018-02'!L",TEXT(MATCH($C52,'2018-02'!$C$2:$C$100,0)+1,0)))="")),"Н/Д",INDIRECT(CONCATENATE("'2018-03'!L",TEXT(MATCH($C52,'2018-03'!$C$2:$C$100,0)+1,0)))-INDIRECT(CONCATENATE("'2018-02'!L",TEXT(MATCH($C52,'2018-02'!$C$2:$C$100,0)+1,0))))</f>
        <v>25923506.849999994</v>
      </c>
      <c r="M52" s="17">
        <f ca="1">IF(OR(INDIRECT(CONCATENATE("'2018-03'!M",TEXT(MATCH($C52,'2018-03'!$C$2:$C$100,0)+1,0)))="",INDIRECT(CONCATENATE("'2018-02'!M",TEXT(MATCH($C52,'2018-02'!$C$2:$C$100,0)+1,0)))="",AND(INDIRECT(CONCATENATE("'2018-03'!M",TEXT(MATCH($C52,'2018-03'!$C$2:$C$100,0)+1,0)))="",INDIRECT(CONCATENATE("'2018-02'!M",TEXT(MATCH($C52,'2018-02'!$C$2:$C$100,0)+1,0)))="")),"Н/Д",INDIRECT(CONCATENATE("'2018-03'!M",TEXT(MATCH($C52,'2018-03'!$C$2:$C$100,0)+1,0)))-INDIRECT(CONCATENATE("'2018-02'!M",TEXT(MATCH($C52,'2018-02'!$C$2:$C$100,0)+1,0))))</f>
        <v>4993113.0199999996</v>
      </c>
      <c r="N52" s="17">
        <f ca="1">IF(OR(INDIRECT(CONCATENATE("'2018-03'!N",TEXT(MATCH($C52,'2018-03'!$C$2:$C$100,0)+1,0)))="",INDIRECT(CONCATENATE("'2018-02'!N",TEXT(MATCH($C52,'2018-02'!$C$2:$C$100,0)+1,0)))="",AND(INDIRECT(CONCATENATE("'2018-03'!N",TEXT(MATCH($C52,'2018-03'!$C$2:$C$100,0)+1,0)))="",INDIRECT(CONCATENATE("'2018-02'!N",TEXT(MATCH($C52,'2018-02'!$C$2:$C$100,0)+1,0)))="")),"Н/Д",INDIRECT(CONCATENATE("'2018-03'!N",TEXT(MATCH($C52,'2018-03'!$C$2:$C$100,0)+1,0)))-INDIRECT(CONCATENATE("'2018-02'!NE",TEXT(MATCH($C52,'2018-02'!$C$2:$C$100,0)+1,0))))</f>
        <v>7375070.8700000001</v>
      </c>
      <c r="O52" s="17">
        <f ca="1">IF(OR(INDIRECT(CONCATENATE("'2018-03'!O",TEXT(MATCH($C52,'2018-03'!$C$2:$C$100,0)+1,0)))="",INDIRECT(CONCATENATE("'2018-02'!O",TEXT(MATCH($C52,'2018-02'!$C$2:$C$100,0)+1,0)))="",AND(INDIRECT(CONCATENATE("'2018-03'!O",TEXT(MATCH($C52,'2018-03'!$C$2:$C$100,0)+1,0)))="",INDIRECT(CONCATENATE("'2018-02'!O",TEXT(MATCH($C52,'2018-02'!$C$2:$C$100,0)+1,0)))="")),"Н/Д",INDIRECT(CONCATENATE("'2018-03'!O",TEXT(MATCH($C52,'2018-03'!$C$2:$C$100,0)+1,0)))-INDIRECT(CONCATENATE("'2018-02'!O",TEXT(MATCH($C52,'2018-02'!$C$2:$C$100,0)+1,0))))</f>
        <v>65347.6</v>
      </c>
      <c r="P52" s="17">
        <f ca="1">IF(OR(INDIRECT(CONCATENATE("'2018-03'!P",TEXT(MATCH($C52,'2018-03'!$C$2:$C$100,0)+1,0)))="",INDIRECT(CONCATENATE("'2018-02'!P",TEXT(MATCH($C52,'2018-02'!$C$2:$C$100,0)+1,0)))="",AND(INDIRECT(CONCATENATE("'2018-03'!P",TEXT(MATCH($C52,'2018-03'!$C$2:$C$100,0)+1,0)))="",INDIRECT(CONCATENATE("'2018-02'!P",TEXT(MATCH($C52,'2018-02'!$C$2:$C$100,0)+1,0)))="")),"Н/Д",INDIRECT(CONCATENATE("'2018-03'!P",TEXT(MATCH($C52,'2018-03'!$C$2:$C$100,0)+1,0)))-INDIRECT(CONCATENATE("'2018-02'!P",TEXT(MATCH($C52,'2018-02'!$C$2:$C$100,0)+1,0))))</f>
        <v>4519390.0099999988</v>
      </c>
      <c r="Q52" s="17">
        <f ca="1">IF(OR(INDIRECT(CONCATENATE("'2018-03'!Q",TEXT(MATCH($C52,'2018-03'!$C$2:$C$100,0)+1,0)))="",INDIRECT(CONCATENATE("'2018-02'!Q",TEXT(MATCH($C52,'2018-02'!$C$2:$C$100,0)+1,0)))="",AND(INDIRECT(CONCATENATE("'2018-03'!Q",TEXT(MATCH($C52,'2018-03'!$C$2:$C$100,0)+1,0)))="",INDIRECT(CONCATENATE("'2018-02'!Q",TEXT(MATCH($C52,'2018-02'!$C$2:$C$100,0)+1,0)))="")),"Н/Д",INDIRECT(CONCATENATE("'2018-03'!Q",TEXT(MATCH($C52,'2018-03'!$C$2:$C$100,0)+1,0)))-INDIRECT(CONCATENATE("'2018-02'!Q",TEXT(MATCH($C52,'2018-02'!$C$2:$C$100,0)+1,0))))</f>
        <v>4691640</v>
      </c>
      <c r="R52" s="17">
        <f ca="1">IF(OR(INDIRECT(CONCATENATE("'2018-03'!R",TEXT(MATCH($C52,'2018-03'!$C$2:$C$100,0)+1,0)))="",INDIRECT(CONCATENATE("'2018-02'!R",TEXT(MATCH($C52,'2018-02'!$C$2:$C$100,0)+1,0)))="",AND(INDIRECT(CONCATENATE("'2018-03'!R",TEXT(MATCH($C52,'2018-03'!$C$2:$C$100,0)+1,0)))="",INDIRECT(CONCATENATE("'2018-02'!R",TEXT(MATCH($C52,'2018-02'!$C$2:$C$100,0)+1,0)))="")),"Н/Д",INDIRECT(CONCATENATE("'2018-03'!R",TEXT(MATCH($C52,'2018-03'!$C$2:$C$100,0)+1,0)))-INDIRECT(CONCATENATE("'2018-02'!R",TEXT(MATCH($C52,'2018-02'!$C$2:$C$100,0)+1,0))))</f>
        <v>5188348.26</v>
      </c>
      <c r="S52" s="17">
        <f ca="1">IF(OR(INDIRECT(CONCATENATE("'2018-03'!S",TEXT(MATCH($C52,'2018-03'!$C$2:$C$100,0)+1,0)))="",INDIRECT(CONCATENATE("'2018-02'!S",TEXT(MATCH($C52,'2018-02'!$C$2:$C$100,0)+1,0)))="",AND(INDIRECT(CONCATENATE("'2018-03'!S",TEXT(MATCH($C52,'2018-03'!$C$2:$C$100,0)+1,0)))="",INDIRECT(CONCATENATE("'2018-02'!S",TEXT(MATCH($C52,'2018-02'!$C$2:$C$100,0)+1,0)))="")),"Н/Д",INDIRECT(CONCATENATE("'2018-03'!S",TEXT(MATCH($C52,'2018-03'!$C$2:$C$100,0)+1,0)))-INDIRECT(CONCATENATE("'2018-02'!S",TEXT(MATCH($C52,'2018-02'!$C$2:$C$100,0)+1,0))))</f>
        <v>8750</v>
      </c>
      <c r="T52" s="17">
        <f ca="1">IF(OR(INDIRECT(CONCATENATE("'2018-03'!T",TEXT(MATCH($C52,'2018-03'!$C$2:$C$100,0)+1,0)))="",INDIRECT(CONCATENATE("'2018-02'!T",TEXT(MATCH($C52,'2018-02'!$C$2:$C$100,0)+1,0)))="",AND(INDIRECT(CONCATENATE("'2018-03'!T",TEXT(MATCH($C52,'2018-03'!$C$2:$C$100,0)+1,0)))="",INDIRECT(CONCATENATE("'2018-02'!T",TEXT(MATCH($C52,'2018-02'!$C$2:$C$100,0)+1,0)))="")),"Н/Д",INDIRECT(CONCATENATE("'2018-03'!T",TEXT(MATCH($C52,'2018-03'!$C$2:$C$100,0)+1,0)))-INDIRECT(CONCATENATE("'2018-02'!T",TEXT(MATCH($C52,'2018-02'!$C$2:$C$100,0)+1,0))))</f>
        <v>12427364.24</v>
      </c>
      <c r="U52" s="17">
        <f ca="1">IF(OR(INDIRECT(CONCATENATE("'2018-03'!U",TEXT(MATCH($C52,'2018-03'!$C$2:$C$100,0)+1,0)))="",INDIRECT(CONCATENATE("'2018-02'!U",TEXT(MATCH($C52,'2018-02'!$C$2:$C$100,0)+1,0)))="",AND(INDIRECT(CONCATENATE("'2018-03'!U",TEXT(MATCH($C52,'2018-03'!$C$2:$C$100,0)+1,0)))="",INDIRECT(CONCATENATE("'2018-02'!U",TEXT(MATCH($C52,'2018-02'!$C$2:$C$100,0)+1,0)))="")),"Н/Д",INDIRECT(CONCATENATE("'2018-03'!U",TEXT(MATCH($C52,'2018-03'!$C$2:$C$100,0)+1,0)))-INDIRECT(CONCATENATE("'2018-02'!U",TEXT(MATCH($C52,'2018-02'!$C$2:$C$100,0)+1,0))))</f>
        <v>1134836.67</v>
      </c>
      <c r="V52" s="17">
        <f ca="1">IF(OR(INDIRECT(CONCATENATE("'2018-03'!V",TEXT(MATCH($C52,'2018-03'!$C$2:$C$100,0)+1,0)))="",INDIRECT(CONCATENATE("'2018-02'!V",TEXT(MATCH($C52,'2018-02'!$C$2:$C$100,0)+1,0)))="",AND(INDIRECT(CONCATENATE("'2018-03'!V",TEXT(MATCH($C52,'2018-03'!$C$2:$C$100,0)+1,0)))="",INDIRECT(CONCATENATE("'2018-02'!V",TEXT(MATCH($C52,'2018-02'!$C$2:$C$100,0)+1,0)))="")),"Н/Д",INDIRECT(CONCATENATE("'2018-03'!V",TEXT(MATCH($C52,'2018-03'!$C$2:$C$100,0)+1,0)))-INDIRECT(CONCATENATE("'2018-02'!V",TEXT(MATCH($C52,'2018-02'!$C$2:$C$100,0)+1,0))))</f>
        <v>1108993714.1100001</v>
      </c>
      <c r="W52" s="17">
        <f ca="1">IF(OR(INDIRECT(CONCATENATE("'2018-03'!W",TEXT(MATCH($C52,'2018-03'!$C$2:$C$100,0)+1,0)))="",INDIRECT(CONCATENATE("'2018-02'!W",TEXT(MATCH($C52,'2018-02'!$C$2:$C$100,0)+1,0)))="",AND(INDIRECT(CONCATENATE("'2018-03'!W",TEXT(MATCH($C52,'2018-03'!$C$2:$C$100,0)+1,0)))="",INDIRECT(CONCATENATE("'2018-02'!W",TEXT(MATCH($C52,'2018-02'!$C$2:$C$100,0)+1,0)))="")),"Н/Д",INDIRECT(CONCATENATE("'2018-03'!W",TEXT(MATCH($C52,'2018-03'!$C$2:$C$100,0)+1,0)))-INDIRECT(CONCATENATE("'2018-02'!W",TEXT(MATCH($C52,'2018-02'!$C$2:$C$100,0)+1,0))))</f>
        <v>3195509723.8200002</v>
      </c>
    </row>
    <row r="53" spans="1:23" x14ac:dyDescent="0.25">
      <c r="A53" s="2" t="s">
        <v>69</v>
      </c>
      <c r="B53" s="2" t="s">
        <v>77</v>
      </c>
      <c r="C53" s="15">
        <v>93000000</v>
      </c>
      <c r="D53" s="2" t="s">
        <v>206</v>
      </c>
      <c r="E53" s="17">
        <f ca="1">IF(OR(INDIRECT(CONCATENATE("'2018-03'!E",TEXT(MATCH($C53,'2018-03'!$C$2:$C$100,0)+1,0)))="",INDIRECT(CONCATENATE("'2018-02'!E",TEXT(MATCH($C53,'2018-02'!$C$2:$C$100,0)+1,0)))="",AND(INDIRECT(CONCATENATE("'2018-03'!E",TEXT(MATCH($C53,'2018-03'!$C$2:$C$100,0)+1,0)))="",INDIRECT(CONCATENATE("'2018-02'!E",TEXT(MATCH($C53,'2018-02'!$C$2:$C$100,0)+1,0)))="")),"Н/Д",INDIRECT(CONCATENATE("'2018-03'!E",TEXT(MATCH($C53,'2018-03'!$C$2:$C$100,0)+1,0)))-INDIRECT(CONCATENATE("'2018-02'!E",TEXT(MATCH($C53,'2018-02'!$C$2:$C$100,0)+1,0))))</f>
        <v>1896678560.5699999</v>
      </c>
      <c r="F53" s="17">
        <f ca="1">IF(OR(INDIRECT(CONCATENATE("'2018-03'!F",TEXT(MATCH($C53,'2018-03'!$C$2:$C$100,0)+1,0)))="",INDIRECT(CONCATENATE("'2018-02'!F",TEXT(MATCH($C53,'2018-02'!$C$2:$C$100,0)+1,0)))="",AND(INDIRECT(CONCATENATE("'2018-03'!F",TEXT(MATCH($C53,'2018-03'!$C$2:$C$100,0)+1,0)))="",INDIRECT(CONCATENATE("'2018-02'!F",TEXT(MATCH($C53,'2018-02'!$C$2:$C$100,0)+1,0)))="")),"Н/Д",INDIRECT(CONCATENATE("'2018-03'!F",TEXT(MATCH($C53,'2018-03'!$C$2:$C$100,0)+1,0)))-INDIRECT(CONCATENATE("'2018-02'!F",TEXT(MATCH($C53,'2018-02'!$C$2:$C$100,0)+1,0))))</f>
        <v>403708395.71000004</v>
      </c>
      <c r="G53" s="17">
        <f ca="1">IF(OR(INDIRECT(CONCATENATE("'2018-03'!G",TEXT(MATCH($C53,'2018-03'!$C$2:$C$100,0)+1,0)))="",INDIRECT(CONCATENATE("'2018-02'!G",TEXT(MATCH($C53,'2018-02'!$C$2:$C$100,0)+1,0)))="",AND(INDIRECT(CONCATENATE("'2018-03'!G",TEXT(MATCH($C53,'2018-03'!$C$2:$C$100,0)+1,0)))="",INDIRECT(CONCATENATE("'2018-02'!G",TEXT(MATCH($C53,'2018-02'!$C$2:$C$100,0)+1,0)))="")),"Н/Д",INDIRECT(CONCATENATE("'2018-03'!G",TEXT(MATCH($C53,'2018-03'!$C$2:$C$100,0)+1,0)))-INDIRECT(CONCATENATE("'2018-02'!G",TEXT(MATCH($C53,'2018-02'!$C$2:$C$100,0)+1,0))))</f>
        <v>7508748.2199999988</v>
      </c>
      <c r="H53" s="17">
        <f ca="1">IF(OR(INDIRECT(CONCATENATE("'2018-03'!H",TEXT(MATCH($C53,'2018-03'!$C$2:$C$100,0)+1,0)))="",INDIRECT(CONCATENATE("'2018-02'!H",TEXT(MATCH($C53,'2018-02'!$C$2:$C$100,0)+1,0)))="",AND(INDIRECT(CONCATENATE("'2018-03'!H",TEXT(MATCH($C53,'2018-03'!$C$2:$C$100,0)+1,0)))="",INDIRECT(CONCATENATE("'2018-02'!H",TEXT(MATCH($C53,'2018-02'!$C$2:$C$100,0)+1,0)))="")),"Н/Д",INDIRECT(CONCATENATE("'2018-03'!H",TEXT(MATCH($C53,'2018-03'!$C$2:$C$100,0)+1,0)))-INDIRECT(CONCATENATE("'2018-02'!H",TEXT(MATCH($C53,'2018-02'!$C$2:$C$100,0)+1,0))))</f>
        <v>287377368.50999999</v>
      </c>
      <c r="I53" s="17">
        <f ca="1">IF(OR(INDIRECT(CONCATENATE("'2018-03'!I",TEXT(MATCH($C53,'2018-03'!$C$2:$C$100,0)+1,0)))="",INDIRECT(CONCATENATE("'2018-02'!I",TEXT(MATCH($C53,'2018-02'!$C$2:$C$100,0)+1,0)))="",AND(INDIRECT(CONCATENATE("'2018-03'!I",TEXT(MATCH($C53,'2018-03'!$C$2:$C$100,0)+1,0)))="",INDIRECT(CONCATENATE("'2018-02'!I",TEXT(MATCH($C53,'2018-02'!$C$2:$C$100,0)+1,0)))="")),"Н/Д",INDIRECT(CONCATENATE("'2018-03'!I",TEXT(MATCH($C53,'2018-03'!$C$2:$C$100,0)+1,0)))-INDIRECT(CONCATENATE("'2018-02'!I",TEXT(MATCH($C53,'2018-02'!$C$2:$C$100,0)+1,0))))</f>
        <v>22747834.860000007</v>
      </c>
      <c r="J53" s="17" t="str">
        <f ca="1">IF(OR(INDIRECT(CONCATENATE("'2018-03'!J",TEXT(MATCH($C53,'2018-03'!$C$2:$C$100,0)+1,0)))="",INDIRECT(CONCATENATE("'2018-02'!J",TEXT(MATCH($C53,'2018-02'!$C$2:$C$100,0)+1,0)))="",AND(INDIRECT(CONCATENATE("'2018-03'!J",TEXT(MATCH($C53,'2018-03'!$C$2:$C$100,0)+1,0)))="",INDIRECT(CONCATENATE("'2018-02'!J",TEXT(MATCH($C53,'2018-02'!$C$2:$C$100,0)+1,0)))="")),"Н/Д",INDIRECT(CONCATENATE("'2018-03'!J",TEXT(MATCH($C53,'2018-03'!$C$2:$C$100,0)+1,0)))-INDIRECT(CONCATENATE("'2018-02'!J",TEXT(MATCH($C53,'2018-02'!$C$2:$C$100,0)+1,0))))</f>
        <v>Н/Д</v>
      </c>
      <c r="K53" s="17">
        <f ca="1">IF(OR(INDIRECT(CONCATENATE("'2018-03'!K",TEXT(MATCH($C53,'2018-03'!$C$2:$C$100,0)+1,0)))="",INDIRECT(CONCATENATE("'2018-02'!K",TEXT(MATCH($C53,'2018-02'!$C$2:$C$100,0)+1,0)))="",AND(INDIRECT(CONCATENATE("'2018-03'!K",TEXT(MATCH($C53,'2018-03'!$C$2:$C$100,0)+1,0)))="",INDIRECT(CONCATENATE("'2018-02'!K",TEXT(MATCH($C53,'2018-02'!$C$2:$C$100,0)+1,0)))="")),"Н/Д",INDIRECT(CONCATENATE("'2018-03'!K",TEXT(MATCH($C53,'2018-03'!$C$2:$C$100,0)+1,0)))-INDIRECT(CONCATENATE("'2018-02'!K",TEXT(MATCH($C53,'2018-02'!$C$2:$C$100,0)+1,0))))</f>
        <v>15806960.780000001</v>
      </c>
      <c r="L53" s="17">
        <f ca="1">IF(OR(INDIRECT(CONCATENATE("'2018-03'!L",TEXT(MATCH($C53,'2018-03'!$C$2:$C$100,0)+1,0)))="",INDIRECT(CONCATENATE("'2018-02'!L",TEXT(MATCH($C53,'2018-02'!$C$2:$C$100,0)+1,0)))="",AND(INDIRECT(CONCATENATE("'2018-03'!L",TEXT(MATCH($C53,'2018-03'!$C$2:$C$100,0)+1,0)))="",INDIRECT(CONCATENATE("'2018-02'!L",TEXT(MATCH($C53,'2018-02'!$C$2:$C$100,0)+1,0)))="")),"Н/Д",INDIRECT(CONCATENATE("'2018-03'!L",TEXT(MATCH($C53,'2018-03'!$C$2:$C$100,0)+1,0)))-INDIRECT(CONCATENATE("'2018-02'!L",TEXT(MATCH($C53,'2018-02'!$C$2:$C$100,0)+1,0))))</f>
        <v>36968179.450000003</v>
      </c>
      <c r="M53" s="17">
        <f ca="1">IF(OR(INDIRECT(CONCATENATE("'2018-03'!M",TEXT(MATCH($C53,'2018-03'!$C$2:$C$100,0)+1,0)))="",INDIRECT(CONCATENATE("'2018-02'!M",TEXT(MATCH($C53,'2018-02'!$C$2:$C$100,0)+1,0)))="",AND(INDIRECT(CONCATENATE("'2018-03'!M",TEXT(MATCH($C53,'2018-03'!$C$2:$C$100,0)+1,0)))="",INDIRECT(CONCATENATE("'2018-02'!M",TEXT(MATCH($C53,'2018-02'!$C$2:$C$100,0)+1,0)))="")),"Н/Д",INDIRECT(CONCATENATE("'2018-03'!M",TEXT(MATCH($C53,'2018-03'!$C$2:$C$100,0)+1,0)))-INDIRECT(CONCATENATE("'2018-02'!M",TEXT(MATCH($C53,'2018-02'!$C$2:$C$100,0)+1,0))))</f>
        <v>5838975.9699999997</v>
      </c>
      <c r="N53" s="17">
        <f ca="1">IF(OR(INDIRECT(CONCATENATE("'2018-03'!N",TEXT(MATCH($C53,'2018-03'!$C$2:$C$100,0)+1,0)))="",INDIRECT(CONCATENATE("'2018-02'!N",TEXT(MATCH($C53,'2018-02'!$C$2:$C$100,0)+1,0)))="",AND(INDIRECT(CONCATENATE("'2018-03'!N",TEXT(MATCH($C53,'2018-03'!$C$2:$C$100,0)+1,0)))="",INDIRECT(CONCATENATE("'2018-02'!N",TEXT(MATCH($C53,'2018-02'!$C$2:$C$100,0)+1,0)))="")),"Н/Д",INDIRECT(CONCATENATE("'2018-03'!N",TEXT(MATCH($C53,'2018-03'!$C$2:$C$100,0)+1,0)))-INDIRECT(CONCATENATE("'2018-02'!NE",TEXT(MATCH($C53,'2018-02'!$C$2:$C$100,0)+1,0))))</f>
        <v>9387770.8599999994</v>
      </c>
      <c r="O53" s="17" t="str">
        <f ca="1">IF(OR(INDIRECT(CONCATENATE("'2018-03'!O",TEXT(MATCH($C53,'2018-03'!$C$2:$C$100,0)+1,0)))="",INDIRECT(CONCATENATE("'2018-02'!O",TEXT(MATCH($C53,'2018-02'!$C$2:$C$100,0)+1,0)))="",AND(INDIRECT(CONCATENATE("'2018-03'!O",TEXT(MATCH($C53,'2018-03'!$C$2:$C$100,0)+1,0)))="",INDIRECT(CONCATENATE("'2018-02'!O",TEXT(MATCH($C53,'2018-02'!$C$2:$C$100,0)+1,0)))="")),"Н/Д",INDIRECT(CONCATENATE("'2018-03'!O",TEXT(MATCH($C53,'2018-03'!$C$2:$C$100,0)+1,0)))-INDIRECT(CONCATENATE("'2018-02'!O",TEXT(MATCH($C53,'2018-02'!$C$2:$C$100,0)+1,0))))</f>
        <v>Н/Д</v>
      </c>
      <c r="P53" s="17">
        <f ca="1">IF(OR(INDIRECT(CONCATENATE("'2018-03'!P",TEXT(MATCH($C53,'2018-03'!$C$2:$C$100,0)+1,0)))="",INDIRECT(CONCATENATE("'2018-02'!P",TEXT(MATCH($C53,'2018-02'!$C$2:$C$100,0)+1,0)))="",AND(INDIRECT(CONCATENATE("'2018-03'!P",TEXT(MATCH($C53,'2018-03'!$C$2:$C$100,0)+1,0)))="",INDIRECT(CONCATENATE("'2018-02'!P",TEXT(MATCH($C53,'2018-02'!$C$2:$C$100,0)+1,0)))="")),"Н/Д",INDIRECT(CONCATENATE("'2018-03'!P",TEXT(MATCH($C53,'2018-03'!$C$2:$C$100,0)+1,0)))-INDIRECT(CONCATENATE("'2018-02'!P",TEXT(MATCH($C53,'2018-02'!$C$2:$C$100,0)+1,0))))</f>
        <v>6467483.7400000002</v>
      </c>
      <c r="Q53" s="17">
        <f ca="1">IF(OR(INDIRECT(CONCATENATE("'2018-03'!Q",TEXT(MATCH($C53,'2018-03'!$C$2:$C$100,0)+1,0)))="",INDIRECT(CONCATENATE("'2018-02'!Q",TEXT(MATCH($C53,'2018-02'!$C$2:$C$100,0)+1,0)))="",AND(INDIRECT(CONCATENATE("'2018-03'!Q",TEXT(MATCH($C53,'2018-03'!$C$2:$C$100,0)+1,0)))="",INDIRECT(CONCATENATE("'2018-02'!Q",TEXT(MATCH($C53,'2018-02'!$C$2:$C$100,0)+1,0)))="")),"Н/Д",INDIRECT(CONCATENATE("'2018-03'!Q",TEXT(MATCH($C53,'2018-03'!$C$2:$C$100,0)+1,0)))-INDIRECT(CONCATENATE("'2018-02'!Q",TEXT(MATCH($C53,'2018-02'!$C$2:$C$100,0)+1,0))))</f>
        <v>1071571.0999999999</v>
      </c>
      <c r="R53" s="17">
        <f ca="1">IF(OR(INDIRECT(CONCATENATE("'2018-03'!R",TEXT(MATCH($C53,'2018-03'!$C$2:$C$100,0)+1,0)))="",INDIRECT(CONCATENATE("'2018-02'!R",TEXT(MATCH($C53,'2018-02'!$C$2:$C$100,0)+1,0)))="",AND(INDIRECT(CONCATENATE("'2018-03'!R",TEXT(MATCH($C53,'2018-03'!$C$2:$C$100,0)+1,0)))="",INDIRECT(CONCATENATE("'2018-02'!R",TEXT(MATCH($C53,'2018-02'!$C$2:$C$100,0)+1,0)))="")),"Н/Д",INDIRECT(CONCATENATE("'2018-03'!R",TEXT(MATCH($C53,'2018-03'!$C$2:$C$100,0)+1,0)))-INDIRECT(CONCATENATE("'2018-02'!R",TEXT(MATCH($C53,'2018-02'!$C$2:$C$100,0)+1,0))))</f>
        <v>3401974.3999999994</v>
      </c>
      <c r="S53" s="17">
        <f ca="1">IF(OR(INDIRECT(CONCATENATE("'2018-03'!S",TEXT(MATCH($C53,'2018-03'!$C$2:$C$100,0)+1,0)))="",INDIRECT(CONCATENATE("'2018-02'!S",TEXT(MATCH($C53,'2018-02'!$C$2:$C$100,0)+1,0)))="",AND(INDIRECT(CONCATENATE("'2018-03'!S",TEXT(MATCH($C53,'2018-03'!$C$2:$C$100,0)+1,0)))="",INDIRECT(CONCATENATE("'2018-02'!S",TEXT(MATCH($C53,'2018-02'!$C$2:$C$100,0)+1,0)))="")),"Н/Д",INDIRECT(CONCATENATE("'2018-03'!S",TEXT(MATCH($C53,'2018-03'!$C$2:$C$100,0)+1,0)))-INDIRECT(CONCATENATE("'2018-02'!S",TEXT(MATCH($C53,'2018-02'!$C$2:$C$100,0)+1,0))))</f>
        <v>50774</v>
      </c>
      <c r="T53" s="17">
        <f ca="1">IF(OR(INDIRECT(CONCATENATE("'2018-03'!T",TEXT(MATCH($C53,'2018-03'!$C$2:$C$100,0)+1,0)))="",INDIRECT(CONCATENATE("'2018-02'!T",TEXT(MATCH($C53,'2018-02'!$C$2:$C$100,0)+1,0)))="",AND(INDIRECT(CONCATENATE("'2018-03'!T",TEXT(MATCH($C53,'2018-03'!$C$2:$C$100,0)+1,0)))="",INDIRECT(CONCATENATE("'2018-02'!T",TEXT(MATCH($C53,'2018-02'!$C$2:$C$100,0)+1,0)))="")),"Н/Д",INDIRECT(CONCATENATE("'2018-03'!T",TEXT(MATCH($C53,'2018-03'!$C$2:$C$100,0)+1,0)))-INDIRECT(CONCATENATE("'2018-02'!T",TEXT(MATCH($C53,'2018-02'!$C$2:$C$100,0)+1,0))))</f>
        <v>11253059.319999998</v>
      </c>
      <c r="U53" s="17">
        <f ca="1">IF(OR(INDIRECT(CONCATENATE("'2018-03'!U",TEXT(MATCH($C53,'2018-03'!$C$2:$C$100,0)+1,0)))="",INDIRECT(CONCATENATE("'2018-02'!U",TEXT(MATCH($C53,'2018-02'!$C$2:$C$100,0)+1,0)))="",AND(INDIRECT(CONCATENATE("'2018-03'!U",TEXT(MATCH($C53,'2018-03'!$C$2:$C$100,0)+1,0)))="",INDIRECT(CONCATENATE("'2018-02'!U",TEXT(MATCH($C53,'2018-02'!$C$2:$C$100,0)+1,0)))="")),"Н/Д",INDIRECT(CONCATENATE("'2018-03'!U",TEXT(MATCH($C53,'2018-03'!$C$2:$C$100,0)+1,0)))-INDIRECT(CONCATENATE("'2018-02'!U",TEXT(MATCH($C53,'2018-02'!$C$2:$C$100,0)+1,0))))</f>
        <v>-1717460.3499999999</v>
      </c>
      <c r="V53" s="17">
        <f ca="1">IF(OR(INDIRECT(CONCATENATE("'2018-03'!V",TEXT(MATCH($C53,'2018-03'!$C$2:$C$100,0)+1,0)))="",INDIRECT(CONCATENATE("'2018-02'!V",TEXT(MATCH($C53,'2018-02'!$C$2:$C$100,0)+1,0)))="",AND(INDIRECT(CONCATENATE("'2018-03'!V",TEXT(MATCH($C53,'2018-03'!$C$2:$C$100,0)+1,0)))="",INDIRECT(CONCATENATE("'2018-02'!V",TEXT(MATCH($C53,'2018-02'!$C$2:$C$100,0)+1,0)))="")),"Н/Д",INDIRECT(CONCATENATE("'2018-03'!V",TEXT(MATCH($C53,'2018-03'!$C$2:$C$100,0)+1,0)))-INDIRECT(CONCATENATE("'2018-02'!V",TEXT(MATCH($C53,'2018-02'!$C$2:$C$100,0)+1,0))))</f>
        <v>1492970164.8599999</v>
      </c>
      <c r="W53" s="17">
        <f ca="1">IF(OR(INDIRECT(CONCATENATE("'2018-03'!W",TEXT(MATCH($C53,'2018-03'!$C$2:$C$100,0)+1,0)))="",INDIRECT(CONCATENATE("'2018-02'!W",TEXT(MATCH($C53,'2018-02'!$C$2:$C$100,0)+1,0)))="",AND(INDIRECT(CONCATENATE("'2018-03'!W",TEXT(MATCH($C53,'2018-03'!$C$2:$C$100,0)+1,0)))="",INDIRECT(CONCATENATE("'2018-02'!W",TEXT(MATCH($C53,'2018-02'!$C$2:$C$100,0)+1,0)))="")),"Н/Д",INDIRECT(CONCATENATE("'2018-03'!W",TEXT(MATCH($C53,'2018-03'!$C$2:$C$100,0)+1,0)))-INDIRECT(CONCATENATE("'2018-02'!W",TEXT(MATCH($C53,'2018-02'!$C$2:$C$100,0)+1,0))))</f>
        <v>4195980338.6599994</v>
      </c>
    </row>
    <row r="54" spans="1:23" x14ac:dyDescent="0.25">
      <c r="A54" s="2" t="s">
        <v>69</v>
      </c>
      <c r="B54" s="2" t="s">
        <v>78</v>
      </c>
      <c r="C54" s="15">
        <v>95000000</v>
      </c>
      <c r="D54" s="2" t="s">
        <v>206</v>
      </c>
      <c r="E54" s="17">
        <f ca="1">IF(OR(INDIRECT(CONCATENATE("'2018-03'!E",TEXT(MATCH($C54,'2018-03'!$C$2:$C$100,0)+1,0)))="",INDIRECT(CONCATENATE("'2018-02'!E",TEXT(MATCH($C54,'2018-02'!$C$2:$C$100,0)+1,0)))="",AND(INDIRECT(CONCATENATE("'2018-03'!E",TEXT(MATCH($C54,'2018-03'!$C$2:$C$100,0)+1,0)))="",INDIRECT(CONCATENATE("'2018-02'!E",TEXT(MATCH($C54,'2018-02'!$C$2:$C$100,0)+1,0)))="")),"Н/Д",INDIRECT(CONCATENATE("'2018-03'!E",TEXT(MATCH($C54,'2018-03'!$C$2:$C$100,0)+1,0)))-INDIRECT(CONCATENATE("'2018-02'!E",TEXT(MATCH($C54,'2018-02'!$C$2:$C$100,0)+1,0))))</f>
        <v>1610752486.8399997</v>
      </c>
      <c r="F54" s="17">
        <f ca="1">IF(OR(INDIRECT(CONCATENATE("'2018-03'!F",TEXT(MATCH($C54,'2018-03'!$C$2:$C$100,0)+1,0)))="",INDIRECT(CONCATENATE("'2018-02'!F",TEXT(MATCH($C54,'2018-02'!$C$2:$C$100,0)+1,0)))="",AND(INDIRECT(CONCATENATE("'2018-03'!F",TEXT(MATCH($C54,'2018-03'!$C$2:$C$100,0)+1,0)))="",INDIRECT(CONCATENATE("'2018-02'!F",TEXT(MATCH($C54,'2018-02'!$C$2:$C$100,0)+1,0)))="")),"Н/Д",INDIRECT(CONCATENATE("'2018-03'!F",TEXT(MATCH($C54,'2018-03'!$C$2:$C$100,0)+1,0)))-INDIRECT(CONCATENATE("'2018-02'!F",TEXT(MATCH($C54,'2018-02'!$C$2:$C$100,0)+1,0))))</f>
        <v>1143389487</v>
      </c>
      <c r="G54" s="17">
        <f ca="1">IF(OR(INDIRECT(CONCATENATE("'2018-03'!G",TEXT(MATCH($C54,'2018-03'!$C$2:$C$100,0)+1,0)))="",INDIRECT(CONCATENATE("'2018-02'!G",TEXT(MATCH($C54,'2018-02'!$C$2:$C$100,0)+1,0)))="",AND(INDIRECT(CONCATENATE("'2018-03'!G",TEXT(MATCH($C54,'2018-03'!$C$2:$C$100,0)+1,0)))="",INDIRECT(CONCATENATE("'2018-02'!G",TEXT(MATCH($C54,'2018-02'!$C$2:$C$100,0)+1,0)))="")),"Н/Д",INDIRECT(CONCATENATE("'2018-03'!G",TEXT(MATCH($C54,'2018-03'!$C$2:$C$100,0)+1,0)))-INDIRECT(CONCATENATE("'2018-02'!G",TEXT(MATCH($C54,'2018-02'!$C$2:$C$100,0)+1,0))))</f>
        <v>49040240.229999959</v>
      </c>
      <c r="H54" s="17">
        <f ca="1">IF(OR(INDIRECT(CONCATENATE("'2018-03'!H",TEXT(MATCH($C54,'2018-03'!$C$2:$C$100,0)+1,0)))="",INDIRECT(CONCATENATE("'2018-02'!H",TEXT(MATCH($C54,'2018-02'!$C$2:$C$100,0)+1,0)))="",AND(INDIRECT(CONCATENATE("'2018-03'!H",TEXT(MATCH($C54,'2018-03'!$C$2:$C$100,0)+1,0)))="",INDIRECT(CONCATENATE("'2018-02'!H",TEXT(MATCH($C54,'2018-02'!$C$2:$C$100,0)+1,0)))="")),"Н/Д",INDIRECT(CONCATENATE("'2018-03'!H",TEXT(MATCH($C54,'2018-03'!$C$2:$C$100,0)+1,0)))-INDIRECT(CONCATENATE("'2018-02'!H",TEXT(MATCH($C54,'2018-02'!$C$2:$C$100,0)+1,0))))</f>
        <v>608895143.72000003</v>
      </c>
      <c r="I54" s="17">
        <f ca="1">IF(OR(INDIRECT(CONCATENATE("'2018-03'!I",TEXT(MATCH($C54,'2018-03'!$C$2:$C$100,0)+1,0)))="",INDIRECT(CONCATENATE("'2018-02'!I",TEXT(MATCH($C54,'2018-02'!$C$2:$C$100,0)+1,0)))="",AND(INDIRECT(CONCATENATE("'2018-03'!I",TEXT(MATCH($C54,'2018-03'!$C$2:$C$100,0)+1,0)))="",INDIRECT(CONCATENATE("'2018-02'!I",TEXT(MATCH($C54,'2018-02'!$C$2:$C$100,0)+1,0)))="")),"Н/Д",INDIRECT(CONCATENATE("'2018-03'!I",TEXT(MATCH($C54,'2018-03'!$C$2:$C$100,0)+1,0)))-INDIRECT(CONCATENATE("'2018-02'!I",TEXT(MATCH($C54,'2018-02'!$C$2:$C$100,0)+1,0))))</f>
        <v>138733069.95000002</v>
      </c>
      <c r="J54" s="17" t="str">
        <f ca="1">IF(OR(INDIRECT(CONCATENATE("'2018-03'!J",TEXT(MATCH($C54,'2018-03'!$C$2:$C$100,0)+1,0)))="",INDIRECT(CONCATENATE("'2018-02'!J",TEXT(MATCH($C54,'2018-02'!$C$2:$C$100,0)+1,0)))="",AND(INDIRECT(CONCATENATE("'2018-03'!J",TEXT(MATCH($C54,'2018-03'!$C$2:$C$100,0)+1,0)))="",INDIRECT(CONCATENATE("'2018-02'!J",TEXT(MATCH($C54,'2018-02'!$C$2:$C$100,0)+1,0)))="")),"Н/Д",INDIRECT(CONCATENATE("'2018-03'!J",TEXT(MATCH($C54,'2018-03'!$C$2:$C$100,0)+1,0)))-INDIRECT(CONCATENATE("'2018-02'!J",TEXT(MATCH($C54,'2018-02'!$C$2:$C$100,0)+1,0))))</f>
        <v>Н/Д</v>
      </c>
      <c r="K54" s="17">
        <f ca="1">IF(OR(INDIRECT(CONCATENATE("'2018-03'!K",TEXT(MATCH($C54,'2018-03'!$C$2:$C$100,0)+1,0)))="",INDIRECT(CONCATENATE("'2018-02'!K",TEXT(MATCH($C54,'2018-02'!$C$2:$C$100,0)+1,0)))="",AND(INDIRECT(CONCATENATE("'2018-03'!K",TEXT(MATCH($C54,'2018-03'!$C$2:$C$100,0)+1,0)))="",INDIRECT(CONCATENATE("'2018-02'!K",TEXT(MATCH($C54,'2018-02'!$C$2:$C$100,0)+1,0)))="")),"Н/Д",INDIRECT(CONCATENATE("'2018-03'!K",TEXT(MATCH($C54,'2018-03'!$C$2:$C$100,0)+1,0)))-INDIRECT(CONCATENATE("'2018-02'!K",TEXT(MATCH($C54,'2018-02'!$C$2:$C$100,0)+1,0))))</f>
        <v>37777288.820000008</v>
      </c>
      <c r="L54" s="17">
        <f ca="1">IF(OR(INDIRECT(CONCATENATE("'2018-03'!L",TEXT(MATCH($C54,'2018-03'!$C$2:$C$100,0)+1,0)))="",INDIRECT(CONCATENATE("'2018-02'!L",TEXT(MATCH($C54,'2018-02'!$C$2:$C$100,0)+1,0)))="",AND(INDIRECT(CONCATENATE("'2018-03'!L",TEXT(MATCH($C54,'2018-03'!$C$2:$C$100,0)+1,0)))="",INDIRECT(CONCATENATE("'2018-02'!L",TEXT(MATCH($C54,'2018-02'!$C$2:$C$100,0)+1,0)))="")),"Н/Д",INDIRECT(CONCATENATE("'2018-03'!L",TEXT(MATCH($C54,'2018-03'!$C$2:$C$100,0)+1,0)))-INDIRECT(CONCATENATE("'2018-02'!L",TEXT(MATCH($C54,'2018-02'!$C$2:$C$100,0)+1,0))))</f>
        <v>115862716.56</v>
      </c>
      <c r="M54" s="17">
        <f ca="1">IF(OR(INDIRECT(CONCATENATE("'2018-03'!M",TEXT(MATCH($C54,'2018-03'!$C$2:$C$100,0)+1,0)))="",INDIRECT(CONCATENATE("'2018-02'!M",TEXT(MATCH($C54,'2018-02'!$C$2:$C$100,0)+1,0)))="",AND(INDIRECT(CONCATENATE("'2018-03'!M",TEXT(MATCH($C54,'2018-03'!$C$2:$C$100,0)+1,0)))="",INDIRECT(CONCATENATE("'2018-02'!M",TEXT(MATCH($C54,'2018-02'!$C$2:$C$100,0)+1,0)))="")),"Н/Д",INDIRECT(CONCATENATE("'2018-03'!M",TEXT(MATCH($C54,'2018-03'!$C$2:$C$100,0)+1,0)))-INDIRECT(CONCATENATE("'2018-02'!M",TEXT(MATCH($C54,'2018-02'!$C$2:$C$100,0)+1,0))))</f>
        <v>37242159.089999996</v>
      </c>
      <c r="N54" s="17">
        <f ca="1">IF(OR(INDIRECT(CONCATENATE("'2018-03'!N",TEXT(MATCH($C54,'2018-03'!$C$2:$C$100,0)+1,0)))="",INDIRECT(CONCATENATE("'2018-02'!N",TEXT(MATCH($C54,'2018-02'!$C$2:$C$100,0)+1,0)))="",AND(INDIRECT(CONCATENATE("'2018-03'!N",TEXT(MATCH($C54,'2018-03'!$C$2:$C$100,0)+1,0)))="",INDIRECT(CONCATENATE("'2018-02'!N",TEXT(MATCH($C54,'2018-02'!$C$2:$C$100,0)+1,0)))="")),"Н/Д",INDIRECT(CONCATENATE("'2018-03'!N",TEXT(MATCH($C54,'2018-03'!$C$2:$C$100,0)+1,0)))-INDIRECT(CONCATENATE("'2018-02'!NE",TEXT(MATCH($C54,'2018-02'!$C$2:$C$100,0)+1,0))))</f>
        <v>22406096.710000001</v>
      </c>
      <c r="O54" s="17">
        <f ca="1">IF(OR(INDIRECT(CONCATENATE("'2018-03'!O",TEXT(MATCH($C54,'2018-03'!$C$2:$C$100,0)+1,0)))="",INDIRECT(CONCATENATE("'2018-02'!O",TEXT(MATCH($C54,'2018-02'!$C$2:$C$100,0)+1,0)))="",AND(INDIRECT(CONCATENATE("'2018-03'!O",TEXT(MATCH($C54,'2018-03'!$C$2:$C$100,0)+1,0)))="",INDIRECT(CONCATENATE("'2018-02'!O",TEXT(MATCH($C54,'2018-02'!$C$2:$C$100,0)+1,0)))="")),"Н/Д",INDIRECT(CONCATENATE("'2018-03'!O",TEXT(MATCH($C54,'2018-03'!$C$2:$C$100,0)+1,0)))-INDIRECT(CONCATENATE("'2018-02'!O",TEXT(MATCH($C54,'2018-02'!$C$2:$C$100,0)+1,0))))</f>
        <v>1249.9700000000012</v>
      </c>
      <c r="P54" s="17">
        <f ca="1">IF(OR(INDIRECT(CONCATENATE("'2018-03'!P",TEXT(MATCH($C54,'2018-03'!$C$2:$C$100,0)+1,0)))="",INDIRECT(CONCATENATE("'2018-02'!P",TEXT(MATCH($C54,'2018-02'!$C$2:$C$100,0)+1,0)))="",AND(INDIRECT(CONCATENATE("'2018-03'!P",TEXT(MATCH($C54,'2018-03'!$C$2:$C$100,0)+1,0)))="",INDIRECT(CONCATENATE("'2018-02'!P",TEXT(MATCH($C54,'2018-02'!$C$2:$C$100,0)+1,0)))="")),"Н/Д",INDIRECT(CONCATENATE("'2018-03'!P",TEXT(MATCH($C54,'2018-03'!$C$2:$C$100,0)+1,0)))-INDIRECT(CONCATENATE("'2018-02'!P",TEXT(MATCH($C54,'2018-02'!$C$2:$C$100,0)+1,0))))</f>
        <v>55483484.530000001</v>
      </c>
      <c r="Q54" s="17">
        <f ca="1">IF(OR(INDIRECT(CONCATENATE("'2018-03'!Q",TEXT(MATCH($C54,'2018-03'!$C$2:$C$100,0)+1,0)))="",INDIRECT(CONCATENATE("'2018-02'!Q",TEXT(MATCH($C54,'2018-02'!$C$2:$C$100,0)+1,0)))="",AND(INDIRECT(CONCATENATE("'2018-03'!Q",TEXT(MATCH($C54,'2018-03'!$C$2:$C$100,0)+1,0)))="",INDIRECT(CONCATENATE("'2018-02'!Q",TEXT(MATCH($C54,'2018-02'!$C$2:$C$100,0)+1,0)))="")),"Н/Д",INDIRECT(CONCATENATE("'2018-03'!Q",TEXT(MATCH($C54,'2018-03'!$C$2:$C$100,0)+1,0)))-INDIRECT(CONCATENATE("'2018-02'!Q",TEXT(MATCH($C54,'2018-02'!$C$2:$C$100,0)+1,0))))</f>
        <v>9252307.0700000003</v>
      </c>
      <c r="R54" s="17">
        <f ca="1">IF(OR(INDIRECT(CONCATENATE("'2018-03'!R",TEXT(MATCH($C54,'2018-03'!$C$2:$C$100,0)+1,0)))="",INDIRECT(CONCATENATE("'2018-02'!R",TEXT(MATCH($C54,'2018-02'!$C$2:$C$100,0)+1,0)))="",AND(INDIRECT(CONCATENATE("'2018-03'!R",TEXT(MATCH($C54,'2018-03'!$C$2:$C$100,0)+1,0)))="",INDIRECT(CONCATENATE("'2018-02'!R",TEXT(MATCH($C54,'2018-02'!$C$2:$C$100,0)+1,0)))="")),"Н/Д",INDIRECT(CONCATENATE("'2018-03'!R",TEXT(MATCH($C54,'2018-03'!$C$2:$C$100,0)+1,0)))-INDIRECT(CONCATENATE("'2018-02'!R",TEXT(MATCH($C54,'2018-02'!$C$2:$C$100,0)+1,0))))</f>
        <v>42416728.680000007</v>
      </c>
      <c r="S54" s="17">
        <f ca="1">IF(OR(INDIRECT(CONCATENATE("'2018-03'!S",TEXT(MATCH($C54,'2018-03'!$C$2:$C$100,0)+1,0)))="",INDIRECT(CONCATENATE("'2018-02'!S",TEXT(MATCH($C54,'2018-02'!$C$2:$C$100,0)+1,0)))="",AND(INDIRECT(CONCATENATE("'2018-03'!S",TEXT(MATCH($C54,'2018-03'!$C$2:$C$100,0)+1,0)))="",INDIRECT(CONCATENATE("'2018-02'!S",TEXT(MATCH($C54,'2018-02'!$C$2:$C$100,0)+1,0)))="")),"Н/Д",INDIRECT(CONCATENATE("'2018-03'!S",TEXT(MATCH($C54,'2018-03'!$C$2:$C$100,0)+1,0)))-INDIRECT(CONCATENATE("'2018-02'!S",TEXT(MATCH($C54,'2018-02'!$C$2:$C$100,0)+1,0))))</f>
        <v>12544</v>
      </c>
      <c r="T54" s="17">
        <f ca="1">IF(OR(INDIRECT(CONCATENATE("'2018-03'!T",TEXT(MATCH($C54,'2018-03'!$C$2:$C$100,0)+1,0)))="",INDIRECT(CONCATENATE("'2018-02'!T",TEXT(MATCH($C54,'2018-02'!$C$2:$C$100,0)+1,0)))="",AND(INDIRECT(CONCATENATE("'2018-03'!T",TEXT(MATCH($C54,'2018-03'!$C$2:$C$100,0)+1,0)))="",INDIRECT(CONCATENATE("'2018-02'!T",TEXT(MATCH($C54,'2018-02'!$C$2:$C$100,0)+1,0)))="")),"Н/Д",INDIRECT(CONCATENATE("'2018-03'!T",TEXT(MATCH($C54,'2018-03'!$C$2:$C$100,0)+1,0)))-INDIRECT(CONCATENATE("'2018-02'!T",TEXT(MATCH($C54,'2018-02'!$C$2:$C$100,0)+1,0))))</f>
        <v>20893180.729999997</v>
      </c>
      <c r="U54" s="17">
        <f ca="1">IF(OR(INDIRECT(CONCATENATE("'2018-03'!U",TEXT(MATCH($C54,'2018-03'!$C$2:$C$100,0)+1,0)))="",INDIRECT(CONCATENATE("'2018-02'!U",TEXT(MATCH($C54,'2018-02'!$C$2:$C$100,0)+1,0)))="",AND(INDIRECT(CONCATENATE("'2018-03'!U",TEXT(MATCH($C54,'2018-03'!$C$2:$C$100,0)+1,0)))="",INDIRECT(CONCATENATE("'2018-02'!U",TEXT(MATCH($C54,'2018-02'!$C$2:$C$100,0)+1,0)))="")),"Н/Д",INDIRECT(CONCATENATE("'2018-03'!U",TEXT(MATCH($C54,'2018-03'!$C$2:$C$100,0)+1,0)))-INDIRECT(CONCATENATE("'2018-02'!U",TEXT(MATCH($C54,'2018-02'!$C$2:$C$100,0)+1,0))))</f>
        <v>6108.8200000000652</v>
      </c>
      <c r="V54" s="17">
        <f ca="1">IF(OR(INDIRECT(CONCATENATE("'2018-03'!V",TEXT(MATCH($C54,'2018-03'!$C$2:$C$100,0)+1,0)))="",INDIRECT(CONCATENATE("'2018-02'!V",TEXT(MATCH($C54,'2018-02'!$C$2:$C$100,0)+1,0)))="",AND(INDIRECT(CONCATENATE("'2018-03'!V",TEXT(MATCH($C54,'2018-03'!$C$2:$C$100,0)+1,0)))="",INDIRECT(CONCATENATE("'2018-02'!V",TEXT(MATCH($C54,'2018-02'!$C$2:$C$100,0)+1,0)))="")),"Н/Д",INDIRECT(CONCATENATE("'2018-03'!V",TEXT(MATCH($C54,'2018-03'!$C$2:$C$100,0)+1,0)))-INDIRECT(CONCATENATE("'2018-02'!V",TEXT(MATCH($C54,'2018-02'!$C$2:$C$100,0)+1,0))))</f>
        <v>467362999.84000003</v>
      </c>
      <c r="W54" s="17">
        <f ca="1">IF(OR(INDIRECT(CONCATENATE("'2018-03'!W",TEXT(MATCH($C54,'2018-03'!$C$2:$C$100,0)+1,0)))="",INDIRECT(CONCATENATE("'2018-02'!W",TEXT(MATCH($C54,'2018-02'!$C$2:$C$100,0)+1,0)))="",AND(INDIRECT(CONCATENATE("'2018-03'!W",TEXT(MATCH($C54,'2018-03'!$C$2:$C$100,0)+1,0)))="",INDIRECT(CONCATENATE("'2018-02'!W",TEXT(MATCH($C54,'2018-02'!$C$2:$C$100,0)+1,0)))="")),"Н/Д",INDIRECT(CONCATENATE("'2018-03'!W",TEXT(MATCH($C54,'2018-03'!$C$2:$C$100,0)+1,0)))-INDIRECT(CONCATENATE("'2018-02'!W",TEXT(MATCH($C54,'2018-02'!$C$2:$C$100,0)+1,0))))</f>
        <v>4349835924.2399998</v>
      </c>
    </row>
    <row r="55" spans="1:23" x14ac:dyDescent="0.25">
      <c r="A55" s="2" t="s">
        <v>69</v>
      </c>
      <c r="B55" s="2" t="s">
        <v>79</v>
      </c>
      <c r="C55" s="15">
        <v>69000000</v>
      </c>
      <c r="D55" s="2" t="s">
        <v>206</v>
      </c>
      <c r="E55" s="17">
        <f ca="1">IF(OR(INDIRECT(CONCATENATE("'2018-03'!E",TEXT(MATCH($C55,'2018-03'!$C$2:$C$100,0)+1,0)))="",INDIRECT(CONCATENATE("'2018-02'!E",TEXT(MATCH($C55,'2018-02'!$C$2:$C$100,0)+1,0)))="",AND(INDIRECT(CONCATENATE("'2018-03'!E",TEXT(MATCH($C55,'2018-03'!$C$2:$C$100,0)+1,0)))="",INDIRECT(CONCATENATE("'2018-02'!E",TEXT(MATCH($C55,'2018-02'!$C$2:$C$100,0)+1,0)))="")),"Н/Д",INDIRECT(CONCATENATE("'2018-03'!E",TEXT(MATCH($C55,'2018-03'!$C$2:$C$100,0)+1,0)))-INDIRECT(CONCATENATE("'2018-02'!E",TEXT(MATCH($C55,'2018-02'!$C$2:$C$100,0)+1,0))))</f>
        <v>4146161639.9899998</v>
      </c>
      <c r="F55" s="17">
        <f ca="1">IF(OR(INDIRECT(CONCATENATE("'2018-03'!F",TEXT(MATCH($C55,'2018-03'!$C$2:$C$100,0)+1,0)))="",INDIRECT(CONCATENATE("'2018-02'!F",TEXT(MATCH($C55,'2018-02'!$C$2:$C$100,0)+1,0)))="",AND(INDIRECT(CONCATENATE("'2018-03'!F",TEXT(MATCH($C55,'2018-03'!$C$2:$C$100,0)+1,0)))="",INDIRECT(CONCATENATE("'2018-02'!F",TEXT(MATCH($C55,'2018-02'!$C$2:$C$100,0)+1,0)))="")),"Н/Д",INDIRECT(CONCATENATE("'2018-03'!F",TEXT(MATCH($C55,'2018-03'!$C$2:$C$100,0)+1,0)))-INDIRECT(CONCATENATE("'2018-02'!F",TEXT(MATCH($C55,'2018-02'!$C$2:$C$100,0)+1,0))))</f>
        <v>3319098594.3900003</v>
      </c>
      <c r="G55" s="17">
        <f ca="1">IF(OR(INDIRECT(CONCATENATE("'2018-03'!G",TEXT(MATCH($C55,'2018-03'!$C$2:$C$100,0)+1,0)))="",INDIRECT(CONCATENATE("'2018-02'!G",TEXT(MATCH($C55,'2018-02'!$C$2:$C$100,0)+1,0)))="",AND(INDIRECT(CONCATENATE("'2018-03'!G",TEXT(MATCH($C55,'2018-03'!$C$2:$C$100,0)+1,0)))="",INDIRECT(CONCATENATE("'2018-02'!G",TEXT(MATCH($C55,'2018-02'!$C$2:$C$100,0)+1,0)))="")),"Н/Д",INDIRECT(CONCATENATE("'2018-03'!G",TEXT(MATCH($C55,'2018-03'!$C$2:$C$100,0)+1,0)))-INDIRECT(CONCATENATE("'2018-02'!G",TEXT(MATCH($C55,'2018-02'!$C$2:$C$100,0)+1,0))))</f>
        <v>501719701.31000006</v>
      </c>
      <c r="H55" s="17">
        <f ca="1">IF(OR(INDIRECT(CONCATENATE("'2018-03'!H",TEXT(MATCH($C55,'2018-03'!$C$2:$C$100,0)+1,0)))="",INDIRECT(CONCATENATE("'2018-02'!H",TEXT(MATCH($C55,'2018-02'!$C$2:$C$100,0)+1,0)))="",AND(INDIRECT(CONCATENATE("'2018-03'!H",TEXT(MATCH($C55,'2018-03'!$C$2:$C$100,0)+1,0)))="",INDIRECT(CONCATENATE("'2018-02'!H",TEXT(MATCH($C55,'2018-02'!$C$2:$C$100,0)+1,0)))="")),"Н/Д",INDIRECT(CONCATENATE("'2018-03'!H",TEXT(MATCH($C55,'2018-03'!$C$2:$C$100,0)+1,0)))-INDIRECT(CONCATENATE("'2018-02'!H",TEXT(MATCH($C55,'2018-02'!$C$2:$C$100,0)+1,0))))</f>
        <v>1708670986.52</v>
      </c>
      <c r="I55" s="17">
        <f ca="1">IF(OR(INDIRECT(CONCATENATE("'2018-03'!I",TEXT(MATCH($C55,'2018-03'!$C$2:$C$100,0)+1,0)))="",INDIRECT(CONCATENATE("'2018-02'!I",TEXT(MATCH($C55,'2018-02'!$C$2:$C$100,0)+1,0)))="",AND(INDIRECT(CONCATENATE("'2018-03'!I",TEXT(MATCH($C55,'2018-03'!$C$2:$C$100,0)+1,0)))="",INDIRECT(CONCATENATE("'2018-02'!I",TEXT(MATCH($C55,'2018-02'!$C$2:$C$100,0)+1,0)))="")),"Н/Д",INDIRECT(CONCATENATE("'2018-03'!I",TEXT(MATCH($C55,'2018-03'!$C$2:$C$100,0)+1,0)))-INDIRECT(CONCATENATE("'2018-02'!I",TEXT(MATCH($C55,'2018-02'!$C$2:$C$100,0)+1,0))))</f>
        <v>324497890.86999995</v>
      </c>
      <c r="J55" s="17" t="str">
        <f ca="1">IF(OR(INDIRECT(CONCATENATE("'2018-03'!J",TEXT(MATCH($C55,'2018-03'!$C$2:$C$100,0)+1,0)))="",INDIRECT(CONCATENATE("'2018-02'!J",TEXT(MATCH($C55,'2018-02'!$C$2:$C$100,0)+1,0)))="",AND(INDIRECT(CONCATENATE("'2018-03'!J",TEXT(MATCH($C55,'2018-03'!$C$2:$C$100,0)+1,0)))="",INDIRECT(CONCATENATE("'2018-02'!J",TEXT(MATCH($C55,'2018-02'!$C$2:$C$100,0)+1,0)))="")),"Н/Д",INDIRECT(CONCATENATE("'2018-03'!J",TEXT(MATCH($C55,'2018-03'!$C$2:$C$100,0)+1,0)))-INDIRECT(CONCATENATE("'2018-02'!J",TEXT(MATCH($C55,'2018-02'!$C$2:$C$100,0)+1,0))))</f>
        <v>Н/Д</v>
      </c>
      <c r="K55" s="17">
        <f ca="1">IF(OR(INDIRECT(CONCATENATE("'2018-03'!K",TEXT(MATCH($C55,'2018-03'!$C$2:$C$100,0)+1,0)))="",INDIRECT(CONCATENATE("'2018-02'!K",TEXT(MATCH($C55,'2018-02'!$C$2:$C$100,0)+1,0)))="",AND(INDIRECT(CONCATENATE("'2018-03'!K",TEXT(MATCH($C55,'2018-03'!$C$2:$C$100,0)+1,0)))="",INDIRECT(CONCATENATE("'2018-02'!K",TEXT(MATCH($C55,'2018-02'!$C$2:$C$100,0)+1,0)))="")),"Н/Д",INDIRECT(CONCATENATE("'2018-03'!K",TEXT(MATCH($C55,'2018-03'!$C$2:$C$100,0)+1,0)))-INDIRECT(CONCATENATE("'2018-02'!K",TEXT(MATCH($C55,'2018-02'!$C$2:$C$100,0)+1,0))))</f>
        <v>106381533.66</v>
      </c>
      <c r="L55" s="17">
        <f ca="1">IF(OR(INDIRECT(CONCATENATE("'2018-03'!L",TEXT(MATCH($C55,'2018-03'!$C$2:$C$100,0)+1,0)))="",INDIRECT(CONCATENATE("'2018-02'!L",TEXT(MATCH($C55,'2018-02'!$C$2:$C$100,0)+1,0)))="",AND(INDIRECT(CONCATENATE("'2018-03'!L",TEXT(MATCH($C55,'2018-03'!$C$2:$C$100,0)+1,0)))="",INDIRECT(CONCATENATE("'2018-02'!L",TEXT(MATCH($C55,'2018-02'!$C$2:$C$100,0)+1,0)))="")),"Н/Д",INDIRECT(CONCATENATE("'2018-03'!L",TEXT(MATCH($C55,'2018-03'!$C$2:$C$100,0)+1,0)))-INDIRECT(CONCATENATE("'2018-02'!L",TEXT(MATCH($C55,'2018-02'!$C$2:$C$100,0)+1,0))))</f>
        <v>327558604.36000001</v>
      </c>
      <c r="M55" s="17">
        <f ca="1">IF(OR(INDIRECT(CONCATENATE("'2018-03'!M",TEXT(MATCH($C55,'2018-03'!$C$2:$C$100,0)+1,0)))="",INDIRECT(CONCATENATE("'2018-02'!M",TEXT(MATCH($C55,'2018-02'!$C$2:$C$100,0)+1,0)))="",AND(INDIRECT(CONCATENATE("'2018-03'!M",TEXT(MATCH($C55,'2018-03'!$C$2:$C$100,0)+1,0)))="",INDIRECT(CONCATENATE("'2018-02'!M",TEXT(MATCH($C55,'2018-02'!$C$2:$C$100,0)+1,0)))="")),"Н/Д",INDIRECT(CONCATENATE("'2018-03'!M",TEXT(MATCH($C55,'2018-03'!$C$2:$C$100,0)+1,0)))-INDIRECT(CONCATENATE("'2018-02'!M",TEXT(MATCH($C55,'2018-02'!$C$2:$C$100,0)+1,0))))</f>
        <v>975633.81</v>
      </c>
      <c r="N55" s="17">
        <f ca="1">IF(OR(INDIRECT(CONCATENATE("'2018-03'!N",TEXT(MATCH($C55,'2018-03'!$C$2:$C$100,0)+1,0)))="",INDIRECT(CONCATENATE("'2018-02'!N",TEXT(MATCH($C55,'2018-02'!$C$2:$C$100,0)+1,0)))="",AND(INDIRECT(CONCATENATE("'2018-03'!N",TEXT(MATCH($C55,'2018-03'!$C$2:$C$100,0)+1,0)))="",INDIRECT(CONCATENATE("'2018-02'!N",TEXT(MATCH($C55,'2018-02'!$C$2:$C$100,0)+1,0)))="")),"Н/Д",INDIRECT(CONCATENATE("'2018-03'!N",TEXT(MATCH($C55,'2018-03'!$C$2:$C$100,0)+1,0)))-INDIRECT(CONCATENATE("'2018-02'!NE",TEXT(MATCH($C55,'2018-02'!$C$2:$C$100,0)+1,0))))</f>
        <v>38847309.850000001</v>
      </c>
      <c r="O55" s="17">
        <f ca="1">IF(OR(INDIRECT(CONCATENATE("'2018-03'!O",TEXT(MATCH($C55,'2018-03'!$C$2:$C$100,0)+1,0)))="",INDIRECT(CONCATENATE("'2018-02'!O",TEXT(MATCH($C55,'2018-02'!$C$2:$C$100,0)+1,0)))="",AND(INDIRECT(CONCATENATE("'2018-03'!O",TEXT(MATCH($C55,'2018-03'!$C$2:$C$100,0)+1,0)))="",INDIRECT(CONCATENATE("'2018-02'!O",TEXT(MATCH($C55,'2018-02'!$C$2:$C$100,0)+1,0)))="")),"Н/Д",INDIRECT(CONCATENATE("'2018-03'!O",TEXT(MATCH($C55,'2018-03'!$C$2:$C$100,0)+1,0)))-INDIRECT(CONCATENATE("'2018-02'!O",TEXT(MATCH($C55,'2018-02'!$C$2:$C$100,0)+1,0))))</f>
        <v>-283.25</v>
      </c>
      <c r="P55" s="17">
        <f ca="1">IF(OR(INDIRECT(CONCATENATE("'2018-03'!P",TEXT(MATCH($C55,'2018-03'!$C$2:$C$100,0)+1,0)))="",INDIRECT(CONCATENATE("'2018-02'!P",TEXT(MATCH($C55,'2018-02'!$C$2:$C$100,0)+1,0)))="",AND(INDIRECT(CONCATENATE("'2018-03'!P",TEXT(MATCH($C55,'2018-03'!$C$2:$C$100,0)+1,0)))="",INDIRECT(CONCATENATE("'2018-02'!P",TEXT(MATCH($C55,'2018-02'!$C$2:$C$100,0)+1,0)))="")),"Н/Д",INDIRECT(CONCATENATE("'2018-03'!P",TEXT(MATCH($C55,'2018-03'!$C$2:$C$100,0)+1,0)))-INDIRECT(CONCATENATE("'2018-02'!P",TEXT(MATCH($C55,'2018-02'!$C$2:$C$100,0)+1,0))))</f>
        <v>96040988.330000013</v>
      </c>
      <c r="Q55" s="17">
        <f ca="1">IF(OR(INDIRECT(CONCATENATE("'2018-03'!Q",TEXT(MATCH($C55,'2018-03'!$C$2:$C$100,0)+1,0)))="",INDIRECT(CONCATENATE("'2018-02'!Q",TEXT(MATCH($C55,'2018-02'!$C$2:$C$100,0)+1,0)))="",AND(INDIRECT(CONCATENATE("'2018-03'!Q",TEXT(MATCH($C55,'2018-03'!$C$2:$C$100,0)+1,0)))="",INDIRECT(CONCATENATE("'2018-02'!Q",TEXT(MATCH($C55,'2018-02'!$C$2:$C$100,0)+1,0)))="")),"Н/Д",INDIRECT(CONCATENATE("'2018-03'!Q",TEXT(MATCH($C55,'2018-03'!$C$2:$C$100,0)+1,0)))-INDIRECT(CONCATENATE("'2018-02'!Q",TEXT(MATCH($C55,'2018-02'!$C$2:$C$100,0)+1,0))))</f>
        <v>71373195.590000004</v>
      </c>
      <c r="R55" s="17">
        <f ca="1">IF(OR(INDIRECT(CONCATENATE("'2018-03'!R",TEXT(MATCH($C55,'2018-03'!$C$2:$C$100,0)+1,0)))="",INDIRECT(CONCATENATE("'2018-02'!R",TEXT(MATCH($C55,'2018-02'!$C$2:$C$100,0)+1,0)))="",AND(INDIRECT(CONCATENATE("'2018-03'!R",TEXT(MATCH($C55,'2018-03'!$C$2:$C$100,0)+1,0)))="",INDIRECT(CONCATENATE("'2018-02'!R",TEXT(MATCH($C55,'2018-02'!$C$2:$C$100,0)+1,0)))="")),"Н/Д",INDIRECT(CONCATENATE("'2018-03'!R",TEXT(MATCH($C55,'2018-03'!$C$2:$C$100,0)+1,0)))-INDIRECT(CONCATENATE("'2018-02'!R",TEXT(MATCH($C55,'2018-02'!$C$2:$C$100,0)+1,0))))</f>
        <v>41654524.299999997</v>
      </c>
      <c r="S55" s="17">
        <f ca="1">IF(OR(INDIRECT(CONCATENATE("'2018-03'!S",TEXT(MATCH($C55,'2018-03'!$C$2:$C$100,0)+1,0)))="",INDIRECT(CONCATENATE("'2018-02'!S",TEXT(MATCH($C55,'2018-02'!$C$2:$C$100,0)+1,0)))="",AND(INDIRECT(CONCATENATE("'2018-03'!S",TEXT(MATCH($C55,'2018-03'!$C$2:$C$100,0)+1,0)))="",INDIRECT(CONCATENATE("'2018-02'!S",TEXT(MATCH($C55,'2018-02'!$C$2:$C$100,0)+1,0)))="")),"Н/Д",INDIRECT(CONCATENATE("'2018-03'!S",TEXT(MATCH($C55,'2018-03'!$C$2:$C$100,0)+1,0)))-INDIRECT(CONCATENATE("'2018-02'!S",TEXT(MATCH($C55,'2018-02'!$C$2:$C$100,0)+1,0))))</f>
        <v>190257.18</v>
      </c>
      <c r="T55" s="17">
        <f ca="1">IF(OR(INDIRECT(CONCATENATE("'2018-03'!T",TEXT(MATCH($C55,'2018-03'!$C$2:$C$100,0)+1,0)))="",INDIRECT(CONCATENATE("'2018-02'!T",TEXT(MATCH($C55,'2018-02'!$C$2:$C$100,0)+1,0)))="",AND(INDIRECT(CONCATENATE("'2018-03'!T",TEXT(MATCH($C55,'2018-03'!$C$2:$C$100,0)+1,0)))="",INDIRECT(CONCATENATE("'2018-02'!T",TEXT(MATCH($C55,'2018-02'!$C$2:$C$100,0)+1,0)))="")),"Н/Д",INDIRECT(CONCATENATE("'2018-03'!T",TEXT(MATCH($C55,'2018-03'!$C$2:$C$100,0)+1,0)))-INDIRECT(CONCATENATE("'2018-02'!T",TEXT(MATCH($C55,'2018-02'!$C$2:$C$100,0)+1,0))))</f>
        <v>45006723.399999999</v>
      </c>
      <c r="U55" s="17">
        <f ca="1">IF(OR(INDIRECT(CONCATENATE("'2018-03'!U",TEXT(MATCH($C55,'2018-03'!$C$2:$C$100,0)+1,0)))="",INDIRECT(CONCATENATE("'2018-02'!U",TEXT(MATCH($C55,'2018-02'!$C$2:$C$100,0)+1,0)))="",AND(INDIRECT(CONCATENATE("'2018-03'!U",TEXT(MATCH($C55,'2018-03'!$C$2:$C$100,0)+1,0)))="",INDIRECT(CONCATENATE("'2018-02'!U",TEXT(MATCH($C55,'2018-02'!$C$2:$C$100,0)+1,0)))="")),"Н/Д",INDIRECT(CONCATENATE("'2018-03'!U",TEXT(MATCH($C55,'2018-03'!$C$2:$C$100,0)+1,0)))-INDIRECT(CONCATENATE("'2018-02'!U",TEXT(MATCH($C55,'2018-02'!$C$2:$C$100,0)+1,0))))</f>
        <v>59753450.530000001</v>
      </c>
      <c r="V55" s="17">
        <f ca="1">IF(OR(INDIRECT(CONCATENATE("'2018-03'!V",TEXT(MATCH($C55,'2018-03'!$C$2:$C$100,0)+1,0)))="",INDIRECT(CONCATENATE("'2018-02'!V",TEXT(MATCH($C55,'2018-02'!$C$2:$C$100,0)+1,0)))="",AND(INDIRECT(CONCATENATE("'2018-03'!V",TEXT(MATCH($C55,'2018-03'!$C$2:$C$100,0)+1,0)))="",INDIRECT(CONCATENATE("'2018-02'!V",TEXT(MATCH($C55,'2018-02'!$C$2:$C$100,0)+1,0)))="")),"Н/Д",INDIRECT(CONCATENATE("'2018-03'!V",TEXT(MATCH($C55,'2018-03'!$C$2:$C$100,0)+1,0)))-INDIRECT(CONCATENATE("'2018-02'!V",TEXT(MATCH($C55,'2018-02'!$C$2:$C$100,0)+1,0))))</f>
        <v>827063045.5999999</v>
      </c>
      <c r="W55" s="17">
        <f ca="1">IF(OR(INDIRECT(CONCATENATE("'2018-03'!W",TEXT(MATCH($C55,'2018-03'!$C$2:$C$100,0)+1,0)))="",INDIRECT(CONCATENATE("'2018-02'!W",TEXT(MATCH($C55,'2018-02'!$C$2:$C$100,0)+1,0)))="",AND(INDIRECT(CONCATENATE("'2018-03'!W",TEXT(MATCH($C55,'2018-03'!$C$2:$C$100,0)+1,0)))="",INDIRECT(CONCATENATE("'2018-02'!W",TEXT(MATCH($C55,'2018-02'!$C$2:$C$100,0)+1,0)))="")),"Н/Д",INDIRECT(CONCATENATE("'2018-03'!W",TEXT(MATCH($C55,'2018-03'!$C$2:$C$100,0)+1,0)))-INDIRECT(CONCATENATE("'2018-02'!W",TEXT(MATCH($C55,'2018-02'!$C$2:$C$100,0)+1,0))))</f>
        <v>11599246119.960001</v>
      </c>
    </row>
    <row r="56" spans="1:23" x14ac:dyDescent="0.25">
      <c r="A56" s="2" t="s">
        <v>80</v>
      </c>
      <c r="B56" s="2" t="s">
        <v>81</v>
      </c>
      <c r="C56" s="15">
        <v>37000000</v>
      </c>
      <c r="D56" s="2" t="s">
        <v>206</v>
      </c>
      <c r="E56" s="17">
        <f ca="1">IF(OR(INDIRECT(CONCATENATE("'2018-03'!E",TEXT(MATCH($C56,'2018-03'!$C$2:$C$100,0)+1,0)))="",INDIRECT(CONCATENATE("'2018-02'!E",TEXT(MATCH($C56,'2018-02'!$C$2:$C$100,0)+1,0)))="",AND(INDIRECT(CONCATENATE("'2018-03'!E",TEXT(MATCH($C56,'2018-03'!$C$2:$C$100,0)+1,0)))="",INDIRECT(CONCATENATE("'2018-02'!E",TEXT(MATCH($C56,'2018-02'!$C$2:$C$100,0)+1,0)))="")),"Н/Д",INDIRECT(CONCATENATE("'2018-03'!E",TEXT(MATCH($C56,'2018-03'!$C$2:$C$100,0)+1,0)))-INDIRECT(CONCATENATE("'2018-02'!E",TEXT(MATCH($C56,'2018-02'!$C$2:$C$100,0)+1,0))))</f>
        <v>3042110586.4000001</v>
      </c>
      <c r="F56" s="17">
        <f ca="1">IF(OR(INDIRECT(CONCATENATE("'2018-03'!F",TEXT(MATCH($C56,'2018-03'!$C$2:$C$100,0)+1,0)))="",INDIRECT(CONCATENATE("'2018-02'!F",TEXT(MATCH($C56,'2018-02'!$C$2:$C$100,0)+1,0)))="",AND(INDIRECT(CONCATENATE("'2018-03'!F",TEXT(MATCH($C56,'2018-03'!$C$2:$C$100,0)+1,0)))="",INDIRECT(CONCATENATE("'2018-02'!F",TEXT(MATCH($C56,'2018-02'!$C$2:$C$100,0)+1,0)))="")),"Н/Д",INDIRECT(CONCATENATE("'2018-03'!F",TEXT(MATCH($C56,'2018-03'!$C$2:$C$100,0)+1,0)))-INDIRECT(CONCATENATE("'2018-02'!F",TEXT(MATCH($C56,'2018-02'!$C$2:$C$100,0)+1,0))))</f>
        <v>1302806867.9100001</v>
      </c>
      <c r="G56" s="17">
        <f ca="1">IF(OR(INDIRECT(CONCATENATE("'2018-03'!G",TEXT(MATCH($C56,'2018-03'!$C$2:$C$100,0)+1,0)))="",INDIRECT(CONCATENATE("'2018-02'!G",TEXT(MATCH($C56,'2018-02'!$C$2:$C$100,0)+1,0)))="",AND(INDIRECT(CONCATENATE("'2018-03'!G",TEXT(MATCH($C56,'2018-03'!$C$2:$C$100,0)+1,0)))="",INDIRECT(CONCATENATE("'2018-02'!G",TEXT(MATCH($C56,'2018-02'!$C$2:$C$100,0)+1,0)))="")),"Н/Д",INDIRECT(CONCATENATE("'2018-03'!G",TEXT(MATCH($C56,'2018-03'!$C$2:$C$100,0)+1,0)))-INDIRECT(CONCATENATE("'2018-02'!G",TEXT(MATCH($C56,'2018-02'!$C$2:$C$100,0)+1,0))))</f>
        <v>182870212.72</v>
      </c>
      <c r="H56" s="17">
        <f ca="1">IF(OR(INDIRECT(CONCATENATE("'2018-03'!H",TEXT(MATCH($C56,'2018-03'!$C$2:$C$100,0)+1,0)))="",INDIRECT(CONCATENATE("'2018-02'!H",TEXT(MATCH($C56,'2018-02'!$C$2:$C$100,0)+1,0)))="",AND(INDIRECT(CONCATENATE("'2018-03'!H",TEXT(MATCH($C56,'2018-03'!$C$2:$C$100,0)+1,0)))="",INDIRECT(CONCATENATE("'2018-02'!H",TEXT(MATCH($C56,'2018-02'!$C$2:$C$100,0)+1,0)))="")),"Н/Д",INDIRECT(CONCATENATE("'2018-03'!H",TEXT(MATCH($C56,'2018-03'!$C$2:$C$100,0)+1,0)))-INDIRECT(CONCATENATE("'2018-02'!H",TEXT(MATCH($C56,'2018-02'!$C$2:$C$100,0)+1,0))))</f>
        <v>734921343.66999996</v>
      </c>
      <c r="I56" s="17">
        <f ca="1">IF(OR(INDIRECT(CONCATENATE("'2018-03'!I",TEXT(MATCH($C56,'2018-03'!$C$2:$C$100,0)+1,0)))="",INDIRECT(CONCATENATE("'2018-02'!I",TEXT(MATCH($C56,'2018-02'!$C$2:$C$100,0)+1,0)))="",AND(INDIRECT(CONCATENATE("'2018-03'!I",TEXT(MATCH($C56,'2018-03'!$C$2:$C$100,0)+1,0)))="",INDIRECT(CONCATENATE("'2018-02'!I",TEXT(MATCH($C56,'2018-02'!$C$2:$C$100,0)+1,0)))="")),"Н/Д",INDIRECT(CONCATENATE("'2018-03'!I",TEXT(MATCH($C56,'2018-03'!$C$2:$C$100,0)+1,0)))-INDIRECT(CONCATENATE("'2018-02'!I",TEXT(MATCH($C56,'2018-02'!$C$2:$C$100,0)+1,0))))</f>
        <v>99478869.610000014</v>
      </c>
      <c r="J56" s="17" t="str">
        <f ca="1">IF(OR(INDIRECT(CONCATENATE("'2018-03'!J",TEXT(MATCH($C56,'2018-03'!$C$2:$C$100,0)+1,0)))="",INDIRECT(CONCATENATE("'2018-02'!J",TEXT(MATCH($C56,'2018-02'!$C$2:$C$100,0)+1,0)))="",AND(INDIRECT(CONCATENATE("'2018-03'!J",TEXT(MATCH($C56,'2018-03'!$C$2:$C$100,0)+1,0)))="",INDIRECT(CONCATENATE("'2018-02'!J",TEXT(MATCH($C56,'2018-02'!$C$2:$C$100,0)+1,0)))="")),"Н/Д",INDIRECT(CONCATENATE("'2018-03'!J",TEXT(MATCH($C56,'2018-03'!$C$2:$C$100,0)+1,0)))-INDIRECT(CONCATENATE("'2018-02'!J",TEXT(MATCH($C56,'2018-02'!$C$2:$C$100,0)+1,0))))</f>
        <v>Н/Д</v>
      </c>
      <c r="K56" s="17">
        <f ca="1">IF(OR(INDIRECT(CONCATENATE("'2018-03'!K",TEXT(MATCH($C56,'2018-03'!$C$2:$C$100,0)+1,0)))="",INDIRECT(CONCATENATE("'2018-02'!K",TEXT(MATCH($C56,'2018-02'!$C$2:$C$100,0)+1,0)))="",AND(INDIRECT(CONCATENATE("'2018-03'!K",TEXT(MATCH($C56,'2018-03'!$C$2:$C$100,0)+1,0)))="",INDIRECT(CONCATENATE("'2018-02'!K",TEXT(MATCH($C56,'2018-02'!$C$2:$C$100,0)+1,0)))="")),"Н/Д",INDIRECT(CONCATENATE("'2018-03'!K",TEXT(MATCH($C56,'2018-03'!$C$2:$C$100,0)+1,0)))-INDIRECT(CONCATENATE("'2018-02'!K",TEXT(MATCH($C56,'2018-02'!$C$2:$C$100,0)+1,0))))</f>
        <v>71088226.439999983</v>
      </c>
      <c r="L56" s="17">
        <f ca="1">IF(OR(INDIRECT(CONCATENATE("'2018-03'!L",TEXT(MATCH($C56,'2018-03'!$C$2:$C$100,0)+1,0)))="",INDIRECT(CONCATENATE("'2018-02'!L",TEXT(MATCH($C56,'2018-02'!$C$2:$C$100,0)+1,0)))="",AND(INDIRECT(CONCATENATE("'2018-03'!L",TEXT(MATCH($C56,'2018-03'!$C$2:$C$100,0)+1,0)))="",INDIRECT(CONCATENATE("'2018-02'!L",TEXT(MATCH($C56,'2018-02'!$C$2:$C$100,0)+1,0)))="")),"Н/Д",INDIRECT(CONCATENATE("'2018-03'!L",TEXT(MATCH($C56,'2018-03'!$C$2:$C$100,0)+1,0)))-INDIRECT(CONCATENATE("'2018-02'!L",TEXT(MATCH($C56,'2018-02'!$C$2:$C$100,0)+1,0))))</f>
        <v>80337562.980000004</v>
      </c>
      <c r="M56" s="17">
        <f ca="1">IF(OR(INDIRECT(CONCATENATE("'2018-03'!M",TEXT(MATCH($C56,'2018-03'!$C$2:$C$100,0)+1,0)))="",INDIRECT(CONCATENATE("'2018-02'!M",TEXT(MATCH($C56,'2018-02'!$C$2:$C$100,0)+1,0)))="",AND(INDIRECT(CONCATENATE("'2018-03'!M",TEXT(MATCH($C56,'2018-03'!$C$2:$C$100,0)+1,0)))="",INDIRECT(CONCATENATE("'2018-02'!M",TEXT(MATCH($C56,'2018-02'!$C$2:$C$100,0)+1,0)))="")),"Н/Д",INDIRECT(CONCATENATE("'2018-03'!M",TEXT(MATCH($C56,'2018-03'!$C$2:$C$100,0)+1,0)))-INDIRECT(CONCATENATE("'2018-02'!M",TEXT(MATCH($C56,'2018-02'!$C$2:$C$100,0)+1,0))))</f>
        <v>6431591.6899999995</v>
      </c>
      <c r="N56" s="17">
        <f ca="1">IF(OR(INDIRECT(CONCATENATE("'2018-03'!N",TEXT(MATCH($C56,'2018-03'!$C$2:$C$100,0)+1,0)))="",INDIRECT(CONCATENATE("'2018-02'!N",TEXT(MATCH($C56,'2018-02'!$C$2:$C$100,0)+1,0)))="",AND(INDIRECT(CONCATENATE("'2018-03'!N",TEXT(MATCH($C56,'2018-03'!$C$2:$C$100,0)+1,0)))="",INDIRECT(CONCATENATE("'2018-02'!N",TEXT(MATCH($C56,'2018-02'!$C$2:$C$100,0)+1,0)))="")),"Н/Д",INDIRECT(CONCATENATE("'2018-03'!N",TEXT(MATCH($C56,'2018-03'!$C$2:$C$100,0)+1,0)))-INDIRECT(CONCATENATE("'2018-02'!NE",TEXT(MATCH($C56,'2018-02'!$C$2:$C$100,0)+1,0))))</f>
        <v>30284627.149999999</v>
      </c>
      <c r="O56" s="17">
        <f ca="1">IF(OR(INDIRECT(CONCATENATE("'2018-03'!O",TEXT(MATCH($C56,'2018-03'!$C$2:$C$100,0)+1,0)))="",INDIRECT(CONCATENATE("'2018-02'!O",TEXT(MATCH($C56,'2018-02'!$C$2:$C$100,0)+1,0)))="",AND(INDIRECT(CONCATENATE("'2018-03'!O",TEXT(MATCH($C56,'2018-03'!$C$2:$C$100,0)+1,0)))="",INDIRECT(CONCATENATE("'2018-02'!O",TEXT(MATCH($C56,'2018-02'!$C$2:$C$100,0)+1,0)))="")),"Н/Д",INDIRECT(CONCATENATE("'2018-03'!O",TEXT(MATCH($C56,'2018-03'!$C$2:$C$100,0)+1,0)))-INDIRECT(CONCATENATE("'2018-02'!O",TEXT(MATCH($C56,'2018-02'!$C$2:$C$100,0)+1,0))))</f>
        <v>123414.48</v>
      </c>
      <c r="P56" s="17">
        <f ca="1">IF(OR(INDIRECT(CONCATENATE("'2018-03'!P",TEXT(MATCH($C56,'2018-03'!$C$2:$C$100,0)+1,0)))="",INDIRECT(CONCATENATE("'2018-02'!P",TEXT(MATCH($C56,'2018-02'!$C$2:$C$100,0)+1,0)))="",AND(INDIRECT(CONCATENATE("'2018-03'!P",TEXT(MATCH($C56,'2018-03'!$C$2:$C$100,0)+1,0)))="",INDIRECT(CONCATENATE("'2018-02'!P",TEXT(MATCH($C56,'2018-02'!$C$2:$C$100,0)+1,0)))="")),"Н/Д",INDIRECT(CONCATENATE("'2018-03'!P",TEXT(MATCH($C56,'2018-03'!$C$2:$C$100,0)+1,0)))-INDIRECT(CONCATENATE("'2018-02'!P",TEXT(MATCH($C56,'2018-02'!$C$2:$C$100,0)+1,0))))</f>
        <v>21674684.280000001</v>
      </c>
      <c r="Q56" s="17">
        <f ca="1">IF(OR(INDIRECT(CONCATENATE("'2018-03'!Q",TEXT(MATCH($C56,'2018-03'!$C$2:$C$100,0)+1,0)))="",INDIRECT(CONCATENATE("'2018-02'!Q",TEXT(MATCH($C56,'2018-02'!$C$2:$C$100,0)+1,0)))="",AND(INDIRECT(CONCATENATE("'2018-03'!Q",TEXT(MATCH($C56,'2018-03'!$C$2:$C$100,0)+1,0)))="",INDIRECT(CONCATENATE("'2018-02'!Q",TEXT(MATCH($C56,'2018-02'!$C$2:$C$100,0)+1,0)))="")),"Н/Д",INDIRECT(CONCATENATE("'2018-03'!Q",TEXT(MATCH($C56,'2018-03'!$C$2:$C$100,0)+1,0)))-INDIRECT(CONCATENATE("'2018-02'!Q",TEXT(MATCH($C56,'2018-02'!$C$2:$C$100,0)+1,0))))</f>
        <v>3532849.5900000003</v>
      </c>
      <c r="R56" s="17">
        <f ca="1">IF(OR(INDIRECT(CONCATENATE("'2018-03'!R",TEXT(MATCH($C56,'2018-03'!$C$2:$C$100,0)+1,0)))="",INDIRECT(CONCATENATE("'2018-02'!R",TEXT(MATCH($C56,'2018-02'!$C$2:$C$100,0)+1,0)))="",AND(INDIRECT(CONCATENATE("'2018-03'!R",TEXT(MATCH($C56,'2018-03'!$C$2:$C$100,0)+1,0)))="",INDIRECT(CONCATENATE("'2018-02'!R",TEXT(MATCH($C56,'2018-02'!$C$2:$C$100,0)+1,0)))="")),"Н/Д",INDIRECT(CONCATENATE("'2018-03'!R",TEXT(MATCH($C56,'2018-03'!$C$2:$C$100,0)+1,0)))-INDIRECT(CONCATENATE("'2018-02'!R",TEXT(MATCH($C56,'2018-02'!$C$2:$C$100,0)+1,0))))</f>
        <v>7307035.9000000004</v>
      </c>
      <c r="S56" s="17">
        <f ca="1">IF(OR(INDIRECT(CONCATENATE("'2018-03'!S",TEXT(MATCH($C56,'2018-03'!$C$2:$C$100,0)+1,0)))="",INDIRECT(CONCATENATE("'2018-02'!S",TEXT(MATCH($C56,'2018-02'!$C$2:$C$100,0)+1,0)))="",AND(INDIRECT(CONCATENATE("'2018-03'!S",TEXT(MATCH($C56,'2018-03'!$C$2:$C$100,0)+1,0)))="",INDIRECT(CONCATENATE("'2018-02'!S",TEXT(MATCH($C56,'2018-02'!$C$2:$C$100,0)+1,0)))="")),"Н/Д",INDIRECT(CONCATENATE("'2018-03'!S",TEXT(MATCH($C56,'2018-03'!$C$2:$C$100,0)+1,0)))-INDIRECT(CONCATENATE("'2018-02'!S",TEXT(MATCH($C56,'2018-02'!$C$2:$C$100,0)+1,0))))</f>
        <v>1918365</v>
      </c>
      <c r="T56" s="17">
        <f ca="1">IF(OR(INDIRECT(CONCATENATE("'2018-03'!T",TEXT(MATCH($C56,'2018-03'!$C$2:$C$100,0)+1,0)))="",INDIRECT(CONCATENATE("'2018-02'!T",TEXT(MATCH($C56,'2018-02'!$C$2:$C$100,0)+1,0)))="",AND(INDIRECT(CONCATENATE("'2018-03'!T",TEXT(MATCH($C56,'2018-03'!$C$2:$C$100,0)+1,0)))="",INDIRECT(CONCATENATE("'2018-02'!T",TEXT(MATCH($C56,'2018-02'!$C$2:$C$100,0)+1,0)))="")),"Н/Д",INDIRECT(CONCATENATE("'2018-03'!T",TEXT(MATCH($C56,'2018-03'!$C$2:$C$100,0)+1,0)))-INDIRECT(CONCATENATE("'2018-02'!T",TEXT(MATCH($C56,'2018-02'!$C$2:$C$100,0)+1,0))))</f>
        <v>33345753.340000004</v>
      </c>
      <c r="U56" s="17">
        <f ca="1">IF(OR(INDIRECT(CONCATENATE("'2018-03'!U",TEXT(MATCH($C56,'2018-03'!$C$2:$C$100,0)+1,0)))="",INDIRECT(CONCATENATE("'2018-02'!U",TEXT(MATCH($C56,'2018-02'!$C$2:$C$100,0)+1,0)))="",AND(INDIRECT(CONCATENATE("'2018-03'!U",TEXT(MATCH($C56,'2018-03'!$C$2:$C$100,0)+1,0)))="",INDIRECT(CONCATENATE("'2018-02'!U",TEXT(MATCH($C56,'2018-02'!$C$2:$C$100,0)+1,0)))="")),"Н/Д",INDIRECT(CONCATENATE("'2018-03'!U",TEXT(MATCH($C56,'2018-03'!$C$2:$C$100,0)+1,0)))-INDIRECT(CONCATENATE("'2018-02'!U",TEXT(MATCH($C56,'2018-02'!$C$2:$C$100,0)+1,0))))</f>
        <v>1085598.42</v>
      </c>
      <c r="V56" s="17">
        <f ca="1">IF(OR(INDIRECT(CONCATENATE("'2018-03'!V",TEXT(MATCH($C56,'2018-03'!$C$2:$C$100,0)+1,0)))="",INDIRECT(CONCATENATE("'2018-02'!V",TEXT(MATCH($C56,'2018-02'!$C$2:$C$100,0)+1,0)))="",AND(INDIRECT(CONCATENATE("'2018-03'!V",TEXT(MATCH($C56,'2018-03'!$C$2:$C$100,0)+1,0)))="",INDIRECT(CONCATENATE("'2018-02'!V",TEXT(MATCH($C56,'2018-02'!$C$2:$C$100,0)+1,0)))="")),"Н/Д",INDIRECT(CONCATENATE("'2018-03'!V",TEXT(MATCH($C56,'2018-03'!$C$2:$C$100,0)+1,0)))-INDIRECT(CONCATENATE("'2018-02'!V",TEXT(MATCH($C56,'2018-02'!$C$2:$C$100,0)+1,0))))</f>
        <v>1739303718.49</v>
      </c>
      <c r="W56" s="17">
        <f ca="1">IF(OR(INDIRECT(CONCATENATE("'2018-03'!W",TEXT(MATCH($C56,'2018-03'!$C$2:$C$100,0)+1,0)))="",INDIRECT(CONCATENATE("'2018-02'!W",TEXT(MATCH($C56,'2018-02'!$C$2:$C$100,0)+1,0)))="",AND(INDIRECT(CONCATENATE("'2018-03'!W",TEXT(MATCH($C56,'2018-03'!$C$2:$C$100,0)+1,0)))="",INDIRECT(CONCATENATE("'2018-02'!W",TEXT(MATCH($C56,'2018-02'!$C$2:$C$100,0)+1,0)))="")),"Н/Д",INDIRECT(CONCATENATE("'2018-03'!W",TEXT(MATCH($C56,'2018-03'!$C$2:$C$100,0)+1,0)))-INDIRECT(CONCATENATE("'2018-02'!W",TEXT(MATCH($C56,'2018-02'!$C$2:$C$100,0)+1,0))))</f>
        <v>7345682982.7300005</v>
      </c>
    </row>
    <row r="57" spans="1:23" x14ac:dyDescent="0.25">
      <c r="A57" s="2" t="s">
        <v>80</v>
      </c>
      <c r="B57" s="2" t="s">
        <v>82</v>
      </c>
      <c r="C57" s="15">
        <v>65000000</v>
      </c>
      <c r="D57" s="2" t="s">
        <v>206</v>
      </c>
      <c r="E57" s="17">
        <f ca="1">IF(OR(INDIRECT(CONCATENATE("'2018-03'!E",TEXT(MATCH($C57,'2018-03'!$C$2:$C$100,0)+1,0)))="",INDIRECT(CONCATENATE("'2018-02'!E",TEXT(MATCH($C57,'2018-02'!$C$2:$C$100,0)+1,0)))="",AND(INDIRECT(CONCATENATE("'2018-03'!E",TEXT(MATCH($C57,'2018-03'!$C$2:$C$100,0)+1,0)))="",INDIRECT(CONCATENATE("'2018-02'!E",TEXT(MATCH($C57,'2018-02'!$C$2:$C$100,0)+1,0)))="")),"Н/Д",INDIRECT(CONCATENATE("'2018-03'!E",TEXT(MATCH($C57,'2018-03'!$C$2:$C$100,0)+1,0)))-INDIRECT(CONCATENATE("'2018-02'!E",TEXT(MATCH($C57,'2018-02'!$C$2:$C$100,0)+1,0))))</f>
        <v>15313136330.1</v>
      </c>
      <c r="F57" s="17" t="str">
        <f ca="1">IF(OR(INDIRECT(CONCATENATE("'2018-03'!F",TEXT(MATCH($C57,'2018-03'!$C$2:$C$100,0)+1,0)))="",INDIRECT(CONCATENATE("'2018-02'!F",TEXT(MATCH($C57,'2018-02'!$C$2:$C$100,0)+1,0)))="",AND(INDIRECT(CONCATENATE("'2018-03'!F",TEXT(MATCH($C57,'2018-03'!$C$2:$C$100,0)+1,0)))="",INDIRECT(CONCATENATE("'2018-02'!F",TEXT(MATCH($C57,'2018-02'!$C$2:$C$100,0)+1,0)))="")),"Н/Д",INDIRECT(CONCATENATE("'2018-03'!F",TEXT(MATCH($C57,'2018-03'!$C$2:$C$100,0)+1,0)))-INDIRECT(CONCATENATE("'2018-02'!F",TEXT(MATCH($C57,'2018-02'!$C$2:$C$100,0)+1,0))))</f>
        <v>Н/Д</v>
      </c>
      <c r="G57" s="17" t="str">
        <f ca="1">IF(OR(INDIRECT(CONCATENATE("'2018-03'!G",TEXT(MATCH($C57,'2018-03'!$C$2:$C$100,0)+1,0)))="",INDIRECT(CONCATENATE("'2018-02'!G",TEXT(MATCH($C57,'2018-02'!$C$2:$C$100,0)+1,0)))="",AND(INDIRECT(CONCATENATE("'2018-03'!G",TEXT(MATCH($C57,'2018-03'!$C$2:$C$100,0)+1,0)))="",INDIRECT(CONCATENATE("'2018-02'!G",TEXT(MATCH($C57,'2018-02'!$C$2:$C$100,0)+1,0)))="")),"Н/Д",INDIRECT(CONCATENATE("'2018-03'!G",TEXT(MATCH($C57,'2018-03'!$C$2:$C$100,0)+1,0)))-INDIRECT(CONCATENATE("'2018-02'!G",TEXT(MATCH($C57,'2018-02'!$C$2:$C$100,0)+1,0))))</f>
        <v>Н/Д</v>
      </c>
      <c r="H57" s="17" t="str">
        <f ca="1">IF(OR(INDIRECT(CONCATENATE("'2018-03'!H",TEXT(MATCH($C57,'2018-03'!$C$2:$C$100,0)+1,0)))="",INDIRECT(CONCATENATE("'2018-02'!H",TEXT(MATCH($C57,'2018-02'!$C$2:$C$100,0)+1,0)))="",AND(INDIRECT(CONCATENATE("'2018-03'!H",TEXT(MATCH($C57,'2018-03'!$C$2:$C$100,0)+1,0)))="",INDIRECT(CONCATENATE("'2018-02'!H",TEXT(MATCH($C57,'2018-02'!$C$2:$C$100,0)+1,0)))="")),"Н/Д",INDIRECT(CONCATENATE("'2018-03'!H",TEXT(MATCH($C57,'2018-03'!$C$2:$C$100,0)+1,0)))-INDIRECT(CONCATENATE("'2018-02'!H",TEXT(MATCH($C57,'2018-02'!$C$2:$C$100,0)+1,0))))</f>
        <v>Н/Д</v>
      </c>
      <c r="I57" s="17" t="str">
        <f ca="1">IF(OR(INDIRECT(CONCATENATE("'2018-03'!I",TEXT(MATCH($C57,'2018-03'!$C$2:$C$100,0)+1,0)))="",INDIRECT(CONCATENATE("'2018-02'!I",TEXT(MATCH($C57,'2018-02'!$C$2:$C$100,0)+1,0)))="",AND(INDIRECT(CONCATENATE("'2018-03'!I",TEXT(MATCH($C57,'2018-03'!$C$2:$C$100,0)+1,0)))="",INDIRECT(CONCATENATE("'2018-02'!I",TEXT(MATCH($C57,'2018-02'!$C$2:$C$100,0)+1,0)))="")),"Н/Д",INDIRECT(CONCATENATE("'2018-03'!I",TEXT(MATCH($C57,'2018-03'!$C$2:$C$100,0)+1,0)))-INDIRECT(CONCATENATE("'2018-02'!I",TEXT(MATCH($C57,'2018-02'!$C$2:$C$100,0)+1,0))))</f>
        <v>Н/Д</v>
      </c>
      <c r="J57" s="17" t="str">
        <f ca="1">IF(OR(INDIRECT(CONCATENATE("'2018-03'!J",TEXT(MATCH($C57,'2018-03'!$C$2:$C$100,0)+1,0)))="",INDIRECT(CONCATENATE("'2018-02'!J",TEXT(MATCH($C57,'2018-02'!$C$2:$C$100,0)+1,0)))="",AND(INDIRECT(CONCATENATE("'2018-03'!J",TEXT(MATCH($C57,'2018-03'!$C$2:$C$100,0)+1,0)))="",INDIRECT(CONCATENATE("'2018-02'!J",TEXT(MATCH($C57,'2018-02'!$C$2:$C$100,0)+1,0)))="")),"Н/Д",INDIRECT(CONCATENATE("'2018-03'!J",TEXT(MATCH($C57,'2018-03'!$C$2:$C$100,0)+1,0)))-INDIRECT(CONCATENATE("'2018-02'!J",TEXT(MATCH($C57,'2018-02'!$C$2:$C$100,0)+1,0))))</f>
        <v>Н/Д</v>
      </c>
      <c r="K57" s="17" t="str">
        <f ca="1">IF(OR(INDIRECT(CONCATENATE("'2018-03'!K",TEXT(MATCH($C57,'2018-03'!$C$2:$C$100,0)+1,0)))="",INDIRECT(CONCATENATE("'2018-02'!K",TEXT(MATCH($C57,'2018-02'!$C$2:$C$100,0)+1,0)))="",AND(INDIRECT(CONCATENATE("'2018-03'!K",TEXT(MATCH($C57,'2018-03'!$C$2:$C$100,0)+1,0)))="",INDIRECT(CONCATENATE("'2018-02'!K",TEXT(MATCH($C57,'2018-02'!$C$2:$C$100,0)+1,0)))="")),"Н/Д",INDIRECT(CONCATENATE("'2018-03'!K",TEXT(MATCH($C57,'2018-03'!$C$2:$C$100,0)+1,0)))-INDIRECT(CONCATENATE("'2018-02'!K",TEXT(MATCH($C57,'2018-02'!$C$2:$C$100,0)+1,0))))</f>
        <v>Н/Д</v>
      </c>
      <c r="L57" s="17" t="str">
        <f ca="1">IF(OR(INDIRECT(CONCATENATE("'2018-03'!L",TEXT(MATCH($C57,'2018-03'!$C$2:$C$100,0)+1,0)))="",INDIRECT(CONCATENATE("'2018-02'!L",TEXT(MATCH($C57,'2018-02'!$C$2:$C$100,0)+1,0)))="",AND(INDIRECT(CONCATENATE("'2018-03'!L",TEXT(MATCH($C57,'2018-03'!$C$2:$C$100,0)+1,0)))="",INDIRECT(CONCATENATE("'2018-02'!L",TEXT(MATCH($C57,'2018-02'!$C$2:$C$100,0)+1,0)))="")),"Н/Д",INDIRECT(CONCATENATE("'2018-03'!L",TEXT(MATCH($C57,'2018-03'!$C$2:$C$100,0)+1,0)))-INDIRECT(CONCATENATE("'2018-02'!L",TEXT(MATCH($C57,'2018-02'!$C$2:$C$100,0)+1,0))))</f>
        <v>Н/Д</v>
      </c>
      <c r="M57" s="17" t="str">
        <f ca="1">IF(OR(INDIRECT(CONCATENATE("'2018-03'!M",TEXT(MATCH($C57,'2018-03'!$C$2:$C$100,0)+1,0)))="",INDIRECT(CONCATENATE("'2018-02'!M",TEXT(MATCH($C57,'2018-02'!$C$2:$C$100,0)+1,0)))="",AND(INDIRECT(CONCATENATE("'2018-03'!M",TEXT(MATCH($C57,'2018-03'!$C$2:$C$100,0)+1,0)))="",INDIRECT(CONCATENATE("'2018-02'!M",TEXT(MATCH($C57,'2018-02'!$C$2:$C$100,0)+1,0)))="")),"Н/Д",INDIRECT(CONCATENATE("'2018-03'!M",TEXT(MATCH($C57,'2018-03'!$C$2:$C$100,0)+1,0)))-INDIRECT(CONCATENATE("'2018-02'!M",TEXT(MATCH($C57,'2018-02'!$C$2:$C$100,0)+1,0))))</f>
        <v>Н/Д</v>
      </c>
      <c r="N57" s="17" t="str">
        <f ca="1">IF(OR(INDIRECT(CONCATENATE("'2018-03'!N",TEXT(MATCH($C57,'2018-03'!$C$2:$C$100,0)+1,0)))="",INDIRECT(CONCATENATE("'2018-02'!N",TEXT(MATCH($C57,'2018-02'!$C$2:$C$100,0)+1,0)))="",AND(INDIRECT(CONCATENATE("'2018-03'!N",TEXT(MATCH($C57,'2018-03'!$C$2:$C$100,0)+1,0)))="",INDIRECT(CONCATENATE("'2018-02'!N",TEXT(MATCH($C57,'2018-02'!$C$2:$C$100,0)+1,0)))="")),"Н/Д",INDIRECT(CONCATENATE("'2018-03'!N",TEXT(MATCH($C57,'2018-03'!$C$2:$C$100,0)+1,0)))-INDIRECT(CONCATENATE("'2018-02'!NE",TEXT(MATCH($C57,'2018-02'!$C$2:$C$100,0)+1,0))))</f>
        <v>Н/Д</v>
      </c>
      <c r="O57" s="17" t="str">
        <f ca="1">IF(OR(INDIRECT(CONCATENATE("'2018-03'!O",TEXT(MATCH($C57,'2018-03'!$C$2:$C$100,0)+1,0)))="",INDIRECT(CONCATENATE("'2018-02'!O",TEXT(MATCH($C57,'2018-02'!$C$2:$C$100,0)+1,0)))="",AND(INDIRECT(CONCATENATE("'2018-03'!O",TEXT(MATCH($C57,'2018-03'!$C$2:$C$100,0)+1,0)))="",INDIRECT(CONCATENATE("'2018-02'!O",TEXT(MATCH($C57,'2018-02'!$C$2:$C$100,0)+1,0)))="")),"Н/Д",INDIRECT(CONCATENATE("'2018-03'!O",TEXT(MATCH($C57,'2018-03'!$C$2:$C$100,0)+1,0)))-INDIRECT(CONCATENATE("'2018-02'!O",TEXT(MATCH($C57,'2018-02'!$C$2:$C$100,0)+1,0))))</f>
        <v>Н/Д</v>
      </c>
      <c r="P57" s="17" t="str">
        <f ca="1">IF(OR(INDIRECT(CONCATENATE("'2018-03'!P",TEXT(MATCH($C57,'2018-03'!$C$2:$C$100,0)+1,0)))="",INDIRECT(CONCATENATE("'2018-02'!P",TEXT(MATCH($C57,'2018-02'!$C$2:$C$100,0)+1,0)))="",AND(INDIRECT(CONCATENATE("'2018-03'!P",TEXT(MATCH($C57,'2018-03'!$C$2:$C$100,0)+1,0)))="",INDIRECT(CONCATENATE("'2018-02'!P",TEXT(MATCH($C57,'2018-02'!$C$2:$C$100,0)+1,0)))="")),"Н/Д",INDIRECT(CONCATENATE("'2018-03'!P",TEXT(MATCH($C57,'2018-03'!$C$2:$C$100,0)+1,0)))-INDIRECT(CONCATENATE("'2018-02'!P",TEXT(MATCH($C57,'2018-02'!$C$2:$C$100,0)+1,0))))</f>
        <v>Н/Д</v>
      </c>
      <c r="Q57" s="17" t="str">
        <f ca="1">IF(OR(INDIRECT(CONCATENATE("'2018-03'!Q",TEXT(MATCH($C57,'2018-03'!$C$2:$C$100,0)+1,0)))="",INDIRECT(CONCATENATE("'2018-02'!Q",TEXT(MATCH($C57,'2018-02'!$C$2:$C$100,0)+1,0)))="",AND(INDIRECT(CONCATENATE("'2018-03'!Q",TEXT(MATCH($C57,'2018-03'!$C$2:$C$100,0)+1,0)))="",INDIRECT(CONCATENATE("'2018-02'!Q",TEXT(MATCH($C57,'2018-02'!$C$2:$C$100,0)+1,0)))="")),"Н/Д",INDIRECT(CONCATENATE("'2018-03'!Q",TEXT(MATCH($C57,'2018-03'!$C$2:$C$100,0)+1,0)))-INDIRECT(CONCATENATE("'2018-02'!Q",TEXT(MATCH($C57,'2018-02'!$C$2:$C$100,0)+1,0))))</f>
        <v>Н/Д</v>
      </c>
      <c r="R57" s="17" t="str">
        <f ca="1">IF(OR(INDIRECT(CONCATENATE("'2018-03'!R",TEXT(MATCH($C57,'2018-03'!$C$2:$C$100,0)+1,0)))="",INDIRECT(CONCATENATE("'2018-02'!R",TEXT(MATCH($C57,'2018-02'!$C$2:$C$100,0)+1,0)))="",AND(INDIRECT(CONCATENATE("'2018-03'!R",TEXT(MATCH($C57,'2018-03'!$C$2:$C$100,0)+1,0)))="",INDIRECT(CONCATENATE("'2018-02'!R",TEXT(MATCH($C57,'2018-02'!$C$2:$C$100,0)+1,0)))="")),"Н/Д",INDIRECT(CONCATENATE("'2018-03'!R",TEXT(MATCH($C57,'2018-03'!$C$2:$C$100,0)+1,0)))-INDIRECT(CONCATENATE("'2018-02'!R",TEXT(MATCH($C57,'2018-02'!$C$2:$C$100,0)+1,0))))</f>
        <v>Н/Д</v>
      </c>
      <c r="S57" s="17" t="str">
        <f ca="1">IF(OR(INDIRECT(CONCATENATE("'2018-03'!S",TEXT(MATCH($C57,'2018-03'!$C$2:$C$100,0)+1,0)))="",INDIRECT(CONCATENATE("'2018-02'!S",TEXT(MATCH($C57,'2018-02'!$C$2:$C$100,0)+1,0)))="",AND(INDIRECT(CONCATENATE("'2018-03'!S",TEXT(MATCH($C57,'2018-03'!$C$2:$C$100,0)+1,0)))="",INDIRECT(CONCATENATE("'2018-02'!S",TEXT(MATCH($C57,'2018-02'!$C$2:$C$100,0)+1,0)))="")),"Н/Д",INDIRECT(CONCATENATE("'2018-03'!S",TEXT(MATCH($C57,'2018-03'!$C$2:$C$100,0)+1,0)))-INDIRECT(CONCATENATE("'2018-02'!S",TEXT(MATCH($C57,'2018-02'!$C$2:$C$100,0)+1,0))))</f>
        <v>Н/Д</v>
      </c>
      <c r="T57" s="17" t="str">
        <f ca="1">IF(OR(INDIRECT(CONCATENATE("'2018-03'!T",TEXT(MATCH($C57,'2018-03'!$C$2:$C$100,0)+1,0)))="",INDIRECT(CONCATENATE("'2018-02'!T",TEXT(MATCH($C57,'2018-02'!$C$2:$C$100,0)+1,0)))="",AND(INDIRECT(CONCATENATE("'2018-03'!T",TEXT(MATCH($C57,'2018-03'!$C$2:$C$100,0)+1,0)))="",INDIRECT(CONCATENATE("'2018-02'!T",TEXT(MATCH($C57,'2018-02'!$C$2:$C$100,0)+1,0)))="")),"Н/Д",INDIRECT(CONCATENATE("'2018-03'!T",TEXT(MATCH($C57,'2018-03'!$C$2:$C$100,0)+1,0)))-INDIRECT(CONCATENATE("'2018-02'!T",TEXT(MATCH($C57,'2018-02'!$C$2:$C$100,0)+1,0))))</f>
        <v>Н/Д</v>
      </c>
      <c r="U57" s="17" t="str">
        <f ca="1">IF(OR(INDIRECT(CONCATENATE("'2018-03'!U",TEXT(MATCH($C57,'2018-03'!$C$2:$C$100,0)+1,0)))="",INDIRECT(CONCATENATE("'2018-02'!U",TEXT(MATCH($C57,'2018-02'!$C$2:$C$100,0)+1,0)))="",AND(INDIRECT(CONCATENATE("'2018-03'!U",TEXT(MATCH($C57,'2018-03'!$C$2:$C$100,0)+1,0)))="",INDIRECT(CONCATENATE("'2018-02'!U",TEXT(MATCH($C57,'2018-02'!$C$2:$C$100,0)+1,0)))="")),"Н/Д",INDIRECT(CONCATENATE("'2018-03'!U",TEXT(MATCH($C57,'2018-03'!$C$2:$C$100,0)+1,0)))-INDIRECT(CONCATENATE("'2018-02'!U",TEXT(MATCH($C57,'2018-02'!$C$2:$C$100,0)+1,0))))</f>
        <v>Н/Д</v>
      </c>
      <c r="V57" s="17" t="str">
        <f ca="1">IF(OR(INDIRECT(CONCATENATE("'2018-03'!V",TEXT(MATCH($C57,'2018-03'!$C$2:$C$100,0)+1,0)))="",INDIRECT(CONCATENATE("'2018-02'!V",TEXT(MATCH($C57,'2018-02'!$C$2:$C$100,0)+1,0)))="",AND(INDIRECT(CONCATENATE("'2018-03'!V",TEXT(MATCH($C57,'2018-03'!$C$2:$C$100,0)+1,0)))="",INDIRECT(CONCATENATE("'2018-02'!V",TEXT(MATCH($C57,'2018-02'!$C$2:$C$100,0)+1,0)))="")),"Н/Д",INDIRECT(CONCATENATE("'2018-03'!V",TEXT(MATCH($C57,'2018-03'!$C$2:$C$100,0)+1,0)))-INDIRECT(CONCATENATE("'2018-02'!V",TEXT(MATCH($C57,'2018-02'!$C$2:$C$100,0)+1,0))))</f>
        <v>Н/Д</v>
      </c>
      <c r="W57" s="17">
        <f ca="1">IF(OR(INDIRECT(CONCATENATE("'2018-03'!W",TEXT(MATCH($C57,'2018-03'!$C$2:$C$100,0)+1,0)))="",INDIRECT(CONCATENATE("'2018-02'!W",TEXT(MATCH($C57,'2018-02'!$C$2:$C$100,0)+1,0)))="",AND(INDIRECT(CONCATENATE("'2018-03'!W",TEXT(MATCH($C57,'2018-03'!$C$2:$C$100,0)+1,0)))="",INDIRECT(CONCATENATE("'2018-02'!W",TEXT(MATCH($C57,'2018-02'!$C$2:$C$100,0)+1,0)))="")),"Н/Д",INDIRECT(CONCATENATE("'2018-03'!W",TEXT(MATCH($C57,'2018-03'!$C$2:$C$100,0)+1,0)))-INDIRECT(CONCATENATE("'2018-02'!W",TEXT(MATCH($C57,'2018-02'!$C$2:$C$100,0)+1,0))))</f>
        <v>-13063992005.969997</v>
      </c>
    </row>
    <row r="58" spans="1:23" x14ac:dyDescent="0.25">
      <c r="A58" s="2" t="s">
        <v>80</v>
      </c>
      <c r="B58" s="2" t="s">
        <v>83</v>
      </c>
      <c r="C58" s="15">
        <v>71000000</v>
      </c>
      <c r="D58" s="2" t="s">
        <v>206</v>
      </c>
      <c r="E58" s="17">
        <f ca="1">IF(OR(INDIRECT(CONCATENATE("'2018-03'!E",TEXT(MATCH($C58,'2018-03'!$C$2:$C$100,0)+1,0)))="",INDIRECT(CONCATENATE("'2018-02'!E",TEXT(MATCH($C58,'2018-02'!$C$2:$C$100,0)+1,0)))="",AND(INDIRECT(CONCATENATE("'2018-03'!E",TEXT(MATCH($C58,'2018-03'!$C$2:$C$100,0)+1,0)))="",INDIRECT(CONCATENATE("'2018-02'!E",TEXT(MATCH($C58,'2018-02'!$C$2:$C$100,0)+1,0)))="")),"Н/Д",INDIRECT(CONCATENATE("'2018-03'!E",TEXT(MATCH($C58,'2018-03'!$C$2:$C$100,0)+1,0)))-INDIRECT(CONCATENATE("'2018-02'!E",TEXT(MATCH($C58,'2018-02'!$C$2:$C$100,0)+1,0))))</f>
        <v>11147733551.940001</v>
      </c>
      <c r="F58" s="17">
        <f ca="1">IF(OR(INDIRECT(CONCATENATE("'2018-03'!F",TEXT(MATCH($C58,'2018-03'!$C$2:$C$100,0)+1,0)))="",INDIRECT(CONCATENATE("'2018-02'!F",TEXT(MATCH($C58,'2018-02'!$C$2:$C$100,0)+1,0)))="",AND(INDIRECT(CONCATENATE("'2018-03'!F",TEXT(MATCH($C58,'2018-03'!$C$2:$C$100,0)+1,0)))="",INDIRECT(CONCATENATE("'2018-02'!F",TEXT(MATCH($C58,'2018-02'!$C$2:$C$100,0)+1,0)))="")),"Н/Д",INDIRECT(CONCATENATE("'2018-03'!F",TEXT(MATCH($C58,'2018-03'!$C$2:$C$100,0)+1,0)))-INDIRECT(CONCATENATE("'2018-02'!F",TEXT(MATCH($C58,'2018-02'!$C$2:$C$100,0)+1,0))))</f>
        <v>10659778278.42</v>
      </c>
      <c r="G58" s="17">
        <f ca="1">IF(OR(INDIRECT(CONCATENATE("'2018-03'!G",TEXT(MATCH($C58,'2018-03'!$C$2:$C$100,0)+1,0)))="",INDIRECT(CONCATENATE("'2018-02'!G",TEXT(MATCH($C58,'2018-02'!$C$2:$C$100,0)+1,0)))="",AND(INDIRECT(CONCATENATE("'2018-03'!G",TEXT(MATCH($C58,'2018-03'!$C$2:$C$100,0)+1,0)))="",INDIRECT(CONCATENATE("'2018-02'!G",TEXT(MATCH($C58,'2018-02'!$C$2:$C$100,0)+1,0)))="")),"Н/Д",INDIRECT(CONCATENATE("'2018-03'!G",TEXT(MATCH($C58,'2018-03'!$C$2:$C$100,0)+1,0)))-INDIRECT(CONCATENATE("'2018-02'!G",TEXT(MATCH($C58,'2018-02'!$C$2:$C$100,0)+1,0))))</f>
        <v>6460533522.5500002</v>
      </c>
      <c r="H58" s="17">
        <f ca="1">IF(OR(INDIRECT(CONCATENATE("'2018-03'!H",TEXT(MATCH($C58,'2018-03'!$C$2:$C$100,0)+1,0)))="",INDIRECT(CONCATENATE("'2018-02'!H",TEXT(MATCH($C58,'2018-02'!$C$2:$C$100,0)+1,0)))="",AND(INDIRECT(CONCATENATE("'2018-03'!H",TEXT(MATCH($C58,'2018-03'!$C$2:$C$100,0)+1,0)))="",INDIRECT(CONCATENATE("'2018-02'!H",TEXT(MATCH($C58,'2018-02'!$C$2:$C$100,0)+1,0)))="")),"Н/Д",INDIRECT(CONCATENATE("'2018-03'!H",TEXT(MATCH($C58,'2018-03'!$C$2:$C$100,0)+1,0)))-INDIRECT(CONCATENATE("'2018-02'!H",TEXT(MATCH($C58,'2018-02'!$C$2:$C$100,0)+1,0))))</f>
        <v>2719270439.1100001</v>
      </c>
      <c r="I58" s="17">
        <f ca="1">IF(OR(INDIRECT(CONCATENATE("'2018-03'!I",TEXT(MATCH($C58,'2018-03'!$C$2:$C$100,0)+1,0)))="",INDIRECT(CONCATENATE("'2018-02'!I",TEXT(MATCH($C58,'2018-02'!$C$2:$C$100,0)+1,0)))="",AND(INDIRECT(CONCATENATE("'2018-03'!I",TEXT(MATCH($C58,'2018-03'!$C$2:$C$100,0)+1,0)))="",INDIRECT(CONCATENATE("'2018-02'!I",TEXT(MATCH($C58,'2018-02'!$C$2:$C$100,0)+1,0)))="")),"Н/Д",INDIRECT(CONCATENATE("'2018-03'!I",TEXT(MATCH($C58,'2018-03'!$C$2:$C$100,0)+1,0)))-INDIRECT(CONCATENATE("'2018-02'!I",TEXT(MATCH($C58,'2018-02'!$C$2:$C$100,0)+1,0))))</f>
        <v>178027724.05000001</v>
      </c>
      <c r="J58" s="17" t="str">
        <f ca="1">IF(OR(INDIRECT(CONCATENATE("'2018-03'!J",TEXT(MATCH($C58,'2018-03'!$C$2:$C$100,0)+1,0)))="",INDIRECT(CONCATENATE("'2018-02'!J",TEXT(MATCH($C58,'2018-02'!$C$2:$C$100,0)+1,0)))="",AND(INDIRECT(CONCATENATE("'2018-03'!J",TEXT(MATCH($C58,'2018-03'!$C$2:$C$100,0)+1,0)))="",INDIRECT(CONCATENATE("'2018-02'!J",TEXT(MATCH($C58,'2018-02'!$C$2:$C$100,0)+1,0)))="")),"Н/Д",INDIRECT(CONCATENATE("'2018-03'!J",TEXT(MATCH($C58,'2018-03'!$C$2:$C$100,0)+1,0)))-INDIRECT(CONCATENATE("'2018-02'!J",TEXT(MATCH($C58,'2018-02'!$C$2:$C$100,0)+1,0))))</f>
        <v>Н/Д</v>
      </c>
      <c r="K58" s="17">
        <f ca="1">IF(OR(INDIRECT(CONCATENATE("'2018-03'!K",TEXT(MATCH($C58,'2018-03'!$C$2:$C$100,0)+1,0)))="",INDIRECT(CONCATENATE("'2018-02'!K",TEXT(MATCH($C58,'2018-02'!$C$2:$C$100,0)+1,0)))="",AND(INDIRECT(CONCATENATE("'2018-03'!K",TEXT(MATCH($C58,'2018-03'!$C$2:$C$100,0)+1,0)))="",INDIRECT(CONCATENATE("'2018-02'!K",TEXT(MATCH($C58,'2018-02'!$C$2:$C$100,0)+1,0)))="")),"Н/Д",INDIRECT(CONCATENATE("'2018-03'!K",TEXT(MATCH($C58,'2018-03'!$C$2:$C$100,0)+1,0)))-INDIRECT(CONCATENATE("'2018-02'!K",TEXT(MATCH($C58,'2018-02'!$C$2:$C$100,0)+1,0))))</f>
        <v>173118069.47000003</v>
      </c>
      <c r="L58" s="17">
        <f ca="1">IF(OR(INDIRECT(CONCATENATE("'2018-03'!L",TEXT(MATCH($C58,'2018-03'!$C$2:$C$100,0)+1,0)))="",INDIRECT(CONCATENATE("'2018-02'!L",TEXT(MATCH($C58,'2018-02'!$C$2:$C$100,0)+1,0)))="",AND(INDIRECT(CONCATENATE("'2018-03'!L",TEXT(MATCH($C58,'2018-03'!$C$2:$C$100,0)+1,0)))="",INDIRECT(CONCATENATE("'2018-02'!L",TEXT(MATCH($C58,'2018-02'!$C$2:$C$100,0)+1,0)))="")),"Н/Д",INDIRECT(CONCATENATE("'2018-03'!L",TEXT(MATCH($C58,'2018-03'!$C$2:$C$100,0)+1,0)))-INDIRECT(CONCATENATE("'2018-02'!L",TEXT(MATCH($C58,'2018-02'!$C$2:$C$100,0)+1,0))))</f>
        <v>268035779.02999997</v>
      </c>
      <c r="M58" s="17">
        <f ca="1">IF(OR(INDIRECT(CONCATENATE("'2018-03'!M",TEXT(MATCH($C58,'2018-03'!$C$2:$C$100,0)+1,0)))="",INDIRECT(CONCATENATE("'2018-02'!M",TEXT(MATCH($C58,'2018-02'!$C$2:$C$100,0)+1,0)))="",AND(INDIRECT(CONCATENATE("'2018-03'!M",TEXT(MATCH($C58,'2018-03'!$C$2:$C$100,0)+1,0)))="",INDIRECT(CONCATENATE("'2018-02'!M",TEXT(MATCH($C58,'2018-02'!$C$2:$C$100,0)+1,0)))="")),"Н/Д",INDIRECT(CONCATENATE("'2018-03'!M",TEXT(MATCH($C58,'2018-03'!$C$2:$C$100,0)+1,0)))-INDIRECT(CONCATENATE("'2018-02'!M",TEXT(MATCH($C58,'2018-02'!$C$2:$C$100,0)+1,0))))</f>
        <v>4779346.53</v>
      </c>
      <c r="N58" s="17">
        <f ca="1">IF(OR(INDIRECT(CONCATENATE("'2018-03'!N",TEXT(MATCH($C58,'2018-03'!$C$2:$C$100,0)+1,0)))="",INDIRECT(CONCATENATE("'2018-02'!N",TEXT(MATCH($C58,'2018-02'!$C$2:$C$100,0)+1,0)))="",AND(INDIRECT(CONCATENATE("'2018-03'!N",TEXT(MATCH($C58,'2018-03'!$C$2:$C$100,0)+1,0)))="",INDIRECT(CONCATENATE("'2018-02'!N",TEXT(MATCH($C58,'2018-02'!$C$2:$C$100,0)+1,0)))="")),"Н/Д",INDIRECT(CONCATENATE("'2018-03'!N",TEXT(MATCH($C58,'2018-03'!$C$2:$C$100,0)+1,0)))-INDIRECT(CONCATENATE("'2018-02'!NE",TEXT(MATCH($C58,'2018-02'!$C$2:$C$100,0)+1,0))))</f>
        <v>98279315.969999999</v>
      </c>
      <c r="O58" s="17">
        <f ca="1">IF(OR(INDIRECT(CONCATENATE("'2018-03'!O",TEXT(MATCH($C58,'2018-03'!$C$2:$C$100,0)+1,0)))="",INDIRECT(CONCATENATE("'2018-02'!O",TEXT(MATCH($C58,'2018-02'!$C$2:$C$100,0)+1,0)))="",AND(INDIRECT(CONCATENATE("'2018-03'!O",TEXT(MATCH($C58,'2018-03'!$C$2:$C$100,0)+1,0)))="",INDIRECT(CONCATENATE("'2018-02'!O",TEXT(MATCH($C58,'2018-02'!$C$2:$C$100,0)+1,0)))="")),"Н/Д",INDIRECT(CONCATENATE("'2018-03'!O",TEXT(MATCH($C58,'2018-03'!$C$2:$C$100,0)+1,0)))-INDIRECT(CONCATENATE("'2018-02'!O",TEXT(MATCH($C58,'2018-02'!$C$2:$C$100,0)+1,0))))</f>
        <v>21803.14</v>
      </c>
      <c r="P58" s="17">
        <f ca="1">IF(OR(INDIRECT(CONCATENATE("'2018-03'!P",TEXT(MATCH($C58,'2018-03'!$C$2:$C$100,0)+1,0)))="",INDIRECT(CONCATENATE("'2018-02'!P",TEXT(MATCH($C58,'2018-02'!$C$2:$C$100,0)+1,0)))="",AND(INDIRECT(CONCATENATE("'2018-03'!P",TEXT(MATCH($C58,'2018-03'!$C$2:$C$100,0)+1,0)))="",INDIRECT(CONCATENATE("'2018-02'!P",TEXT(MATCH($C58,'2018-02'!$C$2:$C$100,0)+1,0)))="")),"Н/Д",INDIRECT(CONCATENATE("'2018-03'!P",TEXT(MATCH($C58,'2018-03'!$C$2:$C$100,0)+1,0)))-INDIRECT(CONCATENATE("'2018-02'!P",TEXT(MATCH($C58,'2018-02'!$C$2:$C$100,0)+1,0))))</f>
        <v>483406838.77999997</v>
      </c>
      <c r="Q58" s="17">
        <f ca="1">IF(OR(INDIRECT(CONCATENATE("'2018-03'!Q",TEXT(MATCH($C58,'2018-03'!$C$2:$C$100,0)+1,0)))="",INDIRECT(CONCATENATE("'2018-02'!Q",TEXT(MATCH($C58,'2018-02'!$C$2:$C$100,0)+1,0)))="",AND(INDIRECT(CONCATENATE("'2018-03'!Q",TEXT(MATCH($C58,'2018-03'!$C$2:$C$100,0)+1,0)))="",INDIRECT(CONCATENATE("'2018-02'!Q",TEXT(MATCH($C58,'2018-02'!$C$2:$C$100,0)+1,0)))="")),"Н/Д",INDIRECT(CONCATENATE("'2018-03'!Q",TEXT(MATCH($C58,'2018-03'!$C$2:$C$100,0)+1,0)))-INDIRECT(CONCATENATE("'2018-02'!Q",TEXT(MATCH($C58,'2018-02'!$C$2:$C$100,0)+1,0))))</f>
        <v>19071590.060000002</v>
      </c>
      <c r="R58" s="17">
        <f ca="1">IF(OR(INDIRECT(CONCATENATE("'2018-03'!R",TEXT(MATCH($C58,'2018-03'!$C$2:$C$100,0)+1,0)))="",INDIRECT(CONCATENATE("'2018-02'!R",TEXT(MATCH($C58,'2018-02'!$C$2:$C$100,0)+1,0)))="",AND(INDIRECT(CONCATENATE("'2018-03'!R",TEXT(MATCH($C58,'2018-03'!$C$2:$C$100,0)+1,0)))="",INDIRECT(CONCATENATE("'2018-02'!R",TEXT(MATCH($C58,'2018-02'!$C$2:$C$100,0)+1,0)))="")),"Н/Д",INDIRECT(CONCATENATE("'2018-03'!R",TEXT(MATCH($C58,'2018-03'!$C$2:$C$100,0)+1,0)))-INDIRECT(CONCATENATE("'2018-02'!R",TEXT(MATCH($C58,'2018-02'!$C$2:$C$100,0)+1,0))))</f>
        <v>32938662.66</v>
      </c>
      <c r="S58" s="17">
        <f ca="1">IF(OR(INDIRECT(CONCATENATE("'2018-03'!S",TEXT(MATCH($C58,'2018-03'!$C$2:$C$100,0)+1,0)))="",INDIRECT(CONCATENATE("'2018-02'!S",TEXT(MATCH($C58,'2018-02'!$C$2:$C$100,0)+1,0)))="",AND(INDIRECT(CONCATENATE("'2018-03'!S",TEXT(MATCH($C58,'2018-03'!$C$2:$C$100,0)+1,0)))="",INDIRECT(CONCATENATE("'2018-02'!S",TEXT(MATCH($C58,'2018-02'!$C$2:$C$100,0)+1,0)))="")),"Н/Д",INDIRECT(CONCATENATE("'2018-03'!S",TEXT(MATCH($C58,'2018-03'!$C$2:$C$100,0)+1,0)))-INDIRECT(CONCATENATE("'2018-02'!S",TEXT(MATCH($C58,'2018-02'!$C$2:$C$100,0)+1,0))))</f>
        <v>302400</v>
      </c>
      <c r="T58" s="17">
        <f ca="1">IF(OR(INDIRECT(CONCATENATE("'2018-03'!T",TEXT(MATCH($C58,'2018-03'!$C$2:$C$100,0)+1,0)))="",INDIRECT(CONCATENATE("'2018-02'!T",TEXT(MATCH($C58,'2018-02'!$C$2:$C$100,0)+1,0)))="",AND(INDIRECT(CONCATENATE("'2018-03'!T",TEXT(MATCH($C58,'2018-03'!$C$2:$C$100,0)+1,0)))="",INDIRECT(CONCATENATE("'2018-02'!T",TEXT(MATCH($C58,'2018-02'!$C$2:$C$100,0)+1,0)))="")),"Н/Д",INDIRECT(CONCATENATE("'2018-03'!T",TEXT(MATCH($C58,'2018-03'!$C$2:$C$100,0)+1,0)))-INDIRECT(CONCATENATE("'2018-02'!T",TEXT(MATCH($C58,'2018-02'!$C$2:$C$100,0)+1,0))))</f>
        <v>157909541.38</v>
      </c>
      <c r="U58" s="17">
        <f ca="1">IF(OR(INDIRECT(CONCATENATE("'2018-03'!U",TEXT(MATCH($C58,'2018-03'!$C$2:$C$100,0)+1,0)))="",INDIRECT(CONCATENATE("'2018-02'!U",TEXT(MATCH($C58,'2018-02'!$C$2:$C$100,0)+1,0)))="",AND(INDIRECT(CONCATENATE("'2018-03'!U",TEXT(MATCH($C58,'2018-03'!$C$2:$C$100,0)+1,0)))="",INDIRECT(CONCATENATE("'2018-02'!U",TEXT(MATCH($C58,'2018-02'!$C$2:$C$100,0)+1,0)))="")),"Н/Д",INDIRECT(CONCATENATE("'2018-03'!U",TEXT(MATCH($C58,'2018-03'!$C$2:$C$100,0)+1,0)))-INDIRECT(CONCATENATE("'2018-02'!U",TEXT(MATCH($C58,'2018-02'!$C$2:$C$100,0)+1,0))))</f>
        <v>8255081.1099999994</v>
      </c>
      <c r="V58" s="17">
        <f ca="1">IF(OR(INDIRECT(CONCATENATE("'2018-03'!V",TEXT(MATCH($C58,'2018-03'!$C$2:$C$100,0)+1,0)))="",INDIRECT(CONCATENATE("'2018-02'!V",TEXT(MATCH($C58,'2018-02'!$C$2:$C$100,0)+1,0)))="",AND(INDIRECT(CONCATENATE("'2018-03'!V",TEXT(MATCH($C58,'2018-03'!$C$2:$C$100,0)+1,0)))="",INDIRECT(CONCATENATE("'2018-02'!V",TEXT(MATCH($C58,'2018-02'!$C$2:$C$100,0)+1,0)))="")),"Н/Д",INDIRECT(CONCATENATE("'2018-03'!V",TEXT(MATCH($C58,'2018-03'!$C$2:$C$100,0)+1,0)))-INDIRECT(CONCATENATE("'2018-02'!V",TEXT(MATCH($C58,'2018-02'!$C$2:$C$100,0)+1,0))))</f>
        <v>487955273.51999998</v>
      </c>
      <c r="W58" s="17">
        <f ca="1">IF(OR(INDIRECT(CONCATENATE("'2018-03'!W",TEXT(MATCH($C58,'2018-03'!$C$2:$C$100,0)+1,0)))="",INDIRECT(CONCATENATE("'2018-02'!W",TEXT(MATCH($C58,'2018-02'!$C$2:$C$100,0)+1,0)))="",AND(INDIRECT(CONCATENATE("'2018-03'!W",TEXT(MATCH($C58,'2018-03'!$C$2:$C$100,0)+1,0)))="",INDIRECT(CONCATENATE("'2018-02'!W",TEXT(MATCH($C58,'2018-02'!$C$2:$C$100,0)+1,0)))="")),"Н/Д",INDIRECT(CONCATENATE("'2018-03'!W",TEXT(MATCH($C58,'2018-03'!$C$2:$C$100,0)+1,0)))-INDIRECT(CONCATENATE("'2018-02'!W",TEXT(MATCH($C58,'2018-02'!$C$2:$C$100,0)+1,0))))</f>
        <v>32857343053.769997</v>
      </c>
    </row>
    <row r="59" spans="1:23" x14ac:dyDescent="0.25">
      <c r="A59" s="2" t="s">
        <v>80</v>
      </c>
      <c r="B59" s="2" t="s">
        <v>84</v>
      </c>
      <c r="C59" s="15">
        <v>71800000</v>
      </c>
      <c r="D59" s="2" t="s">
        <v>206</v>
      </c>
      <c r="E59" s="17">
        <f ca="1">IF(OR(INDIRECT(CONCATENATE("'2018-03'!E",TEXT(MATCH($C59,'2018-03'!$C$2:$C$100,0)+1,0)))="",INDIRECT(CONCATENATE("'2018-02'!E",TEXT(MATCH($C59,'2018-02'!$C$2:$C$100,0)+1,0)))="",AND(INDIRECT(CONCATENATE("'2018-03'!E",TEXT(MATCH($C59,'2018-03'!$C$2:$C$100,0)+1,0)))="",INDIRECT(CONCATENATE("'2018-02'!E",TEXT(MATCH($C59,'2018-02'!$C$2:$C$100,0)+1,0)))="")),"Н/Д",INDIRECT(CONCATENATE("'2018-03'!E",TEXT(MATCH($C59,'2018-03'!$C$2:$C$100,0)+1,0)))-INDIRECT(CONCATENATE("'2018-02'!E",TEXT(MATCH($C59,'2018-02'!$C$2:$C$100,0)+1,0))))</f>
        <v>11831149077.790001</v>
      </c>
      <c r="F59" s="17">
        <f ca="1">IF(OR(INDIRECT(CONCATENATE("'2018-03'!F",TEXT(MATCH($C59,'2018-03'!$C$2:$C$100,0)+1,0)))="",INDIRECT(CONCATENATE("'2018-02'!F",TEXT(MATCH($C59,'2018-02'!$C$2:$C$100,0)+1,0)))="",AND(INDIRECT(CONCATENATE("'2018-03'!F",TEXT(MATCH($C59,'2018-03'!$C$2:$C$100,0)+1,0)))="",INDIRECT(CONCATENATE("'2018-02'!F",TEXT(MATCH($C59,'2018-02'!$C$2:$C$100,0)+1,0)))="")),"Н/Д",INDIRECT(CONCATENATE("'2018-03'!F",TEXT(MATCH($C59,'2018-03'!$C$2:$C$100,0)+1,0)))-INDIRECT(CONCATENATE("'2018-02'!F",TEXT(MATCH($C59,'2018-02'!$C$2:$C$100,0)+1,0))))</f>
        <v>11069817725.300001</v>
      </c>
      <c r="G59" s="17">
        <f ca="1">IF(OR(INDIRECT(CONCATENATE("'2018-03'!G",TEXT(MATCH($C59,'2018-03'!$C$2:$C$100,0)+1,0)))="",INDIRECT(CONCATENATE("'2018-02'!G",TEXT(MATCH($C59,'2018-02'!$C$2:$C$100,0)+1,0)))="",AND(INDIRECT(CONCATENATE("'2018-03'!G",TEXT(MATCH($C59,'2018-03'!$C$2:$C$100,0)+1,0)))="",INDIRECT(CONCATENATE("'2018-02'!G",TEXT(MATCH($C59,'2018-02'!$C$2:$C$100,0)+1,0)))="")),"Н/Д",INDIRECT(CONCATENATE("'2018-03'!G",TEXT(MATCH($C59,'2018-03'!$C$2:$C$100,0)+1,0)))-INDIRECT(CONCATENATE("'2018-02'!G",TEXT(MATCH($C59,'2018-02'!$C$2:$C$100,0)+1,0))))</f>
        <v>2355390139.5599999</v>
      </c>
      <c r="H59" s="17">
        <f ca="1">IF(OR(INDIRECT(CONCATENATE("'2018-03'!H",TEXT(MATCH($C59,'2018-03'!$C$2:$C$100,0)+1,0)))="",INDIRECT(CONCATENATE("'2018-02'!H",TEXT(MATCH($C59,'2018-02'!$C$2:$C$100,0)+1,0)))="",AND(INDIRECT(CONCATENATE("'2018-03'!H",TEXT(MATCH($C59,'2018-03'!$C$2:$C$100,0)+1,0)))="",INDIRECT(CONCATENATE("'2018-02'!H",TEXT(MATCH($C59,'2018-02'!$C$2:$C$100,0)+1,0)))="")),"Н/Д",INDIRECT(CONCATENATE("'2018-03'!H",TEXT(MATCH($C59,'2018-03'!$C$2:$C$100,0)+1,0)))-INDIRECT(CONCATENATE("'2018-02'!H",TEXT(MATCH($C59,'2018-02'!$C$2:$C$100,0)+1,0))))</f>
        <v>6693748360.6099997</v>
      </c>
      <c r="I59" s="17">
        <f ca="1">IF(OR(INDIRECT(CONCATENATE("'2018-03'!I",TEXT(MATCH($C59,'2018-03'!$C$2:$C$100,0)+1,0)))="",INDIRECT(CONCATENATE("'2018-02'!I",TEXT(MATCH($C59,'2018-02'!$C$2:$C$100,0)+1,0)))="",AND(INDIRECT(CONCATENATE("'2018-03'!I",TEXT(MATCH($C59,'2018-03'!$C$2:$C$100,0)+1,0)))="",INDIRECT(CONCATENATE("'2018-02'!I",TEXT(MATCH($C59,'2018-02'!$C$2:$C$100,0)+1,0)))="")),"Н/Д",INDIRECT(CONCATENATE("'2018-03'!I",TEXT(MATCH($C59,'2018-03'!$C$2:$C$100,0)+1,0)))-INDIRECT(CONCATENATE("'2018-02'!I",TEXT(MATCH($C59,'2018-02'!$C$2:$C$100,0)+1,0))))</f>
        <v>213852020.18000001</v>
      </c>
      <c r="J59" s="17" t="str">
        <f ca="1">IF(OR(INDIRECT(CONCATENATE("'2018-03'!J",TEXT(MATCH($C59,'2018-03'!$C$2:$C$100,0)+1,0)))="",INDIRECT(CONCATENATE("'2018-02'!J",TEXT(MATCH($C59,'2018-02'!$C$2:$C$100,0)+1,0)))="",AND(INDIRECT(CONCATENATE("'2018-03'!J",TEXT(MATCH($C59,'2018-03'!$C$2:$C$100,0)+1,0)))="",INDIRECT(CONCATENATE("'2018-02'!J",TEXT(MATCH($C59,'2018-02'!$C$2:$C$100,0)+1,0)))="")),"Н/Д",INDIRECT(CONCATENATE("'2018-03'!J",TEXT(MATCH($C59,'2018-03'!$C$2:$C$100,0)+1,0)))-INDIRECT(CONCATENATE("'2018-02'!J",TEXT(MATCH($C59,'2018-02'!$C$2:$C$100,0)+1,0))))</f>
        <v>Н/Д</v>
      </c>
      <c r="K59" s="17">
        <f ca="1">IF(OR(INDIRECT(CONCATENATE("'2018-03'!K",TEXT(MATCH($C59,'2018-03'!$C$2:$C$100,0)+1,0)))="",INDIRECT(CONCATENATE("'2018-02'!K",TEXT(MATCH($C59,'2018-02'!$C$2:$C$100,0)+1,0)))="",AND(INDIRECT(CONCATENATE("'2018-03'!K",TEXT(MATCH($C59,'2018-03'!$C$2:$C$100,0)+1,0)))="",INDIRECT(CONCATENATE("'2018-02'!K",TEXT(MATCH($C59,'2018-02'!$C$2:$C$100,0)+1,0)))="")),"Н/Д",INDIRECT(CONCATENATE("'2018-03'!K",TEXT(MATCH($C59,'2018-03'!$C$2:$C$100,0)+1,0)))-INDIRECT(CONCATENATE("'2018-02'!K",TEXT(MATCH($C59,'2018-02'!$C$2:$C$100,0)+1,0))))</f>
        <v>269553781.20000005</v>
      </c>
      <c r="L59" s="17">
        <f ca="1">IF(OR(INDIRECT(CONCATENATE("'2018-03'!L",TEXT(MATCH($C59,'2018-03'!$C$2:$C$100,0)+1,0)))="",INDIRECT(CONCATENATE("'2018-02'!L",TEXT(MATCH($C59,'2018-02'!$C$2:$C$100,0)+1,0)))="",AND(INDIRECT(CONCATENATE("'2018-03'!L",TEXT(MATCH($C59,'2018-03'!$C$2:$C$100,0)+1,0)))="",INDIRECT(CONCATENATE("'2018-02'!L",TEXT(MATCH($C59,'2018-02'!$C$2:$C$100,0)+1,0)))="")),"Н/Д",INDIRECT(CONCATENATE("'2018-03'!L",TEXT(MATCH($C59,'2018-03'!$C$2:$C$100,0)+1,0)))-INDIRECT(CONCATENATE("'2018-02'!L",TEXT(MATCH($C59,'2018-02'!$C$2:$C$100,0)+1,0))))</f>
        <v>734273425.18999994</v>
      </c>
      <c r="M59" s="17">
        <f ca="1">IF(OR(INDIRECT(CONCATENATE("'2018-03'!M",TEXT(MATCH($C59,'2018-03'!$C$2:$C$100,0)+1,0)))="",INDIRECT(CONCATENATE("'2018-02'!M",TEXT(MATCH($C59,'2018-02'!$C$2:$C$100,0)+1,0)))="",AND(INDIRECT(CONCATENATE("'2018-03'!M",TEXT(MATCH($C59,'2018-03'!$C$2:$C$100,0)+1,0)))="",INDIRECT(CONCATENATE("'2018-02'!M",TEXT(MATCH($C59,'2018-02'!$C$2:$C$100,0)+1,0)))="")),"Н/Д",INDIRECT(CONCATENATE("'2018-03'!M",TEXT(MATCH($C59,'2018-03'!$C$2:$C$100,0)+1,0)))-INDIRECT(CONCATENATE("'2018-02'!M",TEXT(MATCH($C59,'2018-02'!$C$2:$C$100,0)+1,0))))</f>
        <v>5441583.1700000018</v>
      </c>
      <c r="N59" s="17">
        <f ca="1">IF(OR(INDIRECT(CONCATENATE("'2018-03'!N",TEXT(MATCH($C59,'2018-03'!$C$2:$C$100,0)+1,0)))="",INDIRECT(CONCATENATE("'2018-02'!N",TEXT(MATCH($C59,'2018-02'!$C$2:$C$100,0)+1,0)))="",AND(INDIRECT(CONCATENATE("'2018-03'!N",TEXT(MATCH($C59,'2018-03'!$C$2:$C$100,0)+1,0)))="",INDIRECT(CONCATENATE("'2018-02'!N",TEXT(MATCH($C59,'2018-02'!$C$2:$C$100,0)+1,0)))="")),"Н/Д",INDIRECT(CONCATENATE("'2018-03'!N",TEXT(MATCH($C59,'2018-03'!$C$2:$C$100,0)+1,0)))-INDIRECT(CONCATENATE("'2018-02'!NE",TEXT(MATCH($C59,'2018-02'!$C$2:$C$100,0)+1,0))))</f>
        <v>117361725.66</v>
      </c>
      <c r="O59" s="17">
        <f ca="1">IF(OR(INDIRECT(CONCATENATE("'2018-03'!O",TEXT(MATCH($C59,'2018-03'!$C$2:$C$100,0)+1,0)))="",INDIRECT(CONCATENATE("'2018-02'!O",TEXT(MATCH($C59,'2018-02'!$C$2:$C$100,0)+1,0)))="",AND(INDIRECT(CONCATENATE("'2018-03'!O",TEXT(MATCH($C59,'2018-03'!$C$2:$C$100,0)+1,0)))="",INDIRECT(CONCATENATE("'2018-02'!O",TEXT(MATCH($C59,'2018-02'!$C$2:$C$100,0)+1,0)))="")),"Н/Д",INDIRECT(CONCATENATE("'2018-03'!O",TEXT(MATCH($C59,'2018-03'!$C$2:$C$100,0)+1,0)))-INDIRECT(CONCATENATE("'2018-02'!O",TEXT(MATCH($C59,'2018-02'!$C$2:$C$100,0)+1,0))))</f>
        <v>-25639.389999999992</v>
      </c>
      <c r="P59" s="17">
        <f ca="1">IF(OR(INDIRECT(CONCATENATE("'2018-03'!P",TEXT(MATCH($C59,'2018-03'!$C$2:$C$100,0)+1,0)))="",INDIRECT(CONCATENATE("'2018-02'!P",TEXT(MATCH($C59,'2018-02'!$C$2:$C$100,0)+1,0)))="",AND(INDIRECT(CONCATENATE("'2018-03'!P",TEXT(MATCH($C59,'2018-03'!$C$2:$C$100,0)+1,0)))="",INDIRECT(CONCATENATE("'2018-02'!P",TEXT(MATCH($C59,'2018-02'!$C$2:$C$100,0)+1,0)))="")),"Н/Д",INDIRECT(CONCATENATE("'2018-03'!P",TEXT(MATCH($C59,'2018-03'!$C$2:$C$100,0)+1,0)))-INDIRECT(CONCATENATE("'2018-02'!P",TEXT(MATCH($C59,'2018-02'!$C$2:$C$100,0)+1,0))))</f>
        <v>262593319.13000003</v>
      </c>
      <c r="Q59" s="17">
        <f ca="1">IF(OR(INDIRECT(CONCATENATE("'2018-03'!Q",TEXT(MATCH($C59,'2018-03'!$C$2:$C$100,0)+1,0)))="",INDIRECT(CONCATENATE("'2018-02'!Q",TEXT(MATCH($C59,'2018-02'!$C$2:$C$100,0)+1,0)))="",AND(INDIRECT(CONCATENATE("'2018-03'!Q",TEXT(MATCH($C59,'2018-03'!$C$2:$C$100,0)+1,0)))="",INDIRECT(CONCATENATE("'2018-02'!Q",TEXT(MATCH($C59,'2018-02'!$C$2:$C$100,0)+1,0)))="")),"Н/Д",INDIRECT(CONCATENATE("'2018-03'!Q",TEXT(MATCH($C59,'2018-03'!$C$2:$C$100,0)+1,0)))-INDIRECT(CONCATENATE("'2018-02'!Q",TEXT(MATCH($C59,'2018-02'!$C$2:$C$100,0)+1,0))))</f>
        <v>50375914.589999989</v>
      </c>
      <c r="R59" s="17">
        <f ca="1">IF(OR(INDIRECT(CONCATENATE("'2018-03'!R",TEXT(MATCH($C59,'2018-03'!$C$2:$C$100,0)+1,0)))="",INDIRECT(CONCATENATE("'2018-02'!R",TEXT(MATCH($C59,'2018-02'!$C$2:$C$100,0)+1,0)))="",AND(INDIRECT(CONCATENATE("'2018-03'!R",TEXT(MATCH($C59,'2018-03'!$C$2:$C$100,0)+1,0)))="",INDIRECT(CONCATENATE("'2018-02'!R",TEXT(MATCH($C59,'2018-02'!$C$2:$C$100,0)+1,0)))="")),"Н/Д",INDIRECT(CONCATENATE("'2018-03'!R",TEXT(MATCH($C59,'2018-03'!$C$2:$C$100,0)+1,0)))-INDIRECT(CONCATENATE("'2018-02'!R",TEXT(MATCH($C59,'2018-02'!$C$2:$C$100,0)+1,0))))</f>
        <v>118054653.30999999</v>
      </c>
      <c r="S59" s="17">
        <f ca="1">IF(OR(INDIRECT(CONCATENATE("'2018-03'!S",TEXT(MATCH($C59,'2018-03'!$C$2:$C$100,0)+1,0)))="",INDIRECT(CONCATENATE("'2018-02'!S",TEXT(MATCH($C59,'2018-02'!$C$2:$C$100,0)+1,0)))="",AND(INDIRECT(CONCATENATE("'2018-03'!S",TEXT(MATCH($C59,'2018-03'!$C$2:$C$100,0)+1,0)))="",INDIRECT(CONCATENATE("'2018-02'!S",TEXT(MATCH($C59,'2018-02'!$C$2:$C$100,0)+1,0)))="")),"Н/Д",INDIRECT(CONCATENATE("'2018-03'!S",TEXT(MATCH($C59,'2018-03'!$C$2:$C$100,0)+1,0)))-INDIRECT(CONCATENATE("'2018-02'!S",TEXT(MATCH($C59,'2018-02'!$C$2:$C$100,0)+1,0))))</f>
        <v>1318891.67</v>
      </c>
      <c r="T59" s="17">
        <f ca="1">IF(OR(INDIRECT(CONCATENATE("'2018-03'!T",TEXT(MATCH($C59,'2018-03'!$C$2:$C$100,0)+1,0)))="",INDIRECT(CONCATENATE("'2018-02'!T",TEXT(MATCH($C59,'2018-02'!$C$2:$C$100,0)+1,0)))="",AND(INDIRECT(CONCATENATE("'2018-03'!T",TEXT(MATCH($C59,'2018-03'!$C$2:$C$100,0)+1,0)))="",INDIRECT(CONCATENATE("'2018-02'!T",TEXT(MATCH($C59,'2018-02'!$C$2:$C$100,0)+1,0)))="")),"Н/Д",INDIRECT(CONCATENATE("'2018-03'!T",TEXT(MATCH($C59,'2018-03'!$C$2:$C$100,0)+1,0)))-INDIRECT(CONCATENATE("'2018-02'!T",TEXT(MATCH($C59,'2018-02'!$C$2:$C$100,0)+1,0))))</f>
        <v>235560597.06999999</v>
      </c>
      <c r="U59" s="17">
        <f ca="1">IF(OR(INDIRECT(CONCATENATE("'2018-03'!U",TEXT(MATCH($C59,'2018-03'!$C$2:$C$100,0)+1,0)))="",INDIRECT(CONCATENATE("'2018-02'!U",TEXT(MATCH($C59,'2018-02'!$C$2:$C$100,0)+1,0)))="",AND(INDIRECT(CONCATENATE("'2018-03'!U",TEXT(MATCH($C59,'2018-03'!$C$2:$C$100,0)+1,0)))="",INDIRECT(CONCATENATE("'2018-02'!U",TEXT(MATCH($C59,'2018-02'!$C$2:$C$100,0)+1,0)))="")),"Н/Д",INDIRECT(CONCATENATE("'2018-03'!U",TEXT(MATCH($C59,'2018-03'!$C$2:$C$100,0)+1,0)))-INDIRECT(CONCATENATE("'2018-02'!U",TEXT(MATCH($C59,'2018-02'!$C$2:$C$100,0)+1,0))))</f>
        <v>4244757.8000000007</v>
      </c>
      <c r="V59" s="17">
        <f ca="1">IF(OR(INDIRECT(CONCATENATE("'2018-03'!V",TEXT(MATCH($C59,'2018-03'!$C$2:$C$100,0)+1,0)))="",INDIRECT(CONCATENATE("'2018-02'!V",TEXT(MATCH($C59,'2018-02'!$C$2:$C$100,0)+1,0)))="",AND(INDIRECT(CONCATENATE("'2018-03'!V",TEXT(MATCH($C59,'2018-03'!$C$2:$C$100,0)+1,0)))="",INDIRECT(CONCATENATE("'2018-02'!V",TEXT(MATCH($C59,'2018-02'!$C$2:$C$100,0)+1,0)))="")),"Н/Д",INDIRECT(CONCATENATE("'2018-03'!V",TEXT(MATCH($C59,'2018-03'!$C$2:$C$100,0)+1,0)))-INDIRECT(CONCATENATE("'2018-02'!V",TEXT(MATCH($C59,'2018-02'!$C$2:$C$100,0)+1,0))))</f>
        <v>761331352.49000001</v>
      </c>
      <c r="W59" s="17">
        <f ca="1">IF(OR(INDIRECT(CONCATENATE("'2018-03'!W",TEXT(MATCH($C59,'2018-03'!$C$2:$C$100,0)+1,0)))="",INDIRECT(CONCATENATE("'2018-02'!W",TEXT(MATCH($C59,'2018-02'!$C$2:$C$100,0)+1,0)))="",AND(INDIRECT(CONCATENATE("'2018-03'!W",TEXT(MATCH($C59,'2018-03'!$C$2:$C$100,0)+1,0)))="",INDIRECT(CONCATENATE("'2018-02'!W",TEXT(MATCH($C59,'2018-02'!$C$2:$C$100,0)+1,0)))="")),"Н/Д",INDIRECT(CONCATENATE("'2018-03'!W",TEXT(MATCH($C59,'2018-03'!$C$2:$C$100,0)+1,0)))-INDIRECT(CONCATENATE("'2018-02'!W",TEXT(MATCH($C59,'2018-02'!$C$2:$C$100,0)+1,0))))</f>
        <v>34677815372.449997</v>
      </c>
    </row>
    <row r="60" spans="1:23" x14ac:dyDescent="0.25">
      <c r="A60" s="2" t="s">
        <v>80</v>
      </c>
      <c r="B60" s="2" t="s">
        <v>85</v>
      </c>
      <c r="C60" s="15">
        <v>75000000</v>
      </c>
      <c r="D60" s="2" t="s">
        <v>206</v>
      </c>
      <c r="E60" s="17">
        <f ca="1">IF(OR(INDIRECT(CONCATENATE("'2018-03'!E",TEXT(MATCH($C60,'2018-03'!$C$2:$C$100,0)+1,0)))="",INDIRECT(CONCATENATE("'2018-02'!E",TEXT(MATCH($C60,'2018-02'!$C$2:$C$100,0)+1,0)))="",AND(INDIRECT(CONCATENATE("'2018-03'!E",TEXT(MATCH($C60,'2018-03'!$C$2:$C$100,0)+1,0)))="",INDIRECT(CONCATENATE("'2018-02'!E",TEXT(MATCH($C60,'2018-02'!$C$2:$C$100,0)+1,0)))="")),"Н/Д",INDIRECT(CONCATENATE("'2018-03'!E",TEXT(MATCH($C60,'2018-03'!$C$2:$C$100,0)+1,0)))-INDIRECT(CONCATENATE("'2018-02'!E",TEXT(MATCH($C60,'2018-02'!$C$2:$C$100,0)+1,0))))</f>
        <v>9596368991.9800014</v>
      </c>
      <c r="F60" s="17">
        <f ca="1">IF(OR(INDIRECT(CONCATENATE("'2018-03'!F",TEXT(MATCH($C60,'2018-03'!$C$2:$C$100,0)+1,0)))="",INDIRECT(CONCATENATE("'2018-02'!F",TEXT(MATCH($C60,'2018-02'!$C$2:$C$100,0)+1,0)))="",AND(INDIRECT(CONCATENATE("'2018-03'!F",TEXT(MATCH($C60,'2018-03'!$C$2:$C$100,0)+1,0)))="",INDIRECT(CONCATENATE("'2018-02'!F",TEXT(MATCH($C60,'2018-02'!$C$2:$C$100,0)+1,0)))="")),"Н/Д",INDIRECT(CONCATENATE("'2018-03'!F",TEXT(MATCH($C60,'2018-03'!$C$2:$C$100,0)+1,0)))-INDIRECT(CONCATENATE("'2018-02'!F",TEXT(MATCH($C60,'2018-02'!$C$2:$C$100,0)+1,0))))</f>
        <v>8188715581.2999992</v>
      </c>
      <c r="G60" s="17">
        <f ca="1">IF(OR(INDIRECT(CONCATENATE("'2018-03'!G",TEXT(MATCH($C60,'2018-03'!$C$2:$C$100,0)+1,0)))="",INDIRECT(CONCATENATE("'2018-02'!G",TEXT(MATCH($C60,'2018-02'!$C$2:$C$100,0)+1,0)))="",AND(INDIRECT(CONCATENATE("'2018-03'!G",TEXT(MATCH($C60,'2018-03'!$C$2:$C$100,0)+1,0)))="",INDIRECT(CONCATENATE("'2018-02'!G",TEXT(MATCH($C60,'2018-02'!$C$2:$C$100,0)+1,0)))="")),"Н/Д",INDIRECT(CONCATENATE("'2018-03'!G",TEXT(MATCH($C60,'2018-03'!$C$2:$C$100,0)+1,0)))-INDIRECT(CONCATENATE("'2018-02'!G",TEXT(MATCH($C60,'2018-02'!$C$2:$C$100,0)+1,0))))</f>
        <v>1099376337.9499998</v>
      </c>
      <c r="H60" s="17">
        <f ca="1">IF(OR(INDIRECT(CONCATENATE("'2018-03'!H",TEXT(MATCH($C60,'2018-03'!$C$2:$C$100,0)+1,0)))="",INDIRECT(CONCATENATE("'2018-02'!H",TEXT(MATCH($C60,'2018-02'!$C$2:$C$100,0)+1,0)))="",AND(INDIRECT(CONCATENATE("'2018-03'!H",TEXT(MATCH($C60,'2018-03'!$C$2:$C$100,0)+1,0)))="",INDIRECT(CONCATENATE("'2018-02'!H",TEXT(MATCH($C60,'2018-02'!$C$2:$C$100,0)+1,0)))="")),"Н/Д",INDIRECT(CONCATENATE("'2018-03'!H",TEXT(MATCH($C60,'2018-03'!$C$2:$C$100,0)+1,0)))-INDIRECT(CONCATENATE("'2018-02'!H",TEXT(MATCH($C60,'2018-02'!$C$2:$C$100,0)+1,0))))</f>
        <v>5066557489.3899994</v>
      </c>
      <c r="I60" s="17">
        <f ca="1">IF(OR(INDIRECT(CONCATENATE("'2018-03'!I",TEXT(MATCH($C60,'2018-03'!$C$2:$C$100,0)+1,0)))="",INDIRECT(CONCATENATE("'2018-02'!I",TEXT(MATCH($C60,'2018-02'!$C$2:$C$100,0)+1,0)))="",AND(INDIRECT(CONCATENATE("'2018-03'!I",TEXT(MATCH($C60,'2018-03'!$C$2:$C$100,0)+1,0)))="",INDIRECT(CONCATENATE("'2018-02'!I",TEXT(MATCH($C60,'2018-02'!$C$2:$C$100,0)+1,0)))="")),"Н/Д",INDIRECT(CONCATENATE("'2018-03'!I",TEXT(MATCH($C60,'2018-03'!$C$2:$C$100,0)+1,0)))-INDIRECT(CONCATENATE("'2018-02'!I",TEXT(MATCH($C60,'2018-02'!$C$2:$C$100,0)+1,0))))</f>
        <v>291863199.36000001</v>
      </c>
      <c r="J60" s="17" t="str">
        <f ca="1">IF(OR(INDIRECT(CONCATENATE("'2018-03'!J",TEXT(MATCH($C60,'2018-03'!$C$2:$C$100,0)+1,0)))="",INDIRECT(CONCATENATE("'2018-02'!J",TEXT(MATCH($C60,'2018-02'!$C$2:$C$100,0)+1,0)))="",AND(INDIRECT(CONCATENATE("'2018-03'!J",TEXT(MATCH($C60,'2018-03'!$C$2:$C$100,0)+1,0)))="",INDIRECT(CONCATENATE("'2018-02'!J",TEXT(MATCH($C60,'2018-02'!$C$2:$C$100,0)+1,0)))="")),"Н/Д",INDIRECT(CONCATENATE("'2018-03'!J",TEXT(MATCH($C60,'2018-03'!$C$2:$C$100,0)+1,0)))-INDIRECT(CONCATENATE("'2018-02'!J",TEXT(MATCH($C60,'2018-02'!$C$2:$C$100,0)+1,0))))</f>
        <v>Н/Д</v>
      </c>
      <c r="K60" s="17">
        <f ca="1">IF(OR(INDIRECT(CONCATENATE("'2018-03'!K",TEXT(MATCH($C60,'2018-03'!$C$2:$C$100,0)+1,0)))="",INDIRECT(CONCATENATE("'2018-02'!K",TEXT(MATCH($C60,'2018-02'!$C$2:$C$100,0)+1,0)))="",AND(INDIRECT(CONCATENATE("'2018-03'!K",TEXT(MATCH($C60,'2018-03'!$C$2:$C$100,0)+1,0)))="",INDIRECT(CONCATENATE("'2018-02'!K",TEXT(MATCH($C60,'2018-02'!$C$2:$C$100,0)+1,0)))="")),"Н/Д",INDIRECT(CONCATENATE("'2018-03'!K",TEXT(MATCH($C60,'2018-03'!$C$2:$C$100,0)+1,0)))-INDIRECT(CONCATENATE("'2018-02'!K",TEXT(MATCH($C60,'2018-02'!$C$2:$C$100,0)+1,0))))</f>
        <v>286562885.74999994</v>
      </c>
      <c r="L60" s="17">
        <f ca="1">IF(OR(INDIRECT(CONCATENATE("'2018-03'!L",TEXT(MATCH($C60,'2018-03'!$C$2:$C$100,0)+1,0)))="",INDIRECT(CONCATENATE("'2018-02'!L",TEXT(MATCH($C60,'2018-02'!$C$2:$C$100,0)+1,0)))="",AND(INDIRECT(CONCATENATE("'2018-03'!L",TEXT(MATCH($C60,'2018-03'!$C$2:$C$100,0)+1,0)))="",INDIRECT(CONCATENATE("'2018-02'!L",TEXT(MATCH($C60,'2018-02'!$C$2:$C$100,0)+1,0)))="")),"Н/Д",INDIRECT(CONCATENATE("'2018-03'!L",TEXT(MATCH($C60,'2018-03'!$C$2:$C$100,0)+1,0)))-INDIRECT(CONCATENATE("'2018-02'!L",TEXT(MATCH($C60,'2018-02'!$C$2:$C$100,0)+1,0))))</f>
        <v>778240321.28000009</v>
      </c>
      <c r="M60" s="17">
        <f ca="1">IF(OR(INDIRECT(CONCATENATE("'2018-03'!M",TEXT(MATCH($C60,'2018-03'!$C$2:$C$100,0)+1,0)))="",INDIRECT(CONCATENATE("'2018-02'!M",TEXT(MATCH($C60,'2018-02'!$C$2:$C$100,0)+1,0)))="",AND(INDIRECT(CONCATENATE("'2018-03'!M",TEXT(MATCH($C60,'2018-03'!$C$2:$C$100,0)+1,0)))="",INDIRECT(CONCATENATE("'2018-02'!M",TEXT(MATCH($C60,'2018-02'!$C$2:$C$100,0)+1,0)))="")),"Н/Д",INDIRECT(CONCATENATE("'2018-03'!M",TEXT(MATCH($C60,'2018-03'!$C$2:$C$100,0)+1,0)))-INDIRECT(CONCATENATE("'2018-02'!M",TEXT(MATCH($C60,'2018-02'!$C$2:$C$100,0)+1,0))))</f>
        <v>147422785.00999999</v>
      </c>
      <c r="N60" s="17">
        <f ca="1">IF(OR(INDIRECT(CONCATENATE("'2018-03'!N",TEXT(MATCH($C60,'2018-03'!$C$2:$C$100,0)+1,0)))="",INDIRECT(CONCATENATE("'2018-02'!N",TEXT(MATCH($C60,'2018-02'!$C$2:$C$100,0)+1,0)))="",AND(INDIRECT(CONCATENATE("'2018-03'!N",TEXT(MATCH($C60,'2018-03'!$C$2:$C$100,0)+1,0)))="",INDIRECT(CONCATENATE("'2018-02'!N",TEXT(MATCH($C60,'2018-02'!$C$2:$C$100,0)+1,0)))="")),"Н/Д",INDIRECT(CONCATENATE("'2018-03'!N",TEXT(MATCH($C60,'2018-03'!$C$2:$C$100,0)+1,0)))-INDIRECT(CONCATENATE("'2018-02'!NE",TEXT(MATCH($C60,'2018-02'!$C$2:$C$100,0)+1,0))))</f>
        <v>145309995.83000001</v>
      </c>
      <c r="O60" s="17">
        <f ca="1">IF(OR(INDIRECT(CONCATENATE("'2018-03'!O",TEXT(MATCH($C60,'2018-03'!$C$2:$C$100,0)+1,0)))="",INDIRECT(CONCATENATE("'2018-02'!O",TEXT(MATCH($C60,'2018-02'!$C$2:$C$100,0)+1,0)))="",AND(INDIRECT(CONCATENATE("'2018-03'!O",TEXT(MATCH($C60,'2018-03'!$C$2:$C$100,0)+1,0)))="",INDIRECT(CONCATENATE("'2018-02'!O",TEXT(MATCH($C60,'2018-02'!$C$2:$C$100,0)+1,0)))="")),"Н/Д",INDIRECT(CONCATENATE("'2018-03'!O",TEXT(MATCH($C60,'2018-03'!$C$2:$C$100,0)+1,0)))-INDIRECT(CONCATENATE("'2018-02'!O",TEXT(MATCH($C60,'2018-02'!$C$2:$C$100,0)+1,0))))</f>
        <v>367567.69999999995</v>
      </c>
      <c r="P60" s="17">
        <f ca="1">IF(OR(INDIRECT(CONCATENATE("'2018-03'!P",TEXT(MATCH($C60,'2018-03'!$C$2:$C$100,0)+1,0)))="",INDIRECT(CONCATENATE("'2018-02'!P",TEXT(MATCH($C60,'2018-02'!$C$2:$C$100,0)+1,0)))="",AND(INDIRECT(CONCATENATE("'2018-03'!P",TEXT(MATCH($C60,'2018-03'!$C$2:$C$100,0)+1,0)))="",INDIRECT(CONCATENATE("'2018-02'!P",TEXT(MATCH($C60,'2018-02'!$C$2:$C$100,0)+1,0)))="")),"Н/Д",INDIRECT(CONCATENATE("'2018-03'!P",TEXT(MATCH($C60,'2018-03'!$C$2:$C$100,0)+1,0)))-INDIRECT(CONCATENATE("'2018-02'!P",TEXT(MATCH($C60,'2018-02'!$C$2:$C$100,0)+1,0))))</f>
        <v>155528614.30000004</v>
      </c>
      <c r="Q60" s="17">
        <f ca="1">IF(OR(INDIRECT(CONCATENATE("'2018-03'!Q",TEXT(MATCH($C60,'2018-03'!$C$2:$C$100,0)+1,0)))="",INDIRECT(CONCATENATE("'2018-02'!Q",TEXT(MATCH($C60,'2018-02'!$C$2:$C$100,0)+1,0)))="",AND(INDIRECT(CONCATENATE("'2018-03'!Q",TEXT(MATCH($C60,'2018-03'!$C$2:$C$100,0)+1,0)))="",INDIRECT(CONCATENATE("'2018-02'!Q",TEXT(MATCH($C60,'2018-02'!$C$2:$C$100,0)+1,0)))="")),"Н/Д",INDIRECT(CONCATENATE("'2018-03'!Q",TEXT(MATCH($C60,'2018-03'!$C$2:$C$100,0)+1,0)))-INDIRECT(CONCATENATE("'2018-02'!Q",TEXT(MATCH($C60,'2018-02'!$C$2:$C$100,0)+1,0))))</f>
        <v>33658360.689999998</v>
      </c>
      <c r="R60" s="17">
        <f ca="1">IF(OR(INDIRECT(CONCATENATE("'2018-03'!R",TEXT(MATCH($C60,'2018-03'!$C$2:$C$100,0)+1,0)))="",INDIRECT(CONCATENATE("'2018-02'!R",TEXT(MATCH($C60,'2018-02'!$C$2:$C$100,0)+1,0)))="",AND(INDIRECT(CONCATENATE("'2018-03'!R",TEXT(MATCH($C60,'2018-03'!$C$2:$C$100,0)+1,0)))="",INDIRECT(CONCATENATE("'2018-02'!R",TEXT(MATCH($C60,'2018-02'!$C$2:$C$100,0)+1,0)))="")),"Н/Д",INDIRECT(CONCATENATE("'2018-03'!R",TEXT(MATCH($C60,'2018-03'!$C$2:$C$100,0)+1,0)))-INDIRECT(CONCATENATE("'2018-02'!R",TEXT(MATCH($C60,'2018-02'!$C$2:$C$100,0)+1,0))))</f>
        <v>41835067.889999993</v>
      </c>
      <c r="S60" s="17">
        <f ca="1">IF(OR(INDIRECT(CONCATENATE("'2018-03'!S",TEXT(MATCH($C60,'2018-03'!$C$2:$C$100,0)+1,0)))="",INDIRECT(CONCATENATE("'2018-02'!S",TEXT(MATCH($C60,'2018-02'!$C$2:$C$100,0)+1,0)))="",AND(INDIRECT(CONCATENATE("'2018-03'!S",TEXT(MATCH($C60,'2018-03'!$C$2:$C$100,0)+1,0)))="",INDIRECT(CONCATENATE("'2018-02'!S",TEXT(MATCH($C60,'2018-02'!$C$2:$C$100,0)+1,0)))="")),"Н/Д",INDIRECT(CONCATENATE("'2018-03'!S",TEXT(MATCH($C60,'2018-03'!$C$2:$C$100,0)+1,0)))-INDIRECT(CONCATENATE("'2018-02'!S",TEXT(MATCH($C60,'2018-02'!$C$2:$C$100,0)+1,0))))</f>
        <v>196900</v>
      </c>
      <c r="T60" s="17">
        <f ca="1">IF(OR(INDIRECT(CONCATENATE("'2018-03'!T",TEXT(MATCH($C60,'2018-03'!$C$2:$C$100,0)+1,0)))="",INDIRECT(CONCATENATE("'2018-02'!T",TEXT(MATCH($C60,'2018-02'!$C$2:$C$100,0)+1,0)))="",AND(INDIRECT(CONCATENATE("'2018-03'!T",TEXT(MATCH($C60,'2018-03'!$C$2:$C$100,0)+1,0)))="",INDIRECT(CONCATENATE("'2018-02'!T",TEXT(MATCH($C60,'2018-02'!$C$2:$C$100,0)+1,0)))="")),"Н/Д",INDIRECT(CONCATENATE("'2018-03'!T",TEXT(MATCH($C60,'2018-03'!$C$2:$C$100,0)+1,0)))-INDIRECT(CONCATENATE("'2018-02'!T",TEXT(MATCH($C60,'2018-02'!$C$2:$C$100,0)+1,0))))</f>
        <v>116619208.98</v>
      </c>
      <c r="U60" s="17">
        <f ca="1">IF(OR(INDIRECT(CONCATENATE("'2018-03'!U",TEXT(MATCH($C60,'2018-03'!$C$2:$C$100,0)+1,0)))="",INDIRECT(CONCATENATE("'2018-02'!U",TEXT(MATCH($C60,'2018-02'!$C$2:$C$100,0)+1,0)))="",AND(INDIRECT(CONCATENATE("'2018-03'!U",TEXT(MATCH($C60,'2018-03'!$C$2:$C$100,0)+1,0)))="",INDIRECT(CONCATENATE("'2018-02'!U",TEXT(MATCH($C60,'2018-02'!$C$2:$C$100,0)+1,0)))="")),"Н/Д",INDIRECT(CONCATENATE("'2018-03'!U",TEXT(MATCH($C60,'2018-03'!$C$2:$C$100,0)+1,0)))-INDIRECT(CONCATENATE("'2018-02'!U",TEXT(MATCH($C60,'2018-02'!$C$2:$C$100,0)+1,0))))</f>
        <v>11186774.5</v>
      </c>
      <c r="V60" s="17">
        <f ca="1">IF(OR(INDIRECT(CONCATENATE("'2018-03'!V",TEXT(MATCH($C60,'2018-03'!$C$2:$C$100,0)+1,0)))="",INDIRECT(CONCATENATE("'2018-02'!V",TEXT(MATCH($C60,'2018-02'!$C$2:$C$100,0)+1,0)))="",AND(INDIRECT(CONCATENATE("'2018-03'!V",TEXT(MATCH($C60,'2018-03'!$C$2:$C$100,0)+1,0)))="",INDIRECT(CONCATENATE("'2018-02'!V",TEXT(MATCH($C60,'2018-02'!$C$2:$C$100,0)+1,0)))="")),"Н/Д",INDIRECT(CONCATENATE("'2018-03'!V",TEXT(MATCH($C60,'2018-03'!$C$2:$C$100,0)+1,0)))-INDIRECT(CONCATENATE("'2018-02'!V",TEXT(MATCH($C60,'2018-02'!$C$2:$C$100,0)+1,0))))</f>
        <v>1407653410.6799998</v>
      </c>
      <c r="W60" s="17">
        <f ca="1">IF(OR(INDIRECT(CONCATENATE("'2018-03'!W",TEXT(MATCH($C60,'2018-03'!$C$2:$C$100,0)+1,0)))="",INDIRECT(CONCATENATE("'2018-02'!W",TEXT(MATCH($C60,'2018-02'!$C$2:$C$100,0)+1,0)))="",AND(INDIRECT(CONCATENATE("'2018-03'!W",TEXT(MATCH($C60,'2018-03'!$C$2:$C$100,0)+1,0)))="",INDIRECT(CONCATENATE("'2018-02'!W",TEXT(MATCH($C60,'2018-02'!$C$2:$C$100,0)+1,0)))="")),"Н/Д",INDIRECT(CONCATENATE("'2018-03'!W",TEXT(MATCH($C60,'2018-03'!$C$2:$C$100,0)+1,0)))-INDIRECT(CONCATENATE("'2018-02'!W",TEXT(MATCH($C60,'2018-02'!$C$2:$C$100,0)+1,0))))</f>
        <v>27303147099.109997</v>
      </c>
    </row>
    <row r="61" spans="1:23" x14ac:dyDescent="0.25">
      <c r="A61" s="2" t="s">
        <v>80</v>
      </c>
      <c r="B61" s="2" t="s">
        <v>86</v>
      </c>
      <c r="C61" s="15">
        <v>71900000</v>
      </c>
      <c r="D61" s="2" t="s">
        <v>206</v>
      </c>
      <c r="E61" s="17">
        <f ca="1">IF(OR(INDIRECT(CONCATENATE("'2018-03'!E",TEXT(MATCH($C61,'2018-03'!$C$2:$C$100,0)+1,0)))="",INDIRECT(CONCATENATE("'2018-02'!E",TEXT(MATCH($C61,'2018-02'!$C$2:$C$100,0)+1,0)))="",AND(INDIRECT(CONCATENATE("'2018-03'!E",TEXT(MATCH($C61,'2018-03'!$C$2:$C$100,0)+1,0)))="",INDIRECT(CONCATENATE("'2018-02'!E",TEXT(MATCH($C61,'2018-02'!$C$2:$C$100,0)+1,0)))="")),"Н/Д",INDIRECT(CONCATENATE("'2018-03'!E",TEXT(MATCH($C61,'2018-03'!$C$2:$C$100,0)+1,0)))-INDIRECT(CONCATENATE("'2018-02'!E",TEXT(MATCH($C61,'2018-02'!$C$2:$C$100,0)+1,0))))</f>
        <v>8722695544.6200008</v>
      </c>
      <c r="F61" s="17">
        <f ca="1">IF(OR(INDIRECT(CONCATENATE("'2018-03'!F",TEXT(MATCH($C61,'2018-03'!$C$2:$C$100,0)+1,0)))="",INDIRECT(CONCATENATE("'2018-02'!F",TEXT(MATCH($C61,'2018-02'!$C$2:$C$100,0)+1,0)))="",AND(INDIRECT(CONCATENATE("'2018-03'!F",TEXT(MATCH($C61,'2018-03'!$C$2:$C$100,0)+1,0)))="",INDIRECT(CONCATENATE("'2018-02'!F",TEXT(MATCH($C61,'2018-02'!$C$2:$C$100,0)+1,0)))="")),"Н/Д",INDIRECT(CONCATENATE("'2018-03'!F",TEXT(MATCH($C61,'2018-03'!$C$2:$C$100,0)+1,0)))-INDIRECT(CONCATENATE("'2018-02'!F",TEXT(MATCH($C61,'2018-02'!$C$2:$C$100,0)+1,0))))</f>
        <v>8563206714.4100008</v>
      </c>
      <c r="G61" s="17">
        <f ca="1">IF(OR(INDIRECT(CONCATENATE("'2018-03'!G",TEXT(MATCH($C61,'2018-03'!$C$2:$C$100,0)+1,0)))="",INDIRECT(CONCATENATE("'2018-02'!G",TEXT(MATCH($C61,'2018-02'!$C$2:$C$100,0)+1,0)))="",AND(INDIRECT(CONCATENATE("'2018-03'!G",TEXT(MATCH($C61,'2018-03'!$C$2:$C$100,0)+1,0)))="",INDIRECT(CONCATENATE("'2018-02'!G",TEXT(MATCH($C61,'2018-02'!$C$2:$C$100,0)+1,0)))="")),"Н/Д",INDIRECT(CONCATENATE("'2018-03'!G",TEXT(MATCH($C61,'2018-03'!$C$2:$C$100,0)+1,0)))-INDIRECT(CONCATENATE("'2018-02'!G",TEXT(MATCH($C61,'2018-02'!$C$2:$C$100,0)+1,0))))</f>
        <v>3038199590.5599999</v>
      </c>
      <c r="H61" s="17">
        <f ca="1">IF(OR(INDIRECT(CONCATENATE("'2018-03'!H",TEXT(MATCH($C61,'2018-03'!$C$2:$C$100,0)+1,0)))="",INDIRECT(CONCATENATE("'2018-02'!H",TEXT(MATCH($C61,'2018-02'!$C$2:$C$100,0)+1,0)))="",AND(INDIRECT(CONCATENATE("'2018-03'!H",TEXT(MATCH($C61,'2018-03'!$C$2:$C$100,0)+1,0)))="",INDIRECT(CONCATENATE("'2018-02'!H",TEXT(MATCH($C61,'2018-02'!$C$2:$C$100,0)+1,0)))="")),"Н/Д",INDIRECT(CONCATENATE("'2018-03'!H",TEXT(MATCH($C61,'2018-03'!$C$2:$C$100,0)+1,0)))-INDIRECT(CONCATENATE("'2018-02'!H",TEXT(MATCH($C61,'2018-02'!$C$2:$C$100,0)+1,0))))</f>
        <v>4418473160.2399998</v>
      </c>
      <c r="I61" s="17">
        <f ca="1">IF(OR(INDIRECT(CONCATENATE("'2018-03'!I",TEXT(MATCH($C61,'2018-03'!$C$2:$C$100,0)+1,0)))="",INDIRECT(CONCATENATE("'2018-02'!I",TEXT(MATCH($C61,'2018-02'!$C$2:$C$100,0)+1,0)))="",AND(INDIRECT(CONCATENATE("'2018-03'!I",TEXT(MATCH($C61,'2018-03'!$C$2:$C$100,0)+1,0)))="",INDIRECT(CONCATENATE("'2018-02'!I",TEXT(MATCH($C61,'2018-02'!$C$2:$C$100,0)+1,0)))="")),"Н/Д",INDIRECT(CONCATENATE("'2018-03'!I",TEXT(MATCH($C61,'2018-03'!$C$2:$C$100,0)+1,0)))-INDIRECT(CONCATENATE("'2018-02'!I",TEXT(MATCH($C61,'2018-02'!$C$2:$C$100,0)+1,0))))</f>
        <v>82591536.060000002</v>
      </c>
      <c r="J61" s="17" t="str">
        <f ca="1">IF(OR(INDIRECT(CONCATENATE("'2018-03'!J",TEXT(MATCH($C61,'2018-03'!$C$2:$C$100,0)+1,0)))="",INDIRECT(CONCATENATE("'2018-02'!J",TEXT(MATCH($C61,'2018-02'!$C$2:$C$100,0)+1,0)))="",AND(INDIRECT(CONCATENATE("'2018-03'!J",TEXT(MATCH($C61,'2018-03'!$C$2:$C$100,0)+1,0)))="",INDIRECT(CONCATENATE("'2018-02'!J",TEXT(MATCH($C61,'2018-02'!$C$2:$C$100,0)+1,0)))="")),"Н/Д",INDIRECT(CONCATENATE("'2018-03'!J",TEXT(MATCH($C61,'2018-03'!$C$2:$C$100,0)+1,0)))-INDIRECT(CONCATENATE("'2018-02'!J",TEXT(MATCH($C61,'2018-02'!$C$2:$C$100,0)+1,0))))</f>
        <v>Н/Д</v>
      </c>
      <c r="K61" s="17">
        <f ca="1">IF(OR(INDIRECT(CONCATENATE("'2018-03'!K",TEXT(MATCH($C61,'2018-03'!$C$2:$C$100,0)+1,0)))="",INDIRECT(CONCATENATE("'2018-02'!K",TEXT(MATCH($C61,'2018-02'!$C$2:$C$100,0)+1,0)))="",AND(INDIRECT(CONCATENATE("'2018-03'!K",TEXT(MATCH($C61,'2018-03'!$C$2:$C$100,0)+1,0)))="",INDIRECT(CONCATENATE("'2018-02'!K",TEXT(MATCH($C61,'2018-02'!$C$2:$C$100,0)+1,0)))="")),"Н/Д",INDIRECT(CONCATENATE("'2018-03'!K",TEXT(MATCH($C61,'2018-03'!$C$2:$C$100,0)+1,0)))-INDIRECT(CONCATENATE("'2018-02'!K",TEXT(MATCH($C61,'2018-02'!$C$2:$C$100,0)+1,0))))</f>
        <v>77595526.950000018</v>
      </c>
      <c r="L61" s="17">
        <f ca="1">IF(OR(INDIRECT(CONCATENATE("'2018-03'!L",TEXT(MATCH($C61,'2018-03'!$C$2:$C$100,0)+1,0)))="",INDIRECT(CONCATENATE("'2018-02'!L",TEXT(MATCH($C61,'2018-02'!$C$2:$C$100,0)+1,0)))="",AND(INDIRECT(CONCATENATE("'2018-03'!L",TEXT(MATCH($C61,'2018-03'!$C$2:$C$100,0)+1,0)))="",INDIRECT(CONCATENATE("'2018-02'!L",TEXT(MATCH($C61,'2018-02'!$C$2:$C$100,0)+1,0)))="")),"Н/Д",INDIRECT(CONCATENATE("'2018-03'!L",TEXT(MATCH($C61,'2018-03'!$C$2:$C$100,0)+1,0)))-INDIRECT(CONCATENATE("'2018-02'!L",TEXT(MATCH($C61,'2018-02'!$C$2:$C$100,0)+1,0))))</f>
        <v>501927805.35000002</v>
      </c>
      <c r="M61" s="17">
        <f ca="1">IF(OR(INDIRECT(CONCATENATE("'2018-03'!M",TEXT(MATCH($C61,'2018-03'!$C$2:$C$100,0)+1,0)))="",INDIRECT(CONCATENATE("'2018-02'!M",TEXT(MATCH($C61,'2018-02'!$C$2:$C$100,0)+1,0)))="",AND(INDIRECT(CONCATENATE("'2018-03'!M",TEXT(MATCH($C61,'2018-03'!$C$2:$C$100,0)+1,0)))="",INDIRECT(CONCATENATE("'2018-02'!M",TEXT(MATCH($C61,'2018-02'!$C$2:$C$100,0)+1,0)))="")),"Н/Д",INDIRECT(CONCATENATE("'2018-03'!M",TEXT(MATCH($C61,'2018-03'!$C$2:$C$100,0)+1,0)))-INDIRECT(CONCATENATE("'2018-02'!M",TEXT(MATCH($C61,'2018-02'!$C$2:$C$100,0)+1,0))))</f>
        <v>8577926.7199999988</v>
      </c>
      <c r="N61" s="17">
        <f ca="1">IF(OR(INDIRECT(CONCATENATE("'2018-03'!N",TEXT(MATCH($C61,'2018-03'!$C$2:$C$100,0)+1,0)))="",INDIRECT(CONCATENATE("'2018-02'!N",TEXT(MATCH($C61,'2018-02'!$C$2:$C$100,0)+1,0)))="",AND(INDIRECT(CONCATENATE("'2018-03'!N",TEXT(MATCH($C61,'2018-03'!$C$2:$C$100,0)+1,0)))="",INDIRECT(CONCATENATE("'2018-02'!N",TEXT(MATCH($C61,'2018-02'!$C$2:$C$100,0)+1,0)))="")),"Н/Д",INDIRECT(CONCATENATE("'2018-03'!N",TEXT(MATCH($C61,'2018-03'!$C$2:$C$100,0)+1,0)))-INDIRECT(CONCATENATE("'2018-02'!NE",TEXT(MATCH($C61,'2018-02'!$C$2:$C$100,0)+1,0))))</f>
        <v>56578459.840000004</v>
      </c>
      <c r="O61" s="17">
        <f ca="1">IF(OR(INDIRECT(CONCATENATE("'2018-03'!O",TEXT(MATCH($C61,'2018-03'!$C$2:$C$100,0)+1,0)))="",INDIRECT(CONCATENATE("'2018-02'!O",TEXT(MATCH($C61,'2018-02'!$C$2:$C$100,0)+1,0)))="",AND(INDIRECT(CONCATENATE("'2018-03'!O",TEXT(MATCH($C61,'2018-03'!$C$2:$C$100,0)+1,0)))="",INDIRECT(CONCATENATE("'2018-02'!O",TEXT(MATCH($C61,'2018-02'!$C$2:$C$100,0)+1,0)))="")),"Н/Д",INDIRECT(CONCATENATE("'2018-03'!O",TEXT(MATCH($C61,'2018-03'!$C$2:$C$100,0)+1,0)))-INDIRECT(CONCATENATE("'2018-02'!O",TEXT(MATCH($C61,'2018-02'!$C$2:$C$100,0)+1,0))))</f>
        <v>-8719.2999999999993</v>
      </c>
      <c r="P61" s="17">
        <f ca="1">IF(OR(INDIRECT(CONCATENATE("'2018-03'!P",TEXT(MATCH($C61,'2018-03'!$C$2:$C$100,0)+1,0)))="",INDIRECT(CONCATENATE("'2018-02'!P",TEXT(MATCH($C61,'2018-02'!$C$2:$C$100,0)+1,0)))="",AND(INDIRECT(CONCATENATE("'2018-03'!P",TEXT(MATCH($C61,'2018-03'!$C$2:$C$100,0)+1,0)))="",INDIRECT(CONCATENATE("'2018-02'!P",TEXT(MATCH($C61,'2018-02'!$C$2:$C$100,0)+1,0)))="")),"Н/Д",INDIRECT(CONCATENATE("'2018-03'!P",TEXT(MATCH($C61,'2018-03'!$C$2:$C$100,0)+1,0)))-INDIRECT(CONCATENATE("'2018-02'!P",TEXT(MATCH($C61,'2018-02'!$C$2:$C$100,0)+1,0))))</f>
        <v>124997066.92000002</v>
      </c>
      <c r="Q61" s="17">
        <f ca="1">IF(OR(INDIRECT(CONCATENATE("'2018-03'!Q",TEXT(MATCH($C61,'2018-03'!$C$2:$C$100,0)+1,0)))="",INDIRECT(CONCATENATE("'2018-02'!Q",TEXT(MATCH($C61,'2018-02'!$C$2:$C$100,0)+1,0)))="",AND(INDIRECT(CONCATENATE("'2018-03'!Q",TEXT(MATCH($C61,'2018-03'!$C$2:$C$100,0)+1,0)))="",INDIRECT(CONCATENATE("'2018-02'!Q",TEXT(MATCH($C61,'2018-02'!$C$2:$C$100,0)+1,0)))="")),"Н/Д",INDIRECT(CONCATENATE("'2018-03'!Q",TEXT(MATCH($C61,'2018-03'!$C$2:$C$100,0)+1,0)))-INDIRECT(CONCATENATE("'2018-02'!Q",TEXT(MATCH($C61,'2018-02'!$C$2:$C$100,0)+1,0))))</f>
        <v>50253212.190000013</v>
      </c>
      <c r="R61" s="17">
        <f ca="1">IF(OR(INDIRECT(CONCATENATE("'2018-03'!R",TEXT(MATCH($C61,'2018-03'!$C$2:$C$100,0)+1,0)))="",INDIRECT(CONCATENATE("'2018-02'!R",TEXT(MATCH($C61,'2018-02'!$C$2:$C$100,0)+1,0)))="",AND(INDIRECT(CONCATENATE("'2018-03'!R",TEXT(MATCH($C61,'2018-03'!$C$2:$C$100,0)+1,0)))="",INDIRECT(CONCATENATE("'2018-02'!R",TEXT(MATCH($C61,'2018-02'!$C$2:$C$100,0)+1,0)))="")),"Н/Д",INDIRECT(CONCATENATE("'2018-03'!R",TEXT(MATCH($C61,'2018-03'!$C$2:$C$100,0)+1,0)))-INDIRECT(CONCATENATE("'2018-02'!R",TEXT(MATCH($C61,'2018-02'!$C$2:$C$100,0)+1,0))))</f>
        <v>39445423.049999997</v>
      </c>
      <c r="S61" s="17">
        <f ca="1">IF(OR(INDIRECT(CONCATENATE("'2018-03'!S",TEXT(MATCH($C61,'2018-03'!$C$2:$C$100,0)+1,0)))="",INDIRECT(CONCATENATE("'2018-02'!S",TEXT(MATCH($C61,'2018-02'!$C$2:$C$100,0)+1,0)))="",AND(INDIRECT(CONCATENATE("'2018-03'!S",TEXT(MATCH($C61,'2018-03'!$C$2:$C$100,0)+1,0)))="",INDIRECT(CONCATENATE("'2018-02'!S",TEXT(MATCH($C61,'2018-02'!$C$2:$C$100,0)+1,0)))="")),"Н/Д",INDIRECT(CONCATENATE("'2018-03'!S",TEXT(MATCH($C61,'2018-03'!$C$2:$C$100,0)+1,0)))-INDIRECT(CONCATENATE("'2018-02'!S",TEXT(MATCH($C61,'2018-02'!$C$2:$C$100,0)+1,0))))</f>
        <v>11250</v>
      </c>
      <c r="T61" s="17">
        <f ca="1">IF(OR(INDIRECT(CONCATENATE("'2018-03'!T",TEXT(MATCH($C61,'2018-03'!$C$2:$C$100,0)+1,0)))="",INDIRECT(CONCATENATE("'2018-02'!T",TEXT(MATCH($C61,'2018-02'!$C$2:$C$100,0)+1,0)))="",AND(INDIRECT(CONCATENATE("'2018-03'!T",TEXT(MATCH($C61,'2018-03'!$C$2:$C$100,0)+1,0)))="",INDIRECT(CONCATENATE("'2018-02'!T",TEXT(MATCH($C61,'2018-02'!$C$2:$C$100,0)+1,0)))="")),"Н/Д",INDIRECT(CONCATENATE("'2018-03'!T",TEXT(MATCH($C61,'2018-03'!$C$2:$C$100,0)+1,0)))-INDIRECT(CONCATENATE("'2018-02'!T",TEXT(MATCH($C61,'2018-02'!$C$2:$C$100,0)+1,0))))</f>
        <v>80687469.090000004</v>
      </c>
      <c r="U61" s="17">
        <f ca="1">IF(OR(INDIRECT(CONCATENATE("'2018-03'!U",TEXT(MATCH($C61,'2018-03'!$C$2:$C$100,0)+1,0)))="",INDIRECT(CONCATENATE("'2018-02'!U",TEXT(MATCH($C61,'2018-02'!$C$2:$C$100,0)+1,0)))="",AND(INDIRECT(CONCATENATE("'2018-03'!U",TEXT(MATCH($C61,'2018-03'!$C$2:$C$100,0)+1,0)))="",INDIRECT(CONCATENATE("'2018-02'!U",TEXT(MATCH($C61,'2018-02'!$C$2:$C$100,0)+1,0)))="")),"Н/Д",INDIRECT(CONCATENATE("'2018-03'!U",TEXT(MATCH($C61,'2018-03'!$C$2:$C$100,0)+1,0)))-INDIRECT(CONCATENATE("'2018-02'!U",TEXT(MATCH($C61,'2018-02'!$C$2:$C$100,0)+1,0))))</f>
        <v>400002.95999999996</v>
      </c>
      <c r="V61" s="17">
        <f ca="1">IF(OR(INDIRECT(CONCATENATE("'2018-03'!V",TEXT(MATCH($C61,'2018-03'!$C$2:$C$100,0)+1,0)))="",INDIRECT(CONCATENATE("'2018-02'!V",TEXT(MATCH($C61,'2018-02'!$C$2:$C$100,0)+1,0)))="",AND(INDIRECT(CONCATENATE("'2018-03'!V",TEXT(MATCH($C61,'2018-03'!$C$2:$C$100,0)+1,0)))="",INDIRECT(CONCATENATE("'2018-02'!V",TEXT(MATCH($C61,'2018-02'!$C$2:$C$100,0)+1,0)))="")),"Н/Д",INDIRECT(CONCATENATE("'2018-03'!V",TEXT(MATCH($C61,'2018-03'!$C$2:$C$100,0)+1,0)))-INDIRECT(CONCATENATE("'2018-02'!V",TEXT(MATCH($C61,'2018-02'!$C$2:$C$100,0)+1,0))))</f>
        <v>159488830.21000004</v>
      </c>
      <c r="W61" s="17">
        <f ca="1">IF(OR(INDIRECT(CONCATENATE("'2018-03'!W",TEXT(MATCH($C61,'2018-03'!$C$2:$C$100,0)+1,0)))="",INDIRECT(CONCATENATE("'2018-02'!W",TEXT(MATCH($C61,'2018-02'!$C$2:$C$100,0)+1,0)))="",AND(INDIRECT(CONCATENATE("'2018-03'!W",TEXT(MATCH($C61,'2018-03'!$C$2:$C$100,0)+1,0)))="",INDIRECT(CONCATENATE("'2018-02'!W",TEXT(MATCH($C61,'2018-02'!$C$2:$C$100,0)+1,0)))="")),"Н/Д",INDIRECT(CONCATENATE("'2018-03'!W",TEXT(MATCH($C61,'2018-03'!$C$2:$C$100,0)+1,0)))-INDIRECT(CONCATENATE("'2018-02'!W",TEXT(MATCH($C61,'2018-02'!$C$2:$C$100,0)+1,0))))</f>
        <v>25897754030.550003</v>
      </c>
    </row>
    <row r="62" spans="1:23" x14ac:dyDescent="0.25">
      <c r="A62" s="2" t="s">
        <v>87</v>
      </c>
      <c r="B62" s="2" t="s">
        <v>88</v>
      </c>
      <c r="C62" s="15">
        <v>14000000</v>
      </c>
      <c r="D62" s="2" t="s">
        <v>206</v>
      </c>
      <c r="E62" s="17">
        <f ca="1">IF(OR(INDIRECT(CONCATENATE("'2018-03'!E",TEXT(MATCH($C62,'2018-03'!$C$2:$C$100,0)+1,0)))="",INDIRECT(CONCATENATE("'2018-02'!E",TEXT(MATCH($C62,'2018-02'!$C$2:$C$100,0)+1,0)))="",AND(INDIRECT(CONCATENATE("'2018-03'!E",TEXT(MATCH($C62,'2018-03'!$C$2:$C$100,0)+1,0)))="",INDIRECT(CONCATENATE("'2018-02'!E",TEXT(MATCH($C62,'2018-02'!$C$2:$C$100,0)+1,0)))="")),"Н/Д",INDIRECT(CONCATENATE("'2018-03'!E",TEXT(MATCH($C62,'2018-03'!$C$2:$C$100,0)+1,0)))-INDIRECT(CONCATENATE("'2018-02'!E",TEXT(MATCH($C62,'2018-02'!$C$2:$C$100,0)+1,0))))</f>
        <v>4630026933.7200003</v>
      </c>
      <c r="F62" s="17">
        <f ca="1">IF(OR(INDIRECT(CONCATENATE("'2018-03'!F",TEXT(MATCH($C62,'2018-03'!$C$2:$C$100,0)+1,0)))="",INDIRECT(CONCATENATE("'2018-02'!F",TEXT(MATCH($C62,'2018-02'!$C$2:$C$100,0)+1,0)))="",AND(INDIRECT(CONCATENATE("'2018-03'!F",TEXT(MATCH($C62,'2018-03'!$C$2:$C$100,0)+1,0)))="",INDIRECT(CONCATENATE("'2018-02'!F",TEXT(MATCH($C62,'2018-02'!$C$2:$C$100,0)+1,0)))="")),"Н/Д",INDIRECT(CONCATENATE("'2018-03'!F",TEXT(MATCH($C62,'2018-03'!$C$2:$C$100,0)+1,0)))-INDIRECT(CONCATENATE("'2018-02'!F",TEXT(MATCH($C62,'2018-02'!$C$2:$C$100,0)+1,0))))</f>
        <v>3894097101.5700002</v>
      </c>
      <c r="G62" s="17">
        <f ca="1">IF(OR(INDIRECT(CONCATENATE("'2018-03'!G",TEXT(MATCH($C62,'2018-03'!$C$2:$C$100,0)+1,0)))="",INDIRECT(CONCATENATE("'2018-02'!G",TEXT(MATCH($C62,'2018-02'!$C$2:$C$100,0)+1,0)))="",AND(INDIRECT(CONCATENATE("'2018-03'!G",TEXT(MATCH($C62,'2018-03'!$C$2:$C$100,0)+1,0)))="",INDIRECT(CONCATENATE("'2018-02'!G",TEXT(MATCH($C62,'2018-02'!$C$2:$C$100,0)+1,0)))="")),"Н/Д",INDIRECT(CONCATENATE("'2018-03'!G",TEXT(MATCH($C62,'2018-03'!$C$2:$C$100,0)+1,0)))-INDIRECT(CONCATENATE("'2018-02'!G",TEXT(MATCH($C62,'2018-02'!$C$2:$C$100,0)+1,0))))</f>
        <v>314319955.78999996</v>
      </c>
      <c r="H62" s="17">
        <f ca="1">IF(OR(INDIRECT(CONCATENATE("'2018-03'!H",TEXT(MATCH($C62,'2018-03'!$C$2:$C$100,0)+1,0)))="",INDIRECT(CONCATENATE("'2018-02'!H",TEXT(MATCH($C62,'2018-02'!$C$2:$C$100,0)+1,0)))="",AND(INDIRECT(CONCATENATE("'2018-03'!H",TEXT(MATCH($C62,'2018-03'!$C$2:$C$100,0)+1,0)))="",INDIRECT(CONCATENATE("'2018-02'!H",TEXT(MATCH($C62,'2018-02'!$C$2:$C$100,0)+1,0)))="")),"Н/Д",INDIRECT(CONCATENATE("'2018-03'!H",TEXT(MATCH($C62,'2018-03'!$C$2:$C$100,0)+1,0)))-INDIRECT(CONCATENATE("'2018-02'!H",TEXT(MATCH($C62,'2018-02'!$C$2:$C$100,0)+1,0))))</f>
        <v>2042534665.8500001</v>
      </c>
      <c r="I62" s="17">
        <f ca="1">IF(OR(INDIRECT(CONCATENATE("'2018-03'!I",TEXT(MATCH($C62,'2018-03'!$C$2:$C$100,0)+1,0)))="",INDIRECT(CONCATENATE("'2018-02'!I",TEXT(MATCH($C62,'2018-02'!$C$2:$C$100,0)+1,0)))="",AND(INDIRECT(CONCATENATE("'2018-03'!I",TEXT(MATCH($C62,'2018-03'!$C$2:$C$100,0)+1,0)))="",INDIRECT(CONCATENATE("'2018-02'!I",TEXT(MATCH($C62,'2018-02'!$C$2:$C$100,0)+1,0)))="")),"Н/Д",INDIRECT(CONCATENATE("'2018-03'!I",TEXT(MATCH($C62,'2018-03'!$C$2:$C$100,0)+1,0)))-INDIRECT(CONCATENATE("'2018-02'!I",TEXT(MATCH($C62,'2018-02'!$C$2:$C$100,0)+1,0))))</f>
        <v>287544059.57000005</v>
      </c>
      <c r="J62" s="17" t="str">
        <f ca="1">IF(OR(INDIRECT(CONCATENATE("'2018-03'!J",TEXT(MATCH($C62,'2018-03'!$C$2:$C$100,0)+1,0)))="",INDIRECT(CONCATENATE("'2018-02'!J",TEXT(MATCH($C62,'2018-02'!$C$2:$C$100,0)+1,0)))="",AND(INDIRECT(CONCATENATE("'2018-03'!J",TEXT(MATCH($C62,'2018-03'!$C$2:$C$100,0)+1,0)))="",INDIRECT(CONCATENATE("'2018-02'!J",TEXT(MATCH($C62,'2018-02'!$C$2:$C$100,0)+1,0)))="")),"Н/Д",INDIRECT(CONCATENATE("'2018-03'!J",TEXT(MATCH($C62,'2018-03'!$C$2:$C$100,0)+1,0)))-INDIRECT(CONCATENATE("'2018-02'!J",TEXT(MATCH($C62,'2018-02'!$C$2:$C$100,0)+1,0))))</f>
        <v>Н/Д</v>
      </c>
      <c r="K62" s="17">
        <f ca="1">IF(OR(INDIRECT(CONCATENATE("'2018-03'!K",TEXT(MATCH($C62,'2018-03'!$C$2:$C$100,0)+1,0)))="",INDIRECT(CONCATENATE("'2018-02'!K",TEXT(MATCH($C62,'2018-02'!$C$2:$C$100,0)+1,0)))="",AND(INDIRECT(CONCATENATE("'2018-03'!K",TEXT(MATCH($C62,'2018-03'!$C$2:$C$100,0)+1,0)))="",INDIRECT(CONCATENATE("'2018-02'!K",TEXT(MATCH($C62,'2018-02'!$C$2:$C$100,0)+1,0)))="")),"Н/Д",INDIRECT(CONCATENATE("'2018-03'!K",TEXT(MATCH($C62,'2018-03'!$C$2:$C$100,0)+1,0)))-INDIRECT(CONCATENATE("'2018-02'!K",TEXT(MATCH($C62,'2018-02'!$C$2:$C$100,0)+1,0))))</f>
        <v>124516347.01999998</v>
      </c>
      <c r="L62" s="17">
        <f ca="1">IF(OR(INDIRECT(CONCATENATE("'2018-03'!L",TEXT(MATCH($C62,'2018-03'!$C$2:$C$100,0)+1,0)))="",INDIRECT(CONCATENATE("'2018-02'!L",TEXT(MATCH($C62,'2018-02'!$C$2:$C$100,0)+1,0)))="",AND(INDIRECT(CONCATENATE("'2018-03'!L",TEXT(MATCH($C62,'2018-03'!$C$2:$C$100,0)+1,0)))="",INDIRECT(CONCATENATE("'2018-02'!L",TEXT(MATCH($C62,'2018-02'!$C$2:$C$100,0)+1,0)))="")),"Н/Д",INDIRECT(CONCATENATE("'2018-03'!L",TEXT(MATCH($C62,'2018-03'!$C$2:$C$100,0)+1,0)))-INDIRECT(CONCATENATE("'2018-02'!L",TEXT(MATCH($C62,'2018-02'!$C$2:$C$100,0)+1,0))))</f>
        <v>723536259.91000009</v>
      </c>
      <c r="M62" s="17">
        <f ca="1">IF(OR(INDIRECT(CONCATENATE("'2018-03'!M",TEXT(MATCH($C62,'2018-03'!$C$2:$C$100,0)+1,0)))="",INDIRECT(CONCATENATE("'2018-02'!M",TEXT(MATCH($C62,'2018-02'!$C$2:$C$100,0)+1,0)))="",AND(INDIRECT(CONCATENATE("'2018-03'!M",TEXT(MATCH($C62,'2018-03'!$C$2:$C$100,0)+1,0)))="",INDIRECT(CONCATENATE("'2018-02'!M",TEXT(MATCH($C62,'2018-02'!$C$2:$C$100,0)+1,0)))="")),"Н/Д",INDIRECT(CONCATENATE("'2018-03'!M",TEXT(MATCH($C62,'2018-03'!$C$2:$C$100,0)+1,0)))-INDIRECT(CONCATENATE("'2018-02'!M",TEXT(MATCH($C62,'2018-02'!$C$2:$C$100,0)+1,0))))</f>
        <v>55643300.679999992</v>
      </c>
      <c r="N62" s="17">
        <f ca="1">IF(OR(INDIRECT(CONCATENATE("'2018-03'!N",TEXT(MATCH($C62,'2018-03'!$C$2:$C$100,0)+1,0)))="",INDIRECT(CONCATENATE("'2018-02'!N",TEXT(MATCH($C62,'2018-02'!$C$2:$C$100,0)+1,0)))="",AND(INDIRECT(CONCATENATE("'2018-03'!N",TEXT(MATCH($C62,'2018-03'!$C$2:$C$100,0)+1,0)))="",INDIRECT(CONCATENATE("'2018-02'!N",TEXT(MATCH($C62,'2018-02'!$C$2:$C$100,0)+1,0)))="")),"Н/Д",INDIRECT(CONCATENATE("'2018-03'!N",TEXT(MATCH($C62,'2018-03'!$C$2:$C$100,0)+1,0)))-INDIRECT(CONCATENATE("'2018-02'!NE",TEXT(MATCH($C62,'2018-02'!$C$2:$C$100,0)+1,0))))</f>
        <v>64254974.18</v>
      </c>
      <c r="O62" s="17">
        <f ca="1">IF(OR(INDIRECT(CONCATENATE("'2018-03'!O",TEXT(MATCH($C62,'2018-03'!$C$2:$C$100,0)+1,0)))="",INDIRECT(CONCATENATE("'2018-02'!O",TEXT(MATCH($C62,'2018-02'!$C$2:$C$100,0)+1,0)))="",AND(INDIRECT(CONCATENATE("'2018-03'!O",TEXT(MATCH($C62,'2018-03'!$C$2:$C$100,0)+1,0)))="",INDIRECT(CONCATENATE("'2018-02'!O",TEXT(MATCH($C62,'2018-02'!$C$2:$C$100,0)+1,0)))="")),"Н/Д",INDIRECT(CONCATENATE("'2018-03'!O",TEXT(MATCH($C62,'2018-03'!$C$2:$C$100,0)+1,0)))-INDIRECT(CONCATENATE("'2018-02'!O",TEXT(MATCH($C62,'2018-02'!$C$2:$C$100,0)+1,0))))</f>
        <v>-1009.0600000000013</v>
      </c>
      <c r="P62" s="17">
        <f ca="1">IF(OR(INDIRECT(CONCATENATE("'2018-03'!P",TEXT(MATCH($C62,'2018-03'!$C$2:$C$100,0)+1,0)))="",INDIRECT(CONCATENATE("'2018-02'!P",TEXT(MATCH($C62,'2018-02'!$C$2:$C$100,0)+1,0)))="",AND(INDIRECT(CONCATENATE("'2018-03'!P",TEXT(MATCH($C62,'2018-03'!$C$2:$C$100,0)+1,0)))="",INDIRECT(CONCATENATE("'2018-02'!P",TEXT(MATCH($C62,'2018-02'!$C$2:$C$100,0)+1,0)))="")),"Н/Д",INDIRECT(CONCATENATE("'2018-03'!P",TEXT(MATCH($C62,'2018-03'!$C$2:$C$100,0)+1,0)))-INDIRECT(CONCATENATE("'2018-02'!P",TEXT(MATCH($C62,'2018-02'!$C$2:$C$100,0)+1,0))))</f>
        <v>159035640.50999996</v>
      </c>
      <c r="Q62" s="17">
        <f ca="1">IF(OR(INDIRECT(CONCATENATE("'2018-03'!Q",TEXT(MATCH($C62,'2018-03'!$C$2:$C$100,0)+1,0)))="",INDIRECT(CONCATENATE("'2018-02'!Q",TEXT(MATCH($C62,'2018-02'!$C$2:$C$100,0)+1,0)))="",AND(INDIRECT(CONCATENATE("'2018-03'!Q",TEXT(MATCH($C62,'2018-03'!$C$2:$C$100,0)+1,0)))="",INDIRECT(CONCATENATE("'2018-02'!Q",TEXT(MATCH($C62,'2018-02'!$C$2:$C$100,0)+1,0)))="")),"Н/Д",INDIRECT(CONCATENATE("'2018-03'!Q",TEXT(MATCH($C62,'2018-03'!$C$2:$C$100,0)+1,0)))-INDIRECT(CONCATENATE("'2018-02'!Q",TEXT(MATCH($C62,'2018-02'!$C$2:$C$100,0)+1,0))))</f>
        <v>12061786.189999999</v>
      </c>
      <c r="R62" s="17">
        <f ca="1">IF(OR(INDIRECT(CONCATENATE("'2018-03'!R",TEXT(MATCH($C62,'2018-03'!$C$2:$C$100,0)+1,0)))="",INDIRECT(CONCATENATE("'2018-02'!R",TEXT(MATCH($C62,'2018-02'!$C$2:$C$100,0)+1,0)))="",AND(INDIRECT(CONCATENATE("'2018-03'!R",TEXT(MATCH($C62,'2018-03'!$C$2:$C$100,0)+1,0)))="",INDIRECT(CONCATENATE("'2018-02'!R",TEXT(MATCH($C62,'2018-02'!$C$2:$C$100,0)+1,0)))="")),"Н/Д",INDIRECT(CONCATENATE("'2018-03'!R",TEXT(MATCH($C62,'2018-03'!$C$2:$C$100,0)+1,0)))-INDIRECT(CONCATENATE("'2018-02'!R",TEXT(MATCH($C62,'2018-02'!$C$2:$C$100,0)+1,0))))</f>
        <v>17194579.890000001</v>
      </c>
      <c r="S62" s="17">
        <f ca="1">IF(OR(INDIRECT(CONCATENATE("'2018-03'!S",TEXT(MATCH($C62,'2018-03'!$C$2:$C$100,0)+1,0)))="",INDIRECT(CONCATENATE("'2018-02'!S",TEXT(MATCH($C62,'2018-02'!$C$2:$C$100,0)+1,0)))="",AND(INDIRECT(CONCATENATE("'2018-03'!S",TEXT(MATCH($C62,'2018-03'!$C$2:$C$100,0)+1,0)))="",INDIRECT(CONCATENATE("'2018-02'!S",TEXT(MATCH($C62,'2018-02'!$C$2:$C$100,0)+1,0)))="")),"Н/Д",INDIRECT(CONCATENATE("'2018-03'!S",TEXT(MATCH($C62,'2018-03'!$C$2:$C$100,0)+1,0)))-INDIRECT(CONCATENATE("'2018-02'!S",TEXT(MATCH($C62,'2018-02'!$C$2:$C$100,0)+1,0))))</f>
        <v>980896.72</v>
      </c>
      <c r="T62" s="17">
        <f ca="1">IF(OR(INDIRECT(CONCATENATE("'2018-03'!T",TEXT(MATCH($C62,'2018-03'!$C$2:$C$100,0)+1,0)))="",INDIRECT(CONCATENATE("'2018-02'!T",TEXT(MATCH($C62,'2018-02'!$C$2:$C$100,0)+1,0)))="",AND(INDIRECT(CONCATENATE("'2018-03'!T",TEXT(MATCH($C62,'2018-03'!$C$2:$C$100,0)+1,0)))="",INDIRECT(CONCATENATE("'2018-02'!T",TEXT(MATCH($C62,'2018-02'!$C$2:$C$100,0)+1,0)))="")),"Н/Д",INDIRECT(CONCATENATE("'2018-03'!T",TEXT(MATCH($C62,'2018-03'!$C$2:$C$100,0)+1,0)))-INDIRECT(CONCATENATE("'2018-02'!T",TEXT(MATCH($C62,'2018-02'!$C$2:$C$100,0)+1,0))))</f>
        <v>60886788.07</v>
      </c>
      <c r="U62" s="17">
        <f ca="1">IF(OR(INDIRECT(CONCATENATE("'2018-03'!U",TEXT(MATCH($C62,'2018-03'!$C$2:$C$100,0)+1,0)))="",INDIRECT(CONCATENATE("'2018-02'!U",TEXT(MATCH($C62,'2018-02'!$C$2:$C$100,0)+1,0)))="",AND(INDIRECT(CONCATENATE("'2018-03'!U",TEXT(MATCH($C62,'2018-03'!$C$2:$C$100,0)+1,0)))="",INDIRECT(CONCATENATE("'2018-02'!U",TEXT(MATCH($C62,'2018-02'!$C$2:$C$100,0)+1,0)))="")),"Н/Д",INDIRECT(CONCATENATE("'2018-03'!U",TEXT(MATCH($C62,'2018-03'!$C$2:$C$100,0)+1,0)))-INDIRECT(CONCATENATE("'2018-02'!U",TEXT(MATCH($C62,'2018-02'!$C$2:$C$100,0)+1,0))))</f>
        <v>6902157.3400000008</v>
      </c>
      <c r="V62" s="17">
        <f ca="1">IF(OR(INDIRECT(CONCATENATE("'2018-03'!V",TEXT(MATCH($C62,'2018-03'!$C$2:$C$100,0)+1,0)))="",INDIRECT(CONCATENATE("'2018-02'!V",TEXT(MATCH($C62,'2018-02'!$C$2:$C$100,0)+1,0)))="",AND(INDIRECT(CONCATENATE("'2018-03'!V",TEXT(MATCH($C62,'2018-03'!$C$2:$C$100,0)+1,0)))="",INDIRECT(CONCATENATE("'2018-02'!V",TEXT(MATCH($C62,'2018-02'!$C$2:$C$100,0)+1,0)))="")),"Н/Д",INDIRECT(CONCATENATE("'2018-03'!V",TEXT(MATCH($C62,'2018-03'!$C$2:$C$100,0)+1,0)))-INDIRECT(CONCATENATE("'2018-02'!V",TEXT(MATCH($C62,'2018-02'!$C$2:$C$100,0)+1,0))))</f>
        <v>735929832.14999998</v>
      </c>
      <c r="W62" s="17">
        <f ca="1">IF(OR(INDIRECT(CONCATENATE("'2018-03'!W",TEXT(MATCH($C62,'2018-03'!$C$2:$C$100,0)+1,0)))="",INDIRECT(CONCATENATE("'2018-02'!W",TEXT(MATCH($C62,'2018-02'!$C$2:$C$100,0)+1,0)))="",AND(INDIRECT(CONCATENATE("'2018-03'!W",TEXT(MATCH($C62,'2018-03'!$C$2:$C$100,0)+1,0)))="",INDIRECT(CONCATENATE("'2018-02'!W",TEXT(MATCH($C62,'2018-02'!$C$2:$C$100,0)+1,0)))="")),"Н/Д",INDIRECT(CONCATENATE("'2018-03'!W",TEXT(MATCH($C62,'2018-03'!$C$2:$C$100,0)+1,0)))-INDIRECT(CONCATENATE("'2018-02'!W",TEXT(MATCH($C62,'2018-02'!$C$2:$C$100,0)+1,0))))</f>
        <v>13103653713.76</v>
      </c>
    </row>
    <row r="63" spans="1:23" x14ac:dyDescent="0.25">
      <c r="A63" s="2" t="s">
        <v>87</v>
      </c>
      <c r="B63" s="2" t="s">
        <v>89</v>
      </c>
      <c r="C63" s="15">
        <v>15000000</v>
      </c>
      <c r="D63" s="2" t="s">
        <v>206</v>
      </c>
      <c r="E63" s="17">
        <f ca="1">IF(OR(INDIRECT(CONCATENATE("'2018-03'!E",TEXT(MATCH($C63,'2018-03'!$C$2:$C$100,0)+1,0)))="",INDIRECT(CONCATENATE("'2018-02'!E",TEXT(MATCH($C63,'2018-02'!$C$2:$C$100,0)+1,0)))="",AND(INDIRECT(CONCATENATE("'2018-03'!E",TEXT(MATCH($C63,'2018-03'!$C$2:$C$100,0)+1,0)))="",INDIRECT(CONCATENATE("'2018-02'!E",TEXT(MATCH($C63,'2018-02'!$C$2:$C$100,0)+1,0)))="")),"Н/Д",INDIRECT(CONCATENATE("'2018-03'!E",TEXT(MATCH($C63,'2018-03'!$C$2:$C$100,0)+1,0)))-INDIRECT(CONCATENATE("'2018-02'!E",TEXT(MATCH($C63,'2018-02'!$C$2:$C$100,0)+1,0))))</f>
        <v>3680139697.9000001</v>
      </c>
      <c r="F63" s="17">
        <f ca="1">IF(OR(INDIRECT(CONCATENATE("'2018-03'!F",TEXT(MATCH($C63,'2018-03'!$C$2:$C$100,0)+1,0)))="",INDIRECT(CONCATENATE("'2018-02'!F",TEXT(MATCH($C63,'2018-02'!$C$2:$C$100,0)+1,0)))="",AND(INDIRECT(CONCATENATE("'2018-03'!F",TEXT(MATCH($C63,'2018-03'!$C$2:$C$100,0)+1,0)))="",INDIRECT(CONCATENATE("'2018-02'!F",TEXT(MATCH($C63,'2018-02'!$C$2:$C$100,0)+1,0)))="")),"Н/Д",INDIRECT(CONCATENATE("'2018-03'!F",TEXT(MATCH($C63,'2018-03'!$C$2:$C$100,0)+1,0)))-INDIRECT(CONCATENATE("'2018-02'!F",TEXT(MATCH($C63,'2018-02'!$C$2:$C$100,0)+1,0))))</f>
        <v>1938832417.5599999</v>
      </c>
      <c r="G63" s="17">
        <f ca="1">IF(OR(INDIRECT(CONCATENATE("'2018-03'!G",TEXT(MATCH($C63,'2018-03'!$C$2:$C$100,0)+1,0)))="",INDIRECT(CONCATENATE("'2018-02'!G",TEXT(MATCH($C63,'2018-02'!$C$2:$C$100,0)+1,0)))="",AND(INDIRECT(CONCATENATE("'2018-03'!G",TEXT(MATCH($C63,'2018-03'!$C$2:$C$100,0)+1,0)))="",INDIRECT(CONCATENATE("'2018-02'!G",TEXT(MATCH($C63,'2018-02'!$C$2:$C$100,0)+1,0)))="")),"Н/Д",INDIRECT(CONCATENATE("'2018-03'!G",TEXT(MATCH($C63,'2018-03'!$C$2:$C$100,0)+1,0)))-INDIRECT(CONCATENATE("'2018-02'!G",TEXT(MATCH($C63,'2018-02'!$C$2:$C$100,0)+1,0))))</f>
        <v>256780367.74000001</v>
      </c>
      <c r="H63" s="17">
        <f ca="1">IF(OR(INDIRECT(CONCATENATE("'2018-03'!H",TEXT(MATCH($C63,'2018-03'!$C$2:$C$100,0)+1,0)))="",INDIRECT(CONCATENATE("'2018-02'!H",TEXT(MATCH($C63,'2018-02'!$C$2:$C$100,0)+1,0)))="",AND(INDIRECT(CONCATENATE("'2018-03'!H",TEXT(MATCH($C63,'2018-03'!$C$2:$C$100,0)+1,0)))="",INDIRECT(CONCATENATE("'2018-02'!H",TEXT(MATCH($C63,'2018-02'!$C$2:$C$100,0)+1,0)))="")),"Н/Д",INDIRECT(CONCATENATE("'2018-03'!H",TEXT(MATCH($C63,'2018-03'!$C$2:$C$100,0)+1,0)))-INDIRECT(CONCATENATE("'2018-02'!H",TEXT(MATCH($C63,'2018-02'!$C$2:$C$100,0)+1,0))))</f>
        <v>1164356695.21</v>
      </c>
      <c r="I63" s="17">
        <f ca="1">IF(OR(INDIRECT(CONCATENATE("'2018-03'!I",TEXT(MATCH($C63,'2018-03'!$C$2:$C$100,0)+1,0)))="",INDIRECT(CONCATENATE("'2018-02'!I",TEXT(MATCH($C63,'2018-02'!$C$2:$C$100,0)+1,0)))="",AND(INDIRECT(CONCATENATE("'2018-03'!I",TEXT(MATCH($C63,'2018-03'!$C$2:$C$100,0)+1,0)))="",INDIRECT(CONCATENATE("'2018-02'!I",TEXT(MATCH($C63,'2018-02'!$C$2:$C$100,0)+1,0)))="")),"Н/Д",INDIRECT(CONCATENATE("'2018-03'!I",TEXT(MATCH($C63,'2018-03'!$C$2:$C$100,0)+1,0)))-INDIRECT(CONCATENATE("'2018-02'!I",TEXT(MATCH($C63,'2018-02'!$C$2:$C$100,0)+1,0))))</f>
        <v>145048422.71000004</v>
      </c>
      <c r="J63" s="17" t="str">
        <f ca="1">IF(OR(INDIRECT(CONCATENATE("'2018-03'!J",TEXT(MATCH($C63,'2018-03'!$C$2:$C$100,0)+1,0)))="",INDIRECT(CONCATENATE("'2018-02'!J",TEXT(MATCH($C63,'2018-02'!$C$2:$C$100,0)+1,0)))="",AND(INDIRECT(CONCATENATE("'2018-03'!J",TEXT(MATCH($C63,'2018-03'!$C$2:$C$100,0)+1,0)))="",INDIRECT(CONCATENATE("'2018-02'!J",TEXT(MATCH($C63,'2018-02'!$C$2:$C$100,0)+1,0)))="")),"Н/Д",INDIRECT(CONCATENATE("'2018-03'!J",TEXT(MATCH($C63,'2018-03'!$C$2:$C$100,0)+1,0)))-INDIRECT(CONCATENATE("'2018-02'!J",TEXT(MATCH($C63,'2018-02'!$C$2:$C$100,0)+1,0))))</f>
        <v>Н/Д</v>
      </c>
      <c r="K63" s="17">
        <f ca="1">IF(OR(INDIRECT(CONCATENATE("'2018-03'!K",TEXT(MATCH($C63,'2018-03'!$C$2:$C$100,0)+1,0)))="",INDIRECT(CONCATENATE("'2018-02'!K",TEXT(MATCH($C63,'2018-02'!$C$2:$C$100,0)+1,0)))="",AND(INDIRECT(CONCATENATE("'2018-03'!K",TEXT(MATCH($C63,'2018-03'!$C$2:$C$100,0)+1,0)))="",INDIRECT(CONCATENATE("'2018-02'!K",TEXT(MATCH($C63,'2018-02'!$C$2:$C$100,0)+1,0)))="")),"Н/Д",INDIRECT(CONCATENATE("'2018-03'!K",TEXT(MATCH($C63,'2018-03'!$C$2:$C$100,0)+1,0)))-INDIRECT(CONCATENATE("'2018-02'!K",TEXT(MATCH($C63,'2018-02'!$C$2:$C$100,0)+1,0))))</f>
        <v>80657534.039999962</v>
      </c>
      <c r="L63" s="17">
        <f ca="1">IF(OR(INDIRECT(CONCATENATE("'2018-03'!L",TEXT(MATCH($C63,'2018-03'!$C$2:$C$100,0)+1,0)))="",INDIRECT(CONCATENATE("'2018-02'!L",TEXT(MATCH($C63,'2018-02'!$C$2:$C$100,0)+1,0)))="",AND(INDIRECT(CONCATENATE("'2018-03'!L",TEXT(MATCH($C63,'2018-03'!$C$2:$C$100,0)+1,0)))="",INDIRECT(CONCATENATE("'2018-02'!L",TEXT(MATCH($C63,'2018-02'!$C$2:$C$100,0)+1,0)))="")),"Н/Д",INDIRECT(CONCATENATE("'2018-03'!L",TEXT(MATCH($C63,'2018-03'!$C$2:$C$100,0)+1,0)))-INDIRECT(CONCATENATE("'2018-02'!L",TEXT(MATCH($C63,'2018-02'!$C$2:$C$100,0)+1,0))))</f>
        <v>140824821.56</v>
      </c>
      <c r="M63" s="17">
        <f ca="1">IF(OR(INDIRECT(CONCATENATE("'2018-03'!M",TEXT(MATCH($C63,'2018-03'!$C$2:$C$100,0)+1,0)))="",INDIRECT(CONCATENATE("'2018-02'!M",TEXT(MATCH($C63,'2018-02'!$C$2:$C$100,0)+1,0)))="",AND(INDIRECT(CONCATENATE("'2018-03'!M",TEXT(MATCH($C63,'2018-03'!$C$2:$C$100,0)+1,0)))="",INDIRECT(CONCATENATE("'2018-02'!M",TEXT(MATCH($C63,'2018-02'!$C$2:$C$100,0)+1,0)))="")),"Н/Д",INDIRECT(CONCATENATE("'2018-03'!M",TEXT(MATCH($C63,'2018-03'!$C$2:$C$100,0)+1,0)))-INDIRECT(CONCATENATE("'2018-02'!M",TEXT(MATCH($C63,'2018-02'!$C$2:$C$100,0)+1,0))))</f>
        <v>1902715.0799999998</v>
      </c>
      <c r="N63" s="17">
        <f ca="1">IF(OR(INDIRECT(CONCATENATE("'2018-03'!N",TEXT(MATCH($C63,'2018-03'!$C$2:$C$100,0)+1,0)))="",INDIRECT(CONCATENATE("'2018-02'!N",TEXT(MATCH($C63,'2018-02'!$C$2:$C$100,0)+1,0)))="",AND(INDIRECT(CONCATENATE("'2018-03'!N",TEXT(MATCH($C63,'2018-03'!$C$2:$C$100,0)+1,0)))="",INDIRECT(CONCATENATE("'2018-02'!N",TEXT(MATCH($C63,'2018-02'!$C$2:$C$100,0)+1,0)))="")),"Н/Д",INDIRECT(CONCATENATE("'2018-03'!N",TEXT(MATCH($C63,'2018-03'!$C$2:$C$100,0)+1,0)))-INDIRECT(CONCATENATE("'2018-02'!NE",TEXT(MATCH($C63,'2018-02'!$C$2:$C$100,0)+1,0))))</f>
        <v>39457534.090000004</v>
      </c>
      <c r="O63" s="17">
        <f ca="1">IF(OR(INDIRECT(CONCATENATE("'2018-03'!O",TEXT(MATCH($C63,'2018-03'!$C$2:$C$100,0)+1,0)))="",INDIRECT(CONCATENATE("'2018-02'!O",TEXT(MATCH($C63,'2018-02'!$C$2:$C$100,0)+1,0)))="",AND(INDIRECT(CONCATENATE("'2018-03'!O",TEXT(MATCH($C63,'2018-03'!$C$2:$C$100,0)+1,0)))="",INDIRECT(CONCATENATE("'2018-02'!O",TEXT(MATCH($C63,'2018-02'!$C$2:$C$100,0)+1,0)))="")),"Н/Д",INDIRECT(CONCATENATE("'2018-03'!O",TEXT(MATCH($C63,'2018-03'!$C$2:$C$100,0)+1,0)))-INDIRECT(CONCATENATE("'2018-02'!O",TEXT(MATCH($C63,'2018-02'!$C$2:$C$100,0)+1,0))))</f>
        <v>-32612.54</v>
      </c>
      <c r="P63" s="17">
        <f ca="1">IF(OR(INDIRECT(CONCATENATE("'2018-03'!P",TEXT(MATCH($C63,'2018-03'!$C$2:$C$100,0)+1,0)))="",INDIRECT(CONCATENATE("'2018-02'!P",TEXT(MATCH($C63,'2018-02'!$C$2:$C$100,0)+1,0)))="",AND(INDIRECT(CONCATENATE("'2018-03'!P",TEXT(MATCH($C63,'2018-03'!$C$2:$C$100,0)+1,0)))="",INDIRECT(CONCATENATE("'2018-02'!P",TEXT(MATCH($C63,'2018-02'!$C$2:$C$100,0)+1,0)))="")),"Н/Д",INDIRECT(CONCATENATE("'2018-03'!P",TEXT(MATCH($C63,'2018-03'!$C$2:$C$100,0)+1,0)))-INDIRECT(CONCATENATE("'2018-02'!P",TEXT(MATCH($C63,'2018-02'!$C$2:$C$100,0)+1,0))))</f>
        <v>40961330.700000003</v>
      </c>
      <c r="Q63" s="17">
        <f ca="1">IF(OR(INDIRECT(CONCATENATE("'2018-03'!Q",TEXT(MATCH($C63,'2018-03'!$C$2:$C$100,0)+1,0)))="",INDIRECT(CONCATENATE("'2018-02'!Q",TEXT(MATCH($C63,'2018-02'!$C$2:$C$100,0)+1,0)))="",AND(INDIRECT(CONCATENATE("'2018-03'!Q",TEXT(MATCH($C63,'2018-03'!$C$2:$C$100,0)+1,0)))="",INDIRECT(CONCATENATE("'2018-02'!Q",TEXT(MATCH($C63,'2018-02'!$C$2:$C$100,0)+1,0)))="")),"Н/Д",INDIRECT(CONCATENATE("'2018-03'!Q",TEXT(MATCH($C63,'2018-03'!$C$2:$C$100,0)+1,0)))-INDIRECT(CONCATENATE("'2018-02'!Q",TEXT(MATCH($C63,'2018-02'!$C$2:$C$100,0)+1,0))))</f>
        <v>14980024.07</v>
      </c>
      <c r="R63" s="17">
        <f ca="1">IF(OR(INDIRECT(CONCATENATE("'2018-03'!R",TEXT(MATCH($C63,'2018-03'!$C$2:$C$100,0)+1,0)))="",INDIRECT(CONCATENATE("'2018-02'!R",TEXT(MATCH($C63,'2018-02'!$C$2:$C$100,0)+1,0)))="",AND(INDIRECT(CONCATENATE("'2018-03'!R",TEXT(MATCH($C63,'2018-03'!$C$2:$C$100,0)+1,0)))="",INDIRECT(CONCATENATE("'2018-02'!R",TEXT(MATCH($C63,'2018-02'!$C$2:$C$100,0)+1,0)))="")),"Н/Д",INDIRECT(CONCATENATE("'2018-03'!R",TEXT(MATCH($C63,'2018-03'!$C$2:$C$100,0)+1,0)))-INDIRECT(CONCATENATE("'2018-02'!R",TEXT(MATCH($C63,'2018-02'!$C$2:$C$100,0)+1,0))))</f>
        <v>23253005.07</v>
      </c>
      <c r="S63" s="17">
        <f ca="1">IF(OR(INDIRECT(CONCATENATE("'2018-03'!S",TEXT(MATCH($C63,'2018-03'!$C$2:$C$100,0)+1,0)))="",INDIRECT(CONCATENATE("'2018-02'!S",TEXT(MATCH($C63,'2018-02'!$C$2:$C$100,0)+1,0)))="",AND(INDIRECT(CONCATENATE("'2018-03'!S",TEXT(MATCH($C63,'2018-03'!$C$2:$C$100,0)+1,0)))="",INDIRECT(CONCATENATE("'2018-02'!S",TEXT(MATCH($C63,'2018-02'!$C$2:$C$100,0)+1,0)))="")),"Н/Д",INDIRECT(CONCATENATE("'2018-03'!S",TEXT(MATCH($C63,'2018-03'!$C$2:$C$100,0)+1,0)))-INDIRECT(CONCATENATE("'2018-02'!S",TEXT(MATCH($C63,'2018-02'!$C$2:$C$100,0)+1,0))))</f>
        <v>3589166.3900000006</v>
      </c>
      <c r="T63" s="17">
        <f ca="1">IF(OR(INDIRECT(CONCATENATE("'2018-03'!T",TEXT(MATCH($C63,'2018-03'!$C$2:$C$100,0)+1,0)))="",INDIRECT(CONCATENATE("'2018-02'!T",TEXT(MATCH($C63,'2018-02'!$C$2:$C$100,0)+1,0)))="",AND(INDIRECT(CONCATENATE("'2018-03'!T",TEXT(MATCH($C63,'2018-03'!$C$2:$C$100,0)+1,0)))="",INDIRECT(CONCATENATE("'2018-02'!T",TEXT(MATCH($C63,'2018-02'!$C$2:$C$100,0)+1,0)))="")),"Н/Д",INDIRECT(CONCATENATE("'2018-03'!T",TEXT(MATCH($C63,'2018-03'!$C$2:$C$100,0)+1,0)))-INDIRECT(CONCATENATE("'2018-02'!T",TEXT(MATCH($C63,'2018-02'!$C$2:$C$100,0)+1,0))))</f>
        <v>39747296.889999993</v>
      </c>
      <c r="U63" s="17">
        <f ca="1">IF(OR(INDIRECT(CONCATENATE("'2018-03'!U",TEXT(MATCH($C63,'2018-03'!$C$2:$C$100,0)+1,0)))="",INDIRECT(CONCATENATE("'2018-02'!U",TEXT(MATCH($C63,'2018-02'!$C$2:$C$100,0)+1,0)))="",AND(INDIRECT(CONCATENATE("'2018-03'!U",TEXT(MATCH($C63,'2018-03'!$C$2:$C$100,0)+1,0)))="",INDIRECT(CONCATENATE("'2018-02'!U",TEXT(MATCH($C63,'2018-02'!$C$2:$C$100,0)+1,0)))="")),"Н/Д",INDIRECT(CONCATENATE("'2018-03'!U",TEXT(MATCH($C63,'2018-03'!$C$2:$C$100,0)+1,0)))-INDIRECT(CONCATENATE("'2018-02'!U",TEXT(MATCH($C63,'2018-02'!$C$2:$C$100,0)+1,0))))</f>
        <v>-613703.82000000007</v>
      </c>
      <c r="V63" s="17">
        <f ca="1">IF(OR(INDIRECT(CONCATENATE("'2018-03'!V",TEXT(MATCH($C63,'2018-03'!$C$2:$C$100,0)+1,0)))="",INDIRECT(CONCATENATE("'2018-02'!V",TEXT(MATCH($C63,'2018-02'!$C$2:$C$100,0)+1,0)))="",AND(INDIRECT(CONCATENATE("'2018-03'!V",TEXT(MATCH($C63,'2018-03'!$C$2:$C$100,0)+1,0)))="",INDIRECT(CONCATENATE("'2018-02'!V",TEXT(MATCH($C63,'2018-02'!$C$2:$C$100,0)+1,0)))="")),"Н/Д",INDIRECT(CONCATENATE("'2018-03'!V",TEXT(MATCH($C63,'2018-03'!$C$2:$C$100,0)+1,0)))-INDIRECT(CONCATENATE("'2018-02'!V",TEXT(MATCH($C63,'2018-02'!$C$2:$C$100,0)+1,0))))</f>
        <v>1741307280.3399999</v>
      </c>
      <c r="W63" s="17">
        <f ca="1">IF(OR(INDIRECT(CONCATENATE("'2018-03'!W",TEXT(MATCH($C63,'2018-03'!$C$2:$C$100,0)+1,0)))="",INDIRECT(CONCATENATE("'2018-02'!W",TEXT(MATCH($C63,'2018-02'!$C$2:$C$100,0)+1,0)))="",AND(INDIRECT(CONCATENATE("'2018-03'!W",TEXT(MATCH($C63,'2018-03'!$C$2:$C$100,0)+1,0)))="",INDIRECT(CONCATENATE("'2018-02'!W",TEXT(MATCH($C63,'2018-02'!$C$2:$C$100,0)+1,0)))="")),"Н/Д",INDIRECT(CONCATENATE("'2018-03'!W",TEXT(MATCH($C63,'2018-03'!$C$2:$C$100,0)+1,0)))-INDIRECT(CONCATENATE("'2018-02'!W",TEXT(MATCH($C63,'2018-02'!$C$2:$C$100,0)+1,0))))</f>
        <v>9293248179.9500008</v>
      </c>
    </row>
    <row r="64" spans="1:23" x14ac:dyDescent="0.25">
      <c r="A64" s="2" t="s">
        <v>87</v>
      </c>
      <c r="B64" s="2" t="s">
        <v>90</v>
      </c>
      <c r="C64" s="15">
        <v>17000000</v>
      </c>
      <c r="D64" s="2" t="s">
        <v>206</v>
      </c>
      <c r="E64" s="17">
        <f ca="1">IF(OR(INDIRECT(CONCATENATE("'2018-03'!E",TEXT(MATCH($C64,'2018-03'!$C$2:$C$100,0)+1,0)))="",INDIRECT(CONCATENATE("'2018-02'!E",TEXT(MATCH($C64,'2018-02'!$C$2:$C$100,0)+1,0)))="",AND(INDIRECT(CONCATENATE("'2018-03'!E",TEXT(MATCH($C64,'2018-03'!$C$2:$C$100,0)+1,0)))="",INDIRECT(CONCATENATE("'2018-02'!E",TEXT(MATCH($C64,'2018-02'!$C$2:$C$100,0)+1,0)))="")),"Н/Д",INDIRECT(CONCATENATE("'2018-03'!E",TEXT(MATCH($C64,'2018-03'!$C$2:$C$100,0)+1,0)))-INDIRECT(CONCATENATE("'2018-02'!E",TEXT(MATCH($C64,'2018-02'!$C$2:$C$100,0)+1,0))))</f>
        <v>4376935009.5599995</v>
      </c>
      <c r="F64" s="17">
        <f ca="1">IF(OR(INDIRECT(CONCATENATE("'2018-03'!F",TEXT(MATCH($C64,'2018-03'!$C$2:$C$100,0)+1,0)))="",INDIRECT(CONCATENATE("'2018-02'!F",TEXT(MATCH($C64,'2018-02'!$C$2:$C$100,0)+1,0)))="",AND(INDIRECT(CONCATENATE("'2018-03'!F",TEXT(MATCH($C64,'2018-03'!$C$2:$C$100,0)+1,0)))="",INDIRECT(CONCATENATE("'2018-02'!F",TEXT(MATCH($C64,'2018-02'!$C$2:$C$100,0)+1,0)))="")),"Н/Д",INDIRECT(CONCATENATE("'2018-03'!F",TEXT(MATCH($C64,'2018-03'!$C$2:$C$100,0)+1,0)))-INDIRECT(CONCATENATE("'2018-02'!F",TEXT(MATCH($C64,'2018-02'!$C$2:$C$100,0)+1,0))))</f>
        <v>2946363533.3899999</v>
      </c>
      <c r="G64" s="17">
        <f ca="1">IF(OR(INDIRECT(CONCATENATE("'2018-03'!G",TEXT(MATCH($C64,'2018-03'!$C$2:$C$100,0)+1,0)))="",INDIRECT(CONCATENATE("'2018-02'!G",TEXT(MATCH($C64,'2018-02'!$C$2:$C$100,0)+1,0)))="",AND(INDIRECT(CONCATENATE("'2018-03'!G",TEXT(MATCH($C64,'2018-03'!$C$2:$C$100,0)+1,0)))="",INDIRECT(CONCATENATE("'2018-02'!G",TEXT(MATCH($C64,'2018-02'!$C$2:$C$100,0)+1,0)))="")),"Н/Д",INDIRECT(CONCATENATE("'2018-03'!G",TEXT(MATCH($C64,'2018-03'!$C$2:$C$100,0)+1,0)))-INDIRECT(CONCATENATE("'2018-02'!G",TEXT(MATCH($C64,'2018-02'!$C$2:$C$100,0)+1,0))))</f>
        <v>333323462.30000007</v>
      </c>
      <c r="H64" s="17">
        <f ca="1">IF(OR(INDIRECT(CONCATENATE("'2018-03'!H",TEXT(MATCH($C64,'2018-03'!$C$2:$C$100,0)+1,0)))="",INDIRECT(CONCATENATE("'2018-02'!H",TEXT(MATCH($C64,'2018-02'!$C$2:$C$100,0)+1,0)))="",AND(INDIRECT(CONCATENATE("'2018-03'!H",TEXT(MATCH($C64,'2018-03'!$C$2:$C$100,0)+1,0)))="",INDIRECT(CONCATENATE("'2018-02'!H",TEXT(MATCH($C64,'2018-02'!$C$2:$C$100,0)+1,0)))="")),"Н/Д",INDIRECT(CONCATENATE("'2018-03'!H",TEXT(MATCH($C64,'2018-03'!$C$2:$C$100,0)+1,0)))-INDIRECT(CONCATENATE("'2018-02'!H",TEXT(MATCH($C64,'2018-02'!$C$2:$C$100,0)+1,0))))</f>
        <v>1714798285.4100001</v>
      </c>
      <c r="I64" s="17">
        <f ca="1">IF(OR(INDIRECT(CONCATENATE("'2018-03'!I",TEXT(MATCH($C64,'2018-03'!$C$2:$C$100,0)+1,0)))="",INDIRECT(CONCATENATE("'2018-02'!I",TEXT(MATCH($C64,'2018-02'!$C$2:$C$100,0)+1,0)))="",AND(INDIRECT(CONCATENATE("'2018-03'!I",TEXT(MATCH($C64,'2018-03'!$C$2:$C$100,0)+1,0)))="",INDIRECT(CONCATENATE("'2018-02'!I",TEXT(MATCH($C64,'2018-02'!$C$2:$C$100,0)+1,0)))="")),"Н/Д",INDIRECT(CONCATENATE("'2018-03'!I",TEXT(MATCH($C64,'2018-03'!$C$2:$C$100,0)+1,0)))-INDIRECT(CONCATENATE("'2018-02'!I",TEXT(MATCH($C64,'2018-02'!$C$2:$C$100,0)+1,0))))</f>
        <v>147191133.65000004</v>
      </c>
      <c r="J64" s="17" t="str">
        <f ca="1">IF(OR(INDIRECT(CONCATENATE("'2018-03'!J",TEXT(MATCH($C64,'2018-03'!$C$2:$C$100,0)+1,0)))="",INDIRECT(CONCATENATE("'2018-02'!J",TEXT(MATCH($C64,'2018-02'!$C$2:$C$100,0)+1,0)))="",AND(INDIRECT(CONCATENATE("'2018-03'!J",TEXT(MATCH($C64,'2018-03'!$C$2:$C$100,0)+1,0)))="",INDIRECT(CONCATENATE("'2018-02'!J",TEXT(MATCH($C64,'2018-02'!$C$2:$C$100,0)+1,0)))="")),"Н/Д",INDIRECT(CONCATENATE("'2018-03'!J",TEXT(MATCH($C64,'2018-03'!$C$2:$C$100,0)+1,0)))-INDIRECT(CONCATENATE("'2018-02'!J",TEXT(MATCH($C64,'2018-02'!$C$2:$C$100,0)+1,0))))</f>
        <v>Н/Д</v>
      </c>
      <c r="K64" s="17">
        <f ca="1">IF(OR(INDIRECT(CONCATENATE("'2018-03'!K",TEXT(MATCH($C64,'2018-03'!$C$2:$C$100,0)+1,0)))="",INDIRECT(CONCATENATE("'2018-02'!K",TEXT(MATCH($C64,'2018-02'!$C$2:$C$100,0)+1,0)))="",AND(INDIRECT(CONCATENATE("'2018-03'!K",TEXT(MATCH($C64,'2018-03'!$C$2:$C$100,0)+1,0)))="",INDIRECT(CONCATENATE("'2018-02'!K",TEXT(MATCH($C64,'2018-02'!$C$2:$C$100,0)+1,0)))="")),"Н/Д",INDIRECT(CONCATENATE("'2018-03'!K",TEXT(MATCH($C64,'2018-03'!$C$2:$C$100,0)+1,0)))-INDIRECT(CONCATENATE("'2018-02'!K",TEXT(MATCH($C64,'2018-02'!$C$2:$C$100,0)+1,0))))</f>
        <v>165048742.13</v>
      </c>
      <c r="L64" s="17">
        <f ca="1">IF(OR(INDIRECT(CONCATENATE("'2018-03'!L",TEXT(MATCH($C64,'2018-03'!$C$2:$C$100,0)+1,0)))="",INDIRECT(CONCATENATE("'2018-02'!L",TEXT(MATCH($C64,'2018-02'!$C$2:$C$100,0)+1,0)))="",AND(INDIRECT(CONCATENATE("'2018-03'!L",TEXT(MATCH($C64,'2018-03'!$C$2:$C$100,0)+1,0)))="",INDIRECT(CONCATENATE("'2018-02'!L",TEXT(MATCH($C64,'2018-02'!$C$2:$C$100,0)+1,0)))="")),"Н/Д",INDIRECT(CONCATENATE("'2018-03'!L",TEXT(MATCH($C64,'2018-03'!$C$2:$C$100,0)+1,0)))-INDIRECT(CONCATENATE("'2018-02'!L",TEXT(MATCH($C64,'2018-02'!$C$2:$C$100,0)+1,0))))</f>
        <v>391078309.47999996</v>
      </c>
      <c r="M64" s="17">
        <f ca="1">IF(OR(INDIRECT(CONCATENATE("'2018-03'!M",TEXT(MATCH($C64,'2018-03'!$C$2:$C$100,0)+1,0)))="",INDIRECT(CONCATENATE("'2018-02'!M",TEXT(MATCH($C64,'2018-02'!$C$2:$C$100,0)+1,0)))="",AND(INDIRECT(CONCATENATE("'2018-03'!M",TEXT(MATCH($C64,'2018-03'!$C$2:$C$100,0)+1,0)))="",INDIRECT(CONCATENATE("'2018-02'!M",TEXT(MATCH($C64,'2018-02'!$C$2:$C$100,0)+1,0)))="")),"Н/Д",INDIRECT(CONCATENATE("'2018-03'!M",TEXT(MATCH($C64,'2018-03'!$C$2:$C$100,0)+1,0)))-INDIRECT(CONCATENATE("'2018-02'!M",TEXT(MATCH($C64,'2018-02'!$C$2:$C$100,0)+1,0))))</f>
        <v>5957326.0999999996</v>
      </c>
      <c r="N64" s="17">
        <f ca="1">IF(OR(INDIRECT(CONCATENATE("'2018-03'!N",TEXT(MATCH($C64,'2018-03'!$C$2:$C$100,0)+1,0)))="",INDIRECT(CONCATENATE("'2018-02'!N",TEXT(MATCH($C64,'2018-02'!$C$2:$C$100,0)+1,0)))="",AND(INDIRECT(CONCATENATE("'2018-03'!N",TEXT(MATCH($C64,'2018-03'!$C$2:$C$100,0)+1,0)))="",INDIRECT(CONCATENATE("'2018-02'!N",TEXT(MATCH($C64,'2018-02'!$C$2:$C$100,0)+1,0)))="")),"Н/Д",INDIRECT(CONCATENATE("'2018-03'!N",TEXT(MATCH($C64,'2018-03'!$C$2:$C$100,0)+1,0)))-INDIRECT(CONCATENATE("'2018-02'!NE",TEXT(MATCH($C64,'2018-02'!$C$2:$C$100,0)+1,0))))</f>
        <v>61713306.460000001</v>
      </c>
      <c r="O64" s="17">
        <f ca="1">IF(OR(INDIRECT(CONCATENATE("'2018-03'!O",TEXT(MATCH($C64,'2018-03'!$C$2:$C$100,0)+1,0)))="",INDIRECT(CONCATENATE("'2018-02'!O",TEXT(MATCH($C64,'2018-02'!$C$2:$C$100,0)+1,0)))="",AND(INDIRECT(CONCATENATE("'2018-03'!O",TEXT(MATCH($C64,'2018-03'!$C$2:$C$100,0)+1,0)))="",INDIRECT(CONCATENATE("'2018-02'!O",TEXT(MATCH($C64,'2018-02'!$C$2:$C$100,0)+1,0)))="")),"Н/Д",INDIRECT(CONCATENATE("'2018-03'!O",TEXT(MATCH($C64,'2018-03'!$C$2:$C$100,0)+1,0)))-INDIRECT(CONCATENATE("'2018-02'!O",TEXT(MATCH($C64,'2018-02'!$C$2:$C$100,0)+1,0))))</f>
        <v>40790.17</v>
      </c>
      <c r="P64" s="17">
        <f ca="1">IF(OR(INDIRECT(CONCATENATE("'2018-03'!P",TEXT(MATCH($C64,'2018-03'!$C$2:$C$100,0)+1,0)))="",INDIRECT(CONCATENATE("'2018-02'!P",TEXT(MATCH($C64,'2018-02'!$C$2:$C$100,0)+1,0)))="",AND(INDIRECT(CONCATENATE("'2018-03'!P",TEXT(MATCH($C64,'2018-03'!$C$2:$C$100,0)+1,0)))="",INDIRECT(CONCATENATE("'2018-02'!P",TEXT(MATCH($C64,'2018-02'!$C$2:$C$100,0)+1,0)))="")),"Н/Д",INDIRECT(CONCATENATE("'2018-03'!P",TEXT(MATCH($C64,'2018-03'!$C$2:$C$100,0)+1,0)))-INDIRECT(CONCATENATE("'2018-02'!P",TEXT(MATCH($C64,'2018-02'!$C$2:$C$100,0)+1,0))))</f>
        <v>52661022.609999999</v>
      </c>
      <c r="Q64" s="17">
        <f ca="1">IF(OR(INDIRECT(CONCATENATE("'2018-03'!Q",TEXT(MATCH($C64,'2018-03'!$C$2:$C$100,0)+1,0)))="",INDIRECT(CONCATENATE("'2018-02'!Q",TEXT(MATCH($C64,'2018-02'!$C$2:$C$100,0)+1,0)))="",AND(INDIRECT(CONCATENATE("'2018-03'!Q",TEXT(MATCH($C64,'2018-03'!$C$2:$C$100,0)+1,0)))="",INDIRECT(CONCATENATE("'2018-02'!Q",TEXT(MATCH($C64,'2018-02'!$C$2:$C$100,0)+1,0)))="")),"Н/Д",INDIRECT(CONCATENATE("'2018-03'!Q",TEXT(MATCH($C64,'2018-03'!$C$2:$C$100,0)+1,0)))-INDIRECT(CONCATENATE("'2018-02'!Q",TEXT(MATCH($C64,'2018-02'!$C$2:$C$100,0)+1,0))))</f>
        <v>15893719.68</v>
      </c>
      <c r="R64" s="17">
        <f ca="1">IF(OR(INDIRECT(CONCATENATE("'2018-03'!R",TEXT(MATCH($C64,'2018-03'!$C$2:$C$100,0)+1,0)))="",INDIRECT(CONCATENATE("'2018-02'!R",TEXT(MATCH($C64,'2018-02'!$C$2:$C$100,0)+1,0)))="",AND(INDIRECT(CONCATENATE("'2018-03'!R",TEXT(MATCH($C64,'2018-03'!$C$2:$C$100,0)+1,0)))="",INDIRECT(CONCATENATE("'2018-02'!R",TEXT(MATCH($C64,'2018-02'!$C$2:$C$100,0)+1,0)))="")),"Н/Д",INDIRECT(CONCATENATE("'2018-03'!R",TEXT(MATCH($C64,'2018-03'!$C$2:$C$100,0)+1,0)))-INDIRECT(CONCATENATE("'2018-02'!R",TEXT(MATCH($C64,'2018-02'!$C$2:$C$100,0)+1,0))))</f>
        <v>33075558.429999996</v>
      </c>
      <c r="S64" s="17">
        <f ca="1">IF(OR(INDIRECT(CONCATENATE("'2018-03'!S",TEXT(MATCH($C64,'2018-03'!$C$2:$C$100,0)+1,0)))="",INDIRECT(CONCATENATE("'2018-02'!S",TEXT(MATCH($C64,'2018-02'!$C$2:$C$100,0)+1,0)))="",AND(INDIRECT(CONCATENATE("'2018-03'!S",TEXT(MATCH($C64,'2018-03'!$C$2:$C$100,0)+1,0)))="",INDIRECT(CONCATENATE("'2018-02'!S",TEXT(MATCH($C64,'2018-02'!$C$2:$C$100,0)+1,0)))="")),"Н/Д",INDIRECT(CONCATENATE("'2018-03'!S",TEXT(MATCH($C64,'2018-03'!$C$2:$C$100,0)+1,0)))-INDIRECT(CONCATENATE("'2018-02'!S",TEXT(MATCH($C64,'2018-02'!$C$2:$C$100,0)+1,0))))</f>
        <v>499664.15</v>
      </c>
      <c r="T64" s="17">
        <f ca="1">IF(OR(INDIRECT(CONCATENATE("'2018-03'!T",TEXT(MATCH($C64,'2018-03'!$C$2:$C$100,0)+1,0)))="",INDIRECT(CONCATENATE("'2018-02'!T",TEXT(MATCH($C64,'2018-02'!$C$2:$C$100,0)+1,0)))="",AND(INDIRECT(CONCATENATE("'2018-03'!T",TEXT(MATCH($C64,'2018-03'!$C$2:$C$100,0)+1,0)))="",INDIRECT(CONCATENATE("'2018-02'!T",TEXT(MATCH($C64,'2018-02'!$C$2:$C$100,0)+1,0)))="")),"Н/Д",INDIRECT(CONCATENATE("'2018-03'!T",TEXT(MATCH($C64,'2018-03'!$C$2:$C$100,0)+1,0)))-INDIRECT(CONCATENATE("'2018-02'!T",TEXT(MATCH($C64,'2018-02'!$C$2:$C$100,0)+1,0))))</f>
        <v>38136744.609999999</v>
      </c>
      <c r="U64" s="17">
        <f ca="1">IF(OR(INDIRECT(CONCATENATE("'2018-03'!U",TEXT(MATCH($C64,'2018-03'!$C$2:$C$100,0)+1,0)))="",INDIRECT(CONCATENATE("'2018-02'!U",TEXT(MATCH($C64,'2018-02'!$C$2:$C$100,0)+1,0)))="",AND(INDIRECT(CONCATENATE("'2018-03'!U",TEXT(MATCH($C64,'2018-03'!$C$2:$C$100,0)+1,0)))="",INDIRECT(CONCATENATE("'2018-02'!U",TEXT(MATCH($C64,'2018-02'!$C$2:$C$100,0)+1,0)))="")),"Н/Д",INDIRECT(CONCATENATE("'2018-03'!U",TEXT(MATCH($C64,'2018-03'!$C$2:$C$100,0)+1,0)))-INDIRECT(CONCATENATE("'2018-02'!U",TEXT(MATCH($C64,'2018-02'!$C$2:$C$100,0)+1,0))))</f>
        <v>1120488.55</v>
      </c>
      <c r="V64" s="17">
        <f ca="1">IF(OR(INDIRECT(CONCATENATE("'2018-03'!V",TEXT(MATCH($C64,'2018-03'!$C$2:$C$100,0)+1,0)))="",INDIRECT(CONCATENATE("'2018-02'!V",TEXT(MATCH($C64,'2018-02'!$C$2:$C$100,0)+1,0)))="",AND(INDIRECT(CONCATENATE("'2018-03'!V",TEXT(MATCH($C64,'2018-03'!$C$2:$C$100,0)+1,0)))="",INDIRECT(CONCATENATE("'2018-02'!V",TEXT(MATCH($C64,'2018-02'!$C$2:$C$100,0)+1,0)))="")),"Н/Д",INDIRECT(CONCATENATE("'2018-03'!V",TEXT(MATCH($C64,'2018-03'!$C$2:$C$100,0)+1,0)))-INDIRECT(CONCATENATE("'2018-02'!V",TEXT(MATCH($C64,'2018-02'!$C$2:$C$100,0)+1,0))))</f>
        <v>1430571476.1700001</v>
      </c>
      <c r="W64" s="17">
        <f ca="1">IF(OR(INDIRECT(CONCATENATE("'2018-03'!W",TEXT(MATCH($C64,'2018-03'!$C$2:$C$100,0)+1,0)))="",INDIRECT(CONCATENATE("'2018-02'!W",TEXT(MATCH($C64,'2018-02'!$C$2:$C$100,0)+1,0)))="",AND(INDIRECT(CONCATENATE("'2018-03'!W",TEXT(MATCH($C64,'2018-03'!$C$2:$C$100,0)+1,0)))="",INDIRECT(CONCATENATE("'2018-02'!W",TEXT(MATCH($C64,'2018-02'!$C$2:$C$100,0)+1,0)))="")),"Н/Д",INDIRECT(CONCATENATE("'2018-03'!W",TEXT(MATCH($C64,'2018-03'!$C$2:$C$100,0)+1,0)))-INDIRECT(CONCATENATE("'2018-02'!W",TEXT(MATCH($C64,'2018-02'!$C$2:$C$100,0)+1,0))))</f>
        <v>11688479998.750002</v>
      </c>
    </row>
    <row r="65" spans="1:23" x14ac:dyDescent="0.25">
      <c r="A65" s="2" t="s">
        <v>87</v>
      </c>
      <c r="B65" s="2" t="s">
        <v>91</v>
      </c>
      <c r="C65" s="15">
        <v>20000000</v>
      </c>
      <c r="D65" s="2" t="s">
        <v>206</v>
      </c>
      <c r="E65" s="17">
        <f ca="1">IF(OR(INDIRECT(CONCATENATE("'2018-03'!E",TEXT(MATCH($C65,'2018-03'!$C$2:$C$100,0)+1,0)))="",INDIRECT(CONCATENATE("'2018-02'!E",TEXT(MATCH($C65,'2018-02'!$C$2:$C$100,0)+1,0)))="",AND(INDIRECT(CONCATENATE("'2018-03'!E",TEXT(MATCH($C65,'2018-03'!$C$2:$C$100,0)+1,0)))="",INDIRECT(CONCATENATE("'2018-02'!E",TEXT(MATCH($C65,'2018-02'!$C$2:$C$100,0)+1,0)))="")),"Н/Д",INDIRECT(CONCATENATE("'2018-03'!E",TEXT(MATCH($C65,'2018-03'!$C$2:$C$100,0)+1,0)))-INDIRECT(CONCATENATE("'2018-02'!E",TEXT(MATCH($C65,'2018-02'!$C$2:$C$100,0)+1,0))))</f>
        <v>6866589389.3800001</v>
      </c>
      <c r="F65" s="17">
        <f ca="1">IF(OR(INDIRECT(CONCATENATE("'2018-03'!F",TEXT(MATCH($C65,'2018-03'!$C$2:$C$100,0)+1,0)))="",INDIRECT(CONCATENATE("'2018-02'!F",TEXT(MATCH($C65,'2018-02'!$C$2:$C$100,0)+1,0)))="",AND(INDIRECT(CONCATENATE("'2018-03'!F",TEXT(MATCH($C65,'2018-03'!$C$2:$C$100,0)+1,0)))="",INDIRECT(CONCATENATE("'2018-02'!F",TEXT(MATCH($C65,'2018-02'!$C$2:$C$100,0)+1,0)))="")),"Н/Д",INDIRECT(CONCATENATE("'2018-03'!F",TEXT(MATCH($C65,'2018-03'!$C$2:$C$100,0)+1,0)))-INDIRECT(CONCATENATE("'2018-02'!F",TEXT(MATCH($C65,'2018-02'!$C$2:$C$100,0)+1,0))))</f>
        <v>5433638999.46</v>
      </c>
      <c r="G65" s="17">
        <f ca="1">IF(OR(INDIRECT(CONCATENATE("'2018-03'!G",TEXT(MATCH($C65,'2018-03'!$C$2:$C$100,0)+1,0)))="",INDIRECT(CONCATENATE("'2018-02'!G",TEXT(MATCH($C65,'2018-02'!$C$2:$C$100,0)+1,0)))="",AND(INDIRECT(CONCATENATE("'2018-03'!G",TEXT(MATCH($C65,'2018-03'!$C$2:$C$100,0)+1,0)))="",INDIRECT(CONCATENATE("'2018-02'!G",TEXT(MATCH($C65,'2018-02'!$C$2:$C$100,0)+1,0)))="")),"Н/Д",INDIRECT(CONCATENATE("'2018-03'!G",TEXT(MATCH($C65,'2018-03'!$C$2:$C$100,0)+1,0)))-INDIRECT(CONCATENATE("'2018-02'!G",TEXT(MATCH($C65,'2018-02'!$C$2:$C$100,0)+1,0))))</f>
        <v>883404752.6099999</v>
      </c>
      <c r="H65" s="17">
        <f ca="1">IF(OR(INDIRECT(CONCATENATE("'2018-03'!H",TEXT(MATCH($C65,'2018-03'!$C$2:$C$100,0)+1,0)))="",INDIRECT(CONCATENATE("'2018-02'!H",TEXT(MATCH($C65,'2018-02'!$C$2:$C$100,0)+1,0)))="",AND(INDIRECT(CONCATENATE("'2018-03'!H",TEXT(MATCH($C65,'2018-03'!$C$2:$C$100,0)+1,0)))="",INDIRECT(CONCATENATE("'2018-02'!H",TEXT(MATCH($C65,'2018-02'!$C$2:$C$100,0)+1,0)))="")),"Н/Д",INDIRECT(CONCATENATE("'2018-03'!H",TEXT(MATCH($C65,'2018-03'!$C$2:$C$100,0)+1,0)))-INDIRECT(CONCATENATE("'2018-02'!H",TEXT(MATCH($C65,'2018-02'!$C$2:$C$100,0)+1,0))))</f>
        <v>2771444693.5799999</v>
      </c>
      <c r="I65" s="17">
        <f ca="1">IF(OR(INDIRECT(CONCATENATE("'2018-03'!I",TEXT(MATCH($C65,'2018-03'!$C$2:$C$100,0)+1,0)))="",INDIRECT(CONCATENATE("'2018-02'!I",TEXT(MATCH($C65,'2018-02'!$C$2:$C$100,0)+1,0)))="",AND(INDIRECT(CONCATENATE("'2018-03'!I",TEXT(MATCH($C65,'2018-03'!$C$2:$C$100,0)+1,0)))="",INDIRECT(CONCATENATE("'2018-02'!I",TEXT(MATCH($C65,'2018-02'!$C$2:$C$100,0)+1,0)))="")),"Н/Д",INDIRECT(CONCATENATE("'2018-03'!I",TEXT(MATCH($C65,'2018-03'!$C$2:$C$100,0)+1,0)))-INDIRECT(CONCATENATE("'2018-02'!I",TEXT(MATCH($C65,'2018-02'!$C$2:$C$100,0)+1,0))))</f>
        <v>288862709.38999999</v>
      </c>
      <c r="J65" s="17" t="str">
        <f ca="1">IF(OR(INDIRECT(CONCATENATE("'2018-03'!J",TEXT(MATCH($C65,'2018-03'!$C$2:$C$100,0)+1,0)))="",INDIRECT(CONCATENATE("'2018-02'!J",TEXT(MATCH($C65,'2018-02'!$C$2:$C$100,0)+1,0)))="",AND(INDIRECT(CONCATENATE("'2018-03'!J",TEXT(MATCH($C65,'2018-03'!$C$2:$C$100,0)+1,0)))="",INDIRECT(CONCATENATE("'2018-02'!J",TEXT(MATCH($C65,'2018-02'!$C$2:$C$100,0)+1,0)))="")),"Н/Д",INDIRECT(CONCATENATE("'2018-03'!J",TEXT(MATCH($C65,'2018-03'!$C$2:$C$100,0)+1,0)))-INDIRECT(CONCATENATE("'2018-02'!J",TEXT(MATCH($C65,'2018-02'!$C$2:$C$100,0)+1,0))))</f>
        <v>Н/Д</v>
      </c>
      <c r="K65" s="17">
        <f ca="1">IF(OR(INDIRECT(CONCATENATE("'2018-03'!K",TEXT(MATCH($C65,'2018-03'!$C$2:$C$100,0)+1,0)))="",INDIRECT(CONCATENATE("'2018-02'!K",TEXT(MATCH($C65,'2018-02'!$C$2:$C$100,0)+1,0)))="",AND(INDIRECT(CONCATENATE("'2018-03'!K",TEXT(MATCH($C65,'2018-03'!$C$2:$C$100,0)+1,0)))="",INDIRECT(CONCATENATE("'2018-02'!K",TEXT(MATCH($C65,'2018-02'!$C$2:$C$100,0)+1,0)))="")),"Н/Д",INDIRECT(CONCATENATE("'2018-03'!K",TEXT(MATCH($C65,'2018-03'!$C$2:$C$100,0)+1,0)))-INDIRECT(CONCATENATE("'2018-02'!K",TEXT(MATCH($C65,'2018-02'!$C$2:$C$100,0)+1,0))))</f>
        <v>259155468.87</v>
      </c>
      <c r="L65" s="17">
        <f ca="1">IF(OR(INDIRECT(CONCATENATE("'2018-03'!L",TEXT(MATCH($C65,'2018-03'!$C$2:$C$100,0)+1,0)))="",INDIRECT(CONCATENATE("'2018-02'!L",TEXT(MATCH($C65,'2018-02'!$C$2:$C$100,0)+1,0)))="",AND(INDIRECT(CONCATENATE("'2018-03'!L",TEXT(MATCH($C65,'2018-03'!$C$2:$C$100,0)+1,0)))="",INDIRECT(CONCATENATE("'2018-02'!L",TEXT(MATCH($C65,'2018-02'!$C$2:$C$100,0)+1,0)))="")),"Н/Д",INDIRECT(CONCATENATE("'2018-03'!L",TEXT(MATCH($C65,'2018-03'!$C$2:$C$100,0)+1,0)))-INDIRECT(CONCATENATE("'2018-02'!L",TEXT(MATCH($C65,'2018-02'!$C$2:$C$100,0)+1,0))))</f>
        <v>506291275.36999989</v>
      </c>
      <c r="M65" s="17">
        <f ca="1">IF(OR(INDIRECT(CONCATENATE("'2018-03'!M",TEXT(MATCH($C65,'2018-03'!$C$2:$C$100,0)+1,0)))="",INDIRECT(CONCATENATE("'2018-02'!M",TEXT(MATCH($C65,'2018-02'!$C$2:$C$100,0)+1,0)))="",AND(INDIRECT(CONCATENATE("'2018-03'!M",TEXT(MATCH($C65,'2018-03'!$C$2:$C$100,0)+1,0)))="",INDIRECT(CONCATENATE("'2018-02'!M",TEXT(MATCH($C65,'2018-02'!$C$2:$C$100,0)+1,0)))="")),"Н/Д",INDIRECT(CONCATENATE("'2018-03'!M",TEXT(MATCH($C65,'2018-03'!$C$2:$C$100,0)+1,0)))-INDIRECT(CONCATENATE("'2018-02'!M",TEXT(MATCH($C65,'2018-02'!$C$2:$C$100,0)+1,0))))</f>
        <v>3743352.01</v>
      </c>
      <c r="N65" s="17">
        <f ca="1">IF(OR(INDIRECT(CONCATENATE("'2018-03'!N",TEXT(MATCH($C65,'2018-03'!$C$2:$C$100,0)+1,0)))="",INDIRECT(CONCATENATE("'2018-02'!N",TEXT(MATCH($C65,'2018-02'!$C$2:$C$100,0)+1,0)))="",AND(INDIRECT(CONCATENATE("'2018-03'!N",TEXT(MATCH($C65,'2018-03'!$C$2:$C$100,0)+1,0)))="",INDIRECT(CONCATENATE("'2018-02'!N",TEXT(MATCH($C65,'2018-02'!$C$2:$C$100,0)+1,0)))="")),"Н/Д",INDIRECT(CONCATENATE("'2018-03'!N",TEXT(MATCH($C65,'2018-03'!$C$2:$C$100,0)+1,0)))-INDIRECT(CONCATENATE("'2018-02'!NE",TEXT(MATCH($C65,'2018-02'!$C$2:$C$100,0)+1,0))))</f>
        <v>104609526.59</v>
      </c>
      <c r="O65" s="17">
        <f ca="1">IF(OR(INDIRECT(CONCATENATE("'2018-03'!O",TEXT(MATCH($C65,'2018-03'!$C$2:$C$100,0)+1,0)))="",INDIRECT(CONCATENATE("'2018-02'!O",TEXT(MATCH($C65,'2018-02'!$C$2:$C$100,0)+1,0)))="",AND(INDIRECT(CONCATENATE("'2018-03'!O",TEXT(MATCH($C65,'2018-03'!$C$2:$C$100,0)+1,0)))="",INDIRECT(CONCATENATE("'2018-02'!O",TEXT(MATCH($C65,'2018-02'!$C$2:$C$100,0)+1,0)))="")),"Н/Д",INDIRECT(CONCATENATE("'2018-03'!O",TEXT(MATCH($C65,'2018-03'!$C$2:$C$100,0)+1,0)))-INDIRECT(CONCATENATE("'2018-02'!O",TEXT(MATCH($C65,'2018-02'!$C$2:$C$100,0)+1,0))))</f>
        <v>4374.989999999998</v>
      </c>
      <c r="P65" s="17">
        <f ca="1">IF(OR(INDIRECT(CONCATENATE("'2018-03'!P",TEXT(MATCH($C65,'2018-03'!$C$2:$C$100,0)+1,0)))="",INDIRECT(CONCATENATE("'2018-02'!P",TEXT(MATCH($C65,'2018-02'!$C$2:$C$100,0)+1,0)))="",AND(INDIRECT(CONCATENATE("'2018-03'!P",TEXT(MATCH($C65,'2018-03'!$C$2:$C$100,0)+1,0)))="",INDIRECT(CONCATENATE("'2018-02'!P",TEXT(MATCH($C65,'2018-02'!$C$2:$C$100,0)+1,0)))="")),"Н/Д",INDIRECT(CONCATENATE("'2018-03'!P",TEXT(MATCH($C65,'2018-03'!$C$2:$C$100,0)+1,0)))-INDIRECT(CONCATENATE("'2018-02'!P",TEXT(MATCH($C65,'2018-02'!$C$2:$C$100,0)+1,0))))</f>
        <v>159118431.22</v>
      </c>
      <c r="Q65" s="17">
        <f ca="1">IF(OR(INDIRECT(CONCATENATE("'2018-03'!Q",TEXT(MATCH($C65,'2018-03'!$C$2:$C$100,0)+1,0)))="",INDIRECT(CONCATENATE("'2018-02'!Q",TEXT(MATCH($C65,'2018-02'!$C$2:$C$100,0)+1,0)))="",AND(INDIRECT(CONCATENATE("'2018-03'!Q",TEXT(MATCH($C65,'2018-03'!$C$2:$C$100,0)+1,0)))="",INDIRECT(CONCATENATE("'2018-02'!Q",TEXT(MATCH($C65,'2018-02'!$C$2:$C$100,0)+1,0)))="")),"Н/Д",INDIRECT(CONCATENATE("'2018-03'!Q",TEXT(MATCH($C65,'2018-03'!$C$2:$C$100,0)+1,0)))-INDIRECT(CONCATENATE("'2018-02'!Q",TEXT(MATCH($C65,'2018-02'!$C$2:$C$100,0)+1,0))))</f>
        <v>19419308.390000001</v>
      </c>
      <c r="R65" s="17">
        <f ca="1">IF(OR(INDIRECT(CONCATENATE("'2018-03'!R",TEXT(MATCH($C65,'2018-03'!$C$2:$C$100,0)+1,0)))="",INDIRECT(CONCATENATE("'2018-02'!R",TEXT(MATCH($C65,'2018-02'!$C$2:$C$100,0)+1,0)))="",AND(INDIRECT(CONCATENATE("'2018-03'!R",TEXT(MATCH($C65,'2018-03'!$C$2:$C$100,0)+1,0)))="",INDIRECT(CONCATENATE("'2018-02'!R",TEXT(MATCH($C65,'2018-02'!$C$2:$C$100,0)+1,0)))="")),"Н/Д",INDIRECT(CONCATENATE("'2018-03'!R",TEXT(MATCH($C65,'2018-03'!$C$2:$C$100,0)+1,0)))-INDIRECT(CONCATENATE("'2018-02'!R",TEXT(MATCH($C65,'2018-02'!$C$2:$C$100,0)+1,0))))</f>
        <v>276978944.48000002</v>
      </c>
      <c r="S65" s="17">
        <f ca="1">IF(OR(INDIRECT(CONCATENATE("'2018-03'!S",TEXT(MATCH($C65,'2018-03'!$C$2:$C$100,0)+1,0)))="",INDIRECT(CONCATENATE("'2018-02'!S",TEXT(MATCH($C65,'2018-02'!$C$2:$C$100,0)+1,0)))="",AND(INDIRECT(CONCATENATE("'2018-03'!S",TEXT(MATCH($C65,'2018-03'!$C$2:$C$100,0)+1,0)))="",INDIRECT(CONCATENATE("'2018-02'!S",TEXT(MATCH($C65,'2018-02'!$C$2:$C$100,0)+1,0)))="")),"Н/Д",INDIRECT(CONCATENATE("'2018-03'!S",TEXT(MATCH($C65,'2018-03'!$C$2:$C$100,0)+1,0)))-INDIRECT(CONCATENATE("'2018-02'!S",TEXT(MATCH($C65,'2018-02'!$C$2:$C$100,0)+1,0))))</f>
        <v>0</v>
      </c>
      <c r="T65" s="17">
        <f ca="1">IF(OR(INDIRECT(CONCATENATE("'2018-03'!T",TEXT(MATCH($C65,'2018-03'!$C$2:$C$100,0)+1,0)))="",INDIRECT(CONCATENATE("'2018-02'!T",TEXT(MATCH($C65,'2018-02'!$C$2:$C$100,0)+1,0)))="",AND(INDIRECT(CONCATENATE("'2018-03'!T",TEXT(MATCH($C65,'2018-03'!$C$2:$C$100,0)+1,0)))="",INDIRECT(CONCATENATE("'2018-02'!T",TEXT(MATCH($C65,'2018-02'!$C$2:$C$100,0)+1,0)))="")),"Н/Д",INDIRECT(CONCATENATE("'2018-03'!T",TEXT(MATCH($C65,'2018-03'!$C$2:$C$100,0)+1,0)))-INDIRECT(CONCATENATE("'2018-02'!T",TEXT(MATCH($C65,'2018-02'!$C$2:$C$100,0)+1,0))))</f>
        <v>101370858.23999999</v>
      </c>
      <c r="U65" s="17">
        <f ca="1">IF(OR(INDIRECT(CONCATENATE("'2018-03'!U",TEXT(MATCH($C65,'2018-03'!$C$2:$C$100,0)+1,0)))="",INDIRECT(CONCATENATE("'2018-02'!U",TEXT(MATCH($C65,'2018-02'!$C$2:$C$100,0)+1,0)))="",AND(INDIRECT(CONCATENATE("'2018-03'!U",TEXT(MATCH($C65,'2018-03'!$C$2:$C$100,0)+1,0)))="",INDIRECT(CONCATENATE("'2018-02'!U",TEXT(MATCH($C65,'2018-02'!$C$2:$C$100,0)+1,0)))="")),"Н/Д",INDIRECT(CONCATENATE("'2018-03'!U",TEXT(MATCH($C65,'2018-03'!$C$2:$C$100,0)+1,0)))-INDIRECT(CONCATENATE("'2018-02'!U",TEXT(MATCH($C65,'2018-02'!$C$2:$C$100,0)+1,0))))</f>
        <v>46691786.24000001</v>
      </c>
      <c r="V65" s="17">
        <f ca="1">IF(OR(INDIRECT(CONCATENATE("'2018-03'!V",TEXT(MATCH($C65,'2018-03'!$C$2:$C$100,0)+1,0)))="",INDIRECT(CONCATENATE("'2018-02'!V",TEXT(MATCH($C65,'2018-02'!$C$2:$C$100,0)+1,0)))="",AND(INDIRECT(CONCATENATE("'2018-03'!V",TEXT(MATCH($C65,'2018-03'!$C$2:$C$100,0)+1,0)))="",INDIRECT(CONCATENATE("'2018-02'!V",TEXT(MATCH($C65,'2018-02'!$C$2:$C$100,0)+1,0)))="")),"Н/Д",INDIRECT(CONCATENATE("'2018-03'!V",TEXT(MATCH($C65,'2018-03'!$C$2:$C$100,0)+1,0)))-INDIRECT(CONCATENATE("'2018-02'!V",TEXT(MATCH($C65,'2018-02'!$C$2:$C$100,0)+1,0))))</f>
        <v>1432950389.9199998</v>
      </c>
      <c r="W65" s="17">
        <f ca="1">IF(OR(INDIRECT(CONCATENATE("'2018-03'!W",TEXT(MATCH($C65,'2018-03'!$C$2:$C$100,0)+1,0)))="",INDIRECT(CONCATENATE("'2018-02'!W",TEXT(MATCH($C65,'2018-02'!$C$2:$C$100,0)+1,0)))="",AND(INDIRECT(CONCATENATE("'2018-03'!W",TEXT(MATCH($C65,'2018-03'!$C$2:$C$100,0)+1,0)))="",INDIRECT(CONCATENATE("'2018-02'!W",TEXT(MATCH($C65,'2018-02'!$C$2:$C$100,0)+1,0)))="")),"Н/Д",INDIRECT(CONCATENATE("'2018-03'!W",TEXT(MATCH($C65,'2018-03'!$C$2:$C$100,0)+1,0)))-INDIRECT(CONCATENATE("'2018-02'!W",TEXT(MATCH($C65,'2018-02'!$C$2:$C$100,0)+1,0))))</f>
        <v>19109930594.330002</v>
      </c>
    </row>
    <row r="66" spans="1:23" x14ac:dyDescent="0.25">
      <c r="A66" s="2" t="s">
        <v>87</v>
      </c>
      <c r="B66" s="2" t="s">
        <v>92</v>
      </c>
      <c r="C66" s="15">
        <v>24000000</v>
      </c>
      <c r="D66" s="2" t="s">
        <v>206</v>
      </c>
      <c r="E66" s="17">
        <f ca="1">IF(OR(INDIRECT(CONCATENATE("'2018-03'!E",TEXT(MATCH($C66,'2018-03'!$C$2:$C$100,0)+1,0)))="",INDIRECT(CONCATENATE("'2018-02'!E",TEXT(MATCH($C66,'2018-02'!$C$2:$C$100,0)+1,0)))="",AND(INDIRECT(CONCATENATE("'2018-03'!E",TEXT(MATCH($C66,'2018-03'!$C$2:$C$100,0)+1,0)))="",INDIRECT(CONCATENATE("'2018-02'!E",TEXT(MATCH($C66,'2018-02'!$C$2:$C$100,0)+1,0)))="")),"Н/Д",INDIRECT(CONCATENATE("'2018-03'!E",TEXT(MATCH($C66,'2018-03'!$C$2:$C$100,0)+1,0)))-INDIRECT(CONCATENATE("'2018-02'!E",TEXT(MATCH($C66,'2018-02'!$C$2:$C$100,0)+1,0))))</f>
        <v>3055798033.9200001</v>
      </c>
      <c r="F66" s="17">
        <f ca="1">IF(OR(INDIRECT(CONCATENATE("'2018-03'!F",TEXT(MATCH($C66,'2018-03'!$C$2:$C$100,0)+1,0)))="",INDIRECT(CONCATENATE("'2018-02'!F",TEXT(MATCH($C66,'2018-02'!$C$2:$C$100,0)+1,0)))="",AND(INDIRECT(CONCATENATE("'2018-03'!F",TEXT(MATCH($C66,'2018-03'!$C$2:$C$100,0)+1,0)))="",INDIRECT(CONCATENATE("'2018-02'!F",TEXT(MATCH($C66,'2018-02'!$C$2:$C$100,0)+1,0)))="")),"Н/Д",INDIRECT(CONCATENATE("'2018-03'!F",TEXT(MATCH($C66,'2018-03'!$C$2:$C$100,0)+1,0)))-INDIRECT(CONCATENATE("'2018-02'!F",TEXT(MATCH($C66,'2018-02'!$C$2:$C$100,0)+1,0))))</f>
        <v>1542165158.1800001</v>
      </c>
      <c r="G66" s="17">
        <f ca="1">IF(OR(INDIRECT(CONCATENATE("'2018-03'!G",TEXT(MATCH($C66,'2018-03'!$C$2:$C$100,0)+1,0)))="",INDIRECT(CONCATENATE("'2018-02'!G",TEXT(MATCH($C66,'2018-02'!$C$2:$C$100,0)+1,0)))="",AND(INDIRECT(CONCATENATE("'2018-03'!G",TEXT(MATCH($C66,'2018-03'!$C$2:$C$100,0)+1,0)))="",INDIRECT(CONCATENATE("'2018-02'!G",TEXT(MATCH($C66,'2018-02'!$C$2:$C$100,0)+1,0)))="")),"Н/Д",INDIRECT(CONCATENATE("'2018-03'!G",TEXT(MATCH($C66,'2018-03'!$C$2:$C$100,0)+1,0)))-INDIRECT(CONCATENATE("'2018-02'!G",TEXT(MATCH($C66,'2018-02'!$C$2:$C$100,0)+1,0))))</f>
        <v>192847122.31999999</v>
      </c>
      <c r="H66" s="17">
        <f ca="1">IF(OR(INDIRECT(CONCATENATE("'2018-03'!H",TEXT(MATCH($C66,'2018-03'!$C$2:$C$100,0)+1,0)))="",INDIRECT(CONCATENATE("'2018-02'!H",TEXT(MATCH($C66,'2018-02'!$C$2:$C$100,0)+1,0)))="",AND(INDIRECT(CONCATENATE("'2018-03'!H",TEXT(MATCH($C66,'2018-03'!$C$2:$C$100,0)+1,0)))="",INDIRECT(CONCATENATE("'2018-02'!H",TEXT(MATCH($C66,'2018-02'!$C$2:$C$100,0)+1,0)))="")),"Н/Д",INDIRECT(CONCATENATE("'2018-03'!H",TEXT(MATCH($C66,'2018-03'!$C$2:$C$100,0)+1,0)))-INDIRECT(CONCATENATE("'2018-02'!H",TEXT(MATCH($C66,'2018-02'!$C$2:$C$100,0)+1,0))))</f>
        <v>857753691.54000008</v>
      </c>
      <c r="I66" s="17">
        <f ca="1">IF(OR(INDIRECT(CONCATENATE("'2018-03'!I",TEXT(MATCH($C66,'2018-03'!$C$2:$C$100,0)+1,0)))="",INDIRECT(CONCATENATE("'2018-02'!I",TEXT(MATCH($C66,'2018-02'!$C$2:$C$100,0)+1,0)))="",AND(INDIRECT(CONCATENATE("'2018-03'!I",TEXT(MATCH($C66,'2018-03'!$C$2:$C$100,0)+1,0)))="",INDIRECT(CONCATENATE("'2018-02'!I",TEXT(MATCH($C66,'2018-02'!$C$2:$C$100,0)+1,0)))="")),"Н/Д",INDIRECT(CONCATENATE("'2018-03'!I",TEXT(MATCH($C66,'2018-03'!$C$2:$C$100,0)+1,0)))-INDIRECT(CONCATENATE("'2018-02'!I",TEXT(MATCH($C66,'2018-02'!$C$2:$C$100,0)+1,0))))</f>
        <v>144264357.56</v>
      </c>
      <c r="J66" s="17" t="str">
        <f ca="1">IF(OR(INDIRECT(CONCATENATE("'2018-03'!J",TEXT(MATCH($C66,'2018-03'!$C$2:$C$100,0)+1,0)))="",INDIRECT(CONCATENATE("'2018-02'!J",TEXT(MATCH($C66,'2018-02'!$C$2:$C$100,0)+1,0)))="",AND(INDIRECT(CONCATENATE("'2018-03'!J",TEXT(MATCH($C66,'2018-03'!$C$2:$C$100,0)+1,0)))="",INDIRECT(CONCATENATE("'2018-02'!J",TEXT(MATCH($C66,'2018-02'!$C$2:$C$100,0)+1,0)))="")),"Н/Д",INDIRECT(CONCATENATE("'2018-03'!J",TEXT(MATCH($C66,'2018-03'!$C$2:$C$100,0)+1,0)))-INDIRECT(CONCATENATE("'2018-02'!J",TEXT(MATCH($C66,'2018-02'!$C$2:$C$100,0)+1,0))))</f>
        <v>Н/Д</v>
      </c>
      <c r="K66" s="17">
        <f ca="1">IF(OR(INDIRECT(CONCATENATE("'2018-03'!K",TEXT(MATCH($C66,'2018-03'!$C$2:$C$100,0)+1,0)))="",INDIRECT(CONCATENATE("'2018-02'!K",TEXT(MATCH($C66,'2018-02'!$C$2:$C$100,0)+1,0)))="",AND(INDIRECT(CONCATENATE("'2018-03'!K",TEXT(MATCH($C66,'2018-03'!$C$2:$C$100,0)+1,0)))="",INDIRECT(CONCATENATE("'2018-02'!K",TEXT(MATCH($C66,'2018-02'!$C$2:$C$100,0)+1,0)))="")),"Н/Д",INDIRECT(CONCATENATE("'2018-03'!K",TEXT(MATCH($C66,'2018-03'!$C$2:$C$100,0)+1,0)))-INDIRECT(CONCATENATE("'2018-02'!K",TEXT(MATCH($C66,'2018-02'!$C$2:$C$100,0)+1,0))))</f>
        <v>86045344.570000023</v>
      </c>
      <c r="L66" s="17">
        <f ca="1">IF(OR(INDIRECT(CONCATENATE("'2018-03'!L",TEXT(MATCH($C66,'2018-03'!$C$2:$C$100,0)+1,0)))="",INDIRECT(CONCATENATE("'2018-02'!L",TEXT(MATCH($C66,'2018-02'!$C$2:$C$100,0)+1,0)))="",AND(INDIRECT(CONCATENATE("'2018-03'!L",TEXT(MATCH($C66,'2018-03'!$C$2:$C$100,0)+1,0)))="",INDIRECT(CONCATENATE("'2018-02'!L",TEXT(MATCH($C66,'2018-02'!$C$2:$C$100,0)+1,0)))="")),"Н/Д",INDIRECT(CONCATENATE("'2018-03'!L",TEXT(MATCH($C66,'2018-03'!$C$2:$C$100,0)+1,0)))-INDIRECT(CONCATENATE("'2018-02'!L",TEXT(MATCH($C66,'2018-02'!$C$2:$C$100,0)+1,0))))</f>
        <v>155801438.84999999</v>
      </c>
      <c r="M66" s="17">
        <f ca="1">IF(OR(INDIRECT(CONCATENATE("'2018-03'!M",TEXT(MATCH($C66,'2018-03'!$C$2:$C$100,0)+1,0)))="",INDIRECT(CONCATENATE("'2018-02'!M",TEXT(MATCH($C66,'2018-02'!$C$2:$C$100,0)+1,0)))="",AND(INDIRECT(CONCATENATE("'2018-03'!M",TEXT(MATCH($C66,'2018-03'!$C$2:$C$100,0)+1,0)))="",INDIRECT(CONCATENATE("'2018-02'!M",TEXT(MATCH($C66,'2018-02'!$C$2:$C$100,0)+1,0)))="")),"Н/Д",INDIRECT(CONCATENATE("'2018-03'!M",TEXT(MATCH($C66,'2018-03'!$C$2:$C$100,0)+1,0)))-INDIRECT(CONCATENATE("'2018-02'!M",TEXT(MATCH($C66,'2018-02'!$C$2:$C$100,0)+1,0))))</f>
        <v>2584231.67</v>
      </c>
      <c r="N66" s="17">
        <f ca="1">IF(OR(INDIRECT(CONCATENATE("'2018-03'!N",TEXT(MATCH($C66,'2018-03'!$C$2:$C$100,0)+1,0)))="",INDIRECT(CONCATENATE("'2018-02'!N",TEXT(MATCH($C66,'2018-02'!$C$2:$C$100,0)+1,0)))="",AND(INDIRECT(CONCATENATE("'2018-03'!N",TEXT(MATCH($C66,'2018-03'!$C$2:$C$100,0)+1,0)))="",INDIRECT(CONCATENATE("'2018-02'!N",TEXT(MATCH($C66,'2018-02'!$C$2:$C$100,0)+1,0)))="")),"Н/Д",INDIRECT(CONCATENATE("'2018-03'!N",TEXT(MATCH($C66,'2018-03'!$C$2:$C$100,0)+1,0)))-INDIRECT(CONCATENATE("'2018-02'!NE",TEXT(MATCH($C66,'2018-02'!$C$2:$C$100,0)+1,0))))</f>
        <v>36629896.670000002</v>
      </c>
      <c r="O66" s="17">
        <f ca="1">IF(OR(INDIRECT(CONCATENATE("'2018-03'!O",TEXT(MATCH($C66,'2018-03'!$C$2:$C$100,0)+1,0)))="",INDIRECT(CONCATENATE("'2018-02'!O",TEXT(MATCH($C66,'2018-02'!$C$2:$C$100,0)+1,0)))="",AND(INDIRECT(CONCATENATE("'2018-03'!O",TEXT(MATCH($C66,'2018-03'!$C$2:$C$100,0)+1,0)))="",INDIRECT(CONCATENATE("'2018-02'!O",TEXT(MATCH($C66,'2018-02'!$C$2:$C$100,0)+1,0)))="")),"Н/Д",INDIRECT(CONCATENATE("'2018-03'!O",TEXT(MATCH($C66,'2018-03'!$C$2:$C$100,0)+1,0)))-INDIRECT(CONCATENATE("'2018-02'!O",TEXT(MATCH($C66,'2018-02'!$C$2:$C$100,0)+1,0))))</f>
        <v>-13855.98</v>
      </c>
      <c r="P66" s="17">
        <f ca="1">IF(OR(INDIRECT(CONCATENATE("'2018-03'!P",TEXT(MATCH($C66,'2018-03'!$C$2:$C$100,0)+1,0)))="",INDIRECT(CONCATENATE("'2018-02'!P",TEXT(MATCH($C66,'2018-02'!$C$2:$C$100,0)+1,0)))="",AND(INDIRECT(CONCATENATE("'2018-03'!P",TEXT(MATCH($C66,'2018-03'!$C$2:$C$100,0)+1,0)))="",INDIRECT(CONCATENATE("'2018-02'!P",TEXT(MATCH($C66,'2018-02'!$C$2:$C$100,0)+1,0)))="")),"Н/Д",INDIRECT(CONCATENATE("'2018-03'!P",TEXT(MATCH($C66,'2018-03'!$C$2:$C$100,0)+1,0)))-INDIRECT(CONCATENATE("'2018-02'!P",TEXT(MATCH($C66,'2018-02'!$C$2:$C$100,0)+1,0))))</f>
        <v>25254706.589999996</v>
      </c>
      <c r="Q66" s="17">
        <f ca="1">IF(OR(INDIRECT(CONCATENATE("'2018-03'!Q",TEXT(MATCH($C66,'2018-03'!$C$2:$C$100,0)+1,0)))="",INDIRECT(CONCATENATE("'2018-02'!Q",TEXT(MATCH($C66,'2018-02'!$C$2:$C$100,0)+1,0)))="",AND(INDIRECT(CONCATENATE("'2018-03'!Q",TEXT(MATCH($C66,'2018-03'!$C$2:$C$100,0)+1,0)))="",INDIRECT(CONCATENATE("'2018-02'!Q",TEXT(MATCH($C66,'2018-02'!$C$2:$C$100,0)+1,0)))="")),"Н/Д",INDIRECT(CONCATENATE("'2018-03'!Q",TEXT(MATCH($C66,'2018-03'!$C$2:$C$100,0)+1,0)))-INDIRECT(CONCATENATE("'2018-02'!Q",TEXT(MATCH($C66,'2018-02'!$C$2:$C$100,0)+1,0))))</f>
        <v>3679058.26</v>
      </c>
      <c r="R66" s="17">
        <f ca="1">IF(OR(INDIRECT(CONCATENATE("'2018-03'!R",TEXT(MATCH($C66,'2018-03'!$C$2:$C$100,0)+1,0)))="",INDIRECT(CONCATENATE("'2018-02'!R",TEXT(MATCH($C66,'2018-02'!$C$2:$C$100,0)+1,0)))="",AND(INDIRECT(CONCATENATE("'2018-03'!R",TEXT(MATCH($C66,'2018-03'!$C$2:$C$100,0)+1,0)))="",INDIRECT(CONCATENATE("'2018-02'!R",TEXT(MATCH($C66,'2018-02'!$C$2:$C$100,0)+1,0)))="")),"Н/Д",INDIRECT(CONCATENATE("'2018-03'!R",TEXT(MATCH($C66,'2018-03'!$C$2:$C$100,0)+1,0)))-INDIRECT(CONCATENATE("'2018-02'!R",TEXT(MATCH($C66,'2018-02'!$C$2:$C$100,0)+1,0))))</f>
        <v>11288368.199999999</v>
      </c>
      <c r="S66" s="17">
        <f ca="1">IF(OR(INDIRECT(CONCATENATE("'2018-03'!S",TEXT(MATCH($C66,'2018-03'!$C$2:$C$100,0)+1,0)))="",INDIRECT(CONCATENATE("'2018-02'!S",TEXT(MATCH($C66,'2018-02'!$C$2:$C$100,0)+1,0)))="",AND(INDIRECT(CONCATENATE("'2018-03'!S",TEXT(MATCH($C66,'2018-03'!$C$2:$C$100,0)+1,0)))="",INDIRECT(CONCATENATE("'2018-02'!S",TEXT(MATCH($C66,'2018-02'!$C$2:$C$100,0)+1,0)))="")),"Н/Д",INDIRECT(CONCATENATE("'2018-03'!S",TEXT(MATCH($C66,'2018-03'!$C$2:$C$100,0)+1,0)))-INDIRECT(CONCATENATE("'2018-02'!S",TEXT(MATCH($C66,'2018-02'!$C$2:$C$100,0)+1,0))))</f>
        <v>88790.15</v>
      </c>
      <c r="T66" s="17">
        <f ca="1">IF(OR(INDIRECT(CONCATENATE("'2018-03'!T",TEXT(MATCH($C66,'2018-03'!$C$2:$C$100,0)+1,0)))="",INDIRECT(CONCATENATE("'2018-02'!T",TEXT(MATCH($C66,'2018-02'!$C$2:$C$100,0)+1,0)))="",AND(INDIRECT(CONCATENATE("'2018-03'!T",TEXT(MATCH($C66,'2018-03'!$C$2:$C$100,0)+1,0)))="",INDIRECT(CONCATENATE("'2018-02'!T",TEXT(MATCH($C66,'2018-02'!$C$2:$C$100,0)+1,0)))="")),"Н/Д",INDIRECT(CONCATENATE("'2018-03'!T",TEXT(MATCH($C66,'2018-03'!$C$2:$C$100,0)+1,0)))-INDIRECT(CONCATENATE("'2018-02'!T",TEXT(MATCH($C66,'2018-02'!$C$2:$C$100,0)+1,0))))</f>
        <v>22353545.800000001</v>
      </c>
      <c r="U66" s="17">
        <f ca="1">IF(OR(INDIRECT(CONCATENATE("'2018-03'!U",TEXT(MATCH($C66,'2018-03'!$C$2:$C$100,0)+1,0)))="",INDIRECT(CONCATENATE("'2018-02'!U",TEXT(MATCH($C66,'2018-02'!$C$2:$C$100,0)+1,0)))="",AND(INDIRECT(CONCATENATE("'2018-03'!U",TEXT(MATCH($C66,'2018-03'!$C$2:$C$100,0)+1,0)))="",INDIRECT(CONCATENATE("'2018-02'!U",TEXT(MATCH($C66,'2018-02'!$C$2:$C$100,0)+1,0)))="")),"Н/Д",INDIRECT(CONCATENATE("'2018-03'!U",TEXT(MATCH($C66,'2018-03'!$C$2:$C$100,0)+1,0)))-INDIRECT(CONCATENATE("'2018-02'!U",TEXT(MATCH($C66,'2018-02'!$C$2:$C$100,0)+1,0))))</f>
        <v>-2747244.6999999993</v>
      </c>
      <c r="V66" s="17">
        <f ca="1">IF(OR(INDIRECT(CONCATENATE("'2018-03'!V",TEXT(MATCH($C66,'2018-03'!$C$2:$C$100,0)+1,0)))="",INDIRECT(CONCATENATE("'2018-02'!V",TEXT(MATCH($C66,'2018-02'!$C$2:$C$100,0)+1,0)))="",AND(INDIRECT(CONCATENATE("'2018-03'!V",TEXT(MATCH($C66,'2018-03'!$C$2:$C$100,0)+1,0)))="",INDIRECT(CONCATENATE("'2018-02'!V",TEXT(MATCH($C66,'2018-02'!$C$2:$C$100,0)+1,0)))="")),"Н/Д",INDIRECT(CONCATENATE("'2018-03'!V",TEXT(MATCH($C66,'2018-03'!$C$2:$C$100,0)+1,0)))-INDIRECT(CONCATENATE("'2018-02'!V",TEXT(MATCH($C66,'2018-02'!$C$2:$C$100,0)+1,0))))</f>
        <v>1513632875.7400002</v>
      </c>
      <c r="W66" s="17">
        <f ca="1">IF(OR(INDIRECT(CONCATENATE("'2018-03'!W",TEXT(MATCH($C66,'2018-03'!$C$2:$C$100,0)+1,0)))="",INDIRECT(CONCATENATE("'2018-02'!W",TEXT(MATCH($C66,'2018-02'!$C$2:$C$100,0)+1,0)))="",AND(INDIRECT(CONCATENATE("'2018-03'!W",TEXT(MATCH($C66,'2018-03'!$C$2:$C$100,0)+1,0)))="",INDIRECT(CONCATENATE("'2018-02'!W",TEXT(MATCH($C66,'2018-02'!$C$2:$C$100,0)+1,0)))="")),"Н/Д",INDIRECT(CONCATENATE("'2018-03'!W",TEXT(MATCH($C66,'2018-03'!$C$2:$C$100,0)+1,0)))-INDIRECT(CONCATENATE("'2018-02'!W",TEXT(MATCH($C66,'2018-02'!$C$2:$C$100,0)+1,0))))</f>
        <v>7632469890.9900007</v>
      </c>
    </row>
    <row r="67" spans="1:23" x14ac:dyDescent="0.25">
      <c r="A67" s="2" t="s">
        <v>87</v>
      </c>
      <c r="B67" s="2" t="s">
        <v>93</v>
      </c>
      <c r="C67" s="15">
        <v>29000000</v>
      </c>
      <c r="D67" s="2" t="s">
        <v>206</v>
      </c>
      <c r="E67" s="17">
        <f ca="1">IF(OR(INDIRECT(CONCATENATE("'2018-03'!E",TEXT(MATCH($C67,'2018-03'!$C$2:$C$100,0)+1,0)))="",INDIRECT(CONCATENATE("'2018-02'!E",TEXT(MATCH($C67,'2018-02'!$C$2:$C$100,0)+1,0)))="",AND(INDIRECT(CONCATENATE("'2018-03'!E",TEXT(MATCH($C67,'2018-03'!$C$2:$C$100,0)+1,0)))="",INDIRECT(CONCATENATE("'2018-02'!E",TEXT(MATCH($C67,'2018-02'!$C$2:$C$100,0)+1,0)))="")),"Н/Д",INDIRECT(CONCATENATE("'2018-03'!E",TEXT(MATCH($C67,'2018-03'!$C$2:$C$100,0)+1,0)))-INDIRECT(CONCATENATE("'2018-02'!E",TEXT(MATCH($C67,'2018-02'!$C$2:$C$100,0)+1,0))))</f>
        <v>3948456487.4899998</v>
      </c>
      <c r="F67" s="17">
        <f ca="1">IF(OR(INDIRECT(CONCATENATE("'2018-03'!F",TEXT(MATCH($C67,'2018-03'!$C$2:$C$100,0)+1,0)))="",INDIRECT(CONCATENATE("'2018-02'!F",TEXT(MATCH($C67,'2018-02'!$C$2:$C$100,0)+1,0)))="",AND(INDIRECT(CONCATENATE("'2018-03'!F",TEXT(MATCH($C67,'2018-03'!$C$2:$C$100,0)+1,0)))="",INDIRECT(CONCATENATE("'2018-02'!F",TEXT(MATCH($C67,'2018-02'!$C$2:$C$100,0)+1,0)))="")),"Н/Д",INDIRECT(CONCATENATE("'2018-03'!F",TEXT(MATCH($C67,'2018-03'!$C$2:$C$100,0)+1,0)))-INDIRECT(CONCATENATE("'2018-02'!F",TEXT(MATCH($C67,'2018-02'!$C$2:$C$100,0)+1,0))))</f>
        <v>3408010224.5300002</v>
      </c>
      <c r="G67" s="17">
        <f ca="1">IF(OR(INDIRECT(CONCATENATE("'2018-03'!G",TEXT(MATCH($C67,'2018-03'!$C$2:$C$100,0)+1,0)))="",INDIRECT(CONCATENATE("'2018-02'!G",TEXT(MATCH($C67,'2018-02'!$C$2:$C$100,0)+1,0)))="",AND(INDIRECT(CONCATENATE("'2018-03'!G",TEXT(MATCH($C67,'2018-03'!$C$2:$C$100,0)+1,0)))="",INDIRECT(CONCATENATE("'2018-02'!G",TEXT(MATCH($C67,'2018-02'!$C$2:$C$100,0)+1,0)))="")),"Н/Д",INDIRECT(CONCATENATE("'2018-03'!G",TEXT(MATCH($C67,'2018-03'!$C$2:$C$100,0)+1,0)))-INDIRECT(CONCATENATE("'2018-02'!G",TEXT(MATCH($C67,'2018-02'!$C$2:$C$100,0)+1,0))))</f>
        <v>779981935.98000014</v>
      </c>
      <c r="H67" s="17">
        <f ca="1">IF(OR(INDIRECT(CONCATENATE("'2018-03'!H",TEXT(MATCH($C67,'2018-03'!$C$2:$C$100,0)+1,0)))="",INDIRECT(CONCATENATE("'2018-02'!H",TEXT(MATCH($C67,'2018-02'!$C$2:$C$100,0)+1,0)))="",AND(INDIRECT(CONCATENATE("'2018-03'!H",TEXT(MATCH($C67,'2018-03'!$C$2:$C$100,0)+1,0)))="",INDIRECT(CONCATENATE("'2018-02'!H",TEXT(MATCH($C67,'2018-02'!$C$2:$C$100,0)+1,0)))="")),"Н/Д",INDIRECT(CONCATENATE("'2018-03'!H",TEXT(MATCH($C67,'2018-03'!$C$2:$C$100,0)+1,0)))-INDIRECT(CONCATENATE("'2018-02'!H",TEXT(MATCH($C67,'2018-02'!$C$2:$C$100,0)+1,0))))</f>
        <v>1677490257</v>
      </c>
      <c r="I67" s="17">
        <f ca="1">IF(OR(INDIRECT(CONCATENATE("'2018-03'!I",TEXT(MATCH($C67,'2018-03'!$C$2:$C$100,0)+1,0)))="",INDIRECT(CONCATENATE("'2018-02'!I",TEXT(MATCH($C67,'2018-02'!$C$2:$C$100,0)+1,0)))="",AND(INDIRECT(CONCATENATE("'2018-03'!I",TEXT(MATCH($C67,'2018-03'!$C$2:$C$100,0)+1,0)))="",INDIRECT(CONCATENATE("'2018-02'!I",TEXT(MATCH($C67,'2018-02'!$C$2:$C$100,0)+1,0)))="")),"Н/Д",INDIRECT(CONCATENATE("'2018-03'!I",TEXT(MATCH($C67,'2018-03'!$C$2:$C$100,0)+1,0)))-INDIRECT(CONCATENATE("'2018-02'!I",TEXT(MATCH($C67,'2018-02'!$C$2:$C$100,0)+1,0))))</f>
        <v>397445899.19999993</v>
      </c>
      <c r="J67" s="17" t="str">
        <f ca="1">IF(OR(INDIRECT(CONCATENATE("'2018-03'!J",TEXT(MATCH($C67,'2018-03'!$C$2:$C$100,0)+1,0)))="",INDIRECT(CONCATENATE("'2018-02'!J",TEXT(MATCH($C67,'2018-02'!$C$2:$C$100,0)+1,0)))="",AND(INDIRECT(CONCATENATE("'2018-03'!J",TEXT(MATCH($C67,'2018-03'!$C$2:$C$100,0)+1,0)))="",INDIRECT(CONCATENATE("'2018-02'!J",TEXT(MATCH($C67,'2018-02'!$C$2:$C$100,0)+1,0)))="")),"Н/Д",INDIRECT(CONCATENATE("'2018-03'!J",TEXT(MATCH($C67,'2018-03'!$C$2:$C$100,0)+1,0)))-INDIRECT(CONCATENATE("'2018-02'!J",TEXT(MATCH($C67,'2018-02'!$C$2:$C$100,0)+1,0))))</f>
        <v>Н/Д</v>
      </c>
      <c r="K67" s="17">
        <f ca="1">IF(OR(INDIRECT(CONCATENATE("'2018-03'!K",TEXT(MATCH($C67,'2018-03'!$C$2:$C$100,0)+1,0)))="",INDIRECT(CONCATENATE("'2018-02'!K",TEXT(MATCH($C67,'2018-02'!$C$2:$C$100,0)+1,0)))="",AND(INDIRECT(CONCATENATE("'2018-03'!K",TEXT(MATCH($C67,'2018-03'!$C$2:$C$100,0)+1,0)))="",INDIRECT(CONCATENATE("'2018-02'!K",TEXT(MATCH($C67,'2018-02'!$C$2:$C$100,0)+1,0)))="")),"Н/Д",INDIRECT(CONCATENATE("'2018-03'!K",TEXT(MATCH($C67,'2018-03'!$C$2:$C$100,0)+1,0)))-INDIRECT(CONCATENATE("'2018-02'!K",TEXT(MATCH($C67,'2018-02'!$C$2:$C$100,0)+1,0))))</f>
        <v>108735605.99000001</v>
      </c>
      <c r="L67" s="17">
        <f ca="1">IF(OR(INDIRECT(CONCATENATE("'2018-03'!L",TEXT(MATCH($C67,'2018-03'!$C$2:$C$100,0)+1,0)))="",INDIRECT(CONCATENATE("'2018-02'!L",TEXT(MATCH($C67,'2018-02'!$C$2:$C$100,0)+1,0)))="",AND(INDIRECT(CONCATENATE("'2018-03'!L",TEXT(MATCH($C67,'2018-03'!$C$2:$C$100,0)+1,0)))="",INDIRECT(CONCATENATE("'2018-02'!L",TEXT(MATCH($C67,'2018-02'!$C$2:$C$100,0)+1,0)))="")),"Н/Д",INDIRECT(CONCATENATE("'2018-03'!L",TEXT(MATCH($C67,'2018-03'!$C$2:$C$100,0)+1,0)))-INDIRECT(CONCATENATE("'2018-02'!L",TEXT(MATCH($C67,'2018-02'!$C$2:$C$100,0)+1,0))))</f>
        <v>225811578.41</v>
      </c>
      <c r="M67" s="17">
        <f ca="1">IF(OR(INDIRECT(CONCATENATE("'2018-03'!M",TEXT(MATCH($C67,'2018-03'!$C$2:$C$100,0)+1,0)))="",INDIRECT(CONCATENATE("'2018-02'!M",TEXT(MATCH($C67,'2018-02'!$C$2:$C$100,0)+1,0)))="",AND(INDIRECT(CONCATENATE("'2018-03'!M",TEXT(MATCH($C67,'2018-03'!$C$2:$C$100,0)+1,0)))="",INDIRECT(CONCATENATE("'2018-02'!M",TEXT(MATCH($C67,'2018-02'!$C$2:$C$100,0)+1,0)))="")),"Н/Д",INDIRECT(CONCATENATE("'2018-03'!M",TEXT(MATCH($C67,'2018-03'!$C$2:$C$100,0)+1,0)))-INDIRECT(CONCATENATE("'2018-02'!M",TEXT(MATCH($C67,'2018-02'!$C$2:$C$100,0)+1,0))))</f>
        <v>12580733.479999999</v>
      </c>
      <c r="N67" s="17">
        <f ca="1">IF(OR(INDIRECT(CONCATENATE("'2018-03'!N",TEXT(MATCH($C67,'2018-03'!$C$2:$C$100,0)+1,0)))="",INDIRECT(CONCATENATE("'2018-02'!N",TEXT(MATCH($C67,'2018-02'!$C$2:$C$100,0)+1,0)))="",AND(INDIRECT(CONCATENATE("'2018-03'!N",TEXT(MATCH($C67,'2018-03'!$C$2:$C$100,0)+1,0)))="",INDIRECT(CONCATENATE("'2018-02'!N",TEXT(MATCH($C67,'2018-02'!$C$2:$C$100,0)+1,0)))="")),"Н/Д",INDIRECT(CONCATENATE("'2018-03'!N",TEXT(MATCH($C67,'2018-03'!$C$2:$C$100,0)+1,0)))-INDIRECT(CONCATENATE("'2018-02'!NE",TEXT(MATCH($C67,'2018-02'!$C$2:$C$100,0)+1,0))))</f>
        <v>45526894.240000002</v>
      </c>
      <c r="O67" s="17">
        <f ca="1">IF(OR(INDIRECT(CONCATENATE("'2018-03'!O",TEXT(MATCH($C67,'2018-03'!$C$2:$C$100,0)+1,0)))="",INDIRECT(CONCATENATE("'2018-02'!O",TEXT(MATCH($C67,'2018-02'!$C$2:$C$100,0)+1,0)))="",AND(INDIRECT(CONCATENATE("'2018-03'!O",TEXT(MATCH($C67,'2018-03'!$C$2:$C$100,0)+1,0)))="",INDIRECT(CONCATENATE("'2018-02'!O",TEXT(MATCH($C67,'2018-02'!$C$2:$C$100,0)+1,0)))="")),"Н/Д",INDIRECT(CONCATENATE("'2018-03'!O",TEXT(MATCH($C67,'2018-03'!$C$2:$C$100,0)+1,0)))-INDIRECT(CONCATENATE("'2018-02'!O",TEXT(MATCH($C67,'2018-02'!$C$2:$C$100,0)+1,0))))</f>
        <v>34.220000000000027</v>
      </c>
      <c r="P67" s="17">
        <f ca="1">IF(OR(INDIRECT(CONCATENATE("'2018-03'!P",TEXT(MATCH($C67,'2018-03'!$C$2:$C$100,0)+1,0)))="",INDIRECT(CONCATENATE("'2018-02'!P",TEXT(MATCH($C67,'2018-02'!$C$2:$C$100,0)+1,0)))="",AND(INDIRECT(CONCATENATE("'2018-03'!P",TEXT(MATCH($C67,'2018-03'!$C$2:$C$100,0)+1,0)))="",INDIRECT(CONCATENATE("'2018-02'!P",TEXT(MATCH($C67,'2018-02'!$C$2:$C$100,0)+1,0)))="")),"Н/Д",INDIRECT(CONCATENATE("'2018-03'!P",TEXT(MATCH($C67,'2018-03'!$C$2:$C$100,0)+1,0)))-INDIRECT(CONCATENATE("'2018-02'!P",TEXT(MATCH($C67,'2018-02'!$C$2:$C$100,0)+1,0))))</f>
        <v>49223811.299999997</v>
      </c>
      <c r="Q67" s="17">
        <f ca="1">IF(OR(INDIRECT(CONCATENATE("'2018-03'!Q",TEXT(MATCH($C67,'2018-03'!$C$2:$C$100,0)+1,0)))="",INDIRECT(CONCATENATE("'2018-02'!Q",TEXT(MATCH($C67,'2018-02'!$C$2:$C$100,0)+1,0)))="",AND(INDIRECT(CONCATENATE("'2018-03'!Q",TEXT(MATCH($C67,'2018-03'!$C$2:$C$100,0)+1,0)))="",INDIRECT(CONCATENATE("'2018-02'!Q",TEXT(MATCH($C67,'2018-02'!$C$2:$C$100,0)+1,0)))="")),"Н/Д",INDIRECT(CONCATENATE("'2018-03'!Q",TEXT(MATCH($C67,'2018-03'!$C$2:$C$100,0)+1,0)))-INDIRECT(CONCATENATE("'2018-02'!Q",TEXT(MATCH($C67,'2018-02'!$C$2:$C$100,0)+1,0))))</f>
        <v>24275300.550000001</v>
      </c>
      <c r="R67" s="17">
        <f ca="1">IF(OR(INDIRECT(CONCATENATE("'2018-03'!R",TEXT(MATCH($C67,'2018-03'!$C$2:$C$100,0)+1,0)))="",INDIRECT(CONCATENATE("'2018-02'!R",TEXT(MATCH($C67,'2018-02'!$C$2:$C$100,0)+1,0)))="",AND(INDIRECT(CONCATENATE("'2018-03'!R",TEXT(MATCH($C67,'2018-03'!$C$2:$C$100,0)+1,0)))="",INDIRECT(CONCATENATE("'2018-02'!R",TEXT(MATCH($C67,'2018-02'!$C$2:$C$100,0)+1,0)))="")),"Н/Д",INDIRECT(CONCATENATE("'2018-03'!R",TEXT(MATCH($C67,'2018-03'!$C$2:$C$100,0)+1,0)))-INDIRECT(CONCATENATE("'2018-02'!R",TEXT(MATCH($C67,'2018-02'!$C$2:$C$100,0)+1,0))))</f>
        <v>22785914.899999999</v>
      </c>
      <c r="S67" s="17">
        <f ca="1">IF(OR(INDIRECT(CONCATENATE("'2018-03'!S",TEXT(MATCH($C67,'2018-03'!$C$2:$C$100,0)+1,0)))="",INDIRECT(CONCATENATE("'2018-02'!S",TEXT(MATCH($C67,'2018-02'!$C$2:$C$100,0)+1,0)))="",AND(INDIRECT(CONCATENATE("'2018-03'!S",TEXT(MATCH($C67,'2018-03'!$C$2:$C$100,0)+1,0)))="",INDIRECT(CONCATENATE("'2018-02'!S",TEXT(MATCH($C67,'2018-02'!$C$2:$C$100,0)+1,0)))="")),"Н/Д",INDIRECT(CONCATENATE("'2018-03'!S",TEXT(MATCH($C67,'2018-03'!$C$2:$C$100,0)+1,0)))-INDIRECT(CONCATENATE("'2018-02'!S",TEXT(MATCH($C67,'2018-02'!$C$2:$C$100,0)+1,0))))</f>
        <v>179050.37</v>
      </c>
      <c r="T67" s="17">
        <f ca="1">IF(OR(INDIRECT(CONCATENATE("'2018-03'!T",TEXT(MATCH($C67,'2018-03'!$C$2:$C$100,0)+1,0)))="",INDIRECT(CONCATENATE("'2018-02'!T",TEXT(MATCH($C67,'2018-02'!$C$2:$C$100,0)+1,0)))="",AND(INDIRECT(CONCATENATE("'2018-03'!T",TEXT(MATCH($C67,'2018-03'!$C$2:$C$100,0)+1,0)))="",INDIRECT(CONCATENATE("'2018-02'!T",TEXT(MATCH($C67,'2018-02'!$C$2:$C$100,0)+1,0)))="")),"Н/Д",INDIRECT(CONCATENATE("'2018-03'!T",TEXT(MATCH($C67,'2018-03'!$C$2:$C$100,0)+1,0)))-INDIRECT(CONCATENATE("'2018-02'!T",TEXT(MATCH($C67,'2018-02'!$C$2:$C$100,0)+1,0))))</f>
        <v>56757755.410000004</v>
      </c>
      <c r="U67" s="17">
        <f ca="1">IF(OR(INDIRECT(CONCATENATE("'2018-03'!U",TEXT(MATCH($C67,'2018-03'!$C$2:$C$100,0)+1,0)))="",INDIRECT(CONCATENATE("'2018-02'!U",TEXT(MATCH($C67,'2018-02'!$C$2:$C$100,0)+1,0)))="",AND(INDIRECT(CONCATENATE("'2018-03'!U",TEXT(MATCH($C67,'2018-03'!$C$2:$C$100,0)+1,0)))="",INDIRECT(CONCATENATE("'2018-02'!U",TEXT(MATCH($C67,'2018-02'!$C$2:$C$100,0)+1,0)))="")),"Н/Д",INDIRECT(CONCATENATE("'2018-03'!U",TEXT(MATCH($C67,'2018-03'!$C$2:$C$100,0)+1,0)))-INDIRECT(CONCATENATE("'2018-02'!U",TEXT(MATCH($C67,'2018-02'!$C$2:$C$100,0)+1,0))))</f>
        <v>4597945.46</v>
      </c>
      <c r="V67" s="17">
        <f ca="1">IF(OR(INDIRECT(CONCATENATE("'2018-03'!V",TEXT(MATCH($C67,'2018-03'!$C$2:$C$100,0)+1,0)))="",INDIRECT(CONCATENATE("'2018-02'!V",TEXT(MATCH($C67,'2018-02'!$C$2:$C$100,0)+1,0)))="",AND(INDIRECT(CONCATENATE("'2018-03'!V",TEXT(MATCH($C67,'2018-03'!$C$2:$C$100,0)+1,0)))="",INDIRECT(CONCATENATE("'2018-02'!V",TEXT(MATCH($C67,'2018-02'!$C$2:$C$100,0)+1,0)))="")),"Н/Д",INDIRECT(CONCATENATE("'2018-03'!V",TEXT(MATCH($C67,'2018-03'!$C$2:$C$100,0)+1,0)))-INDIRECT(CONCATENATE("'2018-02'!V",TEXT(MATCH($C67,'2018-02'!$C$2:$C$100,0)+1,0))))</f>
        <v>540446262.96000004</v>
      </c>
      <c r="W67" s="17">
        <f ca="1">IF(OR(INDIRECT(CONCATENATE("'2018-03'!W",TEXT(MATCH($C67,'2018-03'!$C$2:$C$100,0)+1,0)))="",INDIRECT(CONCATENATE("'2018-02'!W",TEXT(MATCH($C67,'2018-02'!$C$2:$C$100,0)+1,0)))="",AND(INDIRECT(CONCATENATE("'2018-03'!W",TEXT(MATCH($C67,'2018-03'!$C$2:$C$100,0)+1,0)))="",INDIRECT(CONCATENATE("'2018-02'!W",TEXT(MATCH($C67,'2018-02'!$C$2:$C$100,0)+1,0)))="")),"Н/Д",INDIRECT(CONCATENATE("'2018-03'!W",TEXT(MATCH($C67,'2018-03'!$C$2:$C$100,0)+1,0)))-INDIRECT(CONCATENATE("'2018-02'!W",TEXT(MATCH($C67,'2018-02'!$C$2:$C$100,0)+1,0))))</f>
        <v>11282298785.050001</v>
      </c>
    </row>
    <row r="68" spans="1:23" x14ac:dyDescent="0.25">
      <c r="A68" s="2" t="s">
        <v>87</v>
      </c>
      <c r="B68" s="2" t="s">
        <v>94</v>
      </c>
      <c r="C68" s="15">
        <v>34000000</v>
      </c>
      <c r="D68" s="2" t="s">
        <v>206</v>
      </c>
      <c r="E68" s="17">
        <f ca="1">IF(OR(INDIRECT(CONCATENATE("'2018-03'!E",TEXT(MATCH($C68,'2018-03'!$C$2:$C$100,0)+1,0)))="",INDIRECT(CONCATENATE("'2018-02'!E",TEXT(MATCH($C68,'2018-02'!$C$2:$C$100,0)+1,0)))="",AND(INDIRECT(CONCATENATE("'2018-03'!E",TEXT(MATCH($C68,'2018-03'!$C$2:$C$100,0)+1,0)))="",INDIRECT(CONCATENATE("'2018-02'!E",TEXT(MATCH($C68,'2018-02'!$C$2:$C$100,0)+1,0)))="")),"Н/Д",INDIRECT(CONCATENATE("'2018-03'!E",TEXT(MATCH($C68,'2018-03'!$C$2:$C$100,0)+1,0)))-INDIRECT(CONCATENATE("'2018-02'!E",TEXT(MATCH($C68,'2018-02'!$C$2:$C$100,0)+1,0))))</f>
        <v>2137291178.3400002</v>
      </c>
      <c r="F68" s="17">
        <f ca="1">IF(OR(INDIRECT(CONCATENATE("'2018-03'!F",TEXT(MATCH($C68,'2018-03'!$C$2:$C$100,0)+1,0)))="",INDIRECT(CONCATENATE("'2018-02'!F",TEXT(MATCH($C68,'2018-02'!$C$2:$C$100,0)+1,0)))="",AND(INDIRECT(CONCATENATE("'2018-03'!F",TEXT(MATCH($C68,'2018-03'!$C$2:$C$100,0)+1,0)))="",INDIRECT(CONCATENATE("'2018-02'!F",TEXT(MATCH($C68,'2018-02'!$C$2:$C$100,0)+1,0)))="")),"Н/Д",INDIRECT(CONCATENATE("'2018-03'!F",TEXT(MATCH($C68,'2018-03'!$C$2:$C$100,0)+1,0)))-INDIRECT(CONCATENATE("'2018-02'!F",TEXT(MATCH($C68,'2018-02'!$C$2:$C$100,0)+1,0))))</f>
        <v>1332142976.4300001</v>
      </c>
      <c r="G68" s="17">
        <f ca="1">IF(OR(INDIRECT(CONCATENATE("'2018-03'!G",TEXT(MATCH($C68,'2018-03'!$C$2:$C$100,0)+1,0)))="",INDIRECT(CONCATENATE("'2018-02'!G",TEXT(MATCH($C68,'2018-02'!$C$2:$C$100,0)+1,0)))="",AND(INDIRECT(CONCATENATE("'2018-03'!G",TEXT(MATCH($C68,'2018-03'!$C$2:$C$100,0)+1,0)))="",INDIRECT(CONCATENATE("'2018-02'!G",TEXT(MATCH($C68,'2018-02'!$C$2:$C$100,0)+1,0)))="")),"Н/Д",INDIRECT(CONCATENATE("'2018-03'!G",TEXT(MATCH($C68,'2018-03'!$C$2:$C$100,0)+1,0)))-INDIRECT(CONCATENATE("'2018-02'!G",TEXT(MATCH($C68,'2018-02'!$C$2:$C$100,0)+1,0))))</f>
        <v>224371763.90999997</v>
      </c>
      <c r="H68" s="17">
        <f ca="1">IF(OR(INDIRECT(CONCATENATE("'2018-03'!H",TEXT(MATCH($C68,'2018-03'!$C$2:$C$100,0)+1,0)))="",INDIRECT(CONCATENATE("'2018-02'!H",TEXT(MATCH($C68,'2018-02'!$C$2:$C$100,0)+1,0)))="",AND(INDIRECT(CONCATENATE("'2018-03'!H",TEXT(MATCH($C68,'2018-03'!$C$2:$C$100,0)+1,0)))="",INDIRECT(CONCATENATE("'2018-02'!H",TEXT(MATCH($C68,'2018-02'!$C$2:$C$100,0)+1,0)))="")),"Н/Д",INDIRECT(CONCATENATE("'2018-03'!H",TEXT(MATCH($C68,'2018-03'!$C$2:$C$100,0)+1,0)))-INDIRECT(CONCATENATE("'2018-02'!H",TEXT(MATCH($C68,'2018-02'!$C$2:$C$100,0)+1,0))))</f>
        <v>685656172.18000007</v>
      </c>
      <c r="I68" s="17">
        <f ca="1">IF(OR(INDIRECT(CONCATENATE("'2018-03'!I",TEXT(MATCH($C68,'2018-03'!$C$2:$C$100,0)+1,0)))="",INDIRECT(CONCATENATE("'2018-02'!I",TEXT(MATCH($C68,'2018-02'!$C$2:$C$100,0)+1,0)))="",AND(INDIRECT(CONCATENATE("'2018-03'!I",TEXT(MATCH($C68,'2018-03'!$C$2:$C$100,0)+1,0)))="",INDIRECT(CONCATENATE("'2018-02'!I",TEXT(MATCH($C68,'2018-02'!$C$2:$C$100,0)+1,0)))="")),"Н/Д",INDIRECT(CONCATENATE("'2018-03'!I",TEXT(MATCH($C68,'2018-03'!$C$2:$C$100,0)+1,0)))-INDIRECT(CONCATENATE("'2018-02'!I",TEXT(MATCH($C68,'2018-02'!$C$2:$C$100,0)+1,0))))</f>
        <v>69995247.399999976</v>
      </c>
      <c r="J68" s="17" t="str">
        <f ca="1">IF(OR(INDIRECT(CONCATENATE("'2018-03'!J",TEXT(MATCH($C68,'2018-03'!$C$2:$C$100,0)+1,0)))="",INDIRECT(CONCATENATE("'2018-02'!J",TEXT(MATCH($C68,'2018-02'!$C$2:$C$100,0)+1,0)))="",AND(INDIRECT(CONCATENATE("'2018-03'!J",TEXT(MATCH($C68,'2018-03'!$C$2:$C$100,0)+1,0)))="",INDIRECT(CONCATENATE("'2018-02'!J",TEXT(MATCH($C68,'2018-02'!$C$2:$C$100,0)+1,0)))="")),"Н/Д",INDIRECT(CONCATENATE("'2018-03'!J",TEXT(MATCH($C68,'2018-03'!$C$2:$C$100,0)+1,0)))-INDIRECT(CONCATENATE("'2018-02'!J",TEXT(MATCH($C68,'2018-02'!$C$2:$C$100,0)+1,0))))</f>
        <v>Н/Д</v>
      </c>
      <c r="K68" s="17">
        <f ca="1">IF(OR(INDIRECT(CONCATENATE("'2018-03'!K",TEXT(MATCH($C68,'2018-03'!$C$2:$C$100,0)+1,0)))="",INDIRECT(CONCATENATE("'2018-02'!K",TEXT(MATCH($C68,'2018-02'!$C$2:$C$100,0)+1,0)))="",AND(INDIRECT(CONCATENATE("'2018-03'!K",TEXT(MATCH($C68,'2018-03'!$C$2:$C$100,0)+1,0)))="",INDIRECT(CONCATENATE("'2018-02'!K",TEXT(MATCH($C68,'2018-02'!$C$2:$C$100,0)+1,0)))="")),"Н/Д",INDIRECT(CONCATENATE("'2018-03'!K",TEXT(MATCH($C68,'2018-03'!$C$2:$C$100,0)+1,0)))-INDIRECT(CONCATENATE("'2018-02'!K",TEXT(MATCH($C68,'2018-02'!$C$2:$C$100,0)+1,0))))</f>
        <v>59635729.169999987</v>
      </c>
      <c r="L68" s="17">
        <f ca="1">IF(OR(INDIRECT(CONCATENATE("'2018-03'!L",TEXT(MATCH($C68,'2018-03'!$C$2:$C$100,0)+1,0)))="",INDIRECT(CONCATENATE("'2018-02'!L",TEXT(MATCH($C68,'2018-02'!$C$2:$C$100,0)+1,0)))="",AND(INDIRECT(CONCATENATE("'2018-03'!L",TEXT(MATCH($C68,'2018-03'!$C$2:$C$100,0)+1,0)))="",INDIRECT(CONCATENATE("'2018-02'!L",TEXT(MATCH($C68,'2018-02'!$C$2:$C$100,0)+1,0)))="")),"Н/Д",INDIRECT(CONCATENATE("'2018-03'!L",TEXT(MATCH($C68,'2018-03'!$C$2:$C$100,0)+1,0)))-INDIRECT(CONCATENATE("'2018-02'!L",TEXT(MATCH($C68,'2018-02'!$C$2:$C$100,0)+1,0))))</f>
        <v>97901784.939999998</v>
      </c>
      <c r="M68" s="17">
        <f ca="1">IF(OR(INDIRECT(CONCATENATE("'2018-03'!M",TEXT(MATCH($C68,'2018-03'!$C$2:$C$100,0)+1,0)))="",INDIRECT(CONCATENATE("'2018-02'!M",TEXT(MATCH($C68,'2018-02'!$C$2:$C$100,0)+1,0)))="",AND(INDIRECT(CONCATENATE("'2018-03'!M",TEXT(MATCH($C68,'2018-03'!$C$2:$C$100,0)+1,0)))="",INDIRECT(CONCATENATE("'2018-02'!M",TEXT(MATCH($C68,'2018-02'!$C$2:$C$100,0)+1,0)))="")),"Н/Д",INDIRECT(CONCATENATE("'2018-03'!M",TEXT(MATCH($C68,'2018-03'!$C$2:$C$100,0)+1,0)))-INDIRECT(CONCATENATE("'2018-02'!M",TEXT(MATCH($C68,'2018-02'!$C$2:$C$100,0)+1,0))))</f>
        <v>840814.97999999986</v>
      </c>
      <c r="N68" s="17">
        <f ca="1">IF(OR(INDIRECT(CONCATENATE("'2018-03'!N",TEXT(MATCH($C68,'2018-03'!$C$2:$C$100,0)+1,0)))="",INDIRECT(CONCATENATE("'2018-02'!N",TEXT(MATCH($C68,'2018-02'!$C$2:$C$100,0)+1,0)))="",AND(INDIRECT(CONCATENATE("'2018-03'!N",TEXT(MATCH($C68,'2018-03'!$C$2:$C$100,0)+1,0)))="",INDIRECT(CONCATENATE("'2018-02'!N",TEXT(MATCH($C68,'2018-02'!$C$2:$C$100,0)+1,0)))="")),"Н/Д",INDIRECT(CONCATENATE("'2018-03'!N",TEXT(MATCH($C68,'2018-03'!$C$2:$C$100,0)+1,0)))-INDIRECT(CONCATENATE("'2018-02'!NE",TEXT(MATCH($C68,'2018-02'!$C$2:$C$100,0)+1,0))))</f>
        <v>20771162.460000001</v>
      </c>
      <c r="O68" s="17">
        <f ca="1">IF(OR(INDIRECT(CONCATENATE("'2018-03'!O",TEXT(MATCH($C68,'2018-03'!$C$2:$C$100,0)+1,0)))="",INDIRECT(CONCATENATE("'2018-02'!O",TEXT(MATCH($C68,'2018-02'!$C$2:$C$100,0)+1,0)))="",AND(INDIRECT(CONCATENATE("'2018-03'!O",TEXT(MATCH($C68,'2018-03'!$C$2:$C$100,0)+1,0)))="",INDIRECT(CONCATENATE("'2018-02'!O",TEXT(MATCH($C68,'2018-02'!$C$2:$C$100,0)+1,0)))="")),"Н/Д",INDIRECT(CONCATENATE("'2018-03'!O",TEXT(MATCH($C68,'2018-03'!$C$2:$C$100,0)+1,0)))-INDIRECT(CONCATENATE("'2018-02'!O",TEXT(MATCH($C68,'2018-02'!$C$2:$C$100,0)+1,0))))</f>
        <v>2981.8099999999995</v>
      </c>
      <c r="P68" s="17">
        <f ca="1">IF(OR(INDIRECT(CONCATENATE("'2018-03'!P",TEXT(MATCH($C68,'2018-03'!$C$2:$C$100,0)+1,0)))="",INDIRECT(CONCATENATE("'2018-02'!P",TEXT(MATCH($C68,'2018-02'!$C$2:$C$100,0)+1,0)))="",AND(INDIRECT(CONCATENATE("'2018-03'!P",TEXT(MATCH($C68,'2018-03'!$C$2:$C$100,0)+1,0)))="",INDIRECT(CONCATENATE("'2018-02'!P",TEXT(MATCH($C68,'2018-02'!$C$2:$C$100,0)+1,0)))="")),"Н/Д",INDIRECT(CONCATENATE("'2018-03'!P",TEXT(MATCH($C68,'2018-03'!$C$2:$C$100,0)+1,0)))-INDIRECT(CONCATENATE("'2018-02'!P",TEXT(MATCH($C68,'2018-02'!$C$2:$C$100,0)+1,0))))</f>
        <v>26785524.369999997</v>
      </c>
      <c r="Q68" s="17">
        <f ca="1">IF(OR(INDIRECT(CONCATENATE("'2018-03'!Q",TEXT(MATCH($C68,'2018-03'!$C$2:$C$100,0)+1,0)))="",INDIRECT(CONCATENATE("'2018-02'!Q",TEXT(MATCH($C68,'2018-02'!$C$2:$C$100,0)+1,0)))="",AND(INDIRECT(CONCATENATE("'2018-03'!Q",TEXT(MATCH($C68,'2018-03'!$C$2:$C$100,0)+1,0)))="",INDIRECT(CONCATENATE("'2018-02'!Q",TEXT(MATCH($C68,'2018-02'!$C$2:$C$100,0)+1,0)))="")),"Н/Д",INDIRECT(CONCATENATE("'2018-03'!Q",TEXT(MATCH($C68,'2018-03'!$C$2:$C$100,0)+1,0)))-INDIRECT(CONCATENATE("'2018-02'!Q",TEXT(MATCH($C68,'2018-02'!$C$2:$C$100,0)+1,0))))</f>
        <v>64516686.880000003</v>
      </c>
      <c r="R68" s="17">
        <f ca="1">IF(OR(INDIRECT(CONCATENATE("'2018-03'!R",TEXT(MATCH($C68,'2018-03'!$C$2:$C$100,0)+1,0)))="",INDIRECT(CONCATENATE("'2018-02'!R",TEXT(MATCH($C68,'2018-02'!$C$2:$C$100,0)+1,0)))="",AND(INDIRECT(CONCATENATE("'2018-03'!R",TEXT(MATCH($C68,'2018-03'!$C$2:$C$100,0)+1,0)))="",INDIRECT(CONCATENATE("'2018-02'!R",TEXT(MATCH($C68,'2018-02'!$C$2:$C$100,0)+1,0)))="")),"Н/Д",INDIRECT(CONCATENATE("'2018-03'!R",TEXT(MATCH($C68,'2018-03'!$C$2:$C$100,0)+1,0)))-INDIRECT(CONCATENATE("'2018-02'!R",TEXT(MATCH($C68,'2018-02'!$C$2:$C$100,0)+1,0))))</f>
        <v>14026309.989999998</v>
      </c>
      <c r="S68" s="17">
        <f ca="1">IF(OR(INDIRECT(CONCATENATE("'2018-03'!S",TEXT(MATCH($C68,'2018-03'!$C$2:$C$100,0)+1,0)))="",INDIRECT(CONCATENATE("'2018-02'!S",TEXT(MATCH($C68,'2018-02'!$C$2:$C$100,0)+1,0)))="",AND(INDIRECT(CONCATENATE("'2018-03'!S",TEXT(MATCH($C68,'2018-03'!$C$2:$C$100,0)+1,0)))="",INDIRECT(CONCATENATE("'2018-02'!S",TEXT(MATCH($C68,'2018-02'!$C$2:$C$100,0)+1,0)))="")),"Н/Д",INDIRECT(CONCATENATE("'2018-03'!S",TEXT(MATCH($C68,'2018-03'!$C$2:$C$100,0)+1,0)))-INDIRECT(CONCATENATE("'2018-02'!S",TEXT(MATCH($C68,'2018-02'!$C$2:$C$100,0)+1,0))))</f>
        <v>105796.5</v>
      </c>
      <c r="T68" s="17">
        <f ca="1">IF(OR(INDIRECT(CONCATENATE("'2018-03'!T",TEXT(MATCH($C68,'2018-03'!$C$2:$C$100,0)+1,0)))="",INDIRECT(CONCATENATE("'2018-02'!T",TEXT(MATCH($C68,'2018-02'!$C$2:$C$100,0)+1,0)))="",AND(INDIRECT(CONCATENATE("'2018-03'!T",TEXT(MATCH($C68,'2018-03'!$C$2:$C$100,0)+1,0)))="",INDIRECT(CONCATENATE("'2018-02'!T",TEXT(MATCH($C68,'2018-02'!$C$2:$C$100,0)+1,0)))="")),"Н/Д",INDIRECT(CONCATENATE("'2018-03'!T",TEXT(MATCH($C68,'2018-03'!$C$2:$C$100,0)+1,0)))-INDIRECT(CONCATENATE("'2018-02'!T",TEXT(MATCH($C68,'2018-02'!$C$2:$C$100,0)+1,0))))</f>
        <v>36600572.140000001</v>
      </c>
      <c r="U68" s="17">
        <f ca="1">IF(OR(INDIRECT(CONCATENATE("'2018-03'!U",TEXT(MATCH($C68,'2018-03'!$C$2:$C$100,0)+1,0)))="",INDIRECT(CONCATENATE("'2018-02'!U",TEXT(MATCH($C68,'2018-02'!$C$2:$C$100,0)+1,0)))="",AND(INDIRECT(CONCATENATE("'2018-03'!U",TEXT(MATCH($C68,'2018-03'!$C$2:$C$100,0)+1,0)))="",INDIRECT(CONCATENATE("'2018-02'!U",TEXT(MATCH($C68,'2018-02'!$C$2:$C$100,0)+1,0)))="")),"Н/Д",INDIRECT(CONCATENATE("'2018-03'!U",TEXT(MATCH($C68,'2018-03'!$C$2:$C$100,0)+1,0)))-INDIRECT(CONCATENATE("'2018-02'!U",TEXT(MATCH($C68,'2018-02'!$C$2:$C$100,0)+1,0))))</f>
        <v>-557090.5</v>
      </c>
      <c r="V68" s="17">
        <f ca="1">IF(OR(INDIRECT(CONCATENATE("'2018-03'!V",TEXT(MATCH($C68,'2018-03'!$C$2:$C$100,0)+1,0)))="",INDIRECT(CONCATENATE("'2018-02'!V",TEXT(MATCH($C68,'2018-02'!$C$2:$C$100,0)+1,0)))="",AND(INDIRECT(CONCATENATE("'2018-03'!V",TEXT(MATCH($C68,'2018-03'!$C$2:$C$100,0)+1,0)))="",INDIRECT(CONCATENATE("'2018-02'!V",TEXT(MATCH($C68,'2018-02'!$C$2:$C$100,0)+1,0)))="")),"Н/Д",INDIRECT(CONCATENATE("'2018-03'!V",TEXT(MATCH($C68,'2018-03'!$C$2:$C$100,0)+1,0)))-INDIRECT(CONCATENATE("'2018-02'!V",TEXT(MATCH($C68,'2018-02'!$C$2:$C$100,0)+1,0))))</f>
        <v>805148201.90999985</v>
      </c>
      <c r="W68" s="17">
        <f ca="1">IF(OR(INDIRECT(CONCATENATE("'2018-03'!W",TEXT(MATCH($C68,'2018-03'!$C$2:$C$100,0)+1,0)))="",INDIRECT(CONCATENATE("'2018-02'!W",TEXT(MATCH($C68,'2018-02'!$C$2:$C$100,0)+1,0)))="",AND(INDIRECT(CONCATENATE("'2018-03'!W",TEXT(MATCH($C68,'2018-03'!$C$2:$C$100,0)+1,0)))="",INDIRECT(CONCATENATE("'2018-02'!W",TEXT(MATCH($C68,'2018-02'!$C$2:$C$100,0)+1,0)))="")),"Н/Д",INDIRECT(CONCATENATE("'2018-03'!W",TEXT(MATCH($C68,'2018-03'!$C$2:$C$100,0)+1,0)))-INDIRECT(CONCATENATE("'2018-02'!W",TEXT(MATCH($C68,'2018-02'!$C$2:$C$100,0)+1,0))))</f>
        <v>5566349814.4500008</v>
      </c>
    </row>
    <row r="69" spans="1:23" x14ac:dyDescent="0.25">
      <c r="A69" s="2" t="s">
        <v>87</v>
      </c>
      <c r="B69" s="2" t="s">
        <v>95</v>
      </c>
      <c r="C69" s="15">
        <v>38000000</v>
      </c>
      <c r="D69" s="2" t="s">
        <v>206</v>
      </c>
      <c r="E69" s="17">
        <f ca="1">IF(OR(INDIRECT(CONCATENATE("'2018-03'!E",TEXT(MATCH($C69,'2018-03'!$C$2:$C$100,0)+1,0)))="",INDIRECT(CONCATENATE("'2018-02'!E",TEXT(MATCH($C69,'2018-02'!$C$2:$C$100,0)+1,0)))="",AND(INDIRECT(CONCATENATE("'2018-03'!E",TEXT(MATCH($C69,'2018-03'!$C$2:$C$100,0)+1,0)))="",INDIRECT(CONCATENATE("'2018-02'!E",TEXT(MATCH($C69,'2018-02'!$C$2:$C$100,0)+1,0)))="")),"Н/Д",INDIRECT(CONCATENATE("'2018-03'!E",TEXT(MATCH($C69,'2018-03'!$C$2:$C$100,0)+1,0)))-INDIRECT(CONCATENATE("'2018-02'!E",TEXT(MATCH($C69,'2018-02'!$C$2:$C$100,0)+1,0))))</f>
        <v>3035046293.29</v>
      </c>
      <c r="F69" s="17">
        <f ca="1">IF(OR(INDIRECT(CONCATENATE("'2018-03'!F",TEXT(MATCH($C69,'2018-03'!$C$2:$C$100,0)+1,0)))="",INDIRECT(CONCATENATE("'2018-02'!F",TEXT(MATCH($C69,'2018-02'!$C$2:$C$100,0)+1,0)))="",AND(INDIRECT(CONCATENATE("'2018-03'!F",TEXT(MATCH($C69,'2018-03'!$C$2:$C$100,0)+1,0)))="",INDIRECT(CONCATENATE("'2018-02'!F",TEXT(MATCH($C69,'2018-02'!$C$2:$C$100,0)+1,0)))="")),"Н/Д",INDIRECT(CONCATENATE("'2018-03'!F",TEXT(MATCH($C69,'2018-03'!$C$2:$C$100,0)+1,0)))-INDIRECT(CONCATENATE("'2018-02'!F",TEXT(MATCH($C69,'2018-02'!$C$2:$C$100,0)+1,0))))</f>
        <v>2351915810.4500003</v>
      </c>
      <c r="G69" s="17">
        <f ca="1">IF(OR(INDIRECT(CONCATENATE("'2018-03'!G",TEXT(MATCH($C69,'2018-03'!$C$2:$C$100,0)+1,0)))="",INDIRECT(CONCATENATE("'2018-02'!G",TEXT(MATCH($C69,'2018-02'!$C$2:$C$100,0)+1,0)))="",AND(INDIRECT(CONCATENATE("'2018-03'!G",TEXT(MATCH($C69,'2018-03'!$C$2:$C$100,0)+1,0)))="",INDIRECT(CONCATENATE("'2018-02'!G",TEXT(MATCH($C69,'2018-02'!$C$2:$C$100,0)+1,0)))="")),"Н/Д",INDIRECT(CONCATENATE("'2018-03'!G",TEXT(MATCH($C69,'2018-03'!$C$2:$C$100,0)+1,0)))-INDIRECT(CONCATENATE("'2018-02'!G",TEXT(MATCH($C69,'2018-02'!$C$2:$C$100,0)+1,0))))</f>
        <v>388469313.79000008</v>
      </c>
      <c r="H69" s="17">
        <f ca="1">IF(OR(INDIRECT(CONCATENATE("'2018-03'!H",TEXT(MATCH($C69,'2018-03'!$C$2:$C$100,0)+1,0)))="",INDIRECT(CONCATENATE("'2018-02'!H",TEXT(MATCH($C69,'2018-02'!$C$2:$C$100,0)+1,0)))="",AND(INDIRECT(CONCATENATE("'2018-03'!H",TEXT(MATCH($C69,'2018-03'!$C$2:$C$100,0)+1,0)))="",INDIRECT(CONCATENATE("'2018-02'!H",TEXT(MATCH($C69,'2018-02'!$C$2:$C$100,0)+1,0)))="")),"Н/Д",INDIRECT(CONCATENATE("'2018-03'!H",TEXT(MATCH($C69,'2018-03'!$C$2:$C$100,0)+1,0)))-INDIRECT(CONCATENATE("'2018-02'!H",TEXT(MATCH($C69,'2018-02'!$C$2:$C$100,0)+1,0))))</f>
        <v>1320450965.1300001</v>
      </c>
      <c r="I69" s="17">
        <f ca="1">IF(OR(INDIRECT(CONCATENATE("'2018-03'!I",TEXT(MATCH($C69,'2018-03'!$C$2:$C$100,0)+1,0)))="",INDIRECT(CONCATENATE("'2018-02'!I",TEXT(MATCH($C69,'2018-02'!$C$2:$C$100,0)+1,0)))="",AND(INDIRECT(CONCATENATE("'2018-03'!I",TEXT(MATCH($C69,'2018-03'!$C$2:$C$100,0)+1,0)))="",INDIRECT(CONCATENATE("'2018-02'!I",TEXT(MATCH($C69,'2018-02'!$C$2:$C$100,0)+1,0)))="")),"Н/Д",INDIRECT(CONCATENATE("'2018-03'!I",TEXT(MATCH($C69,'2018-03'!$C$2:$C$100,0)+1,0)))-INDIRECT(CONCATENATE("'2018-02'!I",TEXT(MATCH($C69,'2018-02'!$C$2:$C$100,0)+1,0))))</f>
        <v>153826699.5</v>
      </c>
      <c r="J69" s="17" t="str">
        <f ca="1">IF(OR(INDIRECT(CONCATENATE("'2018-03'!J",TEXT(MATCH($C69,'2018-03'!$C$2:$C$100,0)+1,0)))="",INDIRECT(CONCATENATE("'2018-02'!J",TEXT(MATCH($C69,'2018-02'!$C$2:$C$100,0)+1,0)))="",AND(INDIRECT(CONCATENATE("'2018-03'!J",TEXT(MATCH($C69,'2018-03'!$C$2:$C$100,0)+1,0)))="",INDIRECT(CONCATENATE("'2018-02'!J",TEXT(MATCH($C69,'2018-02'!$C$2:$C$100,0)+1,0)))="")),"Н/Д",INDIRECT(CONCATENATE("'2018-03'!J",TEXT(MATCH($C69,'2018-03'!$C$2:$C$100,0)+1,0)))-INDIRECT(CONCATENATE("'2018-02'!J",TEXT(MATCH($C69,'2018-02'!$C$2:$C$100,0)+1,0))))</f>
        <v>Н/Д</v>
      </c>
      <c r="K69" s="17">
        <f ca="1">IF(OR(INDIRECT(CONCATENATE("'2018-03'!K",TEXT(MATCH($C69,'2018-03'!$C$2:$C$100,0)+1,0)))="",INDIRECT(CONCATENATE("'2018-02'!K",TEXT(MATCH($C69,'2018-02'!$C$2:$C$100,0)+1,0)))="",AND(INDIRECT(CONCATENATE("'2018-03'!K",TEXT(MATCH($C69,'2018-03'!$C$2:$C$100,0)+1,0)))="",INDIRECT(CONCATENATE("'2018-02'!K",TEXT(MATCH($C69,'2018-02'!$C$2:$C$100,0)+1,0)))="")),"Н/Д",INDIRECT(CONCATENATE("'2018-03'!K",TEXT(MATCH($C69,'2018-03'!$C$2:$C$100,0)+1,0)))-INDIRECT(CONCATENATE("'2018-02'!K",TEXT(MATCH($C69,'2018-02'!$C$2:$C$100,0)+1,0))))</f>
        <v>75229109.569999993</v>
      </c>
      <c r="L69" s="17">
        <f ca="1">IF(OR(INDIRECT(CONCATENATE("'2018-03'!L",TEXT(MATCH($C69,'2018-03'!$C$2:$C$100,0)+1,0)))="",INDIRECT(CONCATENATE("'2018-02'!L",TEXT(MATCH($C69,'2018-02'!$C$2:$C$100,0)+1,0)))="",AND(INDIRECT(CONCATENATE("'2018-03'!L",TEXT(MATCH($C69,'2018-03'!$C$2:$C$100,0)+1,0)))="",INDIRECT(CONCATENATE("'2018-02'!L",TEXT(MATCH($C69,'2018-02'!$C$2:$C$100,0)+1,0)))="")),"Н/Д",INDIRECT(CONCATENATE("'2018-03'!L",TEXT(MATCH($C69,'2018-03'!$C$2:$C$100,0)+1,0)))-INDIRECT(CONCATENATE("'2018-02'!L",TEXT(MATCH($C69,'2018-02'!$C$2:$C$100,0)+1,0))))</f>
        <v>230585628.48000002</v>
      </c>
      <c r="M69" s="17">
        <f ca="1">IF(OR(INDIRECT(CONCATENATE("'2018-03'!M",TEXT(MATCH($C69,'2018-03'!$C$2:$C$100,0)+1,0)))="",INDIRECT(CONCATENATE("'2018-02'!M",TEXT(MATCH($C69,'2018-02'!$C$2:$C$100,0)+1,0)))="",AND(INDIRECT(CONCATENATE("'2018-03'!M",TEXT(MATCH($C69,'2018-03'!$C$2:$C$100,0)+1,0)))="",INDIRECT(CONCATENATE("'2018-02'!M",TEXT(MATCH($C69,'2018-02'!$C$2:$C$100,0)+1,0)))="")),"Н/Д",INDIRECT(CONCATENATE("'2018-03'!M",TEXT(MATCH($C69,'2018-03'!$C$2:$C$100,0)+1,0)))-INDIRECT(CONCATENATE("'2018-02'!M",TEXT(MATCH($C69,'2018-02'!$C$2:$C$100,0)+1,0))))</f>
        <v>24653782.900000002</v>
      </c>
      <c r="N69" s="17">
        <f ca="1">IF(OR(INDIRECT(CONCATENATE("'2018-03'!N",TEXT(MATCH($C69,'2018-03'!$C$2:$C$100,0)+1,0)))="",INDIRECT(CONCATENATE("'2018-02'!N",TEXT(MATCH($C69,'2018-02'!$C$2:$C$100,0)+1,0)))="",AND(INDIRECT(CONCATENATE("'2018-03'!N",TEXT(MATCH($C69,'2018-03'!$C$2:$C$100,0)+1,0)))="",INDIRECT(CONCATENATE("'2018-02'!N",TEXT(MATCH($C69,'2018-02'!$C$2:$C$100,0)+1,0)))="")),"Н/Д",INDIRECT(CONCATENATE("'2018-03'!N",TEXT(MATCH($C69,'2018-03'!$C$2:$C$100,0)+1,0)))-INDIRECT(CONCATENATE("'2018-02'!NE",TEXT(MATCH($C69,'2018-02'!$C$2:$C$100,0)+1,0))))</f>
        <v>42545622.409999996</v>
      </c>
      <c r="O69" s="17">
        <f ca="1">IF(OR(INDIRECT(CONCATENATE("'2018-03'!O",TEXT(MATCH($C69,'2018-03'!$C$2:$C$100,0)+1,0)))="",INDIRECT(CONCATENATE("'2018-02'!O",TEXT(MATCH($C69,'2018-02'!$C$2:$C$100,0)+1,0)))="",AND(INDIRECT(CONCATENATE("'2018-03'!O",TEXT(MATCH($C69,'2018-03'!$C$2:$C$100,0)+1,0)))="",INDIRECT(CONCATENATE("'2018-02'!O",TEXT(MATCH($C69,'2018-02'!$C$2:$C$100,0)+1,0)))="")),"Н/Д",INDIRECT(CONCATENATE("'2018-03'!O",TEXT(MATCH($C69,'2018-03'!$C$2:$C$100,0)+1,0)))-INDIRECT(CONCATENATE("'2018-02'!O",TEXT(MATCH($C69,'2018-02'!$C$2:$C$100,0)+1,0))))</f>
        <v>233.01000000000204</v>
      </c>
      <c r="P69" s="17">
        <f ca="1">IF(OR(INDIRECT(CONCATENATE("'2018-03'!P",TEXT(MATCH($C69,'2018-03'!$C$2:$C$100,0)+1,0)))="",INDIRECT(CONCATENATE("'2018-02'!P",TEXT(MATCH($C69,'2018-02'!$C$2:$C$100,0)+1,0)))="",AND(INDIRECT(CONCATENATE("'2018-03'!P",TEXT(MATCH($C69,'2018-03'!$C$2:$C$100,0)+1,0)))="",INDIRECT(CONCATENATE("'2018-02'!P",TEXT(MATCH($C69,'2018-02'!$C$2:$C$100,0)+1,0)))="")),"Н/Д",INDIRECT(CONCATENATE("'2018-03'!P",TEXT(MATCH($C69,'2018-03'!$C$2:$C$100,0)+1,0)))-INDIRECT(CONCATENATE("'2018-02'!P",TEXT(MATCH($C69,'2018-02'!$C$2:$C$100,0)+1,0))))</f>
        <v>35496149.670000002</v>
      </c>
      <c r="Q69" s="17">
        <f ca="1">IF(OR(INDIRECT(CONCATENATE("'2018-03'!Q",TEXT(MATCH($C69,'2018-03'!$C$2:$C$100,0)+1,0)))="",INDIRECT(CONCATENATE("'2018-02'!Q",TEXT(MATCH($C69,'2018-02'!$C$2:$C$100,0)+1,0)))="",AND(INDIRECT(CONCATENATE("'2018-03'!Q",TEXT(MATCH($C69,'2018-03'!$C$2:$C$100,0)+1,0)))="",INDIRECT(CONCATENATE("'2018-02'!Q",TEXT(MATCH($C69,'2018-02'!$C$2:$C$100,0)+1,0)))="")),"Н/Д",INDIRECT(CONCATENATE("'2018-03'!Q",TEXT(MATCH($C69,'2018-03'!$C$2:$C$100,0)+1,0)))-INDIRECT(CONCATENATE("'2018-02'!Q",TEXT(MATCH($C69,'2018-02'!$C$2:$C$100,0)+1,0))))</f>
        <v>10147174.279999999</v>
      </c>
      <c r="R69" s="17">
        <f ca="1">IF(OR(INDIRECT(CONCATENATE("'2018-03'!R",TEXT(MATCH($C69,'2018-03'!$C$2:$C$100,0)+1,0)))="",INDIRECT(CONCATENATE("'2018-02'!R",TEXT(MATCH($C69,'2018-02'!$C$2:$C$100,0)+1,0)))="",AND(INDIRECT(CONCATENATE("'2018-03'!R",TEXT(MATCH($C69,'2018-03'!$C$2:$C$100,0)+1,0)))="",INDIRECT(CONCATENATE("'2018-02'!R",TEXT(MATCH($C69,'2018-02'!$C$2:$C$100,0)+1,0)))="")),"Н/Д",INDIRECT(CONCATENATE("'2018-03'!R",TEXT(MATCH($C69,'2018-03'!$C$2:$C$100,0)+1,0)))-INDIRECT(CONCATENATE("'2018-02'!R",TEXT(MATCH($C69,'2018-02'!$C$2:$C$100,0)+1,0))))</f>
        <v>12547178.41</v>
      </c>
      <c r="S69" s="17">
        <f ca="1">IF(OR(INDIRECT(CONCATENATE("'2018-03'!S",TEXT(MATCH($C69,'2018-03'!$C$2:$C$100,0)+1,0)))="",INDIRECT(CONCATENATE("'2018-02'!S",TEXT(MATCH($C69,'2018-02'!$C$2:$C$100,0)+1,0)))="",AND(INDIRECT(CONCATENATE("'2018-03'!S",TEXT(MATCH($C69,'2018-03'!$C$2:$C$100,0)+1,0)))="",INDIRECT(CONCATENATE("'2018-02'!S",TEXT(MATCH($C69,'2018-02'!$C$2:$C$100,0)+1,0)))="")),"Н/Д",INDIRECT(CONCATENATE("'2018-03'!S",TEXT(MATCH($C69,'2018-03'!$C$2:$C$100,0)+1,0)))-INDIRECT(CONCATENATE("'2018-02'!S",TEXT(MATCH($C69,'2018-02'!$C$2:$C$100,0)+1,0))))</f>
        <v>419099.51</v>
      </c>
      <c r="T69" s="17">
        <f ca="1">IF(OR(INDIRECT(CONCATENATE("'2018-03'!T",TEXT(MATCH($C69,'2018-03'!$C$2:$C$100,0)+1,0)))="",INDIRECT(CONCATENATE("'2018-02'!T",TEXT(MATCH($C69,'2018-02'!$C$2:$C$100,0)+1,0)))="",AND(INDIRECT(CONCATENATE("'2018-03'!T",TEXT(MATCH($C69,'2018-03'!$C$2:$C$100,0)+1,0)))="",INDIRECT(CONCATENATE("'2018-02'!T",TEXT(MATCH($C69,'2018-02'!$C$2:$C$100,0)+1,0)))="")),"Н/Д",INDIRECT(CONCATENATE("'2018-03'!T",TEXT(MATCH($C69,'2018-03'!$C$2:$C$100,0)+1,0)))-INDIRECT(CONCATENATE("'2018-02'!T",TEXT(MATCH($C69,'2018-02'!$C$2:$C$100,0)+1,0))))</f>
        <v>40352937.32</v>
      </c>
      <c r="U69" s="17">
        <f ca="1">IF(OR(INDIRECT(CONCATENATE("'2018-03'!U",TEXT(MATCH($C69,'2018-03'!$C$2:$C$100,0)+1,0)))="",INDIRECT(CONCATENATE("'2018-02'!U",TEXT(MATCH($C69,'2018-02'!$C$2:$C$100,0)+1,0)))="",AND(INDIRECT(CONCATENATE("'2018-03'!U",TEXT(MATCH($C69,'2018-03'!$C$2:$C$100,0)+1,0)))="",INDIRECT(CONCATENATE("'2018-02'!U",TEXT(MATCH($C69,'2018-02'!$C$2:$C$100,0)+1,0)))="")),"Н/Д",INDIRECT(CONCATENATE("'2018-03'!U",TEXT(MATCH($C69,'2018-03'!$C$2:$C$100,0)+1,0)))-INDIRECT(CONCATENATE("'2018-02'!U",TEXT(MATCH($C69,'2018-02'!$C$2:$C$100,0)+1,0))))</f>
        <v>4985323.76</v>
      </c>
      <c r="V69" s="17">
        <f ca="1">IF(OR(INDIRECT(CONCATENATE("'2018-03'!V",TEXT(MATCH($C69,'2018-03'!$C$2:$C$100,0)+1,0)))="",INDIRECT(CONCATENATE("'2018-02'!V",TEXT(MATCH($C69,'2018-02'!$C$2:$C$100,0)+1,0)))="",AND(INDIRECT(CONCATENATE("'2018-03'!V",TEXT(MATCH($C69,'2018-03'!$C$2:$C$100,0)+1,0)))="",INDIRECT(CONCATENATE("'2018-02'!V",TEXT(MATCH($C69,'2018-02'!$C$2:$C$100,0)+1,0)))="")),"Н/Д",INDIRECT(CONCATENATE("'2018-03'!V",TEXT(MATCH($C69,'2018-03'!$C$2:$C$100,0)+1,0)))-INDIRECT(CONCATENATE("'2018-02'!V",TEXT(MATCH($C69,'2018-02'!$C$2:$C$100,0)+1,0))))</f>
        <v>683130482.84000003</v>
      </c>
      <c r="W69" s="17">
        <f ca="1">IF(OR(INDIRECT(CONCATENATE("'2018-03'!W",TEXT(MATCH($C69,'2018-03'!$C$2:$C$100,0)+1,0)))="",INDIRECT(CONCATENATE("'2018-02'!W",TEXT(MATCH($C69,'2018-02'!$C$2:$C$100,0)+1,0)))="",AND(INDIRECT(CONCATENATE("'2018-03'!W",TEXT(MATCH($C69,'2018-03'!$C$2:$C$100,0)+1,0)))="",INDIRECT(CONCATENATE("'2018-02'!W",TEXT(MATCH($C69,'2018-02'!$C$2:$C$100,0)+1,0)))="")),"Н/Д",INDIRECT(CONCATENATE("'2018-03'!W",TEXT(MATCH($C69,'2018-03'!$C$2:$C$100,0)+1,0)))-INDIRECT(CONCATENATE("'2018-02'!W",TEXT(MATCH($C69,'2018-02'!$C$2:$C$100,0)+1,0))))</f>
        <v>8391329877.0299997</v>
      </c>
    </row>
    <row r="70" spans="1:23" x14ac:dyDescent="0.25">
      <c r="A70" s="2" t="s">
        <v>87</v>
      </c>
      <c r="B70" s="2" t="s">
        <v>96</v>
      </c>
      <c r="C70" s="15">
        <v>42000000</v>
      </c>
      <c r="D70" s="2" t="s">
        <v>206</v>
      </c>
      <c r="E70" s="17">
        <f ca="1">IF(OR(INDIRECT(CONCATENATE("'2018-03'!E",TEXT(MATCH($C70,'2018-03'!$C$2:$C$100,0)+1,0)))="",INDIRECT(CONCATENATE("'2018-02'!E",TEXT(MATCH($C70,'2018-02'!$C$2:$C$100,0)+1,0)))="",AND(INDIRECT(CONCATENATE("'2018-03'!E",TEXT(MATCH($C70,'2018-03'!$C$2:$C$100,0)+1,0)))="",INDIRECT(CONCATENATE("'2018-02'!E",TEXT(MATCH($C70,'2018-02'!$C$2:$C$100,0)+1,0)))="")),"Н/Д",INDIRECT(CONCATENATE("'2018-03'!E",TEXT(MATCH($C70,'2018-03'!$C$2:$C$100,0)+1,0)))-INDIRECT(CONCATENATE("'2018-02'!E",TEXT(MATCH($C70,'2018-02'!$C$2:$C$100,0)+1,0))))</f>
        <v>3026732835.5</v>
      </c>
      <c r="F70" s="17">
        <f ca="1">IF(OR(INDIRECT(CONCATENATE("'2018-03'!F",TEXT(MATCH($C70,'2018-03'!$C$2:$C$100,0)+1,0)))="",INDIRECT(CONCATENATE("'2018-02'!F",TEXT(MATCH($C70,'2018-02'!$C$2:$C$100,0)+1,0)))="",AND(INDIRECT(CONCATENATE("'2018-03'!F",TEXT(MATCH($C70,'2018-03'!$C$2:$C$100,0)+1,0)))="",INDIRECT(CONCATENATE("'2018-02'!F",TEXT(MATCH($C70,'2018-02'!$C$2:$C$100,0)+1,0)))="")),"Н/Д",INDIRECT(CONCATENATE("'2018-03'!F",TEXT(MATCH($C70,'2018-03'!$C$2:$C$100,0)+1,0)))-INDIRECT(CONCATENATE("'2018-02'!F",TEXT(MATCH($C70,'2018-02'!$C$2:$C$100,0)+1,0))))</f>
        <v>2624489029.54</v>
      </c>
      <c r="G70" s="17">
        <f ca="1">IF(OR(INDIRECT(CONCATENATE("'2018-03'!G",TEXT(MATCH($C70,'2018-03'!$C$2:$C$100,0)+1,0)))="",INDIRECT(CONCATENATE("'2018-02'!G",TEXT(MATCH($C70,'2018-02'!$C$2:$C$100,0)+1,0)))="",AND(INDIRECT(CONCATENATE("'2018-03'!G",TEXT(MATCH($C70,'2018-03'!$C$2:$C$100,0)+1,0)))="",INDIRECT(CONCATENATE("'2018-02'!G",TEXT(MATCH($C70,'2018-02'!$C$2:$C$100,0)+1,0)))="")),"Н/Д",INDIRECT(CONCATENATE("'2018-03'!G",TEXT(MATCH($C70,'2018-03'!$C$2:$C$100,0)+1,0)))-INDIRECT(CONCATENATE("'2018-02'!G",TEXT(MATCH($C70,'2018-02'!$C$2:$C$100,0)+1,0))))</f>
        <v>335338486.84000003</v>
      </c>
      <c r="H70" s="17">
        <f ca="1">IF(OR(INDIRECT(CONCATENATE("'2018-03'!H",TEXT(MATCH($C70,'2018-03'!$C$2:$C$100,0)+1,0)))="",INDIRECT(CONCATENATE("'2018-02'!H",TEXT(MATCH($C70,'2018-02'!$C$2:$C$100,0)+1,0)))="",AND(INDIRECT(CONCATENATE("'2018-03'!H",TEXT(MATCH($C70,'2018-03'!$C$2:$C$100,0)+1,0)))="",INDIRECT(CONCATENATE("'2018-02'!H",TEXT(MATCH($C70,'2018-02'!$C$2:$C$100,0)+1,0)))="")),"Н/Д",INDIRECT(CONCATENATE("'2018-03'!H",TEXT(MATCH($C70,'2018-03'!$C$2:$C$100,0)+1,0)))-INDIRECT(CONCATENATE("'2018-02'!H",TEXT(MATCH($C70,'2018-02'!$C$2:$C$100,0)+1,0))))</f>
        <v>1531464795.6799998</v>
      </c>
      <c r="I70" s="17">
        <f ca="1">IF(OR(INDIRECT(CONCATENATE("'2018-03'!I",TEXT(MATCH($C70,'2018-03'!$C$2:$C$100,0)+1,0)))="",INDIRECT(CONCATENATE("'2018-02'!I",TEXT(MATCH($C70,'2018-02'!$C$2:$C$100,0)+1,0)))="",AND(INDIRECT(CONCATENATE("'2018-03'!I",TEXT(MATCH($C70,'2018-03'!$C$2:$C$100,0)+1,0)))="",INDIRECT(CONCATENATE("'2018-02'!I",TEXT(MATCH($C70,'2018-02'!$C$2:$C$100,0)+1,0)))="")),"Н/Д",INDIRECT(CONCATENATE("'2018-03'!I",TEXT(MATCH($C70,'2018-03'!$C$2:$C$100,0)+1,0)))-INDIRECT(CONCATENATE("'2018-02'!I",TEXT(MATCH($C70,'2018-02'!$C$2:$C$100,0)+1,0))))</f>
        <v>170364002.81999999</v>
      </c>
      <c r="J70" s="17" t="str">
        <f ca="1">IF(OR(INDIRECT(CONCATENATE("'2018-03'!J",TEXT(MATCH($C70,'2018-03'!$C$2:$C$100,0)+1,0)))="",INDIRECT(CONCATENATE("'2018-02'!J",TEXT(MATCH($C70,'2018-02'!$C$2:$C$100,0)+1,0)))="",AND(INDIRECT(CONCATENATE("'2018-03'!J",TEXT(MATCH($C70,'2018-03'!$C$2:$C$100,0)+1,0)))="",INDIRECT(CONCATENATE("'2018-02'!J",TEXT(MATCH($C70,'2018-02'!$C$2:$C$100,0)+1,0)))="")),"Н/Д",INDIRECT(CONCATENATE("'2018-03'!J",TEXT(MATCH($C70,'2018-03'!$C$2:$C$100,0)+1,0)))-INDIRECT(CONCATENATE("'2018-02'!J",TEXT(MATCH($C70,'2018-02'!$C$2:$C$100,0)+1,0))))</f>
        <v>Н/Д</v>
      </c>
      <c r="K70" s="17">
        <f ca="1">IF(OR(INDIRECT(CONCATENATE("'2018-03'!K",TEXT(MATCH($C70,'2018-03'!$C$2:$C$100,0)+1,0)))="",INDIRECT(CONCATENATE("'2018-02'!K",TEXT(MATCH($C70,'2018-02'!$C$2:$C$100,0)+1,0)))="",AND(INDIRECT(CONCATENATE("'2018-03'!K",TEXT(MATCH($C70,'2018-03'!$C$2:$C$100,0)+1,0)))="",INDIRECT(CONCATENATE("'2018-02'!K",TEXT(MATCH($C70,'2018-02'!$C$2:$C$100,0)+1,0)))="")),"Н/Д",INDIRECT(CONCATENATE("'2018-03'!K",TEXT(MATCH($C70,'2018-03'!$C$2:$C$100,0)+1,0)))-INDIRECT(CONCATENATE("'2018-02'!K",TEXT(MATCH($C70,'2018-02'!$C$2:$C$100,0)+1,0))))</f>
        <v>75651991.180000007</v>
      </c>
      <c r="L70" s="17">
        <f ca="1">IF(OR(INDIRECT(CONCATENATE("'2018-03'!L",TEXT(MATCH($C70,'2018-03'!$C$2:$C$100,0)+1,0)))="",INDIRECT(CONCATENATE("'2018-02'!L",TEXT(MATCH($C70,'2018-02'!$C$2:$C$100,0)+1,0)))="",AND(INDIRECT(CONCATENATE("'2018-03'!L",TEXT(MATCH($C70,'2018-03'!$C$2:$C$100,0)+1,0)))="",INDIRECT(CONCATENATE("'2018-02'!L",TEXT(MATCH($C70,'2018-02'!$C$2:$C$100,0)+1,0)))="")),"Н/Д",INDIRECT(CONCATENATE("'2018-03'!L",TEXT(MATCH($C70,'2018-03'!$C$2:$C$100,0)+1,0)))-INDIRECT(CONCATENATE("'2018-02'!L",TEXT(MATCH($C70,'2018-02'!$C$2:$C$100,0)+1,0))))</f>
        <v>341657503.75999999</v>
      </c>
      <c r="M70" s="17">
        <f ca="1">IF(OR(INDIRECT(CONCATENATE("'2018-03'!M",TEXT(MATCH($C70,'2018-03'!$C$2:$C$100,0)+1,0)))="",INDIRECT(CONCATENATE("'2018-02'!M",TEXT(MATCH($C70,'2018-02'!$C$2:$C$100,0)+1,0)))="",AND(INDIRECT(CONCATENATE("'2018-03'!M",TEXT(MATCH($C70,'2018-03'!$C$2:$C$100,0)+1,0)))="",INDIRECT(CONCATENATE("'2018-02'!M",TEXT(MATCH($C70,'2018-02'!$C$2:$C$100,0)+1,0)))="")),"Н/Д",INDIRECT(CONCATENATE("'2018-03'!M",TEXT(MATCH($C70,'2018-03'!$C$2:$C$100,0)+1,0)))-INDIRECT(CONCATENATE("'2018-02'!M",TEXT(MATCH($C70,'2018-02'!$C$2:$C$100,0)+1,0))))</f>
        <v>4231324.87</v>
      </c>
      <c r="N70" s="17">
        <f ca="1">IF(OR(INDIRECT(CONCATENATE("'2018-03'!N",TEXT(MATCH($C70,'2018-03'!$C$2:$C$100,0)+1,0)))="",INDIRECT(CONCATENATE("'2018-02'!N",TEXT(MATCH($C70,'2018-02'!$C$2:$C$100,0)+1,0)))="",AND(INDIRECT(CONCATENATE("'2018-03'!N",TEXT(MATCH($C70,'2018-03'!$C$2:$C$100,0)+1,0)))="",INDIRECT(CONCATENATE("'2018-02'!N",TEXT(MATCH($C70,'2018-02'!$C$2:$C$100,0)+1,0)))="")),"Н/Д",INDIRECT(CONCATENATE("'2018-03'!N",TEXT(MATCH($C70,'2018-03'!$C$2:$C$100,0)+1,0)))-INDIRECT(CONCATENATE("'2018-02'!NE",TEXT(MATCH($C70,'2018-02'!$C$2:$C$100,0)+1,0))))</f>
        <v>51822065.740000002</v>
      </c>
      <c r="O70" s="17">
        <f ca="1">IF(OR(INDIRECT(CONCATENATE("'2018-03'!O",TEXT(MATCH($C70,'2018-03'!$C$2:$C$100,0)+1,0)))="",INDIRECT(CONCATENATE("'2018-02'!O",TEXT(MATCH($C70,'2018-02'!$C$2:$C$100,0)+1,0)))="",AND(INDIRECT(CONCATENATE("'2018-03'!O",TEXT(MATCH($C70,'2018-03'!$C$2:$C$100,0)+1,0)))="",INDIRECT(CONCATENATE("'2018-02'!O",TEXT(MATCH($C70,'2018-02'!$C$2:$C$100,0)+1,0)))="")),"Н/Д",INDIRECT(CONCATENATE("'2018-03'!O",TEXT(MATCH($C70,'2018-03'!$C$2:$C$100,0)+1,0)))-INDIRECT(CONCATENATE("'2018-02'!O",TEXT(MATCH($C70,'2018-02'!$C$2:$C$100,0)+1,0))))</f>
        <v>37808.93</v>
      </c>
      <c r="P70" s="17">
        <f ca="1">IF(OR(INDIRECT(CONCATENATE("'2018-03'!P",TEXT(MATCH($C70,'2018-03'!$C$2:$C$100,0)+1,0)))="",INDIRECT(CONCATENATE("'2018-02'!P",TEXT(MATCH($C70,'2018-02'!$C$2:$C$100,0)+1,0)))="",AND(INDIRECT(CONCATENATE("'2018-03'!P",TEXT(MATCH($C70,'2018-03'!$C$2:$C$100,0)+1,0)))="",INDIRECT(CONCATENATE("'2018-02'!P",TEXT(MATCH($C70,'2018-02'!$C$2:$C$100,0)+1,0)))="")),"Н/Д",INDIRECT(CONCATENATE("'2018-03'!P",TEXT(MATCH($C70,'2018-03'!$C$2:$C$100,0)+1,0)))-INDIRECT(CONCATENATE("'2018-02'!P",TEXT(MATCH($C70,'2018-02'!$C$2:$C$100,0)+1,0))))</f>
        <v>55033230.819999993</v>
      </c>
      <c r="Q70" s="17">
        <f ca="1">IF(OR(INDIRECT(CONCATENATE("'2018-03'!Q",TEXT(MATCH($C70,'2018-03'!$C$2:$C$100,0)+1,0)))="",INDIRECT(CONCATENATE("'2018-02'!Q",TEXT(MATCH($C70,'2018-02'!$C$2:$C$100,0)+1,0)))="",AND(INDIRECT(CONCATENATE("'2018-03'!Q",TEXT(MATCH($C70,'2018-03'!$C$2:$C$100,0)+1,0)))="",INDIRECT(CONCATENATE("'2018-02'!Q",TEXT(MATCH($C70,'2018-02'!$C$2:$C$100,0)+1,0)))="")),"Н/Д",INDIRECT(CONCATENATE("'2018-03'!Q",TEXT(MATCH($C70,'2018-03'!$C$2:$C$100,0)+1,0)))-INDIRECT(CONCATENATE("'2018-02'!Q",TEXT(MATCH($C70,'2018-02'!$C$2:$C$100,0)+1,0))))</f>
        <v>8638474.1699999999</v>
      </c>
      <c r="R70" s="17">
        <f ca="1">IF(OR(INDIRECT(CONCATENATE("'2018-03'!R",TEXT(MATCH($C70,'2018-03'!$C$2:$C$100,0)+1,0)))="",INDIRECT(CONCATENATE("'2018-02'!R",TEXT(MATCH($C70,'2018-02'!$C$2:$C$100,0)+1,0)))="",AND(INDIRECT(CONCATENATE("'2018-03'!R",TEXT(MATCH($C70,'2018-03'!$C$2:$C$100,0)+1,0)))="",INDIRECT(CONCATENATE("'2018-02'!R",TEXT(MATCH($C70,'2018-02'!$C$2:$C$100,0)+1,0)))="")),"Н/Д",INDIRECT(CONCATENATE("'2018-03'!R",TEXT(MATCH($C70,'2018-03'!$C$2:$C$100,0)+1,0)))-INDIRECT(CONCATENATE("'2018-02'!R",TEXT(MATCH($C70,'2018-02'!$C$2:$C$100,0)+1,0))))</f>
        <v>18811894.75</v>
      </c>
      <c r="S70" s="17">
        <f ca="1">IF(OR(INDIRECT(CONCATENATE("'2018-03'!S",TEXT(MATCH($C70,'2018-03'!$C$2:$C$100,0)+1,0)))="",INDIRECT(CONCATENATE("'2018-02'!S",TEXT(MATCH($C70,'2018-02'!$C$2:$C$100,0)+1,0)))="",AND(INDIRECT(CONCATENATE("'2018-03'!S",TEXT(MATCH($C70,'2018-03'!$C$2:$C$100,0)+1,0)))="",INDIRECT(CONCATENATE("'2018-02'!S",TEXT(MATCH($C70,'2018-02'!$C$2:$C$100,0)+1,0)))="")),"Н/Д",INDIRECT(CONCATENATE("'2018-03'!S",TEXT(MATCH($C70,'2018-03'!$C$2:$C$100,0)+1,0)))-INDIRECT(CONCATENATE("'2018-02'!S",TEXT(MATCH($C70,'2018-02'!$C$2:$C$100,0)+1,0))))</f>
        <v>3450</v>
      </c>
      <c r="T70" s="17">
        <f ca="1">IF(OR(INDIRECT(CONCATENATE("'2018-03'!T",TEXT(MATCH($C70,'2018-03'!$C$2:$C$100,0)+1,0)))="",INDIRECT(CONCATENATE("'2018-02'!T",TEXT(MATCH($C70,'2018-02'!$C$2:$C$100,0)+1,0)))="",AND(INDIRECT(CONCATENATE("'2018-03'!T",TEXT(MATCH($C70,'2018-03'!$C$2:$C$100,0)+1,0)))="",INDIRECT(CONCATENATE("'2018-02'!T",TEXT(MATCH($C70,'2018-02'!$C$2:$C$100,0)+1,0)))="")),"Н/Д",INDIRECT(CONCATENATE("'2018-03'!T",TEXT(MATCH($C70,'2018-03'!$C$2:$C$100,0)+1,0)))-INDIRECT(CONCATENATE("'2018-02'!T",TEXT(MATCH($C70,'2018-02'!$C$2:$C$100,0)+1,0))))</f>
        <v>37430207.119999997</v>
      </c>
      <c r="U70" s="17">
        <f ca="1">IF(OR(INDIRECT(CONCATENATE("'2018-03'!U",TEXT(MATCH($C70,'2018-03'!$C$2:$C$100,0)+1,0)))="",INDIRECT(CONCATENATE("'2018-02'!U",TEXT(MATCH($C70,'2018-02'!$C$2:$C$100,0)+1,0)))="",AND(INDIRECT(CONCATENATE("'2018-03'!U",TEXT(MATCH($C70,'2018-03'!$C$2:$C$100,0)+1,0)))="",INDIRECT(CONCATENATE("'2018-02'!U",TEXT(MATCH($C70,'2018-02'!$C$2:$C$100,0)+1,0)))="")),"Н/Д",INDIRECT(CONCATENATE("'2018-03'!U",TEXT(MATCH($C70,'2018-03'!$C$2:$C$100,0)+1,0)))-INDIRECT(CONCATENATE("'2018-02'!U",TEXT(MATCH($C70,'2018-02'!$C$2:$C$100,0)+1,0))))</f>
        <v>5298367.0599999996</v>
      </c>
      <c r="V70" s="17">
        <f ca="1">IF(OR(INDIRECT(CONCATENATE("'2018-03'!V",TEXT(MATCH($C70,'2018-03'!$C$2:$C$100,0)+1,0)))="",INDIRECT(CONCATENATE("'2018-02'!V",TEXT(MATCH($C70,'2018-02'!$C$2:$C$100,0)+1,0)))="",AND(INDIRECT(CONCATENATE("'2018-03'!V",TEXT(MATCH($C70,'2018-03'!$C$2:$C$100,0)+1,0)))="",INDIRECT(CONCATENATE("'2018-02'!V",TEXT(MATCH($C70,'2018-02'!$C$2:$C$100,0)+1,0)))="")),"Н/Д",INDIRECT(CONCATENATE("'2018-03'!V",TEXT(MATCH($C70,'2018-03'!$C$2:$C$100,0)+1,0)))-INDIRECT(CONCATENATE("'2018-02'!V",TEXT(MATCH($C70,'2018-02'!$C$2:$C$100,0)+1,0))))</f>
        <v>402243805.96000004</v>
      </c>
      <c r="W70" s="17">
        <f ca="1">IF(OR(INDIRECT(CONCATENATE("'2018-03'!W",TEXT(MATCH($C70,'2018-03'!$C$2:$C$100,0)+1,0)))="",INDIRECT(CONCATENATE("'2018-02'!W",TEXT(MATCH($C70,'2018-02'!$C$2:$C$100,0)+1,0)))="",AND(INDIRECT(CONCATENATE("'2018-03'!W",TEXT(MATCH($C70,'2018-03'!$C$2:$C$100,0)+1,0)))="",INDIRECT(CONCATENATE("'2018-02'!W",TEXT(MATCH($C70,'2018-02'!$C$2:$C$100,0)+1,0)))="")),"Н/Д",INDIRECT(CONCATENATE("'2018-03'!W",TEXT(MATCH($C70,'2018-03'!$C$2:$C$100,0)+1,0)))-INDIRECT(CONCATENATE("'2018-02'!W",TEXT(MATCH($C70,'2018-02'!$C$2:$C$100,0)+1,0))))</f>
        <v>8667514180.3800011</v>
      </c>
    </row>
    <row r="71" spans="1:23" x14ac:dyDescent="0.25">
      <c r="A71" s="2" t="s">
        <v>87</v>
      </c>
      <c r="B71" s="2" t="s">
        <v>97</v>
      </c>
      <c r="C71" s="15">
        <v>46000000</v>
      </c>
      <c r="D71" s="2" t="s">
        <v>206</v>
      </c>
      <c r="E71" s="17">
        <f ca="1">IF(OR(INDIRECT(CONCATENATE("'2018-03'!E",TEXT(MATCH($C71,'2018-03'!$C$2:$C$100,0)+1,0)))="",INDIRECT(CONCATENATE("'2018-02'!E",TEXT(MATCH($C71,'2018-02'!$C$2:$C$100,0)+1,0)))="",AND(INDIRECT(CONCATENATE("'2018-03'!E",TEXT(MATCH($C71,'2018-03'!$C$2:$C$100,0)+1,0)))="",INDIRECT(CONCATENATE("'2018-02'!E",TEXT(MATCH($C71,'2018-02'!$C$2:$C$100,0)+1,0)))="")),"Н/Д",INDIRECT(CONCATENATE("'2018-03'!E",TEXT(MATCH($C71,'2018-03'!$C$2:$C$100,0)+1,0)))-INDIRECT(CONCATENATE("'2018-02'!E",TEXT(MATCH($C71,'2018-02'!$C$2:$C$100,0)+1,0))))</f>
        <v>35565148249.689995</v>
      </c>
      <c r="F71" s="17">
        <f ca="1">IF(OR(INDIRECT(CONCATENATE("'2018-03'!F",TEXT(MATCH($C71,'2018-03'!$C$2:$C$100,0)+1,0)))="",INDIRECT(CONCATENATE("'2018-02'!F",TEXT(MATCH($C71,'2018-02'!$C$2:$C$100,0)+1,0)))="",AND(INDIRECT(CONCATENATE("'2018-03'!F",TEXT(MATCH($C71,'2018-03'!$C$2:$C$100,0)+1,0)))="",INDIRECT(CONCATENATE("'2018-02'!F",TEXT(MATCH($C71,'2018-02'!$C$2:$C$100,0)+1,0)))="")),"Н/Д",INDIRECT(CONCATENATE("'2018-03'!F",TEXT(MATCH($C71,'2018-03'!$C$2:$C$100,0)+1,0)))-INDIRECT(CONCATENATE("'2018-02'!F",TEXT(MATCH($C71,'2018-02'!$C$2:$C$100,0)+1,0))))</f>
        <v>34657430416.080002</v>
      </c>
      <c r="G71" s="17">
        <f ca="1">IF(OR(INDIRECT(CONCATENATE("'2018-03'!G",TEXT(MATCH($C71,'2018-03'!$C$2:$C$100,0)+1,0)))="",INDIRECT(CONCATENATE("'2018-02'!G",TEXT(MATCH($C71,'2018-02'!$C$2:$C$100,0)+1,0)))="",AND(INDIRECT(CONCATENATE("'2018-03'!G",TEXT(MATCH($C71,'2018-03'!$C$2:$C$100,0)+1,0)))="",INDIRECT(CONCATENATE("'2018-02'!G",TEXT(MATCH($C71,'2018-02'!$C$2:$C$100,0)+1,0)))="")),"Н/Д",INDIRECT(CONCATENATE("'2018-03'!G",TEXT(MATCH($C71,'2018-03'!$C$2:$C$100,0)+1,0)))-INDIRECT(CONCATENATE("'2018-02'!G",TEXT(MATCH($C71,'2018-02'!$C$2:$C$100,0)+1,0))))</f>
        <v>6478529558.8199997</v>
      </c>
      <c r="H71" s="17">
        <f ca="1">IF(OR(INDIRECT(CONCATENATE("'2018-03'!H",TEXT(MATCH($C71,'2018-03'!$C$2:$C$100,0)+1,0)))="",INDIRECT(CONCATENATE("'2018-02'!H",TEXT(MATCH($C71,'2018-02'!$C$2:$C$100,0)+1,0)))="",AND(INDIRECT(CONCATENATE("'2018-03'!H",TEXT(MATCH($C71,'2018-03'!$C$2:$C$100,0)+1,0)))="",INDIRECT(CONCATENATE("'2018-02'!H",TEXT(MATCH($C71,'2018-02'!$C$2:$C$100,0)+1,0)))="")),"Н/Д",INDIRECT(CONCATENATE("'2018-03'!H",TEXT(MATCH($C71,'2018-03'!$C$2:$C$100,0)+1,0)))-INDIRECT(CONCATENATE("'2018-02'!H",TEXT(MATCH($C71,'2018-02'!$C$2:$C$100,0)+1,0))))</f>
        <v>17558131288.340004</v>
      </c>
      <c r="I71" s="17">
        <f ca="1">IF(OR(INDIRECT(CONCATENATE("'2018-03'!I",TEXT(MATCH($C71,'2018-03'!$C$2:$C$100,0)+1,0)))="",INDIRECT(CONCATENATE("'2018-02'!I",TEXT(MATCH($C71,'2018-02'!$C$2:$C$100,0)+1,0)))="",AND(INDIRECT(CONCATENATE("'2018-03'!I",TEXT(MATCH($C71,'2018-03'!$C$2:$C$100,0)+1,0)))="",INDIRECT(CONCATENATE("'2018-02'!I",TEXT(MATCH($C71,'2018-02'!$C$2:$C$100,0)+1,0)))="")),"Н/Д",INDIRECT(CONCATENATE("'2018-03'!I",TEXT(MATCH($C71,'2018-03'!$C$2:$C$100,0)+1,0)))-INDIRECT(CONCATENATE("'2018-02'!I",TEXT(MATCH($C71,'2018-02'!$C$2:$C$100,0)+1,0))))</f>
        <v>1721606030.9899998</v>
      </c>
      <c r="J71" s="17" t="str">
        <f ca="1">IF(OR(INDIRECT(CONCATENATE("'2018-03'!J",TEXT(MATCH($C71,'2018-03'!$C$2:$C$100,0)+1,0)))="",INDIRECT(CONCATENATE("'2018-02'!J",TEXT(MATCH($C71,'2018-02'!$C$2:$C$100,0)+1,0)))="",AND(INDIRECT(CONCATENATE("'2018-03'!J",TEXT(MATCH($C71,'2018-03'!$C$2:$C$100,0)+1,0)))="",INDIRECT(CONCATENATE("'2018-02'!J",TEXT(MATCH($C71,'2018-02'!$C$2:$C$100,0)+1,0)))="")),"Н/Д",INDIRECT(CONCATENATE("'2018-03'!J",TEXT(MATCH($C71,'2018-03'!$C$2:$C$100,0)+1,0)))-INDIRECT(CONCATENATE("'2018-02'!J",TEXT(MATCH($C71,'2018-02'!$C$2:$C$100,0)+1,0))))</f>
        <v>Н/Д</v>
      </c>
      <c r="K71" s="17">
        <f ca="1">IF(OR(INDIRECT(CONCATENATE("'2018-03'!K",TEXT(MATCH($C71,'2018-03'!$C$2:$C$100,0)+1,0)))="",INDIRECT(CONCATENATE("'2018-02'!K",TEXT(MATCH($C71,'2018-02'!$C$2:$C$100,0)+1,0)))="",AND(INDIRECT(CONCATENATE("'2018-03'!K",TEXT(MATCH($C71,'2018-03'!$C$2:$C$100,0)+1,0)))="",INDIRECT(CONCATENATE("'2018-02'!K",TEXT(MATCH($C71,'2018-02'!$C$2:$C$100,0)+1,0)))="")),"Н/Д",INDIRECT(CONCATENATE("'2018-03'!K",TEXT(MATCH($C71,'2018-03'!$C$2:$C$100,0)+1,0)))-INDIRECT(CONCATENATE("'2018-02'!K",TEXT(MATCH($C71,'2018-02'!$C$2:$C$100,0)+1,0))))</f>
        <v>1374987110.3599999</v>
      </c>
      <c r="L71" s="17">
        <f ca="1">IF(OR(INDIRECT(CONCATENATE("'2018-03'!L",TEXT(MATCH($C71,'2018-03'!$C$2:$C$100,0)+1,0)))="",INDIRECT(CONCATENATE("'2018-02'!L",TEXT(MATCH($C71,'2018-02'!$C$2:$C$100,0)+1,0)))="",AND(INDIRECT(CONCATENATE("'2018-03'!L",TEXT(MATCH($C71,'2018-03'!$C$2:$C$100,0)+1,0)))="",INDIRECT(CONCATENATE("'2018-02'!L",TEXT(MATCH($C71,'2018-02'!$C$2:$C$100,0)+1,0)))="")),"Н/Д",INDIRECT(CONCATENATE("'2018-03'!L",TEXT(MATCH($C71,'2018-03'!$C$2:$C$100,0)+1,0)))-INDIRECT(CONCATENATE("'2018-02'!L",TEXT(MATCH($C71,'2018-02'!$C$2:$C$100,0)+1,0))))</f>
        <v>4692006967.6500006</v>
      </c>
      <c r="M71" s="17">
        <f ca="1">IF(OR(INDIRECT(CONCATENATE("'2018-03'!M",TEXT(MATCH($C71,'2018-03'!$C$2:$C$100,0)+1,0)))="",INDIRECT(CONCATENATE("'2018-02'!M",TEXT(MATCH($C71,'2018-02'!$C$2:$C$100,0)+1,0)))="",AND(INDIRECT(CONCATENATE("'2018-03'!M",TEXT(MATCH($C71,'2018-03'!$C$2:$C$100,0)+1,0)))="",INDIRECT(CONCATENATE("'2018-02'!M",TEXT(MATCH($C71,'2018-02'!$C$2:$C$100,0)+1,0)))="")),"Н/Д",INDIRECT(CONCATENATE("'2018-03'!M",TEXT(MATCH($C71,'2018-03'!$C$2:$C$100,0)+1,0)))-INDIRECT(CONCATENATE("'2018-02'!M",TEXT(MATCH($C71,'2018-02'!$C$2:$C$100,0)+1,0))))</f>
        <v>27080362.570000004</v>
      </c>
      <c r="N71" s="17">
        <f ca="1">IF(OR(INDIRECT(CONCATENATE("'2018-03'!N",TEXT(MATCH($C71,'2018-03'!$C$2:$C$100,0)+1,0)))="",INDIRECT(CONCATENATE("'2018-02'!N",TEXT(MATCH($C71,'2018-02'!$C$2:$C$100,0)+1,0)))="",AND(INDIRECT(CONCATENATE("'2018-03'!N",TEXT(MATCH($C71,'2018-03'!$C$2:$C$100,0)+1,0)))="",INDIRECT(CONCATENATE("'2018-02'!N",TEXT(MATCH($C71,'2018-02'!$C$2:$C$100,0)+1,0)))="")),"Н/Д",INDIRECT(CONCATENATE("'2018-03'!N",TEXT(MATCH($C71,'2018-03'!$C$2:$C$100,0)+1,0)))-INDIRECT(CONCATENATE("'2018-02'!NE",TEXT(MATCH($C71,'2018-02'!$C$2:$C$100,0)+1,0))))</f>
        <v>429261988.76999998</v>
      </c>
      <c r="O71" s="17">
        <f ca="1">IF(OR(INDIRECT(CONCATENATE("'2018-03'!O",TEXT(MATCH($C71,'2018-03'!$C$2:$C$100,0)+1,0)))="",INDIRECT(CONCATENATE("'2018-02'!O",TEXT(MATCH($C71,'2018-02'!$C$2:$C$100,0)+1,0)))="",AND(INDIRECT(CONCATENATE("'2018-03'!O",TEXT(MATCH($C71,'2018-03'!$C$2:$C$100,0)+1,0)))="",INDIRECT(CONCATENATE("'2018-02'!O",TEXT(MATCH($C71,'2018-02'!$C$2:$C$100,0)+1,0)))="")),"Н/Д",INDIRECT(CONCATENATE("'2018-03'!O",TEXT(MATCH($C71,'2018-03'!$C$2:$C$100,0)+1,0)))-INDIRECT(CONCATENATE("'2018-02'!O",TEXT(MATCH($C71,'2018-02'!$C$2:$C$100,0)+1,0))))</f>
        <v>-1157757.3899999999</v>
      </c>
      <c r="P71" s="17">
        <f ca="1">IF(OR(INDIRECT(CONCATENATE("'2018-03'!P",TEXT(MATCH($C71,'2018-03'!$C$2:$C$100,0)+1,0)))="",INDIRECT(CONCATENATE("'2018-02'!P",TEXT(MATCH($C71,'2018-02'!$C$2:$C$100,0)+1,0)))="",AND(INDIRECT(CONCATENATE("'2018-03'!P",TEXT(MATCH($C71,'2018-03'!$C$2:$C$100,0)+1,0)))="",INDIRECT(CONCATENATE("'2018-02'!P",TEXT(MATCH($C71,'2018-02'!$C$2:$C$100,0)+1,0)))="")),"Н/Д",INDIRECT(CONCATENATE("'2018-03'!P",TEXT(MATCH($C71,'2018-03'!$C$2:$C$100,0)+1,0)))-INDIRECT(CONCATENATE("'2018-02'!P",TEXT(MATCH($C71,'2018-02'!$C$2:$C$100,0)+1,0))))</f>
        <v>904116294.78999996</v>
      </c>
      <c r="Q71" s="17">
        <f ca="1">IF(OR(INDIRECT(CONCATENATE("'2018-03'!Q",TEXT(MATCH($C71,'2018-03'!$C$2:$C$100,0)+1,0)))="",INDIRECT(CONCATENATE("'2018-02'!Q",TEXT(MATCH($C71,'2018-02'!$C$2:$C$100,0)+1,0)))="",AND(INDIRECT(CONCATENATE("'2018-03'!Q",TEXT(MATCH($C71,'2018-03'!$C$2:$C$100,0)+1,0)))="",INDIRECT(CONCATENATE("'2018-02'!Q",TEXT(MATCH($C71,'2018-02'!$C$2:$C$100,0)+1,0)))="")),"Н/Д",INDIRECT(CONCATENATE("'2018-03'!Q",TEXT(MATCH($C71,'2018-03'!$C$2:$C$100,0)+1,0)))-INDIRECT(CONCATENATE("'2018-02'!Q",TEXT(MATCH($C71,'2018-02'!$C$2:$C$100,0)+1,0))))</f>
        <v>208653824.95000005</v>
      </c>
      <c r="R71" s="17">
        <f ca="1">IF(OR(INDIRECT(CONCATENATE("'2018-03'!R",TEXT(MATCH($C71,'2018-03'!$C$2:$C$100,0)+1,0)))="",INDIRECT(CONCATENATE("'2018-02'!R",TEXT(MATCH($C71,'2018-02'!$C$2:$C$100,0)+1,0)))="",AND(INDIRECT(CONCATENATE("'2018-03'!R",TEXT(MATCH($C71,'2018-03'!$C$2:$C$100,0)+1,0)))="",INDIRECT(CONCATENATE("'2018-02'!R",TEXT(MATCH($C71,'2018-02'!$C$2:$C$100,0)+1,0)))="")),"Н/Д",INDIRECT(CONCATENATE("'2018-03'!R",TEXT(MATCH($C71,'2018-03'!$C$2:$C$100,0)+1,0)))-INDIRECT(CONCATENATE("'2018-02'!R",TEXT(MATCH($C71,'2018-02'!$C$2:$C$100,0)+1,0))))</f>
        <v>492579023.96999997</v>
      </c>
      <c r="S71" s="17">
        <f ca="1">IF(OR(INDIRECT(CONCATENATE("'2018-03'!S",TEXT(MATCH($C71,'2018-03'!$C$2:$C$100,0)+1,0)))="",INDIRECT(CONCATENATE("'2018-02'!S",TEXT(MATCH($C71,'2018-02'!$C$2:$C$100,0)+1,0)))="",AND(INDIRECT(CONCATENATE("'2018-03'!S",TEXT(MATCH($C71,'2018-03'!$C$2:$C$100,0)+1,0)))="",INDIRECT(CONCATENATE("'2018-02'!S",TEXT(MATCH($C71,'2018-02'!$C$2:$C$100,0)+1,0)))="")),"Н/Д",INDIRECT(CONCATENATE("'2018-03'!S",TEXT(MATCH($C71,'2018-03'!$C$2:$C$100,0)+1,0)))-INDIRECT(CONCATENATE("'2018-02'!S",TEXT(MATCH($C71,'2018-02'!$C$2:$C$100,0)+1,0))))</f>
        <v>2269486.65</v>
      </c>
      <c r="T71" s="17">
        <f ca="1">IF(OR(INDIRECT(CONCATENATE("'2018-03'!T",TEXT(MATCH($C71,'2018-03'!$C$2:$C$100,0)+1,0)))="",INDIRECT(CONCATENATE("'2018-02'!T",TEXT(MATCH($C71,'2018-02'!$C$2:$C$100,0)+1,0)))="",AND(INDIRECT(CONCATENATE("'2018-03'!T",TEXT(MATCH($C71,'2018-03'!$C$2:$C$100,0)+1,0)))="",INDIRECT(CONCATENATE("'2018-02'!T",TEXT(MATCH($C71,'2018-02'!$C$2:$C$100,0)+1,0)))="")),"Н/Д",INDIRECT(CONCATENATE("'2018-03'!T",TEXT(MATCH($C71,'2018-03'!$C$2:$C$100,0)+1,0)))-INDIRECT(CONCATENATE("'2018-02'!T",TEXT(MATCH($C71,'2018-02'!$C$2:$C$100,0)+1,0))))</f>
        <v>695310349.56999993</v>
      </c>
      <c r="U71" s="17">
        <f ca="1">IF(OR(INDIRECT(CONCATENATE("'2018-03'!U",TEXT(MATCH($C71,'2018-03'!$C$2:$C$100,0)+1,0)))="",INDIRECT(CONCATENATE("'2018-02'!U",TEXT(MATCH($C71,'2018-02'!$C$2:$C$100,0)+1,0)))="",AND(INDIRECT(CONCATENATE("'2018-03'!U",TEXT(MATCH($C71,'2018-03'!$C$2:$C$100,0)+1,0)))="",INDIRECT(CONCATENATE("'2018-02'!U",TEXT(MATCH($C71,'2018-02'!$C$2:$C$100,0)+1,0)))="")),"Н/Д",INDIRECT(CONCATENATE("'2018-03'!U",TEXT(MATCH($C71,'2018-03'!$C$2:$C$100,0)+1,0)))-INDIRECT(CONCATENATE("'2018-02'!U",TEXT(MATCH($C71,'2018-02'!$C$2:$C$100,0)+1,0))))</f>
        <v>132650950.67</v>
      </c>
      <c r="V71" s="17">
        <f ca="1">IF(OR(INDIRECT(CONCATENATE("'2018-03'!V",TEXT(MATCH($C71,'2018-03'!$C$2:$C$100,0)+1,0)))="",INDIRECT(CONCATENATE("'2018-02'!V",TEXT(MATCH($C71,'2018-02'!$C$2:$C$100,0)+1,0)))="",AND(INDIRECT(CONCATENATE("'2018-03'!V",TEXT(MATCH($C71,'2018-03'!$C$2:$C$100,0)+1,0)))="",INDIRECT(CONCATENATE("'2018-02'!V",TEXT(MATCH($C71,'2018-02'!$C$2:$C$100,0)+1,0)))="")),"Н/Д",INDIRECT(CONCATENATE("'2018-03'!V",TEXT(MATCH($C71,'2018-03'!$C$2:$C$100,0)+1,0)))-INDIRECT(CONCATENATE("'2018-02'!V",TEXT(MATCH($C71,'2018-02'!$C$2:$C$100,0)+1,0))))</f>
        <v>907717833.61000013</v>
      </c>
      <c r="W71" s="17">
        <f ca="1">IF(OR(INDIRECT(CONCATENATE("'2018-03'!W",TEXT(MATCH($C71,'2018-03'!$C$2:$C$100,0)+1,0)))="",INDIRECT(CONCATENATE("'2018-02'!W",TEXT(MATCH($C71,'2018-02'!$C$2:$C$100,0)+1,0)))="",AND(INDIRECT(CONCATENATE("'2018-03'!W",TEXT(MATCH($C71,'2018-03'!$C$2:$C$100,0)+1,0)))="",INDIRECT(CONCATENATE("'2018-02'!W",TEXT(MATCH($C71,'2018-02'!$C$2:$C$100,0)+1,0)))="")),"Н/Д",INDIRECT(CONCATENATE("'2018-03'!W",TEXT(MATCH($C71,'2018-03'!$C$2:$C$100,0)+1,0)))-INDIRECT(CONCATENATE("'2018-02'!W",TEXT(MATCH($C71,'2018-02'!$C$2:$C$100,0)+1,0))))</f>
        <v>105665503225.80998</v>
      </c>
    </row>
    <row r="72" spans="1:23" x14ac:dyDescent="0.25">
      <c r="A72" s="2" t="s">
        <v>87</v>
      </c>
      <c r="B72" s="2" t="s">
        <v>98</v>
      </c>
      <c r="C72" s="15">
        <v>54000000</v>
      </c>
      <c r="D72" s="2" t="s">
        <v>206</v>
      </c>
      <c r="E72" s="17">
        <f ca="1">IF(OR(INDIRECT(CONCATENATE("'2018-03'!E",TEXT(MATCH($C72,'2018-03'!$C$2:$C$100,0)+1,0)))="",INDIRECT(CONCATENATE("'2018-02'!E",TEXT(MATCH($C72,'2018-02'!$C$2:$C$100,0)+1,0)))="",AND(INDIRECT(CONCATENATE("'2018-03'!E",TEXT(MATCH($C72,'2018-03'!$C$2:$C$100,0)+1,0)))="",INDIRECT(CONCATENATE("'2018-02'!E",TEXT(MATCH($C72,'2018-02'!$C$2:$C$100,0)+1,0)))="")),"Н/Д",INDIRECT(CONCATENATE("'2018-03'!E",TEXT(MATCH($C72,'2018-03'!$C$2:$C$100,0)+1,0)))-INDIRECT(CONCATENATE("'2018-02'!E",TEXT(MATCH($C72,'2018-02'!$C$2:$C$100,0)+1,0))))</f>
        <v>2517233617.3299999</v>
      </c>
      <c r="F72" s="17">
        <f ca="1">IF(OR(INDIRECT(CONCATENATE("'2018-03'!F",TEXT(MATCH($C72,'2018-03'!$C$2:$C$100,0)+1,0)))="",INDIRECT(CONCATENATE("'2018-02'!F",TEXT(MATCH($C72,'2018-02'!$C$2:$C$100,0)+1,0)))="",AND(INDIRECT(CONCATENATE("'2018-03'!F",TEXT(MATCH($C72,'2018-03'!$C$2:$C$100,0)+1,0)))="",INDIRECT(CONCATENATE("'2018-02'!F",TEXT(MATCH($C72,'2018-02'!$C$2:$C$100,0)+1,0)))="")),"Н/Д",INDIRECT(CONCATENATE("'2018-03'!F",TEXT(MATCH($C72,'2018-03'!$C$2:$C$100,0)+1,0)))-INDIRECT(CONCATENATE("'2018-02'!F",TEXT(MATCH($C72,'2018-02'!$C$2:$C$100,0)+1,0))))</f>
        <v>1335116604.3799999</v>
      </c>
      <c r="G72" s="17">
        <f ca="1">IF(OR(INDIRECT(CONCATENATE("'2018-03'!G",TEXT(MATCH($C72,'2018-03'!$C$2:$C$100,0)+1,0)))="",INDIRECT(CONCATENATE("'2018-02'!G",TEXT(MATCH($C72,'2018-02'!$C$2:$C$100,0)+1,0)))="",AND(INDIRECT(CONCATENATE("'2018-03'!G",TEXT(MATCH($C72,'2018-03'!$C$2:$C$100,0)+1,0)))="",INDIRECT(CONCATENATE("'2018-02'!G",TEXT(MATCH($C72,'2018-02'!$C$2:$C$100,0)+1,0)))="")),"Н/Д",INDIRECT(CONCATENATE("'2018-03'!G",TEXT(MATCH($C72,'2018-03'!$C$2:$C$100,0)+1,0)))-INDIRECT(CONCATENATE("'2018-02'!G",TEXT(MATCH($C72,'2018-02'!$C$2:$C$100,0)+1,0))))</f>
        <v>115973084.86999997</v>
      </c>
      <c r="H72" s="17">
        <f ca="1">IF(OR(INDIRECT(CONCATENATE("'2018-03'!H",TEXT(MATCH($C72,'2018-03'!$C$2:$C$100,0)+1,0)))="",INDIRECT(CONCATENATE("'2018-02'!H",TEXT(MATCH($C72,'2018-02'!$C$2:$C$100,0)+1,0)))="",AND(INDIRECT(CONCATENATE("'2018-03'!H",TEXT(MATCH($C72,'2018-03'!$C$2:$C$100,0)+1,0)))="",INDIRECT(CONCATENATE("'2018-02'!H",TEXT(MATCH($C72,'2018-02'!$C$2:$C$100,0)+1,0)))="")),"Н/Д",INDIRECT(CONCATENATE("'2018-03'!H",TEXT(MATCH($C72,'2018-03'!$C$2:$C$100,0)+1,0)))-INDIRECT(CONCATENATE("'2018-02'!H",TEXT(MATCH($C72,'2018-02'!$C$2:$C$100,0)+1,0))))</f>
        <v>769958859.84000015</v>
      </c>
      <c r="I72" s="17">
        <f ca="1">IF(OR(INDIRECT(CONCATENATE("'2018-03'!I",TEXT(MATCH($C72,'2018-03'!$C$2:$C$100,0)+1,0)))="",INDIRECT(CONCATENATE("'2018-02'!I",TEXT(MATCH($C72,'2018-02'!$C$2:$C$100,0)+1,0)))="",AND(INDIRECT(CONCATENATE("'2018-03'!I",TEXT(MATCH($C72,'2018-03'!$C$2:$C$100,0)+1,0)))="",INDIRECT(CONCATENATE("'2018-02'!I",TEXT(MATCH($C72,'2018-02'!$C$2:$C$100,0)+1,0)))="")),"Н/Д",INDIRECT(CONCATENATE("'2018-03'!I",TEXT(MATCH($C72,'2018-03'!$C$2:$C$100,0)+1,0)))-INDIRECT(CONCATENATE("'2018-02'!I",TEXT(MATCH($C72,'2018-02'!$C$2:$C$100,0)+1,0))))</f>
        <v>90643071.98999998</v>
      </c>
      <c r="J72" s="17" t="str">
        <f ca="1">IF(OR(INDIRECT(CONCATENATE("'2018-03'!J",TEXT(MATCH($C72,'2018-03'!$C$2:$C$100,0)+1,0)))="",INDIRECT(CONCATENATE("'2018-02'!J",TEXT(MATCH($C72,'2018-02'!$C$2:$C$100,0)+1,0)))="",AND(INDIRECT(CONCATENATE("'2018-03'!J",TEXT(MATCH($C72,'2018-03'!$C$2:$C$100,0)+1,0)))="",INDIRECT(CONCATENATE("'2018-02'!J",TEXT(MATCH($C72,'2018-02'!$C$2:$C$100,0)+1,0)))="")),"Н/Д",INDIRECT(CONCATENATE("'2018-03'!J",TEXT(MATCH($C72,'2018-03'!$C$2:$C$100,0)+1,0)))-INDIRECT(CONCATENATE("'2018-02'!J",TEXT(MATCH($C72,'2018-02'!$C$2:$C$100,0)+1,0))))</f>
        <v>Н/Д</v>
      </c>
      <c r="K72" s="17">
        <f ca="1">IF(OR(INDIRECT(CONCATENATE("'2018-03'!K",TEXT(MATCH($C72,'2018-03'!$C$2:$C$100,0)+1,0)))="",INDIRECT(CONCATENATE("'2018-02'!K",TEXT(MATCH($C72,'2018-02'!$C$2:$C$100,0)+1,0)))="",AND(INDIRECT(CONCATENATE("'2018-03'!K",TEXT(MATCH($C72,'2018-03'!$C$2:$C$100,0)+1,0)))="",INDIRECT(CONCATENATE("'2018-02'!K",TEXT(MATCH($C72,'2018-02'!$C$2:$C$100,0)+1,0)))="")),"Н/Д",INDIRECT(CONCATENATE("'2018-03'!K",TEXT(MATCH($C72,'2018-03'!$C$2:$C$100,0)+1,0)))-INDIRECT(CONCATENATE("'2018-02'!K",TEXT(MATCH($C72,'2018-02'!$C$2:$C$100,0)+1,0))))</f>
        <v>86231278.689999998</v>
      </c>
      <c r="L72" s="17">
        <f ca="1">IF(OR(INDIRECT(CONCATENATE("'2018-03'!L",TEXT(MATCH($C72,'2018-03'!$C$2:$C$100,0)+1,0)))="",INDIRECT(CONCATENATE("'2018-02'!L",TEXT(MATCH($C72,'2018-02'!$C$2:$C$100,0)+1,0)))="",AND(INDIRECT(CONCATENATE("'2018-03'!L",TEXT(MATCH($C72,'2018-03'!$C$2:$C$100,0)+1,0)))="",INDIRECT(CONCATENATE("'2018-02'!L",TEXT(MATCH($C72,'2018-02'!$C$2:$C$100,0)+1,0)))="")),"Н/Д",INDIRECT(CONCATENATE("'2018-03'!L",TEXT(MATCH($C72,'2018-03'!$C$2:$C$100,0)+1,0)))-INDIRECT(CONCATENATE("'2018-02'!L",TEXT(MATCH($C72,'2018-02'!$C$2:$C$100,0)+1,0))))</f>
        <v>130227475.95</v>
      </c>
      <c r="M72" s="17">
        <f ca="1">IF(OR(INDIRECT(CONCATENATE("'2018-03'!M",TEXT(MATCH($C72,'2018-03'!$C$2:$C$100,0)+1,0)))="",INDIRECT(CONCATENATE("'2018-02'!M",TEXT(MATCH($C72,'2018-02'!$C$2:$C$100,0)+1,0)))="",AND(INDIRECT(CONCATENATE("'2018-03'!M",TEXT(MATCH($C72,'2018-03'!$C$2:$C$100,0)+1,0)))="",INDIRECT(CONCATENATE("'2018-02'!M",TEXT(MATCH($C72,'2018-02'!$C$2:$C$100,0)+1,0)))="")),"Н/Д",INDIRECT(CONCATENATE("'2018-03'!M",TEXT(MATCH($C72,'2018-03'!$C$2:$C$100,0)+1,0)))-INDIRECT(CONCATENATE("'2018-02'!M",TEXT(MATCH($C72,'2018-02'!$C$2:$C$100,0)+1,0))))</f>
        <v>689902.66999999993</v>
      </c>
      <c r="N72" s="17">
        <f ca="1">IF(OR(INDIRECT(CONCATENATE("'2018-03'!N",TEXT(MATCH($C72,'2018-03'!$C$2:$C$100,0)+1,0)))="",INDIRECT(CONCATENATE("'2018-02'!N",TEXT(MATCH($C72,'2018-02'!$C$2:$C$100,0)+1,0)))="",AND(INDIRECT(CONCATENATE("'2018-03'!N",TEXT(MATCH($C72,'2018-03'!$C$2:$C$100,0)+1,0)))="",INDIRECT(CONCATENATE("'2018-02'!N",TEXT(MATCH($C72,'2018-02'!$C$2:$C$100,0)+1,0)))="")),"Н/Д",INDIRECT(CONCATENATE("'2018-03'!N",TEXT(MATCH($C72,'2018-03'!$C$2:$C$100,0)+1,0)))-INDIRECT(CONCATENATE("'2018-02'!NE",TEXT(MATCH($C72,'2018-02'!$C$2:$C$100,0)+1,0))))</f>
        <v>27411428.390000001</v>
      </c>
      <c r="O72" s="17">
        <f ca="1">IF(OR(INDIRECT(CONCATENATE("'2018-03'!O",TEXT(MATCH($C72,'2018-03'!$C$2:$C$100,0)+1,0)))="",INDIRECT(CONCATENATE("'2018-02'!O",TEXT(MATCH($C72,'2018-02'!$C$2:$C$100,0)+1,0)))="",AND(INDIRECT(CONCATENATE("'2018-03'!O",TEXT(MATCH($C72,'2018-03'!$C$2:$C$100,0)+1,0)))="",INDIRECT(CONCATENATE("'2018-02'!O",TEXT(MATCH($C72,'2018-02'!$C$2:$C$100,0)+1,0)))="")),"Н/Д",INDIRECT(CONCATENATE("'2018-03'!O",TEXT(MATCH($C72,'2018-03'!$C$2:$C$100,0)+1,0)))-INDIRECT(CONCATENATE("'2018-02'!O",TEXT(MATCH($C72,'2018-02'!$C$2:$C$100,0)+1,0))))</f>
        <v>193.09000000000015</v>
      </c>
      <c r="P72" s="17">
        <f ca="1">IF(OR(INDIRECT(CONCATENATE("'2018-03'!P",TEXT(MATCH($C72,'2018-03'!$C$2:$C$100,0)+1,0)))="",INDIRECT(CONCATENATE("'2018-02'!P",TEXT(MATCH($C72,'2018-02'!$C$2:$C$100,0)+1,0)))="",AND(INDIRECT(CONCATENATE("'2018-03'!P",TEXT(MATCH($C72,'2018-03'!$C$2:$C$100,0)+1,0)))="",INDIRECT(CONCATENATE("'2018-02'!P",TEXT(MATCH($C72,'2018-02'!$C$2:$C$100,0)+1,0)))="")),"Н/Д",INDIRECT(CONCATENATE("'2018-03'!P",TEXT(MATCH($C72,'2018-03'!$C$2:$C$100,0)+1,0)))-INDIRECT(CONCATENATE("'2018-02'!P",TEXT(MATCH($C72,'2018-02'!$C$2:$C$100,0)+1,0))))</f>
        <v>40449134.960000001</v>
      </c>
      <c r="Q72" s="17">
        <f ca="1">IF(OR(INDIRECT(CONCATENATE("'2018-03'!Q",TEXT(MATCH($C72,'2018-03'!$C$2:$C$100,0)+1,0)))="",INDIRECT(CONCATENATE("'2018-02'!Q",TEXT(MATCH($C72,'2018-02'!$C$2:$C$100,0)+1,0)))="",AND(INDIRECT(CONCATENATE("'2018-03'!Q",TEXT(MATCH($C72,'2018-03'!$C$2:$C$100,0)+1,0)))="",INDIRECT(CONCATENATE("'2018-02'!Q",TEXT(MATCH($C72,'2018-02'!$C$2:$C$100,0)+1,0)))="")),"Н/Д",INDIRECT(CONCATENATE("'2018-03'!Q",TEXT(MATCH($C72,'2018-03'!$C$2:$C$100,0)+1,0)))-INDIRECT(CONCATENATE("'2018-02'!Q",TEXT(MATCH($C72,'2018-02'!$C$2:$C$100,0)+1,0))))</f>
        <v>1351748.7200000002</v>
      </c>
      <c r="R72" s="17">
        <f ca="1">IF(OR(INDIRECT(CONCATENATE("'2018-03'!R",TEXT(MATCH($C72,'2018-03'!$C$2:$C$100,0)+1,0)))="",INDIRECT(CONCATENATE("'2018-02'!R",TEXT(MATCH($C72,'2018-02'!$C$2:$C$100,0)+1,0)))="",AND(INDIRECT(CONCATENATE("'2018-03'!R",TEXT(MATCH($C72,'2018-03'!$C$2:$C$100,0)+1,0)))="",INDIRECT(CONCATENATE("'2018-02'!R",TEXT(MATCH($C72,'2018-02'!$C$2:$C$100,0)+1,0)))="")),"Н/Д",INDIRECT(CONCATENATE("'2018-03'!R",TEXT(MATCH($C72,'2018-03'!$C$2:$C$100,0)+1,0)))-INDIRECT(CONCATENATE("'2018-02'!R",TEXT(MATCH($C72,'2018-02'!$C$2:$C$100,0)+1,0))))</f>
        <v>35314541.699999996</v>
      </c>
      <c r="S72" s="17">
        <f ca="1">IF(OR(INDIRECT(CONCATENATE("'2018-03'!S",TEXT(MATCH($C72,'2018-03'!$C$2:$C$100,0)+1,0)))="",INDIRECT(CONCATENATE("'2018-02'!S",TEXT(MATCH($C72,'2018-02'!$C$2:$C$100,0)+1,0)))="",AND(INDIRECT(CONCATENATE("'2018-03'!S",TEXT(MATCH($C72,'2018-03'!$C$2:$C$100,0)+1,0)))="",INDIRECT(CONCATENATE("'2018-02'!S",TEXT(MATCH($C72,'2018-02'!$C$2:$C$100,0)+1,0)))="")),"Н/Д",INDIRECT(CONCATENATE("'2018-03'!S",TEXT(MATCH($C72,'2018-03'!$C$2:$C$100,0)+1,0)))-INDIRECT(CONCATENATE("'2018-02'!S",TEXT(MATCH($C72,'2018-02'!$C$2:$C$100,0)+1,0))))</f>
        <v>393633.43</v>
      </c>
      <c r="T72" s="17">
        <f ca="1">IF(OR(INDIRECT(CONCATENATE("'2018-03'!T",TEXT(MATCH($C72,'2018-03'!$C$2:$C$100,0)+1,0)))="",INDIRECT(CONCATENATE("'2018-02'!T",TEXT(MATCH($C72,'2018-02'!$C$2:$C$100,0)+1,0)))="",AND(INDIRECT(CONCATENATE("'2018-03'!T",TEXT(MATCH($C72,'2018-03'!$C$2:$C$100,0)+1,0)))="",INDIRECT(CONCATENATE("'2018-02'!T",TEXT(MATCH($C72,'2018-02'!$C$2:$C$100,0)+1,0)))="")),"Н/Д",INDIRECT(CONCATENATE("'2018-03'!T",TEXT(MATCH($C72,'2018-03'!$C$2:$C$100,0)+1,0)))-INDIRECT(CONCATENATE("'2018-02'!T",TEXT(MATCH($C72,'2018-02'!$C$2:$C$100,0)+1,0))))</f>
        <v>42320305.579999998</v>
      </c>
      <c r="U72" s="17">
        <f ca="1">IF(OR(INDIRECT(CONCATENATE("'2018-03'!U",TEXT(MATCH($C72,'2018-03'!$C$2:$C$100,0)+1,0)))="",INDIRECT(CONCATENATE("'2018-02'!U",TEXT(MATCH($C72,'2018-02'!$C$2:$C$100,0)+1,0)))="",AND(INDIRECT(CONCATENATE("'2018-03'!U",TEXT(MATCH($C72,'2018-03'!$C$2:$C$100,0)+1,0)))="",INDIRECT(CONCATENATE("'2018-02'!U",TEXT(MATCH($C72,'2018-02'!$C$2:$C$100,0)+1,0)))="")),"Н/Д",INDIRECT(CONCATENATE("'2018-03'!U",TEXT(MATCH($C72,'2018-03'!$C$2:$C$100,0)+1,0)))-INDIRECT(CONCATENATE("'2018-02'!U",TEXT(MATCH($C72,'2018-02'!$C$2:$C$100,0)+1,0))))</f>
        <v>1435856.8399999999</v>
      </c>
      <c r="V72" s="17">
        <f ca="1">IF(OR(INDIRECT(CONCATENATE("'2018-03'!V",TEXT(MATCH($C72,'2018-03'!$C$2:$C$100,0)+1,0)))="",INDIRECT(CONCATENATE("'2018-02'!V",TEXT(MATCH($C72,'2018-02'!$C$2:$C$100,0)+1,0)))="",AND(INDIRECT(CONCATENATE("'2018-03'!V",TEXT(MATCH($C72,'2018-03'!$C$2:$C$100,0)+1,0)))="",INDIRECT(CONCATENATE("'2018-02'!V",TEXT(MATCH($C72,'2018-02'!$C$2:$C$100,0)+1,0)))="")),"Н/Д",INDIRECT(CONCATENATE("'2018-03'!V",TEXT(MATCH($C72,'2018-03'!$C$2:$C$100,0)+1,0)))-INDIRECT(CONCATENATE("'2018-02'!V",TEXT(MATCH($C72,'2018-02'!$C$2:$C$100,0)+1,0))))</f>
        <v>1182117012.9499998</v>
      </c>
      <c r="W72" s="17">
        <f ca="1">IF(OR(INDIRECT(CONCATENATE("'2018-03'!W",TEXT(MATCH($C72,'2018-03'!$C$2:$C$100,0)+1,0)))="",INDIRECT(CONCATENATE("'2018-02'!W",TEXT(MATCH($C72,'2018-02'!$C$2:$C$100,0)+1,0)))="",AND(INDIRECT(CONCATENATE("'2018-03'!W",TEXT(MATCH($C72,'2018-03'!$C$2:$C$100,0)+1,0)))="",INDIRECT(CONCATENATE("'2018-02'!W",TEXT(MATCH($C72,'2018-02'!$C$2:$C$100,0)+1,0)))="")),"Н/Д",INDIRECT(CONCATENATE("'2018-03'!W",TEXT(MATCH($C72,'2018-03'!$C$2:$C$100,0)+1,0)))-INDIRECT(CONCATENATE("'2018-02'!W",TEXT(MATCH($C72,'2018-02'!$C$2:$C$100,0)+1,0))))</f>
        <v>6365294386.2299995</v>
      </c>
    </row>
    <row r="73" spans="1:23" x14ac:dyDescent="0.25">
      <c r="A73" s="2" t="s">
        <v>87</v>
      </c>
      <c r="B73" s="2" t="s">
        <v>99</v>
      </c>
      <c r="C73" s="15">
        <v>61000000</v>
      </c>
      <c r="D73" s="2" t="s">
        <v>206</v>
      </c>
      <c r="E73" s="17">
        <f ca="1">IF(OR(INDIRECT(CONCATENATE("'2018-03'!E",TEXT(MATCH($C73,'2018-03'!$C$2:$C$100,0)+1,0)))="",INDIRECT(CONCATENATE("'2018-02'!E",TEXT(MATCH($C73,'2018-02'!$C$2:$C$100,0)+1,0)))="",AND(INDIRECT(CONCATENATE("'2018-03'!E",TEXT(MATCH($C73,'2018-03'!$C$2:$C$100,0)+1,0)))="",INDIRECT(CONCATENATE("'2018-02'!E",TEXT(MATCH($C73,'2018-02'!$C$2:$C$100,0)+1,0)))="")),"Н/Д",INDIRECT(CONCATENATE("'2018-03'!E",TEXT(MATCH($C73,'2018-03'!$C$2:$C$100,0)+1,0)))-INDIRECT(CONCATENATE("'2018-02'!E",TEXT(MATCH($C73,'2018-02'!$C$2:$C$100,0)+1,0))))</f>
        <v>3357795756.8499999</v>
      </c>
      <c r="F73" s="17">
        <f ca="1">IF(OR(INDIRECT(CONCATENATE("'2018-03'!F",TEXT(MATCH($C73,'2018-03'!$C$2:$C$100,0)+1,0)))="",INDIRECT(CONCATENATE("'2018-02'!F",TEXT(MATCH($C73,'2018-02'!$C$2:$C$100,0)+1,0)))="",AND(INDIRECT(CONCATENATE("'2018-03'!F",TEXT(MATCH($C73,'2018-03'!$C$2:$C$100,0)+1,0)))="",INDIRECT(CONCATENATE("'2018-02'!F",TEXT(MATCH($C73,'2018-02'!$C$2:$C$100,0)+1,0)))="")),"Н/Д",INDIRECT(CONCATENATE("'2018-03'!F",TEXT(MATCH($C73,'2018-03'!$C$2:$C$100,0)+1,0)))-INDIRECT(CONCATENATE("'2018-02'!F",TEXT(MATCH($C73,'2018-02'!$C$2:$C$100,0)+1,0))))</f>
        <v>2657802364.6600003</v>
      </c>
      <c r="G73" s="17">
        <f ca="1">IF(OR(INDIRECT(CONCATENATE("'2018-03'!G",TEXT(MATCH($C73,'2018-03'!$C$2:$C$100,0)+1,0)))="",INDIRECT(CONCATENATE("'2018-02'!G",TEXT(MATCH($C73,'2018-02'!$C$2:$C$100,0)+1,0)))="",AND(INDIRECT(CONCATENATE("'2018-03'!G",TEXT(MATCH($C73,'2018-03'!$C$2:$C$100,0)+1,0)))="",INDIRECT(CONCATENATE("'2018-02'!G",TEXT(MATCH($C73,'2018-02'!$C$2:$C$100,0)+1,0)))="")),"Н/Д",INDIRECT(CONCATENATE("'2018-03'!G",TEXT(MATCH($C73,'2018-03'!$C$2:$C$100,0)+1,0)))-INDIRECT(CONCATENATE("'2018-02'!G",TEXT(MATCH($C73,'2018-02'!$C$2:$C$100,0)+1,0))))</f>
        <v>437052131.69</v>
      </c>
      <c r="H73" s="17">
        <f ca="1">IF(OR(INDIRECT(CONCATENATE("'2018-03'!H",TEXT(MATCH($C73,'2018-03'!$C$2:$C$100,0)+1,0)))="",INDIRECT(CONCATENATE("'2018-02'!H",TEXT(MATCH($C73,'2018-02'!$C$2:$C$100,0)+1,0)))="",AND(INDIRECT(CONCATENATE("'2018-03'!H",TEXT(MATCH($C73,'2018-03'!$C$2:$C$100,0)+1,0)))="",INDIRECT(CONCATENATE("'2018-02'!H",TEXT(MATCH($C73,'2018-02'!$C$2:$C$100,0)+1,0)))="")),"Н/Д",INDIRECT(CONCATENATE("'2018-03'!H",TEXT(MATCH($C73,'2018-03'!$C$2:$C$100,0)+1,0)))-INDIRECT(CONCATENATE("'2018-02'!H",TEXT(MATCH($C73,'2018-02'!$C$2:$C$100,0)+1,0))))</f>
        <v>1480587593.8299999</v>
      </c>
      <c r="I73" s="17">
        <f ca="1">IF(OR(INDIRECT(CONCATENATE("'2018-03'!I",TEXT(MATCH($C73,'2018-03'!$C$2:$C$100,0)+1,0)))="",INDIRECT(CONCATENATE("'2018-02'!I",TEXT(MATCH($C73,'2018-02'!$C$2:$C$100,0)+1,0)))="",AND(INDIRECT(CONCATENATE("'2018-03'!I",TEXT(MATCH($C73,'2018-03'!$C$2:$C$100,0)+1,0)))="",INDIRECT(CONCATENATE("'2018-02'!I",TEXT(MATCH($C73,'2018-02'!$C$2:$C$100,0)+1,0)))="")),"Н/Д",INDIRECT(CONCATENATE("'2018-03'!I",TEXT(MATCH($C73,'2018-03'!$C$2:$C$100,0)+1,0)))-INDIRECT(CONCATENATE("'2018-02'!I",TEXT(MATCH($C73,'2018-02'!$C$2:$C$100,0)+1,0))))</f>
        <v>193002178.51999992</v>
      </c>
      <c r="J73" s="17" t="str">
        <f ca="1">IF(OR(INDIRECT(CONCATENATE("'2018-03'!J",TEXT(MATCH($C73,'2018-03'!$C$2:$C$100,0)+1,0)))="",INDIRECT(CONCATENATE("'2018-02'!J",TEXT(MATCH($C73,'2018-02'!$C$2:$C$100,0)+1,0)))="",AND(INDIRECT(CONCATENATE("'2018-03'!J",TEXT(MATCH($C73,'2018-03'!$C$2:$C$100,0)+1,0)))="",INDIRECT(CONCATENATE("'2018-02'!J",TEXT(MATCH($C73,'2018-02'!$C$2:$C$100,0)+1,0)))="")),"Н/Д",INDIRECT(CONCATENATE("'2018-03'!J",TEXT(MATCH($C73,'2018-03'!$C$2:$C$100,0)+1,0)))-INDIRECT(CONCATENATE("'2018-02'!J",TEXT(MATCH($C73,'2018-02'!$C$2:$C$100,0)+1,0))))</f>
        <v>Н/Д</v>
      </c>
      <c r="K73" s="17">
        <f ca="1">IF(OR(INDIRECT(CONCATENATE("'2018-03'!K",TEXT(MATCH($C73,'2018-03'!$C$2:$C$100,0)+1,0)))="",INDIRECT(CONCATENATE("'2018-02'!K",TEXT(MATCH($C73,'2018-02'!$C$2:$C$100,0)+1,0)))="",AND(INDIRECT(CONCATENATE("'2018-03'!K",TEXT(MATCH($C73,'2018-03'!$C$2:$C$100,0)+1,0)))="",INDIRECT(CONCATENATE("'2018-02'!K",TEXT(MATCH($C73,'2018-02'!$C$2:$C$100,0)+1,0)))="")),"Н/Д",INDIRECT(CONCATENATE("'2018-03'!K",TEXT(MATCH($C73,'2018-03'!$C$2:$C$100,0)+1,0)))-INDIRECT(CONCATENATE("'2018-02'!K",TEXT(MATCH($C73,'2018-02'!$C$2:$C$100,0)+1,0))))</f>
        <v>105711421.52999997</v>
      </c>
      <c r="L73" s="17">
        <f ca="1">IF(OR(INDIRECT(CONCATENATE("'2018-03'!L",TEXT(MATCH($C73,'2018-03'!$C$2:$C$100,0)+1,0)))="",INDIRECT(CONCATENATE("'2018-02'!L",TEXT(MATCH($C73,'2018-02'!$C$2:$C$100,0)+1,0)))="",AND(INDIRECT(CONCATENATE("'2018-03'!L",TEXT(MATCH($C73,'2018-03'!$C$2:$C$100,0)+1,0)))="",INDIRECT(CONCATENATE("'2018-02'!L",TEXT(MATCH($C73,'2018-02'!$C$2:$C$100,0)+1,0)))="")),"Н/Д",INDIRECT(CONCATENATE("'2018-03'!L",TEXT(MATCH($C73,'2018-03'!$C$2:$C$100,0)+1,0)))-INDIRECT(CONCATENATE("'2018-02'!L",TEXT(MATCH($C73,'2018-02'!$C$2:$C$100,0)+1,0))))</f>
        <v>256941330.58999997</v>
      </c>
      <c r="M73" s="17">
        <f ca="1">IF(OR(INDIRECT(CONCATENATE("'2018-03'!M",TEXT(MATCH($C73,'2018-03'!$C$2:$C$100,0)+1,0)))="",INDIRECT(CONCATENATE("'2018-02'!M",TEXT(MATCH($C73,'2018-02'!$C$2:$C$100,0)+1,0)))="",AND(INDIRECT(CONCATENATE("'2018-03'!M",TEXT(MATCH($C73,'2018-03'!$C$2:$C$100,0)+1,0)))="",INDIRECT(CONCATENATE("'2018-02'!M",TEXT(MATCH($C73,'2018-02'!$C$2:$C$100,0)+1,0)))="")),"Н/Д",INDIRECT(CONCATENATE("'2018-03'!M",TEXT(MATCH($C73,'2018-03'!$C$2:$C$100,0)+1,0)))-INDIRECT(CONCATENATE("'2018-02'!M",TEXT(MATCH($C73,'2018-02'!$C$2:$C$100,0)+1,0))))</f>
        <v>3033850.8899999997</v>
      </c>
      <c r="N73" s="17">
        <f ca="1">IF(OR(INDIRECT(CONCATENATE("'2018-03'!N",TEXT(MATCH($C73,'2018-03'!$C$2:$C$100,0)+1,0)))="",INDIRECT(CONCATENATE("'2018-02'!N",TEXT(MATCH($C73,'2018-02'!$C$2:$C$100,0)+1,0)))="",AND(INDIRECT(CONCATENATE("'2018-03'!N",TEXT(MATCH($C73,'2018-03'!$C$2:$C$100,0)+1,0)))="",INDIRECT(CONCATENATE("'2018-02'!N",TEXT(MATCH($C73,'2018-02'!$C$2:$C$100,0)+1,0)))="")),"Н/Д",INDIRECT(CONCATENATE("'2018-03'!N",TEXT(MATCH($C73,'2018-03'!$C$2:$C$100,0)+1,0)))-INDIRECT(CONCATENATE("'2018-02'!NE",TEXT(MATCH($C73,'2018-02'!$C$2:$C$100,0)+1,0))))</f>
        <v>43573861.140000001</v>
      </c>
      <c r="O73" s="17">
        <f ca="1">IF(OR(INDIRECT(CONCATENATE("'2018-03'!O",TEXT(MATCH($C73,'2018-03'!$C$2:$C$100,0)+1,0)))="",INDIRECT(CONCATENATE("'2018-02'!O",TEXT(MATCH($C73,'2018-02'!$C$2:$C$100,0)+1,0)))="",AND(INDIRECT(CONCATENATE("'2018-03'!O",TEXT(MATCH($C73,'2018-03'!$C$2:$C$100,0)+1,0)))="",INDIRECT(CONCATENATE("'2018-02'!O",TEXT(MATCH($C73,'2018-02'!$C$2:$C$100,0)+1,0)))="")),"Н/Д",INDIRECT(CONCATENATE("'2018-03'!O",TEXT(MATCH($C73,'2018-03'!$C$2:$C$100,0)+1,0)))-INDIRECT(CONCATENATE("'2018-02'!O",TEXT(MATCH($C73,'2018-02'!$C$2:$C$100,0)+1,0))))</f>
        <v>249390.95</v>
      </c>
      <c r="P73" s="17">
        <f ca="1">IF(OR(INDIRECT(CONCATENATE("'2018-03'!P",TEXT(MATCH($C73,'2018-03'!$C$2:$C$100,0)+1,0)))="",INDIRECT(CONCATENATE("'2018-02'!P",TEXT(MATCH($C73,'2018-02'!$C$2:$C$100,0)+1,0)))="",AND(INDIRECT(CONCATENATE("'2018-03'!P",TEXT(MATCH($C73,'2018-03'!$C$2:$C$100,0)+1,0)))="",INDIRECT(CONCATENATE("'2018-02'!P",TEXT(MATCH($C73,'2018-02'!$C$2:$C$100,0)+1,0)))="")),"Н/Д",INDIRECT(CONCATENATE("'2018-03'!P",TEXT(MATCH($C73,'2018-03'!$C$2:$C$100,0)+1,0)))-INDIRECT(CONCATENATE("'2018-02'!P",TEXT(MATCH($C73,'2018-02'!$C$2:$C$100,0)+1,0))))</f>
        <v>41119486.109999999</v>
      </c>
      <c r="Q73" s="17">
        <f ca="1">IF(OR(INDIRECT(CONCATENATE("'2018-03'!Q",TEXT(MATCH($C73,'2018-03'!$C$2:$C$100,0)+1,0)))="",INDIRECT(CONCATENATE("'2018-02'!Q",TEXT(MATCH($C73,'2018-02'!$C$2:$C$100,0)+1,0)))="",AND(INDIRECT(CONCATENATE("'2018-03'!Q",TEXT(MATCH($C73,'2018-03'!$C$2:$C$100,0)+1,0)))="",INDIRECT(CONCATENATE("'2018-02'!Q",TEXT(MATCH($C73,'2018-02'!$C$2:$C$100,0)+1,0)))="")),"Н/Д",INDIRECT(CONCATENATE("'2018-03'!Q",TEXT(MATCH($C73,'2018-03'!$C$2:$C$100,0)+1,0)))-INDIRECT(CONCATENATE("'2018-02'!Q",TEXT(MATCH($C73,'2018-02'!$C$2:$C$100,0)+1,0))))</f>
        <v>30537244.430000003</v>
      </c>
      <c r="R73" s="17">
        <f ca="1">IF(OR(INDIRECT(CONCATENATE("'2018-03'!R",TEXT(MATCH($C73,'2018-03'!$C$2:$C$100,0)+1,0)))="",INDIRECT(CONCATENATE("'2018-02'!R",TEXT(MATCH($C73,'2018-02'!$C$2:$C$100,0)+1,0)))="",AND(INDIRECT(CONCATENATE("'2018-03'!R",TEXT(MATCH($C73,'2018-03'!$C$2:$C$100,0)+1,0)))="",INDIRECT(CONCATENATE("'2018-02'!R",TEXT(MATCH($C73,'2018-02'!$C$2:$C$100,0)+1,0)))="")),"Н/Д",INDIRECT(CONCATENATE("'2018-03'!R",TEXT(MATCH($C73,'2018-03'!$C$2:$C$100,0)+1,0)))-INDIRECT(CONCATENATE("'2018-02'!R",TEXT(MATCH($C73,'2018-02'!$C$2:$C$100,0)+1,0))))</f>
        <v>19511652.580000006</v>
      </c>
      <c r="S73" s="17">
        <f ca="1">IF(OR(INDIRECT(CONCATENATE("'2018-03'!S",TEXT(MATCH($C73,'2018-03'!$C$2:$C$100,0)+1,0)))="",INDIRECT(CONCATENATE("'2018-02'!S",TEXT(MATCH($C73,'2018-02'!$C$2:$C$100,0)+1,0)))="",AND(INDIRECT(CONCATENATE("'2018-03'!S",TEXT(MATCH($C73,'2018-03'!$C$2:$C$100,0)+1,0)))="",INDIRECT(CONCATENATE("'2018-02'!S",TEXT(MATCH($C73,'2018-02'!$C$2:$C$100,0)+1,0)))="")),"Н/Д",INDIRECT(CONCATENATE("'2018-03'!S",TEXT(MATCH($C73,'2018-03'!$C$2:$C$100,0)+1,0)))-INDIRECT(CONCATENATE("'2018-02'!S",TEXT(MATCH($C73,'2018-02'!$C$2:$C$100,0)+1,0))))</f>
        <v>1677056</v>
      </c>
      <c r="T73" s="17">
        <f ca="1">IF(OR(INDIRECT(CONCATENATE("'2018-03'!T",TEXT(MATCH($C73,'2018-03'!$C$2:$C$100,0)+1,0)))="",INDIRECT(CONCATENATE("'2018-02'!T",TEXT(MATCH($C73,'2018-02'!$C$2:$C$100,0)+1,0)))="",AND(INDIRECT(CONCATENATE("'2018-03'!T",TEXT(MATCH($C73,'2018-03'!$C$2:$C$100,0)+1,0)))="",INDIRECT(CONCATENATE("'2018-02'!T",TEXT(MATCH($C73,'2018-02'!$C$2:$C$100,0)+1,0)))="")),"Н/Д",INDIRECT(CONCATENATE("'2018-03'!T",TEXT(MATCH($C73,'2018-03'!$C$2:$C$100,0)+1,0)))-INDIRECT(CONCATENATE("'2018-02'!T",TEXT(MATCH($C73,'2018-02'!$C$2:$C$100,0)+1,0))))</f>
        <v>54663608.850000009</v>
      </c>
      <c r="U73" s="17">
        <f ca="1">IF(OR(INDIRECT(CONCATENATE("'2018-03'!U",TEXT(MATCH($C73,'2018-03'!$C$2:$C$100,0)+1,0)))="",INDIRECT(CONCATENATE("'2018-02'!U",TEXT(MATCH($C73,'2018-02'!$C$2:$C$100,0)+1,0)))="",AND(INDIRECT(CONCATENATE("'2018-03'!U",TEXT(MATCH($C73,'2018-03'!$C$2:$C$100,0)+1,0)))="",INDIRECT(CONCATENATE("'2018-02'!U",TEXT(MATCH($C73,'2018-02'!$C$2:$C$100,0)+1,0)))="")),"Н/Д",INDIRECT(CONCATENATE("'2018-03'!U",TEXT(MATCH($C73,'2018-03'!$C$2:$C$100,0)+1,0)))-INDIRECT(CONCATENATE("'2018-02'!U",TEXT(MATCH($C73,'2018-02'!$C$2:$C$100,0)+1,0))))</f>
        <v>-1210850.5799999996</v>
      </c>
      <c r="V73" s="17">
        <f ca="1">IF(OR(INDIRECT(CONCATENATE("'2018-03'!V",TEXT(MATCH($C73,'2018-03'!$C$2:$C$100,0)+1,0)))="",INDIRECT(CONCATENATE("'2018-02'!V",TEXT(MATCH($C73,'2018-02'!$C$2:$C$100,0)+1,0)))="",AND(INDIRECT(CONCATENATE("'2018-03'!V",TEXT(MATCH($C73,'2018-03'!$C$2:$C$100,0)+1,0)))="",INDIRECT(CONCATENATE("'2018-02'!V",TEXT(MATCH($C73,'2018-02'!$C$2:$C$100,0)+1,0)))="")),"Н/Д",INDIRECT(CONCATENATE("'2018-03'!V",TEXT(MATCH($C73,'2018-03'!$C$2:$C$100,0)+1,0)))-INDIRECT(CONCATENATE("'2018-02'!V",TEXT(MATCH($C73,'2018-02'!$C$2:$C$100,0)+1,0))))</f>
        <v>699993392.18999994</v>
      </c>
      <c r="W73" s="17">
        <f ca="1">IF(OR(INDIRECT(CONCATENATE("'2018-03'!W",TEXT(MATCH($C73,'2018-03'!$C$2:$C$100,0)+1,0)))="",INDIRECT(CONCATENATE("'2018-02'!W",TEXT(MATCH($C73,'2018-02'!$C$2:$C$100,0)+1,0)))="",AND(INDIRECT(CONCATENATE("'2018-03'!W",TEXT(MATCH($C73,'2018-03'!$C$2:$C$100,0)+1,0)))="",INDIRECT(CONCATENATE("'2018-02'!W",TEXT(MATCH($C73,'2018-02'!$C$2:$C$100,0)+1,0)))="")),"Н/Д",INDIRECT(CONCATENATE("'2018-03'!W",TEXT(MATCH($C73,'2018-03'!$C$2:$C$100,0)+1,0)))-INDIRECT(CONCATENATE("'2018-02'!W",TEXT(MATCH($C73,'2018-02'!$C$2:$C$100,0)+1,0))))</f>
        <v>9363520261.5500011</v>
      </c>
    </row>
    <row r="74" spans="1:23" x14ac:dyDescent="0.25">
      <c r="A74" s="2" t="s">
        <v>87</v>
      </c>
      <c r="B74" s="2" t="s">
        <v>100</v>
      </c>
      <c r="C74" s="15">
        <v>66000000</v>
      </c>
      <c r="D74" s="2" t="s">
        <v>206</v>
      </c>
      <c r="E74" s="17">
        <f ca="1">IF(OR(INDIRECT(CONCATENATE("'2018-03'!E",TEXT(MATCH($C74,'2018-03'!$C$2:$C$100,0)+1,0)))="",INDIRECT(CONCATENATE("'2018-02'!E",TEXT(MATCH($C74,'2018-02'!$C$2:$C$100,0)+1,0)))="",AND(INDIRECT(CONCATENATE("'2018-03'!E",TEXT(MATCH($C74,'2018-03'!$C$2:$C$100,0)+1,0)))="",INDIRECT(CONCATENATE("'2018-02'!E",TEXT(MATCH($C74,'2018-02'!$C$2:$C$100,0)+1,0)))="")),"Н/Д",INDIRECT(CONCATENATE("'2018-03'!E",TEXT(MATCH($C74,'2018-03'!$C$2:$C$100,0)+1,0)))-INDIRECT(CONCATENATE("'2018-02'!E",TEXT(MATCH($C74,'2018-02'!$C$2:$C$100,0)+1,0))))</f>
        <v>2716708602.5800004</v>
      </c>
      <c r="F74" s="17">
        <f ca="1">IF(OR(INDIRECT(CONCATENATE("'2018-03'!F",TEXT(MATCH($C74,'2018-03'!$C$2:$C$100,0)+1,0)))="",INDIRECT(CONCATENATE("'2018-02'!F",TEXT(MATCH($C74,'2018-02'!$C$2:$C$100,0)+1,0)))="",AND(INDIRECT(CONCATENATE("'2018-03'!F",TEXT(MATCH($C74,'2018-03'!$C$2:$C$100,0)+1,0)))="",INDIRECT(CONCATENATE("'2018-02'!F",TEXT(MATCH($C74,'2018-02'!$C$2:$C$100,0)+1,0)))="")),"Н/Д",INDIRECT(CONCATENATE("'2018-03'!F",TEXT(MATCH($C74,'2018-03'!$C$2:$C$100,0)+1,0)))-INDIRECT(CONCATENATE("'2018-02'!F",TEXT(MATCH($C74,'2018-02'!$C$2:$C$100,0)+1,0))))</f>
        <v>2154845336.9799995</v>
      </c>
      <c r="G74" s="17">
        <f ca="1">IF(OR(INDIRECT(CONCATENATE("'2018-03'!G",TEXT(MATCH($C74,'2018-03'!$C$2:$C$100,0)+1,0)))="",INDIRECT(CONCATENATE("'2018-02'!G",TEXT(MATCH($C74,'2018-02'!$C$2:$C$100,0)+1,0)))="",AND(INDIRECT(CONCATENATE("'2018-03'!G",TEXT(MATCH($C74,'2018-03'!$C$2:$C$100,0)+1,0)))="",INDIRECT(CONCATENATE("'2018-02'!G",TEXT(MATCH($C74,'2018-02'!$C$2:$C$100,0)+1,0)))="")),"Н/Д",INDIRECT(CONCATENATE("'2018-03'!G",TEXT(MATCH($C74,'2018-03'!$C$2:$C$100,0)+1,0)))-INDIRECT(CONCATENATE("'2018-02'!G",TEXT(MATCH($C74,'2018-02'!$C$2:$C$100,0)+1,0))))</f>
        <v>430750786.13999999</v>
      </c>
      <c r="H74" s="17">
        <f ca="1">IF(OR(INDIRECT(CONCATENATE("'2018-03'!H",TEXT(MATCH($C74,'2018-03'!$C$2:$C$100,0)+1,0)))="",INDIRECT(CONCATENATE("'2018-02'!H",TEXT(MATCH($C74,'2018-02'!$C$2:$C$100,0)+1,0)))="",AND(INDIRECT(CONCATENATE("'2018-03'!H",TEXT(MATCH($C74,'2018-03'!$C$2:$C$100,0)+1,0)))="",INDIRECT(CONCATENATE("'2018-02'!H",TEXT(MATCH($C74,'2018-02'!$C$2:$C$100,0)+1,0)))="")),"Н/Д",INDIRECT(CONCATENATE("'2018-03'!H",TEXT(MATCH($C74,'2018-03'!$C$2:$C$100,0)+1,0)))-INDIRECT(CONCATENATE("'2018-02'!H",TEXT(MATCH($C74,'2018-02'!$C$2:$C$100,0)+1,0))))</f>
        <v>1152115369.5699999</v>
      </c>
      <c r="I74" s="17">
        <f ca="1">IF(OR(INDIRECT(CONCATENATE("'2018-03'!I",TEXT(MATCH($C74,'2018-03'!$C$2:$C$100,0)+1,0)))="",INDIRECT(CONCATENATE("'2018-02'!I",TEXT(MATCH($C74,'2018-02'!$C$2:$C$100,0)+1,0)))="",AND(INDIRECT(CONCATENATE("'2018-03'!I",TEXT(MATCH($C74,'2018-03'!$C$2:$C$100,0)+1,0)))="",INDIRECT(CONCATENATE("'2018-02'!I",TEXT(MATCH($C74,'2018-02'!$C$2:$C$100,0)+1,0)))="")),"Н/Д",INDIRECT(CONCATENATE("'2018-03'!I",TEXT(MATCH($C74,'2018-03'!$C$2:$C$100,0)+1,0)))-INDIRECT(CONCATENATE("'2018-02'!I",TEXT(MATCH($C74,'2018-02'!$C$2:$C$100,0)+1,0))))</f>
        <v>180779465.46000004</v>
      </c>
      <c r="J74" s="17" t="str">
        <f ca="1">IF(OR(INDIRECT(CONCATENATE("'2018-03'!J",TEXT(MATCH($C74,'2018-03'!$C$2:$C$100,0)+1,0)))="",INDIRECT(CONCATENATE("'2018-02'!J",TEXT(MATCH($C74,'2018-02'!$C$2:$C$100,0)+1,0)))="",AND(INDIRECT(CONCATENATE("'2018-03'!J",TEXT(MATCH($C74,'2018-03'!$C$2:$C$100,0)+1,0)))="",INDIRECT(CONCATENATE("'2018-02'!J",TEXT(MATCH($C74,'2018-02'!$C$2:$C$100,0)+1,0)))="")),"Н/Д",INDIRECT(CONCATENATE("'2018-03'!J",TEXT(MATCH($C74,'2018-03'!$C$2:$C$100,0)+1,0)))-INDIRECT(CONCATENATE("'2018-02'!J",TEXT(MATCH($C74,'2018-02'!$C$2:$C$100,0)+1,0))))</f>
        <v>Н/Д</v>
      </c>
      <c r="K74" s="17">
        <f ca="1">IF(OR(INDIRECT(CONCATENATE("'2018-03'!K",TEXT(MATCH($C74,'2018-03'!$C$2:$C$100,0)+1,0)))="",INDIRECT(CONCATENATE("'2018-02'!K",TEXT(MATCH($C74,'2018-02'!$C$2:$C$100,0)+1,0)))="",AND(INDIRECT(CONCATENATE("'2018-03'!K",TEXT(MATCH($C74,'2018-03'!$C$2:$C$100,0)+1,0)))="",INDIRECT(CONCATENATE("'2018-02'!K",TEXT(MATCH($C74,'2018-02'!$C$2:$C$100,0)+1,0)))="")),"Н/Д",INDIRECT(CONCATENATE("'2018-03'!K",TEXT(MATCH($C74,'2018-03'!$C$2:$C$100,0)+1,0)))-INDIRECT(CONCATENATE("'2018-02'!K",TEXT(MATCH($C74,'2018-02'!$C$2:$C$100,0)+1,0))))</f>
        <v>85777788.860000014</v>
      </c>
      <c r="L74" s="17">
        <f ca="1">IF(OR(INDIRECT(CONCATENATE("'2018-03'!L",TEXT(MATCH($C74,'2018-03'!$C$2:$C$100,0)+1,0)))="",INDIRECT(CONCATENATE("'2018-02'!L",TEXT(MATCH($C74,'2018-02'!$C$2:$C$100,0)+1,0)))="",AND(INDIRECT(CONCATENATE("'2018-03'!L",TEXT(MATCH($C74,'2018-03'!$C$2:$C$100,0)+1,0)))="",INDIRECT(CONCATENATE("'2018-02'!L",TEXT(MATCH($C74,'2018-02'!$C$2:$C$100,0)+1,0)))="")),"Н/Д",INDIRECT(CONCATENATE("'2018-03'!L",TEXT(MATCH($C74,'2018-03'!$C$2:$C$100,0)+1,0)))-INDIRECT(CONCATENATE("'2018-02'!L",TEXT(MATCH($C74,'2018-02'!$C$2:$C$100,0)+1,0))))</f>
        <v>150006304.50999999</v>
      </c>
      <c r="M74" s="17">
        <f ca="1">IF(OR(INDIRECT(CONCATENATE("'2018-03'!M",TEXT(MATCH($C74,'2018-03'!$C$2:$C$100,0)+1,0)))="",INDIRECT(CONCATENATE("'2018-02'!M",TEXT(MATCH($C74,'2018-02'!$C$2:$C$100,0)+1,0)))="",AND(INDIRECT(CONCATENATE("'2018-03'!M",TEXT(MATCH($C74,'2018-03'!$C$2:$C$100,0)+1,0)))="",INDIRECT(CONCATENATE("'2018-02'!M",TEXT(MATCH($C74,'2018-02'!$C$2:$C$100,0)+1,0)))="")),"Н/Д",INDIRECT(CONCATENATE("'2018-03'!M",TEXT(MATCH($C74,'2018-03'!$C$2:$C$100,0)+1,0)))-INDIRECT(CONCATENATE("'2018-02'!M",TEXT(MATCH($C74,'2018-02'!$C$2:$C$100,0)+1,0))))</f>
        <v>1412487.1500000001</v>
      </c>
      <c r="N74" s="17">
        <f ca="1">IF(OR(INDIRECT(CONCATENATE("'2018-03'!N",TEXT(MATCH($C74,'2018-03'!$C$2:$C$100,0)+1,0)))="",INDIRECT(CONCATENATE("'2018-02'!N",TEXT(MATCH($C74,'2018-02'!$C$2:$C$100,0)+1,0)))="",AND(INDIRECT(CONCATENATE("'2018-03'!N",TEXT(MATCH($C74,'2018-03'!$C$2:$C$100,0)+1,0)))="",INDIRECT(CONCATENATE("'2018-02'!N",TEXT(MATCH($C74,'2018-02'!$C$2:$C$100,0)+1,0)))="")),"Н/Д",INDIRECT(CONCATENATE("'2018-03'!N",TEXT(MATCH($C74,'2018-03'!$C$2:$C$100,0)+1,0)))-INDIRECT(CONCATENATE("'2018-02'!NE",TEXT(MATCH($C74,'2018-02'!$C$2:$C$100,0)+1,0))))</f>
        <v>36594033.579999998</v>
      </c>
      <c r="O74" s="17">
        <f ca="1">IF(OR(INDIRECT(CONCATENATE("'2018-03'!O",TEXT(MATCH($C74,'2018-03'!$C$2:$C$100,0)+1,0)))="",INDIRECT(CONCATENATE("'2018-02'!O",TEXT(MATCH($C74,'2018-02'!$C$2:$C$100,0)+1,0)))="",AND(INDIRECT(CONCATENATE("'2018-03'!O",TEXT(MATCH($C74,'2018-03'!$C$2:$C$100,0)+1,0)))="",INDIRECT(CONCATENATE("'2018-02'!O",TEXT(MATCH($C74,'2018-02'!$C$2:$C$100,0)+1,0)))="")),"Н/Д",INDIRECT(CONCATENATE("'2018-03'!O",TEXT(MATCH($C74,'2018-03'!$C$2:$C$100,0)+1,0)))-INDIRECT(CONCATENATE("'2018-02'!O",TEXT(MATCH($C74,'2018-02'!$C$2:$C$100,0)+1,0))))</f>
        <v>-9432.7400000000016</v>
      </c>
      <c r="P74" s="17">
        <f ca="1">IF(OR(INDIRECT(CONCATENATE("'2018-03'!P",TEXT(MATCH($C74,'2018-03'!$C$2:$C$100,0)+1,0)))="",INDIRECT(CONCATENATE("'2018-02'!P",TEXT(MATCH($C74,'2018-02'!$C$2:$C$100,0)+1,0)))="",AND(INDIRECT(CONCATENATE("'2018-03'!P",TEXT(MATCH($C74,'2018-03'!$C$2:$C$100,0)+1,0)))="",INDIRECT(CONCATENATE("'2018-02'!P",TEXT(MATCH($C74,'2018-02'!$C$2:$C$100,0)+1,0)))="")),"Н/Д",INDIRECT(CONCATENATE("'2018-03'!P",TEXT(MATCH($C74,'2018-03'!$C$2:$C$100,0)+1,0)))-INDIRECT(CONCATENATE("'2018-02'!P",TEXT(MATCH($C74,'2018-02'!$C$2:$C$100,0)+1,0))))</f>
        <v>31588823.48</v>
      </c>
      <c r="Q74" s="17">
        <f ca="1">IF(OR(INDIRECT(CONCATENATE("'2018-03'!Q",TEXT(MATCH($C74,'2018-03'!$C$2:$C$100,0)+1,0)))="",INDIRECT(CONCATENATE("'2018-02'!Q",TEXT(MATCH($C74,'2018-02'!$C$2:$C$100,0)+1,0)))="",AND(INDIRECT(CONCATENATE("'2018-03'!Q",TEXT(MATCH($C74,'2018-03'!$C$2:$C$100,0)+1,0)))="",INDIRECT(CONCATENATE("'2018-02'!Q",TEXT(MATCH($C74,'2018-02'!$C$2:$C$100,0)+1,0)))="")),"Н/Д",INDIRECT(CONCATENATE("'2018-03'!Q",TEXT(MATCH($C74,'2018-03'!$C$2:$C$100,0)+1,0)))-INDIRECT(CONCATENATE("'2018-02'!Q",TEXT(MATCH($C74,'2018-02'!$C$2:$C$100,0)+1,0))))</f>
        <v>48618741.510000005</v>
      </c>
      <c r="R74" s="17">
        <f ca="1">IF(OR(INDIRECT(CONCATENATE("'2018-03'!R",TEXT(MATCH($C74,'2018-03'!$C$2:$C$100,0)+1,0)))="",INDIRECT(CONCATENATE("'2018-02'!R",TEXT(MATCH($C74,'2018-02'!$C$2:$C$100,0)+1,0)))="",AND(INDIRECT(CONCATENATE("'2018-03'!R",TEXT(MATCH($C74,'2018-03'!$C$2:$C$100,0)+1,0)))="",INDIRECT(CONCATENATE("'2018-02'!R",TEXT(MATCH($C74,'2018-02'!$C$2:$C$100,0)+1,0)))="")),"Н/Д",INDIRECT(CONCATENATE("'2018-03'!R",TEXT(MATCH($C74,'2018-03'!$C$2:$C$100,0)+1,0)))-INDIRECT(CONCATENATE("'2018-02'!R",TEXT(MATCH($C74,'2018-02'!$C$2:$C$100,0)+1,0))))</f>
        <v>16133767.599999998</v>
      </c>
      <c r="S74" s="17">
        <f ca="1">IF(OR(INDIRECT(CONCATENATE("'2018-03'!S",TEXT(MATCH($C74,'2018-03'!$C$2:$C$100,0)+1,0)))="",INDIRECT(CONCATENATE("'2018-02'!S",TEXT(MATCH($C74,'2018-02'!$C$2:$C$100,0)+1,0)))="",AND(INDIRECT(CONCATENATE("'2018-03'!S",TEXT(MATCH($C74,'2018-03'!$C$2:$C$100,0)+1,0)))="",INDIRECT(CONCATENATE("'2018-02'!S",TEXT(MATCH($C74,'2018-02'!$C$2:$C$100,0)+1,0)))="")),"Н/Д",INDIRECT(CONCATENATE("'2018-03'!S",TEXT(MATCH($C74,'2018-03'!$C$2:$C$100,0)+1,0)))-INDIRECT(CONCATENATE("'2018-02'!S",TEXT(MATCH($C74,'2018-02'!$C$2:$C$100,0)+1,0))))</f>
        <v>50014.74</v>
      </c>
      <c r="T74" s="17">
        <f ca="1">IF(OR(INDIRECT(CONCATENATE("'2018-03'!T",TEXT(MATCH($C74,'2018-03'!$C$2:$C$100,0)+1,0)))="",INDIRECT(CONCATENATE("'2018-02'!T",TEXT(MATCH($C74,'2018-02'!$C$2:$C$100,0)+1,0)))="",AND(INDIRECT(CONCATENATE("'2018-03'!T",TEXT(MATCH($C74,'2018-03'!$C$2:$C$100,0)+1,0)))="",INDIRECT(CONCATENATE("'2018-02'!T",TEXT(MATCH($C74,'2018-02'!$C$2:$C$100,0)+1,0)))="")),"Н/Д",INDIRECT(CONCATENATE("'2018-03'!T",TEXT(MATCH($C74,'2018-03'!$C$2:$C$100,0)+1,0)))-INDIRECT(CONCATENATE("'2018-02'!T",TEXT(MATCH($C74,'2018-02'!$C$2:$C$100,0)+1,0))))</f>
        <v>36139142.089999996</v>
      </c>
      <c r="U74" s="17">
        <f ca="1">IF(OR(INDIRECT(CONCATENATE("'2018-03'!U",TEXT(MATCH($C74,'2018-03'!$C$2:$C$100,0)+1,0)))="",INDIRECT(CONCATENATE("'2018-02'!U",TEXT(MATCH($C74,'2018-02'!$C$2:$C$100,0)+1,0)))="",AND(INDIRECT(CONCATENATE("'2018-03'!U",TEXT(MATCH($C74,'2018-03'!$C$2:$C$100,0)+1,0)))="",INDIRECT(CONCATENATE("'2018-02'!U",TEXT(MATCH($C74,'2018-02'!$C$2:$C$100,0)+1,0)))="")),"Н/Д",INDIRECT(CONCATENATE("'2018-03'!U",TEXT(MATCH($C74,'2018-03'!$C$2:$C$100,0)+1,0)))-INDIRECT(CONCATENATE("'2018-02'!U",TEXT(MATCH($C74,'2018-02'!$C$2:$C$100,0)+1,0))))</f>
        <v>-1960031.1800000002</v>
      </c>
      <c r="V74" s="17">
        <f ca="1">IF(OR(INDIRECT(CONCATENATE("'2018-03'!V",TEXT(MATCH($C74,'2018-03'!$C$2:$C$100,0)+1,0)))="",INDIRECT(CONCATENATE("'2018-02'!V",TEXT(MATCH($C74,'2018-02'!$C$2:$C$100,0)+1,0)))="",AND(INDIRECT(CONCATENATE("'2018-03'!V",TEXT(MATCH($C74,'2018-03'!$C$2:$C$100,0)+1,0)))="",INDIRECT(CONCATENATE("'2018-02'!V",TEXT(MATCH($C74,'2018-02'!$C$2:$C$100,0)+1,0)))="")),"Н/Д",INDIRECT(CONCATENATE("'2018-03'!V",TEXT(MATCH($C74,'2018-03'!$C$2:$C$100,0)+1,0)))-INDIRECT(CONCATENATE("'2018-02'!V",TEXT(MATCH($C74,'2018-02'!$C$2:$C$100,0)+1,0))))</f>
        <v>561863265.60000002</v>
      </c>
      <c r="W74" s="17">
        <f ca="1">IF(OR(INDIRECT(CONCATENATE("'2018-03'!W",TEXT(MATCH($C74,'2018-03'!$C$2:$C$100,0)+1,0)))="",INDIRECT(CONCATENATE("'2018-02'!W",TEXT(MATCH($C74,'2018-02'!$C$2:$C$100,0)+1,0)))="",AND(INDIRECT(CONCATENATE("'2018-03'!W",TEXT(MATCH($C74,'2018-03'!$C$2:$C$100,0)+1,0)))="",INDIRECT(CONCATENATE("'2018-02'!W",TEXT(MATCH($C74,'2018-02'!$C$2:$C$100,0)+1,0)))="")),"Н/Д",INDIRECT(CONCATENATE("'2018-03'!W",TEXT(MATCH($C74,'2018-03'!$C$2:$C$100,0)+1,0)))-INDIRECT(CONCATENATE("'2018-02'!W",TEXT(MATCH($C74,'2018-02'!$C$2:$C$100,0)+1,0))))</f>
        <v>7584466442.8200006</v>
      </c>
    </row>
    <row r="75" spans="1:23" x14ac:dyDescent="0.25">
      <c r="A75" s="2" t="s">
        <v>87</v>
      </c>
      <c r="B75" s="2" t="s">
        <v>101</v>
      </c>
      <c r="C75" s="15">
        <v>68000000</v>
      </c>
      <c r="D75" s="2" t="s">
        <v>206</v>
      </c>
      <c r="E75" s="17">
        <f ca="1">IF(OR(INDIRECT(CONCATENATE("'2018-03'!E",TEXT(MATCH($C75,'2018-03'!$C$2:$C$100,0)+1,0)))="",INDIRECT(CONCATENATE("'2018-02'!E",TEXT(MATCH($C75,'2018-02'!$C$2:$C$100,0)+1,0)))="",AND(INDIRECT(CONCATENATE("'2018-03'!E",TEXT(MATCH($C75,'2018-03'!$C$2:$C$100,0)+1,0)))="",INDIRECT(CONCATENATE("'2018-02'!E",TEXT(MATCH($C75,'2018-02'!$C$2:$C$100,0)+1,0)))="")),"Н/Д",INDIRECT(CONCATENATE("'2018-03'!E",TEXT(MATCH($C75,'2018-03'!$C$2:$C$100,0)+1,0)))-INDIRECT(CONCATENATE("'2018-02'!E",TEXT(MATCH($C75,'2018-02'!$C$2:$C$100,0)+1,0))))</f>
        <v>2849174655.52</v>
      </c>
      <c r="F75" s="17">
        <f ca="1">IF(OR(INDIRECT(CONCATENATE("'2018-03'!F",TEXT(MATCH($C75,'2018-03'!$C$2:$C$100,0)+1,0)))="",INDIRECT(CONCATENATE("'2018-02'!F",TEXT(MATCH($C75,'2018-02'!$C$2:$C$100,0)+1,0)))="",AND(INDIRECT(CONCATENATE("'2018-03'!F",TEXT(MATCH($C75,'2018-03'!$C$2:$C$100,0)+1,0)))="",INDIRECT(CONCATENATE("'2018-02'!F",TEXT(MATCH($C75,'2018-02'!$C$2:$C$100,0)+1,0)))="")),"Н/Д",INDIRECT(CONCATENATE("'2018-03'!F",TEXT(MATCH($C75,'2018-03'!$C$2:$C$100,0)+1,0)))-INDIRECT(CONCATENATE("'2018-02'!F",TEXT(MATCH($C75,'2018-02'!$C$2:$C$100,0)+1,0))))</f>
        <v>1662873373.1499999</v>
      </c>
      <c r="G75" s="17">
        <f ca="1">IF(OR(INDIRECT(CONCATENATE("'2018-03'!G",TEXT(MATCH($C75,'2018-03'!$C$2:$C$100,0)+1,0)))="",INDIRECT(CONCATENATE("'2018-02'!G",TEXT(MATCH($C75,'2018-02'!$C$2:$C$100,0)+1,0)))="",AND(INDIRECT(CONCATENATE("'2018-03'!G",TEXT(MATCH($C75,'2018-03'!$C$2:$C$100,0)+1,0)))="",INDIRECT(CONCATENATE("'2018-02'!G",TEXT(MATCH($C75,'2018-02'!$C$2:$C$100,0)+1,0)))="")),"Н/Д",INDIRECT(CONCATENATE("'2018-03'!G",TEXT(MATCH($C75,'2018-03'!$C$2:$C$100,0)+1,0)))-INDIRECT(CONCATENATE("'2018-02'!G",TEXT(MATCH($C75,'2018-02'!$C$2:$C$100,0)+1,0))))</f>
        <v>232862598.75000003</v>
      </c>
      <c r="H75" s="17">
        <f ca="1">IF(OR(INDIRECT(CONCATENATE("'2018-03'!H",TEXT(MATCH($C75,'2018-03'!$C$2:$C$100,0)+1,0)))="",INDIRECT(CONCATENATE("'2018-02'!H",TEXT(MATCH($C75,'2018-02'!$C$2:$C$100,0)+1,0)))="",AND(INDIRECT(CONCATENATE("'2018-03'!H",TEXT(MATCH($C75,'2018-03'!$C$2:$C$100,0)+1,0)))="",INDIRECT(CONCATENATE("'2018-02'!H",TEXT(MATCH($C75,'2018-02'!$C$2:$C$100,0)+1,0)))="")),"Н/Д",INDIRECT(CONCATENATE("'2018-03'!H",TEXT(MATCH($C75,'2018-03'!$C$2:$C$100,0)+1,0)))-INDIRECT(CONCATENATE("'2018-02'!H",TEXT(MATCH($C75,'2018-02'!$C$2:$C$100,0)+1,0))))</f>
        <v>911825025.1500001</v>
      </c>
      <c r="I75" s="17">
        <f ca="1">IF(OR(INDIRECT(CONCATENATE("'2018-03'!I",TEXT(MATCH($C75,'2018-03'!$C$2:$C$100,0)+1,0)))="",INDIRECT(CONCATENATE("'2018-02'!I",TEXT(MATCH($C75,'2018-02'!$C$2:$C$100,0)+1,0)))="",AND(INDIRECT(CONCATENATE("'2018-03'!I",TEXT(MATCH($C75,'2018-03'!$C$2:$C$100,0)+1,0)))="",INDIRECT(CONCATENATE("'2018-02'!I",TEXT(MATCH($C75,'2018-02'!$C$2:$C$100,0)+1,0)))="")),"Н/Д",INDIRECT(CONCATENATE("'2018-03'!I",TEXT(MATCH($C75,'2018-03'!$C$2:$C$100,0)+1,0)))-INDIRECT(CONCATENATE("'2018-02'!I",TEXT(MATCH($C75,'2018-02'!$C$2:$C$100,0)+1,0))))</f>
        <v>113822556.09000003</v>
      </c>
      <c r="J75" s="17" t="str">
        <f ca="1">IF(OR(INDIRECT(CONCATENATE("'2018-03'!J",TEXT(MATCH($C75,'2018-03'!$C$2:$C$100,0)+1,0)))="",INDIRECT(CONCATENATE("'2018-02'!J",TEXT(MATCH($C75,'2018-02'!$C$2:$C$100,0)+1,0)))="",AND(INDIRECT(CONCATENATE("'2018-03'!J",TEXT(MATCH($C75,'2018-03'!$C$2:$C$100,0)+1,0)))="",INDIRECT(CONCATENATE("'2018-02'!J",TEXT(MATCH($C75,'2018-02'!$C$2:$C$100,0)+1,0)))="")),"Н/Д",INDIRECT(CONCATENATE("'2018-03'!J",TEXT(MATCH($C75,'2018-03'!$C$2:$C$100,0)+1,0)))-INDIRECT(CONCATENATE("'2018-02'!J",TEXT(MATCH($C75,'2018-02'!$C$2:$C$100,0)+1,0))))</f>
        <v>Н/Д</v>
      </c>
      <c r="K75" s="17">
        <f ca="1">IF(OR(INDIRECT(CONCATENATE("'2018-03'!K",TEXT(MATCH($C75,'2018-03'!$C$2:$C$100,0)+1,0)))="",INDIRECT(CONCATENATE("'2018-02'!K",TEXT(MATCH($C75,'2018-02'!$C$2:$C$100,0)+1,0)))="",AND(INDIRECT(CONCATENATE("'2018-03'!K",TEXT(MATCH($C75,'2018-03'!$C$2:$C$100,0)+1,0)))="",INDIRECT(CONCATENATE("'2018-02'!K",TEXT(MATCH($C75,'2018-02'!$C$2:$C$100,0)+1,0)))="")),"Н/Д",INDIRECT(CONCATENATE("'2018-03'!K",TEXT(MATCH($C75,'2018-03'!$C$2:$C$100,0)+1,0)))-INDIRECT(CONCATENATE("'2018-02'!K",TEXT(MATCH($C75,'2018-02'!$C$2:$C$100,0)+1,0))))</f>
        <v>68512261.789999992</v>
      </c>
      <c r="L75" s="17">
        <f ca="1">IF(OR(INDIRECT(CONCATENATE("'2018-03'!L",TEXT(MATCH($C75,'2018-03'!$C$2:$C$100,0)+1,0)))="",INDIRECT(CONCATENATE("'2018-02'!L",TEXT(MATCH($C75,'2018-02'!$C$2:$C$100,0)+1,0)))="",AND(INDIRECT(CONCATENATE("'2018-03'!L",TEXT(MATCH($C75,'2018-03'!$C$2:$C$100,0)+1,0)))="",INDIRECT(CONCATENATE("'2018-02'!L",TEXT(MATCH($C75,'2018-02'!$C$2:$C$100,0)+1,0)))="")),"Н/Д",INDIRECT(CONCATENATE("'2018-03'!L",TEXT(MATCH($C75,'2018-03'!$C$2:$C$100,0)+1,0)))-INDIRECT(CONCATENATE("'2018-02'!L",TEXT(MATCH($C75,'2018-02'!$C$2:$C$100,0)+1,0))))</f>
        <v>149382105.91</v>
      </c>
      <c r="M75" s="17">
        <f ca="1">IF(OR(INDIRECT(CONCATENATE("'2018-03'!M",TEXT(MATCH($C75,'2018-03'!$C$2:$C$100,0)+1,0)))="",INDIRECT(CONCATENATE("'2018-02'!M",TEXT(MATCH($C75,'2018-02'!$C$2:$C$100,0)+1,0)))="",AND(INDIRECT(CONCATENATE("'2018-03'!M",TEXT(MATCH($C75,'2018-03'!$C$2:$C$100,0)+1,0)))="",INDIRECT(CONCATENATE("'2018-02'!M",TEXT(MATCH($C75,'2018-02'!$C$2:$C$100,0)+1,0)))="")),"Н/Д",INDIRECT(CONCATENATE("'2018-03'!M",TEXT(MATCH($C75,'2018-03'!$C$2:$C$100,0)+1,0)))-INDIRECT(CONCATENATE("'2018-02'!M",TEXT(MATCH($C75,'2018-02'!$C$2:$C$100,0)+1,0))))</f>
        <v>1335537.46</v>
      </c>
      <c r="N75" s="17">
        <f ca="1">IF(OR(INDIRECT(CONCATENATE("'2018-03'!N",TEXT(MATCH($C75,'2018-03'!$C$2:$C$100,0)+1,0)))="",INDIRECT(CONCATENATE("'2018-02'!N",TEXT(MATCH($C75,'2018-02'!$C$2:$C$100,0)+1,0)))="",AND(INDIRECT(CONCATENATE("'2018-03'!N",TEXT(MATCH($C75,'2018-03'!$C$2:$C$100,0)+1,0)))="",INDIRECT(CONCATENATE("'2018-02'!N",TEXT(MATCH($C75,'2018-02'!$C$2:$C$100,0)+1,0)))="")),"Н/Д",INDIRECT(CONCATENATE("'2018-03'!N",TEXT(MATCH($C75,'2018-03'!$C$2:$C$100,0)+1,0)))-INDIRECT(CONCATENATE("'2018-02'!NE",TEXT(MATCH($C75,'2018-02'!$C$2:$C$100,0)+1,0))))</f>
        <v>40326320.539999999</v>
      </c>
      <c r="O75" s="17">
        <f ca="1">IF(OR(INDIRECT(CONCATENATE("'2018-03'!O",TEXT(MATCH($C75,'2018-03'!$C$2:$C$100,0)+1,0)))="",INDIRECT(CONCATENATE("'2018-02'!O",TEXT(MATCH($C75,'2018-02'!$C$2:$C$100,0)+1,0)))="",AND(INDIRECT(CONCATENATE("'2018-03'!O",TEXT(MATCH($C75,'2018-03'!$C$2:$C$100,0)+1,0)))="",INDIRECT(CONCATENATE("'2018-02'!O",TEXT(MATCH($C75,'2018-02'!$C$2:$C$100,0)+1,0)))="")),"Н/Д",INDIRECT(CONCATENATE("'2018-03'!O",TEXT(MATCH($C75,'2018-03'!$C$2:$C$100,0)+1,0)))-INDIRECT(CONCATENATE("'2018-02'!O",TEXT(MATCH($C75,'2018-02'!$C$2:$C$100,0)+1,0))))</f>
        <v>11295.199999999997</v>
      </c>
      <c r="P75" s="17">
        <f ca="1">IF(OR(INDIRECT(CONCATENATE("'2018-03'!P",TEXT(MATCH($C75,'2018-03'!$C$2:$C$100,0)+1,0)))="",INDIRECT(CONCATENATE("'2018-02'!P",TEXT(MATCH($C75,'2018-02'!$C$2:$C$100,0)+1,0)))="",AND(INDIRECT(CONCATENATE("'2018-03'!P",TEXT(MATCH($C75,'2018-03'!$C$2:$C$100,0)+1,0)))="",INDIRECT(CONCATENATE("'2018-02'!P",TEXT(MATCH($C75,'2018-02'!$C$2:$C$100,0)+1,0)))="")),"Н/Д",INDIRECT(CONCATENATE("'2018-03'!P",TEXT(MATCH($C75,'2018-03'!$C$2:$C$100,0)+1,0)))-INDIRECT(CONCATENATE("'2018-02'!P",TEXT(MATCH($C75,'2018-02'!$C$2:$C$100,0)+1,0))))</f>
        <v>54834063.5</v>
      </c>
      <c r="Q75" s="17">
        <f ca="1">IF(OR(INDIRECT(CONCATENATE("'2018-03'!Q",TEXT(MATCH($C75,'2018-03'!$C$2:$C$100,0)+1,0)))="",INDIRECT(CONCATENATE("'2018-02'!Q",TEXT(MATCH($C75,'2018-02'!$C$2:$C$100,0)+1,0)))="",AND(INDIRECT(CONCATENATE("'2018-03'!Q",TEXT(MATCH($C75,'2018-03'!$C$2:$C$100,0)+1,0)))="",INDIRECT(CONCATENATE("'2018-02'!Q",TEXT(MATCH($C75,'2018-02'!$C$2:$C$100,0)+1,0)))="")),"Н/Д",INDIRECT(CONCATENATE("'2018-03'!Q",TEXT(MATCH($C75,'2018-03'!$C$2:$C$100,0)+1,0)))-INDIRECT(CONCATENATE("'2018-02'!Q",TEXT(MATCH($C75,'2018-02'!$C$2:$C$100,0)+1,0))))</f>
        <v>8847272.2100000009</v>
      </c>
      <c r="R75" s="17">
        <f ca="1">IF(OR(INDIRECT(CONCATENATE("'2018-03'!R",TEXT(MATCH($C75,'2018-03'!$C$2:$C$100,0)+1,0)))="",INDIRECT(CONCATENATE("'2018-02'!R",TEXT(MATCH($C75,'2018-02'!$C$2:$C$100,0)+1,0)))="",AND(INDIRECT(CONCATENATE("'2018-03'!R",TEXT(MATCH($C75,'2018-03'!$C$2:$C$100,0)+1,0)))="",INDIRECT(CONCATENATE("'2018-02'!R",TEXT(MATCH($C75,'2018-02'!$C$2:$C$100,0)+1,0)))="")),"Н/Д",INDIRECT(CONCATENATE("'2018-03'!R",TEXT(MATCH($C75,'2018-03'!$C$2:$C$100,0)+1,0)))-INDIRECT(CONCATENATE("'2018-02'!R",TEXT(MATCH($C75,'2018-02'!$C$2:$C$100,0)+1,0))))</f>
        <v>44275364.000000007</v>
      </c>
      <c r="S75" s="17">
        <f ca="1">IF(OR(INDIRECT(CONCATENATE("'2018-03'!S",TEXT(MATCH($C75,'2018-03'!$C$2:$C$100,0)+1,0)))="",INDIRECT(CONCATENATE("'2018-02'!S",TEXT(MATCH($C75,'2018-02'!$C$2:$C$100,0)+1,0)))="",AND(INDIRECT(CONCATENATE("'2018-03'!S",TEXT(MATCH($C75,'2018-03'!$C$2:$C$100,0)+1,0)))="",INDIRECT(CONCATENATE("'2018-02'!S",TEXT(MATCH($C75,'2018-02'!$C$2:$C$100,0)+1,0)))="")),"Н/Д",INDIRECT(CONCATENATE("'2018-03'!S",TEXT(MATCH($C75,'2018-03'!$C$2:$C$100,0)+1,0)))-INDIRECT(CONCATENATE("'2018-02'!S",TEXT(MATCH($C75,'2018-02'!$C$2:$C$100,0)+1,0))))</f>
        <v>14605332</v>
      </c>
      <c r="T75" s="17">
        <f ca="1">IF(OR(INDIRECT(CONCATENATE("'2018-03'!T",TEXT(MATCH($C75,'2018-03'!$C$2:$C$100,0)+1,0)))="",INDIRECT(CONCATENATE("'2018-02'!T",TEXT(MATCH($C75,'2018-02'!$C$2:$C$100,0)+1,0)))="",AND(INDIRECT(CONCATENATE("'2018-03'!T",TEXT(MATCH($C75,'2018-03'!$C$2:$C$100,0)+1,0)))="",INDIRECT(CONCATENATE("'2018-02'!T",TEXT(MATCH($C75,'2018-02'!$C$2:$C$100,0)+1,0)))="")),"Н/Д",INDIRECT(CONCATENATE("'2018-03'!T",TEXT(MATCH($C75,'2018-03'!$C$2:$C$100,0)+1,0)))-INDIRECT(CONCATENATE("'2018-02'!T",TEXT(MATCH($C75,'2018-02'!$C$2:$C$100,0)+1,0))))</f>
        <v>33933935.950000003</v>
      </c>
      <c r="U75" s="17">
        <f ca="1">IF(OR(INDIRECT(CONCATENATE("'2018-03'!U",TEXT(MATCH($C75,'2018-03'!$C$2:$C$100,0)+1,0)))="",INDIRECT(CONCATENATE("'2018-02'!U",TEXT(MATCH($C75,'2018-02'!$C$2:$C$100,0)+1,0)))="",AND(INDIRECT(CONCATENATE("'2018-03'!U",TEXT(MATCH($C75,'2018-03'!$C$2:$C$100,0)+1,0)))="",INDIRECT(CONCATENATE("'2018-02'!U",TEXT(MATCH($C75,'2018-02'!$C$2:$C$100,0)+1,0)))="")),"Н/Д",INDIRECT(CONCATENATE("'2018-03'!U",TEXT(MATCH($C75,'2018-03'!$C$2:$C$100,0)+1,0)))-INDIRECT(CONCATENATE("'2018-02'!U",TEXT(MATCH($C75,'2018-02'!$C$2:$C$100,0)+1,0))))</f>
        <v>200924.30000000005</v>
      </c>
      <c r="V75" s="17">
        <f ca="1">IF(OR(INDIRECT(CONCATENATE("'2018-03'!V",TEXT(MATCH($C75,'2018-03'!$C$2:$C$100,0)+1,0)))="",INDIRECT(CONCATENATE("'2018-02'!V",TEXT(MATCH($C75,'2018-02'!$C$2:$C$100,0)+1,0)))="",AND(INDIRECT(CONCATENATE("'2018-03'!V",TEXT(MATCH($C75,'2018-03'!$C$2:$C$100,0)+1,0)))="",INDIRECT(CONCATENATE("'2018-02'!V",TEXT(MATCH($C75,'2018-02'!$C$2:$C$100,0)+1,0)))="")),"Н/Д",INDIRECT(CONCATENATE("'2018-03'!V",TEXT(MATCH($C75,'2018-03'!$C$2:$C$100,0)+1,0)))-INDIRECT(CONCATENATE("'2018-02'!V",TEXT(MATCH($C75,'2018-02'!$C$2:$C$100,0)+1,0))))</f>
        <v>1186301282.3700001</v>
      </c>
      <c r="W75" s="17">
        <f ca="1">IF(OR(INDIRECT(CONCATENATE("'2018-03'!W",TEXT(MATCH($C75,'2018-03'!$C$2:$C$100,0)+1,0)))="",INDIRECT(CONCATENATE("'2018-02'!W",TEXT(MATCH($C75,'2018-02'!$C$2:$C$100,0)+1,0)))="",AND(INDIRECT(CONCATENATE("'2018-03'!W",TEXT(MATCH($C75,'2018-03'!$C$2:$C$100,0)+1,0)))="",INDIRECT(CONCATENATE("'2018-02'!W",TEXT(MATCH($C75,'2018-02'!$C$2:$C$100,0)+1,0)))="")),"Н/Д",INDIRECT(CONCATENATE("'2018-03'!W",TEXT(MATCH($C75,'2018-03'!$C$2:$C$100,0)+1,0)))-INDIRECT(CONCATENATE("'2018-02'!W",TEXT(MATCH($C75,'2018-02'!$C$2:$C$100,0)+1,0))))</f>
        <v>7356348535.4500008</v>
      </c>
    </row>
    <row r="76" spans="1:23" x14ac:dyDescent="0.25">
      <c r="A76" s="2" t="s">
        <v>87</v>
      </c>
      <c r="B76" s="2" t="s">
        <v>102</v>
      </c>
      <c r="C76" s="15">
        <v>28000000</v>
      </c>
      <c r="D76" s="2" t="s">
        <v>206</v>
      </c>
      <c r="E76" s="17">
        <f ca="1">IF(OR(INDIRECT(CONCATENATE("'2018-03'!E",TEXT(MATCH($C76,'2018-03'!$C$2:$C$100,0)+1,0)))="",INDIRECT(CONCATENATE("'2018-02'!E",TEXT(MATCH($C76,'2018-02'!$C$2:$C$100,0)+1,0)))="",AND(INDIRECT(CONCATENATE("'2018-03'!E",TEXT(MATCH($C76,'2018-03'!$C$2:$C$100,0)+1,0)))="",INDIRECT(CONCATENATE("'2018-02'!E",TEXT(MATCH($C76,'2018-02'!$C$2:$C$100,0)+1,0)))="")),"Н/Д",INDIRECT(CONCATENATE("'2018-03'!E",TEXT(MATCH($C76,'2018-03'!$C$2:$C$100,0)+1,0)))-INDIRECT(CONCATENATE("'2018-02'!E",TEXT(MATCH($C76,'2018-02'!$C$2:$C$100,0)+1,0))))</f>
        <v>4027018216.9699993</v>
      </c>
      <c r="F76" s="17">
        <f ca="1">IF(OR(INDIRECT(CONCATENATE("'2018-03'!F",TEXT(MATCH($C76,'2018-03'!$C$2:$C$100,0)+1,0)))="",INDIRECT(CONCATENATE("'2018-02'!F",TEXT(MATCH($C76,'2018-02'!$C$2:$C$100,0)+1,0)))="",AND(INDIRECT(CONCATENATE("'2018-03'!F",TEXT(MATCH($C76,'2018-03'!$C$2:$C$100,0)+1,0)))="",INDIRECT(CONCATENATE("'2018-02'!F",TEXT(MATCH($C76,'2018-02'!$C$2:$C$100,0)+1,0)))="")),"Н/Д",INDIRECT(CONCATENATE("'2018-03'!F",TEXT(MATCH($C76,'2018-03'!$C$2:$C$100,0)+1,0)))-INDIRECT(CONCATENATE("'2018-02'!F",TEXT(MATCH($C76,'2018-02'!$C$2:$C$100,0)+1,0))))</f>
        <v>3285479728.8400002</v>
      </c>
      <c r="G76" s="17">
        <f ca="1">IF(OR(INDIRECT(CONCATENATE("'2018-03'!G",TEXT(MATCH($C76,'2018-03'!$C$2:$C$100,0)+1,0)))="",INDIRECT(CONCATENATE("'2018-02'!G",TEXT(MATCH($C76,'2018-02'!$C$2:$C$100,0)+1,0)))="",AND(INDIRECT(CONCATENATE("'2018-03'!G",TEXT(MATCH($C76,'2018-03'!$C$2:$C$100,0)+1,0)))="",INDIRECT(CONCATENATE("'2018-02'!G",TEXT(MATCH($C76,'2018-02'!$C$2:$C$100,0)+1,0)))="")),"Н/Д",INDIRECT(CONCATENATE("'2018-03'!G",TEXT(MATCH($C76,'2018-03'!$C$2:$C$100,0)+1,0)))-INDIRECT(CONCATENATE("'2018-02'!G",TEXT(MATCH($C76,'2018-02'!$C$2:$C$100,0)+1,0))))</f>
        <v>634192170.69999993</v>
      </c>
      <c r="H76" s="17">
        <f ca="1">IF(OR(INDIRECT(CONCATENATE("'2018-03'!H",TEXT(MATCH($C76,'2018-03'!$C$2:$C$100,0)+1,0)))="",INDIRECT(CONCATENATE("'2018-02'!H",TEXT(MATCH($C76,'2018-02'!$C$2:$C$100,0)+1,0)))="",AND(INDIRECT(CONCATENATE("'2018-03'!H",TEXT(MATCH($C76,'2018-03'!$C$2:$C$100,0)+1,0)))="",INDIRECT(CONCATENATE("'2018-02'!H",TEXT(MATCH($C76,'2018-02'!$C$2:$C$100,0)+1,0)))="")),"Н/Д",INDIRECT(CONCATENATE("'2018-03'!H",TEXT(MATCH($C76,'2018-03'!$C$2:$C$100,0)+1,0)))-INDIRECT(CONCATENATE("'2018-02'!H",TEXT(MATCH($C76,'2018-02'!$C$2:$C$100,0)+1,0))))</f>
        <v>1666850097.3200002</v>
      </c>
      <c r="I76" s="17">
        <f ca="1">IF(OR(INDIRECT(CONCATENATE("'2018-03'!I",TEXT(MATCH($C76,'2018-03'!$C$2:$C$100,0)+1,0)))="",INDIRECT(CONCATENATE("'2018-02'!I",TEXT(MATCH($C76,'2018-02'!$C$2:$C$100,0)+1,0)))="",AND(INDIRECT(CONCATENATE("'2018-03'!I",TEXT(MATCH($C76,'2018-03'!$C$2:$C$100,0)+1,0)))="",INDIRECT(CONCATENATE("'2018-02'!I",TEXT(MATCH($C76,'2018-02'!$C$2:$C$100,0)+1,0)))="")),"Н/Д",INDIRECT(CONCATENATE("'2018-03'!I",TEXT(MATCH($C76,'2018-03'!$C$2:$C$100,0)+1,0)))-INDIRECT(CONCATENATE("'2018-02'!I",TEXT(MATCH($C76,'2018-02'!$C$2:$C$100,0)+1,0))))</f>
        <v>245072474.05999994</v>
      </c>
      <c r="J76" s="17" t="str">
        <f ca="1">IF(OR(INDIRECT(CONCATENATE("'2018-03'!J",TEXT(MATCH($C76,'2018-03'!$C$2:$C$100,0)+1,0)))="",INDIRECT(CONCATENATE("'2018-02'!J",TEXT(MATCH($C76,'2018-02'!$C$2:$C$100,0)+1,0)))="",AND(INDIRECT(CONCATENATE("'2018-03'!J",TEXT(MATCH($C76,'2018-03'!$C$2:$C$100,0)+1,0)))="",INDIRECT(CONCATENATE("'2018-02'!J",TEXT(MATCH($C76,'2018-02'!$C$2:$C$100,0)+1,0)))="")),"Н/Д",INDIRECT(CONCATENATE("'2018-03'!J",TEXT(MATCH($C76,'2018-03'!$C$2:$C$100,0)+1,0)))-INDIRECT(CONCATENATE("'2018-02'!J",TEXT(MATCH($C76,'2018-02'!$C$2:$C$100,0)+1,0))))</f>
        <v>Н/Д</v>
      </c>
      <c r="K76" s="17">
        <f ca="1">IF(OR(INDIRECT(CONCATENATE("'2018-03'!K",TEXT(MATCH($C76,'2018-03'!$C$2:$C$100,0)+1,0)))="",INDIRECT(CONCATENATE("'2018-02'!K",TEXT(MATCH($C76,'2018-02'!$C$2:$C$100,0)+1,0)))="",AND(INDIRECT(CONCATENATE("'2018-03'!K",TEXT(MATCH($C76,'2018-03'!$C$2:$C$100,0)+1,0)))="",INDIRECT(CONCATENATE("'2018-02'!K",TEXT(MATCH($C76,'2018-02'!$C$2:$C$100,0)+1,0)))="")),"Н/Д",INDIRECT(CONCATENATE("'2018-03'!K",TEXT(MATCH($C76,'2018-03'!$C$2:$C$100,0)+1,0)))-INDIRECT(CONCATENATE("'2018-02'!K",TEXT(MATCH($C76,'2018-02'!$C$2:$C$100,0)+1,0))))</f>
        <v>146747316.16</v>
      </c>
      <c r="L76" s="17">
        <f ca="1">IF(OR(INDIRECT(CONCATENATE("'2018-03'!L",TEXT(MATCH($C76,'2018-03'!$C$2:$C$100,0)+1,0)))="",INDIRECT(CONCATENATE("'2018-02'!L",TEXT(MATCH($C76,'2018-02'!$C$2:$C$100,0)+1,0)))="",AND(INDIRECT(CONCATENATE("'2018-03'!L",TEXT(MATCH($C76,'2018-03'!$C$2:$C$100,0)+1,0)))="",INDIRECT(CONCATENATE("'2018-02'!L",TEXT(MATCH($C76,'2018-02'!$C$2:$C$100,0)+1,0)))="")),"Н/Д",INDIRECT(CONCATENATE("'2018-03'!L",TEXT(MATCH($C76,'2018-03'!$C$2:$C$100,0)+1,0)))-INDIRECT(CONCATENATE("'2018-02'!L",TEXT(MATCH($C76,'2018-02'!$C$2:$C$100,0)+1,0))))</f>
        <v>247113707.68000001</v>
      </c>
      <c r="M76" s="17">
        <f ca="1">IF(OR(INDIRECT(CONCATENATE("'2018-03'!M",TEXT(MATCH($C76,'2018-03'!$C$2:$C$100,0)+1,0)))="",INDIRECT(CONCATENATE("'2018-02'!M",TEXT(MATCH($C76,'2018-02'!$C$2:$C$100,0)+1,0)))="",AND(INDIRECT(CONCATENATE("'2018-03'!M",TEXT(MATCH($C76,'2018-03'!$C$2:$C$100,0)+1,0)))="",INDIRECT(CONCATENATE("'2018-02'!M",TEXT(MATCH($C76,'2018-02'!$C$2:$C$100,0)+1,0)))="")),"Н/Д",INDIRECT(CONCATENATE("'2018-03'!M",TEXT(MATCH($C76,'2018-03'!$C$2:$C$100,0)+1,0)))-INDIRECT(CONCATENATE("'2018-02'!M",TEXT(MATCH($C76,'2018-02'!$C$2:$C$100,0)+1,0))))</f>
        <v>2915555.5499999989</v>
      </c>
      <c r="N76" s="17">
        <f ca="1">IF(OR(INDIRECT(CONCATENATE("'2018-03'!N",TEXT(MATCH($C76,'2018-03'!$C$2:$C$100,0)+1,0)))="",INDIRECT(CONCATENATE("'2018-02'!N",TEXT(MATCH($C76,'2018-02'!$C$2:$C$100,0)+1,0)))="",AND(INDIRECT(CONCATENATE("'2018-03'!N",TEXT(MATCH($C76,'2018-03'!$C$2:$C$100,0)+1,0)))="",INDIRECT(CONCATENATE("'2018-02'!N",TEXT(MATCH($C76,'2018-02'!$C$2:$C$100,0)+1,0)))="")),"Н/Д",INDIRECT(CONCATENATE("'2018-03'!N",TEXT(MATCH($C76,'2018-03'!$C$2:$C$100,0)+1,0)))-INDIRECT(CONCATENATE("'2018-02'!NE",TEXT(MATCH($C76,'2018-02'!$C$2:$C$100,0)+1,0))))</f>
        <v>44752654.390000001</v>
      </c>
      <c r="O76" s="17">
        <f ca="1">IF(OR(INDIRECT(CONCATENATE("'2018-03'!O",TEXT(MATCH($C76,'2018-03'!$C$2:$C$100,0)+1,0)))="",INDIRECT(CONCATENATE("'2018-02'!O",TEXT(MATCH($C76,'2018-02'!$C$2:$C$100,0)+1,0)))="",AND(INDIRECT(CONCATENATE("'2018-03'!O",TEXT(MATCH($C76,'2018-03'!$C$2:$C$100,0)+1,0)))="",INDIRECT(CONCATENATE("'2018-02'!O",TEXT(MATCH($C76,'2018-02'!$C$2:$C$100,0)+1,0)))="")),"Н/Д",INDIRECT(CONCATENATE("'2018-03'!O",TEXT(MATCH($C76,'2018-03'!$C$2:$C$100,0)+1,0)))-INDIRECT(CONCATENATE("'2018-02'!O",TEXT(MATCH($C76,'2018-02'!$C$2:$C$100,0)+1,0))))</f>
        <v>110709.07</v>
      </c>
      <c r="P76" s="17">
        <f ca="1">IF(OR(INDIRECT(CONCATENATE("'2018-03'!P",TEXT(MATCH($C76,'2018-03'!$C$2:$C$100,0)+1,0)))="",INDIRECT(CONCATENATE("'2018-02'!P",TEXT(MATCH($C76,'2018-02'!$C$2:$C$100,0)+1,0)))="",AND(INDIRECT(CONCATENATE("'2018-03'!P",TEXT(MATCH($C76,'2018-03'!$C$2:$C$100,0)+1,0)))="",INDIRECT(CONCATENATE("'2018-02'!P",TEXT(MATCH($C76,'2018-02'!$C$2:$C$100,0)+1,0)))="")),"Н/Д",INDIRECT(CONCATENATE("'2018-03'!P",TEXT(MATCH($C76,'2018-03'!$C$2:$C$100,0)+1,0)))-INDIRECT(CONCATENATE("'2018-02'!P",TEXT(MATCH($C76,'2018-02'!$C$2:$C$100,0)+1,0))))</f>
        <v>124291382.73</v>
      </c>
      <c r="Q76" s="17">
        <f ca="1">IF(OR(INDIRECT(CONCATENATE("'2018-03'!Q",TEXT(MATCH($C76,'2018-03'!$C$2:$C$100,0)+1,0)))="",INDIRECT(CONCATENATE("'2018-02'!Q",TEXT(MATCH($C76,'2018-02'!$C$2:$C$100,0)+1,0)))="",AND(INDIRECT(CONCATENATE("'2018-03'!Q",TEXT(MATCH($C76,'2018-03'!$C$2:$C$100,0)+1,0)))="",INDIRECT(CONCATENATE("'2018-02'!Q",TEXT(MATCH($C76,'2018-02'!$C$2:$C$100,0)+1,0)))="")),"Н/Д",INDIRECT(CONCATENATE("'2018-03'!Q",TEXT(MATCH($C76,'2018-03'!$C$2:$C$100,0)+1,0)))-INDIRECT(CONCATENATE("'2018-02'!Q",TEXT(MATCH($C76,'2018-02'!$C$2:$C$100,0)+1,0))))</f>
        <v>44852354.289999999</v>
      </c>
      <c r="R76" s="17">
        <f ca="1">IF(OR(INDIRECT(CONCATENATE("'2018-03'!R",TEXT(MATCH($C76,'2018-03'!$C$2:$C$100,0)+1,0)))="",INDIRECT(CONCATENATE("'2018-02'!R",TEXT(MATCH($C76,'2018-02'!$C$2:$C$100,0)+1,0)))="",AND(INDIRECT(CONCATENATE("'2018-03'!R",TEXT(MATCH($C76,'2018-03'!$C$2:$C$100,0)+1,0)))="",INDIRECT(CONCATENATE("'2018-02'!R",TEXT(MATCH($C76,'2018-02'!$C$2:$C$100,0)+1,0)))="")),"Н/Д",INDIRECT(CONCATENATE("'2018-03'!R",TEXT(MATCH($C76,'2018-03'!$C$2:$C$100,0)+1,0)))-INDIRECT(CONCATENATE("'2018-02'!R",TEXT(MATCH($C76,'2018-02'!$C$2:$C$100,0)+1,0))))</f>
        <v>53770081.269999996</v>
      </c>
      <c r="S76" s="17">
        <f ca="1">IF(OR(INDIRECT(CONCATENATE("'2018-03'!S",TEXT(MATCH($C76,'2018-03'!$C$2:$C$100,0)+1,0)))="",INDIRECT(CONCATENATE("'2018-02'!S",TEXT(MATCH($C76,'2018-02'!$C$2:$C$100,0)+1,0)))="",AND(INDIRECT(CONCATENATE("'2018-03'!S",TEXT(MATCH($C76,'2018-03'!$C$2:$C$100,0)+1,0)))="",INDIRECT(CONCATENATE("'2018-02'!S",TEXT(MATCH($C76,'2018-02'!$C$2:$C$100,0)+1,0)))="")),"Н/Д",INDIRECT(CONCATENATE("'2018-03'!S",TEXT(MATCH($C76,'2018-03'!$C$2:$C$100,0)+1,0)))-INDIRECT(CONCATENATE("'2018-02'!S",TEXT(MATCH($C76,'2018-02'!$C$2:$C$100,0)+1,0))))</f>
        <v>317765</v>
      </c>
      <c r="T76" s="17">
        <f ca="1">IF(OR(INDIRECT(CONCATENATE("'2018-03'!T",TEXT(MATCH($C76,'2018-03'!$C$2:$C$100,0)+1,0)))="",INDIRECT(CONCATENATE("'2018-02'!T",TEXT(MATCH($C76,'2018-02'!$C$2:$C$100,0)+1,0)))="",AND(INDIRECT(CONCATENATE("'2018-03'!T",TEXT(MATCH($C76,'2018-03'!$C$2:$C$100,0)+1,0)))="",INDIRECT(CONCATENATE("'2018-02'!T",TEXT(MATCH($C76,'2018-02'!$C$2:$C$100,0)+1,0)))="")),"Н/Д",INDIRECT(CONCATENATE("'2018-03'!T",TEXT(MATCH($C76,'2018-03'!$C$2:$C$100,0)+1,0)))-INDIRECT(CONCATENATE("'2018-02'!T",TEXT(MATCH($C76,'2018-02'!$C$2:$C$100,0)+1,0))))</f>
        <v>67598632.870000005</v>
      </c>
      <c r="U76" s="17">
        <f ca="1">IF(OR(INDIRECT(CONCATENATE("'2018-03'!U",TEXT(MATCH($C76,'2018-03'!$C$2:$C$100,0)+1,0)))="",INDIRECT(CONCATENATE("'2018-02'!U",TEXT(MATCH($C76,'2018-02'!$C$2:$C$100,0)+1,0)))="",AND(INDIRECT(CONCATENATE("'2018-03'!U",TEXT(MATCH($C76,'2018-03'!$C$2:$C$100,0)+1,0)))="",INDIRECT(CONCATENATE("'2018-02'!U",TEXT(MATCH($C76,'2018-02'!$C$2:$C$100,0)+1,0)))="")),"Н/Д",INDIRECT(CONCATENATE("'2018-03'!U",TEXT(MATCH($C76,'2018-03'!$C$2:$C$100,0)+1,0)))-INDIRECT(CONCATENATE("'2018-02'!U",TEXT(MATCH($C76,'2018-02'!$C$2:$C$100,0)+1,0))))</f>
        <v>14957450.27</v>
      </c>
      <c r="V76" s="17">
        <f ca="1">IF(OR(INDIRECT(CONCATENATE("'2018-03'!V",TEXT(MATCH($C76,'2018-03'!$C$2:$C$100,0)+1,0)))="",INDIRECT(CONCATENATE("'2018-02'!V",TEXT(MATCH($C76,'2018-02'!$C$2:$C$100,0)+1,0)))="",AND(INDIRECT(CONCATENATE("'2018-03'!V",TEXT(MATCH($C76,'2018-03'!$C$2:$C$100,0)+1,0)))="",INDIRECT(CONCATENATE("'2018-02'!V",TEXT(MATCH($C76,'2018-02'!$C$2:$C$100,0)+1,0)))="")),"Н/Д",INDIRECT(CONCATENATE("'2018-03'!V",TEXT(MATCH($C76,'2018-03'!$C$2:$C$100,0)+1,0)))-INDIRECT(CONCATENATE("'2018-02'!V",TEXT(MATCH($C76,'2018-02'!$C$2:$C$100,0)+1,0))))</f>
        <v>741538488.13</v>
      </c>
      <c r="W76" s="17">
        <f ca="1">IF(OR(INDIRECT(CONCATENATE("'2018-03'!W",TEXT(MATCH($C76,'2018-03'!$C$2:$C$100,0)+1,0)))="",INDIRECT(CONCATENATE("'2018-02'!W",TEXT(MATCH($C76,'2018-02'!$C$2:$C$100,0)+1,0)))="",AND(INDIRECT(CONCATENATE("'2018-03'!W",TEXT(MATCH($C76,'2018-03'!$C$2:$C$100,0)+1,0)))="",INDIRECT(CONCATENATE("'2018-02'!W",TEXT(MATCH($C76,'2018-02'!$C$2:$C$100,0)+1,0)))="")),"Н/Д",INDIRECT(CONCATENATE("'2018-03'!W",TEXT(MATCH($C76,'2018-03'!$C$2:$C$100,0)+1,0)))-INDIRECT(CONCATENATE("'2018-02'!W",TEXT(MATCH($C76,'2018-02'!$C$2:$C$100,0)+1,0))))</f>
        <v>11328713465.85</v>
      </c>
    </row>
    <row r="77" spans="1:23" x14ac:dyDescent="0.25">
      <c r="A77" s="2" t="s">
        <v>87</v>
      </c>
      <c r="B77" s="2" t="s">
        <v>103</v>
      </c>
      <c r="C77" s="15">
        <v>70000000</v>
      </c>
      <c r="D77" s="2" t="s">
        <v>206</v>
      </c>
      <c r="E77" s="17">
        <f ca="1">IF(OR(INDIRECT(CONCATENATE("'2018-03'!E",TEXT(MATCH($C77,'2018-03'!$C$2:$C$100,0)+1,0)))="",INDIRECT(CONCATENATE("'2018-02'!E",TEXT(MATCH($C77,'2018-02'!$C$2:$C$100,0)+1,0)))="",AND(INDIRECT(CONCATENATE("'2018-03'!E",TEXT(MATCH($C77,'2018-03'!$C$2:$C$100,0)+1,0)))="",INDIRECT(CONCATENATE("'2018-02'!E",TEXT(MATCH($C77,'2018-02'!$C$2:$C$100,0)+1,0)))="")),"Н/Д",INDIRECT(CONCATENATE("'2018-03'!E",TEXT(MATCH($C77,'2018-03'!$C$2:$C$100,0)+1,0)))-INDIRECT(CONCATENATE("'2018-02'!E",TEXT(MATCH($C77,'2018-02'!$C$2:$C$100,0)+1,0))))</f>
        <v>5072446976.5</v>
      </c>
      <c r="F77" s="17">
        <f ca="1">IF(OR(INDIRECT(CONCATENATE("'2018-03'!F",TEXT(MATCH($C77,'2018-03'!$C$2:$C$100,0)+1,0)))="",INDIRECT(CONCATENATE("'2018-02'!F",TEXT(MATCH($C77,'2018-02'!$C$2:$C$100,0)+1,0)))="",AND(INDIRECT(CONCATENATE("'2018-03'!F",TEXT(MATCH($C77,'2018-03'!$C$2:$C$100,0)+1,0)))="",INDIRECT(CONCATENATE("'2018-02'!F",TEXT(MATCH($C77,'2018-02'!$C$2:$C$100,0)+1,0)))="")),"Н/Д",INDIRECT(CONCATENATE("'2018-03'!F",TEXT(MATCH($C77,'2018-03'!$C$2:$C$100,0)+1,0)))-INDIRECT(CONCATENATE("'2018-02'!F",TEXT(MATCH($C77,'2018-02'!$C$2:$C$100,0)+1,0))))</f>
        <v>3941050291.3900003</v>
      </c>
      <c r="G77" s="17">
        <f ca="1">IF(OR(INDIRECT(CONCATENATE("'2018-03'!G",TEXT(MATCH($C77,'2018-03'!$C$2:$C$100,0)+1,0)))="",INDIRECT(CONCATENATE("'2018-02'!G",TEXT(MATCH($C77,'2018-02'!$C$2:$C$100,0)+1,0)))="",AND(INDIRECT(CONCATENATE("'2018-03'!G",TEXT(MATCH($C77,'2018-03'!$C$2:$C$100,0)+1,0)))="",INDIRECT(CONCATENATE("'2018-02'!G",TEXT(MATCH($C77,'2018-02'!$C$2:$C$100,0)+1,0)))="")),"Н/Д",INDIRECT(CONCATENATE("'2018-03'!G",TEXT(MATCH($C77,'2018-03'!$C$2:$C$100,0)+1,0)))-INDIRECT(CONCATENATE("'2018-02'!G",TEXT(MATCH($C77,'2018-02'!$C$2:$C$100,0)+1,0))))</f>
        <v>639861403.89999998</v>
      </c>
      <c r="H77" s="17">
        <f ca="1">IF(OR(INDIRECT(CONCATENATE("'2018-03'!H",TEXT(MATCH($C77,'2018-03'!$C$2:$C$100,0)+1,0)))="",INDIRECT(CONCATENATE("'2018-02'!H",TEXT(MATCH($C77,'2018-02'!$C$2:$C$100,0)+1,0)))="",AND(INDIRECT(CONCATENATE("'2018-03'!H",TEXT(MATCH($C77,'2018-03'!$C$2:$C$100,0)+1,0)))="",INDIRECT(CONCATENATE("'2018-02'!H",TEXT(MATCH($C77,'2018-02'!$C$2:$C$100,0)+1,0)))="")),"Н/Д",INDIRECT(CONCATENATE("'2018-03'!H",TEXT(MATCH($C77,'2018-03'!$C$2:$C$100,0)+1,0)))-INDIRECT(CONCATENATE("'2018-02'!H",TEXT(MATCH($C77,'2018-02'!$C$2:$C$100,0)+1,0))))</f>
        <v>2032890521.6399999</v>
      </c>
      <c r="I77" s="17">
        <f ca="1">IF(OR(INDIRECT(CONCATENATE("'2018-03'!I",TEXT(MATCH($C77,'2018-03'!$C$2:$C$100,0)+1,0)))="",INDIRECT(CONCATENATE("'2018-02'!I",TEXT(MATCH($C77,'2018-02'!$C$2:$C$100,0)+1,0)))="",AND(INDIRECT(CONCATENATE("'2018-03'!I",TEXT(MATCH($C77,'2018-03'!$C$2:$C$100,0)+1,0)))="",INDIRECT(CONCATENATE("'2018-02'!I",TEXT(MATCH($C77,'2018-02'!$C$2:$C$100,0)+1,0)))="")),"Н/Д",INDIRECT(CONCATENATE("'2018-03'!I",TEXT(MATCH($C77,'2018-03'!$C$2:$C$100,0)+1,0)))-INDIRECT(CONCATENATE("'2018-02'!I",TEXT(MATCH($C77,'2018-02'!$C$2:$C$100,0)+1,0))))</f>
        <v>489973278.55000007</v>
      </c>
      <c r="J77" s="17" t="str">
        <f ca="1">IF(OR(INDIRECT(CONCATENATE("'2018-03'!J",TEXT(MATCH($C77,'2018-03'!$C$2:$C$100,0)+1,0)))="",INDIRECT(CONCATENATE("'2018-02'!J",TEXT(MATCH($C77,'2018-02'!$C$2:$C$100,0)+1,0)))="",AND(INDIRECT(CONCATENATE("'2018-03'!J",TEXT(MATCH($C77,'2018-03'!$C$2:$C$100,0)+1,0)))="",INDIRECT(CONCATENATE("'2018-02'!J",TEXT(MATCH($C77,'2018-02'!$C$2:$C$100,0)+1,0)))="")),"Н/Д",INDIRECT(CONCATENATE("'2018-03'!J",TEXT(MATCH($C77,'2018-03'!$C$2:$C$100,0)+1,0)))-INDIRECT(CONCATENATE("'2018-02'!J",TEXT(MATCH($C77,'2018-02'!$C$2:$C$100,0)+1,0))))</f>
        <v>Н/Д</v>
      </c>
      <c r="K77" s="17">
        <f ca="1">IF(OR(INDIRECT(CONCATENATE("'2018-03'!K",TEXT(MATCH($C77,'2018-03'!$C$2:$C$100,0)+1,0)))="",INDIRECT(CONCATENATE("'2018-02'!K",TEXT(MATCH($C77,'2018-02'!$C$2:$C$100,0)+1,0)))="",AND(INDIRECT(CONCATENATE("'2018-03'!K",TEXT(MATCH($C77,'2018-03'!$C$2:$C$100,0)+1,0)))="",INDIRECT(CONCATENATE("'2018-02'!K",TEXT(MATCH($C77,'2018-02'!$C$2:$C$100,0)+1,0)))="")),"Н/Д",INDIRECT(CONCATENATE("'2018-03'!K",TEXT(MATCH($C77,'2018-03'!$C$2:$C$100,0)+1,0)))-INDIRECT(CONCATENATE("'2018-02'!K",TEXT(MATCH($C77,'2018-02'!$C$2:$C$100,0)+1,0))))</f>
        <v>142276382.20999998</v>
      </c>
      <c r="L77" s="17">
        <f ca="1">IF(OR(INDIRECT(CONCATENATE("'2018-03'!L",TEXT(MATCH($C77,'2018-03'!$C$2:$C$100,0)+1,0)))="",INDIRECT(CONCATENATE("'2018-02'!L",TEXT(MATCH($C77,'2018-02'!$C$2:$C$100,0)+1,0)))="",AND(INDIRECT(CONCATENATE("'2018-03'!L",TEXT(MATCH($C77,'2018-03'!$C$2:$C$100,0)+1,0)))="",INDIRECT(CONCATENATE("'2018-02'!L",TEXT(MATCH($C77,'2018-02'!$C$2:$C$100,0)+1,0)))="")),"Н/Д",INDIRECT(CONCATENATE("'2018-03'!L",TEXT(MATCH($C77,'2018-03'!$C$2:$C$100,0)+1,0)))-INDIRECT(CONCATENATE("'2018-02'!L",TEXT(MATCH($C77,'2018-02'!$C$2:$C$100,0)+1,0))))</f>
        <v>287757619.05000001</v>
      </c>
      <c r="M77" s="17">
        <f ca="1">IF(OR(INDIRECT(CONCATENATE("'2018-03'!M",TEXT(MATCH($C77,'2018-03'!$C$2:$C$100,0)+1,0)))="",INDIRECT(CONCATENATE("'2018-02'!M",TEXT(MATCH($C77,'2018-02'!$C$2:$C$100,0)+1,0)))="",AND(INDIRECT(CONCATENATE("'2018-03'!M",TEXT(MATCH($C77,'2018-03'!$C$2:$C$100,0)+1,0)))="",INDIRECT(CONCATENATE("'2018-02'!M",TEXT(MATCH($C77,'2018-02'!$C$2:$C$100,0)+1,0)))="")),"Н/Д",INDIRECT(CONCATENATE("'2018-03'!M",TEXT(MATCH($C77,'2018-03'!$C$2:$C$100,0)+1,0)))-INDIRECT(CONCATENATE("'2018-02'!M",TEXT(MATCH($C77,'2018-02'!$C$2:$C$100,0)+1,0))))</f>
        <v>6685575.4600000009</v>
      </c>
      <c r="N77" s="17">
        <f ca="1">IF(OR(INDIRECT(CONCATENATE("'2018-03'!N",TEXT(MATCH($C77,'2018-03'!$C$2:$C$100,0)+1,0)))="",INDIRECT(CONCATENATE("'2018-02'!N",TEXT(MATCH($C77,'2018-02'!$C$2:$C$100,0)+1,0)))="",AND(INDIRECT(CONCATENATE("'2018-03'!N",TEXT(MATCH($C77,'2018-03'!$C$2:$C$100,0)+1,0)))="",INDIRECT(CONCATENATE("'2018-02'!N",TEXT(MATCH($C77,'2018-02'!$C$2:$C$100,0)+1,0)))="")),"Н/Д",INDIRECT(CONCATENATE("'2018-03'!N",TEXT(MATCH($C77,'2018-03'!$C$2:$C$100,0)+1,0)))-INDIRECT(CONCATENATE("'2018-02'!NE",TEXT(MATCH($C77,'2018-02'!$C$2:$C$100,0)+1,0))))</f>
        <v>59469675.409999996</v>
      </c>
      <c r="O77" s="17">
        <f ca="1">IF(OR(INDIRECT(CONCATENATE("'2018-03'!O",TEXT(MATCH($C77,'2018-03'!$C$2:$C$100,0)+1,0)))="",INDIRECT(CONCATENATE("'2018-02'!O",TEXT(MATCH($C77,'2018-02'!$C$2:$C$100,0)+1,0)))="",AND(INDIRECT(CONCATENATE("'2018-03'!O",TEXT(MATCH($C77,'2018-03'!$C$2:$C$100,0)+1,0)))="",INDIRECT(CONCATENATE("'2018-02'!O",TEXT(MATCH($C77,'2018-02'!$C$2:$C$100,0)+1,0)))="")),"Н/Д",INDIRECT(CONCATENATE("'2018-03'!O",TEXT(MATCH($C77,'2018-03'!$C$2:$C$100,0)+1,0)))-INDIRECT(CONCATENATE("'2018-02'!O",TEXT(MATCH($C77,'2018-02'!$C$2:$C$100,0)+1,0))))</f>
        <v>2681</v>
      </c>
      <c r="P77" s="17">
        <f ca="1">IF(OR(INDIRECT(CONCATENATE("'2018-03'!P",TEXT(MATCH($C77,'2018-03'!$C$2:$C$100,0)+1,0)))="",INDIRECT(CONCATENATE("'2018-02'!P",TEXT(MATCH($C77,'2018-02'!$C$2:$C$100,0)+1,0)))="",AND(INDIRECT(CONCATENATE("'2018-03'!P",TEXT(MATCH($C77,'2018-03'!$C$2:$C$100,0)+1,0)))="",INDIRECT(CONCATENATE("'2018-02'!P",TEXT(MATCH($C77,'2018-02'!$C$2:$C$100,0)+1,0)))="")),"Н/Д",INDIRECT(CONCATENATE("'2018-03'!P",TEXT(MATCH($C77,'2018-03'!$C$2:$C$100,0)+1,0)))-INDIRECT(CONCATENATE("'2018-02'!P",TEXT(MATCH($C77,'2018-02'!$C$2:$C$100,0)+1,0))))</f>
        <v>93995868.459999993</v>
      </c>
      <c r="Q77" s="17">
        <f ca="1">IF(OR(INDIRECT(CONCATENATE("'2018-03'!Q",TEXT(MATCH($C77,'2018-03'!$C$2:$C$100,0)+1,0)))="",INDIRECT(CONCATENATE("'2018-02'!Q",TEXT(MATCH($C77,'2018-02'!$C$2:$C$100,0)+1,0)))="",AND(INDIRECT(CONCATENATE("'2018-03'!Q",TEXT(MATCH($C77,'2018-03'!$C$2:$C$100,0)+1,0)))="",INDIRECT(CONCATENATE("'2018-02'!Q",TEXT(MATCH($C77,'2018-02'!$C$2:$C$100,0)+1,0)))="")),"Н/Д",INDIRECT(CONCATENATE("'2018-03'!Q",TEXT(MATCH($C77,'2018-03'!$C$2:$C$100,0)+1,0)))-INDIRECT(CONCATENATE("'2018-02'!Q",TEXT(MATCH($C77,'2018-02'!$C$2:$C$100,0)+1,0))))</f>
        <v>22208032.949999999</v>
      </c>
      <c r="R77" s="17">
        <f ca="1">IF(OR(INDIRECT(CONCATENATE("'2018-03'!R",TEXT(MATCH($C77,'2018-03'!$C$2:$C$100,0)+1,0)))="",INDIRECT(CONCATENATE("'2018-02'!R",TEXT(MATCH($C77,'2018-02'!$C$2:$C$100,0)+1,0)))="",AND(INDIRECT(CONCATENATE("'2018-03'!R",TEXT(MATCH($C77,'2018-03'!$C$2:$C$100,0)+1,0)))="",INDIRECT(CONCATENATE("'2018-02'!R",TEXT(MATCH($C77,'2018-02'!$C$2:$C$100,0)+1,0)))="")),"Н/Д",INDIRECT(CONCATENATE("'2018-03'!R",TEXT(MATCH($C77,'2018-03'!$C$2:$C$100,0)+1,0)))-INDIRECT(CONCATENATE("'2018-02'!R",TEXT(MATCH($C77,'2018-02'!$C$2:$C$100,0)+1,0))))</f>
        <v>42918592.25</v>
      </c>
      <c r="S77" s="17">
        <f ca="1">IF(OR(INDIRECT(CONCATENATE("'2018-03'!S",TEXT(MATCH($C77,'2018-03'!$C$2:$C$100,0)+1,0)))="",INDIRECT(CONCATENATE("'2018-02'!S",TEXT(MATCH($C77,'2018-02'!$C$2:$C$100,0)+1,0)))="",AND(INDIRECT(CONCATENATE("'2018-03'!S",TEXT(MATCH($C77,'2018-03'!$C$2:$C$100,0)+1,0)))="",INDIRECT(CONCATENATE("'2018-02'!S",TEXT(MATCH($C77,'2018-02'!$C$2:$C$100,0)+1,0)))="")),"Н/Д",INDIRECT(CONCATENATE("'2018-03'!S",TEXT(MATCH($C77,'2018-03'!$C$2:$C$100,0)+1,0)))-INDIRECT(CONCATENATE("'2018-02'!S",TEXT(MATCH($C77,'2018-02'!$C$2:$C$100,0)+1,0))))</f>
        <v>109173.66</v>
      </c>
      <c r="T77" s="17">
        <f ca="1">IF(OR(INDIRECT(CONCATENATE("'2018-03'!T",TEXT(MATCH($C77,'2018-03'!$C$2:$C$100,0)+1,0)))="",INDIRECT(CONCATENATE("'2018-02'!T",TEXT(MATCH($C77,'2018-02'!$C$2:$C$100,0)+1,0)))="",AND(INDIRECT(CONCATENATE("'2018-03'!T",TEXT(MATCH($C77,'2018-03'!$C$2:$C$100,0)+1,0)))="",INDIRECT(CONCATENATE("'2018-02'!T",TEXT(MATCH($C77,'2018-02'!$C$2:$C$100,0)+1,0)))="")),"Н/Д",INDIRECT(CONCATENATE("'2018-03'!T",TEXT(MATCH($C77,'2018-03'!$C$2:$C$100,0)+1,0)))-INDIRECT(CONCATENATE("'2018-02'!T",TEXT(MATCH($C77,'2018-02'!$C$2:$C$100,0)+1,0))))</f>
        <v>56822171.410000004</v>
      </c>
      <c r="U77" s="17">
        <f ca="1">IF(OR(INDIRECT(CONCATENATE("'2018-03'!U",TEXT(MATCH($C77,'2018-03'!$C$2:$C$100,0)+1,0)))="",INDIRECT(CONCATENATE("'2018-02'!U",TEXT(MATCH($C77,'2018-02'!$C$2:$C$100,0)+1,0)))="",AND(INDIRECT(CONCATENATE("'2018-03'!U",TEXT(MATCH($C77,'2018-03'!$C$2:$C$100,0)+1,0)))="",INDIRECT(CONCATENATE("'2018-02'!U",TEXT(MATCH($C77,'2018-02'!$C$2:$C$100,0)+1,0)))="")),"Н/Д",INDIRECT(CONCATENATE("'2018-03'!U",TEXT(MATCH($C77,'2018-03'!$C$2:$C$100,0)+1,0)))-INDIRECT(CONCATENATE("'2018-02'!U",TEXT(MATCH($C77,'2018-02'!$C$2:$C$100,0)+1,0))))</f>
        <v>2260910.8199999998</v>
      </c>
      <c r="V77" s="17">
        <f ca="1">IF(OR(INDIRECT(CONCATENATE("'2018-03'!V",TEXT(MATCH($C77,'2018-03'!$C$2:$C$100,0)+1,0)))="",INDIRECT(CONCATENATE("'2018-02'!V",TEXT(MATCH($C77,'2018-02'!$C$2:$C$100,0)+1,0)))="",AND(INDIRECT(CONCATENATE("'2018-03'!V",TEXT(MATCH($C77,'2018-03'!$C$2:$C$100,0)+1,0)))="",INDIRECT(CONCATENATE("'2018-02'!V",TEXT(MATCH($C77,'2018-02'!$C$2:$C$100,0)+1,0)))="")),"Н/Д",INDIRECT(CONCATENATE("'2018-03'!V",TEXT(MATCH($C77,'2018-03'!$C$2:$C$100,0)+1,0)))-INDIRECT(CONCATENATE("'2018-02'!V",TEXT(MATCH($C77,'2018-02'!$C$2:$C$100,0)+1,0))))</f>
        <v>1131396685.1100001</v>
      </c>
      <c r="W77" s="17">
        <f ca="1">IF(OR(INDIRECT(CONCATENATE("'2018-03'!W",TEXT(MATCH($C77,'2018-03'!$C$2:$C$100,0)+1,0)))="",INDIRECT(CONCATENATE("'2018-02'!W",TEXT(MATCH($C77,'2018-02'!$C$2:$C$100,0)+1,0)))="",AND(INDIRECT(CONCATENATE("'2018-03'!W",TEXT(MATCH($C77,'2018-03'!$C$2:$C$100,0)+1,0)))="",INDIRECT(CONCATENATE("'2018-02'!W",TEXT(MATCH($C77,'2018-02'!$C$2:$C$100,0)+1,0)))="")),"Н/Д",INDIRECT(CONCATENATE("'2018-03'!W",TEXT(MATCH($C77,'2018-03'!$C$2:$C$100,0)+1,0)))-INDIRECT(CONCATENATE("'2018-02'!W",TEXT(MATCH($C77,'2018-02'!$C$2:$C$100,0)+1,0))))</f>
        <v>13998974486.110001</v>
      </c>
    </row>
    <row r="78" spans="1:23" x14ac:dyDescent="0.25">
      <c r="A78" s="2" t="s">
        <v>87</v>
      </c>
      <c r="B78" s="2" t="s">
        <v>104</v>
      </c>
      <c r="C78" s="15">
        <v>78000000</v>
      </c>
      <c r="D78" s="2" t="s">
        <v>206</v>
      </c>
      <c r="E78" s="17">
        <f ca="1">IF(OR(INDIRECT(CONCATENATE("'2018-03'!E",TEXT(MATCH($C78,'2018-03'!$C$2:$C$100,0)+1,0)))="",INDIRECT(CONCATENATE("'2018-02'!E",TEXT(MATCH($C78,'2018-02'!$C$2:$C$100,0)+1,0)))="",AND(INDIRECT(CONCATENATE("'2018-03'!E",TEXT(MATCH($C78,'2018-03'!$C$2:$C$100,0)+1,0)))="",INDIRECT(CONCATENATE("'2018-02'!E",TEXT(MATCH($C78,'2018-02'!$C$2:$C$100,0)+1,0)))="")),"Н/Д",INDIRECT(CONCATENATE("'2018-03'!E",TEXT(MATCH($C78,'2018-03'!$C$2:$C$100,0)+1,0)))-INDIRECT(CONCATENATE("'2018-02'!E",TEXT(MATCH($C78,'2018-02'!$C$2:$C$100,0)+1,0))))</f>
        <v>4372316256.3299999</v>
      </c>
      <c r="F78" s="17">
        <f ca="1">IF(OR(INDIRECT(CONCATENATE("'2018-03'!F",TEXT(MATCH($C78,'2018-03'!$C$2:$C$100,0)+1,0)))="",INDIRECT(CONCATENATE("'2018-02'!F",TEXT(MATCH($C78,'2018-02'!$C$2:$C$100,0)+1,0)))="",AND(INDIRECT(CONCATENATE("'2018-03'!F",TEXT(MATCH($C78,'2018-03'!$C$2:$C$100,0)+1,0)))="",INDIRECT(CONCATENATE("'2018-02'!F",TEXT(MATCH($C78,'2018-02'!$C$2:$C$100,0)+1,0)))="")),"Н/Д",INDIRECT(CONCATENATE("'2018-03'!F",TEXT(MATCH($C78,'2018-03'!$C$2:$C$100,0)+1,0)))-INDIRECT(CONCATENATE("'2018-02'!F",TEXT(MATCH($C78,'2018-02'!$C$2:$C$100,0)+1,0))))</f>
        <v>3752620161.8700004</v>
      </c>
      <c r="G78" s="17">
        <f ca="1">IF(OR(INDIRECT(CONCATENATE("'2018-03'!G",TEXT(MATCH($C78,'2018-03'!$C$2:$C$100,0)+1,0)))="",INDIRECT(CONCATENATE("'2018-02'!G",TEXT(MATCH($C78,'2018-02'!$C$2:$C$100,0)+1,0)))="",AND(INDIRECT(CONCATENATE("'2018-03'!G",TEXT(MATCH($C78,'2018-03'!$C$2:$C$100,0)+1,0)))="",INDIRECT(CONCATENATE("'2018-02'!G",TEXT(MATCH($C78,'2018-02'!$C$2:$C$100,0)+1,0)))="")),"Н/Д",INDIRECT(CONCATENATE("'2018-03'!G",TEXT(MATCH($C78,'2018-03'!$C$2:$C$100,0)+1,0)))-INDIRECT(CONCATENATE("'2018-02'!G",TEXT(MATCH($C78,'2018-02'!$C$2:$C$100,0)+1,0))))</f>
        <v>637490028.87000012</v>
      </c>
      <c r="H78" s="17">
        <f ca="1">IF(OR(INDIRECT(CONCATENATE("'2018-03'!H",TEXT(MATCH($C78,'2018-03'!$C$2:$C$100,0)+1,0)))="",INDIRECT(CONCATENATE("'2018-02'!H",TEXT(MATCH($C78,'2018-02'!$C$2:$C$100,0)+1,0)))="",AND(INDIRECT(CONCATENATE("'2018-03'!H",TEXT(MATCH($C78,'2018-03'!$C$2:$C$100,0)+1,0)))="",INDIRECT(CONCATENATE("'2018-02'!H",TEXT(MATCH($C78,'2018-02'!$C$2:$C$100,0)+1,0)))="")),"Н/Д",INDIRECT(CONCATENATE("'2018-03'!H",TEXT(MATCH($C78,'2018-03'!$C$2:$C$100,0)+1,0)))-INDIRECT(CONCATENATE("'2018-02'!H",TEXT(MATCH($C78,'2018-02'!$C$2:$C$100,0)+1,0))))</f>
        <v>1835757665.1600001</v>
      </c>
      <c r="I78" s="17">
        <f ca="1">IF(OR(INDIRECT(CONCATENATE("'2018-03'!I",TEXT(MATCH($C78,'2018-03'!$C$2:$C$100,0)+1,0)))="",INDIRECT(CONCATENATE("'2018-02'!I",TEXT(MATCH($C78,'2018-02'!$C$2:$C$100,0)+1,0)))="",AND(INDIRECT(CONCATENATE("'2018-03'!I",TEXT(MATCH($C78,'2018-03'!$C$2:$C$100,0)+1,0)))="",INDIRECT(CONCATENATE("'2018-02'!I",TEXT(MATCH($C78,'2018-02'!$C$2:$C$100,0)+1,0)))="")),"Н/Д",INDIRECT(CONCATENATE("'2018-03'!I",TEXT(MATCH($C78,'2018-03'!$C$2:$C$100,0)+1,0)))-INDIRECT(CONCATENATE("'2018-02'!I",TEXT(MATCH($C78,'2018-02'!$C$2:$C$100,0)+1,0))))</f>
        <v>568611561.4000001</v>
      </c>
      <c r="J78" s="17" t="str">
        <f ca="1">IF(OR(INDIRECT(CONCATENATE("'2018-03'!J",TEXT(MATCH($C78,'2018-03'!$C$2:$C$100,0)+1,0)))="",INDIRECT(CONCATENATE("'2018-02'!J",TEXT(MATCH($C78,'2018-02'!$C$2:$C$100,0)+1,0)))="",AND(INDIRECT(CONCATENATE("'2018-03'!J",TEXT(MATCH($C78,'2018-03'!$C$2:$C$100,0)+1,0)))="",INDIRECT(CONCATENATE("'2018-02'!J",TEXT(MATCH($C78,'2018-02'!$C$2:$C$100,0)+1,0)))="")),"Н/Д",INDIRECT(CONCATENATE("'2018-03'!J",TEXT(MATCH($C78,'2018-03'!$C$2:$C$100,0)+1,0)))-INDIRECT(CONCATENATE("'2018-02'!J",TEXT(MATCH($C78,'2018-02'!$C$2:$C$100,0)+1,0))))</f>
        <v>Н/Д</v>
      </c>
      <c r="K78" s="17">
        <f ca="1">IF(OR(INDIRECT(CONCATENATE("'2018-03'!K",TEXT(MATCH($C78,'2018-03'!$C$2:$C$100,0)+1,0)))="",INDIRECT(CONCATENATE("'2018-02'!K",TEXT(MATCH($C78,'2018-02'!$C$2:$C$100,0)+1,0)))="",AND(INDIRECT(CONCATENATE("'2018-03'!K",TEXT(MATCH($C78,'2018-03'!$C$2:$C$100,0)+1,0)))="",INDIRECT(CONCATENATE("'2018-02'!K",TEXT(MATCH($C78,'2018-02'!$C$2:$C$100,0)+1,0)))="")),"Н/Д",INDIRECT(CONCATENATE("'2018-03'!K",TEXT(MATCH($C78,'2018-03'!$C$2:$C$100,0)+1,0)))-INDIRECT(CONCATENATE("'2018-02'!K",TEXT(MATCH($C78,'2018-02'!$C$2:$C$100,0)+1,0))))</f>
        <v>98781623.170000017</v>
      </c>
      <c r="L78" s="17">
        <f ca="1">IF(OR(INDIRECT(CONCATENATE("'2018-03'!L",TEXT(MATCH($C78,'2018-03'!$C$2:$C$100,0)+1,0)))="",INDIRECT(CONCATENATE("'2018-02'!L",TEXT(MATCH($C78,'2018-02'!$C$2:$C$100,0)+1,0)))="",AND(INDIRECT(CONCATENATE("'2018-03'!L",TEXT(MATCH($C78,'2018-03'!$C$2:$C$100,0)+1,0)))="",INDIRECT(CONCATENATE("'2018-02'!L",TEXT(MATCH($C78,'2018-02'!$C$2:$C$100,0)+1,0)))="")),"Н/Д",INDIRECT(CONCATENATE("'2018-03'!L",TEXT(MATCH($C78,'2018-03'!$C$2:$C$100,0)+1,0)))-INDIRECT(CONCATENATE("'2018-02'!L",TEXT(MATCH($C78,'2018-02'!$C$2:$C$100,0)+1,0))))</f>
        <v>307814834.04000002</v>
      </c>
      <c r="M78" s="17">
        <f ca="1">IF(OR(INDIRECT(CONCATENATE("'2018-03'!M",TEXT(MATCH($C78,'2018-03'!$C$2:$C$100,0)+1,0)))="",INDIRECT(CONCATENATE("'2018-02'!M",TEXT(MATCH($C78,'2018-02'!$C$2:$C$100,0)+1,0)))="",AND(INDIRECT(CONCATENATE("'2018-03'!M",TEXT(MATCH($C78,'2018-03'!$C$2:$C$100,0)+1,0)))="",INDIRECT(CONCATENATE("'2018-02'!M",TEXT(MATCH($C78,'2018-02'!$C$2:$C$100,0)+1,0)))="")),"Н/Д",INDIRECT(CONCATENATE("'2018-03'!M",TEXT(MATCH($C78,'2018-03'!$C$2:$C$100,0)+1,0)))-INDIRECT(CONCATENATE("'2018-02'!M",TEXT(MATCH($C78,'2018-02'!$C$2:$C$100,0)+1,0))))</f>
        <v>754025.6399999999</v>
      </c>
      <c r="N78" s="17">
        <f ca="1">IF(OR(INDIRECT(CONCATENATE("'2018-03'!N",TEXT(MATCH($C78,'2018-03'!$C$2:$C$100,0)+1,0)))="",INDIRECT(CONCATENATE("'2018-02'!N",TEXT(MATCH($C78,'2018-02'!$C$2:$C$100,0)+1,0)))="",AND(INDIRECT(CONCATENATE("'2018-03'!N",TEXT(MATCH($C78,'2018-03'!$C$2:$C$100,0)+1,0)))="",INDIRECT(CONCATENATE("'2018-02'!N",TEXT(MATCH($C78,'2018-02'!$C$2:$C$100,0)+1,0)))="")),"Н/Д",INDIRECT(CONCATENATE("'2018-03'!N",TEXT(MATCH($C78,'2018-03'!$C$2:$C$100,0)+1,0)))-INDIRECT(CONCATENATE("'2018-02'!NE",TEXT(MATCH($C78,'2018-02'!$C$2:$C$100,0)+1,0))))</f>
        <v>55480590.770000003</v>
      </c>
      <c r="O78" s="17">
        <f ca="1">IF(OR(INDIRECT(CONCATENATE("'2018-03'!O",TEXT(MATCH($C78,'2018-03'!$C$2:$C$100,0)+1,0)))="",INDIRECT(CONCATENATE("'2018-02'!O",TEXT(MATCH($C78,'2018-02'!$C$2:$C$100,0)+1,0)))="",AND(INDIRECT(CONCATENATE("'2018-03'!O",TEXT(MATCH($C78,'2018-03'!$C$2:$C$100,0)+1,0)))="",INDIRECT(CONCATENATE("'2018-02'!O",TEXT(MATCH($C78,'2018-02'!$C$2:$C$100,0)+1,0)))="")),"Н/Д",INDIRECT(CONCATENATE("'2018-03'!O",TEXT(MATCH($C78,'2018-03'!$C$2:$C$100,0)+1,0)))-INDIRECT(CONCATENATE("'2018-02'!O",TEXT(MATCH($C78,'2018-02'!$C$2:$C$100,0)+1,0))))</f>
        <v>279817.63</v>
      </c>
      <c r="P78" s="17">
        <f ca="1">IF(OR(INDIRECT(CONCATENATE("'2018-03'!P",TEXT(MATCH($C78,'2018-03'!$C$2:$C$100,0)+1,0)))="",INDIRECT(CONCATENATE("'2018-02'!P",TEXT(MATCH($C78,'2018-02'!$C$2:$C$100,0)+1,0)))="",AND(INDIRECT(CONCATENATE("'2018-03'!P",TEXT(MATCH($C78,'2018-03'!$C$2:$C$100,0)+1,0)))="",INDIRECT(CONCATENATE("'2018-02'!P",TEXT(MATCH($C78,'2018-02'!$C$2:$C$100,0)+1,0)))="")),"Н/Д",INDIRECT(CONCATENATE("'2018-03'!P",TEXT(MATCH($C78,'2018-03'!$C$2:$C$100,0)+1,0)))-INDIRECT(CONCATENATE("'2018-02'!P",TEXT(MATCH($C78,'2018-02'!$C$2:$C$100,0)+1,0))))</f>
        <v>100539227.95</v>
      </c>
      <c r="Q78" s="17">
        <f ca="1">IF(OR(INDIRECT(CONCATENATE("'2018-03'!Q",TEXT(MATCH($C78,'2018-03'!$C$2:$C$100,0)+1,0)))="",INDIRECT(CONCATENATE("'2018-02'!Q",TEXT(MATCH($C78,'2018-02'!$C$2:$C$100,0)+1,0)))="",AND(INDIRECT(CONCATENATE("'2018-03'!Q",TEXT(MATCH($C78,'2018-03'!$C$2:$C$100,0)+1,0)))="",INDIRECT(CONCATENATE("'2018-02'!Q",TEXT(MATCH($C78,'2018-02'!$C$2:$C$100,0)+1,0)))="")),"Н/Д",INDIRECT(CONCATENATE("'2018-03'!Q",TEXT(MATCH($C78,'2018-03'!$C$2:$C$100,0)+1,0)))-INDIRECT(CONCATENATE("'2018-02'!Q",TEXT(MATCH($C78,'2018-02'!$C$2:$C$100,0)+1,0))))</f>
        <v>32895445.93</v>
      </c>
      <c r="R78" s="17">
        <f ca="1">IF(OR(INDIRECT(CONCATENATE("'2018-03'!R",TEXT(MATCH($C78,'2018-03'!$C$2:$C$100,0)+1,0)))="",INDIRECT(CONCATENATE("'2018-02'!R",TEXT(MATCH($C78,'2018-02'!$C$2:$C$100,0)+1,0)))="",AND(INDIRECT(CONCATENATE("'2018-03'!R",TEXT(MATCH($C78,'2018-03'!$C$2:$C$100,0)+1,0)))="",INDIRECT(CONCATENATE("'2018-02'!R",TEXT(MATCH($C78,'2018-02'!$C$2:$C$100,0)+1,0)))="")),"Н/Д",INDIRECT(CONCATENATE("'2018-03'!R",TEXT(MATCH($C78,'2018-03'!$C$2:$C$100,0)+1,0)))-INDIRECT(CONCATENATE("'2018-02'!R",TEXT(MATCH($C78,'2018-02'!$C$2:$C$100,0)+1,0))))</f>
        <v>69864329.010000005</v>
      </c>
      <c r="S78" s="17" t="str">
        <f ca="1">IF(OR(INDIRECT(CONCATENATE("'2018-03'!S",TEXT(MATCH($C78,'2018-03'!$C$2:$C$100,0)+1,0)))="",INDIRECT(CONCATENATE("'2018-02'!S",TEXT(MATCH($C78,'2018-02'!$C$2:$C$100,0)+1,0)))="",AND(INDIRECT(CONCATENATE("'2018-03'!S",TEXT(MATCH($C78,'2018-03'!$C$2:$C$100,0)+1,0)))="",INDIRECT(CONCATENATE("'2018-02'!S",TEXT(MATCH($C78,'2018-02'!$C$2:$C$100,0)+1,0)))="")),"Н/Д",INDIRECT(CONCATENATE("'2018-03'!S",TEXT(MATCH($C78,'2018-03'!$C$2:$C$100,0)+1,0)))-INDIRECT(CONCATENATE("'2018-02'!S",TEXT(MATCH($C78,'2018-02'!$C$2:$C$100,0)+1,0))))</f>
        <v>Н/Д</v>
      </c>
      <c r="T78" s="17">
        <f ca="1">IF(OR(INDIRECT(CONCATENATE("'2018-03'!T",TEXT(MATCH($C78,'2018-03'!$C$2:$C$100,0)+1,0)))="",INDIRECT(CONCATENATE("'2018-02'!T",TEXT(MATCH($C78,'2018-02'!$C$2:$C$100,0)+1,0)))="",AND(INDIRECT(CONCATENATE("'2018-03'!T",TEXT(MATCH($C78,'2018-03'!$C$2:$C$100,0)+1,0)))="",INDIRECT(CONCATENATE("'2018-02'!T",TEXT(MATCH($C78,'2018-02'!$C$2:$C$100,0)+1,0)))="")),"Н/Д",INDIRECT(CONCATENATE("'2018-03'!T",TEXT(MATCH($C78,'2018-03'!$C$2:$C$100,0)+1,0)))-INDIRECT(CONCATENATE("'2018-02'!T",TEXT(MATCH($C78,'2018-02'!$C$2:$C$100,0)+1,0))))</f>
        <v>47583841.120000005</v>
      </c>
      <c r="U78" s="17">
        <f ca="1">IF(OR(INDIRECT(CONCATENATE("'2018-03'!U",TEXT(MATCH($C78,'2018-03'!$C$2:$C$100,0)+1,0)))="",INDIRECT(CONCATENATE("'2018-02'!U",TEXT(MATCH($C78,'2018-02'!$C$2:$C$100,0)+1,0)))="",AND(INDIRECT(CONCATENATE("'2018-03'!U",TEXT(MATCH($C78,'2018-03'!$C$2:$C$100,0)+1,0)))="",INDIRECT(CONCATENATE("'2018-02'!U",TEXT(MATCH($C78,'2018-02'!$C$2:$C$100,0)+1,0)))="")),"Н/Д",INDIRECT(CONCATENATE("'2018-03'!U",TEXT(MATCH($C78,'2018-03'!$C$2:$C$100,0)+1,0)))-INDIRECT(CONCATENATE("'2018-02'!U",TEXT(MATCH($C78,'2018-02'!$C$2:$C$100,0)+1,0))))</f>
        <v>8248344.0600000005</v>
      </c>
      <c r="V78" s="17">
        <f ca="1">IF(OR(INDIRECT(CONCATENATE("'2018-03'!V",TEXT(MATCH($C78,'2018-03'!$C$2:$C$100,0)+1,0)))="",INDIRECT(CONCATENATE("'2018-02'!V",TEXT(MATCH($C78,'2018-02'!$C$2:$C$100,0)+1,0)))="",AND(INDIRECT(CONCATENATE("'2018-03'!V",TEXT(MATCH($C78,'2018-03'!$C$2:$C$100,0)+1,0)))="",INDIRECT(CONCATENATE("'2018-02'!V",TEXT(MATCH($C78,'2018-02'!$C$2:$C$100,0)+1,0)))="")),"Н/Д",INDIRECT(CONCATENATE("'2018-03'!V",TEXT(MATCH($C78,'2018-03'!$C$2:$C$100,0)+1,0)))-INDIRECT(CONCATENATE("'2018-02'!V",TEXT(MATCH($C78,'2018-02'!$C$2:$C$100,0)+1,0))))</f>
        <v>619696094.46000004</v>
      </c>
      <c r="W78" s="17">
        <f ca="1">IF(OR(INDIRECT(CONCATENATE("'2018-03'!W",TEXT(MATCH($C78,'2018-03'!$C$2:$C$100,0)+1,0)))="",INDIRECT(CONCATENATE("'2018-02'!W",TEXT(MATCH($C78,'2018-02'!$C$2:$C$100,0)+1,0)))="",AND(INDIRECT(CONCATENATE("'2018-03'!W",TEXT(MATCH($C78,'2018-03'!$C$2:$C$100,0)+1,0)))="",INDIRECT(CONCATENATE("'2018-02'!W",TEXT(MATCH($C78,'2018-02'!$C$2:$C$100,0)+1,0)))="")),"Н/Д",INDIRECT(CONCATENATE("'2018-03'!W",TEXT(MATCH($C78,'2018-03'!$C$2:$C$100,0)+1,0)))-INDIRECT(CONCATENATE("'2018-02'!W",TEXT(MATCH($C78,'2018-02'!$C$2:$C$100,0)+1,0))))</f>
        <v>12485707466.729998</v>
      </c>
    </row>
    <row r="79" spans="1:23" x14ac:dyDescent="0.25">
      <c r="A79" s="2" t="s">
        <v>87</v>
      </c>
      <c r="B79" s="2" t="s">
        <v>105</v>
      </c>
      <c r="C79" s="15">
        <v>55000000</v>
      </c>
      <c r="D79" s="2" t="s">
        <v>206</v>
      </c>
      <c r="E79" s="17">
        <f ca="1">IF(OR(INDIRECT(CONCATENATE("'2018-03'!E",TEXT(MATCH($C79,'2018-03'!$C$2:$C$100,0)+1,0)))="",INDIRECT(CONCATENATE("'2018-02'!E",TEXT(MATCH($C79,'2018-02'!$C$2:$C$100,0)+1,0)))="",AND(INDIRECT(CONCATENATE("'2018-03'!E",TEXT(MATCH($C79,'2018-03'!$C$2:$C$100,0)+1,0)))="",INDIRECT(CONCATENATE("'2018-02'!E",TEXT(MATCH($C79,'2018-02'!$C$2:$C$100,0)+1,0)))="")),"Н/Д",INDIRECT(CONCATENATE("'2018-03'!E",TEXT(MATCH($C79,'2018-03'!$C$2:$C$100,0)+1,0)))-INDIRECT(CONCATENATE("'2018-02'!E",TEXT(MATCH($C79,'2018-02'!$C$2:$C$100,0)+1,0))))</f>
        <v>265400018.38999999</v>
      </c>
      <c r="F79" s="17">
        <f ca="1">IF(OR(INDIRECT(CONCATENATE("'2018-03'!F",TEXT(MATCH($C79,'2018-03'!$C$2:$C$100,0)+1,0)))="",INDIRECT(CONCATENATE("'2018-02'!F",TEXT(MATCH($C79,'2018-02'!$C$2:$C$100,0)+1,0)))="",AND(INDIRECT(CONCATENATE("'2018-03'!F",TEXT(MATCH($C79,'2018-03'!$C$2:$C$100,0)+1,0)))="",INDIRECT(CONCATENATE("'2018-02'!F",TEXT(MATCH($C79,'2018-02'!$C$2:$C$100,0)+1,0)))="")),"Н/Д",INDIRECT(CONCATENATE("'2018-03'!F",TEXT(MATCH($C79,'2018-03'!$C$2:$C$100,0)+1,0)))-INDIRECT(CONCATENATE("'2018-02'!F",TEXT(MATCH($C79,'2018-02'!$C$2:$C$100,0)+1,0))))</f>
        <v>173971218.39000002</v>
      </c>
      <c r="G79" s="17">
        <f ca="1">IF(OR(INDIRECT(CONCATENATE("'2018-03'!G",TEXT(MATCH($C79,'2018-03'!$C$2:$C$100,0)+1,0)))="",INDIRECT(CONCATENATE("'2018-02'!G",TEXT(MATCH($C79,'2018-02'!$C$2:$C$100,0)+1,0)))="",AND(INDIRECT(CONCATENATE("'2018-03'!G",TEXT(MATCH($C79,'2018-03'!$C$2:$C$100,0)+1,0)))="",INDIRECT(CONCATENATE("'2018-02'!G",TEXT(MATCH($C79,'2018-02'!$C$2:$C$100,0)+1,0)))="")),"Н/Д",INDIRECT(CONCATENATE("'2018-03'!G",TEXT(MATCH($C79,'2018-03'!$C$2:$C$100,0)+1,0)))-INDIRECT(CONCATENATE("'2018-02'!G",TEXT(MATCH($C79,'2018-02'!$C$2:$C$100,0)+1,0))))</f>
        <v>5236467.04</v>
      </c>
      <c r="H79" s="17">
        <f ca="1">IF(OR(INDIRECT(CONCATENATE("'2018-03'!H",TEXT(MATCH($C79,'2018-03'!$C$2:$C$100,0)+1,0)))="",INDIRECT(CONCATENATE("'2018-02'!H",TEXT(MATCH($C79,'2018-02'!$C$2:$C$100,0)+1,0)))="",AND(INDIRECT(CONCATENATE("'2018-03'!H",TEXT(MATCH($C79,'2018-03'!$C$2:$C$100,0)+1,0)))="",INDIRECT(CONCATENATE("'2018-02'!H",TEXT(MATCH($C79,'2018-02'!$C$2:$C$100,0)+1,0)))="")),"Н/Д",INDIRECT(CONCATENATE("'2018-03'!H",TEXT(MATCH($C79,'2018-03'!$C$2:$C$100,0)+1,0)))-INDIRECT(CONCATENATE("'2018-02'!H",TEXT(MATCH($C79,'2018-02'!$C$2:$C$100,0)+1,0))))</f>
        <v>91753389.610000014</v>
      </c>
      <c r="I79" s="17">
        <f ca="1">IF(OR(INDIRECT(CONCATENATE("'2018-03'!I",TEXT(MATCH($C79,'2018-03'!$C$2:$C$100,0)+1,0)))="",INDIRECT(CONCATENATE("'2018-02'!I",TEXT(MATCH($C79,'2018-02'!$C$2:$C$100,0)+1,0)))="",AND(INDIRECT(CONCATENATE("'2018-03'!I",TEXT(MATCH($C79,'2018-03'!$C$2:$C$100,0)+1,0)))="",INDIRECT(CONCATENATE("'2018-02'!I",TEXT(MATCH($C79,'2018-02'!$C$2:$C$100,0)+1,0)))="")),"Н/Д",INDIRECT(CONCATENATE("'2018-03'!I",TEXT(MATCH($C79,'2018-03'!$C$2:$C$100,0)+1,0)))-INDIRECT(CONCATENATE("'2018-02'!I",TEXT(MATCH($C79,'2018-02'!$C$2:$C$100,0)+1,0))))</f>
        <v>36063618.380000003</v>
      </c>
      <c r="J79" s="17">
        <f ca="1">IF(OR(INDIRECT(CONCATENATE("'2018-03'!J",TEXT(MATCH($C79,'2018-03'!$C$2:$C$100,0)+1,0)))="",INDIRECT(CONCATENATE("'2018-02'!J",TEXT(MATCH($C79,'2018-02'!$C$2:$C$100,0)+1,0)))="",AND(INDIRECT(CONCATENATE("'2018-03'!J",TEXT(MATCH($C79,'2018-03'!$C$2:$C$100,0)+1,0)))="",INDIRECT(CONCATENATE("'2018-02'!J",TEXT(MATCH($C79,'2018-02'!$C$2:$C$100,0)+1,0)))="")),"Н/Д",INDIRECT(CONCATENATE("'2018-03'!J",TEXT(MATCH($C79,'2018-03'!$C$2:$C$100,0)+1,0)))-INDIRECT(CONCATENATE("'2018-02'!J",TEXT(MATCH($C79,'2018-02'!$C$2:$C$100,0)+1,0))))</f>
        <v>33794944.180000007</v>
      </c>
      <c r="K79" s="17">
        <f ca="1">IF(OR(INDIRECT(CONCATENATE("'2018-03'!K",TEXT(MATCH($C79,'2018-03'!$C$2:$C$100,0)+1,0)))="",INDIRECT(CONCATENATE("'2018-02'!K",TEXT(MATCH($C79,'2018-02'!$C$2:$C$100,0)+1,0)))="",AND(INDIRECT(CONCATENATE("'2018-03'!K",TEXT(MATCH($C79,'2018-03'!$C$2:$C$100,0)+1,0)))="",INDIRECT(CONCATENATE("'2018-02'!K",TEXT(MATCH($C79,'2018-02'!$C$2:$C$100,0)+1,0)))="")),"Н/Д",INDIRECT(CONCATENATE("'2018-03'!K",TEXT(MATCH($C79,'2018-03'!$C$2:$C$100,0)+1,0)))-INDIRECT(CONCATENATE("'2018-02'!K",TEXT(MATCH($C79,'2018-02'!$C$2:$C$100,0)+1,0))))</f>
        <v>2644057.6599999992</v>
      </c>
      <c r="L79" s="17">
        <f ca="1">IF(OR(INDIRECT(CONCATENATE("'2018-03'!L",TEXT(MATCH($C79,'2018-03'!$C$2:$C$100,0)+1,0)))="",INDIRECT(CONCATENATE("'2018-02'!L",TEXT(MATCH($C79,'2018-02'!$C$2:$C$100,0)+1,0)))="",AND(INDIRECT(CONCATENATE("'2018-03'!L",TEXT(MATCH($C79,'2018-03'!$C$2:$C$100,0)+1,0)))="",INDIRECT(CONCATENATE("'2018-02'!L",TEXT(MATCH($C79,'2018-02'!$C$2:$C$100,0)+1,0)))="")),"Н/Д",INDIRECT(CONCATENATE("'2018-03'!L",TEXT(MATCH($C79,'2018-03'!$C$2:$C$100,0)+1,0)))-INDIRECT(CONCATENATE("'2018-02'!L",TEXT(MATCH($C79,'2018-02'!$C$2:$C$100,0)+1,0))))</f>
        <v>1229400.5999999999</v>
      </c>
      <c r="M79" s="17" t="str">
        <f ca="1">IF(OR(INDIRECT(CONCATENATE("'2018-03'!M",TEXT(MATCH($C79,'2018-03'!$C$2:$C$100,0)+1,0)))="",INDIRECT(CONCATENATE("'2018-02'!M",TEXT(MATCH($C79,'2018-02'!$C$2:$C$100,0)+1,0)))="",AND(INDIRECT(CONCATENATE("'2018-03'!M",TEXT(MATCH($C79,'2018-03'!$C$2:$C$100,0)+1,0)))="",INDIRECT(CONCATENATE("'2018-02'!M",TEXT(MATCH($C79,'2018-02'!$C$2:$C$100,0)+1,0)))="")),"Н/Д",INDIRECT(CONCATENATE("'2018-03'!M",TEXT(MATCH($C79,'2018-03'!$C$2:$C$100,0)+1,0)))-INDIRECT(CONCATENATE("'2018-02'!M",TEXT(MATCH($C79,'2018-02'!$C$2:$C$100,0)+1,0))))</f>
        <v>Н/Д</v>
      </c>
      <c r="N79" s="17">
        <f ca="1">IF(OR(INDIRECT(CONCATENATE("'2018-03'!N",TEXT(MATCH($C79,'2018-03'!$C$2:$C$100,0)+1,0)))="",INDIRECT(CONCATENATE("'2018-02'!N",TEXT(MATCH($C79,'2018-02'!$C$2:$C$100,0)+1,0)))="",AND(INDIRECT(CONCATENATE("'2018-03'!N",TEXT(MATCH($C79,'2018-03'!$C$2:$C$100,0)+1,0)))="",INDIRECT(CONCATENATE("'2018-02'!N",TEXT(MATCH($C79,'2018-02'!$C$2:$C$100,0)+1,0)))="")),"Н/Д",INDIRECT(CONCATENATE("'2018-03'!N",TEXT(MATCH($C79,'2018-03'!$C$2:$C$100,0)+1,0)))-INDIRECT(CONCATENATE("'2018-02'!NE",TEXT(MATCH($C79,'2018-02'!$C$2:$C$100,0)+1,0))))</f>
        <v>1543065.24</v>
      </c>
      <c r="O79" s="17" t="str">
        <f ca="1">IF(OR(INDIRECT(CONCATENATE("'2018-03'!O",TEXT(MATCH($C79,'2018-03'!$C$2:$C$100,0)+1,0)))="",INDIRECT(CONCATENATE("'2018-02'!O",TEXT(MATCH($C79,'2018-02'!$C$2:$C$100,0)+1,0)))="",AND(INDIRECT(CONCATENATE("'2018-03'!O",TEXT(MATCH($C79,'2018-03'!$C$2:$C$100,0)+1,0)))="",INDIRECT(CONCATENATE("'2018-02'!O",TEXT(MATCH($C79,'2018-02'!$C$2:$C$100,0)+1,0)))="")),"Н/Д",INDIRECT(CONCATENATE("'2018-03'!O",TEXT(MATCH($C79,'2018-03'!$C$2:$C$100,0)+1,0)))-INDIRECT(CONCATENATE("'2018-02'!O",TEXT(MATCH($C79,'2018-02'!$C$2:$C$100,0)+1,0))))</f>
        <v>Н/Д</v>
      </c>
      <c r="P79" s="17">
        <f ca="1">IF(OR(INDIRECT(CONCATENATE("'2018-03'!P",TEXT(MATCH($C79,'2018-03'!$C$2:$C$100,0)+1,0)))="",INDIRECT(CONCATENATE("'2018-02'!P",TEXT(MATCH($C79,'2018-02'!$C$2:$C$100,0)+1,0)))="",AND(INDIRECT(CONCATENATE("'2018-03'!P",TEXT(MATCH($C79,'2018-03'!$C$2:$C$100,0)+1,0)))="",INDIRECT(CONCATENATE("'2018-02'!P",TEXT(MATCH($C79,'2018-02'!$C$2:$C$100,0)+1,0)))="")),"Н/Д",INDIRECT(CONCATENATE("'2018-03'!P",TEXT(MATCH($C79,'2018-03'!$C$2:$C$100,0)+1,0)))-INDIRECT(CONCATENATE("'2018-02'!P",TEXT(MATCH($C79,'2018-02'!$C$2:$C$100,0)+1,0))))</f>
        <v>609192.47</v>
      </c>
      <c r="Q79" s="17">
        <f ca="1">IF(OR(INDIRECT(CONCATENATE("'2018-03'!Q",TEXT(MATCH($C79,'2018-03'!$C$2:$C$100,0)+1,0)))="",INDIRECT(CONCATENATE("'2018-02'!Q",TEXT(MATCH($C79,'2018-02'!$C$2:$C$100,0)+1,0)))="",AND(INDIRECT(CONCATENATE("'2018-03'!Q",TEXT(MATCH($C79,'2018-03'!$C$2:$C$100,0)+1,0)))="",INDIRECT(CONCATENATE("'2018-02'!Q",TEXT(MATCH($C79,'2018-02'!$C$2:$C$100,0)+1,0)))="")),"Н/Д",INDIRECT(CONCATENATE("'2018-03'!Q",TEXT(MATCH($C79,'2018-03'!$C$2:$C$100,0)+1,0)))-INDIRECT(CONCATENATE("'2018-02'!Q",TEXT(MATCH($C79,'2018-02'!$C$2:$C$100,0)+1,0))))</f>
        <v>290716.52</v>
      </c>
      <c r="R79" s="17" t="str">
        <f ca="1">IF(OR(INDIRECT(CONCATENATE("'2018-03'!R",TEXT(MATCH($C79,'2018-03'!$C$2:$C$100,0)+1,0)))="",INDIRECT(CONCATENATE("'2018-02'!R",TEXT(MATCH($C79,'2018-02'!$C$2:$C$100,0)+1,0)))="",AND(INDIRECT(CONCATENATE("'2018-03'!R",TEXT(MATCH($C79,'2018-03'!$C$2:$C$100,0)+1,0)))="",INDIRECT(CONCATENATE("'2018-02'!R",TEXT(MATCH($C79,'2018-02'!$C$2:$C$100,0)+1,0)))="")),"Н/Д",INDIRECT(CONCATENATE("'2018-03'!R",TEXT(MATCH($C79,'2018-03'!$C$2:$C$100,0)+1,0)))-INDIRECT(CONCATENATE("'2018-02'!R",TEXT(MATCH($C79,'2018-02'!$C$2:$C$100,0)+1,0))))</f>
        <v>Н/Д</v>
      </c>
      <c r="S79" s="17">
        <f ca="1">IF(OR(INDIRECT(CONCATENATE("'2018-03'!S",TEXT(MATCH($C79,'2018-03'!$C$2:$C$100,0)+1,0)))="",INDIRECT(CONCATENATE("'2018-02'!S",TEXT(MATCH($C79,'2018-02'!$C$2:$C$100,0)+1,0)))="",AND(INDIRECT(CONCATENATE("'2018-03'!S",TEXT(MATCH($C79,'2018-03'!$C$2:$C$100,0)+1,0)))="",INDIRECT(CONCATENATE("'2018-02'!S",TEXT(MATCH($C79,'2018-02'!$C$2:$C$100,0)+1,0)))="")),"Н/Д",INDIRECT(CONCATENATE("'2018-03'!S",TEXT(MATCH($C79,'2018-03'!$C$2:$C$100,0)+1,0)))-INDIRECT(CONCATENATE("'2018-02'!S",TEXT(MATCH($C79,'2018-02'!$C$2:$C$100,0)+1,0))))</f>
        <v>89960.290000000008</v>
      </c>
      <c r="T79" s="17">
        <f ca="1">IF(OR(INDIRECT(CONCATENATE("'2018-03'!T",TEXT(MATCH($C79,'2018-03'!$C$2:$C$100,0)+1,0)))="",INDIRECT(CONCATENATE("'2018-02'!T",TEXT(MATCH($C79,'2018-02'!$C$2:$C$100,0)+1,0)))="",AND(INDIRECT(CONCATENATE("'2018-03'!T",TEXT(MATCH($C79,'2018-03'!$C$2:$C$100,0)+1,0)))="",INDIRECT(CONCATENATE("'2018-02'!T",TEXT(MATCH($C79,'2018-02'!$C$2:$C$100,0)+1,0)))="")),"Н/Д",INDIRECT(CONCATENATE("'2018-03'!T",TEXT(MATCH($C79,'2018-03'!$C$2:$C$100,0)+1,0)))-INDIRECT(CONCATENATE("'2018-02'!T",TEXT(MATCH($C79,'2018-02'!$C$2:$C$100,0)+1,0))))</f>
        <v>1332245.31</v>
      </c>
      <c r="U79" s="17">
        <f ca="1">IF(OR(INDIRECT(CONCATENATE("'2018-03'!U",TEXT(MATCH($C79,'2018-03'!$C$2:$C$100,0)+1,0)))="",INDIRECT(CONCATENATE("'2018-02'!U",TEXT(MATCH($C79,'2018-02'!$C$2:$C$100,0)+1,0)))="",AND(INDIRECT(CONCATENATE("'2018-03'!U",TEXT(MATCH($C79,'2018-03'!$C$2:$C$100,0)+1,0)))="",INDIRECT(CONCATENATE("'2018-02'!U",TEXT(MATCH($C79,'2018-02'!$C$2:$C$100,0)+1,0)))="")),"Н/Д",INDIRECT(CONCATENATE("'2018-03'!U",TEXT(MATCH($C79,'2018-03'!$C$2:$C$100,0)+1,0)))-INDIRECT(CONCATENATE("'2018-02'!U",TEXT(MATCH($C79,'2018-02'!$C$2:$C$100,0)+1,0))))</f>
        <v>-139718.16999999993</v>
      </c>
      <c r="V79" s="17">
        <f ca="1">IF(OR(INDIRECT(CONCATENATE("'2018-03'!V",TEXT(MATCH($C79,'2018-03'!$C$2:$C$100,0)+1,0)))="",INDIRECT(CONCATENATE("'2018-02'!V",TEXT(MATCH($C79,'2018-02'!$C$2:$C$100,0)+1,0)))="",AND(INDIRECT(CONCATENATE("'2018-03'!V",TEXT(MATCH($C79,'2018-03'!$C$2:$C$100,0)+1,0)))="",INDIRECT(CONCATENATE("'2018-02'!V",TEXT(MATCH($C79,'2018-02'!$C$2:$C$100,0)+1,0)))="")),"Н/Д",INDIRECT(CONCATENATE("'2018-03'!V",TEXT(MATCH($C79,'2018-03'!$C$2:$C$100,0)+1,0)))-INDIRECT(CONCATENATE("'2018-02'!V",TEXT(MATCH($C79,'2018-02'!$C$2:$C$100,0)+1,0))))</f>
        <v>91428800</v>
      </c>
      <c r="W79" s="17">
        <f ca="1">IF(OR(INDIRECT(CONCATENATE("'2018-03'!W",TEXT(MATCH($C79,'2018-03'!$C$2:$C$100,0)+1,0)))="",INDIRECT(CONCATENATE("'2018-02'!W",TEXT(MATCH($C79,'2018-02'!$C$2:$C$100,0)+1,0)))="",AND(INDIRECT(CONCATENATE("'2018-03'!W",TEXT(MATCH($C79,'2018-03'!$C$2:$C$100,0)+1,0)))="",INDIRECT(CONCATENATE("'2018-02'!W",TEXT(MATCH($C79,'2018-02'!$C$2:$C$100,0)+1,0)))="")),"Н/Д",INDIRECT(CONCATENATE("'2018-03'!W",TEXT(MATCH($C79,'2018-03'!$C$2:$C$100,0)+1,0)))-INDIRECT(CONCATENATE("'2018-02'!W",TEXT(MATCH($C79,'2018-02'!$C$2:$C$100,0)+1,0))))</f>
        <v>704569830.85000002</v>
      </c>
    </row>
    <row r="80" spans="1:23" x14ac:dyDescent="0.25">
      <c r="A80" s="2" t="s">
        <v>87</v>
      </c>
      <c r="B80" s="2" t="s">
        <v>106</v>
      </c>
      <c r="C80" s="15">
        <v>45000000</v>
      </c>
      <c r="D80" s="2" t="s">
        <v>206</v>
      </c>
      <c r="E80" s="17">
        <f ca="1">IF(OR(INDIRECT(CONCATENATE("'2018-03'!E",TEXT(MATCH($C80,'2018-03'!$C$2:$C$100,0)+1,0)))="",INDIRECT(CONCATENATE("'2018-02'!E",TEXT(MATCH($C80,'2018-02'!$C$2:$C$100,0)+1,0)))="",AND(INDIRECT(CONCATENATE("'2018-03'!E",TEXT(MATCH($C80,'2018-03'!$C$2:$C$100,0)+1,0)))="",INDIRECT(CONCATENATE("'2018-02'!E",TEXT(MATCH($C80,'2018-02'!$C$2:$C$100,0)+1,0)))="")),"Н/Д",INDIRECT(CONCATENATE("'2018-03'!E",TEXT(MATCH($C80,'2018-03'!$C$2:$C$100,0)+1,0)))-INDIRECT(CONCATENATE("'2018-02'!E",TEXT(MATCH($C80,'2018-02'!$C$2:$C$100,0)+1,0))))</f>
        <v>117257075217.03</v>
      </c>
      <c r="F80" s="17">
        <f ca="1">IF(OR(INDIRECT(CONCATENATE("'2018-03'!F",TEXT(MATCH($C80,'2018-03'!$C$2:$C$100,0)+1,0)))="",INDIRECT(CONCATENATE("'2018-02'!F",TEXT(MATCH($C80,'2018-02'!$C$2:$C$100,0)+1,0)))="",AND(INDIRECT(CONCATENATE("'2018-03'!F",TEXT(MATCH($C80,'2018-03'!$C$2:$C$100,0)+1,0)))="",INDIRECT(CONCATENATE("'2018-02'!F",TEXT(MATCH($C80,'2018-02'!$C$2:$C$100,0)+1,0)))="")),"Н/Д",INDIRECT(CONCATENATE("'2018-03'!F",TEXT(MATCH($C80,'2018-03'!$C$2:$C$100,0)+1,0)))-INDIRECT(CONCATENATE("'2018-02'!F",TEXT(MATCH($C80,'2018-02'!$C$2:$C$100,0)+1,0))))</f>
        <v>116922066010.03</v>
      </c>
      <c r="G80" s="17">
        <f ca="1">IF(OR(INDIRECT(CONCATENATE("'2018-03'!G",TEXT(MATCH($C80,'2018-03'!$C$2:$C$100,0)+1,0)))="",INDIRECT(CONCATENATE("'2018-02'!G",TEXT(MATCH($C80,'2018-02'!$C$2:$C$100,0)+1,0)))="",AND(INDIRECT(CONCATENATE("'2018-03'!G",TEXT(MATCH($C80,'2018-03'!$C$2:$C$100,0)+1,0)))="",INDIRECT(CONCATENATE("'2018-02'!G",TEXT(MATCH($C80,'2018-02'!$C$2:$C$100,0)+1,0)))="")),"Н/Д",INDIRECT(CONCATENATE("'2018-03'!G",TEXT(MATCH($C80,'2018-03'!$C$2:$C$100,0)+1,0)))-INDIRECT(CONCATENATE("'2018-02'!G",TEXT(MATCH($C80,'2018-02'!$C$2:$C$100,0)+1,0))))</f>
        <v>22761334167.839996</v>
      </c>
      <c r="H80" s="17">
        <f ca="1">IF(OR(INDIRECT(CONCATENATE("'2018-03'!H",TEXT(MATCH($C80,'2018-03'!$C$2:$C$100,0)+1,0)))="",INDIRECT(CONCATENATE("'2018-02'!H",TEXT(MATCH($C80,'2018-02'!$C$2:$C$100,0)+1,0)))="",AND(INDIRECT(CONCATENATE("'2018-03'!H",TEXT(MATCH($C80,'2018-03'!$C$2:$C$100,0)+1,0)))="",INDIRECT(CONCATENATE("'2018-02'!H",TEXT(MATCH($C80,'2018-02'!$C$2:$C$100,0)+1,0)))="")),"Н/Д",INDIRECT(CONCATENATE("'2018-03'!H",TEXT(MATCH($C80,'2018-03'!$C$2:$C$100,0)+1,0)))-INDIRECT(CONCATENATE("'2018-02'!H",TEXT(MATCH($C80,'2018-02'!$C$2:$C$100,0)+1,0))))</f>
        <v>67753298462.379997</v>
      </c>
      <c r="I80" s="17">
        <f ca="1">IF(OR(INDIRECT(CONCATENATE("'2018-03'!I",TEXT(MATCH($C80,'2018-03'!$C$2:$C$100,0)+1,0)))="",INDIRECT(CONCATENATE("'2018-02'!I",TEXT(MATCH($C80,'2018-02'!$C$2:$C$100,0)+1,0)))="",AND(INDIRECT(CONCATENATE("'2018-03'!I",TEXT(MATCH($C80,'2018-03'!$C$2:$C$100,0)+1,0)))="",INDIRECT(CONCATENATE("'2018-02'!I",TEXT(MATCH($C80,'2018-02'!$C$2:$C$100,0)+1,0)))="")),"Н/Д",INDIRECT(CONCATENATE("'2018-03'!I",TEXT(MATCH($C80,'2018-03'!$C$2:$C$100,0)+1,0)))-INDIRECT(CONCATENATE("'2018-02'!I",TEXT(MATCH($C80,'2018-02'!$C$2:$C$100,0)+1,0))))</f>
        <v>1033185427.4000001</v>
      </c>
      <c r="J80" s="17" t="str">
        <f ca="1">IF(OR(INDIRECT(CONCATENATE("'2018-03'!J",TEXT(MATCH($C80,'2018-03'!$C$2:$C$100,0)+1,0)))="",INDIRECT(CONCATENATE("'2018-02'!J",TEXT(MATCH($C80,'2018-02'!$C$2:$C$100,0)+1,0)))="",AND(INDIRECT(CONCATENATE("'2018-03'!J",TEXT(MATCH($C80,'2018-03'!$C$2:$C$100,0)+1,0)))="",INDIRECT(CONCATENATE("'2018-02'!J",TEXT(MATCH($C80,'2018-02'!$C$2:$C$100,0)+1,0)))="")),"Н/Д",INDIRECT(CONCATENATE("'2018-03'!J",TEXT(MATCH($C80,'2018-03'!$C$2:$C$100,0)+1,0)))-INDIRECT(CONCATENATE("'2018-02'!J",TEXT(MATCH($C80,'2018-02'!$C$2:$C$100,0)+1,0))))</f>
        <v>Н/Д</v>
      </c>
      <c r="K80" s="17">
        <f ca="1">IF(OR(INDIRECT(CONCATENATE("'2018-03'!K",TEXT(MATCH($C80,'2018-03'!$C$2:$C$100,0)+1,0)))="",INDIRECT(CONCATENATE("'2018-02'!K",TEXT(MATCH($C80,'2018-02'!$C$2:$C$100,0)+1,0)))="",AND(INDIRECT(CONCATENATE("'2018-03'!K",TEXT(MATCH($C80,'2018-03'!$C$2:$C$100,0)+1,0)))="",INDIRECT(CONCATENATE("'2018-02'!K",TEXT(MATCH($C80,'2018-02'!$C$2:$C$100,0)+1,0)))="")),"Н/Д",INDIRECT(CONCATENATE("'2018-03'!K",TEXT(MATCH($C80,'2018-03'!$C$2:$C$100,0)+1,0)))-INDIRECT(CONCATENATE("'2018-02'!K",TEXT(MATCH($C80,'2018-02'!$C$2:$C$100,0)+1,0))))</f>
        <v>4265519329.4700003</v>
      </c>
      <c r="L80" s="17">
        <f ca="1">IF(OR(INDIRECT(CONCATENATE("'2018-03'!L",TEXT(MATCH($C80,'2018-03'!$C$2:$C$100,0)+1,0)))="",INDIRECT(CONCATENATE("'2018-02'!L",TEXT(MATCH($C80,'2018-02'!$C$2:$C$100,0)+1,0)))="",AND(INDIRECT(CONCATENATE("'2018-03'!L",TEXT(MATCH($C80,'2018-03'!$C$2:$C$100,0)+1,0)))="",INDIRECT(CONCATENATE("'2018-02'!L",TEXT(MATCH($C80,'2018-02'!$C$2:$C$100,0)+1,0)))="")),"Н/Д",INDIRECT(CONCATENATE("'2018-03'!L",TEXT(MATCH($C80,'2018-03'!$C$2:$C$100,0)+1,0)))-INDIRECT(CONCATENATE("'2018-02'!L",TEXT(MATCH($C80,'2018-02'!$C$2:$C$100,0)+1,0))))</f>
        <v>7634033871.249999</v>
      </c>
      <c r="M80" s="17">
        <f ca="1">IF(OR(INDIRECT(CONCATENATE("'2018-03'!M",TEXT(MATCH($C80,'2018-03'!$C$2:$C$100,0)+1,0)))="",INDIRECT(CONCATENATE("'2018-02'!M",TEXT(MATCH($C80,'2018-02'!$C$2:$C$100,0)+1,0)))="",AND(INDIRECT(CONCATENATE("'2018-03'!M",TEXT(MATCH($C80,'2018-03'!$C$2:$C$100,0)+1,0)))="",INDIRECT(CONCATENATE("'2018-02'!M",TEXT(MATCH($C80,'2018-02'!$C$2:$C$100,0)+1,0)))="")),"Н/Д",INDIRECT(CONCATENATE("'2018-03'!M",TEXT(MATCH($C80,'2018-03'!$C$2:$C$100,0)+1,0)))-INDIRECT(CONCATENATE("'2018-02'!M",TEXT(MATCH($C80,'2018-02'!$C$2:$C$100,0)+1,0))))</f>
        <v>193680.06000000006</v>
      </c>
      <c r="N80" s="17">
        <f ca="1">IF(OR(INDIRECT(CONCATENATE("'2018-03'!N",TEXT(MATCH($C80,'2018-03'!$C$2:$C$100,0)+1,0)))="",INDIRECT(CONCATENATE("'2018-02'!N",TEXT(MATCH($C80,'2018-02'!$C$2:$C$100,0)+1,0)))="",AND(INDIRECT(CONCATENATE("'2018-03'!N",TEXT(MATCH($C80,'2018-03'!$C$2:$C$100,0)+1,0)))="",INDIRECT(CONCATENATE("'2018-02'!N",TEXT(MATCH($C80,'2018-02'!$C$2:$C$100,0)+1,0)))="")),"Н/Д",INDIRECT(CONCATENATE("'2018-03'!N",TEXT(MATCH($C80,'2018-03'!$C$2:$C$100,0)+1,0)))-INDIRECT(CONCATENATE("'2018-02'!NE",TEXT(MATCH($C80,'2018-02'!$C$2:$C$100,0)+1,0))))</f>
        <v>565155712.44000006</v>
      </c>
      <c r="O80" s="17">
        <f ca="1">IF(OR(INDIRECT(CONCATENATE("'2018-03'!O",TEXT(MATCH($C80,'2018-03'!$C$2:$C$100,0)+1,0)))="",INDIRECT(CONCATENATE("'2018-02'!O",TEXT(MATCH($C80,'2018-02'!$C$2:$C$100,0)+1,0)))="",AND(INDIRECT(CONCATENATE("'2018-03'!O",TEXT(MATCH($C80,'2018-03'!$C$2:$C$100,0)+1,0)))="",INDIRECT(CONCATENATE("'2018-02'!O",TEXT(MATCH($C80,'2018-02'!$C$2:$C$100,0)+1,0)))="")),"Н/Д",INDIRECT(CONCATENATE("'2018-03'!O",TEXT(MATCH($C80,'2018-03'!$C$2:$C$100,0)+1,0)))-INDIRECT(CONCATENATE("'2018-02'!O",TEXT(MATCH($C80,'2018-02'!$C$2:$C$100,0)+1,0))))</f>
        <v>-932709.26</v>
      </c>
      <c r="P80" s="17">
        <f ca="1">IF(OR(INDIRECT(CONCATENATE("'2018-03'!P",TEXT(MATCH($C80,'2018-03'!$C$2:$C$100,0)+1,0)))="",INDIRECT(CONCATENATE("'2018-02'!P",TEXT(MATCH($C80,'2018-02'!$C$2:$C$100,0)+1,0)))="",AND(INDIRECT(CONCATENATE("'2018-03'!P",TEXT(MATCH($C80,'2018-03'!$C$2:$C$100,0)+1,0)))="",INDIRECT(CONCATENATE("'2018-02'!P",TEXT(MATCH($C80,'2018-02'!$C$2:$C$100,0)+1,0)))="")),"Н/Д",INDIRECT(CONCATENATE("'2018-03'!P",TEXT(MATCH($C80,'2018-03'!$C$2:$C$100,0)+1,0)))-INDIRECT(CONCATENATE("'2018-02'!P",TEXT(MATCH($C80,'2018-02'!$C$2:$C$100,0)+1,0))))</f>
        <v>7309514111.0699997</v>
      </c>
      <c r="Q80" s="17">
        <f ca="1">IF(OR(INDIRECT(CONCATENATE("'2018-03'!Q",TEXT(MATCH($C80,'2018-03'!$C$2:$C$100,0)+1,0)))="",INDIRECT(CONCATENATE("'2018-02'!Q",TEXT(MATCH($C80,'2018-02'!$C$2:$C$100,0)+1,0)))="",AND(INDIRECT(CONCATENATE("'2018-03'!Q",TEXT(MATCH($C80,'2018-03'!$C$2:$C$100,0)+1,0)))="",INDIRECT(CONCATENATE("'2018-02'!Q",TEXT(MATCH($C80,'2018-02'!$C$2:$C$100,0)+1,0)))="")),"Н/Д",INDIRECT(CONCATENATE("'2018-03'!Q",TEXT(MATCH($C80,'2018-03'!$C$2:$C$100,0)+1,0)))-INDIRECT(CONCATENATE("'2018-02'!Q",TEXT(MATCH($C80,'2018-02'!$C$2:$C$100,0)+1,0))))</f>
        <v>12424429.369999999</v>
      </c>
      <c r="R80" s="17">
        <f ca="1">IF(OR(INDIRECT(CONCATENATE("'2018-03'!R",TEXT(MATCH($C80,'2018-03'!$C$2:$C$100,0)+1,0)))="",INDIRECT(CONCATENATE("'2018-02'!R",TEXT(MATCH($C80,'2018-02'!$C$2:$C$100,0)+1,0)))="",AND(INDIRECT(CONCATENATE("'2018-03'!R",TEXT(MATCH($C80,'2018-03'!$C$2:$C$100,0)+1,0)))="",INDIRECT(CONCATENATE("'2018-02'!R",TEXT(MATCH($C80,'2018-02'!$C$2:$C$100,0)+1,0)))="")),"Н/Д",INDIRECT(CONCATENATE("'2018-03'!R",TEXT(MATCH($C80,'2018-03'!$C$2:$C$100,0)+1,0)))-INDIRECT(CONCATENATE("'2018-02'!R",TEXT(MATCH($C80,'2018-02'!$C$2:$C$100,0)+1,0))))</f>
        <v>2127113634.2800002</v>
      </c>
      <c r="S80" s="17">
        <f ca="1">IF(OR(INDIRECT(CONCATENATE("'2018-03'!S",TEXT(MATCH($C80,'2018-03'!$C$2:$C$100,0)+1,0)))="",INDIRECT(CONCATENATE("'2018-02'!S",TEXT(MATCH($C80,'2018-02'!$C$2:$C$100,0)+1,0)))="",AND(INDIRECT(CONCATENATE("'2018-03'!S",TEXT(MATCH($C80,'2018-03'!$C$2:$C$100,0)+1,0)))="",INDIRECT(CONCATENATE("'2018-02'!S",TEXT(MATCH($C80,'2018-02'!$C$2:$C$100,0)+1,0)))="")),"Н/Д",INDIRECT(CONCATENATE("'2018-03'!S",TEXT(MATCH($C80,'2018-03'!$C$2:$C$100,0)+1,0)))-INDIRECT(CONCATENATE("'2018-02'!S",TEXT(MATCH($C80,'2018-02'!$C$2:$C$100,0)+1,0))))</f>
        <v>15184019.380000001</v>
      </c>
      <c r="T80" s="17">
        <f ca="1">IF(OR(INDIRECT(CONCATENATE("'2018-03'!T",TEXT(MATCH($C80,'2018-03'!$C$2:$C$100,0)+1,0)))="",INDIRECT(CONCATENATE("'2018-02'!T",TEXT(MATCH($C80,'2018-02'!$C$2:$C$100,0)+1,0)))="",AND(INDIRECT(CONCATENATE("'2018-03'!T",TEXT(MATCH($C80,'2018-03'!$C$2:$C$100,0)+1,0)))="",INDIRECT(CONCATENATE("'2018-02'!T",TEXT(MATCH($C80,'2018-02'!$C$2:$C$100,0)+1,0)))="")),"Н/Д",INDIRECT(CONCATENATE("'2018-03'!T",TEXT(MATCH($C80,'2018-03'!$C$2:$C$100,0)+1,0)))-INDIRECT(CONCATENATE("'2018-02'!T",TEXT(MATCH($C80,'2018-02'!$C$2:$C$100,0)+1,0))))</f>
        <v>1625610091.8299999</v>
      </c>
      <c r="U80" s="17">
        <f ca="1">IF(OR(INDIRECT(CONCATENATE("'2018-03'!U",TEXT(MATCH($C80,'2018-03'!$C$2:$C$100,0)+1,0)))="",INDIRECT(CONCATENATE("'2018-02'!U",TEXT(MATCH($C80,'2018-02'!$C$2:$C$100,0)+1,0)))="",AND(INDIRECT(CONCATENATE("'2018-03'!U",TEXT(MATCH($C80,'2018-03'!$C$2:$C$100,0)+1,0)))="",INDIRECT(CONCATENATE("'2018-02'!U",TEXT(MATCH($C80,'2018-02'!$C$2:$C$100,0)+1,0)))="")),"Н/Д",INDIRECT(CONCATENATE("'2018-03'!U",TEXT(MATCH($C80,'2018-03'!$C$2:$C$100,0)+1,0)))-INDIRECT(CONCATENATE("'2018-02'!U",TEXT(MATCH($C80,'2018-02'!$C$2:$C$100,0)+1,0))))</f>
        <v>1144032737.3400002</v>
      </c>
      <c r="V80" s="17">
        <f ca="1">IF(OR(INDIRECT(CONCATENATE("'2018-03'!V",TEXT(MATCH($C80,'2018-03'!$C$2:$C$100,0)+1,0)))="",INDIRECT(CONCATENATE("'2018-02'!V",TEXT(MATCH($C80,'2018-02'!$C$2:$C$100,0)+1,0)))="",AND(INDIRECT(CONCATENATE("'2018-03'!V",TEXT(MATCH($C80,'2018-03'!$C$2:$C$100,0)+1,0)))="",INDIRECT(CONCATENATE("'2018-02'!V",TEXT(MATCH($C80,'2018-02'!$C$2:$C$100,0)+1,0)))="")),"Н/Д",INDIRECT(CONCATENATE("'2018-03'!V",TEXT(MATCH($C80,'2018-03'!$C$2:$C$100,0)+1,0)))-INDIRECT(CONCATENATE("'2018-02'!V",TEXT(MATCH($C80,'2018-02'!$C$2:$C$100,0)+1,0))))</f>
        <v>335009207</v>
      </c>
      <c r="W80" s="17">
        <f ca="1">IF(OR(INDIRECT(CONCATENATE("'2018-03'!W",TEXT(MATCH($C80,'2018-03'!$C$2:$C$100,0)+1,0)))="",INDIRECT(CONCATENATE("'2018-02'!W",TEXT(MATCH($C80,'2018-02'!$C$2:$C$100,0)+1,0)))="",AND(INDIRECT(CONCATENATE("'2018-03'!W",TEXT(MATCH($C80,'2018-03'!$C$2:$C$100,0)+1,0)))="",INDIRECT(CONCATENATE("'2018-02'!W",TEXT(MATCH($C80,'2018-02'!$C$2:$C$100,0)+1,0)))="")),"Н/Д",INDIRECT(CONCATENATE("'2018-03'!W",TEXT(MATCH($C80,'2018-03'!$C$2:$C$100,0)+1,0)))-INDIRECT(CONCATENATE("'2018-02'!W",TEXT(MATCH($C80,'2018-02'!$C$2:$C$100,0)+1,0))))</f>
        <v>350521315503.32001</v>
      </c>
    </row>
    <row r="81" spans="1:23" x14ac:dyDescent="0.25">
      <c r="A81" s="2" t="s">
        <v>107</v>
      </c>
      <c r="B81" s="2" t="s">
        <v>108</v>
      </c>
      <c r="C81" s="15">
        <v>12000000</v>
      </c>
      <c r="D81" s="2" t="s">
        <v>206</v>
      </c>
      <c r="E81" s="17">
        <f ca="1">IF(OR(INDIRECT(CONCATENATE("'2018-03'!E",TEXT(MATCH($C81,'2018-03'!$C$2:$C$100,0)+1,0)))="",INDIRECT(CONCATENATE("'2018-02'!E",TEXT(MATCH($C81,'2018-02'!$C$2:$C$100,0)+1,0)))="",AND(INDIRECT(CONCATENATE("'2018-03'!E",TEXT(MATCH($C81,'2018-03'!$C$2:$C$100,0)+1,0)))="",INDIRECT(CONCATENATE("'2018-02'!E",TEXT(MATCH($C81,'2018-02'!$C$2:$C$100,0)+1,0)))="")),"Н/Д",INDIRECT(CONCATENATE("'2018-03'!E",TEXT(MATCH($C81,'2018-03'!$C$2:$C$100,0)+1,0)))-INDIRECT(CONCATENATE("'2018-02'!E",TEXT(MATCH($C81,'2018-02'!$C$2:$C$100,0)+1,0))))</f>
        <v>2426850577.6599998</v>
      </c>
      <c r="F81" s="17">
        <f ca="1">IF(OR(INDIRECT(CONCATENATE("'2018-03'!F",TEXT(MATCH($C81,'2018-03'!$C$2:$C$100,0)+1,0)))="",INDIRECT(CONCATENATE("'2018-02'!F",TEXT(MATCH($C81,'2018-02'!$C$2:$C$100,0)+1,0)))="",AND(INDIRECT(CONCATENATE("'2018-03'!F",TEXT(MATCH($C81,'2018-03'!$C$2:$C$100,0)+1,0)))="",INDIRECT(CONCATENATE("'2018-02'!F",TEXT(MATCH($C81,'2018-02'!$C$2:$C$100,0)+1,0)))="")),"Н/Д",INDIRECT(CONCATENATE("'2018-03'!F",TEXT(MATCH($C81,'2018-03'!$C$2:$C$100,0)+1,0)))-INDIRECT(CONCATENATE("'2018-02'!F",TEXT(MATCH($C81,'2018-02'!$C$2:$C$100,0)+1,0))))</f>
        <v>1833854163.46</v>
      </c>
      <c r="G81" s="17">
        <f ca="1">IF(OR(INDIRECT(CONCATENATE("'2018-03'!G",TEXT(MATCH($C81,'2018-03'!$C$2:$C$100,0)+1,0)))="",INDIRECT(CONCATENATE("'2018-02'!G",TEXT(MATCH($C81,'2018-02'!$C$2:$C$100,0)+1,0)))="",AND(INDIRECT(CONCATENATE("'2018-03'!G",TEXT(MATCH($C81,'2018-03'!$C$2:$C$100,0)+1,0)))="",INDIRECT(CONCATENATE("'2018-02'!G",TEXT(MATCH($C81,'2018-02'!$C$2:$C$100,0)+1,0)))="")),"Н/Д",INDIRECT(CONCATENATE("'2018-03'!G",TEXT(MATCH($C81,'2018-03'!$C$2:$C$100,0)+1,0)))-INDIRECT(CONCATENATE("'2018-02'!G",TEXT(MATCH($C81,'2018-02'!$C$2:$C$100,0)+1,0))))</f>
        <v>266008823.70999998</v>
      </c>
      <c r="H81" s="17">
        <f ca="1">IF(OR(INDIRECT(CONCATENATE("'2018-03'!H",TEXT(MATCH($C81,'2018-03'!$C$2:$C$100,0)+1,0)))="",INDIRECT(CONCATENATE("'2018-02'!H",TEXT(MATCH($C81,'2018-02'!$C$2:$C$100,0)+1,0)))="",AND(INDIRECT(CONCATENATE("'2018-03'!H",TEXT(MATCH($C81,'2018-03'!$C$2:$C$100,0)+1,0)))="",INDIRECT(CONCATENATE("'2018-02'!H",TEXT(MATCH($C81,'2018-02'!$C$2:$C$100,0)+1,0)))="")),"Н/Д",INDIRECT(CONCATENATE("'2018-03'!H",TEXT(MATCH($C81,'2018-03'!$C$2:$C$100,0)+1,0)))-INDIRECT(CONCATENATE("'2018-02'!H",TEXT(MATCH($C81,'2018-02'!$C$2:$C$100,0)+1,0))))</f>
        <v>1111950978.54</v>
      </c>
      <c r="I81" s="17">
        <f ca="1">IF(OR(INDIRECT(CONCATENATE("'2018-03'!I",TEXT(MATCH($C81,'2018-03'!$C$2:$C$100,0)+1,0)))="",INDIRECT(CONCATENATE("'2018-02'!I",TEXT(MATCH($C81,'2018-02'!$C$2:$C$100,0)+1,0)))="",AND(INDIRECT(CONCATENATE("'2018-03'!I",TEXT(MATCH($C81,'2018-03'!$C$2:$C$100,0)+1,0)))="",INDIRECT(CONCATENATE("'2018-02'!I",TEXT(MATCH($C81,'2018-02'!$C$2:$C$100,0)+1,0)))="")),"Н/Д",INDIRECT(CONCATENATE("'2018-03'!I",TEXT(MATCH($C81,'2018-03'!$C$2:$C$100,0)+1,0)))-INDIRECT(CONCATENATE("'2018-02'!I",TEXT(MATCH($C81,'2018-02'!$C$2:$C$100,0)+1,0))))</f>
        <v>67355482.100000024</v>
      </c>
      <c r="J81" s="17" t="str">
        <f ca="1">IF(OR(INDIRECT(CONCATENATE("'2018-03'!J",TEXT(MATCH($C81,'2018-03'!$C$2:$C$100,0)+1,0)))="",INDIRECT(CONCATENATE("'2018-02'!J",TEXT(MATCH($C81,'2018-02'!$C$2:$C$100,0)+1,0)))="",AND(INDIRECT(CONCATENATE("'2018-03'!J",TEXT(MATCH($C81,'2018-03'!$C$2:$C$100,0)+1,0)))="",INDIRECT(CONCATENATE("'2018-02'!J",TEXT(MATCH($C81,'2018-02'!$C$2:$C$100,0)+1,0)))="")),"Н/Д",INDIRECT(CONCATENATE("'2018-03'!J",TEXT(MATCH($C81,'2018-03'!$C$2:$C$100,0)+1,0)))-INDIRECT(CONCATENATE("'2018-02'!J",TEXT(MATCH($C81,'2018-02'!$C$2:$C$100,0)+1,0))))</f>
        <v>Н/Д</v>
      </c>
      <c r="K81" s="17">
        <f ca="1">IF(OR(INDIRECT(CONCATENATE("'2018-03'!K",TEXT(MATCH($C81,'2018-03'!$C$2:$C$100,0)+1,0)))="",INDIRECT(CONCATENATE("'2018-02'!K",TEXT(MATCH($C81,'2018-02'!$C$2:$C$100,0)+1,0)))="",AND(INDIRECT(CONCATENATE("'2018-03'!K",TEXT(MATCH($C81,'2018-03'!$C$2:$C$100,0)+1,0)))="",INDIRECT(CONCATENATE("'2018-02'!K",TEXT(MATCH($C81,'2018-02'!$C$2:$C$100,0)+1,0)))="")),"Н/Д",INDIRECT(CONCATENATE("'2018-03'!K",TEXT(MATCH($C81,'2018-03'!$C$2:$C$100,0)+1,0)))-INDIRECT(CONCATENATE("'2018-02'!K",TEXT(MATCH($C81,'2018-02'!$C$2:$C$100,0)+1,0))))</f>
        <v>79113545.560000002</v>
      </c>
      <c r="L81" s="17">
        <f ca="1">IF(OR(INDIRECT(CONCATENATE("'2018-03'!L",TEXT(MATCH($C81,'2018-03'!$C$2:$C$100,0)+1,0)))="",INDIRECT(CONCATENATE("'2018-02'!L",TEXT(MATCH($C81,'2018-02'!$C$2:$C$100,0)+1,0)))="",AND(INDIRECT(CONCATENATE("'2018-03'!L",TEXT(MATCH($C81,'2018-03'!$C$2:$C$100,0)+1,0)))="",INDIRECT(CONCATENATE("'2018-02'!L",TEXT(MATCH($C81,'2018-02'!$C$2:$C$100,0)+1,0)))="")),"Н/Д",INDIRECT(CONCATENATE("'2018-03'!L",TEXT(MATCH($C81,'2018-03'!$C$2:$C$100,0)+1,0)))-INDIRECT(CONCATENATE("'2018-02'!L",TEXT(MATCH($C81,'2018-02'!$C$2:$C$100,0)+1,0))))</f>
        <v>141492013.45000005</v>
      </c>
      <c r="M81" s="17">
        <f ca="1">IF(OR(INDIRECT(CONCATENATE("'2018-03'!M",TEXT(MATCH($C81,'2018-03'!$C$2:$C$100,0)+1,0)))="",INDIRECT(CONCATENATE("'2018-02'!M",TEXT(MATCH($C81,'2018-02'!$C$2:$C$100,0)+1,0)))="",AND(INDIRECT(CONCATENATE("'2018-03'!M",TEXT(MATCH($C81,'2018-03'!$C$2:$C$100,0)+1,0)))="",INDIRECT(CONCATENATE("'2018-02'!M",TEXT(MATCH($C81,'2018-02'!$C$2:$C$100,0)+1,0)))="")),"Н/Д",INDIRECT(CONCATENATE("'2018-03'!M",TEXT(MATCH($C81,'2018-03'!$C$2:$C$100,0)+1,0)))-INDIRECT(CONCATENATE("'2018-02'!M",TEXT(MATCH($C81,'2018-02'!$C$2:$C$100,0)+1,0))))</f>
        <v>-1377771.79</v>
      </c>
      <c r="N81" s="17">
        <f ca="1">IF(OR(INDIRECT(CONCATENATE("'2018-03'!N",TEXT(MATCH($C81,'2018-03'!$C$2:$C$100,0)+1,0)))="",INDIRECT(CONCATENATE("'2018-02'!N",TEXT(MATCH($C81,'2018-02'!$C$2:$C$100,0)+1,0)))="",AND(INDIRECT(CONCATENATE("'2018-03'!N",TEXT(MATCH($C81,'2018-03'!$C$2:$C$100,0)+1,0)))="",INDIRECT(CONCATENATE("'2018-02'!N",TEXT(MATCH($C81,'2018-02'!$C$2:$C$100,0)+1,0)))="")),"Н/Д",INDIRECT(CONCATENATE("'2018-03'!N",TEXT(MATCH($C81,'2018-03'!$C$2:$C$100,0)+1,0)))-INDIRECT(CONCATENATE("'2018-02'!NE",TEXT(MATCH($C81,'2018-02'!$C$2:$C$100,0)+1,0))))</f>
        <v>39908746.780000001</v>
      </c>
      <c r="O81" s="17">
        <f ca="1">IF(OR(INDIRECT(CONCATENATE("'2018-03'!O",TEXT(MATCH($C81,'2018-03'!$C$2:$C$100,0)+1,0)))="",INDIRECT(CONCATENATE("'2018-02'!O",TEXT(MATCH($C81,'2018-02'!$C$2:$C$100,0)+1,0)))="",AND(INDIRECT(CONCATENATE("'2018-03'!O",TEXT(MATCH($C81,'2018-03'!$C$2:$C$100,0)+1,0)))="",INDIRECT(CONCATENATE("'2018-02'!O",TEXT(MATCH($C81,'2018-02'!$C$2:$C$100,0)+1,0)))="")),"Н/Д",INDIRECT(CONCATENATE("'2018-03'!O",TEXT(MATCH($C81,'2018-03'!$C$2:$C$100,0)+1,0)))-INDIRECT(CONCATENATE("'2018-02'!O",TEXT(MATCH($C81,'2018-02'!$C$2:$C$100,0)+1,0))))</f>
        <v>2495.6799999999998</v>
      </c>
      <c r="P81" s="17">
        <f ca="1">IF(OR(INDIRECT(CONCATENATE("'2018-03'!P",TEXT(MATCH($C81,'2018-03'!$C$2:$C$100,0)+1,0)))="",INDIRECT(CONCATENATE("'2018-02'!P",TEXT(MATCH($C81,'2018-02'!$C$2:$C$100,0)+1,0)))="",AND(INDIRECT(CONCATENATE("'2018-03'!P",TEXT(MATCH($C81,'2018-03'!$C$2:$C$100,0)+1,0)))="",INDIRECT(CONCATENATE("'2018-02'!P",TEXT(MATCH($C81,'2018-02'!$C$2:$C$100,0)+1,0)))="")),"Н/Д",INDIRECT(CONCATENATE("'2018-03'!P",TEXT(MATCH($C81,'2018-03'!$C$2:$C$100,0)+1,0)))-INDIRECT(CONCATENATE("'2018-02'!P",TEXT(MATCH($C81,'2018-02'!$C$2:$C$100,0)+1,0))))</f>
        <v>48952977.999999993</v>
      </c>
      <c r="Q81" s="17">
        <f ca="1">IF(OR(INDIRECT(CONCATENATE("'2018-03'!Q",TEXT(MATCH($C81,'2018-03'!$C$2:$C$100,0)+1,0)))="",INDIRECT(CONCATENATE("'2018-02'!Q",TEXT(MATCH($C81,'2018-02'!$C$2:$C$100,0)+1,0)))="",AND(INDIRECT(CONCATENATE("'2018-03'!Q",TEXT(MATCH($C81,'2018-03'!$C$2:$C$100,0)+1,0)))="",INDIRECT(CONCATENATE("'2018-02'!Q",TEXT(MATCH($C81,'2018-02'!$C$2:$C$100,0)+1,0)))="")),"Н/Д",INDIRECT(CONCATENATE("'2018-03'!Q",TEXT(MATCH($C81,'2018-03'!$C$2:$C$100,0)+1,0)))-INDIRECT(CONCATENATE("'2018-02'!Q",TEXT(MATCH($C81,'2018-02'!$C$2:$C$100,0)+1,0))))</f>
        <v>5488495.3100000005</v>
      </c>
      <c r="R81" s="17">
        <f ca="1">IF(OR(INDIRECT(CONCATENATE("'2018-03'!R",TEXT(MATCH($C81,'2018-03'!$C$2:$C$100,0)+1,0)))="",INDIRECT(CONCATENATE("'2018-02'!R",TEXT(MATCH($C81,'2018-02'!$C$2:$C$100,0)+1,0)))="",AND(INDIRECT(CONCATENATE("'2018-03'!R",TEXT(MATCH($C81,'2018-03'!$C$2:$C$100,0)+1,0)))="",INDIRECT(CONCATENATE("'2018-02'!R",TEXT(MATCH($C81,'2018-02'!$C$2:$C$100,0)+1,0)))="")),"Н/Д",INDIRECT(CONCATENATE("'2018-03'!R",TEXT(MATCH($C81,'2018-03'!$C$2:$C$100,0)+1,0)))-INDIRECT(CONCATENATE("'2018-02'!R",TEXT(MATCH($C81,'2018-02'!$C$2:$C$100,0)+1,0))))</f>
        <v>34382699.710000001</v>
      </c>
      <c r="S81" s="17">
        <f ca="1">IF(OR(INDIRECT(CONCATENATE("'2018-03'!S",TEXT(MATCH($C81,'2018-03'!$C$2:$C$100,0)+1,0)))="",INDIRECT(CONCATENATE("'2018-02'!S",TEXT(MATCH($C81,'2018-02'!$C$2:$C$100,0)+1,0)))="",AND(INDIRECT(CONCATENATE("'2018-03'!S",TEXT(MATCH($C81,'2018-03'!$C$2:$C$100,0)+1,0)))="",INDIRECT(CONCATENATE("'2018-02'!S",TEXT(MATCH($C81,'2018-02'!$C$2:$C$100,0)+1,0)))="")),"Н/Д",INDIRECT(CONCATENATE("'2018-03'!S",TEXT(MATCH($C81,'2018-03'!$C$2:$C$100,0)+1,0)))-INDIRECT(CONCATENATE("'2018-02'!S",TEXT(MATCH($C81,'2018-02'!$C$2:$C$100,0)+1,0))))</f>
        <v>103135</v>
      </c>
      <c r="T81" s="17">
        <f ca="1">IF(OR(INDIRECT(CONCATENATE("'2018-03'!T",TEXT(MATCH($C81,'2018-03'!$C$2:$C$100,0)+1,0)))="",INDIRECT(CONCATENATE("'2018-02'!T",TEXT(MATCH($C81,'2018-02'!$C$2:$C$100,0)+1,0)))="",AND(INDIRECT(CONCATENATE("'2018-03'!T",TEXT(MATCH($C81,'2018-03'!$C$2:$C$100,0)+1,0)))="",INDIRECT(CONCATENATE("'2018-02'!T",TEXT(MATCH($C81,'2018-02'!$C$2:$C$100,0)+1,0)))="")),"Н/Д",INDIRECT(CONCATENATE("'2018-03'!T",TEXT(MATCH($C81,'2018-03'!$C$2:$C$100,0)+1,0)))-INDIRECT(CONCATENATE("'2018-02'!T",TEXT(MATCH($C81,'2018-02'!$C$2:$C$100,0)+1,0))))</f>
        <v>37315414.409999996</v>
      </c>
      <c r="U81" s="17">
        <f ca="1">IF(OR(INDIRECT(CONCATENATE("'2018-03'!U",TEXT(MATCH($C81,'2018-03'!$C$2:$C$100,0)+1,0)))="",INDIRECT(CONCATENATE("'2018-02'!U",TEXT(MATCH($C81,'2018-02'!$C$2:$C$100,0)+1,0)))="",AND(INDIRECT(CONCATENATE("'2018-03'!U",TEXT(MATCH($C81,'2018-03'!$C$2:$C$100,0)+1,0)))="",INDIRECT(CONCATENATE("'2018-02'!U",TEXT(MATCH($C81,'2018-02'!$C$2:$C$100,0)+1,0)))="")),"Н/Д",INDIRECT(CONCATENATE("'2018-03'!U",TEXT(MATCH($C81,'2018-03'!$C$2:$C$100,0)+1,0)))-INDIRECT(CONCATENATE("'2018-02'!U",TEXT(MATCH($C81,'2018-02'!$C$2:$C$100,0)+1,0))))</f>
        <v>1901729.4100000001</v>
      </c>
      <c r="V81" s="17">
        <f ca="1">IF(OR(INDIRECT(CONCATENATE("'2018-03'!V",TEXT(MATCH($C81,'2018-03'!$C$2:$C$100,0)+1,0)))="",INDIRECT(CONCATENATE("'2018-02'!V",TEXT(MATCH($C81,'2018-02'!$C$2:$C$100,0)+1,0)))="",AND(INDIRECT(CONCATENATE("'2018-03'!V",TEXT(MATCH($C81,'2018-03'!$C$2:$C$100,0)+1,0)))="",INDIRECT(CONCATENATE("'2018-02'!V",TEXT(MATCH($C81,'2018-02'!$C$2:$C$100,0)+1,0)))="")),"Н/Д",INDIRECT(CONCATENATE("'2018-03'!V",TEXT(MATCH($C81,'2018-03'!$C$2:$C$100,0)+1,0)))-INDIRECT(CONCATENATE("'2018-02'!V",TEXT(MATCH($C81,'2018-02'!$C$2:$C$100,0)+1,0))))</f>
        <v>592996414.20000005</v>
      </c>
      <c r="W81" s="17">
        <f ca="1">IF(OR(INDIRECT(CONCATENATE("'2018-03'!W",TEXT(MATCH($C81,'2018-03'!$C$2:$C$100,0)+1,0)))="",INDIRECT(CONCATENATE("'2018-02'!W",TEXT(MATCH($C81,'2018-02'!$C$2:$C$100,0)+1,0)))="",AND(INDIRECT(CONCATENATE("'2018-03'!W",TEXT(MATCH($C81,'2018-03'!$C$2:$C$100,0)+1,0)))="",INDIRECT(CONCATENATE("'2018-02'!W",TEXT(MATCH($C81,'2018-02'!$C$2:$C$100,0)+1,0)))="")),"Н/Д",INDIRECT(CONCATENATE("'2018-03'!W",TEXT(MATCH($C81,'2018-03'!$C$2:$C$100,0)+1,0)))-INDIRECT(CONCATENATE("'2018-02'!W",TEXT(MATCH($C81,'2018-02'!$C$2:$C$100,0)+1,0))))</f>
        <v>6670253564.1099987</v>
      </c>
    </row>
    <row r="82" spans="1:23" x14ac:dyDescent="0.25">
      <c r="A82" s="2" t="s">
        <v>107</v>
      </c>
      <c r="B82" s="2" t="s">
        <v>109</v>
      </c>
      <c r="C82" s="15">
        <v>18000000</v>
      </c>
      <c r="D82" s="2" t="s">
        <v>206</v>
      </c>
      <c r="E82" s="17">
        <f ca="1">IF(OR(INDIRECT(CONCATENATE("'2018-03'!E",TEXT(MATCH($C82,'2018-03'!$C$2:$C$100,0)+1,0)))="",INDIRECT(CONCATENATE("'2018-02'!E",TEXT(MATCH($C82,'2018-02'!$C$2:$C$100,0)+1,0)))="",AND(INDIRECT(CONCATENATE("'2018-03'!E",TEXT(MATCH($C82,'2018-03'!$C$2:$C$100,0)+1,0)))="",INDIRECT(CONCATENATE("'2018-02'!E",TEXT(MATCH($C82,'2018-02'!$C$2:$C$100,0)+1,0)))="")),"Н/Д",INDIRECT(CONCATENATE("'2018-03'!E",TEXT(MATCH($C82,'2018-03'!$C$2:$C$100,0)+1,0)))-INDIRECT(CONCATENATE("'2018-02'!E",TEXT(MATCH($C82,'2018-02'!$C$2:$C$100,0)+1,0))))</f>
        <v>6968931016</v>
      </c>
      <c r="F82" s="17">
        <f ca="1">IF(OR(INDIRECT(CONCATENATE("'2018-03'!F",TEXT(MATCH($C82,'2018-03'!$C$2:$C$100,0)+1,0)))="",INDIRECT(CONCATENATE("'2018-02'!F",TEXT(MATCH($C82,'2018-02'!$C$2:$C$100,0)+1,0)))="",AND(INDIRECT(CONCATENATE("'2018-03'!F",TEXT(MATCH($C82,'2018-03'!$C$2:$C$100,0)+1,0)))="",INDIRECT(CONCATENATE("'2018-02'!F",TEXT(MATCH($C82,'2018-02'!$C$2:$C$100,0)+1,0)))="")),"Н/Д",INDIRECT(CONCATENATE("'2018-03'!F",TEXT(MATCH($C82,'2018-03'!$C$2:$C$100,0)+1,0)))-INDIRECT(CONCATENATE("'2018-02'!F",TEXT(MATCH($C82,'2018-02'!$C$2:$C$100,0)+1,0))))</f>
        <v>4885625023.579999</v>
      </c>
      <c r="G82" s="17">
        <f ca="1">IF(OR(INDIRECT(CONCATENATE("'2018-03'!G",TEXT(MATCH($C82,'2018-03'!$C$2:$C$100,0)+1,0)))="",INDIRECT(CONCATENATE("'2018-02'!G",TEXT(MATCH($C82,'2018-02'!$C$2:$C$100,0)+1,0)))="",AND(INDIRECT(CONCATENATE("'2018-03'!G",TEXT(MATCH($C82,'2018-03'!$C$2:$C$100,0)+1,0)))="",INDIRECT(CONCATENATE("'2018-02'!G",TEXT(MATCH($C82,'2018-02'!$C$2:$C$100,0)+1,0)))="")),"Н/Д",INDIRECT(CONCATENATE("'2018-03'!G",TEXT(MATCH($C82,'2018-03'!$C$2:$C$100,0)+1,0)))-INDIRECT(CONCATENATE("'2018-02'!G",TEXT(MATCH($C82,'2018-02'!$C$2:$C$100,0)+1,0))))</f>
        <v>797447876.88999987</v>
      </c>
      <c r="H82" s="17">
        <f ca="1">IF(OR(INDIRECT(CONCATENATE("'2018-03'!H",TEXT(MATCH($C82,'2018-03'!$C$2:$C$100,0)+1,0)))="",INDIRECT(CONCATENATE("'2018-02'!H",TEXT(MATCH($C82,'2018-02'!$C$2:$C$100,0)+1,0)))="",AND(INDIRECT(CONCATENATE("'2018-03'!H",TEXT(MATCH($C82,'2018-03'!$C$2:$C$100,0)+1,0)))="",INDIRECT(CONCATENATE("'2018-02'!H",TEXT(MATCH($C82,'2018-02'!$C$2:$C$100,0)+1,0)))="")),"Н/Д",INDIRECT(CONCATENATE("'2018-03'!H",TEXT(MATCH($C82,'2018-03'!$C$2:$C$100,0)+1,0)))-INDIRECT(CONCATENATE("'2018-02'!H",TEXT(MATCH($C82,'2018-02'!$C$2:$C$100,0)+1,0))))</f>
        <v>2756953991.1399994</v>
      </c>
      <c r="I82" s="17">
        <f ca="1">IF(OR(INDIRECT(CONCATENATE("'2018-03'!I",TEXT(MATCH($C82,'2018-03'!$C$2:$C$100,0)+1,0)))="",INDIRECT(CONCATENATE("'2018-02'!I",TEXT(MATCH($C82,'2018-02'!$C$2:$C$100,0)+1,0)))="",AND(INDIRECT(CONCATENATE("'2018-03'!I",TEXT(MATCH($C82,'2018-03'!$C$2:$C$100,0)+1,0)))="",INDIRECT(CONCATENATE("'2018-02'!I",TEXT(MATCH($C82,'2018-02'!$C$2:$C$100,0)+1,0)))="")),"Н/Д",INDIRECT(CONCATENATE("'2018-03'!I",TEXT(MATCH($C82,'2018-03'!$C$2:$C$100,0)+1,0)))-INDIRECT(CONCATENATE("'2018-02'!I",TEXT(MATCH($C82,'2018-02'!$C$2:$C$100,0)+1,0))))</f>
        <v>302035452.63999999</v>
      </c>
      <c r="J82" s="17" t="str">
        <f ca="1">IF(OR(INDIRECT(CONCATENATE("'2018-03'!J",TEXT(MATCH($C82,'2018-03'!$C$2:$C$100,0)+1,0)))="",INDIRECT(CONCATENATE("'2018-02'!J",TEXT(MATCH($C82,'2018-02'!$C$2:$C$100,0)+1,0)))="",AND(INDIRECT(CONCATENATE("'2018-03'!J",TEXT(MATCH($C82,'2018-03'!$C$2:$C$100,0)+1,0)))="",INDIRECT(CONCATENATE("'2018-02'!J",TEXT(MATCH($C82,'2018-02'!$C$2:$C$100,0)+1,0)))="")),"Н/Д",INDIRECT(CONCATENATE("'2018-03'!J",TEXT(MATCH($C82,'2018-03'!$C$2:$C$100,0)+1,0)))-INDIRECT(CONCATENATE("'2018-02'!J",TEXT(MATCH($C82,'2018-02'!$C$2:$C$100,0)+1,0))))</f>
        <v>Н/Д</v>
      </c>
      <c r="K82" s="17">
        <f ca="1">IF(OR(INDIRECT(CONCATENATE("'2018-03'!K",TEXT(MATCH($C82,'2018-03'!$C$2:$C$100,0)+1,0)))="",INDIRECT(CONCATENATE("'2018-02'!K",TEXT(MATCH($C82,'2018-02'!$C$2:$C$100,0)+1,0)))="",AND(INDIRECT(CONCATENATE("'2018-03'!K",TEXT(MATCH($C82,'2018-03'!$C$2:$C$100,0)+1,0)))="",INDIRECT(CONCATENATE("'2018-02'!K",TEXT(MATCH($C82,'2018-02'!$C$2:$C$100,0)+1,0)))="")),"Н/Д",INDIRECT(CONCATENATE("'2018-03'!K",TEXT(MATCH($C82,'2018-03'!$C$2:$C$100,0)+1,0)))-INDIRECT(CONCATENATE("'2018-02'!K",TEXT(MATCH($C82,'2018-02'!$C$2:$C$100,0)+1,0))))</f>
        <v>226598138.53999996</v>
      </c>
      <c r="L82" s="17">
        <f ca="1">IF(OR(INDIRECT(CONCATENATE("'2018-03'!L",TEXT(MATCH($C82,'2018-03'!$C$2:$C$100,0)+1,0)))="",INDIRECT(CONCATENATE("'2018-02'!L",TEXT(MATCH($C82,'2018-02'!$C$2:$C$100,0)+1,0)))="",AND(INDIRECT(CONCATENATE("'2018-03'!L",TEXT(MATCH($C82,'2018-03'!$C$2:$C$100,0)+1,0)))="",INDIRECT(CONCATENATE("'2018-02'!L",TEXT(MATCH($C82,'2018-02'!$C$2:$C$100,0)+1,0)))="")),"Н/Д",INDIRECT(CONCATENATE("'2018-03'!L",TEXT(MATCH($C82,'2018-03'!$C$2:$C$100,0)+1,0)))-INDIRECT(CONCATENATE("'2018-02'!L",TEXT(MATCH($C82,'2018-02'!$C$2:$C$100,0)+1,0))))</f>
        <v>338802276.95000005</v>
      </c>
      <c r="M82" s="17">
        <f ca="1">IF(OR(INDIRECT(CONCATENATE("'2018-03'!M",TEXT(MATCH($C82,'2018-03'!$C$2:$C$100,0)+1,0)))="",INDIRECT(CONCATENATE("'2018-02'!M",TEXT(MATCH($C82,'2018-02'!$C$2:$C$100,0)+1,0)))="",AND(INDIRECT(CONCATENATE("'2018-03'!M",TEXT(MATCH($C82,'2018-03'!$C$2:$C$100,0)+1,0)))="",INDIRECT(CONCATENATE("'2018-02'!M",TEXT(MATCH($C82,'2018-02'!$C$2:$C$100,0)+1,0)))="")),"Н/Д",INDIRECT(CONCATENATE("'2018-03'!M",TEXT(MATCH($C82,'2018-03'!$C$2:$C$100,0)+1,0)))-INDIRECT(CONCATENATE("'2018-02'!M",TEXT(MATCH($C82,'2018-02'!$C$2:$C$100,0)+1,0))))</f>
        <v>9638263.7699999996</v>
      </c>
      <c r="N82" s="17">
        <f ca="1">IF(OR(INDIRECT(CONCATENATE("'2018-03'!N",TEXT(MATCH($C82,'2018-03'!$C$2:$C$100,0)+1,0)))="",INDIRECT(CONCATENATE("'2018-02'!N",TEXT(MATCH($C82,'2018-02'!$C$2:$C$100,0)+1,0)))="",AND(INDIRECT(CONCATENATE("'2018-03'!N",TEXT(MATCH($C82,'2018-03'!$C$2:$C$100,0)+1,0)))="",INDIRECT(CONCATENATE("'2018-02'!N",TEXT(MATCH($C82,'2018-02'!$C$2:$C$100,0)+1,0)))="")),"Н/Д",INDIRECT(CONCATENATE("'2018-03'!N",TEXT(MATCH($C82,'2018-03'!$C$2:$C$100,0)+1,0)))-INDIRECT(CONCATENATE("'2018-02'!NE",TEXT(MATCH($C82,'2018-02'!$C$2:$C$100,0)+1,0))))</f>
        <v>92763984.299999997</v>
      </c>
      <c r="O82" s="17">
        <f ca="1">IF(OR(INDIRECT(CONCATENATE("'2018-03'!O",TEXT(MATCH($C82,'2018-03'!$C$2:$C$100,0)+1,0)))="",INDIRECT(CONCATENATE("'2018-02'!O",TEXT(MATCH($C82,'2018-02'!$C$2:$C$100,0)+1,0)))="",AND(INDIRECT(CONCATENATE("'2018-03'!O",TEXT(MATCH($C82,'2018-03'!$C$2:$C$100,0)+1,0)))="",INDIRECT(CONCATENATE("'2018-02'!O",TEXT(MATCH($C82,'2018-02'!$C$2:$C$100,0)+1,0)))="")),"Н/Д",INDIRECT(CONCATENATE("'2018-03'!O",TEXT(MATCH($C82,'2018-03'!$C$2:$C$100,0)+1,0)))-INDIRECT(CONCATENATE("'2018-02'!O",TEXT(MATCH($C82,'2018-02'!$C$2:$C$100,0)+1,0))))</f>
        <v>259685.40999999997</v>
      </c>
      <c r="P82" s="17">
        <f ca="1">IF(OR(INDIRECT(CONCATENATE("'2018-03'!P",TEXT(MATCH($C82,'2018-03'!$C$2:$C$100,0)+1,0)))="",INDIRECT(CONCATENATE("'2018-02'!P",TEXT(MATCH($C82,'2018-02'!$C$2:$C$100,0)+1,0)))="",AND(INDIRECT(CONCATENATE("'2018-03'!P",TEXT(MATCH($C82,'2018-03'!$C$2:$C$100,0)+1,0)))="",INDIRECT(CONCATENATE("'2018-02'!P",TEXT(MATCH($C82,'2018-02'!$C$2:$C$100,0)+1,0)))="")),"Н/Д",INDIRECT(CONCATENATE("'2018-03'!P",TEXT(MATCH($C82,'2018-03'!$C$2:$C$100,0)+1,0)))-INDIRECT(CONCATENATE("'2018-02'!P",TEXT(MATCH($C82,'2018-02'!$C$2:$C$100,0)+1,0))))</f>
        <v>178722858.16000003</v>
      </c>
      <c r="Q82" s="17">
        <f ca="1">IF(OR(INDIRECT(CONCATENATE("'2018-03'!Q",TEXT(MATCH($C82,'2018-03'!$C$2:$C$100,0)+1,0)))="",INDIRECT(CONCATENATE("'2018-02'!Q",TEXT(MATCH($C82,'2018-02'!$C$2:$C$100,0)+1,0)))="",AND(INDIRECT(CONCATENATE("'2018-03'!Q",TEXT(MATCH($C82,'2018-03'!$C$2:$C$100,0)+1,0)))="",INDIRECT(CONCATENATE("'2018-02'!Q",TEXT(MATCH($C82,'2018-02'!$C$2:$C$100,0)+1,0)))="")),"Н/Д",INDIRECT(CONCATENATE("'2018-03'!Q",TEXT(MATCH($C82,'2018-03'!$C$2:$C$100,0)+1,0)))-INDIRECT(CONCATENATE("'2018-02'!Q",TEXT(MATCH($C82,'2018-02'!$C$2:$C$100,0)+1,0))))</f>
        <v>18971863.43</v>
      </c>
      <c r="R82" s="17">
        <f ca="1">IF(OR(INDIRECT(CONCATENATE("'2018-03'!R",TEXT(MATCH($C82,'2018-03'!$C$2:$C$100,0)+1,0)))="",INDIRECT(CONCATENATE("'2018-02'!R",TEXT(MATCH($C82,'2018-02'!$C$2:$C$100,0)+1,0)))="",AND(INDIRECT(CONCATENATE("'2018-03'!R",TEXT(MATCH($C82,'2018-03'!$C$2:$C$100,0)+1,0)))="",INDIRECT(CONCATENATE("'2018-02'!R",TEXT(MATCH($C82,'2018-02'!$C$2:$C$100,0)+1,0)))="")),"Н/Д",INDIRECT(CONCATENATE("'2018-03'!R",TEXT(MATCH($C82,'2018-03'!$C$2:$C$100,0)+1,0)))-INDIRECT(CONCATENATE("'2018-02'!R",TEXT(MATCH($C82,'2018-02'!$C$2:$C$100,0)+1,0))))</f>
        <v>42341561.539999999</v>
      </c>
      <c r="S82" s="17">
        <f ca="1">IF(OR(INDIRECT(CONCATENATE("'2018-03'!S",TEXT(MATCH($C82,'2018-03'!$C$2:$C$100,0)+1,0)))="",INDIRECT(CONCATENATE("'2018-02'!S",TEXT(MATCH($C82,'2018-02'!$C$2:$C$100,0)+1,0)))="",AND(INDIRECT(CONCATENATE("'2018-03'!S",TEXT(MATCH($C82,'2018-03'!$C$2:$C$100,0)+1,0)))="",INDIRECT(CONCATENATE("'2018-02'!S",TEXT(MATCH($C82,'2018-02'!$C$2:$C$100,0)+1,0)))="")),"Н/Д",INDIRECT(CONCATENATE("'2018-03'!S",TEXT(MATCH($C82,'2018-03'!$C$2:$C$100,0)+1,0)))-INDIRECT(CONCATENATE("'2018-02'!S",TEXT(MATCH($C82,'2018-02'!$C$2:$C$100,0)+1,0))))</f>
        <v>1924755</v>
      </c>
      <c r="T82" s="17">
        <f ca="1">IF(OR(INDIRECT(CONCATENATE("'2018-03'!T",TEXT(MATCH($C82,'2018-03'!$C$2:$C$100,0)+1,0)))="",INDIRECT(CONCATENATE("'2018-02'!T",TEXT(MATCH($C82,'2018-02'!$C$2:$C$100,0)+1,0)))="",AND(INDIRECT(CONCATENATE("'2018-03'!T",TEXT(MATCH($C82,'2018-03'!$C$2:$C$100,0)+1,0)))="",INDIRECT(CONCATENATE("'2018-02'!T",TEXT(MATCH($C82,'2018-02'!$C$2:$C$100,0)+1,0)))="")),"Н/Д",INDIRECT(CONCATENATE("'2018-03'!T",TEXT(MATCH($C82,'2018-03'!$C$2:$C$100,0)+1,0)))-INDIRECT(CONCATENATE("'2018-02'!T",TEXT(MATCH($C82,'2018-02'!$C$2:$C$100,0)+1,0))))</f>
        <v>103952324.64</v>
      </c>
      <c r="U82" s="17">
        <f ca="1">IF(OR(INDIRECT(CONCATENATE("'2018-03'!U",TEXT(MATCH($C82,'2018-03'!$C$2:$C$100,0)+1,0)))="",INDIRECT(CONCATENATE("'2018-02'!U",TEXT(MATCH($C82,'2018-02'!$C$2:$C$100,0)+1,0)))="",AND(INDIRECT(CONCATENATE("'2018-03'!U",TEXT(MATCH($C82,'2018-03'!$C$2:$C$100,0)+1,0)))="",INDIRECT(CONCATENATE("'2018-02'!U",TEXT(MATCH($C82,'2018-02'!$C$2:$C$100,0)+1,0)))="")),"Н/Д",INDIRECT(CONCATENATE("'2018-03'!U",TEXT(MATCH($C82,'2018-03'!$C$2:$C$100,0)+1,0)))-INDIRECT(CONCATENATE("'2018-02'!U",TEXT(MATCH($C82,'2018-02'!$C$2:$C$100,0)+1,0))))</f>
        <v>5652362.6999999993</v>
      </c>
      <c r="V82" s="17">
        <f ca="1">IF(OR(INDIRECT(CONCATENATE("'2018-03'!V",TEXT(MATCH($C82,'2018-03'!$C$2:$C$100,0)+1,0)))="",INDIRECT(CONCATENATE("'2018-02'!V",TEXT(MATCH($C82,'2018-02'!$C$2:$C$100,0)+1,0)))="",AND(INDIRECT(CONCATENATE("'2018-03'!V",TEXT(MATCH($C82,'2018-03'!$C$2:$C$100,0)+1,0)))="",INDIRECT(CONCATENATE("'2018-02'!V",TEXT(MATCH($C82,'2018-02'!$C$2:$C$100,0)+1,0)))="")),"Н/Д",INDIRECT(CONCATENATE("'2018-03'!V",TEXT(MATCH($C82,'2018-03'!$C$2:$C$100,0)+1,0)))-INDIRECT(CONCATENATE("'2018-02'!V",TEXT(MATCH($C82,'2018-02'!$C$2:$C$100,0)+1,0))))</f>
        <v>2083305992.4199998</v>
      </c>
      <c r="W82" s="17">
        <f ca="1">IF(OR(INDIRECT(CONCATENATE("'2018-03'!W",TEXT(MATCH($C82,'2018-03'!$C$2:$C$100,0)+1,0)))="",INDIRECT(CONCATENATE("'2018-02'!W",TEXT(MATCH($C82,'2018-02'!$C$2:$C$100,0)+1,0)))="",AND(INDIRECT(CONCATENATE("'2018-03'!W",TEXT(MATCH($C82,'2018-03'!$C$2:$C$100,0)+1,0)))="",INDIRECT(CONCATENATE("'2018-02'!W",TEXT(MATCH($C82,'2018-02'!$C$2:$C$100,0)+1,0)))="")),"Н/Д",INDIRECT(CONCATENATE("'2018-03'!W",TEXT(MATCH($C82,'2018-03'!$C$2:$C$100,0)+1,0)))-INDIRECT(CONCATENATE("'2018-02'!W",TEXT(MATCH($C82,'2018-02'!$C$2:$C$100,0)+1,0))))</f>
        <v>18776385409.839996</v>
      </c>
    </row>
    <row r="83" spans="1:23" x14ac:dyDescent="0.25">
      <c r="A83" s="2" t="s">
        <v>107</v>
      </c>
      <c r="B83" s="2" t="s">
        <v>110</v>
      </c>
      <c r="C83" s="15">
        <v>3000000</v>
      </c>
      <c r="D83" s="2" t="s">
        <v>206</v>
      </c>
      <c r="E83" s="17">
        <f ca="1">IF(OR(INDIRECT(CONCATENATE("'2018-03'!E",TEXT(MATCH($C83,'2018-03'!$C$2:$C$100,0)+1,0)))="",INDIRECT(CONCATENATE("'2018-02'!E",TEXT(MATCH($C83,'2018-02'!$C$2:$C$100,0)+1,0)))="",AND(INDIRECT(CONCATENATE("'2018-03'!E",TEXT(MATCH($C83,'2018-03'!$C$2:$C$100,0)+1,0)))="",INDIRECT(CONCATENATE("'2018-02'!E",TEXT(MATCH($C83,'2018-02'!$C$2:$C$100,0)+1,0)))="")),"Н/Д",INDIRECT(CONCATENATE("'2018-03'!E",TEXT(MATCH($C83,'2018-03'!$C$2:$C$100,0)+1,0)))-INDIRECT(CONCATENATE("'2018-02'!E",TEXT(MATCH($C83,'2018-02'!$C$2:$C$100,0)+1,0))))</f>
        <v>16302557221.68</v>
      </c>
      <c r="F83" s="17">
        <f ca="1">IF(OR(INDIRECT(CONCATENATE("'2018-03'!F",TEXT(MATCH($C83,'2018-03'!$C$2:$C$100,0)+1,0)))="",INDIRECT(CONCATENATE("'2018-02'!F",TEXT(MATCH($C83,'2018-02'!$C$2:$C$100,0)+1,0)))="",AND(INDIRECT(CONCATENATE("'2018-03'!F",TEXT(MATCH($C83,'2018-03'!$C$2:$C$100,0)+1,0)))="",INDIRECT(CONCATENATE("'2018-02'!F",TEXT(MATCH($C83,'2018-02'!$C$2:$C$100,0)+1,0)))="")),"Н/Д",INDIRECT(CONCATENATE("'2018-03'!F",TEXT(MATCH($C83,'2018-03'!$C$2:$C$100,0)+1,0)))-INDIRECT(CONCATENATE("'2018-02'!F",TEXT(MATCH($C83,'2018-02'!$C$2:$C$100,0)+1,0))))</f>
        <v>14122738196.82</v>
      </c>
      <c r="G83" s="17">
        <f ca="1">IF(OR(INDIRECT(CONCATENATE("'2018-03'!G",TEXT(MATCH($C83,'2018-03'!$C$2:$C$100,0)+1,0)))="",INDIRECT(CONCATENATE("'2018-02'!G",TEXT(MATCH($C83,'2018-02'!$C$2:$C$100,0)+1,0)))="",AND(INDIRECT(CONCATENATE("'2018-03'!G",TEXT(MATCH($C83,'2018-03'!$C$2:$C$100,0)+1,0)))="",INDIRECT(CONCATENATE("'2018-02'!G",TEXT(MATCH($C83,'2018-02'!$C$2:$C$100,0)+1,0)))="")),"Н/Д",INDIRECT(CONCATENATE("'2018-03'!G",TEXT(MATCH($C83,'2018-03'!$C$2:$C$100,0)+1,0)))-INDIRECT(CONCATENATE("'2018-02'!G",TEXT(MATCH($C83,'2018-02'!$C$2:$C$100,0)+1,0))))</f>
        <v>2899563856.3900003</v>
      </c>
      <c r="H83" s="17">
        <f ca="1">IF(OR(INDIRECT(CONCATENATE("'2018-03'!H",TEXT(MATCH($C83,'2018-03'!$C$2:$C$100,0)+1,0)))="",INDIRECT(CONCATENATE("'2018-02'!H",TEXT(MATCH($C83,'2018-02'!$C$2:$C$100,0)+1,0)))="",AND(INDIRECT(CONCATENATE("'2018-03'!H",TEXT(MATCH($C83,'2018-03'!$C$2:$C$100,0)+1,0)))="",INDIRECT(CONCATENATE("'2018-02'!H",TEXT(MATCH($C83,'2018-02'!$C$2:$C$100,0)+1,0)))="")),"Н/Д",INDIRECT(CONCATENATE("'2018-03'!H",TEXT(MATCH($C83,'2018-03'!$C$2:$C$100,0)+1,0)))-INDIRECT(CONCATENATE("'2018-02'!H",TEXT(MATCH($C83,'2018-02'!$C$2:$C$100,0)+1,0))))</f>
        <v>6585781649.1600008</v>
      </c>
      <c r="I83" s="17">
        <f ca="1">IF(OR(INDIRECT(CONCATENATE("'2018-03'!I",TEXT(MATCH($C83,'2018-03'!$C$2:$C$100,0)+1,0)))="",INDIRECT(CONCATENATE("'2018-02'!I",TEXT(MATCH($C83,'2018-02'!$C$2:$C$100,0)+1,0)))="",AND(INDIRECT(CONCATENATE("'2018-03'!I",TEXT(MATCH($C83,'2018-03'!$C$2:$C$100,0)+1,0)))="",INDIRECT(CONCATENATE("'2018-02'!I",TEXT(MATCH($C83,'2018-02'!$C$2:$C$100,0)+1,0)))="")),"Н/Д",INDIRECT(CONCATENATE("'2018-03'!I",TEXT(MATCH($C83,'2018-03'!$C$2:$C$100,0)+1,0)))-INDIRECT(CONCATENATE("'2018-02'!I",TEXT(MATCH($C83,'2018-02'!$C$2:$C$100,0)+1,0))))</f>
        <v>943140710.7099998</v>
      </c>
      <c r="J83" s="17" t="str">
        <f ca="1">IF(OR(INDIRECT(CONCATENATE("'2018-03'!J",TEXT(MATCH($C83,'2018-03'!$C$2:$C$100,0)+1,0)))="",INDIRECT(CONCATENATE("'2018-02'!J",TEXT(MATCH($C83,'2018-02'!$C$2:$C$100,0)+1,0)))="",AND(INDIRECT(CONCATENATE("'2018-03'!J",TEXT(MATCH($C83,'2018-03'!$C$2:$C$100,0)+1,0)))="",INDIRECT(CONCATENATE("'2018-02'!J",TEXT(MATCH($C83,'2018-02'!$C$2:$C$100,0)+1,0)))="")),"Н/Д",INDIRECT(CONCATENATE("'2018-03'!J",TEXT(MATCH($C83,'2018-03'!$C$2:$C$100,0)+1,0)))-INDIRECT(CONCATENATE("'2018-02'!J",TEXT(MATCH($C83,'2018-02'!$C$2:$C$100,0)+1,0))))</f>
        <v>Н/Д</v>
      </c>
      <c r="K83" s="17">
        <f ca="1">IF(OR(INDIRECT(CONCATENATE("'2018-03'!K",TEXT(MATCH($C83,'2018-03'!$C$2:$C$100,0)+1,0)))="",INDIRECT(CONCATENATE("'2018-02'!K",TEXT(MATCH($C83,'2018-02'!$C$2:$C$100,0)+1,0)))="",AND(INDIRECT(CONCATENATE("'2018-03'!K",TEXT(MATCH($C83,'2018-03'!$C$2:$C$100,0)+1,0)))="",INDIRECT(CONCATENATE("'2018-02'!K",TEXT(MATCH($C83,'2018-02'!$C$2:$C$100,0)+1,0)))="")),"Н/Д",INDIRECT(CONCATENATE("'2018-03'!K",TEXT(MATCH($C83,'2018-03'!$C$2:$C$100,0)+1,0)))-INDIRECT(CONCATENATE("'2018-02'!K",TEXT(MATCH($C83,'2018-02'!$C$2:$C$100,0)+1,0))))</f>
        <v>949539022.00999975</v>
      </c>
      <c r="L83" s="17">
        <f ca="1">IF(OR(INDIRECT(CONCATENATE("'2018-03'!L",TEXT(MATCH($C83,'2018-03'!$C$2:$C$100,0)+1,0)))="",INDIRECT(CONCATENATE("'2018-02'!L",TEXT(MATCH($C83,'2018-02'!$C$2:$C$100,0)+1,0)))="",AND(INDIRECT(CONCATENATE("'2018-03'!L",TEXT(MATCH($C83,'2018-03'!$C$2:$C$100,0)+1,0)))="",INDIRECT(CONCATENATE("'2018-02'!L",TEXT(MATCH($C83,'2018-02'!$C$2:$C$100,0)+1,0)))="")),"Н/Д",INDIRECT(CONCATENATE("'2018-03'!L",TEXT(MATCH($C83,'2018-03'!$C$2:$C$100,0)+1,0)))-INDIRECT(CONCATENATE("'2018-02'!L",TEXT(MATCH($C83,'2018-02'!$C$2:$C$100,0)+1,0))))</f>
        <v>1411241188.6600001</v>
      </c>
      <c r="M83" s="17">
        <f ca="1">IF(OR(INDIRECT(CONCATENATE("'2018-03'!M",TEXT(MATCH($C83,'2018-03'!$C$2:$C$100,0)+1,0)))="",INDIRECT(CONCATENATE("'2018-02'!M",TEXT(MATCH($C83,'2018-02'!$C$2:$C$100,0)+1,0)))="",AND(INDIRECT(CONCATENATE("'2018-03'!M",TEXT(MATCH($C83,'2018-03'!$C$2:$C$100,0)+1,0)))="",INDIRECT(CONCATENATE("'2018-02'!M",TEXT(MATCH($C83,'2018-02'!$C$2:$C$100,0)+1,0)))="")),"Н/Д",INDIRECT(CONCATENATE("'2018-03'!M",TEXT(MATCH($C83,'2018-03'!$C$2:$C$100,0)+1,0)))-INDIRECT(CONCATENATE("'2018-02'!M",TEXT(MATCH($C83,'2018-02'!$C$2:$C$100,0)+1,0))))</f>
        <v>9404048.2300000004</v>
      </c>
      <c r="N83" s="17">
        <f ca="1">IF(OR(INDIRECT(CONCATENATE("'2018-03'!N",TEXT(MATCH($C83,'2018-03'!$C$2:$C$100,0)+1,0)))="",INDIRECT(CONCATENATE("'2018-02'!N",TEXT(MATCH($C83,'2018-02'!$C$2:$C$100,0)+1,0)))="",AND(INDIRECT(CONCATENATE("'2018-03'!N",TEXT(MATCH($C83,'2018-03'!$C$2:$C$100,0)+1,0)))="",INDIRECT(CONCATENATE("'2018-02'!N",TEXT(MATCH($C83,'2018-02'!$C$2:$C$100,0)+1,0)))="")),"Н/Д",INDIRECT(CONCATENATE("'2018-03'!N",TEXT(MATCH($C83,'2018-03'!$C$2:$C$100,0)+1,0)))-INDIRECT(CONCATENATE("'2018-02'!NE",TEXT(MATCH($C83,'2018-02'!$C$2:$C$100,0)+1,0))))</f>
        <v>257177564.50999999</v>
      </c>
      <c r="O83" s="17">
        <f ca="1">IF(OR(INDIRECT(CONCATENATE("'2018-03'!O",TEXT(MATCH($C83,'2018-03'!$C$2:$C$100,0)+1,0)))="",INDIRECT(CONCATENATE("'2018-02'!O",TEXT(MATCH($C83,'2018-02'!$C$2:$C$100,0)+1,0)))="",AND(INDIRECT(CONCATENATE("'2018-03'!O",TEXT(MATCH($C83,'2018-03'!$C$2:$C$100,0)+1,0)))="",INDIRECT(CONCATENATE("'2018-02'!O",TEXT(MATCH($C83,'2018-02'!$C$2:$C$100,0)+1,0)))="")),"Н/Д",INDIRECT(CONCATENATE("'2018-03'!O",TEXT(MATCH($C83,'2018-03'!$C$2:$C$100,0)+1,0)))-INDIRECT(CONCATENATE("'2018-02'!O",TEXT(MATCH($C83,'2018-02'!$C$2:$C$100,0)+1,0))))</f>
        <v>198765.75</v>
      </c>
      <c r="P83" s="17">
        <f ca="1">IF(OR(INDIRECT(CONCATENATE("'2018-03'!P",TEXT(MATCH($C83,'2018-03'!$C$2:$C$100,0)+1,0)))="",INDIRECT(CONCATENATE("'2018-02'!P",TEXT(MATCH($C83,'2018-02'!$C$2:$C$100,0)+1,0)))="",AND(INDIRECT(CONCATENATE("'2018-03'!P",TEXT(MATCH($C83,'2018-03'!$C$2:$C$100,0)+1,0)))="",INDIRECT(CONCATENATE("'2018-02'!P",TEXT(MATCH($C83,'2018-02'!$C$2:$C$100,0)+1,0)))="")),"Н/Д",INDIRECT(CONCATENATE("'2018-03'!P",TEXT(MATCH($C83,'2018-03'!$C$2:$C$100,0)+1,0)))-INDIRECT(CONCATENATE("'2018-02'!P",TEXT(MATCH($C83,'2018-02'!$C$2:$C$100,0)+1,0))))</f>
        <v>436055082.54999995</v>
      </c>
      <c r="Q83" s="17">
        <f ca="1">IF(OR(INDIRECT(CONCATENATE("'2018-03'!Q",TEXT(MATCH($C83,'2018-03'!$C$2:$C$100,0)+1,0)))="",INDIRECT(CONCATENATE("'2018-02'!Q",TEXT(MATCH($C83,'2018-02'!$C$2:$C$100,0)+1,0)))="",AND(INDIRECT(CONCATENATE("'2018-03'!Q",TEXT(MATCH($C83,'2018-03'!$C$2:$C$100,0)+1,0)))="",INDIRECT(CONCATENATE("'2018-02'!Q",TEXT(MATCH($C83,'2018-02'!$C$2:$C$100,0)+1,0)))="")),"Н/Д",INDIRECT(CONCATENATE("'2018-03'!Q",TEXT(MATCH($C83,'2018-03'!$C$2:$C$100,0)+1,0)))-INDIRECT(CONCATENATE("'2018-02'!Q",TEXT(MATCH($C83,'2018-02'!$C$2:$C$100,0)+1,0))))</f>
        <v>173558735.49000001</v>
      </c>
      <c r="R83" s="17">
        <f ca="1">IF(OR(INDIRECT(CONCATENATE("'2018-03'!R",TEXT(MATCH($C83,'2018-03'!$C$2:$C$100,0)+1,0)))="",INDIRECT(CONCATENATE("'2018-02'!R",TEXT(MATCH($C83,'2018-02'!$C$2:$C$100,0)+1,0)))="",AND(INDIRECT(CONCATENATE("'2018-03'!R",TEXT(MATCH($C83,'2018-03'!$C$2:$C$100,0)+1,0)))="",INDIRECT(CONCATENATE("'2018-02'!R",TEXT(MATCH($C83,'2018-02'!$C$2:$C$100,0)+1,0)))="")),"Н/Д",INDIRECT(CONCATENATE("'2018-03'!R",TEXT(MATCH($C83,'2018-03'!$C$2:$C$100,0)+1,0)))-INDIRECT(CONCATENATE("'2018-02'!R",TEXT(MATCH($C83,'2018-02'!$C$2:$C$100,0)+1,0))))</f>
        <v>178381844.94999999</v>
      </c>
      <c r="S83" s="17">
        <f ca="1">IF(OR(INDIRECT(CONCATENATE("'2018-03'!S",TEXT(MATCH($C83,'2018-03'!$C$2:$C$100,0)+1,0)))="",INDIRECT(CONCATENATE("'2018-02'!S",TEXT(MATCH($C83,'2018-02'!$C$2:$C$100,0)+1,0)))="",AND(INDIRECT(CONCATENATE("'2018-03'!S",TEXT(MATCH($C83,'2018-03'!$C$2:$C$100,0)+1,0)))="",INDIRECT(CONCATENATE("'2018-02'!S",TEXT(MATCH($C83,'2018-02'!$C$2:$C$100,0)+1,0)))="")),"Н/Д",INDIRECT(CONCATENATE("'2018-03'!S",TEXT(MATCH($C83,'2018-03'!$C$2:$C$100,0)+1,0)))-INDIRECT(CONCATENATE("'2018-02'!S",TEXT(MATCH($C83,'2018-02'!$C$2:$C$100,0)+1,0))))</f>
        <v>2149400</v>
      </c>
      <c r="T83" s="17">
        <f ca="1">IF(OR(INDIRECT(CONCATENATE("'2018-03'!T",TEXT(MATCH($C83,'2018-03'!$C$2:$C$100,0)+1,0)))="",INDIRECT(CONCATENATE("'2018-02'!T",TEXT(MATCH($C83,'2018-02'!$C$2:$C$100,0)+1,0)))="",AND(INDIRECT(CONCATENATE("'2018-03'!T",TEXT(MATCH($C83,'2018-03'!$C$2:$C$100,0)+1,0)))="",INDIRECT(CONCATENATE("'2018-02'!T",TEXT(MATCH($C83,'2018-02'!$C$2:$C$100,0)+1,0)))="")),"Н/Д",INDIRECT(CONCATENATE("'2018-03'!T",TEXT(MATCH($C83,'2018-03'!$C$2:$C$100,0)+1,0)))-INDIRECT(CONCATENATE("'2018-02'!T",TEXT(MATCH($C83,'2018-02'!$C$2:$C$100,0)+1,0))))</f>
        <v>285482103.38999999</v>
      </c>
      <c r="U83" s="17">
        <f ca="1">IF(OR(INDIRECT(CONCATENATE("'2018-03'!U",TEXT(MATCH($C83,'2018-03'!$C$2:$C$100,0)+1,0)))="",INDIRECT(CONCATENATE("'2018-02'!U",TEXT(MATCH($C83,'2018-02'!$C$2:$C$100,0)+1,0)))="",AND(INDIRECT(CONCATENATE("'2018-03'!U",TEXT(MATCH($C83,'2018-03'!$C$2:$C$100,0)+1,0)))="",INDIRECT(CONCATENATE("'2018-02'!U",TEXT(MATCH($C83,'2018-02'!$C$2:$C$100,0)+1,0)))="")),"Н/Д",INDIRECT(CONCATENATE("'2018-03'!U",TEXT(MATCH($C83,'2018-03'!$C$2:$C$100,0)+1,0)))-INDIRECT(CONCATENATE("'2018-02'!U",TEXT(MATCH($C83,'2018-02'!$C$2:$C$100,0)+1,0))))</f>
        <v>43020905.840000004</v>
      </c>
      <c r="V83" s="17">
        <f ca="1">IF(OR(INDIRECT(CONCATENATE("'2018-03'!V",TEXT(MATCH($C83,'2018-03'!$C$2:$C$100,0)+1,0)))="",INDIRECT(CONCATENATE("'2018-02'!V",TEXT(MATCH($C83,'2018-02'!$C$2:$C$100,0)+1,0)))="",AND(INDIRECT(CONCATENATE("'2018-03'!V",TEXT(MATCH($C83,'2018-03'!$C$2:$C$100,0)+1,0)))="",INDIRECT(CONCATENATE("'2018-02'!V",TEXT(MATCH($C83,'2018-02'!$C$2:$C$100,0)+1,0)))="")),"Н/Д",INDIRECT(CONCATENATE("'2018-03'!V",TEXT(MATCH($C83,'2018-03'!$C$2:$C$100,0)+1,0)))-INDIRECT(CONCATENATE("'2018-02'!V",TEXT(MATCH($C83,'2018-02'!$C$2:$C$100,0)+1,0))))</f>
        <v>2179819024.8599997</v>
      </c>
      <c r="W83" s="17">
        <f ca="1">IF(OR(INDIRECT(CONCATENATE("'2018-03'!W",TEXT(MATCH($C83,'2018-03'!$C$2:$C$100,0)+1,0)))="",INDIRECT(CONCATENATE("'2018-02'!W",TEXT(MATCH($C83,'2018-02'!$C$2:$C$100,0)+1,0)))="",AND(INDIRECT(CONCATENATE("'2018-03'!W",TEXT(MATCH($C83,'2018-03'!$C$2:$C$100,0)+1,0)))="",INDIRECT(CONCATENATE("'2018-02'!W",TEXT(MATCH($C83,'2018-02'!$C$2:$C$100,0)+1,0)))="")),"Н/Д",INDIRECT(CONCATENATE("'2018-03'!W",TEXT(MATCH($C83,'2018-03'!$C$2:$C$100,0)+1,0)))-INDIRECT(CONCATENATE("'2018-02'!W",TEXT(MATCH($C83,'2018-02'!$C$2:$C$100,0)+1,0))))</f>
        <v>46674470014.770004</v>
      </c>
    </row>
    <row r="84" spans="1:23" x14ac:dyDescent="0.25">
      <c r="A84" s="2" t="s">
        <v>107</v>
      </c>
      <c r="B84" s="2" t="s">
        <v>111</v>
      </c>
      <c r="C84" s="15">
        <v>79000000</v>
      </c>
      <c r="D84" s="2" t="s">
        <v>206</v>
      </c>
      <c r="E84" s="17">
        <f ca="1">IF(OR(INDIRECT(CONCATENATE("'2018-03'!E",TEXT(MATCH($C84,'2018-03'!$C$2:$C$100,0)+1,0)))="",INDIRECT(CONCATENATE("'2018-02'!E",TEXT(MATCH($C84,'2018-02'!$C$2:$C$100,0)+1,0)))="",AND(INDIRECT(CONCATENATE("'2018-03'!E",TEXT(MATCH($C84,'2018-03'!$C$2:$C$100,0)+1,0)))="",INDIRECT(CONCATENATE("'2018-02'!E",TEXT(MATCH($C84,'2018-02'!$C$2:$C$100,0)+1,0)))="")),"Н/Д",INDIRECT(CONCATENATE("'2018-03'!E",TEXT(MATCH($C84,'2018-03'!$C$2:$C$100,0)+1,0)))-INDIRECT(CONCATENATE("'2018-02'!E",TEXT(MATCH($C84,'2018-02'!$C$2:$C$100,0)+1,0))))</f>
        <v>1231501479.3799999</v>
      </c>
      <c r="F84" s="17">
        <f ca="1">IF(OR(INDIRECT(CONCATENATE("'2018-03'!F",TEXT(MATCH($C84,'2018-03'!$C$2:$C$100,0)+1,0)))="",INDIRECT(CONCATENATE("'2018-02'!F",TEXT(MATCH($C84,'2018-02'!$C$2:$C$100,0)+1,0)))="",AND(INDIRECT(CONCATENATE("'2018-03'!F",TEXT(MATCH($C84,'2018-03'!$C$2:$C$100,0)+1,0)))="",INDIRECT(CONCATENATE("'2018-02'!F",TEXT(MATCH($C84,'2018-02'!$C$2:$C$100,0)+1,0)))="")),"Н/Д",INDIRECT(CONCATENATE("'2018-03'!F",TEXT(MATCH($C84,'2018-03'!$C$2:$C$100,0)+1,0)))-INDIRECT(CONCATENATE("'2018-02'!F",TEXT(MATCH($C84,'2018-02'!$C$2:$C$100,0)+1,0))))</f>
        <v>770319101.88</v>
      </c>
      <c r="G84" s="17">
        <f ca="1">IF(OR(INDIRECT(CONCATENATE("'2018-03'!G",TEXT(MATCH($C84,'2018-03'!$C$2:$C$100,0)+1,0)))="",INDIRECT(CONCATENATE("'2018-02'!G",TEXT(MATCH($C84,'2018-02'!$C$2:$C$100,0)+1,0)))="",AND(INDIRECT(CONCATENATE("'2018-03'!G",TEXT(MATCH($C84,'2018-03'!$C$2:$C$100,0)+1,0)))="",INDIRECT(CONCATENATE("'2018-02'!G",TEXT(MATCH($C84,'2018-02'!$C$2:$C$100,0)+1,0)))="")),"Н/Д",INDIRECT(CONCATENATE("'2018-03'!G",TEXT(MATCH($C84,'2018-03'!$C$2:$C$100,0)+1,0)))-INDIRECT(CONCATENATE("'2018-02'!G",TEXT(MATCH($C84,'2018-02'!$C$2:$C$100,0)+1,0))))</f>
        <v>102227635.31999999</v>
      </c>
      <c r="H84" s="17">
        <f ca="1">IF(OR(INDIRECT(CONCATENATE("'2018-03'!H",TEXT(MATCH($C84,'2018-03'!$C$2:$C$100,0)+1,0)))="",INDIRECT(CONCATENATE("'2018-02'!H",TEXT(MATCH($C84,'2018-02'!$C$2:$C$100,0)+1,0)))="",AND(INDIRECT(CONCATENATE("'2018-03'!H",TEXT(MATCH($C84,'2018-03'!$C$2:$C$100,0)+1,0)))="",INDIRECT(CONCATENATE("'2018-02'!H",TEXT(MATCH($C84,'2018-02'!$C$2:$C$100,0)+1,0)))="")),"Н/Д",INDIRECT(CONCATENATE("'2018-03'!H",TEXT(MATCH($C84,'2018-03'!$C$2:$C$100,0)+1,0)))-INDIRECT(CONCATENATE("'2018-02'!H",TEXT(MATCH($C84,'2018-02'!$C$2:$C$100,0)+1,0))))</f>
        <v>322964873.09000003</v>
      </c>
      <c r="I84" s="17">
        <f ca="1">IF(OR(INDIRECT(CONCATENATE("'2018-03'!I",TEXT(MATCH($C84,'2018-03'!$C$2:$C$100,0)+1,0)))="",INDIRECT(CONCATENATE("'2018-02'!I",TEXT(MATCH($C84,'2018-02'!$C$2:$C$100,0)+1,0)))="",AND(INDIRECT(CONCATENATE("'2018-03'!I",TEXT(MATCH($C84,'2018-03'!$C$2:$C$100,0)+1,0)))="",INDIRECT(CONCATENATE("'2018-02'!I",TEXT(MATCH($C84,'2018-02'!$C$2:$C$100,0)+1,0)))="")),"Н/Д",INDIRECT(CONCATENATE("'2018-03'!I",TEXT(MATCH($C84,'2018-03'!$C$2:$C$100,0)+1,0)))-INDIRECT(CONCATENATE("'2018-02'!I",TEXT(MATCH($C84,'2018-02'!$C$2:$C$100,0)+1,0))))</f>
        <v>140235340.59999996</v>
      </c>
      <c r="J84" s="17" t="str">
        <f ca="1">IF(OR(INDIRECT(CONCATENATE("'2018-03'!J",TEXT(MATCH($C84,'2018-03'!$C$2:$C$100,0)+1,0)))="",INDIRECT(CONCATENATE("'2018-02'!J",TEXT(MATCH($C84,'2018-02'!$C$2:$C$100,0)+1,0)))="",AND(INDIRECT(CONCATENATE("'2018-03'!J",TEXT(MATCH($C84,'2018-03'!$C$2:$C$100,0)+1,0)))="",INDIRECT(CONCATENATE("'2018-02'!J",TEXT(MATCH($C84,'2018-02'!$C$2:$C$100,0)+1,0)))="")),"Н/Д",INDIRECT(CONCATENATE("'2018-03'!J",TEXT(MATCH($C84,'2018-03'!$C$2:$C$100,0)+1,0)))-INDIRECT(CONCATENATE("'2018-02'!J",TEXT(MATCH($C84,'2018-02'!$C$2:$C$100,0)+1,0))))</f>
        <v>Н/Д</v>
      </c>
      <c r="K84" s="17">
        <f ca="1">IF(OR(INDIRECT(CONCATENATE("'2018-03'!K",TEXT(MATCH($C84,'2018-03'!$C$2:$C$100,0)+1,0)))="",INDIRECT(CONCATENATE("'2018-02'!K",TEXT(MATCH($C84,'2018-02'!$C$2:$C$100,0)+1,0)))="",AND(INDIRECT(CONCATENATE("'2018-03'!K",TEXT(MATCH($C84,'2018-03'!$C$2:$C$100,0)+1,0)))="",INDIRECT(CONCATENATE("'2018-02'!K",TEXT(MATCH($C84,'2018-02'!$C$2:$C$100,0)+1,0)))="")),"Н/Д",INDIRECT(CONCATENATE("'2018-03'!K",TEXT(MATCH($C84,'2018-03'!$C$2:$C$100,0)+1,0)))-INDIRECT(CONCATENATE("'2018-02'!K",TEXT(MATCH($C84,'2018-02'!$C$2:$C$100,0)+1,0))))</f>
        <v>61972051.989999995</v>
      </c>
      <c r="L84" s="17">
        <f ca="1">IF(OR(INDIRECT(CONCATENATE("'2018-03'!L",TEXT(MATCH($C84,'2018-03'!$C$2:$C$100,0)+1,0)))="",INDIRECT(CONCATENATE("'2018-02'!L",TEXT(MATCH($C84,'2018-02'!$C$2:$C$100,0)+1,0)))="",AND(INDIRECT(CONCATENATE("'2018-03'!L",TEXT(MATCH($C84,'2018-03'!$C$2:$C$100,0)+1,0)))="",INDIRECT(CONCATENATE("'2018-02'!L",TEXT(MATCH($C84,'2018-02'!$C$2:$C$100,0)+1,0)))="")),"Н/Д",INDIRECT(CONCATENATE("'2018-03'!L",TEXT(MATCH($C84,'2018-03'!$C$2:$C$100,0)+1,0)))-INDIRECT(CONCATENATE("'2018-02'!L",TEXT(MATCH($C84,'2018-02'!$C$2:$C$100,0)+1,0))))</f>
        <v>81146064.739999995</v>
      </c>
      <c r="M84" s="17">
        <f ca="1">IF(OR(INDIRECT(CONCATENATE("'2018-03'!M",TEXT(MATCH($C84,'2018-03'!$C$2:$C$100,0)+1,0)))="",INDIRECT(CONCATENATE("'2018-02'!M",TEXT(MATCH($C84,'2018-02'!$C$2:$C$100,0)+1,0)))="",AND(INDIRECT(CONCATENATE("'2018-03'!M",TEXT(MATCH($C84,'2018-03'!$C$2:$C$100,0)+1,0)))="",INDIRECT(CONCATENATE("'2018-02'!M",TEXT(MATCH($C84,'2018-02'!$C$2:$C$100,0)+1,0)))="")),"Н/Д",INDIRECT(CONCATENATE("'2018-03'!M",TEXT(MATCH($C84,'2018-03'!$C$2:$C$100,0)+1,0)))-INDIRECT(CONCATENATE("'2018-02'!M",TEXT(MATCH($C84,'2018-02'!$C$2:$C$100,0)+1,0))))</f>
        <v>1565750.19</v>
      </c>
      <c r="N84" s="17">
        <f ca="1">IF(OR(INDIRECT(CONCATENATE("'2018-03'!N",TEXT(MATCH($C84,'2018-03'!$C$2:$C$100,0)+1,0)))="",INDIRECT(CONCATENATE("'2018-02'!N",TEXT(MATCH($C84,'2018-02'!$C$2:$C$100,0)+1,0)))="",AND(INDIRECT(CONCATENATE("'2018-03'!N",TEXT(MATCH($C84,'2018-03'!$C$2:$C$100,0)+1,0)))="",INDIRECT(CONCATENATE("'2018-02'!N",TEXT(MATCH($C84,'2018-02'!$C$2:$C$100,0)+1,0)))="")),"Н/Д",INDIRECT(CONCATENATE("'2018-03'!N",TEXT(MATCH($C84,'2018-03'!$C$2:$C$100,0)+1,0)))-INDIRECT(CONCATENATE("'2018-02'!NE",TEXT(MATCH($C84,'2018-02'!$C$2:$C$100,0)+1,0))))</f>
        <v>16589253.720000001</v>
      </c>
      <c r="O84" s="17">
        <f ca="1">IF(OR(INDIRECT(CONCATENATE("'2018-03'!O",TEXT(MATCH($C84,'2018-03'!$C$2:$C$100,0)+1,0)))="",INDIRECT(CONCATENATE("'2018-02'!O",TEXT(MATCH($C84,'2018-02'!$C$2:$C$100,0)+1,0)))="",AND(INDIRECT(CONCATENATE("'2018-03'!O",TEXT(MATCH($C84,'2018-03'!$C$2:$C$100,0)+1,0)))="",INDIRECT(CONCATENATE("'2018-02'!O",TEXT(MATCH($C84,'2018-02'!$C$2:$C$100,0)+1,0)))="")),"Н/Д",INDIRECT(CONCATENATE("'2018-03'!O",TEXT(MATCH($C84,'2018-03'!$C$2:$C$100,0)+1,0)))-INDIRECT(CONCATENATE("'2018-02'!O",TEXT(MATCH($C84,'2018-02'!$C$2:$C$100,0)+1,0))))</f>
        <v>-14418.54</v>
      </c>
      <c r="P84" s="17">
        <f ca="1">IF(OR(INDIRECT(CONCATENATE("'2018-03'!P",TEXT(MATCH($C84,'2018-03'!$C$2:$C$100,0)+1,0)))="",INDIRECT(CONCATENATE("'2018-02'!P",TEXT(MATCH($C84,'2018-02'!$C$2:$C$100,0)+1,0)))="",AND(INDIRECT(CONCATENATE("'2018-03'!P",TEXT(MATCH($C84,'2018-03'!$C$2:$C$100,0)+1,0)))="",INDIRECT(CONCATENATE("'2018-02'!P",TEXT(MATCH($C84,'2018-02'!$C$2:$C$100,0)+1,0)))="")),"Н/Д",INDIRECT(CONCATENATE("'2018-03'!P",TEXT(MATCH($C84,'2018-03'!$C$2:$C$100,0)+1,0)))-INDIRECT(CONCATENATE("'2018-02'!P",TEXT(MATCH($C84,'2018-02'!$C$2:$C$100,0)+1,0))))</f>
        <v>22995016.439999998</v>
      </c>
      <c r="Q84" s="17">
        <f ca="1">IF(OR(INDIRECT(CONCATENATE("'2018-03'!Q",TEXT(MATCH($C84,'2018-03'!$C$2:$C$100,0)+1,0)))="",INDIRECT(CONCATENATE("'2018-02'!Q",TEXT(MATCH($C84,'2018-02'!$C$2:$C$100,0)+1,0)))="",AND(INDIRECT(CONCATENATE("'2018-03'!Q",TEXT(MATCH($C84,'2018-03'!$C$2:$C$100,0)+1,0)))="",INDIRECT(CONCATENATE("'2018-02'!Q",TEXT(MATCH($C84,'2018-02'!$C$2:$C$100,0)+1,0)))="")),"Н/Д",INDIRECT(CONCATENATE("'2018-03'!Q",TEXT(MATCH($C84,'2018-03'!$C$2:$C$100,0)+1,0)))-INDIRECT(CONCATENATE("'2018-02'!Q",TEXT(MATCH($C84,'2018-02'!$C$2:$C$100,0)+1,0))))</f>
        <v>2219029.42</v>
      </c>
      <c r="R84" s="17">
        <f ca="1">IF(OR(INDIRECT(CONCATENATE("'2018-03'!R",TEXT(MATCH($C84,'2018-03'!$C$2:$C$100,0)+1,0)))="",INDIRECT(CONCATENATE("'2018-02'!R",TEXT(MATCH($C84,'2018-02'!$C$2:$C$100,0)+1,0)))="",AND(INDIRECT(CONCATENATE("'2018-03'!R",TEXT(MATCH($C84,'2018-03'!$C$2:$C$100,0)+1,0)))="",INDIRECT(CONCATENATE("'2018-02'!R",TEXT(MATCH($C84,'2018-02'!$C$2:$C$100,0)+1,0)))="")),"Н/Д",INDIRECT(CONCATENATE("'2018-03'!R",TEXT(MATCH($C84,'2018-03'!$C$2:$C$100,0)+1,0)))-INDIRECT(CONCATENATE("'2018-02'!R",TEXT(MATCH($C84,'2018-02'!$C$2:$C$100,0)+1,0))))</f>
        <v>6231581.5</v>
      </c>
      <c r="S84" s="17">
        <f ca="1">IF(OR(INDIRECT(CONCATENATE("'2018-03'!S",TEXT(MATCH($C84,'2018-03'!$C$2:$C$100,0)+1,0)))="",INDIRECT(CONCATENATE("'2018-02'!S",TEXT(MATCH($C84,'2018-02'!$C$2:$C$100,0)+1,0)))="",AND(INDIRECT(CONCATENATE("'2018-03'!S",TEXT(MATCH($C84,'2018-03'!$C$2:$C$100,0)+1,0)))="",INDIRECT(CONCATENATE("'2018-02'!S",TEXT(MATCH($C84,'2018-02'!$C$2:$C$100,0)+1,0)))="")),"Н/Д",INDIRECT(CONCATENATE("'2018-03'!S",TEXT(MATCH($C84,'2018-03'!$C$2:$C$100,0)+1,0)))-INDIRECT(CONCATENATE("'2018-02'!S",TEXT(MATCH($C84,'2018-02'!$C$2:$C$100,0)+1,0))))</f>
        <v>38000</v>
      </c>
      <c r="T84" s="17">
        <f ca="1">IF(OR(INDIRECT(CONCATENATE("'2018-03'!T",TEXT(MATCH($C84,'2018-03'!$C$2:$C$100,0)+1,0)))="",INDIRECT(CONCATENATE("'2018-02'!T",TEXT(MATCH($C84,'2018-02'!$C$2:$C$100,0)+1,0)))="",AND(INDIRECT(CONCATENATE("'2018-03'!T",TEXT(MATCH($C84,'2018-03'!$C$2:$C$100,0)+1,0)))="",INDIRECT(CONCATENATE("'2018-02'!T",TEXT(MATCH($C84,'2018-02'!$C$2:$C$100,0)+1,0)))="")),"Н/Д",INDIRECT(CONCATENATE("'2018-03'!T",TEXT(MATCH($C84,'2018-03'!$C$2:$C$100,0)+1,0)))-INDIRECT(CONCATENATE("'2018-02'!T",TEXT(MATCH($C84,'2018-02'!$C$2:$C$100,0)+1,0))))</f>
        <v>19500678.879999995</v>
      </c>
      <c r="U84" s="17">
        <f ca="1">IF(OR(INDIRECT(CONCATENATE("'2018-03'!U",TEXT(MATCH($C84,'2018-03'!$C$2:$C$100,0)+1,0)))="",INDIRECT(CONCATENATE("'2018-02'!U",TEXT(MATCH($C84,'2018-02'!$C$2:$C$100,0)+1,0)))="",AND(INDIRECT(CONCATENATE("'2018-03'!U",TEXT(MATCH($C84,'2018-03'!$C$2:$C$100,0)+1,0)))="",INDIRECT(CONCATENATE("'2018-02'!U",TEXT(MATCH($C84,'2018-02'!$C$2:$C$100,0)+1,0)))="")),"Н/Д",INDIRECT(CONCATENATE("'2018-03'!U",TEXT(MATCH($C84,'2018-03'!$C$2:$C$100,0)+1,0)))-INDIRECT(CONCATENATE("'2018-02'!U",TEXT(MATCH($C84,'2018-02'!$C$2:$C$100,0)+1,0))))</f>
        <v>-1153730.6000000001</v>
      </c>
      <c r="V84" s="17">
        <f ca="1">IF(OR(INDIRECT(CONCATENATE("'2018-03'!V",TEXT(MATCH($C84,'2018-03'!$C$2:$C$100,0)+1,0)))="",INDIRECT(CONCATENATE("'2018-02'!V",TEXT(MATCH($C84,'2018-02'!$C$2:$C$100,0)+1,0)))="",AND(INDIRECT(CONCATENATE("'2018-03'!V",TEXT(MATCH($C84,'2018-03'!$C$2:$C$100,0)+1,0)))="",INDIRECT(CONCATENATE("'2018-02'!V",TEXT(MATCH($C84,'2018-02'!$C$2:$C$100,0)+1,0)))="")),"Н/Д",INDIRECT(CONCATENATE("'2018-03'!V",TEXT(MATCH($C84,'2018-03'!$C$2:$C$100,0)+1,0)))-INDIRECT(CONCATENATE("'2018-02'!V",TEXT(MATCH($C84,'2018-02'!$C$2:$C$100,0)+1,0))))</f>
        <v>461182377.5</v>
      </c>
      <c r="W84" s="17">
        <f ca="1">IF(OR(INDIRECT(CONCATENATE("'2018-03'!W",TEXT(MATCH($C84,'2018-03'!$C$2:$C$100,0)+1,0)))="",INDIRECT(CONCATENATE("'2018-02'!W",TEXT(MATCH($C84,'2018-02'!$C$2:$C$100,0)+1,0)))="",AND(INDIRECT(CONCATENATE("'2018-03'!W",TEXT(MATCH($C84,'2018-03'!$C$2:$C$100,0)+1,0)))="",INDIRECT(CONCATENATE("'2018-02'!W",TEXT(MATCH($C84,'2018-02'!$C$2:$C$100,0)+1,0)))="")),"Н/Д",INDIRECT(CONCATENATE("'2018-03'!W",TEXT(MATCH($C84,'2018-03'!$C$2:$C$100,0)+1,0)))-INDIRECT(CONCATENATE("'2018-02'!W",TEXT(MATCH($C84,'2018-02'!$C$2:$C$100,0)+1,0))))</f>
        <v>3232405519.9499998</v>
      </c>
    </row>
    <row r="85" spans="1:23" x14ac:dyDescent="0.25">
      <c r="A85" s="2" t="s">
        <v>107</v>
      </c>
      <c r="B85" s="2" t="s">
        <v>112</v>
      </c>
      <c r="C85" s="15">
        <v>85000000</v>
      </c>
      <c r="D85" s="2" t="s">
        <v>206</v>
      </c>
      <c r="E85" s="17">
        <f ca="1">IF(OR(INDIRECT(CONCATENATE("'2018-03'!E",TEXT(MATCH($C85,'2018-03'!$C$2:$C$100,0)+1,0)))="",INDIRECT(CONCATENATE("'2018-02'!E",TEXT(MATCH($C85,'2018-02'!$C$2:$C$100,0)+1,0)))="",AND(INDIRECT(CONCATENATE("'2018-03'!E",TEXT(MATCH($C85,'2018-03'!$C$2:$C$100,0)+1,0)))="",INDIRECT(CONCATENATE("'2018-02'!E",TEXT(MATCH($C85,'2018-02'!$C$2:$C$100,0)+1,0)))="")),"Н/Д",INDIRECT(CONCATENATE("'2018-03'!E",TEXT(MATCH($C85,'2018-03'!$C$2:$C$100,0)+1,0)))-INDIRECT(CONCATENATE("'2018-02'!E",TEXT(MATCH($C85,'2018-02'!$C$2:$C$100,0)+1,0))))</f>
        <v>859629872.13999987</v>
      </c>
      <c r="F85" s="17">
        <f ca="1">IF(OR(INDIRECT(CONCATENATE("'2018-03'!F",TEXT(MATCH($C85,'2018-03'!$C$2:$C$100,0)+1,0)))="",INDIRECT(CONCATENATE("'2018-02'!F",TEXT(MATCH($C85,'2018-02'!$C$2:$C$100,0)+1,0)))="",AND(INDIRECT(CONCATENATE("'2018-03'!F",TEXT(MATCH($C85,'2018-03'!$C$2:$C$100,0)+1,0)))="",INDIRECT(CONCATENATE("'2018-02'!F",TEXT(MATCH($C85,'2018-02'!$C$2:$C$100,0)+1,0)))="")),"Н/Д",INDIRECT(CONCATENATE("'2018-03'!F",TEXT(MATCH($C85,'2018-03'!$C$2:$C$100,0)+1,0)))-INDIRECT(CONCATENATE("'2018-02'!F",TEXT(MATCH($C85,'2018-02'!$C$2:$C$100,0)+1,0))))</f>
        <v>369463192.90999997</v>
      </c>
      <c r="G85" s="17">
        <f ca="1">IF(OR(INDIRECT(CONCATENATE("'2018-03'!G",TEXT(MATCH($C85,'2018-03'!$C$2:$C$100,0)+1,0)))="",INDIRECT(CONCATENATE("'2018-02'!G",TEXT(MATCH($C85,'2018-02'!$C$2:$C$100,0)+1,0)))="",AND(INDIRECT(CONCATENATE("'2018-03'!G",TEXT(MATCH($C85,'2018-03'!$C$2:$C$100,0)+1,0)))="",INDIRECT(CONCATENATE("'2018-02'!G",TEXT(MATCH($C85,'2018-02'!$C$2:$C$100,0)+1,0)))="")),"Н/Д",INDIRECT(CONCATENATE("'2018-03'!G",TEXT(MATCH($C85,'2018-03'!$C$2:$C$100,0)+1,0)))-INDIRECT(CONCATENATE("'2018-02'!G",TEXT(MATCH($C85,'2018-02'!$C$2:$C$100,0)+1,0))))</f>
        <v>77173130.859999985</v>
      </c>
      <c r="H85" s="17">
        <f ca="1">IF(OR(INDIRECT(CONCATENATE("'2018-03'!H",TEXT(MATCH($C85,'2018-03'!$C$2:$C$100,0)+1,0)))="",INDIRECT(CONCATENATE("'2018-02'!H",TEXT(MATCH($C85,'2018-02'!$C$2:$C$100,0)+1,0)))="",AND(INDIRECT(CONCATENATE("'2018-03'!H",TEXT(MATCH($C85,'2018-03'!$C$2:$C$100,0)+1,0)))="",INDIRECT(CONCATENATE("'2018-02'!H",TEXT(MATCH($C85,'2018-02'!$C$2:$C$100,0)+1,0)))="")),"Н/Д",INDIRECT(CONCATENATE("'2018-03'!H",TEXT(MATCH($C85,'2018-03'!$C$2:$C$100,0)+1,0)))-INDIRECT(CONCATENATE("'2018-02'!H",TEXT(MATCH($C85,'2018-02'!$C$2:$C$100,0)+1,0))))</f>
        <v>162158949.11000001</v>
      </c>
      <c r="I85" s="17">
        <f ca="1">IF(OR(INDIRECT(CONCATENATE("'2018-03'!I",TEXT(MATCH($C85,'2018-03'!$C$2:$C$100,0)+1,0)))="",INDIRECT(CONCATENATE("'2018-02'!I",TEXT(MATCH($C85,'2018-02'!$C$2:$C$100,0)+1,0)))="",AND(INDIRECT(CONCATENATE("'2018-03'!I",TEXT(MATCH($C85,'2018-03'!$C$2:$C$100,0)+1,0)))="",INDIRECT(CONCATENATE("'2018-02'!I",TEXT(MATCH($C85,'2018-02'!$C$2:$C$100,0)+1,0)))="")),"Н/Д",INDIRECT(CONCATENATE("'2018-03'!I",TEXT(MATCH($C85,'2018-03'!$C$2:$C$100,0)+1,0)))-INDIRECT(CONCATENATE("'2018-02'!I",TEXT(MATCH($C85,'2018-02'!$C$2:$C$100,0)+1,0))))</f>
        <v>22919336.730000004</v>
      </c>
      <c r="J85" s="17" t="str">
        <f ca="1">IF(OR(INDIRECT(CONCATENATE("'2018-03'!J",TEXT(MATCH($C85,'2018-03'!$C$2:$C$100,0)+1,0)))="",INDIRECT(CONCATENATE("'2018-02'!J",TEXT(MATCH($C85,'2018-02'!$C$2:$C$100,0)+1,0)))="",AND(INDIRECT(CONCATENATE("'2018-03'!J",TEXT(MATCH($C85,'2018-03'!$C$2:$C$100,0)+1,0)))="",INDIRECT(CONCATENATE("'2018-02'!J",TEXT(MATCH($C85,'2018-02'!$C$2:$C$100,0)+1,0)))="")),"Н/Д",INDIRECT(CONCATENATE("'2018-03'!J",TEXT(MATCH($C85,'2018-03'!$C$2:$C$100,0)+1,0)))-INDIRECT(CONCATENATE("'2018-02'!J",TEXT(MATCH($C85,'2018-02'!$C$2:$C$100,0)+1,0))))</f>
        <v>Н/Д</v>
      </c>
      <c r="K85" s="17">
        <f ca="1">IF(OR(INDIRECT(CONCATENATE("'2018-03'!K",TEXT(MATCH($C85,'2018-03'!$C$2:$C$100,0)+1,0)))="",INDIRECT(CONCATENATE("'2018-02'!K",TEXT(MATCH($C85,'2018-02'!$C$2:$C$100,0)+1,0)))="",AND(INDIRECT(CONCATENATE("'2018-03'!K",TEXT(MATCH($C85,'2018-03'!$C$2:$C$100,0)+1,0)))="",INDIRECT(CONCATENATE("'2018-02'!K",TEXT(MATCH($C85,'2018-02'!$C$2:$C$100,0)+1,0)))="")),"Н/Д",INDIRECT(CONCATENATE("'2018-03'!K",TEXT(MATCH($C85,'2018-03'!$C$2:$C$100,0)+1,0)))-INDIRECT(CONCATENATE("'2018-02'!K",TEXT(MATCH($C85,'2018-02'!$C$2:$C$100,0)+1,0))))</f>
        <v>19401519.650000002</v>
      </c>
      <c r="L85" s="17">
        <f ca="1">IF(OR(INDIRECT(CONCATENATE("'2018-03'!L",TEXT(MATCH($C85,'2018-03'!$C$2:$C$100,0)+1,0)))="",INDIRECT(CONCATENATE("'2018-02'!L",TEXT(MATCH($C85,'2018-02'!$C$2:$C$100,0)+1,0)))="",AND(INDIRECT(CONCATENATE("'2018-03'!L",TEXT(MATCH($C85,'2018-03'!$C$2:$C$100,0)+1,0)))="",INDIRECT(CONCATENATE("'2018-02'!L",TEXT(MATCH($C85,'2018-02'!$C$2:$C$100,0)+1,0)))="")),"Н/Д",INDIRECT(CONCATENATE("'2018-03'!L",TEXT(MATCH($C85,'2018-03'!$C$2:$C$100,0)+1,0)))-INDIRECT(CONCATENATE("'2018-02'!L",TEXT(MATCH($C85,'2018-02'!$C$2:$C$100,0)+1,0))))</f>
        <v>49767902.330000006</v>
      </c>
      <c r="M85" s="17">
        <f ca="1">IF(OR(INDIRECT(CONCATENATE("'2018-03'!M",TEXT(MATCH($C85,'2018-03'!$C$2:$C$100,0)+1,0)))="",INDIRECT(CONCATENATE("'2018-02'!M",TEXT(MATCH($C85,'2018-02'!$C$2:$C$100,0)+1,0)))="",AND(INDIRECT(CONCATENATE("'2018-03'!M",TEXT(MATCH($C85,'2018-03'!$C$2:$C$100,0)+1,0)))="",INDIRECT(CONCATENATE("'2018-02'!M",TEXT(MATCH($C85,'2018-02'!$C$2:$C$100,0)+1,0)))="")),"Н/Д",INDIRECT(CONCATENATE("'2018-03'!M",TEXT(MATCH($C85,'2018-03'!$C$2:$C$100,0)+1,0)))-INDIRECT(CONCATENATE("'2018-02'!M",TEXT(MATCH($C85,'2018-02'!$C$2:$C$100,0)+1,0))))</f>
        <v>35558.679999999993</v>
      </c>
      <c r="N85" s="17">
        <f ca="1">IF(OR(INDIRECT(CONCATENATE("'2018-03'!N",TEXT(MATCH($C85,'2018-03'!$C$2:$C$100,0)+1,0)))="",INDIRECT(CONCATENATE("'2018-02'!N",TEXT(MATCH($C85,'2018-02'!$C$2:$C$100,0)+1,0)))="",AND(INDIRECT(CONCATENATE("'2018-03'!N",TEXT(MATCH($C85,'2018-03'!$C$2:$C$100,0)+1,0)))="",INDIRECT(CONCATENATE("'2018-02'!N",TEXT(MATCH($C85,'2018-02'!$C$2:$C$100,0)+1,0)))="")),"Н/Д",INDIRECT(CONCATENATE("'2018-03'!N",TEXT(MATCH($C85,'2018-03'!$C$2:$C$100,0)+1,0)))-INDIRECT(CONCATENATE("'2018-02'!NE",TEXT(MATCH($C85,'2018-02'!$C$2:$C$100,0)+1,0))))</f>
        <v>10110022.529999999</v>
      </c>
      <c r="O85" s="17">
        <f ca="1">IF(OR(INDIRECT(CONCATENATE("'2018-03'!O",TEXT(MATCH($C85,'2018-03'!$C$2:$C$100,0)+1,0)))="",INDIRECT(CONCATENATE("'2018-02'!O",TEXT(MATCH($C85,'2018-02'!$C$2:$C$100,0)+1,0)))="",AND(INDIRECT(CONCATENATE("'2018-03'!O",TEXT(MATCH($C85,'2018-03'!$C$2:$C$100,0)+1,0)))="",INDIRECT(CONCATENATE("'2018-02'!O",TEXT(MATCH($C85,'2018-02'!$C$2:$C$100,0)+1,0)))="")),"Н/Д",INDIRECT(CONCATENATE("'2018-03'!O",TEXT(MATCH($C85,'2018-03'!$C$2:$C$100,0)+1,0)))-INDIRECT(CONCATENATE("'2018-02'!O",TEXT(MATCH($C85,'2018-02'!$C$2:$C$100,0)+1,0))))</f>
        <v>0</v>
      </c>
      <c r="P85" s="17">
        <f ca="1">IF(OR(INDIRECT(CONCATENATE("'2018-03'!P",TEXT(MATCH($C85,'2018-03'!$C$2:$C$100,0)+1,0)))="",INDIRECT(CONCATENATE("'2018-02'!P",TEXT(MATCH($C85,'2018-02'!$C$2:$C$100,0)+1,0)))="",AND(INDIRECT(CONCATENATE("'2018-03'!P",TEXT(MATCH($C85,'2018-03'!$C$2:$C$100,0)+1,0)))="",INDIRECT(CONCATENATE("'2018-02'!P",TEXT(MATCH($C85,'2018-02'!$C$2:$C$100,0)+1,0)))="")),"Н/Д",INDIRECT(CONCATENATE("'2018-03'!P",TEXT(MATCH($C85,'2018-03'!$C$2:$C$100,0)+1,0)))-INDIRECT(CONCATENATE("'2018-02'!P",TEXT(MATCH($C85,'2018-02'!$C$2:$C$100,0)+1,0))))</f>
        <v>11367264.940000001</v>
      </c>
      <c r="Q85" s="17">
        <f ca="1">IF(OR(INDIRECT(CONCATENATE("'2018-03'!Q",TEXT(MATCH($C85,'2018-03'!$C$2:$C$100,0)+1,0)))="",INDIRECT(CONCATENATE("'2018-02'!Q",TEXT(MATCH($C85,'2018-02'!$C$2:$C$100,0)+1,0)))="",AND(INDIRECT(CONCATENATE("'2018-03'!Q",TEXT(MATCH($C85,'2018-03'!$C$2:$C$100,0)+1,0)))="",INDIRECT(CONCATENATE("'2018-02'!Q",TEXT(MATCH($C85,'2018-02'!$C$2:$C$100,0)+1,0)))="")),"Н/Д",INDIRECT(CONCATENATE("'2018-03'!Q",TEXT(MATCH($C85,'2018-03'!$C$2:$C$100,0)+1,0)))-INDIRECT(CONCATENATE("'2018-02'!Q",TEXT(MATCH($C85,'2018-02'!$C$2:$C$100,0)+1,0))))</f>
        <v>448149.73999999976</v>
      </c>
      <c r="R85" s="17">
        <f ca="1">IF(OR(INDIRECT(CONCATENATE("'2018-03'!R",TEXT(MATCH($C85,'2018-03'!$C$2:$C$100,0)+1,0)))="",INDIRECT(CONCATENATE("'2018-02'!R",TEXT(MATCH($C85,'2018-02'!$C$2:$C$100,0)+1,0)))="",AND(INDIRECT(CONCATENATE("'2018-03'!R",TEXT(MATCH($C85,'2018-03'!$C$2:$C$100,0)+1,0)))="",INDIRECT(CONCATENATE("'2018-02'!R",TEXT(MATCH($C85,'2018-02'!$C$2:$C$100,0)+1,0)))="")),"Н/Д",INDIRECT(CONCATENATE("'2018-03'!R",TEXT(MATCH($C85,'2018-03'!$C$2:$C$100,0)+1,0)))-INDIRECT(CONCATENATE("'2018-02'!R",TEXT(MATCH($C85,'2018-02'!$C$2:$C$100,0)+1,0))))</f>
        <v>1545951.1700000004</v>
      </c>
      <c r="S85" s="17">
        <f ca="1">IF(OR(INDIRECT(CONCATENATE("'2018-03'!S",TEXT(MATCH($C85,'2018-03'!$C$2:$C$100,0)+1,0)))="",INDIRECT(CONCATENATE("'2018-02'!S",TEXT(MATCH($C85,'2018-02'!$C$2:$C$100,0)+1,0)))="",AND(INDIRECT(CONCATENATE("'2018-03'!S",TEXT(MATCH($C85,'2018-03'!$C$2:$C$100,0)+1,0)))="",INDIRECT(CONCATENATE("'2018-02'!S",TEXT(MATCH($C85,'2018-02'!$C$2:$C$100,0)+1,0)))="")),"Н/Д",INDIRECT(CONCATENATE("'2018-03'!S",TEXT(MATCH($C85,'2018-03'!$C$2:$C$100,0)+1,0)))-INDIRECT(CONCATENATE("'2018-02'!S",TEXT(MATCH($C85,'2018-02'!$C$2:$C$100,0)+1,0))))</f>
        <v>34700</v>
      </c>
      <c r="T85" s="17">
        <f ca="1">IF(OR(INDIRECT(CONCATENATE("'2018-03'!T",TEXT(MATCH($C85,'2018-03'!$C$2:$C$100,0)+1,0)))="",INDIRECT(CONCATENATE("'2018-02'!T",TEXT(MATCH($C85,'2018-02'!$C$2:$C$100,0)+1,0)))="",AND(INDIRECT(CONCATENATE("'2018-03'!T",TEXT(MATCH($C85,'2018-03'!$C$2:$C$100,0)+1,0)))="",INDIRECT(CONCATENATE("'2018-02'!T",TEXT(MATCH($C85,'2018-02'!$C$2:$C$100,0)+1,0)))="")),"Н/Д",INDIRECT(CONCATENATE("'2018-03'!T",TEXT(MATCH($C85,'2018-03'!$C$2:$C$100,0)+1,0)))-INDIRECT(CONCATENATE("'2018-02'!T",TEXT(MATCH($C85,'2018-02'!$C$2:$C$100,0)+1,0))))</f>
        <v>8091908.3200000003</v>
      </c>
      <c r="U85" s="17">
        <f ca="1">IF(OR(INDIRECT(CONCATENATE("'2018-03'!U",TEXT(MATCH($C85,'2018-03'!$C$2:$C$100,0)+1,0)))="",INDIRECT(CONCATENATE("'2018-02'!U",TEXT(MATCH($C85,'2018-02'!$C$2:$C$100,0)+1,0)))="",AND(INDIRECT(CONCATENATE("'2018-03'!U",TEXT(MATCH($C85,'2018-03'!$C$2:$C$100,0)+1,0)))="",INDIRECT(CONCATENATE("'2018-02'!U",TEXT(MATCH($C85,'2018-02'!$C$2:$C$100,0)+1,0)))="")),"Н/Д",INDIRECT(CONCATENATE("'2018-03'!U",TEXT(MATCH($C85,'2018-03'!$C$2:$C$100,0)+1,0)))-INDIRECT(CONCATENATE("'2018-02'!U",TEXT(MATCH($C85,'2018-02'!$C$2:$C$100,0)+1,0))))</f>
        <v>81439.609999999404</v>
      </c>
      <c r="V85" s="17">
        <f ca="1">IF(OR(INDIRECT(CONCATENATE("'2018-03'!V",TEXT(MATCH($C85,'2018-03'!$C$2:$C$100,0)+1,0)))="",INDIRECT(CONCATENATE("'2018-02'!V",TEXT(MATCH($C85,'2018-02'!$C$2:$C$100,0)+1,0)))="",AND(INDIRECT(CONCATENATE("'2018-03'!V",TEXT(MATCH($C85,'2018-03'!$C$2:$C$100,0)+1,0)))="",INDIRECT(CONCATENATE("'2018-02'!V",TEXT(MATCH($C85,'2018-02'!$C$2:$C$100,0)+1,0)))="")),"Н/Д",INDIRECT(CONCATENATE("'2018-03'!V",TEXT(MATCH($C85,'2018-03'!$C$2:$C$100,0)+1,0)))-INDIRECT(CONCATENATE("'2018-02'!V",TEXT(MATCH($C85,'2018-02'!$C$2:$C$100,0)+1,0))))</f>
        <v>490166679.23000002</v>
      </c>
      <c r="W85" s="17">
        <f ca="1">IF(OR(INDIRECT(CONCATENATE("'2018-03'!W",TEXT(MATCH($C85,'2018-03'!$C$2:$C$100,0)+1,0)))="",INDIRECT(CONCATENATE("'2018-02'!W",TEXT(MATCH($C85,'2018-02'!$C$2:$C$100,0)+1,0)))="",AND(INDIRECT(CONCATENATE("'2018-03'!W",TEXT(MATCH($C85,'2018-03'!$C$2:$C$100,0)+1,0)))="",INDIRECT(CONCATENATE("'2018-02'!W",TEXT(MATCH($C85,'2018-02'!$C$2:$C$100,0)+1,0)))="")),"Н/Д",INDIRECT(CONCATENATE("'2018-03'!W",TEXT(MATCH($C85,'2018-03'!$C$2:$C$100,0)+1,0)))-INDIRECT(CONCATENATE("'2018-02'!W",TEXT(MATCH($C85,'2018-02'!$C$2:$C$100,0)+1,0))))</f>
        <v>2077785642.5599999</v>
      </c>
    </row>
    <row r="86" spans="1:23" x14ac:dyDescent="0.25">
      <c r="A86" s="2" t="s">
        <v>107</v>
      </c>
      <c r="B86" s="2" t="s">
        <v>113</v>
      </c>
      <c r="C86" s="15">
        <v>35000000</v>
      </c>
      <c r="D86" s="2" t="s">
        <v>206</v>
      </c>
      <c r="E86" s="17">
        <f ca="1">IF(OR(INDIRECT(CONCATENATE("'2018-03'!E",TEXT(MATCH($C86,'2018-03'!$C$2:$C$100,0)+1,0)))="",INDIRECT(CONCATENATE("'2018-02'!E",TEXT(MATCH($C86,'2018-02'!$C$2:$C$100,0)+1,0)))="",AND(INDIRECT(CONCATENATE("'2018-03'!E",TEXT(MATCH($C86,'2018-03'!$C$2:$C$100,0)+1,0)))="",INDIRECT(CONCATENATE("'2018-02'!E",TEXT(MATCH($C86,'2018-02'!$C$2:$C$100,0)+1,0)))="")),"Н/Д",INDIRECT(CONCATENATE("'2018-03'!E",TEXT(MATCH($C86,'2018-03'!$C$2:$C$100,0)+1,0)))-INDIRECT(CONCATENATE("'2018-02'!E",TEXT(MATCH($C86,'2018-02'!$C$2:$C$100,0)+1,0))))</f>
        <v>11719810984.530003</v>
      </c>
      <c r="F86" s="17">
        <f ca="1">IF(OR(INDIRECT(CONCATENATE("'2018-03'!F",TEXT(MATCH($C86,'2018-03'!$C$2:$C$100,0)+1,0)))="",INDIRECT(CONCATENATE("'2018-02'!F",TEXT(MATCH($C86,'2018-02'!$C$2:$C$100,0)+1,0)))="",AND(INDIRECT(CONCATENATE("'2018-03'!F",TEXT(MATCH($C86,'2018-03'!$C$2:$C$100,0)+1,0)))="",INDIRECT(CONCATENATE("'2018-02'!F",TEXT(MATCH($C86,'2018-02'!$C$2:$C$100,0)+1,0)))="")),"Н/Д",INDIRECT(CONCATENATE("'2018-03'!F",TEXT(MATCH($C86,'2018-03'!$C$2:$C$100,0)+1,0)))-INDIRECT(CONCATENATE("'2018-02'!F",TEXT(MATCH($C86,'2018-02'!$C$2:$C$100,0)+1,0))))</f>
        <v>3281806735.4500003</v>
      </c>
      <c r="G86" s="17">
        <f ca="1">IF(OR(INDIRECT(CONCATENATE("'2018-03'!G",TEXT(MATCH($C86,'2018-03'!$C$2:$C$100,0)+1,0)))="",INDIRECT(CONCATENATE("'2018-02'!G",TEXT(MATCH($C86,'2018-02'!$C$2:$C$100,0)+1,0)))="",AND(INDIRECT(CONCATENATE("'2018-03'!G",TEXT(MATCH($C86,'2018-03'!$C$2:$C$100,0)+1,0)))="",INDIRECT(CONCATENATE("'2018-02'!G",TEXT(MATCH($C86,'2018-02'!$C$2:$C$100,0)+1,0)))="")),"Н/Д",INDIRECT(CONCATENATE("'2018-03'!G",TEXT(MATCH($C86,'2018-03'!$C$2:$C$100,0)+1,0)))-INDIRECT(CONCATENATE("'2018-02'!G",TEXT(MATCH($C86,'2018-02'!$C$2:$C$100,0)+1,0))))</f>
        <v>306831217.02000004</v>
      </c>
      <c r="H86" s="17">
        <f ca="1">IF(OR(INDIRECT(CONCATENATE("'2018-03'!H",TEXT(MATCH($C86,'2018-03'!$C$2:$C$100,0)+1,0)))="",INDIRECT(CONCATENATE("'2018-02'!H",TEXT(MATCH($C86,'2018-02'!$C$2:$C$100,0)+1,0)))="",AND(INDIRECT(CONCATENATE("'2018-03'!H",TEXT(MATCH($C86,'2018-03'!$C$2:$C$100,0)+1,0)))="",INDIRECT(CONCATENATE("'2018-02'!H",TEXT(MATCH($C86,'2018-02'!$C$2:$C$100,0)+1,0)))="")),"Н/Д",INDIRECT(CONCATENATE("'2018-03'!H",TEXT(MATCH($C86,'2018-03'!$C$2:$C$100,0)+1,0)))-INDIRECT(CONCATENATE("'2018-02'!H",TEXT(MATCH($C86,'2018-02'!$C$2:$C$100,0)+1,0))))</f>
        <v>1858735265.6500001</v>
      </c>
      <c r="I86" s="17">
        <f ca="1">IF(OR(INDIRECT(CONCATENATE("'2018-03'!I",TEXT(MATCH($C86,'2018-03'!$C$2:$C$100,0)+1,0)))="",INDIRECT(CONCATENATE("'2018-02'!I",TEXT(MATCH($C86,'2018-02'!$C$2:$C$100,0)+1,0)))="",AND(INDIRECT(CONCATENATE("'2018-03'!I",TEXT(MATCH($C86,'2018-03'!$C$2:$C$100,0)+1,0)))="",INDIRECT(CONCATENATE("'2018-02'!I",TEXT(MATCH($C86,'2018-02'!$C$2:$C$100,0)+1,0)))="")),"Н/Д",INDIRECT(CONCATENATE("'2018-03'!I",TEXT(MATCH($C86,'2018-03'!$C$2:$C$100,0)+1,0)))-INDIRECT(CONCATENATE("'2018-02'!I",TEXT(MATCH($C86,'2018-02'!$C$2:$C$100,0)+1,0))))</f>
        <v>213160360.90000004</v>
      </c>
      <c r="J86" s="17" t="str">
        <f ca="1">IF(OR(INDIRECT(CONCATENATE("'2018-03'!J",TEXT(MATCH($C86,'2018-03'!$C$2:$C$100,0)+1,0)))="",INDIRECT(CONCATENATE("'2018-02'!J",TEXT(MATCH($C86,'2018-02'!$C$2:$C$100,0)+1,0)))="",AND(INDIRECT(CONCATENATE("'2018-03'!J",TEXT(MATCH($C86,'2018-03'!$C$2:$C$100,0)+1,0)))="",INDIRECT(CONCATENATE("'2018-02'!J",TEXT(MATCH($C86,'2018-02'!$C$2:$C$100,0)+1,0)))="")),"Н/Д",INDIRECT(CONCATENATE("'2018-03'!J",TEXT(MATCH($C86,'2018-03'!$C$2:$C$100,0)+1,0)))-INDIRECT(CONCATENATE("'2018-02'!J",TEXT(MATCH($C86,'2018-02'!$C$2:$C$100,0)+1,0))))</f>
        <v>Н/Д</v>
      </c>
      <c r="K86" s="17">
        <f ca="1">IF(OR(INDIRECT(CONCATENATE("'2018-03'!K",TEXT(MATCH($C86,'2018-03'!$C$2:$C$100,0)+1,0)))="",INDIRECT(CONCATENATE("'2018-02'!K",TEXT(MATCH($C86,'2018-02'!$C$2:$C$100,0)+1,0)))="",AND(INDIRECT(CONCATENATE("'2018-03'!K",TEXT(MATCH($C86,'2018-03'!$C$2:$C$100,0)+1,0)))="",INDIRECT(CONCATENATE("'2018-02'!K",TEXT(MATCH($C86,'2018-02'!$C$2:$C$100,0)+1,0)))="")),"Н/Д",INDIRECT(CONCATENATE("'2018-03'!K",TEXT(MATCH($C86,'2018-03'!$C$2:$C$100,0)+1,0)))-INDIRECT(CONCATENATE("'2018-02'!K",TEXT(MATCH($C86,'2018-02'!$C$2:$C$100,0)+1,0))))</f>
        <v>149136284.98000002</v>
      </c>
      <c r="L86" s="17">
        <f ca="1">IF(OR(INDIRECT(CONCATENATE("'2018-03'!L",TEXT(MATCH($C86,'2018-03'!$C$2:$C$100,0)+1,0)))="",INDIRECT(CONCATENATE("'2018-02'!L",TEXT(MATCH($C86,'2018-02'!$C$2:$C$100,0)+1,0)))="",AND(INDIRECT(CONCATENATE("'2018-03'!L",TEXT(MATCH($C86,'2018-03'!$C$2:$C$100,0)+1,0)))="",INDIRECT(CONCATENATE("'2018-02'!L",TEXT(MATCH($C86,'2018-02'!$C$2:$C$100,0)+1,0)))="")),"Н/Д",INDIRECT(CONCATENATE("'2018-03'!L",TEXT(MATCH($C86,'2018-03'!$C$2:$C$100,0)+1,0)))-INDIRECT(CONCATENATE("'2018-02'!L",TEXT(MATCH($C86,'2018-02'!$C$2:$C$100,0)+1,0))))</f>
        <v>109543103.03</v>
      </c>
      <c r="M86" s="17">
        <f ca="1">IF(OR(INDIRECT(CONCATENATE("'2018-03'!M",TEXT(MATCH($C86,'2018-03'!$C$2:$C$100,0)+1,0)))="",INDIRECT(CONCATENATE("'2018-02'!M",TEXT(MATCH($C86,'2018-02'!$C$2:$C$100,0)+1,0)))="",AND(INDIRECT(CONCATENATE("'2018-03'!M",TEXT(MATCH($C86,'2018-03'!$C$2:$C$100,0)+1,0)))="",INDIRECT(CONCATENATE("'2018-02'!M",TEXT(MATCH($C86,'2018-02'!$C$2:$C$100,0)+1,0)))="")),"Н/Д",INDIRECT(CONCATENATE("'2018-03'!M",TEXT(MATCH($C86,'2018-03'!$C$2:$C$100,0)+1,0)))-INDIRECT(CONCATENATE("'2018-02'!M",TEXT(MATCH($C86,'2018-02'!$C$2:$C$100,0)+1,0))))</f>
        <v>15303536.360000003</v>
      </c>
      <c r="N86" s="17">
        <f ca="1">IF(OR(INDIRECT(CONCATENATE("'2018-03'!N",TEXT(MATCH($C86,'2018-03'!$C$2:$C$100,0)+1,0)))="",INDIRECT(CONCATENATE("'2018-02'!N",TEXT(MATCH($C86,'2018-02'!$C$2:$C$100,0)+1,0)))="",AND(INDIRECT(CONCATENATE("'2018-03'!N",TEXT(MATCH($C86,'2018-03'!$C$2:$C$100,0)+1,0)))="",INDIRECT(CONCATENATE("'2018-02'!N",TEXT(MATCH($C86,'2018-02'!$C$2:$C$100,0)+1,0)))="")),"Н/Д",INDIRECT(CONCATENATE("'2018-03'!N",TEXT(MATCH($C86,'2018-03'!$C$2:$C$100,0)+1,0)))-INDIRECT(CONCATENATE("'2018-02'!NE",TEXT(MATCH($C86,'2018-02'!$C$2:$C$100,0)+1,0))))</f>
        <v>69124327.439999998</v>
      </c>
      <c r="O86" s="17">
        <f ca="1">IF(OR(INDIRECT(CONCATENATE("'2018-03'!O",TEXT(MATCH($C86,'2018-03'!$C$2:$C$100,0)+1,0)))="",INDIRECT(CONCATENATE("'2018-02'!O",TEXT(MATCH($C86,'2018-02'!$C$2:$C$100,0)+1,0)))="",AND(INDIRECT(CONCATENATE("'2018-03'!O",TEXT(MATCH($C86,'2018-03'!$C$2:$C$100,0)+1,0)))="",INDIRECT(CONCATENATE("'2018-02'!O",TEXT(MATCH($C86,'2018-02'!$C$2:$C$100,0)+1,0)))="")),"Н/Д",INDIRECT(CONCATENATE("'2018-03'!O",TEXT(MATCH($C86,'2018-03'!$C$2:$C$100,0)+1,0)))-INDIRECT(CONCATENATE("'2018-02'!O",TEXT(MATCH($C86,'2018-02'!$C$2:$C$100,0)+1,0))))</f>
        <v>127480.65999999992</v>
      </c>
      <c r="P86" s="17">
        <f ca="1">IF(OR(INDIRECT(CONCATENATE("'2018-03'!P",TEXT(MATCH($C86,'2018-03'!$C$2:$C$100,0)+1,0)))="",INDIRECT(CONCATENATE("'2018-02'!P",TEXT(MATCH($C86,'2018-02'!$C$2:$C$100,0)+1,0)))="",AND(INDIRECT(CONCATENATE("'2018-03'!P",TEXT(MATCH($C86,'2018-03'!$C$2:$C$100,0)+1,0)))="",INDIRECT(CONCATENATE("'2018-02'!P",TEXT(MATCH($C86,'2018-02'!$C$2:$C$100,0)+1,0)))="")),"Н/Д",INDIRECT(CONCATENATE("'2018-03'!P",TEXT(MATCH($C86,'2018-03'!$C$2:$C$100,0)+1,0)))-INDIRECT(CONCATENATE("'2018-02'!P",TEXT(MATCH($C86,'2018-02'!$C$2:$C$100,0)+1,0))))</f>
        <v>303796871.82999998</v>
      </c>
      <c r="Q86" s="17">
        <f ca="1">IF(OR(INDIRECT(CONCATENATE("'2018-03'!Q",TEXT(MATCH($C86,'2018-03'!$C$2:$C$100,0)+1,0)))="",INDIRECT(CONCATENATE("'2018-02'!Q",TEXT(MATCH($C86,'2018-02'!$C$2:$C$100,0)+1,0)))="",AND(INDIRECT(CONCATENATE("'2018-03'!Q",TEXT(MATCH($C86,'2018-03'!$C$2:$C$100,0)+1,0)))="",INDIRECT(CONCATENATE("'2018-02'!Q",TEXT(MATCH($C86,'2018-02'!$C$2:$C$100,0)+1,0)))="")),"Н/Д",INDIRECT(CONCATENATE("'2018-03'!Q",TEXT(MATCH($C86,'2018-03'!$C$2:$C$100,0)+1,0)))-INDIRECT(CONCATENATE("'2018-02'!Q",TEXT(MATCH($C86,'2018-02'!$C$2:$C$100,0)+1,0))))</f>
        <v>33230722.620000001</v>
      </c>
      <c r="R86" s="17">
        <f ca="1">IF(OR(INDIRECT(CONCATENATE("'2018-03'!R",TEXT(MATCH($C86,'2018-03'!$C$2:$C$100,0)+1,0)))="",INDIRECT(CONCATENATE("'2018-02'!R",TEXT(MATCH($C86,'2018-02'!$C$2:$C$100,0)+1,0)))="",AND(INDIRECT(CONCATENATE("'2018-03'!R",TEXT(MATCH($C86,'2018-03'!$C$2:$C$100,0)+1,0)))="",INDIRECT(CONCATENATE("'2018-02'!R",TEXT(MATCH($C86,'2018-02'!$C$2:$C$100,0)+1,0)))="")),"Н/Д",INDIRECT(CONCATENATE("'2018-03'!R",TEXT(MATCH($C86,'2018-03'!$C$2:$C$100,0)+1,0)))-INDIRECT(CONCATENATE("'2018-02'!R",TEXT(MATCH($C86,'2018-02'!$C$2:$C$100,0)+1,0))))</f>
        <v>79096975.229999989</v>
      </c>
      <c r="S86" s="17">
        <f ca="1">IF(OR(INDIRECT(CONCATENATE("'2018-03'!S",TEXT(MATCH($C86,'2018-03'!$C$2:$C$100,0)+1,0)))="",INDIRECT(CONCATENATE("'2018-02'!S",TEXT(MATCH($C86,'2018-02'!$C$2:$C$100,0)+1,0)))="",AND(INDIRECT(CONCATENATE("'2018-03'!S",TEXT(MATCH($C86,'2018-03'!$C$2:$C$100,0)+1,0)))="",INDIRECT(CONCATENATE("'2018-02'!S",TEXT(MATCH($C86,'2018-02'!$C$2:$C$100,0)+1,0)))="")),"Н/Д",INDIRECT(CONCATENATE("'2018-03'!S",TEXT(MATCH($C86,'2018-03'!$C$2:$C$100,0)+1,0)))-INDIRECT(CONCATENATE("'2018-02'!S",TEXT(MATCH($C86,'2018-02'!$C$2:$C$100,0)+1,0))))</f>
        <v>0</v>
      </c>
      <c r="T86" s="17">
        <f ca="1">IF(OR(INDIRECT(CONCATENATE("'2018-03'!T",TEXT(MATCH($C86,'2018-03'!$C$2:$C$100,0)+1,0)))="",INDIRECT(CONCATENATE("'2018-02'!T",TEXT(MATCH($C86,'2018-02'!$C$2:$C$100,0)+1,0)))="",AND(INDIRECT(CONCATENATE("'2018-03'!T",TEXT(MATCH($C86,'2018-03'!$C$2:$C$100,0)+1,0)))="",INDIRECT(CONCATENATE("'2018-02'!T",TEXT(MATCH($C86,'2018-02'!$C$2:$C$100,0)+1,0)))="")),"Н/Д",INDIRECT(CONCATENATE("'2018-03'!T",TEXT(MATCH($C86,'2018-03'!$C$2:$C$100,0)+1,0)))-INDIRECT(CONCATENATE("'2018-02'!T",TEXT(MATCH($C86,'2018-02'!$C$2:$C$100,0)+1,0))))</f>
        <v>36391994.730000004</v>
      </c>
      <c r="U86" s="17">
        <f ca="1">IF(OR(INDIRECT(CONCATENATE("'2018-03'!U",TEXT(MATCH($C86,'2018-03'!$C$2:$C$100,0)+1,0)))="",INDIRECT(CONCATENATE("'2018-02'!U",TEXT(MATCH($C86,'2018-02'!$C$2:$C$100,0)+1,0)))="",AND(INDIRECT(CONCATENATE("'2018-03'!U",TEXT(MATCH($C86,'2018-03'!$C$2:$C$100,0)+1,0)))="",INDIRECT(CONCATENATE("'2018-02'!U",TEXT(MATCH($C86,'2018-02'!$C$2:$C$100,0)+1,0)))="")),"Н/Д",INDIRECT(CONCATENATE("'2018-03'!U",TEXT(MATCH($C86,'2018-03'!$C$2:$C$100,0)+1,0)))-INDIRECT(CONCATENATE("'2018-02'!U",TEXT(MATCH($C86,'2018-02'!$C$2:$C$100,0)+1,0))))</f>
        <v>13357765.539999999</v>
      </c>
      <c r="V86" s="17">
        <f ca="1">IF(OR(INDIRECT(CONCATENATE("'2018-03'!V",TEXT(MATCH($C86,'2018-03'!$C$2:$C$100,0)+1,0)))="",INDIRECT(CONCATENATE("'2018-02'!V",TEXT(MATCH($C86,'2018-02'!$C$2:$C$100,0)+1,0)))="",AND(INDIRECT(CONCATENATE("'2018-03'!V",TEXT(MATCH($C86,'2018-03'!$C$2:$C$100,0)+1,0)))="",INDIRECT(CONCATENATE("'2018-02'!V",TEXT(MATCH($C86,'2018-02'!$C$2:$C$100,0)+1,0)))="")),"Н/Д",INDIRECT(CONCATENATE("'2018-03'!V",TEXT(MATCH($C86,'2018-03'!$C$2:$C$100,0)+1,0)))-INDIRECT(CONCATENATE("'2018-02'!V",TEXT(MATCH($C86,'2018-02'!$C$2:$C$100,0)+1,0))))</f>
        <v>8438004249.0799999</v>
      </c>
      <c r="W86" s="17">
        <f ca="1">IF(OR(INDIRECT(CONCATENATE("'2018-03'!W",TEXT(MATCH($C86,'2018-03'!$C$2:$C$100,0)+1,0)))="",INDIRECT(CONCATENATE("'2018-02'!W",TEXT(MATCH($C86,'2018-02'!$C$2:$C$100,0)+1,0)))="",AND(INDIRECT(CONCATENATE("'2018-03'!W",TEXT(MATCH($C86,'2018-03'!$C$2:$C$100,0)+1,0)))="",INDIRECT(CONCATENATE("'2018-02'!W",TEXT(MATCH($C86,'2018-02'!$C$2:$C$100,0)+1,0)))="")),"Н/Д",INDIRECT(CONCATENATE("'2018-03'!W",TEXT(MATCH($C86,'2018-03'!$C$2:$C$100,0)+1,0)))-INDIRECT(CONCATENATE("'2018-02'!W",TEXT(MATCH($C86,'2018-02'!$C$2:$C$100,0)+1,0))))</f>
        <v>26597855212.169998</v>
      </c>
    </row>
    <row r="87" spans="1:23" x14ac:dyDescent="0.25">
      <c r="A87" s="2" t="s">
        <v>107</v>
      </c>
      <c r="B87" s="2" t="s">
        <v>114</v>
      </c>
      <c r="C87" s="15">
        <v>60000000</v>
      </c>
      <c r="D87" s="2" t="s">
        <v>206</v>
      </c>
      <c r="E87" s="17">
        <f ca="1">IF(OR(INDIRECT(CONCATENATE("'2018-03'!E",TEXT(MATCH($C87,'2018-03'!$C$2:$C$100,0)+1,0)))="",INDIRECT(CONCATENATE("'2018-02'!E",TEXT(MATCH($C87,'2018-02'!$C$2:$C$100,0)+1,0)))="",AND(INDIRECT(CONCATENATE("'2018-03'!E",TEXT(MATCH($C87,'2018-03'!$C$2:$C$100,0)+1,0)))="",INDIRECT(CONCATENATE("'2018-02'!E",TEXT(MATCH($C87,'2018-02'!$C$2:$C$100,0)+1,0)))="")),"Н/Д",INDIRECT(CONCATENATE("'2018-03'!E",TEXT(MATCH($C87,'2018-03'!$C$2:$C$100,0)+1,0)))-INDIRECT(CONCATENATE("'2018-02'!E",TEXT(MATCH($C87,'2018-02'!$C$2:$C$100,0)+1,0))))</f>
        <v>13186389695.530001</v>
      </c>
      <c r="F87" s="17">
        <f ca="1">IF(OR(INDIRECT(CONCATENATE("'2018-03'!F",TEXT(MATCH($C87,'2018-03'!$C$2:$C$100,0)+1,0)))="",INDIRECT(CONCATENATE("'2018-02'!F",TEXT(MATCH($C87,'2018-02'!$C$2:$C$100,0)+1,0)))="",AND(INDIRECT(CONCATENATE("'2018-03'!F",TEXT(MATCH($C87,'2018-03'!$C$2:$C$100,0)+1,0)))="",INDIRECT(CONCATENATE("'2018-02'!F",TEXT(MATCH($C87,'2018-02'!$C$2:$C$100,0)+1,0)))="")),"Н/Д",INDIRECT(CONCATENATE("'2018-03'!F",TEXT(MATCH($C87,'2018-03'!$C$2:$C$100,0)+1,0)))-INDIRECT(CONCATENATE("'2018-02'!F",TEXT(MATCH($C87,'2018-02'!$C$2:$C$100,0)+1,0))))</f>
        <v>10731779157.359999</v>
      </c>
      <c r="G87" s="17">
        <f ca="1">IF(OR(INDIRECT(CONCATENATE("'2018-03'!G",TEXT(MATCH($C87,'2018-03'!$C$2:$C$100,0)+1,0)))="",INDIRECT(CONCATENATE("'2018-02'!G",TEXT(MATCH($C87,'2018-02'!$C$2:$C$100,0)+1,0)))="",AND(INDIRECT(CONCATENATE("'2018-03'!G",TEXT(MATCH($C87,'2018-03'!$C$2:$C$100,0)+1,0)))="",INDIRECT(CONCATENATE("'2018-02'!G",TEXT(MATCH($C87,'2018-02'!$C$2:$C$100,0)+1,0)))="")),"Н/Д",INDIRECT(CONCATENATE("'2018-03'!G",TEXT(MATCH($C87,'2018-03'!$C$2:$C$100,0)+1,0)))-INDIRECT(CONCATENATE("'2018-02'!G",TEXT(MATCH($C87,'2018-02'!$C$2:$C$100,0)+1,0))))</f>
        <v>3260240661.4900007</v>
      </c>
      <c r="H87" s="17">
        <f ca="1">IF(OR(INDIRECT(CONCATENATE("'2018-03'!H",TEXT(MATCH($C87,'2018-03'!$C$2:$C$100,0)+1,0)))="",INDIRECT(CONCATENATE("'2018-02'!H",TEXT(MATCH($C87,'2018-02'!$C$2:$C$100,0)+1,0)))="",AND(INDIRECT(CONCATENATE("'2018-03'!H",TEXT(MATCH($C87,'2018-03'!$C$2:$C$100,0)+1,0)))="",INDIRECT(CONCATENATE("'2018-02'!H",TEXT(MATCH($C87,'2018-02'!$C$2:$C$100,0)+1,0)))="")),"Н/Д",INDIRECT(CONCATENATE("'2018-03'!H",TEXT(MATCH($C87,'2018-03'!$C$2:$C$100,0)+1,0)))-INDIRECT(CONCATENATE("'2018-02'!H",TEXT(MATCH($C87,'2018-02'!$C$2:$C$100,0)+1,0))))</f>
        <v>4850262771.7399998</v>
      </c>
      <c r="I87" s="17">
        <f ca="1">IF(OR(INDIRECT(CONCATENATE("'2018-03'!I",TEXT(MATCH($C87,'2018-03'!$C$2:$C$100,0)+1,0)))="",INDIRECT(CONCATENATE("'2018-02'!I",TEXT(MATCH($C87,'2018-02'!$C$2:$C$100,0)+1,0)))="",AND(INDIRECT(CONCATENATE("'2018-03'!I",TEXT(MATCH($C87,'2018-03'!$C$2:$C$100,0)+1,0)))="",INDIRECT(CONCATENATE("'2018-02'!I",TEXT(MATCH($C87,'2018-02'!$C$2:$C$100,0)+1,0)))="")),"Н/Д",INDIRECT(CONCATENATE("'2018-03'!I",TEXT(MATCH($C87,'2018-03'!$C$2:$C$100,0)+1,0)))-INDIRECT(CONCATENATE("'2018-02'!I",TEXT(MATCH($C87,'2018-02'!$C$2:$C$100,0)+1,0))))</f>
        <v>650844107.73000002</v>
      </c>
      <c r="J87" s="17" t="str">
        <f ca="1">IF(OR(INDIRECT(CONCATENATE("'2018-03'!J",TEXT(MATCH($C87,'2018-03'!$C$2:$C$100,0)+1,0)))="",INDIRECT(CONCATENATE("'2018-02'!J",TEXT(MATCH($C87,'2018-02'!$C$2:$C$100,0)+1,0)))="",AND(INDIRECT(CONCATENATE("'2018-03'!J",TEXT(MATCH($C87,'2018-03'!$C$2:$C$100,0)+1,0)))="",INDIRECT(CONCATENATE("'2018-02'!J",TEXT(MATCH($C87,'2018-02'!$C$2:$C$100,0)+1,0)))="")),"Н/Д",INDIRECT(CONCATENATE("'2018-03'!J",TEXT(MATCH($C87,'2018-03'!$C$2:$C$100,0)+1,0)))-INDIRECT(CONCATENATE("'2018-02'!J",TEXT(MATCH($C87,'2018-02'!$C$2:$C$100,0)+1,0))))</f>
        <v>Н/Д</v>
      </c>
      <c r="K87" s="17">
        <f ca="1">IF(OR(INDIRECT(CONCATENATE("'2018-03'!K",TEXT(MATCH($C87,'2018-03'!$C$2:$C$100,0)+1,0)))="",INDIRECT(CONCATENATE("'2018-02'!K",TEXT(MATCH($C87,'2018-02'!$C$2:$C$100,0)+1,0)))="",AND(INDIRECT(CONCATENATE("'2018-03'!K",TEXT(MATCH($C87,'2018-03'!$C$2:$C$100,0)+1,0)))="",INDIRECT(CONCATENATE("'2018-02'!K",TEXT(MATCH($C87,'2018-02'!$C$2:$C$100,0)+1,0)))="")),"Н/Д",INDIRECT(CONCATENATE("'2018-03'!K",TEXT(MATCH($C87,'2018-03'!$C$2:$C$100,0)+1,0)))-INDIRECT(CONCATENATE("'2018-02'!K",TEXT(MATCH($C87,'2018-02'!$C$2:$C$100,0)+1,0))))</f>
        <v>534188728.01000011</v>
      </c>
      <c r="L87" s="17">
        <f ca="1">IF(OR(INDIRECT(CONCATENATE("'2018-03'!L",TEXT(MATCH($C87,'2018-03'!$C$2:$C$100,0)+1,0)))="",INDIRECT(CONCATENATE("'2018-02'!L",TEXT(MATCH($C87,'2018-02'!$C$2:$C$100,0)+1,0)))="",AND(INDIRECT(CONCATENATE("'2018-03'!L",TEXT(MATCH($C87,'2018-03'!$C$2:$C$100,0)+1,0)))="",INDIRECT(CONCATENATE("'2018-02'!L",TEXT(MATCH($C87,'2018-02'!$C$2:$C$100,0)+1,0)))="")),"Н/Д",INDIRECT(CONCATENATE("'2018-03'!L",TEXT(MATCH($C87,'2018-03'!$C$2:$C$100,0)+1,0)))-INDIRECT(CONCATENATE("'2018-02'!L",TEXT(MATCH($C87,'2018-02'!$C$2:$C$100,0)+1,0))))</f>
        <v>933946407.67999995</v>
      </c>
      <c r="M87" s="17">
        <f ca="1">IF(OR(INDIRECT(CONCATENATE("'2018-03'!M",TEXT(MATCH($C87,'2018-03'!$C$2:$C$100,0)+1,0)))="",INDIRECT(CONCATENATE("'2018-02'!M",TEXT(MATCH($C87,'2018-02'!$C$2:$C$100,0)+1,0)))="",AND(INDIRECT(CONCATENATE("'2018-03'!M",TEXT(MATCH($C87,'2018-03'!$C$2:$C$100,0)+1,0)))="",INDIRECT(CONCATENATE("'2018-02'!M",TEXT(MATCH($C87,'2018-02'!$C$2:$C$100,0)+1,0)))="")),"Н/Д",INDIRECT(CONCATENATE("'2018-03'!M",TEXT(MATCH($C87,'2018-03'!$C$2:$C$100,0)+1,0)))-INDIRECT(CONCATENATE("'2018-02'!M",TEXT(MATCH($C87,'2018-02'!$C$2:$C$100,0)+1,0))))</f>
        <v>17650038.040000003</v>
      </c>
      <c r="N87" s="17">
        <f ca="1">IF(OR(INDIRECT(CONCATENATE("'2018-03'!N",TEXT(MATCH($C87,'2018-03'!$C$2:$C$100,0)+1,0)))="",INDIRECT(CONCATENATE("'2018-02'!N",TEXT(MATCH($C87,'2018-02'!$C$2:$C$100,0)+1,0)))="",AND(INDIRECT(CONCATENATE("'2018-03'!N",TEXT(MATCH($C87,'2018-03'!$C$2:$C$100,0)+1,0)))="",INDIRECT(CONCATENATE("'2018-02'!N",TEXT(MATCH($C87,'2018-02'!$C$2:$C$100,0)+1,0)))="")),"Н/Д",INDIRECT(CONCATENATE("'2018-03'!N",TEXT(MATCH($C87,'2018-03'!$C$2:$C$100,0)+1,0)))-INDIRECT(CONCATENATE("'2018-02'!NE",TEXT(MATCH($C87,'2018-02'!$C$2:$C$100,0)+1,0))))</f>
        <v>174410198.31</v>
      </c>
      <c r="O87" s="17">
        <f ca="1">IF(OR(INDIRECT(CONCATENATE("'2018-03'!O",TEXT(MATCH($C87,'2018-03'!$C$2:$C$100,0)+1,0)))="",INDIRECT(CONCATENATE("'2018-02'!O",TEXT(MATCH($C87,'2018-02'!$C$2:$C$100,0)+1,0)))="",AND(INDIRECT(CONCATENATE("'2018-03'!O",TEXT(MATCH($C87,'2018-03'!$C$2:$C$100,0)+1,0)))="",INDIRECT(CONCATENATE("'2018-02'!O",TEXT(MATCH($C87,'2018-02'!$C$2:$C$100,0)+1,0)))="")),"Н/Д",INDIRECT(CONCATENATE("'2018-03'!O",TEXT(MATCH($C87,'2018-03'!$C$2:$C$100,0)+1,0)))-INDIRECT(CONCATENATE("'2018-02'!O",TEXT(MATCH($C87,'2018-02'!$C$2:$C$100,0)+1,0))))</f>
        <v>19175.689999999999</v>
      </c>
      <c r="P87" s="17">
        <f ca="1">IF(OR(INDIRECT(CONCATENATE("'2018-03'!P",TEXT(MATCH($C87,'2018-03'!$C$2:$C$100,0)+1,0)))="",INDIRECT(CONCATENATE("'2018-02'!P",TEXT(MATCH($C87,'2018-02'!$C$2:$C$100,0)+1,0)))="",AND(INDIRECT(CONCATENATE("'2018-03'!P",TEXT(MATCH($C87,'2018-03'!$C$2:$C$100,0)+1,0)))="",INDIRECT(CONCATENATE("'2018-02'!P",TEXT(MATCH($C87,'2018-02'!$C$2:$C$100,0)+1,0)))="")),"Н/Д",INDIRECT(CONCATENATE("'2018-03'!P",TEXT(MATCH($C87,'2018-03'!$C$2:$C$100,0)+1,0)))-INDIRECT(CONCATENATE("'2018-02'!P",TEXT(MATCH($C87,'2018-02'!$C$2:$C$100,0)+1,0))))</f>
        <v>133147677.56</v>
      </c>
      <c r="Q87" s="17">
        <f ca="1">IF(OR(INDIRECT(CONCATENATE("'2018-03'!Q",TEXT(MATCH($C87,'2018-03'!$C$2:$C$100,0)+1,0)))="",INDIRECT(CONCATENATE("'2018-02'!Q",TEXT(MATCH($C87,'2018-02'!$C$2:$C$100,0)+1,0)))="",AND(INDIRECT(CONCATENATE("'2018-03'!Q",TEXT(MATCH($C87,'2018-03'!$C$2:$C$100,0)+1,0)))="",INDIRECT(CONCATENATE("'2018-02'!Q",TEXT(MATCH($C87,'2018-02'!$C$2:$C$100,0)+1,0)))="")),"Н/Д",INDIRECT(CONCATENATE("'2018-03'!Q",TEXT(MATCH($C87,'2018-03'!$C$2:$C$100,0)+1,0)))-INDIRECT(CONCATENATE("'2018-02'!Q",TEXT(MATCH($C87,'2018-02'!$C$2:$C$100,0)+1,0))))</f>
        <v>38081878.259999998</v>
      </c>
      <c r="R87" s="17">
        <f ca="1">IF(OR(INDIRECT(CONCATENATE("'2018-03'!R",TEXT(MATCH($C87,'2018-03'!$C$2:$C$100,0)+1,0)))="",INDIRECT(CONCATENATE("'2018-02'!R",TEXT(MATCH($C87,'2018-02'!$C$2:$C$100,0)+1,0)))="",AND(INDIRECT(CONCATENATE("'2018-03'!R",TEXT(MATCH($C87,'2018-03'!$C$2:$C$100,0)+1,0)))="",INDIRECT(CONCATENATE("'2018-02'!R",TEXT(MATCH($C87,'2018-02'!$C$2:$C$100,0)+1,0)))="")),"Н/Д",INDIRECT(CONCATENATE("'2018-03'!R",TEXT(MATCH($C87,'2018-03'!$C$2:$C$100,0)+1,0)))-INDIRECT(CONCATENATE("'2018-02'!R",TEXT(MATCH($C87,'2018-02'!$C$2:$C$100,0)+1,0))))</f>
        <v>77704391.74000001</v>
      </c>
      <c r="S87" s="17">
        <f ca="1">IF(OR(INDIRECT(CONCATENATE("'2018-03'!S",TEXT(MATCH($C87,'2018-03'!$C$2:$C$100,0)+1,0)))="",INDIRECT(CONCATENATE("'2018-02'!S",TEXT(MATCH($C87,'2018-02'!$C$2:$C$100,0)+1,0)))="",AND(INDIRECT(CONCATENATE("'2018-03'!S",TEXT(MATCH($C87,'2018-03'!$C$2:$C$100,0)+1,0)))="",INDIRECT(CONCATENATE("'2018-02'!S",TEXT(MATCH($C87,'2018-02'!$C$2:$C$100,0)+1,0)))="")),"Н/Д",INDIRECT(CONCATENATE("'2018-03'!S",TEXT(MATCH($C87,'2018-03'!$C$2:$C$100,0)+1,0)))-INDIRECT(CONCATENATE("'2018-02'!S",TEXT(MATCH($C87,'2018-02'!$C$2:$C$100,0)+1,0))))</f>
        <v>389142.92999999993</v>
      </c>
      <c r="T87" s="17">
        <f ca="1">IF(OR(INDIRECT(CONCATENATE("'2018-03'!T",TEXT(MATCH($C87,'2018-03'!$C$2:$C$100,0)+1,0)))="",INDIRECT(CONCATENATE("'2018-02'!T",TEXT(MATCH($C87,'2018-02'!$C$2:$C$100,0)+1,0)))="",AND(INDIRECT(CONCATENATE("'2018-03'!T",TEXT(MATCH($C87,'2018-03'!$C$2:$C$100,0)+1,0)))="",INDIRECT(CONCATENATE("'2018-02'!T",TEXT(MATCH($C87,'2018-02'!$C$2:$C$100,0)+1,0)))="")),"Н/Д",INDIRECT(CONCATENATE("'2018-03'!T",TEXT(MATCH($C87,'2018-03'!$C$2:$C$100,0)+1,0)))-INDIRECT(CONCATENATE("'2018-02'!T",TEXT(MATCH($C87,'2018-02'!$C$2:$C$100,0)+1,0))))</f>
        <v>122479891.47000001</v>
      </c>
      <c r="U87" s="17">
        <f ca="1">IF(OR(INDIRECT(CONCATENATE("'2018-03'!U",TEXT(MATCH($C87,'2018-03'!$C$2:$C$100,0)+1,0)))="",INDIRECT(CONCATENATE("'2018-02'!U",TEXT(MATCH($C87,'2018-02'!$C$2:$C$100,0)+1,0)))="",AND(INDIRECT(CONCATENATE("'2018-03'!U",TEXT(MATCH($C87,'2018-03'!$C$2:$C$100,0)+1,0)))="",INDIRECT(CONCATENATE("'2018-02'!U",TEXT(MATCH($C87,'2018-02'!$C$2:$C$100,0)+1,0)))="")),"Н/Д",INDIRECT(CONCATENATE("'2018-03'!U",TEXT(MATCH($C87,'2018-03'!$C$2:$C$100,0)+1,0)))-INDIRECT(CONCATENATE("'2018-02'!U",TEXT(MATCH($C87,'2018-02'!$C$2:$C$100,0)+1,0))))</f>
        <v>-808924.25999999978</v>
      </c>
      <c r="V87" s="17">
        <f ca="1">IF(OR(INDIRECT(CONCATENATE("'2018-03'!V",TEXT(MATCH($C87,'2018-03'!$C$2:$C$100,0)+1,0)))="",INDIRECT(CONCATENATE("'2018-02'!V",TEXT(MATCH($C87,'2018-02'!$C$2:$C$100,0)+1,0)))="",AND(INDIRECT(CONCATENATE("'2018-03'!V",TEXT(MATCH($C87,'2018-03'!$C$2:$C$100,0)+1,0)))="",INDIRECT(CONCATENATE("'2018-02'!V",TEXT(MATCH($C87,'2018-02'!$C$2:$C$100,0)+1,0)))="")),"Н/Д",INDIRECT(CONCATENATE("'2018-03'!V",TEXT(MATCH($C87,'2018-03'!$C$2:$C$100,0)+1,0)))-INDIRECT(CONCATENATE("'2018-02'!V",TEXT(MATCH($C87,'2018-02'!$C$2:$C$100,0)+1,0))))</f>
        <v>2454610538.1700001</v>
      </c>
      <c r="W87" s="17">
        <f ca="1">IF(OR(INDIRECT(CONCATENATE("'2018-03'!W",TEXT(MATCH($C87,'2018-03'!$C$2:$C$100,0)+1,0)))="",INDIRECT(CONCATENATE("'2018-02'!W",TEXT(MATCH($C87,'2018-02'!$C$2:$C$100,0)+1,0)))="",AND(INDIRECT(CONCATENATE("'2018-03'!W",TEXT(MATCH($C87,'2018-03'!$C$2:$C$100,0)+1,0)))="",INDIRECT(CONCATENATE("'2018-02'!W",TEXT(MATCH($C87,'2018-02'!$C$2:$C$100,0)+1,0)))="")),"Н/Д",INDIRECT(CONCATENATE("'2018-03'!W",TEXT(MATCH($C87,'2018-03'!$C$2:$C$100,0)+1,0)))-INDIRECT(CONCATENATE("'2018-02'!W",TEXT(MATCH($C87,'2018-02'!$C$2:$C$100,0)+1,0))))</f>
        <v>37090272844.819992</v>
      </c>
    </row>
    <row r="88" spans="1:23" x14ac:dyDescent="0.25">
      <c r="A88" s="2" t="s">
        <v>107</v>
      </c>
      <c r="B88" s="2" t="s">
        <v>115</v>
      </c>
      <c r="C88" s="15">
        <v>67000000</v>
      </c>
      <c r="D88" s="2" t="s">
        <v>206</v>
      </c>
      <c r="E88" s="17">
        <f ca="1">IF(OR(INDIRECT(CONCATENATE("'2018-03'!E",TEXT(MATCH($C88,'2018-03'!$C$2:$C$100,0)+1,0)))="",INDIRECT(CONCATENATE("'2018-02'!E",TEXT(MATCH($C88,'2018-02'!$C$2:$C$100,0)+1,0)))="",AND(INDIRECT(CONCATENATE("'2018-03'!E",TEXT(MATCH($C88,'2018-03'!$C$2:$C$100,0)+1,0)))="",INDIRECT(CONCATENATE("'2018-02'!E",TEXT(MATCH($C88,'2018-02'!$C$2:$C$100,0)+1,0)))="")),"Н/Д",INDIRECT(CONCATENATE("'2018-03'!E",TEXT(MATCH($C88,'2018-03'!$C$2:$C$100,0)+1,0)))-INDIRECT(CONCATENATE("'2018-02'!E",TEXT(MATCH($C88,'2018-02'!$C$2:$C$100,0)+1,0))))</f>
        <v>1590228775.6900001</v>
      </c>
      <c r="F88" s="17">
        <f ca="1">IF(OR(INDIRECT(CONCATENATE("'2018-03'!F",TEXT(MATCH($C88,'2018-03'!$C$2:$C$100,0)+1,0)))="",INDIRECT(CONCATENATE("'2018-02'!F",TEXT(MATCH($C88,'2018-02'!$C$2:$C$100,0)+1,0)))="",AND(INDIRECT(CONCATENATE("'2018-03'!F",TEXT(MATCH($C88,'2018-03'!$C$2:$C$100,0)+1,0)))="",INDIRECT(CONCATENATE("'2018-02'!F",TEXT(MATCH($C88,'2018-02'!$C$2:$C$100,0)+1,0)))="")),"Н/Д",INDIRECT(CONCATENATE("'2018-03'!F",TEXT(MATCH($C88,'2018-03'!$C$2:$C$100,0)+1,0)))-INDIRECT(CONCATENATE("'2018-02'!F",TEXT(MATCH($C88,'2018-02'!$C$2:$C$100,0)+1,0))))</f>
        <v>856012325.03000009</v>
      </c>
      <c r="G88" s="17">
        <f ca="1">IF(OR(INDIRECT(CONCATENATE("'2018-03'!G",TEXT(MATCH($C88,'2018-03'!$C$2:$C$100,0)+1,0)))="",INDIRECT(CONCATENATE("'2018-02'!G",TEXT(MATCH($C88,'2018-02'!$C$2:$C$100,0)+1,0)))="",AND(INDIRECT(CONCATENATE("'2018-03'!G",TEXT(MATCH($C88,'2018-03'!$C$2:$C$100,0)+1,0)))="",INDIRECT(CONCATENATE("'2018-02'!G",TEXT(MATCH($C88,'2018-02'!$C$2:$C$100,0)+1,0)))="")),"Н/Д",INDIRECT(CONCATENATE("'2018-03'!G",TEXT(MATCH($C88,'2018-03'!$C$2:$C$100,0)+1,0)))-INDIRECT(CONCATENATE("'2018-02'!G",TEXT(MATCH($C88,'2018-02'!$C$2:$C$100,0)+1,0))))</f>
        <v>62678031.26000002</v>
      </c>
      <c r="H88" s="17">
        <f ca="1">IF(OR(INDIRECT(CONCATENATE("'2018-03'!H",TEXT(MATCH($C88,'2018-03'!$C$2:$C$100,0)+1,0)))="",INDIRECT(CONCATENATE("'2018-02'!H",TEXT(MATCH($C88,'2018-02'!$C$2:$C$100,0)+1,0)))="",AND(INDIRECT(CONCATENATE("'2018-03'!H",TEXT(MATCH($C88,'2018-03'!$C$2:$C$100,0)+1,0)))="",INDIRECT(CONCATENATE("'2018-02'!H",TEXT(MATCH($C88,'2018-02'!$C$2:$C$100,0)+1,0)))="")),"Н/Д",INDIRECT(CONCATENATE("'2018-03'!H",TEXT(MATCH($C88,'2018-03'!$C$2:$C$100,0)+1,0)))-INDIRECT(CONCATENATE("'2018-02'!H",TEXT(MATCH($C88,'2018-02'!$C$2:$C$100,0)+1,0))))</f>
        <v>556698240.81000006</v>
      </c>
      <c r="I88" s="17">
        <f ca="1">IF(OR(INDIRECT(CONCATENATE("'2018-03'!I",TEXT(MATCH($C88,'2018-03'!$C$2:$C$100,0)+1,0)))="",INDIRECT(CONCATENATE("'2018-02'!I",TEXT(MATCH($C88,'2018-02'!$C$2:$C$100,0)+1,0)))="",AND(INDIRECT(CONCATENATE("'2018-03'!I",TEXT(MATCH($C88,'2018-03'!$C$2:$C$100,0)+1,0)))="",INDIRECT(CONCATENATE("'2018-02'!I",TEXT(MATCH($C88,'2018-02'!$C$2:$C$100,0)+1,0)))="")),"Н/Д",INDIRECT(CONCATENATE("'2018-03'!I",TEXT(MATCH($C88,'2018-03'!$C$2:$C$100,0)+1,0)))-INDIRECT(CONCATENATE("'2018-02'!I",TEXT(MATCH($C88,'2018-02'!$C$2:$C$100,0)+1,0))))</f>
        <v>29211400.019999996</v>
      </c>
      <c r="J88" s="17" t="str">
        <f ca="1">IF(OR(INDIRECT(CONCATENATE("'2018-03'!J",TEXT(MATCH($C88,'2018-03'!$C$2:$C$100,0)+1,0)))="",INDIRECT(CONCATENATE("'2018-02'!J",TEXT(MATCH($C88,'2018-02'!$C$2:$C$100,0)+1,0)))="",AND(INDIRECT(CONCATENATE("'2018-03'!J",TEXT(MATCH($C88,'2018-03'!$C$2:$C$100,0)+1,0)))="",INDIRECT(CONCATENATE("'2018-02'!J",TEXT(MATCH($C88,'2018-02'!$C$2:$C$100,0)+1,0)))="")),"Н/Д",INDIRECT(CONCATENATE("'2018-03'!J",TEXT(MATCH($C88,'2018-03'!$C$2:$C$100,0)+1,0)))-INDIRECT(CONCATENATE("'2018-02'!J",TEXT(MATCH($C88,'2018-02'!$C$2:$C$100,0)+1,0))))</f>
        <v>Н/Д</v>
      </c>
      <c r="K88" s="17">
        <f ca="1">IF(OR(INDIRECT(CONCATENATE("'2018-03'!K",TEXT(MATCH($C88,'2018-03'!$C$2:$C$100,0)+1,0)))="",INDIRECT(CONCATENATE("'2018-02'!K",TEXT(MATCH($C88,'2018-02'!$C$2:$C$100,0)+1,0)))="",AND(INDIRECT(CONCATENATE("'2018-03'!K",TEXT(MATCH($C88,'2018-03'!$C$2:$C$100,0)+1,0)))="",INDIRECT(CONCATENATE("'2018-02'!K",TEXT(MATCH($C88,'2018-02'!$C$2:$C$100,0)+1,0)))="")),"Н/Д",INDIRECT(CONCATENATE("'2018-03'!K",TEXT(MATCH($C88,'2018-03'!$C$2:$C$100,0)+1,0)))-INDIRECT(CONCATENATE("'2018-02'!K",TEXT(MATCH($C88,'2018-02'!$C$2:$C$100,0)+1,0))))</f>
        <v>51276887.980000004</v>
      </c>
      <c r="L88" s="17">
        <f ca="1">IF(OR(INDIRECT(CONCATENATE("'2018-03'!L",TEXT(MATCH($C88,'2018-03'!$C$2:$C$100,0)+1,0)))="",INDIRECT(CONCATENATE("'2018-02'!L",TEXT(MATCH($C88,'2018-02'!$C$2:$C$100,0)+1,0)))="",AND(INDIRECT(CONCATENATE("'2018-03'!L",TEXT(MATCH($C88,'2018-03'!$C$2:$C$100,0)+1,0)))="",INDIRECT(CONCATENATE("'2018-02'!L",TEXT(MATCH($C88,'2018-02'!$C$2:$C$100,0)+1,0)))="")),"Н/Д",INDIRECT(CONCATENATE("'2018-03'!L",TEXT(MATCH($C88,'2018-03'!$C$2:$C$100,0)+1,0)))-INDIRECT(CONCATENATE("'2018-02'!L",TEXT(MATCH($C88,'2018-02'!$C$2:$C$100,0)+1,0))))</f>
        <v>27980105.780000001</v>
      </c>
      <c r="M88" s="17">
        <f ca="1">IF(OR(INDIRECT(CONCATENATE("'2018-03'!M",TEXT(MATCH($C88,'2018-03'!$C$2:$C$100,0)+1,0)))="",INDIRECT(CONCATENATE("'2018-02'!M",TEXT(MATCH($C88,'2018-02'!$C$2:$C$100,0)+1,0)))="",AND(INDIRECT(CONCATENATE("'2018-03'!M",TEXT(MATCH($C88,'2018-03'!$C$2:$C$100,0)+1,0)))="",INDIRECT(CONCATENATE("'2018-02'!M",TEXT(MATCH($C88,'2018-02'!$C$2:$C$100,0)+1,0)))="")),"Н/Д",INDIRECT(CONCATENATE("'2018-03'!M",TEXT(MATCH($C88,'2018-03'!$C$2:$C$100,0)+1,0)))-INDIRECT(CONCATENATE("'2018-02'!M",TEXT(MATCH($C88,'2018-02'!$C$2:$C$100,0)+1,0))))</f>
        <v>910574.39999999991</v>
      </c>
      <c r="N88" s="17">
        <f ca="1">IF(OR(INDIRECT(CONCATENATE("'2018-03'!N",TEXT(MATCH($C88,'2018-03'!$C$2:$C$100,0)+1,0)))="",INDIRECT(CONCATENATE("'2018-02'!N",TEXT(MATCH($C88,'2018-02'!$C$2:$C$100,0)+1,0)))="",AND(INDIRECT(CONCATENATE("'2018-03'!N",TEXT(MATCH($C88,'2018-03'!$C$2:$C$100,0)+1,0)))="",INDIRECT(CONCATENATE("'2018-02'!N",TEXT(MATCH($C88,'2018-02'!$C$2:$C$100,0)+1,0)))="")),"Н/Д",INDIRECT(CONCATENATE("'2018-03'!N",TEXT(MATCH($C88,'2018-03'!$C$2:$C$100,0)+1,0)))-INDIRECT(CONCATENATE("'2018-02'!NE",TEXT(MATCH($C88,'2018-02'!$C$2:$C$100,0)+1,0))))</f>
        <v>26712634.559999999</v>
      </c>
      <c r="O88" s="17">
        <f ca="1">IF(OR(INDIRECT(CONCATENATE("'2018-03'!O",TEXT(MATCH($C88,'2018-03'!$C$2:$C$100,0)+1,0)))="",INDIRECT(CONCATENATE("'2018-02'!O",TEXT(MATCH($C88,'2018-02'!$C$2:$C$100,0)+1,0)))="",AND(INDIRECT(CONCATENATE("'2018-03'!O",TEXT(MATCH($C88,'2018-03'!$C$2:$C$100,0)+1,0)))="",INDIRECT(CONCATENATE("'2018-02'!O",TEXT(MATCH($C88,'2018-02'!$C$2:$C$100,0)+1,0)))="")),"Н/Д",INDIRECT(CONCATENATE("'2018-03'!O",TEXT(MATCH($C88,'2018-03'!$C$2:$C$100,0)+1,0)))-INDIRECT(CONCATENATE("'2018-02'!O",TEXT(MATCH($C88,'2018-02'!$C$2:$C$100,0)+1,0))))</f>
        <v>1724138.7800000003</v>
      </c>
      <c r="P88" s="17">
        <f ca="1">IF(OR(INDIRECT(CONCATENATE("'2018-03'!P",TEXT(MATCH($C88,'2018-03'!$C$2:$C$100,0)+1,0)))="",INDIRECT(CONCATENATE("'2018-02'!P",TEXT(MATCH($C88,'2018-02'!$C$2:$C$100,0)+1,0)))="",AND(INDIRECT(CONCATENATE("'2018-03'!P",TEXT(MATCH($C88,'2018-03'!$C$2:$C$100,0)+1,0)))="",INDIRECT(CONCATENATE("'2018-02'!P",TEXT(MATCH($C88,'2018-02'!$C$2:$C$100,0)+1,0)))="")),"Н/Д",INDIRECT(CONCATENATE("'2018-03'!P",TEXT(MATCH($C88,'2018-03'!$C$2:$C$100,0)+1,0)))-INDIRECT(CONCATENATE("'2018-02'!P",TEXT(MATCH($C88,'2018-02'!$C$2:$C$100,0)+1,0))))</f>
        <v>50942820.629999995</v>
      </c>
      <c r="Q88" s="17">
        <f ca="1">IF(OR(INDIRECT(CONCATENATE("'2018-03'!Q",TEXT(MATCH($C88,'2018-03'!$C$2:$C$100,0)+1,0)))="",INDIRECT(CONCATENATE("'2018-02'!Q",TEXT(MATCH($C88,'2018-02'!$C$2:$C$100,0)+1,0)))="",AND(INDIRECT(CONCATENATE("'2018-03'!Q",TEXT(MATCH($C88,'2018-03'!$C$2:$C$100,0)+1,0)))="",INDIRECT(CONCATENATE("'2018-02'!Q",TEXT(MATCH($C88,'2018-02'!$C$2:$C$100,0)+1,0)))="")),"Н/Д",INDIRECT(CONCATENATE("'2018-03'!Q",TEXT(MATCH($C88,'2018-03'!$C$2:$C$100,0)+1,0)))-INDIRECT(CONCATENATE("'2018-02'!Q",TEXT(MATCH($C88,'2018-02'!$C$2:$C$100,0)+1,0))))</f>
        <v>4195937.99</v>
      </c>
      <c r="R88" s="17">
        <f ca="1">IF(OR(INDIRECT(CONCATENATE("'2018-03'!R",TEXT(MATCH($C88,'2018-03'!$C$2:$C$100,0)+1,0)))="",INDIRECT(CONCATENATE("'2018-02'!R",TEXT(MATCH($C88,'2018-02'!$C$2:$C$100,0)+1,0)))="",AND(INDIRECT(CONCATENATE("'2018-03'!R",TEXT(MATCH($C88,'2018-03'!$C$2:$C$100,0)+1,0)))="",INDIRECT(CONCATENATE("'2018-02'!R",TEXT(MATCH($C88,'2018-02'!$C$2:$C$100,0)+1,0)))="")),"Н/Д",INDIRECT(CONCATENATE("'2018-03'!R",TEXT(MATCH($C88,'2018-03'!$C$2:$C$100,0)+1,0)))-INDIRECT(CONCATENATE("'2018-02'!R",TEXT(MATCH($C88,'2018-02'!$C$2:$C$100,0)+1,0))))</f>
        <v>5471740.7799999993</v>
      </c>
      <c r="S88" s="17">
        <f ca="1">IF(OR(INDIRECT(CONCATENATE("'2018-03'!S",TEXT(MATCH($C88,'2018-03'!$C$2:$C$100,0)+1,0)))="",INDIRECT(CONCATENATE("'2018-02'!S",TEXT(MATCH($C88,'2018-02'!$C$2:$C$100,0)+1,0)))="",AND(INDIRECT(CONCATENATE("'2018-03'!S",TEXT(MATCH($C88,'2018-03'!$C$2:$C$100,0)+1,0)))="",INDIRECT(CONCATENATE("'2018-02'!S",TEXT(MATCH($C88,'2018-02'!$C$2:$C$100,0)+1,0)))="")),"Н/Д",INDIRECT(CONCATENATE("'2018-03'!S",TEXT(MATCH($C88,'2018-03'!$C$2:$C$100,0)+1,0)))-INDIRECT(CONCATENATE("'2018-02'!S",TEXT(MATCH($C88,'2018-02'!$C$2:$C$100,0)+1,0))))</f>
        <v>30000</v>
      </c>
      <c r="T88" s="17">
        <f ca="1">IF(OR(INDIRECT(CONCATENATE("'2018-03'!T",TEXT(MATCH($C88,'2018-03'!$C$2:$C$100,0)+1,0)))="",INDIRECT(CONCATENATE("'2018-02'!T",TEXT(MATCH($C88,'2018-02'!$C$2:$C$100,0)+1,0)))="",AND(INDIRECT(CONCATENATE("'2018-03'!T",TEXT(MATCH($C88,'2018-03'!$C$2:$C$100,0)+1,0)))="",INDIRECT(CONCATENATE("'2018-02'!T",TEXT(MATCH($C88,'2018-02'!$C$2:$C$100,0)+1,0)))="")),"Н/Д",INDIRECT(CONCATENATE("'2018-03'!T",TEXT(MATCH($C88,'2018-03'!$C$2:$C$100,0)+1,0)))-INDIRECT(CONCATENATE("'2018-02'!T",TEXT(MATCH($C88,'2018-02'!$C$2:$C$100,0)+1,0))))</f>
        <v>20278801.339999996</v>
      </c>
      <c r="U88" s="17">
        <f ca="1">IF(OR(INDIRECT(CONCATENATE("'2018-03'!U",TEXT(MATCH($C88,'2018-03'!$C$2:$C$100,0)+1,0)))="",INDIRECT(CONCATENATE("'2018-02'!U",TEXT(MATCH($C88,'2018-02'!$C$2:$C$100,0)+1,0)))="",AND(INDIRECT(CONCATENATE("'2018-03'!U",TEXT(MATCH($C88,'2018-03'!$C$2:$C$100,0)+1,0)))="",INDIRECT(CONCATENATE("'2018-02'!U",TEXT(MATCH($C88,'2018-02'!$C$2:$C$100,0)+1,0)))="")),"Н/Д",INDIRECT(CONCATENATE("'2018-03'!U",TEXT(MATCH($C88,'2018-03'!$C$2:$C$100,0)+1,0)))-INDIRECT(CONCATENATE("'2018-02'!U",TEXT(MATCH($C88,'2018-02'!$C$2:$C$100,0)+1,0))))</f>
        <v>5458649.0199999996</v>
      </c>
      <c r="V88" s="17">
        <f ca="1">IF(OR(INDIRECT(CONCATENATE("'2018-03'!V",TEXT(MATCH($C88,'2018-03'!$C$2:$C$100,0)+1,0)))="",INDIRECT(CONCATENATE("'2018-02'!V",TEXT(MATCH($C88,'2018-02'!$C$2:$C$100,0)+1,0)))="",AND(INDIRECT(CONCATENATE("'2018-03'!V",TEXT(MATCH($C88,'2018-03'!$C$2:$C$100,0)+1,0)))="",INDIRECT(CONCATENATE("'2018-02'!V",TEXT(MATCH($C88,'2018-02'!$C$2:$C$100,0)+1,0)))="")),"Н/Д",INDIRECT(CONCATENATE("'2018-03'!V",TEXT(MATCH($C88,'2018-03'!$C$2:$C$100,0)+1,0)))-INDIRECT(CONCATENATE("'2018-02'!V",TEXT(MATCH($C88,'2018-02'!$C$2:$C$100,0)+1,0))))</f>
        <v>734216450.65999997</v>
      </c>
      <c r="W88" s="17">
        <f ca="1">IF(OR(INDIRECT(CONCATENATE("'2018-03'!W",TEXT(MATCH($C88,'2018-03'!$C$2:$C$100,0)+1,0)))="",INDIRECT(CONCATENATE("'2018-02'!W",TEXT(MATCH($C88,'2018-02'!$C$2:$C$100,0)+1,0)))="",AND(INDIRECT(CONCATENATE("'2018-03'!W",TEXT(MATCH($C88,'2018-03'!$C$2:$C$100,0)+1,0)))="",INDIRECT(CONCATENATE("'2018-02'!W",TEXT(MATCH($C88,'2018-02'!$C$2:$C$100,0)+1,0)))="")),"Н/Д",INDIRECT(CONCATENATE("'2018-03'!W",TEXT(MATCH($C88,'2018-03'!$C$2:$C$100,0)+1,0)))-INDIRECT(CONCATENATE("'2018-02'!W",TEXT(MATCH($C88,'2018-02'!$C$2:$C$100,0)+1,0))))</f>
        <v>4012056290.9699998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88"/>
  <sheetViews>
    <sheetView topLeftCell="A46" zoomScale="85" zoomScaleNormal="85" workbookViewId="0"/>
  </sheetViews>
  <sheetFormatPr defaultColWidth="19.140625" defaultRowHeight="15" x14ac:dyDescent="0.25"/>
  <cols>
    <col min="1" max="1" width="38.140625" bestFit="1" customWidth="1"/>
    <col min="2" max="2" width="43.140625" bestFit="1" customWidth="1"/>
    <col min="4" max="4" width="14" bestFit="1" customWidth="1"/>
  </cols>
  <sheetData>
    <row r="1" spans="1:23" ht="120" x14ac:dyDescent="0.25">
      <c r="A1" s="4" t="s">
        <v>116</v>
      </c>
      <c r="B1" s="4" t="s">
        <v>117</v>
      </c>
      <c r="C1" s="4" t="s">
        <v>118</v>
      </c>
      <c r="D1" s="5" t="s">
        <v>19</v>
      </c>
      <c r="E1" s="2" t="s">
        <v>0</v>
      </c>
      <c r="F1" s="2" t="s">
        <v>1</v>
      </c>
      <c r="G1" s="2" t="s">
        <v>13</v>
      </c>
      <c r="H1" s="2" t="s">
        <v>16</v>
      </c>
      <c r="I1" s="2" t="s">
        <v>14</v>
      </c>
      <c r="J1" s="2" t="s">
        <v>9</v>
      </c>
      <c r="K1" s="2" t="s">
        <v>2</v>
      </c>
      <c r="L1" s="2" t="s">
        <v>17</v>
      </c>
      <c r="M1" s="2" t="s">
        <v>15</v>
      </c>
      <c r="N1" s="2" t="s">
        <v>10</v>
      </c>
      <c r="O1" s="2" t="s">
        <v>3</v>
      </c>
      <c r="P1" s="2" t="s">
        <v>4</v>
      </c>
      <c r="Q1" s="2" t="s">
        <v>11</v>
      </c>
      <c r="R1" s="2" t="s">
        <v>5</v>
      </c>
      <c r="S1" s="2" t="s">
        <v>12</v>
      </c>
      <c r="T1" s="2" t="s">
        <v>6</v>
      </c>
      <c r="U1" s="2" t="s">
        <v>7</v>
      </c>
      <c r="V1" s="2" t="s">
        <v>8</v>
      </c>
      <c r="W1" s="2" t="s">
        <v>18</v>
      </c>
    </row>
    <row r="2" spans="1:23" x14ac:dyDescent="0.25">
      <c r="A2" s="6" t="s">
        <v>21</v>
      </c>
      <c r="B2" s="6"/>
      <c r="C2" s="6">
        <v>1</v>
      </c>
      <c r="D2" s="6"/>
      <c r="E2" s="17">
        <f ca="1">IF(OR(INDIRECT(CONCATENATE("'2018-04'!E",TEXT(MATCH($C2,'2018-04'!$C$2:$C$100,0)+1,0)))="",INDIRECT(CONCATENATE("'2018-03'!E",TEXT(MATCH($C2,'2018-03'!$C$2:$C$100,0)+1,0)))="",AND(INDIRECT(CONCATENATE("'2018-04'!E",TEXT(MATCH($C2,'2018-04'!$C$2:$C$100,0)+1,0)))="",INDIRECT(CONCATENATE("'2018-03'!E",TEXT(MATCH($C2,'2018-03'!$C$2:$C$100,0)+1,0)))="")),"Н/Д",INDIRECT(CONCATENATE("'2018-04'!E",TEXT(MATCH($C2,'2018-04'!$C$2:$C$100,0)+1,0)))-INDIRECT(CONCATENATE("'2018-03'!E",TEXT(MATCH($C2,'2018-03'!$C$2:$C$100,0)+1,0))))</f>
        <v>1284925058633.7898</v>
      </c>
      <c r="F2" s="17">
        <f ca="1">IF(OR(INDIRECT(CONCATENATE("'2018-04'!F",TEXT(MATCH($C2,'2018-04'!$C$2:$C$100,0)+1,0)))="",INDIRECT(CONCATENATE("'2018-03'!F",TEXT(MATCH($C2,'2018-03'!$C$2:$C$100,0)+1,0)))="",AND(INDIRECT(CONCATENATE("'2018-04'!F",TEXT(MATCH($C2,'2018-04'!$C$2:$C$100,0)+1,0)))="",INDIRECT(CONCATENATE("'2018-03'!F",TEXT(MATCH($C2,'2018-03'!$C$2:$C$100,0)+1,0)))="")),"Н/Д",INDIRECT(CONCATENATE("'2018-04'!F",TEXT(MATCH($C2,'2018-04'!$C$2:$C$100,0)+1,0)))-INDIRECT(CONCATENATE("'2018-03'!F",TEXT(MATCH($C2,'2018-03'!$C$2:$C$100,0)+1,0))))</f>
        <v>1195632097792.9702</v>
      </c>
      <c r="G2" s="17">
        <f ca="1">IF(OR(INDIRECT(CONCATENATE("'2018-04'!G",TEXT(MATCH($C2,'2018-04'!$C$2:$C$100,0)+1,0)))="",INDIRECT(CONCATENATE("'2018-03'!G",TEXT(MATCH($C2,'2018-03'!$C$2:$C$100,0)+1,0)))="",AND(INDIRECT(CONCATENATE("'2018-04'!G",TEXT(MATCH($C2,'2018-04'!$C$2:$C$100,0)+1,0)))="",INDIRECT(CONCATENATE("'2018-03'!G",TEXT(MATCH($C2,'2018-03'!$C$2:$C$100,0)+1,0)))="")),"Н/Д",INDIRECT(CONCATENATE("'2018-04'!G",TEXT(MATCH($C2,'2018-04'!$C$2:$C$100,0)+1,0)))-INDIRECT(CONCATENATE("'2018-03'!G",TEXT(MATCH($C2,'2018-03'!$C$2:$C$100,0)+1,0))))</f>
        <v>583645182348.61011</v>
      </c>
      <c r="H2" s="17">
        <f ca="1">IF(OR(INDIRECT(CONCATENATE("'2018-04'!H",TEXT(MATCH($C2,'2018-04'!$C$2:$C$100,0)+1,0)))="",INDIRECT(CONCATENATE("'2018-03'!H",TEXT(MATCH($C2,'2018-03'!$C$2:$C$100,0)+1,0)))="",AND(INDIRECT(CONCATENATE("'2018-04'!H",TEXT(MATCH($C2,'2018-04'!$C$2:$C$100,0)+1,0)))="",INDIRECT(CONCATENATE("'2018-03'!H",TEXT(MATCH($C2,'2018-03'!$C$2:$C$100,0)+1,0)))="")),"Н/Д",INDIRECT(CONCATENATE("'2018-04'!H",TEXT(MATCH($C2,'2018-04'!$C$2:$C$100,0)+1,0)))-INDIRECT(CONCATENATE("'2018-03'!H",TEXT(MATCH($C2,'2018-03'!$C$2:$C$100,0)+1,0))))</f>
        <v>309077818792.79004</v>
      </c>
      <c r="I2" s="17">
        <f ca="1">IF(OR(INDIRECT(CONCATENATE("'2018-04'!I",TEXT(MATCH($C2,'2018-04'!$C$2:$C$100,0)+1,0)))="",INDIRECT(CONCATENATE("'2018-03'!I",TEXT(MATCH($C2,'2018-03'!$C$2:$C$100,0)+1,0)))="",AND(INDIRECT(CONCATENATE("'2018-04'!I",TEXT(MATCH($C2,'2018-04'!$C$2:$C$100,0)+1,0)))="",INDIRECT(CONCATENATE("'2018-03'!I",TEXT(MATCH($C2,'2018-03'!$C$2:$C$100,0)+1,0)))="")),"Н/Д",INDIRECT(CONCATENATE("'2018-04'!I",TEXT(MATCH($C2,'2018-04'!$C$2:$C$100,0)+1,0)))-INDIRECT(CONCATENATE("'2018-03'!I",TEXT(MATCH($C2,'2018-03'!$C$2:$C$100,0)+1,0))))</f>
        <v>63027279753.460007</v>
      </c>
      <c r="J2" s="17">
        <f ca="1">IF(OR(INDIRECT(CONCATENATE("'2018-04'!J",TEXT(MATCH($C2,'2018-04'!$C$2:$C$100,0)+1,0)))="",INDIRECT(CONCATENATE("'2018-03'!J",TEXT(MATCH($C2,'2018-03'!$C$2:$C$100,0)+1,0)))="",AND(INDIRECT(CONCATENATE("'2018-04'!J",TEXT(MATCH($C2,'2018-04'!$C$2:$C$100,0)+1,0)))="",INDIRECT(CONCATENATE("'2018-03'!J",TEXT(MATCH($C2,'2018-03'!$C$2:$C$100,0)+1,0)))="")),"Н/Д",INDIRECT(CONCATENATE("'2018-04'!J",TEXT(MATCH($C2,'2018-04'!$C$2:$C$100,0)+1,0)))-INDIRECT(CONCATENATE("'2018-03'!J",TEXT(MATCH($C2,'2018-03'!$C$2:$C$100,0)+1,0))))</f>
        <v>19651974.219999999</v>
      </c>
      <c r="K2" s="17">
        <f ca="1">IF(OR(INDIRECT(CONCATENATE("'2018-04'!K",TEXT(MATCH($C2,'2018-04'!$C$2:$C$100,0)+1,0)))="",INDIRECT(CONCATENATE("'2018-03'!K",TEXT(MATCH($C2,'2018-03'!$C$2:$C$100,0)+1,0)))="",AND(INDIRECT(CONCATENATE("'2018-04'!K",TEXT(MATCH($C2,'2018-04'!$C$2:$C$100,0)+1,0)))="",INDIRECT(CONCATENATE("'2018-03'!K",TEXT(MATCH($C2,'2018-03'!$C$2:$C$100,0)+1,0)))="")),"Н/Д",INDIRECT(CONCATENATE("'2018-04'!K",TEXT(MATCH($C2,'2018-04'!$C$2:$C$100,0)+1,0)))-INDIRECT(CONCATENATE("'2018-03'!K",TEXT(MATCH($C2,'2018-03'!$C$2:$C$100,0)+1,0))))</f>
        <v>55658673651.909996</v>
      </c>
      <c r="L2" s="17">
        <f ca="1">IF(OR(INDIRECT(CONCATENATE("'2018-04'!L",TEXT(MATCH($C2,'2018-04'!$C$2:$C$100,0)+1,0)))="",INDIRECT(CONCATENATE("'2018-03'!L",TEXT(MATCH($C2,'2018-03'!$C$2:$C$100,0)+1,0)))="",AND(INDIRECT(CONCATENATE("'2018-04'!L",TEXT(MATCH($C2,'2018-04'!$C$2:$C$100,0)+1,0)))="",INDIRECT(CONCATENATE("'2018-03'!L",TEXT(MATCH($C2,'2018-03'!$C$2:$C$100,0)+1,0)))="")),"Н/Д",INDIRECT(CONCATENATE("'2018-04'!L",TEXT(MATCH($C2,'2018-04'!$C$2:$C$100,0)+1,0)))-INDIRECT(CONCATENATE("'2018-03'!L",TEXT(MATCH($C2,'2018-03'!$C$2:$C$100,0)+1,0))))</f>
        <v>113205277323.00998</v>
      </c>
      <c r="M2" s="17">
        <f ca="1">IF(OR(INDIRECT(CONCATENATE("'2018-04'!M",TEXT(MATCH($C2,'2018-04'!$C$2:$C$100,0)+1,0)))="",INDIRECT(CONCATENATE("'2018-03'!M",TEXT(MATCH($C2,'2018-03'!$C$2:$C$100,0)+1,0)))="",AND(INDIRECT(CONCATENATE("'2018-04'!M",TEXT(MATCH($C2,'2018-04'!$C$2:$C$100,0)+1,0)))="",INDIRECT(CONCATENATE("'2018-03'!M",TEXT(MATCH($C2,'2018-03'!$C$2:$C$100,0)+1,0)))="")),"Н/Д",INDIRECT(CONCATENATE("'2018-04'!M",TEXT(MATCH($C2,'2018-04'!$C$2:$C$100,0)+1,0)))-INDIRECT(CONCATENATE("'2018-03'!M",TEXT(MATCH($C2,'2018-03'!$C$2:$C$100,0)+1,0))))</f>
        <v>5117888007.2399998</v>
      </c>
      <c r="N2" s="17">
        <f ca="1">IF(OR(INDIRECT(CONCATENATE("'2018-04'!N",TEXT(MATCH($C2,'2018-04'!$C$2:$C$100,0)+1,0)))="",INDIRECT(CONCATENATE("'2018-03'!N",TEXT(MATCH($C2,'2018-03'!$C$2:$C$100,0)+1,0)))="",AND(INDIRECT(CONCATENATE("'2018-04'!N",TEXT(MATCH($C2,'2018-04'!$C$2:$C$100,0)+1,0)))="",INDIRECT(CONCATENATE("'2018-03'!N",TEXT(MATCH($C2,'2018-03'!$C$2:$C$100,0)+1,0)))="")),"Н/Д",INDIRECT(CONCATENATE("'2018-04'!N",TEXT(MATCH($C2,'2018-04'!$C$2:$C$100,0)+1,0)))-INDIRECT(CONCATENATE("'2018-03'!NE",TEXT(MATCH($C2,'2018-03'!$C$2:$C$100,0)+1,0))))</f>
        <v>10431250130.6</v>
      </c>
      <c r="O2" s="17">
        <f ca="1">IF(OR(INDIRECT(CONCATENATE("'2018-04'!O",TEXT(MATCH($C2,'2018-04'!$C$2:$C$100,0)+1,0)))="",INDIRECT(CONCATENATE("'2018-03'!O",TEXT(MATCH($C2,'2018-03'!$C$2:$C$100,0)+1,0)))="",AND(INDIRECT(CONCATENATE("'2018-04'!O",TEXT(MATCH($C2,'2018-04'!$C$2:$C$100,0)+1,0)))="",INDIRECT(CONCATENATE("'2018-03'!O",TEXT(MATCH($C2,'2018-03'!$C$2:$C$100,0)+1,0)))="")),"Н/Д",INDIRECT(CONCATENATE("'2018-04'!O",TEXT(MATCH($C2,'2018-04'!$C$2:$C$100,0)+1,0)))-INDIRECT(CONCATENATE("'2018-03'!O",TEXT(MATCH($C2,'2018-03'!$C$2:$C$100,0)+1,0))))</f>
        <v>10031677.219999999</v>
      </c>
      <c r="P2" s="17">
        <f ca="1">IF(OR(INDIRECT(CONCATENATE("'2018-04'!P",TEXT(MATCH($C2,'2018-04'!$C$2:$C$100,0)+1,0)))="",INDIRECT(CONCATENATE("'2018-03'!P",TEXT(MATCH($C2,'2018-03'!$C$2:$C$100,0)+1,0)))="",AND(INDIRECT(CONCATENATE("'2018-04'!P",TEXT(MATCH($C2,'2018-04'!$C$2:$C$100,0)+1,0)))="",INDIRECT(CONCATENATE("'2018-03'!P",TEXT(MATCH($C2,'2018-03'!$C$2:$C$100,0)+1,0)))="")),"Н/Д",INDIRECT(CONCATENATE("'2018-04'!P",TEXT(MATCH($C2,'2018-04'!$C$2:$C$100,0)+1,0)))-INDIRECT(CONCATENATE("'2018-03'!P",TEXT(MATCH($C2,'2018-03'!$C$2:$C$100,0)+1,0))))</f>
        <v>29176105085.82</v>
      </c>
      <c r="Q2" s="17">
        <f ca="1">IF(OR(INDIRECT(CONCATENATE("'2018-04'!Q",TEXT(MATCH($C2,'2018-04'!$C$2:$C$100,0)+1,0)))="",INDIRECT(CONCATENATE("'2018-03'!Q",TEXT(MATCH($C2,'2018-03'!$C$2:$C$100,0)+1,0)))="",AND(INDIRECT(CONCATENATE("'2018-04'!Q",TEXT(MATCH($C2,'2018-04'!$C$2:$C$100,0)+1,0)))="",INDIRECT(CONCATENATE("'2018-03'!Q",TEXT(MATCH($C2,'2018-03'!$C$2:$C$100,0)+1,0)))="")),"Н/Д",INDIRECT(CONCATENATE("'2018-04'!Q",TEXT(MATCH($C2,'2018-04'!$C$2:$C$100,0)+1,0)))-INDIRECT(CONCATENATE("'2018-03'!Q",TEXT(MATCH($C2,'2018-03'!$C$2:$C$100,0)+1,0))))</f>
        <v>4734822897.0700006</v>
      </c>
      <c r="R2" s="17">
        <f ca="1">IF(OR(INDIRECT(CONCATENATE("'2018-04'!R",TEXT(MATCH($C2,'2018-04'!$C$2:$C$100,0)+1,0)))="",INDIRECT(CONCATENATE("'2018-03'!R",TEXT(MATCH($C2,'2018-03'!$C$2:$C$100,0)+1,0)))="",AND(INDIRECT(CONCATENATE("'2018-04'!R",TEXT(MATCH($C2,'2018-04'!$C$2:$C$100,0)+1,0)))="",INDIRECT(CONCATENATE("'2018-03'!R",TEXT(MATCH($C2,'2018-03'!$C$2:$C$100,0)+1,0)))="")),"Н/Д",INDIRECT(CONCATENATE("'2018-04'!R",TEXT(MATCH($C2,'2018-04'!$C$2:$C$100,0)+1,0)))-INDIRECT(CONCATENATE("'2018-03'!R",TEXT(MATCH($C2,'2018-03'!$C$2:$C$100,0)+1,0))))</f>
        <v>11114067164.43</v>
      </c>
      <c r="S2" s="17">
        <f ca="1">IF(OR(INDIRECT(CONCATENATE("'2018-04'!S",TEXT(MATCH($C2,'2018-04'!$C$2:$C$100,0)+1,0)))="",INDIRECT(CONCATENATE("'2018-03'!S",TEXT(MATCH($C2,'2018-03'!$C$2:$C$100,0)+1,0)))="",AND(INDIRECT(CONCATENATE("'2018-04'!S",TEXT(MATCH($C2,'2018-04'!$C$2:$C$100,0)+1,0)))="",INDIRECT(CONCATENATE("'2018-03'!S",TEXT(MATCH($C2,'2018-03'!$C$2:$C$100,0)+1,0)))="")),"Н/Д",INDIRECT(CONCATENATE("'2018-04'!S",TEXT(MATCH($C2,'2018-04'!$C$2:$C$100,0)+1,0)))-INDIRECT(CONCATENATE("'2018-03'!S",TEXT(MATCH($C2,'2018-03'!$C$2:$C$100,0)+1,0))))</f>
        <v>111362809.00999999</v>
      </c>
      <c r="T2" s="17">
        <f ca="1">IF(OR(INDIRECT(CONCATENATE("'2018-04'!T",TEXT(MATCH($C2,'2018-04'!$C$2:$C$100,0)+1,0)))="",INDIRECT(CONCATENATE("'2018-03'!T",TEXT(MATCH($C2,'2018-03'!$C$2:$C$100,0)+1,0)))="",AND(INDIRECT(CONCATENATE("'2018-04'!T",TEXT(MATCH($C2,'2018-04'!$C$2:$C$100,0)+1,0)))="",INDIRECT(CONCATENATE("'2018-03'!T",TEXT(MATCH($C2,'2018-03'!$C$2:$C$100,0)+1,0)))="")),"Н/Д",INDIRECT(CONCATENATE("'2018-04'!T",TEXT(MATCH($C2,'2018-04'!$C$2:$C$100,0)+1,0)))-INDIRECT(CONCATENATE("'2018-03'!T",TEXT(MATCH($C2,'2018-03'!$C$2:$C$100,0)+1,0))))</f>
        <v>9632826561.7300014</v>
      </c>
      <c r="U2" s="17">
        <f ca="1">IF(OR(INDIRECT(CONCATENATE("'2018-04'!U",TEXT(MATCH($C2,'2018-04'!$C$2:$C$100,0)+1,0)))="",INDIRECT(CONCATENATE("'2018-03'!U",TEXT(MATCH($C2,'2018-03'!$C$2:$C$100,0)+1,0)))="",AND(INDIRECT(CONCATENATE("'2018-04'!U",TEXT(MATCH($C2,'2018-04'!$C$2:$C$100,0)+1,0)))="",INDIRECT(CONCATENATE("'2018-03'!U",TEXT(MATCH($C2,'2018-03'!$C$2:$C$100,0)+1,0)))="")),"Н/Д",INDIRECT(CONCATENATE("'2018-04'!U",TEXT(MATCH($C2,'2018-04'!$C$2:$C$100,0)+1,0)))-INDIRECT(CONCATENATE("'2018-03'!U",TEXT(MATCH($C2,'2018-03'!$C$2:$C$100,0)+1,0))))</f>
        <v>2011096935.8699999</v>
      </c>
      <c r="V2" s="17">
        <f ca="1">IF(OR(INDIRECT(CONCATENATE("'2018-04'!V",TEXT(MATCH($C2,'2018-04'!$C$2:$C$100,0)+1,0)))="",INDIRECT(CONCATENATE("'2018-03'!V",TEXT(MATCH($C2,'2018-03'!$C$2:$C$100,0)+1,0)))="",AND(INDIRECT(CONCATENATE("'2018-04'!V",TEXT(MATCH($C2,'2018-04'!$C$2:$C$100,0)+1,0)))="",INDIRECT(CONCATENATE("'2018-03'!V",TEXT(MATCH($C2,'2018-03'!$C$2:$C$100,0)+1,0)))="")),"Н/Д",INDIRECT(CONCATENATE("'2018-04'!V",TEXT(MATCH($C2,'2018-04'!$C$2:$C$100,0)+1,0)))-INDIRECT(CONCATENATE("'2018-03'!V",TEXT(MATCH($C2,'2018-03'!$C$2:$C$100,0)+1,0))))</f>
        <v>136501623838.95001</v>
      </c>
      <c r="W2" s="17">
        <f ca="1">IF(OR(INDIRECT(CONCATENATE("'2018-04'!W",TEXT(MATCH($C2,'2018-04'!$C$2:$C$100,0)+1,0)))="",INDIRECT(CONCATENATE("'2018-03'!W",TEXT(MATCH($C2,'2018-03'!$C$2:$C$100,0)+1,0)))="",AND(INDIRECT(CONCATENATE("'2018-04'!W",TEXT(MATCH($C2,'2018-04'!$C$2:$C$100,0)+1,0)))="",INDIRECT(CONCATENATE("'2018-03'!W",TEXT(MATCH($C2,'2018-03'!$C$2:$C$100,0)+1,0)))="")),"Н/Д",INDIRECT(CONCATENATE("'2018-04'!W",TEXT(MATCH($C2,'2018-04'!$C$2:$C$100,0)+1,0)))-INDIRECT(CONCATENATE("'2018-03'!W",TEXT(MATCH($C2,'2018-03'!$C$2:$C$100,0)+1,0))))</f>
        <v>3807992585641.4995</v>
      </c>
    </row>
    <row r="3" spans="1:23" x14ac:dyDescent="0.25">
      <c r="A3" s="2" t="s">
        <v>22</v>
      </c>
      <c r="B3" s="2" t="s">
        <v>23</v>
      </c>
      <c r="C3" s="15">
        <v>10000000</v>
      </c>
      <c r="D3" s="2" t="s">
        <v>207</v>
      </c>
      <c r="E3" s="17">
        <f ca="1">IF(OR(INDIRECT(CONCATENATE("'2018-04'!E",TEXT(MATCH($C3,'2018-04'!$C$2:$C$100,0)+1,0)))="",INDIRECT(CONCATENATE("'2018-03'!E",TEXT(MATCH($C3,'2018-03'!$C$2:$C$100,0)+1,0)))="",AND(INDIRECT(CONCATENATE("'2018-04'!E",TEXT(MATCH($C3,'2018-04'!$C$2:$C$100,0)+1,0)))="",INDIRECT(CONCATENATE("'2018-03'!E",TEXT(MATCH($C3,'2018-03'!$C$2:$C$100,0)+1,0)))="")),"Н/Д",INDIRECT(CONCATENATE("'2018-04'!E",TEXT(MATCH($C3,'2018-04'!$C$2:$C$100,0)+1,0)))-INDIRECT(CONCATENATE("'2018-03'!E",TEXT(MATCH($C3,'2018-03'!$C$2:$C$100,0)+1,0))))</f>
        <v>5956934855.0599995</v>
      </c>
      <c r="F3" s="17">
        <f ca="1">IF(OR(INDIRECT(CONCATENATE("'2018-04'!F",TEXT(MATCH($C3,'2018-04'!$C$2:$C$100,0)+1,0)))="",INDIRECT(CONCATENATE("'2018-03'!F",TEXT(MATCH($C3,'2018-03'!$C$2:$C$100,0)+1,0)))="",AND(INDIRECT(CONCATENATE("'2018-04'!F",TEXT(MATCH($C3,'2018-04'!$C$2:$C$100,0)+1,0)))="",INDIRECT(CONCATENATE("'2018-03'!F",TEXT(MATCH($C3,'2018-03'!$C$2:$C$100,0)+1,0)))="")),"Н/Д",INDIRECT(CONCATENATE("'2018-04'!F",TEXT(MATCH($C3,'2018-04'!$C$2:$C$100,0)+1,0)))-INDIRECT(CONCATENATE("'2018-03'!F",TEXT(MATCH($C3,'2018-03'!$C$2:$C$100,0)+1,0))))</f>
        <v>5181426331.5700006</v>
      </c>
      <c r="G3" s="17">
        <f ca="1">IF(OR(INDIRECT(CONCATENATE("'2018-04'!G",TEXT(MATCH($C3,'2018-04'!$C$2:$C$100,0)+1,0)))="",INDIRECT(CONCATENATE("'2018-03'!G",TEXT(MATCH($C3,'2018-03'!$C$2:$C$100,0)+1,0)))="",AND(INDIRECT(CONCATENATE("'2018-04'!G",TEXT(MATCH($C3,'2018-04'!$C$2:$C$100,0)+1,0)))="",INDIRECT(CONCATENATE("'2018-03'!G",TEXT(MATCH($C3,'2018-03'!$C$2:$C$100,0)+1,0)))="")),"Н/Д",INDIRECT(CONCATENATE("'2018-04'!G",TEXT(MATCH($C3,'2018-04'!$C$2:$C$100,0)+1,0)))-INDIRECT(CONCATENATE("'2018-03'!G",TEXT(MATCH($C3,'2018-03'!$C$2:$C$100,0)+1,0))))</f>
        <v>1546657848.4299998</v>
      </c>
      <c r="H3" s="17">
        <f ca="1">IF(OR(INDIRECT(CONCATENATE("'2018-04'!H",TEXT(MATCH($C3,'2018-04'!$C$2:$C$100,0)+1,0)))="",INDIRECT(CONCATENATE("'2018-03'!H",TEXT(MATCH($C3,'2018-03'!$C$2:$C$100,0)+1,0)))="",AND(INDIRECT(CONCATENATE("'2018-04'!H",TEXT(MATCH($C3,'2018-04'!$C$2:$C$100,0)+1,0)))="",INDIRECT(CONCATENATE("'2018-03'!H",TEXT(MATCH($C3,'2018-03'!$C$2:$C$100,0)+1,0)))="")),"Н/Д",INDIRECT(CONCATENATE("'2018-04'!H",TEXT(MATCH($C3,'2018-04'!$C$2:$C$100,0)+1,0)))-INDIRECT(CONCATENATE("'2018-03'!H",TEXT(MATCH($C3,'2018-03'!$C$2:$C$100,0)+1,0))))</f>
        <v>1585570974.6900001</v>
      </c>
      <c r="I3" s="17">
        <f ca="1">IF(OR(INDIRECT(CONCATENATE("'2018-04'!I",TEXT(MATCH($C3,'2018-04'!$C$2:$C$100,0)+1,0)))="",INDIRECT(CONCATENATE("'2018-03'!I",TEXT(MATCH($C3,'2018-03'!$C$2:$C$100,0)+1,0)))="",AND(INDIRECT(CONCATENATE("'2018-04'!I",TEXT(MATCH($C3,'2018-04'!$C$2:$C$100,0)+1,0)))="",INDIRECT(CONCATENATE("'2018-03'!I",TEXT(MATCH($C3,'2018-03'!$C$2:$C$100,0)+1,0)))="")),"Н/Д",INDIRECT(CONCATENATE("'2018-04'!I",TEXT(MATCH($C3,'2018-04'!$C$2:$C$100,0)+1,0)))-INDIRECT(CONCATENATE("'2018-03'!I",TEXT(MATCH($C3,'2018-03'!$C$2:$C$100,0)+1,0))))</f>
        <v>304161932.07999998</v>
      </c>
      <c r="J3" s="17" t="str">
        <f ca="1">IF(OR(INDIRECT(CONCATENATE("'2018-04'!J",TEXT(MATCH($C3,'2018-04'!$C$2:$C$100,0)+1,0)))="",INDIRECT(CONCATENATE("'2018-03'!J",TEXT(MATCH($C3,'2018-03'!$C$2:$C$100,0)+1,0)))="",AND(INDIRECT(CONCATENATE("'2018-04'!J",TEXT(MATCH($C3,'2018-04'!$C$2:$C$100,0)+1,0)))="",INDIRECT(CONCATENATE("'2018-03'!J",TEXT(MATCH($C3,'2018-03'!$C$2:$C$100,0)+1,0)))="")),"Н/Д",INDIRECT(CONCATENATE("'2018-04'!J",TEXT(MATCH($C3,'2018-04'!$C$2:$C$100,0)+1,0)))-INDIRECT(CONCATENATE("'2018-03'!J",TEXT(MATCH($C3,'2018-03'!$C$2:$C$100,0)+1,0))))</f>
        <v>Н/Д</v>
      </c>
      <c r="K3" s="17">
        <f ca="1">IF(OR(INDIRECT(CONCATENATE("'2018-04'!K",TEXT(MATCH($C3,'2018-04'!$C$2:$C$100,0)+1,0)))="",INDIRECT(CONCATENATE("'2018-03'!K",TEXT(MATCH($C3,'2018-03'!$C$2:$C$100,0)+1,0)))="",AND(INDIRECT(CONCATENATE("'2018-04'!K",TEXT(MATCH($C3,'2018-04'!$C$2:$C$100,0)+1,0)))="",INDIRECT(CONCATENATE("'2018-03'!K",TEXT(MATCH($C3,'2018-03'!$C$2:$C$100,0)+1,0)))="")),"Н/Д",INDIRECT(CONCATENATE("'2018-04'!K",TEXT(MATCH($C3,'2018-04'!$C$2:$C$100,0)+1,0)))-INDIRECT(CONCATENATE("'2018-03'!K",TEXT(MATCH($C3,'2018-03'!$C$2:$C$100,0)+1,0))))</f>
        <v>253231194.07999998</v>
      </c>
      <c r="L3" s="17">
        <f ca="1">IF(OR(INDIRECT(CONCATENATE("'2018-04'!L",TEXT(MATCH($C3,'2018-04'!$C$2:$C$100,0)+1,0)))="",INDIRECT(CONCATENATE("'2018-03'!L",TEXT(MATCH($C3,'2018-03'!$C$2:$C$100,0)+1,0)))="",AND(INDIRECT(CONCATENATE("'2018-04'!L",TEXT(MATCH($C3,'2018-04'!$C$2:$C$100,0)+1,0)))="",INDIRECT(CONCATENATE("'2018-03'!L",TEXT(MATCH($C3,'2018-03'!$C$2:$C$100,0)+1,0)))="")),"Н/Д",INDIRECT(CONCATENATE("'2018-04'!L",TEXT(MATCH($C3,'2018-04'!$C$2:$C$100,0)+1,0)))-INDIRECT(CONCATENATE("'2018-03'!L",TEXT(MATCH($C3,'2018-03'!$C$2:$C$100,0)+1,0))))</f>
        <v>1197066579.8799999</v>
      </c>
      <c r="M3" s="17">
        <f ca="1">IF(OR(INDIRECT(CONCATENATE("'2018-04'!M",TEXT(MATCH($C3,'2018-04'!$C$2:$C$100,0)+1,0)))="",INDIRECT(CONCATENATE("'2018-03'!M",TEXT(MATCH($C3,'2018-03'!$C$2:$C$100,0)+1,0)))="",AND(INDIRECT(CONCATENATE("'2018-04'!M",TEXT(MATCH($C3,'2018-04'!$C$2:$C$100,0)+1,0)))="",INDIRECT(CONCATENATE("'2018-03'!M",TEXT(MATCH($C3,'2018-03'!$C$2:$C$100,0)+1,0)))="")),"Н/Д",INDIRECT(CONCATENATE("'2018-04'!M",TEXT(MATCH($C3,'2018-04'!$C$2:$C$100,0)+1,0)))-INDIRECT(CONCATENATE("'2018-03'!M",TEXT(MATCH($C3,'2018-03'!$C$2:$C$100,0)+1,0))))</f>
        <v>27764558.129999995</v>
      </c>
      <c r="N3" s="17">
        <f ca="1">IF(OR(INDIRECT(CONCATENATE("'2018-04'!N",TEXT(MATCH($C3,'2018-04'!$C$2:$C$100,0)+1,0)))="",INDIRECT(CONCATENATE("'2018-03'!N",TEXT(MATCH($C3,'2018-03'!$C$2:$C$100,0)+1,0)))="",AND(INDIRECT(CONCATENATE("'2018-04'!N",TEXT(MATCH($C3,'2018-04'!$C$2:$C$100,0)+1,0)))="",INDIRECT(CONCATENATE("'2018-03'!N",TEXT(MATCH($C3,'2018-03'!$C$2:$C$100,0)+1,0)))="")),"Н/Д",INDIRECT(CONCATENATE("'2018-04'!N",TEXT(MATCH($C3,'2018-04'!$C$2:$C$100,0)+1,0)))-INDIRECT(CONCATENATE("'2018-03'!NE",TEXT(MATCH($C3,'2018-03'!$C$2:$C$100,0)+1,0))))</f>
        <v>62817433.840000004</v>
      </c>
      <c r="O3" s="17" t="str">
        <f ca="1">IF(OR(INDIRECT(CONCATENATE("'2018-04'!O",TEXT(MATCH($C3,'2018-04'!$C$2:$C$100,0)+1,0)))="",INDIRECT(CONCATENATE("'2018-03'!O",TEXT(MATCH($C3,'2018-03'!$C$2:$C$100,0)+1,0)))="",AND(INDIRECT(CONCATENATE("'2018-04'!O",TEXT(MATCH($C3,'2018-04'!$C$2:$C$100,0)+1,0)))="",INDIRECT(CONCATENATE("'2018-03'!O",TEXT(MATCH($C3,'2018-03'!$C$2:$C$100,0)+1,0)))="")),"Н/Д",INDIRECT(CONCATENATE("'2018-04'!O",TEXT(MATCH($C3,'2018-04'!$C$2:$C$100,0)+1,0)))-INDIRECT(CONCATENATE("'2018-03'!O",TEXT(MATCH($C3,'2018-03'!$C$2:$C$100,0)+1,0))))</f>
        <v>Н/Д</v>
      </c>
      <c r="P3" s="17">
        <f ca="1">IF(OR(INDIRECT(CONCATENATE("'2018-04'!P",TEXT(MATCH($C3,'2018-04'!$C$2:$C$100,0)+1,0)))="",INDIRECT(CONCATENATE("'2018-03'!P",TEXT(MATCH($C3,'2018-03'!$C$2:$C$100,0)+1,0)))="",AND(INDIRECT(CONCATENATE("'2018-04'!P",TEXT(MATCH($C3,'2018-04'!$C$2:$C$100,0)+1,0)))="",INDIRECT(CONCATENATE("'2018-03'!P",TEXT(MATCH($C3,'2018-03'!$C$2:$C$100,0)+1,0)))="")),"Н/Д",INDIRECT(CONCATENATE("'2018-04'!P",TEXT(MATCH($C3,'2018-04'!$C$2:$C$100,0)+1,0)))-INDIRECT(CONCATENATE("'2018-03'!P",TEXT(MATCH($C3,'2018-03'!$C$2:$C$100,0)+1,0))))</f>
        <v>90699702.700000003</v>
      </c>
      <c r="Q3" s="17">
        <f ca="1">IF(OR(INDIRECT(CONCATENATE("'2018-04'!Q",TEXT(MATCH($C3,'2018-04'!$C$2:$C$100,0)+1,0)))="",INDIRECT(CONCATENATE("'2018-03'!Q",TEXT(MATCH($C3,'2018-03'!$C$2:$C$100,0)+1,0)))="",AND(INDIRECT(CONCATENATE("'2018-04'!Q",TEXT(MATCH($C3,'2018-04'!$C$2:$C$100,0)+1,0)))="",INDIRECT(CONCATENATE("'2018-03'!Q",TEXT(MATCH($C3,'2018-03'!$C$2:$C$100,0)+1,0)))="")),"Н/Д",INDIRECT(CONCATENATE("'2018-04'!Q",TEXT(MATCH($C3,'2018-04'!$C$2:$C$100,0)+1,0)))-INDIRECT(CONCATENATE("'2018-03'!Q",TEXT(MATCH($C3,'2018-03'!$C$2:$C$100,0)+1,0))))</f>
        <v>21445480.189999998</v>
      </c>
      <c r="R3" s="17">
        <f ca="1">IF(OR(INDIRECT(CONCATENATE("'2018-04'!R",TEXT(MATCH($C3,'2018-04'!$C$2:$C$100,0)+1,0)))="",INDIRECT(CONCATENATE("'2018-03'!R",TEXT(MATCH($C3,'2018-03'!$C$2:$C$100,0)+1,0)))="",AND(INDIRECT(CONCATENATE("'2018-04'!R",TEXT(MATCH($C3,'2018-04'!$C$2:$C$100,0)+1,0)))="",INDIRECT(CONCATENATE("'2018-03'!R",TEXT(MATCH($C3,'2018-03'!$C$2:$C$100,0)+1,0)))="")),"Н/Д",INDIRECT(CONCATENATE("'2018-04'!R",TEXT(MATCH($C3,'2018-04'!$C$2:$C$100,0)+1,0)))-INDIRECT(CONCATENATE("'2018-03'!R",TEXT(MATCH($C3,'2018-03'!$C$2:$C$100,0)+1,0))))</f>
        <v>15224765.109999999</v>
      </c>
      <c r="S3" s="17">
        <f ca="1">IF(OR(INDIRECT(CONCATENATE("'2018-04'!S",TEXT(MATCH($C3,'2018-04'!$C$2:$C$100,0)+1,0)))="",INDIRECT(CONCATENATE("'2018-03'!S",TEXT(MATCH($C3,'2018-03'!$C$2:$C$100,0)+1,0)))="",AND(INDIRECT(CONCATENATE("'2018-04'!S",TEXT(MATCH($C3,'2018-04'!$C$2:$C$100,0)+1,0)))="",INDIRECT(CONCATENATE("'2018-03'!S",TEXT(MATCH($C3,'2018-03'!$C$2:$C$100,0)+1,0)))="")),"Н/Д",INDIRECT(CONCATENATE("'2018-04'!S",TEXT(MATCH($C3,'2018-04'!$C$2:$C$100,0)+1,0)))-INDIRECT(CONCATENATE("'2018-03'!S",TEXT(MATCH($C3,'2018-03'!$C$2:$C$100,0)+1,0))))</f>
        <v>2756460.57</v>
      </c>
      <c r="T3" s="17">
        <f ca="1">IF(OR(INDIRECT(CONCATENATE("'2018-04'!T",TEXT(MATCH($C3,'2018-04'!$C$2:$C$100,0)+1,0)))="",INDIRECT(CONCATENATE("'2018-03'!T",TEXT(MATCH($C3,'2018-03'!$C$2:$C$100,0)+1,0)))="",AND(INDIRECT(CONCATENATE("'2018-04'!T",TEXT(MATCH($C3,'2018-04'!$C$2:$C$100,0)+1,0)))="",INDIRECT(CONCATENATE("'2018-03'!T",TEXT(MATCH($C3,'2018-03'!$C$2:$C$100,0)+1,0)))="")),"Н/Д",INDIRECT(CONCATENATE("'2018-04'!T",TEXT(MATCH($C3,'2018-04'!$C$2:$C$100,0)+1,0)))-INDIRECT(CONCATENATE("'2018-03'!T",TEXT(MATCH($C3,'2018-03'!$C$2:$C$100,0)+1,0))))</f>
        <v>82454173.24000001</v>
      </c>
      <c r="U3" s="17">
        <f ca="1">IF(OR(INDIRECT(CONCATENATE("'2018-04'!U",TEXT(MATCH($C3,'2018-04'!$C$2:$C$100,0)+1,0)))="",INDIRECT(CONCATENATE("'2018-03'!U",TEXT(MATCH($C3,'2018-03'!$C$2:$C$100,0)+1,0)))="",AND(INDIRECT(CONCATENATE("'2018-04'!U",TEXT(MATCH($C3,'2018-04'!$C$2:$C$100,0)+1,0)))="",INDIRECT(CONCATENATE("'2018-03'!U",TEXT(MATCH($C3,'2018-03'!$C$2:$C$100,0)+1,0)))="")),"Н/Д",INDIRECT(CONCATENATE("'2018-04'!U",TEXT(MATCH($C3,'2018-04'!$C$2:$C$100,0)+1,0)))-INDIRECT(CONCATENATE("'2018-03'!U",TEXT(MATCH($C3,'2018-03'!$C$2:$C$100,0)+1,0))))</f>
        <v>1570279.0500000003</v>
      </c>
      <c r="V3" s="17">
        <f ca="1">IF(OR(INDIRECT(CONCATENATE("'2018-04'!V",TEXT(MATCH($C3,'2018-04'!$C$2:$C$100,0)+1,0)))="",INDIRECT(CONCATENATE("'2018-03'!V",TEXT(MATCH($C3,'2018-03'!$C$2:$C$100,0)+1,0)))="",AND(INDIRECT(CONCATENATE("'2018-04'!V",TEXT(MATCH($C3,'2018-04'!$C$2:$C$100,0)+1,0)))="",INDIRECT(CONCATENATE("'2018-03'!V",TEXT(MATCH($C3,'2018-03'!$C$2:$C$100,0)+1,0)))="")),"Н/Д",INDIRECT(CONCATENATE("'2018-04'!V",TEXT(MATCH($C3,'2018-04'!$C$2:$C$100,0)+1,0)))-INDIRECT(CONCATENATE("'2018-03'!V",TEXT(MATCH($C3,'2018-03'!$C$2:$C$100,0)+1,0))))</f>
        <v>775508523.49000001</v>
      </c>
      <c r="W3" s="17">
        <f ca="1">IF(OR(INDIRECT(CONCATENATE("'2018-04'!W",TEXT(MATCH($C3,'2018-04'!$C$2:$C$100,0)+1,0)))="",INDIRECT(CONCATENATE("'2018-03'!W",TEXT(MATCH($C3,'2018-03'!$C$2:$C$100,0)+1,0)))="",AND(INDIRECT(CONCATENATE("'2018-04'!W",TEXT(MATCH($C3,'2018-04'!$C$2:$C$100,0)+1,0)))="",INDIRECT(CONCATENATE("'2018-03'!W",TEXT(MATCH($C3,'2018-03'!$C$2:$C$100,0)+1,0)))="")),"Н/Д",INDIRECT(CONCATENATE("'2018-04'!W",TEXT(MATCH($C3,'2018-04'!$C$2:$C$100,0)+1,0)))-INDIRECT(CONCATENATE("'2018-03'!W",TEXT(MATCH($C3,'2018-03'!$C$2:$C$100,0)+1,0))))</f>
        <v>17065674419.079998</v>
      </c>
    </row>
    <row r="4" spans="1:23" x14ac:dyDescent="0.25">
      <c r="A4" s="2" t="s">
        <v>22</v>
      </c>
      <c r="B4" s="2" t="s">
        <v>24</v>
      </c>
      <c r="C4" s="15">
        <v>99000000</v>
      </c>
      <c r="D4" s="2" t="s">
        <v>207</v>
      </c>
      <c r="E4" s="17">
        <f ca="1">IF(OR(INDIRECT(CONCATENATE("'2018-04'!E",TEXT(MATCH($C4,'2018-04'!$C$2:$C$100,0)+1,0)))="",INDIRECT(CONCATENATE("'2018-03'!E",TEXT(MATCH($C4,'2018-03'!$C$2:$C$100,0)+1,0)))="",AND(INDIRECT(CONCATENATE("'2018-04'!E",TEXT(MATCH($C4,'2018-04'!$C$2:$C$100,0)+1,0)))="",INDIRECT(CONCATENATE("'2018-03'!E",TEXT(MATCH($C4,'2018-03'!$C$2:$C$100,0)+1,0)))="")),"Н/Д",INDIRECT(CONCATENATE("'2018-04'!E",TEXT(MATCH($C4,'2018-04'!$C$2:$C$100,0)+1,0)))-INDIRECT(CONCATENATE("'2018-03'!E",TEXT(MATCH($C4,'2018-03'!$C$2:$C$100,0)+1,0))))</f>
        <v>1144346244.2700002</v>
      </c>
      <c r="F4" s="17">
        <f ca="1">IF(OR(INDIRECT(CONCATENATE("'2018-04'!F",TEXT(MATCH($C4,'2018-04'!$C$2:$C$100,0)+1,0)))="",INDIRECT(CONCATENATE("'2018-03'!F",TEXT(MATCH($C4,'2018-03'!$C$2:$C$100,0)+1,0)))="",AND(INDIRECT(CONCATENATE("'2018-04'!F",TEXT(MATCH($C4,'2018-04'!$C$2:$C$100,0)+1,0)))="",INDIRECT(CONCATENATE("'2018-03'!F",TEXT(MATCH($C4,'2018-03'!$C$2:$C$100,0)+1,0)))="")),"Н/Д",INDIRECT(CONCATENATE("'2018-04'!F",TEXT(MATCH($C4,'2018-04'!$C$2:$C$100,0)+1,0)))-INDIRECT(CONCATENATE("'2018-03'!F",TEXT(MATCH($C4,'2018-03'!$C$2:$C$100,0)+1,0))))</f>
        <v>907710294.73000002</v>
      </c>
      <c r="G4" s="17">
        <f ca="1">IF(OR(INDIRECT(CONCATENATE("'2018-04'!G",TEXT(MATCH($C4,'2018-04'!$C$2:$C$100,0)+1,0)))="",INDIRECT(CONCATENATE("'2018-03'!G",TEXT(MATCH($C4,'2018-03'!$C$2:$C$100,0)+1,0)))="",AND(INDIRECT(CONCATENATE("'2018-04'!G",TEXT(MATCH($C4,'2018-04'!$C$2:$C$100,0)+1,0)))="",INDIRECT(CONCATENATE("'2018-03'!G",TEXT(MATCH($C4,'2018-03'!$C$2:$C$100,0)+1,0)))="")),"Н/Д",INDIRECT(CONCATENATE("'2018-04'!G",TEXT(MATCH($C4,'2018-04'!$C$2:$C$100,0)+1,0)))-INDIRECT(CONCATENATE("'2018-03'!G",TEXT(MATCH($C4,'2018-03'!$C$2:$C$100,0)+1,0))))</f>
        <v>258402585.88999999</v>
      </c>
      <c r="H4" s="17">
        <f ca="1">IF(OR(INDIRECT(CONCATENATE("'2018-04'!H",TEXT(MATCH($C4,'2018-04'!$C$2:$C$100,0)+1,0)))="",INDIRECT(CONCATENATE("'2018-03'!H",TEXT(MATCH($C4,'2018-03'!$C$2:$C$100,0)+1,0)))="",AND(INDIRECT(CONCATENATE("'2018-04'!H",TEXT(MATCH($C4,'2018-04'!$C$2:$C$100,0)+1,0)))="",INDIRECT(CONCATENATE("'2018-03'!H",TEXT(MATCH($C4,'2018-03'!$C$2:$C$100,0)+1,0)))="")),"Н/Д",INDIRECT(CONCATENATE("'2018-04'!H",TEXT(MATCH($C4,'2018-04'!$C$2:$C$100,0)+1,0)))-INDIRECT(CONCATENATE("'2018-03'!H",TEXT(MATCH($C4,'2018-03'!$C$2:$C$100,0)+1,0))))</f>
        <v>267625006.49000001</v>
      </c>
      <c r="I4" s="17">
        <f ca="1">IF(OR(INDIRECT(CONCATENATE("'2018-04'!I",TEXT(MATCH($C4,'2018-04'!$C$2:$C$100,0)+1,0)))="",INDIRECT(CONCATENATE("'2018-03'!I",TEXT(MATCH($C4,'2018-03'!$C$2:$C$100,0)+1,0)))="",AND(INDIRECT(CONCATENATE("'2018-04'!I",TEXT(MATCH($C4,'2018-04'!$C$2:$C$100,0)+1,0)))="",INDIRECT(CONCATENATE("'2018-03'!I",TEXT(MATCH($C4,'2018-03'!$C$2:$C$100,0)+1,0)))="")),"Н/Д",INDIRECT(CONCATENATE("'2018-04'!I",TEXT(MATCH($C4,'2018-04'!$C$2:$C$100,0)+1,0)))-INDIRECT(CONCATENATE("'2018-03'!I",TEXT(MATCH($C4,'2018-03'!$C$2:$C$100,0)+1,0))))</f>
        <v>54221392.280000009</v>
      </c>
      <c r="J4" s="17" t="str">
        <f ca="1">IF(OR(INDIRECT(CONCATENATE("'2018-04'!J",TEXT(MATCH($C4,'2018-04'!$C$2:$C$100,0)+1,0)))="",INDIRECT(CONCATENATE("'2018-03'!J",TEXT(MATCH($C4,'2018-03'!$C$2:$C$100,0)+1,0)))="",AND(INDIRECT(CONCATENATE("'2018-04'!J",TEXT(MATCH($C4,'2018-04'!$C$2:$C$100,0)+1,0)))="",INDIRECT(CONCATENATE("'2018-03'!J",TEXT(MATCH($C4,'2018-03'!$C$2:$C$100,0)+1,0)))="")),"Н/Д",INDIRECT(CONCATENATE("'2018-04'!J",TEXT(MATCH($C4,'2018-04'!$C$2:$C$100,0)+1,0)))-INDIRECT(CONCATENATE("'2018-03'!J",TEXT(MATCH($C4,'2018-03'!$C$2:$C$100,0)+1,0))))</f>
        <v>Н/Д</v>
      </c>
      <c r="K4" s="17">
        <f ca="1">IF(OR(INDIRECT(CONCATENATE("'2018-04'!K",TEXT(MATCH($C4,'2018-04'!$C$2:$C$100,0)+1,0)))="",INDIRECT(CONCATENATE("'2018-03'!K",TEXT(MATCH($C4,'2018-03'!$C$2:$C$100,0)+1,0)))="",AND(INDIRECT(CONCATENATE("'2018-04'!K",TEXT(MATCH($C4,'2018-04'!$C$2:$C$100,0)+1,0)))="",INDIRECT(CONCATENATE("'2018-03'!K",TEXT(MATCH($C4,'2018-03'!$C$2:$C$100,0)+1,0)))="")),"Н/Д",INDIRECT(CONCATENATE("'2018-04'!K",TEXT(MATCH($C4,'2018-04'!$C$2:$C$100,0)+1,0)))-INDIRECT(CONCATENATE("'2018-03'!K",TEXT(MATCH($C4,'2018-03'!$C$2:$C$100,0)+1,0))))</f>
        <v>32593390.020000003</v>
      </c>
      <c r="L4" s="17">
        <f ca="1">IF(OR(INDIRECT(CONCATENATE("'2018-04'!L",TEXT(MATCH($C4,'2018-04'!$C$2:$C$100,0)+1,0)))="",INDIRECT(CONCATENATE("'2018-03'!L",TEXT(MATCH($C4,'2018-03'!$C$2:$C$100,0)+1,0)))="",AND(INDIRECT(CONCATENATE("'2018-04'!L",TEXT(MATCH($C4,'2018-04'!$C$2:$C$100,0)+1,0)))="",INDIRECT(CONCATENATE("'2018-03'!L",TEXT(MATCH($C4,'2018-03'!$C$2:$C$100,0)+1,0)))="")),"Н/Д",INDIRECT(CONCATENATE("'2018-04'!L",TEXT(MATCH($C4,'2018-04'!$C$2:$C$100,0)+1,0)))-INDIRECT(CONCATENATE("'2018-03'!L",TEXT(MATCH($C4,'2018-03'!$C$2:$C$100,0)+1,0))))</f>
        <v>207930397.72</v>
      </c>
      <c r="M4" s="17">
        <f ca="1">IF(OR(INDIRECT(CONCATENATE("'2018-04'!M",TEXT(MATCH($C4,'2018-04'!$C$2:$C$100,0)+1,0)))="",INDIRECT(CONCATENATE("'2018-03'!M",TEXT(MATCH($C4,'2018-03'!$C$2:$C$100,0)+1,0)))="",AND(INDIRECT(CONCATENATE("'2018-04'!M",TEXT(MATCH($C4,'2018-04'!$C$2:$C$100,0)+1,0)))="",INDIRECT(CONCATENATE("'2018-03'!M",TEXT(MATCH($C4,'2018-03'!$C$2:$C$100,0)+1,0)))="")),"Н/Д",INDIRECT(CONCATENATE("'2018-04'!M",TEXT(MATCH($C4,'2018-04'!$C$2:$C$100,0)+1,0)))-INDIRECT(CONCATENATE("'2018-03'!M",TEXT(MATCH($C4,'2018-03'!$C$2:$C$100,0)+1,0))))</f>
        <v>3456234.01</v>
      </c>
      <c r="N4" s="17">
        <f ca="1">IF(OR(INDIRECT(CONCATENATE("'2018-04'!N",TEXT(MATCH($C4,'2018-04'!$C$2:$C$100,0)+1,0)))="",INDIRECT(CONCATENATE("'2018-03'!N",TEXT(MATCH($C4,'2018-03'!$C$2:$C$100,0)+1,0)))="",AND(INDIRECT(CONCATENATE("'2018-04'!N",TEXT(MATCH($C4,'2018-04'!$C$2:$C$100,0)+1,0)))="",INDIRECT(CONCATENATE("'2018-03'!N",TEXT(MATCH($C4,'2018-03'!$C$2:$C$100,0)+1,0)))="")),"Н/Д",INDIRECT(CONCATENATE("'2018-04'!N",TEXT(MATCH($C4,'2018-04'!$C$2:$C$100,0)+1,0)))-INDIRECT(CONCATENATE("'2018-03'!NE",TEXT(MATCH($C4,'2018-03'!$C$2:$C$100,0)+1,0))))</f>
        <v>11470781.300000001</v>
      </c>
      <c r="O4" s="17">
        <f ca="1">IF(OR(INDIRECT(CONCATENATE("'2018-04'!O",TEXT(MATCH($C4,'2018-04'!$C$2:$C$100,0)+1,0)))="",INDIRECT(CONCATENATE("'2018-03'!O",TEXT(MATCH($C4,'2018-03'!$C$2:$C$100,0)+1,0)))="",AND(INDIRECT(CONCATENATE("'2018-04'!O",TEXT(MATCH($C4,'2018-04'!$C$2:$C$100,0)+1,0)))="",INDIRECT(CONCATENATE("'2018-03'!O",TEXT(MATCH($C4,'2018-03'!$C$2:$C$100,0)+1,0)))="")),"Н/Д",INDIRECT(CONCATENATE("'2018-04'!O",TEXT(MATCH($C4,'2018-04'!$C$2:$C$100,0)+1,0)))-INDIRECT(CONCATENATE("'2018-03'!O",TEXT(MATCH($C4,'2018-03'!$C$2:$C$100,0)+1,0))))</f>
        <v>0</v>
      </c>
      <c r="P4" s="17">
        <f ca="1">IF(OR(INDIRECT(CONCATENATE("'2018-04'!P",TEXT(MATCH($C4,'2018-04'!$C$2:$C$100,0)+1,0)))="",INDIRECT(CONCATENATE("'2018-03'!P",TEXT(MATCH($C4,'2018-03'!$C$2:$C$100,0)+1,0)))="",AND(INDIRECT(CONCATENATE("'2018-04'!P",TEXT(MATCH($C4,'2018-04'!$C$2:$C$100,0)+1,0)))="",INDIRECT(CONCATENATE("'2018-03'!P",TEXT(MATCH($C4,'2018-03'!$C$2:$C$100,0)+1,0)))="")),"Н/Д",INDIRECT(CONCATENATE("'2018-04'!P",TEXT(MATCH($C4,'2018-04'!$C$2:$C$100,0)+1,0)))-INDIRECT(CONCATENATE("'2018-03'!P",TEXT(MATCH($C4,'2018-03'!$C$2:$C$100,0)+1,0))))</f>
        <v>42168926.529999994</v>
      </c>
      <c r="Q4" s="17">
        <f ca="1">IF(OR(INDIRECT(CONCATENATE("'2018-04'!Q",TEXT(MATCH($C4,'2018-04'!$C$2:$C$100,0)+1,0)))="",INDIRECT(CONCATENATE("'2018-03'!Q",TEXT(MATCH($C4,'2018-03'!$C$2:$C$100,0)+1,0)))="",AND(INDIRECT(CONCATENATE("'2018-04'!Q",TEXT(MATCH($C4,'2018-04'!$C$2:$C$100,0)+1,0)))="",INDIRECT(CONCATENATE("'2018-03'!Q",TEXT(MATCH($C4,'2018-03'!$C$2:$C$100,0)+1,0)))="")),"Н/Д",INDIRECT(CONCATENATE("'2018-04'!Q",TEXT(MATCH($C4,'2018-04'!$C$2:$C$100,0)+1,0)))-INDIRECT(CONCATENATE("'2018-03'!Q",TEXT(MATCH($C4,'2018-03'!$C$2:$C$100,0)+1,0))))</f>
        <v>6525966.7300000004</v>
      </c>
      <c r="R4" s="17">
        <f ca="1">IF(OR(INDIRECT(CONCATENATE("'2018-04'!R",TEXT(MATCH($C4,'2018-04'!$C$2:$C$100,0)+1,0)))="",INDIRECT(CONCATENATE("'2018-03'!R",TEXT(MATCH($C4,'2018-03'!$C$2:$C$100,0)+1,0)))="",AND(INDIRECT(CONCATENATE("'2018-04'!R",TEXT(MATCH($C4,'2018-04'!$C$2:$C$100,0)+1,0)))="",INDIRECT(CONCATENATE("'2018-03'!R",TEXT(MATCH($C4,'2018-03'!$C$2:$C$100,0)+1,0)))="")),"Н/Д",INDIRECT(CONCATENATE("'2018-04'!R",TEXT(MATCH($C4,'2018-04'!$C$2:$C$100,0)+1,0)))-INDIRECT(CONCATENATE("'2018-03'!R",TEXT(MATCH($C4,'2018-03'!$C$2:$C$100,0)+1,0))))</f>
        <v>1655381.7899999991</v>
      </c>
      <c r="S4" s="17">
        <f ca="1">IF(OR(INDIRECT(CONCATENATE("'2018-04'!S",TEXT(MATCH($C4,'2018-04'!$C$2:$C$100,0)+1,0)))="",INDIRECT(CONCATENATE("'2018-03'!S",TEXT(MATCH($C4,'2018-03'!$C$2:$C$100,0)+1,0)))="",AND(INDIRECT(CONCATENATE("'2018-04'!S",TEXT(MATCH($C4,'2018-04'!$C$2:$C$100,0)+1,0)))="",INDIRECT(CONCATENATE("'2018-03'!S",TEXT(MATCH($C4,'2018-03'!$C$2:$C$100,0)+1,0)))="")),"Н/Д",INDIRECT(CONCATENATE("'2018-04'!S",TEXT(MATCH($C4,'2018-04'!$C$2:$C$100,0)+1,0)))-INDIRECT(CONCATENATE("'2018-03'!S",TEXT(MATCH($C4,'2018-03'!$C$2:$C$100,0)+1,0))))</f>
        <v>21000</v>
      </c>
      <c r="T4" s="17">
        <f ca="1">IF(OR(INDIRECT(CONCATENATE("'2018-04'!T",TEXT(MATCH($C4,'2018-04'!$C$2:$C$100,0)+1,0)))="",INDIRECT(CONCATENATE("'2018-03'!T",TEXT(MATCH($C4,'2018-03'!$C$2:$C$100,0)+1,0)))="",AND(INDIRECT(CONCATENATE("'2018-04'!T",TEXT(MATCH($C4,'2018-04'!$C$2:$C$100,0)+1,0)))="",INDIRECT(CONCATENATE("'2018-03'!T",TEXT(MATCH($C4,'2018-03'!$C$2:$C$100,0)+1,0)))="")),"Н/Д",INDIRECT(CONCATENATE("'2018-04'!T",TEXT(MATCH($C4,'2018-04'!$C$2:$C$100,0)+1,0)))-INDIRECT(CONCATENATE("'2018-03'!T",TEXT(MATCH($C4,'2018-03'!$C$2:$C$100,0)+1,0))))</f>
        <v>22059647.940000001</v>
      </c>
      <c r="U4" s="17">
        <f ca="1">IF(OR(INDIRECT(CONCATENATE("'2018-04'!U",TEXT(MATCH($C4,'2018-04'!$C$2:$C$100,0)+1,0)))="",INDIRECT(CONCATENATE("'2018-03'!U",TEXT(MATCH($C4,'2018-03'!$C$2:$C$100,0)+1,0)))="",AND(INDIRECT(CONCATENATE("'2018-04'!U",TEXT(MATCH($C4,'2018-04'!$C$2:$C$100,0)+1,0)))="",INDIRECT(CONCATENATE("'2018-03'!U",TEXT(MATCH($C4,'2018-03'!$C$2:$C$100,0)+1,0)))="")),"Н/Д",INDIRECT(CONCATENATE("'2018-04'!U",TEXT(MATCH($C4,'2018-04'!$C$2:$C$100,0)+1,0)))-INDIRECT(CONCATENATE("'2018-03'!U",TEXT(MATCH($C4,'2018-03'!$C$2:$C$100,0)+1,0))))</f>
        <v>899269.58999999985</v>
      </c>
      <c r="V4" s="17">
        <f ca="1">IF(OR(INDIRECT(CONCATENATE("'2018-04'!V",TEXT(MATCH($C4,'2018-04'!$C$2:$C$100,0)+1,0)))="",INDIRECT(CONCATENATE("'2018-03'!V",TEXT(MATCH($C4,'2018-03'!$C$2:$C$100,0)+1,0)))="",AND(INDIRECT(CONCATENATE("'2018-04'!V",TEXT(MATCH($C4,'2018-04'!$C$2:$C$100,0)+1,0)))="",INDIRECT(CONCATENATE("'2018-03'!V",TEXT(MATCH($C4,'2018-03'!$C$2:$C$100,0)+1,0)))="")),"Н/Д",INDIRECT(CONCATENATE("'2018-04'!V",TEXT(MATCH($C4,'2018-04'!$C$2:$C$100,0)+1,0)))-INDIRECT(CONCATENATE("'2018-03'!V",TEXT(MATCH($C4,'2018-03'!$C$2:$C$100,0)+1,0))))</f>
        <v>236635949.53999996</v>
      </c>
      <c r="W4" s="17">
        <f ca="1">IF(OR(INDIRECT(CONCATENATE("'2018-04'!W",TEXT(MATCH($C4,'2018-04'!$C$2:$C$100,0)+1,0)))="",INDIRECT(CONCATENATE("'2018-03'!W",TEXT(MATCH($C4,'2018-03'!$C$2:$C$100,0)+1,0)))="",AND(INDIRECT(CONCATENATE("'2018-04'!W",TEXT(MATCH($C4,'2018-04'!$C$2:$C$100,0)+1,0)))="",INDIRECT(CONCATENATE("'2018-03'!W",TEXT(MATCH($C4,'2018-03'!$C$2:$C$100,0)+1,0)))="")),"Н/Д",INDIRECT(CONCATENATE("'2018-04'!W",TEXT(MATCH($C4,'2018-04'!$C$2:$C$100,0)+1,0)))-INDIRECT(CONCATENATE("'2018-03'!W",TEXT(MATCH($C4,'2018-03'!$C$2:$C$100,0)+1,0))))</f>
        <v>3190668750.5500002</v>
      </c>
    </row>
    <row r="5" spans="1:23" x14ac:dyDescent="0.25">
      <c r="A5" s="2" t="s">
        <v>22</v>
      </c>
      <c r="B5" s="2" t="s">
        <v>25</v>
      </c>
      <c r="C5" s="15">
        <v>76000000</v>
      </c>
      <c r="D5" s="2" t="s">
        <v>207</v>
      </c>
      <c r="E5" s="17">
        <f ca="1">IF(OR(INDIRECT(CONCATENATE("'2018-04'!E",TEXT(MATCH($C5,'2018-04'!$C$2:$C$100,0)+1,0)))="",INDIRECT(CONCATENATE("'2018-03'!E",TEXT(MATCH($C5,'2018-03'!$C$2:$C$100,0)+1,0)))="",AND(INDIRECT(CONCATENATE("'2018-04'!E",TEXT(MATCH($C5,'2018-04'!$C$2:$C$100,0)+1,0)))="",INDIRECT(CONCATENATE("'2018-03'!E",TEXT(MATCH($C5,'2018-03'!$C$2:$C$100,0)+1,0)))="")),"Н/Д",INDIRECT(CONCATENATE("'2018-04'!E",TEXT(MATCH($C5,'2018-04'!$C$2:$C$100,0)+1,0)))-INDIRECT(CONCATENATE("'2018-03'!E",TEXT(MATCH($C5,'2018-03'!$C$2:$C$100,0)+1,0))))</f>
        <v>6384298553.4300003</v>
      </c>
      <c r="F5" s="17">
        <f ca="1">IF(OR(INDIRECT(CONCATENATE("'2018-04'!F",TEXT(MATCH($C5,'2018-04'!$C$2:$C$100,0)+1,0)))="",INDIRECT(CONCATENATE("'2018-03'!F",TEXT(MATCH($C5,'2018-03'!$C$2:$C$100,0)+1,0)))="",AND(INDIRECT(CONCATENATE("'2018-04'!F",TEXT(MATCH($C5,'2018-04'!$C$2:$C$100,0)+1,0)))="",INDIRECT(CONCATENATE("'2018-03'!F",TEXT(MATCH($C5,'2018-03'!$C$2:$C$100,0)+1,0)))="")),"Н/Д",INDIRECT(CONCATENATE("'2018-04'!F",TEXT(MATCH($C5,'2018-04'!$C$2:$C$100,0)+1,0)))-INDIRECT(CONCATENATE("'2018-03'!F",TEXT(MATCH($C5,'2018-03'!$C$2:$C$100,0)+1,0))))</f>
        <v>4763622372.8400002</v>
      </c>
      <c r="G5" s="17">
        <f ca="1">IF(OR(INDIRECT(CONCATENATE("'2018-04'!G",TEXT(MATCH($C5,'2018-04'!$C$2:$C$100,0)+1,0)))="",INDIRECT(CONCATENATE("'2018-03'!G",TEXT(MATCH($C5,'2018-03'!$C$2:$C$100,0)+1,0)))="",AND(INDIRECT(CONCATENATE("'2018-04'!G",TEXT(MATCH($C5,'2018-04'!$C$2:$C$100,0)+1,0)))="",INDIRECT(CONCATENATE("'2018-03'!G",TEXT(MATCH($C5,'2018-03'!$C$2:$C$100,0)+1,0)))="")),"Н/Д",INDIRECT(CONCATENATE("'2018-04'!G",TEXT(MATCH($C5,'2018-04'!$C$2:$C$100,0)+1,0)))-INDIRECT(CONCATENATE("'2018-03'!G",TEXT(MATCH($C5,'2018-03'!$C$2:$C$100,0)+1,0))))</f>
        <v>1623325432.9200001</v>
      </c>
      <c r="H5" s="17">
        <f ca="1">IF(OR(INDIRECT(CONCATENATE("'2018-04'!H",TEXT(MATCH($C5,'2018-04'!$C$2:$C$100,0)+1,0)))="",INDIRECT(CONCATENATE("'2018-03'!H",TEXT(MATCH($C5,'2018-03'!$C$2:$C$100,0)+1,0)))="",AND(INDIRECT(CONCATENATE("'2018-04'!H",TEXT(MATCH($C5,'2018-04'!$C$2:$C$100,0)+1,0)))="",INDIRECT(CONCATENATE("'2018-03'!H",TEXT(MATCH($C5,'2018-03'!$C$2:$C$100,0)+1,0)))="")),"Н/Д",INDIRECT(CONCATENATE("'2018-04'!H",TEXT(MATCH($C5,'2018-04'!$C$2:$C$100,0)+1,0)))-INDIRECT(CONCATENATE("'2018-03'!H",TEXT(MATCH($C5,'2018-03'!$C$2:$C$100,0)+1,0))))</f>
        <v>1596056599.0799999</v>
      </c>
      <c r="I5" s="17">
        <f ca="1">IF(OR(INDIRECT(CONCATENATE("'2018-04'!I",TEXT(MATCH($C5,'2018-04'!$C$2:$C$100,0)+1,0)))="",INDIRECT(CONCATENATE("'2018-03'!I",TEXT(MATCH($C5,'2018-03'!$C$2:$C$100,0)+1,0)))="",AND(INDIRECT(CONCATENATE("'2018-04'!I",TEXT(MATCH($C5,'2018-04'!$C$2:$C$100,0)+1,0)))="",INDIRECT(CONCATENATE("'2018-03'!I",TEXT(MATCH($C5,'2018-03'!$C$2:$C$100,0)+1,0)))="")),"Н/Д",INDIRECT(CONCATENATE("'2018-04'!I",TEXT(MATCH($C5,'2018-04'!$C$2:$C$100,0)+1,0)))-INDIRECT(CONCATENATE("'2018-03'!I",TEXT(MATCH($C5,'2018-03'!$C$2:$C$100,0)+1,0))))</f>
        <v>363530763.57000005</v>
      </c>
      <c r="J5" s="17" t="str">
        <f ca="1">IF(OR(INDIRECT(CONCATENATE("'2018-04'!J",TEXT(MATCH($C5,'2018-04'!$C$2:$C$100,0)+1,0)))="",INDIRECT(CONCATENATE("'2018-03'!J",TEXT(MATCH($C5,'2018-03'!$C$2:$C$100,0)+1,0)))="",AND(INDIRECT(CONCATENATE("'2018-04'!J",TEXT(MATCH($C5,'2018-04'!$C$2:$C$100,0)+1,0)))="",INDIRECT(CONCATENATE("'2018-03'!J",TEXT(MATCH($C5,'2018-03'!$C$2:$C$100,0)+1,0)))="")),"Н/Д",INDIRECT(CONCATENATE("'2018-04'!J",TEXT(MATCH($C5,'2018-04'!$C$2:$C$100,0)+1,0)))-INDIRECT(CONCATENATE("'2018-03'!J",TEXT(MATCH($C5,'2018-03'!$C$2:$C$100,0)+1,0))))</f>
        <v>Н/Д</v>
      </c>
      <c r="K5" s="17">
        <f ca="1">IF(OR(INDIRECT(CONCATENATE("'2018-04'!K",TEXT(MATCH($C5,'2018-04'!$C$2:$C$100,0)+1,0)))="",INDIRECT(CONCATENATE("'2018-03'!K",TEXT(MATCH($C5,'2018-03'!$C$2:$C$100,0)+1,0)))="",AND(INDIRECT(CONCATENATE("'2018-04'!K",TEXT(MATCH($C5,'2018-04'!$C$2:$C$100,0)+1,0)))="",INDIRECT(CONCATENATE("'2018-03'!K",TEXT(MATCH($C5,'2018-03'!$C$2:$C$100,0)+1,0)))="")),"Н/Д",INDIRECT(CONCATENATE("'2018-04'!K",TEXT(MATCH($C5,'2018-04'!$C$2:$C$100,0)+1,0)))-INDIRECT(CONCATENATE("'2018-03'!K",TEXT(MATCH($C5,'2018-03'!$C$2:$C$100,0)+1,0))))</f>
        <v>175284072.64000002</v>
      </c>
      <c r="L5" s="17">
        <f ca="1">IF(OR(INDIRECT(CONCATENATE("'2018-04'!L",TEXT(MATCH($C5,'2018-04'!$C$2:$C$100,0)+1,0)))="",INDIRECT(CONCATENATE("'2018-03'!L",TEXT(MATCH($C5,'2018-03'!$C$2:$C$100,0)+1,0)))="",AND(INDIRECT(CONCATENATE("'2018-04'!L",TEXT(MATCH($C5,'2018-04'!$C$2:$C$100,0)+1,0)))="",INDIRECT(CONCATENATE("'2018-03'!L",TEXT(MATCH($C5,'2018-03'!$C$2:$C$100,0)+1,0)))="")),"Н/Д",INDIRECT(CONCATENATE("'2018-04'!L",TEXT(MATCH($C5,'2018-04'!$C$2:$C$100,0)+1,0)))-INDIRECT(CONCATENATE("'2018-03'!L",TEXT(MATCH($C5,'2018-03'!$C$2:$C$100,0)+1,0))))</f>
        <v>709908354.72000003</v>
      </c>
      <c r="M5" s="17">
        <f ca="1">IF(OR(INDIRECT(CONCATENATE("'2018-04'!M",TEXT(MATCH($C5,'2018-04'!$C$2:$C$100,0)+1,0)))="",INDIRECT(CONCATENATE("'2018-03'!M",TEXT(MATCH($C5,'2018-03'!$C$2:$C$100,0)+1,0)))="",AND(INDIRECT(CONCATENATE("'2018-04'!M",TEXT(MATCH($C5,'2018-04'!$C$2:$C$100,0)+1,0)))="",INDIRECT(CONCATENATE("'2018-03'!M",TEXT(MATCH($C5,'2018-03'!$C$2:$C$100,0)+1,0)))="")),"Н/Д",INDIRECT(CONCATENATE("'2018-04'!M",TEXT(MATCH($C5,'2018-04'!$C$2:$C$100,0)+1,0)))-INDIRECT(CONCATENATE("'2018-03'!M",TEXT(MATCH($C5,'2018-03'!$C$2:$C$100,0)+1,0))))</f>
        <v>85484103.819999993</v>
      </c>
      <c r="N5" s="17">
        <f ca="1">IF(OR(INDIRECT(CONCATENATE("'2018-04'!N",TEXT(MATCH($C5,'2018-04'!$C$2:$C$100,0)+1,0)))="",INDIRECT(CONCATENATE("'2018-03'!N",TEXT(MATCH($C5,'2018-03'!$C$2:$C$100,0)+1,0)))="",AND(INDIRECT(CONCATENATE("'2018-04'!N",TEXT(MATCH($C5,'2018-04'!$C$2:$C$100,0)+1,0)))="",INDIRECT(CONCATENATE("'2018-03'!N",TEXT(MATCH($C5,'2018-03'!$C$2:$C$100,0)+1,0)))="")),"Н/Д",INDIRECT(CONCATENATE("'2018-04'!N",TEXT(MATCH($C5,'2018-04'!$C$2:$C$100,0)+1,0)))-INDIRECT(CONCATENATE("'2018-03'!NE",TEXT(MATCH($C5,'2018-03'!$C$2:$C$100,0)+1,0))))</f>
        <v>65183086.979999997</v>
      </c>
      <c r="O5" s="17">
        <f ca="1">IF(OR(INDIRECT(CONCATENATE("'2018-04'!O",TEXT(MATCH($C5,'2018-04'!$C$2:$C$100,0)+1,0)))="",INDIRECT(CONCATENATE("'2018-03'!O",TEXT(MATCH($C5,'2018-03'!$C$2:$C$100,0)+1,0)))="",AND(INDIRECT(CONCATENATE("'2018-04'!O",TEXT(MATCH($C5,'2018-04'!$C$2:$C$100,0)+1,0)))="",INDIRECT(CONCATENATE("'2018-03'!O",TEXT(MATCH($C5,'2018-03'!$C$2:$C$100,0)+1,0)))="")),"Н/Д",INDIRECT(CONCATENATE("'2018-04'!O",TEXT(MATCH($C5,'2018-04'!$C$2:$C$100,0)+1,0)))-INDIRECT(CONCATENATE("'2018-03'!O",TEXT(MATCH($C5,'2018-03'!$C$2:$C$100,0)+1,0))))</f>
        <v>19908.54</v>
      </c>
      <c r="P5" s="17">
        <f ca="1">IF(OR(INDIRECT(CONCATENATE("'2018-04'!P",TEXT(MATCH($C5,'2018-04'!$C$2:$C$100,0)+1,0)))="",INDIRECT(CONCATENATE("'2018-03'!P",TEXT(MATCH($C5,'2018-03'!$C$2:$C$100,0)+1,0)))="",AND(INDIRECT(CONCATENATE("'2018-04'!P",TEXT(MATCH($C5,'2018-04'!$C$2:$C$100,0)+1,0)))="",INDIRECT(CONCATENATE("'2018-03'!P",TEXT(MATCH($C5,'2018-03'!$C$2:$C$100,0)+1,0)))="")),"Н/Д",INDIRECT(CONCATENATE("'2018-04'!P",TEXT(MATCH($C5,'2018-04'!$C$2:$C$100,0)+1,0)))-INDIRECT(CONCATENATE("'2018-03'!P",TEXT(MATCH($C5,'2018-03'!$C$2:$C$100,0)+1,0))))</f>
        <v>68714802.159999996</v>
      </c>
      <c r="Q5" s="17">
        <f ca="1">IF(OR(INDIRECT(CONCATENATE("'2018-04'!Q",TEXT(MATCH($C5,'2018-04'!$C$2:$C$100,0)+1,0)))="",INDIRECT(CONCATENATE("'2018-03'!Q",TEXT(MATCH($C5,'2018-03'!$C$2:$C$100,0)+1,0)))="",AND(INDIRECT(CONCATENATE("'2018-04'!Q",TEXT(MATCH($C5,'2018-04'!$C$2:$C$100,0)+1,0)))="",INDIRECT(CONCATENATE("'2018-03'!Q",TEXT(MATCH($C5,'2018-03'!$C$2:$C$100,0)+1,0)))="")),"Н/Д",INDIRECT(CONCATENATE("'2018-04'!Q",TEXT(MATCH($C5,'2018-04'!$C$2:$C$100,0)+1,0)))-INDIRECT(CONCATENATE("'2018-03'!Q",TEXT(MATCH($C5,'2018-03'!$C$2:$C$100,0)+1,0))))</f>
        <v>28544160.469999999</v>
      </c>
      <c r="R5" s="17">
        <f ca="1">IF(OR(INDIRECT(CONCATENATE("'2018-04'!R",TEXT(MATCH($C5,'2018-04'!$C$2:$C$100,0)+1,0)))="",INDIRECT(CONCATENATE("'2018-03'!R",TEXT(MATCH($C5,'2018-03'!$C$2:$C$100,0)+1,0)))="",AND(INDIRECT(CONCATENATE("'2018-04'!R",TEXT(MATCH($C5,'2018-04'!$C$2:$C$100,0)+1,0)))="",INDIRECT(CONCATENATE("'2018-03'!R",TEXT(MATCH($C5,'2018-03'!$C$2:$C$100,0)+1,0)))="")),"Н/Д",INDIRECT(CONCATENATE("'2018-04'!R",TEXT(MATCH($C5,'2018-04'!$C$2:$C$100,0)+1,0)))-INDIRECT(CONCATENATE("'2018-03'!R",TEXT(MATCH($C5,'2018-03'!$C$2:$C$100,0)+1,0))))</f>
        <v>18045042.699999999</v>
      </c>
      <c r="S5" s="17">
        <f ca="1">IF(OR(INDIRECT(CONCATENATE("'2018-04'!S",TEXT(MATCH($C5,'2018-04'!$C$2:$C$100,0)+1,0)))="",INDIRECT(CONCATENATE("'2018-03'!S",TEXT(MATCH($C5,'2018-03'!$C$2:$C$100,0)+1,0)))="",AND(INDIRECT(CONCATENATE("'2018-04'!S",TEXT(MATCH($C5,'2018-04'!$C$2:$C$100,0)+1,0)))="",INDIRECT(CONCATENATE("'2018-03'!S",TEXT(MATCH($C5,'2018-03'!$C$2:$C$100,0)+1,0)))="")),"Н/Д",INDIRECT(CONCATENATE("'2018-04'!S",TEXT(MATCH($C5,'2018-04'!$C$2:$C$100,0)+1,0)))-INDIRECT(CONCATENATE("'2018-03'!S",TEXT(MATCH($C5,'2018-03'!$C$2:$C$100,0)+1,0))))</f>
        <v>88544.65</v>
      </c>
      <c r="T5" s="17">
        <f ca="1">IF(OR(INDIRECT(CONCATENATE("'2018-04'!T",TEXT(MATCH($C5,'2018-04'!$C$2:$C$100,0)+1,0)))="",INDIRECT(CONCATENATE("'2018-03'!T",TEXT(MATCH($C5,'2018-03'!$C$2:$C$100,0)+1,0)))="",AND(INDIRECT(CONCATENATE("'2018-04'!T",TEXT(MATCH($C5,'2018-04'!$C$2:$C$100,0)+1,0)))="",INDIRECT(CONCATENATE("'2018-03'!T",TEXT(MATCH($C5,'2018-03'!$C$2:$C$100,0)+1,0)))="")),"Н/Д",INDIRECT(CONCATENATE("'2018-04'!T",TEXT(MATCH($C5,'2018-04'!$C$2:$C$100,0)+1,0)))-INDIRECT(CONCATENATE("'2018-03'!T",TEXT(MATCH($C5,'2018-03'!$C$2:$C$100,0)+1,0))))</f>
        <v>52064868.590000004</v>
      </c>
      <c r="U5" s="17">
        <f ca="1">IF(OR(INDIRECT(CONCATENATE("'2018-04'!U",TEXT(MATCH($C5,'2018-04'!$C$2:$C$100,0)+1,0)))="",INDIRECT(CONCATENATE("'2018-03'!U",TEXT(MATCH($C5,'2018-03'!$C$2:$C$100,0)+1,0)))="",AND(INDIRECT(CONCATENATE("'2018-04'!U",TEXT(MATCH($C5,'2018-04'!$C$2:$C$100,0)+1,0)))="",INDIRECT(CONCATENATE("'2018-03'!U",TEXT(MATCH($C5,'2018-03'!$C$2:$C$100,0)+1,0)))="")),"Н/Д",INDIRECT(CONCATENATE("'2018-04'!U",TEXT(MATCH($C5,'2018-04'!$C$2:$C$100,0)+1,0)))-INDIRECT(CONCATENATE("'2018-03'!U",TEXT(MATCH($C5,'2018-03'!$C$2:$C$100,0)+1,0))))</f>
        <v>2218431.6800000002</v>
      </c>
      <c r="V5" s="17">
        <f ca="1">IF(OR(INDIRECT(CONCATENATE("'2018-04'!V",TEXT(MATCH($C5,'2018-04'!$C$2:$C$100,0)+1,0)))="",INDIRECT(CONCATENATE("'2018-03'!V",TEXT(MATCH($C5,'2018-03'!$C$2:$C$100,0)+1,0)))="",AND(INDIRECT(CONCATENATE("'2018-04'!V",TEXT(MATCH($C5,'2018-04'!$C$2:$C$100,0)+1,0)))="",INDIRECT(CONCATENATE("'2018-03'!V",TEXT(MATCH($C5,'2018-03'!$C$2:$C$100,0)+1,0)))="")),"Н/Д",INDIRECT(CONCATENATE("'2018-04'!V",TEXT(MATCH($C5,'2018-04'!$C$2:$C$100,0)+1,0)))-INDIRECT(CONCATENATE("'2018-03'!V",TEXT(MATCH($C5,'2018-03'!$C$2:$C$100,0)+1,0))))</f>
        <v>1620676180.5900002</v>
      </c>
      <c r="W5" s="17">
        <f ca="1">IF(OR(INDIRECT(CONCATENATE("'2018-04'!W",TEXT(MATCH($C5,'2018-04'!$C$2:$C$100,0)+1,0)))="",INDIRECT(CONCATENATE("'2018-03'!W",TEXT(MATCH($C5,'2018-03'!$C$2:$C$100,0)+1,0)))="",AND(INDIRECT(CONCATENATE("'2018-04'!W",TEXT(MATCH($C5,'2018-04'!$C$2:$C$100,0)+1,0)))="",INDIRECT(CONCATENATE("'2018-03'!W",TEXT(MATCH($C5,'2018-03'!$C$2:$C$100,0)+1,0)))="")),"Н/Д",INDIRECT(CONCATENATE("'2018-04'!W",TEXT(MATCH($C5,'2018-04'!$C$2:$C$100,0)+1,0)))-INDIRECT(CONCATENATE("'2018-03'!W",TEXT(MATCH($C5,'2018-03'!$C$2:$C$100,0)+1,0))))</f>
        <v>17518939478.720001</v>
      </c>
    </row>
    <row r="6" spans="1:23" x14ac:dyDescent="0.25">
      <c r="A6" s="2" t="s">
        <v>22</v>
      </c>
      <c r="B6" s="2" t="s">
        <v>26</v>
      </c>
      <c r="C6" s="15">
        <v>30000000</v>
      </c>
      <c r="D6" s="2" t="s">
        <v>207</v>
      </c>
      <c r="E6" s="17">
        <f ca="1">IF(OR(INDIRECT(CONCATENATE("'2018-04'!E",TEXT(MATCH($C6,'2018-04'!$C$2:$C$100,0)+1,0)))="",INDIRECT(CONCATENATE("'2018-03'!E",TEXT(MATCH($C6,'2018-03'!$C$2:$C$100,0)+1,0)))="",AND(INDIRECT(CONCATENATE("'2018-04'!E",TEXT(MATCH($C6,'2018-04'!$C$2:$C$100,0)+1,0)))="",INDIRECT(CONCATENATE("'2018-03'!E",TEXT(MATCH($C6,'2018-03'!$C$2:$C$100,0)+1,0)))="")),"Н/Д",INDIRECT(CONCATENATE("'2018-04'!E",TEXT(MATCH($C6,'2018-04'!$C$2:$C$100,0)+1,0)))-INDIRECT(CONCATENATE("'2018-03'!E",TEXT(MATCH($C6,'2018-03'!$C$2:$C$100,0)+1,0))))</f>
        <v>7469224132.2799988</v>
      </c>
      <c r="F6" s="17">
        <f ca="1">IF(OR(INDIRECT(CONCATENATE("'2018-04'!F",TEXT(MATCH($C6,'2018-04'!$C$2:$C$100,0)+1,0)))="",INDIRECT(CONCATENATE("'2018-03'!F",TEXT(MATCH($C6,'2018-03'!$C$2:$C$100,0)+1,0)))="",AND(INDIRECT(CONCATENATE("'2018-04'!F",TEXT(MATCH($C6,'2018-04'!$C$2:$C$100,0)+1,0)))="",INDIRECT(CONCATENATE("'2018-03'!F",TEXT(MATCH($C6,'2018-03'!$C$2:$C$100,0)+1,0)))="")),"Н/Д",INDIRECT(CONCATENATE("'2018-04'!F",TEXT(MATCH($C6,'2018-04'!$C$2:$C$100,0)+1,0)))-INDIRECT(CONCATENATE("'2018-03'!F",TEXT(MATCH($C6,'2018-03'!$C$2:$C$100,0)+1,0))))</f>
        <v>3395616144.7000003</v>
      </c>
      <c r="G6" s="17">
        <f ca="1">IF(OR(INDIRECT(CONCATENATE("'2018-04'!G",TEXT(MATCH($C6,'2018-04'!$C$2:$C$100,0)+1,0)))="",INDIRECT(CONCATENATE("'2018-03'!G",TEXT(MATCH($C6,'2018-03'!$C$2:$C$100,0)+1,0)))="",AND(INDIRECT(CONCATENATE("'2018-04'!G",TEXT(MATCH($C6,'2018-04'!$C$2:$C$100,0)+1,0)))="",INDIRECT(CONCATENATE("'2018-03'!G",TEXT(MATCH($C6,'2018-03'!$C$2:$C$100,0)+1,0)))="")),"Н/Д",INDIRECT(CONCATENATE("'2018-04'!G",TEXT(MATCH($C6,'2018-04'!$C$2:$C$100,0)+1,0)))-INDIRECT(CONCATENATE("'2018-03'!G",TEXT(MATCH($C6,'2018-03'!$C$2:$C$100,0)+1,0))))</f>
        <v>716957696.78000009</v>
      </c>
      <c r="H6" s="17">
        <f ca="1">IF(OR(INDIRECT(CONCATENATE("'2018-04'!H",TEXT(MATCH($C6,'2018-04'!$C$2:$C$100,0)+1,0)))="",INDIRECT(CONCATENATE("'2018-03'!H",TEXT(MATCH($C6,'2018-03'!$C$2:$C$100,0)+1,0)))="",AND(INDIRECT(CONCATENATE("'2018-04'!H",TEXT(MATCH($C6,'2018-04'!$C$2:$C$100,0)+1,0)))="",INDIRECT(CONCATENATE("'2018-03'!H",TEXT(MATCH($C6,'2018-03'!$C$2:$C$100,0)+1,0)))="")),"Н/Д",INDIRECT(CONCATENATE("'2018-04'!H",TEXT(MATCH($C6,'2018-04'!$C$2:$C$100,0)+1,0)))-INDIRECT(CONCATENATE("'2018-03'!H",TEXT(MATCH($C6,'2018-03'!$C$2:$C$100,0)+1,0))))</f>
        <v>1350340588.6800003</v>
      </c>
      <c r="I6" s="17">
        <f ca="1">IF(OR(INDIRECT(CONCATENATE("'2018-04'!I",TEXT(MATCH($C6,'2018-04'!$C$2:$C$100,0)+1,0)))="",INDIRECT(CONCATENATE("'2018-03'!I",TEXT(MATCH($C6,'2018-03'!$C$2:$C$100,0)+1,0)))="",AND(INDIRECT(CONCATENATE("'2018-04'!I",TEXT(MATCH($C6,'2018-04'!$C$2:$C$100,0)+1,0)))="",INDIRECT(CONCATENATE("'2018-03'!I",TEXT(MATCH($C6,'2018-03'!$C$2:$C$100,0)+1,0)))="")),"Н/Д",INDIRECT(CONCATENATE("'2018-04'!I",TEXT(MATCH($C6,'2018-04'!$C$2:$C$100,0)+1,0)))-INDIRECT(CONCATENATE("'2018-03'!I",TEXT(MATCH($C6,'2018-03'!$C$2:$C$100,0)+1,0))))</f>
        <v>129918037.60000002</v>
      </c>
      <c r="J6" s="17" t="str">
        <f ca="1">IF(OR(INDIRECT(CONCATENATE("'2018-04'!J",TEXT(MATCH($C6,'2018-04'!$C$2:$C$100,0)+1,0)))="",INDIRECT(CONCATENATE("'2018-03'!J",TEXT(MATCH($C6,'2018-03'!$C$2:$C$100,0)+1,0)))="",AND(INDIRECT(CONCATENATE("'2018-04'!J",TEXT(MATCH($C6,'2018-04'!$C$2:$C$100,0)+1,0)))="",INDIRECT(CONCATENATE("'2018-03'!J",TEXT(MATCH($C6,'2018-03'!$C$2:$C$100,0)+1,0)))="")),"Н/Д",INDIRECT(CONCATENATE("'2018-04'!J",TEXT(MATCH($C6,'2018-04'!$C$2:$C$100,0)+1,0)))-INDIRECT(CONCATENATE("'2018-03'!J",TEXT(MATCH($C6,'2018-03'!$C$2:$C$100,0)+1,0))))</f>
        <v>Н/Д</v>
      </c>
      <c r="K6" s="17">
        <f ca="1">IF(OR(INDIRECT(CONCATENATE("'2018-04'!K",TEXT(MATCH($C6,'2018-04'!$C$2:$C$100,0)+1,0)))="",INDIRECT(CONCATENATE("'2018-03'!K",TEXT(MATCH($C6,'2018-03'!$C$2:$C$100,0)+1,0)))="",AND(INDIRECT(CONCATENATE("'2018-04'!K",TEXT(MATCH($C6,'2018-04'!$C$2:$C$100,0)+1,0)))="",INDIRECT(CONCATENATE("'2018-03'!K",TEXT(MATCH($C6,'2018-03'!$C$2:$C$100,0)+1,0)))="")),"Н/Д",INDIRECT(CONCATENATE("'2018-04'!K",TEXT(MATCH($C6,'2018-04'!$C$2:$C$100,0)+1,0)))-INDIRECT(CONCATENATE("'2018-03'!K",TEXT(MATCH($C6,'2018-03'!$C$2:$C$100,0)+1,0))))</f>
        <v>784546879.62</v>
      </c>
      <c r="L6" s="17">
        <f ca="1">IF(OR(INDIRECT(CONCATENATE("'2018-04'!L",TEXT(MATCH($C6,'2018-04'!$C$2:$C$100,0)+1,0)))="",INDIRECT(CONCATENATE("'2018-03'!L",TEXT(MATCH($C6,'2018-03'!$C$2:$C$100,0)+1,0)))="",AND(INDIRECT(CONCATENATE("'2018-04'!L",TEXT(MATCH($C6,'2018-04'!$C$2:$C$100,0)+1,0)))="",INDIRECT(CONCATENATE("'2018-03'!L",TEXT(MATCH($C6,'2018-03'!$C$2:$C$100,0)+1,0)))="")),"Н/Д",INDIRECT(CONCATENATE("'2018-04'!L",TEXT(MATCH($C6,'2018-04'!$C$2:$C$100,0)+1,0)))-INDIRECT(CONCATENATE("'2018-03'!L",TEXT(MATCH($C6,'2018-03'!$C$2:$C$100,0)+1,0))))</f>
        <v>230424968.31</v>
      </c>
      <c r="M6" s="17">
        <f ca="1">IF(OR(INDIRECT(CONCATENATE("'2018-04'!M",TEXT(MATCH($C6,'2018-04'!$C$2:$C$100,0)+1,0)))="",INDIRECT(CONCATENATE("'2018-03'!M",TEXT(MATCH($C6,'2018-03'!$C$2:$C$100,0)+1,0)))="",AND(INDIRECT(CONCATENATE("'2018-04'!M",TEXT(MATCH($C6,'2018-04'!$C$2:$C$100,0)+1,0)))="",INDIRECT(CONCATENATE("'2018-03'!M",TEXT(MATCH($C6,'2018-03'!$C$2:$C$100,0)+1,0)))="")),"Н/Д",INDIRECT(CONCATENATE("'2018-04'!M",TEXT(MATCH($C6,'2018-04'!$C$2:$C$100,0)+1,0)))-INDIRECT(CONCATENATE("'2018-03'!M",TEXT(MATCH($C6,'2018-03'!$C$2:$C$100,0)+1,0))))</f>
        <v>34620910.599999994</v>
      </c>
      <c r="N6" s="17">
        <f ca="1">IF(OR(INDIRECT(CONCATENATE("'2018-04'!N",TEXT(MATCH($C6,'2018-04'!$C$2:$C$100,0)+1,0)))="",INDIRECT(CONCATENATE("'2018-03'!N",TEXT(MATCH($C6,'2018-03'!$C$2:$C$100,0)+1,0)))="",AND(INDIRECT(CONCATENATE("'2018-04'!N",TEXT(MATCH($C6,'2018-04'!$C$2:$C$100,0)+1,0)))="",INDIRECT(CONCATENATE("'2018-03'!N",TEXT(MATCH($C6,'2018-03'!$C$2:$C$100,0)+1,0)))="")),"Н/Д",INDIRECT(CONCATENATE("'2018-04'!N",TEXT(MATCH($C6,'2018-04'!$C$2:$C$100,0)+1,0)))-INDIRECT(CONCATENATE("'2018-03'!NE",TEXT(MATCH($C6,'2018-03'!$C$2:$C$100,0)+1,0))))</f>
        <v>34401303.579999998</v>
      </c>
      <c r="O6" s="17">
        <f ca="1">IF(OR(INDIRECT(CONCATENATE("'2018-04'!O",TEXT(MATCH($C6,'2018-04'!$C$2:$C$100,0)+1,0)))="",INDIRECT(CONCATENATE("'2018-03'!O",TEXT(MATCH($C6,'2018-03'!$C$2:$C$100,0)+1,0)))="",AND(INDIRECT(CONCATENATE("'2018-04'!O",TEXT(MATCH($C6,'2018-04'!$C$2:$C$100,0)+1,0)))="",INDIRECT(CONCATENATE("'2018-03'!O",TEXT(MATCH($C6,'2018-03'!$C$2:$C$100,0)+1,0)))="")),"Н/Д",INDIRECT(CONCATENATE("'2018-04'!O",TEXT(MATCH($C6,'2018-04'!$C$2:$C$100,0)+1,0)))-INDIRECT(CONCATENATE("'2018-03'!O",TEXT(MATCH($C6,'2018-03'!$C$2:$C$100,0)+1,0))))</f>
        <v>4310.6900000000005</v>
      </c>
      <c r="P6" s="17">
        <f ca="1">IF(OR(INDIRECT(CONCATENATE("'2018-04'!P",TEXT(MATCH($C6,'2018-04'!$C$2:$C$100,0)+1,0)))="",INDIRECT(CONCATENATE("'2018-03'!P",TEXT(MATCH($C6,'2018-03'!$C$2:$C$100,0)+1,0)))="",AND(INDIRECT(CONCATENATE("'2018-04'!P",TEXT(MATCH($C6,'2018-04'!$C$2:$C$100,0)+1,0)))="",INDIRECT(CONCATENATE("'2018-03'!P",TEXT(MATCH($C6,'2018-03'!$C$2:$C$100,0)+1,0)))="")),"Н/Д",INDIRECT(CONCATENATE("'2018-04'!P",TEXT(MATCH($C6,'2018-04'!$C$2:$C$100,0)+1,0)))-INDIRECT(CONCATENATE("'2018-03'!P",TEXT(MATCH($C6,'2018-03'!$C$2:$C$100,0)+1,0))))</f>
        <v>46447175.04999999</v>
      </c>
      <c r="Q6" s="17">
        <f ca="1">IF(OR(INDIRECT(CONCATENATE("'2018-04'!Q",TEXT(MATCH($C6,'2018-04'!$C$2:$C$100,0)+1,0)))="",INDIRECT(CONCATENATE("'2018-03'!Q",TEXT(MATCH($C6,'2018-03'!$C$2:$C$100,0)+1,0)))="",AND(INDIRECT(CONCATENATE("'2018-04'!Q",TEXT(MATCH($C6,'2018-04'!$C$2:$C$100,0)+1,0)))="",INDIRECT(CONCATENATE("'2018-03'!Q",TEXT(MATCH($C6,'2018-03'!$C$2:$C$100,0)+1,0)))="")),"Н/Д",INDIRECT(CONCATENATE("'2018-04'!Q",TEXT(MATCH($C6,'2018-04'!$C$2:$C$100,0)+1,0)))-INDIRECT(CONCATENATE("'2018-03'!Q",TEXT(MATCH($C6,'2018-03'!$C$2:$C$100,0)+1,0))))</f>
        <v>23661416.710000001</v>
      </c>
      <c r="R6" s="17">
        <f ca="1">IF(OR(INDIRECT(CONCATENATE("'2018-04'!R",TEXT(MATCH($C6,'2018-04'!$C$2:$C$100,0)+1,0)))="",INDIRECT(CONCATENATE("'2018-03'!R",TEXT(MATCH($C6,'2018-03'!$C$2:$C$100,0)+1,0)))="",AND(INDIRECT(CONCATENATE("'2018-04'!R",TEXT(MATCH($C6,'2018-04'!$C$2:$C$100,0)+1,0)))="",INDIRECT(CONCATENATE("'2018-03'!R",TEXT(MATCH($C6,'2018-03'!$C$2:$C$100,0)+1,0)))="")),"Н/Д",INDIRECT(CONCATENATE("'2018-04'!R",TEXT(MATCH($C6,'2018-04'!$C$2:$C$100,0)+1,0)))-INDIRECT(CONCATENATE("'2018-03'!R",TEXT(MATCH($C6,'2018-03'!$C$2:$C$100,0)+1,0))))</f>
        <v>5222255.870000001</v>
      </c>
      <c r="S6" s="17">
        <f ca="1">IF(OR(INDIRECT(CONCATENATE("'2018-04'!S",TEXT(MATCH($C6,'2018-04'!$C$2:$C$100,0)+1,0)))="",INDIRECT(CONCATENATE("'2018-03'!S",TEXT(MATCH($C6,'2018-03'!$C$2:$C$100,0)+1,0)))="",AND(INDIRECT(CONCATENATE("'2018-04'!S",TEXT(MATCH($C6,'2018-04'!$C$2:$C$100,0)+1,0)))="",INDIRECT(CONCATENATE("'2018-03'!S",TEXT(MATCH($C6,'2018-03'!$C$2:$C$100,0)+1,0)))="")),"Н/Д",INDIRECT(CONCATENATE("'2018-04'!S",TEXT(MATCH($C6,'2018-04'!$C$2:$C$100,0)+1,0)))-INDIRECT(CONCATENATE("'2018-03'!S",TEXT(MATCH($C6,'2018-03'!$C$2:$C$100,0)+1,0))))</f>
        <v>159034.62</v>
      </c>
      <c r="T6" s="17">
        <f ca="1">IF(OR(INDIRECT(CONCATENATE("'2018-04'!T",TEXT(MATCH($C6,'2018-04'!$C$2:$C$100,0)+1,0)))="",INDIRECT(CONCATENATE("'2018-03'!T",TEXT(MATCH($C6,'2018-03'!$C$2:$C$100,0)+1,0)))="",AND(INDIRECT(CONCATENATE("'2018-04'!T",TEXT(MATCH($C6,'2018-04'!$C$2:$C$100,0)+1,0)))="",INDIRECT(CONCATENATE("'2018-03'!T",TEXT(MATCH($C6,'2018-03'!$C$2:$C$100,0)+1,0)))="")),"Н/Д",INDIRECT(CONCATENATE("'2018-04'!T",TEXT(MATCH($C6,'2018-04'!$C$2:$C$100,0)+1,0)))-INDIRECT(CONCATENATE("'2018-03'!T",TEXT(MATCH($C6,'2018-03'!$C$2:$C$100,0)+1,0))))</f>
        <v>32857127.380000003</v>
      </c>
      <c r="U6" s="17">
        <f ca="1">IF(OR(INDIRECT(CONCATENATE("'2018-04'!U",TEXT(MATCH($C6,'2018-04'!$C$2:$C$100,0)+1,0)))="",INDIRECT(CONCATENATE("'2018-03'!U",TEXT(MATCH($C6,'2018-03'!$C$2:$C$100,0)+1,0)))="",AND(INDIRECT(CONCATENATE("'2018-04'!U",TEXT(MATCH($C6,'2018-04'!$C$2:$C$100,0)+1,0)))="",INDIRECT(CONCATENATE("'2018-03'!U",TEXT(MATCH($C6,'2018-03'!$C$2:$C$100,0)+1,0)))="")),"Н/Д",INDIRECT(CONCATENATE("'2018-04'!U",TEXT(MATCH($C6,'2018-04'!$C$2:$C$100,0)+1,0)))-INDIRECT(CONCATENATE("'2018-03'!U",TEXT(MATCH($C6,'2018-03'!$C$2:$C$100,0)+1,0))))</f>
        <v>1275512.8799999999</v>
      </c>
      <c r="V6" s="17">
        <f ca="1">IF(OR(INDIRECT(CONCATENATE("'2018-04'!V",TEXT(MATCH($C6,'2018-04'!$C$2:$C$100,0)+1,0)))="",INDIRECT(CONCATENATE("'2018-03'!V",TEXT(MATCH($C6,'2018-03'!$C$2:$C$100,0)+1,0)))="",AND(INDIRECT(CONCATENATE("'2018-04'!V",TEXT(MATCH($C6,'2018-04'!$C$2:$C$100,0)+1,0)))="",INDIRECT(CONCATENATE("'2018-03'!V",TEXT(MATCH($C6,'2018-03'!$C$2:$C$100,0)+1,0)))="")),"Н/Д",INDIRECT(CONCATENATE("'2018-04'!V",TEXT(MATCH($C6,'2018-04'!$C$2:$C$100,0)+1,0)))-INDIRECT(CONCATENATE("'2018-03'!V",TEXT(MATCH($C6,'2018-03'!$C$2:$C$100,0)+1,0))))</f>
        <v>4073607987.5799999</v>
      </c>
      <c r="W6" s="17">
        <f ca="1">IF(OR(INDIRECT(CONCATENATE("'2018-04'!W",TEXT(MATCH($C6,'2018-04'!$C$2:$C$100,0)+1,0)))="",INDIRECT(CONCATENATE("'2018-03'!W",TEXT(MATCH($C6,'2018-03'!$C$2:$C$100,0)+1,0)))="",AND(INDIRECT(CONCATENATE("'2018-04'!W",TEXT(MATCH($C6,'2018-04'!$C$2:$C$100,0)+1,0)))="",INDIRECT(CONCATENATE("'2018-03'!W",TEXT(MATCH($C6,'2018-03'!$C$2:$C$100,0)+1,0)))="")),"Н/Д",INDIRECT(CONCATENATE("'2018-04'!W",TEXT(MATCH($C6,'2018-04'!$C$2:$C$100,0)+1,0)))-INDIRECT(CONCATENATE("'2018-03'!W",TEXT(MATCH($C6,'2018-03'!$C$2:$C$100,0)+1,0))))</f>
        <v>18309386437.890003</v>
      </c>
    </row>
    <row r="7" spans="1:23" x14ac:dyDescent="0.25">
      <c r="A7" s="2" t="s">
        <v>22</v>
      </c>
      <c r="B7" s="2" t="s">
        <v>27</v>
      </c>
      <c r="C7" s="15">
        <v>44000000</v>
      </c>
      <c r="D7" s="2" t="s">
        <v>207</v>
      </c>
      <c r="E7" s="17">
        <f ca="1">IF(OR(INDIRECT(CONCATENATE("'2018-04'!E",TEXT(MATCH($C7,'2018-04'!$C$2:$C$100,0)+1,0)))="",INDIRECT(CONCATENATE("'2018-03'!E",TEXT(MATCH($C7,'2018-03'!$C$2:$C$100,0)+1,0)))="",AND(INDIRECT(CONCATENATE("'2018-04'!E",TEXT(MATCH($C7,'2018-04'!$C$2:$C$100,0)+1,0)))="",INDIRECT(CONCATENATE("'2018-03'!E",TEXT(MATCH($C7,'2018-03'!$C$2:$C$100,0)+1,0)))="")),"Н/Д",INDIRECT(CONCATENATE("'2018-04'!E",TEXT(MATCH($C7,'2018-04'!$C$2:$C$100,0)+1,0)))-INDIRECT(CONCATENATE("'2018-03'!E",TEXT(MATCH($C7,'2018-03'!$C$2:$C$100,0)+1,0))))</f>
        <v>3636528329.3099995</v>
      </c>
      <c r="F7" s="17">
        <f ca="1">IF(OR(INDIRECT(CONCATENATE("'2018-04'!F",TEXT(MATCH($C7,'2018-04'!$C$2:$C$100,0)+1,0)))="",INDIRECT(CONCATENATE("'2018-03'!F",TEXT(MATCH($C7,'2018-03'!$C$2:$C$100,0)+1,0)))="",AND(INDIRECT(CONCATENATE("'2018-04'!F",TEXT(MATCH($C7,'2018-04'!$C$2:$C$100,0)+1,0)))="",INDIRECT(CONCATENATE("'2018-03'!F",TEXT(MATCH($C7,'2018-03'!$C$2:$C$100,0)+1,0)))="")),"Н/Д",INDIRECT(CONCATENATE("'2018-04'!F",TEXT(MATCH($C7,'2018-04'!$C$2:$C$100,0)+1,0)))-INDIRECT(CONCATENATE("'2018-03'!F",TEXT(MATCH($C7,'2018-03'!$C$2:$C$100,0)+1,0))))</f>
        <v>2805254261.4200001</v>
      </c>
      <c r="G7" s="17">
        <f ca="1">IF(OR(INDIRECT(CONCATENATE("'2018-04'!G",TEXT(MATCH($C7,'2018-04'!$C$2:$C$100,0)+1,0)))="",INDIRECT(CONCATENATE("'2018-03'!G",TEXT(MATCH($C7,'2018-03'!$C$2:$C$100,0)+1,0)))="",AND(INDIRECT(CONCATENATE("'2018-04'!G",TEXT(MATCH($C7,'2018-04'!$C$2:$C$100,0)+1,0)))="",INDIRECT(CONCATENATE("'2018-03'!G",TEXT(MATCH($C7,'2018-03'!$C$2:$C$100,0)+1,0)))="")),"Н/Д",INDIRECT(CONCATENATE("'2018-04'!G",TEXT(MATCH($C7,'2018-04'!$C$2:$C$100,0)+1,0)))-INDIRECT(CONCATENATE("'2018-03'!G",TEXT(MATCH($C7,'2018-03'!$C$2:$C$100,0)+1,0))))</f>
        <v>1441060350.26</v>
      </c>
      <c r="H7" s="17">
        <f ca="1">IF(OR(INDIRECT(CONCATENATE("'2018-04'!H",TEXT(MATCH($C7,'2018-04'!$C$2:$C$100,0)+1,0)))="",INDIRECT(CONCATENATE("'2018-03'!H",TEXT(MATCH($C7,'2018-03'!$C$2:$C$100,0)+1,0)))="",AND(INDIRECT(CONCATENATE("'2018-04'!H",TEXT(MATCH($C7,'2018-04'!$C$2:$C$100,0)+1,0)))="",INDIRECT(CONCATENATE("'2018-03'!H",TEXT(MATCH($C7,'2018-03'!$C$2:$C$100,0)+1,0)))="")),"Н/Д",INDIRECT(CONCATENATE("'2018-04'!H",TEXT(MATCH($C7,'2018-04'!$C$2:$C$100,0)+1,0)))-INDIRECT(CONCATENATE("'2018-03'!H",TEXT(MATCH($C7,'2018-03'!$C$2:$C$100,0)+1,0))))</f>
        <v>713629377.30999994</v>
      </c>
      <c r="I7" s="17">
        <f ca="1">IF(OR(INDIRECT(CONCATENATE("'2018-04'!I",TEXT(MATCH($C7,'2018-04'!$C$2:$C$100,0)+1,0)))="",INDIRECT(CONCATENATE("'2018-03'!I",TEXT(MATCH($C7,'2018-03'!$C$2:$C$100,0)+1,0)))="",AND(INDIRECT(CONCATENATE("'2018-04'!I",TEXT(MATCH($C7,'2018-04'!$C$2:$C$100,0)+1,0)))="",INDIRECT(CONCATENATE("'2018-03'!I",TEXT(MATCH($C7,'2018-03'!$C$2:$C$100,0)+1,0)))="")),"Н/Д",INDIRECT(CONCATENATE("'2018-04'!I",TEXT(MATCH($C7,'2018-04'!$C$2:$C$100,0)+1,0)))-INDIRECT(CONCATENATE("'2018-03'!I",TEXT(MATCH($C7,'2018-03'!$C$2:$C$100,0)+1,0))))</f>
        <v>73049762</v>
      </c>
      <c r="J7" s="17" t="str">
        <f ca="1">IF(OR(INDIRECT(CONCATENATE("'2018-04'!J",TEXT(MATCH($C7,'2018-04'!$C$2:$C$100,0)+1,0)))="",INDIRECT(CONCATENATE("'2018-03'!J",TEXT(MATCH($C7,'2018-03'!$C$2:$C$100,0)+1,0)))="",AND(INDIRECT(CONCATENATE("'2018-04'!J",TEXT(MATCH($C7,'2018-04'!$C$2:$C$100,0)+1,0)))="",INDIRECT(CONCATENATE("'2018-03'!J",TEXT(MATCH($C7,'2018-03'!$C$2:$C$100,0)+1,0)))="")),"Н/Д",INDIRECT(CONCATENATE("'2018-04'!J",TEXT(MATCH($C7,'2018-04'!$C$2:$C$100,0)+1,0)))-INDIRECT(CONCATENATE("'2018-03'!J",TEXT(MATCH($C7,'2018-03'!$C$2:$C$100,0)+1,0))))</f>
        <v>Н/Д</v>
      </c>
      <c r="K7" s="17">
        <f ca="1">IF(OR(INDIRECT(CONCATENATE("'2018-04'!K",TEXT(MATCH($C7,'2018-04'!$C$2:$C$100,0)+1,0)))="",INDIRECT(CONCATENATE("'2018-03'!K",TEXT(MATCH($C7,'2018-03'!$C$2:$C$100,0)+1,0)))="",AND(INDIRECT(CONCATENATE("'2018-04'!K",TEXT(MATCH($C7,'2018-04'!$C$2:$C$100,0)+1,0)))="",INDIRECT(CONCATENATE("'2018-03'!K",TEXT(MATCH($C7,'2018-03'!$C$2:$C$100,0)+1,0)))="")),"Н/Д",INDIRECT(CONCATENATE("'2018-04'!K",TEXT(MATCH($C7,'2018-04'!$C$2:$C$100,0)+1,0)))-INDIRECT(CONCATENATE("'2018-03'!K",TEXT(MATCH($C7,'2018-03'!$C$2:$C$100,0)+1,0))))</f>
        <v>65659697.629999995</v>
      </c>
      <c r="L7" s="17">
        <f ca="1">IF(OR(INDIRECT(CONCATENATE("'2018-04'!L",TEXT(MATCH($C7,'2018-04'!$C$2:$C$100,0)+1,0)))="",INDIRECT(CONCATENATE("'2018-03'!L",TEXT(MATCH($C7,'2018-03'!$C$2:$C$100,0)+1,0)))="",AND(INDIRECT(CONCATENATE("'2018-04'!L",TEXT(MATCH($C7,'2018-04'!$C$2:$C$100,0)+1,0)))="",INDIRECT(CONCATENATE("'2018-03'!L",TEXT(MATCH($C7,'2018-03'!$C$2:$C$100,0)+1,0)))="")),"Н/Д",INDIRECT(CONCATENATE("'2018-04'!L",TEXT(MATCH($C7,'2018-04'!$C$2:$C$100,0)+1,0)))-INDIRECT(CONCATENATE("'2018-03'!L",TEXT(MATCH($C7,'2018-03'!$C$2:$C$100,0)+1,0))))</f>
        <v>301744659.87</v>
      </c>
      <c r="M7" s="17">
        <f ca="1">IF(OR(INDIRECT(CONCATENATE("'2018-04'!M",TEXT(MATCH($C7,'2018-04'!$C$2:$C$100,0)+1,0)))="",INDIRECT(CONCATENATE("'2018-03'!M",TEXT(MATCH($C7,'2018-03'!$C$2:$C$100,0)+1,0)))="",AND(INDIRECT(CONCATENATE("'2018-04'!M",TEXT(MATCH($C7,'2018-04'!$C$2:$C$100,0)+1,0)))="",INDIRECT(CONCATENATE("'2018-03'!M",TEXT(MATCH($C7,'2018-03'!$C$2:$C$100,0)+1,0)))="")),"Н/Д",INDIRECT(CONCATENATE("'2018-04'!M",TEXT(MATCH($C7,'2018-04'!$C$2:$C$100,0)+1,0)))-INDIRECT(CONCATENATE("'2018-03'!M",TEXT(MATCH($C7,'2018-03'!$C$2:$C$100,0)+1,0))))</f>
        <v>145801496.68000001</v>
      </c>
      <c r="N7" s="17">
        <f ca="1">IF(OR(INDIRECT(CONCATENATE("'2018-04'!N",TEXT(MATCH($C7,'2018-04'!$C$2:$C$100,0)+1,0)))="",INDIRECT(CONCATENATE("'2018-03'!N",TEXT(MATCH($C7,'2018-03'!$C$2:$C$100,0)+1,0)))="",AND(INDIRECT(CONCATENATE("'2018-04'!N",TEXT(MATCH($C7,'2018-04'!$C$2:$C$100,0)+1,0)))="",INDIRECT(CONCATENATE("'2018-03'!N",TEXT(MATCH($C7,'2018-03'!$C$2:$C$100,0)+1,0)))="")),"Н/Д",INDIRECT(CONCATENATE("'2018-04'!N",TEXT(MATCH($C7,'2018-04'!$C$2:$C$100,0)+1,0)))-INDIRECT(CONCATENATE("'2018-03'!NE",TEXT(MATCH($C7,'2018-03'!$C$2:$C$100,0)+1,0))))</f>
        <v>14538564.390000001</v>
      </c>
      <c r="O7" s="17" t="str">
        <f ca="1">IF(OR(INDIRECT(CONCATENATE("'2018-04'!O",TEXT(MATCH($C7,'2018-04'!$C$2:$C$100,0)+1,0)))="",INDIRECT(CONCATENATE("'2018-03'!O",TEXT(MATCH($C7,'2018-03'!$C$2:$C$100,0)+1,0)))="",AND(INDIRECT(CONCATENATE("'2018-04'!O",TEXT(MATCH($C7,'2018-04'!$C$2:$C$100,0)+1,0)))="",INDIRECT(CONCATENATE("'2018-03'!O",TEXT(MATCH($C7,'2018-03'!$C$2:$C$100,0)+1,0)))="")),"Н/Д",INDIRECT(CONCATENATE("'2018-04'!O",TEXT(MATCH($C7,'2018-04'!$C$2:$C$100,0)+1,0)))-INDIRECT(CONCATENATE("'2018-03'!O",TEXT(MATCH($C7,'2018-03'!$C$2:$C$100,0)+1,0))))</f>
        <v>Н/Д</v>
      </c>
      <c r="P7" s="17">
        <f ca="1">IF(OR(INDIRECT(CONCATENATE("'2018-04'!P",TEXT(MATCH($C7,'2018-04'!$C$2:$C$100,0)+1,0)))="",INDIRECT(CONCATENATE("'2018-03'!P",TEXT(MATCH($C7,'2018-03'!$C$2:$C$100,0)+1,0)))="",AND(INDIRECT(CONCATENATE("'2018-04'!P",TEXT(MATCH($C7,'2018-04'!$C$2:$C$100,0)+1,0)))="",INDIRECT(CONCATENATE("'2018-03'!P",TEXT(MATCH($C7,'2018-03'!$C$2:$C$100,0)+1,0)))="")),"Н/Д",INDIRECT(CONCATENATE("'2018-04'!P",TEXT(MATCH($C7,'2018-04'!$C$2:$C$100,0)+1,0)))-INDIRECT(CONCATENATE("'2018-03'!P",TEXT(MATCH($C7,'2018-03'!$C$2:$C$100,0)+1,0))))</f>
        <v>20676576.619999997</v>
      </c>
      <c r="Q7" s="17">
        <f ca="1">IF(OR(INDIRECT(CONCATENATE("'2018-04'!Q",TEXT(MATCH($C7,'2018-04'!$C$2:$C$100,0)+1,0)))="",INDIRECT(CONCATENATE("'2018-03'!Q",TEXT(MATCH($C7,'2018-03'!$C$2:$C$100,0)+1,0)))="",AND(INDIRECT(CONCATENATE("'2018-04'!Q",TEXT(MATCH($C7,'2018-04'!$C$2:$C$100,0)+1,0)))="",INDIRECT(CONCATENATE("'2018-03'!Q",TEXT(MATCH($C7,'2018-03'!$C$2:$C$100,0)+1,0)))="")),"Н/Д",INDIRECT(CONCATENATE("'2018-04'!Q",TEXT(MATCH($C7,'2018-04'!$C$2:$C$100,0)+1,0)))-INDIRECT(CONCATENATE("'2018-03'!Q",TEXT(MATCH($C7,'2018-03'!$C$2:$C$100,0)+1,0))))</f>
        <v>2156425.9800000004</v>
      </c>
      <c r="R7" s="17">
        <f ca="1">IF(OR(INDIRECT(CONCATENATE("'2018-04'!R",TEXT(MATCH($C7,'2018-04'!$C$2:$C$100,0)+1,0)))="",INDIRECT(CONCATENATE("'2018-03'!R",TEXT(MATCH($C7,'2018-03'!$C$2:$C$100,0)+1,0)))="",AND(INDIRECT(CONCATENATE("'2018-04'!R",TEXT(MATCH($C7,'2018-04'!$C$2:$C$100,0)+1,0)))="",INDIRECT(CONCATENATE("'2018-03'!R",TEXT(MATCH($C7,'2018-03'!$C$2:$C$100,0)+1,0)))="")),"Н/Д",INDIRECT(CONCATENATE("'2018-04'!R",TEXT(MATCH($C7,'2018-04'!$C$2:$C$100,0)+1,0)))-INDIRECT(CONCATENATE("'2018-03'!R",TEXT(MATCH($C7,'2018-03'!$C$2:$C$100,0)+1,0))))</f>
        <v>4579113</v>
      </c>
      <c r="S7" s="17">
        <f ca="1">IF(OR(INDIRECT(CONCATENATE("'2018-04'!S",TEXT(MATCH($C7,'2018-04'!$C$2:$C$100,0)+1,0)))="",INDIRECT(CONCATENATE("'2018-03'!S",TEXT(MATCH($C7,'2018-03'!$C$2:$C$100,0)+1,0)))="",AND(INDIRECT(CONCATENATE("'2018-04'!S",TEXT(MATCH($C7,'2018-04'!$C$2:$C$100,0)+1,0)))="",INDIRECT(CONCATENATE("'2018-03'!S",TEXT(MATCH($C7,'2018-03'!$C$2:$C$100,0)+1,0)))="")),"Н/Д",INDIRECT(CONCATENATE("'2018-04'!S",TEXT(MATCH($C7,'2018-04'!$C$2:$C$100,0)+1,0)))-INDIRECT(CONCATENATE("'2018-03'!S",TEXT(MATCH($C7,'2018-03'!$C$2:$C$100,0)+1,0))))</f>
        <v>8516.0400000000009</v>
      </c>
      <c r="T7" s="17">
        <f ca="1">IF(OR(INDIRECT(CONCATENATE("'2018-04'!T",TEXT(MATCH($C7,'2018-04'!$C$2:$C$100,0)+1,0)))="",INDIRECT(CONCATENATE("'2018-03'!T",TEXT(MATCH($C7,'2018-03'!$C$2:$C$100,0)+1,0)))="",AND(INDIRECT(CONCATENATE("'2018-04'!T",TEXT(MATCH($C7,'2018-04'!$C$2:$C$100,0)+1,0)))="",INDIRECT(CONCATENATE("'2018-03'!T",TEXT(MATCH($C7,'2018-03'!$C$2:$C$100,0)+1,0)))="")),"Н/Д",INDIRECT(CONCATENATE("'2018-04'!T",TEXT(MATCH($C7,'2018-04'!$C$2:$C$100,0)+1,0)))-INDIRECT(CONCATENATE("'2018-03'!T",TEXT(MATCH($C7,'2018-03'!$C$2:$C$100,0)+1,0))))</f>
        <v>7519010.8000000007</v>
      </c>
      <c r="U7" s="17">
        <f ca="1">IF(OR(INDIRECT(CONCATENATE("'2018-04'!U",TEXT(MATCH($C7,'2018-04'!$C$2:$C$100,0)+1,0)))="",INDIRECT(CONCATENATE("'2018-03'!U",TEXT(MATCH($C7,'2018-03'!$C$2:$C$100,0)+1,0)))="",AND(INDIRECT(CONCATENATE("'2018-04'!U",TEXT(MATCH($C7,'2018-04'!$C$2:$C$100,0)+1,0)))="",INDIRECT(CONCATENATE("'2018-03'!U",TEXT(MATCH($C7,'2018-03'!$C$2:$C$100,0)+1,0)))="")),"Н/Д",INDIRECT(CONCATENATE("'2018-04'!U",TEXT(MATCH($C7,'2018-04'!$C$2:$C$100,0)+1,0)))-INDIRECT(CONCATENATE("'2018-03'!U",TEXT(MATCH($C7,'2018-03'!$C$2:$C$100,0)+1,0))))</f>
        <v>629832.22000000067</v>
      </c>
      <c r="V7" s="17">
        <f ca="1">IF(OR(INDIRECT(CONCATENATE("'2018-04'!V",TEXT(MATCH($C7,'2018-04'!$C$2:$C$100,0)+1,0)))="",INDIRECT(CONCATENATE("'2018-03'!V",TEXT(MATCH($C7,'2018-03'!$C$2:$C$100,0)+1,0)))="",AND(INDIRECT(CONCATENATE("'2018-04'!V",TEXT(MATCH($C7,'2018-04'!$C$2:$C$100,0)+1,0)))="",INDIRECT(CONCATENATE("'2018-03'!V",TEXT(MATCH($C7,'2018-03'!$C$2:$C$100,0)+1,0)))="")),"Н/Д",INDIRECT(CONCATENATE("'2018-04'!V",TEXT(MATCH($C7,'2018-04'!$C$2:$C$100,0)+1,0)))-INDIRECT(CONCATENATE("'2018-03'!V",TEXT(MATCH($C7,'2018-03'!$C$2:$C$100,0)+1,0))))</f>
        <v>831274067.88999987</v>
      </c>
      <c r="W7" s="17">
        <f ca="1">IF(OR(INDIRECT(CONCATENATE("'2018-04'!W",TEXT(MATCH($C7,'2018-04'!$C$2:$C$100,0)+1,0)))="",INDIRECT(CONCATENATE("'2018-03'!W",TEXT(MATCH($C7,'2018-03'!$C$2:$C$100,0)+1,0)))="",AND(INDIRECT(CONCATENATE("'2018-04'!W",TEXT(MATCH($C7,'2018-04'!$C$2:$C$100,0)+1,0)))="",INDIRECT(CONCATENATE("'2018-03'!W",TEXT(MATCH($C7,'2018-03'!$C$2:$C$100,0)+1,0)))="")),"Н/Д",INDIRECT(CONCATENATE("'2018-04'!W",TEXT(MATCH($C7,'2018-04'!$C$2:$C$100,0)+1,0)))-INDIRECT(CONCATENATE("'2018-03'!W",TEXT(MATCH($C7,'2018-03'!$C$2:$C$100,0)+1,0))))</f>
        <v>10055591977.839998</v>
      </c>
    </row>
    <row r="8" spans="1:23" x14ac:dyDescent="0.25">
      <c r="A8" s="2" t="s">
        <v>22</v>
      </c>
      <c r="B8" s="2" t="s">
        <v>28</v>
      </c>
      <c r="C8" s="15">
        <v>5000000</v>
      </c>
      <c r="D8" s="2" t="s">
        <v>207</v>
      </c>
      <c r="E8" s="17">
        <f ca="1">IF(OR(INDIRECT(CONCATENATE("'2018-04'!E",TEXT(MATCH($C8,'2018-04'!$C$2:$C$100,0)+1,0)))="",INDIRECT(CONCATENATE("'2018-03'!E",TEXT(MATCH($C8,'2018-03'!$C$2:$C$100,0)+1,0)))="",AND(INDIRECT(CONCATENATE("'2018-04'!E",TEXT(MATCH($C8,'2018-04'!$C$2:$C$100,0)+1,0)))="",INDIRECT(CONCATENATE("'2018-03'!E",TEXT(MATCH($C8,'2018-03'!$C$2:$C$100,0)+1,0)))="")),"Н/Д",INDIRECT(CONCATENATE("'2018-04'!E",TEXT(MATCH($C8,'2018-04'!$C$2:$C$100,0)+1,0)))-INDIRECT(CONCATENATE("'2018-03'!E",TEXT(MATCH($C8,'2018-03'!$C$2:$C$100,0)+1,0))))</f>
        <v>11738506019.140001</v>
      </c>
      <c r="F8" s="17">
        <f ca="1">IF(OR(INDIRECT(CONCATENATE("'2018-04'!F",TEXT(MATCH($C8,'2018-04'!$C$2:$C$100,0)+1,0)))="",INDIRECT(CONCATENATE("'2018-03'!F",TEXT(MATCH($C8,'2018-03'!$C$2:$C$100,0)+1,0)))="",AND(INDIRECT(CONCATENATE("'2018-04'!F",TEXT(MATCH($C8,'2018-04'!$C$2:$C$100,0)+1,0)))="",INDIRECT(CONCATENATE("'2018-03'!F",TEXT(MATCH($C8,'2018-03'!$C$2:$C$100,0)+1,0)))="")),"Н/Д",INDIRECT(CONCATENATE("'2018-04'!F",TEXT(MATCH($C8,'2018-04'!$C$2:$C$100,0)+1,0)))-INDIRECT(CONCATENATE("'2018-03'!F",TEXT(MATCH($C8,'2018-03'!$C$2:$C$100,0)+1,0))))</f>
        <v>10298743476.560001</v>
      </c>
      <c r="G8" s="17">
        <f ca="1">IF(OR(INDIRECT(CONCATENATE("'2018-04'!G",TEXT(MATCH($C8,'2018-04'!$C$2:$C$100,0)+1,0)))="",INDIRECT(CONCATENATE("'2018-03'!G",TEXT(MATCH($C8,'2018-03'!$C$2:$C$100,0)+1,0)))="",AND(INDIRECT(CONCATENATE("'2018-04'!G",TEXT(MATCH($C8,'2018-04'!$C$2:$C$100,0)+1,0)))="",INDIRECT(CONCATENATE("'2018-03'!G",TEXT(MATCH($C8,'2018-03'!$C$2:$C$100,0)+1,0)))="")),"Н/Д",INDIRECT(CONCATENATE("'2018-04'!G",TEXT(MATCH($C8,'2018-04'!$C$2:$C$100,0)+1,0)))-INDIRECT(CONCATENATE("'2018-03'!G",TEXT(MATCH($C8,'2018-03'!$C$2:$C$100,0)+1,0))))</f>
        <v>3601702003.4300003</v>
      </c>
      <c r="H8" s="17">
        <f ca="1">IF(OR(INDIRECT(CONCATENATE("'2018-04'!H",TEXT(MATCH($C8,'2018-04'!$C$2:$C$100,0)+1,0)))="",INDIRECT(CONCATENATE("'2018-03'!H",TEXT(MATCH($C8,'2018-03'!$C$2:$C$100,0)+1,0)))="",AND(INDIRECT(CONCATENATE("'2018-04'!H",TEXT(MATCH($C8,'2018-04'!$C$2:$C$100,0)+1,0)))="",INDIRECT(CONCATENATE("'2018-03'!H",TEXT(MATCH($C8,'2018-03'!$C$2:$C$100,0)+1,0)))="")),"Н/Д",INDIRECT(CONCATENATE("'2018-04'!H",TEXT(MATCH($C8,'2018-04'!$C$2:$C$100,0)+1,0)))-INDIRECT(CONCATENATE("'2018-03'!H",TEXT(MATCH($C8,'2018-03'!$C$2:$C$100,0)+1,0))))</f>
        <v>3495241839.1200008</v>
      </c>
      <c r="I8" s="17">
        <f ca="1">IF(OR(INDIRECT(CONCATENATE("'2018-04'!I",TEXT(MATCH($C8,'2018-04'!$C$2:$C$100,0)+1,0)))="",INDIRECT(CONCATENATE("'2018-03'!I",TEXT(MATCH($C8,'2018-03'!$C$2:$C$100,0)+1,0)))="",AND(INDIRECT(CONCATENATE("'2018-04'!I",TEXT(MATCH($C8,'2018-04'!$C$2:$C$100,0)+1,0)))="",INDIRECT(CONCATENATE("'2018-03'!I",TEXT(MATCH($C8,'2018-03'!$C$2:$C$100,0)+1,0)))="")),"Н/Д",INDIRECT(CONCATENATE("'2018-04'!I",TEXT(MATCH($C8,'2018-04'!$C$2:$C$100,0)+1,0)))-INDIRECT(CONCATENATE("'2018-03'!I",TEXT(MATCH($C8,'2018-03'!$C$2:$C$100,0)+1,0))))</f>
        <v>799941904.88999999</v>
      </c>
      <c r="J8" s="17" t="str">
        <f ca="1">IF(OR(INDIRECT(CONCATENATE("'2018-04'!J",TEXT(MATCH($C8,'2018-04'!$C$2:$C$100,0)+1,0)))="",INDIRECT(CONCATENATE("'2018-03'!J",TEXT(MATCH($C8,'2018-03'!$C$2:$C$100,0)+1,0)))="",AND(INDIRECT(CONCATENATE("'2018-04'!J",TEXT(MATCH($C8,'2018-04'!$C$2:$C$100,0)+1,0)))="",INDIRECT(CONCATENATE("'2018-03'!J",TEXT(MATCH($C8,'2018-03'!$C$2:$C$100,0)+1,0)))="")),"Н/Д",INDIRECT(CONCATENATE("'2018-04'!J",TEXT(MATCH($C8,'2018-04'!$C$2:$C$100,0)+1,0)))-INDIRECT(CONCATENATE("'2018-03'!J",TEXT(MATCH($C8,'2018-03'!$C$2:$C$100,0)+1,0))))</f>
        <v>Н/Д</v>
      </c>
      <c r="K8" s="17">
        <f ca="1">IF(OR(INDIRECT(CONCATENATE("'2018-04'!K",TEXT(MATCH($C8,'2018-04'!$C$2:$C$100,0)+1,0)))="",INDIRECT(CONCATENATE("'2018-03'!K",TEXT(MATCH($C8,'2018-03'!$C$2:$C$100,0)+1,0)))="",AND(INDIRECT(CONCATENATE("'2018-04'!K",TEXT(MATCH($C8,'2018-04'!$C$2:$C$100,0)+1,0)))="",INDIRECT(CONCATENATE("'2018-03'!K",TEXT(MATCH($C8,'2018-03'!$C$2:$C$100,0)+1,0)))="")),"Н/Д",INDIRECT(CONCATENATE("'2018-04'!K",TEXT(MATCH($C8,'2018-04'!$C$2:$C$100,0)+1,0)))-INDIRECT(CONCATENATE("'2018-03'!K",TEXT(MATCH($C8,'2018-03'!$C$2:$C$100,0)+1,0))))</f>
        <v>802087221.30000007</v>
      </c>
      <c r="L8" s="17">
        <f ca="1">IF(OR(INDIRECT(CONCATENATE("'2018-04'!L",TEXT(MATCH($C8,'2018-04'!$C$2:$C$100,0)+1,0)))="",INDIRECT(CONCATENATE("'2018-03'!L",TEXT(MATCH($C8,'2018-03'!$C$2:$C$100,0)+1,0)))="",AND(INDIRECT(CONCATENATE("'2018-04'!L",TEXT(MATCH($C8,'2018-04'!$C$2:$C$100,0)+1,0)))="",INDIRECT(CONCATENATE("'2018-03'!L",TEXT(MATCH($C8,'2018-03'!$C$2:$C$100,0)+1,0)))="")),"Н/Д",INDIRECT(CONCATENATE("'2018-04'!L",TEXT(MATCH($C8,'2018-04'!$C$2:$C$100,0)+1,0)))-INDIRECT(CONCATENATE("'2018-03'!L",TEXT(MATCH($C8,'2018-03'!$C$2:$C$100,0)+1,0))))</f>
        <v>950482040.21000004</v>
      </c>
      <c r="M8" s="17">
        <f ca="1">IF(OR(INDIRECT(CONCATENATE("'2018-04'!M",TEXT(MATCH($C8,'2018-04'!$C$2:$C$100,0)+1,0)))="",INDIRECT(CONCATENATE("'2018-03'!M",TEXT(MATCH($C8,'2018-03'!$C$2:$C$100,0)+1,0)))="",AND(INDIRECT(CONCATENATE("'2018-04'!M",TEXT(MATCH($C8,'2018-04'!$C$2:$C$100,0)+1,0)))="",INDIRECT(CONCATENATE("'2018-03'!M",TEXT(MATCH($C8,'2018-03'!$C$2:$C$100,0)+1,0)))="")),"Н/Д",INDIRECT(CONCATENATE("'2018-04'!M",TEXT(MATCH($C8,'2018-04'!$C$2:$C$100,0)+1,0)))-INDIRECT(CONCATENATE("'2018-03'!M",TEXT(MATCH($C8,'2018-03'!$C$2:$C$100,0)+1,0))))</f>
        <v>63792343.390000001</v>
      </c>
      <c r="N8" s="17">
        <f ca="1">IF(OR(INDIRECT(CONCATENATE("'2018-04'!N",TEXT(MATCH($C8,'2018-04'!$C$2:$C$100,0)+1,0)))="",INDIRECT(CONCATENATE("'2018-03'!N",TEXT(MATCH($C8,'2018-03'!$C$2:$C$100,0)+1,0)))="",AND(INDIRECT(CONCATENATE("'2018-04'!N",TEXT(MATCH($C8,'2018-04'!$C$2:$C$100,0)+1,0)))="",INDIRECT(CONCATENATE("'2018-03'!N",TEXT(MATCH($C8,'2018-03'!$C$2:$C$100,0)+1,0)))="")),"Н/Д",INDIRECT(CONCATENATE("'2018-04'!N",TEXT(MATCH($C8,'2018-04'!$C$2:$C$100,0)+1,0)))-INDIRECT(CONCATENATE("'2018-03'!NE",TEXT(MATCH($C8,'2018-03'!$C$2:$C$100,0)+1,0))))</f>
        <v>159517896.94</v>
      </c>
      <c r="O8" s="17">
        <f ca="1">IF(OR(INDIRECT(CONCATENATE("'2018-04'!O",TEXT(MATCH($C8,'2018-04'!$C$2:$C$100,0)+1,0)))="",INDIRECT(CONCATENATE("'2018-03'!O",TEXT(MATCH($C8,'2018-03'!$C$2:$C$100,0)+1,0)))="",AND(INDIRECT(CONCATENATE("'2018-04'!O",TEXT(MATCH($C8,'2018-04'!$C$2:$C$100,0)+1,0)))="",INDIRECT(CONCATENATE("'2018-03'!O",TEXT(MATCH($C8,'2018-03'!$C$2:$C$100,0)+1,0)))="")),"Н/Д",INDIRECT(CONCATENATE("'2018-04'!O",TEXT(MATCH($C8,'2018-04'!$C$2:$C$100,0)+1,0)))-INDIRECT(CONCATENATE("'2018-03'!O",TEXT(MATCH($C8,'2018-03'!$C$2:$C$100,0)+1,0))))</f>
        <v>1596.8400000000001</v>
      </c>
      <c r="P8" s="17">
        <f ca="1">IF(OR(INDIRECT(CONCATENATE("'2018-04'!P",TEXT(MATCH($C8,'2018-04'!$C$2:$C$100,0)+1,0)))="",INDIRECT(CONCATENATE("'2018-03'!P",TEXT(MATCH($C8,'2018-03'!$C$2:$C$100,0)+1,0)))="",AND(INDIRECT(CONCATENATE("'2018-04'!P",TEXT(MATCH($C8,'2018-04'!$C$2:$C$100,0)+1,0)))="",INDIRECT(CONCATENATE("'2018-03'!P",TEXT(MATCH($C8,'2018-03'!$C$2:$C$100,0)+1,0)))="")),"Н/Д",INDIRECT(CONCATENATE("'2018-04'!P",TEXT(MATCH($C8,'2018-04'!$C$2:$C$100,0)+1,0)))-INDIRECT(CONCATENATE("'2018-03'!P",TEXT(MATCH($C8,'2018-03'!$C$2:$C$100,0)+1,0))))</f>
        <v>257394079.5</v>
      </c>
      <c r="Q8" s="17">
        <f ca="1">IF(OR(INDIRECT(CONCATENATE("'2018-04'!Q",TEXT(MATCH($C8,'2018-04'!$C$2:$C$100,0)+1,0)))="",INDIRECT(CONCATENATE("'2018-03'!Q",TEXT(MATCH($C8,'2018-03'!$C$2:$C$100,0)+1,0)))="",AND(INDIRECT(CONCATENATE("'2018-04'!Q",TEXT(MATCH($C8,'2018-04'!$C$2:$C$100,0)+1,0)))="",INDIRECT(CONCATENATE("'2018-03'!Q",TEXT(MATCH($C8,'2018-03'!$C$2:$C$100,0)+1,0)))="")),"Н/Д",INDIRECT(CONCATENATE("'2018-04'!Q",TEXT(MATCH($C8,'2018-04'!$C$2:$C$100,0)+1,0)))-INDIRECT(CONCATENATE("'2018-03'!Q",TEXT(MATCH($C8,'2018-03'!$C$2:$C$100,0)+1,0))))</f>
        <v>46421270.710000008</v>
      </c>
      <c r="R8" s="17">
        <f ca="1">IF(OR(INDIRECT(CONCATENATE("'2018-04'!R",TEXT(MATCH($C8,'2018-04'!$C$2:$C$100,0)+1,0)))="",INDIRECT(CONCATENATE("'2018-03'!R",TEXT(MATCH($C8,'2018-03'!$C$2:$C$100,0)+1,0)))="",AND(INDIRECT(CONCATENATE("'2018-04'!R",TEXT(MATCH($C8,'2018-04'!$C$2:$C$100,0)+1,0)))="",INDIRECT(CONCATENATE("'2018-03'!R",TEXT(MATCH($C8,'2018-03'!$C$2:$C$100,0)+1,0)))="")),"Н/Д",INDIRECT(CONCATENATE("'2018-04'!R",TEXT(MATCH($C8,'2018-04'!$C$2:$C$100,0)+1,0)))-INDIRECT(CONCATENATE("'2018-03'!R",TEXT(MATCH($C8,'2018-03'!$C$2:$C$100,0)+1,0))))</f>
        <v>61100605.219999999</v>
      </c>
      <c r="S8" s="17">
        <f ca="1">IF(OR(INDIRECT(CONCATENATE("'2018-04'!S",TEXT(MATCH($C8,'2018-04'!$C$2:$C$100,0)+1,0)))="",INDIRECT(CONCATENATE("'2018-03'!S",TEXT(MATCH($C8,'2018-03'!$C$2:$C$100,0)+1,0)))="",AND(INDIRECT(CONCATENATE("'2018-04'!S",TEXT(MATCH($C8,'2018-04'!$C$2:$C$100,0)+1,0)))="",INDIRECT(CONCATENATE("'2018-03'!S",TEXT(MATCH($C8,'2018-03'!$C$2:$C$100,0)+1,0)))="")),"Н/Д",INDIRECT(CONCATENATE("'2018-04'!S",TEXT(MATCH($C8,'2018-04'!$C$2:$C$100,0)+1,0)))-INDIRECT(CONCATENATE("'2018-03'!S",TEXT(MATCH($C8,'2018-03'!$C$2:$C$100,0)+1,0))))</f>
        <v>681890.10999999987</v>
      </c>
      <c r="T8" s="17">
        <f ca="1">IF(OR(INDIRECT(CONCATENATE("'2018-04'!T",TEXT(MATCH($C8,'2018-04'!$C$2:$C$100,0)+1,0)))="",INDIRECT(CONCATENATE("'2018-03'!T",TEXT(MATCH($C8,'2018-03'!$C$2:$C$100,0)+1,0)))="",AND(INDIRECT(CONCATENATE("'2018-04'!T",TEXT(MATCH($C8,'2018-04'!$C$2:$C$100,0)+1,0)))="",INDIRECT(CONCATENATE("'2018-03'!T",TEXT(MATCH($C8,'2018-03'!$C$2:$C$100,0)+1,0)))="")),"Н/Д",INDIRECT(CONCATENATE("'2018-04'!T",TEXT(MATCH($C8,'2018-04'!$C$2:$C$100,0)+1,0)))-INDIRECT(CONCATENATE("'2018-03'!T",TEXT(MATCH($C8,'2018-03'!$C$2:$C$100,0)+1,0))))</f>
        <v>105329981.14000002</v>
      </c>
      <c r="U8" s="17">
        <f ca="1">IF(OR(INDIRECT(CONCATENATE("'2018-04'!U",TEXT(MATCH($C8,'2018-04'!$C$2:$C$100,0)+1,0)))="",INDIRECT(CONCATENATE("'2018-03'!U",TEXT(MATCH($C8,'2018-03'!$C$2:$C$100,0)+1,0)))="",AND(INDIRECT(CONCATENATE("'2018-04'!U",TEXT(MATCH($C8,'2018-04'!$C$2:$C$100,0)+1,0)))="",INDIRECT(CONCATENATE("'2018-03'!U",TEXT(MATCH($C8,'2018-03'!$C$2:$C$100,0)+1,0)))="")),"Н/Д",INDIRECT(CONCATENATE("'2018-04'!U",TEXT(MATCH($C8,'2018-04'!$C$2:$C$100,0)+1,0)))-INDIRECT(CONCATENATE("'2018-03'!U",TEXT(MATCH($C8,'2018-03'!$C$2:$C$100,0)+1,0))))</f>
        <v>16605190.539999999</v>
      </c>
      <c r="V8" s="17">
        <f ca="1">IF(OR(INDIRECT(CONCATENATE("'2018-04'!V",TEXT(MATCH($C8,'2018-04'!$C$2:$C$100,0)+1,0)))="",INDIRECT(CONCATENATE("'2018-03'!V",TEXT(MATCH($C8,'2018-03'!$C$2:$C$100,0)+1,0)))="",AND(INDIRECT(CONCATENATE("'2018-04'!V",TEXT(MATCH($C8,'2018-04'!$C$2:$C$100,0)+1,0)))="",INDIRECT(CONCATENATE("'2018-03'!V",TEXT(MATCH($C8,'2018-03'!$C$2:$C$100,0)+1,0)))="")),"Н/Д",INDIRECT(CONCATENATE("'2018-04'!V",TEXT(MATCH($C8,'2018-04'!$C$2:$C$100,0)+1,0)))-INDIRECT(CONCATENATE("'2018-03'!V",TEXT(MATCH($C8,'2018-03'!$C$2:$C$100,0)+1,0))))</f>
        <v>1439762542.5799999</v>
      </c>
      <c r="W8" s="17">
        <f ca="1">IF(OR(INDIRECT(CONCATENATE("'2018-04'!W",TEXT(MATCH($C8,'2018-04'!$C$2:$C$100,0)+1,0)))="",INDIRECT(CONCATENATE("'2018-03'!W",TEXT(MATCH($C8,'2018-03'!$C$2:$C$100,0)+1,0)))="",AND(INDIRECT(CONCATENATE("'2018-04'!W",TEXT(MATCH($C8,'2018-04'!$C$2:$C$100,0)+1,0)))="",INDIRECT(CONCATENATE("'2018-03'!W",TEXT(MATCH($C8,'2018-03'!$C$2:$C$100,0)+1,0)))="")),"Н/Д",INDIRECT(CONCATENATE("'2018-04'!W",TEXT(MATCH($C8,'2018-04'!$C$2:$C$100,0)+1,0)))-INDIRECT(CONCATENATE("'2018-03'!W",TEXT(MATCH($C8,'2018-03'!$C$2:$C$100,0)+1,0))))</f>
        <v>33741871078</v>
      </c>
    </row>
    <row r="9" spans="1:23" x14ac:dyDescent="0.25">
      <c r="A9" s="2" t="s">
        <v>22</v>
      </c>
      <c r="B9" s="2" t="s">
        <v>29</v>
      </c>
      <c r="C9" s="15">
        <v>81000000</v>
      </c>
      <c r="D9" s="2" t="s">
        <v>207</v>
      </c>
      <c r="E9" s="17">
        <f ca="1">IF(OR(INDIRECT(CONCATENATE("'2018-04'!E",TEXT(MATCH($C9,'2018-04'!$C$2:$C$100,0)+1,0)))="",INDIRECT(CONCATENATE("'2018-03'!E",TEXT(MATCH($C9,'2018-03'!$C$2:$C$100,0)+1,0)))="",AND(INDIRECT(CONCATENATE("'2018-04'!E",TEXT(MATCH($C9,'2018-04'!$C$2:$C$100,0)+1,0)))="",INDIRECT(CONCATENATE("'2018-03'!E",TEXT(MATCH($C9,'2018-03'!$C$2:$C$100,0)+1,0)))="")),"Н/Д",INDIRECT(CONCATENATE("'2018-04'!E",TEXT(MATCH($C9,'2018-04'!$C$2:$C$100,0)+1,0)))-INDIRECT(CONCATENATE("'2018-03'!E",TEXT(MATCH($C9,'2018-03'!$C$2:$C$100,0)+1,0))))</f>
        <v>5479590219.5600004</v>
      </c>
      <c r="F9" s="17">
        <f ca="1">IF(OR(INDIRECT(CONCATENATE("'2018-04'!F",TEXT(MATCH($C9,'2018-04'!$C$2:$C$100,0)+1,0)))="",INDIRECT(CONCATENATE("'2018-03'!F",TEXT(MATCH($C9,'2018-03'!$C$2:$C$100,0)+1,0)))="",AND(INDIRECT(CONCATENATE("'2018-04'!F",TEXT(MATCH($C9,'2018-04'!$C$2:$C$100,0)+1,0)))="",INDIRECT(CONCATENATE("'2018-03'!F",TEXT(MATCH($C9,'2018-03'!$C$2:$C$100,0)+1,0)))="")),"Н/Д",INDIRECT(CONCATENATE("'2018-04'!F",TEXT(MATCH($C9,'2018-04'!$C$2:$C$100,0)+1,0)))-INDIRECT(CONCATENATE("'2018-03'!F",TEXT(MATCH($C9,'2018-03'!$C$2:$C$100,0)+1,0))))</f>
        <v>3471462072.2599998</v>
      </c>
      <c r="G9" s="17">
        <f ca="1">IF(OR(INDIRECT(CONCATENATE("'2018-04'!G",TEXT(MATCH($C9,'2018-04'!$C$2:$C$100,0)+1,0)))="",INDIRECT(CONCATENATE("'2018-03'!G",TEXT(MATCH($C9,'2018-03'!$C$2:$C$100,0)+1,0)))="",AND(INDIRECT(CONCATENATE("'2018-04'!G",TEXT(MATCH($C9,'2018-04'!$C$2:$C$100,0)+1,0)))="",INDIRECT(CONCATENATE("'2018-03'!G",TEXT(MATCH($C9,'2018-03'!$C$2:$C$100,0)+1,0)))="")),"Н/Д",INDIRECT(CONCATENATE("'2018-04'!G",TEXT(MATCH($C9,'2018-04'!$C$2:$C$100,0)+1,0)))-INDIRECT(CONCATENATE("'2018-03'!G",TEXT(MATCH($C9,'2018-03'!$C$2:$C$100,0)+1,0))))</f>
        <v>1167643198.98</v>
      </c>
      <c r="H9" s="17">
        <f ca="1">IF(OR(INDIRECT(CONCATENATE("'2018-04'!H",TEXT(MATCH($C9,'2018-04'!$C$2:$C$100,0)+1,0)))="",INDIRECT(CONCATENATE("'2018-03'!H",TEXT(MATCH($C9,'2018-03'!$C$2:$C$100,0)+1,0)))="",AND(INDIRECT(CONCATENATE("'2018-04'!H",TEXT(MATCH($C9,'2018-04'!$C$2:$C$100,0)+1,0)))="",INDIRECT(CONCATENATE("'2018-03'!H",TEXT(MATCH($C9,'2018-03'!$C$2:$C$100,0)+1,0)))="")),"Н/Д",INDIRECT(CONCATENATE("'2018-04'!H",TEXT(MATCH($C9,'2018-04'!$C$2:$C$100,0)+1,0)))-INDIRECT(CONCATENATE("'2018-03'!H",TEXT(MATCH($C9,'2018-03'!$C$2:$C$100,0)+1,0))))</f>
        <v>1147308116.74</v>
      </c>
      <c r="I9" s="17">
        <f ca="1">IF(OR(INDIRECT(CONCATENATE("'2018-04'!I",TEXT(MATCH($C9,'2018-04'!$C$2:$C$100,0)+1,0)))="",INDIRECT(CONCATENATE("'2018-03'!I",TEXT(MATCH($C9,'2018-03'!$C$2:$C$100,0)+1,0)))="",AND(INDIRECT(CONCATENATE("'2018-04'!I",TEXT(MATCH($C9,'2018-04'!$C$2:$C$100,0)+1,0)))="",INDIRECT(CONCATENATE("'2018-03'!I",TEXT(MATCH($C9,'2018-03'!$C$2:$C$100,0)+1,0)))="")),"Н/Д",INDIRECT(CONCATENATE("'2018-04'!I",TEXT(MATCH($C9,'2018-04'!$C$2:$C$100,0)+1,0)))-INDIRECT(CONCATENATE("'2018-03'!I",TEXT(MATCH($C9,'2018-03'!$C$2:$C$100,0)+1,0))))</f>
        <v>288080028.74999994</v>
      </c>
      <c r="J9" s="17" t="str">
        <f ca="1">IF(OR(INDIRECT(CONCATENATE("'2018-04'!J",TEXT(MATCH($C9,'2018-04'!$C$2:$C$100,0)+1,0)))="",INDIRECT(CONCATENATE("'2018-03'!J",TEXT(MATCH($C9,'2018-03'!$C$2:$C$100,0)+1,0)))="",AND(INDIRECT(CONCATENATE("'2018-04'!J",TEXT(MATCH($C9,'2018-04'!$C$2:$C$100,0)+1,0)))="",INDIRECT(CONCATENATE("'2018-03'!J",TEXT(MATCH($C9,'2018-03'!$C$2:$C$100,0)+1,0)))="")),"Н/Д",INDIRECT(CONCATENATE("'2018-04'!J",TEXT(MATCH($C9,'2018-04'!$C$2:$C$100,0)+1,0)))-INDIRECT(CONCATENATE("'2018-03'!J",TEXT(MATCH($C9,'2018-03'!$C$2:$C$100,0)+1,0))))</f>
        <v>Н/Д</v>
      </c>
      <c r="K9" s="17">
        <f ca="1">IF(OR(INDIRECT(CONCATENATE("'2018-04'!K",TEXT(MATCH($C9,'2018-04'!$C$2:$C$100,0)+1,0)))="",INDIRECT(CONCATENATE("'2018-03'!K",TEXT(MATCH($C9,'2018-03'!$C$2:$C$100,0)+1,0)))="",AND(INDIRECT(CONCATENATE("'2018-04'!K",TEXT(MATCH($C9,'2018-04'!$C$2:$C$100,0)+1,0)))="",INDIRECT(CONCATENATE("'2018-03'!K",TEXT(MATCH($C9,'2018-03'!$C$2:$C$100,0)+1,0)))="")),"Н/Д",INDIRECT(CONCATENATE("'2018-04'!K",TEXT(MATCH($C9,'2018-04'!$C$2:$C$100,0)+1,0)))-INDIRECT(CONCATENATE("'2018-03'!K",TEXT(MATCH($C9,'2018-03'!$C$2:$C$100,0)+1,0))))</f>
        <v>153695206.28999999</v>
      </c>
      <c r="L9" s="17">
        <f ca="1">IF(OR(INDIRECT(CONCATENATE("'2018-04'!L",TEXT(MATCH($C9,'2018-04'!$C$2:$C$100,0)+1,0)))="",INDIRECT(CONCATENATE("'2018-03'!L",TEXT(MATCH($C9,'2018-03'!$C$2:$C$100,0)+1,0)))="",AND(INDIRECT(CONCATENATE("'2018-04'!L",TEXT(MATCH($C9,'2018-04'!$C$2:$C$100,0)+1,0)))="",INDIRECT(CONCATENATE("'2018-03'!L",TEXT(MATCH($C9,'2018-03'!$C$2:$C$100,0)+1,0)))="")),"Н/Д",INDIRECT(CONCATENATE("'2018-04'!L",TEXT(MATCH($C9,'2018-04'!$C$2:$C$100,0)+1,0)))-INDIRECT(CONCATENATE("'2018-03'!L",TEXT(MATCH($C9,'2018-03'!$C$2:$C$100,0)+1,0))))</f>
        <v>498021092.38</v>
      </c>
      <c r="M9" s="17">
        <f ca="1">IF(OR(INDIRECT(CONCATENATE("'2018-04'!M",TEXT(MATCH($C9,'2018-04'!$C$2:$C$100,0)+1,0)))="",INDIRECT(CONCATENATE("'2018-03'!M",TEXT(MATCH($C9,'2018-03'!$C$2:$C$100,0)+1,0)))="",AND(INDIRECT(CONCATENATE("'2018-04'!M",TEXT(MATCH($C9,'2018-04'!$C$2:$C$100,0)+1,0)))="",INDIRECT(CONCATENATE("'2018-03'!M",TEXT(MATCH($C9,'2018-03'!$C$2:$C$100,0)+1,0)))="")),"Н/Д",INDIRECT(CONCATENATE("'2018-04'!M",TEXT(MATCH($C9,'2018-04'!$C$2:$C$100,0)+1,0)))-INDIRECT(CONCATENATE("'2018-03'!M",TEXT(MATCH($C9,'2018-03'!$C$2:$C$100,0)+1,0))))</f>
        <v>46364459.519999981</v>
      </c>
      <c r="N9" s="17">
        <f ca="1">IF(OR(INDIRECT(CONCATENATE("'2018-04'!N",TEXT(MATCH($C9,'2018-04'!$C$2:$C$100,0)+1,0)))="",INDIRECT(CONCATENATE("'2018-03'!N",TEXT(MATCH($C9,'2018-03'!$C$2:$C$100,0)+1,0)))="",AND(INDIRECT(CONCATENATE("'2018-04'!N",TEXT(MATCH($C9,'2018-04'!$C$2:$C$100,0)+1,0)))="",INDIRECT(CONCATENATE("'2018-03'!N",TEXT(MATCH($C9,'2018-03'!$C$2:$C$100,0)+1,0)))="")),"Н/Д",INDIRECT(CONCATENATE("'2018-04'!N",TEXT(MATCH($C9,'2018-04'!$C$2:$C$100,0)+1,0)))-INDIRECT(CONCATENATE("'2018-03'!NE",TEXT(MATCH($C9,'2018-03'!$C$2:$C$100,0)+1,0))))</f>
        <v>69388179.900000006</v>
      </c>
      <c r="O9" s="17">
        <f ca="1">IF(OR(INDIRECT(CONCATENATE("'2018-04'!O",TEXT(MATCH($C9,'2018-04'!$C$2:$C$100,0)+1,0)))="",INDIRECT(CONCATENATE("'2018-03'!O",TEXT(MATCH($C9,'2018-03'!$C$2:$C$100,0)+1,0)))="",AND(INDIRECT(CONCATENATE("'2018-04'!O",TEXT(MATCH($C9,'2018-04'!$C$2:$C$100,0)+1,0)))="",INDIRECT(CONCATENATE("'2018-03'!O",TEXT(MATCH($C9,'2018-03'!$C$2:$C$100,0)+1,0)))="")),"Н/Д",INDIRECT(CONCATENATE("'2018-04'!O",TEXT(MATCH($C9,'2018-04'!$C$2:$C$100,0)+1,0)))-INDIRECT(CONCATENATE("'2018-03'!O",TEXT(MATCH($C9,'2018-03'!$C$2:$C$100,0)+1,0))))</f>
        <v>1307.1499999999999</v>
      </c>
      <c r="P9" s="17">
        <f ca="1">IF(OR(INDIRECT(CONCATENATE("'2018-04'!P",TEXT(MATCH($C9,'2018-04'!$C$2:$C$100,0)+1,0)))="",INDIRECT(CONCATENATE("'2018-03'!P",TEXT(MATCH($C9,'2018-03'!$C$2:$C$100,0)+1,0)))="",AND(INDIRECT(CONCATENATE("'2018-04'!P",TEXT(MATCH($C9,'2018-04'!$C$2:$C$100,0)+1,0)))="",INDIRECT(CONCATENATE("'2018-03'!P",TEXT(MATCH($C9,'2018-03'!$C$2:$C$100,0)+1,0)))="")),"Н/Д",INDIRECT(CONCATENATE("'2018-04'!P",TEXT(MATCH($C9,'2018-04'!$C$2:$C$100,0)+1,0)))-INDIRECT(CONCATENATE("'2018-03'!P",TEXT(MATCH($C9,'2018-03'!$C$2:$C$100,0)+1,0))))</f>
        <v>33372701.900000006</v>
      </c>
      <c r="Q9" s="17">
        <f ca="1">IF(OR(INDIRECT(CONCATENATE("'2018-04'!Q",TEXT(MATCH($C9,'2018-04'!$C$2:$C$100,0)+1,0)))="",INDIRECT(CONCATENATE("'2018-03'!Q",TEXT(MATCH($C9,'2018-03'!$C$2:$C$100,0)+1,0)))="",AND(INDIRECT(CONCATENATE("'2018-04'!Q",TEXT(MATCH($C9,'2018-04'!$C$2:$C$100,0)+1,0)))="",INDIRECT(CONCATENATE("'2018-03'!Q",TEXT(MATCH($C9,'2018-03'!$C$2:$C$100,0)+1,0)))="")),"Н/Д",INDIRECT(CONCATENATE("'2018-04'!Q",TEXT(MATCH($C9,'2018-04'!$C$2:$C$100,0)+1,0)))-INDIRECT(CONCATENATE("'2018-03'!Q",TEXT(MATCH($C9,'2018-03'!$C$2:$C$100,0)+1,0))))</f>
        <v>24811629.379999995</v>
      </c>
      <c r="R9" s="17">
        <f ca="1">IF(OR(INDIRECT(CONCATENATE("'2018-04'!R",TEXT(MATCH($C9,'2018-04'!$C$2:$C$100,0)+1,0)))="",INDIRECT(CONCATENATE("'2018-03'!R",TEXT(MATCH($C9,'2018-03'!$C$2:$C$100,0)+1,0)))="",AND(INDIRECT(CONCATENATE("'2018-04'!R",TEXT(MATCH($C9,'2018-04'!$C$2:$C$100,0)+1,0)))="",INDIRECT(CONCATENATE("'2018-03'!R",TEXT(MATCH($C9,'2018-03'!$C$2:$C$100,0)+1,0)))="")),"Н/Д",INDIRECT(CONCATENATE("'2018-04'!R",TEXT(MATCH($C9,'2018-04'!$C$2:$C$100,0)+1,0)))-INDIRECT(CONCATENATE("'2018-03'!R",TEXT(MATCH($C9,'2018-03'!$C$2:$C$100,0)+1,0))))</f>
        <v>28336931.379999995</v>
      </c>
      <c r="S9" s="17">
        <f ca="1">IF(OR(INDIRECT(CONCATENATE("'2018-04'!S",TEXT(MATCH($C9,'2018-04'!$C$2:$C$100,0)+1,0)))="",INDIRECT(CONCATENATE("'2018-03'!S",TEXT(MATCH($C9,'2018-03'!$C$2:$C$100,0)+1,0)))="",AND(INDIRECT(CONCATENATE("'2018-04'!S",TEXT(MATCH($C9,'2018-04'!$C$2:$C$100,0)+1,0)))="",INDIRECT(CONCATENATE("'2018-03'!S",TEXT(MATCH($C9,'2018-03'!$C$2:$C$100,0)+1,0)))="")),"Н/Д",INDIRECT(CONCATENATE("'2018-04'!S",TEXT(MATCH($C9,'2018-04'!$C$2:$C$100,0)+1,0)))-INDIRECT(CONCATENATE("'2018-03'!S",TEXT(MATCH($C9,'2018-03'!$C$2:$C$100,0)+1,0))))</f>
        <v>438552.61</v>
      </c>
      <c r="T9" s="17">
        <f ca="1">IF(OR(INDIRECT(CONCATENATE("'2018-04'!T",TEXT(MATCH($C9,'2018-04'!$C$2:$C$100,0)+1,0)))="",INDIRECT(CONCATENATE("'2018-03'!T",TEXT(MATCH($C9,'2018-03'!$C$2:$C$100,0)+1,0)))="",AND(INDIRECT(CONCATENATE("'2018-04'!T",TEXT(MATCH($C9,'2018-04'!$C$2:$C$100,0)+1,0)))="",INDIRECT(CONCATENATE("'2018-03'!T",TEXT(MATCH($C9,'2018-03'!$C$2:$C$100,0)+1,0)))="")),"Н/Д",INDIRECT(CONCATENATE("'2018-04'!T",TEXT(MATCH($C9,'2018-04'!$C$2:$C$100,0)+1,0)))-INDIRECT(CONCATENATE("'2018-03'!T",TEXT(MATCH($C9,'2018-03'!$C$2:$C$100,0)+1,0))))</f>
        <v>50020739.609999999</v>
      </c>
      <c r="U9" s="17">
        <f ca="1">IF(OR(INDIRECT(CONCATENATE("'2018-04'!U",TEXT(MATCH($C9,'2018-04'!$C$2:$C$100,0)+1,0)))="",INDIRECT(CONCATENATE("'2018-03'!U",TEXT(MATCH($C9,'2018-03'!$C$2:$C$100,0)+1,0)))="",AND(INDIRECT(CONCATENATE("'2018-04'!U",TEXT(MATCH($C9,'2018-04'!$C$2:$C$100,0)+1,0)))="",INDIRECT(CONCATENATE("'2018-03'!U",TEXT(MATCH($C9,'2018-03'!$C$2:$C$100,0)+1,0)))="")),"Н/Д",INDIRECT(CONCATENATE("'2018-04'!U",TEXT(MATCH($C9,'2018-04'!$C$2:$C$100,0)+1,0)))-INDIRECT(CONCATENATE("'2018-03'!U",TEXT(MATCH($C9,'2018-03'!$C$2:$C$100,0)+1,0))))</f>
        <v>1502957.9699999997</v>
      </c>
      <c r="V9" s="17">
        <f ca="1">IF(OR(INDIRECT(CONCATENATE("'2018-04'!V",TEXT(MATCH($C9,'2018-04'!$C$2:$C$100,0)+1,0)))="",INDIRECT(CONCATENATE("'2018-03'!V",TEXT(MATCH($C9,'2018-03'!$C$2:$C$100,0)+1,0)))="",AND(INDIRECT(CONCATENATE("'2018-04'!V",TEXT(MATCH($C9,'2018-04'!$C$2:$C$100,0)+1,0)))="",INDIRECT(CONCATENATE("'2018-03'!V",TEXT(MATCH($C9,'2018-03'!$C$2:$C$100,0)+1,0)))="")),"Н/Д",INDIRECT(CONCATENATE("'2018-04'!V",TEXT(MATCH($C9,'2018-04'!$C$2:$C$100,0)+1,0)))-INDIRECT(CONCATENATE("'2018-03'!V",TEXT(MATCH($C9,'2018-03'!$C$2:$C$100,0)+1,0))))</f>
        <v>2008128147.2999997</v>
      </c>
      <c r="W9" s="17">
        <f ca="1">IF(OR(INDIRECT(CONCATENATE("'2018-04'!W",TEXT(MATCH($C9,'2018-04'!$C$2:$C$100,0)+1,0)))="",INDIRECT(CONCATENATE("'2018-03'!W",TEXT(MATCH($C9,'2018-03'!$C$2:$C$100,0)+1,0)))="",AND(INDIRECT(CONCATENATE("'2018-04'!W",TEXT(MATCH($C9,'2018-04'!$C$2:$C$100,0)+1,0)))="",INDIRECT(CONCATENATE("'2018-03'!W",TEXT(MATCH($C9,'2018-03'!$C$2:$C$100,0)+1,0)))="")),"Н/Д",INDIRECT(CONCATENATE("'2018-04'!W",TEXT(MATCH($C9,'2018-04'!$C$2:$C$100,0)+1,0)))-INDIRECT(CONCATENATE("'2018-03'!W",TEXT(MATCH($C9,'2018-03'!$C$2:$C$100,0)+1,0))))</f>
        <v>14424134924.510002</v>
      </c>
    </row>
    <row r="10" spans="1:23" x14ac:dyDescent="0.25">
      <c r="A10" s="2" t="s">
        <v>22</v>
      </c>
      <c r="B10" s="2" t="s">
        <v>30</v>
      </c>
      <c r="C10" s="15">
        <v>98000000</v>
      </c>
      <c r="D10" s="2" t="s">
        <v>207</v>
      </c>
      <c r="E10" s="17">
        <f ca="1">IF(OR(INDIRECT(CONCATENATE("'2018-04'!E",TEXT(MATCH($C10,'2018-04'!$C$2:$C$100,0)+1,0)))="",INDIRECT(CONCATENATE("'2018-03'!E",TEXT(MATCH($C10,'2018-03'!$C$2:$C$100,0)+1,0)))="",AND(INDIRECT(CONCATENATE("'2018-04'!E",TEXT(MATCH($C10,'2018-04'!$C$2:$C$100,0)+1,0)))="",INDIRECT(CONCATENATE("'2018-03'!E",TEXT(MATCH($C10,'2018-03'!$C$2:$C$100,0)+1,0)))="")),"Н/Д",INDIRECT(CONCATENATE("'2018-04'!E",TEXT(MATCH($C10,'2018-04'!$C$2:$C$100,0)+1,0)))-INDIRECT(CONCATENATE("'2018-03'!E",TEXT(MATCH($C10,'2018-03'!$C$2:$C$100,0)+1,0))))</f>
        <v>21252965164.360001</v>
      </c>
      <c r="F10" s="17">
        <f ca="1">IF(OR(INDIRECT(CONCATENATE("'2018-04'!F",TEXT(MATCH($C10,'2018-04'!$C$2:$C$100,0)+1,0)))="",INDIRECT(CONCATENATE("'2018-03'!F",TEXT(MATCH($C10,'2018-03'!$C$2:$C$100,0)+1,0)))="",AND(INDIRECT(CONCATENATE("'2018-04'!F",TEXT(MATCH($C10,'2018-04'!$C$2:$C$100,0)+1,0)))="",INDIRECT(CONCATENATE("'2018-03'!F",TEXT(MATCH($C10,'2018-03'!$C$2:$C$100,0)+1,0)))="")),"Н/Д",INDIRECT(CONCATENATE("'2018-04'!F",TEXT(MATCH($C10,'2018-04'!$C$2:$C$100,0)+1,0)))-INDIRECT(CONCATENATE("'2018-03'!F",TEXT(MATCH($C10,'2018-03'!$C$2:$C$100,0)+1,0))))</f>
        <v>15015237645.84</v>
      </c>
      <c r="G10" s="17">
        <f ca="1">IF(OR(INDIRECT(CONCATENATE("'2018-04'!G",TEXT(MATCH($C10,'2018-04'!$C$2:$C$100,0)+1,0)))="",INDIRECT(CONCATENATE("'2018-03'!G",TEXT(MATCH($C10,'2018-03'!$C$2:$C$100,0)+1,0)))="",AND(INDIRECT(CONCATENATE("'2018-04'!G",TEXT(MATCH($C10,'2018-04'!$C$2:$C$100,0)+1,0)))="",INDIRECT(CONCATENATE("'2018-03'!G",TEXT(MATCH($C10,'2018-03'!$C$2:$C$100,0)+1,0)))="")),"Н/Д",INDIRECT(CONCATENATE("'2018-04'!G",TEXT(MATCH($C10,'2018-04'!$C$2:$C$100,0)+1,0)))-INDIRECT(CONCATENATE("'2018-03'!G",TEXT(MATCH($C10,'2018-03'!$C$2:$C$100,0)+1,0))))</f>
        <v>7364924374.9400005</v>
      </c>
      <c r="H10" s="17">
        <f ca="1">IF(OR(INDIRECT(CONCATENATE("'2018-04'!H",TEXT(MATCH($C10,'2018-04'!$C$2:$C$100,0)+1,0)))="",INDIRECT(CONCATENATE("'2018-03'!H",TEXT(MATCH($C10,'2018-03'!$C$2:$C$100,0)+1,0)))="",AND(INDIRECT(CONCATENATE("'2018-04'!H",TEXT(MATCH($C10,'2018-04'!$C$2:$C$100,0)+1,0)))="",INDIRECT(CONCATENATE("'2018-03'!H",TEXT(MATCH($C10,'2018-03'!$C$2:$C$100,0)+1,0)))="")),"Н/Д",INDIRECT(CONCATENATE("'2018-04'!H",TEXT(MATCH($C10,'2018-04'!$C$2:$C$100,0)+1,0)))-INDIRECT(CONCATENATE("'2018-03'!H",TEXT(MATCH($C10,'2018-03'!$C$2:$C$100,0)+1,0))))</f>
        <v>3010934361.2300005</v>
      </c>
      <c r="I10" s="17">
        <f ca="1">IF(OR(INDIRECT(CONCATENATE("'2018-04'!I",TEXT(MATCH($C10,'2018-04'!$C$2:$C$100,0)+1,0)))="",INDIRECT(CONCATENATE("'2018-03'!I",TEXT(MATCH($C10,'2018-03'!$C$2:$C$100,0)+1,0)))="",AND(INDIRECT(CONCATENATE("'2018-04'!I",TEXT(MATCH($C10,'2018-04'!$C$2:$C$100,0)+1,0)))="",INDIRECT(CONCATENATE("'2018-03'!I",TEXT(MATCH($C10,'2018-03'!$C$2:$C$100,0)+1,0)))="")),"Н/Д",INDIRECT(CONCATENATE("'2018-04'!I",TEXT(MATCH($C10,'2018-04'!$C$2:$C$100,0)+1,0)))-INDIRECT(CONCATENATE("'2018-03'!I",TEXT(MATCH($C10,'2018-03'!$C$2:$C$100,0)+1,0))))</f>
        <v>445755208.27000004</v>
      </c>
      <c r="J10" s="17" t="str">
        <f ca="1">IF(OR(INDIRECT(CONCATENATE("'2018-04'!J",TEXT(MATCH($C10,'2018-04'!$C$2:$C$100,0)+1,0)))="",INDIRECT(CONCATENATE("'2018-03'!J",TEXT(MATCH($C10,'2018-03'!$C$2:$C$100,0)+1,0)))="",AND(INDIRECT(CONCATENATE("'2018-04'!J",TEXT(MATCH($C10,'2018-04'!$C$2:$C$100,0)+1,0)))="",INDIRECT(CONCATENATE("'2018-03'!J",TEXT(MATCH($C10,'2018-03'!$C$2:$C$100,0)+1,0)))="")),"Н/Д",INDIRECT(CONCATENATE("'2018-04'!J",TEXT(MATCH($C10,'2018-04'!$C$2:$C$100,0)+1,0)))-INDIRECT(CONCATENATE("'2018-03'!J",TEXT(MATCH($C10,'2018-03'!$C$2:$C$100,0)+1,0))))</f>
        <v>Н/Д</v>
      </c>
      <c r="K10" s="17">
        <f ca="1">IF(OR(INDIRECT(CONCATENATE("'2018-04'!K",TEXT(MATCH($C10,'2018-04'!$C$2:$C$100,0)+1,0)))="",INDIRECT(CONCATENATE("'2018-03'!K",TEXT(MATCH($C10,'2018-03'!$C$2:$C$100,0)+1,0)))="",AND(INDIRECT(CONCATENATE("'2018-04'!K",TEXT(MATCH($C10,'2018-04'!$C$2:$C$100,0)+1,0)))="",INDIRECT(CONCATENATE("'2018-03'!K",TEXT(MATCH($C10,'2018-03'!$C$2:$C$100,0)+1,0)))="")),"Н/Д",INDIRECT(CONCATENATE("'2018-04'!K",TEXT(MATCH($C10,'2018-04'!$C$2:$C$100,0)+1,0)))-INDIRECT(CONCATENATE("'2018-03'!K",TEXT(MATCH($C10,'2018-03'!$C$2:$C$100,0)+1,0))))</f>
        <v>313702025.62999994</v>
      </c>
      <c r="L10" s="17">
        <f ca="1">IF(OR(INDIRECT(CONCATENATE("'2018-04'!L",TEXT(MATCH($C10,'2018-04'!$C$2:$C$100,0)+1,0)))="",INDIRECT(CONCATENATE("'2018-03'!L",TEXT(MATCH($C10,'2018-03'!$C$2:$C$100,0)+1,0)))="",AND(INDIRECT(CONCATENATE("'2018-04'!L",TEXT(MATCH($C10,'2018-04'!$C$2:$C$100,0)+1,0)))="",INDIRECT(CONCATENATE("'2018-03'!L",TEXT(MATCH($C10,'2018-03'!$C$2:$C$100,0)+1,0)))="")),"Н/Д",INDIRECT(CONCATENATE("'2018-04'!L",TEXT(MATCH($C10,'2018-04'!$C$2:$C$100,0)+1,0)))-INDIRECT(CONCATENATE("'2018-03'!L",TEXT(MATCH($C10,'2018-03'!$C$2:$C$100,0)+1,0))))</f>
        <v>1779449333.6300001</v>
      </c>
      <c r="M10" s="17">
        <f ca="1">IF(OR(INDIRECT(CONCATENATE("'2018-04'!M",TEXT(MATCH($C10,'2018-04'!$C$2:$C$100,0)+1,0)))="",INDIRECT(CONCATENATE("'2018-03'!M",TEXT(MATCH($C10,'2018-03'!$C$2:$C$100,0)+1,0)))="",AND(INDIRECT(CONCATENATE("'2018-04'!M",TEXT(MATCH($C10,'2018-04'!$C$2:$C$100,0)+1,0)))="",INDIRECT(CONCATENATE("'2018-03'!M",TEXT(MATCH($C10,'2018-03'!$C$2:$C$100,0)+1,0)))="")),"Н/Д",INDIRECT(CONCATENATE("'2018-04'!M",TEXT(MATCH($C10,'2018-04'!$C$2:$C$100,0)+1,0)))-INDIRECT(CONCATENATE("'2018-03'!M",TEXT(MATCH($C10,'2018-03'!$C$2:$C$100,0)+1,0))))</f>
        <v>1104956550.4199996</v>
      </c>
      <c r="N10" s="17">
        <f ca="1">IF(OR(INDIRECT(CONCATENATE("'2018-04'!N",TEXT(MATCH($C10,'2018-04'!$C$2:$C$100,0)+1,0)))="",INDIRECT(CONCATENATE("'2018-03'!N",TEXT(MATCH($C10,'2018-03'!$C$2:$C$100,0)+1,0)))="",AND(INDIRECT(CONCATENATE("'2018-04'!N",TEXT(MATCH($C10,'2018-04'!$C$2:$C$100,0)+1,0)))="",INDIRECT(CONCATENATE("'2018-03'!N",TEXT(MATCH($C10,'2018-03'!$C$2:$C$100,0)+1,0)))="")),"Н/Д",INDIRECT(CONCATENATE("'2018-04'!N",TEXT(MATCH($C10,'2018-04'!$C$2:$C$100,0)+1,0)))-INDIRECT(CONCATENATE("'2018-03'!NE",TEXT(MATCH($C10,'2018-03'!$C$2:$C$100,0)+1,0))))</f>
        <v>84111627.269999996</v>
      </c>
      <c r="O10" s="17">
        <f ca="1">IF(OR(INDIRECT(CONCATENATE("'2018-04'!O",TEXT(MATCH($C10,'2018-04'!$C$2:$C$100,0)+1,0)))="",INDIRECT(CONCATENATE("'2018-03'!O",TEXT(MATCH($C10,'2018-03'!$C$2:$C$100,0)+1,0)))="",AND(INDIRECT(CONCATENATE("'2018-04'!O",TEXT(MATCH($C10,'2018-04'!$C$2:$C$100,0)+1,0)))="",INDIRECT(CONCATENATE("'2018-03'!O",TEXT(MATCH($C10,'2018-03'!$C$2:$C$100,0)+1,0)))="")),"Н/Д",INDIRECT(CONCATENATE("'2018-04'!O",TEXT(MATCH($C10,'2018-04'!$C$2:$C$100,0)+1,0)))-INDIRECT(CONCATENATE("'2018-03'!O",TEXT(MATCH($C10,'2018-03'!$C$2:$C$100,0)+1,0))))</f>
        <v>53548.959999999992</v>
      </c>
      <c r="P10" s="17">
        <f ca="1">IF(OR(INDIRECT(CONCATENATE("'2018-04'!P",TEXT(MATCH($C10,'2018-04'!$C$2:$C$100,0)+1,0)))="",INDIRECT(CONCATENATE("'2018-03'!P",TEXT(MATCH($C10,'2018-03'!$C$2:$C$100,0)+1,0)))="",AND(INDIRECT(CONCATENATE("'2018-04'!P",TEXT(MATCH($C10,'2018-04'!$C$2:$C$100,0)+1,0)))="",INDIRECT(CONCATENATE("'2018-03'!P",TEXT(MATCH($C10,'2018-03'!$C$2:$C$100,0)+1,0)))="")),"Н/Д",INDIRECT(CONCATENATE("'2018-04'!P",TEXT(MATCH($C10,'2018-04'!$C$2:$C$100,0)+1,0)))-INDIRECT(CONCATENATE("'2018-03'!P",TEXT(MATCH($C10,'2018-03'!$C$2:$C$100,0)+1,0))))</f>
        <v>145575429.69999999</v>
      </c>
      <c r="Q10" s="17">
        <f ca="1">IF(OR(INDIRECT(CONCATENATE("'2018-04'!Q",TEXT(MATCH($C10,'2018-04'!$C$2:$C$100,0)+1,0)))="",INDIRECT(CONCATENATE("'2018-03'!Q",TEXT(MATCH($C10,'2018-03'!$C$2:$C$100,0)+1,0)))="",AND(INDIRECT(CONCATENATE("'2018-04'!Q",TEXT(MATCH($C10,'2018-04'!$C$2:$C$100,0)+1,0)))="",INDIRECT(CONCATENATE("'2018-03'!Q",TEXT(MATCH($C10,'2018-03'!$C$2:$C$100,0)+1,0)))="")),"Н/Д",INDIRECT(CONCATENATE("'2018-04'!Q",TEXT(MATCH($C10,'2018-04'!$C$2:$C$100,0)+1,0)))-INDIRECT(CONCATENATE("'2018-03'!Q",TEXT(MATCH($C10,'2018-03'!$C$2:$C$100,0)+1,0))))</f>
        <v>232908904.86999995</v>
      </c>
      <c r="R10" s="17">
        <f ca="1">IF(OR(INDIRECT(CONCATENATE("'2018-04'!R",TEXT(MATCH($C10,'2018-04'!$C$2:$C$100,0)+1,0)))="",INDIRECT(CONCATENATE("'2018-03'!R",TEXT(MATCH($C10,'2018-03'!$C$2:$C$100,0)+1,0)))="",AND(INDIRECT(CONCATENATE("'2018-04'!R",TEXT(MATCH($C10,'2018-04'!$C$2:$C$100,0)+1,0)))="",INDIRECT(CONCATENATE("'2018-03'!R",TEXT(MATCH($C10,'2018-03'!$C$2:$C$100,0)+1,0)))="")),"Н/Д",INDIRECT(CONCATENATE("'2018-04'!R",TEXT(MATCH($C10,'2018-04'!$C$2:$C$100,0)+1,0)))-INDIRECT(CONCATENATE("'2018-03'!R",TEXT(MATCH($C10,'2018-03'!$C$2:$C$100,0)+1,0))))</f>
        <v>139108461.28999999</v>
      </c>
      <c r="S10" s="17">
        <f ca="1">IF(OR(INDIRECT(CONCATENATE("'2018-04'!S",TEXT(MATCH($C10,'2018-04'!$C$2:$C$100,0)+1,0)))="",INDIRECT(CONCATENATE("'2018-03'!S",TEXT(MATCH($C10,'2018-03'!$C$2:$C$100,0)+1,0)))="",AND(INDIRECT(CONCATENATE("'2018-04'!S",TEXT(MATCH($C10,'2018-04'!$C$2:$C$100,0)+1,0)))="",INDIRECT(CONCATENATE("'2018-03'!S",TEXT(MATCH($C10,'2018-03'!$C$2:$C$100,0)+1,0)))="")),"Н/Д",INDIRECT(CONCATENATE("'2018-04'!S",TEXT(MATCH($C10,'2018-04'!$C$2:$C$100,0)+1,0)))-INDIRECT(CONCATENATE("'2018-03'!S",TEXT(MATCH($C10,'2018-03'!$C$2:$C$100,0)+1,0))))</f>
        <v>34362</v>
      </c>
      <c r="T10" s="17">
        <f ca="1">IF(OR(INDIRECT(CONCATENATE("'2018-04'!T",TEXT(MATCH($C10,'2018-04'!$C$2:$C$100,0)+1,0)))="",INDIRECT(CONCATENATE("'2018-03'!T",TEXT(MATCH($C10,'2018-03'!$C$2:$C$100,0)+1,0)))="",AND(INDIRECT(CONCATENATE("'2018-04'!T",TEXT(MATCH($C10,'2018-04'!$C$2:$C$100,0)+1,0)))="",INDIRECT(CONCATENATE("'2018-03'!T",TEXT(MATCH($C10,'2018-03'!$C$2:$C$100,0)+1,0)))="")),"Н/Д",INDIRECT(CONCATENATE("'2018-04'!T",TEXT(MATCH($C10,'2018-04'!$C$2:$C$100,0)+1,0)))-INDIRECT(CONCATENATE("'2018-03'!T",TEXT(MATCH($C10,'2018-03'!$C$2:$C$100,0)+1,0))))</f>
        <v>163895138.46999997</v>
      </c>
      <c r="U10" s="17">
        <f ca="1">IF(OR(INDIRECT(CONCATENATE("'2018-04'!U",TEXT(MATCH($C10,'2018-04'!$C$2:$C$100,0)+1,0)))="",INDIRECT(CONCATENATE("'2018-03'!U",TEXT(MATCH($C10,'2018-03'!$C$2:$C$100,0)+1,0)))="",AND(INDIRECT(CONCATENATE("'2018-04'!U",TEXT(MATCH($C10,'2018-04'!$C$2:$C$100,0)+1,0)))="",INDIRECT(CONCATENATE("'2018-03'!U",TEXT(MATCH($C10,'2018-03'!$C$2:$C$100,0)+1,0)))="")),"Н/Д",INDIRECT(CONCATENATE("'2018-04'!U",TEXT(MATCH($C10,'2018-04'!$C$2:$C$100,0)+1,0)))-INDIRECT(CONCATENATE("'2018-03'!U",TEXT(MATCH($C10,'2018-03'!$C$2:$C$100,0)+1,0))))</f>
        <v>109008981.08999997</v>
      </c>
      <c r="V10" s="17">
        <f ca="1">IF(OR(INDIRECT(CONCATENATE("'2018-04'!V",TEXT(MATCH($C10,'2018-04'!$C$2:$C$100,0)+1,0)))="",INDIRECT(CONCATENATE("'2018-03'!V",TEXT(MATCH($C10,'2018-03'!$C$2:$C$100,0)+1,0)))="",AND(INDIRECT(CONCATENATE("'2018-04'!V",TEXT(MATCH($C10,'2018-04'!$C$2:$C$100,0)+1,0)))="",INDIRECT(CONCATENATE("'2018-03'!V",TEXT(MATCH($C10,'2018-03'!$C$2:$C$100,0)+1,0)))="")),"Н/Д",INDIRECT(CONCATENATE("'2018-04'!V",TEXT(MATCH($C10,'2018-04'!$C$2:$C$100,0)+1,0)))-INDIRECT(CONCATENATE("'2018-03'!V",TEXT(MATCH($C10,'2018-03'!$C$2:$C$100,0)+1,0))))</f>
        <v>6237727518.5200005</v>
      </c>
      <c r="W10" s="17">
        <f ca="1">IF(OR(INDIRECT(CONCATENATE("'2018-04'!W",TEXT(MATCH($C10,'2018-04'!$C$2:$C$100,0)+1,0)))="",INDIRECT(CONCATENATE("'2018-03'!W",TEXT(MATCH($C10,'2018-03'!$C$2:$C$100,0)+1,0)))="",AND(INDIRECT(CONCATENATE("'2018-04'!W",TEXT(MATCH($C10,'2018-04'!$C$2:$C$100,0)+1,0)))="",INDIRECT(CONCATENATE("'2018-03'!W",TEXT(MATCH($C10,'2018-03'!$C$2:$C$100,0)+1,0)))="")),"Н/Д",INDIRECT(CONCATENATE("'2018-04'!W",TEXT(MATCH($C10,'2018-04'!$C$2:$C$100,0)+1,0)))-INDIRECT(CONCATENATE("'2018-03'!W",TEXT(MATCH($C10,'2018-03'!$C$2:$C$100,0)+1,0))))</f>
        <v>57349811873.470001</v>
      </c>
    </row>
    <row r="11" spans="1:23" x14ac:dyDescent="0.25">
      <c r="A11" s="2" t="s">
        <v>22</v>
      </c>
      <c r="B11" s="2" t="s">
        <v>31</v>
      </c>
      <c r="C11" s="15">
        <v>64000000</v>
      </c>
      <c r="D11" s="2" t="s">
        <v>207</v>
      </c>
      <c r="E11" s="17">
        <f ca="1">IF(OR(INDIRECT(CONCATENATE("'2018-04'!E",TEXT(MATCH($C11,'2018-04'!$C$2:$C$100,0)+1,0)))="",INDIRECT(CONCATENATE("'2018-03'!E",TEXT(MATCH($C11,'2018-03'!$C$2:$C$100,0)+1,0)))="",AND(INDIRECT(CONCATENATE("'2018-04'!E",TEXT(MATCH($C11,'2018-04'!$C$2:$C$100,0)+1,0)))="",INDIRECT(CONCATENATE("'2018-03'!E",TEXT(MATCH($C11,'2018-03'!$C$2:$C$100,0)+1,0)))="")),"Н/Д",INDIRECT(CONCATENATE("'2018-04'!E",TEXT(MATCH($C11,'2018-04'!$C$2:$C$100,0)+1,0)))-INDIRECT(CONCATENATE("'2018-03'!E",TEXT(MATCH($C11,'2018-03'!$C$2:$C$100,0)+1,0))))</f>
        <v>14660501262.589998</v>
      </c>
      <c r="F11" s="17">
        <f ca="1">IF(OR(INDIRECT(CONCATENATE("'2018-04'!F",TEXT(MATCH($C11,'2018-04'!$C$2:$C$100,0)+1,0)))="",INDIRECT(CONCATENATE("'2018-03'!F",TEXT(MATCH($C11,'2018-03'!$C$2:$C$100,0)+1,0)))="",AND(INDIRECT(CONCATENATE("'2018-04'!F",TEXT(MATCH($C11,'2018-04'!$C$2:$C$100,0)+1,0)))="",INDIRECT(CONCATENATE("'2018-03'!F",TEXT(MATCH($C11,'2018-03'!$C$2:$C$100,0)+1,0)))="")),"Н/Д",INDIRECT(CONCATENATE("'2018-04'!F",TEXT(MATCH($C11,'2018-04'!$C$2:$C$100,0)+1,0)))-INDIRECT(CONCATENATE("'2018-03'!F",TEXT(MATCH($C11,'2018-03'!$C$2:$C$100,0)+1,0))))</f>
        <v>14051307495.309999</v>
      </c>
      <c r="G11" s="17">
        <f ca="1">IF(OR(INDIRECT(CONCATENATE("'2018-04'!G",TEXT(MATCH($C11,'2018-04'!$C$2:$C$100,0)+1,0)))="",INDIRECT(CONCATENATE("'2018-03'!G",TEXT(MATCH($C11,'2018-03'!$C$2:$C$100,0)+1,0)))="",AND(INDIRECT(CONCATENATE("'2018-04'!G",TEXT(MATCH($C11,'2018-04'!$C$2:$C$100,0)+1,0)))="",INDIRECT(CONCATENATE("'2018-03'!G",TEXT(MATCH($C11,'2018-03'!$C$2:$C$100,0)+1,0)))="")),"Н/Д",INDIRECT(CONCATENATE("'2018-04'!G",TEXT(MATCH($C11,'2018-04'!$C$2:$C$100,0)+1,0)))-INDIRECT(CONCATENATE("'2018-03'!G",TEXT(MATCH($C11,'2018-03'!$C$2:$C$100,0)+1,0))))</f>
        <v>7307120366.920001</v>
      </c>
      <c r="H11" s="17">
        <f ca="1">IF(OR(INDIRECT(CONCATENATE("'2018-04'!H",TEXT(MATCH($C11,'2018-04'!$C$2:$C$100,0)+1,0)))="",INDIRECT(CONCATENATE("'2018-03'!H",TEXT(MATCH($C11,'2018-03'!$C$2:$C$100,0)+1,0)))="",AND(INDIRECT(CONCATENATE("'2018-04'!H",TEXT(MATCH($C11,'2018-04'!$C$2:$C$100,0)+1,0)))="",INDIRECT(CONCATENATE("'2018-03'!H",TEXT(MATCH($C11,'2018-03'!$C$2:$C$100,0)+1,0)))="")),"Н/Д",INDIRECT(CONCATENATE("'2018-04'!H",TEXT(MATCH($C11,'2018-04'!$C$2:$C$100,0)+1,0)))-INDIRECT(CONCATENATE("'2018-03'!H",TEXT(MATCH($C11,'2018-03'!$C$2:$C$100,0)+1,0))))</f>
        <v>2015535488.9199996</v>
      </c>
      <c r="I11" s="17">
        <f ca="1">IF(OR(INDIRECT(CONCATENATE("'2018-04'!I",TEXT(MATCH($C11,'2018-04'!$C$2:$C$100,0)+1,0)))="",INDIRECT(CONCATENATE("'2018-03'!I",TEXT(MATCH($C11,'2018-03'!$C$2:$C$100,0)+1,0)))="",AND(INDIRECT(CONCATENATE("'2018-04'!I",TEXT(MATCH($C11,'2018-04'!$C$2:$C$100,0)+1,0)))="",INDIRECT(CONCATENATE("'2018-03'!I",TEXT(MATCH($C11,'2018-03'!$C$2:$C$100,0)+1,0)))="")),"Н/Д",INDIRECT(CONCATENATE("'2018-04'!I",TEXT(MATCH($C11,'2018-04'!$C$2:$C$100,0)+1,0)))-INDIRECT(CONCATENATE("'2018-03'!I",TEXT(MATCH($C11,'2018-03'!$C$2:$C$100,0)+1,0))))</f>
        <v>175822846.01999998</v>
      </c>
      <c r="J11" s="17" t="str">
        <f ca="1">IF(OR(INDIRECT(CONCATENATE("'2018-04'!J",TEXT(MATCH($C11,'2018-04'!$C$2:$C$100,0)+1,0)))="",INDIRECT(CONCATENATE("'2018-03'!J",TEXT(MATCH($C11,'2018-03'!$C$2:$C$100,0)+1,0)))="",AND(INDIRECT(CONCATENATE("'2018-04'!J",TEXT(MATCH($C11,'2018-04'!$C$2:$C$100,0)+1,0)))="",INDIRECT(CONCATENATE("'2018-03'!J",TEXT(MATCH($C11,'2018-03'!$C$2:$C$100,0)+1,0)))="")),"Н/Д",INDIRECT(CONCATENATE("'2018-04'!J",TEXT(MATCH($C11,'2018-04'!$C$2:$C$100,0)+1,0)))-INDIRECT(CONCATENATE("'2018-03'!J",TEXT(MATCH($C11,'2018-03'!$C$2:$C$100,0)+1,0))))</f>
        <v>Н/Д</v>
      </c>
      <c r="K11" s="17">
        <f ca="1">IF(OR(INDIRECT(CONCATENATE("'2018-04'!K",TEXT(MATCH($C11,'2018-04'!$C$2:$C$100,0)+1,0)))="",INDIRECT(CONCATENATE("'2018-03'!K",TEXT(MATCH($C11,'2018-03'!$C$2:$C$100,0)+1,0)))="",AND(INDIRECT(CONCATENATE("'2018-04'!K",TEXT(MATCH($C11,'2018-04'!$C$2:$C$100,0)+1,0)))="",INDIRECT(CONCATENATE("'2018-03'!K",TEXT(MATCH($C11,'2018-03'!$C$2:$C$100,0)+1,0)))="")),"Н/Д",INDIRECT(CONCATENATE("'2018-04'!K",TEXT(MATCH($C11,'2018-04'!$C$2:$C$100,0)+1,0)))-INDIRECT(CONCATENATE("'2018-03'!K",TEXT(MATCH($C11,'2018-03'!$C$2:$C$100,0)+1,0))))</f>
        <v>494948028.46000004</v>
      </c>
      <c r="L11" s="17">
        <f ca="1">IF(OR(INDIRECT(CONCATENATE("'2018-04'!L",TEXT(MATCH($C11,'2018-04'!$C$2:$C$100,0)+1,0)))="",INDIRECT(CONCATENATE("'2018-03'!L",TEXT(MATCH($C11,'2018-03'!$C$2:$C$100,0)+1,0)))="",AND(INDIRECT(CONCATENATE("'2018-04'!L",TEXT(MATCH($C11,'2018-04'!$C$2:$C$100,0)+1,0)))="",INDIRECT(CONCATENATE("'2018-03'!L",TEXT(MATCH($C11,'2018-03'!$C$2:$C$100,0)+1,0)))="")),"Н/Д",INDIRECT(CONCATENATE("'2018-04'!L",TEXT(MATCH($C11,'2018-04'!$C$2:$C$100,0)+1,0)))-INDIRECT(CONCATENATE("'2018-03'!L",TEXT(MATCH($C11,'2018-03'!$C$2:$C$100,0)+1,0))))</f>
        <v>607743128.65999997</v>
      </c>
      <c r="M11" s="17">
        <f ca="1">IF(OR(INDIRECT(CONCATENATE("'2018-04'!M",TEXT(MATCH($C11,'2018-04'!$C$2:$C$100,0)+1,0)))="",INDIRECT(CONCATENATE("'2018-03'!M",TEXT(MATCH($C11,'2018-03'!$C$2:$C$100,0)+1,0)))="",AND(INDIRECT(CONCATENATE("'2018-04'!M",TEXT(MATCH($C11,'2018-04'!$C$2:$C$100,0)+1,0)))="",INDIRECT(CONCATENATE("'2018-03'!M",TEXT(MATCH($C11,'2018-03'!$C$2:$C$100,0)+1,0)))="")),"Н/Д",INDIRECT(CONCATENATE("'2018-04'!M",TEXT(MATCH($C11,'2018-04'!$C$2:$C$100,0)+1,0)))-INDIRECT(CONCATENATE("'2018-03'!M",TEXT(MATCH($C11,'2018-03'!$C$2:$C$100,0)+1,0))))</f>
        <v>170944331.10999995</v>
      </c>
      <c r="N11" s="17">
        <f ca="1">IF(OR(INDIRECT(CONCATENATE("'2018-04'!N",TEXT(MATCH($C11,'2018-04'!$C$2:$C$100,0)+1,0)))="",INDIRECT(CONCATENATE("'2018-03'!N",TEXT(MATCH($C11,'2018-03'!$C$2:$C$100,0)+1,0)))="",AND(INDIRECT(CONCATENATE("'2018-04'!N",TEXT(MATCH($C11,'2018-04'!$C$2:$C$100,0)+1,0)))="",INDIRECT(CONCATENATE("'2018-03'!N",TEXT(MATCH($C11,'2018-03'!$C$2:$C$100,0)+1,0)))="")),"Н/Д",INDIRECT(CONCATENATE("'2018-04'!N",TEXT(MATCH($C11,'2018-04'!$C$2:$C$100,0)+1,0)))-INDIRECT(CONCATENATE("'2018-03'!NE",TEXT(MATCH($C11,'2018-03'!$C$2:$C$100,0)+1,0))))</f>
        <v>54971346.539999999</v>
      </c>
      <c r="O11" s="17">
        <f ca="1">IF(OR(INDIRECT(CONCATENATE("'2018-04'!O",TEXT(MATCH($C11,'2018-04'!$C$2:$C$100,0)+1,0)))="",INDIRECT(CONCATENATE("'2018-03'!O",TEXT(MATCH($C11,'2018-03'!$C$2:$C$100,0)+1,0)))="",AND(INDIRECT(CONCATENATE("'2018-04'!O",TEXT(MATCH($C11,'2018-04'!$C$2:$C$100,0)+1,0)))="",INDIRECT(CONCATENATE("'2018-03'!O",TEXT(MATCH($C11,'2018-03'!$C$2:$C$100,0)+1,0)))="")),"Н/Д",INDIRECT(CONCATENATE("'2018-04'!O",TEXT(MATCH($C11,'2018-04'!$C$2:$C$100,0)+1,0)))-INDIRECT(CONCATENATE("'2018-03'!O",TEXT(MATCH($C11,'2018-03'!$C$2:$C$100,0)+1,0))))</f>
        <v>25.779999999998836</v>
      </c>
      <c r="P11" s="17">
        <f ca="1">IF(OR(INDIRECT(CONCATENATE("'2018-04'!P",TEXT(MATCH($C11,'2018-04'!$C$2:$C$100,0)+1,0)))="",INDIRECT(CONCATENATE("'2018-03'!P",TEXT(MATCH($C11,'2018-03'!$C$2:$C$100,0)+1,0)))="",AND(INDIRECT(CONCATENATE("'2018-04'!P",TEXT(MATCH($C11,'2018-04'!$C$2:$C$100,0)+1,0)))="",INDIRECT(CONCATENATE("'2018-03'!P",TEXT(MATCH($C11,'2018-03'!$C$2:$C$100,0)+1,0)))="")),"Н/Д",INDIRECT(CONCATENATE("'2018-04'!P",TEXT(MATCH($C11,'2018-04'!$C$2:$C$100,0)+1,0)))-INDIRECT(CONCATENATE("'2018-03'!P",TEXT(MATCH($C11,'2018-03'!$C$2:$C$100,0)+1,0))))</f>
        <v>193993470.48000002</v>
      </c>
      <c r="Q11" s="17">
        <f ca="1">IF(OR(INDIRECT(CONCATENATE("'2018-04'!Q",TEXT(MATCH($C11,'2018-04'!$C$2:$C$100,0)+1,0)))="",INDIRECT(CONCATENATE("'2018-03'!Q",TEXT(MATCH($C11,'2018-03'!$C$2:$C$100,0)+1,0)))="",AND(INDIRECT(CONCATENATE("'2018-04'!Q",TEXT(MATCH($C11,'2018-04'!$C$2:$C$100,0)+1,0)))="",INDIRECT(CONCATENATE("'2018-03'!Q",TEXT(MATCH($C11,'2018-03'!$C$2:$C$100,0)+1,0)))="")),"Н/Д",INDIRECT(CONCATENATE("'2018-04'!Q",TEXT(MATCH($C11,'2018-04'!$C$2:$C$100,0)+1,0)))-INDIRECT(CONCATENATE("'2018-03'!Q",TEXT(MATCH($C11,'2018-03'!$C$2:$C$100,0)+1,0))))</f>
        <v>8109442.9299999997</v>
      </c>
      <c r="R11" s="17">
        <f ca="1">IF(OR(INDIRECT(CONCATENATE("'2018-04'!R",TEXT(MATCH($C11,'2018-04'!$C$2:$C$100,0)+1,0)))="",INDIRECT(CONCATENATE("'2018-03'!R",TEXT(MATCH($C11,'2018-03'!$C$2:$C$100,0)+1,0)))="",AND(INDIRECT(CONCATENATE("'2018-04'!R",TEXT(MATCH($C11,'2018-04'!$C$2:$C$100,0)+1,0)))="",INDIRECT(CONCATENATE("'2018-03'!R",TEXT(MATCH($C11,'2018-03'!$C$2:$C$100,0)+1,0)))="")),"Н/Д",INDIRECT(CONCATENATE("'2018-04'!R",TEXT(MATCH($C11,'2018-04'!$C$2:$C$100,0)+1,0)))-INDIRECT(CONCATENATE("'2018-03'!R",TEXT(MATCH($C11,'2018-03'!$C$2:$C$100,0)+1,0))))</f>
        <v>2967010314.79</v>
      </c>
      <c r="S11" s="17">
        <f ca="1">IF(OR(INDIRECT(CONCATENATE("'2018-04'!S",TEXT(MATCH($C11,'2018-04'!$C$2:$C$100,0)+1,0)))="",INDIRECT(CONCATENATE("'2018-03'!S",TEXT(MATCH($C11,'2018-03'!$C$2:$C$100,0)+1,0)))="",AND(INDIRECT(CONCATENATE("'2018-04'!S",TEXT(MATCH($C11,'2018-04'!$C$2:$C$100,0)+1,0)))="",INDIRECT(CONCATENATE("'2018-03'!S",TEXT(MATCH($C11,'2018-03'!$C$2:$C$100,0)+1,0)))="")),"Н/Д",INDIRECT(CONCATENATE("'2018-04'!S",TEXT(MATCH($C11,'2018-04'!$C$2:$C$100,0)+1,0)))-INDIRECT(CONCATENATE("'2018-03'!S",TEXT(MATCH($C11,'2018-03'!$C$2:$C$100,0)+1,0))))</f>
        <v>9711</v>
      </c>
      <c r="T11" s="17">
        <f ca="1">IF(OR(INDIRECT(CONCATENATE("'2018-04'!T",TEXT(MATCH($C11,'2018-04'!$C$2:$C$100,0)+1,0)))="",INDIRECT(CONCATENATE("'2018-03'!T",TEXT(MATCH($C11,'2018-03'!$C$2:$C$100,0)+1,0)))="",AND(INDIRECT(CONCATENATE("'2018-04'!T",TEXT(MATCH($C11,'2018-04'!$C$2:$C$100,0)+1,0)))="",INDIRECT(CONCATENATE("'2018-03'!T",TEXT(MATCH($C11,'2018-03'!$C$2:$C$100,0)+1,0)))="")),"Н/Д",INDIRECT(CONCATENATE("'2018-04'!T",TEXT(MATCH($C11,'2018-04'!$C$2:$C$100,0)+1,0)))-INDIRECT(CONCATENATE("'2018-03'!T",TEXT(MATCH($C11,'2018-03'!$C$2:$C$100,0)+1,0))))</f>
        <v>45978223.189999998</v>
      </c>
      <c r="U11" s="17">
        <f ca="1">IF(OR(INDIRECT(CONCATENATE("'2018-04'!U",TEXT(MATCH($C11,'2018-04'!$C$2:$C$100,0)+1,0)))="",INDIRECT(CONCATENATE("'2018-03'!U",TEXT(MATCH($C11,'2018-03'!$C$2:$C$100,0)+1,0)))="",AND(INDIRECT(CONCATENATE("'2018-04'!U",TEXT(MATCH($C11,'2018-04'!$C$2:$C$100,0)+1,0)))="",INDIRECT(CONCATENATE("'2018-03'!U",TEXT(MATCH($C11,'2018-03'!$C$2:$C$100,0)+1,0)))="")),"Н/Д",INDIRECT(CONCATENATE("'2018-04'!U",TEXT(MATCH($C11,'2018-04'!$C$2:$C$100,0)+1,0)))-INDIRECT(CONCATENATE("'2018-03'!U",TEXT(MATCH($C11,'2018-03'!$C$2:$C$100,0)+1,0))))</f>
        <v>5658214.4700000007</v>
      </c>
      <c r="V11" s="17">
        <f ca="1">IF(OR(INDIRECT(CONCATENATE("'2018-04'!V",TEXT(MATCH($C11,'2018-04'!$C$2:$C$100,0)+1,0)))="",INDIRECT(CONCATENATE("'2018-03'!V",TEXT(MATCH($C11,'2018-03'!$C$2:$C$100,0)+1,0)))="",AND(INDIRECT(CONCATENATE("'2018-04'!V",TEXT(MATCH($C11,'2018-04'!$C$2:$C$100,0)+1,0)))="",INDIRECT(CONCATENATE("'2018-03'!V",TEXT(MATCH($C11,'2018-03'!$C$2:$C$100,0)+1,0)))="")),"Н/Д",INDIRECT(CONCATENATE("'2018-04'!V",TEXT(MATCH($C11,'2018-04'!$C$2:$C$100,0)+1,0)))-INDIRECT(CONCATENATE("'2018-03'!V",TEXT(MATCH($C11,'2018-03'!$C$2:$C$100,0)+1,0))))</f>
        <v>609193767.27999997</v>
      </c>
      <c r="W11" s="17">
        <f ca="1">IF(OR(INDIRECT(CONCATENATE("'2018-04'!W",TEXT(MATCH($C11,'2018-04'!$C$2:$C$100,0)+1,0)))="",INDIRECT(CONCATENATE("'2018-03'!W",TEXT(MATCH($C11,'2018-03'!$C$2:$C$100,0)+1,0)))="",AND(INDIRECT(CONCATENATE("'2018-04'!W",TEXT(MATCH($C11,'2018-04'!$C$2:$C$100,0)+1,0)))="",INDIRECT(CONCATENATE("'2018-03'!W",TEXT(MATCH($C11,'2018-03'!$C$2:$C$100,0)+1,0)))="")),"Н/Д",INDIRECT(CONCATENATE("'2018-04'!W",TEXT(MATCH($C11,'2018-04'!$C$2:$C$100,0)+1,0)))-INDIRECT(CONCATENATE("'2018-03'!W",TEXT(MATCH($C11,'2018-03'!$C$2:$C$100,0)+1,0))))</f>
        <v>43332258073.240005</v>
      </c>
    </row>
    <row r="12" spans="1:23" x14ac:dyDescent="0.25">
      <c r="A12" s="2" t="s">
        <v>22</v>
      </c>
      <c r="B12" s="2" t="s">
        <v>32</v>
      </c>
      <c r="C12" s="15">
        <v>8000000</v>
      </c>
      <c r="D12" s="2" t="s">
        <v>207</v>
      </c>
      <c r="E12" s="17">
        <f ca="1">IF(OR(INDIRECT(CONCATENATE("'2018-04'!E",TEXT(MATCH($C12,'2018-04'!$C$2:$C$100,0)+1,0)))="",INDIRECT(CONCATENATE("'2018-03'!E",TEXT(MATCH($C12,'2018-03'!$C$2:$C$100,0)+1,0)))="",AND(INDIRECT(CONCATENATE("'2018-04'!E",TEXT(MATCH($C12,'2018-04'!$C$2:$C$100,0)+1,0)))="",INDIRECT(CONCATENATE("'2018-03'!E",TEXT(MATCH($C12,'2018-03'!$C$2:$C$100,0)+1,0)))="")),"Н/Д",INDIRECT(CONCATENATE("'2018-04'!E",TEXT(MATCH($C12,'2018-04'!$C$2:$C$100,0)+1,0)))-INDIRECT(CONCATENATE("'2018-03'!E",TEXT(MATCH($C12,'2018-03'!$C$2:$C$100,0)+1,0))))</f>
        <v>11245090392.719999</v>
      </c>
      <c r="F12" s="17">
        <f ca="1">IF(OR(INDIRECT(CONCATENATE("'2018-04'!F",TEXT(MATCH($C12,'2018-04'!$C$2:$C$100,0)+1,0)))="",INDIRECT(CONCATENATE("'2018-03'!F",TEXT(MATCH($C12,'2018-03'!$C$2:$C$100,0)+1,0)))="",AND(INDIRECT(CONCATENATE("'2018-04'!F",TEXT(MATCH($C12,'2018-04'!$C$2:$C$100,0)+1,0)))="",INDIRECT(CONCATENATE("'2018-03'!F",TEXT(MATCH($C12,'2018-03'!$C$2:$C$100,0)+1,0)))="")),"Н/Д",INDIRECT(CONCATENATE("'2018-04'!F",TEXT(MATCH($C12,'2018-04'!$C$2:$C$100,0)+1,0)))-INDIRECT(CONCATENATE("'2018-03'!F",TEXT(MATCH($C12,'2018-03'!$C$2:$C$100,0)+1,0))))</f>
        <v>10161249122.509998</v>
      </c>
      <c r="G12" s="17">
        <f ca="1">IF(OR(INDIRECT(CONCATENATE("'2018-04'!G",TEXT(MATCH($C12,'2018-04'!$C$2:$C$100,0)+1,0)))="",INDIRECT(CONCATENATE("'2018-03'!G",TEXT(MATCH($C12,'2018-03'!$C$2:$C$100,0)+1,0)))="",AND(INDIRECT(CONCATENATE("'2018-04'!G",TEXT(MATCH($C12,'2018-04'!$C$2:$C$100,0)+1,0)))="",INDIRECT(CONCATENATE("'2018-03'!G",TEXT(MATCH($C12,'2018-03'!$C$2:$C$100,0)+1,0)))="")),"Н/Д",INDIRECT(CONCATENATE("'2018-04'!G",TEXT(MATCH($C12,'2018-04'!$C$2:$C$100,0)+1,0)))-INDIRECT(CONCATENATE("'2018-03'!G",TEXT(MATCH($C12,'2018-03'!$C$2:$C$100,0)+1,0))))</f>
        <v>3379539751.0899992</v>
      </c>
      <c r="H12" s="17">
        <f ca="1">IF(OR(INDIRECT(CONCATENATE("'2018-04'!H",TEXT(MATCH($C12,'2018-04'!$C$2:$C$100,0)+1,0)))="",INDIRECT(CONCATENATE("'2018-03'!H",TEXT(MATCH($C12,'2018-03'!$C$2:$C$100,0)+1,0)))="",AND(INDIRECT(CONCATENATE("'2018-04'!H",TEXT(MATCH($C12,'2018-04'!$C$2:$C$100,0)+1,0)))="",INDIRECT(CONCATENATE("'2018-03'!H",TEXT(MATCH($C12,'2018-03'!$C$2:$C$100,0)+1,0)))="")),"Н/Д",INDIRECT(CONCATENATE("'2018-04'!H",TEXT(MATCH($C12,'2018-04'!$C$2:$C$100,0)+1,0)))-INDIRECT(CONCATENATE("'2018-03'!H",TEXT(MATCH($C12,'2018-03'!$C$2:$C$100,0)+1,0))))</f>
        <v>3108188538.8100004</v>
      </c>
      <c r="I12" s="17">
        <f ca="1">IF(OR(INDIRECT(CONCATENATE("'2018-04'!I",TEXT(MATCH($C12,'2018-04'!$C$2:$C$100,0)+1,0)))="",INDIRECT(CONCATENATE("'2018-03'!I",TEXT(MATCH($C12,'2018-03'!$C$2:$C$100,0)+1,0)))="",AND(INDIRECT(CONCATENATE("'2018-04'!I",TEXT(MATCH($C12,'2018-04'!$C$2:$C$100,0)+1,0)))="",INDIRECT(CONCATENATE("'2018-03'!I",TEXT(MATCH($C12,'2018-03'!$C$2:$C$100,0)+1,0)))="")),"Н/Д",INDIRECT(CONCATENATE("'2018-04'!I",TEXT(MATCH($C12,'2018-04'!$C$2:$C$100,0)+1,0)))-INDIRECT(CONCATENATE("'2018-03'!I",TEXT(MATCH($C12,'2018-03'!$C$2:$C$100,0)+1,0))))</f>
        <v>844012318.29999995</v>
      </c>
      <c r="J12" s="17" t="str">
        <f ca="1">IF(OR(INDIRECT(CONCATENATE("'2018-04'!J",TEXT(MATCH($C12,'2018-04'!$C$2:$C$100,0)+1,0)))="",INDIRECT(CONCATENATE("'2018-03'!J",TEXT(MATCH($C12,'2018-03'!$C$2:$C$100,0)+1,0)))="",AND(INDIRECT(CONCATENATE("'2018-04'!J",TEXT(MATCH($C12,'2018-04'!$C$2:$C$100,0)+1,0)))="",INDIRECT(CONCATENATE("'2018-03'!J",TEXT(MATCH($C12,'2018-03'!$C$2:$C$100,0)+1,0)))="")),"Н/Д",INDIRECT(CONCATENATE("'2018-04'!J",TEXT(MATCH($C12,'2018-04'!$C$2:$C$100,0)+1,0)))-INDIRECT(CONCATENATE("'2018-03'!J",TEXT(MATCH($C12,'2018-03'!$C$2:$C$100,0)+1,0))))</f>
        <v>Н/Д</v>
      </c>
      <c r="K12" s="17">
        <f ca="1">IF(OR(INDIRECT(CONCATENATE("'2018-04'!K",TEXT(MATCH($C12,'2018-04'!$C$2:$C$100,0)+1,0)))="",INDIRECT(CONCATENATE("'2018-03'!K",TEXT(MATCH($C12,'2018-03'!$C$2:$C$100,0)+1,0)))="",AND(INDIRECT(CONCATENATE("'2018-04'!K",TEXT(MATCH($C12,'2018-04'!$C$2:$C$100,0)+1,0)))="",INDIRECT(CONCATENATE("'2018-03'!K",TEXT(MATCH($C12,'2018-03'!$C$2:$C$100,0)+1,0)))="")),"Н/Д",INDIRECT(CONCATENATE("'2018-04'!K",TEXT(MATCH($C12,'2018-04'!$C$2:$C$100,0)+1,0)))-INDIRECT(CONCATENATE("'2018-03'!K",TEXT(MATCH($C12,'2018-03'!$C$2:$C$100,0)+1,0))))</f>
        <v>605049643.13999999</v>
      </c>
      <c r="L12" s="17">
        <f ca="1">IF(OR(INDIRECT(CONCATENATE("'2018-04'!L",TEXT(MATCH($C12,'2018-04'!$C$2:$C$100,0)+1,0)))="",INDIRECT(CONCATENATE("'2018-03'!L",TEXT(MATCH($C12,'2018-03'!$C$2:$C$100,0)+1,0)))="",AND(INDIRECT(CONCATENATE("'2018-04'!L",TEXT(MATCH($C12,'2018-04'!$C$2:$C$100,0)+1,0)))="",INDIRECT(CONCATENATE("'2018-03'!L",TEXT(MATCH($C12,'2018-03'!$C$2:$C$100,0)+1,0)))="")),"Н/Д",INDIRECT(CONCATENATE("'2018-04'!L",TEXT(MATCH($C12,'2018-04'!$C$2:$C$100,0)+1,0)))-INDIRECT(CONCATENATE("'2018-03'!L",TEXT(MATCH($C12,'2018-03'!$C$2:$C$100,0)+1,0))))</f>
        <v>1493685110.9100001</v>
      </c>
      <c r="M12" s="17">
        <f ca="1">IF(OR(INDIRECT(CONCATENATE("'2018-04'!M",TEXT(MATCH($C12,'2018-04'!$C$2:$C$100,0)+1,0)))="",INDIRECT(CONCATENATE("'2018-03'!M",TEXT(MATCH($C12,'2018-03'!$C$2:$C$100,0)+1,0)))="",AND(INDIRECT(CONCATENATE("'2018-04'!M",TEXT(MATCH($C12,'2018-04'!$C$2:$C$100,0)+1,0)))="",INDIRECT(CONCATENATE("'2018-03'!M",TEXT(MATCH($C12,'2018-03'!$C$2:$C$100,0)+1,0)))="")),"Н/Д",INDIRECT(CONCATENATE("'2018-04'!M",TEXT(MATCH($C12,'2018-04'!$C$2:$C$100,0)+1,0)))-INDIRECT(CONCATENATE("'2018-03'!M",TEXT(MATCH($C12,'2018-03'!$C$2:$C$100,0)+1,0))))</f>
        <v>114256912.44999999</v>
      </c>
      <c r="N12" s="17">
        <f ca="1">IF(OR(INDIRECT(CONCATENATE("'2018-04'!N",TEXT(MATCH($C12,'2018-04'!$C$2:$C$100,0)+1,0)))="",INDIRECT(CONCATENATE("'2018-03'!N",TEXT(MATCH($C12,'2018-03'!$C$2:$C$100,0)+1,0)))="",AND(INDIRECT(CONCATENATE("'2018-04'!N",TEXT(MATCH($C12,'2018-04'!$C$2:$C$100,0)+1,0)))="",INDIRECT(CONCATENATE("'2018-03'!N",TEXT(MATCH($C12,'2018-03'!$C$2:$C$100,0)+1,0)))="")),"Н/Д",INDIRECT(CONCATENATE("'2018-04'!N",TEXT(MATCH($C12,'2018-04'!$C$2:$C$100,0)+1,0)))-INDIRECT(CONCATENATE("'2018-03'!NE",TEXT(MATCH($C12,'2018-03'!$C$2:$C$100,0)+1,0))))</f>
        <v>123641159.63</v>
      </c>
      <c r="O12" s="17">
        <f ca="1">IF(OR(INDIRECT(CONCATENATE("'2018-04'!O",TEXT(MATCH($C12,'2018-04'!$C$2:$C$100,0)+1,0)))="",INDIRECT(CONCATENATE("'2018-03'!O",TEXT(MATCH($C12,'2018-03'!$C$2:$C$100,0)+1,0)))="",AND(INDIRECT(CONCATENATE("'2018-04'!O",TEXT(MATCH($C12,'2018-04'!$C$2:$C$100,0)+1,0)))="",INDIRECT(CONCATENATE("'2018-03'!O",TEXT(MATCH($C12,'2018-03'!$C$2:$C$100,0)+1,0)))="")),"Н/Д",INDIRECT(CONCATENATE("'2018-04'!O",TEXT(MATCH($C12,'2018-04'!$C$2:$C$100,0)+1,0)))-INDIRECT(CONCATENATE("'2018-03'!O",TEXT(MATCH($C12,'2018-03'!$C$2:$C$100,0)+1,0))))</f>
        <v>2607.3399999999992</v>
      </c>
      <c r="P12" s="17">
        <f ca="1">IF(OR(INDIRECT(CONCATENATE("'2018-04'!P",TEXT(MATCH($C12,'2018-04'!$C$2:$C$100,0)+1,0)))="",INDIRECT(CONCATENATE("'2018-03'!P",TEXT(MATCH($C12,'2018-03'!$C$2:$C$100,0)+1,0)))="",AND(INDIRECT(CONCATENATE("'2018-04'!P",TEXT(MATCH($C12,'2018-04'!$C$2:$C$100,0)+1,0)))="",INDIRECT(CONCATENATE("'2018-03'!P",TEXT(MATCH($C12,'2018-03'!$C$2:$C$100,0)+1,0)))="")),"Н/Д",INDIRECT(CONCATENATE("'2018-04'!P",TEXT(MATCH($C12,'2018-04'!$C$2:$C$100,0)+1,0)))-INDIRECT(CONCATENATE("'2018-03'!P",TEXT(MATCH($C12,'2018-03'!$C$2:$C$100,0)+1,0))))</f>
        <v>238038399.01999998</v>
      </c>
      <c r="Q12" s="17">
        <f ca="1">IF(OR(INDIRECT(CONCATENATE("'2018-04'!Q",TEXT(MATCH($C12,'2018-04'!$C$2:$C$100,0)+1,0)))="",INDIRECT(CONCATENATE("'2018-03'!Q",TEXT(MATCH($C12,'2018-03'!$C$2:$C$100,0)+1,0)))="",AND(INDIRECT(CONCATENATE("'2018-04'!Q",TEXT(MATCH($C12,'2018-04'!$C$2:$C$100,0)+1,0)))="",INDIRECT(CONCATENATE("'2018-03'!Q",TEXT(MATCH($C12,'2018-03'!$C$2:$C$100,0)+1,0)))="")),"Н/Д",INDIRECT(CONCATENATE("'2018-04'!Q",TEXT(MATCH($C12,'2018-04'!$C$2:$C$100,0)+1,0)))-INDIRECT(CONCATENATE("'2018-03'!Q",TEXT(MATCH($C12,'2018-03'!$C$2:$C$100,0)+1,0))))</f>
        <v>67011776.63000001</v>
      </c>
      <c r="R12" s="17">
        <f ca="1">IF(OR(INDIRECT(CONCATENATE("'2018-04'!R",TEXT(MATCH($C12,'2018-04'!$C$2:$C$100,0)+1,0)))="",INDIRECT(CONCATENATE("'2018-03'!R",TEXT(MATCH($C12,'2018-03'!$C$2:$C$100,0)+1,0)))="",AND(INDIRECT(CONCATENATE("'2018-04'!R",TEXT(MATCH($C12,'2018-04'!$C$2:$C$100,0)+1,0)))="",INDIRECT(CONCATENATE("'2018-03'!R",TEXT(MATCH($C12,'2018-03'!$C$2:$C$100,0)+1,0)))="")),"Н/Д",INDIRECT(CONCATENATE("'2018-04'!R",TEXT(MATCH($C12,'2018-04'!$C$2:$C$100,0)+1,0)))-INDIRECT(CONCATENATE("'2018-03'!R",TEXT(MATCH($C12,'2018-03'!$C$2:$C$100,0)+1,0))))</f>
        <v>72727374.929999992</v>
      </c>
      <c r="S12" s="17">
        <f ca="1">IF(OR(INDIRECT(CONCATENATE("'2018-04'!S",TEXT(MATCH($C12,'2018-04'!$C$2:$C$100,0)+1,0)))="",INDIRECT(CONCATENATE("'2018-03'!S",TEXT(MATCH($C12,'2018-03'!$C$2:$C$100,0)+1,0)))="",AND(INDIRECT(CONCATENATE("'2018-04'!S",TEXT(MATCH($C12,'2018-04'!$C$2:$C$100,0)+1,0)))="",INDIRECT(CONCATENATE("'2018-03'!S",TEXT(MATCH($C12,'2018-03'!$C$2:$C$100,0)+1,0)))="")),"Н/Д",INDIRECT(CONCATENATE("'2018-04'!S",TEXT(MATCH($C12,'2018-04'!$C$2:$C$100,0)+1,0)))-INDIRECT(CONCATENATE("'2018-03'!S",TEXT(MATCH($C12,'2018-03'!$C$2:$C$100,0)+1,0))))</f>
        <v>569179.21</v>
      </c>
      <c r="T12" s="17">
        <f ca="1">IF(OR(INDIRECT(CONCATENATE("'2018-04'!T",TEXT(MATCH($C12,'2018-04'!$C$2:$C$100,0)+1,0)))="",INDIRECT(CONCATENATE("'2018-03'!T",TEXT(MATCH($C12,'2018-03'!$C$2:$C$100,0)+1,0)))="",AND(INDIRECT(CONCATENATE("'2018-04'!T",TEXT(MATCH($C12,'2018-04'!$C$2:$C$100,0)+1,0)))="",INDIRECT(CONCATENATE("'2018-03'!T",TEXT(MATCH($C12,'2018-03'!$C$2:$C$100,0)+1,0)))="")),"Н/Д",INDIRECT(CONCATENATE("'2018-04'!T",TEXT(MATCH($C12,'2018-04'!$C$2:$C$100,0)+1,0)))-INDIRECT(CONCATENATE("'2018-03'!T",TEXT(MATCH($C12,'2018-03'!$C$2:$C$100,0)+1,0))))</f>
        <v>94599846.749999985</v>
      </c>
      <c r="U12" s="17">
        <f ca="1">IF(OR(INDIRECT(CONCATENATE("'2018-04'!U",TEXT(MATCH($C12,'2018-04'!$C$2:$C$100,0)+1,0)))="",INDIRECT(CONCATENATE("'2018-03'!U",TEXT(MATCH($C12,'2018-03'!$C$2:$C$100,0)+1,0)))="",AND(INDIRECT(CONCATENATE("'2018-04'!U",TEXT(MATCH($C12,'2018-04'!$C$2:$C$100,0)+1,0)))="",INDIRECT(CONCATENATE("'2018-03'!U",TEXT(MATCH($C12,'2018-03'!$C$2:$C$100,0)+1,0)))="")),"Н/Д",INDIRECT(CONCATENATE("'2018-04'!U",TEXT(MATCH($C12,'2018-04'!$C$2:$C$100,0)+1,0)))-INDIRECT(CONCATENATE("'2018-03'!U",TEXT(MATCH($C12,'2018-03'!$C$2:$C$100,0)+1,0))))</f>
        <v>65559458.210000001</v>
      </c>
      <c r="V12" s="17">
        <f ca="1">IF(OR(INDIRECT(CONCATENATE("'2018-04'!V",TEXT(MATCH($C12,'2018-04'!$C$2:$C$100,0)+1,0)))="",INDIRECT(CONCATENATE("'2018-03'!V",TEXT(MATCH($C12,'2018-03'!$C$2:$C$100,0)+1,0)))="",AND(INDIRECT(CONCATENATE("'2018-04'!V",TEXT(MATCH($C12,'2018-04'!$C$2:$C$100,0)+1,0)))="",INDIRECT(CONCATENATE("'2018-03'!V",TEXT(MATCH($C12,'2018-03'!$C$2:$C$100,0)+1,0)))="")),"Н/Д",INDIRECT(CONCATENATE("'2018-04'!V",TEXT(MATCH($C12,'2018-04'!$C$2:$C$100,0)+1,0)))-INDIRECT(CONCATENATE("'2018-03'!V",TEXT(MATCH($C12,'2018-03'!$C$2:$C$100,0)+1,0))))</f>
        <v>1083841270.2099998</v>
      </c>
      <c r="W12" s="17">
        <f ca="1">IF(OR(INDIRECT(CONCATENATE("'2018-04'!W",TEXT(MATCH($C12,'2018-04'!$C$2:$C$100,0)+1,0)))="",INDIRECT(CONCATENATE("'2018-03'!W",TEXT(MATCH($C12,'2018-03'!$C$2:$C$100,0)+1,0)))="",AND(INDIRECT(CONCATENATE("'2018-04'!W",TEXT(MATCH($C12,'2018-04'!$C$2:$C$100,0)+1,0)))="",INDIRECT(CONCATENATE("'2018-03'!W",TEXT(MATCH($C12,'2018-03'!$C$2:$C$100,0)+1,0)))="")),"Н/Д",INDIRECT(CONCATENATE("'2018-04'!W",TEXT(MATCH($C12,'2018-04'!$C$2:$C$100,0)+1,0)))-INDIRECT(CONCATENATE("'2018-03'!W",TEXT(MATCH($C12,'2018-03'!$C$2:$C$100,0)+1,0))))</f>
        <v>32621786668.589996</v>
      </c>
    </row>
    <row r="13" spans="1:23" x14ac:dyDescent="0.25">
      <c r="A13" s="2" t="s">
        <v>22</v>
      </c>
      <c r="B13" s="2" t="s">
        <v>33</v>
      </c>
      <c r="C13" s="15">
        <v>77000000</v>
      </c>
      <c r="D13" s="2" t="s">
        <v>207</v>
      </c>
      <c r="E13" s="17">
        <f ca="1">IF(OR(INDIRECT(CONCATENATE("'2018-04'!E",TEXT(MATCH($C13,'2018-04'!$C$2:$C$100,0)+1,0)))="",INDIRECT(CONCATENATE("'2018-03'!E",TEXT(MATCH($C13,'2018-03'!$C$2:$C$100,0)+1,0)))="",AND(INDIRECT(CONCATENATE("'2018-04'!E",TEXT(MATCH($C13,'2018-04'!$C$2:$C$100,0)+1,0)))="",INDIRECT(CONCATENATE("'2018-03'!E",TEXT(MATCH($C13,'2018-03'!$C$2:$C$100,0)+1,0)))="")),"Н/Д",INDIRECT(CONCATENATE("'2018-04'!E",TEXT(MATCH($C13,'2018-04'!$C$2:$C$100,0)+1,0)))-INDIRECT(CONCATENATE("'2018-03'!E",TEXT(MATCH($C13,'2018-03'!$C$2:$C$100,0)+1,0))))</f>
        <v>2894077246.1499996</v>
      </c>
      <c r="F13" s="17">
        <f ca="1">IF(OR(INDIRECT(CONCATENATE("'2018-04'!F",TEXT(MATCH($C13,'2018-04'!$C$2:$C$100,0)+1,0)))="",INDIRECT(CONCATENATE("'2018-03'!F",TEXT(MATCH($C13,'2018-03'!$C$2:$C$100,0)+1,0)))="",AND(INDIRECT(CONCATENATE("'2018-04'!F",TEXT(MATCH($C13,'2018-04'!$C$2:$C$100,0)+1,0)))="",INDIRECT(CONCATENATE("'2018-03'!F",TEXT(MATCH($C13,'2018-03'!$C$2:$C$100,0)+1,0)))="")),"Н/Д",INDIRECT(CONCATENATE("'2018-04'!F",TEXT(MATCH($C13,'2018-04'!$C$2:$C$100,0)+1,0)))-INDIRECT(CONCATENATE("'2018-03'!F",TEXT(MATCH($C13,'2018-03'!$C$2:$C$100,0)+1,0))))</f>
        <v>1382878410.1800001</v>
      </c>
      <c r="G13" s="17">
        <f ca="1">IF(OR(INDIRECT(CONCATENATE("'2018-04'!G",TEXT(MATCH($C13,'2018-04'!$C$2:$C$100,0)+1,0)))="",INDIRECT(CONCATENATE("'2018-03'!G",TEXT(MATCH($C13,'2018-03'!$C$2:$C$100,0)+1,0)))="",AND(INDIRECT(CONCATENATE("'2018-04'!G",TEXT(MATCH($C13,'2018-04'!$C$2:$C$100,0)+1,0)))="",INDIRECT(CONCATENATE("'2018-03'!G",TEXT(MATCH($C13,'2018-03'!$C$2:$C$100,0)+1,0)))="")),"Н/Д",INDIRECT(CONCATENATE("'2018-04'!G",TEXT(MATCH($C13,'2018-04'!$C$2:$C$100,0)+1,0)))-INDIRECT(CONCATENATE("'2018-03'!G",TEXT(MATCH($C13,'2018-03'!$C$2:$C$100,0)+1,0))))</f>
        <v>590242491.02999997</v>
      </c>
      <c r="H13" s="17">
        <f ca="1">IF(OR(INDIRECT(CONCATENATE("'2018-04'!H",TEXT(MATCH($C13,'2018-04'!$C$2:$C$100,0)+1,0)))="",INDIRECT(CONCATENATE("'2018-03'!H",TEXT(MATCH($C13,'2018-03'!$C$2:$C$100,0)+1,0)))="",AND(INDIRECT(CONCATENATE("'2018-04'!H",TEXT(MATCH($C13,'2018-04'!$C$2:$C$100,0)+1,0)))="",INDIRECT(CONCATENATE("'2018-03'!H",TEXT(MATCH($C13,'2018-03'!$C$2:$C$100,0)+1,0)))="")),"Н/Д",INDIRECT(CONCATENATE("'2018-04'!H",TEXT(MATCH($C13,'2018-04'!$C$2:$C$100,0)+1,0)))-INDIRECT(CONCATENATE("'2018-03'!H",TEXT(MATCH($C13,'2018-03'!$C$2:$C$100,0)+1,0))))</f>
        <v>429319989.08000004</v>
      </c>
      <c r="I13" s="17">
        <f ca="1">IF(OR(INDIRECT(CONCATENATE("'2018-04'!I",TEXT(MATCH($C13,'2018-04'!$C$2:$C$100,0)+1,0)))="",INDIRECT(CONCATENATE("'2018-03'!I",TEXT(MATCH($C13,'2018-03'!$C$2:$C$100,0)+1,0)))="",AND(INDIRECT(CONCATENATE("'2018-04'!I",TEXT(MATCH($C13,'2018-04'!$C$2:$C$100,0)+1,0)))="",INDIRECT(CONCATENATE("'2018-03'!I",TEXT(MATCH($C13,'2018-03'!$C$2:$C$100,0)+1,0)))="")),"Н/Д",INDIRECT(CONCATENATE("'2018-04'!I",TEXT(MATCH($C13,'2018-04'!$C$2:$C$100,0)+1,0)))-INDIRECT(CONCATENATE("'2018-03'!I",TEXT(MATCH($C13,'2018-03'!$C$2:$C$100,0)+1,0))))</f>
        <v>25335210.859999999</v>
      </c>
      <c r="J13" s="17" t="str">
        <f ca="1">IF(OR(INDIRECT(CONCATENATE("'2018-04'!J",TEXT(MATCH($C13,'2018-04'!$C$2:$C$100,0)+1,0)))="",INDIRECT(CONCATENATE("'2018-03'!J",TEXT(MATCH($C13,'2018-03'!$C$2:$C$100,0)+1,0)))="",AND(INDIRECT(CONCATENATE("'2018-04'!J",TEXT(MATCH($C13,'2018-04'!$C$2:$C$100,0)+1,0)))="",INDIRECT(CONCATENATE("'2018-03'!J",TEXT(MATCH($C13,'2018-03'!$C$2:$C$100,0)+1,0)))="")),"Н/Д",INDIRECT(CONCATENATE("'2018-04'!J",TEXT(MATCH($C13,'2018-04'!$C$2:$C$100,0)+1,0)))-INDIRECT(CONCATENATE("'2018-03'!J",TEXT(MATCH($C13,'2018-03'!$C$2:$C$100,0)+1,0))))</f>
        <v>Н/Д</v>
      </c>
      <c r="K13" s="17">
        <f ca="1">IF(OR(INDIRECT(CONCATENATE("'2018-04'!K",TEXT(MATCH($C13,'2018-04'!$C$2:$C$100,0)+1,0)))="",INDIRECT(CONCATENATE("'2018-03'!K",TEXT(MATCH($C13,'2018-03'!$C$2:$C$100,0)+1,0)))="",AND(INDIRECT(CONCATENATE("'2018-04'!K",TEXT(MATCH($C13,'2018-04'!$C$2:$C$100,0)+1,0)))="",INDIRECT(CONCATENATE("'2018-03'!K",TEXT(MATCH($C13,'2018-03'!$C$2:$C$100,0)+1,0)))="")),"Н/Д",INDIRECT(CONCATENATE("'2018-04'!K",TEXT(MATCH($C13,'2018-04'!$C$2:$C$100,0)+1,0)))-INDIRECT(CONCATENATE("'2018-03'!K",TEXT(MATCH($C13,'2018-03'!$C$2:$C$100,0)+1,0))))</f>
        <v>12446529.009999998</v>
      </c>
      <c r="L13" s="17">
        <f ca="1">IF(OR(INDIRECT(CONCATENATE("'2018-04'!L",TEXT(MATCH($C13,'2018-04'!$C$2:$C$100,0)+1,0)))="",INDIRECT(CONCATENATE("'2018-03'!L",TEXT(MATCH($C13,'2018-03'!$C$2:$C$100,0)+1,0)))="",AND(INDIRECT(CONCATENATE("'2018-04'!L",TEXT(MATCH($C13,'2018-04'!$C$2:$C$100,0)+1,0)))="",INDIRECT(CONCATENATE("'2018-03'!L",TEXT(MATCH($C13,'2018-03'!$C$2:$C$100,0)+1,0)))="")),"Н/Д",INDIRECT(CONCATENATE("'2018-04'!L",TEXT(MATCH($C13,'2018-04'!$C$2:$C$100,0)+1,0)))-INDIRECT(CONCATENATE("'2018-03'!L",TEXT(MATCH($C13,'2018-03'!$C$2:$C$100,0)+1,0))))</f>
        <v>137406670.68000001</v>
      </c>
      <c r="M13" s="17">
        <f ca="1">IF(OR(INDIRECT(CONCATENATE("'2018-04'!M",TEXT(MATCH($C13,'2018-04'!$C$2:$C$100,0)+1,0)))="",INDIRECT(CONCATENATE("'2018-03'!M",TEXT(MATCH($C13,'2018-03'!$C$2:$C$100,0)+1,0)))="",AND(INDIRECT(CONCATENATE("'2018-04'!M",TEXT(MATCH($C13,'2018-04'!$C$2:$C$100,0)+1,0)))="",INDIRECT(CONCATENATE("'2018-03'!M",TEXT(MATCH($C13,'2018-03'!$C$2:$C$100,0)+1,0)))="")),"Н/Д",INDIRECT(CONCATENATE("'2018-04'!M",TEXT(MATCH($C13,'2018-04'!$C$2:$C$100,0)+1,0)))-INDIRECT(CONCATENATE("'2018-03'!M",TEXT(MATCH($C13,'2018-03'!$C$2:$C$100,0)+1,0))))</f>
        <v>184364973.80000001</v>
      </c>
      <c r="N13" s="17">
        <f ca="1">IF(OR(INDIRECT(CONCATENATE("'2018-04'!N",TEXT(MATCH($C13,'2018-04'!$C$2:$C$100,0)+1,0)))="",INDIRECT(CONCATENATE("'2018-03'!N",TEXT(MATCH($C13,'2018-03'!$C$2:$C$100,0)+1,0)))="",AND(INDIRECT(CONCATENATE("'2018-04'!N",TEXT(MATCH($C13,'2018-04'!$C$2:$C$100,0)+1,0)))="",INDIRECT(CONCATENATE("'2018-03'!N",TEXT(MATCH($C13,'2018-03'!$C$2:$C$100,0)+1,0)))="")),"Н/Д",INDIRECT(CONCATENATE("'2018-04'!N",TEXT(MATCH($C13,'2018-04'!$C$2:$C$100,0)+1,0)))-INDIRECT(CONCATENATE("'2018-03'!NE",TEXT(MATCH($C13,'2018-03'!$C$2:$C$100,0)+1,0))))</f>
        <v>2616054.1800000002</v>
      </c>
      <c r="O13" s="17" t="str">
        <f ca="1">IF(OR(INDIRECT(CONCATENATE("'2018-04'!O",TEXT(MATCH($C13,'2018-04'!$C$2:$C$100,0)+1,0)))="",INDIRECT(CONCATENATE("'2018-03'!O",TEXT(MATCH($C13,'2018-03'!$C$2:$C$100,0)+1,0)))="",AND(INDIRECT(CONCATENATE("'2018-04'!O",TEXT(MATCH($C13,'2018-04'!$C$2:$C$100,0)+1,0)))="",INDIRECT(CONCATENATE("'2018-03'!O",TEXT(MATCH($C13,'2018-03'!$C$2:$C$100,0)+1,0)))="")),"Н/Д",INDIRECT(CONCATENATE("'2018-04'!O",TEXT(MATCH($C13,'2018-04'!$C$2:$C$100,0)+1,0)))-INDIRECT(CONCATENATE("'2018-03'!O",TEXT(MATCH($C13,'2018-03'!$C$2:$C$100,0)+1,0))))</f>
        <v>Н/Д</v>
      </c>
      <c r="P13" s="17">
        <f ca="1">IF(OR(INDIRECT(CONCATENATE("'2018-04'!P",TEXT(MATCH($C13,'2018-04'!$C$2:$C$100,0)+1,0)))="",INDIRECT(CONCATENATE("'2018-03'!P",TEXT(MATCH($C13,'2018-03'!$C$2:$C$100,0)+1,0)))="",AND(INDIRECT(CONCATENATE("'2018-04'!P",TEXT(MATCH($C13,'2018-04'!$C$2:$C$100,0)+1,0)))="",INDIRECT(CONCATENATE("'2018-03'!P",TEXT(MATCH($C13,'2018-03'!$C$2:$C$100,0)+1,0)))="")),"Н/Д",INDIRECT(CONCATENATE("'2018-04'!P",TEXT(MATCH($C13,'2018-04'!$C$2:$C$100,0)+1,0)))-INDIRECT(CONCATENATE("'2018-03'!P",TEXT(MATCH($C13,'2018-03'!$C$2:$C$100,0)+1,0))))</f>
        <v>22700330.079999998</v>
      </c>
      <c r="Q13" s="17">
        <f ca="1">IF(OR(INDIRECT(CONCATENATE("'2018-04'!Q",TEXT(MATCH($C13,'2018-04'!$C$2:$C$100,0)+1,0)))="",INDIRECT(CONCATENATE("'2018-03'!Q",TEXT(MATCH($C13,'2018-03'!$C$2:$C$100,0)+1,0)))="",AND(INDIRECT(CONCATENATE("'2018-04'!Q",TEXT(MATCH($C13,'2018-04'!$C$2:$C$100,0)+1,0)))="",INDIRECT(CONCATENATE("'2018-03'!Q",TEXT(MATCH($C13,'2018-03'!$C$2:$C$100,0)+1,0)))="")),"Н/Д",INDIRECT(CONCATENATE("'2018-04'!Q",TEXT(MATCH($C13,'2018-04'!$C$2:$C$100,0)+1,0)))-INDIRECT(CONCATENATE("'2018-03'!Q",TEXT(MATCH($C13,'2018-03'!$C$2:$C$100,0)+1,0))))</f>
        <v>6318266.6900000004</v>
      </c>
      <c r="R13" s="17">
        <f ca="1">IF(OR(INDIRECT(CONCATENATE("'2018-04'!R",TEXT(MATCH($C13,'2018-04'!$C$2:$C$100,0)+1,0)))="",INDIRECT(CONCATENATE("'2018-03'!R",TEXT(MATCH($C13,'2018-03'!$C$2:$C$100,0)+1,0)))="",AND(INDIRECT(CONCATENATE("'2018-04'!R",TEXT(MATCH($C13,'2018-04'!$C$2:$C$100,0)+1,0)))="",INDIRECT(CONCATENATE("'2018-03'!R",TEXT(MATCH($C13,'2018-03'!$C$2:$C$100,0)+1,0)))="")),"Н/Д",INDIRECT(CONCATENATE("'2018-04'!R",TEXT(MATCH($C13,'2018-04'!$C$2:$C$100,0)+1,0)))-INDIRECT(CONCATENATE("'2018-03'!R",TEXT(MATCH($C13,'2018-03'!$C$2:$C$100,0)+1,0))))</f>
        <v>413695.85000000009</v>
      </c>
      <c r="S13" s="17" t="str">
        <f ca="1">IF(OR(INDIRECT(CONCATENATE("'2018-04'!S",TEXT(MATCH($C13,'2018-04'!$C$2:$C$100,0)+1,0)))="",INDIRECT(CONCATENATE("'2018-03'!S",TEXT(MATCH($C13,'2018-03'!$C$2:$C$100,0)+1,0)))="",AND(INDIRECT(CONCATENATE("'2018-04'!S",TEXT(MATCH($C13,'2018-04'!$C$2:$C$100,0)+1,0)))="",INDIRECT(CONCATENATE("'2018-03'!S",TEXT(MATCH($C13,'2018-03'!$C$2:$C$100,0)+1,0)))="")),"Н/Д",INDIRECT(CONCATENATE("'2018-04'!S",TEXT(MATCH($C13,'2018-04'!$C$2:$C$100,0)+1,0)))-INDIRECT(CONCATENATE("'2018-03'!S",TEXT(MATCH($C13,'2018-03'!$C$2:$C$100,0)+1,0))))</f>
        <v>Н/Д</v>
      </c>
      <c r="T13" s="17">
        <f ca="1">IF(OR(INDIRECT(CONCATENATE("'2018-04'!T",TEXT(MATCH($C13,'2018-04'!$C$2:$C$100,0)+1,0)))="",INDIRECT(CONCATENATE("'2018-03'!T",TEXT(MATCH($C13,'2018-03'!$C$2:$C$100,0)+1,0)))="",AND(INDIRECT(CONCATENATE("'2018-04'!T",TEXT(MATCH($C13,'2018-04'!$C$2:$C$100,0)+1,0)))="",INDIRECT(CONCATENATE("'2018-03'!T",TEXT(MATCH($C13,'2018-03'!$C$2:$C$100,0)+1,0)))="")),"Н/Д",INDIRECT(CONCATENATE("'2018-04'!T",TEXT(MATCH($C13,'2018-04'!$C$2:$C$100,0)+1,0)))-INDIRECT(CONCATENATE("'2018-03'!T",TEXT(MATCH($C13,'2018-03'!$C$2:$C$100,0)+1,0))))</f>
        <v>5294977.63</v>
      </c>
      <c r="U13" s="17">
        <f ca="1">IF(OR(INDIRECT(CONCATENATE("'2018-04'!U",TEXT(MATCH($C13,'2018-04'!$C$2:$C$100,0)+1,0)))="",INDIRECT(CONCATENATE("'2018-03'!U",TEXT(MATCH($C13,'2018-03'!$C$2:$C$100,0)+1,0)))="",AND(INDIRECT(CONCATENATE("'2018-04'!U",TEXT(MATCH($C13,'2018-04'!$C$2:$C$100,0)+1,0)))="",INDIRECT(CONCATENATE("'2018-03'!U",TEXT(MATCH($C13,'2018-03'!$C$2:$C$100,0)+1,0)))="")),"Н/Д",INDIRECT(CONCATENATE("'2018-04'!U",TEXT(MATCH($C13,'2018-04'!$C$2:$C$100,0)+1,0)))-INDIRECT(CONCATENATE("'2018-03'!U",TEXT(MATCH($C13,'2018-03'!$C$2:$C$100,0)+1,0))))</f>
        <v>-33639360.390000001</v>
      </c>
      <c r="V13" s="17">
        <f ca="1">IF(OR(INDIRECT(CONCATENATE("'2018-04'!V",TEXT(MATCH($C13,'2018-04'!$C$2:$C$100,0)+1,0)))="",INDIRECT(CONCATENATE("'2018-03'!V",TEXT(MATCH($C13,'2018-03'!$C$2:$C$100,0)+1,0)))="",AND(INDIRECT(CONCATENATE("'2018-04'!V",TEXT(MATCH($C13,'2018-04'!$C$2:$C$100,0)+1,0)))="",INDIRECT(CONCATENATE("'2018-03'!V",TEXT(MATCH($C13,'2018-03'!$C$2:$C$100,0)+1,0)))="")),"Н/Д",INDIRECT(CONCATENATE("'2018-04'!V",TEXT(MATCH($C13,'2018-04'!$C$2:$C$100,0)+1,0)))-INDIRECT(CONCATENATE("'2018-03'!V",TEXT(MATCH($C13,'2018-03'!$C$2:$C$100,0)+1,0))))</f>
        <v>1511198835.9700003</v>
      </c>
      <c r="W13" s="17">
        <f ca="1">IF(OR(INDIRECT(CONCATENATE("'2018-04'!W",TEXT(MATCH($C13,'2018-04'!$C$2:$C$100,0)+1,0)))="",INDIRECT(CONCATENATE("'2018-03'!W",TEXT(MATCH($C13,'2018-03'!$C$2:$C$100,0)+1,0)))="",AND(INDIRECT(CONCATENATE("'2018-04'!W",TEXT(MATCH($C13,'2018-04'!$C$2:$C$100,0)+1,0)))="",INDIRECT(CONCATENATE("'2018-03'!W",TEXT(MATCH($C13,'2018-03'!$C$2:$C$100,0)+1,0)))="")),"Н/Д",INDIRECT(CONCATENATE("'2018-04'!W",TEXT(MATCH($C13,'2018-04'!$C$2:$C$100,0)+1,0)))-INDIRECT(CONCATENATE("'2018-03'!W",TEXT(MATCH($C13,'2018-03'!$C$2:$C$100,0)+1,0))))</f>
        <v>7170343245.1000004</v>
      </c>
    </row>
    <row r="14" spans="1:23" x14ac:dyDescent="0.25">
      <c r="A14" s="2" t="s">
        <v>34</v>
      </c>
      <c r="B14" s="2" t="s">
        <v>35</v>
      </c>
      <c r="C14" s="15">
        <v>33000000</v>
      </c>
      <c r="D14" s="2" t="s">
        <v>207</v>
      </c>
      <c r="E14" s="17">
        <f ca="1">IF(OR(INDIRECT(CONCATENATE("'2018-04'!E",TEXT(MATCH($C14,'2018-04'!$C$2:$C$100,0)+1,0)))="",INDIRECT(CONCATENATE("'2018-03'!E",TEXT(MATCH($C14,'2018-03'!$C$2:$C$100,0)+1,0)))="",AND(INDIRECT(CONCATENATE("'2018-04'!E",TEXT(MATCH($C14,'2018-04'!$C$2:$C$100,0)+1,0)))="",INDIRECT(CONCATENATE("'2018-03'!E",TEXT(MATCH($C14,'2018-03'!$C$2:$C$100,0)+1,0)))="")),"Н/Д",INDIRECT(CONCATENATE("'2018-04'!E",TEXT(MATCH($C14,'2018-04'!$C$2:$C$100,0)+1,0)))-INDIRECT(CONCATENATE("'2018-03'!E",TEXT(MATCH($C14,'2018-03'!$C$2:$C$100,0)+1,0))))</f>
        <v>6010768858.2700005</v>
      </c>
      <c r="F14" s="17">
        <f ca="1">IF(OR(INDIRECT(CONCATENATE("'2018-04'!F",TEXT(MATCH($C14,'2018-04'!$C$2:$C$100,0)+1,0)))="",INDIRECT(CONCATENATE("'2018-03'!F",TEXT(MATCH($C14,'2018-03'!$C$2:$C$100,0)+1,0)))="",AND(INDIRECT(CONCATENATE("'2018-04'!F",TEXT(MATCH($C14,'2018-04'!$C$2:$C$100,0)+1,0)))="",INDIRECT(CONCATENATE("'2018-03'!F",TEXT(MATCH($C14,'2018-03'!$C$2:$C$100,0)+1,0)))="")),"Н/Д",INDIRECT(CONCATENATE("'2018-04'!F",TEXT(MATCH($C14,'2018-04'!$C$2:$C$100,0)+1,0)))-INDIRECT(CONCATENATE("'2018-03'!F",TEXT(MATCH($C14,'2018-03'!$C$2:$C$100,0)+1,0))))</f>
        <v>4442494142.1399994</v>
      </c>
      <c r="G14" s="17">
        <f ca="1">IF(OR(INDIRECT(CONCATENATE("'2018-04'!G",TEXT(MATCH($C14,'2018-04'!$C$2:$C$100,0)+1,0)))="",INDIRECT(CONCATENATE("'2018-03'!G",TEXT(MATCH($C14,'2018-03'!$C$2:$C$100,0)+1,0)))="",AND(INDIRECT(CONCATENATE("'2018-04'!G",TEXT(MATCH($C14,'2018-04'!$C$2:$C$100,0)+1,0)))="",INDIRECT(CONCATENATE("'2018-03'!G",TEXT(MATCH($C14,'2018-03'!$C$2:$C$100,0)+1,0)))="")),"Н/Д",INDIRECT(CONCATENATE("'2018-04'!G",TEXT(MATCH($C14,'2018-04'!$C$2:$C$100,0)+1,0)))-INDIRECT(CONCATENATE("'2018-03'!G",TEXT(MATCH($C14,'2018-03'!$C$2:$C$100,0)+1,0))))</f>
        <v>1318132156.1499999</v>
      </c>
      <c r="H14" s="17">
        <f ca="1">IF(OR(INDIRECT(CONCATENATE("'2018-04'!H",TEXT(MATCH($C14,'2018-04'!$C$2:$C$100,0)+1,0)))="",INDIRECT(CONCATENATE("'2018-03'!H",TEXT(MATCH($C14,'2018-03'!$C$2:$C$100,0)+1,0)))="",AND(INDIRECT(CONCATENATE("'2018-04'!H",TEXT(MATCH($C14,'2018-04'!$C$2:$C$100,0)+1,0)))="",INDIRECT(CONCATENATE("'2018-03'!H",TEXT(MATCH($C14,'2018-03'!$C$2:$C$100,0)+1,0)))="")),"Н/Д",INDIRECT(CONCATENATE("'2018-04'!H",TEXT(MATCH($C14,'2018-04'!$C$2:$C$100,0)+1,0)))-INDIRECT(CONCATENATE("'2018-03'!H",TEXT(MATCH($C14,'2018-03'!$C$2:$C$100,0)+1,0))))</f>
        <v>1399023488.4200001</v>
      </c>
      <c r="I14" s="17">
        <f ca="1">IF(OR(INDIRECT(CONCATENATE("'2018-04'!I",TEXT(MATCH($C14,'2018-04'!$C$2:$C$100,0)+1,0)))="",INDIRECT(CONCATENATE("'2018-03'!I",TEXT(MATCH($C14,'2018-03'!$C$2:$C$100,0)+1,0)))="",AND(INDIRECT(CONCATENATE("'2018-04'!I",TEXT(MATCH($C14,'2018-04'!$C$2:$C$100,0)+1,0)))="",INDIRECT(CONCATENATE("'2018-03'!I",TEXT(MATCH($C14,'2018-03'!$C$2:$C$100,0)+1,0)))="")),"Н/Д",INDIRECT(CONCATENATE("'2018-04'!I",TEXT(MATCH($C14,'2018-04'!$C$2:$C$100,0)+1,0)))-INDIRECT(CONCATENATE("'2018-03'!I",TEXT(MATCH($C14,'2018-03'!$C$2:$C$100,0)+1,0))))</f>
        <v>491148962.04000008</v>
      </c>
      <c r="J14" s="17" t="str">
        <f ca="1">IF(OR(INDIRECT(CONCATENATE("'2018-04'!J",TEXT(MATCH($C14,'2018-04'!$C$2:$C$100,0)+1,0)))="",INDIRECT(CONCATENATE("'2018-03'!J",TEXT(MATCH($C14,'2018-03'!$C$2:$C$100,0)+1,0)))="",AND(INDIRECT(CONCATENATE("'2018-04'!J",TEXT(MATCH($C14,'2018-04'!$C$2:$C$100,0)+1,0)))="",INDIRECT(CONCATENATE("'2018-03'!J",TEXT(MATCH($C14,'2018-03'!$C$2:$C$100,0)+1,0)))="")),"Н/Д",INDIRECT(CONCATENATE("'2018-04'!J",TEXT(MATCH($C14,'2018-04'!$C$2:$C$100,0)+1,0)))-INDIRECT(CONCATENATE("'2018-03'!J",TEXT(MATCH($C14,'2018-03'!$C$2:$C$100,0)+1,0))))</f>
        <v>Н/Д</v>
      </c>
      <c r="K14" s="17">
        <f ca="1">IF(OR(INDIRECT(CONCATENATE("'2018-04'!K",TEXT(MATCH($C14,'2018-04'!$C$2:$C$100,0)+1,0)))="",INDIRECT(CONCATENATE("'2018-03'!K",TEXT(MATCH($C14,'2018-03'!$C$2:$C$100,0)+1,0)))="",AND(INDIRECT(CONCATENATE("'2018-04'!K",TEXT(MATCH($C14,'2018-04'!$C$2:$C$100,0)+1,0)))="",INDIRECT(CONCATENATE("'2018-03'!K",TEXT(MATCH($C14,'2018-03'!$C$2:$C$100,0)+1,0)))="")),"Н/Д",INDIRECT(CONCATENATE("'2018-04'!K",TEXT(MATCH($C14,'2018-04'!$C$2:$C$100,0)+1,0)))-INDIRECT(CONCATENATE("'2018-03'!K",TEXT(MATCH($C14,'2018-03'!$C$2:$C$100,0)+1,0))))</f>
        <v>367647255.83000004</v>
      </c>
      <c r="L14" s="17">
        <f ca="1">IF(OR(INDIRECT(CONCATENATE("'2018-04'!L",TEXT(MATCH($C14,'2018-04'!$C$2:$C$100,0)+1,0)))="",INDIRECT(CONCATENATE("'2018-03'!L",TEXT(MATCH($C14,'2018-03'!$C$2:$C$100,0)+1,0)))="",AND(INDIRECT(CONCATENATE("'2018-04'!L",TEXT(MATCH($C14,'2018-04'!$C$2:$C$100,0)+1,0)))="",INDIRECT(CONCATENATE("'2018-03'!L",TEXT(MATCH($C14,'2018-03'!$C$2:$C$100,0)+1,0)))="")),"Н/Д",INDIRECT(CONCATENATE("'2018-04'!L",TEXT(MATCH($C14,'2018-04'!$C$2:$C$100,0)+1,0)))-INDIRECT(CONCATENATE("'2018-03'!L",TEXT(MATCH($C14,'2018-03'!$C$2:$C$100,0)+1,0))))</f>
        <v>352353157.68000001</v>
      </c>
      <c r="M14" s="17">
        <f ca="1">IF(OR(INDIRECT(CONCATENATE("'2018-04'!M",TEXT(MATCH($C14,'2018-04'!$C$2:$C$100,0)+1,0)))="",INDIRECT(CONCATENATE("'2018-03'!M",TEXT(MATCH($C14,'2018-03'!$C$2:$C$100,0)+1,0)))="",AND(INDIRECT(CONCATENATE("'2018-04'!M",TEXT(MATCH($C14,'2018-04'!$C$2:$C$100,0)+1,0)))="",INDIRECT(CONCATENATE("'2018-03'!M",TEXT(MATCH($C14,'2018-03'!$C$2:$C$100,0)+1,0)))="")),"Н/Д",INDIRECT(CONCATENATE("'2018-04'!M",TEXT(MATCH($C14,'2018-04'!$C$2:$C$100,0)+1,0)))-INDIRECT(CONCATENATE("'2018-03'!M",TEXT(MATCH($C14,'2018-03'!$C$2:$C$100,0)+1,0))))</f>
        <v>1927201.85</v>
      </c>
      <c r="N14" s="17">
        <f ca="1">IF(OR(INDIRECT(CONCATENATE("'2018-04'!N",TEXT(MATCH($C14,'2018-04'!$C$2:$C$100,0)+1,0)))="",INDIRECT(CONCATENATE("'2018-03'!N",TEXT(MATCH($C14,'2018-03'!$C$2:$C$100,0)+1,0)))="",AND(INDIRECT(CONCATENATE("'2018-04'!N",TEXT(MATCH($C14,'2018-04'!$C$2:$C$100,0)+1,0)))="",INDIRECT(CONCATENATE("'2018-03'!N",TEXT(MATCH($C14,'2018-03'!$C$2:$C$100,0)+1,0)))="")),"Н/Д",INDIRECT(CONCATENATE("'2018-04'!N",TEXT(MATCH($C14,'2018-04'!$C$2:$C$100,0)+1,0)))-INDIRECT(CONCATENATE("'2018-03'!NE",TEXT(MATCH($C14,'2018-03'!$C$2:$C$100,0)+1,0))))</f>
        <v>97733236.269999996</v>
      </c>
      <c r="O14" s="17">
        <f ca="1">IF(OR(INDIRECT(CONCATENATE("'2018-04'!O",TEXT(MATCH($C14,'2018-04'!$C$2:$C$100,0)+1,0)))="",INDIRECT(CONCATENATE("'2018-03'!O",TEXT(MATCH($C14,'2018-03'!$C$2:$C$100,0)+1,0)))="",AND(INDIRECT(CONCATENATE("'2018-04'!O",TEXT(MATCH($C14,'2018-04'!$C$2:$C$100,0)+1,0)))="",INDIRECT(CONCATENATE("'2018-03'!O",TEXT(MATCH($C14,'2018-03'!$C$2:$C$100,0)+1,0)))="")),"Н/Д",INDIRECT(CONCATENATE("'2018-04'!O",TEXT(MATCH($C14,'2018-04'!$C$2:$C$100,0)+1,0)))-INDIRECT(CONCATENATE("'2018-03'!O",TEXT(MATCH($C14,'2018-03'!$C$2:$C$100,0)+1,0))))</f>
        <v>12866</v>
      </c>
      <c r="P14" s="17">
        <f ca="1">IF(OR(INDIRECT(CONCATENATE("'2018-04'!P",TEXT(MATCH($C14,'2018-04'!$C$2:$C$100,0)+1,0)))="",INDIRECT(CONCATENATE("'2018-03'!P",TEXT(MATCH($C14,'2018-03'!$C$2:$C$100,0)+1,0)))="",AND(INDIRECT(CONCATENATE("'2018-04'!P",TEXT(MATCH($C14,'2018-04'!$C$2:$C$100,0)+1,0)))="",INDIRECT(CONCATENATE("'2018-03'!P",TEXT(MATCH($C14,'2018-03'!$C$2:$C$100,0)+1,0)))="")),"Н/Д",INDIRECT(CONCATENATE("'2018-04'!P",TEXT(MATCH($C14,'2018-04'!$C$2:$C$100,0)+1,0)))-INDIRECT(CONCATENATE("'2018-03'!P",TEXT(MATCH($C14,'2018-03'!$C$2:$C$100,0)+1,0))))</f>
        <v>101074123.30000001</v>
      </c>
      <c r="Q14" s="17">
        <f ca="1">IF(OR(INDIRECT(CONCATENATE("'2018-04'!Q",TEXT(MATCH($C14,'2018-04'!$C$2:$C$100,0)+1,0)))="",INDIRECT(CONCATENATE("'2018-03'!Q",TEXT(MATCH($C14,'2018-03'!$C$2:$C$100,0)+1,0)))="",AND(INDIRECT(CONCATENATE("'2018-04'!Q",TEXT(MATCH($C14,'2018-04'!$C$2:$C$100,0)+1,0)))="",INDIRECT(CONCATENATE("'2018-03'!Q",TEXT(MATCH($C14,'2018-03'!$C$2:$C$100,0)+1,0)))="")),"Н/Д",INDIRECT(CONCATENATE("'2018-04'!Q",TEXT(MATCH($C14,'2018-04'!$C$2:$C$100,0)+1,0)))-INDIRECT(CONCATENATE("'2018-03'!Q",TEXT(MATCH($C14,'2018-03'!$C$2:$C$100,0)+1,0))))</f>
        <v>111821010.95</v>
      </c>
      <c r="R14" s="17">
        <f ca="1">IF(OR(INDIRECT(CONCATENATE("'2018-04'!R",TEXT(MATCH($C14,'2018-04'!$C$2:$C$100,0)+1,0)))="",INDIRECT(CONCATENATE("'2018-03'!R",TEXT(MATCH($C14,'2018-03'!$C$2:$C$100,0)+1,0)))="",AND(INDIRECT(CONCATENATE("'2018-04'!R",TEXT(MATCH($C14,'2018-04'!$C$2:$C$100,0)+1,0)))="",INDIRECT(CONCATENATE("'2018-03'!R",TEXT(MATCH($C14,'2018-03'!$C$2:$C$100,0)+1,0)))="")),"Н/Д",INDIRECT(CONCATENATE("'2018-04'!R",TEXT(MATCH($C14,'2018-04'!$C$2:$C$100,0)+1,0)))-INDIRECT(CONCATENATE("'2018-03'!R",TEXT(MATCH($C14,'2018-03'!$C$2:$C$100,0)+1,0))))</f>
        <v>41942363.51000002</v>
      </c>
      <c r="S14" s="17">
        <f ca="1">IF(OR(INDIRECT(CONCATENATE("'2018-04'!S",TEXT(MATCH($C14,'2018-04'!$C$2:$C$100,0)+1,0)))="",INDIRECT(CONCATENATE("'2018-03'!S",TEXT(MATCH($C14,'2018-03'!$C$2:$C$100,0)+1,0)))="",AND(INDIRECT(CONCATENATE("'2018-04'!S",TEXT(MATCH($C14,'2018-04'!$C$2:$C$100,0)+1,0)))="",INDIRECT(CONCATENATE("'2018-03'!S",TEXT(MATCH($C14,'2018-03'!$C$2:$C$100,0)+1,0)))="")),"Н/Д",INDIRECT(CONCATENATE("'2018-04'!S",TEXT(MATCH($C14,'2018-04'!$C$2:$C$100,0)+1,0)))-INDIRECT(CONCATENATE("'2018-03'!S",TEXT(MATCH($C14,'2018-03'!$C$2:$C$100,0)+1,0))))</f>
        <v>873160</v>
      </c>
      <c r="T14" s="17">
        <f ca="1">IF(OR(INDIRECT(CONCATENATE("'2018-04'!T",TEXT(MATCH($C14,'2018-04'!$C$2:$C$100,0)+1,0)))="",INDIRECT(CONCATENATE("'2018-03'!T",TEXT(MATCH($C14,'2018-03'!$C$2:$C$100,0)+1,0)))="",AND(INDIRECT(CONCATENATE("'2018-04'!T",TEXT(MATCH($C14,'2018-04'!$C$2:$C$100,0)+1,0)))="",INDIRECT(CONCATENATE("'2018-03'!T",TEXT(MATCH($C14,'2018-03'!$C$2:$C$100,0)+1,0)))="")),"Н/Д",INDIRECT(CONCATENATE("'2018-04'!T",TEXT(MATCH($C14,'2018-04'!$C$2:$C$100,0)+1,0)))-INDIRECT(CONCATENATE("'2018-03'!T",TEXT(MATCH($C14,'2018-03'!$C$2:$C$100,0)+1,0))))</f>
        <v>56684758.00999999</v>
      </c>
      <c r="U14" s="17">
        <f ca="1">IF(OR(INDIRECT(CONCATENATE("'2018-04'!U",TEXT(MATCH($C14,'2018-04'!$C$2:$C$100,0)+1,0)))="",INDIRECT(CONCATENATE("'2018-03'!U",TEXT(MATCH($C14,'2018-03'!$C$2:$C$100,0)+1,0)))="",AND(INDIRECT(CONCATENATE("'2018-04'!U",TEXT(MATCH($C14,'2018-04'!$C$2:$C$100,0)+1,0)))="",INDIRECT(CONCATENATE("'2018-03'!U",TEXT(MATCH($C14,'2018-03'!$C$2:$C$100,0)+1,0)))="")),"Н/Д",INDIRECT(CONCATENATE("'2018-04'!U",TEXT(MATCH($C14,'2018-04'!$C$2:$C$100,0)+1,0)))-INDIRECT(CONCATENATE("'2018-03'!U",TEXT(MATCH($C14,'2018-03'!$C$2:$C$100,0)+1,0))))</f>
        <v>3133708.3000000007</v>
      </c>
      <c r="V14" s="17">
        <f ca="1">IF(OR(INDIRECT(CONCATENATE("'2018-04'!V",TEXT(MATCH($C14,'2018-04'!$C$2:$C$100,0)+1,0)))="",INDIRECT(CONCATENATE("'2018-03'!V",TEXT(MATCH($C14,'2018-03'!$C$2:$C$100,0)+1,0)))="",AND(INDIRECT(CONCATENATE("'2018-04'!V",TEXT(MATCH($C14,'2018-04'!$C$2:$C$100,0)+1,0)))="",INDIRECT(CONCATENATE("'2018-03'!V",TEXT(MATCH($C14,'2018-03'!$C$2:$C$100,0)+1,0)))="")),"Н/Д",INDIRECT(CONCATENATE("'2018-04'!V",TEXT(MATCH($C14,'2018-04'!$C$2:$C$100,0)+1,0)))-INDIRECT(CONCATENATE("'2018-03'!V",TEXT(MATCH($C14,'2018-03'!$C$2:$C$100,0)+1,0))))</f>
        <v>1568274716.1300001</v>
      </c>
      <c r="W14" s="17">
        <f ca="1">IF(OR(INDIRECT(CONCATENATE("'2018-04'!W",TEXT(MATCH($C14,'2018-04'!$C$2:$C$100,0)+1,0)))="",INDIRECT(CONCATENATE("'2018-03'!W",TEXT(MATCH($C14,'2018-03'!$C$2:$C$100,0)+1,0)))="",AND(INDIRECT(CONCATENATE("'2018-04'!W",TEXT(MATCH($C14,'2018-04'!$C$2:$C$100,0)+1,0)))="",INDIRECT(CONCATENATE("'2018-03'!W",TEXT(MATCH($C14,'2018-03'!$C$2:$C$100,0)+1,0)))="")),"Н/Д",INDIRECT(CONCATENATE("'2018-04'!W",TEXT(MATCH($C14,'2018-04'!$C$2:$C$100,0)+1,0)))-INDIRECT(CONCATENATE("'2018-03'!W",TEXT(MATCH($C14,'2018-03'!$C$2:$C$100,0)+1,0))))</f>
        <v>16305684689.700001</v>
      </c>
    </row>
    <row r="15" spans="1:23" x14ac:dyDescent="0.25">
      <c r="A15" s="2" t="s">
        <v>34</v>
      </c>
      <c r="B15" s="2" t="s">
        <v>36</v>
      </c>
      <c r="C15" s="15">
        <v>22000000</v>
      </c>
      <c r="D15" s="2" t="s">
        <v>207</v>
      </c>
      <c r="E15" s="17">
        <f ca="1">IF(OR(INDIRECT(CONCATENATE("'2018-04'!E",TEXT(MATCH($C15,'2018-04'!$C$2:$C$100,0)+1,0)))="",INDIRECT(CONCATENATE("'2018-03'!E",TEXT(MATCH($C15,'2018-03'!$C$2:$C$100,0)+1,0)))="",AND(INDIRECT(CONCATENATE("'2018-04'!E",TEXT(MATCH($C15,'2018-04'!$C$2:$C$100,0)+1,0)))="",INDIRECT(CONCATENATE("'2018-03'!E",TEXT(MATCH($C15,'2018-03'!$C$2:$C$100,0)+1,0)))="")),"Н/Д",INDIRECT(CONCATENATE("'2018-04'!E",TEXT(MATCH($C15,'2018-04'!$C$2:$C$100,0)+1,0)))-INDIRECT(CONCATENATE("'2018-03'!E",TEXT(MATCH($C15,'2018-03'!$C$2:$C$100,0)+1,0))))</f>
        <v>19640845662.470001</v>
      </c>
      <c r="F15" s="17">
        <f ca="1">IF(OR(INDIRECT(CONCATENATE("'2018-04'!F",TEXT(MATCH($C15,'2018-04'!$C$2:$C$100,0)+1,0)))="",INDIRECT(CONCATENATE("'2018-03'!F",TEXT(MATCH($C15,'2018-03'!$C$2:$C$100,0)+1,0)))="",AND(INDIRECT(CONCATENATE("'2018-04'!F",TEXT(MATCH($C15,'2018-04'!$C$2:$C$100,0)+1,0)))="",INDIRECT(CONCATENATE("'2018-03'!F",TEXT(MATCH($C15,'2018-03'!$C$2:$C$100,0)+1,0)))="")),"Н/Д",INDIRECT(CONCATENATE("'2018-04'!F",TEXT(MATCH($C15,'2018-04'!$C$2:$C$100,0)+1,0)))-INDIRECT(CONCATENATE("'2018-03'!F",TEXT(MATCH($C15,'2018-03'!$C$2:$C$100,0)+1,0))))</f>
        <v>17966499805</v>
      </c>
      <c r="G15" s="17">
        <f ca="1">IF(OR(INDIRECT(CONCATENATE("'2018-04'!G",TEXT(MATCH($C15,'2018-04'!$C$2:$C$100,0)+1,0)))="",INDIRECT(CONCATENATE("'2018-03'!G",TEXT(MATCH($C15,'2018-03'!$C$2:$C$100,0)+1,0)))="",AND(INDIRECT(CONCATENATE("'2018-04'!G",TEXT(MATCH($C15,'2018-04'!$C$2:$C$100,0)+1,0)))="",INDIRECT(CONCATENATE("'2018-03'!G",TEXT(MATCH($C15,'2018-03'!$C$2:$C$100,0)+1,0)))="")),"Н/Д",INDIRECT(CONCATENATE("'2018-04'!G",TEXT(MATCH($C15,'2018-04'!$C$2:$C$100,0)+1,0)))-INDIRECT(CONCATENATE("'2018-03'!G",TEXT(MATCH($C15,'2018-03'!$C$2:$C$100,0)+1,0))))</f>
        <v>8375427237.5</v>
      </c>
      <c r="H15" s="17">
        <f ca="1">IF(OR(INDIRECT(CONCATENATE("'2018-04'!H",TEXT(MATCH($C15,'2018-04'!$C$2:$C$100,0)+1,0)))="",INDIRECT(CONCATENATE("'2018-03'!H",TEXT(MATCH($C15,'2018-03'!$C$2:$C$100,0)+1,0)))="",AND(INDIRECT(CONCATENATE("'2018-04'!H",TEXT(MATCH($C15,'2018-04'!$C$2:$C$100,0)+1,0)))="",INDIRECT(CONCATENATE("'2018-03'!H",TEXT(MATCH($C15,'2018-03'!$C$2:$C$100,0)+1,0)))="")),"Н/Д",INDIRECT(CONCATENATE("'2018-04'!H",TEXT(MATCH($C15,'2018-04'!$C$2:$C$100,0)+1,0)))-INDIRECT(CONCATENATE("'2018-03'!H",TEXT(MATCH($C15,'2018-03'!$C$2:$C$100,0)+1,0))))</f>
        <v>5123545182.8899994</v>
      </c>
      <c r="I15" s="17">
        <f ca="1">IF(OR(INDIRECT(CONCATENATE("'2018-04'!I",TEXT(MATCH($C15,'2018-04'!$C$2:$C$100,0)+1,0)))="",INDIRECT(CONCATENATE("'2018-03'!I",TEXT(MATCH($C15,'2018-03'!$C$2:$C$100,0)+1,0)))="",AND(INDIRECT(CONCATENATE("'2018-04'!I",TEXT(MATCH($C15,'2018-04'!$C$2:$C$100,0)+1,0)))="",INDIRECT(CONCATENATE("'2018-03'!I",TEXT(MATCH($C15,'2018-03'!$C$2:$C$100,0)+1,0)))="")),"Н/Д",INDIRECT(CONCATENATE("'2018-04'!I",TEXT(MATCH($C15,'2018-04'!$C$2:$C$100,0)+1,0)))-INDIRECT(CONCATENATE("'2018-03'!I",TEXT(MATCH($C15,'2018-03'!$C$2:$C$100,0)+1,0))))</f>
        <v>1466987139.55</v>
      </c>
      <c r="J15" s="17" t="str">
        <f ca="1">IF(OR(INDIRECT(CONCATENATE("'2018-04'!J",TEXT(MATCH($C15,'2018-04'!$C$2:$C$100,0)+1,0)))="",INDIRECT(CONCATENATE("'2018-03'!J",TEXT(MATCH($C15,'2018-03'!$C$2:$C$100,0)+1,0)))="",AND(INDIRECT(CONCATENATE("'2018-04'!J",TEXT(MATCH($C15,'2018-04'!$C$2:$C$100,0)+1,0)))="",INDIRECT(CONCATENATE("'2018-03'!J",TEXT(MATCH($C15,'2018-03'!$C$2:$C$100,0)+1,0)))="")),"Н/Д",INDIRECT(CONCATENATE("'2018-04'!J",TEXT(MATCH($C15,'2018-04'!$C$2:$C$100,0)+1,0)))-INDIRECT(CONCATENATE("'2018-03'!J",TEXT(MATCH($C15,'2018-03'!$C$2:$C$100,0)+1,0))))</f>
        <v>Н/Д</v>
      </c>
      <c r="K15" s="17">
        <f ca="1">IF(OR(INDIRECT(CONCATENATE("'2018-04'!K",TEXT(MATCH($C15,'2018-04'!$C$2:$C$100,0)+1,0)))="",INDIRECT(CONCATENATE("'2018-03'!K",TEXT(MATCH($C15,'2018-03'!$C$2:$C$100,0)+1,0)))="",AND(INDIRECT(CONCATENATE("'2018-04'!K",TEXT(MATCH($C15,'2018-04'!$C$2:$C$100,0)+1,0)))="",INDIRECT(CONCATENATE("'2018-03'!K",TEXT(MATCH($C15,'2018-03'!$C$2:$C$100,0)+1,0)))="")),"Н/Д",INDIRECT(CONCATENATE("'2018-04'!K",TEXT(MATCH($C15,'2018-04'!$C$2:$C$100,0)+1,0)))-INDIRECT(CONCATENATE("'2018-03'!K",TEXT(MATCH($C15,'2018-03'!$C$2:$C$100,0)+1,0))))</f>
        <v>1025653272.2900001</v>
      </c>
      <c r="L15" s="17">
        <f ca="1">IF(OR(INDIRECT(CONCATENATE("'2018-04'!L",TEXT(MATCH($C15,'2018-04'!$C$2:$C$100,0)+1,0)))="",INDIRECT(CONCATENATE("'2018-03'!L",TEXT(MATCH($C15,'2018-03'!$C$2:$C$100,0)+1,0)))="",AND(INDIRECT(CONCATENATE("'2018-04'!L",TEXT(MATCH($C15,'2018-04'!$C$2:$C$100,0)+1,0)))="",INDIRECT(CONCATENATE("'2018-03'!L",TEXT(MATCH($C15,'2018-03'!$C$2:$C$100,0)+1,0)))="")),"Н/Д",INDIRECT(CONCATENATE("'2018-04'!L",TEXT(MATCH($C15,'2018-04'!$C$2:$C$100,0)+1,0)))-INDIRECT(CONCATENATE("'2018-03'!L",TEXT(MATCH($C15,'2018-03'!$C$2:$C$100,0)+1,0))))</f>
        <v>1173836585.6600001</v>
      </c>
      <c r="M15" s="17">
        <f ca="1">IF(OR(INDIRECT(CONCATENATE("'2018-04'!M",TEXT(MATCH($C15,'2018-04'!$C$2:$C$100,0)+1,0)))="",INDIRECT(CONCATENATE("'2018-03'!M",TEXT(MATCH($C15,'2018-03'!$C$2:$C$100,0)+1,0)))="",AND(INDIRECT(CONCATENATE("'2018-04'!M",TEXT(MATCH($C15,'2018-04'!$C$2:$C$100,0)+1,0)))="",INDIRECT(CONCATENATE("'2018-03'!M",TEXT(MATCH($C15,'2018-03'!$C$2:$C$100,0)+1,0)))="")),"Н/Д",INDIRECT(CONCATENATE("'2018-04'!M",TEXT(MATCH($C15,'2018-04'!$C$2:$C$100,0)+1,0)))-INDIRECT(CONCATENATE("'2018-03'!M",TEXT(MATCH($C15,'2018-03'!$C$2:$C$100,0)+1,0))))</f>
        <v>2970698.3899999987</v>
      </c>
      <c r="N15" s="17">
        <f ca="1">IF(OR(INDIRECT(CONCATENATE("'2018-04'!N",TEXT(MATCH($C15,'2018-04'!$C$2:$C$100,0)+1,0)))="",INDIRECT(CONCATENATE("'2018-03'!N",TEXT(MATCH($C15,'2018-03'!$C$2:$C$100,0)+1,0)))="",AND(INDIRECT(CONCATENATE("'2018-04'!N",TEXT(MATCH($C15,'2018-04'!$C$2:$C$100,0)+1,0)))="",INDIRECT(CONCATENATE("'2018-03'!N",TEXT(MATCH($C15,'2018-03'!$C$2:$C$100,0)+1,0)))="")),"Н/Д",INDIRECT(CONCATENATE("'2018-04'!N",TEXT(MATCH($C15,'2018-04'!$C$2:$C$100,0)+1,0)))-INDIRECT(CONCATENATE("'2018-03'!NE",TEXT(MATCH($C15,'2018-03'!$C$2:$C$100,0)+1,0))))</f>
        <v>214177522.5</v>
      </c>
      <c r="O15" s="17">
        <f ca="1">IF(OR(INDIRECT(CONCATENATE("'2018-04'!O",TEXT(MATCH($C15,'2018-04'!$C$2:$C$100,0)+1,0)))="",INDIRECT(CONCATENATE("'2018-03'!O",TEXT(MATCH($C15,'2018-03'!$C$2:$C$100,0)+1,0)))="",AND(INDIRECT(CONCATENATE("'2018-04'!O",TEXT(MATCH($C15,'2018-04'!$C$2:$C$100,0)+1,0)))="",INDIRECT(CONCATENATE("'2018-03'!O",TEXT(MATCH($C15,'2018-03'!$C$2:$C$100,0)+1,0)))="")),"Н/Д",INDIRECT(CONCATENATE("'2018-04'!O",TEXT(MATCH($C15,'2018-04'!$C$2:$C$100,0)+1,0)))-INDIRECT(CONCATENATE("'2018-03'!O",TEXT(MATCH($C15,'2018-03'!$C$2:$C$100,0)+1,0))))</f>
        <v>14284.690000000002</v>
      </c>
      <c r="P15" s="17">
        <f ca="1">IF(OR(INDIRECT(CONCATENATE("'2018-04'!P",TEXT(MATCH($C15,'2018-04'!$C$2:$C$100,0)+1,0)))="",INDIRECT(CONCATENATE("'2018-03'!P",TEXT(MATCH($C15,'2018-03'!$C$2:$C$100,0)+1,0)))="",AND(INDIRECT(CONCATENATE("'2018-04'!P",TEXT(MATCH($C15,'2018-04'!$C$2:$C$100,0)+1,0)))="",INDIRECT(CONCATENATE("'2018-03'!P",TEXT(MATCH($C15,'2018-03'!$C$2:$C$100,0)+1,0)))="")),"Н/Д",INDIRECT(CONCATENATE("'2018-04'!P",TEXT(MATCH($C15,'2018-04'!$C$2:$C$100,0)+1,0)))-INDIRECT(CONCATENATE("'2018-03'!P",TEXT(MATCH($C15,'2018-03'!$C$2:$C$100,0)+1,0))))</f>
        <v>306884317.94999999</v>
      </c>
      <c r="Q15" s="17">
        <f ca="1">IF(OR(INDIRECT(CONCATENATE("'2018-04'!Q",TEXT(MATCH($C15,'2018-04'!$C$2:$C$100,0)+1,0)))="",INDIRECT(CONCATENATE("'2018-03'!Q",TEXT(MATCH($C15,'2018-03'!$C$2:$C$100,0)+1,0)))="",AND(INDIRECT(CONCATENATE("'2018-04'!Q",TEXT(MATCH($C15,'2018-04'!$C$2:$C$100,0)+1,0)))="",INDIRECT(CONCATENATE("'2018-03'!Q",TEXT(MATCH($C15,'2018-03'!$C$2:$C$100,0)+1,0)))="")),"Н/Д",INDIRECT(CONCATENATE("'2018-04'!Q",TEXT(MATCH($C15,'2018-04'!$C$2:$C$100,0)+1,0)))-INDIRECT(CONCATENATE("'2018-03'!Q",TEXT(MATCH($C15,'2018-03'!$C$2:$C$100,0)+1,0))))</f>
        <v>91163582.129999995</v>
      </c>
      <c r="R15" s="17">
        <f ca="1">IF(OR(INDIRECT(CONCATENATE("'2018-04'!R",TEXT(MATCH($C15,'2018-04'!$C$2:$C$100,0)+1,0)))="",INDIRECT(CONCATENATE("'2018-03'!R",TEXT(MATCH($C15,'2018-03'!$C$2:$C$100,0)+1,0)))="",AND(INDIRECT(CONCATENATE("'2018-04'!R",TEXT(MATCH($C15,'2018-04'!$C$2:$C$100,0)+1,0)))="",INDIRECT(CONCATENATE("'2018-03'!R",TEXT(MATCH($C15,'2018-03'!$C$2:$C$100,0)+1,0)))="")),"Н/Д",INDIRECT(CONCATENATE("'2018-04'!R",TEXT(MATCH($C15,'2018-04'!$C$2:$C$100,0)+1,0)))-INDIRECT(CONCATENATE("'2018-03'!R",TEXT(MATCH($C15,'2018-03'!$C$2:$C$100,0)+1,0))))</f>
        <v>82438264.790000007</v>
      </c>
      <c r="S15" s="17">
        <f ca="1">IF(OR(INDIRECT(CONCATENATE("'2018-04'!S",TEXT(MATCH($C15,'2018-04'!$C$2:$C$100,0)+1,0)))="",INDIRECT(CONCATENATE("'2018-03'!S",TEXT(MATCH($C15,'2018-03'!$C$2:$C$100,0)+1,0)))="",AND(INDIRECT(CONCATENATE("'2018-04'!S",TEXT(MATCH($C15,'2018-04'!$C$2:$C$100,0)+1,0)))="",INDIRECT(CONCATENATE("'2018-03'!S",TEXT(MATCH($C15,'2018-03'!$C$2:$C$100,0)+1,0)))="")),"Н/Д",INDIRECT(CONCATENATE("'2018-04'!S",TEXT(MATCH($C15,'2018-04'!$C$2:$C$100,0)+1,0)))-INDIRECT(CONCATENATE("'2018-03'!S",TEXT(MATCH($C15,'2018-03'!$C$2:$C$100,0)+1,0))))</f>
        <v>1616860.33</v>
      </c>
      <c r="T15" s="17">
        <f ca="1">IF(OR(INDIRECT(CONCATENATE("'2018-04'!T",TEXT(MATCH($C15,'2018-04'!$C$2:$C$100,0)+1,0)))="",INDIRECT(CONCATENATE("'2018-03'!T",TEXT(MATCH($C15,'2018-03'!$C$2:$C$100,0)+1,0)))="",AND(INDIRECT(CONCATENATE("'2018-04'!T",TEXT(MATCH($C15,'2018-04'!$C$2:$C$100,0)+1,0)))="",INDIRECT(CONCATENATE("'2018-03'!T",TEXT(MATCH($C15,'2018-03'!$C$2:$C$100,0)+1,0)))="")),"Н/Д",INDIRECT(CONCATENATE("'2018-04'!T",TEXT(MATCH($C15,'2018-04'!$C$2:$C$100,0)+1,0)))-INDIRECT(CONCATENATE("'2018-03'!T",TEXT(MATCH($C15,'2018-03'!$C$2:$C$100,0)+1,0))))</f>
        <v>169363227.17000002</v>
      </c>
      <c r="U15" s="17">
        <f ca="1">IF(OR(INDIRECT(CONCATENATE("'2018-04'!U",TEXT(MATCH($C15,'2018-04'!$C$2:$C$100,0)+1,0)))="",INDIRECT(CONCATENATE("'2018-03'!U",TEXT(MATCH($C15,'2018-03'!$C$2:$C$100,0)+1,0)))="",AND(INDIRECT(CONCATENATE("'2018-04'!U",TEXT(MATCH($C15,'2018-04'!$C$2:$C$100,0)+1,0)))="",INDIRECT(CONCATENATE("'2018-03'!U",TEXT(MATCH($C15,'2018-03'!$C$2:$C$100,0)+1,0)))="")),"Н/Д",INDIRECT(CONCATENATE("'2018-04'!U",TEXT(MATCH($C15,'2018-04'!$C$2:$C$100,0)+1,0)))-INDIRECT(CONCATENATE("'2018-03'!U",TEXT(MATCH($C15,'2018-03'!$C$2:$C$100,0)+1,0))))</f>
        <v>13603632.25</v>
      </c>
      <c r="V15" s="17">
        <f ca="1">IF(OR(INDIRECT(CONCATENATE("'2018-04'!V",TEXT(MATCH($C15,'2018-04'!$C$2:$C$100,0)+1,0)))="",INDIRECT(CONCATENATE("'2018-03'!V",TEXT(MATCH($C15,'2018-03'!$C$2:$C$100,0)+1,0)))="",AND(INDIRECT(CONCATENATE("'2018-04'!V",TEXT(MATCH($C15,'2018-04'!$C$2:$C$100,0)+1,0)))="",INDIRECT(CONCATENATE("'2018-03'!V",TEXT(MATCH($C15,'2018-03'!$C$2:$C$100,0)+1,0)))="")),"Н/Д",INDIRECT(CONCATENATE("'2018-04'!V",TEXT(MATCH($C15,'2018-04'!$C$2:$C$100,0)+1,0)))-INDIRECT(CONCATENATE("'2018-03'!V",TEXT(MATCH($C15,'2018-03'!$C$2:$C$100,0)+1,0))))</f>
        <v>1674345857.4699998</v>
      </c>
      <c r="W15" s="17">
        <f ca="1">IF(OR(INDIRECT(CONCATENATE("'2018-04'!W",TEXT(MATCH($C15,'2018-04'!$C$2:$C$100,0)+1,0)))="",INDIRECT(CONCATENATE("'2018-03'!W",TEXT(MATCH($C15,'2018-03'!$C$2:$C$100,0)+1,0)))="",AND(INDIRECT(CONCATENATE("'2018-04'!W",TEXT(MATCH($C15,'2018-04'!$C$2:$C$100,0)+1,0)))="",INDIRECT(CONCATENATE("'2018-03'!W",TEXT(MATCH($C15,'2018-03'!$C$2:$C$100,0)+1,0)))="")),"Н/Д",INDIRECT(CONCATENATE("'2018-04'!W",TEXT(MATCH($C15,'2018-04'!$C$2:$C$100,0)+1,0)))-INDIRECT(CONCATENATE("'2018-03'!W",TEXT(MATCH($C15,'2018-03'!$C$2:$C$100,0)+1,0))))</f>
        <v>57200913661.580002</v>
      </c>
    </row>
    <row r="16" spans="1:23" x14ac:dyDescent="0.25">
      <c r="A16" s="2" t="s">
        <v>34</v>
      </c>
      <c r="B16" s="2" t="s">
        <v>37</v>
      </c>
      <c r="C16" s="15">
        <v>53000000</v>
      </c>
      <c r="D16" s="2" t="s">
        <v>207</v>
      </c>
      <c r="E16" s="17">
        <f ca="1">IF(OR(INDIRECT(CONCATENATE("'2018-04'!E",TEXT(MATCH($C16,'2018-04'!$C$2:$C$100,0)+1,0)))="",INDIRECT(CONCATENATE("'2018-03'!E",TEXT(MATCH($C16,'2018-03'!$C$2:$C$100,0)+1,0)))="",AND(INDIRECT(CONCATENATE("'2018-04'!E",TEXT(MATCH($C16,'2018-04'!$C$2:$C$100,0)+1,0)))="",INDIRECT(CONCATENATE("'2018-03'!E",TEXT(MATCH($C16,'2018-03'!$C$2:$C$100,0)+1,0)))="")),"Н/Д",INDIRECT(CONCATENATE("'2018-04'!E",TEXT(MATCH($C16,'2018-04'!$C$2:$C$100,0)+1,0)))-INDIRECT(CONCATENATE("'2018-03'!E",TEXT(MATCH($C16,'2018-03'!$C$2:$C$100,0)+1,0))))</f>
        <v>11381476222.789999</v>
      </c>
      <c r="F16" s="17">
        <f ca="1">IF(OR(INDIRECT(CONCATENATE("'2018-04'!F",TEXT(MATCH($C16,'2018-04'!$C$2:$C$100,0)+1,0)))="",INDIRECT(CONCATENATE("'2018-03'!F",TEXT(MATCH($C16,'2018-03'!$C$2:$C$100,0)+1,0)))="",AND(INDIRECT(CONCATENATE("'2018-04'!F",TEXT(MATCH($C16,'2018-04'!$C$2:$C$100,0)+1,0)))="",INDIRECT(CONCATENATE("'2018-03'!F",TEXT(MATCH($C16,'2018-03'!$C$2:$C$100,0)+1,0)))="")),"Н/Д",INDIRECT(CONCATENATE("'2018-04'!F",TEXT(MATCH($C16,'2018-04'!$C$2:$C$100,0)+1,0)))-INDIRECT(CONCATENATE("'2018-03'!F",TEXT(MATCH($C16,'2018-03'!$C$2:$C$100,0)+1,0))))</f>
        <v>10369808445.760002</v>
      </c>
      <c r="G16" s="17">
        <f ca="1">IF(OR(INDIRECT(CONCATENATE("'2018-04'!G",TEXT(MATCH($C16,'2018-04'!$C$2:$C$100,0)+1,0)))="",INDIRECT(CONCATENATE("'2018-03'!G",TEXT(MATCH($C16,'2018-03'!$C$2:$C$100,0)+1,0)))="",AND(INDIRECT(CONCATENATE("'2018-04'!G",TEXT(MATCH($C16,'2018-04'!$C$2:$C$100,0)+1,0)))="",INDIRECT(CONCATENATE("'2018-03'!G",TEXT(MATCH($C16,'2018-03'!$C$2:$C$100,0)+1,0)))="")),"Н/Д",INDIRECT(CONCATENATE("'2018-04'!G",TEXT(MATCH($C16,'2018-04'!$C$2:$C$100,0)+1,0)))-INDIRECT(CONCATENATE("'2018-03'!G",TEXT(MATCH($C16,'2018-03'!$C$2:$C$100,0)+1,0))))</f>
        <v>5706550670.9499998</v>
      </c>
      <c r="H16" s="17">
        <f ca="1">IF(OR(INDIRECT(CONCATENATE("'2018-04'!H",TEXT(MATCH($C16,'2018-04'!$C$2:$C$100,0)+1,0)))="",INDIRECT(CONCATENATE("'2018-03'!H",TEXT(MATCH($C16,'2018-03'!$C$2:$C$100,0)+1,0)))="",AND(INDIRECT(CONCATENATE("'2018-04'!H",TEXT(MATCH($C16,'2018-04'!$C$2:$C$100,0)+1,0)))="",INDIRECT(CONCATENATE("'2018-03'!H",TEXT(MATCH($C16,'2018-03'!$C$2:$C$100,0)+1,0)))="")),"Н/Д",INDIRECT(CONCATENATE("'2018-04'!H",TEXT(MATCH($C16,'2018-04'!$C$2:$C$100,0)+1,0)))-INDIRECT(CONCATENATE("'2018-03'!H",TEXT(MATCH($C16,'2018-03'!$C$2:$C$100,0)+1,0))))</f>
        <v>2289457927.0100002</v>
      </c>
      <c r="I16" s="17">
        <f ca="1">IF(OR(INDIRECT(CONCATENATE("'2018-04'!I",TEXT(MATCH($C16,'2018-04'!$C$2:$C$100,0)+1,0)))="",INDIRECT(CONCATENATE("'2018-03'!I",TEXT(MATCH($C16,'2018-03'!$C$2:$C$100,0)+1,0)))="",AND(INDIRECT(CONCATENATE("'2018-04'!I",TEXT(MATCH($C16,'2018-04'!$C$2:$C$100,0)+1,0)))="",INDIRECT(CONCATENATE("'2018-03'!I",TEXT(MATCH($C16,'2018-03'!$C$2:$C$100,0)+1,0)))="")),"Н/Д",INDIRECT(CONCATENATE("'2018-04'!I",TEXT(MATCH($C16,'2018-04'!$C$2:$C$100,0)+1,0)))-INDIRECT(CONCATENATE("'2018-03'!I",TEXT(MATCH($C16,'2018-03'!$C$2:$C$100,0)+1,0))))</f>
        <v>667178961.69000006</v>
      </c>
      <c r="J16" s="17" t="str">
        <f ca="1">IF(OR(INDIRECT(CONCATENATE("'2018-04'!J",TEXT(MATCH($C16,'2018-04'!$C$2:$C$100,0)+1,0)))="",INDIRECT(CONCATENATE("'2018-03'!J",TEXT(MATCH($C16,'2018-03'!$C$2:$C$100,0)+1,0)))="",AND(INDIRECT(CONCATENATE("'2018-04'!J",TEXT(MATCH($C16,'2018-04'!$C$2:$C$100,0)+1,0)))="",INDIRECT(CONCATENATE("'2018-03'!J",TEXT(MATCH($C16,'2018-03'!$C$2:$C$100,0)+1,0)))="")),"Н/Д",INDIRECT(CONCATENATE("'2018-04'!J",TEXT(MATCH($C16,'2018-04'!$C$2:$C$100,0)+1,0)))-INDIRECT(CONCATENATE("'2018-03'!J",TEXT(MATCH($C16,'2018-03'!$C$2:$C$100,0)+1,0))))</f>
        <v>Н/Д</v>
      </c>
      <c r="K16" s="17">
        <f ca="1">IF(OR(INDIRECT(CONCATENATE("'2018-04'!K",TEXT(MATCH($C16,'2018-04'!$C$2:$C$100,0)+1,0)))="",INDIRECT(CONCATENATE("'2018-03'!K",TEXT(MATCH($C16,'2018-03'!$C$2:$C$100,0)+1,0)))="",AND(INDIRECT(CONCATENATE("'2018-04'!K",TEXT(MATCH($C16,'2018-04'!$C$2:$C$100,0)+1,0)))="",INDIRECT(CONCATENATE("'2018-03'!K",TEXT(MATCH($C16,'2018-03'!$C$2:$C$100,0)+1,0)))="")),"Н/Д",INDIRECT(CONCATENATE("'2018-04'!K",TEXT(MATCH($C16,'2018-04'!$C$2:$C$100,0)+1,0)))-INDIRECT(CONCATENATE("'2018-03'!K",TEXT(MATCH($C16,'2018-03'!$C$2:$C$100,0)+1,0))))</f>
        <v>394175226.35000002</v>
      </c>
      <c r="L16" s="17">
        <f ca="1">IF(OR(INDIRECT(CONCATENATE("'2018-04'!L",TEXT(MATCH($C16,'2018-04'!$C$2:$C$100,0)+1,0)))="",INDIRECT(CONCATENATE("'2018-03'!L",TEXT(MATCH($C16,'2018-03'!$C$2:$C$100,0)+1,0)))="",AND(INDIRECT(CONCATENATE("'2018-04'!L",TEXT(MATCH($C16,'2018-04'!$C$2:$C$100,0)+1,0)))="",INDIRECT(CONCATENATE("'2018-03'!L",TEXT(MATCH($C16,'2018-03'!$C$2:$C$100,0)+1,0)))="")),"Н/Д",INDIRECT(CONCATENATE("'2018-04'!L",TEXT(MATCH($C16,'2018-04'!$C$2:$C$100,0)+1,0)))-INDIRECT(CONCATENATE("'2018-03'!L",TEXT(MATCH($C16,'2018-03'!$C$2:$C$100,0)+1,0))))</f>
        <v>880772433.75000012</v>
      </c>
      <c r="M16" s="17">
        <f ca="1">IF(OR(INDIRECT(CONCATENATE("'2018-04'!M",TEXT(MATCH($C16,'2018-04'!$C$2:$C$100,0)+1,0)))="",INDIRECT(CONCATENATE("'2018-03'!M",TEXT(MATCH($C16,'2018-03'!$C$2:$C$100,0)+1,0)))="",AND(INDIRECT(CONCATENATE("'2018-04'!M",TEXT(MATCH($C16,'2018-04'!$C$2:$C$100,0)+1,0)))="",INDIRECT(CONCATENATE("'2018-03'!M",TEXT(MATCH($C16,'2018-03'!$C$2:$C$100,0)+1,0)))="")),"Н/Д",INDIRECT(CONCATENATE("'2018-04'!M",TEXT(MATCH($C16,'2018-04'!$C$2:$C$100,0)+1,0)))-INDIRECT(CONCATENATE("'2018-03'!M",TEXT(MATCH($C16,'2018-03'!$C$2:$C$100,0)+1,0))))</f>
        <v>56347693.450000003</v>
      </c>
      <c r="N16" s="17">
        <f ca="1">IF(OR(INDIRECT(CONCATENATE("'2018-04'!N",TEXT(MATCH($C16,'2018-04'!$C$2:$C$100,0)+1,0)))="",INDIRECT(CONCATENATE("'2018-03'!N",TEXT(MATCH($C16,'2018-03'!$C$2:$C$100,0)+1,0)))="",AND(INDIRECT(CONCATENATE("'2018-04'!N",TEXT(MATCH($C16,'2018-04'!$C$2:$C$100,0)+1,0)))="",INDIRECT(CONCATENATE("'2018-03'!N",TEXT(MATCH($C16,'2018-03'!$C$2:$C$100,0)+1,0)))="")),"Н/Д",INDIRECT(CONCATENATE("'2018-04'!N",TEXT(MATCH($C16,'2018-04'!$C$2:$C$100,0)+1,0)))-INDIRECT(CONCATENATE("'2018-03'!NE",TEXT(MATCH($C16,'2018-03'!$C$2:$C$100,0)+1,0))))</f>
        <v>131992333.09999999</v>
      </c>
      <c r="O16" s="17">
        <f ca="1">IF(OR(INDIRECT(CONCATENATE("'2018-04'!O",TEXT(MATCH($C16,'2018-04'!$C$2:$C$100,0)+1,0)))="",INDIRECT(CONCATENATE("'2018-03'!O",TEXT(MATCH($C16,'2018-03'!$C$2:$C$100,0)+1,0)))="",AND(INDIRECT(CONCATENATE("'2018-04'!O",TEXT(MATCH($C16,'2018-04'!$C$2:$C$100,0)+1,0)))="",INDIRECT(CONCATENATE("'2018-03'!O",TEXT(MATCH($C16,'2018-03'!$C$2:$C$100,0)+1,0)))="")),"Н/Д",INDIRECT(CONCATENATE("'2018-04'!O",TEXT(MATCH($C16,'2018-04'!$C$2:$C$100,0)+1,0)))-INDIRECT(CONCATENATE("'2018-03'!O",TEXT(MATCH($C16,'2018-03'!$C$2:$C$100,0)+1,0))))</f>
        <v>78406.600000000006</v>
      </c>
      <c r="P16" s="17">
        <f ca="1">IF(OR(INDIRECT(CONCATENATE("'2018-04'!P",TEXT(MATCH($C16,'2018-04'!$C$2:$C$100,0)+1,0)))="",INDIRECT(CONCATENATE("'2018-03'!P",TEXT(MATCH($C16,'2018-03'!$C$2:$C$100,0)+1,0)))="",AND(INDIRECT(CONCATENATE("'2018-04'!P",TEXT(MATCH($C16,'2018-04'!$C$2:$C$100,0)+1,0)))="",INDIRECT(CONCATENATE("'2018-03'!P",TEXT(MATCH($C16,'2018-03'!$C$2:$C$100,0)+1,0)))="")),"Н/Д",INDIRECT(CONCATENATE("'2018-04'!P",TEXT(MATCH($C16,'2018-04'!$C$2:$C$100,0)+1,0)))-INDIRECT(CONCATENATE("'2018-03'!P",TEXT(MATCH($C16,'2018-03'!$C$2:$C$100,0)+1,0))))</f>
        <v>147132946.36000001</v>
      </c>
      <c r="Q16" s="17">
        <f ca="1">IF(OR(INDIRECT(CONCATENATE("'2018-04'!Q",TEXT(MATCH($C16,'2018-04'!$C$2:$C$100,0)+1,0)))="",INDIRECT(CONCATENATE("'2018-03'!Q",TEXT(MATCH($C16,'2018-03'!$C$2:$C$100,0)+1,0)))="",AND(INDIRECT(CONCATENATE("'2018-04'!Q",TEXT(MATCH($C16,'2018-04'!$C$2:$C$100,0)+1,0)))="",INDIRECT(CONCATENATE("'2018-03'!Q",TEXT(MATCH($C16,'2018-03'!$C$2:$C$100,0)+1,0)))="")),"Н/Д",INDIRECT(CONCATENATE("'2018-04'!Q",TEXT(MATCH($C16,'2018-04'!$C$2:$C$100,0)+1,0)))-INDIRECT(CONCATENATE("'2018-03'!Q",TEXT(MATCH($C16,'2018-03'!$C$2:$C$100,0)+1,0))))</f>
        <v>21871237.239999995</v>
      </c>
      <c r="R16" s="17">
        <f ca="1">IF(OR(INDIRECT(CONCATENATE("'2018-04'!R",TEXT(MATCH($C16,'2018-04'!$C$2:$C$100,0)+1,0)))="",INDIRECT(CONCATENATE("'2018-03'!R",TEXT(MATCH($C16,'2018-03'!$C$2:$C$100,0)+1,0)))="",AND(INDIRECT(CONCATENATE("'2018-04'!R",TEXT(MATCH($C16,'2018-04'!$C$2:$C$100,0)+1,0)))="",INDIRECT(CONCATENATE("'2018-03'!R",TEXT(MATCH($C16,'2018-03'!$C$2:$C$100,0)+1,0)))="")),"Н/Д",INDIRECT(CONCATENATE("'2018-04'!R",TEXT(MATCH($C16,'2018-04'!$C$2:$C$100,0)+1,0)))-INDIRECT(CONCATENATE("'2018-03'!R",TEXT(MATCH($C16,'2018-03'!$C$2:$C$100,0)+1,0))))</f>
        <v>40145221.419999987</v>
      </c>
      <c r="S16" s="17">
        <f ca="1">IF(OR(INDIRECT(CONCATENATE("'2018-04'!S",TEXT(MATCH($C16,'2018-04'!$C$2:$C$100,0)+1,0)))="",INDIRECT(CONCATENATE("'2018-03'!S",TEXT(MATCH($C16,'2018-03'!$C$2:$C$100,0)+1,0)))="",AND(INDIRECT(CONCATENATE("'2018-04'!S",TEXT(MATCH($C16,'2018-04'!$C$2:$C$100,0)+1,0)))="",INDIRECT(CONCATENATE("'2018-03'!S",TEXT(MATCH($C16,'2018-03'!$C$2:$C$100,0)+1,0)))="")),"Н/Д",INDIRECT(CONCATENATE("'2018-04'!S",TEXT(MATCH($C16,'2018-04'!$C$2:$C$100,0)+1,0)))-INDIRECT(CONCATENATE("'2018-03'!S",TEXT(MATCH($C16,'2018-03'!$C$2:$C$100,0)+1,0))))</f>
        <v>683302.6399999999</v>
      </c>
      <c r="T16" s="17">
        <f ca="1">IF(OR(INDIRECT(CONCATENATE("'2018-04'!T",TEXT(MATCH($C16,'2018-04'!$C$2:$C$100,0)+1,0)))="",INDIRECT(CONCATENATE("'2018-03'!T",TEXT(MATCH($C16,'2018-03'!$C$2:$C$100,0)+1,0)))="",AND(INDIRECT(CONCATENATE("'2018-04'!T",TEXT(MATCH($C16,'2018-04'!$C$2:$C$100,0)+1,0)))="",INDIRECT(CONCATENATE("'2018-03'!T",TEXT(MATCH($C16,'2018-03'!$C$2:$C$100,0)+1,0)))="")),"Н/Д",INDIRECT(CONCATENATE("'2018-04'!T",TEXT(MATCH($C16,'2018-04'!$C$2:$C$100,0)+1,0)))-INDIRECT(CONCATENATE("'2018-03'!T",TEXT(MATCH($C16,'2018-03'!$C$2:$C$100,0)+1,0))))</f>
        <v>67904980.239999995</v>
      </c>
      <c r="U16" s="17">
        <f ca="1">IF(OR(INDIRECT(CONCATENATE("'2018-04'!U",TEXT(MATCH($C16,'2018-04'!$C$2:$C$100,0)+1,0)))="",INDIRECT(CONCATENATE("'2018-03'!U",TEXT(MATCH($C16,'2018-03'!$C$2:$C$100,0)+1,0)))="",AND(INDIRECT(CONCATENATE("'2018-04'!U",TEXT(MATCH($C16,'2018-04'!$C$2:$C$100,0)+1,0)))="",INDIRECT(CONCATENATE("'2018-03'!U",TEXT(MATCH($C16,'2018-03'!$C$2:$C$100,0)+1,0)))="")),"Н/Д",INDIRECT(CONCATENATE("'2018-04'!U",TEXT(MATCH($C16,'2018-04'!$C$2:$C$100,0)+1,0)))-INDIRECT(CONCATENATE("'2018-03'!U",TEXT(MATCH($C16,'2018-03'!$C$2:$C$100,0)+1,0))))</f>
        <v>725163.64000000013</v>
      </c>
      <c r="V16" s="17">
        <f ca="1">IF(OR(INDIRECT(CONCATENATE("'2018-04'!V",TEXT(MATCH($C16,'2018-04'!$C$2:$C$100,0)+1,0)))="",INDIRECT(CONCATENATE("'2018-03'!V",TEXT(MATCH($C16,'2018-03'!$C$2:$C$100,0)+1,0)))="",AND(INDIRECT(CONCATENATE("'2018-04'!V",TEXT(MATCH($C16,'2018-04'!$C$2:$C$100,0)+1,0)))="",INDIRECT(CONCATENATE("'2018-03'!V",TEXT(MATCH($C16,'2018-03'!$C$2:$C$100,0)+1,0)))="")),"Н/Д",INDIRECT(CONCATENATE("'2018-04'!V",TEXT(MATCH($C16,'2018-04'!$C$2:$C$100,0)+1,0)))-INDIRECT(CONCATENATE("'2018-03'!V",TEXT(MATCH($C16,'2018-03'!$C$2:$C$100,0)+1,0))))</f>
        <v>1011667777.0299997</v>
      </c>
      <c r="W16" s="17">
        <f ca="1">IF(OR(INDIRECT(CONCATENATE("'2018-04'!W",TEXT(MATCH($C16,'2018-04'!$C$2:$C$100,0)+1,0)))="",INDIRECT(CONCATENATE("'2018-03'!W",TEXT(MATCH($C16,'2018-03'!$C$2:$C$100,0)+1,0)))="",AND(INDIRECT(CONCATENATE("'2018-04'!W",TEXT(MATCH($C16,'2018-04'!$C$2:$C$100,0)+1,0)))="",INDIRECT(CONCATENATE("'2018-03'!W",TEXT(MATCH($C16,'2018-03'!$C$2:$C$100,0)+1,0)))="")),"Н/Д",INDIRECT(CONCATENATE("'2018-04'!W",TEXT(MATCH($C16,'2018-04'!$C$2:$C$100,0)+1,0)))-INDIRECT(CONCATENATE("'2018-03'!W",TEXT(MATCH($C16,'2018-03'!$C$2:$C$100,0)+1,0))))</f>
        <v>33090129800.919998</v>
      </c>
    </row>
    <row r="17" spans="1:23" x14ac:dyDescent="0.25">
      <c r="A17" s="2" t="s">
        <v>34</v>
      </c>
      <c r="B17" s="2" t="s">
        <v>38</v>
      </c>
      <c r="C17" s="15">
        <v>56000000</v>
      </c>
      <c r="D17" s="2" t="s">
        <v>207</v>
      </c>
      <c r="E17" s="17">
        <f ca="1">IF(OR(INDIRECT(CONCATENATE("'2018-04'!E",TEXT(MATCH($C17,'2018-04'!$C$2:$C$100,0)+1,0)))="",INDIRECT(CONCATENATE("'2018-03'!E",TEXT(MATCH($C17,'2018-03'!$C$2:$C$100,0)+1,0)))="",AND(INDIRECT(CONCATENATE("'2018-04'!E",TEXT(MATCH($C17,'2018-04'!$C$2:$C$100,0)+1,0)))="",INDIRECT(CONCATENATE("'2018-03'!E",TEXT(MATCH($C17,'2018-03'!$C$2:$C$100,0)+1,0)))="")),"Н/Д",INDIRECT(CONCATENATE("'2018-04'!E",TEXT(MATCH($C17,'2018-04'!$C$2:$C$100,0)+1,0)))-INDIRECT(CONCATENATE("'2018-03'!E",TEXT(MATCH($C17,'2018-03'!$C$2:$C$100,0)+1,0))))</f>
        <v>6169350702.2300005</v>
      </c>
      <c r="F17" s="17">
        <f ca="1">IF(OR(INDIRECT(CONCATENATE("'2018-04'!F",TEXT(MATCH($C17,'2018-04'!$C$2:$C$100,0)+1,0)))="",INDIRECT(CONCATENATE("'2018-03'!F",TEXT(MATCH($C17,'2018-03'!$C$2:$C$100,0)+1,0)))="",AND(INDIRECT(CONCATENATE("'2018-04'!F",TEXT(MATCH($C17,'2018-04'!$C$2:$C$100,0)+1,0)))="",INDIRECT(CONCATENATE("'2018-03'!F",TEXT(MATCH($C17,'2018-03'!$C$2:$C$100,0)+1,0)))="")),"Н/Д",INDIRECT(CONCATENATE("'2018-04'!F",TEXT(MATCH($C17,'2018-04'!$C$2:$C$100,0)+1,0)))-INDIRECT(CONCATENATE("'2018-03'!F",TEXT(MATCH($C17,'2018-03'!$C$2:$C$100,0)+1,0))))</f>
        <v>4601165271.1099997</v>
      </c>
      <c r="G17" s="17">
        <f ca="1">IF(OR(INDIRECT(CONCATENATE("'2018-04'!G",TEXT(MATCH($C17,'2018-04'!$C$2:$C$100,0)+1,0)))="",INDIRECT(CONCATENATE("'2018-03'!G",TEXT(MATCH($C17,'2018-03'!$C$2:$C$100,0)+1,0)))="",AND(INDIRECT(CONCATENATE("'2018-04'!G",TEXT(MATCH($C17,'2018-04'!$C$2:$C$100,0)+1,0)))="",INDIRECT(CONCATENATE("'2018-03'!G",TEXT(MATCH($C17,'2018-03'!$C$2:$C$100,0)+1,0)))="")),"Н/Д",INDIRECT(CONCATENATE("'2018-04'!G",TEXT(MATCH($C17,'2018-04'!$C$2:$C$100,0)+1,0)))-INDIRECT(CONCATENATE("'2018-03'!G",TEXT(MATCH($C17,'2018-03'!$C$2:$C$100,0)+1,0))))</f>
        <v>1609309829.8400002</v>
      </c>
      <c r="H17" s="17">
        <f ca="1">IF(OR(INDIRECT(CONCATENATE("'2018-04'!H",TEXT(MATCH($C17,'2018-04'!$C$2:$C$100,0)+1,0)))="",INDIRECT(CONCATENATE("'2018-03'!H",TEXT(MATCH($C17,'2018-03'!$C$2:$C$100,0)+1,0)))="",AND(INDIRECT(CONCATENATE("'2018-04'!H",TEXT(MATCH($C17,'2018-04'!$C$2:$C$100,0)+1,0)))="",INDIRECT(CONCATENATE("'2018-03'!H",TEXT(MATCH($C17,'2018-03'!$C$2:$C$100,0)+1,0)))="")),"Н/Д",INDIRECT(CONCATENATE("'2018-04'!H",TEXT(MATCH($C17,'2018-04'!$C$2:$C$100,0)+1,0)))-INDIRECT(CONCATENATE("'2018-03'!H",TEXT(MATCH($C17,'2018-03'!$C$2:$C$100,0)+1,0))))</f>
        <v>1172512892.5799999</v>
      </c>
      <c r="I17" s="17">
        <f ca="1">IF(OR(INDIRECT(CONCATENATE("'2018-04'!I",TEXT(MATCH($C17,'2018-04'!$C$2:$C$100,0)+1,0)))="",INDIRECT(CONCATENATE("'2018-03'!I",TEXT(MATCH($C17,'2018-03'!$C$2:$C$100,0)+1,0)))="",AND(INDIRECT(CONCATENATE("'2018-04'!I",TEXT(MATCH($C17,'2018-04'!$C$2:$C$100,0)+1,0)))="",INDIRECT(CONCATENATE("'2018-03'!I",TEXT(MATCH($C17,'2018-03'!$C$2:$C$100,0)+1,0)))="")),"Н/Д",INDIRECT(CONCATENATE("'2018-04'!I",TEXT(MATCH($C17,'2018-04'!$C$2:$C$100,0)+1,0)))-INDIRECT(CONCATENATE("'2018-03'!I",TEXT(MATCH($C17,'2018-03'!$C$2:$C$100,0)+1,0))))</f>
        <v>708038369.53999996</v>
      </c>
      <c r="J17" s="17" t="str">
        <f ca="1">IF(OR(INDIRECT(CONCATENATE("'2018-04'!J",TEXT(MATCH($C17,'2018-04'!$C$2:$C$100,0)+1,0)))="",INDIRECT(CONCATENATE("'2018-03'!J",TEXT(MATCH($C17,'2018-03'!$C$2:$C$100,0)+1,0)))="",AND(INDIRECT(CONCATENATE("'2018-04'!J",TEXT(MATCH($C17,'2018-04'!$C$2:$C$100,0)+1,0)))="",INDIRECT(CONCATENATE("'2018-03'!J",TEXT(MATCH($C17,'2018-03'!$C$2:$C$100,0)+1,0)))="")),"Н/Д",INDIRECT(CONCATENATE("'2018-04'!J",TEXT(MATCH($C17,'2018-04'!$C$2:$C$100,0)+1,0)))-INDIRECT(CONCATENATE("'2018-03'!J",TEXT(MATCH($C17,'2018-03'!$C$2:$C$100,0)+1,0))))</f>
        <v>Н/Д</v>
      </c>
      <c r="K17" s="17">
        <f ca="1">IF(OR(INDIRECT(CONCATENATE("'2018-04'!K",TEXT(MATCH($C17,'2018-04'!$C$2:$C$100,0)+1,0)))="",INDIRECT(CONCATENATE("'2018-03'!K",TEXT(MATCH($C17,'2018-03'!$C$2:$C$100,0)+1,0)))="",AND(INDIRECT(CONCATENATE("'2018-04'!K",TEXT(MATCH($C17,'2018-04'!$C$2:$C$100,0)+1,0)))="",INDIRECT(CONCATENATE("'2018-03'!K",TEXT(MATCH($C17,'2018-03'!$C$2:$C$100,0)+1,0)))="")),"Н/Д",INDIRECT(CONCATENATE("'2018-04'!K",TEXT(MATCH($C17,'2018-04'!$C$2:$C$100,0)+1,0)))-INDIRECT(CONCATENATE("'2018-03'!K",TEXT(MATCH($C17,'2018-03'!$C$2:$C$100,0)+1,0))))</f>
        <v>349591724.91999996</v>
      </c>
      <c r="L17" s="17">
        <f ca="1">IF(OR(INDIRECT(CONCATENATE("'2018-04'!L",TEXT(MATCH($C17,'2018-04'!$C$2:$C$100,0)+1,0)))="",INDIRECT(CONCATENATE("'2018-03'!L",TEXT(MATCH($C17,'2018-03'!$C$2:$C$100,0)+1,0)))="",AND(INDIRECT(CONCATENATE("'2018-04'!L",TEXT(MATCH($C17,'2018-04'!$C$2:$C$100,0)+1,0)))="",INDIRECT(CONCATENATE("'2018-03'!L",TEXT(MATCH($C17,'2018-03'!$C$2:$C$100,0)+1,0)))="")),"Н/Д",INDIRECT(CONCATENATE("'2018-04'!L",TEXT(MATCH($C17,'2018-04'!$C$2:$C$100,0)+1,0)))-INDIRECT(CONCATENATE("'2018-03'!L",TEXT(MATCH($C17,'2018-03'!$C$2:$C$100,0)+1,0))))</f>
        <v>531225325.24000007</v>
      </c>
      <c r="M17" s="17">
        <f ca="1">IF(OR(INDIRECT(CONCATENATE("'2018-04'!M",TEXT(MATCH($C17,'2018-04'!$C$2:$C$100,0)+1,0)))="",INDIRECT(CONCATENATE("'2018-03'!M",TEXT(MATCH($C17,'2018-03'!$C$2:$C$100,0)+1,0)))="",AND(INDIRECT(CONCATENATE("'2018-04'!M",TEXT(MATCH($C17,'2018-04'!$C$2:$C$100,0)+1,0)))="",INDIRECT(CONCATENATE("'2018-03'!M",TEXT(MATCH($C17,'2018-03'!$C$2:$C$100,0)+1,0)))="")),"Н/Д",INDIRECT(CONCATENATE("'2018-04'!M",TEXT(MATCH($C17,'2018-04'!$C$2:$C$100,0)+1,0)))-INDIRECT(CONCATENATE("'2018-03'!M",TEXT(MATCH($C17,'2018-03'!$C$2:$C$100,0)+1,0))))</f>
        <v>2311096.2199999997</v>
      </c>
      <c r="N17" s="17">
        <f ca="1">IF(OR(INDIRECT(CONCATENATE("'2018-04'!N",TEXT(MATCH($C17,'2018-04'!$C$2:$C$100,0)+1,0)))="",INDIRECT(CONCATENATE("'2018-03'!N",TEXT(MATCH($C17,'2018-03'!$C$2:$C$100,0)+1,0)))="",AND(INDIRECT(CONCATENATE("'2018-04'!N",TEXT(MATCH($C17,'2018-04'!$C$2:$C$100,0)+1,0)))="",INDIRECT(CONCATENATE("'2018-03'!N",TEXT(MATCH($C17,'2018-03'!$C$2:$C$100,0)+1,0)))="")),"Н/Д",INDIRECT(CONCATENATE("'2018-04'!N",TEXT(MATCH($C17,'2018-04'!$C$2:$C$100,0)+1,0)))-INDIRECT(CONCATENATE("'2018-03'!NE",TEXT(MATCH($C17,'2018-03'!$C$2:$C$100,0)+1,0))))</f>
        <v>74199918.200000003</v>
      </c>
      <c r="O17" s="17">
        <f ca="1">IF(OR(INDIRECT(CONCATENATE("'2018-04'!O",TEXT(MATCH($C17,'2018-04'!$C$2:$C$100,0)+1,0)))="",INDIRECT(CONCATENATE("'2018-03'!O",TEXT(MATCH($C17,'2018-03'!$C$2:$C$100,0)+1,0)))="",AND(INDIRECT(CONCATENATE("'2018-04'!O",TEXT(MATCH($C17,'2018-04'!$C$2:$C$100,0)+1,0)))="",INDIRECT(CONCATENATE("'2018-03'!O",TEXT(MATCH($C17,'2018-03'!$C$2:$C$100,0)+1,0)))="")),"Н/Д",INDIRECT(CONCATENATE("'2018-04'!O",TEXT(MATCH($C17,'2018-04'!$C$2:$C$100,0)+1,0)))-INDIRECT(CONCATENATE("'2018-03'!O",TEXT(MATCH($C17,'2018-03'!$C$2:$C$100,0)+1,0))))</f>
        <v>28379.009999999995</v>
      </c>
      <c r="P17" s="17">
        <f ca="1">IF(OR(INDIRECT(CONCATENATE("'2018-04'!P",TEXT(MATCH($C17,'2018-04'!$C$2:$C$100,0)+1,0)))="",INDIRECT(CONCATENATE("'2018-03'!P",TEXT(MATCH($C17,'2018-03'!$C$2:$C$100,0)+1,0)))="",AND(INDIRECT(CONCATENATE("'2018-04'!P",TEXT(MATCH($C17,'2018-04'!$C$2:$C$100,0)+1,0)))="",INDIRECT(CONCATENATE("'2018-03'!P",TEXT(MATCH($C17,'2018-03'!$C$2:$C$100,0)+1,0)))="")),"Н/Д",INDIRECT(CONCATENATE("'2018-04'!P",TEXT(MATCH($C17,'2018-04'!$C$2:$C$100,0)+1,0)))-INDIRECT(CONCATENATE("'2018-03'!P",TEXT(MATCH($C17,'2018-03'!$C$2:$C$100,0)+1,0))))</f>
        <v>67668430.920000002</v>
      </c>
      <c r="Q17" s="17">
        <f ca="1">IF(OR(INDIRECT(CONCATENATE("'2018-04'!Q",TEXT(MATCH($C17,'2018-04'!$C$2:$C$100,0)+1,0)))="",INDIRECT(CONCATENATE("'2018-03'!Q",TEXT(MATCH($C17,'2018-03'!$C$2:$C$100,0)+1,0)))="",AND(INDIRECT(CONCATENATE("'2018-04'!Q",TEXT(MATCH($C17,'2018-04'!$C$2:$C$100,0)+1,0)))="",INDIRECT(CONCATENATE("'2018-03'!Q",TEXT(MATCH($C17,'2018-03'!$C$2:$C$100,0)+1,0)))="")),"Н/Д",INDIRECT(CONCATENATE("'2018-04'!Q",TEXT(MATCH($C17,'2018-04'!$C$2:$C$100,0)+1,0)))-INDIRECT(CONCATENATE("'2018-03'!Q",TEXT(MATCH($C17,'2018-03'!$C$2:$C$100,0)+1,0))))</f>
        <v>10552977.49</v>
      </c>
      <c r="R17" s="17">
        <f ca="1">IF(OR(INDIRECT(CONCATENATE("'2018-04'!R",TEXT(MATCH($C17,'2018-04'!$C$2:$C$100,0)+1,0)))="",INDIRECT(CONCATENATE("'2018-03'!R",TEXT(MATCH($C17,'2018-03'!$C$2:$C$100,0)+1,0)))="",AND(INDIRECT(CONCATENATE("'2018-04'!R",TEXT(MATCH($C17,'2018-04'!$C$2:$C$100,0)+1,0)))="",INDIRECT(CONCATENATE("'2018-03'!R",TEXT(MATCH($C17,'2018-03'!$C$2:$C$100,0)+1,0)))="")),"Н/Д",INDIRECT(CONCATENATE("'2018-04'!R",TEXT(MATCH($C17,'2018-04'!$C$2:$C$100,0)+1,0)))-INDIRECT(CONCATENATE("'2018-03'!R",TEXT(MATCH($C17,'2018-03'!$C$2:$C$100,0)+1,0))))</f>
        <v>52725746.430000007</v>
      </c>
      <c r="S17" s="17">
        <f ca="1">IF(OR(INDIRECT(CONCATENATE("'2018-04'!S",TEXT(MATCH($C17,'2018-04'!$C$2:$C$100,0)+1,0)))="",INDIRECT(CONCATENATE("'2018-03'!S",TEXT(MATCH($C17,'2018-03'!$C$2:$C$100,0)+1,0)))="",AND(INDIRECT(CONCATENATE("'2018-04'!S",TEXT(MATCH($C17,'2018-04'!$C$2:$C$100,0)+1,0)))="",INDIRECT(CONCATENATE("'2018-03'!S",TEXT(MATCH($C17,'2018-03'!$C$2:$C$100,0)+1,0)))="")),"Н/Д",INDIRECT(CONCATENATE("'2018-04'!S",TEXT(MATCH($C17,'2018-04'!$C$2:$C$100,0)+1,0)))-INDIRECT(CONCATENATE("'2018-03'!S",TEXT(MATCH($C17,'2018-03'!$C$2:$C$100,0)+1,0))))</f>
        <v>727695.57000000007</v>
      </c>
      <c r="T17" s="17">
        <f ca="1">IF(OR(INDIRECT(CONCATENATE("'2018-04'!T",TEXT(MATCH($C17,'2018-04'!$C$2:$C$100,0)+1,0)))="",INDIRECT(CONCATENATE("'2018-03'!T",TEXT(MATCH($C17,'2018-03'!$C$2:$C$100,0)+1,0)))="",AND(INDIRECT(CONCATENATE("'2018-04'!T",TEXT(MATCH($C17,'2018-04'!$C$2:$C$100,0)+1,0)))="",INDIRECT(CONCATENATE("'2018-03'!T",TEXT(MATCH($C17,'2018-03'!$C$2:$C$100,0)+1,0)))="")),"Н/Д",INDIRECT(CONCATENATE("'2018-04'!T",TEXT(MATCH($C17,'2018-04'!$C$2:$C$100,0)+1,0)))-INDIRECT(CONCATENATE("'2018-03'!T",TEXT(MATCH($C17,'2018-03'!$C$2:$C$100,0)+1,0))))</f>
        <v>40220656.180000007</v>
      </c>
      <c r="U17" s="17">
        <f ca="1">IF(OR(INDIRECT(CONCATENATE("'2018-04'!U",TEXT(MATCH($C17,'2018-04'!$C$2:$C$100,0)+1,0)))="",INDIRECT(CONCATENATE("'2018-03'!U",TEXT(MATCH($C17,'2018-03'!$C$2:$C$100,0)+1,0)))="",AND(INDIRECT(CONCATENATE("'2018-04'!U",TEXT(MATCH($C17,'2018-04'!$C$2:$C$100,0)+1,0)))="",INDIRECT(CONCATENATE("'2018-03'!U",TEXT(MATCH($C17,'2018-03'!$C$2:$C$100,0)+1,0)))="")),"Н/Д",INDIRECT(CONCATENATE("'2018-04'!U",TEXT(MATCH($C17,'2018-04'!$C$2:$C$100,0)+1,0)))-INDIRECT(CONCATENATE("'2018-03'!U",TEXT(MATCH($C17,'2018-03'!$C$2:$C$100,0)+1,0))))</f>
        <v>19015251.73</v>
      </c>
      <c r="V17" s="17">
        <f ca="1">IF(OR(INDIRECT(CONCATENATE("'2018-04'!V",TEXT(MATCH($C17,'2018-04'!$C$2:$C$100,0)+1,0)))="",INDIRECT(CONCATENATE("'2018-03'!V",TEXT(MATCH($C17,'2018-03'!$C$2:$C$100,0)+1,0)))="",AND(INDIRECT(CONCATENATE("'2018-04'!V",TEXT(MATCH($C17,'2018-04'!$C$2:$C$100,0)+1,0)))="",INDIRECT(CONCATENATE("'2018-03'!V",TEXT(MATCH($C17,'2018-03'!$C$2:$C$100,0)+1,0)))="")),"Н/Д",INDIRECT(CONCATENATE("'2018-04'!V",TEXT(MATCH($C17,'2018-04'!$C$2:$C$100,0)+1,0)))-INDIRECT(CONCATENATE("'2018-03'!V",TEXT(MATCH($C17,'2018-03'!$C$2:$C$100,0)+1,0))))</f>
        <v>1568185431.1199999</v>
      </c>
      <c r="W17" s="17">
        <f ca="1">IF(OR(INDIRECT(CONCATENATE("'2018-04'!W",TEXT(MATCH($C17,'2018-04'!$C$2:$C$100,0)+1,0)))="",INDIRECT(CONCATENATE("'2018-03'!W",TEXT(MATCH($C17,'2018-03'!$C$2:$C$100,0)+1,0)))="",AND(INDIRECT(CONCATENATE("'2018-04'!W",TEXT(MATCH($C17,'2018-04'!$C$2:$C$100,0)+1,0)))="",INDIRECT(CONCATENATE("'2018-03'!W",TEXT(MATCH($C17,'2018-03'!$C$2:$C$100,0)+1,0)))="")),"Н/Д",INDIRECT(CONCATENATE("'2018-04'!W",TEXT(MATCH($C17,'2018-04'!$C$2:$C$100,0)+1,0)))-INDIRECT(CONCATENATE("'2018-03'!W",TEXT(MATCH($C17,'2018-03'!$C$2:$C$100,0)+1,0))))</f>
        <v>16930035387.52</v>
      </c>
    </row>
    <row r="18" spans="1:23" x14ac:dyDescent="0.25">
      <c r="A18" s="2" t="s">
        <v>34</v>
      </c>
      <c r="B18" s="2" t="s">
        <v>39</v>
      </c>
      <c r="C18" s="15">
        <v>57000000</v>
      </c>
      <c r="D18" s="2" t="s">
        <v>207</v>
      </c>
      <c r="E18" s="17">
        <f ca="1">IF(OR(INDIRECT(CONCATENATE("'2018-04'!E",TEXT(MATCH($C18,'2018-04'!$C$2:$C$100,0)+1,0)))="",INDIRECT(CONCATENATE("'2018-03'!E",TEXT(MATCH($C18,'2018-03'!$C$2:$C$100,0)+1,0)))="",AND(INDIRECT(CONCATENATE("'2018-04'!E",TEXT(MATCH($C18,'2018-04'!$C$2:$C$100,0)+1,0)))="",INDIRECT(CONCATENATE("'2018-03'!E",TEXT(MATCH($C18,'2018-03'!$C$2:$C$100,0)+1,0)))="")),"Н/Д",INDIRECT(CONCATENATE("'2018-04'!E",TEXT(MATCH($C18,'2018-04'!$C$2:$C$100,0)+1,0)))-INDIRECT(CONCATENATE("'2018-03'!E",TEXT(MATCH($C18,'2018-03'!$C$2:$C$100,0)+1,0))))</f>
        <v>19278370159.230003</v>
      </c>
      <c r="F18" s="17">
        <f ca="1">IF(OR(INDIRECT(CONCATENATE("'2018-04'!F",TEXT(MATCH($C18,'2018-04'!$C$2:$C$100,0)+1,0)))="",INDIRECT(CONCATENATE("'2018-03'!F",TEXT(MATCH($C18,'2018-03'!$C$2:$C$100,0)+1,0)))="",AND(INDIRECT(CONCATENATE("'2018-04'!F",TEXT(MATCH($C18,'2018-04'!$C$2:$C$100,0)+1,0)))="",INDIRECT(CONCATENATE("'2018-03'!F",TEXT(MATCH($C18,'2018-03'!$C$2:$C$100,0)+1,0)))="")),"Н/Д",INDIRECT(CONCATENATE("'2018-04'!F",TEXT(MATCH($C18,'2018-04'!$C$2:$C$100,0)+1,0)))-INDIRECT(CONCATENATE("'2018-03'!F",TEXT(MATCH($C18,'2018-03'!$C$2:$C$100,0)+1,0))))</f>
        <v>17563203639.840004</v>
      </c>
      <c r="G18" s="17">
        <f ca="1">IF(OR(INDIRECT(CONCATENATE("'2018-04'!G",TEXT(MATCH($C18,'2018-04'!$C$2:$C$100,0)+1,0)))="",INDIRECT(CONCATENATE("'2018-03'!G",TEXT(MATCH($C18,'2018-03'!$C$2:$C$100,0)+1,0)))="",AND(INDIRECT(CONCATENATE("'2018-04'!G",TEXT(MATCH($C18,'2018-04'!$C$2:$C$100,0)+1,0)))="",INDIRECT(CONCATENATE("'2018-03'!G",TEXT(MATCH($C18,'2018-03'!$C$2:$C$100,0)+1,0)))="")),"Н/Д",INDIRECT(CONCATENATE("'2018-04'!G",TEXT(MATCH($C18,'2018-04'!$C$2:$C$100,0)+1,0)))-INDIRECT(CONCATENATE("'2018-03'!G",TEXT(MATCH($C18,'2018-03'!$C$2:$C$100,0)+1,0))))</f>
        <v>10256556402.23</v>
      </c>
      <c r="H18" s="17">
        <f ca="1">IF(OR(INDIRECT(CONCATENATE("'2018-04'!H",TEXT(MATCH($C18,'2018-04'!$C$2:$C$100,0)+1,0)))="",INDIRECT(CONCATENATE("'2018-03'!H",TEXT(MATCH($C18,'2018-03'!$C$2:$C$100,0)+1,0)))="",AND(INDIRECT(CONCATENATE("'2018-04'!H",TEXT(MATCH($C18,'2018-04'!$C$2:$C$100,0)+1,0)))="",INDIRECT(CONCATENATE("'2018-03'!H",TEXT(MATCH($C18,'2018-03'!$C$2:$C$100,0)+1,0)))="")),"Н/Д",INDIRECT(CONCATENATE("'2018-04'!H",TEXT(MATCH($C18,'2018-04'!$C$2:$C$100,0)+1,0)))-INDIRECT(CONCATENATE("'2018-03'!H",TEXT(MATCH($C18,'2018-03'!$C$2:$C$100,0)+1,0))))</f>
        <v>3609109522.71</v>
      </c>
      <c r="I18" s="17">
        <f ca="1">IF(OR(INDIRECT(CONCATENATE("'2018-04'!I",TEXT(MATCH($C18,'2018-04'!$C$2:$C$100,0)+1,0)))="",INDIRECT(CONCATENATE("'2018-03'!I",TEXT(MATCH($C18,'2018-03'!$C$2:$C$100,0)+1,0)))="",AND(INDIRECT(CONCATENATE("'2018-04'!I",TEXT(MATCH($C18,'2018-04'!$C$2:$C$100,0)+1,0)))="",INDIRECT(CONCATENATE("'2018-03'!I",TEXT(MATCH($C18,'2018-03'!$C$2:$C$100,0)+1,0)))="")),"Н/Д",INDIRECT(CONCATENATE("'2018-04'!I",TEXT(MATCH($C18,'2018-04'!$C$2:$C$100,0)+1,0)))-INDIRECT(CONCATENATE("'2018-03'!I",TEXT(MATCH($C18,'2018-03'!$C$2:$C$100,0)+1,0))))</f>
        <v>910997844.08000004</v>
      </c>
      <c r="J18" s="17" t="str">
        <f ca="1">IF(OR(INDIRECT(CONCATENATE("'2018-04'!J",TEXT(MATCH($C18,'2018-04'!$C$2:$C$100,0)+1,0)))="",INDIRECT(CONCATENATE("'2018-03'!J",TEXT(MATCH($C18,'2018-03'!$C$2:$C$100,0)+1,0)))="",AND(INDIRECT(CONCATENATE("'2018-04'!J",TEXT(MATCH($C18,'2018-04'!$C$2:$C$100,0)+1,0)))="",INDIRECT(CONCATENATE("'2018-03'!J",TEXT(MATCH($C18,'2018-03'!$C$2:$C$100,0)+1,0)))="")),"Н/Д",INDIRECT(CONCATENATE("'2018-04'!J",TEXT(MATCH($C18,'2018-04'!$C$2:$C$100,0)+1,0)))-INDIRECT(CONCATENATE("'2018-03'!J",TEXT(MATCH($C18,'2018-03'!$C$2:$C$100,0)+1,0))))</f>
        <v>Н/Д</v>
      </c>
      <c r="K18" s="17">
        <f ca="1">IF(OR(INDIRECT(CONCATENATE("'2018-04'!K",TEXT(MATCH($C18,'2018-04'!$C$2:$C$100,0)+1,0)))="",INDIRECT(CONCATENATE("'2018-03'!K",TEXT(MATCH($C18,'2018-03'!$C$2:$C$100,0)+1,0)))="",AND(INDIRECT(CONCATENATE("'2018-04'!K",TEXT(MATCH($C18,'2018-04'!$C$2:$C$100,0)+1,0)))="",INDIRECT(CONCATENATE("'2018-03'!K",TEXT(MATCH($C18,'2018-03'!$C$2:$C$100,0)+1,0)))="")),"Н/Д",INDIRECT(CONCATENATE("'2018-04'!K",TEXT(MATCH($C18,'2018-04'!$C$2:$C$100,0)+1,0)))-INDIRECT(CONCATENATE("'2018-03'!K",TEXT(MATCH($C18,'2018-03'!$C$2:$C$100,0)+1,0))))</f>
        <v>667101980.16999996</v>
      </c>
      <c r="L18" s="17">
        <f ca="1">IF(OR(INDIRECT(CONCATENATE("'2018-04'!L",TEXT(MATCH($C18,'2018-04'!$C$2:$C$100,0)+1,0)))="",INDIRECT(CONCATENATE("'2018-03'!L",TEXT(MATCH($C18,'2018-03'!$C$2:$C$100,0)+1,0)))="",AND(INDIRECT(CONCATENATE("'2018-04'!L",TEXT(MATCH($C18,'2018-04'!$C$2:$C$100,0)+1,0)))="",INDIRECT(CONCATENATE("'2018-03'!L",TEXT(MATCH($C18,'2018-03'!$C$2:$C$100,0)+1,0)))="")),"Н/Д",INDIRECT(CONCATENATE("'2018-04'!L",TEXT(MATCH($C18,'2018-04'!$C$2:$C$100,0)+1,0)))-INDIRECT(CONCATENATE("'2018-03'!L",TEXT(MATCH($C18,'2018-03'!$C$2:$C$100,0)+1,0))))</f>
        <v>1251707857.26</v>
      </c>
      <c r="M18" s="17">
        <f ca="1">IF(OR(INDIRECT(CONCATENATE("'2018-04'!M",TEXT(MATCH($C18,'2018-04'!$C$2:$C$100,0)+1,0)))="",INDIRECT(CONCATENATE("'2018-03'!M",TEXT(MATCH($C18,'2018-03'!$C$2:$C$100,0)+1,0)))="",AND(INDIRECT(CONCATENATE("'2018-04'!M",TEXT(MATCH($C18,'2018-04'!$C$2:$C$100,0)+1,0)))="",INDIRECT(CONCATENATE("'2018-03'!M",TEXT(MATCH($C18,'2018-03'!$C$2:$C$100,0)+1,0)))="")),"Н/Д",INDIRECT(CONCATENATE("'2018-04'!M",TEXT(MATCH($C18,'2018-04'!$C$2:$C$100,0)+1,0)))-INDIRECT(CONCATENATE("'2018-03'!M",TEXT(MATCH($C18,'2018-03'!$C$2:$C$100,0)+1,0))))</f>
        <v>25242957.400000006</v>
      </c>
      <c r="N18" s="17">
        <f ca="1">IF(OR(INDIRECT(CONCATENATE("'2018-04'!N",TEXT(MATCH($C18,'2018-04'!$C$2:$C$100,0)+1,0)))="",INDIRECT(CONCATENATE("'2018-03'!N",TEXT(MATCH($C18,'2018-03'!$C$2:$C$100,0)+1,0)))="",AND(INDIRECT(CONCATENATE("'2018-04'!N",TEXT(MATCH($C18,'2018-04'!$C$2:$C$100,0)+1,0)))="",INDIRECT(CONCATENATE("'2018-03'!N",TEXT(MATCH($C18,'2018-03'!$C$2:$C$100,0)+1,0)))="")),"Н/Д",INDIRECT(CONCATENATE("'2018-04'!N",TEXT(MATCH($C18,'2018-04'!$C$2:$C$100,0)+1,0)))-INDIRECT(CONCATENATE("'2018-03'!NE",TEXT(MATCH($C18,'2018-03'!$C$2:$C$100,0)+1,0))))</f>
        <v>196068411.93000001</v>
      </c>
      <c r="O18" s="17">
        <f ca="1">IF(OR(INDIRECT(CONCATENATE("'2018-04'!O",TEXT(MATCH($C18,'2018-04'!$C$2:$C$100,0)+1,0)))="",INDIRECT(CONCATENATE("'2018-03'!O",TEXT(MATCH($C18,'2018-03'!$C$2:$C$100,0)+1,0)))="",AND(INDIRECT(CONCATENATE("'2018-04'!O",TEXT(MATCH($C18,'2018-04'!$C$2:$C$100,0)+1,0)))="",INDIRECT(CONCATENATE("'2018-03'!O",TEXT(MATCH($C18,'2018-03'!$C$2:$C$100,0)+1,0)))="")),"Н/Д",INDIRECT(CONCATENATE("'2018-04'!O",TEXT(MATCH($C18,'2018-04'!$C$2:$C$100,0)+1,0)))-INDIRECT(CONCATENATE("'2018-03'!O",TEXT(MATCH($C18,'2018-03'!$C$2:$C$100,0)+1,0))))</f>
        <v>12519.21</v>
      </c>
      <c r="P18" s="17">
        <f ca="1">IF(OR(INDIRECT(CONCATENATE("'2018-04'!P",TEXT(MATCH($C18,'2018-04'!$C$2:$C$100,0)+1,0)))="",INDIRECT(CONCATENATE("'2018-03'!P",TEXT(MATCH($C18,'2018-03'!$C$2:$C$100,0)+1,0)))="",AND(INDIRECT(CONCATENATE("'2018-04'!P",TEXT(MATCH($C18,'2018-04'!$C$2:$C$100,0)+1,0)))="",INDIRECT(CONCATENATE("'2018-03'!P",TEXT(MATCH($C18,'2018-03'!$C$2:$C$100,0)+1,0)))="")),"Н/Д",INDIRECT(CONCATENATE("'2018-04'!P",TEXT(MATCH($C18,'2018-04'!$C$2:$C$100,0)+1,0)))-INDIRECT(CONCATENATE("'2018-03'!P",TEXT(MATCH($C18,'2018-03'!$C$2:$C$100,0)+1,0))))</f>
        <v>381561205.07000005</v>
      </c>
      <c r="Q18" s="17">
        <f ca="1">IF(OR(INDIRECT(CONCATENATE("'2018-04'!Q",TEXT(MATCH($C18,'2018-04'!$C$2:$C$100,0)+1,0)))="",INDIRECT(CONCATENATE("'2018-03'!Q",TEXT(MATCH($C18,'2018-03'!$C$2:$C$100,0)+1,0)))="",AND(INDIRECT(CONCATENATE("'2018-04'!Q",TEXT(MATCH($C18,'2018-04'!$C$2:$C$100,0)+1,0)))="",INDIRECT(CONCATENATE("'2018-03'!Q",TEXT(MATCH($C18,'2018-03'!$C$2:$C$100,0)+1,0)))="")),"Н/Д",INDIRECT(CONCATENATE("'2018-04'!Q",TEXT(MATCH($C18,'2018-04'!$C$2:$C$100,0)+1,0)))-INDIRECT(CONCATENATE("'2018-03'!Q",TEXT(MATCH($C18,'2018-03'!$C$2:$C$100,0)+1,0))))</f>
        <v>142530615.32000002</v>
      </c>
      <c r="R18" s="17">
        <f ca="1">IF(OR(INDIRECT(CONCATENATE("'2018-04'!R",TEXT(MATCH($C18,'2018-04'!$C$2:$C$100,0)+1,0)))="",INDIRECT(CONCATENATE("'2018-03'!R",TEXT(MATCH($C18,'2018-03'!$C$2:$C$100,0)+1,0)))="",AND(INDIRECT(CONCATENATE("'2018-04'!R",TEXT(MATCH($C18,'2018-04'!$C$2:$C$100,0)+1,0)))="",INDIRECT(CONCATENATE("'2018-03'!R",TEXT(MATCH($C18,'2018-03'!$C$2:$C$100,0)+1,0)))="")),"Н/Д",INDIRECT(CONCATENATE("'2018-04'!R",TEXT(MATCH($C18,'2018-04'!$C$2:$C$100,0)+1,0)))-INDIRECT(CONCATENATE("'2018-03'!R",TEXT(MATCH($C18,'2018-03'!$C$2:$C$100,0)+1,0))))</f>
        <v>37273055.260000005</v>
      </c>
      <c r="S18" s="17">
        <f ca="1">IF(OR(INDIRECT(CONCATENATE("'2018-04'!S",TEXT(MATCH($C18,'2018-04'!$C$2:$C$100,0)+1,0)))="",INDIRECT(CONCATENATE("'2018-03'!S",TEXT(MATCH($C18,'2018-03'!$C$2:$C$100,0)+1,0)))="",AND(INDIRECT(CONCATENATE("'2018-04'!S",TEXT(MATCH($C18,'2018-04'!$C$2:$C$100,0)+1,0)))="",INDIRECT(CONCATENATE("'2018-03'!S",TEXT(MATCH($C18,'2018-03'!$C$2:$C$100,0)+1,0)))="")),"Н/Д",INDIRECT(CONCATENATE("'2018-04'!S",TEXT(MATCH($C18,'2018-04'!$C$2:$C$100,0)+1,0)))-INDIRECT(CONCATENATE("'2018-03'!S",TEXT(MATCH($C18,'2018-03'!$C$2:$C$100,0)+1,0))))</f>
        <v>398150.55999999994</v>
      </c>
      <c r="T18" s="17">
        <f ca="1">IF(OR(INDIRECT(CONCATENATE("'2018-04'!T",TEXT(MATCH($C18,'2018-04'!$C$2:$C$100,0)+1,0)))="",INDIRECT(CONCATENATE("'2018-03'!T",TEXT(MATCH($C18,'2018-03'!$C$2:$C$100,0)+1,0)))="",AND(INDIRECT(CONCATENATE("'2018-04'!T",TEXT(MATCH($C18,'2018-04'!$C$2:$C$100,0)+1,0)))="",INDIRECT(CONCATENATE("'2018-03'!T",TEXT(MATCH($C18,'2018-03'!$C$2:$C$100,0)+1,0)))="")),"Н/Д",INDIRECT(CONCATENATE("'2018-04'!T",TEXT(MATCH($C18,'2018-04'!$C$2:$C$100,0)+1,0)))-INDIRECT(CONCATENATE("'2018-03'!T",TEXT(MATCH($C18,'2018-03'!$C$2:$C$100,0)+1,0))))</f>
        <v>125120801.91000003</v>
      </c>
      <c r="U18" s="17">
        <f ca="1">IF(OR(INDIRECT(CONCATENATE("'2018-04'!U",TEXT(MATCH($C18,'2018-04'!$C$2:$C$100,0)+1,0)))="",INDIRECT(CONCATENATE("'2018-03'!U",TEXT(MATCH($C18,'2018-03'!$C$2:$C$100,0)+1,0)))="",AND(INDIRECT(CONCATENATE("'2018-04'!U",TEXT(MATCH($C18,'2018-04'!$C$2:$C$100,0)+1,0)))="",INDIRECT(CONCATENATE("'2018-03'!U",TEXT(MATCH($C18,'2018-03'!$C$2:$C$100,0)+1,0)))="")),"Н/Д",INDIRECT(CONCATENATE("'2018-04'!U",TEXT(MATCH($C18,'2018-04'!$C$2:$C$100,0)+1,0)))-INDIRECT(CONCATENATE("'2018-03'!U",TEXT(MATCH($C18,'2018-03'!$C$2:$C$100,0)+1,0))))</f>
        <v>7708478.4700000007</v>
      </c>
      <c r="V18" s="17">
        <f ca="1">IF(OR(INDIRECT(CONCATENATE("'2018-04'!V",TEXT(MATCH($C18,'2018-04'!$C$2:$C$100,0)+1,0)))="",INDIRECT(CONCATENATE("'2018-03'!V",TEXT(MATCH($C18,'2018-03'!$C$2:$C$100,0)+1,0)))="",AND(INDIRECT(CONCATENATE("'2018-04'!V",TEXT(MATCH($C18,'2018-04'!$C$2:$C$100,0)+1,0)))="",INDIRECT(CONCATENATE("'2018-03'!V",TEXT(MATCH($C18,'2018-03'!$C$2:$C$100,0)+1,0)))="")),"Н/Д",INDIRECT(CONCATENATE("'2018-04'!V",TEXT(MATCH($C18,'2018-04'!$C$2:$C$100,0)+1,0)))-INDIRECT(CONCATENATE("'2018-03'!V",TEXT(MATCH($C18,'2018-03'!$C$2:$C$100,0)+1,0))))</f>
        <v>1715166519.3900001</v>
      </c>
      <c r="W18" s="17">
        <f ca="1">IF(OR(INDIRECT(CONCATENATE("'2018-04'!W",TEXT(MATCH($C18,'2018-04'!$C$2:$C$100,0)+1,0)))="",INDIRECT(CONCATENATE("'2018-03'!W",TEXT(MATCH($C18,'2018-03'!$C$2:$C$100,0)+1,0)))="",AND(INDIRECT(CONCATENATE("'2018-04'!W",TEXT(MATCH($C18,'2018-04'!$C$2:$C$100,0)+1,0)))="",INDIRECT(CONCATENATE("'2018-03'!W",TEXT(MATCH($C18,'2018-03'!$C$2:$C$100,0)+1,0)))="")),"Н/Д",INDIRECT(CONCATENATE("'2018-04'!W",TEXT(MATCH($C18,'2018-04'!$C$2:$C$100,0)+1,0)))-INDIRECT(CONCATENATE("'2018-03'!W",TEXT(MATCH($C18,'2018-03'!$C$2:$C$100,0)+1,0))))</f>
        <v>56049123272.190002</v>
      </c>
    </row>
    <row r="19" spans="1:23" x14ac:dyDescent="0.25">
      <c r="A19" s="2" t="s">
        <v>34</v>
      </c>
      <c r="B19" s="2" t="s">
        <v>40</v>
      </c>
      <c r="C19" s="15">
        <v>80000000</v>
      </c>
      <c r="D19" s="2" t="s">
        <v>207</v>
      </c>
      <c r="E19" s="17">
        <f ca="1">IF(OR(INDIRECT(CONCATENATE("'2018-04'!E",TEXT(MATCH($C19,'2018-04'!$C$2:$C$100,0)+1,0)))="",INDIRECT(CONCATENATE("'2018-03'!E",TEXT(MATCH($C19,'2018-03'!$C$2:$C$100,0)+1,0)))="",AND(INDIRECT(CONCATENATE("'2018-04'!E",TEXT(MATCH($C19,'2018-04'!$C$2:$C$100,0)+1,0)))="",INDIRECT(CONCATENATE("'2018-03'!E",TEXT(MATCH($C19,'2018-03'!$C$2:$C$100,0)+1,0)))="")),"Н/Д",INDIRECT(CONCATENATE("'2018-04'!E",TEXT(MATCH($C19,'2018-04'!$C$2:$C$100,0)+1,0)))-INDIRECT(CONCATENATE("'2018-03'!E",TEXT(MATCH($C19,'2018-03'!$C$2:$C$100,0)+1,0))))</f>
        <v>39347144914.93</v>
      </c>
      <c r="F19" s="17">
        <f ca="1">IF(OR(INDIRECT(CONCATENATE("'2018-04'!F",TEXT(MATCH($C19,'2018-04'!$C$2:$C$100,0)+1,0)))="",INDIRECT(CONCATENATE("'2018-03'!F",TEXT(MATCH($C19,'2018-03'!$C$2:$C$100,0)+1,0)))="",AND(INDIRECT(CONCATENATE("'2018-04'!F",TEXT(MATCH($C19,'2018-04'!$C$2:$C$100,0)+1,0)))="",INDIRECT(CONCATENATE("'2018-03'!F",TEXT(MATCH($C19,'2018-03'!$C$2:$C$100,0)+1,0)))="")),"Н/Д",INDIRECT(CONCATENATE("'2018-04'!F",TEXT(MATCH($C19,'2018-04'!$C$2:$C$100,0)+1,0)))-INDIRECT(CONCATENATE("'2018-03'!F",TEXT(MATCH($C19,'2018-03'!$C$2:$C$100,0)+1,0))))</f>
        <v>36789894798.449997</v>
      </c>
      <c r="G19" s="17">
        <f ca="1">IF(OR(INDIRECT(CONCATENATE("'2018-04'!G",TEXT(MATCH($C19,'2018-04'!$C$2:$C$100,0)+1,0)))="",INDIRECT(CONCATENATE("'2018-03'!G",TEXT(MATCH($C19,'2018-03'!$C$2:$C$100,0)+1,0)))="",AND(INDIRECT(CONCATENATE("'2018-04'!G",TEXT(MATCH($C19,'2018-04'!$C$2:$C$100,0)+1,0)))="",INDIRECT(CONCATENATE("'2018-03'!G",TEXT(MATCH($C19,'2018-03'!$C$2:$C$100,0)+1,0)))="")),"Н/Д",INDIRECT(CONCATENATE("'2018-04'!G",TEXT(MATCH($C19,'2018-04'!$C$2:$C$100,0)+1,0)))-INDIRECT(CONCATENATE("'2018-03'!G",TEXT(MATCH($C19,'2018-03'!$C$2:$C$100,0)+1,0))))</f>
        <v>26495979652.920002</v>
      </c>
      <c r="H19" s="17">
        <f ca="1">IF(OR(INDIRECT(CONCATENATE("'2018-04'!H",TEXT(MATCH($C19,'2018-04'!$C$2:$C$100,0)+1,0)))="",INDIRECT(CONCATENATE("'2018-03'!H",TEXT(MATCH($C19,'2018-03'!$C$2:$C$100,0)+1,0)))="",AND(INDIRECT(CONCATENATE("'2018-04'!H",TEXT(MATCH($C19,'2018-04'!$C$2:$C$100,0)+1,0)))="",INDIRECT(CONCATENATE("'2018-03'!H",TEXT(MATCH($C19,'2018-03'!$C$2:$C$100,0)+1,0)))="")),"Н/Д",INDIRECT(CONCATENATE("'2018-04'!H",TEXT(MATCH($C19,'2018-04'!$C$2:$C$100,0)+1,0)))-INDIRECT(CONCATENATE("'2018-03'!H",TEXT(MATCH($C19,'2018-03'!$C$2:$C$100,0)+1,0))))</f>
        <v>4483413026.5</v>
      </c>
      <c r="I19" s="17">
        <f ca="1">IF(OR(INDIRECT(CONCATENATE("'2018-04'!I",TEXT(MATCH($C19,'2018-04'!$C$2:$C$100,0)+1,0)))="",INDIRECT(CONCATENATE("'2018-03'!I",TEXT(MATCH($C19,'2018-03'!$C$2:$C$100,0)+1,0)))="",AND(INDIRECT(CONCATENATE("'2018-04'!I",TEXT(MATCH($C19,'2018-04'!$C$2:$C$100,0)+1,0)))="",INDIRECT(CONCATENATE("'2018-03'!I",TEXT(MATCH($C19,'2018-03'!$C$2:$C$100,0)+1,0)))="")),"Н/Д",INDIRECT(CONCATENATE("'2018-04'!I",TEXT(MATCH($C19,'2018-04'!$C$2:$C$100,0)+1,0)))-INDIRECT(CONCATENATE("'2018-03'!I",TEXT(MATCH($C19,'2018-03'!$C$2:$C$100,0)+1,0))))</f>
        <v>1934399740.1099997</v>
      </c>
      <c r="J19" s="17" t="str">
        <f ca="1">IF(OR(INDIRECT(CONCATENATE("'2018-04'!J",TEXT(MATCH($C19,'2018-04'!$C$2:$C$100,0)+1,0)))="",INDIRECT(CONCATENATE("'2018-03'!J",TEXT(MATCH($C19,'2018-03'!$C$2:$C$100,0)+1,0)))="",AND(INDIRECT(CONCATENATE("'2018-04'!J",TEXT(MATCH($C19,'2018-04'!$C$2:$C$100,0)+1,0)))="",INDIRECT(CONCATENATE("'2018-03'!J",TEXT(MATCH($C19,'2018-03'!$C$2:$C$100,0)+1,0)))="")),"Н/Д",INDIRECT(CONCATENATE("'2018-04'!J",TEXT(MATCH($C19,'2018-04'!$C$2:$C$100,0)+1,0)))-INDIRECT(CONCATENATE("'2018-03'!J",TEXT(MATCH($C19,'2018-03'!$C$2:$C$100,0)+1,0))))</f>
        <v>Н/Д</v>
      </c>
      <c r="K19" s="17">
        <f ca="1">IF(OR(INDIRECT(CONCATENATE("'2018-04'!K",TEXT(MATCH($C19,'2018-04'!$C$2:$C$100,0)+1,0)))="",INDIRECT(CONCATENATE("'2018-03'!K",TEXT(MATCH($C19,'2018-03'!$C$2:$C$100,0)+1,0)))="",AND(INDIRECT(CONCATENATE("'2018-04'!K",TEXT(MATCH($C19,'2018-04'!$C$2:$C$100,0)+1,0)))="",INDIRECT(CONCATENATE("'2018-03'!K",TEXT(MATCH($C19,'2018-03'!$C$2:$C$100,0)+1,0)))="")),"Н/Д",INDIRECT(CONCATENATE("'2018-04'!K",TEXT(MATCH($C19,'2018-04'!$C$2:$C$100,0)+1,0)))-INDIRECT(CONCATENATE("'2018-03'!K",TEXT(MATCH($C19,'2018-03'!$C$2:$C$100,0)+1,0))))</f>
        <v>745091089.44000006</v>
      </c>
      <c r="L19" s="17">
        <f ca="1">IF(OR(INDIRECT(CONCATENATE("'2018-04'!L",TEXT(MATCH($C19,'2018-04'!$C$2:$C$100,0)+1,0)))="",INDIRECT(CONCATENATE("'2018-03'!L",TEXT(MATCH($C19,'2018-03'!$C$2:$C$100,0)+1,0)))="",AND(INDIRECT(CONCATENATE("'2018-04'!L",TEXT(MATCH($C19,'2018-04'!$C$2:$C$100,0)+1,0)))="",INDIRECT(CONCATENATE("'2018-03'!L",TEXT(MATCH($C19,'2018-03'!$C$2:$C$100,0)+1,0)))="")),"Н/Д",INDIRECT(CONCATENATE("'2018-04'!L",TEXT(MATCH($C19,'2018-04'!$C$2:$C$100,0)+1,0)))-INDIRECT(CONCATENATE("'2018-03'!L",TEXT(MATCH($C19,'2018-03'!$C$2:$C$100,0)+1,0))))</f>
        <v>1909836234.9299998</v>
      </c>
      <c r="M19" s="17">
        <f ca="1">IF(OR(INDIRECT(CONCATENATE("'2018-04'!M",TEXT(MATCH($C19,'2018-04'!$C$2:$C$100,0)+1,0)))="",INDIRECT(CONCATENATE("'2018-03'!M",TEXT(MATCH($C19,'2018-03'!$C$2:$C$100,0)+1,0)))="",AND(INDIRECT(CONCATENATE("'2018-04'!M",TEXT(MATCH($C19,'2018-04'!$C$2:$C$100,0)+1,0)))="",INDIRECT(CONCATENATE("'2018-03'!M",TEXT(MATCH($C19,'2018-03'!$C$2:$C$100,0)+1,0)))="")),"Н/Д",INDIRECT(CONCATENATE("'2018-04'!M",TEXT(MATCH($C19,'2018-04'!$C$2:$C$100,0)+1,0)))-INDIRECT(CONCATENATE("'2018-03'!M",TEXT(MATCH($C19,'2018-03'!$C$2:$C$100,0)+1,0))))</f>
        <v>44142041.48999998</v>
      </c>
      <c r="N19" s="17">
        <f ca="1">IF(OR(INDIRECT(CONCATENATE("'2018-04'!N",TEXT(MATCH($C19,'2018-04'!$C$2:$C$100,0)+1,0)))="",INDIRECT(CONCATENATE("'2018-03'!N",TEXT(MATCH($C19,'2018-03'!$C$2:$C$100,0)+1,0)))="",AND(INDIRECT(CONCATENATE("'2018-04'!N",TEXT(MATCH($C19,'2018-04'!$C$2:$C$100,0)+1,0)))="",INDIRECT(CONCATENATE("'2018-03'!N",TEXT(MATCH($C19,'2018-03'!$C$2:$C$100,0)+1,0)))="")),"Н/Д",INDIRECT(CONCATENATE("'2018-04'!N",TEXT(MATCH($C19,'2018-04'!$C$2:$C$100,0)+1,0)))-INDIRECT(CONCATENATE("'2018-03'!NE",TEXT(MATCH($C19,'2018-03'!$C$2:$C$100,0)+1,0))))</f>
        <v>271526573.04000002</v>
      </c>
      <c r="O19" s="17">
        <f ca="1">IF(OR(INDIRECT(CONCATENATE("'2018-04'!O",TEXT(MATCH($C19,'2018-04'!$C$2:$C$100,0)+1,0)))="",INDIRECT(CONCATENATE("'2018-03'!O",TEXT(MATCH($C19,'2018-03'!$C$2:$C$100,0)+1,0)))="",AND(INDIRECT(CONCATENATE("'2018-04'!O",TEXT(MATCH($C19,'2018-04'!$C$2:$C$100,0)+1,0)))="",INDIRECT(CONCATENATE("'2018-03'!O",TEXT(MATCH($C19,'2018-03'!$C$2:$C$100,0)+1,0)))="")),"Н/Д",INDIRECT(CONCATENATE("'2018-04'!O",TEXT(MATCH($C19,'2018-04'!$C$2:$C$100,0)+1,0)))-INDIRECT(CONCATENATE("'2018-03'!O",TEXT(MATCH($C19,'2018-03'!$C$2:$C$100,0)+1,0))))</f>
        <v>320509.38</v>
      </c>
      <c r="P19" s="17">
        <f ca="1">IF(OR(INDIRECT(CONCATENATE("'2018-04'!P",TEXT(MATCH($C19,'2018-04'!$C$2:$C$100,0)+1,0)))="",INDIRECT(CONCATENATE("'2018-03'!P",TEXT(MATCH($C19,'2018-03'!$C$2:$C$100,0)+1,0)))="",AND(INDIRECT(CONCATENATE("'2018-04'!P",TEXT(MATCH($C19,'2018-04'!$C$2:$C$100,0)+1,0)))="",INDIRECT(CONCATENATE("'2018-03'!P",TEXT(MATCH($C19,'2018-03'!$C$2:$C$100,0)+1,0)))="")),"Н/Д",INDIRECT(CONCATENATE("'2018-04'!P",TEXT(MATCH($C19,'2018-04'!$C$2:$C$100,0)+1,0)))-INDIRECT(CONCATENATE("'2018-03'!P",TEXT(MATCH($C19,'2018-03'!$C$2:$C$100,0)+1,0))))</f>
        <v>506129016.46000004</v>
      </c>
      <c r="Q19" s="17">
        <f ca="1">IF(OR(INDIRECT(CONCATENATE("'2018-04'!Q",TEXT(MATCH($C19,'2018-04'!$C$2:$C$100,0)+1,0)))="",INDIRECT(CONCATENATE("'2018-03'!Q",TEXT(MATCH($C19,'2018-03'!$C$2:$C$100,0)+1,0)))="",AND(INDIRECT(CONCATENATE("'2018-04'!Q",TEXT(MATCH($C19,'2018-04'!$C$2:$C$100,0)+1,0)))="",INDIRECT(CONCATENATE("'2018-03'!Q",TEXT(MATCH($C19,'2018-03'!$C$2:$C$100,0)+1,0)))="")),"Н/Д",INDIRECT(CONCATENATE("'2018-04'!Q",TEXT(MATCH($C19,'2018-04'!$C$2:$C$100,0)+1,0)))-INDIRECT(CONCATENATE("'2018-03'!Q",TEXT(MATCH($C19,'2018-03'!$C$2:$C$100,0)+1,0))))</f>
        <v>37768653.140000001</v>
      </c>
      <c r="R19" s="17">
        <f ca="1">IF(OR(INDIRECT(CONCATENATE("'2018-04'!R",TEXT(MATCH($C19,'2018-04'!$C$2:$C$100,0)+1,0)))="",INDIRECT(CONCATENATE("'2018-03'!R",TEXT(MATCH($C19,'2018-03'!$C$2:$C$100,0)+1,0)))="",AND(INDIRECT(CONCATENATE("'2018-04'!R",TEXT(MATCH($C19,'2018-04'!$C$2:$C$100,0)+1,0)))="",INDIRECT(CONCATENATE("'2018-03'!R",TEXT(MATCH($C19,'2018-03'!$C$2:$C$100,0)+1,0)))="")),"Н/Д",INDIRECT(CONCATENATE("'2018-04'!R",TEXT(MATCH($C19,'2018-04'!$C$2:$C$100,0)+1,0)))-INDIRECT(CONCATENATE("'2018-03'!R",TEXT(MATCH($C19,'2018-03'!$C$2:$C$100,0)+1,0))))</f>
        <v>229846427.02999997</v>
      </c>
      <c r="S19" s="17">
        <f ca="1">IF(OR(INDIRECT(CONCATENATE("'2018-04'!S",TEXT(MATCH($C19,'2018-04'!$C$2:$C$100,0)+1,0)))="",INDIRECT(CONCATENATE("'2018-03'!S",TEXT(MATCH($C19,'2018-03'!$C$2:$C$100,0)+1,0)))="",AND(INDIRECT(CONCATENATE("'2018-04'!S",TEXT(MATCH($C19,'2018-04'!$C$2:$C$100,0)+1,0)))="",INDIRECT(CONCATENATE("'2018-03'!S",TEXT(MATCH($C19,'2018-03'!$C$2:$C$100,0)+1,0)))="")),"Н/Д",INDIRECT(CONCATENATE("'2018-04'!S",TEXT(MATCH($C19,'2018-04'!$C$2:$C$100,0)+1,0)))-INDIRECT(CONCATENATE("'2018-03'!S",TEXT(MATCH($C19,'2018-03'!$C$2:$C$100,0)+1,0))))</f>
        <v>5516693.8600000003</v>
      </c>
      <c r="T19" s="17">
        <f ca="1">IF(OR(INDIRECT(CONCATENATE("'2018-04'!T",TEXT(MATCH($C19,'2018-04'!$C$2:$C$100,0)+1,0)))="",INDIRECT(CONCATENATE("'2018-03'!T",TEXT(MATCH($C19,'2018-03'!$C$2:$C$100,0)+1,0)))="",AND(INDIRECT(CONCATENATE("'2018-04'!T",TEXT(MATCH($C19,'2018-04'!$C$2:$C$100,0)+1,0)))="",INDIRECT(CONCATENATE("'2018-03'!T",TEXT(MATCH($C19,'2018-03'!$C$2:$C$100,0)+1,0)))="")),"Н/Д",INDIRECT(CONCATENATE("'2018-04'!T",TEXT(MATCH($C19,'2018-04'!$C$2:$C$100,0)+1,0)))-INDIRECT(CONCATENATE("'2018-03'!T",TEXT(MATCH($C19,'2018-03'!$C$2:$C$100,0)+1,0))))</f>
        <v>183095988.93000001</v>
      </c>
      <c r="U19" s="17">
        <f ca="1">IF(OR(INDIRECT(CONCATENATE("'2018-04'!U",TEXT(MATCH($C19,'2018-04'!$C$2:$C$100,0)+1,0)))="",INDIRECT(CONCATENATE("'2018-03'!U",TEXT(MATCH($C19,'2018-03'!$C$2:$C$100,0)+1,0)))="",AND(INDIRECT(CONCATENATE("'2018-04'!U",TEXT(MATCH($C19,'2018-04'!$C$2:$C$100,0)+1,0)))="",INDIRECT(CONCATENATE("'2018-03'!U",TEXT(MATCH($C19,'2018-03'!$C$2:$C$100,0)+1,0)))="")),"Н/Д",INDIRECT(CONCATENATE("'2018-04'!U",TEXT(MATCH($C19,'2018-04'!$C$2:$C$100,0)+1,0)))-INDIRECT(CONCATENATE("'2018-03'!U",TEXT(MATCH($C19,'2018-03'!$C$2:$C$100,0)+1,0))))</f>
        <v>57967226.090000004</v>
      </c>
      <c r="V19" s="17">
        <f ca="1">IF(OR(INDIRECT(CONCATENATE("'2018-04'!V",TEXT(MATCH($C19,'2018-04'!$C$2:$C$100,0)+1,0)))="",INDIRECT(CONCATENATE("'2018-03'!V",TEXT(MATCH($C19,'2018-03'!$C$2:$C$100,0)+1,0)))="",AND(INDIRECT(CONCATENATE("'2018-04'!V",TEXT(MATCH($C19,'2018-04'!$C$2:$C$100,0)+1,0)))="",INDIRECT(CONCATENATE("'2018-03'!V",TEXT(MATCH($C19,'2018-03'!$C$2:$C$100,0)+1,0)))="")),"Н/Д",INDIRECT(CONCATENATE("'2018-04'!V",TEXT(MATCH($C19,'2018-04'!$C$2:$C$100,0)+1,0)))-INDIRECT(CONCATENATE("'2018-03'!V",TEXT(MATCH($C19,'2018-03'!$C$2:$C$100,0)+1,0))))</f>
        <v>2557250116.4800005</v>
      </c>
      <c r="W19" s="17">
        <f ca="1">IF(OR(INDIRECT(CONCATENATE("'2018-04'!W",TEXT(MATCH($C19,'2018-04'!$C$2:$C$100,0)+1,0)))="",INDIRECT(CONCATENATE("'2018-03'!W",TEXT(MATCH($C19,'2018-03'!$C$2:$C$100,0)+1,0)))="",AND(INDIRECT(CONCATENATE("'2018-04'!W",TEXT(MATCH($C19,'2018-04'!$C$2:$C$100,0)+1,0)))="",INDIRECT(CONCATENATE("'2018-03'!W",TEXT(MATCH($C19,'2018-03'!$C$2:$C$100,0)+1,0)))="")),"Н/Д",INDIRECT(CONCATENATE("'2018-04'!W",TEXT(MATCH($C19,'2018-04'!$C$2:$C$100,0)+1,0)))-INDIRECT(CONCATENATE("'2018-03'!W",TEXT(MATCH($C19,'2018-03'!$C$2:$C$100,0)+1,0))))</f>
        <v>115442394692.48999</v>
      </c>
    </row>
    <row r="20" spans="1:23" x14ac:dyDescent="0.25">
      <c r="A20" s="2" t="s">
        <v>34</v>
      </c>
      <c r="B20" s="2" t="s">
        <v>41</v>
      </c>
      <c r="C20" s="15">
        <v>88000000</v>
      </c>
      <c r="D20" s="2" t="s">
        <v>207</v>
      </c>
      <c r="E20" s="17">
        <f ca="1">IF(OR(INDIRECT(CONCATENATE("'2018-04'!E",TEXT(MATCH($C20,'2018-04'!$C$2:$C$100,0)+1,0)))="",INDIRECT(CONCATENATE("'2018-03'!E",TEXT(MATCH($C20,'2018-03'!$C$2:$C$100,0)+1,0)))="",AND(INDIRECT(CONCATENATE("'2018-04'!E",TEXT(MATCH($C20,'2018-04'!$C$2:$C$100,0)+1,0)))="",INDIRECT(CONCATENATE("'2018-03'!E",TEXT(MATCH($C20,'2018-03'!$C$2:$C$100,0)+1,0)))="")),"Н/Д",INDIRECT(CONCATENATE("'2018-04'!E",TEXT(MATCH($C20,'2018-04'!$C$2:$C$100,0)+1,0)))-INDIRECT(CONCATENATE("'2018-03'!E",TEXT(MATCH($C20,'2018-03'!$C$2:$C$100,0)+1,0))))</f>
        <v>2739364864.7400002</v>
      </c>
      <c r="F20" s="17">
        <f ca="1">IF(OR(INDIRECT(CONCATENATE("'2018-04'!F",TEXT(MATCH($C20,'2018-04'!$C$2:$C$100,0)+1,0)))="",INDIRECT(CONCATENATE("'2018-03'!F",TEXT(MATCH($C20,'2018-03'!$C$2:$C$100,0)+1,0)))="",AND(INDIRECT(CONCATENATE("'2018-04'!F",TEXT(MATCH($C20,'2018-04'!$C$2:$C$100,0)+1,0)))="",INDIRECT(CONCATENATE("'2018-03'!F",TEXT(MATCH($C20,'2018-03'!$C$2:$C$100,0)+1,0)))="")),"Н/Д",INDIRECT(CONCATENATE("'2018-04'!F",TEXT(MATCH($C20,'2018-04'!$C$2:$C$100,0)+1,0)))-INDIRECT(CONCATENATE("'2018-03'!F",TEXT(MATCH($C20,'2018-03'!$C$2:$C$100,0)+1,0))))</f>
        <v>1924103806.4999998</v>
      </c>
      <c r="G20" s="17">
        <f ca="1">IF(OR(INDIRECT(CONCATENATE("'2018-04'!G",TEXT(MATCH($C20,'2018-04'!$C$2:$C$100,0)+1,0)))="",INDIRECT(CONCATENATE("'2018-03'!G",TEXT(MATCH($C20,'2018-03'!$C$2:$C$100,0)+1,0)))="",AND(INDIRECT(CONCATENATE("'2018-04'!G",TEXT(MATCH($C20,'2018-04'!$C$2:$C$100,0)+1,0)))="",INDIRECT(CONCATENATE("'2018-03'!G",TEXT(MATCH($C20,'2018-03'!$C$2:$C$100,0)+1,0)))="")),"Н/Д",INDIRECT(CONCATENATE("'2018-04'!G",TEXT(MATCH($C20,'2018-04'!$C$2:$C$100,0)+1,0)))-INDIRECT(CONCATENATE("'2018-03'!G",TEXT(MATCH($C20,'2018-03'!$C$2:$C$100,0)+1,0))))</f>
        <v>703135294.41000009</v>
      </c>
      <c r="H20" s="17">
        <f ca="1">IF(OR(INDIRECT(CONCATENATE("'2018-04'!H",TEXT(MATCH($C20,'2018-04'!$C$2:$C$100,0)+1,0)))="",INDIRECT(CONCATENATE("'2018-03'!H",TEXT(MATCH($C20,'2018-03'!$C$2:$C$100,0)+1,0)))="",AND(INDIRECT(CONCATENATE("'2018-04'!H",TEXT(MATCH($C20,'2018-04'!$C$2:$C$100,0)+1,0)))="",INDIRECT(CONCATENATE("'2018-03'!H",TEXT(MATCH($C20,'2018-03'!$C$2:$C$100,0)+1,0)))="")),"Н/Д",INDIRECT(CONCATENATE("'2018-04'!H",TEXT(MATCH($C20,'2018-04'!$C$2:$C$100,0)+1,0)))-INDIRECT(CONCATENATE("'2018-03'!H",TEXT(MATCH($C20,'2018-03'!$C$2:$C$100,0)+1,0))))</f>
        <v>623342198.13000011</v>
      </c>
      <c r="I20" s="17">
        <f ca="1">IF(OR(INDIRECT(CONCATENATE("'2018-04'!I",TEXT(MATCH($C20,'2018-04'!$C$2:$C$100,0)+1,0)))="",INDIRECT(CONCATENATE("'2018-03'!I",TEXT(MATCH($C20,'2018-03'!$C$2:$C$100,0)+1,0)))="",AND(INDIRECT(CONCATENATE("'2018-04'!I",TEXT(MATCH($C20,'2018-04'!$C$2:$C$100,0)+1,0)))="",INDIRECT(CONCATENATE("'2018-03'!I",TEXT(MATCH($C20,'2018-03'!$C$2:$C$100,0)+1,0)))="")),"Н/Д",INDIRECT(CONCATENATE("'2018-04'!I",TEXT(MATCH($C20,'2018-04'!$C$2:$C$100,0)+1,0)))-INDIRECT(CONCATENATE("'2018-03'!I",TEXT(MATCH($C20,'2018-03'!$C$2:$C$100,0)+1,0))))</f>
        <v>194247149.77000001</v>
      </c>
      <c r="J20" s="17" t="str">
        <f ca="1">IF(OR(INDIRECT(CONCATENATE("'2018-04'!J",TEXT(MATCH($C20,'2018-04'!$C$2:$C$100,0)+1,0)))="",INDIRECT(CONCATENATE("'2018-03'!J",TEXT(MATCH($C20,'2018-03'!$C$2:$C$100,0)+1,0)))="",AND(INDIRECT(CONCATENATE("'2018-04'!J",TEXT(MATCH($C20,'2018-04'!$C$2:$C$100,0)+1,0)))="",INDIRECT(CONCATENATE("'2018-03'!J",TEXT(MATCH($C20,'2018-03'!$C$2:$C$100,0)+1,0)))="")),"Н/Д",INDIRECT(CONCATENATE("'2018-04'!J",TEXT(MATCH($C20,'2018-04'!$C$2:$C$100,0)+1,0)))-INDIRECT(CONCATENATE("'2018-03'!J",TEXT(MATCH($C20,'2018-03'!$C$2:$C$100,0)+1,0))))</f>
        <v>Н/Д</v>
      </c>
      <c r="K20" s="17">
        <f ca="1">IF(OR(INDIRECT(CONCATENATE("'2018-04'!K",TEXT(MATCH($C20,'2018-04'!$C$2:$C$100,0)+1,0)))="",INDIRECT(CONCATENATE("'2018-03'!K",TEXT(MATCH($C20,'2018-03'!$C$2:$C$100,0)+1,0)))="",AND(INDIRECT(CONCATENATE("'2018-04'!K",TEXT(MATCH($C20,'2018-04'!$C$2:$C$100,0)+1,0)))="",INDIRECT(CONCATENATE("'2018-03'!K",TEXT(MATCH($C20,'2018-03'!$C$2:$C$100,0)+1,0)))="")),"Н/Д",INDIRECT(CONCATENATE("'2018-04'!K",TEXT(MATCH($C20,'2018-04'!$C$2:$C$100,0)+1,0)))-INDIRECT(CONCATENATE("'2018-03'!K",TEXT(MATCH($C20,'2018-03'!$C$2:$C$100,0)+1,0))))</f>
        <v>149478113.10999998</v>
      </c>
      <c r="L20" s="17">
        <f ca="1">IF(OR(INDIRECT(CONCATENATE("'2018-04'!L",TEXT(MATCH($C20,'2018-04'!$C$2:$C$100,0)+1,0)))="",INDIRECT(CONCATENATE("'2018-03'!L",TEXT(MATCH($C20,'2018-03'!$C$2:$C$100,0)+1,0)))="",AND(INDIRECT(CONCATENATE("'2018-04'!L",TEXT(MATCH($C20,'2018-04'!$C$2:$C$100,0)+1,0)))="",INDIRECT(CONCATENATE("'2018-03'!L",TEXT(MATCH($C20,'2018-03'!$C$2:$C$100,0)+1,0)))="")),"Н/Д",INDIRECT(CONCATENATE("'2018-04'!L",TEXT(MATCH($C20,'2018-04'!$C$2:$C$100,0)+1,0)))-INDIRECT(CONCATENATE("'2018-03'!L",TEXT(MATCH($C20,'2018-03'!$C$2:$C$100,0)+1,0))))</f>
        <v>150229192.31000003</v>
      </c>
      <c r="M20" s="17">
        <f ca="1">IF(OR(INDIRECT(CONCATENATE("'2018-04'!M",TEXT(MATCH($C20,'2018-04'!$C$2:$C$100,0)+1,0)))="",INDIRECT(CONCATENATE("'2018-03'!M",TEXT(MATCH($C20,'2018-03'!$C$2:$C$100,0)+1,0)))="",AND(INDIRECT(CONCATENATE("'2018-04'!M",TEXT(MATCH($C20,'2018-04'!$C$2:$C$100,0)+1,0)))="",INDIRECT(CONCATENATE("'2018-03'!M",TEXT(MATCH($C20,'2018-03'!$C$2:$C$100,0)+1,0)))="")),"Н/Д",INDIRECT(CONCATENATE("'2018-04'!M",TEXT(MATCH($C20,'2018-04'!$C$2:$C$100,0)+1,0)))-INDIRECT(CONCATENATE("'2018-03'!M",TEXT(MATCH($C20,'2018-03'!$C$2:$C$100,0)+1,0))))</f>
        <v>779711.74000000022</v>
      </c>
      <c r="N20" s="17">
        <f ca="1">IF(OR(INDIRECT(CONCATENATE("'2018-04'!N",TEXT(MATCH($C20,'2018-04'!$C$2:$C$100,0)+1,0)))="",INDIRECT(CONCATENATE("'2018-03'!N",TEXT(MATCH($C20,'2018-03'!$C$2:$C$100,0)+1,0)))="",AND(INDIRECT(CONCATENATE("'2018-04'!N",TEXT(MATCH($C20,'2018-04'!$C$2:$C$100,0)+1,0)))="",INDIRECT(CONCATENATE("'2018-03'!N",TEXT(MATCH($C20,'2018-03'!$C$2:$C$100,0)+1,0)))="")),"Н/Д",INDIRECT(CONCATENATE("'2018-04'!N",TEXT(MATCH($C20,'2018-04'!$C$2:$C$100,0)+1,0)))-INDIRECT(CONCATENATE("'2018-03'!NE",TEXT(MATCH($C20,'2018-03'!$C$2:$C$100,0)+1,0))))</f>
        <v>41299287.859999999</v>
      </c>
      <c r="O20" s="17">
        <f ca="1">IF(OR(INDIRECT(CONCATENATE("'2018-04'!O",TEXT(MATCH($C20,'2018-04'!$C$2:$C$100,0)+1,0)))="",INDIRECT(CONCATENATE("'2018-03'!O",TEXT(MATCH($C20,'2018-03'!$C$2:$C$100,0)+1,0)))="",AND(INDIRECT(CONCATENATE("'2018-04'!O",TEXT(MATCH($C20,'2018-04'!$C$2:$C$100,0)+1,0)))="",INDIRECT(CONCATENATE("'2018-03'!O",TEXT(MATCH($C20,'2018-03'!$C$2:$C$100,0)+1,0)))="")),"Н/Д",INDIRECT(CONCATENATE("'2018-04'!O",TEXT(MATCH($C20,'2018-04'!$C$2:$C$100,0)+1,0)))-INDIRECT(CONCATENATE("'2018-03'!O",TEXT(MATCH($C20,'2018-03'!$C$2:$C$100,0)+1,0))))</f>
        <v>1181.5800000000017</v>
      </c>
      <c r="P20" s="17">
        <f ca="1">IF(OR(INDIRECT(CONCATENATE("'2018-04'!P",TEXT(MATCH($C20,'2018-04'!$C$2:$C$100,0)+1,0)))="",INDIRECT(CONCATENATE("'2018-03'!P",TEXT(MATCH($C20,'2018-03'!$C$2:$C$100,0)+1,0)))="",AND(INDIRECT(CONCATENATE("'2018-04'!P",TEXT(MATCH($C20,'2018-04'!$C$2:$C$100,0)+1,0)))="",INDIRECT(CONCATENATE("'2018-03'!P",TEXT(MATCH($C20,'2018-03'!$C$2:$C$100,0)+1,0)))="")),"Н/Д",INDIRECT(CONCATENATE("'2018-04'!P",TEXT(MATCH($C20,'2018-04'!$C$2:$C$100,0)+1,0)))-INDIRECT(CONCATENATE("'2018-03'!P",TEXT(MATCH($C20,'2018-03'!$C$2:$C$100,0)+1,0))))</f>
        <v>44231999.000000007</v>
      </c>
      <c r="Q20" s="17">
        <f ca="1">IF(OR(INDIRECT(CONCATENATE("'2018-04'!Q",TEXT(MATCH($C20,'2018-04'!$C$2:$C$100,0)+1,0)))="",INDIRECT(CONCATENATE("'2018-03'!Q",TEXT(MATCH($C20,'2018-03'!$C$2:$C$100,0)+1,0)))="",AND(INDIRECT(CONCATENATE("'2018-04'!Q",TEXT(MATCH($C20,'2018-04'!$C$2:$C$100,0)+1,0)))="",INDIRECT(CONCATENATE("'2018-03'!Q",TEXT(MATCH($C20,'2018-03'!$C$2:$C$100,0)+1,0)))="")),"Н/Д",INDIRECT(CONCATENATE("'2018-04'!Q",TEXT(MATCH($C20,'2018-04'!$C$2:$C$100,0)+1,0)))-INDIRECT(CONCATENATE("'2018-03'!Q",TEXT(MATCH($C20,'2018-03'!$C$2:$C$100,0)+1,0))))</f>
        <v>15289020.280000001</v>
      </c>
      <c r="R20" s="17">
        <f ca="1">IF(OR(INDIRECT(CONCATENATE("'2018-04'!R",TEXT(MATCH($C20,'2018-04'!$C$2:$C$100,0)+1,0)))="",INDIRECT(CONCATENATE("'2018-03'!R",TEXT(MATCH($C20,'2018-03'!$C$2:$C$100,0)+1,0)))="",AND(INDIRECT(CONCATENATE("'2018-04'!R",TEXT(MATCH($C20,'2018-04'!$C$2:$C$100,0)+1,0)))="",INDIRECT(CONCATENATE("'2018-03'!R",TEXT(MATCH($C20,'2018-03'!$C$2:$C$100,0)+1,0)))="")),"Н/Д",INDIRECT(CONCATENATE("'2018-04'!R",TEXT(MATCH($C20,'2018-04'!$C$2:$C$100,0)+1,0)))-INDIRECT(CONCATENATE("'2018-03'!R",TEXT(MATCH($C20,'2018-03'!$C$2:$C$100,0)+1,0))))</f>
        <v>5009028.0299999993</v>
      </c>
      <c r="S20" s="17">
        <f ca="1">IF(OR(INDIRECT(CONCATENATE("'2018-04'!S",TEXT(MATCH($C20,'2018-04'!$C$2:$C$100,0)+1,0)))="",INDIRECT(CONCATENATE("'2018-03'!S",TEXT(MATCH($C20,'2018-03'!$C$2:$C$100,0)+1,0)))="",AND(INDIRECT(CONCATENATE("'2018-04'!S",TEXT(MATCH($C20,'2018-04'!$C$2:$C$100,0)+1,0)))="",INDIRECT(CONCATENATE("'2018-03'!S",TEXT(MATCH($C20,'2018-03'!$C$2:$C$100,0)+1,0)))="")),"Н/Д",INDIRECT(CONCATENATE("'2018-04'!S",TEXT(MATCH($C20,'2018-04'!$C$2:$C$100,0)+1,0)))-INDIRECT(CONCATENATE("'2018-03'!S",TEXT(MATCH($C20,'2018-03'!$C$2:$C$100,0)+1,0))))</f>
        <v>105800</v>
      </c>
      <c r="T20" s="17">
        <f ca="1">IF(OR(INDIRECT(CONCATENATE("'2018-04'!T",TEXT(MATCH($C20,'2018-04'!$C$2:$C$100,0)+1,0)))="",INDIRECT(CONCATENATE("'2018-03'!T",TEXT(MATCH($C20,'2018-03'!$C$2:$C$100,0)+1,0)))="",AND(INDIRECT(CONCATENATE("'2018-04'!T",TEXT(MATCH($C20,'2018-04'!$C$2:$C$100,0)+1,0)))="",INDIRECT(CONCATENATE("'2018-03'!T",TEXT(MATCH($C20,'2018-03'!$C$2:$C$100,0)+1,0)))="")),"Н/Д",INDIRECT(CONCATENATE("'2018-04'!T",TEXT(MATCH($C20,'2018-04'!$C$2:$C$100,0)+1,0)))-INDIRECT(CONCATENATE("'2018-03'!T",TEXT(MATCH($C20,'2018-03'!$C$2:$C$100,0)+1,0))))</f>
        <v>18063235.099999998</v>
      </c>
      <c r="U20" s="17">
        <f ca="1">IF(OR(INDIRECT(CONCATENATE("'2018-04'!U",TEXT(MATCH($C20,'2018-04'!$C$2:$C$100,0)+1,0)))="",INDIRECT(CONCATENATE("'2018-03'!U",TEXT(MATCH($C20,'2018-03'!$C$2:$C$100,0)+1,0)))="",AND(INDIRECT(CONCATENATE("'2018-04'!U",TEXT(MATCH($C20,'2018-04'!$C$2:$C$100,0)+1,0)))="",INDIRECT(CONCATENATE("'2018-03'!U",TEXT(MATCH($C20,'2018-03'!$C$2:$C$100,0)+1,0)))="")),"Н/Д",INDIRECT(CONCATENATE("'2018-04'!U",TEXT(MATCH($C20,'2018-04'!$C$2:$C$100,0)+1,0)))-INDIRECT(CONCATENATE("'2018-03'!U",TEXT(MATCH($C20,'2018-03'!$C$2:$C$100,0)+1,0))))</f>
        <v>54099.739999999991</v>
      </c>
      <c r="V20" s="17">
        <f ca="1">IF(OR(INDIRECT(CONCATENATE("'2018-04'!V",TEXT(MATCH($C20,'2018-04'!$C$2:$C$100,0)+1,0)))="",INDIRECT(CONCATENATE("'2018-03'!V",TEXT(MATCH($C20,'2018-03'!$C$2:$C$100,0)+1,0)))="",AND(INDIRECT(CONCATENATE("'2018-04'!V",TEXT(MATCH($C20,'2018-04'!$C$2:$C$100,0)+1,0)))="",INDIRECT(CONCATENATE("'2018-03'!V",TEXT(MATCH($C20,'2018-03'!$C$2:$C$100,0)+1,0)))="")),"Н/Д",INDIRECT(CONCATENATE("'2018-04'!V",TEXT(MATCH($C20,'2018-04'!$C$2:$C$100,0)+1,0)))-INDIRECT(CONCATENATE("'2018-03'!V",TEXT(MATCH($C20,'2018-03'!$C$2:$C$100,0)+1,0))))</f>
        <v>815261058.23999977</v>
      </c>
      <c r="W20" s="17">
        <f ca="1">IF(OR(INDIRECT(CONCATENATE("'2018-04'!W",TEXT(MATCH($C20,'2018-04'!$C$2:$C$100,0)+1,0)))="",INDIRECT(CONCATENATE("'2018-03'!W",TEXT(MATCH($C20,'2018-03'!$C$2:$C$100,0)+1,0)))="",AND(INDIRECT(CONCATENATE("'2018-04'!W",TEXT(MATCH($C20,'2018-04'!$C$2:$C$100,0)+1,0)))="",INDIRECT(CONCATENATE("'2018-03'!W",TEXT(MATCH($C20,'2018-03'!$C$2:$C$100,0)+1,0)))="")),"Н/Д",INDIRECT(CONCATENATE("'2018-04'!W",TEXT(MATCH($C20,'2018-04'!$C$2:$C$100,0)+1,0)))-INDIRECT(CONCATENATE("'2018-03'!W",TEXT(MATCH($C20,'2018-03'!$C$2:$C$100,0)+1,0))))</f>
        <v>7397753107.7299995</v>
      </c>
    </row>
    <row r="21" spans="1:23" x14ac:dyDescent="0.25">
      <c r="A21" s="2" t="s">
        <v>34</v>
      </c>
      <c r="B21" s="2" t="s">
        <v>42</v>
      </c>
      <c r="C21" s="15">
        <v>89000000</v>
      </c>
      <c r="D21" s="2" t="s">
        <v>207</v>
      </c>
      <c r="E21" s="17">
        <f ca="1">IF(OR(INDIRECT(CONCATENATE("'2018-04'!E",TEXT(MATCH($C21,'2018-04'!$C$2:$C$100,0)+1,0)))="",INDIRECT(CONCATENATE("'2018-03'!E",TEXT(MATCH($C21,'2018-03'!$C$2:$C$100,0)+1,0)))="",AND(INDIRECT(CONCATENATE("'2018-04'!E",TEXT(MATCH($C21,'2018-04'!$C$2:$C$100,0)+1,0)))="",INDIRECT(CONCATENATE("'2018-03'!E",TEXT(MATCH($C21,'2018-03'!$C$2:$C$100,0)+1,0)))="")),"Н/Д",INDIRECT(CONCATENATE("'2018-04'!E",TEXT(MATCH($C21,'2018-04'!$C$2:$C$100,0)+1,0)))-INDIRECT(CONCATENATE("'2018-03'!E",TEXT(MATCH($C21,'2018-03'!$C$2:$C$100,0)+1,0))))</f>
        <v>3467535386.04</v>
      </c>
      <c r="F21" s="17">
        <f ca="1">IF(OR(INDIRECT(CONCATENATE("'2018-04'!F",TEXT(MATCH($C21,'2018-04'!$C$2:$C$100,0)+1,0)))="",INDIRECT(CONCATENATE("'2018-03'!F",TEXT(MATCH($C21,'2018-03'!$C$2:$C$100,0)+1,0)))="",AND(INDIRECT(CONCATENATE("'2018-04'!F",TEXT(MATCH($C21,'2018-04'!$C$2:$C$100,0)+1,0)))="",INDIRECT(CONCATENATE("'2018-03'!F",TEXT(MATCH($C21,'2018-03'!$C$2:$C$100,0)+1,0)))="")),"Н/Д",INDIRECT(CONCATENATE("'2018-04'!F",TEXT(MATCH($C21,'2018-04'!$C$2:$C$100,0)+1,0)))-INDIRECT(CONCATENATE("'2018-03'!F",TEXT(MATCH($C21,'2018-03'!$C$2:$C$100,0)+1,0))))</f>
        <v>2634051970.6300001</v>
      </c>
      <c r="G21" s="17">
        <f ca="1">IF(OR(INDIRECT(CONCATENATE("'2018-04'!G",TEXT(MATCH($C21,'2018-04'!$C$2:$C$100,0)+1,0)))="",INDIRECT(CONCATENATE("'2018-03'!G",TEXT(MATCH($C21,'2018-03'!$C$2:$C$100,0)+1,0)))="",AND(INDIRECT(CONCATENATE("'2018-04'!G",TEXT(MATCH($C21,'2018-04'!$C$2:$C$100,0)+1,0)))="",INDIRECT(CONCATENATE("'2018-03'!G",TEXT(MATCH($C21,'2018-03'!$C$2:$C$100,0)+1,0)))="")),"Н/Д",INDIRECT(CONCATENATE("'2018-04'!G",TEXT(MATCH($C21,'2018-04'!$C$2:$C$100,0)+1,0)))-INDIRECT(CONCATENATE("'2018-03'!G",TEXT(MATCH($C21,'2018-03'!$C$2:$C$100,0)+1,0))))</f>
        <v>569641922.47000003</v>
      </c>
      <c r="H21" s="17">
        <f ca="1">IF(OR(INDIRECT(CONCATENATE("'2018-04'!H",TEXT(MATCH($C21,'2018-04'!$C$2:$C$100,0)+1,0)))="",INDIRECT(CONCATENATE("'2018-03'!H",TEXT(MATCH($C21,'2018-03'!$C$2:$C$100,0)+1,0)))="",AND(INDIRECT(CONCATENATE("'2018-04'!H",TEXT(MATCH($C21,'2018-04'!$C$2:$C$100,0)+1,0)))="",INDIRECT(CONCATENATE("'2018-03'!H",TEXT(MATCH($C21,'2018-03'!$C$2:$C$100,0)+1,0)))="")),"Н/Д",INDIRECT(CONCATENATE("'2018-04'!H",TEXT(MATCH($C21,'2018-04'!$C$2:$C$100,0)+1,0)))-INDIRECT(CONCATENATE("'2018-03'!H",TEXT(MATCH($C21,'2018-03'!$C$2:$C$100,0)+1,0))))</f>
        <v>724397587.92000008</v>
      </c>
      <c r="I21" s="17">
        <f ca="1">IF(OR(INDIRECT(CONCATENATE("'2018-04'!I",TEXT(MATCH($C21,'2018-04'!$C$2:$C$100,0)+1,0)))="",INDIRECT(CONCATENATE("'2018-03'!I",TEXT(MATCH($C21,'2018-03'!$C$2:$C$100,0)+1,0)))="",AND(INDIRECT(CONCATENATE("'2018-04'!I",TEXT(MATCH($C21,'2018-04'!$C$2:$C$100,0)+1,0)))="",INDIRECT(CONCATENATE("'2018-03'!I",TEXT(MATCH($C21,'2018-03'!$C$2:$C$100,0)+1,0)))="")),"Н/Д",INDIRECT(CONCATENATE("'2018-04'!I",TEXT(MATCH($C21,'2018-04'!$C$2:$C$100,0)+1,0)))-INDIRECT(CONCATENATE("'2018-03'!I",TEXT(MATCH($C21,'2018-03'!$C$2:$C$100,0)+1,0))))</f>
        <v>735131365.55000019</v>
      </c>
      <c r="J21" s="17" t="str">
        <f ca="1">IF(OR(INDIRECT(CONCATENATE("'2018-04'!J",TEXT(MATCH($C21,'2018-04'!$C$2:$C$100,0)+1,0)))="",INDIRECT(CONCATENATE("'2018-03'!J",TEXT(MATCH($C21,'2018-03'!$C$2:$C$100,0)+1,0)))="",AND(INDIRECT(CONCATENATE("'2018-04'!J",TEXT(MATCH($C21,'2018-04'!$C$2:$C$100,0)+1,0)))="",INDIRECT(CONCATENATE("'2018-03'!J",TEXT(MATCH($C21,'2018-03'!$C$2:$C$100,0)+1,0)))="")),"Н/Д",INDIRECT(CONCATENATE("'2018-04'!J",TEXT(MATCH($C21,'2018-04'!$C$2:$C$100,0)+1,0)))-INDIRECT(CONCATENATE("'2018-03'!J",TEXT(MATCH($C21,'2018-03'!$C$2:$C$100,0)+1,0))))</f>
        <v>Н/Д</v>
      </c>
      <c r="K21" s="17">
        <f ca="1">IF(OR(INDIRECT(CONCATENATE("'2018-04'!K",TEXT(MATCH($C21,'2018-04'!$C$2:$C$100,0)+1,0)))="",INDIRECT(CONCATENATE("'2018-03'!K",TEXT(MATCH($C21,'2018-03'!$C$2:$C$100,0)+1,0)))="",AND(INDIRECT(CONCATENATE("'2018-04'!K",TEXT(MATCH($C21,'2018-04'!$C$2:$C$100,0)+1,0)))="",INDIRECT(CONCATENATE("'2018-03'!K",TEXT(MATCH($C21,'2018-03'!$C$2:$C$100,0)+1,0)))="")),"Н/Д",INDIRECT(CONCATENATE("'2018-04'!K",TEXT(MATCH($C21,'2018-04'!$C$2:$C$100,0)+1,0)))-INDIRECT(CONCATENATE("'2018-03'!K",TEXT(MATCH($C21,'2018-03'!$C$2:$C$100,0)+1,0))))</f>
        <v>118688635.28999999</v>
      </c>
      <c r="L21" s="17">
        <f ca="1">IF(OR(INDIRECT(CONCATENATE("'2018-04'!L",TEXT(MATCH($C21,'2018-04'!$C$2:$C$100,0)+1,0)))="",INDIRECT(CONCATENATE("'2018-03'!L",TEXT(MATCH($C21,'2018-03'!$C$2:$C$100,0)+1,0)))="",AND(INDIRECT(CONCATENATE("'2018-04'!L",TEXT(MATCH($C21,'2018-04'!$C$2:$C$100,0)+1,0)))="",INDIRECT(CONCATENATE("'2018-03'!L",TEXT(MATCH($C21,'2018-03'!$C$2:$C$100,0)+1,0)))="")),"Н/Д",INDIRECT(CONCATENATE("'2018-04'!L",TEXT(MATCH($C21,'2018-04'!$C$2:$C$100,0)+1,0)))-INDIRECT(CONCATENATE("'2018-03'!L",TEXT(MATCH($C21,'2018-03'!$C$2:$C$100,0)+1,0))))</f>
        <v>361356342.84999996</v>
      </c>
      <c r="M21" s="17">
        <f ca="1">IF(OR(INDIRECT(CONCATENATE("'2018-04'!M",TEXT(MATCH($C21,'2018-04'!$C$2:$C$100,0)+1,0)))="",INDIRECT(CONCATENATE("'2018-03'!M",TEXT(MATCH($C21,'2018-03'!$C$2:$C$100,0)+1,0)))="",AND(INDIRECT(CONCATENATE("'2018-04'!M",TEXT(MATCH($C21,'2018-04'!$C$2:$C$100,0)+1,0)))="",INDIRECT(CONCATENATE("'2018-03'!M",TEXT(MATCH($C21,'2018-03'!$C$2:$C$100,0)+1,0)))="")),"Н/Д",INDIRECT(CONCATENATE("'2018-04'!M",TEXT(MATCH($C21,'2018-04'!$C$2:$C$100,0)+1,0)))-INDIRECT(CONCATENATE("'2018-03'!M",TEXT(MATCH($C21,'2018-03'!$C$2:$C$100,0)+1,0))))</f>
        <v>2861369.2399999998</v>
      </c>
      <c r="N21" s="17">
        <f ca="1">IF(OR(INDIRECT(CONCATENATE("'2018-04'!N",TEXT(MATCH($C21,'2018-04'!$C$2:$C$100,0)+1,0)))="",INDIRECT(CONCATENATE("'2018-03'!N",TEXT(MATCH($C21,'2018-03'!$C$2:$C$100,0)+1,0)))="",AND(INDIRECT(CONCATENATE("'2018-04'!N",TEXT(MATCH($C21,'2018-04'!$C$2:$C$100,0)+1,0)))="",INDIRECT(CONCATENATE("'2018-03'!N",TEXT(MATCH($C21,'2018-03'!$C$2:$C$100,0)+1,0)))="")),"Н/Д",INDIRECT(CONCATENATE("'2018-04'!N",TEXT(MATCH($C21,'2018-04'!$C$2:$C$100,0)+1,0)))-INDIRECT(CONCATENATE("'2018-03'!NE",TEXT(MATCH($C21,'2018-03'!$C$2:$C$100,0)+1,0))))</f>
        <v>39001205.909999996</v>
      </c>
      <c r="O21" s="17">
        <f ca="1">IF(OR(INDIRECT(CONCATENATE("'2018-04'!O",TEXT(MATCH($C21,'2018-04'!$C$2:$C$100,0)+1,0)))="",INDIRECT(CONCATENATE("'2018-03'!O",TEXT(MATCH($C21,'2018-03'!$C$2:$C$100,0)+1,0)))="",AND(INDIRECT(CONCATENATE("'2018-04'!O",TEXT(MATCH($C21,'2018-04'!$C$2:$C$100,0)+1,0)))="",INDIRECT(CONCATENATE("'2018-03'!O",TEXT(MATCH($C21,'2018-03'!$C$2:$C$100,0)+1,0)))="")),"Н/Д",INDIRECT(CONCATENATE("'2018-04'!O",TEXT(MATCH($C21,'2018-04'!$C$2:$C$100,0)+1,0)))-INDIRECT(CONCATENATE("'2018-03'!O",TEXT(MATCH($C21,'2018-03'!$C$2:$C$100,0)+1,0))))</f>
        <v>18896.95</v>
      </c>
      <c r="P21" s="17">
        <f ca="1">IF(OR(INDIRECT(CONCATENATE("'2018-04'!P",TEXT(MATCH($C21,'2018-04'!$C$2:$C$100,0)+1,0)))="",INDIRECT(CONCATENATE("'2018-03'!P",TEXT(MATCH($C21,'2018-03'!$C$2:$C$100,0)+1,0)))="",AND(INDIRECT(CONCATENATE("'2018-04'!P",TEXT(MATCH($C21,'2018-04'!$C$2:$C$100,0)+1,0)))="",INDIRECT(CONCATENATE("'2018-03'!P",TEXT(MATCH($C21,'2018-03'!$C$2:$C$100,0)+1,0)))="")),"Н/Д",INDIRECT(CONCATENATE("'2018-04'!P",TEXT(MATCH($C21,'2018-04'!$C$2:$C$100,0)+1,0)))-INDIRECT(CONCATENATE("'2018-03'!P",TEXT(MATCH($C21,'2018-03'!$C$2:$C$100,0)+1,0))))</f>
        <v>39807902.420000009</v>
      </c>
      <c r="Q21" s="17">
        <f ca="1">IF(OR(INDIRECT(CONCATENATE("'2018-04'!Q",TEXT(MATCH($C21,'2018-04'!$C$2:$C$100,0)+1,0)))="",INDIRECT(CONCATENATE("'2018-03'!Q",TEXT(MATCH($C21,'2018-03'!$C$2:$C$100,0)+1,0)))="",AND(INDIRECT(CONCATENATE("'2018-04'!Q",TEXT(MATCH($C21,'2018-04'!$C$2:$C$100,0)+1,0)))="",INDIRECT(CONCATENATE("'2018-03'!Q",TEXT(MATCH($C21,'2018-03'!$C$2:$C$100,0)+1,0)))="")),"Н/Д",INDIRECT(CONCATENATE("'2018-04'!Q",TEXT(MATCH($C21,'2018-04'!$C$2:$C$100,0)+1,0)))-INDIRECT(CONCATENATE("'2018-03'!Q",TEXT(MATCH($C21,'2018-03'!$C$2:$C$100,0)+1,0))))</f>
        <v>8494546.7399999984</v>
      </c>
      <c r="R21" s="17">
        <f ca="1">IF(OR(INDIRECT(CONCATENATE("'2018-04'!R",TEXT(MATCH($C21,'2018-04'!$C$2:$C$100,0)+1,0)))="",INDIRECT(CONCATENATE("'2018-03'!R",TEXT(MATCH($C21,'2018-03'!$C$2:$C$100,0)+1,0)))="",AND(INDIRECT(CONCATENATE("'2018-04'!R",TEXT(MATCH($C21,'2018-04'!$C$2:$C$100,0)+1,0)))="",INDIRECT(CONCATENATE("'2018-03'!R",TEXT(MATCH($C21,'2018-03'!$C$2:$C$100,0)+1,0)))="")),"Н/Д",INDIRECT(CONCATENATE("'2018-04'!R",TEXT(MATCH($C21,'2018-04'!$C$2:$C$100,0)+1,0)))-INDIRECT(CONCATENATE("'2018-03'!R",TEXT(MATCH($C21,'2018-03'!$C$2:$C$100,0)+1,0))))</f>
        <v>34197995.589999996</v>
      </c>
      <c r="S21" s="17">
        <f ca="1">IF(OR(INDIRECT(CONCATENATE("'2018-04'!S",TEXT(MATCH($C21,'2018-04'!$C$2:$C$100,0)+1,0)))="",INDIRECT(CONCATENATE("'2018-03'!S",TEXT(MATCH($C21,'2018-03'!$C$2:$C$100,0)+1,0)))="",AND(INDIRECT(CONCATENATE("'2018-04'!S",TEXT(MATCH($C21,'2018-04'!$C$2:$C$100,0)+1,0)))="",INDIRECT(CONCATENATE("'2018-03'!S",TEXT(MATCH($C21,'2018-03'!$C$2:$C$100,0)+1,0)))="")),"Н/Д",INDIRECT(CONCATENATE("'2018-04'!S",TEXT(MATCH($C21,'2018-04'!$C$2:$C$100,0)+1,0)))-INDIRECT(CONCATENATE("'2018-03'!S",TEXT(MATCH($C21,'2018-03'!$C$2:$C$100,0)+1,0))))</f>
        <v>66400</v>
      </c>
      <c r="T21" s="17">
        <f ca="1">IF(OR(INDIRECT(CONCATENATE("'2018-04'!T",TEXT(MATCH($C21,'2018-04'!$C$2:$C$100,0)+1,0)))="",INDIRECT(CONCATENATE("'2018-03'!T",TEXT(MATCH($C21,'2018-03'!$C$2:$C$100,0)+1,0)))="",AND(INDIRECT(CONCATENATE("'2018-04'!T",TEXT(MATCH($C21,'2018-04'!$C$2:$C$100,0)+1,0)))="",INDIRECT(CONCATENATE("'2018-03'!T",TEXT(MATCH($C21,'2018-03'!$C$2:$C$100,0)+1,0)))="")),"Н/Д",INDIRECT(CONCATENATE("'2018-04'!T",TEXT(MATCH($C21,'2018-04'!$C$2:$C$100,0)+1,0)))-INDIRECT(CONCATENATE("'2018-03'!T",TEXT(MATCH($C21,'2018-03'!$C$2:$C$100,0)+1,0))))</f>
        <v>22092723.229999997</v>
      </c>
      <c r="U21" s="17">
        <f ca="1">IF(OR(INDIRECT(CONCATENATE("'2018-04'!U",TEXT(MATCH($C21,'2018-04'!$C$2:$C$100,0)+1,0)))="",INDIRECT(CONCATENATE("'2018-03'!U",TEXT(MATCH($C21,'2018-03'!$C$2:$C$100,0)+1,0)))="",AND(INDIRECT(CONCATENATE("'2018-04'!U",TEXT(MATCH($C21,'2018-04'!$C$2:$C$100,0)+1,0)))="",INDIRECT(CONCATENATE("'2018-03'!U",TEXT(MATCH($C21,'2018-03'!$C$2:$C$100,0)+1,0)))="")),"Н/Д",INDIRECT(CONCATENATE("'2018-04'!U",TEXT(MATCH($C21,'2018-04'!$C$2:$C$100,0)+1,0)))-INDIRECT(CONCATENATE("'2018-03'!U",TEXT(MATCH($C21,'2018-03'!$C$2:$C$100,0)+1,0))))</f>
        <v>-316786.09999999998</v>
      </c>
      <c r="V21" s="17">
        <f ca="1">IF(OR(INDIRECT(CONCATENATE("'2018-04'!V",TEXT(MATCH($C21,'2018-04'!$C$2:$C$100,0)+1,0)))="",INDIRECT(CONCATENATE("'2018-03'!V",TEXT(MATCH($C21,'2018-03'!$C$2:$C$100,0)+1,0)))="",AND(INDIRECT(CONCATENATE("'2018-04'!V",TEXT(MATCH($C21,'2018-04'!$C$2:$C$100,0)+1,0)))="",INDIRECT(CONCATENATE("'2018-03'!V",TEXT(MATCH($C21,'2018-03'!$C$2:$C$100,0)+1,0)))="")),"Н/Д",INDIRECT(CONCATENATE("'2018-04'!V",TEXT(MATCH($C21,'2018-04'!$C$2:$C$100,0)+1,0)))-INDIRECT(CONCATENATE("'2018-03'!V",TEXT(MATCH($C21,'2018-03'!$C$2:$C$100,0)+1,0))))</f>
        <v>833483415.40999997</v>
      </c>
      <c r="W21" s="17">
        <f ca="1">IF(OR(INDIRECT(CONCATENATE("'2018-04'!W",TEXT(MATCH($C21,'2018-04'!$C$2:$C$100,0)+1,0)))="",INDIRECT(CONCATENATE("'2018-03'!W",TEXT(MATCH($C21,'2018-03'!$C$2:$C$100,0)+1,0)))="",AND(INDIRECT(CONCATENATE("'2018-04'!W",TEXT(MATCH($C21,'2018-04'!$C$2:$C$100,0)+1,0)))="",INDIRECT(CONCATENATE("'2018-03'!W",TEXT(MATCH($C21,'2018-03'!$C$2:$C$100,0)+1,0)))="")),"Н/Д",INDIRECT(CONCATENATE("'2018-04'!W",TEXT(MATCH($C21,'2018-04'!$C$2:$C$100,0)+1,0)))-INDIRECT(CONCATENATE("'2018-03'!W",TEXT(MATCH($C21,'2018-03'!$C$2:$C$100,0)+1,0))))</f>
        <v>9566175693.6200008</v>
      </c>
    </row>
    <row r="22" spans="1:23" x14ac:dyDescent="0.25">
      <c r="A22" s="2" t="s">
        <v>34</v>
      </c>
      <c r="B22" s="2" t="s">
        <v>43</v>
      </c>
      <c r="C22" s="15">
        <v>92000000</v>
      </c>
      <c r="D22" s="2" t="s">
        <v>207</v>
      </c>
      <c r="E22" s="17">
        <f ca="1">IF(OR(INDIRECT(CONCATENATE("'2018-04'!E",TEXT(MATCH($C22,'2018-04'!$C$2:$C$100,0)+1,0)))="",INDIRECT(CONCATENATE("'2018-03'!E",TEXT(MATCH($C22,'2018-03'!$C$2:$C$100,0)+1,0)))="",AND(INDIRECT(CONCATENATE("'2018-04'!E",TEXT(MATCH($C22,'2018-04'!$C$2:$C$100,0)+1,0)))="",INDIRECT(CONCATENATE("'2018-03'!E",TEXT(MATCH($C22,'2018-03'!$C$2:$C$100,0)+1,0)))="")),"Н/Д",INDIRECT(CONCATENATE("'2018-04'!E",TEXT(MATCH($C22,'2018-04'!$C$2:$C$100,0)+1,0)))-INDIRECT(CONCATENATE("'2018-03'!E",TEXT(MATCH($C22,'2018-03'!$C$2:$C$100,0)+1,0))))</f>
        <v>34340754963.410004</v>
      </c>
      <c r="F22" s="17">
        <f ca="1">IF(OR(INDIRECT(CONCATENATE("'2018-04'!F",TEXT(MATCH($C22,'2018-04'!$C$2:$C$100,0)+1,0)))="",INDIRECT(CONCATENATE("'2018-03'!F",TEXT(MATCH($C22,'2018-03'!$C$2:$C$100,0)+1,0)))="",AND(INDIRECT(CONCATENATE("'2018-04'!F",TEXT(MATCH($C22,'2018-04'!$C$2:$C$100,0)+1,0)))="",INDIRECT(CONCATENATE("'2018-03'!F",TEXT(MATCH($C22,'2018-03'!$C$2:$C$100,0)+1,0)))="")),"Н/Д",INDIRECT(CONCATENATE("'2018-04'!F",TEXT(MATCH($C22,'2018-04'!$C$2:$C$100,0)+1,0)))-INDIRECT(CONCATENATE("'2018-03'!F",TEXT(MATCH($C22,'2018-03'!$C$2:$C$100,0)+1,0))))</f>
        <v>33046826585.360001</v>
      </c>
      <c r="G22" s="17">
        <f ca="1">IF(OR(INDIRECT(CONCATENATE("'2018-04'!G",TEXT(MATCH($C22,'2018-04'!$C$2:$C$100,0)+1,0)))="",INDIRECT(CONCATENATE("'2018-03'!G",TEXT(MATCH($C22,'2018-03'!$C$2:$C$100,0)+1,0)))="",AND(INDIRECT(CONCATENATE("'2018-04'!G",TEXT(MATCH($C22,'2018-04'!$C$2:$C$100,0)+1,0)))="",INDIRECT(CONCATENATE("'2018-03'!G",TEXT(MATCH($C22,'2018-03'!$C$2:$C$100,0)+1,0)))="")),"Н/Д",INDIRECT(CONCATENATE("'2018-04'!G",TEXT(MATCH($C22,'2018-04'!$C$2:$C$100,0)+1,0)))-INDIRECT(CONCATENATE("'2018-03'!G",TEXT(MATCH($C22,'2018-03'!$C$2:$C$100,0)+1,0))))</f>
        <v>20531400955</v>
      </c>
      <c r="H22" s="17">
        <f ca="1">IF(OR(INDIRECT(CONCATENATE("'2018-04'!H",TEXT(MATCH($C22,'2018-04'!$C$2:$C$100,0)+1,0)))="",INDIRECT(CONCATENATE("'2018-03'!H",TEXT(MATCH($C22,'2018-03'!$C$2:$C$100,0)+1,0)))="",AND(INDIRECT(CONCATENATE("'2018-04'!H",TEXT(MATCH($C22,'2018-04'!$C$2:$C$100,0)+1,0)))="",INDIRECT(CONCATENATE("'2018-03'!H",TEXT(MATCH($C22,'2018-03'!$C$2:$C$100,0)+1,0)))="")),"Н/Д",INDIRECT(CONCATENATE("'2018-04'!H",TEXT(MATCH($C22,'2018-04'!$C$2:$C$100,0)+1,0)))-INDIRECT(CONCATENATE("'2018-03'!H",TEXT(MATCH($C22,'2018-03'!$C$2:$C$100,0)+1,0))))</f>
        <v>5815480313.460001</v>
      </c>
      <c r="I22" s="17">
        <f ca="1">IF(OR(INDIRECT(CONCATENATE("'2018-04'!I",TEXT(MATCH($C22,'2018-04'!$C$2:$C$100,0)+1,0)))="",INDIRECT(CONCATENATE("'2018-03'!I",TEXT(MATCH($C22,'2018-03'!$C$2:$C$100,0)+1,0)))="",AND(INDIRECT(CONCATENATE("'2018-04'!I",TEXT(MATCH($C22,'2018-04'!$C$2:$C$100,0)+1,0)))="",INDIRECT(CONCATENATE("'2018-03'!I",TEXT(MATCH($C22,'2018-03'!$C$2:$C$100,0)+1,0)))="")),"Н/Д",INDIRECT(CONCATENATE("'2018-04'!I",TEXT(MATCH($C22,'2018-04'!$C$2:$C$100,0)+1,0)))-INDIRECT(CONCATENATE("'2018-03'!I",TEXT(MATCH($C22,'2018-03'!$C$2:$C$100,0)+1,0))))</f>
        <v>2614711734.5999999</v>
      </c>
      <c r="J22" s="17" t="str">
        <f ca="1">IF(OR(INDIRECT(CONCATENATE("'2018-04'!J",TEXT(MATCH($C22,'2018-04'!$C$2:$C$100,0)+1,0)))="",INDIRECT(CONCATENATE("'2018-03'!J",TEXT(MATCH($C22,'2018-03'!$C$2:$C$100,0)+1,0)))="",AND(INDIRECT(CONCATENATE("'2018-04'!J",TEXT(MATCH($C22,'2018-04'!$C$2:$C$100,0)+1,0)))="",INDIRECT(CONCATENATE("'2018-03'!J",TEXT(MATCH($C22,'2018-03'!$C$2:$C$100,0)+1,0)))="")),"Н/Д",INDIRECT(CONCATENATE("'2018-04'!J",TEXT(MATCH($C22,'2018-04'!$C$2:$C$100,0)+1,0)))-INDIRECT(CONCATENATE("'2018-03'!J",TEXT(MATCH($C22,'2018-03'!$C$2:$C$100,0)+1,0))))</f>
        <v>Н/Д</v>
      </c>
      <c r="K22" s="17">
        <f ca="1">IF(OR(INDIRECT(CONCATENATE("'2018-04'!K",TEXT(MATCH($C22,'2018-04'!$C$2:$C$100,0)+1,0)))="",INDIRECT(CONCATENATE("'2018-03'!K",TEXT(MATCH($C22,'2018-03'!$C$2:$C$100,0)+1,0)))="",AND(INDIRECT(CONCATENATE("'2018-04'!K",TEXT(MATCH($C22,'2018-04'!$C$2:$C$100,0)+1,0)))="",INDIRECT(CONCATENATE("'2018-03'!K",TEXT(MATCH($C22,'2018-03'!$C$2:$C$100,0)+1,0)))="")),"Н/Д",INDIRECT(CONCATENATE("'2018-04'!K",TEXT(MATCH($C22,'2018-04'!$C$2:$C$100,0)+1,0)))-INDIRECT(CONCATENATE("'2018-03'!K",TEXT(MATCH($C22,'2018-03'!$C$2:$C$100,0)+1,0))))</f>
        <v>1040269872.8499999</v>
      </c>
      <c r="L22" s="17">
        <f ca="1">IF(OR(INDIRECT(CONCATENATE("'2018-04'!L",TEXT(MATCH($C22,'2018-04'!$C$2:$C$100,0)+1,0)))="",INDIRECT(CONCATENATE("'2018-03'!L",TEXT(MATCH($C22,'2018-03'!$C$2:$C$100,0)+1,0)))="",AND(INDIRECT(CONCATENATE("'2018-04'!L",TEXT(MATCH($C22,'2018-04'!$C$2:$C$100,0)+1,0)))="",INDIRECT(CONCATENATE("'2018-03'!L",TEXT(MATCH($C22,'2018-03'!$C$2:$C$100,0)+1,0)))="")),"Н/Д",INDIRECT(CONCATENATE("'2018-04'!L",TEXT(MATCH($C22,'2018-04'!$C$2:$C$100,0)+1,0)))-INDIRECT(CONCATENATE("'2018-03'!L",TEXT(MATCH($C22,'2018-03'!$C$2:$C$100,0)+1,0))))</f>
        <v>1869132341.7400002</v>
      </c>
      <c r="M22" s="17">
        <f ca="1">IF(OR(INDIRECT(CONCATENATE("'2018-04'!M",TEXT(MATCH($C22,'2018-04'!$C$2:$C$100,0)+1,0)))="",INDIRECT(CONCATENATE("'2018-03'!M",TEXT(MATCH($C22,'2018-03'!$C$2:$C$100,0)+1,0)))="",AND(INDIRECT(CONCATENATE("'2018-04'!M",TEXT(MATCH($C22,'2018-04'!$C$2:$C$100,0)+1,0)))="",INDIRECT(CONCATENATE("'2018-03'!M",TEXT(MATCH($C22,'2018-03'!$C$2:$C$100,0)+1,0)))="")),"Н/Д",INDIRECT(CONCATENATE("'2018-04'!M",TEXT(MATCH($C22,'2018-04'!$C$2:$C$100,0)+1,0)))-INDIRECT(CONCATENATE("'2018-03'!M",TEXT(MATCH($C22,'2018-03'!$C$2:$C$100,0)+1,0))))</f>
        <v>6433670.8599999994</v>
      </c>
      <c r="N22" s="17">
        <f ca="1">IF(OR(INDIRECT(CONCATENATE("'2018-04'!N",TEXT(MATCH($C22,'2018-04'!$C$2:$C$100,0)+1,0)))="",INDIRECT(CONCATENATE("'2018-03'!N",TEXT(MATCH($C22,'2018-03'!$C$2:$C$100,0)+1,0)))="",AND(INDIRECT(CONCATENATE("'2018-04'!N",TEXT(MATCH($C22,'2018-04'!$C$2:$C$100,0)+1,0)))="",INDIRECT(CONCATENATE("'2018-03'!N",TEXT(MATCH($C22,'2018-03'!$C$2:$C$100,0)+1,0)))="")),"Н/Д",INDIRECT(CONCATENATE("'2018-04'!N",TEXT(MATCH($C22,'2018-04'!$C$2:$C$100,0)+1,0)))-INDIRECT(CONCATENATE("'2018-03'!NE",TEXT(MATCH($C22,'2018-03'!$C$2:$C$100,0)+1,0))))</f>
        <v>331011430.64999998</v>
      </c>
      <c r="O22" s="17">
        <f ca="1">IF(OR(INDIRECT(CONCATENATE("'2018-04'!O",TEXT(MATCH($C22,'2018-04'!$C$2:$C$100,0)+1,0)))="",INDIRECT(CONCATENATE("'2018-03'!O",TEXT(MATCH($C22,'2018-03'!$C$2:$C$100,0)+1,0)))="",AND(INDIRECT(CONCATENATE("'2018-04'!O",TEXT(MATCH($C22,'2018-04'!$C$2:$C$100,0)+1,0)))="",INDIRECT(CONCATENATE("'2018-03'!O",TEXT(MATCH($C22,'2018-03'!$C$2:$C$100,0)+1,0)))="")),"Н/Д",INDIRECT(CONCATENATE("'2018-04'!O",TEXT(MATCH($C22,'2018-04'!$C$2:$C$100,0)+1,0)))-INDIRECT(CONCATENATE("'2018-03'!O",TEXT(MATCH($C22,'2018-03'!$C$2:$C$100,0)+1,0))))</f>
        <v>22946.989999999991</v>
      </c>
      <c r="P22" s="17">
        <f ca="1">IF(OR(INDIRECT(CONCATENATE("'2018-04'!P",TEXT(MATCH($C22,'2018-04'!$C$2:$C$100,0)+1,0)))="",INDIRECT(CONCATENATE("'2018-03'!P",TEXT(MATCH($C22,'2018-03'!$C$2:$C$100,0)+1,0)))="",AND(INDIRECT(CONCATENATE("'2018-04'!P",TEXT(MATCH($C22,'2018-04'!$C$2:$C$100,0)+1,0)))="",INDIRECT(CONCATENATE("'2018-03'!P",TEXT(MATCH($C22,'2018-03'!$C$2:$C$100,0)+1,0)))="")),"Н/Д",INDIRECT(CONCATENATE("'2018-04'!P",TEXT(MATCH($C22,'2018-04'!$C$2:$C$100,0)+1,0)))-INDIRECT(CONCATENATE("'2018-03'!P",TEXT(MATCH($C22,'2018-03'!$C$2:$C$100,0)+1,0))))</f>
        <v>362609581.33000004</v>
      </c>
      <c r="Q22" s="17">
        <f ca="1">IF(OR(INDIRECT(CONCATENATE("'2018-04'!Q",TEXT(MATCH($C22,'2018-04'!$C$2:$C$100,0)+1,0)))="",INDIRECT(CONCATENATE("'2018-03'!Q",TEXT(MATCH($C22,'2018-03'!$C$2:$C$100,0)+1,0)))="",AND(INDIRECT(CONCATENATE("'2018-04'!Q",TEXT(MATCH($C22,'2018-04'!$C$2:$C$100,0)+1,0)))="",INDIRECT(CONCATENATE("'2018-03'!Q",TEXT(MATCH($C22,'2018-03'!$C$2:$C$100,0)+1,0)))="")),"Н/Д",INDIRECT(CONCATENATE("'2018-04'!Q",TEXT(MATCH($C22,'2018-04'!$C$2:$C$100,0)+1,0)))-INDIRECT(CONCATENATE("'2018-03'!Q",TEXT(MATCH($C22,'2018-03'!$C$2:$C$100,0)+1,0))))</f>
        <v>71440470.160000011</v>
      </c>
      <c r="R22" s="17">
        <f ca="1">IF(OR(INDIRECT(CONCATENATE("'2018-04'!R",TEXT(MATCH($C22,'2018-04'!$C$2:$C$100,0)+1,0)))="",INDIRECT(CONCATENATE("'2018-03'!R",TEXT(MATCH($C22,'2018-03'!$C$2:$C$100,0)+1,0)))="",AND(INDIRECT(CONCATENATE("'2018-04'!R",TEXT(MATCH($C22,'2018-04'!$C$2:$C$100,0)+1,0)))="",INDIRECT(CONCATENATE("'2018-03'!R",TEXT(MATCH($C22,'2018-03'!$C$2:$C$100,0)+1,0)))="")),"Н/Д",INDIRECT(CONCATENATE("'2018-04'!R",TEXT(MATCH($C22,'2018-04'!$C$2:$C$100,0)+1,0)))-INDIRECT(CONCATENATE("'2018-03'!R",TEXT(MATCH($C22,'2018-03'!$C$2:$C$100,0)+1,0))))</f>
        <v>72248808.680000007</v>
      </c>
      <c r="S22" s="17">
        <f ca="1">IF(OR(INDIRECT(CONCATENATE("'2018-04'!S",TEXT(MATCH($C22,'2018-04'!$C$2:$C$100,0)+1,0)))="",INDIRECT(CONCATENATE("'2018-03'!S",TEXT(MATCH($C22,'2018-03'!$C$2:$C$100,0)+1,0)))="",AND(INDIRECT(CONCATENATE("'2018-04'!S",TEXT(MATCH($C22,'2018-04'!$C$2:$C$100,0)+1,0)))="",INDIRECT(CONCATENATE("'2018-03'!S",TEXT(MATCH($C22,'2018-03'!$C$2:$C$100,0)+1,0)))="")),"Н/Д",INDIRECT(CONCATENATE("'2018-04'!S",TEXT(MATCH($C22,'2018-04'!$C$2:$C$100,0)+1,0)))-INDIRECT(CONCATENATE("'2018-03'!S",TEXT(MATCH($C22,'2018-03'!$C$2:$C$100,0)+1,0))))</f>
        <v>107640</v>
      </c>
      <c r="T22" s="17">
        <f ca="1">IF(OR(INDIRECT(CONCATENATE("'2018-04'!T",TEXT(MATCH($C22,'2018-04'!$C$2:$C$100,0)+1,0)))="",INDIRECT(CONCATENATE("'2018-03'!T",TEXT(MATCH($C22,'2018-03'!$C$2:$C$100,0)+1,0)))="",AND(INDIRECT(CONCATENATE("'2018-04'!T",TEXT(MATCH($C22,'2018-04'!$C$2:$C$100,0)+1,0)))="",INDIRECT(CONCATENATE("'2018-03'!T",TEXT(MATCH($C22,'2018-03'!$C$2:$C$100,0)+1,0)))="")),"Н/Д",INDIRECT(CONCATENATE("'2018-04'!T",TEXT(MATCH($C22,'2018-04'!$C$2:$C$100,0)+1,0)))-INDIRECT(CONCATENATE("'2018-03'!T",TEXT(MATCH($C22,'2018-03'!$C$2:$C$100,0)+1,0))))</f>
        <v>247009445.66000003</v>
      </c>
      <c r="U22" s="17">
        <f ca="1">IF(OR(INDIRECT(CONCATENATE("'2018-04'!U",TEXT(MATCH($C22,'2018-04'!$C$2:$C$100,0)+1,0)))="",INDIRECT(CONCATENATE("'2018-03'!U",TEXT(MATCH($C22,'2018-03'!$C$2:$C$100,0)+1,0)))="",AND(INDIRECT(CONCATENATE("'2018-04'!U",TEXT(MATCH($C22,'2018-04'!$C$2:$C$100,0)+1,0)))="",INDIRECT(CONCATENATE("'2018-03'!U",TEXT(MATCH($C22,'2018-03'!$C$2:$C$100,0)+1,0)))="")),"Н/Д",INDIRECT(CONCATENATE("'2018-04'!U",TEXT(MATCH($C22,'2018-04'!$C$2:$C$100,0)+1,0)))-INDIRECT(CONCATENATE("'2018-03'!U",TEXT(MATCH($C22,'2018-03'!$C$2:$C$100,0)+1,0))))</f>
        <v>108682128.76999998</v>
      </c>
      <c r="V22" s="17">
        <f ca="1">IF(OR(INDIRECT(CONCATENATE("'2018-04'!V",TEXT(MATCH($C22,'2018-04'!$C$2:$C$100,0)+1,0)))="",INDIRECT(CONCATENATE("'2018-03'!V",TEXT(MATCH($C22,'2018-03'!$C$2:$C$100,0)+1,0)))="",AND(INDIRECT(CONCATENATE("'2018-04'!V",TEXT(MATCH($C22,'2018-04'!$C$2:$C$100,0)+1,0)))="",INDIRECT(CONCATENATE("'2018-03'!V",TEXT(MATCH($C22,'2018-03'!$C$2:$C$100,0)+1,0)))="")),"Н/Д",INDIRECT(CONCATENATE("'2018-04'!V",TEXT(MATCH($C22,'2018-04'!$C$2:$C$100,0)+1,0)))-INDIRECT(CONCATENATE("'2018-03'!V",TEXT(MATCH($C22,'2018-03'!$C$2:$C$100,0)+1,0))))</f>
        <v>1293928378.0500002</v>
      </c>
      <c r="W22" s="17">
        <f ca="1">IF(OR(INDIRECT(CONCATENATE("'2018-04'!W",TEXT(MATCH($C22,'2018-04'!$C$2:$C$100,0)+1,0)))="",INDIRECT(CONCATENATE("'2018-03'!W",TEXT(MATCH($C22,'2018-03'!$C$2:$C$100,0)+1,0)))="",AND(INDIRECT(CONCATENATE("'2018-04'!W",TEXT(MATCH($C22,'2018-04'!$C$2:$C$100,0)+1,0)))="",INDIRECT(CONCATENATE("'2018-03'!W",TEXT(MATCH($C22,'2018-03'!$C$2:$C$100,0)+1,0)))="")),"Н/Д",INDIRECT(CONCATENATE("'2018-04'!W",TEXT(MATCH($C22,'2018-04'!$C$2:$C$100,0)+1,0)))-INDIRECT(CONCATENATE("'2018-03'!W",TEXT(MATCH($C22,'2018-03'!$C$2:$C$100,0)+1,0))))</f>
        <v>101547724486.89001</v>
      </c>
    </row>
    <row r="23" spans="1:23" x14ac:dyDescent="0.25">
      <c r="A23" s="2" t="s">
        <v>34</v>
      </c>
      <c r="B23" s="2" t="s">
        <v>44</v>
      </c>
      <c r="C23" s="15">
        <v>36000000</v>
      </c>
      <c r="D23" s="2" t="s">
        <v>207</v>
      </c>
      <c r="E23" s="17">
        <f ca="1">IF(OR(INDIRECT(CONCATENATE("'2018-04'!E",TEXT(MATCH($C23,'2018-04'!$C$2:$C$100,0)+1,0)))="",INDIRECT(CONCATENATE("'2018-03'!E",TEXT(MATCH($C23,'2018-03'!$C$2:$C$100,0)+1,0)))="",AND(INDIRECT(CONCATENATE("'2018-04'!E",TEXT(MATCH($C23,'2018-04'!$C$2:$C$100,0)+1,0)))="",INDIRECT(CONCATENATE("'2018-03'!E",TEXT(MATCH($C23,'2018-03'!$C$2:$C$100,0)+1,0)))="")),"Н/Д",INDIRECT(CONCATENATE("'2018-04'!E",TEXT(MATCH($C23,'2018-04'!$C$2:$C$100,0)+1,0)))-INDIRECT(CONCATENATE("'2018-03'!E",TEXT(MATCH($C23,'2018-03'!$C$2:$C$100,0)+1,0))))</f>
        <v>20374326968.120003</v>
      </c>
      <c r="F23" s="17">
        <f ca="1">IF(OR(INDIRECT(CONCATENATE("'2018-04'!F",TEXT(MATCH($C23,'2018-04'!$C$2:$C$100,0)+1,0)))="",INDIRECT(CONCATENATE("'2018-03'!F",TEXT(MATCH($C23,'2018-03'!$C$2:$C$100,0)+1,0)))="",AND(INDIRECT(CONCATENATE("'2018-04'!F",TEXT(MATCH($C23,'2018-04'!$C$2:$C$100,0)+1,0)))="",INDIRECT(CONCATENATE("'2018-03'!F",TEXT(MATCH($C23,'2018-03'!$C$2:$C$100,0)+1,0)))="")),"Н/Д",INDIRECT(CONCATENATE("'2018-04'!F",TEXT(MATCH($C23,'2018-04'!$C$2:$C$100,0)+1,0)))-INDIRECT(CONCATENATE("'2018-03'!F",TEXT(MATCH($C23,'2018-03'!$C$2:$C$100,0)+1,0))))</f>
        <v>20009951190.070004</v>
      </c>
      <c r="G23" s="17">
        <f ca="1">IF(OR(INDIRECT(CONCATENATE("'2018-04'!G",TEXT(MATCH($C23,'2018-04'!$C$2:$C$100,0)+1,0)))="",INDIRECT(CONCATENATE("'2018-03'!G",TEXT(MATCH($C23,'2018-03'!$C$2:$C$100,0)+1,0)))="",AND(INDIRECT(CONCATENATE("'2018-04'!G",TEXT(MATCH($C23,'2018-04'!$C$2:$C$100,0)+1,0)))="",INDIRECT(CONCATENATE("'2018-03'!G",TEXT(MATCH($C23,'2018-03'!$C$2:$C$100,0)+1,0)))="")),"Н/Д",INDIRECT(CONCATENATE("'2018-04'!G",TEXT(MATCH($C23,'2018-04'!$C$2:$C$100,0)+1,0)))-INDIRECT(CONCATENATE("'2018-03'!G",TEXT(MATCH($C23,'2018-03'!$C$2:$C$100,0)+1,0))))</f>
        <v>10157813794.82</v>
      </c>
      <c r="H23" s="17">
        <f ca="1">IF(OR(INDIRECT(CONCATENATE("'2018-04'!H",TEXT(MATCH($C23,'2018-04'!$C$2:$C$100,0)+1,0)))="",INDIRECT(CONCATENATE("'2018-03'!H",TEXT(MATCH($C23,'2018-03'!$C$2:$C$100,0)+1,0)))="",AND(INDIRECT(CONCATENATE("'2018-04'!H",TEXT(MATCH($C23,'2018-04'!$C$2:$C$100,0)+1,0)))="",INDIRECT(CONCATENATE("'2018-03'!H",TEXT(MATCH($C23,'2018-03'!$C$2:$C$100,0)+1,0)))="")),"Н/Д",INDIRECT(CONCATENATE("'2018-04'!H",TEXT(MATCH($C23,'2018-04'!$C$2:$C$100,0)+1,0)))-INDIRECT(CONCATENATE("'2018-03'!H",TEXT(MATCH($C23,'2018-03'!$C$2:$C$100,0)+1,0))))</f>
        <v>4863572787.9099989</v>
      </c>
      <c r="I23" s="17">
        <f ca="1">IF(OR(INDIRECT(CONCATENATE("'2018-04'!I",TEXT(MATCH($C23,'2018-04'!$C$2:$C$100,0)+1,0)))="",INDIRECT(CONCATENATE("'2018-03'!I",TEXT(MATCH($C23,'2018-03'!$C$2:$C$100,0)+1,0)))="",AND(INDIRECT(CONCATENATE("'2018-04'!I",TEXT(MATCH($C23,'2018-04'!$C$2:$C$100,0)+1,0)))="",INDIRECT(CONCATENATE("'2018-03'!I",TEXT(MATCH($C23,'2018-03'!$C$2:$C$100,0)+1,0)))="")),"Н/Д",INDIRECT(CONCATENATE("'2018-04'!I",TEXT(MATCH($C23,'2018-04'!$C$2:$C$100,0)+1,0)))-INDIRECT(CONCATENATE("'2018-03'!I",TEXT(MATCH($C23,'2018-03'!$C$2:$C$100,0)+1,0))))</f>
        <v>1590405320.3200002</v>
      </c>
      <c r="J23" s="17" t="str">
        <f ca="1">IF(OR(INDIRECT(CONCATENATE("'2018-04'!J",TEXT(MATCH($C23,'2018-04'!$C$2:$C$100,0)+1,0)))="",INDIRECT(CONCATENATE("'2018-03'!J",TEXT(MATCH($C23,'2018-03'!$C$2:$C$100,0)+1,0)))="",AND(INDIRECT(CONCATENATE("'2018-04'!J",TEXT(MATCH($C23,'2018-04'!$C$2:$C$100,0)+1,0)))="",INDIRECT(CONCATENATE("'2018-03'!J",TEXT(MATCH($C23,'2018-03'!$C$2:$C$100,0)+1,0)))="")),"Н/Д",INDIRECT(CONCATENATE("'2018-04'!J",TEXT(MATCH($C23,'2018-04'!$C$2:$C$100,0)+1,0)))-INDIRECT(CONCATENATE("'2018-03'!J",TEXT(MATCH($C23,'2018-03'!$C$2:$C$100,0)+1,0))))</f>
        <v>Н/Д</v>
      </c>
      <c r="K23" s="17">
        <f ca="1">IF(OR(INDIRECT(CONCATENATE("'2018-04'!K",TEXT(MATCH($C23,'2018-04'!$C$2:$C$100,0)+1,0)))="",INDIRECT(CONCATENATE("'2018-03'!K",TEXT(MATCH($C23,'2018-03'!$C$2:$C$100,0)+1,0)))="",AND(INDIRECT(CONCATENATE("'2018-04'!K",TEXT(MATCH($C23,'2018-04'!$C$2:$C$100,0)+1,0)))="",INDIRECT(CONCATENATE("'2018-03'!K",TEXT(MATCH($C23,'2018-03'!$C$2:$C$100,0)+1,0)))="")),"Н/Д",INDIRECT(CONCATENATE("'2018-04'!K",TEXT(MATCH($C23,'2018-04'!$C$2:$C$100,0)+1,0)))-INDIRECT(CONCATENATE("'2018-03'!K",TEXT(MATCH($C23,'2018-03'!$C$2:$C$100,0)+1,0))))</f>
        <v>905550706.26999998</v>
      </c>
      <c r="L23" s="17">
        <f ca="1">IF(OR(INDIRECT(CONCATENATE("'2018-04'!L",TEXT(MATCH($C23,'2018-04'!$C$2:$C$100,0)+1,0)))="",INDIRECT(CONCATENATE("'2018-03'!L",TEXT(MATCH($C23,'2018-03'!$C$2:$C$100,0)+1,0)))="",AND(INDIRECT(CONCATENATE("'2018-04'!L",TEXT(MATCH($C23,'2018-04'!$C$2:$C$100,0)+1,0)))="",INDIRECT(CONCATENATE("'2018-03'!L",TEXT(MATCH($C23,'2018-03'!$C$2:$C$100,0)+1,0)))="")),"Н/Д",INDIRECT(CONCATENATE("'2018-04'!L",TEXT(MATCH($C23,'2018-04'!$C$2:$C$100,0)+1,0)))-INDIRECT(CONCATENATE("'2018-03'!L",TEXT(MATCH($C23,'2018-03'!$C$2:$C$100,0)+1,0))))</f>
        <v>1688011998.21</v>
      </c>
      <c r="M23" s="17">
        <f ca="1">IF(OR(INDIRECT(CONCATENATE("'2018-04'!M",TEXT(MATCH($C23,'2018-04'!$C$2:$C$100,0)+1,0)))="",INDIRECT(CONCATENATE("'2018-03'!M",TEXT(MATCH($C23,'2018-03'!$C$2:$C$100,0)+1,0)))="",AND(INDIRECT(CONCATENATE("'2018-04'!M",TEXT(MATCH($C23,'2018-04'!$C$2:$C$100,0)+1,0)))="",INDIRECT(CONCATENATE("'2018-03'!M",TEXT(MATCH($C23,'2018-03'!$C$2:$C$100,0)+1,0)))="")),"Н/Д",INDIRECT(CONCATENATE("'2018-04'!M",TEXT(MATCH($C23,'2018-04'!$C$2:$C$100,0)+1,0)))-INDIRECT(CONCATENATE("'2018-03'!M",TEXT(MATCH($C23,'2018-03'!$C$2:$C$100,0)+1,0))))</f>
        <v>4308049.7700000005</v>
      </c>
      <c r="N23" s="17">
        <f ca="1">IF(OR(INDIRECT(CONCATENATE("'2018-04'!N",TEXT(MATCH($C23,'2018-04'!$C$2:$C$100,0)+1,0)))="",INDIRECT(CONCATENATE("'2018-03'!N",TEXT(MATCH($C23,'2018-03'!$C$2:$C$100,0)+1,0)))="",AND(INDIRECT(CONCATENATE("'2018-04'!N",TEXT(MATCH($C23,'2018-04'!$C$2:$C$100,0)+1,0)))="",INDIRECT(CONCATENATE("'2018-03'!N",TEXT(MATCH($C23,'2018-03'!$C$2:$C$100,0)+1,0)))="")),"Н/Д",INDIRECT(CONCATENATE("'2018-04'!N",TEXT(MATCH($C23,'2018-04'!$C$2:$C$100,0)+1,0)))-INDIRECT(CONCATENATE("'2018-03'!NE",TEXT(MATCH($C23,'2018-03'!$C$2:$C$100,0)+1,0))))</f>
        <v>235967210.31</v>
      </c>
      <c r="O23" s="17">
        <f ca="1">IF(OR(INDIRECT(CONCATENATE("'2018-04'!O",TEXT(MATCH($C23,'2018-04'!$C$2:$C$100,0)+1,0)))="",INDIRECT(CONCATENATE("'2018-03'!O",TEXT(MATCH($C23,'2018-03'!$C$2:$C$100,0)+1,0)))="",AND(INDIRECT(CONCATENATE("'2018-04'!O",TEXT(MATCH($C23,'2018-04'!$C$2:$C$100,0)+1,0)))="",INDIRECT(CONCATENATE("'2018-03'!O",TEXT(MATCH($C23,'2018-03'!$C$2:$C$100,0)+1,0)))="")),"Н/Д",INDIRECT(CONCATENATE("'2018-04'!O",TEXT(MATCH($C23,'2018-04'!$C$2:$C$100,0)+1,0)))-INDIRECT(CONCATENATE("'2018-03'!O",TEXT(MATCH($C23,'2018-03'!$C$2:$C$100,0)+1,0))))</f>
        <v>-646.60999999999694</v>
      </c>
      <c r="P23" s="17">
        <f ca="1">IF(OR(INDIRECT(CONCATENATE("'2018-04'!P",TEXT(MATCH($C23,'2018-04'!$C$2:$C$100,0)+1,0)))="",INDIRECT(CONCATENATE("'2018-03'!P",TEXT(MATCH($C23,'2018-03'!$C$2:$C$100,0)+1,0)))="",AND(INDIRECT(CONCATENATE("'2018-04'!P",TEXT(MATCH($C23,'2018-04'!$C$2:$C$100,0)+1,0)))="",INDIRECT(CONCATENATE("'2018-03'!P",TEXT(MATCH($C23,'2018-03'!$C$2:$C$100,0)+1,0)))="")),"Н/Д",INDIRECT(CONCATENATE("'2018-04'!P",TEXT(MATCH($C23,'2018-04'!$C$2:$C$100,0)+1,0)))-INDIRECT(CONCATENATE("'2018-03'!P",TEXT(MATCH($C23,'2018-03'!$C$2:$C$100,0)+1,0))))</f>
        <v>358656401.81999999</v>
      </c>
      <c r="Q23" s="17">
        <f ca="1">IF(OR(INDIRECT(CONCATENATE("'2018-04'!Q",TEXT(MATCH($C23,'2018-04'!$C$2:$C$100,0)+1,0)))="",INDIRECT(CONCATENATE("'2018-03'!Q",TEXT(MATCH($C23,'2018-03'!$C$2:$C$100,0)+1,0)))="",AND(INDIRECT(CONCATENATE("'2018-04'!Q",TEXT(MATCH($C23,'2018-04'!$C$2:$C$100,0)+1,0)))="",INDIRECT(CONCATENATE("'2018-03'!Q",TEXT(MATCH($C23,'2018-03'!$C$2:$C$100,0)+1,0)))="")),"Н/Д",INDIRECT(CONCATENATE("'2018-04'!Q",TEXT(MATCH($C23,'2018-04'!$C$2:$C$100,0)+1,0)))-INDIRECT(CONCATENATE("'2018-03'!Q",TEXT(MATCH($C23,'2018-03'!$C$2:$C$100,0)+1,0))))</f>
        <v>55683748.450000003</v>
      </c>
      <c r="R23" s="17">
        <f ca="1">IF(OR(INDIRECT(CONCATENATE("'2018-04'!R",TEXT(MATCH($C23,'2018-04'!$C$2:$C$100,0)+1,0)))="",INDIRECT(CONCATENATE("'2018-03'!R",TEXT(MATCH($C23,'2018-03'!$C$2:$C$100,0)+1,0)))="",AND(INDIRECT(CONCATENATE("'2018-04'!R",TEXT(MATCH($C23,'2018-04'!$C$2:$C$100,0)+1,0)))="",INDIRECT(CONCATENATE("'2018-03'!R",TEXT(MATCH($C23,'2018-03'!$C$2:$C$100,0)+1,0)))="")),"Н/Д",INDIRECT(CONCATENATE("'2018-04'!R",TEXT(MATCH($C23,'2018-04'!$C$2:$C$100,0)+1,0)))-INDIRECT(CONCATENATE("'2018-03'!R",TEXT(MATCH($C23,'2018-03'!$C$2:$C$100,0)+1,0))))</f>
        <v>49527788.590000004</v>
      </c>
      <c r="S23" s="17">
        <f ca="1">IF(OR(INDIRECT(CONCATENATE("'2018-04'!S",TEXT(MATCH($C23,'2018-04'!$C$2:$C$100,0)+1,0)))="",INDIRECT(CONCATENATE("'2018-03'!S",TEXT(MATCH($C23,'2018-03'!$C$2:$C$100,0)+1,0)))="",AND(INDIRECT(CONCATENATE("'2018-04'!S",TEXT(MATCH($C23,'2018-04'!$C$2:$C$100,0)+1,0)))="",INDIRECT(CONCATENATE("'2018-03'!S",TEXT(MATCH($C23,'2018-03'!$C$2:$C$100,0)+1,0)))="")),"Н/Д",INDIRECT(CONCATENATE("'2018-04'!S",TEXT(MATCH($C23,'2018-04'!$C$2:$C$100,0)+1,0)))-INDIRECT(CONCATENATE("'2018-03'!S",TEXT(MATCH($C23,'2018-03'!$C$2:$C$100,0)+1,0))))</f>
        <v>531293.80000000005</v>
      </c>
      <c r="T23" s="17">
        <f ca="1">IF(OR(INDIRECT(CONCATENATE("'2018-04'!T",TEXT(MATCH($C23,'2018-04'!$C$2:$C$100,0)+1,0)))="",INDIRECT(CONCATENATE("'2018-03'!T",TEXT(MATCH($C23,'2018-03'!$C$2:$C$100,0)+1,0)))="",AND(INDIRECT(CONCATENATE("'2018-04'!T",TEXT(MATCH($C23,'2018-04'!$C$2:$C$100,0)+1,0)))="",INDIRECT(CONCATENATE("'2018-03'!T",TEXT(MATCH($C23,'2018-03'!$C$2:$C$100,0)+1,0)))="")),"Н/Д",INDIRECT(CONCATENATE("'2018-04'!T",TEXT(MATCH($C23,'2018-04'!$C$2:$C$100,0)+1,0)))-INDIRECT(CONCATENATE("'2018-03'!T",TEXT(MATCH($C23,'2018-03'!$C$2:$C$100,0)+1,0))))</f>
        <v>178276762.90999997</v>
      </c>
      <c r="U23" s="17">
        <f ca="1">IF(OR(INDIRECT(CONCATENATE("'2018-04'!U",TEXT(MATCH($C23,'2018-04'!$C$2:$C$100,0)+1,0)))="",INDIRECT(CONCATENATE("'2018-03'!U",TEXT(MATCH($C23,'2018-03'!$C$2:$C$100,0)+1,0)))="",AND(INDIRECT(CONCATENATE("'2018-04'!U",TEXT(MATCH($C23,'2018-04'!$C$2:$C$100,0)+1,0)))="",INDIRECT(CONCATENATE("'2018-03'!U",TEXT(MATCH($C23,'2018-03'!$C$2:$C$100,0)+1,0)))="")),"Н/Д",INDIRECT(CONCATENATE("'2018-04'!U",TEXT(MATCH($C23,'2018-04'!$C$2:$C$100,0)+1,0)))-INDIRECT(CONCATENATE("'2018-03'!U",TEXT(MATCH($C23,'2018-03'!$C$2:$C$100,0)+1,0))))</f>
        <v>17102375.34</v>
      </c>
      <c r="V23" s="17">
        <f ca="1">IF(OR(INDIRECT(CONCATENATE("'2018-04'!V",TEXT(MATCH($C23,'2018-04'!$C$2:$C$100,0)+1,0)))="",INDIRECT(CONCATENATE("'2018-03'!V",TEXT(MATCH($C23,'2018-03'!$C$2:$C$100,0)+1,0)))="",AND(INDIRECT(CONCATENATE("'2018-04'!V",TEXT(MATCH($C23,'2018-04'!$C$2:$C$100,0)+1,0)))="",INDIRECT(CONCATENATE("'2018-03'!V",TEXT(MATCH($C23,'2018-03'!$C$2:$C$100,0)+1,0)))="")),"Н/Д",INDIRECT(CONCATENATE("'2018-04'!V",TEXT(MATCH($C23,'2018-04'!$C$2:$C$100,0)+1,0)))-INDIRECT(CONCATENATE("'2018-03'!V",TEXT(MATCH($C23,'2018-03'!$C$2:$C$100,0)+1,0))))</f>
        <v>364375778.04999995</v>
      </c>
      <c r="W23" s="17">
        <f ca="1">IF(OR(INDIRECT(CONCATENATE("'2018-04'!W",TEXT(MATCH($C23,'2018-04'!$C$2:$C$100,0)+1,0)))="",INDIRECT(CONCATENATE("'2018-03'!W",TEXT(MATCH($C23,'2018-03'!$C$2:$C$100,0)+1,0)))="",AND(INDIRECT(CONCATENATE("'2018-04'!W",TEXT(MATCH($C23,'2018-04'!$C$2:$C$100,0)+1,0)))="",INDIRECT(CONCATENATE("'2018-03'!W",TEXT(MATCH($C23,'2018-03'!$C$2:$C$100,0)+1,0)))="")),"Н/Д",INDIRECT(CONCATENATE("'2018-04'!W",TEXT(MATCH($C23,'2018-04'!$C$2:$C$100,0)+1,0)))-INDIRECT(CONCATENATE("'2018-03'!W",TEXT(MATCH($C23,'2018-03'!$C$2:$C$100,0)+1,0))))</f>
        <v>60707767255.479996</v>
      </c>
    </row>
    <row r="24" spans="1:23" x14ac:dyDescent="0.25">
      <c r="A24" s="2" t="s">
        <v>34</v>
      </c>
      <c r="B24" s="2" t="s">
        <v>45</v>
      </c>
      <c r="C24" s="15">
        <v>63000000</v>
      </c>
      <c r="D24" s="2" t="s">
        <v>207</v>
      </c>
      <c r="E24" s="17">
        <f ca="1">IF(OR(INDIRECT(CONCATENATE("'2018-04'!E",TEXT(MATCH($C24,'2018-04'!$C$2:$C$100,0)+1,0)))="",INDIRECT(CONCATENATE("'2018-03'!E",TEXT(MATCH($C24,'2018-03'!$C$2:$C$100,0)+1,0)))="",AND(INDIRECT(CONCATENATE("'2018-04'!E",TEXT(MATCH($C24,'2018-04'!$C$2:$C$100,0)+1,0)))="",INDIRECT(CONCATENATE("'2018-03'!E",TEXT(MATCH($C24,'2018-03'!$C$2:$C$100,0)+1,0)))="")),"Н/Д",INDIRECT(CONCATENATE("'2018-04'!E",TEXT(MATCH($C24,'2018-04'!$C$2:$C$100,0)+1,0)))-INDIRECT(CONCATENATE("'2018-03'!E",TEXT(MATCH($C24,'2018-03'!$C$2:$C$100,0)+1,0))))</f>
        <v>10993794682.23</v>
      </c>
      <c r="F24" s="17">
        <f ca="1">IF(OR(INDIRECT(CONCATENATE("'2018-04'!F",TEXT(MATCH($C24,'2018-04'!$C$2:$C$100,0)+1,0)))="",INDIRECT(CONCATENATE("'2018-03'!F",TEXT(MATCH($C24,'2018-03'!$C$2:$C$100,0)+1,0)))="",AND(INDIRECT(CONCATENATE("'2018-04'!F",TEXT(MATCH($C24,'2018-04'!$C$2:$C$100,0)+1,0)))="",INDIRECT(CONCATENATE("'2018-03'!F",TEXT(MATCH($C24,'2018-03'!$C$2:$C$100,0)+1,0)))="")),"Н/Д",INDIRECT(CONCATENATE("'2018-04'!F",TEXT(MATCH($C24,'2018-04'!$C$2:$C$100,0)+1,0)))-INDIRECT(CONCATENATE("'2018-03'!F",TEXT(MATCH($C24,'2018-03'!$C$2:$C$100,0)+1,0))))</f>
        <v>9789752320.039999</v>
      </c>
      <c r="G24" s="17">
        <f ca="1">IF(OR(INDIRECT(CONCATENATE("'2018-04'!G",TEXT(MATCH($C24,'2018-04'!$C$2:$C$100,0)+1,0)))="",INDIRECT(CONCATENATE("'2018-03'!G",TEXT(MATCH($C24,'2018-03'!$C$2:$C$100,0)+1,0)))="",AND(INDIRECT(CONCATENATE("'2018-04'!G",TEXT(MATCH($C24,'2018-04'!$C$2:$C$100,0)+1,0)))="",INDIRECT(CONCATENATE("'2018-03'!G",TEXT(MATCH($C24,'2018-03'!$C$2:$C$100,0)+1,0)))="")),"Н/Д",INDIRECT(CONCATENATE("'2018-04'!G",TEXT(MATCH($C24,'2018-04'!$C$2:$C$100,0)+1,0)))-INDIRECT(CONCATENATE("'2018-03'!G",TEXT(MATCH($C24,'2018-03'!$C$2:$C$100,0)+1,0))))</f>
        <v>4163137075.1899996</v>
      </c>
      <c r="H24" s="17">
        <f ca="1">IF(OR(INDIRECT(CONCATENATE("'2018-04'!H",TEXT(MATCH($C24,'2018-04'!$C$2:$C$100,0)+1,0)))="",INDIRECT(CONCATENATE("'2018-03'!H",TEXT(MATCH($C24,'2018-03'!$C$2:$C$100,0)+1,0)))="",AND(INDIRECT(CONCATENATE("'2018-04'!H",TEXT(MATCH($C24,'2018-04'!$C$2:$C$100,0)+1,0)))="",INDIRECT(CONCATENATE("'2018-03'!H",TEXT(MATCH($C24,'2018-03'!$C$2:$C$100,0)+1,0)))="")),"Н/Д",INDIRECT(CONCATENATE("'2018-04'!H",TEXT(MATCH($C24,'2018-04'!$C$2:$C$100,0)+1,0)))-INDIRECT(CONCATENATE("'2018-03'!H",TEXT(MATCH($C24,'2018-03'!$C$2:$C$100,0)+1,0))))</f>
        <v>2498741425.9399996</v>
      </c>
      <c r="I24" s="17">
        <f ca="1">IF(OR(INDIRECT(CONCATENATE("'2018-04'!I",TEXT(MATCH($C24,'2018-04'!$C$2:$C$100,0)+1,0)))="",INDIRECT(CONCATENATE("'2018-03'!I",TEXT(MATCH($C24,'2018-03'!$C$2:$C$100,0)+1,0)))="",AND(INDIRECT(CONCATENATE("'2018-04'!I",TEXT(MATCH($C24,'2018-04'!$C$2:$C$100,0)+1,0)))="",INDIRECT(CONCATENATE("'2018-03'!I",TEXT(MATCH($C24,'2018-03'!$C$2:$C$100,0)+1,0)))="")),"Н/Д",INDIRECT(CONCATENATE("'2018-04'!I",TEXT(MATCH($C24,'2018-04'!$C$2:$C$100,0)+1,0)))-INDIRECT(CONCATENATE("'2018-03'!I",TEXT(MATCH($C24,'2018-03'!$C$2:$C$100,0)+1,0))))</f>
        <v>718382904.5999999</v>
      </c>
      <c r="J24" s="17" t="str">
        <f ca="1">IF(OR(INDIRECT(CONCATENATE("'2018-04'!J",TEXT(MATCH($C24,'2018-04'!$C$2:$C$100,0)+1,0)))="",INDIRECT(CONCATENATE("'2018-03'!J",TEXT(MATCH($C24,'2018-03'!$C$2:$C$100,0)+1,0)))="",AND(INDIRECT(CONCATENATE("'2018-04'!J",TEXT(MATCH($C24,'2018-04'!$C$2:$C$100,0)+1,0)))="",INDIRECT(CONCATENATE("'2018-03'!J",TEXT(MATCH($C24,'2018-03'!$C$2:$C$100,0)+1,0)))="")),"Н/Д",INDIRECT(CONCATENATE("'2018-04'!J",TEXT(MATCH($C24,'2018-04'!$C$2:$C$100,0)+1,0)))-INDIRECT(CONCATENATE("'2018-03'!J",TEXT(MATCH($C24,'2018-03'!$C$2:$C$100,0)+1,0))))</f>
        <v>Н/Д</v>
      </c>
      <c r="K24" s="17">
        <f ca="1">IF(OR(INDIRECT(CONCATENATE("'2018-04'!K",TEXT(MATCH($C24,'2018-04'!$C$2:$C$100,0)+1,0)))="",INDIRECT(CONCATENATE("'2018-03'!K",TEXT(MATCH($C24,'2018-03'!$C$2:$C$100,0)+1,0)))="",AND(INDIRECT(CONCATENATE("'2018-04'!K",TEXT(MATCH($C24,'2018-04'!$C$2:$C$100,0)+1,0)))="",INDIRECT(CONCATENATE("'2018-03'!K",TEXT(MATCH($C24,'2018-03'!$C$2:$C$100,0)+1,0)))="")),"Н/Д",INDIRECT(CONCATENATE("'2018-04'!K",TEXT(MATCH($C24,'2018-04'!$C$2:$C$100,0)+1,0)))-INDIRECT(CONCATENATE("'2018-03'!K",TEXT(MATCH($C24,'2018-03'!$C$2:$C$100,0)+1,0))))</f>
        <v>632465612.85000002</v>
      </c>
      <c r="L24" s="17">
        <f ca="1">IF(OR(INDIRECT(CONCATENATE("'2018-04'!L",TEXT(MATCH($C24,'2018-04'!$C$2:$C$100,0)+1,0)))="",INDIRECT(CONCATENATE("'2018-03'!L",TEXT(MATCH($C24,'2018-03'!$C$2:$C$100,0)+1,0)))="",AND(INDIRECT(CONCATENATE("'2018-04'!L",TEXT(MATCH($C24,'2018-04'!$C$2:$C$100,0)+1,0)))="",INDIRECT(CONCATENATE("'2018-03'!L",TEXT(MATCH($C24,'2018-03'!$C$2:$C$100,0)+1,0)))="")),"Н/Д",INDIRECT(CONCATENATE("'2018-04'!L",TEXT(MATCH($C24,'2018-04'!$C$2:$C$100,0)+1,0)))-INDIRECT(CONCATENATE("'2018-03'!L",TEXT(MATCH($C24,'2018-03'!$C$2:$C$100,0)+1,0))))</f>
        <v>1433251762.47</v>
      </c>
      <c r="M24" s="17">
        <f ca="1">IF(OR(INDIRECT(CONCATENATE("'2018-04'!M",TEXT(MATCH($C24,'2018-04'!$C$2:$C$100,0)+1,0)))="",INDIRECT(CONCATENATE("'2018-03'!M",TEXT(MATCH($C24,'2018-03'!$C$2:$C$100,0)+1,0)))="",AND(INDIRECT(CONCATENATE("'2018-04'!M",TEXT(MATCH($C24,'2018-04'!$C$2:$C$100,0)+1,0)))="",INDIRECT(CONCATENATE("'2018-03'!M",TEXT(MATCH($C24,'2018-03'!$C$2:$C$100,0)+1,0)))="")),"Н/Д",INDIRECT(CONCATENATE("'2018-04'!M",TEXT(MATCH($C24,'2018-04'!$C$2:$C$100,0)+1,0)))-INDIRECT(CONCATENATE("'2018-03'!M",TEXT(MATCH($C24,'2018-03'!$C$2:$C$100,0)+1,0))))</f>
        <v>4385649.3500000006</v>
      </c>
      <c r="N24" s="17">
        <f ca="1">IF(OR(INDIRECT(CONCATENATE("'2018-04'!N",TEXT(MATCH($C24,'2018-04'!$C$2:$C$100,0)+1,0)))="",INDIRECT(CONCATENATE("'2018-03'!N",TEXT(MATCH($C24,'2018-03'!$C$2:$C$100,0)+1,0)))="",AND(INDIRECT(CONCATENATE("'2018-04'!N",TEXT(MATCH($C24,'2018-04'!$C$2:$C$100,0)+1,0)))="",INDIRECT(CONCATENATE("'2018-03'!N",TEXT(MATCH($C24,'2018-03'!$C$2:$C$100,0)+1,0)))="")),"Н/Д",INDIRECT(CONCATENATE("'2018-04'!N",TEXT(MATCH($C24,'2018-04'!$C$2:$C$100,0)+1,0)))-INDIRECT(CONCATENATE("'2018-03'!NE",TEXT(MATCH($C24,'2018-03'!$C$2:$C$100,0)+1,0))))</f>
        <v>166835492.94999999</v>
      </c>
      <c r="O24" s="17">
        <f ca="1">IF(OR(INDIRECT(CONCATENATE("'2018-04'!O",TEXT(MATCH($C24,'2018-04'!$C$2:$C$100,0)+1,0)))="",INDIRECT(CONCATENATE("'2018-03'!O",TEXT(MATCH($C24,'2018-03'!$C$2:$C$100,0)+1,0)))="",AND(INDIRECT(CONCATENATE("'2018-04'!O",TEXT(MATCH($C24,'2018-04'!$C$2:$C$100,0)+1,0)))="",INDIRECT(CONCATENATE("'2018-03'!O",TEXT(MATCH($C24,'2018-03'!$C$2:$C$100,0)+1,0)))="")),"Н/Д",INDIRECT(CONCATENATE("'2018-04'!O",TEXT(MATCH($C24,'2018-04'!$C$2:$C$100,0)+1,0)))-INDIRECT(CONCATENATE("'2018-03'!O",TEXT(MATCH($C24,'2018-03'!$C$2:$C$100,0)+1,0))))</f>
        <v>394.9399999999996</v>
      </c>
      <c r="P24" s="17">
        <f ca="1">IF(OR(INDIRECT(CONCATENATE("'2018-04'!P",TEXT(MATCH($C24,'2018-04'!$C$2:$C$100,0)+1,0)))="",INDIRECT(CONCATENATE("'2018-03'!P",TEXT(MATCH($C24,'2018-03'!$C$2:$C$100,0)+1,0)))="",AND(INDIRECT(CONCATENATE("'2018-04'!P",TEXT(MATCH($C24,'2018-04'!$C$2:$C$100,0)+1,0)))="",INDIRECT(CONCATENATE("'2018-03'!P",TEXT(MATCH($C24,'2018-03'!$C$2:$C$100,0)+1,0)))="")),"Н/Д",INDIRECT(CONCATENATE("'2018-04'!P",TEXT(MATCH($C24,'2018-04'!$C$2:$C$100,0)+1,0)))-INDIRECT(CONCATENATE("'2018-03'!P",TEXT(MATCH($C24,'2018-03'!$C$2:$C$100,0)+1,0))))</f>
        <v>75058261.520000011</v>
      </c>
      <c r="Q24" s="17">
        <f ca="1">IF(OR(INDIRECT(CONCATENATE("'2018-04'!Q",TEXT(MATCH($C24,'2018-04'!$C$2:$C$100,0)+1,0)))="",INDIRECT(CONCATENATE("'2018-03'!Q",TEXT(MATCH($C24,'2018-03'!$C$2:$C$100,0)+1,0)))="",AND(INDIRECT(CONCATENATE("'2018-04'!Q",TEXT(MATCH($C24,'2018-04'!$C$2:$C$100,0)+1,0)))="",INDIRECT(CONCATENATE("'2018-03'!Q",TEXT(MATCH($C24,'2018-03'!$C$2:$C$100,0)+1,0)))="")),"Н/Д",INDIRECT(CONCATENATE("'2018-04'!Q",TEXT(MATCH($C24,'2018-04'!$C$2:$C$100,0)+1,0)))-INDIRECT(CONCATENATE("'2018-03'!Q",TEXT(MATCH($C24,'2018-03'!$C$2:$C$100,0)+1,0))))</f>
        <v>12913614.950000003</v>
      </c>
      <c r="R24" s="17">
        <f ca="1">IF(OR(INDIRECT(CONCATENATE("'2018-04'!R",TEXT(MATCH($C24,'2018-04'!$C$2:$C$100,0)+1,0)))="",INDIRECT(CONCATENATE("'2018-03'!R",TEXT(MATCH($C24,'2018-03'!$C$2:$C$100,0)+1,0)))="",AND(INDIRECT(CONCATENATE("'2018-04'!R",TEXT(MATCH($C24,'2018-04'!$C$2:$C$100,0)+1,0)))="",INDIRECT(CONCATENATE("'2018-03'!R",TEXT(MATCH($C24,'2018-03'!$C$2:$C$100,0)+1,0)))="")),"Н/Д",INDIRECT(CONCATENATE("'2018-04'!R",TEXT(MATCH($C24,'2018-04'!$C$2:$C$100,0)+1,0)))-INDIRECT(CONCATENATE("'2018-03'!R",TEXT(MATCH($C24,'2018-03'!$C$2:$C$100,0)+1,0))))</f>
        <v>60739523.660000004</v>
      </c>
      <c r="S24" s="17">
        <f ca="1">IF(OR(INDIRECT(CONCATENATE("'2018-04'!S",TEXT(MATCH($C24,'2018-04'!$C$2:$C$100,0)+1,0)))="",INDIRECT(CONCATENATE("'2018-03'!S",TEXT(MATCH($C24,'2018-03'!$C$2:$C$100,0)+1,0)))="",AND(INDIRECT(CONCATENATE("'2018-04'!S",TEXT(MATCH($C24,'2018-04'!$C$2:$C$100,0)+1,0)))="",INDIRECT(CONCATENATE("'2018-03'!S",TEXT(MATCH($C24,'2018-03'!$C$2:$C$100,0)+1,0)))="")),"Н/Д",INDIRECT(CONCATENATE("'2018-04'!S",TEXT(MATCH($C24,'2018-04'!$C$2:$C$100,0)+1,0)))-INDIRECT(CONCATENATE("'2018-03'!S",TEXT(MATCH($C24,'2018-03'!$C$2:$C$100,0)+1,0))))</f>
        <v>2153399.0499999998</v>
      </c>
      <c r="T24" s="17">
        <f ca="1">IF(OR(INDIRECT(CONCATENATE("'2018-04'!T",TEXT(MATCH($C24,'2018-04'!$C$2:$C$100,0)+1,0)))="",INDIRECT(CONCATENATE("'2018-03'!T",TEXT(MATCH($C24,'2018-03'!$C$2:$C$100,0)+1,0)))="",AND(INDIRECT(CONCATENATE("'2018-04'!T",TEXT(MATCH($C24,'2018-04'!$C$2:$C$100,0)+1,0)))="",INDIRECT(CONCATENATE("'2018-03'!T",TEXT(MATCH($C24,'2018-03'!$C$2:$C$100,0)+1,0)))="")),"Н/Д",INDIRECT(CONCATENATE("'2018-04'!T",TEXT(MATCH($C24,'2018-04'!$C$2:$C$100,0)+1,0)))-INDIRECT(CONCATENATE("'2018-03'!T",TEXT(MATCH($C24,'2018-03'!$C$2:$C$100,0)+1,0))))</f>
        <v>80591430.219999999</v>
      </c>
      <c r="U24" s="17">
        <f ca="1">IF(OR(INDIRECT(CONCATENATE("'2018-04'!U",TEXT(MATCH($C24,'2018-04'!$C$2:$C$100,0)+1,0)))="",INDIRECT(CONCATENATE("'2018-03'!U",TEXT(MATCH($C24,'2018-03'!$C$2:$C$100,0)+1,0)))="",AND(INDIRECT(CONCATENATE("'2018-04'!U",TEXT(MATCH($C24,'2018-04'!$C$2:$C$100,0)+1,0)))="",INDIRECT(CONCATENATE("'2018-03'!U",TEXT(MATCH($C24,'2018-03'!$C$2:$C$100,0)+1,0)))="")),"Н/Д",INDIRECT(CONCATENATE("'2018-04'!U",TEXT(MATCH($C24,'2018-04'!$C$2:$C$100,0)+1,0)))-INDIRECT(CONCATENATE("'2018-03'!U",TEXT(MATCH($C24,'2018-03'!$C$2:$C$100,0)+1,0))))</f>
        <v>500941.78000000026</v>
      </c>
      <c r="V24" s="17">
        <f ca="1">IF(OR(INDIRECT(CONCATENATE("'2018-04'!V",TEXT(MATCH($C24,'2018-04'!$C$2:$C$100,0)+1,0)))="",INDIRECT(CONCATENATE("'2018-03'!V",TEXT(MATCH($C24,'2018-03'!$C$2:$C$100,0)+1,0)))="",AND(INDIRECT(CONCATENATE("'2018-04'!V",TEXT(MATCH($C24,'2018-04'!$C$2:$C$100,0)+1,0)))="",INDIRECT(CONCATENATE("'2018-03'!V",TEXT(MATCH($C24,'2018-03'!$C$2:$C$100,0)+1,0)))="")),"Н/Д",INDIRECT(CONCATENATE("'2018-04'!V",TEXT(MATCH($C24,'2018-04'!$C$2:$C$100,0)+1,0)))-INDIRECT(CONCATENATE("'2018-03'!V",TEXT(MATCH($C24,'2018-03'!$C$2:$C$100,0)+1,0))))</f>
        <v>1204042362.1900001</v>
      </c>
      <c r="W24" s="17">
        <f ca="1">IF(OR(INDIRECT(CONCATENATE("'2018-04'!W",TEXT(MATCH($C24,'2018-04'!$C$2:$C$100,0)+1,0)))="",INDIRECT(CONCATENATE("'2018-03'!W",TEXT(MATCH($C24,'2018-03'!$C$2:$C$100,0)+1,0)))="",AND(INDIRECT(CONCATENATE("'2018-04'!W",TEXT(MATCH($C24,'2018-04'!$C$2:$C$100,0)+1,0)))="",INDIRECT(CONCATENATE("'2018-03'!W",TEXT(MATCH($C24,'2018-03'!$C$2:$C$100,0)+1,0)))="")),"Н/Д",INDIRECT(CONCATENATE("'2018-04'!W",TEXT(MATCH($C24,'2018-04'!$C$2:$C$100,0)+1,0)))-INDIRECT(CONCATENATE("'2018-03'!W",TEXT(MATCH($C24,'2018-03'!$C$2:$C$100,0)+1,0))))</f>
        <v>31736088864.59</v>
      </c>
    </row>
    <row r="25" spans="1:23" x14ac:dyDescent="0.25">
      <c r="A25" s="2" t="s">
        <v>34</v>
      </c>
      <c r="B25" s="2" t="s">
        <v>46</v>
      </c>
      <c r="C25" s="15">
        <v>94000000</v>
      </c>
      <c r="D25" s="2" t="s">
        <v>207</v>
      </c>
      <c r="E25" s="17">
        <f ca="1">IF(OR(INDIRECT(CONCATENATE("'2018-04'!E",TEXT(MATCH($C25,'2018-04'!$C$2:$C$100,0)+1,0)))="",INDIRECT(CONCATENATE("'2018-03'!E",TEXT(MATCH($C25,'2018-03'!$C$2:$C$100,0)+1,0)))="",AND(INDIRECT(CONCATENATE("'2018-04'!E",TEXT(MATCH($C25,'2018-04'!$C$2:$C$100,0)+1,0)))="",INDIRECT(CONCATENATE("'2018-03'!E",TEXT(MATCH($C25,'2018-03'!$C$2:$C$100,0)+1,0)))="")),"Н/Д",INDIRECT(CONCATENATE("'2018-04'!E",TEXT(MATCH($C25,'2018-04'!$C$2:$C$100,0)+1,0)))-INDIRECT(CONCATENATE("'2018-03'!E",TEXT(MATCH($C25,'2018-03'!$C$2:$C$100,0)+1,0))))</f>
        <v>9909925187.9800014</v>
      </c>
      <c r="F25" s="17">
        <f ca="1">IF(OR(INDIRECT(CONCATENATE("'2018-04'!F",TEXT(MATCH($C25,'2018-04'!$C$2:$C$100,0)+1,0)))="",INDIRECT(CONCATENATE("'2018-03'!F",TEXT(MATCH($C25,'2018-03'!$C$2:$C$100,0)+1,0)))="",AND(INDIRECT(CONCATENATE("'2018-04'!F",TEXT(MATCH($C25,'2018-04'!$C$2:$C$100,0)+1,0)))="",INDIRECT(CONCATENATE("'2018-03'!F",TEXT(MATCH($C25,'2018-03'!$C$2:$C$100,0)+1,0)))="")),"Н/Д",INDIRECT(CONCATENATE("'2018-04'!F",TEXT(MATCH($C25,'2018-04'!$C$2:$C$100,0)+1,0)))-INDIRECT(CONCATENATE("'2018-03'!F",TEXT(MATCH($C25,'2018-03'!$C$2:$C$100,0)+1,0))))</f>
        <v>8972505618.3999977</v>
      </c>
      <c r="G25" s="17">
        <f ca="1">IF(OR(INDIRECT(CONCATENATE("'2018-04'!G",TEXT(MATCH($C25,'2018-04'!$C$2:$C$100,0)+1,0)))="",INDIRECT(CONCATENATE("'2018-03'!G",TEXT(MATCH($C25,'2018-03'!$C$2:$C$100,0)+1,0)))="",AND(INDIRECT(CONCATENATE("'2018-04'!G",TEXT(MATCH($C25,'2018-04'!$C$2:$C$100,0)+1,0)))="",INDIRECT(CONCATENATE("'2018-03'!G",TEXT(MATCH($C25,'2018-03'!$C$2:$C$100,0)+1,0)))="")),"Н/Д",INDIRECT(CONCATENATE("'2018-04'!G",TEXT(MATCH($C25,'2018-04'!$C$2:$C$100,0)+1,0)))-INDIRECT(CONCATENATE("'2018-03'!G",TEXT(MATCH($C25,'2018-03'!$C$2:$C$100,0)+1,0))))</f>
        <v>5468153402.5299997</v>
      </c>
      <c r="H25" s="17">
        <f ca="1">IF(OR(INDIRECT(CONCATENATE("'2018-04'!H",TEXT(MATCH($C25,'2018-04'!$C$2:$C$100,0)+1,0)))="",INDIRECT(CONCATENATE("'2018-03'!H",TEXT(MATCH($C25,'2018-03'!$C$2:$C$100,0)+1,0)))="",AND(INDIRECT(CONCATENATE("'2018-04'!H",TEXT(MATCH($C25,'2018-04'!$C$2:$C$100,0)+1,0)))="",INDIRECT(CONCATENATE("'2018-03'!H",TEXT(MATCH($C25,'2018-03'!$C$2:$C$100,0)+1,0)))="")),"Н/Д",INDIRECT(CONCATENATE("'2018-04'!H",TEXT(MATCH($C25,'2018-04'!$C$2:$C$100,0)+1,0)))-INDIRECT(CONCATENATE("'2018-03'!H",TEXT(MATCH($C25,'2018-03'!$C$2:$C$100,0)+1,0))))</f>
        <v>1849648963</v>
      </c>
      <c r="I25" s="17">
        <f ca="1">IF(OR(INDIRECT(CONCATENATE("'2018-04'!I",TEXT(MATCH($C25,'2018-04'!$C$2:$C$100,0)+1,0)))="",INDIRECT(CONCATENATE("'2018-03'!I",TEXT(MATCH($C25,'2018-03'!$C$2:$C$100,0)+1,0)))="",AND(INDIRECT(CONCATENATE("'2018-04'!I",TEXT(MATCH($C25,'2018-04'!$C$2:$C$100,0)+1,0)))="",INDIRECT(CONCATENATE("'2018-03'!I",TEXT(MATCH($C25,'2018-03'!$C$2:$C$100,0)+1,0)))="")),"Н/Д",INDIRECT(CONCATENATE("'2018-04'!I",TEXT(MATCH($C25,'2018-04'!$C$2:$C$100,0)+1,0)))-INDIRECT(CONCATENATE("'2018-03'!I",TEXT(MATCH($C25,'2018-03'!$C$2:$C$100,0)+1,0))))</f>
        <v>598371338.80000007</v>
      </c>
      <c r="J25" s="17" t="str">
        <f ca="1">IF(OR(INDIRECT(CONCATENATE("'2018-04'!J",TEXT(MATCH($C25,'2018-04'!$C$2:$C$100,0)+1,0)))="",INDIRECT(CONCATENATE("'2018-03'!J",TEXT(MATCH($C25,'2018-03'!$C$2:$C$100,0)+1,0)))="",AND(INDIRECT(CONCATENATE("'2018-04'!J",TEXT(MATCH($C25,'2018-04'!$C$2:$C$100,0)+1,0)))="",INDIRECT(CONCATENATE("'2018-03'!J",TEXT(MATCH($C25,'2018-03'!$C$2:$C$100,0)+1,0)))="")),"Н/Д",INDIRECT(CONCATENATE("'2018-04'!J",TEXT(MATCH($C25,'2018-04'!$C$2:$C$100,0)+1,0)))-INDIRECT(CONCATENATE("'2018-03'!J",TEXT(MATCH($C25,'2018-03'!$C$2:$C$100,0)+1,0))))</f>
        <v>Н/Д</v>
      </c>
      <c r="K25" s="17">
        <f ca="1">IF(OR(INDIRECT(CONCATENATE("'2018-04'!K",TEXT(MATCH($C25,'2018-04'!$C$2:$C$100,0)+1,0)))="",INDIRECT(CONCATENATE("'2018-03'!K",TEXT(MATCH($C25,'2018-03'!$C$2:$C$100,0)+1,0)))="",AND(INDIRECT(CONCATENATE("'2018-04'!K",TEXT(MATCH($C25,'2018-04'!$C$2:$C$100,0)+1,0)))="",INDIRECT(CONCATENATE("'2018-03'!K",TEXT(MATCH($C25,'2018-03'!$C$2:$C$100,0)+1,0)))="")),"Н/Д",INDIRECT(CONCATENATE("'2018-04'!K",TEXT(MATCH($C25,'2018-04'!$C$2:$C$100,0)+1,0)))-INDIRECT(CONCATENATE("'2018-03'!K",TEXT(MATCH($C25,'2018-03'!$C$2:$C$100,0)+1,0))))</f>
        <v>349581400.05999994</v>
      </c>
      <c r="L25" s="17">
        <f ca="1">IF(OR(INDIRECT(CONCATENATE("'2018-04'!L",TEXT(MATCH($C25,'2018-04'!$C$2:$C$100,0)+1,0)))="",INDIRECT(CONCATENATE("'2018-03'!L",TEXT(MATCH($C25,'2018-03'!$C$2:$C$100,0)+1,0)))="",AND(INDIRECT(CONCATENATE("'2018-04'!L",TEXT(MATCH($C25,'2018-04'!$C$2:$C$100,0)+1,0)))="",INDIRECT(CONCATENATE("'2018-03'!L",TEXT(MATCH($C25,'2018-03'!$C$2:$C$100,0)+1,0)))="")),"Н/Д",INDIRECT(CONCATENATE("'2018-04'!L",TEXT(MATCH($C25,'2018-04'!$C$2:$C$100,0)+1,0)))-INDIRECT(CONCATENATE("'2018-03'!L",TEXT(MATCH($C25,'2018-03'!$C$2:$C$100,0)+1,0))))</f>
        <v>323260143.60999995</v>
      </c>
      <c r="M25" s="17">
        <f ca="1">IF(OR(INDIRECT(CONCATENATE("'2018-04'!M",TEXT(MATCH($C25,'2018-04'!$C$2:$C$100,0)+1,0)))="",INDIRECT(CONCATENATE("'2018-03'!M",TEXT(MATCH($C25,'2018-03'!$C$2:$C$100,0)+1,0)))="",AND(INDIRECT(CONCATENATE("'2018-04'!M",TEXT(MATCH($C25,'2018-04'!$C$2:$C$100,0)+1,0)))="",INDIRECT(CONCATENATE("'2018-03'!M",TEXT(MATCH($C25,'2018-03'!$C$2:$C$100,0)+1,0)))="")),"Н/Д",INDIRECT(CONCATENATE("'2018-04'!M",TEXT(MATCH($C25,'2018-04'!$C$2:$C$100,0)+1,0)))-INDIRECT(CONCATENATE("'2018-03'!M",TEXT(MATCH($C25,'2018-03'!$C$2:$C$100,0)+1,0))))</f>
        <v>630630.98999999976</v>
      </c>
      <c r="N25" s="17">
        <f ca="1">IF(OR(INDIRECT(CONCATENATE("'2018-04'!N",TEXT(MATCH($C25,'2018-04'!$C$2:$C$100,0)+1,0)))="",INDIRECT(CONCATENATE("'2018-03'!N",TEXT(MATCH($C25,'2018-03'!$C$2:$C$100,0)+1,0)))="",AND(INDIRECT(CONCATENATE("'2018-04'!N",TEXT(MATCH($C25,'2018-04'!$C$2:$C$100,0)+1,0)))="",INDIRECT(CONCATENATE("'2018-03'!N",TEXT(MATCH($C25,'2018-03'!$C$2:$C$100,0)+1,0)))="")),"Н/Д",INDIRECT(CONCATENATE("'2018-04'!N",TEXT(MATCH($C25,'2018-04'!$C$2:$C$100,0)+1,0)))-INDIRECT(CONCATENATE("'2018-03'!NE",TEXT(MATCH($C25,'2018-03'!$C$2:$C$100,0)+1,0))))</f>
        <v>105590789.65000001</v>
      </c>
      <c r="O25" s="17">
        <f ca="1">IF(OR(INDIRECT(CONCATENATE("'2018-04'!O",TEXT(MATCH($C25,'2018-04'!$C$2:$C$100,0)+1,0)))="",INDIRECT(CONCATENATE("'2018-03'!O",TEXT(MATCH($C25,'2018-03'!$C$2:$C$100,0)+1,0)))="",AND(INDIRECT(CONCATENATE("'2018-04'!O",TEXT(MATCH($C25,'2018-04'!$C$2:$C$100,0)+1,0)))="",INDIRECT(CONCATENATE("'2018-03'!O",TEXT(MATCH($C25,'2018-03'!$C$2:$C$100,0)+1,0)))="")),"Н/Д",INDIRECT(CONCATENATE("'2018-04'!O",TEXT(MATCH($C25,'2018-04'!$C$2:$C$100,0)+1,0)))-INDIRECT(CONCATENATE("'2018-03'!O",TEXT(MATCH($C25,'2018-03'!$C$2:$C$100,0)+1,0))))</f>
        <v>4851.04</v>
      </c>
      <c r="P25" s="17">
        <f ca="1">IF(OR(INDIRECT(CONCATENATE("'2018-04'!P",TEXT(MATCH($C25,'2018-04'!$C$2:$C$100,0)+1,0)))="",INDIRECT(CONCATENATE("'2018-03'!P",TEXT(MATCH($C25,'2018-03'!$C$2:$C$100,0)+1,0)))="",AND(INDIRECT(CONCATENATE("'2018-04'!P",TEXT(MATCH($C25,'2018-04'!$C$2:$C$100,0)+1,0)))="",INDIRECT(CONCATENATE("'2018-03'!P",TEXT(MATCH($C25,'2018-03'!$C$2:$C$100,0)+1,0)))="")),"Н/Д",INDIRECT(CONCATENATE("'2018-04'!P",TEXT(MATCH($C25,'2018-04'!$C$2:$C$100,0)+1,0)))-INDIRECT(CONCATENATE("'2018-03'!P",TEXT(MATCH($C25,'2018-03'!$C$2:$C$100,0)+1,0))))</f>
        <v>118085304.19999999</v>
      </c>
      <c r="Q25" s="17">
        <f ca="1">IF(OR(INDIRECT(CONCATENATE("'2018-04'!Q",TEXT(MATCH($C25,'2018-04'!$C$2:$C$100,0)+1,0)))="",INDIRECT(CONCATENATE("'2018-03'!Q",TEXT(MATCH($C25,'2018-03'!$C$2:$C$100,0)+1,0)))="",AND(INDIRECT(CONCATENATE("'2018-04'!Q",TEXT(MATCH($C25,'2018-04'!$C$2:$C$100,0)+1,0)))="",INDIRECT(CONCATENATE("'2018-03'!Q",TEXT(MATCH($C25,'2018-03'!$C$2:$C$100,0)+1,0)))="")),"Н/Д",INDIRECT(CONCATENATE("'2018-04'!Q",TEXT(MATCH($C25,'2018-04'!$C$2:$C$100,0)+1,0)))-INDIRECT(CONCATENATE("'2018-03'!Q",TEXT(MATCH($C25,'2018-03'!$C$2:$C$100,0)+1,0))))</f>
        <v>36277552.080000006</v>
      </c>
      <c r="R25" s="17">
        <f ca="1">IF(OR(INDIRECT(CONCATENATE("'2018-04'!R",TEXT(MATCH($C25,'2018-04'!$C$2:$C$100,0)+1,0)))="",INDIRECT(CONCATENATE("'2018-03'!R",TEXT(MATCH($C25,'2018-03'!$C$2:$C$100,0)+1,0)))="",AND(INDIRECT(CONCATENATE("'2018-04'!R",TEXT(MATCH($C25,'2018-04'!$C$2:$C$100,0)+1,0)))="",INDIRECT(CONCATENATE("'2018-03'!R",TEXT(MATCH($C25,'2018-03'!$C$2:$C$100,0)+1,0)))="")),"Н/Д",INDIRECT(CONCATENATE("'2018-04'!R",TEXT(MATCH($C25,'2018-04'!$C$2:$C$100,0)+1,0)))-INDIRECT(CONCATENATE("'2018-03'!R",TEXT(MATCH($C25,'2018-03'!$C$2:$C$100,0)+1,0))))</f>
        <v>38348348.250000007</v>
      </c>
      <c r="S25" s="17">
        <f ca="1">IF(OR(INDIRECT(CONCATENATE("'2018-04'!S",TEXT(MATCH($C25,'2018-04'!$C$2:$C$100,0)+1,0)))="",INDIRECT(CONCATENATE("'2018-03'!S",TEXT(MATCH($C25,'2018-03'!$C$2:$C$100,0)+1,0)))="",AND(INDIRECT(CONCATENATE("'2018-04'!S",TEXT(MATCH($C25,'2018-04'!$C$2:$C$100,0)+1,0)))="",INDIRECT(CONCATENATE("'2018-03'!S",TEXT(MATCH($C25,'2018-03'!$C$2:$C$100,0)+1,0)))="")),"Н/Д",INDIRECT(CONCATENATE("'2018-04'!S",TEXT(MATCH($C25,'2018-04'!$C$2:$C$100,0)+1,0)))-INDIRECT(CONCATENATE("'2018-03'!S",TEXT(MATCH($C25,'2018-03'!$C$2:$C$100,0)+1,0))))</f>
        <v>288030</v>
      </c>
      <c r="T25" s="17">
        <f ca="1">IF(OR(INDIRECT(CONCATENATE("'2018-04'!T",TEXT(MATCH($C25,'2018-04'!$C$2:$C$100,0)+1,0)))="",INDIRECT(CONCATENATE("'2018-03'!T",TEXT(MATCH($C25,'2018-03'!$C$2:$C$100,0)+1,0)))="",AND(INDIRECT(CONCATENATE("'2018-04'!T",TEXT(MATCH($C25,'2018-04'!$C$2:$C$100,0)+1,0)))="",INDIRECT(CONCATENATE("'2018-03'!T",TEXT(MATCH($C25,'2018-03'!$C$2:$C$100,0)+1,0)))="")),"Н/Д",INDIRECT(CONCATENATE("'2018-04'!T",TEXT(MATCH($C25,'2018-04'!$C$2:$C$100,0)+1,0)))-INDIRECT(CONCATENATE("'2018-03'!T",TEXT(MATCH($C25,'2018-03'!$C$2:$C$100,0)+1,0))))</f>
        <v>110336979.88999999</v>
      </c>
      <c r="U25" s="17">
        <f ca="1">IF(OR(INDIRECT(CONCATENATE("'2018-04'!U",TEXT(MATCH($C25,'2018-04'!$C$2:$C$100,0)+1,0)))="",INDIRECT(CONCATENATE("'2018-03'!U",TEXT(MATCH($C25,'2018-03'!$C$2:$C$100,0)+1,0)))="",AND(INDIRECT(CONCATENATE("'2018-04'!U",TEXT(MATCH($C25,'2018-04'!$C$2:$C$100,0)+1,0)))="",INDIRECT(CONCATENATE("'2018-03'!U",TEXT(MATCH($C25,'2018-03'!$C$2:$C$100,0)+1,0)))="")),"Н/Д",INDIRECT(CONCATENATE("'2018-04'!U",TEXT(MATCH($C25,'2018-04'!$C$2:$C$100,0)+1,0)))-INDIRECT(CONCATENATE("'2018-03'!U",TEXT(MATCH($C25,'2018-03'!$C$2:$C$100,0)+1,0))))</f>
        <v>5870679.0300000003</v>
      </c>
      <c r="V25" s="17">
        <f ca="1">IF(OR(INDIRECT(CONCATENATE("'2018-04'!V",TEXT(MATCH($C25,'2018-04'!$C$2:$C$100,0)+1,0)))="",INDIRECT(CONCATENATE("'2018-03'!V",TEXT(MATCH($C25,'2018-03'!$C$2:$C$100,0)+1,0)))="",AND(INDIRECT(CONCATENATE("'2018-04'!V",TEXT(MATCH($C25,'2018-04'!$C$2:$C$100,0)+1,0)))="",INDIRECT(CONCATENATE("'2018-03'!V",TEXT(MATCH($C25,'2018-03'!$C$2:$C$100,0)+1,0)))="")),"Н/Д",INDIRECT(CONCATENATE("'2018-04'!V",TEXT(MATCH($C25,'2018-04'!$C$2:$C$100,0)+1,0)))-INDIRECT(CONCATENATE("'2018-03'!V",TEXT(MATCH($C25,'2018-03'!$C$2:$C$100,0)+1,0))))</f>
        <v>937419569.58000016</v>
      </c>
      <c r="W25" s="17">
        <f ca="1">IF(OR(INDIRECT(CONCATENATE("'2018-04'!W",TEXT(MATCH($C25,'2018-04'!$C$2:$C$100,0)+1,0)))="",INDIRECT(CONCATENATE("'2018-03'!W",TEXT(MATCH($C25,'2018-03'!$C$2:$C$100,0)+1,0)))="",AND(INDIRECT(CONCATENATE("'2018-04'!W",TEXT(MATCH($C25,'2018-04'!$C$2:$C$100,0)+1,0)))="",INDIRECT(CONCATENATE("'2018-03'!W",TEXT(MATCH($C25,'2018-03'!$C$2:$C$100,0)+1,0)))="")),"Н/Д",INDIRECT(CONCATENATE("'2018-04'!W",TEXT(MATCH($C25,'2018-04'!$C$2:$C$100,0)+1,0)))-INDIRECT(CONCATENATE("'2018-03'!W",TEXT(MATCH($C25,'2018-03'!$C$2:$C$100,0)+1,0))))</f>
        <v>28758847324.839996</v>
      </c>
    </row>
    <row r="26" spans="1:23" x14ac:dyDescent="0.25">
      <c r="A26" s="2" t="s">
        <v>34</v>
      </c>
      <c r="B26" s="2" t="s">
        <v>47</v>
      </c>
      <c r="C26" s="15">
        <v>73000000</v>
      </c>
      <c r="D26" s="2" t="s">
        <v>207</v>
      </c>
      <c r="E26" s="17">
        <f ca="1">IF(OR(INDIRECT(CONCATENATE("'2018-04'!E",TEXT(MATCH($C26,'2018-04'!$C$2:$C$100,0)+1,0)))="",INDIRECT(CONCATENATE("'2018-03'!E",TEXT(MATCH($C26,'2018-03'!$C$2:$C$100,0)+1,0)))="",AND(INDIRECT(CONCATENATE("'2018-04'!E",TEXT(MATCH($C26,'2018-04'!$C$2:$C$100,0)+1,0)))="",INDIRECT(CONCATENATE("'2018-03'!E",TEXT(MATCH($C26,'2018-03'!$C$2:$C$100,0)+1,0)))="")),"Н/Д",INDIRECT(CONCATENATE("'2018-04'!E",TEXT(MATCH($C26,'2018-04'!$C$2:$C$100,0)+1,0)))-INDIRECT(CONCATENATE("'2018-03'!E",TEXT(MATCH($C26,'2018-03'!$C$2:$C$100,0)+1,0))))</f>
        <v>6718988682.6600008</v>
      </c>
      <c r="F26" s="17">
        <f ca="1">IF(OR(INDIRECT(CONCATENATE("'2018-04'!F",TEXT(MATCH($C26,'2018-04'!$C$2:$C$100,0)+1,0)))="",INDIRECT(CONCATENATE("'2018-03'!F",TEXT(MATCH($C26,'2018-03'!$C$2:$C$100,0)+1,0)))="",AND(INDIRECT(CONCATENATE("'2018-04'!F",TEXT(MATCH($C26,'2018-04'!$C$2:$C$100,0)+1,0)))="",INDIRECT(CONCATENATE("'2018-03'!F",TEXT(MATCH($C26,'2018-03'!$C$2:$C$100,0)+1,0)))="")),"Н/Д",INDIRECT(CONCATENATE("'2018-04'!F",TEXT(MATCH($C26,'2018-04'!$C$2:$C$100,0)+1,0)))-INDIRECT(CONCATENATE("'2018-03'!F",TEXT(MATCH($C26,'2018-03'!$C$2:$C$100,0)+1,0))))</f>
        <v>6052329115.3599987</v>
      </c>
      <c r="G26" s="17">
        <f ca="1">IF(OR(INDIRECT(CONCATENATE("'2018-04'!G",TEXT(MATCH($C26,'2018-04'!$C$2:$C$100,0)+1,0)))="",INDIRECT(CONCATENATE("'2018-03'!G",TEXT(MATCH($C26,'2018-03'!$C$2:$C$100,0)+1,0)))="",AND(INDIRECT(CONCATENATE("'2018-04'!G",TEXT(MATCH($C26,'2018-04'!$C$2:$C$100,0)+1,0)))="",INDIRECT(CONCATENATE("'2018-03'!G",TEXT(MATCH($C26,'2018-03'!$C$2:$C$100,0)+1,0)))="")),"Н/Д",INDIRECT(CONCATENATE("'2018-04'!G",TEXT(MATCH($C26,'2018-04'!$C$2:$C$100,0)+1,0)))-INDIRECT(CONCATENATE("'2018-03'!G",TEXT(MATCH($C26,'2018-03'!$C$2:$C$100,0)+1,0))))</f>
        <v>2943503726.7600002</v>
      </c>
      <c r="H26" s="17">
        <f ca="1">IF(OR(INDIRECT(CONCATENATE("'2018-04'!H",TEXT(MATCH($C26,'2018-04'!$C$2:$C$100,0)+1,0)))="",INDIRECT(CONCATENATE("'2018-03'!H",TEXT(MATCH($C26,'2018-03'!$C$2:$C$100,0)+1,0)))="",AND(INDIRECT(CONCATENATE("'2018-04'!H",TEXT(MATCH($C26,'2018-04'!$C$2:$C$100,0)+1,0)))="",INDIRECT(CONCATENATE("'2018-03'!H",TEXT(MATCH($C26,'2018-03'!$C$2:$C$100,0)+1,0)))="")),"Н/Д",INDIRECT(CONCATENATE("'2018-04'!H",TEXT(MATCH($C26,'2018-04'!$C$2:$C$100,0)+1,0)))-INDIRECT(CONCATENATE("'2018-03'!H",TEXT(MATCH($C26,'2018-03'!$C$2:$C$100,0)+1,0))))</f>
        <v>1305196400.2799997</v>
      </c>
      <c r="I26" s="17">
        <f ca="1">IF(OR(INDIRECT(CONCATENATE("'2018-04'!I",TEXT(MATCH($C26,'2018-04'!$C$2:$C$100,0)+1,0)))="",INDIRECT(CONCATENATE("'2018-03'!I",TEXT(MATCH($C26,'2018-03'!$C$2:$C$100,0)+1,0)))="",AND(INDIRECT(CONCATENATE("'2018-04'!I",TEXT(MATCH($C26,'2018-04'!$C$2:$C$100,0)+1,0)))="",INDIRECT(CONCATENATE("'2018-03'!I",TEXT(MATCH($C26,'2018-03'!$C$2:$C$100,0)+1,0)))="")),"Н/Д",INDIRECT(CONCATENATE("'2018-04'!I",TEXT(MATCH($C26,'2018-04'!$C$2:$C$100,0)+1,0)))-INDIRECT(CONCATENATE("'2018-03'!I",TEXT(MATCH($C26,'2018-03'!$C$2:$C$100,0)+1,0))))</f>
        <v>974847535.05000019</v>
      </c>
      <c r="J26" s="17" t="str">
        <f ca="1">IF(OR(INDIRECT(CONCATENATE("'2018-04'!J",TEXT(MATCH($C26,'2018-04'!$C$2:$C$100,0)+1,0)))="",INDIRECT(CONCATENATE("'2018-03'!J",TEXT(MATCH($C26,'2018-03'!$C$2:$C$100,0)+1,0)))="",AND(INDIRECT(CONCATENATE("'2018-04'!J",TEXT(MATCH($C26,'2018-04'!$C$2:$C$100,0)+1,0)))="",INDIRECT(CONCATENATE("'2018-03'!J",TEXT(MATCH($C26,'2018-03'!$C$2:$C$100,0)+1,0)))="")),"Н/Д",INDIRECT(CONCATENATE("'2018-04'!J",TEXT(MATCH($C26,'2018-04'!$C$2:$C$100,0)+1,0)))-INDIRECT(CONCATENATE("'2018-03'!J",TEXT(MATCH($C26,'2018-03'!$C$2:$C$100,0)+1,0))))</f>
        <v>Н/Д</v>
      </c>
      <c r="K26" s="17">
        <f ca="1">IF(OR(INDIRECT(CONCATENATE("'2018-04'!K",TEXT(MATCH($C26,'2018-04'!$C$2:$C$100,0)+1,0)))="",INDIRECT(CONCATENATE("'2018-03'!K",TEXT(MATCH($C26,'2018-03'!$C$2:$C$100,0)+1,0)))="",AND(INDIRECT(CONCATENATE("'2018-04'!K",TEXT(MATCH($C26,'2018-04'!$C$2:$C$100,0)+1,0)))="",INDIRECT(CONCATENATE("'2018-03'!K",TEXT(MATCH($C26,'2018-03'!$C$2:$C$100,0)+1,0)))="")),"Н/Д",INDIRECT(CONCATENATE("'2018-04'!K",TEXT(MATCH($C26,'2018-04'!$C$2:$C$100,0)+1,0)))-INDIRECT(CONCATENATE("'2018-03'!K",TEXT(MATCH($C26,'2018-03'!$C$2:$C$100,0)+1,0))))</f>
        <v>257594830.17000002</v>
      </c>
      <c r="L26" s="17">
        <f ca="1">IF(OR(INDIRECT(CONCATENATE("'2018-04'!L",TEXT(MATCH($C26,'2018-04'!$C$2:$C$100,0)+1,0)))="",INDIRECT(CONCATENATE("'2018-03'!L",TEXT(MATCH($C26,'2018-03'!$C$2:$C$100,0)+1,0)))="",AND(INDIRECT(CONCATENATE("'2018-04'!L",TEXT(MATCH($C26,'2018-04'!$C$2:$C$100,0)+1,0)))="",INDIRECT(CONCATENATE("'2018-03'!L",TEXT(MATCH($C26,'2018-03'!$C$2:$C$100,0)+1,0)))="")),"Н/Д",INDIRECT(CONCATENATE("'2018-04'!L",TEXT(MATCH($C26,'2018-04'!$C$2:$C$100,0)+1,0)))-INDIRECT(CONCATENATE("'2018-03'!L",TEXT(MATCH($C26,'2018-03'!$C$2:$C$100,0)+1,0))))</f>
        <v>368618264.75999999</v>
      </c>
      <c r="M26" s="17">
        <f ca="1">IF(OR(INDIRECT(CONCATENATE("'2018-04'!M",TEXT(MATCH($C26,'2018-04'!$C$2:$C$100,0)+1,0)))="",INDIRECT(CONCATENATE("'2018-03'!M",TEXT(MATCH($C26,'2018-03'!$C$2:$C$100,0)+1,0)))="",AND(INDIRECT(CONCATENATE("'2018-04'!M",TEXT(MATCH($C26,'2018-04'!$C$2:$C$100,0)+1,0)))="",INDIRECT(CONCATENATE("'2018-03'!M",TEXT(MATCH($C26,'2018-03'!$C$2:$C$100,0)+1,0)))="")),"Н/Д",INDIRECT(CONCATENATE("'2018-04'!M",TEXT(MATCH($C26,'2018-04'!$C$2:$C$100,0)+1,0)))-INDIRECT(CONCATENATE("'2018-03'!M",TEXT(MATCH($C26,'2018-03'!$C$2:$C$100,0)+1,0))))</f>
        <v>1508152.9100000001</v>
      </c>
      <c r="N26" s="17">
        <f ca="1">IF(OR(INDIRECT(CONCATENATE("'2018-04'!N",TEXT(MATCH($C26,'2018-04'!$C$2:$C$100,0)+1,0)))="",INDIRECT(CONCATENATE("'2018-03'!N",TEXT(MATCH($C26,'2018-03'!$C$2:$C$100,0)+1,0)))="",AND(INDIRECT(CONCATENATE("'2018-04'!N",TEXT(MATCH($C26,'2018-04'!$C$2:$C$100,0)+1,0)))="",INDIRECT(CONCATENATE("'2018-03'!N",TEXT(MATCH($C26,'2018-03'!$C$2:$C$100,0)+1,0)))="")),"Н/Д",INDIRECT(CONCATENATE("'2018-04'!N",TEXT(MATCH($C26,'2018-04'!$C$2:$C$100,0)+1,0)))-INDIRECT(CONCATENATE("'2018-03'!NE",TEXT(MATCH($C26,'2018-03'!$C$2:$C$100,0)+1,0))))</f>
        <v>68626839.290000007</v>
      </c>
      <c r="O26" s="17">
        <f ca="1">IF(OR(INDIRECT(CONCATENATE("'2018-04'!O",TEXT(MATCH($C26,'2018-04'!$C$2:$C$100,0)+1,0)))="",INDIRECT(CONCATENATE("'2018-03'!O",TEXT(MATCH($C26,'2018-03'!$C$2:$C$100,0)+1,0)))="",AND(INDIRECT(CONCATENATE("'2018-04'!O",TEXT(MATCH($C26,'2018-04'!$C$2:$C$100,0)+1,0)))="",INDIRECT(CONCATENATE("'2018-03'!O",TEXT(MATCH($C26,'2018-03'!$C$2:$C$100,0)+1,0)))="")),"Н/Д",INDIRECT(CONCATENATE("'2018-04'!O",TEXT(MATCH($C26,'2018-04'!$C$2:$C$100,0)+1,0)))-INDIRECT(CONCATENATE("'2018-03'!O",TEXT(MATCH($C26,'2018-03'!$C$2:$C$100,0)+1,0))))</f>
        <v>17595.36</v>
      </c>
      <c r="P26" s="17">
        <f ca="1">IF(OR(INDIRECT(CONCATENATE("'2018-04'!P",TEXT(MATCH($C26,'2018-04'!$C$2:$C$100,0)+1,0)))="",INDIRECT(CONCATENATE("'2018-03'!P",TEXT(MATCH($C26,'2018-03'!$C$2:$C$100,0)+1,0)))="",AND(INDIRECT(CONCATENATE("'2018-04'!P",TEXT(MATCH($C26,'2018-04'!$C$2:$C$100,0)+1,0)))="",INDIRECT(CONCATENATE("'2018-03'!P",TEXT(MATCH($C26,'2018-03'!$C$2:$C$100,0)+1,0)))="")),"Н/Д",INDIRECT(CONCATENATE("'2018-04'!P",TEXT(MATCH($C26,'2018-04'!$C$2:$C$100,0)+1,0)))-INDIRECT(CONCATENATE("'2018-03'!P",TEXT(MATCH($C26,'2018-03'!$C$2:$C$100,0)+1,0))))</f>
        <v>43050311.840000004</v>
      </c>
      <c r="Q26" s="17">
        <f ca="1">IF(OR(INDIRECT(CONCATENATE("'2018-04'!Q",TEXT(MATCH($C26,'2018-04'!$C$2:$C$100,0)+1,0)))="",INDIRECT(CONCATENATE("'2018-03'!Q",TEXT(MATCH($C26,'2018-03'!$C$2:$C$100,0)+1,0)))="",AND(INDIRECT(CONCATENATE("'2018-04'!Q",TEXT(MATCH($C26,'2018-04'!$C$2:$C$100,0)+1,0)))="",INDIRECT(CONCATENATE("'2018-03'!Q",TEXT(MATCH($C26,'2018-03'!$C$2:$C$100,0)+1,0)))="")),"Н/Д",INDIRECT(CONCATENATE("'2018-04'!Q",TEXT(MATCH($C26,'2018-04'!$C$2:$C$100,0)+1,0)))-INDIRECT(CONCATENATE("'2018-03'!Q",TEXT(MATCH($C26,'2018-03'!$C$2:$C$100,0)+1,0))))</f>
        <v>19049562.020000003</v>
      </c>
      <c r="R26" s="17">
        <f ca="1">IF(OR(INDIRECT(CONCATENATE("'2018-04'!R",TEXT(MATCH($C26,'2018-04'!$C$2:$C$100,0)+1,0)))="",INDIRECT(CONCATENATE("'2018-03'!R",TEXT(MATCH($C26,'2018-03'!$C$2:$C$100,0)+1,0)))="",AND(INDIRECT(CONCATENATE("'2018-04'!R",TEXT(MATCH($C26,'2018-04'!$C$2:$C$100,0)+1,0)))="",INDIRECT(CONCATENATE("'2018-03'!R",TEXT(MATCH($C26,'2018-03'!$C$2:$C$100,0)+1,0)))="")),"Н/Д",INDIRECT(CONCATENATE("'2018-04'!R",TEXT(MATCH($C26,'2018-04'!$C$2:$C$100,0)+1,0)))-INDIRECT(CONCATENATE("'2018-03'!R",TEXT(MATCH($C26,'2018-03'!$C$2:$C$100,0)+1,0))))</f>
        <v>25258874.109999999</v>
      </c>
      <c r="S26" s="17">
        <f ca="1">IF(OR(INDIRECT(CONCATENATE("'2018-04'!S",TEXT(MATCH($C26,'2018-04'!$C$2:$C$100,0)+1,0)))="",INDIRECT(CONCATENATE("'2018-03'!S",TEXT(MATCH($C26,'2018-03'!$C$2:$C$100,0)+1,0)))="",AND(INDIRECT(CONCATENATE("'2018-04'!S",TEXT(MATCH($C26,'2018-04'!$C$2:$C$100,0)+1,0)))="",INDIRECT(CONCATENATE("'2018-03'!S",TEXT(MATCH($C26,'2018-03'!$C$2:$C$100,0)+1,0)))="")),"Н/Д",INDIRECT(CONCATENATE("'2018-04'!S",TEXT(MATCH($C26,'2018-04'!$C$2:$C$100,0)+1,0)))-INDIRECT(CONCATENATE("'2018-03'!S",TEXT(MATCH($C26,'2018-03'!$C$2:$C$100,0)+1,0))))</f>
        <v>99350</v>
      </c>
      <c r="T26" s="17">
        <f ca="1">IF(OR(INDIRECT(CONCATENATE("'2018-04'!T",TEXT(MATCH($C26,'2018-04'!$C$2:$C$100,0)+1,0)))="",INDIRECT(CONCATENATE("'2018-03'!T",TEXT(MATCH($C26,'2018-03'!$C$2:$C$100,0)+1,0)))="",AND(INDIRECT(CONCATENATE("'2018-04'!T",TEXT(MATCH($C26,'2018-04'!$C$2:$C$100,0)+1,0)))="",INDIRECT(CONCATENATE("'2018-03'!T",TEXT(MATCH($C26,'2018-03'!$C$2:$C$100,0)+1,0)))="")),"Н/Д",INDIRECT(CONCATENATE("'2018-04'!T",TEXT(MATCH($C26,'2018-04'!$C$2:$C$100,0)+1,0)))-INDIRECT(CONCATENATE("'2018-03'!T",TEXT(MATCH($C26,'2018-03'!$C$2:$C$100,0)+1,0))))</f>
        <v>58308204.920000002</v>
      </c>
      <c r="U26" s="17">
        <f ca="1">IF(OR(INDIRECT(CONCATENATE("'2018-04'!U",TEXT(MATCH($C26,'2018-04'!$C$2:$C$100,0)+1,0)))="",INDIRECT(CONCATENATE("'2018-03'!U",TEXT(MATCH($C26,'2018-03'!$C$2:$C$100,0)+1,0)))="",AND(INDIRECT(CONCATENATE("'2018-04'!U",TEXT(MATCH($C26,'2018-04'!$C$2:$C$100,0)+1,0)))="",INDIRECT(CONCATENATE("'2018-03'!U",TEXT(MATCH($C26,'2018-03'!$C$2:$C$100,0)+1,0)))="")),"Н/Д",INDIRECT(CONCATENATE("'2018-04'!U",TEXT(MATCH($C26,'2018-04'!$C$2:$C$100,0)+1,0)))-INDIRECT(CONCATENATE("'2018-03'!U",TEXT(MATCH($C26,'2018-03'!$C$2:$C$100,0)+1,0))))</f>
        <v>3646117.8499999996</v>
      </c>
      <c r="V26" s="17">
        <f ca="1">IF(OR(INDIRECT(CONCATENATE("'2018-04'!V",TEXT(MATCH($C26,'2018-04'!$C$2:$C$100,0)+1,0)))="",INDIRECT(CONCATENATE("'2018-03'!V",TEXT(MATCH($C26,'2018-03'!$C$2:$C$100,0)+1,0)))="",AND(INDIRECT(CONCATENATE("'2018-04'!V",TEXT(MATCH($C26,'2018-04'!$C$2:$C$100,0)+1,0)))="",INDIRECT(CONCATENATE("'2018-03'!V",TEXT(MATCH($C26,'2018-03'!$C$2:$C$100,0)+1,0)))="")),"Н/Д",INDIRECT(CONCATENATE("'2018-04'!V",TEXT(MATCH($C26,'2018-04'!$C$2:$C$100,0)+1,0)))-INDIRECT(CONCATENATE("'2018-03'!V",TEXT(MATCH($C26,'2018-03'!$C$2:$C$100,0)+1,0))))</f>
        <v>666659567.30000019</v>
      </c>
      <c r="W26" s="17">
        <f ca="1">IF(OR(INDIRECT(CONCATENATE("'2018-04'!W",TEXT(MATCH($C26,'2018-04'!$C$2:$C$100,0)+1,0)))="",INDIRECT(CONCATENATE("'2018-03'!W",TEXT(MATCH($C26,'2018-03'!$C$2:$C$100,0)+1,0)))="",AND(INDIRECT(CONCATENATE("'2018-04'!W",TEXT(MATCH($C26,'2018-04'!$C$2:$C$100,0)+1,0)))="",INDIRECT(CONCATENATE("'2018-03'!W",TEXT(MATCH($C26,'2018-03'!$C$2:$C$100,0)+1,0)))="")),"Н/Д",INDIRECT(CONCATENATE("'2018-04'!W",TEXT(MATCH($C26,'2018-04'!$C$2:$C$100,0)+1,0)))-INDIRECT(CONCATENATE("'2018-03'!W",TEXT(MATCH($C26,'2018-03'!$C$2:$C$100,0)+1,0))))</f>
        <v>19465646842.689999</v>
      </c>
    </row>
    <row r="27" spans="1:23" x14ac:dyDescent="0.25">
      <c r="A27" s="2" t="s">
        <v>34</v>
      </c>
      <c r="B27" s="2" t="s">
        <v>48</v>
      </c>
      <c r="C27" s="15">
        <v>97000000</v>
      </c>
      <c r="D27" s="2" t="s">
        <v>207</v>
      </c>
      <c r="E27" s="17">
        <f ca="1">IF(OR(INDIRECT(CONCATENATE("'2018-04'!E",TEXT(MATCH($C27,'2018-04'!$C$2:$C$100,0)+1,0)))="",INDIRECT(CONCATENATE("'2018-03'!E",TEXT(MATCH($C27,'2018-03'!$C$2:$C$100,0)+1,0)))="",AND(INDIRECT(CONCATENATE("'2018-04'!E",TEXT(MATCH($C27,'2018-04'!$C$2:$C$100,0)+1,0)))="",INDIRECT(CONCATENATE("'2018-03'!E",TEXT(MATCH($C27,'2018-03'!$C$2:$C$100,0)+1,0)))="")),"Н/Д",INDIRECT(CONCATENATE("'2018-04'!E",TEXT(MATCH($C27,'2018-04'!$C$2:$C$100,0)+1,0)))-INDIRECT(CONCATENATE("'2018-03'!E",TEXT(MATCH($C27,'2018-03'!$C$2:$C$100,0)+1,0))))</f>
        <v>4372491739.5900002</v>
      </c>
      <c r="F27" s="17">
        <f ca="1">IF(OR(INDIRECT(CONCATENATE("'2018-04'!F",TEXT(MATCH($C27,'2018-04'!$C$2:$C$100,0)+1,0)))="",INDIRECT(CONCATENATE("'2018-03'!F",TEXT(MATCH($C27,'2018-03'!$C$2:$C$100,0)+1,0)))="",AND(INDIRECT(CONCATENATE("'2018-04'!F",TEXT(MATCH($C27,'2018-04'!$C$2:$C$100,0)+1,0)))="",INDIRECT(CONCATENATE("'2018-03'!F",TEXT(MATCH($C27,'2018-03'!$C$2:$C$100,0)+1,0)))="")),"Н/Д",INDIRECT(CONCATENATE("'2018-04'!F",TEXT(MATCH($C27,'2018-04'!$C$2:$C$100,0)+1,0)))-INDIRECT(CONCATENATE("'2018-03'!F",TEXT(MATCH($C27,'2018-03'!$C$2:$C$100,0)+1,0))))</f>
        <v>4065662478.77</v>
      </c>
      <c r="G27" s="17">
        <f ca="1">IF(OR(INDIRECT(CONCATENATE("'2018-04'!G",TEXT(MATCH($C27,'2018-04'!$C$2:$C$100,0)+1,0)))="",INDIRECT(CONCATENATE("'2018-03'!G",TEXT(MATCH($C27,'2018-03'!$C$2:$C$100,0)+1,0)))="",AND(INDIRECT(CONCATENATE("'2018-04'!G",TEXT(MATCH($C27,'2018-04'!$C$2:$C$100,0)+1,0)))="",INDIRECT(CONCATENATE("'2018-03'!G",TEXT(MATCH($C27,'2018-03'!$C$2:$C$100,0)+1,0)))="")),"Н/Д",INDIRECT(CONCATENATE("'2018-04'!G",TEXT(MATCH($C27,'2018-04'!$C$2:$C$100,0)+1,0)))-INDIRECT(CONCATENATE("'2018-03'!G",TEXT(MATCH($C27,'2018-03'!$C$2:$C$100,0)+1,0))))</f>
        <v>2002615338.1499999</v>
      </c>
      <c r="H27" s="17">
        <f ca="1">IF(OR(INDIRECT(CONCATENATE("'2018-04'!H",TEXT(MATCH($C27,'2018-04'!$C$2:$C$100,0)+1,0)))="",INDIRECT(CONCATENATE("'2018-03'!H",TEXT(MATCH($C27,'2018-03'!$C$2:$C$100,0)+1,0)))="",AND(INDIRECT(CONCATENATE("'2018-04'!H",TEXT(MATCH($C27,'2018-04'!$C$2:$C$100,0)+1,0)))="",INDIRECT(CONCATENATE("'2018-03'!H",TEXT(MATCH($C27,'2018-03'!$C$2:$C$100,0)+1,0)))="")),"Н/Д",INDIRECT(CONCATENATE("'2018-04'!H",TEXT(MATCH($C27,'2018-04'!$C$2:$C$100,0)+1,0)))-INDIRECT(CONCATENATE("'2018-03'!H",TEXT(MATCH($C27,'2018-03'!$C$2:$C$100,0)+1,0))))</f>
        <v>955165103.19000006</v>
      </c>
      <c r="I27" s="17">
        <f ca="1">IF(OR(INDIRECT(CONCATENATE("'2018-04'!I",TEXT(MATCH($C27,'2018-04'!$C$2:$C$100,0)+1,0)))="",INDIRECT(CONCATENATE("'2018-03'!I",TEXT(MATCH($C27,'2018-03'!$C$2:$C$100,0)+1,0)))="",AND(INDIRECT(CONCATENATE("'2018-04'!I",TEXT(MATCH($C27,'2018-04'!$C$2:$C$100,0)+1,0)))="",INDIRECT(CONCATENATE("'2018-03'!I",TEXT(MATCH($C27,'2018-03'!$C$2:$C$100,0)+1,0)))="")),"Н/Д",INDIRECT(CONCATENATE("'2018-04'!I",TEXT(MATCH($C27,'2018-04'!$C$2:$C$100,0)+1,0)))-INDIRECT(CONCATENATE("'2018-03'!I",TEXT(MATCH($C27,'2018-03'!$C$2:$C$100,0)+1,0))))</f>
        <v>378925483.99999994</v>
      </c>
      <c r="J27" s="17" t="str">
        <f ca="1">IF(OR(INDIRECT(CONCATENATE("'2018-04'!J",TEXT(MATCH($C27,'2018-04'!$C$2:$C$100,0)+1,0)))="",INDIRECT(CONCATENATE("'2018-03'!J",TEXT(MATCH($C27,'2018-03'!$C$2:$C$100,0)+1,0)))="",AND(INDIRECT(CONCATENATE("'2018-04'!J",TEXT(MATCH($C27,'2018-04'!$C$2:$C$100,0)+1,0)))="",INDIRECT(CONCATENATE("'2018-03'!J",TEXT(MATCH($C27,'2018-03'!$C$2:$C$100,0)+1,0)))="")),"Н/Д",INDIRECT(CONCATENATE("'2018-04'!J",TEXT(MATCH($C27,'2018-04'!$C$2:$C$100,0)+1,0)))-INDIRECT(CONCATENATE("'2018-03'!J",TEXT(MATCH($C27,'2018-03'!$C$2:$C$100,0)+1,0))))</f>
        <v>Н/Д</v>
      </c>
      <c r="K27" s="17">
        <f ca="1">IF(OR(INDIRECT(CONCATENATE("'2018-04'!K",TEXT(MATCH($C27,'2018-04'!$C$2:$C$100,0)+1,0)))="",INDIRECT(CONCATENATE("'2018-03'!K",TEXT(MATCH($C27,'2018-03'!$C$2:$C$100,0)+1,0)))="",AND(INDIRECT(CONCATENATE("'2018-04'!K",TEXT(MATCH($C27,'2018-04'!$C$2:$C$100,0)+1,0)))="",INDIRECT(CONCATENATE("'2018-03'!K",TEXT(MATCH($C27,'2018-03'!$C$2:$C$100,0)+1,0)))="")),"Н/Д",INDIRECT(CONCATENATE("'2018-04'!K",TEXT(MATCH($C27,'2018-04'!$C$2:$C$100,0)+1,0)))-INDIRECT(CONCATENATE("'2018-03'!K",TEXT(MATCH($C27,'2018-03'!$C$2:$C$100,0)+1,0))))</f>
        <v>261408608.56</v>
      </c>
      <c r="L27" s="17">
        <f ca="1">IF(OR(INDIRECT(CONCATENATE("'2018-04'!L",TEXT(MATCH($C27,'2018-04'!$C$2:$C$100,0)+1,0)))="",INDIRECT(CONCATENATE("'2018-03'!L",TEXT(MATCH($C27,'2018-03'!$C$2:$C$100,0)+1,0)))="",AND(INDIRECT(CONCATENATE("'2018-04'!L",TEXT(MATCH($C27,'2018-04'!$C$2:$C$100,0)+1,0)))="",INDIRECT(CONCATENATE("'2018-03'!L",TEXT(MATCH($C27,'2018-03'!$C$2:$C$100,0)+1,0)))="")),"Н/Д",INDIRECT(CONCATENATE("'2018-04'!L",TEXT(MATCH($C27,'2018-04'!$C$2:$C$100,0)+1,0)))-INDIRECT(CONCATENATE("'2018-03'!L",TEXT(MATCH($C27,'2018-03'!$C$2:$C$100,0)+1,0))))</f>
        <v>244906534.77000001</v>
      </c>
      <c r="M27" s="17">
        <f ca="1">IF(OR(INDIRECT(CONCATENATE("'2018-04'!M",TEXT(MATCH($C27,'2018-04'!$C$2:$C$100,0)+1,0)))="",INDIRECT(CONCATENATE("'2018-03'!M",TEXT(MATCH($C27,'2018-03'!$C$2:$C$100,0)+1,0)))="",AND(INDIRECT(CONCATENATE("'2018-04'!M",TEXT(MATCH($C27,'2018-04'!$C$2:$C$100,0)+1,0)))="",INDIRECT(CONCATENATE("'2018-03'!M",TEXT(MATCH($C27,'2018-03'!$C$2:$C$100,0)+1,0)))="")),"Н/Д",INDIRECT(CONCATENATE("'2018-04'!M",TEXT(MATCH($C27,'2018-04'!$C$2:$C$100,0)+1,0)))-INDIRECT(CONCATENATE("'2018-03'!M",TEXT(MATCH($C27,'2018-03'!$C$2:$C$100,0)+1,0))))</f>
        <v>1252082.3500000001</v>
      </c>
      <c r="N27" s="17">
        <f ca="1">IF(OR(INDIRECT(CONCATENATE("'2018-04'!N",TEXT(MATCH($C27,'2018-04'!$C$2:$C$100,0)+1,0)))="",INDIRECT(CONCATENATE("'2018-03'!N",TEXT(MATCH($C27,'2018-03'!$C$2:$C$100,0)+1,0)))="",AND(INDIRECT(CONCATENATE("'2018-04'!N",TEXT(MATCH($C27,'2018-04'!$C$2:$C$100,0)+1,0)))="",INDIRECT(CONCATENATE("'2018-03'!N",TEXT(MATCH($C27,'2018-03'!$C$2:$C$100,0)+1,0)))="")),"Н/Д",INDIRECT(CONCATENATE("'2018-04'!N",TEXT(MATCH($C27,'2018-04'!$C$2:$C$100,0)+1,0)))-INDIRECT(CONCATENATE("'2018-03'!NE",TEXT(MATCH($C27,'2018-03'!$C$2:$C$100,0)+1,0))))</f>
        <v>67036107.810000002</v>
      </c>
      <c r="O27" s="17">
        <f ca="1">IF(OR(INDIRECT(CONCATENATE("'2018-04'!O",TEXT(MATCH($C27,'2018-04'!$C$2:$C$100,0)+1,0)))="",INDIRECT(CONCATENATE("'2018-03'!O",TEXT(MATCH($C27,'2018-03'!$C$2:$C$100,0)+1,0)))="",AND(INDIRECT(CONCATENATE("'2018-04'!O",TEXT(MATCH($C27,'2018-04'!$C$2:$C$100,0)+1,0)))="",INDIRECT(CONCATENATE("'2018-03'!O",TEXT(MATCH($C27,'2018-03'!$C$2:$C$100,0)+1,0)))="")),"Н/Д",INDIRECT(CONCATENATE("'2018-04'!O",TEXT(MATCH($C27,'2018-04'!$C$2:$C$100,0)+1,0)))-INDIRECT(CONCATENATE("'2018-03'!O",TEXT(MATCH($C27,'2018-03'!$C$2:$C$100,0)+1,0))))</f>
        <v>-2753.8600000000006</v>
      </c>
      <c r="P27" s="17">
        <f ca="1">IF(OR(INDIRECT(CONCATENATE("'2018-04'!P",TEXT(MATCH($C27,'2018-04'!$C$2:$C$100,0)+1,0)))="",INDIRECT(CONCATENATE("'2018-03'!P",TEXT(MATCH($C27,'2018-03'!$C$2:$C$100,0)+1,0)))="",AND(INDIRECT(CONCATENATE("'2018-04'!P",TEXT(MATCH($C27,'2018-04'!$C$2:$C$100,0)+1,0)))="",INDIRECT(CONCATENATE("'2018-03'!P",TEXT(MATCH($C27,'2018-03'!$C$2:$C$100,0)+1,0)))="")),"Н/Д",INDIRECT(CONCATENATE("'2018-04'!P",TEXT(MATCH($C27,'2018-04'!$C$2:$C$100,0)+1,0)))-INDIRECT(CONCATENATE("'2018-03'!P",TEXT(MATCH($C27,'2018-03'!$C$2:$C$100,0)+1,0))))</f>
        <v>82259752.710000008</v>
      </c>
      <c r="Q27" s="17">
        <f ca="1">IF(OR(INDIRECT(CONCATENATE("'2018-04'!Q",TEXT(MATCH($C27,'2018-04'!$C$2:$C$100,0)+1,0)))="",INDIRECT(CONCATENATE("'2018-03'!Q",TEXT(MATCH($C27,'2018-03'!$C$2:$C$100,0)+1,0)))="",AND(INDIRECT(CONCATENATE("'2018-04'!Q",TEXT(MATCH($C27,'2018-04'!$C$2:$C$100,0)+1,0)))="",INDIRECT(CONCATENATE("'2018-03'!Q",TEXT(MATCH($C27,'2018-03'!$C$2:$C$100,0)+1,0)))="")),"Н/Д",INDIRECT(CONCATENATE("'2018-04'!Q",TEXT(MATCH($C27,'2018-04'!$C$2:$C$100,0)+1,0)))-INDIRECT(CONCATENATE("'2018-03'!Q",TEXT(MATCH($C27,'2018-03'!$C$2:$C$100,0)+1,0))))</f>
        <v>15187585.329999998</v>
      </c>
      <c r="R27" s="17">
        <f ca="1">IF(OR(INDIRECT(CONCATENATE("'2018-04'!R",TEXT(MATCH($C27,'2018-04'!$C$2:$C$100,0)+1,0)))="",INDIRECT(CONCATENATE("'2018-03'!R",TEXT(MATCH($C27,'2018-03'!$C$2:$C$100,0)+1,0)))="",AND(INDIRECT(CONCATENATE("'2018-04'!R",TEXT(MATCH($C27,'2018-04'!$C$2:$C$100,0)+1,0)))="",INDIRECT(CONCATENATE("'2018-03'!R",TEXT(MATCH($C27,'2018-03'!$C$2:$C$100,0)+1,0)))="")),"Н/Д",INDIRECT(CONCATENATE("'2018-04'!R",TEXT(MATCH($C27,'2018-04'!$C$2:$C$100,0)+1,0)))-INDIRECT(CONCATENATE("'2018-03'!R",TEXT(MATCH($C27,'2018-03'!$C$2:$C$100,0)+1,0))))</f>
        <v>31367089.530000001</v>
      </c>
      <c r="S27" s="17">
        <f ca="1">IF(OR(INDIRECT(CONCATENATE("'2018-04'!S",TEXT(MATCH($C27,'2018-04'!$C$2:$C$100,0)+1,0)))="",INDIRECT(CONCATENATE("'2018-03'!S",TEXT(MATCH($C27,'2018-03'!$C$2:$C$100,0)+1,0)))="",AND(INDIRECT(CONCATENATE("'2018-04'!S",TEXT(MATCH($C27,'2018-04'!$C$2:$C$100,0)+1,0)))="",INDIRECT(CONCATENATE("'2018-03'!S",TEXT(MATCH($C27,'2018-03'!$C$2:$C$100,0)+1,0)))="")),"Н/Д",INDIRECT(CONCATENATE("'2018-04'!S",TEXT(MATCH($C27,'2018-04'!$C$2:$C$100,0)+1,0)))-INDIRECT(CONCATENATE("'2018-03'!S",TEXT(MATCH($C27,'2018-03'!$C$2:$C$100,0)+1,0))))</f>
        <v>109970</v>
      </c>
      <c r="T27" s="17">
        <f ca="1">IF(OR(INDIRECT(CONCATENATE("'2018-04'!T",TEXT(MATCH($C27,'2018-04'!$C$2:$C$100,0)+1,0)))="",INDIRECT(CONCATENATE("'2018-03'!T",TEXT(MATCH($C27,'2018-03'!$C$2:$C$100,0)+1,0)))="",AND(INDIRECT(CONCATENATE("'2018-04'!T",TEXT(MATCH($C27,'2018-04'!$C$2:$C$100,0)+1,0)))="",INDIRECT(CONCATENATE("'2018-03'!T",TEXT(MATCH($C27,'2018-03'!$C$2:$C$100,0)+1,0)))="")),"Н/Д",INDIRECT(CONCATENATE("'2018-04'!T",TEXT(MATCH($C27,'2018-04'!$C$2:$C$100,0)+1,0)))-INDIRECT(CONCATENATE("'2018-03'!T",TEXT(MATCH($C27,'2018-03'!$C$2:$C$100,0)+1,0))))</f>
        <v>55753255.629999995</v>
      </c>
      <c r="U27" s="17">
        <f ca="1">IF(OR(INDIRECT(CONCATENATE("'2018-04'!U",TEXT(MATCH($C27,'2018-04'!$C$2:$C$100,0)+1,0)))="",INDIRECT(CONCATENATE("'2018-03'!U",TEXT(MATCH($C27,'2018-03'!$C$2:$C$100,0)+1,0)))="",AND(INDIRECT(CONCATENATE("'2018-04'!U",TEXT(MATCH($C27,'2018-04'!$C$2:$C$100,0)+1,0)))="",INDIRECT(CONCATENATE("'2018-03'!U",TEXT(MATCH($C27,'2018-03'!$C$2:$C$100,0)+1,0)))="")),"Н/Д",INDIRECT(CONCATENATE("'2018-04'!U",TEXT(MATCH($C27,'2018-04'!$C$2:$C$100,0)+1,0)))-INDIRECT(CONCATENATE("'2018-03'!U",TEXT(MATCH($C27,'2018-03'!$C$2:$C$100,0)+1,0))))</f>
        <v>-3743.9899999999907</v>
      </c>
      <c r="V27" s="17">
        <f ca="1">IF(OR(INDIRECT(CONCATENATE("'2018-04'!V",TEXT(MATCH($C27,'2018-04'!$C$2:$C$100,0)+1,0)))="",INDIRECT(CONCATENATE("'2018-03'!V",TEXT(MATCH($C27,'2018-03'!$C$2:$C$100,0)+1,0)))="",AND(INDIRECT(CONCATENATE("'2018-04'!V",TEXT(MATCH($C27,'2018-04'!$C$2:$C$100,0)+1,0)))="",INDIRECT(CONCATENATE("'2018-03'!V",TEXT(MATCH($C27,'2018-03'!$C$2:$C$100,0)+1,0)))="")),"Н/Д",INDIRECT(CONCATENATE("'2018-04'!V",TEXT(MATCH($C27,'2018-04'!$C$2:$C$100,0)+1,0)))-INDIRECT(CONCATENATE("'2018-03'!V",TEXT(MATCH($C27,'2018-03'!$C$2:$C$100,0)+1,0))))</f>
        <v>306829260.82000065</v>
      </c>
      <c r="W27" s="17">
        <f ca="1">IF(OR(INDIRECT(CONCATENATE("'2018-04'!W",TEXT(MATCH($C27,'2018-04'!$C$2:$C$100,0)+1,0)))="",INDIRECT(CONCATENATE("'2018-03'!W",TEXT(MATCH($C27,'2018-03'!$C$2:$C$100,0)+1,0)))="",AND(INDIRECT(CONCATENATE("'2018-04'!W",TEXT(MATCH($C27,'2018-04'!$C$2:$C$100,0)+1,0)))="",INDIRECT(CONCATENATE("'2018-03'!W",TEXT(MATCH($C27,'2018-03'!$C$2:$C$100,0)+1,0)))="")),"Н/Д",INDIRECT(CONCATENATE("'2018-04'!W",TEXT(MATCH($C27,'2018-04'!$C$2:$C$100,0)+1,0)))-INDIRECT(CONCATENATE("'2018-03'!W",TEXT(MATCH($C27,'2018-03'!$C$2:$C$100,0)+1,0))))</f>
        <v>12800065490.299999</v>
      </c>
    </row>
    <row r="28" spans="1:23" x14ac:dyDescent="0.25">
      <c r="A28" s="2" t="s">
        <v>49</v>
      </c>
      <c r="B28" s="2" t="s">
        <v>50</v>
      </c>
      <c r="C28" s="15">
        <v>11000000</v>
      </c>
      <c r="D28" s="2" t="s">
        <v>207</v>
      </c>
      <c r="E28" s="17">
        <f ca="1">IF(OR(INDIRECT(CONCATENATE("'2018-04'!E",TEXT(MATCH($C28,'2018-04'!$C$2:$C$100,0)+1,0)))="",INDIRECT(CONCATENATE("'2018-03'!E",TEXT(MATCH($C28,'2018-03'!$C$2:$C$100,0)+1,0)))="",AND(INDIRECT(CONCATENATE("'2018-04'!E",TEXT(MATCH($C28,'2018-04'!$C$2:$C$100,0)+1,0)))="",INDIRECT(CONCATENATE("'2018-03'!E",TEXT(MATCH($C28,'2018-03'!$C$2:$C$100,0)+1,0)))="")),"Н/Д",INDIRECT(CONCATENATE("'2018-04'!E",TEXT(MATCH($C28,'2018-04'!$C$2:$C$100,0)+1,0)))-INDIRECT(CONCATENATE("'2018-03'!E",TEXT(MATCH($C28,'2018-03'!$C$2:$C$100,0)+1,0))))</f>
        <v>9520126157.7500019</v>
      </c>
      <c r="F28" s="17">
        <f ca="1">IF(OR(INDIRECT(CONCATENATE("'2018-04'!F",TEXT(MATCH($C28,'2018-04'!$C$2:$C$100,0)+1,0)))="",INDIRECT(CONCATENATE("'2018-03'!F",TEXT(MATCH($C28,'2018-03'!$C$2:$C$100,0)+1,0)))="",AND(INDIRECT(CONCATENATE("'2018-04'!F",TEXT(MATCH($C28,'2018-04'!$C$2:$C$100,0)+1,0)))="",INDIRECT(CONCATENATE("'2018-03'!F",TEXT(MATCH($C28,'2018-03'!$C$2:$C$100,0)+1,0)))="")),"Н/Д",INDIRECT(CONCATENATE("'2018-04'!F",TEXT(MATCH($C28,'2018-04'!$C$2:$C$100,0)+1,0)))-INDIRECT(CONCATENATE("'2018-03'!F",TEXT(MATCH($C28,'2018-03'!$C$2:$C$100,0)+1,0))))</f>
        <v>8064402841.8500004</v>
      </c>
      <c r="G28" s="17">
        <f ca="1">IF(OR(INDIRECT(CONCATENATE("'2018-04'!G",TEXT(MATCH($C28,'2018-04'!$C$2:$C$100,0)+1,0)))="",INDIRECT(CONCATENATE("'2018-03'!G",TEXT(MATCH($C28,'2018-03'!$C$2:$C$100,0)+1,0)))="",AND(INDIRECT(CONCATENATE("'2018-04'!G",TEXT(MATCH($C28,'2018-04'!$C$2:$C$100,0)+1,0)))="",INDIRECT(CONCATENATE("'2018-03'!G",TEXT(MATCH($C28,'2018-03'!$C$2:$C$100,0)+1,0)))="")),"Н/Д",INDIRECT(CONCATENATE("'2018-04'!G",TEXT(MATCH($C28,'2018-04'!$C$2:$C$100,0)+1,0)))-INDIRECT(CONCATENATE("'2018-03'!G",TEXT(MATCH($C28,'2018-03'!$C$2:$C$100,0)+1,0))))</f>
        <v>3905384001.1599998</v>
      </c>
      <c r="H28" s="17">
        <f ca="1">IF(OR(INDIRECT(CONCATENATE("'2018-04'!H",TEXT(MATCH($C28,'2018-04'!$C$2:$C$100,0)+1,0)))="",INDIRECT(CONCATENATE("'2018-03'!H",TEXT(MATCH($C28,'2018-03'!$C$2:$C$100,0)+1,0)))="",AND(INDIRECT(CONCATENATE("'2018-04'!H",TEXT(MATCH($C28,'2018-04'!$C$2:$C$100,0)+1,0)))="",INDIRECT(CONCATENATE("'2018-03'!H",TEXT(MATCH($C28,'2018-03'!$C$2:$C$100,0)+1,0)))="")),"Н/Д",INDIRECT(CONCATENATE("'2018-04'!H",TEXT(MATCH($C28,'2018-04'!$C$2:$C$100,0)+1,0)))-INDIRECT(CONCATENATE("'2018-03'!H",TEXT(MATCH($C28,'2018-03'!$C$2:$C$100,0)+1,0))))</f>
        <v>2182944693.0599999</v>
      </c>
      <c r="I28" s="17">
        <f ca="1">IF(OR(INDIRECT(CONCATENATE("'2018-04'!I",TEXT(MATCH($C28,'2018-04'!$C$2:$C$100,0)+1,0)))="",INDIRECT(CONCATENATE("'2018-03'!I",TEXT(MATCH($C28,'2018-03'!$C$2:$C$100,0)+1,0)))="",AND(INDIRECT(CONCATENATE("'2018-04'!I",TEXT(MATCH($C28,'2018-04'!$C$2:$C$100,0)+1,0)))="",INDIRECT(CONCATENATE("'2018-03'!I",TEXT(MATCH($C28,'2018-03'!$C$2:$C$100,0)+1,0)))="")),"Н/Д",INDIRECT(CONCATENATE("'2018-04'!I",TEXT(MATCH($C28,'2018-04'!$C$2:$C$100,0)+1,0)))-INDIRECT(CONCATENATE("'2018-03'!I",TEXT(MATCH($C28,'2018-03'!$C$2:$C$100,0)+1,0))))</f>
        <v>455618758.54000008</v>
      </c>
      <c r="J28" s="17" t="str">
        <f ca="1">IF(OR(INDIRECT(CONCATENATE("'2018-04'!J",TEXT(MATCH($C28,'2018-04'!$C$2:$C$100,0)+1,0)))="",INDIRECT(CONCATENATE("'2018-03'!J",TEXT(MATCH($C28,'2018-03'!$C$2:$C$100,0)+1,0)))="",AND(INDIRECT(CONCATENATE("'2018-04'!J",TEXT(MATCH($C28,'2018-04'!$C$2:$C$100,0)+1,0)))="",INDIRECT(CONCATENATE("'2018-03'!J",TEXT(MATCH($C28,'2018-03'!$C$2:$C$100,0)+1,0)))="")),"Н/Д",INDIRECT(CONCATENATE("'2018-04'!J",TEXT(MATCH($C28,'2018-04'!$C$2:$C$100,0)+1,0)))-INDIRECT(CONCATENATE("'2018-03'!J",TEXT(MATCH($C28,'2018-03'!$C$2:$C$100,0)+1,0))))</f>
        <v>Н/Д</v>
      </c>
      <c r="K28" s="17">
        <f ca="1">IF(OR(INDIRECT(CONCATENATE("'2018-04'!K",TEXT(MATCH($C28,'2018-04'!$C$2:$C$100,0)+1,0)))="",INDIRECT(CONCATENATE("'2018-03'!K",TEXT(MATCH($C28,'2018-03'!$C$2:$C$100,0)+1,0)))="",AND(INDIRECT(CONCATENATE("'2018-04'!K",TEXT(MATCH($C28,'2018-04'!$C$2:$C$100,0)+1,0)))="",INDIRECT(CONCATENATE("'2018-03'!K",TEXT(MATCH($C28,'2018-03'!$C$2:$C$100,0)+1,0)))="")),"Н/Д",INDIRECT(CONCATENATE("'2018-04'!K",TEXT(MATCH($C28,'2018-04'!$C$2:$C$100,0)+1,0)))-INDIRECT(CONCATENATE("'2018-03'!K",TEXT(MATCH($C28,'2018-03'!$C$2:$C$100,0)+1,0))))</f>
        <v>393804938.65000004</v>
      </c>
      <c r="L28" s="17">
        <f ca="1">IF(OR(INDIRECT(CONCATENATE("'2018-04'!L",TEXT(MATCH($C28,'2018-04'!$C$2:$C$100,0)+1,0)))="",INDIRECT(CONCATENATE("'2018-03'!L",TEXT(MATCH($C28,'2018-03'!$C$2:$C$100,0)+1,0)))="",AND(INDIRECT(CONCATENATE("'2018-04'!L",TEXT(MATCH($C28,'2018-04'!$C$2:$C$100,0)+1,0)))="",INDIRECT(CONCATENATE("'2018-03'!L",TEXT(MATCH($C28,'2018-03'!$C$2:$C$100,0)+1,0)))="")),"Н/Д",INDIRECT(CONCATENATE("'2018-04'!L",TEXT(MATCH($C28,'2018-04'!$C$2:$C$100,0)+1,0)))-INDIRECT(CONCATENATE("'2018-03'!L",TEXT(MATCH($C28,'2018-03'!$C$2:$C$100,0)+1,0))))</f>
        <v>545957495.49000001</v>
      </c>
      <c r="M28" s="17">
        <f ca="1">IF(OR(INDIRECT(CONCATENATE("'2018-04'!M",TEXT(MATCH($C28,'2018-04'!$C$2:$C$100,0)+1,0)))="",INDIRECT(CONCATENATE("'2018-03'!M",TEXT(MATCH($C28,'2018-03'!$C$2:$C$100,0)+1,0)))="",AND(INDIRECT(CONCATENATE("'2018-04'!M",TEXT(MATCH($C28,'2018-04'!$C$2:$C$100,0)+1,0)))="",INDIRECT(CONCATENATE("'2018-03'!M",TEXT(MATCH($C28,'2018-03'!$C$2:$C$100,0)+1,0)))="")),"Н/Д",INDIRECT(CONCATENATE("'2018-04'!M",TEXT(MATCH($C28,'2018-04'!$C$2:$C$100,0)+1,0)))-INDIRECT(CONCATENATE("'2018-03'!M",TEXT(MATCH($C28,'2018-03'!$C$2:$C$100,0)+1,0))))</f>
        <v>199773920.33999997</v>
      </c>
      <c r="N28" s="17">
        <f ca="1">IF(OR(INDIRECT(CONCATENATE("'2018-04'!N",TEXT(MATCH($C28,'2018-04'!$C$2:$C$100,0)+1,0)))="",INDIRECT(CONCATENATE("'2018-03'!N",TEXT(MATCH($C28,'2018-03'!$C$2:$C$100,0)+1,0)))="",AND(INDIRECT(CONCATENATE("'2018-04'!N",TEXT(MATCH($C28,'2018-04'!$C$2:$C$100,0)+1,0)))="",INDIRECT(CONCATENATE("'2018-03'!N",TEXT(MATCH($C28,'2018-03'!$C$2:$C$100,0)+1,0)))="")),"Н/Д",INDIRECT(CONCATENATE("'2018-04'!N",TEXT(MATCH($C28,'2018-04'!$C$2:$C$100,0)+1,0)))-INDIRECT(CONCATENATE("'2018-03'!NE",TEXT(MATCH($C28,'2018-03'!$C$2:$C$100,0)+1,0))))</f>
        <v>80094341.109999999</v>
      </c>
      <c r="O28" s="17">
        <f ca="1">IF(OR(INDIRECT(CONCATENATE("'2018-04'!O",TEXT(MATCH($C28,'2018-04'!$C$2:$C$100,0)+1,0)))="",INDIRECT(CONCATENATE("'2018-03'!O",TEXT(MATCH($C28,'2018-03'!$C$2:$C$100,0)+1,0)))="",AND(INDIRECT(CONCATENATE("'2018-04'!O",TEXT(MATCH($C28,'2018-04'!$C$2:$C$100,0)+1,0)))="",INDIRECT(CONCATENATE("'2018-03'!O",TEXT(MATCH($C28,'2018-03'!$C$2:$C$100,0)+1,0)))="")),"Н/Д",INDIRECT(CONCATENATE("'2018-04'!O",TEXT(MATCH($C28,'2018-04'!$C$2:$C$100,0)+1,0)))-INDIRECT(CONCATENATE("'2018-03'!O",TEXT(MATCH($C28,'2018-03'!$C$2:$C$100,0)+1,0))))</f>
        <v>20755.52</v>
      </c>
      <c r="P28" s="17">
        <f ca="1">IF(OR(INDIRECT(CONCATENATE("'2018-04'!P",TEXT(MATCH($C28,'2018-04'!$C$2:$C$100,0)+1,0)))="",INDIRECT(CONCATENATE("'2018-03'!P",TEXT(MATCH($C28,'2018-03'!$C$2:$C$100,0)+1,0)))="",AND(INDIRECT(CONCATENATE("'2018-04'!P",TEXT(MATCH($C28,'2018-04'!$C$2:$C$100,0)+1,0)))="",INDIRECT(CONCATENATE("'2018-03'!P",TEXT(MATCH($C28,'2018-03'!$C$2:$C$100,0)+1,0)))="")),"Н/Д",INDIRECT(CONCATENATE("'2018-04'!P",TEXT(MATCH($C28,'2018-04'!$C$2:$C$100,0)+1,0)))-INDIRECT(CONCATENATE("'2018-03'!P",TEXT(MATCH($C28,'2018-03'!$C$2:$C$100,0)+1,0))))</f>
        <v>79639402.579999983</v>
      </c>
      <c r="Q28" s="17">
        <f ca="1">IF(OR(INDIRECT(CONCATENATE("'2018-04'!Q",TEXT(MATCH($C28,'2018-04'!$C$2:$C$100,0)+1,0)))="",INDIRECT(CONCATENATE("'2018-03'!Q",TEXT(MATCH($C28,'2018-03'!$C$2:$C$100,0)+1,0)))="",AND(INDIRECT(CONCATENATE("'2018-04'!Q",TEXT(MATCH($C28,'2018-04'!$C$2:$C$100,0)+1,0)))="",INDIRECT(CONCATENATE("'2018-03'!Q",TEXT(MATCH($C28,'2018-03'!$C$2:$C$100,0)+1,0)))="")),"Н/Д",INDIRECT(CONCATENATE("'2018-04'!Q",TEXT(MATCH($C28,'2018-04'!$C$2:$C$100,0)+1,0)))-INDIRECT(CONCATENATE("'2018-03'!Q",TEXT(MATCH($C28,'2018-03'!$C$2:$C$100,0)+1,0))))</f>
        <v>149695808.88999999</v>
      </c>
      <c r="R28" s="17">
        <f ca="1">IF(OR(INDIRECT(CONCATENATE("'2018-04'!R",TEXT(MATCH($C28,'2018-04'!$C$2:$C$100,0)+1,0)))="",INDIRECT(CONCATENATE("'2018-03'!R",TEXT(MATCH($C28,'2018-03'!$C$2:$C$100,0)+1,0)))="",AND(INDIRECT(CONCATENATE("'2018-04'!R",TEXT(MATCH($C28,'2018-04'!$C$2:$C$100,0)+1,0)))="",INDIRECT(CONCATENATE("'2018-03'!R",TEXT(MATCH($C28,'2018-03'!$C$2:$C$100,0)+1,0)))="")),"Н/Д",INDIRECT(CONCATENATE("'2018-04'!R",TEXT(MATCH($C28,'2018-04'!$C$2:$C$100,0)+1,0)))-INDIRECT(CONCATENATE("'2018-03'!R",TEXT(MATCH($C28,'2018-03'!$C$2:$C$100,0)+1,0))))</f>
        <v>55097554.779999994</v>
      </c>
      <c r="S28" s="17">
        <f ca="1">IF(OR(INDIRECT(CONCATENATE("'2018-04'!S",TEXT(MATCH($C28,'2018-04'!$C$2:$C$100,0)+1,0)))="",INDIRECT(CONCATENATE("'2018-03'!S",TEXT(MATCH($C28,'2018-03'!$C$2:$C$100,0)+1,0)))="",AND(INDIRECT(CONCATENATE("'2018-04'!S",TEXT(MATCH($C28,'2018-04'!$C$2:$C$100,0)+1,0)))="",INDIRECT(CONCATENATE("'2018-03'!S",TEXT(MATCH($C28,'2018-03'!$C$2:$C$100,0)+1,0)))="")),"Н/Д",INDIRECT(CONCATENATE("'2018-04'!S",TEXT(MATCH($C28,'2018-04'!$C$2:$C$100,0)+1,0)))-INDIRECT(CONCATENATE("'2018-03'!S",TEXT(MATCH($C28,'2018-03'!$C$2:$C$100,0)+1,0))))</f>
        <v>77500.000000000015</v>
      </c>
      <c r="T28" s="17">
        <f ca="1">IF(OR(INDIRECT(CONCATENATE("'2018-04'!T",TEXT(MATCH($C28,'2018-04'!$C$2:$C$100,0)+1,0)))="",INDIRECT(CONCATENATE("'2018-03'!T",TEXT(MATCH($C28,'2018-03'!$C$2:$C$100,0)+1,0)))="",AND(INDIRECT(CONCATENATE("'2018-04'!T",TEXT(MATCH($C28,'2018-04'!$C$2:$C$100,0)+1,0)))="",INDIRECT(CONCATENATE("'2018-03'!T",TEXT(MATCH($C28,'2018-03'!$C$2:$C$100,0)+1,0)))="")),"Н/Д",INDIRECT(CONCATENATE("'2018-04'!T",TEXT(MATCH($C28,'2018-04'!$C$2:$C$100,0)+1,0)))-INDIRECT(CONCATENATE("'2018-03'!T",TEXT(MATCH($C28,'2018-03'!$C$2:$C$100,0)+1,0))))</f>
        <v>45291758.75</v>
      </c>
      <c r="U28" s="17">
        <f ca="1">IF(OR(INDIRECT(CONCATENATE("'2018-04'!U",TEXT(MATCH($C28,'2018-04'!$C$2:$C$100,0)+1,0)))="",INDIRECT(CONCATENATE("'2018-03'!U",TEXT(MATCH($C28,'2018-03'!$C$2:$C$100,0)+1,0)))="",AND(INDIRECT(CONCATENATE("'2018-04'!U",TEXT(MATCH($C28,'2018-04'!$C$2:$C$100,0)+1,0)))="",INDIRECT(CONCATENATE("'2018-03'!U",TEXT(MATCH($C28,'2018-03'!$C$2:$C$100,0)+1,0)))="")),"Н/Д",INDIRECT(CONCATENATE("'2018-04'!U",TEXT(MATCH($C28,'2018-04'!$C$2:$C$100,0)+1,0)))-INDIRECT(CONCATENATE("'2018-03'!U",TEXT(MATCH($C28,'2018-03'!$C$2:$C$100,0)+1,0))))</f>
        <v>782962.26000000071</v>
      </c>
      <c r="V28" s="17">
        <f ca="1">IF(OR(INDIRECT(CONCATENATE("'2018-04'!V",TEXT(MATCH($C28,'2018-04'!$C$2:$C$100,0)+1,0)))="",INDIRECT(CONCATENATE("'2018-03'!V",TEXT(MATCH($C28,'2018-03'!$C$2:$C$100,0)+1,0)))="",AND(INDIRECT(CONCATENATE("'2018-04'!V",TEXT(MATCH($C28,'2018-04'!$C$2:$C$100,0)+1,0)))="",INDIRECT(CONCATENATE("'2018-03'!V",TEXT(MATCH($C28,'2018-03'!$C$2:$C$100,0)+1,0)))="")),"Н/Д",INDIRECT(CONCATENATE("'2018-04'!V",TEXT(MATCH($C28,'2018-04'!$C$2:$C$100,0)+1,0)))-INDIRECT(CONCATENATE("'2018-03'!V",TEXT(MATCH($C28,'2018-03'!$C$2:$C$100,0)+1,0))))</f>
        <v>1455723315.9000001</v>
      </c>
      <c r="W28" s="17">
        <f ca="1">IF(OR(INDIRECT(CONCATENATE("'2018-04'!W",TEXT(MATCH($C28,'2018-04'!$C$2:$C$100,0)+1,0)))="",INDIRECT(CONCATENATE("'2018-03'!W",TEXT(MATCH($C28,'2018-03'!$C$2:$C$100,0)+1,0)))="",AND(INDIRECT(CONCATENATE("'2018-04'!W",TEXT(MATCH($C28,'2018-04'!$C$2:$C$100,0)+1,0)))="",INDIRECT(CONCATENATE("'2018-03'!W",TEXT(MATCH($C28,'2018-03'!$C$2:$C$100,0)+1,0)))="")),"Н/Д",INDIRECT(CONCATENATE("'2018-04'!W",TEXT(MATCH($C28,'2018-04'!$C$2:$C$100,0)+1,0)))-INDIRECT(CONCATENATE("'2018-03'!W",TEXT(MATCH($C28,'2018-03'!$C$2:$C$100,0)+1,0))))</f>
        <v>27085425096.100002</v>
      </c>
    </row>
    <row r="29" spans="1:23" x14ac:dyDescent="0.25">
      <c r="A29" s="2" t="s">
        <v>49</v>
      </c>
      <c r="B29" s="2" t="s">
        <v>51</v>
      </c>
      <c r="C29" s="15">
        <v>19000000</v>
      </c>
      <c r="D29" s="2" t="s">
        <v>207</v>
      </c>
      <c r="E29" s="17">
        <f ca="1">IF(OR(INDIRECT(CONCATENATE("'2018-04'!E",TEXT(MATCH($C29,'2018-04'!$C$2:$C$100,0)+1,0)))="",INDIRECT(CONCATENATE("'2018-03'!E",TEXT(MATCH($C29,'2018-03'!$C$2:$C$100,0)+1,0)))="",AND(INDIRECT(CONCATENATE("'2018-04'!E",TEXT(MATCH($C29,'2018-04'!$C$2:$C$100,0)+1,0)))="",INDIRECT(CONCATENATE("'2018-03'!E",TEXT(MATCH($C29,'2018-03'!$C$2:$C$100,0)+1,0)))="")),"Н/Д",INDIRECT(CONCATENATE("'2018-04'!E",TEXT(MATCH($C29,'2018-04'!$C$2:$C$100,0)+1,0)))-INDIRECT(CONCATENATE("'2018-03'!E",TEXT(MATCH($C29,'2018-03'!$C$2:$C$100,0)+1,0))))</f>
        <v>8449463782.9099998</v>
      </c>
      <c r="F29" s="17">
        <f ca="1">IF(OR(INDIRECT(CONCATENATE("'2018-04'!F",TEXT(MATCH($C29,'2018-04'!$C$2:$C$100,0)+1,0)))="",INDIRECT(CONCATENATE("'2018-03'!F",TEXT(MATCH($C29,'2018-03'!$C$2:$C$100,0)+1,0)))="",AND(INDIRECT(CONCATENATE("'2018-04'!F",TEXT(MATCH($C29,'2018-04'!$C$2:$C$100,0)+1,0)))="",INDIRECT(CONCATENATE("'2018-03'!F",TEXT(MATCH($C29,'2018-03'!$C$2:$C$100,0)+1,0)))="")),"Н/Д",INDIRECT(CONCATENATE("'2018-04'!F",TEXT(MATCH($C29,'2018-04'!$C$2:$C$100,0)+1,0)))-INDIRECT(CONCATENATE("'2018-03'!F",TEXT(MATCH($C29,'2018-03'!$C$2:$C$100,0)+1,0))))</f>
        <v>7684801845.5599995</v>
      </c>
      <c r="G29" s="17">
        <f ca="1">IF(OR(INDIRECT(CONCATENATE("'2018-04'!G",TEXT(MATCH($C29,'2018-04'!$C$2:$C$100,0)+1,0)))="",INDIRECT(CONCATENATE("'2018-03'!G",TEXT(MATCH($C29,'2018-03'!$C$2:$C$100,0)+1,0)))="",AND(INDIRECT(CONCATENATE("'2018-04'!G",TEXT(MATCH($C29,'2018-04'!$C$2:$C$100,0)+1,0)))="",INDIRECT(CONCATENATE("'2018-03'!G",TEXT(MATCH($C29,'2018-03'!$C$2:$C$100,0)+1,0)))="")),"Н/Д",INDIRECT(CONCATENATE("'2018-04'!G",TEXT(MATCH($C29,'2018-04'!$C$2:$C$100,0)+1,0)))-INDIRECT(CONCATENATE("'2018-03'!G",TEXT(MATCH($C29,'2018-03'!$C$2:$C$100,0)+1,0))))</f>
        <v>4116613925.6099997</v>
      </c>
      <c r="H29" s="17">
        <f ca="1">IF(OR(INDIRECT(CONCATENATE("'2018-04'!H",TEXT(MATCH($C29,'2018-04'!$C$2:$C$100,0)+1,0)))="",INDIRECT(CONCATENATE("'2018-03'!H",TEXT(MATCH($C29,'2018-03'!$C$2:$C$100,0)+1,0)))="",AND(INDIRECT(CONCATENATE("'2018-04'!H",TEXT(MATCH($C29,'2018-04'!$C$2:$C$100,0)+1,0)))="",INDIRECT(CONCATENATE("'2018-03'!H",TEXT(MATCH($C29,'2018-03'!$C$2:$C$100,0)+1,0)))="")),"Н/Д",INDIRECT(CONCATENATE("'2018-04'!H",TEXT(MATCH($C29,'2018-04'!$C$2:$C$100,0)+1,0)))-INDIRECT(CONCATENATE("'2018-03'!H",TEXT(MATCH($C29,'2018-03'!$C$2:$C$100,0)+1,0))))</f>
        <v>1714072965.0199995</v>
      </c>
      <c r="I29" s="17">
        <f ca="1">IF(OR(INDIRECT(CONCATENATE("'2018-04'!I",TEXT(MATCH($C29,'2018-04'!$C$2:$C$100,0)+1,0)))="",INDIRECT(CONCATENATE("'2018-03'!I",TEXT(MATCH($C29,'2018-03'!$C$2:$C$100,0)+1,0)))="",AND(INDIRECT(CONCATENATE("'2018-04'!I",TEXT(MATCH($C29,'2018-04'!$C$2:$C$100,0)+1,0)))="",INDIRECT(CONCATENATE("'2018-03'!I",TEXT(MATCH($C29,'2018-03'!$C$2:$C$100,0)+1,0)))="")),"Н/Д",INDIRECT(CONCATENATE("'2018-04'!I",TEXT(MATCH($C29,'2018-04'!$C$2:$C$100,0)+1,0)))-INDIRECT(CONCATENATE("'2018-03'!I",TEXT(MATCH($C29,'2018-03'!$C$2:$C$100,0)+1,0))))</f>
        <v>680738046.19999993</v>
      </c>
      <c r="J29" s="17" t="str">
        <f ca="1">IF(OR(INDIRECT(CONCATENATE("'2018-04'!J",TEXT(MATCH($C29,'2018-04'!$C$2:$C$100,0)+1,0)))="",INDIRECT(CONCATENATE("'2018-03'!J",TEXT(MATCH($C29,'2018-03'!$C$2:$C$100,0)+1,0)))="",AND(INDIRECT(CONCATENATE("'2018-04'!J",TEXT(MATCH($C29,'2018-04'!$C$2:$C$100,0)+1,0)))="",INDIRECT(CONCATENATE("'2018-03'!J",TEXT(MATCH($C29,'2018-03'!$C$2:$C$100,0)+1,0)))="")),"Н/Д",INDIRECT(CONCATENATE("'2018-04'!J",TEXT(MATCH($C29,'2018-04'!$C$2:$C$100,0)+1,0)))-INDIRECT(CONCATENATE("'2018-03'!J",TEXT(MATCH($C29,'2018-03'!$C$2:$C$100,0)+1,0))))</f>
        <v>Н/Д</v>
      </c>
      <c r="K29" s="17">
        <f ca="1">IF(OR(INDIRECT(CONCATENATE("'2018-04'!K",TEXT(MATCH($C29,'2018-04'!$C$2:$C$100,0)+1,0)))="",INDIRECT(CONCATENATE("'2018-03'!K",TEXT(MATCH($C29,'2018-03'!$C$2:$C$100,0)+1,0)))="",AND(INDIRECT(CONCATENATE("'2018-04'!K",TEXT(MATCH($C29,'2018-04'!$C$2:$C$100,0)+1,0)))="",INDIRECT(CONCATENATE("'2018-03'!K",TEXT(MATCH($C29,'2018-03'!$C$2:$C$100,0)+1,0)))="")),"Н/Д",INDIRECT(CONCATENATE("'2018-04'!K",TEXT(MATCH($C29,'2018-04'!$C$2:$C$100,0)+1,0)))-INDIRECT(CONCATENATE("'2018-03'!K",TEXT(MATCH($C29,'2018-03'!$C$2:$C$100,0)+1,0))))</f>
        <v>328052601.44999999</v>
      </c>
      <c r="L29" s="17">
        <f ca="1">IF(OR(INDIRECT(CONCATENATE("'2018-04'!L",TEXT(MATCH($C29,'2018-04'!$C$2:$C$100,0)+1,0)))="",INDIRECT(CONCATENATE("'2018-03'!L",TEXT(MATCH($C29,'2018-03'!$C$2:$C$100,0)+1,0)))="",AND(INDIRECT(CONCATENATE("'2018-04'!L",TEXT(MATCH($C29,'2018-04'!$C$2:$C$100,0)+1,0)))="",INDIRECT(CONCATENATE("'2018-03'!L",TEXT(MATCH($C29,'2018-03'!$C$2:$C$100,0)+1,0)))="")),"Н/Д",INDIRECT(CONCATENATE("'2018-04'!L",TEXT(MATCH($C29,'2018-04'!$C$2:$C$100,0)+1,0)))-INDIRECT(CONCATENATE("'2018-03'!L",TEXT(MATCH($C29,'2018-03'!$C$2:$C$100,0)+1,0))))</f>
        <v>521390342.11000001</v>
      </c>
      <c r="M29" s="17">
        <f ca="1">IF(OR(INDIRECT(CONCATENATE("'2018-04'!M",TEXT(MATCH($C29,'2018-04'!$C$2:$C$100,0)+1,0)))="",INDIRECT(CONCATENATE("'2018-03'!M",TEXT(MATCH($C29,'2018-03'!$C$2:$C$100,0)+1,0)))="",AND(INDIRECT(CONCATENATE("'2018-04'!M",TEXT(MATCH($C29,'2018-04'!$C$2:$C$100,0)+1,0)))="",INDIRECT(CONCATENATE("'2018-03'!M",TEXT(MATCH($C29,'2018-03'!$C$2:$C$100,0)+1,0)))="")),"Н/Д",INDIRECT(CONCATENATE("'2018-04'!M",TEXT(MATCH($C29,'2018-04'!$C$2:$C$100,0)+1,0)))-INDIRECT(CONCATENATE("'2018-03'!M",TEXT(MATCH($C29,'2018-03'!$C$2:$C$100,0)+1,0))))</f>
        <v>1781870.8599999994</v>
      </c>
      <c r="N29" s="17">
        <f ca="1">IF(OR(INDIRECT(CONCATENATE("'2018-04'!N",TEXT(MATCH($C29,'2018-04'!$C$2:$C$100,0)+1,0)))="",INDIRECT(CONCATENATE("'2018-03'!N",TEXT(MATCH($C29,'2018-03'!$C$2:$C$100,0)+1,0)))="",AND(INDIRECT(CONCATENATE("'2018-04'!N",TEXT(MATCH($C29,'2018-04'!$C$2:$C$100,0)+1,0)))="",INDIRECT(CONCATENATE("'2018-03'!N",TEXT(MATCH($C29,'2018-03'!$C$2:$C$100,0)+1,0)))="")),"Н/Д",INDIRECT(CONCATENATE("'2018-04'!N",TEXT(MATCH($C29,'2018-04'!$C$2:$C$100,0)+1,0)))-INDIRECT(CONCATENATE("'2018-03'!NE",TEXT(MATCH($C29,'2018-03'!$C$2:$C$100,0)+1,0))))</f>
        <v>95189257.969999999</v>
      </c>
      <c r="O29" s="17">
        <f ca="1">IF(OR(INDIRECT(CONCATENATE("'2018-04'!O",TEXT(MATCH($C29,'2018-04'!$C$2:$C$100,0)+1,0)))="",INDIRECT(CONCATENATE("'2018-03'!O",TEXT(MATCH($C29,'2018-03'!$C$2:$C$100,0)+1,0)))="",AND(INDIRECT(CONCATENATE("'2018-04'!O",TEXT(MATCH($C29,'2018-04'!$C$2:$C$100,0)+1,0)))="",INDIRECT(CONCATENATE("'2018-03'!O",TEXT(MATCH($C29,'2018-03'!$C$2:$C$100,0)+1,0)))="")),"Н/Д",INDIRECT(CONCATENATE("'2018-04'!O",TEXT(MATCH($C29,'2018-04'!$C$2:$C$100,0)+1,0)))-INDIRECT(CONCATENATE("'2018-03'!O",TEXT(MATCH($C29,'2018-03'!$C$2:$C$100,0)+1,0))))</f>
        <v>-1765.08</v>
      </c>
      <c r="P29" s="17">
        <f ca="1">IF(OR(INDIRECT(CONCATENATE("'2018-04'!P",TEXT(MATCH($C29,'2018-04'!$C$2:$C$100,0)+1,0)))="",INDIRECT(CONCATENATE("'2018-03'!P",TEXT(MATCH($C29,'2018-03'!$C$2:$C$100,0)+1,0)))="",AND(INDIRECT(CONCATENATE("'2018-04'!P",TEXT(MATCH($C29,'2018-04'!$C$2:$C$100,0)+1,0)))="",INDIRECT(CONCATENATE("'2018-03'!P",TEXT(MATCH($C29,'2018-03'!$C$2:$C$100,0)+1,0)))="")),"Н/Д",INDIRECT(CONCATENATE("'2018-04'!P",TEXT(MATCH($C29,'2018-04'!$C$2:$C$100,0)+1,0)))-INDIRECT(CONCATENATE("'2018-03'!P",TEXT(MATCH($C29,'2018-03'!$C$2:$C$100,0)+1,0))))</f>
        <v>78858372.140000015</v>
      </c>
      <c r="Q29" s="17">
        <f ca="1">IF(OR(INDIRECT(CONCATENATE("'2018-04'!Q",TEXT(MATCH($C29,'2018-04'!$C$2:$C$100,0)+1,0)))="",INDIRECT(CONCATENATE("'2018-03'!Q",TEXT(MATCH($C29,'2018-03'!$C$2:$C$100,0)+1,0)))="",AND(INDIRECT(CONCATENATE("'2018-04'!Q",TEXT(MATCH($C29,'2018-04'!$C$2:$C$100,0)+1,0)))="",INDIRECT(CONCATENATE("'2018-03'!Q",TEXT(MATCH($C29,'2018-03'!$C$2:$C$100,0)+1,0)))="")),"Н/Д",INDIRECT(CONCATENATE("'2018-04'!Q",TEXT(MATCH($C29,'2018-04'!$C$2:$C$100,0)+1,0)))-INDIRECT(CONCATENATE("'2018-03'!Q",TEXT(MATCH($C29,'2018-03'!$C$2:$C$100,0)+1,0))))</f>
        <v>86084178.930000007</v>
      </c>
      <c r="R29" s="17">
        <f ca="1">IF(OR(INDIRECT(CONCATENATE("'2018-04'!R",TEXT(MATCH($C29,'2018-04'!$C$2:$C$100,0)+1,0)))="",INDIRECT(CONCATENATE("'2018-03'!R",TEXT(MATCH($C29,'2018-03'!$C$2:$C$100,0)+1,0)))="",AND(INDIRECT(CONCATENATE("'2018-04'!R",TEXT(MATCH($C29,'2018-04'!$C$2:$C$100,0)+1,0)))="",INDIRECT(CONCATENATE("'2018-03'!R",TEXT(MATCH($C29,'2018-03'!$C$2:$C$100,0)+1,0)))="")),"Н/Д",INDIRECT(CONCATENATE("'2018-04'!R",TEXT(MATCH($C29,'2018-04'!$C$2:$C$100,0)+1,0)))-INDIRECT(CONCATENATE("'2018-03'!R",TEXT(MATCH($C29,'2018-03'!$C$2:$C$100,0)+1,0))))</f>
        <v>23228918.620000005</v>
      </c>
      <c r="S29" s="17">
        <f ca="1">IF(OR(INDIRECT(CONCATENATE("'2018-04'!S",TEXT(MATCH($C29,'2018-04'!$C$2:$C$100,0)+1,0)))="",INDIRECT(CONCATENATE("'2018-03'!S",TEXT(MATCH($C29,'2018-03'!$C$2:$C$100,0)+1,0)))="",AND(INDIRECT(CONCATENATE("'2018-04'!S",TEXT(MATCH($C29,'2018-04'!$C$2:$C$100,0)+1,0)))="",INDIRECT(CONCATENATE("'2018-03'!S",TEXT(MATCH($C29,'2018-03'!$C$2:$C$100,0)+1,0)))="")),"Н/Д",INDIRECT(CONCATENATE("'2018-04'!S",TEXT(MATCH($C29,'2018-04'!$C$2:$C$100,0)+1,0)))-INDIRECT(CONCATENATE("'2018-03'!S",TEXT(MATCH($C29,'2018-03'!$C$2:$C$100,0)+1,0))))</f>
        <v>21000</v>
      </c>
      <c r="T29" s="17">
        <f ca="1">IF(OR(INDIRECT(CONCATENATE("'2018-04'!T",TEXT(MATCH($C29,'2018-04'!$C$2:$C$100,0)+1,0)))="",INDIRECT(CONCATENATE("'2018-03'!T",TEXT(MATCH($C29,'2018-03'!$C$2:$C$100,0)+1,0)))="",AND(INDIRECT(CONCATENATE("'2018-04'!T",TEXT(MATCH($C29,'2018-04'!$C$2:$C$100,0)+1,0)))="",INDIRECT(CONCATENATE("'2018-03'!T",TEXT(MATCH($C29,'2018-03'!$C$2:$C$100,0)+1,0)))="")),"Н/Д",INDIRECT(CONCATENATE("'2018-04'!T",TEXT(MATCH($C29,'2018-04'!$C$2:$C$100,0)+1,0)))-INDIRECT(CONCATENATE("'2018-03'!T",TEXT(MATCH($C29,'2018-03'!$C$2:$C$100,0)+1,0))))</f>
        <v>72667839.730000004</v>
      </c>
      <c r="U29" s="17">
        <f ca="1">IF(OR(INDIRECT(CONCATENATE("'2018-04'!U",TEXT(MATCH($C29,'2018-04'!$C$2:$C$100,0)+1,0)))="",INDIRECT(CONCATENATE("'2018-03'!U",TEXT(MATCH($C29,'2018-03'!$C$2:$C$100,0)+1,0)))="",AND(INDIRECT(CONCATENATE("'2018-04'!U",TEXT(MATCH($C29,'2018-04'!$C$2:$C$100,0)+1,0)))="",INDIRECT(CONCATENATE("'2018-03'!U",TEXT(MATCH($C29,'2018-03'!$C$2:$C$100,0)+1,0)))="")),"Н/Д",INDIRECT(CONCATENATE("'2018-04'!U",TEXT(MATCH($C29,'2018-04'!$C$2:$C$100,0)+1,0)))-INDIRECT(CONCATENATE("'2018-03'!U",TEXT(MATCH($C29,'2018-03'!$C$2:$C$100,0)+1,0))))</f>
        <v>3007572.2200000007</v>
      </c>
      <c r="V29" s="17">
        <f ca="1">IF(OR(INDIRECT(CONCATENATE("'2018-04'!V",TEXT(MATCH($C29,'2018-04'!$C$2:$C$100,0)+1,0)))="",INDIRECT(CONCATENATE("'2018-03'!V",TEXT(MATCH($C29,'2018-03'!$C$2:$C$100,0)+1,0)))="",AND(INDIRECT(CONCATENATE("'2018-04'!V",TEXT(MATCH($C29,'2018-04'!$C$2:$C$100,0)+1,0)))="",INDIRECT(CONCATENATE("'2018-03'!V",TEXT(MATCH($C29,'2018-03'!$C$2:$C$100,0)+1,0)))="")),"Н/Д",INDIRECT(CONCATENATE("'2018-04'!V",TEXT(MATCH($C29,'2018-04'!$C$2:$C$100,0)+1,0)))-INDIRECT(CONCATENATE("'2018-03'!V",TEXT(MATCH($C29,'2018-03'!$C$2:$C$100,0)+1,0))))</f>
        <v>764661937.3499999</v>
      </c>
      <c r="W29" s="17">
        <f ca="1">IF(OR(INDIRECT(CONCATENATE("'2018-04'!W",TEXT(MATCH($C29,'2018-04'!$C$2:$C$100,0)+1,0)))="",INDIRECT(CONCATENATE("'2018-03'!W",TEXT(MATCH($C29,'2018-03'!$C$2:$C$100,0)+1,0)))="",AND(INDIRECT(CONCATENATE("'2018-04'!W",TEXT(MATCH($C29,'2018-04'!$C$2:$C$100,0)+1,0)))="",INDIRECT(CONCATENATE("'2018-03'!W",TEXT(MATCH($C29,'2018-03'!$C$2:$C$100,0)+1,0)))="")),"Н/Д",INDIRECT(CONCATENATE("'2018-04'!W",TEXT(MATCH($C29,'2018-04'!$C$2:$C$100,0)+1,0)))-INDIRECT(CONCATENATE("'2018-03'!W",TEXT(MATCH($C29,'2018-03'!$C$2:$C$100,0)+1,0))))</f>
        <v>24563381331.289997</v>
      </c>
    </row>
    <row r="30" spans="1:23" x14ac:dyDescent="0.25">
      <c r="A30" s="2" t="s">
        <v>49</v>
      </c>
      <c r="B30" s="2" t="s">
        <v>52</v>
      </c>
      <c r="C30" s="15">
        <v>27000000</v>
      </c>
      <c r="D30" s="2" t="s">
        <v>207</v>
      </c>
      <c r="E30" s="17">
        <f ca="1">IF(OR(INDIRECT(CONCATENATE("'2018-04'!E",TEXT(MATCH($C30,'2018-04'!$C$2:$C$100,0)+1,0)))="",INDIRECT(CONCATENATE("'2018-03'!E",TEXT(MATCH($C30,'2018-03'!$C$2:$C$100,0)+1,0)))="",AND(INDIRECT(CONCATENATE("'2018-04'!E",TEXT(MATCH($C30,'2018-04'!$C$2:$C$100,0)+1,0)))="",INDIRECT(CONCATENATE("'2018-03'!E",TEXT(MATCH($C30,'2018-03'!$C$2:$C$100,0)+1,0)))="")),"Н/Д",INDIRECT(CONCATENATE("'2018-04'!E",TEXT(MATCH($C30,'2018-04'!$C$2:$C$100,0)+1,0)))-INDIRECT(CONCATENATE("'2018-03'!E",TEXT(MATCH($C30,'2018-03'!$C$2:$C$100,0)+1,0))))</f>
        <v>10682571948.889997</v>
      </c>
      <c r="F30" s="17">
        <f ca="1">IF(OR(INDIRECT(CONCATENATE("'2018-04'!F",TEXT(MATCH($C30,'2018-04'!$C$2:$C$100,0)+1,0)))="",INDIRECT(CONCATENATE("'2018-03'!F",TEXT(MATCH($C30,'2018-03'!$C$2:$C$100,0)+1,0)))="",AND(INDIRECT(CONCATENATE("'2018-04'!F",TEXT(MATCH($C30,'2018-04'!$C$2:$C$100,0)+1,0)))="",INDIRECT(CONCATENATE("'2018-03'!F",TEXT(MATCH($C30,'2018-03'!$C$2:$C$100,0)+1,0)))="")),"Н/Д",INDIRECT(CONCATENATE("'2018-04'!F",TEXT(MATCH($C30,'2018-04'!$C$2:$C$100,0)+1,0)))-INDIRECT(CONCATENATE("'2018-03'!F",TEXT(MATCH($C30,'2018-03'!$C$2:$C$100,0)+1,0))))</f>
        <v>5080120291.4799995</v>
      </c>
      <c r="G30" s="17">
        <f ca="1">IF(OR(INDIRECT(CONCATENATE("'2018-04'!G",TEXT(MATCH($C30,'2018-04'!$C$2:$C$100,0)+1,0)))="",INDIRECT(CONCATENATE("'2018-03'!G",TEXT(MATCH($C30,'2018-03'!$C$2:$C$100,0)+1,0)))="",AND(INDIRECT(CONCATENATE("'2018-04'!G",TEXT(MATCH($C30,'2018-04'!$C$2:$C$100,0)+1,0)))="",INDIRECT(CONCATENATE("'2018-03'!G",TEXT(MATCH($C30,'2018-03'!$C$2:$C$100,0)+1,0)))="")),"Н/Д",INDIRECT(CONCATENATE("'2018-04'!G",TEXT(MATCH($C30,'2018-04'!$C$2:$C$100,0)+1,0)))-INDIRECT(CONCATENATE("'2018-03'!G",TEXT(MATCH($C30,'2018-03'!$C$2:$C$100,0)+1,0))))</f>
        <v>1741539055.9399998</v>
      </c>
      <c r="H30" s="17">
        <f ca="1">IF(OR(INDIRECT(CONCATENATE("'2018-04'!H",TEXT(MATCH($C30,'2018-04'!$C$2:$C$100,0)+1,0)))="",INDIRECT(CONCATENATE("'2018-03'!H",TEXT(MATCH($C30,'2018-03'!$C$2:$C$100,0)+1,0)))="",AND(INDIRECT(CONCATENATE("'2018-04'!H",TEXT(MATCH($C30,'2018-04'!$C$2:$C$100,0)+1,0)))="",INDIRECT(CONCATENATE("'2018-03'!H",TEXT(MATCH($C30,'2018-03'!$C$2:$C$100,0)+1,0)))="")),"Н/Д",INDIRECT(CONCATENATE("'2018-04'!H",TEXT(MATCH($C30,'2018-04'!$C$2:$C$100,0)+1,0)))-INDIRECT(CONCATENATE("'2018-03'!H",TEXT(MATCH($C30,'2018-03'!$C$2:$C$100,0)+1,0))))</f>
        <v>1486538862.9699998</v>
      </c>
      <c r="I30" s="17">
        <f ca="1">IF(OR(INDIRECT(CONCATENATE("'2018-04'!I",TEXT(MATCH($C30,'2018-04'!$C$2:$C$100,0)+1,0)))="",INDIRECT(CONCATENATE("'2018-03'!I",TEXT(MATCH($C30,'2018-03'!$C$2:$C$100,0)+1,0)))="",AND(INDIRECT(CONCATENATE("'2018-04'!I",TEXT(MATCH($C30,'2018-04'!$C$2:$C$100,0)+1,0)))="",INDIRECT(CONCATENATE("'2018-03'!I",TEXT(MATCH($C30,'2018-03'!$C$2:$C$100,0)+1,0)))="")),"Н/Д",INDIRECT(CONCATENATE("'2018-04'!I",TEXT(MATCH($C30,'2018-04'!$C$2:$C$100,0)+1,0)))-INDIRECT(CONCATENATE("'2018-03'!I",TEXT(MATCH($C30,'2018-03'!$C$2:$C$100,0)+1,0))))</f>
        <v>388935363.87000006</v>
      </c>
      <c r="J30" s="17" t="str">
        <f ca="1">IF(OR(INDIRECT(CONCATENATE("'2018-04'!J",TEXT(MATCH($C30,'2018-04'!$C$2:$C$100,0)+1,0)))="",INDIRECT(CONCATENATE("'2018-03'!J",TEXT(MATCH($C30,'2018-03'!$C$2:$C$100,0)+1,0)))="",AND(INDIRECT(CONCATENATE("'2018-04'!J",TEXT(MATCH($C30,'2018-04'!$C$2:$C$100,0)+1,0)))="",INDIRECT(CONCATENATE("'2018-03'!J",TEXT(MATCH($C30,'2018-03'!$C$2:$C$100,0)+1,0)))="")),"Н/Д",INDIRECT(CONCATENATE("'2018-04'!J",TEXT(MATCH($C30,'2018-04'!$C$2:$C$100,0)+1,0)))-INDIRECT(CONCATENATE("'2018-03'!J",TEXT(MATCH($C30,'2018-03'!$C$2:$C$100,0)+1,0))))</f>
        <v>Н/Д</v>
      </c>
      <c r="K30" s="17">
        <f ca="1">IF(OR(INDIRECT(CONCATENATE("'2018-04'!K",TEXT(MATCH($C30,'2018-04'!$C$2:$C$100,0)+1,0)))="",INDIRECT(CONCATENATE("'2018-03'!K",TEXT(MATCH($C30,'2018-03'!$C$2:$C$100,0)+1,0)))="",AND(INDIRECT(CONCATENATE("'2018-04'!K",TEXT(MATCH($C30,'2018-04'!$C$2:$C$100,0)+1,0)))="",INDIRECT(CONCATENATE("'2018-03'!K",TEXT(MATCH($C30,'2018-03'!$C$2:$C$100,0)+1,0)))="")),"Н/Д",INDIRECT(CONCATENATE("'2018-04'!K",TEXT(MATCH($C30,'2018-04'!$C$2:$C$100,0)+1,0)))-INDIRECT(CONCATENATE("'2018-03'!K",TEXT(MATCH($C30,'2018-03'!$C$2:$C$100,0)+1,0))))</f>
        <v>748977696.67000008</v>
      </c>
      <c r="L30" s="17">
        <f ca="1">IF(OR(INDIRECT(CONCATENATE("'2018-04'!L",TEXT(MATCH($C30,'2018-04'!$C$2:$C$100,0)+1,0)))="",INDIRECT(CONCATENATE("'2018-03'!L",TEXT(MATCH($C30,'2018-03'!$C$2:$C$100,0)+1,0)))="",AND(INDIRECT(CONCATENATE("'2018-04'!L",TEXT(MATCH($C30,'2018-04'!$C$2:$C$100,0)+1,0)))="",INDIRECT(CONCATENATE("'2018-03'!L",TEXT(MATCH($C30,'2018-03'!$C$2:$C$100,0)+1,0)))="")),"Н/Д",INDIRECT(CONCATENATE("'2018-04'!L",TEXT(MATCH($C30,'2018-04'!$C$2:$C$100,0)+1,0)))-INDIRECT(CONCATENATE("'2018-03'!L",TEXT(MATCH($C30,'2018-03'!$C$2:$C$100,0)+1,0))))</f>
        <v>436874517.34000003</v>
      </c>
      <c r="M30" s="17">
        <f ca="1">IF(OR(INDIRECT(CONCATENATE("'2018-04'!M",TEXT(MATCH($C30,'2018-04'!$C$2:$C$100,0)+1,0)))="",INDIRECT(CONCATENATE("'2018-03'!M",TEXT(MATCH($C30,'2018-03'!$C$2:$C$100,0)+1,0)))="",AND(INDIRECT(CONCATENATE("'2018-04'!M",TEXT(MATCH($C30,'2018-04'!$C$2:$C$100,0)+1,0)))="",INDIRECT(CONCATENATE("'2018-03'!M",TEXT(MATCH($C30,'2018-03'!$C$2:$C$100,0)+1,0)))="")),"Н/Д",INDIRECT(CONCATENATE("'2018-04'!M",TEXT(MATCH($C30,'2018-04'!$C$2:$C$100,0)+1,0)))-INDIRECT(CONCATENATE("'2018-03'!M",TEXT(MATCH($C30,'2018-03'!$C$2:$C$100,0)+1,0))))</f>
        <v>2070214.419999999</v>
      </c>
      <c r="N30" s="17">
        <f ca="1">IF(OR(INDIRECT(CONCATENATE("'2018-04'!N",TEXT(MATCH($C30,'2018-04'!$C$2:$C$100,0)+1,0)))="",INDIRECT(CONCATENATE("'2018-03'!N",TEXT(MATCH($C30,'2018-03'!$C$2:$C$100,0)+1,0)))="",AND(INDIRECT(CONCATENATE("'2018-04'!N",TEXT(MATCH($C30,'2018-04'!$C$2:$C$100,0)+1,0)))="",INDIRECT(CONCATENATE("'2018-03'!N",TEXT(MATCH($C30,'2018-03'!$C$2:$C$100,0)+1,0)))="")),"Н/Д",INDIRECT(CONCATENATE("'2018-04'!N",TEXT(MATCH($C30,'2018-04'!$C$2:$C$100,0)+1,0)))-INDIRECT(CONCATENATE("'2018-03'!NE",TEXT(MATCH($C30,'2018-03'!$C$2:$C$100,0)+1,0))))</f>
        <v>85413338.469999999</v>
      </c>
      <c r="O30" s="17">
        <f ca="1">IF(OR(INDIRECT(CONCATENATE("'2018-04'!O",TEXT(MATCH($C30,'2018-04'!$C$2:$C$100,0)+1,0)))="",INDIRECT(CONCATENATE("'2018-03'!O",TEXT(MATCH($C30,'2018-03'!$C$2:$C$100,0)+1,0)))="",AND(INDIRECT(CONCATENATE("'2018-04'!O",TEXT(MATCH($C30,'2018-04'!$C$2:$C$100,0)+1,0)))="",INDIRECT(CONCATENATE("'2018-03'!O",TEXT(MATCH($C30,'2018-03'!$C$2:$C$100,0)+1,0)))="")),"Н/Д",INDIRECT(CONCATENATE("'2018-04'!O",TEXT(MATCH($C30,'2018-04'!$C$2:$C$100,0)+1,0)))-INDIRECT(CONCATENATE("'2018-03'!O",TEXT(MATCH($C30,'2018-03'!$C$2:$C$100,0)+1,0))))</f>
        <v>41620.26</v>
      </c>
      <c r="P30" s="17">
        <f ca="1">IF(OR(INDIRECT(CONCATENATE("'2018-04'!P",TEXT(MATCH($C30,'2018-04'!$C$2:$C$100,0)+1,0)))="",INDIRECT(CONCATENATE("'2018-03'!P",TEXT(MATCH($C30,'2018-03'!$C$2:$C$100,0)+1,0)))="",AND(INDIRECT(CONCATENATE("'2018-04'!P",TEXT(MATCH($C30,'2018-04'!$C$2:$C$100,0)+1,0)))="",INDIRECT(CONCATENATE("'2018-03'!P",TEXT(MATCH($C30,'2018-03'!$C$2:$C$100,0)+1,0)))="")),"Н/Д",INDIRECT(CONCATENATE("'2018-04'!P",TEXT(MATCH($C30,'2018-04'!$C$2:$C$100,0)+1,0)))-INDIRECT(CONCATENATE("'2018-03'!P",TEXT(MATCH($C30,'2018-03'!$C$2:$C$100,0)+1,0))))</f>
        <v>66059812.230000004</v>
      </c>
      <c r="Q30" s="17">
        <f ca="1">IF(OR(INDIRECT(CONCATENATE("'2018-04'!Q",TEXT(MATCH($C30,'2018-04'!$C$2:$C$100,0)+1,0)))="",INDIRECT(CONCATENATE("'2018-03'!Q",TEXT(MATCH($C30,'2018-03'!$C$2:$C$100,0)+1,0)))="",AND(INDIRECT(CONCATENATE("'2018-04'!Q",TEXT(MATCH($C30,'2018-04'!$C$2:$C$100,0)+1,0)))="",INDIRECT(CONCATENATE("'2018-03'!Q",TEXT(MATCH($C30,'2018-03'!$C$2:$C$100,0)+1,0)))="")),"Н/Д",INDIRECT(CONCATENATE("'2018-04'!Q",TEXT(MATCH($C30,'2018-04'!$C$2:$C$100,0)+1,0)))-INDIRECT(CONCATENATE("'2018-03'!Q",TEXT(MATCH($C30,'2018-03'!$C$2:$C$100,0)+1,0))))</f>
        <v>28445483.34</v>
      </c>
      <c r="R30" s="17">
        <f ca="1">IF(OR(INDIRECT(CONCATENATE("'2018-04'!R",TEXT(MATCH($C30,'2018-04'!$C$2:$C$100,0)+1,0)))="",INDIRECT(CONCATENATE("'2018-03'!R",TEXT(MATCH($C30,'2018-03'!$C$2:$C$100,0)+1,0)))="",AND(INDIRECT(CONCATENATE("'2018-04'!R",TEXT(MATCH($C30,'2018-04'!$C$2:$C$100,0)+1,0)))="",INDIRECT(CONCATENATE("'2018-03'!R",TEXT(MATCH($C30,'2018-03'!$C$2:$C$100,0)+1,0)))="")),"Н/Д",INDIRECT(CONCATENATE("'2018-04'!R",TEXT(MATCH($C30,'2018-04'!$C$2:$C$100,0)+1,0)))-INDIRECT(CONCATENATE("'2018-03'!R",TEXT(MATCH($C30,'2018-03'!$C$2:$C$100,0)+1,0))))</f>
        <v>35466173.430000007</v>
      </c>
      <c r="S30" s="17">
        <f ca="1">IF(OR(INDIRECT(CONCATENATE("'2018-04'!S",TEXT(MATCH($C30,'2018-04'!$C$2:$C$100,0)+1,0)))="",INDIRECT(CONCATENATE("'2018-03'!S",TEXT(MATCH($C30,'2018-03'!$C$2:$C$100,0)+1,0)))="",AND(INDIRECT(CONCATENATE("'2018-04'!S",TEXT(MATCH($C30,'2018-04'!$C$2:$C$100,0)+1,0)))="",INDIRECT(CONCATENATE("'2018-03'!S",TEXT(MATCH($C30,'2018-03'!$C$2:$C$100,0)+1,0)))="")),"Н/Д",INDIRECT(CONCATENATE("'2018-04'!S",TEXT(MATCH($C30,'2018-04'!$C$2:$C$100,0)+1,0)))-INDIRECT(CONCATENATE("'2018-03'!S",TEXT(MATCH($C30,'2018-03'!$C$2:$C$100,0)+1,0))))</f>
        <v>13225986.029999997</v>
      </c>
      <c r="T30" s="17">
        <f ca="1">IF(OR(INDIRECT(CONCATENATE("'2018-04'!T",TEXT(MATCH($C30,'2018-04'!$C$2:$C$100,0)+1,0)))="",INDIRECT(CONCATENATE("'2018-03'!T",TEXT(MATCH($C30,'2018-03'!$C$2:$C$100,0)+1,0)))="",AND(INDIRECT(CONCATENATE("'2018-04'!T",TEXT(MATCH($C30,'2018-04'!$C$2:$C$100,0)+1,0)))="",INDIRECT(CONCATENATE("'2018-03'!T",TEXT(MATCH($C30,'2018-03'!$C$2:$C$100,0)+1,0)))="")),"Н/Д",INDIRECT(CONCATENATE("'2018-04'!T",TEXT(MATCH($C30,'2018-04'!$C$2:$C$100,0)+1,0)))-INDIRECT(CONCATENATE("'2018-03'!T",TEXT(MATCH($C30,'2018-03'!$C$2:$C$100,0)+1,0))))</f>
        <v>39028850.770000011</v>
      </c>
      <c r="U30" s="17">
        <f ca="1">IF(OR(INDIRECT(CONCATENATE("'2018-04'!U",TEXT(MATCH($C30,'2018-04'!$C$2:$C$100,0)+1,0)))="",INDIRECT(CONCATENATE("'2018-03'!U",TEXT(MATCH($C30,'2018-03'!$C$2:$C$100,0)+1,0)))="",AND(INDIRECT(CONCATENATE("'2018-04'!U",TEXT(MATCH($C30,'2018-04'!$C$2:$C$100,0)+1,0)))="",INDIRECT(CONCATENATE("'2018-03'!U",TEXT(MATCH($C30,'2018-03'!$C$2:$C$100,0)+1,0)))="")),"Н/Д",INDIRECT(CONCATENATE("'2018-04'!U",TEXT(MATCH($C30,'2018-04'!$C$2:$C$100,0)+1,0)))-INDIRECT(CONCATENATE("'2018-03'!U",TEXT(MATCH($C30,'2018-03'!$C$2:$C$100,0)+1,0))))</f>
        <v>15793795.209999999</v>
      </c>
      <c r="V30" s="17">
        <f ca="1">IF(OR(INDIRECT(CONCATENATE("'2018-04'!V",TEXT(MATCH($C30,'2018-04'!$C$2:$C$100,0)+1,0)))="",INDIRECT(CONCATENATE("'2018-03'!V",TEXT(MATCH($C30,'2018-03'!$C$2:$C$100,0)+1,0)))="",AND(INDIRECT(CONCATENATE("'2018-04'!V",TEXT(MATCH($C30,'2018-04'!$C$2:$C$100,0)+1,0)))="",INDIRECT(CONCATENATE("'2018-03'!V",TEXT(MATCH($C30,'2018-03'!$C$2:$C$100,0)+1,0)))="")),"Н/Д",INDIRECT(CONCATENATE("'2018-04'!V",TEXT(MATCH($C30,'2018-04'!$C$2:$C$100,0)+1,0)))-INDIRECT(CONCATENATE("'2018-03'!V",TEXT(MATCH($C30,'2018-03'!$C$2:$C$100,0)+1,0))))</f>
        <v>5602451657.4099998</v>
      </c>
      <c r="W30" s="17">
        <f ca="1">IF(OR(INDIRECT(CONCATENATE("'2018-04'!W",TEXT(MATCH($C30,'2018-04'!$C$2:$C$100,0)+1,0)))="",INDIRECT(CONCATENATE("'2018-03'!W",TEXT(MATCH($C30,'2018-03'!$C$2:$C$100,0)+1,0)))="",AND(INDIRECT(CONCATENATE("'2018-04'!W",TEXT(MATCH($C30,'2018-04'!$C$2:$C$100,0)+1,0)))="",INDIRECT(CONCATENATE("'2018-03'!W",TEXT(MATCH($C30,'2018-03'!$C$2:$C$100,0)+1,0)))="")),"Н/Д",INDIRECT(CONCATENATE("'2018-04'!W",TEXT(MATCH($C30,'2018-04'!$C$2:$C$100,0)+1,0)))-INDIRECT(CONCATENATE("'2018-03'!W",TEXT(MATCH($C30,'2018-03'!$C$2:$C$100,0)+1,0))))</f>
        <v>26403302081.459999</v>
      </c>
    </row>
    <row r="31" spans="1:23" x14ac:dyDescent="0.25">
      <c r="A31" s="2" t="s">
        <v>49</v>
      </c>
      <c r="B31" s="2" t="s">
        <v>53</v>
      </c>
      <c r="C31" s="15">
        <v>41000000</v>
      </c>
      <c r="D31" s="2" t="s">
        <v>207</v>
      </c>
      <c r="E31" s="17">
        <f ca="1">IF(OR(INDIRECT(CONCATENATE("'2018-04'!E",TEXT(MATCH($C31,'2018-04'!$C$2:$C$100,0)+1,0)))="",INDIRECT(CONCATENATE("'2018-03'!E",TEXT(MATCH($C31,'2018-03'!$C$2:$C$100,0)+1,0)))="",AND(INDIRECT(CONCATENATE("'2018-04'!E",TEXT(MATCH($C31,'2018-04'!$C$2:$C$100,0)+1,0)))="",INDIRECT(CONCATENATE("'2018-03'!E",TEXT(MATCH($C31,'2018-03'!$C$2:$C$100,0)+1,0)))="")),"Н/Д",INDIRECT(CONCATENATE("'2018-04'!E",TEXT(MATCH($C31,'2018-04'!$C$2:$C$100,0)+1,0)))-INDIRECT(CONCATENATE("'2018-03'!E",TEXT(MATCH($C31,'2018-03'!$C$2:$C$100,0)+1,0))))</f>
        <v>17437875916.279999</v>
      </c>
      <c r="F31" s="17">
        <f ca="1">IF(OR(INDIRECT(CONCATENATE("'2018-04'!F",TEXT(MATCH($C31,'2018-04'!$C$2:$C$100,0)+1,0)))="",INDIRECT(CONCATENATE("'2018-03'!F",TEXT(MATCH($C31,'2018-03'!$C$2:$C$100,0)+1,0)))="",AND(INDIRECT(CONCATENATE("'2018-04'!F",TEXT(MATCH($C31,'2018-04'!$C$2:$C$100,0)+1,0)))="",INDIRECT(CONCATENATE("'2018-03'!F",TEXT(MATCH($C31,'2018-03'!$C$2:$C$100,0)+1,0)))="")),"Н/Д",INDIRECT(CONCATENATE("'2018-04'!F",TEXT(MATCH($C31,'2018-04'!$C$2:$C$100,0)+1,0)))-INDIRECT(CONCATENATE("'2018-03'!F",TEXT(MATCH($C31,'2018-03'!$C$2:$C$100,0)+1,0))))</f>
        <v>16579480816.01</v>
      </c>
      <c r="G31" s="17">
        <f ca="1">IF(OR(INDIRECT(CONCATENATE("'2018-04'!G",TEXT(MATCH($C31,'2018-04'!$C$2:$C$100,0)+1,0)))="",INDIRECT(CONCATENATE("'2018-03'!G",TEXT(MATCH($C31,'2018-03'!$C$2:$C$100,0)+1,0)))="",AND(INDIRECT(CONCATENATE("'2018-04'!G",TEXT(MATCH($C31,'2018-04'!$C$2:$C$100,0)+1,0)))="",INDIRECT(CONCATENATE("'2018-03'!G",TEXT(MATCH($C31,'2018-03'!$C$2:$C$100,0)+1,0)))="")),"Н/Д",INDIRECT(CONCATENATE("'2018-04'!G",TEXT(MATCH($C31,'2018-04'!$C$2:$C$100,0)+1,0)))-INDIRECT(CONCATENATE("'2018-03'!G",TEXT(MATCH($C31,'2018-03'!$C$2:$C$100,0)+1,0))))</f>
        <v>8974761824.3899994</v>
      </c>
      <c r="H31" s="17">
        <f ca="1">IF(OR(INDIRECT(CONCATENATE("'2018-04'!H",TEXT(MATCH($C31,'2018-04'!$C$2:$C$100,0)+1,0)))="",INDIRECT(CONCATENATE("'2018-03'!H",TEXT(MATCH($C31,'2018-03'!$C$2:$C$100,0)+1,0)))="",AND(INDIRECT(CONCATENATE("'2018-04'!H",TEXT(MATCH($C31,'2018-04'!$C$2:$C$100,0)+1,0)))="",INDIRECT(CONCATENATE("'2018-03'!H",TEXT(MATCH($C31,'2018-03'!$C$2:$C$100,0)+1,0)))="")),"Н/Д",INDIRECT(CONCATENATE("'2018-04'!H",TEXT(MATCH($C31,'2018-04'!$C$2:$C$100,0)+1,0)))-INDIRECT(CONCATENATE("'2018-03'!H",TEXT(MATCH($C31,'2018-03'!$C$2:$C$100,0)+1,0))))</f>
        <v>3430139018.7800007</v>
      </c>
      <c r="I31" s="17">
        <f ca="1">IF(OR(INDIRECT(CONCATENATE("'2018-04'!I",TEXT(MATCH($C31,'2018-04'!$C$2:$C$100,0)+1,0)))="",INDIRECT(CONCATENATE("'2018-03'!I",TEXT(MATCH($C31,'2018-03'!$C$2:$C$100,0)+1,0)))="",AND(INDIRECT(CONCATENATE("'2018-04'!I",TEXT(MATCH($C31,'2018-04'!$C$2:$C$100,0)+1,0)))="",INDIRECT(CONCATENATE("'2018-03'!I",TEXT(MATCH($C31,'2018-03'!$C$2:$C$100,0)+1,0)))="")),"Н/Д",INDIRECT(CONCATENATE("'2018-04'!I",TEXT(MATCH($C31,'2018-04'!$C$2:$C$100,0)+1,0)))-INDIRECT(CONCATENATE("'2018-03'!I",TEXT(MATCH($C31,'2018-03'!$C$2:$C$100,0)+1,0))))</f>
        <v>813192512.6400001</v>
      </c>
      <c r="J31" s="17" t="str">
        <f ca="1">IF(OR(INDIRECT(CONCATENATE("'2018-04'!J",TEXT(MATCH($C31,'2018-04'!$C$2:$C$100,0)+1,0)))="",INDIRECT(CONCATENATE("'2018-03'!J",TEXT(MATCH($C31,'2018-03'!$C$2:$C$100,0)+1,0)))="",AND(INDIRECT(CONCATENATE("'2018-04'!J",TEXT(MATCH($C31,'2018-04'!$C$2:$C$100,0)+1,0)))="",INDIRECT(CONCATENATE("'2018-03'!J",TEXT(MATCH($C31,'2018-03'!$C$2:$C$100,0)+1,0)))="")),"Н/Д",INDIRECT(CONCATENATE("'2018-04'!J",TEXT(MATCH($C31,'2018-04'!$C$2:$C$100,0)+1,0)))-INDIRECT(CONCATENATE("'2018-03'!J",TEXT(MATCH($C31,'2018-03'!$C$2:$C$100,0)+1,0))))</f>
        <v>Н/Д</v>
      </c>
      <c r="K31" s="17">
        <f ca="1">IF(OR(INDIRECT(CONCATENATE("'2018-04'!K",TEXT(MATCH($C31,'2018-04'!$C$2:$C$100,0)+1,0)))="",INDIRECT(CONCATENATE("'2018-03'!K",TEXT(MATCH($C31,'2018-03'!$C$2:$C$100,0)+1,0)))="",AND(INDIRECT(CONCATENATE("'2018-04'!K",TEXT(MATCH($C31,'2018-04'!$C$2:$C$100,0)+1,0)))="",INDIRECT(CONCATENATE("'2018-03'!K",TEXT(MATCH($C31,'2018-03'!$C$2:$C$100,0)+1,0)))="")),"Н/Д",INDIRECT(CONCATENATE("'2018-04'!K",TEXT(MATCH($C31,'2018-04'!$C$2:$C$100,0)+1,0)))-INDIRECT(CONCATENATE("'2018-03'!K",TEXT(MATCH($C31,'2018-03'!$C$2:$C$100,0)+1,0))))</f>
        <v>408098877.40000004</v>
      </c>
      <c r="L31" s="17">
        <f ca="1">IF(OR(INDIRECT(CONCATENATE("'2018-04'!L",TEXT(MATCH($C31,'2018-04'!$C$2:$C$100,0)+1,0)))="",INDIRECT(CONCATENATE("'2018-03'!L",TEXT(MATCH($C31,'2018-03'!$C$2:$C$100,0)+1,0)))="",AND(INDIRECT(CONCATENATE("'2018-04'!L",TEXT(MATCH($C31,'2018-04'!$C$2:$C$100,0)+1,0)))="",INDIRECT(CONCATENATE("'2018-03'!L",TEXT(MATCH($C31,'2018-03'!$C$2:$C$100,0)+1,0)))="")),"Н/Д",INDIRECT(CONCATENATE("'2018-04'!L",TEXT(MATCH($C31,'2018-04'!$C$2:$C$100,0)+1,0)))-INDIRECT(CONCATENATE("'2018-03'!L",TEXT(MATCH($C31,'2018-03'!$C$2:$C$100,0)+1,0))))</f>
        <v>1936066488.03</v>
      </c>
      <c r="M31" s="17">
        <f ca="1">IF(OR(INDIRECT(CONCATENATE("'2018-04'!M",TEXT(MATCH($C31,'2018-04'!$C$2:$C$100,0)+1,0)))="",INDIRECT(CONCATENATE("'2018-03'!M",TEXT(MATCH($C31,'2018-03'!$C$2:$C$100,0)+1,0)))="",AND(INDIRECT(CONCATENATE("'2018-04'!M",TEXT(MATCH($C31,'2018-04'!$C$2:$C$100,0)+1,0)))="",INDIRECT(CONCATENATE("'2018-03'!M",TEXT(MATCH($C31,'2018-03'!$C$2:$C$100,0)+1,0)))="")),"Н/Д",INDIRECT(CONCATENATE("'2018-04'!M",TEXT(MATCH($C31,'2018-04'!$C$2:$C$100,0)+1,0)))-INDIRECT(CONCATENATE("'2018-03'!M",TEXT(MATCH($C31,'2018-03'!$C$2:$C$100,0)+1,0))))</f>
        <v>29402872.519999996</v>
      </c>
      <c r="N31" s="17">
        <f ca="1">IF(OR(INDIRECT(CONCATENATE("'2018-04'!N",TEXT(MATCH($C31,'2018-04'!$C$2:$C$100,0)+1,0)))="",INDIRECT(CONCATENATE("'2018-03'!N",TEXT(MATCH($C31,'2018-03'!$C$2:$C$100,0)+1,0)))="",AND(INDIRECT(CONCATENATE("'2018-04'!N",TEXT(MATCH($C31,'2018-04'!$C$2:$C$100,0)+1,0)))="",INDIRECT(CONCATENATE("'2018-03'!N",TEXT(MATCH($C31,'2018-03'!$C$2:$C$100,0)+1,0)))="")),"Н/Д",INDIRECT(CONCATENATE("'2018-04'!N",TEXT(MATCH($C31,'2018-04'!$C$2:$C$100,0)+1,0)))-INDIRECT(CONCATENATE("'2018-03'!NE",TEXT(MATCH($C31,'2018-03'!$C$2:$C$100,0)+1,0))))</f>
        <v>158455750</v>
      </c>
      <c r="O31" s="17">
        <f ca="1">IF(OR(INDIRECT(CONCATENATE("'2018-04'!O",TEXT(MATCH($C31,'2018-04'!$C$2:$C$100,0)+1,0)))="",INDIRECT(CONCATENATE("'2018-03'!O",TEXT(MATCH($C31,'2018-03'!$C$2:$C$100,0)+1,0)))="",AND(INDIRECT(CONCATENATE("'2018-04'!O",TEXT(MATCH($C31,'2018-04'!$C$2:$C$100,0)+1,0)))="",INDIRECT(CONCATENATE("'2018-03'!O",TEXT(MATCH($C31,'2018-03'!$C$2:$C$100,0)+1,0)))="")),"Н/Д",INDIRECT(CONCATENATE("'2018-04'!O",TEXT(MATCH($C31,'2018-04'!$C$2:$C$100,0)+1,0)))-INDIRECT(CONCATENATE("'2018-03'!O",TEXT(MATCH($C31,'2018-03'!$C$2:$C$100,0)+1,0))))</f>
        <v>2750.0000000000036</v>
      </c>
      <c r="P31" s="17">
        <f ca="1">IF(OR(INDIRECT(CONCATENATE("'2018-04'!P",TEXT(MATCH($C31,'2018-04'!$C$2:$C$100,0)+1,0)))="",INDIRECT(CONCATENATE("'2018-03'!P",TEXT(MATCH($C31,'2018-03'!$C$2:$C$100,0)+1,0)))="",AND(INDIRECT(CONCATENATE("'2018-04'!P",TEXT(MATCH($C31,'2018-04'!$C$2:$C$100,0)+1,0)))="",INDIRECT(CONCATENATE("'2018-03'!P",TEXT(MATCH($C31,'2018-03'!$C$2:$C$100,0)+1,0)))="")),"Н/Д",INDIRECT(CONCATENATE("'2018-04'!P",TEXT(MATCH($C31,'2018-04'!$C$2:$C$100,0)+1,0)))-INDIRECT(CONCATENATE("'2018-03'!P",TEXT(MATCH($C31,'2018-03'!$C$2:$C$100,0)+1,0))))</f>
        <v>476729973.74000007</v>
      </c>
      <c r="Q31" s="17">
        <f ca="1">IF(OR(INDIRECT(CONCATENATE("'2018-04'!Q",TEXT(MATCH($C31,'2018-04'!$C$2:$C$100,0)+1,0)))="",INDIRECT(CONCATENATE("'2018-03'!Q",TEXT(MATCH($C31,'2018-03'!$C$2:$C$100,0)+1,0)))="",AND(INDIRECT(CONCATENATE("'2018-04'!Q",TEXT(MATCH($C31,'2018-04'!$C$2:$C$100,0)+1,0)))="",INDIRECT(CONCATENATE("'2018-03'!Q",TEXT(MATCH($C31,'2018-03'!$C$2:$C$100,0)+1,0)))="")),"Н/Д",INDIRECT(CONCATENATE("'2018-04'!Q",TEXT(MATCH($C31,'2018-04'!$C$2:$C$100,0)+1,0)))-INDIRECT(CONCATENATE("'2018-03'!Q",TEXT(MATCH($C31,'2018-03'!$C$2:$C$100,0)+1,0))))</f>
        <v>126713936.79000002</v>
      </c>
      <c r="R31" s="17">
        <f ca="1">IF(OR(INDIRECT(CONCATENATE("'2018-04'!R",TEXT(MATCH($C31,'2018-04'!$C$2:$C$100,0)+1,0)))="",INDIRECT(CONCATENATE("'2018-03'!R",TEXT(MATCH($C31,'2018-03'!$C$2:$C$100,0)+1,0)))="",AND(INDIRECT(CONCATENATE("'2018-04'!R",TEXT(MATCH($C31,'2018-04'!$C$2:$C$100,0)+1,0)))="",INDIRECT(CONCATENATE("'2018-03'!R",TEXT(MATCH($C31,'2018-03'!$C$2:$C$100,0)+1,0)))="")),"Н/Д",INDIRECT(CONCATENATE("'2018-04'!R",TEXT(MATCH($C31,'2018-04'!$C$2:$C$100,0)+1,0)))-INDIRECT(CONCATENATE("'2018-03'!R",TEXT(MATCH($C31,'2018-03'!$C$2:$C$100,0)+1,0))))</f>
        <v>128659223.33999997</v>
      </c>
      <c r="S31" s="17">
        <f ca="1">IF(OR(INDIRECT(CONCATENATE("'2018-04'!S",TEXT(MATCH($C31,'2018-04'!$C$2:$C$100,0)+1,0)))="",INDIRECT(CONCATENATE("'2018-03'!S",TEXT(MATCH($C31,'2018-03'!$C$2:$C$100,0)+1,0)))="",AND(INDIRECT(CONCATENATE("'2018-04'!S",TEXT(MATCH($C31,'2018-04'!$C$2:$C$100,0)+1,0)))="",INDIRECT(CONCATENATE("'2018-03'!S",TEXT(MATCH($C31,'2018-03'!$C$2:$C$100,0)+1,0)))="")),"Н/Д",INDIRECT(CONCATENATE("'2018-04'!S",TEXT(MATCH($C31,'2018-04'!$C$2:$C$100,0)+1,0)))-INDIRECT(CONCATENATE("'2018-03'!S",TEXT(MATCH($C31,'2018-03'!$C$2:$C$100,0)+1,0))))</f>
        <v>874164.5</v>
      </c>
      <c r="T31" s="17">
        <f ca="1">IF(OR(INDIRECT(CONCATENATE("'2018-04'!T",TEXT(MATCH($C31,'2018-04'!$C$2:$C$100,0)+1,0)))="",INDIRECT(CONCATENATE("'2018-03'!T",TEXT(MATCH($C31,'2018-03'!$C$2:$C$100,0)+1,0)))="",AND(INDIRECT(CONCATENATE("'2018-04'!T",TEXT(MATCH($C31,'2018-04'!$C$2:$C$100,0)+1,0)))="",INDIRECT(CONCATENATE("'2018-03'!T",TEXT(MATCH($C31,'2018-03'!$C$2:$C$100,0)+1,0)))="")),"Н/Д",INDIRECT(CONCATENATE("'2018-04'!T",TEXT(MATCH($C31,'2018-04'!$C$2:$C$100,0)+1,0)))-INDIRECT(CONCATENATE("'2018-03'!T",TEXT(MATCH($C31,'2018-03'!$C$2:$C$100,0)+1,0))))</f>
        <v>57664559.309999987</v>
      </c>
      <c r="U31" s="17">
        <f ca="1">IF(OR(INDIRECT(CONCATENATE("'2018-04'!U",TEXT(MATCH($C31,'2018-04'!$C$2:$C$100,0)+1,0)))="",INDIRECT(CONCATENATE("'2018-03'!U",TEXT(MATCH($C31,'2018-03'!$C$2:$C$100,0)+1,0)))="",AND(INDIRECT(CONCATENATE("'2018-04'!U",TEXT(MATCH($C31,'2018-04'!$C$2:$C$100,0)+1,0)))="",INDIRECT(CONCATENATE("'2018-03'!U",TEXT(MATCH($C31,'2018-03'!$C$2:$C$100,0)+1,0)))="")),"Н/Д",INDIRECT(CONCATENATE("'2018-04'!U",TEXT(MATCH($C31,'2018-04'!$C$2:$C$100,0)+1,0)))-INDIRECT(CONCATENATE("'2018-03'!U",TEXT(MATCH($C31,'2018-03'!$C$2:$C$100,0)+1,0))))</f>
        <v>50225963.519999996</v>
      </c>
      <c r="V31" s="17">
        <f ca="1">IF(OR(INDIRECT(CONCATENATE("'2018-04'!V",TEXT(MATCH($C31,'2018-04'!$C$2:$C$100,0)+1,0)))="",INDIRECT(CONCATENATE("'2018-03'!V",TEXT(MATCH($C31,'2018-03'!$C$2:$C$100,0)+1,0)))="",AND(INDIRECT(CONCATENATE("'2018-04'!V",TEXT(MATCH($C31,'2018-04'!$C$2:$C$100,0)+1,0)))="",INDIRECT(CONCATENATE("'2018-03'!V",TEXT(MATCH($C31,'2018-03'!$C$2:$C$100,0)+1,0)))="")),"Н/Д",INDIRECT(CONCATENATE("'2018-04'!V",TEXT(MATCH($C31,'2018-04'!$C$2:$C$100,0)+1,0)))-INDIRECT(CONCATENATE("'2018-03'!V",TEXT(MATCH($C31,'2018-03'!$C$2:$C$100,0)+1,0))))</f>
        <v>858395100.26999998</v>
      </c>
      <c r="W31" s="17">
        <f ca="1">IF(OR(INDIRECT(CONCATENATE("'2018-04'!W",TEXT(MATCH($C31,'2018-04'!$C$2:$C$100,0)+1,0)))="",INDIRECT(CONCATENATE("'2018-03'!W",TEXT(MATCH($C31,'2018-03'!$C$2:$C$100,0)+1,0)))="",AND(INDIRECT(CONCATENATE("'2018-04'!W",TEXT(MATCH($C31,'2018-04'!$C$2:$C$100,0)+1,0)))="",INDIRECT(CONCATENATE("'2018-03'!W",TEXT(MATCH($C31,'2018-03'!$C$2:$C$100,0)+1,0)))="")),"Н/Д",INDIRECT(CONCATENATE("'2018-04'!W",TEXT(MATCH($C31,'2018-04'!$C$2:$C$100,0)+1,0)))-INDIRECT(CONCATENATE("'2018-03'!W",TEXT(MATCH($C31,'2018-03'!$C$2:$C$100,0)+1,0))))</f>
        <v>51376396182.01001</v>
      </c>
    </row>
    <row r="32" spans="1:23" x14ac:dyDescent="0.25">
      <c r="A32" s="2" t="s">
        <v>49</v>
      </c>
      <c r="B32" s="2" t="s">
        <v>54</v>
      </c>
      <c r="C32" s="15">
        <v>47000000</v>
      </c>
      <c r="D32" s="2" t="s">
        <v>207</v>
      </c>
      <c r="E32" s="17">
        <f ca="1">IF(OR(INDIRECT(CONCATENATE("'2018-04'!E",TEXT(MATCH($C32,'2018-04'!$C$2:$C$100,0)+1,0)))="",INDIRECT(CONCATENATE("'2018-03'!E",TEXT(MATCH($C32,'2018-03'!$C$2:$C$100,0)+1,0)))="",AND(INDIRECT(CONCATENATE("'2018-04'!E",TEXT(MATCH($C32,'2018-04'!$C$2:$C$100,0)+1,0)))="",INDIRECT(CONCATENATE("'2018-03'!E",TEXT(MATCH($C32,'2018-03'!$C$2:$C$100,0)+1,0)))="")),"Н/Д",INDIRECT(CONCATENATE("'2018-04'!E",TEXT(MATCH($C32,'2018-04'!$C$2:$C$100,0)+1,0)))-INDIRECT(CONCATENATE("'2018-03'!E",TEXT(MATCH($C32,'2018-03'!$C$2:$C$100,0)+1,0))))</f>
        <v>8320491558.8899994</v>
      </c>
      <c r="F32" s="17">
        <f ca="1">IF(OR(INDIRECT(CONCATENATE("'2018-04'!F",TEXT(MATCH($C32,'2018-04'!$C$2:$C$100,0)+1,0)))="",INDIRECT(CONCATENATE("'2018-03'!F",TEXT(MATCH($C32,'2018-03'!$C$2:$C$100,0)+1,0)))="",AND(INDIRECT(CONCATENATE("'2018-04'!F",TEXT(MATCH($C32,'2018-04'!$C$2:$C$100,0)+1,0)))="",INDIRECT(CONCATENATE("'2018-03'!F",TEXT(MATCH($C32,'2018-03'!$C$2:$C$100,0)+1,0)))="")),"Н/Д",INDIRECT(CONCATENATE("'2018-04'!F",TEXT(MATCH($C32,'2018-04'!$C$2:$C$100,0)+1,0)))-INDIRECT(CONCATENATE("'2018-03'!F",TEXT(MATCH($C32,'2018-03'!$C$2:$C$100,0)+1,0))))</f>
        <v>7914501575.7099991</v>
      </c>
      <c r="G32" s="17">
        <f ca="1">IF(OR(INDIRECT(CONCATENATE("'2018-04'!G",TEXT(MATCH($C32,'2018-04'!$C$2:$C$100,0)+1,0)))="",INDIRECT(CONCATENATE("'2018-03'!G",TEXT(MATCH($C32,'2018-03'!$C$2:$C$100,0)+1,0)))="",AND(INDIRECT(CONCATENATE("'2018-04'!G",TEXT(MATCH($C32,'2018-04'!$C$2:$C$100,0)+1,0)))="",INDIRECT(CONCATENATE("'2018-03'!G",TEXT(MATCH($C32,'2018-03'!$C$2:$C$100,0)+1,0)))="")),"Н/Д",INDIRECT(CONCATENATE("'2018-04'!G",TEXT(MATCH($C32,'2018-04'!$C$2:$C$100,0)+1,0)))-INDIRECT(CONCATENATE("'2018-03'!G",TEXT(MATCH($C32,'2018-03'!$C$2:$C$100,0)+1,0))))</f>
        <v>3367484579.7200003</v>
      </c>
      <c r="H32" s="17">
        <f ca="1">IF(OR(INDIRECT(CONCATENATE("'2018-04'!H",TEXT(MATCH($C32,'2018-04'!$C$2:$C$100,0)+1,0)))="",INDIRECT(CONCATENATE("'2018-03'!H",TEXT(MATCH($C32,'2018-03'!$C$2:$C$100,0)+1,0)))="",AND(INDIRECT(CONCATENATE("'2018-04'!H",TEXT(MATCH($C32,'2018-04'!$C$2:$C$100,0)+1,0)))="",INDIRECT(CONCATENATE("'2018-03'!H",TEXT(MATCH($C32,'2018-03'!$C$2:$C$100,0)+1,0)))="")),"Н/Д",INDIRECT(CONCATENATE("'2018-04'!H",TEXT(MATCH($C32,'2018-04'!$C$2:$C$100,0)+1,0)))-INDIRECT(CONCATENATE("'2018-03'!H",TEXT(MATCH($C32,'2018-03'!$C$2:$C$100,0)+1,0))))</f>
        <v>2548169236.9399996</v>
      </c>
      <c r="I32" s="17">
        <f ca="1">IF(OR(INDIRECT(CONCATENATE("'2018-04'!I",TEXT(MATCH($C32,'2018-04'!$C$2:$C$100,0)+1,0)))="",INDIRECT(CONCATENATE("'2018-03'!I",TEXT(MATCH($C32,'2018-03'!$C$2:$C$100,0)+1,0)))="",AND(INDIRECT(CONCATENATE("'2018-04'!I",TEXT(MATCH($C32,'2018-04'!$C$2:$C$100,0)+1,0)))="",INDIRECT(CONCATENATE("'2018-03'!I",TEXT(MATCH($C32,'2018-03'!$C$2:$C$100,0)+1,0)))="")),"Н/Д",INDIRECT(CONCATENATE("'2018-04'!I",TEXT(MATCH($C32,'2018-04'!$C$2:$C$100,0)+1,0)))-INDIRECT(CONCATENATE("'2018-03'!I",TEXT(MATCH($C32,'2018-03'!$C$2:$C$100,0)+1,0))))</f>
        <v>201044010.54999998</v>
      </c>
      <c r="J32" s="17" t="str">
        <f ca="1">IF(OR(INDIRECT(CONCATENATE("'2018-04'!J",TEXT(MATCH($C32,'2018-04'!$C$2:$C$100,0)+1,0)))="",INDIRECT(CONCATENATE("'2018-03'!J",TEXT(MATCH($C32,'2018-03'!$C$2:$C$100,0)+1,0)))="",AND(INDIRECT(CONCATENATE("'2018-04'!J",TEXT(MATCH($C32,'2018-04'!$C$2:$C$100,0)+1,0)))="",INDIRECT(CONCATENATE("'2018-03'!J",TEXT(MATCH($C32,'2018-03'!$C$2:$C$100,0)+1,0)))="")),"Н/Д",INDIRECT(CONCATENATE("'2018-04'!J",TEXT(MATCH($C32,'2018-04'!$C$2:$C$100,0)+1,0)))-INDIRECT(CONCATENATE("'2018-03'!J",TEXT(MATCH($C32,'2018-03'!$C$2:$C$100,0)+1,0))))</f>
        <v>Н/Д</v>
      </c>
      <c r="K32" s="17">
        <f ca="1">IF(OR(INDIRECT(CONCATENATE("'2018-04'!K",TEXT(MATCH($C32,'2018-04'!$C$2:$C$100,0)+1,0)))="",INDIRECT(CONCATENATE("'2018-03'!K",TEXT(MATCH($C32,'2018-03'!$C$2:$C$100,0)+1,0)))="",AND(INDIRECT(CONCATENATE("'2018-04'!K",TEXT(MATCH($C32,'2018-04'!$C$2:$C$100,0)+1,0)))="",INDIRECT(CONCATENATE("'2018-03'!K",TEXT(MATCH($C32,'2018-03'!$C$2:$C$100,0)+1,0)))="")),"Н/Д",INDIRECT(CONCATENATE("'2018-04'!K",TEXT(MATCH($C32,'2018-04'!$C$2:$C$100,0)+1,0)))-INDIRECT(CONCATENATE("'2018-03'!K",TEXT(MATCH($C32,'2018-03'!$C$2:$C$100,0)+1,0))))</f>
        <v>936306051.25999999</v>
      </c>
      <c r="L32" s="17">
        <f ca="1">IF(OR(INDIRECT(CONCATENATE("'2018-04'!L",TEXT(MATCH($C32,'2018-04'!$C$2:$C$100,0)+1,0)))="",INDIRECT(CONCATENATE("'2018-03'!L",TEXT(MATCH($C32,'2018-03'!$C$2:$C$100,0)+1,0)))="",AND(INDIRECT(CONCATENATE("'2018-04'!L",TEXT(MATCH($C32,'2018-04'!$C$2:$C$100,0)+1,0)))="",INDIRECT(CONCATENATE("'2018-03'!L",TEXT(MATCH($C32,'2018-03'!$C$2:$C$100,0)+1,0)))="")),"Н/Д",INDIRECT(CONCATENATE("'2018-04'!L",TEXT(MATCH($C32,'2018-04'!$C$2:$C$100,0)+1,0)))-INDIRECT(CONCATENATE("'2018-03'!L",TEXT(MATCH($C32,'2018-03'!$C$2:$C$100,0)+1,0))))</f>
        <v>346951303.12</v>
      </c>
      <c r="M32" s="17">
        <f ca="1">IF(OR(INDIRECT(CONCATENATE("'2018-04'!M",TEXT(MATCH($C32,'2018-04'!$C$2:$C$100,0)+1,0)))="",INDIRECT(CONCATENATE("'2018-03'!M",TEXT(MATCH($C32,'2018-03'!$C$2:$C$100,0)+1,0)))="",AND(INDIRECT(CONCATENATE("'2018-04'!M",TEXT(MATCH($C32,'2018-04'!$C$2:$C$100,0)+1,0)))="",INDIRECT(CONCATENATE("'2018-03'!M",TEXT(MATCH($C32,'2018-03'!$C$2:$C$100,0)+1,0)))="")),"Н/Д",INDIRECT(CONCATENATE("'2018-04'!M",TEXT(MATCH($C32,'2018-04'!$C$2:$C$100,0)+1,0)))-INDIRECT(CONCATENATE("'2018-03'!M",TEXT(MATCH($C32,'2018-03'!$C$2:$C$100,0)+1,0))))</f>
        <v>90162294.880000025</v>
      </c>
      <c r="N32" s="17">
        <f ca="1">IF(OR(INDIRECT(CONCATENATE("'2018-04'!N",TEXT(MATCH($C32,'2018-04'!$C$2:$C$100,0)+1,0)))="",INDIRECT(CONCATENATE("'2018-03'!N",TEXT(MATCH($C32,'2018-03'!$C$2:$C$100,0)+1,0)))="",AND(INDIRECT(CONCATENATE("'2018-04'!N",TEXT(MATCH($C32,'2018-04'!$C$2:$C$100,0)+1,0)))="",INDIRECT(CONCATENATE("'2018-03'!N",TEXT(MATCH($C32,'2018-03'!$C$2:$C$100,0)+1,0)))="")),"Н/Д",INDIRECT(CONCATENATE("'2018-04'!N",TEXT(MATCH($C32,'2018-04'!$C$2:$C$100,0)+1,0)))-INDIRECT(CONCATENATE("'2018-03'!NE",TEXT(MATCH($C32,'2018-03'!$C$2:$C$100,0)+1,0))))</f>
        <v>64083756.060000002</v>
      </c>
      <c r="O32" s="17">
        <f ca="1">IF(OR(INDIRECT(CONCATENATE("'2018-04'!O",TEXT(MATCH($C32,'2018-04'!$C$2:$C$100,0)+1,0)))="",INDIRECT(CONCATENATE("'2018-03'!O",TEXT(MATCH($C32,'2018-03'!$C$2:$C$100,0)+1,0)))="",AND(INDIRECT(CONCATENATE("'2018-04'!O",TEXT(MATCH($C32,'2018-04'!$C$2:$C$100,0)+1,0)))="",INDIRECT(CONCATENATE("'2018-03'!O",TEXT(MATCH($C32,'2018-03'!$C$2:$C$100,0)+1,0)))="")),"Н/Д",INDIRECT(CONCATENATE("'2018-04'!O",TEXT(MATCH($C32,'2018-04'!$C$2:$C$100,0)+1,0)))-INDIRECT(CONCATENATE("'2018-03'!O",TEXT(MATCH($C32,'2018-03'!$C$2:$C$100,0)+1,0))))</f>
        <v>615.96999999999935</v>
      </c>
      <c r="P32" s="17">
        <f ca="1">IF(OR(INDIRECT(CONCATENATE("'2018-04'!P",TEXT(MATCH($C32,'2018-04'!$C$2:$C$100,0)+1,0)))="",INDIRECT(CONCATENATE("'2018-03'!P",TEXT(MATCH($C32,'2018-03'!$C$2:$C$100,0)+1,0)))="",AND(INDIRECT(CONCATENATE("'2018-04'!P",TEXT(MATCH($C32,'2018-04'!$C$2:$C$100,0)+1,0)))="",INDIRECT(CONCATENATE("'2018-03'!P",TEXT(MATCH($C32,'2018-03'!$C$2:$C$100,0)+1,0)))="")),"Н/Д",INDIRECT(CONCATENATE("'2018-04'!P",TEXT(MATCH($C32,'2018-04'!$C$2:$C$100,0)+1,0)))-INDIRECT(CONCATENATE("'2018-03'!P",TEXT(MATCH($C32,'2018-03'!$C$2:$C$100,0)+1,0))))</f>
        <v>287883933.19999999</v>
      </c>
      <c r="Q32" s="17">
        <f ca="1">IF(OR(INDIRECT(CONCATENATE("'2018-04'!Q",TEXT(MATCH($C32,'2018-04'!$C$2:$C$100,0)+1,0)))="",INDIRECT(CONCATENATE("'2018-03'!Q",TEXT(MATCH($C32,'2018-03'!$C$2:$C$100,0)+1,0)))="",AND(INDIRECT(CONCATENATE("'2018-04'!Q",TEXT(MATCH($C32,'2018-04'!$C$2:$C$100,0)+1,0)))="",INDIRECT(CONCATENATE("'2018-03'!Q",TEXT(MATCH($C32,'2018-03'!$C$2:$C$100,0)+1,0)))="")),"Н/Д",INDIRECT(CONCATENATE("'2018-04'!Q",TEXT(MATCH($C32,'2018-04'!$C$2:$C$100,0)+1,0)))-INDIRECT(CONCATENATE("'2018-03'!Q",TEXT(MATCH($C32,'2018-03'!$C$2:$C$100,0)+1,0))))</f>
        <v>12699592.579999998</v>
      </c>
      <c r="R32" s="17">
        <f ca="1">IF(OR(INDIRECT(CONCATENATE("'2018-04'!R",TEXT(MATCH($C32,'2018-04'!$C$2:$C$100,0)+1,0)))="",INDIRECT(CONCATENATE("'2018-03'!R",TEXT(MATCH($C32,'2018-03'!$C$2:$C$100,0)+1,0)))="",AND(INDIRECT(CONCATENATE("'2018-04'!R",TEXT(MATCH($C32,'2018-04'!$C$2:$C$100,0)+1,0)))="",INDIRECT(CONCATENATE("'2018-03'!R",TEXT(MATCH($C32,'2018-03'!$C$2:$C$100,0)+1,0)))="")),"Н/Д",INDIRECT(CONCATENATE("'2018-04'!R",TEXT(MATCH($C32,'2018-04'!$C$2:$C$100,0)+1,0)))-INDIRECT(CONCATENATE("'2018-03'!R",TEXT(MATCH($C32,'2018-03'!$C$2:$C$100,0)+1,0))))</f>
        <v>34004891.690000005</v>
      </c>
      <c r="S32" s="17">
        <f ca="1">IF(OR(INDIRECT(CONCATENATE("'2018-04'!S",TEXT(MATCH($C32,'2018-04'!$C$2:$C$100,0)+1,0)))="",INDIRECT(CONCATENATE("'2018-03'!S",TEXT(MATCH($C32,'2018-03'!$C$2:$C$100,0)+1,0)))="",AND(INDIRECT(CONCATENATE("'2018-04'!S",TEXT(MATCH($C32,'2018-04'!$C$2:$C$100,0)+1,0)))="",INDIRECT(CONCATENATE("'2018-03'!S",TEXT(MATCH($C32,'2018-03'!$C$2:$C$100,0)+1,0)))="")),"Н/Д",INDIRECT(CONCATENATE("'2018-04'!S",TEXT(MATCH($C32,'2018-04'!$C$2:$C$100,0)+1,0)))-INDIRECT(CONCATENATE("'2018-03'!S",TEXT(MATCH($C32,'2018-03'!$C$2:$C$100,0)+1,0))))</f>
        <v>102230</v>
      </c>
      <c r="T32" s="17">
        <f ca="1">IF(OR(INDIRECT(CONCATENATE("'2018-04'!T",TEXT(MATCH($C32,'2018-04'!$C$2:$C$100,0)+1,0)))="",INDIRECT(CONCATENATE("'2018-03'!T",TEXT(MATCH($C32,'2018-03'!$C$2:$C$100,0)+1,0)))="",AND(INDIRECT(CONCATENATE("'2018-04'!T",TEXT(MATCH($C32,'2018-04'!$C$2:$C$100,0)+1,0)))="",INDIRECT(CONCATENATE("'2018-03'!T",TEXT(MATCH($C32,'2018-03'!$C$2:$C$100,0)+1,0)))="")),"Н/Д",INDIRECT(CONCATENATE("'2018-04'!T",TEXT(MATCH($C32,'2018-04'!$C$2:$C$100,0)+1,0)))-INDIRECT(CONCATENATE("'2018-03'!T",TEXT(MATCH($C32,'2018-03'!$C$2:$C$100,0)+1,0))))</f>
        <v>42216956.750000007</v>
      </c>
      <c r="U32" s="17">
        <f ca="1">IF(OR(INDIRECT(CONCATENATE("'2018-04'!U",TEXT(MATCH($C32,'2018-04'!$C$2:$C$100,0)+1,0)))="",INDIRECT(CONCATENATE("'2018-03'!U",TEXT(MATCH($C32,'2018-03'!$C$2:$C$100,0)+1,0)))="",AND(INDIRECT(CONCATENATE("'2018-04'!U",TEXT(MATCH($C32,'2018-04'!$C$2:$C$100,0)+1,0)))="",INDIRECT(CONCATENATE("'2018-03'!U",TEXT(MATCH($C32,'2018-03'!$C$2:$C$100,0)+1,0)))="")),"Н/Д",INDIRECT(CONCATENATE("'2018-04'!U",TEXT(MATCH($C32,'2018-04'!$C$2:$C$100,0)+1,0)))-INDIRECT(CONCATENATE("'2018-03'!U",TEXT(MATCH($C32,'2018-03'!$C$2:$C$100,0)+1,0))))</f>
        <v>182924.10000000149</v>
      </c>
      <c r="V32" s="17">
        <f ca="1">IF(OR(INDIRECT(CONCATENATE("'2018-04'!V",TEXT(MATCH($C32,'2018-04'!$C$2:$C$100,0)+1,0)))="",INDIRECT(CONCATENATE("'2018-03'!V",TEXT(MATCH($C32,'2018-03'!$C$2:$C$100,0)+1,0)))="",AND(INDIRECT(CONCATENATE("'2018-04'!V",TEXT(MATCH($C32,'2018-04'!$C$2:$C$100,0)+1,0)))="",INDIRECT(CONCATENATE("'2018-03'!V",TEXT(MATCH($C32,'2018-03'!$C$2:$C$100,0)+1,0)))="")),"Н/Д",INDIRECT(CONCATENATE("'2018-04'!V",TEXT(MATCH($C32,'2018-04'!$C$2:$C$100,0)+1,0)))-INDIRECT(CONCATENATE("'2018-03'!V",TEXT(MATCH($C32,'2018-03'!$C$2:$C$100,0)+1,0))))</f>
        <v>405989983.17999995</v>
      </c>
      <c r="W32" s="17">
        <f ca="1">IF(OR(INDIRECT(CONCATENATE("'2018-04'!W",TEXT(MATCH($C32,'2018-04'!$C$2:$C$100,0)+1,0)))="",INDIRECT(CONCATENATE("'2018-03'!W",TEXT(MATCH($C32,'2018-03'!$C$2:$C$100,0)+1,0)))="",AND(INDIRECT(CONCATENATE("'2018-04'!W",TEXT(MATCH($C32,'2018-04'!$C$2:$C$100,0)+1,0)))="",INDIRECT(CONCATENATE("'2018-03'!W",TEXT(MATCH($C32,'2018-03'!$C$2:$C$100,0)+1,0)))="")),"Н/Д",INDIRECT(CONCATENATE("'2018-04'!W",TEXT(MATCH($C32,'2018-04'!$C$2:$C$100,0)+1,0)))-INDIRECT(CONCATENATE("'2018-03'!W",TEXT(MATCH($C32,'2018-03'!$C$2:$C$100,0)+1,0))))</f>
        <v>24533867329.939999</v>
      </c>
    </row>
    <row r="33" spans="1:23" x14ac:dyDescent="0.25">
      <c r="A33" s="2" t="s">
        <v>49</v>
      </c>
      <c r="B33" s="2" t="s">
        <v>55</v>
      </c>
      <c r="C33" s="15">
        <v>11800000</v>
      </c>
      <c r="D33" s="2" t="s">
        <v>207</v>
      </c>
      <c r="E33" s="17">
        <f ca="1">IF(OR(INDIRECT(CONCATENATE("'2018-04'!E",TEXT(MATCH($C33,'2018-04'!$C$2:$C$100,0)+1,0)))="",INDIRECT(CONCATENATE("'2018-03'!E",TEXT(MATCH($C33,'2018-03'!$C$2:$C$100,0)+1,0)))="",AND(INDIRECT(CONCATENATE("'2018-04'!E",TEXT(MATCH($C33,'2018-04'!$C$2:$C$100,0)+1,0)))="",INDIRECT(CONCATENATE("'2018-03'!E",TEXT(MATCH($C33,'2018-03'!$C$2:$C$100,0)+1,0)))="")),"Н/Д",INDIRECT(CONCATENATE("'2018-04'!E",TEXT(MATCH($C33,'2018-04'!$C$2:$C$100,0)+1,0)))-INDIRECT(CONCATENATE("'2018-03'!E",TEXT(MATCH($C33,'2018-03'!$C$2:$C$100,0)+1,0))))</f>
        <v>1771514902.52</v>
      </c>
      <c r="F33" s="17">
        <f ca="1">IF(OR(INDIRECT(CONCATENATE("'2018-04'!F",TEXT(MATCH($C33,'2018-04'!$C$2:$C$100,0)+1,0)))="",INDIRECT(CONCATENATE("'2018-03'!F",TEXT(MATCH($C33,'2018-03'!$C$2:$C$100,0)+1,0)))="",AND(INDIRECT(CONCATENATE("'2018-04'!F",TEXT(MATCH($C33,'2018-04'!$C$2:$C$100,0)+1,0)))="",INDIRECT(CONCATENATE("'2018-03'!F",TEXT(MATCH($C33,'2018-03'!$C$2:$C$100,0)+1,0)))="")),"Н/Д",INDIRECT(CONCATENATE("'2018-04'!F",TEXT(MATCH($C33,'2018-04'!$C$2:$C$100,0)+1,0)))-INDIRECT(CONCATENATE("'2018-03'!F",TEXT(MATCH($C33,'2018-03'!$C$2:$C$100,0)+1,0))))</f>
        <v>1735727476.1000001</v>
      </c>
      <c r="G33" s="17">
        <f ca="1">IF(OR(INDIRECT(CONCATENATE("'2018-04'!G",TEXT(MATCH($C33,'2018-04'!$C$2:$C$100,0)+1,0)))="",INDIRECT(CONCATENATE("'2018-03'!G",TEXT(MATCH($C33,'2018-03'!$C$2:$C$100,0)+1,0)))="",AND(INDIRECT(CONCATENATE("'2018-04'!G",TEXT(MATCH($C33,'2018-04'!$C$2:$C$100,0)+1,0)))="",INDIRECT(CONCATENATE("'2018-03'!G",TEXT(MATCH($C33,'2018-03'!$C$2:$C$100,0)+1,0)))="")),"Н/Д",INDIRECT(CONCATENATE("'2018-04'!G",TEXT(MATCH($C33,'2018-04'!$C$2:$C$100,0)+1,0)))-INDIRECT(CONCATENATE("'2018-03'!G",TEXT(MATCH($C33,'2018-03'!$C$2:$C$100,0)+1,0))))</f>
        <v>231007052.63</v>
      </c>
      <c r="H33" s="17">
        <f ca="1">IF(OR(INDIRECT(CONCATENATE("'2018-04'!H",TEXT(MATCH($C33,'2018-04'!$C$2:$C$100,0)+1,0)))="",INDIRECT(CONCATENATE("'2018-03'!H",TEXT(MATCH($C33,'2018-03'!$C$2:$C$100,0)+1,0)))="",AND(INDIRECT(CONCATENATE("'2018-04'!H",TEXT(MATCH($C33,'2018-04'!$C$2:$C$100,0)+1,0)))="",INDIRECT(CONCATENATE("'2018-03'!H",TEXT(MATCH($C33,'2018-03'!$C$2:$C$100,0)+1,0)))="")),"Н/Д",INDIRECT(CONCATENATE("'2018-04'!H",TEXT(MATCH($C33,'2018-04'!$C$2:$C$100,0)+1,0)))-INDIRECT(CONCATENATE("'2018-03'!H",TEXT(MATCH($C33,'2018-03'!$C$2:$C$100,0)+1,0))))</f>
        <v>210521082.20999998</v>
      </c>
      <c r="I33" s="17">
        <f ca="1">IF(OR(INDIRECT(CONCATENATE("'2018-04'!I",TEXT(MATCH($C33,'2018-04'!$C$2:$C$100,0)+1,0)))="",INDIRECT(CONCATENATE("'2018-03'!I",TEXT(MATCH($C33,'2018-03'!$C$2:$C$100,0)+1,0)))="",AND(INDIRECT(CONCATENATE("'2018-04'!I",TEXT(MATCH($C33,'2018-04'!$C$2:$C$100,0)+1,0)))="",INDIRECT(CONCATENATE("'2018-03'!I",TEXT(MATCH($C33,'2018-03'!$C$2:$C$100,0)+1,0)))="")),"Н/Д",INDIRECT(CONCATENATE("'2018-04'!I",TEXT(MATCH($C33,'2018-04'!$C$2:$C$100,0)+1,0)))-INDIRECT(CONCATENATE("'2018-03'!I",TEXT(MATCH($C33,'2018-03'!$C$2:$C$100,0)+1,0))))</f>
        <v>13288111.839999998</v>
      </c>
      <c r="J33" s="17" t="str">
        <f ca="1">IF(OR(INDIRECT(CONCATENATE("'2018-04'!J",TEXT(MATCH($C33,'2018-04'!$C$2:$C$100,0)+1,0)))="",INDIRECT(CONCATENATE("'2018-03'!J",TEXT(MATCH($C33,'2018-03'!$C$2:$C$100,0)+1,0)))="",AND(INDIRECT(CONCATENATE("'2018-04'!J",TEXT(MATCH($C33,'2018-04'!$C$2:$C$100,0)+1,0)))="",INDIRECT(CONCATENATE("'2018-03'!J",TEXT(MATCH($C33,'2018-03'!$C$2:$C$100,0)+1,0)))="")),"Н/Д",INDIRECT(CONCATENATE("'2018-04'!J",TEXT(MATCH($C33,'2018-04'!$C$2:$C$100,0)+1,0)))-INDIRECT(CONCATENATE("'2018-03'!J",TEXT(MATCH($C33,'2018-03'!$C$2:$C$100,0)+1,0))))</f>
        <v>Н/Д</v>
      </c>
      <c r="K33" s="17">
        <f ca="1">IF(OR(INDIRECT(CONCATENATE("'2018-04'!K",TEXT(MATCH($C33,'2018-04'!$C$2:$C$100,0)+1,0)))="",INDIRECT(CONCATENATE("'2018-03'!K",TEXT(MATCH($C33,'2018-03'!$C$2:$C$100,0)+1,0)))="",AND(INDIRECT(CONCATENATE("'2018-04'!K",TEXT(MATCH($C33,'2018-04'!$C$2:$C$100,0)+1,0)))="",INDIRECT(CONCATENATE("'2018-03'!K",TEXT(MATCH($C33,'2018-03'!$C$2:$C$100,0)+1,0)))="")),"Н/Д",INDIRECT(CONCATENATE("'2018-04'!K",TEXT(MATCH($C33,'2018-04'!$C$2:$C$100,0)+1,0)))-INDIRECT(CONCATENATE("'2018-03'!K",TEXT(MATCH($C33,'2018-03'!$C$2:$C$100,0)+1,0))))</f>
        <v>19303102.190000005</v>
      </c>
      <c r="L33" s="17">
        <f ca="1">IF(OR(INDIRECT(CONCATENATE("'2018-04'!L",TEXT(MATCH($C33,'2018-04'!$C$2:$C$100,0)+1,0)))="",INDIRECT(CONCATENATE("'2018-03'!L",TEXT(MATCH($C33,'2018-03'!$C$2:$C$100,0)+1,0)))="",AND(INDIRECT(CONCATENATE("'2018-04'!L",TEXT(MATCH($C33,'2018-04'!$C$2:$C$100,0)+1,0)))="",INDIRECT(CONCATENATE("'2018-03'!L",TEXT(MATCH($C33,'2018-03'!$C$2:$C$100,0)+1,0)))="")),"Н/Д",INDIRECT(CONCATENATE("'2018-04'!L",TEXT(MATCH($C33,'2018-04'!$C$2:$C$100,0)+1,0)))-INDIRECT(CONCATENATE("'2018-03'!L",TEXT(MATCH($C33,'2018-03'!$C$2:$C$100,0)+1,0))))</f>
        <v>1214056179.7</v>
      </c>
      <c r="M33" s="17">
        <f ca="1">IF(OR(INDIRECT(CONCATENATE("'2018-04'!M",TEXT(MATCH($C33,'2018-04'!$C$2:$C$100,0)+1,0)))="",INDIRECT(CONCATENATE("'2018-03'!M",TEXT(MATCH($C33,'2018-03'!$C$2:$C$100,0)+1,0)))="",AND(INDIRECT(CONCATENATE("'2018-04'!M",TEXT(MATCH($C33,'2018-04'!$C$2:$C$100,0)+1,0)))="",INDIRECT(CONCATENATE("'2018-03'!M",TEXT(MATCH($C33,'2018-03'!$C$2:$C$100,0)+1,0)))="")),"Н/Д",INDIRECT(CONCATENATE("'2018-04'!M",TEXT(MATCH($C33,'2018-04'!$C$2:$C$100,0)+1,0)))-INDIRECT(CONCATENATE("'2018-03'!M",TEXT(MATCH($C33,'2018-03'!$C$2:$C$100,0)+1,0))))</f>
        <v>4331510.3699999992</v>
      </c>
      <c r="N33" s="17">
        <f ca="1">IF(OR(INDIRECT(CONCATENATE("'2018-04'!N",TEXT(MATCH($C33,'2018-04'!$C$2:$C$100,0)+1,0)))="",INDIRECT(CONCATENATE("'2018-03'!N",TEXT(MATCH($C33,'2018-03'!$C$2:$C$100,0)+1,0)))="",AND(INDIRECT(CONCATENATE("'2018-04'!N",TEXT(MATCH($C33,'2018-04'!$C$2:$C$100,0)+1,0)))="",INDIRECT(CONCATENATE("'2018-03'!N",TEXT(MATCH($C33,'2018-03'!$C$2:$C$100,0)+1,0)))="")),"Н/Д",INDIRECT(CONCATENATE("'2018-04'!N",TEXT(MATCH($C33,'2018-04'!$C$2:$C$100,0)+1,0)))-INDIRECT(CONCATENATE("'2018-03'!NE",TEXT(MATCH($C33,'2018-03'!$C$2:$C$100,0)+1,0))))</f>
        <v>6171218.1100000003</v>
      </c>
      <c r="O33" s="17" t="str">
        <f ca="1">IF(OR(INDIRECT(CONCATENATE("'2018-04'!O",TEXT(MATCH($C33,'2018-04'!$C$2:$C$100,0)+1,0)))="",INDIRECT(CONCATENATE("'2018-03'!O",TEXT(MATCH($C33,'2018-03'!$C$2:$C$100,0)+1,0)))="",AND(INDIRECT(CONCATENATE("'2018-04'!O",TEXT(MATCH($C33,'2018-04'!$C$2:$C$100,0)+1,0)))="",INDIRECT(CONCATENATE("'2018-03'!O",TEXT(MATCH($C33,'2018-03'!$C$2:$C$100,0)+1,0)))="")),"Н/Д",INDIRECT(CONCATENATE("'2018-04'!O",TEXT(MATCH($C33,'2018-04'!$C$2:$C$100,0)+1,0)))-INDIRECT(CONCATENATE("'2018-03'!O",TEXT(MATCH($C33,'2018-03'!$C$2:$C$100,0)+1,0))))</f>
        <v>Н/Д</v>
      </c>
      <c r="P33" s="17">
        <f ca="1">IF(OR(INDIRECT(CONCATENATE("'2018-04'!P",TEXT(MATCH($C33,'2018-04'!$C$2:$C$100,0)+1,0)))="",INDIRECT(CONCATENATE("'2018-03'!P",TEXT(MATCH($C33,'2018-03'!$C$2:$C$100,0)+1,0)))="",AND(INDIRECT(CONCATENATE("'2018-04'!P",TEXT(MATCH($C33,'2018-04'!$C$2:$C$100,0)+1,0)))="",INDIRECT(CONCATENATE("'2018-03'!P",TEXT(MATCH($C33,'2018-03'!$C$2:$C$100,0)+1,0)))="")),"Н/Д",INDIRECT(CONCATENATE("'2018-04'!P",TEXT(MATCH($C33,'2018-04'!$C$2:$C$100,0)+1,0)))-INDIRECT(CONCATENATE("'2018-03'!P",TEXT(MATCH($C33,'2018-03'!$C$2:$C$100,0)+1,0))))</f>
        <v>6213420.4299999997</v>
      </c>
      <c r="Q33" s="17">
        <f ca="1">IF(OR(INDIRECT(CONCATENATE("'2018-04'!Q",TEXT(MATCH($C33,'2018-04'!$C$2:$C$100,0)+1,0)))="",INDIRECT(CONCATENATE("'2018-03'!Q",TEXT(MATCH($C33,'2018-03'!$C$2:$C$100,0)+1,0)))="",AND(INDIRECT(CONCATENATE("'2018-04'!Q",TEXT(MATCH($C33,'2018-04'!$C$2:$C$100,0)+1,0)))="",INDIRECT(CONCATENATE("'2018-03'!Q",TEXT(MATCH($C33,'2018-03'!$C$2:$C$100,0)+1,0)))="")),"Н/Д",INDIRECT(CONCATENATE("'2018-04'!Q",TEXT(MATCH($C33,'2018-04'!$C$2:$C$100,0)+1,0)))-INDIRECT(CONCATENATE("'2018-03'!Q",TEXT(MATCH($C33,'2018-03'!$C$2:$C$100,0)+1,0))))</f>
        <v>1478773.4499999993</v>
      </c>
      <c r="R33" s="17">
        <f ca="1">IF(OR(INDIRECT(CONCATENATE("'2018-04'!R",TEXT(MATCH($C33,'2018-04'!$C$2:$C$100,0)+1,0)))="",INDIRECT(CONCATENATE("'2018-03'!R",TEXT(MATCH($C33,'2018-03'!$C$2:$C$100,0)+1,0)))="",AND(INDIRECT(CONCATENATE("'2018-04'!R",TEXT(MATCH($C33,'2018-04'!$C$2:$C$100,0)+1,0)))="",INDIRECT(CONCATENATE("'2018-03'!R",TEXT(MATCH($C33,'2018-03'!$C$2:$C$100,0)+1,0)))="")),"Н/Д",INDIRECT(CONCATENATE("'2018-04'!R",TEXT(MATCH($C33,'2018-04'!$C$2:$C$100,0)+1,0)))-INDIRECT(CONCATENATE("'2018-03'!R",TEXT(MATCH($C33,'2018-03'!$C$2:$C$100,0)+1,0))))</f>
        <v>69862.549999952316</v>
      </c>
      <c r="S33" s="17">
        <f ca="1">IF(OR(INDIRECT(CONCATENATE("'2018-04'!S",TEXT(MATCH($C33,'2018-04'!$C$2:$C$100,0)+1,0)))="",INDIRECT(CONCATENATE("'2018-03'!S",TEXT(MATCH($C33,'2018-03'!$C$2:$C$100,0)+1,0)))="",AND(INDIRECT(CONCATENATE("'2018-04'!S",TEXT(MATCH($C33,'2018-04'!$C$2:$C$100,0)+1,0)))="",INDIRECT(CONCATENATE("'2018-03'!S",TEXT(MATCH($C33,'2018-03'!$C$2:$C$100,0)+1,0)))="")),"Н/Д",INDIRECT(CONCATENATE("'2018-04'!S",TEXT(MATCH($C33,'2018-04'!$C$2:$C$100,0)+1,0)))-INDIRECT(CONCATENATE("'2018-03'!S",TEXT(MATCH($C33,'2018-03'!$C$2:$C$100,0)+1,0))))</f>
        <v>4367797.5</v>
      </c>
      <c r="T33" s="17">
        <f ca="1">IF(OR(INDIRECT(CONCATENATE("'2018-04'!T",TEXT(MATCH($C33,'2018-04'!$C$2:$C$100,0)+1,0)))="",INDIRECT(CONCATENATE("'2018-03'!T",TEXT(MATCH($C33,'2018-03'!$C$2:$C$100,0)+1,0)))="",AND(INDIRECT(CONCATENATE("'2018-04'!T",TEXT(MATCH($C33,'2018-04'!$C$2:$C$100,0)+1,0)))="",INDIRECT(CONCATENATE("'2018-03'!T",TEXT(MATCH($C33,'2018-03'!$C$2:$C$100,0)+1,0)))="")),"Н/Д",INDIRECT(CONCATENATE("'2018-04'!T",TEXT(MATCH($C33,'2018-04'!$C$2:$C$100,0)+1,0)))-INDIRECT(CONCATENATE("'2018-03'!T",TEXT(MATCH($C33,'2018-03'!$C$2:$C$100,0)+1,0))))</f>
        <v>3571914.09</v>
      </c>
      <c r="U33" s="17">
        <f ca="1">IF(OR(INDIRECT(CONCATENATE("'2018-04'!U",TEXT(MATCH($C33,'2018-04'!$C$2:$C$100,0)+1,0)))="",INDIRECT(CONCATENATE("'2018-03'!U",TEXT(MATCH($C33,'2018-03'!$C$2:$C$100,0)+1,0)))="",AND(INDIRECT(CONCATENATE("'2018-04'!U",TEXT(MATCH($C33,'2018-04'!$C$2:$C$100,0)+1,0)))="",INDIRECT(CONCATENATE("'2018-03'!U",TEXT(MATCH($C33,'2018-03'!$C$2:$C$100,0)+1,0)))="")),"Н/Д",INDIRECT(CONCATENATE("'2018-04'!U",TEXT(MATCH($C33,'2018-04'!$C$2:$C$100,0)+1,0)))-INDIRECT(CONCATENATE("'2018-03'!U",TEXT(MATCH($C33,'2018-03'!$C$2:$C$100,0)+1,0))))</f>
        <v>22726073.800000001</v>
      </c>
      <c r="V33" s="17">
        <f ca="1">IF(OR(INDIRECT(CONCATENATE("'2018-04'!V",TEXT(MATCH($C33,'2018-04'!$C$2:$C$100,0)+1,0)))="",INDIRECT(CONCATENATE("'2018-03'!V",TEXT(MATCH($C33,'2018-03'!$C$2:$C$100,0)+1,0)))="",AND(INDIRECT(CONCATENATE("'2018-04'!V",TEXT(MATCH($C33,'2018-04'!$C$2:$C$100,0)+1,0)))="",INDIRECT(CONCATENATE("'2018-03'!V",TEXT(MATCH($C33,'2018-03'!$C$2:$C$100,0)+1,0)))="")),"Н/Д",INDIRECT(CONCATENATE("'2018-04'!V",TEXT(MATCH($C33,'2018-04'!$C$2:$C$100,0)+1,0)))-INDIRECT(CONCATENATE("'2018-03'!V",TEXT(MATCH($C33,'2018-03'!$C$2:$C$100,0)+1,0))))</f>
        <v>35787426.420000002</v>
      </c>
      <c r="W33" s="17">
        <f ca="1">IF(OR(INDIRECT(CONCATENATE("'2018-04'!W",TEXT(MATCH($C33,'2018-04'!$C$2:$C$100,0)+1,0)))="",INDIRECT(CONCATENATE("'2018-03'!W",TEXT(MATCH($C33,'2018-03'!$C$2:$C$100,0)+1,0)))="",AND(INDIRECT(CONCATENATE("'2018-04'!W",TEXT(MATCH($C33,'2018-04'!$C$2:$C$100,0)+1,0)))="",INDIRECT(CONCATENATE("'2018-03'!W",TEXT(MATCH($C33,'2018-03'!$C$2:$C$100,0)+1,0)))="")),"Н/Д",INDIRECT(CONCATENATE("'2018-04'!W",TEXT(MATCH($C33,'2018-04'!$C$2:$C$100,0)+1,0)))-INDIRECT(CONCATENATE("'2018-03'!W",TEXT(MATCH($C33,'2018-03'!$C$2:$C$100,0)+1,0))))</f>
        <v>5276026118.710001</v>
      </c>
    </row>
    <row r="34" spans="1:23" x14ac:dyDescent="0.25">
      <c r="A34" s="2" t="s">
        <v>49</v>
      </c>
      <c r="B34" s="2" t="s">
        <v>56</v>
      </c>
      <c r="C34" s="15">
        <v>49000000</v>
      </c>
      <c r="D34" s="2" t="s">
        <v>207</v>
      </c>
      <c r="E34" s="17">
        <f ca="1">IF(OR(INDIRECT(CONCATENATE("'2018-04'!E",TEXT(MATCH($C34,'2018-04'!$C$2:$C$100,0)+1,0)))="",INDIRECT(CONCATENATE("'2018-03'!E",TEXT(MATCH($C34,'2018-03'!$C$2:$C$100,0)+1,0)))="",AND(INDIRECT(CONCATENATE("'2018-04'!E",TEXT(MATCH($C34,'2018-04'!$C$2:$C$100,0)+1,0)))="",INDIRECT(CONCATENATE("'2018-03'!E",TEXT(MATCH($C34,'2018-03'!$C$2:$C$100,0)+1,0)))="")),"Н/Д",INDIRECT(CONCATENATE("'2018-04'!E",TEXT(MATCH($C34,'2018-04'!$C$2:$C$100,0)+1,0)))-INDIRECT(CONCATENATE("'2018-03'!E",TEXT(MATCH($C34,'2018-03'!$C$2:$C$100,0)+1,0))))</f>
        <v>3316760172.8999996</v>
      </c>
      <c r="F34" s="17">
        <f ca="1">IF(OR(INDIRECT(CONCATENATE("'2018-04'!F",TEXT(MATCH($C34,'2018-04'!$C$2:$C$100,0)+1,0)))="",INDIRECT(CONCATENATE("'2018-03'!F",TEXT(MATCH($C34,'2018-03'!$C$2:$C$100,0)+1,0)))="",AND(INDIRECT(CONCATENATE("'2018-04'!F",TEXT(MATCH($C34,'2018-04'!$C$2:$C$100,0)+1,0)))="",INDIRECT(CONCATENATE("'2018-03'!F",TEXT(MATCH($C34,'2018-03'!$C$2:$C$100,0)+1,0)))="")),"Н/Д",INDIRECT(CONCATENATE("'2018-04'!F",TEXT(MATCH($C34,'2018-04'!$C$2:$C$100,0)+1,0)))-INDIRECT(CONCATENATE("'2018-03'!F",TEXT(MATCH($C34,'2018-03'!$C$2:$C$100,0)+1,0))))</f>
        <v>3032264445.5499997</v>
      </c>
      <c r="G34" s="17">
        <f ca="1">IF(OR(INDIRECT(CONCATENATE("'2018-04'!G",TEXT(MATCH($C34,'2018-04'!$C$2:$C$100,0)+1,0)))="",INDIRECT(CONCATENATE("'2018-03'!G",TEXT(MATCH($C34,'2018-03'!$C$2:$C$100,0)+1,0)))="",AND(INDIRECT(CONCATENATE("'2018-04'!G",TEXT(MATCH($C34,'2018-04'!$C$2:$C$100,0)+1,0)))="",INDIRECT(CONCATENATE("'2018-03'!G",TEXT(MATCH($C34,'2018-03'!$C$2:$C$100,0)+1,0)))="")),"Н/Д",INDIRECT(CONCATENATE("'2018-04'!G",TEXT(MATCH($C34,'2018-04'!$C$2:$C$100,0)+1,0)))-INDIRECT(CONCATENATE("'2018-03'!G",TEXT(MATCH($C34,'2018-03'!$C$2:$C$100,0)+1,0))))</f>
        <v>1266645875.8199999</v>
      </c>
      <c r="H34" s="17">
        <f ca="1">IF(OR(INDIRECT(CONCATENATE("'2018-04'!H",TEXT(MATCH($C34,'2018-04'!$C$2:$C$100,0)+1,0)))="",INDIRECT(CONCATENATE("'2018-03'!H",TEXT(MATCH($C34,'2018-03'!$C$2:$C$100,0)+1,0)))="",AND(INDIRECT(CONCATENATE("'2018-04'!H",TEXT(MATCH($C34,'2018-04'!$C$2:$C$100,0)+1,0)))="",INDIRECT(CONCATENATE("'2018-03'!H",TEXT(MATCH($C34,'2018-03'!$C$2:$C$100,0)+1,0)))="")),"Н/Д",INDIRECT(CONCATENATE("'2018-04'!H",TEXT(MATCH($C34,'2018-04'!$C$2:$C$100,0)+1,0)))-INDIRECT(CONCATENATE("'2018-03'!H",TEXT(MATCH($C34,'2018-03'!$C$2:$C$100,0)+1,0))))</f>
        <v>779367741.99999976</v>
      </c>
      <c r="I34" s="17">
        <f ca="1">IF(OR(INDIRECT(CONCATENATE("'2018-04'!I",TEXT(MATCH($C34,'2018-04'!$C$2:$C$100,0)+1,0)))="",INDIRECT(CONCATENATE("'2018-03'!I",TEXT(MATCH($C34,'2018-03'!$C$2:$C$100,0)+1,0)))="",AND(INDIRECT(CONCATENATE("'2018-04'!I",TEXT(MATCH($C34,'2018-04'!$C$2:$C$100,0)+1,0)))="",INDIRECT(CONCATENATE("'2018-03'!I",TEXT(MATCH($C34,'2018-03'!$C$2:$C$100,0)+1,0)))="")),"Н/Д",INDIRECT(CONCATENATE("'2018-04'!I",TEXT(MATCH($C34,'2018-04'!$C$2:$C$100,0)+1,0)))-INDIRECT(CONCATENATE("'2018-03'!I",TEXT(MATCH($C34,'2018-03'!$C$2:$C$100,0)+1,0))))</f>
        <v>351332823.69999999</v>
      </c>
      <c r="J34" s="17" t="str">
        <f ca="1">IF(OR(INDIRECT(CONCATENATE("'2018-04'!J",TEXT(MATCH($C34,'2018-04'!$C$2:$C$100,0)+1,0)))="",INDIRECT(CONCATENATE("'2018-03'!J",TEXT(MATCH($C34,'2018-03'!$C$2:$C$100,0)+1,0)))="",AND(INDIRECT(CONCATENATE("'2018-04'!J",TEXT(MATCH($C34,'2018-04'!$C$2:$C$100,0)+1,0)))="",INDIRECT(CONCATENATE("'2018-03'!J",TEXT(MATCH($C34,'2018-03'!$C$2:$C$100,0)+1,0)))="")),"Н/Д",INDIRECT(CONCATENATE("'2018-04'!J",TEXT(MATCH($C34,'2018-04'!$C$2:$C$100,0)+1,0)))-INDIRECT(CONCATENATE("'2018-03'!J",TEXT(MATCH($C34,'2018-03'!$C$2:$C$100,0)+1,0))))</f>
        <v>Н/Д</v>
      </c>
      <c r="K34" s="17">
        <f ca="1">IF(OR(INDIRECT(CONCATENATE("'2018-04'!K",TEXT(MATCH($C34,'2018-04'!$C$2:$C$100,0)+1,0)))="",INDIRECT(CONCATENATE("'2018-03'!K",TEXT(MATCH($C34,'2018-03'!$C$2:$C$100,0)+1,0)))="",AND(INDIRECT(CONCATENATE("'2018-04'!K",TEXT(MATCH($C34,'2018-04'!$C$2:$C$100,0)+1,0)))="",INDIRECT(CONCATENATE("'2018-03'!K",TEXT(MATCH($C34,'2018-03'!$C$2:$C$100,0)+1,0)))="")),"Н/Д",INDIRECT(CONCATENATE("'2018-04'!K",TEXT(MATCH($C34,'2018-04'!$C$2:$C$100,0)+1,0)))-INDIRECT(CONCATENATE("'2018-03'!K",TEXT(MATCH($C34,'2018-03'!$C$2:$C$100,0)+1,0))))</f>
        <v>130680621.21999997</v>
      </c>
      <c r="L34" s="17">
        <f ca="1">IF(OR(INDIRECT(CONCATENATE("'2018-04'!L",TEXT(MATCH($C34,'2018-04'!$C$2:$C$100,0)+1,0)))="",INDIRECT(CONCATENATE("'2018-03'!L",TEXT(MATCH($C34,'2018-03'!$C$2:$C$100,0)+1,0)))="",AND(INDIRECT(CONCATENATE("'2018-04'!L",TEXT(MATCH($C34,'2018-04'!$C$2:$C$100,0)+1,0)))="",INDIRECT(CONCATENATE("'2018-03'!L",TEXT(MATCH($C34,'2018-03'!$C$2:$C$100,0)+1,0)))="")),"Н/Д",INDIRECT(CONCATENATE("'2018-04'!L",TEXT(MATCH($C34,'2018-04'!$C$2:$C$100,0)+1,0)))-INDIRECT(CONCATENATE("'2018-03'!L",TEXT(MATCH($C34,'2018-03'!$C$2:$C$100,0)+1,0))))</f>
        <v>372229266</v>
      </c>
      <c r="M34" s="17">
        <f ca="1">IF(OR(INDIRECT(CONCATENATE("'2018-04'!M",TEXT(MATCH($C34,'2018-04'!$C$2:$C$100,0)+1,0)))="",INDIRECT(CONCATENATE("'2018-03'!M",TEXT(MATCH($C34,'2018-03'!$C$2:$C$100,0)+1,0)))="",AND(INDIRECT(CONCATENATE("'2018-04'!M",TEXT(MATCH($C34,'2018-04'!$C$2:$C$100,0)+1,0)))="",INDIRECT(CONCATENATE("'2018-03'!M",TEXT(MATCH($C34,'2018-03'!$C$2:$C$100,0)+1,0)))="")),"Н/Д",INDIRECT(CONCATENATE("'2018-04'!M",TEXT(MATCH($C34,'2018-04'!$C$2:$C$100,0)+1,0)))-INDIRECT(CONCATENATE("'2018-03'!M",TEXT(MATCH($C34,'2018-03'!$C$2:$C$100,0)+1,0))))</f>
        <v>1495666.27</v>
      </c>
      <c r="N34" s="17">
        <f ca="1">IF(OR(INDIRECT(CONCATENATE("'2018-04'!N",TEXT(MATCH($C34,'2018-04'!$C$2:$C$100,0)+1,0)))="",INDIRECT(CONCATENATE("'2018-03'!N",TEXT(MATCH($C34,'2018-03'!$C$2:$C$100,0)+1,0)))="",AND(INDIRECT(CONCATENATE("'2018-04'!N",TEXT(MATCH($C34,'2018-04'!$C$2:$C$100,0)+1,0)))="",INDIRECT(CONCATENATE("'2018-03'!N",TEXT(MATCH($C34,'2018-03'!$C$2:$C$100,0)+1,0)))="")),"Н/Д",INDIRECT(CONCATENATE("'2018-04'!N",TEXT(MATCH($C34,'2018-04'!$C$2:$C$100,0)+1,0)))-INDIRECT(CONCATENATE("'2018-03'!NE",TEXT(MATCH($C34,'2018-03'!$C$2:$C$100,0)+1,0))))</f>
        <v>43360327.200000003</v>
      </c>
      <c r="O34" s="17">
        <f ca="1">IF(OR(INDIRECT(CONCATENATE("'2018-04'!O",TEXT(MATCH($C34,'2018-04'!$C$2:$C$100,0)+1,0)))="",INDIRECT(CONCATENATE("'2018-03'!O",TEXT(MATCH($C34,'2018-03'!$C$2:$C$100,0)+1,0)))="",AND(INDIRECT(CONCATENATE("'2018-04'!O",TEXT(MATCH($C34,'2018-04'!$C$2:$C$100,0)+1,0)))="",INDIRECT(CONCATENATE("'2018-03'!O",TEXT(MATCH($C34,'2018-03'!$C$2:$C$100,0)+1,0)))="")),"Н/Д",INDIRECT(CONCATENATE("'2018-04'!O",TEXT(MATCH($C34,'2018-04'!$C$2:$C$100,0)+1,0)))-INDIRECT(CONCATENATE("'2018-03'!O",TEXT(MATCH($C34,'2018-03'!$C$2:$C$100,0)+1,0))))</f>
        <v>10990.54</v>
      </c>
      <c r="P34" s="17">
        <f ca="1">IF(OR(INDIRECT(CONCATENATE("'2018-04'!P",TEXT(MATCH($C34,'2018-04'!$C$2:$C$100,0)+1,0)))="",INDIRECT(CONCATENATE("'2018-03'!P",TEXT(MATCH($C34,'2018-03'!$C$2:$C$100,0)+1,0)))="",AND(INDIRECT(CONCATENATE("'2018-04'!P",TEXT(MATCH($C34,'2018-04'!$C$2:$C$100,0)+1,0)))="",INDIRECT(CONCATENATE("'2018-03'!P",TEXT(MATCH($C34,'2018-03'!$C$2:$C$100,0)+1,0)))="")),"Н/Д",INDIRECT(CONCATENATE("'2018-04'!P",TEXT(MATCH($C34,'2018-04'!$C$2:$C$100,0)+1,0)))-INDIRECT(CONCATENATE("'2018-03'!P",TEXT(MATCH($C34,'2018-03'!$C$2:$C$100,0)+1,0))))</f>
        <v>38464333.549999997</v>
      </c>
      <c r="Q34" s="17">
        <f ca="1">IF(OR(INDIRECT(CONCATENATE("'2018-04'!Q",TEXT(MATCH($C34,'2018-04'!$C$2:$C$100,0)+1,0)))="",INDIRECT(CONCATENATE("'2018-03'!Q",TEXT(MATCH($C34,'2018-03'!$C$2:$C$100,0)+1,0)))="",AND(INDIRECT(CONCATENATE("'2018-04'!Q",TEXT(MATCH($C34,'2018-04'!$C$2:$C$100,0)+1,0)))="",INDIRECT(CONCATENATE("'2018-03'!Q",TEXT(MATCH($C34,'2018-03'!$C$2:$C$100,0)+1,0)))="")),"Н/Д",INDIRECT(CONCATENATE("'2018-04'!Q",TEXT(MATCH($C34,'2018-04'!$C$2:$C$100,0)+1,0)))-INDIRECT(CONCATENATE("'2018-03'!Q",TEXT(MATCH($C34,'2018-03'!$C$2:$C$100,0)+1,0))))</f>
        <v>30936625.259999998</v>
      </c>
      <c r="R34" s="17">
        <f ca="1">IF(OR(INDIRECT(CONCATENATE("'2018-04'!R",TEXT(MATCH($C34,'2018-04'!$C$2:$C$100,0)+1,0)))="",INDIRECT(CONCATENATE("'2018-03'!R",TEXT(MATCH($C34,'2018-03'!$C$2:$C$100,0)+1,0)))="",AND(INDIRECT(CONCATENATE("'2018-04'!R",TEXT(MATCH($C34,'2018-04'!$C$2:$C$100,0)+1,0)))="",INDIRECT(CONCATENATE("'2018-03'!R",TEXT(MATCH($C34,'2018-03'!$C$2:$C$100,0)+1,0)))="")),"Н/Д",INDIRECT(CONCATENATE("'2018-04'!R",TEXT(MATCH($C34,'2018-04'!$C$2:$C$100,0)+1,0)))-INDIRECT(CONCATENATE("'2018-03'!R",TEXT(MATCH($C34,'2018-03'!$C$2:$C$100,0)+1,0))))</f>
        <v>10038687.339999996</v>
      </c>
      <c r="S34" s="17">
        <f ca="1">IF(OR(INDIRECT(CONCATENATE("'2018-04'!S",TEXT(MATCH($C34,'2018-04'!$C$2:$C$100,0)+1,0)))="",INDIRECT(CONCATENATE("'2018-03'!S",TEXT(MATCH($C34,'2018-03'!$C$2:$C$100,0)+1,0)))="",AND(INDIRECT(CONCATENATE("'2018-04'!S",TEXT(MATCH($C34,'2018-04'!$C$2:$C$100,0)+1,0)))="",INDIRECT(CONCATENATE("'2018-03'!S",TEXT(MATCH($C34,'2018-03'!$C$2:$C$100,0)+1,0)))="")),"Н/Д",INDIRECT(CONCATENATE("'2018-04'!S",TEXT(MATCH($C34,'2018-04'!$C$2:$C$100,0)+1,0)))-INDIRECT(CONCATENATE("'2018-03'!S",TEXT(MATCH($C34,'2018-03'!$C$2:$C$100,0)+1,0))))</f>
        <v>104031.5</v>
      </c>
      <c r="T34" s="17">
        <f ca="1">IF(OR(INDIRECT(CONCATENATE("'2018-04'!T",TEXT(MATCH($C34,'2018-04'!$C$2:$C$100,0)+1,0)))="",INDIRECT(CONCATENATE("'2018-03'!T",TEXT(MATCH($C34,'2018-03'!$C$2:$C$100,0)+1,0)))="",AND(INDIRECT(CONCATENATE("'2018-04'!T",TEXT(MATCH($C34,'2018-04'!$C$2:$C$100,0)+1,0)))="",INDIRECT(CONCATENATE("'2018-03'!T",TEXT(MATCH($C34,'2018-03'!$C$2:$C$100,0)+1,0)))="")),"Н/Д",INDIRECT(CONCATENATE("'2018-04'!T",TEXT(MATCH($C34,'2018-04'!$C$2:$C$100,0)+1,0)))-INDIRECT(CONCATENATE("'2018-03'!T",TEXT(MATCH($C34,'2018-03'!$C$2:$C$100,0)+1,0))))</f>
        <v>28432308.039999999</v>
      </c>
      <c r="U34" s="17">
        <f ca="1">IF(OR(INDIRECT(CONCATENATE("'2018-04'!U",TEXT(MATCH($C34,'2018-04'!$C$2:$C$100,0)+1,0)))="",INDIRECT(CONCATENATE("'2018-03'!U",TEXT(MATCH($C34,'2018-03'!$C$2:$C$100,0)+1,0)))="",AND(INDIRECT(CONCATENATE("'2018-04'!U",TEXT(MATCH($C34,'2018-04'!$C$2:$C$100,0)+1,0)))="",INDIRECT(CONCATENATE("'2018-03'!U",TEXT(MATCH($C34,'2018-03'!$C$2:$C$100,0)+1,0)))="")),"Н/Д",INDIRECT(CONCATENATE("'2018-04'!U",TEXT(MATCH($C34,'2018-04'!$C$2:$C$100,0)+1,0)))-INDIRECT(CONCATENATE("'2018-03'!U",TEXT(MATCH($C34,'2018-03'!$C$2:$C$100,0)+1,0))))</f>
        <v>4218022.3</v>
      </c>
      <c r="V34" s="17">
        <f ca="1">IF(OR(INDIRECT(CONCATENATE("'2018-04'!V",TEXT(MATCH($C34,'2018-04'!$C$2:$C$100,0)+1,0)))="",INDIRECT(CONCATENATE("'2018-03'!V",TEXT(MATCH($C34,'2018-03'!$C$2:$C$100,0)+1,0)))="",AND(INDIRECT(CONCATENATE("'2018-04'!V",TEXT(MATCH($C34,'2018-04'!$C$2:$C$100,0)+1,0)))="",INDIRECT(CONCATENATE("'2018-03'!V",TEXT(MATCH($C34,'2018-03'!$C$2:$C$100,0)+1,0)))="")),"Н/Д",INDIRECT(CONCATENATE("'2018-04'!V",TEXT(MATCH($C34,'2018-04'!$C$2:$C$100,0)+1,0)))-INDIRECT(CONCATENATE("'2018-03'!V",TEXT(MATCH($C34,'2018-03'!$C$2:$C$100,0)+1,0))))</f>
        <v>284495727.35000002</v>
      </c>
      <c r="W34" s="17">
        <f ca="1">IF(OR(INDIRECT(CONCATENATE("'2018-04'!W",TEXT(MATCH($C34,'2018-04'!$C$2:$C$100,0)+1,0)))="",INDIRECT(CONCATENATE("'2018-03'!W",TEXT(MATCH($C34,'2018-03'!$C$2:$C$100,0)+1,0)))="",AND(INDIRECT(CONCATENATE("'2018-04'!W",TEXT(MATCH($C34,'2018-04'!$C$2:$C$100,0)+1,0)))="",INDIRECT(CONCATENATE("'2018-03'!W",TEXT(MATCH($C34,'2018-03'!$C$2:$C$100,0)+1,0)))="")),"Н/Д",INDIRECT(CONCATENATE("'2018-04'!W",TEXT(MATCH($C34,'2018-04'!$C$2:$C$100,0)+1,0)))-INDIRECT(CONCATENATE("'2018-03'!W",TEXT(MATCH($C34,'2018-03'!$C$2:$C$100,0)+1,0))))</f>
        <v>9664645391.4999981</v>
      </c>
    </row>
    <row r="35" spans="1:23" x14ac:dyDescent="0.25">
      <c r="A35" s="2" t="s">
        <v>49</v>
      </c>
      <c r="B35" s="2" t="s">
        <v>57</v>
      </c>
      <c r="C35" s="15">
        <v>58000000</v>
      </c>
      <c r="D35" s="2" t="s">
        <v>207</v>
      </c>
      <c r="E35" s="17">
        <f ca="1">IF(OR(INDIRECT(CONCATENATE("'2018-04'!E",TEXT(MATCH($C35,'2018-04'!$C$2:$C$100,0)+1,0)))="",INDIRECT(CONCATENATE("'2018-03'!E",TEXT(MATCH($C35,'2018-03'!$C$2:$C$100,0)+1,0)))="",AND(INDIRECT(CONCATENATE("'2018-04'!E",TEXT(MATCH($C35,'2018-04'!$C$2:$C$100,0)+1,0)))="",INDIRECT(CONCATENATE("'2018-03'!E",TEXT(MATCH($C35,'2018-03'!$C$2:$C$100,0)+1,0)))="")),"Н/Д",INDIRECT(CONCATENATE("'2018-04'!E",TEXT(MATCH($C35,'2018-04'!$C$2:$C$100,0)+1,0)))-INDIRECT(CONCATENATE("'2018-03'!E",TEXT(MATCH($C35,'2018-03'!$C$2:$C$100,0)+1,0))))</f>
        <v>2929384178.8900003</v>
      </c>
      <c r="F35" s="17">
        <f ca="1">IF(OR(INDIRECT(CONCATENATE("'2018-04'!F",TEXT(MATCH($C35,'2018-04'!$C$2:$C$100,0)+1,0)))="",INDIRECT(CONCATENATE("'2018-03'!F",TEXT(MATCH($C35,'2018-03'!$C$2:$C$100,0)+1,0)))="",AND(INDIRECT(CONCATENATE("'2018-04'!F",TEXT(MATCH($C35,'2018-04'!$C$2:$C$100,0)+1,0)))="",INDIRECT(CONCATENATE("'2018-03'!F",TEXT(MATCH($C35,'2018-03'!$C$2:$C$100,0)+1,0)))="")),"Н/Д",INDIRECT(CONCATENATE("'2018-04'!F",TEXT(MATCH($C35,'2018-04'!$C$2:$C$100,0)+1,0)))-INDIRECT(CONCATENATE("'2018-03'!F",TEXT(MATCH($C35,'2018-03'!$C$2:$C$100,0)+1,0))))</f>
        <v>2132337747.8300004</v>
      </c>
      <c r="G35" s="17">
        <f ca="1">IF(OR(INDIRECT(CONCATENATE("'2018-04'!G",TEXT(MATCH($C35,'2018-04'!$C$2:$C$100,0)+1,0)))="",INDIRECT(CONCATENATE("'2018-03'!G",TEXT(MATCH($C35,'2018-03'!$C$2:$C$100,0)+1,0)))="",AND(INDIRECT(CONCATENATE("'2018-04'!G",TEXT(MATCH($C35,'2018-04'!$C$2:$C$100,0)+1,0)))="",INDIRECT(CONCATENATE("'2018-03'!G",TEXT(MATCH($C35,'2018-03'!$C$2:$C$100,0)+1,0)))="")),"Н/Д",INDIRECT(CONCATENATE("'2018-04'!G",TEXT(MATCH($C35,'2018-04'!$C$2:$C$100,0)+1,0)))-INDIRECT(CONCATENATE("'2018-03'!G",TEXT(MATCH($C35,'2018-03'!$C$2:$C$100,0)+1,0))))</f>
        <v>613018372.53999996</v>
      </c>
      <c r="H35" s="17">
        <f ca="1">IF(OR(INDIRECT(CONCATENATE("'2018-04'!H",TEXT(MATCH($C35,'2018-04'!$C$2:$C$100,0)+1,0)))="",INDIRECT(CONCATENATE("'2018-03'!H",TEXT(MATCH($C35,'2018-03'!$C$2:$C$100,0)+1,0)))="",AND(INDIRECT(CONCATENATE("'2018-04'!H",TEXT(MATCH($C35,'2018-04'!$C$2:$C$100,0)+1,0)))="",INDIRECT(CONCATENATE("'2018-03'!H",TEXT(MATCH($C35,'2018-03'!$C$2:$C$100,0)+1,0)))="")),"Н/Д",INDIRECT(CONCATENATE("'2018-04'!H",TEXT(MATCH($C35,'2018-04'!$C$2:$C$100,0)+1,0)))-INDIRECT(CONCATENATE("'2018-03'!H",TEXT(MATCH($C35,'2018-03'!$C$2:$C$100,0)+1,0))))</f>
        <v>661639153.74000001</v>
      </c>
      <c r="I35" s="17">
        <f ca="1">IF(OR(INDIRECT(CONCATENATE("'2018-04'!I",TEXT(MATCH($C35,'2018-04'!$C$2:$C$100,0)+1,0)))="",INDIRECT(CONCATENATE("'2018-03'!I",TEXT(MATCH($C35,'2018-03'!$C$2:$C$100,0)+1,0)))="",AND(INDIRECT(CONCATENATE("'2018-04'!I",TEXT(MATCH($C35,'2018-04'!$C$2:$C$100,0)+1,0)))="",INDIRECT(CONCATENATE("'2018-03'!I",TEXT(MATCH($C35,'2018-03'!$C$2:$C$100,0)+1,0)))="")),"Н/Д",INDIRECT(CONCATENATE("'2018-04'!I",TEXT(MATCH($C35,'2018-04'!$C$2:$C$100,0)+1,0)))-INDIRECT(CONCATENATE("'2018-03'!I",TEXT(MATCH($C35,'2018-03'!$C$2:$C$100,0)+1,0))))</f>
        <v>420558899.05000001</v>
      </c>
      <c r="J35" s="17" t="str">
        <f ca="1">IF(OR(INDIRECT(CONCATENATE("'2018-04'!J",TEXT(MATCH($C35,'2018-04'!$C$2:$C$100,0)+1,0)))="",INDIRECT(CONCATENATE("'2018-03'!J",TEXT(MATCH($C35,'2018-03'!$C$2:$C$100,0)+1,0)))="",AND(INDIRECT(CONCATENATE("'2018-04'!J",TEXT(MATCH($C35,'2018-04'!$C$2:$C$100,0)+1,0)))="",INDIRECT(CONCATENATE("'2018-03'!J",TEXT(MATCH($C35,'2018-03'!$C$2:$C$100,0)+1,0)))="")),"Н/Д",INDIRECT(CONCATENATE("'2018-04'!J",TEXT(MATCH($C35,'2018-04'!$C$2:$C$100,0)+1,0)))-INDIRECT(CONCATENATE("'2018-03'!J",TEXT(MATCH($C35,'2018-03'!$C$2:$C$100,0)+1,0))))</f>
        <v>Н/Д</v>
      </c>
      <c r="K35" s="17">
        <f ca="1">IF(OR(INDIRECT(CONCATENATE("'2018-04'!K",TEXT(MATCH($C35,'2018-04'!$C$2:$C$100,0)+1,0)))="",INDIRECT(CONCATENATE("'2018-03'!K",TEXT(MATCH($C35,'2018-03'!$C$2:$C$100,0)+1,0)))="",AND(INDIRECT(CONCATENATE("'2018-04'!K",TEXT(MATCH($C35,'2018-04'!$C$2:$C$100,0)+1,0)))="",INDIRECT(CONCATENATE("'2018-03'!K",TEXT(MATCH($C35,'2018-03'!$C$2:$C$100,0)+1,0)))="")),"Н/Д",INDIRECT(CONCATENATE("'2018-04'!K",TEXT(MATCH($C35,'2018-04'!$C$2:$C$100,0)+1,0)))-INDIRECT(CONCATENATE("'2018-03'!K",TEXT(MATCH($C35,'2018-03'!$C$2:$C$100,0)+1,0))))</f>
        <v>128550776.61000001</v>
      </c>
      <c r="L35" s="17">
        <f ca="1">IF(OR(INDIRECT(CONCATENATE("'2018-04'!L",TEXT(MATCH($C35,'2018-04'!$C$2:$C$100,0)+1,0)))="",INDIRECT(CONCATENATE("'2018-03'!L",TEXT(MATCH($C35,'2018-03'!$C$2:$C$100,0)+1,0)))="",AND(INDIRECT(CONCATENATE("'2018-04'!L",TEXT(MATCH($C35,'2018-04'!$C$2:$C$100,0)+1,0)))="",INDIRECT(CONCATENATE("'2018-03'!L",TEXT(MATCH($C35,'2018-03'!$C$2:$C$100,0)+1,0)))="")),"Н/Д",INDIRECT(CONCATENATE("'2018-04'!L",TEXT(MATCH($C35,'2018-04'!$C$2:$C$100,0)+1,0)))-INDIRECT(CONCATENATE("'2018-03'!L",TEXT(MATCH($C35,'2018-03'!$C$2:$C$100,0)+1,0))))</f>
        <v>180608059.77000001</v>
      </c>
      <c r="M35" s="17">
        <f ca="1">IF(OR(INDIRECT(CONCATENATE("'2018-04'!M",TEXT(MATCH($C35,'2018-04'!$C$2:$C$100,0)+1,0)))="",INDIRECT(CONCATENATE("'2018-03'!M",TEXT(MATCH($C35,'2018-03'!$C$2:$C$100,0)+1,0)))="",AND(INDIRECT(CONCATENATE("'2018-04'!M",TEXT(MATCH($C35,'2018-04'!$C$2:$C$100,0)+1,0)))="",INDIRECT(CONCATENATE("'2018-03'!M",TEXT(MATCH($C35,'2018-03'!$C$2:$C$100,0)+1,0)))="")),"Н/Д",INDIRECT(CONCATENATE("'2018-04'!M",TEXT(MATCH($C35,'2018-04'!$C$2:$C$100,0)+1,0)))-INDIRECT(CONCATENATE("'2018-03'!M",TEXT(MATCH($C35,'2018-03'!$C$2:$C$100,0)+1,0))))</f>
        <v>612110.99000000022</v>
      </c>
      <c r="N35" s="17">
        <f ca="1">IF(OR(INDIRECT(CONCATENATE("'2018-04'!N",TEXT(MATCH($C35,'2018-04'!$C$2:$C$100,0)+1,0)))="",INDIRECT(CONCATENATE("'2018-03'!N",TEXT(MATCH($C35,'2018-03'!$C$2:$C$100,0)+1,0)))="",AND(INDIRECT(CONCATENATE("'2018-04'!N",TEXT(MATCH($C35,'2018-04'!$C$2:$C$100,0)+1,0)))="",INDIRECT(CONCATENATE("'2018-03'!N",TEXT(MATCH($C35,'2018-03'!$C$2:$C$100,0)+1,0)))="")),"Н/Д",INDIRECT(CONCATENATE("'2018-04'!N",TEXT(MATCH($C35,'2018-04'!$C$2:$C$100,0)+1,0)))-INDIRECT(CONCATENATE("'2018-03'!NE",TEXT(MATCH($C35,'2018-03'!$C$2:$C$100,0)+1,0))))</f>
        <v>36361405.030000001</v>
      </c>
      <c r="O35" s="17">
        <f ca="1">IF(OR(INDIRECT(CONCATENATE("'2018-04'!O",TEXT(MATCH($C35,'2018-04'!$C$2:$C$100,0)+1,0)))="",INDIRECT(CONCATENATE("'2018-03'!O",TEXT(MATCH($C35,'2018-03'!$C$2:$C$100,0)+1,0)))="",AND(INDIRECT(CONCATENATE("'2018-04'!O",TEXT(MATCH($C35,'2018-04'!$C$2:$C$100,0)+1,0)))="",INDIRECT(CONCATENATE("'2018-03'!O",TEXT(MATCH($C35,'2018-03'!$C$2:$C$100,0)+1,0)))="")),"Н/Д",INDIRECT(CONCATENATE("'2018-04'!O",TEXT(MATCH($C35,'2018-04'!$C$2:$C$100,0)+1,0)))-INDIRECT(CONCATENATE("'2018-03'!O",TEXT(MATCH($C35,'2018-03'!$C$2:$C$100,0)+1,0))))</f>
        <v>44532.489999999991</v>
      </c>
      <c r="P35" s="17">
        <f ca="1">IF(OR(INDIRECT(CONCATENATE("'2018-04'!P",TEXT(MATCH($C35,'2018-04'!$C$2:$C$100,0)+1,0)))="",INDIRECT(CONCATENATE("'2018-03'!P",TEXT(MATCH($C35,'2018-03'!$C$2:$C$100,0)+1,0)))="",AND(INDIRECT(CONCATENATE("'2018-04'!P",TEXT(MATCH($C35,'2018-04'!$C$2:$C$100,0)+1,0)))="",INDIRECT(CONCATENATE("'2018-03'!P",TEXT(MATCH($C35,'2018-03'!$C$2:$C$100,0)+1,0)))="")),"Н/Д",INDIRECT(CONCATENATE("'2018-04'!P",TEXT(MATCH($C35,'2018-04'!$C$2:$C$100,0)+1,0)))-INDIRECT(CONCATENATE("'2018-03'!P",TEXT(MATCH($C35,'2018-03'!$C$2:$C$100,0)+1,0))))</f>
        <v>38108429.469999991</v>
      </c>
      <c r="Q35" s="17">
        <f ca="1">IF(OR(INDIRECT(CONCATENATE("'2018-04'!Q",TEXT(MATCH($C35,'2018-04'!$C$2:$C$100,0)+1,0)))="",INDIRECT(CONCATENATE("'2018-03'!Q",TEXT(MATCH($C35,'2018-03'!$C$2:$C$100,0)+1,0)))="",AND(INDIRECT(CONCATENATE("'2018-04'!Q",TEXT(MATCH($C35,'2018-04'!$C$2:$C$100,0)+1,0)))="",INDIRECT(CONCATENATE("'2018-03'!Q",TEXT(MATCH($C35,'2018-03'!$C$2:$C$100,0)+1,0)))="")),"Н/Д",INDIRECT(CONCATENATE("'2018-04'!Q",TEXT(MATCH($C35,'2018-04'!$C$2:$C$100,0)+1,0)))-INDIRECT(CONCATENATE("'2018-03'!Q",TEXT(MATCH($C35,'2018-03'!$C$2:$C$100,0)+1,0))))</f>
        <v>23640027.329999998</v>
      </c>
      <c r="R35" s="17">
        <f ca="1">IF(OR(INDIRECT(CONCATENATE("'2018-04'!R",TEXT(MATCH($C35,'2018-04'!$C$2:$C$100,0)+1,0)))="",INDIRECT(CONCATENATE("'2018-03'!R",TEXT(MATCH($C35,'2018-03'!$C$2:$C$100,0)+1,0)))="",AND(INDIRECT(CONCATENATE("'2018-04'!R",TEXT(MATCH($C35,'2018-04'!$C$2:$C$100,0)+1,0)))="",INDIRECT(CONCATENATE("'2018-03'!R",TEXT(MATCH($C35,'2018-03'!$C$2:$C$100,0)+1,0)))="")),"Н/Д",INDIRECT(CONCATENATE("'2018-04'!R",TEXT(MATCH($C35,'2018-04'!$C$2:$C$100,0)+1,0)))-INDIRECT(CONCATENATE("'2018-03'!R",TEXT(MATCH($C35,'2018-03'!$C$2:$C$100,0)+1,0))))</f>
        <v>18229619.170000002</v>
      </c>
      <c r="S35" s="17">
        <f ca="1">IF(OR(INDIRECT(CONCATENATE("'2018-04'!S",TEXT(MATCH($C35,'2018-04'!$C$2:$C$100,0)+1,0)))="",INDIRECT(CONCATENATE("'2018-03'!S",TEXT(MATCH($C35,'2018-03'!$C$2:$C$100,0)+1,0)))="",AND(INDIRECT(CONCATENATE("'2018-04'!S",TEXT(MATCH($C35,'2018-04'!$C$2:$C$100,0)+1,0)))="",INDIRECT(CONCATENATE("'2018-03'!S",TEXT(MATCH($C35,'2018-03'!$C$2:$C$100,0)+1,0)))="")),"Н/Д",INDIRECT(CONCATENATE("'2018-04'!S",TEXT(MATCH($C35,'2018-04'!$C$2:$C$100,0)+1,0)))-INDIRECT(CONCATENATE("'2018-03'!S",TEXT(MATCH($C35,'2018-03'!$C$2:$C$100,0)+1,0))))</f>
        <v>92307.489999999991</v>
      </c>
      <c r="T35" s="17">
        <f ca="1">IF(OR(INDIRECT(CONCATENATE("'2018-04'!T",TEXT(MATCH($C35,'2018-04'!$C$2:$C$100,0)+1,0)))="",INDIRECT(CONCATENATE("'2018-03'!T",TEXT(MATCH($C35,'2018-03'!$C$2:$C$100,0)+1,0)))="",AND(INDIRECT(CONCATENATE("'2018-04'!T",TEXT(MATCH($C35,'2018-04'!$C$2:$C$100,0)+1,0)))="",INDIRECT(CONCATENATE("'2018-03'!T",TEXT(MATCH($C35,'2018-03'!$C$2:$C$100,0)+1,0)))="")),"Н/Д",INDIRECT(CONCATENATE("'2018-04'!T",TEXT(MATCH($C35,'2018-04'!$C$2:$C$100,0)+1,0)))-INDIRECT(CONCATENATE("'2018-03'!T",TEXT(MATCH($C35,'2018-03'!$C$2:$C$100,0)+1,0))))</f>
        <v>25811365.490000002</v>
      </c>
      <c r="U35" s="17">
        <f ca="1">IF(OR(INDIRECT(CONCATENATE("'2018-04'!U",TEXT(MATCH($C35,'2018-04'!$C$2:$C$100,0)+1,0)))="",INDIRECT(CONCATENATE("'2018-03'!U",TEXT(MATCH($C35,'2018-03'!$C$2:$C$100,0)+1,0)))="",AND(INDIRECT(CONCATENATE("'2018-04'!U",TEXT(MATCH($C35,'2018-04'!$C$2:$C$100,0)+1,0)))="",INDIRECT(CONCATENATE("'2018-03'!U",TEXT(MATCH($C35,'2018-03'!$C$2:$C$100,0)+1,0)))="")),"Н/Д",INDIRECT(CONCATENATE("'2018-04'!U",TEXT(MATCH($C35,'2018-04'!$C$2:$C$100,0)+1,0)))-INDIRECT(CONCATENATE("'2018-03'!U",TEXT(MATCH($C35,'2018-03'!$C$2:$C$100,0)+1,0))))</f>
        <v>1654247.97</v>
      </c>
      <c r="V35" s="17">
        <f ca="1">IF(OR(INDIRECT(CONCATENATE("'2018-04'!V",TEXT(MATCH($C35,'2018-04'!$C$2:$C$100,0)+1,0)))="",INDIRECT(CONCATENATE("'2018-03'!V",TEXT(MATCH($C35,'2018-03'!$C$2:$C$100,0)+1,0)))="",AND(INDIRECT(CONCATENATE("'2018-04'!V",TEXT(MATCH($C35,'2018-04'!$C$2:$C$100,0)+1,0)))="",INDIRECT(CONCATENATE("'2018-03'!V",TEXT(MATCH($C35,'2018-03'!$C$2:$C$100,0)+1,0)))="")),"Н/Д",INDIRECT(CONCATENATE("'2018-04'!V",TEXT(MATCH($C35,'2018-04'!$C$2:$C$100,0)+1,0)))-INDIRECT(CONCATENATE("'2018-03'!V",TEXT(MATCH($C35,'2018-03'!$C$2:$C$100,0)+1,0))))</f>
        <v>797046431.05999994</v>
      </c>
      <c r="W35" s="17">
        <f ca="1">IF(OR(INDIRECT(CONCATENATE("'2018-04'!W",TEXT(MATCH($C35,'2018-04'!$C$2:$C$100,0)+1,0)))="",INDIRECT(CONCATENATE("'2018-03'!W",TEXT(MATCH($C35,'2018-03'!$C$2:$C$100,0)+1,0)))="",AND(INDIRECT(CONCATENATE("'2018-04'!W",TEXT(MATCH($C35,'2018-04'!$C$2:$C$100,0)+1,0)))="",INDIRECT(CONCATENATE("'2018-03'!W",TEXT(MATCH($C35,'2018-03'!$C$2:$C$100,0)+1,0)))="")),"Н/Д",INDIRECT(CONCATENATE("'2018-04'!W",TEXT(MATCH($C35,'2018-04'!$C$2:$C$100,0)+1,0)))-INDIRECT(CONCATENATE("'2018-03'!W",TEXT(MATCH($C35,'2018-03'!$C$2:$C$100,0)+1,0))))</f>
        <v>7986828325.6499996</v>
      </c>
    </row>
    <row r="36" spans="1:23" x14ac:dyDescent="0.25">
      <c r="A36" s="2" t="s">
        <v>49</v>
      </c>
      <c r="B36" s="2" t="s">
        <v>58</v>
      </c>
      <c r="C36" s="15">
        <v>86000000</v>
      </c>
      <c r="D36" s="2" t="s">
        <v>207</v>
      </c>
      <c r="E36" s="17">
        <f ca="1">IF(OR(INDIRECT(CONCATENATE("'2018-04'!E",TEXT(MATCH($C36,'2018-04'!$C$2:$C$100,0)+1,0)))="",INDIRECT(CONCATENATE("'2018-03'!E",TEXT(MATCH($C36,'2018-03'!$C$2:$C$100,0)+1,0)))="",AND(INDIRECT(CONCATENATE("'2018-04'!E",TEXT(MATCH($C36,'2018-04'!$C$2:$C$100,0)+1,0)))="",INDIRECT(CONCATENATE("'2018-03'!E",TEXT(MATCH($C36,'2018-03'!$C$2:$C$100,0)+1,0)))="")),"Н/Д",INDIRECT(CONCATENATE("'2018-04'!E",TEXT(MATCH($C36,'2018-04'!$C$2:$C$100,0)+1,0)))-INDIRECT(CONCATENATE("'2018-03'!E",TEXT(MATCH($C36,'2018-03'!$C$2:$C$100,0)+1,0))))</f>
        <v>4878891491.4900007</v>
      </c>
      <c r="F36" s="17">
        <f ca="1">IF(OR(INDIRECT(CONCATENATE("'2018-04'!F",TEXT(MATCH($C36,'2018-04'!$C$2:$C$100,0)+1,0)))="",INDIRECT(CONCATENATE("'2018-03'!F",TEXT(MATCH($C36,'2018-03'!$C$2:$C$100,0)+1,0)))="",AND(INDIRECT(CONCATENATE("'2018-04'!F",TEXT(MATCH($C36,'2018-04'!$C$2:$C$100,0)+1,0)))="",INDIRECT(CONCATENATE("'2018-03'!F",TEXT(MATCH($C36,'2018-03'!$C$2:$C$100,0)+1,0)))="")),"Н/Д",INDIRECT(CONCATENATE("'2018-04'!F",TEXT(MATCH($C36,'2018-04'!$C$2:$C$100,0)+1,0)))-INDIRECT(CONCATENATE("'2018-03'!F",TEXT(MATCH($C36,'2018-03'!$C$2:$C$100,0)+1,0))))</f>
        <v>3363674424.0000005</v>
      </c>
      <c r="G36" s="17">
        <f ca="1">IF(OR(INDIRECT(CONCATENATE("'2018-04'!G",TEXT(MATCH($C36,'2018-04'!$C$2:$C$100,0)+1,0)))="",INDIRECT(CONCATENATE("'2018-03'!G",TEXT(MATCH($C36,'2018-03'!$C$2:$C$100,0)+1,0)))="",AND(INDIRECT(CONCATENATE("'2018-04'!G",TEXT(MATCH($C36,'2018-04'!$C$2:$C$100,0)+1,0)))="",INDIRECT(CONCATENATE("'2018-03'!G",TEXT(MATCH($C36,'2018-03'!$C$2:$C$100,0)+1,0)))="")),"Н/Д",INDIRECT(CONCATENATE("'2018-04'!G",TEXT(MATCH($C36,'2018-04'!$C$2:$C$100,0)+1,0)))-INDIRECT(CONCATENATE("'2018-03'!G",TEXT(MATCH($C36,'2018-03'!$C$2:$C$100,0)+1,0))))</f>
        <v>1171530791.48</v>
      </c>
      <c r="H36" s="17">
        <f ca="1">IF(OR(INDIRECT(CONCATENATE("'2018-04'!H",TEXT(MATCH($C36,'2018-04'!$C$2:$C$100,0)+1,0)))="",INDIRECT(CONCATENATE("'2018-03'!H",TEXT(MATCH($C36,'2018-03'!$C$2:$C$100,0)+1,0)))="",AND(INDIRECT(CONCATENATE("'2018-04'!H",TEXT(MATCH($C36,'2018-04'!$C$2:$C$100,0)+1,0)))="",INDIRECT(CONCATENATE("'2018-03'!H",TEXT(MATCH($C36,'2018-03'!$C$2:$C$100,0)+1,0)))="")),"Н/Д",INDIRECT(CONCATENATE("'2018-04'!H",TEXT(MATCH($C36,'2018-04'!$C$2:$C$100,0)+1,0)))-INDIRECT(CONCATENATE("'2018-03'!H",TEXT(MATCH($C36,'2018-03'!$C$2:$C$100,0)+1,0))))</f>
        <v>954537293.8900001</v>
      </c>
      <c r="I36" s="17">
        <f ca="1">IF(OR(INDIRECT(CONCATENATE("'2018-04'!I",TEXT(MATCH($C36,'2018-04'!$C$2:$C$100,0)+1,0)))="",INDIRECT(CONCATENATE("'2018-03'!I",TEXT(MATCH($C36,'2018-03'!$C$2:$C$100,0)+1,0)))="",AND(INDIRECT(CONCATENATE("'2018-04'!I",TEXT(MATCH($C36,'2018-04'!$C$2:$C$100,0)+1,0)))="",INDIRECT(CONCATENATE("'2018-03'!I",TEXT(MATCH($C36,'2018-03'!$C$2:$C$100,0)+1,0)))="")),"Н/Д",INDIRECT(CONCATENATE("'2018-04'!I",TEXT(MATCH($C36,'2018-04'!$C$2:$C$100,0)+1,0)))-INDIRECT(CONCATENATE("'2018-03'!I",TEXT(MATCH($C36,'2018-03'!$C$2:$C$100,0)+1,0))))</f>
        <v>288656033.28999996</v>
      </c>
      <c r="J36" s="17" t="str">
        <f ca="1">IF(OR(INDIRECT(CONCATENATE("'2018-04'!J",TEXT(MATCH($C36,'2018-04'!$C$2:$C$100,0)+1,0)))="",INDIRECT(CONCATENATE("'2018-03'!J",TEXT(MATCH($C36,'2018-03'!$C$2:$C$100,0)+1,0)))="",AND(INDIRECT(CONCATENATE("'2018-04'!J",TEXT(MATCH($C36,'2018-04'!$C$2:$C$100,0)+1,0)))="",INDIRECT(CONCATENATE("'2018-03'!J",TEXT(MATCH($C36,'2018-03'!$C$2:$C$100,0)+1,0)))="")),"Н/Д",INDIRECT(CONCATENATE("'2018-04'!J",TEXT(MATCH($C36,'2018-04'!$C$2:$C$100,0)+1,0)))-INDIRECT(CONCATENATE("'2018-03'!J",TEXT(MATCH($C36,'2018-03'!$C$2:$C$100,0)+1,0))))</f>
        <v>Н/Д</v>
      </c>
      <c r="K36" s="17">
        <f ca="1">IF(OR(INDIRECT(CONCATENATE("'2018-04'!K",TEXT(MATCH($C36,'2018-04'!$C$2:$C$100,0)+1,0)))="",INDIRECT(CONCATENATE("'2018-03'!K",TEXT(MATCH($C36,'2018-03'!$C$2:$C$100,0)+1,0)))="",AND(INDIRECT(CONCATENATE("'2018-04'!K",TEXT(MATCH($C36,'2018-04'!$C$2:$C$100,0)+1,0)))="",INDIRECT(CONCATENATE("'2018-03'!K",TEXT(MATCH($C36,'2018-03'!$C$2:$C$100,0)+1,0)))="")),"Н/Д",INDIRECT(CONCATENATE("'2018-04'!K",TEXT(MATCH($C36,'2018-04'!$C$2:$C$100,0)+1,0)))-INDIRECT(CONCATENATE("'2018-03'!K",TEXT(MATCH($C36,'2018-03'!$C$2:$C$100,0)+1,0))))</f>
        <v>261209931.59999999</v>
      </c>
      <c r="L36" s="17">
        <f ca="1">IF(OR(INDIRECT(CONCATENATE("'2018-04'!L",TEXT(MATCH($C36,'2018-04'!$C$2:$C$100,0)+1,0)))="",INDIRECT(CONCATENATE("'2018-03'!L",TEXT(MATCH($C36,'2018-03'!$C$2:$C$100,0)+1,0)))="",AND(INDIRECT(CONCATENATE("'2018-04'!L",TEXT(MATCH($C36,'2018-04'!$C$2:$C$100,0)+1,0)))="",INDIRECT(CONCATENATE("'2018-03'!L",TEXT(MATCH($C36,'2018-03'!$C$2:$C$100,0)+1,0)))="")),"Н/Д",INDIRECT(CONCATENATE("'2018-04'!L",TEXT(MATCH($C36,'2018-04'!$C$2:$C$100,0)+1,0)))-INDIRECT(CONCATENATE("'2018-03'!L",TEXT(MATCH($C36,'2018-03'!$C$2:$C$100,0)+1,0))))</f>
        <v>248399372.03999996</v>
      </c>
      <c r="M36" s="17">
        <f ca="1">IF(OR(INDIRECT(CONCATENATE("'2018-04'!M",TEXT(MATCH($C36,'2018-04'!$C$2:$C$100,0)+1,0)))="",INDIRECT(CONCATENATE("'2018-03'!M",TEXT(MATCH($C36,'2018-03'!$C$2:$C$100,0)+1,0)))="",AND(INDIRECT(CONCATENATE("'2018-04'!M",TEXT(MATCH($C36,'2018-04'!$C$2:$C$100,0)+1,0)))="",INDIRECT(CONCATENATE("'2018-03'!M",TEXT(MATCH($C36,'2018-03'!$C$2:$C$100,0)+1,0)))="")),"Н/Д",INDIRECT(CONCATENATE("'2018-04'!M",TEXT(MATCH($C36,'2018-04'!$C$2:$C$100,0)+1,0)))-INDIRECT(CONCATENATE("'2018-03'!M",TEXT(MATCH($C36,'2018-03'!$C$2:$C$100,0)+1,0))))</f>
        <v>46871456.719999999</v>
      </c>
      <c r="N36" s="17">
        <f ca="1">IF(OR(INDIRECT(CONCATENATE("'2018-04'!N",TEXT(MATCH($C36,'2018-04'!$C$2:$C$100,0)+1,0)))="",INDIRECT(CONCATENATE("'2018-03'!N",TEXT(MATCH($C36,'2018-03'!$C$2:$C$100,0)+1,0)))="",AND(INDIRECT(CONCATENATE("'2018-04'!N",TEXT(MATCH($C36,'2018-04'!$C$2:$C$100,0)+1,0)))="",INDIRECT(CONCATENATE("'2018-03'!N",TEXT(MATCH($C36,'2018-03'!$C$2:$C$100,0)+1,0)))="")),"Н/Д",INDIRECT(CONCATENATE("'2018-04'!N",TEXT(MATCH($C36,'2018-04'!$C$2:$C$100,0)+1,0)))-INDIRECT(CONCATENATE("'2018-03'!NE",TEXT(MATCH($C36,'2018-03'!$C$2:$C$100,0)+1,0))))</f>
        <v>54804061.310000002</v>
      </c>
      <c r="O36" s="17">
        <f ca="1">IF(OR(INDIRECT(CONCATENATE("'2018-04'!O",TEXT(MATCH($C36,'2018-04'!$C$2:$C$100,0)+1,0)))="",INDIRECT(CONCATENATE("'2018-03'!O",TEXT(MATCH($C36,'2018-03'!$C$2:$C$100,0)+1,0)))="",AND(INDIRECT(CONCATENATE("'2018-04'!O",TEXT(MATCH($C36,'2018-04'!$C$2:$C$100,0)+1,0)))="",INDIRECT(CONCATENATE("'2018-03'!O",TEXT(MATCH($C36,'2018-03'!$C$2:$C$100,0)+1,0)))="")),"Н/Д",INDIRECT(CONCATENATE("'2018-04'!O",TEXT(MATCH($C36,'2018-04'!$C$2:$C$100,0)+1,0)))-INDIRECT(CONCATENATE("'2018-03'!O",TEXT(MATCH($C36,'2018-03'!$C$2:$C$100,0)+1,0))))</f>
        <v>35478.049999999996</v>
      </c>
      <c r="P36" s="17">
        <f ca="1">IF(OR(INDIRECT(CONCATENATE("'2018-04'!P",TEXT(MATCH($C36,'2018-04'!$C$2:$C$100,0)+1,0)))="",INDIRECT(CONCATENATE("'2018-03'!P",TEXT(MATCH($C36,'2018-03'!$C$2:$C$100,0)+1,0)))="",AND(INDIRECT(CONCATENATE("'2018-04'!P",TEXT(MATCH($C36,'2018-04'!$C$2:$C$100,0)+1,0)))="",INDIRECT(CONCATENATE("'2018-03'!P",TEXT(MATCH($C36,'2018-03'!$C$2:$C$100,0)+1,0)))="")),"Н/Д",INDIRECT(CONCATENATE("'2018-04'!P",TEXT(MATCH($C36,'2018-04'!$C$2:$C$100,0)+1,0)))-INDIRECT(CONCATENATE("'2018-03'!P",TEXT(MATCH($C36,'2018-03'!$C$2:$C$100,0)+1,0))))</f>
        <v>53273617.290000007</v>
      </c>
      <c r="Q36" s="17">
        <f ca="1">IF(OR(INDIRECT(CONCATENATE("'2018-04'!Q",TEXT(MATCH($C36,'2018-04'!$C$2:$C$100,0)+1,0)))="",INDIRECT(CONCATENATE("'2018-03'!Q",TEXT(MATCH($C36,'2018-03'!$C$2:$C$100,0)+1,0)))="",AND(INDIRECT(CONCATENATE("'2018-04'!Q",TEXT(MATCH($C36,'2018-04'!$C$2:$C$100,0)+1,0)))="",INDIRECT(CONCATENATE("'2018-03'!Q",TEXT(MATCH($C36,'2018-03'!$C$2:$C$100,0)+1,0)))="")),"Н/Д",INDIRECT(CONCATENATE("'2018-04'!Q",TEXT(MATCH($C36,'2018-04'!$C$2:$C$100,0)+1,0)))-INDIRECT(CONCATENATE("'2018-03'!Q",TEXT(MATCH($C36,'2018-03'!$C$2:$C$100,0)+1,0))))</f>
        <v>171892954.78999999</v>
      </c>
      <c r="R36" s="17">
        <f ca="1">IF(OR(INDIRECT(CONCATENATE("'2018-04'!R",TEXT(MATCH($C36,'2018-04'!$C$2:$C$100,0)+1,0)))="",INDIRECT(CONCATENATE("'2018-03'!R",TEXT(MATCH($C36,'2018-03'!$C$2:$C$100,0)+1,0)))="",AND(INDIRECT(CONCATENATE("'2018-04'!R",TEXT(MATCH($C36,'2018-04'!$C$2:$C$100,0)+1,0)))="",INDIRECT(CONCATENATE("'2018-03'!R",TEXT(MATCH($C36,'2018-03'!$C$2:$C$100,0)+1,0)))="")),"Н/Д",INDIRECT(CONCATENATE("'2018-04'!R",TEXT(MATCH($C36,'2018-04'!$C$2:$C$100,0)+1,0)))-INDIRECT(CONCATENATE("'2018-03'!R",TEXT(MATCH($C36,'2018-03'!$C$2:$C$100,0)+1,0))))</f>
        <v>19360937.479999997</v>
      </c>
      <c r="S36" s="17">
        <f ca="1">IF(OR(INDIRECT(CONCATENATE("'2018-04'!S",TEXT(MATCH($C36,'2018-04'!$C$2:$C$100,0)+1,0)))="",INDIRECT(CONCATENATE("'2018-03'!S",TEXT(MATCH($C36,'2018-03'!$C$2:$C$100,0)+1,0)))="",AND(INDIRECT(CONCATENATE("'2018-04'!S",TEXT(MATCH($C36,'2018-04'!$C$2:$C$100,0)+1,0)))="",INDIRECT(CONCATENATE("'2018-03'!S",TEXT(MATCH($C36,'2018-03'!$C$2:$C$100,0)+1,0)))="")),"Н/Д",INDIRECT(CONCATENATE("'2018-04'!S",TEXT(MATCH($C36,'2018-04'!$C$2:$C$100,0)+1,0)))-INDIRECT(CONCATENATE("'2018-03'!S",TEXT(MATCH($C36,'2018-03'!$C$2:$C$100,0)+1,0))))</f>
        <v>93879.12</v>
      </c>
      <c r="T36" s="17">
        <f ca="1">IF(OR(INDIRECT(CONCATENATE("'2018-04'!T",TEXT(MATCH($C36,'2018-04'!$C$2:$C$100,0)+1,0)))="",INDIRECT(CONCATENATE("'2018-03'!T",TEXT(MATCH($C36,'2018-03'!$C$2:$C$100,0)+1,0)))="",AND(INDIRECT(CONCATENATE("'2018-04'!T",TEXT(MATCH($C36,'2018-04'!$C$2:$C$100,0)+1,0)))="",INDIRECT(CONCATENATE("'2018-03'!T",TEXT(MATCH($C36,'2018-03'!$C$2:$C$100,0)+1,0)))="")),"Н/Д",INDIRECT(CONCATENATE("'2018-04'!T",TEXT(MATCH($C36,'2018-04'!$C$2:$C$100,0)+1,0)))-INDIRECT(CONCATENATE("'2018-03'!T",TEXT(MATCH($C36,'2018-03'!$C$2:$C$100,0)+1,0))))</f>
        <v>31482916.489999995</v>
      </c>
      <c r="U36" s="17">
        <f ca="1">IF(OR(INDIRECT(CONCATENATE("'2018-04'!U",TEXT(MATCH($C36,'2018-04'!$C$2:$C$100,0)+1,0)))="",INDIRECT(CONCATENATE("'2018-03'!U",TEXT(MATCH($C36,'2018-03'!$C$2:$C$100,0)+1,0)))="",AND(INDIRECT(CONCATENATE("'2018-04'!U",TEXT(MATCH($C36,'2018-04'!$C$2:$C$100,0)+1,0)))="",INDIRECT(CONCATENATE("'2018-03'!U",TEXT(MATCH($C36,'2018-03'!$C$2:$C$100,0)+1,0)))="")),"Н/Д",INDIRECT(CONCATENATE("'2018-04'!U",TEXT(MATCH($C36,'2018-04'!$C$2:$C$100,0)+1,0)))-INDIRECT(CONCATENATE("'2018-03'!U",TEXT(MATCH($C36,'2018-03'!$C$2:$C$100,0)+1,0))))</f>
        <v>819258.05</v>
      </c>
      <c r="V36" s="17">
        <f ca="1">IF(OR(INDIRECT(CONCATENATE("'2018-04'!V",TEXT(MATCH($C36,'2018-04'!$C$2:$C$100,0)+1,0)))="",INDIRECT(CONCATENATE("'2018-03'!V",TEXT(MATCH($C36,'2018-03'!$C$2:$C$100,0)+1,0)))="",AND(INDIRECT(CONCATENATE("'2018-04'!V",TEXT(MATCH($C36,'2018-04'!$C$2:$C$100,0)+1,0)))="",INDIRECT(CONCATENATE("'2018-03'!V",TEXT(MATCH($C36,'2018-03'!$C$2:$C$100,0)+1,0)))="")),"Н/Д",INDIRECT(CONCATENATE("'2018-04'!V",TEXT(MATCH($C36,'2018-04'!$C$2:$C$100,0)+1,0)))-INDIRECT(CONCATENATE("'2018-03'!V",TEXT(MATCH($C36,'2018-03'!$C$2:$C$100,0)+1,0))))</f>
        <v>1515217067.4899998</v>
      </c>
      <c r="W36" s="17">
        <f ca="1">IF(OR(INDIRECT(CONCATENATE("'2018-04'!W",TEXT(MATCH($C36,'2018-04'!$C$2:$C$100,0)+1,0)))="",INDIRECT(CONCATENATE("'2018-03'!W",TEXT(MATCH($C36,'2018-03'!$C$2:$C$100,0)+1,0)))="",AND(INDIRECT(CONCATENATE("'2018-04'!W",TEXT(MATCH($C36,'2018-04'!$C$2:$C$100,0)+1,0)))="",INDIRECT(CONCATENATE("'2018-03'!W",TEXT(MATCH($C36,'2018-03'!$C$2:$C$100,0)+1,0)))="")),"Н/Д",INDIRECT(CONCATENATE("'2018-04'!W",TEXT(MATCH($C36,'2018-04'!$C$2:$C$100,0)+1,0)))-INDIRECT(CONCATENATE("'2018-03'!W",TEXT(MATCH($C36,'2018-03'!$C$2:$C$100,0)+1,0))))</f>
        <v>13026467611.49</v>
      </c>
    </row>
    <row r="37" spans="1:23" x14ac:dyDescent="0.25">
      <c r="A37" s="2" t="s">
        <v>49</v>
      </c>
      <c r="B37" s="2" t="s">
        <v>59</v>
      </c>
      <c r="C37" s="15">
        <v>87000000</v>
      </c>
      <c r="D37" s="2" t="s">
        <v>207</v>
      </c>
      <c r="E37" s="17">
        <f ca="1">IF(OR(INDIRECT(CONCATENATE("'2018-04'!E",TEXT(MATCH($C37,'2018-04'!$C$2:$C$100,0)+1,0)))="",INDIRECT(CONCATENATE("'2018-03'!E",TEXT(MATCH($C37,'2018-03'!$C$2:$C$100,0)+1,0)))="",AND(INDIRECT(CONCATENATE("'2018-04'!E",TEXT(MATCH($C37,'2018-04'!$C$2:$C$100,0)+1,0)))="",INDIRECT(CONCATENATE("'2018-03'!E",TEXT(MATCH($C37,'2018-03'!$C$2:$C$100,0)+1,0)))="")),"Н/Д",INDIRECT(CONCATENATE("'2018-04'!E",TEXT(MATCH($C37,'2018-04'!$C$2:$C$100,0)+1,0)))-INDIRECT(CONCATENATE("'2018-03'!E",TEXT(MATCH($C37,'2018-03'!$C$2:$C$100,0)+1,0))))</f>
        <v>7551123128.54</v>
      </c>
      <c r="F37" s="17">
        <f ca="1">IF(OR(INDIRECT(CONCATENATE("'2018-04'!F",TEXT(MATCH($C37,'2018-04'!$C$2:$C$100,0)+1,0)))="",INDIRECT(CONCATENATE("'2018-03'!F",TEXT(MATCH($C37,'2018-03'!$C$2:$C$100,0)+1,0)))="",AND(INDIRECT(CONCATENATE("'2018-04'!F",TEXT(MATCH($C37,'2018-04'!$C$2:$C$100,0)+1,0)))="",INDIRECT(CONCATENATE("'2018-03'!F",TEXT(MATCH($C37,'2018-03'!$C$2:$C$100,0)+1,0)))="")),"Н/Д",INDIRECT(CONCATENATE("'2018-04'!F",TEXT(MATCH($C37,'2018-04'!$C$2:$C$100,0)+1,0)))-INDIRECT(CONCATENATE("'2018-03'!F",TEXT(MATCH($C37,'2018-03'!$C$2:$C$100,0)+1,0))))</f>
        <v>6960866342.3599997</v>
      </c>
      <c r="G37" s="17">
        <f ca="1">IF(OR(INDIRECT(CONCATENATE("'2018-04'!G",TEXT(MATCH($C37,'2018-04'!$C$2:$C$100,0)+1,0)))="",INDIRECT(CONCATENATE("'2018-03'!G",TEXT(MATCH($C37,'2018-03'!$C$2:$C$100,0)+1,0)))="",AND(INDIRECT(CONCATENATE("'2018-04'!G",TEXT(MATCH($C37,'2018-04'!$C$2:$C$100,0)+1,0)))="",INDIRECT(CONCATENATE("'2018-03'!G",TEXT(MATCH($C37,'2018-03'!$C$2:$C$100,0)+1,0)))="")),"Н/Д",INDIRECT(CONCATENATE("'2018-04'!G",TEXT(MATCH($C37,'2018-04'!$C$2:$C$100,0)+1,0)))-INDIRECT(CONCATENATE("'2018-03'!G",TEXT(MATCH($C37,'2018-03'!$C$2:$C$100,0)+1,0))))</f>
        <v>3429549848.3800001</v>
      </c>
      <c r="H37" s="17">
        <f ca="1">IF(OR(INDIRECT(CONCATENATE("'2018-04'!H",TEXT(MATCH($C37,'2018-04'!$C$2:$C$100,0)+1,0)))="",INDIRECT(CONCATENATE("'2018-03'!H",TEXT(MATCH($C37,'2018-03'!$C$2:$C$100,0)+1,0)))="",AND(INDIRECT(CONCATENATE("'2018-04'!H",TEXT(MATCH($C37,'2018-04'!$C$2:$C$100,0)+1,0)))="",INDIRECT(CONCATENATE("'2018-03'!H",TEXT(MATCH($C37,'2018-03'!$C$2:$C$100,0)+1,0)))="")),"Н/Д",INDIRECT(CONCATENATE("'2018-04'!H",TEXT(MATCH($C37,'2018-04'!$C$2:$C$100,0)+1,0)))-INDIRECT(CONCATENATE("'2018-03'!H",TEXT(MATCH($C37,'2018-03'!$C$2:$C$100,0)+1,0))))</f>
        <v>1991502534.4900002</v>
      </c>
      <c r="I37" s="17">
        <f ca="1">IF(OR(INDIRECT(CONCATENATE("'2018-04'!I",TEXT(MATCH($C37,'2018-04'!$C$2:$C$100,0)+1,0)))="",INDIRECT(CONCATENATE("'2018-03'!I",TEXT(MATCH($C37,'2018-03'!$C$2:$C$100,0)+1,0)))="",AND(INDIRECT(CONCATENATE("'2018-04'!I",TEXT(MATCH($C37,'2018-04'!$C$2:$C$100,0)+1,0)))="",INDIRECT(CONCATENATE("'2018-03'!I",TEXT(MATCH($C37,'2018-03'!$C$2:$C$100,0)+1,0)))="")),"Н/Д",INDIRECT(CONCATENATE("'2018-04'!I",TEXT(MATCH($C37,'2018-04'!$C$2:$C$100,0)+1,0)))-INDIRECT(CONCATENATE("'2018-03'!I",TEXT(MATCH($C37,'2018-03'!$C$2:$C$100,0)+1,0))))</f>
        <v>328402082.67000002</v>
      </c>
      <c r="J37" s="17" t="str">
        <f ca="1">IF(OR(INDIRECT(CONCATENATE("'2018-04'!J",TEXT(MATCH($C37,'2018-04'!$C$2:$C$100,0)+1,0)))="",INDIRECT(CONCATENATE("'2018-03'!J",TEXT(MATCH($C37,'2018-03'!$C$2:$C$100,0)+1,0)))="",AND(INDIRECT(CONCATENATE("'2018-04'!J",TEXT(MATCH($C37,'2018-04'!$C$2:$C$100,0)+1,0)))="",INDIRECT(CONCATENATE("'2018-03'!J",TEXT(MATCH($C37,'2018-03'!$C$2:$C$100,0)+1,0)))="")),"Н/Д",INDIRECT(CONCATENATE("'2018-04'!J",TEXT(MATCH($C37,'2018-04'!$C$2:$C$100,0)+1,0)))-INDIRECT(CONCATENATE("'2018-03'!J",TEXT(MATCH($C37,'2018-03'!$C$2:$C$100,0)+1,0))))</f>
        <v>Н/Д</v>
      </c>
      <c r="K37" s="17">
        <f ca="1">IF(OR(INDIRECT(CONCATENATE("'2018-04'!K",TEXT(MATCH($C37,'2018-04'!$C$2:$C$100,0)+1,0)))="",INDIRECT(CONCATENATE("'2018-03'!K",TEXT(MATCH($C37,'2018-03'!$C$2:$C$100,0)+1,0)))="",AND(INDIRECT(CONCATENATE("'2018-04'!K",TEXT(MATCH($C37,'2018-04'!$C$2:$C$100,0)+1,0)))="",INDIRECT(CONCATENATE("'2018-03'!K",TEXT(MATCH($C37,'2018-03'!$C$2:$C$100,0)+1,0)))="")),"Н/Д",INDIRECT(CONCATENATE("'2018-04'!K",TEXT(MATCH($C37,'2018-04'!$C$2:$C$100,0)+1,0)))-INDIRECT(CONCATENATE("'2018-03'!K",TEXT(MATCH($C37,'2018-03'!$C$2:$C$100,0)+1,0))))</f>
        <v>245991971.66000003</v>
      </c>
      <c r="L37" s="17">
        <f ca="1">IF(OR(INDIRECT(CONCATENATE("'2018-04'!L",TEXT(MATCH($C37,'2018-04'!$C$2:$C$100,0)+1,0)))="",INDIRECT(CONCATENATE("'2018-03'!L",TEXT(MATCH($C37,'2018-03'!$C$2:$C$100,0)+1,0)))="",AND(INDIRECT(CONCATENATE("'2018-04'!L",TEXT(MATCH($C37,'2018-04'!$C$2:$C$100,0)+1,0)))="",INDIRECT(CONCATENATE("'2018-03'!L",TEXT(MATCH($C37,'2018-03'!$C$2:$C$100,0)+1,0)))="")),"Н/Д",INDIRECT(CONCATENATE("'2018-04'!L",TEXT(MATCH($C37,'2018-04'!$C$2:$C$100,0)+1,0)))-INDIRECT(CONCATENATE("'2018-03'!L",TEXT(MATCH($C37,'2018-03'!$C$2:$C$100,0)+1,0))))</f>
        <v>644049206.57999992</v>
      </c>
      <c r="M37" s="17">
        <f ca="1">IF(OR(INDIRECT(CONCATENATE("'2018-04'!M",TEXT(MATCH($C37,'2018-04'!$C$2:$C$100,0)+1,0)))="",INDIRECT(CONCATENATE("'2018-03'!M",TEXT(MATCH($C37,'2018-03'!$C$2:$C$100,0)+1,0)))="",AND(INDIRECT(CONCATENATE("'2018-04'!M",TEXT(MATCH($C37,'2018-04'!$C$2:$C$100,0)+1,0)))="",INDIRECT(CONCATENATE("'2018-03'!M",TEXT(MATCH($C37,'2018-03'!$C$2:$C$100,0)+1,0)))="")),"Н/Д",INDIRECT(CONCATENATE("'2018-04'!M",TEXT(MATCH($C37,'2018-04'!$C$2:$C$100,0)+1,0)))-INDIRECT(CONCATENATE("'2018-03'!M",TEXT(MATCH($C37,'2018-03'!$C$2:$C$100,0)+1,0))))</f>
        <v>20202382.830000006</v>
      </c>
      <c r="N37" s="17">
        <f ca="1">IF(OR(INDIRECT(CONCATENATE("'2018-04'!N",TEXT(MATCH($C37,'2018-04'!$C$2:$C$100,0)+1,0)))="",INDIRECT(CONCATENATE("'2018-03'!N",TEXT(MATCH($C37,'2018-03'!$C$2:$C$100,0)+1,0)))="",AND(INDIRECT(CONCATENATE("'2018-04'!N",TEXT(MATCH($C37,'2018-04'!$C$2:$C$100,0)+1,0)))="",INDIRECT(CONCATENATE("'2018-03'!N",TEXT(MATCH($C37,'2018-03'!$C$2:$C$100,0)+1,0)))="")),"Н/Д",INDIRECT(CONCATENATE("'2018-04'!N",TEXT(MATCH($C37,'2018-04'!$C$2:$C$100,0)+1,0)))-INDIRECT(CONCATENATE("'2018-03'!NE",TEXT(MATCH($C37,'2018-03'!$C$2:$C$100,0)+1,0))))</f>
        <v>69038223.200000003</v>
      </c>
      <c r="O37" s="17">
        <f ca="1">IF(OR(INDIRECT(CONCATENATE("'2018-04'!O",TEXT(MATCH($C37,'2018-04'!$C$2:$C$100,0)+1,0)))="",INDIRECT(CONCATENATE("'2018-03'!O",TEXT(MATCH($C37,'2018-03'!$C$2:$C$100,0)+1,0)))="",AND(INDIRECT(CONCATENATE("'2018-04'!O",TEXT(MATCH($C37,'2018-04'!$C$2:$C$100,0)+1,0)))="",INDIRECT(CONCATENATE("'2018-03'!O",TEXT(MATCH($C37,'2018-03'!$C$2:$C$100,0)+1,0)))="")),"Н/Д",INDIRECT(CONCATENATE("'2018-04'!O",TEXT(MATCH($C37,'2018-04'!$C$2:$C$100,0)+1,0)))-INDIRECT(CONCATENATE("'2018-03'!O",TEXT(MATCH($C37,'2018-03'!$C$2:$C$100,0)+1,0))))</f>
        <v>1058.1499999999999</v>
      </c>
      <c r="P37" s="17">
        <f ca="1">IF(OR(INDIRECT(CONCATENATE("'2018-04'!P",TEXT(MATCH($C37,'2018-04'!$C$2:$C$100,0)+1,0)))="",INDIRECT(CONCATENATE("'2018-03'!P",TEXT(MATCH($C37,'2018-03'!$C$2:$C$100,0)+1,0)))="",AND(INDIRECT(CONCATENATE("'2018-04'!P",TEXT(MATCH($C37,'2018-04'!$C$2:$C$100,0)+1,0)))="",INDIRECT(CONCATENATE("'2018-03'!P",TEXT(MATCH($C37,'2018-03'!$C$2:$C$100,0)+1,0)))="")),"Н/Д",INDIRECT(CONCATENATE("'2018-04'!P",TEXT(MATCH($C37,'2018-04'!$C$2:$C$100,0)+1,0)))-INDIRECT(CONCATENATE("'2018-03'!P",TEXT(MATCH($C37,'2018-03'!$C$2:$C$100,0)+1,0))))</f>
        <v>143862974.80000001</v>
      </c>
      <c r="Q37" s="17">
        <f ca="1">IF(OR(INDIRECT(CONCATENATE("'2018-04'!Q",TEXT(MATCH($C37,'2018-04'!$C$2:$C$100,0)+1,0)))="",INDIRECT(CONCATENATE("'2018-03'!Q",TEXT(MATCH($C37,'2018-03'!$C$2:$C$100,0)+1,0)))="",AND(INDIRECT(CONCATENATE("'2018-04'!Q",TEXT(MATCH($C37,'2018-04'!$C$2:$C$100,0)+1,0)))="",INDIRECT(CONCATENATE("'2018-03'!Q",TEXT(MATCH($C37,'2018-03'!$C$2:$C$100,0)+1,0)))="")),"Н/Д",INDIRECT(CONCATENATE("'2018-04'!Q",TEXT(MATCH($C37,'2018-04'!$C$2:$C$100,0)+1,0)))-INDIRECT(CONCATENATE("'2018-03'!Q",TEXT(MATCH($C37,'2018-03'!$C$2:$C$100,0)+1,0))))</f>
        <v>61908265.18</v>
      </c>
      <c r="R37" s="17">
        <f ca="1">IF(OR(INDIRECT(CONCATENATE("'2018-04'!R",TEXT(MATCH($C37,'2018-04'!$C$2:$C$100,0)+1,0)))="",INDIRECT(CONCATENATE("'2018-03'!R",TEXT(MATCH($C37,'2018-03'!$C$2:$C$100,0)+1,0)))="",AND(INDIRECT(CONCATENATE("'2018-04'!R",TEXT(MATCH($C37,'2018-04'!$C$2:$C$100,0)+1,0)))="",INDIRECT(CONCATENATE("'2018-03'!R",TEXT(MATCH($C37,'2018-03'!$C$2:$C$100,0)+1,0)))="")),"Н/Д",INDIRECT(CONCATENATE("'2018-04'!R",TEXT(MATCH($C37,'2018-04'!$C$2:$C$100,0)+1,0)))-INDIRECT(CONCATENATE("'2018-03'!R",TEXT(MATCH($C37,'2018-03'!$C$2:$C$100,0)+1,0))))</f>
        <v>10760830.34</v>
      </c>
      <c r="S37" s="17">
        <f ca="1">IF(OR(INDIRECT(CONCATENATE("'2018-04'!S",TEXT(MATCH($C37,'2018-04'!$C$2:$C$100,0)+1,0)))="",INDIRECT(CONCATENATE("'2018-03'!S",TEXT(MATCH($C37,'2018-03'!$C$2:$C$100,0)+1,0)))="",AND(INDIRECT(CONCATENATE("'2018-04'!S",TEXT(MATCH($C37,'2018-04'!$C$2:$C$100,0)+1,0)))="",INDIRECT(CONCATENATE("'2018-03'!S",TEXT(MATCH($C37,'2018-03'!$C$2:$C$100,0)+1,0)))="")),"Н/Д",INDIRECT(CONCATENATE("'2018-04'!S",TEXT(MATCH($C37,'2018-04'!$C$2:$C$100,0)+1,0)))-INDIRECT(CONCATENATE("'2018-03'!S",TEXT(MATCH($C37,'2018-03'!$C$2:$C$100,0)+1,0))))</f>
        <v>395142.01000000013</v>
      </c>
      <c r="T37" s="17">
        <f ca="1">IF(OR(INDIRECT(CONCATENATE("'2018-04'!T",TEXT(MATCH($C37,'2018-04'!$C$2:$C$100,0)+1,0)))="",INDIRECT(CONCATENATE("'2018-03'!T",TEXT(MATCH($C37,'2018-03'!$C$2:$C$100,0)+1,0)))="",AND(INDIRECT(CONCATENATE("'2018-04'!T",TEXT(MATCH($C37,'2018-04'!$C$2:$C$100,0)+1,0)))="",INDIRECT(CONCATENATE("'2018-03'!T",TEXT(MATCH($C37,'2018-03'!$C$2:$C$100,0)+1,0)))="")),"Н/Д",INDIRECT(CONCATENATE("'2018-04'!T",TEXT(MATCH($C37,'2018-04'!$C$2:$C$100,0)+1,0)))-INDIRECT(CONCATENATE("'2018-03'!T",TEXT(MATCH($C37,'2018-03'!$C$2:$C$100,0)+1,0))))</f>
        <v>58470837.24000001</v>
      </c>
      <c r="U37" s="17">
        <f ca="1">IF(OR(INDIRECT(CONCATENATE("'2018-04'!U",TEXT(MATCH($C37,'2018-04'!$C$2:$C$100,0)+1,0)))="",INDIRECT(CONCATENATE("'2018-03'!U",TEXT(MATCH($C37,'2018-03'!$C$2:$C$100,0)+1,0)))="",AND(INDIRECT(CONCATENATE("'2018-04'!U",TEXT(MATCH($C37,'2018-04'!$C$2:$C$100,0)+1,0)))="",INDIRECT(CONCATENATE("'2018-03'!U",TEXT(MATCH($C37,'2018-03'!$C$2:$C$100,0)+1,0)))="")),"Н/Д",INDIRECT(CONCATENATE("'2018-04'!U",TEXT(MATCH($C37,'2018-04'!$C$2:$C$100,0)+1,0)))-INDIRECT(CONCATENATE("'2018-03'!U",TEXT(MATCH($C37,'2018-03'!$C$2:$C$100,0)+1,0))))</f>
        <v>-21392994.710000001</v>
      </c>
      <c r="V37" s="17">
        <f ca="1">IF(OR(INDIRECT(CONCATENATE("'2018-04'!V",TEXT(MATCH($C37,'2018-04'!$C$2:$C$100,0)+1,0)))="",INDIRECT(CONCATENATE("'2018-03'!V",TEXT(MATCH($C37,'2018-03'!$C$2:$C$100,0)+1,0)))="",AND(INDIRECT(CONCATENATE("'2018-04'!V",TEXT(MATCH($C37,'2018-04'!$C$2:$C$100,0)+1,0)))="",INDIRECT(CONCATENATE("'2018-03'!V",TEXT(MATCH($C37,'2018-03'!$C$2:$C$100,0)+1,0)))="")),"Н/Д",INDIRECT(CONCATENATE("'2018-04'!V",TEXT(MATCH($C37,'2018-04'!$C$2:$C$100,0)+1,0)))-INDIRECT(CONCATENATE("'2018-03'!V",TEXT(MATCH($C37,'2018-03'!$C$2:$C$100,0)+1,0))))</f>
        <v>590256786.18000007</v>
      </c>
      <c r="W37" s="17">
        <f ca="1">IF(OR(INDIRECT(CONCATENATE("'2018-04'!W",TEXT(MATCH($C37,'2018-04'!$C$2:$C$100,0)+1,0)))="",INDIRECT(CONCATENATE("'2018-03'!W",TEXT(MATCH($C37,'2018-03'!$C$2:$C$100,0)+1,0)))="",AND(INDIRECT(CONCATENATE("'2018-04'!W",TEXT(MATCH($C37,'2018-04'!$C$2:$C$100,0)+1,0)))="",INDIRECT(CONCATENATE("'2018-03'!W",TEXT(MATCH($C37,'2018-03'!$C$2:$C$100,0)+1,0)))="")),"Н/Д",INDIRECT(CONCATENATE("'2018-04'!W",TEXT(MATCH($C37,'2018-04'!$C$2:$C$100,0)+1,0)))-INDIRECT(CONCATENATE("'2018-03'!W",TEXT(MATCH($C37,'2018-03'!$C$2:$C$100,0)+1,0))))</f>
        <v>22042649667.059998</v>
      </c>
    </row>
    <row r="38" spans="1:23" x14ac:dyDescent="0.25">
      <c r="A38" s="2" t="s">
        <v>49</v>
      </c>
      <c r="B38" s="2" t="s">
        <v>60</v>
      </c>
      <c r="C38" s="15">
        <v>40000000</v>
      </c>
      <c r="D38" s="2" t="s">
        <v>207</v>
      </c>
      <c r="E38" s="17">
        <f ca="1">IF(OR(INDIRECT(CONCATENATE("'2018-04'!E",TEXT(MATCH($C38,'2018-04'!$C$2:$C$100,0)+1,0)))="",INDIRECT(CONCATENATE("'2018-03'!E",TEXT(MATCH($C38,'2018-03'!$C$2:$C$100,0)+1,0)))="",AND(INDIRECT(CONCATENATE("'2018-04'!E",TEXT(MATCH($C38,'2018-04'!$C$2:$C$100,0)+1,0)))="",INDIRECT(CONCATENATE("'2018-03'!E",TEXT(MATCH($C38,'2018-03'!$C$2:$C$100,0)+1,0)))="")),"Н/Д",INDIRECT(CONCATENATE("'2018-04'!E",TEXT(MATCH($C38,'2018-04'!$C$2:$C$100,0)+1,0)))-INDIRECT(CONCATENATE("'2018-03'!E",TEXT(MATCH($C38,'2018-03'!$C$2:$C$100,0)+1,0))))</f>
        <v>68083190434.300003</v>
      </c>
      <c r="F38" s="17">
        <f ca="1">IF(OR(INDIRECT(CONCATENATE("'2018-04'!F",TEXT(MATCH($C38,'2018-04'!$C$2:$C$100,0)+1,0)))="",INDIRECT(CONCATENATE("'2018-03'!F",TEXT(MATCH($C38,'2018-03'!$C$2:$C$100,0)+1,0)))="",AND(INDIRECT(CONCATENATE("'2018-04'!F",TEXT(MATCH($C38,'2018-04'!$C$2:$C$100,0)+1,0)))="",INDIRECT(CONCATENATE("'2018-03'!F",TEXT(MATCH($C38,'2018-03'!$C$2:$C$100,0)+1,0)))="")),"Н/Д",INDIRECT(CONCATENATE("'2018-04'!F",TEXT(MATCH($C38,'2018-04'!$C$2:$C$100,0)+1,0)))-INDIRECT(CONCATENATE("'2018-03'!F",TEXT(MATCH($C38,'2018-03'!$C$2:$C$100,0)+1,0))))</f>
        <v>66300804388.599998</v>
      </c>
      <c r="G38" s="17">
        <f ca="1">IF(OR(INDIRECT(CONCATENATE("'2018-04'!G",TEXT(MATCH($C38,'2018-04'!$C$2:$C$100,0)+1,0)))="",INDIRECT(CONCATENATE("'2018-03'!G",TEXT(MATCH($C38,'2018-03'!$C$2:$C$100,0)+1,0)))="",AND(INDIRECT(CONCATENATE("'2018-04'!G",TEXT(MATCH($C38,'2018-04'!$C$2:$C$100,0)+1,0)))="",INDIRECT(CONCATENATE("'2018-03'!G",TEXT(MATCH($C38,'2018-03'!$C$2:$C$100,0)+1,0)))="")),"Н/Д",INDIRECT(CONCATENATE("'2018-04'!G",TEXT(MATCH($C38,'2018-04'!$C$2:$C$100,0)+1,0)))-INDIRECT(CONCATENATE("'2018-03'!G",TEXT(MATCH($C38,'2018-03'!$C$2:$C$100,0)+1,0))))</f>
        <v>32451214095.189999</v>
      </c>
      <c r="H38" s="17">
        <f ca="1">IF(OR(INDIRECT(CONCATENATE("'2018-04'!H",TEXT(MATCH($C38,'2018-04'!$C$2:$C$100,0)+1,0)))="",INDIRECT(CONCATENATE("'2018-03'!H",TEXT(MATCH($C38,'2018-03'!$C$2:$C$100,0)+1,0)))="",AND(INDIRECT(CONCATENATE("'2018-04'!H",TEXT(MATCH($C38,'2018-04'!$C$2:$C$100,0)+1,0)))="",INDIRECT(CONCATENATE("'2018-03'!H",TEXT(MATCH($C38,'2018-03'!$C$2:$C$100,0)+1,0)))="")),"Н/Д",INDIRECT(CONCATENATE("'2018-04'!H",TEXT(MATCH($C38,'2018-04'!$C$2:$C$100,0)+1,0)))-INDIRECT(CONCATENATE("'2018-03'!H",TEXT(MATCH($C38,'2018-03'!$C$2:$C$100,0)+1,0))))</f>
        <v>19779575208.459999</v>
      </c>
      <c r="I38" s="17">
        <f ca="1">IF(OR(INDIRECT(CONCATENATE("'2018-04'!I",TEXT(MATCH($C38,'2018-04'!$C$2:$C$100,0)+1,0)))="",INDIRECT(CONCATENATE("'2018-03'!I",TEXT(MATCH($C38,'2018-03'!$C$2:$C$100,0)+1,0)))="",AND(INDIRECT(CONCATENATE("'2018-04'!I",TEXT(MATCH($C38,'2018-04'!$C$2:$C$100,0)+1,0)))="",INDIRECT(CONCATENATE("'2018-03'!I",TEXT(MATCH($C38,'2018-03'!$C$2:$C$100,0)+1,0)))="")),"Н/Д",INDIRECT(CONCATENATE("'2018-04'!I",TEXT(MATCH($C38,'2018-04'!$C$2:$C$100,0)+1,0)))-INDIRECT(CONCATENATE("'2018-03'!I",TEXT(MATCH($C38,'2018-03'!$C$2:$C$100,0)+1,0))))</f>
        <v>1643306319.0100002</v>
      </c>
      <c r="J38" s="17" t="str">
        <f ca="1">IF(OR(INDIRECT(CONCATENATE("'2018-04'!J",TEXT(MATCH($C38,'2018-04'!$C$2:$C$100,0)+1,0)))="",INDIRECT(CONCATENATE("'2018-03'!J",TEXT(MATCH($C38,'2018-03'!$C$2:$C$100,0)+1,0)))="",AND(INDIRECT(CONCATENATE("'2018-04'!J",TEXT(MATCH($C38,'2018-04'!$C$2:$C$100,0)+1,0)))="",INDIRECT(CONCATENATE("'2018-03'!J",TEXT(MATCH($C38,'2018-03'!$C$2:$C$100,0)+1,0)))="")),"Н/Д",INDIRECT(CONCATENATE("'2018-04'!J",TEXT(MATCH($C38,'2018-04'!$C$2:$C$100,0)+1,0)))-INDIRECT(CONCATENATE("'2018-03'!J",TEXT(MATCH($C38,'2018-03'!$C$2:$C$100,0)+1,0))))</f>
        <v>Н/Д</v>
      </c>
      <c r="K38" s="17">
        <f ca="1">IF(OR(INDIRECT(CONCATENATE("'2018-04'!K",TEXT(MATCH($C38,'2018-04'!$C$2:$C$100,0)+1,0)))="",INDIRECT(CONCATENATE("'2018-03'!K",TEXT(MATCH($C38,'2018-03'!$C$2:$C$100,0)+1,0)))="",AND(INDIRECT(CONCATENATE("'2018-04'!K",TEXT(MATCH($C38,'2018-04'!$C$2:$C$100,0)+1,0)))="",INDIRECT(CONCATENATE("'2018-03'!K",TEXT(MATCH($C38,'2018-03'!$C$2:$C$100,0)+1,0)))="")),"Н/Д",INDIRECT(CONCATENATE("'2018-04'!K",TEXT(MATCH($C38,'2018-04'!$C$2:$C$100,0)+1,0)))-INDIRECT(CONCATENATE("'2018-03'!K",TEXT(MATCH($C38,'2018-03'!$C$2:$C$100,0)+1,0))))</f>
        <v>3576557134.5000005</v>
      </c>
      <c r="L38" s="17">
        <f ca="1">IF(OR(INDIRECT(CONCATENATE("'2018-04'!L",TEXT(MATCH($C38,'2018-04'!$C$2:$C$100,0)+1,0)))="",INDIRECT(CONCATENATE("'2018-03'!L",TEXT(MATCH($C38,'2018-03'!$C$2:$C$100,0)+1,0)))="",AND(INDIRECT(CONCATENATE("'2018-04'!L",TEXT(MATCH($C38,'2018-04'!$C$2:$C$100,0)+1,0)))="",INDIRECT(CONCATENATE("'2018-03'!L",TEXT(MATCH($C38,'2018-03'!$C$2:$C$100,0)+1,0)))="")),"Н/Д",INDIRECT(CONCATENATE("'2018-04'!L",TEXT(MATCH($C38,'2018-04'!$C$2:$C$100,0)+1,0)))-INDIRECT(CONCATENATE("'2018-03'!L",TEXT(MATCH($C38,'2018-03'!$C$2:$C$100,0)+1,0))))</f>
        <v>4975181589.1400003</v>
      </c>
      <c r="M38" s="17">
        <f ca="1">IF(OR(INDIRECT(CONCATENATE("'2018-04'!M",TEXT(MATCH($C38,'2018-04'!$C$2:$C$100,0)+1,0)))="",INDIRECT(CONCATENATE("'2018-03'!M",TEXT(MATCH($C38,'2018-03'!$C$2:$C$100,0)+1,0)))="",AND(INDIRECT(CONCATENATE("'2018-04'!M",TEXT(MATCH($C38,'2018-04'!$C$2:$C$100,0)+1,0)))="",INDIRECT(CONCATENATE("'2018-03'!M",TEXT(MATCH($C38,'2018-03'!$C$2:$C$100,0)+1,0)))="")),"Н/Д",INDIRECT(CONCATENATE("'2018-04'!M",TEXT(MATCH($C38,'2018-04'!$C$2:$C$100,0)+1,0)))-INDIRECT(CONCATENATE("'2018-03'!M",TEXT(MATCH($C38,'2018-03'!$C$2:$C$100,0)+1,0))))</f>
        <v>499980.92000000004</v>
      </c>
      <c r="N38" s="17">
        <f ca="1">IF(OR(INDIRECT(CONCATENATE("'2018-04'!N",TEXT(MATCH($C38,'2018-04'!$C$2:$C$100,0)+1,0)))="",INDIRECT(CONCATENATE("'2018-03'!N",TEXT(MATCH($C38,'2018-03'!$C$2:$C$100,0)+1,0)))="",AND(INDIRECT(CONCATENATE("'2018-04'!N",TEXT(MATCH($C38,'2018-04'!$C$2:$C$100,0)+1,0)))="",INDIRECT(CONCATENATE("'2018-03'!N",TEXT(MATCH($C38,'2018-03'!$C$2:$C$100,0)+1,0)))="")),"Н/Д",INDIRECT(CONCATENATE("'2018-04'!N",TEXT(MATCH($C38,'2018-04'!$C$2:$C$100,0)+1,0)))-INDIRECT(CONCATENATE("'2018-03'!NE",TEXT(MATCH($C38,'2018-03'!$C$2:$C$100,0)+1,0))))</f>
        <v>421540064.33999997</v>
      </c>
      <c r="O38" s="17">
        <f ca="1">IF(OR(INDIRECT(CONCATENATE("'2018-04'!O",TEXT(MATCH($C38,'2018-04'!$C$2:$C$100,0)+1,0)))="",INDIRECT(CONCATENATE("'2018-03'!O",TEXT(MATCH($C38,'2018-03'!$C$2:$C$100,0)+1,0)))="",AND(INDIRECT(CONCATENATE("'2018-04'!O",TEXT(MATCH($C38,'2018-04'!$C$2:$C$100,0)+1,0)))="",INDIRECT(CONCATENATE("'2018-03'!O",TEXT(MATCH($C38,'2018-03'!$C$2:$C$100,0)+1,0)))="")),"Н/Д",INDIRECT(CONCATENATE("'2018-04'!O",TEXT(MATCH($C38,'2018-04'!$C$2:$C$100,0)+1,0)))-INDIRECT(CONCATENATE("'2018-03'!O",TEXT(MATCH($C38,'2018-03'!$C$2:$C$100,0)+1,0))))</f>
        <v>83556.109999999986</v>
      </c>
      <c r="P38" s="17">
        <f ca="1">IF(OR(INDIRECT(CONCATENATE("'2018-04'!P",TEXT(MATCH($C38,'2018-04'!$C$2:$C$100,0)+1,0)))="",INDIRECT(CONCATENATE("'2018-03'!P",TEXT(MATCH($C38,'2018-03'!$C$2:$C$100,0)+1,0)))="",AND(INDIRECT(CONCATENATE("'2018-04'!P",TEXT(MATCH($C38,'2018-04'!$C$2:$C$100,0)+1,0)))="",INDIRECT(CONCATENATE("'2018-03'!P",TEXT(MATCH($C38,'2018-03'!$C$2:$C$100,0)+1,0)))="")),"Н/Д",INDIRECT(CONCATENATE("'2018-04'!P",TEXT(MATCH($C38,'2018-04'!$C$2:$C$100,0)+1,0)))-INDIRECT(CONCATENATE("'2018-03'!P",TEXT(MATCH($C38,'2018-03'!$C$2:$C$100,0)+1,0))))</f>
        <v>1247031951.6800003</v>
      </c>
      <c r="Q38" s="17">
        <f ca="1">IF(OR(INDIRECT(CONCATENATE("'2018-04'!Q",TEXT(MATCH($C38,'2018-04'!$C$2:$C$100,0)+1,0)))="",INDIRECT(CONCATENATE("'2018-03'!Q",TEXT(MATCH($C38,'2018-03'!$C$2:$C$100,0)+1,0)))="",AND(INDIRECT(CONCATENATE("'2018-04'!Q",TEXT(MATCH($C38,'2018-04'!$C$2:$C$100,0)+1,0)))="",INDIRECT(CONCATENATE("'2018-03'!Q",TEXT(MATCH($C38,'2018-03'!$C$2:$C$100,0)+1,0)))="")),"Н/Д",INDIRECT(CONCATENATE("'2018-04'!Q",TEXT(MATCH($C38,'2018-04'!$C$2:$C$100,0)+1,0)))-INDIRECT(CONCATENATE("'2018-03'!Q",TEXT(MATCH($C38,'2018-03'!$C$2:$C$100,0)+1,0))))</f>
        <v>24427066.780000001</v>
      </c>
      <c r="R38" s="17">
        <f ca="1">IF(OR(INDIRECT(CONCATENATE("'2018-04'!R",TEXT(MATCH($C38,'2018-04'!$C$2:$C$100,0)+1,0)))="",INDIRECT(CONCATENATE("'2018-03'!R",TEXT(MATCH($C38,'2018-03'!$C$2:$C$100,0)+1,0)))="",AND(INDIRECT(CONCATENATE("'2018-04'!R",TEXT(MATCH($C38,'2018-04'!$C$2:$C$100,0)+1,0)))="",INDIRECT(CONCATENATE("'2018-03'!R",TEXT(MATCH($C38,'2018-03'!$C$2:$C$100,0)+1,0)))="")),"Н/Д",INDIRECT(CONCATENATE("'2018-04'!R",TEXT(MATCH($C38,'2018-04'!$C$2:$C$100,0)+1,0)))-INDIRECT(CONCATENATE("'2018-03'!R",TEXT(MATCH($C38,'2018-03'!$C$2:$C$100,0)+1,0))))</f>
        <v>1767026916.75</v>
      </c>
      <c r="S38" s="17">
        <f ca="1">IF(OR(INDIRECT(CONCATENATE("'2018-04'!S",TEXT(MATCH($C38,'2018-04'!$C$2:$C$100,0)+1,0)))="",INDIRECT(CONCATENATE("'2018-03'!S",TEXT(MATCH($C38,'2018-03'!$C$2:$C$100,0)+1,0)))="",AND(INDIRECT(CONCATENATE("'2018-04'!S",TEXT(MATCH($C38,'2018-04'!$C$2:$C$100,0)+1,0)))="",INDIRECT(CONCATENATE("'2018-03'!S",TEXT(MATCH($C38,'2018-03'!$C$2:$C$100,0)+1,0)))="")),"Н/Д",INDIRECT(CONCATENATE("'2018-04'!S",TEXT(MATCH($C38,'2018-04'!$C$2:$C$100,0)+1,0)))-INDIRECT(CONCATENATE("'2018-03'!S",TEXT(MATCH($C38,'2018-03'!$C$2:$C$100,0)+1,0))))</f>
        <v>579305.69999999995</v>
      </c>
      <c r="T38" s="17">
        <f ca="1">IF(OR(INDIRECT(CONCATENATE("'2018-04'!T",TEXT(MATCH($C38,'2018-04'!$C$2:$C$100,0)+1,0)))="",INDIRECT(CONCATENATE("'2018-03'!T",TEXT(MATCH($C38,'2018-03'!$C$2:$C$100,0)+1,0)))="",AND(INDIRECT(CONCATENATE("'2018-04'!T",TEXT(MATCH($C38,'2018-04'!$C$2:$C$100,0)+1,0)))="",INDIRECT(CONCATENATE("'2018-03'!T",TEXT(MATCH($C38,'2018-03'!$C$2:$C$100,0)+1,0)))="")),"Н/Д",INDIRECT(CONCATENATE("'2018-04'!T",TEXT(MATCH($C38,'2018-04'!$C$2:$C$100,0)+1,0)))-INDIRECT(CONCATENATE("'2018-03'!T",TEXT(MATCH($C38,'2018-03'!$C$2:$C$100,0)+1,0))))</f>
        <v>451434292.57999992</v>
      </c>
      <c r="U38" s="17">
        <f ca="1">IF(OR(INDIRECT(CONCATENATE("'2018-04'!U",TEXT(MATCH($C38,'2018-04'!$C$2:$C$100,0)+1,0)))="",INDIRECT(CONCATENATE("'2018-03'!U",TEXT(MATCH($C38,'2018-03'!$C$2:$C$100,0)+1,0)))="",AND(INDIRECT(CONCATENATE("'2018-04'!U",TEXT(MATCH($C38,'2018-04'!$C$2:$C$100,0)+1,0)))="",INDIRECT(CONCATENATE("'2018-03'!U",TEXT(MATCH($C38,'2018-03'!$C$2:$C$100,0)+1,0)))="")),"Н/Д",INDIRECT(CONCATENATE("'2018-04'!U",TEXT(MATCH($C38,'2018-04'!$C$2:$C$100,0)+1,0)))-INDIRECT(CONCATENATE("'2018-03'!U",TEXT(MATCH($C38,'2018-03'!$C$2:$C$100,0)+1,0))))</f>
        <v>37411107.069999993</v>
      </c>
      <c r="V38" s="17">
        <f ca="1">IF(OR(INDIRECT(CONCATENATE("'2018-04'!V",TEXT(MATCH($C38,'2018-04'!$C$2:$C$100,0)+1,0)))="",INDIRECT(CONCATENATE("'2018-03'!V",TEXT(MATCH($C38,'2018-03'!$C$2:$C$100,0)+1,0)))="",AND(INDIRECT(CONCATENATE("'2018-04'!V",TEXT(MATCH($C38,'2018-04'!$C$2:$C$100,0)+1,0)))="",INDIRECT(CONCATENATE("'2018-03'!V",TEXT(MATCH($C38,'2018-03'!$C$2:$C$100,0)+1,0)))="")),"Н/Д",INDIRECT(CONCATENATE("'2018-04'!V",TEXT(MATCH($C38,'2018-04'!$C$2:$C$100,0)+1,0)))-INDIRECT(CONCATENATE("'2018-03'!V",TEXT(MATCH($C38,'2018-03'!$C$2:$C$100,0)+1,0))))</f>
        <v>1782386045.7000003</v>
      </c>
      <c r="W38" s="17">
        <f ca="1">IF(OR(INDIRECT(CONCATENATE("'2018-04'!W",TEXT(MATCH($C38,'2018-04'!$C$2:$C$100,0)+1,0)))="",INDIRECT(CONCATENATE("'2018-03'!W",TEXT(MATCH($C38,'2018-03'!$C$2:$C$100,0)+1,0)))="",AND(INDIRECT(CONCATENATE("'2018-04'!W",TEXT(MATCH($C38,'2018-04'!$C$2:$C$100,0)+1,0)))="",INDIRECT(CONCATENATE("'2018-03'!W",TEXT(MATCH($C38,'2018-03'!$C$2:$C$100,0)+1,0)))="")),"Н/Д",INDIRECT(CONCATENATE("'2018-04'!W",TEXT(MATCH($C38,'2018-04'!$C$2:$C$100,0)+1,0)))-INDIRECT(CONCATENATE("'2018-03'!W",TEXT(MATCH($C38,'2018-03'!$C$2:$C$100,0)+1,0))))</f>
        <v>202274008307.70999</v>
      </c>
    </row>
    <row r="39" spans="1:23" x14ac:dyDescent="0.25">
      <c r="A39" s="2" t="s">
        <v>61</v>
      </c>
      <c r="B39" s="2" t="s">
        <v>62</v>
      </c>
      <c r="C39" s="15">
        <v>83000000</v>
      </c>
      <c r="D39" s="2" t="s">
        <v>207</v>
      </c>
      <c r="E39" s="17">
        <f ca="1">IF(OR(INDIRECT(CONCATENATE("'2018-04'!E",TEXT(MATCH($C39,'2018-04'!$C$2:$C$100,0)+1,0)))="",INDIRECT(CONCATENATE("'2018-03'!E",TEXT(MATCH($C39,'2018-03'!$C$2:$C$100,0)+1,0)))="",AND(INDIRECT(CONCATENATE("'2018-04'!E",TEXT(MATCH($C39,'2018-04'!$C$2:$C$100,0)+1,0)))="",INDIRECT(CONCATENATE("'2018-03'!E",TEXT(MATCH($C39,'2018-03'!$C$2:$C$100,0)+1,0)))="")),"Н/Д",INDIRECT(CONCATENATE("'2018-04'!E",TEXT(MATCH($C39,'2018-04'!$C$2:$C$100,0)+1,0)))-INDIRECT(CONCATENATE("'2018-03'!E",TEXT(MATCH($C39,'2018-03'!$C$2:$C$100,0)+1,0))))</f>
        <v>3086182287.8100004</v>
      </c>
      <c r="F39" s="17">
        <f ca="1">IF(OR(INDIRECT(CONCATENATE("'2018-04'!F",TEXT(MATCH($C39,'2018-04'!$C$2:$C$100,0)+1,0)))="",INDIRECT(CONCATENATE("'2018-03'!F",TEXT(MATCH($C39,'2018-03'!$C$2:$C$100,0)+1,0)))="",AND(INDIRECT(CONCATENATE("'2018-04'!F",TEXT(MATCH($C39,'2018-04'!$C$2:$C$100,0)+1,0)))="",INDIRECT(CONCATENATE("'2018-03'!F",TEXT(MATCH($C39,'2018-03'!$C$2:$C$100,0)+1,0)))="")),"Н/Д",INDIRECT(CONCATENATE("'2018-04'!F",TEXT(MATCH($C39,'2018-04'!$C$2:$C$100,0)+1,0)))-INDIRECT(CONCATENATE("'2018-03'!F",TEXT(MATCH($C39,'2018-03'!$C$2:$C$100,0)+1,0))))</f>
        <v>1523430140.1299999</v>
      </c>
      <c r="G39" s="17">
        <f ca="1">IF(OR(INDIRECT(CONCATENATE("'2018-04'!G",TEXT(MATCH($C39,'2018-04'!$C$2:$C$100,0)+1,0)))="",INDIRECT(CONCATENATE("'2018-03'!G",TEXT(MATCH($C39,'2018-03'!$C$2:$C$100,0)+1,0)))="",AND(INDIRECT(CONCATENATE("'2018-04'!G",TEXT(MATCH($C39,'2018-04'!$C$2:$C$100,0)+1,0)))="",INDIRECT(CONCATENATE("'2018-03'!G",TEXT(MATCH($C39,'2018-03'!$C$2:$C$100,0)+1,0)))="")),"Н/Д",INDIRECT(CONCATENATE("'2018-04'!G",TEXT(MATCH($C39,'2018-04'!$C$2:$C$100,0)+1,0)))-INDIRECT(CONCATENATE("'2018-03'!G",TEXT(MATCH($C39,'2018-03'!$C$2:$C$100,0)+1,0))))</f>
        <v>171392566.16000003</v>
      </c>
      <c r="H39" s="17">
        <f ca="1">IF(OR(INDIRECT(CONCATENATE("'2018-04'!H",TEXT(MATCH($C39,'2018-04'!$C$2:$C$100,0)+1,0)))="",INDIRECT(CONCATENATE("'2018-03'!H",TEXT(MATCH($C39,'2018-03'!$C$2:$C$100,0)+1,0)))="",AND(INDIRECT(CONCATENATE("'2018-04'!H",TEXT(MATCH($C39,'2018-04'!$C$2:$C$100,0)+1,0)))="",INDIRECT(CONCATENATE("'2018-03'!H",TEXT(MATCH($C39,'2018-03'!$C$2:$C$100,0)+1,0)))="")),"Н/Д",INDIRECT(CONCATENATE("'2018-04'!H",TEXT(MATCH($C39,'2018-04'!$C$2:$C$100,0)+1,0)))-INDIRECT(CONCATENATE("'2018-03'!H",TEXT(MATCH($C39,'2018-03'!$C$2:$C$100,0)+1,0))))</f>
        <v>438176644.67999995</v>
      </c>
      <c r="I39" s="17">
        <f ca="1">IF(OR(INDIRECT(CONCATENATE("'2018-04'!I",TEXT(MATCH($C39,'2018-04'!$C$2:$C$100,0)+1,0)))="",INDIRECT(CONCATENATE("'2018-03'!I",TEXT(MATCH($C39,'2018-03'!$C$2:$C$100,0)+1,0)))="",AND(INDIRECT(CONCATENATE("'2018-04'!I",TEXT(MATCH($C39,'2018-04'!$C$2:$C$100,0)+1,0)))="",INDIRECT(CONCATENATE("'2018-03'!I",TEXT(MATCH($C39,'2018-03'!$C$2:$C$100,0)+1,0)))="")),"Н/Д",INDIRECT(CONCATENATE("'2018-04'!I",TEXT(MATCH($C39,'2018-04'!$C$2:$C$100,0)+1,0)))-INDIRECT(CONCATENATE("'2018-03'!I",TEXT(MATCH($C39,'2018-03'!$C$2:$C$100,0)+1,0))))</f>
        <v>307769846.21000004</v>
      </c>
      <c r="J39" s="17" t="str">
        <f ca="1">IF(OR(INDIRECT(CONCATENATE("'2018-04'!J",TEXT(MATCH($C39,'2018-04'!$C$2:$C$100,0)+1,0)))="",INDIRECT(CONCATENATE("'2018-03'!J",TEXT(MATCH($C39,'2018-03'!$C$2:$C$100,0)+1,0)))="",AND(INDIRECT(CONCATENATE("'2018-04'!J",TEXT(MATCH($C39,'2018-04'!$C$2:$C$100,0)+1,0)))="",INDIRECT(CONCATENATE("'2018-03'!J",TEXT(MATCH($C39,'2018-03'!$C$2:$C$100,0)+1,0)))="")),"Н/Д",INDIRECT(CONCATENATE("'2018-04'!J",TEXT(MATCH($C39,'2018-04'!$C$2:$C$100,0)+1,0)))-INDIRECT(CONCATENATE("'2018-03'!J",TEXT(MATCH($C39,'2018-03'!$C$2:$C$100,0)+1,0))))</f>
        <v>Н/Д</v>
      </c>
      <c r="K39" s="17">
        <f ca="1">IF(OR(INDIRECT(CONCATENATE("'2018-04'!K",TEXT(MATCH($C39,'2018-04'!$C$2:$C$100,0)+1,0)))="",INDIRECT(CONCATENATE("'2018-03'!K",TEXT(MATCH($C39,'2018-03'!$C$2:$C$100,0)+1,0)))="",AND(INDIRECT(CONCATENATE("'2018-04'!K",TEXT(MATCH($C39,'2018-04'!$C$2:$C$100,0)+1,0)))="",INDIRECT(CONCATENATE("'2018-03'!K",TEXT(MATCH($C39,'2018-03'!$C$2:$C$100,0)+1,0)))="")),"Н/Д",INDIRECT(CONCATENATE("'2018-04'!K",TEXT(MATCH($C39,'2018-04'!$C$2:$C$100,0)+1,0)))-INDIRECT(CONCATENATE("'2018-03'!K",TEXT(MATCH($C39,'2018-03'!$C$2:$C$100,0)+1,0))))</f>
        <v>88764014.440000013</v>
      </c>
      <c r="L39" s="17">
        <f ca="1">IF(OR(INDIRECT(CONCATENATE("'2018-04'!L",TEXT(MATCH($C39,'2018-04'!$C$2:$C$100,0)+1,0)))="",INDIRECT(CONCATENATE("'2018-03'!L",TEXT(MATCH($C39,'2018-03'!$C$2:$C$100,0)+1,0)))="",AND(INDIRECT(CONCATENATE("'2018-04'!L",TEXT(MATCH($C39,'2018-04'!$C$2:$C$100,0)+1,0)))="",INDIRECT(CONCATENATE("'2018-03'!L",TEXT(MATCH($C39,'2018-03'!$C$2:$C$100,0)+1,0)))="")),"Н/Д",INDIRECT(CONCATENATE("'2018-04'!L",TEXT(MATCH($C39,'2018-04'!$C$2:$C$100,0)+1,0)))-INDIRECT(CONCATENATE("'2018-03'!L",TEXT(MATCH($C39,'2018-03'!$C$2:$C$100,0)+1,0))))</f>
        <v>257320649.69999999</v>
      </c>
      <c r="M39" s="17">
        <f ca="1">IF(OR(INDIRECT(CONCATENATE("'2018-04'!M",TEXT(MATCH($C39,'2018-04'!$C$2:$C$100,0)+1,0)))="",INDIRECT(CONCATENATE("'2018-03'!M",TEXT(MATCH($C39,'2018-03'!$C$2:$C$100,0)+1,0)))="",AND(INDIRECT(CONCATENATE("'2018-04'!M",TEXT(MATCH($C39,'2018-04'!$C$2:$C$100,0)+1,0)))="",INDIRECT(CONCATENATE("'2018-03'!M",TEXT(MATCH($C39,'2018-03'!$C$2:$C$100,0)+1,0)))="")),"Н/Д",INDIRECT(CONCATENATE("'2018-04'!M",TEXT(MATCH($C39,'2018-04'!$C$2:$C$100,0)+1,0)))-INDIRECT(CONCATENATE("'2018-03'!M",TEXT(MATCH($C39,'2018-03'!$C$2:$C$100,0)+1,0))))</f>
        <v>385420.5399999998</v>
      </c>
      <c r="N39" s="17">
        <f ca="1">IF(OR(INDIRECT(CONCATENATE("'2018-04'!N",TEXT(MATCH($C39,'2018-04'!$C$2:$C$100,0)+1,0)))="",INDIRECT(CONCATENATE("'2018-03'!N",TEXT(MATCH($C39,'2018-03'!$C$2:$C$100,0)+1,0)))="",AND(INDIRECT(CONCATENATE("'2018-04'!N",TEXT(MATCH($C39,'2018-04'!$C$2:$C$100,0)+1,0)))="",INDIRECT(CONCATENATE("'2018-03'!N",TEXT(MATCH($C39,'2018-03'!$C$2:$C$100,0)+1,0)))="")),"Н/Д",INDIRECT(CONCATENATE("'2018-04'!N",TEXT(MATCH($C39,'2018-04'!$C$2:$C$100,0)+1,0)))-INDIRECT(CONCATENATE("'2018-03'!NE",TEXT(MATCH($C39,'2018-03'!$C$2:$C$100,0)+1,0))))</f>
        <v>33328979.550000001</v>
      </c>
      <c r="O39" s="17">
        <f ca="1">IF(OR(INDIRECT(CONCATENATE("'2018-04'!O",TEXT(MATCH($C39,'2018-04'!$C$2:$C$100,0)+1,0)))="",INDIRECT(CONCATENATE("'2018-03'!O",TEXT(MATCH($C39,'2018-03'!$C$2:$C$100,0)+1,0)))="",AND(INDIRECT(CONCATENATE("'2018-04'!O",TEXT(MATCH($C39,'2018-04'!$C$2:$C$100,0)+1,0)))="",INDIRECT(CONCATENATE("'2018-03'!O",TEXT(MATCH($C39,'2018-03'!$C$2:$C$100,0)+1,0)))="")),"Н/Д",INDIRECT(CONCATENATE("'2018-04'!O",TEXT(MATCH($C39,'2018-04'!$C$2:$C$100,0)+1,0)))-INDIRECT(CONCATENATE("'2018-03'!O",TEXT(MATCH($C39,'2018-03'!$C$2:$C$100,0)+1,0))))</f>
        <v>-77151.900000000009</v>
      </c>
      <c r="P39" s="17">
        <f ca="1">IF(OR(INDIRECT(CONCATENATE("'2018-04'!P",TEXT(MATCH($C39,'2018-04'!$C$2:$C$100,0)+1,0)))="",INDIRECT(CONCATENATE("'2018-03'!P",TEXT(MATCH($C39,'2018-03'!$C$2:$C$100,0)+1,0)))="",AND(INDIRECT(CONCATENATE("'2018-04'!P",TEXT(MATCH($C39,'2018-04'!$C$2:$C$100,0)+1,0)))="",INDIRECT(CONCATENATE("'2018-03'!P",TEXT(MATCH($C39,'2018-03'!$C$2:$C$100,0)+1,0)))="")),"Н/Д",INDIRECT(CONCATENATE("'2018-04'!P",TEXT(MATCH($C39,'2018-04'!$C$2:$C$100,0)+1,0)))-INDIRECT(CONCATENATE("'2018-03'!P",TEXT(MATCH($C39,'2018-03'!$C$2:$C$100,0)+1,0))))</f>
        <v>88863468.260000005</v>
      </c>
      <c r="Q39" s="17">
        <f ca="1">IF(OR(INDIRECT(CONCATENATE("'2018-04'!Q",TEXT(MATCH($C39,'2018-04'!$C$2:$C$100,0)+1,0)))="",INDIRECT(CONCATENATE("'2018-03'!Q",TEXT(MATCH($C39,'2018-03'!$C$2:$C$100,0)+1,0)))="",AND(INDIRECT(CONCATENATE("'2018-04'!Q",TEXT(MATCH($C39,'2018-04'!$C$2:$C$100,0)+1,0)))="",INDIRECT(CONCATENATE("'2018-03'!Q",TEXT(MATCH($C39,'2018-03'!$C$2:$C$100,0)+1,0)))="")),"Н/Д",INDIRECT(CONCATENATE("'2018-04'!Q",TEXT(MATCH($C39,'2018-04'!$C$2:$C$100,0)+1,0)))-INDIRECT(CONCATENATE("'2018-03'!Q",TEXT(MATCH($C39,'2018-03'!$C$2:$C$100,0)+1,0))))</f>
        <v>84703.180000000051</v>
      </c>
      <c r="R39" s="17">
        <f ca="1">IF(OR(INDIRECT(CONCATENATE("'2018-04'!R",TEXT(MATCH($C39,'2018-04'!$C$2:$C$100,0)+1,0)))="",INDIRECT(CONCATENATE("'2018-03'!R",TEXT(MATCH($C39,'2018-03'!$C$2:$C$100,0)+1,0)))="",AND(INDIRECT(CONCATENATE("'2018-04'!R",TEXT(MATCH($C39,'2018-04'!$C$2:$C$100,0)+1,0)))="",INDIRECT(CONCATENATE("'2018-03'!R",TEXT(MATCH($C39,'2018-03'!$C$2:$C$100,0)+1,0)))="")),"Н/Д",INDIRECT(CONCATENATE("'2018-04'!R",TEXT(MATCH($C39,'2018-04'!$C$2:$C$100,0)+1,0)))-INDIRECT(CONCATENATE("'2018-03'!R",TEXT(MATCH($C39,'2018-03'!$C$2:$C$100,0)+1,0))))</f>
        <v>9452152.9100000001</v>
      </c>
      <c r="S39" s="17">
        <f ca="1">IF(OR(INDIRECT(CONCATENATE("'2018-04'!S",TEXT(MATCH($C39,'2018-04'!$C$2:$C$100,0)+1,0)))="",INDIRECT(CONCATENATE("'2018-03'!S",TEXT(MATCH($C39,'2018-03'!$C$2:$C$100,0)+1,0)))="",AND(INDIRECT(CONCATENATE("'2018-04'!S",TEXT(MATCH($C39,'2018-04'!$C$2:$C$100,0)+1,0)))="",INDIRECT(CONCATENATE("'2018-03'!S",TEXT(MATCH($C39,'2018-03'!$C$2:$C$100,0)+1,0)))="")),"Н/Д",INDIRECT(CONCATENATE("'2018-04'!S",TEXT(MATCH($C39,'2018-04'!$C$2:$C$100,0)+1,0)))-INDIRECT(CONCATENATE("'2018-03'!S",TEXT(MATCH($C39,'2018-03'!$C$2:$C$100,0)+1,0))))</f>
        <v>23972</v>
      </c>
      <c r="T39" s="17">
        <f ca="1">IF(OR(INDIRECT(CONCATENATE("'2018-04'!T",TEXT(MATCH($C39,'2018-04'!$C$2:$C$100,0)+1,0)))="",INDIRECT(CONCATENATE("'2018-03'!T",TEXT(MATCH($C39,'2018-03'!$C$2:$C$100,0)+1,0)))="",AND(INDIRECT(CONCATENATE("'2018-04'!T",TEXT(MATCH($C39,'2018-04'!$C$2:$C$100,0)+1,0)))="",INDIRECT(CONCATENATE("'2018-03'!T",TEXT(MATCH($C39,'2018-03'!$C$2:$C$100,0)+1,0)))="")),"Н/Д",INDIRECT(CONCATENATE("'2018-04'!T",TEXT(MATCH($C39,'2018-04'!$C$2:$C$100,0)+1,0)))-INDIRECT(CONCATENATE("'2018-03'!T",TEXT(MATCH($C39,'2018-03'!$C$2:$C$100,0)+1,0))))</f>
        <v>33515923.589999989</v>
      </c>
      <c r="U39" s="17">
        <f ca="1">IF(OR(INDIRECT(CONCATENATE("'2018-04'!U",TEXT(MATCH($C39,'2018-04'!$C$2:$C$100,0)+1,0)))="",INDIRECT(CONCATENATE("'2018-03'!U",TEXT(MATCH($C39,'2018-03'!$C$2:$C$100,0)+1,0)))="",AND(INDIRECT(CONCATENATE("'2018-04'!U",TEXT(MATCH($C39,'2018-04'!$C$2:$C$100,0)+1,0)))="",INDIRECT(CONCATENATE("'2018-03'!U",TEXT(MATCH($C39,'2018-03'!$C$2:$C$100,0)+1,0)))="")),"Н/Д",INDIRECT(CONCATENATE("'2018-04'!U",TEXT(MATCH($C39,'2018-04'!$C$2:$C$100,0)+1,0)))-INDIRECT(CONCATENATE("'2018-03'!U",TEXT(MATCH($C39,'2018-03'!$C$2:$C$100,0)+1,0))))</f>
        <v>1097778.6099999994</v>
      </c>
      <c r="V39" s="17">
        <f ca="1">IF(OR(INDIRECT(CONCATENATE("'2018-04'!V",TEXT(MATCH($C39,'2018-04'!$C$2:$C$100,0)+1,0)))="",INDIRECT(CONCATENATE("'2018-03'!V",TEXT(MATCH($C39,'2018-03'!$C$2:$C$100,0)+1,0)))="",AND(INDIRECT(CONCATENATE("'2018-04'!V",TEXT(MATCH($C39,'2018-04'!$C$2:$C$100,0)+1,0)))="",INDIRECT(CONCATENATE("'2018-03'!V",TEXT(MATCH($C39,'2018-03'!$C$2:$C$100,0)+1,0)))="")),"Н/Д",INDIRECT(CONCATENATE("'2018-04'!V",TEXT(MATCH($C39,'2018-04'!$C$2:$C$100,0)+1,0)))-INDIRECT(CONCATENATE("'2018-03'!V",TEXT(MATCH($C39,'2018-03'!$C$2:$C$100,0)+1,0))))</f>
        <v>1562752147.6799998</v>
      </c>
      <c r="W39" s="17">
        <f ca="1">IF(OR(INDIRECT(CONCATENATE("'2018-04'!W",TEXT(MATCH($C39,'2018-04'!$C$2:$C$100,0)+1,0)))="",INDIRECT(CONCATENATE("'2018-03'!W",TEXT(MATCH($C39,'2018-03'!$C$2:$C$100,0)+1,0)))="",AND(INDIRECT(CONCATENATE("'2018-04'!W",TEXT(MATCH($C39,'2018-04'!$C$2:$C$100,0)+1,0)))="",INDIRECT(CONCATENATE("'2018-03'!W",TEXT(MATCH($C39,'2018-03'!$C$2:$C$100,0)+1,0)))="")),"Н/Д",INDIRECT(CONCATENATE("'2018-04'!W",TEXT(MATCH($C39,'2018-04'!$C$2:$C$100,0)+1,0)))-INDIRECT(CONCATENATE("'2018-03'!W",TEXT(MATCH($C39,'2018-03'!$C$2:$C$100,0)+1,0))))</f>
        <v>7582615280.4499989</v>
      </c>
    </row>
    <row r="40" spans="1:23" x14ac:dyDescent="0.25">
      <c r="A40" s="2" t="s">
        <v>61</v>
      </c>
      <c r="B40" s="2" t="s">
        <v>63</v>
      </c>
      <c r="C40" s="15">
        <v>91000000</v>
      </c>
      <c r="D40" s="2" t="s">
        <v>207</v>
      </c>
      <c r="E40" s="17">
        <f ca="1">IF(OR(INDIRECT(CONCATENATE("'2018-04'!E",TEXT(MATCH($C40,'2018-04'!$C$2:$C$100,0)+1,0)))="",INDIRECT(CONCATENATE("'2018-03'!E",TEXT(MATCH($C40,'2018-03'!$C$2:$C$100,0)+1,0)))="",AND(INDIRECT(CONCATENATE("'2018-04'!E",TEXT(MATCH($C40,'2018-04'!$C$2:$C$100,0)+1,0)))="",INDIRECT(CONCATENATE("'2018-03'!E",TEXT(MATCH($C40,'2018-03'!$C$2:$C$100,0)+1,0)))="")),"Н/Д",INDIRECT(CONCATENATE("'2018-04'!E",TEXT(MATCH($C40,'2018-04'!$C$2:$C$100,0)+1,0)))-INDIRECT(CONCATENATE("'2018-03'!E",TEXT(MATCH($C40,'2018-03'!$C$2:$C$100,0)+1,0))))</f>
        <v>3164366776.3299999</v>
      </c>
      <c r="F40" s="17">
        <f ca="1">IF(OR(INDIRECT(CONCATENATE("'2018-04'!F",TEXT(MATCH($C40,'2018-04'!$C$2:$C$100,0)+1,0)))="",INDIRECT(CONCATENATE("'2018-03'!F",TEXT(MATCH($C40,'2018-03'!$C$2:$C$100,0)+1,0)))="",AND(INDIRECT(CONCATENATE("'2018-04'!F",TEXT(MATCH($C40,'2018-04'!$C$2:$C$100,0)+1,0)))="",INDIRECT(CONCATENATE("'2018-03'!F",TEXT(MATCH($C40,'2018-03'!$C$2:$C$100,0)+1,0)))="")),"Н/Д",INDIRECT(CONCATENATE("'2018-04'!F",TEXT(MATCH($C40,'2018-04'!$C$2:$C$100,0)+1,0)))-INDIRECT(CONCATENATE("'2018-03'!F",TEXT(MATCH($C40,'2018-03'!$C$2:$C$100,0)+1,0))))</f>
        <v>923716463.92999995</v>
      </c>
      <c r="G40" s="17">
        <f ca="1">IF(OR(INDIRECT(CONCATENATE("'2018-04'!G",TEXT(MATCH($C40,'2018-04'!$C$2:$C$100,0)+1,0)))="",INDIRECT(CONCATENATE("'2018-03'!G",TEXT(MATCH($C40,'2018-03'!$C$2:$C$100,0)+1,0)))="",AND(INDIRECT(CONCATENATE("'2018-04'!G",TEXT(MATCH($C40,'2018-04'!$C$2:$C$100,0)+1,0)))="",INDIRECT(CONCATENATE("'2018-03'!G",TEXT(MATCH($C40,'2018-03'!$C$2:$C$100,0)+1,0)))="")),"Н/Д",INDIRECT(CONCATENATE("'2018-04'!G",TEXT(MATCH($C40,'2018-04'!$C$2:$C$100,0)+1,0)))-INDIRECT(CONCATENATE("'2018-03'!G",TEXT(MATCH($C40,'2018-03'!$C$2:$C$100,0)+1,0))))</f>
        <v>237477299.20000002</v>
      </c>
      <c r="H40" s="17">
        <f ca="1">IF(OR(INDIRECT(CONCATENATE("'2018-04'!H",TEXT(MATCH($C40,'2018-04'!$C$2:$C$100,0)+1,0)))="",INDIRECT(CONCATENATE("'2018-03'!H",TEXT(MATCH($C40,'2018-03'!$C$2:$C$100,0)+1,0)))="",AND(INDIRECT(CONCATENATE("'2018-04'!H",TEXT(MATCH($C40,'2018-04'!$C$2:$C$100,0)+1,0)))="",INDIRECT(CONCATENATE("'2018-03'!H",TEXT(MATCH($C40,'2018-03'!$C$2:$C$100,0)+1,0)))="")),"Н/Д",INDIRECT(CONCATENATE("'2018-04'!H",TEXT(MATCH($C40,'2018-04'!$C$2:$C$100,0)+1,0)))-INDIRECT(CONCATENATE("'2018-03'!H",TEXT(MATCH($C40,'2018-03'!$C$2:$C$100,0)+1,0))))</f>
        <v>289681303.68000001</v>
      </c>
      <c r="I40" s="17">
        <f ca="1">IF(OR(INDIRECT(CONCATENATE("'2018-04'!I",TEXT(MATCH($C40,'2018-04'!$C$2:$C$100,0)+1,0)))="",INDIRECT(CONCATENATE("'2018-03'!I",TEXT(MATCH($C40,'2018-03'!$C$2:$C$100,0)+1,0)))="",AND(INDIRECT(CONCATENATE("'2018-04'!I",TEXT(MATCH($C40,'2018-04'!$C$2:$C$100,0)+1,0)))="",INDIRECT(CONCATENATE("'2018-03'!I",TEXT(MATCH($C40,'2018-03'!$C$2:$C$100,0)+1,0)))="")),"Н/Д",INDIRECT(CONCATENATE("'2018-04'!I",TEXT(MATCH($C40,'2018-04'!$C$2:$C$100,0)+1,0)))-INDIRECT(CONCATENATE("'2018-03'!I",TEXT(MATCH($C40,'2018-03'!$C$2:$C$100,0)+1,0))))</f>
        <v>122900600.77000001</v>
      </c>
      <c r="J40" s="17" t="str">
        <f ca="1">IF(OR(INDIRECT(CONCATENATE("'2018-04'!J",TEXT(MATCH($C40,'2018-04'!$C$2:$C$100,0)+1,0)))="",INDIRECT(CONCATENATE("'2018-03'!J",TEXT(MATCH($C40,'2018-03'!$C$2:$C$100,0)+1,0)))="",AND(INDIRECT(CONCATENATE("'2018-04'!J",TEXT(MATCH($C40,'2018-04'!$C$2:$C$100,0)+1,0)))="",INDIRECT(CONCATENATE("'2018-03'!J",TEXT(MATCH($C40,'2018-03'!$C$2:$C$100,0)+1,0)))="")),"Н/Д",INDIRECT(CONCATENATE("'2018-04'!J",TEXT(MATCH($C40,'2018-04'!$C$2:$C$100,0)+1,0)))-INDIRECT(CONCATENATE("'2018-03'!J",TEXT(MATCH($C40,'2018-03'!$C$2:$C$100,0)+1,0))))</f>
        <v>Н/Д</v>
      </c>
      <c r="K40" s="17">
        <f ca="1">IF(OR(INDIRECT(CONCATENATE("'2018-04'!K",TEXT(MATCH($C40,'2018-04'!$C$2:$C$100,0)+1,0)))="",INDIRECT(CONCATENATE("'2018-03'!K",TEXT(MATCH($C40,'2018-03'!$C$2:$C$100,0)+1,0)))="",AND(INDIRECT(CONCATENATE("'2018-04'!K",TEXT(MATCH($C40,'2018-04'!$C$2:$C$100,0)+1,0)))="",INDIRECT(CONCATENATE("'2018-03'!K",TEXT(MATCH($C40,'2018-03'!$C$2:$C$100,0)+1,0)))="")),"Н/Д",INDIRECT(CONCATENATE("'2018-04'!K",TEXT(MATCH($C40,'2018-04'!$C$2:$C$100,0)+1,0)))-INDIRECT(CONCATENATE("'2018-03'!K",TEXT(MATCH($C40,'2018-03'!$C$2:$C$100,0)+1,0))))</f>
        <v>52428154.259999998</v>
      </c>
      <c r="L40" s="17">
        <f ca="1">IF(OR(INDIRECT(CONCATENATE("'2018-04'!L",TEXT(MATCH($C40,'2018-04'!$C$2:$C$100,0)+1,0)))="",INDIRECT(CONCATENATE("'2018-03'!L",TEXT(MATCH($C40,'2018-03'!$C$2:$C$100,0)+1,0)))="",AND(INDIRECT(CONCATENATE("'2018-04'!L",TEXT(MATCH($C40,'2018-04'!$C$2:$C$100,0)+1,0)))="",INDIRECT(CONCATENATE("'2018-03'!L",TEXT(MATCH($C40,'2018-03'!$C$2:$C$100,0)+1,0)))="")),"Н/Д",INDIRECT(CONCATENATE("'2018-04'!L",TEXT(MATCH($C40,'2018-04'!$C$2:$C$100,0)+1,0)))-INDIRECT(CONCATENATE("'2018-03'!L",TEXT(MATCH($C40,'2018-03'!$C$2:$C$100,0)+1,0))))</f>
        <v>170174457.69999999</v>
      </c>
      <c r="M40" s="17">
        <f ca="1">IF(OR(INDIRECT(CONCATENATE("'2018-04'!M",TEXT(MATCH($C40,'2018-04'!$C$2:$C$100,0)+1,0)))="",INDIRECT(CONCATENATE("'2018-03'!M",TEXT(MATCH($C40,'2018-03'!$C$2:$C$100,0)+1,0)))="",AND(INDIRECT(CONCATENATE("'2018-04'!M",TEXT(MATCH($C40,'2018-04'!$C$2:$C$100,0)+1,0)))="",INDIRECT(CONCATENATE("'2018-03'!M",TEXT(MATCH($C40,'2018-03'!$C$2:$C$100,0)+1,0)))="")),"Н/Д",INDIRECT(CONCATENATE("'2018-04'!M",TEXT(MATCH($C40,'2018-04'!$C$2:$C$100,0)+1,0)))-INDIRECT(CONCATENATE("'2018-03'!M",TEXT(MATCH($C40,'2018-03'!$C$2:$C$100,0)+1,0))))</f>
        <v>3711901.7600000007</v>
      </c>
      <c r="N40" s="17">
        <f ca="1">IF(OR(INDIRECT(CONCATENATE("'2018-04'!N",TEXT(MATCH($C40,'2018-04'!$C$2:$C$100,0)+1,0)))="",INDIRECT(CONCATENATE("'2018-03'!N",TEXT(MATCH($C40,'2018-03'!$C$2:$C$100,0)+1,0)))="",AND(INDIRECT(CONCATENATE("'2018-04'!N",TEXT(MATCH($C40,'2018-04'!$C$2:$C$100,0)+1,0)))="",INDIRECT(CONCATENATE("'2018-03'!N",TEXT(MATCH($C40,'2018-03'!$C$2:$C$100,0)+1,0)))="")),"Н/Д",INDIRECT(CONCATENATE("'2018-04'!N",TEXT(MATCH($C40,'2018-04'!$C$2:$C$100,0)+1,0)))-INDIRECT(CONCATENATE("'2018-03'!NE",TEXT(MATCH($C40,'2018-03'!$C$2:$C$100,0)+1,0))))</f>
        <v>25870848.23</v>
      </c>
      <c r="O40" s="17" t="str">
        <f ca="1">IF(OR(INDIRECT(CONCATENATE("'2018-04'!O",TEXT(MATCH($C40,'2018-04'!$C$2:$C$100,0)+1,0)))="",INDIRECT(CONCATENATE("'2018-03'!O",TEXT(MATCH($C40,'2018-03'!$C$2:$C$100,0)+1,0)))="",AND(INDIRECT(CONCATENATE("'2018-04'!O",TEXT(MATCH($C40,'2018-04'!$C$2:$C$100,0)+1,0)))="",INDIRECT(CONCATENATE("'2018-03'!O",TEXT(MATCH($C40,'2018-03'!$C$2:$C$100,0)+1,0)))="")),"Н/Д",INDIRECT(CONCATENATE("'2018-04'!O",TEXT(MATCH($C40,'2018-04'!$C$2:$C$100,0)+1,0)))-INDIRECT(CONCATENATE("'2018-03'!O",TEXT(MATCH($C40,'2018-03'!$C$2:$C$100,0)+1,0))))</f>
        <v>Н/Д</v>
      </c>
      <c r="P40" s="17">
        <f ca="1">IF(OR(INDIRECT(CONCATENATE("'2018-04'!P",TEXT(MATCH($C40,'2018-04'!$C$2:$C$100,0)+1,0)))="",INDIRECT(CONCATENATE("'2018-03'!P",TEXT(MATCH($C40,'2018-03'!$C$2:$C$100,0)+1,0)))="",AND(INDIRECT(CONCATENATE("'2018-04'!P",TEXT(MATCH($C40,'2018-04'!$C$2:$C$100,0)+1,0)))="",INDIRECT(CONCATENATE("'2018-03'!P",TEXT(MATCH($C40,'2018-03'!$C$2:$C$100,0)+1,0)))="")),"Н/Д",INDIRECT(CONCATENATE("'2018-04'!P",TEXT(MATCH($C40,'2018-04'!$C$2:$C$100,0)+1,0)))-INDIRECT(CONCATENATE("'2018-03'!P",TEXT(MATCH($C40,'2018-03'!$C$2:$C$100,0)+1,0))))</f>
        <v>8244892.9700000007</v>
      </c>
      <c r="Q40" s="17">
        <f ca="1">IF(OR(INDIRECT(CONCATENATE("'2018-04'!Q",TEXT(MATCH($C40,'2018-04'!$C$2:$C$100,0)+1,0)))="",INDIRECT(CONCATENATE("'2018-03'!Q",TEXT(MATCH($C40,'2018-03'!$C$2:$C$100,0)+1,0)))="",AND(INDIRECT(CONCATENATE("'2018-04'!Q",TEXT(MATCH($C40,'2018-04'!$C$2:$C$100,0)+1,0)))="",INDIRECT(CONCATENATE("'2018-03'!Q",TEXT(MATCH($C40,'2018-03'!$C$2:$C$100,0)+1,0)))="")),"Н/Д",INDIRECT(CONCATENATE("'2018-04'!Q",TEXT(MATCH($C40,'2018-04'!$C$2:$C$100,0)+1,0)))-INDIRECT(CONCATENATE("'2018-03'!Q",TEXT(MATCH($C40,'2018-03'!$C$2:$C$100,0)+1,0))))</f>
        <v>1160395.04</v>
      </c>
      <c r="R40" s="17">
        <f ca="1">IF(OR(INDIRECT(CONCATENATE("'2018-04'!R",TEXT(MATCH($C40,'2018-04'!$C$2:$C$100,0)+1,0)))="",INDIRECT(CONCATENATE("'2018-03'!R",TEXT(MATCH($C40,'2018-03'!$C$2:$C$100,0)+1,0)))="",AND(INDIRECT(CONCATENATE("'2018-04'!R",TEXT(MATCH($C40,'2018-04'!$C$2:$C$100,0)+1,0)))="",INDIRECT(CONCATENATE("'2018-03'!R",TEXT(MATCH($C40,'2018-03'!$C$2:$C$100,0)+1,0)))="")),"Н/Д",INDIRECT(CONCATENATE("'2018-04'!R",TEXT(MATCH($C40,'2018-04'!$C$2:$C$100,0)+1,0)))-INDIRECT(CONCATENATE("'2018-03'!R",TEXT(MATCH($C40,'2018-03'!$C$2:$C$100,0)+1,0))))</f>
        <v>2220620.13</v>
      </c>
      <c r="S40" s="17">
        <f ca="1">IF(OR(INDIRECT(CONCATENATE("'2018-04'!S",TEXT(MATCH($C40,'2018-04'!$C$2:$C$100,0)+1,0)))="",INDIRECT(CONCATENATE("'2018-03'!S",TEXT(MATCH($C40,'2018-03'!$C$2:$C$100,0)+1,0)))="",AND(INDIRECT(CONCATENATE("'2018-04'!S",TEXT(MATCH($C40,'2018-04'!$C$2:$C$100,0)+1,0)))="",INDIRECT(CONCATENATE("'2018-03'!S",TEXT(MATCH($C40,'2018-03'!$C$2:$C$100,0)+1,0)))="")),"Н/Д",INDIRECT(CONCATENATE("'2018-04'!S",TEXT(MATCH($C40,'2018-04'!$C$2:$C$100,0)+1,0)))-INDIRECT(CONCATENATE("'2018-03'!S",TEXT(MATCH($C40,'2018-03'!$C$2:$C$100,0)+1,0))))</f>
        <v>277822.23</v>
      </c>
      <c r="T40" s="17">
        <f ca="1">IF(OR(INDIRECT(CONCATENATE("'2018-04'!T",TEXT(MATCH($C40,'2018-04'!$C$2:$C$100,0)+1,0)))="",INDIRECT(CONCATENATE("'2018-03'!T",TEXT(MATCH($C40,'2018-03'!$C$2:$C$100,0)+1,0)))="",AND(INDIRECT(CONCATENATE("'2018-04'!T",TEXT(MATCH($C40,'2018-04'!$C$2:$C$100,0)+1,0)))="",INDIRECT(CONCATENATE("'2018-03'!T",TEXT(MATCH($C40,'2018-03'!$C$2:$C$100,0)+1,0)))="")),"Н/Д",INDIRECT(CONCATENATE("'2018-04'!T",TEXT(MATCH($C40,'2018-04'!$C$2:$C$100,0)+1,0)))-INDIRECT(CONCATENATE("'2018-03'!T",TEXT(MATCH($C40,'2018-03'!$C$2:$C$100,0)+1,0))))</f>
        <v>16194777.989999998</v>
      </c>
      <c r="U40" s="17">
        <f ca="1">IF(OR(INDIRECT(CONCATENATE("'2018-04'!U",TEXT(MATCH($C40,'2018-04'!$C$2:$C$100,0)+1,0)))="",INDIRECT(CONCATENATE("'2018-03'!U",TEXT(MATCH($C40,'2018-03'!$C$2:$C$100,0)+1,0)))="",AND(INDIRECT(CONCATENATE("'2018-04'!U",TEXT(MATCH($C40,'2018-04'!$C$2:$C$100,0)+1,0)))="",INDIRECT(CONCATENATE("'2018-03'!U",TEXT(MATCH($C40,'2018-03'!$C$2:$C$100,0)+1,0)))="")),"Н/Д",INDIRECT(CONCATENATE("'2018-04'!U",TEXT(MATCH($C40,'2018-04'!$C$2:$C$100,0)+1,0)))-INDIRECT(CONCATENATE("'2018-03'!U",TEXT(MATCH($C40,'2018-03'!$C$2:$C$100,0)+1,0))))</f>
        <v>-744662.34</v>
      </c>
      <c r="V40" s="17">
        <f ca="1">IF(OR(INDIRECT(CONCATENATE("'2018-04'!V",TEXT(MATCH($C40,'2018-04'!$C$2:$C$100,0)+1,0)))="",INDIRECT(CONCATENATE("'2018-03'!V",TEXT(MATCH($C40,'2018-03'!$C$2:$C$100,0)+1,0)))="",AND(INDIRECT(CONCATENATE("'2018-04'!V",TEXT(MATCH($C40,'2018-04'!$C$2:$C$100,0)+1,0)))="",INDIRECT(CONCATENATE("'2018-03'!V",TEXT(MATCH($C40,'2018-03'!$C$2:$C$100,0)+1,0)))="")),"Н/Д",INDIRECT(CONCATENATE("'2018-04'!V",TEXT(MATCH($C40,'2018-04'!$C$2:$C$100,0)+1,0)))-INDIRECT(CONCATENATE("'2018-03'!V",TEXT(MATCH($C40,'2018-03'!$C$2:$C$100,0)+1,0))))</f>
        <v>2240650312.3999996</v>
      </c>
      <c r="W40" s="17">
        <f ca="1">IF(OR(INDIRECT(CONCATENATE("'2018-04'!W",TEXT(MATCH($C40,'2018-04'!$C$2:$C$100,0)+1,0)))="",INDIRECT(CONCATENATE("'2018-03'!W",TEXT(MATCH($C40,'2018-03'!$C$2:$C$100,0)+1,0)))="",AND(INDIRECT(CONCATENATE("'2018-04'!W",TEXT(MATCH($C40,'2018-04'!$C$2:$C$100,0)+1,0)))="",INDIRECT(CONCATENATE("'2018-03'!W",TEXT(MATCH($C40,'2018-03'!$C$2:$C$100,0)+1,0)))="")),"Н/Д",INDIRECT(CONCATENATE("'2018-04'!W",TEXT(MATCH($C40,'2018-04'!$C$2:$C$100,0)+1,0)))-INDIRECT(CONCATENATE("'2018-03'!W",TEXT(MATCH($C40,'2018-03'!$C$2:$C$100,0)+1,0))))</f>
        <v>7243147082.2200003</v>
      </c>
    </row>
    <row r="41" spans="1:23" x14ac:dyDescent="0.25">
      <c r="A41" s="2" t="s">
        <v>61</v>
      </c>
      <c r="B41" s="2" t="s">
        <v>64</v>
      </c>
      <c r="C41" s="15">
        <v>82000000</v>
      </c>
      <c r="D41" s="2" t="s">
        <v>207</v>
      </c>
      <c r="E41" s="17">
        <f ca="1">IF(OR(INDIRECT(CONCATENATE("'2018-04'!E",TEXT(MATCH($C41,'2018-04'!$C$2:$C$100,0)+1,0)))="",INDIRECT(CONCATENATE("'2018-03'!E",TEXT(MATCH($C41,'2018-03'!$C$2:$C$100,0)+1,0)))="",AND(INDIRECT(CONCATENATE("'2018-04'!E",TEXT(MATCH($C41,'2018-04'!$C$2:$C$100,0)+1,0)))="",INDIRECT(CONCATENATE("'2018-03'!E",TEXT(MATCH($C41,'2018-03'!$C$2:$C$100,0)+1,0)))="")),"Н/Д",INDIRECT(CONCATENATE("'2018-04'!E",TEXT(MATCH($C41,'2018-04'!$C$2:$C$100,0)+1,0)))-INDIRECT(CONCATENATE("'2018-03'!E",TEXT(MATCH($C41,'2018-03'!$C$2:$C$100,0)+1,0))))</f>
        <v>10214434018.440002</v>
      </c>
      <c r="F41" s="17">
        <f ca="1">IF(OR(INDIRECT(CONCATENATE("'2018-04'!F",TEXT(MATCH($C41,'2018-04'!$C$2:$C$100,0)+1,0)))="",INDIRECT(CONCATENATE("'2018-03'!F",TEXT(MATCH($C41,'2018-03'!$C$2:$C$100,0)+1,0)))="",AND(INDIRECT(CONCATENATE("'2018-04'!F",TEXT(MATCH($C41,'2018-04'!$C$2:$C$100,0)+1,0)))="",INDIRECT(CONCATENATE("'2018-03'!F",TEXT(MATCH($C41,'2018-03'!$C$2:$C$100,0)+1,0)))="")),"Н/Д",INDIRECT(CONCATENATE("'2018-04'!F",TEXT(MATCH($C41,'2018-04'!$C$2:$C$100,0)+1,0)))-INDIRECT(CONCATENATE("'2018-03'!F",TEXT(MATCH($C41,'2018-03'!$C$2:$C$100,0)+1,0))))</f>
        <v>4398128754.6200008</v>
      </c>
      <c r="G41" s="17">
        <f ca="1">IF(OR(INDIRECT(CONCATENATE("'2018-04'!G",TEXT(MATCH($C41,'2018-04'!$C$2:$C$100,0)+1,0)))="",INDIRECT(CONCATENATE("'2018-03'!G",TEXT(MATCH($C41,'2018-03'!$C$2:$C$100,0)+1,0)))="",AND(INDIRECT(CONCATENATE("'2018-04'!G",TEXT(MATCH($C41,'2018-04'!$C$2:$C$100,0)+1,0)))="",INDIRECT(CONCATENATE("'2018-03'!G",TEXT(MATCH($C41,'2018-03'!$C$2:$C$100,0)+1,0)))="")),"Н/Д",INDIRECT(CONCATENATE("'2018-04'!G",TEXT(MATCH($C41,'2018-04'!$C$2:$C$100,0)+1,0)))-INDIRECT(CONCATENATE("'2018-03'!G",TEXT(MATCH($C41,'2018-03'!$C$2:$C$100,0)+1,0))))</f>
        <v>913061631.06999993</v>
      </c>
      <c r="H41" s="17">
        <f ca="1">IF(OR(INDIRECT(CONCATENATE("'2018-04'!H",TEXT(MATCH($C41,'2018-04'!$C$2:$C$100,0)+1,0)))="",INDIRECT(CONCATENATE("'2018-03'!H",TEXT(MATCH($C41,'2018-03'!$C$2:$C$100,0)+1,0)))="",AND(INDIRECT(CONCATENATE("'2018-04'!H",TEXT(MATCH($C41,'2018-04'!$C$2:$C$100,0)+1,0)))="",INDIRECT(CONCATENATE("'2018-03'!H",TEXT(MATCH($C41,'2018-03'!$C$2:$C$100,0)+1,0)))="")),"Н/Д",INDIRECT(CONCATENATE("'2018-04'!H",TEXT(MATCH($C41,'2018-04'!$C$2:$C$100,0)+1,0)))-INDIRECT(CONCATENATE("'2018-03'!H",TEXT(MATCH($C41,'2018-03'!$C$2:$C$100,0)+1,0))))</f>
        <v>1298303719.2099998</v>
      </c>
      <c r="I41" s="17">
        <f ca="1">IF(OR(INDIRECT(CONCATENATE("'2018-04'!I",TEXT(MATCH($C41,'2018-04'!$C$2:$C$100,0)+1,0)))="",INDIRECT(CONCATENATE("'2018-03'!I",TEXT(MATCH($C41,'2018-03'!$C$2:$C$100,0)+1,0)))="",AND(INDIRECT(CONCATENATE("'2018-04'!I",TEXT(MATCH($C41,'2018-04'!$C$2:$C$100,0)+1,0)))="",INDIRECT(CONCATENATE("'2018-03'!I",TEXT(MATCH($C41,'2018-03'!$C$2:$C$100,0)+1,0)))="")),"Н/Д",INDIRECT(CONCATENATE("'2018-04'!I",TEXT(MATCH($C41,'2018-04'!$C$2:$C$100,0)+1,0)))-INDIRECT(CONCATENATE("'2018-03'!I",TEXT(MATCH($C41,'2018-03'!$C$2:$C$100,0)+1,0))))</f>
        <v>833860024.00999999</v>
      </c>
      <c r="J41" s="17" t="str">
        <f ca="1">IF(OR(INDIRECT(CONCATENATE("'2018-04'!J",TEXT(MATCH($C41,'2018-04'!$C$2:$C$100,0)+1,0)))="",INDIRECT(CONCATENATE("'2018-03'!J",TEXT(MATCH($C41,'2018-03'!$C$2:$C$100,0)+1,0)))="",AND(INDIRECT(CONCATENATE("'2018-04'!J",TEXT(MATCH($C41,'2018-04'!$C$2:$C$100,0)+1,0)))="",INDIRECT(CONCATENATE("'2018-03'!J",TEXT(MATCH($C41,'2018-03'!$C$2:$C$100,0)+1,0)))="")),"Н/Д",INDIRECT(CONCATENATE("'2018-04'!J",TEXT(MATCH($C41,'2018-04'!$C$2:$C$100,0)+1,0)))-INDIRECT(CONCATENATE("'2018-03'!J",TEXT(MATCH($C41,'2018-03'!$C$2:$C$100,0)+1,0))))</f>
        <v>Н/Д</v>
      </c>
      <c r="K41" s="17">
        <f ca="1">IF(OR(INDIRECT(CONCATENATE("'2018-04'!K",TEXT(MATCH($C41,'2018-04'!$C$2:$C$100,0)+1,0)))="",INDIRECT(CONCATENATE("'2018-03'!K",TEXT(MATCH($C41,'2018-03'!$C$2:$C$100,0)+1,0)))="",AND(INDIRECT(CONCATENATE("'2018-04'!K",TEXT(MATCH($C41,'2018-04'!$C$2:$C$100,0)+1,0)))="",INDIRECT(CONCATENATE("'2018-03'!K",TEXT(MATCH($C41,'2018-03'!$C$2:$C$100,0)+1,0)))="")),"Н/Д",INDIRECT(CONCATENATE("'2018-04'!K",TEXT(MATCH($C41,'2018-04'!$C$2:$C$100,0)+1,0)))-INDIRECT(CONCATENATE("'2018-03'!K",TEXT(MATCH($C41,'2018-03'!$C$2:$C$100,0)+1,0))))</f>
        <v>203108565.58000001</v>
      </c>
      <c r="L41" s="17">
        <f ca="1">IF(OR(INDIRECT(CONCATENATE("'2018-04'!L",TEXT(MATCH($C41,'2018-04'!$C$2:$C$100,0)+1,0)))="",INDIRECT(CONCATENATE("'2018-03'!L",TEXT(MATCH($C41,'2018-03'!$C$2:$C$100,0)+1,0)))="",AND(INDIRECT(CONCATENATE("'2018-04'!L",TEXT(MATCH($C41,'2018-04'!$C$2:$C$100,0)+1,0)))="",INDIRECT(CONCATENATE("'2018-03'!L",TEXT(MATCH($C41,'2018-03'!$C$2:$C$100,0)+1,0)))="")),"Н/Д",INDIRECT(CONCATENATE("'2018-04'!L",TEXT(MATCH($C41,'2018-04'!$C$2:$C$100,0)+1,0)))-INDIRECT(CONCATENATE("'2018-03'!L",TEXT(MATCH($C41,'2018-03'!$C$2:$C$100,0)+1,0))))</f>
        <v>933958418.01999998</v>
      </c>
      <c r="M41" s="17">
        <f ca="1">IF(OR(INDIRECT(CONCATENATE("'2018-04'!M",TEXT(MATCH($C41,'2018-04'!$C$2:$C$100,0)+1,0)))="",INDIRECT(CONCATENATE("'2018-03'!M",TEXT(MATCH($C41,'2018-03'!$C$2:$C$100,0)+1,0)))="",AND(INDIRECT(CONCATENATE("'2018-04'!M",TEXT(MATCH($C41,'2018-04'!$C$2:$C$100,0)+1,0)))="",INDIRECT(CONCATENATE("'2018-03'!M",TEXT(MATCH($C41,'2018-03'!$C$2:$C$100,0)+1,0)))="")),"Н/Д",INDIRECT(CONCATENATE("'2018-04'!M",TEXT(MATCH($C41,'2018-04'!$C$2:$C$100,0)+1,0)))-INDIRECT(CONCATENATE("'2018-03'!M",TEXT(MATCH($C41,'2018-03'!$C$2:$C$100,0)+1,0))))</f>
        <v>-405426.46</v>
      </c>
      <c r="N41" s="17">
        <f ca="1">IF(OR(INDIRECT(CONCATENATE("'2018-04'!N",TEXT(MATCH($C41,'2018-04'!$C$2:$C$100,0)+1,0)))="",INDIRECT(CONCATENATE("'2018-03'!N",TEXT(MATCH($C41,'2018-03'!$C$2:$C$100,0)+1,0)))="",AND(INDIRECT(CONCATENATE("'2018-04'!N",TEXT(MATCH($C41,'2018-04'!$C$2:$C$100,0)+1,0)))="",INDIRECT(CONCATENATE("'2018-03'!N",TEXT(MATCH($C41,'2018-03'!$C$2:$C$100,0)+1,0)))="")),"Н/Д",INDIRECT(CONCATENATE("'2018-04'!N",TEXT(MATCH($C41,'2018-04'!$C$2:$C$100,0)+1,0)))-INDIRECT(CONCATENATE("'2018-03'!NE",TEXT(MATCH($C41,'2018-03'!$C$2:$C$100,0)+1,0))))</f>
        <v>40498652.640000001</v>
      </c>
      <c r="O41" s="17">
        <f ca="1">IF(OR(INDIRECT(CONCATENATE("'2018-04'!O",TEXT(MATCH($C41,'2018-04'!$C$2:$C$100,0)+1,0)))="",INDIRECT(CONCATENATE("'2018-03'!O",TEXT(MATCH($C41,'2018-03'!$C$2:$C$100,0)+1,0)))="",AND(INDIRECT(CONCATENATE("'2018-04'!O",TEXT(MATCH($C41,'2018-04'!$C$2:$C$100,0)+1,0)))="",INDIRECT(CONCATENATE("'2018-03'!O",TEXT(MATCH($C41,'2018-03'!$C$2:$C$100,0)+1,0)))="")),"Н/Д",INDIRECT(CONCATENATE("'2018-04'!O",TEXT(MATCH($C41,'2018-04'!$C$2:$C$100,0)+1,0)))-INDIRECT(CONCATENATE("'2018-03'!O",TEXT(MATCH($C41,'2018-03'!$C$2:$C$100,0)+1,0))))</f>
        <v>1532581.35</v>
      </c>
      <c r="P41" s="17">
        <f ca="1">IF(OR(INDIRECT(CONCATENATE("'2018-04'!P",TEXT(MATCH($C41,'2018-04'!$C$2:$C$100,0)+1,0)))="",INDIRECT(CONCATENATE("'2018-03'!P",TEXT(MATCH($C41,'2018-03'!$C$2:$C$100,0)+1,0)))="",AND(INDIRECT(CONCATENATE("'2018-04'!P",TEXT(MATCH($C41,'2018-04'!$C$2:$C$100,0)+1,0)))="",INDIRECT(CONCATENATE("'2018-03'!P",TEXT(MATCH($C41,'2018-03'!$C$2:$C$100,0)+1,0)))="")),"Н/Д",INDIRECT(CONCATENATE("'2018-04'!P",TEXT(MATCH($C41,'2018-04'!$C$2:$C$100,0)+1,0)))-INDIRECT(CONCATENATE("'2018-03'!P",TEXT(MATCH($C41,'2018-03'!$C$2:$C$100,0)+1,0))))</f>
        <v>42699063.020000003</v>
      </c>
      <c r="Q41" s="17">
        <f ca="1">IF(OR(INDIRECT(CONCATENATE("'2018-04'!Q",TEXT(MATCH($C41,'2018-04'!$C$2:$C$100,0)+1,0)))="",INDIRECT(CONCATENATE("'2018-03'!Q",TEXT(MATCH($C41,'2018-03'!$C$2:$C$100,0)+1,0)))="",AND(INDIRECT(CONCATENATE("'2018-04'!Q",TEXT(MATCH($C41,'2018-04'!$C$2:$C$100,0)+1,0)))="",INDIRECT(CONCATENATE("'2018-03'!Q",TEXT(MATCH($C41,'2018-03'!$C$2:$C$100,0)+1,0)))="")),"Н/Д",INDIRECT(CONCATENATE("'2018-04'!Q",TEXT(MATCH($C41,'2018-04'!$C$2:$C$100,0)+1,0)))-INDIRECT(CONCATENATE("'2018-03'!Q",TEXT(MATCH($C41,'2018-03'!$C$2:$C$100,0)+1,0))))</f>
        <v>1283505.33</v>
      </c>
      <c r="R41" s="17">
        <f ca="1">IF(OR(INDIRECT(CONCATENATE("'2018-04'!R",TEXT(MATCH($C41,'2018-04'!$C$2:$C$100,0)+1,0)))="",INDIRECT(CONCATENATE("'2018-03'!R",TEXT(MATCH($C41,'2018-03'!$C$2:$C$100,0)+1,0)))="",AND(INDIRECT(CONCATENATE("'2018-04'!R",TEXT(MATCH($C41,'2018-04'!$C$2:$C$100,0)+1,0)))="",INDIRECT(CONCATENATE("'2018-03'!R",TEXT(MATCH($C41,'2018-03'!$C$2:$C$100,0)+1,0)))="")),"Н/Д",INDIRECT(CONCATENATE("'2018-04'!R",TEXT(MATCH($C41,'2018-04'!$C$2:$C$100,0)+1,0)))-INDIRECT(CONCATENATE("'2018-03'!R",TEXT(MATCH($C41,'2018-03'!$C$2:$C$100,0)+1,0))))</f>
        <v>19786680.609999999</v>
      </c>
      <c r="S41" s="17">
        <f ca="1">IF(OR(INDIRECT(CONCATENATE("'2018-04'!S",TEXT(MATCH($C41,'2018-04'!$C$2:$C$100,0)+1,0)))="",INDIRECT(CONCATENATE("'2018-03'!S",TEXT(MATCH($C41,'2018-03'!$C$2:$C$100,0)+1,0)))="",AND(INDIRECT(CONCATENATE("'2018-04'!S",TEXT(MATCH($C41,'2018-04'!$C$2:$C$100,0)+1,0)))="",INDIRECT(CONCATENATE("'2018-03'!S",TEXT(MATCH($C41,'2018-03'!$C$2:$C$100,0)+1,0)))="")),"Н/Д",INDIRECT(CONCATENATE("'2018-04'!S",TEXT(MATCH($C41,'2018-04'!$C$2:$C$100,0)+1,0)))-INDIRECT(CONCATENATE("'2018-03'!S",TEXT(MATCH($C41,'2018-03'!$C$2:$C$100,0)+1,0))))</f>
        <v>0</v>
      </c>
      <c r="T41" s="17">
        <f ca="1">IF(OR(INDIRECT(CONCATENATE("'2018-04'!T",TEXT(MATCH($C41,'2018-04'!$C$2:$C$100,0)+1,0)))="",INDIRECT(CONCATENATE("'2018-03'!T",TEXT(MATCH($C41,'2018-03'!$C$2:$C$100,0)+1,0)))="",AND(INDIRECT(CONCATENATE("'2018-04'!T",TEXT(MATCH($C41,'2018-04'!$C$2:$C$100,0)+1,0)))="",INDIRECT(CONCATENATE("'2018-03'!T",TEXT(MATCH($C41,'2018-03'!$C$2:$C$100,0)+1,0)))="")),"Н/Д",INDIRECT(CONCATENATE("'2018-04'!T",TEXT(MATCH($C41,'2018-04'!$C$2:$C$100,0)+1,0)))-INDIRECT(CONCATENATE("'2018-03'!T",TEXT(MATCH($C41,'2018-03'!$C$2:$C$100,0)+1,0))))</f>
        <v>66138934.290000007</v>
      </c>
      <c r="U41" s="17">
        <f ca="1">IF(OR(INDIRECT(CONCATENATE("'2018-04'!U",TEXT(MATCH($C41,'2018-04'!$C$2:$C$100,0)+1,0)))="",INDIRECT(CONCATENATE("'2018-03'!U",TEXT(MATCH($C41,'2018-03'!$C$2:$C$100,0)+1,0)))="",AND(INDIRECT(CONCATENATE("'2018-04'!U",TEXT(MATCH($C41,'2018-04'!$C$2:$C$100,0)+1,0)))="",INDIRECT(CONCATENATE("'2018-03'!U",TEXT(MATCH($C41,'2018-03'!$C$2:$C$100,0)+1,0)))="")),"Н/Д",INDIRECT(CONCATENATE("'2018-04'!U",TEXT(MATCH($C41,'2018-04'!$C$2:$C$100,0)+1,0)))-INDIRECT(CONCATENATE("'2018-03'!U",TEXT(MATCH($C41,'2018-03'!$C$2:$C$100,0)+1,0))))</f>
        <v>3457967.6099999994</v>
      </c>
      <c r="V41" s="17">
        <f ca="1">IF(OR(INDIRECT(CONCATENATE("'2018-04'!V",TEXT(MATCH($C41,'2018-04'!$C$2:$C$100,0)+1,0)))="",INDIRECT(CONCATENATE("'2018-03'!V",TEXT(MATCH($C41,'2018-03'!$C$2:$C$100,0)+1,0)))="",AND(INDIRECT(CONCATENATE("'2018-04'!V",TEXT(MATCH($C41,'2018-04'!$C$2:$C$100,0)+1,0)))="",INDIRECT(CONCATENATE("'2018-03'!V",TEXT(MATCH($C41,'2018-03'!$C$2:$C$100,0)+1,0)))="")),"Н/Д",INDIRECT(CONCATENATE("'2018-04'!V",TEXT(MATCH($C41,'2018-04'!$C$2:$C$100,0)+1,0)))-INDIRECT(CONCATENATE("'2018-03'!V",TEXT(MATCH($C41,'2018-03'!$C$2:$C$100,0)+1,0))))</f>
        <v>5816305263.8199997</v>
      </c>
      <c r="W41" s="17">
        <f ca="1">IF(OR(INDIRECT(CONCATENATE("'2018-04'!W",TEXT(MATCH($C41,'2018-04'!$C$2:$C$100,0)+1,0)))="",INDIRECT(CONCATENATE("'2018-03'!W",TEXT(MATCH($C41,'2018-03'!$C$2:$C$100,0)+1,0)))="",AND(INDIRECT(CONCATENATE("'2018-04'!W",TEXT(MATCH($C41,'2018-04'!$C$2:$C$100,0)+1,0)))="",INDIRECT(CONCATENATE("'2018-03'!W",TEXT(MATCH($C41,'2018-03'!$C$2:$C$100,0)+1,0)))="")),"Н/Д",INDIRECT(CONCATENATE("'2018-04'!W",TEXT(MATCH($C41,'2018-04'!$C$2:$C$100,0)+1,0)))-INDIRECT(CONCATENATE("'2018-03'!W",TEXT(MATCH($C41,'2018-03'!$C$2:$C$100,0)+1,0))))</f>
        <v>24763748425.989998</v>
      </c>
    </row>
    <row r="42" spans="1:23" x14ac:dyDescent="0.25">
      <c r="A42" s="2" t="s">
        <v>61</v>
      </c>
      <c r="B42" s="2" t="s">
        <v>65</v>
      </c>
      <c r="C42" s="15">
        <v>26000000</v>
      </c>
      <c r="D42" s="2" t="s">
        <v>207</v>
      </c>
      <c r="E42" s="17">
        <f ca="1">IF(OR(INDIRECT(CONCATENATE("'2018-04'!E",TEXT(MATCH($C42,'2018-04'!$C$2:$C$100,0)+1,0)))="",INDIRECT(CONCATENATE("'2018-03'!E",TEXT(MATCH($C42,'2018-03'!$C$2:$C$100,0)+1,0)))="",AND(INDIRECT(CONCATENATE("'2018-04'!E",TEXT(MATCH($C42,'2018-04'!$C$2:$C$100,0)+1,0)))="",INDIRECT(CONCATENATE("'2018-03'!E",TEXT(MATCH($C42,'2018-03'!$C$2:$C$100,0)+1,0)))="")),"Н/Д",INDIRECT(CONCATENATE("'2018-04'!E",TEXT(MATCH($C42,'2018-04'!$C$2:$C$100,0)+1,0)))-INDIRECT(CONCATENATE("'2018-03'!E",TEXT(MATCH($C42,'2018-03'!$C$2:$C$100,0)+1,0))))</f>
        <v>1597984407.52</v>
      </c>
      <c r="F42" s="17">
        <f ca="1">IF(OR(INDIRECT(CONCATENATE("'2018-04'!F",TEXT(MATCH($C42,'2018-04'!$C$2:$C$100,0)+1,0)))="",INDIRECT(CONCATENATE("'2018-03'!F",TEXT(MATCH($C42,'2018-03'!$C$2:$C$100,0)+1,0)))="",AND(INDIRECT(CONCATENATE("'2018-04'!F",TEXT(MATCH($C42,'2018-04'!$C$2:$C$100,0)+1,0)))="",INDIRECT(CONCATENATE("'2018-03'!F",TEXT(MATCH($C42,'2018-03'!$C$2:$C$100,0)+1,0)))="")),"Н/Д",INDIRECT(CONCATENATE("'2018-04'!F",TEXT(MATCH($C42,'2018-04'!$C$2:$C$100,0)+1,0)))-INDIRECT(CONCATENATE("'2018-03'!F",TEXT(MATCH($C42,'2018-03'!$C$2:$C$100,0)+1,0))))</f>
        <v>381236289.92000002</v>
      </c>
      <c r="G42" s="17">
        <f ca="1">IF(OR(INDIRECT(CONCATENATE("'2018-04'!G",TEXT(MATCH($C42,'2018-04'!$C$2:$C$100,0)+1,0)))="",INDIRECT(CONCATENATE("'2018-03'!G",TEXT(MATCH($C42,'2018-03'!$C$2:$C$100,0)+1,0)))="",AND(INDIRECT(CONCATENATE("'2018-04'!G",TEXT(MATCH($C42,'2018-04'!$C$2:$C$100,0)+1,0)))="",INDIRECT(CONCATENATE("'2018-03'!G",TEXT(MATCH($C42,'2018-03'!$C$2:$C$100,0)+1,0)))="")),"Н/Д",INDIRECT(CONCATENATE("'2018-04'!G",TEXT(MATCH($C42,'2018-04'!$C$2:$C$100,0)+1,0)))-INDIRECT(CONCATENATE("'2018-03'!G",TEXT(MATCH($C42,'2018-03'!$C$2:$C$100,0)+1,0))))</f>
        <v>46586892.790000007</v>
      </c>
      <c r="H42" s="17">
        <f ca="1">IF(OR(INDIRECT(CONCATENATE("'2018-04'!H",TEXT(MATCH($C42,'2018-04'!$C$2:$C$100,0)+1,0)))="",INDIRECT(CONCATENATE("'2018-03'!H",TEXT(MATCH($C42,'2018-03'!$C$2:$C$100,0)+1,0)))="",AND(INDIRECT(CONCATENATE("'2018-04'!H",TEXT(MATCH($C42,'2018-04'!$C$2:$C$100,0)+1,0)))="",INDIRECT(CONCATENATE("'2018-03'!H",TEXT(MATCH($C42,'2018-03'!$C$2:$C$100,0)+1,0)))="")),"Н/Д",INDIRECT(CONCATENATE("'2018-04'!H",TEXT(MATCH($C42,'2018-04'!$C$2:$C$100,0)+1,0)))-INDIRECT(CONCATENATE("'2018-03'!H",TEXT(MATCH($C42,'2018-03'!$C$2:$C$100,0)+1,0))))</f>
        <v>210466600.08999997</v>
      </c>
      <c r="I42" s="17">
        <f ca="1">IF(OR(INDIRECT(CONCATENATE("'2018-04'!I",TEXT(MATCH($C42,'2018-04'!$C$2:$C$100,0)+1,0)))="",INDIRECT(CONCATENATE("'2018-03'!I",TEXT(MATCH($C42,'2018-03'!$C$2:$C$100,0)+1,0)))="",AND(INDIRECT(CONCATENATE("'2018-04'!I",TEXT(MATCH($C42,'2018-04'!$C$2:$C$100,0)+1,0)))="",INDIRECT(CONCATENATE("'2018-03'!I",TEXT(MATCH($C42,'2018-03'!$C$2:$C$100,0)+1,0)))="")),"Н/Д",INDIRECT(CONCATENATE("'2018-04'!I",TEXT(MATCH($C42,'2018-04'!$C$2:$C$100,0)+1,0)))-INDIRECT(CONCATENATE("'2018-03'!I",TEXT(MATCH($C42,'2018-03'!$C$2:$C$100,0)+1,0))))</f>
        <v>74246549.810000002</v>
      </c>
      <c r="J42" s="17" t="str">
        <f ca="1">IF(OR(INDIRECT(CONCATENATE("'2018-04'!J",TEXT(MATCH($C42,'2018-04'!$C$2:$C$100,0)+1,0)))="",INDIRECT(CONCATENATE("'2018-03'!J",TEXT(MATCH($C42,'2018-03'!$C$2:$C$100,0)+1,0)))="",AND(INDIRECT(CONCATENATE("'2018-04'!J",TEXT(MATCH($C42,'2018-04'!$C$2:$C$100,0)+1,0)))="",INDIRECT(CONCATENATE("'2018-03'!J",TEXT(MATCH($C42,'2018-03'!$C$2:$C$100,0)+1,0)))="")),"Н/Д",INDIRECT(CONCATENATE("'2018-04'!J",TEXT(MATCH($C42,'2018-04'!$C$2:$C$100,0)+1,0)))-INDIRECT(CONCATENATE("'2018-03'!J",TEXT(MATCH($C42,'2018-03'!$C$2:$C$100,0)+1,0))))</f>
        <v>Н/Д</v>
      </c>
      <c r="K42" s="17">
        <f ca="1">IF(OR(INDIRECT(CONCATENATE("'2018-04'!K",TEXT(MATCH($C42,'2018-04'!$C$2:$C$100,0)+1,0)))="",INDIRECT(CONCATENATE("'2018-03'!K",TEXT(MATCH($C42,'2018-03'!$C$2:$C$100,0)+1,0)))="",AND(INDIRECT(CONCATENATE("'2018-04'!K",TEXT(MATCH($C42,'2018-04'!$C$2:$C$100,0)+1,0)))="",INDIRECT(CONCATENATE("'2018-03'!K",TEXT(MATCH($C42,'2018-03'!$C$2:$C$100,0)+1,0)))="")),"Н/Д",INDIRECT(CONCATENATE("'2018-04'!K",TEXT(MATCH($C42,'2018-04'!$C$2:$C$100,0)+1,0)))-INDIRECT(CONCATENATE("'2018-03'!K",TEXT(MATCH($C42,'2018-03'!$C$2:$C$100,0)+1,0))))</f>
        <v>21042949.270000003</v>
      </c>
      <c r="L42" s="17">
        <f ca="1">IF(OR(INDIRECT(CONCATENATE("'2018-04'!L",TEXT(MATCH($C42,'2018-04'!$C$2:$C$100,0)+1,0)))="",INDIRECT(CONCATENATE("'2018-03'!L",TEXT(MATCH($C42,'2018-03'!$C$2:$C$100,0)+1,0)))="",AND(INDIRECT(CONCATENATE("'2018-04'!L",TEXT(MATCH($C42,'2018-04'!$C$2:$C$100,0)+1,0)))="",INDIRECT(CONCATENATE("'2018-03'!L",TEXT(MATCH($C42,'2018-03'!$C$2:$C$100,0)+1,0)))="")),"Н/Д",INDIRECT(CONCATENATE("'2018-04'!L",TEXT(MATCH($C42,'2018-04'!$C$2:$C$100,0)+1,0)))-INDIRECT(CONCATENATE("'2018-03'!L",TEXT(MATCH($C42,'2018-03'!$C$2:$C$100,0)+1,0))))</f>
        <v>13840101.460000008</v>
      </c>
      <c r="M42" s="17">
        <f ca="1">IF(OR(INDIRECT(CONCATENATE("'2018-04'!M",TEXT(MATCH($C42,'2018-04'!$C$2:$C$100,0)+1,0)))="",INDIRECT(CONCATENATE("'2018-03'!M",TEXT(MATCH($C42,'2018-03'!$C$2:$C$100,0)+1,0)))="",AND(INDIRECT(CONCATENATE("'2018-04'!M",TEXT(MATCH($C42,'2018-04'!$C$2:$C$100,0)+1,0)))="",INDIRECT(CONCATENATE("'2018-03'!M",TEXT(MATCH($C42,'2018-03'!$C$2:$C$100,0)+1,0)))="")),"Н/Д",INDIRECT(CONCATENATE("'2018-04'!M",TEXT(MATCH($C42,'2018-04'!$C$2:$C$100,0)+1,0)))-INDIRECT(CONCATENATE("'2018-03'!M",TEXT(MATCH($C42,'2018-03'!$C$2:$C$100,0)+1,0))))</f>
        <v>4957</v>
      </c>
      <c r="N42" s="17">
        <f ca="1">IF(OR(INDIRECT(CONCATENATE("'2018-04'!N",TEXT(MATCH($C42,'2018-04'!$C$2:$C$100,0)+1,0)))="",INDIRECT(CONCATENATE("'2018-03'!N",TEXT(MATCH($C42,'2018-03'!$C$2:$C$100,0)+1,0)))="",AND(INDIRECT(CONCATENATE("'2018-04'!N",TEXT(MATCH($C42,'2018-04'!$C$2:$C$100,0)+1,0)))="",INDIRECT(CONCATENATE("'2018-03'!N",TEXT(MATCH($C42,'2018-03'!$C$2:$C$100,0)+1,0)))="")),"Н/Д",INDIRECT(CONCATENATE("'2018-04'!N",TEXT(MATCH($C42,'2018-04'!$C$2:$C$100,0)+1,0)))-INDIRECT(CONCATENATE("'2018-03'!NE",TEXT(MATCH($C42,'2018-03'!$C$2:$C$100,0)+1,0))))</f>
        <v>11170430.310000001</v>
      </c>
      <c r="O42" s="17">
        <f ca="1">IF(OR(INDIRECT(CONCATENATE("'2018-04'!O",TEXT(MATCH($C42,'2018-04'!$C$2:$C$100,0)+1,0)))="",INDIRECT(CONCATENATE("'2018-03'!O",TEXT(MATCH($C42,'2018-03'!$C$2:$C$100,0)+1,0)))="",AND(INDIRECT(CONCATENATE("'2018-04'!O",TEXT(MATCH($C42,'2018-04'!$C$2:$C$100,0)+1,0)))="",INDIRECT(CONCATENATE("'2018-03'!O",TEXT(MATCH($C42,'2018-03'!$C$2:$C$100,0)+1,0)))="")),"Н/Д",INDIRECT(CONCATENATE("'2018-04'!O",TEXT(MATCH($C42,'2018-04'!$C$2:$C$100,0)+1,0)))-INDIRECT(CONCATENATE("'2018-03'!O",TEXT(MATCH($C42,'2018-03'!$C$2:$C$100,0)+1,0))))</f>
        <v>0</v>
      </c>
      <c r="P42" s="17">
        <f ca="1">IF(OR(INDIRECT(CONCATENATE("'2018-04'!P",TEXT(MATCH($C42,'2018-04'!$C$2:$C$100,0)+1,0)))="",INDIRECT(CONCATENATE("'2018-03'!P",TEXT(MATCH($C42,'2018-03'!$C$2:$C$100,0)+1,0)))="",AND(INDIRECT(CONCATENATE("'2018-04'!P",TEXT(MATCH($C42,'2018-04'!$C$2:$C$100,0)+1,0)))="",INDIRECT(CONCATENATE("'2018-03'!P",TEXT(MATCH($C42,'2018-03'!$C$2:$C$100,0)+1,0)))="")),"Н/Д",INDIRECT(CONCATENATE("'2018-04'!P",TEXT(MATCH($C42,'2018-04'!$C$2:$C$100,0)+1,0)))-INDIRECT(CONCATENATE("'2018-03'!P",TEXT(MATCH($C42,'2018-03'!$C$2:$C$100,0)+1,0))))</f>
        <v>4048083.0000000009</v>
      </c>
      <c r="Q42" s="17">
        <f ca="1">IF(OR(INDIRECT(CONCATENATE("'2018-04'!Q",TEXT(MATCH($C42,'2018-04'!$C$2:$C$100,0)+1,0)))="",INDIRECT(CONCATENATE("'2018-03'!Q",TEXT(MATCH($C42,'2018-03'!$C$2:$C$100,0)+1,0)))="",AND(INDIRECT(CONCATENATE("'2018-04'!Q",TEXT(MATCH($C42,'2018-04'!$C$2:$C$100,0)+1,0)))="",INDIRECT(CONCATENATE("'2018-03'!Q",TEXT(MATCH($C42,'2018-03'!$C$2:$C$100,0)+1,0)))="")),"Н/Д",INDIRECT(CONCATENATE("'2018-04'!Q",TEXT(MATCH($C42,'2018-04'!$C$2:$C$100,0)+1,0)))-INDIRECT(CONCATENATE("'2018-03'!Q",TEXT(MATCH($C42,'2018-03'!$C$2:$C$100,0)+1,0))))</f>
        <v>197970.30999999994</v>
      </c>
      <c r="R42" s="17">
        <f ca="1">IF(OR(INDIRECT(CONCATENATE("'2018-04'!R",TEXT(MATCH($C42,'2018-04'!$C$2:$C$100,0)+1,0)))="",INDIRECT(CONCATENATE("'2018-03'!R",TEXT(MATCH($C42,'2018-03'!$C$2:$C$100,0)+1,0)))="",AND(INDIRECT(CONCATENATE("'2018-04'!R",TEXT(MATCH($C42,'2018-04'!$C$2:$C$100,0)+1,0)))="",INDIRECT(CONCATENATE("'2018-03'!R",TEXT(MATCH($C42,'2018-03'!$C$2:$C$100,0)+1,0)))="")),"Н/Д",INDIRECT(CONCATENATE("'2018-04'!R",TEXT(MATCH($C42,'2018-04'!$C$2:$C$100,0)+1,0)))-INDIRECT(CONCATENATE("'2018-03'!R",TEXT(MATCH($C42,'2018-03'!$C$2:$C$100,0)+1,0))))</f>
        <v>517921.93999999994</v>
      </c>
      <c r="S42" s="17">
        <f ca="1">IF(OR(INDIRECT(CONCATENATE("'2018-04'!S",TEXT(MATCH($C42,'2018-04'!$C$2:$C$100,0)+1,0)))="",INDIRECT(CONCATENATE("'2018-03'!S",TEXT(MATCH($C42,'2018-03'!$C$2:$C$100,0)+1,0)))="",AND(INDIRECT(CONCATENATE("'2018-04'!S",TEXT(MATCH($C42,'2018-04'!$C$2:$C$100,0)+1,0)))="",INDIRECT(CONCATENATE("'2018-03'!S",TEXT(MATCH($C42,'2018-03'!$C$2:$C$100,0)+1,0)))="")),"Н/Д",INDIRECT(CONCATENATE("'2018-04'!S",TEXT(MATCH($C42,'2018-04'!$C$2:$C$100,0)+1,0)))-INDIRECT(CONCATENATE("'2018-03'!S",TEXT(MATCH($C42,'2018-03'!$C$2:$C$100,0)+1,0))))</f>
        <v>1000</v>
      </c>
      <c r="T42" s="17">
        <f ca="1">IF(OR(INDIRECT(CONCATENATE("'2018-04'!T",TEXT(MATCH($C42,'2018-04'!$C$2:$C$100,0)+1,0)))="",INDIRECT(CONCATENATE("'2018-03'!T",TEXT(MATCH($C42,'2018-03'!$C$2:$C$100,0)+1,0)))="",AND(INDIRECT(CONCATENATE("'2018-04'!T",TEXT(MATCH($C42,'2018-04'!$C$2:$C$100,0)+1,0)))="",INDIRECT(CONCATENATE("'2018-03'!T",TEXT(MATCH($C42,'2018-03'!$C$2:$C$100,0)+1,0)))="")),"Н/Д",INDIRECT(CONCATENATE("'2018-04'!T",TEXT(MATCH($C42,'2018-04'!$C$2:$C$100,0)+1,0)))-INDIRECT(CONCATENATE("'2018-03'!T",TEXT(MATCH($C42,'2018-03'!$C$2:$C$100,0)+1,0))))</f>
        <v>6264107.0500000007</v>
      </c>
      <c r="U42" s="17">
        <f ca="1">IF(OR(INDIRECT(CONCATENATE("'2018-04'!U",TEXT(MATCH($C42,'2018-04'!$C$2:$C$100,0)+1,0)))="",INDIRECT(CONCATENATE("'2018-03'!U",TEXT(MATCH($C42,'2018-03'!$C$2:$C$100,0)+1,0)))="",AND(INDIRECT(CONCATENATE("'2018-04'!U",TEXT(MATCH($C42,'2018-04'!$C$2:$C$100,0)+1,0)))="",INDIRECT(CONCATENATE("'2018-03'!U",TEXT(MATCH($C42,'2018-03'!$C$2:$C$100,0)+1,0)))="")),"Н/Д",INDIRECT(CONCATENATE("'2018-04'!U",TEXT(MATCH($C42,'2018-04'!$C$2:$C$100,0)+1,0)))-INDIRECT(CONCATENATE("'2018-03'!U",TEXT(MATCH($C42,'2018-03'!$C$2:$C$100,0)+1,0))))</f>
        <v>454910.77</v>
      </c>
      <c r="V42" s="17">
        <f ca="1">IF(OR(INDIRECT(CONCATENATE("'2018-04'!V",TEXT(MATCH($C42,'2018-04'!$C$2:$C$100,0)+1,0)))="",INDIRECT(CONCATENATE("'2018-03'!V",TEXT(MATCH($C42,'2018-03'!$C$2:$C$100,0)+1,0)))="",AND(INDIRECT(CONCATENATE("'2018-04'!V",TEXT(MATCH($C42,'2018-04'!$C$2:$C$100,0)+1,0)))="",INDIRECT(CONCATENATE("'2018-03'!V",TEXT(MATCH($C42,'2018-03'!$C$2:$C$100,0)+1,0)))="")),"Н/Д",INDIRECT(CONCATENATE("'2018-04'!V",TEXT(MATCH($C42,'2018-04'!$C$2:$C$100,0)+1,0)))-INDIRECT(CONCATENATE("'2018-03'!V",TEXT(MATCH($C42,'2018-03'!$C$2:$C$100,0)+1,0))))</f>
        <v>1216748117.5999999</v>
      </c>
      <c r="W42" s="17">
        <f ca="1">IF(OR(INDIRECT(CONCATENATE("'2018-04'!W",TEXT(MATCH($C42,'2018-04'!$C$2:$C$100,0)+1,0)))="",INDIRECT(CONCATENATE("'2018-03'!W",TEXT(MATCH($C42,'2018-03'!$C$2:$C$100,0)+1,0)))="",AND(INDIRECT(CONCATENATE("'2018-04'!W",TEXT(MATCH($C42,'2018-04'!$C$2:$C$100,0)+1,0)))="",INDIRECT(CONCATENATE("'2018-03'!W",TEXT(MATCH($C42,'2018-03'!$C$2:$C$100,0)+1,0)))="")),"Н/Д",INDIRECT(CONCATENATE("'2018-04'!W",TEXT(MATCH($C42,'2018-04'!$C$2:$C$100,0)+1,0)))-INDIRECT(CONCATENATE("'2018-03'!W",TEXT(MATCH($C42,'2018-03'!$C$2:$C$100,0)+1,0))))</f>
        <v>3577018428.1400003</v>
      </c>
    </row>
    <row r="43" spans="1:23" x14ac:dyDescent="0.25">
      <c r="A43" s="2" t="s">
        <v>61</v>
      </c>
      <c r="B43" s="2" t="s">
        <v>66</v>
      </c>
      <c r="C43" s="15">
        <v>90000000</v>
      </c>
      <c r="D43" s="2" t="s">
        <v>207</v>
      </c>
      <c r="E43" s="17">
        <f ca="1">IF(OR(INDIRECT(CONCATENATE("'2018-04'!E",TEXT(MATCH($C43,'2018-04'!$C$2:$C$100,0)+1,0)))="",INDIRECT(CONCATENATE("'2018-03'!E",TEXT(MATCH($C43,'2018-03'!$C$2:$C$100,0)+1,0)))="",AND(INDIRECT(CONCATENATE("'2018-04'!E",TEXT(MATCH($C43,'2018-04'!$C$2:$C$100,0)+1,0)))="",INDIRECT(CONCATENATE("'2018-03'!E",TEXT(MATCH($C43,'2018-03'!$C$2:$C$100,0)+1,0)))="")),"Н/Д",INDIRECT(CONCATENATE("'2018-04'!E",TEXT(MATCH($C43,'2018-04'!$C$2:$C$100,0)+1,0)))-INDIRECT(CONCATENATE("'2018-03'!E",TEXT(MATCH($C43,'2018-03'!$C$2:$C$100,0)+1,0))))</f>
        <v>2511852128.8699999</v>
      </c>
      <c r="F43" s="17">
        <f ca="1">IF(OR(INDIRECT(CONCATENATE("'2018-04'!F",TEXT(MATCH($C43,'2018-04'!$C$2:$C$100,0)+1,0)))="",INDIRECT(CONCATENATE("'2018-03'!F",TEXT(MATCH($C43,'2018-03'!$C$2:$C$100,0)+1,0)))="",AND(INDIRECT(CONCATENATE("'2018-04'!F",TEXT(MATCH($C43,'2018-04'!$C$2:$C$100,0)+1,0)))="",INDIRECT(CONCATENATE("'2018-03'!F",TEXT(MATCH($C43,'2018-03'!$C$2:$C$100,0)+1,0)))="")),"Н/Д",INDIRECT(CONCATENATE("'2018-04'!F",TEXT(MATCH($C43,'2018-04'!$C$2:$C$100,0)+1,0)))-INDIRECT(CONCATENATE("'2018-03'!F",TEXT(MATCH($C43,'2018-03'!$C$2:$C$100,0)+1,0))))</f>
        <v>1466214058.2700002</v>
      </c>
      <c r="G43" s="17">
        <f ca="1">IF(OR(INDIRECT(CONCATENATE("'2018-04'!G",TEXT(MATCH($C43,'2018-04'!$C$2:$C$100,0)+1,0)))="",INDIRECT(CONCATENATE("'2018-03'!G",TEXT(MATCH($C43,'2018-03'!$C$2:$C$100,0)+1,0)))="",AND(INDIRECT(CONCATENATE("'2018-04'!G",TEXT(MATCH($C43,'2018-04'!$C$2:$C$100,0)+1,0)))="",INDIRECT(CONCATENATE("'2018-03'!G",TEXT(MATCH($C43,'2018-03'!$C$2:$C$100,0)+1,0)))="")),"Н/Д",INDIRECT(CONCATENATE("'2018-04'!G",TEXT(MATCH($C43,'2018-04'!$C$2:$C$100,0)+1,0)))-INDIRECT(CONCATENATE("'2018-03'!G",TEXT(MATCH($C43,'2018-03'!$C$2:$C$100,0)+1,0))))</f>
        <v>306327994.43000001</v>
      </c>
      <c r="H43" s="17">
        <f ca="1">IF(OR(INDIRECT(CONCATENATE("'2018-04'!H",TEXT(MATCH($C43,'2018-04'!$C$2:$C$100,0)+1,0)))="",INDIRECT(CONCATENATE("'2018-03'!H",TEXT(MATCH($C43,'2018-03'!$C$2:$C$100,0)+1,0)))="",AND(INDIRECT(CONCATENATE("'2018-04'!H",TEXT(MATCH($C43,'2018-04'!$C$2:$C$100,0)+1,0)))="",INDIRECT(CONCATENATE("'2018-03'!H",TEXT(MATCH($C43,'2018-03'!$C$2:$C$100,0)+1,0)))="")),"Н/Д",INDIRECT(CONCATENATE("'2018-04'!H",TEXT(MATCH($C43,'2018-04'!$C$2:$C$100,0)+1,0)))-INDIRECT(CONCATENATE("'2018-03'!H",TEXT(MATCH($C43,'2018-03'!$C$2:$C$100,0)+1,0))))</f>
        <v>542083804.56000006</v>
      </c>
      <c r="I43" s="17">
        <f ca="1">IF(OR(INDIRECT(CONCATENATE("'2018-04'!I",TEXT(MATCH($C43,'2018-04'!$C$2:$C$100,0)+1,0)))="",INDIRECT(CONCATENATE("'2018-03'!I",TEXT(MATCH($C43,'2018-03'!$C$2:$C$100,0)+1,0)))="",AND(INDIRECT(CONCATENATE("'2018-04'!I",TEXT(MATCH($C43,'2018-04'!$C$2:$C$100,0)+1,0)))="",INDIRECT(CONCATENATE("'2018-03'!I",TEXT(MATCH($C43,'2018-03'!$C$2:$C$100,0)+1,0)))="")),"Н/Д",INDIRECT(CONCATENATE("'2018-04'!I",TEXT(MATCH($C43,'2018-04'!$C$2:$C$100,0)+1,0)))-INDIRECT(CONCATENATE("'2018-03'!I",TEXT(MATCH($C43,'2018-03'!$C$2:$C$100,0)+1,0))))</f>
        <v>341329523.21000004</v>
      </c>
      <c r="J43" s="17" t="str">
        <f ca="1">IF(OR(INDIRECT(CONCATENATE("'2018-04'!J",TEXT(MATCH($C43,'2018-04'!$C$2:$C$100,0)+1,0)))="",INDIRECT(CONCATENATE("'2018-03'!J",TEXT(MATCH($C43,'2018-03'!$C$2:$C$100,0)+1,0)))="",AND(INDIRECT(CONCATENATE("'2018-04'!J",TEXT(MATCH($C43,'2018-04'!$C$2:$C$100,0)+1,0)))="",INDIRECT(CONCATENATE("'2018-03'!J",TEXT(MATCH($C43,'2018-03'!$C$2:$C$100,0)+1,0)))="")),"Н/Д",INDIRECT(CONCATENATE("'2018-04'!J",TEXT(MATCH($C43,'2018-04'!$C$2:$C$100,0)+1,0)))-INDIRECT(CONCATENATE("'2018-03'!J",TEXT(MATCH($C43,'2018-03'!$C$2:$C$100,0)+1,0))))</f>
        <v>Н/Д</v>
      </c>
      <c r="K43" s="17">
        <f ca="1">IF(OR(INDIRECT(CONCATENATE("'2018-04'!K",TEXT(MATCH($C43,'2018-04'!$C$2:$C$100,0)+1,0)))="",INDIRECT(CONCATENATE("'2018-03'!K",TEXT(MATCH($C43,'2018-03'!$C$2:$C$100,0)+1,0)))="",AND(INDIRECT(CONCATENATE("'2018-04'!K",TEXT(MATCH($C43,'2018-04'!$C$2:$C$100,0)+1,0)))="",INDIRECT(CONCATENATE("'2018-03'!K",TEXT(MATCH($C43,'2018-03'!$C$2:$C$100,0)+1,0)))="")),"Н/Д",INDIRECT(CONCATENATE("'2018-04'!K",TEXT(MATCH($C43,'2018-04'!$C$2:$C$100,0)+1,0)))-INDIRECT(CONCATENATE("'2018-03'!K",TEXT(MATCH($C43,'2018-03'!$C$2:$C$100,0)+1,0))))</f>
        <v>96264083.500000015</v>
      </c>
      <c r="L43" s="17">
        <f ca="1">IF(OR(INDIRECT(CONCATENATE("'2018-04'!L",TEXT(MATCH($C43,'2018-04'!$C$2:$C$100,0)+1,0)))="",INDIRECT(CONCATENATE("'2018-03'!L",TEXT(MATCH($C43,'2018-03'!$C$2:$C$100,0)+1,0)))="",AND(INDIRECT(CONCATENATE("'2018-04'!L",TEXT(MATCH($C43,'2018-04'!$C$2:$C$100,0)+1,0)))="",INDIRECT(CONCATENATE("'2018-03'!L",TEXT(MATCH($C43,'2018-03'!$C$2:$C$100,0)+1,0)))="")),"Н/Д",INDIRECT(CONCATENATE("'2018-04'!L",TEXT(MATCH($C43,'2018-04'!$C$2:$C$100,0)+1,0)))-INDIRECT(CONCATENATE("'2018-03'!L",TEXT(MATCH($C43,'2018-03'!$C$2:$C$100,0)+1,0))))</f>
        <v>136008656.10000002</v>
      </c>
      <c r="M43" s="17">
        <f ca="1">IF(OR(INDIRECT(CONCATENATE("'2018-04'!M",TEXT(MATCH($C43,'2018-04'!$C$2:$C$100,0)+1,0)))="",INDIRECT(CONCATENATE("'2018-03'!M",TEXT(MATCH($C43,'2018-03'!$C$2:$C$100,0)+1,0)))="",AND(INDIRECT(CONCATENATE("'2018-04'!M",TEXT(MATCH($C43,'2018-04'!$C$2:$C$100,0)+1,0)))="",INDIRECT(CONCATENATE("'2018-03'!M",TEXT(MATCH($C43,'2018-03'!$C$2:$C$100,0)+1,0)))="")),"Н/Д",INDIRECT(CONCATENATE("'2018-04'!M",TEXT(MATCH($C43,'2018-04'!$C$2:$C$100,0)+1,0)))-INDIRECT(CONCATENATE("'2018-03'!M",TEXT(MATCH($C43,'2018-03'!$C$2:$C$100,0)+1,0))))</f>
        <v>1090379.4700000002</v>
      </c>
      <c r="N43" s="17">
        <f ca="1">IF(OR(INDIRECT(CONCATENATE("'2018-04'!N",TEXT(MATCH($C43,'2018-04'!$C$2:$C$100,0)+1,0)))="",INDIRECT(CONCATENATE("'2018-03'!N",TEXT(MATCH($C43,'2018-03'!$C$2:$C$100,0)+1,0)))="",AND(INDIRECT(CONCATENATE("'2018-04'!N",TEXT(MATCH($C43,'2018-04'!$C$2:$C$100,0)+1,0)))="",INDIRECT(CONCATENATE("'2018-03'!N",TEXT(MATCH($C43,'2018-03'!$C$2:$C$100,0)+1,0)))="")),"Н/Д",INDIRECT(CONCATENATE("'2018-04'!N",TEXT(MATCH($C43,'2018-04'!$C$2:$C$100,0)+1,0)))-INDIRECT(CONCATENATE("'2018-03'!NE",TEXT(MATCH($C43,'2018-03'!$C$2:$C$100,0)+1,0))))</f>
        <v>33235445.640000001</v>
      </c>
      <c r="O43" s="17">
        <f ca="1">IF(OR(INDIRECT(CONCATENATE("'2018-04'!O",TEXT(MATCH($C43,'2018-04'!$C$2:$C$100,0)+1,0)))="",INDIRECT(CONCATENATE("'2018-03'!O",TEXT(MATCH($C43,'2018-03'!$C$2:$C$100,0)+1,0)))="",AND(INDIRECT(CONCATENATE("'2018-04'!O",TEXT(MATCH($C43,'2018-04'!$C$2:$C$100,0)+1,0)))="",INDIRECT(CONCATENATE("'2018-03'!O",TEXT(MATCH($C43,'2018-03'!$C$2:$C$100,0)+1,0)))="")),"Н/Д",INDIRECT(CONCATENATE("'2018-04'!O",TEXT(MATCH($C43,'2018-04'!$C$2:$C$100,0)+1,0)))-INDIRECT(CONCATENATE("'2018-03'!O",TEXT(MATCH($C43,'2018-03'!$C$2:$C$100,0)+1,0))))</f>
        <v>5818.33</v>
      </c>
      <c r="P43" s="17">
        <f ca="1">IF(OR(INDIRECT(CONCATENATE("'2018-04'!P",TEXT(MATCH($C43,'2018-04'!$C$2:$C$100,0)+1,0)))="",INDIRECT(CONCATENATE("'2018-03'!P",TEXT(MATCH($C43,'2018-03'!$C$2:$C$100,0)+1,0)))="",AND(INDIRECT(CONCATENATE("'2018-04'!P",TEXT(MATCH($C43,'2018-04'!$C$2:$C$100,0)+1,0)))="",INDIRECT(CONCATENATE("'2018-03'!P",TEXT(MATCH($C43,'2018-03'!$C$2:$C$100,0)+1,0)))="")),"Н/Д",INDIRECT(CONCATENATE("'2018-04'!P",TEXT(MATCH($C43,'2018-04'!$C$2:$C$100,0)+1,0)))-INDIRECT(CONCATENATE("'2018-03'!P",TEXT(MATCH($C43,'2018-03'!$C$2:$C$100,0)+1,0))))</f>
        <v>32195464.910000004</v>
      </c>
      <c r="Q43" s="17">
        <f ca="1">IF(OR(INDIRECT(CONCATENATE("'2018-04'!Q",TEXT(MATCH($C43,'2018-04'!$C$2:$C$100,0)+1,0)))="",INDIRECT(CONCATENATE("'2018-03'!Q",TEXT(MATCH($C43,'2018-03'!$C$2:$C$100,0)+1,0)))="",AND(INDIRECT(CONCATENATE("'2018-04'!Q",TEXT(MATCH($C43,'2018-04'!$C$2:$C$100,0)+1,0)))="",INDIRECT(CONCATENATE("'2018-03'!Q",TEXT(MATCH($C43,'2018-03'!$C$2:$C$100,0)+1,0)))="")),"Н/Д",INDIRECT(CONCATENATE("'2018-04'!Q",TEXT(MATCH($C43,'2018-04'!$C$2:$C$100,0)+1,0)))-INDIRECT(CONCATENATE("'2018-03'!Q",TEXT(MATCH($C43,'2018-03'!$C$2:$C$100,0)+1,0))))</f>
        <v>1278068.3299999996</v>
      </c>
      <c r="R43" s="17">
        <f ca="1">IF(OR(INDIRECT(CONCATENATE("'2018-04'!R",TEXT(MATCH($C43,'2018-04'!$C$2:$C$100,0)+1,0)))="",INDIRECT(CONCATENATE("'2018-03'!R",TEXT(MATCH($C43,'2018-03'!$C$2:$C$100,0)+1,0)))="",AND(INDIRECT(CONCATENATE("'2018-04'!R",TEXT(MATCH($C43,'2018-04'!$C$2:$C$100,0)+1,0)))="",INDIRECT(CONCATENATE("'2018-03'!R",TEXT(MATCH($C43,'2018-03'!$C$2:$C$100,0)+1,0)))="")),"Н/Д",INDIRECT(CONCATENATE("'2018-04'!R",TEXT(MATCH($C43,'2018-04'!$C$2:$C$100,0)+1,0)))-INDIRECT(CONCATENATE("'2018-03'!R",TEXT(MATCH($C43,'2018-03'!$C$2:$C$100,0)+1,0))))</f>
        <v>10156854.52</v>
      </c>
      <c r="S43" s="17">
        <f ca="1">IF(OR(INDIRECT(CONCATENATE("'2018-04'!S",TEXT(MATCH($C43,'2018-04'!$C$2:$C$100,0)+1,0)))="",INDIRECT(CONCATENATE("'2018-03'!S",TEXT(MATCH($C43,'2018-03'!$C$2:$C$100,0)+1,0)))="",AND(INDIRECT(CONCATENATE("'2018-04'!S",TEXT(MATCH($C43,'2018-04'!$C$2:$C$100,0)+1,0)))="",INDIRECT(CONCATENATE("'2018-03'!S",TEXT(MATCH($C43,'2018-03'!$C$2:$C$100,0)+1,0)))="")),"Н/Д",INDIRECT(CONCATENATE("'2018-04'!S",TEXT(MATCH($C43,'2018-04'!$C$2:$C$100,0)+1,0)))-INDIRECT(CONCATENATE("'2018-03'!S",TEXT(MATCH($C43,'2018-03'!$C$2:$C$100,0)+1,0))))</f>
        <v>0</v>
      </c>
      <c r="T43" s="17">
        <f ca="1">IF(OR(INDIRECT(CONCATENATE("'2018-04'!T",TEXT(MATCH($C43,'2018-04'!$C$2:$C$100,0)+1,0)))="",INDIRECT(CONCATENATE("'2018-03'!T",TEXT(MATCH($C43,'2018-03'!$C$2:$C$100,0)+1,0)))="",AND(INDIRECT(CONCATENATE("'2018-04'!T",TEXT(MATCH($C43,'2018-04'!$C$2:$C$100,0)+1,0)))="",INDIRECT(CONCATENATE("'2018-03'!T",TEXT(MATCH($C43,'2018-03'!$C$2:$C$100,0)+1,0)))="")),"Н/Д",INDIRECT(CONCATENATE("'2018-04'!T",TEXT(MATCH($C43,'2018-04'!$C$2:$C$100,0)+1,0)))-INDIRECT(CONCATENATE("'2018-03'!T",TEXT(MATCH($C43,'2018-03'!$C$2:$C$100,0)+1,0))))</f>
        <v>15656594.970000003</v>
      </c>
      <c r="U43" s="17">
        <f ca="1">IF(OR(INDIRECT(CONCATENATE("'2018-04'!U",TEXT(MATCH($C43,'2018-04'!$C$2:$C$100,0)+1,0)))="",INDIRECT(CONCATENATE("'2018-03'!U",TEXT(MATCH($C43,'2018-03'!$C$2:$C$100,0)+1,0)))="",AND(INDIRECT(CONCATENATE("'2018-04'!U",TEXT(MATCH($C43,'2018-04'!$C$2:$C$100,0)+1,0)))="",INDIRECT(CONCATENATE("'2018-03'!U",TEXT(MATCH($C43,'2018-03'!$C$2:$C$100,0)+1,0)))="")),"Н/Д",INDIRECT(CONCATENATE("'2018-04'!U",TEXT(MATCH($C43,'2018-04'!$C$2:$C$100,0)+1,0)))-INDIRECT(CONCATENATE("'2018-03'!U",TEXT(MATCH($C43,'2018-03'!$C$2:$C$100,0)+1,0))))</f>
        <v>1878257.4299999997</v>
      </c>
      <c r="V43" s="17">
        <f ca="1">IF(OR(INDIRECT(CONCATENATE("'2018-04'!V",TEXT(MATCH($C43,'2018-04'!$C$2:$C$100,0)+1,0)))="",INDIRECT(CONCATENATE("'2018-03'!V",TEXT(MATCH($C43,'2018-03'!$C$2:$C$100,0)+1,0)))="",AND(INDIRECT(CONCATENATE("'2018-04'!V",TEXT(MATCH($C43,'2018-04'!$C$2:$C$100,0)+1,0)))="",INDIRECT(CONCATENATE("'2018-03'!V",TEXT(MATCH($C43,'2018-03'!$C$2:$C$100,0)+1,0)))="")),"Н/Д",INDIRECT(CONCATENATE("'2018-04'!V",TEXT(MATCH($C43,'2018-04'!$C$2:$C$100,0)+1,0)))-INDIRECT(CONCATENATE("'2018-03'!V",TEXT(MATCH($C43,'2018-03'!$C$2:$C$100,0)+1,0))))</f>
        <v>1045638070.6000001</v>
      </c>
      <c r="W43" s="17">
        <f ca="1">IF(OR(INDIRECT(CONCATENATE("'2018-04'!W",TEXT(MATCH($C43,'2018-04'!$C$2:$C$100,0)+1,0)))="",INDIRECT(CONCATENATE("'2018-03'!W",TEXT(MATCH($C43,'2018-03'!$C$2:$C$100,0)+1,0)))="",AND(INDIRECT(CONCATENATE("'2018-04'!W",TEXT(MATCH($C43,'2018-04'!$C$2:$C$100,0)+1,0)))="",INDIRECT(CONCATENATE("'2018-03'!W",TEXT(MATCH($C43,'2018-03'!$C$2:$C$100,0)+1,0)))="")),"Н/Д",INDIRECT(CONCATENATE("'2018-04'!W",TEXT(MATCH($C43,'2018-04'!$C$2:$C$100,0)+1,0)))-INDIRECT(CONCATENATE("'2018-03'!W",TEXT(MATCH($C43,'2018-03'!$C$2:$C$100,0)+1,0))))</f>
        <v>6520205602.3899994</v>
      </c>
    </row>
    <row r="44" spans="1:23" x14ac:dyDescent="0.25">
      <c r="A44" s="2" t="s">
        <v>61</v>
      </c>
      <c r="B44" s="2" t="s">
        <v>67</v>
      </c>
      <c r="C44" s="15">
        <v>7000000</v>
      </c>
      <c r="D44" s="2" t="s">
        <v>207</v>
      </c>
      <c r="E44" s="17">
        <f ca="1">IF(OR(INDIRECT(CONCATENATE("'2018-04'!E",TEXT(MATCH($C44,'2018-04'!$C$2:$C$100,0)+1,0)))="",INDIRECT(CONCATENATE("'2018-03'!E",TEXT(MATCH($C44,'2018-03'!$C$2:$C$100,0)+1,0)))="",AND(INDIRECT(CONCATENATE("'2018-04'!E",TEXT(MATCH($C44,'2018-04'!$C$2:$C$100,0)+1,0)))="",INDIRECT(CONCATENATE("'2018-03'!E",TEXT(MATCH($C44,'2018-03'!$C$2:$C$100,0)+1,0)))="")),"Н/Д",INDIRECT(CONCATENATE("'2018-04'!E",TEXT(MATCH($C44,'2018-04'!$C$2:$C$100,0)+1,0)))-INDIRECT(CONCATENATE("'2018-03'!E",TEXT(MATCH($C44,'2018-03'!$C$2:$C$100,0)+1,0))))</f>
        <v>11597394454.530003</v>
      </c>
      <c r="F44" s="17">
        <f ca="1">IF(OR(INDIRECT(CONCATENATE("'2018-04'!F",TEXT(MATCH($C44,'2018-04'!$C$2:$C$100,0)+1,0)))="",INDIRECT(CONCATENATE("'2018-03'!F",TEXT(MATCH($C44,'2018-03'!$C$2:$C$100,0)+1,0)))="",AND(INDIRECT(CONCATENATE("'2018-04'!F",TEXT(MATCH($C44,'2018-04'!$C$2:$C$100,0)+1,0)))="",INDIRECT(CONCATENATE("'2018-03'!F",TEXT(MATCH($C44,'2018-03'!$C$2:$C$100,0)+1,0)))="")),"Н/Д",INDIRECT(CONCATENATE("'2018-04'!F",TEXT(MATCH($C44,'2018-04'!$C$2:$C$100,0)+1,0)))-INDIRECT(CONCATENATE("'2018-03'!F",TEXT(MATCH($C44,'2018-03'!$C$2:$C$100,0)+1,0))))</f>
        <v>8697695818.039999</v>
      </c>
      <c r="G44" s="17">
        <f ca="1">IF(OR(INDIRECT(CONCATENATE("'2018-04'!G",TEXT(MATCH($C44,'2018-04'!$C$2:$C$100,0)+1,0)))="",INDIRECT(CONCATENATE("'2018-03'!G",TEXT(MATCH($C44,'2018-03'!$C$2:$C$100,0)+1,0)))="",AND(INDIRECT(CONCATENATE("'2018-04'!G",TEXT(MATCH($C44,'2018-04'!$C$2:$C$100,0)+1,0)))="",INDIRECT(CONCATENATE("'2018-03'!G",TEXT(MATCH($C44,'2018-03'!$C$2:$C$100,0)+1,0)))="")),"Н/Д",INDIRECT(CONCATENATE("'2018-04'!G",TEXT(MATCH($C44,'2018-04'!$C$2:$C$100,0)+1,0)))-INDIRECT(CONCATENATE("'2018-03'!G",TEXT(MATCH($C44,'2018-03'!$C$2:$C$100,0)+1,0))))</f>
        <v>3093909354.1199999</v>
      </c>
      <c r="H44" s="17">
        <f ca="1">IF(OR(INDIRECT(CONCATENATE("'2018-04'!H",TEXT(MATCH($C44,'2018-04'!$C$2:$C$100,0)+1,0)))="",INDIRECT(CONCATENATE("'2018-03'!H",TEXT(MATCH($C44,'2018-03'!$C$2:$C$100,0)+1,0)))="",AND(INDIRECT(CONCATENATE("'2018-04'!H",TEXT(MATCH($C44,'2018-04'!$C$2:$C$100,0)+1,0)))="",INDIRECT(CONCATENATE("'2018-03'!H",TEXT(MATCH($C44,'2018-03'!$C$2:$C$100,0)+1,0)))="")),"Н/Д",INDIRECT(CONCATENATE("'2018-04'!H",TEXT(MATCH($C44,'2018-04'!$C$2:$C$100,0)+1,0)))-INDIRECT(CONCATENATE("'2018-03'!H",TEXT(MATCH($C44,'2018-03'!$C$2:$C$100,0)+1,0))))</f>
        <v>2335249352.6500001</v>
      </c>
      <c r="I44" s="17">
        <f ca="1">IF(OR(INDIRECT(CONCATENATE("'2018-04'!I",TEXT(MATCH($C44,'2018-04'!$C$2:$C$100,0)+1,0)))="",INDIRECT(CONCATENATE("'2018-03'!I",TEXT(MATCH($C44,'2018-03'!$C$2:$C$100,0)+1,0)))="",AND(INDIRECT(CONCATENATE("'2018-04'!I",TEXT(MATCH($C44,'2018-04'!$C$2:$C$100,0)+1,0)))="",INDIRECT(CONCATENATE("'2018-03'!I",TEXT(MATCH($C44,'2018-03'!$C$2:$C$100,0)+1,0)))="")),"Н/Д",INDIRECT(CONCATENATE("'2018-04'!I",TEXT(MATCH($C44,'2018-04'!$C$2:$C$100,0)+1,0)))-INDIRECT(CONCATENATE("'2018-03'!I",TEXT(MATCH($C44,'2018-03'!$C$2:$C$100,0)+1,0))))</f>
        <v>1038075844.7900002</v>
      </c>
      <c r="J44" s="17" t="str">
        <f ca="1">IF(OR(INDIRECT(CONCATENATE("'2018-04'!J",TEXT(MATCH($C44,'2018-04'!$C$2:$C$100,0)+1,0)))="",INDIRECT(CONCATENATE("'2018-03'!J",TEXT(MATCH($C44,'2018-03'!$C$2:$C$100,0)+1,0)))="",AND(INDIRECT(CONCATENATE("'2018-04'!J",TEXT(MATCH($C44,'2018-04'!$C$2:$C$100,0)+1,0)))="",INDIRECT(CONCATENATE("'2018-03'!J",TEXT(MATCH($C44,'2018-03'!$C$2:$C$100,0)+1,0)))="")),"Н/Д",INDIRECT(CONCATENATE("'2018-04'!J",TEXT(MATCH($C44,'2018-04'!$C$2:$C$100,0)+1,0)))-INDIRECT(CONCATENATE("'2018-03'!J",TEXT(MATCH($C44,'2018-03'!$C$2:$C$100,0)+1,0))))</f>
        <v>Н/Д</v>
      </c>
      <c r="K44" s="17">
        <f ca="1">IF(OR(INDIRECT(CONCATENATE("'2018-04'!K",TEXT(MATCH($C44,'2018-04'!$C$2:$C$100,0)+1,0)))="",INDIRECT(CONCATENATE("'2018-03'!K",TEXT(MATCH($C44,'2018-03'!$C$2:$C$100,0)+1,0)))="",AND(INDIRECT(CONCATENATE("'2018-04'!K",TEXT(MATCH($C44,'2018-04'!$C$2:$C$100,0)+1,0)))="",INDIRECT(CONCATENATE("'2018-03'!K",TEXT(MATCH($C44,'2018-03'!$C$2:$C$100,0)+1,0)))="")),"Н/Д",INDIRECT(CONCATENATE("'2018-04'!K",TEXT(MATCH($C44,'2018-04'!$C$2:$C$100,0)+1,0)))-INDIRECT(CONCATENATE("'2018-03'!K",TEXT(MATCH($C44,'2018-03'!$C$2:$C$100,0)+1,0))))</f>
        <v>796692665.42999995</v>
      </c>
      <c r="L44" s="17">
        <f ca="1">IF(OR(INDIRECT(CONCATENATE("'2018-04'!L",TEXT(MATCH($C44,'2018-04'!$C$2:$C$100,0)+1,0)))="",INDIRECT(CONCATENATE("'2018-03'!L",TEXT(MATCH($C44,'2018-03'!$C$2:$C$100,0)+1,0)))="",AND(INDIRECT(CONCATENATE("'2018-04'!L",TEXT(MATCH($C44,'2018-04'!$C$2:$C$100,0)+1,0)))="",INDIRECT(CONCATENATE("'2018-03'!L",TEXT(MATCH($C44,'2018-03'!$C$2:$C$100,0)+1,0)))="")),"Н/Д",INDIRECT(CONCATENATE("'2018-04'!L",TEXT(MATCH($C44,'2018-04'!$C$2:$C$100,0)+1,0)))-INDIRECT(CONCATENATE("'2018-03'!L",TEXT(MATCH($C44,'2018-03'!$C$2:$C$100,0)+1,0))))</f>
        <v>863054980.80999994</v>
      </c>
      <c r="M44" s="17">
        <f ca="1">IF(OR(INDIRECT(CONCATENATE("'2018-04'!M",TEXT(MATCH($C44,'2018-04'!$C$2:$C$100,0)+1,0)))="",INDIRECT(CONCATENATE("'2018-03'!M",TEXT(MATCH($C44,'2018-03'!$C$2:$C$100,0)+1,0)))="",AND(INDIRECT(CONCATENATE("'2018-04'!M",TEXT(MATCH($C44,'2018-04'!$C$2:$C$100,0)+1,0)))="",INDIRECT(CONCATENATE("'2018-03'!M",TEXT(MATCH($C44,'2018-03'!$C$2:$C$100,0)+1,0)))="")),"Н/Д",INDIRECT(CONCATENATE("'2018-04'!M",TEXT(MATCH($C44,'2018-04'!$C$2:$C$100,0)+1,0)))-INDIRECT(CONCATENATE("'2018-03'!M",TEXT(MATCH($C44,'2018-03'!$C$2:$C$100,0)+1,0))))</f>
        <v>2622966.2999999998</v>
      </c>
      <c r="N44" s="17">
        <f ca="1">IF(OR(INDIRECT(CONCATENATE("'2018-04'!N",TEXT(MATCH($C44,'2018-04'!$C$2:$C$100,0)+1,0)))="",INDIRECT(CONCATENATE("'2018-03'!N",TEXT(MATCH($C44,'2018-03'!$C$2:$C$100,0)+1,0)))="",AND(INDIRECT(CONCATENATE("'2018-04'!N",TEXT(MATCH($C44,'2018-04'!$C$2:$C$100,0)+1,0)))="",INDIRECT(CONCATENATE("'2018-03'!N",TEXT(MATCH($C44,'2018-03'!$C$2:$C$100,0)+1,0)))="")),"Н/Д",INDIRECT(CONCATENATE("'2018-04'!N",TEXT(MATCH($C44,'2018-04'!$C$2:$C$100,0)+1,0)))-INDIRECT(CONCATENATE("'2018-03'!NE",TEXT(MATCH($C44,'2018-03'!$C$2:$C$100,0)+1,0))))</f>
        <v>155311471.88999999</v>
      </c>
      <c r="O44" s="17">
        <f ca="1">IF(OR(INDIRECT(CONCATENATE("'2018-04'!O",TEXT(MATCH($C44,'2018-04'!$C$2:$C$100,0)+1,0)))="",INDIRECT(CONCATENATE("'2018-03'!O",TEXT(MATCH($C44,'2018-03'!$C$2:$C$100,0)+1,0)))="",AND(INDIRECT(CONCATENATE("'2018-04'!O",TEXT(MATCH($C44,'2018-04'!$C$2:$C$100,0)+1,0)))="",INDIRECT(CONCATENATE("'2018-03'!O",TEXT(MATCH($C44,'2018-03'!$C$2:$C$100,0)+1,0)))="")),"Н/Д",INDIRECT(CONCATENATE("'2018-04'!O",TEXT(MATCH($C44,'2018-04'!$C$2:$C$100,0)+1,0)))-INDIRECT(CONCATENATE("'2018-03'!O",TEXT(MATCH($C44,'2018-03'!$C$2:$C$100,0)+1,0))))</f>
        <v>10366.919999999998</v>
      </c>
      <c r="P44" s="17">
        <f ca="1">IF(OR(INDIRECT(CONCATENATE("'2018-04'!P",TEXT(MATCH($C44,'2018-04'!$C$2:$C$100,0)+1,0)))="",INDIRECT(CONCATENATE("'2018-03'!P",TEXT(MATCH($C44,'2018-03'!$C$2:$C$100,0)+1,0)))="",AND(INDIRECT(CONCATENATE("'2018-04'!P",TEXT(MATCH($C44,'2018-04'!$C$2:$C$100,0)+1,0)))="",INDIRECT(CONCATENATE("'2018-03'!P",TEXT(MATCH($C44,'2018-03'!$C$2:$C$100,0)+1,0)))="")),"Н/Д",INDIRECT(CONCATENATE("'2018-04'!P",TEXT(MATCH($C44,'2018-04'!$C$2:$C$100,0)+1,0)))-INDIRECT(CONCATENATE("'2018-03'!P",TEXT(MATCH($C44,'2018-03'!$C$2:$C$100,0)+1,0))))</f>
        <v>317211698.45000005</v>
      </c>
      <c r="Q44" s="17">
        <f ca="1">IF(OR(INDIRECT(CONCATENATE("'2018-04'!Q",TEXT(MATCH($C44,'2018-04'!$C$2:$C$100,0)+1,0)))="",INDIRECT(CONCATENATE("'2018-03'!Q",TEXT(MATCH($C44,'2018-03'!$C$2:$C$100,0)+1,0)))="",AND(INDIRECT(CONCATENATE("'2018-04'!Q",TEXT(MATCH($C44,'2018-04'!$C$2:$C$100,0)+1,0)))="",INDIRECT(CONCATENATE("'2018-03'!Q",TEXT(MATCH($C44,'2018-03'!$C$2:$C$100,0)+1,0)))="")),"Н/Д",INDIRECT(CONCATENATE("'2018-04'!Q",TEXT(MATCH($C44,'2018-04'!$C$2:$C$100,0)+1,0)))-INDIRECT(CONCATENATE("'2018-03'!Q",TEXT(MATCH($C44,'2018-03'!$C$2:$C$100,0)+1,0))))</f>
        <v>10846811.780000001</v>
      </c>
      <c r="R44" s="17">
        <f ca="1">IF(OR(INDIRECT(CONCATENATE("'2018-04'!R",TEXT(MATCH($C44,'2018-04'!$C$2:$C$100,0)+1,0)))="",INDIRECT(CONCATENATE("'2018-03'!R",TEXT(MATCH($C44,'2018-03'!$C$2:$C$100,0)+1,0)))="",AND(INDIRECT(CONCATENATE("'2018-04'!R",TEXT(MATCH($C44,'2018-04'!$C$2:$C$100,0)+1,0)))="",INDIRECT(CONCATENATE("'2018-03'!R",TEXT(MATCH($C44,'2018-03'!$C$2:$C$100,0)+1,0)))="")),"Н/Д",INDIRECT(CONCATENATE("'2018-04'!R",TEXT(MATCH($C44,'2018-04'!$C$2:$C$100,0)+1,0)))-INDIRECT(CONCATENATE("'2018-03'!R",TEXT(MATCH($C44,'2018-03'!$C$2:$C$100,0)+1,0))))</f>
        <v>24648764.620000005</v>
      </c>
      <c r="S44" s="17">
        <f ca="1">IF(OR(INDIRECT(CONCATENATE("'2018-04'!S",TEXT(MATCH($C44,'2018-04'!$C$2:$C$100,0)+1,0)))="",INDIRECT(CONCATENATE("'2018-03'!S",TEXT(MATCH($C44,'2018-03'!$C$2:$C$100,0)+1,0)))="",AND(INDIRECT(CONCATENATE("'2018-04'!S",TEXT(MATCH($C44,'2018-04'!$C$2:$C$100,0)+1,0)))="",INDIRECT(CONCATENATE("'2018-03'!S",TEXT(MATCH($C44,'2018-03'!$C$2:$C$100,0)+1,0)))="")),"Н/Д",INDIRECT(CONCATENATE("'2018-04'!S",TEXT(MATCH($C44,'2018-04'!$C$2:$C$100,0)+1,0)))-INDIRECT(CONCATENATE("'2018-03'!S",TEXT(MATCH($C44,'2018-03'!$C$2:$C$100,0)+1,0))))</f>
        <v>13274989.529999999</v>
      </c>
      <c r="T44" s="17">
        <f ca="1">IF(OR(INDIRECT(CONCATENATE("'2018-04'!T",TEXT(MATCH($C44,'2018-04'!$C$2:$C$100,0)+1,0)))="",INDIRECT(CONCATENATE("'2018-03'!T",TEXT(MATCH($C44,'2018-03'!$C$2:$C$100,0)+1,0)))="",AND(INDIRECT(CONCATENATE("'2018-04'!T",TEXT(MATCH($C44,'2018-04'!$C$2:$C$100,0)+1,0)))="",INDIRECT(CONCATENATE("'2018-03'!T",TEXT(MATCH($C44,'2018-03'!$C$2:$C$100,0)+1,0)))="")),"Н/Д",INDIRECT(CONCATENATE("'2018-04'!T",TEXT(MATCH($C44,'2018-04'!$C$2:$C$100,0)+1,0)))-INDIRECT(CONCATENATE("'2018-03'!T",TEXT(MATCH($C44,'2018-03'!$C$2:$C$100,0)+1,0))))</f>
        <v>76498132.430000007</v>
      </c>
      <c r="U44" s="17">
        <f ca="1">IF(OR(INDIRECT(CONCATENATE("'2018-04'!U",TEXT(MATCH($C44,'2018-04'!$C$2:$C$100,0)+1,0)))="",INDIRECT(CONCATENATE("'2018-03'!U",TEXT(MATCH($C44,'2018-03'!$C$2:$C$100,0)+1,0)))="",AND(INDIRECT(CONCATENATE("'2018-04'!U",TEXT(MATCH($C44,'2018-04'!$C$2:$C$100,0)+1,0)))="",INDIRECT(CONCATENATE("'2018-03'!U",TEXT(MATCH($C44,'2018-03'!$C$2:$C$100,0)+1,0)))="")),"Н/Д",INDIRECT(CONCATENATE("'2018-04'!U",TEXT(MATCH($C44,'2018-04'!$C$2:$C$100,0)+1,0)))-INDIRECT(CONCATENATE("'2018-03'!U",TEXT(MATCH($C44,'2018-03'!$C$2:$C$100,0)+1,0))))</f>
        <v>7722704.5500000007</v>
      </c>
      <c r="V44" s="17">
        <f ca="1">IF(OR(INDIRECT(CONCATENATE("'2018-04'!V",TEXT(MATCH($C44,'2018-04'!$C$2:$C$100,0)+1,0)))="",INDIRECT(CONCATENATE("'2018-03'!V",TEXT(MATCH($C44,'2018-03'!$C$2:$C$100,0)+1,0)))="",AND(INDIRECT(CONCATENATE("'2018-04'!V",TEXT(MATCH($C44,'2018-04'!$C$2:$C$100,0)+1,0)))="",INDIRECT(CONCATENATE("'2018-03'!V",TEXT(MATCH($C44,'2018-03'!$C$2:$C$100,0)+1,0)))="")),"Н/Д",INDIRECT(CONCATENATE("'2018-04'!V",TEXT(MATCH($C44,'2018-04'!$C$2:$C$100,0)+1,0)))-INDIRECT(CONCATENATE("'2018-03'!V",TEXT(MATCH($C44,'2018-03'!$C$2:$C$100,0)+1,0))))</f>
        <v>2899698636.4900007</v>
      </c>
      <c r="W44" s="17">
        <f ca="1">IF(OR(INDIRECT(CONCATENATE("'2018-04'!W",TEXT(MATCH($C44,'2018-04'!$C$2:$C$100,0)+1,0)))="",INDIRECT(CONCATENATE("'2018-03'!W",TEXT(MATCH($C44,'2018-03'!$C$2:$C$100,0)+1,0)))="",AND(INDIRECT(CONCATENATE("'2018-04'!W",TEXT(MATCH($C44,'2018-04'!$C$2:$C$100,0)+1,0)))="",INDIRECT(CONCATENATE("'2018-03'!W",TEXT(MATCH($C44,'2018-03'!$C$2:$C$100,0)+1,0)))="")),"Н/Д",INDIRECT(CONCATENATE("'2018-04'!W",TEXT(MATCH($C44,'2018-04'!$C$2:$C$100,0)+1,0)))-INDIRECT(CONCATENATE("'2018-03'!W",TEXT(MATCH($C44,'2018-03'!$C$2:$C$100,0)+1,0))))</f>
        <v>31834457812.690002</v>
      </c>
    </row>
    <row r="45" spans="1:23" x14ac:dyDescent="0.25">
      <c r="A45" s="2" t="s">
        <v>61</v>
      </c>
      <c r="B45" s="2" t="s">
        <v>68</v>
      </c>
      <c r="C45" s="15">
        <v>96000000</v>
      </c>
      <c r="D45" s="2" t="s">
        <v>207</v>
      </c>
      <c r="E45" s="17">
        <f ca="1">IF(OR(INDIRECT(CONCATENATE("'2018-04'!E",TEXT(MATCH($C45,'2018-04'!$C$2:$C$100,0)+1,0)))="",INDIRECT(CONCATENATE("'2018-03'!E",TEXT(MATCH($C45,'2018-03'!$C$2:$C$100,0)+1,0)))="",AND(INDIRECT(CONCATENATE("'2018-04'!E",TEXT(MATCH($C45,'2018-04'!$C$2:$C$100,0)+1,0)))="",INDIRECT(CONCATENATE("'2018-03'!E",TEXT(MATCH($C45,'2018-03'!$C$2:$C$100,0)+1,0)))="")),"Н/Д",INDIRECT(CONCATENATE("'2018-04'!E",TEXT(MATCH($C45,'2018-04'!$C$2:$C$100,0)+1,0)))-INDIRECT(CONCATENATE("'2018-03'!E",TEXT(MATCH($C45,'2018-03'!$C$2:$C$100,0)+1,0))))</f>
        <v>6115667221.210001</v>
      </c>
      <c r="F45" s="17">
        <f ca="1">IF(OR(INDIRECT(CONCATENATE("'2018-04'!F",TEXT(MATCH($C45,'2018-04'!$C$2:$C$100,0)+1,0)))="",INDIRECT(CONCATENATE("'2018-03'!F",TEXT(MATCH($C45,'2018-03'!$C$2:$C$100,0)+1,0)))="",AND(INDIRECT(CONCATENATE("'2018-04'!F",TEXT(MATCH($C45,'2018-04'!$C$2:$C$100,0)+1,0)))="",INDIRECT(CONCATENATE("'2018-03'!F",TEXT(MATCH($C45,'2018-03'!$C$2:$C$100,0)+1,0)))="")),"Н/Д",INDIRECT(CONCATENATE("'2018-04'!F",TEXT(MATCH($C45,'2018-04'!$C$2:$C$100,0)+1,0)))-INDIRECT(CONCATENATE("'2018-03'!F",TEXT(MATCH($C45,'2018-03'!$C$2:$C$100,0)+1,0))))</f>
        <v>1511691895.8999999</v>
      </c>
      <c r="G45" s="17">
        <f ca="1">IF(OR(INDIRECT(CONCATENATE("'2018-04'!G",TEXT(MATCH($C45,'2018-04'!$C$2:$C$100,0)+1,0)))="",INDIRECT(CONCATENATE("'2018-03'!G",TEXT(MATCH($C45,'2018-03'!$C$2:$C$100,0)+1,0)))="",AND(INDIRECT(CONCATENATE("'2018-04'!G",TEXT(MATCH($C45,'2018-04'!$C$2:$C$100,0)+1,0)))="",INDIRECT(CONCATENATE("'2018-03'!G",TEXT(MATCH($C45,'2018-03'!$C$2:$C$100,0)+1,0)))="")),"Н/Д",INDIRECT(CONCATENATE("'2018-04'!G",TEXT(MATCH($C45,'2018-04'!$C$2:$C$100,0)+1,0)))-INDIRECT(CONCATENATE("'2018-03'!G",TEXT(MATCH($C45,'2018-03'!$C$2:$C$100,0)+1,0))))</f>
        <v>110640563.62000002</v>
      </c>
      <c r="H45" s="17">
        <f ca="1">IF(OR(INDIRECT(CONCATENATE("'2018-04'!H",TEXT(MATCH($C45,'2018-04'!$C$2:$C$100,0)+1,0)))="",INDIRECT(CONCATENATE("'2018-03'!H",TEXT(MATCH($C45,'2018-03'!$C$2:$C$100,0)+1,0)))="",AND(INDIRECT(CONCATENATE("'2018-04'!H",TEXT(MATCH($C45,'2018-04'!$C$2:$C$100,0)+1,0)))="",INDIRECT(CONCATENATE("'2018-03'!H",TEXT(MATCH($C45,'2018-03'!$C$2:$C$100,0)+1,0)))="")),"Н/Д",INDIRECT(CONCATENATE("'2018-04'!H",TEXT(MATCH($C45,'2018-04'!$C$2:$C$100,0)+1,0)))-INDIRECT(CONCATENATE("'2018-03'!H",TEXT(MATCH($C45,'2018-03'!$C$2:$C$100,0)+1,0))))</f>
        <v>885724498.61000001</v>
      </c>
      <c r="I45" s="17">
        <f ca="1">IF(OR(INDIRECT(CONCATENATE("'2018-04'!I",TEXT(MATCH($C45,'2018-04'!$C$2:$C$100,0)+1,0)))="",INDIRECT(CONCATENATE("'2018-03'!I",TEXT(MATCH($C45,'2018-03'!$C$2:$C$100,0)+1,0)))="",AND(INDIRECT(CONCATENATE("'2018-04'!I",TEXT(MATCH($C45,'2018-04'!$C$2:$C$100,0)+1,0)))="",INDIRECT(CONCATENATE("'2018-03'!I",TEXT(MATCH($C45,'2018-03'!$C$2:$C$100,0)+1,0)))="")),"Н/Д",INDIRECT(CONCATENATE("'2018-04'!I",TEXT(MATCH($C45,'2018-04'!$C$2:$C$100,0)+1,0)))-INDIRECT(CONCATENATE("'2018-03'!I",TEXT(MATCH($C45,'2018-03'!$C$2:$C$100,0)+1,0))))</f>
        <v>246680607.41</v>
      </c>
      <c r="J45" s="17" t="str">
        <f ca="1">IF(OR(INDIRECT(CONCATENATE("'2018-04'!J",TEXT(MATCH($C45,'2018-04'!$C$2:$C$100,0)+1,0)))="",INDIRECT(CONCATENATE("'2018-03'!J",TEXT(MATCH($C45,'2018-03'!$C$2:$C$100,0)+1,0)))="",AND(INDIRECT(CONCATENATE("'2018-04'!J",TEXT(MATCH($C45,'2018-04'!$C$2:$C$100,0)+1,0)))="",INDIRECT(CONCATENATE("'2018-03'!J",TEXT(MATCH($C45,'2018-03'!$C$2:$C$100,0)+1,0)))="")),"Н/Д",INDIRECT(CONCATENATE("'2018-04'!J",TEXT(MATCH($C45,'2018-04'!$C$2:$C$100,0)+1,0)))-INDIRECT(CONCATENATE("'2018-03'!J",TEXT(MATCH($C45,'2018-03'!$C$2:$C$100,0)+1,0))))</f>
        <v>Н/Д</v>
      </c>
      <c r="K45" s="17">
        <f ca="1">IF(OR(INDIRECT(CONCATENATE("'2018-04'!K",TEXT(MATCH($C45,'2018-04'!$C$2:$C$100,0)+1,0)))="",INDIRECT(CONCATENATE("'2018-03'!K",TEXT(MATCH($C45,'2018-03'!$C$2:$C$100,0)+1,0)))="",AND(INDIRECT(CONCATENATE("'2018-04'!K",TEXT(MATCH($C45,'2018-04'!$C$2:$C$100,0)+1,0)))="",INDIRECT(CONCATENATE("'2018-03'!K",TEXT(MATCH($C45,'2018-03'!$C$2:$C$100,0)+1,0)))="")),"Н/Д",INDIRECT(CONCATENATE("'2018-04'!K",TEXT(MATCH($C45,'2018-04'!$C$2:$C$100,0)+1,0)))-INDIRECT(CONCATENATE("'2018-03'!K",TEXT(MATCH($C45,'2018-03'!$C$2:$C$100,0)+1,0))))</f>
        <v>38792004.200000003</v>
      </c>
      <c r="L45" s="17">
        <f ca="1">IF(OR(INDIRECT(CONCATENATE("'2018-04'!L",TEXT(MATCH($C45,'2018-04'!$C$2:$C$100,0)+1,0)))="",INDIRECT(CONCATENATE("'2018-03'!L",TEXT(MATCH($C45,'2018-03'!$C$2:$C$100,0)+1,0)))="",AND(INDIRECT(CONCATENATE("'2018-04'!L",TEXT(MATCH($C45,'2018-04'!$C$2:$C$100,0)+1,0)))="",INDIRECT(CONCATENATE("'2018-03'!L",TEXT(MATCH($C45,'2018-03'!$C$2:$C$100,0)+1,0)))="")),"Н/Д",INDIRECT(CONCATENATE("'2018-04'!L",TEXT(MATCH($C45,'2018-04'!$C$2:$C$100,0)+1,0)))-INDIRECT(CONCATENATE("'2018-03'!L",TEXT(MATCH($C45,'2018-03'!$C$2:$C$100,0)+1,0))))</f>
        <v>155898344.13</v>
      </c>
      <c r="M45" s="17">
        <f ca="1">IF(OR(INDIRECT(CONCATENATE("'2018-04'!M",TEXT(MATCH($C45,'2018-04'!$C$2:$C$100,0)+1,0)))="",INDIRECT(CONCATENATE("'2018-03'!M",TEXT(MATCH($C45,'2018-03'!$C$2:$C$100,0)+1,0)))="",AND(INDIRECT(CONCATENATE("'2018-04'!M",TEXT(MATCH($C45,'2018-04'!$C$2:$C$100,0)+1,0)))="",INDIRECT(CONCATENATE("'2018-03'!M",TEXT(MATCH($C45,'2018-03'!$C$2:$C$100,0)+1,0)))="")),"Н/Д",INDIRECT(CONCATENATE("'2018-04'!M",TEXT(MATCH($C45,'2018-04'!$C$2:$C$100,0)+1,0)))-INDIRECT(CONCATENATE("'2018-03'!M",TEXT(MATCH($C45,'2018-03'!$C$2:$C$100,0)+1,0))))</f>
        <v>895298.95999999985</v>
      </c>
      <c r="N45" s="17">
        <f ca="1">IF(OR(INDIRECT(CONCATENATE("'2018-04'!N",TEXT(MATCH($C45,'2018-04'!$C$2:$C$100,0)+1,0)))="",INDIRECT(CONCATENATE("'2018-03'!N",TEXT(MATCH($C45,'2018-03'!$C$2:$C$100,0)+1,0)))="",AND(INDIRECT(CONCATENATE("'2018-04'!N",TEXT(MATCH($C45,'2018-04'!$C$2:$C$100,0)+1,0)))="",INDIRECT(CONCATENATE("'2018-03'!N",TEXT(MATCH($C45,'2018-03'!$C$2:$C$100,0)+1,0)))="")),"Н/Д",INDIRECT(CONCATENATE("'2018-04'!N",TEXT(MATCH($C45,'2018-04'!$C$2:$C$100,0)+1,0)))-INDIRECT(CONCATENATE("'2018-03'!NE",TEXT(MATCH($C45,'2018-03'!$C$2:$C$100,0)+1,0))))</f>
        <v>22349176.66</v>
      </c>
      <c r="O45" s="17">
        <f ca="1">IF(OR(INDIRECT(CONCATENATE("'2018-04'!O",TEXT(MATCH($C45,'2018-04'!$C$2:$C$100,0)+1,0)))="",INDIRECT(CONCATENATE("'2018-03'!O",TEXT(MATCH($C45,'2018-03'!$C$2:$C$100,0)+1,0)))="",AND(INDIRECT(CONCATENATE("'2018-04'!O",TEXT(MATCH($C45,'2018-04'!$C$2:$C$100,0)+1,0)))="",INDIRECT(CONCATENATE("'2018-03'!O",TEXT(MATCH($C45,'2018-03'!$C$2:$C$100,0)+1,0)))="")),"Н/Д",INDIRECT(CONCATENATE("'2018-04'!O",TEXT(MATCH($C45,'2018-04'!$C$2:$C$100,0)+1,0)))-INDIRECT(CONCATENATE("'2018-03'!O",TEXT(MATCH($C45,'2018-03'!$C$2:$C$100,0)+1,0))))</f>
        <v>-10.449999999999989</v>
      </c>
      <c r="P45" s="17">
        <f ca="1">IF(OR(INDIRECT(CONCATENATE("'2018-04'!P",TEXT(MATCH($C45,'2018-04'!$C$2:$C$100,0)+1,0)))="",INDIRECT(CONCATENATE("'2018-03'!P",TEXT(MATCH($C45,'2018-03'!$C$2:$C$100,0)+1,0)))="",AND(INDIRECT(CONCATENATE("'2018-04'!P",TEXT(MATCH($C45,'2018-04'!$C$2:$C$100,0)+1,0)))="",INDIRECT(CONCATENATE("'2018-03'!P",TEXT(MATCH($C45,'2018-03'!$C$2:$C$100,0)+1,0)))="")),"Н/Д",INDIRECT(CONCATENATE("'2018-04'!P",TEXT(MATCH($C45,'2018-04'!$C$2:$C$100,0)+1,0)))-INDIRECT(CONCATENATE("'2018-03'!P",TEXT(MATCH($C45,'2018-03'!$C$2:$C$100,0)+1,0))))</f>
        <v>16069344.469999995</v>
      </c>
      <c r="Q45" s="17">
        <f ca="1">IF(OR(INDIRECT(CONCATENATE("'2018-04'!Q",TEXT(MATCH($C45,'2018-04'!$C$2:$C$100,0)+1,0)))="",INDIRECT(CONCATENATE("'2018-03'!Q",TEXT(MATCH($C45,'2018-03'!$C$2:$C$100,0)+1,0)))="",AND(INDIRECT(CONCATENATE("'2018-04'!Q",TEXT(MATCH($C45,'2018-04'!$C$2:$C$100,0)+1,0)))="",INDIRECT(CONCATENATE("'2018-03'!Q",TEXT(MATCH($C45,'2018-03'!$C$2:$C$100,0)+1,0)))="")),"Н/Д",INDIRECT(CONCATENATE("'2018-04'!Q",TEXT(MATCH($C45,'2018-04'!$C$2:$C$100,0)+1,0)))-INDIRECT(CONCATENATE("'2018-03'!Q",TEXT(MATCH($C45,'2018-03'!$C$2:$C$100,0)+1,0))))</f>
        <v>23192915.73</v>
      </c>
      <c r="R45" s="17">
        <f ca="1">IF(OR(INDIRECT(CONCATENATE("'2018-04'!R",TEXT(MATCH($C45,'2018-04'!$C$2:$C$100,0)+1,0)))="",INDIRECT(CONCATENATE("'2018-03'!R",TEXT(MATCH($C45,'2018-03'!$C$2:$C$100,0)+1,0)))="",AND(INDIRECT(CONCATENATE("'2018-04'!R",TEXT(MATCH($C45,'2018-04'!$C$2:$C$100,0)+1,0)))="",INDIRECT(CONCATENATE("'2018-03'!R",TEXT(MATCH($C45,'2018-03'!$C$2:$C$100,0)+1,0)))="")),"Н/Д",INDIRECT(CONCATENATE("'2018-04'!R",TEXT(MATCH($C45,'2018-04'!$C$2:$C$100,0)+1,0)))-INDIRECT(CONCATENATE("'2018-03'!R",TEXT(MATCH($C45,'2018-03'!$C$2:$C$100,0)+1,0))))</f>
        <v>2887201.5299999993</v>
      </c>
      <c r="S45" s="17">
        <f ca="1">IF(OR(INDIRECT(CONCATENATE("'2018-04'!S",TEXT(MATCH($C45,'2018-04'!$C$2:$C$100,0)+1,0)))="",INDIRECT(CONCATENATE("'2018-03'!S",TEXT(MATCH($C45,'2018-03'!$C$2:$C$100,0)+1,0)))="",AND(INDIRECT(CONCATENATE("'2018-04'!S",TEXT(MATCH($C45,'2018-04'!$C$2:$C$100,0)+1,0)))="",INDIRECT(CONCATENATE("'2018-03'!S",TEXT(MATCH($C45,'2018-03'!$C$2:$C$100,0)+1,0)))="")),"Н/Д",INDIRECT(CONCATENATE("'2018-04'!S",TEXT(MATCH($C45,'2018-04'!$C$2:$C$100,0)+1,0)))-INDIRECT(CONCATENATE("'2018-03'!S",TEXT(MATCH($C45,'2018-03'!$C$2:$C$100,0)+1,0))))</f>
        <v>0</v>
      </c>
      <c r="T45" s="17">
        <f ca="1">IF(OR(INDIRECT(CONCATENATE("'2018-04'!T",TEXT(MATCH($C45,'2018-04'!$C$2:$C$100,0)+1,0)))="",INDIRECT(CONCATENATE("'2018-03'!T",TEXT(MATCH($C45,'2018-03'!$C$2:$C$100,0)+1,0)))="",AND(INDIRECT(CONCATENATE("'2018-04'!T",TEXT(MATCH($C45,'2018-04'!$C$2:$C$100,0)+1,0)))="",INDIRECT(CONCATENATE("'2018-03'!T",TEXT(MATCH($C45,'2018-03'!$C$2:$C$100,0)+1,0)))="")),"Н/Д",INDIRECT(CONCATENATE("'2018-04'!T",TEXT(MATCH($C45,'2018-04'!$C$2:$C$100,0)+1,0)))-INDIRECT(CONCATENATE("'2018-03'!T",TEXT(MATCH($C45,'2018-03'!$C$2:$C$100,0)+1,0))))</f>
        <v>17870087.579999998</v>
      </c>
      <c r="U45" s="17">
        <f ca="1">IF(OR(INDIRECT(CONCATENATE("'2018-04'!U",TEXT(MATCH($C45,'2018-04'!$C$2:$C$100,0)+1,0)))="",INDIRECT(CONCATENATE("'2018-03'!U",TEXT(MATCH($C45,'2018-03'!$C$2:$C$100,0)+1,0)))="",AND(INDIRECT(CONCATENATE("'2018-04'!U",TEXT(MATCH($C45,'2018-04'!$C$2:$C$100,0)+1,0)))="",INDIRECT(CONCATENATE("'2018-03'!U",TEXT(MATCH($C45,'2018-03'!$C$2:$C$100,0)+1,0)))="")),"Н/Д",INDIRECT(CONCATENATE("'2018-04'!U",TEXT(MATCH($C45,'2018-04'!$C$2:$C$100,0)+1,0)))-INDIRECT(CONCATENATE("'2018-03'!U",TEXT(MATCH($C45,'2018-03'!$C$2:$C$100,0)+1,0))))</f>
        <v>1672380.0600000024</v>
      </c>
      <c r="V45" s="17">
        <f ca="1">IF(OR(INDIRECT(CONCATENATE("'2018-04'!V",TEXT(MATCH($C45,'2018-04'!$C$2:$C$100,0)+1,0)))="",INDIRECT(CONCATENATE("'2018-03'!V",TEXT(MATCH($C45,'2018-03'!$C$2:$C$100,0)+1,0)))="",AND(INDIRECT(CONCATENATE("'2018-04'!V",TEXT(MATCH($C45,'2018-04'!$C$2:$C$100,0)+1,0)))="",INDIRECT(CONCATENATE("'2018-03'!V",TEXT(MATCH($C45,'2018-03'!$C$2:$C$100,0)+1,0)))="")),"Н/Д",INDIRECT(CONCATENATE("'2018-04'!V",TEXT(MATCH($C45,'2018-04'!$C$2:$C$100,0)+1,0)))-INDIRECT(CONCATENATE("'2018-03'!V",TEXT(MATCH($C45,'2018-03'!$C$2:$C$100,0)+1,0))))</f>
        <v>4603975325.3099995</v>
      </c>
      <c r="W45" s="17">
        <f ca="1">IF(OR(INDIRECT(CONCATENATE("'2018-04'!W",TEXT(MATCH($C45,'2018-04'!$C$2:$C$100,0)+1,0)))="",INDIRECT(CONCATENATE("'2018-03'!W",TEXT(MATCH($C45,'2018-03'!$C$2:$C$100,0)+1,0)))="",AND(INDIRECT(CONCATENATE("'2018-04'!W",TEXT(MATCH($C45,'2018-04'!$C$2:$C$100,0)+1,0)))="",INDIRECT(CONCATENATE("'2018-03'!W",TEXT(MATCH($C45,'2018-03'!$C$2:$C$100,0)+1,0)))="")),"Н/Д",INDIRECT(CONCATENATE("'2018-04'!W",TEXT(MATCH($C45,'2018-04'!$C$2:$C$100,0)+1,0)))-INDIRECT(CONCATENATE("'2018-03'!W",TEXT(MATCH($C45,'2018-03'!$C$2:$C$100,0)+1,0))))</f>
        <v>13742683526.41</v>
      </c>
    </row>
    <row r="46" spans="1:23" x14ac:dyDescent="0.25">
      <c r="A46" s="2" t="s">
        <v>69</v>
      </c>
      <c r="B46" s="2" t="s">
        <v>70</v>
      </c>
      <c r="C46" s="15">
        <v>1000000</v>
      </c>
      <c r="D46" s="2" t="s">
        <v>207</v>
      </c>
      <c r="E46" s="17">
        <f ca="1">IF(OR(INDIRECT(CONCATENATE("'2018-04'!E",TEXT(MATCH($C46,'2018-04'!$C$2:$C$100,0)+1,0)))="",INDIRECT(CONCATENATE("'2018-03'!E",TEXT(MATCH($C46,'2018-03'!$C$2:$C$100,0)+1,0)))="",AND(INDIRECT(CONCATENATE("'2018-04'!E",TEXT(MATCH($C46,'2018-04'!$C$2:$C$100,0)+1,0)))="",INDIRECT(CONCATENATE("'2018-03'!E",TEXT(MATCH($C46,'2018-03'!$C$2:$C$100,0)+1,0)))="")),"Н/Д",INDIRECT(CONCATENATE("'2018-04'!E",TEXT(MATCH($C46,'2018-04'!$C$2:$C$100,0)+1,0)))-INDIRECT(CONCATENATE("'2018-03'!E",TEXT(MATCH($C46,'2018-03'!$C$2:$C$100,0)+1,0))))</f>
        <v>11637503148.959999</v>
      </c>
      <c r="F46" s="17">
        <f ca="1">IF(OR(INDIRECT(CONCATENATE("'2018-04'!F",TEXT(MATCH($C46,'2018-04'!$C$2:$C$100,0)+1,0)))="",INDIRECT(CONCATENATE("'2018-03'!F",TEXT(MATCH($C46,'2018-03'!$C$2:$C$100,0)+1,0)))="",AND(INDIRECT(CONCATENATE("'2018-04'!F",TEXT(MATCH($C46,'2018-04'!$C$2:$C$100,0)+1,0)))="",INDIRECT(CONCATENATE("'2018-03'!F",TEXT(MATCH($C46,'2018-03'!$C$2:$C$100,0)+1,0)))="")),"Н/Д",INDIRECT(CONCATENATE("'2018-04'!F",TEXT(MATCH($C46,'2018-04'!$C$2:$C$100,0)+1,0)))-INDIRECT(CONCATENATE("'2018-03'!F",TEXT(MATCH($C46,'2018-03'!$C$2:$C$100,0)+1,0))))</f>
        <v>7928820630.0999994</v>
      </c>
      <c r="G46" s="17">
        <f ca="1">IF(OR(INDIRECT(CONCATENATE("'2018-04'!G",TEXT(MATCH($C46,'2018-04'!$C$2:$C$100,0)+1,0)))="",INDIRECT(CONCATENATE("'2018-03'!G",TEXT(MATCH($C46,'2018-03'!$C$2:$C$100,0)+1,0)))="",AND(INDIRECT(CONCATENATE("'2018-04'!G",TEXT(MATCH($C46,'2018-04'!$C$2:$C$100,0)+1,0)))="",INDIRECT(CONCATENATE("'2018-03'!G",TEXT(MATCH($C46,'2018-03'!$C$2:$C$100,0)+1,0)))="")),"Н/Д",INDIRECT(CONCATENATE("'2018-04'!G",TEXT(MATCH($C46,'2018-04'!$C$2:$C$100,0)+1,0)))-INDIRECT(CONCATENATE("'2018-03'!G",TEXT(MATCH($C46,'2018-03'!$C$2:$C$100,0)+1,0))))</f>
        <v>3059961765.3000002</v>
      </c>
      <c r="H46" s="17">
        <f ca="1">IF(OR(INDIRECT(CONCATENATE("'2018-04'!H",TEXT(MATCH($C46,'2018-04'!$C$2:$C$100,0)+1,0)))="",INDIRECT(CONCATENATE("'2018-03'!H",TEXT(MATCH($C46,'2018-03'!$C$2:$C$100,0)+1,0)))="",AND(INDIRECT(CONCATENATE("'2018-04'!H",TEXT(MATCH($C46,'2018-04'!$C$2:$C$100,0)+1,0)))="",INDIRECT(CONCATENATE("'2018-03'!H",TEXT(MATCH($C46,'2018-03'!$C$2:$C$100,0)+1,0)))="")),"Н/Д",INDIRECT(CONCATENATE("'2018-04'!H",TEXT(MATCH($C46,'2018-04'!$C$2:$C$100,0)+1,0)))-INDIRECT(CONCATENATE("'2018-03'!H",TEXT(MATCH($C46,'2018-03'!$C$2:$C$100,0)+1,0))))</f>
        <v>1903415182.5800004</v>
      </c>
      <c r="I46" s="17">
        <f ca="1">IF(OR(INDIRECT(CONCATENATE("'2018-04'!I",TEXT(MATCH($C46,'2018-04'!$C$2:$C$100,0)+1,0)))="",INDIRECT(CONCATENATE("'2018-03'!I",TEXT(MATCH($C46,'2018-03'!$C$2:$C$100,0)+1,0)))="",AND(INDIRECT(CONCATENATE("'2018-04'!I",TEXT(MATCH($C46,'2018-04'!$C$2:$C$100,0)+1,0)))="",INDIRECT(CONCATENATE("'2018-03'!I",TEXT(MATCH($C46,'2018-03'!$C$2:$C$100,0)+1,0)))="")),"Н/Д",INDIRECT(CONCATENATE("'2018-04'!I",TEXT(MATCH($C46,'2018-04'!$C$2:$C$100,0)+1,0)))-INDIRECT(CONCATENATE("'2018-03'!I",TEXT(MATCH($C46,'2018-03'!$C$2:$C$100,0)+1,0))))</f>
        <v>1229772420.0700002</v>
      </c>
      <c r="J46" s="17" t="str">
        <f ca="1">IF(OR(INDIRECT(CONCATENATE("'2018-04'!J",TEXT(MATCH($C46,'2018-04'!$C$2:$C$100,0)+1,0)))="",INDIRECT(CONCATENATE("'2018-03'!J",TEXT(MATCH($C46,'2018-03'!$C$2:$C$100,0)+1,0)))="",AND(INDIRECT(CONCATENATE("'2018-04'!J",TEXT(MATCH($C46,'2018-04'!$C$2:$C$100,0)+1,0)))="",INDIRECT(CONCATENATE("'2018-03'!J",TEXT(MATCH($C46,'2018-03'!$C$2:$C$100,0)+1,0)))="")),"Н/Д",INDIRECT(CONCATENATE("'2018-04'!J",TEXT(MATCH($C46,'2018-04'!$C$2:$C$100,0)+1,0)))-INDIRECT(CONCATENATE("'2018-03'!J",TEXT(MATCH($C46,'2018-03'!$C$2:$C$100,0)+1,0))))</f>
        <v>Н/Д</v>
      </c>
      <c r="K46" s="17">
        <f ca="1">IF(OR(INDIRECT(CONCATENATE("'2018-04'!K",TEXT(MATCH($C46,'2018-04'!$C$2:$C$100,0)+1,0)))="",INDIRECT(CONCATENATE("'2018-03'!K",TEXT(MATCH($C46,'2018-03'!$C$2:$C$100,0)+1,0)))="",AND(INDIRECT(CONCATENATE("'2018-04'!K",TEXT(MATCH($C46,'2018-04'!$C$2:$C$100,0)+1,0)))="",INDIRECT(CONCATENATE("'2018-03'!K",TEXT(MATCH($C46,'2018-03'!$C$2:$C$100,0)+1,0)))="")),"Н/Д",INDIRECT(CONCATENATE("'2018-04'!K",TEXT(MATCH($C46,'2018-04'!$C$2:$C$100,0)+1,0)))-INDIRECT(CONCATENATE("'2018-03'!K",TEXT(MATCH($C46,'2018-03'!$C$2:$C$100,0)+1,0))))</f>
        <v>555108362.8599999</v>
      </c>
      <c r="L46" s="17">
        <f ca="1">IF(OR(INDIRECT(CONCATENATE("'2018-04'!L",TEXT(MATCH($C46,'2018-04'!$C$2:$C$100,0)+1,0)))="",INDIRECT(CONCATENATE("'2018-03'!L",TEXT(MATCH($C46,'2018-03'!$C$2:$C$100,0)+1,0)))="",AND(INDIRECT(CONCATENATE("'2018-04'!L",TEXT(MATCH($C46,'2018-04'!$C$2:$C$100,0)+1,0)))="",INDIRECT(CONCATENATE("'2018-03'!L",TEXT(MATCH($C46,'2018-03'!$C$2:$C$100,0)+1,0)))="")),"Н/Д",INDIRECT(CONCATENATE("'2018-04'!L",TEXT(MATCH($C46,'2018-04'!$C$2:$C$100,0)+1,0)))-INDIRECT(CONCATENATE("'2018-03'!L",TEXT(MATCH($C46,'2018-03'!$C$2:$C$100,0)+1,0))))</f>
        <v>728548519.30000007</v>
      </c>
      <c r="M46" s="17">
        <f ca="1">IF(OR(INDIRECT(CONCATENATE("'2018-04'!M",TEXT(MATCH($C46,'2018-04'!$C$2:$C$100,0)+1,0)))="",INDIRECT(CONCATENATE("'2018-03'!M",TEXT(MATCH($C46,'2018-03'!$C$2:$C$100,0)+1,0)))="",AND(INDIRECT(CONCATENATE("'2018-04'!M",TEXT(MATCH($C46,'2018-04'!$C$2:$C$100,0)+1,0)))="",INDIRECT(CONCATENATE("'2018-03'!M",TEXT(MATCH($C46,'2018-03'!$C$2:$C$100,0)+1,0)))="")),"Н/Д",INDIRECT(CONCATENATE("'2018-04'!M",TEXT(MATCH($C46,'2018-04'!$C$2:$C$100,0)+1,0)))-INDIRECT(CONCATENATE("'2018-03'!M",TEXT(MATCH($C46,'2018-03'!$C$2:$C$100,0)+1,0))))</f>
        <v>16186848.810000002</v>
      </c>
      <c r="N46" s="17">
        <f ca="1">IF(OR(INDIRECT(CONCATENATE("'2018-04'!N",TEXT(MATCH($C46,'2018-04'!$C$2:$C$100,0)+1,0)))="",INDIRECT(CONCATENATE("'2018-03'!N",TEXT(MATCH($C46,'2018-03'!$C$2:$C$100,0)+1,0)))="",AND(INDIRECT(CONCATENATE("'2018-04'!N",TEXT(MATCH($C46,'2018-04'!$C$2:$C$100,0)+1,0)))="",INDIRECT(CONCATENATE("'2018-03'!N",TEXT(MATCH($C46,'2018-03'!$C$2:$C$100,0)+1,0)))="")),"Н/Д",INDIRECT(CONCATENATE("'2018-04'!N",TEXT(MATCH($C46,'2018-04'!$C$2:$C$100,0)+1,0)))-INDIRECT(CONCATENATE("'2018-03'!NE",TEXT(MATCH($C46,'2018-03'!$C$2:$C$100,0)+1,0))))</f>
        <v>136298300.18000001</v>
      </c>
      <c r="O46" s="17">
        <f ca="1">IF(OR(INDIRECT(CONCATENATE("'2018-04'!O",TEXT(MATCH($C46,'2018-04'!$C$2:$C$100,0)+1,0)))="",INDIRECT(CONCATENATE("'2018-03'!O",TEXT(MATCH($C46,'2018-03'!$C$2:$C$100,0)+1,0)))="",AND(INDIRECT(CONCATENATE("'2018-04'!O",TEXT(MATCH($C46,'2018-04'!$C$2:$C$100,0)+1,0)))="",INDIRECT(CONCATENATE("'2018-03'!O",TEXT(MATCH($C46,'2018-03'!$C$2:$C$100,0)+1,0)))="")),"Н/Д",INDIRECT(CONCATENATE("'2018-04'!O",TEXT(MATCH($C46,'2018-04'!$C$2:$C$100,0)+1,0)))-INDIRECT(CONCATENATE("'2018-03'!O",TEXT(MATCH($C46,'2018-03'!$C$2:$C$100,0)+1,0))))</f>
        <v>940.65999999999985</v>
      </c>
      <c r="P46" s="17">
        <f ca="1">IF(OR(INDIRECT(CONCATENATE("'2018-04'!P",TEXT(MATCH($C46,'2018-04'!$C$2:$C$100,0)+1,0)))="",INDIRECT(CONCATENATE("'2018-03'!P",TEXT(MATCH($C46,'2018-03'!$C$2:$C$100,0)+1,0)))="",AND(INDIRECT(CONCATENATE("'2018-04'!P",TEXT(MATCH($C46,'2018-04'!$C$2:$C$100,0)+1,0)))="",INDIRECT(CONCATENATE("'2018-03'!P",TEXT(MATCH($C46,'2018-03'!$C$2:$C$100,0)+1,0)))="")),"Н/Д",INDIRECT(CONCATENATE("'2018-04'!P",TEXT(MATCH($C46,'2018-04'!$C$2:$C$100,0)+1,0)))-INDIRECT(CONCATENATE("'2018-03'!P",TEXT(MATCH($C46,'2018-03'!$C$2:$C$100,0)+1,0))))</f>
        <v>183243350.18000001</v>
      </c>
      <c r="Q46" s="17">
        <f ca="1">IF(OR(INDIRECT(CONCATENATE("'2018-04'!Q",TEXT(MATCH($C46,'2018-04'!$C$2:$C$100,0)+1,0)))="",INDIRECT(CONCATENATE("'2018-03'!Q",TEXT(MATCH($C46,'2018-03'!$C$2:$C$100,0)+1,0)))="",AND(INDIRECT(CONCATENATE("'2018-04'!Q",TEXT(MATCH($C46,'2018-04'!$C$2:$C$100,0)+1,0)))="",INDIRECT(CONCATENATE("'2018-03'!Q",TEXT(MATCH($C46,'2018-03'!$C$2:$C$100,0)+1,0)))="")),"Н/Д",INDIRECT(CONCATENATE("'2018-04'!Q",TEXT(MATCH($C46,'2018-04'!$C$2:$C$100,0)+1,0)))-INDIRECT(CONCATENATE("'2018-03'!Q",TEXT(MATCH($C46,'2018-03'!$C$2:$C$100,0)+1,0))))</f>
        <v>40267249</v>
      </c>
      <c r="R46" s="17">
        <f ca="1">IF(OR(INDIRECT(CONCATENATE("'2018-04'!R",TEXT(MATCH($C46,'2018-04'!$C$2:$C$100,0)+1,0)))="",INDIRECT(CONCATENATE("'2018-03'!R",TEXT(MATCH($C46,'2018-03'!$C$2:$C$100,0)+1,0)))="",AND(INDIRECT(CONCATENATE("'2018-04'!R",TEXT(MATCH($C46,'2018-04'!$C$2:$C$100,0)+1,0)))="",INDIRECT(CONCATENATE("'2018-03'!R",TEXT(MATCH($C46,'2018-03'!$C$2:$C$100,0)+1,0)))="")),"Н/Д",INDIRECT(CONCATENATE("'2018-04'!R",TEXT(MATCH($C46,'2018-04'!$C$2:$C$100,0)+1,0)))-INDIRECT(CONCATENATE("'2018-03'!R",TEXT(MATCH($C46,'2018-03'!$C$2:$C$100,0)+1,0))))</f>
        <v>33913117.340000004</v>
      </c>
      <c r="S46" s="17">
        <f ca="1">IF(OR(INDIRECT(CONCATENATE("'2018-04'!S",TEXT(MATCH($C46,'2018-04'!$C$2:$C$100,0)+1,0)))="",INDIRECT(CONCATENATE("'2018-03'!S",TEXT(MATCH($C46,'2018-03'!$C$2:$C$100,0)+1,0)))="",AND(INDIRECT(CONCATENATE("'2018-04'!S",TEXT(MATCH($C46,'2018-04'!$C$2:$C$100,0)+1,0)))="",INDIRECT(CONCATENATE("'2018-03'!S",TEXT(MATCH($C46,'2018-03'!$C$2:$C$100,0)+1,0)))="")),"Н/Д",INDIRECT(CONCATENATE("'2018-04'!S",TEXT(MATCH($C46,'2018-04'!$C$2:$C$100,0)+1,0)))-INDIRECT(CONCATENATE("'2018-03'!S",TEXT(MATCH($C46,'2018-03'!$C$2:$C$100,0)+1,0))))</f>
        <v>78150.000000000029</v>
      </c>
      <c r="T46" s="17">
        <f ca="1">IF(OR(INDIRECT(CONCATENATE("'2018-04'!T",TEXT(MATCH($C46,'2018-04'!$C$2:$C$100,0)+1,0)))="",INDIRECT(CONCATENATE("'2018-03'!T",TEXT(MATCH($C46,'2018-03'!$C$2:$C$100,0)+1,0)))="",AND(INDIRECT(CONCATENATE("'2018-04'!T",TEXT(MATCH($C46,'2018-04'!$C$2:$C$100,0)+1,0)))="",INDIRECT(CONCATENATE("'2018-03'!T",TEXT(MATCH($C46,'2018-03'!$C$2:$C$100,0)+1,0)))="")),"Н/Д",INDIRECT(CONCATENATE("'2018-04'!T",TEXT(MATCH($C46,'2018-04'!$C$2:$C$100,0)+1,0)))-INDIRECT(CONCATENATE("'2018-03'!T",TEXT(MATCH($C46,'2018-03'!$C$2:$C$100,0)+1,0))))</f>
        <v>75814059.319999993</v>
      </c>
      <c r="U46" s="17">
        <f ca="1">IF(OR(INDIRECT(CONCATENATE("'2018-04'!U",TEXT(MATCH($C46,'2018-04'!$C$2:$C$100,0)+1,0)))="",INDIRECT(CONCATENATE("'2018-03'!U",TEXT(MATCH($C46,'2018-03'!$C$2:$C$100,0)+1,0)))="",AND(INDIRECT(CONCATENATE("'2018-04'!U",TEXT(MATCH($C46,'2018-04'!$C$2:$C$100,0)+1,0)))="",INDIRECT(CONCATENATE("'2018-03'!U",TEXT(MATCH($C46,'2018-03'!$C$2:$C$100,0)+1,0)))="")),"Н/Д",INDIRECT(CONCATENATE("'2018-04'!U",TEXT(MATCH($C46,'2018-04'!$C$2:$C$100,0)+1,0)))-INDIRECT(CONCATENATE("'2018-03'!U",TEXT(MATCH($C46,'2018-03'!$C$2:$C$100,0)+1,0))))</f>
        <v>6937192.1699999981</v>
      </c>
      <c r="V46" s="17">
        <f ca="1">IF(OR(INDIRECT(CONCATENATE("'2018-04'!V",TEXT(MATCH($C46,'2018-04'!$C$2:$C$100,0)+1,0)))="",INDIRECT(CONCATENATE("'2018-03'!V",TEXT(MATCH($C46,'2018-03'!$C$2:$C$100,0)+1,0)))="",AND(INDIRECT(CONCATENATE("'2018-04'!V",TEXT(MATCH($C46,'2018-04'!$C$2:$C$100,0)+1,0)))="",INDIRECT(CONCATENATE("'2018-03'!V",TEXT(MATCH($C46,'2018-03'!$C$2:$C$100,0)+1,0)))="")),"Н/Д",INDIRECT(CONCATENATE("'2018-04'!V",TEXT(MATCH($C46,'2018-04'!$C$2:$C$100,0)+1,0)))-INDIRECT(CONCATENATE("'2018-03'!V",TEXT(MATCH($C46,'2018-03'!$C$2:$C$100,0)+1,0))))</f>
        <v>3708682518.8599997</v>
      </c>
      <c r="W46" s="17">
        <f ca="1">IF(OR(INDIRECT(CONCATENATE("'2018-04'!W",TEXT(MATCH($C46,'2018-04'!$C$2:$C$100,0)+1,0)))="",INDIRECT(CONCATENATE("'2018-03'!W",TEXT(MATCH($C46,'2018-03'!$C$2:$C$100,0)+1,0)))="",AND(INDIRECT(CONCATENATE("'2018-04'!W",TEXT(MATCH($C46,'2018-04'!$C$2:$C$100,0)+1,0)))="",INDIRECT(CONCATENATE("'2018-03'!W",TEXT(MATCH($C46,'2018-03'!$C$2:$C$100,0)+1,0)))="")),"Н/Д",INDIRECT(CONCATENATE("'2018-04'!W",TEXT(MATCH($C46,'2018-04'!$C$2:$C$100,0)+1,0)))-INDIRECT(CONCATENATE("'2018-03'!W",TEXT(MATCH($C46,'2018-03'!$C$2:$C$100,0)+1,0))))</f>
        <v>31162060866.099998</v>
      </c>
    </row>
    <row r="47" spans="1:23" x14ac:dyDescent="0.25">
      <c r="A47" s="2" t="s">
        <v>69</v>
      </c>
      <c r="B47" s="2" t="s">
        <v>71</v>
      </c>
      <c r="C47" s="15">
        <v>25000000</v>
      </c>
      <c r="D47" s="2" t="s">
        <v>207</v>
      </c>
      <c r="E47" s="17">
        <f ca="1">IF(OR(INDIRECT(CONCATENATE("'2018-04'!E",TEXT(MATCH($C47,'2018-04'!$C$2:$C$100,0)+1,0)))="",INDIRECT(CONCATENATE("'2018-03'!E",TEXT(MATCH($C47,'2018-03'!$C$2:$C$100,0)+1,0)))="",AND(INDIRECT(CONCATENATE("'2018-04'!E",TEXT(MATCH($C47,'2018-04'!$C$2:$C$100,0)+1,0)))="",INDIRECT(CONCATENATE("'2018-03'!E",TEXT(MATCH($C47,'2018-03'!$C$2:$C$100,0)+1,0)))="")),"Н/Д",INDIRECT(CONCATENATE("'2018-04'!E",TEXT(MATCH($C47,'2018-04'!$C$2:$C$100,0)+1,0)))-INDIRECT(CONCATENATE("'2018-03'!E",TEXT(MATCH($C47,'2018-03'!$C$2:$C$100,0)+1,0))))</f>
        <v>22246325950.599998</v>
      </c>
      <c r="F47" s="17" t="str">
        <f ca="1">IF(OR(INDIRECT(CONCATENATE("'2018-04'!F",TEXT(MATCH($C47,'2018-04'!$C$2:$C$100,0)+1,0)))="",INDIRECT(CONCATENATE("'2018-03'!F",TEXT(MATCH($C47,'2018-03'!$C$2:$C$100,0)+1,0)))="",AND(INDIRECT(CONCATENATE("'2018-04'!F",TEXT(MATCH($C47,'2018-04'!$C$2:$C$100,0)+1,0)))="",INDIRECT(CONCATENATE("'2018-03'!F",TEXT(MATCH($C47,'2018-03'!$C$2:$C$100,0)+1,0)))="")),"Н/Д",INDIRECT(CONCATENATE("'2018-04'!F",TEXT(MATCH($C47,'2018-04'!$C$2:$C$100,0)+1,0)))-INDIRECT(CONCATENATE("'2018-03'!F",TEXT(MATCH($C47,'2018-03'!$C$2:$C$100,0)+1,0))))</f>
        <v>Н/Д</v>
      </c>
      <c r="G47" s="17" t="str">
        <f ca="1">IF(OR(INDIRECT(CONCATENATE("'2018-04'!G",TEXT(MATCH($C47,'2018-04'!$C$2:$C$100,0)+1,0)))="",INDIRECT(CONCATENATE("'2018-03'!G",TEXT(MATCH($C47,'2018-03'!$C$2:$C$100,0)+1,0)))="",AND(INDIRECT(CONCATENATE("'2018-04'!G",TEXT(MATCH($C47,'2018-04'!$C$2:$C$100,0)+1,0)))="",INDIRECT(CONCATENATE("'2018-03'!G",TEXT(MATCH($C47,'2018-03'!$C$2:$C$100,0)+1,0)))="")),"Н/Д",INDIRECT(CONCATENATE("'2018-04'!G",TEXT(MATCH($C47,'2018-04'!$C$2:$C$100,0)+1,0)))-INDIRECT(CONCATENATE("'2018-03'!G",TEXT(MATCH($C47,'2018-03'!$C$2:$C$100,0)+1,0))))</f>
        <v>Н/Д</v>
      </c>
      <c r="H47" s="17" t="str">
        <f ca="1">IF(OR(INDIRECT(CONCATENATE("'2018-04'!H",TEXT(MATCH($C47,'2018-04'!$C$2:$C$100,0)+1,0)))="",INDIRECT(CONCATENATE("'2018-03'!H",TEXT(MATCH($C47,'2018-03'!$C$2:$C$100,0)+1,0)))="",AND(INDIRECT(CONCATENATE("'2018-04'!H",TEXT(MATCH($C47,'2018-04'!$C$2:$C$100,0)+1,0)))="",INDIRECT(CONCATENATE("'2018-03'!H",TEXT(MATCH($C47,'2018-03'!$C$2:$C$100,0)+1,0)))="")),"Н/Д",INDIRECT(CONCATENATE("'2018-04'!H",TEXT(MATCH($C47,'2018-04'!$C$2:$C$100,0)+1,0)))-INDIRECT(CONCATENATE("'2018-03'!H",TEXT(MATCH($C47,'2018-03'!$C$2:$C$100,0)+1,0))))</f>
        <v>Н/Д</v>
      </c>
      <c r="I47" s="17" t="str">
        <f ca="1">IF(OR(INDIRECT(CONCATENATE("'2018-04'!I",TEXT(MATCH($C47,'2018-04'!$C$2:$C$100,0)+1,0)))="",INDIRECT(CONCATENATE("'2018-03'!I",TEXT(MATCH($C47,'2018-03'!$C$2:$C$100,0)+1,0)))="",AND(INDIRECT(CONCATENATE("'2018-04'!I",TEXT(MATCH($C47,'2018-04'!$C$2:$C$100,0)+1,0)))="",INDIRECT(CONCATENATE("'2018-03'!I",TEXT(MATCH($C47,'2018-03'!$C$2:$C$100,0)+1,0)))="")),"Н/Д",INDIRECT(CONCATENATE("'2018-04'!I",TEXT(MATCH($C47,'2018-04'!$C$2:$C$100,0)+1,0)))-INDIRECT(CONCATENATE("'2018-03'!I",TEXT(MATCH($C47,'2018-03'!$C$2:$C$100,0)+1,0))))</f>
        <v>Н/Д</v>
      </c>
      <c r="J47" s="17" t="str">
        <f ca="1">IF(OR(INDIRECT(CONCATENATE("'2018-04'!J",TEXT(MATCH($C47,'2018-04'!$C$2:$C$100,0)+1,0)))="",INDIRECT(CONCATENATE("'2018-03'!J",TEXT(MATCH($C47,'2018-03'!$C$2:$C$100,0)+1,0)))="",AND(INDIRECT(CONCATENATE("'2018-04'!J",TEXT(MATCH($C47,'2018-04'!$C$2:$C$100,0)+1,0)))="",INDIRECT(CONCATENATE("'2018-03'!J",TEXT(MATCH($C47,'2018-03'!$C$2:$C$100,0)+1,0)))="")),"Н/Д",INDIRECT(CONCATENATE("'2018-04'!J",TEXT(MATCH($C47,'2018-04'!$C$2:$C$100,0)+1,0)))-INDIRECT(CONCATENATE("'2018-03'!J",TEXT(MATCH($C47,'2018-03'!$C$2:$C$100,0)+1,0))))</f>
        <v>Н/Д</v>
      </c>
      <c r="K47" s="17" t="str">
        <f ca="1">IF(OR(INDIRECT(CONCATENATE("'2018-04'!K",TEXT(MATCH($C47,'2018-04'!$C$2:$C$100,0)+1,0)))="",INDIRECT(CONCATENATE("'2018-03'!K",TEXT(MATCH($C47,'2018-03'!$C$2:$C$100,0)+1,0)))="",AND(INDIRECT(CONCATENATE("'2018-04'!K",TEXT(MATCH($C47,'2018-04'!$C$2:$C$100,0)+1,0)))="",INDIRECT(CONCATENATE("'2018-03'!K",TEXT(MATCH($C47,'2018-03'!$C$2:$C$100,0)+1,0)))="")),"Н/Д",INDIRECT(CONCATENATE("'2018-04'!K",TEXT(MATCH($C47,'2018-04'!$C$2:$C$100,0)+1,0)))-INDIRECT(CONCATENATE("'2018-03'!K",TEXT(MATCH($C47,'2018-03'!$C$2:$C$100,0)+1,0))))</f>
        <v>Н/Д</v>
      </c>
      <c r="L47" s="17" t="str">
        <f ca="1">IF(OR(INDIRECT(CONCATENATE("'2018-04'!L",TEXT(MATCH($C47,'2018-04'!$C$2:$C$100,0)+1,0)))="",INDIRECT(CONCATENATE("'2018-03'!L",TEXT(MATCH($C47,'2018-03'!$C$2:$C$100,0)+1,0)))="",AND(INDIRECT(CONCATENATE("'2018-04'!L",TEXT(MATCH($C47,'2018-04'!$C$2:$C$100,0)+1,0)))="",INDIRECT(CONCATENATE("'2018-03'!L",TEXT(MATCH($C47,'2018-03'!$C$2:$C$100,0)+1,0)))="")),"Н/Д",INDIRECT(CONCATENATE("'2018-04'!L",TEXT(MATCH($C47,'2018-04'!$C$2:$C$100,0)+1,0)))-INDIRECT(CONCATENATE("'2018-03'!L",TEXT(MATCH($C47,'2018-03'!$C$2:$C$100,0)+1,0))))</f>
        <v>Н/Д</v>
      </c>
      <c r="M47" s="17" t="str">
        <f ca="1">IF(OR(INDIRECT(CONCATENATE("'2018-04'!M",TEXT(MATCH($C47,'2018-04'!$C$2:$C$100,0)+1,0)))="",INDIRECT(CONCATENATE("'2018-03'!M",TEXT(MATCH($C47,'2018-03'!$C$2:$C$100,0)+1,0)))="",AND(INDIRECT(CONCATENATE("'2018-04'!M",TEXT(MATCH($C47,'2018-04'!$C$2:$C$100,0)+1,0)))="",INDIRECT(CONCATENATE("'2018-03'!M",TEXT(MATCH($C47,'2018-03'!$C$2:$C$100,0)+1,0)))="")),"Н/Д",INDIRECT(CONCATENATE("'2018-04'!M",TEXT(MATCH($C47,'2018-04'!$C$2:$C$100,0)+1,0)))-INDIRECT(CONCATENATE("'2018-03'!M",TEXT(MATCH($C47,'2018-03'!$C$2:$C$100,0)+1,0))))</f>
        <v>Н/Д</v>
      </c>
      <c r="N47" s="17" t="str">
        <f ca="1">IF(OR(INDIRECT(CONCATENATE("'2018-04'!N",TEXT(MATCH($C47,'2018-04'!$C$2:$C$100,0)+1,0)))="",INDIRECT(CONCATENATE("'2018-03'!N",TEXT(MATCH($C47,'2018-03'!$C$2:$C$100,0)+1,0)))="",AND(INDIRECT(CONCATENATE("'2018-04'!N",TEXT(MATCH($C47,'2018-04'!$C$2:$C$100,0)+1,0)))="",INDIRECT(CONCATENATE("'2018-03'!N",TEXT(MATCH($C47,'2018-03'!$C$2:$C$100,0)+1,0)))="")),"Н/Д",INDIRECT(CONCATENATE("'2018-04'!N",TEXT(MATCH($C47,'2018-04'!$C$2:$C$100,0)+1,0)))-INDIRECT(CONCATENATE("'2018-03'!NE",TEXT(MATCH($C47,'2018-03'!$C$2:$C$100,0)+1,0))))</f>
        <v>Н/Д</v>
      </c>
      <c r="O47" s="17" t="str">
        <f ca="1">IF(OR(INDIRECT(CONCATENATE("'2018-04'!O",TEXT(MATCH($C47,'2018-04'!$C$2:$C$100,0)+1,0)))="",INDIRECT(CONCATENATE("'2018-03'!O",TEXT(MATCH($C47,'2018-03'!$C$2:$C$100,0)+1,0)))="",AND(INDIRECT(CONCATENATE("'2018-04'!O",TEXT(MATCH($C47,'2018-04'!$C$2:$C$100,0)+1,0)))="",INDIRECT(CONCATENATE("'2018-03'!O",TEXT(MATCH($C47,'2018-03'!$C$2:$C$100,0)+1,0)))="")),"Н/Д",INDIRECT(CONCATENATE("'2018-04'!O",TEXT(MATCH($C47,'2018-04'!$C$2:$C$100,0)+1,0)))-INDIRECT(CONCATENATE("'2018-03'!O",TEXT(MATCH($C47,'2018-03'!$C$2:$C$100,0)+1,0))))</f>
        <v>Н/Д</v>
      </c>
      <c r="P47" s="17" t="str">
        <f ca="1">IF(OR(INDIRECT(CONCATENATE("'2018-04'!P",TEXT(MATCH($C47,'2018-04'!$C$2:$C$100,0)+1,0)))="",INDIRECT(CONCATENATE("'2018-03'!P",TEXT(MATCH($C47,'2018-03'!$C$2:$C$100,0)+1,0)))="",AND(INDIRECT(CONCATENATE("'2018-04'!P",TEXT(MATCH($C47,'2018-04'!$C$2:$C$100,0)+1,0)))="",INDIRECT(CONCATENATE("'2018-03'!P",TEXT(MATCH($C47,'2018-03'!$C$2:$C$100,0)+1,0)))="")),"Н/Д",INDIRECT(CONCATENATE("'2018-04'!P",TEXT(MATCH($C47,'2018-04'!$C$2:$C$100,0)+1,0)))-INDIRECT(CONCATENATE("'2018-03'!P",TEXT(MATCH($C47,'2018-03'!$C$2:$C$100,0)+1,0))))</f>
        <v>Н/Д</v>
      </c>
      <c r="Q47" s="17" t="str">
        <f ca="1">IF(OR(INDIRECT(CONCATENATE("'2018-04'!Q",TEXT(MATCH($C47,'2018-04'!$C$2:$C$100,0)+1,0)))="",INDIRECT(CONCATENATE("'2018-03'!Q",TEXT(MATCH($C47,'2018-03'!$C$2:$C$100,0)+1,0)))="",AND(INDIRECT(CONCATENATE("'2018-04'!Q",TEXT(MATCH($C47,'2018-04'!$C$2:$C$100,0)+1,0)))="",INDIRECT(CONCATENATE("'2018-03'!Q",TEXT(MATCH($C47,'2018-03'!$C$2:$C$100,0)+1,0)))="")),"Н/Д",INDIRECT(CONCATENATE("'2018-04'!Q",TEXT(MATCH($C47,'2018-04'!$C$2:$C$100,0)+1,0)))-INDIRECT(CONCATENATE("'2018-03'!Q",TEXT(MATCH($C47,'2018-03'!$C$2:$C$100,0)+1,0))))</f>
        <v>Н/Д</v>
      </c>
      <c r="R47" s="17" t="str">
        <f ca="1">IF(OR(INDIRECT(CONCATENATE("'2018-04'!R",TEXT(MATCH($C47,'2018-04'!$C$2:$C$100,0)+1,0)))="",INDIRECT(CONCATENATE("'2018-03'!R",TEXT(MATCH($C47,'2018-03'!$C$2:$C$100,0)+1,0)))="",AND(INDIRECT(CONCATENATE("'2018-04'!R",TEXT(MATCH($C47,'2018-04'!$C$2:$C$100,0)+1,0)))="",INDIRECT(CONCATENATE("'2018-03'!R",TEXT(MATCH($C47,'2018-03'!$C$2:$C$100,0)+1,0)))="")),"Н/Д",INDIRECT(CONCATENATE("'2018-04'!R",TEXT(MATCH($C47,'2018-04'!$C$2:$C$100,0)+1,0)))-INDIRECT(CONCATENATE("'2018-03'!R",TEXT(MATCH($C47,'2018-03'!$C$2:$C$100,0)+1,0))))</f>
        <v>Н/Д</v>
      </c>
      <c r="S47" s="17" t="str">
        <f ca="1">IF(OR(INDIRECT(CONCATENATE("'2018-04'!S",TEXT(MATCH($C47,'2018-04'!$C$2:$C$100,0)+1,0)))="",INDIRECT(CONCATENATE("'2018-03'!S",TEXT(MATCH($C47,'2018-03'!$C$2:$C$100,0)+1,0)))="",AND(INDIRECT(CONCATENATE("'2018-04'!S",TEXT(MATCH($C47,'2018-04'!$C$2:$C$100,0)+1,0)))="",INDIRECT(CONCATENATE("'2018-03'!S",TEXT(MATCH($C47,'2018-03'!$C$2:$C$100,0)+1,0)))="")),"Н/Д",INDIRECT(CONCATENATE("'2018-04'!S",TEXT(MATCH($C47,'2018-04'!$C$2:$C$100,0)+1,0)))-INDIRECT(CONCATENATE("'2018-03'!S",TEXT(MATCH($C47,'2018-03'!$C$2:$C$100,0)+1,0))))</f>
        <v>Н/Д</v>
      </c>
      <c r="T47" s="17" t="str">
        <f ca="1">IF(OR(INDIRECT(CONCATENATE("'2018-04'!T",TEXT(MATCH($C47,'2018-04'!$C$2:$C$100,0)+1,0)))="",INDIRECT(CONCATENATE("'2018-03'!T",TEXT(MATCH($C47,'2018-03'!$C$2:$C$100,0)+1,0)))="",AND(INDIRECT(CONCATENATE("'2018-04'!T",TEXT(MATCH($C47,'2018-04'!$C$2:$C$100,0)+1,0)))="",INDIRECT(CONCATENATE("'2018-03'!T",TEXT(MATCH($C47,'2018-03'!$C$2:$C$100,0)+1,0)))="")),"Н/Д",INDIRECT(CONCATENATE("'2018-04'!T",TEXT(MATCH($C47,'2018-04'!$C$2:$C$100,0)+1,0)))-INDIRECT(CONCATENATE("'2018-03'!T",TEXT(MATCH($C47,'2018-03'!$C$2:$C$100,0)+1,0))))</f>
        <v>Н/Д</v>
      </c>
      <c r="U47" s="17" t="str">
        <f ca="1">IF(OR(INDIRECT(CONCATENATE("'2018-04'!U",TEXT(MATCH($C47,'2018-04'!$C$2:$C$100,0)+1,0)))="",INDIRECT(CONCATENATE("'2018-03'!U",TEXT(MATCH($C47,'2018-03'!$C$2:$C$100,0)+1,0)))="",AND(INDIRECT(CONCATENATE("'2018-04'!U",TEXT(MATCH($C47,'2018-04'!$C$2:$C$100,0)+1,0)))="",INDIRECT(CONCATENATE("'2018-03'!U",TEXT(MATCH($C47,'2018-03'!$C$2:$C$100,0)+1,0)))="")),"Н/Д",INDIRECT(CONCATENATE("'2018-04'!U",TEXT(MATCH($C47,'2018-04'!$C$2:$C$100,0)+1,0)))-INDIRECT(CONCATENATE("'2018-03'!U",TEXT(MATCH($C47,'2018-03'!$C$2:$C$100,0)+1,0))))</f>
        <v>Н/Д</v>
      </c>
      <c r="V47" s="17" t="str">
        <f ca="1">IF(OR(INDIRECT(CONCATENATE("'2018-04'!V",TEXT(MATCH($C47,'2018-04'!$C$2:$C$100,0)+1,0)))="",INDIRECT(CONCATENATE("'2018-03'!V",TEXT(MATCH($C47,'2018-03'!$C$2:$C$100,0)+1,0)))="",AND(INDIRECT(CONCATENATE("'2018-04'!V",TEXT(MATCH($C47,'2018-04'!$C$2:$C$100,0)+1,0)))="",INDIRECT(CONCATENATE("'2018-03'!V",TEXT(MATCH($C47,'2018-03'!$C$2:$C$100,0)+1,0)))="")),"Н/Д",INDIRECT(CONCATENATE("'2018-04'!V",TEXT(MATCH($C47,'2018-04'!$C$2:$C$100,0)+1,0)))-INDIRECT(CONCATENATE("'2018-03'!V",TEXT(MATCH($C47,'2018-03'!$C$2:$C$100,0)+1,0))))</f>
        <v>Н/Д</v>
      </c>
      <c r="W47" s="17">
        <f ca="1">IF(OR(INDIRECT(CONCATENATE("'2018-04'!W",TEXT(MATCH($C47,'2018-04'!$C$2:$C$100,0)+1,0)))="",INDIRECT(CONCATENATE("'2018-03'!W",TEXT(MATCH($C47,'2018-03'!$C$2:$C$100,0)+1,0)))="",AND(INDIRECT(CONCATENATE("'2018-04'!W",TEXT(MATCH($C47,'2018-04'!$C$2:$C$100,0)+1,0)))="",INDIRECT(CONCATENATE("'2018-03'!W",TEXT(MATCH($C47,'2018-03'!$C$2:$C$100,0)+1,0)))="")),"Н/Д",INDIRECT(CONCATENATE("'2018-04'!W",TEXT(MATCH($C47,'2018-04'!$C$2:$C$100,0)+1,0)))-INDIRECT(CONCATENATE("'2018-03'!W",TEXT(MATCH($C47,'2018-03'!$C$2:$C$100,0)+1,0))))</f>
        <v>97395238986.169998</v>
      </c>
    </row>
    <row r="48" spans="1:23" x14ac:dyDescent="0.25">
      <c r="A48" s="2" t="s">
        <v>69</v>
      </c>
      <c r="B48" s="2" t="s">
        <v>72</v>
      </c>
      <c r="C48" s="15">
        <v>32000000</v>
      </c>
      <c r="D48" s="2" t="s">
        <v>207</v>
      </c>
      <c r="E48" s="17">
        <f ca="1">IF(OR(INDIRECT(CONCATENATE("'2018-04'!E",TEXT(MATCH($C48,'2018-04'!$C$2:$C$100,0)+1,0)))="",INDIRECT(CONCATENATE("'2018-03'!E",TEXT(MATCH($C48,'2018-03'!$C$2:$C$100,0)+1,0)))="",AND(INDIRECT(CONCATENATE("'2018-04'!E",TEXT(MATCH($C48,'2018-04'!$C$2:$C$100,0)+1,0)))="",INDIRECT(CONCATENATE("'2018-03'!E",TEXT(MATCH($C48,'2018-03'!$C$2:$C$100,0)+1,0)))="")),"Н/Д",INDIRECT(CONCATENATE("'2018-04'!E",TEXT(MATCH($C48,'2018-04'!$C$2:$C$100,0)+1,0)))-INDIRECT(CONCATENATE("'2018-03'!E",TEXT(MATCH($C48,'2018-03'!$C$2:$C$100,0)+1,0))))</f>
        <v>21440414105.279999</v>
      </c>
      <c r="F48" s="17">
        <f ca="1">IF(OR(INDIRECT(CONCATENATE("'2018-04'!F",TEXT(MATCH($C48,'2018-04'!$C$2:$C$100,0)+1,0)))="",INDIRECT(CONCATENATE("'2018-03'!F",TEXT(MATCH($C48,'2018-03'!$C$2:$C$100,0)+1,0)))="",AND(INDIRECT(CONCATENATE("'2018-04'!F",TEXT(MATCH($C48,'2018-04'!$C$2:$C$100,0)+1,0)))="",INDIRECT(CONCATENATE("'2018-03'!F",TEXT(MATCH($C48,'2018-03'!$C$2:$C$100,0)+1,0)))="")),"Н/Д",INDIRECT(CONCATENATE("'2018-04'!F",TEXT(MATCH($C48,'2018-04'!$C$2:$C$100,0)+1,0)))-INDIRECT(CONCATENATE("'2018-03'!F",TEXT(MATCH($C48,'2018-03'!$C$2:$C$100,0)+1,0))))</f>
        <v>19368069553.090004</v>
      </c>
      <c r="G48" s="17">
        <f ca="1">IF(OR(INDIRECT(CONCATENATE("'2018-04'!G",TEXT(MATCH($C48,'2018-04'!$C$2:$C$100,0)+1,0)))="",INDIRECT(CONCATENATE("'2018-03'!G",TEXT(MATCH($C48,'2018-03'!$C$2:$C$100,0)+1,0)))="",AND(INDIRECT(CONCATENATE("'2018-04'!G",TEXT(MATCH($C48,'2018-04'!$C$2:$C$100,0)+1,0)))="",INDIRECT(CONCATENATE("'2018-03'!G",TEXT(MATCH($C48,'2018-03'!$C$2:$C$100,0)+1,0)))="")),"Н/Д",INDIRECT(CONCATENATE("'2018-04'!G",TEXT(MATCH($C48,'2018-04'!$C$2:$C$100,0)+1,0)))-INDIRECT(CONCATENATE("'2018-03'!G",TEXT(MATCH($C48,'2018-03'!$C$2:$C$100,0)+1,0))))</f>
        <v>11283004651.799999</v>
      </c>
      <c r="H48" s="17">
        <f ca="1">IF(OR(INDIRECT(CONCATENATE("'2018-04'!H",TEXT(MATCH($C48,'2018-04'!$C$2:$C$100,0)+1,0)))="",INDIRECT(CONCATENATE("'2018-03'!H",TEXT(MATCH($C48,'2018-03'!$C$2:$C$100,0)+1,0)))="",AND(INDIRECT(CONCATENATE("'2018-04'!H",TEXT(MATCH($C48,'2018-04'!$C$2:$C$100,0)+1,0)))="",INDIRECT(CONCATENATE("'2018-03'!H",TEXT(MATCH($C48,'2018-03'!$C$2:$C$100,0)+1,0)))="")),"Н/Д",INDIRECT(CONCATENATE("'2018-04'!H",TEXT(MATCH($C48,'2018-04'!$C$2:$C$100,0)+1,0)))-INDIRECT(CONCATENATE("'2018-03'!H",TEXT(MATCH($C48,'2018-03'!$C$2:$C$100,0)+1,0))))</f>
        <v>3744208454.4100008</v>
      </c>
      <c r="I48" s="17">
        <f ca="1">IF(OR(INDIRECT(CONCATENATE("'2018-04'!I",TEXT(MATCH($C48,'2018-04'!$C$2:$C$100,0)+1,0)))="",INDIRECT(CONCATENATE("'2018-03'!I",TEXT(MATCH($C48,'2018-03'!$C$2:$C$100,0)+1,0)))="",AND(INDIRECT(CONCATENATE("'2018-04'!I",TEXT(MATCH($C48,'2018-04'!$C$2:$C$100,0)+1,0)))="",INDIRECT(CONCATENATE("'2018-03'!I",TEXT(MATCH($C48,'2018-03'!$C$2:$C$100,0)+1,0)))="")),"Н/Д",INDIRECT(CONCATENATE("'2018-04'!I",TEXT(MATCH($C48,'2018-04'!$C$2:$C$100,0)+1,0)))-INDIRECT(CONCATENATE("'2018-03'!I",TEXT(MATCH($C48,'2018-03'!$C$2:$C$100,0)+1,0))))</f>
        <v>802555968.19999993</v>
      </c>
      <c r="J48" s="17" t="str">
        <f ca="1">IF(OR(INDIRECT(CONCATENATE("'2018-04'!J",TEXT(MATCH($C48,'2018-04'!$C$2:$C$100,0)+1,0)))="",INDIRECT(CONCATENATE("'2018-03'!J",TEXT(MATCH($C48,'2018-03'!$C$2:$C$100,0)+1,0)))="",AND(INDIRECT(CONCATENATE("'2018-04'!J",TEXT(MATCH($C48,'2018-04'!$C$2:$C$100,0)+1,0)))="",INDIRECT(CONCATENATE("'2018-03'!J",TEXT(MATCH($C48,'2018-03'!$C$2:$C$100,0)+1,0)))="")),"Н/Д",INDIRECT(CONCATENATE("'2018-04'!J",TEXT(MATCH($C48,'2018-04'!$C$2:$C$100,0)+1,0)))-INDIRECT(CONCATENATE("'2018-03'!J",TEXT(MATCH($C48,'2018-03'!$C$2:$C$100,0)+1,0))))</f>
        <v>Н/Д</v>
      </c>
      <c r="K48" s="17">
        <f ca="1">IF(OR(INDIRECT(CONCATENATE("'2018-04'!K",TEXT(MATCH($C48,'2018-04'!$C$2:$C$100,0)+1,0)))="",INDIRECT(CONCATENATE("'2018-03'!K",TEXT(MATCH($C48,'2018-03'!$C$2:$C$100,0)+1,0)))="",AND(INDIRECT(CONCATENATE("'2018-04'!K",TEXT(MATCH($C48,'2018-04'!$C$2:$C$100,0)+1,0)))="",INDIRECT(CONCATENATE("'2018-03'!K",TEXT(MATCH($C48,'2018-03'!$C$2:$C$100,0)+1,0)))="")),"Н/Д",INDIRECT(CONCATENATE("'2018-04'!K",TEXT(MATCH($C48,'2018-04'!$C$2:$C$100,0)+1,0)))-INDIRECT(CONCATENATE("'2018-03'!K",TEXT(MATCH($C48,'2018-03'!$C$2:$C$100,0)+1,0))))</f>
        <v>557552841.88999999</v>
      </c>
      <c r="L48" s="17">
        <f ca="1">IF(OR(INDIRECT(CONCATENATE("'2018-04'!L",TEXT(MATCH($C48,'2018-04'!$C$2:$C$100,0)+1,0)))="",INDIRECT(CONCATENATE("'2018-03'!L",TEXT(MATCH($C48,'2018-03'!$C$2:$C$100,0)+1,0)))="",AND(INDIRECT(CONCATENATE("'2018-04'!L",TEXT(MATCH($C48,'2018-04'!$C$2:$C$100,0)+1,0)))="",INDIRECT(CONCATENATE("'2018-03'!L",TEXT(MATCH($C48,'2018-03'!$C$2:$C$100,0)+1,0)))="")),"Н/Д",INDIRECT(CONCATENATE("'2018-04'!L",TEXT(MATCH($C48,'2018-04'!$C$2:$C$100,0)+1,0)))-INDIRECT(CONCATENATE("'2018-03'!L",TEXT(MATCH($C48,'2018-03'!$C$2:$C$100,0)+1,0))))</f>
        <v>952853423.40999985</v>
      </c>
      <c r="M48" s="17">
        <f ca="1">IF(OR(INDIRECT(CONCATENATE("'2018-04'!M",TEXT(MATCH($C48,'2018-04'!$C$2:$C$100,0)+1,0)))="",INDIRECT(CONCATENATE("'2018-03'!M",TEXT(MATCH($C48,'2018-03'!$C$2:$C$100,0)+1,0)))="",AND(INDIRECT(CONCATENATE("'2018-04'!M",TEXT(MATCH($C48,'2018-04'!$C$2:$C$100,0)+1,0)))="",INDIRECT(CONCATENATE("'2018-03'!M",TEXT(MATCH($C48,'2018-03'!$C$2:$C$100,0)+1,0)))="")),"Н/Д",INDIRECT(CONCATENATE("'2018-04'!M",TEXT(MATCH($C48,'2018-04'!$C$2:$C$100,0)+1,0)))-INDIRECT(CONCATENATE("'2018-03'!M",TEXT(MATCH($C48,'2018-03'!$C$2:$C$100,0)+1,0))))</f>
        <v>614522909.03999996</v>
      </c>
      <c r="N48" s="17">
        <f ca="1">IF(OR(INDIRECT(CONCATENATE("'2018-04'!N",TEXT(MATCH($C48,'2018-04'!$C$2:$C$100,0)+1,0)))="",INDIRECT(CONCATENATE("'2018-03'!N",TEXT(MATCH($C48,'2018-03'!$C$2:$C$100,0)+1,0)))="",AND(INDIRECT(CONCATENATE("'2018-04'!N",TEXT(MATCH($C48,'2018-04'!$C$2:$C$100,0)+1,0)))="",INDIRECT(CONCATENATE("'2018-03'!N",TEXT(MATCH($C48,'2018-03'!$C$2:$C$100,0)+1,0)))="")),"Н/Д",INDIRECT(CONCATENATE("'2018-04'!N",TEXT(MATCH($C48,'2018-04'!$C$2:$C$100,0)+1,0)))-INDIRECT(CONCATENATE("'2018-03'!NE",TEXT(MATCH($C48,'2018-03'!$C$2:$C$100,0)+1,0))))</f>
        <v>169620974.56</v>
      </c>
      <c r="O48" s="17">
        <f ca="1">IF(OR(INDIRECT(CONCATENATE("'2018-04'!O",TEXT(MATCH($C48,'2018-04'!$C$2:$C$100,0)+1,0)))="",INDIRECT(CONCATENATE("'2018-03'!O",TEXT(MATCH($C48,'2018-03'!$C$2:$C$100,0)+1,0)))="",AND(INDIRECT(CONCATENATE("'2018-04'!O",TEXT(MATCH($C48,'2018-04'!$C$2:$C$100,0)+1,0)))="",INDIRECT(CONCATENATE("'2018-03'!O",TEXT(MATCH($C48,'2018-03'!$C$2:$C$100,0)+1,0)))="")),"Н/Д",INDIRECT(CONCATENATE("'2018-04'!O",TEXT(MATCH($C48,'2018-04'!$C$2:$C$100,0)+1,0)))-INDIRECT(CONCATENATE("'2018-03'!O",TEXT(MATCH($C48,'2018-03'!$C$2:$C$100,0)+1,0))))</f>
        <v>-7384.93</v>
      </c>
      <c r="P48" s="17">
        <f ca="1">IF(OR(INDIRECT(CONCATENATE("'2018-04'!P",TEXT(MATCH($C48,'2018-04'!$C$2:$C$100,0)+1,0)))="",INDIRECT(CONCATENATE("'2018-03'!P",TEXT(MATCH($C48,'2018-03'!$C$2:$C$100,0)+1,0)))="",AND(INDIRECT(CONCATENATE("'2018-04'!P",TEXT(MATCH($C48,'2018-04'!$C$2:$C$100,0)+1,0)))="",INDIRECT(CONCATENATE("'2018-03'!P",TEXT(MATCH($C48,'2018-03'!$C$2:$C$100,0)+1,0)))="")),"Н/Д",INDIRECT(CONCATENATE("'2018-04'!P",TEXT(MATCH($C48,'2018-04'!$C$2:$C$100,0)+1,0)))-INDIRECT(CONCATENATE("'2018-03'!P",TEXT(MATCH($C48,'2018-03'!$C$2:$C$100,0)+1,0))))</f>
        <v>851310509.3499999</v>
      </c>
      <c r="Q48" s="17">
        <f ca="1">IF(OR(INDIRECT(CONCATENATE("'2018-04'!Q",TEXT(MATCH($C48,'2018-04'!$C$2:$C$100,0)+1,0)))="",INDIRECT(CONCATENATE("'2018-03'!Q",TEXT(MATCH($C48,'2018-03'!$C$2:$C$100,0)+1,0)))="",AND(INDIRECT(CONCATENATE("'2018-04'!Q",TEXT(MATCH($C48,'2018-04'!$C$2:$C$100,0)+1,0)))="",INDIRECT(CONCATENATE("'2018-03'!Q",TEXT(MATCH($C48,'2018-03'!$C$2:$C$100,0)+1,0)))="")),"Н/Д",INDIRECT(CONCATENATE("'2018-04'!Q",TEXT(MATCH($C48,'2018-04'!$C$2:$C$100,0)+1,0)))-INDIRECT(CONCATENATE("'2018-03'!Q",TEXT(MATCH($C48,'2018-03'!$C$2:$C$100,0)+1,0))))</f>
        <v>249649584.73999998</v>
      </c>
      <c r="R48" s="17">
        <f ca="1">IF(OR(INDIRECT(CONCATENATE("'2018-04'!R",TEXT(MATCH($C48,'2018-04'!$C$2:$C$100,0)+1,0)))="",INDIRECT(CONCATENATE("'2018-03'!R",TEXT(MATCH($C48,'2018-03'!$C$2:$C$100,0)+1,0)))="",AND(INDIRECT(CONCATENATE("'2018-04'!R",TEXT(MATCH($C48,'2018-04'!$C$2:$C$100,0)+1,0)))="",INDIRECT(CONCATENATE("'2018-03'!R",TEXT(MATCH($C48,'2018-03'!$C$2:$C$100,0)+1,0)))="")),"Н/Д",INDIRECT(CONCATENATE("'2018-04'!R",TEXT(MATCH($C48,'2018-04'!$C$2:$C$100,0)+1,0)))-INDIRECT(CONCATENATE("'2018-03'!R",TEXT(MATCH($C48,'2018-03'!$C$2:$C$100,0)+1,0))))</f>
        <v>47666272.449999996</v>
      </c>
      <c r="S48" s="17">
        <f ca="1">IF(OR(INDIRECT(CONCATENATE("'2018-04'!S",TEXT(MATCH($C48,'2018-04'!$C$2:$C$100,0)+1,0)))="",INDIRECT(CONCATENATE("'2018-03'!S",TEXT(MATCH($C48,'2018-03'!$C$2:$C$100,0)+1,0)))="",AND(INDIRECT(CONCATENATE("'2018-04'!S",TEXT(MATCH($C48,'2018-04'!$C$2:$C$100,0)+1,0)))="",INDIRECT(CONCATENATE("'2018-03'!S",TEXT(MATCH($C48,'2018-03'!$C$2:$C$100,0)+1,0)))="")),"Н/Д",INDIRECT(CONCATENATE("'2018-04'!S",TEXT(MATCH($C48,'2018-04'!$C$2:$C$100,0)+1,0)))-INDIRECT(CONCATENATE("'2018-03'!S",TEXT(MATCH($C48,'2018-03'!$C$2:$C$100,0)+1,0))))</f>
        <v>1260230</v>
      </c>
      <c r="T48" s="17">
        <f ca="1">IF(OR(INDIRECT(CONCATENATE("'2018-04'!T",TEXT(MATCH($C48,'2018-04'!$C$2:$C$100,0)+1,0)))="",INDIRECT(CONCATENATE("'2018-03'!T",TEXT(MATCH($C48,'2018-03'!$C$2:$C$100,0)+1,0)))="",AND(INDIRECT(CONCATENATE("'2018-04'!T",TEXT(MATCH($C48,'2018-04'!$C$2:$C$100,0)+1,0)))="",INDIRECT(CONCATENATE("'2018-03'!T",TEXT(MATCH($C48,'2018-03'!$C$2:$C$100,0)+1,0)))="")),"Н/Д",INDIRECT(CONCATENATE("'2018-04'!T",TEXT(MATCH($C48,'2018-04'!$C$2:$C$100,0)+1,0)))-INDIRECT(CONCATENATE("'2018-03'!T",TEXT(MATCH($C48,'2018-03'!$C$2:$C$100,0)+1,0))))</f>
        <v>146840581.22</v>
      </c>
      <c r="U48" s="17">
        <f ca="1">IF(OR(INDIRECT(CONCATENATE("'2018-04'!U",TEXT(MATCH($C48,'2018-04'!$C$2:$C$100,0)+1,0)))="",INDIRECT(CONCATENATE("'2018-03'!U",TEXT(MATCH($C48,'2018-03'!$C$2:$C$100,0)+1,0)))="",AND(INDIRECT(CONCATENATE("'2018-04'!U",TEXT(MATCH($C48,'2018-04'!$C$2:$C$100,0)+1,0)))="",INDIRECT(CONCATENATE("'2018-03'!U",TEXT(MATCH($C48,'2018-03'!$C$2:$C$100,0)+1,0)))="")),"Н/Д",INDIRECT(CONCATENATE("'2018-04'!U",TEXT(MATCH($C48,'2018-04'!$C$2:$C$100,0)+1,0)))-INDIRECT(CONCATENATE("'2018-03'!U",TEXT(MATCH($C48,'2018-03'!$C$2:$C$100,0)+1,0))))</f>
        <v>738838.3899999999</v>
      </c>
      <c r="V48" s="17">
        <f ca="1">IF(OR(INDIRECT(CONCATENATE("'2018-04'!V",TEXT(MATCH($C48,'2018-04'!$C$2:$C$100,0)+1,0)))="",INDIRECT(CONCATENATE("'2018-03'!V",TEXT(MATCH($C48,'2018-03'!$C$2:$C$100,0)+1,0)))="",AND(INDIRECT(CONCATENATE("'2018-04'!V",TEXT(MATCH($C48,'2018-04'!$C$2:$C$100,0)+1,0)))="",INDIRECT(CONCATENATE("'2018-03'!V",TEXT(MATCH($C48,'2018-03'!$C$2:$C$100,0)+1,0)))="")),"Н/Д",INDIRECT(CONCATENATE("'2018-04'!V",TEXT(MATCH($C48,'2018-04'!$C$2:$C$100,0)+1,0)))-INDIRECT(CONCATENATE("'2018-03'!V",TEXT(MATCH($C48,'2018-03'!$C$2:$C$100,0)+1,0))))</f>
        <v>2072344552.1900001</v>
      </c>
      <c r="W48" s="17">
        <f ca="1">IF(OR(INDIRECT(CONCATENATE("'2018-04'!W",TEXT(MATCH($C48,'2018-04'!$C$2:$C$100,0)+1,0)))="",INDIRECT(CONCATENATE("'2018-03'!W",TEXT(MATCH($C48,'2018-03'!$C$2:$C$100,0)+1,0)))="",AND(INDIRECT(CONCATENATE("'2018-04'!W",TEXT(MATCH($C48,'2018-04'!$C$2:$C$100,0)+1,0)))="",INDIRECT(CONCATENATE("'2018-03'!W",TEXT(MATCH($C48,'2018-03'!$C$2:$C$100,0)+1,0)))="")),"Н/Д",INDIRECT(CONCATENATE("'2018-04'!W",TEXT(MATCH($C48,'2018-04'!$C$2:$C$100,0)+1,0)))-INDIRECT(CONCATENATE("'2018-03'!W",TEXT(MATCH($C48,'2018-03'!$C$2:$C$100,0)+1,0))))</f>
        <v>62198991357.029991</v>
      </c>
    </row>
    <row r="49" spans="1:23" x14ac:dyDescent="0.25">
      <c r="A49" s="2" t="s">
        <v>69</v>
      </c>
      <c r="B49" s="2" t="s">
        <v>73</v>
      </c>
      <c r="C49" s="15">
        <v>4000000</v>
      </c>
      <c r="D49" s="2" t="s">
        <v>207</v>
      </c>
      <c r="E49" s="17">
        <f ca="1">IF(OR(INDIRECT(CONCATENATE("'2018-04'!E",TEXT(MATCH($C49,'2018-04'!$C$2:$C$100,0)+1,0)))="",INDIRECT(CONCATENATE("'2018-03'!E",TEXT(MATCH($C49,'2018-03'!$C$2:$C$100,0)+1,0)))="",AND(INDIRECT(CONCATENATE("'2018-04'!E",TEXT(MATCH($C49,'2018-04'!$C$2:$C$100,0)+1,0)))="",INDIRECT(CONCATENATE("'2018-03'!E",TEXT(MATCH($C49,'2018-03'!$C$2:$C$100,0)+1,0)))="")),"Н/Д",INDIRECT(CONCATENATE("'2018-04'!E",TEXT(MATCH($C49,'2018-04'!$C$2:$C$100,0)+1,0)))-INDIRECT(CONCATENATE("'2018-03'!E",TEXT(MATCH($C49,'2018-03'!$C$2:$C$100,0)+1,0))))</f>
        <v>28045563505.040001</v>
      </c>
      <c r="F49" s="17">
        <f ca="1">IF(OR(INDIRECT(CONCATENATE("'2018-04'!F",TEXT(MATCH($C49,'2018-04'!$C$2:$C$100,0)+1,0)))="",INDIRECT(CONCATENATE("'2018-03'!F",TEXT(MATCH($C49,'2018-03'!$C$2:$C$100,0)+1,0)))="",AND(INDIRECT(CONCATENATE("'2018-04'!F",TEXT(MATCH($C49,'2018-04'!$C$2:$C$100,0)+1,0)))="",INDIRECT(CONCATENATE("'2018-03'!F",TEXT(MATCH($C49,'2018-03'!$C$2:$C$100,0)+1,0)))="")),"Н/Д",INDIRECT(CONCATENATE("'2018-04'!F",TEXT(MATCH($C49,'2018-04'!$C$2:$C$100,0)+1,0)))-INDIRECT(CONCATENATE("'2018-03'!F",TEXT(MATCH($C49,'2018-03'!$C$2:$C$100,0)+1,0))))</f>
        <v>26222230084.66</v>
      </c>
      <c r="G49" s="17">
        <f ca="1">IF(OR(INDIRECT(CONCATENATE("'2018-04'!G",TEXT(MATCH($C49,'2018-04'!$C$2:$C$100,0)+1,0)))="",INDIRECT(CONCATENATE("'2018-03'!G",TEXT(MATCH($C49,'2018-03'!$C$2:$C$100,0)+1,0)))="",AND(INDIRECT(CONCATENATE("'2018-04'!G",TEXT(MATCH($C49,'2018-04'!$C$2:$C$100,0)+1,0)))="",INDIRECT(CONCATENATE("'2018-03'!G",TEXT(MATCH($C49,'2018-03'!$C$2:$C$100,0)+1,0)))="")),"Н/Д",INDIRECT(CONCATENATE("'2018-04'!G",TEXT(MATCH($C49,'2018-04'!$C$2:$C$100,0)+1,0)))-INDIRECT(CONCATENATE("'2018-03'!G",TEXT(MATCH($C49,'2018-03'!$C$2:$C$100,0)+1,0))))</f>
        <v>14394889139.75</v>
      </c>
      <c r="H49" s="17">
        <f ca="1">IF(OR(INDIRECT(CONCATENATE("'2018-04'!H",TEXT(MATCH($C49,'2018-04'!$C$2:$C$100,0)+1,0)))="",INDIRECT(CONCATENATE("'2018-03'!H",TEXT(MATCH($C49,'2018-03'!$C$2:$C$100,0)+1,0)))="",AND(INDIRECT(CONCATENATE("'2018-04'!H",TEXT(MATCH($C49,'2018-04'!$C$2:$C$100,0)+1,0)))="",INDIRECT(CONCATENATE("'2018-03'!H",TEXT(MATCH($C49,'2018-03'!$C$2:$C$100,0)+1,0)))="")),"Н/Д",INDIRECT(CONCATENATE("'2018-04'!H",TEXT(MATCH($C49,'2018-04'!$C$2:$C$100,0)+1,0)))-INDIRECT(CONCATENATE("'2018-03'!H",TEXT(MATCH($C49,'2018-03'!$C$2:$C$100,0)+1,0))))</f>
        <v>5495839032.3100014</v>
      </c>
      <c r="I49" s="17">
        <f ca="1">IF(OR(INDIRECT(CONCATENATE("'2018-04'!I",TEXT(MATCH($C49,'2018-04'!$C$2:$C$100,0)+1,0)))="",INDIRECT(CONCATENATE("'2018-03'!I",TEXT(MATCH($C49,'2018-03'!$C$2:$C$100,0)+1,0)))="",AND(INDIRECT(CONCATENATE("'2018-04'!I",TEXT(MATCH($C49,'2018-04'!$C$2:$C$100,0)+1,0)))="",INDIRECT(CONCATENATE("'2018-03'!I",TEXT(MATCH($C49,'2018-03'!$C$2:$C$100,0)+1,0)))="")),"Н/Д",INDIRECT(CONCATENATE("'2018-04'!I",TEXT(MATCH($C49,'2018-04'!$C$2:$C$100,0)+1,0)))-INDIRECT(CONCATENATE("'2018-03'!I",TEXT(MATCH($C49,'2018-03'!$C$2:$C$100,0)+1,0))))</f>
        <v>994050863.05999994</v>
      </c>
      <c r="J49" s="17" t="str">
        <f ca="1">IF(OR(INDIRECT(CONCATENATE("'2018-04'!J",TEXT(MATCH($C49,'2018-04'!$C$2:$C$100,0)+1,0)))="",INDIRECT(CONCATENATE("'2018-03'!J",TEXT(MATCH($C49,'2018-03'!$C$2:$C$100,0)+1,0)))="",AND(INDIRECT(CONCATENATE("'2018-04'!J",TEXT(MATCH($C49,'2018-04'!$C$2:$C$100,0)+1,0)))="",INDIRECT(CONCATENATE("'2018-03'!J",TEXT(MATCH($C49,'2018-03'!$C$2:$C$100,0)+1,0)))="")),"Н/Д",INDIRECT(CONCATENATE("'2018-04'!J",TEXT(MATCH($C49,'2018-04'!$C$2:$C$100,0)+1,0)))-INDIRECT(CONCATENATE("'2018-03'!J",TEXT(MATCH($C49,'2018-03'!$C$2:$C$100,0)+1,0))))</f>
        <v>Н/Д</v>
      </c>
      <c r="K49" s="17">
        <f ca="1">IF(OR(INDIRECT(CONCATENATE("'2018-04'!K",TEXT(MATCH($C49,'2018-04'!$C$2:$C$100,0)+1,0)))="",INDIRECT(CONCATENATE("'2018-03'!K",TEXT(MATCH($C49,'2018-03'!$C$2:$C$100,0)+1,0)))="",AND(INDIRECT(CONCATENATE("'2018-04'!K",TEXT(MATCH($C49,'2018-04'!$C$2:$C$100,0)+1,0)))="",INDIRECT(CONCATENATE("'2018-03'!K",TEXT(MATCH($C49,'2018-03'!$C$2:$C$100,0)+1,0)))="")),"Н/Д",INDIRECT(CONCATENATE("'2018-04'!K",TEXT(MATCH($C49,'2018-04'!$C$2:$C$100,0)+1,0)))-INDIRECT(CONCATENATE("'2018-03'!K",TEXT(MATCH($C49,'2018-03'!$C$2:$C$100,0)+1,0))))</f>
        <v>767458133.8900001</v>
      </c>
      <c r="L49" s="17">
        <f ca="1">IF(OR(INDIRECT(CONCATENATE("'2018-04'!L",TEXT(MATCH($C49,'2018-04'!$C$2:$C$100,0)+1,0)))="",INDIRECT(CONCATENATE("'2018-03'!L",TEXT(MATCH($C49,'2018-03'!$C$2:$C$100,0)+1,0)))="",AND(INDIRECT(CONCATENATE("'2018-04'!L",TEXT(MATCH($C49,'2018-04'!$C$2:$C$100,0)+1,0)))="",INDIRECT(CONCATENATE("'2018-03'!L",TEXT(MATCH($C49,'2018-03'!$C$2:$C$100,0)+1,0)))="")),"Н/Д",INDIRECT(CONCATENATE("'2018-04'!L",TEXT(MATCH($C49,'2018-04'!$C$2:$C$100,0)+1,0)))-INDIRECT(CONCATENATE("'2018-03'!L",TEXT(MATCH($C49,'2018-03'!$C$2:$C$100,0)+1,0))))</f>
        <v>2435510917.9499998</v>
      </c>
      <c r="M49" s="17">
        <f ca="1">IF(OR(INDIRECT(CONCATENATE("'2018-04'!M",TEXT(MATCH($C49,'2018-04'!$C$2:$C$100,0)+1,0)))="",INDIRECT(CONCATENATE("'2018-03'!M",TEXT(MATCH($C49,'2018-03'!$C$2:$C$100,0)+1,0)))="",AND(INDIRECT(CONCATENATE("'2018-04'!M",TEXT(MATCH($C49,'2018-04'!$C$2:$C$100,0)+1,0)))="",INDIRECT(CONCATENATE("'2018-03'!M",TEXT(MATCH($C49,'2018-03'!$C$2:$C$100,0)+1,0)))="")),"Н/Д",INDIRECT(CONCATENATE("'2018-04'!M",TEXT(MATCH($C49,'2018-04'!$C$2:$C$100,0)+1,0)))-INDIRECT(CONCATENATE("'2018-03'!M",TEXT(MATCH($C49,'2018-03'!$C$2:$C$100,0)+1,0))))</f>
        <v>937414991.50999975</v>
      </c>
      <c r="N49" s="17">
        <f ca="1">IF(OR(INDIRECT(CONCATENATE("'2018-04'!N",TEXT(MATCH($C49,'2018-04'!$C$2:$C$100,0)+1,0)))="",INDIRECT(CONCATENATE("'2018-03'!N",TEXT(MATCH($C49,'2018-03'!$C$2:$C$100,0)+1,0)))="",AND(INDIRECT(CONCATENATE("'2018-04'!N",TEXT(MATCH($C49,'2018-04'!$C$2:$C$100,0)+1,0)))="",INDIRECT(CONCATENATE("'2018-03'!N",TEXT(MATCH($C49,'2018-03'!$C$2:$C$100,0)+1,0)))="")),"Н/Д",INDIRECT(CONCATENATE("'2018-04'!N",TEXT(MATCH($C49,'2018-04'!$C$2:$C$100,0)+1,0)))-INDIRECT(CONCATENATE("'2018-03'!NE",TEXT(MATCH($C49,'2018-03'!$C$2:$C$100,0)+1,0))))</f>
        <v>249455729.91999999</v>
      </c>
      <c r="O49" s="17">
        <f ca="1">IF(OR(INDIRECT(CONCATENATE("'2018-04'!O",TEXT(MATCH($C49,'2018-04'!$C$2:$C$100,0)+1,0)))="",INDIRECT(CONCATENATE("'2018-03'!O",TEXT(MATCH($C49,'2018-03'!$C$2:$C$100,0)+1,0)))="",AND(INDIRECT(CONCATENATE("'2018-04'!O",TEXT(MATCH($C49,'2018-04'!$C$2:$C$100,0)+1,0)))="",INDIRECT(CONCATENATE("'2018-03'!O",TEXT(MATCH($C49,'2018-03'!$C$2:$C$100,0)+1,0)))="")),"Н/Д",INDIRECT(CONCATENATE("'2018-04'!O",TEXT(MATCH($C49,'2018-04'!$C$2:$C$100,0)+1,0)))-INDIRECT(CONCATENATE("'2018-03'!O",TEXT(MATCH($C49,'2018-03'!$C$2:$C$100,0)+1,0))))</f>
        <v>27000</v>
      </c>
      <c r="P49" s="17">
        <f ca="1">IF(OR(INDIRECT(CONCATENATE("'2018-04'!P",TEXT(MATCH($C49,'2018-04'!$C$2:$C$100,0)+1,0)))="",INDIRECT(CONCATENATE("'2018-03'!P",TEXT(MATCH($C49,'2018-03'!$C$2:$C$100,0)+1,0)))="",AND(INDIRECT(CONCATENATE("'2018-04'!P",TEXT(MATCH($C49,'2018-04'!$C$2:$C$100,0)+1,0)))="",INDIRECT(CONCATENATE("'2018-03'!P",TEXT(MATCH($C49,'2018-03'!$C$2:$C$100,0)+1,0)))="")),"Н/Д",INDIRECT(CONCATENATE("'2018-04'!P",TEXT(MATCH($C49,'2018-04'!$C$2:$C$100,0)+1,0)))-INDIRECT(CONCATENATE("'2018-03'!P",TEXT(MATCH($C49,'2018-03'!$C$2:$C$100,0)+1,0))))</f>
        <v>217584244.04999995</v>
      </c>
      <c r="Q49" s="17">
        <f ca="1">IF(OR(INDIRECT(CONCATENATE("'2018-04'!Q",TEXT(MATCH($C49,'2018-04'!$C$2:$C$100,0)+1,0)))="",INDIRECT(CONCATENATE("'2018-03'!Q",TEXT(MATCH($C49,'2018-03'!$C$2:$C$100,0)+1,0)))="",AND(INDIRECT(CONCATENATE("'2018-04'!Q",TEXT(MATCH($C49,'2018-04'!$C$2:$C$100,0)+1,0)))="",INDIRECT(CONCATENATE("'2018-03'!Q",TEXT(MATCH($C49,'2018-03'!$C$2:$C$100,0)+1,0)))="")),"Н/Д",INDIRECT(CONCATENATE("'2018-04'!Q",TEXT(MATCH($C49,'2018-04'!$C$2:$C$100,0)+1,0)))-INDIRECT(CONCATENATE("'2018-03'!Q",TEXT(MATCH($C49,'2018-03'!$C$2:$C$100,0)+1,0))))</f>
        <v>332587082.83999997</v>
      </c>
      <c r="R49" s="17">
        <f ca="1">IF(OR(INDIRECT(CONCATENATE("'2018-04'!R",TEXT(MATCH($C49,'2018-04'!$C$2:$C$100,0)+1,0)))="",INDIRECT(CONCATENATE("'2018-03'!R",TEXT(MATCH($C49,'2018-03'!$C$2:$C$100,0)+1,0)))="",AND(INDIRECT(CONCATENATE("'2018-04'!R",TEXT(MATCH($C49,'2018-04'!$C$2:$C$100,0)+1,0)))="",INDIRECT(CONCATENATE("'2018-03'!R",TEXT(MATCH($C49,'2018-03'!$C$2:$C$100,0)+1,0)))="")),"Н/Д",INDIRECT(CONCATENATE("'2018-04'!R",TEXT(MATCH($C49,'2018-04'!$C$2:$C$100,0)+1,0)))-INDIRECT(CONCATENATE("'2018-03'!R",TEXT(MATCH($C49,'2018-03'!$C$2:$C$100,0)+1,0))))</f>
        <v>119582692.83000001</v>
      </c>
      <c r="S49" s="17">
        <f ca="1">IF(OR(INDIRECT(CONCATENATE("'2018-04'!S",TEXT(MATCH($C49,'2018-04'!$C$2:$C$100,0)+1,0)))="",INDIRECT(CONCATENATE("'2018-03'!S",TEXT(MATCH($C49,'2018-03'!$C$2:$C$100,0)+1,0)))="",AND(INDIRECT(CONCATENATE("'2018-04'!S",TEXT(MATCH($C49,'2018-04'!$C$2:$C$100,0)+1,0)))="",INDIRECT(CONCATENATE("'2018-03'!S",TEXT(MATCH($C49,'2018-03'!$C$2:$C$100,0)+1,0)))="")),"Н/Д",INDIRECT(CONCATENATE("'2018-04'!S",TEXT(MATCH($C49,'2018-04'!$C$2:$C$100,0)+1,0)))-INDIRECT(CONCATENATE("'2018-03'!S",TEXT(MATCH($C49,'2018-03'!$C$2:$C$100,0)+1,0))))</f>
        <v>1728103</v>
      </c>
      <c r="T49" s="17">
        <f ca="1">IF(OR(INDIRECT(CONCATENATE("'2018-04'!T",TEXT(MATCH($C49,'2018-04'!$C$2:$C$100,0)+1,0)))="",INDIRECT(CONCATENATE("'2018-03'!T",TEXT(MATCH($C49,'2018-03'!$C$2:$C$100,0)+1,0)))="",AND(INDIRECT(CONCATENATE("'2018-04'!T",TEXT(MATCH($C49,'2018-04'!$C$2:$C$100,0)+1,0)))="",INDIRECT(CONCATENATE("'2018-03'!T",TEXT(MATCH($C49,'2018-03'!$C$2:$C$100,0)+1,0)))="")),"Н/Д",INDIRECT(CONCATENATE("'2018-04'!T",TEXT(MATCH($C49,'2018-04'!$C$2:$C$100,0)+1,0)))-INDIRECT(CONCATENATE("'2018-03'!T",TEXT(MATCH($C49,'2018-03'!$C$2:$C$100,0)+1,0))))</f>
        <v>311292377.62000006</v>
      </c>
      <c r="U49" s="17">
        <f ca="1">IF(OR(INDIRECT(CONCATENATE("'2018-04'!U",TEXT(MATCH($C49,'2018-04'!$C$2:$C$100,0)+1,0)))="",INDIRECT(CONCATENATE("'2018-03'!U",TEXT(MATCH($C49,'2018-03'!$C$2:$C$100,0)+1,0)))="",AND(INDIRECT(CONCATENATE("'2018-04'!U",TEXT(MATCH($C49,'2018-04'!$C$2:$C$100,0)+1,0)))="",INDIRECT(CONCATENATE("'2018-03'!U",TEXT(MATCH($C49,'2018-03'!$C$2:$C$100,0)+1,0)))="")),"Н/Д",INDIRECT(CONCATENATE("'2018-04'!U",TEXT(MATCH($C49,'2018-04'!$C$2:$C$100,0)+1,0)))-INDIRECT(CONCATENATE("'2018-03'!U",TEXT(MATCH($C49,'2018-03'!$C$2:$C$100,0)+1,0))))</f>
        <v>-1316462.4600000083</v>
      </c>
      <c r="V49" s="17">
        <f ca="1">IF(OR(INDIRECT(CONCATENATE("'2018-04'!V",TEXT(MATCH($C49,'2018-04'!$C$2:$C$100,0)+1,0)))="",INDIRECT(CONCATENATE("'2018-03'!V",TEXT(MATCH($C49,'2018-03'!$C$2:$C$100,0)+1,0)))="",AND(INDIRECT(CONCATENATE("'2018-04'!V",TEXT(MATCH($C49,'2018-04'!$C$2:$C$100,0)+1,0)))="",INDIRECT(CONCATENATE("'2018-03'!V",TEXT(MATCH($C49,'2018-03'!$C$2:$C$100,0)+1,0)))="")),"Н/Д",INDIRECT(CONCATENATE("'2018-04'!V",TEXT(MATCH($C49,'2018-04'!$C$2:$C$100,0)+1,0)))-INDIRECT(CONCATENATE("'2018-03'!V",TEXT(MATCH($C49,'2018-03'!$C$2:$C$100,0)+1,0))))</f>
        <v>1823333420.3799999</v>
      </c>
      <c r="W49" s="17">
        <f ca="1">IF(OR(INDIRECT(CONCATENATE("'2018-04'!W",TEXT(MATCH($C49,'2018-04'!$C$2:$C$100,0)+1,0)))="",INDIRECT(CONCATENATE("'2018-03'!W",TEXT(MATCH($C49,'2018-03'!$C$2:$C$100,0)+1,0)))="",AND(INDIRECT(CONCATENATE("'2018-04'!W",TEXT(MATCH($C49,'2018-04'!$C$2:$C$100,0)+1,0)))="",INDIRECT(CONCATENATE("'2018-03'!W",TEXT(MATCH($C49,'2018-03'!$C$2:$C$100,0)+1,0)))="")),"Н/Д",INDIRECT(CONCATENATE("'2018-04'!W",TEXT(MATCH($C49,'2018-04'!$C$2:$C$100,0)+1,0)))-INDIRECT(CONCATENATE("'2018-03'!W",TEXT(MATCH($C49,'2018-03'!$C$2:$C$100,0)+1,0))))</f>
        <v>82201662103.169998</v>
      </c>
    </row>
    <row r="50" spans="1:23" x14ac:dyDescent="0.25">
      <c r="A50" s="2" t="s">
        <v>69</v>
      </c>
      <c r="B50" s="2" t="s">
        <v>74</v>
      </c>
      <c r="C50" s="15">
        <v>50000000</v>
      </c>
      <c r="D50" s="2" t="s">
        <v>207</v>
      </c>
      <c r="E50" s="17">
        <f ca="1">IF(OR(INDIRECT(CONCATENATE("'2018-04'!E",TEXT(MATCH($C50,'2018-04'!$C$2:$C$100,0)+1,0)))="",INDIRECT(CONCATENATE("'2018-03'!E",TEXT(MATCH($C50,'2018-03'!$C$2:$C$100,0)+1,0)))="",AND(INDIRECT(CONCATENATE("'2018-04'!E",TEXT(MATCH($C50,'2018-04'!$C$2:$C$100,0)+1,0)))="",INDIRECT(CONCATENATE("'2018-03'!E",TEXT(MATCH($C50,'2018-03'!$C$2:$C$100,0)+1,0)))="")),"Н/Д",INDIRECT(CONCATENATE("'2018-04'!E",TEXT(MATCH($C50,'2018-04'!$C$2:$C$100,0)+1,0)))-INDIRECT(CONCATENATE("'2018-03'!E",TEXT(MATCH($C50,'2018-03'!$C$2:$C$100,0)+1,0))))</f>
        <v>18481299104.019997</v>
      </c>
      <c r="F50" s="17">
        <f ca="1">IF(OR(INDIRECT(CONCATENATE("'2018-04'!F",TEXT(MATCH($C50,'2018-04'!$C$2:$C$100,0)+1,0)))="",INDIRECT(CONCATENATE("'2018-03'!F",TEXT(MATCH($C50,'2018-03'!$C$2:$C$100,0)+1,0)))="",AND(INDIRECT(CONCATENATE("'2018-04'!F",TEXT(MATCH($C50,'2018-04'!$C$2:$C$100,0)+1,0)))="",INDIRECT(CONCATENATE("'2018-03'!F",TEXT(MATCH($C50,'2018-03'!$C$2:$C$100,0)+1,0)))="")),"Н/Д",INDIRECT(CONCATENATE("'2018-04'!F",TEXT(MATCH($C50,'2018-04'!$C$2:$C$100,0)+1,0)))-INDIRECT(CONCATENATE("'2018-03'!F",TEXT(MATCH($C50,'2018-03'!$C$2:$C$100,0)+1,0))))</f>
        <v>16725982904.85</v>
      </c>
      <c r="G50" s="17">
        <f ca="1">IF(OR(INDIRECT(CONCATENATE("'2018-04'!G",TEXT(MATCH($C50,'2018-04'!$C$2:$C$100,0)+1,0)))="",INDIRECT(CONCATENATE("'2018-03'!G",TEXT(MATCH($C50,'2018-03'!$C$2:$C$100,0)+1,0)))="",AND(INDIRECT(CONCATENATE("'2018-04'!G",TEXT(MATCH($C50,'2018-04'!$C$2:$C$100,0)+1,0)))="",INDIRECT(CONCATENATE("'2018-03'!G",TEXT(MATCH($C50,'2018-03'!$C$2:$C$100,0)+1,0)))="")),"Н/Д",INDIRECT(CONCATENATE("'2018-04'!G",TEXT(MATCH($C50,'2018-04'!$C$2:$C$100,0)+1,0)))-INDIRECT(CONCATENATE("'2018-03'!G",TEXT(MATCH($C50,'2018-03'!$C$2:$C$100,0)+1,0))))</f>
        <v>7277082102.1900005</v>
      </c>
      <c r="H50" s="17">
        <f ca="1">IF(OR(INDIRECT(CONCATENATE("'2018-04'!H",TEXT(MATCH($C50,'2018-04'!$C$2:$C$100,0)+1,0)))="",INDIRECT(CONCATENATE("'2018-03'!H",TEXT(MATCH($C50,'2018-03'!$C$2:$C$100,0)+1,0)))="",AND(INDIRECT(CONCATENATE("'2018-04'!H",TEXT(MATCH($C50,'2018-04'!$C$2:$C$100,0)+1,0)))="",INDIRECT(CONCATENATE("'2018-03'!H",TEXT(MATCH($C50,'2018-03'!$C$2:$C$100,0)+1,0)))="")),"Н/Д",INDIRECT(CONCATENATE("'2018-04'!H",TEXT(MATCH($C50,'2018-04'!$C$2:$C$100,0)+1,0)))-INDIRECT(CONCATENATE("'2018-03'!H",TEXT(MATCH($C50,'2018-03'!$C$2:$C$100,0)+1,0))))</f>
        <v>3870825693.6699991</v>
      </c>
      <c r="I50" s="17">
        <f ca="1">IF(OR(INDIRECT(CONCATENATE("'2018-04'!I",TEXT(MATCH($C50,'2018-04'!$C$2:$C$100,0)+1,0)))="",INDIRECT(CONCATENATE("'2018-03'!I",TEXT(MATCH($C50,'2018-03'!$C$2:$C$100,0)+1,0)))="",AND(INDIRECT(CONCATENATE("'2018-04'!I",TEXT(MATCH($C50,'2018-04'!$C$2:$C$100,0)+1,0)))="",INDIRECT(CONCATENATE("'2018-03'!I",TEXT(MATCH($C50,'2018-03'!$C$2:$C$100,0)+1,0)))="")),"Н/Д",INDIRECT(CONCATENATE("'2018-04'!I",TEXT(MATCH($C50,'2018-04'!$C$2:$C$100,0)+1,0)))-INDIRECT(CONCATENATE("'2018-03'!I",TEXT(MATCH($C50,'2018-03'!$C$2:$C$100,0)+1,0))))</f>
        <v>1398287937.8899999</v>
      </c>
      <c r="J50" s="17" t="str">
        <f ca="1">IF(OR(INDIRECT(CONCATENATE("'2018-04'!J",TEXT(MATCH($C50,'2018-04'!$C$2:$C$100,0)+1,0)))="",INDIRECT(CONCATENATE("'2018-03'!J",TEXT(MATCH($C50,'2018-03'!$C$2:$C$100,0)+1,0)))="",AND(INDIRECT(CONCATENATE("'2018-04'!J",TEXT(MATCH($C50,'2018-04'!$C$2:$C$100,0)+1,0)))="",INDIRECT(CONCATENATE("'2018-03'!J",TEXT(MATCH($C50,'2018-03'!$C$2:$C$100,0)+1,0)))="")),"Н/Д",INDIRECT(CONCATENATE("'2018-04'!J",TEXT(MATCH($C50,'2018-04'!$C$2:$C$100,0)+1,0)))-INDIRECT(CONCATENATE("'2018-03'!J",TEXT(MATCH($C50,'2018-03'!$C$2:$C$100,0)+1,0))))</f>
        <v>Н/Д</v>
      </c>
      <c r="K50" s="17">
        <f ca="1">IF(OR(INDIRECT(CONCATENATE("'2018-04'!K",TEXT(MATCH($C50,'2018-04'!$C$2:$C$100,0)+1,0)))="",INDIRECT(CONCATENATE("'2018-03'!K",TEXT(MATCH($C50,'2018-03'!$C$2:$C$100,0)+1,0)))="",AND(INDIRECT(CONCATENATE("'2018-04'!K",TEXT(MATCH($C50,'2018-04'!$C$2:$C$100,0)+1,0)))="",INDIRECT(CONCATENATE("'2018-03'!K",TEXT(MATCH($C50,'2018-03'!$C$2:$C$100,0)+1,0)))="")),"Н/Д",INDIRECT(CONCATENATE("'2018-04'!K",TEXT(MATCH($C50,'2018-04'!$C$2:$C$100,0)+1,0)))-INDIRECT(CONCATENATE("'2018-03'!K",TEXT(MATCH($C50,'2018-03'!$C$2:$C$100,0)+1,0))))</f>
        <v>1326340893.0200002</v>
      </c>
      <c r="L50" s="17">
        <f ca="1">IF(OR(INDIRECT(CONCATENATE("'2018-04'!L",TEXT(MATCH($C50,'2018-04'!$C$2:$C$100,0)+1,0)))="",INDIRECT(CONCATENATE("'2018-03'!L",TEXT(MATCH($C50,'2018-03'!$C$2:$C$100,0)+1,0)))="",AND(INDIRECT(CONCATENATE("'2018-04'!L",TEXT(MATCH($C50,'2018-04'!$C$2:$C$100,0)+1,0)))="",INDIRECT(CONCATENATE("'2018-03'!L",TEXT(MATCH($C50,'2018-03'!$C$2:$C$100,0)+1,0)))="")),"Н/Д",INDIRECT(CONCATENATE("'2018-04'!L",TEXT(MATCH($C50,'2018-04'!$C$2:$C$100,0)+1,0)))-INDIRECT(CONCATENATE("'2018-03'!L",TEXT(MATCH($C50,'2018-03'!$C$2:$C$100,0)+1,0))))</f>
        <v>1969429857.1600001</v>
      </c>
      <c r="M50" s="17">
        <f ca="1">IF(OR(INDIRECT(CONCATENATE("'2018-04'!M",TEXT(MATCH($C50,'2018-04'!$C$2:$C$100,0)+1,0)))="",INDIRECT(CONCATENATE("'2018-03'!M",TEXT(MATCH($C50,'2018-03'!$C$2:$C$100,0)+1,0)))="",AND(INDIRECT(CONCATENATE("'2018-04'!M",TEXT(MATCH($C50,'2018-04'!$C$2:$C$100,0)+1,0)))="",INDIRECT(CONCATENATE("'2018-03'!M",TEXT(MATCH($C50,'2018-03'!$C$2:$C$100,0)+1,0)))="")),"Н/Д",INDIRECT(CONCATENATE("'2018-04'!M",TEXT(MATCH($C50,'2018-04'!$C$2:$C$100,0)+1,0)))-INDIRECT(CONCATENATE("'2018-03'!M",TEXT(MATCH($C50,'2018-03'!$C$2:$C$100,0)+1,0))))</f>
        <v>63127762.88000001</v>
      </c>
      <c r="N50" s="17">
        <f ca="1">IF(OR(INDIRECT(CONCATENATE("'2018-04'!N",TEXT(MATCH($C50,'2018-04'!$C$2:$C$100,0)+1,0)))="",INDIRECT(CONCATENATE("'2018-03'!N",TEXT(MATCH($C50,'2018-03'!$C$2:$C$100,0)+1,0)))="",AND(INDIRECT(CONCATENATE("'2018-04'!N",TEXT(MATCH($C50,'2018-04'!$C$2:$C$100,0)+1,0)))="",INDIRECT(CONCATENATE("'2018-03'!N",TEXT(MATCH($C50,'2018-03'!$C$2:$C$100,0)+1,0)))="")),"Н/Д",INDIRECT(CONCATENATE("'2018-04'!N",TEXT(MATCH($C50,'2018-04'!$C$2:$C$100,0)+1,0)))-INDIRECT(CONCATENATE("'2018-03'!NE",TEXT(MATCH($C50,'2018-03'!$C$2:$C$100,0)+1,0))))</f>
        <v>200929265.53999999</v>
      </c>
      <c r="O50" s="17">
        <f ca="1">IF(OR(INDIRECT(CONCATENATE("'2018-04'!O",TEXT(MATCH($C50,'2018-04'!$C$2:$C$100,0)+1,0)))="",INDIRECT(CONCATENATE("'2018-03'!O",TEXT(MATCH($C50,'2018-03'!$C$2:$C$100,0)+1,0)))="",AND(INDIRECT(CONCATENATE("'2018-04'!O",TEXT(MATCH($C50,'2018-04'!$C$2:$C$100,0)+1,0)))="",INDIRECT(CONCATENATE("'2018-03'!O",TEXT(MATCH($C50,'2018-03'!$C$2:$C$100,0)+1,0)))="")),"Н/Д",INDIRECT(CONCATENATE("'2018-04'!O",TEXT(MATCH($C50,'2018-04'!$C$2:$C$100,0)+1,0)))-INDIRECT(CONCATENATE("'2018-03'!O",TEXT(MATCH($C50,'2018-03'!$C$2:$C$100,0)+1,0))))</f>
        <v>171712.92</v>
      </c>
      <c r="P50" s="17">
        <f ca="1">IF(OR(INDIRECT(CONCATENATE("'2018-04'!P",TEXT(MATCH($C50,'2018-04'!$C$2:$C$100,0)+1,0)))="",INDIRECT(CONCATENATE("'2018-03'!P",TEXT(MATCH($C50,'2018-03'!$C$2:$C$100,0)+1,0)))="",AND(INDIRECT(CONCATENATE("'2018-04'!P",TEXT(MATCH($C50,'2018-04'!$C$2:$C$100,0)+1,0)))="",INDIRECT(CONCATENATE("'2018-03'!P",TEXT(MATCH($C50,'2018-03'!$C$2:$C$100,0)+1,0)))="")),"Н/Д",INDIRECT(CONCATENATE("'2018-04'!P",TEXT(MATCH($C50,'2018-04'!$C$2:$C$100,0)+1,0)))-INDIRECT(CONCATENATE("'2018-03'!P",TEXT(MATCH($C50,'2018-03'!$C$2:$C$100,0)+1,0))))</f>
        <v>351379539.78999996</v>
      </c>
      <c r="Q50" s="17">
        <f ca="1">IF(OR(INDIRECT(CONCATENATE("'2018-04'!Q",TEXT(MATCH($C50,'2018-04'!$C$2:$C$100,0)+1,0)))="",INDIRECT(CONCATENATE("'2018-03'!Q",TEXT(MATCH($C50,'2018-03'!$C$2:$C$100,0)+1,0)))="",AND(INDIRECT(CONCATENATE("'2018-04'!Q",TEXT(MATCH($C50,'2018-04'!$C$2:$C$100,0)+1,0)))="",INDIRECT(CONCATENATE("'2018-03'!Q",TEXT(MATCH($C50,'2018-03'!$C$2:$C$100,0)+1,0)))="")),"Н/Д",INDIRECT(CONCATENATE("'2018-04'!Q",TEXT(MATCH($C50,'2018-04'!$C$2:$C$100,0)+1,0)))-INDIRECT(CONCATENATE("'2018-03'!Q",TEXT(MATCH($C50,'2018-03'!$C$2:$C$100,0)+1,0))))</f>
        <v>49994186.510000005</v>
      </c>
      <c r="R50" s="17">
        <f ca="1">IF(OR(INDIRECT(CONCATENATE("'2018-04'!R",TEXT(MATCH($C50,'2018-04'!$C$2:$C$100,0)+1,0)))="",INDIRECT(CONCATENATE("'2018-03'!R",TEXT(MATCH($C50,'2018-03'!$C$2:$C$100,0)+1,0)))="",AND(INDIRECT(CONCATENATE("'2018-04'!R",TEXT(MATCH($C50,'2018-04'!$C$2:$C$100,0)+1,0)))="",INDIRECT(CONCATENATE("'2018-03'!R",TEXT(MATCH($C50,'2018-03'!$C$2:$C$100,0)+1,0)))="")),"Н/Д",INDIRECT(CONCATENATE("'2018-04'!R",TEXT(MATCH($C50,'2018-04'!$C$2:$C$100,0)+1,0)))-INDIRECT(CONCATENATE("'2018-03'!R",TEXT(MATCH($C50,'2018-03'!$C$2:$C$100,0)+1,0))))</f>
        <v>65906656.080000013</v>
      </c>
      <c r="S50" s="17">
        <f ca="1">IF(OR(INDIRECT(CONCATENATE("'2018-04'!S",TEXT(MATCH($C50,'2018-04'!$C$2:$C$100,0)+1,0)))="",INDIRECT(CONCATENATE("'2018-03'!S",TEXT(MATCH($C50,'2018-03'!$C$2:$C$100,0)+1,0)))="",AND(INDIRECT(CONCATENATE("'2018-04'!S",TEXT(MATCH($C50,'2018-04'!$C$2:$C$100,0)+1,0)))="",INDIRECT(CONCATENATE("'2018-03'!S",TEXT(MATCH($C50,'2018-03'!$C$2:$C$100,0)+1,0)))="")),"Н/Д",INDIRECT(CONCATENATE("'2018-04'!S",TEXT(MATCH($C50,'2018-04'!$C$2:$C$100,0)+1,0)))-INDIRECT(CONCATENATE("'2018-03'!S",TEXT(MATCH($C50,'2018-03'!$C$2:$C$100,0)+1,0))))</f>
        <v>22250</v>
      </c>
      <c r="T50" s="17">
        <f ca="1">IF(OR(INDIRECT(CONCATENATE("'2018-04'!T",TEXT(MATCH($C50,'2018-04'!$C$2:$C$100,0)+1,0)))="",INDIRECT(CONCATENATE("'2018-03'!T",TEXT(MATCH($C50,'2018-03'!$C$2:$C$100,0)+1,0)))="",AND(INDIRECT(CONCATENATE("'2018-04'!T",TEXT(MATCH($C50,'2018-04'!$C$2:$C$100,0)+1,0)))="",INDIRECT(CONCATENATE("'2018-03'!T",TEXT(MATCH($C50,'2018-03'!$C$2:$C$100,0)+1,0)))="")),"Н/Д",INDIRECT(CONCATENATE("'2018-04'!T",TEXT(MATCH($C50,'2018-04'!$C$2:$C$100,0)+1,0)))-INDIRECT(CONCATENATE("'2018-03'!T",TEXT(MATCH($C50,'2018-03'!$C$2:$C$100,0)+1,0))))</f>
        <v>81812707.569999993</v>
      </c>
      <c r="U50" s="17">
        <f ca="1">IF(OR(INDIRECT(CONCATENATE("'2018-04'!U",TEXT(MATCH($C50,'2018-04'!$C$2:$C$100,0)+1,0)))="",INDIRECT(CONCATENATE("'2018-03'!U",TEXT(MATCH($C50,'2018-03'!$C$2:$C$100,0)+1,0)))="",AND(INDIRECT(CONCATENATE("'2018-04'!U",TEXT(MATCH($C50,'2018-04'!$C$2:$C$100,0)+1,0)))="",INDIRECT(CONCATENATE("'2018-03'!U",TEXT(MATCH($C50,'2018-03'!$C$2:$C$100,0)+1,0)))="")),"Н/Д",INDIRECT(CONCATENATE("'2018-04'!U",TEXT(MATCH($C50,'2018-04'!$C$2:$C$100,0)+1,0)))-INDIRECT(CONCATENATE("'2018-03'!U",TEXT(MATCH($C50,'2018-03'!$C$2:$C$100,0)+1,0))))</f>
        <v>28351291.290000003</v>
      </c>
      <c r="V50" s="17">
        <f ca="1">IF(OR(INDIRECT(CONCATENATE("'2018-04'!V",TEXT(MATCH($C50,'2018-04'!$C$2:$C$100,0)+1,0)))="",INDIRECT(CONCATENATE("'2018-03'!V",TEXT(MATCH($C50,'2018-03'!$C$2:$C$100,0)+1,0)))="",AND(INDIRECT(CONCATENATE("'2018-04'!V",TEXT(MATCH($C50,'2018-04'!$C$2:$C$100,0)+1,0)))="",INDIRECT(CONCATENATE("'2018-03'!V",TEXT(MATCH($C50,'2018-03'!$C$2:$C$100,0)+1,0)))="")),"Н/Д",INDIRECT(CONCATENATE("'2018-04'!V",TEXT(MATCH($C50,'2018-04'!$C$2:$C$100,0)+1,0)))-INDIRECT(CONCATENATE("'2018-03'!V",TEXT(MATCH($C50,'2018-03'!$C$2:$C$100,0)+1,0))))</f>
        <v>1755316199.1700001</v>
      </c>
      <c r="W50" s="17">
        <f ca="1">IF(OR(INDIRECT(CONCATENATE("'2018-04'!W",TEXT(MATCH($C50,'2018-04'!$C$2:$C$100,0)+1,0)))="",INDIRECT(CONCATENATE("'2018-03'!W",TEXT(MATCH($C50,'2018-03'!$C$2:$C$100,0)+1,0)))="",AND(INDIRECT(CONCATENATE("'2018-04'!W",TEXT(MATCH($C50,'2018-04'!$C$2:$C$100,0)+1,0)))="",INDIRECT(CONCATENATE("'2018-03'!W",TEXT(MATCH($C50,'2018-03'!$C$2:$C$100,0)+1,0)))="")),"Н/Д",INDIRECT(CONCATENATE("'2018-04'!W",TEXT(MATCH($C50,'2018-04'!$C$2:$C$100,0)+1,0)))-INDIRECT(CONCATENATE("'2018-03'!W",TEXT(MATCH($C50,'2018-03'!$C$2:$C$100,0)+1,0))))</f>
        <v>53521926410.629997</v>
      </c>
    </row>
    <row r="51" spans="1:23" x14ac:dyDescent="0.25">
      <c r="A51" s="2" t="s">
        <v>69</v>
      </c>
      <c r="B51" s="2" t="s">
        <v>75</v>
      </c>
      <c r="C51" s="15">
        <v>52000000</v>
      </c>
      <c r="D51" s="2" t="s">
        <v>207</v>
      </c>
      <c r="E51" s="17">
        <f ca="1">IF(OR(INDIRECT(CONCATENATE("'2018-04'!E",TEXT(MATCH($C51,'2018-04'!$C$2:$C$100,0)+1,0)))="",INDIRECT(CONCATENATE("'2018-03'!E",TEXT(MATCH($C51,'2018-03'!$C$2:$C$100,0)+1,0)))="",AND(INDIRECT(CONCATENATE("'2018-04'!E",TEXT(MATCH($C51,'2018-04'!$C$2:$C$100,0)+1,0)))="",INDIRECT(CONCATENATE("'2018-03'!E",TEXT(MATCH($C51,'2018-03'!$C$2:$C$100,0)+1,0)))="")),"Н/Д",INDIRECT(CONCATENATE("'2018-04'!E",TEXT(MATCH($C51,'2018-04'!$C$2:$C$100,0)+1,0)))-INDIRECT(CONCATENATE("'2018-03'!E",TEXT(MATCH($C51,'2018-03'!$C$2:$C$100,0)+1,0))))</f>
        <v>9454119818.1900005</v>
      </c>
      <c r="F51" s="17">
        <f ca="1">IF(OR(INDIRECT(CONCATENATE("'2018-04'!F",TEXT(MATCH($C51,'2018-04'!$C$2:$C$100,0)+1,0)))="",INDIRECT(CONCATENATE("'2018-03'!F",TEXT(MATCH($C51,'2018-03'!$C$2:$C$100,0)+1,0)))="",AND(INDIRECT(CONCATENATE("'2018-04'!F",TEXT(MATCH($C51,'2018-04'!$C$2:$C$100,0)+1,0)))="",INDIRECT(CONCATENATE("'2018-03'!F",TEXT(MATCH($C51,'2018-03'!$C$2:$C$100,0)+1,0)))="")),"Н/Д",INDIRECT(CONCATENATE("'2018-04'!F",TEXT(MATCH($C51,'2018-04'!$C$2:$C$100,0)+1,0)))-INDIRECT(CONCATENATE("'2018-03'!F",TEXT(MATCH($C51,'2018-03'!$C$2:$C$100,0)+1,0))))</f>
        <v>7830967251.6800003</v>
      </c>
      <c r="G51" s="17">
        <f ca="1">IF(OR(INDIRECT(CONCATENATE("'2018-04'!G",TEXT(MATCH($C51,'2018-04'!$C$2:$C$100,0)+1,0)))="",INDIRECT(CONCATENATE("'2018-03'!G",TEXT(MATCH($C51,'2018-03'!$C$2:$C$100,0)+1,0)))="",AND(INDIRECT(CONCATENATE("'2018-04'!G",TEXT(MATCH($C51,'2018-04'!$C$2:$C$100,0)+1,0)))="",INDIRECT(CONCATENATE("'2018-03'!G",TEXT(MATCH($C51,'2018-03'!$C$2:$C$100,0)+1,0)))="")),"Н/Д",INDIRECT(CONCATENATE("'2018-04'!G",TEXT(MATCH($C51,'2018-04'!$C$2:$C$100,0)+1,0)))-INDIRECT(CONCATENATE("'2018-03'!G",TEXT(MATCH($C51,'2018-03'!$C$2:$C$100,0)+1,0))))</f>
        <v>2600147140.6700001</v>
      </c>
      <c r="H51" s="17">
        <f ca="1">IF(OR(INDIRECT(CONCATENATE("'2018-04'!H",TEXT(MATCH($C51,'2018-04'!$C$2:$C$100,0)+1,0)))="",INDIRECT(CONCATENATE("'2018-03'!H",TEXT(MATCH($C51,'2018-03'!$C$2:$C$100,0)+1,0)))="",AND(INDIRECT(CONCATENATE("'2018-04'!H",TEXT(MATCH($C51,'2018-04'!$C$2:$C$100,0)+1,0)))="",INDIRECT(CONCATENATE("'2018-03'!H",TEXT(MATCH($C51,'2018-03'!$C$2:$C$100,0)+1,0)))="")),"Н/Д",INDIRECT(CONCATENATE("'2018-04'!H",TEXT(MATCH($C51,'2018-04'!$C$2:$C$100,0)+1,0)))-INDIRECT(CONCATENATE("'2018-03'!H",TEXT(MATCH($C51,'2018-03'!$C$2:$C$100,0)+1,0))))</f>
        <v>2303538554.8399997</v>
      </c>
      <c r="I51" s="17">
        <f ca="1">IF(OR(INDIRECT(CONCATENATE("'2018-04'!I",TEXT(MATCH($C51,'2018-04'!$C$2:$C$100,0)+1,0)))="",INDIRECT(CONCATENATE("'2018-03'!I",TEXT(MATCH($C51,'2018-03'!$C$2:$C$100,0)+1,0)))="",AND(INDIRECT(CONCATENATE("'2018-04'!I",TEXT(MATCH($C51,'2018-04'!$C$2:$C$100,0)+1,0)))="",INDIRECT(CONCATENATE("'2018-03'!I",TEXT(MATCH($C51,'2018-03'!$C$2:$C$100,0)+1,0)))="")),"Н/Д",INDIRECT(CONCATENATE("'2018-04'!I",TEXT(MATCH($C51,'2018-04'!$C$2:$C$100,0)+1,0)))-INDIRECT(CONCATENATE("'2018-03'!I",TEXT(MATCH($C51,'2018-03'!$C$2:$C$100,0)+1,0))))</f>
        <v>1211679119.8399999</v>
      </c>
      <c r="J51" s="17" t="str">
        <f ca="1">IF(OR(INDIRECT(CONCATENATE("'2018-04'!J",TEXT(MATCH($C51,'2018-04'!$C$2:$C$100,0)+1,0)))="",INDIRECT(CONCATENATE("'2018-03'!J",TEXT(MATCH($C51,'2018-03'!$C$2:$C$100,0)+1,0)))="",AND(INDIRECT(CONCATENATE("'2018-04'!J",TEXT(MATCH($C51,'2018-04'!$C$2:$C$100,0)+1,0)))="",INDIRECT(CONCATENATE("'2018-03'!J",TEXT(MATCH($C51,'2018-03'!$C$2:$C$100,0)+1,0)))="")),"Н/Д",INDIRECT(CONCATENATE("'2018-04'!J",TEXT(MATCH($C51,'2018-04'!$C$2:$C$100,0)+1,0)))-INDIRECT(CONCATENATE("'2018-03'!J",TEXT(MATCH($C51,'2018-03'!$C$2:$C$100,0)+1,0))))</f>
        <v>Н/Д</v>
      </c>
      <c r="K51" s="17">
        <f ca="1">IF(OR(INDIRECT(CONCATENATE("'2018-04'!K",TEXT(MATCH($C51,'2018-04'!$C$2:$C$100,0)+1,0)))="",INDIRECT(CONCATENATE("'2018-03'!K",TEXT(MATCH($C51,'2018-03'!$C$2:$C$100,0)+1,0)))="",AND(INDIRECT(CONCATENATE("'2018-04'!K",TEXT(MATCH($C51,'2018-04'!$C$2:$C$100,0)+1,0)))="",INDIRECT(CONCATENATE("'2018-03'!K",TEXT(MATCH($C51,'2018-03'!$C$2:$C$100,0)+1,0)))="")),"Н/Д",INDIRECT(CONCATENATE("'2018-04'!K",TEXT(MATCH($C51,'2018-04'!$C$2:$C$100,0)+1,0)))-INDIRECT(CONCATENATE("'2018-03'!K",TEXT(MATCH($C51,'2018-03'!$C$2:$C$100,0)+1,0))))</f>
        <v>500202890.90999997</v>
      </c>
      <c r="L51" s="17">
        <f ca="1">IF(OR(INDIRECT(CONCATENATE("'2018-04'!L",TEXT(MATCH($C51,'2018-04'!$C$2:$C$100,0)+1,0)))="",INDIRECT(CONCATENATE("'2018-03'!L",TEXT(MATCH($C51,'2018-03'!$C$2:$C$100,0)+1,0)))="",AND(INDIRECT(CONCATENATE("'2018-04'!L",TEXT(MATCH($C51,'2018-04'!$C$2:$C$100,0)+1,0)))="",INDIRECT(CONCATENATE("'2018-03'!L",TEXT(MATCH($C51,'2018-03'!$C$2:$C$100,0)+1,0)))="")),"Н/Д",INDIRECT(CONCATENATE("'2018-04'!L",TEXT(MATCH($C51,'2018-04'!$C$2:$C$100,0)+1,0)))-INDIRECT(CONCATENATE("'2018-03'!L",TEXT(MATCH($C51,'2018-03'!$C$2:$C$100,0)+1,0))))</f>
        <v>852429590.47000003</v>
      </c>
      <c r="M51" s="17">
        <f ca="1">IF(OR(INDIRECT(CONCATENATE("'2018-04'!M",TEXT(MATCH($C51,'2018-04'!$C$2:$C$100,0)+1,0)))="",INDIRECT(CONCATENATE("'2018-03'!M",TEXT(MATCH($C51,'2018-03'!$C$2:$C$100,0)+1,0)))="",AND(INDIRECT(CONCATENATE("'2018-04'!M",TEXT(MATCH($C51,'2018-04'!$C$2:$C$100,0)+1,0)))="",INDIRECT(CONCATENATE("'2018-03'!M",TEXT(MATCH($C51,'2018-03'!$C$2:$C$100,0)+1,0)))="")),"Н/Д",INDIRECT(CONCATENATE("'2018-04'!M",TEXT(MATCH($C51,'2018-04'!$C$2:$C$100,0)+1,0)))-INDIRECT(CONCATENATE("'2018-03'!M",TEXT(MATCH($C51,'2018-03'!$C$2:$C$100,0)+1,0))))</f>
        <v>-684627.08000000007</v>
      </c>
      <c r="N51" s="17">
        <f ca="1">IF(OR(INDIRECT(CONCATENATE("'2018-04'!N",TEXT(MATCH($C51,'2018-04'!$C$2:$C$100,0)+1,0)))="",INDIRECT(CONCATENATE("'2018-03'!N",TEXT(MATCH($C51,'2018-03'!$C$2:$C$100,0)+1,0)))="",AND(INDIRECT(CONCATENATE("'2018-04'!N",TEXT(MATCH($C51,'2018-04'!$C$2:$C$100,0)+1,0)))="",INDIRECT(CONCATENATE("'2018-03'!N",TEXT(MATCH($C51,'2018-03'!$C$2:$C$100,0)+1,0)))="")),"Н/Д",INDIRECT(CONCATENATE("'2018-04'!N",TEXT(MATCH($C51,'2018-04'!$C$2:$C$100,0)+1,0)))-INDIRECT(CONCATENATE("'2018-03'!NE",TEXT(MATCH($C51,'2018-03'!$C$2:$C$100,0)+1,0))))</f>
        <v>116266188.09999999</v>
      </c>
      <c r="O51" s="17">
        <f ca="1">IF(OR(INDIRECT(CONCATENATE("'2018-04'!O",TEXT(MATCH($C51,'2018-04'!$C$2:$C$100,0)+1,0)))="",INDIRECT(CONCATENATE("'2018-03'!O",TEXT(MATCH($C51,'2018-03'!$C$2:$C$100,0)+1,0)))="",AND(INDIRECT(CONCATENATE("'2018-04'!O",TEXT(MATCH($C51,'2018-04'!$C$2:$C$100,0)+1,0)))="",INDIRECT(CONCATENATE("'2018-03'!O",TEXT(MATCH($C51,'2018-03'!$C$2:$C$100,0)+1,0)))="")),"Н/Д",INDIRECT(CONCATENATE("'2018-04'!O",TEXT(MATCH($C51,'2018-04'!$C$2:$C$100,0)+1,0)))-INDIRECT(CONCATENATE("'2018-03'!O",TEXT(MATCH($C51,'2018-03'!$C$2:$C$100,0)+1,0))))</f>
        <v>457562.44</v>
      </c>
      <c r="P51" s="17">
        <f ca="1">IF(OR(INDIRECT(CONCATENATE("'2018-04'!P",TEXT(MATCH($C51,'2018-04'!$C$2:$C$100,0)+1,0)))="",INDIRECT(CONCATENATE("'2018-03'!P",TEXT(MATCH($C51,'2018-03'!$C$2:$C$100,0)+1,0)))="",AND(INDIRECT(CONCATENATE("'2018-04'!P",TEXT(MATCH($C51,'2018-04'!$C$2:$C$100,0)+1,0)))="",INDIRECT(CONCATENATE("'2018-03'!P",TEXT(MATCH($C51,'2018-03'!$C$2:$C$100,0)+1,0)))="")),"Н/Д",INDIRECT(CONCATENATE("'2018-04'!P",TEXT(MATCH($C51,'2018-04'!$C$2:$C$100,0)+1,0)))-INDIRECT(CONCATENATE("'2018-03'!P",TEXT(MATCH($C51,'2018-03'!$C$2:$C$100,0)+1,0))))</f>
        <v>117931549.36999997</v>
      </c>
      <c r="Q51" s="17">
        <f ca="1">IF(OR(INDIRECT(CONCATENATE("'2018-04'!Q",TEXT(MATCH($C51,'2018-04'!$C$2:$C$100,0)+1,0)))="",INDIRECT(CONCATENATE("'2018-03'!Q",TEXT(MATCH($C51,'2018-03'!$C$2:$C$100,0)+1,0)))="",AND(INDIRECT(CONCATENATE("'2018-04'!Q",TEXT(MATCH($C51,'2018-04'!$C$2:$C$100,0)+1,0)))="",INDIRECT(CONCATENATE("'2018-03'!Q",TEXT(MATCH($C51,'2018-03'!$C$2:$C$100,0)+1,0)))="")),"Н/Д",INDIRECT(CONCATENATE("'2018-04'!Q",TEXT(MATCH($C51,'2018-04'!$C$2:$C$100,0)+1,0)))-INDIRECT(CONCATENATE("'2018-03'!Q",TEXT(MATCH($C51,'2018-03'!$C$2:$C$100,0)+1,0))))</f>
        <v>38410341.890000001</v>
      </c>
      <c r="R51" s="17">
        <f ca="1">IF(OR(INDIRECT(CONCATENATE("'2018-04'!R",TEXT(MATCH($C51,'2018-04'!$C$2:$C$100,0)+1,0)))="",INDIRECT(CONCATENATE("'2018-03'!R",TEXT(MATCH($C51,'2018-03'!$C$2:$C$100,0)+1,0)))="",AND(INDIRECT(CONCATENATE("'2018-04'!R",TEXT(MATCH($C51,'2018-04'!$C$2:$C$100,0)+1,0)))="",INDIRECT(CONCATENATE("'2018-03'!R",TEXT(MATCH($C51,'2018-03'!$C$2:$C$100,0)+1,0)))="")),"Н/Д",INDIRECT(CONCATENATE("'2018-04'!R",TEXT(MATCH($C51,'2018-04'!$C$2:$C$100,0)+1,0)))-INDIRECT(CONCATENATE("'2018-03'!R",TEXT(MATCH($C51,'2018-03'!$C$2:$C$100,0)+1,0))))</f>
        <v>30627766.340000004</v>
      </c>
      <c r="S51" s="17">
        <f ca="1">IF(OR(INDIRECT(CONCATENATE("'2018-04'!S",TEXT(MATCH($C51,'2018-04'!$C$2:$C$100,0)+1,0)))="",INDIRECT(CONCATENATE("'2018-03'!S",TEXT(MATCH($C51,'2018-03'!$C$2:$C$100,0)+1,0)))="",AND(INDIRECT(CONCATENATE("'2018-04'!S",TEXT(MATCH($C51,'2018-04'!$C$2:$C$100,0)+1,0)))="",INDIRECT(CONCATENATE("'2018-03'!S",TEXT(MATCH($C51,'2018-03'!$C$2:$C$100,0)+1,0)))="")),"Н/Д",INDIRECT(CONCATENATE("'2018-04'!S",TEXT(MATCH($C51,'2018-04'!$C$2:$C$100,0)+1,0)))-INDIRECT(CONCATENATE("'2018-03'!S",TEXT(MATCH($C51,'2018-03'!$C$2:$C$100,0)+1,0))))</f>
        <v>997202.72</v>
      </c>
      <c r="T51" s="17">
        <f ca="1">IF(OR(INDIRECT(CONCATENATE("'2018-04'!T",TEXT(MATCH($C51,'2018-04'!$C$2:$C$100,0)+1,0)))="",INDIRECT(CONCATENATE("'2018-03'!T",TEXT(MATCH($C51,'2018-03'!$C$2:$C$100,0)+1,0)))="",AND(INDIRECT(CONCATENATE("'2018-04'!T",TEXT(MATCH($C51,'2018-04'!$C$2:$C$100,0)+1,0)))="",INDIRECT(CONCATENATE("'2018-03'!T",TEXT(MATCH($C51,'2018-03'!$C$2:$C$100,0)+1,0)))="")),"Н/Д",INDIRECT(CONCATENATE("'2018-04'!T",TEXT(MATCH($C51,'2018-04'!$C$2:$C$100,0)+1,0)))-INDIRECT(CONCATENATE("'2018-03'!T",TEXT(MATCH($C51,'2018-03'!$C$2:$C$100,0)+1,0))))</f>
        <v>80691102.720000029</v>
      </c>
      <c r="U51" s="17">
        <f ca="1">IF(OR(INDIRECT(CONCATENATE("'2018-04'!U",TEXT(MATCH($C51,'2018-04'!$C$2:$C$100,0)+1,0)))="",INDIRECT(CONCATENATE("'2018-03'!U",TEXT(MATCH($C51,'2018-03'!$C$2:$C$100,0)+1,0)))="",AND(INDIRECT(CONCATENATE("'2018-04'!U",TEXT(MATCH($C51,'2018-04'!$C$2:$C$100,0)+1,0)))="",INDIRECT(CONCATENATE("'2018-03'!U",TEXT(MATCH($C51,'2018-03'!$C$2:$C$100,0)+1,0)))="")),"Н/Д",INDIRECT(CONCATENATE("'2018-04'!U",TEXT(MATCH($C51,'2018-04'!$C$2:$C$100,0)+1,0)))-INDIRECT(CONCATENATE("'2018-03'!U",TEXT(MATCH($C51,'2018-03'!$C$2:$C$100,0)+1,0))))</f>
        <v>30395302.840000004</v>
      </c>
      <c r="V51" s="17">
        <f ca="1">IF(OR(INDIRECT(CONCATENATE("'2018-04'!V",TEXT(MATCH($C51,'2018-04'!$C$2:$C$100,0)+1,0)))="",INDIRECT(CONCATENATE("'2018-03'!V",TEXT(MATCH($C51,'2018-03'!$C$2:$C$100,0)+1,0)))="",AND(INDIRECT(CONCATENATE("'2018-04'!V",TEXT(MATCH($C51,'2018-04'!$C$2:$C$100,0)+1,0)))="",INDIRECT(CONCATENATE("'2018-03'!V",TEXT(MATCH($C51,'2018-03'!$C$2:$C$100,0)+1,0)))="")),"Н/Д",INDIRECT(CONCATENATE("'2018-04'!V",TEXT(MATCH($C51,'2018-04'!$C$2:$C$100,0)+1,0)))-INDIRECT(CONCATENATE("'2018-03'!V",TEXT(MATCH($C51,'2018-03'!$C$2:$C$100,0)+1,0))))</f>
        <v>1623152566.5099998</v>
      </c>
      <c r="W51" s="17">
        <f ca="1">IF(OR(INDIRECT(CONCATENATE("'2018-04'!W",TEXT(MATCH($C51,'2018-04'!$C$2:$C$100,0)+1,0)))="",INDIRECT(CONCATENATE("'2018-03'!W",TEXT(MATCH($C51,'2018-03'!$C$2:$C$100,0)+1,0)))="",AND(INDIRECT(CONCATENATE("'2018-04'!W",TEXT(MATCH($C51,'2018-04'!$C$2:$C$100,0)+1,0)))="",INDIRECT(CONCATENATE("'2018-03'!W",TEXT(MATCH($C51,'2018-03'!$C$2:$C$100,0)+1,0)))="")),"Н/Д",INDIRECT(CONCATENATE("'2018-04'!W",TEXT(MATCH($C51,'2018-04'!$C$2:$C$100,0)+1,0)))-INDIRECT(CONCATENATE("'2018-03'!W",TEXT(MATCH($C51,'2018-03'!$C$2:$C$100,0)+1,0))))</f>
        <v>26719650393.420002</v>
      </c>
    </row>
    <row r="52" spans="1:23" x14ac:dyDescent="0.25">
      <c r="A52" s="2" t="s">
        <v>69</v>
      </c>
      <c r="B52" s="2" t="s">
        <v>76</v>
      </c>
      <c r="C52" s="15">
        <v>84000000</v>
      </c>
      <c r="D52" s="2" t="s">
        <v>207</v>
      </c>
      <c r="E52" s="17">
        <f ca="1">IF(OR(INDIRECT(CONCATENATE("'2018-04'!E",TEXT(MATCH($C52,'2018-04'!$C$2:$C$100,0)+1,0)))="",INDIRECT(CONCATENATE("'2018-03'!E",TEXT(MATCH($C52,'2018-03'!$C$2:$C$100,0)+1,0)))="",AND(INDIRECT(CONCATENATE("'2018-04'!E",TEXT(MATCH($C52,'2018-04'!$C$2:$C$100,0)+1,0)))="",INDIRECT(CONCATENATE("'2018-03'!E",TEXT(MATCH($C52,'2018-03'!$C$2:$C$100,0)+1,0)))="")),"Н/Д",INDIRECT(CONCATENATE("'2018-04'!E",TEXT(MATCH($C52,'2018-04'!$C$2:$C$100,0)+1,0)))-INDIRECT(CONCATENATE("'2018-03'!E",TEXT(MATCH($C52,'2018-03'!$C$2:$C$100,0)+1,0))))</f>
        <v>1886410025.7399998</v>
      </c>
      <c r="F52" s="17">
        <f ca="1">IF(OR(INDIRECT(CONCATENATE("'2018-04'!F",TEXT(MATCH($C52,'2018-04'!$C$2:$C$100,0)+1,0)))="",INDIRECT(CONCATENATE("'2018-03'!F",TEXT(MATCH($C52,'2018-03'!$C$2:$C$100,0)+1,0)))="",AND(INDIRECT(CONCATENATE("'2018-04'!F",TEXT(MATCH($C52,'2018-04'!$C$2:$C$100,0)+1,0)))="",INDIRECT(CONCATENATE("'2018-03'!F",TEXT(MATCH($C52,'2018-03'!$C$2:$C$100,0)+1,0)))="")),"Н/Д",INDIRECT(CONCATENATE("'2018-04'!F",TEXT(MATCH($C52,'2018-04'!$C$2:$C$100,0)+1,0)))-INDIRECT(CONCATENATE("'2018-03'!F",TEXT(MATCH($C52,'2018-03'!$C$2:$C$100,0)+1,0))))</f>
        <v>671969864.71999991</v>
      </c>
      <c r="G52" s="17">
        <f ca="1">IF(OR(INDIRECT(CONCATENATE("'2018-04'!G",TEXT(MATCH($C52,'2018-04'!$C$2:$C$100,0)+1,0)))="",INDIRECT(CONCATENATE("'2018-03'!G",TEXT(MATCH($C52,'2018-03'!$C$2:$C$100,0)+1,0)))="",AND(INDIRECT(CONCATENATE("'2018-04'!G",TEXT(MATCH($C52,'2018-04'!$C$2:$C$100,0)+1,0)))="",INDIRECT(CONCATENATE("'2018-03'!G",TEXT(MATCH($C52,'2018-03'!$C$2:$C$100,0)+1,0)))="")),"Н/Д",INDIRECT(CONCATENATE("'2018-04'!G",TEXT(MATCH($C52,'2018-04'!$C$2:$C$100,0)+1,0)))-INDIRECT(CONCATENATE("'2018-03'!G",TEXT(MATCH($C52,'2018-03'!$C$2:$C$100,0)+1,0))))</f>
        <v>230625783.16000003</v>
      </c>
      <c r="H52" s="17">
        <f ca="1">IF(OR(INDIRECT(CONCATENATE("'2018-04'!H",TEXT(MATCH($C52,'2018-04'!$C$2:$C$100,0)+1,0)))="",INDIRECT(CONCATENATE("'2018-03'!H",TEXT(MATCH($C52,'2018-03'!$C$2:$C$100,0)+1,0)))="",AND(INDIRECT(CONCATENATE("'2018-04'!H",TEXT(MATCH($C52,'2018-04'!$C$2:$C$100,0)+1,0)))="",INDIRECT(CONCATENATE("'2018-03'!H",TEXT(MATCH($C52,'2018-03'!$C$2:$C$100,0)+1,0)))="")),"Н/Д",INDIRECT(CONCATENATE("'2018-04'!H",TEXT(MATCH($C52,'2018-04'!$C$2:$C$100,0)+1,0)))-INDIRECT(CONCATENATE("'2018-03'!H",TEXT(MATCH($C52,'2018-03'!$C$2:$C$100,0)+1,0))))</f>
        <v>222089991.94</v>
      </c>
      <c r="I52" s="17">
        <f ca="1">IF(OR(INDIRECT(CONCATENATE("'2018-04'!I",TEXT(MATCH($C52,'2018-04'!$C$2:$C$100,0)+1,0)))="",INDIRECT(CONCATENATE("'2018-03'!I",TEXT(MATCH($C52,'2018-03'!$C$2:$C$100,0)+1,0)))="",AND(INDIRECT(CONCATENATE("'2018-04'!I",TEXT(MATCH($C52,'2018-04'!$C$2:$C$100,0)+1,0)))="",INDIRECT(CONCATENATE("'2018-03'!I",TEXT(MATCH($C52,'2018-03'!$C$2:$C$100,0)+1,0)))="")),"Н/Д",INDIRECT(CONCATENATE("'2018-04'!I",TEXT(MATCH($C52,'2018-04'!$C$2:$C$100,0)+1,0)))-INDIRECT(CONCATENATE("'2018-03'!I",TEXT(MATCH($C52,'2018-03'!$C$2:$C$100,0)+1,0))))</f>
        <v>88781282.450000003</v>
      </c>
      <c r="J52" s="17" t="str">
        <f ca="1">IF(OR(INDIRECT(CONCATENATE("'2018-04'!J",TEXT(MATCH($C52,'2018-04'!$C$2:$C$100,0)+1,0)))="",INDIRECT(CONCATENATE("'2018-03'!J",TEXT(MATCH($C52,'2018-03'!$C$2:$C$100,0)+1,0)))="",AND(INDIRECT(CONCATENATE("'2018-04'!J",TEXT(MATCH($C52,'2018-04'!$C$2:$C$100,0)+1,0)))="",INDIRECT(CONCATENATE("'2018-03'!J",TEXT(MATCH($C52,'2018-03'!$C$2:$C$100,0)+1,0)))="")),"Н/Д",INDIRECT(CONCATENATE("'2018-04'!J",TEXT(MATCH($C52,'2018-04'!$C$2:$C$100,0)+1,0)))-INDIRECT(CONCATENATE("'2018-03'!J",TEXT(MATCH($C52,'2018-03'!$C$2:$C$100,0)+1,0))))</f>
        <v>Н/Д</v>
      </c>
      <c r="K52" s="17">
        <f ca="1">IF(OR(INDIRECT(CONCATENATE("'2018-04'!K",TEXT(MATCH($C52,'2018-04'!$C$2:$C$100,0)+1,0)))="",INDIRECT(CONCATENATE("'2018-03'!K",TEXT(MATCH($C52,'2018-03'!$C$2:$C$100,0)+1,0)))="",AND(INDIRECT(CONCATENATE("'2018-04'!K",TEXT(MATCH($C52,'2018-04'!$C$2:$C$100,0)+1,0)))="",INDIRECT(CONCATENATE("'2018-03'!K",TEXT(MATCH($C52,'2018-03'!$C$2:$C$100,0)+1,0)))="")),"Н/Д",INDIRECT(CONCATENATE("'2018-04'!K",TEXT(MATCH($C52,'2018-04'!$C$2:$C$100,0)+1,0)))-INDIRECT(CONCATENATE("'2018-03'!K",TEXT(MATCH($C52,'2018-03'!$C$2:$C$100,0)+1,0))))</f>
        <v>40991013.939999998</v>
      </c>
      <c r="L52" s="17">
        <f ca="1">IF(OR(INDIRECT(CONCATENATE("'2018-04'!L",TEXT(MATCH($C52,'2018-04'!$C$2:$C$100,0)+1,0)))="",INDIRECT(CONCATENATE("'2018-03'!L",TEXT(MATCH($C52,'2018-03'!$C$2:$C$100,0)+1,0)))="",AND(INDIRECT(CONCATENATE("'2018-04'!L",TEXT(MATCH($C52,'2018-04'!$C$2:$C$100,0)+1,0)))="",INDIRECT(CONCATENATE("'2018-03'!L",TEXT(MATCH($C52,'2018-03'!$C$2:$C$100,0)+1,0)))="")),"Н/Д",INDIRECT(CONCATENATE("'2018-04'!L",TEXT(MATCH($C52,'2018-04'!$C$2:$C$100,0)+1,0)))-INDIRECT(CONCATENATE("'2018-03'!L",TEXT(MATCH($C52,'2018-03'!$C$2:$C$100,0)+1,0))))</f>
        <v>43197288.640000001</v>
      </c>
      <c r="M52" s="17">
        <f ca="1">IF(OR(INDIRECT(CONCATENATE("'2018-04'!M",TEXT(MATCH($C52,'2018-04'!$C$2:$C$100,0)+1,0)))="",INDIRECT(CONCATENATE("'2018-03'!M",TEXT(MATCH($C52,'2018-03'!$C$2:$C$100,0)+1,0)))="",AND(INDIRECT(CONCATENATE("'2018-04'!M",TEXT(MATCH($C52,'2018-04'!$C$2:$C$100,0)+1,0)))="",INDIRECT(CONCATENATE("'2018-03'!M",TEXT(MATCH($C52,'2018-03'!$C$2:$C$100,0)+1,0)))="")),"Н/Д",INDIRECT(CONCATENATE("'2018-04'!M",TEXT(MATCH($C52,'2018-04'!$C$2:$C$100,0)+1,0)))-INDIRECT(CONCATENATE("'2018-03'!M",TEXT(MATCH($C52,'2018-03'!$C$2:$C$100,0)+1,0))))</f>
        <v>3742470.3499999996</v>
      </c>
      <c r="N52" s="17">
        <f ca="1">IF(OR(INDIRECT(CONCATENATE("'2018-04'!N",TEXT(MATCH($C52,'2018-04'!$C$2:$C$100,0)+1,0)))="",INDIRECT(CONCATENATE("'2018-03'!N",TEXT(MATCH($C52,'2018-03'!$C$2:$C$100,0)+1,0)))="",AND(INDIRECT(CONCATENATE("'2018-04'!N",TEXT(MATCH($C52,'2018-04'!$C$2:$C$100,0)+1,0)))="",INDIRECT(CONCATENATE("'2018-03'!N",TEXT(MATCH($C52,'2018-03'!$C$2:$C$100,0)+1,0)))="")),"Н/Д",INDIRECT(CONCATENATE("'2018-04'!N",TEXT(MATCH($C52,'2018-04'!$C$2:$C$100,0)+1,0)))-INDIRECT(CONCATENATE("'2018-03'!NE",TEXT(MATCH($C52,'2018-03'!$C$2:$C$100,0)+1,0))))</f>
        <v>12399564.15</v>
      </c>
      <c r="O52" s="17">
        <f ca="1">IF(OR(INDIRECT(CONCATENATE("'2018-04'!O",TEXT(MATCH($C52,'2018-04'!$C$2:$C$100,0)+1,0)))="",INDIRECT(CONCATENATE("'2018-03'!O",TEXT(MATCH($C52,'2018-03'!$C$2:$C$100,0)+1,0)))="",AND(INDIRECT(CONCATENATE("'2018-04'!O",TEXT(MATCH($C52,'2018-04'!$C$2:$C$100,0)+1,0)))="",INDIRECT(CONCATENATE("'2018-03'!O",TEXT(MATCH($C52,'2018-03'!$C$2:$C$100,0)+1,0)))="")),"Н/Д",INDIRECT(CONCATENATE("'2018-04'!O",TEXT(MATCH($C52,'2018-04'!$C$2:$C$100,0)+1,0)))-INDIRECT(CONCATENATE("'2018-03'!O",TEXT(MATCH($C52,'2018-03'!$C$2:$C$100,0)+1,0))))</f>
        <v>524.07999999999447</v>
      </c>
      <c r="P52" s="17">
        <f ca="1">IF(OR(INDIRECT(CONCATENATE("'2018-04'!P",TEXT(MATCH($C52,'2018-04'!$C$2:$C$100,0)+1,0)))="",INDIRECT(CONCATENATE("'2018-03'!P",TEXT(MATCH($C52,'2018-03'!$C$2:$C$100,0)+1,0)))="",AND(INDIRECT(CONCATENATE("'2018-04'!P",TEXT(MATCH($C52,'2018-04'!$C$2:$C$100,0)+1,0)))="",INDIRECT(CONCATENATE("'2018-03'!P",TEXT(MATCH($C52,'2018-03'!$C$2:$C$100,0)+1,0)))="")),"Н/Д",INDIRECT(CONCATENATE("'2018-04'!P",TEXT(MATCH($C52,'2018-04'!$C$2:$C$100,0)+1,0)))-INDIRECT(CONCATENATE("'2018-03'!P",TEXT(MATCH($C52,'2018-03'!$C$2:$C$100,0)+1,0))))</f>
        <v>9012121.3600000013</v>
      </c>
      <c r="Q52" s="17">
        <f ca="1">IF(OR(INDIRECT(CONCATENATE("'2018-04'!Q",TEXT(MATCH($C52,'2018-04'!$C$2:$C$100,0)+1,0)))="",INDIRECT(CONCATENATE("'2018-03'!Q",TEXT(MATCH($C52,'2018-03'!$C$2:$C$100,0)+1,0)))="",AND(INDIRECT(CONCATENATE("'2018-04'!Q",TEXT(MATCH($C52,'2018-04'!$C$2:$C$100,0)+1,0)))="",INDIRECT(CONCATENATE("'2018-03'!Q",TEXT(MATCH($C52,'2018-03'!$C$2:$C$100,0)+1,0)))="")),"Н/Д",INDIRECT(CONCATENATE("'2018-04'!Q",TEXT(MATCH($C52,'2018-04'!$C$2:$C$100,0)+1,0)))-INDIRECT(CONCATENATE("'2018-03'!Q",TEXT(MATCH($C52,'2018-03'!$C$2:$C$100,0)+1,0))))</f>
        <v>4715199.91</v>
      </c>
      <c r="R52" s="17">
        <f ca="1">IF(OR(INDIRECT(CONCATENATE("'2018-04'!R",TEXT(MATCH($C52,'2018-04'!$C$2:$C$100,0)+1,0)))="",INDIRECT(CONCATENATE("'2018-03'!R",TEXT(MATCH($C52,'2018-03'!$C$2:$C$100,0)+1,0)))="",AND(INDIRECT(CONCATENATE("'2018-04'!R",TEXT(MATCH($C52,'2018-04'!$C$2:$C$100,0)+1,0)))="",INDIRECT(CONCATENATE("'2018-03'!R",TEXT(MATCH($C52,'2018-03'!$C$2:$C$100,0)+1,0)))="")),"Н/Д",INDIRECT(CONCATENATE("'2018-04'!R",TEXT(MATCH($C52,'2018-04'!$C$2:$C$100,0)+1,0)))-INDIRECT(CONCATENATE("'2018-03'!R",TEXT(MATCH($C52,'2018-03'!$C$2:$C$100,0)+1,0))))</f>
        <v>4441631.459999999</v>
      </c>
      <c r="S52" s="17">
        <f ca="1">IF(OR(INDIRECT(CONCATENATE("'2018-04'!S",TEXT(MATCH($C52,'2018-04'!$C$2:$C$100,0)+1,0)))="",INDIRECT(CONCATENATE("'2018-03'!S",TEXT(MATCH($C52,'2018-03'!$C$2:$C$100,0)+1,0)))="",AND(INDIRECT(CONCATENATE("'2018-04'!S",TEXT(MATCH($C52,'2018-04'!$C$2:$C$100,0)+1,0)))="",INDIRECT(CONCATENATE("'2018-03'!S",TEXT(MATCH($C52,'2018-03'!$C$2:$C$100,0)+1,0)))="")),"Н/Д",INDIRECT(CONCATENATE("'2018-04'!S",TEXT(MATCH($C52,'2018-04'!$C$2:$C$100,0)+1,0)))-INDIRECT(CONCATENATE("'2018-03'!S",TEXT(MATCH($C52,'2018-03'!$C$2:$C$100,0)+1,0))))</f>
        <v>4000</v>
      </c>
      <c r="T52" s="17">
        <f ca="1">IF(OR(INDIRECT(CONCATENATE("'2018-04'!T",TEXT(MATCH($C52,'2018-04'!$C$2:$C$100,0)+1,0)))="",INDIRECT(CONCATENATE("'2018-03'!T",TEXT(MATCH($C52,'2018-03'!$C$2:$C$100,0)+1,0)))="",AND(INDIRECT(CONCATENATE("'2018-04'!T",TEXT(MATCH($C52,'2018-04'!$C$2:$C$100,0)+1,0)))="",INDIRECT(CONCATENATE("'2018-03'!T",TEXT(MATCH($C52,'2018-03'!$C$2:$C$100,0)+1,0)))="")),"Н/Д",INDIRECT(CONCATENATE("'2018-04'!T",TEXT(MATCH($C52,'2018-04'!$C$2:$C$100,0)+1,0)))-INDIRECT(CONCATENATE("'2018-03'!T",TEXT(MATCH($C52,'2018-03'!$C$2:$C$100,0)+1,0))))</f>
        <v>12989690.780000001</v>
      </c>
      <c r="U52" s="17">
        <f ca="1">IF(OR(INDIRECT(CONCATENATE("'2018-04'!U",TEXT(MATCH($C52,'2018-04'!$C$2:$C$100,0)+1,0)))="",INDIRECT(CONCATENATE("'2018-03'!U",TEXT(MATCH($C52,'2018-03'!$C$2:$C$100,0)+1,0)))="",AND(INDIRECT(CONCATENATE("'2018-04'!U",TEXT(MATCH($C52,'2018-04'!$C$2:$C$100,0)+1,0)))="",INDIRECT(CONCATENATE("'2018-03'!U",TEXT(MATCH($C52,'2018-03'!$C$2:$C$100,0)+1,0)))="")),"Н/Д",INDIRECT(CONCATENATE("'2018-04'!U",TEXT(MATCH($C52,'2018-04'!$C$2:$C$100,0)+1,0)))-INDIRECT(CONCATENATE("'2018-03'!U",TEXT(MATCH($C52,'2018-03'!$C$2:$C$100,0)+1,0))))</f>
        <v>759514.46</v>
      </c>
      <c r="V52" s="17">
        <f ca="1">IF(OR(INDIRECT(CONCATENATE("'2018-04'!V",TEXT(MATCH($C52,'2018-04'!$C$2:$C$100,0)+1,0)))="",INDIRECT(CONCATENATE("'2018-03'!V",TEXT(MATCH($C52,'2018-03'!$C$2:$C$100,0)+1,0)))="",AND(INDIRECT(CONCATENATE("'2018-04'!V",TEXT(MATCH($C52,'2018-04'!$C$2:$C$100,0)+1,0)))="",INDIRECT(CONCATENATE("'2018-03'!V",TEXT(MATCH($C52,'2018-03'!$C$2:$C$100,0)+1,0)))="")),"Н/Д",INDIRECT(CONCATENATE("'2018-04'!V",TEXT(MATCH($C52,'2018-04'!$C$2:$C$100,0)+1,0)))-INDIRECT(CONCATENATE("'2018-03'!V",TEXT(MATCH($C52,'2018-03'!$C$2:$C$100,0)+1,0))))</f>
        <v>1214440161.02</v>
      </c>
      <c r="W52" s="17">
        <f ca="1">IF(OR(INDIRECT(CONCATENATE("'2018-04'!W",TEXT(MATCH($C52,'2018-04'!$C$2:$C$100,0)+1,0)))="",INDIRECT(CONCATENATE("'2018-03'!W",TEXT(MATCH($C52,'2018-03'!$C$2:$C$100,0)+1,0)))="",AND(INDIRECT(CONCATENATE("'2018-04'!W",TEXT(MATCH($C52,'2018-04'!$C$2:$C$100,0)+1,0)))="",INDIRECT(CONCATENATE("'2018-03'!W",TEXT(MATCH($C52,'2018-03'!$C$2:$C$100,0)+1,0)))="")),"Н/Д",INDIRECT(CONCATENATE("'2018-04'!W",TEXT(MATCH($C52,'2018-04'!$C$2:$C$100,0)+1,0)))-INDIRECT(CONCATENATE("'2018-03'!W",TEXT(MATCH($C52,'2018-03'!$C$2:$C$100,0)+1,0))))</f>
        <v>4439195057.2900009</v>
      </c>
    </row>
    <row r="53" spans="1:23" x14ac:dyDescent="0.25">
      <c r="A53" s="2" t="s">
        <v>69</v>
      </c>
      <c r="B53" s="2" t="s">
        <v>77</v>
      </c>
      <c r="C53" s="15">
        <v>93000000</v>
      </c>
      <c r="D53" s="2" t="s">
        <v>207</v>
      </c>
      <c r="E53" s="17">
        <f ca="1">IF(OR(INDIRECT(CONCATENATE("'2018-04'!E",TEXT(MATCH($C53,'2018-04'!$C$2:$C$100,0)+1,0)))="",INDIRECT(CONCATENATE("'2018-03'!E",TEXT(MATCH($C53,'2018-03'!$C$2:$C$100,0)+1,0)))="",AND(INDIRECT(CONCATENATE("'2018-04'!E",TEXT(MATCH($C53,'2018-04'!$C$2:$C$100,0)+1,0)))="",INDIRECT(CONCATENATE("'2018-03'!E",TEXT(MATCH($C53,'2018-03'!$C$2:$C$100,0)+1,0)))="")),"Н/Д",INDIRECT(CONCATENATE("'2018-04'!E",TEXT(MATCH($C53,'2018-04'!$C$2:$C$100,0)+1,0)))-INDIRECT(CONCATENATE("'2018-03'!E",TEXT(MATCH($C53,'2018-03'!$C$2:$C$100,0)+1,0))))</f>
        <v>2305218115.7600002</v>
      </c>
      <c r="F53" s="17">
        <f ca="1">IF(OR(INDIRECT(CONCATENATE("'2018-04'!F",TEXT(MATCH($C53,'2018-04'!$C$2:$C$100,0)+1,0)))="",INDIRECT(CONCATENATE("'2018-03'!F",TEXT(MATCH($C53,'2018-03'!$C$2:$C$100,0)+1,0)))="",AND(INDIRECT(CONCATENATE("'2018-04'!F",TEXT(MATCH($C53,'2018-04'!$C$2:$C$100,0)+1,0)))="",INDIRECT(CONCATENATE("'2018-03'!F",TEXT(MATCH($C53,'2018-03'!$C$2:$C$100,0)+1,0)))="")),"Н/Д",INDIRECT(CONCATENATE("'2018-04'!F",TEXT(MATCH($C53,'2018-04'!$C$2:$C$100,0)+1,0)))-INDIRECT(CONCATENATE("'2018-03'!F",TEXT(MATCH($C53,'2018-03'!$C$2:$C$100,0)+1,0))))</f>
        <v>790592440.01000011</v>
      </c>
      <c r="G53" s="17">
        <f ca="1">IF(OR(INDIRECT(CONCATENATE("'2018-04'!G",TEXT(MATCH($C53,'2018-04'!$C$2:$C$100,0)+1,0)))="",INDIRECT(CONCATENATE("'2018-03'!G",TEXT(MATCH($C53,'2018-03'!$C$2:$C$100,0)+1,0)))="",AND(INDIRECT(CONCATENATE("'2018-04'!G",TEXT(MATCH($C53,'2018-04'!$C$2:$C$100,0)+1,0)))="",INDIRECT(CONCATENATE("'2018-03'!G",TEXT(MATCH($C53,'2018-03'!$C$2:$C$100,0)+1,0)))="")),"Н/Д",INDIRECT(CONCATENATE("'2018-04'!G",TEXT(MATCH($C53,'2018-04'!$C$2:$C$100,0)+1,0)))-INDIRECT(CONCATENATE("'2018-03'!G",TEXT(MATCH($C53,'2018-03'!$C$2:$C$100,0)+1,0))))</f>
        <v>194173405.41</v>
      </c>
      <c r="H53" s="17">
        <f ca="1">IF(OR(INDIRECT(CONCATENATE("'2018-04'!H",TEXT(MATCH($C53,'2018-04'!$C$2:$C$100,0)+1,0)))="",INDIRECT(CONCATENATE("'2018-03'!H",TEXT(MATCH($C53,'2018-03'!$C$2:$C$100,0)+1,0)))="",AND(INDIRECT(CONCATENATE("'2018-04'!H",TEXT(MATCH($C53,'2018-04'!$C$2:$C$100,0)+1,0)))="",INDIRECT(CONCATENATE("'2018-03'!H",TEXT(MATCH($C53,'2018-03'!$C$2:$C$100,0)+1,0)))="")),"Н/Д",INDIRECT(CONCATENATE("'2018-04'!H",TEXT(MATCH($C53,'2018-04'!$C$2:$C$100,0)+1,0)))-INDIRECT(CONCATENATE("'2018-03'!H",TEXT(MATCH($C53,'2018-03'!$C$2:$C$100,0)+1,0))))</f>
        <v>338871622.73000002</v>
      </c>
      <c r="I53" s="17">
        <f ca="1">IF(OR(INDIRECT(CONCATENATE("'2018-04'!I",TEXT(MATCH($C53,'2018-04'!$C$2:$C$100,0)+1,0)))="",INDIRECT(CONCATENATE("'2018-03'!I",TEXT(MATCH($C53,'2018-03'!$C$2:$C$100,0)+1,0)))="",AND(INDIRECT(CONCATENATE("'2018-04'!I",TEXT(MATCH($C53,'2018-04'!$C$2:$C$100,0)+1,0)))="",INDIRECT(CONCATENATE("'2018-03'!I",TEXT(MATCH($C53,'2018-03'!$C$2:$C$100,0)+1,0)))="")),"Н/Д",INDIRECT(CONCATENATE("'2018-04'!I",TEXT(MATCH($C53,'2018-04'!$C$2:$C$100,0)+1,0)))-INDIRECT(CONCATENATE("'2018-03'!I",TEXT(MATCH($C53,'2018-03'!$C$2:$C$100,0)+1,0))))</f>
        <v>89587214.549999982</v>
      </c>
      <c r="J53" s="17" t="str">
        <f ca="1">IF(OR(INDIRECT(CONCATENATE("'2018-04'!J",TEXT(MATCH($C53,'2018-04'!$C$2:$C$100,0)+1,0)))="",INDIRECT(CONCATENATE("'2018-03'!J",TEXT(MATCH($C53,'2018-03'!$C$2:$C$100,0)+1,0)))="",AND(INDIRECT(CONCATENATE("'2018-04'!J",TEXT(MATCH($C53,'2018-04'!$C$2:$C$100,0)+1,0)))="",INDIRECT(CONCATENATE("'2018-03'!J",TEXT(MATCH($C53,'2018-03'!$C$2:$C$100,0)+1,0)))="")),"Н/Д",INDIRECT(CONCATENATE("'2018-04'!J",TEXT(MATCH($C53,'2018-04'!$C$2:$C$100,0)+1,0)))-INDIRECT(CONCATENATE("'2018-03'!J",TEXT(MATCH($C53,'2018-03'!$C$2:$C$100,0)+1,0))))</f>
        <v>Н/Д</v>
      </c>
      <c r="K53" s="17">
        <f ca="1">IF(OR(INDIRECT(CONCATENATE("'2018-04'!K",TEXT(MATCH($C53,'2018-04'!$C$2:$C$100,0)+1,0)))="",INDIRECT(CONCATENATE("'2018-03'!K",TEXT(MATCH($C53,'2018-03'!$C$2:$C$100,0)+1,0)))="",AND(INDIRECT(CONCATENATE("'2018-04'!K",TEXT(MATCH($C53,'2018-04'!$C$2:$C$100,0)+1,0)))="",INDIRECT(CONCATENATE("'2018-03'!K",TEXT(MATCH($C53,'2018-03'!$C$2:$C$100,0)+1,0)))="")),"Н/Д",INDIRECT(CONCATENATE("'2018-04'!K",TEXT(MATCH($C53,'2018-04'!$C$2:$C$100,0)+1,0)))-INDIRECT(CONCATENATE("'2018-03'!K",TEXT(MATCH($C53,'2018-03'!$C$2:$C$100,0)+1,0))))</f>
        <v>37636768.359999992</v>
      </c>
      <c r="L53" s="17">
        <f ca="1">IF(OR(INDIRECT(CONCATENATE("'2018-04'!L",TEXT(MATCH($C53,'2018-04'!$C$2:$C$100,0)+1,0)))="",INDIRECT(CONCATENATE("'2018-03'!L",TEXT(MATCH($C53,'2018-03'!$C$2:$C$100,0)+1,0)))="",AND(INDIRECT(CONCATENATE("'2018-04'!L",TEXT(MATCH($C53,'2018-04'!$C$2:$C$100,0)+1,0)))="",INDIRECT(CONCATENATE("'2018-03'!L",TEXT(MATCH($C53,'2018-03'!$C$2:$C$100,0)+1,0)))="")),"Н/Д",INDIRECT(CONCATENATE("'2018-04'!L",TEXT(MATCH($C53,'2018-04'!$C$2:$C$100,0)+1,0)))-INDIRECT(CONCATENATE("'2018-03'!L",TEXT(MATCH($C53,'2018-03'!$C$2:$C$100,0)+1,0))))</f>
        <v>80118726.689999998</v>
      </c>
      <c r="M53" s="17">
        <f ca="1">IF(OR(INDIRECT(CONCATENATE("'2018-04'!M",TEXT(MATCH($C53,'2018-04'!$C$2:$C$100,0)+1,0)))="",INDIRECT(CONCATENATE("'2018-03'!M",TEXT(MATCH($C53,'2018-03'!$C$2:$C$100,0)+1,0)))="",AND(INDIRECT(CONCATENATE("'2018-04'!M",TEXT(MATCH($C53,'2018-04'!$C$2:$C$100,0)+1,0)))="",INDIRECT(CONCATENATE("'2018-03'!M",TEXT(MATCH($C53,'2018-03'!$C$2:$C$100,0)+1,0)))="")),"Н/Д",INDIRECT(CONCATENATE("'2018-04'!M",TEXT(MATCH($C53,'2018-04'!$C$2:$C$100,0)+1,0)))-INDIRECT(CONCATENATE("'2018-03'!M",TEXT(MATCH($C53,'2018-03'!$C$2:$C$100,0)+1,0))))</f>
        <v>5217798.5900000017</v>
      </c>
      <c r="N53" s="17">
        <f ca="1">IF(OR(INDIRECT(CONCATENATE("'2018-04'!N",TEXT(MATCH($C53,'2018-04'!$C$2:$C$100,0)+1,0)))="",INDIRECT(CONCATENATE("'2018-03'!N",TEXT(MATCH($C53,'2018-03'!$C$2:$C$100,0)+1,0)))="",AND(INDIRECT(CONCATENATE("'2018-04'!N",TEXT(MATCH($C53,'2018-04'!$C$2:$C$100,0)+1,0)))="",INDIRECT(CONCATENATE("'2018-03'!N",TEXT(MATCH($C53,'2018-03'!$C$2:$C$100,0)+1,0)))="")),"Н/Д",INDIRECT(CONCATENATE("'2018-04'!N",TEXT(MATCH($C53,'2018-04'!$C$2:$C$100,0)+1,0)))-INDIRECT(CONCATENATE("'2018-03'!NE",TEXT(MATCH($C53,'2018-03'!$C$2:$C$100,0)+1,0))))</f>
        <v>16800885.75</v>
      </c>
      <c r="O53" s="17">
        <f ca="1">IF(OR(INDIRECT(CONCATENATE("'2018-04'!O",TEXT(MATCH($C53,'2018-04'!$C$2:$C$100,0)+1,0)))="",INDIRECT(CONCATENATE("'2018-03'!O",TEXT(MATCH($C53,'2018-03'!$C$2:$C$100,0)+1,0)))="",AND(INDIRECT(CONCATENATE("'2018-04'!O",TEXT(MATCH($C53,'2018-04'!$C$2:$C$100,0)+1,0)))="",INDIRECT(CONCATENATE("'2018-03'!O",TEXT(MATCH($C53,'2018-03'!$C$2:$C$100,0)+1,0)))="")),"Н/Д",INDIRECT(CONCATENATE("'2018-04'!O",TEXT(MATCH($C53,'2018-04'!$C$2:$C$100,0)+1,0)))-INDIRECT(CONCATENATE("'2018-03'!O",TEXT(MATCH($C53,'2018-03'!$C$2:$C$100,0)+1,0))))</f>
        <v>1800</v>
      </c>
      <c r="P53" s="17">
        <f ca="1">IF(OR(INDIRECT(CONCATENATE("'2018-04'!P",TEXT(MATCH($C53,'2018-04'!$C$2:$C$100,0)+1,0)))="",INDIRECT(CONCATENATE("'2018-03'!P",TEXT(MATCH($C53,'2018-03'!$C$2:$C$100,0)+1,0)))="",AND(INDIRECT(CONCATENATE("'2018-04'!P",TEXT(MATCH($C53,'2018-04'!$C$2:$C$100,0)+1,0)))="",INDIRECT(CONCATENATE("'2018-03'!P",TEXT(MATCH($C53,'2018-03'!$C$2:$C$100,0)+1,0)))="")),"Н/Д",INDIRECT(CONCATENATE("'2018-04'!P",TEXT(MATCH($C53,'2018-04'!$C$2:$C$100,0)+1,0)))-INDIRECT(CONCATENATE("'2018-03'!P",TEXT(MATCH($C53,'2018-03'!$C$2:$C$100,0)+1,0))))</f>
        <v>7605288.1099999975</v>
      </c>
      <c r="Q53" s="17">
        <f ca="1">IF(OR(INDIRECT(CONCATENATE("'2018-04'!Q",TEXT(MATCH($C53,'2018-04'!$C$2:$C$100,0)+1,0)))="",INDIRECT(CONCATENATE("'2018-03'!Q",TEXT(MATCH($C53,'2018-03'!$C$2:$C$100,0)+1,0)))="",AND(INDIRECT(CONCATENATE("'2018-04'!Q",TEXT(MATCH($C53,'2018-04'!$C$2:$C$100,0)+1,0)))="",INDIRECT(CONCATENATE("'2018-03'!Q",TEXT(MATCH($C53,'2018-03'!$C$2:$C$100,0)+1,0)))="")),"Н/Д",INDIRECT(CONCATENATE("'2018-04'!Q",TEXT(MATCH($C53,'2018-04'!$C$2:$C$100,0)+1,0)))-INDIRECT(CONCATENATE("'2018-03'!Q",TEXT(MATCH($C53,'2018-03'!$C$2:$C$100,0)+1,0))))</f>
        <v>8463477.1899999995</v>
      </c>
      <c r="R53" s="17">
        <f ca="1">IF(OR(INDIRECT(CONCATENATE("'2018-04'!R",TEXT(MATCH($C53,'2018-04'!$C$2:$C$100,0)+1,0)))="",INDIRECT(CONCATENATE("'2018-03'!R",TEXT(MATCH($C53,'2018-03'!$C$2:$C$100,0)+1,0)))="",AND(INDIRECT(CONCATENATE("'2018-04'!R",TEXT(MATCH($C53,'2018-04'!$C$2:$C$100,0)+1,0)))="",INDIRECT(CONCATENATE("'2018-03'!R",TEXT(MATCH($C53,'2018-03'!$C$2:$C$100,0)+1,0)))="")),"Н/Д",INDIRECT(CONCATENATE("'2018-04'!R",TEXT(MATCH($C53,'2018-04'!$C$2:$C$100,0)+1,0)))-INDIRECT(CONCATENATE("'2018-03'!R",TEXT(MATCH($C53,'2018-03'!$C$2:$C$100,0)+1,0))))</f>
        <v>2744812.7600000007</v>
      </c>
      <c r="S53" s="17">
        <f ca="1">IF(OR(INDIRECT(CONCATENATE("'2018-04'!S",TEXT(MATCH($C53,'2018-04'!$C$2:$C$100,0)+1,0)))="",INDIRECT(CONCATENATE("'2018-03'!S",TEXT(MATCH($C53,'2018-03'!$C$2:$C$100,0)+1,0)))="",AND(INDIRECT(CONCATENATE("'2018-04'!S",TEXT(MATCH($C53,'2018-04'!$C$2:$C$100,0)+1,0)))="",INDIRECT(CONCATENATE("'2018-03'!S",TEXT(MATCH($C53,'2018-03'!$C$2:$C$100,0)+1,0)))="")),"Н/Д",INDIRECT(CONCATENATE("'2018-04'!S",TEXT(MATCH($C53,'2018-04'!$C$2:$C$100,0)+1,0)))-INDIRECT(CONCATENATE("'2018-03'!S",TEXT(MATCH($C53,'2018-03'!$C$2:$C$100,0)+1,0))))</f>
        <v>81862</v>
      </c>
      <c r="T53" s="17">
        <f ca="1">IF(OR(INDIRECT(CONCATENATE("'2018-04'!T",TEXT(MATCH($C53,'2018-04'!$C$2:$C$100,0)+1,0)))="",INDIRECT(CONCATENATE("'2018-03'!T",TEXT(MATCH($C53,'2018-03'!$C$2:$C$100,0)+1,0)))="",AND(INDIRECT(CONCATENATE("'2018-04'!T",TEXT(MATCH($C53,'2018-04'!$C$2:$C$100,0)+1,0)))="",INDIRECT(CONCATENATE("'2018-03'!T",TEXT(MATCH($C53,'2018-03'!$C$2:$C$100,0)+1,0)))="")),"Н/Д",INDIRECT(CONCATENATE("'2018-04'!T",TEXT(MATCH($C53,'2018-04'!$C$2:$C$100,0)+1,0)))-INDIRECT(CONCATENATE("'2018-03'!T",TEXT(MATCH($C53,'2018-03'!$C$2:$C$100,0)+1,0))))</f>
        <v>14522226.320000004</v>
      </c>
      <c r="U53" s="17">
        <f ca="1">IF(OR(INDIRECT(CONCATENATE("'2018-04'!U",TEXT(MATCH($C53,'2018-04'!$C$2:$C$100,0)+1,0)))="",INDIRECT(CONCATENATE("'2018-03'!U",TEXT(MATCH($C53,'2018-03'!$C$2:$C$100,0)+1,0)))="",AND(INDIRECT(CONCATENATE("'2018-04'!U",TEXT(MATCH($C53,'2018-04'!$C$2:$C$100,0)+1,0)))="",INDIRECT(CONCATENATE("'2018-03'!U",TEXT(MATCH($C53,'2018-03'!$C$2:$C$100,0)+1,0)))="")),"Н/Д",INDIRECT(CONCATENATE("'2018-04'!U",TEXT(MATCH($C53,'2018-04'!$C$2:$C$100,0)+1,0)))-INDIRECT(CONCATENATE("'2018-03'!U",TEXT(MATCH($C53,'2018-03'!$C$2:$C$100,0)+1,0))))</f>
        <v>385024.66</v>
      </c>
      <c r="V53" s="17">
        <f ca="1">IF(OR(INDIRECT(CONCATENATE("'2018-04'!V",TEXT(MATCH($C53,'2018-04'!$C$2:$C$100,0)+1,0)))="",INDIRECT(CONCATENATE("'2018-03'!V",TEXT(MATCH($C53,'2018-03'!$C$2:$C$100,0)+1,0)))="",AND(INDIRECT(CONCATENATE("'2018-04'!V",TEXT(MATCH($C53,'2018-04'!$C$2:$C$100,0)+1,0)))="",INDIRECT(CONCATENATE("'2018-03'!V",TEXT(MATCH($C53,'2018-03'!$C$2:$C$100,0)+1,0)))="")),"Н/Д",INDIRECT(CONCATENATE("'2018-04'!V",TEXT(MATCH($C53,'2018-04'!$C$2:$C$100,0)+1,0)))-INDIRECT(CONCATENATE("'2018-03'!V",TEXT(MATCH($C53,'2018-03'!$C$2:$C$100,0)+1,0))))</f>
        <v>1514625675.75</v>
      </c>
      <c r="W53" s="17">
        <f ca="1">IF(OR(INDIRECT(CONCATENATE("'2018-04'!W",TEXT(MATCH($C53,'2018-04'!$C$2:$C$100,0)+1,0)))="",INDIRECT(CONCATENATE("'2018-03'!W",TEXT(MATCH($C53,'2018-03'!$C$2:$C$100,0)+1,0)))="",AND(INDIRECT(CONCATENATE("'2018-04'!W",TEXT(MATCH($C53,'2018-04'!$C$2:$C$100,0)+1,0)))="",INDIRECT(CONCATENATE("'2018-03'!W",TEXT(MATCH($C53,'2018-03'!$C$2:$C$100,0)+1,0)))="")),"Н/Д",INDIRECT(CONCATENATE("'2018-04'!W",TEXT(MATCH($C53,'2018-04'!$C$2:$C$100,0)+1,0)))-INDIRECT(CONCATENATE("'2018-03'!W",TEXT(MATCH($C53,'2018-03'!$C$2:$C$100,0)+1,0))))</f>
        <v>5397259373.7800007</v>
      </c>
    </row>
    <row r="54" spans="1:23" x14ac:dyDescent="0.25">
      <c r="A54" s="2" t="s">
        <v>69</v>
      </c>
      <c r="B54" s="2" t="s">
        <v>78</v>
      </c>
      <c r="C54" s="15">
        <v>95000000</v>
      </c>
      <c r="D54" s="2" t="s">
        <v>207</v>
      </c>
      <c r="E54" s="17">
        <f ca="1">IF(OR(INDIRECT(CONCATENATE("'2018-04'!E",TEXT(MATCH($C54,'2018-04'!$C$2:$C$100,0)+1,0)))="",INDIRECT(CONCATENATE("'2018-03'!E",TEXT(MATCH($C54,'2018-03'!$C$2:$C$100,0)+1,0)))="",AND(INDIRECT(CONCATENATE("'2018-04'!E",TEXT(MATCH($C54,'2018-04'!$C$2:$C$100,0)+1,0)))="",INDIRECT(CONCATENATE("'2018-03'!E",TEXT(MATCH($C54,'2018-03'!$C$2:$C$100,0)+1,0)))="")),"Н/Д",INDIRECT(CONCATENATE("'2018-04'!E",TEXT(MATCH($C54,'2018-04'!$C$2:$C$100,0)+1,0)))-INDIRECT(CONCATENATE("'2018-03'!E",TEXT(MATCH($C54,'2018-03'!$C$2:$C$100,0)+1,0))))</f>
        <v>4653857854.0100002</v>
      </c>
      <c r="F54" s="17">
        <f ca="1">IF(OR(INDIRECT(CONCATENATE("'2018-04'!F",TEXT(MATCH($C54,'2018-04'!$C$2:$C$100,0)+1,0)))="",INDIRECT(CONCATENATE("'2018-03'!F",TEXT(MATCH($C54,'2018-03'!$C$2:$C$100,0)+1,0)))="",AND(INDIRECT(CONCATENATE("'2018-04'!F",TEXT(MATCH($C54,'2018-04'!$C$2:$C$100,0)+1,0)))="",INDIRECT(CONCATENATE("'2018-03'!F",TEXT(MATCH($C54,'2018-03'!$C$2:$C$100,0)+1,0)))="")),"Н/Д",INDIRECT(CONCATENATE("'2018-04'!F",TEXT(MATCH($C54,'2018-04'!$C$2:$C$100,0)+1,0)))-INDIRECT(CONCATENATE("'2018-03'!F",TEXT(MATCH($C54,'2018-03'!$C$2:$C$100,0)+1,0))))</f>
        <v>3966554691.5099998</v>
      </c>
      <c r="G54" s="17">
        <f ca="1">IF(OR(INDIRECT(CONCATENATE("'2018-04'!G",TEXT(MATCH($C54,'2018-04'!$C$2:$C$100,0)+1,0)))="",INDIRECT(CONCATENATE("'2018-03'!G",TEXT(MATCH($C54,'2018-03'!$C$2:$C$100,0)+1,0)))="",AND(INDIRECT(CONCATENATE("'2018-04'!G",TEXT(MATCH($C54,'2018-04'!$C$2:$C$100,0)+1,0)))="",INDIRECT(CONCATENATE("'2018-03'!G",TEXT(MATCH($C54,'2018-03'!$C$2:$C$100,0)+1,0)))="")),"Н/Д",INDIRECT(CONCATENATE("'2018-04'!G",TEXT(MATCH($C54,'2018-04'!$C$2:$C$100,0)+1,0)))-INDIRECT(CONCATENATE("'2018-03'!G",TEXT(MATCH($C54,'2018-03'!$C$2:$C$100,0)+1,0))))</f>
        <v>649001678.29999995</v>
      </c>
      <c r="H54" s="17">
        <f ca="1">IF(OR(INDIRECT(CONCATENATE("'2018-04'!H",TEXT(MATCH($C54,'2018-04'!$C$2:$C$100,0)+1,0)))="",INDIRECT(CONCATENATE("'2018-03'!H",TEXT(MATCH($C54,'2018-03'!$C$2:$C$100,0)+1,0)))="",AND(INDIRECT(CONCATENATE("'2018-04'!H",TEXT(MATCH($C54,'2018-04'!$C$2:$C$100,0)+1,0)))="",INDIRECT(CONCATENATE("'2018-03'!H",TEXT(MATCH($C54,'2018-03'!$C$2:$C$100,0)+1,0)))="")),"Н/Д",INDIRECT(CONCATENATE("'2018-04'!H",TEXT(MATCH($C54,'2018-04'!$C$2:$C$100,0)+1,0)))-INDIRECT(CONCATENATE("'2018-03'!H",TEXT(MATCH($C54,'2018-03'!$C$2:$C$100,0)+1,0))))</f>
        <v>2611046401.7400002</v>
      </c>
      <c r="I54" s="17">
        <f ca="1">IF(OR(INDIRECT(CONCATENATE("'2018-04'!I",TEXT(MATCH($C54,'2018-04'!$C$2:$C$100,0)+1,0)))="",INDIRECT(CONCATENATE("'2018-03'!I",TEXT(MATCH($C54,'2018-03'!$C$2:$C$100,0)+1,0)))="",AND(INDIRECT(CONCATENATE("'2018-04'!I",TEXT(MATCH($C54,'2018-04'!$C$2:$C$100,0)+1,0)))="",INDIRECT(CONCATENATE("'2018-03'!I",TEXT(MATCH($C54,'2018-03'!$C$2:$C$100,0)+1,0)))="")),"Н/Д",INDIRECT(CONCATENATE("'2018-04'!I",TEXT(MATCH($C54,'2018-04'!$C$2:$C$100,0)+1,0)))-INDIRECT(CONCATENATE("'2018-03'!I",TEXT(MATCH($C54,'2018-03'!$C$2:$C$100,0)+1,0))))</f>
        <v>255999113.81999996</v>
      </c>
      <c r="J54" s="17" t="str">
        <f ca="1">IF(OR(INDIRECT(CONCATENATE("'2018-04'!J",TEXT(MATCH($C54,'2018-04'!$C$2:$C$100,0)+1,0)))="",INDIRECT(CONCATENATE("'2018-03'!J",TEXT(MATCH($C54,'2018-03'!$C$2:$C$100,0)+1,0)))="",AND(INDIRECT(CONCATENATE("'2018-04'!J",TEXT(MATCH($C54,'2018-04'!$C$2:$C$100,0)+1,0)))="",INDIRECT(CONCATENATE("'2018-03'!J",TEXT(MATCH($C54,'2018-03'!$C$2:$C$100,0)+1,0)))="")),"Н/Д",INDIRECT(CONCATENATE("'2018-04'!J",TEXT(MATCH($C54,'2018-04'!$C$2:$C$100,0)+1,0)))-INDIRECT(CONCATENATE("'2018-03'!J",TEXT(MATCH($C54,'2018-03'!$C$2:$C$100,0)+1,0))))</f>
        <v>Н/Д</v>
      </c>
      <c r="K54" s="17">
        <f ca="1">IF(OR(INDIRECT(CONCATENATE("'2018-04'!K",TEXT(MATCH($C54,'2018-04'!$C$2:$C$100,0)+1,0)))="",INDIRECT(CONCATENATE("'2018-03'!K",TEXT(MATCH($C54,'2018-03'!$C$2:$C$100,0)+1,0)))="",AND(INDIRECT(CONCATENATE("'2018-04'!K",TEXT(MATCH($C54,'2018-04'!$C$2:$C$100,0)+1,0)))="",INDIRECT(CONCATENATE("'2018-03'!K",TEXT(MATCH($C54,'2018-03'!$C$2:$C$100,0)+1,0)))="")),"Н/Д",INDIRECT(CONCATENATE("'2018-04'!K",TEXT(MATCH($C54,'2018-04'!$C$2:$C$100,0)+1,0)))-INDIRECT(CONCATENATE("'2018-03'!K",TEXT(MATCH($C54,'2018-03'!$C$2:$C$100,0)+1,0))))</f>
        <v>89547057.039999992</v>
      </c>
      <c r="L54" s="17">
        <f ca="1">IF(OR(INDIRECT(CONCATENATE("'2018-04'!L",TEXT(MATCH($C54,'2018-04'!$C$2:$C$100,0)+1,0)))="",INDIRECT(CONCATENATE("'2018-03'!L",TEXT(MATCH($C54,'2018-03'!$C$2:$C$100,0)+1,0)))="",AND(INDIRECT(CONCATENATE("'2018-04'!L",TEXT(MATCH($C54,'2018-04'!$C$2:$C$100,0)+1,0)))="",INDIRECT(CONCATENATE("'2018-03'!L",TEXT(MATCH($C54,'2018-03'!$C$2:$C$100,0)+1,0)))="")),"Н/Д",INDIRECT(CONCATENATE("'2018-04'!L",TEXT(MATCH($C54,'2018-04'!$C$2:$C$100,0)+1,0)))-INDIRECT(CONCATENATE("'2018-03'!L",TEXT(MATCH($C54,'2018-03'!$C$2:$C$100,0)+1,0))))</f>
        <v>130225580.16</v>
      </c>
      <c r="M54" s="17">
        <f ca="1">IF(OR(INDIRECT(CONCATENATE("'2018-04'!M",TEXT(MATCH($C54,'2018-04'!$C$2:$C$100,0)+1,0)))="",INDIRECT(CONCATENATE("'2018-03'!M",TEXT(MATCH($C54,'2018-03'!$C$2:$C$100,0)+1,0)))="",AND(INDIRECT(CONCATENATE("'2018-04'!M",TEXT(MATCH($C54,'2018-04'!$C$2:$C$100,0)+1,0)))="",INDIRECT(CONCATENATE("'2018-03'!M",TEXT(MATCH($C54,'2018-03'!$C$2:$C$100,0)+1,0)))="")),"Н/Д",INDIRECT(CONCATENATE("'2018-04'!M",TEXT(MATCH($C54,'2018-04'!$C$2:$C$100,0)+1,0)))-INDIRECT(CONCATENATE("'2018-03'!M",TEXT(MATCH($C54,'2018-03'!$C$2:$C$100,0)+1,0))))</f>
        <v>43825283.600000009</v>
      </c>
      <c r="N54" s="17">
        <f ca="1">IF(OR(INDIRECT(CONCATENATE("'2018-04'!N",TEXT(MATCH($C54,'2018-04'!$C$2:$C$100,0)+1,0)))="",INDIRECT(CONCATENATE("'2018-03'!N",TEXT(MATCH($C54,'2018-03'!$C$2:$C$100,0)+1,0)))="",AND(INDIRECT(CONCATENATE("'2018-04'!N",TEXT(MATCH($C54,'2018-04'!$C$2:$C$100,0)+1,0)))="",INDIRECT(CONCATENATE("'2018-03'!N",TEXT(MATCH($C54,'2018-03'!$C$2:$C$100,0)+1,0)))="")),"Н/Д",INDIRECT(CONCATENATE("'2018-04'!N",TEXT(MATCH($C54,'2018-04'!$C$2:$C$100,0)+1,0)))-INDIRECT(CONCATENATE("'2018-03'!NE",TEXT(MATCH($C54,'2018-03'!$C$2:$C$100,0)+1,0))))</f>
        <v>36477721.640000001</v>
      </c>
      <c r="O54" s="17">
        <f ca="1">IF(OR(INDIRECT(CONCATENATE("'2018-04'!O",TEXT(MATCH($C54,'2018-04'!$C$2:$C$100,0)+1,0)))="",INDIRECT(CONCATENATE("'2018-03'!O",TEXT(MATCH($C54,'2018-03'!$C$2:$C$100,0)+1,0)))="",AND(INDIRECT(CONCATENATE("'2018-04'!O",TEXT(MATCH($C54,'2018-04'!$C$2:$C$100,0)+1,0)))="",INDIRECT(CONCATENATE("'2018-03'!O",TEXT(MATCH($C54,'2018-03'!$C$2:$C$100,0)+1,0)))="")),"Н/Д",INDIRECT(CONCATENATE("'2018-04'!O",TEXT(MATCH($C54,'2018-04'!$C$2:$C$100,0)+1,0)))-INDIRECT(CONCATENATE("'2018-03'!O",TEXT(MATCH($C54,'2018-03'!$C$2:$C$100,0)+1,0))))</f>
        <v>-31706.84</v>
      </c>
      <c r="P54" s="17">
        <f ca="1">IF(OR(INDIRECT(CONCATENATE("'2018-04'!P",TEXT(MATCH($C54,'2018-04'!$C$2:$C$100,0)+1,0)))="",INDIRECT(CONCATENATE("'2018-03'!P",TEXT(MATCH($C54,'2018-03'!$C$2:$C$100,0)+1,0)))="",AND(INDIRECT(CONCATENATE("'2018-04'!P",TEXT(MATCH($C54,'2018-04'!$C$2:$C$100,0)+1,0)))="",INDIRECT(CONCATENATE("'2018-03'!P",TEXT(MATCH($C54,'2018-03'!$C$2:$C$100,0)+1,0)))="")),"Н/Д",INDIRECT(CONCATENATE("'2018-04'!P",TEXT(MATCH($C54,'2018-04'!$C$2:$C$100,0)+1,0)))-INDIRECT(CONCATENATE("'2018-03'!P",TEXT(MATCH($C54,'2018-03'!$C$2:$C$100,0)+1,0))))</f>
        <v>80167561.180000007</v>
      </c>
      <c r="Q54" s="17">
        <f ca="1">IF(OR(INDIRECT(CONCATENATE("'2018-04'!Q",TEXT(MATCH($C54,'2018-04'!$C$2:$C$100,0)+1,0)))="",INDIRECT(CONCATENATE("'2018-03'!Q",TEXT(MATCH($C54,'2018-03'!$C$2:$C$100,0)+1,0)))="",AND(INDIRECT(CONCATENATE("'2018-04'!Q",TEXT(MATCH($C54,'2018-04'!$C$2:$C$100,0)+1,0)))="",INDIRECT(CONCATENATE("'2018-03'!Q",TEXT(MATCH($C54,'2018-03'!$C$2:$C$100,0)+1,0)))="")),"Н/Д",INDIRECT(CONCATENATE("'2018-04'!Q",TEXT(MATCH($C54,'2018-04'!$C$2:$C$100,0)+1,0)))-INDIRECT(CONCATENATE("'2018-03'!Q",TEXT(MATCH($C54,'2018-03'!$C$2:$C$100,0)+1,0))))</f>
        <v>23477778.860000003</v>
      </c>
      <c r="R54" s="17">
        <f ca="1">IF(OR(INDIRECT(CONCATENATE("'2018-04'!R",TEXT(MATCH($C54,'2018-04'!$C$2:$C$100,0)+1,0)))="",INDIRECT(CONCATENATE("'2018-03'!R",TEXT(MATCH($C54,'2018-03'!$C$2:$C$100,0)+1,0)))="",AND(INDIRECT(CONCATENATE("'2018-04'!R",TEXT(MATCH($C54,'2018-04'!$C$2:$C$100,0)+1,0)))="",INDIRECT(CONCATENATE("'2018-03'!R",TEXT(MATCH($C54,'2018-03'!$C$2:$C$100,0)+1,0)))="")),"Н/Д",INDIRECT(CONCATENATE("'2018-04'!R",TEXT(MATCH($C54,'2018-04'!$C$2:$C$100,0)+1,0)))-INDIRECT(CONCATENATE("'2018-03'!R",TEXT(MATCH($C54,'2018-03'!$C$2:$C$100,0)+1,0))))</f>
        <v>32402056.93999999</v>
      </c>
      <c r="S54" s="17">
        <f ca="1">IF(OR(INDIRECT(CONCATENATE("'2018-04'!S",TEXT(MATCH($C54,'2018-04'!$C$2:$C$100,0)+1,0)))="",INDIRECT(CONCATENATE("'2018-03'!S",TEXT(MATCH($C54,'2018-03'!$C$2:$C$100,0)+1,0)))="",AND(INDIRECT(CONCATENATE("'2018-04'!S",TEXT(MATCH($C54,'2018-04'!$C$2:$C$100,0)+1,0)))="",INDIRECT(CONCATENATE("'2018-03'!S",TEXT(MATCH($C54,'2018-03'!$C$2:$C$100,0)+1,0)))="")),"Н/Д",INDIRECT(CONCATENATE("'2018-04'!S",TEXT(MATCH($C54,'2018-04'!$C$2:$C$100,0)+1,0)))-INDIRECT(CONCATENATE("'2018-03'!S",TEXT(MATCH($C54,'2018-03'!$C$2:$C$100,0)+1,0))))</f>
        <v>18424</v>
      </c>
      <c r="T54" s="17">
        <f ca="1">IF(OR(INDIRECT(CONCATENATE("'2018-04'!T",TEXT(MATCH($C54,'2018-04'!$C$2:$C$100,0)+1,0)))="",INDIRECT(CONCATENATE("'2018-03'!T",TEXT(MATCH($C54,'2018-03'!$C$2:$C$100,0)+1,0)))="",AND(INDIRECT(CONCATENATE("'2018-04'!T",TEXT(MATCH($C54,'2018-04'!$C$2:$C$100,0)+1,0)))="",INDIRECT(CONCATENATE("'2018-03'!T",TEXT(MATCH($C54,'2018-03'!$C$2:$C$100,0)+1,0)))="")),"Н/Д",INDIRECT(CONCATENATE("'2018-04'!T",TEXT(MATCH($C54,'2018-04'!$C$2:$C$100,0)+1,0)))-INDIRECT(CONCATENATE("'2018-03'!T",TEXT(MATCH($C54,'2018-03'!$C$2:$C$100,0)+1,0))))</f>
        <v>22472008.530000001</v>
      </c>
      <c r="U54" s="17">
        <f ca="1">IF(OR(INDIRECT(CONCATENATE("'2018-04'!U",TEXT(MATCH($C54,'2018-04'!$C$2:$C$100,0)+1,0)))="",INDIRECT(CONCATENATE("'2018-03'!U",TEXT(MATCH($C54,'2018-03'!$C$2:$C$100,0)+1,0)))="",AND(INDIRECT(CONCATENATE("'2018-04'!U",TEXT(MATCH($C54,'2018-04'!$C$2:$C$100,0)+1,0)))="",INDIRECT(CONCATENATE("'2018-03'!U",TEXT(MATCH($C54,'2018-03'!$C$2:$C$100,0)+1,0)))="")),"Н/Д",INDIRECT(CONCATENATE("'2018-04'!U",TEXT(MATCH($C54,'2018-04'!$C$2:$C$100,0)+1,0)))-INDIRECT(CONCATENATE("'2018-03'!U",TEXT(MATCH($C54,'2018-03'!$C$2:$C$100,0)+1,0))))</f>
        <v>56948.309999999939</v>
      </c>
      <c r="V54" s="17">
        <f ca="1">IF(OR(INDIRECT(CONCATENATE("'2018-04'!V",TEXT(MATCH($C54,'2018-04'!$C$2:$C$100,0)+1,0)))="",INDIRECT(CONCATENATE("'2018-03'!V",TEXT(MATCH($C54,'2018-03'!$C$2:$C$100,0)+1,0)))="",AND(INDIRECT(CONCATENATE("'2018-04'!V",TEXT(MATCH($C54,'2018-04'!$C$2:$C$100,0)+1,0)))="",INDIRECT(CONCATENATE("'2018-03'!V",TEXT(MATCH($C54,'2018-03'!$C$2:$C$100,0)+1,0)))="")),"Н/Д",INDIRECT(CONCATENATE("'2018-04'!V",TEXT(MATCH($C54,'2018-04'!$C$2:$C$100,0)+1,0)))-INDIRECT(CONCATENATE("'2018-03'!V",TEXT(MATCH($C54,'2018-03'!$C$2:$C$100,0)+1,0))))</f>
        <v>687303162.49999988</v>
      </c>
      <c r="W54" s="17">
        <f ca="1">IF(OR(INDIRECT(CONCATENATE("'2018-04'!W",TEXT(MATCH($C54,'2018-04'!$C$2:$C$100,0)+1,0)))="",INDIRECT(CONCATENATE("'2018-03'!W",TEXT(MATCH($C54,'2018-03'!$C$2:$C$100,0)+1,0)))="",AND(INDIRECT(CONCATENATE("'2018-04'!W",TEXT(MATCH($C54,'2018-04'!$C$2:$C$100,0)+1,0)))="",INDIRECT(CONCATENATE("'2018-03'!W",TEXT(MATCH($C54,'2018-03'!$C$2:$C$100,0)+1,0)))="")),"Н/Д",INDIRECT(CONCATENATE("'2018-04'!W",TEXT(MATCH($C54,'2018-04'!$C$2:$C$100,0)+1,0)))-INDIRECT(CONCATENATE("'2018-03'!W",TEXT(MATCH($C54,'2018-03'!$C$2:$C$100,0)+1,0))))</f>
        <v>13259995518.589998</v>
      </c>
    </row>
    <row r="55" spans="1:23" x14ac:dyDescent="0.25">
      <c r="A55" s="2" t="s">
        <v>69</v>
      </c>
      <c r="B55" s="2" t="s">
        <v>79</v>
      </c>
      <c r="C55" s="15">
        <v>69000000</v>
      </c>
      <c r="D55" s="2" t="s">
        <v>207</v>
      </c>
      <c r="E55" s="17">
        <f ca="1">IF(OR(INDIRECT(CONCATENATE("'2018-04'!E",TEXT(MATCH($C55,'2018-04'!$C$2:$C$100,0)+1,0)))="",INDIRECT(CONCATENATE("'2018-03'!E",TEXT(MATCH($C55,'2018-03'!$C$2:$C$100,0)+1,0)))="",AND(INDIRECT(CONCATENATE("'2018-04'!E",TEXT(MATCH($C55,'2018-04'!$C$2:$C$100,0)+1,0)))="",INDIRECT(CONCATENATE("'2018-03'!E",TEXT(MATCH($C55,'2018-03'!$C$2:$C$100,0)+1,0)))="")),"Н/Д",INDIRECT(CONCATENATE("'2018-04'!E",TEXT(MATCH($C55,'2018-04'!$C$2:$C$100,0)+1,0)))-INDIRECT(CONCATENATE("'2018-03'!E",TEXT(MATCH($C55,'2018-03'!$C$2:$C$100,0)+1,0))))</f>
        <v>7522917937.0700006</v>
      </c>
      <c r="F55" s="17">
        <f ca="1">IF(OR(INDIRECT(CONCATENATE("'2018-04'!F",TEXT(MATCH($C55,'2018-04'!$C$2:$C$100,0)+1,0)))="",INDIRECT(CONCATENATE("'2018-03'!F",TEXT(MATCH($C55,'2018-03'!$C$2:$C$100,0)+1,0)))="",AND(INDIRECT(CONCATENATE("'2018-04'!F",TEXT(MATCH($C55,'2018-04'!$C$2:$C$100,0)+1,0)))="",INDIRECT(CONCATENATE("'2018-03'!F",TEXT(MATCH($C55,'2018-03'!$C$2:$C$100,0)+1,0)))="")),"Н/Д",INDIRECT(CONCATENATE("'2018-04'!F",TEXT(MATCH($C55,'2018-04'!$C$2:$C$100,0)+1,0)))-INDIRECT(CONCATENATE("'2018-03'!F",TEXT(MATCH($C55,'2018-03'!$C$2:$C$100,0)+1,0))))</f>
        <v>6677658124.6700001</v>
      </c>
      <c r="G55" s="17">
        <f ca="1">IF(OR(INDIRECT(CONCATENATE("'2018-04'!G",TEXT(MATCH($C55,'2018-04'!$C$2:$C$100,0)+1,0)))="",INDIRECT(CONCATENATE("'2018-03'!G",TEXT(MATCH($C55,'2018-03'!$C$2:$C$100,0)+1,0)))="",AND(INDIRECT(CONCATENATE("'2018-04'!G",TEXT(MATCH($C55,'2018-04'!$C$2:$C$100,0)+1,0)))="",INDIRECT(CONCATENATE("'2018-03'!G",TEXT(MATCH($C55,'2018-03'!$C$2:$C$100,0)+1,0)))="")),"Н/Д",INDIRECT(CONCATENATE("'2018-04'!G",TEXT(MATCH($C55,'2018-04'!$C$2:$C$100,0)+1,0)))-INDIRECT(CONCATENATE("'2018-03'!G",TEXT(MATCH($C55,'2018-03'!$C$2:$C$100,0)+1,0))))</f>
        <v>3253920285.04</v>
      </c>
      <c r="H55" s="17">
        <f ca="1">IF(OR(INDIRECT(CONCATENATE("'2018-04'!H",TEXT(MATCH($C55,'2018-04'!$C$2:$C$100,0)+1,0)))="",INDIRECT(CONCATENATE("'2018-03'!H",TEXT(MATCH($C55,'2018-03'!$C$2:$C$100,0)+1,0)))="",AND(INDIRECT(CONCATENATE("'2018-04'!H",TEXT(MATCH($C55,'2018-04'!$C$2:$C$100,0)+1,0)))="",INDIRECT(CONCATENATE("'2018-03'!H",TEXT(MATCH($C55,'2018-03'!$C$2:$C$100,0)+1,0)))="")),"Н/Д",INDIRECT(CONCATENATE("'2018-04'!H",TEXT(MATCH($C55,'2018-04'!$C$2:$C$100,0)+1,0)))-INDIRECT(CONCATENATE("'2018-03'!H",TEXT(MATCH($C55,'2018-03'!$C$2:$C$100,0)+1,0))))</f>
        <v>1724939937.1500001</v>
      </c>
      <c r="I55" s="17">
        <f ca="1">IF(OR(INDIRECT(CONCATENATE("'2018-04'!I",TEXT(MATCH($C55,'2018-04'!$C$2:$C$100,0)+1,0)))="",INDIRECT(CONCATENATE("'2018-03'!I",TEXT(MATCH($C55,'2018-03'!$C$2:$C$100,0)+1,0)))="",AND(INDIRECT(CONCATENATE("'2018-04'!I",TEXT(MATCH($C55,'2018-04'!$C$2:$C$100,0)+1,0)))="",INDIRECT(CONCATENATE("'2018-03'!I",TEXT(MATCH($C55,'2018-03'!$C$2:$C$100,0)+1,0)))="")),"Н/Д",INDIRECT(CONCATENATE("'2018-04'!I",TEXT(MATCH($C55,'2018-04'!$C$2:$C$100,0)+1,0)))-INDIRECT(CONCATENATE("'2018-03'!I",TEXT(MATCH($C55,'2018-03'!$C$2:$C$100,0)+1,0))))</f>
        <v>555099835.17000008</v>
      </c>
      <c r="J55" s="17" t="str">
        <f ca="1">IF(OR(INDIRECT(CONCATENATE("'2018-04'!J",TEXT(MATCH($C55,'2018-04'!$C$2:$C$100,0)+1,0)))="",INDIRECT(CONCATENATE("'2018-03'!J",TEXT(MATCH($C55,'2018-03'!$C$2:$C$100,0)+1,0)))="",AND(INDIRECT(CONCATENATE("'2018-04'!J",TEXT(MATCH($C55,'2018-04'!$C$2:$C$100,0)+1,0)))="",INDIRECT(CONCATENATE("'2018-03'!J",TEXT(MATCH($C55,'2018-03'!$C$2:$C$100,0)+1,0)))="")),"Н/Д",INDIRECT(CONCATENATE("'2018-04'!J",TEXT(MATCH($C55,'2018-04'!$C$2:$C$100,0)+1,0)))-INDIRECT(CONCATENATE("'2018-03'!J",TEXT(MATCH($C55,'2018-03'!$C$2:$C$100,0)+1,0))))</f>
        <v>Н/Д</v>
      </c>
      <c r="K55" s="17">
        <f ca="1">IF(OR(INDIRECT(CONCATENATE("'2018-04'!K",TEXT(MATCH($C55,'2018-04'!$C$2:$C$100,0)+1,0)))="",INDIRECT(CONCATENATE("'2018-03'!K",TEXT(MATCH($C55,'2018-03'!$C$2:$C$100,0)+1,0)))="",AND(INDIRECT(CONCATENATE("'2018-04'!K",TEXT(MATCH($C55,'2018-04'!$C$2:$C$100,0)+1,0)))="",INDIRECT(CONCATENATE("'2018-03'!K",TEXT(MATCH($C55,'2018-03'!$C$2:$C$100,0)+1,0)))="")),"Н/Д",INDIRECT(CONCATENATE("'2018-04'!K",TEXT(MATCH($C55,'2018-04'!$C$2:$C$100,0)+1,0)))-INDIRECT(CONCATENATE("'2018-03'!K",TEXT(MATCH($C55,'2018-03'!$C$2:$C$100,0)+1,0))))</f>
        <v>267830140.99000001</v>
      </c>
      <c r="L55" s="17">
        <f ca="1">IF(OR(INDIRECT(CONCATENATE("'2018-04'!L",TEXT(MATCH($C55,'2018-04'!$C$2:$C$100,0)+1,0)))="",INDIRECT(CONCATENATE("'2018-03'!L",TEXT(MATCH($C55,'2018-03'!$C$2:$C$100,0)+1,0)))="",AND(INDIRECT(CONCATENATE("'2018-04'!L",TEXT(MATCH($C55,'2018-04'!$C$2:$C$100,0)+1,0)))="",INDIRECT(CONCATENATE("'2018-03'!L",TEXT(MATCH($C55,'2018-03'!$C$2:$C$100,0)+1,0)))="")),"Н/Д",INDIRECT(CONCATENATE("'2018-04'!L",TEXT(MATCH($C55,'2018-04'!$C$2:$C$100,0)+1,0)))-INDIRECT(CONCATENATE("'2018-03'!L",TEXT(MATCH($C55,'2018-03'!$C$2:$C$100,0)+1,0))))</f>
        <v>587494879.73000002</v>
      </c>
      <c r="M55" s="17">
        <f ca="1">IF(OR(INDIRECT(CONCATENATE("'2018-04'!M",TEXT(MATCH($C55,'2018-04'!$C$2:$C$100,0)+1,0)))="",INDIRECT(CONCATENATE("'2018-03'!M",TEXT(MATCH($C55,'2018-03'!$C$2:$C$100,0)+1,0)))="",AND(INDIRECT(CONCATENATE("'2018-04'!M",TEXT(MATCH($C55,'2018-04'!$C$2:$C$100,0)+1,0)))="",INDIRECT(CONCATENATE("'2018-03'!M",TEXT(MATCH($C55,'2018-03'!$C$2:$C$100,0)+1,0)))="")),"Н/Д",INDIRECT(CONCATENATE("'2018-04'!M",TEXT(MATCH($C55,'2018-04'!$C$2:$C$100,0)+1,0)))-INDIRECT(CONCATENATE("'2018-03'!M",TEXT(MATCH($C55,'2018-03'!$C$2:$C$100,0)+1,0))))</f>
        <v>2124923.75</v>
      </c>
      <c r="N55" s="17">
        <f ca="1">IF(OR(INDIRECT(CONCATENATE("'2018-04'!N",TEXT(MATCH($C55,'2018-04'!$C$2:$C$100,0)+1,0)))="",INDIRECT(CONCATENATE("'2018-03'!N",TEXT(MATCH($C55,'2018-03'!$C$2:$C$100,0)+1,0)))="",AND(INDIRECT(CONCATENATE("'2018-04'!N",TEXT(MATCH($C55,'2018-04'!$C$2:$C$100,0)+1,0)))="",INDIRECT(CONCATENATE("'2018-03'!N",TEXT(MATCH($C55,'2018-03'!$C$2:$C$100,0)+1,0)))="")),"Н/Д",INDIRECT(CONCATENATE("'2018-04'!N",TEXT(MATCH($C55,'2018-04'!$C$2:$C$100,0)+1,0)))-INDIRECT(CONCATENATE("'2018-03'!NE",TEXT(MATCH($C55,'2018-03'!$C$2:$C$100,0)+1,0))))</f>
        <v>66669122.880000003</v>
      </c>
      <c r="O55" s="17">
        <f ca="1">IF(OR(INDIRECT(CONCATENATE("'2018-04'!O",TEXT(MATCH($C55,'2018-04'!$C$2:$C$100,0)+1,0)))="",INDIRECT(CONCATENATE("'2018-03'!O",TEXT(MATCH($C55,'2018-03'!$C$2:$C$100,0)+1,0)))="",AND(INDIRECT(CONCATENATE("'2018-04'!O",TEXT(MATCH($C55,'2018-04'!$C$2:$C$100,0)+1,0)))="",INDIRECT(CONCATENATE("'2018-03'!O",TEXT(MATCH($C55,'2018-03'!$C$2:$C$100,0)+1,0)))="")),"Н/Д",INDIRECT(CONCATENATE("'2018-04'!O",TEXT(MATCH($C55,'2018-04'!$C$2:$C$100,0)+1,0)))-INDIRECT(CONCATENATE("'2018-03'!O",TEXT(MATCH($C55,'2018-03'!$C$2:$C$100,0)+1,0))))</f>
        <v>9091.0399999999991</v>
      </c>
      <c r="P55" s="17">
        <f ca="1">IF(OR(INDIRECT(CONCATENATE("'2018-04'!P",TEXT(MATCH($C55,'2018-04'!$C$2:$C$100,0)+1,0)))="",INDIRECT(CONCATENATE("'2018-03'!P",TEXT(MATCH($C55,'2018-03'!$C$2:$C$100,0)+1,0)))="",AND(INDIRECT(CONCATENATE("'2018-04'!P",TEXT(MATCH($C55,'2018-04'!$C$2:$C$100,0)+1,0)))="",INDIRECT(CONCATENATE("'2018-03'!P",TEXT(MATCH($C55,'2018-03'!$C$2:$C$100,0)+1,0)))="")),"Н/Д",INDIRECT(CONCATENATE("'2018-04'!P",TEXT(MATCH($C55,'2018-04'!$C$2:$C$100,0)+1,0)))-INDIRECT(CONCATENATE("'2018-03'!P",TEXT(MATCH($C55,'2018-03'!$C$2:$C$100,0)+1,0))))</f>
        <v>83607443.319999993</v>
      </c>
      <c r="Q55" s="17">
        <f ca="1">IF(OR(INDIRECT(CONCATENATE("'2018-04'!Q",TEXT(MATCH($C55,'2018-04'!$C$2:$C$100,0)+1,0)))="",INDIRECT(CONCATENATE("'2018-03'!Q",TEXT(MATCH($C55,'2018-03'!$C$2:$C$100,0)+1,0)))="",AND(INDIRECT(CONCATENATE("'2018-04'!Q",TEXT(MATCH($C55,'2018-04'!$C$2:$C$100,0)+1,0)))="",INDIRECT(CONCATENATE("'2018-03'!Q",TEXT(MATCH($C55,'2018-03'!$C$2:$C$100,0)+1,0)))="")),"Н/Д",INDIRECT(CONCATENATE("'2018-04'!Q",TEXT(MATCH($C55,'2018-04'!$C$2:$C$100,0)+1,0)))-INDIRECT(CONCATENATE("'2018-03'!Q",TEXT(MATCH($C55,'2018-03'!$C$2:$C$100,0)+1,0))))</f>
        <v>46305194</v>
      </c>
      <c r="R55" s="17">
        <f ca="1">IF(OR(INDIRECT(CONCATENATE("'2018-04'!R",TEXT(MATCH($C55,'2018-04'!$C$2:$C$100,0)+1,0)))="",INDIRECT(CONCATENATE("'2018-03'!R",TEXT(MATCH($C55,'2018-03'!$C$2:$C$100,0)+1,0)))="",AND(INDIRECT(CONCATENATE("'2018-04'!R",TEXT(MATCH($C55,'2018-04'!$C$2:$C$100,0)+1,0)))="",INDIRECT(CONCATENATE("'2018-03'!R",TEXT(MATCH($C55,'2018-03'!$C$2:$C$100,0)+1,0)))="")),"Н/Д",INDIRECT(CONCATENATE("'2018-04'!R",TEXT(MATCH($C55,'2018-04'!$C$2:$C$100,0)+1,0)))-INDIRECT(CONCATENATE("'2018-03'!R",TEXT(MATCH($C55,'2018-03'!$C$2:$C$100,0)+1,0))))</f>
        <v>54509313.880000003</v>
      </c>
      <c r="S55" s="17">
        <f ca="1">IF(OR(INDIRECT(CONCATENATE("'2018-04'!S",TEXT(MATCH($C55,'2018-04'!$C$2:$C$100,0)+1,0)))="",INDIRECT(CONCATENATE("'2018-03'!S",TEXT(MATCH($C55,'2018-03'!$C$2:$C$100,0)+1,0)))="",AND(INDIRECT(CONCATENATE("'2018-04'!S",TEXT(MATCH($C55,'2018-04'!$C$2:$C$100,0)+1,0)))="",INDIRECT(CONCATENATE("'2018-03'!S",TEXT(MATCH($C55,'2018-03'!$C$2:$C$100,0)+1,0)))="")),"Н/Д",INDIRECT(CONCATENATE("'2018-04'!S",TEXT(MATCH($C55,'2018-04'!$C$2:$C$100,0)+1,0)))-INDIRECT(CONCATENATE("'2018-03'!S",TEXT(MATCH($C55,'2018-03'!$C$2:$C$100,0)+1,0))))</f>
        <v>158946.53000000003</v>
      </c>
      <c r="T55" s="17">
        <f ca="1">IF(OR(INDIRECT(CONCATENATE("'2018-04'!T",TEXT(MATCH($C55,'2018-04'!$C$2:$C$100,0)+1,0)))="",INDIRECT(CONCATENATE("'2018-03'!T",TEXT(MATCH($C55,'2018-03'!$C$2:$C$100,0)+1,0)))="",AND(INDIRECT(CONCATENATE("'2018-04'!T",TEXT(MATCH($C55,'2018-04'!$C$2:$C$100,0)+1,0)))="",INDIRECT(CONCATENATE("'2018-03'!T",TEXT(MATCH($C55,'2018-03'!$C$2:$C$100,0)+1,0)))="")),"Н/Д",INDIRECT(CONCATENATE("'2018-04'!T",TEXT(MATCH($C55,'2018-04'!$C$2:$C$100,0)+1,0)))-INDIRECT(CONCATENATE("'2018-03'!T",TEXT(MATCH($C55,'2018-03'!$C$2:$C$100,0)+1,0))))</f>
        <v>48233544.540000007</v>
      </c>
      <c r="U55" s="17">
        <f ca="1">IF(OR(INDIRECT(CONCATENATE("'2018-04'!U",TEXT(MATCH($C55,'2018-04'!$C$2:$C$100,0)+1,0)))="",INDIRECT(CONCATENATE("'2018-03'!U",TEXT(MATCH($C55,'2018-03'!$C$2:$C$100,0)+1,0)))="",AND(INDIRECT(CONCATENATE("'2018-04'!U",TEXT(MATCH($C55,'2018-04'!$C$2:$C$100,0)+1,0)))="",INDIRECT(CONCATENATE("'2018-03'!U",TEXT(MATCH($C55,'2018-03'!$C$2:$C$100,0)+1,0)))="")),"Н/Д",INDIRECT(CONCATENATE("'2018-04'!U",TEXT(MATCH($C55,'2018-04'!$C$2:$C$100,0)+1,0)))-INDIRECT(CONCATENATE("'2018-03'!U",TEXT(MATCH($C55,'2018-03'!$C$2:$C$100,0)+1,0))))</f>
        <v>10251185.869999997</v>
      </c>
      <c r="V55" s="17">
        <f ca="1">IF(OR(INDIRECT(CONCATENATE("'2018-04'!V",TEXT(MATCH($C55,'2018-04'!$C$2:$C$100,0)+1,0)))="",INDIRECT(CONCATENATE("'2018-03'!V",TEXT(MATCH($C55,'2018-03'!$C$2:$C$100,0)+1,0)))="",AND(INDIRECT(CONCATENATE("'2018-04'!V",TEXT(MATCH($C55,'2018-04'!$C$2:$C$100,0)+1,0)))="",INDIRECT(CONCATENATE("'2018-03'!V",TEXT(MATCH($C55,'2018-03'!$C$2:$C$100,0)+1,0)))="")),"Н/Д",INDIRECT(CONCATENATE("'2018-04'!V",TEXT(MATCH($C55,'2018-04'!$C$2:$C$100,0)+1,0)))-INDIRECT(CONCATENATE("'2018-03'!V",TEXT(MATCH($C55,'2018-03'!$C$2:$C$100,0)+1,0))))</f>
        <v>845259812.4000001</v>
      </c>
      <c r="W55" s="17">
        <f ca="1">IF(OR(INDIRECT(CONCATENATE("'2018-04'!W",TEXT(MATCH($C55,'2018-04'!$C$2:$C$100,0)+1,0)))="",INDIRECT(CONCATENATE("'2018-03'!W",TEXT(MATCH($C55,'2018-03'!$C$2:$C$100,0)+1,0)))="",AND(INDIRECT(CONCATENATE("'2018-04'!W",TEXT(MATCH($C55,'2018-04'!$C$2:$C$100,0)+1,0)))="",INDIRECT(CONCATENATE("'2018-03'!W",TEXT(MATCH($C55,'2018-03'!$C$2:$C$100,0)+1,0)))="")),"Н/Д",INDIRECT(CONCATENATE("'2018-04'!W",TEXT(MATCH($C55,'2018-04'!$C$2:$C$100,0)+1,0)))-INDIRECT(CONCATENATE("'2018-03'!W",TEXT(MATCH($C55,'2018-03'!$C$2:$C$100,0)+1,0))))</f>
        <v>21708142408.179996</v>
      </c>
    </row>
    <row r="56" spans="1:23" x14ac:dyDescent="0.25">
      <c r="A56" s="2" t="s">
        <v>80</v>
      </c>
      <c r="B56" s="2" t="s">
        <v>81</v>
      </c>
      <c r="C56" s="15">
        <v>37000000</v>
      </c>
      <c r="D56" s="2" t="s">
        <v>207</v>
      </c>
      <c r="E56" s="17">
        <f ca="1">IF(OR(INDIRECT(CONCATENATE("'2018-04'!E",TEXT(MATCH($C56,'2018-04'!$C$2:$C$100,0)+1,0)))="",INDIRECT(CONCATENATE("'2018-03'!E",TEXT(MATCH($C56,'2018-03'!$C$2:$C$100,0)+1,0)))="",AND(INDIRECT(CONCATENATE("'2018-04'!E",TEXT(MATCH($C56,'2018-04'!$C$2:$C$100,0)+1,0)))="",INDIRECT(CONCATENATE("'2018-03'!E",TEXT(MATCH($C56,'2018-03'!$C$2:$C$100,0)+1,0)))="")),"Н/Д",INDIRECT(CONCATENATE("'2018-04'!E",TEXT(MATCH($C56,'2018-04'!$C$2:$C$100,0)+1,0)))-INDIRECT(CONCATENATE("'2018-03'!E",TEXT(MATCH($C56,'2018-03'!$C$2:$C$100,0)+1,0))))</f>
        <v>4053385397.1200008</v>
      </c>
      <c r="F56" s="17">
        <f ca="1">IF(OR(INDIRECT(CONCATENATE("'2018-04'!F",TEXT(MATCH($C56,'2018-04'!$C$2:$C$100,0)+1,0)))="",INDIRECT(CONCATENATE("'2018-03'!F",TEXT(MATCH($C56,'2018-03'!$C$2:$C$100,0)+1,0)))="",AND(INDIRECT(CONCATENATE("'2018-04'!F",TEXT(MATCH($C56,'2018-04'!$C$2:$C$100,0)+1,0)))="",INDIRECT(CONCATENATE("'2018-03'!F",TEXT(MATCH($C56,'2018-03'!$C$2:$C$100,0)+1,0)))="")),"Н/Д",INDIRECT(CONCATENATE("'2018-04'!F",TEXT(MATCH($C56,'2018-04'!$C$2:$C$100,0)+1,0)))-INDIRECT(CONCATENATE("'2018-03'!F",TEXT(MATCH($C56,'2018-03'!$C$2:$C$100,0)+1,0))))</f>
        <v>2611465526.2900004</v>
      </c>
      <c r="G56" s="17">
        <f ca="1">IF(OR(INDIRECT(CONCATENATE("'2018-04'!G",TEXT(MATCH($C56,'2018-04'!$C$2:$C$100,0)+1,0)))="",INDIRECT(CONCATENATE("'2018-03'!G",TEXT(MATCH($C56,'2018-03'!$C$2:$C$100,0)+1,0)))="",AND(INDIRECT(CONCATENATE("'2018-04'!G",TEXT(MATCH($C56,'2018-04'!$C$2:$C$100,0)+1,0)))="",INDIRECT(CONCATENATE("'2018-03'!G",TEXT(MATCH($C56,'2018-03'!$C$2:$C$100,0)+1,0)))="")),"Н/Д",INDIRECT(CONCATENATE("'2018-04'!G",TEXT(MATCH($C56,'2018-04'!$C$2:$C$100,0)+1,0)))-INDIRECT(CONCATENATE("'2018-03'!G",TEXT(MATCH($C56,'2018-03'!$C$2:$C$100,0)+1,0))))</f>
        <v>879278144.43000007</v>
      </c>
      <c r="H56" s="17">
        <f ca="1">IF(OR(INDIRECT(CONCATENATE("'2018-04'!H",TEXT(MATCH($C56,'2018-04'!$C$2:$C$100,0)+1,0)))="",INDIRECT(CONCATENATE("'2018-03'!H",TEXT(MATCH($C56,'2018-03'!$C$2:$C$100,0)+1,0)))="",AND(INDIRECT(CONCATENATE("'2018-04'!H",TEXT(MATCH($C56,'2018-04'!$C$2:$C$100,0)+1,0)))="",INDIRECT(CONCATENATE("'2018-03'!H",TEXT(MATCH($C56,'2018-03'!$C$2:$C$100,0)+1,0)))="")),"Н/Д",INDIRECT(CONCATENATE("'2018-04'!H",TEXT(MATCH($C56,'2018-04'!$C$2:$C$100,0)+1,0)))-INDIRECT(CONCATENATE("'2018-03'!H",TEXT(MATCH($C56,'2018-03'!$C$2:$C$100,0)+1,0))))</f>
        <v>805392724.95000005</v>
      </c>
      <c r="I56" s="17">
        <f ca="1">IF(OR(INDIRECT(CONCATENATE("'2018-04'!I",TEXT(MATCH($C56,'2018-04'!$C$2:$C$100,0)+1,0)))="",INDIRECT(CONCATENATE("'2018-03'!I",TEXT(MATCH($C56,'2018-03'!$C$2:$C$100,0)+1,0)))="",AND(INDIRECT(CONCATENATE("'2018-04'!I",TEXT(MATCH($C56,'2018-04'!$C$2:$C$100,0)+1,0)))="",INDIRECT(CONCATENATE("'2018-03'!I",TEXT(MATCH($C56,'2018-03'!$C$2:$C$100,0)+1,0)))="")),"Н/Д",INDIRECT(CONCATENATE("'2018-04'!I",TEXT(MATCH($C56,'2018-04'!$C$2:$C$100,0)+1,0)))-INDIRECT(CONCATENATE("'2018-03'!I",TEXT(MATCH($C56,'2018-03'!$C$2:$C$100,0)+1,0))))</f>
        <v>313414208.67999995</v>
      </c>
      <c r="J56" s="17" t="str">
        <f ca="1">IF(OR(INDIRECT(CONCATENATE("'2018-04'!J",TEXT(MATCH($C56,'2018-04'!$C$2:$C$100,0)+1,0)))="",INDIRECT(CONCATENATE("'2018-03'!J",TEXT(MATCH($C56,'2018-03'!$C$2:$C$100,0)+1,0)))="",AND(INDIRECT(CONCATENATE("'2018-04'!J",TEXT(MATCH($C56,'2018-04'!$C$2:$C$100,0)+1,0)))="",INDIRECT(CONCATENATE("'2018-03'!J",TEXT(MATCH($C56,'2018-03'!$C$2:$C$100,0)+1,0)))="")),"Н/Д",INDIRECT(CONCATENATE("'2018-04'!J",TEXT(MATCH($C56,'2018-04'!$C$2:$C$100,0)+1,0)))-INDIRECT(CONCATENATE("'2018-03'!J",TEXT(MATCH($C56,'2018-03'!$C$2:$C$100,0)+1,0))))</f>
        <v>Н/Д</v>
      </c>
      <c r="K56" s="17">
        <f ca="1">IF(OR(INDIRECT(CONCATENATE("'2018-04'!K",TEXT(MATCH($C56,'2018-04'!$C$2:$C$100,0)+1,0)))="",INDIRECT(CONCATENATE("'2018-03'!K",TEXT(MATCH($C56,'2018-03'!$C$2:$C$100,0)+1,0)))="",AND(INDIRECT(CONCATENATE("'2018-04'!K",TEXT(MATCH($C56,'2018-04'!$C$2:$C$100,0)+1,0)))="",INDIRECT(CONCATENATE("'2018-03'!K",TEXT(MATCH($C56,'2018-03'!$C$2:$C$100,0)+1,0)))="")),"Н/Д",INDIRECT(CONCATENATE("'2018-04'!K",TEXT(MATCH($C56,'2018-04'!$C$2:$C$100,0)+1,0)))-INDIRECT(CONCATENATE("'2018-03'!K",TEXT(MATCH($C56,'2018-03'!$C$2:$C$100,0)+1,0))))</f>
        <v>140458432.06999999</v>
      </c>
      <c r="L56" s="17">
        <f ca="1">IF(OR(INDIRECT(CONCATENATE("'2018-04'!L",TEXT(MATCH($C56,'2018-04'!$C$2:$C$100,0)+1,0)))="",INDIRECT(CONCATENATE("'2018-03'!L",TEXT(MATCH($C56,'2018-03'!$C$2:$C$100,0)+1,0)))="",AND(INDIRECT(CONCATENATE("'2018-04'!L",TEXT(MATCH($C56,'2018-04'!$C$2:$C$100,0)+1,0)))="",INDIRECT(CONCATENATE("'2018-03'!L",TEXT(MATCH($C56,'2018-03'!$C$2:$C$100,0)+1,0)))="")),"Н/Д",INDIRECT(CONCATENATE("'2018-04'!L",TEXT(MATCH($C56,'2018-04'!$C$2:$C$100,0)+1,0)))-INDIRECT(CONCATENATE("'2018-03'!L",TEXT(MATCH($C56,'2018-03'!$C$2:$C$100,0)+1,0))))</f>
        <v>303406116.81</v>
      </c>
      <c r="M56" s="17">
        <f ca="1">IF(OR(INDIRECT(CONCATENATE("'2018-04'!M",TEXT(MATCH($C56,'2018-04'!$C$2:$C$100,0)+1,0)))="",INDIRECT(CONCATENATE("'2018-03'!M",TEXT(MATCH($C56,'2018-03'!$C$2:$C$100,0)+1,0)))="",AND(INDIRECT(CONCATENATE("'2018-04'!M",TEXT(MATCH($C56,'2018-04'!$C$2:$C$100,0)+1,0)))="",INDIRECT(CONCATENATE("'2018-03'!M",TEXT(MATCH($C56,'2018-03'!$C$2:$C$100,0)+1,0)))="")),"Н/Д",INDIRECT(CONCATENATE("'2018-04'!M",TEXT(MATCH($C56,'2018-04'!$C$2:$C$100,0)+1,0)))-INDIRECT(CONCATENATE("'2018-03'!M",TEXT(MATCH($C56,'2018-03'!$C$2:$C$100,0)+1,0))))</f>
        <v>6181430.5299999993</v>
      </c>
      <c r="N56" s="17">
        <f ca="1">IF(OR(INDIRECT(CONCATENATE("'2018-04'!N",TEXT(MATCH($C56,'2018-04'!$C$2:$C$100,0)+1,0)))="",INDIRECT(CONCATENATE("'2018-03'!N",TEXT(MATCH($C56,'2018-03'!$C$2:$C$100,0)+1,0)))="",AND(INDIRECT(CONCATENATE("'2018-04'!N",TEXT(MATCH($C56,'2018-04'!$C$2:$C$100,0)+1,0)))="",INDIRECT(CONCATENATE("'2018-03'!N",TEXT(MATCH($C56,'2018-03'!$C$2:$C$100,0)+1,0)))="")),"Н/Д",INDIRECT(CONCATENATE("'2018-04'!N",TEXT(MATCH($C56,'2018-04'!$C$2:$C$100,0)+1,0)))-INDIRECT(CONCATENATE("'2018-03'!NE",TEXT(MATCH($C56,'2018-03'!$C$2:$C$100,0)+1,0))))</f>
        <v>52701535.960000001</v>
      </c>
      <c r="O56" s="17">
        <f ca="1">IF(OR(INDIRECT(CONCATENATE("'2018-04'!O",TEXT(MATCH($C56,'2018-04'!$C$2:$C$100,0)+1,0)))="",INDIRECT(CONCATENATE("'2018-03'!O",TEXT(MATCH($C56,'2018-03'!$C$2:$C$100,0)+1,0)))="",AND(INDIRECT(CONCATENATE("'2018-04'!O",TEXT(MATCH($C56,'2018-04'!$C$2:$C$100,0)+1,0)))="",INDIRECT(CONCATENATE("'2018-03'!O",TEXT(MATCH($C56,'2018-03'!$C$2:$C$100,0)+1,0)))="")),"Н/Д",INDIRECT(CONCATENATE("'2018-04'!O",TEXT(MATCH($C56,'2018-04'!$C$2:$C$100,0)+1,0)))-INDIRECT(CONCATENATE("'2018-03'!O",TEXT(MATCH($C56,'2018-03'!$C$2:$C$100,0)+1,0))))</f>
        <v>8143.4899999999907</v>
      </c>
      <c r="P56" s="17">
        <f ca="1">IF(OR(INDIRECT(CONCATENATE("'2018-04'!P",TEXT(MATCH($C56,'2018-04'!$C$2:$C$100,0)+1,0)))="",INDIRECT(CONCATENATE("'2018-03'!P",TEXT(MATCH($C56,'2018-03'!$C$2:$C$100,0)+1,0)))="",AND(INDIRECT(CONCATENATE("'2018-04'!P",TEXT(MATCH($C56,'2018-04'!$C$2:$C$100,0)+1,0)))="",INDIRECT(CONCATENATE("'2018-03'!P",TEXT(MATCH($C56,'2018-03'!$C$2:$C$100,0)+1,0)))="")),"Н/Д",INDIRECT(CONCATENATE("'2018-04'!P",TEXT(MATCH($C56,'2018-04'!$C$2:$C$100,0)+1,0)))-INDIRECT(CONCATENATE("'2018-03'!P",TEXT(MATCH($C56,'2018-03'!$C$2:$C$100,0)+1,0))))</f>
        <v>26071832.25</v>
      </c>
      <c r="Q56" s="17">
        <f ca="1">IF(OR(INDIRECT(CONCATENATE("'2018-04'!Q",TEXT(MATCH($C56,'2018-04'!$C$2:$C$100,0)+1,0)))="",INDIRECT(CONCATENATE("'2018-03'!Q",TEXT(MATCH($C56,'2018-03'!$C$2:$C$100,0)+1,0)))="",AND(INDIRECT(CONCATENATE("'2018-04'!Q",TEXT(MATCH($C56,'2018-04'!$C$2:$C$100,0)+1,0)))="",INDIRECT(CONCATENATE("'2018-03'!Q",TEXT(MATCH($C56,'2018-03'!$C$2:$C$100,0)+1,0)))="")),"Н/Д",INDIRECT(CONCATENATE("'2018-04'!Q",TEXT(MATCH($C56,'2018-04'!$C$2:$C$100,0)+1,0)))-INDIRECT(CONCATENATE("'2018-03'!Q",TEXT(MATCH($C56,'2018-03'!$C$2:$C$100,0)+1,0))))</f>
        <v>6364975.0299999993</v>
      </c>
      <c r="R56" s="17">
        <f ca="1">IF(OR(INDIRECT(CONCATENATE("'2018-04'!R",TEXT(MATCH($C56,'2018-04'!$C$2:$C$100,0)+1,0)))="",INDIRECT(CONCATENATE("'2018-03'!R",TEXT(MATCH($C56,'2018-03'!$C$2:$C$100,0)+1,0)))="",AND(INDIRECT(CONCATENATE("'2018-04'!R",TEXT(MATCH($C56,'2018-04'!$C$2:$C$100,0)+1,0)))="",INDIRECT(CONCATENATE("'2018-03'!R",TEXT(MATCH($C56,'2018-03'!$C$2:$C$100,0)+1,0)))="")),"Н/Д",INDIRECT(CONCATENATE("'2018-04'!R",TEXT(MATCH($C56,'2018-04'!$C$2:$C$100,0)+1,0)))-INDIRECT(CONCATENATE("'2018-03'!R",TEXT(MATCH($C56,'2018-03'!$C$2:$C$100,0)+1,0))))</f>
        <v>28270766.469999999</v>
      </c>
      <c r="S56" s="17">
        <f ca="1">IF(OR(INDIRECT(CONCATENATE("'2018-04'!S",TEXT(MATCH($C56,'2018-04'!$C$2:$C$100,0)+1,0)))="",INDIRECT(CONCATENATE("'2018-03'!S",TEXT(MATCH($C56,'2018-03'!$C$2:$C$100,0)+1,0)))="",AND(INDIRECT(CONCATENATE("'2018-04'!S",TEXT(MATCH($C56,'2018-04'!$C$2:$C$100,0)+1,0)))="",INDIRECT(CONCATENATE("'2018-03'!S",TEXT(MATCH($C56,'2018-03'!$C$2:$C$100,0)+1,0)))="")),"Н/Д",INDIRECT(CONCATENATE("'2018-04'!S",TEXT(MATCH($C56,'2018-04'!$C$2:$C$100,0)+1,0)))-INDIRECT(CONCATENATE("'2018-03'!S",TEXT(MATCH($C56,'2018-03'!$C$2:$C$100,0)+1,0))))</f>
        <v>3505923</v>
      </c>
      <c r="T56" s="17">
        <f ca="1">IF(OR(INDIRECT(CONCATENATE("'2018-04'!T",TEXT(MATCH($C56,'2018-04'!$C$2:$C$100,0)+1,0)))="",INDIRECT(CONCATENATE("'2018-03'!T",TEXT(MATCH($C56,'2018-03'!$C$2:$C$100,0)+1,0)))="",AND(INDIRECT(CONCATENATE("'2018-04'!T",TEXT(MATCH($C56,'2018-04'!$C$2:$C$100,0)+1,0)))="",INDIRECT(CONCATENATE("'2018-03'!T",TEXT(MATCH($C56,'2018-03'!$C$2:$C$100,0)+1,0)))="")),"Н/Д",INDIRECT(CONCATENATE("'2018-04'!T",TEXT(MATCH($C56,'2018-04'!$C$2:$C$100,0)+1,0)))-INDIRECT(CONCATENATE("'2018-03'!T",TEXT(MATCH($C56,'2018-03'!$C$2:$C$100,0)+1,0))))</f>
        <v>38239349.980000004</v>
      </c>
      <c r="U56" s="17">
        <f ca="1">IF(OR(INDIRECT(CONCATENATE("'2018-04'!U",TEXT(MATCH($C56,'2018-04'!$C$2:$C$100,0)+1,0)))="",INDIRECT(CONCATENATE("'2018-03'!U",TEXT(MATCH($C56,'2018-03'!$C$2:$C$100,0)+1,0)))="",AND(INDIRECT(CONCATENATE("'2018-04'!U",TEXT(MATCH($C56,'2018-04'!$C$2:$C$100,0)+1,0)))="",INDIRECT(CONCATENATE("'2018-03'!U",TEXT(MATCH($C56,'2018-03'!$C$2:$C$100,0)+1,0)))="")),"Н/Д",INDIRECT(CONCATENATE("'2018-04'!U",TEXT(MATCH($C56,'2018-04'!$C$2:$C$100,0)+1,0)))-INDIRECT(CONCATENATE("'2018-03'!U",TEXT(MATCH($C56,'2018-03'!$C$2:$C$100,0)+1,0))))</f>
        <v>1828982.04</v>
      </c>
      <c r="V56" s="17">
        <f ca="1">IF(OR(INDIRECT(CONCATENATE("'2018-04'!V",TEXT(MATCH($C56,'2018-04'!$C$2:$C$100,0)+1,0)))="",INDIRECT(CONCATENATE("'2018-03'!V",TEXT(MATCH($C56,'2018-03'!$C$2:$C$100,0)+1,0)))="",AND(INDIRECT(CONCATENATE("'2018-04'!V",TEXT(MATCH($C56,'2018-04'!$C$2:$C$100,0)+1,0)))="",INDIRECT(CONCATENATE("'2018-03'!V",TEXT(MATCH($C56,'2018-03'!$C$2:$C$100,0)+1,0)))="")),"Н/Д",INDIRECT(CONCATENATE("'2018-04'!V",TEXT(MATCH($C56,'2018-04'!$C$2:$C$100,0)+1,0)))-INDIRECT(CONCATENATE("'2018-03'!V",TEXT(MATCH($C56,'2018-03'!$C$2:$C$100,0)+1,0))))</f>
        <v>1441919870.8300004</v>
      </c>
      <c r="W56" s="17">
        <f ca="1">IF(OR(INDIRECT(CONCATENATE("'2018-04'!W",TEXT(MATCH($C56,'2018-04'!$C$2:$C$100,0)+1,0)))="",INDIRECT(CONCATENATE("'2018-03'!W",TEXT(MATCH($C56,'2018-03'!$C$2:$C$100,0)+1,0)))="",AND(INDIRECT(CONCATENATE("'2018-04'!W",TEXT(MATCH($C56,'2018-04'!$C$2:$C$100,0)+1,0)))="",INDIRECT(CONCATENATE("'2018-03'!W",TEXT(MATCH($C56,'2018-03'!$C$2:$C$100,0)+1,0)))="")),"Н/Д",INDIRECT(CONCATENATE("'2018-04'!W",TEXT(MATCH($C56,'2018-04'!$C$2:$C$100,0)+1,0)))-INDIRECT(CONCATENATE("'2018-03'!W",TEXT(MATCH($C56,'2018-03'!$C$2:$C$100,0)+1,0))))</f>
        <v>10681608732.780001</v>
      </c>
    </row>
    <row r="57" spans="1:23" x14ac:dyDescent="0.25">
      <c r="A57" s="2" t="s">
        <v>80</v>
      </c>
      <c r="B57" s="2" t="s">
        <v>82</v>
      </c>
      <c r="C57" s="15">
        <v>65000000</v>
      </c>
      <c r="D57" s="2" t="s">
        <v>207</v>
      </c>
      <c r="E57" s="17">
        <f ca="1">IF(OR(INDIRECT(CONCATENATE("'2018-04'!E",TEXT(MATCH($C57,'2018-04'!$C$2:$C$100,0)+1,0)))="",INDIRECT(CONCATENATE("'2018-03'!E",TEXT(MATCH($C57,'2018-03'!$C$2:$C$100,0)+1,0)))="",AND(INDIRECT(CONCATENATE("'2018-04'!E",TEXT(MATCH($C57,'2018-04'!$C$2:$C$100,0)+1,0)))="",INDIRECT(CONCATENATE("'2018-03'!E",TEXT(MATCH($C57,'2018-03'!$C$2:$C$100,0)+1,0)))="")),"Н/Д",INDIRECT(CONCATENATE("'2018-04'!E",TEXT(MATCH($C57,'2018-04'!$C$2:$C$100,0)+1,0)))-INDIRECT(CONCATENATE("'2018-03'!E",TEXT(MATCH($C57,'2018-03'!$C$2:$C$100,0)+1,0))))</f>
        <v>33474144368.810001</v>
      </c>
      <c r="F57" s="17" t="str">
        <f ca="1">IF(OR(INDIRECT(CONCATENATE("'2018-04'!F",TEXT(MATCH($C57,'2018-04'!$C$2:$C$100,0)+1,0)))="",INDIRECT(CONCATENATE("'2018-03'!F",TEXT(MATCH($C57,'2018-03'!$C$2:$C$100,0)+1,0)))="",AND(INDIRECT(CONCATENATE("'2018-04'!F",TEXT(MATCH($C57,'2018-04'!$C$2:$C$100,0)+1,0)))="",INDIRECT(CONCATENATE("'2018-03'!F",TEXT(MATCH($C57,'2018-03'!$C$2:$C$100,0)+1,0)))="")),"Н/Д",INDIRECT(CONCATENATE("'2018-04'!F",TEXT(MATCH($C57,'2018-04'!$C$2:$C$100,0)+1,0)))-INDIRECT(CONCATENATE("'2018-03'!F",TEXT(MATCH($C57,'2018-03'!$C$2:$C$100,0)+1,0))))</f>
        <v>Н/Д</v>
      </c>
      <c r="G57" s="17" t="str">
        <f ca="1">IF(OR(INDIRECT(CONCATENATE("'2018-04'!G",TEXT(MATCH($C57,'2018-04'!$C$2:$C$100,0)+1,0)))="",INDIRECT(CONCATENATE("'2018-03'!G",TEXT(MATCH($C57,'2018-03'!$C$2:$C$100,0)+1,0)))="",AND(INDIRECT(CONCATENATE("'2018-04'!G",TEXT(MATCH($C57,'2018-04'!$C$2:$C$100,0)+1,0)))="",INDIRECT(CONCATENATE("'2018-03'!G",TEXT(MATCH($C57,'2018-03'!$C$2:$C$100,0)+1,0)))="")),"Н/Д",INDIRECT(CONCATENATE("'2018-04'!G",TEXT(MATCH($C57,'2018-04'!$C$2:$C$100,0)+1,0)))-INDIRECT(CONCATENATE("'2018-03'!G",TEXT(MATCH($C57,'2018-03'!$C$2:$C$100,0)+1,0))))</f>
        <v>Н/Д</v>
      </c>
      <c r="H57" s="17" t="str">
        <f ca="1">IF(OR(INDIRECT(CONCATENATE("'2018-04'!H",TEXT(MATCH($C57,'2018-04'!$C$2:$C$100,0)+1,0)))="",INDIRECT(CONCATENATE("'2018-03'!H",TEXT(MATCH($C57,'2018-03'!$C$2:$C$100,0)+1,0)))="",AND(INDIRECT(CONCATENATE("'2018-04'!H",TEXT(MATCH($C57,'2018-04'!$C$2:$C$100,0)+1,0)))="",INDIRECT(CONCATENATE("'2018-03'!H",TEXT(MATCH($C57,'2018-03'!$C$2:$C$100,0)+1,0)))="")),"Н/Д",INDIRECT(CONCATENATE("'2018-04'!H",TEXT(MATCH($C57,'2018-04'!$C$2:$C$100,0)+1,0)))-INDIRECT(CONCATENATE("'2018-03'!H",TEXT(MATCH($C57,'2018-03'!$C$2:$C$100,0)+1,0))))</f>
        <v>Н/Д</v>
      </c>
      <c r="I57" s="17" t="str">
        <f ca="1">IF(OR(INDIRECT(CONCATENATE("'2018-04'!I",TEXT(MATCH($C57,'2018-04'!$C$2:$C$100,0)+1,0)))="",INDIRECT(CONCATENATE("'2018-03'!I",TEXT(MATCH($C57,'2018-03'!$C$2:$C$100,0)+1,0)))="",AND(INDIRECT(CONCATENATE("'2018-04'!I",TEXT(MATCH($C57,'2018-04'!$C$2:$C$100,0)+1,0)))="",INDIRECT(CONCATENATE("'2018-03'!I",TEXT(MATCH($C57,'2018-03'!$C$2:$C$100,0)+1,0)))="")),"Н/Д",INDIRECT(CONCATENATE("'2018-04'!I",TEXT(MATCH($C57,'2018-04'!$C$2:$C$100,0)+1,0)))-INDIRECT(CONCATENATE("'2018-03'!I",TEXT(MATCH($C57,'2018-03'!$C$2:$C$100,0)+1,0))))</f>
        <v>Н/Д</v>
      </c>
      <c r="J57" s="17" t="str">
        <f ca="1">IF(OR(INDIRECT(CONCATENATE("'2018-04'!J",TEXT(MATCH($C57,'2018-04'!$C$2:$C$100,0)+1,0)))="",INDIRECT(CONCATENATE("'2018-03'!J",TEXT(MATCH($C57,'2018-03'!$C$2:$C$100,0)+1,0)))="",AND(INDIRECT(CONCATENATE("'2018-04'!J",TEXT(MATCH($C57,'2018-04'!$C$2:$C$100,0)+1,0)))="",INDIRECT(CONCATENATE("'2018-03'!J",TEXT(MATCH($C57,'2018-03'!$C$2:$C$100,0)+1,0)))="")),"Н/Д",INDIRECT(CONCATENATE("'2018-04'!J",TEXT(MATCH($C57,'2018-04'!$C$2:$C$100,0)+1,0)))-INDIRECT(CONCATENATE("'2018-03'!J",TEXT(MATCH($C57,'2018-03'!$C$2:$C$100,0)+1,0))))</f>
        <v>Н/Д</v>
      </c>
      <c r="K57" s="17" t="str">
        <f ca="1">IF(OR(INDIRECT(CONCATENATE("'2018-04'!K",TEXT(MATCH($C57,'2018-04'!$C$2:$C$100,0)+1,0)))="",INDIRECT(CONCATENATE("'2018-03'!K",TEXT(MATCH($C57,'2018-03'!$C$2:$C$100,0)+1,0)))="",AND(INDIRECT(CONCATENATE("'2018-04'!K",TEXT(MATCH($C57,'2018-04'!$C$2:$C$100,0)+1,0)))="",INDIRECT(CONCATENATE("'2018-03'!K",TEXT(MATCH($C57,'2018-03'!$C$2:$C$100,0)+1,0)))="")),"Н/Д",INDIRECT(CONCATENATE("'2018-04'!K",TEXT(MATCH($C57,'2018-04'!$C$2:$C$100,0)+1,0)))-INDIRECT(CONCATENATE("'2018-03'!K",TEXT(MATCH($C57,'2018-03'!$C$2:$C$100,0)+1,0))))</f>
        <v>Н/Д</v>
      </c>
      <c r="L57" s="17" t="str">
        <f ca="1">IF(OR(INDIRECT(CONCATENATE("'2018-04'!L",TEXT(MATCH($C57,'2018-04'!$C$2:$C$100,0)+1,0)))="",INDIRECT(CONCATENATE("'2018-03'!L",TEXT(MATCH($C57,'2018-03'!$C$2:$C$100,0)+1,0)))="",AND(INDIRECT(CONCATENATE("'2018-04'!L",TEXT(MATCH($C57,'2018-04'!$C$2:$C$100,0)+1,0)))="",INDIRECT(CONCATENATE("'2018-03'!L",TEXT(MATCH($C57,'2018-03'!$C$2:$C$100,0)+1,0)))="")),"Н/Д",INDIRECT(CONCATENATE("'2018-04'!L",TEXT(MATCH($C57,'2018-04'!$C$2:$C$100,0)+1,0)))-INDIRECT(CONCATENATE("'2018-03'!L",TEXT(MATCH($C57,'2018-03'!$C$2:$C$100,0)+1,0))))</f>
        <v>Н/Д</v>
      </c>
      <c r="M57" s="17" t="str">
        <f ca="1">IF(OR(INDIRECT(CONCATENATE("'2018-04'!M",TEXT(MATCH($C57,'2018-04'!$C$2:$C$100,0)+1,0)))="",INDIRECT(CONCATENATE("'2018-03'!M",TEXT(MATCH($C57,'2018-03'!$C$2:$C$100,0)+1,0)))="",AND(INDIRECT(CONCATENATE("'2018-04'!M",TEXT(MATCH($C57,'2018-04'!$C$2:$C$100,0)+1,0)))="",INDIRECT(CONCATENATE("'2018-03'!M",TEXT(MATCH($C57,'2018-03'!$C$2:$C$100,0)+1,0)))="")),"Н/Д",INDIRECT(CONCATENATE("'2018-04'!M",TEXT(MATCH($C57,'2018-04'!$C$2:$C$100,0)+1,0)))-INDIRECT(CONCATENATE("'2018-03'!M",TEXT(MATCH($C57,'2018-03'!$C$2:$C$100,0)+1,0))))</f>
        <v>Н/Д</v>
      </c>
      <c r="N57" s="17" t="str">
        <f ca="1">IF(OR(INDIRECT(CONCATENATE("'2018-04'!N",TEXT(MATCH($C57,'2018-04'!$C$2:$C$100,0)+1,0)))="",INDIRECT(CONCATENATE("'2018-03'!N",TEXT(MATCH($C57,'2018-03'!$C$2:$C$100,0)+1,0)))="",AND(INDIRECT(CONCATENATE("'2018-04'!N",TEXT(MATCH($C57,'2018-04'!$C$2:$C$100,0)+1,0)))="",INDIRECT(CONCATENATE("'2018-03'!N",TEXT(MATCH($C57,'2018-03'!$C$2:$C$100,0)+1,0)))="")),"Н/Д",INDIRECT(CONCATENATE("'2018-04'!N",TEXT(MATCH($C57,'2018-04'!$C$2:$C$100,0)+1,0)))-INDIRECT(CONCATENATE("'2018-03'!NE",TEXT(MATCH($C57,'2018-03'!$C$2:$C$100,0)+1,0))))</f>
        <v>Н/Д</v>
      </c>
      <c r="O57" s="17" t="str">
        <f ca="1">IF(OR(INDIRECT(CONCATENATE("'2018-04'!O",TEXT(MATCH($C57,'2018-04'!$C$2:$C$100,0)+1,0)))="",INDIRECT(CONCATENATE("'2018-03'!O",TEXT(MATCH($C57,'2018-03'!$C$2:$C$100,0)+1,0)))="",AND(INDIRECT(CONCATENATE("'2018-04'!O",TEXT(MATCH($C57,'2018-04'!$C$2:$C$100,0)+1,0)))="",INDIRECT(CONCATENATE("'2018-03'!O",TEXT(MATCH($C57,'2018-03'!$C$2:$C$100,0)+1,0)))="")),"Н/Д",INDIRECT(CONCATENATE("'2018-04'!O",TEXT(MATCH($C57,'2018-04'!$C$2:$C$100,0)+1,0)))-INDIRECT(CONCATENATE("'2018-03'!O",TEXT(MATCH($C57,'2018-03'!$C$2:$C$100,0)+1,0))))</f>
        <v>Н/Д</v>
      </c>
      <c r="P57" s="17" t="str">
        <f ca="1">IF(OR(INDIRECT(CONCATENATE("'2018-04'!P",TEXT(MATCH($C57,'2018-04'!$C$2:$C$100,0)+1,0)))="",INDIRECT(CONCATENATE("'2018-03'!P",TEXT(MATCH($C57,'2018-03'!$C$2:$C$100,0)+1,0)))="",AND(INDIRECT(CONCATENATE("'2018-04'!P",TEXT(MATCH($C57,'2018-04'!$C$2:$C$100,0)+1,0)))="",INDIRECT(CONCATENATE("'2018-03'!P",TEXT(MATCH($C57,'2018-03'!$C$2:$C$100,0)+1,0)))="")),"Н/Д",INDIRECT(CONCATENATE("'2018-04'!P",TEXT(MATCH($C57,'2018-04'!$C$2:$C$100,0)+1,0)))-INDIRECT(CONCATENATE("'2018-03'!P",TEXT(MATCH($C57,'2018-03'!$C$2:$C$100,0)+1,0))))</f>
        <v>Н/Д</v>
      </c>
      <c r="Q57" s="17" t="str">
        <f ca="1">IF(OR(INDIRECT(CONCATENATE("'2018-04'!Q",TEXT(MATCH($C57,'2018-04'!$C$2:$C$100,0)+1,0)))="",INDIRECT(CONCATENATE("'2018-03'!Q",TEXT(MATCH($C57,'2018-03'!$C$2:$C$100,0)+1,0)))="",AND(INDIRECT(CONCATENATE("'2018-04'!Q",TEXT(MATCH($C57,'2018-04'!$C$2:$C$100,0)+1,0)))="",INDIRECT(CONCATENATE("'2018-03'!Q",TEXT(MATCH($C57,'2018-03'!$C$2:$C$100,0)+1,0)))="")),"Н/Д",INDIRECT(CONCATENATE("'2018-04'!Q",TEXT(MATCH($C57,'2018-04'!$C$2:$C$100,0)+1,0)))-INDIRECT(CONCATENATE("'2018-03'!Q",TEXT(MATCH($C57,'2018-03'!$C$2:$C$100,0)+1,0))))</f>
        <v>Н/Д</v>
      </c>
      <c r="R57" s="17" t="str">
        <f ca="1">IF(OR(INDIRECT(CONCATENATE("'2018-04'!R",TEXT(MATCH($C57,'2018-04'!$C$2:$C$100,0)+1,0)))="",INDIRECT(CONCATENATE("'2018-03'!R",TEXT(MATCH($C57,'2018-03'!$C$2:$C$100,0)+1,0)))="",AND(INDIRECT(CONCATENATE("'2018-04'!R",TEXT(MATCH($C57,'2018-04'!$C$2:$C$100,0)+1,0)))="",INDIRECT(CONCATENATE("'2018-03'!R",TEXT(MATCH($C57,'2018-03'!$C$2:$C$100,0)+1,0)))="")),"Н/Д",INDIRECT(CONCATENATE("'2018-04'!R",TEXT(MATCH($C57,'2018-04'!$C$2:$C$100,0)+1,0)))-INDIRECT(CONCATENATE("'2018-03'!R",TEXT(MATCH($C57,'2018-03'!$C$2:$C$100,0)+1,0))))</f>
        <v>Н/Д</v>
      </c>
      <c r="S57" s="17" t="str">
        <f ca="1">IF(OR(INDIRECT(CONCATENATE("'2018-04'!S",TEXT(MATCH($C57,'2018-04'!$C$2:$C$100,0)+1,0)))="",INDIRECT(CONCATENATE("'2018-03'!S",TEXT(MATCH($C57,'2018-03'!$C$2:$C$100,0)+1,0)))="",AND(INDIRECT(CONCATENATE("'2018-04'!S",TEXT(MATCH($C57,'2018-04'!$C$2:$C$100,0)+1,0)))="",INDIRECT(CONCATENATE("'2018-03'!S",TEXT(MATCH($C57,'2018-03'!$C$2:$C$100,0)+1,0)))="")),"Н/Д",INDIRECT(CONCATENATE("'2018-04'!S",TEXT(MATCH($C57,'2018-04'!$C$2:$C$100,0)+1,0)))-INDIRECT(CONCATENATE("'2018-03'!S",TEXT(MATCH($C57,'2018-03'!$C$2:$C$100,0)+1,0))))</f>
        <v>Н/Д</v>
      </c>
      <c r="T57" s="17" t="str">
        <f ca="1">IF(OR(INDIRECT(CONCATENATE("'2018-04'!T",TEXT(MATCH($C57,'2018-04'!$C$2:$C$100,0)+1,0)))="",INDIRECT(CONCATENATE("'2018-03'!T",TEXT(MATCH($C57,'2018-03'!$C$2:$C$100,0)+1,0)))="",AND(INDIRECT(CONCATENATE("'2018-04'!T",TEXT(MATCH($C57,'2018-04'!$C$2:$C$100,0)+1,0)))="",INDIRECT(CONCATENATE("'2018-03'!T",TEXT(MATCH($C57,'2018-03'!$C$2:$C$100,0)+1,0)))="")),"Н/Д",INDIRECT(CONCATENATE("'2018-04'!T",TEXT(MATCH($C57,'2018-04'!$C$2:$C$100,0)+1,0)))-INDIRECT(CONCATENATE("'2018-03'!T",TEXT(MATCH($C57,'2018-03'!$C$2:$C$100,0)+1,0))))</f>
        <v>Н/Д</v>
      </c>
      <c r="U57" s="17" t="str">
        <f ca="1">IF(OR(INDIRECT(CONCATENATE("'2018-04'!U",TEXT(MATCH($C57,'2018-04'!$C$2:$C$100,0)+1,0)))="",INDIRECT(CONCATENATE("'2018-03'!U",TEXT(MATCH($C57,'2018-03'!$C$2:$C$100,0)+1,0)))="",AND(INDIRECT(CONCATENATE("'2018-04'!U",TEXT(MATCH($C57,'2018-04'!$C$2:$C$100,0)+1,0)))="",INDIRECT(CONCATENATE("'2018-03'!U",TEXT(MATCH($C57,'2018-03'!$C$2:$C$100,0)+1,0)))="")),"Н/Д",INDIRECT(CONCATENATE("'2018-04'!U",TEXT(MATCH($C57,'2018-04'!$C$2:$C$100,0)+1,0)))-INDIRECT(CONCATENATE("'2018-03'!U",TEXT(MATCH($C57,'2018-03'!$C$2:$C$100,0)+1,0))))</f>
        <v>Н/Д</v>
      </c>
      <c r="V57" s="17" t="str">
        <f ca="1">IF(OR(INDIRECT(CONCATENATE("'2018-04'!V",TEXT(MATCH($C57,'2018-04'!$C$2:$C$100,0)+1,0)))="",INDIRECT(CONCATENATE("'2018-03'!V",TEXT(MATCH($C57,'2018-03'!$C$2:$C$100,0)+1,0)))="",AND(INDIRECT(CONCATENATE("'2018-04'!V",TEXT(MATCH($C57,'2018-04'!$C$2:$C$100,0)+1,0)))="",INDIRECT(CONCATENATE("'2018-03'!V",TEXT(MATCH($C57,'2018-03'!$C$2:$C$100,0)+1,0)))="")),"Н/Д",INDIRECT(CONCATENATE("'2018-04'!V",TEXT(MATCH($C57,'2018-04'!$C$2:$C$100,0)+1,0)))-INDIRECT(CONCATENATE("'2018-03'!V",TEXT(MATCH($C57,'2018-03'!$C$2:$C$100,0)+1,0))))</f>
        <v>Н/Д</v>
      </c>
      <c r="W57" s="17">
        <f ca="1">IF(OR(INDIRECT(CONCATENATE("'2018-04'!W",TEXT(MATCH($C57,'2018-04'!$C$2:$C$100,0)+1,0)))="",INDIRECT(CONCATENATE("'2018-03'!W",TEXT(MATCH($C57,'2018-03'!$C$2:$C$100,0)+1,0)))="",AND(INDIRECT(CONCATENATE("'2018-04'!W",TEXT(MATCH($C57,'2018-04'!$C$2:$C$100,0)+1,0)))="",INDIRECT(CONCATENATE("'2018-03'!W",TEXT(MATCH($C57,'2018-03'!$C$2:$C$100,0)+1,0)))="")),"Н/Д",INDIRECT(CONCATENATE("'2018-04'!W",TEXT(MATCH($C57,'2018-04'!$C$2:$C$100,0)+1,0)))-INDIRECT(CONCATENATE("'2018-03'!W",TEXT(MATCH($C57,'2018-03'!$C$2:$C$100,0)+1,0))))</f>
        <v>157207039802.49002</v>
      </c>
    </row>
    <row r="58" spans="1:23" x14ac:dyDescent="0.25">
      <c r="A58" s="2" t="s">
        <v>80</v>
      </c>
      <c r="B58" s="2" t="s">
        <v>83</v>
      </c>
      <c r="C58" s="15">
        <v>71000000</v>
      </c>
      <c r="D58" s="2" t="s">
        <v>207</v>
      </c>
      <c r="E58" s="17">
        <f ca="1">IF(OR(INDIRECT(CONCATENATE("'2018-04'!E",TEXT(MATCH($C58,'2018-04'!$C$2:$C$100,0)+1,0)))="",INDIRECT(CONCATENATE("'2018-03'!E",TEXT(MATCH($C58,'2018-03'!$C$2:$C$100,0)+1,0)))="",AND(INDIRECT(CONCATENATE("'2018-04'!E",TEXT(MATCH($C58,'2018-04'!$C$2:$C$100,0)+1,0)))="",INDIRECT(CONCATENATE("'2018-03'!E",TEXT(MATCH($C58,'2018-03'!$C$2:$C$100,0)+1,0)))="")),"Н/Д",INDIRECT(CONCATENATE("'2018-04'!E",TEXT(MATCH($C58,'2018-04'!$C$2:$C$100,0)+1,0)))-INDIRECT(CONCATENATE("'2018-03'!E",TEXT(MATCH($C58,'2018-03'!$C$2:$C$100,0)+1,0))))</f>
        <v>28597725310.099998</v>
      </c>
      <c r="F58" s="17">
        <f ca="1">IF(OR(INDIRECT(CONCATENATE("'2018-04'!F",TEXT(MATCH($C58,'2018-04'!$C$2:$C$100,0)+1,0)))="",INDIRECT(CONCATENATE("'2018-03'!F",TEXT(MATCH($C58,'2018-03'!$C$2:$C$100,0)+1,0)))="",AND(INDIRECT(CONCATENATE("'2018-04'!F",TEXT(MATCH($C58,'2018-04'!$C$2:$C$100,0)+1,0)))="",INDIRECT(CONCATENATE("'2018-03'!F",TEXT(MATCH($C58,'2018-03'!$C$2:$C$100,0)+1,0)))="")),"Н/Д",INDIRECT(CONCATENATE("'2018-04'!F",TEXT(MATCH($C58,'2018-04'!$C$2:$C$100,0)+1,0)))-INDIRECT(CONCATENATE("'2018-03'!F",TEXT(MATCH($C58,'2018-03'!$C$2:$C$100,0)+1,0))))</f>
        <v>27983816283.660004</v>
      </c>
      <c r="G58" s="17">
        <f ca="1">IF(OR(INDIRECT(CONCATENATE("'2018-04'!G",TEXT(MATCH($C58,'2018-04'!$C$2:$C$100,0)+1,0)))="",INDIRECT(CONCATENATE("'2018-03'!G",TEXT(MATCH($C58,'2018-03'!$C$2:$C$100,0)+1,0)))="",AND(INDIRECT(CONCATENATE("'2018-04'!G",TEXT(MATCH($C58,'2018-04'!$C$2:$C$100,0)+1,0)))="",INDIRECT(CONCATENATE("'2018-03'!G",TEXT(MATCH($C58,'2018-03'!$C$2:$C$100,0)+1,0)))="")),"Н/Д",INDIRECT(CONCATENATE("'2018-04'!G",TEXT(MATCH($C58,'2018-04'!$C$2:$C$100,0)+1,0)))-INDIRECT(CONCATENATE("'2018-03'!G",TEXT(MATCH($C58,'2018-03'!$C$2:$C$100,0)+1,0))))</f>
        <v>19370952358.120003</v>
      </c>
      <c r="H58" s="17">
        <f ca="1">IF(OR(INDIRECT(CONCATENATE("'2018-04'!H",TEXT(MATCH($C58,'2018-04'!$C$2:$C$100,0)+1,0)))="",INDIRECT(CONCATENATE("'2018-03'!H",TEXT(MATCH($C58,'2018-03'!$C$2:$C$100,0)+1,0)))="",AND(INDIRECT(CONCATENATE("'2018-04'!H",TEXT(MATCH($C58,'2018-04'!$C$2:$C$100,0)+1,0)))="",INDIRECT(CONCATENATE("'2018-03'!H",TEXT(MATCH($C58,'2018-03'!$C$2:$C$100,0)+1,0)))="")),"Н/Д",INDIRECT(CONCATENATE("'2018-04'!H",TEXT(MATCH($C58,'2018-04'!$C$2:$C$100,0)+1,0)))-INDIRECT(CONCATENATE("'2018-03'!H",TEXT(MATCH($C58,'2018-03'!$C$2:$C$100,0)+1,0))))</f>
        <v>6129797683.2399998</v>
      </c>
      <c r="I58" s="17">
        <f ca="1">IF(OR(INDIRECT(CONCATENATE("'2018-04'!I",TEXT(MATCH($C58,'2018-04'!$C$2:$C$100,0)+1,0)))="",INDIRECT(CONCATENATE("'2018-03'!I",TEXT(MATCH($C58,'2018-03'!$C$2:$C$100,0)+1,0)))="",AND(INDIRECT(CONCATENATE("'2018-04'!I",TEXT(MATCH($C58,'2018-04'!$C$2:$C$100,0)+1,0)))="",INDIRECT(CONCATENATE("'2018-03'!I",TEXT(MATCH($C58,'2018-03'!$C$2:$C$100,0)+1,0)))="")),"Н/Д",INDIRECT(CONCATENATE("'2018-04'!I",TEXT(MATCH($C58,'2018-04'!$C$2:$C$100,0)+1,0)))-INDIRECT(CONCATENATE("'2018-03'!I",TEXT(MATCH($C58,'2018-03'!$C$2:$C$100,0)+1,0))))</f>
        <v>595648490.08000004</v>
      </c>
      <c r="J58" s="17" t="str">
        <f ca="1">IF(OR(INDIRECT(CONCATENATE("'2018-04'!J",TEXT(MATCH($C58,'2018-04'!$C$2:$C$100,0)+1,0)))="",INDIRECT(CONCATENATE("'2018-03'!J",TEXT(MATCH($C58,'2018-03'!$C$2:$C$100,0)+1,0)))="",AND(INDIRECT(CONCATENATE("'2018-04'!J",TEXT(MATCH($C58,'2018-04'!$C$2:$C$100,0)+1,0)))="",INDIRECT(CONCATENATE("'2018-03'!J",TEXT(MATCH($C58,'2018-03'!$C$2:$C$100,0)+1,0)))="")),"Н/Д",INDIRECT(CONCATENATE("'2018-04'!J",TEXT(MATCH($C58,'2018-04'!$C$2:$C$100,0)+1,0)))-INDIRECT(CONCATENATE("'2018-03'!J",TEXT(MATCH($C58,'2018-03'!$C$2:$C$100,0)+1,0))))</f>
        <v>Н/Д</v>
      </c>
      <c r="K58" s="17">
        <f ca="1">IF(OR(INDIRECT(CONCATENATE("'2018-04'!K",TEXT(MATCH($C58,'2018-04'!$C$2:$C$100,0)+1,0)))="",INDIRECT(CONCATENATE("'2018-03'!K",TEXT(MATCH($C58,'2018-03'!$C$2:$C$100,0)+1,0)))="",AND(INDIRECT(CONCATENATE("'2018-04'!K",TEXT(MATCH($C58,'2018-04'!$C$2:$C$100,0)+1,0)))="",INDIRECT(CONCATENATE("'2018-03'!K",TEXT(MATCH($C58,'2018-03'!$C$2:$C$100,0)+1,0)))="")),"Н/Д",INDIRECT(CONCATENATE("'2018-04'!K",TEXT(MATCH($C58,'2018-04'!$C$2:$C$100,0)+1,0)))-INDIRECT(CONCATENATE("'2018-03'!K",TEXT(MATCH($C58,'2018-03'!$C$2:$C$100,0)+1,0))))</f>
        <v>480401651.41999996</v>
      </c>
      <c r="L58" s="17">
        <f ca="1">IF(OR(INDIRECT(CONCATENATE("'2018-04'!L",TEXT(MATCH($C58,'2018-04'!$C$2:$C$100,0)+1,0)))="",INDIRECT(CONCATENATE("'2018-03'!L",TEXT(MATCH($C58,'2018-03'!$C$2:$C$100,0)+1,0)))="",AND(INDIRECT(CONCATENATE("'2018-04'!L",TEXT(MATCH($C58,'2018-04'!$C$2:$C$100,0)+1,0)))="",INDIRECT(CONCATENATE("'2018-03'!L",TEXT(MATCH($C58,'2018-03'!$C$2:$C$100,0)+1,0)))="")),"Н/Д",INDIRECT(CONCATENATE("'2018-04'!L",TEXT(MATCH($C58,'2018-04'!$C$2:$C$100,0)+1,0)))-INDIRECT(CONCATENATE("'2018-03'!L",TEXT(MATCH($C58,'2018-03'!$C$2:$C$100,0)+1,0))))</f>
        <v>787361705.90999997</v>
      </c>
      <c r="M58" s="17">
        <f ca="1">IF(OR(INDIRECT(CONCATENATE("'2018-04'!M",TEXT(MATCH($C58,'2018-04'!$C$2:$C$100,0)+1,0)))="",INDIRECT(CONCATENATE("'2018-03'!M",TEXT(MATCH($C58,'2018-03'!$C$2:$C$100,0)+1,0)))="",AND(INDIRECT(CONCATENATE("'2018-04'!M",TEXT(MATCH($C58,'2018-04'!$C$2:$C$100,0)+1,0)))="",INDIRECT(CONCATENATE("'2018-03'!M",TEXT(MATCH($C58,'2018-03'!$C$2:$C$100,0)+1,0)))="")),"Н/Д",INDIRECT(CONCATENATE("'2018-04'!M",TEXT(MATCH($C58,'2018-04'!$C$2:$C$100,0)+1,0)))-INDIRECT(CONCATENATE("'2018-03'!M",TEXT(MATCH($C58,'2018-03'!$C$2:$C$100,0)+1,0))))</f>
        <v>4373584.54</v>
      </c>
      <c r="N58" s="17">
        <f ca="1">IF(OR(INDIRECT(CONCATENATE("'2018-04'!N",TEXT(MATCH($C58,'2018-04'!$C$2:$C$100,0)+1,0)))="",INDIRECT(CONCATENATE("'2018-03'!N",TEXT(MATCH($C58,'2018-03'!$C$2:$C$100,0)+1,0)))="",AND(INDIRECT(CONCATENATE("'2018-04'!N",TEXT(MATCH($C58,'2018-04'!$C$2:$C$100,0)+1,0)))="",INDIRECT(CONCATENATE("'2018-03'!N",TEXT(MATCH($C58,'2018-03'!$C$2:$C$100,0)+1,0)))="")),"Н/Д",INDIRECT(CONCATENATE("'2018-04'!N",TEXT(MATCH($C58,'2018-04'!$C$2:$C$100,0)+1,0)))-INDIRECT(CONCATENATE("'2018-03'!NE",TEXT(MATCH($C58,'2018-03'!$C$2:$C$100,0)+1,0))))</f>
        <v>155993140.46000001</v>
      </c>
      <c r="O58" s="17">
        <f ca="1">IF(OR(INDIRECT(CONCATENATE("'2018-04'!O",TEXT(MATCH($C58,'2018-04'!$C$2:$C$100,0)+1,0)))="",INDIRECT(CONCATENATE("'2018-03'!O",TEXT(MATCH($C58,'2018-03'!$C$2:$C$100,0)+1,0)))="",AND(INDIRECT(CONCATENATE("'2018-04'!O",TEXT(MATCH($C58,'2018-04'!$C$2:$C$100,0)+1,0)))="",INDIRECT(CONCATENATE("'2018-03'!O",TEXT(MATCH($C58,'2018-03'!$C$2:$C$100,0)+1,0)))="")),"Н/Д",INDIRECT(CONCATENATE("'2018-04'!O",TEXT(MATCH($C58,'2018-04'!$C$2:$C$100,0)+1,0)))-INDIRECT(CONCATENATE("'2018-03'!O",TEXT(MATCH($C58,'2018-03'!$C$2:$C$100,0)+1,0))))</f>
        <v>416274.36000000004</v>
      </c>
      <c r="P58" s="17">
        <f ca="1">IF(OR(INDIRECT(CONCATENATE("'2018-04'!P",TEXT(MATCH($C58,'2018-04'!$C$2:$C$100,0)+1,0)))="",INDIRECT(CONCATENATE("'2018-03'!P",TEXT(MATCH($C58,'2018-03'!$C$2:$C$100,0)+1,0)))="",AND(INDIRECT(CONCATENATE("'2018-04'!P",TEXT(MATCH($C58,'2018-04'!$C$2:$C$100,0)+1,0)))="",INDIRECT(CONCATENATE("'2018-03'!P",TEXT(MATCH($C58,'2018-03'!$C$2:$C$100,0)+1,0)))="")),"Н/Д",INDIRECT(CONCATENATE("'2018-04'!P",TEXT(MATCH($C58,'2018-04'!$C$2:$C$100,0)+1,0)))-INDIRECT(CONCATENATE("'2018-03'!P",TEXT(MATCH($C58,'2018-03'!$C$2:$C$100,0)+1,0))))</f>
        <v>204063460.03999996</v>
      </c>
      <c r="Q58" s="17">
        <f ca="1">IF(OR(INDIRECT(CONCATENATE("'2018-04'!Q",TEXT(MATCH($C58,'2018-04'!$C$2:$C$100,0)+1,0)))="",INDIRECT(CONCATENATE("'2018-03'!Q",TEXT(MATCH($C58,'2018-03'!$C$2:$C$100,0)+1,0)))="",AND(INDIRECT(CONCATENATE("'2018-04'!Q",TEXT(MATCH($C58,'2018-04'!$C$2:$C$100,0)+1,0)))="",INDIRECT(CONCATENATE("'2018-03'!Q",TEXT(MATCH($C58,'2018-03'!$C$2:$C$100,0)+1,0)))="")),"Н/Д",INDIRECT(CONCATENATE("'2018-04'!Q",TEXT(MATCH($C58,'2018-04'!$C$2:$C$100,0)+1,0)))-INDIRECT(CONCATENATE("'2018-03'!Q",TEXT(MATCH($C58,'2018-03'!$C$2:$C$100,0)+1,0))))</f>
        <v>32778280.069999997</v>
      </c>
      <c r="R58" s="17">
        <f ca="1">IF(OR(INDIRECT(CONCATENATE("'2018-04'!R",TEXT(MATCH($C58,'2018-04'!$C$2:$C$100,0)+1,0)))="",INDIRECT(CONCATENATE("'2018-03'!R",TEXT(MATCH($C58,'2018-03'!$C$2:$C$100,0)+1,0)))="",AND(INDIRECT(CONCATENATE("'2018-04'!R",TEXT(MATCH($C58,'2018-04'!$C$2:$C$100,0)+1,0)))="",INDIRECT(CONCATENATE("'2018-03'!R",TEXT(MATCH($C58,'2018-03'!$C$2:$C$100,0)+1,0)))="")),"Н/Д",INDIRECT(CONCATENATE("'2018-04'!R",TEXT(MATCH($C58,'2018-04'!$C$2:$C$100,0)+1,0)))-INDIRECT(CONCATENATE("'2018-03'!R",TEXT(MATCH($C58,'2018-03'!$C$2:$C$100,0)+1,0))))</f>
        <v>33073742.449999996</v>
      </c>
      <c r="S58" s="17">
        <f ca="1">IF(OR(INDIRECT(CONCATENATE("'2018-04'!S",TEXT(MATCH($C58,'2018-04'!$C$2:$C$100,0)+1,0)))="",INDIRECT(CONCATENATE("'2018-03'!S",TEXT(MATCH($C58,'2018-03'!$C$2:$C$100,0)+1,0)))="",AND(INDIRECT(CONCATENATE("'2018-04'!S",TEXT(MATCH($C58,'2018-04'!$C$2:$C$100,0)+1,0)))="",INDIRECT(CONCATENATE("'2018-03'!S",TEXT(MATCH($C58,'2018-03'!$C$2:$C$100,0)+1,0)))="")),"Н/Д",INDIRECT(CONCATENATE("'2018-04'!S",TEXT(MATCH($C58,'2018-04'!$C$2:$C$100,0)+1,0)))-INDIRECT(CONCATENATE("'2018-03'!S",TEXT(MATCH($C58,'2018-03'!$C$2:$C$100,0)+1,0))))</f>
        <v>241000</v>
      </c>
      <c r="T58" s="17">
        <f ca="1">IF(OR(INDIRECT(CONCATENATE("'2018-04'!T",TEXT(MATCH($C58,'2018-04'!$C$2:$C$100,0)+1,0)))="",INDIRECT(CONCATENATE("'2018-03'!T",TEXT(MATCH($C58,'2018-03'!$C$2:$C$100,0)+1,0)))="",AND(INDIRECT(CONCATENATE("'2018-04'!T",TEXT(MATCH($C58,'2018-04'!$C$2:$C$100,0)+1,0)))="",INDIRECT(CONCATENATE("'2018-03'!T",TEXT(MATCH($C58,'2018-03'!$C$2:$C$100,0)+1,0)))="")),"Н/Д",INDIRECT(CONCATENATE("'2018-04'!T",TEXT(MATCH($C58,'2018-04'!$C$2:$C$100,0)+1,0)))-INDIRECT(CONCATENATE("'2018-03'!T",TEXT(MATCH($C58,'2018-03'!$C$2:$C$100,0)+1,0))))</f>
        <v>114879363.33000001</v>
      </c>
      <c r="U58" s="17">
        <f ca="1">IF(OR(INDIRECT(CONCATENATE("'2018-04'!U",TEXT(MATCH($C58,'2018-04'!$C$2:$C$100,0)+1,0)))="",INDIRECT(CONCATENATE("'2018-03'!U",TEXT(MATCH($C58,'2018-03'!$C$2:$C$100,0)+1,0)))="",AND(INDIRECT(CONCATENATE("'2018-04'!U",TEXT(MATCH($C58,'2018-04'!$C$2:$C$100,0)+1,0)))="",INDIRECT(CONCATENATE("'2018-03'!U",TEXT(MATCH($C58,'2018-03'!$C$2:$C$100,0)+1,0)))="")),"Н/Д",INDIRECT(CONCATENATE("'2018-04'!U",TEXT(MATCH($C58,'2018-04'!$C$2:$C$100,0)+1,0)))-INDIRECT(CONCATENATE("'2018-03'!U",TEXT(MATCH($C58,'2018-03'!$C$2:$C$100,0)+1,0))))</f>
        <v>8907804.8100000024</v>
      </c>
      <c r="V58" s="17">
        <f ca="1">IF(OR(INDIRECT(CONCATENATE("'2018-04'!V",TEXT(MATCH($C58,'2018-04'!$C$2:$C$100,0)+1,0)))="",INDIRECT(CONCATENATE("'2018-03'!V",TEXT(MATCH($C58,'2018-03'!$C$2:$C$100,0)+1,0)))="",AND(INDIRECT(CONCATENATE("'2018-04'!V",TEXT(MATCH($C58,'2018-04'!$C$2:$C$100,0)+1,0)))="",INDIRECT(CONCATENATE("'2018-03'!V",TEXT(MATCH($C58,'2018-03'!$C$2:$C$100,0)+1,0)))="")),"Н/Д",INDIRECT(CONCATENATE("'2018-04'!V",TEXT(MATCH($C58,'2018-04'!$C$2:$C$100,0)+1,0)))-INDIRECT(CONCATENATE("'2018-03'!V",TEXT(MATCH($C58,'2018-03'!$C$2:$C$100,0)+1,0))))</f>
        <v>613909026.43999994</v>
      </c>
      <c r="W58" s="17">
        <f ca="1">IF(OR(INDIRECT(CONCATENATE("'2018-04'!W",TEXT(MATCH($C58,'2018-04'!$C$2:$C$100,0)+1,0)))="",INDIRECT(CONCATENATE("'2018-03'!W",TEXT(MATCH($C58,'2018-03'!$C$2:$C$100,0)+1,0)))="",AND(INDIRECT(CONCATENATE("'2018-04'!W",TEXT(MATCH($C58,'2018-04'!$C$2:$C$100,0)+1,0)))="",INDIRECT(CONCATENATE("'2018-03'!W",TEXT(MATCH($C58,'2018-03'!$C$2:$C$100,0)+1,0)))="")),"Н/Д",INDIRECT(CONCATENATE("'2018-04'!W",TEXT(MATCH($C58,'2018-04'!$C$2:$C$100,0)+1,0)))-INDIRECT(CONCATENATE("'2018-03'!W",TEXT(MATCH($C58,'2018-03'!$C$2:$C$100,0)+1,0))))</f>
        <v>85016059843.059998</v>
      </c>
    </row>
    <row r="59" spans="1:23" x14ac:dyDescent="0.25">
      <c r="A59" s="2" t="s">
        <v>80</v>
      </c>
      <c r="B59" s="2" t="s">
        <v>84</v>
      </c>
      <c r="C59" s="15">
        <v>71800000</v>
      </c>
      <c r="D59" s="2" t="s">
        <v>207</v>
      </c>
      <c r="E59" s="17">
        <f ca="1">IF(OR(INDIRECT(CONCATENATE("'2018-04'!E",TEXT(MATCH($C59,'2018-04'!$C$2:$C$100,0)+1,0)))="",INDIRECT(CONCATENATE("'2018-03'!E",TEXT(MATCH($C59,'2018-03'!$C$2:$C$100,0)+1,0)))="",AND(INDIRECT(CONCATENATE("'2018-04'!E",TEXT(MATCH($C59,'2018-04'!$C$2:$C$100,0)+1,0)))="",INDIRECT(CONCATENATE("'2018-03'!E",TEXT(MATCH($C59,'2018-03'!$C$2:$C$100,0)+1,0)))="")),"Н/Д",INDIRECT(CONCATENATE("'2018-04'!E",TEXT(MATCH($C59,'2018-04'!$C$2:$C$100,0)+1,0)))-INDIRECT(CONCATENATE("'2018-03'!E",TEXT(MATCH($C59,'2018-03'!$C$2:$C$100,0)+1,0))))</f>
        <v>27838602380.179996</v>
      </c>
      <c r="F59" s="17">
        <f ca="1">IF(OR(INDIRECT(CONCATENATE("'2018-04'!F",TEXT(MATCH($C59,'2018-04'!$C$2:$C$100,0)+1,0)))="",INDIRECT(CONCATENATE("'2018-03'!F",TEXT(MATCH($C59,'2018-03'!$C$2:$C$100,0)+1,0)))="",AND(INDIRECT(CONCATENATE("'2018-04'!F",TEXT(MATCH($C59,'2018-04'!$C$2:$C$100,0)+1,0)))="",INDIRECT(CONCATENATE("'2018-03'!F",TEXT(MATCH($C59,'2018-03'!$C$2:$C$100,0)+1,0)))="")),"Н/Д",INDIRECT(CONCATENATE("'2018-04'!F",TEXT(MATCH($C59,'2018-04'!$C$2:$C$100,0)+1,0)))-INDIRECT(CONCATENATE("'2018-03'!F",TEXT(MATCH($C59,'2018-03'!$C$2:$C$100,0)+1,0))))</f>
        <v>27303617728.040001</v>
      </c>
      <c r="G59" s="17">
        <f ca="1">IF(OR(INDIRECT(CONCATENATE("'2018-04'!G",TEXT(MATCH($C59,'2018-04'!$C$2:$C$100,0)+1,0)))="",INDIRECT(CONCATENATE("'2018-03'!G",TEXT(MATCH($C59,'2018-03'!$C$2:$C$100,0)+1,0)))="",AND(INDIRECT(CONCATENATE("'2018-04'!G",TEXT(MATCH($C59,'2018-04'!$C$2:$C$100,0)+1,0)))="",INDIRECT(CONCATENATE("'2018-03'!G",TEXT(MATCH($C59,'2018-03'!$C$2:$C$100,0)+1,0)))="")),"Н/Д",INDIRECT(CONCATENATE("'2018-04'!G",TEXT(MATCH($C59,'2018-04'!$C$2:$C$100,0)+1,0)))-INDIRECT(CONCATENATE("'2018-03'!G",TEXT(MATCH($C59,'2018-03'!$C$2:$C$100,0)+1,0))))</f>
        <v>10569654175.35</v>
      </c>
      <c r="H59" s="17">
        <f ca="1">IF(OR(INDIRECT(CONCATENATE("'2018-04'!H",TEXT(MATCH($C59,'2018-04'!$C$2:$C$100,0)+1,0)))="",INDIRECT(CONCATENATE("'2018-03'!H",TEXT(MATCH($C59,'2018-03'!$C$2:$C$100,0)+1,0)))="",AND(INDIRECT(CONCATENATE("'2018-04'!H",TEXT(MATCH($C59,'2018-04'!$C$2:$C$100,0)+1,0)))="",INDIRECT(CONCATENATE("'2018-03'!H",TEXT(MATCH($C59,'2018-03'!$C$2:$C$100,0)+1,0)))="")),"Н/Д",INDIRECT(CONCATENATE("'2018-04'!H",TEXT(MATCH($C59,'2018-04'!$C$2:$C$100,0)+1,0)))-INDIRECT(CONCATENATE("'2018-03'!H",TEXT(MATCH($C59,'2018-03'!$C$2:$C$100,0)+1,0))))</f>
        <v>6496013075.3400002</v>
      </c>
      <c r="I59" s="17">
        <f ca="1">IF(OR(INDIRECT(CONCATENATE("'2018-04'!I",TEXT(MATCH($C59,'2018-04'!$C$2:$C$100,0)+1,0)))="",INDIRECT(CONCATENATE("'2018-03'!I",TEXT(MATCH($C59,'2018-03'!$C$2:$C$100,0)+1,0)))="",AND(INDIRECT(CONCATENATE("'2018-04'!I",TEXT(MATCH($C59,'2018-04'!$C$2:$C$100,0)+1,0)))="",INDIRECT(CONCATENATE("'2018-03'!I",TEXT(MATCH($C59,'2018-03'!$C$2:$C$100,0)+1,0)))="")),"Н/Д",INDIRECT(CONCATENATE("'2018-04'!I",TEXT(MATCH($C59,'2018-04'!$C$2:$C$100,0)+1,0)))-INDIRECT(CONCATENATE("'2018-03'!I",TEXT(MATCH($C59,'2018-03'!$C$2:$C$100,0)+1,0))))</f>
        <v>695838608.79999995</v>
      </c>
      <c r="J59" s="17" t="str">
        <f ca="1">IF(OR(INDIRECT(CONCATENATE("'2018-04'!J",TEXT(MATCH($C59,'2018-04'!$C$2:$C$100,0)+1,0)))="",INDIRECT(CONCATENATE("'2018-03'!J",TEXT(MATCH($C59,'2018-03'!$C$2:$C$100,0)+1,0)))="",AND(INDIRECT(CONCATENATE("'2018-04'!J",TEXT(MATCH($C59,'2018-04'!$C$2:$C$100,0)+1,0)))="",INDIRECT(CONCATENATE("'2018-03'!J",TEXT(MATCH($C59,'2018-03'!$C$2:$C$100,0)+1,0)))="")),"Н/Д",INDIRECT(CONCATENATE("'2018-04'!J",TEXT(MATCH($C59,'2018-04'!$C$2:$C$100,0)+1,0)))-INDIRECT(CONCATENATE("'2018-03'!J",TEXT(MATCH($C59,'2018-03'!$C$2:$C$100,0)+1,0))))</f>
        <v>Н/Д</v>
      </c>
      <c r="K59" s="17">
        <f ca="1">IF(OR(INDIRECT(CONCATENATE("'2018-04'!K",TEXT(MATCH($C59,'2018-04'!$C$2:$C$100,0)+1,0)))="",INDIRECT(CONCATENATE("'2018-03'!K",TEXT(MATCH($C59,'2018-03'!$C$2:$C$100,0)+1,0)))="",AND(INDIRECT(CONCATENATE("'2018-04'!K",TEXT(MATCH($C59,'2018-04'!$C$2:$C$100,0)+1,0)))="",INDIRECT(CONCATENATE("'2018-03'!K",TEXT(MATCH($C59,'2018-03'!$C$2:$C$100,0)+1,0)))="")),"Н/Д",INDIRECT(CONCATENATE("'2018-04'!K",TEXT(MATCH($C59,'2018-04'!$C$2:$C$100,0)+1,0)))-INDIRECT(CONCATENATE("'2018-03'!K",TEXT(MATCH($C59,'2018-03'!$C$2:$C$100,0)+1,0))))</f>
        <v>557454142.99000001</v>
      </c>
      <c r="L59" s="17">
        <f ca="1">IF(OR(INDIRECT(CONCATENATE("'2018-04'!L",TEXT(MATCH($C59,'2018-04'!$C$2:$C$100,0)+1,0)))="",INDIRECT(CONCATENATE("'2018-03'!L",TEXT(MATCH($C59,'2018-03'!$C$2:$C$100,0)+1,0)))="",AND(INDIRECT(CONCATENATE("'2018-04'!L",TEXT(MATCH($C59,'2018-04'!$C$2:$C$100,0)+1,0)))="",INDIRECT(CONCATENATE("'2018-03'!L",TEXT(MATCH($C59,'2018-03'!$C$2:$C$100,0)+1,0)))="")),"Н/Д",INDIRECT(CONCATENATE("'2018-04'!L",TEXT(MATCH($C59,'2018-04'!$C$2:$C$100,0)+1,0)))-INDIRECT(CONCATENATE("'2018-03'!L",TEXT(MATCH($C59,'2018-03'!$C$2:$C$100,0)+1,0))))</f>
        <v>7370865824.8700008</v>
      </c>
      <c r="M59" s="17">
        <f ca="1">IF(OR(INDIRECT(CONCATENATE("'2018-04'!M",TEXT(MATCH($C59,'2018-04'!$C$2:$C$100,0)+1,0)))="",INDIRECT(CONCATENATE("'2018-03'!M",TEXT(MATCH($C59,'2018-03'!$C$2:$C$100,0)+1,0)))="",AND(INDIRECT(CONCATENATE("'2018-04'!M",TEXT(MATCH($C59,'2018-04'!$C$2:$C$100,0)+1,0)))="",INDIRECT(CONCATENATE("'2018-03'!M",TEXT(MATCH($C59,'2018-03'!$C$2:$C$100,0)+1,0)))="")),"Н/Д",INDIRECT(CONCATENATE("'2018-04'!M",TEXT(MATCH($C59,'2018-04'!$C$2:$C$100,0)+1,0)))-INDIRECT(CONCATENATE("'2018-03'!M",TEXT(MATCH($C59,'2018-03'!$C$2:$C$100,0)+1,0))))</f>
        <v>4982851.9399999976</v>
      </c>
      <c r="N59" s="17">
        <f ca="1">IF(OR(INDIRECT(CONCATENATE("'2018-04'!N",TEXT(MATCH($C59,'2018-04'!$C$2:$C$100,0)+1,0)))="",INDIRECT(CONCATENATE("'2018-03'!N",TEXT(MATCH($C59,'2018-03'!$C$2:$C$100,0)+1,0)))="",AND(INDIRECT(CONCATENATE("'2018-04'!N",TEXT(MATCH($C59,'2018-04'!$C$2:$C$100,0)+1,0)))="",INDIRECT(CONCATENATE("'2018-03'!N",TEXT(MATCH($C59,'2018-03'!$C$2:$C$100,0)+1,0)))="")),"Н/Д",INDIRECT(CONCATENATE("'2018-04'!N",TEXT(MATCH($C59,'2018-04'!$C$2:$C$100,0)+1,0)))-INDIRECT(CONCATENATE("'2018-03'!NE",TEXT(MATCH($C59,'2018-03'!$C$2:$C$100,0)+1,0))))</f>
        <v>193057289.91999999</v>
      </c>
      <c r="O59" s="17">
        <f ca="1">IF(OR(INDIRECT(CONCATENATE("'2018-04'!O",TEXT(MATCH($C59,'2018-04'!$C$2:$C$100,0)+1,0)))="",INDIRECT(CONCATENATE("'2018-03'!O",TEXT(MATCH($C59,'2018-03'!$C$2:$C$100,0)+1,0)))="",AND(INDIRECT(CONCATENATE("'2018-04'!O",TEXT(MATCH($C59,'2018-04'!$C$2:$C$100,0)+1,0)))="",INDIRECT(CONCATENATE("'2018-03'!O",TEXT(MATCH($C59,'2018-03'!$C$2:$C$100,0)+1,0)))="")),"Н/Д",INDIRECT(CONCATENATE("'2018-04'!O",TEXT(MATCH($C59,'2018-04'!$C$2:$C$100,0)+1,0)))-INDIRECT(CONCATENATE("'2018-03'!O",TEXT(MATCH($C59,'2018-03'!$C$2:$C$100,0)+1,0))))</f>
        <v>22985.39</v>
      </c>
      <c r="P59" s="17">
        <f ca="1">IF(OR(INDIRECT(CONCATENATE("'2018-04'!P",TEXT(MATCH($C59,'2018-04'!$C$2:$C$100,0)+1,0)))="",INDIRECT(CONCATENATE("'2018-03'!P",TEXT(MATCH($C59,'2018-03'!$C$2:$C$100,0)+1,0)))="",AND(INDIRECT(CONCATENATE("'2018-04'!P",TEXT(MATCH($C59,'2018-04'!$C$2:$C$100,0)+1,0)))="",INDIRECT(CONCATENATE("'2018-03'!P",TEXT(MATCH($C59,'2018-03'!$C$2:$C$100,0)+1,0)))="")),"Н/Д",INDIRECT(CONCATENATE("'2018-04'!P",TEXT(MATCH($C59,'2018-04'!$C$2:$C$100,0)+1,0)))-INDIRECT(CONCATENATE("'2018-03'!P",TEXT(MATCH($C59,'2018-03'!$C$2:$C$100,0)+1,0))))</f>
        <v>913540798.99000001</v>
      </c>
      <c r="Q59" s="17">
        <f ca="1">IF(OR(INDIRECT(CONCATENATE("'2018-04'!Q",TEXT(MATCH($C59,'2018-04'!$C$2:$C$100,0)+1,0)))="",INDIRECT(CONCATENATE("'2018-03'!Q",TEXT(MATCH($C59,'2018-03'!$C$2:$C$100,0)+1,0)))="",AND(INDIRECT(CONCATENATE("'2018-04'!Q",TEXT(MATCH($C59,'2018-04'!$C$2:$C$100,0)+1,0)))="",INDIRECT(CONCATENATE("'2018-03'!Q",TEXT(MATCH($C59,'2018-03'!$C$2:$C$100,0)+1,0)))="")),"Н/Д",INDIRECT(CONCATENATE("'2018-04'!Q",TEXT(MATCH($C59,'2018-04'!$C$2:$C$100,0)+1,0)))-INDIRECT(CONCATENATE("'2018-03'!Q",TEXT(MATCH($C59,'2018-03'!$C$2:$C$100,0)+1,0))))</f>
        <v>102501894.03999999</v>
      </c>
      <c r="R59" s="17">
        <f ca="1">IF(OR(INDIRECT(CONCATENATE("'2018-04'!R",TEXT(MATCH($C59,'2018-04'!$C$2:$C$100,0)+1,0)))="",INDIRECT(CONCATENATE("'2018-03'!R",TEXT(MATCH($C59,'2018-03'!$C$2:$C$100,0)+1,0)))="",AND(INDIRECT(CONCATENATE("'2018-04'!R",TEXT(MATCH($C59,'2018-04'!$C$2:$C$100,0)+1,0)))="",INDIRECT(CONCATENATE("'2018-03'!R",TEXT(MATCH($C59,'2018-03'!$C$2:$C$100,0)+1,0)))="")),"Н/Д",INDIRECT(CONCATENATE("'2018-04'!R",TEXT(MATCH($C59,'2018-04'!$C$2:$C$100,0)+1,0)))-INDIRECT(CONCATENATE("'2018-03'!R",TEXT(MATCH($C59,'2018-03'!$C$2:$C$100,0)+1,0))))</f>
        <v>117741142.51000002</v>
      </c>
      <c r="S59" s="17">
        <f ca="1">IF(OR(INDIRECT(CONCATENATE("'2018-04'!S",TEXT(MATCH($C59,'2018-04'!$C$2:$C$100,0)+1,0)))="",INDIRECT(CONCATENATE("'2018-03'!S",TEXT(MATCH($C59,'2018-03'!$C$2:$C$100,0)+1,0)))="",AND(INDIRECT(CONCATENATE("'2018-04'!S",TEXT(MATCH($C59,'2018-04'!$C$2:$C$100,0)+1,0)))="",INDIRECT(CONCATENATE("'2018-03'!S",TEXT(MATCH($C59,'2018-03'!$C$2:$C$100,0)+1,0)))="")),"Н/Д",INDIRECT(CONCATENATE("'2018-04'!S",TEXT(MATCH($C59,'2018-04'!$C$2:$C$100,0)+1,0)))-INDIRECT(CONCATENATE("'2018-03'!S",TEXT(MATCH($C59,'2018-03'!$C$2:$C$100,0)+1,0))))</f>
        <v>1482184.3599999999</v>
      </c>
      <c r="T59" s="17">
        <f ca="1">IF(OR(INDIRECT(CONCATENATE("'2018-04'!T",TEXT(MATCH($C59,'2018-04'!$C$2:$C$100,0)+1,0)))="",INDIRECT(CONCATENATE("'2018-03'!T",TEXT(MATCH($C59,'2018-03'!$C$2:$C$100,0)+1,0)))="",AND(INDIRECT(CONCATENATE("'2018-04'!T",TEXT(MATCH($C59,'2018-04'!$C$2:$C$100,0)+1,0)))="",INDIRECT(CONCATENATE("'2018-03'!T",TEXT(MATCH($C59,'2018-03'!$C$2:$C$100,0)+1,0)))="")),"Н/Д",INDIRECT(CONCATENATE("'2018-04'!T",TEXT(MATCH($C59,'2018-04'!$C$2:$C$100,0)+1,0)))-INDIRECT(CONCATENATE("'2018-03'!T",TEXT(MATCH($C59,'2018-03'!$C$2:$C$100,0)+1,0))))</f>
        <v>337684198.88</v>
      </c>
      <c r="U59" s="17">
        <f ca="1">IF(OR(INDIRECT(CONCATENATE("'2018-04'!U",TEXT(MATCH($C59,'2018-04'!$C$2:$C$100,0)+1,0)))="",INDIRECT(CONCATENATE("'2018-03'!U",TEXT(MATCH($C59,'2018-03'!$C$2:$C$100,0)+1,0)))="",AND(INDIRECT(CONCATENATE("'2018-04'!U",TEXT(MATCH($C59,'2018-04'!$C$2:$C$100,0)+1,0)))="",INDIRECT(CONCATENATE("'2018-03'!U",TEXT(MATCH($C59,'2018-03'!$C$2:$C$100,0)+1,0)))="")),"Н/Д",INDIRECT(CONCATENATE("'2018-04'!U",TEXT(MATCH($C59,'2018-04'!$C$2:$C$100,0)+1,0)))-INDIRECT(CONCATENATE("'2018-03'!U",TEXT(MATCH($C59,'2018-03'!$C$2:$C$100,0)+1,0))))</f>
        <v>-880744.95000000019</v>
      </c>
      <c r="V59" s="17">
        <f ca="1">IF(OR(INDIRECT(CONCATENATE("'2018-04'!V",TEXT(MATCH($C59,'2018-04'!$C$2:$C$100,0)+1,0)))="",INDIRECT(CONCATENATE("'2018-03'!V",TEXT(MATCH($C59,'2018-03'!$C$2:$C$100,0)+1,0)))="",AND(INDIRECT(CONCATENATE("'2018-04'!V",TEXT(MATCH($C59,'2018-04'!$C$2:$C$100,0)+1,0)))="",INDIRECT(CONCATENATE("'2018-03'!V",TEXT(MATCH($C59,'2018-03'!$C$2:$C$100,0)+1,0)))="")),"Н/Д",INDIRECT(CONCATENATE("'2018-04'!V",TEXT(MATCH($C59,'2018-04'!$C$2:$C$100,0)+1,0)))-INDIRECT(CONCATENATE("'2018-03'!V",TEXT(MATCH($C59,'2018-03'!$C$2:$C$100,0)+1,0))))</f>
        <v>534984652.1400001</v>
      </c>
      <c r="W59" s="17">
        <f ca="1">IF(OR(INDIRECT(CONCATENATE("'2018-04'!W",TEXT(MATCH($C59,'2018-04'!$C$2:$C$100,0)+1,0)))="",INDIRECT(CONCATENATE("'2018-03'!W",TEXT(MATCH($C59,'2018-03'!$C$2:$C$100,0)+1,0)))="",AND(INDIRECT(CONCATENATE("'2018-04'!W",TEXT(MATCH($C59,'2018-04'!$C$2:$C$100,0)+1,0)))="",INDIRECT(CONCATENATE("'2018-03'!W",TEXT(MATCH($C59,'2018-03'!$C$2:$C$100,0)+1,0)))="")),"Н/Д",INDIRECT(CONCATENATE("'2018-04'!W",TEXT(MATCH($C59,'2018-04'!$C$2:$C$100,0)+1,0)))-INDIRECT(CONCATENATE("'2018-03'!W",TEXT(MATCH($C59,'2018-03'!$C$2:$C$100,0)+1,0))))</f>
        <v>82919801463.12999</v>
      </c>
    </row>
    <row r="60" spans="1:23" x14ac:dyDescent="0.25">
      <c r="A60" s="2" t="s">
        <v>80</v>
      </c>
      <c r="B60" s="2" t="s">
        <v>85</v>
      </c>
      <c r="C60" s="15">
        <v>75000000</v>
      </c>
      <c r="D60" s="2" t="s">
        <v>207</v>
      </c>
      <c r="E60" s="17">
        <f ca="1">IF(OR(INDIRECT(CONCATENATE("'2018-04'!E",TEXT(MATCH($C60,'2018-04'!$C$2:$C$100,0)+1,0)))="",INDIRECT(CONCATENATE("'2018-03'!E",TEXT(MATCH($C60,'2018-03'!$C$2:$C$100,0)+1,0)))="",AND(INDIRECT(CONCATENATE("'2018-04'!E",TEXT(MATCH($C60,'2018-04'!$C$2:$C$100,0)+1,0)))="",INDIRECT(CONCATENATE("'2018-03'!E",TEXT(MATCH($C60,'2018-03'!$C$2:$C$100,0)+1,0)))="")),"Н/Д",INDIRECT(CONCATENATE("'2018-04'!E",TEXT(MATCH($C60,'2018-04'!$C$2:$C$100,0)+1,0)))-INDIRECT(CONCATENATE("'2018-03'!E",TEXT(MATCH($C60,'2018-03'!$C$2:$C$100,0)+1,0))))</f>
        <v>21437952623.990002</v>
      </c>
      <c r="F60" s="17">
        <f ca="1">IF(OR(INDIRECT(CONCATENATE("'2018-04'!F",TEXT(MATCH($C60,'2018-04'!$C$2:$C$100,0)+1,0)))="",INDIRECT(CONCATENATE("'2018-03'!F",TEXT(MATCH($C60,'2018-03'!$C$2:$C$100,0)+1,0)))="",AND(INDIRECT(CONCATENATE("'2018-04'!F",TEXT(MATCH($C60,'2018-04'!$C$2:$C$100,0)+1,0)))="",INDIRECT(CONCATENATE("'2018-03'!F",TEXT(MATCH($C60,'2018-03'!$C$2:$C$100,0)+1,0)))="")),"Н/Д",INDIRECT(CONCATENATE("'2018-04'!F",TEXT(MATCH($C60,'2018-04'!$C$2:$C$100,0)+1,0)))-INDIRECT(CONCATENATE("'2018-03'!F",TEXT(MATCH($C60,'2018-03'!$C$2:$C$100,0)+1,0))))</f>
        <v>19303037955.849998</v>
      </c>
      <c r="G60" s="17">
        <f ca="1">IF(OR(INDIRECT(CONCATENATE("'2018-04'!G",TEXT(MATCH($C60,'2018-04'!$C$2:$C$100,0)+1,0)))="",INDIRECT(CONCATENATE("'2018-03'!G",TEXT(MATCH($C60,'2018-03'!$C$2:$C$100,0)+1,0)))="",AND(INDIRECT(CONCATENATE("'2018-04'!G",TEXT(MATCH($C60,'2018-04'!$C$2:$C$100,0)+1,0)))="",INDIRECT(CONCATENATE("'2018-03'!G",TEXT(MATCH($C60,'2018-03'!$C$2:$C$100,0)+1,0)))="")),"Н/Д",INDIRECT(CONCATENATE("'2018-04'!G",TEXT(MATCH($C60,'2018-04'!$C$2:$C$100,0)+1,0)))-INDIRECT(CONCATENATE("'2018-03'!G",TEXT(MATCH($C60,'2018-03'!$C$2:$C$100,0)+1,0))))</f>
        <v>10388807432.720001</v>
      </c>
      <c r="H60" s="17">
        <f ca="1">IF(OR(INDIRECT(CONCATENATE("'2018-04'!H",TEXT(MATCH($C60,'2018-04'!$C$2:$C$100,0)+1,0)))="",INDIRECT(CONCATENATE("'2018-03'!H",TEXT(MATCH($C60,'2018-03'!$C$2:$C$100,0)+1,0)))="",AND(INDIRECT(CONCATENATE("'2018-04'!H",TEXT(MATCH($C60,'2018-04'!$C$2:$C$100,0)+1,0)))="",INDIRECT(CONCATENATE("'2018-03'!H",TEXT(MATCH($C60,'2018-03'!$C$2:$C$100,0)+1,0)))="")),"Н/Д",INDIRECT(CONCATENATE("'2018-04'!H",TEXT(MATCH($C60,'2018-04'!$C$2:$C$100,0)+1,0)))-INDIRECT(CONCATENATE("'2018-03'!H",TEXT(MATCH($C60,'2018-03'!$C$2:$C$100,0)+1,0))))</f>
        <v>4835244801.5599995</v>
      </c>
      <c r="I60" s="17">
        <f ca="1">IF(OR(INDIRECT(CONCATENATE("'2018-04'!I",TEXT(MATCH($C60,'2018-04'!$C$2:$C$100,0)+1,0)))="",INDIRECT(CONCATENATE("'2018-03'!I",TEXT(MATCH($C60,'2018-03'!$C$2:$C$100,0)+1,0)))="",AND(INDIRECT(CONCATENATE("'2018-04'!I",TEXT(MATCH($C60,'2018-04'!$C$2:$C$100,0)+1,0)))="",INDIRECT(CONCATENATE("'2018-03'!I",TEXT(MATCH($C60,'2018-03'!$C$2:$C$100,0)+1,0)))="")),"Н/Д",INDIRECT(CONCATENATE("'2018-04'!I",TEXT(MATCH($C60,'2018-04'!$C$2:$C$100,0)+1,0)))-INDIRECT(CONCATENATE("'2018-03'!I",TEXT(MATCH($C60,'2018-03'!$C$2:$C$100,0)+1,0))))</f>
        <v>947602884.25</v>
      </c>
      <c r="J60" s="17" t="str">
        <f ca="1">IF(OR(INDIRECT(CONCATENATE("'2018-04'!J",TEXT(MATCH($C60,'2018-04'!$C$2:$C$100,0)+1,0)))="",INDIRECT(CONCATENATE("'2018-03'!J",TEXT(MATCH($C60,'2018-03'!$C$2:$C$100,0)+1,0)))="",AND(INDIRECT(CONCATENATE("'2018-04'!J",TEXT(MATCH($C60,'2018-04'!$C$2:$C$100,0)+1,0)))="",INDIRECT(CONCATENATE("'2018-03'!J",TEXT(MATCH($C60,'2018-03'!$C$2:$C$100,0)+1,0)))="")),"Н/Д",INDIRECT(CONCATENATE("'2018-04'!J",TEXT(MATCH($C60,'2018-04'!$C$2:$C$100,0)+1,0)))-INDIRECT(CONCATENATE("'2018-03'!J",TEXT(MATCH($C60,'2018-03'!$C$2:$C$100,0)+1,0))))</f>
        <v>Н/Д</v>
      </c>
      <c r="K60" s="17">
        <f ca="1">IF(OR(INDIRECT(CONCATENATE("'2018-04'!K",TEXT(MATCH($C60,'2018-04'!$C$2:$C$100,0)+1,0)))="",INDIRECT(CONCATENATE("'2018-03'!K",TEXT(MATCH($C60,'2018-03'!$C$2:$C$100,0)+1,0)))="",AND(INDIRECT(CONCATENATE("'2018-04'!K",TEXT(MATCH($C60,'2018-04'!$C$2:$C$100,0)+1,0)))="",INDIRECT(CONCATENATE("'2018-03'!K",TEXT(MATCH($C60,'2018-03'!$C$2:$C$100,0)+1,0)))="")),"Н/Д",INDIRECT(CONCATENATE("'2018-04'!K",TEXT(MATCH($C60,'2018-04'!$C$2:$C$100,0)+1,0)))-INDIRECT(CONCATENATE("'2018-03'!K",TEXT(MATCH($C60,'2018-03'!$C$2:$C$100,0)+1,0))))</f>
        <v>919312569.60000014</v>
      </c>
      <c r="L60" s="17">
        <f ca="1">IF(OR(INDIRECT(CONCATENATE("'2018-04'!L",TEXT(MATCH($C60,'2018-04'!$C$2:$C$100,0)+1,0)))="",INDIRECT(CONCATENATE("'2018-03'!L",TEXT(MATCH($C60,'2018-03'!$C$2:$C$100,0)+1,0)))="",AND(INDIRECT(CONCATENATE("'2018-04'!L",TEXT(MATCH($C60,'2018-04'!$C$2:$C$100,0)+1,0)))="",INDIRECT(CONCATENATE("'2018-03'!L",TEXT(MATCH($C60,'2018-03'!$C$2:$C$100,0)+1,0)))="")),"Н/Д",INDIRECT(CONCATENATE("'2018-04'!L",TEXT(MATCH($C60,'2018-04'!$C$2:$C$100,0)+1,0)))-INDIRECT(CONCATENATE("'2018-03'!L",TEXT(MATCH($C60,'2018-03'!$C$2:$C$100,0)+1,0))))</f>
        <v>1315246889.6299999</v>
      </c>
      <c r="M60" s="17">
        <f ca="1">IF(OR(INDIRECT(CONCATENATE("'2018-04'!M",TEXT(MATCH($C60,'2018-04'!$C$2:$C$100,0)+1,0)))="",INDIRECT(CONCATENATE("'2018-03'!M",TEXT(MATCH($C60,'2018-03'!$C$2:$C$100,0)+1,0)))="",AND(INDIRECT(CONCATENATE("'2018-04'!M",TEXT(MATCH($C60,'2018-04'!$C$2:$C$100,0)+1,0)))="",INDIRECT(CONCATENATE("'2018-03'!M",TEXT(MATCH($C60,'2018-03'!$C$2:$C$100,0)+1,0)))="")),"Н/Д",INDIRECT(CONCATENATE("'2018-04'!M",TEXT(MATCH($C60,'2018-04'!$C$2:$C$100,0)+1,0)))-INDIRECT(CONCATENATE("'2018-03'!M",TEXT(MATCH($C60,'2018-03'!$C$2:$C$100,0)+1,0))))</f>
        <v>87300392.799999982</v>
      </c>
      <c r="N60" s="17">
        <f ca="1">IF(OR(INDIRECT(CONCATENATE("'2018-04'!N",TEXT(MATCH($C60,'2018-04'!$C$2:$C$100,0)+1,0)))="",INDIRECT(CONCATENATE("'2018-03'!N",TEXT(MATCH($C60,'2018-03'!$C$2:$C$100,0)+1,0)))="",AND(INDIRECT(CONCATENATE("'2018-04'!N",TEXT(MATCH($C60,'2018-04'!$C$2:$C$100,0)+1,0)))="",INDIRECT(CONCATENATE("'2018-03'!N",TEXT(MATCH($C60,'2018-03'!$C$2:$C$100,0)+1,0)))="")),"Н/Д",INDIRECT(CONCATENATE("'2018-04'!N",TEXT(MATCH($C60,'2018-04'!$C$2:$C$100,0)+1,0)))-INDIRECT(CONCATENATE("'2018-03'!NE",TEXT(MATCH($C60,'2018-03'!$C$2:$C$100,0)+1,0))))</f>
        <v>242268069.84</v>
      </c>
      <c r="O60" s="17">
        <f ca="1">IF(OR(INDIRECT(CONCATENATE("'2018-04'!O",TEXT(MATCH($C60,'2018-04'!$C$2:$C$100,0)+1,0)))="",INDIRECT(CONCATENATE("'2018-03'!O",TEXT(MATCH($C60,'2018-03'!$C$2:$C$100,0)+1,0)))="",AND(INDIRECT(CONCATENATE("'2018-04'!O",TEXT(MATCH($C60,'2018-04'!$C$2:$C$100,0)+1,0)))="",INDIRECT(CONCATENATE("'2018-03'!O",TEXT(MATCH($C60,'2018-03'!$C$2:$C$100,0)+1,0)))="")),"Н/Д",INDIRECT(CONCATENATE("'2018-04'!O",TEXT(MATCH($C60,'2018-04'!$C$2:$C$100,0)+1,0)))-INDIRECT(CONCATENATE("'2018-03'!O",TEXT(MATCH($C60,'2018-03'!$C$2:$C$100,0)+1,0))))</f>
        <v>98176.97000000003</v>
      </c>
      <c r="P60" s="17">
        <f ca="1">IF(OR(INDIRECT(CONCATENATE("'2018-04'!P",TEXT(MATCH($C60,'2018-04'!$C$2:$C$100,0)+1,0)))="",INDIRECT(CONCATENATE("'2018-03'!P",TEXT(MATCH($C60,'2018-03'!$C$2:$C$100,0)+1,0)))="",AND(INDIRECT(CONCATENATE("'2018-04'!P",TEXT(MATCH($C60,'2018-04'!$C$2:$C$100,0)+1,0)))="",INDIRECT(CONCATENATE("'2018-03'!P",TEXT(MATCH($C60,'2018-03'!$C$2:$C$100,0)+1,0)))="")),"Н/Д",INDIRECT(CONCATENATE("'2018-04'!P",TEXT(MATCH($C60,'2018-04'!$C$2:$C$100,0)+1,0)))-INDIRECT(CONCATENATE("'2018-03'!P",TEXT(MATCH($C60,'2018-03'!$C$2:$C$100,0)+1,0))))</f>
        <v>389825057.20999992</v>
      </c>
      <c r="Q60" s="17">
        <f ca="1">IF(OR(INDIRECT(CONCATENATE("'2018-04'!Q",TEXT(MATCH($C60,'2018-04'!$C$2:$C$100,0)+1,0)))="",INDIRECT(CONCATENATE("'2018-03'!Q",TEXT(MATCH($C60,'2018-03'!$C$2:$C$100,0)+1,0)))="",AND(INDIRECT(CONCATENATE("'2018-04'!Q",TEXT(MATCH($C60,'2018-04'!$C$2:$C$100,0)+1,0)))="",INDIRECT(CONCATENATE("'2018-03'!Q",TEXT(MATCH($C60,'2018-03'!$C$2:$C$100,0)+1,0)))="")),"Н/Д",INDIRECT(CONCATENATE("'2018-04'!Q",TEXT(MATCH($C60,'2018-04'!$C$2:$C$100,0)+1,0)))-INDIRECT(CONCATENATE("'2018-03'!Q",TEXT(MATCH($C60,'2018-03'!$C$2:$C$100,0)+1,0))))</f>
        <v>70244472.230000004</v>
      </c>
      <c r="R60" s="17">
        <f ca="1">IF(OR(INDIRECT(CONCATENATE("'2018-04'!R",TEXT(MATCH($C60,'2018-04'!$C$2:$C$100,0)+1,0)))="",INDIRECT(CONCATENATE("'2018-03'!R",TEXT(MATCH($C60,'2018-03'!$C$2:$C$100,0)+1,0)))="",AND(INDIRECT(CONCATENATE("'2018-04'!R",TEXT(MATCH($C60,'2018-04'!$C$2:$C$100,0)+1,0)))="",INDIRECT(CONCATENATE("'2018-03'!R",TEXT(MATCH($C60,'2018-03'!$C$2:$C$100,0)+1,0)))="")),"Н/Д",INDIRECT(CONCATENATE("'2018-04'!R",TEXT(MATCH($C60,'2018-04'!$C$2:$C$100,0)+1,0)))-INDIRECT(CONCATENATE("'2018-03'!R",TEXT(MATCH($C60,'2018-03'!$C$2:$C$100,0)+1,0))))</f>
        <v>63647219.230000004</v>
      </c>
      <c r="S60" s="17">
        <f ca="1">IF(OR(INDIRECT(CONCATENATE("'2018-04'!S",TEXT(MATCH($C60,'2018-04'!$C$2:$C$100,0)+1,0)))="",INDIRECT(CONCATENATE("'2018-03'!S",TEXT(MATCH($C60,'2018-03'!$C$2:$C$100,0)+1,0)))="",AND(INDIRECT(CONCATENATE("'2018-04'!S",TEXT(MATCH($C60,'2018-04'!$C$2:$C$100,0)+1,0)))="",INDIRECT(CONCATENATE("'2018-03'!S",TEXT(MATCH($C60,'2018-03'!$C$2:$C$100,0)+1,0)))="")),"Н/Д",INDIRECT(CONCATENATE("'2018-04'!S",TEXT(MATCH($C60,'2018-04'!$C$2:$C$100,0)+1,0)))-INDIRECT(CONCATENATE("'2018-03'!S",TEXT(MATCH($C60,'2018-03'!$C$2:$C$100,0)+1,0))))</f>
        <v>465600</v>
      </c>
      <c r="T60" s="17">
        <f ca="1">IF(OR(INDIRECT(CONCATENATE("'2018-04'!T",TEXT(MATCH($C60,'2018-04'!$C$2:$C$100,0)+1,0)))="",INDIRECT(CONCATENATE("'2018-03'!T",TEXT(MATCH($C60,'2018-03'!$C$2:$C$100,0)+1,0)))="",AND(INDIRECT(CONCATENATE("'2018-04'!T",TEXT(MATCH($C60,'2018-04'!$C$2:$C$100,0)+1,0)))="",INDIRECT(CONCATENATE("'2018-03'!T",TEXT(MATCH($C60,'2018-03'!$C$2:$C$100,0)+1,0)))="")),"Н/Д",INDIRECT(CONCATENATE("'2018-04'!T",TEXT(MATCH($C60,'2018-04'!$C$2:$C$100,0)+1,0)))-INDIRECT(CONCATENATE("'2018-03'!T",TEXT(MATCH($C60,'2018-03'!$C$2:$C$100,0)+1,0))))</f>
        <v>119219808.88999999</v>
      </c>
      <c r="U60" s="17">
        <f ca="1">IF(OR(INDIRECT(CONCATENATE("'2018-04'!U",TEXT(MATCH($C60,'2018-04'!$C$2:$C$100,0)+1,0)))="",INDIRECT(CONCATENATE("'2018-03'!U",TEXT(MATCH($C60,'2018-03'!$C$2:$C$100,0)+1,0)))="",AND(INDIRECT(CONCATENATE("'2018-04'!U",TEXT(MATCH($C60,'2018-04'!$C$2:$C$100,0)+1,0)))="",INDIRECT(CONCATENATE("'2018-03'!U",TEXT(MATCH($C60,'2018-03'!$C$2:$C$100,0)+1,0)))="")),"Н/Д",INDIRECT(CONCATENATE("'2018-04'!U",TEXT(MATCH($C60,'2018-04'!$C$2:$C$100,0)+1,0)))-INDIRECT(CONCATENATE("'2018-03'!U",TEXT(MATCH($C60,'2018-03'!$C$2:$C$100,0)+1,0))))</f>
        <v>6307796.9800000004</v>
      </c>
      <c r="V60" s="17">
        <f ca="1">IF(OR(INDIRECT(CONCATENATE("'2018-04'!V",TEXT(MATCH($C60,'2018-04'!$C$2:$C$100,0)+1,0)))="",INDIRECT(CONCATENATE("'2018-03'!V",TEXT(MATCH($C60,'2018-03'!$C$2:$C$100,0)+1,0)))="",AND(INDIRECT(CONCATENATE("'2018-04'!V",TEXT(MATCH($C60,'2018-04'!$C$2:$C$100,0)+1,0)))="",INDIRECT(CONCATENATE("'2018-03'!V",TEXT(MATCH($C60,'2018-03'!$C$2:$C$100,0)+1,0)))="")),"Н/Д",INDIRECT(CONCATENATE("'2018-04'!V",TEXT(MATCH($C60,'2018-04'!$C$2:$C$100,0)+1,0)))-INDIRECT(CONCATENATE("'2018-03'!V",TEXT(MATCH($C60,'2018-03'!$C$2:$C$100,0)+1,0))))</f>
        <v>2134914668.1399999</v>
      </c>
      <c r="W60" s="17">
        <f ca="1">IF(OR(INDIRECT(CONCATENATE("'2018-04'!W",TEXT(MATCH($C60,'2018-04'!$C$2:$C$100,0)+1,0)))="",INDIRECT(CONCATENATE("'2018-03'!W",TEXT(MATCH($C60,'2018-03'!$C$2:$C$100,0)+1,0)))="",AND(INDIRECT(CONCATENATE("'2018-04'!W",TEXT(MATCH($C60,'2018-04'!$C$2:$C$100,0)+1,0)))="",INDIRECT(CONCATENATE("'2018-03'!W",TEXT(MATCH($C60,'2018-03'!$C$2:$C$100,0)+1,0)))="")),"Н/Д",INDIRECT(CONCATENATE("'2018-04'!W",TEXT(MATCH($C60,'2018-04'!$C$2:$C$100,0)+1,0)))-INDIRECT(CONCATENATE("'2018-03'!W",TEXT(MATCH($C60,'2018-03'!$C$2:$C$100,0)+1,0))))</f>
        <v>62116186424.059998</v>
      </c>
    </row>
    <row r="61" spans="1:23" x14ac:dyDescent="0.25">
      <c r="A61" s="2" t="s">
        <v>80</v>
      </c>
      <c r="B61" s="2" t="s">
        <v>86</v>
      </c>
      <c r="C61" s="15">
        <v>71900000</v>
      </c>
      <c r="D61" s="2" t="s">
        <v>207</v>
      </c>
      <c r="E61" s="17">
        <f ca="1">IF(OR(INDIRECT(CONCATENATE("'2018-04'!E",TEXT(MATCH($C61,'2018-04'!$C$2:$C$100,0)+1,0)))="",INDIRECT(CONCATENATE("'2018-03'!E",TEXT(MATCH($C61,'2018-03'!$C$2:$C$100,0)+1,0)))="",AND(INDIRECT(CONCATENATE("'2018-04'!E",TEXT(MATCH($C61,'2018-04'!$C$2:$C$100,0)+1,0)))="",INDIRECT(CONCATENATE("'2018-03'!E",TEXT(MATCH($C61,'2018-03'!$C$2:$C$100,0)+1,0)))="")),"Н/Д",INDIRECT(CONCATENATE("'2018-04'!E",TEXT(MATCH($C61,'2018-04'!$C$2:$C$100,0)+1,0)))-INDIRECT(CONCATENATE("'2018-03'!E",TEXT(MATCH($C61,'2018-03'!$C$2:$C$100,0)+1,0))))</f>
        <v>22778020132.150002</v>
      </c>
      <c r="F61" s="17">
        <f ca="1">IF(OR(INDIRECT(CONCATENATE("'2018-04'!F",TEXT(MATCH($C61,'2018-04'!$C$2:$C$100,0)+1,0)))="",INDIRECT(CONCATENATE("'2018-03'!F",TEXT(MATCH($C61,'2018-03'!$C$2:$C$100,0)+1,0)))="",AND(INDIRECT(CONCATENATE("'2018-04'!F",TEXT(MATCH($C61,'2018-04'!$C$2:$C$100,0)+1,0)))="",INDIRECT(CONCATENATE("'2018-03'!F",TEXT(MATCH($C61,'2018-03'!$C$2:$C$100,0)+1,0)))="")),"Н/Д",INDIRECT(CONCATENATE("'2018-04'!F",TEXT(MATCH($C61,'2018-04'!$C$2:$C$100,0)+1,0)))-INDIRECT(CONCATENATE("'2018-03'!F",TEXT(MATCH($C61,'2018-03'!$C$2:$C$100,0)+1,0))))</f>
        <v>22612257145.049995</v>
      </c>
      <c r="G61" s="17">
        <f ca="1">IF(OR(INDIRECT(CONCATENATE("'2018-04'!G",TEXT(MATCH($C61,'2018-04'!$C$2:$C$100,0)+1,0)))="",INDIRECT(CONCATENATE("'2018-03'!G",TEXT(MATCH($C61,'2018-03'!$C$2:$C$100,0)+1,0)))="",AND(INDIRECT(CONCATENATE("'2018-04'!G",TEXT(MATCH($C61,'2018-04'!$C$2:$C$100,0)+1,0)))="",INDIRECT(CONCATENATE("'2018-03'!G",TEXT(MATCH($C61,'2018-03'!$C$2:$C$100,0)+1,0)))="")),"Н/Д",INDIRECT(CONCATENATE("'2018-04'!G",TEXT(MATCH($C61,'2018-04'!$C$2:$C$100,0)+1,0)))-INDIRECT(CONCATENATE("'2018-03'!G",TEXT(MATCH($C61,'2018-03'!$C$2:$C$100,0)+1,0))))</f>
        <v>12668092300.859999</v>
      </c>
      <c r="H61" s="17">
        <f ca="1">IF(OR(INDIRECT(CONCATENATE("'2018-04'!H",TEXT(MATCH($C61,'2018-04'!$C$2:$C$100,0)+1,0)))="",INDIRECT(CONCATENATE("'2018-03'!H",TEXT(MATCH($C61,'2018-03'!$C$2:$C$100,0)+1,0)))="",AND(INDIRECT(CONCATENATE("'2018-04'!H",TEXT(MATCH($C61,'2018-04'!$C$2:$C$100,0)+1,0)))="",INDIRECT(CONCATENATE("'2018-03'!H",TEXT(MATCH($C61,'2018-03'!$C$2:$C$100,0)+1,0)))="")),"Н/Д",INDIRECT(CONCATENATE("'2018-04'!H",TEXT(MATCH($C61,'2018-04'!$C$2:$C$100,0)+1,0)))-INDIRECT(CONCATENATE("'2018-03'!H",TEXT(MATCH($C61,'2018-03'!$C$2:$C$100,0)+1,0))))</f>
        <v>4427190606.8500013</v>
      </c>
      <c r="I61" s="17">
        <f ca="1">IF(OR(INDIRECT(CONCATENATE("'2018-04'!I",TEXT(MATCH($C61,'2018-04'!$C$2:$C$100,0)+1,0)))="",INDIRECT(CONCATENATE("'2018-03'!I",TEXT(MATCH($C61,'2018-03'!$C$2:$C$100,0)+1,0)))="",AND(INDIRECT(CONCATENATE("'2018-04'!I",TEXT(MATCH($C61,'2018-04'!$C$2:$C$100,0)+1,0)))="",INDIRECT(CONCATENATE("'2018-03'!I",TEXT(MATCH($C61,'2018-03'!$C$2:$C$100,0)+1,0)))="")),"Н/Д",INDIRECT(CONCATENATE("'2018-04'!I",TEXT(MATCH($C61,'2018-04'!$C$2:$C$100,0)+1,0)))-INDIRECT(CONCATENATE("'2018-03'!I",TEXT(MATCH($C61,'2018-03'!$C$2:$C$100,0)+1,0))))</f>
        <v>248331792.19999999</v>
      </c>
      <c r="J61" s="17" t="str">
        <f ca="1">IF(OR(INDIRECT(CONCATENATE("'2018-04'!J",TEXT(MATCH($C61,'2018-04'!$C$2:$C$100,0)+1,0)))="",INDIRECT(CONCATENATE("'2018-03'!J",TEXT(MATCH($C61,'2018-03'!$C$2:$C$100,0)+1,0)))="",AND(INDIRECT(CONCATENATE("'2018-04'!J",TEXT(MATCH($C61,'2018-04'!$C$2:$C$100,0)+1,0)))="",INDIRECT(CONCATENATE("'2018-03'!J",TEXT(MATCH($C61,'2018-03'!$C$2:$C$100,0)+1,0)))="")),"Н/Д",INDIRECT(CONCATENATE("'2018-04'!J",TEXT(MATCH($C61,'2018-04'!$C$2:$C$100,0)+1,0)))-INDIRECT(CONCATENATE("'2018-03'!J",TEXT(MATCH($C61,'2018-03'!$C$2:$C$100,0)+1,0))))</f>
        <v>Н/Д</v>
      </c>
      <c r="K61" s="17">
        <f ca="1">IF(OR(INDIRECT(CONCATENATE("'2018-04'!K",TEXT(MATCH($C61,'2018-04'!$C$2:$C$100,0)+1,0)))="",INDIRECT(CONCATENATE("'2018-03'!K",TEXT(MATCH($C61,'2018-03'!$C$2:$C$100,0)+1,0)))="",AND(INDIRECT(CONCATENATE("'2018-04'!K",TEXT(MATCH($C61,'2018-04'!$C$2:$C$100,0)+1,0)))="",INDIRECT(CONCATENATE("'2018-03'!K",TEXT(MATCH($C61,'2018-03'!$C$2:$C$100,0)+1,0)))="")),"Н/Д",INDIRECT(CONCATENATE("'2018-04'!K",TEXT(MATCH($C61,'2018-04'!$C$2:$C$100,0)+1,0)))-INDIRECT(CONCATENATE("'2018-03'!K",TEXT(MATCH($C61,'2018-03'!$C$2:$C$100,0)+1,0))))</f>
        <v>159031908.96000001</v>
      </c>
      <c r="L61" s="17">
        <f ca="1">IF(OR(INDIRECT(CONCATENATE("'2018-04'!L",TEXT(MATCH($C61,'2018-04'!$C$2:$C$100,0)+1,0)))="",INDIRECT(CONCATENATE("'2018-03'!L",TEXT(MATCH($C61,'2018-03'!$C$2:$C$100,0)+1,0)))="",AND(INDIRECT(CONCATENATE("'2018-04'!L",TEXT(MATCH($C61,'2018-04'!$C$2:$C$100,0)+1,0)))="",INDIRECT(CONCATENATE("'2018-03'!L",TEXT(MATCH($C61,'2018-03'!$C$2:$C$100,0)+1,0)))="")),"Н/Д",INDIRECT(CONCATENATE("'2018-04'!L",TEXT(MATCH($C61,'2018-04'!$C$2:$C$100,0)+1,0)))-INDIRECT(CONCATENATE("'2018-03'!L",TEXT(MATCH($C61,'2018-03'!$C$2:$C$100,0)+1,0))))</f>
        <v>4571128062.9400005</v>
      </c>
      <c r="M61" s="17">
        <f ca="1">IF(OR(INDIRECT(CONCATENATE("'2018-04'!M",TEXT(MATCH($C61,'2018-04'!$C$2:$C$100,0)+1,0)))="",INDIRECT(CONCATENATE("'2018-03'!M",TEXT(MATCH($C61,'2018-03'!$C$2:$C$100,0)+1,0)))="",AND(INDIRECT(CONCATENATE("'2018-04'!M",TEXT(MATCH($C61,'2018-04'!$C$2:$C$100,0)+1,0)))="",INDIRECT(CONCATENATE("'2018-03'!M",TEXT(MATCH($C61,'2018-03'!$C$2:$C$100,0)+1,0)))="")),"Н/Д",INDIRECT(CONCATENATE("'2018-04'!M",TEXT(MATCH($C61,'2018-04'!$C$2:$C$100,0)+1,0)))-INDIRECT(CONCATENATE("'2018-03'!M",TEXT(MATCH($C61,'2018-03'!$C$2:$C$100,0)+1,0))))</f>
        <v>10118074.70000001</v>
      </c>
      <c r="N61" s="17">
        <f ca="1">IF(OR(INDIRECT(CONCATENATE("'2018-04'!N",TEXT(MATCH($C61,'2018-04'!$C$2:$C$100,0)+1,0)))="",INDIRECT(CONCATENATE("'2018-03'!N",TEXT(MATCH($C61,'2018-03'!$C$2:$C$100,0)+1,0)))="",AND(INDIRECT(CONCATENATE("'2018-04'!N",TEXT(MATCH($C61,'2018-04'!$C$2:$C$100,0)+1,0)))="",INDIRECT(CONCATENATE("'2018-03'!N",TEXT(MATCH($C61,'2018-03'!$C$2:$C$100,0)+1,0)))="")),"Н/Д",INDIRECT(CONCATENATE("'2018-04'!N",TEXT(MATCH($C61,'2018-04'!$C$2:$C$100,0)+1,0)))-INDIRECT(CONCATENATE("'2018-03'!NE",TEXT(MATCH($C61,'2018-03'!$C$2:$C$100,0)+1,0))))</f>
        <v>87065605.629999995</v>
      </c>
      <c r="O61" s="17">
        <f ca="1">IF(OR(INDIRECT(CONCATENATE("'2018-04'!O",TEXT(MATCH($C61,'2018-04'!$C$2:$C$100,0)+1,0)))="",INDIRECT(CONCATENATE("'2018-03'!O",TEXT(MATCH($C61,'2018-03'!$C$2:$C$100,0)+1,0)))="",AND(INDIRECT(CONCATENATE("'2018-04'!O",TEXT(MATCH($C61,'2018-04'!$C$2:$C$100,0)+1,0)))="",INDIRECT(CONCATENATE("'2018-03'!O",TEXT(MATCH($C61,'2018-03'!$C$2:$C$100,0)+1,0)))="")),"Н/Д",INDIRECT(CONCATENATE("'2018-04'!O",TEXT(MATCH($C61,'2018-04'!$C$2:$C$100,0)+1,0)))-INDIRECT(CONCATENATE("'2018-03'!O",TEXT(MATCH($C61,'2018-03'!$C$2:$C$100,0)+1,0))))</f>
        <v>4384.6799999999994</v>
      </c>
      <c r="P61" s="17">
        <f ca="1">IF(OR(INDIRECT(CONCATENATE("'2018-04'!P",TEXT(MATCH($C61,'2018-04'!$C$2:$C$100,0)+1,0)))="",INDIRECT(CONCATENATE("'2018-03'!P",TEXT(MATCH($C61,'2018-03'!$C$2:$C$100,0)+1,0)))="",AND(INDIRECT(CONCATENATE("'2018-04'!P",TEXT(MATCH($C61,'2018-04'!$C$2:$C$100,0)+1,0)))="",INDIRECT(CONCATENATE("'2018-03'!P",TEXT(MATCH($C61,'2018-03'!$C$2:$C$100,0)+1,0)))="")),"Н/Д",INDIRECT(CONCATENATE("'2018-04'!P",TEXT(MATCH($C61,'2018-04'!$C$2:$C$100,0)+1,0)))-INDIRECT(CONCATENATE("'2018-03'!P",TEXT(MATCH($C61,'2018-03'!$C$2:$C$100,0)+1,0))))</f>
        <v>246502752.71999997</v>
      </c>
      <c r="Q61" s="17">
        <f ca="1">IF(OR(INDIRECT(CONCATENATE("'2018-04'!Q",TEXT(MATCH($C61,'2018-04'!$C$2:$C$100,0)+1,0)))="",INDIRECT(CONCATENATE("'2018-03'!Q",TEXT(MATCH($C61,'2018-03'!$C$2:$C$100,0)+1,0)))="",AND(INDIRECT(CONCATENATE("'2018-04'!Q",TEXT(MATCH($C61,'2018-04'!$C$2:$C$100,0)+1,0)))="",INDIRECT(CONCATENATE("'2018-03'!Q",TEXT(MATCH($C61,'2018-03'!$C$2:$C$100,0)+1,0)))="")),"Н/Д",INDIRECT(CONCATENATE("'2018-04'!Q",TEXT(MATCH($C61,'2018-04'!$C$2:$C$100,0)+1,0)))-INDIRECT(CONCATENATE("'2018-03'!Q",TEXT(MATCH($C61,'2018-03'!$C$2:$C$100,0)+1,0))))</f>
        <v>91402028.25999999</v>
      </c>
      <c r="R61" s="17">
        <f ca="1">IF(OR(INDIRECT(CONCATENATE("'2018-04'!R",TEXT(MATCH($C61,'2018-04'!$C$2:$C$100,0)+1,0)))="",INDIRECT(CONCATENATE("'2018-03'!R",TEXT(MATCH($C61,'2018-03'!$C$2:$C$100,0)+1,0)))="",AND(INDIRECT(CONCATENATE("'2018-04'!R",TEXT(MATCH($C61,'2018-04'!$C$2:$C$100,0)+1,0)))="",INDIRECT(CONCATENATE("'2018-03'!R",TEXT(MATCH($C61,'2018-03'!$C$2:$C$100,0)+1,0)))="")),"Н/Д",INDIRECT(CONCATENATE("'2018-04'!R",TEXT(MATCH($C61,'2018-04'!$C$2:$C$100,0)+1,0)))-INDIRECT(CONCATENATE("'2018-03'!R",TEXT(MATCH($C61,'2018-03'!$C$2:$C$100,0)+1,0))))</f>
        <v>37278251.829999998</v>
      </c>
      <c r="S61" s="17">
        <f ca="1">IF(OR(INDIRECT(CONCATENATE("'2018-04'!S",TEXT(MATCH($C61,'2018-04'!$C$2:$C$100,0)+1,0)))="",INDIRECT(CONCATENATE("'2018-03'!S",TEXT(MATCH($C61,'2018-03'!$C$2:$C$100,0)+1,0)))="",AND(INDIRECT(CONCATENATE("'2018-04'!S",TEXT(MATCH($C61,'2018-04'!$C$2:$C$100,0)+1,0)))="",INDIRECT(CONCATENATE("'2018-03'!S",TEXT(MATCH($C61,'2018-03'!$C$2:$C$100,0)+1,0)))="")),"Н/Д",INDIRECT(CONCATENATE("'2018-04'!S",TEXT(MATCH($C61,'2018-04'!$C$2:$C$100,0)+1,0)))-INDIRECT(CONCATENATE("'2018-03'!S",TEXT(MATCH($C61,'2018-03'!$C$2:$C$100,0)+1,0))))</f>
        <v>-4490</v>
      </c>
      <c r="T61" s="17">
        <f ca="1">IF(OR(INDIRECT(CONCATENATE("'2018-04'!T",TEXT(MATCH($C61,'2018-04'!$C$2:$C$100,0)+1,0)))="",INDIRECT(CONCATENATE("'2018-03'!T",TEXT(MATCH($C61,'2018-03'!$C$2:$C$100,0)+1,0)))="",AND(INDIRECT(CONCATENATE("'2018-04'!T",TEXT(MATCH($C61,'2018-04'!$C$2:$C$100,0)+1,0)))="",INDIRECT(CONCATENATE("'2018-03'!T",TEXT(MATCH($C61,'2018-03'!$C$2:$C$100,0)+1,0)))="")),"Н/Д",INDIRECT(CONCATENATE("'2018-04'!T",TEXT(MATCH($C61,'2018-04'!$C$2:$C$100,0)+1,0)))-INDIRECT(CONCATENATE("'2018-03'!T",TEXT(MATCH($C61,'2018-03'!$C$2:$C$100,0)+1,0))))</f>
        <v>78937118.000000015</v>
      </c>
      <c r="U61" s="17">
        <f ca="1">IF(OR(INDIRECT(CONCATENATE("'2018-04'!U",TEXT(MATCH($C61,'2018-04'!$C$2:$C$100,0)+1,0)))="",INDIRECT(CONCATENATE("'2018-03'!U",TEXT(MATCH($C61,'2018-03'!$C$2:$C$100,0)+1,0)))="",AND(INDIRECT(CONCATENATE("'2018-04'!U",TEXT(MATCH($C61,'2018-04'!$C$2:$C$100,0)+1,0)))="",INDIRECT(CONCATENATE("'2018-03'!U",TEXT(MATCH($C61,'2018-03'!$C$2:$C$100,0)+1,0)))="")),"Н/Д",INDIRECT(CONCATENATE("'2018-04'!U",TEXT(MATCH($C61,'2018-04'!$C$2:$C$100,0)+1,0)))-INDIRECT(CONCATENATE("'2018-03'!U",TEXT(MATCH($C61,'2018-03'!$C$2:$C$100,0)+1,0))))</f>
        <v>10828656.25</v>
      </c>
      <c r="V61" s="17">
        <f ca="1">IF(OR(INDIRECT(CONCATENATE("'2018-04'!V",TEXT(MATCH($C61,'2018-04'!$C$2:$C$100,0)+1,0)))="",INDIRECT(CONCATENATE("'2018-03'!V",TEXT(MATCH($C61,'2018-03'!$C$2:$C$100,0)+1,0)))="",AND(INDIRECT(CONCATENATE("'2018-04'!V",TEXT(MATCH($C61,'2018-04'!$C$2:$C$100,0)+1,0)))="",INDIRECT(CONCATENATE("'2018-03'!V",TEXT(MATCH($C61,'2018-03'!$C$2:$C$100,0)+1,0)))="")),"Н/Д",INDIRECT(CONCATENATE("'2018-04'!V",TEXT(MATCH($C61,'2018-04'!$C$2:$C$100,0)+1,0)))-INDIRECT(CONCATENATE("'2018-03'!V",TEXT(MATCH($C61,'2018-03'!$C$2:$C$100,0)+1,0))))</f>
        <v>165762987.10000002</v>
      </c>
      <c r="W61" s="17">
        <f ca="1">IF(OR(INDIRECT(CONCATENATE("'2018-04'!W",TEXT(MATCH($C61,'2018-04'!$C$2:$C$100,0)+1,0)))="",INDIRECT(CONCATENATE("'2018-03'!W",TEXT(MATCH($C61,'2018-03'!$C$2:$C$100,0)+1,0)))="",AND(INDIRECT(CONCATENATE("'2018-04'!W",TEXT(MATCH($C61,'2018-04'!$C$2:$C$100,0)+1,0)))="",INDIRECT(CONCATENATE("'2018-03'!W",TEXT(MATCH($C61,'2018-03'!$C$2:$C$100,0)+1,0)))="")),"Н/Д",INDIRECT(CONCATENATE("'2018-04'!W",TEXT(MATCH($C61,'2018-04'!$C$2:$C$100,0)+1,0)))-INDIRECT(CONCATENATE("'2018-03'!W",TEXT(MATCH($C61,'2018-03'!$C$2:$C$100,0)+1,0))))</f>
        <v>68135368858.339996</v>
      </c>
    </row>
    <row r="62" spans="1:23" x14ac:dyDescent="0.25">
      <c r="A62" s="2" t="s">
        <v>87</v>
      </c>
      <c r="B62" s="2" t="s">
        <v>88</v>
      </c>
      <c r="C62" s="15">
        <v>14000000</v>
      </c>
      <c r="D62" s="2" t="s">
        <v>207</v>
      </c>
      <c r="E62" s="17">
        <f ca="1">IF(OR(INDIRECT(CONCATENATE("'2018-04'!E",TEXT(MATCH($C62,'2018-04'!$C$2:$C$100,0)+1,0)))="",INDIRECT(CONCATENATE("'2018-03'!E",TEXT(MATCH($C62,'2018-03'!$C$2:$C$100,0)+1,0)))="",AND(INDIRECT(CONCATENATE("'2018-04'!E",TEXT(MATCH($C62,'2018-04'!$C$2:$C$100,0)+1,0)))="",INDIRECT(CONCATENATE("'2018-03'!E",TEXT(MATCH($C62,'2018-03'!$C$2:$C$100,0)+1,0)))="")),"Н/Д",INDIRECT(CONCATENATE("'2018-04'!E",TEXT(MATCH($C62,'2018-04'!$C$2:$C$100,0)+1,0)))-INDIRECT(CONCATENATE("'2018-03'!E",TEXT(MATCH($C62,'2018-03'!$C$2:$C$100,0)+1,0))))</f>
        <v>13549600291.769999</v>
      </c>
      <c r="F62" s="17">
        <f ca="1">IF(OR(INDIRECT(CONCATENATE("'2018-04'!F",TEXT(MATCH($C62,'2018-04'!$C$2:$C$100,0)+1,0)))="",INDIRECT(CONCATENATE("'2018-03'!F",TEXT(MATCH($C62,'2018-03'!$C$2:$C$100,0)+1,0)))="",AND(INDIRECT(CONCATENATE("'2018-04'!F",TEXT(MATCH($C62,'2018-04'!$C$2:$C$100,0)+1,0)))="",INDIRECT(CONCATENATE("'2018-03'!F",TEXT(MATCH($C62,'2018-03'!$C$2:$C$100,0)+1,0)))="")),"Н/Д",INDIRECT(CONCATENATE("'2018-04'!F",TEXT(MATCH($C62,'2018-04'!$C$2:$C$100,0)+1,0)))-INDIRECT(CONCATENATE("'2018-03'!F",TEXT(MATCH($C62,'2018-03'!$C$2:$C$100,0)+1,0))))</f>
        <v>12092300127.609999</v>
      </c>
      <c r="G62" s="17">
        <f ca="1">IF(OR(INDIRECT(CONCATENATE("'2018-04'!G",TEXT(MATCH($C62,'2018-04'!$C$2:$C$100,0)+1,0)))="",INDIRECT(CONCATENATE("'2018-03'!G",TEXT(MATCH($C62,'2018-03'!$C$2:$C$100,0)+1,0)))="",AND(INDIRECT(CONCATENATE("'2018-04'!G",TEXT(MATCH($C62,'2018-04'!$C$2:$C$100,0)+1,0)))="",INDIRECT(CONCATENATE("'2018-03'!G",TEXT(MATCH($C62,'2018-03'!$C$2:$C$100,0)+1,0)))="")),"Н/Д",INDIRECT(CONCATENATE("'2018-04'!G",TEXT(MATCH($C62,'2018-04'!$C$2:$C$100,0)+1,0)))-INDIRECT(CONCATENATE("'2018-03'!G",TEXT(MATCH($C62,'2018-03'!$C$2:$C$100,0)+1,0))))</f>
        <v>7359695886.8999996</v>
      </c>
      <c r="H62" s="17">
        <f ca="1">IF(OR(INDIRECT(CONCATENATE("'2018-04'!H",TEXT(MATCH($C62,'2018-04'!$C$2:$C$100,0)+1,0)))="",INDIRECT(CONCATENATE("'2018-03'!H",TEXT(MATCH($C62,'2018-03'!$C$2:$C$100,0)+1,0)))="",AND(INDIRECT(CONCATENATE("'2018-04'!H",TEXT(MATCH($C62,'2018-04'!$C$2:$C$100,0)+1,0)))="",INDIRECT(CONCATENATE("'2018-03'!H",TEXT(MATCH($C62,'2018-03'!$C$2:$C$100,0)+1,0)))="")),"Н/Д",INDIRECT(CONCATENATE("'2018-04'!H",TEXT(MATCH($C62,'2018-04'!$C$2:$C$100,0)+1,0)))-INDIRECT(CONCATENATE("'2018-03'!H",TEXT(MATCH($C62,'2018-03'!$C$2:$C$100,0)+1,0))))</f>
        <v>1994033181.1199999</v>
      </c>
      <c r="I62" s="17">
        <f ca="1">IF(OR(INDIRECT(CONCATENATE("'2018-04'!I",TEXT(MATCH($C62,'2018-04'!$C$2:$C$100,0)+1,0)))="",INDIRECT(CONCATENATE("'2018-03'!I",TEXT(MATCH($C62,'2018-03'!$C$2:$C$100,0)+1,0)))="",AND(INDIRECT(CONCATENATE("'2018-04'!I",TEXT(MATCH($C62,'2018-04'!$C$2:$C$100,0)+1,0)))="",INDIRECT(CONCATENATE("'2018-03'!I",TEXT(MATCH($C62,'2018-03'!$C$2:$C$100,0)+1,0)))="")),"Н/Д",INDIRECT(CONCATENATE("'2018-04'!I",TEXT(MATCH($C62,'2018-04'!$C$2:$C$100,0)+1,0)))-INDIRECT(CONCATENATE("'2018-03'!I",TEXT(MATCH($C62,'2018-03'!$C$2:$C$100,0)+1,0))))</f>
        <v>719546806.41000009</v>
      </c>
      <c r="J62" s="17" t="str">
        <f ca="1">IF(OR(INDIRECT(CONCATENATE("'2018-04'!J",TEXT(MATCH($C62,'2018-04'!$C$2:$C$100,0)+1,0)))="",INDIRECT(CONCATENATE("'2018-03'!J",TEXT(MATCH($C62,'2018-03'!$C$2:$C$100,0)+1,0)))="",AND(INDIRECT(CONCATENATE("'2018-04'!J",TEXT(MATCH($C62,'2018-04'!$C$2:$C$100,0)+1,0)))="",INDIRECT(CONCATENATE("'2018-03'!J",TEXT(MATCH($C62,'2018-03'!$C$2:$C$100,0)+1,0)))="")),"Н/Д",INDIRECT(CONCATENATE("'2018-04'!J",TEXT(MATCH($C62,'2018-04'!$C$2:$C$100,0)+1,0)))-INDIRECT(CONCATENATE("'2018-03'!J",TEXT(MATCH($C62,'2018-03'!$C$2:$C$100,0)+1,0))))</f>
        <v>Н/Д</v>
      </c>
      <c r="K62" s="17">
        <f ca="1">IF(OR(INDIRECT(CONCATENATE("'2018-04'!K",TEXT(MATCH($C62,'2018-04'!$C$2:$C$100,0)+1,0)))="",INDIRECT(CONCATENATE("'2018-03'!K",TEXT(MATCH($C62,'2018-03'!$C$2:$C$100,0)+1,0)))="",AND(INDIRECT(CONCATENATE("'2018-04'!K",TEXT(MATCH($C62,'2018-04'!$C$2:$C$100,0)+1,0)))="",INDIRECT(CONCATENATE("'2018-03'!K",TEXT(MATCH($C62,'2018-03'!$C$2:$C$100,0)+1,0)))="")),"Н/Д",INDIRECT(CONCATENATE("'2018-04'!K",TEXT(MATCH($C62,'2018-04'!$C$2:$C$100,0)+1,0)))-INDIRECT(CONCATENATE("'2018-03'!K",TEXT(MATCH($C62,'2018-03'!$C$2:$C$100,0)+1,0))))</f>
        <v>336724786.69</v>
      </c>
      <c r="L62" s="17">
        <f ca="1">IF(OR(INDIRECT(CONCATENATE("'2018-04'!L",TEXT(MATCH($C62,'2018-04'!$C$2:$C$100,0)+1,0)))="",INDIRECT(CONCATENATE("'2018-03'!L",TEXT(MATCH($C62,'2018-03'!$C$2:$C$100,0)+1,0)))="",AND(INDIRECT(CONCATENATE("'2018-04'!L",TEXT(MATCH($C62,'2018-04'!$C$2:$C$100,0)+1,0)))="",INDIRECT(CONCATENATE("'2018-03'!L",TEXT(MATCH($C62,'2018-03'!$C$2:$C$100,0)+1,0)))="")),"Н/Д",INDIRECT(CONCATENATE("'2018-04'!L",TEXT(MATCH($C62,'2018-04'!$C$2:$C$100,0)+1,0)))-INDIRECT(CONCATENATE("'2018-03'!L",TEXT(MATCH($C62,'2018-03'!$C$2:$C$100,0)+1,0))))</f>
        <v>1273111735.1800001</v>
      </c>
      <c r="M62" s="17">
        <f ca="1">IF(OR(INDIRECT(CONCATENATE("'2018-04'!M",TEXT(MATCH($C62,'2018-04'!$C$2:$C$100,0)+1,0)))="",INDIRECT(CONCATENATE("'2018-03'!M",TEXT(MATCH($C62,'2018-03'!$C$2:$C$100,0)+1,0)))="",AND(INDIRECT(CONCATENATE("'2018-04'!M",TEXT(MATCH($C62,'2018-04'!$C$2:$C$100,0)+1,0)))="",INDIRECT(CONCATENATE("'2018-03'!M",TEXT(MATCH($C62,'2018-03'!$C$2:$C$100,0)+1,0)))="")),"Н/Д",INDIRECT(CONCATENATE("'2018-04'!M",TEXT(MATCH($C62,'2018-04'!$C$2:$C$100,0)+1,0)))-INDIRECT(CONCATENATE("'2018-03'!M",TEXT(MATCH($C62,'2018-03'!$C$2:$C$100,0)+1,0))))</f>
        <v>56567762.219999999</v>
      </c>
      <c r="N62" s="17">
        <f ca="1">IF(OR(INDIRECT(CONCATENATE("'2018-04'!N",TEXT(MATCH($C62,'2018-04'!$C$2:$C$100,0)+1,0)))="",INDIRECT(CONCATENATE("'2018-03'!N",TEXT(MATCH($C62,'2018-03'!$C$2:$C$100,0)+1,0)))="",AND(INDIRECT(CONCATENATE("'2018-04'!N",TEXT(MATCH($C62,'2018-04'!$C$2:$C$100,0)+1,0)))="",INDIRECT(CONCATENATE("'2018-03'!N",TEXT(MATCH($C62,'2018-03'!$C$2:$C$100,0)+1,0)))="")),"Н/Д",INDIRECT(CONCATENATE("'2018-04'!N",TEXT(MATCH($C62,'2018-04'!$C$2:$C$100,0)+1,0)))-INDIRECT(CONCATENATE("'2018-03'!NE",TEXT(MATCH($C62,'2018-03'!$C$2:$C$100,0)+1,0))))</f>
        <v>105911741.43000001</v>
      </c>
      <c r="O62" s="17">
        <f ca="1">IF(OR(INDIRECT(CONCATENATE("'2018-04'!O",TEXT(MATCH($C62,'2018-04'!$C$2:$C$100,0)+1,0)))="",INDIRECT(CONCATENATE("'2018-03'!O",TEXT(MATCH($C62,'2018-03'!$C$2:$C$100,0)+1,0)))="",AND(INDIRECT(CONCATENATE("'2018-04'!O",TEXT(MATCH($C62,'2018-04'!$C$2:$C$100,0)+1,0)))="",INDIRECT(CONCATENATE("'2018-03'!O",TEXT(MATCH($C62,'2018-03'!$C$2:$C$100,0)+1,0)))="")),"Н/Д",INDIRECT(CONCATENATE("'2018-04'!O",TEXT(MATCH($C62,'2018-04'!$C$2:$C$100,0)+1,0)))-INDIRECT(CONCATENATE("'2018-03'!O",TEXT(MATCH($C62,'2018-03'!$C$2:$C$100,0)+1,0))))</f>
        <v>3564.6200000000026</v>
      </c>
      <c r="P62" s="17">
        <f ca="1">IF(OR(INDIRECT(CONCATENATE("'2018-04'!P",TEXT(MATCH($C62,'2018-04'!$C$2:$C$100,0)+1,0)))="",INDIRECT(CONCATENATE("'2018-03'!P",TEXT(MATCH($C62,'2018-03'!$C$2:$C$100,0)+1,0)))="",AND(INDIRECT(CONCATENATE("'2018-04'!P",TEXT(MATCH($C62,'2018-04'!$C$2:$C$100,0)+1,0)))="",INDIRECT(CONCATENATE("'2018-03'!P",TEXT(MATCH($C62,'2018-03'!$C$2:$C$100,0)+1,0)))="")),"Н/Д",INDIRECT(CONCATENATE("'2018-04'!P",TEXT(MATCH($C62,'2018-04'!$C$2:$C$100,0)+1,0)))-INDIRECT(CONCATENATE("'2018-03'!P",TEXT(MATCH($C62,'2018-03'!$C$2:$C$100,0)+1,0))))</f>
        <v>163391849.44</v>
      </c>
      <c r="Q62" s="17">
        <f ca="1">IF(OR(INDIRECT(CONCATENATE("'2018-04'!Q",TEXT(MATCH($C62,'2018-04'!$C$2:$C$100,0)+1,0)))="",INDIRECT(CONCATENATE("'2018-03'!Q",TEXT(MATCH($C62,'2018-03'!$C$2:$C$100,0)+1,0)))="",AND(INDIRECT(CONCATENATE("'2018-04'!Q",TEXT(MATCH($C62,'2018-04'!$C$2:$C$100,0)+1,0)))="",INDIRECT(CONCATENATE("'2018-03'!Q",TEXT(MATCH($C62,'2018-03'!$C$2:$C$100,0)+1,0)))="")),"Н/Д",INDIRECT(CONCATENATE("'2018-04'!Q",TEXT(MATCH($C62,'2018-04'!$C$2:$C$100,0)+1,0)))-INDIRECT(CONCATENATE("'2018-03'!Q",TEXT(MATCH($C62,'2018-03'!$C$2:$C$100,0)+1,0))))</f>
        <v>23796045.089999996</v>
      </c>
      <c r="R62" s="17">
        <f ca="1">IF(OR(INDIRECT(CONCATENATE("'2018-04'!R",TEXT(MATCH($C62,'2018-04'!$C$2:$C$100,0)+1,0)))="",INDIRECT(CONCATENATE("'2018-03'!R",TEXT(MATCH($C62,'2018-03'!$C$2:$C$100,0)+1,0)))="",AND(INDIRECT(CONCATENATE("'2018-04'!R",TEXT(MATCH($C62,'2018-04'!$C$2:$C$100,0)+1,0)))="",INDIRECT(CONCATENATE("'2018-03'!R",TEXT(MATCH($C62,'2018-03'!$C$2:$C$100,0)+1,0)))="")),"Н/Д",INDIRECT(CONCATENATE("'2018-04'!R",TEXT(MATCH($C62,'2018-04'!$C$2:$C$100,0)+1,0)))-INDIRECT(CONCATENATE("'2018-03'!R",TEXT(MATCH($C62,'2018-03'!$C$2:$C$100,0)+1,0))))</f>
        <v>40675577.240000002</v>
      </c>
      <c r="S62" s="17">
        <f ca="1">IF(OR(INDIRECT(CONCATENATE("'2018-04'!S",TEXT(MATCH($C62,'2018-04'!$C$2:$C$100,0)+1,0)))="",INDIRECT(CONCATENATE("'2018-03'!S",TEXT(MATCH($C62,'2018-03'!$C$2:$C$100,0)+1,0)))="",AND(INDIRECT(CONCATENATE("'2018-04'!S",TEXT(MATCH($C62,'2018-04'!$C$2:$C$100,0)+1,0)))="",INDIRECT(CONCATENATE("'2018-03'!S",TEXT(MATCH($C62,'2018-03'!$C$2:$C$100,0)+1,0)))="")),"Н/Д",INDIRECT(CONCATENATE("'2018-04'!S",TEXT(MATCH($C62,'2018-04'!$C$2:$C$100,0)+1,0)))-INDIRECT(CONCATENATE("'2018-03'!S",TEXT(MATCH($C62,'2018-03'!$C$2:$C$100,0)+1,0))))</f>
        <v>1946986.84</v>
      </c>
      <c r="T62" s="17">
        <f ca="1">IF(OR(INDIRECT(CONCATENATE("'2018-04'!T",TEXT(MATCH($C62,'2018-04'!$C$2:$C$100,0)+1,0)))="",INDIRECT(CONCATENATE("'2018-03'!T",TEXT(MATCH($C62,'2018-03'!$C$2:$C$100,0)+1,0)))="",AND(INDIRECT(CONCATENATE("'2018-04'!T",TEXT(MATCH($C62,'2018-04'!$C$2:$C$100,0)+1,0)))="",INDIRECT(CONCATENATE("'2018-03'!T",TEXT(MATCH($C62,'2018-03'!$C$2:$C$100,0)+1,0)))="")),"Н/Д",INDIRECT(CONCATENATE("'2018-04'!T",TEXT(MATCH($C62,'2018-04'!$C$2:$C$100,0)+1,0)))-INDIRECT(CONCATENATE("'2018-03'!T",TEXT(MATCH($C62,'2018-03'!$C$2:$C$100,0)+1,0))))</f>
        <v>62968651.929999992</v>
      </c>
      <c r="U62" s="17">
        <f ca="1">IF(OR(INDIRECT(CONCATENATE("'2018-04'!U",TEXT(MATCH($C62,'2018-04'!$C$2:$C$100,0)+1,0)))="",INDIRECT(CONCATENATE("'2018-03'!U",TEXT(MATCH($C62,'2018-03'!$C$2:$C$100,0)+1,0)))="",AND(INDIRECT(CONCATENATE("'2018-04'!U",TEXT(MATCH($C62,'2018-04'!$C$2:$C$100,0)+1,0)))="",INDIRECT(CONCATENATE("'2018-03'!U",TEXT(MATCH($C62,'2018-03'!$C$2:$C$100,0)+1,0)))="")),"Н/Д",INDIRECT(CONCATENATE("'2018-04'!U",TEXT(MATCH($C62,'2018-04'!$C$2:$C$100,0)+1,0)))-INDIRECT(CONCATENATE("'2018-03'!U",TEXT(MATCH($C62,'2018-03'!$C$2:$C$100,0)+1,0))))</f>
        <v>7516285.6699999999</v>
      </c>
      <c r="V62" s="17">
        <f ca="1">IF(OR(INDIRECT(CONCATENATE("'2018-04'!V",TEXT(MATCH($C62,'2018-04'!$C$2:$C$100,0)+1,0)))="",INDIRECT(CONCATENATE("'2018-03'!V",TEXT(MATCH($C62,'2018-03'!$C$2:$C$100,0)+1,0)))="",AND(INDIRECT(CONCATENATE("'2018-04'!V",TEXT(MATCH($C62,'2018-04'!$C$2:$C$100,0)+1,0)))="",INDIRECT(CONCATENATE("'2018-03'!V",TEXT(MATCH($C62,'2018-03'!$C$2:$C$100,0)+1,0)))="")),"Н/Д",INDIRECT(CONCATENATE("'2018-04'!V",TEXT(MATCH($C62,'2018-04'!$C$2:$C$100,0)+1,0)))-INDIRECT(CONCATENATE("'2018-03'!V",TEXT(MATCH($C62,'2018-03'!$C$2:$C$100,0)+1,0))))</f>
        <v>1457300164.1599998</v>
      </c>
      <c r="W62" s="17">
        <f ca="1">IF(OR(INDIRECT(CONCATENATE("'2018-04'!W",TEXT(MATCH($C62,'2018-04'!$C$2:$C$100,0)+1,0)))="",INDIRECT(CONCATENATE("'2018-03'!W",TEXT(MATCH($C62,'2018-03'!$C$2:$C$100,0)+1,0)))="",AND(INDIRECT(CONCATENATE("'2018-04'!W",TEXT(MATCH($C62,'2018-04'!$C$2:$C$100,0)+1,0)))="",INDIRECT(CONCATENATE("'2018-03'!W",TEXT(MATCH($C62,'2018-03'!$C$2:$C$100,0)+1,0)))="")),"Н/Д",INDIRECT(CONCATENATE("'2018-04'!W",TEXT(MATCH($C62,'2018-04'!$C$2:$C$100,0)+1,0)))-INDIRECT(CONCATENATE("'2018-03'!W",TEXT(MATCH($C62,'2018-03'!$C$2:$C$100,0)+1,0))))</f>
        <v>39180836470.139999</v>
      </c>
    </row>
    <row r="63" spans="1:23" x14ac:dyDescent="0.25">
      <c r="A63" s="2" t="s">
        <v>87</v>
      </c>
      <c r="B63" s="2" t="s">
        <v>89</v>
      </c>
      <c r="C63" s="15">
        <v>15000000</v>
      </c>
      <c r="D63" s="2" t="s">
        <v>207</v>
      </c>
      <c r="E63" s="17">
        <f ca="1">IF(OR(INDIRECT(CONCATENATE("'2018-04'!E",TEXT(MATCH($C63,'2018-04'!$C$2:$C$100,0)+1,0)))="",INDIRECT(CONCATENATE("'2018-03'!E",TEXT(MATCH($C63,'2018-03'!$C$2:$C$100,0)+1,0)))="",AND(INDIRECT(CONCATENATE("'2018-04'!E",TEXT(MATCH($C63,'2018-04'!$C$2:$C$100,0)+1,0)))="",INDIRECT(CONCATENATE("'2018-03'!E",TEXT(MATCH($C63,'2018-03'!$C$2:$C$100,0)+1,0)))="")),"Н/Д",INDIRECT(CONCATENATE("'2018-04'!E",TEXT(MATCH($C63,'2018-04'!$C$2:$C$100,0)+1,0)))-INDIRECT(CONCATENATE("'2018-03'!E",TEXT(MATCH($C63,'2018-03'!$C$2:$C$100,0)+1,0))))</f>
        <v>5171811623.6400003</v>
      </c>
      <c r="F63" s="17">
        <f ca="1">IF(OR(INDIRECT(CONCATENATE("'2018-04'!F",TEXT(MATCH($C63,'2018-04'!$C$2:$C$100,0)+1,0)))="",INDIRECT(CONCATENATE("'2018-03'!F",TEXT(MATCH($C63,'2018-03'!$C$2:$C$100,0)+1,0)))="",AND(INDIRECT(CONCATENATE("'2018-04'!F",TEXT(MATCH($C63,'2018-04'!$C$2:$C$100,0)+1,0)))="",INDIRECT(CONCATENATE("'2018-03'!F",TEXT(MATCH($C63,'2018-03'!$C$2:$C$100,0)+1,0)))="")),"Н/Д",INDIRECT(CONCATENATE("'2018-04'!F",TEXT(MATCH($C63,'2018-04'!$C$2:$C$100,0)+1,0)))-INDIRECT(CONCATENATE("'2018-03'!F",TEXT(MATCH($C63,'2018-03'!$C$2:$C$100,0)+1,0))))</f>
        <v>3562561546.4900002</v>
      </c>
      <c r="G63" s="17">
        <f ca="1">IF(OR(INDIRECT(CONCATENATE("'2018-04'!G",TEXT(MATCH($C63,'2018-04'!$C$2:$C$100,0)+1,0)))="",INDIRECT(CONCATENATE("'2018-03'!G",TEXT(MATCH($C63,'2018-03'!$C$2:$C$100,0)+1,0)))="",AND(INDIRECT(CONCATENATE("'2018-04'!G",TEXT(MATCH($C63,'2018-04'!$C$2:$C$100,0)+1,0)))="",INDIRECT(CONCATENATE("'2018-03'!G",TEXT(MATCH($C63,'2018-03'!$C$2:$C$100,0)+1,0)))="")),"Н/Д",INDIRECT(CONCATENATE("'2018-04'!G",TEXT(MATCH($C63,'2018-04'!$C$2:$C$100,0)+1,0)))-INDIRECT(CONCATENATE("'2018-03'!G",TEXT(MATCH($C63,'2018-03'!$C$2:$C$100,0)+1,0))))</f>
        <v>1099385522.71</v>
      </c>
      <c r="H63" s="17">
        <f ca="1">IF(OR(INDIRECT(CONCATENATE("'2018-04'!H",TEXT(MATCH($C63,'2018-04'!$C$2:$C$100,0)+1,0)))="",INDIRECT(CONCATENATE("'2018-03'!H",TEXT(MATCH($C63,'2018-03'!$C$2:$C$100,0)+1,0)))="",AND(INDIRECT(CONCATENATE("'2018-04'!H",TEXT(MATCH($C63,'2018-04'!$C$2:$C$100,0)+1,0)))="",INDIRECT(CONCATENATE("'2018-03'!H",TEXT(MATCH($C63,'2018-03'!$C$2:$C$100,0)+1,0)))="")),"Н/Д",INDIRECT(CONCATENATE("'2018-04'!H",TEXT(MATCH($C63,'2018-04'!$C$2:$C$100,0)+1,0)))-INDIRECT(CONCATENATE("'2018-03'!H",TEXT(MATCH($C63,'2018-03'!$C$2:$C$100,0)+1,0))))</f>
        <v>1180922317.49</v>
      </c>
      <c r="I63" s="17">
        <f ca="1">IF(OR(INDIRECT(CONCATENATE("'2018-04'!I",TEXT(MATCH($C63,'2018-04'!$C$2:$C$100,0)+1,0)))="",INDIRECT(CONCATENATE("'2018-03'!I",TEXT(MATCH($C63,'2018-03'!$C$2:$C$100,0)+1,0)))="",AND(INDIRECT(CONCATENATE("'2018-04'!I",TEXT(MATCH($C63,'2018-04'!$C$2:$C$100,0)+1,0)))="",INDIRECT(CONCATENATE("'2018-03'!I",TEXT(MATCH($C63,'2018-03'!$C$2:$C$100,0)+1,0)))="")),"Н/Д",INDIRECT(CONCATENATE("'2018-04'!I",TEXT(MATCH($C63,'2018-04'!$C$2:$C$100,0)+1,0)))-INDIRECT(CONCATENATE("'2018-03'!I",TEXT(MATCH($C63,'2018-03'!$C$2:$C$100,0)+1,0))))</f>
        <v>433523950.06999999</v>
      </c>
      <c r="J63" s="17" t="str">
        <f ca="1">IF(OR(INDIRECT(CONCATENATE("'2018-04'!J",TEXT(MATCH($C63,'2018-04'!$C$2:$C$100,0)+1,0)))="",INDIRECT(CONCATENATE("'2018-03'!J",TEXT(MATCH($C63,'2018-03'!$C$2:$C$100,0)+1,0)))="",AND(INDIRECT(CONCATENATE("'2018-04'!J",TEXT(MATCH($C63,'2018-04'!$C$2:$C$100,0)+1,0)))="",INDIRECT(CONCATENATE("'2018-03'!J",TEXT(MATCH($C63,'2018-03'!$C$2:$C$100,0)+1,0)))="")),"Н/Д",INDIRECT(CONCATENATE("'2018-04'!J",TEXT(MATCH($C63,'2018-04'!$C$2:$C$100,0)+1,0)))-INDIRECT(CONCATENATE("'2018-03'!J",TEXT(MATCH($C63,'2018-03'!$C$2:$C$100,0)+1,0))))</f>
        <v>Н/Д</v>
      </c>
      <c r="K63" s="17">
        <f ca="1">IF(OR(INDIRECT(CONCATENATE("'2018-04'!K",TEXT(MATCH($C63,'2018-04'!$C$2:$C$100,0)+1,0)))="",INDIRECT(CONCATENATE("'2018-03'!K",TEXT(MATCH($C63,'2018-03'!$C$2:$C$100,0)+1,0)))="",AND(INDIRECT(CONCATENATE("'2018-04'!K",TEXT(MATCH($C63,'2018-04'!$C$2:$C$100,0)+1,0)))="",INDIRECT(CONCATENATE("'2018-03'!K",TEXT(MATCH($C63,'2018-03'!$C$2:$C$100,0)+1,0)))="")),"Н/Д",INDIRECT(CONCATENATE("'2018-04'!K",TEXT(MATCH($C63,'2018-04'!$C$2:$C$100,0)+1,0)))-INDIRECT(CONCATENATE("'2018-03'!K",TEXT(MATCH($C63,'2018-03'!$C$2:$C$100,0)+1,0))))</f>
        <v>250680327.96000004</v>
      </c>
      <c r="L63" s="17">
        <f ca="1">IF(OR(INDIRECT(CONCATENATE("'2018-04'!L",TEXT(MATCH($C63,'2018-04'!$C$2:$C$100,0)+1,0)))="",INDIRECT(CONCATENATE("'2018-03'!L",TEXT(MATCH($C63,'2018-03'!$C$2:$C$100,0)+1,0)))="",AND(INDIRECT(CONCATENATE("'2018-04'!L",TEXT(MATCH($C63,'2018-04'!$C$2:$C$100,0)+1,0)))="",INDIRECT(CONCATENATE("'2018-03'!L",TEXT(MATCH($C63,'2018-03'!$C$2:$C$100,0)+1,0)))="")),"Н/Д",INDIRECT(CONCATENATE("'2018-04'!L",TEXT(MATCH($C63,'2018-04'!$C$2:$C$100,0)+1,0)))-INDIRECT(CONCATENATE("'2018-03'!L",TEXT(MATCH($C63,'2018-03'!$C$2:$C$100,0)+1,0))))</f>
        <v>325134886.53000003</v>
      </c>
      <c r="M63" s="17">
        <f ca="1">IF(OR(INDIRECT(CONCATENATE("'2018-04'!M",TEXT(MATCH($C63,'2018-04'!$C$2:$C$100,0)+1,0)))="",INDIRECT(CONCATENATE("'2018-03'!M",TEXT(MATCH($C63,'2018-03'!$C$2:$C$100,0)+1,0)))="",AND(INDIRECT(CONCATENATE("'2018-04'!M",TEXT(MATCH($C63,'2018-04'!$C$2:$C$100,0)+1,0)))="",INDIRECT(CONCATENATE("'2018-03'!M",TEXT(MATCH($C63,'2018-03'!$C$2:$C$100,0)+1,0)))="")),"Н/Д",INDIRECT(CONCATENATE("'2018-04'!M",TEXT(MATCH($C63,'2018-04'!$C$2:$C$100,0)+1,0)))-INDIRECT(CONCATENATE("'2018-03'!M",TEXT(MATCH($C63,'2018-03'!$C$2:$C$100,0)+1,0))))</f>
        <v>1178775.25</v>
      </c>
      <c r="N63" s="17">
        <f ca="1">IF(OR(INDIRECT(CONCATENATE("'2018-04'!N",TEXT(MATCH($C63,'2018-04'!$C$2:$C$100,0)+1,0)))="",INDIRECT(CONCATENATE("'2018-03'!N",TEXT(MATCH($C63,'2018-03'!$C$2:$C$100,0)+1,0)))="",AND(INDIRECT(CONCATENATE("'2018-04'!N",TEXT(MATCH($C63,'2018-04'!$C$2:$C$100,0)+1,0)))="",INDIRECT(CONCATENATE("'2018-03'!N",TEXT(MATCH($C63,'2018-03'!$C$2:$C$100,0)+1,0)))="")),"Н/Д",INDIRECT(CONCATENATE("'2018-04'!N",TEXT(MATCH($C63,'2018-04'!$C$2:$C$100,0)+1,0)))-INDIRECT(CONCATENATE("'2018-03'!NE",TEXT(MATCH($C63,'2018-03'!$C$2:$C$100,0)+1,0))))</f>
        <v>62974369.990000002</v>
      </c>
      <c r="O63" s="17">
        <f ca="1">IF(OR(INDIRECT(CONCATENATE("'2018-04'!O",TEXT(MATCH($C63,'2018-04'!$C$2:$C$100,0)+1,0)))="",INDIRECT(CONCATENATE("'2018-03'!O",TEXT(MATCH($C63,'2018-03'!$C$2:$C$100,0)+1,0)))="",AND(INDIRECT(CONCATENATE("'2018-04'!O",TEXT(MATCH($C63,'2018-04'!$C$2:$C$100,0)+1,0)))="",INDIRECT(CONCATENATE("'2018-03'!O",TEXT(MATCH($C63,'2018-03'!$C$2:$C$100,0)+1,0)))="")),"Н/Д",INDIRECT(CONCATENATE("'2018-04'!O",TEXT(MATCH($C63,'2018-04'!$C$2:$C$100,0)+1,0)))-INDIRECT(CONCATENATE("'2018-03'!O",TEXT(MATCH($C63,'2018-03'!$C$2:$C$100,0)+1,0))))</f>
        <v>-364.11000000000058</v>
      </c>
      <c r="P63" s="17">
        <f ca="1">IF(OR(INDIRECT(CONCATENATE("'2018-04'!P",TEXT(MATCH($C63,'2018-04'!$C$2:$C$100,0)+1,0)))="",INDIRECT(CONCATENATE("'2018-03'!P",TEXT(MATCH($C63,'2018-03'!$C$2:$C$100,0)+1,0)))="",AND(INDIRECT(CONCATENATE("'2018-04'!P",TEXT(MATCH($C63,'2018-04'!$C$2:$C$100,0)+1,0)))="",INDIRECT(CONCATENATE("'2018-03'!P",TEXT(MATCH($C63,'2018-03'!$C$2:$C$100,0)+1,0)))="")),"Н/Д",INDIRECT(CONCATENATE("'2018-04'!P",TEXT(MATCH($C63,'2018-04'!$C$2:$C$100,0)+1,0)))-INDIRECT(CONCATENATE("'2018-03'!P",TEXT(MATCH($C63,'2018-03'!$C$2:$C$100,0)+1,0))))</f>
        <v>87015470.899999991</v>
      </c>
      <c r="Q63" s="17">
        <f ca="1">IF(OR(INDIRECT(CONCATENATE("'2018-04'!Q",TEXT(MATCH($C63,'2018-04'!$C$2:$C$100,0)+1,0)))="",INDIRECT(CONCATENATE("'2018-03'!Q",TEXT(MATCH($C63,'2018-03'!$C$2:$C$100,0)+1,0)))="",AND(INDIRECT(CONCATENATE("'2018-04'!Q",TEXT(MATCH($C63,'2018-04'!$C$2:$C$100,0)+1,0)))="",INDIRECT(CONCATENATE("'2018-03'!Q",TEXT(MATCH($C63,'2018-03'!$C$2:$C$100,0)+1,0)))="")),"Н/Д",INDIRECT(CONCATENATE("'2018-04'!Q",TEXT(MATCH($C63,'2018-04'!$C$2:$C$100,0)+1,0)))-INDIRECT(CONCATENATE("'2018-03'!Q",TEXT(MATCH($C63,'2018-03'!$C$2:$C$100,0)+1,0))))</f>
        <v>49126673.25</v>
      </c>
      <c r="R63" s="17">
        <f ca="1">IF(OR(INDIRECT(CONCATENATE("'2018-04'!R",TEXT(MATCH($C63,'2018-04'!$C$2:$C$100,0)+1,0)))="",INDIRECT(CONCATENATE("'2018-03'!R",TEXT(MATCH($C63,'2018-03'!$C$2:$C$100,0)+1,0)))="",AND(INDIRECT(CONCATENATE("'2018-04'!R",TEXT(MATCH($C63,'2018-04'!$C$2:$C$100,0)+1,0)))="",INDIRECT(CONCATENATE("'2018-03'!R",TEXT(MATCH($C63,'2018-03'!$C$2:$C$100,0)+1,0)))="")),"Н/Д",INDIRECT(CONCATENATE("'2018-04'!R",TEXT(MATCH($C63,'2018-04'!$C$2:$C$100,0)+1,0)))-INDIRECT(CONCATENATE("'2018-03'!R",TEXT(MATCH($C63,'2018-03'!$C$2:$C$100,0)+1,0))))</f>
        <v>45779325.919999994</v>
      </c>
      <c r="S63" s="17">
        <f ca="1">IF(OR(INDIRECT(CONCATENATE("'2018-04'!S",TEXT(MATCH($C63,'2018-04'!$C$2:$C$100,0)+1,0)))="",INDIRECT(CONCATENATE("'2018-03'!S",TEXT(MATCH($C63,'2018-03'!$C$2:$C$100,0)+1,0)))="",AND(INDIRECT(CONCATENATE("'2018-04'!S",TEXT(MATCH($C63,'2018-04'!$C$2:$C$100,0)+1,0)))="",INDIRECT(CONCATENATE("'2018-03'!S",TEXT(MATCH($C63,'2018-03'!$C$2:$C$100,0)+1,0)))="")),"Н/Д",INDIRECT(CONCATENATE("'2018-04'!S",TEXT(MATCH($C63,'2018-04'!$C$2:$C$100,0)+1,0)))-INDIRECT(CONCATENATE("'2018-03'!S",TEXT(MATCH($C63,'2018-03'!$C$2:$C$100,0)+1,0))))</f>
        <v>3203643.16</v>
      </c>
      <c r="T63" s="17">
        <f ca="1">IF(OR(INDIRECT(CONCATENATE("'2018-04'!T",TEXT(MATCH($C63,'2018-04'!$C$2:$C$100,0)+1,0)))="",INDIRECT(CONCATENATE("'2018-03'!T",TEXT(MATCH($C63,'2018-03'!$C$2:$C$100,0)+1,0)))="",AND(INDIRECT(CONCATENATE("'2018-04'!T",TEXT(MATCH($C63,'2018-04'!$C$2:$C$100,0)+1,0)))="",INDIRECT(CONCATENATE("'2018-03'!T",TEXT(MATCH($C63,'2018-03'!$C$2:$C$100,0)+1,0)))="")),"Н/Д",INDIRECT(CONCATENATE("'2018-04'!T",TEXT(MATCH($C63,'2018-04'!$C$2:$C$100,0)+1,0)))-INDIRECT(CONCATENATE("'2018-03'!T",TEXT(MATCH($C63,'2018-03'!$C$2:$C$100,0)+1,0))))</f>
        <v>57295077.730000019</v>
      </c>
      <c r="U63" s="17">
        <f ca="1">IF(OR(INDIRECT(CONCATENATE("'2018-04'!U",TEXT(MATCH($C63,'2018-04'!$C$2:$C$100,0)+1,0)))="",INDIRECT(CONCATENATE("'2018-03'!U",TEXT(MATCH($C63,'2018-03'!$C$2:$C$100,0)+1,0)))="",AND(INDIRECT(CONCATENATE("'2018-04'!U",TEXT(MATCH($C63,'2018-04'!$C$2:$C$100,0)+1,0)))="",INDIRECT(CONCATENATE("'2018-03'!U",TEXT(MATCH($C63,'2018-03'!$C$2:$C$100,0)+1,0)))="")),"Н/Д",INDIRECT(CONCATENATE("'2018-04'!U",TEXT(MATCH($C63,'2018-04'!$C$2:$C$100,0)+1,0)))-INDIRECT(CONCATENATE("'2018-03'!U",TEXT(MATCH($C63,'2018-03'!$C$2:$C$100,0)+1,0))))</f>
        <v>178135.60999999987</v>
      </c>
      <c r="V63" s="17">
        <f ca="1">IF(OR(INDIRECT(CONCATENATE("'2018-04'!V",TEXT(MATCH($C63,'2018-04'!$C$2:$C$100,0)+1,0)))="",INDIRECT(CONCATENATE("'2018-03'!V",TEXT(MATCH($C63,'2018-03'!$C$2:$C$100,0)+1,0)))="",AND(INDIRECT(CONCATENATE("'2018-04'!V",TEXT(MATCH($C63,'2018-04'!$C$2:$C$100,0)+1,0)))="",INDIRECT(CONCATENATE("'2018-03'!V",TEXT(MATCH($C63,'2018-03'!$C$2:$C$100,0)+1,0)))="")),"Н/Д",INDIRECT(CONCATENATE("'2018-04'!V",TEXT(MATCH($C63,'2018-04'!$C$2:$C$100,0)+1,0)))-INDIRECT(CONCATENATE("'2018-03'!V",TEXT(MATCH($C63,'2018-03'!$C$2:$C$100,0)+1,0))))</f>
        <v>1609250077.1500001</v>
      </c>
      <c r="W63" s="17">
        <f ca="1">IF(OR(INDIRECT(CONCATENATE("'2018-04'!W",TEXT(MATCH($C63,'2018-04'!$C$2:$C$100,0)+1,0)))="",INDIRECT(CONCATENATE("'2018-03'!W",TEXT(MATCH($C63,'2018-03'!$C$2:$C$100,0)+1,0)))="",AND(INDIRECT(CONCATENATE("'2018-04'!W",TEXT(MATCH($C63,'2018-04'!$C$2:$C$100,0)+1,0)))="",INDIRECT(CONCATENATE("'2018-03'!W",TEXT(MATCH($C63,'2018-03'!$C$2:$C$100,0)+1,0)))="")),"Н/Д",INDIRECT(CONCATENATE("'2018-04'!W",TEXT(MATCH($C63,'2018-04'!$C$2:$C$100,0)+1,0)))-INDIRECT(CONCATENATE("'2018-03'!W",TEXT(MATCH($C63,'2018-03'!$C$2:$C$100,0)+1,0))))</f>
        <v>13900563825.649998</v>
      </c>
    </row>
    <row r="64" spans="1:23" x14ac:dyDescent="0.25">
      <c r="A64" s="2" t="s">
        <v>87</v>
      </c>
      <c r="B64" s="2" t="s">
        <v>90</v>
      </c>
      <c r="C64" s="15">
        <v>17000000</v>
      </c>
      <c r="D64" s="2" t="s">
        <v>207</v>
      </c>
      <c r="E64" s="17">
        <f ca="1">IF(OR(INDIRECT(CONCATENATE("'2018-04'!E",TEXT(MATCH($C64,'2018-04'!$C$2:$C$100,0)+1,0)))="",INDIRECT(CONCATENATE("'2018-03'!E",TEXT(MATCH($C64,'2018-03'!$C$2:$C$100,0)+1,0)))="",AND(INDIRECT(CONCATENATE("'2018-04'!E",TEXT(MATCH($C64,'2018-04'!$C$2:$C$100,0)+1,0)))="",INDIRECT(CONCATENATE("'2018-03'!E",TEXT(MATCH($C64,'2018-03'!$C$2:$C$100,0)+1,0)))="")),"Н/Д",INDIRECT(CONCATENATE("'2018-04'!E",TEXT(MATCH($C64,'2018-04'!$C$2:$C$100,0)+1,0)))-INDIRECT(CONCATENATE("'2018-03'!E",TEXT(MATCH($C64,'2018-03'!$C$2:$C$100,0)+1,0))))</f>
        <v>8732675762.2099991</v>
      </c>
      <c r="F64" s="17">
        <f ca="1">IF(OR(INDIRECT(CONCATENATE("'2018-04'!F",TEXT(MATCH($C64,'2018-04'!$C$2:$C$100,0)+1,0)))="",INDIRECT(CONCATENATE("'2018-03'!F",TEXT(MATCH($C64,'2018-03'!$C$2:$C$100,0)+1,0)))="",AND(INDIRECT(CONCATENATE("'2018-04'!F",TEXT(MATCH($C64,'2018-04'!$C$2:$C$100,0)+1,0)))="",INDIRECT(CONCATENATE("'2018-03'!F",TEXT(MATCH($C64,'2018-03'!$C$2:$C$100,0)+1,0)))="")),"Н/Д",INDIRECT(CONCATENATE("'2018-04'!F",TEXT(MATCH($C64,'2018-04'!$C$2:$C$100,0)+1,0)))-INDIRECT(CONCATENATE("'2018-03'!F",TEXT(MATCH($C64,'2018-03'!$C$2:$C$100,0)+1,0))))</f>
        <v>6916327534.0999994</v>
      </c>
      <c r="G64" s="17">
        <f ca="1">IF(OR(INDIRECT(CONCATENATE("'2018-04'!G",TEXT(MATCH($C64,'2018-04'!$C$2:$C$100,0)+1,0)))="",INDIRECT(CONCATENATE("'2018-03'!G",TEXT(MATCH($C64,'2018-03'!$C$2:$C$100,0)+1,0)))="",AND(INDIRECT(CONCATENATE("'2018-04'!G",TEXT(MATCH($C64,'2018-04'!$C$2:$C$100,0)+1,0)))="",INDIRECT(CONCATENATE("'2018-03'!G",TEXT(MATCH($C64,'2018-03'!$C$2:$C$100,0)+1,0)))="")),"Н/Д",INDIRECT(CONCATENATE("'2018-04'!G",TEXT(MATCH($C64,'2018-04'!$C$2:$C$100,0)+1,0)))-INDIRECT(CONCATENATE("'2018-03'!G",TEXT(MATCH($C64,'2018-03'!$C$2:$C$100,0)+1,0))))</f>
        <v>3255475062.6299996</v>
      </c>
      <c r="H64" s="17">
        <f ca="1">IF(OR(INDIRECT(CONCATENATE("'2018-04'!H",TEXT(MATCH($C64,'2018-04'!$C$2:$C$100,0)+1,0)))="",INDIRECT(CONCATENATE("'2018-03'!H",TEXT(MATCH($C64,'2018-03'!$C$2:$C$100,0)+1,0)))="",AND(INDIRECT(CONCATENATE("'2018-04'!H",TEXT(MATCH($C64,'2018-04'!$C$2:$C$100,0)+1,0)))="",INDIRECT(CONCATENATE("'2018-03'!H",TEXT(MATCH($C64,'2018-03'!$C$2:$C$100,0)+1,0)))="")),"Н/Д",INDIRECT(CONCATENATE("'2018-04'!H",TEXT(MATCH($C64,'2018-04'!$C$2:$C$100,0)+1,0)))-INDIRECT(CONCATENATE("'2018-03'!H",TEXT(MATCH($C64,'2018-03'!$C$2:$C$100,0)+1,0))))</f>
        <v>1745291858.1899996</v>
      </c>
      <c r="I64" s="17">
        <f ca="1">IF(OR(INDIRECT(CONCATENATE("'2018-04'!I",TEXT(MATCH($C64,'2018-04'!$C$2:$C$100,0)+1,0)))="",INDIRECT(CONCATENATE("'2018-03'!I",TEXT(MATCH($C64,'2018-03'!$C$2:$C$100,0)+1,0)))="",AND(INDIRECT(CONCATENATE("'2018-04'!I",TEXT(MATCH($C64,'2018-04'!$C$2:$C$100,0)+1,0)))="",INDIRECT(CONCATENATE("'2018-03'!I",TEXT(MATCH($C64,'2018-03'!$C$2:$C$100,0)+1,0)))="")),"Н/Д",INDIRECT(CONCATENATE("'2018-04'!I",TEXT(MATCH($C64,'2018-04'!$C$2:$C$100,0)+1,0)))-INDIRECT(CONCATENATE("'2018-03'!I",TEXT(MATCH($C64,'2018-03'!$C$2:$C$100,0)+1,0))))</f>
        <v>467498310.23999995</v>
      </c>
      <c r="J64" s="17" t="str">
        <f ca="1">IF(OR(INDIRECT(CONCATENATE("'2018-04'!J",TEXT(MATCH($C64,'2018-04'!$C$2:$C$100,0)+1,0)))="",INDIRECT(CONCATENATE("'2018-03'!J",TEXT(MATCH($C64,'2018-03'!$C$2:$C$100,0)+1,0)))="",AND(INDIRECT(CONCATENATE("'2018-04'!J",TEXT(MATCH($C64,'2018-04'!$C$2:$C$100,0)+1,0)))="",INDIRECT(CONCATENATE("'2018-03'!J",TEXT(MATCH($C64,'2018-03'!$C$2:$C$100,0)+1,0)))="")),"Н/Д",INDIRECT(CONCATENATE("'2018-04'!J",TEXT(MATCH($C64,'2018-04'!$C$2:$C$100,0)+1,0)))-INDIRECT(CONCATENATE("'2018-03'!J",TEXT(MATCH($C64,'2018-03'!$C$2:$C$100,0)+1,0))))</f>
        <v>Н/Д</v>
      </c>
      <c r="K64" s="17">
        <f ca="1">IF(OR(INDIRECT(CONCATENATE("'2018-04'!K",TEXT(MATCH($C64,'2018-04'!$C$2:$C$100,0)+1,0)))="",INDIRECT(CONCATENATE("'2018-03'!K",TEXT(MATCH($C64,'2018-03'!$C$2:$C$100,0)+1,0)))="",AND(INDIRECT(CONCATENATE("'2018-04'!K",TEXT(MATCH($C64,'2018-04'!$C$2:$C$100,0)+1,0)))="",INDIRECT(CONCATENATE("'2018-03'!K",TEXT(MATCH($C64,'2018-03'!$C$2:$C$100,0)+1,0)))="")),"Н/Д",INDIRECT(CONCATENATE("'2018-04'!K",TEXT(MATCH($C64,'2018-04'!$C$2:$C$100,0)+1,0)))-INDIRECT(CONCATENATE("'2018-03'!K",TEXT(MATCH($C64,'2018-03'!$C$2:$C$100,0)+1,0))))</f>
        <v>369400996.19999999</v>
      </c>
      <c r="L64" s="17">
        <f ca="1">IF(OR(INDIRECT(CONCATENATE("'2018-04'!L",TEXT(MATCH($C64,'2018-04'!$C$2:$C$100,0)+1,0)))="",INDIRECT(CONCATENATE("'2018-03'!L",TEXT(MATCH($C64,'2018-03'!$C$2:$C$100,0)+1,0)))="",AND(INDIRECT(CONCATENATE("'2018-04'!L",TEXT(MATCH($C64,'2018-04'!$C$2:$C$100,0)+1,0)))="",INDIRECT(CONCATENATE("'2018-03'!L",TEXT(MATCH($C64,'2018-03'!$C$2:$C$100,0)+1,0)))="")),"Н/Д",INDIRECT(CONCATENATE("'2018-04'!L",TEXT(MATCH($C64,'2018-04'!$C$2:$C$100,0)+1,0)))-INDIRECT(CONCATENATE("'2018-03'!L",TEXT(MATCH($C64,'2018-03'!$C$2:$C$100,0)+1,0))))</f>
        <v>741579845.75000012</v>
      </c>
      <c r="M64" s="17">
        <f ca="1">IF(OR(INDIRECT(CONCATENATE("'2018-04'!M",TEXT(MATCH($C64,'2018-04'!$C$2:$C$100,0)+1,0)))="",INDIRECT(CONCATENATE("'2018-03'!M",TEXT(MATCH($C64,'2018-03'!$C$2:$C$100,0)+1,0)))="",AND(INDIRECT(CONCATENATE("'2018-04'!M",TEXT(MATCH($C64,'2018-04'!$C$2:$C$100,0)+1,0)))="",INDIRECT(CONCATENATE("'2018-03'!M",TEXT(MATCH($C64,'2018-03'!$C$2:$C$100,0)+1,0)))="")),"Н/Д",INDIRECT(CONCATENATE("'2018-04'!M",TEXT(MATCH($C64,'2018-04'!$C$2:$C$100,0)+1,0)))-INDIRECT(CONCATENATE("'2018-03'!M",TEXT(MATCH($C64,'2018-03'!$C$2:$C$100,0)+1,0))))</f>
        <v>5041517.09</v>
      </c>
      <c r="N64" s="17">
        <f ca="1">IF(OR(INDIRECT(CONCATENATE("'2018-04'!N",TEXT(MATCH($C64,'2018-04'!$C$2:$C$100,0)+1,0)))="",INDIRECT(CONCATENATE("'2018-03'!N",TEXT(MATCH($C64,'2018-03'!$C$2:$C$100,0)+1,0)))="",AND(INDIRECT(CONCATENATE("'2018-04'!N",TEXT(MATCH($C64,'2018-04'!$C$2:$C$100,0)+1,0)))="",INDIRECT(CONCATENATE("'2018-03'!N",TEXT(MATCH($C64,'2018-03'!$C$2:$C$100,0)+1,0)))="")),"Н/Д",INDIRECT(CONCATENATE("'2018-04'!N",TEXT(MATCH($C64,'2018-04'!$C$2:$C$100,0)+1,0)))-INDIRECT(CONCATENATE("'2018-03'!NE",TEXT(MATCH($C64,'2018-03'!$C$2:$C$100,0)+1,0))))</f>
        <v>102638901.61</v>
      </c>
      <c r="O64" s="17">
        <f ca="1">IF(OR(INDIRECT(CONCATENATE("'2018-04'!O",TEXT(MATCH($C64,'2018-04'!$C$2:$C$100,0)+1,0)))="",INDIRECT(CONCATENATE("'2018-03'!O",TEXT(MATCH($C64,'2018-03'!$C$2:$C$100,0)+1,0)))="",AND(INDIRECT(CONCATENATE("'2018-04'!O",TEXT(MATCH($C64,'2018-04'!$C$2:$C$100,0)+1,0)))="",INDIRECT(CONCATENATE("'2018-03'!O",TEXT(MATCH($C64,'2018-03'!$C$2:$C$100,0)+1,0)))="")),"Н/Д",INDIRECT(CONCATENATE("'2018-04'!O",TEXT(MATCH($C64,'2018-04'!$C$2:$C$100,0)+1,0)))-INDIRECT(CONCATENATE("'2018-03'!O",TEXT(MATCH($C64,'2018-03'!$C$2:$C$100,0)+1,0))))</f>
        <v>9317.9099999999962</v>
      </c>
      <c r="P64" s="17">
        <f ca="1">IF(OR(INDIRECT(CONCATENATE("'2018-04'!P",TEXT(MATCH($C64,'2018-04'!$C$2:$C$100,0)+1,0)))="",INDIRECT(CONCATENATE("'2018-03'!P",TEXT(MATCH($C64,'2018-03'!$C$2:$C$100,0)+1,0)))="",AND(INDIRECT(CONCATENATE("'2018-04'!P",TEXT(MATCH($C64,'2018-04'!$C$2:$C$100,0)+1,0)))="",INDIRECT(CONCATENATE("'2018-03'!P",TEXT(MATCH($C64,'2018-03'!$C$2:$C$100,0)+1,0)))="")),"Н/Д",INDIRECT(CONCATENATE("'2018-04'!P",TEXT(MATCH($C64,'2018-04'!$C$2:$C$100,0)+1,0)))-INDIRECT(CONCATENATE("'2018-03'!P",TEXT(MATCH($C64,'2018-03'!$C$2:$C$100,0)+1,0))))</f>
        <v>124243863.11000001</v>
      </c>
      <c r="Q64" s="17">
        <f ca="1">IF(OR(INDIRECT(CONCATENATE("'2018-04'!Q",TEXT(MATCH($C64,'2018-04'!$C$2:$C$100,0)+1,0)))="",INDIRECT(CONCATENATE("'2018-03'!Q",TEXT(MATCH($C64,'2018-03'!$C$2:$C$100,0)+1,0)))="",AND(INDIRECT(CONCATENATE("'2018-04'!Q",TEXT(MATCH($C64,'2018-04'!$C$2:$C$100,0)+1,0)))="",INDIRECT(CONCATENATE("'2018-03'!Q",TEXT(MATCH($C64,'2018-03'!$C$2:$C$100,0)+1,0)))="")),"Н/Д",INDIRECT(CONCATENATE("'2018-04'!Q",TEXT(MATCH($C64,'2018-04'!$C$2:$C$100,0)+1,0)))-INDIRECT(CONCATENATE("'2018-03'!Q",TEXT(MATCH($C64,'2018-03'!$C$2:$C$100,0)+1,0))))</f>
        <v>12723871.16</v>
      </c>
      <c r="R64" s="17">
        <f ca="1">IF(OR(INDIRECT(CONCATENATE("'2018-04'!R",TEXT(MATCH($C64,'2018-04'!$C$2:$C$100,0)+1,0)))="",INDIRECT(CONCATENATE("'2018-03'!R",TEXT(MATCH($C64,'2018-03'!$C$2:$C$100,0)+1,0)))="",AND(INDIRECT(CONCATENATE("'2018-04'!R",TEXT(MATCH($C64,'2018-04'!$C$2:$C$100,0)+1,0)))="",INDIRECT(CONCATENATE("'2018-03'!R",TEXT(MATCH($C64,'2018-03'!$C$2:$C$100,0)+1,0)))="")),"Н/Д",INDIRECT(CONCATENATE("'2018-04'!R",TEXT(MATCH($C64,'2018-04'!$C$2:$C$100,0)+1,0)))-INDIRECT(CONCATENATE("'2018-03'!R",TEXT(MATCH($C64,'2018-03'!$C$2:$C$100,0)+1,0))))</f>
        <v>35740533.230000004</v>
      </c>
      <c r="S64" s="17">
        <f ca="1">IF(OR(INDIRECT(CONCATENATE("'2018-04'!S",TEXT(MATCH($C64,'2018-04'!$C$2:$C$100,0)+1,0)))="",INDIRECT(CONCATENATE("'2018-03'!S",TEXT(MATCH($C64,'2018-03'!$C$2:$C$100,0)+1,0)))="",AND(INDIRECT(CONCATENATE("'2018-04'!S",TEXT(MATCH($C64,'2018-04'!$C$2:$C$100,0)+1,0)))="",INDIRECT(CONCATENATE("'2018-03'!S",TEXT(MATCH($C64,'2018-03'!$C$2:$C$100,0)+1,0)))="")),"Н/Д",INDIRECT(CONCATENATE("'2018-04'!S",TEXT(MATCH($C64,'2018-04'!$C$2:$C$100,0)+1,0)))-INDIRECT(CONCATENATE("'2018-03'!S",TEXT(MATCH($C64,'2018-03'!$C$2:$C$100,0)+1,0))))</f>
        <v>518554.52</v>
      </c>
      <c r="T64" s="17">
        <f ca="1">IF(OR(INDIRECT(CONCATENATE("'2018-04'!T",TEXT(MATCH($C64,'2018-04'!$C$2:$C$100,0)+1,0)))="",INDIRECT(CONCATENATE("'2018-03'!T",TEXT(MATCH($C64,'2018-03'!$C$2:$C$100,0)+1,0)))="",AND(INDIRECT(CONCATENATE("'2018-04'!T",TEXT(MATCH($C64,'2018-04'!$C$2:$C$100,0)+1,0)))="",INDIRECT(CONCATENATE("'2018-03'!T",TEXT(MATCH($C64,'2018-03'!$C$2:$C$100,0)+1,0)))="")),"Н/Д",INDIRECT(CONCATENATE("'2018-04'!T",TEXT(MATCH($C64,'2018-04'!$C$2:$C$100,0)+1,0)))-INDIRECT(CONCATENATE("'2018-03'!T",TEXT(MATCH($C64,'2018-03'!$C$2:$C$100,0)+1,0))))</f>
        <v>52752568.439999998</v>
      </c>
      <c r="U64" s="17">
        <f ca="1">IF(OR(INDIRECT(CONCATENATE("'2018-04'!U",TEXT(MATCH($C64,'2018-04'!$C$2:$C$100,0)+1,0)))="",INDIRECT(CONCATENATE("'2018-03'!U",TEXT(MATCH($C64,'2018-03'!$C$2:$C$100,0)+1,0)))="",AND(INDIRECT(CONCATENATE("'2018-04'!U",TEXT(MATCH($C64,'2018-04'!$C$2:$C$100,0)+1,0)))="",INDIRECT(CONCATENATE("'2018-03'!U",TEXT(MATCH($C64,'2018-03'!$C$2:$C$100,0)+1,0)))="")),"Н/Д",INDIRECT(CONCATENATE("'2018-04'!U",TEXT(MATCH($C64,'2018-04'!$C$2:$C$100,0)+1,0)))-INDIRECT(CONCATENATE("'2018-03'!U",TEXT(MATCH($C64,'2018-03'!$C$2:$C$100,0)+1,0))))</f>
        <v>3860380.0900000003</v>
      </c>
      <c r="V64" s="17">
        <f ca="1">IF(OR(INDIRECT(CONCATENATE("'2018-04'!V",TEXT(MATCH($C64,'2018-04'!$C$2:$C$100,0)+1,0)))="",INDIRECT(CONCATENATE("'2018-03'!V",TEXT(MATCH($C64,'2018-03'!$C$2:$C$100,0)+1,0)))="",AND(INDIRECT(CONCATENATE("'2018-04'!V",TEXT(MATCH($C64,'2018-04'!$C$2:$C$100,0)+1,0)))="",INDIRECT(CONCATENATE("'2018-03'!V",TEXT(MATCH($C64,'2018-03'!$C$2:$C$100,0)+1,0)))="")),"Н/Д",INDIRECT(CONCATENATE("'2018-04'!V",TEXT(MATCH($C64,'2018-04'!$C$2:$C$100,0)+1,0)))-INDIRECT(CONCATENATE("'2018-03'!V",TEXT(MATCH($C64,'2018-03'!$C$2:$C$100,0)+1,0))))</f>
        <v>1816348228.1099997</v>
      </c>
      <c r="W64" s="17">
        <f ca="1">IF(OR(INDIRECT(CONCATENATE("'2018-04'!W",TEXT(MATCH($C64,'2018-04'!$C$2:$C$100,0)+1,0)))="",INDIRECT(CONCATENATE("'2018-03'!W",TEXT(MATCH($C64,'2018-03'!$C$2:$C$100,0)+1,0)))="",AND(INDIRECT(CONCATENATE("'2018-04'!W",TEXT(MATCH($C64,'2018-04'!$C$2:$C$100,0)+1,0)))="",INDIRECT(CONCATENATE("'2018-03'!W",TEXT(MATCH($C64,'2018-03'!$C$2:$C$100,0)+1,0)))="")),"Н/Д",INDIRECT(CONCATENATE("'2018-04'!W",TEXT(MATCH($C64,'2018-04'!$C$2:$C$100,0)+1,0)))-INDIRECT(CONCATENATE("'2018-03'!W",TEXT(MATCH($C64,'2018-03'!$C$2:$C$100,0)+1,0))))</f>
        <v>24320413798.129997</v>
      </c>
    </row>
    <row r="65" spans="1:23" x14ac:dyDescent="0.25">
      <c r="A65" s="2" t="s">
        <v>87</v>
      </c>
      <c r="B65" s="2" t="s">
        <v>91</v>
      </c>
      <c r="C65" s="15">
        <v>20000000</v>
      </c>
      <c r="D65" s="2" t="s">
        <v>207</v>
      </c>
      <c r="E65" s="17">
        <f ca="1">IF(OR(INDIRECT(CONCATENATE("'2018-04'!E",TEXT(MATCH($C65,'2018-04'!$C$2:$C$100,0)+1,0)))="",INDIRECT(CONCATENATE("'2018-03'!E",TEXT(MATCH($C65,'2018-03'!$C$2:$C$100,0)+1,0)))="",AND(INDIRECT(CONCATENATE("'2018-04'!E",TEXT(MATCH($C65,'2018-04'!$C$2:$C$100,0)+1,0)))="",INDIRECT(CONCATENATE("'2018-03'!E",TEXT(MATCH($C65,'2018-03'!$C$2:$C$100,0)+1,0)))="")),"Н/Д",INDIRECT(CONCATENATE("'2018-04'!E",TEXT(MATCH($C65,'2018-04'!$C$2:$C$100,0)+1,0)))-INDIRECT(CONCATENATE("'2018-03'!E",TEXT(MATCH($C65,'2018-03'!$C$2:$C$100,0)+1,0))))</f>
        <v>13983112659.459999</v>
      </c>
      <c r="F65" s="17">
        <f ca="1">IF(OR(INDIRECT(CONCATENATE("'2018-04'!F",TEXT(MATCH($C65,'2018-04'!$C$2:$C$100,0)+1,0)))="",INDIRECT(CONCATENATE("'2018-03'!F",TEXT(MATCH($C65,'2018-03'!$C$2:$C$100,0)+1,0)))="",AND(INDIRECT(CONCATENATE("'2018-04'!F",TEXT(MATCH($C65,'2018-04'!$C$2:$C$100,0)+1,0)))="",INDIRECT(CONCATENATE("'2018-03'!F",TEXT(MATCH($C65,'2018-03'!$C$2:$C$100,0)+1,0)))="")),"Н/Д",INDIRECT(CONCATENATE("'2018-04'!F",TEXT(MATCH($C65,'2018-04'!$C$2:$C$100,0)+1,0)))-INDIRECT(CONCATENATE("'2018-03'!F",TEXT(MATCH($C65,'2018-03'!$C$2:$C$100,0)+1,0))))</f>
        <v>11831407188.599998</v>
      </c>
      <c r="G65" s="17">
        <f ca="1">IF(OR(INDIRECT(CONCATENATE("'2018-04'!G",TEXT(MATCH($C65,'2018-04'!$C$2:$C$100,0)+1,0)))="",INDIRECT(CONCATENATE("'2018-03'!G",TEXT(MATCH($C65,'2018-03'!$C$2:$C$100,0)+1,0)))="",AND(INDIRECT(CONCATENATE("'2018-04'!G",TEXT(MATCH($C65,'2018-04'!$C$2:$C$100,0)+1,0)))="",INDIRECT(CONCATENATE("'2018-03'!G",TEXT(MATCH($C65,'2018-03'!$C$2:$C$100,0)+1,0)))="")),"Н/Д",INDIRECT(CONCATENATE("'2018-04'!G",TEXT(MATCH($C65,'2018-04'!$C$2:$C$100,0)+1,0)))-INDIRECT(CONCATENATE("'2018-03'!G",TEXT(MATCH($C65,'2018-03'!$C$2:$C$100,0)+1,0))))</f>
        <v>4297586197.1900005</v>
      </c>
      <c r="H65" s="17">
        <f ca="1">IF(OR(INDIRECT(CONCATENATE("'2018-04'!H",TEXT(MATCH($C65,'2018-04'!$C$2:$C$100,0)+1,0)))="",INDIRECT(CONCATENATE("'2018-03'!H",TEXT(MATCH($C65,'2018-03'!$C$2:$C$100,0)+1,0)))="",AND(INDIRECT(CONCATENATE("'2018-04'!H",TEXT(MATCH($C65,'2018-04'!$C$2:$C$100,0)+1,0)))="",INDIRECT(CONCATENATE("'2018-03'!H",TEXT(MATCH($C65,'2018-03'!$C$2:$C$100,0)+1,0)))="")),"Н/Д",INDIRECT(CONCATENATE("'2018-04'!H",TEXT(MATCH($C65,'2018-04'!$C$2:$C$100,0)+1,0)))-INDIRECT(CONCATENATE("'2018-03'!H",TEXT(MATCH($C65,'2018-03'!$C$2:$C$100,0)+1,0))))</f>
        <v>2587428778.9700003</v>
      </c>
      <c r="I65" s="17">
        <f ca="1">IF(OR(INDIRECT(CONCATENATE("'2018-04'!I",TEXT(MATCH($C65,'2018-04'!$C$2:$C$100,0)+1,0)))="",INDIRECT(CONCATENATE("'2018-03'!I",TEXT(MATCH($C65,'2018-03'!$C$2:$C$100,0)+1,0)))="",AND(INDIRECT(CONCATENATE("'2018-04'!I",TEXT(MATCH($C65,'2018-04'!$C$2:$C$100,0)+1,0)))="",INDIRECT(CONCATENATE("'2018-03'!I",TEXT(MATCH($C65,'2018-03'!$C$2:$C$100,0)+1,0)))="")),"Н/Д",INDIRECT(CONCATENATE("'2018-04'!I",TEXT(MATCH($C65,'2018-04'!$C$2:$C$100,0)+1,0)))-INDIRECT(CONCATENATE("'2018-03'!I",TEXT(MATCH($C65,'2018-03'!$C$2:$C$100,0)+1,0))))</f>
        <v>900890523.64999986</v>
      </c>
      <c r="J65" s="17" t="str">
        <f ca="1">IF(OR(INDIRECT(CONCATENATE("'2018-04'!J",TEXT(MATCH($C65,'2018-04'!$C$2:$C$100,0)+1,0)))="",INDIRECT(CONCATENATE("'2018-03'!J",TEXT(MATCH($C65,'2018-03'!$C$2:$C$100,0)+1,0)))="",AND(INDIRECT(CONCATENATE("'2018-04'!J",TEXT(MATCH($C65,'2018-04'!$C$2:$C$100,0)+1,0)))="",INDIRECT(CONCATENATE("'2018-03'!J",TEXT(MATCH($C65,'2018-03'!$C$2:$C$100,0)+1,0)))="")),"Н/Д",INDIRECT(CONCATENATE("'2018-04'!J",TEXT(MATCH($C65,'2018-04'!$C$2:$C$100,0)+1,0)))-INDIRECT(CONCATENATE("'2018-03'!J",TEXT(MATCH($C65,'2018-03'!$C$2:$C$100,0)+1,0))))</f>
        <v>Н/Д</v>
      </c>
      <c r="K65" s="17">
        <f ca="1">IF(OR(INDIRECT(CONCATENATE("'2018-04'!K",TEXT(MATCH($C65,'2018-04'!$C$2:$C$100,0)+1,0)))="",INDIRECT(CONCATENATE("'2018-03'!K",TEXT(MATCH($C65,'2018-03'!$C$2:$C$100,0)+1,0)))="",AND(INDIRECT(CONCATENATE("'2018-04'!K",TEXT(MATCH($C65,'2018-04'!$C$2:$C$100,0)+1,0)))="",INDIRECT(CONCATENATE("'2018-03'!K",TEXT(MATCH($C65,'2018-03'!$C$2:$C$100,0)+1,0)))="")),"Н/Д",INDIRECT(CONCATENATE("'2018-04'!K",TEXT(MATCH($C65,'2018-04'!$C$2:$C$100,0)+1,0)))-INDIRECT(CONCATENATE("'2018-03'!K",TEXT(MATCH($C65,'2018-03'!$C$2:$C$100,0)+1,0))))</f>
        <v>790349997.4000001</v>
      </c>
      <c r="L65" s="17">
        <f ca="1">IF(OR(INDIRECT(CONCATENATE("'2018-04'!L",TEXT(MATCH($C65,'2018-04'!$C$2:$C$100,0)+1,0)))="",INDIRECT(CONCATENATE("'2018-03'!L",TEXT(MATCH($C65,'2018-03'!$C$2:$C$100,0)+1,0)))="",AND(INDIRECT(CONCATENATE("'2018-04'!L",TEXT(MATCH($C65,'2018-04'!$C$2:$C$100,0)+1,0)))="",INDIRECT(CONCATENATE("'2018-03'!L",TEXT(MATCH($C65,'2018-03'!$C$2:$C$100,0)+1,0)))="")),"Н/Д",INDIRECT(CONCATENATE("'2018-04'!L",TEXT(MATCH($C65,'2018-04'!$C$2:$C$100,0)+1,0)))-INDIRECT(CONCATENATE("'2018-03'!L",TEXT(MATCH($C65,'2018-03'!$C$2:$C$100,0)+1,0))))</f>
        <v>2421842673.4899998</v>
      </c>
      <c r="M65" s="17">
        <f ca="1">IF(OR(INDIRECT(CONCATENATE("'2018-04'!M",TEXT(MATCH($C65,'2018-04'!$C$2:$C$100,0)+1,0)))="",INDIRECT(CONCATENATE("'2018-03'!M",TEXT(MATCH($C65,'2018-03'!$C$2:$C$100,0)+1,0)))="",AND(INDIRECT(CONCATENATE("'2018-04'!M",TEXT(MATCH($C65,'2018-04'!$C$2:$C$100,0)+1,0)))="",INDIRECT(CONCATENATE("'2018-03'!M",TEXT(MATCH($C65,'2018-03'!$C$2:$C$100,0)+1,0)))="")),"Н/Д",INDIRECT(CONCATENATE("'2018-04'!M",TEXT(MATCH($C65,'2018-04'!$C$2:$C$100,0)+1,0)))-INDIRECT(CONCATENATE("'2018-03'!M",TEXT(MATCH($C65,'2018-03'!$C$2:$C$100,0)+1,0))))</f>
        <v>17388491.780000001</v>
      </c>
      <c r="N65" s="17">
        <f ca="1">IF(OR(INDIRECT(CONCATENATE("'2018-04'!N",TEXT(MATCH($C65,'2018-04'!$C$2:$C$100,0)+1,0)))="",INDIRECT(CONCATENATE("'2018-03'!N",TEXT(MATCH($C65,'2018-03'!$C$2:$C$100,0)+1,0)))="",AND(INDIRECT(CONCATENATE("'2018-04'!N",TEXT(MATCH($C65,'2018-04'!$C$2:$C$100,0)+1,0)))="",INDIRECT(CONCATENATE("'2018-03'!N",TEXT(MATCH($C65,'2018-03'!$C$2:$C$100,0)+1,0)))="")),"Н/Д",INDIRECT(CONCATENATE("'2018-04'!N",TEXT(MATCH($C65,'2018-04'!$C$2:$C$100,0)+1,0)))-INDIRECT(CONCATENATE("'2018-03'!NE",TEXT(MATCH($C65,'2018-03'!$C$2:$C$100,0)+1,0))))</f>
        <v>171383821.61000001</v>
      </c>
      <c r="O65" s="17">
        <f ca="1">IF(OR(INDIRECT(CONCATENATE("'2018-04'!O",TEXT(MATCH($C65,'2018-04'!$C$2:$C$100,0)+1,0)))="",INDIRECT(CONCATENATE("'2018-03'!O",TEXT(MATCH($C65,'2018-03'!$C$2:$C$100,0)+1,0)))="",AND(INDIRECT(CONCATENATE("'2018-04'!O",TEXT(MATCH($C65,'2018-04'!$C$2:$C$100,0)+1,0)))="",INDIRECT(CONCATENATE("'2018-03'!O",TEXT(MATCH($C65,'2018-03'!$C$2:$C$100,0)+1,0)))="")),"Н/Д",INDIRECT(CONCATENATE("'2018-04'!O",TEXT(MATCH($C65,'2018-04'!$C$2:$C$100,0)+1,0)))-INDIRECT(CONCATENATE("'2018-03'!O",TEXT(MATCH($C65,'2018-03'!$C$2:$C$100,0)+1,0))))</f>
        <v>12140.239999999998</v>
      </c>
      <c r="P65" s="17">
        <f ca="1">IF(OR(INDIRECT(CONCATENATE("'2018-04'!P",TEXT(MATCH($C65,'2018-04'!$C$2:$C$100,0)+1,0)))="",INDIRECT(CONCATENATE("'2018-03'!P",TEXT(MATCH($C65,'2018-03'!$C$2:$C$100,0)+1,0)))="",AND(INDIRECT(CONCATENATE("'2018-04'!P",TEXT(MATCH($C65,'2018-04'!$C$2:$C$100,0)+1,0)))="",INDIRECT(CONCATENATE("'2018-03'!P",TEXT(MATCH($C65,'2018-03'!$C$2:$C$100,0)+1,0)))="")),"Н/Д",INDIRECT(CONCATENATE("'2018-04'!P",TEXT(MATCH($C65,'2018-04'!$C$2:$C$100,0)+1,0)))-INDIRECT(CONCATENATE("'2018-03'!P",TEXT(MATCH($C65,'2018-03'!$C$2:$C$100,0)+1,0))))</f>
        <v>452827020.96999997</v>
      </c>
      <c r="Q65" s="17">
        <f ca="1">IF(OR(INDIRECT(CONCATENATE("'2018-04'!Q",TEXT(MATCH($C65,'2018-04'!$C$2:$C$100,0)+1,0)))="",INDIRECT(CONCATENATE("'2018-03'!Q",TEXT(MATCH($C65,'2018-03'!$C$2:$C$100,0)+1,0)))="",AND(INDIRECT(CONCATENATE("'2018-04'!Q",TEXT(MATCH($C65,'2018-04'!$C$2:$C$100,0)+1,0)))="",INDIRECT(CONCATENATE("'2018-03'!Q",TEXT(MATCH($C65,'2018-03'!$C$2:$C$100,0)+1,0)))="")),"Н/Д",INDIRECT(CONCATENATE("'2018-04'!Q",TEXT(MATCH($C65,'2018-04'!$C$2:$C$100,0)+1,0)))-INDIRECT(CONCATENATE("'2018-03'!Q",TEXT(MATCH($C65,'2018-03'!$C$2:$C$100,0)+1,0))))</f>
        <v>26700046.369999997</v>
      </c>
      <c r="R65" s="17">
        <f ca="1">IF(OR(INDIRECT(CONCATENATE("'2018-04'!R",TEXT(MATCH($C65,'2018-04'!$C$2:$C$100,0)+1,0)))="",INDIRECT(CONCATENATE("'2018-03'!R",TEXT(MATCH($C65,'2018-03'!$C$2:$C$100,0)+1,0)))="",AND(INDIRECT(CONCATENATE("'2018-04'!R",TEXT(MATCH($C65,'2018-04'!$C$2:$C$100,0)+1,0)))="",INDIRECT(CONCATENATE("'2018-03'!R",TEXT(MATCH($C65,'2018-03'!$C$2:$C$100,0)+1,0)))="")),"Н/Д",INDIRECT(CONCATENATE("'2018-04'!R",TEXT(MATCH($C65,'2018-04'!$C$2:$C$100,0)+1,0)))-INDIRECT(CONCATENATE("'2018-03'!R",TEXT(MATCH($C65,'2018-03'!$C$2:$C$100,0)+1,0))))</f>
        <v>59731934.040000021</v>
      </c>
      <c r="S65" s="17">
        <f ca="1">IF(OR(INDIRECT(CONCATENATE("'2018-04'!S",TEXT(MATCH($C65,'2018-04'!$C$2:$C$100,0)+1,0)))="",INDIRECT(CONCATENATE("'2018-03'!S",TEXT(MATCH($C65,'2018-03'!$C$2:$C$100,0)+1,0)))="",AND(INDIRECT(CONCATENATE("'2018-04'!S",TEXT(MATCH($C65,'2018-04'!$C$2:$C$100,0)+1,0)))="",INDIRECT(CONCATENATE("'2018-03'!S",TEXT(MATCH($C65,'2018-03'!$C$2:$C$100,0)+1,0)))="")),"Н/Д",INDIRECT(CONCATENATE("'2018-04'!S",TEXT(MATCH($C65,'2018-04'!$C$2:$C$100,0)+1,0)))-INDIRECT(CONCATENATE("'2018-03'!S",TEXT(MATCH($C65,'2018-03'!$C$2:$C$100,0)+1,0))))</f>
        <v>0</v>
      </c>
      <c r="T65" s="17">
        <f ca="1">IF(OR(INDIRECT(CONCATENATE("'2018-04'!T",TEXT(MATCH($C65,'2018-04'!$C$2:$C$100,0)+1,0)))="",INDIRECT(CONCATENATE("'2018-03'!T",TEXT(MATCH($C65,'2018-03'!$C$2:$C$100,0)+1,0)))="",AND(INDIRECT(CONCATENATE("'2018-04'!T",TEXT(MATCH($C65,'2018-04'!$C$2:$C$100,0)+1,0)))="",INDIRECT(CONCATENATE("'2018-03'!T",TEXT(MATCH($C65,'2018-03'!$C$2:$C$100,0)+1,0)))="")),"Н/Д",INDIRECT(CONCATENATE("'2018-04'!T",TEXT(MATCH($C65,'2018-04'!$C$2:$C$100,0)+1,0)))-INDIRECT(CONCATENATE("'2018-03'!T",TEXT(MATCH($C65,'2018-03'!$C$2:$C$100,0)+1,0))))</f>
        <v>107348779.19</v>
      </c>
      <c r="U65" s="17">
        <f ca="1">IF(OR(INDIRECT(CONCATENATE("'2018-04'!U",TEXT(MATCH($C65,'2018-04'!$C$2:$C$100,0)+1,0)))="",INDIRECT(CONCATENATE("'2018-03'!U",TEXT(MATCH($C65,'2018-03'!$C$2:$C$100,0)+1,0)))="",AND(INDIRECT(CONCATENATE("'2018-04'!U",TEXT(MATCH($C65,'2018-04'!$C$2:$C$100,0)+1,0)))="",INDIRECT(CONCATENATE("'2018-03'!U",TEXT(MATCH($C65,'2018-03'!$C$2:$C$100,0)+1,0)))="")),"Н/Д",INDIRECT(CONCATENATE("'2018-04'!U",TEXT(MATCH($C65,'2018-04'!$C$2:$C$100,0)+1,0)))-INDIRECT(CONCATENATE("'2018-03'!U",TEXT(MATCH($C65,'2018-03'!$C$2:$C$100,0)+1,0))))</f>
        <v>45806474.030000001</v>
      </c>
      <c r="V65" s="17">
        <f ca="1">IF(OR(INDIRECT(CONCATENATE("'2018-04'!V",TEXT(MATCH($C65,'2018-04'!$C$2:$C$100,0)+1,0)))="",INDIRECT(CONCATENATE("'2018-03'!V",TEXT(MATCH($C65,'2018-03'!$C$2:$C$100,0)+1,0)))="",AND(INDIRECT(CONCATENATE("'2018-04'!V",TEXT(MATCH($C65,'2018-04'!$C$2:$C$100,0)+1,0)))="",INDIRECT(CONCATENATE("'2018-03'!V",TEXT(MATCH($C65,'2018-03'!$C$2:$C$100,0)+1,0)))="")),"Н/Д",INDIRECT(CONCATENATE("'2018-04'!V",TEXT(MATCH($C65,'2018-04'!$C$2:$C$100,0)+1,0)))-INDIRECT(CONCATENATE("'2018-03'!V",TEXT(MATCH($C65,'2018-03'!$C$2:$C$100,0)+1,0))))</f>
        <v>2151705470.8599997</v>
      </c>
      <c r="W65" s="17">
        <f ca="1">IF(OR(INDIRECT(CONCATENATE("'2018-04'!W",TEXT(MATCH($C65,'2018-04'!$C$2:$C$100,0)+1,0)))="",INDIRECT(CONCATENATE("'2018-03'!W",TEXT(MATCH($C65,'2018-03'!$C$2:$C$100,0)+1,0)))="",AND(INDIRECT(CONCATENATE("'2018-04'!W",TEXT(MATCH($C65,'2018-04'!$C$2:$C$100,0)+1,0)))="",INDIRECT(CONCATENATE("'2018-03'!W",TEXT(MATCH($C65,'2018-03'!$C$2:$C$100,0)+1,0)))="")),"Н/Д",INDIRECT(CONCATENATE("'2018-04'!W",TEXT(MATCH($C65,'2018-04'!$C$2:$C$100,0)+1,0)))-INDIRECT(CONCATENATE("'2018-03'!W",TEXT(MATCH($C65,'2018-03'!$C$2:$C$100,0)+1,0))))</f>
        <v>39740912671.260002</v>
      </c>
    </row>
    <row r="66" spans="1:23" x14ac:dyDescent="0.25">
      <c r="A66" s="2" t="s">
        <v>87</v>
      </c>
      <c r="B66" s="2" t="s">
        <v>92</v>
      </c>
      <c r="C66" s="15">
        <v>24000000</v>
      </c>
      <c r="D66" s="2" t="s">
        <v>207</v>
      </c>
      <c r="E66" s="17">
        <f ca="1">IF(OR(INDIRECT(CONCATENATE("'2018-04'!E",TEXT(MATCH($C66,'2018-04'!$C$2:$C$100,0)+1,0)))="",INDIRECT(CONCATENATE("'2018-03'!E",TEXT(MATCH($C66,'2018-03'!$C$2:$C$100,0)+1,0)))="",AND(INDIRECT(CONCATENATE("'2018-04'!E",TEXT(MATCH($C66,'2018-04'!$C$2:$C$100,0)+1,0)))="",INDIRECT(CONCATENATE("'2018-03'!E",TEXT(MATCH($C66,'2018-03'!$C$2:$C$100,0)+1,0)))="")),"Н/Д",INDIRECT(CONCATENATE("'2018-04'!E",TEXT(MATCH($C66,'2018-04'!$C$2:$C$100,0)+1,0)))-INDIRECT(CONCATENATE("'2018-03'!E",TEXT(MATCH($C66,'2018-03'!$C$2:$C$100,0)+1,0))))</f>
        <v>4063101867.8299999</v>
      </c>
      <c r="F66" s="17">
        <f ca="1">IF(OR(INDIRECT(CONCATENATE("'2018-04'!F",TEXT(MATCH($C66,'2018-04'!$C$2:$C$100,0)+1,0)))="",INDIRECT(CONCATENATE("'2018-03'!F",TEXT(MATCH($C66,'2018-03'!$C$2:$C$100,0)+1,0)))="",AND(INDIRECT(CONCATENATE("'2018-04'!F",TEXT(MATCH($C66,'2018-04'!$C$2:$C$100,0)+1,0)))="",INDIRECT(CONCATENATE("'2018-03'!F",TEXT(MATCH($C66,'2018-03'!$C$2:$C$100,0)+1,0)))="")),"Н/Д",INDIRECT(CONCATENATE("'2018-04'!F",TEXT(MATCH($C66,'2018-04'!$C$2:$C$100,0)+1,0)))-INDIRECT(CONCATENATE("'2018-03'!F",TEXT(MATCH($C66,'2018-03'!$C$2:$C$100,0)+1,0))))</f>
        <v>2721283989.3200002</v>
      </c>
      <c r="G66" s="17">
        <f ca="1">IF(OR(INDIRECT(CONCATENATE("'2018-04'!G",TEXT(MATCH($C66,'2018-04'!$C$2:$C$100,0)+1,0)))="",INDIRECT(CONCATENATE("'2018-03'!G",TEXT(MATCH($C66,'2018-03'!$C$2:$C$100,0)+1,0)))="",AND(INDIRECT(CONCATENATE("'2018-04'!G",TEXT(MATCH($C66,'2018-04'!$C$2:$C$100,0)+1,0)))="",INDIRECT(CONCATENATE("'2018-03'!G",TEXT(MATCH($C66,'2018-03'!$C$2:$C$100,0)+1,0)))="")),"Н/Д",INDIRECT(CONCATENATE("'2018-04'!G",TEXT(MATCH($C66,'2018-04'!$C$2:$C$100,0)+1,0)))-INDIRECT(CONCATENATE("'2018-03'!G",TEXT(MATCH($C66,'2018-03'!$C$2:$C$100,0)+1,0))))</f>
        <v>826354098.58000016</v>
      </c>
      <c r="H66" s="17">
        <f ca="1">IF(OR(INDIRECT(CONCATENATE("'2018-04'!H",TEXT(MATCH($C66,'2018-04'!$C$2:$C$100,0)+1,0)))="",INDIRECT(CONCATENATE("'2018-03'!H",TEXT(MATCH($C66,'2018-03'!$C$2:$C$100,0)+1,0)))="",AND(INDIRECT(CONCATENATE("'2018-04'!H",TEXT(MATCH($C66,'2018-04'!$C$2:$C$100,0)+1,0)))="",INDIRECT(CONCATENATE("'2018-03'!H",TEXT(MATCH($C66,'2018-03'!$C$2:$C$100,0)+1,0)))="")),"Н/Д",INDIRECT(CONCATENATE("'2018-04'!H",TEXT(MATCH($C66,'2018-04'!$C$2:$C$100,0)+1,0)))-INDIRECT(CONCATENATE("'2018-03'!H",TEXT(MATCH($C66,'2018-03'!$C$2:$C$100,0)+1,0))))</f>
        <v>878672343.14999986</v>
      </c>
      <c r="I66" s="17">
        <f ca="1">IF(OR(INDIRECT(CONCATENATE("'2018-04'!I",TEXT(MATCH($C66,'2018-04'!$C$2:$C$100,0)+1,0)))="",INDIRECT(CONCATENATE("'2018-03'!I",TEXT(MATCH($C66,'2018-03'!$C$2:$C$100,0)+1,0)))="",AND(INDIRECT(CONCATENATE("'2018-04'!I",TEXT(MATCH($C66,'2018-04'!$C$2:$C$100,0)+1,0)))="",INDIRECT(CONCATENATE("'2018-03'!I",TEXT(MATCH($C66,'2018-03'!$C$2:$C$100,0)+1,0)))="")),"Н/Д",INDIRECT(CONCATENATE("'2018-04'!I",TEXT(MATCH($C66,'2018-04'!$C$2:$C$100,0)+1,0)))-INDIRECT(CONCATENATE("'2018-03'!I",TEXT(MATCH($C66,'2018-03'!$C$2:$C$100,0)+1,0))))</f>
        <v>324948617.27999997</v>
      </c>
      <c r="J66" s="17" t="str">
        <f ca="1">IF(OR(INDIRECT(CONCATENATE("'2018-04'!J",TEXT(MATCH($C66,'2018-04'!$C$2:$C$100,0)+1,0)))="",INDIRECT(CONCATENATE("'2018-03'!J",TEXT(MATCH($C66,'2018-03'!$C$2:$C$100,0)+1,0)))="",AND(INDIRECT(CONCATENATE("'2018-04'!J",TEXT(MATCH($C66,'2018-04'!$C$2:$C$100,0)+1,0)))="",INDIRECT(CONCATENATE("'2018-03'!J",TEXT(MATCH($C66,'2018-03'!$C$2:$C$100,0)+1,0)))="")),"Н/Д",INDIRECT(CONCATENATE("'2018-04'!J",TEXT(MATCH($C66,'2018-04'!$C$2:$C$100,0)+1,0)))-INDIRECT(CONCATENATE("'2018-03'!J",TEXT(MATCH($C66,'2018-03'!$C$2:$C$100,0)+1,0))))</f>
        <v>Н/Д</v>
      </c>
      <c r="K66" s="17">
        <f ca="1">IF(OR(INDIRECT(CONCATENATE("'2018-04'!K",TEXT(MATCH($C66,'2018-04'!$C$2:$C$100,0)+1,0)))="",INDIRECT(CONCATENATE("'2018-03'!K",TEXT(MATCH($C66,'2018-03'!$C$2:$C$100,0)+1,0)))="",AND(INDIRECT(CONCATENATE("'2018-04'!K",TEXT(MATCH($C66,'2018-04'!$C$2:$C$100,0)+1,0)))="",INDIRECT(CONCATENATE("'2018-03'!K",TEXT(MATCH($C66,'2018-03'!$C$2:$C$100,0)+1,0)))="")),"Н/Д",INDIRECT(CONCATENATE("'2018-04'!K",TEXT(MATCH($C66,'2018-04'!$C$2:$C$100,0)+1,0)))-INDIRECT(CONCATENATE("'2018-03'!K",TEXT(MATCH($C66,'2018-03'!$C$2:$C$100,0)+1,0))))</f>
        <v>284696105.25999999</v>
      </c>
      <c r="L66" s="17">
        <f ca="1">IF(OR(INDIRECT(CONCATENATE("'2018-04'!L",TEXT(MATCH($C66,'2018-04'!$C$2:$C$100,0)+1,0)))="",INDIRECT(CONCATENATE("'2018-03'!L",TEXT(MATCH($C66,'2018-03'!$C$2:$C$100,0)+1,0)))="",AND(INDIRECT(CONCATENATE("'2018-04'!L",TEXT(MATCH($C66,'2018-04'!$C$2:$C$100,0)+1,0)))="",INDIRECT(CONCATENATE("'2018-03'!L",TEXT(MATCH($C66,'2018-03'!$C$2:$C$100,0)+1,0)))="")),"Н/Д",INDIRECT(CONCATENATE("'2018-04'!L",TEXT(MATCH($C66,'2018-04'!$C$2:$C$100,0)+1,0)))-INDIRECT(CONCATENATE("'2018-03'!L",TEXT(MATCH($C66,'2018-03'!$C$2:$C$100,0)+1,0))))</f>
        <v>218998322.74000001</v>
      </c>
      <c r="M66" s="17">
        <f ca="1">IF(OR(INDIRECT(CONCATENATE("'2018-04'!M",TEXT(MATCH($C66,'2018-04'!$C$2:$C$100,0)+1,0)))="",INDIRECT(CONCATENATE("'2018-03'!M",TEXT(MATCH($C66,'2018-03'!$C$2:$C$100,0)+1,0)))="",AND(INDIRECT(CONCATENATE("'2018-04'!M",TEXT(MATCH($C66,'2018-04'!$C$2:$C$100,0)+1,0)))="",INDIRECT(CONCATENATE("'2018-03'!M",TEXT(MATCH($C66,'2018-03'!$C$2:$C$100,0)+1,0)))="")),"Н/Д",INDIRECT(CONCATENATE("'2018-04'!M",TEXT(MATCH($C66,'2018-04'!$C$2:$C$100,0)+1,0)))-INDIRECT(CONCATENATE("'2018-03'!M",TEXT(MATCH($C66,'2018-03'!$C$2:$C$100,0)+1,0))))</f>
        <v>1116863.9499999997</v>
      </c>
      <c r="N66" s="17">
        <f ca="1">IF(OR(INDIRECT(CONCATENATE("'2018-04'!N",TEXT(MATCH($C66,'2018-04'!$C$2:$C$100,0)+1,0)))="",INDIRECT(CONCATENATE("'2018-03'!N",TEXT(MATCH($C66,'2018-03'!$C$2:$C$100,0)+1,0)))="",AND(INDIRECT(CONCATENATE("'2018-04'!N",TEXT(MATCH($C66,'2018-04'!$C$2:$C$100,0)+1,0)))="",INDIRECT(CONCATENATE("'2018-03'!N",TEXT(MATCH($C66,'2018-03'!$C$2:$C$100,0)+1,0)))="")),"Н/Д",INDIRECT(CONCATENATE("'2018-04'!N",TEXT(MATCH($C66,'2018-04'!$C$2:$C$100,0)+1,0)))-INDIRECT(CONCATENATE("'2018-03'!NE",TEXT(MATCH($C66,'2018-03'!$C$2:$C$100,0)+1,0))))</f>
        <v>58419773.600000001</v>
      </c>
      <c r="O66" s="17">
        <f ca="1">IF(OR(INDIRECT(CONCATENATE("'2018-04'!O",TEXT(MATCH($C66,'2018-04'!$C$2:$C$100,0)+1,0)))="",INDIRECT(CONCATENATE("'2018-03'!O",TEXT(MATCH($C66,'2018-03'!$C$2:$C$100,0)+1,0)))="",AND(INDIRECT(CONCATENATE("'2018-04'!O",TEXT(MATCH($C66,'2018-04'!$C$2:$C$100,0)+1,0)))="",INDIRECT(CONCATENATE("'2018-03'!O",TEXT(MATCH($C66,'2018-03'!$C$2:$C$100,0)+1,0)))="")),"Н/Д",INDIRECT(CONCATENATE("'2018-04'!O",TEXT(MATCH($C66,'2018-04'!$C$2:$C$100,0)+1,0)))-INDIRECT(CONCATENATE("'2018-03'!O",TEXT(MATCH($C66,'2018-03'!$C$2:$C$100,0)+1,0))))</f>
        <v>24454.43</v>
      </c>
      <c r="P66" s="17">
        <f ca="1">IF(OR(INDIRECT(CONCATENATE("'2018-04'!P",TEXT(MATCH($C66,'2018-04'!$C$2:$C$100,0)+1,0)))="",INDIRECT(CONCATENATE("'2018-03'!P",TEXT(MATCH($C66,'2018-03'!$C$2:$C$100,0)+1,0)))="",AND(INDIRECT(CONCATENATE("'2018-04'!P",TEXT(MATCH($C66,'2018-04'!$C$2:$C$100,0)+1,0)))="",INDIRECT(CONCATENATE("'2018-03'!P",TEXT(MATCH($C66,'2018-03'!$C$2:$C$100,0)+1,0)))="")),"Н/Д",INDIRECT(CONCATENATE("'2018-04'!P",TEXT(MATCH($C66,'2018-04'!$C$2:$C$100,0)+1,0)))-INDIRECT(CONCATENATE("'2018-03'!P",TEXT(MATCH($C66,'2018-03'!$C$2:$C$100,0)+1,0))))</f>
        <v>70092473.569999993</v>
      </c>
      <c r="Q66" s="17">
        <f ca="1">IF(OR(INDIRECT(CONCATENATE("'2018-04'!Q",TEXT(MATCH($C66,'2018-04'!$C$2:$C$100,0)+1,0)))="",INDIRECT(CONCATENATE("'2018-03'!Q",TEXT(MATCH($C66,'2018-03'!$C$2:$C$100,0)+1,0)))="",AND(INDIRECT(CONCATENATE("'2018-04'!Q",TEXT(MATCH($C66,'2018-04'!$C$2:$C$100,0)+1,0)))="",INDIRECT(CONCATENATE("'2018-03'!Q",TEXT(MATCH($C66,'2018-03'!$C$2:$C$100,0)+1,0)))="")),"Н/Д",INDIRECT(CONCATENATE("'2018-04'!Q",TEXT(MATCH($C66,'2018-04'!$C$2:$C$100,0)+1,0)))-INDIRECT(CONCATENATE("'2018-03'!Q",TEXT(MATCH($C66,'2018-03'!$C$2:$C$100,0)+1,0))))</f>
        <v>10689911.82</v>
      </c>
      <c r="R66" s="17">
        <f ca="1">IF(OR(INDIRECT(CONCATENATE("'2018-04'!R",TEXT(MATCH($C66,'2018-04'!$C$2:$C$100,0)+1,0)))="",INDIRECT(CONCATENATE("'2018-03'!R",TEXT(MATCH($C66,'2018-03'!$C$2:$C$100,0)+1,0)))="",AND(INDIRECT(CONCATENATE("'2018-04'!R",TEXT(MATCH($C66,'2018-04'!$C$2:$C$100,0)+1,0)))="",INDIRECT(CONCATENATE("'2018-03'!R",TEXT(MATCH($C66,'2018-03'!$C$2:$C$100,0)+1,0)))="")),"Н/Д",INDIRECT(CONCATENATE("'2018-04'!R",TEXT(MATCH($C66,'2018-04'!$C$2:$C$100,0)+1,0)))-INDIRECT(CONCATENATE("'2018-03'!R",TEXT(MATCH($C66,'2018-03'!$C$2:$C$100,0)+1,0))))</f>
        <v>24640138.690000005</v>
      </c>
      <c r="S66" s="17">
        <f ca="1">IF(OR(INDIRECT(CONCATENATE("'2018-04'!S",TEXT(MATCH($C66,'2018-04'!$C$2:$C$100,0)+1,0)))="",INDIRECT(CONCATENATE("'2018-03'!S",TEXT(MATCH($C66,'2018-03'!$C$2:$C$100,0)+1,0)))="",AND(INDIRECT(CONCATENATE("'2018-04'!S",TEXT(MATCH($C66,'2018-04'!$C$2:$C$100,0)+1,0)))="",INDIRECT(CONCATENATE("'2018-03'!S",TEXT(MATCH($C66,'2018-03'!$C$2:$C$100,0)+1,0)))="")),"Н/Д",INDIRECT(CONCATENATE("'2018-04'!S",TEXT(MATCH($C66,'2018-04'!$C$2:$C$100,0)+1,0)))-INDIRECT(CONCATENATE("'2018-03'!S",TEXT(MATCH($C66,'2018-03'!$C$2:$C$100,0)+1,0))))</f>
        <v>69163.22</v>
      </c>
      <c r="T66" s="17">
        <f ca="1">IF(OR(INDIRECT(CONCATENATE("'2018-04'!T",TEXT(MATCH($C66,'2018-04'!$C$2:$C$100,0)+1,0)))="",INDIRECT(CONCATENATE("'2018-03'!T",TEXT(MATCH($C66,'2018-03'!$C$2:$C$100,0)+1,0)))="",AND(INDIRECT(CONCATENATE("'2018-04'!T",TEXT(MATCH($C66,'2018-04'!$C$2:$C$100,0)+1,0)))="",INDIRECT(CONCATENATE("'2018-03'!T",TEXT(MATCH($C66,'2018-03'!$C$2:$C$100,0)+1,0)))="")),"Н/Д",INDIRECT(CONCATENATE("'2018-04'!T",TEXT(MATCH($C66,'2018-04'!$C$2:$C$100,0)+1,0)))-INDIRECT(CONCATENATE("'2018-03'!T",TEXT(MATCH($C66,'2018-03'!$C$2:$C$100,0)+1,0))))</f>
        <v>30299228.679999992</v>
      </c>
      <c r="U66" s="17">
        <f ca="1">IF(OR(INDIRECT(CONCATENATE("'2018-04'!U",TEXT(MATCH($C66,'2018-04'!$C$2:$C$100,0)+1,0)))="",INDIRECT(CONCATENATE("'2018-03'!U",TEXT(MATCH($C66,'2018-03'!$C$2:$C$100,0)+1,0)))="",AND(INDIRECT(CONCATENATE("'2018-04'!U",TEXT(MATCH($C66,'2018-04'!$C$2:$C$100,0)+1,0)))="",INDIRECT(CONCATENATE("'2018-03'!U",TEXT(MATCH($C66,'2018-03'!$C$2:$C$100,0)+1,0)))="")),"Н/Д",INDIRECT(CONCATENATE("'2018-04'!U",TEXT(MATCH($C66,'2018-04'!$C$2:$C$100,0)+1,0)))-INDIRECT(CONCATENATE("'2018-03'!U",TEXT(MATCH($C66,'2018-03'!$C$2:$C$100,0)+1,0))))</f>
        <v>4352285.84</v>
      </c>
      <c r="V66" s="17">
        <f ca="1">IF(OR(INDIRECT(CONCATENATE("'2018-04'!V",TEXT(MATCH($C66,'2018-04'!$C$2:$C$100,0)+1,0)))="",INDIRECT(CONCATENATE("'2018-03'!V",TEXT(MATCH($C66,'2018-03'!$C$2:$C$100,0)+1,0)))="",AND(INDIRECT(CONCATENATE("'2018-04'!V",TEXT(MATCH($C66,'2018-04'!$C$2:$C$100,0)+1,0)))="",INDIRECT(CONCATENATE("'2018-03'!V",TEXT(MATCH($C66,'2018-03'!$C$2:$C$100,0)+1,0)))="")),"Н/Д",INDIRECT(CONCATENATE("'2018-04'!V",TEXT(MATCH($C66,'2018-04'!$C$2:$C$100,0)+1,0)))-INDIRECT(CONCATENATE("'2018-03'!V",TEXT(MATCH($C66,'2018-03'!$C$2:$C$100,0)+1,0))))</f>
        <v>1341817878.5099998</v>
      </c>
      <c r="W66" s="17">
        <f ca="1">IF(OR(INDIRECT(CONCATENATE("'2018-04'!W",TEXT(MATCH($C66,'2018-04'!$C$2:$C$100,0)+1,0)))="",INDIRECT(CONCATENATE("'2018-03'!W",TEXT(MATCH($C66,'2018-03'!$C$2:$C$100,0)+1,0)))="",AND(INDIRECT(CONCATENATE("'2018-04'!W",TEXT(MATCH($C66,'2018-04'!$C$2:$C$100,0)+1,0)))="",INDIRECT(CONCATENATE("'2018-03'!W",TEXT(MATCH($C66,'2018-03'!$C$2:$C$100,0)+1,0)))="")),"Н/Д",INDIRECT(CONCATENATE("'2018-04'!W",TEXT(MATCH($C66,'2018-04'!$C$2:$C$100,0)+1,0)))-INDIRECT(CONCATENATE("'2018-03'!W",TEXT(MATCH($C66,'2018-03'!$C$2:$C$100,0)+1,0))))</f>
        <v>10822947619.800001</v>
      </c>
    </row>
    <row r="67" spans="1:23" x14ac:dyDescent="0.25">
      <c r="A67" s="2" t="s">
        <v>87</v>
      </c>
      <c r="B67" s="2" t="s">
        <v>93</v>
      </c>
      <c r="C67" s="15">
        <v>29000000</v>
      </c>
      <c r="D67" s="2" t="s">
        <v>207</v>
      </c>
      <c r="E67" s="17">
        <f ca="1">IF(OR(INDIRECT(CONCATENATE("'2018-04'!E",TEXT(MATCH($C67,'2018-04'!$C$2:$C$100,0)+1,0)))="",INDIRECT(CONCATENATE("'2018-03'!E",TEXT(MATCH($C67,'2018-03'!$C$2:$C$100,0)+1,0)))="",AND(INDIRECT(CONCATENATE("'2018-04'!E",TEXT(MATCH($C67,'2018-04'!$C$2:$C$100,0)+1,0)))="",INDIRECT(CONCATENATE("'2018-03'!E",TEXT(MATCH($C67,'2018-03'!$C$2:$C$100,0)+1,0)))="")),"Н/Д",INDIRECT(CONCATENATE("'2018-04'!E",TEXT(MATCH($C67,'2018-04'!$C$2:$C$100,0)+1,0)))-INDIRECT(CONCATENATE("'2018-03'!E",TEXT(MATCH($C67,'2018-03'!$C$2:$C$100,0)+1,0))))</f>
        <v>6668824134.0999994</v>
      </c>
      <c r="F67" s="17">
        <f ca="1">IF(OR(INDIRECT(CONCATENATE("'2018-04'!F",TEXT(MATCH($C67,'2018-04'!$C$2:$C$100,0)+1,0)))="",INDIRECT(CONCATENATE("'2018-03'!F",TEXT(MATCH($C67,'2018-03'!$C$2:$C$100,0)+1,0)))="",AND(INDIRECT(CONCATENATE("'2018-04'!F",TEXT(MATCH($C67,'2018-04'!$C$2:$C$100,0)+1,0)))="",INDIRECT(CONCATENATE("'2018-03'!F",TEXT(MATCH($C67,'2018-03'!$C$2:$C$100,0)+1,0)))="")),"Н/Д",INDIRECT(CONCATENATE("'2018-04'!F",TEXT(MATCH($C67,'2018-04'!$C$2:$C$100,0)+1,0)))-INDIRECT(CONCATENATE("'2018-03'!F",TEXT(MATCH($C67,'2018-03'!$C$2:$C$100,0)+1,0))))</f>
        <v>6348478900.5699997</v>
      </c>
      <c r="G67" s="17">
        <f ca="1">IF(OR(INDIRECT(CONCATENATE("'2018-04'!G",TEXT(MATCH($C67,'2018-04'!$C$2:$C$100,0)+1,0)))="",INDIRECT(CONCATENATE("'2018-03'!G",TEXT(MATCH($C67,'2018-03'!$C$2:$C$100,0)+1,0)))="",AND(INDIRECT(CONCATENATE("'2018-04'!G",TEXT(MATCH($C67,'2018-04'!$C$2:$C$100,0)+1,0)))="",INDIRECT(CONCATENATE("'2018-03'!G",TEXT(MATCH($C67,'2018-03'!$C$2:$C$100,0)+1,0)))="")),"Н/Д",INDIRECT(CONCATENATE("'2018-04'!G",TEXT(MATCH($C67,'2018-04'!$C$2:$C$100,0)+1,0)))-INDIRECT(CONCATENATE("'2018-03'!G",TEXT(MATCH($C67,'2018-03'!$C$2:$C$100,0)+1,0))))</f>
        <v>2788006695.9700003</v>
      </c>
      <c r="H67" s="17">
        <f ca="1">IF(OR(INDIRECT(CONCATENATE("'2018-04'!H",TEXT(MATCH($C67,'2018-04'!$C$2:$C$100,0)+1,0)))="",INDIRECT(CONCATENATE("'2018-03'!H",TEXT(MATCH($C67,'2018-03'!$C$2:$C$100,0)+1,0)))="",AND(INDIRECT(CONCATENATE("'2018-04'!H",TEXT(MATCH($C67,'2018-04'!$C$2:$C$100,0)+1,0)))="",INDIRECT(CONCATENATE("'2018-03'!H",TEXT(MATCH($C67,'2018-03'!$C$2:$C$100,0)+1,0)))="")),"Н/Д",INDIRECT(CONCATENATE("'2018-04'!H",TEXT(MATCH($C67,'2018-04'!$C$2:$C$100,0)+1,0)))-INDIRECT(CONCATENATE("'2018-03'!H",TEXT(MATCH($C67,'2018-03'!$C$2:$C$100,0)+1,0))))</f>
        <v>1623569258.6600003</v>
      </c>
      <c r="I67" s="17">
        <f ca="1">IF(OR(INDIRECT(CONCATENATE("'2018-04'!I",TEXT(MATCH($C67,'2018-04'!$C$2:$C$100,0)+1,0)))="",INDIRECT(CONCATENATE("'2018-03'!I",TEXT(MATCH($C67,'2018-03'!$C$2:$C$100,0)+1,0)))="",AND(INDIRECT(CONCATENATE("'2018-04'!I",TEXT(MATCH($C67,'2018-04'!$C$2:$C$100,0)+1,0)))="",INDIRECT(CONCATENATE("'2018-03'!I",TEXT(MATCH($C67,'2018-03'!$C$2:$C$100,0)+1,0)))="")),"Н/Д",INDIRECT(CONCATENATE("'2018-04'!I",TEXT(MATCH($C67,'2018-04'!$C$2:$C$100,0)+1,0)))-INDIRECT(CONCATENATE("'2018-03'!I",TEXT(MATCH($C67,'2018-03'!$C$2:$C$100,0)+1,0))))</f>
        <v>829333250.99000001</v>
      </c>
      <c r="J67" s="17" t="str">
        <f ca="1">IF(OR(INDIRECT(CONCATENATE("'2018-04'!J",TEXT(MATCH($C67,'2018-04'!$C$2:$C$100,0)+1,0)))="",INDIRECT(CONCATENATE("'2018-03'!J",TEXT(MATCH($C67,'2018-03'!$C$2:$C$100,0)+1,0)))="",AND(INDIRECT(CONCATENATE("'2018-04'!J",TEXT(MATCH($C67,'2018-04'!$C$2:$C$100,0)+1,0)))="",INDIRECT(CONCATENATE("'2018-03'!J",TEXT(MATCH($C67,'2018-03'!$C$2:$C$100,0)+1,0)))="")),"Н/Д",INDIRECT(CONCATENATE("'2018-04'!J",TEXT(MATCH($C67,'2018-04'!$C$2:$C$100,0)+1,0)))-INDIRECT(CONCATENATE("'2018-03'!J",TEXT(MATCH($C67,'2018-03'!$C$2:$C$100,0)+1,0))))</f>
        <v>Н/Д</v>
      </c>
      <c r="K67" s="17">
        <f ca="1">IF(OR(INDIRECT(CONCATENATE("'2018-04'!K",TEXT(MATCH($C67,'2018-04'!$C$2:$C$100,0)+1,0)))="",INDIRECT(CONCATENATE("'2018-03'!K",TEXT(MATCH($C67,'2018-03'!$C$2:$C$100,0)+1,0)))="",AND(INDIRECT(CONCATENATE("'2018-04'!K",TEXT(MATCH($C67,'2018-04'!$C$2:$C$100,0)+1,0)))="",INDIRECT(CONCATENATE("'2018-03'!K",TEXT(MATCH($C67,'2018-03'!$C$2:$C$100,0)+1,0)))="")),"Н/Д",INDIRECT(CONCATENATE("'2018-04'!K",TEXT(MATCH($C67,'2018-04'!$C$2:$C$100,0)+1,0)))-INDIRECT(CONCATENATE("'2018-03'!K",TEXT(MATCH($C67,'2018-03'!$C$2:$C$100,0)+1,0))))</f>
        <v>277248994.75</v>
      </c>
      <c r="L67" s="17">
        <f ca="1">IF(OR(INDIRECT(CONCATENATE("'2018-04'!L",TEXT(MATCH($C67,'2018-04'!$C$2:$C$100,0)+1,0)))="",INDIRECT(CONCATENATE("'2018-03'!L",TEXT(MATCH($C67,'2018-03'!$C$2:$C$100,0)+1,0)))="",AND(INDIRECT(CONCATENATE("'2018-04'!L",TEXT(MATCH($C67,'2018-04'!$C$2:$C$100,0)+1,0)))="",INDIRECT(CONCATENATE("'2018-03'!L",TEXT(MATCH($C67,'2018-03'!$C$2:$C$100,0)+1,0)))="")),"Н/Д",INDIRECT(CONCATENATE("'2018-04'!L",TEXT(MATCH($C67,'2018-04'!$C$2:$C$100,0)+1,0)))-INDIRECT(CONCATENATE("'2018-03'!L",TEXT(MATCH($C67,'2018-03'!$C$2:$C$100,0)+1,0))))</f>
        <v>524027028.13000005</v>
      </c>
      <c r="M67" s="17">
        <f ca="1">IF(OR(INDIRECT(CONCATENATE("'2018-04'!M",TEXT(MATCH($C67,'2018-04'!$C$2:$C$100,0)+1,0)))="",INDIRECT(CONCATENATE("'2018-03'!M",TEXT(MATCH($C67,'2018-03'!$C$2:$C$100,0)+1,0)))="",AND(INDIRECT(CONCATENATE("'2018-04'!M",TEXT(MATCH($C67,'2018-04'!$C$2:$C$100,0)+1,0)))="",INDIRECT(CONCATENATE("'2018-03'!M",TEXT(MATCH($C67,'2018-03'!$C$2:$C$100,0)+1,0)))="")),"Н/Д",INDIRECT(CONCATENATE("'2018-04'!M",TEXT(MATCH($C67,'2018-04'!$C$2:$C$100,0)+1,0)))-INDIRECT(CONCATENATE("'2018-03'!M",TEXT(MATCH($C67,'2018-03'!$C$2:$C$100,0)+1,0))))</f>
        <v>8095178.5399999991</v>
      </c>
      <c r="N67" s="17">
        <f ca="1">IF(OR(INDIRECT(CONCATENATE("'2018-04'!N",TEXT(MATCH($C67,'2018-04'!$C$2:$C$100,0)+1,0)))="",INDIRECT(CONCATENATE("'2018-03'!N",TEXT(MATCH($C67,'2018-03'!$C$2:$C$100,0)+1,0)))="",AND(INDIRECT(CONCATENATE("'2018-04'!N",TEXT(MATCH($C67,'2018-04'!$C$2:$C$100,0)+1,0)))="",INDIRECT(CONCATENATE("'2018-03'!N",TEXT(MATCH($C67,'2018-03'!$C$2:$C$100,0)+1,0)))="")),"Н/Д",INDIRECT(CONCATENATE("'2018-04'!N",TEXT(MATCH($C67,'2018-04'!$C$2:$C$100,0)+1,0)))-INDIRECT(CONCATENATE("'2018-03'!NE",TEXT(MATCH($C67,'2018-03'!$C$2:$C$100,0)+1,0))))</f>
        <v>73523113.280000001</v>
      </c>
      <c r="O67" s="17">
        <f ca="1">IF(OR(INDIRECT(CONCATENATE("'2018-04'!O",TEXT(MATCH($C67,'2018-04'!$C$2:$C$100,0)+1,0)))="",INDIRECT(CONCATENATE("'2018-03'!O",TEXT(MATCH($C67,'2018-03'!$C$2:$C$100,0)+1,0)))="",AND(INDIRECT(CONCATENATE("'2018-04'!O",TEXT(MATCH($C67,'2018-04'!$C$2:$C$100,0)+1,0)))="",INDIRECT(CONCATENATE("'2018-03'!O",TEXT(MATCH($C67,'2018-03'!$C$2:$C$100,0)+1,0)))="")),"Н/Д",INDIRECT(CONCATENATE("'2018-04'!O",TEXT(MATCH($C67,'2018-04'!$C$2:$C$100,0)+1,0)))-INDIRECT(CONCATENATE("'2018-03'!O",TEXT(MATCH($C67,'2018-03'!$C$2:$C$100,0)+1,0))))</f>
        <v>-10930</v>
      </c>
      <c r="P67" s="17">
        <f ca="1">IF(OR(INDIRECT(CONCATENATE("'2018-04'!P",TEXT(MATCH($C67,'2018-04'!$C$2:$C$100,0)+1,0)))="",INDIRECT(CONCATENATE("'2018-03'!P",TEXT(MATCH($C67,'2018-03'!$C$2:$C$100,0)+1,0)))="",AND(INDIRECT(CONCATENATE("'2018-04'!P",TEXT(MATCH($C67,'2018-04'!$C$2:$C$100,0)+1,0)))="",INDIRECT(CONCATENATE("'2018-03'!P",TEXT(MATCH($C67,'2018-03'!$C$2:$C$100,0)+1,0)))="")),"Н/Д",INDIRECT(CONCATENATE("'2018-04'!P",TEXT(MATCH($C67,'2018-04'!$C$2:$C$100,0)+1,0)))-INDIRECT(CONCATENATE("'2018-03'!P",TEXT(MATCH($C67,'2018-03'!$C$2:$C$100,0)+1,0))))</f>
        <v>96132767.029999986</v>
      </c>
      <c r="Q67" s="17">
        <f ca="1">IF(OR(INDIRECT(CONCATENATE("'2018-04'!Q",TEXT(MATCH($C67,'2018-04'!$C$2:$C$100,0)+1,0)))="",INDIRECT(CONCATENATE("'2018-03'!Q",TEXT(MATCH($C67,'2018-03'!$C$2:$C$100,0)+1,0)))="",AND(INDIRECT(CONCATENATE("'2018-04'!Q",TEXT(MATCH($C67,'2018-04'!$C$2:$C$100,0)+1,0)))="",INDIRECT(CONCATENATE("'2018-03'!Q",TEXT(MATCH($C67,'2018-03'!$C$2:$C$100,0)+1,0)))="")),"Н/Д",INDIRECT(CONCATENATE("'2018-04'!Q",TEXT(MATCH($C67,'2018-04'!$C$2:$C$100,0)+1,0)))-INDIRECT(CONCATENATE("'2018-03'!Q",TEXT(MATCH($C67,'2018-03'!$C$2:$C$100,0)+1,0))))</f>
        <v>21131663.380000003</v>
      </c>
      <c r="R67" s="17">
        <f ca="1">IF(OR(INDIRECT(CONCATENATE("'2018-04'!R",TEXT(MATCH($C67,'2018-04'!$C$2:$C$100,0)+1,0)))="",INDIRECT(CONCATENATE("'2018-03'!R",TEXT(MATCH($C67,'2018-03'!$C$2:$C$100,0)+1,0)))="",AND(INDIRECT(CONCATENATE("'2018-04'!R",TEXT(MATCH($C67,'2018-04'!$C$2:$C$100,0)+1,0)))="",INDIRECT(CONCATENATE("'2018-03'!R",TEXT(MATCH($C67,'2018-03'!$C$2:$C$100,0)+1,0)))="")),"Н/Д",INDIRECT(CONCATENATE("'2018-04'!R",TEXT(MATCH($C67,'2018-04'!$C$2:$C$100,0)+1,0)))-INDIRECT(CONCATENATE("'2018-03'!R",TEXT(MATCH($C67,'2018-03'!$C$2:$C$100,0)+1,0))))</f>
        <v>29039475.210000001</v>
      </c>
      <c r="S67" s="17">
        <f ca="1">IF(OR(INDIRECT(CONCATENATE("'2018-04'!S",TEXT(MATCH($C67,'2018-04'!$C$2:$C$100,0)+1,0)))="",INDIRECT(CONCATENATE("'2018-03'!S",TEXT(MATCH($C67,'2018-03'!$C$2:$C$100,0)+1,0)))="",AND(INDIRECT(CONCATENATE("'2018-04'!S",TEXT(MATCH($C67,'2018-04'!$C$2:$C$100,0)+1,0)))="",INDIRECT(CONCATENATE("'2018-03'!S",TEXT(MATCH($C67,'2018-03'!$C$2:$C$100,0)+1,0)))="")),"Н/Д",INDIRECT(CONCATENATE("'2018-04'!S",TEXT(MATCH($C67,'2018-04'!$C$2:$C$100,0)+1,0)))-INDIRECT(CONCATENATE("'2018-03'!S",TEXT(MATCH($C67,'2018-03'!$C$2:$C$100,0)+1,0))))</f>
        <v>62983.140000000014</v>
      </c>
      <c r="T67" s="17">
        <f ca="1">IF(OR(INDIRECT(CONCATENATE("'2018-04'!T",TEXT(MATCH($C67,'2018-04'!$C$2:$C$100,0)+1,0)))="",INDIRECT(CONCATENATE("'2018-03'!T",TEXT(MATCH($C67,'2018-03'!$C$2:$C$100,0)+1,0)))="",AND(INDIRECT(CONCATENATE("'2018-04'!T",TEXT(MATCH($C67,'2018-04'!$C$2:$C$100,0)+1,0)))="",INDIRECT(CONCATENATE("'2018-03'!T",TEXT(MATCH($C67,'2018-03'!$C$2:$C$100,0)+1,0)))="")),"Н/Д",INDIRECT(CONCATENATE("'2018-04'!T",TEXT(MATCH($C67,'2018-04'!$C$2:$C$100,0)+1,0)))-INDIRECT(CONCATENATE("'2018-03'!T",TEXT(MATCH($C67,'2018-03'!$C$2:$C$100,0)+1,0))))</f>
        <v>94196679.889999986</v>
      </c>
      <c r="U67" s="17">
        <f ca="1">IF(OR(INDIRECT(CONCATENATE("'2018-04'!U",TEXT(MATCH($C67,'2018-04'!$C$2:$C$100,0)+1,0)))="",INDIRECT(CONCATENATE("'2018-03'!U",TEXT(MATCH($C67,'2018-03'!$C$2:$C$100,0)+1,0)))="",AND(INDIRECT(CONCATENATE("'2018-04'!U",TEXT(MATCH($C67,'2018-04'!$C$2:$C$100,0)+1,0)))="",INDIRECT(CONCATENATE("'2018-03'!U",TEXT(MATCH($C67,'2018-03'!$C$2:$C$100,0)+1,0)))="")),"Н/Д",INDIRECT(CONCATENATE("'2018-04'!U",TEXT(MATCH($C67,'2018-04'!$C$2:$C$100,0)+1,0)))-INDIRECT(CONCATENATE("'2018-03'!U",TEXT(MATCH($C67,'2018-03'!$C$2:$C$100,0)+1,0))))</f>
        <v>571375.72999999952</v>
      </c>
      <c r="V67" s="17">
        <f ca="1">IF(OR(INDIRECT(CONCATENATE("'2018-04'!V",TEXT(MATCH($C67,'2018-04'!$C$2:$C$100,0)+1,0)))="",INDIRECT(CONCATENATE("'2018-03'!V",TEXT(MATCH($C67,'2018-03'!$C$2:$C$100,0)+1,0)))="",AND(INDIRECT(CONCATENATE("'2018-04'!V",TEXT(MATCH($C67,'2018-04'!$C$2:$C$100,0)+1,0)))="",INDIRECT(CONCATENATE("'2018-03'!V",TEXT(MATCH($C67,'2018-03'!$C$2:$C$100,0)+1,0)))="")),"Н/Д",INDIRECT(CONCATENATE("'2018-04'!V",TEXT(MATCH($C67,'2018-04'!$C$2:$C$100,0)+1,0)))-INDIRECT(CONCATENATE("'2018-03'!V",TEXT(MATCH($C67,'2018-03'!$C$2:$C$100,0)+1,0))))</f>
        <v>320345233.52999997</v>
      </c>
      <c r="W67" s="17">
        <f ca="1">IF(OR(INDIRECT(CONCATENATE("'2018-04'!W",TEXT(MATCH($C67,'2018-04'!$C$2:$C$100,0)+1,0)))="",INDIRECT(CONCATENATE("'2018-03'!W",TEXT(MATCH($C67,'2018-03'!$C$2:$C$100,0)+1,0)))="",AND(INDIRECT(CONCATENATE("'2018-04'!W",TEXT(MATCH($C67,'2018-04'!$C$2:$C$100,0)+1,0)))="",INDIRECT(CONCATENATE("'2018-03'!W",TEXT(MATCH($C67,'2018-03'!$C$2:$C$100,0)+1,0)))="")),"Н/Д",INDIRECT(CONCATENATE("'2018-04'!W",TEXT(MATCH($C67,'2018-04'!$C$2:$C$100,0)+1,0)))-INDIRECT(CONCATENATE("'2018-03'!W",TEXT(MATCH($C67,'2018-03'!$C$2:$C$100,0)+1,0))))</f>
        <v>19657048908.659996</v>
      </c>
    </row>
    <row r="68" spans="1:23" x14ac:dyDescent="0.25">
      <c r="A68" s="2" t="s">
        <v>87</v>
      </c>
      <c r="B68" s="2" t="s">
        <v>94</v>
      </c>
      <c r="C68" s="15">
        <v>34000000</v>
      </c>
      <c r="D68" s="2" t="s">
        <v>207</v>
      </c>
      <c r="E68" s="17">
        <f ca="1">IF(OR(INDIRECT(CONCATENATE("'2018-04'!E",TEXT(MATCH($C68,'2018-04'!$C$2:$C$100,0)+1,0)))="",INDIRECT(CONCATENATE("'2018-03'!E",TEXT(MATCH($C68,'2018-03'!$C$2:$C$100,0)+1,0)))="",AND(INDIRECT(CONCATENATE("'2018-04'!E",TEXT(MATCH($C68,'2018-04'!$C$2:$C$100,0)+1,0)))="",INDIRECT(CONCATENATE("'2018-03'!E",TEXT(MATCH($C68,'2018-03'!$C$2:$C$100,0)+1,0)))="")),"Н/Д",INDIRECT(CONCATENATE("'2018-04'!E",TEXT(MATCH($C68,'2018-04'!$C$2:$C$100,0)+1,0)))-INDIRECT(CONCATENATE("'2018-03'!E",TEXT(MATCH($C68,'2018-03'!$C$2:$C$100,0)+1,0))))</f>
        <v>3426195198.4899998</v>
      </c>
      <c r="F68" s="17">
        <f ca="1">IF(OR(INDIRECT(CONCATENATE("'2018-04'!F",TEXT(MATCH($C68,'2018-04'!$C$2:$C$100,0)+1,0)))="",INDIRECT(CONCATENATE("'2018-03'!F",TEXT(MATCH($C68,'2018-03'!$C$2:$C$100,0)+1,0)))="",AND(INDIRECT(CONCATENATE("'2018-04'!F",TEXT(MATCH($C68,'2018-04'!$C$2:$C$100,0)+1,0)))="",INDIRECT(CONCATENATE("'2018-03'!F",TEXT(MATCH($C68,'2018-03'!$C$2:$C$100,0)+1,0)))="")),"Н/Д",INDIRECT(CONCATENATE("'2018-04'!F",TEXT(MATCH($C68,'2018-04'!$C$2:$C$100,0)+1,0)))-INDIRECT(CONCATENATE("'2018-03'!F",TEXT(MATCH($C68,'2018-03'!$C$2:$C$100,0)+1,0))))</f>
        <v>2564321721.1299996</v>
      </c>
      <c r="G68" s="17">
        <f ca="1">IF(OR(INDIRECT(CONCATENATE("'2018-04'!G",TEXT(MATCH($C68,'2018-04'!$C$2:$C$100,0)+1,0)))="",INDIRECT(CONCATENATE("'2018-03'!G",TEXT(MATCH($C68,'2018-03'!$C$2:$C$100,0)+1,0)))="",AND(INDIRECT(CONCATENATE("'2018-04'!G",TEXT(MATCH($C68,'2018-04'!$C$2:$C$100,0)+1,0)))="",INDIRECT(CONCATENATE("'2018-03'!G",TEXT(MATCH($C68,'2018-03'!$C$2:$C$100,0)+1,0)))="")),"Н/Д",INDIRECT(CONCATENATE("'2018-04'!G",TEXT(MATCH($C68,'2018-04'!$C$2:$C$100,0)+1,0)))-INDIRECT(CONCATENATE("'2018-03'!G",TEXT(MATCH($C68,'2018-03'!$C$2:$C$100,0)+1,0))))</f>
        <v>1005314295.74</v>
      </c>
      <c r="H68" s="17">
        <f ca="1">IF(OR(INDIRECT(CONCATENATE("'2018-04'!H",TEXT(MATCH($C68,'2018-04'!$C$2:$C$100,0)+1,0)))="",INDIRECT(CONCATENATE("'2018-03'!H",TEXT(MATCH($C68,'2018-03'!$C$2:$C$100,0)+1,0)))="",AND(INDIRECT(CONCATENATE("'2018-04'!H",TEXT(MATCH($C68,'2018-04'!$C$2:$C$100,0)+1,0)))="",INDIRECT(CONCATENATE("'2018-03'!H",TEXT(MATCH($C68,'2018-03'!$C$2:$C$100,0)+1,0)))="")),"Н/Д",INDIRECT(CONCATENATE("'2018-04'!H",TEXT(MATCH($C68,'2018-04'!$C$2:$C$100,0)+1,0)))-INDIRECT(CONCATENATE("'2018-03'!H",TEXT(MATCH($C68,'2018-03'!$C$2:$C$100,0)+1,0))))</f>
        <v>691316086.24000001</v>
      </c>
      <c r="I68" s="17">
        <f ca="1">IF(OR(INDIRECT(CONCATENATE("'2018-04'!I",TEXT(MATCH($C68,'2018-04'!$C$2:$C$100,0)+1,0)))="",INDIRECT(CONCATENATE("'2018-03'!I",TEXT(MATCH($C68,'2018-03'!$C$2:$C$100,0)+1,0)))="",AND(INDIRECT(CONCATENATE("'2018-04'!I",TEXT(MATCH($C68,'2018-04'!$C$2:$C$100,0)+1,0)))="",INDIRECT(CONCATENATE("'2018-03'!I",TEXT(MATCH($C68,'2018-03'!$C$2:$C$100,0)+1,0)))="")),"Н/Д",INDIRECT(CONCATENATE("'2018-04'!I",TEXT(MATCH($C68,'2018-04'!$C$2:$C$100,0)+1,0)))-INDIRECT(CONCATENATE("'2018-03'!I",TEXT(MATCH($C68,'2018-03'!$C$2:$C$100,0)+1,0))))</f>
        <v>238070724.89000002</v>
      </c>
      <c r="J68" s="17" t="str">
        <f ca="1">IF(OR(INDIRECT(CONCATENATE("'2018-04'!J",TEXT(MATCH($C68,'2018-04'!$C$2:$C$100,0)+1,0)))="",INDIRECT(CONCATENATE("'2018-03'!J",TEXT(MATCH($C68,'2018-03'!$C$2:$C$100,0)+1,0)))="",AND(INDIRECT(CONCATENATE("'2018-04'!J",TEXT(MATCH($C68,'2018-04'!$C$2:$C$100,0)+1,0)))="",INDIRECT(CONCATENATE("'2018-03'!J",TEXT(MATCH($C68,'2018-03'!$C$2:$C$100,0)+1,0)))="")),"Н/Д",INDIRECT(CONCATENATE("'2018-04'!J",TEXT(MATCH($C68,'2018-04'!$C$2:$C$100,0)+1,0)))-INDIRECT(CONCATENATE("'2018-03'!J",TEXT(MATCH($C68,'2018-03'!$C$2:$C$100,0)+1,0))))</f>
        <v>Н/Д</v>
      </c>
      <c r="K68" s="17">
        <f ca="1">IF(OR(INDIRECT(CONCATENATE("'2018-04'!K",TEXT(MATCH($C68,'2018-04'!$C$2:$C$100,0)+1,0)))="",INDIRECT(CONCATENATE("'2018-03'!K",TEXT(MATCH($C68,'2018-03'!$C$2:$C$100,0)+1,0)))="",AND(INDIRECT(CONCATENATE("'2018-04'!K",TEXT(MATCH($C68,'2018-04'!$C$2:$C$100,0)+1,0)))="",INDIRECT(CONCATENATE("'2018-03'!K",TEXT(MATCH($C68,'2018-03'!$C$2:$C$100,0)+1,0)))="")),"Н/Д",INDIRECT(CONCATENATE("'2018-04'!K",TEXT(MATCH($C68,'2018-04'!$C$2:$C$100,0)+1,0)))-INDIRECT(CONCATENATE("'2018-03'!K",TEXT(MATCH($C68,'2018-03'!$C$2:$C$100,0)+1,0))))</f>
        <v>196712075.57000002</v>
      </c>
      <c r="L68" s="17">
        <f ca="1">IF(OR(INDIRECT(CONCATENATE("'2018-04'!L",TEXT(MATCH($C68,'2018-04'!$C$2:$C$100,0)+1,0)))="",INDIRECT(CONCATENATE("'2018-03'!L",TEXT(MATCH($C68,'2018-03'!$C$2:$C$100,0)+1,0)))="",AND(INDIRECT(CONCATENATE("'2018-04'!L",TEXT(MATCH($C68,'2018-04'!$C$2:$C$100,0)+1,0)))="",INDIRECT(CONCATENATE("'2018-03'!L",TEXT(MATCH($C68,'2018-03'!$C$2:$C$100,0)+1,0)))="")),"Н/Д",INDIRECT(CONCATENATE("'2018-04'!L",TEXT(MATCH($C68,'2018-04'!$C$2:$C$100,0)+1,0)))-INDIRECT(CONCATENATE("'2018-03'!L",TEXT(MATCH($C68,'2018-03'!$C$2:$C$100,0)+1,0))))</f>
        <v>195606541.10999998</v>
      </c>
      <c r="M68" s="17">
        <f ca="1">IF(OR(INDIRECT(CONCATENATE("'2018-04'!M",TEXT(MATCH($C68,'2018-04'!$C$2:$C$100,0)+1,0)))="",INDIRECT(CONCATENATE("'2018-03'!M",TEXT(MATCH($C68,'2018-03'!$C$2:$C$100,0)+1,0)))="",AND(INDIRECT(CONCATENATE("'2018-04'!M",TEXT(MATCH($C68,'2018-04'!$C$2:$C$100,0)+1,0)))="",INDIRECT(CONCATENATE("'2018-03'!M",TEXT(MATCH($C68,'2018-03'!$C$2:$C$100,0)+1,0)))="")),"Н/Д",INDIRECT(CONCATENATE("'2018-04'!M",TEXT(MATCH($C68,'2018-04'!$C$2:$C$100,0)+1,0)))-INDIRECT(CONCATENATE("'2018-03'!M",TEXT(MATCH($C68,'2018-03'!$C$2:$C$100,0)+1,0))))</f>
        <v>876668.27000000025</v>
      </c>
      <c r="N68" s="17">
        <f ca="1">IF(OR(INDIRECT(CONCATENATE("'2018-04'!N",TEXT(MATCH($C68,'2018-04'!$C$2:$C$100,0)+1,0)))="",INDIRECT(CONCATENATE("'2018-03'!N",TEXT(MATCH($C68,'2018-03'!$C$2:$C$100,0)+1,0)))="",AND(INDIRECT(CONCATENATE("'2018-04'!N",TEXT(MATCH($C68,'2018-04'!$C$2:$C$100,0)+1,0)))="",INDIRECT(CONCATENATE("'2018-03'!N",TEXT(MATCH($C68,'2018-03'!$C$2:$C$100,0)+1,0)))="")),"Н/Д",INDIRECT(CONCATENATE("'2018-04'!N",TEXT(MATCH($C68,'2018-04'!$C$2:$C$100,0)+1,0)))-INDIRECT(CONCATENATE("'2018-03'!NE",TEXT(MATCH($C68,'2018-03'!$C$2:$C$100,0)+1,0))))</f>
        <v>37160939.909999996</v>
      </c>
      <c r="O68" s="17">
        <f ca="1">IF(OR(INDIRECT(CONCATENATE("'2018-04'!O",TEXT(MATCH($C68,'2018-04'!$C$2:$C$100,0)+1,0)))="",INDIRECT(CONCATENATE("'2018-03'!O",TEXT(MATCH($C68,'2018-03'!$C$2:$C$100,0)+1,0)))="",AND(INDIRECT(CONCATENATE("'2018-04'!O",TEXT(MATCH($C68,'2018-04'!$C$2:$C$100,0)+1,0)))="",INDIRECT(CONCATENATE("'2018-03'!O",TEXT(MATCH($C68,'2018-03'!$C$2:$C$100,0)+1,0)))="")),"Н/Д",INDIRECT(CONCATENATE("'2018-04'!O",TEXT(MATCH($C68,'2018-04'!$C$2:$C$100,0)+1,0)))-INDIRECT(CONCATENATE("'2018-03'!O",TEXT(MATCH($C68,'2018-03'!$C$2:$C$100,0)+1,0))))</f>
        <v>2264.9600000000009</v>
      </c>
      <c r="P68" s="17">
        <f ca="1">IF(OR(INDIRECT(CONCATENATE("'2018-04'!P",TEXT(MATCH($C68,'2018-04'!$C$2:$C$100,0)+1,0)))="",INDIRECT(CONCATENATE("'2018-03'!P",TEXT(MATCH($C68,'2018-03'!$C$2:$C$100,0)+1,0)))="",AND(INDIRECT(CONCATENATE("'2018-04'!P",TEXT(MATCH($C68,'2018-04'!$C$2:$C$100,0)+1,0)))="",INDIRECT(CONCATENATE("'2018-03'!P",TEXT(MATCH($C68,'2018-03'!$C$2:$C$100,0)+1,0)))="")),"Н/Д",INDIRECT(CONCATENATE("'2018-04'!P",TEXT(MATCH($C68,'2018-04'!$C$2:$C$100,0)+1,0)))-INDIRECT(CONCATENATE("'2018-03'!P",TEXT(MATCH($C68,'2018-03'!$C$2:$C$100,0)+1,0))))</f>
        <v>57375113.719999999</v>
      </c>
      <c r="Q68" s="17">
        <f ca="1">IF(OR(INDIRECT(CONCATENATE("'2018-04'!Q",TEXT(MATCH($C68,'2018-04'!$C$2:$C$100,0)+1,0)))="",INDIRECT(CONCATENATE("'2018-03'!Q",TEXT(MATCH($C68,'2018-03'!$C$2:$C$100,0)+1,0)))="",AND(INDIRECT(CONCATENATE("'2018-04'!Q",TEXT(MATCH($C68,'2018-04'!$C$2:$C$100,0)+1,0)))="",INDIRECT(CONCATENATE("'2018-03'!Q",TEXT(MATCH($C68,'2018-03'!$C$2:$C$100,0)+1,0)))="")),"Н/Д",INDIRECT(CONCATENATE("'2018-04'!Q",TEXT(MATCH($C68,'2018-04'!$C$2:$C$100,0)+1,0)))-INDIRECT(CONCATENATE("'2018-03'!Q",TEXT(MATCH($C68,'2018-03'!$C$2:$C$100,0)+1,0))))</f>
        <v>69611190.700000003</v>
      </c>
      <c r="R68" s="17">
        <f ca="1">IF(OR(INDIRECT(CONCATENATE("'2018-04'!R",TEXT(MATCH($C68,'2018-04'!$C$2:$C$100,0)+1,0)))="",INDIRECT(CONCATENATE("'2018-03'!R",TEXT(MATCH($C68,'2018-03'!$C$2:$C$100,0)+1,0)))="",AND(INDIRECT(CONCATENATE("'2018-04'!R",TEXT(MATCH($C68,'2018-04'!$C$2:$C$100,0)+1,0)))="",INDIRECT(CONCATENATE("'2018-03'!R",TEXT(MATCH($C68,'2018-03'!$C$2:$C$100,0)+1,0)))="")),"Н/Д",INDIRECT(CONCATENATE("'2018-04'!R",TEXT(MATCH($C68,'2018-04'!$C$2:$C$100,0)+1,0)))-INDIRECT(CONCATENATE("'2018-03'!R",TEXT(MATCH($C68,'2018-03'!$C$2:$C$100,0)+1,0))))</f>
        <v>7053712.6400000006</v>
      </c>
      <c r="S68" s="17">
        <f ca="1">IF(OR(INDIRECT(CONCATENATE("'2018-04'!S",TEXT(MATCH($C68,'2018-04'!$C$2:$C$100,0)+1,0)))="",INDIRECT(CONCATENATE("'2018-03'!S",TEXT(MATCH($C68,'2018-03'!$C$2:$C$100,0)+1,0)))="",AND(INDIRECT(CONCATENATE("'2018-04'!S",TEXT(MATCH($C68,'2018-04'!$C$2:$C$100,0)+1,0)))="",INDIRECT(CONCATENATE("'2018-03'!S",TEXT(MATCH($C68,'2018-03'!$C$2:$C$100,0)+1,0)))="")),"Н/Д",INDIRECT(CONCATENATE("'2018-04'!S",TEXT(MATCH($C68,'2018-04'!$C$2:$C$100,0)+1,0)))-INDIRECT(CONCATENATE("'2018-03'!S",TEXT(MATCH($C68,'2018-03'!$C$2:$C$100,0)+1,0))))</f>
        <v>274688.44999999995</v>
      </c>
      <c r="T68" s="17">
        <f ca="1">IF(OR(INDIRECT(CONCATENATE("'2018-04'!T",TEXT(MATCH($C68,'2018-04'!$C$2:$C$100,0)+1,0)))="",INDIRECT(CONCATENATE("'2018-03'!T",TEXT(MATCH($C68,'2018-03'!$C$2:$C$100,0)+1,0)))="",AND(INDIRECT(CONCATENATE("'2018-04'!T",TEXT(MATCH($C68,'2018-04'!$C$2:$C$100,0)+1,0)))="",INDIRECT(CONCATENATE("'2018-03'!T",TEXT(MATCH($C68,'2018-03'!$C$2:$C$100,0)+1,0)))="")),"Н/Д",INDIRECT(CONCATENATE("'2018-04'!T",TEXT(MATCH($C68,'2018-04'!$C$2:$C$100,0)+1,0)))-INDIRECT(CONCATENATE("'2018-03'!T",TEXT(MATCH($C68,'2018-03'!$C$2:$C$100,0)+1,0))))</f>
        <v>40987171.849999994</v>
      </c>
      <c r="U68" s="17">
        <f ca="1">IF(OR(INDIRECT(CONCATENATE("'2018-04'!U",TEXT(MATCH($C68,'2018-04'!$C$2:$C$100,0)+1,0)))="",INDIRECT(CONCATENATE("'2018-03'!U",TEXT(MATCH($C68,'2018-03'!$C$2:$C$100,0)+1,0)))="",AND(INDIRECT(CONCATENATE("'2018-04'!U",TEXT(MATCH($C68,'2018-04'!$C$2:$C$100,0)+1,0)))="",INDIRECT(CONCATENATE("'2018-03'!U",TEXT(MATCH($C68,'2018-03'!$C$2:$C$100,0)+1,0)))="")),"Н/Д",INDIRECT(CONCATENATE("'2018-04'!U",TEXT(MATCH($C68,'2018-04'!$C$2:$C$100,0)+1,0)))-INDIRECT(CONCATENATE("'2018-03'!U",TEXT(MATCH($C68,'2018-03'!$C$2:$C$100,0)+1,0))))</f>
        <v>-58569.729999999981</v>
      </c>
      <c r="V68" s="17">
        <f ca="1">IF(OR(INDIRECT(CONCATENATE("'2018-04'!V",TEXT(MATCH($C68,'2018-04'!$C$2:$C$100,0)+1,0)))="",INDIRECT(CONCATENATE("'2018-03'!V",TEXT(MATCH($C68,'2018-03'!$C$2:$C$100,0)+1,0)))="",AND(INDIRECT(CONCATENATE("'2018-04'!V",TEXT(MATCH($C68,'2018-04'!$C$2:$C$100,0)+1,0)))="",INDIRECT(CONCATENATE("'2018-03'!V",TEXT(MATCH($C68,'2018-03'!$C$2:$C$100,0)+1,0)))="")),"Н/Д",INDIRECT(CONCATENATE("'2018-04'!V",TEXT(MATCH($C68,'2018-04'!$C$2:$C$100,0)+1,0)))-INDIRECT(CONCATENATE("'2018-03'!V",TEXT(MATCH($C68,'2018-03'!$C$2:$C$100,0)+1,0))))</f>
        <v>861873477.36000013</v>
      </c>
      <c r="W68" s="17">
        <f ca="1">IF(OR(INDIRECT(CONCATENATE("'2018-04'!W",TEXT(MATCH($C68,'2018-04'!$C$2:$C$100,0)+1,0)))="",INDIRECT(CONCATENATE("'2018-03'!W",TEXT(MATCH($C68,'2018-03'!$C$2:$C$100,0)+1,0)))="",AND(INDIRECT(CONCATENATE("'2018-04'!W",TEXT(MATCH($C68,'2018-04'!$C$2:$C$100,0)+1,0)))="",INDIRECT(CONCATENATE("'2018-03'!W",TEXT(MATCH($C68,'2018-03'!$C$2:$C$100,0)+1,0)))="")),"Н/Д",INDIRECT(CONCATENATE("'2018-04'!W",TEXT(MATCH($C68,'2018-04'!$C$2:$C$100,0)+1,0)))-INDIRECT(CONCATENATE("'2018-03'!W",TEXT(MATCH($C68,'2018-03'!$C$2:$C$100,0)+1,0))))</f>
        <v>9371922138.8399982</v>
      </c>
    </row>
    <row r="69" spans="1:23" x14ac:dyDescent="0.25">
      <c r="A69" s="2" t="s">
        <v>87</v>
      </c>
      <c r="B69" s="2" t="s">
        <v>95</v>
      </c>
      <c r="C69" s="15">
        <v>38000000</v>
      </c>
      <c r="D69" s="2" t="s">
        <v>207</v>
      </c>
      <c r="E69" s="17">
        <f ca="1">IF(OR(INDIRECT(CONCATENATE("'2018-04'!E",TEXT(MATCH($C69,'2018-04'!$C$2:$C$100,0)+1,0)))="",INDIRECT(CONCATENATE("'2018-03'!E",TEXT(MATCH($C69,'2018-03'!$C$2:$C$100,0)+1,0)))="",AND(INDIRECT(CONCATENATE("'2018-04'!E",TEXT(MATCH($C69,'2018-04'!$C$2:$C$100,0)+1,0)))="",INDIRECT(CONCATENATE("'2018-03'!E",TEXT(MATCH($C69,'2018-03'!$C$2:$C$100,0)+1,0)))="")),"Н/Д",INDIRECT(CONCATENATE("'2018-04'!E",TEXT(MATCH($C69,'2018-04'!$C$2:$C$100,0)+1,0)))-INDIRECT(CONCATENATE("'2018-03'!E",TEXT(MATCH($C69,'2018-03'!$C$2:$C$100,0)+1,0))))</f>
        <v>6596354703.1899996</v>
      </c>
      <c r="F69" s="17">
        <f ca="1">IF(OR(INDIRECT(CONCATENATE("'2018-04'!F",TEXT(MATCH($C69,'2018-04'!$C$2:$C$100,0)+1,0)))="",INDIRECT(CONCATENATE("'2018-03'!F",TEXT(MATCH($C69,'2018-03'!$C$2:$C$100,0)+1,0)))="",AND(INDIRECT(CONCATENATE("'2018-04'!F",TEXT(MATCH($C69,'2018-04'!$C$2:$C$100,0)+1,0)))="",INDIRECT(CONCATENATE("'2018-03'!F",TEXT(MATCH($C69,'2018-03'!$C$2:$C$100,0)+1,0)))="")),"Н/Д",INDIRECT(CONCATENATE("'2018-04'!F",TEXT(MATCH($C69,'2018-04'!$C$2:$C$100,0)+1,0)))-INDIRECT(CONCATENATE("'2018-03'!F",TEXT(MATCH($C69,'2018-03'!$C$2:$C$100,0)+1,0))))</f>
        <v>5885950228.5799999</v>
      </c>
      <c r="G69" s="17">
        <f ca="1">IF(OR(INDIRECT(CONCATENATE("'2018-04'!G",TEXT(MATCH($C69,'2018-04'!$C$2:$C$100,0)+1,0)))="",INDIRECT(CONCATENATE("'2018-03'!G",TEXT(MATCH($C69,'2018-03'!$C$2:$C$100,0)+1,0)))="",AND(INDIRECT(CONCATENATE("'2018-04'!G",TEXT(MATCH($C69,'2018-04'!$C$2:$C$100,0)+1,0)))="",INDIRECT(CONCATENATE("'2018-03'!G",TEXT(MATCH($C69,'2018-03'!$C$2:$C$100,0)+1,0)))="")),"Н/Д",INDIRECT(CONCATENATE("'2018-04'!G",TEXT(MATCH($C69,'2018-04'!$C$2:$C$100,0)+1,0)))-INDIRECT(CONCATENATE("'2018-03'!G",TEXT(MATCH($C69,'2018-03'!$C$2:$C$100,0)+1,0))))</f>
        <v>3134825807.04</v>
      </c>
      <c r="H69" s="17">
        <f ca="1">IF(OR(INDIRECT(CONCATENATE("'2018-04'!H",TEXT(MATCH($C69,'2018-04'!$C$2:$C$100,0)+1,0)))="",INDIRECT(CONCATENATE("'2018-03'!H",TEXT(MATCH($C69,'2018-03'!$C$2:$C$100,0)+1,0)))="",AND(INDIRECT(CONCATENATE("'2018-04'!H",TEXT(MATCH($C69,'2018-04'!$C$2:$C$100,0)+1,0)))="",INDIRECT(CONCATENATE("'2018-03'!H",TEXT(MATCH($C69,'2018-03'!$C$2:$C$100,0)+1,0)))="")),"Н/Д",INDIRECT(CONCATENATE("'2018-04'!H",TEXT(MATCH($C69,'2018-04'!$C$2:$C$100,0)+1,0)))-INDIRECT(CONCATENATE("'2018-03'!H",TEXT(MATCH($C69,'2018-03'!$C$2:$C$100,0)+1,0))))</f>
        <v>1254619781.9299998</v>
      </c>
      <c r="I69" s="17">
        <f ca="1">IF(OR(INDIRECT(CONCATENATE("'2018-04'!I",TEXT(MATCH($C69,'2018-04'!$C$2:$C$100,0)+1,0)))="",INDIRECT(CONCATENATE("'2018-03'!I",TEXT(MATCH($C69,'2018-03'!$C$2:$C$100,0)+1,0)))="",AND(INDIRECT(CONCATENATE("'2018-04'!I",TEXT(MATCH($C69,'2018-04'!$C$2:$C$100,0)+1,0)))="",INDIRECT(CONCATENATE("'2018-03'!I",TEXT(MATCH($C69,'2018-03'!$C$2:$C$100,0)+1,0)))="")),"Н/Д",INDIRECT(CONCATENATE("'2018-04'!I",TEXT(MATCH($C69,'2018-04'!$C$2:$C$100,0)+1,0)))-INDIRECT(CONCATENATE("'2018-03'!I",TEXT(MATCH($C69,'2018-03'!$C$2:$C$100,0)+1,0))))</f>
        <v>403280925.31999993</v>
      </c>
      <c r="J69" s="17" t="str">
        <f ca="1">IF(OR(INDIRECT(CONCATENATE("'2018-04'!J",TEXT(MATCH($C69,'2018-04'!$C$2:$C$100,0)+1,0)))="",INDIRECT(CONCATENATE("'2018-03'!J",TEXT(MATCH($C69,'2018-03'!$C$2:$C$100,0)+1,0)))="",AND(INDIRECT(CONCATENATE("'2018-04'!J",TEXT(MATCH($C69,'2018-04'!$C$2:$C$100,0)+1,0)))="",INDIRECT(CONCATENATE("'2018-03'!J",TEXT(MATCH($C69,'2018-03'!$C$2:$C$100,0)+1,0)))="")),"Н/Д",INDIRECT(CONCATENATE("'2018-04'!J",TEXT(MATCH($C69,'2018-04'!$C$2:$C$100,0)+1,0)))-INDIRECT(CONCATENATE("'2018-03'!J",TEXT(MATCH($C69,'2018-03'!$C$2:$C$100,0)+1,0))))</f>
        <v>Н/Д</v>
      </c>
      <c r="K69" s="17">
        <f ca="1">IF(OR(INDIRECT(CONCATENATE("'2018-04'!K",TEXT(MATCH($C69,'2018-04'!$C$2:$C$100,0)+1,0)))="",INDIRECT(CONCATENATE("'2018-03'!K",TEXT(MATCH($C69,'2018-03'!$C$2:$C$100,0)+1,0)))="",AND(INDIRECT(CONCATENATE("'2018-04'!K",TEXT(MATCH($C69,'2018-04'!$C$2:$C$100,0)+1,0)))="",INDIRECT(CONCATENATE("'2018-03'!K",TEXT(MATCH($C69,'2018-03'!$C$2:$C$100,0)+1,0)))="")),"Н/Д",INDIRECT(CONCATENATE("'2018-04'!K",TEXT(MATCH($C69,'2018-04'!$C$2:$C$100,0)+1,0)))-INDIRECT(CONCATENATE("'2018-03'!K",TEXT(MATCH($C69,'2018-03'!$C$2:$C$100,0)+1,0))))</f>
        <v>209203470.61000001</v>
      </c>
      <c r="L69" s="17">
        <f ca="1">IF(OR(INDIRECT(CONCATENATE("'2018-04'!L",TEXT(MATCH($C69,'2018-04'!$C$2:$C$100,0)+1,0)))="",INDIRECT(CONCATENATE("'2018-03'!L",TEXT(MATCH($C69,'2018-03'!$C$2:$C$100,0)+1,0)))="",AND(INDIRECT(CONCATENATE("'2018-04'!L",TEXT(MATCH($C69,'2018-04'!$C$2:$C$100,0)+1,0)))="",INDIRECT(CONCATENATE("'2018-03'!L",TEXT(MATCH($C69,'2018-03'!$C$2:$C$100,0)+1,0)))="")),"Н/Д",INDIRECT(CONCATENATE("'2018-04'!L",TEXT(MATCH($C69,'2018-04'!$C$2:$C$100,0)+1,0)))-INDIRECT(CONCATENATE("'2018-03'!L",TEXT(MATCH($C69,'2018-03'!$C$2:$C$100,0)+1,0))))</f>
        <v>580228772.72000003</v>
      </c>
      <c r="M69" s="17">
        <f ca="1">IF(OR(INDIRECT(CONCATENATE("'2018-04'!M",TEXT(MATCH($C69,'2018-04'!$C$2:$C$100,0)+1,0)))="",INDIRECT(CONCATENATE("'2018-03'!M",TEXT(MATCH($C69,'2018-03'!$C$2:$C$100,0)+1,0)))="",AND(INDIRECT(CONCATENATE("'2018-04'!M",TEXT(MATCH($C69,'2018-04'!$C$2:$C$100,0)+1,0)))="",INDIRECT(CONCATENATE("'2018-03'!M",TEXT(MATCH($C69,'2018-03'!$C$2:$C$100,0)+1,0)))="")),"Н/Д",INDIRECT(CONCATENATE("'2018-04'!M",TEXT(MATCH($C69,'2018-04'!$C$2:$C$100,0)+1,0)))-INDIRECT(CONCATENATE("'2018-03'!M",TEXT(MATCH($C69,'2018-03'!$C$2:$C$100,0)+1,0))))</f>
        <v>24095096.560000002</v>
      </c>
      <c r="N69" s="17">
        <f ca="1">IF(OR(INDIRECT(CONCATENATE("'2018-04'!N",TEXT(MATCH($C69,'2018-04'!$C$2:$C$100,0)+1,0)))="",INDIRECT(CONCATENATE("'2018-03'!N",TEXT(MATCH($C69,'2018-03'!$C$2:$C$100,0)+1,0)))="",AND(INDIRECT(CONCATENATE("'2018-04'!N",TEXT(MATCH($C69,'2018-04'!$C$2:$C$100,0)+1,0)))="",INDIRECT(CONCATENATE("'2018-03'!N",TEXT(MATCH($C69,'2018-03'!$C$2:$C$100,0)+1,0)))="")),"Н/Д",INDIRECT(CONCATENATE("'2018-04'!N",TEXT(MATCH($C69,'2018-04'!$C$2:$C$100,0)+1,0)))-INDIRECT(CONCATENATE("'2018-03'!NE",TEXT(MATCH($C69,'2018-03'!$C$2:$C$100,0)+1,0))))</f>
        <v>67196232.329999998</v>
      </c>
      <c r="O69" s="17">
        <f ca="1">IF(OR(INDIRECT(CONCATENATE("'2018-04'!O",TEXT(MATCH($C69,'2018-04'!$C$2:$C$100,0)+1,0)))="",INDIRECT(CONCATENATE("'2018-03'!O",TEXT(MATCH($C69,'2018-03'!$C$2:$C$100,0)+1,0)))="",AND(INDIRECT(CONCATENATE("'2018-04'!O",TEXT(MATCH($C69,'2018-04'!$C$2:$C$100,0)+1,0)))="",INDIRECT(CONCATENATE("'2018-03'!O",TEXT(MATCH($C69,'2018-03'!$C$2:$C$100,0)+1,0)))="")),"Н/Д",INDIRECT(CONCATENATE("'2018-04'!O",TEXT(MATCH($C69,'2018-04'!$C$2:$C$100,0)+1,0)))-INDIRECT(CONCATENATE("'2018-03'!O",TEXT(MATCH($C69,'2018-03'!$C$2:$C$100,0)+1,0))))</f>
        <v>21815.5</v>
      </c>
      <c r="P69" s="17">
        <f ca="1">IF(OR(INDIRECT(CONCATENATE("'2018-04'!P",TEXT(MATCH($C69,'2018-04'!$C$2:$C$100,0)+1,0)))="",INDIRECT(CONCATENATE("'2018-03'!P",TEXT(MATCH($C69,'2018-03'!$C$2:$C$100,0)+1,0)))="",AND(INDIRECT(CONCATENATE("'2018-04'!P",TEXT(MATCH($C69,'2018-04'!$C$2:$C$100,0)+1,0)))="",INDIRECT(CONCATENATE("'2018-03'!P",TEXT(MATCH($C69,'2018-03'!$C$2:$C$100,0)+1,0)))="")),"Н/Д",INDIRECT(CONCATENATE("'2018-04'!P",TEXT(MATCH($C69,'2018-04'!$C$2:$C$100,0)+1,0)))-INDIRECT(CONCATENATE("'2018-03'!P",TEXT(MATCH($C69,'2018-03'!$C$2:$C$100,0)+1,0))))</f>
        <v>144931930.37</v>
      </c>
      <c r="Q69" s="17">
        <f ca="1">IF(OR(INDIRECT(CONCATENATE("'2018-04'!Q",TEXT(MATCH($C69,'2018-04'!$C$2:$C$100,0)+1,0)))="",INDIRECT(CONCATENATE("'2018-03'!Q",TEXT(MATCH($C69,'2018-03'!$C$2:$C$100,0)+1,0)))="",AND(INDIRECT(CONCATENATE("'2018-04'!Q",TEXT(MATCH($C69,'2018-04'!$C$2:$C$100,0)+1,0)))="",INDIRECT(CONCATENATE("'2018-03'!Q",TEXT(MATCH($C69,'2018-03'!$C$2:$C$100,0)+1,0)))="")),"Н/Д",INDIRECT(CONCATENATE("'2018-04'!Q",TEXT(MATCH($C69,'2018-04'!$C$2:$C$100,0)+1,0)))-INDIRECT(CONCATENATE("'2018-03'!Q",TEXT(MATCH($C69,'2018-03'!$C$2:$C$100,0)+1,0))))</f>
        <v>10754200.57</v>
      </c>
      <c r="R69" s="17">
        <f ca="1">IF(OR(INDIRECT(CONCATENATE("'2018-04'!R",TEXT(MATCH($C69,'2018-04'!$C$2:$C$100,0)+1,0)))="",INDIRECT(CONCATENATE("'2018-03'!R",TEXT(MATCH($C69,'2018-03'!$C$2:$C$100,0)+1,0)))="",AND(INDIRECT(CONCATENATE("'2018-04'!R",TEXT(MATCH($C69,'2018-04'!$C$2:$C$100,0)+1,0)))="",INDIRECT(CONCATENATE("'2018-03'!R",TEXT(MATCH($C69,'2018-03'!$C$2:$C$100,0)+1,0)))="")),"Н/Д",INDIRECT(CONCATENATE("'2018-04'!R",TEXT(MATCH($C69,'2018-04'!$C$2:$C$100,0)+1,0)))-INDIRECT(CONCATENATE("'2018-03'!R",TEXT(MATCH($C69,'2018-03'!$C$2:$C$100,0)+1,0))))</f>
        <v>22849978.620000001</v>
      </c>
      <c r="S69" s="17">
        <f ca="1">IF(OR(INDIRECT(CONCATENATE("'2018-04'!S",TEXT(MATCH($C69,'2018-04'!$C$2:$C$100,0)+1,0)))="",INDIRECT(CONCATENATE("'2018-03'!S",TEXT(MATCH($C69,'2018-03'!$C$2:$C$100,0)+1,0)))="",AND(INDIRECT(CONCATENATE("'2018-04'!S",TEXT(MATCH($C69,'2018-04'!$C$2:$C$100,0)+1,0)))="",INDIRECT(CONCATENATE("'2018-03'!S",TEXT(MATCH($C69,'2018-03'!$C$2:$C$100,0)+1,0)))="")),"Н/Д",INDIRECT(CONCATENATE("'2018-04'!S",TEXT(MATCH($C69,'2018-04'!$C$2:$C$100,0)+1,0)))-INDIRECT(CONCATENATE("'2018-03'!S",TEXT(MATCH($C69,'2018-03'!$C$2:$C$100,0)+1,0))))</f>
        <v>800077.28</v>
      </c>
      <c r="T69" s="17">
        <f ca="1">IF(OR(INDIRECT(CONCATENATE("'2018-04'!T",TEXT(MATCH($C69,'2018-04'!$C$2:$C$100,0)+1,0)))="",INDIRECT(CONCATENATE("'2018-03'!T",TEXT(MATCH($C69,'2018-03'!$C$2:$C$100,0)+1,0)))="",AND(INDIRECT(CONCATENATE("'2018-04'!T",TEXT(MATCH($C69,'2018-04'!$C$2:$C$100,0)+1,0)))="",INDIRECT(CONCATENATE("'2018-03'!T",TEXT(MATCH($C69,'2018-03'!$C$2:$C$100,0)+1,0)))="")),"Н/Д",INDIRECT(CONCATENATE("'2018-04'!T",TEXT(MATCH($C69,'2018-04'!$C$2:$C$100,0)+1,0)))-INDIRECT(CONCATENATE("'2018-03'!T",TEXT(MATCH($C69,'2018-03'!$C$2:$C$100,0)+1,0))))</f>
        <v>41414400.549999997</v>
      </c>
      <c r="U69" s="17">
        <f ca="1">IF(OR(INDIRECT(CONCATENATE("'2018-04'!U",TEXT(MATCH($C69,'2018-04'!$C$2:$C$100,0)+1,0)))="",INDIRECT(CONCATENATE("'2018-03'!U",TEXT(MATCH($C69,'2018-03'!$C$2:$C$100,0)+1,0)))="",AND(INDIRECT(CONCATENATE("'2018-04'!U",TEXT(MATCH($C69,'2018-04'!$C$2:$C$100,0)+1,0)))="",INDIRECT(CONCATENATE("'2018-03'!U",TEXT(MATCH($C69,'2018-03'!$C$2:$C$100,0)+1,0)))="")),"Н/Д",INDIRECT(CONCATENATE("'2018-04'!U",TEXT(MATCH($C69,'2018-04'!$C$2:$C$100,0)+1,0)))-INDIRECT(CONCATENATE("'2018-03'!U",TEXT(MATCH($C69,'2018-03'!$C$2:$C$100,0)+1,0))))</f>
        <v>-14515.80999999959</v>
      </c>
      <c r="V69" s="17">
        <f ca="1">IF(OR(INDIRECT(CONCATENATE("'2018-04'!V",TEXT(MATCH($C69,'2018-04'!$C$2:$C$100,0)+1,0)))="",INDIRECT(CONCATENATE("'2018-03'!V",TEXT(MATCH($C69,'2018-03'!$C$2:$C$100,0)+1,0)))="",AND(INDIRECT(CONCATENATE("'2018-04'!V",TEXT(MATCH($C69,'2018-04'!$C$2:$C$100,0)+1,0)))="",INDIRECT(CONCATENATE("'2018-03'!V",TEXT(MATCH($C69,'2018-03'!$C$2:$C$100,0)+1,0)))="")),"Н/Д",INDIRECT(CONCATENATE("'2018-04'!V",TEXT(MATCH($C69,'2018-04'!$C$2:$C$100,0)+1,0)))-INDIRECT(CONCATENATE("'2018-03'!V",TEXT(MATCH($C69,'2018-03'!$C$2:$C$100,0)+1,0))))</f>
        <v>710404474.6099999</v>
      </c>
      <c r="W69" s="17">
        <f ca="1">IF(OR(INDIRECT(CONCATENATE("'2018-04'!W",TEXT(MATCH($C69,'2018-04'!$C$2:$C$100,0)+1,0)))="",INDIRECT(CONCATENATE("'2018-03'!W",TEXT(MATCH($C69,'2018-03'!$C$2:$C$100,0)+1,0)))="",AND(INDIRECT(CONCATENATE("'2018-04'!W",TEXT(MATCH($C69,'2018-04'!$C$2:$C$100,0)+1,0)))="",INDIRECT(CONCATENATE("'2018-03'!W",TEXT(MATCH($C69,'2018-03'!$C$2:$C$100,0)+1,0)))="")),"Н/Д",INDIRECT(CONCATENATE("'2018-04'!W",TEXT(MATCH($C69,'2018-04'!$C$2:$C$100,0)+1,0)))-INDIRECT(CONCATENATE("'2018-03'!W",TEXT(MATCH($C69,'2018-03'!$C$2:$C$100,0)+1,0))))</f>
        <v>19044371757.559998</v>
      </c>
    </row>
    <row r="70" spans="1:23" x14ac:dyDescent="0.25">
      <c r="A70" s="2" t="s">
        <v>87</v>
      </c>
      <c r="B70" s="2" t="s">
        <v>96</v>
      </c>
      <c r="C70" s="15">
        <v>42000000</v>
      </c>
      <c r="D70" s="2" t="s">
        <v>207</v>
      </c>
      <c r="E70" s="17">
        <f ca="1">IF(OR(INDIRECT(CONCATENATE("'2018-04'!E",TEXT(MATCH($C70,'2018-04'!$C$2:$C$100,0)+1,0)))="",INDIRECT(CONCATENATE("'2018-03'!E",TEXT(MATCH($C70,'2018-03'!$C$2:$C$100,0)+1,0)))="",AND(INDIRECT(CONCATENATE("'2018-04'!E",TEXT(MATCH($C70,'2018-04'!$C$2:$C$100,0)+1,0)))="",INDIRECT(CONCATENATE("'2018-03'!E",TEXT(MATCH($C70,'2018-03'!$C$2:$C$100,0)+1,0)))="")),"Н/Д",INDIRECT(CONCATENATE("'2018-04'!E",TEXT(MATCH($C70,'2018-04'!$C$2:$C$100,0)+1,0)))-INDIRECT(CONCATENATE("'2018-03'!E",TEXT(MATCH($C70,'2018-03'!$C$2:$C$100,0)+1,0))))</f>
        <v>7869410291.999999</v>
      </c>
      <c r="F70" s="17">
        <f ca="1">IF(OR(INDIRECT(CONCATENATE("'2018-04'!F",TEXT(MATCH($C70,'2018-04'!$C$2:$C$100,0)+1,0)))="",INDIRECT(CONCATENATE("'2018-03'!F",TEXT(MATCH($C70,'2018-03'!$C$2:$C$100,0)+1,0)))="",AND(INDIRECT(CONCATENATE("'2018-04'!F",TEXT(MATCH($C70,'2018-04'!$C$2:$C$100,0)+1,0)))="",INDIRECT(CONCATENATE("'2018-03'!F",TEXT(MATCH($C70,'2018-03'!$C$2:$C$100,0)+1,0)))="")),"Н/Д",INDIRECT(CONCATENATE("'2018-04'!F",TEXT(MATCH($C70,'2018-04'!$C$2:$C$100,0)+1,0)))-INDIRECT(CONCATENATE("'2018-03'!F",TEXT(MATCH($C70,'2018-03'!$C$2:$C$100,0)+1,0))))</f>
        <v>7539588192.0800009</v>
      </c>
      <c r="G70" s="17">
        <f ca="1">IF(OR(INDIRECT(CONCATENATE("'2018-04'!G",TEXT(MATCH($C70,'2018-04'!$C$2:$C$100,0)+1,0)))="",INDIRECT(CONCATENATE("'2018-03'!G",TEXT(MATCH($C70,'2018-03'!$C$2:$C$100,0)+1,0)))="",AND(INDIRECT(CONCATENATE("'2018-04'!G",TEXT(MATCH($C70,'2018-04'!$C$2:$C$100,0)+1,0)))="",INDIRECT(CONCATENATE("'2018-03'!G",TEXT(MATCH($C70,'2018-03'!$C$2:$C$100,0)+1,0)))="")),"Н/Д",INDIRECT(CONCATENATE("'2018-04'!G",TEXT(MATCH($C70,'2018-04'!$C$2:$C$100,0)+1,0)))-INDIRECT(CONCATENATE("'2018-03'!G",TEXT(MATCH($C70,'2018-03'!$C$2:$C$100,0)+1,0))))</f>
        <v>4633079864.0599995</v>
      </c>
      <c r="H70" s="17">
        <f ca="1">IF(OR(INDIRECT(CONCATENATE("'2018-04'!H",TEXT(MATCH($C70,'2018-04'!$C$2:$C$100,0)+1,0)))="",INDIRECT(CONCATENATE("'2018-03'!H",TEXT(MATCH($C70,'2018-03'!$C$2:$C$100,0)+1,0)))="",AND(INDIRECT(CONCATENATE("'2018-04'!H",TEXT(MATCH($C70,'2018-04'!$C$2:$C$100,0)+1,0)))="",INDIRECT(CONCATENATE("'2018-03'!H",TEXT(MATCH($C70,'2018-03'!$C$2:$C$100,0)+1,0)))="")),"Н/Д",INDIRECT(CONCATENATE("'2018-04'!H",TEXT(MATCH($C70,'2018-04'!$C$2:$C$100,0)+1,0)))-INDIRECT(CONCATENATE("'2018-03'!H",TEXT(MATCH($C70,'2018-03'!$C$2:$C$100,0)+1,0))))</f>
        <v>1373275702.5500002</v>
      </c>
      <c r="I70" s="17">
        <f ca="1">IF(OR(INDIRECT(CONCATENATE("'2018-04'!I",TEXT(MATCH($C70,'2018-04'!$C$2:$C$100,0)+1,0)))="",INDIRECT(CONCATENATE("'2018-03'!I",TEXT(MATCH($C70,'2018-03'!$C$2:$C$100,0)+1,0)))="",AND(INDIRECT(CONCATENATE("'2018-04'!I",TEXT(MATCH($C70,'2018-04'!$C$2:$C$100,0)+1,0)))="",INDIRECT(CONCATENATE("'2018-03'!I",TEXT(MATCH($C70,'2018-03'!$C$2:$C$100,0)+1,0)))="")),"Н/Д",INDIRECT(CONCATENATE("'2018-04'!I",TEXT(MATCH($C70,'2018-04'!$C$2:$C$100,0)+1,0)))-INDIRECT(CONCATENATE("'2018-03'!I",TEXT(MATCH($C70,'2018-03'!$C$2:$C$100,0)+1,0))))</f>
        <v>470397575.07999998</v>
      </c>
      <c r="J70" s="17" t="str">
        <f ca="1">IF(OR(INDIRECT(CONCATENATE("'2018-04'!J",TEXT(MATCH($C70,'2018-04'!$C$2:$C$100,0)+1,0)))="",INDIRECT(CONCATENATE("'2018-03'!J",TEXT(MATCH($C70,'2018-03'!$C$2:$C$100,0)+1,0)))="",AND(INDIRECT(CONCATENATE("'2018-04'!J",TEXT(MATCH($C70,'2018-04'!$C$2:$C$100,0)+1,0)))="",INDIRECT(CONCATENATE("'2018-03'!J",TEXT(MATCH($C70,'2018-03'!$C$2:$C$100,0)+1,0)))="")),"Н/Д",INDIRECT(CONCATENATE("'2018-04'!J",TEXT(MATCH($C70,'2018-04'!$C$2:$C$100,0)+1,0)))-INDIRECT(CONCATENATE("'2018-03'!J",TEXT(MATCH($C70,'2018-03'!$C$2:$C$100,0)+1,0))))</f>
        <v>Н/Д</v>
      </c>
      <c r="K70" s="17">
        <f ca="1">IF(OR(INDIRECT(CONCATENATE("'2018-04'!K",TEXT(MATCH($C70,'2018-04'!$C$2:$C$100,0)+1,0)))="",INDIRECT(CONCATENATE("'2018-03'!K",TEXT(MATCH($C70,'2018-03'!$C$2:$C$100,0)+1,0)))="",AND(INDIRECT(CONCATENATE("'2018-04'!K",TEXT(MATCH($C70,'2018-04'!$C$2:$C$100,0)+1,0)))="",INDIRECT(CONCATENATE("'2018-03'!K",TEXT(MATCH($C70,'2018-03'!$C$2:$C$100,0)+1,0)))="")),"Н/Д",INDIRECT(CONCATENATE("'2018-04'!K",TEXT(MATCH($C70,'2018-04'!$C$2:$C$100,0)+1,0)))-INDIRECT(CONCATENATE("'2018-03'!K",TEXT(MATCH($C70,'2018-03'!$C$2:$C$100,0)+1,0))))</f>
        <v>259391410.15000001</v>
      </c>
      <c r="L70" s="17">
        <f ca="1">IF(OR(INDIRECT(CONCATENATE("'2018-04'!L",TEXT(MATCH($C70,'2018-04'!$C$2:$C$100,0)+1,0)))="",INDIRECT(CONCATENATE("'2018-03'!L",TEXT(MATCH($C70,'2018-03'!$C$2:$C$100,0)+1,0)))="",AND(INDIRECT(CONCATENATE("'2018-04'!L",TEXT(MATCH($C70,'2018-04'!$C$2:$C$100,0)+1,0)))="",INDIRECT(CONCATENATE("'2018-03'!L",TEXT(MATCH($C70,'2018-03'!$C$2:$C$100,0)+1,0)))="")),"Н/Д",INDIRECT(CONCATENATE("'2018-04'!L",TEXT(MATCH($C70,'2018-04'!$C$2:$C$100,0)+1,0)))-INDIRECT(CONCATENATE("'2018-03'!L",TEXT(MATCH($C70,'2018-03'!$C$2:$C$100,0)+1,0))))</f>
        <v>543443573.46000004</v>
      </c>
      <c r="M70" s="17">
        <f ca="1">IF(OR(INDIRECT(CONCATENATE("'2018-04'!M",TEXT(MATCH($C70,'2018-04'!$C$2:$C$100,0)+1,0)))="",INDIRECT(CONCATENATE("'2018-03'!M",TEXT(MATCH($C70,'2018-03'!$C$2:$C$100,0)+1,0)))="",AND(INDIRECT(CONCATENATE("'2018-04'!M",TEXT(MATCH($C70,'2018-04'!$C$2:$C$100,0)+1,0)))="",INDIRECT(CONCATENATE("'2018-03'!M",TEXT(MATCH($C70,'2018-03'!$C$2:$C$100,0)+1,0)))="")),"Н/Д",INDIRECT(CONCATENATE("'2018-04'!M",TEXT(MATCH($C70,'2018-04'!$C$2:$C$100,0)+1,0)))-INDIRECT(CONCATENATE("'2018-03'!M",TEXT(MATCH($C70,'2018-03'!$C$2:$C$100,0)+1,0))))</f>
        <v>4032132.5299999993</v>
      </c>
      <c r="N70" s="17">
        <f ca="1">IF(OR(INDIRECT(CONCATENATE("'2018-04'!N",TEXT(MATCH($C70,'2018-04'!$C$2:$C$100,0)+1,0)))="",INDIRECT(CONCATENATE("'2018-03'!N",TEXT(MATCH($C70,'2018-03'!$C$2:$C$100,0)+1,0)))="",AND(INDIRECT(CONCATENATE("'2018-04'!N",TEXT(MATCH($C70,'2018-04'!$C$2:$C$100,0)+1,0)))="",INDIRECT(CONCATENATE("'2018-03'!N",TEXT(MATCH($C70,'2018-03'!$C$2:$C$100,0)+1,0)))="")),"Н/Д",INDIRECT(CONCATENATE("'2018-04'!N",TEXT(MATCH($C70,'2018-04'!$C$2:$C$100,0)+1,0)))-INDIRECT(CONCATENATE("'2018-03'!NE",TEXT(MATCH($C70,'2018-03'!$C$2:$C$100,0)+1,0))))</f>
        <v>80749845.780000001</v>
      </c>
      <c r="O70" s="17">
        <f ca="1">IF(OR(INDIRECT(CONCATENATE("'2018-04'!O",TEXT(MATCH($C70,'2018-04'!$C$2:$C$100,0)+1,0)))="",INDIRECT(CONCATENATE("'2018-03'!O",TEXT(MATCH($C70,'2018-03'!$C$2:$C$100,0)+1,0)))="",AND(INDIRECT(CONCATENATE("'2018-04'!O",TEXT(MATCH($C70,'2018-04'!$C$2:$C$100,0)+1,0)))="",INDIRECT(CONCATENATE("'2018-03'!O",TEXT(MATCH($C70,'2018-03'!$C$2:$C$100,0)+1,0)))="")),"Н/Д",INDIRECT(CONCATENATE("'2018-04'!O",TEXT(MATCH($C70,'2018-04'!$C$2:$C$100,0)+1,0)))-INDIRECT(CONCATENATE("'2018-03'!O",TEXT(MATCH($C70,'2018-03'!$C$2:$C$100,0)+1,0))))</f>
        <v>-70318.62</v>
      </c>
      <c r="P70" s="17">
        <f ca="1">IF(OR(INDIRECT(CONCATENATE("'2018-04'!P",TEXT(MATCH($C70,'2018-04'!$C$2:$C$100,0)+1,0)))="",INDIRECT(CONCATENATE("'2018-03'!P",TEXT(MATCH($C70,'2018-03'!$C$2:$C$100,0)+1,0)))="",AND(INDIRECT(CONCATENATE("'2018-04'!P",TEXT(MATCH($C70,'2018-04'!$C$2:$C$100,0)+1,0)))="",INDIRECT(CONCATENATE("'2018-03'!P",TEXT(MATCH($C70,'2018-03'!$C$2:$C$100,0)+1,0)))="")),"Н/Д",INDIRECT(CONCATENATE("'2018-04'!P",TEXT(MATCH($C70,'2018-04'!$C$2:$C$100,0)+1,0)))-INDIRECT(CONCATENATE("'2018-03'!P",TEXT(MATCH($C70,'2018-03'!$C$2:$C$100,0)+1,0))))</f>
        <v>122195153.69</v>
      </c>
      <c r="Q70" s="17">
        <f ca="1">IF(OR(INDIRECT(CONCATENATE("'2018-04'!Q",TEXT(MATCH($C70,'2018-04'!$C$2:$C$100,0)+1,0)))="",INDIRECT(CONCATENATE("'2018-03'!Q",TEXT(MATCH($C70,'2018-03'!$C$2:$C$100,0)+1,0)))="",AND(INDIRECT(CONCATENATE("'2018-04'!Q",TEXT(MATCH($C70,'2018-04'!$C$2:$C$100,0)+1,0)))="",INDIRECT(CONCATENATE("'2018-03'!Q",TEXT(MATCH($C70,'2018-03'!$C$2:$C$100,0)+1,0)))="")),"Н/Д",INDIRECT(CONCATENATE("'2018-04'!Q",TEXT(MATCH($C70,'2018-04'!$C$2:$C$100,0)+1,0)))-INDIRECT(CONCATENATE("'2018-03'!Q",TEXT(MATCH($C70,'2018-03'!$C$2:$C$100,0)+1,0))))</f>
        <v>16710629.949999999</v>
      </c>
      <c r="R70" s="17">
        <f ca="1">IF(OR(INDIRECT(CONCATENATE("'2018-04'!R",TEXT(MATCH($C70,'2018-04'!$C$2:$C$100,0)+1,0)))="",INDIRECT(CONCATENATE("'2018-03'!R",TEXT(MATCH($C70,'2018-03'!$C$2:$C$100,0)+1,0)))="",AND(INDIRECT(CONCATENATE("'2018-04'!R",TEXT(MATCH($C70,'2018-04'!$C$2:$C$100,0)+1,0)))="",INDIRECT(CONCATENATE("'2018-03'!R",TEXT(MATCH($C70,'2018-03'!$C$2:$C$100,0)+1,0)))="")),"Н/Д",INDIRECT(CONCATENATE("'2018-04'!R",TEXT(MATCH($C70,'2018-04'!$C$2:$C$100,0)+1,0)))-INDIRECT(CONCATENATE("'2018-03'!R",TEXT(MATCH($C70,'2018-03'!$C$2:$C$100,0)+1,0))))</f>
        <v>32560024.389999993</v>
      </c>
      <c r="S70" s="17">
        <f ca="1">IF(OR(INDIRECT(CONCATENATE("'2018-04'!S",TEXT(MATCH($C70,'2018-04'!$C$2:$C$100,0)+1,0)))="",INDIRECT(CONCATENATE("'2018-03'!S",TEXT(MATCH($C70,'2018-03'!$C$2:$C$100,0)+1,0)))="",AND(INDIRECT(CONCATENATE("'2018-04'!S",TEXT(MATCH($C70,'2018-04'!$C$2:$C$100,0)+1,0)))="",INDIRECT(CONCATENATE("'2018-03'!S",TEXT(MATCH($C70,'2018-03'!$C$2:$C$100,0)+1,0)))="")),"Н/Д",INDIRECT(CONCATENATE("'2018-04'!S",TEXT(MATCH($C70,'2018-04'!$C$2:$C$100,0)+1,0)))-INDIRECT(CONCATENATE("'2018-03'!S",TEXT(MATCH($C70,'2018-03'!$C$2:$C$100,0)+1,0))))</f>
        <v>3318</v>
      </c>
      <c r="T70" s="17">
        <f ca="1">IF(OR(INDIRECT(CONCATENATE("'2018-04'!T",TEXT(MATCH($C70,'2018-04'!$C$2:$C$100,0)+1,0)))="",INDIRECT(CONCATENATE("'2018-03'!T",TEXT(MATCH($C70,'2018-03'!$C$2:$C$100,0)+1,0)))="",AND(INDIRECT(CONCATENATE("'2018-04'!T",TEXT(MATCH($C70,'2018-04'!$C$2:$C$100,0)+1,0)))="",INDIRECT(CONCATENATE("'2018-03'!T",TEXT(MATCH($C70,'2018-03'!$C$2:$C$100,0)+1,0)))="")),"Н/Д",INDIRECT(CONCATENATE("'2018-04'!T",TEXT(MATCH($C70,'2018-04'!$C$2:$C$100,0)+1,0)))-INDIRECT(CONCATENATE("'2018-03'!T",TEXT(MATCH($C70,'2018-03'!$C$2:$C$100,0)+1,0))))</f>
        <v>42658891.469999999</v>
      </c>
      <c r="U70" s="17">
        <f ca="1">IF(OR(INDIRECT(CONCATENATE("'2018-04'!U",TEXT(MATCH($C70,'2018-04'!$C$2:$C$100,0)+1,0)))="",INDIRECT(CONCATENATE("'2018-03'!U",TEXT(MATCH($C70,'2018-03'!$C$2:$C$100,0)+1,0)))="",AND(INDIRECT(CONCATENATE("'2018-04'!U",TEXT(MATCH($C70,'2018-04'!$C$2:$C$100,0)+1,0)))="",INDIRECT(CONCATENATE("'2018-03'!U",TEXT(MATCH($C70,'2018-03'!$C$2:$C$100,0)+1,0)))="")),"Н/Д",INDIRECT(CONCATENATE("'2018-04'!U",TEXT(MATCH($C70,'2018-04'!$C$2:$C$100,0)+1,0)))-INDIRECT(CONCATENATE("'2018-03'!U",TEXT(MATCH($C70,'2018-03'!$C$2:$C$100,0)+1,0))))</f>
        <v>3671985.3600000003</v>
      </c>
      <c r="V70" s="17">
        <f ca="1">IF(OR(INDIRECT(CONCATENATE("'2018-04'!V",TEXT(MATCH($C70,'2018-04'!$C$2:$C$100,0)+1,0)))="",INDIRECT(CONCATENATE("'2018-03'!V",TEXT(MATCH($C70,'2018-03'!$C$2:$C$100,0)+1,0)))="",AND(INDIRECT(CONCATENATE("'2018-04'!V",TEXT(MATCH($C70,'2018-04'!$C$2:$C$100,0)+1,0)))="",INDIRECT(CONCATENATE("'2018-03'!V",TEXT(MATCH($C70,'2018-03'!$C$2:$C$100,0)+1,0)))="")),"Н/Д",INDIRECT(CONCATENATE("'2018-04'!V",TEXT(MATCH($C70,'2018-04'!$C$2:$C$100,0)+1,0)))-INDIRECT(CONCATENATE("'2018-03'!V",TEXT(MATCH($C70,'2018-03'!$C$2:$C$100,0)+1,0))))</f>
        <v>329822099.91999996</v>
      </c>
      <c r="W70" s="17">
        <f ca="1">IF(OR(INDIRECT(CONCATENATE("'2018-04'!W",TEXT(MATCH($C70,'2018-04'!$C$2:$C$100,0)+1,0)))="",INDIRECT(CONCATENATE("'2018-03'!W",TEXT(MATCH($C70,'2018-03'!$C$2:$C$100,0)+1,0)))="",AND(INDIRECT(CONCATENATE("'2018-04'!W",TEXT(MATCH($C70,'2018-04'!$C$2:$C$100,0)+1,0)))="",INDIRECT(CONCATENATE("'2018-03'!W",TEXT(MATCH($C70,'2018-03'!$C$2:$C$100,0)+1,0)))="")),"Н/Д",INDIRECT(CONCATENATE("'2018-04'!W",TEXT(MATCH($C70,'2018-04'!$C$2:$C$100,0)+1,0)))-INDIRECT(CONCATENATE("'2018-03'!W",TEXT(MATCH($C70,'2018-03'!$C$2:$C$100,0)+1,0))))</f>
        <v>23269098306.109997</v>
      </c>
    </row>
    <row r="71" spans="1:23" x14ac:dyDescent="0.25">
      <c r="A71" s="2" t="s">
        <v>87</v>
      </c>
      <c r="B71" s="2" t="s">
        <v>97</v>
      </c>
      <c r="C71" s="15">
        <v>46000000</v>
      </c>
      <c r="D71" s="2" t="s">
        <v>207</v>
      </c>
      <c r="E71" s="17">
        <f ca="1">IF(OR(INDIRECT(CONCATENATE("'2018-04'!E",TEXT(MATCH($C71,'2018-04'!$C$2:$C$100,0)+1,0)))="",INDIRECT(CONCATENATE("'2018-03'!E",TEXT(MATCH($C71,'2018-03'!$C$2:$C$100,0)+1,0)))="",AND(INDIRECT(CONCATENATE("'2018-04'!E",TEXT(MATCH($C71,'2018-04'!$C$2:$C$100,0)+1,0)))="",INDIRECT(CONCATENATE("'2018-03'!E",TEXT(MATCH($C71,'2018-03'!$C$2:$C$100,0)+1,0)))="")),"Н/Д",INDIRECT(CONCATENATE("'2018-04'!E",TEXT(MATCH($C71,'2018-04'!$C$2:$C$100,0)+1,0)))-INDIRECT(CONCATENATE("'2018-03'!E",TEXT(MATCH($C71,'2018-03'!$C$2:$C$100,0)+1,0))))</f>
        <v>68925252107.320007</v>
      </c>
      <c r="F71" s="17">
        <f ca="1">IF(OR(INDIRECT(CONCATENATE("'2018-04'!F",TEXT(MATCH($C71,'2018-04'!$C$2:$C$100,0)+1,0)))="",INDIRECT(CONCATENATE("'2018-03'!F",TEXT(MATCH($C71,'2018-03'!$C$2:$C$100,0)+1,0)))="",AND(INDIRECT(CONCATENATE("'2018-04'!F",TEXT(MATCH($C71,'2018-04'!$C$2:$C$100,0)+1,0)))="",INDIRECT(CONCATENATE("'2018-03'!F",TEXT(MATCH($C71,'2018-03'!$C$2:$C$100,0)+1,0)))="")),"Н/Д",INDIRECT(CONCATENATE("'2018-04'!F",TEXT(MATCH($C71,'2018-04'!$C$2:$C$100,0)+1,0)))-INDIRECT(CONCATENATE("'2018-03'!F",TEXT(MATCH($C71,'2018-03'!$C$2:$C$100,0)+1,0))))</f>
        <v>66944909650.709999</v>
      </c>
      <c r="G71" s="17">
        <f ca="1">IF(OR(INDIRECT(CONCATENATE("'2018-04'!G",TEXT(MATCH($C71,'2018-04'!$C$2:$C$100,0)+1,0)))="",INDIRECT(CONCATENATE("'2018-03'!G",TEXT(MATCH($C71,'2018-03'!$C$2:$C$100,0)+1,0)))="",AND(INDIRECT(CONCATENATE("'2018-04'!G",TEXT(MATCH($C71,'2018-04'!$C$2:$C$100,0)+1,0)))="",INDIRECT(CONCATENATE("'2018-03'!G",TEXT(MATCH($C71,'2018-03'!$C$2:$C$100,0)+1,0)))="")),"Н/Д",INDIRECT(CONCATENATE("'2018-04'!G",TEXT(MATCH($C71,'2018-04'!$C$2:$C$100,0)+1,0)))-INDIRECT(CONCATENATE("'2018-03'!G",TEXT(MATCH($C71,'2018-03'!$C$2:$C$100,0)+1,0))))</f>
        <v>28674108901.699997</v>
      </c>
      <c r="H71" s="17">
        <f ca="1">IF(OR(INDIRECT(CONCATENATE("'2018-04'!H",TEXT(MATCH($C71,'2018-04'!$C$2:$C$100,0)+1,0)))="",INDIRECT(CONCATENATE("'2018-03'!H",TEXT(MATCH($C71,'2018-03'!$C$2:$C$100,0)+1,0)))="",AND(INDIRECT(CONCATENATE("'2018-04'!H",TEXT(MATCH($C71,'2018-04'!$C$2:$C$100,0)+1,0)))="",INDIRECT(CONCATENATE("'2018-03'!H",TEXT(MATCH($C71,'2018-03'!$C$2:$C$100,0)+1,0)))="")),"Н/Д",INDIRECT(CONCATENATE("'2018-04'!H",TEXT(MATCH($C71,'2018-04'!$C$2:$C$100,0)+1,0)))-INDIRECT(CONCATENATE("'2018-03'!H",TEXT(MATCH($C71,'2018-03'!$C$2:$C$100,0)+1,0))))</f>
        <v>17997109122.959999</v>
      </c>
      <c r="I71" s="17">
        <f ca="1">IF(OR(INDIRECT(CONCATENATE("'2018-04'!I",TEXT(MATCH($C71,'2018-04'!$C$2:$C$100,0)+1,0)))="",INDIRECT(CONCATENATE("'2018-03'!I",TEXT(MATCH($C71,'2018-03'!$C$2:$C$100,0)+1,0)))="",AND(INDIRECT(CONCATENATE("'2018-04'!I",TEXT(MATCH($C71,'2018-04'!$C$2:$C$100,0)+1,0)))="",INDIRECT(CONCATENATE("'2018-03'!I",TEXT(MATCH($C71,'2018-03'!$C$2:$C$100,0)+1,0)))="")),"Н/Д",INDIRECT(CONCATENATE("'2018-04'!I",TEXT(MATCH($C71,'2018-04'!$C$2:$C$100,0)+1,0)))-INDIRECT(CONCATENATE("'2018-03'!I",TEXT(MATCH($C71,'2018-03'!$C$2:$C$100,0)+1,0))))</f>
        <v>3878750200.8199997</v>
      </c>
      <c r="J71" s="17" t="str">
        <f ca="1">IF(OR(INDIRECT(CONCATENATE("'2018-04'!J",TEXT(MATCH($C71,'2018-04'!$C$2:$C$100,0)+1,0)))="",INDIRECT(CONCATENATE("'2018-03'!J",TEXT(MATCH($C71,'2018-03'!$C$2:$C$100,0)+1,0)))="",AND(INDIRECT(CONCATENATE("'2018-04'!J",TEXT(MATCH($C71,'2018-04'!$C$2:$C$100,0)+1,0)))="",INDIRECT(CONCATENATE("'2018-03'!J",TEXT(MATCH($C71,'2018-03'!$C$2:$C$100,0)+1,0)))="")),"Н/Д",INDIRECT(CONCATENATE("'2018-04'!J",TEXT(MATCH($C71,'2018-04'!$C$2:$C$100,0)+1,0)))-INDIRECT(CONCATENATE("'2018-03'!J",TEXT(MATCH($C71,'2018-03'!$C$2:$C$100,0)+1,0))))</f>
        <v>Н/Д</v>
      </c>
      <c r="K71" s="17">
        <f ca="1">IF(OR(INDIRECT(CONCATENATE("'2018-04'!K",TEXT(MATCH($C71,'2018-04'!$C$2:$C$100,0)+1,0)))="",INDIRECT(CONCATENATE("'2018-03'!K",TEXT(MATCH($C71,'2018-03'!$C$2:$C$100,0)+1,0)))="",AND(INDIRECT(CONCATENATE("'2018-04'!K",TEXT(MATCH($C71,'2018-04'!$C$2:$C$100,0)+1,0)))="",INDIRECT(CONCATENATE("'2018-03'!K",TEXT(MATCH($C71,'2018-03'!$C$2:$C$100,0)+1,0)))="")),"Н/Д",INDIRECT(CONCATENATE("'2018-04'!K",TEXT(MATCH($C71,'2018-04'!$C$2:$C$100,0)+1,0)))-INDIRECT(CONCATENATE("'2018-03'!K",TEXT(MATCH($C71,'2018-03'!$C$2:$C$100,0)+1,0))))</f>
        <v>3282096406.4100003</v>
      </c>
      <c r="L71" s="17">
        <f ca="1">IF(OR(INDIRECT(CONCATENATE("'2018-04'!L",TEXT(MATCH($C71,'2018-04'!$C$2:$C$100,0)+1,0)))="",INDIRECT(CONCATENATE("'2018-03'!L",TEXT(MATCH($C71,'2018-03'!$C$2:$C$100,0)+1,0)))="",AND(INDIRECT(CONCATENATE("'2018-04'!L",TEXT(MATCH($C71,'2018-04'!$C$2:$C$100,0)+1,0)))="",INDIRECT(CONCATENATE("'2018-03'!L",TEXT(MATCH($C71,'2018-03'!$C$2:$C$100,0)+1,0)))="")),"Н/Д",INDIRECT(CONCATENATE("'2018-04'!L",TEXT(MATCH($C71,'2018-04'!$C$2:$C$100,0)+1,0)))-INDIRECT(CONCATENATE("'2018-03'!L",TEXT(MATCH($C71,'2018-03'!$C$2:$C$100,0)+1,0))))</f>
        <v>8686595228.4300003</v>
      </c>
      <c r="M71" s="17">
        <f ca="1">IF(OR(INDIRECT(CONCATENATE("'2018-04'!M",TEXT(MATCH($C71,'2018-04'!$C$2:$C$100,0)+1,0)))="",INDIRECT(CONCATENATE("'2018-03'!M",TEXT(MATCH($C71,'2018-03'!$C$2:$C$100,0)+1,0)))="",AND(INDIRECT(CONCATENATE("'2018-04'!M",TEXT(MATCH($C71,'2018-04'!$C$2:$C$100,0)+1,0)))="",INDIRECT(CONCATENATE("'2018-03'!M",TEXT(MATCH($C71,'2018-03'!$C$2:$C$100,0)+1,0)))="")),"Н/Д",INDIRECT(CONCATENATE("'2018-04'!M",TEXT(MATCH($C71,'2018-04'!$C$2:$C$100,0)+1,0)))-INDIRECT(CONCATENATE("'2018-03'!M",TEXT(MATCH($C71,'2018-03'!$C$2:$C$100,0)+1,0))))</f>
        <v>26192896.289999999</v>
      </c>
      <c r="N71" s="17">
        <f ca="1">IF(OR(INDIRECT(CONCATENATE("'2018-04'!N",TEXT(MATCH($C71,'2018-04'!$C$2:$C$100,0)+1,0)))="",INDIRECT(CONCATENATE("'2018-03'!N",TEXT(MATCH($C71,'2018-03'!$C$2:$C$100,0)+1,0)))="",AND(INDIRECT(CONCATENATE("'2018-04'!N",TEXT(MATCH($C71,'2018-04'!$C$2:$C$100,0)+1,0)))="",INDIRECT(CONCATENATE("'2018-03'!N",TEXT(MATCH($C71,'2018-03'!$C$2:$C$100,0)+1,0)))="")),"Н/Д",INDIRECT(CONCATENATE("'2018-04'!N",TEXT(MATCH($C71,'2018-04'!$C$2:$C$100,0)+1,0)))-INDIRECT(CONCATENATE("'2018-03'!NE",TEXT(MATCH($C71,'2018-03'!$C$2:$C$100,0)+1,0))))</f>
        <v>717330293.00999999</v>
      </c>
      <c r="O71" s="17">
        <f ca="1">IF(OR(INDIRECT(CONCATENATE("'2018-04'!O",TEXT(MATCH($C71,'2018-04'!$C$2:$C$100,0)+1,0)))="",INDIRECT(CONCATENATE("'2018-03'!O",TEXT(MATCH($C71,'2018-03'!$C$2:$C$100,0)+1,0)))="",AND(INDIRECT(CONCATENATE("'2018-04'!O",TEXT(MATCH($C71,'2018-04'!$C$2:$C$100,0)+1,0)))="",INDIRECT(CONCATENATE("'2018-03'!O",TEXT(MATCH($C71,'2018-03'!$C$2:$C$100,0)+1,0)))="")),"Н/Д",INDIRECT(CONCATENATE("'2018-04'!O",TEXT(MATCH($C71,'2018-04'!$C$2:$C$100,0)+1,0)))-INDIRECT(CONCATENATE("'2018-03'!O",TEXT(MATCH($C71,'2018-03'!$C$2:$C$100,0)+1,0))))</f>
        <v>1549130.51</v>
      </c>
      <c r="P71" s="17">
        <f ca="1">IF(OR(INDIRECT(CONCATENATE("'2018-04'!P",TEXT(MATCH($C71,'2018-04'!$C$2:$C$100,0)+1,0)))="",INDIRECT(CONCATENATE("'2018-03'!P",TEXT(MATCH($C71,'2018-03'!$C$2:$C$100,0)+1,0)))="",AND(INDIRECT(CONCATENATE("'2018-04'!P",TEXT(MATCH($C71,'2018-04'!$C$2:$C$100,0)+1,0)))="",INDIRECT(CONCATENATE("'2018-03'!P",TEXT(MATCH($C71,'2018-03'!$C$2:$C$100,0)+1,0)))="")),"Н/Д",INDIRECT(CONCATENATE("'2018-04'!P",TEXT(MATCH($C71,'2018-04'!$C$2:$C$100,0)+1,0)))-INDIRECT(CONCATENATE("'2018-03'!P",TEXT(MATCH($C71,'2018-03'!$C$2:$C$100,0)+1,0))))</f>
        <v>2848787331.8199997</v>
      </c>
      <c r="Q71" s="17">
        <f ca="1">IF(OR(INDIRECT(CONCATENATE("'2018-04'!Q",TEXT(MATCH($C71,'2018-04'!$C$2:$C$100,0)+1,0)))="",INDIRECT(CONCATENATE("'2018-03'!Q",TEXT(MATCH($C71,'2018-03'!$C$2:$C$100,0)+1,0)))="",AND(INDIRECT(CONCATENATE("'2018-04'!Q",TEXT(MATCH($C71,'2018-04'!$C$2:$C$100,0)+1,0)))="",INDIRECT(CONCATENATE("'2018-03'!Q",TEXT(MATCH($C71,'2018-03'!$C$2:$C$100,0)+1,0)))="")),"Н/Д",INDIRECT(CONCATENATE("'2018-04'!Q",TEXT(MATCH($C71,'2018-04'!$C$2:$C$100,0)+1,0)))-INDIRECT(CONCATENATE("'2018-03'!Q",TEXT(MATCH($C71,'2018-03'!$C$2:$C$100,0)+1,0))))</f>
        <v>128503903.49000001</v>
      </c>
      <c r="R71" s="17">
        <f ca="1">IF(OR(INDIRECT(CONCATENATE("'2018-04'!R",TEXT(MATCH($C71,'2018-04'!$C$2:$C$100,0)+1,0)))="",INDIRECT(CONCATENATE("'2018-03'!R",TEXT(MATCH($C71,'2018-03'!$C$2:$C$100,0)+1,0)))="",AND(INDIRECT(CONCATENATE("'2018-04'!R",TEXT(MATCH($C71,'2018-04'!$C$2:$C$100,0)+1,0)))="",INDIRECT(CONCATENATE("'2018-03'!R",TEXT(MATCH($C71,'2018-03'!$C$2:$C$100,0)+1,0)))="")),"Н/Д",INDIRECT(CONCATENATE("'2018-04'!R",TEXT(MATCH($C71,'2018-04'!$C$2:$C$100,0)+1,0)))-INDIRECT(CONCATENATE("'2018-03'!R",TEXT(MATCH($C71,'2018-03'!$C$2:$C$100,0)+1,0))))</f>
        <v>363819191.02999997</v>
      </c>
      <c r="S71" s="17">
        <f ca="1">IF(OR(INDIRECT(CONCATENATE("'2018-04'!S",TEXT(MATCH($C71,'2018-04'!$C$2:$C$100,0)+1,0)))="",INDIRECT(CONCATENATE("'2018-03'!S",TEXT(MATCH($C71,'2018-03'!$C$2:$C$100,0)+1,0)))="",AND(INDIRECT(CONCATENATE("'2018-04'!S",TEXT(MATCH($C71,'2018-04'!$C$2:$C$100,0)+1,0)))="",INDIRECT(CONCATENATE("'2018-03'!S",TEXT(MATCH($C71,'2018-03'!$C$2:$C$100,0)+1,0)))="")),"Н/Д",INDIRECT(CONCATENATE("'2018-04'!S",TEXT(MATCH($C71,'2018-04'!$C$2:$C$100,0)+1,0)))-INDIRECT(CONCATENATE("'2018-03'!S",TEXT(MATCH($C71,'2018-03'!$C$2:$C$100,0)+1,0))))</f>
        <v>3441337.0600000005</v>
      </c>
      <c r="T71" s="17">
        <f ca="1">IF(OR(INDIRECT(CONCATENATE("'2018-04'!T",TEXT(MATCH($C71,'2018-04'!$C$2:$C$100,0)+1,0)))="",INDIRECT(CONCATENATE("'2018-03'!T",TEXT(MATCH($C71,'2018-03'!$C$2:$C$100,0)+1,0)))="",AND(INDIRECT(CONCATENATE("'2018-04'!T",TEXT(MATCH($C71,'2018-04'!$C$2:$C$100,0)+1,0)))="",INDIRECT(CONCATENATE("'2018-03'!T",TEXT(MATCH($C71,'2018-03'!$C$2:$C$100,0)+1,0)))="")),"Н/Д",INDIRECT(CONCATENATE("'2018-04'!T",TEXT(MATCH($C71,'2018-04'!$C$2:$C$100,0)+1,0)))-INDIRECT(CONCATENATE("'2018-03'!T",TEXT(MATCH($C71,'2018-03'!$C$2:$C$100,0)+1,0))))</f>
        <v>470659176.76000011</v>
      </c>
      <c r="U71" s="17">
        <f ca="1">IF(OR(INDIRECT(CONCATENATE("'2018-04'!U",TEXT(MATCH($C71,'2018-04'!$C$2:$C$100,0)+1,0)))="",INDIRECT(CONCATENATE("'2018-03'!U",TEXT(MATCH($C71,'2018-03'!$C$2:$C$100,0)+1,0)))="",AND(INDIRECT(CONCATENATE("'2018-04'!U",TEXT(MATCH($C71,'2018-04'!$C$2:$C$100,0)+1,0)))="",INDIRECT(CONCATENATE("'2018-03'!U",TEXT(MATCH($C71,'2018-03'!$C$2:$C$100,0)+1,0)))="")),"Н/Д",INDIRECT(CONCATENATE("'2018-04'!U",TEXT(MATCH($C71,'2018-04'!$C$2:$C$100,0)+1,0)))-INDIRECT(CONCATENATE("'2018-03'!U",TEXT(MATCH($C71,'2018-03'!$C$2:$C$100,0)+1,0))))</f>
        <v>96739541.920000017</v>
      </c>
      <c r="V71" s="17">
        <f ca="1">IF(OR(INDIRECT(CONCATENATE("'2018-04'!V",TEXT(MATCH($C71,'2018-04'!$C$2:$C$100,0)+1,0)))="",INDIRECT(CONCATENATE("'2018-03'!V",TEXT(MATCH($C71,'2018-03'!$C$2:$C$100,0)+1,0)))="",AND(INDIRECT(CONCATENATE("'2018-04'!V",TEXT(MATCH($C71,'2018-04'!$C$2:$C$100,0)+1,0)))="",INDIRECT(CONCATENATE("'2018-03'!V",TEXT(MATCH($C71,'2018-03'!$C$2:$C$100,0)+1,0)))="")),"Н/Д",INDIRECT(CONCATENATE("'2018-04'!V",TEXT(MATCH($C71,'2018-04'!$C$2:$C$100,0)+1,0)))-INDIRECT(CONCATENATE("'2018-03'!V",TEXT(MATCH($C71,'2018-03'!$C$2:$C$100,0)+1,0))))</f>
        <v>1980342456.6100001</v>
      </c>
      <c r="W71" s="17">
        <f ca="1">IF(OR(INDIRECT(CONCATENATE("'2018-04'!W",TEXT(MATCH($C71,'2018-04'!$C$2:$C$100,0)+1,0)))="",INDIRECT(CONCATENATE("'2018-03'!W",TEXT(MATCH($C71,'2018-03'!$C$2:$C$100,0)+1,0)))="",AND(INDIRECT(CONCATENATE("'2018-04'!W",TEXT(MATCH($C71,'2018-04'!$C$2:$C$100,0)+1,0)))="",INDIRECT(CONCATENATE("'2018-03'!W",TEXT(MATCH($C71,'2018-03'!$C$2:$C$100,0)+1,0)))="")),"Н/Д",INDIRECT(CONCATENATE("'2018-04'!W",TEXT(MATCH($C71,'2018-04'!$C$2:$C$100,0)+1,0)))-INDIRECT(CONCATENATE("'2018-03'!W",TEXT(MATCH($C71,'2018-03'!$C$2:$C$100,0)+1,0))))</f>
        <v>204596924888.08002</v>
      </c>
    </row>
    <row r="72" spans="1:23" x14ac:dyDescent="0.25">
      <c r="A72" s="2" t="s">
        <v>87</v>
      </c>
      <c r="B72" s="2" t="s">
        <v>98</v>
      </c>
      <c r="C72" s="15">
        <v>54000000</v>
      </c>
      <c r="D72" s="2" t="s">
        <v>207</v>
      </c>
      <c r="E72" s="17">
        <f ca="1">IF(OR(INDIRECT(CONCATENATE("'2018-04'!E",TEXT(MATCH($C72,'2018-04'!$C$2:$C$100,0)+1,0)))="",INDIRECT(CONCATENATE("'2018-03'!E",TEXT(MATCH($C72,'2018-03'!$C$2:$C$100,0)+1,0)))="",AND(INDIRECT(CONCATENATE("'2018-04'!E",TEXT(MATCH($C72,'2018-04'!$C$2:$C$100,0)+1,0)))="",INDIRECT(CONCATENATE("'2018-03'!E",TEXT(MATCH($C72,'2018-03'!$C$2:$C$100,0)+1,0)))="")),"Н/Д",INDIRECT(CONCATENATE("'2018-04'!E",TEXT(MATCH($C72,'2018-04'!$C$2:$C$100,0)+1,0)))-INDIRECT(CONCATENATE("'2018-03'!E",TEXT(MATCH($C72,'2018-03'!$C$2:$C$100,0)+1,0))))</f>
        <v>3396643781.04</v>
      </c>
      <c r="F72" s="17">
        <f ca="1">IF(OR(INDIRECT(CONCATENATE("'2018-04'!F",TEXT(MATCH($C72,'2018-04'!$C$2:$C$100,0)+1,0)))="",INDIRECT(CONCATENATE("'2018-03'!F",TEXT(MATCH($C72,'2018-03'!$C$2:$C$100,0)+1,0)))="",AND(INDIRECT(CONCATENATE("'2018-04'!F",TEXT(MATCH($C72,'2018-04'!$C$2:$C$100,0)+1,0)))="",INDIRECT(CONCATENATE("'2018-03'!F",TEXT(MATCH($C72,'2018-03'!$C$2:$C$100,0)+1,0)))="")),"Н/Д",INDIRECT(CONCATENATE("'2018-04'!F",TEXT(MATCH($C72,'2018-04'!$C$2:$C$100,0)+1,0)))-INDIRECT(CONCATENATE("'2018-03'!F",TEXT(MATCH($C72,'2018-03'!$C$2:$C$100,0)+1,0))))</f>
        <v>2430881722.6800003</v>
      </c>
      <c r="G72" s="17">
        <f ca="1">IF(OR(INDIRECT(CONCATENATE("'2018-04'!G",TEXT(MATCH($C72,'2018-04'!$C$2:$C$100,0)+1,0)))="",INDIRECT(CONCATENATE("'2018-03'!G",TEXT(MATCH($C72,'2018-03'!$C$2:$C$100,0)+1,0)))="",AND(INDIRECT(CONCATENATE("'2018-04'!G",TEXT(MATCH($C72,'2018-04'!$C$2:$C$100,0)+1,0)))="",INDIRECT(CONCATENATE("'2018-03'!G",TEXT(MATCH($C72,'2018-03'!$C$2:$C$100,0)+1,0)))="")),"Н/Д",INDIRECT(CONCATENATE("'2018-04'!G",TEXT(MATCH($C72,'2018-04'!$C$2:$C$100,0)+1,0)))-INDIRECT(CONCATENATE("'2018-03'!G",TEXT(MATCH($C72,'2018-03'!$C$2:$C$100,0)+1,0))))</f>
        <v>808274024.37999988</v>
      </c>
      <c r="H72" s="17">
        <f ca="1">IF(OR(INDIRECT(CONCATENATE("'2018-04'!H",TEXT(MATCH($C72,'2018-04'!$C$2:$C$100,0)+1,0)))="",INDIRECT(CONCATENATE("'2018-03'!H",TEXT(MATCH($C72,'2018-03'!$C$2:$C$100,0)+1,0)))="",AND(INDIRECT(CONCATENATE("'2018-04'!H",TEXT(MATCH($C72,'2018-04'!$C$2:$C$100,0)+1,0)))="",INDIRECT(CONCATENATE("'2018-03'!H",TEXT(MATCH($C72,'2018-03'!$C$2:$C$100,0)+1,0)))="")),"Н/Д",INDIRECT(CONCATENATE("'2018-04'!H",TEXT(MATCH($C72,'2018-04'!$C$2:$C$100,0)+1,0)))-INDIRECT(CONCATENATE("'2018-03'!H",TEXT(MATCH($C72,'2018-03'!$C$2:$C$100,0)+1,0))))</f>
        <v>735291155.3499999</v>
      </c>
      <c r="I72" s="17">
        <f ca="1">IF(OR(INDIRECT(CONCATENATE("'2018-04'!I",TEXT(MATCH($C72,'2018-04'!$C$2:$C$100,0)+1,0)))="",INDIRECT(CONCATENATE("'2018-03'!I",TEXT(MATCH($C72,'2018-03'!$C$2:$C$100,0)+1,0)))="",AND(INDIRECT(CONCATENATE("'2018-04'!I",TEXT(MATCH($C72,'2018-04'!$C$2:$C$100,0)+1,0)))="",INDIRECT(CONCATENATE("'2018-03'!I",TEXT(MATCH($C72,'2018-03'!$C$2:$C$100,0)+1,0)))="")),"Н/Д",INDIRECT(CONCATENATE("'2018-04'!I",TEXT(MATCH($C72,'2018-04'!$C$2:$C$100,0)+1,0)))-INDIRECT(CONCATENATE("'2018-03'!I",TEXT(MATCH($C72,'2018-03'!$C$2:$C$100,0)+1,0))))</f>
        <v>344490399.59000003</v>
      </c>
      <c r="J72" s="17" t="str">
        <f ca="1">IF(OR(INDIRECT(CONCATENATE("'2018-04'!J",TEXT(MATCH($C72,'2018-04'!$C$2:$C$100,0)+1,0)))="",INDIRECT(CONCATENATE("'2018-03'!J",TEXT(MATCH($C72,'2018-03'!$C$2:$C$100,0)+1,0)))="",AND(INDIRECT(CONCATENATE("'2018-04'!J",TEXT(MATCH($C72,'2018-04'!$C$2:$C$100,0)+1,0)))="",INDIRECT(CONCATENATE("'2018-03'!J",TEXT(MATCH($C72,'2018-03'!$C$2:$C$100,0)+1,0)))="")),"Н/Д",INDIRECT(CONCATENATE("'2018-04'!J",TEXT(MATCH($C72,'2018-04'!$C$2:$C$100,0)+1,0)))-INDIRECT(CONCATENATE("'2018-03'!J",TEXT(MATCH($C72,'2018-03'!$C$2:$C$100,0)+1,0))))</f>
        <v>Н/Д</v>
      </c>
      <c r="K72" s="17">
        <f ca="1">IF(OR(INDIRECT(CONCATENATE("'2018-04'!K",TEXT(MATCH($C72,'2018-04'!$C$2:$C$100,0)+1,0)))="",INDIRECT(CONCATENATE("'2018-03'!K",TEXT(MATCH($C72,'2018-03'!$C$2:$C$100,0)+1,0)))="",AND(INDIRECT(CONCATENATE("'2018-04'!K",TEXT(MATCH($C72,'2018-04'!$C$2:$C$100,0)+1,0)))="",INDIRECT(CONCATENATE("'2018-03'!K",TEXT(MATCH($C72,'2018-03'!$C$2:$C$100,0)+1,0)))="")),"Н/Д",INDIRECT(CONCATENATE("'2018-04'!K",TEXT(MATCH($C72,'2018-04'!$C$2:$C$100,0)+1,0)))-INDIRECT(CONCATENATE("'2018-03'!K",TEXT(MATCH($C72,'2018-03'!$C$2:$C$100,0)+1,0))))</f>
        <v>155733983.45000002</v>
      </c>
      <c r="L72" s="17">
        <f ca="1">IF(OR(INDIRECT(CONCATENATE("'2018-04'!L",TEXT(MATCH($C72,'2018-04'!$C$2:$C$100,0)+1,0)))="",INDIRECT(CONCATENATE("'2018-03'!L",TEXT(MATCH($C72,'2018-03'!$C$2:$C$100,0)+1,0)))="",AND(INDIRECT(CONCATENATE("'2018-04'!L",TEXT(MATCH($C72,'2018-04'!$C$2:$C$100,0)+1,0)))="",INDIRECT(CONCATENATE("'2018-03'!L",TEXT(MATCH($C72,'2018-03'!$C$2:$C$100,0)+1,0)))="")),"Н/Д",INDIRECT(CONCATENATE("'2018-04'!L",TEXT(MATCH($C72,'2018-04'!$C$2:$C$100,0)+1,0)))-INDIRECT(CONCATENATE("'2018-03'!L",TEXT(MATCH($C72,'2018-03'!$C$2:$C$100,0)+1,0))))</f>
        <v>226960485.21000001</v>
      </c>
      <c r="M72" s="17">
        <f ca="1">IF(OR(INDIRECT(CONCATENATE("'2018-04'!M",TEXT(MATCH($C72,'2018-04'!$C$2:$C$100,0)+1,0)))="",INDIRECT(CONCATENATE("'2018-03'!M",TEXT(MATCH($C72,'2018-03'!$C$2:$C$100,0)+1,0)))="",AND(INDIRECT(CONCATENATE("'2018-04'!M",TEXT(MATCH($C72,'2018-04'!$C$2:$C$100,0)+1,0)))="",INDIRECT(CONCATENATE("'2018-03'!M",TEXT(MATCH($C72,'2018-03'!$C$2:$C$100,0)+1,0)))="")),"Н/Д",INDIRECT(CONCATENATE("'2018-04'!M",TEXT(MATCH($C72,'2018-04'!$C$2:$C$100,0)+1,0)))-INDIRECT(CONCATENATE("'2018-03'!M",TEXT(MATCH($C72,'2018-03'!$C$2:$C$100,0)+1,0))))</f>
        <v>608715.64000000013</v>
      </c>
      <c r="N72" s="17">
        <f ca="1">IF(OR(INDIRECT(CONCATENATE("'2018-04'!N",TEXT(MATCH($C72,'2018-04'!$C$2:$C$100,0)+1,0)))="",INDIRECT(CONCATENATE("'2018-03'!N",TEXT(MATCH($C72,'2018-03'!$C$2:$C$100,0)+1,0)))="",AND(INDIRECT(CONCATENATE("'2018-04'!N",TEXT(MATCH($C72,'2018-04'!$C$2:$C$100,0)+1,0)))="",INDIRECT(CONCATENATE("'2018-03'!N",TEXT(MATCH($C72,'2018-03'!$C$2:$C$100,0)+1,0)))="")),"Н/Д",INDIRECT(CONCATENATE("'2018-04'!N",TEXT(MATCH($C72,'2018-04'!$C$2:$C$100,0)+1,0)))-INDIRECT(CONCATENATE("'2018-03'!NE",TEXT(MATCH($C72,'2018-03'!$C$2:$C$100,0)+1,0))))</f>
        <v>44951554.75</v>
      </c>
      <c r="O72" s="17">
        <f ca="1">IF(OR(INDIRECT(CONCATENATE("'2018-04'!O",TEXT(MATCH($C72,'2018-04'!$C$2:$C$100,0)+1,0)))="",INDIRECT(CONCATENATE("'2018-03'!O",TEXT(MATCH($C72,'2018-03'!$C$2:$C$100,0)+1,0)))="",AND(INDIRECT(CONCATENATE("'2018-04'!O",TEXT(MATCH($C72,'2018-04'!$C$2:$C$100,0)+1,0)))="",INDIRECT(CONCATENATE("'2018-03'!O",TEXT(MATCH($C72,'2018-03'!$C$2:$C$100,0)+1,0)))="")),"Н/Д",INDIRECT(CONCATENATE("'2018-04'!O",TEXT(MATCH($C72,'2018-04'!$C$2:$C$100,0)+1,0)))-INDIRECT(CONCATENATE("'2018-03'!O",TEXT(MATCH($C72,'2018-03'!$C$2:$C$100,0)+1,0))))</f>
        <v>250176.39</v>
      </c>
      <c r="P72" s="17">
        <f ca="1">IF(OR(INDIRECT(CONCATENATE("'2018-04'!P",TEXT(MATCH($C72,'2018-04'!$C$2:$C$100,0)+1,0)))="",INDIRECT(CONCATENATE("'2018-03'!P",TEXT(MATCH($C72,'2018-03'!$C$2:$C$100,0)+1,0)))="",AND(INDIRECT(CONCATENATE("'2018-04'!P",TEXT(MATCH($C72,'2018-04'!$C$2:$C$100,0)+1,0)))="",INDIRECT(CONCATENATE("'2018-03'!P",TEXT(MATCH($C72,'2018-03'!$C$2:$C$100,0)+1,0)))="")),"Н/Д",INDIRECT(CONCATENATE("'2018-04'!P",TEXT(MATCH($C72,'2018-04'!$C$2:$C$100,0)+1,0)))-INDIRECT(CONCATENATE("'2018-03'!P",TEXT(MATCH($C72,'2018-03'!$C$2:$C$100,0)+1,0))))</f>
        <v>57920326.469999999</v>
      </c>
      <c r="Q72" s="17">
        <f ca="1">IF(OR(INDIRECT(CONCATENATE("'2018-04'!Q",TEXT(MATCH($C72,'2018-04'!$C$2:$C$100,0)+1,0)))="",INDIRECT(CONCATENATE("'2018-03'!Q",TEXT(MATCH($C72,'2018-03'!$C$2:$C$100,0)+1,0)))="",AND(INDIRECT(CONCATENATE("'2018-04'!Q",TEXT(MATCH($C72,'2018-04'!$C$2:$C$100,0)+1,0)))="",INDIRECT(CONCATENATE("'2018-03'!Q",TEXT(MATCH($C72,'2018-03'!$C$2:$C$100,0)+1,0)))="")),"Н/Д",INDIRECT(CONCATENATE("'2018-04'!Q",TEXT(MATCH($C72,'2018-04'!$C$2:$C$100,0)+1,0)))-INDIRECT(CONCATENATE("'2018-03'!Q",TEXT(MATCH($C72,'2018-03'!$C$2:$C$100,0)+1,0))))</f>
        <v>3170599.18</v>
      </c>
      <c r="R72" s="17">
        <f ca="1">IF(OR(INDIRECT(CONCATENATE("'2018-04'!R",TEXT(MATCH($C72,'2018-04'!$C$2:$C$100,0)+1,0)))="",INDIRECT(CONCATENATE("'2018-03'!R",TEXT(MATCH($C72,'2018-03'!$C$2:$C$100,0)+1,0)))="",AND(INDIRECT(CONCATENATE("'2018-04'!R",TEXT(MATCH($C72,'2018-04'!$C$2:$C$100,0)+1,0)))="",INDIRECT(CONCATENATE("'2018-03'!R",TEXT(MATCH($C72,'2018-03'!$C$2:$C$100,0)+1,0)))="")),"Н/Д",INDIRECT(CONCATENATE("'2018-04'!R",TEXT(MATCH($C72,'2018-04'!$C$2:$C$100,0)+1,0)))-INDIRECT(CONCATENATE("'2018-03'!R",TEXT(MATCH($C72,'2018-03'!$C$2:$C$100,0)+1,0))))</f>
        <v>26751200.390000001</v>
      </c>
      <c r="S72" s="17">
        <f ca="1">IF(OR(INDIRECT(CONCATENATE("'2018-04'!S",TEXT(MATCH($C72,'2018-04'!$C$2:$C$100,0)+1,0)))="",INDIRECT(CONCATENATE("'2018-03'!S",TEXT(MATCH($C72,'2018-03'!$C$2:$C$100,0)+1,0)))="",AND(INDIRECT(CONCATENATE("'2018-04'!S",TEXT(MATCH($C72,'2018-04'!$C$2:$C$100,0)+1,0)))="",INDIRECT(CONCATENATE("'2018-03'!S",TEXT(MATCH($C72,'2018-03'!$C$2:$C$100,0)+1,0)))="")),"Н/Д",INDIRECT(CONCATENATE("'2018-04'!S",TEXT(MATCH($C72,'2018-04'!$C$2:$C$100,0)+1,0)))-INDIRECT(CONCATENATE("'2018-03'!S",TEXT(MATCH($C72,'2018-03'!$C$2:$C$100,0)+1,0))))</f>
        <v>416841.2300000001</v>
      </c>
      <c r="T72" s="17">
        <f ca="1">IF(OR(INDIRECT(CONCATENATE("'2018-04'!T",TEXT(MATCH($C72,'2018-04'!$C$2:$C$100,0)+1,0)))="",INDIRECT(CONCATENATE("'2018-03'!T",TEXT(MATCH($C72,'2018-03'!$C$2:$C$100,0)+1,0)))="",AND(INDIRECT(CONCATENATE("'2018-04'!T",TEXT(MATCH($C72,'2018-04'!$C$2:$C$100,0)+1,0)))="",INDIRECT(CONCATENATE("'2018-03'!T",TEXT(MATCH($C72,'2018-03'!$C$2:$C$100,0)+1,0)))="")),"Н/Д",INDIRECT(CONCATENATE("'2018-04'!T",TEXT(MATCH($C72,'2018-04'!$C$2:$C$100,0)+1,0)))-INDIRECT(CONCATENATE("'2018-03'!T",TEXT(MATCH($C72,'2018-03'!$C$2:$C$100,0)+1,0))))</f>
        <v>38809502.280000001</v>
      </c>
      <c r="U72" s="17">
        <f ca="1">IF(OR(INDIRECT(CONCATENATE("'2018-04'!U",TEXT(MATCH($C72,'2018-04'!$C$2:$C$100,0)+1,0)))="",INDIRECT(CONCATENATE("'2018-03'!U",TEXT(MATCH($C72,'2018-03'!$C$2:$C$100,0)+1,0)))="",AND(INDIRECT(CONCATENATE("'2018-04'!U",TEXT(MATCH($C72,'2018-04'!$C$2:$C$100,0)+1,0)))="",INDIRECT(CONCATENATE("'2018-03'!U",TEXT(MATCH($C72,'2018-03'!$C$2:$C$100,0)+1,0)))="")),"Н/Д",INDIRECT(CONCATENATE("'2018-04'!U",TEXT(MATCH($C72,'2018-04'!$C$2:$C$100,0)+1,0)))-INDIRECT(CONCATENATE("'2018-03'!U",TEXT(MATCH($C72,'2018-03'!$C$2:$C$100,0)+1,0))))</f>
        <v>1637233.7899999996</v>
      </c>
      <c r="V72" s="17">
        <f ca="1">IF(OR(INDIRECT(CONCATENATE("'2018-04'!V",TEXT(MATCH($C72,'2018-04'!$C$2:$C$100,0)+1,0)))="",INDIRECT(CONCATENATE("'2018-03'!V",TEXT(MATCH($C72,'2018-03'!$C$2:$C$100,0)+1,0)))="",AND(INDIRECT(CONCATENATE("'2018-04'!V",TEXT(MATCH($C72,'2018-04'!$C$2:$C$100,0)+1,0)))="",INDIRECT(CONCATENATE("'2018-03'!V",TEXT(MATCH($C72,'2018-03'!$C$2:$C$100,0)+1,0)))="")),"Н/Д",INDIRECT(CONCATENATE("'2018-04'!V",TEXT(MATCH($C72,'2018-04'!$C$2:$C$100,0)+1,0)))-INDIRECT(CONCATENATE("'2018-03'!V",TEXT(MATCH($C72,'2018-03'!$C$2:$C$100,0)+1,0))))</f>
        <v>965762058.36000013</v>
      </c>
      <c r="W72" s="17">
        <f ca="1">IF(OR(INDIRECT(CONCATENATE("'2018-04'!W",TEXT(MATCH($C72,'2018-04'!$C$2:$C$100,0)+1,0)))="",INDIRECT(CONCATENATE("'2018-03'!W",TEXT(MATCH($C72,'2018-03'!$C$2:$C$100,0)+1,0)))="",AND(INDIRECT(CONCATENATE("'2018-04'!W",TEXT(MATCH($C72,'2018-04'!$C$2:$C$100,0)+1,0)))="",INDIRECT(CONCATENATE("'2018-03'!W",TEXT(MATCH($C72,'2018-03'!$C$2:$C$100,0)+1,0)))="")),"Н/Д",INDIRECT(CONCATENATE("'2018-04'!W",TEXT(MATCH($C72,'2018-04'!$C$2:$C$100,0)+1,0)))-INDIRECT(CONCATENATE("'2018-03'!W",TEXT(MATCH($C72,'2018-03'!$C$2:$C$100,0)+1,0))))</f>
        <v>9211142331.789999</v>
      </c>
    </row>
    <row r="73" spans="1:23" x14ac:dyDescent="0.25">
      <c r="A73" s="2" t="s">
        <v>87</v>
      </c>
      <c r="B73" s="2" t="s">
        <v>99</v>
      </c>
      <c r="C73" s="15">
        <v>61000000</v>
      </c>
      <c r="D73" s="2" t="s">
        <v>207</v>
      </c>
      <c r="E73" s="17">
        <f ca="1">IF(OR(INDIRECT(CONCATENATE("'2018-04'!E",TEXT(MATCH($C73,'2018-04'!$C$2:$C$100,0)+1,0)))="",INDIRECT(CONCATENATE("'2018-03'!E",TEXT(MATCH($C73,'2018-03'!$C$2:$C$100,0)+1,0)))="",AND(INDIRECT(CONCATENATE("'2018-04'!E",TEXT(MATCH($C73,'2018-04'!$C$2:$C$100,0)+1,0)))="",INDIRECT(CONCATENATE("'2018-03'!E",TEXT(MATCH($C73,'2018-03'!$C$2:$C$100,0)+1,0)))="")),"Н/Д",INDIRECT(CONCATENATE("'2018-04'!E",TEXT(MATCH($C73,'2018-04'!$C$2:$C$100,0)+1,0)))-INDIRECT(CONCATENATE("'2018-03'!E",TEXT(MATCH($C73,'2018-03'!$C$2:$C$100,0)+1,0))))</f>
        <v>6583474261.7200003</v>
      </c>
      <c r="F73" s="17">
        <f ca="1">IF(OR(INDIRECT(CONCATENATE("'2018-04'!F",TEXT(MATCH($C73,'2018-04'!$C$2:$C$100,0)+1,0)))="",INDIRECT(CONCATENATE("'2018-03'!F",TEXT(MATCH($C73,'2018-03'!$C$2:$C$100,0)+1,0)))="",AND(INDIRECT(CONCATENATE("'2018-04'!F",TEXT(MATCH($C73,'2018-04'!$C$2:$C$100,0)+1,0)))="",INDIRECT(CONCATENATE("'2018-03'!F",TEXT(MATCH($C73,'2018-03'!$C$2:$C$100,0)+1,0)))="")),"Н/Д",INDIRECT(CONCATENATE("'2018-04'!F",TEXT(MATCH($C73,'2018-04'!$C$2:$C$100,0)+1,0)))-INDIRECT(CONCATENATE("'2018-03'!F",TEXT(MATCH($C73,'2018-03'!$C$2:$C$100,0)+1,0))))</f>
        <v>5128662886.6099997</v>
      </c>
      <c r="G73" s="17">
        <f ca="1">IF(OR(INDIRECT(CONCATENATE("'2018-04'!G",TEXT(MATCH($C73,'2018-04'!$C$2:$C$100,0)+1,0)))="",INDIRECT(CONCATENATE("'2018-03'!G",TEXT(MATCH($C73,'2018-03'!$C$2:$C$100,0)+1,0)))="",AND(INDIRECT(CONCATENATE("'2018-04'!G",TEXT(MATCH($C73,'2018-04'!$C$2:$C$100,0)+1,0)))="",INDIRECT(CONCATENATE("'2018-03'!G",TEXT(MATCH($C73,'2018-03'!$C$2:$C$100,0)+1,0)))="")),"Н/Д",INDIRECT(CONCATENATE("'2018-04'!G",TEXT(MATCH($C73,'2018-04'!$C$2:$C$100,0)+1,0)))-INDIRECT(CONCATENATE("'2018-03'!G",TEXT(MATCH($C73,'2018-03'!$C$2:$C$100,0)+1,0))))</f>
        <v>1935485389.1300001</v>
      </c>
      <c r="H73" s="17">
        <f ca="1">IF(OR(INDIRECT(CONCATENATE("'2018-04'!H",TEXT(MATCH($C73,'2018-04'!$C$2:$C$100,0)+1,0)))="",INDIRECT(CONCATENATE("'2018-03'!H",TEXT(MATCH($C73,'2018-03'!$C$2:$C$100,0)+1,0)))="",AND(INDIRECT(CONCATENATE("'2018-04'!H",TEXT(MATCH($C73,'2018-04'!$C$2:$C$100,0)+1,0)))="",INDIRECT(CONCATENATE("'2018-03'!H",TEXT(MATCH($C73,'2018-03'!$C$2:$C$100,0)+1,0)))="")),"Н/Д",INDIRECT(CONCATENATE("'2018-04'!H",TEXT(MATCH($C73,'2018-04'!$C$2:$C$100,0)+1,0)))-INDIRECT(CONCATENATE("'2018-03'!H",TEXT(MATCH($C73,'2018-03'!$C$2:$C$100,0)+1,0))))</f>
        <v>1488857284.8700004</v>
      </c>
      <c r="I73" s="17">
        <f ca="1">IF(OR(INDIRECT(CONCATENATE("'2018-04'!I",TEXT(MATCH($C73,'2018-04'!$C$2:$C$100,0)+1,0)))="",INDIRECT(CONCATENATE("'2018-03'!I",TEXT(MATCH($C73,'2018-03'!$C$2:$C$100,0)+1,0)))="",AND(INDIRECT(CONCATENATE("'2018-04'!I",TEXT(MATCH($C73,'2018-04'!$C$2:$C$100,0)+1,0)))="",INDIRECT(CONCATENATE("'2018-03'!I",TEXT(MATCH($C73,'2018-03'!$C$2:$C$100,0)+1,0)))="")),"Н/Д",INDIRECT(CONCATENATE("'2018-04'!I",TEXT(MATCH($C73,'2018-04'!$C$2:$C$100,0)+1,0)))-INDIRECT(CONCATENATE("'2018-03'!I",TEXT(MATCH($C73,'2018-03'!$C$2:$C$100,0)+1,0))))</f>
        <v>483347290.17000008</v>
      </c>
      <c r="J73" s="17" t="str">
        <f ca="1">IF(OR(INDIRECT(CONCATENATE("'2018-04'!J",TEXT(MATCH($C73,'2018-04'!$C$2:$C$100,0)+1,0)))="",INDIRECT(CONCATENATE("'2018-03'!J",TEXT(MATCH($C73,'2018-03'!$C$2:$C$100,0)+1,0)))="",AND(INDIRECT(CONCATENATE("'2018-04'!J",TEXT(MATCH($C73,'2018-04'!$C$2:$C$100,0)+1,0)))="",INDIRECT(CONCATENATE("'2018-03'!J",TEXT(MATCH($C73,'2018-03'!$C$2:$C$100,0)+1,0)))="")),"Н/Д",INDIRECT(CONCATENATE("'2018-04'!J",TEXT(MATCH($C73,'2018-04'!$C$2:$C$100,0)+1,0)))-INDIRECT(CONCATENATE("'2018-03'!J",TEXT(MATCH($C73,'2018-03'!$C$2:$C$100,0)+1,0))))</f>
        <v>Н/Д</v>
      </c>
      <c r="K73" s="17">
        <f ca="1">IF(OR(INDIRECT(CONCATENATE("'2018-04'!K",TEXT(MATCH($C73,'2018-04'!$C$2:$C$100,0)+1,0)))="",INDIRECT(CONCATENATE("'2018-03'!K",TEXT(MATCH($C73,'2018-03'!$C$2:$C$100,0)+1,0)))="",AND(INDIRECT(CONCATENATE("'2018-04'!K",TEXT(MATCH($C73,'2018-04'!$C$2:$C$100,0)+1,0)))="",INDIRECT(CONCATENATE("'2018-03'!K",TEXT(MATCH($C73,'2018-03'!$C$2:$C$100,0)+1,0)))="")),"Н/Д",INDIRECT(CONCATENATE("'2018-04'!K",TEXT(MATCH($C73,'2018-04'!$C$2:$C$100,0)+1,0)))-INDIRECT(CONCATENATE("'2018-03'!K",TEXT(MATCH($C73,'2018-03'!$C$2:$C$100,0)+1,0))))</f>
        <v>293682054.57000005</v>
      </c>
      <c r="L73" s="17">
        <f ca="1">IF(OR(INDIRECT(CONCATENATE("'2018-04'!L",TEXT(MATCH($C73,'2018-04'!$C$2:$C$100,0)+1,0)))="",INDIRECT(CONCATENATE("'2018-03'!L",TEXT(MATCH($C73,'2018-03'!$C$2:$C$100,0)+1,0)))="",AND(INDIRECT(CONCATENATE("'2018-04'!L",TEXT(MATCH($C73,'2018-04'!$C$2:$C$100,0)+1,0)))="",INDIRECT(CONCATENATE("'2018-03'!L",TEXT(MATCH($C73,'2018-03'!$C$2:$C$100,0)+1,0)))="")),"Н/Д",INDIRECT(CONCATENATE("'2018-04'!L",TEXT(MATCH($C73,'2018-04'!$C$2:$C$100,0)+1,0)))-INDIRECT(CONCATENATE("'2018-03'!L",TEXT(MATCH($C73,'2018-03'!$C$2:$C$100,0)+1,0))))</f>
        <v>641640190.69000006</v>
      </c>
      <c r="M73" s="17">
        <f ca="1">IF(OR(INDIRECT(CONCATENATE("'2018-04'!M",TEXT(MATCH($C73,'2018-04'!$C$2:$C$100,0)+1,0)))="",INDIRECT(CONCATENATE("'2018-03'!M",TEXT(MATCH($C73,'2018-03'!$C$2:$C$100,0)+1,0)))="",AND(INDIRECT(CONCATENATE("'2018-04'!M",TEXT(MATCH($C73,'2018-04'!$C$2:$C$100,0)+1,0)))="",INDIRECT(CONCATENATE("'2018-03'!M",TEXT(MATCH($C73,'2018-03'!$C$2:$C$100,0)+1,0)))="")),"Н/Д",INDIRECT(CONCATENATE("'2018-04'!M",TEXT(MATCH($C73,'2018-04'!$C$2:$C$100,0)+1,0)))-INDIRECT(CONCATENATE("'2018-03'!M",TEXT(MATCH($C73,'2018-03'!$C$2:$C$100,0)+1,0))))</f>
        <v>1961722.9300000006</v>
      </c>
      <c r="N73" s="17">
        <f ca="1">IF(OR(INDIRECT(CONCATENATE("'2018-04'!N",TEXT(MATCH($C73,'2018-04'!$C$2:$C$100,0)+1,0)))="",INDIRECT(CONCATENATE("'2018-03'!N",TEXT(MATCH($C73,'2018-03'!$C$2:$C$100,0)+1,0)))="",AND(INDIRECT(CONCATENATE("'2018-04'!N",TEXT(MATCH($C73,'2018-04'!$C$2:$C$100,0)+1,0)))="",INDIRECT(CONCATENATE("'2018-03'!N",TEXT(MATCH($C73,'2018-03'!$C$2:$C$100,0)+1,0)))="")),"Н/Д",INDIRECT(CONCATENATE("'2018-04'!N",TEXT(MATCH($C73,'2018-04'!$C$2:$C$100,0)+1,0)))-INDIRECT(CONCATENATE("'2018-03'!NE",TEXT(MATCH($C73,'2018-03'!$C$2:$C$100,0)+1,0))))</f>
        <v>71527950.310000002</v>
      </c>
      <c r="O73" s="17">
        <f ca="1">IF(OR(INDIRECT(CONCATENATE("'2018-04'!O",TEXT(MATCH($C73,'2018-04'!$C$2:$C$100,0)+1,0)))="",INDIRECT(CONCATENATE("'2018-03'!O",TEXT(MATCH($C73,'2018-03'!$C$2:$C$100,0)+1,0)))="",AND(INDIRECT(CONCATENATE("'2018-04'!O",TEXT(MATCH($C73,'2018-04'!$C$2:$C$100,0)+1,0)))="",INDIRECT(CONCATENATE("'2018-03'!O",TEXT(MATCH($C73,'2018-03'!$C$2:$C$100,0)+1,0)))="")),"Н/Д",INDIRECT(CONCATENATE("'2018-04'!O",TEXT(MATCH($C73,'2018-04'!$C$2:$C$100,0)+1,0)))-INDIRECT(CONCATENATE("'2018-03'!O",TEXT(MATCH($C73,'2018-03'!$C$2:$C$100,0)+1,0))))</f>
        <v>7339.1199999999953</v>
      </c>
      <c r="P73" s="17">
        <f ca="1">IF(OR(INDIRECT(CONCATENATE("'2018-04'!P",TEXT(MATCH($C73,'2018-04'!$C$2:$C$100,0)+1,0)))="",INDIRECT(CONCATENATE("'2018-03'!P",TEXT(MATCH($C73,'2018-03'!$C$2:$C$100,0)+1,0)))="",AND(INDIRECT(CONCATENATE("'2018-04'!P",TEXT(MATCH($C73,'2018-04'!$C$2:$C$100,0)+1,0)))="",INDIRECT(CONCATENATE("'2018-03'!P",TEXT(MATCH($C73,'2018-03'!$C$2:$C$100,0)+1,0)))="")),"Н/Д",INDIRECT(CONCATENATE("'2018-04'!P",TEXT(MATCH($C73,'2018-04'!$C$2:$C$100,0)+1,0)))-INDIRECT(CONCATENATE("'2018-03'!P",TEXT(MATCH($C73,'2018-03'!$C$2:$C$100,0)+1,0))))</f>
        <v>118798190.84</v>
      </c>
      <c r="Q73" s="17">
        <f ca="1">IF(OR(INDIRECT(CONCATENATE("'2018-04'!Q",TEXT(MATCH($C73,'2018-04'!$C$2:$C$100,0)+1,0)))="",INDIRECT(CONCATENATE("'2018-03'!Q",TEXT(MATCH($C73,'2018-03'!$C$2:$C$100,0)+1,0)))="",AND(INDIRECT(CONCATENATE("'2018-04'!Q",TEXT(MATCH($C73,'2018-04'!$C$2:$C$100,0)+1,0)))="",INDIRECT(CONCATENATE("'2018-03'!Q",TEXT(MATCH($C73,'2018-03'!$C$2:$C$100,0)+1,0)))="")),"Н/Д",INDIRECT(CONCATENATE("'2018-04'!Q",TEXT(MATCH($C73,'2018-04'!$C$2:$C$100,0)+1,0)))-INDIRECT(CONCATENATE("'2018-03'!Q",TEXT(MATCH($C73,'2018-03'!$C$2:$C$100,0)+1,0))))</f>
        <v>36513454.949999996</v>
      </c>
      <c r="R73" s="17">
        <f ca="1">IF(OR(INDIRECT(CONCATENATE("'2018-04'!R",TEXT(MATCH($C73,'2018-04'!$C$2:$C$100,0)+1,0)))="",INDIRECT(CONCATENATE("'2018-03'!R",TEXT(MATCH($C73,'2018-03'!$C$2:$C$100,0)+1,0)))="",AND(INDIRECT(CONCATENATE("'2018-04'!R",TEXT(MATCH($C73,'2018-04'!$C$2:$C$100,0)+1,0)))="",INDIRECT(CONCATENATE("'2018-03'!R",TEXT(MATCH($C73,'2018-03'!$C$2:$C$100,0)+1,0)))="")),"Н/Д",INDIRECT(CONCATENATE("'2018-04'!R",TEXT(MATCH($C73,'2018-04'!$C$2:$C$100,0)+1,0)))-INDIRECT(CONCATENATE("'2018-03'!R",TEXT(MATCH($C73,'2018-03'!$C$2:$C$100,0)+1,0))))</f>
        <v>25890036.039999999</v>
      </c>
      <c r="S73" s="17">
        <f ca="1">IF(OR(INDIRECT(CONCATENATE("'2018-04'!S",TEXT(MATCH($C73,'2018-04'!$C$2:$C$100,0)+1,0)))="",INDIRECT(CONCATENATE("'2018-03'!S",TEXT(MATCH($C73,'2018-03'!$C$2:$C$100,0)+1,0)))="",AND(INDIRECT(CONCATENATE("'2018-04'!S",TEXT(MATCH($C73,'2018-04'!$C$2:$C$100,0)+1,0)))="",INDIRECT(CONCATENATE("'2018-03'!S",TEXT(MATCH($C73,'2018-03'!$C$2:$C$100,0)+1,0)))="")),"Н/Д",INDIRECT(CONCATENATE("'2018-04'!S",TEXT(MATCH($C73,'2018-04'!$C$2:$C$100,0)+1,0)))-INDIRECT(CONCATENATE("'2018-03'!S",TEXT(MATCH($C73,'2018-03'!$C$2:$C$100,0)+1,0))))</f>
        <v>359176</v>
      </c>
      <c r="T73" s="17">
        <f ca="1">IF(OR(INDIRECT(CONCATENATE("'2018-04'!T",TEXT(MATCH($C73,'2018-04'!$C$2:$C$100,0)+1,0)))="",INDIRECT(CONCATENATE("'2018-03'!T",TEXT(MATCH($C73,'2018-03'!$C$2:$C$100,0)+1,0)))="",AND(INDIRECT(CONCATENATE("'2018-04'!T",TEXT(MATCH($C73,'2018-04'!$C$2:$C$100,0)+1,0)))="",INDIRECT(CONCATENATE("'2018-03'!T",TEXT(MATCH($C73,'2018-03'!$C$2:$C$100,0)+1,0)))="")),"Н/Д",INDIRECT(CONCATENATE("'2018-04'!T",TEXT(MATCH($C73,'2018-04'!$C$2:$C$100,0)+1,0)))-INDIRECT(CONCATENATE("'2018-03'!T",TEXT(MATCH($C73,'2018-03'!$C$2:$C$100,0)+1,0))))</f>
        <v>60934624.939999998</v>
      </c>
      <c r="U73" s="17">
        <f ca="1">IF(OR(INDIRECT(CONCATENATE("'2018-04'!U",TEXT(MATCH($C73,'2018-04'!$C$2:$C$100,0)+1,0)))="",INDIRECT(CONCATENATE("'2018-03'!U",TEXT(MATCH($C73,'2018-03'!$C$2:$C$100,0)+1,0)))="",AND(INDIRECT(CONCATENATE("'2018-04'!U",TEXT(MATCH($C73,'2018-04'!$C$2:$C$100,0)+1,0)))="",INDIRECT(CONCATENATE("'2018-03'!U",TEXT(MATCH($C73,'2018-03'!$C$2:$C$100,0)+1,0)))="")),"Н/Д",INDIRECT(CONCATENATE("'2018-04'!U",TEXT(MATCH($C73,'2018-04'!$C$2:$C$100,0)+1,0)))-INDIRECT(CONCATENATE("'2018-03'!U",TEXT(MATCH($C73,'2018-03'!$C$2:$C$100,0)+1,0))))</f>
        <v>1129034.06</v>
      </c>
      <c r="V73" s="17">
        <f ca="1">IF(OR(INDIRECT(CONCATENATE("'2018-04'!V",TEXT(MATCH($C73,'2018-04'!$C$2:$C$100,0)+1,0)))="",INDIRECT(CONCATENATE("'2018-03'!V",TEXT(MATCH($C73,'2018-03'!$C$2:$C$100,0)+1,0)))="",AND(INDIRECT(CONCATENATE("'2018-04'!V",TEXT(MATCH($C73,'2018-04'!$C$2:$C$100,0)+1,0)))="",INDIRECT(CONCATENATE("'2018-03'!V",TEXT(MATCH($C73,'2018-03'!$C$2:$C$100,0)+1,0)))="")),"Н/Д",INDIRECT(CONCATENATE("'2018-04'!V",TEXT(MATCH($C73,'2018-04'!$C$2:$C$100,0)+1,0)))-INDIRECT(CONCATENATE("'2018-03'!V",TEXT(MATCH($C73,'2018-03'!$C$2:$C$100,0)+1,0))))</f>
        <v>1454811375.1099999</v>
      </c>
      <c r="W73" s="17">
        <f ca="1">IF(OR(INDIRECT(CONCATENATE("'2018-04'!W",TEXT(MATCH($C73,'2018-04'!$C$2:$C$100,0)+1,0)))="",INDIRECT(CONCATENATE("'2018-03'!W",TEXT(MATCH($C73,'2018-03'!$C$2:$C$100,0)+1,0)))="",AND(INDIRECT(CONCATENATE("'2018-04'!W",TEXT(MATCH($C73,'2018-04'!$C$2:$C$100,0)+1,0)))="",INDIRECT(CONCATENATE("'2018-03'!W",TEXT(MATCH($C73,'2018-03'!$C$2:$C$100,0)+1,0)))="")),"Н/Д",INDIRECT(CONCATENATE("'2018-04'!W",TEXT(MATCH($C73,'2018-04'!$C$2:$C$100,0)+1,0)))-INDIRECT(CONCATENATE("'2018-03'!W",TEXT(MATCH($C73,'2018-03'!$C$2:$C$100,0)+1,0))))</f>
        <v>18283508400.920002</v>
      </c>
    </row>
    <row r="74" spans="1:23" x14ac:dyDescent="0.25">
      <c r="A74" s="2" t="s">
        <v>87</v>
      </c>
      <c r="B74" s="2" t="s">
        <v>100</v>
      </c>
      <c r="C74" s="15">
        <v>66000000</v>
      </c>
      <c r="D74" s="2" t="s">
        <v>207</v>
      </c>
      <c r="E74" s="17">
        <f ca="1">IF(OR(INDIRECT(CONCATENATE("'2018-04'!E",TEXT(MATCH($C74,'2018-04'!$C$2:$C$100,0)+1,0)))="",INDIRECT(CONCATENATE("'2018-03'!E",TEXT(MATCH($C74,'2018-03'!$C$2:$C$100,0)+1,0)))="",AND(INDIRECT(CONCATENATE("'2018-04'!E",TEXT(MATCH($C74,'2018-04'!$C$2:$C$100,0)+1,0)))="",INDIRECT(CONCATENATE("'2018-03'!E",TEXT(MATCH($C74,'2018-03'!$C$2:$C$100,0)+1,0)))="")),"Н/Д",INDIRECT(CONCATENATE("'2018-04'!E",TEXT(MATCH($C74,'2018-04'!$C$2:$C$100,0)+1,0)))-INDIRECT(CONCATENATE("'2018-03'!E",TEXT(MATCH($C74,'2018-03'!$C$2:$C$100,0)+1,0))))</f>
        <v>5100702057.539999</v>
      </c>
      <c r="F74" s="17">
        <f ca="1">IF(OR(INDIRECT(CONCATENATE("'2018-04'!F",TEXT(MATCH($C74,'2018-04'!$C$2:$C$100,0)+1,0)))="",INDIRECT(CONCATENATE("'2018-03'!F",TEXT(MATCH($C74,'2018-03'!$C$2:$C$100,0)+1,0)))="",AND(INDIRECT(CONCATENATE("'2018-04'!F",TEXT(MATCH($C74,'2018-04'!$C$2:$C$100,0)+1,0)))="",INDIRECT(CONCATENATE("'2018-03'!F",TEXT(MATCH($C74,'2018-03'!$C$2:$C$100,0)+1,0)))="")),"Н/Д",INDIRECT(CONCATENATE("'2018-04'!F",TEXT(MATCH($C74,'2018-04'!$C$2:$C$100,0)+1,0)))-INDIRECT(CONCATENATE("'2018-03'!F",TEXT(MATCH($C74,'2018-03'!$C$2:$C$100,0)+1,0))))</f>
        <v>4392522392.7800007</v>
      </c>
      <c r="G74" s="17">
        <f ca="1">IF(OR(INDIRECT(CONCATENATE("'2018-04'!G",TEXT(MATCH($C74,'2018-04'!$C$2:$C$100,0)+1,0)))="",INDIRECT(CONCATENATE("'2018-03'!G",TEXT(MATCH($C74,'2018-03'!$C$2:$C$100,0)+1,0)))="",AND(INDIRECT(CONCATENATE("'2018-04'!G",TEXT(MATCH($C74,'2018-04'!$C$2:$C$100,0)+1,0)))="",INDIRECT(CONCATENATE("'2018-03'!G",TEXT(MATCH($C74,'2018-03'!$C$2:$C$100,0)+1,0)))="")),"Н/Д",INDIRECT(CONCATENATE("'2018-04'!G",TEXT(MATCH($C74,'2018-04'!$C$2:$C$100,0)+1,0)))-INDIRECT(CONCATENATE("'2018-03'!G",TEXT(MATCH($C74,'2018-03'!$C$2:$C$100,0)+1,0))))</f>
        <v>1728469036.4400001</v>
      </c>
      <c r="H74" s="17">
        <f ca="1">IF(OR(INDIRECT(CONCATENATE("'2018-04'!H",TEXT(MATCH($C74,'2018-04'!$C$2:$C$100,0)+1,0)))="",INDIRECT(CONCATENATE("'2018-03'!H",TEXT(MATCH($C74,'2018-03'!$C$2:$C$100,0)+1,0)))="",AND(INDIRECT(CONCATENATE("'2018-04'!H",TEXT(MATCH($C74,'2018-04'!$C$2:$C$100,0)+1,0)))="",INDIRECT(CONCATENATE("'2018-03'!H",TEXT(MATCH($C74,'2018-03'!$C$2:$C$100,0)+1,0)))="")),"Н/Д",INDIRECT(CONCATENATE("'2018-04'!H",TEXT(MATCH($C74,'2018-04'!$C$2:$C$100,0)+1,0)))-INDIRECT(CONCATENATE("'2018-03'!H",TEXT(MATCH($C74,'2018-03'!$C$2:$C$100,0)+1,0))))</f>
        <v>1249637431.7900002</v>
      </c>
      <c r="I74" s="17">
        <f ca="1">IF(OR(INDIRECT(CONCATENATE("'2018-04'!I",TEXT(MATCH($C74,'2018-04'!$C$2:$C$100,0)+1,0)))="",INDIRECT(CONCATENATE("'2018-03'!I",TEXT(MATCH($C74,'2018-03'!$C$2:$C$100,0)+1,0)))="",AND(INDIRECT(CONCATENATE("'2018-04'!I",TEXT(MATCH($C74,'2018-04'!$C$2:$C$100,0)+1,0)))="",INDIRECT(CONCATENATE("'2018-03'!I",TEXT(MATCH($C74,'2018-03'!$C$2:$C$100,0)+1,0)))="")),"Н/Д",INDIRECT(CONCATENATE("'2018-04'!I",TEXT(MATCH($C74,'2018-04'!$C$2:$C$100,0)+1,0)))-INDIRECT(CONCATENATE("'2018-03'!I",TEXT(MATCH($C74,'2018-03'!$C$2:$C$100,0)+1,0))))</f>
        <v>525005875.18999994</v>
      </c>
      <c r="J74" s="17" t="str">
        <f ca="1">IF(OR(INDIRECT(CONCATENATE("'2018-04'!J",TEXT(MATCH($C74,'2018-04'!$C$2:$C$100,0)+1,0)))="",INDIRECT(CONCATENATE("'2018-03'!J",TEXT(MATCH($C74,'2018-03'!$C$2:$C$100,0)+1,0)))="",AND(INDIRECT(CONCATENATE("'2018-04'!J",TEXT(MATCH($C74,'2018-04'!$C$2:$C$100,0)+1,0)))="",INDIRECT(CONCATENATE("'2018-03'!J",TEXT(MATCH($C74,'2018-03'!$C$2:$C$100,0)+1,0)))="")),"Н/Д",INDIRECT(CONCATENATE("'2018-04'!J",TEXT(MATCH($C74,'2018-04'!$C$2:$C$100,0)+1,0)))-INDIRECT(CONCATENATE("'2018-03'!J",TEXT(MATCH($C74,'2018-03'!$C$2:$C$100,0)+1,0))))</f>
        <v>Н/Д</v>
      </c>
      <c r="K74" s="17">
        <f ca="1">IF(OR(INDIRECT(CONCATENATE("'2018-04'!K",TEXT(MATCH($C74,'2018-04'!$C$2:$C$100,0)+1,0)))="",INDIRECT(CONCATENATE("'2018-03'!K",TEXT(MATCH($C74,'2018-03'!$C$2:$C$100,0)+1,0)))="",AND(INDIRECT(CONCATENATE("'2018-04'!K",TEXT(MATCH($C74,'2018-04'!$C$2:$C$100,0)+1,0)))="",INDIRECT(CONCATENATE("'2018-03'!K",TEXT(MATCH($C74,'2018-03'!$C$2:$C$100,0)+1,0)))="")),"Н/Д",INDIRECT(CONCATENATE("'2018-04'!K",TEXT(MATCH($C74,'2018-04'!$C$2:$C$100,0)+1,0)))-INDIRECT(CONCATENATE("'2018-03'!K",TEXT(MATCH($C74,'2018-03'!$C$2:$C$100,0)+1,0))))</f>
        <v>225173852.35999998</v>
      </c>
      <c r="L74" s="17">
        <f ca="1">IF(OR(INDIRECT(CONCATENATE("'2018-04'!L",TEXT(MATCH($C74,'2018-04'!$C$2:$C$100,0)+1,0)))="",INDIRECT(CONCATENATE("'2018-03'!L",TEXT(MATCH($C74,'2018-03'!$C$2:$C$100,0)+1,0)))="",AND(INDIRECT(CONCATENATE("'2018-04'!L",TEXT(MATCH($C74,'2018-04'!$C$2:$C$100,0)+1,0)))="",INDIRECT(CONCATENATE("'2018-03'!L",TEXT(MATCH($C74,'2018-03'!$C$2:$C$100,0)+1,0)))="")),"Н/Д",INDIRECT(CONCATENATE("'2018-04'!L",TEXT(MATCH($C74,'2018-04'!$C$2:$C$100,0)+1,0)))-INDIRECT(CONCATENATE("'2018-03'!L",TEXT(MATCH($C74,'2018-03'!$C$2:$C$100,0)+1,0))))</f>
        <v>476365338.72999996</v>
      </c>
      <c r="M74" s="17">
        <f ca="1">IF(OR(INDIRECT(CONCATENATE("'2018-04'!M",TEXT(MATCH($C74,'2018-04'!$C$2:$C$100,0)+1,0)))="",INDIRECT(CONCATENATE("'2018-03'!M",TEXT(MATCH($C74,'2018-03'!$C$2:$C$100,0)+1,0)))="",AND(INDIRECT(CONCATENATE("'2018-04'!M",TEXT(MATCH($C74,'2018-04'!$C$2:$C$100,0)+1,0)))="",INDIRECT(CONCATENATE("'2018-03'!M",TEXT(MATCH($C74,'2018-03'!$C$2:$C$100,0)+1,0)))="")),"Н/Д",INDIRECT(CONCATENATE("'2018-04'!M",TEXT(MATCH($C74,'2018-04'!$C$2:$C$100,0)+1,0)))-INDIRECT(CONCATENATE("'2018-03'!M",TEXT(MATCH($C74,'2018-03'!$C$2:$C$100,0)+1,0))))</f>
        <v>2252377.0499999998</v>
      </c>
      <c r="N74" s="17">
        <f ca="1">IF(OR(INDIRECT(CONCATENATE("'2018-04'!N",TEXT(MATCH($C74,'2018-04'!$C$2:$C$100,0)+1,0)))="",INDIRECT(CONCATENATE("'2018-03'!N",TEXT(MATCH($C74,'2018-03'!$C$2:$C$100,0)+1,0)))="",AND(INDIRECT(CONCATENATE("'2018-04'!N",TEXT(MATCH($C74,'2018-04'!$C$2:$C$100,0)+1,0)))="",INDIRECT(CONCATENATE("'2018-03'!N",TEXT(MATCH($C74,'2018-03'!$C$2:$C$100,0)+1,0)))="")),"Н/Д",INDIRECT(CONCATENATE("'2018-04'!N",TEXT(MATCH($C74,'2018-04'!$C$2:$C$100,0)+1,0)))-INDIRECT(CONCATENATE("'2018-03'!NE",TEXT(MATCH($C74,'2018-03'!$C$2:$C$100,0)+1,0))))</f>
        <v>59139136.789999999</v>
      </c>
      <c r="O74" s="17">
        <f ca="1">IF(OR(INDIRECT(CONCATENATE("'2018-04'!O",TEXT(MATCH($C74,'2018-04'!$C$2:$C$100,0)+1,0)))="",INDIRECT(CONCATENATE("'2018-03'!O",TEXT(MATCH($C74,'2018-03'!$C$2:$C$100,0)+1,0)))="",AND(INDIRECT(CONCATENATE("'2018-04'!O",TEXT(MATCH($C74,'2018-04'!$C$2:$C$100,0)+1,0)))="",INDIRECT(CONCATENATE("'2018-03'!O",TEXT(MATCH($C74,'2018-03'!$C$2:$C$100,0)+1,0)))="")),"Н/Д",INDIRECT(CONCATENATE("'2018-04'!O",TEXT(MATCH($C74,'2018-04'!$C$2:$C$100,0)+1,0)))-INDIRECT(CONCATENATE("'2018-03'!O",TEXT(MATCH($C74,'2018-03'!$C$2:$C$100,0)+1,0))))</f>
        <v>33391.03</v>
      </c>
      <c r="P74" s="17">
        <f ca="1">IF(OR(INDIRECT(CONCATENATE("'2018-04'!P",TEXT(MATCH($C74,'2018-04'!$C$2:$C$100,0)+1,0)))="",INDIRECT(CONCATENATE("'2018-03'!P",TEXT(MATCH($C74,'2018-03'!$C$2:$C$100,0)+1,0)))="",AND(INDIRECT(CONCATENATE("'2018-04'!P",TEXT(MATCH($C74,'2018-04'!$C$2:$C$100,0)+1,0)))="",INDIRECT(CONCATENATE("'2018-03'!P",TEXT(MATCH($C74,'2018-03'!$C$2:$C$100,0)+1,0)))="")),"Н/Д",INDIRECT(CONCATENATE("'2018-04'!P",TEXT(MATCH($C74,'2018-04'!$C$2:$C$100,0)+1,0)))-INDIRECT(CONCATENATE("'2018-03'!P",TEXT(MATCH($C74,'2018-03'!$C$2:$C$100,0)+1,0))))</f>
        <v>67122562.099999994</v>
      </c>
      <c r="Q74" s="17">
        <f ca="1">IF(OR(INDIRECT(CONCATENATE("'2018-04'!Q",TEXT(MATCH($C74,'2018-04'!$C$2:$C$100,0)+1,0)))="",INDIRECT(CONCATENATE("'2018-03'!Q",TEXT(MATCH($C74,'2018-03'!$C$2:$C$100,0)+1,0)))="",AND(INDIRECT(CONCATENATE("'2018-04'!Q",TEXT(MATCH($C74,'2018-04'!$C$2:$C$100,0)+1,0)))="",INDIRECT(CONCATENATE("'2018-03'!Q",TEXT(MATCH($C74,'2018-03'!$C$2:$C$100,0)+1,0)))="")),"Н/Д",INDIRECT(CONCATENATE("'2018-04'!Q",TEXT(MATCH($C74,'2018-04'!$C$2:$C$100,0)+1,0)))-INDIRECT(CONCATENATE("'2018-03'!Q",TEXT(MATCH($C74,'2018-03'!$C$2:$C$100,0)+1,0))))</f>
        <v>30442533.489999995</v>
      </c>
      <c r="R74" s="17">
        <f ca="1">IF(OR(INDIRECT(CONCATENATE("'2018-04'!R",TEXT(MATCH($C74,'2018-04'!$C$2:$C$100,0)+1,0)))="",INDIRECT(CONCATENATE("'2018-03'!R",TEXT(MATCH($C74,'2018-03'!$C$2:$C$100,0)+1,0)))="",AND(INDIRECT(CONCATENATE("'2018-04'!R",TEXT(MATCH($C74,'2018-04'!$C$2:$C$100,0)+1,0)))="",INDIRECT(CONCATENATE("'2018-03'!R",TEXT(MATCH($C74,'2018-03'!$C$2:$C$100,0)+1,0)))="")),"Н/Д",INDIRECT(CONCATENATE("'2018-04'!R",TEXT(MATCH($C74,'2018-04'!$C$2:$C$100,0)+1,0)))-INDIRECT(CONCATENATE("'2018-03'!R",TEXT(MATCH($C74,'2018-03'!$C$2:$C$100,0)+1,0))))</f>
        <v>15414119.57</v>
      </c>
      <c r="S74" s="17">
        <f ca="1">IF(OR(INDIRECT(CONCATENATE("'2018-04'!S",TEXT(MATCH($C74,'2018-04'!$C$2:$C$100,0)+1,0)))="",INDIRECT(CONCATENATE("'2018-03'!S",TEXT(MATCH($C74,'2018-03'!$C$2:$C$100,0)+1,0)))="",AND(INDIRECT(CONCATENATE("'2018-04'!S",TEXT(MATCH($C74,'2018-04'!$C$2:$C$100,0)+1,0)))="",INDIRECT(CONCATENATE("'2018-03'!S",TEXT(MATCH($C74,'2018-03'!$C$2:$C$100,0)+1,0)))="")),"Н/Д",INDIRECT(CONCATENATE("'2018-04'!S",TEXT(MATCH($C74,'2018-04'!$C$2:$C$100,0)+1,0)))-INDIRECT(CONCATENATE("'2018-03'!S",TEXT(MATCH($C74,'2018-03'!$C$2:$C$100,0)+1,0))))</f>
        <v>40200.000000000007</v>
      </c>
      <c r="T74" s="17">
        <f ca="1">IF(OR(INDIRECT(CONCATENATE("'2018-04'!T",TEXT(MATCH($C74,'2018-04'!$C$2:$C$100,0)+1,0)))="",INDIRECT(CONCATENATE("'2018-03'!T",TEXT(MATCH($C74,'2018-03'!$C$2:$C$100,0)+1,0)))="",AND(INDIRECT(CONCATENATE("'2018-04'!T",TEXT(MATCH($C74,'2018-04'!$C$2:$C$100,0)+1,0)))="",INDIRECT(CONCATENATE("'2018-03'!T",TEXT(MATCH($C74,'2018-03'!$C$2:$C$100,0)+1,0)))="")),"Н/Д",INDIRECT(CONCATENATE("'2018-04'!T",TEXT(MATCH($C74,'2018-04'!$C$2:$C$100,0)+1,0)))-INDIRECT(CONCATENATE("'2018-03'!T",TEXT(MATCH($C74,'2018-03'!$C$2:$C$100,0)+1,0))))</f>
        <v>40354493.950000003</v>
      </c>
      <c r="U74" s="17">
        <f ca="1">IF(OR(INDIRECT(CONCATENATE("'2018-04'!U",TEXT(MATCH($C74,'2018-04'!$C$2:$C$100,0)+1,0)))="",INDIRECT(CONCATENATE("'2018-03'!U",TEXT(MATCH($C74,'2018-03'!$C$2:$C$100,0)+1,0)))="",AND(INDIRECT(CONCATENATE("'2018-04'!U",TEXT(MATCH($C74,'2018-04'!$C$2:$C$100,0)+1,0)))="",INDIRECT(CONCATENATE("'2018-03'!U",TEXT(MATCH($C74,'2018-03'!$C$2:$C$100,0)+1,0)))="")),"Н/Д",INDIRECT(CONCATENATE("'2018-04'!U",TEXT(MATCH($C74,'2018-04'!$C$2:$C$100,0)+1,0)))-INDIRECT(CONCATENATE("'2018-03'!U",TEXT(MATCH($C74,'2018-03'!$C$2:$C$100,0)+1,0))))</f>
        <v>1199964.4100000001</v>
      </c>
      <c r="V74" s="17">
        <f ca="1">IF(OR(INDIRECT(CONCATENATE("'2018-04'!V",TEXT(MATCH($C74,'2018-04'!$C$2:$C$100,0)+1,0)))="",INDIRECT(CONCATENATE("'2018-03'!V",TEXT(MATCH($C74,'2018-03'!$C$2:$C$100,0)+1,0)))="",AND(INDIRECT(CONCATENATE("'2018-04'!V",TEXT(MATCH($C74,'2018-04'!$C$2:$C$100,0)+1,0)))="",INDIRECT(CONCATENATE("'2018-03'!V",TEXT(MATCH($C74,'2018-03'!$C$2:$C$100,0)+1,0)))="")),"Н/Д",INDIRECT(CONCATENATE("'2018-04'!V",TEXT(MATCH($C74,'2018-04'!$C$2:$C$100,0)+1,0)))-INDIRECT(CONCATENATE("'2018-03'!V",TEXT(MATCH($C74,'2018-03'!$C$2:$C$100,0)+1,0))))</f>
        <v>708179664.76000011</v>
      </c>
      <c r="W74" s="17">
        <f ca="1">IF(OR(INDIRECT(CONCATENATE("'2018-04'!W",TEXT(MATCH($C74,'2018-04'!$C$2:$C$100,0)+1,0)))="",INDIRECT(CONCATENATE("'2018-03'!W",TEXT(MATCH($C74,'2018-03'!$C$2:$C$100,0)+1,0)))="",AND(INDIRECT(CONCATENATE("'2018-04'!W",TEXT(MATCH($C74,'2018-04'!$C$2:$C$100,0)+1,0)))="",INDIRECT(CONCATENATE("'2018-03'!W",TEXT(MATCH($C74,'2018-03'!$C$2:$C$100,0)+1,0)))="")),"Н/Д",INDIRECT(CONCATENATE("'2018-04'!W",TEXT(MATCH($C74,'2018-04'!$C$2:$C$100,0)+1,0)))-INDIRECT(CONCATENATE("'2018-03'!W",TEXT(MATCH($C74,'2018-03'!$C$2:$C$100,0)+1,0))))</f>
        <v>14585460394.4</v>
      </c>
    </row>
    <row r="75" spans="1:23" x14ac:dyDescent="0.25">
      <c r="A75" s="2" t="s">
        <v>87</v>
      </c>
      <c r="B75" s="2" t="s">
        <v>101</v>
      </c>
      <c r="C75" s="15">
        <v>68000000</v>
      </c>
      <c r="D75" s="2" t="s">
        <v>207</v>
      </c>
      <c r="E75" s="17">
        <f ca="1">IF(OR(INDIRECT(CONCATENATE("'2018-04'!E",TEXT(MATCH($C75,'2018-04'!$C$2:$C$100,0)+1,0)))="",INDIRECT(CONCATENATE("'2018-03'!E",TEXT(MATCH($C75,'2018-03'!$C$2:$C$100,0)+1,0)))="",AND(INDIRECT(CONCATENATE("'2018-04'!E",TEXT(MATCH($C75,'2018-04'!$C$2:$C$100,0)+1,0)))="",INDIRECT(CONCATENATE("'2018-03'!E",TEXT(MATCH($C75,'2018-03'!$C$2:$C$100,0)+1,0)))="")),"Н/Д",INDIRECT(CONCATENATE("'2018-04'!E",TEXT(MATCH($C75,'2018-04'!$C$2:$C$100,0)+1,0)))-INDIRECT(CONCATENATE("'2018-03'!E",TEXT(MATCH($C75,'2018-03'!$C$2:$C$100,0)+1,0))))</f>
        <v>4447926184.0799999</v>
      </c>
      <c r="F75" s="17">
        <f ca="1">IF(OR(INDIRECT(CONCATENATE("'2018-04'!F",TEXT(MATCH($C75,'2018-04'!$C$2:$C$100,0)+1,0)))="",INDIRECT(CONCATENATE("'2018-03'!F",TEXT(MATCH($C75,'2018-03'!$C$2:$C$100,0)+1,0)))="",AND(INDIRECT(CONCATENATE("'2018-04'!F",TEXT(MATCH($C75,'2018-04'!$C$2:$C$100,0)+1,0)))="",INDIRECT(CONCATENATE("'2018-03'!F",TEXT(MATCH($C75,'2018-03'!$C$2:$C$100,0)+1,0)))="")),"Н/Д",INDIRECT(CONCATENATE("'2018-04'!F",TEXT(MATCH($C75,'2018-04'!$C$2:$C$100,0)+1,0)))-INDIRECT(CONCATENATE("'2018-03'!F",TEXT(MATCH($C75,'2018-03'!$C$2:$C$100,0)+1,0))))</f>
        <v>3110910168.2799997</v>
      </c>
      <c r="G75" s="17">
        <f ca="1">IF(OR(INDIRECT(CONCATENATE("'2018-04'!G",TEXT(MATCH($C75,'2018-04'!$C$2:$C$100,0)+1,0)))="",INDIRECT(CONCATENATE("'2018-03'!G",TEXT(MATCH($C75,'2018-03'!$C$2:$C$100,0)+1,0)))="",AND(INDIRECT(CONCATENATE("'2018-04'!G",TEXT(MATCH($C75,'2018-04'!$C$2:$C$100,0)+1,0)))="",INDIRECT(CONCATENATE("'2018-03'!G",TEXT(MATCH($C75,'2018-03'!$C$2:$C$100,0)+1,0)))="")),"Н/Д",INDIRECT(CONCATENATE("'2018-04'!G",TEXT(MATCH($C75,'2018-04'!$C$2:$C$100,0)+1,0)))-INDIRECT(CONCATENATE("'2018-03'!G",TEXT(MATCH($C75,'2018-03'!$C$2:$C$100,0)+1,0))))</f>
        <v>966565479.49000001</v>
      </c>
      <c r="H75" s="17">
        <f ca="1">IF(OR(INDIRECT(CONCATENATE("'2018-04'!H",TEXT(MATCH($C75,'2018-04'!$C$2:$C$100,0)+1,0)))="",INDIRECT(CONCATENATE("'2018-03'!H",TEXT(MATCH($C75,'2018-03'!$C$2:$C$100,0)+1,0)))="",AND(INDIRECT(CONCATENATE("'2018-04'!H",TEXT(MATCH($C75,'2018-04'!$C$2:$C$100,0)+1,0)))="",INDIRECT(CONCATENATE("'2018-03'!H",TEXT(MATCH($C75,'2018-03'!$C$2:$C$100,0)+1,0)))="")),"Н/Д",INDIRECT(CONCATENATE("'2018-04'!H",TEXT(MATCH($C75,'2018-04'!$C$2:$C$100,0)+1,0)))-INDIRECT(CONCATENATE("'2018-03'!H",TEXT(MATCH($C75,'2018-03'!$C$2:$C$100,0)+1,0))))</f>
        <v>927443352.53999996</v>
      </c>
      <c r="I75" s="17">
        <f ca="1">IF(OR(INDIRECT(CONCATENATE("'2018-04'!I",TEXT(MATCH($C75,'2018-04'!$C$2:$C$100,0)+1,0)))="",INDIRECT(CONCATENATE("'2018-03'!I",TEXT(MATCH($C75,'2018-03'!$C$2:$C$100,0)+1,0)))="",AND(INDIRECT(CONCATENATE("'2018-04'!I",TEXT(MATCH($C75,'2018-04'!$C$2:$C$100,0)+1,0)))="",INDIRECT(CONCATENATE("'2018-03'!I",TEXT(MATCH($C75,'2018-03'!$C$2:$C$100,0)+1,0)))="")),"Н/Д",INDIRECT(CONCATENATE("'2018-04'!I",TEXT(MATCH($C75,'2018-04'!$C$2:$C$100,0)+1,0)))-INDIRECT(CONCATENATE("'2018-03'!I",TEXT(MATCH($C75,'2018-03'!$C$2:$C$100,0)+1,0))))</f>
        <v>367059292.75</v>
      </c>
      <c r="J75" s="17" t="str">
        <f ca="1">IF(OR(INDIRECT(CONCATENATE("'2018-04'!J",TEXT(MATCH($C75,'2018-04'!$C$2:$C$100,0)+1,0)))="",INDIRECT(CONCATENATE("'2018-03'!J",TEXT(MATCH($C75,'2018-03'!$C$2:$C$100,0)+1,0)))="",AND(INDIRECT(CONCATENATE("'2018-04'!J",TEXT(MATCH($C75,'2018-04'!$C$2:$C$100,0)+1,0)))="",INDIRECT(CONCATENATE("'2018-03'!J",TEXT(MATCH($C75,'2018-03'!$C$2:$C$100,0)+1,0)))="")),"Н/Д",INDIRECT(CONCATENATE("'2018-04'!J",TEXT(MATCH($C75,'2018-04'!$C$2:$C$100,0)+1,0)))-INDIRECT(CONCATENATE("'2018-03'!J",TEXT(MATCH($C75,'2018-03'!$C$2:$C$100,0)+1,0))))</f>
        <v>Н/Д</v>
      </c>
      <c r="K75" s="17">
        <f ca="1">IF(OR(INDIRECT(CONCATENATE("'2018-04'!K",TEXT(MATCH($C75,'2018-04'!$C$2:$C$100,0)+1,0)))="",INDIRECT(CONCATENATE("'2018-03'!K",TEXT(MATCH($C75,'2018-03'!$C$2:$C$100,0)+1,0)))="",AND(INDIRECT(CONCATENATE("'2018-04'!K",TEXT(MATCH($C75,'2018-04'!$C$2:$C$100,0)+1,0)))="",INDIRECT(CONCATENATE("'2018-03'!K",TEXT(MATCH($C75,'2018-03'!$C$2:$C$100,0)+1,0)))="")),"Н/Д",INDIRECT(CONCATENATE("'2018-04'!K",TEXT(MATCH($C75,'2018-04'!$C$2:$C$100,0)+1,0)))-INDIRECT(CONCATENATE("'2018-03'!K",TEXT(MATCH($C75,'2018-03'!$C$2:$C$100,0)+1,0))))</f>
        <v>208250575.55000001</v>
      </c>
      <c r="L75" s="17">
        <f ca="1">IF(OR(INDIRECT(CONCATENATE("'2018-04'!L",TEXT(MATCH($C75,'2018-04'!$C$2:$C$100,0)+1,0)))="",INDIRECT(CONCATENATE("'2018-03'!L",TEXT(MATCH($C75,'2018-03'!$C$2:$C$100,0)+1,0)))="",AND(INDIRECT(CONCATENATE("'2018-04'!L",TEXT(MATCH($C75,'2018-04'!$C$2:$C$100,0)+1,0)))="",INDIRECT(CONCATENATE("'2018-03'!L",TEXT(MATCH($C75,'2018-03'!$C$2:$C$100,0)+1,0)))="")),"Н/Д",INDIRECT(CONCATENATE("'2018-04'!L",TEXT(MATCH($C75,'2018-04'!$C$2:$C$100,0)+1,0)))-INDIRECT(CONCATENATE("'2018-03'!L",TEXT(MATCH($C75,'2018-03'!$C$2:$C$100,0)+1,0))))</f>
        <v>438194304.82999998</v>
      </c>
      <c r="M75" s="17">
        <f ca="1">IF(OR(INDIRECT(CONCATENATE("'2018-04'!M",TEXT(MATCH($C75,'2018-04'!$C$2:$C$100,0)+1,0)))="",INDIRECT(CONCATENATE("'2018-03'!M",TEXT(MATCH($C75,'2018-03'!$C$2:$C$100,0)+1,0)))="",AND(INDIRECT(CONCATENATE("'2018-04'!M",TEXT(MATCH($C75,'2018-04'!$C$2:$C$100,0)+1,0)))="",INDIRECT(CONCATENATE("'2018-03'!M",TEXT(MATCH($C75,'2018-03'!$C$2:$C$100,0)+1,0)))="")),"Н/Д",INDIRECT(CONCATENATE("'2018-04'!M",TEXT(MATCH($C75,'2018-04'!$C$2:$C$100,0)+1,0)))-INDIRECT(CONCATENATE("'2018-03'!M",TEXT(MATCH($C75,'2018-03'!$C$2:$C$100,0)+1,0))))</f>
        <v>612921.32000000007</v>
      </c>
      <c r="N75" s="17">
        <f ca="1">IF(OR(INDIRECT(CONCATENATE("'2018-04'!N",TEXT(MATCH($C75,'2018-04'!$C$2:$C$100,0)+1,0)))="",INDIRECT(CONCATENATE("'2018-03'!N",TEXT(MATCH($C75,'2018-03'!$C$2:$C$100,0)+1,0)))="",AND(INDIRECT(CONCATENATE("'2018-04'!N",TEXT(MATCH($C75,'2018-04'!$C$2:$C$100,0)+1,0)))="",INDIRECT(CONCATENATE("'2018-03'!N",TEXT(MATCH($C75,'2018-03'!$C$2:$C$100,0)+1,0)))="")),"Н/Д",INDIRECT(CONCATENATE("'2018-04'!N",TEXT(MATCH($C75,'2018-04'!$C$2:$C$100,0)+1,0)))-INDIRECT(CONCATENATE("'2018-03'!NE",TEXT(MATCH($C75,'2018-03'!$C$2:$C$100,0)+1,0))))</f>
        <v>68181054.959999993</v>
      </c>
      <c r="O75" s="17">
        <f ca="1">IF(OR(INDIRECT(CONCATENATE("'2018-04'!O",TEXT(MATCH($C75,'2018-04'!$C$2:$C$100,0)+1,0)))="",INDIRECT(CONCATENATE("'2018-03'!O",TEXT(MATCH($C75,'2018-03'!$C$2:$C$100,0)+1,0)))="",AND(INDIRECT(CONCATENATE("'2018-04'!O",TEXT(MATCH($C75,'2018-04'!$C$2:$C$100,0)+1,0)))="",INDIRECT(CONCATENATE("'2018-03'!O",TEXT(MATCH($C75,'2018-03'!$C$2:$C$100,0)+1,0)))="")),"Н/Д",INDIRECT(CONCATENATE("'2018-04'!O",TEXT(MATCH($C75,'2018-04'!$C$2:$C$100,0)+1,0)))-INDIRECT(CONCATENATE("'2018-03'!O",TEXT(MATCH($C75,'2018-03'!$C$2:$C$100,0)+1,0))))</f>
        <v>48541.38</v>
      </c>
      <c r="P75" s="17">
        <f ca="1">IF(OR(INDIRECT(CONCATENATE("'2018-04'!P",TEXT(MATCH($C75,'2018-04'!$C$2:$C$100,0)+1,0)))="",INDIRECT(CONCATENATE("'2018-03'!P",TEXT(MATCH($C75,'2018-03'!$C$2:$C$100,0)+1,0)))="",AND(INDIRECT(CONCATENATE("'2018-04'!P",TEXT(MATCH($C75,'2018-04'!$C$2:$C$100,0)+1,0)))="",INDIRECT(CONCATENATE("'2018-03'!P",TEXT(MATCH($C75,'2018-03'!$C$2:$C$100,0)+1,0)))="")),"Н/Д",INDIRECT(CONCATENATE("'2018-04'!P",TEXT(MATCH($C75,'2018-04'!$C$2:$C$100,0)+1,0)))-INDIRECT(CONCATENATE("'2018-03'!P",TEXT(MATCH($C75,'2018-03'!$C$2:$C$100,0)+1,0))))</f>
        <v>75134462.049999997</v>
      </c>
      <c r="Q75" s="17">
        <f ca="1">IF(OR(INDIRECT(CONCATENATE("'2018-04'!Q",TEXT(MATCH($C75,'2018-04'!$C$2:$C$100,0)+1,0)))="",INDIRECT(CONCATENATE("'2018-03'!Q",TEXT(MATCH($C75,'2018-03'!$C$2:$C$100,0)+1,0)))="",AND(INDIRECT(CONCATENATE("'2018-04'!Q",TEXT(MATCH($C75,'2018-04'!$C$2:$C$100,0)+1,0)))="",INDIRECT(CONCATENATE("'2018-03'!Q",TEXT(MATCH($C75,'2018-03'!$C$2:$C$100,0)+1,0)))="")),"Н/Д",INDIRECT(CONCATENATE("'2018-04'!Q",TEXT(MATCH($C75,'2018-04'!$C$2:$C$100,0)+1,0)))-INDIRECT(CONCATENATE("'2018-03'!Q",TEXT(MATCH($C75,'2018-03'!$C$2:$C$100,0)+1,0))))</f>
        <v>13821979.08</v>
      </c>
      <c r="R75" s="17">
        <f ca="1">IF(OR(INDIRECT(CONCATENATE("'2018-04'!R",TEXT(MATCH($C75,'2018-04'!$C$2:$C$100,0)+1,0)))="",INDIRECT(CONCATENATE("'2018-03'!R",TEXT(MATCH($C75,'2018-03'!$C$2:$C$100,0)+1,0)))="",AND(INDIRECT(CONCATENATE("'2018-04'!R",TEXT(MATCH($C75,'2018-04'!$C$2:$C$100,0)+1,0)))="",INDIRECT(CONCATENATE("'2018-03'!R",TEXT(MATCH($C75,'2018-03'!$C$2:$C$100,0)+1,0)))="")),"Н/Д",INDIRECT(CONCATENATE("'2018-04'!R",TEXT(MATCH($C75,'2018-04'!$C$2:$C$100,0)+1,0)))-INDIRECT(CONCATENATE("'2018-03'!R",TEXT(MATCH($C75,'2018-03'!$C$2:$C$100,0)+1,0))))</f>
        <v>32011321.50999999</v>
      </c>
      <c r="S75" s="17">
        <f ca="1">IF(OR(INDIRECT(CONCATENATE("'2018-04'!S",TEXT(MATCH($C75,'2018-04'!$C$2:$C$100,0)+1,0)))="",INDIRECT(CONCATENATE("'2018-03'!S",TEXT(MATCH($C75,'2018-03'!$C$2:$C$100,0)+1,0)))="",AND(INDIRECT(CONCATENATE("'2018-04'!S",TEXT(MATCH($C75,'2018-04'!$C$2:$C$100,0)+1,0)))="",INDIRECT(CONCATENATE("'2018-03'!S",TEXT(MATCH($C75,'2018-03'!$C$2:$C$100,0)+1,0)))="")),"Н/Д",INDIRECT(CONCATENATE("'2018-04'!S",TEXT(MATCH($C75,'2018-04'!$C$2:$C$100,0)+1,0)))-INDIRECT(CONCATENATE("'2018-03'!S",TEXT(MATCH($C75,'2018-03'!$C$2:$C$100,0)+1,0))))</f>
        <v>15082498</v>
      </c>
      <c r="T75" s="17">
        <f ca="1">IF(OR(INDIRECT(CONCATENATE("'2018-04'!T",TEXT(MATCH($C75,'2018-04'!$C$2:$C$100,0)+1,0)))="",INDIRECT(CONCATENATE("'2018-03'!T",TEXT(MATCH($C75,'2018-03'!$C$2:$C$100,0)+1,0)))="",AND(INDIRECT(CONCATENATE("'2018-04'!T",TEXT(MATCH($C75,'2018-04'!$C$2:$C$100,0)+1,0)))="",INDIRECT(CONCATENATE("'2018-03'!T",TEXT(MATCH($C75,'2018-03'!$C$2:$C$100,0)+1,0)))="")),"Н/Д",INDIRECT(CONCATENATE("'2018-04'!T",TEXT(MATCH($C75,'2018-04'!$C$2:$C$100,0)+1,0)))-INDIRECT(CONCATENATE("'2018-03'!T",TEXT(MATCH($C75,'2018-03'!$C$2:$C$100,0)+1,0))))</f>
        <v>33468774.589999996</v>
      </c>
      <c r="U75" s="17">
        <f ca="1">IF(OR(INDIRECT(CONCATENATE("'2018-04'!U",TEXT(MATCH($C75,'2018-04'!$C$2:$C$100,0)+1,0)))="",INDIRECT(CONCATENATE("'2018-03'!U",TEXT(MATCH($C75,'2018-03'!$C$2:$C$100,0)+1,0)))="",AND(INDIRECT(CONCATENATE("'2018-04'!U",TEXT(MATCH($C75,'2018-04'!$C$2:$C$100,0)+1,0)))="",INDIRECT(CONCATENATE("'2018-03'!U",TEXT(MATCH($C75,'2018-03'!$C$2:$C$100,0)+1,0)))="")),"Н/Д",INDIRECT(CONCATENATE("'2018-04'!U",TEXT(MATCH($C75,'2018-04'!$C$2:$C$100,0)+1,0)))-INDIRECT(CONCATENATE("'2018-03'!U",TEXT(MATCH($C75,'2018-03'!$C$2:$C$100,0)+1,0))))</f>
        <v>209787.34999999998</v>
      </c>
      <c r="V75" s="17">
        <f ca="1">IF(OR(INDIRECT(CONCATENATE("'2018-04'!V",TEXT(MATCH($C75,'2018-04'!$C$2:$C$100,0)+1,0)))="",INDIRECT(CONCATENATE("'2018-03'!V",TEXT(MATCH($C75,'2018-03'!$C$2:$C$100,0)+1,0)))="",AND(INDIRECT(CONCATENATE("'2018-04'!V",TEXT(MATCH($C75,'2018-04'!$C$2:$C$100,0)+1,0)))="",INDIRECT(CONCATENATE("'2018-03'!V",TEXT(MATCH($C75,'2018-03'!$C$2:$C$100,0)+1,0)))="")),"Н/Д",INDIRECT(CONCATENATE("'2018-04'!V",TEXT(MATCH($C75,'2018-04'!$C$2:$C$100,0)+1,0)))-INDIRECT(CONCATENATE("'2018-03'!V",TEXT(MATCH($C75,'2018-03'!$C$2:$C$100,0)+1,0))))</f>
        <v>1337016015.7999997</v>
      </c>
      <c r="W75" s="17">
        <f ca="1">IF(OR(INDIRECT(CONCATENATE("'2018-04'!W",TEXT(MATCH($C75,'2018-04'!$C$2:$C$100,0)+1,0)))="",INDIRECT(CONCATENATE("'2018-03'!W",TEXT(MATCH($C75,'2018-03'!$C$2:$C$100,0)+1,0)))="",AND(INDIRECT(CONCATENATE("'2018-04'!W",TEXT(MATCH($C75,'2018-04'!$C$2:$C$100,0)+1,0)))="",INDIRECT(CONCATENATE("'2018-03'!W",TEXT(MATCH($C75,'2018-03'!$C$2:$C$100,0)+1,0)))="")),"Н/Д",INDIRECT(CONCATENATE("'2018-04'!W",TEXT(MATCH($C75,'2018-04'!$C$2:$C$100,0)+1,0)))-INDIRECT(CONCATENATE("'2018-03'!W",TEXT(MATCH($C75,'2018-03'!$C$2:$C$100,0)+1,0))))</f>
        <v>12001610393.019999</v>
      </c>
    </row>
    <row r="76" spans="1:23" x14ac:dyDescent="0.25">
      <c r="A76" s="2" t="s">
        <v>87</v>
      </c>
      <c r="B76" s="2" t="s">
        <v>102</v>
      </c>
      <c r="C76" s="15">
        <v>28000000</v>
      </c>
      <c r="D76" s="2" t="s">
        <v>207</v>
      </c>
      <c r="E76" s="17">
        <f ca="1">IF(OR(INDIRECT(CONCATENATE("'2018-04'!E",TEXT(MATCH($C76,'2018-04'!$C$2:$C$100,0)+1,0)))="",INDIRECT(CONCATENATE("'2018-03'!E",TEXT(MATCH($C76,'2018-03'!$C$2:$C$100,0)+1,0)))="",AND(INDIRECT(CONCATENATE("'2018-04'!E",TEXT(MATCH($C76,'2018-04'!$C$2:$C$100,0)+1,0)))="",INDIRECT(CONCATENATE("'2018-03'!E",TEXT(MATCH($C76,'2018-03'!$C$2:$C$100,0)+1,0)))="")),"Н/Д",INDIRECT(CONCATENATE("'2018-04'!E",TEXT(MATCH($C76,'2018-04'!$C$2:$C$100,0)+1,0)))-INDIRECT(CONCATENATE("'2018-03'!E",TEXT(MATCH($C76,'2018-03'!$C$2:$C$100,0)+1,0))))</f>
        <v>7403497670.1499996</v>
      </c>
      <c r="F76" s="17">
        <f ca="1">IF(OR(INDIRECT(CONCATENATE("'2018-04'!F",TEXT(MATCH($C76,'2018-04'!$C$2:$C$100,0)+1,0)))="",INDIRECT(CONCATENATE("'2018-03'!F",TEXT(MATCH($C76,'2018-03'!$C$2:$C$100,0)+1,0)))="",AND(INDIRECT(CONCATENATE("'2018-04'!F",TEXT(MATCH($C76,'2018-04'!$C$2:$C$100,0)+1,0)))="",INDIRECT(CONCATENATE("'2018-03'!F",TEXT(MATCH($C76,'2018-03'!$C$2:$C$100,0)+1,0)))="")),"Н/Д",INDIRECT(CONCATENATE("'2018-04'!F",TEXT(MATCH($C76,'2018-04'!$C$2:$C$100,0)+1,0)))-INDIRECT(CONCATENATE("'2018-03'!F",TEXT(MATCH($C76,'2018-03'!$C$2:$C$100,0)+1,0))))</f>
        <v>6626876298.2200003</v>
      </c>
      <c r="G76" s="17">
        <f ca="1">IF(OR(INDIRECT(CONCATENATE("'2018-04'!G",TEXT(MATCH($C76,'2018-04'!$C$2:$C$100,0)+1,0)))="",INDIRECT(CONCATENATE("'2018-03'!G",TEXT(MATCH($C76,'2018-03'!$C$2:$C$100,0)+1,0)))="",AND(INDIRECT(CONCATENATE("'2018-04'!G",TEXT(MATCH($C76,'2018-04'!$C$2:$C$100,0)+1,0)))="",INDIRECT(CONCATENATE("'2018-03'!G",TEXT(MATCH($C76,'2018-03'!$C$2:$C$100,0)+1,0)))="")),"Н/Д",INDIRECT(CONCATENATE("'2018-04'!G",TEXT(MATCH($C76,'2018-04'!$C$2:$C$100,0)+1,0)))-INDIRECT(CONCATENATE("'2018-03'!G",TEXT(MATCH($C76,'2018-03'!$C$2:$C$100,0)+1,0))))</f>
        <v>2360814686.6700001</v>
      </c>
      <c r="H76" s="17">
        <f ca="1">IF(OR(INDIRECT(CONCATENATE("'2018-04'!H",TEXT(MATCH($C76,'2018-04'!$C$2:$C$100,0)+1,0)))="",INDIRECT(CONCATENATE("'2018-03'!H",TEXT(MATCH($C76,'2018-03'!$C$2:$C$100,0)+1,0)))="",AND(INDIRECT(CONCATENATE("'2018-04'!H",TEXT(MATCH($C76,'2018-04'!$C$2:$C$100,0)+1,0)))="",INDIRECT(CONCATENATE("'2018-03'!H",TEXT(MATCH($C76,'2018-03'!$C$2:$C$100,0)+1,0)))="")),"Н/Д",INDIRECT(CONCATENATE("'2018-04'!H",TEXT(MATCH($C76,'2018-04'!$C$2:$C$100,0)+1,0)))-INDIRECT(CONCATENATE("'2018-03'!H",TEXT(MATCH($C76,'2018-03'!$C$2:$C$100,0)+1,0))))</f>
        <v>1652817160.8499994</v>
      </c>
      <c r="I76" s="17">
        <f ca="1">IF(OR(INDIRECT(CONCATENATE("'2018-04'!I",TEXT(MATCH($C76,'2018-04'!$C$2:$C$100,0)+1,0)))="",INDIRECT(CONCATENATE("'2018-03'!I",TEXT(MATCH($C76,'2018-03'!$C$2:$C$100,0)+1,0)))="",AND(INDIRECT(CONCATENATE("'2018-04'!I",TEXT(MATCH($C76,'2018-04'!$C$2:$C$100,0)+1,0)))="",INDIRECT(CONCATENATE("'2018-03'!I",TEXT(MATCH($C76,'2018-03'!$C$2:$C$100,0)+1,0)))="")),"Н/Д",INDIRECT(CONCATENATE("'2018-04'!I",TEXT(MATCH($C76,'2018-04'!$C$2:$C$100,0)+1,0)))-INDIRECT(CONCATENATE("'2018-03'!I",TEXT(MATCH($C76,'2018-03'!$C$2:$C$100,0)+1,0))))</f>
        <v>668604986.8499999</v>
      </c>
      <c r="J76" s="17" t="str">
        <f ca="1">IF(OR(INDIRECT(CONCATENATE("'2018-04'!J",TEXT(MATCH($C76,'2018-04'!$C$2:$C$100,0)+1,0)))="",INDIRECT(CONCATENATE("'2018-03'!J",TEXT(MATCH($C76,'2018-03'!$C$2:$C$100,0)+1,0)))="",AND(INDIRECT(CONCATENATE("'2018-04'!J",TEXT(MATCH($C76,'2018-04'!$C$2:$C$100,0)+1,0)))="",INDIRECT(CONCATENATE("'2018-03'!J",TEXT(MATCH($C76,'2018-03'!$C$2:$C$100,0)+1,0)))="")),"Н/Д",INDIRECT(CONCATENATE("'2018-04'!J",TEXT(MATCH($C76,'2018-04'!$C$2:$C$100,0)+1,0)))-INDIRECT(CONCATENATE("'2018-03'!J",TEXT(MATCH($C76,'2018-03'!$C$2:$C$100,0)+1,0))))</f>
        <v>Н/Д</v>
      </c>
      <c r="K76" s="17">
        <f ca="1">IF(OR(INDIRECT(CONCATENATE("'2018-04'!K",TEXT(MATCH($C76,'2018-04'!$C$2:$C$100,0)+1,0)))="",INDIRECT(CONCATENATE("'2018-03'!K",TEXT(MATCH($C76,'2018-03'!$C$2:$C$100,0)+1,0)))="",AND(INDIRECT(CONCATENATE("'2018-04'!K",TEXT(MATCH($C76,'2018-04'!$C$2:$C$100,0)+1,0)))="",INDIRECT(CONCATENATE("'2018-03'!K",TEXT(MATCH($C76,'2018-03'!$C$2:$C$100,0)+1,0)))="")),"Н/Д",INDIRECT(CONCATENATE("'2018-04'!K",TEXT(MATCH($C76,'2018-04'!$C$2:$C$100,0)+1,0)))-INDIRECT(CONCATENATE("'2018-03'!K",TEXT(MATCH($C76,'2018-03'!$C$2:$C$100,0)+1,0))))</f>
        <v>335473942.96000004</v>
      </c>
      <c r="L76" s="17">
        <f ca="1">IF(OR(INDIRECT(CONCATENATE("'2018-04'!L",TEXT(MATCH($C76,'2018-04'!$C$2:$C$100,0)+1,0)))="",INDIRECT(CONCATENATE("'2018-03'!L",TEXT(MATCH($C76,'2018-03'!$C$2:$C$100,0)+1,0)))="",AND(INDIRECT(CONCATENATE("'2018-04'!L",TEXT(MATCH($C76,'2018-04'!$C$2:$C$100,0)+1,0)))="",INDIRECT(CONCATENATE("'2018-03'!L",TEXT(MATCH($C76,'2018-03'!$C$2:$C$100,0)+1,0)))="")),"Н/Д",INDIRECT(CONCATENATE("'2018-04'!L",TEXT(MATCH($C76,'2018-04'!$C$2:$C$100,0)+1,0)))-INDIRECT(CONCATENATE("'2018-03'!L",TEXT(MATCH($C76,'2018-03'!$C$2:$C$100,0)+1,0))))</f>
        <v>1260510111.6900001</v>
      </c>
      <c r="M76" s="17">
        <f ca="1">IF(OR(INDIRECT(CONCATENATE("'2018-04'!M",TEXT(MATCH($C76,'2018-04'!$C$2:$C$100,0)+1,0)))="",INDIRECT(CONCATENATE("'2018-03'!M",TEXT(MATCH($C76,'2018-03'!$C$2:$C$100,0)+1,0)))="",AND(INDIRECT(CONCATENATE("'2018-04'!M",TEXT(MATCH($C76,'2018-04'!$C$2:$C$100,0)+1,0)))="",INDIRECT(CONCATENATE("'2018-03'!M",TEXT(MATCH($C76,'2018-03'!$C$2:$C$100,0)+1,0)))="")),"Н/Д",INDIRECT(CONCATENATE("'2018-04'!M",TEXT(MATCH($C76,'2018-04'!$C$2:$C$100,0)+1,0)))-INDIRECT(CONCATENATE("'2018-03'!M",TEXT(MATCH($C76,'2018-03'!$C$2:$C$100,0)+1,0))))</f>
        <v>1758125.1900000013</v>
      </c>
      <c r="N76" s="17">
        <f ca="1">IF(OR(INDIRECT(CONCATENATE("'2018-04'!N",TEXT(MATCH($C76,'2018-04'!$C$2:$C$100,0)+1,0)))="",INDIRECT(CONCATENATE("'2018-03'!N",TEXT(MATCH($C76,'2018-03'!$C$2:$C$100,0)+1,0)))="",AND(INDIRECT(CONCATENATE("'2018-04'!N",TEXT(MATCH($C76,'2018-04'!$C$2:$C$100,0)+1,0)))="",INDIRECT(CONCATENATE("'2018-03'!N",TEXT(MATCH($C76,'2018-03'!$C$2:$C$100,0)+1,0)))="")),"Н/Д",INDIRECT(CONCATENATE("'2018-04'!N",TEXT(MATCH($C76,'2018-04'!$C$2:$C$100,0)+1,0)))-INDIRECT(CONCATENATE("'2018-03'!NE",TEXT(MATCH($C76,'2018-03'!$C$2:$C$100,0)+1,0))))</f>
        <v>76373395.650000006</v>
      </c>
      <c r="O76" s="17">
        <f ca="1">IF(OR(INDIRECT(CONCATENATE("'2018-04'!O",TEXT(MATCH($C76,'2018-04'!$C$2:$C$100,0)+1,0)))="",INDIRECT(CONCATENATE("'2018-03'!O",TEXT(MATCH($C76,'2018-03'!$C$2:$C$100,0)+1,0)))="",AND(INDIRECT(CONCATENATE("'2018-04'!O",TEXT(MATCH($C76,'2018-04'!$C$2:$C$100,0)+1,0)))="",INDIRECT(CONCATENATE("'2018-03'!O",TEXT(MATCH($C76,'2018-03'!$C$2:$C$100,0)+1,0)))="")),"Н/Д",INDIRECT(CONCATENATE("'2018-04'!O",TEXT(MATCH($C76,'2018-04'!$C$2:$C$100,0)+1,0)))-INDIRECT(CONCATENATE("'2018-03'!O",TEXT(MATCH($C76,'2018-03'!$C$2:$C$100,0)+1,0))))</f>
        <v>35161.600000000006</v>
      </c>
      <c r="P76" s="17">
        <f ca="1">IF(OR(INDIRECT(CONCATENATE("'2018-04'!P",TEXT(MATCH($C76,'2018-04'!$C$2:$C$100,0)+1,0)))="",INDIRECT(CONCATENATE("'2018-03'!P",TEXT(MATCH($C76,'2018-03'!$C$2:$C$100,0)+1,0)))="",AND(INDIRECT(CONCATENATE("'2018-04'!P",TEXT(MATCH($C76,'2018-04'!$C$2:$C$100,0)+1,0)))="",INDIRECT(CONCATENATE("'2018-03'!P",TEXT(MATCH($C76,'2018-03'!$C$2:$C$100,0)+1,0)))="")),"Н/Д",INDIRECT(CONCATENATE("'2018-04'!P",TEXT(MATCH($C76,'2018-04'!$C$2:$C$100,0)+1,0)))-INDIRECT(CONCATENATE("'2018-03'!P",TEXT(MATCH($C76,'2018-03'!$C$2:$C$100,0)+1,0))))</f>
        <v>118795000.31</v>
      </c>
      <c r="Q76" s="17">
        <f ca="1">IF(OR(INDIRECT(CONCATENATE("'2018-04'!Q",TEXT(MATCH($C76,'2018-04'!$C$2:$C$100,0)+1,0)))="",INDIRECT(CONCATENATE("'2018-03'!Q",TEXT(MATCH($C76,'2018-03'!$C$2:$C$100,0)+1,0)))="",AND(INDIRECT(CONCATENATE("'2018-04'!Q",TEXT(MATCH($C76,'2018-04'!$C$2:$C$100,0)+1,0)))="",INDIRECT(CONCATENATE("'2018-03'!Q",TEXT(MATCH($C76,'2018-03'!$C$2:$C$100,0)+1,0)))="")),"Н/Д",INDIRECT(CONCATENATE("'2018-04'!Q",TEXT(MATCH($C76,'2018-04'!$C$2:$C$100,0)+1,0)))-INDIRECT(CONCATENATE("'2018-03'!Q",TEXT(MATCH($C76,'2018-03'!$C$2:$C$100,0)+1,0))))</f>
        <v>31994875.570000008</v>
      </c>
      <c r="R76" s="17">
        <f ca="1">IF(OR(INDIRECT(CONCATENATE("'2018-04'!R",TEXT(MATCH($C76,'2018-04'!$C$2:$C$100,0)+1,0)))="",INDIRECT(CONCATENATE("'2018-03'!R",TEXT(MATCH($C76,'2018-03'!$C$2:$C$100,0)+1,0)))="",AND(INDIRECT(CONCATENATE("'2018-04'!R",TEXT(MATCH($C76,'2018-04'!$C$2:$C$100,0)+1,0)))="",INDIRECT(CONCATENATE("'2018-03'!R",TEXT(MATCH($C76,'2018-03'!$C$2:$C$100,0)+1,0)))="")),"Н/Д",INDIRECT(CONCATENATE("'2018-04'!R",TEXT(MATCH($C76,'2018-04'!$C$2:$C$100,0)+1,0)))-INDIRECT(CONCATENATE("'2018-03'!R",TEXT(MATCH($C76,'2018-03'!$C$2:$C$100,0)+1,0))))</f>
        <v>57817778.86999999</v>
      </c>
      <c r="S76" s="17">
        <f ca="1">IF(OR(INDIRECT(CONCATENATE("'2018-04'!S",TEXT(MATCH($C76,'2018-04'!$C$2:$C$100,0)+1,0)))="",INDIRECT(CONCATENATE("'2018-03'!S",TEXT(MATCH($C76,'2018-03'!$C$2:$C$100,0)+1,0)))="",AND(INDIRECT(CONCATENATE("'2018-04'!S",TEXT(MATCH($C76,'2018-04'!$C$2:$C$100,0)+1,0)))="",INDIRECT(CONCATENATE("'2018-03'!S",TEXT(MATCH($C76,'2018-03'!$C$2:$C$100,0)+1,0)))="")),"Н/Д",INDIRECT(CONCATENATE("'2018-04'!S",TEXT(MATCH($C76,'2018-04'!$C$2:$C$100,0)+1,0)))-INDIRECT(CONCATENATE("'2018-03'!S",TEXT(MATCH($C76,'2018-03'!$C$2:$C$100,0)+1,0))))</f>
        <v>725112</v>
      </c>
      <c r="T76" s="17">
        <f ca="1">IF(OR(INDIRECT(CONCATENATE("'2018-04'!T",TEXT(MATCH($C76,'2018-04'!$C$2:$C$100,0)+1,0)))="",INDIRECT(CONCATENATE("'2018-03'!T",TEXT(MATCH($C76,'2018-03'!$C$2:$C$100,0)+1,0)))="",AND(INDIRECT(CONCATENATE("'2018-04'!T",TEXT(MATCH($C76,'2018-04'!$C$2:$C$100,0)+1,0)))="",INDIRECT(CONCATENATE("'2018-03'!T",TEXT(MATCH($C76,'2018-03'!$C$2:$C$100,0)+1,0)))="")),"Н/Д",INDIRECT(CONCATENATE("'2018-04'!T",TEXT(MATCH($C76,'2018-04'!$C$2:$C$100,0)+1,0)))-INDIRECT(CONCATENATE("'2018-03'!T",TEXT(MATCH($C76,'2018-03'!$C$2:$C$100,0)+1,0))))</f>
        <v>73717807.120000005</v>
      </c>
      <c r="U76" s="17">
        <f ca="1">IF(OR(INDIRECT(CONCATENATE("'2018-04'!U",TEXT(MATCH($C76,'2018-04'!$C$2:$C$100,0)+1,0)))="",INDIRECT(CONCATENATE("'2018-03'!U",TEXT(MATCH($C76,'2018-03'!$C$2:$C$100,0)+1,0)))="",AND(INDIRECT(CONCATENATE("'2018-04'!U",TEXT(MATCH($C76,'2018-04'!$C$2:$C$100,0)+1,0)))="",INDIRECT(CONCATENATE("'2018-03'!U",TEXT(MATCH($C76,'2018-03'!$C$2:$C$100,0)+1,0)))="")),"Н/Д",INDIRECT(CONCATENATE("'2018-04'!U",TEXT(MATCH($C76,'2018-04'!$C$2:$C$100,0)+1,0)))-INDIRECT(CONCATENATE("'2018-03'!U",TEXT(MATCH($C76,'2018-03'!$C$2:$C$100,0)+1,0))))</f>
        <v>14506908.940000001</v>
      </c>
      <c r="V76" s="17">
        <f ca="1">IF(OR(INDIRECT(CONCATENATE("'2018-04'!V",TEXT(MATCH($C76,'2018-04'!$C$2:$C$100,0)+1,0)))="",INDIRECT(CONCATENATE("'2018-03'!V",TEXT(MATCH($C76,'2018-03'!$C$2:$C$100,0)+1,0)))="",AND(INDIRECT(CONCATENATE("'2018-04'!V",TEXT(MATCH($C76,'2018-04'!$C$2:$C$100,0)+1,0)))="",INDIRECT(CONCATENATE("'2018-03'!V",TEXT(MATCH($C76,'2018-03'!$C$2:$C$100,0)+1,0)))="")),"Н/Д",INDIRECT(CONCATENATE("'2018-04'!V",TEXT(MATCH($C76,'2018-04'!$C$2:$C$100,0)+1,0)))-INDIRECT(CONCATENATE("'2018-03'!V",TEXT(MATCH($C76,'2018-03'!$C$2:$C$100,0)+1,0))))</f>
        <v>776621371.92999995</v>
      </c>
      <c r="W76" s="17">
        <f ca="1">IF(OR(INDIRECT(CONCATENATE("'2018-04'!W",TEXT(MATCH($C76,'2018-04'!$C$2:$C$100,0)+1,0)))="",INDIRECT(CONCATENATE("'2018-03'!W",TEXT(MATCH($C76,'2018-03'!$C$2:$C$100,0)+1,0)))="",AND(INDIRECT(CONCATENATE("'2018-04'!W",TEXT(MATCH($C76,'2018-04'!$C$2:$C$100,0)+1,0)))="",INDIRECT(CONCATENATE("'2018-03'!W",TEXT(MATCH($C76,'2018-03'!$C$2:$C$100,0)+1,0)))="")),"Н/Д",INDIRECT(CONCATENATE("'2018-04'!W",TEXT(MATCH($C76,'2018-04'!$C$2:$C$100,0)+1,0)))-INDIRECT(CONCATENATE("'2018-03'!W",TEXT(MATCH($C76,'2018-03'!$C$2:$C$100,0)+1,0))))</f>
        <v>21416187740.18</v>
      </c>
    </row>
    <row r="77" spans="1:23" x14ac:dyDescent="0.25">
      <c r="A77" s="2" t="s">
        <v>87</v>
      </c>
      <c r="B77" s="2" t="s">
        <v>103</v>
      </c>
      <c r="C77" s="15">
        <v>70000000</v>
      </c>
      <c r="D77" s="2" t="s">
        <v>207</v>
      </c>
      <c r="E77" s="17">
        <f ca="1">IF(OR(INDIRECT(CONCATENATE("'2018-04'!E",TEXT(MATCH($C77,'2018-04'!$C$2:$C$100,0)+1,0)))="",INDIRECT(CONCATENATE("'2018-03'!E",TEXT(MATCH($C77,'2018-03'!$C$2:$C$100,0)+1,0)))="",AND(INDIRECT(CONCATENATE("'2018-04'!E",TEXT(MATCH($C77,'2018-04'!$C$2:$C$100,0)+1,0)))="",INDIRECT(CONCATENATE("'2018-03'!E",TEXT(MATCH($C77,'2018-03'!$C$2:$C$100,0)+1,0)))="")),"Н/Д",INDIRECT(CONCATENATE("'2018-04'!E",TEXT(MATCH($C77,'2018-04'!$C$2:$C$100,0)+1,0)))-INDIRECT(CONCATENATE("'2018-03'!E",TEXT(MATCH($C77,'2018-03'!$C$2:$C$100,0)+1,0))))</f>
        <v>9520192720.2799988</v>
      </c>
      <c r="F77" s="17">
        <f ca="1">IF(OR(INDIRECT(CONCATENATE("'2018-04'!F",TEXT(MATCH($C77,'2018-04'!$C$2:$C$100,0)+1,0)))="",INDIRECT(CONCATENATE("'2018-03'!F",TEXT(MATCH($C77,'2018-03'!$C$2:$C$100,0)+1,0)))="",AND(INDIRECT(CONCATENATE("'2018-04'!F",TEXT(MATCH($C77,'2018-04'!$C$2:$C$100,0)+1,0)))="",INDIRECT(CONCATENATE("'2018-03'!F",TEXT(MATCH($C77,'2018-03'!$C$2:$C$100,0)+1,0)))="")),"Н/Д",INDIRECT(CONCATENATE("'2018-04'!F",TEXT(MATCH($C77,'2018-04'!$C$2:$C$100,0)+1,0)))-INDIRECT(CONCATENATE("'2018-03'!F",TEXT(MATCH($C77,'2018-03'!$C$2:$C$100,0)+1,0))))</f>
        <v>8701310687.9200001</v>
      </c>
      <c r="G77" s="17">
        <f ca="1">IF(OR(INDIRECT(CONCATENATE("'2018-04'!G",TEXT(MATCH($C77,'2018-04'!$C$2:$C$100,0)+1,0)))="",INDIRECT(CONCATENATE("'2018-03'!G",TEXT(MATCH($C77,'2018-03'!$C$2:$C$100,0)+1,0)))="",AND(INDIRECT(CONCATENATE("'2018-04'!G",TEXT(MATCH($C77,'2018-04'!$C$2:$C$100,0)+1,0)))="",INDIRECT(CONCATENATE("'2018-03'!G",TEXT(MATCH($C77,'2018-03'!$C$2:$C$100,0)+1,0)))="")),"Н/Д",INDIRECT(CONCATENATE("'2018-04'!G",TEXT(MATCH($C77,'2018-04'!$C$2:$C$100,0)+1,0)))-INDIRECT(CONCATENATE("'2018-03'!G",TEXT(MATCH($C77,'2018-03'!$C$2:$C$100,0)+1,0))))</f>
        <v>4238651586.7800002</v>
      </c>
      <c r="H77" s="17">
        <f ca="1">IF(OR(INDIRECT(CONCATENATE("'2018-04'!H",TEXT(MATCH($C77,'2018-04'!$C$2:$C$100,0)+1,0)))="",INDIRECT(CONCATENATE("'2018-03'!H",TEXT(MATCH($C77,'2018-03'!$C$2:$C$100,0)+1,0)))="",AND(INDIRECT(CONCATENATE("'2018-04'!H",TEXT(MATCH($C77,'2018-04'!$C$2:$C$100,0)+1,0)))="",INDIRECT(CONCATENATE("'2018-03'!H",TEXT(MATCH($C77,'2018-03'!$C$2:$C$100,0)+1,0)))="")),"Н/Д",INDIRECT(CONCATENATE("'2018-04'!H",TEXT(MATCH($C77,'2018-04'!$C$2:$C$100,0)+1,0)))-INDIRECT(CONCATENATE("'2018-03'!H",TEXT(MATCH($C77,'2018-03'!$C$2:$C$100,0)+1,0))))</f>
        <v>2048513164.8100004</v>
      </c>
      <c r="I77" s="17">
        <f ca="1">IF(OR(INDIRECT(CONCATENATE("'2018-04'!I",TEXT(MATCH($C77,'2018-04'!$C$2:$C$100,0)+1,0)))="",INDIRECT(CONCATENATE("'2018-03'!I",TEXT(MATCH($C77,'2018-03'!$C$2:$C$100,0)+1,0)))="",AND(INDIRECT(CONCATENATE("'2018-04'!I",TEXT(MATCH($C77,'2018-04'!$C$2:$C$100,0)+1,0)))="",INDIRECT(CONCATENATE("'2018-03'!I",TEXT(MATCH($C77,'2018-03'!$C$2:$C$100,0)+1,0)))="")),"Н/Д",INDIRECT(CONCATENATE("'2018-04'!I",TEXT(MATCH($C77,'2018-04'!$C$2:$C$100,0)+1,0)))-INDIRECT(CONCATENATE("'2018-03'!I",TEXT(MATCH($C77,'2018-03'!$C$2:$C$100,0)+1,0))))</f>
        <v>861850383.62999988</v>
      </c>
      <c r="J77" s="17" t="str">
        <f ca="1">IF(OR(INDIRECT(CONCATENATE("'2018-04'!J",TEXT(MATCH($C77,'2018-04'!$C$2:$C$100,0)+1,0)))="",INDIRECT(CONCATENATE("'2018-03'!J",TEXT(MATCH($C77,'2018-03'!$C$2:$C$100,0)+1,0)))="",AND(INDIRECT(CONCATENATE("'2018-04'!J",TEXT(MATCH($C77,'2018-04'!$C$2:$C$100,0)+1,0)))="",INDIRECT(CONCATENATE("'2018-03'!J",TEXT(MATCH($C77,'2018-03'!$C$2:$C$100,0)+1,0)))="")),"Н/Д",INDIRECT(CONCATENATE("'2018-04'!J",TEXT(MATCH($C77,'2018-04'!$C$2:$C$100,0)+1,0)))-INDIRECT(CONCATENATE("'2018-03'!J",TEXT(MATCH($C77,'2018-03'!$C$2:$C$100,0)+1,0))))</f>
        <v>Н/Д</v>
      </c>
      <c r="K77" s="17">
        <f ca="1">IF(OR(INDIRECT(CONCATENATE("'2018-04'!K",TEXT(MATCH($C77,'2018-04'!$C$2:$C$100,0)+1,0)))="",INDIRECT(CONCATENATE("'2018-03'!K",TEXT(MATCH($C77,'2018-03'!$C$2:$C$100,0)+1,0)))="",AND(INDIRECT(CONCATENATE("'2018-04'!K",TEXT(MATCH($C77,'2018-04'!$C$2:$C$100,0)+1,0)))="",INDIRECT(CONCATENATE("'2018-03'!K",TEXT(MATCH($C77,'2018-03'!$C$2:$C$100,0)+1,0)))="")),"Н/Д",INDIRECT(CONCATENATE("'2018-04'!K",TEXT(MATCH($C77,'2018-04'!$C$2:$C$100,0)+1,0)))-INDIRECT(CONCATENATE("'2018-03'!K",TEXT(MATCH($C77,'2018-03'!$C$2:$C$100,0)+1,0))))</f>
        <v>329575666.89000005</v>
      </c>
      <c r="L77" s="17">
        <f ca="1">IF(OR(INDIRECT(CONCATENATE("'2018-04'!L",TEXT(MATCH($C77,'2018-04'!$C$2:$C$100,0)+1,0)))="",INDIRECT(CONCATENATE("'2018-03'!L",TEXT(MATCH($C77,'2018-03'!$C$2:$C$100,0)+1,0)))="",AND(INDIRECT(CONCATENATE("'2018-04'!L",TEXT(MATCH($C77,'2018-04'!$C$2:$C$100,0)+1,0)))="",INDIRECT(CONCATENATE("'2018-03'!L",TEXT(MATCH($C77,'2018-03'!$C$2:$C$100,0)+1,0)))="")),"Н/Д",INDIRECT(CONCATENATE("'2018-04'!L",TEXT(MATCH($C77,'2018-04'!$C$2:$C$100,0)+1,0)))-INDIRECT(CONCATENATE("'2018-03'!L",TEXT(MATCH($C77,'2018-03'!$C$2:$C$100,0)+1,0))))</f>
        <v>868728470.9799999</v>
      </c>
      <c r="M77" s="17">
        <f ca="1">IF(OR(INDIRECT(CONCATENATE("'2018-04'!M",TEXT(MATCH($C77,'2018-04'!$C$2:$C$100,0)+1,0)))="",INDIRECT(CONCATENATE("'2018-03'!M",TEXT(MATCH($C77,'2018-03'!$C$2:$C$100,0)+1,0)))="",AND(INDIRECT(CONCATENATE("'2018-04'!M",TEXT(MATCH($C77,'2018-04'!$C$2:$C$100,0)+1,0)))="",INDIRECT(CONCATENATE("'2018-03'!M",TEXT(MATCH($C77,'2018-03'!$C$2:$C$100,0)+1,0)))="")),"Н/Д",INDIRECT(CONCATENATE("'2018-04'!M",TEXT(MATCH($C77,'2018-04'!$C$2:$C$100,0)+1,0)))-INDIRECT(CONCATENATE("'2018-03'!M",TEXT(MATCH($C77,'2018-03'!$C$2:$C$100,0)+1,0))))</f>
        <v>12537032.25</v>
      </c>
      <c r="N77" s="17">
        <f ca="1">IF(OR(INDIRECT(CONCATENATE("'2018-04'!N",TEXT(MATCH($C77,'2018-04'!$C$2:$C$100,0)+1,0)))="",INDIRECT(CONCATENATE("'2018-03'!N",TEXT(MATCH($C77,'2018-03'!$C$2:$C$100,0)+1,0)))="",AND(INDIRECT(CONCATENATE("'2018-04'!N",TEXT(MATCH($C77,'2018-04'!$C$2:$C$100,0)+1,0)))="",INDIRECT(CONCATENATE("'2018-03'!N",TEXT(MATCH($C77,'2018-03'!$C$2:$C$100,0)+1,0)))="")),"Н/Д",INDIRECT(CONCATENATE("'2018-04'!N",TEXT(MATCH($C77,'2018-04'!$C$2:$C$100,0)+1,0)))-INDIRECT(CONCATENATE("'2018-03'!NE",TEXT(MATCH($C77,'2018-03'!$C$2:$C$100,0)+1,0))))</f>
        <v>97940614.909999996</v>
      </c>
      <c r="O77" s="17">
        <f ca="1">IF(OR(INDIRECT(CONCATENATE("'2018-04'!O",TEXT(MATCH($C77,'2018-04'!$C$2:$C$100,0)+1,0)))="",INDIRECT(CONCATENATE("'2018-03'!O",TEXT(MATCH($C77,'2018-03'!$C$2:$C$100,0)+1,0)))="",AND(INDIRECT(CONCATENATE("'2018-04'!O",TEXT(MATCH($C77,'2018-04'!$C$2:$C$100,0)+1,0)))="",INDIRECT(CONCATENATE("'2018-03'!O",TEXT(MATCH($C77,'2018-03'!$C$2:$C$100,0)+1,0)))="")),"Н/Д",INDIRECT(CONCATENATE("'2018-04'!O",TEXT(MATCH($C77,'2018-04'!$C$2:$C$100,0)+1,0)))-INDIRECT(CONCATENATE("'2018-03'!O",TEXT(MATCH($C77,'2018-03'!$C$2:$C$100,0)+1,0))))</f>
        <v>23885.07</v>
      </c>
      <c r="P77" s="17">
        <f ca="1">IF(OR(INDIRECT(CONCATENATE("'2018-04'!P",TEXT(MATCH($C77,'2018-04'!$C$2:$C$100,0)+1,0)))="",INDIRECT(CONCATENATE("'2018-03'!P",TEXT(MATCH($C77,'2018-03'!$C$2:$C$100,0)+1,0)))="",AND(INDIRECT(CONCATENATE("'2018-04'!P",TEXT(MATCH($C77,'2018-04'!$C$2:$C$100,0)+1,0)))="",INDIRECT(CONCATENATE("'2018-03'!P",TEXT(MATCH($C77,'2018-03'!$C$2:$C$100,0)+1,0)))="")),"Н/Д",INDIRECT(CONCATENATE("'2018-04'!P",TEXT(MATCH($C77,'2018-04'!$C$2:$C$100,0)+1,0)))-INDIRECT(CONCATENATE("'2018-03'!P",TEXT(MATCH($C77,'2018-03'!$C$2:$C$100,0)+1,0))))</f>
        <v>112781972.06999999</v>
      </c>
      <c r="Q77" s="17">
        <f ca="1">IF(OR(INDIRECT(CONCATENATE("'2018-04'!Q",TEXT(MATCH($C77,'2018-04'!$C$2:$C$100,0)+1,0)))="",INDIRECT(CONCATENATE("'2018-03'!Q",TEXT(MATCH($C77,'2018-03'!$C$2:$C$100,0)+1,0)))="",AND(INDIRECT(CONCATENATE("'2018-04'!Q",TEXT(MATCH($C77,'2018-04'!$C$2:$C$100,0)+1,0)))="",INDIRECT(CONCATENATE("'2018-03'!Q",TEXT(MATCH($C77,'2018-03'!$C$2:$C$100,0)+1,0)))="")),"Н/Д",INDIRECT(CONCATENATE("'2018-04'!Q",TEXT(MATCH($C77,'2018-04'!$C$2:$C$100,0)+1,0)))-INDIRECT(CONCATENATE("'2018-03'!Q",TEXT(MATCH($C77,'2018-03'!$C$2:$C$100,0)+1,0))))</f>
        <v>9948385.8600000031</v>
      </c>
      <c r="R77" s="17">
        <f ca="1">IF(OR(INDIRECT(CONCATENATE("'2018-04'!R",TEXT(MATCH($C77,'2018-04'!$C$2:$C$100,0)+1,0)))="",INDIRECT(CONCATENATE("'2018-03'!R",TEXT(MATCH($C77,'2018-03'!$C$2:$C$100,0)+1,0)))="",AND(INDIRECT(CONCATENATE("'2018-04'!R",TEXT(MATCH($C77,'2018-04'!$C$2:$C$100,0)+1,0)))="",INDIRECT(CONCATENATE("'2018-03'!R",TEXT(MATCH($C77,'2018-03'!$C$2:$C$100,0)+1,0)))="")),"Н/Д",INDIRECT(CONCATENATE("'2018-04'!R",TEXT(MATCH($C77,'2018-04'!$C$2:$C$100,0)+1,0)))-INDIRECT(CONCATENATE("'2018-03'!R",TEXT(MATCH($C77,'2018-03'!$C$2:$C$100,0)+1,0))))</f>
        <v>55109227.059999987</v>
      </c>
      <c r="S77" s="17">
        <f ca="1">IF(OR(INDIRECT(CONCATENATE("'2018-04'!S",TEXT(MATCH($C77,'2018-04'!$C$2:$C$100,0)+1,0)))="",INDIRECT(CONCATENATE("'2018-03'!S",TEXT(MATCH($C77,'2018-03'!$C$2:$C$100,0)+1,0)))="",AND(INDIRECT(CONCATENATE("'2018-04'!S",TEXT(MATCH($C77,'2018-04'!$C$2:$C$100,0)+1,0)))="",INDIRECT(CONCATENATE("'2018-03'!S",TEXT(MATCH($C77,'2018-03'!$C$2:$C$100,0)+1,0)))="")),"Н/Д",INDIRECT(CONCATENATE("'2018-04'!S",TEXT(MATCH($C77,'2018-04'!$C$2:$C$100,0)+1,0)))-INDIRECT(CONCATENATE("'2018-03'!S",TEXT(MATCH($C77,'2018-03'!$C$2:$C$100,0)+1,0))))</f>
        <v>311131.14</v>
      </c>
      <c r="T77" s="17">
        <f ca="1">IF(OR(INDIRECT(CONCATENATE("'2018-04'!T",TEXT(MATCH($C77,'2018-04'!$C$2:$C$100,0)+1,0)))="",INDIRECT(CONCATENATE("'2018-03'!T",TEXT(MATCH($C77,'2018-03'!$C$2:$C$100,0)+1,0)))="",AND(INDIRECT(CONCATENATE("'2018-04'!T",TEXT(MATCH($C77,'2018-04'!$C$2:$C$100,0)+1,0)))="",INDIRECT(CONCATENATE("'2018-03'!T",TEXT(MATCH($C77,'2018-03'!$C$2:$C$100,0)+1,0)))="")),"Н/Д",INDIRECT(CONCATENATE("'2018-04'!T",TEXT(MATCH($C77,'2018-04'!$C$2:$C$100,0)+1,0)))-INDIRECT(CONCATENATE("'2018-03'!T",TEXT(MATCH($C77,'2018-03'!$C$2:$C$100,0)+1,0))))</f>
        <v>65299843.979999989</v>
      </c>
      <c r="U77" s="17">
        <f ca="1">IF(OR(INDIRECT(CONCATENATE("'2018-04'!U",TEXT(MATCH($C77,'2018-04'!$C$2:$C$100,0)+1,0)))="",INDIRECT(CONCATENATE("'2018-03'!U",TEXT(MATCH($C77,'2018-03'!$C$2:$C$100,0)+1,0)))="",AND(INDIRECT(CONCATENATE("'2018-04'!U",TEXT(MATCH($C77,'2018-04'!$C$2:$C$100,0)+1,0)))="",INDIRECT(CONCATENATE("'2018-03'!U",TEXT(MATCH($C77,'2018-03'!$C$2:$C$100,0)+1,0)))="")),"Н/Д",INDIRECT(CONCATENATE("'2018-04'!U",TEXT(MATCH($C77,'2018-04'!$C$2:$C$100,0)+1,0)))-INDIRECT(CONCATENATE("'2018-03'!U",TEXT(MATCH($C77,'2018-03'!$C$2:$C$100,0)+1,0))))</f>
        <v>4822176.290000001</v>
      </c>
      <c r="V77" s="17">
        <f ca="1">IF(OR(INDIRECT(CONCATENATE("'2018-04'!V",TEXT(MATCH($C77,'2018-04'!$C$2:$C$100,0)+1,0)))="",INDIRECT(CONCATENATE("'2018-03'!V",TEXT(MATCH($C77,'2018-03'!$C$2:$C$100,0)+1,0)))="",AND(INDIRECT(CONCATENATE("'2018-04'!V",TEXT(MATCH($C77,'2018-04'!$C$2:$C$100,0)+1,0)))="",INDIRECT(CONCATENATE("'2018-03'!V",TEXT(MATCH($C77,'2018-03'!$C$2:$C$100,0)+1,0)))="")),"Н/Д",INDIRECT(CONCATENATE("'2018-04'!V",TEXT(MATCH($C77,'2018-04'!$C$2:$C$100,0)+1,0)))-INDIRECT(CONCATENATE("'2018-03'!V",TEXT(MATCH($C77,'2018-03'!$C$2:$C$100,0)+1,0))))</f>
        <v>818882032.3599999</v>
      </c>
      <c r="W77" s="17">
        <f ca="1">IF(OR(INDIRECT(CONCATENATE("'2018-04'!W",TEXT(MATCH($C77,'2018-04'!$C$2:$C$100,0)+1,0)))="",INDIRECT(CONCATENATE("'2018-03'!W",TEXT(MATCH($C77,'2018-03'!$C$2:$C$100,0)+1,0)))="",AND(INDIRECT(CONCATENATE("'2018-04'!W",TEXT(MATCH($C77,'2018-04'!$C$2:$C$100,0)+1,0)))="",INDIRECT(CONCATENATE("'2018-03'!W",TEXT(MATCH($C77,'2018-03'!$C$2:$C$100,0)+1,0)))="")),"Н/Д",INDIRECT(CONCATENATE("'2018-04'!W",TEXT(MATCH($C77,'2018-04'!$C$2:$C$100,0)+1,0)))-INDIRECT(CONCATENATE("'2018-03'!W",TEXT(MATCH($C77,'2018-03'!$C$2:$C$100,0)+1,0))))</f>
        <v>27687009306.870003</v>
      </c>
    </row>
    <row r="78" spans="1:23" x14ac:dyDescent="0.25">
      <c r="A78" s="2" t="s">
        <v>87</v>
      </c>
      <c r="B78" s="2" t="s">
        <v>104</v>
      </c>
      <c r="C78" s="15">
        <v>78000000</v>
      </c>
      <c r="D78" s="2" t="s">
        <v>207</v>
      </c>
      <c r="E78" s="17">
        <f ca="1">IF(OR(INDIRECT(CONCATENATE("'2018-04'!E",TEXT(MATCH($C78,'2018-04'!$C$2:$C$100,0)+1,0)))="",INDIRECT(CONCATENATE("'2018-03'!E",TEXT(MATCH($C78,'2018-03'!$C$2:$C$100,0)+1,0)))="",AND(INDIRECT(CONCATENATE("'2018-04'!E",TEXT(MATCH($C78,'2018-04'!$C$2:$C$100,0)+1,0)))="",INDIRECT(CONCATENATE("'2018-03'!E",TEXT(MATCH($C78,'2018-03'!$C$2:$C$100,0)+1,0)))="")),"Н/Д",INDIRECT(CONCATENATE("'2018-04'!E",TEXT(MATCH($C78,'2018-04'!$C$2:$C$100,0)+1,0)))-INDIRECT(CONCATENATE("'2018-03'!E",TEXT(MATCH($C78,'2018-03'!$C$2:$C$100,0)+1,0))))</f>
        <v>7597837238.2299995</v>
      </c>
      <c r="F78" s="17">
        <f ca="1">IF(OR(INDIRECT(CONCATENATE("'2018-04'!F",TEXT(MATCH($C78,'2018-04'!$C$2:$C$100,0)+1,0)))="",INDIRECT(CONCATENATE("'2018-03'!F",TEXT(MATCH($C78,'2018-03'!$C$2:$C$100,0)+1,0)))="",AND(INDIRECT(CONCATENATE("'2018-04'!F",TEXT(MATCH($C78,'2018-04'!$C$2:$C$100,0)+1,0)))="",INDIRECT(CONCATENATE("'2018-03'!F",TEXT(MATCH($C78,'2018-03'!$C$2:$C$100,0)+1,0)))="")),"Н/Д",INDIRECT(CONCATENATE("'2018-04'!F",TEXT(MATCH($C78,'2018-04'!$C$2:$C$100,0)+1,0)))-INDIRECT(CONCATENATE("'2018-03'!F",TEXT(MATCH($C78,'2018-03'!$C$2:$C$100,0)+1,0))))</f>
        <v>7369823386.4599991</v>
      </c>
      <c r="G78" s="17">
        <f ca="1">IF(OR(INDIRECT(CONCATENATE("'2018-04'!G",TEXT(MATCH($C78,'2018-04'!$C$2:$C$100,0)+1,0)))="",INDIRECT(CONCATENATE("'2018-03'!G",TEXT(MATCH($C78,'2018-03'!$C$2:$C$100,0)+1,0)))="",AND(INDIRECT(CONCATENATE("'2018-04'!G",TEXT(MATCH($C78,'2018-04'!$C$2:$C$100,0)+1,0)))="",INDIRECT(CONCATENATE("'2018-03'!G",TEXT(MATCH($C78,'2018-03'!$C$2:$C$100,0)+1,0)))="")),"Н/Д",INDIRECT(CONCATENATE("'2018-04'!G",TEXT(MATCH($C78,'2018-04'!$C$2:$C$100,0)+1,0)))-INDIRECT(CONCATENATE("'2018-03'!G",TEXT(MATCH($C78,'2018-03'!$C$2:$C$100,0)+1,0))))</f>
        <v>2831645446.7200003</v>
      </c>
      <c r="H78" s="17">
        <f ca="1">IF(OR(INDIRECT(CONCATENATE("'2018-04'!H",TEXT(MATCH($C78,'2018-04'!$C$2:$C$100,0)+1,0)))="",INDIRECT(CONCATENATE("'2018-03'!H",TEXT(MATCH($C78,'2018-03'!$C$2:$C$100,0)+1,0)))="",AND(INDIRECT(CONCATENATE("'2018-04'!H",TEXT(MATCH($C78,'2018-04'!$C$2:$C$100,0)+1,0)))="",INDIRECT(CONCATENATE("'2018-03'!H",TEXT(MATCH($C78,'2018-03'!$C$2:$C$100,0)+1,0)))="")),"Н/Д",INDIRECT(CONCATENATE("'2018-04'!H",TEXT(MATCH($C78,'2018-04'!$C$2:$C$100,0)+1,0)))-INDIRECT(CONCATENATE("'2018-03'!H",TEXT(MATCH($C78,'2018-03'!$C$2:$C$100,0)+1,0))))</f>
        <v>1837621987.6800003</v>
      </c>
      <c r="I78" s="17">
        <f ca="1">IF(OR(INDIRECT(CONCATENATE("'2018-04'!I",TEXT(MATCH($C78,'2018-04'!$C$2:$C$100,0)+1,0)))="",INDIRECT(CONCATENATE("'2018-03'!I",TEXT(MATCH($C78,'2018-03'!$C$2:$C$100,0)+1,0)))="",AND(INDIRECT(CONCATENATE("'2018-04'!I",TEXT(MATCH($C78,'2018-04'!$C$2:$C$100,0)+1,0)))="",INDIRECT(CONCATENATE("'2018-03'!I",TEXT(MATCH($C78,'2018-03'!$C$2:$C$100,0)+1,0)))="")),"Н/Д",INDIRECT(CONCATENATE("'2018-04'!I",TEXT(MATCH($C78,'2018-04'!$C$2:$C$100,0)+1,0)))-INDIRECT(CONCATENATE("'2018-03'!I",TEXT(MATCH($C78,'2018-03'!$C$2:$C$100,0)+1,0))))</f>
        <v>930706037.90999997</v>
      </c>
      <c r="J78" s="17" t="str">
        <f ca="1">IF(OR(INDIRECT(CONCATENATE("'2018-04'!J",TEXT(MATCH($C78,'2018-04'!$C$2:$C$100,0)+1,0)))="",INDIRECT(CONCATENATE("'2018-03'!J",TEXT(MATCH($C78,'2018-03'!$C$2:$C$100,0)+1,0)))="",AND(INDIRECT(CONCATENATE("'2018-04'!J",TEXT(MATCH($C78,'2018-04'!$C$2:$C$100,0)+1,0)))="",INDIRECT(CONCATENATE("'2018-03'!J",TEXT(MATCH($C78,'2018-03'!$C$2:$C$100,0)+1,0)))="")),"Н/Д",INDIRECT(CONCATENATE("'2018-04'!J",TEXT(MATCH($C78,'2018-04'!$C$2:$C$100,0)+1,0)))-INDIRECT(CONCATENATE("'2018-03'!J",TEXT(MATCH($C78,'2018-03'!$C$2:$C$100,0)+1,0))))</f>
        <v>Н/Д</v>
      </c>
      <c r="K78" s="17">
        <f ca="1">IF(OR(INDIRECT(CONCATENATE("'2018-04'!K",TEXT(MATCH($C78,'2018-04'!$C$2:$C$100,0)+1,0)))="",INDIRECT(CONCATENATE("'2018-03'!K",TEXT(MATCH($C78,'2018-03'!$C$2:$C$100,0)+1,0)))="",AND(INDIRECT(CONCATENATE("'2018-04'!K",TEXT(MATCH($C78,'2018-04'!$C$2:$C$100,0)+1,0)))="",INDIRECT(CONCATENATE("'2018-03'!K",TEXT(MATCH($C78,'2018-03'!$C$2:$C$100,0)+1,0)))="")),"Н/Д",INDIRECT(CONCATENATE("'2018-04'!K",TEXT(MATCH($C78,'2018-04'!$C$2:$C$100,0)+1,0)))-INDIRECT(CONCATENATE("'2018-03'!K",TEXT(MATCH($C78,'2018-03'!$C$2:$C$100,0)+1,0))))</f>
        <v>297688079.22999996</v>
      </c>
      <c r="L78" s="17">
        <f ca="1">IF(OR(INDIRECT(CONCATENATE("'2018-04'!L",TEXT(MATCH($C78,'2018-04'!$C$2:$C$100,0)+1,0)))="",INDIRECT(CONCATENATE("'2018-03'!L",TEXT(MATCH($C78,'2018-03'!$C$2:$C$100,0)+1,0)))="",AND(INDIRECT(CONCATENATE("'2018-04'!L",TEXT(MATCH($C78,'2018-04'!$C$2:$C$100,0)+1,0)))="",INDIRECT(CONCATENATE("'2018-03'!L",TEXT(MATCH($C78,'2018-03'!$C$2:$C$100,0)+1,0)))="")),"Н/Д",INDIRECT(CONCATENATE("'2018-04'!L",TEXT(MATCH($C78,'2018-04'!$C$2:$C$100,0)+1,0)))-INDIRECT(CONCATENATE("'2018-03'!L",TEXT(MATCH($C78,'2018-03'!$C$2:$C$100,0)+1,0))))</f>
        <v>1154887137.74</v>
      </c>
      <c r="M78" s="17">
        <f ca="1">IF(OR(INDIRECT(CONCATENATE("'2018-04'!M",TEXT(MATCH($C78,'2018-04'!$C$2:$C$100,0)+1,0)))="",INDIRECT(CONCATENATE("'2018-03'!M",TEXT(MATCH($C78,'2018-03'!$C$2:$C$100,0)+1,0)))="",AND(INDIRECT(CONCATENATE("'2018-04'!M",TEXT(MATCH($C78,'2018-04'!$C$2:$C$100,0)+1,0)))="",INDIRECT(CONCATENATE("'2018-03'!M",TEXT(MATCH($C78,'2018-03'!$C$2:$C$100,0)+1,0)))="")),"Н/Д",INDIRECT(CONCATENATE("'2018-04'!M",TEXT(MATCH($C78,'2018-04'!$C$2:$C$100,0)+1,0)))-INDIRECT(CONCATENATE("'2018-03'!M",TEXT(MATCH($C78,'2018-03'!$C$2:$C$100,0)+1,0))))</f>
        <v>726083.25000000023</v>
      </c>
      <c r="N78" s="17">
        <f ca="1">IF(OR(INDIRECT(CONCATENATE("'2018-04'!N",TEXT(MATCH($C78,'2018-04'!$C$2:$C$100,0)+1,0)))="",INDIRECT(CONCATENATE("'2018-03'!N",TEXT(MATCH($C78,'2018-03'!$C$2:$C$100,0)+1,0)))="",AND(INDIRECT(CONCATENATE("'2018-04'!N",TEXT(MATCH($C78,'2018-04'!$C$2:$C$100,0)+1,0)))="",INDIRECT(CONCATENATE("'2018-03'!N",TEXT(MATCH($C78,'2018-03'!$C$2:$C$100,0)+1,0)))="")),"Н/Д",INDIRECT(CONCATENATE("'2018-04'!N",TEXT(MATCH($C78,'2018-04'!$C$2:$C$100,0)+1,0)))-INDIRECT(CONCATENATE("'2018-03'!NE",TEXT(MATCH($C78,'2018-03'!$C$2:$C$100,0)+1,0))))</f>
        <v>91305080.700000003</v>
      </c>
      <c r="O78" s="17">
        <f ca="1">IF(OR(INDIRECT(CONCATENATE("'2018-04'!O",TEXT(MATCH($C78,'2018-04'!$C$2:$C$100,0)+1,0)))="",INDIRECT(CONCATENATE("'2018-03'!O",TEXT(MATCH($C78,'2018-03'!$C$2:$C$100,0)+1,0)))="",AND(INDIRECT(CONCATENATE("'2018-04'!O",TEXT(MATCH($C78,'2018-04'!$C$2:$C$100,0)+1,0)))="",INDIRECT(CONCATENATE("'2018-03'!O",TEXT(MATCH($C78,'2018-03'!$C$2:$C$100,0)+1,0)))="")),"Н/Д",INDIRECT(CONCATENATE("'2018-04'!O",TEXT(MATCH($C78,'2018-04'!$C$2:$C$100,0)+1,0)))-INDIRECT(CONCATENATE("'2018-03'!O",TEXT(MATCH($C78,'2018-03'!$C$2:$C$100,0)+1,0))))</f>
        <v>-52329.5</v>
      </c>
      <c r="P78" s="17">
        <f ca="1">IF(OR(INDIRECT(CONCATENATE("'2018-04'!P",TEXT(MATCH($C78,'2018-04'!$C$2:$C$100,0)+1,0)))="",INDIRECT(CONCATENATE("'2018-03'!P",TEXT(MATCH($C78,'2018-03'!$C$2:$C$100,0)+1,0)))="",AND(INDIRECT(CONCATENATE("'2018-04'!P",TEXT(MATCH($C78,'2018-04'!$C$2:$C$100,0)+1,0)))="",INDIRECT(CONCATENATE("'2018-03'!P",TEXT(MATCH($C78,'2018-03'!$C$2:$C$100,0)+1,0)))="")),"Н/Д",INDIRECT(CONCATENATE("'2018-04'!P",TEXT(MATCH($C78,'2018-04'!$C$2:$C$100,0)+1,0)))-INDIRECT(CONCATENATE("'2018-03'!P",TEXT(MATCH($C78,'2018-03'!$C$2:$C$100,0)+1,0))))</f>
        <v>102059977.98000002</v>
      </c>
      <c r="Q78" s="17">
        <f ca="1">IF(OR(INDIRECT(CONCATENATE("'2018-04'!Q",TEXT(MATCH($C78,'2018-04'!$C$2:$C$100,0)+1,0)))="",INDIRECT(CONCATENATE("'2018-03'!Q",TEXT(MATCH($C78,'2018-03'!$C$2:$C$100,0)+1,0)))="",AND(INDIRECT(CONCATENATE("'2018-04'!Q",TEXT(MATCH($C78,'2018-04'!$C$2:$C$100,0)+1,0)))="",INDIRECT(CONCATENATE("'2018-03'!Q",TEXT(MATCH($C78,'2018-03'!$C$2:$C$100,0)+1,0)))="")),"Н/Д",INDIRECT(CONCATENATE("'2018-04'!Q",TEXT(MATCH($C78,'2018-04'!$C$2:$C$100,0)+1,0)))-INDIRECT(CONCATENATE("'2018-03'!Q",TEXT(MATCH($C78,'2018-03'!$C$2:$C$100,0)+1,0))))</f>
        <v>44225337.850000001</v>
      </c>
      <c r="R78" s="17">
        <f ca="1">IF(OR(INDIRECT(CONCATENATE("'2018-04'!R",TEXT(MATCH($C78,'2018-04'!$C$2:$C$100,0)+1,0)))="",INDIRECT(CONCATENATE("'2018-03'!R",TEXT(MATCH($C78,'2018-03'!$C$2:$C$100,0)+1,0)))="",AND(INDIRECT(CONCATENATE("'2018-04'!R",TEXT(MATCH($C78,'2018-04'!$C$2:$C$100,0)+1,0)))="",INDIRECT(CONCATENATE("'2018-03'!R",TEXT(MATCH($C78,'2018-03'!$C$2:$C$100,0)+1,0)))="")),"Н/Д",INDIRECT(CONCATENATE("'2018-04'!R",TEXT(MATCH($C78,'2018-04'!$C$2:$C$100,0)+1,0)))-INDIRECT(CONCATENATE("'2018-03'!R",TEXT(MATCH($C78,'2018-03'!$C$2:$C$100,0)+1,0))))</f>
        <v>52521650.889999986</v>
      </c>
      <c r="S78" s="17" t="str">
        <f ca="1">IF(OR(INDIRECT(CONCATENATE("'2018-04'!S",TEXT(MATCH($C78,'2018-04'!$C$2:$C$100,0)+1,0)))="",INDIRECT(CONCATENATE("'2018-03'!S",TEXT(MATCH($C78,'2018-03'!$C$2:$C$100,0)+1,0)))="",AND(INDIRECT(CONCATENATE("'2018-04'!S",TEXT(MATCH($C78,'2018-04'!$C$2:$C$100,0)+1,0)))="",INDIRECT(CONCATENATE("'2018-03'!S",TEXT(MATCH($C78,'2018-03'!$C$2:$C$100,0)+1,0)))="")),"Н/Д",INDIRECT(CONCATENATE("'2018-04'!S",TEXT(MATCH($C78,'2018-04'!$C$2:$C$100,0)+1,0)))-INDIRECT(CONCATENATE("'2018-03'!S",TEXT(MATCH($C78,'2018-03'!$C$2:$C$100,0)+1,0))))</f>
        <v>Н/Д</v>
      </c>
      <c r="T78" s="17">
        <f ca="1">IF(OR(INDIRECT(CONCATENATE("'2018-04'!T",TEXT(MATCH($C78,'2018-04'!$C$2:$C$100,0)+1,0)))="",INDIRECT(CONCATENATE("'2018-03'!T",TEXT(MATCH($C78,'2018-03'!$C$2:$C$100,0)+1,0)))="",AND(INDIRECT(CONCATENATE("'2018-04'!T",TEXT(MATCH($C78,'2018-04'!$C$2:$C$100,0)+1,0)))="",INDIRECT(CONCATENATE("'2018-03'!T",TEXT(MATCH($C78,'2018-03'!$C$2:$C$100,0)+1,0)))="")),"Н/Д",INDIRECT(CONCATENATE("'2018-04'!T",TEXT(MATCH($C78,'2018-04'!$C$2:$C$100,0)+1,0)))-INDIRECT(CONCATENATE("'2018-03'!T",TEXT(MATCH($C78,'2018-03'!$C$2:$C$100,0)+1,0))))</f>
        <v>60671159.310000002</v>
      </c>
      <c r="U78" s="17">
        <f ca="1">IF(OR(INDIRECT(CONCATENATE("'2018-04'!U",TEXT(MATCH($C78,'2018-04'!$C$2:$C$100,0)+1,0)))="",INDIRECT(CONCATENATE("'2018-03'!U",TEXT(MATCH($C78,'2018-03'!$C$2:$C$100,0)+1,0)))="",AND(INDIRECT(CONCATENATE("'2018-04'!U",TEXT(MATCH($C78,'2018-04'!$C$2:$C$100,0)+1,0)))="",INDIRECT(CONCATENATE("'2018-03'!U",TEXT(MATCH($C78,'2018-03'!$C$2:$C$100,0)+1,0)))="")),"Н/Д",INDIRECT(CONCATENATE("'2018-04'!U",TEXT(MATCH($C78,'2018-04'!$C$2:$C$100,0)+1,0)))-INDIRECT(CONCATENATE("'2018-03'!U",TEXT(MATCH($C78,'2018-03'!$C$2:$C$100,0)+1,0))))</f>
        <v>5572275.2199999988</v>
      </c>
      <c r="V78" s="17">
        <f ca="1">IF(OR(INDIRECT(CONCATENATE("'2018-04'!V",TEXT(MATCH($C78,'2018-04'!$C$2:$C$100,0)+1,0)))="",INDIRECT(CONCATENATE("'2018-03'!V",TEXT(MATCH($C78,'2018-03'!$C$2:$C$100,0)+1,0)))="",AND(INDIRECT(CONCATENATE("'2018-04'!V",TEXT(MATCH($C78,'2018-04'!$C$2:$C$100,0)+1,0)))="",INDIRECT(CONCATENATE("'2018-03'!V",TEXT(MATCH($C78,'2018-03'!$C$2:$C$100,0)+1,0)))="")),"Н/Д",INDIRECT(CONCATENATE("'2018-04'!V",TEXT(MATCH($C78,'2018-04'!$C$2:$C$100,0)+1,0)))-INDIRECT(CONCATENATE("'2018-03'!V",TEXT(MATCH($C78,'2018-03'!$C$2:$C$100,0)+1,0))))</f>
        <v>228013851.7700001</v>
      </c>
      <c r="W78" s="17">
        <f ca="1">IF(OR(INDIRECT(CONCATENATE("'2018-04'!W",TEXT(MATCH($C78,'2018-04'!$C$2:$C$100,0)+1,0)))="",INDIRECT(CONCATENATE("'2018-03'!W",TEXT(MATCH($C78,'2018-03'!$C$2:$C$100,0)+1,0)))="",AND(INDIRECT(CONCATENATE("'2018-04'!W",TEXT(MATCH($C78,'2018-04'!$C$2:$C$100,0)+1,0)))="",INDIRECT(CONCATENATE("'2018-03'!W",TEXT(MATCH($C78,'2018-03'!$C$2:$C$100,0)+1,0)))="")),"Н/Д",INDIRECT(CONCATENATE("'2018-04'!W",TEXT(MATCH($C78,'2018-04'!$C$2:$C$100,0)+1,0)))-INDIRECT(CONCATENATE("'2018-03'!W",TEXT(MATCH($C78,'2018-03'!$C$2:$C$100,0)+1,0))))</f>
        <v>22549771810.670002</v>
      </c>
    </row>
    <row r="79" spans="1:23" x14ac:dyDescent="0.25">
      <c r="A79" s="2" t="s">
        <v>87</v>
      </c>
      <c r="B79" s="2" t="s">
        <v>105</v>
      </c>
      <c r="C79" s="15">
        <v>55000000</v>
      </c>
      <c r="D79" s="2" t="s">
        <v>207</v>
      </c>
      <c r="E79" s="17">
        <f ca="1">IF(OR(INDIRECT(CONCATENATE("'2018-04'!E",TEXT(MATCH($C79,'2018-04'!$C$2:$C$100,0)+1,0)))="",INDIRECT(CONCATENATE("'2018-03'!E",TEXT(MATCH($C79,'2018-03'!$C$2:$C$100,0)+1,0)))="",AND(INDIRECT(CONCATENATE("'2018-04'!E",TEXT(MATCH($C79,'2018-04'!$C$2:$C$100,0)+1,0)))="",INDIRECT(CONCATENATE("'2018-03'!E",TEXT(MATCH($C79,'2018-03'!$C$2:$C$100,0)+1,0)))="")),"Н/Д",INDIRECT(CONCATENATE("'2018-04'!E",TEXT(MATCH($C79,'2018-04'!$C$2:$C$100,0)+1,0)))-INDIRECT(CONCATENATE("'2018-03'!E",TEXT(MATCH($C79,'2018-03'!$C$2:$C$100,0)+1,0))))</f>
        <v>333450472.84000003</v>
      </c>
      <c r="F79" s="17">
        <f ca="1">IF(OR(INDIRECT(CONCATENATE("'2018-04'!F",TEXT(MATCH($C79,'2018-04'!$C$2:$C$100,0)+1,0)))="",INDIRECT(CONCATENATE("'2018-03'!F",TEXT(MATCH($C79,'2018-03'!$C$2:$C$100,0)+1,0)))="",AND(INDIRECT(CONCATENATE("'2018-04'!F",TEXT(MATCH($C79,'2018-04'!$C$2:$C$100,0)+1,0)))="",INDIRECT(CONCATENATE("'2018-03'!F",TEXT(MATCH($C79,'2018-03'!$C$2:$C$100,0)+1,0)))="")),"Н/Д",INDIRECT(CONCATENATE("'2018-04'!F",TEXT(MATCH($C79,'2018-04'!$C$2:$C$100,0)+1,0)))-INDIRECT(CONCATENATE("'2018-03'!F",TEXT(MATCH($C79,'2018-03'!$C$2:$C$100,0)+1,0))))</f>
        <v>244221872.84000003</v>
      </c>
      <c r="G79" s="17">
        <f ca="1">IF(OR(INDIRECT(CONCATENATE("'2018-04'!G",TEXT(MATCH($C79,'2018-04'!$C$2:$C$100,0)+1,0)))="",INDIRECT(CONCATENATE("'2018-03'!G",TEXT(MATCH($C79,'2018-03'!$C$2:$C$100,0)+1,0)))="",AND(INDIRECT(CONCATENATE("'2018-04'!G",TEXT(MATCH($C79,'2018-04'!$C$2:$C$100,0)+1,0)))="",INDIRECT(CONCATENATE("'2018-03'!G",TEXT(MATCH($C79,'2018-03'!$C$2:$C$100,0)+1,0)))="")),"Н/Д",INDIRECT(CONCATENATE("'2018-04'!G",TEXT(MATCH($C79,'2018-04'!$C$2:$C$100,0)+1,0)))-INDIRECT(CONCATENATE("'2018-03'!G",TEXT(MATCH($C79,'2018-03'!$C$2:$C$100,0)+1,0))))</f>
        <v>34225279.829999998</v>
      </c>
      <c r="H79" s="17">
        <f ca="1">IF(OR(INDIRECT(CONCATENATE("'2018-04'!H",TEXT(MATCH($C79,'2018-04'!$C$2:$C$100,0)+1,0)))="",INDIRECT(CONCATENATE("'2018-03'!H",TEXT(MATCH($C79,'2018-03'!$C$2:$C$100,0)+1,0)))="",AND(INDIRECT(CONCATENATE("'2018-04'!H",TEXT(MATCH($C79,'2018-04'!$C$2:$C$100,0)+1,0)))="",INDIRECT(CONCATENATE("'2018-03'!H",TEXT(MATCH($C79,'2018-03'!$C$2:$C$100,0)+1,0)))="")),"Н/Д",INDIRECT(CONCATENATE("'2018-04'!H",TEXT(MATCH($C79,'2018-04'!$C$2:$C$100,0)+1,0)))-INDIRECT(CONCATENATE("'2018-03'!H",TEXT(MATCH($C79,'2018-03'!$C$2:$C$100,0)+1,0))))</f>
        <v>101854180.35999998</v>
      </c>
      <c r="I79" s="17">
        <f ca="1">IF(OR(INDIRECT(CONCATENATE("'2018-04'!I",TEXT(MATCH($C79,'2018-04'!$C$2:$C$100,0)+1,0)))="",INDIRECT(CONCATENATE("'2018-03'!I",TEXT(MATCH($C79,'2018-03'!$C$2:$C$100,0)+1,0)))="",AND(INDIRECT(CONCATENATE("'2018-04'!I",TEXT(MATCH($C79,'2018-04'!$C$2:$C$100,0)+1,0)))="",INDIRECT(CONCATENATE("'2018-03'!I",TEXT(MATCH($C79,'2018-03'!$C$2:$C$100,0)+1,0)))="")),"Н/Д",INDIRECT(CONCATENATE("'2018-04'!I",TEXT(MATCH($C79,'2018-04'!$C$2:$C$100,0)+1,0)))-INDIRECT(CONCATENATE("'2018-03'!I",TEXT(MATCH($C79,'2018-03'!$C$2:$C$100,0)+1,0))))</f>
        <v>34910571.079999998</v>
      </c>
      <c r="J79" s="17">
        <f ca="1">IF(OR(INDIRECT(CONCATENATE("'2018-04'!J",TEXT(MATCH($C79,'2018-04'!$C$2:$C$100,0)+1,0)))="",INDIRECT(CONCATENATE("'2018-03'!J",TEXT(MATCH($C79,'2018-03'!$C$2:$C$100,0)+1,0)))="",AND(INDIRECT(CONCATENATE("'2018-04'!J",TEXT(MATCH($C79,'2018-04'!$C$2:$C$100,0)+1,0)))="",INDIRECT(CONCATENATE("'2018-03'!J",TEXT(MATCH($C79,'2018-03'!$C$2:$C$100,0)+1,0)))="")),"Н/Д",INDIRECT(CONCATENATE("'2018-04'!J",TEXT(MATCH($C79,'2018-04'!$C$2:$C$100,0)+1,0)))-INDIRECT(CONCATENATE("'2018-03'!J",TEXT(MATCH($C79,'2018-03'!$C$2:$C$100,0)+1,0))))</f>
        <v>19651974.219999999</v>
      </c>
      <c r="K79" s="17">
        <f ca="1">IF(OR(INDIRECT(CONCATENATE("'2018-04'!K",TEXT(MATCH($C79,'2018-04'!$C$2:$C$100,0)+1,0)))="",INDIRECT(CONCATENATE("'2018-03'!K",TEXT(MATCH($C79,'2018-03'!$C$2:$C$100,0)+1,0)))="",AND(INDIRECT(CONCATENATE("'2018-04'!K",TEXT(MATCH($C79,'2018-04'!$C$2:$C$100,0)+1,0)))="",INDIRECT(CONCATENATE("'2018-03'!K",TEXT(MATCH($C79,'2018-03'!$C$2:$C$100,0)+1,0)))="")),"Н/Д",INDIRECT(CONCATENATE("'2018-04'!K",TEXT(MATCH($C79,'2018-04'!$C$2:$C$100,0)+1,0)))-INDIRECT(CONCATENATE("'2018-03'!K",TEXT(MATCH($C79,'2018-03'!$C$2:$C$100,0)+1,0))))</f>
        <v>3616237.0600000005</v>
      </c>
      <c r="L79" s="17">
        <f ca="1">IF(OR(INDIRECT(CONCATENATE("'2018-04'!L",TEXT(MATCH($C79,'2018-04'!$C$2:$C$100,0)+1,0)))="",INDIRECT(CONCATENATE("'2018-03'!L",TEXT(MATCH($C79,'2018-03'!$C$2:$C$100,0)+1,0)))="",AND(INDIRECT(CONCATENATE("'2018-04'!L",TEXT(MATCH($C79,'2018-04'!$C$2:$C$100,0)+1,0)))="",INDIRECT(CONCATENATE("'2018-03'!L",TEXT(MATCH($C79,'2018-03'!$C$2:$C$100,0)+1,0)))="")),"Н/Д",INDIRECT(CONCATENATE("'2018-04'!L",TEXT(MATCH($C79,'2018-04'!$C$2:$C$100,0)+1,0)))-INDIRECT(CONCATENATE("'2018-03'!L",TEXT(MATCH($C79,'2018-03'!$C$2:$C$100,0)+1,0))))</f>
        <v>43694070.780000001</v>
      </c>
      <c r="M79" s="17" t="str">
        <f ca="1">IF(OR(INDIRECT(CONCATENATE("'2018-04'!M",TEXT(MATCH($C79,'2018-04'!$C$2:$C$100,0)+1,0)))="",INDIRECT(CONCATENATE("'2018-03'!M",TEXT(MATCH($C79,'2018-03'!$C$2:$C$100,0)+1,0)))="",AND(INDIRECT(CONCATENATE("'2018-04'!M",TEXT(MATCH($C79,'2018-04'!$C$2:$C$100,0)+1,0)))="",INDIRECT(CONCATENATE("'2018-03'!M",TEXT(MATCH($C79,'2018-03'!$C$2:$C$100,0)+1,0)))="")),"Н/Д",INDIRECT(CONCATENATE("'2018-04'!M",TEXT(MATCH($C79,'2018-04'!$C$2:$C$100,0)+1,0)))-INDIRECT(CONCATENATE("'2018-03'!M",TEXT(MATCH($C79,'2018-03'!$C$2:$C$100,0)+1,0))))</f>
        <v>Н/Д</v>
      </c>
      <c r="N79" s="17">
        <f ca="1">IF(OR(INDIRECT(CONCATENATE("'2018-04'!N",TEXT(MATCH($C79,'2018-04'!$C$2:$C$100,0)+1,0)))="",INDIRECT(CONCATENATE("'2018-03'!N",TEXT(MATCH($C79,'2018-03'!$C$2:$C$100,0)+1,0)))="",AND(INDIRECT(CONCATENATE("'2018-04'!N",TEXT(MATCH($C79,'2018-04'!$C$2:$C$100,0)+1,0)))="",INDIRECT(CONCATENATE("'2018-03'!N",TEXT(MATCH($C79,'2018-03'!$C$2:$C$100,0)+1,0)))="")),"Н/Д",INDIRECT(CONCATENATE("'2018-04'!N",TEXT(MATCH($C79,'2018-04'!$C$2:$C$100,0)+1,0)))-INDIRECT(CONCATENATE("'2018-03'!NE",TEXT(MATCH($C79,'2018-03'!$C$2:$C$100,0)+1,0))))</f>
        <v>2443051.52</v>
      </c>
      <c r="O79" s="17" t="str">
        <f ca="1">IF(OR(INDIRECT(CONCATENATE("'2018-04'!O",TEXT(MATCH($C79,'2018-04'!$C$2:$C$100,0)+1,0)))="",INDIRECT(CONCATENATE("'2018-03'!O",TEXT(MATCH($C79,'2018-03'!$C$2:$C$100,0)+1,0)))="",AND(INDIRECT(CONCATENATE("'2018-04'!O",TEXT(MATCH($C79,'2018-04'!$C$2:$C$100,0)+1,0)))="",INDIRECT(CONCATENATE("'2018-03'!O",TEXT(MATCH($C79,'2018-03'!$C$2:$C$100,0)+1,0)))="")),"Н/Д",INDIRECT(CONCATENATE("'2018-04'!O",TEXT(MATCH($C79,'2018-04'!$C$2:$C$100,0)+1,0)))-INDIRECT(CONCATENATE("'2018-03'!O",TEXT(MATCH($C79,'2018-03'!$C$2:$C$100,0)+1,0))))</f>
        <v>Н/Д</v>
      </c>
      <c r="P79" s="17">
        <f ca="1">IF(OR(INDIRECT(CONCATENATE("'2018-04'!P",TEXT(MATCH($C79,'2018-04'!$C$2:$C$100,0)+1,0)))="",INDIRECT(CONCATENATE("'2018-03'!P",TEXT(MATCH($C79,'2018-03'!$C$2:$C$100,0)+1,0)))="",AND(INDIRECT(CONCATENATE("'2018-04'!P",TEXT(MATCH($C79,'2018-04'!$C$2:$C$100,0)+1,0)))="",INDIRECT(CONCATENATE("'2018-03'!P",TEXT(MATCH($C79,'2018-03'!$C$2:$C$100,0)+1,0)))="")),"Н/Д",INDIRECT(CONCATENATE("'2018-04'!P",TEXT(MATCH($C79,'2018-04'!$C$2:$C$100,0)+1,0)))-INDIRECT(CONCATENATE("'2018-03'!P",TEXT(MATCH($C79,'2018-03'!$C$2:$C$100,0)+1,0))))</f>
        <v>2284851.2400000002</v>
      </c>
      <c r="Q79" s="17">
        <f ca="1">IF(OR(INDIRECT(CONCATENATE("'2018-04'!Q",TEXT(MATCH($C79,'2018-04'!$C$2:$C$100,0)+1,0)))="",INDIRECT(CONCATENATE("'2018-03'!Q",TEXT(MATCH($C79,'2018-03'!$C$2:$C$100,0)+1,0)))="",AND(INDIRECT(CONCATENATE("'2018-04'!Q",TEXT(MATCH($C79,'2018-04'!$C$2:$C$100,0)+1,0)))="",INDIRECT(CONCATENATE("'2018-03'!Q",TEXT(MATCH($C79,'2018-03'!$C$2:$C$100,0)+1,0)))="")),"Н/Д",INDIRECT(CONCATENATE("'2018-04'!Q",TEXT(MATCH($C79,'2018-04'!$C$2:$C$100,0)+1,0)))-INDIRECT(CONCATENATE("'2018-03'!Q",TEXT(MATCH($C79,'2018-03'!$C$2:$C$100,0)+1,0))))</f>
        <v>442767.5</v>
      </c>
      <c r="R79" s="17" t="str">
        <f ca="1">IF(OR(INDIRECT(CONCATENATE("'2018-04'!R",TEXT(MATCH($C79,'2018-04'!$C$2:$C$100,0)+1,0)))="",INDIRECT(CONCATENATE("'2018-03'!R",TEXT(MATCH($C79,'2018-03'!$C$2:$C$100,0)+1,0)))="",AND(INDIRECT(CONCATENATE("'2018-04'!R",TEXT(MATCH($C79,'2018-04'!$C$2:$C$100,0)+1,0)))="",INDIRECT(CONCATENATE("'2018-03'!R",TEXT(MATCH($C79,'2018-03'!$C$2:$C$100,0)+1,0)))="")),"Н/Д",INDIRECT(CONCATENATE("'2018-04'!R",TEXT(MATCH($C79,'2018-04'!$C$2:$C$100,0)+1,0)))-INDIRECT(CONCATENATE("'2018-03'!R",TEXT(MATCH($C79,'2018-03'!$C$2:$C$100,0)+1,0))))</f>
        <v>Н/Д</v>
      </c>
      <c r="S79" s="17">
        <f ca="1">IF(OR(INDIRECT(CONCATENATE("'2018-04'!S",TEXT(MATCH($C79,'2018-04'!$C$2:$C$100,0)+1,0)))="",INDIRECT(CONCATENATE("'2018-03'!S",TEXT(MATCH($C79,'2018-03'!$C$2:$C$100,0)+1,0)))="",AND(INDIRECT(CONCATENATE("'2018-04'!S",TEXT(MATCH($C79,'2018-04'!$C$2:$C$100,0)+1,0)))="",INDIRECT(CONCATENATE("'2018-03'!S",TEXT(MATCH($C79,'2018-03'!$C$2:$C$100,0)+1,0)))="")),"Н/Д",INDIRECT(CONCATENATE("'2018-04'!S",TEXT(MATCH($C79,'2018-04'!$C$2:$C$100,0)+1,0)))-INDIRECT(CONCATENATE("'2018-03'!S",TEXT(MATCH($C79,'2018-03'!$C$2:$C$100,0)+1,0))))</f>
        <v>452372.82999999996</v>
      </c>
      <c r="T79" s="17">
        <f ca="1">IF(OR(INDIRECT(CONCATENATE("'2018-04'!T",TEXT(MATCH($C79,'2018-04'!$C$2:$C$100,0)+1,0)))="",INDIRECT(CONCATENATE("'2018-03'!T",TEXT(MATCH($C79,'2018-03'!$C$2:$C$100,0)+1,0)))="",AND(INDIRECT(CONCATENATE("'2018-04'!T",TEXT(MATCH($C79,'2018-04'!$C$2:$C$100,0)+1,0)))="",INDIRECT(CONCATENATE("'2018-03'!T",TEXT(MATCH($C79,'2018-03'!$C$2:$C$100,0)+1,0)))="")),"Н/Д",INDIRECT(CONCATENATE("'2018-04'!T",TEXT(MATCH($C79,'2018-04'!$C$2:$C$100,0)+1,0)))-INDIRECT(CONCATENATE("'2018-03'!T",TEXT(MATCH($C79,'2018-03'!$C$2:$C$100,0)+1,0))))</f>
        <v>1789383.3400000003</v>
      </c>
      <c r="U79" s="17">
        <f ca="1">IF(OR(INDIRECT(CONCATENATE("'2018-04'!U",TEXT(MATCH($C79,'2018-04'!$C$2:$C$100,0)+1,0)))="",INDIRECT(CONCATENATE("'2018-03'!U",TEXT(MATCH($C79,'2018-03'!$C$2:$C$100,0)+1,0)))="",AND(INDIRECT(CONCATENATE("'2018-04'!U",TEXT(MATCH($C79,'2018-04'!$C$2:$C$100,0)+1,0)))="",INDIRECT(CONCATENATE("'2018-03'!U",TEXT(MATCH($C79,'2018-03'!$C$2:$C$100,0)+1,0)))="")),"Н/Д",INDIRECT(CONCATENATE("'2018-04'!U",TEXT(MATCH($C79,'2018-04'!$C$2:$C$100,0)+1,0)))-INDIRECT(CONCATENATE("'2018-03'!U",TEXT(MATCH($C79,'2018-03'!$C$2:$C$100,0)+1,0))))</f>
        <v>-295380.66000000003</v>
      </c>
      <c r="V79" s="17">
        <f ca="1">IF(OR(INDIRECT(CONCATENATE("'2018-04'!V",TEXT(MATCH($C79,'2018-04'!$C$2:$C$100,0)+1,0)))="",INDIRECT(CONCATENATE("'2018-03'!V",TEXT(MATCH($C79,'2018-03'!$C$2:$C$100,0)+1,0)))="",AND(INDIRECT(CONCATENATE("'2018-04'!V",TEXT(MATCH($C79,'2018-04'!$C$2:$C$100,0)+1,0)))="",INDIRECT(CONCATENATE("'2018-03'!V",TEXT(MATCH($C79,'2018-03'!$C$2:$C$100,0)+1,0)))="")),"Н/Д",INDIRECT(CONCATENATE("'2018-04'!V",TEXT(MATCH($C79,'2018-04'!$C$2:$C$100,0)+1,0)))-INDIRECT(CONCATENATE("'2018-03'!V",TEXT(MATCH($C79,'2018-03'!$C$2:$C$100,0)+1,0))))</f>
        <v>89228599.99999997</v>
      </c>
      <c r="W79" s="17">
        <f ca="1">IF(OR(INDIRECT(CONCATENATE("'2018-04'!W",TEXT(MATCH($C79,'2018-04'!$C$2:$C$100,0)+1,0)))="",INDIRECT(CONCATENATE("'2018-03'!W",TEXT(MATCH($C79,'2018-03'!$C$2:$C$100,0)+1,0)))="",AND(INDIRECT(CONCATENATE("'2018-04'!W",TEXT(MATCH($C79,'2018-04'!$C$2:$C$100,0)+1,0)))="",INDIRECT(CONCATENATE("'2018-03'!W",TEXT(MATCH($C79,'2018-03'!$C$2:$C$100,0)+1,0)))="")),"Н/Д",INDIRECT(CONCATENATE("'2018-04'!W",TEXT(MATCH($C79,'2018-04'!$C$2:$C$100,0)+1,0)))-INDIRECT(CONCATENATE("'2018-03'!W",TEXT(MATCH($C79,'2018-03'!$C$2:$C$100,0)+1,0))))</f>
        <v>910427239.5400002</v>
      </c>
    </row>
    <row r="80" spans="1:23" x14ac:dyDescent="0.25">
      <c r="A80" s="2" t="s">
        <v>87</v>
      </c>
      <c r="B80" s="2" t="s">
        <v>106</v>
      </c>
      <c r="C80" s="15">
        <v>45000000</v>
      </c>
      <c r="D80" s="2" t="s">
        <v>207</v>
      </c>
      <c r="E80" s="17">
        <f ca="1">IF(OR(INDIRECT(CONCATENATE("'2018-04'!E",TEXT(MATCH($C80,'2018-04'!$C$2:$C$100,0)+1,0)))="",INDIRECT(CONCATENATE("'2018-03'!E",TEXT(MATCH($C80,'2018-03'!$C$2:$C$100,0)+1,0)))="",AND(INDIRECT(CONCATENATE("'2018-04'!E",TEXT(MATCH($C80,'2018-04'!$C$2:$C$100,0)+1,0)))="",INDIRECT(CONCATENATE("'2018-03'!E",TEXT(MATCH($C80,'2018-03'!$C$2:$C$100,0)+1,0)))="")),"Н/Д",INDIRECT(CONCATENATE("'2018-04'!E",TEXT(MATCH($C80,'2018-04'!$C$2:$C$100,0)+1,0)))-INDIRECT(CONCATENATE("'2018-03'!E",TEXT(MATCH($C80,'2018-03'!$C$2:$C$100,0)+1,0))))</f>
        <v>282605925448.94</v>
      </c>
      <c r="F80" s="17">
        <f ca="1">IF(OR(INDIRECT(CONCATENATE("'2018-04'!F",TEXT(MATCH($C80,'2018-04'!$C$2:$C$100,0)+1,0)))="",INDIRECT(CONCATENATE("'2018-03'!F",TEXT(MATCH($C80,'2018-03'!$C$2:$C$100,0)+1,0)))="",AND(INDIRECT(CONCATENATE("'2018-04'!F",TEXT(MATCH($C80,'2018-04'!$C$2:$C$100,0)+1,0)))="",INDIRECT(CONCATENATE("'2018-03'!F",TEXT(MATCH($C80,'2018-03'!$C$2:$C$100,0)+1,0)))="")),"Н/Д",INDIRECT(CONCATENATE("'2018-04'!F",TEXT(MATCH($C80,'2018-04'!$C$2:$C$100,0)+1,0)))-INDIRECT(CONCATENATE("'2018-03'!F",TEXT(MATCH($C80,'2018-03'!$C$2:$C$100,0)+1,0))))</f>
        <v>276376317685.31006</v>
      </c>
      <c r="G80" s="17">
        <f ca="1">IF(OR(INDIRECT(CONCATENATE("'2018-04'!G",TEXT(MATCH($C80,'2018-04'!$C$2:$C$100,0)+1,0)))="",INDIRECT(CONCATENATE("'2018-03'!G",TEXT(MATCH($C80,'2018-03'!$C$2:$C$100,0)+1,0)))="",AND(INDIRECT(CONCATENATE("'2018-04'!G",TEXT(MATCH($C80,'2018-04'!$C$2:$C$100,0)+1,0)))="",INDIRECT(CONCATENATE("'2018-03'!G",TEXT(MATCH($C80,'2018-03'!$C$2:$C$100,0)+1,0)))="")),"Н/Д",INDIRECT(CONCATENATE("'2018-04'!G",TEXT(MATCH($C80,'2018-04'!$C$2:$C$100,0)+1,0)))-INDIRECT(CONCATENATE("'2018-03'!G",TEXT(MATCH($C80,'2018-03'!$C$2:$C$100,0)+1,0))))</f>
        <v>153714392987.65002</v>
      </c>
      <c r="H80" s="17">
        <f ca="1">IF(OR(INDIRECT(CONCATENATE("'2018-04'!H",TEXT(MATCH($C80,'2018-04'!$C$2:$C$100,0)+1,0)))="",INDIRECT(CONCATENATE("'2018-03'!H",TEXT(MATCH($C80,'2018-03'!$C$2:$C$100,0)+1,0)))="",AND(INDIRECT(CONCATENATE("'2018-04'!H",TEXT(MATCH($C80,'2018-04'!$C$2:$C$100,0)+1,0)))="",INDIRECT(CONCATENATE("'2018-03'!H",TEXT(MATCH($C80,'2018-03'!$C$2:$C$100,0)+1,0)))="")),"Н/Д",INDIRECT(CONCATENATE("'2018-04'!H",TEXT(MATCH($C80,'2018-04'!$C$2:$C$100,0)+1,0)))-INDIRECT(CONCATENATE("'2018-03'!H",TEXT(MATCH($C80,'2018-03'!$C$2:$C$100,0)+1,0))))</f>
        <v>73261567000.790009</v>
      </c>
      <c r="I80" s="17">
        <f ca="1">IF(OR(INDIRECT(CONCATENATE("'2018-04'!I",TEXT(MATCH($C80,'2018-04'!$C$2:$C$100,0)+1,0)))="",INDIRECT(CONCATENATE("'2018-03'!I",TEXT(MATCH($C80,'2018-03'!$C$2:$C$100,0)+1,0)))="",AND(INDIRECT(CONCATENATE("'2018-04'!I",TEXT(MATCH($C80,'2018-04'!$C$2:$C$100,0)+1,0)))="",INDIRECT(CONCATENATE("'2018-03'!I",TEXT(MATCH($C80,'2018-03'!$C$2:$C$100,0)+1,0)))="")),"Н/Д",INDIRECT(CONCATENATE("'2018-04'!I",TEXT(MATCH($C80,'2018-04'!$C$2:$C$100,0)+1,0)))-INDIRECT(CONCATENATE("'2018-03'!I",TEXT(MATCH($C80,'2018-03'!$C$2:$C$100,0)+1,0))))</f>
        <v>2843808511.2199998</v>
      </c>
      <c r="J80" s="17" t="str">
        <f ca="1">IF(OR(INDIRECT(CONCATENATE("'2018-04'!J",TEXT(MATCH($C80,'2018-04'!$C$2:$C$100,0)+1,0)))="",INDIRECT(CONCATENATE("'2018-03'!J",TEXT(MATCH($C80,'2018-03'!$C$2:$C$100,0)+1,0)))="",AND(INDIRECT(CONCATENATE("'2018-04'!J",TEXT(MATCH($C80,'2018-04'!$C$2:$C$100,0)+1,0)))="",INDIRECT(CONCATENATE("'2018-03'!J",TEXT(MATCH($C80,'2018-03'!$C$2:$C$100,0)+1,0)))="")),"Н/Д",INDIRECT(CONCATENATE("'2018-04'!J",TEXT(MATCH($C80,'2018-04'!$C$2:$C$100,0)+1,0)))-INDIRECT(CONCATENATE("'2018-03'!J",TEXT(MATCH($C80,'2018-03'!$C$2:$C$100,0)+1,0))))</f>
        <v>Н/Д</v>
      </c>
      <c r="K80" s="17">
        <f ca="1">IF(OR(INDIRECT(CONCATENATE("'2018-04'!K",TEXT(MATCH($C80,'2018-04'!$C$2:$C$100,0)+1,0)))="",INDIRECT(CONCATENATE("'2018-03'!K",TEXT(MATCH($C80,'2018-03'!$C$2:$C$100,0)+1,0)))="",AND(INDIRECT(CONCATENATE("'2018-04'!K",TEXT(MATCH($C80,'2018-04'!$C$2:$C$100,0)+1,0)))="",INDIRECT(CONCATENATE("'2018-03'!K",TEXT(MATCH($C80,'2018-03'!$C$2:$C$100,0)+1,0)))="")),"Н/Д",INDIRECT(CONCATENATE("'2018-04'!K",TEXT(MATCH($C80,'2018-04'!$C$2:$C$100,0)+1,0)))-INDIRECT(CONCATENATE("'2018-03'!K",TEXT(MATCH($C80,'2018-03'!$C$2:$C$100,0)+1,0))))</f>
        <v>11459469873.269999</v>
      </c>
      <c r="L80" s="17">
        <f ca="1">IF(OR(INDIRECT(CONCATENATE("'2018-04'!L",TEXT(MATCH($C80,'2018-04'!$C$2:$C$100,0)+1,0)))="",INDIRECT(CONCATENATE("'2018-03'!L",TEXT(MATCH($C80,'2018-03'!$C$2:$C$100,0)+1,0)))="",AND(INDIRECT(CONCATENATE("'2018-04'!L",TEXT(MATCH($C80,'2018-04'!$C$2:$C$100,0)+1,0)))="",INDIRECT(CONCATENATE("'2018-03'!L",TEXT(MATCH($C80,'2018-03'!$C$2:$C$100,0)+1,0)))="")),"Н/Д",INDIRECT(CONCATENATE("'2018-04'!L",TEXT(MATCH($C80,'2018-04'!$C$2:$C$100,0)+1,0)))-INDIRECT(CONCATENATE("'2018-03'!L",TEXT(MATCH($C80,'2018-03'!$C$2:$C$100,0)+1,0))))</f>
        <v>18890097517.340004</v>
      </c>
      <c r="M80" s="17">
        <f ca="1">IF(OR(INDIRECT(CONCATENATE("'2018-04'!M",TEXT(MATCH($C80,'2018-04'!$C$2:$C$100,0)+1,0)))="",INDIRECT(CONCATENATE("'2018-03'!M",TEXT(MATCH($C80,'2018-03'!$C$2:$C$100,0)+1,0)))="",AND(INDIRECT(CONCATENATE("'2018-04'!M",TEXT(MATCH($C80,'2018-04'!$C$2:$C$100,0)+1,0)))="",INDIRECT(CONCATENATE("'2018-03'!M",TEXT(MATCH($C80,'2018-03'!$C$2:$C$100,0)+1,0)))="")),"Н/Д",INDIRECT(CONCATENATE("'2018-04'!M",TEXT(MATCH($C80,'2018-04'!$C$2:$C$100,0)+1,0)))-INDIRECT(CONCATENATE("'2018-03'!M",TEXT(MATCH($C80,'2018-03'!$C$2:$C$100,0)+1,0))))</f>
        <v>74917.39000000013</v>
      </c>
      <c r="N80" s="17">
        <f ca="1">IF(OR(INDIRECT(CONCATENATE("'2018-04'!N",TEXT(MATCH($C80,'2018-04'!$C$2:$C$100,0)+1,0)))="",INDIRECT(CONCATENATE("'2018-03'!N",TEXT(MATCH($C80,'2018-03'!$C$2:$C$100,0)+1,0)))="",AND(INDIRECT(CONCATENATE("'2018-04'!N",TEXT(MATCH($C80,'2018-04'!$C$2:$C$100,0)+1,0)))="",INDIRECT(CONCATENATE("'2018-03'!N",TEXT(MATCH($C80,'2018-03'!$C$2:$C$100,0)+1,0)))="")),"Н/Д",INDIRECT(CONCATENATE("'2018-04'!N",TEXT(MATCH($C80,'2018-04'!$C$2:$C$100,0)+1,0)))-INDIRECT(CONCATENATE("'2018-03'!NE",TEXT(MATCH($C80,'2018-03'!$C$2:$C$100,0)+1,0))))</f>
        <v>899852326.84000003</v>
      </c>
      <c r="O80" s="17">
        <f ca="1">IF(OR(INDIRECT(CONCATENATE("'2018-04'!O",TEXT(MATCH($C80,'2018-04'!$C$2:$C$100,0)+1,0)))="",INDIRECT(CONCATENATE("'2018-03'!O",TEXT(MATCH($C80,'2018-03'!$C$2:$C$100,0)+1,0)))="",AND(INDIRECT(CONCATENATE("'2018-04'!O",TEXT(MATCH($C80,'2018-04'!$C$2:$C$100,0)+1,0)))="",INDIRECT(CONCATENATE("'2018-03'!O",TEXT(MATCH($C80,'2018-03'!$C$2:$C$100,0)+1,0)))="")),"Н/Д",INDIRECT(CONCATENATE("'2018-04'!O",TEXT(MATCH($C80,'2018-04'!$C$2:$C$100,0)+1,0)))-INDIRECT(CONCATENATE("'2018-03'!O",TEXT(MATCH($C80,'2018-03'!$C$2:$C$100,0)+1,0))))</f>
        <v>1074049.3999999999</v>
      </c>
      <c r="P80" s="17">
        <f ca="1">IF(OR(INDIRECT(CONCATENATE("'2018-04'!P",TEXT(MATCH($C80,'2018-04'!$C$2:$C$100,0)+1,0)))="",INDIRECT(CONCATENATE("'2018-03'!P",TEXT(MATCH($C80,'2018-03'!$C$2:$C$100,0)+1,0)))="",AND(INDIRECT(CONCATENATE("'2018-04'!P",TEXT(MATCH($C80,'2018-04'!$C$2:$C$100,0)+1,0)))="",INDIRECT(CONCATENATE("'2018-03'!P",TEXT(MATCH($C80,'2018-03'!$C$2:$C$100,0)+1,0)))="")),"Н/Д",INDIRECT(CONCATENATE("'2018-04'!P",TEXT(MATCH($C80,'2018-04'!$C$2:$C$100,0)+1,0)))-INDIRECT(CONCATENATE("'2018-03'!P",TEXT(MATCH($C80,'2018-03'!$C$2:$C$100,0)+1,0))))</f>
        <v>10053588929.950001</v>
      </c>
      <c r="Q80" s="17">
        <f ca="1">IF(OR(INDIRECT(CONCATENATE("'2018-04'!Q",TEXT(MATCH($C80,'2018-04'!$C$2:$C$100,0)+1,0)))="",INDIRECT(CONCATENATE("'2018-03'!Q",TEXT(MATCH($C80,'2018-03'!$C$2:$C$100,0)+1,0)))="",AND(INDIRECT(CONCATENATE("'2018-04'!Q",TEXT(MATCH($C80,'2018-04'!$C$2:$C$100,0)+1,0)))="",INDIRECT(CONCATENATE("'2018-03'!Q",TEXT(MATCH($C80,'2018-03'!$C$2:$C$100,0)+1,0)))="")),"Н/Д",INDIRECT(CONCATENATE("'2018-04'!Q",TEXT(MATCH($C80,'2018-04'!$C$2:$C$100,0)+1,0)))-INDIRECT(CONCATENATE("'2018-03'!Q",TEXT(MATCH($C80,'2018-03'!$C$2:$C$100,0)+1,0))))</f>
        <v>11893149.850000001</v>
      </c>
      <c r="R80" s="17">
        <f ca="1">IF(OR(INDIRECT(CONCATENATE("'2018-04'!R",TEXT(MATCH($C80,'2018-04'!$C$2:$C$100,0)+1,0)))="",INDIRECT(CONCATENATE("'2018-03'!R",TEXT(MATCH($C80,'2018-03'!$C$2:$C$100,0)+1,0)))="",AND(INDIRECT(CONCATENATE("'2018-04'!R",TEXT(MATCH($C80,'2018-04'!$C$2:$C$100,0)+1,0)))="",INDIRECT(CONCATENATE("'2018-03'!R",TEXT(MATCH($C80,'2018-03'!$C$2:$C$100,0)+1,0)))="")),"Н/Д",INDIRECT(CONCATENATE("'2018-04'!R",TEXT(MATCH($C80,'2018-04'!$C$2:$C$100,0)+1,0)))-INDIRECT(CONCATENATE("'2018-03'!R",TEXT(MATCH($C80,'2018-03'!$C$2:$C$100,0)+1,0))))</f>
        <v>2149482452.1199999</v>
      </c>
      <c r="S80" s="17">
        <f ca="1">IF(OR(INDIRECT(CONCATENATE("'2018-04'!S",TEXT(MATCH($C80,'2018-04'!$C$2:$C$100,0)+1,0)))="",INDIRECT(CONCATENATE("'2018-03'!S",TEXT(MATCH($C80,'2018-03'!$C$2:$C$100,0)+1,0)))="",AND(INDIRECT(CONCATENATE("'2018-04'!S",TEXT(MATCH($C80,'2018-04'!$C$2:$C$100,0)+1,0)))="",INDIRECT(CONCATENATE("'2018-03'!S",TEXT(MATCH($C80,'2018-03'!$C$2:$C$100,0)+1,0)))="")),"Н/Д",INDIRECT(CONCATENATE("'2018-04'!S",TEXT(MATCH($C80,'2018-04'!$C$2:$C$100,0)+1,0)))-INDIRECT(CONCATENATE("'2018-03'!S",TEXT(MATCH($C80,'2018-03'!$C$2:$C$100,0)+1,0))))</f>
        <v>12191177.5</v>
      </c>
      <c r="T80" s="17">
        <f ca="1">IF(OR(INDIRECT(CONCATENATE("'2018-04'!T",TEXT(MATCH($C80,'2018-04'!$C$2:$C$100,0)+1,0)))="",INDIRECT(CONCATENATE("'2018-03'!T",TEXT(MATCH($C80,'2018-03'!$C$2:$C$100,0)+1,0)))="",AND(INDIRECT(CONCATENATE("'2018-04'!T",TEXT(MATCH($C80,'2018-04'!$C$2:$C$100,0)+1,0)))="",INDIRECT(CONCATENATE("'2018-03'!T",TEXT(MATCH($C80,'2018-03'!$C$2:$C$100,0)+1,0)))="")),"Н/Д",INDIRECT(CONCATENATE("'2018-04'!T",TEXT(MATCH($C80,'2018-04'!$C$2:$C$100,0)+1,0)))-INDIRECT(CONCATENATE("'2018-03'!T",TEXT(MATCH($C80,'2018-03'!$C$2:$C$100,0)+1,0))))</f>
        <v>1985427583.8400002</v>
      </c>
      <c r="U80" s="17">
        <f ca="1">IF(OR(INDIRECT(CONCATENATE("'2018-04'!U",TEXT(MATCH($C80,'2018-04'!$C$2:$C$100,0)+1,0)))="",INDIRECT(CONCATENATE("'2018-03'!U",TEXT(MATCH($C80,'2018-03'!$C$2:$C$100,0)+1,0)))="",AND(INDIRECT(CONCATENATE("'2018-04'!U",TEXT(MATCH($C80,'2018-04'!$C$2:$C$100,0)+1,0)))="",INDIRECT(CONCATENATE("'2018-03'!U",TEXT(MATCH($C80,'2018-03'!$C$2:$C$100,0)+1,0)))="")),"Н/Д",INDIRECT(CONCATENATE("'2018-04'!U",TEXT(MATCH($C80,'2018-04'!$C$2:$C$100,0)+1,0)))-INDIRECT(CONCATENATE("'2018-03'!U",TEXT(MATCH($C80,'2018-03'!$C$2:$C$100,0)+1,0))))</f>
        <v>946922625.75</v>
      </c>
      <c r="V80" s="17">
        <f ca="1">IF(OR(INDIRECT(CONCATENATE("'2018-04'!V",TEXT(MATCH($C80,'2018-04'!$C$2:$C$100,0)+1,0)))="",INDIRECT(CONCATENATE("'2018-03'!V",TEXT(MATCH($C80,'2018-03'!$C$2:$C$100,0)+1,0)))="",AND(INDIRECT(CONCATENATE("'2018-04'!V",TEXT(MATCH($C80,'2018-04'!$C$2:$C$100,0)+1,0)))="",INDIRECT(CONCATENATE("'2018-03'!V",TEXT(MATCH($C80,'2018-03'!$C$2:$C$100,0)+1,0)))="")),"Н/Д",INDIRECT(CONCATENATE("'2018-04'!V",TEXT(MATCH($C80,'2018-04'!$C$2:$C$100,0)+1,0)))-INDIRECT(CONCATENATE("'2018-03'!V",TEXT(MATCH($C80,'2018-03'!$C$2:$C$100,0)+1,0))))</f>
        <v>6229607763.6300001</v>
      </c>
      <c r="W80" s="17">
        <f ca="1">IF(OR(INDIRECT(CONCATENATE("'2018-04'!W",TEXT(MATCH($C80,'2018-04'!$C$2:$C$100,0)+1,0)))="",INDIRECT(CONCATENATE("'2018-03'!W",TEXT(MATCH($C80,'2018-03'!$C$2:$C$100,0)+1,0)))="",AND(INDIRECT(CONCATENATE("'2018-04'!W",TEXT(MATCH($C80,'2018-04'!$C$2:$C$100,0)+1,0)))="",INDIRECT(CONCATENATE("'2018-03'!W",TEXT(MATCH($C80,'2018-03'!$C$2:$C$100,0)+1,0)))="")),"Н/Д",INDIRECT(CONCATENATE("'2018-04'!W",TEXT(MATCH($C80,'2018-04'!$C$2:$C$100,0)+1,0)))-INDIRECT(CONCATENATE("'2018-03'!W",TEXT(MATCH($C80,'2018-03'!$C$2:$C$100,0)+1,0))))</f>
        <v>840876538288.34998</v>
      </c>
    </row>
    <row r="81" spans="1:23" x14ac:dyDescent="0.25">
      <c r="A81" s="2" t="s">
        <v>107</v>
      </c>
      <c r="B81" s="2" t="s">
        <v>108</v>
      </c>
      <c r="C81" s="15">
        <v>12000000</v>
      </c>
      <c r="D81" s="2" t="s">
        <v>207</v>
      </c>
      <c r="E81" s="17">
        <f ca="1">IF(OR(INDIRECT(CONCATENATE("'2018-04'!E",TEXT(MATCH($C81,'2018-04'!$C$2:$C$100,0)+1,0)))="",INDIRECT(CONCATENATE("'2018-03'!E",TEXT(MATCH($C81,'2018-03'!$C$2:$C$100,0)+1,0)))="",AND(INDIRECT(CONCATENATE("'2018-04'!E",TEXT(MATCH($C81,'2018-04'!$C$2:$C$100,0)+1,0)))="",INDIRECT(CONCATENATE("'2018-03'!E",TEXT(MATCH($C81,'2018-03'!$C$2:$C$100,0)+1,0)))="")),"Н/Д",INDIRECT(CONCATENATE("'2018-04'!E",TEXT(MATCH($C81,'2018-04'!$C$2:$C$100,0)+1,0)))-INDIRECT(CONCATENATE("'2018-03'!E",TEXT(MATCH($C81,'2018-03'!$C$2:$C$100,0)+1,0))))</f>
        <v>5942298007.420001</v>
      </c>
      <c r="F81" s="17">
        <f ca="1">IF(OR(INDIRECT(CONCATENATE("'2018-04'!F",TEXT(MATCH($C81,'2018-04'!$C$2:$C$100,0)+1,0)))="",INDIRECT(CONCATENATE("'2018-03'!F",TEXT(MATCH($C81,'2018-03'!$C$2:$C$100,0)+1,0)))="",AND(INDIRECT(CONCATENATE("'2018-04'!F",TEXT(MATCH($C81,'2018-04'!$C$2:$C$100,0)+1,0)))="",INDIRECT(CONCATENATE("'2018-03'!F",TEXT(MATCH($C81,'2018-03'!$C$2:$C$100,0)+1,0)))="")),"Н/Д",INDIRECT(CONCATENATE("'2018-04'!F",TEXT(MATCH($C81,'2018-04'!$C$2:$C$100,0)+1,0)))-INDIRECT(CONCATENATE("'2018-03'!F",TEXT(MATCH($C81,'2018-03'!$C$2:$C$100,0)+1,0))))</f>
        <v>5207729872.6100006</v>
      </c>
      <c r="G81" s="17">
        <f ca="1">IF(OR(INDIRECT(CONCATENATE("'2018-04'!G",TEXT(MATCH($C81,'2018-04'!$C$2:$C$100,0)+1,0)))="",INDIRECT(CONCATENATE("'2018-03'!G",TEXT(MATCH($C81,'2018-03'!$C$2:$C$100,0)+1,0)))="",AND(INDIRECT(CONCATENATE("'2018-04'!G",TEXT(MATCH($C81,'2018-04'!$C$2:$C$100,0)+1,0)))="",INDIRECT(CONCATENATE("'2018-03'!G",TEXT(MATCH($C81,'2018-03'!$C$2:$C$100,0)+1,0)))="")),"Н/Д",INDIRECT(CONCATENATE("'2018-04'!G",TEXT(MATCH($C81,'2018-04'!$C$2:$C$100,0)+1,0)))-INDIRECT(CONCATENATE("'2018-03'!G",TEXT(MATCH($C81,'2018-03'!$C$2:$C$100,0)+1,0))))</f>
        <v>2934615174.2400002</v>
      </c>
      <c r="H81" s="17">
        <f ca="1">IF(OR(INDIRECT(CONCATENATE("'2018-04'!H",TEXT(MATCH($C81,'2018-04'!$C$2:$C$100,0)+1,0)))="",INDIRECT(CONCATENATE("'2018-03'!H",TEXT(MATCH($C81,'2018-03'!$C$2:$C$100,0)+1,0)))="",AND(INDIRECT(CONCATENATE("'2018-04'!H",TEXT(MATCH($C81,'2018-04'!$C$2:$C$100,0)+1,0)))="",INDIRECT(CONCATENATE("'2018-03'!H",TEXT(MATCH($C81,'2018-03'!$C$2:$C$100,0)+1,0)))="")),"Н/Д",INDIRECT(CONCATENATE("'2018-04'!H",TEXT(MATCH($C81,'2018-04'!$C$2:$C$100,0)+1,0)))-INDIRECT(CONCATENATE("'2018-03'!H",TEXT(MATCH($C81,'2018-03'!$C$2:$C$100,0)+1,0))))</f>
        <v>1167422433.4000001</v>
      </c>
      <c r="I81" s="17">
        <f ca="1">IF(OR(INDIRECT(CONCATENATE("'2018-04'!I",TEXT(MATCH($C81,'2018-04'!$C$2:$C$100,0)+1,0)))="",INDIRECT(CONCATENATE("'2018-03'!I",TEXT(MATCH($C81,'2018-03'!$C$2:$C$100,0)+1,0)))="",AND(INDIRECT(CONCATENATE("'2018-04'!I",TEXT(MATCH($C81,'2018-04'!$C$2:$C$100,0)+1,0)))="",INDIRECT(CONCATENATE("'2018-03'!I",TEXT(MATCH($C81,'2018-03'!$C$2:$C$100,0)+1,0)))="")),"Н/Д",INDIRECT(CONCATENATE("'2018-04'!I",TEXT(MATCH($C81,'2018-04'!$C$2:$C$100,0)+1,0)))-INDIRECT(CONCATENATE("'2018-03'!I",TEXT(MATCH($C81,'2018-03'!$C$2:$C$100,0)+1,0))))</f>
        <v>240123572.13</v>
      </c>
      <c r="J81" s="17" t="str">
        <f ca="1">IF(OR(INDIRECT(CONCATENATE("'2018-04'!J",TEXT(MATCH($C81,'2018-04'!$C$2:$C$100,0)+1,0)))="",INDIRECT(CONCATENATE("'2018-03'!J",TEXT(MATCH($C81,'2018-03'!$C$2:$C$100,0)+1,0)))="",AND(INDIRECT(CONCATENATE("'2018-04'!J",TEXT(MATCH($C81,'2018-04'!$C$2:$C$100,0)+1,0)))="",INDIRECT(CONCATENATE("'2018-03'!J",TEXT(MATCH($C81,'2018-03'!$C$2:$C$100,0)+1,0)))="")),"Н/Д",INDIRECT(CONCATENATE("'2018-04'!J",TEXT(MATCH($C81,'2018-04'!$C$2:$C$100,0)+1,0)))-INDIRECT(CONCATENATE("'2018-03'!J",TEXT(MATCH($C81,'2018-03'!$C$2:$C$100,0)+1,0))))</f>
        <v>Н/Д</v>
      </c>
      <c r="K81" s="17">
        <f ca="1">IF(OR(INDIRECT(CONCATENATE("'2018-04'!K",TEXT(MATCH($C81,'2018-04'!$C$2:$C$100,0)+1,0)))="",INDIRECT(CONCATENATE("'2018-03'!K",TEXT(MATCH($C81,'2018-03'!$C$2:$C$100,0)+1,0)))="",AND(INDIRECT(CONCATENATE("'2018-04'!K",TEXT(MATCH($C81,'2018-04'!$C$2:$C$100,0)+1,0)))="",INDIRECT(CONCATENATE("'2018-03'!K",TEXT(MATCH($C81,'2018-03'!$C$2:$C$100,0)+1,0)))="")),"Н/Д",INDIRECT(CONCATENATE("'2018-04'!K",TEXT(MATCH($C81,'2018-04'!$C$2:$C$100,0)+1,0)))-INDIRECT(CONCATENATE("'2018-03'!K",TEXT(MATCH($C81,'2018-03'!$C$2:$C$100,0)+1,0))))</f>
        <v>194410211.02999997</v>
      </c>
      <c r="L81" s="17">
        <f ca="1">IF(OR(INDIRECT(CONCATENATE("'2018-04'!L",TEXT(MATCH($C81,'2018-04'!$C$2:$C$100,0)+1,0)))="",INDIRECT(CONCATENATE("'2018-03'!L",TEXT(MATCH($C81,'2018-03'!$C$2:$C$100,0)+1,0)))="",AND(INDIRECT(CONCATENATE("'2018-04'!L",TEXT(MATCH($C81,'2018-04'!$C$2:$C$100,0)+1,0)))="",INDIRECT(CONCATENATE("'2018-03'!L",TEXT(MATCH($C81,'2018-03'!$C$2:$C$100,0)+1,0)))="")),"Н/Д",INDIRECT(CONCATENATE("'2018-04'!L",TEXT(MATCH($C81,'2018-04'!$C$2:$C$100,0)+1,0)))-INDIRECT(CONCATENATE("'2018-03'!L",TEXT(MATCH($C81,'2018-03'!$C$2:$C$100,0)+1,0))))</f>
        <v>478168701.93999982</v>
      </c>
      <c r="M81" s="17">
        <f ca="1">IF(OR(INDIRECT(CONCATENATE("'2018-04'!M",TEXT(MATCH($C81,'2018-04'!$C$2:$C$100,0)+1,0)))="",INDIRECT(CONCATENATE("'2018-03'!M",TEXT(MATCH($C81,'2018-03'!$C$2:$C$100,0)+1,0)))="",AND(INDIRECT(CONCATENATE("'2018-04'!M",TEXT(MATCH($C81,'2018-04'!$C$2:$C$100,0)+1,0)))="",INDIRECT(CONCATENATE("'2018-03'!M",TEXT(MATCH($C81,'2018-03'!$C$2:$C$100,0)+1,0)))="")),"Н/Д",INDIRECT(CONCATENATE("'2018-04'!M",TEXT(MATCH($C81,'2018-04'!$C$2:$C$100,0)+1,0)))-INDIRECT(CONCATENATE("'2018-03'!M",TEXT(MATCH($C81,'2018-03'!$C$2:$C$100,0)+1,0))))</f>
        <v>914037</v>
      </c>
      <c r="N81" s="17">
        <f ca="1">IF(OR(INDIRECT(CONCATENATE("'2018-04'!N",TEXT(MATCH($C81,'2018-04'!$C$2:$C$100,0)+1,0)))="",INDIRECT(CONCATENATE("'2018-03'!N",TEXT(MATCH($C81,'2018-03'!$C$2:$C$100,0)+1,0)))="",AND(INDIRECT(CONCATENATE("'2018-04'!N",TEXT(MATCH($C81,'2018-04'!$C$2:$C$100,0)+1,0)))="",INDIRECT(CONCATENATE("'2018-03'!N",TEXT(MATCH($C81,'2018-03'!$C$2:$C$100,0)+1,0)))="")),"Н/Д",INDIRECT(CONCATENATE("'2018-04'!N",TEXT(MATCH($C81,'2018-04'!$C$2:$C$100,0)+1,0)))-INDIRECT(CONCATENATE("'2018-03'!NE",TEXT(MATCH($C81,'2018-03'!$C$2:$C$100,0)+1,0))))</f>
        <v>65551014.789999999</v>
      </c>
      <c r="O81" s="17">
        <f ca="1">IF(OR(INDIRECT(CONCATENATE("'2018-04'!O",TEXT(MATCH($C81,'2018-04'!$C$2:$C$100,0)+1,0)))="",INDIRECT(CONCATENATE("'2018-03'!O",TEXT(MATCH($C81,'2018-03'!$C$2:$C$100,0)+1,0)))="",AND(INDIRECT(CONCATENATE("'2018-04'!O",TEXT(MATCH($C81,'2018-04'!$C$2:$C$100,0)+1,0)))="",INDIRECT(CONCATENATE("'2018-03'!O",TEXT(MATCH($C81,'2018-03'!$C$2:$C$100,0)+1,0)))="")),"Н/Д",INDIRECT(CONCATENATE("'2018-04'!O",TEXT(MATCH($C81,'2018-04'!$C$2:$C$100,0)+1,0)))-INDIRECT(CONCATENATE("'2018-03'!O",TEXT(MATCH($C81,'2018-03'!$C$2:$C$100,0)+1,0))))</f>
        <v>11174.54</v>
      </c>
      <c r="P81" s="17">
        <f ca="1">IF(OR(INDIRECT(CONCATENATE("'2018-04'!P",TEXT(MATCH($C81,'2018-04'!$C$2:$C$100,0)+1,0)))="",INDIRECT(CONCATENATE("'2018-03'!P",TEXT(MATCH($C81,'2018-03'!$C$2:$C$100,0)+1,0)))="",AND(INDIRECT(CONCATENATE("'2018-04'!P",TEXT(MATCH($C81,'2018-04'!$C$2:$C$100,0)+1,0)))="",INDIRECT(CONCATENATE("'2018-03'!P",TEXT(MATCH($C81,'2018-03'!$C$2:$C$100,0)+1,0)))="")),"Н/Д",INDIRECT(CONCATENATE("'2018-04'!P",TEXT(MATCH($C81,'2018-04'!$C$2:$C$100,0)+1,0)))-INDIRECT(CONCATENATE("'2018-03'!P",TEXT(MATCH($C81,'2018-03'!$C$2:$C$100,0)+1,0))))</f>
        <v>84599504.159999996</v>
      </c>
      <c r="Q81" s="17">
        <f ca="1">IF(OR(INDIRECT(CONCATENATE("'2018-04'!Q",TEXT(MATCH($C81,'2018-04'!$C$2:$C$100,0)+1,0)))="",INDIRECT(CONCATENATE("'2018-03'!Q",TEXT(MATCH($C81,'2018-03'!$C$2:$C$100,0)+1,0)))="",AND(INDIRECT(CONCATENATE("'2018-04'!Q",TEXT(MATCH($C81,'2018-04'!$C$2:$C$100,0)+1,0)))="",INDIRECT(CONCATENATE("'2018-03'!Q",TEXT(MATCH($C81,'2018-03'!$C$2:$C$100,0)+1,0)))="")),"Н/Д",INDIRECT(CONCATENATE("'2018-04'!Q",TEXT(MATCH($C81,'2018-04'!$C$2:$C$100,0)+1,0)))-INDIRECT(CONCATENATE("'2018-03'!Q",TEXT(MATCH($C81,'2018-03'!$C$2:$C$100,0)+1,0))))</f>
        <v>1754257.3399999999</v>
      </c>
      <c r="R81" s="17">
        <f ca="1">IF(OR(INDIRECT(CONCATENATE("'2018-04'!R",TEXT(MATCH($C81,'2018-04'!$C$2:$C$100,0)+1,0)))="",INDIRECT(CONCATENATE("'2018-03'!R",TEXT(MATCH($C81,'2018-03'!$C$2:$C$100,0)+1,0)))="",AND(INDIRECT(CONCATENATE("'2018-04'!R",TEXT(MATCH($C81,'2018-04'!$C$2:$C$100,0)+1,0)))="",INDIRECT(CONCATENATE("'2018-03'!R",TEXT(MATCH($C81,'2018-03'!$C$2:$C$100,0)+1,0)))="")),"Н/Д",INDIRECT(CONCATENATE("'2018-04'!R",TEXT(MATCH($C81,'2018-04'!$C$2:$C$100,0)+1,0)))-INDIRECT(CONCATENATE("'2018-03'!R",TEXT(MATCH($C81,'2018-03'!$C$2:$C$100,0)+1,0))))</f>
        <v>23038214</v>
      </c>
      <c r="S81" s="17">
        <f ca="1">IF(OR(INDIRECT(CONCATENATE("'2018-04'!S",TEXT(MATCH($C81,'2018-04'!$C$2:$C$100,0)+1,0)))="",INDIRECT(CONCATENATE("'2018-03'!S",TEXT(MATCH($C81,'2018-03'!$C$2:$C$100,0)+1,0)))="",AND(INDIRECT(CONCATENATE("'2018-04'!S",TEXT(MATCH($C81,'2018-04'!$C$2:$C$100,0)+1,0)))="",INDIRECT(CONCATENATE("'2018-03'!S",TEXT(MATCH($C81,'2018-03'!$C$2:$C$100,0)+1,0)))="")),"Н/Д",INDIRECT(CONCATENATE("'2018-04'!S",TEXT(MATCH($C81,'2018-04'!$C$2:$C$100,0)+1,0)))-INDIRECT(CONCATENATE("'2018-03'!S",TEXT(MATCH($C81,'2018-03'!$C$2:$C$100,0)+1,0))))</f>
        <v>349394.5</v>
      </c>
      <c r="T81" s="17">
        <f ca="1">IF(OR(INDIRECT(CONCATENATE("'2018-04'!T",TEXT(MATCH($C81,'2018-04'!$C$2:$C$100,0)+1,0)))="",INDIRECT(CONCATENATE("'2018-03'!T",TEXT(MATCH($C81,'2018-03'!$C$2:$C$100,0)+1,0)))="",AND(INDIRECT(CONCATENATE("'2018-04'!T",TEXT(MATCH($C81,'2018-04'!$C$2:$C$100,0)+1,0)))="",INDIRECT(CONCATENATE("'2018-03'!T",TEXT(MATCH($C81,'2018-03'!$C$2:$C$100,0)+1,0)))="")),"Н/Д",INDIRECT(CONCATENATE("'2018-04'!T",TEXT(MATCH($C81,'2018-04'!$C$2:$C$100,0)+1,0)))-INDIRECT(CONCATENATE("'2018-03'!T",TEXT(MATCH($C81,'2018-03'!$C$2:$C$100,0)+1,0))))</f>
        <v>38782188.870000005</v>
      </c>
      <c r="U81" s="17">
        <f ca="1">IF(OR(INDIRECT(CONCATENATE("'2018-04'!U",TEXT(MATCH($C81,'2018-04'!$C$2:$C$100,0)+1,0)))="",INDIRECT(CONCATENATE("'2018-03'!U",TEXT(MATCH($C81,'2018-03'!$C$2:$C$100,0)+1,0)))="",AND(INDIRECT(CONCATENATE("'2018-04'!U",TEXT(MATCH($C81,'2018-04'!$C$2:$C$100,0)+1,0)))="",INDIRECT(CONCATENATE("'2018-03'!U",TEXT(MATCH($C81,'2018-03'!$C$2:$C$100,0)+1,0)))="")),"Н/Д",INDIRECT(CONCATENATE("'2018-04'!U",TEXT(MATCH($C81,'2018-04'!$C$2:$C$100,0)+1,0)))-INDIRECT(CONCATENATE("'2018-03'!U",TEXT(MATCH($C81,'2018-03'!$C$2:$C$100,0)+1,0))))</f>
        <v>1653497.2599999998</v>
      </c>
      <c r="V81" s="17">
        <f ca="1">IF(OR(INDIRECT(CONCATENATE("'2018-04'!V",TEXT(MATCH($C81,'2018-04'!$C$2:$C$100,0)+1,0)))="",INDIRECT(CONCATENATE("'2018-03'!V",TEXT(MATCH($C81,'2018-03'!$C$2:$C$100,0)+1,0)))="",AND(INDIRECT(CONCATENATE("'2018-04'!V",TEXT(MATCH($C81,'2018-04'!$C$2:$C$100,0)+1,0)))="",INDIRECT(CONCATENATE("'2018-03'!V",TEXT(MATCH($C81,'2018-03'!$C$2:$C$100,0)+1,0)))="")),"Н/Д",INDIRECT(CONCATENATE("'2018-04'!V",TEXT(MATCH($C81,'2018-04'!$C$2:$C$100,0)+1,0)))-INDIRECT(CONCATENATE("'2018-03'!V",TEXT(MATCH($C81,'2018-03'!$C$2:$C$100,0)+1,0))))</f>
        <v>734568134.80999994</v>
      </c>
      <c r="W81" s="17">
        <f ca="1">IF(OR(INDIRECT(CONCATENATE("'2018-04'!W",TEXT(MATCH($C81,'2018-04'!$C$2:$C$100,0)+1,0)))="",INDIRECT(CONCATENATE("'2018-03'!W",TEXT(MATCH($C81,'2018-03'!$C$2:$C$100,0)+1,0)))="",AND(INDIRECT(CONCATENATE("'2018-04'!W",TEXT(MATCH($C81,'2018-04'!$C$2:$C$100,0)+1,0)))="",INDIRECT(CONCATENATE("'2018-03'!W",TEXT(MATCH($C81,'2018-03'!$C$2:$C$100,0)+1,0)))="")),"Н/Д",INDIRECT(CONCATENATE("'2018-04'!W",TEXT(MATCH($C81,'2018-04'!$C$2:$C$100,0)+1,0)))-INDIRECT(CONCATENATE("'2018-03'!W",TEXT(MATCH($C81,'2018-03'!$C$2:$C$100,0)+1,0))))</f>
        <v>17076080643.260002</v>
      </c>
    </row>
    <row r="82" spans="1:23" x14ac:dyDescent="0.25">
      <c r="A82" s="2" t="s">
        <v>107</v>
      </c>
      <c r="B82" s="2" t="s">
        <v>109</v>
      </c>
      <c r="C82" s="15">
        <v>18000000</v>
      </c>
      <c r="D82" s="2" t="s">
        <v>207</v>
      </c>
      <c r="E82" s="17">
        <f ca="1">IF(OR(INDIRECT(CONCATENATE("'2018-04'!E",TEXT(MATCH($C82,'2018-04'!$C$2:$C$100,0)+1,0)))="",INDIRECT(CONCATENATE("'2018-03'!E",TEXT(MATCH($C82,'2018-03'!$C$2:$C$100,0)+1,0)))="",AND(INDIRECT(CONCATENATE("'2018-04'!E",TEXT(MATCH($C82,'2018-04'!$C$2:$C$100,0)+1,0)))="",INDIRECT(CONCATENATE("'2018-03'!E",TEXT(MATCH($C82,'2018-03'!$C$2:$C$100,0)+1,0)))="")),"Н/Д",INDIRECT(CONCATENATE("'2018-04'!E",TEXT(MATCH($C82,'2018-04'!$C$2:$C$100,0)+1,0)))-INDIRECT(CONCATENATE("'2018-03'!E",TEXT(MATCH($C82,'2018-03'!$C$2:$C$100,0)+1,0))))</f>
        <v>11476495367.110001</v>
      </c>
      <c r="F82" s="17">
        <f ca="1">IF(OR(INDIRECT(CONCATENATE("'2018-04'!F",TEXT(MATCH($C82,'2018-04'!$C$2:$C$100,0)+1,0)))="",INDIRECT(CONCATENATE("'2018-03'!F",TEXT(MATCH($C82,'2018-03'!$C$2:$C$100,0)+1,0)))="",AND(INDIRECT(CONCATENATE("'2018-04'!F",TEXT(MATCH($C82,'2018-04'!$C$2:$C$100,0)+1,0)))="",INDIRECT(CONCATENATE("'2018-03'!F",TEXT(MATCH($C82,'2018-03'!$C$2:$C$100,0)+1,0)))="")),"Н/Д",INDIRECT(CONCATENATE("'2018-04'!F",TEXT(MATCH($C82,'2018-04'!$C$2:$C$100,0)+1,0)))-INDIRECT(CONCATENATE("'2018-03'!F",TEXT(MATCH($C82,'2018-03'!$C$2:$C$100,0)+1,0))))</f>
        <v>9287128966.920002</v>
      </c>
      <c r="G82" s="17">
        <f ca="1">IF(OR(INDIRECT(CONCATENATE("'2018-04'!G",TEXT(MATCH($C82,'2018-04'!$C$2:$C$100,0)+1,0)))="",INDIRECT(CONCATENATE("'2018-03'!G",TEXT(MATCH($C82,'2018-03'!$C$2:$C$100,0)+1,0)))="",AND(INDIRECT(CONCATENATE("'2018-04'!G",TEXT(MATCH($C82,'2018-04'!$C$2:$C$100,0)+1,0)))="",INDIRECT(CONCATENATE("'2018-03'!G",TEXT(MATCH($C82,'2018-03'!$C$2:$C$100,0)+1,0)))="")),"Н/Д",INDIRECT(CONCATENATE("'2018-04'!G",TEXT(MATCH($C82,'2018-04'!$C$2:$C$100,0)+1,0)))-INDIRECT(CONCATENATE("'2018-03'!G",TEXT(MATCH($C82,'2018-03'!$C$2:$C$100,0)+1,0))))</f>
        <v>3566779596.6599998</v>
      </c>
      <c r="H82" s="17">
        <f ca="1">IF(OR(INDIRECT(CONCATENATE("'2018-04'!H",TEXT(MATCH($C82,'2018-04'!$C$2:$C$100,0)+1,0)))="",INDIRECT(CONCATENATE("'2018-03'!H",TEXT(MATCH($C82,'2018-03'!$C$2:$C$100,0)+1,0)))="",AND(INDIRECT(CONCATENATE("'2018-04'!H",TEXT(MATCH($C82,'2018-04'!$C$2:$C$100,0)+1,0)))="",INDIRECT(CONCATENATE("'2018-03'!H",TEXT(MATCH($C82,'2018-03'!$C$2:$C$100,0)+1,0)))="")),"Н/Д",INDIRECT(CONCATENATE("'2018-04'!H",TEXT(MATCH($C82,'2018-04'!$C$2:$C$100,0)+1,0)))-INDIRECT(CONCATENATE("'2018-03'!H",TEXT(MATCH($C82,'2018-03'!$C$2:$C$100,0)+1,0))))</f>
        <v>2763032332.8500004</v>
      </c>
      <c r="I82" s="17">
        <f ca="1">IF(OR(INDIRECT(CONCATENATE("'2018-04'!I",TEXT(MATCH($C82,'2018-04'!$C$2:$C$100,0)+1,0)))="",INDIRECT(CONCATENATE("'2018-03'!I",TEXT(MATCH($C82,'2018-03'!$C$2:$C$100,0)+1,0)))="",AND(INDIRECT(CONCATENATE("'2018-04'!I",TEXT(MATCH($C82,'2018-04'!$C$2:$C$100,0)+1,0)))="",INDIRECT(CONCATENATE("'2018-03'!I",TEXT(MATCH($C82,'2018-03'!$C$2:$C$100,0)+1,0)))="")),"Н/Д",INDIRECT(CONCATENATE("'2018-04'!I",TEXT(MATCH($C82,'2018-04'!$C$2:$C$100,0)+1,0)))-INDIRECT(CONCATENATE("'2018-03'!I",TEXT(MATCH($C82,'2018-03'!$C$2:$C$100,0)+1,0))))</f>
        <v>841161533.79999995</v>
      </c>
      <c r="J82" s="17" t="str">
        <f ca="1">IF(OR(INDIRECT(CONCATENATE("'2018-04'!J",TEXT(MATCH($C82,'2018-04'!$C$2:$C$100,0)+1,0)))="",INDIRECT(CONCATENATE("'2018-03'!J",TEXT(MATCH($C82,'2018-03'!$C$2:$C$100,0)+1,0)))="",AND(INDIRECT(CONCATENATE("'2018-04'!J",TEXT(MATCH($C82,'2018-04'!$C$2:$C$100,0)+1,0)))="",INDIRECT(CONCATENATE("'2018-03'!J",TEXT(MATCH($C82,'2018-03'!$C$2:$C$100,0)+1,0)))="")),"Н/Д",INDIRECT(CONCATENATE("'2018-04'!J",TEXT(MATCH($C82,'2018-04'!$C$2:$C$100,0)+1,0)))-INDIRECT(CONCATENATE("'2018-03'!J",TEXT(MATCH($C82,'2018-03'!$C$2:$C$100,0)+1,0))))</f>
        <v>Н/Д</v>
      </c>
      <c r="K82" s="17">
        <f ca="1">IF(OR(INDIRECT(CONCATENATE("'2018-04'!K",TEXT(MATCH($C82,'2018-04'!$C$2:$C$100,0)+1,0)))="",INDIRECT(CONCATENATE("'2018-03'!K",TEXT(MATCH($C82,'2018-03'!$C$2:$C$100,0)+1,0)))="",AND(INDIRECT(CONCATENATE("'2018-04'!K",TEXT(MATCH($C82,'2018-04'!$C$2:$C$100,0)+1,0)))="",INDIRECT(CONCATENATE("'2018-03'!K",TEXT(MATCH($C82,'2018-03'!$C$2:$C$100,0)+1,0)))="")),"Н/Д",INDIRECT(CONCATENATE("'2018-04'!K",TEXT(MATCH($C82,'2018-04'!$C$2:$C$100,0)+1,0)))-INDIRECT(CONCATENATE("'2018-03'!K",TEXT(MATCH($C82,'2018-03'!$C$2:$C$100,0)+1,0))))</f>
        <v>654141918.49000013</v>
      </c>
      <c r="L82" s="17">
        <f ca="1">IF(OR(INDIRECT(CONCATENATE("'2018-04'!L",TEXT(MATCH($C82,'2018-04'!$C$2:$C$100,0)+1,0)))="",INDIRECT(CONCATENATE("'2018-03'!L",TEXT(MATCH($C82,'2018-03'!$C$2:$C$100,0)+1,0)))="",AND(INDIRECT(CONCATENATE("'2018-04'!L",TEXT(MATCH($C82,'2018-04'!$C$2:$C$100,0)+1,0)))="",INDIRECT(CONCATENATE("'2018-03'!L",TEXT(MATCH($C82,'2018-03'!$C$2:$C$100,0)+1,0)))="")),"Н/Д",INDIRECT(CONCATENATE("'2018-04'!L",TEXT(MATCH($C82,'2018-04'!$C$2:$C$100,0)+1,0)))-INDIRECT(CONCATENATE("'2018-03'!L",TEXT(MATCH($C82,'2018-03'!$C$2:$C$100,0)+1,0))))</f>
        <v>961022396.43999994</v>
      </c>
      <c r="M82" s="17">
        <f ca="1">IF(OR(INDIRECT(CONCATENATE("'2018-04'!M",TEXT(MATCH($C82,'2018-04'!$C$2:$C$100,0)+1,0)))="",INDIRECT(CONCATENATE("'2018-03'!M",TEXT(MATCH($C82,'2018-03'!$C$2:$C$100,0)+1,0)))="",AND(INDIRECT(CONCATENATE("'2018-04'!M",TEXT(MATCH($C82,'2018-04'!$C$2:$C$100,0)+1,0)))="",INDIRECT(CONCATENATE("'2018-03'!M",TEXT(MATCH($C82,'2018-03'!$C$2:$C$100,0)+1,0)))="")),"Н/Д",INDIRECT(CONCATENATE("'2018-04'!M",TEXT(MATCH($C82,'2018-04'!$C$2:$C$100,0)+1,0)))-INDIRECT(CONCATENATE("'2018-03'!M",TEXT(MATCH($C82,'2018-03'!$C$2:$C$100,0)+1,0))))</f>
        <v>1838351.4100000001</v>
      </c>
      <c r="N82" s="17">
        <f ca="1">IF(OR(INDIRECT(CONCATENATE("'2018-04'!N",TEXT(MATCH($C82,'2018-04'!$C$2:$C$100,0)+1,0)))="",INDIRECT(CONCATENATE("'2018-03'!N",TEXT(MATCH($C82,'2018-03'!$C$2:$C$100,0)+1,0)))="",AND(INDIRECT(CONCATENATE("'2018-04'!N",TEXT(MATCH($C82,'2018-04'!$C$2:$C$100,0)+1,0)))="",INDIRECT(CONCATENATE("'2018-03'!N",TEXT(MATCH($C82,'2018-03'!$C$2:$C$100,0)+1,0)))="")),"Н/Д",INDIRECT(CONCATENATE("'2018-04'!N",TEXT(MATCH($C82,'2018-04'!$C$2:$C$100,0)+1,0)))-INDIRECT(CONCATENATE("'2018-03'!NE",TEXT(MATCH($C82,'2018-03'!$C$2:$C$100,0)+1,0))))</f>
        <v>155921891.99000001</v>
      </c>
      <c r="O82" s="17">
        <f ca="1">IF(OR(INDIRECT(CONCATENATE("'2018-04'!O",TEXT(MATCH($C82,'2018-04'!$C$2:$C$100,0)+1,0)))="",INDIRECT(CONCATENATE("'2018-03'!O",TEXT(MATCH($C82,'2018-03'!$C$2:$C$100,0)+1,0)))="",AND(INDIRECT(CONCATENATE("'2018-04'!O",TEXT(MATCH($C82,'2018-04'!$C$2:$C$100,0)+1,0)))="",INDIRECT(CONCATENATE("'2018-03'!O",TEXT(MATCH($C82,'2018-03'!$C$2:$C$100,0)+1,0)))="")),"Н/Д",INDIRECT(CONCATENATE("'2018-04'!O",TEXT(MATCH($C82,'2018-04'!$C$2:$C$100,0)+1,0)))-INDIRECT(CONCATENATE("'2018-03'!O",TEXT(MATCH($C82,'2018-03'!$C$2:$C$100,0)+1,0))))</f>
        <v>-44595.469999999972</v>
      </c>
      <c r="P82" s="17">
        <f ca="1">IF(OR(INDIRECT(CONCATENATE("'2018-04'!P",TEXT(MATCH($C82,'2018-04'!$C$2:$C$100,0)+1,0)))="",INDIRECT(CONCATENATE("'2018-03'!P",TEXT(MATCH($C82,'2018-03'!$C$2:$C$100,0)+1,0)))="",AND(INDIRECT(CONCATENATE("'2018-04'!P",TEXT(MATCH($C82,'2018-04'!$C$2:$C$100,0)+1,0)))="",INDIRECT(CONCATENATE("'2018-03'!P",TEXT(MATCH($C82,'2018-03'!$C$2:$C$100,0)+1,0)))="")),"Н/Д",INDIRECT(CONCATENATE("'2018-04'!P",TEXT(MATCH($C82,'2018-04'!$C$2:$C$100,0)+1,0)))-INDIRECT(CONCATENATE("'2018-03'!P",TEXT(MATCH($C82,'2018-03'!$C$2:$C$100,0)+1,0))))</f>
        <v>194818876.45999998</v>
      </c>
      <c r="Q82" s="17">
        <f ca="1">IF(OR(INDIRECT(CONCATENATE("'2018-04'!Q",TEXT(MATCH($C82,'2018-04'!$C$2:$C$100,0)+1,0)))="",INDIRECT(CONCATENATE("'2018-03'!Q",TEXT(MATCH($C82,'2018-03'!$C$2:$C$100,0)+1,0)))="",AND(INDIRECT(CONCATENATE("'2018-04'!Q",TEXT(MATCH($C82,'2018-04'!$C$2:$C$100,0)+1,0)))="",INDIRECT(CONCATENATE("'2018-03'!Q",TEXT(MATCH($C82,'2018-03'!$C$2:$C$100,0)+1,0)))="")),"Н/Д",INDIRECT(CONCATENATE("'2018-04'!Q",TEXT(MATCH($C82,'2018-04'!$C$2:$C$100,0)+1,0)))-INDIRECT(CONCATENATE("'2018-03'!Q",TEXT(MATCH($C82,'2018-03'!$C$2:$C$100,0)+1,0))))</f>
        <v>20807723.07</v>
      </c>
      <c r="R82" s="17">
        <f ca="1">IF(OR(INDIRECT(CONCATENATE("'2018-04'!R",TEXT(MATCH($C82,'2018-04'!$C$2:$C$100,0)+1,0)))="",INDIRECT(CONCATENATE("'2018-03'!R",TEXT(MATCH($C82,'2018-03'!$C$2:$C$100,0)+1,0)))="",AND(INDIRECT(CONCATENATE("'2018-04'!R",TEXT(MATCH($C82,'2018-04'!$C$2:$C$100,0)+1,0)))="",INDIRECT(CONCATENATE("'2018-03'!R",TEXT(MATCH($C82,'2018-03'!$C$2:$C$100,0)+1,0)))="")),"Н/Д",INDIRECT(CONCATENATE("'2018-04'!R",TEXT(MATCH($C82,'2018-04'!$C$2:$C$100,0)+1,0)))-INDIRECT(CONCATENATE("'2018-03'!R",TEXT(MATCH($C82,'2018-03'!$C$2:$C$100,0)+1,0))))</f>
        <v>46758478.950000018</v>
      </c>
      <c r="S82" s="17">
        <f ca="1">IF(OR(INDIRECT(CONCATENATE("'2018-04'!S",TEXT(MATCH($C82,'2018-04'!$C$2:$C$100,0)+1,0)))="",INDIRECT(CONCATENATE("'2018-03'!S",TEXT(MATCH($C82,'2018-03'!$C$2:$C$100,0)+1,0)))="",AND(INDIRECT(CONCATENATE("'2018-04'!S",TEXT(MATCH($C82,'2018-04'!$C$2:$C$100,0)+1,0)))="",INDIRECT(CONCATENATE("'2018-03'!S",TEXT(MATCH($C82,'2018-03'!$C$2:$C$100,0)+1,0)))="")),"Н/Д",INDIRECT(CONCATENATE("'2018-04'!S",TEXT(MATCH($C82,'2018-04'!$C$2:$C$100,0)+1,0)))-INDIRECT(CONCATENATE("'2018-03'!S",TEXT(MATCH($C82,'2018-03'!$C$2:$C$100,0)+1,0))))</f>
        <v>6195961.5</v>
      </c>
      <c r="T82" s="17">
        <f ca="1">IF(OR(INDIRECT(CONCATENATE("'2018-04'!T",TEXT(MATCH($C82,'2018-04'!$C$2:$C$100,0)+1,0)))="",INDIRECT(CONCATENATE("'2018-03'!T",TEXT(MATCH($C82,'2018-03'!$C$2:$C$100,0)+1,0)))="",AND(INDIRECT(CONCATENATE("'2018-04'!T",TEXT(MATCH($C82,'2018-04'!$C$2:$C$100,0)+1,0)))="",INDIRECT(CONCATENATE("'2018-03'!T",TEXT(MATCH($C82,'2018-03'!$C$2:$C$100,0)+1,0)))="")),"Н/Д",INDIRECT(CONCATENATE("'2018-04'!T",TEXT(MATCH($C82,'2018-04'!$C$2:$C$100,0)+1,0)))-INDIRECT(CONCATENATE("'2018-03'!T",TEXT(MATCH($C82,'2018-03'!$C$2:$C$100,0)+1,0))))</f>
        <v>107464130.52000001</v>
      </c>
      <c r="U82" s="17">
        <f ca="1">IF(OR(INDIRECT(CONCATENATE("'2018-04'!U",TEXT(MATCH($C82,'2018-04'!$C$2:$C$100,0)+1,0)))="",INDIRECT(CONCATENATE("'2018-03'!U",TEXT(MATCH($C82,'2018-03'!$C$2:$C$100,0)+1,0)))="",AND(INDIRECT(CONCATENATE("'2018-04'!U",TEXT(MATCH($C82,'2018-04'!$C$2:$C$100,0)+1,0)))="",INDIRECT(CONCATENATE("'2018-03'!U",TEXT(MATCH($C82,'2018-03'!$C$2:$C$100,0)+1,0)))="")),"Н/Д",INDIRECT(CONCATENATE("'2018-04'!U",TEXT(MATCH($C82,'2018-04'!$C$2:$C$100,0)+1,0)))-INDIRECT(CONCATENATE("'2018-03'!U",TEXT(MATCH($C82,'2018-03'!$C$2:$C$100,0)+1,0))))</f>
        <v>10616570.109999999</v>
      </c>
      <c r="V82" s="17">
        <f ca="1">IF(OR(INDIRECT(CONCATENATE("'2018-04'!V",TEXT(MATCH($C82,'2018-04'!$C$2:$C$100,0)+1,0)))="",INDIRECT(CONCATENATE("'2018-03'!V",TEXT(MATCH($C82,'2018-03'!$C$2:$C$100,0)+1,0)))="",AND(INDIRECT(CONCATENATE("'2018-04'!V",TEXT(MATCH($C82,'2018-04'!$C$2:$C$100,0)+1,0)))="",INDIRECT(CONCATENATE("'2018-03'!V",TEXT(MATCH($C82,'2018-03'!$C$2:$C$100,0)+1,0)))="")),"Н/Д",INDIRECT(CONCATENATE("'2018-04'!V",TEXT(MATCH($C82,'2018-04'!$C$2:$C$100,0)+1,0)))-INDIRECT(CONCATENATE("'2018-03'!V",TEXT(MATCH($C82,'2018-03'!$C$2:$C$100,0)+1,0))))</f>
        <v>2189366400.1900001</v>
      </c>
      <c r="W82" s="17">
        <f ca="1">IF(OR(INDIRECT(CONCATENATE("'2018-04'!W",TEXT(MATCH($C82,'2018-04'!$C$2:$C$100,0)+1,0)))="",INDIRECT(CONCATENATE("'2018-03'!W",TEXT(MATCH($C82,'2018-03'!$C$2:$C$100,0)+1,0)))="",AND(INDIRECT(CONCATENATE("'2018-04'!W",TEXT(MATCH($C82,'2018-04'!$C$2:$C$100,0)+1,0)))="",INDIRECT(CONCATENATE("'2018-03'!W",TEXT(MATCH($C82,'2018-03'!$C$2:$C$100,0)+1,0)))="")),"Н/Д",INDIRECT(CONCATENATE("'2018-04'!W",TEXT(MATCH($C82,'2018-04'!$C$2:$C$100,0)+1,0)))-INDIRECT(CONCATENATE("'2018-03'!W",TEXT(MATCH($C82,'2018-03'!$C$2:$C$100,0)+1,0))))</f>
        <v>32190741916.699997</v>
      </c>
    </row>
    <row r="83" spans="1:23" x14ac:dyDescent="0.25">
      <c r="A83" s="2" t="s">
        <v>107</v>
      </c>
      <c r="B83" s="2" t="s">
        <v>110</v>
      </c>
      <c r="C83" s="15">
        <v>3000000</v>
      </c>
      <c r="D83" s="2" t="s">
        <v>207</v>
      </c>
      <c r="E83" s="17">
        <f ca="1">IF(OR(INDIRECT(CONCATENATE("'2018-04'!E",TEXT(MATCH($C83,'2018-04'!$C$2:$C$100,0)+1,0)))="",INDIRECT(CONCATENATE("'2018-03'!E",TEXT(MATCH($C83,'2018-03'!$C$2:$C$100,0)+1,0)))="",AND(INDIRECT(CONCATENATE("'2018-04'!E",TEXT(MATCH($C83,'2018-04'!$C$2:$C$100,0)+1,0)))="",INDIRECT(CONCATENATE("'2018-03'!E",TEXT(MATCH($C83,'2018-03'!$C$2:$C$100,0)+1,0)))="")),"Н/Д",INDIRECT(CONCATENATE("'2018-04'!E",TEXT(MATCH($C83,'2018-04'!$C$2:$C$100,0)+1,0)))-INDIRECT(CONCATENATE("'2018-03'!E",TEXT(MATCH($C83,'2018-03'!$C$2:$C$100,0)+1,0))))</f>
        <v>30600985439.739998</v>
      </c>
      <c r="F83" s="17">
        <f ca="1">IF(OR(INDIRECT(CONCATENATE("'2018-04'!F",TEXT(MATCH($C83,'2018-04'!$C$2:$C$100,0)+1,0)))="",INDIRECT(CONCATENATE("'2018-03'!F",TEXT(MATCH($C83,'2018-03'!$C$2:$C$100,0)+1,0)))="",AND(INDIRECT(CONCATENATE("'2018-04'!F",TEXT(MATCH($C83,'2018-04'!$C$2:$C$100,0)+1,0)))="",INDIRECT(CONCATENATE("'2018-03'!F",TEXT(MATCH($C83,'2018-03'!$C$2:$C$100,0)+1,0)))="")),"Н/Д",INDIRECT(CONCATENATE("'2018-04'!F",TEXT(MATCH($C83,'2018-04'!$C$2:$C$100,0)+1,0)))-INDIRECT(CONCATENATE("'2018-03'!F",TEXT(MATCH($C83,'2018-03'!$C$2:$C$100,0)+1,0))))</f>
        <v>28769188814.559998</v>
      </c>
      <c r="G83" s="17">
        <f ca="1">IF(OR(INDIRECT(CONCATENATE("'2018-04'!G",TEXT(MATCH($C83,'2018-04'!$C$2:$C$100,0)+1,0)))="",INDIRECT(CONCATENATE("'2018-03'!G",TEXT(MATCH($C83,'2018-03'!$C$2:$C$100,0)+1,0)))="",AND(INDIRECT(CONCATENATE("'2018-04'!G",TEXT(MATCH($C83,'2018-04'!$C$2:$C$100,0)+1,0)))="",INDIRECT(CONCATENATE("'2018-03'!G",TEXT(MATCH($C83,'2018-03'!$C$2:$C$100,0)+1,0)))="")),"Н/Д",INDIRECT(CONCATENATE("'2018-04'!G",TEXT(MATCH($C83,'2018-04'!$C$2:$C$100,0)+1,0)))-INDIRECT(CONCATENATE("'2018-03'!G",TEXT(MATCH($C83,'2018-03'!$C$2:$C$100,0)+1,0))))</f>
        <v>11171551040.040001</v>
      </c>
      <c r="H83" s="17">
        <f ca="1">IF(OR(INDIRECT(CONCATENATE("'2018-04'!H",TEXT(MATCH($C83,'2018-04'!$C$2:$C$100,0)+1,0)))="",INDIRECT(CONCATENATE("'2018-03'!H",TEXT(MATCH($C83,'2018-03'!$C$2:$C$100,0)+1,0)))="",AND(INDIRECT(CONCATENATE("'2018-04'!H",TEXT(MATCH($C83,'2018-04'!$C$2:$C$100,0)+1,0)))="",INDIRECT(CONCATENATE("'2018-03'!H",TEXT(MATCH($C83,'2018-03'!$C$2:$C$100,0)+1,0)))="")),"Н/Д",INDIRECT(CONCATENATE("'2018-04'!H",TEXT(MATCH($C83,'2018-04'!$C$2:$C$100,0)+1,0)))-INDIRECT(CONCATENATE("'2018-03'!H",TEXT(MATCH($C83,'2018-03'!$C$2:$C$100,0)+1,0))))</f>
        <v>6846038404.6300011</v>
      </c>
      <c r="I83" s="17">
        <f ca="1">IF(OR(INDIRECT(CONCATENATE("'2018-04'!I",TEXT(MATCH($C83,'2018-04'!$C$2:$C$100,0)+1,0)))="",INDIRECT(CONCATENATE("'2018-03'!I",TEXT(MATCH($C83,'2018-03'!$C$2:$C$100,0)+1,0)))="",AND(INDIRECT(CONCATENATE("'2018-04'!I",TEXT(MATCH($C83,'2018-04'!$C$2:$C$100,0)+1,0)))="",INDIRECT(CONCATENATE("'2018-03'!I",TEXT(MATCH($C83,'2018-03'!$C$2:$C$100,0)+1,0)))="")),"Н/Д",INDIRECT(CONCATENATE("'2018-04'!I",TEXT(MATCH($C83,'2018-04'!$C$2:$C$100,0)+1,0)))-INDIRECT(CONCATENATE("'2018-03'!I",TEXT(MATCH($C83,'2018-03'!$C$2:$C$100,0)+1,0))))</f>
        <v>2539771279.9899998</v>
      </c>
      <c r="J83" s="17" t="str">
        <f ca="1">IF(OR(INDIRECT(CONCATENATE("'2018-04'!J",TEXT(MATCH($C83,'2018-04'!$C$2:$C$100,0)+1,0)))="",INDIRECT(CONCATENATE("'2018-03'!J",TEXT(MATCH($C83,'2018-03'!$C$2:$C$100,0)+1,0)))="",AND(INDIRECT(CONCATENATE("'2018-04'!J",TEXT(MATCH($C83,'2018-04'!$C$2:$C$100,0)+1,0)))="",INDIRECT(CONCATENATE("'2018-03'!J",TEXT(MATCH($C83,'2018-03'!$C$2:$C$100,0)+1,0)))="")),"Н/Д",INDIRECT(CONCATENATE("'2018-04'!J",TEXT(MATCH($C83,'2018-04'!$C$2:$C$100,0)+1,0)))-INDIRECT(CONCATENATE("'2018-03'!J",TEXT(MATCH($C83,'2018-03'!$C$2:$C$100,0)+1,0))))</f>
        <v>Н/Д</v>
      </c>
      <c r="K83" s="17">
        <f ca="1">IF(OR(INDIRECT(CONCATENATE("'2018-04'!K",TEXT(MATCH($C83,'2018-04'!$C$2:$C$100,0)+1,0)))="",INDIRECT(CONCATENATE("'2018-03'!K",TEXT(MATCH($C83,'2018-03'!$C$2:$C$100,0)+1,0)))="",AND(INDIRECT(CONCATENATE("'2018-04'!K",TEXT(MATCH($C83,'2018-04'!$C$2:$C$100,0)+1,0)))="",INDIRECT(CONCATENATE("'2018-03'!K",TEXT(MATCH($C83,'2018-03'!$C$2:$C$100,0)+1,0)))="")),"Н/Д",INDIRECT(CONCATENATE("'2018-04'!K",TEXT(MATCH($C83,'2018-04'!$C$2:$C$100,0)+1,0)))-INDIRECT(CONCATENATE("'2018-03'!K",TEXT(MATCH($C83,'2018-03'!$C$2:$C$100,0)+1,0))))</f>
        <v>2718171776.5800004</v>
      </c>
      <c r="L83" s="17">
        <f ca="1">IF(OR(INDIRECT(CONCATENATE("'2018-04'!L",TEXT(MATCH($C83,'2018-04'!$C$2:$C$100,0)+1,0)))="",INDIRECT(CONCATENATE("'2018-03'!L",TEXT(MATCH($C83,'2018-03'!$C$2:$C$100,0)+1,0)))="",AND(INDIRECT(CONCATENATE("'2018-04'!L",TEXT(MATCH($C83,'2018-04'!$C$2:$C$100,0)+1,0)))="",INDIRECT(CONCATENATE("'2018-03'!L",TEXT(MATCH($C83,'2018-03'!$C$2:$C$100,0)+1,0)))="")),"Н/Д",INDIRECT(CONCATENATE("'2018-04'!L",TEXT(MATCH($C83,'2018-04'!$C$2:$C$100,0)+1,0)))-INDIRECT(CONCATENATE("'2018-03'!L",TEXT(MATCH($C83,'2018-03'!$C$2:$C$100,0)+1,0))))</f>
        <v>3780142556.2800002</v>
      </c>
      <c r="M83" s="17">
        <f ca="1">IF(OR(INDIRECT(CONCATENATE("'2018-04'!M",TEXT(MATCH($C83,'2018-04'!$C$2:$C$100,0)+1,0)))="",INDIRECT(CONCATENATE("'2018-03'!M",TEXT(MATCH($C83,'2018-03'!$C$2:$C$100,0)+1,0)))="",AND(INDIRECT(CONCATENATE("'2018-04'!M",TEXT(MATCH($C83,'2018-04'!$C$2:$C$100,0)+1,0)))="",INDIRECT(CONCATENATE("'2018-03'!M",TEXT(MATCH($C83,'2018-03'!$C$2:$C$100,0)+1,0)))="")),"Н/Д",INDIRECT(CONCATENATE("'2018-04'!M",TEXT(MATCH($C83,'2018-04'!$C$2:$C$100,0)+1,0)))-INDIRECT(CONCATENATE("'2018-03'!M",TEXT(MATCH($C83,'2018-03'!$C$2:$C$100,0)+1,0))))</f>
        <v>12925758.869999997</v>
      </c>
      <c r="N83" s="17">
        <f ca="1">IF(OR(INDIRECT(CONCATENATE("'2018-04'!N",TEXT(MATCH($C83,'2018-04'!$C$2:$C$100,0)+1,0)))="",INDIRECT(CONCATENATE("'2018-03'!N",TEXT(MATCH($C83,'2018-03'!$C$2:$C$100,0)+1,0)))="",AND(INDIRECT(CONCATENATE("'2018-04'!N",TEXT(MATCH($C83,'2018-04'!$C$2:$C$100,0)+1,0)))="",INDIRECT(CONCATENATE("'2018-03'!N",TEXT(MATCH($C83,'2018-03'!$C$2:$C$100,0)+1,0)))="")),"Н/Д",INDIRECT(CONCATENATE("'2018-04'!N",TEXT(MATCH($C83,'2018-04'!$C$2:$C$100,0)+1,0)))-INDIRECT(CONCATENATE("'2018-03'!NE",TEXT(MATCH($C83,'2018-03'!$C$2:$C$100,0)+1,0))))</f>
        <v>438410848.23000002</v>
      </c>
      <c r="O83" s="17">
        <f ca="1">IF(OR(INDIRECT(CONCATENATE("'2018-04'!O",TEXT(MATCH($C83,'2018-04'!$C$2:$C$100,0)+1,0)))="",INDIRECT(CONCATENATE("'2018-03'!O",TEXT(MATCH($C83,'2018-03'!$C$2:$C$100,0)+1,0)))="",AND(INDIRECT(CONCATENATE("'2018-04'!O",TEXT(MATCH($C83,'2018-04'!$C$2:$C$100,0)+1,0)))="",INDIRECT(CONCATENATE("'2018-03'!O",TEXT(MATCH($C83,'2018-03'!$C$2:$C$100,0)+1,0)))="")),"Н/Д",INDIRECT(CONCATENATE("'2018-04'!O",TEXT(MATCH($C83,'2018-04'!$C$2:$C$100,0)+1,0)))-INDIRECT(CONCATENATE("'2018-03'!O",TEXT(MATCH($C83,'2018-03'!$C$2:$C$100,0)+1,0))))</f>
        <v>38761.179999999993</v>
      </c>
      <c r="P83" s="17">
        <f ca="1">IF(OR(INDIRECT(CONCATENATE("'2018-04'!P",TEXT(MATCH($C83,'2018-04'!$C$2:$C$100,0)+1,0)))="",INDIRECT(CONCATENATE("'2018-03'!P",TEXT(MATCH($C83,'2018-03'!$C$2:$C$100,0)+1,0)))="",AND(INDIRECT(CONCATENATE("'2018-04'!P",TEXT(MATCH($C83,'2018-04'!$C$2:$C$100,0)+1,0)))="",INDIRECT(CONCATENATE("'2018-03'!P",TEXT(MATCH($C83,'2018-03'!$C$2:$C$100,0)+1,0)))="")),"Н/Д",INDIRECT(CONCATENATE("'2018-04'!P",TEXT(MATCH($C83,'2018-04'!$C$2:$C$100,0)+1,0)))-INDIRECT(CONCATENATE("'2018-03'!P",TEXT(MATCH($C83,'2018-03'!$C$2:$C$100,0)+1,0))))</f>
        <v>804553335.75</v>
      </c>
      <c r="Q83" s="17">
        <f ca="1">IF(OR(INDIRECT(CONCATENATE("'2018-04'!Q",TEXT(MATCH($C83,'2018-04'!$C$2:$C$100,0)+1,0)))="",INDIRECT(CONCATENATE("'2018-03'!Q",TEXT(MATCH($C83,'2018-03'!$C$2:$C$100,0)+1,0)))="",AND(INDIRECT(CONCATENATE("'2018-04'!Q",TEXT(MATCH($C83,'2018-04'!$C$2:$C$100,0)+1,0)))="",INDIRECT(CONCATENATE("'2018-03'!Q",TEXT(MATCH($C83,'2018-03'!$C$2:$C$100,0)+1,0)))="")),"Н/Д",INDIRECT(CONCATENATE("'2018-04'!Q",TEXT(MATCH($C83,'2018-04'!$C$2:$C$100,0)+1,0)))-INDIRECT(CONCATENATE("'2018-03'!Q",TEXT(MATCH($C83,'2018-03'!$C$2:$C$100,0)+1,0))))</f>
        <v>73460089.23999998</v>
      </c>
      <c r="R83" s="17">
        <f ca="1">IF(OR(INDIRECT(CONCATENATE("'2018-04'!R",TEXT(MATCH($C83,'2018-04'!$C$2:$C$100,0)+1,0)))="",INDIRECT(CONCATENATE("'2018-03'!R",TEXT(MATCH($C83,'2018-03'!$C$2:$C$100,0)+1,0)))="",AND(INDIRECT(CONCATENATE("'2018-04'!R",TEXT(MATCH($C83,'2018-04'!$C$2:$C$100,0)+1,0)))="",INDIRECT(CONCATENATE("'2018-03'!R",TEXT(MATCH($C83,'2018-03'!$C$2:$C$100,0)+1,0)))="")),"Н/Д",INDIRECT(CONCATENATE("'2018-04'!R",TEXT(MATCH($C83,'2018-04'!$C$2:$C$100,0)+1,0)))-INDIRECT(CONCATENATE("'2018-03'!R",TEXT(MATCH($C83,'2018-03'!$C$2:$C$100,0)+1,0))))</f>
        <v>219730226.81</v>
      </c>
      <c r="S83" s="17">
        <f ca="1">IF(OR(INDIRECT(CONCATENATE("'2018-04'!S",TEXT(MATCH($C83,'2018-04'!$C$2:$C$100,0)+1,0)))="",INDIRECT(CONCATENATE("'2018-03'!S",TEXT(MATCH($C83,'2018-03'!$C$2:$C$100,0)+1,0)))="",AND(INDIRECT(CONCATENATE("'2018-04'!S",TEXT(MATCH($C83,'2018-04'!$C$2:$C$100,0)+1,0)))="",INDIRECT(CONCATENATE("'2018-03'!S",TEXT(MATCH($C83,'2018-03'!$C$2:$C$100,0)+1,0)))="")),"Н/Д",INDIRECT(CONCATENATE("'2018-04'!S",TEXT(MATCH($C83,'2018-04'!$C$2:$C$100,0)+1,0)))-INDIRECT(CONCATENATE("'2018-03'!S",TEXT(MATCH($C83,'2018-03'!$C$2:$C$100,0)+1,0))))</f>
        <v>1895400</v>
      </c>
      <c r="T83" s="17">
        <f ca="1">IF(OR(INDIRECT(CONCATENATE("'2018-04'!T",TEXT(MATCH($C83,'2018-04'!$C$2:$C$100,0)+1,0)))="",INDIRECT(CONCATENATE("'2018-03'!T",TEXT(MATCH($C83,'2018-03'!$C$2:$C$100,0)+1,0)))="",AND(INDIRECT(CONCATENATE("'2018-04'!T",TEXT(MATCH($C83,'2018-04'!$C$2:$C$100,0)+1,0)))="",INDIRECT(CONCATENATE("'2018-03'!T",TEXT(MATCH($C83,'2018-03'!$C$2:$C$100,0)+1,0)))="")),"Н/Д",INDIRECT(CONCATENATE("'2018-04'!T",TEXT(MATCH($C83,'2018-04'!$C$2:$C$100,0)+1,0)))-INDIRECT(CONCATENATE("'2018-03'!T",TEXT(MATCH($C83,'2018-03'!$C$2:$C$100,0)+1,0))))</f>
        <v>317391795.72999996</v>
      </c>
      <c r="U83" s="17">
        <f ca="1">IF(OR(INDIRECT(CONCATENATE("'2018-04'!U",TEXT(MATCH($C83,'2018-04'!$C$2:$C$100,0)+1,0)))="",INDIRECT(CONCATENATE("'2018-03'!U",TEXT(MATCH($C83,'2018-03'!$C$2:$C$100,0)+1,0)))="",AND(INDIRECT(CONCATENATE("'2018-04'!U",TEXT(MATCH($C83,'2018-04'!$C$2:$C$100,0)+1,0)))="",INDIRECT(CONCATENATE("'2018-03'!U",TEXT(MATCH($C83,'2018-03'!$C$2:$C$100,0)+1,0)))="")),"Н/Д",INDIRECT(CONCATENATE("'2018-04'!U",TEXT(MATCH($C83,'2018-04'!$C$2:$C$100,0)+1,0)))-INDIRECT(CONCATENATE("'2018-03'!U",TEXT(MATCH($C83,'2018-03'!$C$2:$C$100,0)+1,0))))</f>
        <v>52427777.140000001</v>
      </c>
      <c r="V83" s="17">
        <f ca="1">IF(OR(INDIRECT(CONCATENATE("'2018-04'!V",TEXT(MATCH($C83,'2018-04'!$C$2:$C$100,0)+1,0)))="",INDIRECT(CONCATENATE("'2018-03'!V",TEXT(MATCH($C83,'2018-03'!$C$2:$C$100,0)+1,0)))="",AND(INDIRECT(CONCATENATE("'2018-04'!V",TEXT(MATCH($C83,'2018-04'!$C$2:$C$100,0)+1,0)))="",INDIRECT(CONCATENATE("'2018-03'!V",TEXT(MATCH($C83,'2018-03'!$C$2:$C$100,0)+1,0)))="")),"Н/Д",INDIRECT(CONCATENATE("'2018-04'!V",TEXT(MATCH($C83,'2018-04'!$C$2:$C$100,0)+1,0)))-INDIRECT(CONCATENATE("'2018-03'!V",TEXT(MATCH($C83,'2018-03'!$C$2:$C$100,0)+1,0))))</f>
        <v>1831796625.1799998</v>
      </c>
      <c r="W83" s="17">
        <f ca="1">IF(OR(INDIRECT(CONCATENATE("'2018-04'!W",TEXT(MATCH($C83,'2018-04'!$C$2:$C$100,0)+1,0)))="",INDIRECT(CONCATENATE("'2018-03'!W",TEXT(MATCH($C83,'2018-03'!$C$2:$C$100,0)+1,0)))="",AND(INDIRECT(CONCATENATE("'2018-04'!W",TEXT(MATCH($C83,'2018-04'!$C$2:$C$100,0)+1,0)))="",INDIRECT(CONCATENATE("'2018-03'!W",TEXT(MATCH($C83,'2018-03'!$C$2:$C$100,0)+1,0)))="")),"Н/Д",INDIRECT(CONCATENATE("'2018-04'!W",TEXT(MATCH($C83,'2018-04'!$C$2:$C$100,0)+1,0)))-INDIRECT(CONCATENATE("'2018-03'!W",TEXT(MATCH($C83,'2018-03'!$C$2:$C$100,0)+1,0))))</f>
        <v>89921302365.439987</v>
      </c>
    </row>
    <row r="84" spans="1:23" x14ac:dyDescent="0.25">
      <c r="A84" s="2" t="s">
        <v>107</v>
      </c>
      <c r="B84" s="2" t="s">
        <v>111</v>
      </c>
      <c r="C84" s="15">
        <v>79000000</v>
      </c>
      <c r="D84" s="2" t="s">
        <v>207</v>
      </c>
      <c r="E84" s="17">
        <f ca="1">IF(OR(INDIRECT(CONCATENATE("'2018-04'!E",TEXT(MATCH($C84,'2018-04'!$C$2:$C$100,0)+1,0)))="",INDIRECT(CONCATENATE("'2018-03'!E",TEXT(MATCH($C84,'2018-03'!$C$2:$C$100,0)+1,0)))="",AND(INDIRECT(CONCATENATE("'2018-04'!E",TEXT(MATCH($C84,'2018-04'!$C$2:$C$100,0)+1,0)))="",INDIRECT(CONCATENATE("'2018-03'!E",TEXT(MATCH($C84,'2018-03'!$C$2:$C$100,0)+1,0)))="")),"Н/Д",INDIRECT(CONCATENATE("'2018-04'!E",TEXT(MATCH($C84,'2018-04'!$C$2:$C$100,0)+1,0)))-INDIRECT(CONCATENATE("'2018-03'!E",TEXT(MATCH($C84,'2018-03'!$C$2:$C$100,0)+1,0))))</f>
        <v>1889194754.9400001</v>
      </c>
      <c r="F84" s="17">
        <f ca="1">IF(OR(INDIRECT(CONCATENATE("'2018-04'!F",TEXT(MATCH($C84,'2018-04'!$C$2:$C$100,0)+1,0)))="",INDIRECT(CONCATENATE("'2018-03'!F",TEXT(MATCH($C84,'2018-03'!$C$2:$C$100,0)+1,0)))="",AND(INDIRECT(CONCATENATE("'2018-04'!F",TEXT(MATCH($C84,'2018-04'!$C$2:$C$100,0)+1,0)))="",INDIRECT(CONCATENATE("'2018-03'!F",TEXT(MATCH($C84,'2018-03'!$C$2:$C$100,0)+1,0)))="")),"Н/Д",INDIRECT(CONCATENATE("'2018-04'!F",TEXT(MATCH($C84,'2018-04'!$C$2:$C$100,0)+1,0)))-INDIRECT(CONCATENATE("'2018-03'!F",TEXT(MATCH($C84,'2018-03'!$C$2:$C$100,0)+1,0))))</f>
        <v>1421755548.7800002</v>
      </c>
      <c r="G84" s="17">
        <f ca="1">IF(OR(INDIRECT(CONCATENATE("'2018-04'!G",TEXT(MATCH($C84,'2018-04'!$C$2:$C$100,0)+1,0)))="",INDIRECT(CONCATENATE("'2018-03'!G",TEXT(MATCH($C84,'2018-03'!$C$2:$C$100,0)+1,0)))="",AND(INDIRECT(CONCATENATE("'2018-04'!G",TEXT(MATCH($C84,'2018-04'!$C$2:$C$100,0)+1,0)))="",INDIRECT(CONCATENATE("'2018-03'!G",TEXT(MATCH($C84,'2018-03'!$C$2:$C$100,0)+1,0)))="")),"Н/Д",INDIRECT(CONCATENATE("'2018-04'!G",TEXT(MATCH($C84,'2018-04'!$C$2:$C$100,0)+1,0)))-INDIRECT(CONCATENATE("'2018-03'!G",TEXT(MATCH($C84,'2018-03'!$C$2:$C$100,0)+1,0))))</f>
        <v>496353884.38000005</v>
      </c>
      <c r="H84" s="17">
        <f ca="1">IF(OR(INDIRECT(CONCATENATE("'2018-04'!H",TEXT(MATCH($C84,'2018-04'!$C$2:$C$100,0)+1,0)))="",INDIRECT(CONCATENATE("'2018-03'!H",TEXT(MATCH($C84,'2018-03'!$C$2:$C$100,0)+1,0)))="",AND(INDIRECT(CONCATENATE("'2018-04'!H",TEXT(MATCH($C84,'2018-04'!$C$2:$C$100,0)+1,0)))="",INDIRECT(CONCATENATE("'2018-03'!H",TEXT(MATCH($C84,'2018-03'!$C$2:$C$100,0)+1,0)))="")),"Н/Д",INDIRECT(CONCATENATE("'2018-04'!H",TEXT(MATCH($C84,'2018-04'!$C$2:$C$100,0)+1,0)))-INDIRECT(CONCATENATE("'2018-03'!H",TEXT(MATCH($C84,'2018-03'!$C$2:$C$100,0)+1,0))))</f>
        <v>348535152.13999999</v>
      </c>
      <c r="I84" s="17">
        <f ca="1">IF(OR(INDIRECT(CONCATENATE("'2018-04'!I",TEXT(MATCH($C84,'2018-04'!$C$2:$C$100,0)+1,0)))="",INDIRECT(CONCATENATE("'2018-03'!I",TEXT(MATCH($C84,'2018-03'!$C$2:$C$100,0)+1,0)))="",AND(INDIRECT(CONCATENATE("'2018-04'!I",TEXT(MATCH($C84,'2018-04'!$C$2:$C$100,0)+1,0)))="",INDIRECT(CONCATENATE("'2018-03'!I",TEXT(MATCH($C84,'2018-03'!$C$2:$C$100,0)+1,0)))="")),"Н/Д",INDIRECT(CONCATENATE("'2018-04'!I",TEXT(MATCH($C84,'2018-04'!$C$2:$C$100,0)+1,0)))-INDIRECT(CONCATENATE("'2018-03'!I",TEXT(MATCH($C84,'2018-03'!$C$2:$C$100,0)+1,0))))</f>
        <v>238935482.55000007</v>
      </c>
      <c r="J84" s="17" t="str">
        <f ca="1">IF(OR(INDIRECT(CONCATENATE("'2018-04'!J",TEXT(MATCH($C84,'2018-04'!$C$2:$C$100,0)+1,0)))="",INDIRECT(CONCATENATE("'2018-03'!J",TEXT(MATCH($C84,'2018-03'!$C$2:$C$100,0)+1,0)))="",AND(INDIRECT(CONCATENATE("'2018-04'!J",TEXT(MATCH($C84,'2018-04'!$C$2:$C$100,0)+1,0)))="",INDIRECT(CONCATENATE("'2018-03'!J",TEXT(MATCH($C84,'2018-03'!$C$2:$C$100,0)+1,0)))="")),"Н/Д",INDIRECT(CONCATENATE("'2018-04'!J",TEXT(MATCH($C84,'2018-04'!$C$2:$C$100,0)+1,0)))-INDIRECT(CONCATENATE("'2018-03'!J",TEXT(MATCH($C84,'2018-03'!$C$2:$C$100,0)+1,0))))</f>
        <v>Н/Д</v>
      </c>
      <c r="K84" s="17">
        <f ca="1">IF(OR(INDIRECT(CONCATENATE("'2018-04'!K",TEXT(MATCH($C84,'2018-04'!$C$2:$C$100,0)+1,0)))="",INDIRECT(CONCATENATE("'2018-03'!K",TEXT(MATCH($C84,'2018-03'!$C$2:$C$100,0)+1,0)))="",AND(INDIRECT(CONCATENATE("'2018-04'!K",TEXT(MATCH($C84,'2018-04'!$C$2:$C$100,0)+1,0)))="",INDIRECT(CONCATENATE("'2018-03'!K",TEXT(MATCH($C84,'2018-03'!$C$2:$C$100,0)+1,0)))="")),"Н/Д",INDIRECT(CONCATENATE("'2018-04'!K",TEXT(MATCH($C84,'2018-04'!$C$2:$C$100,0)+1,0)))-INDIRECT(CONCATENATE("'2018-03'!K",TEXT(MATCH($C84,'2018-03'!$C$2:$C$100,0)+1,0))))</f>
        <v>130469914.97999999</v>
      </c>
      <c r="L84" s="17">
        <f ca="1">IF(OR(INDIRECT(CONCATENATE("'2018-04'!L",TEXT(MATCH($C84,'2018-04'!$C$2:$C$100,0)+1,0)))="",INDIRECT(CONCATENATE("'2018-03'!L",TEXT(MATCH($C84,'2018-03'!$C$2:$C$100,0)+1,0)))="",AND(INDIRECT(CONCATENATE("'2018-04'!L",TEXT(MATCH($C84,'2018-04'!$C$2:$C$100,0)+1,0)))="",INDIRECT(CONCATENATE("'2018-03'!L",TEXT(MATCH($C84,'2018-03'!$C$2:$C$100,0)+1,0)))="")),"Н/Д",INDIRECT(CONCATENATE("'2018-04'!L",TEXT(MATCH($C84,'2018-04'!$C$2:$C$100,0)+1,0)))-INDIRECT(CONCATENATE("'2018-03'!L",TEXT(MATCH($C84,'2018-03'!$C$2:$C$100,0)+1,0))))</f>
        <v>137368964.89000002</v>
      </c>
      <c r="M84" s="17">
        <f ca="1">IF(OR(INDIRECT(CONCATENATE("'2018-04'!M",TEXT(MATCH($C84,'2018-04'!$C$2:$C$100,0)+1,0)))="",INDIRECT(CONCATENATE("'2018-03'!M",TEXT(MATCH($C84,'2018-03'!$C$2:$C$100,0)+1,0)))="",AND(INDIRECT(CONCATENATE("'2018-04'!M",TEXT(MATCH($C84,'2018-04'!$C$2:$C$100,0)+1,0)))="",INDIRECT(CONCATENATE("'2018-03'!M",TEXT(MATCH($C84,'2018-03'!$C$2:$C$100,0)+1,0)))="")),"Н/Д",INDIRECT(CONCATENATE("'2018-04'!M",TEXT(MATCH($C84,'2018-04'!$C$2:$C$100,0)+1,0)))-INDIRECT(CONCATENATE("'2018-03'!M",TEXT(MATCH($C84,'2018-03'!$C$2:$C$100,0)+1,0))))</f>
        <v>1785196.83</v>
      </c>
      <c r="N84" s="17">
        <f ca="1">IF(OR(INDIRECT(CONCATENATE("'2018-04'!N",TEXT(MATCH($C84,'2018-04'!$C$2:$C$100,0)+1,0)))="",INDIRECT(CONCATENATE("'2018-03'!N",TEXT(MATCH($C84,'2018-03'!$C$2:$C$100,0)+1,0)))="",AND(INDIRECT(CONCATENATE("'2018-04'!N",TEXT(MATCH($C84,'2018-04'!$C$2:$C$100,0)+1,0)))="",INDIRECT(CONCATENATE("'2018-03'!N",TEXT(MATCH($C84,'2018-03'!$C$2:$C$100,0)+1,0)))="")),"Н/Д",INDIRECT(CONCATENATE("'2018-04'!N",TEXT(MATCH($C84,'2018-04'!$C$2:$C$100,0)+1,0)))-INDIRECT(CONCATENATE("'2018-03'!NE",TEXT(MATCH($C84,'2018-03'!$C$2:$C$100,0)+1,0))))</f>
        <v>27854105.16</v>
      </c>
      <c r="O84" s="17">
        <f ca="1">IF(OR(INDIRECT(CONCATENATE("'2018-04'!O",TEXT(MATCH($C84,'2018-04'!$C$2:$C$100,0)+1,0)))="",INDIRECT(CONCATENATE("'2018-03'!O",TEXT(MATCH($C84,'2018-03'!$C$2:$C$100,0)+1,0)))="",AND(INDIRECT(CONCATENATE("'2018-04'!O",TEXT(MATCH($C84,'2018-04'!$C$2:$C$100,0)+1,0)))="",INDIRECT(CONCATENATE("'2018-03'!O",TEXT(MATCH($C84,'2018-03'!$C$2:$C$100,0)+1,0)))="")),"Н/Д",INDIRECT(CONCATENATE("'2018-04'!O",TEXT(MATCH($C84,'2018-04'!$C$2:$C$100,0)+1,0)))-INDIRECT(CONCATENATE("'2018-03'!O",TEXT(MATCH($C84,'2018-03'!$C$2:$C$100,0)+1,0))))</f>
        <v>100</v>
      </c>
      <c r="P84" s="17">
        <f ca="1">IF(OR(INDIRECT(CONCATENATE("'2018-04'!P",TEXT(MATCH($C84,'2018-04'!$C$2:$C$100,0)+1,0)))="",INDIRECT(CONCATENATE("'2018-03'!P",TEXT(MATCH($C84,'2018-03'!$C$2:$C$100,0)+1,0)))="",AND(INDIRECT(CONCATENATE("'2018-04'!P",TEXT(MATCH($C84,'2018-04'!$C$2:$C$100,0)+1,0)))="",INDIRECT(CONCATENATE("'2018-03'!P",TEXT(MATCH($C84,'2018-03'!$C$2:$C$100,0)+1,0)))="")),"Н/Д",INDIRECT(CONCATENATE("'2018-04'!P",TEXT(MATCH($C84,'2018-04'!$C$2:$C$100,0)+1,0)))-INDIRECT(CONCATENATE("'2018-03'!P",TEXT(MATCH($C84,'2018-03'!$C$2:$C$100,0)+1,0))))</f>
        <v>21958515.310000002</v>
      </c>
      <c r="Q84" s="17">
        <f ca="1">IF(OR(INDIRECT(CONCATENATE("'2018-04'!Q",TEXT(MATCH($C84,'2018-04'!$C$2:$C$100,0)+1,0)))="",INDIRECT(CONCATENATE("'2018-03'!Q",TEXT(MATCH($C84,'2018-03'!$C$2:$C$100,0)+1,0)))="",AND(INDIRECT(CONCATENATE("'2018-04'!Q",TEXT(MATCH($C84,'2018-04'!$C$2:$C$100,0)+1,0)))="",INDIRECT(CONCATENATE("'2018-03'!Q",TEXT(MATCH($C84,'2018-03'!$C$2:$C$100,0)+1,0)))="")),"Н/Д",INDIRECT(CONCATENATE("'2018-04'!Q",TEXT(MATCH($C84,'2018-04'!$C$2:$C$100,0)+1,0)))-INDIRECT(CONCATENATE("'2018-03'!Q",TEXT(MATCH($C84,'2018-03'!$C$2:$C$100,0)+1,0))))</f>
        <v>1988161.7399999998</v>
      </c>
      <c r="R84" s="17">
        <f ca="1">IF(OR(INDIRECT(CONCATENATE("'2018-04'!R",TEXT(MATCH($C84,'2018-04'!$C$2:$C$100,0)+1,0)))="",INDIRECT(CONCATENATE("'2018-03'!R",TEXT(MATCH($C84,'2018-03'!$C$2:$C$100,0)+1,0)))="",AND(INDIRECT(CONCATENATE("'2018-04'!R",TEXT(MATCH($C84,'2018-04'!$C$2:$C$100,0)+1,0)))="",INDIRECT(CONCATENATE("'2018-03'!R",TEXT(MATCH($C84,'2018-03'!$C$2:$C$100,0)+1,0)))="")),"Н/Д",INDIRECT(CONCATENATE("'2018-04'!R",TEXT(MATCH($C84,'2018-04'!$C$2:$C$100,0)+1,0)))-INDIRECT(CONCATENATE("'2018-03'!R",TEXT(MATCH($C84,'2018-03'!$C$2:$C$100,0)+1,0))))</f>
        <v>8435580.5800000019</v>
      </c>
      <c r="S84" s="17">
        <f ca="1">IF(OR(INDIRECT(CONCATENATE("'2018-04'!S",TEXT(MATCH($C84,'2018-04'!$C$2:$C$100,0)+1,0)))="",INDIRECT(CONCATENATE("'2018-03'!S",TEXT(MATCH($C84,'2018-03'!$C$2:$C$100,0)+1,0)))="",AND(INDIRECT(CONCATENATE("'2018-04'!S",TEXT(MATCH($C84,'2018-04'!$C$2:$C$100,0)+1,0)))="",INDIRECT(CONCATENATE("'2018-03'!S",TEXT(MATCH($C84,'2018-03'!$C$2:$C$100,0)+1,0)))="")),"Н/Д",INDIRECT(CONCATENATE("'2018-04'!S",TEXT(MATCH($C84,'2018-04'!$C$2:$C$100,0)+1,0)))-INDIRECT(CONCATENATE("'2018-03'!S",TEXT(MATCH($C84,'2018-03'!$C$2:$C$100,0)+1,0))))</f>
        <v>65380</v>
      </c>
      <c r="T84" s="17">
        <f ca="1">IF(OR(INDIRECT(CONCATENATE("'2018-04'!T",TEXT(MATCH($C84,'2018-04'!$C$2:$C$100,0)+1,0)))="",INDIRECT(CONCATENATE("'2018-03'!T",TEXT(MATCH($C84,'2018-03'!$C$2:$C$100,0)+1,0)))="",AND(INDIRECT(CONCATENATE("'2018-04'!T",TEXT(MATCH($C84,'2018-04'!$C$2:$C$100,0)+1,0)))="",INDIRECT(CONCATENATE("'2018-03'!T",TEXT(MATCH($C84,'2018-03'!$C$2:$C$100,0)+1,0)))="")),"Н/Д",INDIRECT(CONCATENATE("'2018-04'!T",TEXT(MATCH($C84,'2018-04'!$C$2:$C$100,0)+1,0)))-INDIRECT(CONCATENATE("'2018-03'!T",TEXT(MATCH($C84,'2018-03'!$C$2:$C$100,0)+1,0))))</f>
        <v>19827087.890000001</v>
      </c>
      <c r="U84" s="17">
        <f ca="1">IF(OR(INDIRECT(CONCATENATE("'2018-04'!U",TEXT(MATCH($C84,'2018-04'!$C$2:$C$100,0)+1,0)))="",INDIRECT(CONCATENATE("'2018-03'!U",TEXT(MATCH($C84,'2018-03'!$C$2:$C$100,0)+1,0)))="",AND(INDIRECT(CONCATENATE("'2018-04'!U",TEXT(MATCH($C84,'2018-04'!$C$2:$C$100,0)+1,0)))="",INDIRECT(CONCATENATE("'2018-03'!U",TEXT(MATCH($C84,'2018-03'!$C$2:$C$100,0)+1,0)))="")),"Н/Д",INDIRECT(CONCATENATE("'2018-04'!U",TEXT(MATCH($C84,'2018-04'!$C$2:$C$100,0)+1,0)))-INDIRECT(CONCATENATE("'2018-03'!U",TEXT(MATCH($C84,'2018-03'!$C$2:$C$100,0)+1,0))))</f>
        <v>534325.05000000005</v>
      </c>
      <c r="V84" s="17">
        <f ca="1">IF(OR(INDIRECT(CONCATENATE("'2018-04'!V",TEXT(MATCH($C84,'2018-04'!$C$2:$C$100,0)+1,0)))="",INDIRECT(CONCATENATE("'2018-03'!V",TEXT(MATCH($C84,'2018-03'!$C$2:$C$100,0)+1,0)))="",AND(INDIRECT(CONCATENATE("'2018-04'!V",TEXT(MATCH($C84,'2018-04'!$C$2:$C$100,0)+1,0)))="",INDIRECT(CONCATENATE("'2018-03'!V",TEXT(MATCH($C84,'2018-03'!$C$2:$C$100,0)+1,0)))="")),"Н/Д",INDIRECT(CONCATENATE("'2018-04'!V",TEXT(MATCH($C84,'2018-04'!$C$2:$C$100,0)+1,0)))-INDIRECT(CONCATENATE("'2018-03'!V",TEXT(MATCH($C84,'2018-03'!$C$2:$C$100,0)+1,0))))</f>
        <v>467439206.16000009</v>
      </c>
      <c r="W84" s="17">
        <f ca="1">IF(OR(INDIRECT(CONCATENATE("'2018-04'!W",TEXT(MATCH($C84,'2018-04'!$C$2:$C$100,0)+1,0)))="",INDIRECT(CONCATENATE("'2018-03'!W",TEXT(MATCH($C84,'2018-03'!$C$2:$C$100,0)+1,0)))="",AND(INDIRECT(CONCATENATE("'2018-04'!W",TEXT(MATCH($C84,'2018-04'!$C$2:$C$100,0)+1,0)))="",INDIRECT(CONCATENATE("'2018-03'!W",TEXT(MATCH($C84,'2018-03'!$C$2:$C$100,0)+1,0)))="")),"Н/Д",INDIRECT(CONCATENATE("'2018-04'!W",TEXT(MATCH($C84,'2018-04'!$C$2:$C$100,0)+1,0)))-INDIRECT(CONCATENATE("'2018-03'!W",TEXT(MATCH($C84,'2018-03'!$C$2:$C$100,0)+1,0))))</f>
        <v>5195912107.6599998</v>
      </c>
    </row>
    <row r="85" spans="1:23" x14ac:dyDescent="0.25">
      <c r="A85" s="2" t="s">
        <v>107</v>
      </c>
      <c r="B85" s="2" t="s">
        <v>112</v>
      </c>
      <c r="C85" s="15">
        <v>85000000</v>
      </c>
      <c r="D85" s="2" t="s">
        <v>207</v>
      </c>
      <c r="E85" s="17">
        <f ca="1">IF(OR(INDIRECT(CONCATENATE("'2018-04'!E",TEXT(MATCH($C85,'2018-04'!$C$2:$C$100,0)+1,0)))="",INDIRECT(CONCATENATE("'2018-03'!E",TEXT(MATCH($C85,'2018-03'!$C$2:$C$100,0)+1,0)))="",AND(INDIRECT(CONCATENATE("'2018-04'!E",TEXT(MATCH($C85,'2018-04'!$C$2:$C$100,0)+1,0)))="",INDIRECT(CONCATENATE("'2018-03'!E",TEXT(MATCH($C85,'2018-03'!$C$2:$C$100,0)+1,0)))="")),"Н/Д",INDIRECT(CONCATENATE("'2018-04'!E",TEXT(MATCH($C85,'2018-04'!$C$2:$C$100,0)+1,0)))-INDIRECT(CONCATENATE("'2018-03'!E",TEXT(MATCH($C85,'2018-03'!$C$2:$C$100,0)+1,0))))</f>
        <v>1203565327.9200001</v>
      </c>
      <c r="F85" s="17">
        <f ca="1">IF(OR(INDIRECT(CONCATENATE("'2018-04'!F",TEXT(MATCH($C85,'2018-04'!$C$2:$C$100,0)+1,0)))="",INDIRECT(CONCATENATE("'2018-03'!F",TEXT(MATCH($C85,'2018-03'!$C$2:$C$100,0)+1,0)))="",AND(INDIRECT(CONCATENATE("'2018-04'!F",TEXT(MATCH($C85,'2018-04'!$C$2:$C$100,0)+1,0)))="",INDIRECT(CONCATENATE("'2018-03'!F",TEXT(MATCH($C85,'2018-03'!$C$2:$C$100,0)+1,0)))="")),"Н/Д",INDIRECT(CONCATENATE("'2018-04'!F",TEXT(MATCH($C85,'2018-04'!$C$2:$C$100,0)+1,0)))-INDIRECT(CONCATENATE("'2018-03'!F",TEXT(MATCH($C85,'2018-03'!$C$2:$C$100,0)+1,0))))</f>
        <v>803704219.99000001</v>
      </c>
      <c r="G85" s="17">
        <f ca="1">IF(OR(INDIRECT(CONCATENATE("'2018-04'!G",TEXT(MATCH($C85,'2018-04'!$C$2:$C$100,0)+1,0)))="",INDIRECT(CONCATENATE("'2018-03'!G",TEXT(MATCH($C85,'2018-03'!$C$2:$C$100,0)+1,0)))="",AND(INDIRECT(CONCATENATE("'2018-04'!G",TEXT(MATCH($C85,'2018-04'!$C$2:$C$100,0)+1,0)))="",INDIRECT(CONCATENATE("'2018-03'!G",TEXT(MATCH($C85,'2018-03'!$C$2:$C$100,0)+1,0)))="")),"Н/Д",INDIRECT(CONCATENATE("'2018-04'!G",TEXT(MATCH($C85,'2018-04'!$C$2:$C$100,0)+1,0)))-INDIRECT(CONCATENATE("'2018-03'!G",TEXT(MATCH($C85,'2018-03'!$C$2:$C$100,0)+1,0))))</f>
        <v>251733339.06999999</v>
      </c>
      <c r="H85" s="17">
        <f ca="1">IF(OR(INDIRECT(CONCATENATE("'2018-04'!H",TEXT(MATCH($C85,'2018-04'!$C$2:$C$100,0)+1,0)))="",INDIRECT(CONCATENATE("'2018-03'!H",TEXT(MATCH($C85,'2018-03'!$C$2:$C$100,0)+1,0)))="",AND(INDIRECT(CONCATENATE("'2018-04'!H",TEXT(MATCH($C85,'2018-04'!$C$2:$C$100,0)+1,0)))="",INDIRECT(CONCATENATE("'2018-03'!H",TEXT(MATCH($C85,'2018-03'!$C$2:$C$100,0)+1,0)))="")),"Н/Д",INDIRECT(CONCATENATE("'2018-04'!H",TEXT(MATCH($C85,'2018-04'!$C$2:$C$100,0)+1,0)))-INDIRECT(CONCATENATE("'2018-03'!H",TEXT(MATCH($C85,'2018-03'!$C$2:$C$100,0)+1,0))))</f>
        <v>173774545.69</v>
      </c>
      <c r="I85" s="17">
        <f ca="1">IF(OR(INDIRECT(CONCATENATE("'2018-04'!I",TEXT(MATCH($C85,'2018-04'!$C$2:$C$100,0)+1,0)))="",INDIRECT(CONCATENATE("'2018-03'!I",TEXT(MATCH($C85,'2018-03'!$C$2:$C$100,0)+1,0)))="",AND(INDIRECT(CONCATENATE("'2018-04'!I",TEXT(MATCH($C85,'2018-04'!$C$2:$C$100,0)+1,0)))="",INDIRECT(CONCATENATE("'2018-03'!I",TEXT(MATCH($C85,'2018-03'!$C$2:$C$100,0)+1,0)))="")),"Н/Д",INDIRECT(CONCATENATE("'2018-04'!I",TEXT(MATCH($C85,'2018-04'!$C$2:$C$100,0)+1,0)))-INDIRECT(CONCATENATE("'2018-03'!I",TEXT(MATCH($C85,'2018-03'!$C$2:$C$100,0)+1,0))))</f>
        <v>87444607.810000002</v>
      </c>
      <c r="J85" s="17" t="str">
        <f ca="1">IF(OR(INDIRECT(CONCATENATE("'2018-04'!J",TEXT(MATCH($C85,'2018-04'!$C$2:$C$100,0)+1,0)))="",INDIRECT(CONCATENATE("'2018-03'!J",TEXT(MATCH($C85,'2018-03'!$C$2:$C$100,0)+1,0)))="",AND(INDIRECT(CONCATENATE("'2018-04'!J",TEXT(MATCH($C85,'2018-04'!$C$2:$C$100,0)+1,0)))="",INDIRECT(CONCATENATE("'2018-03'!J",TEXT(MATCH($C85,'2018-03'!$C$2:$C$100,0)+1,0)))="")),"Н/Д",INDIRECT(CONCATENATE("'2018-04'!J",TEXT(MATCH($C85,'2018-04'!$C$2:$C$100,0)+1,0)))-INDIRECT(CONCATENATE("'2018-03'!J",TEXT(MATCH($C85,'2018-03'!$C$2:$C$100,0)+1,0))))</f>
        <v>Н/Д</v>
      </c>
      <c r="K85" s="17">
        <f ca="1">IF(OR(INDIRECT(CONCATENATE("'2018-04'!K",TEXT(MATCH($C85,'2018-04'!$C$2:$C$100,0)+1,0)))="",INDIRECT(CONCATENATE("'2018-03'!K",TEXT(MATCH($C85,'2018-03'!$C$2:$C$100,0)+1,0)))="",AND(INDIRECT(CONCATENATE("'2018-04'!K",TEXT(MATCH($C85,'2018-04'!$C$2:$C$100,0)+1,0)))="",INDIRECT(CONCATENATE("'2018-03'!K",TEXT(MATCH($C85,'2018-03'!$C$2:$C$100,0)+1,0)))="")),"Н/Д",INDIRECT(CONCATENATE("'2018-04'!K",TEXT(MATCH($C85,'2018-04'!$C$2:$C$100,0)+1,0)))-INDIRECT(CONCATENATE("'2018-03'!K",TEXT(MATCH($C85,'2018-03'!$C$2:$C$100,0)+1,0))))</f>
        <v>72307563.870000005</v>
      </c>
      <c r="L85" s="17">
        <f ca="1">IF(OR(INDIRECT(CONCATENATE("'2018-04'!L",TEXT(MATCH($C85,'2018-04'!$C$2:$C$100,0)+1,0)))="",INDIRECT(CONCATENATE("'2018-03'!L",TEXT(MATCH($C85,'2018-03'!$C$2:$C$100,0)+1,0)))="",AND(INDIRECT(CONCATENATE("'2018-04'!L",TEXT(MATCH($C85,'2018-04'!$C$2:$C$100,0)+1,0)))="",INDIRECT(CONCATENATE("'2018-03'!L",TEXT(MATCH($C85,'2018-03'!$C$2:$C$100,0)+1,0)))="")),"Н/Д",INDIRECT(CONCATENATE("'2018-04'!L",TEXT(MATCH($C85,'2018-04'!$C$2:$C$100,0)+1,0)))-INDIRECT(CONCATENATE("'2018-03'!L",TEXT(MATCH($C85,'2018-03'!$C$2:$C$100,0)+1,0))))</f>
        <v>155459959.45999998</v>
      </c>
      <c r="M85" s="17">
        <f ca="1">IF(OR(INDIRECT(CONCATENATE("'2018-04'!M",TEXT(MATCH($C85,'2018-04'!$C$2:$C$100,0)+1,0)))="",INDIRECT(CONCATENATE("'2018-03'!M",TEXT(MATCH($C85,'2018-03'!$C$2:$C$100,0)+1,0)))="",AND(INDIRECT(CONCATENATE("'2018-04'!M",TEXT(MATCH($C85,'2018-04'!$C$2:$C$100,0)+1,0)))="",INDIRECT(CONCATENATE("'2018-03'!M",TEXT(MATCH($C85,'2018-03'!$C$2:$C$100,0)+1,0)))="")),"Н/Д",INDIRECT(CONCATENATE("'2018-04'!M",TEXT(MATCH($C85,'2018-04'!$C$2:$C$100,0)+1,0)))-INDIRECT(CONCATENATE("'2018-03'!M",TEXT(MATCH($C85,'2018-03'!$C$2:$C$100,0)+1,0))))</f>
        <v>17048.89</v>
      </c>
      <c r="N85" s="17">
        <f ca="1">IF(OR(INDIRECT(CONCATENATE("'2018-04'!N",TEXT(MATCH($C85,'2018-04'!$C$2:$C$100,0)+1,0)))="",INDIRECT(CONCATENATE("'2018-03'!N",TEXT(MATCH($C85,'2018-03'!$C$2:$C$100,0)+1,0)))="",AND(INDIRECT(CONCATENATE("'2018-04'!N",TEXT(MATCH($C85,'2018-04'!$C$2:$C$100,0)+1,0)))="",INDIRECT(CONCATENATE("'2018-03'!N",TEXT(MATCH($C85,'2018-03'!$C$2:$C$100,0)+1,0)))="")),"Н/Д",INDIRECT(CONCATENATE("'2018-04'!N",TEXT(MATCH($C85,'2018-04'!$C$2:$C$100,0)+1,0)))-INDIRECT(CONCATENATE("'2018-03'!NE",TEXT(MATCH($C85,'2018-03'!$C$2:$C$100,0)+1,0))))</f>
        <v>16037305.93</v>
      </c>
      <c r="O85" s="17">
        <f ca="1">IF(OR(INDIRECT(CONCATENATE("'2018-04'!O",TEXT(MATCH($C85,'2018-04'!$C$2:$C$100,0)+1,0)))="",INDIRECT(CONCATENATE("'2018-03'!O",TEXT(MATCH($C85,'2018-03'!$C$2:$C$100,0)+1,0)))="",AND(INDIRECT(CONCATENATE("'2018-04'!O",TEXT(MATCH($C85,'2018-04'!$C$2:$C$100,0)+1,0)))="",INDIRECT(CONCATENATE("'2018-03'!O",TEXT(MATCH($C85,'2018-03'!$C$2:$C$100,0)+1,0)))="")),"Н/Д",INDIRECT(CONCATENATE("'2018-04'!O",TEXT(MATCH($C85,'2018-04'!$C$2:$C$100,0)+1,0)))-INDIRECT(CONCATENATE("'2018-03'!O",TEXT(MATCH($C85,'2018-03'!$C$2:$C$100,0)+1,0))))</f>
        <v>1803.6500000059605</v>
      </c>
      <c r="P85" s="17">
        <f ca="1">IF(OR(INDIRECT(CONCATENATE("'2018-04'!P",TEXT(MATCH($C85,'2018-04'!$C$2:$C$100,0)+1,0)))="",INDIRECT(CONCATENATE("'2018-03'!P",TEXT(MATCH($C85,'2018-03'!$C$2:$C$100,0)+1,0)))="",AND(INDIRECT(CONCATENATE("'2018-04'!P",TEXT(MATCH($C85,'2018-04'!$C$2:$C$100,0)+1,0)))="",INDIRECT(CONCATENATE("'2018-03'!P",TEXT(MATCH($C85,'2018-03'!$C$2:$C$100,0)+1,0)))="")),"Н/Д",INDIRECT(CONCATENATE("'2018-04'!P",TEXT(MATCH($C85,'2018-04'!$C$2:$C$100,0)+1,0)))-INDIRECT(CONCATENATE("'2018-03'!P",TEXT(MATCH($C85,'2018-03'!$C$2:$C$100,0)+1,0))))</f>
        <v>29896876.789999999</v>
      </c>
      <c r="Q85" s="17">
        <f ca="1">IF(OR(INDIRECT(CONCATENATE("'2018-04'!Q",TEXT(MATCH($C85,'2018-04'!$C$2:$C$100,0)+1,0)))="",INDIRECT(CONCATENATE("'2018-03'!Q",TEXT(MATCH($C85,'2018-03'!$C$2:$C$100,0)+1,0)))="",AND(INDIRECT(CONCATENATE("'2018-04'!Q",TEXT(MATCH($C85,'2018-04'!$C$2:$C$100,0)+1,0)))="",INDIRECT(CONCATENATE("'2018-03'!Q",TEXT(MATCH($C85,'2018-03'!$C$2:$C$100,0)+1,0)))="")),"Н/Д",INDIRECT(CONCATENATE("'2018-04'!Q",TEXT(MATCH($C85,'2018-04'!$C$2:$C$100,0)+1,0)))-INDIRECT(CONCATENATE("'2018-03'!Q",TEXT(MATCH($C85,'2018-03'!$C$2:$C$100,0)+1,0))))</f>
        <v>489379.18999999994</v>
      </c>
      <c r="R85" s="17">
        <f ca="1">IF(OR(INDIRECT(CONCATENATE("'2018-04'!R",TEXT(MATCH($C85,'2018-04'!$C$2:$C$100,0)+1,0)))="",INDIRECT(CONCATENATE("'2018-03'!R",TEXT(MATCH($C85,'2018-03'!$C$2:$C$100,0)+1,0)))="",AND(INDIRECT(CONCATENATE("'2018-04'!R",TEXT(MATCH($C85,'2018-04'!$C$2:$C$100,0)+1,0)))="",INDIRECT(CONCATENATE("'2018-03'!R",TEXT(MATCH($C85,'2018-03'!$C$2:$C$100,0)+1,0)))="")),"Н/Д",INDIRECT(CONCATENATE("'2018-04'!R",TEXT(MATCH($C85,'2018-04'!$C$2:$C$100,0)+1,0)))-INDIRECT(CONCATENATE("'2018-03'!R",TEXT(MATCH($C85,'2018-03'!$C$2:$C$100,0)+1,0))))</f>
        <v>4083205.959999999</v>
      </c>
      <c r="S85" s="17">
        <f ca="1">IF(OR(INDIRECT(CONCATENATE("'2018-04'!S",TEXT(MATCH($C85,'2018-04'!$C$2:$C$100,0)+1,0)))="",INDIRECT(CONCATENATE("'2018-03'!S",TEXT(MATCH($C85,'2018-03'!$C$2:$C$100,0)+1,0)))="",AND(INDIRECT(CONCATENATE("'2018-04'!S",TEXT(MATCH($C85,'2018-04'!$C$2:$C$100,0)+1,0)))="",INDIRECT(CONCATENATE("'2018-03'!S",TEXT(MATCH($C85,'2018-03'!$C$2:$C$100,0)+1,0)))="")),"Н/Д",INDIRECT(CONCATENATE("'2018-04'!S",TEXT(MATCH($C85,'2018-04'!$C$2:$C$100,0)+1,0)))-INDIRECT(CONCATENATE("'2018-03'!S",TEXT(MATCH($C85,'2018-03'!$C$2:$C$100,0)+1,0))))</f>
        <v>29150</v>
      </c>
      <c r="T85" s="17">
        <f ca="1">IF(OR(INDIRECT(CONCATENATE("'2018-04'!T",TEXT(MATCH($C85,'2018-04'!$C$2:$C$100,0)+1,0)))="",INDIRECT(CONCATENATE("'2018-03'!T",TEXT(MATCH($C85,'2018-03'!$C$2:$C$100,0)+1,0)))="",AND(INDIRECT(CONCATENATE("'2018-04'!T",TEXT(MATCH($C85,'2018-04'!$C$2:$C$100,0)+1,0)))="",INDIRECT(CONCATENATE("'2018-03'!T",TEXT(MATCH($C85,'2018-03'!$C$2:$C$100,0)+1,0)))="")),"Н/Д",INDIRECT(CONCATENATE("'2018-04'!T",TEXT(MATCH($C85,'2018-04'!$C$2:$C$100,0)+1,0)))-INDIRECT(CONCATENATE("'2018-03'!T",TEXT(MATCH($C85,'2018-03'!$C$2:$C$100,0)+1,0))))</f>
        <v>10633407.120000001</v>
      </c>
      <c r="U85" s="17">
        <f ca="1">IF(OR(INDIRECT(CONCATENATE("'2018-04'!U",TEXT(MATCH($C85,'2018-04'!$C$2:$C$100,0)+1,0)))="",INDIRECT(CONCATENATE("'2018-03'!U",TEXT(MATCH($C85,'2018-03'!$C$2:$C$100,0)+1,0)))="",AND(INDIRECT(CONCATENATE("'2018-04'!U",TEXT(MATCH($C85,'2018-04'!$C$2:$C$100,0)+1,0)))="",INDIRECT(CONCATENATE("'2018-03'!U",TEXT(MATCH($C85,'2018-03'!$C$2:$C$100,0)+1,0)))="")),"Н/Д",INDIRECT(CONCATENATE("'2018-04'!U",TEXT(MATCH($C85,'2018-04'!$C$2:$C$100,0)+1,0)))-INDIRECT(CONCATENATE("'2018-03'!U",TEXT(MATCH($C85,'2018-03'!$C$2:$C$100,0)+1,0))))</f>
        <v>139807.3599999994</v>
      </c>
      <c r="V85" s="17">
        <f ca="1">IF(OR(INDIRECT(CONCATENATE("'2018-04'!V",TEXT(MATCH($C85,'2018-04'!$C$2:$C$100,0)+1,0)))="",INDIRECT(CONCATENATE("'2018-03'!V",TEXT(MATCH($C85,'2018-03'!$C$2:$C$100,0)+1,0)))="",AND(INDIRECT(CONCATENATE("'2018-04'!V",TEXT(MATCH($C85,'2018-04'!$C$2:$C$100,0)+1,0)))="",INDIRECT(CONCATENATE("'2018-03'!V",TEXT(MATCH($C85,'2018-03'!$C$2:$C$100,0)+1,0)))="")),"Н/Д",INDIRECT(CONCATENATE("'2018-04'!V",TEXT(MATCH($C85,'2018-04'!$C$2:$C$100,0)+1,0)))-INDIRECT(CONCATENATE("'2018-03'!V",TEXT(MATCH($C85,'2018-03'!$C$2:$C$100,0)+1,0))))</f>
        <v>399861107.92999995</v>
      </c>
      <c r="W85" s="17">
        <f ca="1">IF(OR(INDIRECT(CONCATENATE("'2018-04'!W",TEXT(MATCH($C85,'2018-04'!$C$2:$C$100,0)+1,0)))="",INDIRECT(CONCATENATE("'2018-03'!W",TEXT(MATCH($C85,'2018-03'!$C$2:$C$100,0)+1,0)))="",AND(INDIRECT(CONCATENATE("'2018-04'!W",TEXT(MATCH($C85,'2018-04'!$C$2:$C$100,0)+1,0)))="",INDIRECT(CONCATENATE("'2018-03'!W",TEXT(MATCH($C85,'2018-03'!$C$2:$C$100,0)+1,0)))="")),"Н/Д",INDIRECT(CONCATENATE("'2018-04'!W",TEXT(MATCH($C85,'2018-04'!$C$2:$C$100,0)+1,0)))-INDIRECT(CONCATENATE("'2018-03'!W",TEXT(MATCH($C85,'2018-03'!$C$2:$C$100,0)+1,0))))</f>
        <v>3199068634.1000004</v>
      </c>
    </row>
    <row r="86" spans="1:23" x14ac:dyDescent="0.25">
      <c r="A86" s="2" t="s">
        <v>107</v>
      </c>
      <c r="B86" s="2" t="s">
        <v>113</v>
      </c>
      <c r="C86" s="15">
        <v>35000000</v>
      </c>
      <c r="D86" s="2" t="s">
        <v>207</v>
      </c>
      <c r="E86" s="17">
        <f ca="1">IF(OR(INDIRECT(CONCATENATE("'2018-04'!E",TEXT(MATCH($C86,'2018-04'!$C$2:$C$100,0)+1,0)))="",INDIRECT(CONCATENATE("'2018-03'!E",TEXT(MATCH($C86,'2018-03'!$C$2:$C$100,0)+1,0)))="",AND(INDIRECT(CONCATENATE("'2018-04'!E",TEXT(MATCH($C86,'2018-04'!$C$2:$C$100,0)+1,0)))="",INDIRECT(CONCATENATE("'2018-03'!E",TEXT(MATCH($C86,'2018-03'!$C$2:$C$100,0)+1,0)))="")),"Н/Д",INDIRECT(CONCATENATE("'2018-04'!E",TEXT(MATCH($C86,'2018-04'!$C$2:$C$100,0)+1,0)))-INDIRECT(CONCATENATE("'2018-03'!E",TEXT(MATCH($C86,'2018-03'!$C$2:$C$100,0)+1,0))))</f>
        <v>9876594689.4199982</v>
      </c>
      <c r="F86" s="17">
        <f ca="1">IF(OR(INDIRECT(CONCATENATE("'2018-04'!F",TEXT(MATCH($C86,'2018-04'!$C$2:$C$100,0)+1,0)))="",INDIRECT(CONCATENATE("'2018-03'!F",TEXT(MATCH($C86,'2018-03'!$C$2:$C$100,0)+1,0)))="",AND(INDIRECT(CONCATENATE("'2018-04'!F",TEXT(MATCH($C86,'2018-04'!$C$2:$C$100,0)+1,0)))="",INDIRECT(CONCATENATE("'2018-03'!F",TEXT(MATCH($C86,'2018-03'!$C$2:$C$100,0)+1,0)))="")),"Н/Д",INDIRECT(CONCATENATE("'2018-04'!F",TEXT(MATCH($C86,'2018-04'!$C$2:$C$100,0)+1,0)))-INDIRECT(CONCATENATE("'2018-03'!F",TEXT(MATCH($C86,'2018-03'!$C$2:$C$100,0)+1,0))))</f>
        <v>4928573816.2200003</v>
      </c>
      <c r="G86" s="17">
        <f ca="1">IF(OR(INDIRECT(CONCATENATE("'2018-04'!G",TEXT(MATCH($C86,'2018-04'!$C$2:$C$100,0)+1,0)))="",INDIRECT(CONCATENATE("'2018-03'!G",TEXT(MATCH($C86,'2018-03'!$C$2:$C$100,0)+1,0)))="",AND(INDIRECT(CONCATENATE("'2018-04'!G",TEXT(MATCH($C86,'2018-04'!$C$2:$C$100,0)+1,0)))="",INDIRECT(CONCATENATE("'2018-03'!G",TEXT(MATCH($C86,'2018-03'!$C$2:$C$100,0)+1,0)))="")),"Н/Д",INDIRECT(CONCATENATE("'2018-04'!G",TEXT(MATCH($C86,'2018-04'!$C$2:$C$100,0)+1,0)))-INDIRECT(CONCATENATE("'2018-03'!G",TEXT(MATCH($C86,'2018-03'!$C$2:$C$100,0)+1,0))))</f>
        <v>997583295.22000003</v>
      </c>
      <c r="H86" s="17">
        <f ca="1">IF(OR(INDIRECT(CONCATENATE("'2018-04'!H",TEXT(MATCH($C86,'2018-04'!$C$2:$C$100,0)+1,0)))="",INDIRECT(CONCATENATE("'2018-03'!H",TEXT(MATCH($C86,'2018-03'!$C$2:$C$100,0)+1,0)))="",AND(INDIRECT(CONCATENATE("'2018-04'!H",TEXT(MATCH($C86,'2018-04'!$C$2:$C$100,0)+1,0)))="",INDIRECT(CONCATENATE("'2018-03'!H",TEXT(MATCH($C86,'2018-03'!$C$2:$C$100,0)+1,0)))="")),"Н/Д",INDIRECT(CONCATENATE("'2018-04'!H",TEXT(MATCH($C86,'2018-04'!$C$2:$C$100,0)+1,0)))-INDIRECT(CONCATENATE("'2018-03'!H",TEXT(MATCH($C86,'2018-03'!$C$2:$C$100,0)+1,0))))</f>
        <v>2005547192.0100002</v>
      </c>
      <c r="I86" s="17">
        <f ca="1">IF(OR(INDIRECT(CONCATENATE("'2018-04'!I",TEXT(MATCH($C86,'2018-04'!$C$2:$C$100,0)+1,0)))="",INDIRECT(CONCATENATE("'2018-03'!I",TEXT(MATCH($C86,'2018-03'!$C$2:$C$100,0)+1,0)))="",AND(INDIRECT(CONCATENATE("'2018-04'!I",TEXT(MATCH($C86,'2018-04'!$C$2:$C$100,0)+1,0)))="",INDIRECT(CONCATENATE("'2018-03'!I",TEXT(MATCH($C86,'2018-03'!$C$2:$C$100,0)+1,0)))="")),"Н/Д",INDIRECT(CONCATENATE("'2018-04'!I",TEXT(MATCH($C86,'2018-04'!$C$2:$C$100,0)+1,0)))-INDIRECT(CONCATENATE("'2018-03'!I",TEXT(MATCH($C86,'2018-03'!$C$2:$C$100,0)+1,0))))</f>
        <v>466467531.27999985</v>
      </c>
      <c r="J86" s="17" t="str">
        <f ca="1">IF(OR(INDIRECT(CONCATENATE("'2018-04'!J",TEXT(MATCH($C86,'2018-04'!$C$2:$C$100,0)+1,0)))="",INDIRECT(CONCATENATE("'2018-03'!J",TEXT(MATCH($C86,'2018-03'!$C$2:$C$100,0)+1,0)))="",AND(INDIRECT(CONCATENATE("'2018-04'!J",TEXT(MATCH($C86,'2018-04'!$C$2:$C$100,0)+1,0)))="",INDIRECT(CONCATENATE("'2018-03'!J",TEXT(MATCH($C86,'2018-03'!$C$2:$C$100,0)+1,0)))="")),"Н/Д",INDIRECT(CONCATENATE("'2018-04'!J",TEXT(MATCH($C86,'2018-04'!$C$2:$C$100,0)+1,0)))-INDIRECT(CONCATENATE("'2018-03'!J",TEXT(MATCH($C86,'2018-03'!$C$2:$C$100,0)+1,0))))</f>
        <v>Н/Д</v>
      </c>
      <c r="K86" s="17">
        <f ca="1">IF(OR(INDIRECT(CONCATENATE("'2018-04'!K",TEXT(MATCH($C86,'2018-04'!$C$2:$C$100,0)+1,0)))="",INDIRECT(CONCATENATE("'2018-03'!K",TEXT(MATCH($C86,'2018-03'!$C$2:$C$100,0)+1,0)))="",AND(INDIRECT(CONCATENATE("'2018-04'!K",TEXT(MATCH($C86,'2018-04'!$C$2:$C$100,0)+1,0)))="",INDIRECT(CONCATENATE("'2018-03'!K",TEXT(MATCH($C86,'2018-03'!$C$2:$C$100,0)+1,0)))="")),"Н/Д",INDIRECT(CONCATENATE("'2018-04'!K",TEXT(MATCH($C86,'2018-04'!$C$2:$C$100,0)+1,0)))-INDIRECT(CONCATENATE("'2018-03'!K",TEXT(MATCH($C86,'2018-03'!$C$2:$C$100,0)+1,0))))</f>
        <v>394453229.61000001</v>
      </c>
      <c r="L86" s="17">
        <f ca="1">IF(OR(INDIRECT(CONCATENATE("'2018-04'!L",TEXT(MATCH($C86,'2018-04'!$C$2:$C$100,0)+1,0)))="",INDIRECT(CONCATENATE("'2018-03'!L",TEXT(MATCH($C86,'2018-03'!$C$2:$C$100,0)+1,0)))="",AND(INDIRECT(CONCATENATE("'2018-04'!L",TEXT(MATCH($C86,'2018-04'!$C$2:$C$100,0)+1,0)))="",INDIRECT(CONCATENATE("'2018-03'!L",TEXT(MATCH($C86,'2018-03'!$C$2:$C$100,0)+1,0)))="")),"Н/Д",INDIRECT(CONCATENATE("'2018-04'!L",TEXT(MATCH($C86,'2018-04'!$C$2:$C$100,0)+1,0)))-INDIRECT(CONCATENATE("'2018-03'!L",TEXT(MATCH($C86,'2018-03'!$C$2:$C$100,0)+1,0))))</f>
        <v>386974229</v>
      </c>
      <c r="M86" s="17">
        <f ca="1">IF(OR(INDIRECT(CONCATENATE("'2018-04'!M",TEXT(MATCH($C86,'2018-04'!$C$2:$C$100,0)+1,0)))="",INDIRECT(CONCATENATE("'2018-03'!M",TEXT(MATCH($C86,'2018-03'!$C$2:$C$100,0)+1,0)))="",AND(INDIRECT(CONCATENATE("'2018-04'!M",TEXT(MATCH($C86,'2018-04'!$C$2:$C$100,0)+1,0)))="",INDIRECT(CONCATENATE("'2018-03'!M",TEXT(MATCH($C86,'2018-03'!$C$2:$C$100,0)+1,0)))="")),"Н/Д",INDIRECT(CONCATENATE("'2018-04'!M",TEXT(MATCH($C86,'2018-04'!$C$2:$C$100,0)+1,0)))-INDIRECT(CONCATENATE("'2018-03'!M",TEXT(MATCH($C86,'2018-03'!$C$2:$C$100,0)+1,0))))</f>
        <v>16580334.869999997</v>
      </c>
      <c r="N86" s="17">
        <f ca="1">IF(OR(INDIRECT(CONCATENATE("'2018-04'!N",TEXT(MATCH($C86,'2018-04'!$C$2:$C$100,0)+1,0)))="",INDIRECT(CONCATENATE("'2018-03'!N",TEXT(MATCH($C86,'2018-03'!$C$2:$C$100,0)+1,0)))="",AND(INDIRECT(CONCATENATE("'2018-04'!N",TEXT(MATCH($C86,'2018-04'!$C$2:$C$100,0)+1,0)))="",INDIRECT(CONCATENATE("'2018-03'!N",TEXT(MATCH($C86,'2018-03'!$C$2:$C$100,0)+1,0)))="")),"Н/Д",INDIRECT(CONCATENATE("'2018-04'!N",TEXT(MATCH($C86,'2018-04'!$C$2:$C$100,0)+1,0)))-INDIRECT(CONCATENATE("'2018-03'!NE",TEXT(MATCH($C86,'2018-03'!$C$2:$C$100,0)+1,0))))</f>
        <v>112815891.92</v>
      </c>
      <c r="O86" s="17">
        <f ca="1">IF(OR(INDIRECT(CONCATENATE("'2018-04'!O",TEXT(MATCH($C86,'2018-04'!$C$2:$C$100,0)+1,0)))="",INDIRECT(CONCATENATE("'2018-03'!O",TEXT(MATCH($C86,'2018-03'!$C$2:$C$100,0)+1,0)))="",AND(INDIRECT(CONCATENATE("'2018-04'!O",TEXT(MATCH($C86,'2018-04'!$C$2:$C$100,0)+1,0)))="",INDIRECT(CONCATENATE("'2018-03'!O",TEXT(MATCH($C86,'2018-03'!$C$2:$C$100,0)+1,0)))="")),"Н/Д",INDIRECT(CONCATENATE("'2018-04'!O",TEXT(MATCH($C86,'2018-04'!$C$2:$C$100,0)+1,0)))-INDIRECT(CONCATENATE("'2018-03'!O",TEXT(MATCH($C86,'2018-03'!$C$2:$C$100,0)+1,0))))</f>
        <v>9548.0800000000745</v>
      </c>
      <c r="P86" s="17">
        <f ca="1">IF(OR(INDIRECT(CONCATENATE("'2018-04'!P",TEXT(MATCH($C86,'2018-04'!$C$2:$C$100,0)+1,0)))="",INDIRECT(CONCATENATE("'2018-03'!P",TEXT(MATCH($C86,'2018-03'!$C$2:$C$100,0)+1,0)))="",AND(INDIRECT(CONCATENATE("'2018-04'!P",TEXT(MATCH($C86,'2018-04'!$C$2:$C$100,0)+1,0)))="",INDIRECT(CONCATENATE("'2018-03'!P",TEXT(MATCH($C86,'2018-03'!$C$2:$C$100,0)+1,0)))="")),"Н/Д",INDIRECT(CONCATENATE("'2018-04'!P",TEXT(MATCH($C86,'2018-04'!$C$2:$C$100,0)+1,0)))-INDIRECT(CONCATENATE("'2018-03'!P",TEXT(MATCH($C86,'2018-03'!$C$2:$C$100,0)+1,0))))</f>
        <v>369064570.30000007</v>
      </c>
      <c r="Q86" s="17">
        <f ca="1">IF(OR(INDIRECT(CONCATENATE("'2018-04'!Q",TEXT(MATCH($C86,'2018-04'!$C$2:$C$100,0)+1,0)))="",INDIRECT(CONCATENATE("'2018-03'!Q",TEXT(MATCH($C86,'2018-03'!$C$2:$C$100,0)+1,0)))="",AND(INDIRECT(CONCATENATE("'2018-04'!Q",TEXT(MATCH($C86,'2018-04'!$C$2:$C$100,0)+1,0)))="",INDIRECT(CONCATENATE("'2018-03'!Q",TEXT(MATCH($C86,'2018-03'!$C$2:$C$100,0)+1,0)))="")),"Н/Д",INDIRECT(CONCATENATE("'2018-04'!Q",TEXT(MATCH($C86,'2018-04'!$C$2:$C$100,0)+1,0)))-INDIRECT(CONCATENATE("'2018-03'!Q",TEXT(MATCH($C86,'2018-03'!$C$2:$C$100,0)+1,0))))</f>
        <v>17503305.68</v>
      </c>
      <c r="R86" s="17">
        <f ca="1">IF(OR(INDIRECT(CONCATENATE("'2018-04'!R",TEXT(MATCH($C86,'2018-04'!$C$2:$C$100,0)+1,0)))="",INDIRECT(CONCATENATE("'2018-03'!R",TEXT(MATCH($C86,'2018-03'!$C$2:$C$100,0)+1,0)))="",AND(INDIRECT(CONCATENATE("'2018-04'!R",TEXT(MATCH($C86,'2018-04'!$C$2:$C$100,0)+1,0)))="",INDIRECT(CONCATENATE("'2018-03'!R",TEXT(MATCH($C86,'2018-03'!$C$2:$C$100,0)+1,0)))="")),"Н/Д",INDIRECT(CONCATENATE("'2018-04'!R",TEXT(MATCH($C86,'2018-04'!$C$2:$C$100,0)+1,0)))-INDIRECT(CONCATENATE("'2018-03'!R",TEXT(MATCH($C86,'2018-03'!$C$2:$C$100,0)+1,0))))</f>
        <v>110354994.67000002</v>
      </c>
      <c r="S86" s="17">
        <f ca="1">IF(OR(INDIRECT(CONCATENATE("'2018-04'!S",TEXT(MATCH($C86,'2018-04'!$C$2:$C$100,0)+1,0)))="",INDIRECT(CONCATENATE("'2018-03'!S",TEXT(MATCH($C86,'2018-03'!$C$2:$C$100,0)+1,0)))="",AND(INDIRECT(CONCATENATE("'2018-04'!S",TEXT(MATCH($C86,'2018-04'!$C$2:$C$100,0)+1,0)))="",INDIRECT(CONCATENATE("'2018-03'!S",TEXT(MATCH($C86,'2018-03'!$C$2:$C$100,0)+1,0)))="")),"Н/Д",INDIRECT(CONCATENATE("'2018-04'!S",TEXT(MATCH($C86,'2018-04'!$C$2:$C$100,0)+1,0)))-INDIRECT(CONCATENATE("'2018-03'!S",TEXT(MATCH($C86,'2018-03'!$C$2:$C$100,0)+1,0))))</f>
        <v>0</v>
      </c>
      <c r="T86" s="17">
        <f ca="1">IF(OR(INDIRECT(CONCATENATE("'2018-04'!T",TEXT(MATCH($C86,'2018-04'!$C$2:$C$100,0)+1,0)))="",INDIRECT(CONCATENATE("'2018-03'!T",TEXT(MATCH($C86,'2018-03'!$C$2:$C$100,0)+1,0)))="",AND(INDIRECT(CONCATENATE("'2018-04'!T",TEXT(MATCH($C86,'2018-04'!$C$2:$C$100,0)+1,0)))="",INDIRECT(CONCATENATE("'2018-03'!T",TEXT(MATCH($C86,'2018-03'!$C$2:$C$100,0)+1,0)))="")),"Н/Д",INDIRECT(CONCATENATE("'2018-04'!T",TEXT(MATCH($C86,'2018-04'!$C$2:$C$100,0)+1,0)))-INDIRECT(CONCATENATE("'2018-03'!T",TEXT(MATCH($C86,'2018-03'!$C$2:$C$100,0)+1,0))))</f>
        <v>40315583.25</v>
      </c>
      <c r="U86" s="17">
        <f ca="1">IF(OR(INDIRECT(CONCATENATE("'2018-04'!U",TEXT(MATCH($C86,'2018-04'!$C$2:$C$100,0)+1,0)))="",INDIRECT(CONCATENATE("'2018-03'!U",TEXT(MATCH($C86,'2018-03'!$C$2:$C$100,0)+1,0)))="",AND(INDIRECT(CONCATENATE("'2018-04'!U",TEXT(MATCH($C86,'2018-04'!$C$2:$C$100,0)+1,0)))="",INDIRECT(CONCATENATE("'2018-03'!U",TEXT(MATCH($C86,'2018-03'!$C$2:$C$100,0)+1,0)))="")),"Н/Д",INDIRECT(CONCATENATE("'2018-04'!U",TEXT(MATCH($C86,'2018-04'!$C$2:$C$100,0)+1,0)))-INDIRECT(CONCATENATE("'2018-03'!U",TEXT(MATCH($C86,'2018-03'!$C$2:$C$100,0)+1,0))))</f>
        <v>17770034.300000001</v>
      </c>
      <c r="V86" s="17">
        <f ca="1">IF(OR(INDIRECT(CONCATENATE("'2018-04'!V",TEXT(MATCH($C86,'2018-04'!$C$2:$C$100,0)+1,0)))="",INDIRECT(CONCATENATE("'2018-03'!V",TEXT(MATCH($C86,'2018-03'!$C$2:$C$100,0)+1,0)))="",AND(INDIRECT(CONCATENATE("'2018-04'!V",TEXT(MATCH($C86,'2018-04'!$C$2:$C$100,0)+1,0)))="",INDIRECT(CONCATENATE("'2018-03'!V",TEXT(MATCH($C86,'2018-03'!$C$2:$C$100,0)+1,0)))="")),"Н/Д",INDIRECT(CONCATENATE("'2018-04'!V",TEXT(MATCH($C86,'2018-04'!$C$2:$C$100,0)+1,0)))-INDIRECT(CONCATENATE("'2018-03'!V",TEXT(MATCH($C86,'2018-03'!$C$2:$C$100,0)+1,0))))</f>
        <v>4948020873.1999989</v>
      </c>
      <c r="W86" s="17">
        <f ca="1">IF(OR(INDIRECT(CONCATENATE("'2018-04'!W",TEXT(MATCH($C86,'2018-04'!$C$2:$C$100,0)+1,0)))="",INDIRECT(CONCATENATE("'2018-03'!W",TEXT(MATCH($C86,'2018-03'!$C$2:$C$100,0)+1,0)))="",AND(INDIRECT(CONCATENATE("'2018-04'!W",TEXT(MATCH($C86,'2018-04'!$C$2:$C$100,0)+1,0)))="",INDIRECT(CONCATENATE("'2018-03'!W",TEXT(MATCH($C86,'2018-03'!$C$2:$C$100,0)+1,0)))="")),"Н/Д",INDIRECT(CONCATENATE("'2018-04'!W",TEXT(MATCH($C86,'2018-04'!$C$2:$C$100,0)+1,0)))-INDIRECT(CONCATENATE("'2018-03'!W",TEXT(MATCH($C86,'2018-03'!$C$2:$C$100,0)+1,0))))</f>
        <v>24619504791.589996</v>
      </c>
    </row>
    <row r="87" spans="1:23" x14ac:dyDescent="0.25">
      <c r="A87" s="2" t="s">
        <v>107</v>
      </c>
      <c r="B87" s="2" t="s">
        <v>114</v>
      </c>
      <c r="C87" s="15">
        <v>60000000</v>
      </c>
      <c r="D87" s="2" t="s">
        <v>207</v>
      </c>
      <c r="E87" s="17">
        <f ca="1">IF(OR(INDIRECT(CONCATENATE("'2018-04'!E",TEXT(MATCH($C87,'2018-04'!$C$2:$C$100,0)+1,0)))="",INDIRECT(CONCATENATE("'2018-03'!E",TEXT(MATCH($C87,'2018-03'!$C$2:$C$100,0)+1,0)))="",AND(INDIRECT(CONCATENATE("'2018-04'!E",TEXT(MATCH($C87,'2018-04'!$C$2:$C$100,0)+1,0)))="",INDIRECT(CONCATENATE("'2018-03'!E",TEXT(MATCH($C87,'2018-03'!$C$2:$C$100,0)+1,0)))="")),"Н/Д",INDIRECT(CONCATENATE("'2018-04'!E",TEXT(MATCH($C87,'2018-04'!$C$2:$C$100,0)+1,0)))-INDIRECT(CONCATENATE("'2018-03'!E",TEXT(MATCH($C87,'2018-03'!$C$2:$C$100,0)+1,0))))</f>
        <v>21709751107.800003</v>
      </c>
      <c r="F87" s="17">
        <f ca="1">IF(OR(INDIRECT(CONCATENATE("'2018-04'!F",TEXT(MATCH($C87,'2018-04'!$C$2:$C$100,0)+1,0)))="",INDIRECT(CONCATENATE("'2018-03'!F",TEXT(MATCH($C87,'2018-03'!$C$2:$C$100,0)+1,0)))="",AND(INDIRECT(CONCATENATE("'2018-04'!F",TEXT(MATCH($C87,'2018-04'!$C$2:$C$100,0)+1,0)))="",INDIRECT(CONCATENATE("'2018-03'!F",TEXT(MATCH($C87,'2018-03'!$C$2:$C$100,0)+1,0)))="")),"Н/Д",INDIRECT(CONCATENATE("'2018-04'!F",TEXT(MATCH($C87,'2018-04'!$C$2:$C$100,0)+1,0)))-INDIRECT(CONCATENATE("'2018-03'!F",TEXT(MATCH($C87,'2018-03'!$C$2:$C$100,0)+1,0))))</f>
        <v>19296441486.620003</v>
      </c>
      <c r="G87" s="17">
        <f ca="1">IF(OR(INDIRECT(CONCATENATE("'2018-04'!G",TEXT(MATCH($C87,'2018-04'!$C$2:$C$100,0)+1,0)))="",INDIRECT(CONCATENATE("'2018-03'!G",TEXT(MATCH($C87,'2018-03'!$C$2:$C$100,0)+1,0)))="",AND(INDIRECT(CONCATENATE("'2018-04'!G",TEXT(MATCH($C87,'2018-04'!$C$2:$C$100,0)+1,0)))="",INDIRECT(CONCATENATE("'2018-03'!G",TEXT(MATCH($C87,'2018-03'!$C$2:$C$100,0)+1,0)))="")),"Н/Д",INDIRECT(CONCATENATE("'2018-04'!G",TEXT(MATCH($C87,'2018-04'!$C$2:$C$100,0)+1,0)))-INDIRECT(CONCATENATE("'2018-03'!G",TEXT(MATCH($C87,'2018-03'!$C$2:$C$100,0)+1,0))))</f>
        <v>7948570933.4300003</v>
      </c>
      <c r="H87" s="17">
        <f ca="1">IF(OR(INDIRECT(CONCATENATE("'2018-04'!H",TEXT(MATCH($C87,'2018-04'!$C$2:$C$100,0)+1,0)))="",INDIRECT(CONCATENATE("'2018-03'!H",TEXT(MATCH($C87,'2018-03'!$C$2:$C$100,0)+1,0)))="",AND(INDIRECT(CONCATENATE("'2018-04'!H",TEXT(MATCH($C87,'2018-04'!$C$2:$C$100,0)+1,0)))="",INDIRECT(CONCATENATE("'2018-03'!H",TEXT(MATCH($C87,'2018-03'!$C$2:$C$100,0)+1,0)))="")),"Н/Д",INDIRECT(CONCATENATE("'2018-04'!H",TEXT(MATCH($C87,'2018-04'!$C$2:$C$100,0)+1,0)))-INDIRECT(CONCATENATE("'2018-03'!H",TEXT(MATCH($C87,'2018-03'!$C$2:$C$100,0)+1,0))))</f>
        <v>4894425796.3600006</v>
      </c>
      <c r="I87" s="17">
        <f ca="1">IF(OR(INDIRECT(CONCATENATE("'2018-04'!I",TEXT(MATCH($C87,'2018-04'!$C$2:$C$100,0)+1,0)))="",INDIRECT(CONCATENATE("'2018-03'!I",TEXT(MATCH($C87,'2018-03'!$C$2:$C$100,0)+1,0)))="",AND(INDIRECT(CONCATENATE("'2018-04'!I",TEXT(MATCH($C87,'2018-04'!$C$2:$C$100,0)+1,0)))="",INDIRECT(CONCATENATE("'2018-03'!I",TEXT(MATCH($C87,'2018-03'!$C$2:$C$100,0)+1,0)))="")),"Н/Д",INDIRECT(CONCATENATE("'2018-04'!I",TEXT(MATCH($C87,'2018-04'!$C$2:$C$100,0)+1,0)))-INDIRECT(CONCATENATE("'2018-03'!I",TEXT(MATCH($C87,'2018-03'!$C$2:$C$100,0)+1,0))))</f>
        <v>1597546146.9099998</v>
      </c>
      <c r="J87" s="17" t="str">
        <f ca="1">IF(OR(INDIRECT(CONCATENATE("'2018-04'!J",TEXT(MATCH($C87,'2018-04'!$C$2:$C$100,0)+1,0)))="",INDIRECT(CONCATENATE("'2018-03'!J",TEXT(MATCH($C87,'2018-03'!$C$2:$C$100,0)+1,0)))="",AND(INDIRECT(CONCATENATE("'2018-04'!J",TEXT(MATCH($C87,'2018-04'!$C$2:$C$100,0)+1,0)))="",INDIRECT(CONCATENATE("'2018-03'!J",TEXT(MATCH($C87,'2018-03'!$C$2:$C$100,0)+1,0)))="")),"Н/Д",INDIRECT(CONCATENATE("'2018-04'!J",TEXT(MATCH($C87,'2018-04'!$C$2:$C$100,0)+1,0)))-INDIRECT(CONCATENATE("'2018-03'!J",TEXT(MATCH($C87,'2018-03'!$C$2:$C$100,0)+1,0))))</f>
        <v>Н/Д</v>
      </c>
      <c r="K87" s="17">
        <f ca="1">IF(OR(INDIRECT(CONCATENATE("'2018-04'!K",TEXT(MATCH($C87,'2018-04'!$C$2:$C$100,0)+1,0)))="",INDIRECT(CONCATENATE("'2018-03'!K",TEXT(MATCH($C87,'2018-03'!$C$2:$C$100,0)+1,0)))="",AND(INDIRECT(CONCATENATE("'2018-04'!K",TEXT(MATCH($C87,'2018-04'!$C$2:$C$100,0)+1,0)))="",INDIRECT(CONCATENATE("'2018-03'!K",TEXT(MATCH($C87,'2018-03'!$C$2:$C$100,0)+1,0)))="")),"Н/Д",INDIRECT(CONCATENATE("'2018-04'!K",TEXT(MATCH($C87,'2018-04'!$C$2:$C$100,0)+1,0)))-INDIRECT(CONCATENATE("'2018-03'!K",TEXT(MATCH($C87,'2018-03'!$C$2:$C$100,0)+1,0))))</f>
        <v>1717804860.0999999</v>
      </c>
      <c r="L87" s="17">
        <f ca="1">IF(OR(INDIRECT(CONCATENATE("'2018-04'!L",TEXT(MATCH($C87,'2018-04'!$C$2:$C$100,0)+1,0)))="",INDIRECT(CONCATENATE("'2018-03'!L",TEXT(MATCH($C87,'2018-03'!$C$2:$C$100,0)+1,0)))="",AND(INDIRECT(CONCATENATE("'2018-04'!L",TEXT(MATCH($C87,'2018-04'!$C$2:$C$100,0)+1,0)))="",INDIRECT(CONCATENATE("'2018-03'!L",TEXT(MATCH($C87,'2018-03'!$C$2:$C$100,0)+1,0)))="")),"Н/Д",INDIRECT(CONCATENATE("'2018-04'!L",TEXT(MATCH($C87,'2018-04'!$C$2:$C$100,0)+1,0)))-INDIRECT(CONCATENATE("'2018-03'!L",TEXT(MATCH($C87,'2018-03'!$C$2:$C$100,0)+1,0))))</f>
        <v>2209061454.79</v>
      </c>
      <c r="M87" s="17">
        <f ca="1">IF(OR(INDIRECT(CONCATENATE("'2018-04'!M",TEXT(MATCH($C87,'2018-04'!$C$2:$C$100,0)+1,0)))="",INDIRECT(CONCATENATE("'2018-03'!M",TEXT(MATCH($C87,'2018-03'!$C$2:$C$100,0)+1,0)))="",AND(INDIRECT(CONCATENATE("'2018-04'!M",TEXT(MATCH($C87,'2018-04'!$C$2:$C$100,0)+1,0)))="",INDIRECT(CONCATENATE("'2018-03'!M",TEXT(MATCH($C87,'2018-03'!$C$2:$C$100,0)+1,0)))="")),"Н/Д",INDIRECT(CONCATENATE("'2018-04'!M",TEXT(MATCH($C87,'2018-04'!$C$2:$C$100,0)+1,0)))-INDIRECT(CONCATENATE("'2018-03'!M",TEXT(MATCH($C87,'2018-03'!$C$2:$C$100,0)+1,0))))</f>
        <v>18417857.829999998</v>
      </c>
      <c r="N87" s="17">
        <f ca="1">IF(OR(INDIRECT(CONCATENATE("'2018-04'!N",TEXT(MATCH($C87,'2018-04'!$C$2:$C$100,0)+1,0)))="",INDIRECT(CONCATENATE("'2018-03'!N",TEXT(MATCH($C87,'2018-03'!$C$2:$C$100,0)+1,0)))="",AND(INDIRECT(CONCATENATE("'2018-04'!N",TEXT(MATCH($C87,'2018-04'!$C$2:$C$100,0)+1,0)))="",INDIRECT(CONCATENATE("'2018-03'!N",TEXT(MATCH($C87,'2018-03'!$C$2:$C$100,0)+1,0)))="")),"Н/Д",INDIRECT(CONCATENATE("'2018-04'!N",TEXT(MATCH($C87,'2018-04'!$C$2:$C$100,0)+1,0)))-INDIRECT(CONCATENATE("'2018-03'!NE",TEXT(MATCH($C87,'2018-03'!$C$2:$C$100,0)+1,0))))</f>
        <v>282282722.38</v>
      </c>
      <c r="O87" s="17">
        <f ca="1">IF(OR(INDIRECT(CONCATENATE("'2018-04'!O",TEXT(MATCH($C87,'2018-04'!$C$2:$C$100,0)+1,0)))="",INDIRECT(CONCATENATE("'2018-03'!O",TEXT(MATCH($C87,'2018-03'!$C$2:$C$100,0)+1,0)))="",AND(INDIRECT(CONCATENATE("'2018-04'!O",TEXT(MATCH($C87,'2018-04'!$C$2:$C$100,0)+1,0)))="",INDIRECT(CONCATENATE("'2018-03'!O",TEXT(MATCH($C87,'2018-03'!$C$2:$C$100,0)+1,0)))="")),"Н/Д",INDIRECT(CONCATENATE("'2018-04'!O",TEXT(MATCH($C87,'2018-04'!$C$2:$C$100,0)+1,0)))-INDIRECT(CONCATENATE("'2018-03'!O",TEXT(MATCH($C87,'2018-03'!$C$2:$C$100,0)+1,0))))</f>
        <v>-13089.98</v>
      </c>
      <c r="P87" s="17">
        <f ca="1">IF(OR(INDIRECT(CONCATENATE("'2018-04'!P",TEXT(MATCH($C87,'2018-04'!$C$2:$C$100,0)+1,0)))="",INDIRECT(CONCATENATE("'2018-03'!P",TEXT(MATCH($C87,'2018-03'!$C$2:$C$100,0)+1,0)))="",AND(INDIRECT(CONCATENATE("'2018-04'!P",TEXT(MATCH($C87,'2018-04'!$C$2:$C$100,0)+1,0)))="",INDIRECT(CONCATENATE("'2018-03'!P",TEXT(MATCH($C87,'2018-03'!$C$2:$C$100,0)+1,0)))="")),"Н/Д",INDIRECT(CONCATENATE("'2018-04'!P",TEXT(MATCH($C87,'2018-04'!$C$2:$C$100,0)+1,0)))-INDIRECT(CONCATENATE("'2018-03'!P",TEXT(MATCH($C87,'2018-03'!$C$2:$C$100,0)+1,0))))</f>
        <v>502882627.58000004</v>
      </c>
      <c r="Q87" s="17">
        <f ca="1">IF(OR(INDIRECT(CONCATENATE("'2018-04'!Q",TEXT(MATCH($C87,'2018-04'!$C$2:$C$100,0)+1,0)))="",INDIRECT(CONCATENATE("'2018-03'!Q",TEXT(MATCH($C87,'2018-03'!$C$2:$C$100,0)+1,0)))="",AND(INDIRECT(CONCATENATE("'2018-04'!Q",TEXT(MATCH($C87,'2018-04'!$C$2:$C$100,0)+1,0)))="",INDIRECT(CONCATENATE("'2018-03'!Q",TEXT(MATCH($C87,'2018-03'!$C$2:$C$100,0)+1,0)))="")),"Н/Д",INDIRECT(CONCATENATE("'2018-04'!Q",TEXT(MATCH($C87,'2018-04'!$C$2:$C$100,0)+1,0)))-INDIRECT(CONCATENATE("'2018-03'!Q",TEXT(MATCH($C87,'2018-03'!$C$2:$C$100,0)+1,0))))</f>
        <v>32446012.020000003</v>
      </c>
      <c r="R87" s="17">
        <f ca="1">IF(OR(INDIRECT(CONCATENATE("'2018-04'!R",TEXT(MATCH($C87,'2018-04'!$C$2:$C$100,0)+1,0)))="",INDIRECT(CONCATENATE("'2018-03'!R",TEXT(MATCH($C87,'2018-03'!$C$2:$C$100,0)+1,0)))="",AND(INDIRECT(CONCATENATE("'2018-04'!R",TEXT(MATCH($C87,'2018-04'!$C$2:$C$100,0)+1,0)))="",INDIRECT(CONCATENATE("'2018-03'!R",TEXT(MATCH($C87,'2018-03'!$C$2:$C$100,0)+1,0)))="")),"Н/Д",INDIRECT(CONCATENATE("'2018-04'!R",TEXT(MATCH($C87,'2018-04'!$C$2:$C$100,0)+1,0)))-INDIRECT(CONCATENATE("'2018-03'!R",TEXT(MATCH($C87,'2018-03'!$C$2:$C$100,0)+1,0))))</f>
        <v>98653903.840000004</v>
      </c>
      <c r="S87" s="17">
        <f ca="1">IF(OR(INDIRECT(CONCATENATE("'2018-04'!S",TEXT(MATCH($C87,'2018-04'!$C$2:$C$100,0)+1,0)))="",INDIRECT(CONCATENATE("'2018-03'!S",TEXT(MATCH($C87,'2018-03'!$C$2:$C$100,0)+1,0)))="",AND(INDIRECT(CONCATENATE("'2018-04'!S",TEXT(MATCH($C87,'2018-04'!$C$2:$C$100,0)+1,0)))="",INDIRECT(CONCATENATE("'2018-03'!S",TEXT(MATCH($C87,'2018-03'!$C$2:$C$100,0)+1,0)))="")),"Н/Д",INDIRECT(CONCATENATE("'2018-04'!S",TEXT(MATCH($C87,'2018-04'!$C$2:$C$100,0)+1,0)))-INDIRECT(CONCATENATE("'2018-03'!S",TEXT(MATCH($C87,'2018-03'!$C$2:$C$100,0)+1,0))))</f>
        <v>232693.03000000003</v>
      </c>
      <c r="T87" s="17">
        <f ca="1">IF(OR(INDIRECT(CONCATENATE("'2018-04'!T",TEXT(MATCH($C87,'2018-04'!$C$2:$C$100,0)+1,0)))="",INDIRECT(CONCATENATE("'2018-03'!T",TEXT(MATCH($C87,'2018-03'!$C$2:$C$100,0)+1,0)))="",AND(INDIRECT(CONCATENATE("'2018-04'!T",TEXT(MATCH($C87,'2018-04'!$C$2:$C$100,0)+1,0)))="",INDIRECT(CONCATENATE("'2018-03'!T",TEXT(MATCH($C87,'2018-03'!$C$2:$C$100,0)+1,0)))="")),"Н/Д",INDIRECT(CONCATENATE("'2018-04'!T",TEXT(MATCH($C87,'2018-04'!$C$2:$C$100,0)+1,0)))-INDIRECT(CONCATENATE("'2018-03'!T",TEXT(MATCH($C87,'2018-03'!$C$2:$C$100,0)+1,0))))</f>
        <v>131786452.42999998</v>
      </c>
      <c r="U87" s="17">
        <f ca="1">IF(OR(INDIRECT(CONCATENATE("'2018-04'!U",TEXT(MATCH($C87,'2018-04'!$C$2:$C$100,0)+1,0)))="",INDIRECT(CONCATENATE("'2018-03'!U",TEXT(MATCH($C87,'2018-03'!$C$2:$C$100,0)+1,0)))="",AND(INDIRECT(CONCATENATE("'2018-04'!U",TEXT(MATCH($C87,'2018-04'!$C$2:$C$100,0)+1,0)))="",INDIRECT(CONCATENATE("'2018-03'!U",TEXT(MATCH($C87,'2018-03'!$C$2:$C$100,0)+1,0)))="")),"Н/Д",INDIRECT(CONCATENATE("'2018-04'!U",TEXT(MATCH($C87,'2018-04'!$C$2:$C$100,0)+1,0)))-INDIRECT(CONCATENATE("'2018-03'!U",TEXT(MATCH($C87,'2018-03'!$C$2:$C$100,0)+1,0))))</f>
        <v>11065015.02</v>
      </c>
      <c r="V87" s="17">
        <f ca="1">IF(OR(INDIRECT(CONCATENATE("'2018-04'!V",TEXT(MATCH($C87,'2018-04'!$C$2:$C$100,0)+1,0)))="",INDIRECT(CONCATENATE("'2018-03'!V",TEXT(MATCH($C87,'2018-03'!$C$2:$C$100,0)+1,0)))="",AND(INDIRECT(CONCATENATE("'2018-04'!V",TEXT(MATCH($C87,'2018-04'!$C$2:$C$100,0)+1,0)))="",INDIRECT(CONCATENATE("'2018-03'!V",TEXT(MATCH($C87,'2018-03'!$C$2:$C$100,0)+1,0)))="")),"Н/Д",INDIRECT(CONCATENATE("'2018-04'!V",TEXT(MATCH($C87,'2018-04'!$C$2:$C$100,0)+1,0)))-INDIRECT(CONCATENATE("'2018-03'!V",TEXT(MATCH($C87,'2018-03'!$C$2:$C$100,0)+1,0))))</f>
        <v>2413309621.1799998</v>
      </c>
      <c r="W87" s="17">
        <f ca="1">IF(OR(INDIRECT(CONCATENATE("'2018-04'!W",TEXT(MATCH($C87,'2018-04'!$C$2:$C$100,0)+1,0)))="",INDIRECT(CONCATENATE("'2018-03'!W",TEXT(MATCH($C87,'2018-03'!$C$2:$C$100,0)+1,0)))="",AND(INDIRECT(CONCATENATE("'2018-04'!W",TEXT(MATCH($C87,'2018-04'!$C$2:$C$100,0)+1,0)))="",INDIRECT(CONCATENATE("'2018-03'!W",TEXT(MATCH($C87,'2018-03'!$C$2:$C$100,0)+1,0)))="")),"Н/Д",INDIRECT(CONCATENATE("'2018-04'!W",TEXT(MATCH($C87,'2018-04'!$C$2:$C$100,0)+1,0)))-INDIRECT(CONCATENATE("'2018-03'!W",TEXT(MATCH($C87,'2018-03'!$C$2:$C$100,0)+1,0))))</f>
        <v>62690255403.029999</v>
      </c>
    </row>
    <row r="88" spans="1:23" x14ac:dyDescent="0.25">
      <c r="A88" s="2" t="s">
        <v>107</v>
      </c>
      <c r="B88" s="2" t="s">
        <v>115</v>
      </c>
      <c r="C88" s="15">
        <v>67000000</v>
      </c>
      <c r="D88" s="2" t="s">
        <v>207</v>
      </c>
      <c r="E88" s="17">
        <f ca="1">IF(OR(INDIRECT(CONCATENATE("'2018-04'!E",TEXT(MATCH($C88,'2018-04'!$C$2:$C$100,0)+1,0)))="",INDIRECT(CONCATENATE("'2018-03'!E",TEXT(MATCH($C88,'2018-03'!$C$2:$C$100,0)+1,0)))="",AND(INDIRECT(CONCATENATE("'2018-04'!E",TEXT(MATCH($C88,'2018-04'!$C$2:$C$100,0)+1,0)))="",INDIRECT(CONCATENATE("'2018-03'!E",TEXT(MATCH($C88,'2018-03'!$C$2:$C$100,0)+1,0)))="")),"Н/Д",INDIRECT(CONCATENATE("'2018-04'!E",TEXT(MATCH($C88,'2018-04'!$C$2:$C$100,0)+1,0)))-INDIRECT(CONCATENATE("'2018-03'!E",TEXT(MATCH($C88,'2018-03'!$C$2:$C$100,0)+1,0))))</f>
        <v>2560249305.96</v>
      </c>
      <c r="F88" s="17">
        <f ca="1">IF(OR(INDIRECT(CONCATENATE("'2018-04'!F",TEXT(MATCH($C88,'2018-04'!$C$2:$C$100,0)+1,0)))="",INDIRECT(CONCATENATE("'2018-03'!F",TEXT(MATCH($C88,'2018-03'!$C$2:$C$100,0)+1,0)))="",AND(INDIRECT(CONCATENATE("'2018-04'!F",TEXT(MATCH($C88,'2018-04'!$C$2:$C$100,0)+1,0)))="",INDIRECT(CONCATENATE("'2018-03'!F",TEXT(MATCH($C88,'2018-03'!$C$2:$C$100,0)+1,0)))="")),"Н/Д",INDIRECT(CONCATENATE("'2018-04'!F",TEXT(MATCH($C88,'2018-04'!$C$2:$C$100,0)+1,0)))-INDIRECT(CONCATENATE("'2018-03'!F",TEXT(MATCH($C88,'2018-03'!$C$2:$C$100,0)+1,0))))</f>
        <v>1199685760.8099997</v>
      </c>
      <c r="G88" s="17">
        <f ca="1">IF(OR(INDIRECT(CONCATENATE("'2018-04'!G",TEXT(MATCH($C88,'2018-04'!$C$2:$C$100,0)+1,0)))="",INDIRECT(CONCATENATE("'2018-03'!G",TEXT(MATCH($C88,'2018-03'!$C$2:$C$100,0)+1,0)))="",AND(INDIRECT(CONCATENATE("'2018-04'!G",TEXT(MATCH($C88,'2018-04'!$C$2:$C$100,0)+1,0)))="",INDIRECT(CONCATENATE("'2018-03'!G",TEXT(MATCH($C88,'2018-03'!$C$2:$C$100,0)+1,0)))="")),"Н/Д",INDIRECT(CONCATENATE("'2018-04'!G",TEXT(MATCH($C88,'2018-04'!$C$2:$C$100,0)+1,0)))-INDIRECT(CONCATENATE("'2018-03'!G",TEXT(MATCH($C88,'2018-03'!$C$2:$C$100,0)+1,0))))</f>
        <v>234257109.16</v>
      </c>
      <c r="H88" s="17">
        <f ca="1">IF(OR(INDIRECT(CONCATENATE("'2018-04'!H",TEXT(MATCH($C88,'2018-04'!$C$2:$C$100,0)+1,0)))="",INDIRECT(CONCATENATE("'2018-03'!H",TEXT(MATCH($C88,'2018-03'!$C$2:$C$100,0)+1,0)))="",AND(INDIRECT(CONCATENATE("'2018-04'!H",TEXT(MATCH($C88,'2018-04'!$C$2:$C$100,0)+1,0)))="",INDIRECT(CONCATENATE("'2018-03'!H",TEXT(MATCH($C88,'2018-03'!$C$2:$C$100,0)+1,0)))="")),"Н/Д",INDIRECT(CONCATENATE("'2018-04'!H",TEXT(MATCH($C88,'2018-04'!$C$2:$C$100,0)+1,0)))-INDIRECT(CONCATENATE("'2018-03'!H",TEXT(MATCH($C88,'2018-03'!$C$2:$C$100,0)+1,0))))</f>
        <v>598483528.56999993</v>
      </c>
      <c r="I88" s="17">
        <f ca="1">IF(OR(INDIRECT(CONCATENATE("'2018-04'!I",TEXT(MATCH($C88,'2018-04'!$C$2:$C$100,0)+1,0)))="",INDIRECT(CONCATENATE("'2018-03'!I",TEXT(MATCH($C88,'2018-03'!$C$2:$C$100,0)+1,0)))="",AND(INDIRECT(CONCATENATE("'2018-04'!I",TEXT(MATCH($C88,'2018-04'!$C$2:$C$100,0)+1,0)))="",INDIRECT(CONCATENATE("'2018-03'!I",TEXT(MATCH($C88,'2018-03'!$C$2:$C$100,0)+1,0)))="")),"Н/Д",INDIRECT(CONCATENATE("'2018-04'!I",TEXT(MATCH($C88,'2018-04'!$C$2:$C$100,0)+1,0)))-INDIRECT(CONCATENATE("'2018-03'!I",TEXT(MATCH($C88,'2018-03'!$C$2:$C$100,0)+1,0))))</f>
        <v>58267061.980000004</v>
      </c>
      <c r="J88" s="17" t="str">
        <f ca="1">IF(OR(INDIRECT(CONCATENATE("'2018-04'!J",TEXT(MATCH($C88,'2018-04'!$C$2:$C$100,0)+1,0)))="",INDIRECT(CONCATENATE("'2018-03'!J",TEXT(MATCH($C88,'2018-03'!$C$2:$C$100,0)+1,0)))="",AND(INDIRECT(CONCATENATE("'2018-04'!J",TEXT(MATCH($C88,'2018-04'!$C$2:$C$100,0)+1,0)))="",INDIRECT(CONCATENATE("'2018-03'!J",TEXT(MATCH($C88,'2018-03'!$C$2:$C$100,0)+1,0)))="")),"Н/Д",INDIRECT(CONCATENATE("'2018-04'!J",TEXT(MATCH($C88,'2018-04'!$C$2:$C$100,0)+1,0)))-INDIRECT(CONCATENATE("'2018-03'!J",TEXT(MATCH($C88,'2018-03'!$C$2:$C$100,0)+1,0))))</f>
        <v>Н/Д</v>
      </c>
      <c r="K88" s="17">
        <f ca="1">IF(OR(INDIRECT(CONCATENATE("'2018-04'!K",TEXT(MATCH($C88,'2018-04'!$C$2:$C$100,0)+1,0)))="",INDIRECT(CONCATENATE("'2018-03'!K",TEXT(MATCH($C88,'2018-03'!$C$2:$C$100,0)+1,0)))="",AND(INDIRECT(CONCATENATE("'2018-04'!K",TEXT(MATCH($C88,'2018-04'!$C$2:$C$100,0)+1,0)))="",INDIRECT(CONCATENATE("'2018-03'!K",TEXT(MATCH($C88,'2018-03'!$C$2:$C$100,0)+1,0)))="")),"Н/Д",INDIRECT(CONCATENATE("'2018-04'!K",TEXT(MATCH($C88,'2018-04'!$C$2:$C$100,0)+1,0)))-INDIRECT(CONCATENATE("'2018-03'!K",TEXT(MATCH($C88,'2018-03'!$C$2:$C$100,0)+1,0))))</f>
        <v>142846325.94999999</v>
      </c>
      <c r="L88" s="17">
        <f ca="1">IF(OR(INDIRECT(CONCATENATE("'2018-04'!L",TEXT(MATCH($C88,'2018-04'!$C$2:$C$100,0)+1,0)))="",INDIRECT(CONCATENATE("'2018-03'!L",TEXT(MATCH($C88,'2018-03'!$C$2:$C$100,0)+1,0)))="",AND(INDIRECT(CONCATENATE("'2018-04'!L",TEXT(MATCH($C88,'2018-04'!$C$2:$C$100,0)+1,0)))="",INDIRECT(CONCATENATE("'2018-03'!L",TEXT(MATCH($C88,'2018-03'!$C$2:$C$100,0)+1,0)))="")),"Н/Д",INDIRECT(CONCATENATE("'2018-04'!L",TEXT(MATCH($C88,'2018-04'!$C$2:$C$100,0)+1,0)))-INDIRECT(CONCATENATE("'2018-03'!L",TEXT(MATCH($C88,'2018-03'!$C$2:$C$100,0)+1,0))))</f>
        <v>30777235.129999995</v>
      </c>
      <c r="M88" s="17">
        <f ca="1">IF(OR(INDIRECT(CONCATENATE("'2018-04'!M",TEXT(MATCH($C88,'2018-04'!$C$2:$C$100,0)+1,0)))="",INDIRECT(CONCATENATE("'2018-03'!M",TEXT(MATCH($C88,'2018-03'!$C$2:$C$100,0)+1,0)))="",AND(INDIRECT(CONCATENATE("'2018-04'!M",TEXT(MATCH($C88,'2018-04'!$C$2:$C$100,0)+1,0)))="",INDIRECT(CONCATENATE("'2018-03'!M",TEXT(MATCH($C88,'2018-03'!$C$2:$C$100,0)+1,0)))="")),"Н/Д",INDIRECT(CONCATENATE("'2018-04'!M",TEXT(MATCH($C88,'2018-04'!$C$2:$C$100,0)+1,0)))-INDIRECT(CONCATENATE("'2018-03'!M",TEXT(MATCH($C88,'2018-03'!$C$2:$C$100,0)+1,0))))</f>
        <v>927095.27</v>
      </c>
      <c r="N88" s="17">
        <f ca="1">IF(OR(INDIRECT(CONCATENATE("'2018-04'!N",TEXT(MATCH($C88,'2018-04'!$C$2:$C$100,0)+1,0)))="",INDIRECT(CONCATENATE("'2018-03'!N",TEXT(MATCH($C88,'2018-03'!$C$2:$C$100,0)+1,0)))="",AND(INDIRECT(CONCATENATE("'2018-04'!N",TEXT(MATCH($C88,'2018-04'!$C$2:$C$100,0)+1,0)))="",INDIRECT(CONCATENATE("'2018-03'!N",TEXT(MATCH($C88,'2018-03'!$C$2:$C$100,0)+1,0)))="")),"Н/Д",INDIRECT(CONCATENATE("'2018-04'!N",TEXT(MATCH($C88,'2018-04'!$C$2:$C$100,0)+1,0)))-INDIRECT(CONCATENATE("'2018-03'!NE",TEXT(MATCH($C88,'2018-03'!$C$2:$C$100,0)+1,0))))</f>
        <v>40350949.439999998</v>
      </c>
      <c r="O88" s="17">
        <f ca="1">IF(OR(INDIRECT(CONCATENATE("'2018-04'!O",TEXT(MATCH($C88,'2018-04'!$C$2:$C$100,0)+1,0)))="",INDIRECT(CONCATENATE("'2018-03'!O",TEXT(MATCH($C88,'2018-03'!$C$2:$C$100,0)+1,0)))="",AND(INDIRECT(CONCATENATE("'2018-04'!O",TEXT(MATCH($C88,'2018-04'!$C$2:$C$100,0)+1,0)))="",INDIRECT(CONCATENATE("'2018-03'!O",TEXT(MATCH($C88,'2018-03'!$C$2:$C$100,0)+1,0)))="")),"Н/Д",INDIRECT(CONCATENATE("'2018-04'!O",TEXT(MATCH($C88,'2018-04'!$C$2:$C$100,0)+1,0)))-INDIRECT(CONCATENATE("'2018-03'!O",TEXT(MATCH($C88,'2018-03'!$C$2:$C$100,0)+1,0))))</f>
        <v>3722831.76</v>
      </c>
      <c r="P88" s="17">
        <f ca="1">IF(OR(INDIRECT(CONCATENATE("'2018-04'!P",TEXT(MATCH($C88,'2018-04'!$C$2:$C$100,0)+1,0)))="",INDIRECT(CONCATENATE("'2018-03'!P",TEXT(MATCH($C88,'2018-03'!$C$2:$C$100,0)+1,0)))="",AND(INDIRECT(CONCATENATE("'2018-04'!P",TEXT(MATCH($C88,'2018-04'!$C$2:$C$100,0)+1,0)))="",INDIRECT(CONCATENATE("'2018-03'!P",TEXT(MATCH($C88,'2018-03'!$C$2:$C$100,0)+1,0)))="")),"Н/Д",INDIRECT(CONCATENATE("'2018-04'!P",TEXT(MATCH($C88,'2018-04'!$C$2:$C$100,0)+1,0)))-INDIRECT(CONCATENATE("'2018-03'!P",TEXT(MATCH($C88,'2018-03'!$C$2:$C$100,0)+1,0))))</f>
        <v>66989040.210000008</v>
      </c>
      <c r="Q88" s="17">
        <f ca="1">IF(OR(INDIRECT(CONCATENATE("'2018-04'!Q",TEXT(MATCH($C88,'2018-04'!$C$2:$C$100,0)+1,0)))="",INDIRECT(CONCATENATE("'2018-03'!Q",TEXT(MATCH($C88,'2018-03'!$C$2:$C$100,0)+1,0)))="",AND(INDIRECT(CONCATENATE("'2018-04'!Q",TEXT(MATCH($C88,'2018-04'!$C$2:$C$100,0)+1,0)))="",INDIRECT(CONCATENATE("'2018-03'!Q",TEXT(MATCH($C88,'2018-03'!$C$2:$C$100,0)+1,0)))="")),"Н/Д",INDIRECT(CONCATENATE("'2018-04'!Q",TEXT(MATCH($C88,'2018-04'!$C$2:$C$100,0)+1,0)))-INDIRECT(CONCATENATE("'2018-03'!Q",TEXT(MATCH($C88,'2018-03'!$C$2:$C$100,0)+1,0))))</f>
        <v>2226965.6400000006</v>
      </c>
      <c r="R88" s="17">
        <f ca="1">IF(OR(INDIRECT(CONCATENATE("'2018-04'!R",TEXT(MATCH($C88,'2018-04'!$C$2:$C$100,0)+1,0)))="",INDIRECT(CONCATENATE("'2018-03'!R",TEXT(MATCH($C88,'2018-03'!$C$2:$C$100,0)+1,0)))="",AND(INDIRECT(CONCATENATE("'2018-04'!R",TEXT(MATCH($C88,'2018-04'!$C$2:$C$100,0)+1,0)))="",INDIRECT(CONCATENATE("'2018-03'!R",TEXT(MATCH($C88,'2018-03'!$C$2:$C$100,0)+1,0)))="")),"Н/Д",INDIRECT(CONCATENATE("'2018-04'!R",TEXT(MATCH($C88,'2018-04'!$C$2:$C$100,0)+1,0)))-INDIRECT(CONCATENATE("'2018-03'!R",TEXT(MATCH($C88,'2018-03'!$C$2:$C$100,0)+1,0))))</f>
        <v>3714606.3100000005</v>
      </c>
      <c r="S88" s="17">
        <f ca="1">IF(OR(INDIRECT(CONCATENATE("'2018-04'!S",TEXT(MATCH($C88,'2018-04'!$C$2:$C$100,0)+1,0)))="",INDIRECT(CONCATENATE("'2018-03'!S",TEXT(MATCH($C88,'2018-03'!$C$2:$C$100,0)+1,0)))="",AND(INDIRECT(CONCATENATE("'2018-04'!S",TEXT(MATCH($C88,'2018-04'!$C$2:$C$100,0)+1,0)))="",INDIRECT(CONCATENATE("'2018-03'!S",TEXT(MATCH($C88,'2018-03'!$C$2:$C$100,0)+1,0)))="")),"Н/Д",INDIRECT(CONCATENATE("'2018-04'!S",TEXT(MATCH($C88,'2018-04'!$C$2:$C$100,0)+1,0)))-INDIRECT(CONCATENATE("'2018-03'!S",TEXT(MATCH($C88,'2018-03'!$C$2:$C$100,0)+1,0))))</f>
        <v>49500</v>
      </c>
      <c r="T88" s="17">
        <f ca="1">IF(OR(INDIRECT(CONCATENATE("'2018-04'!T",TEXT(MATCH($C88,'2018-04'!$C$2:$C$100,0)+1,0)))="",INDIRECT(CONCATENATE("'2018-03'!T",TEXT(MATCH($C88,'2018-03'!$C$2:$C$100,0)+1,0)))="",AND(INDIRECT(CONCATENATE("'2018-04'!T",TEXT(MATCH($C88,'2018-04'!$C$2:$C$100,0)+1,0)))="",INDIRECT(CONCATENATE("'2018-03'!T",TEXT(MATCH($C88,'2018-03'!$C$2:$C$100,0)+1,0)))="")),"Н/Д",INDIRECT(CONCATENATE("'2018-04'!T",TEXT(MATCH($C88,'2018-04'!$C$2:$C$100,0)+1,0)))-INDIRECT(CONCATENATE("'2018-03'!T",TEXT(MATCH($C88,'2018-03'!$C$2:$C$100,0)+1,0))))</f>
        <v>24491496.680000007</v>
      </c>
      <c r="U88" s="17">
        <f ca="1">IF(OR(INDIRECT(CONCATENATE("'2018-04'!U",TEXT(MATCH($C88,'2018-04'!$C$2:$C$100,0)+1,0)))="",INDIRECT(CONCATENATE("'2018-03'!U",TEXT(MATCH($C88,'2018-03'!$C$2:$C$100,0)+1,0)))="",AND(INDIRECT(CONCATENATE("'2018-04'!U",TEXT(MATCH($C88,'2018-04'!$C$2:$C$100,0)+1,0)))="",INDIRECT(CONCATENATE("'2018-03'!U",TEXT(MATCH($C88,'2018-03'!$C$2:$C$100,0)+1,0)))="")),"Н/Д",INDIRECT(CONCATENATE("'2018-04'!U",TEXT(MATCH($C88,'2018-04'!$C$2:$C$100,0)+1,0)))-INDIRECT(CONCATENATE("'2018-03'!U",TEXT(MATCH($C88,'2018-03'!$C$2:$C$100,0)+1,0))))</f>
        <v>16255069.330000002</v>
      </c>
      <c r="V88" s="17">
        <f ca="1">IF(OR(INDIRECT(CONCATENATE("'2018-04'!V",TEXT(MATCH($C88,'2018-04'!$C$2:$C$100,0)+1,0)))="",INDIRECT(CONCATENATE("'2018-03'!V",TEXT(MATCH($C88,'2018-03'!$C$2:$C$100,0)+1,0)))="",AND(INDIRECT(CONCATENATE("'2018-04'!V",TEXT(MATCH($C88,'2018-04'!$C$2:$C$100,0)+1,0)))="",INDIRECT(CONCATENATE("'2018-03'!V",TEXT(MATCH($C88,'2018-03'!$C$2:$C$100,0)+1,0)))="")),"Н/Д",INDIRECT(CONCATENATE("'2018-04'!V",TEXT(MATCH($C88,'2018-04'!$C$2:$C$100,0)+1,0)))-INDIRECT(CONCATENATE("'2018-03'!V",TEXT(MATCH($C88,'2018-03'!$C$2:$C$100,0)+1,0))))</f>
        <v>1360563545.1499999</v>
      </c>
      <c r="W88" s="17">
        <f ca="1">IF(OR(INDIRECT(CONCATENATE("'2018-04'!W",TEXT(MATCH($C88,'2018-04'!$C$2:$C$100,0)+1,0)))="",INDIRECT(CONCATENATE("'2018-03'!W",TEXT(MATCH($C88,'2018-03'!$C$2:$C$100,0)+1,0)))="",AND(INDIRECT(CONCATENATE("'2018-04'!W",TEXT(MATCH($C88,'2018-04'!$C$2:$C$100,0)+1,0)))="",INDIRECT(CONCATENATE("'2018-03'!W",TEXT(MATCH($C88,'2018-03'!$C$2:$C$100,0)+1,0)))="")),"Н/Д",INDIRECT(CONCATENATE("'2018-04'!W",TEXT(MATCH($C88,'2018-04'!$C$2:$C$100,0)+1,0)))-INDIRECT(CONCATENATE("'2018-03'!W",TEXT(MATCH($C88,'2018-03'!$C$2:$C$100,0)+1,0))))</f>
        <v>6317144792.7900009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88"/>
  <sheetViews>
    <sheetView zoomScale="85" zoomScaleNormal="85" workbookViewId="0"/>
  </sheetViews>
  <sheetFormatPr defaultColWidth="18.5703125" defaultRowHeight="15" x14ac:dyDescent="0.25"/>
  <cols>
    <col min="1" max="1" width="38.140625" bestFit="1" customWidth="1"/>
    <col min="2" max="2" width="43.140625" bestFit="1" customWidth="1"/>
    <col min="3" max="3" width="12.28515625" bestFit="1" customWidth="1"/>
    <col min="4" max="4" width="14" bestFit="1" customWidth="1"/>
  </cols>
  <sheetData>
    <row r="1" spans="1:23" ht="150" x14ac:dyDescent="0.25">
      <c r="A1" s="4" t="s">
        <v>116</v>
      </c>
      <c r="B1" s="4" t="s">
        <v>117</v>
      </c>
      <c r="C1" s="4" t="s">
        <v>118</v>
      </c>
      <c r="D1" s="5" t="s">
        <v>19</v>
      </c>
      <c r="E1" s="2" t="s">
        <v>0</v>
      </c>
      <c r="F1" s="2" t="s">
        <v>1</v>
      </c>
      <c r="G1" s="2" t="s">
        <v>13</v>
      </c>
      <c r="H1" s="2" t="s">
        <v>16</v>
      </c>
      <c r="I1" s="2" t="s">
        <v>14</v>
      </c>
      <c r="J1" s="2" t="s">
        <v>9</v>
      </c>
      <c r="K1" s="2" t="s">
        <v>2</v>
      </c>
      <c r="L1" s="2" t="s">
        <v>17</v>
      </c>
      <c r="M1" s="2" t="s">
        <v>15</v>
      </c>
      <c r="N1" s="2" t="s">
        <v>10</v>
      </c>
      <c r="O1" s="2" t="s">
        <v>3</v>
      </c>
      <c r="P1" s="2" t="s">
        <v>4</v>
      </c>
      <c r="Q1" s="2" t="s">
        <v>11</v>
      </c>
      <c r="R1" s="2" t="s">
        <v>5</v>
      </c>
      <c r="S1" s="2" t="s">
        <v>12</v>
      </c>
      <c r="T1" s="2" t="s">
        <v>6</v>
      </c>
      <c r="U1" s="2" t="s">
        <v>7</v>
      </c>
      <c r="V1" s="2" t="s">
        <v>8</v>
      </c>
      <c r="W1" s="2" t="s">
        <v>18</v>
      </c>
    </row>
    <row r="2" spans="1:23" x14ac:dyDescent="0.25">
      <c r="A2" s="6" t="s">
        <v>21</v>
      </c>
      <c r="B2" s="6"/>
      <c r="C2" s="6">
        <v>1</v>
      </c>
      <c r="D2" s="6"/>
      <c r="E2" s="17">
        <f ca="1">IF(OR(INDIRECT(CONCATENATE("'2018-05'!E",TEXT(MATCH($C2,'2018-05'!$C$2:$C$100,0)+1,0)))="",INDIRECT(CONCATENATE("'2018-04'!E",TEXT(MATCH($C2,'2018-04'!$C$2:$C$100,0)+1,0)))="",AND(INDIRECT(CONCATENATE("'2018-05'!E",TEXT(MATCH($C2,'2018-05'!$C$2:$C$100,0)+1,0)))="",INDIRECT(CONCATENATE("'2018-04'!E",TEXT(MATCH($C2,'2018-04'!$C$2:$C$100,0)+1,0)))="")),"Н/Д",INDIRECT(CONCATENATE("'2018-05'!E",TEXT(MATCH($C2,'2018-05'!$C$2:$C$100,0)+1,0)))-INDIRECT(CONCATENATE("'2018-04'!E",TEXT(MATCH($C2,'2018-04'!$C$2:$C$100,0)+1,0))))</f>
        <v>1135620451531.1401</v>
      </c>
      <c r="F2" s="17">
        <f ca="1">IF(OR(INDIRECT(CONCATENATE("'2018-05'!F",TEXT(MATCH($C2,'2018-05'!$C$2:$C$100,0)+1,0)))="",INDIRECT(CONCATENATE("'2018-04'!F",TEXT(MATCH($C2,'2018-04'!$C$2:$C$100,0)+1,0)))="",AND(INDIRECT(CONCATENATE("'2018-05'!F",TEXT(MATCH($C2,'2018-05'!$C$2:$C$100,0)+1,0)))="",INDIRECT(CONCATENATE("'2018-04'!F",TEXT(MATCH($C2,'2018-04'!$C$2:$C$100,0)+1,0)))="")),"Н/Д",INDIRECT(CONCATENATE("'2018-05'!F",TEXT(MATCH($C2,'2018-05'!$C$2:$C$100,0)+1,0)))-INDIRECT(CONCATENATE("'2018-04'!F",TEXT(MATCH($C2,'2018-04'!$C$2:$C$100,0)+1,0))))</f>
        <v>967700217357.84985</v>
      </c>
      <c r="G2" s="17">
        <f ca="1">IF(OR(INDIRECT(CONCATENATE("'2018-05'!G",TEXT(MATCH($C2,'2018-05'!$C$2:$C$100,0)+1,0)))="",INDIRECT(CONCATENATE("'2018-04'!G",TEXT(MATCH($C2,'2018-04'!$C$2:$C$100,0)+1,0)))="",AND(INDIRECT(CONCATENATE("'2018-05'!G",TEXT(MATCH($C2,'2018-05'!$C$2:$C$100,0)+1,0)))="",INDIRECT(CONCATENATE("'2018-04'!G",TEXT(MATCH($C2,'2018-04'!$C$2:$C$100,0)+1,0)))="")),"Н/Д",INDIRECT(CONCATENATE("'2018-05'!G",TEXT(MATCH($C2,'2018-05'!$C$2:$C$100,0)+1,0)))-INDIRECT(CONCATENATE("'2018-04'!G",TEXT(MATCH($C2,'2018-04'!$C$2:$C$100,0)+1,0))))</f>
        <v>175063176669.12</v>
      </c>
      <c r="H2" s="17">
        <f ca="1">IF(OR(INDIRECT(CONCATENATE("'2018-05'!H",TEXT(MATCH($C2,'2018-05'!$C$2:$C$100,0)+1,0)))="",INDIRECT(CONCATENATE("'2018-04'!H",TEXT(MATCH($C2,'2018-04'!$C$2:$C$100,0)+1,0)))="",AND(INDIRECT(CONCATENATE("'2018-05'!H",TEXT(MATCH($C2,'2018-05'!$C$2:$C$100,0)+1,0)))="",INDIRECT(CONCATENATE("'2018-04'!H",TEXT(MATCH($C2,'2018-04'!$C$2:$C$100,0)+1,0)))="")),"Н/Д",INDIRECT(CONCATENATE("'2018-05'!H",TEXT(MATCH($C2,'2018-05'!$C$2:$C$100,0)+1,0)))-INDIRECT(CONCATENATE("'2018-04'!H",TEXT(MATCH($C2,'2018-04'!$C$2:$C$100,0)+1,0))))</f>
        <v>304331146225.04993</v>
      </c>
      <c r="I2" s="17">
        <f ca="1">IF(OR(INDIRECT(CONCATENATE("'2018-05'!I",TEXT(MATCH($C2,'2018-05'!$C$2:$C$100,0)+1,0)))="",INDIRECT(CONCATENATE("'2018-04'!I",TEXT(MATCH($C2,'2018-04'!$C$2:$C$100,0)+1,0)))="",AND(INDIRECT(CONCATENATE("'2018-05'!I",TEXT(MATCH($C2,'2018-05'!$C$2:$C$100,0)+1,0)))="",INDIRECT(CONCATENATE("'2018-04'!I",TEXT(MATCH($C2,'2018-04'!$C$2:$C$100,0)+1,0)))="")),"Н/Д",INDIRECT(CONCATENATE("'2018-05'!I",TEXT(MATCH($C2,'2018-05'!$C$2:$C$100,0)+1,0)))-INDIRECT(CONCATENATE("'2018-04'!I",TEXT(MATCH($C2,'2018-04'!$C$2:$C$100,0)+1,0))))</f>
        <v>48995919212.289993</v>
      </c>
      <c r="J2" s="17">
        <f ca="1">IF(OR(INDIRECT(CONCATENATE("'2018-05'!J",TEXT(MATCH($C2,'2018-05'!$C$2:$C$100,0)+1,0)))="",INDIRECT(CONCATENATE("'2018-04'!J",TEXT(MATCH($C2,'2018-04'!$C$2:$C$100,0)+1,0)))="",AND(INDIRECT(CONCATENATE("'2018-05'!J",TEXT(MATCH($C2,'2018-05'!$C$2:$C$100,0)+1,0)))="",INDIRECT(CONCATENATE("'2018-04'!J",TEXT(MATCH($C2,'2018-04'!$C$2:$C$100,0)+1,0)))="")),"Н/Д",INDIRECT(CONCATENATE("'2018-05'!J",TEXT(MATCH($C2,'2018-05'!$C$2:$C$100,0)+1,0)))-INDIRECT(CONCATENATE("'2018-04'!J",TEXT(MATCH($C2,'2018-04'!$C$2:$C$100,0)+1,0))))</f>
        <v>4977775.3400000036</v>
      </c>
      <c r="K2" s="17">
        <f ca="1">IF(OR(INDIRECT(CONCATENATE("'2018-05'!K",TEXT(MATCH($C2,'2018-05'!$C$2:$C$100,0)+1,0)))="",INDIRECT(CONCATENATE("'2018-04'!K",TEXT(MATCH($C2,'2018-04'!$C$2:$C$100,0)+1,0)))="",AND(INDIRECT(CONCATENATE("'2018-05'!K",TEXT(MATCH($C2,'2018-05'!$C$2:$C$100,0)+1,0)))="",INDIRECT(CONCATENATE("'2018-04'!K",TEXT(MATCH($C2,'2018-04'!$C$2:$C$100,0)+1,0)))="")),"Н/Д",INDIRECT(CONCATENATE("'2018-05'!K",TEXT(MATCH($C2,'2018-05'!$C$2:$C$100,0)+1,0)))-INDIRECT(CONCATENATE("'2018-04'!K",TEXT(MATCH($C2,'2018-04'!$C$2:$C$100,0)+1,0))))</f>
        <v>122698991362.75</v>
      </c>
      <c r="L2" s="17">
        <f ca="1">IF(OR(INDIRECT(CONCATENATE("'2018-05'!L",TEXT(MATCH($C2,'2018-05'!$C$2:$C$100,0)+1,0)))="",INDIRECT(CONCATENATE("'2018-04'!L",TEXT(MATCH($C2,'2018-04'!$C$2:$C$100,0)+1,0)))="",AND(INDIRECT(CONCATENATE("'2018-05'!L",TEXT(MATCH($C2,'2018-05'!$C$2:$C$100,0)+1,0)))="",INDIRECT(CONCATENATE("'2018-04'!L",TEXT(MATCH($C2,'2018-04'!$C$2:$C$100,0)+1,0)))="")),"Н/Д",INDIRECT(CONCATENATE("'2018-05'!L",TEXT(MATCH($C2,'2018-05'!$C$2:$C$100,0)+1,0)))-INDIRECT(CONCATENATE("'2018-04'!L",TEXT(MATCH($C2,'2018-04'!$C$2:$C$100,0)+1,0))))</f>
        <v>234820322917.29001</v>
      </c>
      <c r="M2" s="17">
        <f ca="1">IF(OR(INDIRECT(CONCATENATE("'2018-05'!M",TEXT(MATCH($C2,'2018-05'!$C$2:$C$100,0)+1,0)))="",INDIRECT(CONCATENATE("'2018-04'!M",TEXT(MATCH($C2,'2018-04'!$C$2:$C$100,0)+1,0)))="",AND(INDIRECT(CONCATENATE("'2018-05'!M",TEXT(MATCH($C2,'2018-05'!$C$2:$C$100,0)+1,0)))="",INDIRECT(CONCATENATE("'2018-04'!M",TEXT(MATCH($C2,'2018-04'!$C$2:$C$100,0)+1,0)))="")),"Н/Д",INDIRECT(CONCATENATE("'2018-05'!M",TEXT(MATCH($C2,'2018-05'!$C$2:$C$100,0)+1,0)))-INDIRECT(CONCATENATE("'2018-04'!M",TEXT(MATCH($C2,'2018-04'!$C$2:$C$100,0)+1,0))))</f>
        <v>4421245356.8300018</v>
      </c>
      <c r="N2" s="17">
        <f ca="1">IF(OR(INDIRECT(CONCATENATE("'2018-05'!N",TEXT(MATCH($C2,'2018-05'!$C$2:$C$100,0)+1,0)))="",INDIRECT(CONCATENATE("'2018-04'!N",TEXT(MATCH($C2,'2018-04'!$C$2:$C$100,0)+1,0)))="",AND(INDIRECT(CONCATENATE("'2018-05'!N",TEXT(MATCH($C2,'2018-05'!$C$2:$C$100,0)+1,0)))="",INDIRECT(CONCATENATE("'2018-04'!N",TEXT(MATCH($C2,'2018-04'!$C$2:$C$100,0)+1,0)))="")),"Н/Д",INDIRECT(CONCATENATE("'2018-05'!N",TEXT(MATCH($C2,'2018-05'!$C$2:$C$100,0)+1,0)))-INDIRECT(CONCATENATE("'2018-04'!NE",TEXT(MATCH($C2,'2018-04'!$C$2:$C$100,0)+1,0))))</f>
        <v>14671077512.18</v>
      </c>
      <c r="O2" s="17">
        <f ca="1">IF(OR(INDIRECT(CONCATENATE("'2018-05'!O",TEXT(MATCH($C2,'2018-05'!$C$2:$C$100,0)+1,0)))="",INDIRECT(CONCATENATE("'2018-04'!O",TEXT(MATCH($C2,'2018-04'!$C$2:$C$100,0)+1,0)))="",AND(INDIRECT(CONCATENATE("'2018-05'!O",TEXT(MATCH($C2,'2018-05'!$C$2:$C$100,0)+1,0)))="",INDIRECT(CONCATENATE("'2018-04'!O",TEXT(MATCH($C2,'2018-04'!$C$2:$C$100,0)+1,0)))="")),"Н/Д",INDIRECT(CONCATENATE("'2018-05'!O",TEXT(MATCH($C2,'2018-05'!$C$2:$C$100,0)+1,0)))-INDIRECT(CONCATENATE("'2018-04'!O",TEXT(MATCH($C2,'2018-04'!$C$2:$C$100,0)+1,0))))</f>
        <v>6146020.8100000024</v>
      </c>
      <c r="P2" s="17">
        <f ca="1">IF(OR(INDIRECT(CONCATENATE("'2018-05'!P",TEXT(MATCH($C2,'2018-05'!$C$2:$C$100,0)+1,0)))="",INDIRECT(CONCATENATE("'2018-04'!P",TEXT(MATCH($C2,'2018-04'!$C$2:$C$100,0)+1,0)))="",AND(INDIRECT(CONCATENATE("'2018-05'!P",TEXT(MATCH($C2,'2018-05'!$C$2:$C$100,0)+1,0)))="",INDIRECT(CONCATENATE("'2018-04'!P",TEXT(MATCH($C2,'2018-04'!$C$2:$C$100,0)+1,0)))="")),"Н/Д",INDIRECT(CONCATENATE("'2018-05'!P",TEXT(MATCH($C2,'2018-05'!$C$2:$C$100,0)+1,0)))-INDIRECT(CONCATENATE("'2018-04'!P",TEXT(MATCH($C2,'2018-04'!$C$2:$C$100,0)+1,0))))</f>
        <v>39575147500.110008</v>
      </c>
      <c r="Q2" s="17">
        <f ca="1">IF(OR(INDIRECT(CONCATENATE("'2018-05'!Q",TEXT(MATCH($C2,'2018-05'!$C$2:$C$100,0)+1,0)))="",INDIRECT(CONCATENATE("'2018-04'!Q",TEXT(MATCH($C2,'2018-04'!$C$2:$C$100,0)+1,0)))="",AND(INDIRECT(CONCATENATE("'2018-05'!Q",TEXT(MATCH($C2,'2018-05'!$C$2:$C$100,0)+1,0)))="",INDIRECT(CONCATENATE("'2018-04'!Q",TEXT(MATCH($C2,'2018-04'!$C$2:$C$100,0)+1,0)))="")),"Н/Д",INDIRECT(CONCATENATE("'2018-05'!Q",TEXT(MATCH($C2,'2018-05'!$C$2:$C$100,0)+1,0)))-INDIRECT(CONCATENATE("'2018-04'!Q",TEXT(MATCH($C2,'2018-04'!$C$2:$C$100,0)+1,0))))</f>
        <v>3608268831.3599987</v>
      </c>
      <c r="R2" s="17">
        <f ca="1">IF(OR(INDIRECT(CONCATENATE("'2018-05'!R",TEXT(MATCH($C2,'2018-05'!$C$2:$C$100,0)+1,0)))="",INDIRECT(CONCATENATE("'2018-04'!R",TEXT(MATCH($C2,'2018-04'!$C$2:$C$100,0)+1,0)))="",AND(INDIRECT(CONCATENATE("'2018-05'!R",TEXT(MATCH($C2,'2018-05'!$C$2:$C$100,0)+1,0)))="",INDIRECT(CONCATENATE("'2018-04'!R",TEXT(MATCH($C2,'2018-04'!$C$2:$C$100,0)+1,0)))="")),"Н/Д",INDIRECT(CONCATENATE("'2018-05'!R",TEXT(MATCH($C2,'2018-05'!$C$2:$C$100,0)+1,0)))-INDIRECT(CONCATENATE("'2018-04'!R",TEXT(MATCH($C2,'2018-04'!$C$2:$C$100,0)+1,0))))</f>
        <v>11483605125.91</v>
      </c>
      <c r="S2" s="17">
        <f ca="1">IF(OR(INDIRECT(CONCATENATE("'2018-05'!S",TEXT(MATCH($C2,'2018-05'!$C$2:$C$100,0)+1,0)))="",INDIRECT(CONCATENATE("'2018-04'!S",TEXT(MATCH($C2,'2018-04'!$C$2:$C$100,0)+1,0)))="",AND(INDIRECT(CONCATENATE("'2018-05'!S",TEXT(MATCH($C2,'2018-05'!$C$2:$C$100,0)+1,0)))="",INDIRECT(CONCATENATE("'2018-04'!S",TEXT(MATCH($C2,'2018-04'!$C$2:$C$100,0)+1,0)))="")),"Н/Д",INDIRECT(CONCATENATE("'2018-05'!S",TEXT(MATCH($C2,'2018-05'!$C$2:$C$100,0)+1,0)))-INDIRECT(CONCATENATE("'2018-04'!S",TEXT(MATCH($C2,'2018-04'!$C$2:$C$100,0)+1,0))))</f>
        <v>120711239.54999998</v>
      </c>
      <c r="T2" s="17">
        <f ca="1">IF(OR(INDIRECT(CONCATENATE("'2018-05'!T",TEXT(MATCH($C2,'2018-05'!$C$2:$C$100,0)+1,0)))="",INDIRECT(CONCATENATE("'2018-04'!T",TEXT(MATCH($C2,'2018-04'!$C$2:$C$100,0)+1,0)))="",AND(INDIRECT(CONCATENATE("'2018-05'!T",TEXT(MATCH($C2,'2018-05'!$C$2:$C$100,0)+1,0)))="",INDIRECT(CONCATENATE("'2018-04'!T",TEXT(MATCH($C2,'2018-04'!$C$2:$C$100,0)+1,0)))="")),"Н/Д",INDIRECT(CONCATENATE("'2018-05'!T",TEXT(MATCH($C2,'2018-05'!$C$2:$C$100,0)+1,0)))-INDIRECT(CONCATENATE("'2018-04'!T",TEXT(MATCH($C2,'2018-04'!$C$2:$C$100,0)+1,0))))</f>
        <v>9451260057.2999992</v>
      </c>
      <c r="U2" s="17">
        <f ca="1">IF(OR(INDIRECT(CONCATENATE("'2018-05'!U",TEXT(MATCH($C2,'2018-05'!$C$2:$C$100,0)+1,0)))="",INDIRECT(CONCATENATE("'2018-04'!U",TEXT(MATCH($C2,'2018-04'!$C$2:$C$100,0)+1,0)))="",AND(INDIRECT(CONCATENATE("'2018-05'!U",TEXT(MATCH($C2,'2018-05'!$C$2:$C$100,0)+1,0)))="",INDIRECT(CONCATENATE("'2018-04'!U",TEXT(MATCH($C2,'2018-04'!$C$2:$C$100,0)+1,0)))="")),"Н/Д",INDIRECT(CONCATENATE("'2018-05'!U",TEXT(MATCH($C2,'2018-05'!$C$2:$C$100,0)+1,0)))-INDIRECT(CONCATENATE("'2018-04'!U",TEXT(MATCH($C2,'2018-04'!$C$2:$C$100,0)+1,0))))</f>
        <v>4606378349.8499994</v>
      </c>
      <c r="V2" s="17">
        <f ca="1">IF(OR(INDIRECT(CONCATENATE("'2018-05'!V",TEXT(MATCH($C2,'2018-05'!$C$2:$C$100,0)+1,0)))="",INDIRECT(CONCATENATE("'2018-04'!V",TEXT(MATCH($C2,'2018-04'!$C$2:$C$100,0)+1,0)))="",AND(INDIRECT(CONCATENATE("'2018-05'!V",TEXT(MATCH($C2,'2018-05'!$C$2:$C$100,0)+1,0)))="",INDIRECT(CONCATENATE("'2018-04'!V",TEXT(MATCH($C2,'2018-04'!$C$2:$C$100,0)+1,0)))="")),"Н/Д",INDIRECT(CONCATENATE("'2018-05'!V",TEXT(MATCH($C2,'2018-05'!$C$2:$C$100,0)+1,0)))-INDIRECT(CONCATENATE("'2018-04'!V",TEXT(MATCH($C2,'2018-04'!$C$2:$C$100,0)+1,0))))</f>
        <v>167920234173.28998</v>
      </c>
      <c r="W2" s="17">
        <f ca="1">IF(OR(INDIRECT(CONCATENATE("'2018-05'!W",TEXT(MATCH($C2,'2018-05'!$C$2:$C$100,0)+1,0)))="",INDIRECT(CONCATENATE("'2018-04'!W",TEXT(MATCH($C2,'2018-04'!$C$2:$C$100,0)+1,0)))="",AND(INDIRECT(CONCATENATE("'2018-05'!W",TEXT(MATCH($C2,'2018-05'!$C$2:$C$100,0)+1,0)))="",INDIRECT(CONCATENATE("'2018-04'!W",TEXT(MATCH($C2,'2018-04'!$C$2:$C$100,0)+1,0)))="")),"Н/Д",INDIRECT(CONCATENATE("'2018-05'!W",TEXT(MATCH($C2,'2018-05'!$C$2:$C$100,0)+1,0)))-INDIRECT(CONCATENATE("'2018-04'!W",TEXT(MATCH($C2,'2018-04'!$C$2:$C$100,0)+1,0))))</f>
        <v>3234668027087.4199</v>
      </c>
    </row>
    <row r="3" spans="1:23" x14ac:dyDescent="0.25">
      <c r="A3" s="2" t="s">
        <v>22</v>
      </c>
      <c r="B3" s="2" t="s">
        <v>23</v>
      </c>
      <c r="C3" s="15">
        <v>10000000</v>
      </c>
      <c r="D3" s="2" t="s">
        <v>208</v>
      </c>
      <c r="E3" s="17">
        <f ca="1">IF(OR(INDIRECT(CONCATENATE("'2018-05'!E",TEXT(MATCH($C3,'2018-05'!$C$2:$C$100,0)+1,0)))="",INDIRECT(CONCATENATE("'2018-04'!E",TEXT(MATCH($C3,'2018-04'!$C$2:$C$100,0)+1,0)))="",AND(INDIRECT(CONCATENATE("'2018-05'!E",TEXT(MATCH($C3,'2018-05'!$C$2:$C$100,0)+1,0)))="",INDIRECT(CONCATENATE("'2018-04'!E",TEXT(MATCH($C3,'2018-04'!$C$2:$C$100,0)+1,0)))="")),"Н/Д",INDIRECT(CONCATENATE("'2018-05'!E",TEXT(MATCH($C3,'2018-05'!$C$2:$C$100,0)+1,0)))-INDIRECT(CONCATENATE("'2018-04'!E",TEXT(MATCH($C3,'2018-04'!$C$2:$C$100,0)+1,0))))</f>
        <v>6045762186.3999996</v>
      </c>
      <c r="F3" s="17">
        <f ca="1">IF(OR(INDIRECT(CONCATENATE("'2018-05'!F",TEXT(MATCH($C3,'2018-05'!$C$2:$C$100,0)+1,0)))="",INDIRECT(CONCATENATE("'2018-04'!F",TEXT(MATCH($C3,'2018-04'!$C$2:$C$100,0)+1,0)))="",AND(INDIRECT(CONCATENATE("'2018-05'!F",TEXT(MATCH($C3,'2018-05'!$C$2:$C$100,0)+1,0)))="",INDIRECT(CONCATENATE("'2018-04'!F",TEXT(MATCH($C3,'2018-04'!$C$2:$C$100,0)+1,0)))="")),"Н/Д",INDIRECT(CONCATENATE("'2018-05'!F",TEXT(MATCH($C3,'2018-05'!$C$2:$C$100,0)+1,0)))-INDIRECT(CONCATENATE("'2018-04'!F",TEXT(MATCH($C3,'2018-04'!$C$2:$C$100,0)+1,0))))</f>
        <v>4961112283.4400005</v>
      </c>
      <c r="G3" s="17">
        <f ca="1">IF(OR(INDIRECT(CONCATENATE("'2018-05'!G",TEXT(MATCH($C3,'2018-05'!$C$2:$C$100,0)+1,0)))="",INDIRECT(CONCATENATE("'2018-04'!G",TEXT(MATCH($C3,'2018-04'!$C$2:$C$100,0)+1,0)))="",AND(INDIRECT(CONCATENATE("'2018-05'!G",TEXT(MATCH($C3,'2018-05'!$C$2:$C$100,0)+1,0)))="",INDIRECT(CONCATENATE("'2018-04'!G",TEXT(MATCH($C3,'2018-04'!$C$2:$C$100,0)+1,0)))="")),"Н/Д",INDIRECT(CONCATENATE("'2018-05'!G",TEXT(MATCH($C3,'2018-05'!$C$2:$C$100,0)+1,0)))-INDIRECT(CONCATENATE("'2018-04'!G",TEXT(MATCH($C3,'2018-04'!$C$2:$C$100,0)+1,0))))</f>
        <v>407165112.49000025</v>
      </c>
      <c r="H3" s="17">
        <f ca="1">IF(OR(INDIRECT(CONCATENATE("'2018-05'!H",TEXT(MATCH($C3,'2018-05'!$C$2:$C$100,0)+1,0)))="",INDIRECT(CONCATENATE("'2018-04'!H",TEXT(MATCH($C3,'2018-04'!$C$2:$C$100,0)+1,0)))="",AND(INDIRECT(CONCATENATE("'2018-05'!H",TEXT(MATCH($C3,'2018-05'!$C$2:$C$100,0)+1,0)))="",INDIRECT(CONCATENATE("'2018-04'!H",TEXT(MATCH($C3,'2018-04'!$C$2:$C$100,0)+1,0)))="")),"Н/Д",INDIRECT(CONCATENATE("'2018-05'!H",TEXT(MATCH($C3,'2018-05'!$C$2:$C$100,0)+1,0)))-INDIRECT(CONCATENATE("'2018-04'!H",TEXT(MATCH($C3,'2018-04'!$C$2:$C$100,0)+1,0))))</f>
        <v>1520963250.8499994</v>
      </c>
      <c r="I3" s="17">
        <f ca="1">IF(OR(INDIRECT(CONCATENATE("'2018-05'!I",TEXT(MATCH($C3,'2018-05'!$C$2:$C$100,0)+1,0)))="",INDIRECT(CONCATENATE("'2018-04'!I",TEXT(MATCH($C3,'2018-04'!$C$2:$C$100,0)+1,0)))="",AND(INDIRECT(CONCATENATE("'2018-05'!I",TEXT(MATCH($C3,'2018-05'!$C$2:$C$100,0)+1,0)))="",INDIRECT(CONCATENATE("'2018-04'!I",TEXT(MATCH($C3,'2018-04'!$C$2:$C$100,0)+1,0)))="")),"Н/Д",INDIRECT(CONCATENATE("'2018-05'!I",TEXT(MATCH($C3,'2018-05'!$C$2:$C$100,0)+1,0)))-INDIRECT(CONCATENATE("'2018-04'!I",TEXT(MATCH($C3,'2018-04'!$C$2:$C$100,0)+1,0))))</f>
        <v>210699002.51999998</v>
      </c>
      <c r="J3" s="17" t="str">
        <f ca="1">IF(OR(INDIRECT(CONCATENATE("'2018-05'!J",TEXT(MATCH($C3,'2018-05'!$C$2:$C$100,0)+1,0)))="",INDIRECT(CONCATENATE("'2018-04'!J",TEXT(MATCH($C3,'2018-04'!$C$2:$C$100,0)+1,0)))="",AND(INDIRECT(CONCATENATE("'2018-05'!J",TEXT(MATCH($C3,'2018-05'!$C$2:$C$100,0)+1,0)))="",INDIRECT(CONCATENATE("'2018-04'!J",TEXT(MATCH($C3,'2018-04'!$C$2:$C$100,0)+1,0)))="")),"Н/Д",INDIRECT(CONCATENATE("'2018-05'!J",TEXT(MATCH($C3,'2018-05'!$C$2:$C$100,0)+1,0)))-INDIRECT(CONCATENATE("'2018-04'!J",TEXT(MATCH($C3,'2018-04'!$C$2:$C$100,0)+1,0))))</f>
        <v>Н/Д</v>
      </c>
      <c r="K3" s="17">
        <f ca="1">IF(OR(INDIRECT(CONCATENATE("'2018-05'!K",TEXT(MATCH($C3,'2018-05'!$C$2:$C$100,0)+1,0)))="",INDIRECT(CONCATENATE("'2018-04'!K",TEXT(MATCH($C3,'2018-04'!$C$2:$C$100,0)+1,0)))="",AND(INDIRECT(CONCATENATE("'2018-05'!K",TEXT(MATCH($C3,'2018-05'!$C$2:$C$100,0)+1,0)))="",INDIRECT(CONCATENATE("'2018-04'!K",TEXT(MATCH($C3,'2018-04'!$C$2:$C$100,0)+1,0)))="")),"Н/Д",INDIRECT(CONCATENATE("'2018-05'!K",TEXT(MATCH($C3,'2018-05'!$C$2:$C$100,0)+1,0)))-INDIRECT(CONCATENATE("'2018-04'!K",TEXT(MATCH($C3,'2018-04'!$C$2:$C$100,0)+1,0))))</f>
        <v>629964589.13999999</v>
      </c>
      <c r="L3" s="17">
        <f ca="1">IF(OR(INDIRECT(CONCATENATE("'2018-05'!L",TEXT(MATCH($C3,'2018-05'!$C$2:$C$100,0)+1,0)))="",INDIRECT(CONCATENATE("'2018-04'!L",TEXT(MATCH($C3,'2018-04'!$C$2:$C$100,0)+1,0)))="",AND(INDIRECT(CONCATENATE("'2018-05'!L",TEXT(MATCH($C3,'2018-05'!$C$2:$C$100,0)+1,0)))="",INDIRECT(CONCATENATE("'2018-04'!L",TEXT(MATCH($C3,'2018-04'!$C$2:$C$100,0)+1,0)))="")),"Н/Д",INDIRECT(CONCATENATE("'2018-05'!L",TEXT(MATCH($C3,'2018-05'!$C$2:$C$100,0)+1,0)))-INDIRECT(CONCATENATE("'2018-04'!L",TEXT(MATCH($C3,'2018-04'!$C$2:$C$100,0)+1,0))))</f>
        <v>1940612320.2500002</v>
      </c>
      <c r="M3" s="17">
        <f ca="1">IF(OR(INDIRECT(CONCATENATE("'2018-05'!M",TEXT(MATCH($C3,'2018-05'!$C$2:$C$100,0)+1,0)))="",INDIRECT(CONCATENATE("'2018-04'!M",TEXT(MATCH($C3,'2018-04'!$C$2:$C$100,0)+1,0)))="",AND(INDIRECT(CONCATENATE("'2018-05'!M",TEXT(MATCH($C3,'2018-05'!$C$2:$C$100,0)+1,0)))="",INDIRECT(CONCATENATE("'2018-04'!M",TEXT(MATCH($C3,'2018-04'!$C$2:$C$100,0)+1,0)))="")),"Н/Д",INDIRECT(CONCATENATE("'2018-05'!M",TEXT(MATCH($C3,'2018-05'!$C$2:$C$100,0)+1,0)))-INDIRECT(CONCATENATE("'2018-04'!M",TEXT(MATCH($C3,'2018-04'!$C$2:$C$100,0)+1,0))))</f>
        <v>14587105.460000008</v>
      </c>
      <c r="N3" s="17">
        <f ca="1">IF(OR(INDIRECT(CONCATENATE("'2018-05'!N",TEXT(MATCH($C3,'2018-05'!$C$2:$C$100,0)+1,0)))="",INDIRECT(CONCATENATE("'2018-04'!N",TEXT(MATCH($C3,'2018-04'!$C$2:$C$100,0)+1,0)))="",AND(INDIRECT(CONCATENATE("'2018-05'!N",TEXT(MATCH($C3,'2018-05'!$C$2:$C$100,0)+1,0)))="",INDIRECT(CONCATENATE("'2018-04'!N",TEXT(MATCH($C3,'2018-04'!$C$2:$C$100,0)+1,0)))="")),"Н/Д",INDIRECT(CONCATENATE("'2018-05'!N",TEXT(MATCH($C3,'2018-05'!$C$2:$C$100,0)+1,0)))-INDIRECT(CONCATENATE("'2018-04'!NE",TEXT(MATCH($C3,'2018-04'!$C$2:$C$100,0)+1,0))))</f>
        <v>86441033.609999999</v>
      </c>
      <c r="O3" s="17">
        <f ca="1">IF(OR(INDIRECT(CONCATENATE("'2018-05'!O",TEXT(MATCH($C3,'2018-05'!$C$2:$C$100,0)+1,0)))="",INDIRECT(CONCATENATE("'2018-04'!O",TEXT(MATCH($C3,'2018-04'!$C$2:$C$100,0)+1,0)))="",AND(INDIRECT(CONCATENATE("'2018-05'!O",TEXT(MATCH($C3,'2018-05'!$C$2:$C$100,0)+1,0)))="",INDIRECT(CONCATENATE("'2018-04'!O",TEXT(MATCH($C3,'2018-04'!$C$2:$C$100,0)+1,0)))="")),"Н/Д",INDIRECT(CONCATENATE("'2018-05'!O",TEXT(MATCH($C3,'2018-05'!$C$2:$C$100,0)+1,0)))-INDIRECT(CONCATENATE("'2018-04'!O",TEXT(MATCH($C3,'2018-04'!$C$2:$C$100,0)+1,0))))</f>
        <v>35.300000000000011</v>
      </c>
      <c r="P3" s="17">
        <f ca="1">IF(OR(INDIRECT(CONCATENATE("'2018-05'!P",TEXT(MATCH($C3,'2018-05'!$C$2:$C$100,0)+1,0)))="",INDIRECT(CONCATENATE("'2018-04'!P",TEXT(MATCH($C3,'2018-04'!$C$2:$C$100,0)+1,0)))="",AND(INDIRECT(CONCATENATE("'2018-05'!P",TEXT(MATCH($C3,'2018-05'!$C$2:$C$100,0)+1,0)))="",INDIRECT(CONCATENATE("'2018-04'!P",TEXT(MATCH($C3,'2018-04'!$C$2:$C$100,0)+1,0)))="")),"Н/Д",INDIRECT(CONCATENATE("'2018-05'!P",TEXT(MATCH($C3,'2018-05'!$C$2:$C$100,0)+1,0)))-INDIRECT(CONCATENATE("'2018-04'!P",TEXT(MATCH($C3,'2018-04'!$C$2:$C$100,0)+1,0))))</f>
        <v>86270035.899999976</v>
      </c>
      <c r="Q3" s="17">
        <f ca="1">IF(OR(INDIRECT(CONCATENATE("'2018-05'!Q",TEXT(MATCH($C3,'2018-05'!$C$2:$C$100,0)+1,0)))="",INDIRECT(CONCATENATE("'2018-04'!Q",TEXT(MATCH($C3,'2018-04'!$C$2:$C$100,0)+1,0)))="",AND(INDIRECT(CONCATENATE("'2018-05'!Q",TEXT(MATCH($C3,'2018-05'!$C$2:$C$100,0)+1,0)))="",INDIRECT(CONCATENATE("'2018-04'!Q",TEXT(MATCH($C3,'2018-04'!$C$2:$C$100,0)+1,0)))="")),"Н/Д",INDIRECT(CONCATENATE("'2018-05'!Q",TEXT(MATCH($C3,'2018-05'!$C$2:$C$100,0)+1,0)))-INDIRECT(CONCATENATE("'2018-04'!Q",TEXT(MATCH($C3,'2018-04'!$C$2:$C$100,0)+1,0))))</f>
        <v>42183596.729999989</v>
      </c>
      <c r="R3" s="17">
        <f ca="1">IF(OR(INDIRECT(CONCATENATE("'2018-05'!R",TEXT(MATCH($C3,'2018-05'!$C$2:$C$100,0)+1,0)))="",INDIRECT(CONCATENATE("'2018-04'!R",TEXT(MATCH($C3,'2018-04'!$C$2:$C$100,0)+1,0)))="",AND(INDIRECT(CONCATENATE("'2018-05'!R",TEXT(MATCH($C3,'2018-05'!$C$2:$C$100,0)+1,0)))="",INDIRECT(CONCATENATE("'2018-04'!R",TEXT(MATCH($C3,'2018-04'!$C$2:$C$100,0)+1,0)))="")),"Н/Д",INDIRECT(CONCATENATE("'2018-05'!R",TEXT(MATCH($C3,'2018-05'!$C$2:$C$100,0)+1,0)))-INDIRECT(CONCATENATE("'2018-04'!R",TEXT(MATCH($C3,'2018-04'!$C$2:$C$100,0)+1,0))))</f>
        <v>14892750.490000002</v>
      </c>
      <c r="S3" s="17">
        <f ca="1">IF(OR(INDIRECT(CONCATENATE("'2018-05'!S",TEXT(MATCH($C3,'2018-05'!$C$2:$C$100,0)+1,0)))="",INDIRECT(CONCATENATE("'2018-04'!S",TEXT(MATCH($C3,'2018-04'!$C$2:$C$100,0)+1,0)))="",AND(INDIRECT(CONCATENATE("'2018-05'!S",TEXT(MATCH($C3,'2018-05'!$C$2:$C$100,0)+1,0)))="",INDIRECT(CONCATENATE("'2018-04'!S",TEXT(MATCH($C3,'2018-04'!$C$2:$C$100,0)+1,0)))="")),"Н/Д",INDIRECT(CONCATENATE("'2018-05'!S",TEXT(MATCH($C3,'2018-05'!$C$2:$C$100,0)+1,0)))-INDIRECT(CONCATENATE("'2018-04'!S",TEXT(MATCH($C3,'2018-04'!$C$2:$C$100,0)+1,0))))</f>
        <v>5582367.4400000004</v>
      </c>
      <c r="T3" s="17">
        <f ca="1">IF(OR(INDIRECT(CONCATENATE("'2018-05'!T",TEXT(MATCH($C3,'2018-05'!$C$2:$C$100,0)+1,0)))="",INDIRECT(CONCATENATE("'2018-04'!T",TEXT(MATCH($C3,'2018-04'!$C$2:$C$100,0)+1,0)))="",AND(INDIRECT(CONCATENATE("'2018-05'!T",TEXT(MATCH($C3,'2018-05'!$C$2:$C$100,0)+1,0)))="",INDIRECT(CONCATENATE("'2018-04'!T",TEXT(MATCH($C3,'2018-04'!$C$2:$C$100,0)+1,0)))="")),"Н/Д",INDIRECT(CONCATENATE("'2018-05'!T",TEXT(MATCH($C3,'2018-05'!$C$2:$C$100,0)+1,0)))-INDIRECT(CONCATENATE("'2018-04'!T",TEXT(MATCH($C3,'2018-04'!$C$2:$C$100,0)+1,0))))</f>
        <v>33292920.379999995</v>
      </c>
      <c r="U3" s="17">
        <f ca="1">IF(OR(INDIRECT(CONCATENATE("'2018-05'!U",TEXT(MATCH($C3,'2018-05'!$C$2:$C$100,0)+1,0)))="",INDIRECT(CONCATENATE("'2018-04'!U",TEXT(MATCH($C3,'2018-04'!$C$2:$C$100,0)+1,0)))="",AND(INDIRECT(CONCATENATE("'2018-05'!U",TEXT(MATCH($C3,'2018-05'!$C$2:$C$100,0)+1,0)))="",INDIRECT(CONCATENATE("'2018-04'!U",TEXT(MATCH($C3,'2018-04'!$C$2:$C$100,0)+1,0)))="")),"Н/Д",INDIRECT(CONCATENATE("'2018-05'!U",TEXT(MATCH($C3,'2018-05'!$C$2:$C$100,0)+1,0)))-INDIRECT(CONCATENATE("'2018-04'!U",TEXT(MATCH($C3,'2018-04'!$C$2:$C$100,0)+1,0))))</f>
        <v>4552855.67</v>
      </c>
      <c r="V3" s="17">
        <f ca="1">IF(OR(INDIRECT(CONCATENATE("'2018-05'!V",TEXT(MATCH($C3,'2018-05'!$C$2:$C$100,0)+1,0)))="",INDIRECT(CONCATENATE("'2018-04'!V",TEXT(MATCH($C3,'2018-04'!$C$2:$C$100,0)+1,0)))="",AND(INDIRECT(CONCATENATE("'2018-05'!V",TEXT(MATCH($C3,'2018-05'!$C$2:$C$100,0)+1,0)))="",INDIRECT(CONCATENATE("'2018-04'!V",TEXT(MATCH($C3,'2018-04'!$C$2:$C$100,0)+1,0)))="")),"Н/Д",INDIRECT(CONCATENATE("'2018-05'!V",TEXT(MATCH($C3,'2018-05'!$C$2:$C$100,0)+1,0)))-INDIRECT(CONCATENATE("'2018-04'!V",TEXT(MATCH($C3,'2018-04'!$C$2:$C$100,0)+1,0))))</f>
        <v>1084649902.96</v>
      </c>
      <c r="W3" s="17">
        <f ca="1">IF(OR(INDIRECT(CONCATENATE("'2018-05'!W",TEXT(MATCH($C3,'2018-05'!$C$2:$C$100,0)+1,0)))="",INDIRECT(CONCATENATE("'2018-04'!W",TEXT(MATCH($C3,'2018-04'!$C$2:$C$100,0)+1,0)))="",AND(INDIRECT(CONCATENATE("'2018-05'!W",TEXT(MATCH($C3,'2018-05'!$C$2:$C$100,0)+1,0)))="",INDIRECT(CONCATENATE("'2018-04'!W",TEXT(MATCH($C3,'2018-04'!$C$2:$C$100,0)+1,0)))="")),"Н/Д",INDIRECT(CONCATENATE("'2018-05'!W",TEXT(MATCH($C3,'2018-05'!$C$2:$C$100,0)+1,0)))-INDIRECT(CONCATENATE("'2018-04'!W",TEXT(MATCH($C3,'2018-04'!$C$2:$C$100,0)+1,0))))</f>
        <v>17025913915.190002</v>
      </c>
    </row>
    <row r="4" spans="1:23" x14ac:dyDescent="0.25">
      <c r="A4" s="2" t="s">
        <v>22</v>
      </c>
      <c r="B4" s="2" t="s">
        <v>24</v>
      </c>
      <c r="C4" s="15">
        <v>99000000</v>
      </c>
      <c r="D4" s="2" t="s">
        <v>208</v>
      </c>
      <c r="E4" s="17">
        <f ca="1">IF(OR(INDIRECT(CONCATENATE("'2018-05'!E",TEXT(MATCH($C4,'2018-05'!$C$2:$C$100,0)+1,0)))="",INDIRECT(CONCATENATE("'2018-04'!E",TEXT(MATCH($C4,'2018-04'!$C$2:$C$100,0)+1,0)))="",AND(INDIRECT(CONCATENATE("'2018-05'!E",TEXT(MATCH($C4,'2018-05'!$C$2:$C$100,0)+1,0)))="",INDIRECT(CONCATENATE("'2018-04'!E",TEXT(MATCH($C4,'2018-04'!$C$2:$C$100,0)+1,0)))="")),"Н/Д",INDIRECT(CONCATENATE("'2018-05'!E",TEXT(MATCH($C4,'2018-05'!$C$2:$C$100,0)+1,0)))-INDIRECT(CONCATENATE("'2018-04'!E",TEXT(MATCH($C4,'2018-04'!$C$2:$C$100,0)+1,0))))</f>
        <v>1155876341.6699996</v>
      </c>
      <c r="F4" s="17">
        <f ca="1">IF(OR(INDIRECT(CONCATENATE("'2018-05'!F",TEXT(MATCH($C4,'2018-05'!$C$2:$C$100,0)+1,0)))="",INDIRECT(CONCATENATE("'2018-04'!F",TEXT(MATCH($C4,'2018-04'!$C$2:$C$100,0)+1,0)))="",AND(INDIRECT(CONCATENATE("'2018-05'!F",TEXT(MATCH($C4,'2018-05'!$C$2:$C$100,0)+1,0)))="",INDIRECT(CONCATENATE("'2018-04'!F",TEXT(MATCH($C4,'2018-04'!$C$2:$C$100,0)+1,0)))="")),"Н/Д",INDIRECT(CONCATENATE("'2018-05'!F",TEXT(MATCH($C4,'2018-05'!$C$2:$C$100,0)+1,0)))-INDIRECT(CONCATENATE("'2018-04'!F",TEXT(MATCH($C4,'2018-04'!$C$2:$C$100,0)+1,0))))</f>
        <v>853702255.36999989</v>
      </c>
      <c r="G4" s="17">
        <f ca="1">IF(OR(INDIRECT(CONCATENATE("'2018-05'!G",TEXT(MATCH($C4,'2018-05'!$C$2:$C$100,0)+1,0)))="",INDIRECT(CONCATENATE("'2018-04'!G",TEXT(MATCH($C4,'2018-04'!$C$2:$C$100,0)+1,0)))="",AND(INDIRECT(CONCATENATE("'2018-05'!G",TEXT(MATCH($C4,'2018-05'!$C$2:$C$100,0)+1,0)))="",INDIRECT(CONCATENATE("'2018-04'!G",TEXT(MATCH($C4,'2018-04'!$C$2:$C$100,0)+1,0)))="")),"Н/Д",INDIRECT(CONCATENATE("'2018-05'!G",TEXT(MATCH($C4,'2018-05'!$C$2:$C$100,0)+1,0)))-INDIRECT(CONCATENATE("'2018-04'!G",TEXT(MATCH($C4,'2018-04'!$C$2:$C$100,0)+1,0))))</f>
        <v>17902917.949999988</v>
      </c>
      <c r="H4" s="17">
        <f ca="1">IF(OR(INDIRECT(CONCATENATE("'2018-05'!H",TEXT(MATCH($C4,'2018-05'!$C$2:$C$100,0)+1,0)))="",INDIRECT(CONCATENATE("'2018-04'!H",TEXT(MATCH($C4,'2018-04'!$C$2:$C$100,0)+1,0)))="",AND(INDIRECT(CONCATENATE("'2018-05'!H",TEXT(MATCH($C4,'2018-05'!$C$2:$C$100,0)+1,0)))="",INDIRECT(CONCATENATE("'2018-04'!H",TEXT(MATCH($C4,'2018-04'!$C$2:$C$100,0)+1,0)))="")),"Н/Д",INDIRECT(CONCATENATE("'2018-05'!H",TEXT(MATCH($C4,'2018-05'!$C$2:$C$100,0)+1,0)))-INDIRECT(CONCATENATE("'2018-04'!H",TEXT(MATCH($C4,'2018-04'!$C$2:$C$100,0)+1,0))))</f>
        <v>259101734.5</v>
      </c>
      <c r="I4" s="17">
        <f ca="1">IF(OR(INDIRECT(CONCATENATE("'2018-05'!I",TEXT(MATCH($C4,'2018-05'!$C$2:$C$100,0)+1,0)))="",INDIRECT(CONCATENATE("'2018-04'!I",TEXT(MATCH($C4,'2018-04'!$C$2:$C$100,0)+1,0)))="",AND(INDIRECT(CONCATENATE("'2018-05'!I",TEXT(MATCH($C4,'2018-05'!$C$2:$C$100,0)+1,0)))="",INDIRECT(CONCATENATE("'2018-04'!I",TEXT(MATCH($C4,'2018-04'!$C$2:$C$100,0)+1,0)))="")),"Н/Д",INDIRECT(CONCATENATE("'2018-05'!I",TEXT(MATCH($C4,'2018-05'!$C$2:$C$100,0)+1,0)))-INDIRECT(CONCATENATE("'2018-04'!I",TEXT(MATCH($C4,'2018-04'!$C$2:$C$100,0)+1,0))))</f>
        <v>38417737.419999987</v>
      </c>
      <c r="J4" s="17" t="str">
        <f ca="1">IF(OR(INDIRECT(CONCATENATE("'2018-05'!J",TEXT(MATCH($C4,'2018-05'!$C$2:$C$100,0)+1,0)))="",INDIRECT(CONCATENATE("'2018-04'!J",TEXT(MATCH($C4,'2018-04'!$C$2:$C$100,0)+1,0)))="",AND(INDIRECT(CONCATENATE("'2018-05'!J",TEXT(MATCH($C4,'2018-05'!$C$2:$C$100,0)+1,0)))="",INDIRECT(CONCATENATE("'2018-04'!J",TEXT(MATCH($C4,'2018-04'!$C$2:$C$100,0)+1,0)))="")),"Н/Д",INDIRECT(CONCATENATE("'2018-05'!J",TEXT(MATCH($C4,'2018-05'!$C$2:$C$100,0)+1,0)))-INDIRECT(CONCATENATE("'2018-04'!J",TEXT(MATCH($C4,'2018-04'!$C$2:$C$100,0)+1,0))))</f>
        <v>Н/Д</v>
      </c>
      <c r="K4" s="17">
        <f ca="1">IF(OR(INDIRECT(CONCATENATE("'2018-05'!K",TEXT(MATCH($C4,'2018-05'!$C$2:$C$100,0)+1,0)))="",INDIRECT(CONCATENATE("'2018-04'!K",TEXT(MATCH($C4,'2018-04'!$C$2:$C$100,0)+1,0)))="",AND(INDIRECT(CONCATENATE("'2018-05'!K",TEXT(MATCH($C4,'2018-05'!$C$2:$C$100,0)+1,0)))="",INDIRECT(CONCATENATE("'2018-04'!K",TEXT(MATCH($C4,'2018-04'!$C$2:$C$100,0)+1,0)))="")),"Н/Д",INDIRECT(CONCATENATE("'2018-05'!K",TEXT(MATCH($C4,'2018-05'!$C$2:$C$100,0)+1,0)))-INDIRECT(CONCATENATE("'2018-04'!K",TEXT(MATCH($C4,'2018-04'!$C$2:$C$100,0)+1,0))))</f>
        <v>83716701.5</v>
      </c>
      <c r="L4" s="17">
        <f ca="1">IF(OR(INDIRECT(CONCATENATE("'2018-05'!L",TEXT(MATCH($C4,'2018-05'!$C$2:$C$100,0)+1,0)))="",INDIRECT(CONCATENATE("'2018-04'!L",TEXT(MATCH($C4,'2018-04'!$C$2:$C$100,0)+1,0)))="",AND(INDIRECT(CONCATENATE("'2018-05'!L",TEXT(MATCH($C4,'2018-05'!$C$2:$C$100,0)+1,0)))="",INDIRECT(CONCATENATE("'2018-04'!L",TEXT(MATCH($C4,'2018-04'!$C$2:$C$100,0)+1,0)))="")),"Н/Д",INDIRECT(CONCATENATE("'2018-05'!L",TEXT(MATCH($C4,'2018-05'!$C$2:$C$100,0)+1,0)))-INDIRECT(CONCATENATE("'2018-04'!L",TEXT(MATCH($C4,'2018-04'!$C$2:$C$100,0)+1,0))))</f>
        <v>387861013.27000004</v>
      </c>
      <c r="M4" s="17">
        <f ca="1">IF(OR(INDIRECT(CONCATENATE("'2018-05'!M",TEXT(MATCH($C4,'2018-05'!$C$2:$C$100,0)+1,0)))="",INDIRECT(CONCATENATE("'2018-04'!M",TEXT(MATCH($C4,'2018-04'!$C$2:$C$100,0)+1,0)))="",AND(INDIRECT(CONCATENATE("'2018-05'!M",TEXT(MATCH($C4,'2018-05'!$C$2:$C$100,0)+1,0)))="",INDIRECT(CONCATENATE("'2018-04'!M",TEXT(MATCH($C4,'2018-04'!$C$2:$C$100,0)+1,0)))="")),"Н/Д",INDIRECT(CONCATENATE("'2018-05'!M",TEXT(MATCH($C4,'2018-05'!$C$2:$C$100,0)+1,0)))-INDIRECT(CONCATENATE("'2018-04'!M",TEXT(MATCH($C4,'2018-04'!$C$2:$C$100,0)+1,0))))</f>
        <v>9803518.2899999991</v>
      </c>
      <c r="N4" s="17">
        <f ca="1">IF(OR(INDIRECT(CONCATENATE("'2018-05'!N",TEXT(MATCH($C4,'2018-05'!$C$2:$C$100,0)+1,0)))="",INDIRECT(CONCATENATE("'2018-04'!N",TEXT(MATCH($C4,'2018-04'!$C$2:$C$100,0)+1,0)))="",AND(INDIRECT(CONCATENATE("'2018-05'!N",TEXT(MATCH($C4,'2018-05'!$C$2:$C$100,0)+1,0)))="",INDIRECT(CONCATENATE("'2018-04'!N",TEXT(MATCH($C4,'2018-04'!$C$2:$C$100,0)+1,0)))="")),"Н/Д",INDIRECT(CONCATENATE("'2018-05'!N",TEXT(MATCH($C4,'2018-05'!$C$2:$C$100,0)+1,0)))-INDIRECT(CONCATENATE("'2018-04'!NE",TEXT(MATCH($C4,'2018-04'!$C$2:$C$100,0)+1,0))))</f>
        <v>16847403.120000001</v>
      </c>
      <c r="O4" s="17">
        <f ca="1">IF(OR(INDIRECT(CONCATENATE("'2018-05'!O",TEXT(MATCH($C4,'2018-05'!$C$2:$C$100,0)+1,0)))="",INDIRECT(CONCATENATE("'2018-04'!O",TEXT(MATCH($C4,'2018-04'!$C$2:$C$100,0)+1,0)))="",AND(INDIRECT(CONCATENATE("'2018-05'!O",TEXT(MATCH($C4,'2018-05'!$C$2:$C$100,0)+1,0)))="",INDIRECT(CONCATENATE("'2018-04'!O",TEXT(MATCH($C4,'2018-04'!$C$2:$C$100,0)+1,0)))="")),"Н/Д",INDIRECT(CONCATENATE("'2018-05'!O",TEXT(MATCH($C4,'2018-05'!$C$2:$C$100,0)+1,0)))-INDIRECT(CONCATENATE("'2018-04'!O",TEXT(MATCH($C4,'2018-04'!$C$2:$C$100,0)+1,0))))</f>
        <v>540.27999999999975</v>
      </c>
      <c r="P4" s="17">
        <f ca="1">IF(OR(INDIRECT(CONCATENATE("'2018-05'!P",TEXT(MATCH($C4,'2018-05'!$C$2:$C$100,0)+1,0)))="",INDIRECT(CONCATENATE("'2018-04'!P",TEXT(MATCH($C4,'2018-04'!$C$2:$C$100,0)+1,0)))="",AND(INDIRECT(CONCATENATE("'2018-05'!P",TEXT(MATCH($C4,'2018-05'!$C$2:$C$100,0)+1,0)))="",INDIRECT(CONCATENATE("'2018-04'!P",TEXT(MATCH($C4,'2018-04'!$C$2:$C$100,0)+1,0)))="")),"Н/Д",INDIRECT(CONCATENATE("'2018-05'!P",TEXT(MATCH($C4,'2018-05'!$C$2:$C$100,0)+1,0)))-INDIRECT(CONCATENATE("'2018-04'!P",TEXT(MATCH($C4,'2018-04'!$C$2:$C$100,0)+1,0))))</f>
        <v>30473780.299999997</v>
      </c>
      <c r="Q4" s="17">
        <f ca="1">IF(OR(INDIRECT(CONCATENATE("'2018-05'!Q",TEXT(MATCH($C4,'2018-05'!$C$2:$C$100,0)+1,0)))="",INDIRECT(CONCATENATE("'2018-04'!Q",TEXT(MATCH($C4,'2018-04'!$C$2:$C$100,0)+1,0)))="",AND(INDIRECT(CONCATENATE("'2018-05'!Q",TEXT(MATCH($C4,'2018-05'!$C$2:$C$100,0)+1,0)))="",INDIRECT(CONCATENATE("'2018-04'!Q",TEXT(MATCH($C4,'2018-04'!$C$2:$C$100,0)+1,0)))="")),"Н/Д",INDIRECT(CONCATENATE("'2018-05'!Q",TEXT(MATCH($C4,'2018-05'!$C$2:$C$100,0)+1,0)))-INDIRECT(CONCATENATE("'2018-04'!Q",TEXT(MATCH($C4,'2018-04'!$C$2:$C$100,0)+1,0))))</f>
        <v>5225914.9499999993</v>
      </c>
      <c r="R4" s="17">
        <f ca="1">IF(OR(INDIRECT(CONCATENATE("'2018-05'!R",TEXT(MATCH($C4,'2018-05'!$C$2:$C$100,0)+1,0)))="",INDIRECT(CONCATENATE("'2018-04'!R",TEXT(MATCH($C4,'2018-04'!$C$2:$C$100,0)+1,0)))="",AND(INDIRECT(CONCATENATE("'2018-05'!R",TEXT(MATCH($C4,'2018-05'!$C$2:$C$100,0)+1,0)))="",INDIRECT(CONCATENATE("'2018-04'!R",TEXT(MATCH($C4,'2018-04'!$C$2:$C$100,0)+1,0)))="")),"Н/Д",INDIRECT(CONCATENATE("'2018-05'!R",TEXT(MATCH($C4,'2018-05'!$C$2:$C$100,0)+1,0)))-INDIRECT(CONCATENATE("'2018-04'!R",TEXT(MATCH($C4,'2018-04'!$C$2:$C$100,0)+1,0))))</f>
        <v>3323649.5200000014</v>
      </c>
      <c r="S4" s="17">
        <f ca="1">IF(OR(INDIRECT(CONCATENATE("'2018-05'!S",TEXT(MATCH($C4,'2018-05'!$C$2:$C$100,0)+1,0)))="",INDIRECT(CONCATENATE("'2018-04'!S",TEXT(MATCH($C4,'2018-04'!$C$2:$C$100,0)+1,0)))="",AND(INDIRECT(CONCATENATE("'2018-05'!S",TEXT(MATCH($C4,'2018-05'!$C$2:$C$100,0)+1,0)))="",INDIRECT(CONCATENATE("'2018-04'!S",TEXT(MATCH($C4,'2018-04'!$C$2:$C$100,0)+1,0)))="")),"Н/Д",INDIRECT(CONCATENATE("'2018-05'!S",TEXT(MATCH($C4,'2018-05'!$C$2:$C$100,0)+1,0)))-INDIRECT(CONCATENATE("'2018-04'!S",TEXT(MATCH($C4,'2018-04'!$C$2:$C$100,0)+1,0))))</f>
        <v>802528</v>
      </c>
      <c r="T4" s="17">
        <f ca="1">IF(OR(INDIRECT(CONCATENATE("'2018-05'!T",TEXT(MATCH($C4,'2018-05'!$C$2:$C$100,0)+1,0)))="",INDIRECT(CONCATENATE("'2018-04'!T",TEXT(MATCH($C4,'2018-04'!$C$2:$C$100,0)+1,0)))="",AND(INDIRECT(CONCATENATE("'2018-05'!T",TEXT(MATCH($C4,'2018-05'!$C$2:$C$100,0)+1,0)))="",INDIRECT(CONCATENATE("'2018-04'!T",TEXT(MATCH($C4,'2018-04'!$C$2:$C$100,0)+1,0)))="")),"Н/Д",INDIRECT(CONCATENATE("'2018-05'!T",TEXT(MATCH($C4,'2018-05'!$C$2:$C$100,0)+1,0)))-INDIRECT(CONCATENATE("'2018-04'!T",TEXT(MATCH($C4,'2018-04'!$C$2:$C$100,0)+1,0))))</f>
        <v>4933810.549999997</v>
      </c>
      <c r="U4" s="17">
        <f ca="1">IF(OR(INDIRECT(CONCATENATE("'2018-05'!U",TEXT(MATCH($C4,'2018-05'!$C$2:$C$100,0)+1,0)))="",INDIRECT(CONCATENATE("'2018-04'!U",TEXT(MATCH($C4,'2018-04'!$C$2:$C$100,0)+1,0)))="",AND(INDIRECT(CONCATENATE("'2018-05'!U",TEXT(MATCH($C4,'2018-05'!$C$2:$C$100,0)+1,0)))="",INDIRECT(CONCATENATE("'2018-04'!U",TEXT(MATCH($C4,'2018-04'!$C$2:$C$100,0)+1,0)))="")),"Н/Д",INDIRECT(CONCATENATE("'2018-05'!U",TEXT(MATCH($C4,'2018-05'!$C$2:$C$100,0)+1,0)))-INDIRECT(CONCATENATE("'2018-04'!U",TEXT(MATCH($C4,'2018-04'!$C$2:$C$100,0)+1,0))))</f>
        <v>511396.80000000028</v>
      </c>
      <c r="V4" s="17">
        <f ca="1">IF(OR(INDIRECT(CONCATENATE("'2018-05'!V",TEXT(MATCH($C4,'2018-05'!$C$2:$C$100,0)+1,0)))="",INDIRECT(CONCATENATE("'2018-04'!V",TEXT(MATCH($C4,'2018-04'!$C$2:$C$100,0)+1,0)))="",AND(INDIRECT(CONCATENATE("'2018-05'!V",TEXT(MATCH($C4,'2018-05'!$C$2:$C$100,0)+1,0)))="",INDIRECT(CONCATENATE("'2018-04'!V",TEXT(MATCH($C4,'2018-04'!$C$2:$C$100,0)+1,0)))="")),"Н/Д",INDIRECT(CONCATENATE("'2018-05'!V",TEXT(MATCH($C4,'2018-05'!$C$2:$C$100,0)+1,0)))-INDIRECT(CONCATENATE("'2018-04'!V",TEXT(MATCH($C4,'2018-04'!$C$2:$C$100,0)+1,0))))</f>
        <v>302174086.29999995</v>
      </c>
      <c r="W4" s="17">
        <f ca="1">IF(OR(INDIRECT(CONCATENATE("'2018-05'!W",TEXT(MATCH($C4,'2018-05'!$C$2:$C$100,0)+1,0)))="",INDIRECT(CONCATENATE("'2018-04'!W",TEXT(MATCH($C4,'2018-04'!$C$2:$C$100,0)+1,0)))="",AND(INDIRECT(CONCATENATE("'2018-05'!W",TEXT(MATCH($C4,'2018-05'!$C$2:$C$100,0)+1,0)))="",INDIRECT(CONCATENATE("'2018-04'!W",TEXT(MATCH($C4,'2018-04'!$C$2:$C$100,0)+1,0)))="")),"Н/Д",INDIRECT(CONCATENATE("'2018-05'!W",TEXT(MATCH($C4,'2018-05'!$C$2:$C$100,0)+1,0)))-INDIRECT(CONCATENATE("'2018-04'!W",TEXT(MATCH($C4,'2018-04'!$C$2:$C$100,0)+1,0))))</f>
        <v>3159204548.4899998</v>
      </c>
    </row>
    <row r="5" spans="1:23" x14ac:dyDescent="0.25">
      <c r="A5" s="2" t="s">
        <v>22</v>
      </c>
      <c r="B5" s="2" t="s">
        <v>25</v>
      </c>
      <c r="C5" s="15">
        <v>76000000</v>
      </c>
      <c r="D5" s="2" t="s">
        <v>208</v>
      </c>
      <c r="E5" s="17">
        <f ca="1">IF(OR(INDIRECT(CONCATENATE("'2018-05'!E",TEXT(MATCH($C5,'2018-05'!$C$2:$C$100,0)+1,0)))="",INDIRECT(CONCATENATE("'2018-04'!E",TEXT(MATCH($C5,'2018-04'!$C$2:$C$100,0)+1,0)))="",AND(INDIRECT(CONCATENATE("'2018-05'!E",TEXT(MATCH($C5,'2018-05'!$C$2:$C$100,0)+1,0)))="",INDIRECT(CONCATENATE("'2018-04'!E",TEXT(MATCH($C5,'2018-04'!$C$2:$C$100,0)+1,0)))="")),"Н/Д",INDIRECT(CONCATENATE("'2018-05'!E",TEXT(MATCH($C5,'2018-05'!$C$2:$C$100,0)+1,0)))-INDIRECT(CONCATENATE("'2018-04'!E",TEXT(MATCH($C5,'2018-04'!$C$2:$C$100,0)+1,0))))</f>
        <v>6678699296.289999</v>
      </c>
      <c r="F5" s="17">
        <f ca="1">IF(OR(INDIRECT(CONCATENATE("'2018-05'!F",TEXT(MATCH($C5,'2018-05'!$C$2:$C$100,0)+1,0)))="",INDIRECT(CONCATENATE("'2018-04'!F",TEXT(MATCH($C5,'2018-04'!$C$2:$C$100,0)+1,0)))="",AND(INDIRECT(CONCATENATE("'2018-05'!F",TEXT(MATCH($C5,'2018-05'!$C$2:$C$100,0)+1,0)))="",INDIRECT(CONCATENATE("'2018-04'!F",TEXT(MATCH($C5,'2018-04'!$C$2:$C$100,0)+1,0)))="")),"Н/Д",INDIRECT(CONCATENATE("'2018-05'!F",TEXT(MATCH($C5,'2018-05'!$C$2:$C$100,0)+1,0)))-INDIRECT(CONCATENATE("'2018-04'!F",TEXT(MATCH($C5,'2018-04'!$C$2:$C$100,0)+1,0))))</f>
        <v>4232121350.1399994</v>
      </c>
      <c r="G5" s="17">
        <f ca="1">IF(OR(INDIRECT(CONCATENATE("'2018-05'!G",TEXT(MATCH($C5,'2018-05'!$C$2:$C$100,0)+1,0)))="",INDIRECT(CONCATENATE("'2018-04'!G",TEXT(MATCH($C5,'2018-04'!$C$2:$C$100,0)+1,0)))="",AND(INDIRECT(CONCATENATE("'2018-05'!G",TEXT(MATCH($C5,'2018-05'!$C$2:$C$100,0)+1,0)))="",INDIRECT(CONCATENATE("'2018-04'!G",TEXT(MATCH($C5,'2018-04'!$C$2:$C$100,0)+1,0)))="")),"Н/Д",INDIRECT(CONCATENATE("'2018-05'!G",TEXT(MATCH($C5,'2018-05'!$C$2:$C$100,0)+1,0)))-INDIRECT(CONCATENATE("'2018-04'!G",TEXT(MATCH($C5,'2018-04'!$C$2:$C$100,0)+1,0))))</f>
        <v>203795656.63000011</v>
      </c>
      <c r="H5" s="17">
        <f ca="1">IF(OR(INDIRECT(CONCATENATE("'2018-05'!H",TEXT(MATCH($C5,'2018-05'!$C$2:$C$100,0)+1,0)))="",INDIRECT(CONCATENATE("'2018-04'!H",TEXT(MATCH($C5,'2018-04'!$C$2:$C$100,0)+1,0)))="",AND(INDIRECT(CONCATENATE("'2018-05'!H",TEXT(MATCH($C5,'2018-05'!$C$2:$C$100,0)+1,0)))="",INDIRECT(CONCATENATE("'2018-04'!H",TEXT(MATCH($C5,'2018-04'!$C$2:$C$100,0)+1,0)))="")),"Н/Д",INDIRECT(CONCATENATE("'2018-05'!H",TEXT(MATCH($C5,'2018-05'!$C$2:$C$100,0)+1,0)))-INDIRECT(CONCATENATE("'2018-04'!H",TEXT(MATCH($C5,'2018-04'!$C$2:$C$100,0)+1,0))))</f>
        <v>1502496585.7000003</v>
      </c>
      <c r="I5" s="17">
        <f ca="1">IF(OR(INDIRECT(CONCATENATE("'2018-05'!I",TEXT(MATCH($C5,'2018-05'!$C$2:$C$100,0)+1,0)))="",INDIRECT(CONCATENATE("'2018-04'!I",TEXT(MATCH($C5,'2018-04'!$C$2:$C$100,0)+1,0)))="",AND(INDIRECT(CONCATENATE("'2018-05'!I",TEXT(MATCH($C5,'2018-05'!$C$2:$C$100,0)+1,0)))="",INDIRECT(CONCATENATE("'2018-04'!I",TEXT(MATCH($C5,'2018-04'!$C$2:$C$100,0)+1,0)))="")),"Н/Д",INDIRECT(CONCATENATE("'2018-05'!I",TEXT(MATCH($C5,'2018-05'!$C$2:$C$100,0)+1,0)))-INDIRECT(CONCATENATE("'2018-04'!I",TEXT(MATCH($C5,'2018-04'!$C$2:$C$100,0)+1,0))))</f>
        <v>251166783.70999992</v>
      </c>
      <c r="J5" s="17" t="str">
        <f ca="1">IF(OR(INDIRECT(CONCATENATE("'2018-05'!J",TEXT(MATCH($C5,'2018-05'!$C$2:$C$100,0)+1,0)))="",INDIRECT(CONCATENATE("'2018-04'!J",TEXT(MATCH($C5,'2018-04'!$C$2:$C$100,0)+1,0)))="",AND(INDIRECT(CONCATENATE("'2018-05'!J",TEXT(MATCH($C5,'2018-05'!$C$2:$C$100,0)+1,0)))="",INDIRECT(CONCATENATE("'2018-04'!J",TEXT(MATCH($C5,'2018-04'!$C$2:$C$100,0)+1,0)))="")),"Н/Д",INDIRECT(CONCATENATE("'2018-05'!J",TEXT(MATCH($C5,'2018-05'!$C$2:$C$100,0)+1,0)))-INDIRECT(CONCATENATE("'2018-04'!J",TEXT(MATCH($C5,'2018-04'!$C$2:$C$100,0)+1,0))))</f>
        <v>Н/Д</v>
      </c>
      <c r="K5" s="17">
        <f ca="1">IF(OR(INDIRECT(CONCATENATE("'2018-05'!K",TEXT(MATCH($C5,'2018-05'!$C$2:$C$100,0)+1,0)))="",INDIRECT(CONCATENATE("'2018-04'!K",TEXT(MATCH($C5,'2018-04'!$C$2:$C$100,0)+1,0)))="",AND(INDIRECT(CONCATENATE("'2018-05'!K",TEXT(MATCH($C5,'2018-05'!$C$2:$C$100,0)+1,0)))="",INDIRECT(CONCATENATE("'2018-04'!K",TEXT(MATCH($C5,'2018-04'!$C$2:$C$100,0)+1,0)))="")),"Н/Д",INDIRECT(CONCATENATE("'2018-05'!K",TEXT(MATCH($C5,'2018-05'!$C$2:$C$100,0)+1,0)))-INDIRECT(CONCATENATE("'2018-04'!K",TEXT(MATCH($C5,'2018-04'!$C$2:$C$100,0)+1,0))))</f>
        <v>423275842.82999998</v>
      </c>
      <c r="L5" s="17">
        <f ca="1">IF(OR(INDIRECT(CONCATENATE("'2018-05'!L",TEXT(MATCH($C5,'2018-05'!$C$2:$C$100,0)+1,0)))="",INDIRECT(CONCATENATE("'2018-04'!L",TEXT(MATCH($C5,'2018-04'!$C$2:$C$100,0)+1,0)))="",AND(INDIRECT(CONCATENATE("'2018-05'!L",TEXT(MATCH($C5,'2018-05'!$C$2:$C$100,0)+1,0)))="",INDIRECT(CONCATENATE("'2018-04'!L",TEXT(MATCH($C5,'2018-04'!$C$2:$C$100,0)+1,0)))="")),"Н/Д",INDIRECT(CONCATENATE("'2018-05'!L",TEXT(MATCH($C5,'2018-05'!$C$2:$C$100,0)+1,0)))-INDIRECT(CONCATENATE("'2018-04'!L",TEXT(MATCH($C5,'2018-04'!$C$2:$C$100,0)+1,0))))</f>
        <v>1293411800.6500001</v>
      </c>
      <c r="M5" s="17">
        <f ca="1">IF(OR(INDIRECT(CONCATENATE("'2018-05'!M",TEXT(MATCH($C5,'2018-05'!$C$2:$C$100,0)+1,0)))="",INDIRECT(CONCATENATE("'2018-04'!M",TEXT(MATCH($C5,'2018-04'!$C$2:$C$100,0)+1,0)))="",AND(INDIRECT(CONCATENATE("'2018-05'!M",TEXT(MATCH($C5,'2018-05'!$C$2:$C$100,0)+1,0)))="",INDIRECT(CONCATENATE("'2018-04'!M",TEXT(MATCH($C5,'2018-04'!$C$2:$C$100,0)+1,0)))="")),"Н/Д",INDIRECT(CONCATENATE("'2018-05'!M",TEXT(MATCH($C5,'2018-05'!$C$2:$C$100,0)+1,0)))-INDIRECT(CONCATENATE("'2018-04'!M",TEXT(MATCH($C5,'2018-04'!$C$2:$C$100,0)+1,0))))</f>
        <v>60507608.50999999</v>
      </c>
      <c r="N5" s="17">
        <f ca="1">IF(OR(INDIRECT(CONCATENATE("'2018-05'!N",TEXT(MATCH($C5,'2018-05'!$C$2:$C$100,0)+1,0)))="",INDIRECT(CONCATENATE("'2018-04'!N",TEXT(MATCH($C5,'2018-04'!$C$2:$C$100,0)+1,0)))="",AND(INDIRECT(CONCATENATE("'2018-05'!N",TEXT(MATCH($C5,'2018-05'!$C$2:$C$100,0)+1,0)))="",INDIRECT(CONCATENATE("'2018-04'!N",TEXT(MATCH($C5,'2018-04'!$C$2:$C$100,0)+1,0)))="")),"Н/Д",INDIRECT(CONCATENATE("'2018-05'!N",TEXT(MATCH($C5,'2018-05'!$C$2:$C$100,0)+1,0)))-INDIRECT(CONCATENATE("'2018-04'!NE",TEXT(MATCH($C5,'2018-04'!$C$2:$C$100,0)+1,0))))</f>
        <v>91373141.510000005</v>
      </c>
      <c r="O5" s="17">
        <f ca="1">IF(OR(INDIRECT(CONCATENATE("'2018-05'!O",TEXT(MATCH($C5,'2018-05'!$C$2:$C$100,0)+1,0)))="",INDIRECT(CONCATENATE("'2018-04'!O",TEXT(MATCH($C5,'2018-04'!$C$2:$C$100,0)+1,0)))="",AND(INDIRECT(CONCATENATE("'2018-05'!O",TEXT(MATCH($C5,'2018-05'!$C$2:$C$100,0)+1,0)))="",INDIRECT(CONCATENATE("'2018-04'!O",TEXT(MATCH($C5,'2018-04'!$C$2:$C$100,0)+1,0)))="")),"Н/Д",INDIRECT(CONCATENATE("'2018-05'!O",TEXT(MATCH($C5,'2018-05'!$C$2:$C$100,0)+1,0)))-INDIRECT(CONCATENATE("'2018-04'!O",TEXT(MATCH($C5,'2018-04'!$C$2:$C$100,0)+1,0))))</f>
        <v>179826.67</v>
      </c>
      <c r="P5" s="17">
        <f ca="1">IF(OR(INDIRECT(CONCATENATE("'2018-05'!P",TEXT(MATCH($C5,'2018-05'!$C$2:$C$100,0)+1,0)))="",INDIRECT(CONCATENATE("'2018-04'!P",TEXT(MATCH($C5,'2018-04'!$C$2:$C$100,0)+1,0)))="",AND(INDIRECT(CONCATENATE("'2018-05'!P",TEXT(MATCH($C5,'2018-05'!$C$2:$C$100,0)+1,0)))="",INDIRECT(CONCATENATE("'2018-04'!P",TEXT(MATCH($C5,'2018-04'!$C$2:$C$100,0)+1,0)))="")),"Н/Д",INDIRECT(CONCATENATE("'2018-05'!P",TEXT(MATCH($C5,'2018-05'!$C$2:$C$100,0)+1,0)))-INDIRECT(CONCATENATE("'2018-04'!P",TEXT(MATCH($C5,'2018-04'!$C$2:$C$100,0)+1,0))))</f>
        <v>51919225.969999984</v>
      </c>
      <c r="Q5" s="17">
        <f ca="1">IF(OR(INDIRECT(CONCATENATE("'2018-05'!Q",TEXT(MATCH($C5,'2018-05'!$C$2:$C$100,0)+1,0)))="",INDIRECT(CONCATENATE("'2018-04'!Q",TEXT(MATCH($C5,'2018-04'!$C$2:$C$100,0)+1,0)))="",AND(INDIRECT(CONCATENATE("'2018-05'!Q",TEXT(MATCH($C5,'2018-05'!$C$2:$C$100,0)+1,0)))="",INDIRECT(CONCATENATE("'2018-04'!Q",TEXT(MATCH($C5,'2018-04'!$C$2:$C$100,0)+1,0)))="")),"Н/Д",INDIRECT(CONCATENATE("'2018-05'!Q",TEXT(MATCH($C5,'2018-05'!$C$2:$C$100,0)+1,0)))-INDIRECT(CONCATENATE("'2018-04'!Q",TEXT(MATCH($C5,'2018-04'!$C$2:$C$100,0)+1,0))))</f>
        <v>36693434.899999999</v>
      </c>
      <c r="R5" s="17">
        <f ca="1">IF(OR(INDIRECT(CONCATENATE("'2018-05'!R",TEXT(MATCH($C5,'2018-05'!$C$2:$C$100,0)+1,0)))="",INDIRECT(CONCATENATE("'2018-04'!R",TEXT(MATCH($C5,'2018-04'!$C$2:$C$100,0)+1,0)))="",AND(INDIRECT(CONCATENATE("'2018-05'!R",TEXT(MATCH($C5,'2018-05'!$C$2:$C$100,0)+1,0)))="",INDIRECT(CONCATENATE("'2018-04'!R",TEXT(MATCH($C5,'2018-04'!$C$2:$C$100,0)+1,0)))="")),"Н/Д",INDIRECT(CONCATENATE("'2018-05'!R",TEXT(MATCH($C5,'2018-05'!$C$2:$C$100,0)+1,0)))-INDIRECT(CONCATENATE("'2018-04'!R",TEXT(MATCH($C5,'2018-04'!$C$2:$C$100,0)+1,0))))</f>
        <v>13209707.640000001</v>
      </c>
      <c r="S5" s="17">
        <f ca="1">IF(OR(INDIRECT(CONCATENATE("'2018-05'!S",TEXT(MATCH($C5,'2018-05'!$C$2:$C$100,0)+1,0)))="",INDIRECT(CONCATENATE("'2018-04'!S",TEXT(MATCH($C5,'2018-04'!$C$2:$C$100,0)+1,0)))="",AND(INDIRECT(CONCATENATE("'2018-05'!S",TEXT(MATCH($C5,'2018-05'!$C$2:$C$100,0)+1,0)))="",INDIRECT(CONCATENATE("'2018-04'!S",TEXT(MATCH($C5,'2018-04'!$C$2:$C$100,0)+1,0)))="")),"Н/Д",INDIRECT(CONCATENATE("'2018-05'!S",TEXT(MATCH($C5,'2018-05'!$C$2:$C$100,0)+1,0)))-INDIRECT(CONCATENATE("'2018-04'!S",TEXT(MATCH($C5,'2018-04'!$C$2:$C$100,0)+1,0))))</f>
        <v>162288.99</v>
      </c>
      <c r="T5" s="17">
        <f ca="1">IF(OR(INDIRECT(CONCATENATE("'2018-05'!T",TEXT(MATCH($C5,'2018-05'!$C$2:$C$100,0)+1,0)))="",INDIRECT(CONCATENATE("'2018-04'!T",TEXT(MATCH($C5,'2018-04'!$C$2:$C$100,0)+1,0)))="",AND(INDIRECT(CONCATENATE("'2018-05'!T",TEXT(MATCH($C5,'2018-05'!$C$2:$C$100,0)+1,0)))="",INDIRECT(CONCATENATE("'2018-04'!T",TEXT(MATCH($C5,'2018-04'!$C$2:$C$100,0)+1,0)))="")),"Н/Д",INDIRECT(CONCATENATE("'2018-05'!T",TEXT(MATCH($C5,'2018-05'!$C$2:$C$100,0)+1,0)))-INDIRECT(CONCATENATE("'2018-04'!T",TEXT(MATCH($C5,'2018-04'!$C$2:$C$100,0)+1,0))))</f>
        <v>60844525.129999995</v>
      </c>
      <c r="U5" s="17">
        <f ca="1">IF(OR(INDIRECT(CONCATENATE("'2018-05'!U",TEXT(MATCH($C5,'2018-05'!$C$2:$C$100,0)+1,0)))="",INDIRECT(CONCATENATE("'2018-04'!U",TEXT(MATCH($C5,'2018-04'!$C$2:$C$100,0)+1,0)))="",AND(INDIRECT(CONCATENATE("'2018-05'!U",TEXT(MATCH($C5,'2018-05'!$C$2:$C$100,0)+1,0)))="",INDIRECT(CONCATENATE("'2018-04'!U",TEXT(MATCH($C5,'2018-04'!$C$2:$C$100,0)+1,0)))="")),"Н/Д",INDIRECT(CONCATENATE("'2018-05'!U",TEXT(MATCH($C5,'2018-05'!$C$2:$C$100,0)+1,0)))-INDIRECT(CONCATENATE("'2018-04'!U",TEXT(MATCH($C5,'2018-04'!$C$2:$C$100,0)+1,0))))</f>
        <v>296611590.86000001</v>
      </c>
      <c r="V5" s="17">
        <f ca="1">IF(OR(INDIRECT(CONCATENATE("'2018-05'!V",TEXT(MATCH($C5,'2018-05'!$C$2:$C$100,0)+1,0)))="",INDIRECT(CONCATENATE("'2018-04'!V",TEXT(MATCH($C5,'2018-04'!$C$2:$C$100,0)+1,0)))="",AND(INDIRECT(CONCATENATE("'2018-05'!V",TEXT(MATCH($C5,'2018-05'!$C$2:$C$100,0)+1,0)))="",INDIRECT(CONCATENATE("'2018-04'!V",TEXT(MATCH($C5,'2018-04'!$C$2:$C$100,0)+1,0)))="")),"Н/Д",INDIRECT(CONCATENATE("'2018-05'!V",TEXT(MATCH($C5,'2018-05'!$C$2:$C$100,0)+1,0)))-INDIRECT(CONCATENATE("'2018-04'!V",TEXT(MATCH($C5,'2018-04'!$C$2:$C$100,0)+1,0))))</f>
        <v>2446577946.1499996</v>
      </c>
      <c r="W5" s="17">
        <f ca="1">IF(OR(INDIRECT(CONCATENATE("'2018-05'!W",TEXT(MATCH($C5,'2018-05'!$C$2:$C$100,0)+1,0)))="",INDIRECT(CONCATENATE("'2018-04'!W",TEXT(MATCH($C5,'2018-04'!$C$2:$C$100,0)+1,0)))="",AND(INDIRECT(CONCATENATE("'2018-05'!W",TEXT(MATCH($C5,'2018-05'!$C$2:$C$100,0)+1,0)))="",INDIRECT(CONCATENATE("'2018-04'!W",TEXT(MATCH($C5,'2018-04'!$C$2:$C$100,0)+1,0)))="")),"Н/Д",INDIRECT(CONCATENATE("'2018-05'!W",TEXT(MATCH($C5,'2018-05'!$C$2:$C$100,0)+1,0)))-INDIRECT(CONCATENATE("'2018-04'!W",TEXT(MATCH($C5,'2018-04'!$C$2:$C$100,0)+1,0))))</f>
        <v>17577863525.299995</v>
      </c>
    </row>
    <row r="6" spans="1:23" x14ac:dyDescent="0.25">
      <c r="A6" s="2" t="s">
        <v>22</v>
      </c>
      <c r="B6" s="2" t="s">
        <v>26</v>
      </c>
      <c r="C6" s="15">
        <v>30000000</v>
      </c>
      <c r="D6" s="2" t="s">
        <v>208</v>
      </c>
      <c r="E6" s="17">
        <f ca="1">IF(OR(INDIRECT(CONCATENATE("'2018-05'!E",TEXT(MATCH($C6,'2018-05'!$C$2:$C$100,0)+1,0)))="",INDIRECT(CONCATENATE("'2018-04'!E",TEXT(MATCH($C6,'2018-04'!$C$2:$C$100,0)+1,0)))="",AND(INDIRECT(CONCATENATE("'2018-05'!E",TEXT(MATCH($C6,'2018-05'!$C$2:$C$100,0)+1,0)))="",INDIRECT(CONCATENATE("'2018-04'!E",TEXT(MATCH($C6,'2018-04'!$C$2:$C$100,0)+1,0)))="")),"Н/Д",INDIRECT(CONCATENATE("'2018-05'!E",TEXT(MATCH($C6,'2018-05'!$C$2:$C$100,0)+1,0)))-INDIRECT(CONCATENATE("'2018-04'!E",TEXT(MATCH($C6,'2018-04'!$C$2:$C$100,0)+1,0))))</f>
        <v>7642261580.7400017</v>
      </c>
      <c r="F6" s="17">
        <f ca="1">IF(OR(INDIRECT(CONCATENATE("'2018-05'!F",TEXT(MATCH($C6,'2018-05'!$C$2:$C$100,0)+1,0)))="",INDIRECT(CONCATENATE("'2018-04'!F",TEXT(MATCH($C6,'2018-04'!$C$2:$C$100,0)+1,0)))="",AND(INDIRECT(CONCATENATE("'2018-05'!F",TEXT(MATCH($C6,'2018-05'!$C$2:$C$100,0)+1,0)))="",INDIRECT(CONCATENATE("'2018-04'!F",TEXT(MATCH($C6,'2018-04'!$C$2:$C$100,0)+1,0)))="")),"Н/Д",INDIRECT(CONCATENATE("'2018-05'!F",TEXT(MATCH($C6,'2018-05'!$C$2:$C$100,0)+1,0)))-INDIRECT(CONCATENATE("'2018-04'!F",TEXT(MATCH($C6,'2018-04'!$C$2:$C$100,0)+1,0))))</f>
        <v>3284112317.6399994</v>
      </c>
      <c r="G6" s="17">
        <f ca="1">IF(OR(INDIRECT(CONCATENATE("'2018-05'!G",TEXT(MATCH($C6,'2018-05'!$C$2:$C$100,0)+1,0)))="",INDIRECT(CONCATENATE("'2018-04'!G",TEXT(MATCH($C6,'2018-04'!$C$2:$C$100,0)+1,0)))="",AND(INDIRECT(CONCATENATE("'2018-05'!G",TEXT(MATCH($C6,'2018-05'!$C$2:$C$100,0)+1,0)))="",INDIRECT(CONCATENATE("'2018-04'!G",TEXT(MATCH($C6,'2018-04'!$C$2:$C$100,0)+1,0)))="")),"Н/Д",INDIRECT(CONCATENATE("'2018-05'!G",TEXT(MATCH($C6,'2018-05'!$C$2:$C$100,0)+1,0)))-INDIRECT(CONCATENATE("'2018-04'!G",TEXT(MATCH($C6,'2018-04'!$C$2:$C$100,0)+1,0))))</f>
        <v>180816749.90999985</v>
      </c>
      <c r="H6" s="17">
        <f ca="1">IF(OR(INDIRECT(CONCATENATE("'2018-05'!H",TEXT(MATCH($C6,'2018-05'!$C$2:$C$100,0)+1,0)))="",INDIRECT(CONCATENATE("'2018-04'!H",TEXT(MATCH($C6,'2018-04'!$C$2:$C$100,0)+1,0)))="",AND(INDIRECT(CONCATENATE("'2018-05'!H",TEXT(MATCH($C6,'2018-05'!$C$2:$C$100,0)+1,0)))="",INDIRECT(CONCATENATE("'2018-04'!H",TEXT(MATCH($C6,'2018-04'!$C$2:$C$100,0)+1,0)))="")),"Н/Д",INDIRECT(CONCATENATE("'2018-05'!H",TEXT(MATCH($C6,'2018-05'!$C$2:$C$100,0)+1,0)))-INDIRECT(CONCATENATE("'2018-04'!H",TEXT(MATCH($C6,'2018-04'!$C$2:$C$100,0)+1,0))))</f>
        <v>1528930808.3899999</v>
      </c>
      <c r="I6" s="17">
        <f ca="1">IF(OR(INDIRECT(CONCATENATE("'2018-05'!I",TEXT(MATCH($C6,'2018-05'!$C$2:$C$100,0)+1,0)))="",INDIRECT(CONCATENATE("'2018-04'!I",TEXT(MATCH($C6,'2018-04'!$C$2:$C$100,0)+1,0)))="",AND(INDIRECT(CONCATENATE("'2018-05'!I",TEXT(MATCH($C6,'2018-05'!$C$2:$C$100,0)+1,0)))="",INDIRECT(CONCATENATE("'2018-04'!I",TEXT(MATCH($C6,'2018-04'!$C$2:$C$100,0)+1,0)))="")),"Н/Д",INDIRECT(CONCATENATE("'2018-05'!I",TEXT(MATCH($C6,'2018-05'!$C$2:$C$100,0)+1,0)))-INDIRECT(CONCATENATE("'2018-04'!I",TEXT(MATCH($C6,'2018-04'!$C$2:$C$100,0)+1,0))))</f>
        <v>93798489.229999959</v>
      </c>
      <c r="J6" s="17" t="str">
        <f ca="1">IF(OR(INDIRECT(CONCATENATE("'2018-05'!J",TEXT(MATCH($C6,'2018-05'!$C$2:$C$100,0)+1,0)))="",INDIRECT(CONCATENATE("'2018-04'!J",TEXT(MATCH($C6,'2018-04'!$C$2:$C$100,0)+1,0)))="",AND(INDIRECT(CONCATENATE("'2018-05'!J",TEXT(MATCH($C6,'2018-05'!$C$2:$C$100,0)+1,0)))="",INDIRECT(CONCATENATE("'2018-04'!J",TEXT(MATCH($C6,'2018-04'!$C$2:$C$100,0)+1,0)))="")),"Н/Д",INDIRECT(CONCATENATE("'2018-05'!J",TEXT(MATCH($C6,'2018-05'!$C$2:$C$100,0)+1,0)))-INDIRECT(CONCATENATE("'2018-04'!J",TEXT(MATCH($C6,'2018-04'!$C$2:$C$100,0)+1,0))))</f>
        <v>Н/Д</v>
      </c>
      <c r="K6" s="17">
        <f ca="1">IF(OR(INDIRECT(CONCATENATE("'2018-05'!K",TEXT(MATCH($C6,'2018-05'!$C$2:$C$100,0)+1,0)))="",INDIRECT(CONCATENATE("'2018-04'!K",TEXT(MATCH($C6,'2018-04'!$C$2:$C$100,0)+1,0)))="",AND(INDIRECT(CONCATENATE("'2018-05'!K",TEXT(MATCH($C6,'2018-05'!$C$2:$C$100,0)+1,0)))="",INDIRECT(CONCATENATE("'2018-04'!K",TEXT(MATCH($C6,'2018-04'!$C$2:$C$100,0)+1,0)))="")),"Н/Д",INDIRECT(CONCATENATE("'2018-05'!K",TEXT(MATCH($C6,'2018-05'!$C$2:$C$100,0)+1,0)))-INDIRECT(CONCATENATE("'2018-04'!K",TEXT(MATCH($C6,'2018-04'!$C$2:$C$100,0)+1,0))))</f>
        <v>752349953.32999992</v>
      </c>
      <c r="L6" s="17">
        <f ca="1">IF(OR(INDIRECT(CONCATENATE("'2018-05'!L",TEXT(MATCH($C6,'2018-05'!$C$2:$C$100,0)+1,0)))="",INDIRECT(CONCATENATE("'2018-04'!L",TEXT(MATCH($C6,'2018-04'!$C$2:$C$100,0)+1,0)))="",AND(INDIRECT(CONCATENATE("'2018-05'!L",TEXT(MATCH($C6,'2018-05'!$C$2:$C$100,0)+1,0)))="",INDIRECT(CONCATENATE("'2018-04'!L",TEXT(MATCH($C6,'2018-04'!$C$2:$C$100,0)+1,0)))="")),"Н/Д",INDIRECT(CONCATENATE("'2018-05'!L",TEXT(MATCH($C6,'2018-05'!$C$2:$C$100,0)+1,0)))-INDIRECT(CONCATENATE("'2018-04'!L",TEXT(MATCH($C6,'2018-04'!$C$2:$C$100,0)+1,0))))</f>
        <v>529364585.21000004</v>
      </c>
      <c r="M6" s="17">
        <f ca="1">IF(OR(INDIRECT(CONCATENATE("'2018-05'!M",TEXT(MATCH($C6,'2018-05'!$C$2:$C$100,0)+1,0)))="",INDIRECT(CONCATENATE("'2018-04'!M",TEXT(MATCH($C6,'2018-04'!$C$2:$C$100,0)+1,0)))="",AND(INDIRECT(CONCATENATE("'2018-05'!M",TEXT(MATCH($C6,'2018-05'!$C$2:$C$100,0)+1,0)))="",INDIRECT(CONCATENATE("'2018-04'!M",TEXT(MATCH($C6,'2018-04'!$C$2:$C$100,0)+1,0)))="")),"Н/Д",INDIRECT(CONCATENATE("'2018-05'!M",TEXT(MATCH($C6,'2018-05'!$C$2:$C$100,0)+1,0)))-INDIRECT(CONCATENATE("'2018-04'!M",TEXT(MATCH($C6,'2018-04'!$C$2:$C$100,0)+1,0))))</f>
        <v>42157970.410000011</v>
      </c>
      <c r="N6" s="17">
        <f ca="1">IF(OR(INDIRECT(CONCATENATE("'2018-05'!N",TEXT(MATCH($C6,'2018-05'!$C$2:$C$100,0)+1,0)))="",INDIRECT(CONCATENATE("'2018-04'!N",TEXT(MATCH($C6,'2018-04'!$C$2:$C$100,0)+1,0)))="",AND(INDIRECT(CONCATENATE("'2018-05'!N",TEXT(MATCH($C6,'2018-05'!$C$2:$C$100,0)+1,0)))="",INDIRECT(CONCATENATE("'2018-04'!N",TEXT(MATCH($C6,'2018-04'!$C$2:$C$100,0)+1,0)))="")),"Н/Д",INDIRECT(CONCATENATE("'2018-05'!N",TEXT(MATCH($C6,'2018-05'!$C$2:$C$100,0)+1,0)))-INDIRECT(CONCATENATE("'2018-04'!NE",TEXT(MATCH($C6,'2018-04'!$C$2:$C$100,0)+1,0))))</f>
        <v>48269899.979999997</v>
      </c>
      <c r="O6" s="17">
        <f ca="1">IF(OR(INDIRECT(CONCATENATE("'2018-05'!O",TEXT(MATCH($C6,'2018-05'!$C$2:$C$100,0)+1,0)))="",INDIRECT(CONCATENATE("'2018-04'!O",TEXT(MATCH($C6,'2018-04'!$C$2:$C$100,0)+1,0)))="",AND(INDIRECT(CONCATENATE("'2018-05'!O",TEXT(MATCH($C6,'2018-05'!$C$2:$C$100,0)+1,0)))="",INDIRECT(CONCATENATE("'2018-04'!O",TEXT(MATCH($C6,'2018-04'!$C$2:$C$100,0)+1,0)))="")),"Н/Д",INDIRECT(CONCATENATE("'2018-05'!O",TEXT(MATCH($C6,'2018-05'!$C$2:$C$100,0)+1,0)))-INDIRECT(CONCATENATE("'2018-04'!O",TEXT(MATCH($C6,'2018-04'!$C$2:$C$100,0)+1,0))))</f>
        <v>7361.43</v>
      </c>
      <c r="P6" s="17">
        <f ca="1">IF(OR(INDIRECT(CONCATENATE("'2018-05'!P",TEXT(MATCH($C6,'2018-05'!$C$2:$C$100,0)+1,0)))="",INDIRECT(CONCATENATE("'2018-04'!P",TEXT(MATCH($C6,'2018-04'!$C$2:$C$100,0)+1,0)))="",AND(INDIRECT(CONCATENATE("'2018-05'!P",TEXT(MATCH($C6,'2018-05'!$C$2:$C$100,0)+1,0)))="",INDIRECT(CONCATENATE("'2018-04'!P",TEXT(MATCH($C6,'2018-04'!$C$2:$C$100,0)+1,0)))="")),"Н/Д",INDIRECT(CONCATENATE("'2018-05'!P",TEXT(MATCH($C6,'2018-05'!$C$2:$C$100,0)+1,0)))-INDIRECT(CONCATENATE("'2018-04'!P",TEXT(MATCH($C6,'2018-04'!$C$2:$C$100,0)+1,0))))</f>
        <v>28351361.580000013</v>
      </c>
      <c r="Q6" s="17">
        <f ca="1">IF(OR(INDIRECT(CONCATENATE("'2018-05'!Q",TEXT(MATCH($C6,'2018-05'!$C$2:$C$100,0)+1,0)))="",INDIRECT(CONCATENATE("'2018-04'!Q",TEXT(MATCH($C6,'2018-04'!$C$2:$C$100,0)+1,0)))="",AND(INDIRECT(CONCATENATE("'2018-05'!Q",TEXT(MATCH($C6,'2018-05'!$C$2:$C$100,0)+1,0)))="",INDIRECT(CONCATENATE("'2018-04'!Q",TEXT(MATCH($C6,'2018-04'!$C$2:$C$100,0)+1,0)))="")),"Н/Д",INDIRECT(CONCATENATE("'2018-05'!Q",TEXT(MATCH($C6,'2018-05'!$C$2:$C$100,0)+1,0)))-INDIRECT(CONCATENATE("'2018-04'!Q",TEXT(MATCH($C6,'2018-04'!$C$2:$C$100,0)+1,0))))</f>
        <v>10378331.140000004</v>
      </c>
      <c r="R6" s="17">
        <f ca="1">IF(OR(INDIRECT(CONCATENATE("'2018-05'!R",TEXT(MATCH($C6,'2018-05'!$C$2:$C$100,0)+1,0)))="",INDIRECT(CONCATENATE("'2018-04'!R",TEXT(MATCH($C6,'2018-04'!$C$2:$C$100,0)+1,0)))="",AND(INDIRECT(CONCATENATE("'2018-05'!R",TEXT(MATCH($C6,'2018-05'!$C$2:$C$100,0)+1,0)))="",INDIRECT(CONCATENATE("'2018-04'!R",TEXT(MATCH($C6,'2018-04'!$C$2:$C$100,0)+1,0)))="")),"Н/Д",INDIRECT(CONCATENATE("'2018-05'!R",TEXT(MATCH($C6,'2018-05'!$C$2:$C$100,0)+1,0)))-INDIRECT(CONCATENATE("'2018-04'!R",TEXT(MATCH($C6,'2018-04'!$C$2:$C$100,0)+1,0))))</f>
        <v>13935718.609999999</v>
      </c>
      <c r="S6" s="17">
        <f ca="1">IF(OR(INDIRECT(CONCATENATE("'2018-05'!S",TEXT(MATCH($C6,'2018-05'!$C$2:$C$100,0)+1,0)))="",INDIRECT(CONCATENATE("'2018-04'!S",TEXT(MATCH($C6,'2018-04'!$C$2:$C$100,0)+1,0)))="",AND(INDIRECT(CONCATENATE("'2018-05'!S",TEXT(MATCH($C6,'2018-05'!$C$2:$C$100,0)+1,0)))="",INDIRECT(CONCATENATE("'2018-04'!S",TEXT(MATCH($C6,'2018-04'!$C$2:$C$100,0)+1,0)))="")),"Н/Д",INDIRECT(CONCATENATE("'2018-05'!S",TEXT(MATCH($C6,'2018-05'!$C$2:$C$100,0)+1,0)))-INDIRECT(CONCATENATE("'2018-04'!S",TEXT(MATCH($C6,'2018-04'!$C$2:$C$100,0)+1,0))))</f>
        <v>95846.97000000003</v>
      </c>
      <c r="T6" s="17">
        <f ca="1">IF(OR(INDIRECT(CONCATENATE("'2018-05'!T",TEXT(MATCH($C6,'2018-05'!$C$2:$C$100,0)+1,0)))="",INDIRECT(CONCATENATE("'2018-04'!T",TEXT(MATCH($C6,'2018-04'!$C$2:$C$100,0)+1,0)))="",AND(INDIRECT(CONCATENATE("'2018-05'!T",TEXT(MATCH($C6,'2018-05'!$C$2:$C$100,0)+1,0)))="",INDIRECT(CONCATENATE("'2018-04'!T",TEXT(MATCH($C6,'2018-04'!$C$2:$C$100,0)+1,0)))="")),"Н/Д",INDIRECT(CONCATENATE("'2018-05'!T",TEXT(MATCH($C6,'2018-05'!$C$2:$C$100,0)+1,0)))-INDIRECT(CONCATENATE("'2018-04'!T",TEXT(MATCH($C6,'2018-04'!$C$2:$C$100,0)+1,0))))</f>
        <v>27628503.579999998</v>
      </c>
      <c r="U6" s="17">
        <f ca="1">IF(OR(INDIRECT(CONCATENATE("'2018-05'!U",TEXT(MATCH($C6,'2018-05'!$C$2:$C$100,0)+1,0)))="",INDIRECT(CONCATENATE("'2018-04'!U",TEXT(MATCH($C6,'2018-04'!$C$2:$C$100,0)+1,0)))="",AND(INDIRECT(CONCATENATE("'2018-05'!U",TEXT(MATCH($C6,'2018-05'!$C$2:$C$100,0)+1,0)))="",INDIRECT(CONCATENATE("'2018-04'!U",TEXT(MATCH($C6,'2018-04'!$C$2:$C$100,0)+1,0)))="")),"Н/Д",INDIRECT(CONCATENATE("'2018-05'!U",TEXT(MATCH($C6,'2018-05'!$C$2:$C$100,0)+1,0)))-INDIRECT(CONCATENATE("'2018-04'!U",TEXT(MATCH($C6,'2018-04'!$C$2:$C$100,0)+1,0))))</f>
        <v>410582.79999999981</v>
      </c>
      <c r="V6" s="17">
        <f ca="1">IF(OR(INDIRECT(CONCATENATE("'2018-05'!V",TEXT(MATCH($C6,'2018-05'!$C$2:$C$100,0)+1,0)))="",INDIRECT(CONCATENATE("'2018-04'!V",TEXT(MATCH($C6,'2018-04'!$C$2:$C$100,0)+1,0)))="",AND(INDIRECT(CONCATENATE("'2018-05'!V",TEXT(MATCH($C6,'2018-05'!$C$2:$C$100,0)+1,0)))="",INDIRECT(CONCATENATE("'2018-04'!V",TEXT(MATCH($C6,'2018-04'!$C$2:$C$100,0)+1,0)))="")),"Н/Д",INDIRECT(CONCATENATE("'2018-05'!V",TEXT(MATCH($C6,'2018-05'!$C$2:$C$100,0)+1,0)))-INDIRECT(CONCATENATE("'2018-04'!V",TEXT(MATCH($C6,'2018-04'!$C$2:$C$100,0)+1,0))))</f>
        <v>4358149263.1000004</v>
      </c>
      <c r="W6" s="17">
        <f ca="1">IF(OR(INDIRECT(CONCATENATE("'2018-05'!W",TEXT(MATCH($C6,'2018-05'!$C$2:$C$100,0)+1,0)))="",INDIRECT(CONCATENATE("'2018-04'!W",TEXT(MATCH($C6,'2018-04'!$C$2:$C$100,0)+1,0)))="",AND(INDIRECT(CONCATENATE("'2018-05'!W",TEXT(MATCH($C6,'2018-05'!$C$2:$C$100,0)+1,0)))="",INDIRECT(CONCATENATE("'2018-04'!W",TEXT(MATCH($C6,'2018-04'!$C$2:$C$100,0)+1,0)))="")),"Н/Д",INDIRECT(CONCATENATE("'2018-05'!W",TEXT(MATCH($C6,'2018-05'!$C$2:$C$100,0)+1,0)))-INDIRECT(CONCATENATE("'2018-04'!W",TEXT(MATCH($C6,'2018-04'!$C$2:$C$100,0)+1,0))))</f>
        <v>18506618020.469994</v>
      </c>
    </row>
    <row r="7" spans="1:23" x14ac:dyDescent="0.25">
      <c r="A7" s="2" t="s">
        <v>22</v>
      </c>
      <c r="B7" s="2" t="s">
        <v>27</v>
      </c>
      <c r="C7" s="15">
        <v>44000000</v>
      </c>
      <c r="D7" s="2" t="s">
        <v>208</v>
      </c>
      <c r="E7" s="17">
        <f ca="1">IF(OR(INDIRECT(CONCATENATE("'2018-05'!E",TEXT(MATCH($C7,'2018-05'!$C$2:$C$100,0)+1,0)))="",INDIRECT(CONCATENATE("'2018-04'!E",TEXT(MATCH($C7,'2018-04'!$C$2:$C$100,0)+1,0)))="",AND(INDIRECT(CONCATENATE("'2018-05'!E",TEXT(MATCH($C7,'2018-05'!$C$2:$C$100,0)+1,0)))="",INDIRECT(CONCATENATE("'2018-04'!E",TEXT(MATCH($C7,'2018-04'!$C$2:$C$100,0)+1,0)))="")),"Н/Д",INDIRECT(CONCATENATE("'2018-05'!E",TEXT(MATCH($C7,'2018-05'!$C$2:$C$100,0)+1,0)))-INDIRECT(CONCATENATE("'2018-04'!E",TEXT(MATCH($C7,'2018-04'!$C$2:$C$100,0)+1,0))))</f>
        <v>3149417995.0500002</v>
      </c>
      <c r="F7" s="17">
        <f ca="1">IF(OR(INDIRECT(CONCATENATE("'2018-05'!F",TEXT(MATCH($C7,'2018-05'!$C$2:$C$100,0)+1,0)))="",INDIRECT(CONCATENATE("'2018-04'!F",TEXT(MATCH($C7,'2018-04'!$C$2:$C$100,0)+1,0)))="",AND(INDIRECT(CONCATENATE("'2018-05'!F",TEXT(MATCH($C7,'2018-05'!$C$2:$C$100,0)+1,0)))="",INDIRECT(CONCATENATE("'2018-04'!F",TEXT(MATCH($C7,'2018-04'!$C$2:$C$100,0)+1,0)))="")),"Н/Д",INDIRECT(CONCATENATE("'2018-05'!F",TEXT(MATCH($C7,'2018-05'!$C$2:$C$100,0)+1,0)))-INDIRECT(CONCATENATE("'2018-04'!F",TEXT(MATCH($C7,'2018-04'!$C$2:$C$100,0)+1,0))))</f>
        <v>2134889452.75</v>
      </c>
      <c r="G7" s="17">
        <f ca="1">IF(OR(INDIRECT(CONCATENATE("'2018-05'!G",TEXT(MATCH($C7,'2018-05'!$C$2:$C$100,0)+1,0)))="",INDIRECT(CONCATENATE("'2018-04'!G",TEXT(MATCH($C7,'2018-04'!$C$2:$C$100,0)+1,0)))="",AND(INDIRECT(CONCATENATE("'2018-05'!G",TEXT(MATCH($C7,'2018-05'!$C$2:$C$100,0)+1,0)))="",INDIRECT(CONCATENATE("'2018-04'!G",TEXT(MATCH($C7,'2018-04'!$C$2:$C$100,0)+1,0)))="")),"Н/Д",INDIRECT(CONCATENATE("'2018-05'!G",TEXT(MATCH($C7,'2018-05'!$C$2:$C$100,0)+1,0)))-INDIRECT(CONCATENATE("'2018-04'!G",TEXT(MATCH($C7,'2018-04'!$C$2:$C$100,0)+1,0))))</f>
        <v>372162618.21000004</v>
      </c>
      <c r="H7" s="17">
        <f ca="1">IF(OR(INDIRECT(CONCATENATE("'2018-05'!H",TEXT(MATCH($C7,'2018-05'!$C$2:$C$100,0)+1,0)))="",INDIRECT(CONCATENATE("'2018-04'!H",TEXT(MATCH($C7,'2018-04'!$C$2:$C$100,0)+1,0)))="",AND(INDIRECT(CONCATENATE("'2018-05'!H",TEXT(MATCH($C7,'2018-05'!$C$2:$C$100,0)+1,0)))="",INDIRECT(CONCATENATE("'2018-04'!H",TEXT(MATCH($C7,'2018-04'!$C$2:$C$100,0)+1,0)))="")),"Н/Д",INDIRECT(CONCATENATE("'2018-05'!H",TEXT(MATCH($C7,'2018-05'!$C$2:$C$100,0)+1,0)))-INDIRECT(CONCATENATE("'2018-04'!H",TEXT(MATCH($C7,'2018-04'!$C$2:$C$100,0)+1,0))))</f>
        <v>795977796.42000008</v>
      </c>
      <c r="I7" s="17">
        <f ca="1">IF(OR(INDIRECT(CONCATENATE("'2018-05'!I",TEXT(MATCH($C7,'2018-05'!$C$2:$C$100,0)+1,0)))="",INDIRECT(CONCATENATE("'2018-04'!I",TEXT(MATCH($C7,'2018-04'!$C$2:$C$100,0)+1,0)))="",AND(INDIRECT(CONCATENATE("'2018-05'!I",TEXT(MATCH($C7,'2018-05'!$C$2:$C$100,0)+1,0)))="",INDIRECT(CONCATENATE("'2018-04'!I",TEXT(MATCH($C7,'2018-04'!$C$2:$C$100,0)+1,0)))="")),"Н/Д",INDIRECT(CONCATENATE("'2018-05'!I",TEXT(MATCH($C7,'2018-05'!$C$2:$C$100,0)+1,0)))-INDIRECT(CONCATENATE("'2018-04'!I",TEXT(MATCH($C7,'2018-04'!$C$2:$C$100,0)+1,0))))</f>
        <v>51775329.370000005</v>
      </c>
      <c r="J7" s="17" t="str">
        <f ca="1">IF(OR(INDIRECT(CONCATENATE("'2018-05'!J",TEXT(MATCH($C7,'2018-05'!$C$2:$C$100,0)+1,0)))="",INDIRECT(CONCATENATE("'2018-04'!J",TEXT(MATCH($C7,'2018-04'!$C$2:$C$100,0)+1,0)))="",AND(INDIRECT(CONCATENATE("'2018-05'!J",TEXT(MATCH($C7,'2018-05'!$C$2:$C$100,0)+1,0)))="",INDIRECT(CONCATENATE("'2018-04'!J",TEXT(MATCH($C7,'2018-04'!$C$2:$C$100,0)+1,0)))="")),"Н/Д",INDIRECT(CONCATENATE("'2018-05'!J",TEXT(MATCH($C7,'2018-05'!$C$2:$C$100,0)+1,0)))-INDIRECT(CONCATENATE("'2018-04'!J",TEXT(MATCH($C7,'2018-04'!$C$2:$C$100,0)+1,0))))</f>
        <v>Н/Д</v>
      </c>
      <c r="K7" s="17">
        <f ca="1">IF(OR(INDIRECT(CONCATENATE("'2018-05'!K",TEXT(MATCH($C7,'2018-05'!$C$2:$C$100,0)+1,0)))="",INDIRECT(CONCATENATE("'2018-04'!K",TEXT(MATCH($C7,'2018-04'!$C$2:$C$100,0)+1,0)))="",AND(INDIRECT(CONCATENATE("'2018-05'!K",TEXT(MATCH($C7,'2018-05'!$C$2:$C$100,0)+1,0)))="",INDIRECT(CONCATENATE("'2018-04'!K",TEXT(MATCH($C7,'2018-04'!$C$2:$C$100,0)+1,0)))="")),"Н/Д",INDIRECT(CONCATENATE("'2018-05'!K",TEXT(MATCH($C7,'2018-05'!$C$2:$C$100,0)+1,0)))-INDIRECT(CONCATENATE("'2018-04'!K",TEXT(MATCH($C7,'2018-04'!$C$2:$C$100,0)+1,0))))</f>
        <v>240277061.89999998</v>
      </c>
      <c r="L7" s="17">
        <f ca="1">IF(OR(INDIRECT(CONCATENATE("'2018-05'!L",TEXT(MATCH($C7,'2018-05'!$C$2:$C$100,0)+1,0)))="",INDIRECT(CONCATENATE("'2018-04'!L",TEXT(MATCH($C7,'2018-04'!$C$2:$C$100,0)+1,0)))="",AND(INDIRECT(CONCATENATE("'2018-05'!L",TEXT(MATCH($C7,'2018-05'!$C$2:$C$100,0)+1,0)))="",INDIRECT(CONCATENATE("'2018-04'!L",TEXT(MATCH($C7,'2018-04'!$C$2:$C$100,0)+1,0)))="")),"Н/Д",INDIRECT(CONCATENATE("'2018-05'!L",TEXT(MATCH($C7,'2018-05'!$C$2:$C$100,0)+1,0)))-INDIRECT(CONCATENATE("'2018-04'!L",TEXT(MATCH($C7,'2018-04'!$C$2:$C$100,0)+1,0))))</f>
        <v>486254140.67999995</v>
      </c>
      <c r="M7" s="17">
        <f ca="1">IF(OR(INDIRECT(CONCATENATE("'2018-05'!M",TEXT(MATCH($C7,'2018-05'!$C$2:$C$100,0)+1,0)))="",INDIRECT(CONCATENATE("'2018-04'!M",TEXT(MATCH($C7,'2018-04'!$C$2:$C$100,0)+1,0)))="",AND(INDIRECT(CONCATENATE("'2018-05'!M",TEXT(MATCH($C7,'2018-05'!$C$2:$C$100,0)+1,0)))="",INDIRECT(CONCATENATE("'2018-04'!M",TEXT(MATCH($C7,'2018-04'!$C$2:$C$100,0)+1,0)))="")),"Н/Д",INDIRECT(CONCATENATE("'2018-05'!M",TEXT(MATCH($C7,'2018-05'!$C$2:$C$100,0)+1,0)))-INDIRECT(CONCATENATE("'2018-04'!M",TEXT(MATCH($C7,'2018-04'!$C$2:$C$100,0)+1,0))))</f>
        <v>122686216.18000001</v>
      </c>
      <c r="N7" s="17">
        <f ca="1">IF(OR(INDIRECT(CONCATENATE("'2018-05'!N",TEXT(MATCH($C7,'2018-05'!$C$2:$C$100,0)+1,0)))="",INDIRECT(CONCATENATE("'2018-04'!N",TEXT(MATCH($C7,'2018-04'!$C$2:$C$100,0)+1,0)))="",AND(INDIRECT(CONCATENATE("'2018-05'!N",TEXT(MATCH($C7,'2018-05'!$C$2:$C$100,0)+1,0)))="",INDIRECT(CONCATENATE("'2018-04'!N",TEXT(MATCH($C7,'2018-04'!$C$2:$C$100,0)+1,0)))="")),"Н/Д",INDIRECT(CONCATENATE("'2018-05'!N",TEXT(MATCH($C7,'2018-05'!$C$2:$C$100,0)+1,0)))-INDIRECT(CONCATENATE("'2018-04'!NE",TEXT(MATCH($C7,'2018-04'!$C$2:$C$100,0)+1,0))))</f>
        <v>20086879.210000001</v>
      </c>
      <c r="O7" s="17">
        <f ca="1">IF(OR(INDIRECT(CONCATENATE("'2018-05'!O",TEXT(MATCH($C7,'2018-05'!$C$2:$C$100,0)+1,0)))="",INDIRECT(CONCATENATE("'2018-04'!O",TEXT(MATCH($C7,'2018-04'!$C$2:$C$100,0)+1,0)))="",AND(INDIRECT(CONCATENATE("'2018-05'!O",TEXT(MATCH($C7,'2018-05'!$C$2:$C$100,0)+1,0)))="",INDIRECT(CONCATENATE("'2018-04'!O",TEXT(MATCH($C7,'2018-04'!$C$2:$C$100,0)+1,0)))="")),"Н/Д",INDIRECT(CONCATENATE("'2018-05'!O",TEXT(MATCH($C7,'2018-05'!$C$2:$C$100,0)+1,0)))-INDIRECT(CONCATENATE("'2018-04'!O",TEXT(MATCH($C7,'2018-04'!$C$2:$C$100,0)+1,0))))</f>
        <v>104.52999999999997</v>
      </c>
      <c r="P7" s="17">
        <f ca="1">IF(OR(INDIRECT(CONCATENATE("'2018-05'!P",TEXT(MATCH($C7,'2018-05'!$C$2:$C$100,0)+1,0)))="",INDIRECT(CONCATENATE("'2018-04'!P",TEXT(MATCH($C7,'2018-04'!$C$2:$C$100,0)+1,0)))="",AND(INDIRECT(CONCATENATE("'2018-05'!P",TEXT(MATCH($C7,'2018-05'!$C$2:$C$100,0)+1,0)))="",INDIRECT(CONCATENATE("'2018-04'!P",TEXT(MATCH($C7,'2018-04'!$C$2:$C$100,0)+1,0)))="")),"Н/Д",INDIRECT(CONCATENATE("'2018-05'!P",TEXT(MATCH($C7,'2018-05'!$C$2:$C$100,0)+1,0)))-INDIRECT(CONCATENATE("'2018-04'!P",TEXT(MATCH($C7,'2018-04'!$C$2:$C$100,0)+1,0))))</f>
        <v>22211495.220000006</v>
      </c>
      <c r="Q7" s="17">
        <f ca="1">IF(OR(INDIRECT(CONCATENATE("'2018-05'!Q",TEXT(MATCH($C7,'2018-05'!$C$2:$C$100,0)+1,0)))="",INDIRECT(CONCATENATE("'2018-04'!Q",TEXT(MATCH($C7,'2018-04'!$C$2:$C$100,0)+1,0)))="",AND(INDIRECT(CONCATENATE("'2018-05'!Q",TEXT(MATCH($C7,'2018-05'!$C$2:$C$100,0)+1,0)))="",INDIRECT(CONCATENATE("'2018-04'!Q",TEXT(MATCH($C7,'2018-04'!$C$2:$C$100,0)+1,0)))="")),"Н/Д",INDIRECT(CONCATENATE("'2018-05'!Q",TEXT(MATCH($C7,'2018-05'!$C$2:$C$100,0)+1,0)))-INDIRECT(CONCATENATE("'2018-04'!Q",TEXT(MATCH($C7,'2018-04'!$C$2:$C$100,0)+1,0))))</f>
        <v>8620245.1799999997</v>
      </c>
      <c r="R7" s="17">
        <f ca="1">IF(OR(INDIRECT(CONCATENATE("'2018-05'!R",TEXT(MATCH($C7,'2018-05'!$C$2:$C$100,0)+1,0)))="",INDIRECT(CONCATENATE("'2018-04'!R",TEXT(MATCH($C7,'2018-04'!$C$2:$C$100,0)+1,0)))="",AND(INDIRECT(CONCATENATE("'2018-05'!R",TEXT(MATCH($C7,'2018-05'!$C$2:$C$100,0)+1,0)))="",INDIRECT(CONCATENATE("'2018-04'!R",TEXT(MATCH($C7,'2018-04'!$C$2:$C$100,0)+1,0)))="")),"Н/Д",INDIRECT(CONCATENATE("'2018-05'!R",TEXT(MATCH($C7,'2018-05'!$C$2:$C$100,0)+1,0)))-INDIRECT(CONCATENATE("'2018-04'!R",TEXT(MATCH($C7,'2018-04'!$C$2:$C$100,0)+1,0))))</f>
        <v>6796484.370000001</v>
      </c>
      <c r="S7" s="17">
        <f ca="1">IF(OR(INDIRECT(CONCATENATE("'2018-05'!S",TEXT(MATCH($C7,'2018-05'!$C$2:$C$100,0)+1,0)))="",INDIRECT(CONCATENATE("'2018-04'!S",TEXT(MATCH($C7,'2018-04'!$C$2:$C$100,0)+1,0)))="",AND(INDIRECT(CONCATENATE("'2018-05'!S",TEXT(MATCH($C7,'2018-05'!$C$2:$C$100,0)+1,0)))="",INDIRECT(CONCATENATE("'2018-04'!S",TEXT(MATCH($C7,'2018-04'!$C$2:$C$100,0)+1,0)))="")),"Н/Д",INDIRECT(CONCATENATE("'2018-05'!S",TEXT(MATCH($C7,'2018-05'!$C$2:$C$100,0)+1,0)))-INDIRECT(CONCATENATE("'2018-04'!S",TEXT(MATCH($C7,'2018-04'!$C$2:$C$100,0)+1,0))))</f>
        <v>9816.18</v>
      </c>
      <c r="T7" s="17">
        <f ca="1">IF(OR(INDIRECT(CONCATENATE("'2018-05'!T",TEXT(MATCH($C7,'2018-05'!$C$2:$C$100,0)+1,0)))="",INDIRECT(CONCATENATE("'2018-04'!T",TEXT(MATCH($C7,'2018-04'!$C$2:$C$100,0)+1,0)))="",AND(INDIRECT(CONCATENATE("'2018-05'!T",TEXT(MATCH($C7,'2018-05'!$C$2:$C$100,0)+1,0)))="",INDIRECT(CONCATENATE("'2018-04'!T",TEXT(MATCH($C7,'2018-04'!$C$2:$C$100,0)+1,0)))="")),"Н/Д",INDIRECT(CONCATENATE("'2018-05'!T",TEXT(MATCH($C7,'2018-05'!$C$2:$C$100,0)+1,0)))-INDIRECT(CONCATENATE("'2018-04'!T",TEXT(MATCH($C7,'2018-04'!$C$2:$C$100,0)+1,0))))</f>
        <v>8451163.9299999997</v>
      </c>
      <c r="U7" s="17">
        <f ca="1">IF(OR(INDIRECT(CONCATENATE("'2018-05'!U",TEXT(MATCH($C7,'2018-05'!$C$2:$C$100,0)+1,0)))="",INDIRECT(CONCATENATE("'2018-04'!U",TEXT(MATCH($C7,'2018-04'!$C$2:$C$100,0)+1,0)))="",AND(INDIRECT(CONCATENATE("'2018-05'!U",TEXT(MATCH($C7,'2018-05'!$C$2:$C$100,0)+1,0)))="",INDIRECT(CONCATENATE("'2018-04'!U",TEXT(MATCH($C7,'2018-04'!$C$2:$C$100,0)+1,0)))="")),"Н/Д",INDIRECT(CONCATENATE("'2018-05'!U",TEXT(MATCH($C7,'2018-05'!$C$2:$C$100,0)+1,0)))-INDIRECT(CONCATENATE("'2018-04'!U",TEXT(MATCH($C7,'2018-04'!$C$2:$C$100,0)+1,0))))</f>
        <v>1066360.33</v>
      </c>
      <c r="V7" s="17">
        <f ca="1">IF(OR(INDIRECT(CONCATENATE("'2018-05'!V",TEXT(MATCH($C7,'2018-05'!$C$2:$C$100,0)+1,0)))="",INDIRECT(CONCATENATE("'2018-04'!V",TEXT(MATCH($C7,'2018-04'!$C$2:$C$100,0)+1,0)))="",AND(INDIRECT(CONCATENATE("'2018-05'!V",TEXT(MATCH($C7,'2018-05'!$C$2:$C$100,0)+1,0)))="",INDIRECT(CONCATENATE("'2018-04'!V",TEXT(MATCH($C7,'2018-04'!$C$2:$C$100,0)+1,0)))="")),"Н/Д",INDIRECT(CONCATENATE("'2018-05'!V",TEXT(MATCH($C7,'2018-05'!$C$2:$C$100,0)+1,0)))-INDIRECT(CONCATENATE("'2018-04'!V",TEXT(MATCH($C7,'2018-04'!$C$2:$C$100,0)+1,0))))</f>
        <v>1014528542.3000002</v>
      </c>
      <c r="W7" s="17">
        <f ca="1">IF(OR(INDIRECT(CONCATENATE("'2018-05'!W",TEXT(MATCH($C7,'2018-05'!$C$2:$C$100,0)+1,0)))="",INDIRECT(CONCATENATE("'2018-04'!W",TEXT(MATCH($C7,'2018-04'!$C$2:$C$100,0)+1,0)))="",AND(INDIRECT(CONCATENATE("'2018-05'!W",TEXT(MATCH($C7,'2018-05'!$C$2:$C$100,0)+1,0)))="",INDIRECT(CONCATENATE("'2018-04'!W",TEXT(MATCH($C7,'2018-04'!$C$2:$C$100,0)+1,0)))="")),"Н/Д",INDIRECT(CONCATENATE("'2018-05'!W",TEXT(MATCH($C7,'2018-05'!$C$2:$C$100,0)+1,0)))-INDIRECT(CONCATENATE("'2018-04'!W",TEXT(MATCH($C7,'2018-04'!$C$2:$C$100,0)+1,0))))</f>
        <v>8420673137.420002</v>
      </c>
    </row>
    <row r="8" spans="1:23" x14ac:dyDescent="0.25">
      <c r="A8" s="2" t="s">
        <v>22</v>
      </c>
      <c r="B8" s="2" t="s">
        <v>28</v>
      </c>
      <c r="C8" s="15">
        <v>5000000</v>
      </c>
      <c r="D8" s="2" t="s">
        <v>208</v>
      </c>
      <c r="E8" s="17">
        <f ca="1">IF(OR(INDIRECT(CONCATENATE("'2018-05'!E",TEXT(MATCH($C8,'2018-05'!$C$2:$C$100,0)+1,0)))="",INDIRECT(CONCATENATE("'2018-04'!E",TEXT(MATCH($C8,'2018-04'!$C$2:$C$100,0)+1,0)))="",AND(INDIRECT(CONCATENATE("'2018-05'!E",TEXT(MATCH($C8,'2018-05'!$C$2:$C$100,0)+1,0)))="",INDIRECT(CONCATENATE("'2018-04'!E",TEXT(MATCH($C8,'2018-04'!$C$2:$C$100,0)+1,0)))="")),"Н/Д",INDIRECT(CONCATENATE("'2018-05'!E",TEXT(MATCH($C8,'2018-05'!$C$2:$C$100,0)+1,0)))-INDIRECT(CONCATENATE("'2018-04'!E",TEXT(MATCH($C8,'2018-04'!$C$2:$C$100,0)+1,0))))</f>
        <v>13450723739.330002</v>
      </c>
      <c r="F8" s="17">
        <f ca="1">IF(OR(INDIRECT(CONCATENATE("'2018-05'!F",TEXT(MATCH($C8,'2018-05'!$C$2:$C$100,0)+1,0)))="",INDIRECT(CONCATENATE("'2018-04'!F",TEXT(MATCH($C8,'2018-04'!$C$2:$C$100,0)+1,0)))="",AND(INDIRECT(CONCATENATE("'2018-05'!F",TEXT(MATCH($C8,'2018-05'!$C$2:$C$100,0)+1,0)))="",INDIRECT(CONCATENATE("'2018-04'!F",TEXT(MATCH($C8,'2018-04'!$C$2:$C$100,0)+1,0)))="")),"Н/Д",INDIRECT(CONCATENATE("'2018-05'!F",TEXT(MATCH($C8,'2018-05'!$C$2:$C$100,0)+1,0)))-INDIRECT(CONCATENATE("'2018-04'!F",TEXT(MATCH($C8,'2018-04'!$C$2:$C$100,0)+1,0))))</f>
        <v>11796380192.239998</v>
      </c>
      <c r="G8" s="17">
        <f ca="1">IF(OR(INDIRECT(CONCATENATE("'2018-05'!G",TEXT(MATCH($C8,'2018-05'!$C$2:$C$100,0)+1,0)))="",INDIRECT(CONCATENATE("'2018-04'!G",TEXT(MATCH($C8,'2018-04'!$C$2:$C$100,0)+1,0)))="",AND(INDIRECT(CONCATENATE("'2018-05'!G",TEXT(MATCH($C8,'2018-05'!$C$2:$C$100,0)+1,0)))="",INDIRECT(CONCATENATE("'2018-04'!G",TEXT(MATCH($C8,'2018-04'!$C$2:$C$100,0)+1,0)))="")),"Н/Д",INDIRECT(CONCATENATE("'2018-05'!G",TEXT(MATCH($C8,'2018-05'!$C$2:$C$100,0)+1,0)))-INDIRECT(CONCATENATE("'2018-04'!G",TEXT(MATCH($C8,'2018-04'!$C$2:$C$100,0)+1,0))))</f>
        <v>1661069511.7299995</v>
      </c>
      <c r="H8" s="17">
        <f ca="1">IF(OR(INDIRECT(CONCATENATE("'2018-05'!H",TEXT(MATCH($C8,'2018-05'!$C$2:$C$100,0)+1,0)))="",INDIRECT(CONCATENATE("'2018-04'!H",TEXT(MATCH($C8,'2018-04'!$C$2:$C$100,0)+1,0)))="",AND(INDIRECT(CONCATENATE("'2018-05'!H",TEXT(MATCH($C8,'2018-05'!$C$2:$C$100,0)+1,0)))="",INDIRECT(CONCATENATE("'2018-04'!H",TEXT(MATCH($C8,'2018-04'!$C$2:$C$100,0)+1,0)))="")),"Н/Д",INDIRECT(CONCATENATE("'2018-05'!H",TEXT(MATCH($C8,'2018-05'!$C$2:$C$100,0)+1,0)))-INDIRECT(CONCATENATE("'2018-04'!H",TEXT(MATCH($C8,'2018-04'!$C$2:$C$100,0)+1,0))))</f>
        <v>3961828353.0199986</v>
      </c>
      <c r="I8" s="17">
        <f ca="1">IF(OR(INDIRECT(CONCATENATE("'2018-05'!I",TEXT(MATCH($C8,'2018-05'!$C$2:$C$100,0)+1,0)))="",INDIRECT(CONCATENATE("'2018-04'!I",TEXT(MATCH($C8,'2018-04'!$C$2:$C$100,0)+1,0)))="",AND(INDIRECT(CONCATENATE("'2018-05'!I",TEXT(MATCH($C8,'2018-05'!$C$2:$C$100,0)+1,0)))="",INDIRECT(CONCATENATE("'2018-04'!I",TEXT(MATCH($C8,'2018-04'!$C$2:$C$100,0)+1,0)))="")),"Н/Д",INDIRECT(CONCATENATE("'2018-05'!I",TEXT(MATCH($C8,'2018-05'!$C$2:$C$100,0)+1,0)))-INDIRECT(CONCATENATE("'2018-04'!I",TEXT(MATCH($C8,'2018-04'!$C$2:$C$100,0)+1,0))))</f>
        <v>605616280.2900002</v>
      </c>
      <c r="J8" s="17" t="str">
        <f ca="1">IF(OR(INDIRECT(CONCATENATE("'2018-05'!J",TEXT(MATCH($C8,'2018-05'!$C$2:$C$100,0)+1,0)))="",INDIRECT(CONCATENATE("'2018-04'!J",TEXT(MATCH($C8,'2018-04'!$C$2:$C$100,0)+1,0)))="",AND(INDIRECT(CONCATENATE("'2018-05'!J",TEXT(MATCH($C8,'2018-05'!$C$2:$C$100,0)+1,0)))="",INDIRECT(CONCATENATE("'2018-04'!J",TEXT(MATCH($C8,'2018-04'!$C$2:$C$100,0)+1,0)))="")),"Н/Д",INDIRECT(CONCATENATE("'2018-05'!J",TEXT(MATCH($C8,'2018-05'!$C$2:$C$100,0)+1,0)))-INDIRECT(CONCATENATE("'2018-04'!J",TEXT(MATCH($C8,'2018-04'!$C$2:$C$100,0)+1,0))))</f>
        <v>Н/Д</v>
      </c>
      <c r="K8" s="17">
        <f ca="1">IF(OR(INDIRECT(CONCATENATE("'2018-05'!K",TEXT(MATCH($C8,'2018-05'!$C$2:$C$100,0)+1,0)))="",INDIRECT(CONCATENATE("'2018-04'!K",TEXT(MATCH($C8,'2018-04'!$C$2:$C$100,0)+1,0)))="",AND(INDIRECT(CONCATENATE("'2018-05'!K",TEXT(MATCH($C8,'2018-05'!$C$2:$C$100,0)+1,0)))="",INDIRECT(CONCATENATE("'2018-04'!K",TEXT(MATCH($C8,'2018-04'!$C$2:$C$100,0)+1,0)))="")),"Н/Д",INDIRECT(CONCATENATE("'2018-05'!K",TEXT(MATCH($C8,'2018-05'!$C$2:$C$100,0)+1,0)))-INDIRECT(CONCATENATE("'2018-04'!K",TEXT(MATCH($C8,'2018-04'!$C$2:$C$100,0)+1,0))))</f>
        <v>1990476739</v>
      </c>
      <c r="L8" s="17">
        <f ca="1">IF(OR(INDIRECT(CONCATENATE("'2018-05'!L",TEXT(MATCH($C8,'2018-05'!$C$2:$C$100,0)+1,0)))="",INDIRECT(CONCATENATE("'2018-04'!L",TEXT(MATCH($C8,'2018-04'!$C$2:$C$100,0)+1,0)))="",AND(INDIRECT(CONCATENATE("'2018-05'!L",TEXT(MATCH($C8,'2018-05'!$C$2:$C$100,0)+1,0)))="",INDIRECT(CONCATENATE("'2018-04'!L",TEXT(MATCH($C8,'2018-04'!$C$2:$C$100,0)+1,0)))="")),"Н/Д",INDIRECT(CONCATENATE("'2018-05'!L",TEXT(MATCH($C8,'2018-05'!$C$2:$C$100,0)+1,0)))-INDIRECT(CONCATENATE("'2018-04'!L",TEXT(MATCH($C8,'2018-04'!$C$2:$C$100,0)+1,0))))</f>
        <v>2922960146.48</v>
      </c>
      <c r="M8" s="17">
        <f ca="1">IF(OR(INDIRECT(CONCATENATE("'2018-05'!M",TEXT(MATCH($C8,'2018-05'!$C$2:$C$100,0)+1,0)))="",INDIRECT(CONCATENATE("'2018-04'!M",TEXT(MATCH($C8,'2018-04'!$C$2:$C$100,0)+1,0)))="",AND(INDIRECT(CONCATENATE("'2018-05'!M",TEXT(MATCH($C8,'2018-05'!$C$2:$C$100,0)+1,0)))="",INDIRECT(CONCATENATE("'2018-04'!M",TEXT(MATCH($C8,'2018-04'!$C$2:$C$100,0)+1,0)))="")),"Н/Д",INDIRECT(CONCATENATE("'2018-05'!M",TEXT(MATCH($C8,'2018-05'!$C$2:$C$100,0)+1,0)))-INDIRECT(CONCATENATE("'2018-04'!M",TEXT(MATCH($C8,'2018-04'!$C$2:$C$100,0)+1,0))))</f>
        <v>44225988.650000006</v>
      </c>
      <c r="N8" s="17">
        <f ca="1">IF(OR(INDIRECT(CONCATENATE("'2018-05'!N",TEXT(MATCH($C8,'2018-05'!$C$2:$C$100,0)+1,0)))="",INDIRECT(CONCATENATE("'2018-04'!N",TEXT(MATCH($C8,'2018-04'!$C$2:$C$100,0)+1,0)))="",AND(INDIRECT(CONCATENATE("'2018-05'!N",TEXT(MATCH($C8,'2018-05'!$C$2:$C$100,0)+1,0)))="",INDIRECT(CONCATENATE("'2018-04'!N",TEXT(MATCH($C8,'2018-04'!$C$2:$C$100,0)+1,0)))="")),"Н/Д",INDIRECT(CONCATENATE("'2018-05'!N",TEXT(MATCH($C8,'2018-05'!$C$2:$C$100,0)+1,0)))-INDIRECT(CONCATENATE("'2018-04'!NE",TEXT(MATCH($C8,'2018-04'!$C$2:$C$100,0)+1,0))))</f>
        <v>220264747.87</v>
      </c>
      <c r="O8" s="17">
        <f ca="1">IF(OR(INDIRECT(CONCATENATE("'2018-05'!O",TEXT(MATCH($C8,'2018-05'!$C$2:$C$100,0)+1,0)))="",INDIRECT(CONCATENATE("'2018-04'!O",TEXT(MATCH($C8,'2018-04'!$C$2:$C$100,0)+1,0)))="",AND(INDIRECT(CONCATENATE("'2018-05'!O",TEXT(MATCH($C8,'2018-05'!$C$2:$C$100,0)+1,0)))="",INDIRECT(CONCATENATE("'2018-04'!O",TEXT(MATCH($C8,'2018-04'!$C$2:$C$100,0)+1,0)))="")),"Н/Д",INDIRECT(CONCATENATE("'2018-05'!O",TEXT(MATCH($C8,'2018-05'!$C$2:$C$100,0)+1,0)))-INDIRECT(CONCATENATE("'2018-04'!O",TEXT(MATCH($C8,'2018-04'!$C$2:$C$100,0)+1,0))))</f>
        <v>295887.84000000003</v>
      </c>
      <c r="P8" s="17">
        <f ca="1">IF(OR(INDIRECT(CONCATENATE("'2018-05'!P",TEXT(MATCH($C8,'2018-05'!$C$2:$C$100,0)+1,0)))="",INDIRECT(CONCATENATE("'2018-04'!P",TEXT(MATCH($C8,'2018-04'!$C$2:$C$100,0)+1,0)))="",AND(INDIRECT(CONCATENATE("'2018-05'!P",TEXT(MATCH($C8,'2018-05'!$C$2:$C$100,0)+1,0)))="",INDIRECT(CONCATENATE("'2018-04'!P",TEXT(MATCH($C8,'2018-04'!$C$2:$C$100,0)+1,0)))="")),"Н/Д",INDIRECT(CONCATENATE("'2018-05'!P",TEXT(MATCH($C8,'2018-05'!$C$2:$C$100,0)+1,0)))-INDIRECT(CONCATENATE("'2018-04'!P",TEXT(MATCH($C8,'2018-04'!$C$2:$C$100,0)+1,0))))</f>
        <v>257175595.73000002</v>
      </c>
      <c r="Q8" s="17">
        <f ca="1">IF(OR(INDIRECT(CONCATENATE("'2018-05'!Q",TEXT(MATCH($C8,'2018-05'!$C$2:$C$100,0)+1,0)))="",INDIRECT(CONCATENATE("'2018-04'!Q",TEXT(MATCH($C8,'2018-04'!$C$2:$C$100,0)+1,0)))="",AND(INDIRECT(CONCATENATE("'2018-05'!Q",TEXT(MATCH($C8,'2018-05'!$C$2:$C$100,0)+1,0)))="",INDIRECT(CONCATENATE("'2018-04'!Q",TEXT(MATCH($C8,'2018-04'!$C$2:$C$100,0)+1,0)))="")),"Н/Д",INDIRECT(CONCATENATE("'2018-05'!Q",TEXT(MATCH($C8,'2018-05'!$C$2:$C$100,0)+1,0)))-INDIRECT(CONCATENATE("'2018-04'!Q",TEXT(MATCH($C8,'2018-04'!$C$2:$C$100,0)+1,0))))</f>
        <v>60816394.709999993</v>
      </c>
      <c r="R8" s="17">
        <f ca="1">IF(OR(INDIRECT(CONCATENATE("'2018-05'!R",TEXT(MATCH($C8,'2018-05'!$C$2:$C$100,0)+1,0)))="",INDIRECT(CONCATENATE("'2018-04'!R",TEXT(MATCH($C8,'2018-04'!$C$2:$C$100,0)+1,0)))="",AND(INDIRECT(CONCATENATE("'2018-05'!R",TEXT(MATCH($C8,'2018-05'!$C$2:$C$100,0)+1,0)))="",INDIRECT(CONCATENATE("'2018-04'!R",TEXT(MATCH($C8,'2018-04'!$C$2:$C$100,0)+1,0)))="")),"Н/Д",INDIRECT(CONCATENATE("'2018-05'!R",TEXT(MATCH($C8,'2018-05'!$C$2:$C$100,0)+1,0)))-INDIRECT(CONCATENATE("'2018-04'!R",TEXT(MATCH($C8,'2018-04'!$C$2:$C$100,0)+1,0))))</f>
        <v>68399327.120000005</v>
      </c>
      <c r="S8" s="17">
        <f ca="1">IF(OR(INDIRECT(CONCATENATE("'2018-05'!S",TEXT(MATCH($C8,'2018-05'!$C$2:$C$100,0)+1,0)))="",INDIRECT(CONCATENATE("'2018-04'!S",TEXT(MATCH($C8,'2018-04'!$C$2:$C$100,0)+1,0)))="",AND(INDIRECT(CONCATENATE("'2018-05'!S",TEXT(MATCH($C8,'2018-05'!$C$2:$C$100,0)+1,0)))="",INDIRECT(CONCATENATE("'2018-04'!S",TEXT(MATCH($C8,'2018-04'!$C$2:$C$100,0)+1,0)))="")),"Н/Д",INDIRECT(CONCATENATE("'2018-05'!S",TEXT(MATCH($C8,'2018-05'!$C$2:$C$100,0)+1,0)))-INDIRECT(CONCATENATE("'2018-04'!S",TEXT(MATCH($C8,'2018-04'!$C$2:$C$100,0)+1,0))))</f>
        <v>923253.87000000011</v>
      </c>
      <c r="T8" s="17">
        <f ca="1">IF(OR(INDIRECT(CONCATENATE("'2018-05'!T",TEXT(MATCH($C8,'2018-05'!$C$2:$C$100,0)+1,0)))="",INDIRECT(CONCATENATE("'2018-04'!T",TEXT(MATCH($C8,'2018-04'!$C$2:$C$100,0)+1,0)))="",AND(INDIRECT(CONCATENATE("'2018-05'!T",TEXT(MATCH($C8,'2018-05'!$C$2:$C$100,0)+1,0)))="",INDIRECT(CONCATENATE("'2018-04'!T",TEXT(MATCH($C8,'2018-04'!$C$2:$C$100,0)+1,0)))="")),"Н/Д",INDIRECT(CONCATENATE("'2018-05'!T",TEXT(MATCH($C8,'2018-05'!$C$2:$C$100,0)+1,0)))-INDIRECT(CONCATENATE("'2018-04'!T",TEXT(MATCH($C8,'2018-04'!$C$2:$C$100,0)+1,0))))</f>
        <v>100722237.38999999</v>
      </c>
      <c r="U8" s="17">
        <f ca="1">IF(OR(INDIRECT(CONCATENATE("'2018-05'!U",TEXT(MATCH($C8,'2018-05'!$C$2:$C$100,0)+1,0)))="",INDIRECT(CONCATENATE("'2018-04'!U",TEXT(MATCH($C8,'2018-04'!$C$2:$C$100,0)+1,0)))="",AND(INDIRECT(CONCATENATE("'2018-05'!U",TEXT(MATCH($C8,'2018-05'!$C$2:$C$100,0)+1,0)))="",INDIRECT(CONCATENATE("'2018-04'!U",TEXT(MATCH($C8,'2018-04'!$C$2:$C$100,0)+1,0)))="")),"Н/Д",INDIRECT(CONCATENATE("'2018-05'!U",TEXT(MATCH($C8,'2018-05'!$C$2:$C$100,0)+1,0)))-INDIRECT(CONCATENATE("'2018-04'!U",TEXT(MATCH($C8,'2018-04'!$C$2:$C$100,0)+1,0))))</f>
        <v>15996612.5</v>
      </c>
      <c r="V8" s="17">
        <f ca="1">IF(OR(INDIRECT(CONCATENATE("'2018-05'!V",TEXT(MATCH($C8,'2018-05'!$C$2:$C$100,0)+1,0)))="",INDIRECT(CONCATENATE("'2018-04'!V",TEXT(MATCH($C8,'2018-04'!$C$2:$C$100,0)+1,0)))="",AND(INDIRECT(CONCATENATE("'2018-05'!V",TEXT(MATCH($C8,'2018-05'!$C$2:$C$100,0)+1,0)))="",INDIRECT(CONCATENATE("'2018-04'!V",TEXT(MATCH($C8,'2018-04'!$C$2:$C$100,0)+1,0)))="")),"Н/Д",INDIRECT(CONCATENATE("'2018-05'!V",TEXT(MATCH($C8,'2018-05'!$C$2:$C$100,0)+1,0)))-INDIRECT(CONCATENATE("'2018-04'!V",TEXT(MATCH($C8,'2018-04'!$C$2:$C$100,0)+1,0))))</f>
        <v>1654343547.0899997</v>
      </c>
      <c r="W8" s="17">
        <f ca="1">IF(OR(INDIRECT(CONCATENATE("'2018-05'!W",TEXT(MATCH($C8,'2018-05'!$C$2:$C$100,0)+1,0)))="",INDIRECT(CONCATENATE("'2018-04'!W",TEXT(MATCH($C8,'2018-04'!$C$2:$C$100,0)+1,0)))="",AND(INDIRECT(CONCATENATE("'2018-05'!W",TEXT(MATCH($C8,'2018-05'!$C$2:$C$100,0)+1,0)))="",INDIRECT(CONCATENATE("'2018-04'!W",TEXT(MATCH($C8,'2018-04'!$C$2:$C$100,0)+1,0)))="")),"Н/Д",INDIRECT(CONCATENATE("'2018-05'!W",TEXT(MATCH($C8,'2018-05'!$C$2:$C$100,0)+1,0)))-INDIRECT(CONCATENATE("'2018-04'!W",TEXT(MATCH($C8,'2018-04'!$C$2:$C$100,0)+1,0))))</f>
        <v>38652700657.919998</v>
      </c>
    </row>
    <row r="9" spans="1:23" x14ac:dyDescent="0.25">
      <c r="A9" s="2" t="s">
        <v>22</v>
      </c>
      <c r="B9" s="2" t="s">
        <v>29</v>
      </c>
      <c r="C9" s="15">
        <v>81000000</v>
      </c>
      <c r="D9" s="2" t="s">
        <v>208</v>
      </c>
      <c r="E9" s="17">
        <f ca="1">IF(OR(INDIRECT(CONCATENATE("'2018-05'!E",TEXT(MATCH($C9,'2018-05'!$C$2:$C$100,0)+1,0)))="",INDIRECT(CONCATENATE("'2018-04'!E",TEXT(MATCH($C9,'2018-04'!$C$2:$C$100,0)+1,0)))="",AND(INDIRECT(CONCATENATE("'2018-05'!E",TEXT(MATCH($C9,'2018-05'!$C$2:$C$100,0)+1,0)))="",INDIRECT(CONCATENATE("'2018-04'!E",TEXT(MATCH($C9,'2018-04'!$C$2:$C$100,0)+1,0)))="")),"Н/Д",INDIRECT(CONCATENATE("'2018-05'!E",TEXT(MATCH($C9,'2018-05'!$C$2:$C$100,0)+1,0)))-INDIRECT(CONCATENATE("'2018-04'!E",TEXT(MATCH($C9,'2018-04'!$C$2:$C$100,0)+1,0))))</f>
        <v>5747691384.3399982</v>
      </c>
      <c r="F9" s="17">
        <f ca="1">IF(OR(INDIRECT(CONCATENATE("'2018-05'!F",TEXT(MATCH($C9,'2018-05'!$C$2:$C$100,0)+1,0)))="",INDIRECT(CONCATENATE("'2018-04'!F",TEXT(MATCH($C9,'2018-04'!$C$2:$C$100,0)+1,0)))="",AND(INDIRECT(CONCATENATE("'2018-05'!F",TEXT(MATCH($C9,'2018-05'!$C$2:$C$100,0)+1,0)))="",INDIRECT(CONCATENATE("'2018-04'!F",TEXT(MATCH($C9,'2018-04'!$C$2:$C$100,0)+1,0)))="")),"Н/Д",INDIRECT(CONCATENATE("'2018-05'!F",TEXT(MATCH($C9,'2018-05'!$C$2:$C$100,0)+1,0)))-INDIRECT(CONCATENATE("'2018-04'!F",TEXT(MATCH($C9,'2018-04'!$C$2:$C$100,0)+1,0))))</f>
        <v>3233906056.3900003</v>
      </c>
      <c r="G9" s="17">
        <f ca="1">IF(OR(INDIRECT(CONCATENATE("'2018-05'!G",TEXT(MATCH($C9,'2018-05'!$C$2:$C$100,0)+1,0)))="",INDIRECT(CONCATENATE("'2018-04'!G",TEXT(MATCH($C9,'2018-04'!$C$2:$C$100,0)+1,0)))="",AND(INDIRECT(CONCATENATE("'2018-05'!G",TEXT(MATCH($C9,'2018-05'!$C$2:$C$100,0)+1,0)))="",INDIRECT(CONCATENATE("'2018-04'!G",TEXT(MATCH($C9,'2018-04'!$C$2:$C$100,0)+1,0)))="")),"Н/Д",INDIRECT(CONCATENATE("'2018-05'!G",TEXT(MATCH($C9,'2018-05'!$C$2:$C$100,0)+1,0)))-INDIRECT(CONCATENATE("'2018-04'!G",TEXT(MATCH($C9,'2018-04'!$C$2:$C$100,0)+1,0))))</f>
        <v>302351918.46000004</v>
      </c>
      <c r="H9" s="17">
        <f ca="1">IF(OR(INDIRECT(CONCATENATE("'2018-05'!H",TEXT(MATCH($C9,'2018-05'!$C$2:$C$100,0)+1,0)))="",INDIRECT(CONCATENATE("'2018-04'!H",TEXT(MATCH($C9,'2018-04'!$C$2:$C$100,0)+1,0)))="",AND(INDIRECT(CONCATENATE("'2018-05'!H",TEXT(MATCH($C9,'2018-05'!$C$2:$C$100,0)+1,0)))="",INDIRECT(CONCATENATE("'2018-04'!H",TEXT(MATCH($C9,'2018-04'!$C$2:$C$100,0)+1,0)))="")),"Н/Д",INDIRECT(CONCATENATE("'2018-05'!H",TEXT(MATCH($C9,'2018-05'!$C$2:$C$100,0)+1,0)))-INDIRECT(CONCATENATE("'2018-04'!H",TEXT(MATCH($C9,'2018-04'!$C$2:$C$100,0)+1,0))))</f>
        <v>1154122760.04</v>
      </c>
      <c r="I9" s="17">
        <f ca="1">IF(OR(INDIRECT(CONCATENATE("'2018-05'!I",TEXT(MATCH($C9,'2018-05'!$C$2:$C$100,0)+1,0)))="",INDIRECT(CONCATENATE("'2018-04'!I",TEXT(MATCH($C9,'2018-04'!$C$2:$C$100,0)+1,0)))="",AND(INDIRECT(CONCATENATE("'2018-05'!I",TEXT(MATCH($C9,'2018-05'!$C$2:$C$100,0)+1,0)))="",INDIRECT(CONCATENATE("'2018-04'!I",TEXT(MATCH($C9,'2018-04'!$C$2:$C$100,0)+1,0)))="")),"Н/Д",INDIRECT(CONCATENATE("'2018-05'!I",TEXT(MATCH($C9,'2018-05'!$C$2:$C$100,0)+1,0)))-INDIRECT(CONCATENATE("'2018-04'!I",TEXT(MATCH($C9,'2018-04'!$C$2:$C$100,0)+1,0))))</f>
        <v>202186392.80000007</v>
      </c>
      <c r="J9" s="17" t="str">
        <f ca="1">IF(OR(INDIRECT(CONCATENATE("'2018-05'!J",TEXT(MATCH($C9,'2018-05'!$C$2:$C$100,0)+1,0)))="",INDIRECT(CONCATENATE("'2018-04'!J",TEXT(MATCH($C9,'2018-04'!$C$2:$C$100,0)+1,0)))="",AND(INDIRECT(CONCATENATE("'2018-05'!J",TEXT(MATCH($C9,'2018-05'!$C$2:$C$100,0)+1,0)))="",INDIRECT(CONCATENATE("'2018-04'!J",TEXT(MATCH($C9,'2018-04'!$C$2:$C$100,0)+1,0)))="")),"Н/Д",INDIRECT(CONCATENATE("'2018-05'!J",TEXT(MATCH($C9,'2018-05'!$C$2:$C$100,0)+1,0)))-INDIRECT(CONCATENATE("'2018-04'!J",TEXT(MATCH($C9,'2018-04'!$C$2:$C$100,0)+1,0))))</f>
        <v>Н/Д</v>
      </c>
      <c r="K9" s="17">
        <f ca="1">IF(OR(INDIRECT(CONCATENATE("'2018-05'!K",TEXT(MATCH($C9,'2018-05'!$C$2:$C$100,0)+1,0)))="",INDIRECT(CONCATENATE("'2018-04'!K",TEXT(MATCH($C9,'2018-04'!$C$2:$C$100,0)+1,0)))="",AND(INDIRECT(CONCATENATE("'2018-05'!K",TEXT(MATCH($C9,'2018-05'!$C$2:$C$100,0)+1,0)))="",INDIRECT(CONCATENATE("'2018-04'!K",TEXT(MATCH($C9,'2018-04'!$C$2:$C$100,0)+1,0)))="")),"Н/Д",INDIRECT(CONCATENATE("'2018-05'!K",TEXT(MATCH($C9,'2018-05'!$C$2:$C$100,0)+1,0)))-INDIRECT(CONCATENATE("'2018-04'!K",TEXT(MATCH($C9,'2018-04'!$C$2:$C$100,0)+1,0))))</f>
        <v>443690030.60000002</v>
      </c>
      <c r="L9" s="17">
        <f ca="1">IF(OR(INDIRECT(CONCATENATE("'2018-05'!L",TEXT(MATCH($C9,'2018-05'!$C$2:$C$100,0)+1,0)))="",INDIRECT(CONCATENATE("'2018-04'!L",TEXT(MATCH($C9,'2018-04'!$C$2:$C$100,0)+1,0)))="",AND(INDIRECT(CONCATENATE("'2018-05'!L",TEXT(MATCH($C9,'2018-05'!$C$2:$C$100,0)+1,0)))="",INDIRECT(CONCATENATE("'2018-04'!L",TEXT(MATCH($C9,'2018-04'!$C$2:$C$100,0)+1,0)))="")),"Н/Д",INDIRECT(CONCATENATE("'2018-05'!L",TEXT(MATCH($C9,'2018-05'!$C$2:$C$100,0)+1,0)))-INDIRECT(CONCATENATE("'2018-04'!L",TEXT(MATCH($C9,'2018-04'!$C$2:$C$100,0)+1,0))))</f>
        <v>920270213.95999992</v>
      </c>
      <c r="M9" s="17">
        <f ca="1">IF(OR(INDIRECT(CONCATENATE("'2018-05'!M",TEXT(MATCH($C9,'2018-05'!$C$2:$C$100,0)+1,0)))="",INDIRECT(CONCATENATE("'2018-04'!M",TEXT(MATCH($C9,'2018-04'!$C$2:$C$100,0)+1,0)))="",AND(INDIRECT(CONCATENATE("'2018-05'!M",TEXT(MATCH($C9,'2018-05'!$C$2:$C$100,0)+1,0)))="",INDIRECT(CONCATENATE("'2018-04'!M",TEXT(MATCH($C9,'2018-04'!$C$2:$C$100,0)+1,0)))="")),"Н/Д",INDIRECT(CONCATENATE("'2018-05'!M",TEXT(MATCH($C9,'2018-05'!$C$2:$C$100,0)+1,0)))-INDIRECT(CONCATENATE("'2018-04'!M",TEXT(MATCH($C9,'2018-04'!$C$2:$C$100,0)+1,0))))</f>
        <v>48249890.110000014</v>
      </c>
      <c r="N9" s="17">
        <f ca="1">IF(OR(INDIRECT(CONCATENATE("'2018-05'!N",TEXT(MATCH($C9,'2018-05'!$C$2:$C$100,0)+1,0)))="",INDIRECT(CONCATENATE("'2018-04'!N",TEXT(MATCH($C9,'2018-04'!$C$2:$C$100,0)+1,0)))="",AND(INDIRECT(CONCATENATE("'2018-05'!N",TEXT(MATCH($C9,'2018-05'!$C$2:$C$100,0)+1,0)))="",INDIRECT(CONCATENATE("'2018-04'!N",TEXT(MATCH($C9,'2018-04'!$C$2:$C$100,0)+1,0)))="")),"Н/Д",INDIRECT(CONCATENATE("'2018-05'!N",TEXT(MATCH($C9,'2018-05'!$C$2:$C$100,0)+1,0)))-INDIRECT(CONCATENATE("'2018-04'!NE",TEXT(MATCH($C9,'2018-04'!$C$2:$C$100,0)+1,0))))</f>
        <v>98005944.439999998</v>
      </c>
      <c r="O9" s="17">
        <f ca="1">IF(OR(INDIRECT(CONCATENATE("'2018-05'!O",TEXT(MATCH($C9,'2018-05'!$C$2:$C$100,0)+1,0)))="",INDIRECT(CONCATENATE("'2018-04'!O",TEXT(MATCH($C9,'2018-04'!$C$2:$C$100,0)+1,0)))="",AND(INDIRECT(CONCATENATE("'2018-05'!O",TEXT(MATCH($C9,'2018-05'!$C$2:$C$100,0)+1,0)))="",INDIRECT(CONCATENATE("'2018-04'!O",TEXT(MATCH($C9,'2018-04'!$C$2:$C$100,0)+1,0)))="")),"Н/Д",INDIRECT(CONCATENATE("'2018-05'!O",TEXT(MATCH($C9,'2018-05'!$C$2:$C$100,0)+1,0)))-INDIRECT(CONCATENATE("'2018-04'!O",TEXT(MATCH($C9,'2018-04'!$C$2:$C$100,0)+1,0))))</f>
        <v>280.57999999999993</v>
      </c>
      <c r="P9" s="17">
        <f ca="1">IF(OR(INDIRECT(CONCATENATE("'2018-05'!P",TEXT(MATCH($C9,'2018-05'!$C$2:$C$100,0)+1,0)))="",INDIRECT(CONCATENATE("'2018-04'!P",TEXT(MATCH($C9,'2018-04'!$C$2:$C$100,0)+1,0)))="",AND(INDIRECT(CONCATENATE("'2018-05'!P",TEXT(MATCH($C9,'2018-05'!$C$2:$C$100,0)+1,0)))="",INDIRECT(CONCATENATE("'2018-04'!P",TEXT(MATCH($C9,'2018-04'!$C$2:$C$100,0)+1,0)))="")),"Н/Д",INDIRECT(CONCATENATE("'2018-05'!P",TEXT(MATCH($C9,'2018-05'!$C$2:$C$100,0)+1,0)))-INDIRECT(CONCATENATE("'2018-04'!P",TEXT(MATCH($C9,'2018-04'!$C$2:$C$100,0)+1,0))))</f>
        <v>39575154.059999987</v>
      </c>
      <c r="Q9" s="17">
        <f ca="1">IF(OR(INDIRECT(CONCATENATE("'2018-05'!Q",TEXT(MATCH($C9,'2018-05'!$C$2:$C$100,0)+1,0)))="",INDIRECT(CONCATENATE("'2018-04'!Q",TEXT(MATCH($C9,'2018-04'!$C$2:$C$100,0)+1,0)))="",AND(INDIRECT(CONCATENATE("'2018-05'!Q",TEXT(MATCH($C9,'2018-05'!$C$2:$C$100,0)+1,0)))="",INDIRECT(CONCATENATE("'2018-04'!Q",TEXT(MATCH($C9,'2018-04'!$C$2:$C$100,0)+1,0)))="")),"Н/Д",INDIRECT(CONCATENATE("'2018-05'!Q",TEXT(MATCH($C9,'2018-05'!$C$2:$C$100,0)+1,0)))-INDIRECT(CONCATENATE("'2018-04'!Q",TEXT(MATCH($C9,'2018-04'!$C$2:$C$100,0)+1,0))))</f>
        <v>24097283.93</v>
      </c>
      <c r="R9" s="17">
        <f ca="1">IF(OR(INDIRECT(CONCATENATE("'2018-05'!R",TEXT(MATCH($C9,'2018-05'!$C$2:$C$100,0)+1,0)))="",INDIRECT(CONCATENATE("'2018-04'!R",TEXT(MATCH($C9,'2018-04'!$C$2:$C$100,0)+1,0)))="",AND(INDIRECT(CONCATENATE("'2018-05'!R",TEXT(MATCH($C9,'2018-05'!$C$2:$C$100,0)+1,0)))="",INDIRECT(CONCATENATE("'2018-04'!R",TEXT(MATCH($C9,'2018-04'!$C$2:$C$100,0)+1,0)))="")),"Н/Д",INDIRECT(CONCATENATE("'2018-05'!R",TEXT(MATCH($C9,'2018-05'!$C$2:$C$100,0)+1,0)))-INDIRECT(CONCATENATE("'2018-04'!R",TEXT(MATCH($C9,'2018-04'!$C$2:$C$100,0)+1,0))))</f>
        <v>6785255.7800000012</v>
      </c>
      <c r="S9" s="17">
        <f ca="1">IF(OR(INDIRECT(CONCATENATE("'2018-05'!S",TEXT(MATCH($C9,'2018-05'!$C$2:$C$100,0)+1,0)))="",INDIRECT(CONCATENATE("'2018-04'!S",TEXT(MATCH($C9,'2018-04'!$C$2:$C$100,0)+1,0)))="",AND(INDIRECT(CONCATENATE("'2018-05'!S",TEXT(MATCH($C9,'2018-05'!$C$2:$C$100,0)+1,0)))="",INDIRECT(CONCATENATE("'2018-04'!S",TEXT(MATCH($C9,'2018-04'!$C$2:$C$100,0)+1,0)))="")),"Н/Д",INDIRECT(CONCATENATE("'2018-05'!S",TEXT(MATCH($C9,'2018-05'!$C$2:$C$100,0)+1,0)))-INDIRECT(CONCATENATE("'2018-04'!S",TEXT(MATCH($C9,'2018-04'!$C$2:$C$100,0)+1,0))))</f>
        <v>850165.00000000012</v>
      </c>
      <c r="T9" s="17">
        <f ca="1">IF(OR(INDIRECT(CONCATENATE("'2018-05'!T",TEXT(MATCH($C9,'2018-05'!$C$2:$C$100,0)+1,0)))="",INDIRECT(CONCATENATE("'2018-04'!T",TEXT(MATCH($C9,'2018-04'!$C$2:$C$100,0)+1,0)))="",AND(INDIRECT(CONCATENATE("'2018-05'!T",TEXT(MATCH($C9,'2018-05'!$C$2:$C$100,0)+1,0)))="",INDIRECT(CONCATENATE("'2018-04'!T",TEXT(MATCH($C9,'2018-04'!$C$2:$C$100,0)+1,0)))="")),"Н/Д",INDIRECT(CONCATENATE("'2018-05'!T",TEXT(MATCH($C9,'2018-05'!$C$2:$C$100,0)+1,0)))-INDIRECT(CONCATENATE("'2018-04'!T",TEXT(MATCH($C9,'2018-04'!$C$2:$C$100,0)+1,0))))</f>
        <v>52851914.24000001</v>
      </c>
      <c r="U9" s="17">
        <f ca="1">IF(OR(INDIRECT(CONCATENATE("'2018-05'!U",TEXT(MATCH($C9,'2018-05'!$C$2:$C$100,0)+1,0)))="",INDIRECT(CONCATENATE("'2018-04'!U",TEXT(MATCH($C9,'2018-04'!$C$2:$C$100,0)+1,0)))="",AND(INDIRECT(CONCATENATE("'2018-05'!U",TEXT(MATCH($C9,'2018-05'!$C$2:$C$100,0)+1,0)))="",INDIRECT(CONCATENATE("'2018-04'!U",TEXT(MATCH($C9,'2018-04'!$C$2:$C$100,0)+1,0)))="")),"Н/Д",INDIRECT(CONCATENATE("'2018-05'!U",TEXT(MATCH($C9,'2018-05'!$C$2:$C$100,0)+1,0)))-INDIRECT(CONCATENATE("'2018-04'!U",TEXT(MATCH($C9,'2018-04'!$C$2:$C$100,0)+1,0))))</f>
        <v>879600.77000000048</v>
      </c>
      <c r="V9" s="17">
        <f ca="1">IF(OR(INDIRECT(CONCATENATE("'2018-05'!V",TEXT(MATCH($C9,'2018-05'!$C$2:$C$100,0)+1,0)))="",INDIRECT(CONCATENATE("'2018-04'!V",TEXT(MATCH($C9,'2018-04'!$C$2:$C$100,0)+1,0)))="",AND(INDIRECT(CONCATENATE("'2018-05'!V",TEXT(MATCH($C9,'2018-05'!$C$2:$C$100,0)+1,0)))="",INDIRECT(CONCATENATE("'2018-04'!V",TEXT(MATCH($C9,'2018-04'!$C$2:$C$100,0)+1,0)))="")),"Н/Д",INDIRECT(CONCATENATE("'2018-05'!V",TEXT(MATCH($C9,'2018-05'!$C$2:$C$100,0)+1,0)))-INDIRECT(CONCATENATE("'2018-04'!V",TEXT(MATCH($C9,'2018-04'!$C$2:$C$100,0)+1,0))))</f>
        <v>2513785327.9500008</v>
      </c>
      <c r="W9" s="17">
        <f ca="1">IF(OR(INDIRECT(CONCATENATE("'2018-05'!W",TEXT(MATCH($C9,'2018-05'!$C$2:$C$100,0)+1,0)))="",INDIRECT(CONCATENATE("'2018-04'!W",TEXT(MATCH($C9,'2018-04'!$C$2:$C$100,0)+1,0)))="",AND(INDIRECT(CONCATENATE("'2018-05'!W",TEXT(MATCH($C9,'2018-05'!$C$2:$C$100,0)+1,0)))="",INDIRECT(CONCATENATE("'2018-04'!W",TEXT(MATCH($C9,'2018-04'!$C$2:$C$100,0)+1,0)))="")),"Н/Д",INDIRECT(CONCATENATE("'2018-05'!W",TEXT(MATCH($C9,'2018-05'!$C$2:$C$100,0)+1,0)))-INDIRECT(CONCATENATE("'2018-04'!W",TEXT(MATCH($C9,'2018-04'!$C$2:$C$100,0)+1,0))))</f>
        <v>14719911393.549999</v>
      </c>
    </row>
    <row r="10" spans="1:23" x14ac:dyDescent="0.25">
      <c r="A10" s="2" t="s">
        <v>22</v>
      </c>
      <c r="B10" s="2" t="s">
        <v>30</v>
      </c>
      <c r="C10" s="15">
        <v>98000000</v>
      </c>
      <c r="D10" s="2" t="s">
        <v>208</v>
      </c>
      <c r="E10" s="17">
        <f ca="1">IF(OR(INDIRECT(CONCATENATE("'2018-05'!E",TEXT(MATCH($C10,'2018-05'!$C$2:$C$100,0)+1,0)))="",INDIRECT(CONCATENATE("'2018-04'!E",TEXT(MATCH($C10,'2018-04'!$C$2:$C$100,0)+1,0)))="",AND(INDIRECT(CONCATENATE("'2018-05'!E",TEXT(MATCH($C10,'2018-05'!$C$2:$C$100,0)+1,0)))="",INDIRECT(CONCATENATE("'2018-04'!E",TEXT(MATCH($C10,'2018-04'!$C$2:$C$100,0)+1,0)))="")),"Н/Д",INDIRECT(CONCATENATE("'2018-05'!E",TEXT(MATCH($C10,'2018-05'!$C$2:$C$100,0)+1,0)))-INDIRECT(CONCATENATE("'2018-04'!E",TEXT(MATCH($C10,'2018-04'!$C$2:$C$100,0)+1,0))))</f>
        <v>20143987279.669998</v>
      </c>
      <c r="F10" s="17">
        <f ca="1">IF(OR(INDIRECT(CONCATENATE("'2018-05'!F",TEXT(MATCH($C10,'2018-05'!$C$2:$C$100,0)+1,0)))="",INDIRECT(CONCATENATE("'2018-04'!F",TEXT(MATCH($C10,'2018-04'!$C$2:$C$100,0)+1,0)))="",AND(INDIRECT(CONCATENATE("'2018-05'!F",TEXT(MATCH($C10,'2018-05'!$C$2:$C$100,0)+1,0)))="",INDIRECT(CONCATENATE("'2018-04'!F",TEXT(MATCH($C10,'2018-04'!$C$2:$C$100,0)+1,0)))="")),"Н/Д",INDIRECT(CONCATENATE("'2018-05'!F",TEXT(MATCH($C10,'2018-05'!$C$2:$C$100,0)+1,0)))-INDIRECT(CONCATENATE("'2018-04'!F",TEXT(MATCH($C10,'2018-04'!$C$2:$C$100,0)+1,0))))</f>
        <v>13257221851.669998</v>
      </c>
      <c r="G10" s="17">
        <f ca="1">IF(OR(INDIRECT(CONCATENATE("'2018-05'!G",TEXT(MATCH($C10,'2018-05'!$C$2:$C$100,0)+1,0)))="",INDIRECT(CONCATENATE("'2018-04'!G",TEXT(MATCH($C10,'2018-04'!$C$2:$C$100,0)+1,0)))="",AND(INDIRECT(CONCATENATE("'2018-05'!G",TEXT(MATCH($C10,'2018-05'!$C$2:$C$100,0)+1,0)))="",INDIRECT(CONCATENATE("'2018-04'!G",TEXT(MATCH($C10,'2018-04'!$C$2:$C$100,0)+1,0)))="")),"Н/Д",INDIRECT(CONCATENATE("'2018-05'!G",TEXT(MATCH($C10,'2018-05'!$C$2:$C$100,0)+1,0)))-INDIRECT(CONCATENATE("'2018-04'!G",TEXT(MATCH($C10,'2018-04'!$C$2:$C$100,0)+1,0))))</f>
        <v>3928448280.7699986</v>
      </c>
      <c r="H10" s="17">
        <f ca="1">IF(OR(INDIRECT(CONCATENATE("'2018-05'!H",TEXT(MATCH($C10,'2018-05'!$C$2:$C$100,0)+1,0)))="",INDIRECT(CONCATENATE("'2018-04'!H",TEXT(MATCH($C10,'2018-04'!$C$2:$C$100,0)+1,0)))="",AND(INDIRECT(CONCATENATE("'2018-05'!H",TEXT(MATCH($C10,'2018-05'!$C$2:$C$100,0)+1,0)))="",INDIRECT(CONCATENATE("'2018-04'!H",TEXT(MATCH($C10,'2018-04'!$C$2:$C$100,0)+1,0)))="")),"Н/Д",INDIRECT(CONCATENATE("'2018-05'!H",TEXT(MATCH($C10,'2018-05'!$C$2:$C$100,0)+1,0)))-INDIRECT(CONCATENATE("'2018-04'!H",TEXT(MATCH($C10,'2018-04'!$C$2:$C$100,0)+1,0))))</f>
        <v>3153854506.9400005</v>
      </c>
      <c r="I10" s="17">
        <f ca="1">IF(OR(INDIRECT(CONCATENATE("'2018-05'!I",TEXT(MATCH($C10,'2018-05'!$C$2:$C$100,0)+1,0)))="",INDIRECT(CONCATENATE("'2018-04'!I",TEXT(MATCH($C10,'2018-04'!$C$2:$C$100,0)+1,0)))="",AND(INDIRECT(CONCATENATE("'2018-05'!I",TEXT(MATCH($C10,'2018-05'!$C$2:$C$100,0)+1,0)))="",INDIRECT(CONCATENATE("'2018-04'!I",TEXT(MATCH($C10,'2018-04'!$C$2:$C$100,0)+1,0)))="")),"Н/Д",INDIRECT(CONCATENATE("'2018-05'!I",TEXT(MATCH($C10,'2018-05'!$C$2:$C$100,0)+1,0)))-INDIRECT(CONCATENATE("'2018-04'!I",TEXT(MATCH($C10,'2018-04'!$C$2:$C$100,0)+1,0))))</f>
        <v>290164457.12</v>
      </c>
      <c r="J10" s="17" t="str">
        <f ca="1">IF(OR(INDIRECT(CONCATENATE("'2018-05'!J",TEXT(MATCH($C10,'2018-05'!$C$2:$C$100,0)+1,0)))="",INDIRECT(CONCATENATE("'2018-04'!J",TEXT(MATCH($C10,'2018-04'!$C$2:$C$100,0)+1,0)))="",AND(INDIRECT(CONCATENATE("'2018-05'!J",TEXT(MATCH($C10,'2018-05'!$C$2:$C$100,0)+1,0)))="",INDIRECT(CONCATENATE("'2018-04'!J",TEXT(MATCH($C10,'2018-04'!$C$2:$C$100,0)+1,0)))="")),"Н/Д",INDIRECT(CONCATENATE("'2018-05'!J",TEXT(MATCH($C10,'2018-05'!$C$2:$C$100,0)+1,0)))-INDIRECT(CONCATENATE("'2018-04'!J",TEXT(MATCH($C10,'2018-04'!$C$2:$C$100,0)+1,0))))</f>
        <v>Н/Д</v>
      </c>
      <c r="K10" s="17">
        <f ca="1">IF(OR(INDIRECT(CONCATENATE("'2018-05'!K",TEXT(MATCH($C10,'2018-05'!$C$2:$C$100,0)+1,0)))="",INDIRECT(CONCATENATE("'2018-04'!K",TEXT(MATCH($C10,'2018-04'!$C$2:$C$100,0)+1,0)))="",AND(INDIRECT(CONCATENATE("'2018-05'!K",TEXT(MATCH($C10,'2018-05'!$C$2:$C$100,0)+1,0)))="",INDIRECT(CONCATENATE("'2018-04'!K",TEXT(MATCH($C10,'2018-04'!$C$2:$C$100,0)+1,0)))="")),"Н/Д",INDIRECT(CONCATENATE("'2018-05'!K",TEXT(MATCH($C10,'2018-05'!$C$2:$C$100,0)+1,0)))-INDIRECT(CONCATENATE("'2018-04'!K",TEXT(MATCH($C10,'2018-04'!$C$2:$C$100,0)+1,0))))</f>
        <v>725930289.76000011</v>
      </c>
      <c r="L10" s="17">
        <f ca="1">IF(OR(INDIRECT(CONCATENATE("'2018-05'!L",TEXT(MATCH($C10,'2018-05'!$C$2:$C$100,0)+1,0)))="",INDIRECT(CONCATENATE("'2018-04'!L",TEXT(MATCH($C10,'2018-04'!$C$2:$C$100,0)+1,0)))="",AND(INDIRECT(CONCATENATE("'2018-05'!L",TEXT(MATCH($C10,'2018-05'!$C$2:$C$100,0)+1,0)))="",INDIRECT(CONCATENATE("'2018-04'!L",TEXT(MATCH($C10,'2018-04'!$C$2:$C$100,0)+1,0)))="")),"Н/Д",INDIRECT(CONCATENATE("'2018-05'!L",TEXT(MATCH($C10,'2018-05'!$C$2:$C$100,0)+1,0)))-INDIRECT(CONCATENATE("'2018-04'!L",TEXT(MATCH($C10,'2018-04'!$C$2:$C$100,0)+1,0))))</f>
        <v>3394909980.7600002</v>
      </c>
      <c r="M10" s="17">
        <f ca="1">IF(OR(INDIRECT(CONCATENATE("'2018-05'!M",TEXT(MATCH($C10,'2018-05'!$C$2:$C$100,0)+1,0)))="",INDIRECT(CONCATENATE("'2018-04'!M",TEXT(MATCH($C10,'2018-04'!$C$2:$C$100,0)+1,0)))="",AND(INDIRECT(CONCATENATE("'2018-05'!M",TEXT(MATCH($C10,'2018-05'!$C$2:$C$100,0)+1,0)))="",INDIRECT(CONCATENATE("'2018-04'!M",TEXT(MATCH($C10,'2018-04'!$C$2:$C$100,0)+1,0)))="")),"Н/Д",INDIRECT(CONCATENATE("'2018-05'!M",TEXT(MATCH($C10,'2018-05'!$C$2:$C$100,0)+1,0)))-INDIRECT(CONCATENATE("'2018-04'!M",TEXT(MATCH($C10,'2018-04'!$C$2:$C$100,0)+1,0))))</f>
        <v>632898041.51000023</v>
      </c>
      <c r="N10" s="17">
        <f ca="1">IF(OR(INDIRECT(CONCATENATE("'2018-05'!N",TEXT(MATCH($C10,'2018-05'!$C$2:$C$100,0)+1,0)))="",INDIRECT(CONCATENATE("'2018-04'!N",TEXT(MATCH($C10,'2018-04'!$C$2:$C$100,0)+1,0)))="",AND(INDIRECT(CONCATENATE("'2018-05'!N",TEXT(MATCH($C10,'2018-05'!$C$2:$C$100,0)+1,0)))="",INDIRECT(CONCATENATE("'2018-04'!N",TEXT(MATCH($C10,'2018-04'!$C$2:$C$100,0)+1,0)))="")),"Н/Д",INDIRECT(CONCATENATE("'2018-05'!N",TEXT(MATCH($C10,'2018-05'!$C$2:$C$100,0)+1,0)))-INDIRECT(CONCATENATE("'2018-04'!NE",TEXT(MATCH($C10,'2018-04'!$C$2:$C$100,0)+1,0))))</f>
        <v>120746298.06</v>
      </c>
      <c r="O10" s="17">
        <f ca="1">IF(OR(INDIRECT(CONCATENATE("'2018-05'!O",TEXT(MATCH($C10,'2018-05'!$C$2:$C$100,0)+1,0)))="",INDIRECT(CONCATENATE("'2018-04'!O",TEXT(MATCH($C10,'2018-04'!$C$2:$C$100,0)+1,0)))="",AND(INDIRECT(CONCATENATE("'2018-05'!O",TEXT(MATCH($C10,'2018-05'!$C$2:$C$100,0)+1,0)))="",INDIRECT(CONCATENATE("'2018-04'!O",TEXT(MATCH($C10,'2018-04'!$C$2:$C$100,0)+1,0)))="")),"Н/Д",INDIRECT(CONCATENATE("'2018-05'!O",TEXT(MATCH($C10,'2018-05'!$C$2:$C$100,0)+1,0)))-INDIRECT(CONCATENATE("'2018-04'!O",TEXT(MATCH($C10,'2018-04'!$C$2:$C$100,0)+1,0))))</f>
        <v>-48722.429999999993</v>
      </c>
      <c r="P10" s="17">
        <f ca="1">IF(OR(INDIRECT(CONCATENATE("'2018-05'!P",TEXT(MATCH($C10,'2018-05'!$C$2:$C$100,0)+1,0)))="",INDIRECT(CONCATENATE("'2018-04'!P",TEXT(MATCH($C10,'2018-04'!$C$2:$C$100,0)+1,0)))="",AND(INDIRECT(CONCATENATE("'2018-05'!P",TEXT(MATCH($C10,'2018-05'!$C$2:$C$100,0)+1,0)))="",INDIRECT(CONCATENATE("'2018-04'!P",TEXT(MATCH($C10,'2018-04'!$C$2:$C$100,0)+1,0)))="")),"Н/Д",INDIRECT(CONCATENATE("'2018-05'!P",TEXT(MATCH($C10,'2018-05'!$C$2:$C$100,0)+1,0)))-INDIRECT(CONCATENATE("'2018-04'!P",TEXT(MATCH($C10,'2018-04'!$C$2:$C$100,0)+1,0))))</f>
        <v>105940871.76000002</v>
      </c>
      <c r="Q10" s="17">
        <f ca="1">IF(OR(INDIRECT(CONCATENATE("'2018-05'!Q",TEXT(MATCH($C10,'2018-05'!$C$2:$C$100,0)+1,0)))="",INDIRECT(CONCATENATE("'2018-04'!Q",TEXT(MATCH($C10,'2018-04'!$C$2:$C$100,0)+1,0)))="",AND(INDIRECT(CONCATENATE("'2018-05'!Q",TEXT(MATCH($C10,'2018-05'!$C$2:$C$100,0)+1,0)))="",INDIRECT(CONCATENATE("'2018-04'!Q",TEXT(MATCH($C10,'2018-04'!$C$2:$C$100,0)+1,0)))="")),"Н/Д",INDIRECT(CONCATENATE("'2018-05'!Q",TEXT(MATCH($C10,'2018-05'!$C$2:$C$100,0)+1,0)))-INDIRECT(CONCATENATE("'2018-04'!Q",TEXT(MATCH($C10,'2018-04'!$C$2:$C$100,0)+1,0))))</f>
        <v>301621429.74000001</v>
      </c>
      <c r="R10" s="17">
        <f ca="1">IF(OR(INDIRECT(CONCATENATE("'2018-05'!R",TEXT(MATCH($C10,'2018-05'!$C$2:$C$100,0)+1,0)))="",INDIRECT(CONCATENATE("'2018-04'!R",TEXT(MATCH($C10,'2018-04'!$C$2:$C$100,0)+1,0)))="",AND(INDIRECT(CONCATENATE("'2018-05'!R",TEXT(MATCH($C10,'2018-05'!$C$2:$C$100,0)+1,0)))="",INDIRECT(CONCATENATE("'2018-04'!R",TEXT(MATCH($C10,'2018-04'!$C$2:$C$100,0)+1,0)))="")),"Н/Д",INDIRECT(CONCATENATE("'2018-05'!R",TEXT(MATCH($C10,'2018-05'!$C$2:$C$100,0)+1,0)))-INDIRECT(CONCATENATE("'2018-04'!R",TEXT(MATCH($C10,'2018-04'!$C$2:$C$100,0)+1,0))))</f>
        <v>175724264.39000002</v>
      </c>
      <c r="S10" s="17">
        <f ca="1">IF(OR(INDIRECT(CONCATENATE("'2018-05'!S",TEXT(MATCH($C10,'2018-05'!$C$2:$C$100,0)+1,0)))="",INDIRECT(CONCATENATE("'2018-04'!S",TEXT(MATCH($C10,'2018-04'!$C$2:$C$100,0)+1,0)))="",AND(INDIRECT(CONCATENATE("'2018-05'!S",TEXT(MATCH($C10,'2018-05'!$C$2:$C$100,0)+1,0)))="",INDIRECT(CONCATENATE("'2018-04'!S",TEXT(MATCH($C10,'2018-04'!$C$2:$C$100,0)+1,0)))="")),"Н/Д",INDIRECT(CONCATENATE("'2018-05'!S",TEXT(MATCH($C10,'2018-05'!$C$2:$C$100,0)+1,0)))-INDIRECT(CONCATENATE("'2018-04'!S",TEXT(MATCH($C10,'2018-04'!$C$2:$C$100,0)+1,0))))</f>
        <v>34202</v>
      </c>
      <c r="T10" s="17">
        <f ca="1">IF(OR(INDIRECT(CONCATENATE("'2018-05'!T",TEXT(MATCH($C10,'2018-05'!$C$2:$C$100,0)+1,0)))="",INDIRECT(CONCATENATE("'2018-04'!T",TEXT(MATCH($C10,'2018-04'!$C$2:$C$100,0)+1,0)))="",AND(INDIRECT(CONCATENATE("'2018-05'!T",TEXT(MATCH($C10,'2018-05'!$C$2:$C$100,0)+1,0)))="",INDIRECT(CONCATENATE("'2018-04'!T",TEXT(MATCH($C10,'2018-04'!$C$2:$C$100,0)+1,0)))="")),"Н/Д",INDIRECT(CONCATENATE("'2018-05'!T",TEXT(MATCH($C10,'2018-05'!$C$2:$C$100,0)+1,0)))-INDIRECT(CONCATENATE("'2018-04'!T",TEXT(MATCH($C10,'2018-04'!$C$2:$C$100,0)+1,0))))</f>
        <v>290308023.25</v>
      </c>
      <c r="U10" s="17">
        <f ca="1">IF(OR(INDIRECT(CONCATENATE("'2018-05'!U",TEXT(MATCH($C10,'2018-05'!$C$2:$C$100,0)+1,0)))="",INDIRECT(CONCATENATE("'2018-04'!U",TEXT(MATCH($C10,'2018-04'!$C$2:$C$100,0)+1,0)))="",AND(INDIRECT(CONCATENATE("'2018-05'!U",TEXT(MATCH($C10,'2018-05'!$C$2:$C$100,0)+1,0)))="",INDIRECT(CONCATENATE("'2018-04'!U",TEXT(MATCH($C10,'2018-04'!$C$2:$C$100,0)+1,0)))="")),"Н/Д",INDIRECT(CONCATENATE("'2018-05'!U",TEXT(MATCH($C10,'2018-05'!$C$2:$C$100,0)+1,0)))-INDIRECT(CONCATENATE("'2018-04'!U",TEXT(MATCH($C10,'2018-04'!$C$2:$C$100,0)+1,0))))</f>
        <v>160512032.62</v>
      </c>
      <c r="V10" s="17">
        <f ca="1">IF(OR(INDIRECT(CONCATENATE("'2018-05'!V",TEXT(MATCH($C10,'2018-05'!$C$2:$C$100,0)+1,0)))="",INDIRECT(CONCATENATE("'2018-04'!V",TEXT(MATCH($C10,'2018-04'!$C$2:$C$100,0)+1,0)))="",AND(INDIRECT(CONCATENATE("'2018-05'!V",TEXT(MATCH($C10,'2018-05'!$C$2:$C$100,0)+1,0)))="",INDIRECT(CONCATENATE("'2018-04'!V",TEXT(MATCH($C10,'2018-04'!$C$2:$C$100,0)+1,0)))="")),"Н/Д",INDIRECT(CONCATENATE("'2018-05'!V",TEXT(MATCH($C10,'2018-05'!$C$2:$C$100,0)+1,0)))-INDIRECT(CONCATENATE("'2018-04'!V",TEXT(MATCH($C10,'2018-04'!$C$2:$C$100,0)+1,0))))</f>
        <v>6886765428.0000019</v>
      </c>
      <c r="W10" s="17">
        <f ca="1">IF(OR(INDIRECT(CONCATENATE("'2018-05'!W",TEXT(MATCH($C10,'2018-05'!$C$2:$C$100,0)+1,0)))="",INDIRECT(CONCATENATE("'2018-04'!W",TEXT(MATCH($C10,'2018-04'!$C$2:$C$100,0)+1,0)))="",AND(INDIRECT(CONCATENATE("'2018-05'!W",TEXT(MATCH($C10,'2018-05'!$C$2:$C$100,0)+1,0)))="",INDIRECT(CONCATENATE("'2018-04'!W",TEXT(MATCH($C10,'2018-04'!$C$2:$C$100,0)+1,0)))="")),"Н/Д",INDIRECT(CONCATENATE("'2018-05'!W",TEXT(MATCH($C10,'2018-05'!$C$2:$C$100,0)+1,0)))-INDIRECT(CONCATENATE("'2018-04'!W",TEXT(MATCH($C10,'2018-04'!$C$2:$C$100,0)+1,0))))</f>
        <v>53484906888.319992</v>
      </c>
    </row>
    <row r="11" spans="1:23" x14ac:dyDescent="0.25">
      <c r="A11" s="2" t="s">
        <v>22</v>
      </c>
      <c r="B11" s="2" t="s">
        <v>31</v>
      </c>
      <c r="C11" s="15">
        <v>64000000</v>
      </c>
      <c r="D11" s="2" t="s">
        <v>208</v>
      </c>
      <c r="E11" s="17">
        <f ca="1">IF(OR(INDIRECT(CONCATENATE("'2018-05'!E",TEXT(MATCH($C11,'2018-05'!$C$2:$C$100,0)+1,0)))="",INDIRECT(CONCATENATE("'2018-04'!E",TEXT(MATCH($C11,'2018-04'!$C$2:$C$100,0)+1,0)))="",AND(INDIRECT(CONCATENATE("'2018-05'!E",TEXT(MATCH($C11,'2018-05'!$C$2:$C$100,0)+1,0)))="",INDIRECT(CONCATENATE("'2018-04'!E",TEXT(MATCH($C11,'2018-04'!$C$2:$C$100,0)+1,0)))="")),"Н/Д",INDIRECT(CONCATENATE("'2018-05'!E",TEXT(MATCH($C11,'2018-05'!$C$2:$C$100,0)+1,0)))-INDIRECT(CONCATENATE("'2018-04'!E",TEXT(MATCH($C11,'2018-04'!$C$2:$C$100,0)+1,0))))</f>
        <v>30575084427.419998</v>
      </c>
      <c r="F11" s="17">
        <f ca="1">IF(OR(INDIRECT(CONCATENATE("'2018-05'!F",TEXT(MATCH($C11,'2018-05'!$C$2:$C$100,0)+1,0)))="",INDIRECT(CONCATENATE("'2018-04'!F",TEXT(MATCH($C11,'2018-04'!$C$2:$C$100,0)+1,0)))="",AND(INDIRECT(CONCATENATE("'2018-05'!F",TEXT(MATCH($C11,'2018-05'!$C$2:$C$100,0)+1,0)))="",INDIRECT(CONCATENATE("'2018-04'!F",TEXT(MATCH($C11,'2018-04'!$C$2:$C$100,0)+1,0)))="")),"Н/Д",INDIRECT(CONCATENATE("'2018-05'!F",TEXT(MATCH($C11,'2018-05'!$C$2:$C$100,0)+1,0)))-INDIRECT(CONCATENATE("'2018-04'!F",TEXT(MATCH($C11,'2018-04'!$C$2:$C$100,0)+1,0))))</f>
        <v>30078554735.470001</v>
      </c>
      <c r="G11" s="17">
        <f ca="1">IF(OR(INDIRECT(CONCATENATE("'2018-05'!G",TEXT(MATCH($C11,'2018-05'!$C$2:$C$100,0)+1,0)))="",INDIRECT(CONCATENATE("'2018-04'!G",TEXT(MATCH($C11,'2018-04'!$C$2:$C$100,0)+1,0)))="",AND(INDIRECT(CONCATENATE("'2018-05'!G",TEXT(MATCH($C11,'2018-05'!$C$2:$C$100,0)+1,0)))="",INDIRECT(CONCATENATE("'2018-04'!G",TEXT(MATCH($C11,'2018-04'!$C$2:$C$100,0)+1,0)))="")),"Н/Д",INDIRECT(CONCATENATE("'2018-05'!G",TEXT(MATCH($C11,'2018-05'!$C$2:$C$100,0)+1,0)))-INDIRECT(CONCATENATE("'2018-04'!G",TEXT(MATCH($C11,'2018-04'!$C$2:$C$100,0)+1,0))))</f>
        <v>21608889059.339996</v>
      </c>
      <c r="H11" s="17">
        <f ca="1">IF(OR(INDIRECT(CONCATENATE("'2018-05'!H",TEXT(MATCH($C11,'2018-05'!$C$2:$C$100,0)+1,0)))="",INDIRECT(CONCATENATE("'2018-04'!H",TEXT(MATCH($C11,'2018-04'!$C$2:$C$100,0)+1,0)))="",AND(INDIRECT(CONCATENATE("'2018-05'!H",TEXT(MATCH($C11,'2018-05'!$C$2:$C$100,0)+1,0)))="",INDIRECT(CONCATENATE("'2018-04'!H",TEXT(MATCH($C11,'2018-04'!$C$2:$C$100,0)+1,0)))="")),"Н/Д",INDIRECT(CONCATENATE("'2018-05'!H",TEXT(MATCH($C11,'2018-05'!$C$2:$C$100,0)+1,0)))-INDIRECT(CONCATENATE("'2018-04'!H",TEXT(MATCH($C11,'2018-04'!$C$2:$C$100,0)+1,0))))</f>
        <v>2244873098.21</v>
      </c>
      <c r="I11" s="17">
        <f ca="1">IF(OR(INDIRECT(CONCATENATE("'2018-05'!I",TEXT(MATCH($C11,'2018-05'!$C$2:$C$100,0)+1,0)))="",INDIRECT(CONCATENATE("'2018-04'!I",TEXT(MATCH($C11,'2018-04'!$C$2:$C$100,0)+1,0)))="",AND(INDIRECT(CONCATENATE("'2018-05'!I",TEXT(MATCH($C11,'2018-05'!$C$2:$C$100,0)+1,0)))="",INDIRECT(CONCATENATE("'2018-04'!I",TEXT(MATCH($C11,'2018-04'!$C$2:$C$100,0)+1,0)))="")),"Н/Д",INDIRECT(CONCATENATE("'2018-05'!I",TEXT(MATCH($C11,'2018-05'!$C$2:$C$100,0)+1,0)))-INDIRECT(CONCATENATE("'2018-04'!I",TEXT(MATCH($C11,'2018-04'!$C$2:$C$100,0)+1,0))))</f>
        <v>128281985.17000002</v>
      </c>
      <c r="J11" s="17" t="str">
        <f ca="1">IF(OR(INDIRECT(CONCATENATE("'2018-05'!J",TEXT(MATCH($C11,'2018-05'!$C$2:$C$100,0)+1,0)))="",INDIRECT(CONCATENATE("'2018-04'!J",TEXT(MATCH($C11,'2018-04'!$C$2:$C$100,0)+1,0)))="",AND(INDIRECT(CONCATENATE("'2018-05'!J",TEXT(MATCH($C11,'2018-05'!$C$2:$C$100,0)+1,0)))="",INDIRECT(CONCATENATE("'2018-04'!J",TEXT(MATCH($C11,'2018-04'!$C$2:$C$100,0)+1,0)))="")),"Н/Д",INDIRECT(CONCATENATE("'2018-05'!J",TEXT(MATCH($C11,'2018-05'!$C$2:$C$100,0)+1,0)))-INDIRECT(CONCATENATE("'2018-04'!J",TEXT(MATCH($C11,'2018-04'!$C$2:$C$100,0)+1,0))))</f>
        <v>Н/Д</v>
      </c>
      <c r="K11" s="17">
        <f ca="1">IF(OR(INDIRECT(CONCATENATE("'2018-05'!K",TEXT(MATCH($C11,'2018-05'!$C$2:$C$100,0)+1,0)))="",INDIRECT(CONCATENATE("'2018-04'!K",TEXT(MATCH($C11,'2018-04'!$C$2:$C$100,0)+1,0)))="",AND(INDIRECT(CONCATENATE("'2018-05'!K",TEXT(MATCH($C11,'2018-05'!$C$2:$C$100,0)+1,0)))="",INDIRECT(CONCATENATE("'2018-04'!K",TEXT(MATCH($C11,'2018-04'!$C$2:$C$100,0)+1,0)))="")),"Н/Д",INDIRECT(CONCATENATE("'2018-05'!K",TEXT(MATCH($C11,'2018-05'!$C$2:$C$100,0)+1,0)))-INDIRECT(CONCATENATE("'2018-04'!K",TEXT(MATCH($C11,'2018-04'!$C$2:$C$100,0)+1,0))))</f>
        <v>871644824.09000003</v>
      </c>
      <c r="L11" s="17">
        <f ca="1">IF(OR(INDIRECT(CONCATENATE("'2018-05'!L",TEXT(MATCH($C11,'2018-05'!$C$2:$C$100,0)+1,0)))="",INDIRECT(CONCATENATE("'2018-04'!L",TEXT(MATCH($C11,'2018-04'!$C$2:$C$100,0)+1,0)))="",AND(INDIRECT(CONCATENATE("'2018-05'!L",TEXT(MATCH($C11,'2018-05'!$C$2:$C$100,0)+1,0)))="",INDIRECT(CONCATENATE("'2018-04'!L",TEXT(MATCH($C11,'2018-04'!$C$2:$C$100,0)+1,0)))="")),"Н/Д",INDIRECT(CONCATENATE("'2018-05'!L",TEXT(MATCH($C11,'2018-05'!$C$2:$C$100,0)+1,0)))-INDIRECT(CONCATENATE("'2018-04'!L",TEXT(MATCH($C11,'2018-04'!$C$2:$C$100,0)+1,0))))</f>
        <v>1739166784.6999998</v>
      </c>
      <c r="M11" s="17">
        <f ca="1">IF(OR(INDIRECT(CONCATENATE("'2018-05'!M",TEXT(MATCH($C11,'2018-05'!$C$2:$C$100,0)+1,0)))="",INDIRECT(CONCATENATE("'2018-04'!M",TEXT(MATCH($C11,'2018-04'!$C$2:$C$100,0)+1,0)))="",AND(INDIRECT(CONCATENATE("'2018-05'!M",TEXT(MATCH($C11,'2018-05'!$C$2:$C$100,0)+1,0)))="",INDIRECT(CONCATENATE("'2018-04'!M",TEXT(MATCH($C11,'2018-04'!$C$2:$C$100,0)+1,0)))="")),"Н/Д",INDIRECT(CONCATENATE("'2018-05'!M",TEXT(MATCH($C11,'2018-05'!$C$2:$C$100,0)+1,0)))-INDIRECT(CONCATENATE("'2018-04'!M",TEXT(MATCH($C11,'2018-04'!$C$2:$C$100,0)+1,0))))</f>
        <v>159069424.42000008</v>
      </c>
      <c r="N11" s="17">
        <f ca="1">IF(OR(INDIRECT(CONCATENATE("'2018-05'!N",TEXT(MATCH($C11,'2018-05'!$C$2:$C$100,0)+1,0)))="",INDIRECT(CONCATENATE("'2018-04'!N",TEXT(MATCH($C11,'2018-04'!$C$2:$C$100,0)+1,0)))="",AND(INDIRECT(CONCATENATE("'2018-05'!N",TEXT(MATCH($C11,'2018-05'!$C$2:$C$100,0)+1,0)))="",INDIRECT(CONCATENATE("'2018-04'!N",TEXT(MATCH($C11,'2018-04'!$C$2:$C$100,0)+1,0)))="")),"Н/Д",INDIRECT(CONCATENATE("'2018-05'!N",TEXT(MATCH($C11,'2018-05'!$C$2:$C$100,0)+1,0)))-INDIRECT(CONCATENATE("'2018-04'!NE",TEXT(MATCH($C11,'2018-04'!$C$2:$C$100,0)+1,0))))</f>
        <v>80194059.560000002</v>
      </c>
      <c r="O11" s="17">
        <f ca="1">IF(OR(INDIRECT(CONCATENATE("'2018-05'!O",TEXT(MATCH($C11,'2018-05'!$C$2:$C$100,0)+1,0)))="",INDIRECT(CONCATENATE("'2018-04'!O",TEXT(MATCH($C11,'2018-04'!$C$2:$C$100,0)+1,0)))="",AND(INDIRECT(CONCATENATE("'2018-05'!O",TEXT(MATCH($C11,'2018-05'!$C$2:$C$100,0)+1,0)))="",INDIRECT(CONCATENATE("'2018-04'!O",TEXT(MATCH($C11,'2018-04'!$C$2:$C$100,0)+1,0)))="")),"Н/Д",INDIRECT(CONCATENATE("'2018-05'!O",TEXT(MATCH($C11,'2018-05'!$C$2:$C$100,0)+1,0)))-INDIRECT(CONCATENATE("'2018-04'!O",TEXT(MATCH($C11,'2018-04'!$C$2:$C$100,0)+1,0))))</f>
        <v>45936.93</v>
      </c>
      <c r="P11" s="17">
        <f ca="1">IF(OR(INDIRECT(CONCATENATE("'2018-05'!P",TEXT(MATCH($C11,'2018-05'!$C$2:$C$100,0)+1,0)))="",INDIRECT(CONCATENATE("'2018-04'!P",TEXT(MATCH($C11,'2018-04'!$C$2:$C$100,0)+1,0)))="",AND(INDIRECT(CONCATENATE("'2018-05'!P",TEXT(MATCH($C11,'2018-05'!$C$2:$C$100,0)+1,0)))="",INDIRECT(CONCATENATE("'2018-04'!P",TEXT(MATCH($C11,'2018-04'!$C$2:$C$100,0)+1,0)))="")),"Н/Д",INDIRECT(CONCATENATE("'2018-05'!P",TEXT(MATCH($C11,'2018-05'!$C$2:$C$100,0)+1,0)))-INDIRECT(CONCATENATE("'2018-04'!P",TEXT(MATCH($C11,'2018-04'!$C$2:$C$100,0)+1,0))))</f>
        <v>68241031.929999948</v>
      </c>
      <c r="Q11" s="17">
        <f ca="1">IF(OR(INDIRECT(CONCATENATE("'2018-05'!Q",TEXT(MATCH($C11,'2018-05'!$C$2:$C$100,0)+1,0)))="",INDIRECT(CONCATENATE("'2018-04'!Q",TEXT(MATCH($C11,'2018-04'!$C$2:$C$100,0)+1,0)))="",AND(INDIRECT(CONCATENATE("'2018-05'!Q",TEXT(MATCH($C11,'2018-05'!$C$2:$C$100,0)+1,0)))="",INDIRECT(CONCATENATE("'2018-04'!Q",TEXT(MATCH($C11,'2018-04'!$C$2:$C$100,0)+1,0)))="")),"Н/Д",INDIRECT(CONCATENATE("'2018-05'!Q",TEXT(MATCH($C11,'2018-05'!$C$2:$C$100,0)+1,0)))-INDIRECT(CONCATENATE("'2018-04'!Q",TEXT(MATCH($C11,'2018-04'!$C$2:$C$100,0)+1,0))))</f>
        <v>9070450.3299999982</v>
      </c>
      <c r="R11" s="17">
        <f ca="1">IF(OR(INDIRECT(CONCATENATE("'2018-05'!R",TEXT(MATCH($C11,'2018-05'!$C$2:$C$100,0)+1,0)))="",INDIRECT(CONCATENATE("'2018-04'!R",TEXT(MATCH($C11,'2018-04'!$C$2:$C$100,0)+1,0)))="",AND(INDIRECT(CONCATENATE("'2018-05'!R",TEXT(MATCH($C11,'2018-05'!$C$2:$C$100,0)+1,0)))="",INDIRECT(CONCATENATE("'2018-04'!R",TEXT(MATCH($C11,'2018-04'!$C$2:$C$100,0)+1,0)))="")),"Н/Д",INDIRECT(CONCATENATE("'2018-05'!R",TEXT(MATCH($C11,'2018-05'!$C$2:$C$100,0)+1,0)))-INDIRECT(CONCATENATE("'2018-04'!R",TEXT(MATCH($C11,'2018-04'!$C$2:$C$100,0)+1,0))))</f>
        <v>3105201429.2600002</v>
      </c>
      <c r="S11" s="17">
        <f ca="1">IF(OR(INDIRECT(CONCATENATE("'2018-05'!S",TEXT(MATCH($C11,'2018-05'!$C$2:$C$100,0)+1,0)))="",INDIRECT(CONCATENATE("'2018-04'!S",TEXT(MATCH($C11,'2018-04'!$C$2:$C$100,0)+1,0)))="",AND(INDIRECT(CONCATENATE("'2018-05'!S",TEXT(MATCH($C11,'2018-05'!$C$2:$C$100,0)+1,0)))="",INDIRECT(CONCATENATE("'2018-04'!S",TEXT(MATCH($C11,'2018-04'!$C$2:$C$100,0)+1,0)))="")),"Н/Д",INDIRECT(CONCATENATE("'2018-05'!S",TEXT(MATCH($C11,'2018-05'!$C$2:$C$100,0)+1,0)))-INDIRECT(CONCATENATE("'2018-04'!S",TEXT(MATCH($C11,'2018-04'!$C$2:$C$100,0)+1,0))))</f>
        <v>6936</v>
      </c>
      <c r="T11" s="17">
        <f ca="1">IF(OR(INDIRECT(CONCATENATE("'2018-05'!T",TEXT(MATCH($C11,'2018-05'!$C$2:$C$100,0)+1,0)))="",INDIRECT(CONCATENATE("'2018-04'!T",TEXT(MATCH($C11,'2018-04'!$C$2:$C$100,0)+1,0)))="",AND(INDIRECT(CONCATENATE("'2018-05'!T",TEXT(MATCH($C11,'2018-05'!$C$2:$C$100,0)+1,0)))="",INDIRECT(CONCATENATE("'2018-04'!T",TEXT(MATCH($C11,'2018-04'!$C$2:$C$100,0)+1,0)))="")),"Н/Д",INDIRECT(CONCATENATE("'2018-05'!T",TEXT(MATCH($C11,'2018-05'!$C$2:$C$100,0)+1,0)))-INDIRECT(CONCATENATE("'2018-04'!T",TEXT(MATCH($C11,'2018-04'!$C$2:$C$100,0)+1,0))))</f>
        <v>87833372.110000014</v>
      </c>
      <c r="U11" s="17">
        <f ca="1">IF(OR(INDIRECT(CONCATENATE("'2018-05'!U",TEXT(MATCH($C11,'2018-05'!$C$2:$C$100,0)+1,0)))="",INDIRECT(CONCATENATE("'2018-04'!U",TEXT(MATCH($C11,'2018-04'!$C$2:$C$100,0)+1,0)))="",AND(INDIRECT(CONCATENATE("'2018-05'!U",TEXT(MATCH($C11,'2018-05'!$C$2:$C$100,0)+1,0)))="",INDIRECT(CONCATENATE("'2018-04'!U",TEXT(MATCH($C11,'2018-04'!$C$2:$C$100,0)+1,0)))="")),"Н/Д",INDIRECT(CONCATENATE("'2018-05'!U",TEXT(MATCH($C11,'2018-05'!$C$2:$C$100,0)+1,0)))-INDIRECT(CONCATENATE("'2018-04'!U",TEXT(MATCH($C11,'2018-04'!$C$2:$C$100,0)+1,0))))</f>
        <v>4500468.8000000007</v>
      </c>
      <c r="V11" s="17">
        <f ca="1">IF(OR(INDIRECT(CONCATENATE("'2018-05'!V",TEXT(MATCH($C11,'2018-05'!$C$2:$C$100,0)+1,0)))="",INDIRECT(CONCATENATE("'2018-04'!V",TEXT(MATCH($C11,'2018-04'!$C$2:$C$100,0)+1,0)))="",AND(INDIRECT(CONCATENATE("'2018-05'!V",TEXT(MATCH($C11,'2018-05'!$C$2:$C$100,0)+1,0)))="",INDIRECT(CONCATENATE("'2018-04'!V",TEXT(MATCH($C11,'2018-04'!$C$2:$C$100,0)+1,0)))="")),"Н/Д",INDIRECT(CONCATENATE("'2018-05'!V",TEXT(MATCH($C11,'2018-05'!$C$2:$C$100,0)+1,0)))-INDIRECT(CONCATENATE("'2018-04'!V",TEXT(MATCH($C11,'2018-04'!$C$2:$C$100,0)+1,0))))</f>
        <v>496529691.95000005</v>
      </c>
      <c r="W11" s="17">
        <f ca="1">IF(OR(INDIRECT(CONCATENATE("'2018-05'!W",TEXT(MATCH($C11,'2018-05'!$C$2:$C$100,0)+1,0)))="",INDIRECT(CONCATENATE("'2018-04'!W",TEXT(MATCH($C11,'2018-04'!$C$2:$C$100,0)+1,0)))="",AND(INDIRECT(CONCATENATE("'2018-05'!W",TEXT(MATCH($C11,'2018-05'!$C$2:$C$100,0)+1,0)))="",INDIRECT(CONCATENATE("'2018-04'!W",TEXT(MATCH($C11,'2018-04'!$C$2:$C$100,0)+1,0)))="")),"Н/Д",INDIRECT(CONCATENATE("'2018-05'!W",TEXT(MATCH($C11,'2018-05'!$C$2:$C$100,0)+1,0)))-INDIRECT(CONCATENATE("'2018-04'!W",TEXT(MATCH($C11,'2018-04'!$C$2:$C$100,0)+1,0))))</f>
        <v>91202216369.149994</v>
      </c>
    </row>
    <row r="12" spans="1:23" x14ac:dyDescent="0.25">
      <c r="A12" s="2" t="s">
        <v>22</v>
      </c>
      <c r="B12" s="2" t="s">
        <v>32</v>
      </c>
      <c r="C12" s="15">
        <v>8000000</v>
      </c>
      <c r="D12" s="2" t="s">
        <v>208</v>
      </c>
      <c r="E12" s="17">
        <f ca="1">IF(OR(INDIRECT(CONCATENATE("'2018-05'!E",TEXT(MATCH($C12,'2018-05'!$C$2:$C$100,0)+1,0)))="",INDIRECT(CONCATENATE("'2018-04'!E",TEXT(MATCH($C12,'2018-04'!$C$2:$C$100,0)+1,0)))="",AND(INDIRECT(CONCATENATE("'2018-05'!E",TEXT(MATCH($C12,'2018-05'!$C$2:$C$100,0)+1,0)))="",INDIRECT(CONCATENATE("'2018-04'!E",TEXT(MATCH($C12,'2018-04'!$C$2:$C$100,0)+1,0)))="")),"Н/Д",INDIRECT(CONCATENATE("'2018-05'!E",TEXT(MATCH($C12,'2018-05'!$C$2:$C$100,0)+1,0)))-INDIRECT(CONCATENATE("'2018-04'!E",TEXT(MATCH($C12,'2018-04'!$C$2:$C$100,0)+1,0))))</f>
        <v>11776986998.950001</v>
      </c>
      <c r="F12" s="17">
        <f ca="1">IF(OR(INDIRECT(CONCATENATE("'2018-05'!F",TEXT(MATCH($C12,'2018-05'!$C$2:$C$100,0)+1,0)))="",INDIRECT(CONCATENATE("'2018-04'!F",TEXT(MATCH($C12,'2018-04'!$C$2:$C$100,0)+1,0)))="",AND(INDIRECT(CONCATENATE("'2018-05'!F",TEXT(MATCH($C12,'2018-05'!$C$2:$C$100,0)+1,0)))="",INDIRECT(CONCATENATE("'2018-04'!F",TEXT(MATCH($C12,'2018-04'!$C$2:$C$100,0)+1,0)))="")),"Н/Д",INDIRECT(CONCATENATE("'2018-05'!F",TEXT(MATCH($C12,'2018-05'!$C$2:$C$100,0)+1,0)))-INDIRECT(CONCATENATE("'2018-04'!F",TEXT(MATCH($C12,'2018-04'!$C$2:$C$100,0)+1,0))))</f>
        <v>10556803060.950001</v>
      </c>
      <c r="G12" s="17">
        <f ca="1">IF(OR(INDIRECT(CONCATENATE("'2018-05'!G",TEXT(MATCH($C12,'2018-05'!$C$2:$C$100,0)+1,0)))="",INDIRECT(CONCATENATE("'2018-04'!G",TEXT(MATCH($C12,'2018-04'!$C$2:$C$100,0)+1,0)))="",AND(INDIRECT(CONCATENATE("'2018-05'!G",TEXT(MATCH($C12,'2018-05'!$C$2:$C$100,0)+1,0)))="",INDIRECT(CONCATENATE("'2018-04'!G",TEXT(MATCH($C12,'2018-04'!$C$2:$C$100,0)+1,0)))="")),"Н/Д",INDIRECT(CONCATENATE("'2018-05'!G",TEXT(MATCH($C12,'2018-05'!$C$2:$C$100,0)+1,0)))-INDIRECT(CONCATENATE("'2018-04'!G",TEXT(MATCH($C12,'2018-04'!$C$2:$C$100,0)+1,0))))</f>
        <v>793615481.17000008</v>
      </c>
      <c r="H12" s="17">
        <f ca="1">IF(OR(INDIRECT(CONCATENATE("'2018-05'!H",TEXT(MATCH($C12,'2018-05'!$C$2:$C$100,0)+1,0)))="",INDIRECT(CONCATENATE("'2018-04'!H",TEXT(MATCH($C12,'2018-04'!$C$2:$C$100,0)+1,0)))="",AND(INDIRECT(CONCATENATE("'2018-05'!H",TEXT(MATCH($C12,'2018-05'!$C$2:$C$100,0)+1,0)))="",INDIRECT(CONCATENATE("'2018-04'!H",TEXT(MATCH($C12,'2018-04'!$C$2:$C$100,0)+1,0)))="")),"Н/Д",INDIRECT(CONCATENATE("'2018-05'!H",TEXT(MATCH($C12,'2018-05'!$C$2:$C$100,0)+1,0)))-INDIRECT(CONCATENATE("'2018-04'!H",TEXT(MATCH($C12,'2018-04'!$C$2:$C$100,0)+1,0))))</f>
        <v>3218733037.5699997</v>
      </c>
      <c r="I12" s="17">
        <f ca="1">IF(OR(INDIRECT(CONCATENATE("'2018-05'!I",TEXT(MATCH($C12,'2018-05'!$C$2:$C$100,0)+1,0)))="",INDIRECT(CONCATENATE("'2018-04'!I",TEXT(MATCH($C12,'2018-04'!$C$2:$C$100,0)+1,0)))="",AND(INDIRECT(CONCATENATE("'2018-05'!I",TEXT(MATCH($C12,'2018-05'!$C$2:$C$100,0)+1,0)))="",INDIRECT(CONCATENATE("'2018-04'!I",TEXT(MATCH($C12,'2018-04'!$C$2:$C$100,0)+1,0)))="")),"Н/Д",INDIRECT(CONCATENATE("'2018-05'!I",TEXT(MATCH($C12,'2018-05'!$C$2:$C$100,0)+1,0)))-INDIRECT(CONCATENATE("'2018-04'!I",TEXT(MATCH($C12,'2018-04'!$C$2:$C$100,0)+1,0))))</f>
        <v>716715820.0999999</v>
      </c>
      <c r="J12" s="17" t="str">
        <f ca="1">IF(OR(INDIRECT(CONCATENATE("'2018-05'!J",TEXT(MATCH($C12,'2018-05'!$C$2:$C$100,0)+1,0)))="",INDIRECT(CONCATENATE("'2018-04'!J",TEXT(MATCH($C12,'2018-04'!$C$2:$C$100,0)+1,0)))="",AND(INDIRECT(CONCATENATE("'2018-05'!J",TEXT(MATCH($C12,'2018-05'!$C$2:$C$100,0)+1,0)))="",INDIRECT(CONCATENATE("'2018-04'!J",TEXT(MATCH($C12,'2018-04'!$C$2:$C$100,0)+1,0)))="")),"Н/Д",INDIRECT(CONCATENATE("'2018-05'!J",TEXT(MATCH($C12,'2018-05'!$C$2:$C$100,0)+1,0)))-INDIRECT(CONCATENATE("'2018-04'!J",TEXT(MATCH($C12,'2018-04'!$C$2:$C$100,0)+1,0))))</f>
        <v>Н/Д</v>
      </c>
      <c r="K12" s="17">
        <f ca="1">IF(OR(INDIRECT(CONCATENATE("'2018-05'!K",TEXT(MATCH($C12,'2018-05'!$C$2:$C$100,0)+1,0)))="",INDIRECT(CONCATENATE("'2018-04'!K",TEXT(MATCH($C12,'2018-04'!$C$2:$C$100,0)+1,0)))="",AND(INDIRECT(CONCATENATE("'2018-05'!K",TEXT(MATCH($C12,'2018-05'!$C$2:$C$100,0)+1,0)))="",INDIRECT(CONCATENATE("'2018-04'!K",TEXT(MATCH($C12,'2018-04'!$C$2:$C$100,0)+1,0)))="")),"Н/Д",INDIRECT(CONCATENATE("'2018-05'!K",TEXT(MATCH($C12,'2018-05'!$C$2:$C$100,0)+1,0)))-INDIRECT(CONCATENATE("'2018-04'!K",TEXT(MATCH($C12,'2018-04'!$C$2:$C$100,0)+1,0))))</f>
        <v>1406478381.3499999</v>
      </c>
      <c r="L12" s="17">
        <f ca="1">IF(OR(INDIRECT(CONCATENATE("'2018-05'!L",TEXT(MATCH($C12,'2018-05'!$C$2:$C$100,0)+1,0)))="",INDIRECT(CONCATENATE("'2018-04'!L",TEXT(MATCH($C12,'2018-04'!$C$2:$C$100,0)+1,0)))="",AND(INDIRECT(CONCATENATE("'2018-05'!L",TEXT(MATCH($C12,'2018-05'!$C$2:$C$100,0)+1,0)))="",INDIRECT(CONCATENATE("'2018-04'!L",TEXT(MATCH($C12,'2018-04'!$C$2:$C$100,0)+1,0)))="")),"Н/Д",INDIRECT(CONCATENATE("'2018-05'!L",TEXT(MATCH($C12,'2018-05'!$C$2:$C$100,0)+1,0)))-INDIRECT(CONCATENATE("'2018-04'!L",TEXT(MATCH($C12,'2018-04'!$C$2:$C$100,0)+1,0))))</f>
        <v>3773763868.8499994</v>
      </c>
      <c r="M12" s="17">
        <f ca="1">IF(OR(INDIRECT(CONCATENATE("'2018-05'!M",TEXT(MATCH($C12,'2018-05'!$C$2:$C$100,0)+1,0)))="",INDIRECT(CONCATENATE("'2018-04'!M",TEXT(MATCH($C12,'2018-04'!$C$2:$C$100,0)+1,0)))="",AND(INDIRECT(CONCATENATE("'2018-05'!M",TEXT(MATCH($C12,'2018-05'!$C$2:$C$100,0)+1,0)))="",INDIRECT(CONCATENATE("'2018-04'!M",TEXT(MATCH($C12,'2018-04'!$C$2:$C$100,0)+1,0)))="")),"Н/Д",INDIRECT(CONCATENATE("'2018-05'!M",TEXT(MATCH($C12,'2018-05'!$C$2:$C$100,0)+1,0)))-INDIRECT(CONCATENATE("'2018-04'!M",TEXT(MATCH($C12,'2018-04'!$C$2:$C$100,0)+1,0))))</f>
        <v>128015343.31999999</v>
      </c>
      <c r="N12" s="17">
        <f ca="1">IF(OR(INDIRECT(CONCATENATE("'2018-05'!N",TEXT(MATCH($C12,'2018-05'!$C$2:$C$100,0)+1,0)))="",INDIRECT(CONCATENATE("'2018-04'!N",TEXT(MATCH($C12,'2018-04'!$C$2:$C$100,0)+1,0)))="",AND(INDIRECT(CONCATENATE("'2018-05'!N",TEXT(MATCH($C12,'2018-05'!$C$2:$C$100,0)+1,0)))="",INDIRECT(CONCATENATE("'2018-04'!N",TEXT(MATCH($C12,'2018-04'!$C$2:$C$100,0)+1,0)))="")),"Н/Д",INDIRECT(CONCATENATE("'2018-05'!N",TEXT(MATCH($C12,'2018-05'!$C$2:$C$100,0)+1,0)))-INDIRECT(CONCATENATE("'2018-04'!NE",TEXT(MATCH($C12,'2018-04'!$C$2:$C$100,0)+1,0))))</f>
        <v>173854155.16</v>
      </c>
      <c r="O12" s="17">
        <f ca="1">IF(OR(INDIRECT(CONCATENATE("'2018-05'!O",TEXT(MATCH($C12,'2018-05'!$C$2:$C$100,0)+1,0)))="",INDIRECT(CONCATENATE("'2018-04'!O",TEXT(MATCH($C12,'2018-04'!$C$2:$C$100,0)+1,0)))="",AND(INDIRECT(CONCATENATE("'2018-05'!O",TEXT(MATCH($C12,'2018-05'!$C$2:$C$100,0)+1,0)))="",INDIRECT(CONCATENATE("'2018-04'!O",TEXT(MATCH($C12,'2018-04'!$C$2:$C$100,0)+1,0)))="")),"Н/Д",INDIRECT(CONCATENATE("'2018-05'!O",TEXT(MATCH($C12,'2018-05'!$C$2:$C$100,0)+1,0)))-INDIRECT(CONCATENATE("'2018-04'!O",TEXT(MATCH($C12,'2018-04'!$C$2:$C$100,0)+1,0))))</f>
        <v>91498.209999999992</v>
      </c>
      <c r="P12" s="17">
        <f ca="1">IF(OR(INDIRECT(CONCATENATE("'2018-05'!P",TEXT(MATCH($C12,'2018-05'!$C$2:$C$100,0)+1,0)))="",INDIRECT(CONCATENATE("'2018-04'!P",TEXT(MATCH($C12,'2018-04'!$C$2:$C$100,0)+1,0)))="",AND(INDIRECT(CONCATENATE("'2018-05'!P",TEXT(MATCH($C12,'2018-05'!$C$2:$C$100,0)+1,0)))="",INDIRECT(CONCATENATE("'2018-04'!P",TEXT(MATCH($C12,'2018-04'!$C$2:$C$100,0)+1,0)))="")),"Н/Д",INDIRECT(CONCATENATE("'2018-05'!P",TEXT(MATCH($C12,'2018-05'!$C$2:$C$100,0)+1,0)))-INDIRECT(CONCATENATE("'2018-04'!P",TEXT(MATCH($C12,'2018-04'!$C$2:$C$100,0)+1,0))))</f>
        <v>259644820.91000009</v>
      </c>
      <c r="Q12" s="17">
        <f ca="1">IF(OR(INDIRECT(CONCATENATE("'2018-05'!Q",TEXT(MATCH($C12,'2018-05'!$C$2:$C$100,0)+1,0)))="",INDIRECT(CONCATENATE("'2018-04'!Q",TEXT(MATCH($C12,'2018-04'!$C$2:$C$100,0)+1,0)))="",AND(INDIRECT(CONCATENATE("'2018-05'!Q",TEXT(MATCH($C12,'2018-05'!$C$2:$C$100,0)+1,0)))="",INDIRECT(CONCATENATE("'2018-04'!Q",TEXT(MATCH($C12,'2018-04'!$C$2:$C$100,0)+1,0)))="")),"Н/Д",INDIRECT(CONCATENATE("'2018-05'!Q",TEXT(MATCH($C12,'2018-05'!$C$2:$C$100,0)+1,0)))-INDIRECT(CONCATENATE("'2018-04'!Q",TEXT(MATCH($C12,'2018-04'!$C$2:$C$100,0)+1,0))))</f>
        <v>59027626.270000011</v>
      </c>
      <c r="R12" s="17">
        <f ca="1">IF(OR(INDIRECT(CONCATENATE("'2018-05'!R",TEXT(MATCH($C12,'2018-05'!$C$2:$C$100,0)+1,0)))="",INDIRECT(CONCATENATE("'2018-04'!R",TEXT(MATCH($C12,'2018-04'!$C$2:$C$100,0)+1,0)))="",AND(INDIRECT(CONCATENATE("'2018-05'!R",TEXT(MATCH($C12,'2018-05'!$C$2:$C$100,0)+1,0)))="",INDIRECT(CONCATENATE("'2018-04'!R",TEXT(MATCH($C12,'2018-04'!$C$2:$C$100,0)+1,0)))="")),"Н/Д",INDIRECT(CONCATENATE("'2018-05'!R",TEXT(MATCH($C12,'2018-05'!$C$2:$C$100,0)+1,0)))-INDIRECT(CONCATENATE("'2018-04'!R",TEXT(MATCH($C12,'2018-04'!$C$2:$C$100,0)+1,0))))</f>
        <v>28923719.909999996</v>
      </c>
      <c r="S12" s="17">
        <f ca="1">IF(OR(INDIRECT(CONCATENATE("'2018-05'!S",TEXT(MATCH($C12,'2018-05'!$C$2:$C$100,0)+1,0)))="",INDIRECT(CONCATENATE("'2018-04'!S",TEXT(MATCH($C12,'2018-04'!$C$2:$C$100,0)+1,0)))="",AND(INDIRECT(CONCATENATE("'2018-05'!S",TEXT(MATCH($C12,'2018-05'!$C$2:$C$100,0)+1,0)))="",INDIRECT(CONCATENATE("'2018-04'!S",TEXT(MATCH($C12,'2018-04'!$C$2:$C$100,0)+1,0)))="")),"Н/Д",INDIRECT(CONCATENATE("'2018-05'!S",TEXT(MATCH($C12,'2018-05'!$C$2:$C$100,0)+1,0)))-INDIRECT(CONCATENATE("'2018-04'!S",TEXT(MATCH($C12,'2018-04'!$C$2:$C$100,0)+1,0))))</f>
        <v>961130</v>
      </c>
      <c r="T12" s="17">
        <f ca="1">IF(OR(INDIRECT(CONCATENATE("'2018-05'!T",TEXT(MATCH($C12,'2018-05'!$C$2:$C$100,0)+1,0)))="",INDIRECT(CONCATENATE("'2018-04'!T",TEXT(MATCH($C12,'2018-04'!$C$2:$C$100,0)+1,0)))="",AND(INDIRECT(CONCATENATE("'2018-05'!T",TEXT(MATCH($C12,'2018-05'!$C$2:$C$100,0)+1,0)))="",INDIRECT(CONCATENATE("'2018-04'!T",TEXT(MATCH($C12,'2018-04'!$C$2:$C$100,0)+1,0)))="")),"Н/Д",INDIRECT(CONCATENATE("'2018-05'!T",TEXT(MATCH($C12,'2018-05'!$C$2:$C$100,0)+1,0)))-INDIRECT(CONCATENATE("'2018-04'!T",TEXT(MATCH($C12,'2018-04'!$C$2:$C$100,0)+1,0))))</f>
        <v>110721446.12</v>
      </c>
      <c r="U12" s="17">
        <f ca="1">IF(OR(INDIRECT(CONCATENATE("'2018-05'!U",TEXT(MATCH($C12,'2018-05'!$C$2:$C$100,0)+1,0)))="",INDIRECT(CONCATENATE("'2018-04'!U",TEXT(MATCH($C12,'2018-04'!$C$2:$C$100,0)+1,0)))="",AND(INDIRECT(CONCATENATE("'2018-05'!U",TEXT(MATCH($C12,'2018-05'!$C$2:$C$100,0)+1,0)))="",INDIRECT(CONCATENATE("'2018-04'!U",TEXT(MATCH($C12,'2018-04'!$C$2:$C$100,0)+1,0)))="")),"Н/Д",INDIRECT(CONCATENATE("'2018-05'!U",TEXT(MATCH($C12,'2018-05'!$C$2:$C$100,0)+1,0)))-INDIRECT(CONCATENATE("'2018-04'!U",TEXT(MATCH($C12,'2018-04'!$C$2:$C$100,0)+1,0))))</f>
        <v>-27215804.990000002</v>
      </c>
      <c r="V12" s="17">
        <f ca="1">IF(OR(INDIRECT(CONCATENATE("'2018-05'!V",TEXT(MATCH($C12,'2018-05'!$C$2:$C$100,0)+1,0)))="",INDIRECT(CONCATENATE("'2018-04'!V",TEXT(MATCH($C12,'2018-04'!$C$2:$C$100,0)+1,0)))="",AND(INDIRECT(CONCATENATE("'2018-05'!V",TEXT(MATCH($C12,'2018-05'!$C$2:$C$100,0)+1,0)))="",INDIRECT(CONCATENATE("'2018-04'!V",TEXT(MATCH($C12,'2018-04'!$C$2:$C$100,0)+1,0)))="")),"Н/Д",INDIRECT(CONCATENATE("'2018-05'!V",TEXT(MATCH($C12,'2018-05'!$C$2:$C$100,0)+1,0)))-INDIRECT(CONCATENATE("'2018-04'!V",TEXT(MATCH($C12,'2018-04'!$C$2:$C$100,0)+1,0))))</f>
        <v>1220183938</v>
      </c>
      <c r="W12" s="17">
        <f ca="1">IF(OR(INDIRECT(CONCATENATE("'2018-05'!W",TEXT(MATCH($C12,'2018-05'!$C$2:$C$100,0)+1,0)))="",INDIRECT(CONCATENATE("'2018-04'!W",TEXT(MATCH($C12,'2018-04'!$C$2:$C$100,0)+1,0)))="",AND(INDIRECT(CONCATENATE("'2018-05'!W",TEXT(MATCH($C12,'2018-05'!$C$2:$C$100,0)+1,0)))="",INDIRECT(CONCATENATE("'2018-04'!W",TEXT(MATCH($C12,'2018-04'!$C$2:$C$100,0)+1,0)))="")),"Н/Д",INDIRECT(CONCATENATE("'2018-05'!W",TEXT(MATCH($C12,'2018-05'!$C$2:$C$100,0)+1,0)))-INDIRECT(CONCATENATE("'2018-04'!W",TEXT(MATCH($C12,'2018-04'!$C$2:$C$100,0)+1,0))))</f>
        <v>34073663362.220009</v>
      </c>
    </row>
    <row r="13" spans="1:23" x14ac:dyDescent="0.25">
      <c r="A13" s="2" t="s">
        <v>22</v>
      </c>
      <c r="B13" s="2" t="s">
        <v>33</v>
      </c>
      <c r="C13" s="15">
        <v>77000000</v>
      </c>
      <c r="D13" s="2" t="s">
        <v>208</v>
      </c>
      <c r="E13" s="17">
        <f ca="1">IF(OR(INDIRECT(CONCATENATE("'2018-05'!E",TEXT(MATCH($C13,'2018-05'!$C$2:$C$100,0)+1,0)))="",INDIRECT(CONCATENATE("'2018-04'!E",TEXT(MATCH($C13,'2018-04'!$C$2:$C$100,0)+1,0)))="",AND(INDIRECT(CONCATENATE("'2018-05'!E",TEXT(MATCH($C13,'2018-05'!$C$2:$C$100,0)+1,0)))="",INDIRECT(CONCATENATE("'2018-04'!E",TEXT(MATCH($C13,'2018-04'!$C$2:$C$100,0)+1,0)))="")),"Н/Д",INDIRECT(CONCATENATE("'2018-05'!E",TEXT(MATCH($C13,'2018-05'!$C$2:$C$100,0)+1,0)))-INDIRECT(CONCATENATE("'2018-04'!E",TEXT(MATCH($C13,'2018-04'!$C$2:$C$100,0)+1,0))))</f>
        <v>2403336279.9800005</v>
      </c>
      <c r="F13" s="17">
        <f ca="1">IF(OR(INDIRECT(CONCATENATE("'2018-05'!F",TEXT(MATCH($C13,'2018-05'!$C$2:$C$100,0)+1,0)))="",INDIRECT(CONCATENATE("'2018-04'!F",TEXT(MATCH($C13,'2018-04'!$C$2:$C$100,0)+1,0)))="",AND(INDIRECT(CONCATENATE("'2018-05'!F",TEXT(MATCH($C13,'2018-05'!$C$2:$C$100,0)+1,0)))="",INDIRECT(CONCATENATE("'2018-04'!F",TEXT(MATCH($C13,'2018-04'!$C$2:$C$100,0)+1,0)))="")),"Н/Д",INDIRECT(CONCATENATE("'2018-05'!F",TEXT(MATCH($C13,'2018-05'!$C$2:$C$100,0)+1,0)))-INDIRECT(CONCATENATE("'2018-04'!F",TEXT(MATCH($C13,'2018-04'!$C$2:$C$100,0)+1,0))))</f>
        <v>860516320.57999992</v>
      </c>
      <c r="G13" s="17">
        <f ca="1">IF(OR(INDIRECT(CONCATENATE("'2018-05'!G",TEXT(MATCH($C13,'2018-05'!$C$2:$C$100,0)+1,0)))="",INDIRECT(CONCATENATE("'2018-04'!G",TEXT(MATCH($C13,'2018-04'!$C$2:$C$100,0)+1,0)))="",AND(INDIRECT(CONCATENATE("'2018-05'!G",TEXT(MATCH($C13,'2018-05'!$C$2:$C$100,0)+1,0)))="",INDIRECT(CONCATENATE("'2018-04'!G",TEXT(MATCH($C13,'2018-04'!$C$2:$C$100,0)+1,0)))="")),"Н/Д",INDIRECT(CONCATENATE("'2018-05'!G",TEXT(MATCH($C13,'2018-05'!$C$2:$C$100,0)+1,0)))-INDIRECT(CONCATENATE("'2018-04'!G",TEXT(MATCH($C13,'2018-04'!$C$2:$C$100,0)+1,0))))</f>
        <v>40767366.180000067</v>
      </c>
      <c r="H13" s="17">
        <f ca="1">IF(OR(INDIRECT(CONCATENATE("'2018-05'!H",TEXT(MATCH($C13,'2018-05'!$C$2:$C$100,0)+1,0)))="",INDIRECT(CONCATENATE("'2018-04'!H",TEXT(MATCH($C13,'2018-04'!$C$2:$C$100,0)+1,0)))="",AND(INDIRECT(CONCATENATE("'2018-05'!H",TEXT(MATCH($C13,'2018-05'!$C$2:$C$100,0)+1,0)))="",INDIRECT(CONCATENATE("'2018-04'!H",TEXT(MATCH($C13,'2018-04'!$C$2:$C$100,0)+1,0)))="")),"Н/Д",INDIRECT(CONCATENATE("'2018-05'!H",TEXT(MATCH($C13,'2018-05'!$C$2:$C$100,0)+1,0)))-INDIRECT(CONCATENATE("'2018-04'!H",TEXT(MATCH($C13,'2018-04'!$C$2:$C$100,0)+1,0))))</f>
        <v>433728681.08000004</v>
      </c>
      <c r="I13" s="17">
        <f ca="1">IF(OR(INDIRECT(CONCATENATE("'2018-05'!I",TEXT(MATCH($C13,'2018-05'!$C$2:$C$100,0)+1,0)))="",INDIRECT(CONCATENATE("'2018-04'!I",TEXT(MATCH($C13,'2018-04'!$C$2:$C$100,0)+1,0)))="",AND(INDIRECT(CONCATENATE("'2018-05'!I",TEXT(MATCH($C13,'2018-05'!$C$2:$C$100,0)+1,0)))="",INDIRECT(CONCATENATE("'2018-04'!I",TEXT(MATCH($C13,'2018-04'!$C$2:$C$100,0)+1,0)))="")),"Н/Д",INDIRECT(CONCATENATE("'2018-05'!I",TEXT(MATCH($C13,'2018-05'!$C$2:$C$100,0)+1,0)))-INDIRECT(CONCATENATE("'2018-04'!I",TEXT(MATCH($C13,'2018-04'!$C$2:$C$100,0)+1,0))))</f>
        <v>17903294.210000001</v>
      </c>
      <c r="J13" s="17" t="str">
        <f ca="1">IF(OR(INDIRECT(CONCATENATE("'2018-05'!J",TEXT(MATCH($C13,'2018-05'!$C$2:$C$100,0)+1,0)))="",INDIRECT(CONCATENATE("'2018-04'!J",TEXT(MATCH($C13,'2018-04'!$C$2:$C$100,0)+1,0)))="",AND(INDIRECT(CONCATENATE("'2018-05'!J",TEXT(MATCH($C13,'2018-05'!$C$2:$C$100,0)+1,0)))="",INDIRECT(CONCATENATE("'2018-04'!J",TEXT(MATCH($C13,'2018-04'!$C$2:$C$100,0)+1,0)))="")),"Н/Д",INDIRECT(CONCATENATE("'2018-05'!J",TEXT(MATCH($C13,'2018-05'!$C$2:$C$100,0)+1,0)))-INDIRECT(CONCATENATE("'2018-04'!J",TEXT(MATCH($C13,'2018-04'!$C$2:$C$100,0)+1,0))))</f>
        <v>Н/Д</v>
      </c>
      <c r="K13" s="17">
        <f ca="1">IF(OR(INDIRECT(CONCATENATE("'2018-05'!K",TEXT(MATCH($C13,'2018-05'!$C$2:$C$100,0)+1,0)))="",INDIRECT(CONCATENATE("'2018-04'!K",TEXT(MATCH($C13,'2018-04'!$C$2:$C$100,0)+1,0)))="",AND(INDIRECT(CONCATENATE("'2018-05'!K",TEXT(MATCH($C13,'2018-05'!$C$2:$C$100,0)+1,0)))="",INDIRECT(CONCATENATE("'2018-04'!K",TEXT(MATCH($C13,'2018-04'!$C$2:$C$100,0)+1,0)))="")),"Н/Д",INDIRECT(CONCATENATE("'2018-05'!K",TEXT(MATCH($C13,'2018-05'!$C$2:$C$100,0)+1,0)))-INDIRECT(CONCATENATE("'2018-04'!K",TEXT(MATCH($C13,'2018-04'!$C$2:$C$100,0)+1,0))))</f>
        <v>41325247.719999999</v>
      </c>
      <c r="L13" s="17">
        <f ca="1">IF(OR(INDIRECT(CONCATENATE("'2018-05'!L",TEXT(MATCH($C13,'2018-05'!$C$2:$C$100,0)+1,0)))="",INDIRECT(CONCATENATE("'2018-04'!L",TEXT(MATCH($C13,'2018-04'!$C$2:$C$100,0)+1,0)))="",AND(INDIRECT(CONCATENATE("'2018-05'!L",TEXT(MATCH($C13,'2018-05'!$C$2:$C$100,0)+1,0)))="",INDIRECT(CONCATENATE("'2018-04'!L",TEXT(MATCH($C13,'2018-04'!$C$2:$C$100,0)+1,0)))="")),"Н/Д",INDIRECT(CONCATENATE("'2018-05'!L",TEXT(MATCH($C13,'2018-05'!$C$2:$C$100,0)+1,0)))-INDIRECT(CONCATENATE("'2018-04'!L",TEXT(MATCH($C13,'2018-04'!$C$2:$C$100,0)+1,0))))</f>
        <v>215425095.90000001</v>
      </c>
      <c r="M13" s="17">
        <f ca="1">IF(OR(INDIRECT(CONCATENATE("'2018-05'!M",TEXT(MATCH($C13,'2018-05'!$C$2:$C$100,0)+1,0)))="",INDIRECT(CONCATENATE("'2018-04'!M",TEXT(MATCH($C13,'2018-04'!$C$2:$C$100,0)+1,0)))="",AND(INDIRECT(CONCATENATE("'2018-05'!M",TEXT(MATCH($C13,'2018-05'!$C$2:$C$100,0)+1,0)))="",INDIRECT(CONCATENATE("'2018-04'!M",TEXT(MATCH($C13,'2018-04'!$C$2:$C$100,0)+1,0)))="")),"Н/Д",INDIRECT(CONCATENATE("'2018-05'!M",TEXT(MATCH($C13,'2018-05'!$C$2:$C$100,0)+1,0)))-INDIRECT(CONCATENATE("'2018-04'!M",TEXT(MATCH($C13,'2018-04'!$C$2:$C$100,0)+1,0))))</f>
        <v>46721445.25</v>
      </c>
      <c r="N13" s="17">
        <f ca="1">IF(OR(INDIRECT(CONCATENATE("'2018-05'!N",TEXT(MATCH($C13,'2018-05'!$C$2:$C$100,0)+1,0)))="",INDIRECT(CONCATENATE("'2018-04'!N",TEXT(MATCH($C13,'2018-04'!$C$2:$C$100,0)+1,0)))="",AND(INDIRECT(CONCATENATE("'2018-05'!N",TEXT(MATCH($C13,'2018-05'!$C$2:$C$100,0)+1,0)))="",INDIRECT(CONCATENATE("'2018-04'!N",TEXT(MATCH($C13,'2018-04'!$C$2:$C$100,0)+1,0)))="")),"Н/Д",INDIRECT(CONCATENATE("'2018-05'!N",TEXT(MATCH($C13,'2018-05'!$C$2:$C$100,0)+1,0)))-INDIRECT(CONCATENATE("'2018-04'!NE",TEXT(MATCH($C13,'2018-04'!$C$2:$C$100,0)+1,0))))</f>
        <v>3837547.91</v>
      </c>
      <c r="O13" s="17">
        <f ca="1">IF(OR(INDIRECT(CONCATENATE("'2018-05'!O",TEXT(MATCH($C13,'2018-05'!$C$2:$C$100,0)+1,0)))="",INDIRECT(CONCATENATE("'2018-04'!O",TEXT(MATCH($C13,'2018-04'!$C$2:$C$100,0)+1,0)))="",AND(INDIRECT(CONCATENATE("'2018-05'!O",TEXT(MATCH($C13,'2018-05'!$C$2:$C$100,0)+1,0)))="",INDIRECT(CONCATENATE("'2018-04'!O",TEXT(MATCH($C13,'2018-04'!$C$2:$C$100,0)+1,0)))="")),"Н/Д",INDIRECT(CONCATENATE("'2018-05'!O",TEXT(MATCH($C13,'2018-05'!$C$2:$C$100,0)+1,0)))-INDIRECT(CONCATENATE("'2018-04'!O",TEXT(MATCH($C13,'2018-04'!$C$2:$C$100,0)+1,0))))</f>
        <v>42.899999999999977</v>
      </c>
      <c r="P13" s="17">
        <f ca="1">IF(OR(INDIRECT(CONCATENATE("'2018-05'!P",TEXT(MATCH($C13,'2018-05'!$C$2:$C$100,0)+1,0)))="",INDIRECT(CONCATENATE("'2018-04'!P",TEXT(MATCH($C13,'2018-04'!$C$2:$C$100,0)+1,0)))="",AND(INDIRECT(CONCATENATE("'2018-05'!P",TEXT(MATCH($C13,'2018-05'!$C$2:$C$100,0)+1,0)))="",INDIRECT(CONCATENATE("'2018-04'!P",TEXT(MATCH($C13,'2018-04'!$C$2:$C$100,0)+1,0)))="")),"Н/Д",INDIRECT(CONCATENATE("'2018-05'!P",TEXT(MATCH($C13,'2018-05'!$C$2:$C$100,0)+1,0)))-INDIRECT(CONCATENATE("'2018-04'!P",TEXT(MATCH($C13,'2018-04'!$C$2:$C$100,0)+1,0))))</f>
        <v>39368207.550000004</v>
      </c>
      <c r="Q13" s="17">
        <f ca="1">IF(OR(INDIRECT(CONCATENATE("'2018-05'!Q",TEXT(MATCH($C13,'2018-05'!$C$2:$C$100,0)+1,0)))="",INDIRECT(CONCATENATE("'2018-04'!Q",TEXT(MATCH($C13,'2018-04'!$C$2:$C$100,0)+1,0)))="",AND(INDIRECT(CONCATENATE("'2018-05'!Q",TEXT(MATCH($C13,'2018-05'!$C$2:$C$100,0)+1,0)))="",INDIRECT(CONCATENATE("'2018-04'!Q",TEXT(MATCH($C13,'2018-04'!$C$2:$C$100,0)+1,0)))="")),"Н/Д",INDIRECT(CONCATENATE("'2018-05'!Q",TEXT(MATCH($C13,'2018-05'!$C$2:$C$100,0)+1,0)))-INDIRECT(CONCATENATE("'2018-04'!Q",TEXT(MATCH($C13,'2018-04'!$C$2:$C$100,0)+1,0))))</f>
        <v>3669861.4299999997</v>
      </c>
      <c r="R13" s="17">
        <f ca="1">IF(OR(INDIRECT(CONCATENATE("'2018-05'!R",TEXT(MATCH($C13,'2018-05'!$C$2:$C$100,0)+1,0)))="",INDIRECT(CONCATENATE("'2018-04'!R",TEXT(MATCH($C13,'2018-04'!$C$2:$C$100,0)+1,0)))="",AND(INDIRECT(CONCATENATE("'2018-05'!R",TEXT(MATCH($C13,'2018-05'!$C$2:$C$100,0)+1,0)))="",INDIRECT(CONCATENATE("'2018-04'!R",TEXT(MATCH($C13,'2018-04'!$C$2:$C$100,0)+1,0)))="")),"Н/Д",INDIRECT(CONCATENATE("'2018-05'!R",TEXT(MATCH($C13,'2018-05'!$C$2:$C$100,0)+1,0)))-INDIRECT(CONCATENATE("'2018-04'!R",TEXT(MATCH($C13,'2018-04'!$C$2:$C$100,0)+1,0))))</f>
        <v>2071892.73</v>
      </c>
      <c r="S13" s="17" t="str">
        <f ca="1">IF(OR(INDIRECT(CONCATENATE("'2018-05'!S",TEXT(MATCH($C13,'2018-05'!$C$2:$C$100,0)+1,0)))="",INDIRECT(CONCATENATE("'2018-04'!S",TEXT(MATCH($C13,'2018-04'!$C$2:$C$100,0)+1,0)))="",AND(INDIRECT(CONCATENATE("'2018-05'!S",TEXT(MATCH($C13,'2018-05'!$C$2:$C$100,0)+1,0)))="",INDIRECT(CONCATENATE("'2018-04'!S",TEXT(MATCH($C13,'2018-04'!$C$2:$C$100,0)+1,0)))="")),"Н/Д",INDIRECT(CONCATENATE("'2018-05'!S",TEXT(MATCH($C13,'2018-05'!$C$2:$C$100,0)+1,0)))-INDIRECT(CONCATENATE("'2018-04'!S",TEXT(MATCH($C13,'2018-04'!$C$2:$C$100,0)+1,0))))</f>
        <v>Н/Д</v>
      </c>
      <c r="T13" s="17">
        <f ca="1">IF(OR(INDIRECT(CONCATENATE("'2018-05'!T",TEXT(MATCH($C13,'2018-05'!$C$2:$C$100,0)+1,0)))="",INDIRECT(CONCATENATE("'2018-04'!T",TEXT(MATCH($C13,'2018-04'!$C$2:$C$100,0)+1,0)))="",AND(INDIRECT(CONCATENATE("'2018-05'!T",TEXT(MATCH($C13,'2018-05'!$C$2:$C$100,0)+1,0)))="",INDIRECT(CONCATENATE("'2018-04'!T",TEXT(MATCH($C13,'2018-04'!$C$2:$C$100,0)+1,0)))="")),"Н/Д",INDIRECT(CONCATENATE("'2018-05'!T",TEXT(MATCH($C13,'2018-05'!$C$2:$C$100,0)+1,0)))-INDIRECT(CONCATENATE("'2018-04'!T",TEXT(MATCH($C13,'2018-04'!$C$2:$C$100,0)+1,0))))</f>
        <v>13766244.57</v>
      </c>
      <c r="U13" s="17">
        <f ca="1">IF(OR(INDIRECT(CONCATENATE("'2018-05'!U",TEXT(MATCH($C13,'2018-05'!$C$2:$C$100,0)+1,0)))="",INDIRECT(CONCATENATE("'2018-04'!U",TEXT(MATCH($C13,'2018-04'!$C$2:$C$100,0)+1,0)))="",AND(INDIRECT(CONCATENATE("'2018-05'!U",TEXT(MATCH($C13,'2018-05'!$C$2:$C$100,0)+1,0)))="",INDIRECT(CONCATENATE("'2018-04'!U",TEXT(MATCH($C13,'2018-04'!$C$2:$C$100,0)+1,0)))="")),"Н/Д",INDIRECT(CONCATENATE("'2018-05'!U",TEXT(MATCH($C13,'2018-05'!$C$2:$C$100,0)+1,0)))-INDIRECT(CONCATENATE("'2018-04'!U",TEXT(MATCH($C13,'2018-04'!$C$2:$C$100,0)+1,0))))</f>
        <v>22391.809999999998</v>
      </c>
      <c r="V13" s="17">
        <f ca="1">IF(OR(INDIRECT(CONCATENATE("'2018-05'!V",TEXT(MATCH($C13,'2018-05'!$C$2:$C$100,0)+1,0)))="",INDIRECT(CONCATENATE("'2018-04'!V",TEXT(MATCH($C13,'2018-04'!$C$2:$C$100,0)+1,0)))="",AND(INDIRECT(CONCATENATE("'2018-05'!V",TEXT(MATCH($C13,'2018-05'!$C$2:$C$100,0)+1,0)))="",INDIRECT(CONCATENATE("'2018-04'!V",TEXT(MATCH($C13,'2018-04'!$C$2:$C$100,0)+1,0)))="")),"Н/Д",INDIRECT(CONCATENATE("'2018-05'!V",TEXT(MATCH($C13,'2018-05'!$C$2:$C$100,0)+1,0)))-INDIRECT(CONCATENATE("'2018-04'!V",TEXT(MATCH($C13,'2018-04'!$C$2:$C$100,0)+1,0))))</f>
        <v>1542819959.3999996</v>
      </c>
      <c r="W13" s="17">
        <f ca="1">IF(OR(INDIRECT(CONCATENATE("'2018-05'!W",TEXT(MATCH($C13,'2018-05'!$C$2:$C$100,0)+1,0)))="",INDIRECT(CONCATENATE("'2018-04'!W",TEXT(MATCH($C13,'2018-04'!$C$2:$C$100,0)+1,0)))="",AND(INDIRECT(CONCATENATE("'2018-05'!W",TEXT(MATCH($C13,'2018-05'!$C$2:$C$100,0)+1,0)))="",INDIRECT(CONCATENATE("'2018-04'!W",TEXT(MATCH($C13,'2018-04'!$C$2:$C$100,0)+1,0)))="")),"Н/Д",INDIRECT(CONCATENATE("'2018-05'!W",TEXT(MATCH($C13,'2018-05'!$C$2:$C$100,0)+1,0)))-INDIRECT(CONCATENATE("'2018-04'!W",TEXT(MATCH($C13,'2018-04'!$C$2:$C$100,0)+1,0))))</f>
        <v>5662663825.0200005</v>
      </c>
    </row>
    <row r="14" spans="1:23" x14ac:dyDescent="0.25">
      <c r="A14" s="2" t="s">
        <v>34</v>
      </c>
      <c r="B14" s="2" t="s">
        <v>35</v>
      </c>
      <c r="C14" s="15">
        <v>33000000</v>
      </c>
      <c r="D14" s="2" t="s">
        <v>208</v>
      </c>
      <c r="E14" s="17">
        <f ca="1">IF(OR(INDIRECT(CONCATENATE("'2018-05'!E",TEXT(MATCH($C14,'2018-05'!$C$2:$C$100,0)+1,0)))="",INDIRECT(CONCATENATE("'2018-04'!E",TEXT(MATCH($C14,'2018-04'!$C$2:$C$100,0)+1,0)))="",AND(INDIRECT(CONCATENATE("'2018-05'!E",TEXT(MATCH($C14,'2018-05'!$C$2:$C$100,0)+1,0)))="",INDIRECT(CONCATENATE("'2018-04'!E",TEXT(MATCH($C14,'2018-04'!$C$2:$C$100,0)+1,0)))="")),"Н/Д",INDIRECT(CONCATENATE("'2018-05'!E",TEXT(MATCH($C14,'2018-05'!$C$2:$C$100,0)+1,0)))-INDIRECT(CONCATENATE("'2018-04'!E",TEXT(MATCH($C14,'2018-04'!$C$2:$C$100,0)+1,0))))</f>
        <v>6122611196.4300003</v>
      </c>
      <c r="F14" s="17">
        <f ca="1">IF(OR(INDIRECT(CONCATENATE("'2018-05'!F",TEXT(MATCH($C14,'2018-05'!$C$2:$C$100,0)+1,0)))="",INDIRECT(CONCATENATE("'2018-04'!F",TEXT(MATCH($C14,'2018-04'!$C$2:$C$100,0)+1,0)))="",AND(INDIRECT(CONCATENATE("'2018-05'!F",TEXT(MATCH($C14,'2018-05'!$C$2:$C$100,0)+1,0)))="",INDIRECT(CONCATENATE("'2018-04'!F",TEXT(MATCH($C14,'2018-04'!$C$2:$C$100,0)+1,0)))="")),"Н/Д",INDIRECT(CONCATENATE("'2018-05'!F",TEXT(MATCH($C14,'2018-05'!$C$2:$C$100,0)+1,0)))-INDIRECT(CONCATENATE("'2018-04'!F",TEXT(MATCH($C14,'2018-04'!$C$2:$C$100,0)+1,0))))</f>
        <v>4291157074.210001</v>
      </c>
      <c r="G14" s="17">
        <f ca="1">IF(OR(INDIRECT(CONCATENATE("'2018-05'!G",TEXT(MATCH($C14,'2018-05'!$C$2:$C$100,0)+1,0)))="",INDIRECT(CONCATENATE("'2018-04'!G",TEXT(MATCH($C14,'2018-04'!$C$2:$C$100,0)+1,0)))="",AND(INDIRECT(CONCATENATE("'2018-05'!G",TEXT(MATCH($C14,'2018-05'!$C$2:$C$100,0)+1,0)))="",INDIRECT(CONCATENATE("'2018-04'!G",TEXT(MATCH($C14,'2018-04'!$C$2:$C$100,0)+1,0)))="")),"Н/Д",INDIRECT(CONCATENATE("'2018-05'!G",TEXT(MATCH($C14,'2018-05'!$C$2:$C$100,0)+1,0)))-INDIRECT(CONCATENATE("'2018-04'!G",TEXT(MATCH($C14,'2018-04'!$C$2:$C$100,0)+1,0))))</f>
        <v>411806974.66000032</v>
      </c>
      <c r="H14" s="17">
        <f ca="1">IF(OR(INDIRECT(CONCATENATE("'2018-05'!H",TEXT(MATCH($C14,'2018-05'!$C$2:$C$100,0)+1,0)))="",INDIRECT(CONCATENATE("'2018-04'!H",TEXT(MATCH($C14,'2018-04'!$C$2:$C$100,0)+1,0)))="",AND(INDIRECT(CONCATENATE("'2018-05'!H",TEXT(MATCH($C14,'2018-05'!$C$2:$C$100,0)+1,0)))="",INDIRECT(CONCATENATE("'2018-04'!H",TEXT(MATCH($C14,'2018-04'!$C$2:$C$100,0)+1,0)))="")),"Н/Д",INDIRECT(CONCATENATE("'2018-05'!H",TEXT(MATCH($C14,'2018-05'!$C$2:$C$100,0)+1,0)))-INDIRECT(CONCATENATE("'2018-04'!H",TEXT(MATCH($C14,'2018-04'!$C$2:$C$100,0)+1,0))))</f>
        <v>1303440584.8500004</v>
      </c>
      <c r="I14" s="17">
        <f ca="1">IF(OR(INDIRECT(CONCATENATE("'2018-05'!I",TEXT(MATCH($C14,'2018-05'!$C$2:$C$100,0)+1,0)))="",INDIRECT(CONCATENATE("'2018-04'!I",TEXT(MATCH($C14,'2018-04'!$C$2:$C$100,0)+1,0)))="",AND(INDIRECT(CONCATENATE("'2018-05'!I",TEXT(MATCH($C14,'2018-05'!$C$2:$C$100,0)+1,0)))="",INDIRECT(CONCATENATE("'2018-04'!I",TEXT(MATCH($C14,'2018-04'!$C$2:$C$100,0)+1,0)))="")),"Н/Д",INDIRECT(CONCATENATE("'2018-05'!I",TEXT(MATCH($C14,'2018-05'!$C$2:$C$100,0)+1,0)))-INDIRECT(CONCATENATE("'2018-04'!I",TEXT(MATCH($C14,'2018-04'!$C$2:$C$100,0)+1,0))))</f>
        <v>359874609.23999989</v>
      </c>
      <c r="J14" s="17" t="str">
        <f ca="1">IF(OR(INDIRECT(CONCATENATE("'2018-05'!J",TEXT(MATCH($C14,'2018-05'!$C$2:$C$100,0)+1,0)))="",INDIRECT(CONCATENATE("'2018-04'!J",TEXT(MATCH($C14,'2018-04'!$C$2:$C$100,0)+1,0)))="",AND(INDIRECT(CONCATENATE("'2018-05'!J",TEXT(MATCH($C14,'2018-05'!$C$2:$C$100,0)+1,0)))="",INDIRECT(CONCATENATE("'2018-04'!J",TEXT(MATCH($C14,'2018-04'!$C$2:$C$100,0)+1,0)))="")),"Н/Д",INDIRECT(CONCATENATE("'2018-05'!J",TEXT(MATCH($C14,'2018-05'!$C$2:$C$100,0)+1,0)))-INDIRECT(CONCATENATE("'2018-04'!J",TEXT(MATCH($C14,'2018-04'!$C$2:$C$100,0)+1,0))))</f>
        <v>Н/Д</v>
      </c>
      <c r="K14" s="17">
        <f ca="1">IF(OR(INDIRECT(CONCATENATE("'2018-05'!K",TEXT(MATCH($C14,'2018-05'!$C$2:$C$100,0)+1,0)))="",INDIRECT(CONCATENATE("'2018-04'!K",TEXT(MATCH($C14,'2018-04'!$C$2:$C$100,0)+1,0)))="",AND(INDIRECT(CONCATENATE("'2018-05'!K",TEXT(MATCH($C14,'2018-05'!$C$2:$C$100,0)+1,0)))="",INDIRECT(CONCATENATE("'2018-04'!K",TEXT(MATCH($C14,'2018-04'!$C$2:$C$100,0)+1,0)))="")),"Н/Д",INDIRECT(CONCATENATE("'2018-05'!K",TEXT(MATCH($C14,'2018-05'!$C$2:$C$100,0)+1,0)))-INDIRECT(CONCATENATE("'2018-04'!K",TEXT(MATCH($C14,'2018-04'!$C$2:$C$100,0)+1,0))))</f>
        <v>1029800352.6899999</v>
      </c>
      <c r="L14" s="17">
        <f ca="1">IF(OR(INDIRECT(CONCATENATE("'2018-05'!L",TEXT(MATCH($C14,'2018-05'!$C$2:$C$100,0)+1,0)))="",INDIRECT(CONCATENATE("'2018-04'!L",TEXT(MATCH($C14,'2018-04'!$C$2:$C$100,0)+1,0)))="",AND(INDIRECT(CONCATENATE("'2018-05'!L",TEXT(MATCH($C14,'2018-05'!$C$2:$C$100,0)+1,0)))="",INDIRECT(CONCATENATE("'2018-04'!L",TEXT(MATCH($C14,'2018-04'!$C$2:$C$100,0)+1,0)))="")),"Н/Д",INDIRECT(CONCATENATE("'2018-05'!L",TEXT(MATCH($C14,'2018-05'!$C$2:$C$100,0)+1,0)))-INDIRECT(CONCATENATE("'2018-04'!L",TEXT(MATCH($C14,'2018-04'!$C$2:$C$100,0)+1,0))))</f>
        <v>721141718.65999997</v>
      </c>
      <c r="M14" s="17">
        <f ca="1">IF(OR(INDIRECT(CONCATENATE("'2018-05'!M",TEXT(MATCH($C14,'2018-05'!$C$2:$C$100,0)+1,0)))="",INDIRECT(CONCATENATE("'2018-04'!M",TEXT(MATCH($C14,'2018-04'!$C$2:$C$100,0)+1,0)))="",AND(INDIRECT(CONCATENATE("'2018-05'!M",TEXT(MATCH($C14,'2018-05'!$C$2:$C$100,0)+1,0)))="",INDIRECT(CONCATENATE("'2018-04'!M",TEXT(MATCH($C14,'2018-04'!$C$2:$C$100,0)+1,0)))="")),"Н/Д",INDIRECT(CONCATENATE("'2018-05'!M",TEXT(MATCH($C14,'2018-05'!$C$2:$C$100,0)+1,0)))-INDIRECT(CONCATENATE("'2018-04'!M",TEXT(MATCH($C14,'2018-04'!$C$2:$C$100,0)+1,0))))</f>
        <v>1930898.7699999996</v>
      </c>
      <c r="N14" s="17">
        <f ca="1">IF(OR(INDIRECT(CONCATENATE("'2018-05'!N",TEXT(MATCH($C14,'2018-05'!$C$2:$C$100,0)+1,0)))="",INDIRECT(CONCATENATE("'2018-04'!N",TEXT(MATCH($C14,'2018-04'!$C$2:$C$100,0)+1,0)))="",AND(INDIRECT(CONCATENATE("'2018-05'!N",TEXT(MATCH($C14,'2018-05'!$C$2:$C$100,0)+1,0)))="",INDIRECT(CONCATENATE("'2018-04'!N",TEXT(MATCH($C14,'2018-04'!$C$2:$C$100,0)+1,0)))="")),"Н/Д",INDIRECT(CONCATENATE("'2018-05'!N",TEXT(MATCH($C14,'2018-05'!$C$2:$C$100,0)+1,0)))-INDIRECT(CONCATENATE("'2018-04'!NE",TEXT(MATCH($C14,'2018-04'!$C$2:$C$100,0)+1,0))))</f>
        <v>136472565.19</v>
      </c>
      <c r="O14" s="17">
        <f ca="1">IF(OR(INDIRECT(CONCATENATE("'2018-05'!O",TEXT(MATCH($C14,'2018-05'!$C$2:$C$100,0)+1,0)))="",INDIRECT(CONCATENATE("'2018-04'!O",TEXT(MATCH($C14,'2018-04'!$C$2:$C$100,0)+1,0)))="",AND(INDIRECT(CONCATENATE("'2018-05'!O",TEXT(MATCH($C14,'2018-05'!$C$2:$C$100,0)+1,0)))="",INDIRECT(CONCATENATE("'2018-04'!O",TEXT(MATCH($C14,'2018-04'!$C$2:$C$100,0)+1,0)))="")),"Н/Д",INDIRECT(CONCATENATE("'2018-05'!O",TEXT(MATCH($C14,'2018-05'!$C$2:$C$100,0)+1,0)))-INDIRECT(CONCATENATE("'2018-04'!O",TEXT(MATCH($C14,'2018-04'!$C$2:$C$100,0)+1,0))))</f>
        <v>-12178.86</v>
      </c>
      <c r="P14" s="17">
        <f ca="1">IF(OR(INDIRECT(CONCATENATE("'2018-05'!P",TEXT(MATCH($C14,'2018-05'!$C$2:$C$100,0)+1,0)))="",INDIRECT(CONCATENATE("'2018-04'!P",TEXT(MATCH($C14,'2018-04'!$C$2:$C$100,0)+1,0)))="",AND(INDIRECT(CONCATENATE("'2018-05'!P",TEXT(MATCH($C14,'2018-05'!$C$2:$C$100,0)+1,0)))="",INDIRECT(CONCATENATE("'2018-04'!P",TEXT(MATCH($C14,'2018-04'!$C$2:$C$100,0)+1,0)))="")),"Н/Д",INDIRECT(CONCATENATE("'2018-05'!P",TEXT(MATCH($C14,'2018-05'!$C$2:$C$100,0)+1,0)))-INDIRECT(CONCATENATE("'2018-04'!P",TEXT(MATCH($C14,'2018-04'!$C$2:$C$100,0)+1,0))))</f>
        <v>76031800.439999998</v>
      </c>
      <c r="Q14" s="17">
        <f ca="1">IF(OR(INDIRECT(CONCATENATE("'2018-05'!Q",TEXT(MATCH($C14,'2018-05'!$C$2:$C$100,0)+1,0)))="",INDIRECT(CONCATENATE("'2018-04'!Q",TEXT(MATCH($C14,'2018-04'!$C$2:$C$100,0)+1,0)))="",AND(INDIRECT(CONCATENATE("'2018-05'!Q",TEXT(MATCH($C14,'2018-05'!$C$2:$C$100,0)+1,0)))="",INDIRECT(CONCATENATE("'2018-04'!Q",TEXT(MATCH($C14,'2018-04'!$C$2:$C$100,0)+1,0)))="")),"Н/Д",INDIRECT(CONCATENATE("'2018-05'!Q",TEXT(MATCH($C14,'2018-05'!$C$2:$C$100,0)+1,0)))-INDIRECT(CONCATENATE("'2018-04'!Q",TEXT(MATCH($C14,'2018-04'!$C$2:$C$100,0)+1,0))))</f>
        <v>74466160.549999982</v>
      </c>
      <c r="R14" s="17">
        <f ca="1">IF(OR(INDIRECT(CONCATENATE("'2018-05'!R",TEXT(MATCH($C14,'2018-05'!$C$2:$C$100,0)+1,0)))="",INDIRECT(CONCATENATE("'2018-04'!R",TEXT(MATCH($C14,'2018-04'!$C$2:$C$100,0)+1,0)))="",AND(INDIRECT(CONCATENATE("'2018-05'!R",TEXT(MATCH($C14,'2018-05'!$C$2:$C$100,0)+1,0)))="",INDIRECT(CONCATENATE("'2018-04'!R",TEXT(MATCH($C14,'2018-04'!$C$2:$C$100,0)+1,0)))="")),"Н/Д",INDIRECT(CONCATENATE("'2018-05'!R",TEXT(MATCH($C14,'2018-05'!$C$2:$C$100,0)+1,0)))-INDIRECT(CONCATENATE("'2018-04'!R",TEXT(MATCH($C14,'2018-04'!$C$2:$C$100,0)+1,0))))</f>
        <v>71830845.780000001</v>
      </c>
      <c r="S14" s="17">
        <f ca="1">IF(OR(INDIRECT(CONCATENATE("'2018-05'!S",TEXT(MATCH($C14,'2018-05'!$C$2:$C$100,0)+1,0)))="",INDIRECT(CONCATENATE("'2018-04'!S",TEXT(MATCH($C14,'2018-04'!$C$2:$C$100,0)+1,0)))="",AND(INDIRECT(CONCATENATE("'2018-05'!S",TEXT(MATCH($C14,'2018-05'!$C$2:$C$100,0)+1,0)))="",INDIRECT(CONCATENATE("'2018-04'!S",TEXT(MATCH($C14,'2018-04'!$C$2:$C$100,0)+1,0)))="")),"Н/Д",INDIRECT(CONCATENATE("'2018-05'!S",TEXT(MATCH($C14,'2018-05'!$C$2:$C$100,0)+1,0)))-INDIRECT(CONCATENATE("'2018-04'!S",TEXT(MATCH($C14,'2018-04'!$C$2:$C$100,0)+1,0))))</f>
        <v>1677790</v>
      </c>
      <c r="T14" s="17">
        <f ca="1">IF(OR(INDIRECT(CONCATENATE("'2018-05'!T",TEXT(MATCH($C14,'2018-05'!$C$2:$C$100,0)+1,0)))="",INDIRECT(CONCATENATE("'2018-04'!T",TEXT(MATCH($C14,'2018-04'!$C$2:$C$100,0)+1,0)))="",AND(INDIRECT(CONCATENATE("'2018-05'!T",TEXT(MATCH($C14,'2018-05'!$C$2:$C$100,0)+1,0)))="",INDIRECT(CONCATENATE("'2018-04'!T",TEXT(MATCH($C14,'2018-04'!$C$2:$C$100,0)+1,0)))="")),"Н/Д",INDIRECT(CONCATENATE("'2018-05'!T",TEXT(MATCH($C14,'2018-05'!$C$2:$C$100,0)+1,0)))-INDIRECT(CONCATENATE("'2018-04'!T",TEXT(MATCH($C14,'2018-04'!$C$2:$C$100,0)+1,0))))</f>
        <v>51768858.640000015</v>
      </c>
      <c r="U14" s="17">
        <f ca="1">IF(OR(INDIRECT(CONCATENATE("'2018-05'!U",TEXT(MATCH($C14,'2018-05'!$C$2:$C$100,0)+1,0)))="",INDIRECT(CONCATENATE("'2018-04'!U",TEXT(MATCH($C14,'2018-04'!$C$2:$C$100,0)+1,0)))="",AND(INDIRECT(CONCATENATE("'2018-05'!U",TEXT(MATCH($C14,'2018-05'!$C$2:$C$100,0)+1,0)))="",INDIRECT(CONCATENATE("'2018-04'!U",TEXT(MATCH($C14,'2018-04'!$C$2:$C$100,0)+1,0)))="")),"Н/Д",INDIRECT(CONCATENATE("'2018-05'!U",TEXT(MATCH($C14,'2018-05'!$C$2:$C$100,0)+1,0)))-INDIRECT(CONCATENATE("'2018-04'!U",TEXT(MATCH($C14,'2018-04'!$C$2:$C$100,0)+1,0))))</f>
        <v>2450699.0299999993</v>
      </c>
      <c r="V14" s="17">
        <f ca="1">IF(OR(INDIRECT(CONCATENATE("'2018-05'!V",TEXT(MATCH($C14,'2018-05'!$C$2:$C$100,0)+1,0)))="",INDIRECT(CONCATENATE("'2018-04'!V",TEXT(MATCH($C14,'2018-04'!$C$2:$C$100,0)+1,0)))="",AND(INDIRECT(CONCATENATE("'2018-05'!V",TEXT(MATCH($C14,'2018-05'!$C$2:$C$100,0)+1,0)))="",INDIRECT(CONCATENATE("'2018-04'!V",TEXT(MATCH($C14,'2018-04'!$C$2:$C$100,0)+1,0)))="")),"Н/Д",INDIRECT(CONCATENATE("'2018-05'!V",TEXT(MATCH($C14,'2018-05'!$C$2:$C$100,0)+1,0)))-INDIRECT(CONCATENATE("'2018-04'!V",TEXT(MATCH($C14,'2018-04'!$C$2:$C$100,0)+1,0))))</f>
        <v>1831454122.2200003</v>
      </c>
      <c r="W14" s="17">
        <f ca="1">IF(OR(INDIRECT(CONCATENATE("'2018-05'!W",TEXT(MATCH($C14,'2018-05'!$C$2:$C$100,0)+1,0)))="",INDIRECT(CONCATENATE("'2018-04'!W",TEXT(MATCH($C14,'2018-04'!$C$2:$C$100,0)+1,0)))="",AND(INDIRECT(CONCATENATE("'2018-05'!W",TEXT(MATCH($C14,'2018-05'!$C$2:$C$100,0)+1,0)))="",INDIRECT(CONCATENATE("'2018-04'!W",TEXT(MATCH($C14,'2018-04'!$C$2:$C$100,0)+1,0)))="")),"Н/Д",INDIRECT(CONCATENATE("'2018-05'!W",TEXT(MATCH($C14,'2018-05'!$C$2:$C$100,0)+1,0)))-INDIRECT(CONCATENATE("'2018-04'!W",TEXT(MATCH($C14,'2018-04'!$C$2:$C$100,0)+1,0))))</f>
        <v>16390170836.230003</v>
      </c>
    </row>
    <row r="15" spans="1:23" x14ac:dyDescent="0.25">
      <c r="A15" s="2" t="s">
        <v>34</v>
      </c>
      <c r="B15" s="2" t="s">
        <v>36</v>
      </c>
      <c r="C15" s="15">
        <v>22000000</v>
      </c>
      <c r="D15" s="2" t="s">
        <v>208</v>
      </c>
      <c r="E15" s="17">
        <f ca="1">IF(OR(INDIRECT(CONCATENATE("'2018-05'!E",TEXT(MATCH($C15,'2018-05'!$C$2:$C$100,0)+1,0)))="",INDIRECT(CONCATENATE("'2018-04'!E",TEXT(MATCH($C15,'2018-04'!$C$2:$C$100,0)+1,0)))="",AND(INDIRECT(CONCATENATE("'2018-05'!E",TEXT(MATCH($C15,'2018-05'!$C$2:$C$100,0)+1,0)))="",INDIRECT(CONCATENATE("'2018-04'!E",TEXT(MATCH($C15,'2018-04'!$C$2:$C$100,0)+1,0)))="")),"Н/Д",INDIRECT(CONCATENATE("'2018-05'!E",TEXT(MATCH($C15,'2018-05'!$C$2:$C$100,0)+1,0)))-INDIRECT(CONCATENATE("'2018-04'!E",TEXT(MATCH($C15,'2018-04'!$C$2:$C$100,0)+1,0))))</f>
        <v>17267537561.779999</v>
      </c>
      <c r="F15" s="17">
        <f ca="1">IF(OR(INDIRECT(CONCATENATE("'2018-05'!F",TEXT(MATCH($C15,'2018-05'!$C$2:$C$100,0)+1,0)))="",INDIRECT(CONCATENATE("'2018-04'!F",TEXT(MATCH($C15,'2018-04'!$C$2:$C$100,0)+1,0)))="",AND(INDIRECT(CONCATENATE("'2018-05'!F",TEXT(MATCH($C15,'2018-05'!$C$2:$C$100,0)+1,0)))="",INDIRECT(CONCATENATE("'2018-04'!F",TEXT(MATCH($C15,'2018-04'!$C$2:$C$100,0)+1,0)))="")),"Н/Д",INDIRECT(CONCATENATE("'2018-05'!F",TEXT(MATCH($C15,'2018-05'!$C$2:$C$100,0)+1,0)))-INDIRECT(CONCATENATE("'2018-04'!F",TEXT(MATCH($C15,'2018-04'!$C$2:$C$100,0)+1,0))))</f>
        <v>15610912211.870003</v>
      </c>
      <c r="G15" s="17">
        <f ca="1">IF(OR(INDIRECT(CONCATENATE("'2018-05'!G",TEXT(MATCH($C15,'2018-05'!$C$2:$C$100,0)+1,0)))="",INDIRECT(CONCATENATE("'2018-04'!G",TEXT(MATCH($C15,'2018-04'!$C$2:$C$100,0)+1,0)))="",AND(INDIRECT(CONCATENATE("'2018-05'!G",TEXT(MATCH($C15,'2018-05'!$C$2:$C$100,0)+1,0)))="",INDIRECT(CONCATENATE("'2018-04'!G",TEXT(MATCH($C15,'2018-04'!$C$2:$C$100,0)+1,0)))="")),"Н/Д",INDIRECT(CONCATENATE("'2018-05'!G",TEXT(MATCH($C15,'2018-05'!$C$2:$C$100,0)+1,0)))-INDIRECT(CONCATENATE("'2018-04'!G",TEXT(MATCH($C15,'2018-04'!$C$2:$C$100,0)+1,0))))</f>
        <v>2353992989.2399998</v>
      </c>
      <c r="H15" s="17">
        <f ca="1">IF(OR(INDIRECT(CONCATENATE("'2018-05'!H",TEXT(MATCH($C15,'2018-05'!$C$2:$C$100,0)+1,0)))="",INDIRECT(CONCATENATE("'2018-04'!H",TEXT(MATCH($C15,'2018-04'!$C$2:$C$100,0)+1,0)))="",AND(INDIRECT(CONCATENATE("'2018-05'!H",TEXT(MATCH($C15,'2018-05'!$C$2:$C$100,0)+1,0)))="",INDIRECT(CONCATENATE("'2018-04'!H",TEXT(MATCH($C15,'2018-04'!$C$2:$C$100,0)+1,0)))="")),"Н/Д",INDIRECT(CONCATENATE("'2018-05'!H",TEXT(MATCH($C15,'2018-05'!$C$2:$C$100,0)+1,0)))-INDIRECT(CONCATENATE("'2018-04'!H",TEXT(MATCH($C15,'2018-04'!$C$2:$C$100,0)+1,0))))</f>
        <v>5574920152.2000027</v>
      </c>
      <c r="I15" s="17">
        <f ca="1">IF(OR(INDIRECT(CONCATENATE("'2018-05'!I",TEXT(MATCH($C15,'2018-05'!$C$2:$C$100,0)+1,0)))="",INDIRECT(CONCATENATE("'2018-04'!I",TEXT(MATCH($C15,'2018-04'!$C$2:$C$100,0)+1,0)))="",AND(INDIRECT(CONCATENATE("'2018-05'!I",TEXT(MATCH($C15,'2018-05'!$C$2:$C$100,0)+1,0)))="",INDIRECT(CONCATENATE("'2018-04'!I",TEXT(MATCH($C15,'2018-04'!$C$2:$C$100,0)+1,0)))="")),"Н/Д",INDIRECT(CONCATENATE("'2018-05'!I",TEXT(MATCH($C15,'2018-05'!$C$2:$C$100,0)+1,0)))-INDIRECT(CONCATENATE("'2018-04'!I",TEXT(MATCH($C15,'2018-04'!$C$2:$C$100,0)+1,0))))</f>
        <v>1384701750.1000004</v>
      </c>
      <c r="J15" s="17" t="str">
        <f ca="1">IF(OR(INDIRECT(CONCATENATE("'2018-05'!J",TEXT(MATCH($C15,'2018-05'!$C$2:$C$100,0)+1,0)))="",INDIRECT(CONCATENATE("'2018-04'!J",TEXT(MATCH($C15,'2018-04'!$C$2:$C$100,0)+1,0)))="",AND(INDIRECT(CONCATENATE("'2018-05'!J",TEXT(MATCH($C15,'2018-05'!$C$2:$C$100,0)+1,0)))="",INDIRECT(CONCATENATE("'2018-04'!J",TEXT(MATCH($C15,'2018-04'!$C$2:$C$100,0)+1,0)))="")),"Н/Д",INDIRECT(CONCATENATE("'2018-05'!J",TEXT(MATCH($C15,'2018-05'!$C$2:$C$100,0)+1,0)))-INDIRECT(CONCATENATE("'2018-04'!J",TEXT(MATCH($C15,'2018-04'!$C$2:$C$100,0)+1,0))))</f>
        <v>Н/Д</v>
      </c>
      <c r="K15" s="17">
        <f ca="1">IF(OR(INDIRECT(CONCATENATE("'2018-05'!K",TEXT(MATCH($C15,'2018-05'!$C$2:$C$100,0)+1,0)))="",INDIRECT(CONCATENATE("'2018-04'!K",TEXT(MATCH($C15,'2018-04'!$C$2:$C$100,0)+1,0)))="",AND(INDIRECT(CONCATENATE("'2018-05'!K",TEXT(MATCH($C15,'2018-05'!$C$2:$C$100,0)+1,0)))="",INDIRECT(CONCATENATE("'2018-04'!K",TEXT(MATCH($C15,'2018-04'!$C$2:$C$100,0)+1,0)))="")),"Н/Д",INDIRECT(CONCATENATE("'2018-05'!K",TEXT(MATCH($C15,'2018-05'!$C$2:$C$100,0)+1,0)))-INDIRECT(CONCATENATE("'2018-04'!K",TEXT(MATCH($C15,'2018-04'!$C$2:$C$100,0)+1,0))))</f>
        <v>2401082483.3099995</v>
      </c>
      <c r="L15" s="17">
        <f ca="1">IF(OR(INDIRECT(CONCATENATE("'2018-05'!L",TEXT(MATCH($C15,'2018-05'!$C$2:$C$100,0)+1,0)))="",INDIRECT(CONCATENATE("'2018-04'!L",TEXT(MATCH($C15,'2018-04'!$C$2:$C$100,0)+1,0)))="",AND(INDIRECT(CONCATENATE("'2018-05'!L",TEXT(MATCH($C15,'2018-05'!$C$2:$C$100,0)+1,0)))="",INDIRECT(CONCATENATE("'2018-04'!L",TEXT(MATCH($C15,'2018-04'!$C$2:$C$100,0)+1,0)))="")),"Н/Д",INDIRECT(CONCATENATE("'2018-05'!L",TEXT(MATCH($C15,'2018-05'!$C$2:$C$100,0)+1,0)))-INDIRECT(CONCATENATE("'2018-04'!L",TEXT(MATCH($C15,'2018-04'!$C$2:$C$100,0)+1,0))))</f>
        <v>3047618615.7400002</v>
      </c>
      <c r="M15" s="17">
        <f ca="1">IF(OR(INDIRECT(CONCATENATE("'2018-05'!M",TEXT(MATCH($C15,'2018-05'!$C$2:$C$100,0)+1,0)))="",INDIRECT(CONCATENATE("'2018-04'!M",TEXT(MATCH($C15,'2018-04'!$C$2:$C$100,0)+1,0)))="",AND(INDIRECT(CONCATENATE("'2018-05'!M",TEXT(MATCH($C15,'2018-05'!$C$2:$C$100,0)+1,0)))="",INDIRECT(CONCATENATE("'2018-04'!M",TEXT(MATCH($C15,'2018-04'!$C$2:$C$100,0)+1,0)))="")),"Н/Д",INDIRECT(CONCATENATE("'2018-05'!M",TEXT(MATCH($C15,'2018-05'!$C$2:$C$100,0)+1,0)))-INDIRECT(CONCATENATE("'2018-04'!M",TEXT(MATCH($C15,'2018-04'!$C$2:$C$100,0)+1,0))))</f>
        <v>4176717.0500000026</v>
      </c>
      <c r="N15" s="17">
        <f ca="1">IF(OR(INDIRECT(CONCATENATE("'2018-05'!N",TEXT(MATCH($C15,'2018-05'!$C$2:$C$100,0)+1,0)))="",INDIRECT(CONCATENATE("'2018-04'!N",TEXT(MATCH($C15,'2018-04'!$C$2:$C$100,0)+1,0)))="",AND(INDIRECT(CONCATENATE("'2018-05'!N",TEXT(MATCH($C15,'2018-05'!$C$2:$C$100,0)+1,0)))="",INDIRECT(CONCATENATE("'2018-04'!N",TEXT(MATCH($C15,'2018-04'!$C$2:$C$100,0)+1,0)))="")),"Н/Д",INDIRECT(CONCATENATE("'2018-05'!N",TEXT(MATCH($C15,'2018-05'!$C$2:$C$100,0)+1,0)))-INDIRECT(CONCATENATE("'2018-04'!NE",TEXT(MATCH($C15,'2018-04'!$C$2:$C$100,0)+1,0))))</f>
        <v>298173667.18000001</v>
      </c>
      <c r="O15" s="17">
        <f ca="1">IF(OR(INDIRECT(CONCATENATE("'2018-05'!O",TEXT(MATCH($C15,'2018-05'!$C$2:$C$100,0)+1,0)))="",INDIRECT(CONCATENATE("'2018-04'!O",TEXT(MATCH($C15,'2018-04'!$C$2:$C$100,0)+1,0)))="",AND(INDIRECT(CONCATENATE("'2018-05'!O",TEXT(MATCH($C15,'2018-05'!$C$2:$C$100,0)+1,0)))="",INDIRECT(CONCATENATE("'2018-04'!O",TEXT(MATCH($C15,'2018-04'!$C$2:$C$100,0)+1,0)))="")),"Н/Д",INDIRECT(CONCATENATE("'2018-05'!O",TEXT(MATCH($C15,'2018-05'!$C$2:$C$100,0)+1,0)))-INDIRECT(CONCATENATE("'2018-04'!O",TEXT(MATCH($C15,'2018-04'!$C$2:$C$100,0)+1,0))))</f>
        <v>16793.439999999995</v>
      </c>
      <c r="P15" s="17">
        <f ca="1">IF(OR(INDIRECT(CONCATENATE("'2018-05'!P",TEXT(MATCH($C15,'2018-05'!$C$2:$C$100,0)+1,0)))="",INDIRECT(CONCATENATE("'2018-04'!P",TEXT(MATCH($C15,'2018-04'!$C$2:$C$100,0)+1,0)))="",AND(INDIRECT(CONCATENATE("'2018-05'!P",TEXT(MATCH($C15,'2018-05'!$C$2:$C$100,0)+1,0)))="",INDIRECT(CONCATENATE("'2018-04'!P",TEXT(MATCH($C15,'2018-04'!$C$2:$C$100,0)+1,0)))="")),"Н/Д",INDIRECT(CONCATENATE("'2018-05'!P",TEXT(MATCH($C15,'2018-05'!$C$2:$C$100,0)+1,0)))-INDIRECT(CONCATENATE("'2018-04'!P",TEXT(MATCH($C15,'2018-04'!$C$2:$C$100,0)+1,0))))</f>
        <v>354263788.07000005</v>
      </c>
      <c r="Q15" s="17">
        <f ca="1">IF(OR(INDIRECT(CONCATENATE("'2018-05'!Q",TEXT(MATCH($C15,'2018-05'!$C$2:$C$100,0)+1,0)))="",INDIRECT(CONCATENATE("'2018-04'!Q",TEXT(MATCH($C15,'2018-04'!$C$2:$C$100,0)+1,0)))="",AND(INDIRECT(CONCATENATE("'2018-05'!Q",TEXT(MATCH($C15,'2018-05'!$C$2:$C$100,0)+1,0)))="",INDIRECT(CONCATENATE("'2018-04'!Q",TEXT(MATCH($C15,'2018-04'!$C$2:$C$100,0)+1,0)))="")),"Н/Д",INDIRECT(CONCATENATE("'2018-05'!Q",TEXT(MATCH($C15,'2018-05'!$C$2:$C$100,0)+1,0)))-INDIRECT(CONCATENATE("'2018-04'!Q",TEXT(MATCH($C15,'2018-04'!$C$2:$C$100,0)+1,0))))</f>
        <v>83246187.589999974</v>
      </c>
      <c r="R15" s="17">
        <f ca="1">IF(OR(INDIRECT(CONCATENATE("'2018-05'!R",TEXT(MATCH($C15,'2018-05'!$C$2:$C$100,0)+1,0)))="",INDIRECT(CONCATENATE("'2018-04'!R",TEXT(MATCH($C15,'2018-04'!$C$2:$C$100,0)+1,0)))="",AND(INDIRECT(CONCATENATE("'2018-05'!R",TEXT(MATCH($C15,'2018-05'!$C$2:$C$100,0)+1,0)))="",INDIRECT(CONCATENATE("'2018-04'!R",TEXT(MATCH($C15,'2018-04'!$C$2:$C$100,0)+1,0)))="")),"Н/Д",INDIRECT(CONCATENATE("'2018-05'!R",TEXT(MATCH($C15,'2018-05'!$C$2:$C$100,0)+1,0)))-INDIRECT(CONCATENATE("'2018-04'!R",TEXT(MATCH($C15,'2018-04'!$C$2:$C$100,0)+1,0))))</f>
        <v>67709673.839999974</v>
      </c>
      <c r="S15" s="17">
        <f ca="1">IF(OR(INDIRECT(CONCATENATE("'2018-05'!S",TEXT(MATCH($C15,'2018-05'!$C$2:$C$100,0)+1,0)))="",INDIRECT(CONCATENATE("'2018-04'!S",TEXT(MATCH($C15,'2018-04'!$C$2:$C$100,0)+1,0)))="",AND(INDIRECT(CONCATENATE("'2018-05'!S",TEXT(MATCH($C15,'2018-05'!$C$2:$C$100,0)+1,0)))="",INDIRECT(CONCATENATE("'2018-04'!S",TEXT(MATCH($C15,'2018-04'!$C$2:$C$100,0)+1,0)))="")),"Н/Д",INDIRECT(CONCATENATE("'2018-05'!S",TEXT(MATCH($C15,'2018-05'!$C$2:$C$100,0)+1,0)))-INDIRECT(CONCATENATE("'2018-04'!S",TEXT(MATCH($C15,'2018-04'!$C$2:$C$100,0)+1,0))))</f>
        <v>2271448.4799999995</v>
      </c>
      <c r="T15" s="17">
        <f ca="1">IF(OR(INDIRECT(CONCATENATE("'2018-05'!T",TEXT(MATCH($C15,'2018-05'!$C$2:$C$100,0)+1,0)))="",INDIRECT(CONCATENATE("'2018-04'!T",TEXT(MATCH($C15,'2018-04'!$C$2:$C$100,0)+1,0)))="",AND(INDIRECT(CONCATENATE("'2018-05'!T",TEXT(MATCH($C15,'2018-05'!$C$2:$C$100,0)+1,0)))="",INDIRECT(CONCATENATE("'2018-04'!T",TEXT(MATCH($C15,'2018-04'!$C$2:$C$100,0)+1,0)))="")),"Н/Д",INDIRECT(CONCATENATE("'2018-05'!T",TEXT(MATCH($C15,'2018-05'!$C$2:$C$100,0)+1,0)))-INDIRECT(CONCATENATE("'2018-04'!T",TEXT(MATCH($C15,'2018-04'!$C$2:$C$100,0)+1,0))))</f>
        <v>194842308.09999996</v>
      </c>
      <c r="U15" s="17">
        <f ca="1">IF(OR(INDIRECT(CONCATENATE("'2018-05'!U",TEXT(MATCH($C15,'2018-05'!$C$2:$C$100,0)+1,0)))="",INDIRECT(CONCATENATE("'2018-04'!U",TEXT(MATCH($C15,'2018-04'!$C$2:$C$100,0)+1,0)))="",AND(INDIRECT(CONCATENATE("'2018-05'!U",TEXT(MATCH($C15,'2018-05'!$C$2:$C$100,0)+1,0)))="",INDIRECT(CONCATENATE("'2018-04'!U",TEXT(MATCH($C15,'2018-04'!$C$2:$C$100,0)+1,0)))="")),"Н/Д",INDIRECT(CONCATENATE("'2018-05'!U",TEXT(MATCH($C15,'2018-05'!$C$2:$C$100,0)+1,0)))-INDIRECT(CONCATENATE("'2018-04'!U",TEXT(MATCH($C15,'2018-04'!$C$2:$C$100,0)+1,0))))</f>
        <v>12597564.75</v>
      </c>
      <c r="V15" s="17">
        <f ca="1">IF(OR(INDIRECT(CONCATENATE("'2018-05'!V",TEXT(MATCH($C15,'2018-05'!$C$2:$C$100,0)+1,0)))="",INDIRECT(CONCATENATE("'2018-04'!V",TEXT(MATCH($C15,'2018-04'!$C$2:$C$100,0)+1,0)))="",AND(INDIRECT(CONCATENATE("'2018-05'!V",TEXT(MATCH($C15,'2018-05'!$C$2:$C$100,0)+1,0)))="",INDIRECT(CONCATENATE("'2018-04'!V",TEXT(MATCH($C15,'2018-04'!$C$2:$C$100,0)+1,0)))="")),"Н/Д",INDIRECT(CONCATENATE("'2018-05'!V",TEXT(MATCH($C15,'2018-05'!$C$2:$C$100,0)+1,0)))-INDIRECT(CONCATENATE("'2018-04'!V",TEXT(MATCH($C15,'2018-04'!$C$2:$C$100,0)+1,0))))</f>
        <v>1656625349.9099998</v>
      </c>
      <c r="W15" s="17">
        <f ca="1">IF(OR(INDIRECT(CONCATENATE("'2018-05'!W",TEXT(MATCH($C15,'2018-05'!$C$2:$C$100,0)+1,0)))="",INDIRECT(CONCATENATE("'2018-04'!W",TEXT(MATCH($C15,'2018-04'!$C$2:$C$100,0)+1,0)))="",AND(INDIRECT(CONCATENATE("'2018-05'!W",TEXT(MATCH($C15,'2018-05'!$C$2:$C$100,0)+1,0)))="",INDIRECT(CONCATENATE("'2018-04'!W",TEXT(MATCH($C15,'2018-04'!$C$2:$C$100,0)+1,0)))="")),"Н/Д",INDIRECT(CONCATENATE("'2018-05'!W",TEXT(MATCH($C15,'2018-05'!$C$2:$C$100,0)+1,0)))-INDIRECT(CONCATENATE("'2018-04'!W",TEXT(MATCH($C15,'2018-04'!$C$2:$C$100,0)+1,0))))</f>
        <v>50100511740.149994</v>
      </c>
    </row>
    <row r="16" spans="1:23" x14ac:dyDescent="0.25">
      <c r="A16" s="2" t="s">
        <v>34</v>
      </c>
      <c r="B16" s="2" t="s">
        <v>37</v>
      </c>
      <c r="C16" s="15">
        <v>53000000</v>
      </c>
      <c r="D16" s="2" t="s">
        <v>208</v>
      </c>
      <c r="E16" s="17">
        <f ca="1">IF(OR(INDIRECT(CONCATENATE("'2018-05'!E",TEXT(MATCH($C16,'2018-05'!$C$2:$C$100,0)+1,0)))="",INDIRECT(CONCATENATE("'2018-04'!E",TEXT(MATCH($C16,'2018-04'!$C$2:$C$100,0)+1,0)))="",AND(INDIRECT(CONCATENATE("'2018-05'!E",TEXT(MATCH($C16,'2018-05'!$C$2:$C$100,0)+1,0)))="",INDIRECT(CONCATENATE("'2018-04'!E",TEXT(MATCH($C16,'2018-04'!$C$2:$C$100,0)+1,0)))="")),"Н/Д",INDIRECT(CONCATENATE("'2018-05'!E",TEXT(MATCH($C16,'2018-05'!$C$2:$C$100,0)+1,0)))-INDIRECT(CONCATENATE("'2018-04'!E",TEXT(MATCH($C16,'2018-04'!$C$2:$C$100,0)+1,0))))</f>
        <v>10073405112.060001</v>
      </c>
      <c r="F16" s="17">
        <f ca="1">IF(OR(INDIRECT(CONCATENATE("'2018-05'!F",TEXT(MATCH($C16,'2018-05'!$C$2:$C$100,0)+1,0)))="",INDIRECT(CONCATENATE("'2018-04'!F",TEXT(MATCH($C16,'2018-04'!$C$2:$C$100,0)+1,0)))="",AND(INDIRECT(CONCATENATE("'2018-05'!F",TEXT(MATCH($C16,'2018-05'!$C$2:$C$100,0)+1,0)))="",INDIRECT(CONCATENATE("'2018-04'!F",TEXT(MATCH($C16,'2018-04'!$C$2:$C$100,0)+1,0)))="")),"Н/Д",INDIRECT(CONCATENATE("'2018-05'!F",TEXT(MATCH($C16,'2018-05'!$C$2:$C$100,0)+1,0)))-INDIRECT(CONCATENATE("'2018-04'!F",TEXT(MATCH($C16,'2018-04'!$C$2:$C$100,0)+1,0))))</f>
        <v>8547478929.9599991</v>
      </c>
      <c r="G16" s="17">
        <f ca="1">IF(OR(INDIRECT(CONCATENATE("'2018-05'!G",TEXT(MATCH($C16,'2018-05'!$C$2:$C$100,0)+1,0)))="",INDIRECT(CONCATENATE("'2018-04'!G",TEXT(MATCH($C16,'2018-04'!$C$2:$C$100,0)+1,0)))="",AND(INDIRECT(CONCATENATE("'2018-05'!G",TEXT(MATCH($C16,'2018-05'!$C$2:$C$100,0)+1,0)))="",INDIRECT(CONCATENATE("'2018-04'!G",TEXT(MATCH($C16,'2018-04'!$C$2:$C$100,0)+1,0)))="")),"Н/Д",INDIRECT(CONCATENATE("'2018-05'!G",TEXT(MATCH($C16,'2018-05'!$C$2:$C$100,0)+1,0)))-INDIRECT(CONCATENATE("'2018-04'!G",TEXT(MATCH($C16,'2018-04'!$C$2:$C$100,0)+1,0))))</f>
        <v>1449360623.1800003</v>
      </c>
      <c r="H16" s="17">
        <f ca="1">IF(OR(INDIRECT(CONCATENATE("'2018-05'!H",TEXT(MATCH($C16,'2018-05'!$C$2:$C$100,0)+1,0)))="",INDIRECT(CONCATENATE("'2018-04'!H",TEXT(MATCH($C16,'2018-04'!$C$2:$C$100,0)+1,0)))="",AND(INDIRECT(CONCATENATE("'2018-05'!H",TEXT(MATCH($C16,'2018-05'!$C$2:$C$100,0)+1,0)))="",INDIRECT(CONCATENATE("'2018-04'!H",TEXT(MATCH($C16,'2018-04'!$C$2:$C$100,0)+1,0)))="")),"Н/Д",INDIRECT(CONCATENATE("'2018-05'!H",TEXT(MATCH($C16,'2018-05'!$C$2:$C$100,0)+1,0)))-INDIRECT(CONCATENATE("'2018-04'!H",TEXT(MATCH($C16,'2018-04'!$C$2:$C$100,0)+1,0))))</f>
        <v>2329629631.7999992</v>
      </c>
      <c r="I16" s="17">
        <f ca="1">IF(OR(INDIRECT(CONCATENATE("'2018-05'!I",TEXT(MATCH($C16,'2018-05'!$C$2:$C$100,0)+1,0)))="",INDIRECT(CONCATENATE("'2018-04'!I",TEXT(MATCH($C16,'2018-04'!$C$2:$C$100,0)+1,0)))="",AND(INDIRECT(CONCATENATE("'2018-05'!I",TEXT(MATCH($C16,'2018-05'!$C$2:$C$100,0)+1,0)))="",INDIRECT(CONCATENATE("'2018-04'!I",TEXT(MATCH($C16,'2018-04'!$C$2:$C$100,0)+1,0)))="")),"Н/Д",INDIRECT(CONCATENATE("'2018-05'!I",TEXT(MATCH($C16,'2018-05'!$C$2:$C$100,0)+1,0)))-INDIRECT(CONCATENATE("'2018-04'!I",TEXT(MATCH($C16,'2018-04'!$C$2:$C$100,0)+1,0))))</f>
        <v>459012535.54999995</v>
      </c>
      <c r="J16" s="17" t="str">
        <f ca="1">IF(OR(INDIRECT(CONCATENATE("'2018-05'!J",TEXT(MATCH($C16,'2018-05'!$C$2:$C$100,0)+1,0)))="",INDIRECT(CONCATENATE("'2018-04'!J",TEXT(MATCH($C16,'2018-04'!$C$2:$C$100,0)+1,0)))="",AND(INDIRECT(CONCATENATE("'2018-05'!J",TEXT(MATCH($C16,'2018-05'!$C$2:$C$100,0)+1,0)))="",INDIRECT(CONCATENATE("'2018-04'!J",TEXT(MATCH($C16,'2018-04'!$C$2:$C$100,0)+1,0)))="")),"Н/Д",INDIRECT(CONCATENATE("'2018-05'!J",TEXT(MATCH($C16,'2018-05'!$C$2:$C$100,0)+1,0)))-INDIRECT(CONCATENATE("'2018-04'!J",TEXT(MATCH($C16,'2018-04'!$C$2:$C$100,0)+1,0))))</f>
        <v>Н/Д</v>
      </c>
      <c r="K16" s="17">
        <f ca="1">IF(OR(INDIRECT(CONCATENATE("'2018-05'!K",TEXT(MATCH($C16,'2018-05'!$C$2:$C$100,0)+1,0)))="",INDIRECT(CONCATENATE("'2018-04'!K",TEXT(MATCH($C16,'2018-04'!$C$2:$C$100,0)+1,0)))="",AND(INDIRECT(CONCATENATE("'2018-05'!K",TEXT(MATCH($C16,'2018-05'!$C$2:$C$100,0)+1,0)))="",INDIRECT(CONCATENATE("'2018-04'!K",TEXT(MATCH($C16,'2018-04'!$C$2:$C$100,0)+1,0)))="")),"Н/Д",INDIRECT(CONCATENATE("'2018-05'!K",TEXT(MATCH($C16,'2018-05'!$C$2:$C$100,0)+1,0)))-INDIRECT(CONCATENATE("'2018-04'!K",TEXT(MATCH($C16,'2018-04'!$C$2:$C$100,0)+1,0))))</f>
        <v>776057046.18999994</v>
      </c>
      <c r="L16" s="17">
        <f ca="1">IF(OR(INDIRECT(CONCATENATE("'2018-05'!L",TEXT(MATCH($C16,'2018-05'!$C$2:$C$100,0)+1,0)))="",INDIRECT(CONCATENATE("'2018-04'!L",TEXT(MATCH($C16,'2018-04'!$C$2:$C$100,0)+1,0)))="",AND(INDIRECT(CONCATENATE("'2018-05'!L",TEXT(MATCH($C16,'2018-05'!$C$2:$C$100,0)+1,0)))="",INDIRECT(CONCATENATE("'2018-04'!L",TEXT(MATCH($C16,'2018-04'!$C$2:$C$100,0)+1,0)))="")),"Н/Д",INDIRECT(CONCATENATE("'2018-05'!L",TEXT(MATCH($C16,'2018-05'!$C$2:$C$100,0)+1,0)))-INDIRECT(CONCATENATE("'2018-04'!L",TEXT(MATCH($C16,'2018-04'!$C$2:$C$100,0)+1,0))))</f>
        <v>3115535073.5099993</v>
      </c>
      <c r="M16" s="17">
        <f ca="1">IF(OR(INDIRECT(CONCATENATE("'2018-05'!M",TEXT(MATCH($C16,'2018-05'!$C$2:$C$100,0)+1,0)))="",INDIRECT(CONCATENATE("'2018-04'!M",TEXT(MATCH($C16,'2018-04'!$C$2:$C$100,0)+1,0)))="",AND(INDIRECT(CONCATENATE("'2018-05'!M",TEXT(MATCH($C16,'2018-05'!$C$2:$C$100,0)+1,0)))="",INDIRECT(CONCATENATE("'2018-04'!M",TEXT(MATCH($C16,'2018-04'!$C$2:$C$100,0)+1,0)))="")),"Н/Д",INDIRECT(CONCATENATE("'2018-05'!M",TEXT(MATCH($C16,'2018-05'!$C$2:$C$100,0)+1,0)))-INDIRECT(CONCATENATE("'2018-04'!M",TEXT(MATCH($C16,'2018-04'!$C$2:$C$100,0)+1,0))))</f>
        <v>63357389.24000001</v>
      </c>
      <c r="N16" s="17">
        <f ca="1">IF(OR(INDIRECT(CONCATENATE("'2018-05'!N",TEXT(MATCH($C16,'2018-05'!$C$2:$C$100,0)+1,0)))="",INDIRECT(CONCATENATE("'2018-04'!N",TEXT(MATCH($C16,'2018-04'!$C$2:$C$100,0)+1,0)))="",AND(INDIRECT(CONCATENATE("'2018-05'!N",TEXT(MATCH($C16,'2018-05'!$C$2:$C$100,0)+1,0)))="",INDIRECT(CONCATENATE("'2018-04'!N",TEXT(MATCH($C16,'2018-04'!$C$2:$C$100,0)+1,0)))="")),"Н/Д",INDIRECT(CONCATENATE("'2018-05'!N",TEXT(MATCH($C16,'2018-05'!$C$2:$C$100,0)+1,0)))-INDIRECT(CONCATENATE("'2018-04'!NE",TEXT(MATCH($C16,'2018-04'!$C$2:$C$100,0)+1,0))))</f>
        <v>189012975.16999999</v>
      </c>
      <c r="O16" s="17">
        <f ca="1">IF(OR(INDIRECT(CONCATENATE("'2018-05'!O",TEXT(MATCH($C16,'2018-05'!$C$2:$C$100,0)+1,0)))="",INDIRECT(CONCATENATE("'2018-04'!O",TEXT(MATCH($C16,'2018-04'!$C$2:$C$100,0)+1,0)))="",AND(INDIRECT(CONCATENATE("'2018-05'!O",TEXT(MATCH($C16,'2018-05'!$C$2:$C$100,0)+1,0)))="",INDIRECT(CONCATENATE("'2018-04'!O",TEXT(MATCH($C16,'2018-04'!$C$2:$C$100,0)+1,0)))="")),"Н/Д",INDIRECT(CONCATENATE("'2018-05'!O",TEXT(MATCH($C16,'2018-05'!$C$2:$C$100,0)+1,0)))-INDIRECT(CONCATENATE("'2018-04'!O",TEXT(MATCH($C16,'2018-04'!$C$2:$C$100,0)+1,0))))</f>
        <v>14065.630000000005</v>
      </c>
      <c r="P16" s="17">
        <f ca="1">IF(OR(INDIRECT(CONCATENATE("'2018-05'!P",TEXT(MATCH($C16,'2018-05'!$C$2:$C$100,0)+1,0)))="",INDIRECT(CONCATENATE("'2018-04'!P",TEXT(MATCH($C16,'2018-04'!$C$2:$C$100,0)+1,0)))="",AND(INDIRECT(CONCATENATE("'2018-05'!P",TEXT(MATCH($C16,'2018-05'!$C$2:$C$100,0)+1,0)))="",INDIRECT(CONCATENATE("'2018-04'!P",TEXT(MATCH($C16,'2018-04'!$C$2:$C$100,0)+1,0)))="")),"Н/Д",INDIRECT(CONCATENATE("'2018-05'!P",TEXT(MATCH($C16,'2018-05'!$C$2:$C$100,0)+1,0)))-INDIRECT(CONCATENATE("'2018-04'!P",TEXT(MATCH($C16,'2018-04'!$C$2:$C$100,0)+1,0))))</f>
        <v>134802593.73999995</v>
      </c>
      <c r="Q16" s="17">
        <f ca="1">IF(OR(INDIRECT(CONCATENATE("'2018-05'!Q",TEXT(MATCH($C16,'2018-05'!$C$2:$C$100,0)+1,0)))="",INDIRECT(CONCATENATE("'2018-04'!Q",TEXT(MATCH($C16,'2018-04'!$C$2:$C$100,0)+1,0)))="",AND(INDIRECT(CONCATENATE("'2018-05'!Q",TEXT(MATCH($C16,'2018-05'!$C$2:$C$100,0)+1,0)))="",INDIRECT(CONCATENATE("'2018-04'!Q",TEXT(MATCH($C16,'2018-04'!$C$2:$C$100,0)+1,0)))="")),"Н/Д",INDIRECT(CONCATENATE("'2018-05'!Q",TEXT(MATCH($C16,'2018-05'!$C$2:$C$100,0)+1,0)))-INDIRECT(CONCATENATE("'2018-04'!Q",TEXT(MATCH($C16,'2018-04'!$C$2:$C$100,0)+1,0))))</f>
        <v>30059712.219999999</v>
      </c>
      <c r="R16" s="17">
        <f ca="1">IF(OR(INDIRECT(CONCATENATE("'2018-05'!R",TEXT(MATCH($C16,'2018-05'!$C$2:$C$100,0)+1,0)))="",INDIRECT(CONCATENATE("'2018-04'!R",TEXT(MATCH($C16,'2018-04'!$C$2:$C$100,0)+1,0)))="",AND(INDIRECT(CONCATENATE("'2018-05'!R",TEXT(MATCH($C16,'2018-05'!$C$2:$C$100,0)+1,0)))="",INDIRECT(CONCATENATE("'2018-04'!R",TEXT(MATCH($C16,'2018-04'!$C$2:$C$100,0)+1,0)))="")),"Н/Д",INDIRECT(CONCATENATE("'2018-05'!R",TEXT(MATCH($C16,'2018-05'!$C$2:$C$100,0)+1,0)))-INDIRECT(CONCATENATE("'2018-04'!R",TEXT(MATCH($C16,'2018-04'!$C$2:$C$100,0)+1,0))))</f>
        <v>29192874.310000002</v>
      </c>
      <c r="S16" s="17">
        <f ca="1">IF(OR(INDIRECT(CONCATENATE("'2018-05'!S",TEXT(MATCH($C16,'2018-05'!$C$2:$C$100,0)+1,0)))="",INDIRECT(CONCATENATE("'2018-04'!S",TEXT(MATCH($C16,'2018-04'!$C$2:$C$100,0)+1,0)))="",AND(INDIRECT(CONCATENATE("'2018-05'!S",TEXT(MATCH($C16,'2018-05'!$C$2:$C$100,0)+1,0)))="",INDIRECT(CONCATENATE("'2018-04'!S",TEXT(MATCH($C16,'2018-04'!$C$2:$C$100,0)+1,0)))="")),"Н/Д",INDIRECT(CONCATENATE("'2018-05'!S",TEXT(MATCH($C16,'2018-05'!$C$2:$C$100,0)+1,0)))-INDIRECT(CONCATENATE("'2018-04'!S",TEXT(MATCH($C16,'2018-04'!$C$2:$C$100,0)+1,0))))</f>
        <v>816520.35000000009</v>
      </c>
      <c r="T16" s="17">
        <f ca="1">IF(OR(INDIRECT(CONCATENATE("'2018-05'!T",TEXT(MATCH($C16,'2018-05'!$C$2:$C$100,0)+1,0)))="",INDIRECT(CONCATENATE("'2018-04'!T",TEXT(MATCH($C16,'2018-04'!$C$2:$C$100,0)+1,0)))="",AND(INDIRECT(CONCATENATE("'2018-05'!T",TEXT(MATCH($C16,'2018-05'!$C$2:$C$100,0)+1,0)))="",INDIRECT(CONCATENATE("'2018-04'!T",TEXT(MATCH($C16,'2018-04'!$C$2:$C$100,0)+1,0)))="")),"Н/Д",INDIRECT(CONCATENATE("'2018-05'!T",TEXT(MATCH($C16,'2018-05'!$C$2:$C$100,0)+1,0)))-INDIRECT(CONCATENATE("'2018-04'!T",TEXT(MATCH($C16,'2018-04'!$C$2:$C$100,0)+1,0))))</f>
        <v>63583532.770000011</v>
      </c>
      <c r="U16" s="17">
        <f ca="1">IF(OR(INDIRECT(CONCATENATE("'2018-05'!U",TEXT(MATCH($C16,'2018-05'!$C$2:$C$100,0)+1,0)))="",INDIRECT(CONCATENATE("'2018-04'!U",TEXT(MATCH($C16,'2018-04'!$C$2:$C$100,0)+1,0)))="",AND(INDIRECT(CONCATENATE("'2018-05'!U",TEXT(MATCH($C16,'2018-05'!$C$2:$C$100,0)+1,0)))="",INDIRECT(CONCATENATE("'2018-04'!U",TEXT(MATCH($C16,'2018-04'!$C$2:$C$100,0)+1,0)))="")),"Н/Д",INDIRECT(CONCATENATE("'2018-05'!U",TEXT(MATCH($C16,'2018-05'!$C$2:$C$100,0)+1,0)))-INDIRECT(CONCATENATE("'2018-04'!U",TEXT(MATCH($C16,'2018-04'!$C$2:$C$100,0)+1,0))))</f>
        <v>1920261.2899999998</v>
      </c>
      <c r="V16" s="17">
        <f ca="1">IF(OR(INDIRECT(CONCATENATE("'2018-05'!V",TEXT(MATCH($C16,'2018-05'!$C$2:$C$100,0)+1,0)))="",INDIRECT(CONCATENATE("'2018-04'!V",TEXT(MATCH($C16,'2018-04'!$C$2:$C$100,0)+1,0)))="",AND(INDIRECT(CONCATENATE("'2018-05'!V",TEXT(MATCH($C16,'2018-05'!$C$2:$C$100,0)+1,0)))="",INDIRECT(CONCATENATE("'2018-04'!V",TEXT(MATCH($C16,'2018-04'!$C$2:$C$100,0)+1,0)))="")),"Н/Д",INDIRECT(CONCATENATE("'2018-05'!V",TEXT(MATCH($C16,'2018-05'!$C$2:$C$100,0)+1,0)))-INDIRECT(CONCATENATE("'2018-04'!V",TEXT(MATCH($C16,'2018-04'!$C$2:$C$100,0)+1,0))))</f>
        <v>1525926182.1000004</v>
      </c>
      <c r="W16" s="17">
        <f ca="1">IF(OR(INDIRECT(CONCATENATE("'2018-05'!W",TEXT(MATCH($C16,'2018-05'!$C$2:$C$100,0)+1,0)))="",INDIRECT(CONCATENATE("'2018-04'!W",TEXT(MATCH($C16,'2018-04'!$C$2:$C$100,0)+1,0)))="",AND(INDIRECT(CONCATENATE("'2018-05'!W",TEXT(MATCH($C16,'2018-05'!$C$2:$C$100,0)+1,0)))="",INDIRECT(CONCATENATE("'2018-04'!W",TEXT(MATCH($C16,'2018-04'!$C$2:$C$100,0)+1,0)))="")),"Н/Д",INDIRECT(CONCATENATE("'2018-05'!W",TEXT(MATCH($C16,'2018-05'!$C$2:$C$100,0)+1,0)))-INDIRECT(CONCATENATE("'2018-04'!W",TEXT(MATCH($C16,'2018-04'!$C$2:$C$100,0)+1,0))))</f>
        <v>28657172725.970001</v>
      </c>
    </row>
    <row r="17" spans="1:23" x14ac:dyDescent="0.25">
      <c r="A17" s="2" t="s">
        <v>34</v>
      </c>
      <c r="B17" s="2" t="s">
        <v>38</v>
      </c>
      <c r="C17" s="15">
        <v>56000000</v>
      </c>
      <c r="D17" s="2" t="s">
        <v>208</v>
      </c>
      <c r="E17" s="17">
        <f ca="1">IF(OR(INDIRECT(CONCATENATE("'2018-05'!E",TEXT(MATCH($C17,'2018-05'!$C$2:$C$100,0)+1,0)))="",INDIRECT(CONCATENATE("'2018-04'!E",TEXT(MATCH($C17,'2018-04'!$C$2:$C$100,0)+1,0)))="",AND(INDIRECT(CONCATENATE("'2018-05'!E",TEXT(MATCH($C17,'2018-05'!$C$2:$C$100,0)+1,0)))="",INDIRECT(CONCATENATE("'2018-04'!E",TEXT(MATCH($C17,'2018-04'!$C$2:$C$100,0)+1,0)))="")),"Н/Д",INDIRECT(CONCATENATE("'2018-05'!E",TEXT(MATCH($C17,'2018-05'!$C$2:$C$100,0)+1,0)))-INDIRECT(CONCATENATE("'2018-04'!E",TEXT(MATCH($C17,'2018-04'!$C$2:$C$100,0)+1,0))))</f>
        <v>6074458508.7099991</v>
      </c>
      <c r="F17" s="17">
        <f ca="1">IF(OR(INDIRECT(CONCATENATE("'2018-05'!F",TEXT(MATCH($C17,'2018-05'!$C$2:$C$100,0)+1,0)))="",INDIRECT(CONCATENATE("'2018-04'!F",TEXT(MATCH($C17,'2018-04'!$C$2:$C$100,0)+1,0)))="",AND(INDIRECT(CONCATENATE("'2018-05'!F",TEXT(MATCH($C17,'2018-05'!$C$2:$C$100,0)+1,0)))="",INDIRECT(CONCATENATE("'2018-04'!F",TEXT(MATCH($C17,'2018-04'!$C$2:$C$100,0)+1,0)))="")),"Н/Д",INDIRECT(CONCATENATE("'2018-05'!F",TEXT(MATCH($C17,'2018-05'!$C$2:$C$100,0)+1,0)))-INDIRECT(CONCATENATE("'2018-04'!F",TEXT(MATCH($C17,'2018-04'!$C$2:$C$100,0)+1,0))))</f>
        <v>4243657229.5100002</v>
      </c>
      <c r="G17" s="17">
        <f ca="1">IF(OR(INDIRECT(CONCATENATE("'2018-05'!G",TEXT(MATCH($C17,'2018-05'!$C$2:$C$100,0)+1,0)))="",INDIRECT(CONCATENATE("'2018-04'!G",TEXT(MATCH($C17,'2018-04'!$C$2:$C$100,0)+1,0)))="",AND(INDIRECT(CONCATENATE("'2018-05'!G",TEXT(MATCH($C17,'2018-05'!$C$2:$C$100,0)+1,0)))="",INDIRECT(CONCATENATE("'2018-04'!G",TEXT(MATCH($C17,'2018-04'!$C$2:$C$100,0)+1,0)))="")),"Н/Д",INDIRECT(CONCATENATE("'2018-05'!G",TEXT(MATCH($C17,'2018-05'!$C$2:$C$100,0)+1,0)))-INDIRECT(CONCATENATE("'2018-04'!G",TEXT(MATCH($C17,'2018-04'!$C$2:$C$100,0)+1,0))))</f>
        <v>435686029.94999981</v>
      </c>
      <c r="H17" s="17">
        <f ca="1">IF(OR(INDIRECT(CONCATENATE("'2018-05'!H",TEXT(MATCH($C17,'2018-05'!$C$2:$C$100,0)+1,0)))="",INDIRECT(CONCATENATE("'2018-04'!H",TEXT(MATCH($C17,'2018-04'!$C$2:$C$100,0)+1,0)))="",AND(INDIRECT(CONCATENATE("'2018-05'!H",TEXT(MATCH($C17,'2018-05'!$C$2:$C$100,0)+1,0)))="",INDIRECT(CONCATENATE("'2018-04'!H",TEXT(MATCH($C17,'2018-04'!$C$2:$C$100,0)+1,0)))="")),"Н/Д",INDIRECT(CONCATENATE("'2018-05'!H",TEXT(MATCH($C17,'2018-05'!$C$2:$C$100,0)+1,0)))-INDIRECT(CONCATENATE("'2018-04'!H",TEXT(MATCH($C17,'2018-04'!$C$2:$C$100,0)+1,0))))</f>
        <v>1241760025.5799999</v>
      </c>
      <c r="I17" s="17">
        <f ca="1">IF(OR(INDIRECT(CONCATENATE("'2018-05'!I",TEXT(MATCH($C17,'2018-05'!$C$2:$C$100,0)+1,0)))="",INDIRECT(CONCATENATE("'2018-04'!I",TEXT(MATCH($C17,'2018-04'!$C$2:$C$100,0)+1,0)))="",AND(INDIRECT(CONCATENATE("'2018-05'!I",TEXT(MATCH($C17,'2018-05'!$C$2:$C$100,0)+1,0)))="",INDIRECT(CONCATENATE("'2018-04'!I",TEXT(MATCH($C17,'2018-04'!$C$2:$C$100,0)+1,0)))="")),"Н/Д",INDIRECT(CONCATENATE("'2018-05'!I",TEXT(MATCH($C17,'2018-05'!$C$2:$C$100,0)+1,0)))-INDIRECT(CONCATENATE("'2018-04'!I",TEXT(MATCH($C17,'2018-04'!$C$2:$C$100,0)+1,0))))</f>
        <v>617004314.6500001</v>
      </c>
      <c r="J17" s="17" t="str">
        <f ca="1">IF(OR(INDIRECT(CONCATENATE("'2018-05'!J",TEXT(MATCH($C17,'2018-05'!$C$2:$C$100,0)+1,0)))="",INDIRECT(CONCATENATE("'2018-04'!J",TEXT(MATCH($C17,'2018-04'!$C$2:$C$100,0)+1,0)))="",AND(INDIRECT(CONCATENATE("'2018-05'!J",TEXT(MATCH($C17,'2018-05'!$C$2:$C$100,0)+1,0)))="",INDIRECT(CONCATENATE("'2018-04'!J",TEXT(MATCH($C17,'2018-04'!$C$2:$C$100,0)+1,0)))="")),"Н/Д",INDIRECT(CONCATENATE("'2018-05'!J",TEXT(MATCH($C17,'2018-05'!$C$2:$C$100,0)+1,0)))-INDIRECT(CONCATENATE("'2018-04'!J",TEXT(MATCH($C17,'2018-04'!$C$2:$C$100,0)+1,0))))</f>
        <v>Н/Д</v>
      </c>
      <c r="K17" s="17">
        <f ca="1">IF(OR(INDIRECT(CONCATENATE("'2018-05'!K",TEXT(MATCH($C17,'2018-05'!$C$2:$C$100,0)+1,0)))="",INDIRECT(CONCATENATE("'2018-04'!K",TEXT(MATCH($C17,'2018-04'!$C$2:$C$100,0)+1,0)))="",AND(INDIRECT(CONCATENATE("'2018-05'!K",TEXT(MATCH($C17,'2018-05'!$C$2:$C$100,0)+1,0)))="",INDIRECT(CONCATENATE("'2018-04'!K",TEXT(MATCH($C17,'2018-04'!$C$2:$C$100,0)+1,0)))="")),"Н/Д",INDIRECT(CONCATENATE("'2018-05'!K",TEXT(MATCH($C17,'2018-05'!$C$2:$C$100,0)+1,0)))-INDIRECT(CONCATENATE("'2018-04'!K",TEXT(MATCH($C17,'2018-04'!$C$2:$C$100,0)+1,0))))</f>
        <v>831173400.86000001</v>
      </c>
      <c r="L17" s="17">
        <f ca="1">IF(OR(INDIRECT(CONCATENATE("'2018-05'!L",TEXT(MATCH($C17,'2018-05'!$C$2:$C$100,0)+1,0)))="",INDIRECT(CONCATENATE("'2018-04'!L",TEXT(MATCH($C17,'2018-04'!$C$2:$C$100,0)+1,0)))="",AND(INDIRECT(CONCATENATE("'2018-05'!L",TEXT(MATCH($C17,'2018-05'!$C$2:$C$100,0)+1,0)))="",INDIRECT(CONCATENATE("'2018-04'!L",TEXT(MATCH($C17,'2018-04'!$C$2:$C$100,0)+1,0)))="")),"Н/Д",INDIRECT(CONCATENATE("'2018-05'!L",TEXT(MATCH($C17,'2018-05'!$C$2:$C$100,0)+1,0)))-INDIRECT(CONCATENATE("'2018-04'!L",TEXT(MATCH($C17,'2018-04'!$C$2:$C$100,0)+1,0))))</f>
        <v>892612771.13999999</v>
      </c>
      <c r="M17" s="17">
        <f ca="1">IF(OR(INDIRECT(CONCATENATE("'2018-05'!M",TEXT(MATCH($C17,'2018-05'!$C$2:$C$100,0)+1,0)))="",INDIRECT(CONCATENATE("'2018-04'!M",TEXT(MATCH($C17,'2018-04'!$C$2:$C$100,0)+1,0)))="",AND(INDIRECT(CONCATENATE("'2018-05'!M",TEXT(MATCH($C17,'2018-05'!$C$2:$C$100,0)+1,0)))="",INDIRECT(CONCATENATE("'2018-04'!M",TEXT(MATCH($C17,'2018-04'!$C$2:$C$100,0)+1,0)))="")),"Н/Д",INDIRECT(CONCATENATE("'2018-05'!M",TEXT(MATCH($C17,'2018-05'!$C$2:$C$100,0)+1,0)))-INDIRECT(CONCATENATE("'2018-04'!M",TEXT(MATCH($C17,'2018-04'!$C$2:$C$100,0)+1,0))))</f>
        <v>1480820.7400000002</v>
      </c>
      <c r="N17" s="17">
        <f ca="1">IF(OR(INDIRECT(CONCATENATE("'2018-05'!N",TEXT(MATCH($C17,'2018-05'!$C$2:$C$100,0)+1,0)))="",INDIRECT(CONCATENATE("'2018-04'!N",TEXT(MATCH($C17,'2018-04'!$C$2:$C$100,0)+1,0)))="",AND(INDIRECT(CONCATENATE("'2018-05'!N",TEXT(MATCH($C17,'2018-05'!$C$2:$C$100,0)+1,0)))="",INDIRECT(CONCATENATE("'2018-04'!N",TEXT(MATCH($C17,'2018-04'!$C$2:$C$100,0)+1,0)))="")),"Н/Д",INDIRECT(CONCATENATE("'2018-05'!N",TEXT(MATCH($C17,'2018-05'!$C$2:$C$100,0)+1,0)))-INDIRECT(CONCATENATE("'2018-04'!NE",TEXT(MATCH($C17,'2018-04'!$C$2:$C$100,0)+1,0))))</f>
        <v>101764048.22</v>
      </c>
      <c r="O17" s="17">
        <f ca="1">IF(OR(INDIRECT(CONCATENATE("'2018-05'!O",TEXT(MATCH($C17,'2018-05'!$C$2:$C$100,0)+1,0)))="",INDIRECT(CONCATENATE("'2018-04'!O",TEXT(MATCH($C17,'2018-04'!$C$2:$C$100,0)+1,0)))="",AND(INDIRECT(CONCATENATE("'2018-05'!O",TEXT(MATCH($C17,'2018-05'!$C$2:$C$100,0)+1,0)))="",INDIRECT(CONCATENATE("'2018-04'!O",TEXT(MATCH($C17,'2018-04'!$C$2:$C$100,0)+1,0)))="")),"Н/Д",INDIRECT(CONCATENATE("'2018-05'!O",TEXT(MATCH($C17,'2018-05'!$C$2:$C$100,0)+1,0)))-INDIRECT(CONCATENATE("'2018-04'!O",TEXT(MATCH($C17,'2018-04'!$C$2:$C$100,0)+1,0))))</f>
        <v>-15252.119999999995</v>
      </c>
      <c r="P17" s="17">
        <f ca="1">IF(OR(INDIRECT(CONCATENATE("'2018-05'!P",TEXT(MATCH($C17,'2018-05'!$C$2:$C$100,0)+1,0)))="",INDIRECT(CONCATENATE("'2018-04'!P",TEXT(MATCH($C17,'2018-04'!$C$2:$C$100,0)+1,0)))="",AND(INDIRECT(CONCATENATE("'2018-05'!P",TEXT(MATCH($C17,'2018-05'!$C$2:$C$100,0)+1,0)))="",INDIRECT(CONCATENATE("'2018-04'!P",TEXT(MATCH($C17,'2018-04'!$C$2:$C$100,0)+1,0)))="")),"Н/Д",INDIRECT(CONCATENATE("'2018-05'!P",TEXT(MATCH($C17,'2018-05'!$C$2:$C$100,0)+1,0)))-INDIRECT(CONCATENATE("'2018-04'!P",TEXT(MATCH($C17,'2018-04'!$C$2:$C$100,0)+1,0))))</f>
        <v>63081347.209999979</v>
      </c>
      <c r="Q17" s="17">
        <f ca="1">IF(OR(INDIRECT(CONCATENATE("'2018-05'!Q",TEXT(MATCH($C17,'2018-05'!$C$2:$C$100,0)+1,0)))="",INDIRECT(CONCATENATE("'2018-04'!Q",TEXT(MATCH($C17,'2018-04'!$C$2:$C$100,0)+1,0)))="",AND(INDIRECT(CONCATENATE("'2018-05'!Q",TEXT(MATCH($C17,'2018-05'!$C$2:$C$100,0)+1,0)))="",INDIRECT(CONCATENATE("'2018-04'!Q",TEXT(MATCH($C17,'2018-04'!$C$2:$C$100,0)+1,0)))="")),"Н/Д",INDIRECT(CONCATENATE("'2018-05'!Q",TEXT(MATCH($C17,'2018-05'!$C$2:$C$100,0)+1,0)))-INDIRECT(CONCATENATE("'2018-04'!Q",TEXT(MATCH($C17,'2018-04'!$C$2:$C$100,0)+1,0))))</f>
        <v>9828732.5800000019</v>
      </c>
      <c r="R17" s="17">
        <f ca="1">IF(OR(INDIRECT(CONCATENATE("'2018-05'!R",TEXT(MATCH($C17,'2018-05'!$C$2:$C$100,0)+1,0)))="",INDIRECT(CONCATENATE("'2018-04'!R",TEXT(MATCH($C17,'2018-04'!$C$2:$C$100,0)+1,0)))="",AND(INDIRECT(CONCATENATE("'2018-05'!R",TEXT(MATCH($C17,'2018-05'!$C$2:$C$100,0)+1,0)))="",INDIRECT(CONCATENATE("'2018-04'!R",TEXT(MATCH($C17,'2018-04'!$C$2:$C$100,0)+1,0)))="")),"Н/Д",INDIRECT(CONCATENATE("'2018-05'!R",TEXT(MATCH($C17,'2018-05'!$C$2:$C$100,0)+1,0)))-INDIRECT(CONCATENATE("'2018-04'!R",TEXT(MATCH($C17,'2018-04'!$C$2:$C$100,0)+1,0))))</f>
        <v>27350636.769999996</v>
      </c>
      <c r="S17" s="17">
        <f ca="1">IF(OR(INDIRECT(CONCATENATE("'2018-05'!S",TEXT(MATCH($C17,'2018-05'!$C$2:$C$100,0)+1,0)))="",INDIRECT(CONCATENATE("'2018-04'!S",TEXT(MATCH($C17,'2018-04'!$C$2:$C$100,0)+1,0)))="",AND(INDIRECT(CONCATENATE("'2018-05'!S",TEXT(MATCH($C17,'2018-05'!$C$2:$C$100,0)+1,0)))="",INDIRECT(CONCATENATE("'2018-04'!S",TEXT(MATCH($C17,'2018-04'!$C$2:$C$100,0)+1,0)))="")),"Н/Д",INDIRECT(CONCATENATE("'2018-05'!S",TEXT(MATCH($C17,'2018-05'!$C$2:$C$100,0)+1,0)))-INDIRECT(CONCATENATE("'2018-04'!S",TEXT(MATCH($C17,'2018-04'!$C$2:$C$100,0)+1,0))))</f>
        <v>1130572.1200000001</v>
      </c>
      <c r="T17" s="17">
        <f ca="1">IF(OR(INDIRECT(CONCATENATE("'2018-05'!T",TEXT(MATCH($C17,'2018-05'!$C$2:$C$100,0)+1,0)))="",INDIRECT(CONCATENATE("'2018-04'!T",TEXT(MATCH($C17,'2018-04'!$C$2:$C$100,0)+1,0)))="",AND(INDIRECT(CONCATENATE("'2018-05'!T",TEXT(MATCH($C17,'2018-05'!$C$2:$C$100,0)+1,0)))="",INDIRECT(CONCATENATE("'2018-04'!T",TEXT(MATCH($C17,'2018-04'!$C$2:$C$100,0)+1,0)))="")),"Н/Д",INDIRECT(CONCATENATE("'2018-05'!T",TEXT(MATCH($C17,'2018-05'!$C$2:$C$100,0)+1,0)))-INDIRECT(CONCATENATE("'2018-04'!T",TEXT(MATCH($C17,'2018-04'!$C$2:$C$100,0)+1,0))))</f>
        <v>42138625.5</v>
      </c>
      <c r="U17" s="17">
        <f ca="1">IF(OR(INDIRECT(CONCATENATE("'2018-05'!U",TEXT(MATCH($C17,'2018-05'!$C$2:$C$100,0)+1,0)))="",INDIRECT(CONCATENATE("'2018-04'!U",TEXT(MATCH($C17,'2018-04'!$C$2:$C$100,0)+1,0)))="",AND(INDIRECT(CONCATENATE("'2018-05'!U",TEXT(MATCH($C17,'2018-05'!$C$2:$C$100,0)+1,0)))="",INDIRECT(CONCATENATE("'2018-04'!U",TEXT(MATCH($C17,'2018-04'!$C$2:$C$100,0)+1,0)))="")),"Н/Д",INDIRECT(CONCATENATE("'2018-05'!U",TEXT(MATCH($C17,'2018-05'!$C$2:$C$100,0)+1,0)))-INDIRECT(CONCATENATE("'2018-04'!U",TEXT(MATCH($C17,'2018-04'!$C$2:$C$100,0)+1,0))))</f>
        <v>37293166.210000001</v>
      </c>
      <c r="V17" s="17">
        <f ca="1">IF(OR(INDIRECT(CONCATENATE("'2018-05'!V",TEXT(MATCH($C17,'2018-05'!$C$2:$C$100,0)+1,0)))="",INDIRECT(CONCATENATE("'2018-04'!V",TEXT(MATCH($C17,'2018-04'!$C$2:$C$100,0)+1,0)))="",AND(INDIRECT(CONCATENATE("'2018-05'!V",TEXT(MATCH($C17,'2018-05'!$C$2:$C$100,0)+1,0)))="",INDIRECT(CONCATENATE("'2018-04'!V",TEXT(MATCH($C17,'2018-04'!$C$2:$C$100,0)+1,0)))="")),"Н/Д",INDIRECT(CONCATENATE("'2018-05'!V",TEXT(MATCH($C17,'2018-05'!$C$2:$C$100,0)+1,0)))-INDIRECT(CONCATENATE("'2018-04'!V",TEXT(MATCH($C17,'2018-04'!$C$2:$C$100,0)+1,0))))</f>
        <v>1830801279.2000008</v>
      </c>
      <c r="W17" s="17">
        <f ca="1">IF(OR(INDIRECT(CONCATENATE("'2018-05'!W",TEXT(MATCH($C17,'2018-05'!$C$2:$C$100,0)+1,0)))="",INDIRECT(CONCATENATE("'2018-04'!W",TEXT(MATCH($C17,'2018-04'!$C$2:$C$100,0)+1,0)))="",AND(INDIRECT(CONCATENATE("'2018-05'!W",TEXT(MATCH($C17,'2018-05'!$C$2:$C$100,0)+1,0)))="",INDIRECT(CONCATENATE("'2018-04'!W",TEXT(MATCH($C17,'2018-04'!$C$2:$C$100,0)+1,0)))="")),"Н/Д",INDIRECT(CONCATENATE("'2018-05'!W",TEXT(MATCH($C17,'2018-05'!$C$2:$C$100,0)+1,0)))-INDIRECT(CONCATENATE("'2018-04'!W",TEXT(MATCH($C17,'2018-04'!$C$2:$C$100,0)+1,0))))</f>
        <v>16377006338.630005</v>
      </c>
    </row>
    <row r="18" spans="1:23" x14ac:dyDescent="0.25">
      <c r="A18" s="2" t="s">
        <v>34</v>
      </c>
      <c r="B18" s="2" t="s">
        <v>39</v>
      </c>
      <c r="C18" s="15">
        <v>57000000</v>
      </c>
      <c r="D18" s="2" t="s">
        <v>208</v>
      </c>
      <c r="E18" s="17">
        <f ca="1">IF(OR(INDIRECT(CONCATENATE("'2018-05'!E",TEXT(MATCH($C18,'2018-05'!$C$2:$C$100,0)+1,0)))="",INDIRECT(CONCATENATE("'2018-04'!E",TEXT(MATCH($C18,'2018-04'!$C$2:$C$100,0)+1,0)))="",AND(INDIRECT(CONCATENATE("'2018-05'!E",TEXT(MATCH($C18,'2018-05'!$C$2:$C$100,0)+1,0)))="",INDIRECT(CONCATENATE("'2018-04'!E",TEXT(MATCH($C18,'2018-04'!$C$2:$C$100,0)+1,0)))="")),"Н/Д",INDIRECT(CONCATENATE("'2018-05'!E",TEXT(MATCH($C18,'2018-05'!$C$2:$C$100,0)+1,0)))-INDIRECT(CONCATENATE("'2018-04'!E",TEXT(MATCH($C18,'2018-04'!$C$2:$C$100,0)+1,0))))</f>
        <v>14479358023.860001</v>
      </c>
      <c r="F18" s="17">
        <f ca="1">IF(OR(INDIRECT(CONCATENATE("'2018-05'!F",TEXT(MATCH($C18,'2018-05'!$C$2:$C$100,0)+1,0)))="",INDIRECT(CONCATENATE("'2018-04'!F",TEXT(MATCH($C18,'2018-04'!$C$2:$C$100,0)+1,0)))="",AND(INDIRECT(CONCATENATE("'2018-05'!F",TEXT(MATCH($C18,'2018-05'!$C$2:$C$100,0)+1,0)))="",INDIRECT(CONCATENATE("'2018-04'!F",TEXT(MATCH($C18,'2018-04'!$C$2:$C$100,0)+1,0)))="")),"Н/Д",INDIRECT(CONCATENATE("'2018-05'!F",TEXT(MATCH($C18,'2018-05'!$C$2:$C$100,0)+1,0)))-INDIRECT(CONCATENATE("'2018-04'!F",TEXT(MATCH($C18,'2018-04'!$C$2:$C$100,0)+1,0))))</f>
        <v>12968168054.579998</v>
      </c>
      <c r="G18" s="17">
        <f ca="1">IF(OR(INDIRECT(CONCATENATE("'2018-05'!G",TEXT(MATCH($C18,'2018-05'!$C$2:$C$100,0)+1,0)))="",INDIRECT(CONCATENATE("'2018-04'!G",TEXT(MATCH($C18,'2018-04'!$C$2:$C$100,0)+1,0)))="",AND(INDIRECT(CONCATENATE("'2018-05'!G",TEXT(MATCH($C18,'2018-05'!$C$2:$C$100,0)+1,0)))="",INDIRECT(CONCATENATE("'2018-04'!G",TEXT(MATCH($C18,'2018-04'!$C$2:$C$100,0)+1,0)))="")),"Н/Д",INDIRECT(CONCATENATE("'2018-05'!G",TEXT(MATCH($C18,'2018-05'!$C$2:$C$100,0)+1,0)))-INDIRECT(CONCATENATE("'2018-04'!G",TEXT(MATCH($C18,'2018-04'!$C$2:$C$100,0)+1,0))))</f>
        <v>2607649441.6100006</v>
      </c>
      <c r="H18" s="17">
        <f ca="1">IF(OR(INDIRECT(CONCATENATE("'2018-05'!H",TEXT(MATCH($C18,'2018-05'!$C$2:$C$100,0)+1,0)))="",INDIRECT(CONCATENATE("'2018-04'!H",TEXT(MATCH($C18,'2018-04'!$C$2:$C$100,0)+1,0)))="",AND(INDIRECT(CONCATENATE("'2018-05'!H",TEXT(MATCH($C18,'2018-05'!$C$2:$C$100,0)+1,0)))="",INDIRECT(CONCATENATE("'2018-04'!H",TEXT(MATCH($C18,'2018-04'!$C$2:$C$100,0)+1,0)))="")),"Н/Д",INDIRECT(CONCATENATE("'2018-05'!H",TEXT(MATCH($C18,'2018-05'!$C$2:$C$100,0)+1,0)))-INDIRECT(CONCATENATE("'2018-04'!H",TEXT(MATCH($C18,'2018-04'!$C$2:$C$100,0)+1,0))))</f>
        <v>3696698203.1000004</v>
      </c>
      <c r="I18" s="17">
        <f ca="1">IF(OR(INDIRECT(CONCATENATE("'2018-05'!I",TEXT(MATCH($C18,'2018-05'!$C$2:$C$100,0)+1,0)))="",INDIRECT(CONCATENATE("'2018-04'!I",TEXT(MATCH($C18,'2018-04'!$C$2:$C$100,0)+1,0)))="",AND(INDIRECT(CONCATENATE("'2018-05'!I",TEXT(MATCH($C18,'2018-05'!$C$2:$C$100,0)+1,0)))="",INDIRECT(CONCATENATE("'2018-04'!I",TEXT(MATCH($C18,'2018-04'!$C$2:$C$100,0)+1,0)))="")),"Н/Д",INDIRECT(CONCATENATE("'2018-05'!I",TEXT(MATCH($C18,'2018-05'!$C$2:$C$100,0)+1,0)))-INDIRECT(CONCATENATE("'2018-04'!I",TEXT(MATCH($C18,'2018-04'!$C$2:$C$100,0)+1,0))))</f>
        <v>735914966.26999998</v>
      </c>
      <c r="J18" s="17" t="str">
        <f ca="1">IF(OR(INDIRECT(CONCATENATE("'2018-05'!J",TEXT(MATCH($C18,'2018-05'!$C$2:$C$100,0)+1,0)))="",INDIRECT(CONCATENATE("'2018-04'!J",TEXT(MATCH($C18,'2018-04'!$C$2:$C$100,0)+1,0)))="",AND(INDIRECT(CONCATENATE("'2018-05'!J",TEXT(MATCH($C18,'2018-05'!$C$2:$C$100,0)+1,0)))="",INDIRECT(CONCATENATE("'2018-04'!J",TEXT(MATCH($C18,'2018-04'!$C$2:$C$100,0)+1,0)))="")),"Н/Д",INDIRECT(CONCATENATE("'2018-05'!J",TEXT(MATCH($C18,'2018-05'!$C$2:$C$100,0)+1,0)))-INDIRECT(CONCATENATE("'2018-04'!J",TEXT(MATCH($C18,'2018-04'!$C$2:$C$100,0)+1,0))))</f>
        <v>Н/Д</v>
      </c>
      <c r="K18" s="17">
        <f ca="1">IF(OR(INDIRECT(CONCATENATE("'2018-05'!K",TEXT(MATCH($C18,'2018-05'!$C$2:$C$100,0)+1,0)))="",INDIRECT(CONCATENATE("'2018-04'!K",TEXT(MATCH($C18,'2018-04'!$C$2:$C$100,0)+1,0)))="",AND(INDIRECT(CONCATENATE("'2018-05'!K",TEXT(MATCH($C18,'2018-05'!$C$2:$C$100,0)+1,0)))="",INDIRECT(CONCATENATE("'2018-04'!K",TEXT(MATCH($C18,'2018-04'!$C$2:$C$100,0)+1,0)))="")),"Н/Д",INDIRECT(CONCATENATE("'2018-05'!K",TEXT(MATCH($C18,'2018-05'!$C$2:$C$100,0)+1,0)))-INDIRECT(CONCATENATE("'2018-04'!K",TEXT(MATCH($C18,'2018-04'!$C$2:$C$100,0)+1,0))))</f>
        <v>1890001662.6200001</v>
      </c>
      <c r="L18" s="17">
        <f ca="1">IF(OR(INDIRECT(CONCATENATE("'2018-05'!L",TEXT(MATCH($C18,'2018-05'!$C$2:$C$100,0)+1,0)))="",INDIRECT(CONCATENATE("'2018-04'!L",TEXT(MATCH($C18,'2018-04'!$C$2:$C$100,0)+1,0)))="",AND(INDIRECT(CONCATENATE("'2018-05'!L",TEXT(MATCH($C18,'2018-05'!$C$2:$C$100,0)+1,0)))="",INDIRECT(CONCATENATE("'2018-04'!L",TEXT(MATCH($C18,'2018-04'!$C$2:$C$100,0)+1,0)))="")),"Н/Д",INDIRECT(CONCATENATE("'2018-05'!L",TEXT(MATCH($C18,'2018-05'!$C$2:$C$100,0)+1,0)))-INDIRECT(CONCATENATE("'2018-04'!L",TEXT(MATCH($C18,'2018-04'!$C$2:$C$100,0)+1,0))))</f>
        <v>3462683342.6199999</v>
      </c>
      <c r="M18" s="17">
        <f ca="1">IF(OR(INDIRECT(CONCATENATE("'2018-05'!M",TEXT(MATCH($C18,'2018-05'!$C$2:$C$100,0)+1,0)))="",INDIRECT(CONCATENATE("'2018-04'!M",TEXT(MATCH($C18,'2018-04'!$C$2:$C$100,0)+1,0)))="",AND(INDIRECT(CONCATENATE("'2018-05'!M",TEXT(MATCH($C18,'2018-05'!$C$2:$C$100,0)+1,0)))="",INDIRECT(CONCATENATE("'2018-04'!M",TEXT(MATCH($C18,'2018-04'!$C$2:$C$100,0)+1,0)))="")),"Н/Д",INDIRECT(CONCATENATE("'2018-05'!M",TEXT(MATCH($C18,'2018-05'!$C$2:$C$100,0)+1,0)))-INDIRECT(CONCATENATE("'2018-04'!M",TEXT(MATCH($C18,'2018-04'!$C$2:$C$100,0)+1,0))))</f>
        <v>17116221.559999987</v>
      </c>
      <c r="N18" s="17">
        <f ca="1">IF(OR(INDIRECT(CONCATENATE("'2018-05'!N",TEXT(MATCH($C18,'2018-05'!$C$2:$C$100,0)+1,0)))="",INDIRECT(CONCATENATE("'2018-04'!N",TEXT(MATCH($C18,'2018-04'!$C$2:$C$100,0)+1,0)))="",AND(INDIRECT(CONCATENATE("'2018-05'!N",TEXT(MATCH($C18,'2018-05'!$C$2:$C$100,0)+1,0)))="",INDIRECT(CONCATENATE("'2018-04'!N",TEXT(MATCH($C18,'2018-04'!$C$2:$C$100,0)+1,0)))="")),"Н/Д",INDIRECT(CONCATENATE("'2018-05'!N",TEXT(MATCH($C18,'2018-05'!$C$2:$C$100,0)+1,0)))-INDIRECT(CONCATENATE("'2018-04'!NE",TEXT(MATCH($C18,'2018-04'!$C$2:$C$100,0)+1,0))))</f>
        <v>275877234.33999997</v>
      </c>
      <c r="O18" s="17">
        <f ca="1">IF(OR(INDIRECT(CONCATENATE("'2018-05'!O",TEXT(MATCH($C18,'2018-05'!$C$2:$C$100,0)+1,0)))="",INDIRECT(CONCATENATE("'2018-04'!O",TEXT(MATCH($C18,'2018-04'!$C$2:$C$100,0)+1,0)))="",AND(INDIRECT(CONCATENATE("'2018-05'!O",TEXT(MATCH($C18,'2018-05'!$C$2:$C$100,0)+1,0)))="",INDIRECT(CONCATENATE("'2018-04'!O",TEXT(MATCH($C18,'2018-04'!$C$2:$C$100,0)+1,0)))="")),"Н/Д",INDIRECT(CONCATENATE("'2018-05'!O",TEXT(MATCH($C18,'2018-05'!$C$2:$C$100,0)+1,0)))-INDIRECT(CONCATENATE("'2018-04'!O",TEXT(MATCH($C18,'2018-04'!$C$2:$C$100,0)+1,0))))</f>
        <v>-1190.8300000000017</v>
      </c>
      <c r="P18" s="17">
        <f ca="1">IF(OR(INDIRECT(CONCATENATE("'2018-05'!P",TEXT(MATCH($C18,'2018-05'!$C$2:$C$100,0)+1,0)))="",INDIRECT(CONCATENATE("'2018-04'!P",TEXT(MATCH($C18,'2018-04'!$C$2:$C$100,0)+1,0)))="",AND(INDIRECT(CONCATENATE("'2018-05'!P",TEXT(MATCH($C18,'2018-05'!$C$2:$C$100,0)+1,0)))="",INDIRECT(CONCATENATE("'2018-04'!P",TEXT(MATCH($C18,'2018-04'!$C$2:$C$100,0)+1,0)))="")),"Н/Д",INDIRECT(CONCATENATE("'2018-05'!P",TEXT(MATCH($C18,'2018-05'!$C$2:$C$100,0)+1,0)))-INDIRECT(CONCATENATE("'2018-04'!P",TEXT(MATCH($C18,'2018-04'!$C$2:$C$100,0)+1,0))))</f>
        <v>133326107.52999997</v>
      </c>
      <c r="Q18" s="17">
        <f ca="1">IF(OR(INDIRECT(CONCATENATE("'2018-05'!Q",TEXT(MATCH($C18,'2018-05'!$C$2:$C$100,0)+1,0)))="",INDIRECT(CONCATENATE("'2018-04'!Q",TEXT(MATCH($C18,'2018-04'!$C$2:$C$100,0)+1,0)))="",AND(INDIRECT(CONCATENATE("'2018-05'!Q",TEXT(MATCH($C18,'2018-05'!$C$2:$C$100,0)+1,0)))="",INDIRECT(CONCATENATE("'2018-04'!Q",TEXT(MATCH($C18,'2018-04'!$C$2:$C$100,0)+1,0)))="")),"Н/Д",INDIRECT(CONCATENATE("'2018-05'!Q",TEXT(MATCH($C18,'2018-05'!$C$2:$C$100,0)+1,0)))-INDIRECT(CONCATENATE("'2018-04'!Q",TEXT(MATCH($C18,'2018-04'!$C$2:$C$100,0)+1,0))))</f>
        <v>74764959.879999995</v>
      </c>
      <c r="R18" s="17">
        <f ca="1">IF(OR(INDIRECT(CONCATENATE("'2018-05'!R",TEXT(MATCH($C18,'2018-05'!$C$2:$C$100,0)+1,0)))="",INDIRECT(CONCATENATE("'2018-04'!R",TEXT(MATCH($C18,'2018-04'!$C$2:$C$100,0)+1,0)))="",AND(INDIRECT(CONCATENATE("'2018-05'!R",TEXT(MATCH($C18,'2018-05'!$C$2:$C$100,0)+1,0)))="",INDIRECT(CONCATENATE("'2018-04'!R",TEXT(MATCH($C18,'2018-04'!$C$2:$C$100,0)+1,0)))="")),"Н/Д",INDIRECT(CONCATENATE("'2018-05'!R",TEXT(MATCH($C18,'2018-05'!$C$2:$C$100,0)+1,0)))-INDIRECT(CONCATENATE("'2018-04'!R",TEXT(MATCH($C18,'2018-04'!$C$2:$C$100,0)+1,0))))</f>
        <v>46354910.359999985</v>
      </c>
      <c r="S18" s="17">
        <f ca="1">IF(OR(INDIRECT(CONCATENATE("'2018-05'!S",TEXT(MATCH($C18,'2018-05'!$C$2:$C$100,0)+1,0)))="",INDIRECT(CONCATENATE("'2018-04'!S",TEXT(MATCH($C18,'2018-04'!$C$2:$C$100,0)+1,0)))="",AND(INDIRECT(CONCATENATE("'2018-05'!S",TEXT(MATCH($C18,'2018-05'!$C$2:$C$100,0)+1,0)))="",INDIRECT(CONCATENATE("'2018-04'!S",TEXT(MATCH($C18,'2018-04'!$C$2:$C$100,0)+1,0)))="")),"Н/Д",INDIRECT(CONCATENATE("'2018-05'!S",TEXT(MATCH($C18,'2018-05'!$C$2:$C$100,0)+1,0)))-INDIRECT(CONCATENATE("'2018-04'!S",TEXT(MATCH($C18,'2018-04'!$C$2:$C$100,0)+1,0))))</f>
        <v>108776.35999999999</v>
      </c>
      <c r="T18" s="17">
        <f ca="1">IF(OR(INDIRECT(CONCATENATE("'2018-05'!T",TEXT(MATCH($C18,'2018-05'!$C$2:$C$100,0)+1,0)))="",INDIRECT(CONCATENATE("'2018-04'!T",TEXT(MATCH($C18,'2018-04'!$C$2:$C$100,0)+1,0)))="",AND(INDIRECT(CONCATENATE("'2018-05'!T",TEXT(MATCH($C18,'2018-05'!$C$2:$C$100,0)+1,0)))="",INDIRECT(CONCATENATE("'2018-04'!T",TEXT(MATCH($C18,'2018-04'!$C$2:$C$100,0)+1,0)))="")),"Н/Д",INDIRECT(CONCATENATE("'2018-05'!T",TEXT(MATCH($C18,'2018-05'!$C$2:$C$100,0)+1,0)))-INDIRECT(CONCATENATE("'2018-04'!T",TEXT(MATCH($C18,'2018-04'!$C$2:$C$100,0)+1,0))))</f>
        <v>137499914.24000001</v>
      </c>
      <c r="U18" s="17">
        <f ca="1">IF(OR(INDIRECT(CONCATENATE("'2018-05'!U",TEXT(MATCH($C18,'2018-05'!$C$2:$C$100,0)+1,0)))="",INDIRECT(CONCATENATE("'2018-04'!U",TEXT(MATCH($C18,'2018-04'!$C$2:$C$100,0)+1,0)))="",AND(INDIRECT(CONCATENATE("'2018-05'!U",TEXT(MATCH($C18,'2018-05'!$C$2:$C$100,0)+1,0)))="",INDIRECT(CONCATENATE("'2018-04'!U",TEXT(MATCH($C18,'2018-04'!$C$2:$C$100,0)+1,0)))="")),"Н/Д",INDIRECT(CONCATENATE("'2018-05'!U",TEXT(MATCH($C18,'2018-05'!$C$2:$C$100,0)+1,0)))-INDIRECT(CONCATENATE("'2018-04'!U",TEXT(MATCH($C18,'2018-04'!$C$2:$C$100,0)+1,0))))</f>
        <v>9681952.129999999</v>
      </c>
      <c r="V18" s="17">
        <f ca="1">IF(OR(INDIRECT(CONCATENATE("'2018-05'!V",TEXT(MATCH($C18,'2018-05'!$C$2:$C$100,0)+1,0)))="",INDIRECT(CONCATENATE("'2018-04'!V",TEXT(MATCH($C18,'2018-04'!$C$2:$C$100,0)+1,0)))="",AND(INDIRECT(CONCATENATE("'2018-05'!V",TEXT(MATCH($C18,'2018-05'!$C$2:$C$100,0)+1,0)))="",INDIRECT(CONCATENATE("'2018-04'!V",TEXT(MATCH($C18,'2018-04'!$C$2:$C$100,0)+1,0)))="")),"Н/Д",INDIRECT(CONCATENATE("'2018-05'!V",TEXT(MATCH($C18,'2018-05'!$C$2:$C$100,0)+1,0)))-INDIRECT(CONCATENATE("'2018-04'!V",TEXT(MATCH($C18,'2018-04'!$C$2:$C$100,0)+1,0))))</f>
        <v>1511189969.2799997</v>
      </c>
      <c r="W18" s="17">
        <f ca="1">IF(OR(INDIRECT(CONCATENATE("'2018-05'!W",TEXT(MATCH($C18,'2018-05'!$C$2:$C$100,0)+1,0)))="",INDIRECT(CONCATENATE("'2018-04'!W",TEXT(MATCH($C18,'2018-04'!$C$2:$C$100,0)+1,0)))="",AND(INDIRECT(CONCATENATE("'2018-05'!W",TEXT(MATCH($C18,'2018-05'!$C$2:$C$100,0)+1,0)))="",INDIRECT(CONCATENATE("'2018-04'!W",TEXT(MATCH($C18,'2018-04'!$C$2:$C$100,0)+1,0)))="")),"Н/Д",INDIRECT(CONCATENATE("'2018-05'!W",TEXT(MATCH($C18,'2018-05'!$C$2:$C$100,0)+1,0)))-INDIRECT(CONCATENATE("'2018-04'!W",TEXT(MATCH($C18,'2018-04'!$C$2:$C$100,0)+1,0))))</f>
        <v>41850324137.580002</v>
      </c>
    </row>
    <row r="19" spans="1:23" x14ac:dyDescent="0.25">
      <c r="A19" s="2" t="s">
        <v>34</v>
      </c>
      <c r="B19" s="2" t="s">
        <v>40</v>
      </c>
      <c r="C19" s="15">
        <v>80000000</v>
      </c>
      <c r="D19" s="2" t="s">
        <v>208</v>
      </c>
      <c r="E19" s="17">
        <f ca="1">IF(OR(INDIRECT(CONCATENATE("'2018-05'!E",TEXT(MATCH($C19,'2018-05'!$C$2:$C$100,0)+1,0)))="",INDIRECT(CONCATENATE("'2018-04'!E",TEXT(MATCH($C19,'2018-04'!$C$2:$C$100,0)+1,0)))="",AND(INDIRECT(CONCATENATE("'2018-05'!E",TEXT(MATCH($C19,'2018-05'!$C$2:$C$100,0)+1,0)))="",INDIRECT(CONCATENATE("'2018-04'!E",TEXT(MATCH($C19,'2018-04'!$C$2:$C$100,0)+1,0)))="")),"Н/Д",INDIRECT(CONCATENATE("'2018-05'!E",TEXT(MATCH($C19,'2018-05'!$C$2:$C$100,0)+1,0)))-INDIRECT(CONCATENATE("'2018-04'!E",TEXT(MATCH($C19,'2018-04'!$C$2:$C$100,0)+1,0))))</f>
        <v>19068250827.610001</v>
      </c>
      <c r="F19" s="17">
        <f ca="1">IF(OR(INDIRECT(CONCATENATE("'2018-05'!F",TEXT(MATCH($C19,'2018-05'!$C$2:$C$100,0)+1,0)))="",INDIRECT(CONCATENATE("'2018-04'!F",TEXT(MATCH($C19,'2018-04'!$C$2:$C$100,0)+1,0)))="",AND(INDIRECT(CONCATENATE("'2018-05'!F",TEXT(MATCH($C19,'2018-05'!$C$2:$C$100,0)+1,0)))="",INDIRECT(CONCATENATE("'2018-04'!F",TEXT(MATCH($C19,'2018-04'!$C$2:$C$100,0)+1,0)))="")),"Н/Д",INDIRECT(CONCATENATE("'2018-05'!F",TEXT(MATCH($C19,'2018-05'!$C$2:$C$100,0)+1,0)))-INDIRECT(CONCATENATE("'2018-04'!F",TEXT(MATCH($C19,'2018-04'!$C$2:$C$100,0)+1,0))))</f>
        <v>15459344472.379997</v>
      </c>
      <c r="G19" s="17">
        <f ca="1">IF(OR(INDIRECT(CONCATENATE("'2018-05'!G",TEXT(MATCH($C19,'2018-05'!$C$2:$C$100,0)+1,0)))="",INDIRECT(CONCATENATE("'2018-04'!G",TEXT(MATCH($C19,'2018-04'!$C$2:$C$100,0)+1,0)))="",AND(INDIRECT(CONCATENATE("'2018-05'!G",TEXT(MATCH($C19,'2018-05'!$C$2:$C$100,0)+1,0)))="",INDIRECT(CONCATENATE("'2018-04'!G",TEXT(MATCH($C19,'2018-04'!$C$2:$C$100,0)+1,0)))="")),"Н/Д",INDIRECT(CONCATENATE("'2018-05'!G",TEXT(MATCH($C19,'2018-05'!$C$2:$C$100,0)+1,0)))-INDIRECT(CONCATENATE("'2018-04'!G",TEXT(MATCH($C19,'2018-04'!$C$2:$C$100,0)+1,0))))</f>
        <v>2727067847.1100006</v>
      </c>
      <c r="H19" s="17">
        <f ca="1">IF(OR(INDIRECT(CONCATENATE("'2018-05'!H",TEXT(MATCH($C19,'2018-05'!$C$2:$C$100,0)+1,0)))="",INDIRECT(CONCATENATE("'2018-04'!H",TEXT(MATCH($C19,'2018-04'!$C$2:$C$100,0)+1,0)))="",AND(INDIRECT(CONCATENATE("'2018-05'!H",TEXT(MATCH($C19,'2018-05'!$C$2:$C$100,0)+1,0)))="",INDIRECT(CONCATENATE("'2018-04'!H",TEXT(MATCH($C19,'2018-04'!$C$2:$C$100,0)+1,0)))="")),"Н/Д",INDIRECT(CONCATENATE("'2018-05'!H",TEXT(MATCH($C19,'2018-05'!$C$2:$C$100,0)+1,0)))-INDIRECT(CONCATENATE("'2018-04'!H",TEXT(MATCH($C19,'2018-04'!$C$2:$C$100,0)+1,0))))</f>
        <v>4273753055.5599995</v>
      </c>
      <c r="I19" s="17">
        <f ca="1">IF(OR(INDIRECT(CONCATENATE("'2018-05'!I",TEXT(MATCH($C19,'2018-05'!$C$2:$C$100,0)+1,0)))="",INDIRECT(CONCATENATE("'2018-04'!I",TEXT(MATCH($C19,'2018-04'!$C$2:$C$100,0)+1,0)))="",AND(INDIRECT(CONCATENATE("'2018-05'!I",TEXT(MATCH($C19,'2018-05'!$C$2:$C$100,0)+1,0)))="",INDIRECT(CONCATENATE("'2018-04'!I",TEXT(MATCH($C19,'2018-04'!$C$2:$C$100,0)+1,0)))="")),"Н/Д",INDIRECT(CONCATENATE("'2018-05'!I",TEXT(MATCH($C19,'2018-05'!$C$2:$C$100,0)+1,0)))-INDIRECT(CONCATENATE("'2018-04'!I",TEXT(MATCH($C19,'2018-04'!$C$2:$C$100,0)+1,0))))</f>
        <v>1632390064.52</v>
      </c>
      <c r="J19" s="17" t="str">
        <f ca="1">IF(OR(INDIRECT(CONCATENATE("'2018-05'!J",TEXT(MATCH($C19,'2018-05'!$C$2:$C$100,0)+1,0)))="",INDIRECT(CONCATENATE("'2018-04'!J",TEXT(MATCH($C19,'2018-04'!$C$2:$C$100,0)+1,0)))="",AND(INDIRECT(CONCATENATE("'2018-05'!J",TEXT(MATCH($C19,'2018-05'!$C$2:$C$100,0)+1,0)))="",INDIRECT(CONCATENATE("'2018-04'!J",TEXT(MATCH($C19,'2018-04'!$C$2:$C$100,0)+1,0)))="")),"Н/Д",INDIRECT(CONCATENATE("'2018-05'!J",TEXT(MATCH($C19,'2018-05'!$C$2:$C$100,0)+1,0)))-INDIRECT(CONCATENATE("'2018-04'!J",TEXT(MATCH($C19,'2018-04'!$C$2:$C$100,0)+1,0))))</f>
        <v>Н/Д</v>
      </c>
      <c r="K19" s="17">
        <f ca="1">IF(OR(INDIRECT(CONCATENATE("'2018-05'!K",TEXT(MATCH($C19,'2018-05'!$C$2:$C$100,0)+1,0)))="",INDIRECT(CONCATENATE("'2018-04'!K",TEXT(MATCH($C19,'2018-04'!$C$2:$C$100,0)+1,0)))="",AND(INDIRECT(CONCATENATE("'2018-05'!K",TEXT(MATCH($C19,'2018-05'!$C$2:$C$100,0)+1,0)))="",INDIRECT(CONCATENATE("'2018-04'!K",TEXT(MATCH($C19,'2018-04'!$C$2:$C$100,0)+1,0)))="")),"Н/Д",INDIRECT(CONCATENATE("'2018-05'!K",TEXT(MATCH($C19,'2018-05'!$C$2:$C$100,0)+1,0)))-INDIRECT(CONCATENATE("'2018-04'!K",TEXT(MATCH($C19,'2018-04'!$C$2:$C$100,0)+1,0))))</f>
        <v>1785244323.25</v>
      </c>
      <c r="L19" s="17">
        <f ca="1">IF(OR(INDIRECT(CONCATENATE("'2018-05'!L",TEXT(MATCH($C19,'2018-05'!$C$2:$C$100,0)+1,0)))="",INDIRECT(CONCATENATE("'2018-04'!L",TEXT(MATCH($C19,'2018-04'!$C$2:$C$100,0)+1,0)))="",AND(INDIRECT(CONCATENATE("'2018-05'!L",TEXT(MATCH($C19,'2018-05'!$C$2:$C$100,0)+1,0)))="",INDIRECT(CONCATENATE("'2018-04'!L",TEXT(MATCH($C19,'2018-04'!$C$2:$C$100,0)+1,0)))="")),"Н/Д",INDIRECT(CONCATENATE("'2018-05'!L",TEXT(MATCH($C19,'2018-05'!$C$2:$C$100,0)+1,0)))-INDIRECT(CONCATENATE("'2018-04'!L",TEXT(MATCH($C19,'2018-04'!$C$2:$C$100,0)+1,0))))</f>
        <v>3658426019.4400005</v>
      </c>
      <c r="M19" s="17">
        <f ca="1">IF(OR(INDIRECT(CONCATENATE("'2018-05'!M",TEXT(MATCH($C19,'2018-05'!$C$2:$C$100,0)+1,0)))="",INDIRECT(CONCATENATE("'2018-04'!M",TEXT(MATCH($C19,'2018-04'!$C$2:$C$100,0)+1,0)))="",AND(INDIRECT(CONCATENATE("'2018-05'!M",TEXT(MATCH($C19,'2018-05'!$C$2:$C$100,0)+1,0)))="",INDIRECT(CONCATENATE("'2018-04'!M",TEXT(MATCH($C19,'2018-04'!$C$2:$C$100,0)+1,0)))="")),"Н/Д",INDIRECT(CONCATENATE("'2018-05'!M",TEXT(MATCH($C19,'2018-05'!$C$2:$C$100,0)+1,0)))-INDIRECT(CONCATENATE("'2018-04'!M",TEXT(MATCH($C19,'2018-04'!$C$2:$C$100,0)+1,0))))</f>
        <v>52519975.01000002</v>
      </c>
      <c r="N19" s="17">
        <f ca="1">IF(OR(INDIRECT(CONCATENATE("'2018-05'!N",TEXT(MATCH($C19,'2018-05'!$C$2:$C$100,0)+1,0)))="",INDIRECT(CONCATENATE("'2018-04'!N",TEXT(MATCH($C19,'2018-04'!$C$2:$C$100,0)+1,0)))="",AND(INDIRECT(CONCATENATE("'2018-05'!N",TEXT(MATCH($C19,'2018-05'!$C$2:$C$100,0)+1,0)))="",INDIRECT(CONCATENATE("'2018-04'!N",TEXT(MATCH($C19,'2018-04'!$C$2:$C$100,0)+1,0)))="")),"Н/Д",INDIRECT(CONCATENATE("'2018-05'!N",TEXT(MATCH($C19,'2018-05'!$C$2:$C$100,0)+1,0)))-INDIRECT(CONCATENATE("'2018-04'!NE",TEXT(MATCH($C19,'2018-04'!$C$2:$C$100,0)+1,0))))</f>
        <v>380965945.72000003</v>
      </c>
      <c r="O19" s="17">
        <f ca="1">IF(OR(INDIRECT(CONCATENATE("'2018-05'!O",TEXT(MATCH($C19,'2018-05'!$C$2:$C$100,0)+1,0)))="",INDIRECT(CONCATENATE("'2018-04'!O",TEXT(MATCH($C19,'2018-04'!$C$2:$C$100,0)+1,0)))="",AND(INDIRECT(CONCATENATE("'2018-05'!O",TEXT(MATCH($C19,'2018-05'!$C$2:$C$100,0)+1,0)))="",INDIRECT(CONCATENATE("'2018-04'!O",TEXT(MATCH($C19,'2018-04'!$C$2:$C$100,0)+1,0)))="")),"Н/Д",INDIRECT(CONCATENATE("'2018-05'!O",TEXT(MATCH($C19,'2018-05'!$C$2:$C$100,0)+1,0)))-INDIRECT(CONCATENATE("'2018-04'!O",TEXT(MATCH($C19,'2018-04'!$C$2:$C$100,0)+1,0))))</f>
        <v>164715.85999999999</v>
      </c>
      <c r="P19" s="17">
        <f ca="1">IF(OR(INDIRECT(CONCATENATE("'2018-05'!P",TEXT(MATCH($C19,'2018-05'!$C$2:$C$100,0)+1,0)))="",INDIRECT(CONCATENATE("'2018-04'!P",TEXT(MATCH($C19,'2018-04'!$C$2:$C$100,0)+1,0)))="",AND(INDIRECT(CONCATENATE("'2018-05'!P",TEXT(MATCH($C19,'2018-05'!$C$2:$C$100,0)+1,0)))="",INDIRECT(CONCATENATE("'2018-04'!P",TEXT(MATCH($C19,'2018-04'!$C$2:$C$100,0)+1,0)))="")),"Н/Д",INDIRECT(CONCATENATE("'2018-05'!P",TEXT(MATCH($C19,'2018-05'!$C$2:$C$100,0)+1,0)))-INDIRECT(CONCATENATE("'2018-04'!P",TEXT(MATCH($C19,'2018-04'!$C$2:$C$100,0)+1,0))))</f>
        <v>682150515.88000011</v>
      </c>
      <c r="Q19" s="17">
        <f ca="1">IF(OR(INDIRECT(CONCATENATE("'2018-05'!Q",TEXT(MATCH($C19,'2018-05'!$C$2:$C$100,0)+1,0)))="",INDIRECT(CONCATENATE("'2018-04'!Q",TEXT(MATCH($C19,'2018-04'!$C$2:$C$100,0)+1,0)))="",AND(INDIRECT(CONCATENATE("'2018-05'!Q",TEXT(MATCH($C19,'2018-05'!$C$2:$C$100,0)+1,0)))="",INDIRECT(CONCATENATE("'2018-04'!Q",TEXT(MATCH($C19,'2018-04'!$C$2:$C$100,0)+1,0)))="")),"Н/Д",INDIRECT(CONCATENATE("'2018-05'!Q",TEXT(MATCH($C19,'2018-05'!$C$2:$C$100,0)+1,0)))-INDIRECT(CONCATENATE("'2018-04'!Q",TEXT(MATCH($C19,'2018-04'!$C$2:$C$100,0)+1,0))))</f>
        <v>54193013.25999999</v>
      </c>
      <c r="R19" s="17">
        <f ca="1">IF(OR(INDIRECT(CONCATENATE("'2018-05'!R",TEXT(MATCH($C19,'2018-05'!$C$2:$C$100,0)+1,0)))="",INDIRECT(CONCATENATE("'2018-04'!R",TEXT(MATCH($C19,'2018-04'!$C$2:$C$100,0)+1,0)))="",AND(INDIRECT(CONCATENATE("'2018-05'!R",TEXT(MATCH($C19,'2018-05'!$C$2:$C$100,0)+1,0)))="",INDIRECT(CONCATENATE("'2018-04'!R",TEXT(MATCH($C19,'2018-04'!$C$2:$C$100,0)+1,0)))="")),"Н/Д",INDIRECT(CONCATENATE("'2018-05'!R",TEXT(MATCH($C19,'2018-05'!$C$2:$C$100,0)+1,0)))-INDIRECT(CONCATENATE("'2018-04'!R",TEXT(MATCH($C19,'2018-04'!$C$2:$C$100,0)+1,0))))</f>
        <v>194420122.72000003</v>
      </c>
      <c r="S19" s="17">
        <f ca="1">IF(OR(INDIRECT(CONCATENATE("'2018-05'!S",TEXT(MATCH($C19,'2018-05'!$C$2:$C$100,0)+1,0)))="",INDIRECT(CONCATENATE("'2018-04'!S",TEXT(MATCH($C19,'2018-04'!$C$2:$C$100,0)+1,0)))="",AND(INDIRECT(CONCATENATE("'2018-05'!S",TEXT(MATCH($C19,'2018-05'!$C$2:$C$100,0)+1,0)))="",INDIRECT(CONCATENATE("'2018-04'!S",TEXT(MATCH($C19,'2018-04'!$C$2:$C$100,0)+1,0)))="")),"Н/Д",INDIRECT(CONCATENATE("'2018-05'!S",TEXT(MATCH($C19,'2018-05'!$C$2:$C$100,0)+1,0)))-INDIRECT(CONCATENATE("'2018-04'!S",TEXT(MATCH($C19,'2018-04'!$C$2:$C$100,0)+1,0))))</f>
        <v>4536165.6999999993</v>
      </c>
      <c r="T19" s="17">
        <f ca="1">IF(OR(INDIRECT(CONCATENATE("'2018-05'!T",TEXT(MATCH($C19,'2018-05'!$C$2:$C$100,0)+1,0)))="",INDIRECT(CONCATENATE("'2018-04'!T",TEXT(MATCH($C19,'2018-04'!$C$2:$C$100,0)+1,0)))="",AND(INDIRECT(CONCATENATE("'2018-05'!T",TEXT(MATCH($C19,'2018-05'!$C$2:$C$100,0)+1,0)))="",INDIRECT(CONCATENATE("'2018-04'!T",TEXT(MATCH($C19,'2018-04'!$C$2:$C$100,0)+1,0)))="")),"Н/Д",INDIRECT(CONCATENATE("'2018-05'!T",TEXT(MATCH($C19,'2018-05'!$C$2:$C$100,0)+1,0)))-INDIRECT(CONCATENATE("'2018-04'!T",TEXT(MATCH($C19,'2018-04'!$C$2:$C$100,0)+1,0))))</f>
        <v>207683511.67000008</v>
      </c>
      <c r="U19" s="17">
        <f ca="1">IF(OR(INDIRECT(CONCATENATE("'2018-05'!U",TEXT(MATCH($C19,'2018-05'!$C$2:$C$100,0)+1,0)))="",INDIRECT(CONCATENATE("'2018-04'!U",TEXT(MATCH($C19,'2018-04'!$C$2:$C$100,0)+1,0)))="",AND(INDIRECT(CONCATENATE("'2018-05'!U",TEXT(MATCH($C19,'2018-05'!$C$2:$C$100,0)+1,0)))="",INDIRECT(CONCATENATE("'2018-04'!U",TEXT(MATCH($C19,'2018-04'!$C$2:$C$100,0)+1,0)))="")),"Н/Д",INDIRECT(CONCATENATE("'2018-05'!U",TEXT(MATCH($C19,'2018-05'!$C$2:$C$100,0)+1,0)))-INDIRECT(CONCATENATE("'2018-04'!U",TEXT(MATCH($C19,'2018-04'!$C$2:$C$100,0)+1,0))))</f>
        <v>12700368.849999994</v>
      </c>
      <c r="V19" s="17">
        <f ca="1">IF(OR(INDIRECT(CONCATENATE("'2018-05'!V",TEXT(MATCH($C19,'2018-05'!$C$2:$C$100,0)+1,0)))="",INDIRECT(CONCATENATE("'2018-04'!V",TEXT(MATCH($C19,'2018-04'!$C$2:$C$100,0)+1,0)))="",AND(INDIRECT(CONCATENATE("'2018-05'!V",TEXT(MATCH($C19,'2018-05'!$C$2:$C$100,0)+1,0)))="",INDIRECT(CONCATENATE("'2018-04'!V",TEXT(MATCH($C19,'2018-04'!$C$2:$C$100,0)+1,0)))="")),"Н/Д",INDIRECT(CONCATENATE("'2018-05'!V",TEXT(MATCH($C19,'2018-05'!$C$2:$C$100,0)+1,0)))-INDIRECT(CONCATENATE("'2018-04'!V",TEXT(MATCH($C19,'2018-04'!$C$2:$C$100,0)+1,0))))</f>
        <v>3608906355.2299995</v>
      </c>
      <c r="W19" s="17">
        <f ca="1">IF(OR(INDIRECT(CONCATENATE("'2018-05'!W",TEXT(MATCH($C19,'2018-05'!$C$2:$C$100,0)+1,0)))="",INDIRECT(CONCATENATE("'2018-04'!W",TEXT(MATCH($C19,'2018-04'!$C$2:$C$100,0)+1,0)))="",AND(INDIRECT(CONCATENATE("'2018-05'!W",TEXT(MATCH($C19,'2018-05'!$C$2:$C$100,0)+1,0)))="",INDIRECT(CONCATENATE("'2018-04'!W",TEXT(MATCH($C19,'2018-04'!$C$2:$C$100,0)+1,0)))="")),"Н/Д",INDIRECT(CONCATENATE("'2018-05'!W",TEXT(MATCH($C19,'2018-05'!$C$2:$C$100,0)+1,0)))-INDIRECT(CONCATENATE("'2018-04'!W",TEXT(MATCH($C19,'2018-04'!$C$2:$C$100,0)+1,0))))</f>
        <v>53531190726.730011</v>
      </c>
    </row>
    <row r="20" spans="1:23" x14ac:dyDescent="0.25">
      <c r="A20" s="2" t="s">
        <v>34</v>
      </c>
      <c r="B20" s="2" t="s">
        <v>41</v>
      </c>
      <c r="C20" s="15">
        <v>88000000</v>
      </c>
      <c r="D20" s="2" t="s">
        <v>208</v>
      </c>
      <c r="E20" s="17">
        <f ca="1">IF(OR(INDIRECT(CONCATENATE("'2018-05'!E",TEXT(MATCH($C20,'2018-05'!$C$2:$C$100,0)+1,0)))="",INDIRECT(CONCATENATE("'2018-04'!E",TEXT(MATCH($C20,'2018-04'!$C$2:$C$100,0)+1,0)))="",AND(INDIRECT(CONCATENATE("'2018-05'!E",TEXT(MATCH($C20,'2018-05'!$C$2:$C$100,0)+1,0)))="",INDIRECT(CONCATENATE("'2018-04'!E",TEXT(MATCH($C20,'2018-04'!$C$2:$C$100,0)+1,0)))="")),"Н/Д",INDIRECT(CONCATENATE("'2018-05'!E",TEXT(MATCH($C20,'2018-05'!$C$2:$C$100,0)+1,0)))-INDIRECT(CONCATENATE("'2018-04'!E",TEXT(MATCH($C20,'2018-04'!$C$2:$C$100,0)+1,0))))</f>
        <v>2914098603.7800007</v>
      </c>
      <c r="F20" s="17">
        <f ca="1">IF(OR(INDIRECT(CONCATENATE("'2018-05'!F",TEXT(MATCH($C20,'2018-05'!$C$2:$C$100,0)+1,0)))="",INDIRECT(CONCATENATE("'2018-04'!F",TEXT(MATCH($C20,'2018-04'!$C$2:$C$100,0)+1,0)))="",AND(INDIRECT(CONCATENATE("'2018-05'!F",TEXT(MATCH($C20,'2018-05'!$C$2:$C$100,0)+1,0)))="",INDIRECT(CONCATENATE("'2018-04'!F",TEXT(MATCH($C20,'2018-04'!$C$2:$C$100,0)+1,0)))="")),"Н/Д",INDIRECT(CONCATENATE("'2018-05'!F",TEXT(MATCH($C20,'2018-05'!$C$2:$C$100,0)+1,0)))-INDIRECT(CONCATENATE("'2018-04'!F",TEXT(MATCH($C20,'2018-04'!$C$2:$C$100,0)+1,0))))</f>
        <v>1911814578.4100003</v>
      </c>
      <c r="G20" s="17">
        <f ca="1">IF(OR(INDIRECT(CONCATENATE("'2018-05'!G",TEXT(MATCH($C20,'2018-05'!$C$2:$C$100,0)+1,0)))="",INDIRECT(CONCATENATE("'2018-04'!G",TEXT(MATCH($C20,'2018-04'!$C$2:$C$100,0)+1,0)))="",AND(INDIRECT(CONCATENATE("'2018-05'!G",TEXT(MATCH($C20,'2018-05'!$C$2:$C$100,0)+1,0)))="",INDIRECT(CONCATENATE("'2018-04'!G",TEXT(MATCH($C20,'2018-04'!$C$2:$C$100,0)+1,0)))="")),"Н/Д",INDIRECT(CONCATENATE("'2018-05'!G",TEXT(MATCH($C20,'2018-05'!$C$2:$C$100,0)+1,0)))-INDIRECT(CONCATENATE("'2018-04'!G",TEXT(MATCH($C20,'2018-04'!$C$2:$C$100,0)+1,0))))</f>
        <v>166513031.68000007</v>
      </c>
      <c r="H20" s="17">
        <f ca="1">IF(OR(INDIRECT(CONCATENATE("'2018-05'!H",TEXT(MATCH($C20,'2018-05'!$C$2:$C$100,0)+1,0)))="",INDIRECT(CONCATENATE("'2018-04'!H",TEXT(MATCH($C20,'2018-04'!$C$2:$C$100,0)+1,0)))="",AND(INDIRECT(CONCATENATE("'2018-05'!H",TEXT(MATCH($C20,'2018-05'!$C$2:$C$100,0)+1,0)))="",INDIRECT(CONCATENATE("'2018-04'!H",TEXT(MATCH($C20,'2018-04'!$C$2:$C$100,0)+1,0)))="")),"Н/Д",INDIRECT(CONCATENATE("'2018-05'!H",TEXT(MATCH($C20,'2018-05'!$C$2:$C$100,0)+1,0)))-INDIRECT(CONCATENATE("'2018-04'!H",TEXT(MATCH($C20,'2018-04'!$C$2:$C$100,0)+1,0))))</f>
        <v>628966024.56000018</v>
      </c>
      <c r="I20" s="17">
        <f ca="1">IF(OR(INDIRECT(CONCATENATE("'2018-05'!I",TEXT(MATCH($C20,'2018-05'!$C$2:$C$100,0)+1,0)))="",INDIRECT(CONCATENATE("'2018-04'!I",TEXT(MATCH($C20,'2018-04'!$C$2:$C$100,0)+1,0)))="",AND(INDIRECT(CONCATENATE("'2018-05'!I",TEXT(MATCH($C20,'2018-05'!$C$2:$C$100,0)+1,0)))="",INDIRECT(CONCATENATE("'2018-04'!I",TEXT(MATCH($C20,'2018-04'!$C$2:$C$100,0)+1,0)))="")),"Н/Д",INDIRECT(CONCATENATE("'2018-05'!I",TEXT(MATCH($C20,'2018-05'!$C$2:$C$100,0)+1,0)))-INDIRECT(CONCATENATE("'2018-04'!I",TEXT(MATCH($C20,'2018-04'!$C$2:$C$100,0)+1,0))))</f>
        <v>226940462.00999993</v>
      </c>
      <c r="J20" s="17" t="str">
        <f ca="1">IF(OR(INDIRECT(CONCATENATE("'2018-05'!J",TEXT(MATCH($C20,'2018-05'!$C$2:$C$100,0)+1,0)))="",INDIRECT(CONCATENATE("'2018-04'!J",TEXT(MATCH($C20,'2018-04'!$C$2:$C$100,0)+1,0)))="",AND(INDIRECT(CONCATENATE("'2018-05'!J",TEXT(MATCH($C20,'2018-05'!$C$2:$C$100,0)+1,0)))="",INDIRECT(CONCATENATE("'2018-04'!J",TEXT(MATCH($C20,'2018-04'!$C$2:$C$100,0)+1,0)))="")),"Н/Д",INDIRECT(CONCATENATE("'2018-05'!J",TEXT(MATCH($C20,'2018-05'!$C$2:$C$100,0)+1,0)))-INDIRECT(CONCATENATE("'2018-04'!J",TEXT(MATCH($C20,'2018-04'!$C$2:$C$100,0)+1,0))))</f>
        <v>Н/Д</v>
      </c>
      <c r="K20" s="17">
        <f ca="1">IF(OR(INDIRECT(CONCATENATE("'2018-05'!K",TEXT(MATCH($C20,'2018-05'!$C$2:$C$100,0)+1,0)))="",INDIRECT(CONCATENATE("'2018-04'!K",TEXT(MATCH($C20,'2018-04'!$C$2:$C$100,0)+1,0)))="",AND(INDIRECT(CONCATENATE("'2018-05'!K",TEXT(MATCH($C20,'2018-05'!$C$2:$C$100,0)+1,0)))="",INDIRECT(CONCATENATE("'2018-04'!K",TEXT(MATCH($C20,'2018-04'!$C$2:$C$100,0)+1,0)))="")),"Н/Д",INDIRECT(CONCATENATE("'2018-05'!K",TEXT(MATCH($C20,'2018-05'!$C$2:$C$100,0)+1,0)))-INDIRECT(CONCATENATE("'2018-04'!K",TEXT(MATCH($C20,'2018-04'!$C$2:$C$100,0)+1,0))))</f>
        <v>385612456.31</v>
      </c>
      <c r="L20" s="17">
        <f ca="1">IF(OR(INDIRECT(CONCATENATE("'2018-05'!L",TEXT(MATCH($C20,'2018-05'!$C$2:$C$100,0)+1,0)))="",INDIRECT(CONCATENATE("'2018-04'!L",TEXT(MATCH($C20,'2018-04'!$C$2:$C$100,0)+1,0)))="",AND(INDIRECT(CONCATENATE("'2018-05'!L",TEXT(MATCH($C20,'2018-05'!$C$2:$C$100,0)+1,0)))="",INDIRECT(CONCATENATE("'2018-04'!L",TEXT(MATCH($C20,'2018-04'!$C$2:$C$100,0)+1,0)))="")),"Н/Д",INDIRECT(CONCATENATE("'2018-05'!L",TEXT(MATCH($C20,'2018-05'!$C$2:$C$100,0)+1,0)))-INDIRECT(CONCATENATE("'2018-04'!L",TEXT(MATCH($C20,'2018-04'!$C$2:$C$100,0)+1,0))))</f>
        <v>371082170.79000002</v>
      </c>
      <c r="M20" s="17">
        <f ca="1">IF(OR(INDIRECT(CONCATENATE("'2018-05'!M",TEXT(MATCH($C20,'2018-05'!$C$2:$C$100,0)+1,0)))="",INDIRECT(CONCATENATE("'2018-04'!M",TEXT(MATCH($C20,'2018-04'!$C$2:$C$100,0)+1,0)))="",AND(INDIRECT(CONCATENATE("'2018-05'!M",TEXT(MATCH($C20,'2018-05'!$C$2:$C$100,0)+1,0)))="",INDIRECT(CONCATENATE("'2018-04'!M",TEXT(MATCH($C20,'2018-04'!$C$2:$C$100,0)+1,0)))="")),"Н/Д",INDIRECT(CONCATENATE("'2018-05'!M",TEXT(MATCH($C20,'2018-05'!$C$2:$C$100,0)+1,0)))-INDIRECT(CONCATENATE("'2018-04'!M",TEXT(MATCH($C20,'2018-04'!$C$2:$C$100,0)+1,0))))</f>
        <v>854256.86999999965</v>
      </c>
      <c r="N20" s="17">
        <f ca="1">IF(OR(INDIRECT(CONCATENATE("'2018-05'!N",TEXT(MATCH($C20,'2018-05'!$C$2:$C$100,0)+1,0)))="",INDIRECT(CONCATENATE("'2018-04'!N",TEXT(MATCH($C20,'2018-04'!$C$2:$C$100,0)+1,0)))="",AND(INDIRECT(CONCATENATE("'2018-05'!N",TEXT(MATCH($C20,'2018-05'!$C$2:$C$100,0)+1,0)))="",INDIRECT(CONCATENATE("'2018-04'!N",TEXT(MATCH($C20,'2018-04'!$C$2:$C$100,0)+1,0)))="")),"Н/Д",INDIRECT(CONCATENATE("'2018-05'!N",TEXT(MATCH($C20,'2018-05'!$C$2:$C$100,0)+1,0)))-INDIRECT(CONCATENATE("'2018-04'!NE",TEXT(MATCH($C20,'2018-04'!$C$2:$C$100,0)+1,0))))</f>
        <v>58414618.359999999</v>
      </c>
      <c r="O20" s="17">
        <f ca="1">IF(OR(INDIRECT(CONCATENATE("'2018-05'!O",TEXT(MATCH($C20,'2018-05'!$C$2:$C$100,0)+1,0)))="",INDIRECT(CONCATENATE("'2018-04'!O",TEXT(MATCH($C20,'2018-04'!$C$2:$C$100,0)+1,0)))="",AND(INDIRECT(CONCATENATE("'2018-05'!O",TEXT(MATCH($C20,'2018-05'!$C$2:$C$100,0)+1,0)))="",INDIRECT(CONCATENATE("'2018-04'!O",TEXT(MATCH($C20,'2018-04'!$C$2:$C$100,0)+1,0)))="")),"Н/Д",INDIRECT(CONCATENATE("'2018-05'!O",TEXT(MATCH($C20,'2018-05'!$C$2:$C$100,0)+1,0)))-INDIRECT(CONCATENATE("'2018-04'!O",TEXT(MATCH($C20,'2018-04'!$C$2:$C$100,0)+1,0))))</f>
        <v>-2582.2200000000012</v>
      </c>
      <c r="P20" s="17">
        <f ca="1">IF(OR(INDIRECT(CONCATENATE("'2018-05'!P",TEXT(MATCH($C20,'2018-05'!$C$2:$C$100,0)+1,0)))="",INDIRECT(CONCATENATE("'2018-04'!P",TEXT(MATCH($C20,'2018-04'!$C$2:$C$100,0)+1,0)))="",AND(INDIRECT(CONCATENATE("'2018-05'!P",TEXT(MATCH($C20,'2018-05'!$C$2:$C$100,0)+1,0)))="",INDIRECT(CONCATENATE("'2018-04'!P",TEXT(MATCH($C20,'2018-04'!$C$2:$C$100,0)+1,0)))="")),"Н/Д",INDIRECT(CONCATENATE("'2018-05'!P",TEXT(MATCH($C20,'2018-05'!$C$2:$C$100,0)+1,0)))-INDIRECT(CONCATENATE("'2018-04'!P",TEXT(MATCH($C20,'2018-04'!$C$2:$C$100,0)+1,0))))</f>
        <v>40982162.689999998</v>
      </c>
      <c r="Q20" s="17">
        <f ca="1">IF(OR(INDIRECT(CONCATENATE("'2018-05'!Q",TEXT(MATCH($C20,'2018-05'!$C$2:$C$100,0)+1,0)))="",INDIRECT(CONCATENATE("'2018-04'!Q",TEXT(MATCH($C20,'2018-04'!$C$2:$C$100,0)+1,0)))="",AND(INDIRECT(CONCATENATE("'2018-05'!Q",TEXT(MATCH($C20,'2018-05'!$C$2:$C$100,0)+1,0)))="",INDIRECT(CONCATENATE("'2018-04'!Q",TEXT(MATCH($C20,'2018-04'!$C$2:$C$100,0)+1,0)))="")),"Н/Д",INDIRECT(CONCATENATE("'2018-05'!Q",TEXT(MATCH($C20,'2018-05'!$C$2:$C$100,0)+1,0)))-INDIRECT(CONCATENATE("'2018-04'!Q",TEXT(MATCH($C20,'2018-04'!$C$2:$C$100,0)+1,0))))</f>
        <v>11078356.57</v>
      </c>
      <c r="R20" s="17">
        <f ca="1">IF(OR(INDIRECT(CONCATENATE("'2018-05'!R",TEXT(MATCH($C20,'2018-05'!$C$2:$C$100,0)+1,0)))="",INDIRECT(CONCATENATE("'2018-04'!R",TEXT(MATCH($C20,'2018-04'!$C$2:$C$100,0)+1,0)))="",AND(INDIRECT(CONCATENATE("'2018-05'!R",TEXT(MATCH($C20,'2018-05'!$C$2:$C$100,0)+1,0)))="",INDIRECT(CONCATENATE("'2018-04'!R",TEXT(MATCH($C20,'2018-04'!$C$2:$C$100,0)+1,0)))="")),"Н/Д",INDIRECT(CONCATENATE("'2018-05'!R",TEXT(MATCH($C20,'2018-05'!$C$2:$C$100,0)+1,0)))-INDIRECT(CONCATENATE("'2018-04'!R",TEXT(MATCH($C20,'2018-04'!$C$2:$C$100,0)+1,0))))</f>
        <v>40247791.689999998</v>
      </c>
      <c r="S20" s="17">
        <f ca="1">IF(OR(INDIRECT(CONCATENATE("'2018-05'!S",TEXT(MATCH($C20,'2018-05'!$C$2:$C$100,0)+1,0)))="",INDIRECT(CONCATENATE("'2018-04'!S",TEXT(MATCH($C20,'2018-04'!$C$2:$C$100,0)+1,0)))="",AND(INDIRECT(CONCATENATE("'2018-05'!S",TEXT(MATCH($C20,'2018-05'!$C$2:$C$100,0)+1,0)))="",INDIRECT(CONCATENATE("'2018-04'!S",TEXT(MATCH($C20,'2018-04'!$C$2:$C$100,0)+1,0)))="")),"Н/Д",INDIRECT(CONCATENATE("'2018-05'!S",TEXT(MATCH($C20,'2018-05'!$C$2:$C$100,0)+1,0)))-INDIRECT(CONCATENATE("'2018-04'!S",TEXT(MATCH($C20,'2018-04'!$C$2:$C$100,0)+1,0))))</f>
        <v>84500</v>
      </c>
      <c r="T20" s="17">
        <f ca="1">IF(OR(INDIRECT(CONCATENATE("'2018-05'!T",TEXT(MATCH($C20,'2018-05'!$C$2:$C$100,0)+1,0)))="",INDIRECT(CONCATENATE("'2018-04'!T",TEXT(MATCH($C20,'2018-04'!$C$2:$C$100,0)+1,0)))="",AND(INDIRECT(CONCATENATE("'2018-05'!T",TEXT(MATCH($C20,'2018-05'!$C$2:$C$100,0)+1,0)))="",INDIRECT(CONCATENATE("'2018-04'!T",TEXT(MATCH($C20,'2018-04'!$C$2:$C$100,0)+1,0)))="")),"Н/Д",INDIRECT(CONCATENATE("'2018-05'!T",TEXT(MATCH($C20,'2018-05'!$C$2:$C$100,0)+1,0)))-INDIRECT(CONCATENATE("'2018-04'!T",TEXT(MATCH($C20,'2018-04'!$C$2:$C$100,0)+1,0))))</f>
        <v>19116349.140000001</v>
      </c>
      <c r="U20" s="17">
        <f ca="1">IF(OR(INDIRECT(CONCATENATE("'2018-05'!U",TEXT(MATCH($C20,'2018-05'!$C$2:$C$100,0)+1,0)))="",INDIRECT(CONCATENATE("'2018-04'!U",TEXT(MATCH($C20,'2018-04'!$C$2:$C$100,0)+1,0)))="",AND(INDIRECT(CONCATENATE("'2018-05'!U",TEXT(MATCH($C20,'2018-05'!$C$2:$C$100,0)+1,0)))="",INDIRECT(CONCATENATE("'2018-04'!U",TEXT(MATCH($C20,'2018-04'!$C$2:$C$100,0)+1,0)))="")),"Н/Д",INDIRECT(CONCATENATE("'2018-05'!U",TEXT(MATCH($C20,'2018-05'!$C$2:$C$100,0)+1,0)))-INDIRECT(CONCATENATE("'2018-04'!U",TEXT(MATCH($C20,'2018-04'!$C$2:$C$100,0)+1,0))))</f>
        <v>382845.48999999993</v>
      </c>
      <c r="V20" s="17">
        <f ca="1">IF(OR(INDIRECT(CONCATENATE("'2018-05'!V",TEXT(MATCH($C20,'2018-05'!$C$2:$C$100,0)+1,0)))="",INDIRECT(CONCATENATE("'2018-04'!V",TEXT(MATCH($C20,'2018-04'!$C$2:$C$100,0)+1,0)))="",AND(INDIRECT(CONCATENATE("'2018-05'!V",TEXT(MATCH($C20,'2018-05'!$C$2:$C$100,0)+1,0)))="",INDIRECT(CONCATENATE("'2018-04'!V",TEXT(MATCH($C20,'2018-04'!$C$2:$C$100,0)+1,0)))="")),"Н/Д",INDIRECT(CONCATENATE("'2018-05'!V",TEXT(MATCH($C20,'2018-05'!$C$2:$C$100,0)+1,0)))-INDIRECT(CONCATENATE("'2018-04'!V",TEXT(MATCH($C20,'2018-04'!$C$2:$C$100,0)+1,0))))</f>
        <v>1002284025.3699999</v>
      </c>
      <c r="W20" s="17">
        <f ca="1">IF(OR(INDIRECT(CONCATENATE("'2018-05'!W",TEXT(MATCH($C20,'2018-05'!$C$2:$C$100,0)+1,0)))="",INDIRECT(CONCATENATE("'2018-04'!W",TEXT(MATCH($C20,'2018-04'!$C$2:$C$100,0)+1,0)))="",AND(INDIRECT(CONCATENATE("'2018-05'!W",TEXT(MATCH($C20,'2018-05'!$C$2:$C$100,0)+1,0)))="",INDIRECT(CONCATENATE("'2018-04'!W",TEXT(MATCH($C20,'2018-04'!$C$2:$C$100,0)+1,0)))="")),"Н/Д",INDIRECT(CONCATENATE("'2018-05'!W",TEXT(MATCH($C20,'2018-05'!$C$2:$C$100,0)+1,0)))-INDIRECT(CONCATENATE("'2018-04'!W",TEXT(MATCH($C20,'2018-04'!$C$2:$C$100,0)+1,0))))</f>
        <v>7737170363.6399994</v>
      </c>
    </row>
    <row r="21" spans="1:23" x14ac:dyDescent="0.25">
      <c r="A21" s="2" t="s">
        <v>34</v>
      </c>
      <c r="B21" s="2" t="s">
        <v>42</v>
      </c>
      <c r="C21" s="15">
        <v>89000000</v>
      </c>
      <c r="D21" s="2" t="s">
        <v>208</v>
      </c>
      <c r="E21" s="17">
        <f ca="1">IF(OR(INDIRECT(CONCATENATE("'2018-05'!E",TEXT(MATCH($C21,'2018-05'!$C$2:$C$100,0)+1,0)))="",INDIRECT(CONCATENATE("'2018-04'!E",TEXT(MATCH($C21,'2018-04'!$C$2:$C$100,0)+1,0)))="",AND(INDIRECT(CONCATENATE("'2018-05'!E",TEXT(MATCH($C21,'2018-05'!$C$2:$C$100,0)+1,0)))="",INDIRECT(CONCATENATE("'2018-04'!E",TEXT(MATCH($C21,'2018-04'!$C$2:$C$100,0)+1,0)))="")),"Н/Д",INDIRECT(CONCATENATE("'2018-05'!E",TEXT(MATCH($C21,'2018-05'!$C$2:$C$100,0)+1,0)))-INDIRECT(CONCATENATE("'2018-04'!E",TEXT(MATCH($C21,'2018-04'!$C$2:$C$100,0)+1,0))))</f>
        <v>3658914250.9199991</v>
      </c>
      <c r="F21" s="17">
        <f ca="1">IF(OR(INDIRECT(CONCATENATE("'2018-05'!F",TEXT(MATCH($C21,'2018-05'!$C$2:$C$100,0)+1,0)))="",INDIRECT(CONCATENATE("'2018-04'!F",TEXT(MATCH($C21,'2018-04'!$C$2:$C$100,0)+1,0)))="",AND(INDIRECT(CONCATENATE("'2018-05'!F",TEXT(MATCH($C21,'2018-05'!$C$2:$C$100,0)+1,0)))="",INDIRECT(CONCATENATE("'2018-04'!F",TEXT(MATCH($C21,'2018-04'!$C$2:$C$100,0)+1,0)))="")),"Н/Д",INDIRECT(CONCATENATE("'2018-05'!F",TEXT(MATCH($C21,'2018-05'!$C$2:$C$100,0)+1,0)))-INDIRECT(CONCATENATE("'2018-04'!F",TEXT(MATCH($C21,'2018-04'!$C$2:$C$100,0)+1,0))))</f>
        <v>2656993548.8800001</v>
      </c>
      <c r="G21" s="17">
        <f ca="1">IF(OR(INDIRECT(CONCATENATE("'2018-05'!G",TEXT(MATCH($C21,'2018-05'!$C$2:$C$100,0)+1,0)))="",INDIRECT(CONCATENATE("'2018-04'!G",TEXT(MATCH($C21,'2018-04'!$C$2:$C$100,0)+1,0)))="",AND(INDIRECT(CONCATENATE("'2018-05'!G",TEXT(MATCH($C21,'2018-05'!$C$2:$C$100,0)+1,0)))="",INDIRECT(CONCATENATE("'2018-04'!G",TEXT(MATCH($C21,'2018-04'!$C$2:$C$100,0)+1,0)))="")),"Н/Д",INDIRECT(CONCATENATE("'2018-05'!G",TEXT(MATCH($C21,'2018-05'!$C$2:$C$100,0)+1,0)))-INDIRECT(CONCATENATE("'2018-04'!G",TEXT(MATCH($C21,'2018-04'!$C$2:$C$100,0)+1,0))))</f>
        <v>277098553.07000005</v>
      </c>
      <c r="H21" s="17">
        <f ca="1">IF(OR(INDIRECT(CONCATENATE("'2018-05'!H",TEXT(MATCH($C21,'2018-05'!$C$2:$C$100,0)+1,0)))="",INDIRECT(CONCATENATE("'2018-04'!H",TEXT(MATCH($C21,'2018-04'!$C$2:$C$100,0)+1,0)))="",AND(INDIRECT(CONCATENATE("'2018-05'!H",TEXT(MATCH($C21,'2018-05'!$C$2:$C$100,0)+1,0)))="",INDIRECT(CONCATENATE("'2018-04'!H",TEXT(MATCH($C21,'2018-04'!$C$2:$C$100,0)+1,0)))="")),"Н/Д",INDIRECT(CONCATENATE("'2018-05'!H",TEXT(MATCH($C21,'2018-05'!$C$2:$C$100,0)+1,0)))-INDIRECT(CONCATENATE("'2018-04'!H",TEXT(MATCH($C21,'2018-04'!$C$2:$C$100,0)+1,0))))</f>
        <v>704970410.01000023</v>
      </c>
      <c r="I21" s="17">
        <f ca="1">IF(OR(INDIRECT(CONCATENATE("'2018-05'!I",TEXT(MATCH($C21,'2018-05'!$C$2:$C$100,0)+1,0)))="",INDIRECT(CONCATENATE("'2018-04'!I",TEXT(MATCH($C21,'2018-04'!$C$2:$C$100,0)+1,0)))="",AND(INDIRECT(CONCATENATE("'2018-05'!I",TEXT(MATCH($C21,'2018-05'!$C$2:$C$100,0)+1,0)))="",INDIRECT(CONCATENATE("'2018-04'!I",TEXT(MATCH($C21,'2018-04'!$C$2:$C$100,0)+1,0)))="")),"Н/Д",INDIRECT(CONCATENATE("'2018-05'!I",TEXT(MATCH($C21,'2018-05'!$C$2:$C$100,0)+1,0)))-INDIRECT(CONCATENATE("'2018-04'!I",TEXT(MATCH($C21,'2018-04'!$C$2:$C$100,0)+1,0))))</f>
        <v>760695190.99999976</v>
      </c>
      <c r="J21" s="17" t="str">
        <f ca="1">IF(OR(INDIRECT(CONCATENATE("'2018-05'!J",TEXT(MATCH($C21,'2018-05'!$C$2:$C$100,0)+1,0)))="",INDIRECT(CONCATENATE("'2018-04'!J",TEXT(MATCH($C21,'2018-04'!$C$2:$C$100,0)+1,0)))="",AND(INDIRECT(CONCATENATE("'2018-05'!J",TEXT(MATCH($C21,'2018-05'!$C$2:$C$100,0)+1,0)))="",INDIRECT(CONCATENATE("'2018-04'!J",TEXT(MATCH($C21,'2018-04'!$C$2:$C$100,0)+1,0)))="")),"Н/Д",INDIRECT(CONCATENATE("'2018-05'!J",TEXT(MATCH($C21,'2018-05'!$C$2:$C$100,0)+1,0)))-INDIRECT(CONCATENATE("'2018-04'!J",TEXT(MATCH($C21,'2018-04'!$C$2:$C$100,0)+1,0))))</f>
        <v>Н/Д</v>
      </c>
      <c r="K21" s="17">
        <f ca="1">IF(OR(INDIRECT(CONCATENATE("'2018-05'!K",TEXT(MATCH($C21,'2018-05'!$C$2:$C$100,0)+1,0)))="",INDIRECT(CONCATENATE("'2018-04'!K",TEXT(MATCH($C21,'2018-04'!$C$2:$C$100,0)+1,0)))="",AND(INDIRECT(CONCATENATE("'2018-05'!K",TEXT(MATCH($C21,'2018-05'!$C$2:$C$100,0)+1,0)))="",INDIRECT(CONCATENATE("'2018-04'!K",TEXT(MATCH($C21,'2018-04'!$C$2:$C$100,0)+1,0)))="")),"Н/Д",INDIRECT(CONCATENATE("'2018-05'!K",TEXT(MATCH($C21,'2018-05'!$C$2:$C$100,0)+1,0)))-INDIRECT(CONCATENATE("'2018-04'!K",TEXT(MATCH($C21,'2018-04'!$C$2:$C$100,0)+1,0))))</f>
        <v>303051369.45999998</v>
      </c>
      <c r="L21" s="17">
        <f ca="1">IF(OR(INDIRECT(CONCATENATE("'2018-05'!L",TEXT(MATCH($C21,'2018-05'!$C$2:$C$100,0)+1,0)))="",INDIRECT(CONCATENATE("'2018-04'!L",TEXT(MATCH($C21,'2018-04'!$C$2:$C$100,0)+1,0)))="",AND(INDIRECT(CONCATENATE("'2018-05'!L",TEXT(MATCH($C21,'2018-05'!$C$2:$C$100,0)+1,0)))="",INDIRECT(CONCATENATE("'2018-04'!L",TEXT(MATCH($C21,'2018-04'!$C$2:$C$100,0)+1,0)))="")),"Н/Д",INDIRECT(CONCATENATE("'2018-05'!L",TEXT(MATCH($C21,'2018-05'!$C$2:$C$100,0)+1,0)))-INDIRECT(CONCATENATE("'2018-04'!L",TEXT(MATCH($C21,'2018-04'!$C$2:$C$100,0)+1,0))))</f>
        <v>499131415.4000001</v>
      </c>
      <c r="M21" s="17">
        <f ca="1">IF(OR(INDIRECT(CONCATENATE("'2018-05'!M",TEXT(MATCH($C21,'2018-05'!$C$2:$C$100,0)+1,0)))="",INDIRECT(CONCATENATE("'2018-04'!M",TEXT(MATCH($C21,'2018-04'!$C$2:$C$100,0)+1,0)))="",AND(INDIRECT(CONCATENATE("'2018-05'!M",TEXT(MATCH($C21,'2018-05'!$C$2:$C$100,0)+1,0)))="",INDIRECT(CONCATENATE("'2018-04'!M",TEXT(MATCH($C21,'2018-04'!$C$2:$C$100,0)+1,0)))="")),"Н/Д",INDIRECT(CONCATENATE("'2018-05'!M",TEXT(MATCH($C21,'2018-05'!$C$2:$C$100,0)+1,0)))-INDIRECT(CONCATENATE("'2018-04'!M",TEXT(MATCH($C21,'2018-04'!$C$2:$C$100,0)+1,0))))</f>
        <v>2684496.42</v>
      </c>
      <c r="N21" s="17">
        <f ca="1">IF(OR(INDIRECT(CONCATENATE("'2018-05'!N",TEXT(MATCH($C21,'2018-05'!$C$2:$C$100,0)+1,0)))="",INDIRECT(CONCATENATE("'2018-04'!N",TEXT(MATCH($C21,'2018-04'!$C$2:$C$100,0)+1,0)))="",AND(INDIRECT(CONCATENATE("'2018-05'!N",TEXT(MATCH($C21,'2018-05'!$C$2:$C$100,0)+1,0)))="",INDIRECT(CONCATENATE("'2018-04'!N",TEXT(MATCH($C21,'2018-04'!$C$2:$C$100,0)+1,0)))="")),"Н/Д",INDIRECT(CONCATENATE("'2018-05'!N",TEXT(MATCH($C21,'2018-05'!$C$2:$C$100,0)+1,0)))-INDIRECT(CONCATENATE("'2018-04'!NE",TEXT(MATCH($C21,'2018-04'!$C$2:$C$100,0)+1,0))))</f>
        <v>53867974.549999997</v>
      </c>
      <c r="O21" s="17">
        <f ca="1">IF(OR(INDIRECT(CONCATENATE("'2018-05'!O",TEXT(MATCH($C21,'2018-05'!$C$2:$C$100,0)+1,0)))="",INDIRECT(CONCATENATE("'2018-04'!O",TEXT(MATCH($C21,'2018-04'!$C$2:$C$100,0)+1,0)))="",AND(INDIRECT(CONCATENATE("'2018-05'!O",TEXT(MATCH($C21,'2018-05'!$C$2:$C$100,0)+1,0)))="",INDIRECT(CONCATENATE("'2018-04'!O",TEXT(MATCH($C21,'2018-04'!$C$2:$C$100,0)+1,0)))="")),"Н/Д",INDIRECT(CONCATENATE("'2018-05'!O",TEXT(MATCH($C21,'2018-05'!$C$2:$C$100,0)+1,0)))-INDIRECT(CONCATENATE("'2018-04'!O",TEXT(MATCH($C21,'2018-04'!$C$2:$C$100,0)+1,0))))</f>
        <v>2683.3899999999994</v>
      </c>
      <c r="P21" s="17">
        <f ca="1">IF(OR(INDIRECT(CONCATENATE("'2018-05'!P",TEXT(MATCH($C21,'2018-05'!$C$2:$C$100,0)+1,0)))="",INDIRECT(CONCATENATE("'2018-04'!P",TEXT(MATCH($C21,'2018-04'!$C$2:$C$100,0)+1,0)))="",AND(INDIRECT(CONCATENATE("'2018-05'!P",TEXT(MATCH($C21,'2018-05'!$C$2:$C$100,0)+1,0)))="",INDIRECT(CONCATENATE("'2018-04'!P",TEXT(MATCH($C21,'2018-04'!$C$2:$C$100,0)+1,0)))="")),"Н/Д",INDIRECT(CONCATENATE("'2018-05'!P",TEXT(MATCH($C21,'2018-05'!$C$2:$C$100,0)+1,0)))-INDIRECT(CONCATENATE("'2018-04'!P",TEXT(MATCH($C21,'2018-04'!$C$2:$C$100,0)+1,0))))</f>
        <v>32221016.699999988</v>
      </c>
      <c r="Q21" s="17">
        <f ca="1">IF(OR(INDIRECT(CONCATENATE("'2018-05'!Q",TEXT(MATCH($C21,'2018-05'!$C$2:$C$100,0)+1,0)))="",INDIRECT(CONCATENATE("'2018-04'!Q",TEXT(MATCH($C21,'2018-04'!$C$2:$C$100,0)+1,0)))="",AND(INDIRECT(CONCATENATE("'2018-05'!Q",TEXT(MATCH($C21,'2018-05'!$C$2:$C$100,0)+1,0)))="",INDIRECT(CONCATENATE("'2018-04'!Q",TEXT(MATCH($C21,'2018-04'!$C$2:$C$100,0)+1,0)))="")),"Н/Д",INDIRECT(CONCATENATE("'2018-05'!Q",TEXT(MATCH($C21,'2018-05'!$C$2:$C$100,0)+1,0)))-INDIRECT(CONCATENATE("'2018-04'!Q",TEXT(MATCH($C21,'2018-04'!$C$2:$C$100,0)+1,0))))</f>
        <v>6165348.2900000028</v>
      </c>
      <c r="R21" s="17">
        <f ca="1">IF(OR(INDIRECT(CONCATENATE("'2018-05'!R",TEXT(MATCH($C21,'2018-05'!$C$2:$C$100,0)+1,0)))="",INDIRECT(CONCATENATE("'2018-04'!R",TEXT(MATCH($C21,'2018-04'!$C$2:$C$100,0)+1,0)))="",AND(INDIRECT(CONCATENATE("'2018-05'!R",TEXT(MATCH($C21,'2018-05'!$C$2:$C$100,0)+1,0)))="",INDIRECT(CONCATENATE("'2018-04'!R",TEXT(MATCH($C21,'2018-04'!$C$2:$C$100,0)+1,0)))="")),"Н/Д",INDIRECT(CONCATENATE("'2018-05'!R",TEXT(MATCH($C21,'2018-05'!$C$2:$C$100,0)+1,0)))-INDIRECT(CONCATENATE("'2018-04'!R",TEXT(MATCH($C21,'2018-04'!$C$2:$C$100,0)+1,0))))</f>
        <v>21381563.560000002</v>
      </c>
      <c r="S21" s="17">
        <f ca="1">IF(OR(INDIRECT(CONCATENATE("'2018-05'!S",TEXT(MATCH($C21,'2018-05'!$C$2:$C$100,0)+1,0)))="",INDIRECT(CONCATENATE("'2018-04'!S",TEXT(MATCH($C21,'2018-04'!$C$2:$C$100,0)+1,0)))="",AND(INDIRECT(CONCATENATE("'2018-05'!S",TEXT(MATCH($C21,'2018-05'!$C$2:$C$100,0)+1,0)))="",INDIRECT(CONCATENATE("'2018-04'!S",TEXT(MATCH($C21,'2018-04'!$C$2:$C$100,0)+1,0)))="")),"Н/Д",INDIRECT(CONCATENATE("'2018-05'!S",TEXT(MATCH($C21,'2018-05'!$C$2:$C$100,0)+1,0)))-INDIRECT(CONCATENATE("'2018-04'!S",TEXT(MATCH($C21,'2018-04'!$C$2:$C$100,0)+1,0))))</f>
        <v>15000</v>
      </c>
      <c r="T21" s="17">
        <f ca="1">IF(OR(INDIRECT(CONCATENATE("'2018-05'!T",TEXT(MATCH($C21,'2018-05'!$C$2:$C$100,0)+1,0)))="",INDIRECT(CONCATENATE("'2018-04'!T",TEXT(MATCH($C21,'2018-04'!$C$2:$C$100,0)+1,0)))="",AND(INDIRECT(CONCATENATE("'2018-05'!T",TEXT(MATCH($C21,'2018-05'!$C$2:$C$100,0)+1,0)))="",INDIRECT(CONCATENATE("'2018-04'!T",TEXT(MATCH($C21,'2018-04'!$C$2:$C$100,0)+1,0)))="")),"Н/Д",INDIRECT(CONCATENATE("'2018-05'!T",TEXT(MATCH($C21,'2018-05'!$C$2:$C$100,0)+1,0)))-INDIRECT(CONCATENATE("'2018-04'!T",TEXT(MATCH($C21,'2018-04'!$C$2:$C$100,0)+1,0))))</f>
        <v>28363354.920000002</v>
      </c>
      <c r="U21" s="17">
        <f ca="1">IF(OR(INDIRECT(CONCATENATE("'2018-05'!U",TEXT(MATCH($C21,'2018-05'!$C$2:$C$100,0)+1,0)))="",INDIRECT(CONCATENATE("'2018-04'!U",TEXT(MATCH($C21,'2018-04'!$C$2:$C$100,0)+1,0)))="",AND(INDIRECT(CONCATENATE("'2018-05'!U",TEXT(MATCH($C21,'2018-05'!$C$2:$C$100,0)+1,0)))="",INDIRECT(CONCATENATE("'2018-04'!U",TEXT(MATCH($C21,'2018-04'!$C$2:$C$100,0)+1,0)))="")),"Н/Д",INDIRECT(CONCATENATE("'2018-05'!U",TEXT(MATCH($C21,'2018-05'!$C$2:$C$100,0)+1,0)))-INDIRECT(CONCATENATE("'2018-04'!U",TEXT(MATCH($C21,'2018-04'!$C$2:$C$100,0)+1,0))))</f>
        <v>865049.03999999992</v>
      </c>
      <c r="V21" s="17">
        <f ca="1">IF(OR(INDIRECT(CONCATENATE("'2018-05'!V",TEXT(MATCH($C21,'2018-05'!$C$2:$C$100,0)+1,0)))="",INDIRECT(CONCATENATE("'2018-04'!V",TEXT(MATCH($C21,'2018-04'!$C$2:$C$100,0)+1,0)))="",AND(INDIRECT(CONCATENATE("'2018-05'!V",TEXT(MATCH($C21,'2018-05'!$C$2:$C$100,0)+1,0)))="",INDIRECT(CONCATENATE("'2018-04'!V",TEXT(MATCH($C21,'2018-04'!$C$2:$C$100,0)+1,0)))="")),"Н/Д",INDIRECT(CONCATENATE("'2018-05'!V",TEXT(MATCH($C21,'2018-05'!$C$2:$C$100,0)+1,0)))-INDIRECT(CONCATENATE("'2018-04'!V",TEXT(MATCH($C21,'2018-04'!$C$2:$C$100,0)+1,0))))</f>
        <v>1001920702.0400002</v>
      </c>
      <c r="W21" s="17">
        <f ca="1">IF(OR(INDIRECT(CONCATENATE("'2018-05'!W",TEXT(MATCH($C21,'2018-05'!$C$2:$C$100,0)+1,0)))="",INDIRECT(CONCATENATE("'2018-04'!W",TEXT(MATCH($C21,'2018-04'!$C$2:$C$100,0)+1,0)))="",AND(INDIRECT(CONCATENATE("'2018-05'!W",TEXT(MATCH($C21,'2018-05'!$C$2:$C$100,0)+1,0)))="",INDIRECT(CONCATENATE("'2018-04'!W",TEXT(MATCH($C21,'2018-04'!$C$2:$C$100,0)+1,0)))="")),"Н/Д",INDIRECT(CONCATENATE("'2018-05'!W",TEXT(MATCH($C21,'2018-05'!$C$2:$C$100,0)+1,0)))-INDIRECT(CONCATENATE("'2018-04'!W",TEXT(MATCH($C21,'2018-04'!$C$2:$C$100,0)+1,0))))</f>
        <v>9969340721.7399979</v>
      </c>
    </row>
    <row r="22" spans="1:23" x14ac:dyDescent="0.25">
      <c r="A22" s="2" t="s">
        <v>34</v>
      </c>
      <c r="B22" s="2" t="s">
        <v>43</v>
      </c>
      <c r="C22" s="15">
        <v>92000000</v>
      </c>
      <c r="D22" s="2" t="s">
        <v>208</v>
      </c>
      <c r="E22" s="17">
        <f ca="1">IF(OR(INDIRECT(CONCATENATE("'2018-05'!E",TEXT(MATCH($C22,'2018-05'!$C$2:$C$100,0)+1,0)))="",INDIRECT(CONCATENATE("'2018-04'!E",TEXT(MATCH($C22,'2018-04'!$C$2:$C$100,0)+1,0)))="",AND(INDIRECT(CONCATENATE("'2018-05'!E",TEXT(MATCH($C22,'2018-05'!$C$2:$C$100,0)+1,0)))="",INDIRECT(CONCATENATE("'2018-04'!E",TEXT(MATCH($C22,'2018-04'!$C$2:$C$100,0)+1,0)))="")),"Н/Д",INDIRECT(CONCATENATE("'2018-05'!E",TEXT(MATCH($C22,'2018-05'!$C$2:$C$100,0)+1,0)))-INDIRECT(CONCATENATE("'2018-04'!E",TEXT(MATCH($C22,'2018-04'!$C$2:$C$100,0)+1,0))))</f>
        <v>27633017142.410004</v>
      </c>
      <c r="F22" s="17">
        <f ca="1">IF(OR(INDIRECT(CONCATENATE("'2018-05'!F",TEXT(MATCH($C22,'2018-05'!$C$2:$C$100,0)+1,0)))="",INDIRECT(CONCATENATE("'2018-04'!F",TEXT(MATCH($C22,'2018-04'!$C$2:$C$100,0)+1,0)))="",AND(INDIRECT(CONCATENATE("'2018-05'!F",TEXT(MATCH($C22,'2018-05'!$C$2:$C$100,0)+1,0)))="",INDIRECT(CONCATENATE("'2018-04'!F",TEXT(MATCH($C22,'2018-04'!$C$2:$C$100,0)+1,0)))="")),"Н/Д",INDIRECT(CONCATENATE("'2018-05'!F",TEXT(MATCH($C22,'2018-05'!$C$2:$C$100,0)+1,0)))-INDIRECT(CONCATENATE("'2018-04'!F",TEXT(MATCH($C22,'2018-04'!$C$2:$C$100,0)+1,0))))</f>
        <v>22354555083.310005</v>
      </c>
      <c r="G22" s="17">
        <f ca="1">IF(OR(INDIRECT(CONCATENATE("'2018-05'!G",TEXT(MATCH($C22,'2018-05'!$C$2:$C$100,0)+1,0)))="",INDIRECT(CONCATENATE("'2018-04'!G",TEXT(MATCH($C22,'2018-04'!$C$2:$C$100,0)+1,0)))="",AND(INDIRECT(CONCATENATE("'2018-05'!G",TEXT(MATCH($C22,'2018-05'!$C$2:$C$100,0)+1,0)))="",INDIRECT(CONCATENATE("'2018-04'!G",TEXT(MATCH($C22,'2018-04'!$C$2:$C$100,0)+1,0)))="")),"Н/Д",INDIRECT(CONCATENATE("'2018-05'!G",TEXT(MATCH($C22,'2018-05'!$C$2:$C$100,0)+1,0)))-INDIRECT(CONCATENATE("'2018-04'!G",TEXT(MATCH($C22,'2018-04'!$C$2:$C$100,0)+1,0))))</f>
        <v>2222714553.6199989</v>
      </c>
      <c r="H22" s="17">
        <f ca="1">IF(OR(INDIRECT(CONCATENATE("'2018-05'!H",TEXT(MATCH($C22,'2018-05'!$C$2:$C$100,0)+1,0)))="",INDIRECT(CONCATENATE("'2018-04'!H",TEXT(MATCH($C22,'2018-04'!$C$2:$C$100,0)+1,0)))="",AND(INDIRECT(CONCATENATE("'2018-05'!H",TEXT(MATCH($C22,'2018-05'!$C$2:$C$100,0)+1,0)))="",INDIRECT(CONCATENATE("'2018-04'!H",TEXT(MATCH($C22,'2018-04'!$C$2:$C$100,0)+1,0)))="")),"Н/Д",INDIRECT(CONCATENATE("'2018-05'!H",TEXT(MATCH($C22,'2018-05'!$C$2:$C$100,0)+1,0)))-INDIRECT(CONCATENATE("'2018-04'!H",TEXT(MATCH($C22,'2018-04'!$C$2:$C$100,0)+1,0))))</f>
        <v>6209224619.6499977</v>
      </c>
      <c r="I22" s="17">
        <f ca="1">IF(OR(INDIRECT(CONCATENATE("'2018-05'!I",TEXT(MATCH($C22,'2018-05'!$C$2:$C$100,0)+1,0)))="",INDIRECT(CONCATENATE("'2018-04'!I",TEXT(MATCH($C22,'2018-04'!$C$2:$C$100,0)+1,0)))="",AND(INDIRECT(CONCATENATE("'2018-05'!I",TEXT(MATCH($C22,'2018-05'!$C$2:$C$100,0)+1,0)))="",INDIRECT(CONCATENATE("'2018-04'!I",TEXT(MATCH($C22,'2018-04'!$C$2:$C$100,0)+1,0)))="")),"Н/Д",INDIRECT(CONCATENATE("'2018-05'!I",TEXT(MATCH($C22,'2018-05'!$C$2:$C$100,0)+1,0)))-INDIRECT(CONCATENATE("'2018-04'!I",TEXT(MATCH($C22,'2018-04'!$C$2:$C$100,0)+1,0))))</f>
        <v>2650621438.5999994</v>
      </c>
      <c r="J22" s="17" t="str">
        <f ca="1">IF(OR(INDIRECT(CONCATENATE("'2018-05'!J",TEXT(MATCH($C22,'2018-05'!$C$2:$C$100,0)+1,0)))="",INDIRECT(CONCATENATE("'2018-04'!J",TEXT(MATCH($C22,'2018-04'!$C$2:$C$100,0)+1,0)))="",AND(INDIRECT(CONCATENATE("'2018-05'!J",TEXT(MATCH($C22,'2018-05'!$C$2:$C$100,0)+1,0)))="",INDIRECT(CONCATENATE("'2018-04'!J",TEXT(MATCH($C22,'2018-04'!$C$2:$C$100,0)+1,0)))="")),"Н/Д",INDIRECT(CONCATENATE("'2018-05'!J",TEXT(MATCH($C22,'2018-05'!$C$2:$C$100,0)+1,0)))-INDIRECT(CONCATENATE("'2018-04'!J",TEXT(MATCH($C22,'2018-04'!$C$2:$C$100,0)+1,0))))</f>
        <v>Н/Д</v>
      </c>
      <c r="K22" s="17">
        <f ca="1">IF(OR(INDIRECT(CONCATENATE("'2018-05'!K",TEXT(MATCH($C22,'2018-05'!$C$2:$C$100,0)+1,0)))="",INDIRECT(CONCATENATE("'2018-04'!K",TEXT(MATCH($C22,'2018-04'!$C$2:$C$100,0)+1,0)))="",AND(INDIRECT(CONCATENATE("'2018-05'!K",TEXT(MATCH($C22,'2018-05'!$C$2:$C$100,0)+1,0)))="",INDIRECT(CONCATENATE("'2018-04'!K",TEXT(MATCH($C22,'2018-04'!$C$2:$C$100,0)+1,0)))="")),"Н/Д",INDIRECT(CONCATENATE("'2018-05'!K",TEXT(MATCH($C22,'2018-05'!$C$2:$C$100,0)+1,0)))-INDIRECT(CONCATENATE("'2018-04'!K",TEXT(MATCH($C22,'2018-04'!$C$2:$C$100,0)+1,0))))</f>
        <v>2698976945.5500002</v>
      </c>
      <c r="L22" s="17">
        <f ca="1">IF(OR(INDIRECT(CONCATENATE("'2018-05'!L",TEXT(MATCH($C22,'2018-05'!$C$2:$C$100,0)+1,0)))="",INDIRECT(CONCATENATE("'2018-04'!L",TEXT(MATCH($C22,'2018-04'!$C$2:$C$100,0)+1,0)))="",AND(INDIRECT(CONCATENATE("'2018-05'!L",TEXT(MATCH($C22,'2018-05'!$C$2:$C$100,0)+1,0)))="",INDIRECT(CONCATENATE("'2018-04'!L",TEXT(MATCH($C22,'2018-04'!$C$2:$C$100,0)+1,0)))="")),"Н/Д",INDIRECT(CONCATENATE("'2018-05'!L",TEXT(MATCH($C22,'2018-05'!$C$2:$C$100,0)+1,0)))-INDIRECT(CONCATENATE("'2018-04'!L",TEXT(MATCH($C22,'2018-04'!$C$2:$C$100,0)+1,0))))</f>
        <v>6377277962.0600004</v>
      </c>
      <c r="M22" s="17">
        <f ca="1">IF(OR(INDIRECT(CONCATENATE("'2018-05'!M",TEXT(MATCH($C22,'2018-05'!$C$2:$C$100,0)+1,0)))="",INDIRECT(CONCATENATE("'2018-04'!M",TEXT(MATCH($C22,'2018-04'!$C$2:$C$100,0)+1,0)))="",AND(INDIRECT(CONCATENATE("'2018-05'!M",TEXT(MATCH($C22,'2018-05'!$C$2:$C$100,0)+1,0)))="",INDIRECT(CONCATENATE("'2018-04'!M",TEXT(MATCH($C22,'2018-04'!$C$2:$C$100,0)+1,0)))="")),"Н/Д",INDIRECT(CONCATENATE("'2018-05'!M",TEXT(MATCH($C22,'2018-05'!$C$2:$C$100,0)+1,0)))-INDIRECT(CONCATENATE("'2018-04'!M",TEXT(MATCH($C22,'2018-04'!$C$2:$C$100,0)+1,0))))</f>
        <v>2294773.2400000002</v>
      </c>
      <c r="N22" s="17">
        <f ca="1">IF(OR(INDIRECT(CONCATENATE("'2018-05'!N",TEXT(MATCH($C22,'2018-05'!$C$2:$C$100,0)+1,0)))="",INDIRECT(CONCATENATE("'2018-04'!N",TEXT(MATCH($C22,'2018-04'!$C$2:$C$100,0)+1,0)))="",AND(INDIRECT(CONCATENATE("'2018-05'!N",TEXT(MATCH($C22,'2018-05'!$C$2:$C$100,0)+1,0)))="",INDIRECT(CONCATENATE("'2018-04'!N",TEXT(MATCH($C22,'2018-04'!$C$2:$C$100,0)+1,0)))="")),"Н/Д",INDIRECT(CONCATENATE("'2018-05'!N",TEXT(MATCH($C22,'2018-05'!$C$2:$C$100,0)+1,0)))-INDIRECT(CONCATENATE("'2018-04'!NE",TEXT(MATCH($C22,'2018-04'!$C$2:$C$100,0)+1,0))))</f>
        <v>482264416.94999999</v>
      </c>
      <c r="O22" s="17">
        <f ca="1">IF(OR(INDIRECT(CONCATENATE("'2018-05'!O",TEXT(MATCH($C22,'2018-05'!$C$2:$C$100,0)+1,0)))="",INDIRECT(CONCATENATE("'2018-04'!O",TEXT(MATCH($C22,'2018-04'!$C$2:$C$100,0)+1,0)))="",AND(INDIRECT(CONCATENATE("'2018-05'!O",TEXT(MATCH($C22,'2018-05'!$C$2:$C$100,0)+1,0)))="",INDIRECT(CONCATENATE("'2018-04'!O",TEXT(MATCH($C22,'2018-04'!$C$2:$C$100,0)+1,0)))="")),"Н/Д",INDIRECT(CONCATENATE("'2018-05'!O",TEXT(MATCH($C22,'2018-05'!$C$2:$C$100,0)+1,0)))-INDIRECT(CONCATENATE("'2018-04'!O",TEXT(MATCH($C22,'2018-04'!$C$2:$C$100,0)+1,0))))</f>
        <v>12007.890000000014</v>
      </c>
      <c r="P22" s="17">
        <f ca="1">IF(OR(INDIRECT(CONCATENATE("'2018-05'!P",TEXT(MATCH($C22,'2018-05'!$C$2:$C$100,0)+1,0)))="",INDIRECT(CONCATENATE("'2018-04'!P",TEXT(MATCH($C22,'2018-04'!$C$2:$C$100,0)+1,0)))="",AND(INDIRECT(CONCATENATE("'2018-05'!P",TEXT(MATCH($C22,'2018-05'!$C$2:$C$100,0)+1,0)))="",INDIRECT(CONCATENATE("'2018-04'!P",TEXT(MATCH($C22,'2018-04'!$C$2:$C$100,0)+1,0)))="")),"Н/Д",INDIRECT(CONCATENATE("'2018-05'!P",TEXT(MATCH($C22,'2018-05'!$C$2:$C$100,0)+1,0)))-INDIRECT(CONCATENATE("'2018-04'!P",TEXT(MATCH($C22,'2018-04'!$C$2:$C$100,0)+1,0))))</f>
        <v>1177081858.9400001</v>
      </c>
      <c r="Q22" s="17">
        <f ca="1">IF(OR(INDIRECT(CONCATENATE("'2018-05'!Q",TEXT(MATCH($C22,'2018-05'!$C$2:$C$100,0)+1,0)))="",INDIRECT(CONCATENATE("'2018-04'!Q",TEXT(MATCH($C22,'2018-04'!$C$2:$C$100,0)+1,0)))="",AND(INDIRECT(CONCATENATE("'2018-05'!Q",TEXT(MATCH($C22,'2018-05'!$C$2:$C$100,0)+1,0)))="",INDIRECT(CONCATENATE("'2018-04'!Q",TEXT(MATCH($C22,'2018-04'!$C$2:$C$100,0)+1,0)))="")),"Н/Д",INDIRECT(CONCATENATE("'2018-05'!Q",TEXT(MATCH($C22,'2018-05'!$C$2:$C$100,0)+1,0)))-INDIRECT(CONCATENATE("'2018-04'!Q",TEXT(MATCH($C22,'2018-04'!$C$2:$C$100,0)+1,0))))</f>
        <v>80338536.909999996</v>
      </c>
      <c r="R22" s="17">
        <f ca="1">IF(OR(INDIRECT(CONCATENATE("'2018-05'!R",TEXT(MATCH($C22,'2018-05'!$C$2:$C$100,0)+1,0)))="",INDIRECT(CONCATENATE("'2018-04'!R",TEXT(MATCH($C22,'2018-04'!$C$2:$C$100,0)+1,0)))="",AND(INDIRECT(CONCATENATE("'2018-05'!R",TEXT(MATCH($C22,'2018-05'!$C$2:$C$100,0)+1,0)))="",INDIRECT(CONCATENATE("'2018-04'!R",TEXT(MATCH($C22,'2018-04'!$C$2:$C$100,0)+1,0)))="")),"Н/Д",INDIRECT(CONCATENATE("'2018-05'!R",TEXT(MATCH($C22,'2018-05'!$C$2:$C$100,0)+1,0)))-INDIRECT(CONCATENATE("'2018-04'!R",TEXT(MATCH($C22,'2018-04'!$C$2:$C$100,0)+1,0))))</f>
        <v>92006230.770000011</v>
      </c>
      <c r="S22" s="17">
        <f ca="1">IF(OR(INDIRECT(CONCATENATE("'2018-05'!S",TEXT(MATCH($C22,'2018-05'!$C$2:$C$100,0)+1,0)))="",INDIRECT(CONCATENATE("'2018-04'!S",TEXT(MATCH($C22,'2018-04'!$C$2:$C$100,0)+1,0)))="",AND(INDIRECT(CONCATENATE("'2018-05'!S",TEXT(MATCH($C22,'2018-05'!$C$2:$C$100,0)+1,0)))="",INDIRECT(CONCATENATE("'2018-04'!S",TEXT(MATCH($C22,'2018-04'!$C$2:$C$100,0)+1,0)))="")),"Н/Д",INDIRECT(CONCATENATE("'2018-05'!S",TEXT(MATCH($C22,'2018-05'!$C$2:$C$100,0)+1,0)))-INDIRECT(CONCATENATE("'2018-04'!S",TEXT(MATCH($C22,'2018-04'!$C$2:$C$100,0)+1,0))))</f>
        <v>144956.5</v>
      </c>
      <c r="T22" s="17">
        <f ca="1">IF(OR(INDIRECT(CONCATENATE("'2018-05'!T",TEXT(MATCH($C22,'2018-05'!$C$2:$C$100,0)+1,0)))="",INDIRECT(CONCATENATE("'2018-04'!T",TEXT(MATCH($C22,'2018-04'!$C$2:$C$100,0)+1,0)))="",AND(INDIRECT(CONCATENATE("'2018-05'!T",TEXT(MATCH($C22,'2018-05'!$C$2:$C$100,0)+1,0)))="",INDIRECT(CONCATENATE("'2018-04'!T",TEXT(MATCH($C22,'2018-04'!$C$2:$C$100,0)+1,0)))="")),"Н/Д",INDIRECT(CONCATENATE("'2018-05'!T",TEXT(MATCH($C22,'2018-05'!$C$2:$C$100,0)+1,0)))-INDIRECT(CONCATENATE("'2018-04'!T",TEXT(MATCH($C22,'2018-04'!$C$2:$C$100,0)+1,0))))</f>
        <v>248869995.38999999</v>
      </c>
      <c r="U22" s="17">
        <f ca="1">IF(OR(INDIRECT(CONCATENATE("'2018-05'!U",TEXT(MATCH($C22,'2018-05'!$C$2:$C$100,0)+1,0)))="",INDIRECT(CONCATENATE("'2018-04'!U",TEXT(MATCH($C22,'2018-04'!$C$2:$C$100,0)+1,0)))="",AND(INDIRECT(CONCATENATE("'2018-05'!U",TEXT(MATCH($C22,'2018-05'!$C$2:$C$100,0)+1,0)))="",INDIRECT(CONCATENATE("'2018-04'!U",TEXT(MATCH($C22,'2018-04'!$C$2:$C$100,0)+1,0)))="")),"Н/Д",INDIRECT(CONCATENATE("'2018-05'!U",TEXT(MATCH($C22,'2018-05'!$C$2:$C$100,0)+1,0)))-INDIRECT(CONCATENATE("'2018-04'!U",TEXT(MATCH($C22,'2018-04'!$C$2:$C$100,0)+1,0))))</f>
        <v>308618181</v>
      </c>
      <c r="V22" s="17">
        <f ca="1">IF(OR(INDIRECT(CONCATENATE("'2018-05'!V",TEXT(MATCH($C22,'2018-05'!$C$2:$C$100,0)+1,0)))="",INDIRECT(CONCATENATE("'2018-04'!V",TEXT(MATCH($C22,'2018-04'!$C$2:$C$100,0)+1,0)))="",AND(INDIRECT(CONCATENATE("'2018-05'!V",TEXT(MATCH($C22,'2018-05'!$C$2:$C$100,0)+1,0)))="",INDIRECT(CONCATENATE("'2018-04'!V",TEXT(MATCH($C22,'2018-04'!$C$2:$C$100,0)+1,0)))="")),"Н/Д",INDIRECT(CONCATENATE("'2018-05'!V",TEXT(MATCH($C22,'2018-05'!$C$2:$C$100,0)+1,0)))-INDIRECT(CONCATENATE("'2018-04'!V",TEXT(MATCH($C22,'2018-04'!$C$2:$C$100,0)+1,0))))</f>
        <v>5278462059.0999994</v>
      </c>
      <c r="W22" s="17">
        <f ca="1">IF(OR(INDIRECT(CONCATENATE("'2018-05'!W",TEXT(MATCH($C22,'2018-05'!$C$2:$C$100,0)+1,0)))="",INDIRECT(CONCATENATE("'2018-04'!W",TEXT(MATCH($C22,'2018-04'!$C$2:$C$100,0)+1,0)))="",AND(INDIRECT(CONCATENATE("'2018-05'!W",TEXT(MATCH($C22,'2018-05'!$C$2:$C$100,0)+1,0)))="",INDIRECT(CONCATENATE("'2018-04'!W",TEXT(MATCH($C22,'2018-04'!$C$2:$C$100,0)+1,0)))="")),"Н/Д",INDIRECT(CONCATENATE("'2018-05'!W",TEXT(MATCH($C22,'2018-05'!$C$2:$C$100,0)+1,0)))-INDIRECT(CONCATENATE("'2018-04'!W",TEXT(MATCH($C22,'2018-04'!$C$2:$C$100,0)+1,0))))</f>
        <v>77485469331.23999</v>
      </c>
    </row>
    <row r="23" spans="1:23" x14ac:dyDescent="0.25">
      <c r="A23" s="2" t="s">
        <v>34</v>
      </c>
      <c r="B23" s="2" t="s">
        <v>44</v>
      </c>
      <c r="C23" s="15">
        <v>36000000</v>
      </c>
      <c r="D23" s="2" t="s">
        <v>208</v>
      </c>
      <c r="E23" s="17">
        <f ca="1">IF(OR(INDIRECT(CONCATENATE("'2018-05'!E",TEXT(MATCH($C23,'2018-05'!$C$2:$C$100,0)+1,0)))="",INDIRECT(CONCATENATE("'2018-04'!E",TEXT(MATCH($C23,'2018-04'!$C$2:$C$100,0)+1,0)))="",AND(INDIRECT(CONCATENATE("'2018-05'!E",TEXT(MATCH($C23,'2018-05'!$C$2:$C$100,0)+1,0)))="",INDIRECT(CONCATENATE("'2018-04'!E",TEXT(MATCH($C23,'2018-04'!$C$2:$C$100,0)+1,0)))="")),"Н/Д",INDIRECT(CONCATENATE("'2018-05'!E",TEXT(MATCH($C23,'2018-05'!$C$2:$C$100,0)+1,0)))-INDIRECT(CONCATENATE("'2018-04'!E",TEXT(MATCH($C23,'2018-04'!$C$2:$C$100,0)+1,0))))</f>
        <v>18728502244.68</v>
      </c>
      <c r="F23" s="17">
        <f ca="1">IF(OR(INDIRECT(CONCATENATE("'2018-05'!F",TEXT(MATCH($C23,'2018-05'!$C$2:$C$100,0)+1,0)))="",INDIRECT(CONCATENATE("'2018-04'!F",TEXT(MATCH($C23,'2018-04'!$C$2:$C$100,0)+1,0)))="",AND(INDIRECT(CONCATENATE("'2018-05'!F",TEXT(MATCH($C23,'2018-05'!$C$2:$C$100,0)+1,0)))="",INDIRECT(CONCATENATE("'2018-04'!F",TEXT(MATCH($C23,'2018-04'!$C$2:$C$100,0)+1,0)))="")),"Н/Д",INDIRECT(CONCATENATE("'2018-05'!F",TEXT(MATCH($C23,'2018-05'!$C$2:$C$100,0)+1,0)))-INDIRECT(CONCATENATE("'2018-04'!F",TEXT(MATCH($C23,'2018-04'!$C$2:$C$100,0)+1,0))))</f>
        <v>17610115315.029999</v>
      </c>
      <c r="G23" s="17">
        <f ca="1">IF(OR(INDIRECT(CONCATENATE("'2018-05'!G",TEXT(MATCH($C23,'2018-05'!$C$2:$C$100,0)+1,0)))="",INDIRECT(CONCATENATE("'2018-04'!G",TEXT(MATCH($C23,'2018-04'!$C$2:$C$100,0)+1,0)))="",AND(INDIRECT(CONCATENATE("'2018-05'!G",TEXT(MATCH($C23,'2018-05'!$C$2:$C$100,0)+1,0)))="",INDIRECT(CONCATENATE("'2018-04'!G",TEXT(MATCH($C23,'2018-04'!$C$2:$C$100,0)+1,0)))="")),"Н/Д",INDIRECT(CONCATENATE("'2018-05'!G",TEXT(MATCH($C23,'2018-05'!$C$2:$C$100,0)+1,0)))-INDIRECT(CONCATENATE("'2018-04'!G",TEXT(MATCH($C23,'2018-04'!$C$2:$C$100,0)+1,0))))</f>
        <v>3018476867.1000004</v>
      </c>
      <c r="H23" s="17">
        <f ca="1">IF(OR(INDIRECT(CONCATENATE("'2018-05'!H",TEXT(MATCH($C23,'2018-05'!$C$2:$C$100,0)+1,0)))="",INDIRECT(CONCATENATE("'2018-04'!H",TEXT(MATCH($C23,'2018-04'!$C$2:$C$100,0)+1,0)))="",AND(INDIRECT(CONCATENATE("'2018-05'!H",TEXT(MATCH($C23,'2018-05'!$C$2:$C$100,0)+1,0)))="",INDIRECT(CONCATENATE("'2018-04'!H",TEXT(MATCH($C23,'2018-04'!$C$2:$C$100,0)+1,0)))="")),"Н/Д",INDIRECT(CONCATENATE("'2018-05'!H",TEXT(MATCH($C23,'2018-05'!$C$2:$C$100,0)+1,0)))-INDIRECT(CONCATENATE("'2018-04'!H",TEXT(MATCH($C23,'2018-04'!$C$2:$C$100,0)+1,0))))</f>
        <v>5112788671.2800026</v>
      </c>
      <c r="I23" s="17">
        <f ca="1">IF(OR(INDIRECT(CONCATENATE("'2018-05'!I",TEXT(MATCH($C23,'2018-05'!$C$2:$C$100,0)+1,0)))="",INDIRECT(CONCATENATE("'2018-04'!I",TEXT(MATCH($C23,'2018-04'!$C$2:$C$100,0)+1,0)))="",AND(INDIRECT(CONCATENATE("'2018-05'!I",TEXT(MATCH($C23,'2018-05'!$C$2:$C$100,0)+1,0)))="",INDIRECT(CONCATENATE("'2018-04'!I",TEXT(MATCH($C23,'2018-04'!$C$2:$C$100,0)+1,0)))="")),"Н/Д",INDIRECT(CONCATENATE("'2018-05'!I",TEXT(MATCH($C23,'2018-05'!$C$2:$C$100,0)+1,0)))-INDIRECT(CONCATENATE("'2018-04'!I",TEXT(MATCH($C23,'2018-04'!$C$2:$C$100,0)+1,0))))</f>
        <v>1371373871.5999999</v>
      </c>
      <c r="J23" s="17" t="str">
        <f ca="1">IF(OR(INDIRECT(CONCATENATE("'2018-05'!J",TEXT(MATCH($C23,'2018-05'!$C$2:$C$100,0)+1,0)))="",INDIRECT(CONCATENATE("'2018-04'!J",TEXT(MATCH($C23,'2018-04'!$C$2:$C$100,0)+1,0)))="",AND(INDIRECT(CONCATENATE("'2018-05'!J",TEXT(MATCH($C23,'2018-05'!$C$2:$C$100,0)+1,0)))="",INDIRECT(CONCATENATE("'2018-04'!J",TEXT(MATCH($C23,'2018-04'!$C$2:$C$100,0)+1,0)))="")),"Н/Д",INDIRECT(CONCATENATE("'2018-05'!J",TEXT(MATCH($C23,'2018-05'!$C$2:$C$100,0)+1,0)))-INDIRECT(CONCATENATE("'2018-04'!J",TEXT(MATCH($C23,'2018-04'!$C$2:$C$100,0)+1,0))))</f>
        <v>Н/Д</v>
      </c>
      <c r="K23" s="17">
        <f ca="1">IF(OR(INDIRECT(CONCATENATE("'2018-05'!K",TEXT(MATCH($C23,'2018-05'!$C$2:$C$100,0)+1,0)))="",INDIRECT(CONCATENATE("'2018-04'!K",TEXT(MATCH($C23,'2018-04'!$C$2:$C$100,0)+1,0)))="",AND(INDIRECT(CONCATENATE("'2018-05'!K",TEXT(MATCH($C23,'2018-05'!$C$2:$C$100,0)+1,0)))="",INDIRECT(CONCATENATE("'2018-04'!K",TEXT(MATCH($C23,'2018-04'!$C$2:$C$100,0)+1,0)))="")),"Н/Д",INDIRECT(CONCATENATE("'2018-05'!K",TEXT(MATCH($C23,'2018-05'!$C$2:$C$100,0)+1,0)))-INDIRECT(CONCATENATE("'2018-04'!K",TEXT(MATCH($C23,'2018-04'!$C$2:$C$100,0)+1,0))))</f>
        <v>2002827771.0900002</v>
      </c>
      <c r="L23" s="17">
        <f ca="1">IF(OR(INDIRECT(CONCATENATE("'2018-05'!L",TEXT(MATCH($C23,'2018-05'!$C$2:$C$100,0)+1,0)))="",INDIRECT(CONCATENATE("'2018-04'!L",TEXT(MATCH($C23,'2018-04'!$C$2:$C$100,0)+1,0)))="",AND(INDIRECT(CONCATENATE("'2018-05'!L",TEXT(MATCH($C23,'2018-05'!$C$2:$C$100,0)+1,0)))="",INDIRECT(CONCATENATE("'2018-04'!L",TEXT(MATCH($C23,'2018-04'!$C$2:$C$100,0)+1,0)))="")),"Н/Д",INDIRECT(CONCATENATE("'2018-05'!L",TEXT(MATCH($C23,'2018-05'!$C$2:$C$100,0)+1,0)))-INDIRECT(CONCATENATE("'2018-04'!L",TEXT(MATCH($C23,'2018-04'!$C$2:$C$100,0)+1,0))))</f>
        <v>5334083359.210001</v>
      </c>
      <c r="M23" s="17">
        <f ca="1">IF(OR(INDIRECT(CONCATENATE("'2018-05'!M",TEXT(MATCH($C23,'2018-05'!$C$2:$C$100,0)+1,0)))="",INDIRECT(CONCATENATE("'2018-04'!M",TEXT(MATCH($C23,'2018-04'!$C$2:$C$100,0)+1,0)))="",AND(INDIRECT(CONCATENATE("'2018-05'!M",TEXT(MATCH($C23,'2018-05'!$C$2:$C$100,0)+1,0)))="",INDIRECT(CONCATENATE("'2018-04'!M",TEXT(MATCH($C23,'2018-04'!$C$2:$C$100,0)+1,0)))="")),"Н/Д",INDIRECT(CONCATENATE("'2018-05'!M",TEXT(MATCH($C23,'2018-05'!$C$2:$C$100,0)+1,0)))-INDIRECT(CONCATENATE("'2018-04'!M",TEXT(MATCH($C23,'2018-04'!$C$2:$C$100,0)+1,0))))</f>
        <v>3873578.9699999988</v>
      </c>
      <c r="N23" s="17">
        <f ca="1">IF(OR(INDIRECT(CONCATENATE("'2018-05'!N",TEXT(MATCH($C23,'2018-05'!$C$2:$C$100,0)+1,0)))="",INDIRECT(CONCATENATE("'2018-04'!N",TEXT(MATCH($C23,'2018-04'!$C$2:$C$100,0)+1,0)))="",AND(INDIRECT(CONCATENATE("'2018-05'!N",TEXT(MATCH($C23,'2018-05'!$C$2:$C$100,0)+1,0)))="",INDIRECT(CONCATENATE("'2018-04'!N",TEXT(MATCH($C23,'2018-04'!$C$2:$C$100,0)+1,0)))="")),"Н/Д",INDIRECT(CONCATENATE("'2018-05'!N",TEXT(MATCH($C23,'2018-05'!$C$2:$C$100,0)+1,0)))-INDIRECT(CONCATENATE("'2018-04'!NE",TEXT(MATCH($C23,'2018-04'!$C$2:$C$100,0)+1,0))))</f>
        <v>323405605.97000003</v>
      </c>
      <c r="O23" s="17">
        <f ca="1">IF(OR(INDIRECT(CONCATENATE("'2018-05'!O",TEXT(MATCH($C23,'2018-05'!$C$2:$C$100,0)+1,0)))="",INDIRECT(CONCATENATE("'2018-04'!O",TEXT(MATCH($C23,'2018-04'!$C$2:$C$100,0)+1,0)))="",AND(INDIRECT(CONCATENATE("'2018-05'!O",TEXT(MATCH($C23,'2018-05'!$C$2:$C$100,0)+1,0)))="",INDIRECT(CONCATENATE("'2018-04'!O",TEXT(MATCH($C23,'2018-04'!$C$2:$C$100,0)+1,0)))="")),"Н/Д",INDIRECT(CONCATENATE("'2018-05'!O",TEXT(MATCH($C23,'2018-05'!$C$2:$C$100,0)+1,0)))-INDIRECT(CONCATENATE("'2018-04'!O",TEXT(MATCH($C23,'2018-04'!$C$2:$C$100,0)+1,0))))</f>
        <v>57.599999999998545</v>
      </c>
      <c r="P23" s="17">
        <f ca="1">IF(OR(INDIRECT(CONCATENATE("'2018-05'!P",TEXT(MATCH($C23,'2018-05'!$C$2:$C$100,0)+1,0)))="",INDIRECT(CONCATENATE("'2018-04'!P",TEXT(MATCH($C23,'2018-04'!$C$2:$C$100,0)+1,0)))="",AND(INDIRECT(CONCATENATE("'2018-05'!P",TEXT(MATCH($C23,'2018-05'!$C$2:$C$100,0)+1,0)))="",INDIRECT(CONCATENATE("'2018-04'!P",TEXT(MATCH($C23,'2018-04'!$C$2:$C$100,0)+1,0)))="")),"Н/Д",INDIRECT(CONCATENATE("'2018-05'!P",TEXT(MATCH($C23,'2018-05'!$C$2:$C$100,0)+1,0)))-INDIRECT(CONCATENATE("'2018-04'!P",TEXT(MATCH($C23,'2018-04'!$C$2:$C$100,0)+1,0))))</f>
        <v>344940066.53000009</v>
      </c>
      <c r="Q23" s="17">
        <f ca="1">IF(OR(INDIRECT(CONCATENATE("'2018-05'!Q",TEXT(MATCH($C23,'2018-05'!$C$2:$C$100,0)+1,0)))="",INDIRECT(CONCATENATE("'2018-04'!Q",TEXT(MATCH($C23,'2018-04'!$C$2:$C$100,0)+1,0)))="",AND(INDIRECT(CONCATENATE("'2018-05'!Q",TEXT(MATCH($C23,'2018-05'!$C$2:$C$100,0)+1,0)))="",INDIRECT(CONCATENATE("'2018-04'!Q",TEXT(MATCH($C23,'2018-04'!$C$2:$C$100,0)+1,0)))="")),"Н/Д",INDIRECT(CONCATENATE("'2018-05'!Q",TEXT(MATCH($C23,'2018-05'!$C$2:$C$100,0)+1,0)))-INDIRECT(CONCATENATE("'2018-04'!Q",TEXT(MATCH($C23,'2018-04'!$C$2:$C$100,0)+1,0))))</f>
        <v>43663602.139999986</v>
      </c>
      <c r="R23" s="17">
        <f ca="1">IF(OR(INDIRECT(CONCATENATE("'2018-05'!R",TEXT(MATCH($C23,'2018-05'!$C$2:$C$100,0)+1,0)))="",INDIRECT(CONCATENATE("'2018-04'!R",TEXT(MATCH($C23,'2018-04'!$C$2:$C$100,0)+1,0)))="",AND(INDIRECT(CONCATENATE("'2018-05'!R",TEXT(MATCH($C23,'2018-05'!$C$2:$C$100,0)+1,0)))="",INDIRECT(CONCATENATE("'2018-04'!R",TEXT(MATCH($C23,'2018-04'!$C$2:$C$100,0)+1,0)))="")),"Н/Д",INDIRECT(CONCATENATE("'2018-05'!R",TEXT(MATCH($C23,'2018-05'!$C$2:$C$100,0)+1,0)))-INDIRECT(CONCATENATE("'2018-04'!R",TEXT(MATCH($C23,'2018-04'!$C$2:$C$100,0)+1,0))))</f>
        <v>97203381.030000031</v>
      </c>
      <c r="S23" s="17">
        <f ca="1">IF(OR(INDIRECT(CONCATENATE("'2018-05'!S",TEXT(MATCH($C23,'2018-05'!$C$2:$C$100,0)+1,0)))="",INDIRECT(CONCATENATE("'2018-04'!S",TEXT(MATCH($C23,'2018-04'!$C$2:$C$100,0)+1,0)))="",AND(INDIRECT(CONCATENATE("'2018-05'!S",TEXT(MATCH($C23,'2018-05'!$C$2:$C$100,0)+1,0)))="",INDIRECT(CONCATENATE("'2018-04'!S",TEXT(MATCH($C23,'2018-04'!$C$2:$C$100,0)+1,0)))="")),"Н/Д",INDIRECT(CONCATENATE("'2018-05'!S",TEXT(MATCH($C23,'2018-05'!$C$2:$C$100,0)+1,0)))-INDIRECT(CONCATENATE("'2018-04'!S",TEXT(MATCH($C23,'2018-04'!$C$2:$C$100,0)+1,0))))</f>
        <v>771607</v>
      </c>
      <c r="T23" s="17">
        <f ca="1">IF(OR(INDIRECT(CONCATENATE("'2018-05'!T",TEXT(MATCH($C23,'2018-05'!$C$2:$C$100,0)+1,0)))="",INDIRECT(CONCATENATE("'2018-04'!T",TEXT(MATCH($C23,'2018-04'!$C$2:$C$100,0)+1,0)))="",AND(INDIRECT(CONCATENATE("'2018-05'!T",TEXT(MATCH($C23,'2018-05'!$C$2:$C$100,0)+1,0)))="",INDIRECT(CONCATENATE("'2018-04'!T",TEXT(MATCH($C23,'2018-04'!$C$2:$C$100,0)+1,0)))="")),"Н/Д",INDIRECT(CONCATENATE("'2018-05'!T",TEXT(MATCH($C23,'2018-05'!$C$2:$C$100,0)+1,0)))-INDIRECT(CONCATENATE("'2018-04'!T",TEXT(MATCH($C23,'2018-04'!$C$2:$C$100,0)+1,0))))</f>
        <v>167984110.36000007</v>
      </c>
      <c r="U23" s="17">
        <f ca="1">IF(OR(INDIRECT(CONCATENATE("'2018-05'!U",TEXT(MATCH($C23,'2018-05'!$C$2:$C$100,0)+1,0)))="",INDIRECT(CONCATENATE("'2018-04'!U",TEXT(MATCH($C23,'2018-04'!$C$2:$C$100,0)+1,0)))="",AND(INDIRECT(CONCATENATE("'2018-05'!U",TEXT(MATCH($C23,'2018-05'!$C$2:$C$100,0)+1,0)))="",INDIRECT(CONCATENATE("'2018-04'!U",TEXT(MATCH($C23,'2018-04'!$C$2:$C$100,0)+1,0)))="")),"Н/Д",INDIRECT(CONCATENATE("'2018-05'!U",TEXT(MATCH($C23,'2018-05'!$C$2:$C$100,0)+1,0)))-INDIRECT(CONCATENATE("'2018-04'!U",TEXT(MATCH($C23,'2018-04'!$C$2:$C$100,0)+1,0))))</f>
        <v>6267730.570000004</v>
      </c>
      <c r="V23" s="17">
        <f ca="1">IF(OR(INDIRECT(CONCATENATE("'2018-05'!V",TEXT(MATCH($C23,'2018-05'!$C$2:$C$100,0)+1,0)))="",INDIRECT(CONCATENATE("'2018-04'!V",TEXT(MATCH($C23,'2018-04'!$C$2:$C$100,0)+1,0)))="",AND(INDIRECT(CONCATENATE("'2018-05'!V",TEXT(MATCH($C23,'2018-05'!$C$2:$C$100,0)+1,0)))="",INDIRECT(CONCATENATE("'2018-04'!V",TEXT(MATCH($C23,'2018-04'!$C$2:$C$100,0)+1,0)))="")),"Н/Д",INDIRECT(CONCATENATE("'2018-05'!V",TEXT(MATCH($C23,'2018-05'!$C$2:$C$100,0)+1,0)))-INDIRECT(CONCATENATE("'2018-04'!V",TEXT(MATCH($C23,'2018-04'!$C$2:$C$100,0)+1,0))))</f>
        <v>1118386929.6499999</v>
      </c>
      <c r="W23" s="17">
        <f ca="1">IF(OR(INDIRECT(CONCATENATE("'2018-05'!W",TEXT(MATCH($C23,'2018-05'!$C$2:$C$100,0)+1,0)))="",INDIRECT(CONCATENATE("'2018-04'!W",TEXT(MATCH($C23,'2018-04'!$C$2:$C$100,0)+1,0)))="",AND(INDIRECT(CONCATENATE("'2018-05'!W",TEXT(MATCH($C23,'2018-05'!$C$2:$C$100,0)+1,0)))="",INDIRECT(CONCATENATE("'2018-04'!W",TEXT(MATCH($C23,'2018-04'!$C$2:$C$100,0)+1,0)))="")),"Н/Д",INDIRECT(CONCATENATE("'2018-05'!W",TEXT(MATCH($C23,'2018-05'!$C$2:$C$100,0)+1,0)))-INDIRECT(CONCATENATE("'2018-04'!W",TEXT(MATCH($C23,'2018-04'!$C$2:$C$100,0)+1,0))))</f>
        <v>55048697559.5</v>
      </c>
    </row>
    <row r="24" spans="1:23" x14ac:dyDescent="0.25">
      <c r="A24" s="2" t="s">
        <v>34</v>
      </c>
      <c r="B24" s="2" t="s">
        <v>45</v>
      </c>
      <c r="C24" s="15">
        <v>63000000</v>
      </c>
      <c r="D24" s="2" t="s">
        <v>208</v>
      </c>
      <c r="E24" s="17">
        <f ca="1">IF(OR(INDIRECT(CONCATENATE("'2018-05'!E",TEXT(MATCH($C24,'2018-05'!$C$2:$C$100,0)+1,0)))="",INDIRECT(CONCATENATE("'2018-04'!E",TEXT(MATCH($C24,'2018-04'!$C$2:$C$100,0)+1,0)))="",AND(INDIRECT(CONCATENATE("'2018-05'!E",TEXT(MATCH($C24,'2018-05'!$C$2:$C$100,0)+1,0)))="",INDIRECT(CONCATENATE("'2018-04'!E",TEXT(MATCH($C24,'2018-04'!$C$2:$C$100,0)+1,0)))="")),"Н/Д",INDIRECT(CONCATENATE("'2018-05'!E",TEXT(MATCH($C24,'2018-05'!$C$2:$C$100,0)+1,0)))-INDIRECT(CONCATENATE("'2018-04'!E",TEXT(MATCH($C24,'2018-04'!$C$2:$C$100,0)+1,0))))</f>
        <v>9461300567.0800018</v>
      </c>
      <c r="F24" s="17">
        <f ca="1">IF(OR(INDIRECT(CONCATENATE("'2018-05'!F",TEXT(MATCH($C24,'2018-05'!$C$2:$C$100,0)+1,0)))="",INDIRECT(CONCATENATE("'2018-04'!F",TEXT(MATCH($C24,'2018-04'!$C$2:$C$100,0)+1,0)))="",AND(INDIRECT(CONCATENATE("'2018-05'!F",TEXT(MATCH($C24,'2018-05'!$C$2:$C$100,0)+1,0)))="",INDIRECT(CONCATENATE("'2018-04'!F",TEXT(MATCH($C24,'2018-04'!$C$2:$C$100,0)+1,0)))="")),"Н/Д",INDIRECT(CONCATENATE("'2018-05'!F",TEXT(MATCH($C24,'2018-05'!$C$2:$C$100,0)+1,0)))-INDIRECT(CONCATENATE("'2018-04'!F",TEXT(MATCH($C24,'2018-04'!$C$2:$C$100,0)+1,0))))</f>
        <v>7637684110.920002</v>
      </c>
      <c r="G24" s="17">
        <f ca="1">IF(OR(INDIRECT(CONCATENATE("'2018-05'!G",TEXT(MATCH($C24,'2018-05'!$C$2:$C$100,0)+1,0)))="",INDIRECT(CONCATENATE("'2018-04'!G",TEXT(MATCH($C24,'2018-04'!$C$2:$C$100,0)+1,0)))="",AND(INDIRECT(CONCATENATE("'2018-05'!G",TEXT(MATCH($C24,'2018-05'!$C$2:$C$100,0)+1,0)))="",INDIRECT(CONCATENATE("'2018-04'!G",TEXT(MATCH($C24,'2018-04'!$C$2:$C$100,0)+1,0)))="")),"Н/Д",INDIRECT(CONCATENATE("'2018-05'!G",TEXT(MATCH($C24,'2018-05'!$C$2:$C$100,0)+1,0)))-INDIRECT(CONCATENATE("'2018-04'!G",TEXT(MATCH($C24,'2018-04'!$C$2:$C$100,0)+1,0))))</f>
        <v>897833384.45000076</v>
      </c>
      <c r="H24" s="17">
        <f ca="1">IF(OR(INDIRECT(CONCATENATE("'2018-05'!H",TEXT(MATCH($C24,'2018-05'!$C$2:$C$100,0)+1,0)))="",INDIRECT(CONCATENATE("'2018-04'!H",TEXT(MATCH($C24,'2018-04'!$C$2:$C$100,0)+1,0)))="",AND(INDIRECT(CONCATENATE("'2018-05'!H",TEXT(MATCH($C24,'2018-05'!$C$2:$C$100,0)+1,0)))="",INDIRECT(CONCATENATE("'2018-04'!H",TEXT(MATCH($C24,'2018-04'!$C$2:$C$100,0)+1,0)))="")),"Н/Д",INDIRECT(CONCATENATE("'2018-05'!H",TEXT(MATCH($C24,'2018-05'!$C$2:$C$100,0)+1,0)))-INDIRECT(CONCATENATE("'2018-04'!H",TEXT(MATCH($C24,'2018-04'!$C$2:$C$100,0)+1,0))))</f>
        <v>2546154832.6100006</v>
      </c>
      <c r="I24" s="17">
        <f ca="1">IF(OR(INDIRECT(CONCATENATE("'2018-05'!I",TEXT(MATCH($C24,'2018-05'!$C$2:$C$100,0)+1,0)))="",INDIRECT(CONCATENATE("'2018-04'!I",TEXT(MATCH($C24,'2018-04'!$C$2:$C$100,0)+1,0)))="",AND(INDIRECT(CONCATENATE("'2018-05'!I",TEXT(MATCH($C24,'2018-05'!$C$2:$C$100,0)+1,0)))="",INDIRECT(CONCATENATE("'2018-04'!I",TEXT(MATCH($C24,'2018-04'!$C$2:$C$100,0)+1,0)))="")),"Н/Д",INDIRECT(CONCATENATE("'2018-05'!I",TEXT(MATCH($C24,'2018-05'!$C$2:$C$100,0)+1,0)))-INDIRECT(CONCATENATE("'2018-04'!I",TEXT(MATCH($C24,'2018-04'!$C$2:$C$100,0)+1,0))))</f>
        <v>511617562.9000001</v>
      </c>
      <c r="J24" s="17" t="str">
        <f ca="1">IF(OR(INDIRECT(CONCATENATE("'2018-05'!J",TEXT(MATCH($C24,'2018-05'!$C$2:$C$100,0)+1,0)))="",INDIRECT(CONCATENATE("'2018-04'!J",TEXT(MATCH($C24,'2018-04'!$C$2:$C$100,0)+1,0)))="",AND(INDIRECT(CONCATENATE("'2018-05'!J",TEXT(MATCH($C24,'2018-05'!$C$2:$C$100,0)+1,0)))="",INDIRECT(CONCATENATE("'2018-04'!J",TEXT(MATCH($C24,'2018-04'!$C$2:$C$100,0)+1,0)))="")),"Н/Д",INDIRECT(CONCATENATE("'2018-05'!J",TEXT(MATCH($C24,'2018-05'!$C$2:$C$100,0)+1,0)))-INDIRECT(CONCATENATE("'2018-04'!J",TEXT(MATCH($C24,'2018-04'!$C$2:$C$100,0)+1,0))))</f>
        <v>Н/Д</v>
      </c>
      <c r="K24" s="17">
        <f ca="1">IF(OR(INDIRECT(CONCATENATE("'2018-05'!K",TEXT(MATCH($C24,'2018-05'!$C$2:$C$100,0)+1,0)))="",INDIRECT(CONCATENATE("'2018-04'!K",TEXT(MATCH($C24,'2018-04'!$C$2:$C$100,0)+1,0)))="",AND(INDIRECT(CONCATENATE("'2018-05'!K",TEXT(MATCH($C24,'2018-05'!$C$2:$C$100,0)+1,0)))="",INDIRECT(CONCATENATE("'2018-04'!K",TEXT(MATCH($C24,'2018-04'!$C$2:$C$100,0)+1,0)))="")),"Н/Д",INDIRECT(CONCATENATE("'2018-05'!K",TEXT(MATCH($C24,'2018-05'!$C$2:$C$100,0)+1,0)))-INDIRECT(CONCATENATE("'2018-04'!K",TEXT(MATCH($C24,'2018-04'!$C$2:$C$100,0)+1,0))))</f>
        <v>1215129129.4699998</v>
      </c>
      <c r="L24" s="17">
        <f ca="1">IF(OR(INDIRECT(CONCATENATE("'2018-05'!L",TEXT(MATCH($C24,'2018-05'!$C$2:$C$100,0)+1,0)))="",INDIRECT(CONCATENATE("'2018-04'!L",TEXT(MATCH($C24,'2018-04'!$C$2:$C$100,0)+1,0)))="",AND(INDIRECT(CONCATENATE("'2018-05'!L",TEXT(MATCH($C24,'2018-05'!$C$2:$C$100,0)+1,0)))="",INDIRECT(CONCATENATE("'2018-04'!L",TEXT(MATCH($C24,'2018-04'!$C$2:$C$100,0)+1,0)))="")),"Н/Д",INDIRECT(CONCATENATE("'2018-05'!L",TEXT(MATCH($C24,'2018-05'!$C$2:$C$100,0)+1,0)))-INDIRECT(CONCATENATE("'2018-04'!L",TEXT(MATCH($C24,'2018-04'!$C$2:$C$100,0)+1,0))))</f>
        <v>2042833726.8099999</v>
      </c>
      <c r="M24" s="17">
        <f ca="1">IF(OR(INDIRECT(CONCATENATE("'2018-05'!M",TEXT(MATCH($C24,'2018-05'!$C$2:$C$100,0)+1,0)))="",INDIRECT(CONCATENATE("'2018-04'!M",TEXT(MATCH($C24,'2018-04'!$C$2:$C$100,0)+1,0)))="",AND(INDIRECT(CONCATENATE("'2018-05'!M",TEXT(MATCH($C24,'2018-05'!$C$2:$C$100,0)+1,0)))="",INDIRECT(CONCATENATE("'2018-04'!M",TEXT(MATCH($C24,'2018-04'!$C$2:$C$100,0)+1,0)))="")),"Н/Д",INDIRECT(CONCATENATE("'2018-05'!M",TEXT(MATCH($C24,'2018-05'!$C$2:$C$100,0)+1,0)))-INDIRECT(CONCATENATE("'2018-04'!M",TEXT(MATCH($C24,'2018-04'!$C$2:$C$100,0)+1,0))))</f>
        <v>3760290.84</v>
      </c>
      <c r="N24" s="17">
        <f ca="1">IF(OR(INDIRECT(CONCATENATE("'2018-05'!N",TEXT(MATCH($C24,'2018-05'!$C$2:$C$100,0)+1,0)))="",INDIRECT(CONCATENATE("'2018-04'!N",TEXT(MATCH($C24,'2018-04'!$C$2:$C$100,0)+1,0)))="",AND(INDIRECT(CONCATENATE("'2018-05'!N",TEXT(MATCH($C24,'2018-05'!$C$2:$C$100,0)+1,0)))="",INDIRECT(CONCATENATE("'2018-04'!N",TEXT(MATCH($C24,'2018-04'!$C$2:$C$100,0)+1,0)))="")),"Н/Д",INDIRECT(CONCATENATE("'2018-05'!N",TEXT(MATCH($C24,'2018-05'!$C$2:$C$100,0)+1,0)))-INDIRECT(CONCATENATE("'2018-04'!NE",TEXT(MATCH($C24,'2018-04'!$C$2:$C$100,0)+1,0))))</f>
        <v>232469337.58000001</v>
      </c>
      <c r="O24" s="17">
        <f ca="1">IF(OR(INDIRECT(CONCATENATE("'2018-05'!O",TEXT(MATCH($C24,'2018-05'!$C$2:$C$100,0)+1,0)))="",INDIRECT(CONCATENATE("'2018-04'!O",TEXT(MATCH($C24,'2018-04'!$C$2:$C$100,0)+1,0)))="",AND(INDIRECT(CONCATENATE("'2018-05'!O",TEXT(MATCH($C24,'2018-05'!$C$2:$C$100,0)+1,0)))="",INDIRECT(CONCATENATE("'2018-04'!O",TEXT(MATCH($C24,'2018-04'!$C$2:$C$100,0)+1,0)))="")),"Н/Д",INDIRECT(CONCATENATE("'2018-05'!O",TEXT(MATCH($C24,'2018-05'!$C$2:$C$100,0)+1,0)))-INDIRECT(CONCATENATE("'2018-04'!O",TEXT(MATCH($C24,'2018-04'!$C$2:$C$100,0)+1,0))))</f>
        <v>1039.75</v>
      </c>
      <c r="P24" s="17">
        <f ca="1">IF(OR(INDIRECT(CONCATENATE("'2018-05'!P",TEXT(MATCH($C24,'2018-05'!$C$2:$C$100,0)+1,0)))="",INDIRECT(CONCATENATE("'2018-04'!P",TEXT(MATCH($C24,'2018-04'!$C$2:$C$100,0)+1,0)))="",AND(INDIRECT(CONCATENATE("'2018-05'!P",TEXT(MATCH($C24,'2018-05'!$C$2:$C$100,0)+1,0)))="",INDIRECT(CONCATENATE("'2018-04'!P",TEXT(MATCH($C24,'2018-04'!$C$2:$C$100,0)+1,0)))="")),"Н/Д",INDIRECT(CONCATENATE("'2018-05'!P",TEXT(MATCH($C24,'2018-05'!$C$2:$C$100,0)+1,0)))-INDIRECT(CONCATENATE("'2018-04'!P",TEXT(MATCH($C24,'2018-04'!$C$2:$C$100,0)+1,0))))</f>
        <v>133299404.94999999</v>
      </c>
      <c r="Q24" s="17">
        <f ca="1">IF(OR(INDIRECT(CONCATENATE("'2018-05'!Q",TEXT(MATCH($C24,'2018-05'!$C$2:$C$100,0)+1,0)))="",INDIRECT(CONCATENATE("'2018-04'!Q",TEXT(MATCH($C24,'2018-04'!$C$2:$C$100,0)+1,0)))="",AND(INDIRECT(CONCATENATE("'2018-05'!Q",TEXT(MATCH($C24,'2018-05'!$C$2:$C$100,0)+1,0)))="",INDIRECT(CONCATENATE("'2018-04'!Q",TEXT(MATCH($C24,'2018-04'!$C$2:$C$100,0)+1,0)))="")),"Н/Д",INDIRECT(CONCATENATE("'2018-05'!Q",TEXT(MATCH($C24,'2018-05'!$C$2:$C$100,0)+1,0)))-INDIRECT(CONCATENATE("'2018-04'!Q",TEXT(MATCH($C24,'2018-04'!$C$2:$C$100,0)+1,0))))</f>
        <v>39661609.100000001</v>
      </c>
      <c r="R24" s="17">
        <f ca="1">IF(OR(INDIRECT(CONCATENATE("'2018-05'!R",TEXT(MATCH($C24,'2018-05'!$C$2:$C$100,0)+1,0)))="",INDIRECT(CONCATENATE("'2018-04'!R",TEXT(MATCH($C24,'2018-04'!$C$2:$C$100,0)+1,0)))="",AND(INDIRECT(CONCATENATE("'2018-05'!R",TEXT(MATCH($C24,'2018-05'!$C$2:$C$100,0)+1,0)))="",INDIRECT(CONCATENATE("'2018-04'!R",TEXT(MATCH($C24,'2018-04'!$C$2:$C$100,0)+1,0)))="")),"Н/Д",INDIRECT(CONCATENATE("'2018-05'!R",TEXT(MATCH($C24,'2018-05'!$C$2:$C$100,0)+1,0)))-INDIRECT(CONCATENATE("'2018-04'!R",TEXT(MATCH($C24,'2018-04'!$C$2:$C$100,0)+1,0))))</f>
        <v>36001529.49000001</v>
      </c>
      <c r="S24" s="17">
        <f ca="1">IF(OR(INDIRECT(CONCATENATE("'2018-05'!S",TEXT(MATCH($C24,'2018-05'!$C$2:$C$100,0)+1,0)))="",INDIRECT(CONCATENATE("'2018-04'!S",TEXT(MATCH($C24,'2018-04'!$C$2:$C$100,0)+1,0)))="",AND(INDIRECT(CONCATENATE("'2018-05'!S",TEXT(MATCH($C24,'2018-05'!$C$2:$C$100,0)+1,0)))="",INDIRECT(CONCATENATE("'2018-04'!S",TEXT(MATCH($C24,'2018-04'!$C$2:$C$100,0)+1,0)))="")),"Н/Д",INDIRECT(CONCATENATE("'2018-05'!S",TEXT(MATCH($C24,'2018-05'!$C$2:$C$100,0)+1,0)))-INDIRECT(CONCATENATE("'2018-04'!S",TEXT(MATCH($C24,'2018-04'!$C$2:$C$100,0)+1,0))))</f>
        <v>3715481.5500000003</v>
      </c>
      <c r="T24" s="17">
        <f ca="1">IF(OR(INDIRECT(CONCATENATE("'2018-05'!T",TEXT(MATCH($C24,'2018-05'!$C$2:$C$100,0)+1,0)))="",INDIRECT(CONCATENATE("'2018-04'!T",TEXT(MATCH($C24,'2018-04'!$C$2:$C$100,0)+1,0)))="",AND(INDIRECT(CONCATENATE("'2018-05'!T",TEXT(MATCH($C24,'2018-05'!$C$2:$C$100,0)+1,0)))="",INDIRECT(CONCATENATE("'2018-04'!T",TEXT(MATCH($C24,'2018-04'!$C$2:$C$100,0)+1,0)))="")),"Н/Д",INDIRECT(CONCATENATE("'2018-05'!T",TEXT(MATCH($C24,'2018-05'!$C$2:$C$100,0)+1,0)))-INDIRECT(CONCATENATE("'2018-04'!T",TEXT(MATCH($C24,'2018-04'!$C$2:$C$100,0)+1,0))))</f>
        <v>103147063.31</v>
      </c>
      <c r="U24" s="17">
        <f ca="1">IF(OR(INDIRECT(CONCATENATE("'2018-05'!U",TEXT(MATCH($C24,'2018-05'!$C$2:$C$100,0)+1,0)))="",INDIRECT(CONCATENATE("'2018-04'!U",TEXT(MATCH($C24,'2018-04'!$C$2:$C$100,0)+1,0)))="",AND(INDIRECT(CONCATENATE("'2018-05'!U",TEXT(MATCH($C24,'2018-05'!$C$2:$C$100,0)+1,0)))="",INDIRECT(CONCATENATE("'2018-04'!U",TEXT(MATCH($C24,'2018-04'!$C$2:$C$100,0)+1,0)))="")),"Н/Д",INDIRECT(CONCATENATE("'2018-05'!U",TEXT(MATCH($C24,'2018-05'!$C$2:$C$100,0)+1,0)))-INDIRECT(CONCATENATE("'2018-04'!U",TEXT(MATCH($C24,'2018-04'!$C$2:$C$100,0)+1,0))))</f>
        <v>1667137.3999999994</v>
      </c>
      <c r="V24" s="17">
        <f ca="1">IF(OR(INDIRECT(CONCATENATE("'2018-05'!V",TEXT(MATCH($C24,'2018-05'!$C$2:$C$100,0)+1,0)))="",INDIRECT(CONCATENATE("'2018-04'!V",TEXT(MATCH($C24,'2018-04'!$C$2:$C$100,0)+1,0)))="",AND(INDIRECT(CONCATENATE("'2018-05'!V",TEXT(MATCH($C24,'2018-05'!$C$2:$C$100,0)+1,0)))="",INDIRECT(CONCATENATE("'2018-04'!V",TEXT(MATCH($C24,'2018-04'!$C$2:$C$100,0)+1,0)))="")),"Н/Д",INDIRECT(CONCATENATE("'2018-05'!V",TEXT(MATCH($C24,'2018-05'!$C$2:$C$100,0)+1,0)))-INDIRECT(CONCATENATE("'2018-04'!V",TEXT(MATCH($C24,'2018-04'!$C$2:$C$100,0)+1,0))))</f>
        <v>1823616456.1599998</v>
      </c>
      <c r="W24" s="17">
        <f ca="1">IF(OR(INDIRECT(CONCATENATE("'2018-05'!W",TEXT(MATCH($C24,'2018-05'!$C$2:$C$100,0)+1,0)))="",INDIRECT(CONCATENATE("'2018-04'!W",TEXT(MATCH($C24,'2018-04'!$C$2:$C$100,0)+1,0)))="",AND(INDIRECT(CONCATENATE("'2018-05'!W",TEXT(MATCH($C24,'2018-05'!$C$2:$C$100,0)+1,0)))="",INDIRECT(CONCATENATE("'2018-04'!W",TEXT(MATCH($C24,'2018-04'!$C$2:$C$100,0)+1,0)))="")),"Н/Д",INDIRECT(CONCATENATE("'2018-05'!W",TEXT(MATCH($C24,'2018-05'!$C$2:$C$100,0)+1,0)))-INDIRECT(CONCATENATE("'2018-04'!W",TEXT(MATCH($C24,'2018-04'!$C$2:$C$100,0)+1,0))))</f>
        <v>26523057171.419998</v>
      </c>
    </row>
    <row r="25" spans="1:23" x14ac:dyDescent="0.25">
      <c r="A25" s="2" t="s">
        <v>34</v>
      </c>
      <c r="B25" s="2" t="s">
        <v>46</v>
      </c>
      <c r="C25" s="15">
        <v>94000000</v>
      </c>
      <c r="D25" s="2" t="s">
        <v>208</v>
      </c>
      <c r="E25" s="17">
        <f ca="1">IF(OR(INDIRECT(CONCATENATE("'2018-05'!E",TEXT(MATCH($C25,'2018-05'!$C$2:$C$100,0)+1,0)))="",INDIRECT(CONCATENATE("'2018-04'!E",TEXT(MATCH($C25,'2018-04'!$C$2:$C$100,0)+1,0)))="",AND(INDIRECT(CONCATENATE("'2018-05'!E",TEXT(MATCH($C25,'2018-05'!$C$2:$C$100,0)+1,0)))="",INDIRECT(CONCATENATE("'2018-04'!E",TEXT(MATCH($C25,'2018-04'!$C$2:$C$100,0)+1,0)))="")),"Н/Д",INDIRECT(CONCATENATE("'2018-05'!E",TEXT(MATCH($C25,'2018-05'!$C$2:$C$100,0)+1,0)))-INDIRECT(CONCATENATE("'2018-04'!E",TEXT(MATCH($C25,'2018-04'!$C$2:$C$100,0)+1,0))))</f>
        <v>7244407697.1299973</v>
      </c>
      <c r="F25" s="17">
        <f ca="1">IF(OR(INDIRECT(CONCATENATE("'2018-05'!F",TEXT(MATCH($C25,'2018-05'!$C$2:$C$100,0)+1,0)))="",INDIRECT(CONCATENATE("'2018-04'!F",TEXT(MATCH($C25,'2018-04'!$C$2:$C$100,0)+1,0)))="",AND(INDIRECT(CONCATENATE("'2018-05'!F",TEXT(MATCH($C25,'2018-05'!$C$2:$C$100,0)+1,0)))="",INDIRECT(CONCATENATE("'2018-04'!F",TEXT(MATCH($C25,'2018-04'!$C$2:$C$100,0)+1,0)))="")),"Н/Д",INDIRECT(CONCATENATE("'2018-05'!F",TEXT(MATCH($C25,'2018-05'!$C$2:$C$100,0)+1,0)))-INDIRECT(CONCATENATE("'2018-04'!F",TEXT(MATCH($C25,'2018-04'!$C$2:$C$100,0)+1,0))))</f>
        <v>5624634495.7600021</v>
      </c>
      <c r="G25" s="17">
        <f ca="1">IF(OR(INDIRECT(CONCATENATE("'2018-05'!G",TEXT(MATCH($C25,'2018-05'!$C$2:$C$100,0)+1,0)))="",INDIRECT(CONCATENATE("'2018-04'!G",TEXT(MATCH($C25,'2018-04'!$C$2:$C$100,0)+1,0)))="",AND(INDIRECT(CONCATENATE("'2018-05'!G",TEXT(MATCH($C25,'2018-05'!$C$2:$C$100,0)+1,0)))="",INDIRECT(CONCATENATE("'2018-04'!G",TEXT(MATCH($C25,'2018-04'!$C$2:$C$100,0)+1,0)))="")),"Н/Д",INDIRECT(CONCATENATE("'2018-05'!G",TEXT(MATCH($C25,'2018-05'!$C$2:$C$100,0)+1,0)))-INDIRECT(CONCATENATE("'2018-04'!G",TEXT(MATCH($C25,'2018-04'!$C$2:$C$100,0)+1,0))))</f>
        <v>886116956.34999943</v>
      </c>
      <c r="H25" s="17">
        <f ca="1">IF(OR(INDIRECT(CONCATENATE("'2018-05'!H",TEXT(MATCH($C25,'2018-05'!$C$2:$C$100,0)+1,0)))="",INDIRECT(CONCATENATE("'2018-04'!H",TEXT(MATCH($C25,'2018-04'!$C$2:$C$100,0)+1,0)))="",AND(INDIRECT(CONCATENATE("'2018-05'!H",TEXT(MATCH($C25,'2018-05'!$C$2:$C$100,0)+1,0)))="",INDIRECT(CONCATENATE("'2018-04'!H",TEXT(MATCH($C25,'2018-04'!$C$2:$C$100,0)+1,0)))="")),"Н/Д",INDIRECT(CONCATENATE("'2018-05'!H",TEXT(MATCH($C25,'2018-05'!$C$2:$C$100,0)+1,0)))-INDIRECT(CONCATENATE("'2018-04'!H",TEXT(MATCH($C25,'2018-04'!$C$2:$C$100,0)+1,0))))</f>
        <v>1866464180.8999996</v>
      </c>
      <c r="I25" s="17">
        <f ca="1">IF(OR(INDIRECT(CONCATENATE("'2018-05'!I",TEXT(MATCH($C25,'2018-05'!$C$2:$C$100,0)+1,0)))="",INDIRECT(CONCATENATE("'2018-04'!I",TEXT(MATCH($C25,'2018-04'!$C$2:$C$100,0)+1,0)))="",AND(INDIRECT(CONCATENATE("'2018-05'!I",TEXT(MATCH($C25,'2018-05'!$C$2:$C$100,0)+1,0)))="",INDIRECT(CONCATENATE("'2018-04'!I",TEXT(MATCH($C25,'2018-04'!$C$2:$C$100,0)+1,0)))="")),"Н/Д",INDIRECT(CONCATENATE("'2018-05'!I",TEXT(MATCH($C25,'2018-05'!$C$2:$C$100,0)+1,0)))-INDIRECT(CONCATENATE("'2018-04'!I",TEXT(MATCH($C25,'2018-04'!$C$2:$C$100,0)+1,0))))</f>
        <v>459928637.36999989</v>
      </c>
      <c r="J25" s="17" t="str">
        <f ca="1">IF(OR(INDIRECT(CONCATENATE("'2018-05'!J",TEXT(MATCH($C25,'2018-05'!$C$2:$C$100,0)+1,0)))="",INDIRECT(CONCATENATE("'2018-04'!J",TEXT(MATCH($C25,'2018-04'!$C$2:$C$100,0)+1,0)))="",AND(INDIRECT(CONCATENATE("'2018-05'!J",TEXT(MATCH($C25,'2018-05'!$C$2:$C$100,0)+1,0)))="",INDIRECT(CONCATENATE("'2018-04'!J",TEXT(MATCH($C25,'2018-04'!$C$2:$C$100,0)+1,0)))="")),"Н/Д",INDIRECT(CONCATENATE("'2018-05'!J",TEXT(MATCH($C25,'2018-05'!$C$2:$C$100,0)+1,0)))-INDIRECT(CONCATENATE("'2018-04'!J",TEXT(MATCH($C25,'2018-04'!$C$2:$C$100,0)+1,0))))</f>
        <v>Н/Д</v>
      </c>
      <c r="K25" s="17">
        <f ca="1">IF(OR(INDIRECT(CONCATENATE("'2018-05'!K",TEXT(MATCH($C25,'2018-05'!$C$2:$C$100,0)+1,0)))="",INDIRECT(CONCATENATE("'2018-04'!K",TEXT(MATCH($C25,'2018-04'!$C$2:$C$100,0)+1,0)))="",AND(INDIRECT(CONCATENATE("'2018-05'!K",TEXT(MATCH($C25,'2018-05'!$C$2:$C$100,0)+1,0)))="",INDIRECT(CONCATENATE("'2018-04'!K",TEXT(MATCH($C25,'2018-04'!$C$2:$C$100,0)+1,0)))="")),"Н/Д",INDIRECT(CONCATENATE("'2018-05'!K",TEXT(MATCH($C25,'2018-05'!$C$2:$C$100,0)+1,0)))-INDIRECT(CONCATENATE("'2018-04'!K",TEXT(MATCH($C25,'2018-04'!$C$2:$C$100,0)+1,0))))</f>
        <v>989571683.1400001</v>
      </c>
      <c r="L25" s="17">
        <f ca="1">IF(OR(INDIRECT(CONCATENATE("'2018-05'!L",TEXT(MATCH($C25,'2018-05'!$C$2:$C$100,0)+1,0)))="",INDIRECT(CONCATENATE("'2018-04'!L",TEXT(MATCH($C25,'2018-04'!$C$2:$C$100,0)+1,0)))="",AND(INDIRECT(CONCATENATE("'2018-05'!L",TEXT(MATCH($C25,'2018-05'!$C$2:$C$100,0)+1,0)))="",INDIRECT(CONCATENATE("'2018-04'!L",TEXT(MATCH($C25,'2018-04'!$C$2:$C$100,0)+1,0)))="")),"Н/Д",INDIRECT(CONCATENATE("'2018-05'!L",TEXT(MATCH($C25,'2018-05'!$C$2:$C$100,0)+1,0)))-INDIRECT(CONCATENATE("'2018-04'!L",TEXT(MATCH($C25,'2018-04'!$C$2:$C$100,0)+1,0))))</f>
        <v>1192326602.4400001</v>
      </c>
      <c r="M25" s="17">
        <f ca="1">IF(OR(INDIRECT(CONCATENATE("'2018-05'!M",TEXT(MATCH($C25,'2018-05'!$C$2:$C$100,0)+1,0)))="",INDIRECT(CONCATENATE("'2018-04'!M",TEXT(MATCH($C25,'2018-04'!$C$2:$C$100,0)+1,0)))="",AND(INDIRECT(CONCATENATE("'2018-05'!M",TEXT(MATCH($C25,'2018-05'!$C$2:$C$100,0)+1,0)))="",INDIRECT(CONCATENATE("'2018-04'!M",TEXT(MATCH($C25,'2018-04'!$C$2:$C$100,0)+1,0)))="")),"Н/Д",INDIRECT(CONCATENATE("'2018-05'!M",TEXT(MATCH($C25,'2018-05'!$C$2:$C$100,0)+1,0)))-INDIRECT(CONCATENATE("'2018-04'!M",TEXT(MATCH($C25,'2018-04'!$C$2:$C$100,0)+1,0))))</f>
        <v>655029.53000000026</v>
      </c>
      <c r="N25" s="17">
        <f ca="1">IF(OR(INDIRECT(CONCATENATE("'2018-05'!N",TEXT(MATCH($C25,'2018-05'!$C$2:$C$100,0)+1,0)))="",INDIRECT(CONCATENATE("'2018-04'!N",TEXT(MATCH($C25,'2018-04'!$C$2:$C$100,0)+1,0)))="",AND(INDIRECT(CONCATENATE("'2018-05'!N",TEXT(MATCH($C25,'2018-05'!$C$2:$C$100,0)+1,0)))="",INDIRECT(CONCATENATE("'2018-04'!N",TEXT(MATCH($C25,'2018-04'!$C$2:$C$100,0)+1,0)))="")),"Н/Д",INDIRECT(CONCATENATE("'2018-05'!N",TEXT(MATCH($C25,'2018-05'!$C$2:$C$100,0)+1,0)))-INDIRECT(CONCATENATE("'2018-04'!NE",TEXT(MATCH($C25,'2018-04'!$C$2:$C$100,0)+1,0))))</f>
        <v>146545069.43000001</v>
      </c>
      <c r="O25" s="17">
        <f ca="1">IF(OR(INDIRECT(CONCATENATE("'2018-05'!O",TEXT(MATCH($C25,'2018-05'!$C$2:$C$100,0)+1,0)))="",INDIRECT(CONCATENATE("'2018-04'!O",TEXT(MATCH($C25,'2018-04'!$C$2:$C$100,0)+1,0)))="",AND(INDIRECT(CONCATENATE("'2018-05'!O",TEXT(MATCH($C25,'2018-05'!$C$2:$C$100,0)+1,0)))="",INDIRECT(CONCATENATE("'2018-04'!O",TEXT(MATCH($C25,'2018-04'!$C$2:$C$100,0)+1,0)))="")),"Н/Д",INDIRECT(CONCATENATE("'2018-05'!O",TEXT(MATCH($C25,'2018-05'!$C$2:$C$100,0)+1,0)))-INDIRECT(CONCATENATE("'2018-04'!O",TEXT(MATCH($C25,'2018-04'!$C$2:$C$100,0)+1,0))))</f>
        <v>2573.619999999999</v>
      </c>
      <c r="P25" s="17">
        <f ca="1">IF(OR(INDIRECT(CONCATENATE("'2018-05'!P",TEXT(MATCH($C25,'2018-05'!$C$2:$C$100,0)+1,0)))="",INDIRECT(CONCATENATE("'2018-04'!P",TEXT(MATCH($C25,'2018-04'!$C$2:$C$100,0)+1,0)))="",AND(INDIRECT(CONCATENATE("'2018-05'!P",TEXT(MATCH($C25,'2018-05'!$C$2:$C$100,0)+1,0)))="",INDIRECT(CONCATENATE("'2018-04'!P",TEXT(MATCH($C25,'2018-04'!$C$2:$C$100,0)+1,0)))="")),"Н/Д",INDIRECT(CONCATENATE("'2018-05'!P",TEXT(MATCH($C25,'2018-05'!$C$2:$C$100,0)+1,0)))-INDIRECT(CONCATENATE("'2018-04'!P",TEXT(MATCH($C25,'2018-04'!$C$2:$C$100,0)+1,0))))</f>
        <v>46287880.75</v>
      </c>
      <c r="Q25" s="17">
        <f ca="1">IF(OR(INDIRECT(CONCATENATE("'2018-05'!Q",TEXT(MATCH($C25,'2018-05'!$C$2:$C$100,0)+1,0)))="",INDIRECT(CONCATENATE("'2018-04'!Q",TEXT(MATCH($C25,'2018-04'!$C$2:$C$100,0)+1,0)))="",AND(INDIRECT(CONCATENATE("'2018-05'!Q",TEXT(MATCH($C25,'2018-05'!$C$2:$C$100,0)+1,0)))="",INDIRECT(CONCATENATE("'2018-04'!Q",TEXT(MATCH($C25,'2018-04'!$C$2:$C$100,0)+1,0)))="")),"Н/Д",INDIRECT(CONCATENATE("'2018-05'!Q",TEXT(MATCH($C25,'2018-05'!$C$2:$C$100,0)+1,0)))-INDIRECT(CONCATENATE("'2018-04'!Q",TEXT(MATCH($C25,'2018-04'!$C$2:$C$100,0)+1,0))))</f>
        <v>27264084.949999988</v>
      </c>
      <c r="R25" s="17">
        <f ca="1">IF(OR(INDIRECT(CONCATENATE("'2018-05'!R",TEXT(MATCH($C25,'2018-05'!$C$2:$C$100,0)+1,0)))="",INDIRECT(CONCATENATE("'2018-04'!R",TEXT(MATCH($C25,'2018-04'!$C$2:$C$100,0)+1,0)))="",AND(INDIRECT(CONCATENATE("'2018-05'!R",TEXT(MATCH($C25,'2018-05'!$C$2:$C$100,0)+1,0)))="",INDIRECT(CONCATENATE("'2018-04'!R",TEXT(MATCH($C25,'2018-04'!$C$2:$C$100,0)+1,0)))="")),"Н/Д",INDIRECT(CONCATENATE("'2018-05'!R",TEXT(MATCH($C25,'2018-05'!$C$2:$C$100,0)+1,0)))-INDIRECT(CONCATENATE("'2018-04'!R",TEXT(MATCH($C25,'2018-04'!$C$2:$C$100,0)+1,0))))</f>
        <v>17676034.439999998</v>
      </c>
      <c r="S25" s="17">
        <f ca="1">IF(OR(INDIRECT(CONCATENATE("'2018-05'!S",TEXT(MATCH($C25,'2018-05'!$C$2:$C$100,0)+1,0)))="",INDIRECT(CONCATENATE("'2018-04'!S",TEXT(MATCH($C25,'2018-04'!$C$2:$C$100,0)+1,0)))="",AND(INDIRECT(CONCATENATE("'2018-05'!S",TEXT(MATCH($C25,'2018-05'!$C$2:$C$100,0)+1,0)))="",INDIRECT(CONCATENATE("'2018-04'!S",TEXT(MATCH($C25,'2018-04'!$C$2:$C$100,0)+1,0)))="")),"Н/Д",INDIRECT(CONCATENATE("'2018-05'!S",TEXT(MATCH($C25,'2018-05'!$C$2:$C$100,0)+1,0)))-INDIRECT(CONCATENATE("'2018-04'!S",TEXT(MATCH($C25,'2018-04'!$C$2:$C$100,0)+1,0))))</f>
        <v>251550</v>
      </c>
      <c r="T25" s="17">
        <f ca="1">IF(OR(INDIRECT(CONCATENATE("'2018-05'!T",TEXT(MATCH($C25,'2018-05'!$C$2:$C$100,0)+1,0)))="",INDIRECT(CONCATENATE("'2018-04'!T",TEXT(MATCH($C25,'2018-04'!$C$2:$C$100,0)+1,0)))="",AND(INDIRECT(CONCATENATE("'2018-05'!T",TEXT(MATCH($C25,'2018-05'!$C$2:$C$100,0)+1,0)))="",INDIRECT(CONCATENATE("'2018-04'!T",TEXT(MATCH($C25,'2018-04'!$C$2:$C$100,0)+1,0)))="")),"Н/Д",INDIRECT(CONCATENATE("'2018-05'!T",TEXT(MATCH($C25,'2018-05'!$C$2:$C$100,0)+1,0)))-INDIRECT(CONCATENATE("'2018-04'!T",TEXT(MATCH($C25,'2018-04'!$C$2:$C$100,0)+1,0))))</f>
        <v>84714467.839999974</v>
      </c>
      <c r="U25" s="17">
        <f ca="1">IF(OR(INDIRECT(CONCATENATE("'2018-05'!U",TEXT(MATCH($C25,'2018-05'!$C$2:$C$100,0)+1,0)))="",INDIRECT(CONCATENATE("'2018-04'!U",TEXT(MATCH($C25,'2018-04'!$C$2:$C$100,0)+1,0)))="",AND(INDIRECT(CONCATENATE("'2018-05'!U",TEXT(MATCH($C25,'2018-05'!$C$2:$C$100,0)+1,0)))="",INDIRECT(CONCATENATE("'2018-04'!U",TEXT(MATCH($C25,'2018-04'!$C$2:$C$100,0)+1,0)))="")),"Н/Д",INDIRECT(CONCATENATE("'2018-05'!U",TEXT(MATCH($C25,'2018-05'!$C$2:$C$100,0)+1,0)))-INDIRECT(CONCATENATE("'2018-04'!U",TEXT(MATCH($C25,'2018-04'!$C$2:$C$100,0)+1,0))))</f>
        <v>-3734221.9000000004</v>
      </c>
      <c r="V25" s="17">
        <f ca="1">IF(OR(INDIRECT(CONCATENATE("'2018-05'!V",TEXT(MATCH($C25,'2018-05'!$C$2:$C$100,0)+1,0)))="",INDIRECT(CONCATENATE("'2018-04'!V",TEXT(MATCH($C25,'2018-04'!$C$2:$C$100,0)+1,0)))="",AND(INDIRECT(CONCATENATE("'2018-05'!V",TEXT(MATCH($C25,'2018-05'!$C$2:$C$100,0)+1,0)))="",INDIRECT(CONCATENATE("'2018-04'!V",TEXT(MATCH($C25,'2018-04'!$C$2:$C$100,0)+1,0)))="")),"Н/Д",INDIRECT(CONCATENATE("'2018-05'!V",TEXT(MATCH($C25,'2018-05'!$C$2:$C$100,0)+1,0)))-INDIRECT(CONCATENATE("'2018-04'!V",TEXT(MATCH($C25,'2018-04'!$C$2:$C$100,0)+1,0))))</f>
        <v>1619773201.3700004</v>
      </c>
      <c r="W25" s="17">
        <f ca="1">IF(OR(INDIRECT(CONCATENATE("'2018-05'!W",TEXT(MATCH($C25,'2018-05'!$C$2:$C$100,0)+1,0)))="",INDIRECT(CONCATENATE("'2018-04'!W",TEXT(MATCH($C25,'2018-04'!$C$2:$C$100,0)+1,0)))="",AND(INDIRECT(CONCATENATE("'2018-05'!W",TEXT(MATCH($C25,'2018-05'!$C$2:$C$100,0)+1,0)))="",INDIRECT(CONCATENATE("'2018-04'!W",TEXT(MATCH($C25,'2018-04'!$C$2:$C$100,0)+1,0)))="")),"Н/Д",INDIRECT(CONCATENATE("'2018-05'!W",TEXT(MATCH($C25,'2018-05'!$C$2:$C$100,0)+1,0)))-INDIRECT(CONCATENATE("'2018-04'!W",TEXT(MATCH($C25,'2018-04'!$C$2:$C$100,0)+1,0))))</f>
        <v>20097295133.470009</v>
      </c>
    </row>
    <row r="26" spans="1:23" x14ac:dyDescent="0.25">
      <c r="A26" s="2" t="s">
        <v>34</v>
      </c>
      <c r="B26" s="2" t="s">
        <v>47</v>
      </c>
      <c r="C26" s="15">
        <v>73000000</v>
      </c>
      <c r="D26" s="2" t="s">
        <v>208</v>
      </c>
      <c r="E26" s="17">
        <f ca="1">IF(OR(INDIRECT(CONCATENATE("'2018-05'!E",TEXT(MATCH($C26,'2018-05'!$C$2:$C$100,0)+1,0)))="",INDIRECT(CONCATENATE("'2018-04'!E",TEXT(MATCH($C26,'2018-04'!$C$2:$C$100,0)+1,0)))="",AND(INDIRECT(CONCATENATE("'2018-05'!E",TEXT(MATCH($C26,'2018-05'!$C$2:$C$100,0)+1,0)))="",INDIRECT(CONCATENATE("'2018-04'!E",TEXT(MATCH($C26,'2018-04'!$C$2:$C$100,0)+1,0)))="")),"Н/Д",INDIRECT(CONCATENATE("'2018-05'!E",TEXT(MATCH($C26,'2018-05'!$C$2:$C$100,0)+1,0)))-INDIRECT(CONCATENATE("'2018-04'!E",TEXT(MATCH($C26,'2018-04'!$C$2:$C$100,0)+1,0))))</f>
        <v>5249317166.6800003</v>
      </c>
      <c r="F26" s="17">
        <f ca="1">IF(OR(INDIRECT(CONCATENATE("'2018-05'!F",TEXT(MATCH($C26,'2018-05'!$C$2:$C$100,0)+1,0)))="",INDIRECT(CONCATENATE("'2018-04'!F",TEXT(MATCH($C26,'2018-04'!$C$2:$C$100,0)+1,0)))="",AND(INDIRECT(CONCATENATE("'2018-05'!F",TEXT(MATCH($C26,'2018-05'!$C$2:$C$100,0)+1,0)))="",INDIRECT(CONCATENATE("'2018-04'!F",TEXT(MATCH($C26,'2018-04'!$C$2:$C$100,0)+1,0)))="")),"Н/Д",INDIRECT(CONCATENATE("'2018-05'!F",TEXT(MATCH($C26,'2018-05'!$C$2:$C$100,0)+1,0)))-INDIRECT(CONCATENATE("'2018-04'!F",TEXT(MATCH($C26,'2018-04'!$C$2:$C$100,0)+1,0))))</f>
        <v>4139381389.3200016</v>
      </c>
      <c r="G26" s="17">
        <f ca="1">IF(OR(INDIRECT(CONCATENATE("'2018-05'!G",TEXT(MATCH($C26,'2018-05'!$C$2:$C$100,0)+1,0)))="",INDIRECT(CONCATENATE("'2018-04'!G",TEXT(MATCH($C26,'2018-04'!$C$2:$C$100,0)+1,0)))="",AND(INDIRECT(CONCATENATE("'2018-05'!G",TEXT(MATCH($C26,'2018-05'!$C$2:$C$100,0)+1,0)))="",INDIRECT(CONCATENATE("'2018-04'!G",TEXT(MATCH($C26,'2018-04'!$C$2:$C$100,0)+1,0)))="")),"Н/Д",INDIRECT(CONCATENATE("'2018-05'!G",TEXT(MATCH($C26,'2018-05'!$C$2:$C$100,0)+1,0)))-INDIRECT(CONCATENATE("'2018-04'!G",TEXT(MATCH($C26,'2018-04'!$C$2:$C$100,0)+1,0))))</f>
        <v>419283014.56999969</v>
      </c>
      <c r="H26" s="17">
        <f ca="1">IF(OR(INDIRECT(CONCATENATE("'2018-05'!H",TEXT(MATCH($C26,'2018-05'!$C$2:$C$100,0)+1,0)))="",INDIRECT(CONCATENATE("'2018-04'!H",TEXT(MATCH($C26,'2018-04'!$C$2:$C$100,0)+1,0)))="",AND(INDIRECT(CONCATENATE("'2018-05'!H",TEXT(MATCH($C26,'2018-05'!$C$2:$C$100,0)+1,0)))="",INDIRECT(CONCATENATE("'2018-04'!H",TEXT(MATCH($C26,'2018-04'!$C$2:$C$100,0)+1,0)))="")),"Н/Д",INDIRECT(CONCATENATE("'2018-05'!H",TEXT(MATCH($C26,'2018-05'!$C$2:$C$100,0)+1,0)))-INDIRECT(CONCATENATE("'2018-04'!H",TEXT(MATCH($C26,'2018-04'!$C$2:$C$100,0)+1,0))))</f>
        <v>1258565239.5500002</v>
      </c>
      <c r="I26" s="17">
        <f ca="1">IF(OR(INDIRECT(CONCATENATE("'2018-05'!I",TEXT(MATCH($C26,'2018-05'!$C$2:$C$100,0)+1,0)))="",INDIRECT(CONCATENATE("'2018-04'!I",TEXT(MATCH($C26,'2018-04'!$C$2:$C$100,0)+1,0)))="",AND(INDIRECT(CONCATENATE("'2018-05'!I",TEXT(MATCH($C26,'2018-05'!$C$2:$C$100,0)+1,0)))="",INDIRECT(CONCATENATE("'2018-04'!I",TEXT(MATCH($C26,'2018-04'!$C$2:$C$100,0)+1,0)))="")),"Н/Д",INDIRECT(CONCATENATE("'2018-05'!I",TEXT(MATCH($C26,'2018-05'!$C$2:$C$100,0)+1,0)))-INDIRECT(CONCATENATE("'2018-04'!I",TEXT(MATCH($C26,'2018-04'!$C$2:$C$100,0)+1,0))))</f>
        <v>886853573.94000006</v>
      </c>
      <c r="J26" s="17" t="str">
        <f ca="1">IF(OR(INDIRECT(CONCATENATE("'2018-05'!J",TEXT(MATCH($C26,'2018-05'!$C$2:$C$100,0)+1,0)))="",INDIRECT(CONCATENATE("'2018-04'!J",TEXT(MATCH($C26,'2018-04'!$C$2:$C$100,0)+1,0)))="",AND(INDIRECT(CONCATENATE("'2018-05'!J",TEXT(MATCH($C26,'2018-05'!$C$2:$C$100,0)+1,0)))="",INDIRECT(CONCATENATE("'2018-04'!J",TEXT(MATCH($C26,'2018-04'!$C$2:$C$100,0)+1,0)))="")),"Н/Д",INDIRECT(CONCATENATE("'2018-05'!J",TEXT(MATCH($C26,'2018-05'!$C$2:$C$100,0)+1,0)))-INDIRECT(CONCATENATE("'2018-04'!J",TEXT(MATCH($C26,'2018-04'!$C$2:$C$100,0)+1,0))))</f>
        <v>Н/Д</v>
      </c>
      <c r="K26" s="17">
        <f ca="1">IF(OR(INDIRECT(CONCATENATE("'2018-05'!K",TEXT(MATCH($C26,'2018-05'!$C$2:$C$100,0)+1,0)))="",INDIRECT(CONCATENATE("'2018-04'!K",TEXT(MATCH($C26,'2018-04'!$C$2:$C$100,0)+1,0)))="",AND(INDIRECT(CONCATENATE("'2018-05'!K",TEXT(MATCH($C26,'2018-05'!$C$2:$C$100,0)+1,0)))="",INDIRECT(CONCATENATE("'2018-04'!K",TEXT(MATCH($C26,'2018-04'!$C$2:$C$100,0)+1,0)))="")),"Н/Д",INDIRECT(CONCATENATE("'2018-05'!K",TEXT(MATCH($C26,'2018-05'!$C$2:$C$100,0)+1,0)))-INDIRECT(CONCATENATE("'2018-04'!K",TEXT(MATCH($C26,'2018-04'!$C$2:$C$100,0)+1,0))))</f>
        <v>589677444.95999992</v>
      </c>
      <c r="L26" s="17">
        <f ca="1">IF(OR(INDIRECT(CONCATENATE("'2018-05'!L",TEXT(MATCH($C26,'2018-05'!$C$2:$C$100,0)+1,0)))="",INDIRECT(CONCATENATE("'2018-04'!L",TEXT(MATCH($C26,'2018-04'!$C$2:$C$100,0)+1,0)))="",AND(INDIRECT(CONCATENATE("'2018-05'!L",TEXT(MATCH($C26,'2018-05'!$C$2:$C$100,0)+1,0)))="",INDIRECT(CONCATENATE("'2018-04'!L",TEXT(MATCH($C26,'2018-04'!$C$2:$C$100,0)+1,0)))="")),"Н/Д",INDIRECT(CONCATENATE("'2018-05'!L",TEXT(MATCH($C26,'2018-05'!$C$2:$C$100,0)+1,0)))-INDIRECT(CONCATENATE("'2018-04'!L",TEXT(MATCH($C26,'2018-04'!$C$2:$C$100,0)+1,0))))</f>
        <v>786298522.20000005</v>
      </c>
      <c r="M26" s="17">
        <f ca="1">IF(OR(INDIRECT(CONCATENATE("'2018-05'!M",TEXT(MATCH($C26,'2018-05'!$C$2:$C$100,0)+1,0)))="",INDIRECT(CONCATENATE("'2018-04'!M",TEXT(MATCH($C26,'2018-04'!$C$2:$C$100,0)+1,0)))="",AND(INDIRECT(CONCATENATE("'2018-05'!M",TEXT(MATCH($C26,'2018-05'!$C$2:$C$100,0)+1,0)))="",INDIRECT(CONCATENATE("'2018-04'!M",TEXT(MATCH($C26,'2018-04'!$C$2:$C$100,0)+1,0)))="")),"Н/Д",INDIRECT(CONCATENATE("'2018-05'!M",TEXT(MATCH($C26,'2018-05'!$C$2:$C$100,0)+1,0)))-INDIRECT(CONCATENATE("'2018-04'!M",TEXT(MATCH($C26,'2018-04'!$C$2:$C$100,0)+1,0))))</f>
        <v>2057248.17</v>
      </c>
      <c r="N26" s="17">
        <f ca="1">IF(OR(INDIRECT(CONCATENATE("'2018-05'!N",TEXT(MATCH($C26,'2018-05'!$C$2:$C$100,0)+1,0)))="",INDIRECT(CONCATENATE("'2018-04'!N",TEXT(MATCH($C26,'2018-04'!$C$2:$C$100,0)+1,0)))="",AND(INDIRECT(CONCATENATE("'2018-05'!N",TEXT(MATCH($C26,'2018-05'!$C$2:$C$100,0)+1,0)))="",INDIRECT(CONCATENATE("'2018-04'!N",TEXT(MATCH($C26,'2018-04'!$C$2:$C$100,0)+1,0)))="")),"Н/Д",INDIRECT(CONCATENATE("'2018-05'!N",TEXT(MATCH($C26,'2018-05'!$C$2:$C$100,0)+1,0)))-INDIRECT(CONCATENATE("'2018-04'!NE",TEXT(MATCH($C26,'2018-04'!$C$2:$C$100,0)+1,0))))</f>
        <v>95903675.299999997</v>
      </c>
      <c r="O26" s="17">
        <f ca="1">IF(OR(INDIRECT(CONCATENATE("'2018-05'!O",TEXT(MATCH($C26,'2018-05'!$C$2:$C$100,0)+1,0)))="",INDIRECT(CONCATENATE("'2018-04'!O",TEXT(MATCH($C26,'2018-04'!$C$2:$C$100,0)+1,0)))="",AND(INDIRECT(CONCATENATE("'2018-05'!O",TEXT(MATCH($C26,'2018-05'!$C$2:$C$100,0)+1,0)))="",INDIRECT(CONCATENATE("'2018-04'!O",TEXT(MATCH($C26,'2018-04'!$C$2:$C$100,0)+1,0)))="")),"Н/Д",INDIRECT(CONCATENATE("'2018-05'!O",TEXT(MATCH($C26,'2018-05'!$C$2:$C$100,0)+1,0)))-INDIRECT(CONCATENATE("'2018-04'!O",TEXT(MATCH($C26,'2018-04'!$C$2:$C$100,0)+1,0))))</f>
        <v>-1006.9200000000001</v>
      </c>
      <c r="P26" s="17">
        <f ca="1">IF(OR(INDIRECT(CONCATENATE("'2018-05'!P",TEXT(MATCH($C26,'2018-05'!$C$2:$C$100,0)+1,0)))="",INDIRECT(CONCATENATE("'2018-04'!P",TEXT(MATCH($C26,'2018-04'!$C$2:$C$100,0)+1,0)))="",AND(INDIRECT(CONCATENATE("'2018-05'!P",TEXT(MATCH($C26,'2018-05'!$C$2:$C$100,0)+1,0)))="",INDIRECT(CONCATENATE("'2018-04'!P",TEXT(MATCH($C26,'2018-04'!$C$2:$C$100,0)+1,0)))="")),"Н/Д",INDIRECT(CONCATENATE("'2018-05'!P",TEXT(MATCH($C26,'2018-05'!$C$2:$C$100,0)+1,0)))-INDIRECT(CONCATENATE("'2018-04'!P",TEXT(MATCH($C26,'2018-04'!$C$2:$C$100,0)+1,0))))</f>
        <v>41135536.309999987</v>
      </c>
      <c r="Q26" s="17">
        <f ca="1">IF(OR(INDIRECT(CONCATENATE("'2018-05'!Q",TEXT(MATCH($C26,'2018-05'!$C$2:$C$100,0)+1,0)))="",INDIRECT(CONCATENATE("'2018-04'!Q",TEXT(MATCH($C26,'2018-04'!$C$2:$C$100,0)+1,0)))="",AND(INDIRECT(CONCATENATE("'2018-05'!Q",TEXT(MATCH($C26,'2018-05'!$C$2:$C$100,0)+1,0)))="",INDIRECT(CONCATENATE("'2018-04'!Q",TEXT(MATCH($C26,'2018-04'!$C$2:$C$100,0)+1,0)))="")),"Н/Д",INDIRECT(CONCATENATE("'2018-05'!Q",TEXT(MATCH($C26,'2018-05'!$C$2:$C$100,0)+1,0)))-INDIRECT(CONCATENATE("'2018-04'!Q",TEXT(MATCH($C26,'2018-04'!$C$2:$C$100,0)+1,0))))</f>
        <v>14401258.329999998</v>
      </c>
      <c r="R26" s="17">
        <f ca="1">IF(OR(INDIRECT(CONCATENATE("'2018-05'!R",TEXT(MATCH($C26,'2018-05'!$C$2:$C$100,0)+1,0)))="",INDIRECT(CONCATENATE("'2018-04'!R",TEXT(MATCH($C26,'2018-04'!$C$2:$C$100,0)+1,0)))="",AND(INDIRECT(CONCATENATE("'2018-05'!R",TEXT(MATCH($C26,'2018-05'!$C$2:$C$100,0)+1,0)))="",INDIRECT(CONCATENATE("'2018-04'!R",TEXT(MATCH($C26,'2018-04'!$C$2:$C$100,0)+1,0)))="")),"Н/Д",INDIRECT(CONCATENATE("'2018-05'!R",TEXT(MATCH($C26,'2018-05'!$C$2:$C$100,0)+1,0)))-INDIRECT(CONCATENATE("'2018-04'!R",TEXT(MATCH($C26,'2018-04'!$C$2:$C$100,0)+1,0))))</f>
        <v>24980739.510000005</v>
      </c>
      <c r="S26" s="17">
        <f ca="1">IF(OR(INDIRECT(CONCATENATE("'2018-05'!S",TEXT(MATCH($C26,'2018-05'!$C$2:$C$100,0)+1,0)))="",INDIRECT(CONCATENATE("'2018-04'!S",TEXT(MATCH($C26,'2018-04'!$C$2:$C$100,0)+1,0)))="",AND(INDIRECT(CONCATENATE("'2018-05'!S",TEXT(MATCH($C26,'2018-05'!$C$2:$C$100,0)+1,0)))="",INDIRECT(CONCATENATE("'2018-04'!S",TEXT(MATCH($C26,'2018-04'!$C$2:$C$100,0)+1,0)))="")),"Н/Д",INDIRECT(CONCATENATE("'2018-05'!S",TEXT(MATCH($C26,'2018-05'!$C$2:$C$100,0)+1,0)))-INDIRECT(CONCATENATE("'2018-04'!S",TEXT(MATCH($C26,'2018-04'!$C$2:$C$100,0)+1,0))))</f>
        <v>239260</v>
      </c>
      <c r="T26" s="17">
        <f ca="1">IF(OR(INDIRECT(CONCATENATE("'2018-05'!T",TEXT(MATCH($C26,'2018-05'!$C$2:$C$100,0)+1,0)))="",INDIRECT(CONCATENATE("'2018-04'!T",TEXT(MATCH($C26,'2018-04'!$C$2:$C$100,0)+1,0)))="",AND(INDIRECT(CONCATENATE("'2018-05'!T",TEXT(MATCH($C26,'2018-05'!$C$2:$C$100,0)+1,0)))="",INDIRECT(CONCATENATE("'2018-04'!T",TEXT(MATCH($C26,'2018-04'!$C$2:$C$100,0)+1,0)))="")),"Н/Д",INDIRECT(CONCATENATE("'2018-05'!T",TEXT(MATCH($C26,'2018-05'!$C$2:$C$100,0)+1,0)))-INDIRECT(CONCATENATE("'2018-04'!T",TEXT(MATCH($C26,'2018-04'!$C$2:$C$100,0)+1,0))))</f>
        <v>58830118.729999989</v>
      </c>
      <c r="U26" s="17">
        <f ca="1">IF(OR(INDIRECT(CONCATENATE("'2018-05'!U",TEXT(MATCH($C26,'2018-05'!$C$2:$C$100,0)+1,0)))="",INDIRECT(CONCATENATE("'2018-04'!U",TEXT(MATCH($C26,'2018-04'!$C$2:$C$100,0)+1,0)))="",AND(INDIRECT(CONCATENATE("'2018-05'!U",TEXT(MATCH($C26,'2018-05'!$C$2:$C$100,0)+1,0)))="",INDIRECT(CONCATENATE("'2018-04'!U",TEXT(MATCH($C26,'2018-04'!$C$2:$C$100,0)+1,0)))="")),"Н/Д",INDIRECT(CONCATENATE("'2018-05'!U",TEXT(MATCH($C26,'2018-05'!$C$2:$C$100,0)+1,0)))-INDIRECT(CONCATENATE("'2018-04'!U",TEXT(MATCH($C26,'2018-04'!$C$2:$C$100,0)+1,0))))</f>
        <v>2641427.0300000012</v>
      </c>
      <c r="V26" s="17">
        <f ca="1">IF(OR(INDIRECT(CONCATENATE("'2018-05'!V",TEXT(MATCH($C26,'2018-05'!$C$2:$C$100,0)+1,0)))="",INDIRECT(CONCATENATE("'2018-04'!V",TEXT(MATCH($C26,'2018-04'!$C$2:$C$100,0)+1,0)))="",AND(INDIRECT(CONCATENATE("'2018-05'!V",TEXT(MATCH($C26,'2018-05'!$C$2:$C$100,0)+1,0)))="",INDIRECT(CONCATENATE("'2018-04'!V",TEXT(MATCH($C26,'2018-04'!$C$2:$C$100,0)+1,0)))="")),"Н/Д",INDIRECT(CONCATENATE("'2018-05'!V",TEXT(MATCH($C26,'2018-05'!$C$2:$C$100,0)+1,0)))-INDIRECT(CONCATENATE("'2018-04'!V",TEXT(MATCH($C26,'2018-04'!$C$2:$C$100,0)+1,0))))</f>
        <v>1109935777.3600001</v>
      </c>
      <c r="W26" s="17">
        <f ca="1">IF(OR(INDIRECT(CONCATENATE("'2018-05'!W",TEXT(MATCH($C26,'2018-05'!$C$2:$C$100,0)+1,0)))="",INDIRECT(CONCATENATE("'2018-04'!W",TEXT(MATCH($C26,'2018-04'!$C$2:$C$100,0)+1,0)))="",AND(INDIRECT(CONCATENATE("'2018-05'!W",TEXT(MATCH($C26,'2018-05'!$C$2:$C$100,0)+1,0)))="",INDIRECT(CONCATENATE("'2018-04'!W",TEXT(MATCH($C26,'2018-04'!$C$2:$C$100,0)+1,0)))="")),"Н/Д",INDIRECT(CONCATENATE("'2018-05'!W",TEXT(MATCH($C26,'2018-05'!$C$2:$C$100,0)+1,0)))-INDIRECT(CONCATENATE("'2018-04'!W",TEXT(MATCH($C26,'2018-04'!$C$2:$C$100,0)+1,0))))</f>
        <v>14610873545.75</v>
      </c>
    </row>
    <row r="27" spans="1:23" x14ac:dyDescent="0.25">
      <c r="A27" s="2" t="s">
        <v>34</v>
      </c>
      <c r="B27" s="2" t="s">
        <v>48</v>
      </c>
      <c r="C27" s="15">
        <v>97000000</v>
      </c>
      <c r="D27" s="2" t="s">
        <v>208</v>
      </c>
      <c r="E27" s="17">
        <f ca="1">IF(OR(INDIRECT(CONCATENATE("'2018-05'!E",TEXT(MATCH($C27,'2018-05'!$C$2:$C$100,0)+1,0)))="",INDIRECT(CONCATENATE("'2018-04'!E",TEXT(MATCH($C27,'2018-04'!$C$2:$C$100,0)+1,0)))="",AND(INDIRECT(CONCATENATE("'2018-05'!E",TEXT(MATCH($C27,'2018-05'!$C$2:$C$100,0)+1,0)))="",INDIRECT(CONCATENATE("'2018-04'!E",TEXT(MATCH($C27,'2018-04'!$C$2:$C$100,0)+1,0)))="")),"Н/Д",INDIRECT(CONCATENATE("'2018-05'!E",TEXT(MATCH($C27,'2018-05'!$C$2:$C$100,0)+1,0)))-INDIRECT(CONCATENATE("'2018-04'!E",TEXT(MATCH($C27,'2018-04'!$C$2:$C$100,0)+1,0))))</f>
        <v>4892108587.6900005</v>
      </c>
      <c r="F27" s="17">
        <f ca="1">IF(OR(INDIRECT(CONCATENATE("'2018-05'!F",TEXT(MATCH($C27,'2018-05'!$C$2:$C$100,0)+1,0)))="",INDIRECT(CONCATENATE("'2018-04'!F",TEXT(MATCH($C27,'2018-04'!$C$2:$C$100,0)+1,0)))="",AND(INDIRECT(CONCATENATE("'2018-05'!F",TEXT(MATCH($C27,'2018-05'!$C$2:$C$100,0)+1,0)))="",INDIRECT(CONCATENATE("'2018-04'!F",TEXT(MATCH($C27,'2018-04'!$C$2:$C$100,0)+1,0)))="")),"Н/Д",INDIRECT(CONCATENATE("'2018-05'!F",TEXT(MATCH($C27,'2018-05'!$C$2:$C$100,0)+1,0)))-INDIRECT(CONCATENATE("'2018-04'!F",TEXT(MATCH($C27,'2018-04'!$C$2:$C$100,0)+1,0))))</f>
        <v>3490925119.9400005</v>
      </c>
      <c r="G27" s="17">
        <f ca="1">IF(OR(INDIRECT(CONCATENATE("'2018-05'!G",TEXT(MATCH($C27,'2018-05'!$C$2:$C$100,0)+1,0)))="",INDIRECT(CONCATENATE("'2018-04'!G",TEXT(MATCH($C27,'2018-04'!$C$2:$C$100,0)+1,0)))="",AND(INDIRECT(CONCATENATE("'2018-05'!G",TEXT(MATCH($C27,'2018-05'!$C$2:$C$100,0)+1,0)))="",INDIRECT(CONCATENATE("'2018-04'!G",TEXT(MATCH($C27,'2018-04'!$C$2:$C$100,0)+1,0)))="")),"Н/Д",INDIRECT(CONCATENATE("'2018-05'!G",TEXT(MATCH($C27,'2018-05'!$C$2:$C$100,0)+1,0)))-INDIRECT(CONCATENATE("'2018-04'!G",TEXT(MATCH($C27,'2018-04'!$C$2:$C$100,0)+1,0))))</f>
        <v>540499741.26999998</v>
      </c>
      <c r="H27" s="17">
        <f ca="1">IF(OR(INDIRECT(CONCATENATE("'2018-05'!H",TEXT(MATCH($C27,'2018-05'!$C$2:$C$100,0)+1,0)))="",INDIRECT(CONCATENATE("'2018-04'!H",TEXT(MATCH($C27,'2018-04'!$C$2:$C$100,0)+1,0)))="",AND(INDIRECT(CONCATENATE("'2018-05'!H",TEXT(MATCH($C27,'2018-05'!$C$2:$C$100,0)+1,0)))="",INDIRECT(CONCATENATE("'2018-04'!H",TEXT(MATCH($C27,'2018-04'!$C$2:$C$100,0)+1,0)))="")),"Н/Д",INDIRECT(CONCATENATE("'2018-05'!H",TEXT(MATCH($C27,'2018-05'!$C$2:$C$100,0)+1,0)))-INDIRECT(CONCATENATE("'2018-04'!H",TEXT(MATCH($C27,'2018-04'!$C$2:$C$100,0)+1,0))))</f>
        <v>967496901.94999981</v>
      </c>
      <c r="I27" s="17">
        <f ca="1">IF(OR(INDIRECT(CONCATENATE("'2018-05'!I",TEXT(MATCH($C27,'2018-05'!$C$2:$C$100,0)+1,0)))="",INDIRECT(CONCATENATE("'2018-04'!I",TEXT(MATCH($C27,'2018-04'!$C$2:$C$100,0)+1,0)))="",AND(INDIRECT(CONCATENATE("'2018-05'!I",TEXT(MATCH($C27,'2018-05'!$C$2:$C$100,0)+1,0)))="",INDIRECT(CONCATENATE("'2018-04'!I",TEXT(MATCH($C27,'2018-04'!$C$2:$C$100,0)+1,0)))="")),"Н/Д",INDIRECT(CONCATENATE("'2018-05'!I",TEXT(MATCH($C27,'2018-05'!$C$2:$C$100,0)+1,0)))-INDIRECT(CONCATENATE("'2018-04'!I",TEXT(MATCH($C27,'2018-04'!$C$2:$C$100,0)+1,0))))</f>
        <v>329698131.67999995</v>
      </c>
      <c r="J27" s="17" t="str">
        <f ca="1">IF(OR(INDIRECT(CONCATENATE("'2018-05'!J",TEXT(MATCH($C27,'2018-05'!$C$2:$C$100,0)+1,0)))="",INDIRECT(CONCATENATE("'2018-04'!J",TEXT(MATCH($C27,'2018-04'!$C$2:$C$100,0)+1,0)))="",AND(INDIRECT(CONCATENATE("'2018-05'!J",TEXT(MATCH($C27,'2018-05'!$C$2:$C$100,0)+1,0)))="",INDIRECT(CONCATENATE("'2018-04'!J",TEXT(MATCH($C27,'2018-04'!$C$2:$C$100,0)+1,0)))="")),"Н/Д",INDIRECT(CONCATENATE("'2018-05'!J",TEXT(MATCH($C27,'2018-05'!$C$2:$C$100,0)+1,0)))-INDIRECT(CONCATENATE("'2018-04'!J",TEXT(MATCH($C27,'2018-04'!$C$2:$C$100,0)+1,0))))</f>
        <v>Н/Д</v>
      </c>
      <c r="K27" s="17">
        <f ca="1">IF(OR(INDIRECT(CONCATENATE("'2018-05'!K",TEXT(MATCH($C27,'2018-05'!$C$2:$C$100,0)+1,0)))="",INDIRECT(CONCATENATE("'2018-04'!K",TEXT(MATCH($C27,'2018-04'!$C$2:$C$100,0)+1,0)))="",AND(INDIRECT(CONCATENATE("'2018-05'!K",TEXT(MATCH($C27,'2018-05'!$C$2:$C$100,0)+1,0)))="",INDIRECT(CONCATENATE("'2018-04'!K",TEXT(MATCH($C27,'2018-04'!$C$2:$C$100,0)+1,0)))="")),"Н/Д",INDIRECT(CONCATENATE("'2018-05'!K",TEXT(MATCH($C27,'2018-05'!$C$2:$C$100,0)+1,0)))-INDIRECT(CONCATENATE("'2018-04'!K",TEXT(MATCH($C27,'2018-04'!$C$2:$C$100,0)+1,0))))</f>
        <v>749696561.03000009</v>
      </c>
      <c r="L27" s="17">
        <f ca="1">IF(OR(INDIRECT(CONCATENATE("'2018-05'!L",TEXT(MATCH($C27,'2018-05'!$C$2:$C$100,0)+1,0)))="",INDIRECT(CONCATENATE("'2018-04'!L",TEXT(MATCH($C27,'2018-04'!$C$2:$C$100,0)+1,0)))="",AND(INDIRECT(CONCATENATE("'2018-05'!L",TEXT(MATCH($C27,'2018-05'!$C$2:$C$100,0)+1,0)))="",INDIRECT(CONCATENATE("'2018-04'!L",TEXT(MATCH($C27,'2018-04'!$C$2:$C$100,0)+1,0)))="")),"Н/Д",INDIRECT(CONCATENATE("'2018-05'!L",TEXT(MATCH($C27,'2018-05'!$C$2:$C$100,0)+1,0)))-INDIRECT(CONCATENATE("'2018-04'!L",TEXT(MATCH($C27,'2018-04'!$C$2:$C$100,0)+1,0))))</f>
        <v>640609446</v>
      </c>
      <c r="M27" s="17">
        <f ca="1">IF(OR(INDIRECT(CONCATENATE("'2018-05'!M",TEXT(MATCH($C27,'2018-05'!$C$2:$C$100,0)+1,0)))="",INDIRECT(CONCATENATE("'2018-04'!M",TEXT(MATCH($C27,'2018-04'!$C$2:$C$100,0)+1,0)))="",AND(INDIRECT(CONCATENATE("'2018-05'!M",TEXT(MATCH($C27,'2018-05'!$C$2:$C$100,0)+1,0)))="",INDIRECT(CONCATENATE("'2018-04'!M",TEXT(MATCH($C27,'2018-04'!$C$2:$C$100,0)+1,0)))="")),"Н/Д",INDIRECT(CONCATENATE("'2018-05'!M",TEXT(MATCH($C27,'2018-05'!$C$2:$C$100,0)+1,0)))-INDIRECT(CONCATENATE("'2018-04'!M",TEXT(MATCH($C27,'2018-04'!$C$2:$C$100,0)+1,0))))</f>
        <v>1068018.7999999998</v>
      </c>
      <c r="N27" s="17">
        <f ca="1">IF(OR(INDIRECT(CONCATENATE("'2018-05'!N",TEXT(MATCH($C27,'2018-05'!$C$2:$C$100,0)+1,0)))="",INDIRECT(CONCATENATE("'2018-04'!N",TEXT(MATCH($C27,'2018-04'!$C$2:$C$100,0)+1,0)))="",AND(INDIRECT(CONCATENATE("'2018-05'!N",TEXT(MATCH($C27,'2018-05'!$C$2:$C$100,0)+1,0)))="",INDIRECT(CONCATENATE("'2018-04'!N",TEXT(MATCH($C27,'2018-04'!$C$2:$C$100,0)+1,0)))="")),"Н/Д",INDIRECT(CONCATENATE("'2018-05'!N",TEXT(MATCH($C27,'2018-05'!$C$2:$C$100,0)+1,0)))-INDIRECT(CONCATENATE("'2018-04'!NE",TEXT(MATCH($C27,'2018-04'!$C$2:$C$100,0)+1,0))))</f>
        <v>97777155.489999995</v>
      </c>
      <c r="O27" s="17">
        <f ca="1">IF(OR(INDIRECT(CONCATENATE("'2018-05'!O",TEXT(MATCH($C27,'2018-05'!$C$2:$C$100,0)+1,0)))="",INDIRECT(CONCATENATE("'2018-04'!O",TEXT(MATCH($C27,'2018-04'!$C$2:$C$100,0)+1,0)))="",AND(INDIRECT(CONCATENATE("'2018-05'!O",TEXT(MATCH($C27,'2018-05'!$C$2:$C$100,0)+1,0)))="",INDIRECT(CONCATENATE("'2018-04'!O",TEXT(MATCH($C27,'2018-04'!$C$2:$C$100,0)+1,0)))="")),"Н/Д",INDIRECT(CONCATENATE("'2018-05'!O",TEXT(MATCH($C27,'2018-05'!$C$2:$C$100,0)+1,0)))-INDIRECT(CONCATENATE("'2018-04'!O",TEXT(MATCH($C27,'2018-04'!$C$2:$C$100,0)+1,0))))</f>
        <v>74798.47</v>
      </c>
      <c r="P27" s="17">
        <f ca="1">IF(OR(INDIRECT(CONCATENATE("'2018-05'!P",TEXT(MATCH($C27,'2018-05'!$C$2:$C$100,0)+1,0)))="",INDIRECT(CONCATENATE("'2018-04'!P",TEXT(MATCH($C27,'2018-04'!$C$2:$C$100,0)+1,0)))="",AND(INDIRECT(CONCATENATE("'2018-05'!P",TEXT(MATCH($C27,'2018-05'!$C$2:$C$100,0)+1,0)))="",INDIRECT(CONCATENATE("'2018-04'!P",TEXT(MATCH($C27,'2018-04'!$C$2:$C$100,0)+1,0)))="")),"Н/Д",INDIRECT(CONCATENATE("'2018-05'!P",TEXT(MATCH($C27,'2018-05'!$C$2:$C$100,0)+1,0)))-INDIRECT(CONCATENATE("'2018-04'!P",TEXT(MATCH($C27,'2018-04'!$C$2:$C$100,0)+1,0))))</f>
        <v>101027950.27000001</v>
      </c>
      <c r="Q27" s="17">
        <f ca="1">IF(OR(INDIRECT(CONCATENATE("'2018-05'!Q",TEXT(MATCH($C27,'2018-05'!$C$2:$C$100,0)+1,0)))="",INDIRECT(CONCATENATE("'2018-04'!Q",TEXT(MATCH($C27,'2018-04'!$C$2:$C$100,0)+1,0)))="",AND(INDIRECT(CONCATENATE("'2018-05'!Q",TEXT(MATCH($C27,'2018-05'!$C$2:$C$100,0)+1,0)))="",INDIRECT(CONCATENATE("'2018-04'!Q",TEXT(MATCH($C27,'2018-04'!$C$2:$C$100,0)+1,0)))="")),"Н/Д",INDIRECT(CONCATENATE("'2018-05'!Q",TEXT(MATCH($C27,'2018-05'!$C$2:$C$100,0)+1,0)))-INDIRECT(CONCATENATE("'2018-04'!Q",TEXT(MATCH($C27,'2018-04'!$C$2:$C$100,0)+1,0))))</f>
        <v>10980538.140000001</v>
      </c>
      <c r="R27" s="17">
        <f ca="1">IF(OR(INDIRECT(CONCATENATE("'2018-05'!R",TEXT(MATCH($C27,'2018-05'!$C$2:$C$100,0)+1,0)))="",INDIRECT(CONCATENATE("'2018-04'!R",TEXT(MATCH($C27,'2018-04'!$C$2:$C$100,0)+1,0)))="",AND(INDIRECT(CONCATENATE("'2018-05'!R",TEXT(MATCH($C27,'2018-05'!$C$2:$C$100,0)+1,0)))="",INDIRECT(CONCATENATE("'2018-04'!R",TEXT(MATCH($C27,'2018-04'!$C$2:$C$100,0)+1,0)))="")),"Н/Д",INDIRECT(CONCATENATE("'2018-05'!R",TEXT(MATCH($C27,'2018-05'!$C$2:$C$100,0)+1,0)))-INDIRECT(CONCATENATE("'2018-04'!R",TEXT(MATCH($C27,'2018-04'!$C$2:$C$100,0)+1,0))))</f>
        <v>49222486.080000013</v>
      </c>
      <c r="S27" s="17">
        <f ca="1">IF(OR(INDIRECT(CONCATENATE("'2018-05'!S",TEXT(MATCH($C27,'2018-05'!$C$2:$C$100,0)+1,0)))="",INDIRECT(CONCATENATE("'2018-04'!S",TEXT(MATCH($C27,'2018-04'!$C$2:$C$100,0)+1,0)))="",AND(INDIRECT(CONCATENATE("'2018-05'!S",TEXT(MATCH($C27,'2018-05'!$C$2:$C$100,0)+1,0)))="",INDIRECT(CONCATENATE("'2018-04'!S",TEXT(MATCH($C27,'2018-04'!$C$2:$C$100,0)+1,0)))="")),"Н/Д",INDIRECT(CONCATENATE("'2018-05'!S",TEXT(MATCH($C27,'2018-05'!$C$2:$C$100,0)+1,0)))-INDIRECT(CONCATENATE("'2018-04'!S",TEXT(MATCH($C27,'2018-04'!$C$2:$C$100,0)+1,0))))</f>
        <v>127514</v>
      </c>
      <c r="T27" s="17">
        <f ca="1">IF(OR(INDIRECT(CONCATENATE("'2018-05'!T",TEXT(MATCH($C27,'2018-05'!$C$2:$C$100,0)+1,0)))="",INDIRECT(CONCATENATE("'2018-04'!T",TEXT(MATCH($C27,'2018-04'!$C$2:$C$100,0)+1,0)))="",AND(INDIRECT(CONCATENATE("'2018-05'!T",TEXT(MATCH($C27,'2018-05'!$C$2:$C$100,0)+1,0)))="",INDIRECT(CONCATENATE("'2018-04'!T",TEXT(MATCH($C27,'2018-04'!$C$2:$C$100,0)+1,0)))="")),"Н/Д",INDIRECT(CONCATENATE("'2018-05'!T",TEXT(MATCH($C27,'2018-05'!$C$2:$C$100,0)+1,0)))-INDIRECT(CONCATENATE("'2018-04'!T",TEXT(MATCH($C27,'2018-04'!$C$2:$C$100,0)+1,0))))</f>
        <v>55836689.25999999</v>
      </c>
      <c r="U27" s="17">
        <f ca="1">IF(OR(INDIRECT(CONCATENATE("'2018-05'!U",TEXT(MATCH($C27,'2018-05'!$C$2:$C$100,0)+1,0)))="",INDIRECT(CONCATENATE("'2018-04'!U",TEXT(MATCH($C27,'2018-04'!$C$2:$C$100,0)+1,0)))="",AND(INDIRECT(CONCATENATE("'2018-05'!U",TEXT(MATCH($C27,'2018-05'!$C$2:$C$100,0)+1,0)))="",INDIRECT(CONCATENATE("'2018-04'!U",TEXT(MATCH($C27,'2018-04'!$C$2:$C$100,0)+1,0)))="")),"Н/Д",INDIRECT(CONCATENATE("'2018-05'!U",TEXT(MATCH($C27,'2018-05'!$C$2:$C$100,0)+1,0)))-INDIRECT(CONCATENATE("'2018-04'!U",TEXT(MATCH($C27,'2018-04'!$C$2:$C$100,0)+1,0))))</f>
        <v>2554813.1499999994</v>
      </c>
      <c r="V27" s="17">
        <f ca="1">IF(OR(INDIRECT(CONCATENATE("'2018-05'!V",TEXT(MATCH($C27,'2018-05'!$C$2:$C$100,0)+1,0)))="",INDIRECT(CONCATENATE("'2018-04'!V",TEXT(MATCH($C27,'2018-04'!$C$2:$C$100,0)+1,0)))="",AND(INDIRECT(CONCATENATE("'2018-05'!V",TEXT(MATCH($C27,'2018-05'!$C$2:$C$100,0)+1,0)))="",INDIRECT(CONCATENATE("'2018-04'!V",TEXT(MATCH($C27,'2018-04'!$C$2:$C$100,0)+1,0)))="")),"Н/Д",INDIRECT(CONCATENATE("'2018-05'!V",TEXT(MATCH($C27,'2018-05'!$C$2:$C$100,0)+1,0)))-INDIRECT(CONCATENATE("'2018-04'!V",TEXT(MATCH($C27,'2018-04'!$C$2:$C$100,0)+1,0))))</f>
        <v>1401183467.75</v>
      </c>
      <c r="W27" s="17">
        <f ca="1">IF(OR(INDIRECT(CONCATENATE("'2018-05'!W",TEXT(MATCH($C27,'2018-05'!$C$2:$C$100,0)+1,0)))="",INDIRECT(CONCATENATE("'2018-04'!W",TEXT(MATCH($C27,'2018-04'!$C$2:$C$100,0)+1,0)))="",AND(INDIRECT(CONCATENATE("'2018-05'!W",TEXT(MATCH($C27,'2018-05'!$C$2:$C$100,0)+1,0)))="",INDIRECT(CONCATENATE("'2018-04'!W",TEXT(MATCH($C27,'2018-04'!$C$2:$C$100,0)+1,0)))="")),"Н/Д",INDIRECT(CONCATENATE("'2018-05'!W",TEXT(MATCH($C27,'2018-05'!$C$2:$C$100,0)+1,0)))-INDIRECT(CONCATENATE("'2018-04'!W",TEXT(MATCH($C27,'2018-04'!$C$2:$C$100,0)+1,0))))</f>
        <v>13263851813.16</v>
      </c>
    </row>
    <row r="28" spans="1:23" x14ac:dyDescent="0.25">
      <c r="A28" s="2" t="s">
        <v>49</v>
      </c>
      <c r="B28" s="2" t="s">
        <v>50</v>
      </c>
      <c r="C28" s="15">
        <v>11000000</v>
      </c>
      <c r="D28" s="2" t="s">
        <v>208</v>
      </c>
      <c r="E28" s="17">
        <f ca="1">IF(OR(INDIRECT(CONCATENATE("'2018-05'!E",TEXT(MATCH($C28,'2018-05'!$C$2:$C$100,0)+1,0)))="",INDIRECT(CONCATENATE("'2018-04'!E",TEXT(MATCH($C28,'2018-04'!$C$2:$C$100,0)+1,0)))="",AND(INDIRECT(CONCATENATE("'2018-05'!E",TEXT(MATCH($C28,'2018-05'!$C$2:$C$100,0)+1,0)))="",INDIRECT(CONCATENATE("'2018-04'!E",TEXT(MATCH($C28,'2018-04'!$C$2:$C$100,0)+1,0)))="")),"Н/Д",INDIRECT(CONCATENATE("'2018-05'!E",TEXT(MATCH($C28,'2018-05'!$C$2:$C$100,0)+1,0)))-INDIRECT(CONCATENATE("'2018-04'!E",TEXT(MATCH($C28,'2018-04'!$C$2:$C$100,0)+1,0))))</f>
        <v>8742246941.8099976</v>
      </c>
      <c r="F28" s="17">
        <f ca="1">IF(OR(INDIRECT(CONCATENATE("'2018-05'!F",TEXT(MATCH($C28,'2018-05'!$C$2:$C$100,0)+1,0)))="",INDIRECT(CONCATENATE("'2018-04'!F",TEXT(MATCH($C28,'2018-04'!$C$2:$C$100,0)+1,0)))="",AND(INDIRECT(CONCATENATE("'2018-05'!F",TEXT(MATCH($C28,'2018-05'!$C$2:$C$100,0)+1,0)))="",INDIRECT(CONCATENATE("'2018-04'!F",TEXT(MATCH($C28,'2018-04'!$C$2:$C$100,0)+1,0)))="")),"Н/Д",INDIRECT(CONCATENATE("'2018-05'!F",TEXT(MATCH($C28,'2018-05'!$C$2:$C$100,0)+1,0)))-INDIRECT(CONCATENATE("'2018-04'!F",TEXT(MATCH($C28,'2018-04'!$C$2:$C$100,0)+1,0))))</f>
        <v>6731598912.8700008</v>
      </c>
      <c r="G28" s="17">
        <f ca="1">IF(OR(INDIRECT(CONCATENATE("'2018-05'!G",TEXT(MATCH($C28,'2018-05'!$C$2:$C$100,0)+1,0)))="",INDIRECT(CONCATENATE("'2018-04'!G",TEXT(MATCH($C28,'2018-04'!$C$2:$C$100,0)+1,0)))="",AND(INDIRECT(CONCATENATE("'2018-05'!G",TEXT(MATCH($C28,'2018-05'!$C$2:$C$100,0)+1,0)))="",INDIRECT(CONCATENATE("'2018-04'!G",TEXT(MATCH($C28,'2018-04'!$C$2:$C$100,0)+1,0)))="")),"Н/Д",INDIRECT(CONCATENATE("'2018-05'!G",TEXT(MATCH($C28,'2018-05'!$C$2:$C$100,0)+1,0)))-INDIRECT(CONCATENATE("'2018-04'!G",TEXT(MATCH($C28,'2018-04'!$C$2:$C$100,0)+1,0))))</f>
        <v>671521720.89999962</v>
      </c>
      <c r="H28" s="17">
        <f ca="1">IF(OR(INDIRECT(CONCATENATE("'2018-05'!H",TEXT(MATCH($C28,'2018-05'!$C$2:$C$100,0)+1,0)))="",INDIRECT(CONCATENATE("'2018-04'!H",TEXT(MATCH($C28,'2018-04'!$C$2:$C$100,0)+1,0)))="",AND(INDIRECT(CONCATENATE("'2018-05'!H",TEXT(MATCH($C28,'2018-05'!$C$2:$C$100,0)+1,0)))="",INDIRECT(CONCATENATE("'2018-04'!H",TEXT(MATCH($C28,'2018-04'!$C$2:$C$100,0)+1,0)))="")),"Н/Д",INDIRECT(CONCATENATE("'2018-05'!H",TEXT(MATCH($C28,'2018-05'!$C$2:$C$100,0)+1,0)))-INDIRECT(CONCATENATE("'2018-04'!H",TEXT(MATCH($C28,'2018-04'!$C$2:$C$100,0)+1,0))))</f>
        <v>2209800177.3299999</v>
      </c>
      <c r="I28" s="17">
        <f ca="1">IF(OR(INDIRECT(CONCATENATE("'2018-05'!I",TEXT(MATCH($C28,'2018-05'!$C$2:$C$100,0)+1,0)))="",INDIRECT(CONCATENATE("'2018-04'!I",TEXT(MATCH($C28,'2018-04'!$C$2:$C$100,0)+1,0)))="",AND(INDIRECT(CONCATENATE("'2018-05'!I",TEXT(MATCH($C28,'2018-05'!$C$2:$C$100,0)+1,0)))="",INDIRECT(CONCATENATE("'2018-04'!I",TEXT(MATCH($C28,'2018-04'!$C$2:$C$100,0)+1,0)))="")),"Н/Д",INDIRECT(CONCATENATE("'2018-05'!I",TEXT(MATCH($C28,'2018-05'!$C$2:$C$100,0)+1,0)))-INDIRECT(CONCATENATE("'2018-04'!I",TEXT(MATCH($C28,'2018-04'!$C$2:$C$100,0)+1,0))))</f>
        <v>346395083.14999998</v>
      </c>
      <c r="J28" s="17" t="str">
        <f ca="1">IF(OR(INDIRECT(CONCATENATE("'2018-05'!J",TEXT(MATCH($C28,'2018-05'!$C$2:$C$100,0)+1,0)))="",INDIRECT(CONCATENATE("'2018-04'!J",TEXT(MATCH($C28,'2018-04'!$C$2:$C$100,0)+1,0)))="",AND(INDIRECT(CONCATENATE("'2018-05'!J",TEXT(MATCH($C28,'2018-05'!$C$2:$C$100,0)+1,0)))="",INDIRECT(CONCATENATE("'2018-04'!J",TEXT(MATCH($C28,'2018-04'!$C$2:$C$100,0)+1,0)))="")),"Н/Д",INDIRECT(CONCATENATE("'2018-05'!J",TEXT(MATCH($C28,'2018-05'!$C$2:$C$100,0)+1,0)))-INDIRECT(CONCATENATE("'2018-04'!J",TEXT(MATCH($C28,'2018-04'!$C$2:$C$100,0)+1,0))))</f>
        <v>Н/Д</v>
      </c>
      <c r="K28" s="17">
        <f ca="1">IF(OR(INDIRECT(CONCATENATE("'2018-05'!K",TEXT(MATCH($C28,'2018-05'!$C$2:$C$100,0)+1,0)))="",INDIRECT(CONCATENATE("'2018-04'!K",TEXT(MATCH($C28,'2018-04'!$C$2:$C$100,0)+1,0)))="",AND(INDIRECT(CONCATENATE("'2018-05'!K",TEXT(MATCH($C28,'2018-05'!$C$2:$C$100,0)+1,0)))="",INDIRECT(CONCATENATE("'2018-04'!K",TEXT(MATCH($C28,'2018-04'!$C$2:$C$100,0)+1,0)))="")),"Н/Д",INDIRECT(CONCATENATE("'2018-05'!K",TEXT(MATCH($C28,'2018-05'!$C$2:$C$100,0)+1,0)))-INDIRECT(CONCATENATE("'2018-04'!K",TEXT(MATCH($C28,'2018-04'!$C$2:$C$100,0)+1,0))))</f>
        <v>1108084184.6400001</v>
      </c>
      <c r="L28" s="17">
        <f ca="1">IF(OR(INDIRECT(CONCATENATE("'2018-05'!L",TEXT(MATCH($C28,'2018-05'!$C$2:$C$100,0)+1,0)))="",INDIRECT(CONCATENATE("'2018-04'!L",TEXT(MATCH($C28,'2018-04'!$C$2:$C$100,0)+1,0)))="",AND(INDIRECT(CONCATENATE("'2018-05'!L",TEXT(MATCH($C28,'2018-05'!$C$2:$C$100,0)+1,0)))="",INDIRECT(CONCATENATE("'2018-04'!L",TEXT(MATCH($C28,'2018-04'!$C$2:$C$100,0)+1,0)))="")),"Н/Д",INDIRECT(CONCATENATE("'2018-05'!L",TEXT(MATCH($C28,'2018-05'!$C$2:$C$100,0)+1,0)))-INDIRECT(CONCATENATE("'2018-04'!L",TEXT(MATCH($C28,'2018-04'!$C$2:$C$100,0)+1,0))))</f>
        <v>1688641981.9800003</v>
      </c>
      <c r="M28" s="17">
        <f ca="1">IF(OR(INDIRECT(CONCATENATE("'2018-05'!M",TEXT(MATCH($C28,'2018-05'!$C$2:$C$100,0)+1,0)))="",INDIRECT(CONCATENATE("'2018-04'!M",TEXT(MATCH($C28,'2018-04'!$C$2:$C$100,0)+1,0)))="",AND(INDIRECT(CONCATENATE("'2018-05'!M",TEXT(MATCH($C28,'2018-05'!$C$2:$C$100,0)+1,0)))="",INDIRECT(CONCATENATE("'2018-04'!M",TEXT(MATCH($C28,'2018-04'!$C$2:$C$100,0)+1,0)))="")),"Н/Д",INDIRECT(CONCATENATE("'2018-05'!M",TEXT(MATCH($C28,'2018-05'!$C$2:$C$100,0)+1,0)))-INDIRECT(CONCATENATE("'2018-04'!M",TEXT(MATCH($C28,'2018-04'!$C$2:$C$100,0)+1,0))))</f>
        <v>227765512.48000002</v>
      </c>
      <c r="N28" s="17">
        <f ca="1">IF(OR(INDIRECT(CONCATENATE("'2018-05'!N",TEXT(MATCH($C28,'2018-05'!$C$2:$C$100,0)+1,0)))="",INDIRECT(CONCATENATE("'2018-04'!N",TEXT(MATCH($C28,'2018-04'!$C$2:$C$100,0)+1,0)))="",AND(INDIRECT(CONCATENATE("'2018-05'!N",TEXT(MATCH($C28,'2018-05'!$C$2:$C$100,0)+1,0)))="",INDIRECT(CONCATENATE("'2018-04'!N",TEXT(MATCH($C28,'2018-04'!$C$2:$C$100,0)+1,0)))="")),"Н/Д",INDIRECT(CONCATENATE("'2018-05'!N",TEXT(MATCH($C28,'2018-05'!$C$2:$C$100,0)+1,0)))-INDIRECT(CONCATENATE("'2018-04'!NE",TEXT(MATCH($C28,'2018-04'!$C$2:$C$100,0)+1,0))))</f>
        <v>110955020.15000001</v>
      </c>
      <c r="O28" s="17">
        <f ca="1">IF(OR(INDIRECT(CONCATENATE("'2018-05'!O",TEXT(MATCH($C28,'2018-05'!$C$2:$C$100,0)+1,0)))="",INDIRECT(CONCATENATE("'2018-04'!O",TEXT(MATCH($C28,'2018-04'!$C$2:$C$100,0)+1,0)))="",AND(INDIRECT(CONCATENATE("'2018-05'!O",TEXT(MATCH($C28,'2018-05'!$C$2:$C$100,0)+1,0)))="",INDIRECT(CONCATENATE("'2018-04'!O",TEXT(MATCH($C28,'2018-04'!$C$2:$C$100,0)+1,0)))="")),"Н/Д",INDIRECT(CONCATENATE("'2018-05'!O",TEXT(MATCH($C28,'2018-05'!$C$2:$C$100,0)+1,0)))-INDIRECT(CONCATENATE("'2018-04'!O",TEXT(MATCH($C28,'2018-04'!$C$2:$C$100,0)+1,0))))</f>
        <v>-4375.3499999999995</v>
      </c>
      <c r="P28" s="17">
        <f ca="1">IF(OR(INDIRECT(CONCATENATE("'2018-05'!P",TEXT(MATCH($C28,'2018-05'!$C$2:$C$100,0)+1,0)))="",INDIRECT(CONCATENATE("'2018-04'!P",TEXT(MATCH($C28,'2018-04'!$C$2:$C$100,0)+1,0)))="",AND(INDIRECT(CONCATENATE("'2018-05'!P",TEXT(MATCH($C28,'2018-05'!$C$2:$C$100,0)+1,0)))="",INDIRECT(CONCATENATE("'2018-04'!P",TEXT(MATCH($C28,'2018-04'!$C$2:$C$100,0)+1,0)))="")),"Н/Д",INDIRECT(CONCATENATE("'2018-05'!P",TEXT(MATCH($C28,'2018-05'!$C$2:$C$100,0)+1,0)))-INDIRECT(CONCATENATE("'2018-04'!P",TEXT(MATCH($C28,'2018-04'!$C$2:$C$100,0)+1,0))))</f>
        <v>162361827.03000003</v>
      </c>
      <c r="Q28" s="17">
        <f ca="1">IF(OR(INDIRECT(CONCATENATE("'2018-05'!Q",TEXT(MATCH($C28,'2018-05'!$C$2:$C$100,0)+1,0)))="",INDIRECT(CONCATENATE("'2018-04'!Q",TEXT(MATCH($C28,'2018-04'!$C$2:$C$100,0)+1,0)))="",AND(INDIRECT(CONCATENATE("'2018-05'!Q",TEXT(MATCH($C28,'2018-05'!$C$2:$C$100,0)+1,0)))="",INDIRECT(CONCATENATE("'2018-04'!Q",TEXT(MATCH($C28,'2018-04'!$C$2:$C$100,0)+1,0)))="")),"Н/Д",INDIRECT(CONCATENATE("'2018-05'!Q",TEXT(MATCH($C28,'2018-05'!$C$2:$C$100,0)+1,0)))-INDIRECT(CONCATENATE("'2018-04'!Q",TEXT(MATCH($C28,'2018-04'!$C$2:$C$100,0)+1,0))))</f>
        <v>104669948.02999997</v>
      </c>
      <c r="R28" s="17">
        <f ca="1">IF(OR(INDIRECT(CONCATENATE("'2018-05'!R",TEXT(MATCH($C28,'2018-05'!$C$2:$C$100,0)+1,0)))="",INDIRECT(CONCATENATE("'2018-04'!R",TEXT(MATCH($C28,'2018-04'!$C$2:$C$100,0)+1,0)))="",AND(INDIRECT(CONCATENATE("'2018-05'!R",TEXT(MATCH($C28,'2018-05'!$C$2:$C$100,0)+1,0)))="",INDIRECT(CONCATENATE("'2018-04'!R",TEXT(MATCH($C28,'2018-04'!$C$2:$C$100,0)+1,0)))="")),"Н/Д",INDIRECT(CONCATENATE("'2018-05'!R",TEXT(MATCH($C28,'2018-05'!$C$2:$C$100,0)+1,0)))-INDIRECT(CONCATENATE("'2018-04'!R",TEXT(MATCH($C28,'2018-04'!$C$2:$C$100,0)+1,0))))</f>
        <v>111747609.81999999</v>
      </c>
      <c r="S28" s="17">
        <f ca="1">IF(OR(INDIRECT(CONCATENATE("'2018-05'!S",TEXT(MATCH($C28,'2018-05'!$C$2:$C$100,0)+1,0)))="",INDIRECT(CONCATENATE("'2018-04'!S",TEXT(MATCH($C28,'2018-04'!$C$2:$C$100,0)+1,0)))="",AND(INDIRECT(CONCATENATE("'2018-05'!S",TEXT(MATCH($C28,'2018-05'!$C$2:$C$100,0)+1,0)))="",INDIRECT(CONCATENATE("'2018-04'!S",TEXT(MATCH($C28,'2018-04'!$C$2:$C$100,0)+1,0)))="")),"Н/Д",INDIRECT(CONCATENATE("'2018-05'!S",TEXT(MATCH($C28,'2018-05'!$C$2:$C$100,0)+1,0)))-INDIRECT(CONCATENATE("'2018-04'!S",TEXT(MATCH($C28,'2018-04'!$C$2:$C$100,0)+1,0))))</f>
        <v>104524.35</v>
      </c>
      <c r="T28" s="17">
        <f ca="1">IF(OR(INDIRECT(CONCATENATE("'2018-05'!T",TEXT(MATCH($C28,'2018-05'!$C$2:$C$100,0)+1,0)))="",INDIRECT(CONCATENATE("'2018-04'!T",TEXT(MATCH($C28,'2018-04'!$C$2:$C$100,0)+1,0)))="",AND(INDIRECT(CONCATENATE("'2018-05'!T",TEXT(MATCH($C28,'2018-05'!$C$2:$C$100,0)+1,0)))="",INDIRECT(CONCATENATE("'2018-04'!T",TEXT(MATCH($C28,'2018-04'!$C$2:$C$100,0)+1,0)))="")),"Н/Д",INDIRECT(CONCATENATE("'2018-05'!T",TEXT(MATCH($C28,'2018-05'!$C$2:$C$100,0)+1,0)))-INDIRECT(CONCATENATE("'2018-04'!T",TEXT(MATCH($C28,'2018-04'!$C$2:$C$100,0)+1,0))))</f>
        <v>47873003.200000003</v>
      </c>
      <c r="U28" s="17">
        <f ca="1">IF(OR(INDIRECT(CONCATENATE("'2018-05'!U",TEXT(MATCH($C28,'2018-05'!$C$2:$C$100,0)+1,0)))="",INDIRECT(CONCATENATE("'2018-04'!U",TEXT(MATCH($C28,'2018-04'!$C$2:$C$100,0)+1,0)))="",AND(INDIRECT(CONCATENATE("'2018-05'!U",TEXT(MATCH($C28,'2018-05'!$C$2:$C$100,0)+1,0)))="",INDIRECT(CONCATENATE("'2018-04'!U",TEXT(MATCH($C28,'2018-04'!$C$2:$C$100,0)+1,0)))="")),"Н/Д",INDIRECT(CONCATENATE("'2018-05'!U",TEXT(MATCH($C28,'2018-05'!$C$2:$C$100,0)+1,0)))-INDIRECT(CONCATENATE("'2018-04'!U",TEXT(MATCH($C28,'2018-04'!$C$2:$C$100,0)+1,0))))</f>
        <v>3445773.6100000003</v>
      </c>
      <c r="V28" s="17">
        <f ca="1">IF(OR(INDIRECT(CONCATENATE("'2018-05'!V",TEXT(MATCH($C28,'2018-05'!$C$2:$C$100,0)+1,0)))="",INDIRECT(CONCATENATE("'2018-04'!V",TEXT(MATCH($C28,'2018-04'!$C$2:$C$100,0)+1,0)))="",AND(INDIRECT(CONCATENATE("'2018-05'!V",TEXT(MATCH($C28,'2018-05'!$C$2:$C$100,0)+1,0)))="",INDIRECT(CONCATENATE("'2018-04'!V",TEXT(MATCH($C28,'2018-04'!$C$2:$C$100,0)+1,0)))="")),"Н/Д",INDIRECT(CONCATENATE("'2018-05'!V",TEXT(MATCH($C28,'2018-05'!$C$2:$C$100,0)+1,0)))-INDIRECT(CONCATENATE("'2018-04'!V",TEXT(MATCH($C28,'2018-04'!$C$2:$C$100,0)+1,0))))</f>
        <v>2010648028.9400005</v>
      </c>
      <c r="W28" s="17">
        <f ca="1">IF(OR(INDIRECT(CONCATENATE("'2018-05'!W",TEXT(MATCH($C28,'2018-05'!$C$2:$C$100,0)+1,0)))="",INDIRECT(CONCATENATE("'2018-04'!W",TEXT(MATCH($C28,'2018-04'!$C$2:$C$100,0)+1,0)))="",AND(INDIRECT(CONCATENATE("'2018-05'!W",TEXT(MATCH($C28,'2018-05'!$C$2:$C$100,0)+1,0)))="",INDIRECT(CONCATENATE("'2018-04'!W",TEXT(MATCH($C28,'2018-04'!$C$2:$C$100,0)+1,0)))="")),"Н/Д",INDIRECT(CONCATENATE("'2018-05'!W",TEXT(MATCH($C28,'2018-05'!$C$2:$C$100,0)+1,0)))-INDIRECT(CONCATENATE("'2018-04'!W",TEXT(MATCH($C28,'2018-04'!$C$2:$C$100,0)+1,0))))</f>
        <v>24197761533.829994</v>
      </c>
    </row>
    <row r="29" spans="1:23" x14ac:dyDescent="0.25">
      <c r="A29" s="2" t="s">
        <v>49</v>
      </c>
      <c r="B29" s="2" t="s">
        <v>51</v>
      </c>
      <c r="C29" s="15">
        <v>19000000</v>
      </c>
      <c r="D29" s="2" t="s">
        <v>208</v>
      </c>
      <c r="E29" s="17">
        <f ca="1">IF(OR(INDIRECT(CONCATENATE("'2018-05'!E",TEXT(MATCH($C29,'2018-05'!$C$2:$C$100,0)+1,0)))="",INDIRECT(CONCATENATE("'2018-04'!E",TEXT(MATCH($C29,'2018-04'!$C$2:$C$100,0)+1,0)))="",AND(INDIRECT(CONCATENATE("'2018-05'!E",TEXT(MATCH($C29,'2018-05'!$C$2:$C$100,0)+1,0)))="",INDIRECT(CONCATENATE("'2018-04'!E",TEXT(MATCH($C29,'2018-04'!$C$2:$C$100,0)+1,0)))="")),"Н/Д",INDIRECT(CONCATENATE("'2018-05'!E",TEXT(MATCH($C29,'2018-05'!$C$2:$C$100,0)+1,0)))-INDIRECT(CONCATENATE("'2018-04'!E",TEXT(MATCH($C29,'2018-04'!$C$2:$C$100,0)+1,0))))</f>
        <v>8002664825.6200008</v>
      </c>
      <c r="F29" s="17">
        <f ca="1">IF(OR(INDIRECT(CONCATENATE("'2018-05'!F",TEXT(MATCH($C29,'2018-05'!$C$2:$C$100,0)+1,0)))="",INDIRECT(CONCATENATE("'2018-04'!F",TEXT(MATCH($C29,'2018-04'!$C$2:$C$100,0)+1,0)))="",AND(INDIRECT(CONCATENATE("'2018-05'!F",TEXT(MATCH($C29,'2018-05'!$C$2:$C$100,0)+1,0)))="",INDIRECT(CONCATENATE("'2018-04'!F",TEXT(MATCH($C29,'2018-04'!$C$2:$C$100,0)+1,0)))="")),"Н/Д",INDIRECT(CONCATENATE("'2018-05'!F",TEXT(MATCH($C29,'2018-05'!$C$2:$C$100,0)+1,0)))-INDIRECT(CONCATENATE("'2018-04'!F",TEXT(MATCH($C29,'2018-04'!$C$2:$C$100,0)+1,0))))</f>
        <v>6826631047.5</v>
      </c>
      <c r="G29" s="17">
        <f ca="1">IF(OR(INDIRECT(CONCATENATE("'2018-05'!G",TEXT(MATCH($C29,'2018-05'!$C$2:$C$100,0)+1,0)))="",INDIRECT(CONCATENATE("'2018-04'!G",TEXT(MATCH($C29,'2018-04'!$C$2:$C$100,0)+1,0)))="",AND(INDIRECT(CONCATENATE("'2018-05'!G",TEXT(MATCH($C29,'2018-05'!$C$2:$C$100,0)+1,0)))="",INDIRECT(CONCATENATE("'2018-04'!G",TEXT(MATCH($C29,'2018-04'!$C$2:$C$100,0)+1,0)))="")),"Н/Д",INDIRECT(CONCATENATE("'2018-05'!G",TEXT(MATCH($C29,'2018-05'!$C$2:$C$100,0)+1,0)))-INDIRECT(CONCATENATE("'2018-04'!G",TEXT(MATCH($C29,'2018-04'!$C$2:$C$100,0)+1,0))))</f>
        <v>411578561.03999996</v>
      </c>
      <c r="H29" s="17">
        <f ca="1">IF(OR(INDIRECT(CONCATENATE("'2018-05'!H",TEXT(MATCH($C29,'2018-05'!$C$2:$C$100,0)+1,0)))="",INDIRECT(CONCATENATE("'2018-04'!H",TEXT(MATCH($C29,'2018-04'!$C$2:$C$100,0)+1,0)))="",AND(INDIRECT(CONCATENATE("'2018-05'!H",TEXT(MATCH($C29,'2018-05'!$C$2:$C$100,0)+1,0)))="",INDIRECT(CONCATENATE("'2018-04'!H",TEXT(MATCH($C29,'2018-04'!$C$2:$C$100,0)+1,0)))="")),"Н/Д",INDIRECT(CONCATENATE("'2018-05'!H",TEXT(MATCH($C29,'2018-05'!$C$2:$C$100,0)+1,0)))-INDIRECT(CONCATENATE("'2018-04'!H",TEXT(MATCH($C29,'2018-04'!$C$2:$C$100,0)+1,0))))</f>
        <v>1574714778.4000006</v>
      </c>
      <c r="I29" s="17">
        <f ca="1">IF(OR(INDIRECT(CONCATENATE("'2018-05'!I",TEXT(MATCH($C29,'2018-05'!$C$2:$C$100,0)+1,0)))="",INDIRECT(CONCATENATE("'2018-04'!I",TEXT(MATCH($C29,'2018-04'!$C$2:$C$100,0)+1,0)))="",AND(INDIRECT(CONCATENATE("'2018-05'!I",TEXT(MATCH($C29,'2018-05'!$C$2:$C$100,0)+1,0)))="",INDIRECT(CONCATENATE("'2018-04'!I",TEXT(MATCH($C29,'2018-04'!$C$2:$C$100,0)+1,0)))="")),"Н/Д",INDIRECT(CONCATENATE("'2018-05'!I",TEXT(MATCH($C29,'2018-05'!$C$2:$C$100,0)+1,0)))-INDIRECT(CONCATENATE("'2018-04'!I",TEXT(MATCH($C29,'2018-04'!$C$2:$C$100,0)+1,0))))</f>
        <v>552168315.88000011</v>
      </c>
      <c r="J29" s="17" t="str">
        <f ca="1">IF(OR(INDIRECT(CONCATENATE("'2018-05'!J",TEXT(MATCH($C29,'2018-05'!$C$2:$C$100,0)+1,0)))="",INDIRECT(CONCATENATE("'2018-04'!J",TEXT(MATCH($C29,'2018-04'!$C$2:$C$100,0)+1,0)))="",AND(INDIRECT(CONCATENATE("'2018-05'!J",TEXT(MATCH($C29,'2018-05'!$C$2:$C$100,0)+1,0)))="",INDIRECT(CONCATENATE("'2018-04'!J",TEXT(MATCH($C29,'2018-04'!$C$2:$C$100,0)+1,0)))="")),"Н/Д",INDIRECT(CONCATENATE("'2018-05'!J",TEXT(MATCH($C29,'2018-05'!$C$2:$C$100,0)+1,0)))-INDIRECT(CONCATENATE("'2018-04'!J",TEXT(MATCH($C29,'2018-04'!$C$2:$C$100,0)+1,0))))</f>
        <v>Н/Д</v>
      </c>
      <c r="K29" s="17">
        <f ca="1">IF(OR(INDIRECT(CONCATENATE("'2018-05'!K",TEXT(MATCH($C29,'2018-05'!$C$2:$C$100,0)+1,0)))="",INDIRECT(CONCATENATE("'2018-04'!K",TEXT(MATCH($C29,'2018-04'!$C$2:$C$100,0)+1,0)))="",AND(INDIRECT(CONCATENATE("'2018-05'!K",TEXT(MATCH($C29,'2018-05'!$C$2:$C$100,0)+1,0)))="",INDIRECT(CONCATENATE("'2018-04'!K",TEXT(MATCH($C29,'2018-04'!$C$2:$C$100,0)+1,0)))="")),"Н/Д",INDIRECT(CONCATENATE("'2018-05'!K",TEXT(MATCH($C29,'2018-05'!$C$2:$C$100,0)+1,0)))-INDIRECT(CONCATENATE("'2018-04'!K",TEXT(MATCH($C29,'2018-04'!$C$2:$C$100,0)+1,0))))</f>
        <v>870153360.27999997</v>
      </c>
      <c r="L29" s="17">
        <f ca="1">IF(OR(INDIRECT(CONCATENATE("'2018-05'!L",TEXT(MATCH($C29,'2018-05'!$C$2:$C$100,0)+1,0)))="",INDIRECT(CONCATENATE("'2018-04'!L",TEXT(MATCH($C29,'2018-04'!$C$2:$C$100,0)+1,0)))="",AND(INDIRECT(CONCATENATE("'2018-05'!L",TEXT(MATCH($C29,'2018-05'!$C$2:$C$100,0)+1,0)))="",INDIRECT(CONCATENATE("'2018-04'!L",TEXT(MATCH($C29,'2018-04'!$C$2:$C$100,0)+1,0)))="")),"Н/Д",INDIRECT(CONCATENATE("'2018-05'!L",TEXT(MATCH($C29,'2018-05'!$C$2:$C$100,0)+1,0)))-INDIRECT(CONCATENATE("'2018-04'!L",TEXT(MATCH($C29,'2018-04'!$C$2:$C$100,0)+1,0))))</f>
        <v>2982522151.0999999</v>
      </c>
      <c r="M29" s="17">
        <f ca="1">IF(OR(INDIRECT(CONCATENATE("'2018-05'!M",TEXT(MATCH($C29,'2018-05'!$C$2:$C$100,0)+1,0)))="",INDIRECT(CONCATENATE("'2018-04'!M",TEXT(MATCH($C29,'2018-04'!$C$2:$C$100,0)+1,0)))="",AND(INDIRECT(CONCATENATE("'2018-05'!M",TEXT(MATCH($C29,'2018-05'!$C$2:$C$100,0)+1,0)))="",INDIRECT(CONCATENATE("'2018-04'!M",TEXT(MATCH($C29,'2018-04'!$C$2:$C$100,0)+1,0)))="")),"Н/Д",INDIRECT(CONCATENATE("'2018-05'!M",TEXT(MATCH($C29,'2018-05'!$C$2:$C$100,0)+1,0)))-INDIRECT(CONCATENATE("'2018-04'!M",TEXT(MATCH($C29,'2018-04'!$C$2:$C$100,0)+1,0))))</f>
        <v>2840843.6099999994</v>
      </c>
      <c r="N29" s="17">
        <f ca="1">IF(OR(INDIRECT(CONCATENATE("'2018-05'!N",TEXT(MATCH($C29,'2018-05'!$C$2:$C$100,0)+1,0)))="",INDIRECT(CONCATENATE("'2018-04'!N",TEXT(MATCH($C29,'2018-04'!$C$2:$C$100,0)+1,0)))="",AND(INDIRECT(CONCATENATE("'2018-05'!N",TEXT(MATCH($C29,'2018-05'!$C$2:$C$100,0)+1,0)))="",INDIRECT(CONCATENATE("'2018-04'!N",TEXT(MATCH($C29,'2018-04'!$C$2:$C$100,0)+1,0)))="")),"Н/Д",INDIRECT(CONCATENATE("'2018-05'!N",TEXT(MATCH($C29,'2018-05'!$C$2:$C$100,0)+1,0)))-INDIRECT(CONCATENATE("'2018-04'!NE",TEXT(MATCH($C29,'2018-04'!$C$2:$C$100,0)+1,0))))</f>
        <v>135869758.09999999</v>
      </c>
      <c r="O29" s="17">
        <f ca="1">IF(OR(INDIRECT(CONCATENATE("'2018-05'!O",TEXT(MATCH($C29,'2018-05'!$C$2:$C$100,0)+1,0)))="",INDIRECT(CONCATENATE("'2018-04'!O",TEXT(MATCH($C29,'2018-04'!$C$2:$C$100,0)+1,0)))="",AND(INDIRECT(CONCATENATE("'2018-05'!O",TEXT(MATCH($C29,'2018-05'!$C$2:$C$100,0)+1,0)))="",INDIRECT(CONCATENATE("'2018-04'!O",TEXT(MATCH($C29,'2018-04'!$C$2:$C$100,0)+1,0)))="")),"Н/Д",INDIRECT(CONCATENATE("'2018-05'!O",TEXT(MATCH($C29,'2018-05'!$C$2:$C$100,0)+1,0)))-INDIRECT(CONCATENATE("'2018-04'!O",TEXT(MATCH($C29,'2018-04'!$C$2:$C$100,0)+1,0))))</f>
        <v>4346.68</v>
      </c>
      <c r="P29" s="17">
        <f ca="1">IF(OR(INDIRECT(CONCATENATE("'2018-05'!P",TEXT(MATCH($C29,'2018-05'!$C$2:$C$100,0)+1,0)))="",INDIRECT(CONCATENATE("'2018-04'!P",TEXT(MATCH($C29,'2018-04'!$C$2:$C$100,0)+1,0)))="",AND(INDIRECT(CONCATENATE("'2018-05'!P",TEXT(MATCH($C29,'2018-05'!$C$2:$C$100,0)+1,0)))="",INDIRECT(CONCATENATE("'2018-04'!P",TEXT(MATCH($C29,'2018-04'!$C$2:$C$100,0)+1,0)))="")),"Н/Д",INDIRECT(CONCATENATE("'2018-05'!P",TEXT(MATCH($C29,'2018-05'!$C$2:$C$100,0)+1,0)))-INDIRECT(CONCATENATE("'2018-04'!P",TEXT(MATCH($C29,'2018-04'!$C$2:$C$100,0)+1,0))))</f>
        <v>87917222.309999973</v>
      </c>
      <c r="Q29" s="17">
        <f ca="1">IF(OR(INDIRECT(CONCATENATE("'2018-05'!Q",TEXT(MATCH($C29,'2018-05'!$C$2:$C$100,0)+1,0)))="",INDIRECT(CONCATENATE("'2018-04'!Q",TEXT(MATCH($C29,'2018-04'!$C$2:$C$100,0)+1,0)))="",AND(INDIRECT(CONCATENATE("'2018-05'!Q",TEXT(MATCH($C29,'2018-05'!$C$2:$C$100,0)+1,0)))="",INDIRECT(CONCATENATE("'2018-04'!Q",TEXT(MATCH($C29,'2018-04'!$C$2:$C$100,0)+1,0)))="")),"Н/Д",INDIRECT(CONCATENATE("'2018-05'!Q",TEXT(MATCH($C29,'2018-05'!$C$2:$C$100,0)+1,0)))-INDIRECT(CONCATENATE("'2018-04'!Q",TEXT(MATCH($C29,'2018-04'!$C$2:$C$100,0)+1,0))))</f>
        <v>121828914.70999998</v>
      </c>
      <c r="R29" s="17">
        <f ca="1">IF(OR(INDIRECT(CONCATENATE("'2018-05'!R",TEXT(MATCH($C29,'2018-05'!$C$2:$C$100,0)+1,0)))="",INDIRECT(CONCATENATE("'2018-04'!R",TEXT(MATCH($C29,'2018-04'!$C$2:$C$100,0)+1,0)))="",AND(INDIRECT(CONCATENATE("'2018-05'!R",TEXT(MATCH($C29,'2018-05'!$C$2:$C$100,0)+1,0)))="",INDIRECT(CONCATENATE("'2018-04'!R",TEXT(MATCH($C29,'2018-04'!$C$2:$C$100,0)+1,0)))="")),"Н/Д",INDIRECT(CONCATENATE("'2018-05'!R",TEXT(MATCH($C29,'2018-05'!$C$2:$C$100,0)+1,0)))-INDIRECT(CONCATENATE("'2018-04'!R",TEXT(MATCH($C29,'2018-04'!$C$2:$C$100,0)+1,0))))</f>
        <v>73570801.24000001</v>
      </c>
      <c r="S29" s="17">
        <f ca="1">IF(OR(INDIRECT(CONCATENATE("'2018-05'!S",TEXT(MATCH($C29,'2018-05'!$C$2:$C$100,0)+1,0)))="",INDIRECT(CONCATENATE("'2018-04'!S",TEXT(MATCH($C29,'2018-04'!$C$2:$C$100,0)+1,0)))="",AND(INDIRECT(CONCATENATE("'2018-05'!S",TEXT(MATCH($C29,'2018-05'!$C$2:$C$100,0)+1,0)))="",INDIRECT(CONCATENATE("'2018-04'!S",TEXT(MATCH($C29,'2018-04'!$C$2:$C$100,0)+1,0)))="")),"Н/Д",INDIRECT(CONCATENATE("'2018-05'!S",TEXT(MATCH($C29,'2018-05'!$C$2:$C$100,0)+1,0)))-INDIRECT(CONCATENATE("'2018-04'!S",TEXT(MATCH($C29,'2018-04'!$C$2:$C$100,0)+1,0))))</f>
        <v>164750</v>
      </c>
      <c r="T29" s="17">
        <f ca="1">IF(OR(INDIRECT(CONCATENATE("'2018-05'!T",TEXT(MATCH($C29,'2018-05'!$C$2:$C$100,0)+1,0)))="",INDIRECT(CONCATENATE("'2018-04'!T",TEXT(MATCH($C29,'2018-04'!$C$2:$C$100,0)+1,0)))="",AND(INDIRECT(CONCATENATE("'2018-05'!T",TEXT(MATCH($C29,'2018-05'!$C$2:$C$100,0)+1,0)))="",INDIRECT(CONCATENATE("'2018-04'!T",TEXT(MATCH($C29,'2018-04'!$C$2:$C$100,0)+1,0)))="")),"Н/Д",INDIRECT(CONCATENATE("'2018-05'!T",TEXT(MATCH($C29,'2018-05'!$C$2:$C$100,0)+1,0)))-INDIRECT(CONCATENATE("'2018-04'!T",TEXT(MATCH($C29,'2018-04'!$C$2:$C$100,0)+1,0))))</f>
        <v>83870052.609999985</v>
      </c>
      <c r="U29" s="17">
        <f ca="1">IF(OR(INDIRECT(CONCATENATE("'2018-05'!U",TEXT(MATCH($C29,'2018-05'!$C$2:$C$100,0)+1,0)))="",INDIRECT(CONCATENATE("'2018-04'!U",TEXT(MATCH($C29,'2018-04'!$C$2:$C$100,0)+1,0)))="",AND(INDIRECT(CONCATENATE("'2018-05'!U",TEXT(MATCH($C29,'2018-05'!$C$2:$C$100,0)+1,0)))="",INDIRECT(CONCATENATE("'2018-04'!U",TEXT(MATCH($C29,'2018-04'!$C$2:$C$100,0)+1,0)))="")),"Н/Д",INDIRECT(CONCATENATE("'2018-05'!U",TEXT(MATCH($C29,'2018-05'!$C$2:$C$100,0)+1,0)))-INDIRECT(CONCATENATE("'2018-04'!U",TEXT(MATCH($C29,'2018-04'!$C$2:$C$100,0)+1,0))))</f>
        <v>2482971.0599999987</v>
      </c>
      <c r="V29" s="17">
        <f ca="1">IF(OR(INDIRECT(CONCATENATE("'2018-05'!V",TEXT(MATCH($C29,'2018-05'!$C$2:$C$100,0)+1,0)))="",INDIRECT(CONCATENATE("'2018-04'!V",TEXT(MATCH($C29,'2018-04'!$C$2:$C$100,0)+1,0)))="",AND(INDIRECT(CONCATENATE("'2018-05'!V",TEXT(MATCH($C29,'2018-05'!$C$2:$C$100,0)+1,0)))="",INDIRECT(CONCATENATE("'2018-04'!V",TEXT(MATCH($C29,'2018-04'!$C$2:$C$100,0)+1,0)))="")),"Н/Д",INDIRECT(CONCATENATE("'2018-05'!V",TEXT(MATCH($C29,'2018-05'!$C$2:$C$100,0)+1,0)))-INDIRECT(CONCATENATE("'2018-04'!V",TEXT(MATCH($C29,'2018-04'!$C$2:$C$100,0)+1,0))))</f>
        <v>1176033778.1199999</v>
      </c>
      <c r="W29" s="17">
        <f ca="1">IF(OR(INDIRECT(CONCATENATE("'2018-05'!W",TEXT(MATCH($C29,'2018-05'!$C$2:$C$100,0)+1,0)))="",INDIRECT(CONCATENATE("'2018-04'!W",TEXT(MATCH($C29,'2018-04'!$C$2:$C$100,0)+1,0)))="",AND(INDIRECT(CONCATENATE("'2018-05'!W",TEXT(MATCH($C29,'2018-05'!$C$2:$C$100,0)+1,0)))="",INDIRECT(CONCATENATE("'2018-04'!W",TEXT(MATCH($C29,'2018-04'!$C$2:$C$100,0)+1,0)))="")),"Н/Д",INDIRECT(CONCATENATE("'2018-05'!W",TEXT(MATCH($C29,'2018-05'!$C$2:$C$100,0)+1,0)))-INDIRECT(CONCATENATE("'2018-04'!W",TEXT(MATCH($C29,'2018-04'!$C$2:$C$100,0)+1,0))))</f>
        <v>22809827220.290009</v>
      </c>
    </row>
    <row r="30" spans="1:23" x14ac:dyDescent="0.25">
      <c r="A30" s="2" t="s">
        <v>49</v>
      </c>
      <c r="B30" s="2" t="s">
        <v>52</v>
      </c>
      <c r="C30" s="15">
        <v>27000000</v>
      </c>
      <c r="D30" s="2" t="s">
        <v>208</v>
      </c>
      <c r="E30" s="17">
        <f ca="1">IF(OR(INDIRECT(CONCATENATE("'2018-05'!E",TEXT(MATCH($C30,'2018-05'!$C$2:$C$100,0)+1,0)))="",INDIRECT(CONCATENATE("'2018-04'!E",TEXT(MATCH($C30,'2018-04'!$C$2:$C$100,0)+1,0)))="",AND(INDIRECT(CONCATENATE("'2018-05'!E",TEXT(MATCH($C30,'2018-05'!$C$2:$C$100,0)+1,0)))="",INDIRECT(CONCATENATE("'2018-04'!E",TEXT(MATCH($C30,'2018-04'!$C$2:$C$100,0)+1,0)))="")),"Н/Д",INDIRECT(CONCATENATE("'2018-05'!E",TEXT(MATCH($C30,'2018-05'!$C$2:$C$100,0)+1,0)))-INDIRECT(CONCATENATE("'2018-04'!E",TEXT(MATCH($C30,'2018-04'!$C$2:$C$100,0)+1,0))))</f>
        <v>11912410157.690002</v>
      </c>
      <c r="F30" s="17">
        <f ca="1">IF(OR(INDIRECT(CONCATENATE("'2018-05'!F",TEXT(MATCH($C30,'2018-05'!$C$2:$C$100,0)+1,0)))="",INDIRECT(CONCATENATE("'2018-04'!F",TEXT(MATCH($C30,'2018-04'!$C$2:$C$100,0)+1,0)))="",AND(INDIRECT(CONCATENATE("'2018-05'!F",TEXT(MATCH($C30,'2018-05'!$C$2:$C$100,0)+1,0)))="",INDIRECT(CONCATENATE("'2018-04'!F",TEXT(MATCH($C30,'2018-04'!$C$2:$C$100,0)+1,0)))="")),"Н/Д",INDIRECT(CONCATENATE("'2018-05'!F",TEXT(MATCH($C30,'2018-05'!$C$2:$C$100,0)+1,0)))-INDIRECT(CONCATENATE("'2018-04'!F",TEXT(MATCH($C30,'2018-04'!$C$2:$C$100,0)+1,0))))</f>
        <v>5779127453.6100006</v>
      </c>
      <c r="G30" s="17">
        <f ca="1">IF(OR(INDIRECT(CONCATENATE("'2018-05'!G",TEXT(MATCH($C30,'2018-05'!$C$2:$C$100,0)+1,0)))="",INDIRECT(CONCATENATE("'2018-04'!G",TEXT(MATCH($C30,'2018-04'!$C$2:$C$100,0)+1,0)))="",AND(INDIRECT(CONCATENATE("'2018-05'!G",TEXT(MATCH($C30,'2018-05'!$C$2:$C$100,0)+1,0)))="",INDIRECT(CONCATENATE("'2018-04'!G",TEXT(MATCH($C30,'2018-04'!$C$2:$C$100,0)+1,0)))="")),"Н/Д",INDIRECT(CONCATENATE("'2018-05'!G",TEXT(MATCH($C30,'2018-05'!$C$2:$C$100,0)+1,0)))-INDIRECT(CONCATENATE("'2018-04'!G",TEXT(MATCH($C30,'2018-04'!$C$2:$C$100,0)+1,0))))</f>
        <v>614237131.72000027</v>
      </c>
      <c r="H30" s="17">
        <f ca="1">IF(OR(INDIRECT(CONCATENATE("'2018-05'!H",TEXT(MATCH($C30,'2018-05'!$C$2:$C$100,0)+1,0)))="",INDIRECT(CONCATENATE("'2018-04'!H",TEXT(MATCH($C30,'2018-04'!$C$2:$C$100,0)+1,0)))="",AND(INDIRECT(CONCATENATE("'2018-05'!H",TEXT(MATCH($C30,'2018-05'!$C$2:$C$100,0)+1,0)))="",INDIRECT(CONCATENATE("'2018-04'!H",TEXT(MATCH($C30,'2018-04'!$C$2:$C$100,0)+1,0)))="")),"Н/Д",INDIRECT(CONCATENATE("'2018-05'!H",TEXT(MATCH($C30,'2018-05'!$C$2:$C$100,0)+1,0)))-INDIRECT(CONCATENATE("'2018-04'!H",TEXT(MATCH($C30,'2018-04'!$C$2:$C$100,0)+1,0))))</f>
        <v>1614468781.73</v>
      </c>
      <c r="I30" s="17">
        <f ca="1">IF(OR(INDIRECT(CONCATENATE("'2018-05'!I",TEXT(MATCH($C30,'2018-05'!$C$2:$C$100,0)+1,0)))="",INDIRECT(CONCATENATE("'2018-04'!I",TEXT(MATCH($C30,'2018-04'!$C$2:$C$100,0)+1,0)))="",AND(INDIRECT(CONCATENATE("'2018-05'!I",TEXT(MATCH($C30,'2018-05'!$C$2:$C$100,0)+1,0)))="",INDIRECT(CONCATENATE("'2018-04'!I",TEXT(MATCH($C30,'2018-04'!$C$2:$C$100,0)+1,0)))="")),"Н/Д",INDIRECT(CONCATENATE("'2018-05'!I",TEXT(MATCH($C30,'2018-05'!$C$2:$C$100,0)+1,0)))-INDIRECT(CONCATENATE("'2018-04'!I",TEXT(MATCH($C30,'2018-04'!$C$2:$C$100,0)+1,0))))</f>
        <v>288109859.23999989</v>
      </c>
      <c r="J30" s="17" t="str">
        <f ca="1">IF(OR(INDIRECT(CONCATENATE("'2018-05'!J",TEXT(MATCH($C30,'2018-05'!$C$2:$C$100,0)+1,0)))="",INDIRECT(CONCATENATE("'2018-04'!J",TEXT(MATCH($C30,'2018-04'!$C$2:$C$100,0)+1,0)))="",AND(INDIRECT(CONCATENATE("'2018-05'!J",TEXT(MATCH($C30,'2018-05'!$C$2:$C$100,0)+1,0)))="",INDIRECT(CONCATENATE("'2018-04'!J",TEXT(MATCH($C30,'2018-04'!$C$2:$C$100,0)+1,0)))="")),"Н/Д",INDIRECT(CONCATENATE("'2018-05'!J",TEXT(MATCH($C30,'2018-05'!$C$2:$C$100,0)+1,0)))-INDIRECT(CONCATENATE("'2018-04'!J",TEXT(MATCH($C30,'2018-04'!$C$2:$C$100,0)+1,0))))</f>
        <v>Н/Д</v>
      </c>
      <c r="K30" s="17">
        <f ca="1">IF(OR(INDIRECT(CONCATENATE("'2018-05'!K",TEXT(MATCH($C30,'2018-05'!$C$2:$C$100,0)+1,0)))="",INDIRECT(CONCATENATE("'2018-04'!K",TEXT(MATCH($C30,'2018-04'!$C$2:$C$100,0)+1,0)))="",AND(INDIRECT(CONCATENATE("'2018-05'!K",TEXT(MATCH($C30,'2018-05'!$C$2:$C$100,0)+1,0)))="",INDIRECT(CONCATENATE("'2018-04'!K",TEXT(MATCH($C30,'2018-04'!$C$2:$C$100,0)+1,0)))="")),"Н/Д",INDIRECT(CONCATENATE("'2018-05'!K",TEXT(MATCH($C30,'2018-05'!$C$2:$C$100,0)+1,0)))-INDIRECT(CONCATENATE("'2018-04'!K",TEXT(MATCH($C30,'2018-04'!$C$2:$C$100,0)+1,0))))</f>
        <v>1843891446.9599998</v>
      </c>
      <c r="L30" s="17">
        <f ca="1">IF(OR(INDIRECT(CONCATENATE("'2018-05'!L",TEXT(MATCH($C30,'2018-05'!$C$2:$C$100,0)+1,0)))="",INDIRECT(CONCATENATE("'2018-04'!L",TEXT(MATCH($C30,'2018-04'!$C$2:$C$100,0)+1,0)))="",AND(INDIRECT(CONCATENATE("'2018-05'!L",TEXT(MATCH($C30,'2018-05'!$C$2:$C$100,0)+1,0)))="",INDIRECT(CONCATENATE("'2018-04'!L",TEXT(MATCH($C30,'2018-04'!$C$2:$C$100,0)+1,0)))="")),"Н/Д",INDIRECT(CONCATENATE("'2018-05'!L",TEXT(MATCH($C30,'2018-05'!$C$2:$C$100,0)+1,0)))-INDIRECT(CONCATENATE("'2018-04'!L",TEXT(MATCH($C30,'2018-04'!$C$2:$C$100,0)+1,0))))</f>
        <v>1108219649.7199998</v>
      </c>
      <c r="M30" s="17">
        <f ca="1">IF(OR(INDIRECT(CONCATENATE("'2018-05'!M",TEXT(MATCH($C30,'2018-05'!$C$2:$C$100,0)+1,0)))="",INDIRECT(CONCATENATE("'2018-04'!M",TEXT(MATCH($C30,'2018-04'!$C$2:$C$100,0)+1,0)))="",AND(INDIRECT(CONCATENATE("'2018-05'!M",TEXT(MATCH($C30,'2018-05'!$C$2:$C$100,0)+1,0)))="",INDIRECT(CONCATENATE("'2018-04'!M",TEXT(MATCH($C30,'2018-04'!$C$2:$C$100,0)+1,0)))="")),"Н/Д",INDIRECT(CONCATENATE("'2018-05'!M",TEXT(MATCH($C30,'2018-05'!$C$2:$C$100,0)+1,0)))-INDIRECT(CONCATENATE("'2018-04'!M",TEXT(MATCH($C30,'2018-04'!$C$2:$C$100,0)+1,0))))</f>
        <v>29259469.439999998</v>
      </c>
      <c r="N30" s="17">
        <f ca="1">IF(OR(INDIRECT(CONCATENATE("'2018-05'!N",TEXT(MATCH($C30,'2018-05'!$C$2:$C$100,0)+1,0)))="",INDIRECT(CONCATENATE("'2018-04'!N",TEXT(MATCH($C30,'2018-04'!$C$2:$C$100,0)+1,0)))="",AND(INDIRECT(CONCATENATE("'2018-05'!N",TEXT(MATCH($C30,'2018-05'!$C$2:$C$100,0)+1,0)))="",INDIRECT(CONCATENATE("'2018-04'!N",TEXT(MATCH($C30,'2018-04'!$C$2:$C$100,0)+1,0)))="")),"Н/Д",INDIRECT(CONCATENATE("'2018-05'!N",TEXT(MATCH($C30,'2018-05'!$C$2:$C$100,0)+1,0)))-INDIRECT(CONCATENATE("'2018-04'!NE",TEXT(MATCH($C30,'2018-04'!$C$2:$C$100,0)+1,0))))</f>
        <v>121894045.64</v>
      </c>
      <c r="O30" s="17">
        <f ca="1">IF(OR(INDIRECT(CONCATENATE("'2018-05'!O",TEXT(MATCH($C30,'2018-05'!$C$2:$C$100,0)+1,0)))="",INDIRECT(CONCATENATE("'2018-04'!O",TEXT(MATCH($C30,'2018-04'!$C$2:$C$100,0)+1,0)))="",AND(INDIRECT(CONCATENATE("'2018-05'!O",TEXT(MATCH($C30,'2018-05'!$C$2:$C$100,0)+1,0)))="",INDIRECT(CONCATENATE("'2018-04'!O",TEXT(MATCH($C30,'2018-04'!$C$2:$C$100,0)+1,0)))="")),"Н/Д",INDIRECT(CONCATENATE("'2018-05'!O",TEXT(MATCH($C30,'2018-05'!$C$2:$C$100,0)+1,0)))-INDIRECT(CONCATENATE("'2018-04'!O",TEXT(MATCH($C30,'2018-04'!$C$2:$C$100,0)+1,0))))</f>
        <v>77489.260000000009</v>
      </c>
      <c r="P30" s="17">
        <f ca="1">IF(OR(INDIRECT(CONCATENATE("'2018-05'!P",TEXT(MATCH($C30,'2018-05'!$C$2:$C$100,0)+1,0)))="",INDIRECT(CONCATENATE("'2018-04'!P",TEXT(MATCH($C30,'2018-04'!$C$2:$C$100,0)+1,0)))="",AND(INDIRECT(CONCATENATE("'2018-05'!P",TEXT(MATCH($C30,'2018-05'!$C$2:$C$100,0)+1,0)))="",INDIRECT(CONCATENATE("'2018-04'!P",TEXT(MATCH($C30,'2018-04'!$C$2:$C$100,0)+1,0)))="")),"Н/Д",INDIRECT(CONCATENATE("'2018-05'!P",TEXT(MATCH($C30,'2018-05'!$C$2:$C$100,0)+1,0)))-INDIRECT(CONCATENATE("'2018-04'!P",TEXT(MATCH($C30,'2018-04'!$C$2:$C$100,0)+1,0))))</f>
        <v>134167729.96999997</v>
      </c>
      <c r="Q30" s="17">
        <f ca="1">IF(OR(INDIRECT(CONCATENATE("'2018-05'!Q",TEXT(MATCH($C30,'2018-05'!$C$2:$C$100,0)+1,0)))="",INDIRECT(CONCATENATE("'2018-04'!Q",TEXT(MATCH($C30,'2018-04'!$C$2:$C$100,0)+1,0)))="",AND(INDIRECT(CONCATENATE("'2018-05'!Q",TEXT(MATCH($C30,'2018-05'!$C$2:$C$100,0)+1,0)))="",INDIRECT(CONCATENATE("'2018-04'!Q",TEXT(MATCH($C30,'2018-04'!$C$2:$C$100,0)+1,0)))="")),"Н/Д",INDIRECT(CONCATENATE("'2018-05'!Q",TEXT(MATCH($C30,'2018-05'!$C$2:$C$100,0)+1,0)))-INDIRECT(CONCATENATE("'2018-04'!Q",TEXT(MATCH($C30,'2018-04'!$C$2:$C$100,0)+1,0))))</f>
        <v>11574917.789999999</v>
      </c>
      <c r="R30" s="17">
        <f ca="1">IF(OR(INDIRECT(CONCATENATE("'2018-05'!R",TEXT(MATCH($C30,'2018-05'!$C$2:$C$100,0)+1,0)))="",INDIRECT(CONCATENATE("'2018-04'!R",TEXT(MATCH($C30,'2018-04'!$C$2:$C$100,0)+1,0)))="",AND(INDIRECT(CONCATENATE("'2018-05'!R",TEXT(MATCH($C30,'2018-05'!$C$2:$C$100,0)+1,0)))="",INDIRECT(CONCATENATE("'2018-04'!R",TEXT(MATCH($C30,'2018-04'!$C$2:$C$100,0)+1,0)))="")),"Н/Д",INDIRECT(CONCATENATE("'2018-05'!R",TEXT(MATCH($C30,'2018-05'!$C$2:$C$100,0)+1,0)))-INDIRECT(CONCATENATE("'2018-04'!R",TEXT(MATCH($C30,'2018-04'!$C$2:$C$100,0)+1,0))))</f>
        <v>19548874.150000006</v>
      </c>
      <c r="S30" s="17">
        <f ca="1">IF(OR(INDIRECT(CONCATENATE("'2018-05'!S",TEXT(MATCH($C30,'2018-05'!$C$2:$C$100,0)+1,0)))="",INDIRECT(CONCATENATE("'2018-04'!S",TEXT(MATCH($C30,'2018-04'!$C$2:$C$100,0)+1,0)))="",AND(INDIRECT(CONCATENATE("'2018-05'!S",TEXT(MATCH($C30,'2018-05'!$C$2:$C$100,0)+1,0)))="",INDIRECT(CONCATENATE("'2018-04'!S",TEXT(MATCH($C30,'2018-04'!$C$2:$C$100,0)+1,0)))="")),"Н/Д",INDIRECT(CONCATENATE("'2018-05'!S",TEXT(MATCH($C30,'2018-05'!$C$2:$C$100,0)+1,0)))-INDIRECT(CONCATENATE("'2018-04'!S",TEXT(MATCH($C30,'2018-04'!$C$2:$C$100,0)+1,0))))</f>
        <v>10313402.66</v>
      </c>
      <c r="T30" s="17">
        <f ca="1">IF(OR(INDIRECT(CONCATENATE("'2018-05'!T",TEXT(MATCH($C30,'2018-05'!$C$2:$C$100,0)+1,0)))="",INDIRECT(CONCATENATE("'2018-04'!T",TEXT(MATCH($C30,'2018-04'!$C$2:$C$100,0)+1,0)))="",AND(INDIRECT(CONCATENATE("'2018-05'!T",TEXT(MATCH($C30,'2018-05'!$C$2:$C$100,0)+1,0)))="",INDIRECT(CONCATENATE("'2018-04'!T",TEXT(MATCH($C30,'2018-04'!$C$2:$C$100,0)+1,0)))="")),"Н/Д",INDIRECT(CONCATENATE("'2018-05'!T",TEXT(MATCH($C30,'2018-05'!$C$2:$C$100,0)+1,0)))-INDIRECT(CONCATENATE("'2018-04'!T",TEXT(MATCH($C30,'2018-04'!$C$2:$C$100,0)+1,0))))</f>
        <v>42905065.530000001</v>
      </c>
      <c r="U30" s="17">
        <f ca="1">IF(OR(INDIRECT(CONCATENATE("'2018-05'!U",TEXT(MATCH($C30,'2018-05'!$C$2:$C$100,0)+1,0)))="",INDIRECT(CONCATENATE("'2018-04'!U",TEXT(MATCH($C30,'2018-04'!$C$2:$C$100,0)+1,0)))="",AND(INDIRECT(CONCATENATE("'2018-05'!U",TEXT(MATCH($C30,'2018-05'!$C$2:$C$100,0)+1,0)))="",INDIRECT(CONCATENATE("'2018-04'!U",TEXT(MATCH($C30,'2018-04'!$C$2:$C$100,0)+1,0)))="")),"Н/Д",INDIRECT(CONCATENATE("'2018-05'!U",TEXT(MATCH($C30,'2018-05'!$C$2:$C$100,0)+1,0)))-INDIRECT(CONCATENATE("'2018-04'!U",TEXT(MATCH($C30,'2018-04'!$C$2:$C$100,0)+1,0))))</f>
        <v>13539098.329999998</v>
      </c>
      <c r="V30" s="17">
        <f ca="1">IF(OR(INDIRECT(CONCATENATE("'2018-05'!V",TEXT(MATCH($C30,'2018-05'!$C$2:$C$100,0)+1,0)))="",INDIRECT(CONCATENATE("'2018-04'!V",TEXT(MATCH($C30,'2018-04'!$C$2:$C$100,0)+1,0)))="",AND(INDIRECT(CONCATENATE("'2018-05'!V",TEXT(MATCH($C30,'2018-05'!$C$2:$C$100,0)+1,0)))="",INDIRECT(CONCATENATE("'2018-04'!V",TEXT(MATCH($C30,'2018-04'!$C$2:$C$100,0)+1,0)))="")),"Н/Д",INDIRECT(CONCATENATE("'2018-05'!V",TEXT(MATCH($C30,'2018-05'!$C$2:$C$100,0)+1,0)))-INDIRECT(CONCATENATE("'2018-04'!V",TEXT(MATCH($C30,'2018-04'!$C$2:$C$100,0)+1,0))))</f>
        <v>6133282704.0799999</v>
      </c>
      <c r="W30" s="17">
        <f ca="1">IF(OR(INDIRECT(CONCATENATE("'2018-05'!W",TEXT(MATCH($C30,'2018-05'!$C$2:$C$100,0)+1,0)))="",INDIRECT(CONCATENATE("'2018-04'!W",TEXT(MATCH($C30,'2018-04'!$C$2:$C$100,0)+1,0)))="",AND(INDIRECT(CONCATENATE("'2018-05'!W",TEXT(MATCH($C30,'2018-05'!$C$2:$C$100,0)+1,0)))="",INDIRECT(CONCATENATE("'2018-04'!W",TEXT(MATCH($C30,'2018-04'!$C$2:$C$100,0)+1,0)))="")),"Н/Д",INDIRECT(CONCATENATE("'2018-05'!W",TEXT(MATCH($C30,'2018-05'!$C$2:$C$100,0)+1,0)))-INDIRECT(CONCATENATE("'2018-04'!W",TEXT(MATCH($C30,'2018-04'!$C$2:$C$100,0)+1,0))))</f>
        <v>29591613939.049995</v>
      </c>
    </row>
    <row r="31" spans="1:23" x14ac:dyDescent="0.25">
      <c r="A31" s="2" t="s">
        <v>49</v>
      </c>
      <c r="B31" s="2" t="s">
        <v>53</v>
      </c>
      <c r="C31" s="15">
        <v>41000000</v>
      </c>
      <c r="D31" s="2" t="s">
        <v>208</v>
      </c>
      <c r="E31" s="17">
        <f ca="1">IF(OR(INDIRECT(CONCATENATE("'2018-05'!E",TEXT(MATCH($C31,'2018-05'!$C$2:$C$100,0)+1,0)))="",INDIRECT(CONCATENATE("'2018-04'!E",TEXT(MATCH($C31,'2018-04'!$C$2:$C$100,0)+1,0)))="",AND(INDIRECT(CONCATENATE("'2018-05'!E",TEXT(MATCH($C31,'2018-05'!$C$2:$C$100,0)+1,0)))="",INDIRECT(CONCATENATE("'2018-04'!E",TEXT(MATCH($C31,'2018-04'!$C$2:$C$100,0)+1,0)))="")),"Н/Д",INDIRECT(CONCATENATE("'2018-05'!E",TEXT(MATCH($C31,'2018-05'!$C$2:$C$100,0)+1,0)))-INDIRECT(CONCATENATE("'2018-04'!E",TEXT(MATCH($C31,'2018-04'!$C$2:$C$100,0)+1,0))))</f>
        <v>14146612478.599998</v>
      </c>
      <c r="F31" s="17">
        <f ca="1">IF(OR(INDIRECT(CONCATENATE("'2018-05'!F",TEXT(MATCH($C31,'2018-05'!$C$2:$C$100,0)+1,0)))="",INDIRECT(CONCATENATE("'2018-04'!F",TEXT(MATCH($C31,'2018-04'!$C$2:$C$100,0)+1,0)))="",AND(INDIRECT(CONCATENATE("'2018-05'!F",TEXT(MATCH($C31,'2018-05'!$C$2:$C$100,0)+1,0)))="",INDIRECT(CONCATENATE("'2018-04'!F",TEXT(MATCH($C31,'2018-04'!$C$2:$C$100,0)+1,0)))="")),"Н/Д",INDIRECT(CONCATENATE("'2018-05'!F",TEXT(MATCH($C31,'2018-05'!$C$2:$C$100,0)+1,0)))-INDIRECT(CONCATENATE("'2018-04'!F",TEXT(MATCH($C31,'2018-04'!$C$2:$C$100,0)+1,0))))</f>
        <v>13452868070.82</v>
      </c>
      <c r="G31" s="17">
        <f ca="1">IF(OR(INDIRECT(CONCATENATE("'2018-05'!G",TEXT(MATCH($C31,'2018-05'!$C$2:$C$100,0)+1,0)))="",INDIRECT(CONCATENATE("'2018-04'!G",TEXT(MATCH($C31,'2018-04'!$C$2:$C$100,0)+1,0)))="",AND(INDIRECT(CONCATENATE("'2018-05'!G",TEXT(MATCH($C31,'2018-05'!$C$2:$C$100,0)+1,0)))="",INDIRECT(CONCATENATE("'2018-04'!G",TEXT(MATCH($C31,'2018-04'!$C$2:$C$100,0)+1,0)))="")),"Н/Д",INDIRECT(CONCATENATE("'2018-05'!G",TEXT(MATCH($C31,'2018-05'!$C$2:$C$100,0)+1,0)))-INDIRECT(CONCATENATE("'2018-04'!G",TEXT(MATCH($C31,'2018-04'!$C$2:$C$100,0)+1,0))))</f>
        <v>2830979753.1500015</v>
      </c>
      <c r="H31" s="17">
        <f ca="1">IF(OR(INDIRECT(CONCATENATE("'2018-05'!H",TEXT(MATCH($C31,'2018-05'!$C$2:$C$100,0)+1,0)))="",INDIRECT(CONCATENATE("'2018-04'!H",TEXT(MATCH($C31,'2018-04'!$C$2:$C$100,0)+1,0)))="",AND(INDIRECT(CONCATENATE("'2018-05'!H",TEXT(MATCH($C31,'2018-05'!$C$2:$C$100,0)+1,0)))="",INDIRECT(CONCATENATE("'2018-04'!H",TEXT(MATCH($C31,'2018-04'!$C$2:$C$100,0)+1,0)))="")),"Н/Д",INDIRECT(CONCATENATE("'2018-05'!H",TEXT(MATCH($C31,'2018-05'!$C$2:$C$100,0)+1,0)))-INDIRECT(CONCATENATE("'2018-04'!H",TEXT(MATCH($C31,'2018-04'!$C$2:$C$100,0)+1,0))))</f>
        <v>3551193782.6499996</v>
      </c>
      <c r="I31" s="17">
        <f ca="1">IF(OR(INDIRECT(CONCATENATE("'2018-05'!I",TEXT(MATCH($C31,'2018-05'!$C$2:$C$100,0)+1,0)))="",INDIRECT(CONCATENATE("'2018-04'!I",TEXT(MATCH($C31,'2018-04'!$C$2:$C$100,0)+1,0)))="",AND(INDIRECT(CONCATENATE("'2018-05'!I",TEXT(MATCH($C31,'2018-05'!$C$2:$C$100,0)+1,0)))="",INDIRECT(CONCATENATE("'2018-04'!I",TEXT(MATCH($C31,'2018-04'!$C$2:$C$100,0)+1,0)))="")),"Н/Д",INDIRECT(CONCATENATE("'2018-05'!I",TEXT(MATCH($C31,'2018-05'!$C$2:$C$100,0)+1,0)))-INDIRECT(CONCATENATE("'2018-04'!I",TEXT(MATCH($C31,'2018-04'!$C$2:$C$100,0)+1,0))))</f>
        <v>625643281.9000001</v>
      </c>
      <c r="J31" s="17" t="str">
        <f ca="1">IF(OR(INDIRECT(CONCATENATE("'2018-05'!J",TEXT(MATCH($C31,'2018-05'!$C$2:$C$100,0)+1,0)))="",INDIRECT(CONCATENATE("'2018-04'!J",TEXT(MATCH($C31,'2018-04'!$C$2:$C$100,0)+1,0)))="",AND(INDIRECT(CONCATENATE("'2018-05'!J",TEXT(MATCH($C31,'2018-05'!$C$2:$C$100,0)+1,0)))="",INDIRECT(CONCATENATE("'2018-04'!J",TEXT(MATCH($C31,'2018-04'!$C$2:$C$100,0)+1,0)))="")),"Н/Д",INDIRECT(CONCATENATE("'2018-05'!J",TEXT(MATCH($C31,'2018-05'!$C$2:$C$100,0)+1,0)))-INDIRECT(CONCATENATE("'2018-04'!J",TEXT(MATCH($C31,'2018-04'!$C$2:$C$100,0)+1,0))))</f>
        <v>Н/Д</v>
      </c>
      <c r="K31" s="17">
        <f ca="1">IF(OR(INDIRECT(CONCATENATE("'2018-05'!K",TEXT(MATCH($C31,'2018-05'!$C$2:$C$100,0)+1,0)))="",INDIRECT(CONCATENATE("'2018-04'!K",TEXT(MATCH($C31,'2018-04'!$C$2:$C$100,0)+1,0)))="",AND(INDIRECT(CONCATENATE("'2018-05'!K",TEXT(MATCH($C31,'2018-05'!$C$2:$C$100,0)+1,0)))="",INDIRECT(CONCATENATE("'2018-04'!K",TEXT(MATCH($C31,'2018-04'!$C$2:$C$100,0)+1,0)))="")),"Н/Д",INDIRECT(CONCATENATE("'2018-05'!K",TEXT(MATCH($C31,'2018-05'!$C$2:$C$100,0)+1,0)))-INDIRECT(CONCATENATE("'2018-04'!K",TEXT(MATCH($C31,'2018-04'!$C$2:$C$100,0)+1,0))))</f>
        <v>1004490028.2099999</v>
      </c>
      <c r="L31" s="17">
        <f ca="1">IF(OR(INDIRECT(CONCATENATE("'2018-05'!L",TEXT(MATCH($C31,'2018-05'!$C$2:$C$100,0)+1,0)))="",INDIRECT(CONCATENATE("'2018-04'!L",TEXT(MATCH($C31,'2018-04'!$C$2:$C$100,0)+1,0)))="",AND(INDIRECT(CONCATENATE("'2018-05'!L",TEXT(MATCH($C31,'2018-05'!$C$2:$C$100,0)+1,0)))="",INDIRECT(CONCATENATE("'2018-04'!L",TEXT(MATCH($C31,'2018-04'!$C$2:$C$100,0)+1,0)))="")),"Н/Д",INDIRECT(CONCATENATE("'2018-05'!L",TEXT(MATCH($C31,'2018-05'!$C$2:$C$100,0)+1,0)))-INDIRECT(CONCATENATE("'2018-04'!L",TEXT(MATCH($C31,'2018-04'!$C$2:$C$100,0)+1,0))))</f>
        <v>4555448513.4300003</v>
      </c>
      <c r="M31" s="17">
        <f ca="1">IF(OR(INDIRECT(CONCATENATE("'2018-05'!M",TEXT(MATCH($C31,'2018-05'!$C$2:$C$100,0)+1,0)))="",INDIRECT(CONCATENATE("'2018-04'!M",TEXT(MATCH($C31,'2018-04'!$C$2:$C$100,0)+1,0)))="",AND(INDIRECT(CONCATENATE("'2018-05'!M",TEXT(MATCH($C31,'2018-05'!$C$2:$C$100,0)+1,0)))="",INDIRECT(CONCATENATE("'2018-04'!M",TEXT(MATCH($C31,'2018-04'!$C$2:$C$100,0)+1,0)))="")),"Н/Д",INDIRECT(CONCATENATE("'2018-05'!M",TEXT(MATCH($C31,'2018-05'!$C$2:$C$100,0)+1,0)))-INDIRECT(CONCATENATE("'2018-04'!M",TEXT(MATCH($C31,'2018-04'!$C$2:$C$100,0)+1,0))))</f>
        <v>35941996.270000011</v>
      </c>
      <c r="N31" s="17">
        <f ca="1">IF(OR(INDIRECT(CONCATENATE("'2018-05'!N",TEXT(MATCH($C31,'2018-05'!$C$2:$C$100,0)+1,0)))="",INDIRECT(CONCATENATE("'2018-04'!N",TEXT(MATCH($C31,'2018-04'!$C$2:$C$100,0)+1,0)))="",AND(INDIRECT(CONCATENATE("'2018-05'!N",TEXT(MATCH($C31,'2018-05'!$C$2:$C$100,0)+1,0)))="",INDIRECT(CONCATENATE("'2018-04'!N",TEXT(MATCH($C31,'2018-04'!$C$2:$C$100,0)+1,0)))="")),"Н/Д",INDIRECT(CONCATENATE("'2018-05'!N",TEXT(MATCH($C31,'2018-05'!$C$2:$C$100,0)+1,0)))-INDIRECT(CONCATENATE("'2018-04'!NE",TEXT(MATCH($C31,'2018-04'!$C$2:$C$100,0)+1,0))))</f>
        <v>229539303.74000001</v>
      </c>
      <c r="O31" s="17">
        <f ca="1">IF(OR(INDIRECT(CONCATENATE("'2018-05'!O",TEXT(MATCH($C31,'2018-05'!$C$2:$C$100,0)+1,0)))="",INDIRECT(CONCATENATE("'2018-04'!O",TEXT(MATCH($C31,'2018-04'!$C$2:$C$100,0)+1,0)))="",AND(INDIRECT(CONCATENATE("'2018-05'!O",TEXT(MATCH($C31,'2018-05'!$C$2:$C$100,0)+1,0)))="",INDIRECT(CONCATENATE("'2018-04'!O",TEXT(MATCH($C31,'2018-04'!$C$2:$C$100,0)+1,0)))="")),"Н/Д",INDIRECT(CONCATENATE("'2018-05'!O",TEXT(MATCH($C31,'2018-05'!$C$2:$C$100,0)+1,0)))-INDIRECT(CONCATENATE("'2018-04'!O",TEXT(MATCH($C31,'2018-04'!$C$2:$C$100,0)+1,0))))</f>
        <v>1925.0599999999977</v>
      </c>
      <c r="P31" s="17">
        <f ca="1">IF(OR(INDIRECT(CONCATENATE("'2018-05'!P",TEXT(MATCH($C31,'2018-05'!$C$2:$C$100,0)+1,0)))="",INDIRECT(CONCATENATE("'2018-04'!P",TEXT(MATCH($C31,'2018-04'!$C$2:$C$100,0)+1,0)))="",AND(INDIRECT(CONCATENATE("'2018-05'!P",TEXT(MATCH($C31,'2018-05'!$C$2:$C$100,0)+1,0)))="",INDIRECT(CONCATENATE("'2018-04'!P",TEXT(MATCH($C31,'2018-04'!$C$2:$C$100,0)+1,0)))="")),"Н/Д",INDIRECT(CONCATENATE("'2018-05'!P",TEXT(MATCH($C31,'2018-05'!$C$2:$C$100,0)+1,0)))-INDIRECT(CONCATENATE("'2018-04'!P",TEXT(MATCH($C31,'2018-04'!$C$2:$C$100,0)+1,0))))</f>
        <v>303593709.28999996</v>
      </c>
      <c r="Q31" s="17">
        <f ca="1">IF(OR(INDIRECT(CONCATENATE("'2018-05'!Q",TEXT(MATCH($C31,'2018-05'!$C$2:$C$100,0)+1,0)))="",INDIRECT(CONCATENATE("'2018-04'!Q",TEXT(MATCH($C31,'2018-04'!$C$2:$C$100,0)+1,0)))="",AND(INDIRECT(CONCATENATE("'2018-05'!Q",TEXT(MATCH($C31,'2018-05'!$C$2:$C$100,0)+1,0)))="",INDIRECT(CONCATENATE("'2018-04'!Q",TEXT(MATCH($C31,'2018-04'!$C$2:$C$100,0)+1,0)))="")),"Н/Д",INDIRECT(CONCATENATE("'2018-05'!Q",TEXT(MATCH($C31,'2018-05'!$C$2:$C$100,0)+1,0)))-INDIRECT(CONCATENATE("'2018-04'!Q",TEXT(MATCH($C31,'2018-04'!$C$2:$C$100,0)+1,0))))</f>
        <v>131350336.88</v>
      </c>
      <c r="R31" s="17">
        <f ca="1">IF(OR(INDIRECT(CONCATENATE("'2018-05'!R",TEXT(MATCH($C31,'2018-05'!$C$2:$C$100,0)+1,0)))="",INDIRECT(CONCATENATE("'2018-04'!R",TEXT(MATCH($C31,'2018-04'!$C$2:$C$100,0)+1,0)))="",AND(INDIRECT(CONCATENATE("'2018-05'!R",TEXT(MATCH($C31,'2018-05'!$C$2:$C$100,0)+1,0)))="",INDIRECT(CONCATENATE("'2018-04'!R",TEXT(MATCH($C31,'2018-04'!$C$2:$C$100,0)+1,0)))="")),"Н/Д",INDIRECT(CONCATENATE("'2018-05'!R",TEXT(MATCH($C31,'2018-05'!$C$2:$C$100,0)+1,0)))-INDIRECT(CONCATENATE("'2018-04'!R",TEXT(MATCH($C31,'2018-04'!$C$2:$C$100,0)+1,0))))</f>
        <v>114016761.77999997</v>
      </c>
      <c r="S31" s="17">
        <f ca="1">IF(OR(INDIRECT(CONCATENATE("'2018-05'!S",TEXT(MATCH($C31,'2018-05'!$C$2:$C$100,0)+1,0)))="",INDIRECT(CONCATENATE("'2018-04'!S",TEXT(MATCH($C31,'2018-04'!$C$2:$C$100,0)+1,0)))="",AND(INDIRECT(CONCATENATE("'2018-05'!S",TEXT(MATCH($C31,'2018-05'!$C$2:$C$100,0)+1,0)))="",INDIRECT(CONCATENATE("'2018-04'!S",TEXT(MATCH($C31,'2018-04'!$C$2:$C$100,0)+1,0)))="")),"Н/Д",INDIRECT(CONCATENATE("'2018-05'!S",TEXT(MATCH($C31,'2018-05'!$C$2:$C$100,0)+1,0)))-INDIRECT(CONCATENATE("'2018-04'!S",TEXT(MATCH($C31,'2018-04'!$C$2:$C$100,0)+1,0))))</f>
        <v>1458460</v>
      </c>
      <c r="T31" s="17">
        <f ca="1">IF(OR(INDIRECT(CONCATENATE("'2018-05'!T",TEXT(MATCH($C31,'2018-05'!$C$2:$C$100,0)+1,0)))="",INDIRECT(CONCATENATE("'2018-04'!T",TEXT(MATCH($C31,'2018-04'!$C$2:$C$100,0)+1,0)))="",AND(INDIRECT(CONCATENATE("'2018-05'!T",TEXT(MATCH($C31,'2018-05'!$C$2:$C$100,0)+1,0)))="",INDIRECT(CONCATENATE("'2018-04'!T",TEXT(MATCH($C31,'2018-04'!$C$2:$C$100,0)+1,0)))="")),"Н/Д",INDIRECT(CONCATENATE("'2018-05'!T",TEXT(MATCH($C31,'2018-05'!$C$2:$C$100,0)+1,0)))-INDIRECT(CONCATENATE("'2018-04'!T",TEXT(MATCH($C31,'2018-04'!$C$2:$C$100,0)+1,0))))</f>
        <v>63013017.460000008</v>
      </c>
      <c r="U31" s="17">
        <f ca="1">IF(OR(INDIRECT(CONCATENATE("'2018-05'!U",TEXT(MATCH($C31,'2018-05'!$C$2:$C$100,0)+1,0)))="",INDIRECT(CONCATENATE("'2018-04'!U",TEXT(MATCH($C31,'2018-04'!$C$2:$C$100,0)+1,0)))="",AND(INDIRECT(CONCATENATE("'2018-05'!U",TEXT(MATCH($C31,'2018-05'!$C$2:$C$100,0)+1,0)))="",INDIRECT(CONCATENATE("'2018-04'!U",TEXT(MATCH($C31,'2018-04'!$C$2:$C$100,0)+1,0)))="")),"Н/Д",INDIRECT(CONCATENATE("'2018-05'!U",TEXT(MATCH($C31,'2018-05'!$C$2:$C$100,0)+1,0)))-INDIRECT(CONCATENATE("'2018-04'!U",TEXT(MATCH($C31,'2018-04'!$C$2:$C$100,0)+1,0))))</f>
        <v>75590067.000000015</v>
      </c>
      <c r="V31" s="17">
        <f ca="1">IF(OR(INDIRECT(CONCATENATE("'2018-05'!V",TEXT(MATCH($C31,'2018-05'!$C$2:$C$100,0)+1,0)))="",INDIRECT(CONCATENATE("'2018-04'!V",TEXT(MATCH($C31,'2018-04'!$C$2:$C$100,0)+1,0)))="",AND(INDIRECT(CONCATENATE("'2018-05'!V",TEXT(MATCH($C31,'2018-05'!$C$2:$C$100,0)+1,0)))="",INDIRECT(CONCATENATE("'2018-04'!V",TEXT(MATCH($C31,'2018-04'!$C$2:$C$100,0)+1,0)))="")),"Н/Д",INDIRECT(CONCATENATE("'2018-05'!V",TEXT(MATCH($C31,'2018-05'!$C$2:$C$100,0)+1,0)))-INDIRECT(CONCATENATE("'2018-04'!V",TEXT(MATCH($C31,'2018-04'!$C$2:$C$100,0)+1,0))))</f>
        <v>693744407.77999997</v>
      </c>
      <c r="W31" s="17">
        <f ca="1">IF(OR(INDIRECT(CONCATENATE("'2018-05'!W",TEXT(MATCH($C31,'2018-05'!$C$2:$C$100,0)+1,0)))="",INDIRECT(CONCATENATE("'2018-04'!W",TEXT(MATCH($C31,'2018-04'!$C$2:$C$100,0)+1,0)))="",AND(INDIRECT(CONCATENATE("'2018-05'!W",TEXT(MATCH($C31,'2018-05'!$C$2:$C$100,0)+1,0)))="",INDIRECT(CONCATENATE("'2018-04'!W",TEXT(MATCH($C31,'2018-04'!$C$2:$C$100,0)+1,0)))="")),"Н/Д",INDIRECT(CONCATENATE("'2018-05'!W",TEXT(MATCH($C31,'2018-05'!$C$2:$C$100,0)+1,0)))-INDIRECT(CONCATENATE("'2018-04'!W",TEXT(MATCH($C31,'2018-04'!$C$2:$C$100,0)+1,0))))</f>
        <v>41657030144.019989</v>
      </c>
    </row>
    <row r="32" spans="1:23" x14ac:dyDescent="0.25">
      <c r="A32" s="2" t="s">
        <v>49</v>
      </c>
      <c r="B32" s="2" t="s">
        <v>54</v>
      </c>
      <c r="C32" s="15">
        <v>47000000</v>
      </c>
      <c r="D32" s="2" t="s">
        <v>208</v>
      </c>
      <c r="E32" s="17">
        <f ca="1">IF(OR(INDIRECT(CONCATENATE("'2018-05'!E",TEXT(MATCH($C32,'2018-05'!$C$2:$C$100,0)+1,0)))="",INDIRECT(CONCATENATE("'2018-04'!E",TEXT(MATCH($C32,'2018-04'!$C$2:$C$100,0)+1,0)))="",AND(INDIRECT(CONCATENATE("'2018-05'!E",TEXT(MATCH($C32,'2018-05'!$C$2:$C$100,0)+1,0)))="",INDIRECT(CONCATENATE("'2018-04'!E",TEXT(MATCH($C32,'2018-04'!$C$2:$C$100,0)+1,0)))="")),"Н/Д",INDIRECT(CONCATENATE("'2018-05'!E",TEXT(MATCH($C32,'2018-05'!$C$2:$C$100,0)+1,0)))-INDIRECT(CONCATENATE("'2018-04'!E",TEXT(MATCH($C32,'2018-04'!$C$2:$C$100,0)+1,0))))</f>
        <v>6424743167.1300011</v>
      </c>
      <c r="F32" s="17">
        <f ca="1">IF(OR(INDIRECT(CONCATENATE("'2018-05'!F",TEXT(MATCH($C32,'2018-05'!$C$2:$C$100,0)+1,0)))="",INDIRECT(CONCATENATE("'2018-04'!F",TEXT(MATCH($C32,'2018-04'!$C$2:$C$100,0)+1,0)))="",AND(INDIRECT(CONCATENATE("'2018-05'!F",TEXT(MATCH($C32,'2018-05'!$C$2:$C$100,0)+1,0)))="",INDIRECT(CONCATENATE("'2018-04'!F",TEXT(MATCH($C32,'2018-04'!$C$2:$C$100,0)+1,0)))="")),"Н/Д",INDIRECT(CONCATENATE("'2018-05'!F",TEXT(MATCH($C32,'2018-05'!$C$2:$C$100,0)+1,0)))-INDIRECT(CONCATENATE("'2018-04'!F",TEXT(MATCH($C32,'2018-04'!$C$2:$C$100,0)+1,0))))</f>
        <v>5727965953.7099991</v>
      </c>
      <c r="G32" s="17">
        <f ca="1">IF(OR(INDIRECT(CONCATENATE("'2018-05'!G",TEXT(MATCH($C32,'2018-05'!$C$2:$C$100,0)+1,0)))="",INDIRECT(CONCATENATE("'2018-04'!G",TEXT(MATCH($C32,'2018-04'!$C$2:$C$100,0)+1,0)))="",AND(INDIRECT(CONCATENATE("'2018-05'!G",TEXT(MATCH($C32,'2018-05'!$C$2:$C$100,0)+1,0)))="",INDIRECT(CONCATENATE("'2018-04'!G",TEXT(MATCH($C32,'2018-04'!$C$2:$C$100,0)+1,0)))="")),"Н/Д",INDIRECT(CONCATENATE("'2018-05'!G",TEXT(MATCH($C32,'2018-05'!$C$2:$C$100,0)+1,0)))-INDIRECT(CONCATENATE("'2018-04'!G",TEXT(MATCH($C32,'2018-04'!$C$2:$C$100,0)+1,0))))</f>
        <v>462579538.61999989</v>
      </c>
      <c r="H32" s="17">
        <f ca="1">IF(OR(INDIRECT(CONCATENATE("'2018-05'!H",TEXT(MATCH($C32,'2018-05'!$C$2:$C$100,0)+1,0)))="",INDIRECT(CONCATENATE("'2018-04'!H",TEXT(MATCH($C32,'2018-04'!$C$2:$C$100,0)+1,0)))="",AND(INDIRECT(CONCATENATE("'2018-05'!H",TEXT(MATCH($C32,'2018-05'!$C$2:$C$100,0)+1,0)))="",INDIRECT(CONCATENATE("'2018-04'!H",TEXT(MATCH($C32,'2018-04'!$C$2:$C$100,0)+1,0)))="")),"Н/Д",INDIRECT(CONCATENATE("'2018-05'!H",TEXT(MATCH($C32,'2018-05'!$C$2:$C$100,0)+1,0)))-INDIRECT(CONCATENATE("'2018-04'!H",TEXT(MATCH($C32,'2018-04'!$C$2:$C$100,0)+1,0))))</f>
        <v>2564323354.3599997</v>
      </c>
      <c r="I32" s="17">
        <f ca="1">IF(OR(INDIRECT(CONCATENATE("'2018-05'!I",TEXT(MATCH($C32,'2018-05'!$C$2:$C$100,0)+1,0)))="",INDIRECT(CONCATENATE("'2018-04'!I",TEXT(MATCH($C32,'2018-04'!$C$2:$C$100,0)+1,0)))="",AND(INDIRECT(CONCATENATE("'2018-05'!I",TEXT(MATCH($C32,'2018-05'!$C$2:$C$100,0)+1,0)))="",INDIRECT(CONCATENATE("'2018-04'!I",TEXT(MATCH($C32,'2018-04'!$C$2:$C$100,0)+1,0)))="")),"Н/Д",INDIRECT(CONCATENATE("'2018-05'!I",TEXT(MATCH($C32,'2018-05'!$C$2:$C$100,0)+1,0)))-INDIRECT(CONCATENATE("'2018-04'!I",TEXT(MATCH($C32,'2018-04'!$C$2:$C$100,0)+1,0))))</f>
        <v>150181785.82000005</v>
      </c>
      <c r="J32" s="17" t="str">
        <f ca="1">IF(OR(INDIRECT(CONCATENATE("'2018-05'!J",TEXT(MATCH($C32,'2018-05'!$C$2:$C$100,0)+1,0)))="",INDIRECT(CONCATENATE("'2018-04'!J",TEXT(MATCH($C32,'2018-04'!$C$2:$C$100,0)+1,0)))="",AND(INDIRECT(CONCATENATE("'2018-05'!J",TEXT(MATCH($C32,'2018-05'!$C$2:$C$100,0)+1,0)))="",INDIRECT(CONCATENATE("'2018-04'!J",TEXT(MATCH($C32,'2018-04'!$C$2:$C$100,0)+1,0)))="")),"Н/Д",INDIRECT(CONCATENATE("'2018-05'!J",TEXT(MATCH($C32,'2018-05'!$C$2:$C$100,0)+1,0)))-INDIRECT(CONCATENATE("'2018-04'!J",TEXT(MATCH($C32,'2018-04'!$C$2:$C$100,0)+1,0))))</f>
        <v>Н/Д</v>
      </c>
      <c r="K32" s="17">
        <f ca="1">IF(OR(INDIRECT(CONCATENATE("'2018-05'!K",TEXT(MATCH($C32,'2018-05'!$C$2:$C$100,0)+1,0)))="",INDIRECT(CONCATENATE("'2018-04'!K",TEXT(MATCH($C32,'2018-04'!$C$2:$C$100,0)+1,0)))="",AND(INDIRECT(CONCATENATE("'2018-05'!K",TEXT(MATCH($C32,'2018-05'!$C$2:$C$100,0)+1,0)))="",INDIRECT(CONCATENATE("'2018-04'!K",TEXT(MATCH($C32,'2018-04'!$C$2:$C$100,0)+1,0)))="")),"Н/Д",INDIRECT(CONCATENATE("'2018-05'!K",TEXT(MATCH($C32,'2018-05'!$C$2:$C$100,0)+1,0)))-INDIRECT(CONCATENATE("'2018-04'!K",TEXT(MATCH($C32,'2018-04'!$C$2:$C$100,0)+1,0))))</f>
        <v>656309933.08000016</v>
      </c>
      <c r="L32" s="17">
        <f ca="1">IF(OR(INDIRECT(CONCATENATE("'2018-05'!L",TEXT(MATCH($C32,'2018-05'!$C$2:$C$100,0)+1,0)))="",INDIRECT(CONCATENATE("'2018-04'!L",TEXT(MATCH($C32,'2018-04'!$C$2:$C$100,0)+1,0)))="",AND(INDIRECT(CONCATENATE("'2018-05'!L",TEXT(MATCH($C32,'2018-05'!$C$2:$C$100,0)+1,0)))="",INDIRECT(CONCATENATE("'2018-04'!L",TEXT(MATCH($C32,'2018-04'!$C$2:$C$100,0)+1,0)))="")),"Н/Д",INDIRECT(CONCATENATE("'2018-05'!L",TEXT(MATCH($C32,'2018-05'!$C$2:$C$100,0)+1,0)))-INDIRECT(CONCATENATE("'2018-04'!L",TEXT(MATCH($C32,'2018-04'!$C$2:$C$100,0)+1,0))))</f>
        <v>1566843717.5799999</v>
      </c>
      <c r="M32" s="17">
        <f ca="1">IF(OR(INDIRECT(CONCATENATE("'2018-05'!M",TEXT(MATCH($C32,'2018-05'!$C$2:$C$100,0)+1,0)))="",INDIRECT(CONCATENATE("'2018-04'!M",TEXT(MATCH($C32,'2018-04'!$C$2:$C$100,0)+1,0)))="",AND(INDIRECT(CONCATENATE("'2018-05'!M",TEXT(MATCH($C32,'2018-05'!$C$2:$C$100,0)+1,0)))="",INDIRECT(CONCATENATE("'2018-04'!M",TEXT(MATCH($C32,'2018-04'!$C$2:$C$100,0)+1,0)))="")),"Н/Д",INDIRECT(CONCATENATE("'2018-05'!M",TEXT(MATCH($C32,'2018-05'!$C$2:$C$100,0)+1,0)))-INDIRECT(CONCATENATE("'2018-04'!M",TEXT(MATCH($C32,'2018-04'!$C$2:$C$100,0)+1,0))))</f>
        <v>107207569.47999996</v>
      </c>
      <c r="N32" s="17">
        <f ca="1">IF(OR(INDIRECT(CONCATENATE("'2018-05'!N",TEXT(MATCH($C32,'2018-05'!$C$2:$C$100,0)+1,0)))="",INDIRECT(CONCATENATE("'2018-04'!N",TEXT(MATCH($C32,'2018-04'!$C$2:$C$100,0)+1,0)))="",AND(INDIRECT(CONCATENATE("'2018-05'!N",TEXT(MATCH($C32,'2018-05'!$C$2:$C$100,0)+1,0)))="",INDIRECT(CONCATENATE("'2018-04'!N",TEXT(MATCH($C32,'2018-04'!$C$2:$C$100,0)+1,0)))="")),"Н/Д",INDIRECT(CONCATENATE("'2018-05'!N",TEXT(MATCH($C32,'2018-05'!$C$2:$C$100,0)+1,0)))-INDIRECT(CONCATENATE("'2018-04'!NE",TEXT(MATCH($C32,'2018-04'!$C$2:$C$100,0)+1,0))))</f>
        <v>92524745.930000007</v>
      </c>
      <c r="O32" s="17">
        <f ca="1">IF(OR(INDIRECT(CONCATENATE("'2018-05'!O",TEXT(MATCH($C32,'2018-05'!$C$2:$C$100,0)+1,0)))="",INDIRECT(CONCATENATE("'2018-04'!O",TEXT(MATCH($C32,'2018-04'!$C$2:$C$100,0)+1,0)))="",AND(INDIRECT(CONCATENATE("'2018-05'!O",TEXT(MATCH($C32,'2018-05'!$C$2:$C$100,0)+1,0)))="",INDIRECT(CONCATENATE("'2018-04'!O",TEXT(MATCH($C32,'2018-04'!$C$2:$C$100,0)+1,0)))="")),"Н/Д",INDIRECT(CONCATENATE("'2018-05'!O",TEXT(MATCH($C32,'2018-05'!$C$2:$C$100,0)+1,0)))-INDIRECT(CONCATENATE("'2018-04'!O",TEXT(MATCH($C32,'2018-04'!$C$2:$C$100,0)+1,0))))</f>
        <v>-109.85000000000036</v>
      </c>
      <c r="P32" s="17">
        <f ca="1">IF(OR(INDIRECT(CONCATENATE("'2018-05'!P",TEXT(MATCH($C32,'2018-05'!$C$2:$C$100,0)+1,0)))="",INDIRECT(CONCATENATE("'2018-04'!P",TEXT(MATCH($C32,'2018-04'!$C$2:$C$100,0)+1,0)))="",AND(INDIRECT(CONCATENATE("'2018-05'!P",TEXT(MATCH($C32,'2018-05'!$C$2:$C$100,0)+1,0)))="",INDIRECT(CONCATENATE("'2018-04'!P",TEXT(MATCH($C32,'2018-04'!$C$2:$C$100,0)+1,0)))="")),"Н/Д",INDIRECT(CONCATENATE("'2018-05'!P",TEXT(MATCH($C32,'2018-05'!$C$2:$C$100,0)+1,0)))-INDIRECT(CONCATENATE("'2018-04'!P",TEXT(MATCH($C32,'2018-04'!$C$2:$C$100,0)+1,0))))</f>
        <v>70296540.720000029</v>
      </c>
      <c r="Q32" s="17">
        <f ca="1">IF(OR(INDIRECT(CONCATENATE("'2018-05'!Q",TEXT(MATCH($C32,'2018-05'!$C$2:$C$100,0)+1,0)))="",INDIRECT(CONCATENATE("'2018-04'!Q",TEXT(MATCH($C32,'2018-04'!$C$2:$C$100,0)+1,0)))="",AND(INDIRECT(CONCATENATE("'2018-05'!Q",TEXT(MATCH($C32,'2018-05'!$C$2:$C$100,0)+1,0)))="",INDIRECT(CONCATENATE("'2018-04'!Q",TEXT(MATCH($C32,'2018-04'!$C$2:$C$100,0)+1,0)))="")),"Н/Д",INDIRECT(CONCATENATE("'2018-05'!Q",TEXT(MATCH($C32,'2018-05'!$C$2:$C$100,0)+1,0)))-INDIRECT(CONCATENATE("'2018-04'!Q",TEXT(MATCH($C32,'2018-04'!$C$2:$C$100,0)+1,0))))</f>
        <v>36354668.020000003</v>
      </c>
      <c r="R32" s="17">
        <f ca="1">IF(OR(INDIRECT(CONCATENATE("'2018-05'!R",TEXT(MATCH($C32,'2018-05'!$C$2:$C$100,0)+1,0)))="",INDIRECT(CONCATENATE("'2018-04'!R",TEXT(MATCH($C32,'2018-04'!$C$2:$C$100,0)+1,0)))="",AND(INDIRECT(CONCATENATE("'2018-05'!R",TEXT(MATCH($C32,'2018-05'!$C$2:$C$100,0)+1,0)))="",INDIRECT(CONCATENATE("'2018-04'!R",TEXT(MATCH($C32,'2018-04'!$C$2:$C$100,0)+1,0)))="")),"Н/Д",INDIRECT(CONCATENATE("'2018-05'!R",TEXT(MATCH($C32,'2018-05'!$C$2:$C$100,0)+1,0)))-INDIRECT(CONCATENATE("'2018-04'!R",TEXT(MATCH($C32,'2018-04'!$C$2:$C$100,0)+1,0))))</f>
        <v>25906360.00999999</v>
      </c>
      <c r="S32" s="17">
        <f ca="1">IF(OR(INDIRECT(CONCATENATE("'2018-05'!S",TEXT(MATCH($C32,'2018-05'!$C$2:$C$100,0)+1,0)))="",INDIRECT(CONCATENATE("'2018-04'!S",TEXT(MATCH($C32,'2018-04'!$C$2:$C$100,0)+1,0)))="",AND(INDIRECT(CONCATENATE("'2018-05'!S",TEXT(MATCH($C32,'2018-05'!$C$2:$C$100,0)+1,0)))="",INDIRECT(CONCATENATE("'2018-04'!S",TEXT(MATCH($C32,'2018-04'!$C$2:$C$100,0)+1,0)))="")),"Н/Д",INDIRECT(CONCATENATE("'2018-05'!S",TEXT(MATCH($C32,'2018-05'!$C$2:$C$100,0)+1,0)))-INDIRECT(CONCATENATE("'2018-04'!S",TEXT(MATCH($C32,'2018-04'!$C$2:$C$100,0)+1,0))))</f>
        <v>157129.99999999994</v>
      </c>
      <c r="T32" s="17">
        <f ca="1">IF(OR(INDIRECT(CONCATENATE("'2018-05'!T",TEXT(MATCH($C32,'2018-05'!$C$2:$C$100,0)+1,0)))="",INDIRECT(CONCATENATE("'2018-04'!T",TEXT(MATCH($C32,'2018-04'!$C$2:$C$100,0)+1,0)))="",AND(INDIRECT(CONCATENATE("'2018-05'!T",TEXT(MATCH($C32,'2018-05'!$C$2:$C$100,0)+1,0)))="",INDIRECT(CONCATENATE("'2018-04'!T",TEXT(MATCH($C32,'2018-04'!$C$2:$C$100,0)+1,0)))="")),"Н/Д",INDIRECT(CONCATENATE("'2018-05'!T",TEXT(MATCH($C32,'2018-05'!$C$2:$C$100,0)+1,0)))-INDIRECT(CONCATENATE("'2018-04'!T",TEXT(MATCH($C32,'2018-04'!$C$2:$C$100,0)+1,0))))</f>
        <v>41869456.50999999</v>
      </c>
      <c r="U32" s="17">
        <f ca="1">IF(OR(INDIRECT(CONCATENATE("'2018-05'!U",TEXT(MATCH($C32,'2018-05'!$C$2:$C$100,0)+1,0)))="",INDIRECT(CONCATENATE("'2018-04'!U",TEXT(MATCH($C32,'2018-04'!$C$2:$C$100,0)+1,0)))="",AND(INDIRECT(CONCATENATE("'2018-05'!U",TEXT(MATCH($C32,'2018-05'!$C$2:$C$100,0)+1,0)))="",INDIRECT(CONCATENATE("'2018-04'!U",TEXT(MATCH($C32,'2018-04'!$C$2:$C$100,0)+1,0)))="")),"Н/Д",INDIRECT(CONCATENATE("'2018-05'!U",TEXT(MATCH($C32,'2018-05'!$C$2:$C$100,0)+1,0)))-INDIRECT(CONCATENATE("'2018-04'!U",TEXT(MATCH($C32,'2018-04'!$C$2:$C$100,0)+1,0))))</f>
        <v>277458.58999999985</v>
      </c>
      <c r="V32" s="17">
        <f ca="1">IF(OR(INDIRECT(CONCATENATE("'2018-05'!V",TEXT(MATCH($C32,'2018-05'!$C$2:$C$100,0)+1,0)))="",INDIRECT(CONCATENATE("'2018-04'!V",TEXT(MATCH($C32,'2018-04'!$C$2:$C$100,0)+1,0)))="",AND(INDIRECT(CONCATENATE("'2018-05'!V",TEXT(MATCH($C32,'2018-05'!$C$2:$C$100,0)+1,0)))="",INDIRECT(CONCATENATE("'2018-04'!V",TEXT(MATCH($C32,'2018-04'!$C$2:$C$100,0)+1,0)))="")),"Н/Д",INDIRECT(CONCATENATE("'2018-05'!V",TEXT(MATCH($C32,'2018-05'!$C$2:$C$100,0)+1,0)))-INDIRECT(CONCATENATE("'2018-04'!V",TEXT(MATCH($C32,'2018-04'!$C$2:$C$100,0)+1,0))))</f>
        <v>696777213.42000008</v>
      </c>
      <c r="W32" s="17">
        <f ca="1">IF(OR(INDIRECT(CONCATENATE("'2018-05'!W",TEXT(MATCH($C32,'2018-05'!$C$2:$C$100,0)+1,0)))="",INDIRECT(CONCATENATE("'2018-04'!W",TEXT(MATCH($C32,'2018-04'!$C$2:$C$100,0)+1,0)))="",AND(INDIRECT(CONCATENATE("'2018-05'!W",TEXT(MATCH($C32,'2018-05'!$C$2:$C$100,0)+1,0)))="",INDIRECT(CONCATENATE("'2018-04'!W",TEXT(MATCH($C32,'2018-04'!$C$2:$C$100,0)+1,0)))="")),"Н/Д",INDIRECT(CONCATENATE("'2018-05'!W",TEXT(MATCH($C32,'2018-05'!$C$2:$C$100,0)+1,0)))-INDIRECT(CONCATENATE("'2018-04'!W",TEXT(MATCH($C32,'2018-04'!$C$2:$C$100,0)+1,0))))</f>
        <v>18560234727.07</v>
      </c>
    </row>
    <row r="33" spans="1:23" x14ac:dyDescent="0.25">
      <c r="A33" s="2" t="s">
        <v>49</v>
      </c>
      <c r="B33" s="2" t="s">
        <v>55</v>
      </c>
      <c r="C33" s="15">
        <v>11800000</v>
      </c>
      <c r="D33" s="2" t="s">
        <v>208</v>
      </c>
      <c r="E33" s="17">
        <f ca="1">IF(OR(INDIRECT(CONCATENATE("'2018-05'!E",TEXT(MATCH($C33,'2018-05'!$C$2:$C$100,0)+1,0)))="",INDIRECT(CONCATENATE("'2018-04'!E",TEXT(MATCH($C33,'2018-04'!$C$2:$C$100,0)+1,0)))="",AND(INDIRECT(CONCATENATE("'2018-05'!E",TEXT(MATCH($C33,'2018-05'!$C$2:$C$100,0)+1,0)))="",INDIRECT(CONCATENATE("'2018-04'!E",TEXT(MATCH($C33,'2018-04'!$C$2:$C$100,0)+1,0)))="")),"Н/Д",INDIRECT(CONCATENATE("'2018-05'!E",TEXT(MATCH($C33,'2018-05'!$C$2:$C$100,0)+1,0)))-INDIRECT(CONCATENATE("'2018-04'!E",TEXT(MATCH($C33,'2018-04'!$C$2:$C$100,0)+1,0))))</f>
        <v>1121417042.1099997</v>
      </c>
      <c r="F33" s="17">
        <f ca="1">IF(OR(INDIRECT(CONCATENATE("'2018-05'!F",TEXT(MATCH($C33,'2018-05'!$C$2:$C$100,0)+1,0)))="",INDIRECT(CONCATENATE("'2018-04'!F",TEXT(MATCH($C33,'2018-04'!$C$2:$C$100,0)+1,0)))="",AND(INDIRECT(CONCATENATE("'2018-05'!F",TEXT(MATCH($C33,'2018-05'!$C$2:$C$100,0)+1,0)))="",INDIRECT(CONCATENATE("'2018-04'!F",TEXT(MATCH($C33,'2018-04'!$C$2:$C$100,0)+1,0)))="")),"Н/Д",INDIRECT(CONCATENATE("'2018-05'!F",TEXT(MATCH($C33,'2018-05'!$C$2:$C$100,0)+1,0)))-INDIRECT(CONCATENATE("'2018-04'!F",TEXT(MATCH($C33,'2018-04'!$C$2:$C$100,0)+1,0))))</f>
        <v>928400687.9199996</v>
      </c>
      <c r="G33" s="17">
        <f ca="1">IF(OR(INDIRECT(CONCATENATE("'2018-05'!G",TEXT(MATCH($C33,'2018-05'!$C$2:$C$100,0)+1,0)))="",INDIRECT(CONCATENATE("'2018-04'!G",TEXT(MATCH($C33,'2018-04'!$C$2:$C$100,0)+1,0)))="",AND(INDIRECT(CONCATENATE("'2018-05'!G",TEXT(MATCH($C33,'2018-05'!$C$2:$C$100,0)+1,0)))="",INDIRECT(CONCATENATE("'2018-04'!G",TEXT(MATCH($C33,'2018-04'!$C$2:$C$100,0)+1,0)))="")),"Н/Д",INDIRECT(CONCATENATE("'2018-05'!G",TEXT(MATCH($C33,'2018-05'!$C$2:$C$100,0)+1,0)))-INDIRECT(CONCATENATE("'2018-04'!G",TEXT(MATCH($C33,'2018-04'!$C$2:$C$100,0)+1,0))))</f>
        <v>162723221.21000004</v>
      </c>
      <c r="H33" s="17">
        <f ca="1">IF(OR(INDIRECT(CONCATENATE("'2018-05'!H",TEXT(MATCH($C33,'2018-05'!$C$2:$C$100,0)+1,0)))="",INDIRECT(CONCATENATE("'2018-04'!H",TEXT(MATCH($C33,'2018-04'!$C$2:$C$100,0)+1,0)))="",AND(INDIRECT(CONCATENATE("'2018-05'!H",TEXT(MATCH($C33,'2018-05'!$C$2:$C$100,0)+1,0)))="",INDIRECT(CONCATENATE("'2018-04'!H",TEXT(MATCH($C33,'2018-04'!$C$2:$C$100,0)+1,0)))="")),"Н/Д",INDIRECT(CONCATENATE("'2018-05'!H",TEXT(MATCH($C33,'2018-05'!$C$2:$C$100,0)+1,0)))-INDIRECT(CONCATENATE("'2018-04'!H",TEXT(MATCH($C33,'2018-04'!$C$2:$C$100,0)+1,0))))</f>
        <v>222942992.38</v>
      </c>
      <c r="I33" s="17">
        <f ca="1">IF(OR(INDIRECT(CONCATENATE("'2018-05'!I",TEXT(MATCH($C33,'2018-05'!$C$2:$C$100,0)+1,0)))="",INDIRECT(CONCATENATE("'2018-04'!I",TEXT(MATCH($C33,'2018-04'!$C$2:$C$100,0)+1,0)))="",AND(INDIRECT(CONCATENATE("'2018-05'!I",TEXT(MATCH($C33,'2018-05'!$C$2:$C$100,0)+1,0)))="",INDIRECT(CONCATENATE("'2018-04'!I",TEXT(MATCH($C33,'2018-04'!$C$2:$C$100,0)+1,0)))="")),"Н/Д",INDIRECT(CONCATENATE("'2018-05'!I",TEXT(MATCH($C33,'2018-05'!$C$2:$C$100,0)+1,0)))-INDIRECT(CONCATENATE("'2018-04'!I",TEXT(MATCH($C33,'2018-04'!$C$2:$C$100,0)+1,0))))</f>
        <v>9739262.8300000019</v>
      </c>
      <c r="J33" s="17" t="str">
        <f ca="1">IF(OR(INDIRECT(CONCATENATE("'2018-05'!J",TEXT(MATCH($C33,'2018-05'!$C$2:$C$100,0)+1,0)))="",INDIRECT(CONCATENATE("'2018-04'!J",TEXT(MATCH($C33,'2018-04'!$C$2:$C$100,0)+1,0)))="",AND(INDIRECT(CONCATENATE("'2018-05'!J",TEXT(MATCH($C33,'2018-05'!$C$2:$C$100,0)+1,0)))="",INDIRECT(CONCATENATE("'2018-04'!J",TEXT(MATCH($C33,'2018-04'!$C$2:$C$100,0)+1,0)))="")),"Н/Д",INDIRECT(CONCATENATE("'2018-05'!J",TEXT(MATCH($C33,'2018-05'!$C$2:$C$100,0)+1,0)))-INDIRECT(CONCATENATE("'2018-04'!J",TEXT(MATCH($C33,'2018-04'!$C$2:$C$100,0)+1,0))))</f>
        <v>Н/Д</v>
      </c>
      <c r="K33" s="17">
        <f ca="1">IF(OR(INDIRECT(CONCATENATE("'2018-05'!K",TEXT(MATCH($C33,'2018-05'!$C$2:$C$100,0)+1,0)))="",INDIRECT(CONCATENATE("'2018-04'!K",TEXT(MATCH($C33,'2018-04'!$C$2:$C$100,0)+1,0)))="",AND(INDIRECT(CONCATENATE("'2018-05'!K",TEXT(MATCH($C33,'2018-05'!$C$2:$C$100,0)+1,0)))="",INDIRECT(CONCATENATE("'2018-04'!K",TEXT(MATCH($C33,'2018-04'!$C$2:$C$100,0)+1,0)))="")),"Н/Д",INDIRECT(CONCATENATE("'2018-05'!K",TEXT(MATCH($C33,'2018-05'!$C$2:$C$100,0)+1,0)))-INDIRECT(CONCATENATE("'2018-04'!K",TEXT(MATCH($C33,'2018-04'!$C$2:$C$100,0)+1,0))))</f>
        <v>24819947.039999999</v>
      </c>
      <c r="L33" s="17">
        <f ca="1">IF(OR(INDIRECT(CONCATENATE("'2018-05'!L",TEXT(MATCH($C33,'2018-05'!$C$2:$C$100,0)+1,0)))="",INDIRECT(CONCATENATE("'2018-04'!L",TEXT(MATCH($C33,'2018-04'!$C$2:$C$100,0)+1,0)))="",AND(INDIRECT(CONCATENATE("'2018-05'!L",TEXT(MATCH($C33,'2018-05'!$C$2:$C$100,0)+1,0)))="",INDIRECT(CONCATENATE("'2018-04'!L",TEXT(MATCH($C33,'2018-04'!$C$2:$C$100,0)+1,0)))="")),"Н/Д",INDIRECT(CONCATENATE("'2018-05'!L",TEXT(MATCH($C33,'2018-05'!$C$2:$C$100,0)+1,0)))-INDIRECT(CONCATENATE("'2018-04'!L",TEXT(MATCH($C33,'2018-04'!$C$2:$C$100,0)+1,0))))</f>
        <v>459066822.41000009</v>
      </c>
      <c r="M33" s="17">
        <f ca="1">IF(OR(INDIRECT(CONCATENATE("'2018-05'!M",TEXT(MATCH($C33,'2018-05'!$C$2:$C$100,0)+1,0)))="",INDIRECT(CONCATENATE("'2018-04'!M",TEXT(MATCH($C33,'2018-04'!$C$2:$C$100,0)+1,0)))="",AND(INDIRECT(CONCATENATE("'2018-05'!M",TEXT(MATCH($C33,'2018-05'!$C$2:$C$100,0)+1,0)))="",INDIRECT(CONCATENATE("'2018-04'!M",TEXT(MATCH($C33,'2018-04'!$C$2:$C$100,0)+1,0)))="")),"Н/Д",INDIRECT(CONCATENATE("'2018-05'!M",TEXT(MATCH($C33,'2018-05'!$C$2:$C$100,0)+1,0)))-INDIRECT(CONCATENATE("'2018-04'!M",TEXT(MATCH($C33,'2018-04'!$C$2:$C$100,0)+1,0))))</f>
        <v>5492655.0300000012</v>
      </c>
      <c r="N33" s="17">
        <f ca="1">IF(OR(INDIRECT(CONCATENATE("'2018-05'!N",TEXT(MATCH($C33,'2018-05'!$C$2:$C$100,0)+1,0)))="",INDIRECT(CONCATENATE("'2018-04'!N",TEXT(MATCH($C33,'2018-04'!$C$2:$C$100,0)+1,0)))="",AND(INDIRECT(CONCATENATE("'2018-05'!N",TEXT(MATCH($C33,'2018-05'!$C$2:$C$100,0)+1,0)))="",INDIRECT(CONCATENATE("'2018-04'!N",TEXT(MATCH($C33,'2018-04'!$C$2:$C$100,0)+1,0)))="")),"Н/Д",INDIRECT(CONCATENATE("'2018-05'!N",TEXT(MATCH($C33,'2018-05'!$C$2:$C$100,0)+1,0)))-INDIRECT(CONCATENATE("'2018-04'!NE",TEXT(MATCH($C33,'2018-04'!$C$2:$C$100,0)+1,0))))</f>
        <v>7623719.7699999996</v>
      </c>
      <c r="O33" s="17" t="str">
        <f ca="1">IF(OR(INDIRECT(CONCATENATE("'2018-05'!O",TEXT(MATCH($C33,'2018-05'!$C$2:$C$100,0)+1,0)))="",INDIRECT(CONCATENATE("'2018-04'!O",TEXT(MATCH($C33,'2018-04'!$C$2:$C$100,0)+1,0)))="",AND(INDIRECT(CONCATENATE("'2018-05'!O",TEXT(MATCH($C33,'2018-05'!$C$2:$C$100,0)+1,0)))="",INDIRECT(CONCATENATE("'2018-04'!O",TEXT(MATCH($C33,'2018-04'!$C$2:$C$100,0)+1,0)))="")),"Н/Д",INDIRECT(CONCATENATE("'2018-05'!O",TEXT(MATCH($C33,'2018-05'!$C$2:$C$100,0)+1,0)))-INDIRECT(CONCATENATE("'2018-04'!O",TEXT(MATCH($C33,'2018-04'!$C$2:$C$100,0)+1,0))))</f>
        <v>Н/Д</v>
      </c>
      <c r="P33" s="17">
        <f ca="1">IF(OR(INDIRECT(CONCATENATE("'2018-05'!P",TEXT(MATCH($C33,'2018-05'!$C$2:$C$100,0)+1,0)))="",INDIRECT(CONCATENATE("'2018-04'!P",TEXT(MATCH($C33,'2018-04'!$C$2:$C$100,0)+1,0)))="",AND(INDIRECT(CONCATENATE("'2018-05'!P",TEXT(MATCH($C33,'2018-05'!$C$2:$C$100,0)+1,0)))="",INDIRECT(CONCATENATE("'2018-04'!P",TEXT(MATCH($C33,'2018-04'!$C$2:$C$100,0)+1,0)))="")),"Н/Д",INDIRECT(CONCATENATE("'2018-05'!P",TEXT(MATCH($C33,'2018-05'!$C$2:$C$100,0)+1,0)))-INDIRECT(CONCATENATE("'2018-04'!P",TEXT(MATCH($C33,'2018-04'!$C$2:$C$100,0)+1,0))))</f>
        <v>5394509.8399999999</v>
      </c>
      <c r="Q33" s="17">
        <f ca="1">IF(OR(INDIRECT(CONCATENATE("'2018-05'!Q",TEXT(MATCH($C33,'2018-05'!$C$2:$C$100,0)+1,0)))="",INDIRECT(CONCATENATE("'2018-04'!Q",TEXT(MATCH($C33,'2018-04'!$C$2:$C$100,0)+1,0)))="",AND(INDIRECT(CONCATENATE("'2018-05'!Q",TEXT(MATCH($C33,'2018-05'!$C$2:$C$100,0)+1,0)))="",INDIRECT(CONCATENATE("'2018-04'!Q",TEXT(MATCH($C33,'2018-04'!$C$2:$C$100,0)+1,0)))="")),"Н/Д",INDIRECT(CONCATENATE("'2018-05'!Q",TEXT(MATCH($C33,'2018-05'!$C$2:$C$100,0)+1,0)))-INDIRECT(CONCATENATE("'2018-04'!Q",TEXT(MATCH($C33,'2018-04'!$C$2:$C$100,0)+1,0))))</f>
        <v>27064779.84</v>
      </c>
      <c r="R33" s="17">
        <f ca="1">IF(OR(INDIRECT(CONCATENATE("'2018-05'!R",TEXT(MATCH($C33,'2018-05'!$C$2:$C$100,0)+1,0)))="",INDIRECT(CONCATENATE("'2018-04'!R",TEXT(MATCH($C33,'2018-04'!$C$2:$C$100,0)+1,0)))="",AND(INDIRECT(CONCATENATE("'2018-05'!R",TEXT(MATCH($C33,'2018-05'!$C$2:$C$100,0)+1,0)))="",INDIRECT(CONCATENATE("'2018-04'!R",TEXT(MATCH($C33,'2018-04'!$C$2:$C$100,0)+1,0)))="")),"Н/Д",INDIRECT(CONCATENATE("'2018-05'!R",TEXT(MATCH($C33,'2018-05'!$C$2:$C$100,0)+1,0)))-INDIRECT(CONCATENATE("'2018-04'!R",TEXT(MATCH($C33,'2018-04'!$C$2:$C$100,0)+1,0))))</f>
        <v>175680</v>
      </c>
      <c r="S33" s="17">
        <f ca="1">IF(OR(INDIRECT(CONCATENATE("'2018-05'!S",TEXT(MATCH($C33,'2018-05'!$C$2:$C$100,0)+1,0)))="",INDIRECT(CONCATENATE("'2018-04'!S",TEXT(MATCH($C33,'2018-04'!$C$2:$C$100,0)+1,0)))="",AND(INDIRECT(CONCATENATE("'2018-05'!S",TEXT(MATCH($C33,'2018-05'!$C$2:$C$100,0)+1,0)))="",INDIRECT(CONCATENATE("'2018-04'!S",TEXT(MATCH($C33,'2018-04'!$C$2:$C$100,0)+1,0)))="")),"Н/Д",INDIRECT(CONCATENATE("'2018-05'!S",TEXT(MATCH($C33,'2018-05'!$C$2:$C$100,0)+1,0)))-INDIRECT(CONCATENATE("'2018-04'!S",TEXT(MATCH($C33,'2018-04'!$C$2:$C$100,0)+1,0))))</f>
        <v>2450294.0000000009</v>
      </c>
      <c r="T33" s="17">
        <f ca="1">IF(OR(INDIRECT(CONCATENATE("'2018-05'!T",TEXT(MATCH($C33,'2018-05'!$C$2:$C$100,0)+1,0)))="",INDIRECT(CONCATENATE("'2018-04'!T",TEXT(MATCH($C33,'2018-04'!$C$2:$C$100,0)+1,0)))="",AND(INDIRECT(CONCATENATE("'2018-05'!T",TEXT(MATCH($C33,'2018-05'!$C$2:$C$100,0)+1,0)))="",INDIRECT(CONCATENATE("'2018-04'!T",TEXT(MATCH($C33,'2018-04'!$C$2:$C$100,0)+1,0)))="")),"Н/Д",INDIRECT(CONCATENATE("'2018-05'!T",TEXT(MATCH($C33,'2018-05'!$C$2:$C$100,0)+1,0)))-INDIRECT(CONCATENATE("'2018-04'!T",TEXT(MATCH($C33,'2018-04'!$C$2:$C$100,0)+1,0))))</f>
        <v>4713939.0300000012</v>
      </c>
      <c r="U33" s="17">
        <f ca="1">IF(OR(INDIRECT(CONCATENATE("'2018-05'!U",TEXT(MATCH($C33,'2018-05'!$C$2:$C$100,0)+1,0)))="",INDIRECT(CONCATENATE("'2018-04'!U",TEXT(MATCH($C33,'2018-04'!$C$2:$C$100,0)+1,0)))="",AND(INDIRECT(CONCATENATE("'2018-05'!U",TEXT(MATCH($C33,'2018-05'!$C$2:$C$100,0)+1,0)))="",INDIRECT(CONCATENATE("'2018-04'!U",TEXT(MATCH($C33,'2018-04'!$C$2:$C$100,0)+1,0)))="")),"Н/Д",INDIRECT(CONCATENATE("'2018-05'!U",TEXT(MATCH($C33,'2018-05'!$C$2:$C$100,0)+1,0)))-INDIRECT(CONCATENATE("'2018-04'!U",TEXT(MATCH($C33,'2018-04'!$C$2:$C$100,0)+1,0))))</f>
        <v>855466.28999999911</v>
      </c>
      <c r="V33" s="17">
        <f ca="1">IF(OR(INDIRECT(CONCATENATE("'2018-05'!V",TEXT(MATCH($C33,'2018-05'!$C$2:$C$100,0)+1,0)))="",INDIRECT(CONCATENATE("'2018-04'!V",TEXT(MATCH($C33,'2018-04'!$C$2:$C$100,0)+1,0)))="",AND(INDIRECT(CONCATENATE("'2018-05'!V",TEXT(MATCH($C33,'2018-05'!$C$2:$C$100,0)+1,0)))="",INDIRECT(CONCATENATE("'2018-04'!V",TEXT(MATCH($C33,'2018-04'!$C$2:$C$100,0)+1,0)))="")),"Н/Д",INDIRECT(CONCATENATE("'2018-05'!V",TEXT(MATCH($C33,'2018-05'!$C$2:$C$100,0)+1,0)))-INDIRECT(CONCATENATE("'2018-04'!V",TEXT(MATCH($C33,'2018-04'!$C$2:$C$100,0)+1,0))))</f>
        <v>193016354.19</v>
      </c>
      <c r="W33" s="17">
        <f ca="1">IF(OR(INDIRECT(CONCATENATE("'2018-05'!W",TEXT(MATCH($C33,'2018-05'!$C$2:$C$100,0)+1,0)))="",INDIRECT(CONCATENATE("'2018-04'!W",TEXT(MATCH($C33,'2018-04'!$C$2:$C$100,0)+1,0)))="",AND(INDIRECT(CONCATENATE("'2018-05'!W",TEXT(MATCH($C33,'2018-05'!$C$2:$C$100,0)+1,0)))="",INDIRECT(CONCATENATE("'2018-04'!W",TEXT(MATCH($C33,'2018-04'!$C$2:$C$100,0)+1,0)))="")),"Н/Д",INDIRECT(CONCATENATE("'2018-05'!W",TEXT(MATCH($C33,'2018-05'!$C$2:$C$100,0)+1,0)))-INDIRECT(CONCATENATE("'2018-04'!W",TEXT(MATCH($C33,'2018-04'!$C$2:$C$100,0)+1,0))))</f>
        <v>3169726155.7799988</v>
      </c>
    </row>
    <row r="34" spans="1:23" x14ac:dyDescent="0.25">
      <c r="A34" s="2" t="s">
        <v>49</v>
      </c>
      <c r="B34" s="2" t="s">
        <v>56</v>
      </c>
      <c r="C34" s="15">
        <v>49000000</v>
      </c>
      <c r="D34" s="2" t="s">
        <v>208</v>
      </c>
      <c r="E34" s="17">
        <f ca="1">IF(OR(INDIRECT(CONCATENATE("'2018-05'!E",TEXT(MATCH($C34,'2018-05'!$C$2:$C$100,0)+1,0)))="",INDIRECT(CONCATENATE("'2018-04'!E",TEXT(MATCH($C34,'2018-04'!$C$2:$C$100,0)+1,0)))="",AND(INDIRECT(CONCATENATE("'2018-05'!E",TEXT(MATCH($C34,'2018-05'!$C$2:$C$100,0)+1,0)))="",INDIRECT(CONCATENATE("'2018-04'!E",TEXT(MATCH($C34,'2018-04'!$C$2:$C$100,0)+1,0)))="")),"Н/Д",INDIRECT(CONCATENATE("'2018-05'!E",TEXT(MATCH($C34,'2018-05'!$C$2:$C$100,0)+1,0)))-INDIRECT(CONCATENATE("'2018-04'!E",TEXT(MATCH($C34,'2018-04'!$C$2:$C$100,0)+1,0))))</f>
        <v>3305209247.500001</v>
      </c>
      <c r="F34" s="17">
        <f ca="1">IF(OR(INDIRECT(CONCATENATE("'2018-05'!F",TEXT(MATCH($C34,'2018-05'!$C$2:$C$100,0)+1,0)))="",INDIRECT(CONCATENATE("'2018-04'!F",TEXT(MATCH($C34,'2018-04'!$C$2:$C$100,0)+1,0)))="",AND(INDIRECT(CONCATENATE("'2018-05'!F",TEXT(MATCH($C34,'2018-05'!$C$2:$C$100,0)+1,0)))="",INDIRECT(CONCATENATE("'2018-04'!F",TEXT(MATCH($C34,'2018-04'!$C$2:$C$100,0)+1,0)))="")),"Н/Д",INDIRECT(CONCATENATE("'2018-05'!F",TEXT(MATCH($C34,'2018-05'!$C$2:$C$100,0)+1,0)))-INDIRECT(CONCATENATE("'2018-04'!F",TEXT(MATCH($C34,'2018-04'!$C$2:$C$100,0)+1,0))))</f>
        <v>2759034778.9899998</v>
      </c>
      <c r="G34" s="17">
        <f ca="1">IF(OR(INDIRECT(CONCATENATE("'2018-05'!G",TEXT(MATCH($C34,'2018-05'!$C$2:$C$100,0)+1,0)))="",INDIRECT(CONCATENATE("'2018-04'!G",TEXT(MATCH($C34,'2018-04'!$C$2:$C$100,0)+1,0)))="",AND(INDIRECT(CONCATENATE("'2018-05'!G",TEXT(MATCH($C34,'2018-05'!$C$2:$C$100,0)+1,0)))="",INDIRECT(CONCATENATE("'2018-04'!G",TEXT(MATCH($C34,'2018-04'!$C$2:$C$100,0)+1,0)))="")),"Н/Д",INDIRECT(CONCATENATE("'2018-05'!G",TEXT(MATCH($C34,'2018-05'!$C$2:$C$100,0)+1,0)))-INDIRECT(CONCATENATE("'2018-04'!G",TEXT(MATCH($C34,'2018-04'!$C$2:$C$100,0)+1,0))))</f>
        <v>332228165.75999999</v>
      </c>
      <c r="H34" s="17">
        <f ca="1">IF(OR(INDIRECT(CONCATENATE("'2018-05'!H",TEXT(MATCH($C34,'2018-05'!$C$2:$C$100,0)+1,0)))="",INDIRECT(CONCATENATE("'2018-04'!H",TEXT(MATCH($C34,'2018-04'!$C$2:$C$100,0)+1,0)))="",AND(INDIRECT(CONCATENATE("'2018-05'!H",TEXT(MATCH($C34,'2018-05'!$C$2:$C$100,0)+1,0)))="",INDIRECT(CONCATENATE("'2018-04'!H",TEXT(MATCH($C34,'2018-04'!$C$2:$C$100,0)+1,0)))="")),"Н/Д",INDIRECT(CONCATENATE("'2018-05'!H",TEXT(MATCH($C34,'2018-05'!$C$2:$C$100,0)+1,0)))-INDIRECT(CONCATENATE("'2018-04'!H",TEXT(MATCH($C34,'2018-04'!$C$2:$C$100,0)+1,0))))</f>
        <v>889829806.62000036</v>
      </c>
      <c r="I34" s="17">
        <f ca="1">IF(OR(INDIRECT(CONCATENATE("'2018-05'!I",TEXT(MATCH($C34,'2018-05'!$C$2:$C$100,0)+1,0)))="",INDIRECT(CONCATENATE("'2018-04'!I",TEXT(MATCH($C34,'2018-04'!$C$2:$C$100,0)+1,0)))="",AND(INDIRECT(CONCATENATE("'2018-05'!I",TEXT(MATCH($C34,'2018-05'!$C$2:$C$100,0)+1,0)))="",INDIRECT(CONCATENATE("'2018-04'!I",TEXT(MATCH($C34,'2018-04'!$C$2:$C$100,0)+1,0)))="")),"Н/Д",INDIRECT(CONCATENATE("'2018-05'!I",TEXT(MATCH($C34,'2018-05'!$C$2:$C$100,0)+1,0)))-INDIRECT(CONCATENATE("'2018-04'!I",TEXT(MATCH($C34,'2018-04'!$C$2:$C$100,0)+1,0))))</f>
        <v>229293295.50999999</v>
      </c>
      <c r="J34" s="17" t="str">
        <f ca="1">IF(OR(INDIRECT(CONCATENATE("'2018-05'!J",TEXT(MATCH($C34,'2018-05'!$C$2:$C$100,0)+1,0)))="",INDIRECT(CONCATENATE("'2018-04'!J",TEXT(MATCH($C34,'2018-04'!$C$2:$C$100,0)+1,0)))="",AND(INDIRECT(CONCATENATE("'2018-05'!J",TEXT(MATCH($C34,'2018-05'!$C$2:$C$100,0)+1,0)))="",INDIRECT(CONCATENATE("'2018-04'!J",TEXT(MATCH($C34,'2018-04'!$C$2:$C$100,0)+1,0)))="")),"Н/Д",INDIRECT(CONCATENATE("'2018-05'!J",TEXT(MATCH($C34,'2018-05'!$C$2:$C$100,0)+1,0)))-INDIRECT(CONCATENATE("'2018-04'!J",TEXT(MATCH($C34,'2018-04'!$C$2:$C$100,0)+1,0))))</f>
        <v>Н/Д</v>
      </c>
      <c r="K34" s="17">
        <f ca="1">IF(OR(INDIRECT(CONCATENATE("'2018-05'!K",TEXT(MATCH($C34,'2018-05'!$C$2:$C$100,0)+1,0)))="",INDIRECT(CONCATENATE("'2018-04'!K",TEXT(MATCH($C34,'2018-04'!$C$2:$C$100,0)+1,0)))="",AND(INDIRECT(CONCATENATE("'2018-05'!K",TEXT(MATCH($C34,'2018-05'!$C$2:$C$100,0)+1,0)))="",INDIRECT(CONCATENATE("'2018-04'!K",TEXT(MATCH($C34,'2018-04'!$C$2:$C$100,0)+1,0)))="")),"Н/Д",INDIRECT(CONCATENATE("'2018-05'!K",TEXT(MATCH($C34,'2018-05'!$C$2:$C$100,0)+1,0)))-INDIRECT(CONCATENATE("'2018-04'!K",TEXT(MATCH($C34,'2018-04'!$C$2:$C$100,0)+1,0))))</f>
        <v>347344839.20999998</v>
      </c>
      <c r="L34" s="17">
        <f ca="1">IF(OR(INDIRECT(CONCATENATE("'2018-05'!L",TEXT(MATCH($C34,'2018-05'!$C$2:$C$100,0)+1,0)))="",INDIRECT(CONCATENATE("'2018-04'!L",TEXT(MATCH($C34,'2018-04'!$C$2:$C$100,0)+1,0)))="",AND(INDIRECT(CONCATENATE("'2018-05'!L",TEXT(MATCH($C34,'2018-05'!$C$2:$C$100,0)+1,0)))="",INDIRECT(CONCATENATE("'2018-04'!L",TEXT(MATCH($C34,'2018-04'!$C$2:$C$100,0)+1,0)))="")),"Н/Д",INDIRECT(CONCATENATE("'2018-05'!L",TEXT(MATCH($C34,'2018-05'!$C$2:$C$100,0)+1,0)))-INDIRECT(CONCATENATE("'2018-04'!L",TEXT(MATCH($C34,'2018-04'!$C$2:$C$100,0)+1,0))))</f>
        <v>794579874.12999988</v>
      </c>
      <c r="M34" s="17">
        <f ca="1">IF(OR(INDIRECT(CONCATENATE("'2018-05'!M",TEXT(MATCH($C34,'2018-05'!$C$2:$C$100,0)+1,0)))="",INDIRECT(CONCATENATE("'2018-04'!M",TEXT(MATCH($C34,'2018-04'!$C$2:$C$100,0)+1,0)))="",AND(INDIRECT(CONCATENATE("'2018-05'!M",TEXT(MATCH($C34,'2018-05'!$C$2:$C$100,0)+1,0)))="",INDIRECT(CONCATENATE("'2018-04'!M",TEXT(MATCH($C34,'2018-04'!$C$2:$C$100,0)+1,0)))="")),"Н/Д",INDIRECT(CONCATENATE("'2018-05'!M",TEXT(MATCH($C34,'2018-05'!$C$2:$C$100,0)+1,0)))-INDIRECT(CONCATENATE("'2018-04'!M",TEXT(MATCH($C34,'2018-04'!$C$2:$C$100,0)+1,0))))</f>
        <v>1889054.7700000005</v>
      </c>
      <c r="N34" s="17">
        <f ca="1">IF(OR(INDIRECT(CONCATENATE("'2018-05'!N",TEXT(MATCH($C34,'2018-05'!$C$2:$C$100,0)+1,0)))="",INDIRECT(CONCATENATE("'2018-04'!N",TEXT(MATCH($C34,'2018-04'!$C$2:$C$100,0)+1,0)))="",AND(INDIRECT(CONCATENATE("'2018-05'!N",TEXT(MATCH($C34,'2018-05'!$C$2:$C$100,0)+1,0)))="",INDIRECT(CONCATENATE("'2018-04'!N",TEXT(MATCH($C34,'2018-04'!$C$2:$C$100,0)+1,0)))="")),"Н/Д",INDIRECT(CONCATENATE("'2018-05'!N",TEXT(MATCH($C34,'2018-05'!$C$2:$C$100,0)+1,0)))-INDIRECT(CONCATENATE("'2018-04'!NE",TEXT(MATCH($C34,'2018-04'!$C$2:$C$100,0)+1,0))))</f>
        <v>63131253.270000003</v>
      </c>
      <c r="O34" s="17">
        <f ca="1">IF(OR(INDIRECT(CONCATENATE("'2018-05'!O",TEXT(MATCH($C34,'2018-05'!$C$2:$C$100,0)+1,0)))="",INDIRECT(CONCATENATE("'2018-04'!O",TEXT(MATCH($C34,'2018-04'!$C$2:$C$100,0)+1,0)))="",AND(INDIRECT(CONCATENATE("'2018-05'!O",TEXT(MATCH($C34,'2018-05'!$C$2:$C$100,0)+1,0)))="",INDIRECT(CONCATENATE("'2018-04'!O",TEXT(MATCH($C34,'2018-04'!$C$2:$C$100,0)+1,0)))="")),"Н/Д",INDIRECT(CONCATENATE("'2018-05'!O",TEXT(MATCH($C34,'2018-05'!$C$2:$C$100,0)+1,0)))-INDIRECT(CONCATENATE("'2018-04'!O",TEXT(MATCH($C34,'2018-04'!$C$2:$C$100,0)+1,0))))</f>
        <v>40.789999999999054</v>
      </c>
      <c r="P34" s="17">
        <f ca="1">IF(OR(INDIRECT(CONCATENATE("'2018-05'!P",TEXT(MATCH($C34,'2018-05'!$C$2:$C$100,0)+1,0)))="",INDIRECT(CONCATENATE("'2018-04'!P",TEXT(MATCH($C34,'2018-04'!$C$2:$C$100,0)+1,0)))="",AND(INDIRECT(CONCATENATE("'2018-05'!P",TEXT(MATCH($C34,'2018-05'!$C$2:$C$100,0)+1,0)))="",INDIRECT(CONCATENATE("'2018-04'!P",TEXT(MATCH($C34,'2018-04'!$C$2:$C$100,0)+1,0)))="")),"Н/Д",INDIRECT(CONCATENATE("'2018-05'!P",TEXT(MATCH($C34,'2018-05'!$C$2:$C$100,0)+1,0)))-INDIRECT(CONCATENATE("'2018-04'!P",TEXT(MATCH($C34,'2018-04'!$C$2:$C$100,0)+1,0))))</f>
        <v>58981989.750000015</v>
      </c>
      <c r="Q34" s="17">
        <f ca="1">IF(OR(INDIRECT(CONCATENATE("'2018-05'!Q",TEXT(MATCH($C34,'2018-05'!$C$2:$C$100,0)+1,0)))="",INDIRECT(CONCATENATE("'2018-04'!Q",TEXT(MATCH($C34,'2018-04'!$C$2:$C$100,0)+1,0)))="",AND(INDIRECT(CONCATENATE("'2018-05'!Q",TEXT(MATCH($C34,'2018-05'!$C$2:$C$100,0)+1,0)))="",INDIRECT(CONCATENATE("'2018-04'!Q",TEXT(MATCH($C34,'2018-04'!$C$2:$C$100,0)+1,0)))="")),"Н/Д",INDIRECT(CONCATENATE("'2018-05'!Q",TEXT(MATCH($C34,'2018-05'!$C$2:$C$100,0)+1,0)))-INDIRECT(CONCATENATE("'2018-04'!Q",TEXT(MATCH($C34,'2018-04'!$C$2:$C$100,0)+1,0))))</f>
        <v>28440302.959999993</v>
      </c>
      <c r="R34" s="17">
        <f ca="1">IF(OR(INDIRECT(CONCATENATE("'2018-05'!R",TEXT(MATCH($C34,'2018-05'!$C$2:$C$100,0)+1,0)))="",INDIRECT(CONCATENATE("'2018-04'!R",TEXT(MATCH($C34,'2018-04'!$C$2:$C$100,0)+1,0)))="",AND(INDIRECT(CONCATENATE("'2018-05'!R",TEXT(MATCH($C34,'2018-05'!$C$2:$C$100,0)+1,0)))="",INDIRECT(CONCATENATE("'2018-04'!R",TEXT(MATCH($C34,'2018-04'!$C$2:$C$100,0)+1,0)))="")),"Н/Д",INDIRECT(CONCATENATE("'2018-05'!R",TEXT(MATCH($C34,'2018-05'!$C$2:$C$100,0)+1,0)))-INDIRECT(CONCATENATE("'2018-04'!R",TEXT(MATCH($C34,'2018-04'!$C$2:$C$100,0)+1,0))))</f>
        <v>15656229.200000003</v>
      </c>
      <c r="S34" s="17">
        <f ca="1">IF(OR(INDIRECT(CONCATENATE("'2018-05'!S",TEXT(MATCH($C34,'2018-05'!$C$2:$C$100,0)+1,0)))="",INDIRECT(CONCATENATE("'2018-04'!S",TEXT(MATCH($C34,'2018-04'!$C$2:$C$100,0)+1,0)))="",AND(INDIRECT(CONCATENATE("'2018-05'!S",TEXT(MATCH($C34,'2018-05'!$C$2:$C$100,0)+1,0)))="",INDIRECT(CONCATENATE("'2018-04'!S",TEXT(MATCH($C34,'2018-04'!$C$2:$C$100,0)+1,0)))="")),"Н/Д",INDIRECT(CONCATENATE("'2018-05'!S",TEXT(MATCH($C34,'2018-05'!$C$2:$C$100,0)+1,0)))-INDIRECT(CONCATENATE("'2018-04'!S",TEXT(MATCH($C34,'2018-04'!$C$2:$C$100,0)+1,0))))</f>
        <v>133475.5</v>
      </c>
      <c r="T34" s="17">
        <f ca="1">IF(OR(INDIRECT(CONCATENATE("'2018-05'!T",TEXT(MATCH($C34,'2018-05'!$C$2:$C$100,0)+1,0)))="",INDIRECT(CONCATENATE("'2018-04'!T",TEXT(MATCH($C34,'2018-04'!$C$2:$C$100,0)+1,0)))="",AND(INDIRECT(CONCATENATE("'2018-05'!T",TEXT(MATCH($C34,'2018-05'!$C$2:$C$100,0)+1,0)))="",INDIRECT(CONCATENATE("'2018-04'!T",TEXT(MATCH($C34,'2018-04'!$C$2:$C$100,0)+1,0)))="")),"Н/Д",INDIRECT(CONCATENATE("'2018-05'!T",TEXT(MATCH($C34,'2018-05'!$C$2:$C$100,0)+1,0)))-INDIRECT(CONCATENATE("'2018-04'!T",TEXT(MATCH($C34,'2018-04'!$C$2:$C$100,0)+1,0))))</f>
        <v>32730687.670000002</v>
      </c>
      <c r="U34" s="17">
        <f ca="1">IF(OR(INDIRECT(CONCATENATE("'2018-05'!U",TEXT(MATCH($C34,'2018-05'!$C$2:$C$100,0)+1,0)))="",INDIRECT(CONCATENATE("'2018-04'!U",TEXT(MATCH($C34,'2018-04'!$C$2:$C$100,0)+1,0)))="",AND(INDIRECT(CONCATENATE("'2018-05'!U",TEXT(MATCH($C34,'2018-05'!$C$2:$C$100,0)+1,0)))="",INDIRECT(CONCATENATE("'2018-04'!U",TEXT(MATCH($C34,'2018-04'!$C$2:$C$100,0)+1,0)))="")),"Н/Д",INDIRECT(CONCATENATE("'2018-05'!U",TEXT(MATCH($C34,'2018-05'!$C$2:$C$100,0)+1,0)))-INDIRECT(CONCATENATE("'2018-04'!U",TEXT(MATCH($C34,'2018-04'!$C$2:$C$100,0)+1,0))))</f>
        <v>5644948.7800000003</v>
      </c>
      <c r="V34" s="17">
        <f ca="1">IF(OR(INDIRECT(CONCATENATE("'2018-05'!V",TEXT(MATCH($C34,'2018-05'!$C$2:$C$100,0)+1,0)))="",INDIRECT(CONCATENATE("'2018-04'!V",TEXT(MATCH($C34,'2018-04'!$C$2:$C$100,0)+1,0)))="",AND(INDIRECT(CONCATENATE("'2018-05'!V",TEXT(MATCH($C34,'2018-05'!$C$2:$C$100,0)+1,0)))="",INDIRECT(CONCATENATE("'2018-04'!V",TEXT(MATCH($C34,'2018-04'!$C$2:$C$100,0)+1,0)))="")),"Н/Д",INDIRECT(CONCATENATE("'2018-05'!V",TEXT(MATCH($C34,'2018-05'!$C$2:$C$100,0)+1,0)))-INDIRECT(CONCATENATE("'2018-04'!V",TEXT(MATCH($C34,'2018-04'!$C$2:$C$100,0)+1,0))))</f>
        <v>546174468.50999999</v>
      </c>
      <c r="W34" s="17">
        <f ca="1">IF(OR(INDIRECT(CONCATENATE("'2018-05'!W",TEXT(MATCH($C34,'2018-05'!$C$2:$C$100,0)+1,0)))="",INDIRECT(CONCATENATE("'2018-04'!W",TEXT(MATCH($C34,'2018-04'!$C$2:$C$100,0)+1,0)))="",AND(INDIRECT(CONCATENATE("'2018-05'!W",TEXT(MATCH($C34,'2018-05'!$C$2:$C$100,0)+1,0)))="",INDIRECT(CONCATENATE("'2018-04'!W",TEXT(MATCH($C34,'2018-04'!$C$2:$C$100,0)+1,0)))="")),"Н/Д",INDIRECT(CONCATENATE("'2018-05'!W",TEXT(MATCH($C34,'2018-05'!$C$2:$C$100,0)+1,0)))-INDIRECT(CONCATENATE("'2018-04'!W",TEXT(MATCH($C34,'2018-04'!$C$2:$C$100,0)+1,0))))</f>
        <v>9366942131.7200012</v>
      </c>
    </row>
    <row r="35" spans="1:23" x14ac:dyDescent="0.25">
      <c r="A35" s="2" t="s">
        <v>49</v>
      </c>
      <c r="B35" s="2" t="s">
        <v>57</v>
      </c>
      <c r="C35" s="15">
        <v>58000000</v>
      </c>
      <c r="D35" s="2" t="s">
        <v>208</v>
      </c>
      <c r="E35" s="17">
        <f ca="1">IF(OR(INDIRECT(CONCATENATE("'2018-05'!E",TEXT(MATCH($C35,'2018-05'!$C$2:$C$100,0)+1,0)))="",INDIRECT(CONCATENATE("'2018-04'!E",TEXT(MATCH($C35,'2018-04'!$C$2:$C$100,0)+1,0)))="",AND(INDIRECT(CONCATENATE("'2018-05'!E",TEXT(MATCH($C35,'2018-05'!$C$2:$C$100,0)+1,0)))="",INDIRECT(CONCATENATE("'2018-04'!E",TEXT(MATCH($C35,'2018-04'!$C$2:$C$100,0)+1,0)))="")),"Н/Д",INDIRECT(CONCATENATE("'2018-05'!E",TEXT(MATCH($C35,'2018-05'!$C$2:$C$100,0)+1,0)))-INDIRECT(CONCATENATE("'2018-04'!E",TEXT(MATCH($C35,'2018-04'!$C$2:$C$100,0)+1,0))))</f>
        <v>3275156058.3900003</v>
      </c>
      <c r="F35" s="17">
        <f ca="1">IF(OR(INDIRECT(CONCATENATE("'2018-05'!F",TEXT(MATCH($C35,'2018-05'!$C$2:$C$100,0)+1,0)))="",INDIRECT(CONCATENATE("'2018-04'!F",TEXT(MATCH($C35,'2018-04'!$C$2:$C$100,0)+1,0)))="",AND(INDIRECT(CONCATENATE("'2018-05'!F",TEXT(MATCH($C35,'2018-05'!$C$2:$C$100,0)+1,0)))="",INDIRECT(CONCATENATE("'2018-04'!F",TEXT(MATCH($C35,'2018-04'!$C$2:$C$100,0)+1,0)))="")),"Н/Д",INDIRECT(CONCATENATE("'2018-05'!F",TEXT(MATCH($C35,'2018-05'!$C$2:$C$100,0)+1,0)))-INDIRECT(CONCATENATE("'2018-04'!F",TEXT(MATCH($C35,'2018-04'!$C$2:$C$100,0)+1,0))))</f>
        <v>1996035751.3499994</v>
      </c>
      <c r="G35" s="17">
        <f ca="1">IF(OR(INDIRECT(CONCATENATE("'2018-05'!G",TEXT(MATCH($C35,'2018-05'!$C$2:$C$100,0)+1,0)))="",INDIRECT(CONCATENATE("'2018-04'!G",TEXT(MATCH($C35,'2018-04'!$C$2:$C$100,0)+1,0)))="",AND(INDIRECT(CONCATENATE("'2018-05'!G",TEXT(MATCH($C35,'2018-05'!$C$2:$C$100,0)+1,0)))="",INDIRECT(CONCATENATE("'2018-04'!G",TEXT(MATCH($C35,'2018-04'!$C$2:$C$100,0)+1,0)))="")),"Н/Д",INDIRECT(CONCATENATE("'2018-05'!G",TEXT(MATCH($C35,'2018-05'!$C$2:$C$100,0)+1,0)))-INDIRECT(CONCATENATE("'2018-04'!G",TEXT(MATCH($C35,'2018-04'!$C$2:$C$100,0)+1,0))))</f>
        <v>143494863.75</v>
      </c>
      <c r="H35" s="17">
        <f ca="1">IF(OR(INDIRECT(CONCATENATE("'2018-05'!H",TEXT(MATCH($C35,'2018-05'!$C$2:$C$100,0)+1,0)))="",INDIRECT(CONCATENATE("'2018-04'!H",TEXT(MATCH($C35,'2018-04'!$C$2:$C$100,0)+1,0)))="",AND(INDIRECT(CONCATENATE("'2018-05'!H",TEXT(MATCH($C35,'2018-05'!$C$2:$C$100,0)+1,0)))="",INDIRECT(CONCATENATE("'2018-04'!H",TEXT(MATCH($C35,'2018-04'!$C$2:$C$100,0)+1,0)))="")),"Н/Д",INDIRECT(CONCATENATE("'2018-05'!H",TEXT(MATCH($C35,'2018-05'!$C$2:$C$100,0)+1,0)))-INDIRECT(CONCATENATE("'2018-04'!H",TEXT(MATCH($C35,'2018-04'!$C$2:$C$100,0)+1,0))))</f>
        <v>673839759.80999994</v>
      </c>
      <c r="I35" s="17">
        <f ca="1">IF(OR(INDIRECT(CONCATENATE("'2018-05'!I",TEXT(MATCH($C35,'2018-05'!$C$2:$C$100,0)+1,0)))="",INDIRECT(CONCATENATE("'2018-04'!I",TEXT(MATCH($C35,'2018-04'!$C$2:$C$100,0)+1,0)))="",AND(INDIRECT(CONCATENATE("'2018-05'!I",TEXT(MATCH($C35,'2018-05'!$C$2:$C$100,0)+1,0)))="",INDIRECT(CONCATENATE("'2018-04'!I",TEXT(MATCH($C35,'2018-04'!$C$2:$C$100,0)+1,0)))="")),"Н/Д",INDIRECT(CONCATENATE("'2018-05'!I",TEXT(MATCH($C35,'2018-05'!$C$2:$C$100,0)+1,0)))-INDIRECT(CONCATENATE("'2018-04'!I",TEXT(MATCH($C35,'2018-04'!$C$2:$C$100,0)+1,0))))</f>
        <v>284610378.17000008</v>
      </c>
      <c r="J35" s="17" t="str">
        <f ca="1">IF(OR(INDIRECT(CONCATENATE("'2018-05'!J",TEXT(MATCH($C35,'2018-05'!$C$2:$C$100,0)+1,0)))="",INDIRECT(CONCATENATE("'2018-04'!J",TEXT(MATCH($C35,'2018-04'!$C$2:$C$100,0)+1,0)))="",AND(INDIRECT(CONCATENATE("'2018-05'!J",TEXT(MATCH($C35,'2018-05'!$C$2:$C$100,0)+1,0)))="",INDIRECT(CONCATENATE("'2018-04'!J",TEXT(MATCH($C35,'2018-04'!$C$2:$C$100,0)+1,0)))="")),"Н/Д",INDIRECT(CONCATENATE("'2018-05'!J",TEXT(MATCH($C35,'2018-05'!$C$2:$C$100,0)+1,0)))-INDIRECT(CONCATENATE("'2018-04'!J",TEXT(MATCH($C35,'2018-04'!$C$2:$C$100,0)+1,0))))</f>
        <v>Н/Д</v>
      </c>
      <c r="K35" s="17">
        <f ca="1">IF(OR(INDIRECT(CONCATENATE("'2018-05'!K",TEXT(MATCH($C35,'2018-05'!$C$2:$C$100,0)+1,0)))="",INDIRECT(CONCATENATE("'2018-04'!K",TEXT(MATCH($C35,'2018-04'!$C$2:$C$100,0)+1,0)))="",AND(INDIRECT(CONCATENATE("'2018-05'!K",TEXT(MATCH($C35,'2018-05'!$C$2:$C$100,0)+1,0)))="",INDIRECT(CONCATENATE("'2018-04'!K",TEXT(MATCH($C35,'2018-04'!$C$2:$C$100,0)+1,0)))="")),"Н/Д",INDIRECT(CONCATENATE("'2018-05'!K",TEXT(MATCH($C35,'2018-05'!$C$2:$C$100,0)+1,0)))-INDIRECT(CONCATENATE("'2018-04'!K",TEXT(MATCH($C35,'2018-04'!$C$2:$C$100,0)+1,0))))</f>
        <v>398308785.58999997</v>
      </c>
      <c r="L35" s="17">
        <f ca="1">IF(OR(INDIRECT(CONCATENATE("'2018-05'!L",TEXT(MATCH($C35,'2018-05'!$C$2:$C$100,0)+1,0)))="",INDIRECT(CONCATENATE("'2018-04'!L",TEXT(MATCH($C35,'2018-04'!$C$2:$C$100,0)+1,0)))="",AND(INDIRECT(CONCATENATE("'2018-05'!L",TEXT(MATCH($C35,'2018-05'!$C$2:$C$100,0)+1,0)))="",INDIRECT(CONCATENATE("'2018-04'!L",TEXT(MATCH($C35,'2018-04'!$C$2:$C$100,0)+1,0)))="")),"Н/Д",INDIRECT(CONCATENATE("'2018-05'!L",TEXT(MATCH($C35,'2018-05'!$C$2:$C$100,0)+1,0)))-INDIRECT(CONCATENATE("'2018-04'!L",TEXT(MATCH($C35,'2018-04'!$C$2:$C$100,0)+1,0))))</f>
        <v>363413133.31</v>
      </c>
      <c r="M35" s="17">
        <f ca="1">IF(OR(INDIRECT(CONCATENATE("'2018-05'!M",TEXT(MATCH($C35,'2018-05'!$C$2:$C$100,0)+1,0)))="",INDIRECT(CONCATENATE("'2018-04'!M",TEXT(MATCH($C35,'2018-04'!$C$2:$C$100,0)+1,0)))="",AND(INDIRECT(CONCATENATE("'2018-05'!M",TEXT(MATCH($C35,'2018-05'!$C$2:$C$100,0)+1,0)))="",INDIRECT(CONCATENATE("'2018-04'!M",TEXT(MATCH($C35,'2018-04'!$C$2:$C$100,0)+1,0)))="")),"Н/Д",INDIRECT(CONCATENATE("'2018-05'!M",TEXT(MATCH($C35,'2018-05'!$C$2:$C$100,0)+1,0)))-INDIRECT(CONCATENATE("'2018-04'!M",TEXT(MATCH($C35,'2018-04'!$C$2:$C$100,0)+1,0))))</f>
        <v>557972.21999999974</v>
      </c>
      <c r="N35" s="17">
        <f ca="1">IF(OR(INDIRECT(CONCATENATE("'2018-05'!N",TEXT(MATCH($C35,'2018-05'!$C$2:$C$100,0)+1,0)))="",INDIRECT(CONCATENATE("'2018-04'!N",TEXT(MATCH($C35,'2018-04'!$C$2:$C$100,0)+1,0)))="",AND(INDIRECT(CONCATENATE("'2018-05'!N",TEXT(MATCH($C35,'2018-05'!$C$2:$C$100,0)+1,0)))="",INDIRECT(CONCATENATE("'2018-04'!N",TEXT(MATCH($C35,'2018-04'!$C$2:$C$100,0)+1,0)))="")),"Н/Д",INDIRECT(CONCATENATE("'2018-05'!N",TEXT(MATCH($C35,'2018-05'!$C$2:$C$100,0)+1,0)))-INDIRECT(CONCATENATE("'2018-04'!NE",TEXT(MATCH($C35,'2018-04'!$C$2:$C$100,0)+1,0))))</f>
        <v>51071994.649999999</v>
      </c>
      <c r="O35" s="17">
        <f ca="1">IF(OR(INDIRECT(CONCATENATE("'2018-05'!O",TEXT(MATCH($C35,'2018-05'!$C$2:$C$100,0)+1,0)))="",INDIRECT(CONCATENATE("'2018-04'!O",TEXT(MATCH($C35,'2018-04'!$C$2:$C$100,0)+1,0)))="",AND(INDIRECT(CONCATENATE("'2018-05'!O",TEXT(MATCH($C35,'2018-05'!$C$2:$C$100,0)+1,0)))="",INDIRECT(CONCATENATE("'2018-04'!O",TEXT(MATCH($C35,'2018-04'!$C$2:$C$100,0)+1,0)))="")),"Н/Д",INDIRECT(CONCATENATE("'2018-05'!O",TEXT(MATCH($C35,'2018-05'!$C$2:$C$100,0)+1,0)))-INDIRECT(CONCATENATE("'2018-04'!O",TEXT(MATCH($C35,'2018-04'!$C$2:$C$100,0)+1,0))))</f>
        <v>15355.470000000001</v>
      </c>
      <c r="P35" s="17">
        <f ca="1">IF(OR(INDIRECT(CONCATENATE("'2018-05'!P",TEXT(MATCH($C35,'2018-05'!$C$2:$C$100,0)+1,0)))="",INDIRECT(CONCATENATE("'2018-04'!P",TEXT(MATCH($C35,'2018-04'!$C$2:$C$100,0)+1,0)))="",AND(INDIRECT(CONCATENATE("'2018-05'!P",TEXT(MATCH($C35,'2018-05'!$C$2:$C$100,0)+1,0)))="",INDIRECT(CONCATENATE("'2018-04'!P",TEXT(MATCH($C35,'2018-04'!$C$2:$C$100,0)+1,0)))="")),"Н/Д",INDIRECT(CONCATENATE("'2018-05'!P",TEXT(MATCH($C35,'2018-05'!$C$2:$C$100,0)+1,0)))-INDIRECT(CONCATENATE("'2018-04'!P",TEXT(MATCH($C35,'2018-04'!$C$2:$C$100,0)+1,0))))</f>
        <v>51264594.270000011</v>
      </c>
      <c r="Q35" s="17">
        <f ca="1">IF(OR(INDIRECT(CONCATENATE("'2018-05'!Q",TEXT(MATCH($C35,'2018-05'!$C$2:$C$100,0)+1,0)))="",INDIRECT(CONCATENATE("'2018-04'!Q",TEXT(MATCH($C35,'2018-04'!$C$2:$C$100,0)+1,0)))="",AND(INDIRECT(CONCATENATE("'2018-05'!Q",TEXT(MATCH($C35,'2018-05'!$C$2:$C$100,0)+1,0)))="",INDIRECT(CONCATENATE("'2018-04'!Q",TEXT(MATCH($C35,'2018-04'!$C$2:$C$100,0)+1,0)))="")),"Н/Д",INDIRECT(CONCATENATE("'2018-05'!Q",TEXT(MATCH($C35,'2018-05'!$C$2:$C$100,0)+1,0)))-INDIRECT(CONCATENATE("'2018-04'!Q",TEXT(MATCH($C35,'2018-04'!$C$2:$C$100,0)+1,0))))</f>
        <v>20344867.060000002</v>
      </c>
      <c r="R35" s="17">
        <f ca="1">IF(OR(INDIRECT(CONCATENATE("'2018-05'!R",TEXT(MATCH($C35,'2018-05'!$C$2:$C$100,0)+1,0)))="",INDIRECT(CONCATENATE("'2018-04'!R",TEXT(MATCH($C35,'2018-04'!$C$2:$C$100,0)+1,0)))="",AND(INDIRECT(CONCATENATE("'2018-05'!R",TEXT(MATCH($C35,'2018-05'!$C$2:$C$100,0)+1,0)))="",INDIRECT(CONCATENATE("'2018-04'!R",TEXT(MATCH($C35,'2018-04'!$C$2:$C$100,0)+1,0)))="")),"Н/Д",INDIRECT(CONCATENATE("'2018-05'!R",TEXT(MATCH($C35,'2018-05'!$C$2:$C$100,0)+1,0)))-INDIRECT(CONCATENATE("'2018-04'!R",TEXT(MATCH($C35,'2018-04'!$C$2:$C$100,0)+1,0))))</f>
        <v>18142679.739999995</v>
      </c>
      <c r="S35" s="17">
        <f ca="1">IF(OR(INDIRECT(CONCATENATE("'2018-05'!S",TEXT(MATCH($C35,'2018-05'!$C$2:$C$100,0)+1,0)))="",INDIRECT(CONCATENATE("'2018-04'!S",TEXT(MATCH($C35,'2018-04'!$C$2:$C$100,0)+1,0)))="",AND(INDIRECT(CONCATENATE("'2018-05'!S",TEXT(MATCH($C35,'2018-05'!$C$2:$C$100,0)+1,0)))="",INDIRECT(CONCATENATE("'2018-04'!S",TEXT(MATCH($C35,'2018-04'!$C$2:$C$100,0)+1,0)))="")),"Н/Д",INDIRECT(CONCATENATE("'2018-05'!S",TEXT(MATCH($C35,'2018-05'!$C$2:$C$100,0)+1,0)))-INDIRECT(CONCATENATE("'2018-04'!S",TEXT(MATCH($C35,'2018-04'!$C$2:$C$100,0)+1,0))))</f>
        <v>154393.54000000004</v>
      </c>
      <c r="T35" s="17">
        <f ca="1">IF(OR(INDIRECT(CONCATENATE("'2018-05'!T",TEXT(MATCH($C35,'2018-05'!$C$2:$C$100,0)+1,0)))="",INDIRECT(CONCATENATE("'2018-04'!T",TEXT(MATCH($C35,'2018-04'!$C$2:$C$100,0)+1,0)))="",AND(INDIRECT(CONCATENATE("'2018-05'!T",TEXT(MATCH($C35,'2018-05'!$C$2:$C$100,0)+1,0)))="",INDIRECT(CONCATENATE("'2018-04'!T",TEXT(MATCH($C35,'2018-04'!$C$2:$C$100,0)+1,0)))="")),"Н/Д",INDIRECT(CONCATENATE("'2018-05'!T",TEXT(MATCH($C35,'2018-05'!$C$2:$C$100,0)+1,0)))-INDIRECT(CONCATENATE("'2018-04'!T",TEXT(MATCH($C35,'2018-04'!$C$2:$C$100,0)+1,0))))</f>
        <v>21327692.210000001</v>
      </c>
      <c r="U35" s="17">
        <f ca="1">IF(OR(INDIRECT(CONCATENATE("'2018-05'!U",TEXT(MATCH($C35,'2018-05'!$C$2:$C$100,0)+1,0)))="",INDIRECT(CONCATENATE("'2018-04'!U",TEXT(MATCH($C35,'2018-04'!$C$2:$C$100,0)+1,0)))="",AND(INDIRECT(CONCATENATE("'2018-05'!U",TEXT(MATCH($C35,'2018-05'!$C$2:$C$100,0)+1,0)))="",INDIRECT(CONCATENATE("'2018-04'!U",TEXT(MATCH($C35,'2018-04'!$C$2:$C$100,0)+1,0)))="")),"Н/Д",INDIRECT(CONCATENATE("'2018-05'!U",TEXT(MATCH($C35,'2018-05'!$C$2:$C$100,0)+1,0)))-INDIRECT(CONCATENATE("'2018-04'!U",TEXT(MATCH($C35,'2018-04'!$C$2:$C$100,0)+1,0))))</f>
        <v>2621897.14</v>
      </c>
      <c r="V35" s="17">
        <f ca="1">IF(OR(INDIRECT(CONCATENATE("'2018-05'!V",TEXT(MATCH($C35,'2018-05'!$C$2:$C$100,0)+1,0)))="",INDIRECT(CONCATENATE("'2018-04'!V",TEXT(MATCH($C35,'2018-04'!$C$2:$C$100,0)+1,0)))="",AND(INDIRECT(CONCATENATE("'2018-05'!V",TEXT(MATCH($C35,'2018-05'!$C$2:$C$100,0)+1,0)))="",INDIRECT(CONCATENATE("'2018-04'!V",TEXT(MATCH($C35,'2018-04'!$C$2:$C$100,0)+1,0)))="")),"Н/Д",INDIRECT(CONCATENATE("'2018-05'!V",TEXT(MATCH($C35,'2018-05'!$C$2:$C$100,0)+1,0)))-INDIRECT(CONCATENATE("'2018-04'!V",TEXT(MATCH($C35,'2018-04'!$C$2:$C$100,0)+1,0))))</f>
        <v>1279120307.04</v>
      </c>
      <c r="W35" s="17">
        <f ca="1">IF(OR(INDIRECT(CONCATENATE("'2018-05'!W",TEXT(MATCH($C35,'2018-05'!$C$2:$C$100,0)+1,0)))="",INDIRECT(CONCATENATE("'2018-04'!W",TEXT(MATCH($C35,'2018-04'!$C$2:$C$100,0)+1,0)))="",AND(INDIRECT(CONCATENATE("'2018-05'!W",TEXT(MATCH($C35,'2018-05'!$C$2:$C$100,0)+1,0)))="",INDIRECT(CONCATENATE("'2018-04'!W",TEXT(MATCH($C35,'2018-04'!$C$2:$C$100,0)+1,0)))="")),"Н/Д",INDIRECT(CONCATENATE("'2018-05'!W",TEXT(MATCH($C35,'2018-05'!$C$2:$C$100,0)+1,0)))-INDIRECT(CONCATENATE("'2018-04'!W",TEXT(MATCH($C35,'2018-04'!$C$2:$C$100,0)+1,0))))</f>
        <v>8543119078.6800003</v>
      </c>
    </row>
    <row r="36" spans="1:23" x14ac:dyDescent="0.25">
      <c r="A36" s="2" t="s">
        <v>49</v>
      </c>
      <c r="B36" s="2" t="s">
        <v>58</v>
      </c>
      <c r="C36" s="15">
        <v>86000000</v>
      </c>
      <c r="D36" s="2" t="s">
        <v>208</v>
      </c>
      <c r="E36" s="17">
        <f ca="1">IF(OR(INDIRECT(CONCATENATE("'2018-05'!E",TEXT(MATCH($C36,'2018-05'!$C$2:$C$100,0)+1,0)))="",INDIRECT(CONCATENATE("'2018-04'!E",TEXT(MATCH($C36,'2018-04'!$C$2:$C$100,0)+1,0)))="",AND(INDIRECT(CONCATENATE("'2018-05'!E",TEXT(MATCH($C36,'2018-05'!$C$2:$C$100,0)+1,0)))="",INDIRECT(CONCATENATE("'2018-04'!E",TEXT(MATCH($C36,'2018-04'!$C$2:$C$100,0)+1,0)))="")),"Н/Д",INDIRECT(CONCATENATE("'2018-05'!E",TEXT(MATCH($C36,'2018-05'!$C$2:$C$100,0)+1,0)))-INDIRECT(CONCATENATE("'2018-04'!E",TEXT(MATCH($C36,'2018-04'!$C$2:$C$100,0)+1,0))))</f>
        <v>4900682205.6499996</v>
      </c>
      <c r="F36" s="17">
        <f ca="1">IF(OR(INDIRECT(CONCATENATE("'2018-05'!F",TEXT(MATCH($C36,'2018-05'!$C$2:$C$100,0)+1,0)))="",INDIRECT(CONCATENATE("'2018-04'!F",TEXT(MATCH($C36,'2018-04'!$C$2:$C$100,0)+1,0)))="",AND(INDIRECT(CONCATENATE("'2018-05'!F",TEXT(MATCH($C36,'2018-05'!$C$2:$C$100,0)+1,0)))="",INDIRECT(CONCATENATE("'2018-04'!F",TEXT(MATCH($C36,'2018-04'!$C$2:$C$100,0)+1,0)))="")),"Н/Д",INDIRECT(CONCATENATE("'2018-05'!F",TEXT(MATCH($C36,'2018-05'!$C$2:$C$100,0)+1,0)))-INDIRECT(CONCATENATE("'2018-04'!F",TEXT(MATCH($C36,'2018-04'!$C$2:$C$100,0)+1,0))))</f>
        <v>3174530729.5299997</v>
      </c>
      <c r="G36" s="17">
        <f ca="1">IF(OR(INDIRECT(CONCATENATE("'2018-05'!G",TEXT(MATCH($C36,'2018-05'!$C$2:$C$100,0)+1,0)))="",INDIRECT(CONCATENATE("'2018-04'!G",TEXT(MATCH($C36,'2018-04'!$C$2:$C$100,0)+1,0)))="",AND(INDIRECT(CONCATENATE("'2018-05'!G",TEXT(MATCH($C36,'2018-05'!$C$2:$C$100,0)+1,0)))="",INDIRECT(CONCATENATE("'2018-04'!G",TEXT(MATCH($C36,'2018-04'!$C$2:$C$100,0)+1,0)))="")),"Н/Д",INDIRECT(CONCATENATE("'2018-05'!G",TEXT(MATCH($C36,'2018-05'!$C$2:$C$100,0)+1,0)))-INDIRECT(CONCATENATE("'2018-04'!G",TEXT(MATCH($C36,'2018-04'!$C$2:$C$100,0)+1,0))))</f>
        <v>212407863.91000009</v>
      </c>
      <c r="H36" s="17">
        <f ca="1">IF(OR(INDIRECT(CONCATENATE("'2018-05'!H",TEXT(MATCH($C36,'2018-05'!$C$2:$C$100,0)+1,0)))="",INDIRECT(CONCATENATE("'2018-04'!H",TEXT(MATCH($C36,'2018-04'!$C$2:$C$100,0)+1,0)))="",AND(INDIRECT(CONCATENATE("'2018-05'!H",TEXT(MATCH($C36,'2018-05'!$C$2:$C$100,0)+1,0)))="",INDIRECT(CONCATENATE("'2018-04'!H",TEXT(MATCH($C36,'2018-04'!$C$2:$C$100,0)+1,0)))="")),"Н/Д",INDIRECT(CONCATENATE("'2018-05'!H",TEXT(MATCH($C36,'2018-05'!$C$2:$C$100,0)+1,0)))-INDIRECT(CONCATENATE("'2018-04'!H",TEXT(MATCH($C36,'2018-04'!$C$2:$C$100,0)+1,0))))</f>
        <v>1170915415.9099998</v>
      </c>
      <c r="I36" s="17">
        <f ca="1">IF(OR(INDIRECT(CONCATENATE("'2018-05'!I",TEXT(MATCH($C36,'2018-05'!$C$2:$C$100,0)+1,0)))="",INDIRECT(CONCATENATE("'2018-04'!I",TEXT(MATCH($C36,'2018-04'!$C$2:$C$100,0)+1,0)))="",AND(INDIRECT(CONCATENATE("'2018-05'!I",TEXT(MATCH($C36,'2018-05'!$C$2:$C$100,0)+1,0)))="",INDIRECT(CONCATENATE("'2018-04'!I",TEXT(MATCH($C36,'2018-04'!$C$2:$C$100,0)+1,0)))="")),"Н/Д",INDIRECT(CONCATENATE("'2018-05'!I",TEXT(MATCH($C36,'2018-05'!$C$2:$C$100,0)+1,0)))-INDIRECT(CONCATENATE("'2018-04'!I",TEXT(MATCH($C36,'2018-04'!$C$2:$C$100,0)+1,0))))</f>
        <v>201701382.46000004</v>
      </c>
      <c r="J36" s="17" t="str">
        <f ca="1">IF(OR(INDIRECT(CONCATENATE("'2018-05'!J",TEXT(MATCH($C36,'2018-05'!$C$2:$C$100,0)+1,0)))="",INDIRECT(CONCATENATE("'2018-04'!J",TEXT(MATCH($C36,'2018-04'!$C$2:$C$100,0)+1,0)))="",AND(INDIRECT(CONCATENATE("'2018-05'!J",TEXT(MATCH($C36,'2018-05'!$C$2:$C$100,0)+1,0)))="",INDIRECT(CONCATENATE("'2018-04'!J",TEXT(MATCH($C36,'2018-04'!$C$2:$C$100,0)+1,0)))="")),"Н/Д",INDIRECT(CONCATENATE("'2018-05'!J",TEXT(MATCH($C36,'2018-05'!$C$2:$C$100,0)+1,0)))-INDIRECT(CONCATENATE("'2018-04'!J",TEXT(MATCH($C36,'2018-04'!$C$2:$C$100,0)+1,0))))</f>
        <v>Н/Д</v>
      </c>
      <c r="K36" s="17">
        <f ca="1">IF(OR(INDIRECT(CONCATENATE("'2018-05'!K",TEXT(MATCH($C36,'2018-05'!$C$2:$C$100,0)+1,0)))="",INDIRECT(CONCATENATE("'2018-04'!K",TEXT(MATCH($C36,'2018-04'!$C$2:$C$100,0)+1,0)))="",AND(INDIRECT(CONCATENATE("'2018-05'!K",TEXT(MATCH($C36,'2018-05'!$C$2:$C$100,0)+1,0)))="",INDIRECT(CONCATENATE("'2018-04'!K",TEXT(MATCH($C36,'2018-04'!$C$2:$C$100,0)+1,0)))="")),"Н/Д",INDIRECT(CONCATENATE("'2018-05'!K",TEXT(MATCH($C36,'2018-05'!$C$2:$C$100,0)+1,0)))-INDIRECT(CONCATENATE("'2018-04'!K",TEXT(MATCH($C36,'2018-04'!$C$2:$C$100,0)+1,0))))</f>
        <v>610260925.37999988</v>
      </c>
      <c r="L36" s="17">
        <f ca="1">IF(OR(INDIRECT(CONCATENATE("'2018-05'!L",TEXT(MATCH($C36,'2018-05'!$C$2:$C$100,0)+1,0)))="",INDIRECT(CONCATENATE("'2018-04'!L",TEXT(MATCH($C36,'2018-04'!$C$2:$C$100,0)+1,0)))="",AND(INDIRECT(CONCATENATE("'2018-05'!L",TEXT(MATCH($C36,'2018-05'!$C$2:$C$100,0)+1,0)))="",INDIRECT(CONCATENATE("'2018-04'!L",TEXT(MATCH($C36,'2018-04'!$C$2:$C$100,0)+1,0)))="")),"Н/Д",INDIRECT(CONCATENATE("'2018-05'!L",TEXT(MATCH($C36,'2018-05'!$C$2:$C$100,0)+1,0)))-INDIRECT(CONCATENATE("'2018-04'!L",TEXT(MATCH($C36,'2018-04'!$C$2:$C$100,0)+1,0))))</f>
        <v>656080025.04999995</v>
      </c>
      <c r="M36" s="17">
        <f ca="1">IF(OR(INDIRECT(CONCATENATE("'2018-05'!M",TEXT(MATCH($C36,'2018-05'!$C$2:$C$100,0)+1,0)))="",INDIRECT(CONCATENATE("'2018-04'!M",TEXT(MATCH($C36,'2018-04'!$C$2:$C$100,0)+1,0)))="",AND(INDIRECT(CONCATENATE("'2018-05'!M",TEXT(MATCH($C36,'2018-05'!$C$2:$C$100,0)+1,0)))="",INDIRECT(CONCATENATE("'2018-04'!M",TEXT(MATCH($C36,'2018-04'!$C$2:$C$100,0)+1,0)))="")),"Н/Д",INDIRECT(CONCATENATE("'2018-05'!M",TEXT(MATCH($C36,'2018-05'!$C$2:$C$100,0)+1,0)))-INDIRECT(CONCATENATE("'2018-04'!M",TEXT(MATCH($C36,'2018-04'!$C$2:$C$100,0)+1,0))))</f>
        <v>47640861.169999987</v>
      </c>
      <c r="N36" s="17">
        <f ca="1">IF(OR(INDIRECT(CONCATENATE("'2018-05'!N",TEXT(MATCH($C36,'2018-05'!$C$2:$C$100,0)+1,0)))="",INDIRECT(CONCATENATE("'2018-04'!N",TEXT(MATCH($C36,'2018-04'!$C$2:$C$100,0)+1,0)))="",AND(INDIRECT(CONCATENATE("'2018-05'!N",TEXT(MATCH($C36,'2018-05'!$C$2:$C$100,0)+1,0)))="",INDIRECT(CONCATENATE("'2018-04'!N",TEXT(MATCH($C36,'2018-04'!$C$2:$C$100,0)+1,0)))="")),"Н/Д",INDIRECT(CONCATENATE("'2018-05'!N",TEXT(MATCH($C36,'2018-05'!$C$2:$C$100,0)+1,0)))-INDIRECT(CONCATENATE("'2018-04'!NE",TEXT(MATCH($C36,'2018-04'!$C$2:$C$100,0)+1,0))))</f>
        <v>75634206.359999999</v>
      </c>
      <c r="O36" s="17">
        <f ca="1">IF(OR(INDIRECT(CONCATENATE("'2018-05'!O",TEXT(MATCH($C36,'2018-05'!$C$2:$C$100,0)+1,0)))="",INDIRECT(CONCATENATE("'2018-04'!O",TEXT(MATCH($C36,'2018-04'!$C$2:$C$100,0)+1,0)))="",AND(INDIRECT(CONCATENATE("'2018-05'!O",TEXT(MATCH($C36,'2018-05'!$C$2:$C$100,0)+1,0)))="",INDIRECT(CONCATENATE("'2018-04'!O",TEXT(MATCH($C36,'2018-04'!$C$2:$C$100,0)+1,0)))="")),"Н/Д",INDIRECT(CONCATENATE("'2018-05'!O",TEXT(MATCH($C36,'2018-05'!$C$2:$C$100,0)+1,0)))-INDIRECT(CONCATENATE("'2018-04'!O",TEXT(MATCH($C36,'2018-04'!$C$2:$C$100,0)+1,0))))</f>
        <v>4966.4500000000044</v>
      </c>
      <c r="P36" s="17">
        <f ca="1">IF(OR(INDIRECT(CONCATENATE("'2018-05'!P",TEXT(MATCH($C36,'2018-05'!$C$2:$C$100,0)+1,0)))="",INDIRECT(CONCATENATE("'2018-04'!P",TEXT(MATCH($C36,'2018-04'!$C$2:$C$100,0)+1,0)))="",AND(INDIRECT(CONCATENATE("'2018-05'!P",TEXT(MATCH($C36,'2018-05'!$C$2:$C$100,0)+1,0)))="",INDIRECT(CONCATENATE("'2018-04'!P",TEXT(MATCH($C36,'2018-04'!$C$2:$C$100,0)+1,0)))="")),"Н/Д",INDIRECT(CONCATENATE("'2018-05'!P",TEXT(MATCH($C36,'2018-05'!$C$2:$C$100,0)+1,0)))-INDIRECT(CONCATENATE("'2018-04'!P",TEXT(MATCH($C36,'2018-04'!$C$2:$C$100,0)+1,0))))</f>
        <v>60111008.039999992</v>
      </c>
      <c r="Q36" s="17">
        <f ca="1">IF(OR(INDIRECT(CONCATENATE("'2018-05'!Q",TEXT(MATCH($C36,'2018-05'!$C$2:$C$100,0)+1,0)))="",INDIRECT(CONCATENATE("'2018-04'!Q",TEXT(MATCH($C36,'2018-04'!$C$2:$C$100,0)+1,0)))="",AND(INDIRECT(CONCATENATE("'2018-05'!Q",TEXT(MATCH($C36,'2018-05'!$C$2:$C$100,0)+1,0)))="",INDIRECT(CONCATENATE("'2018-04'!Q",TEXT(MATCH($C36,'2018-04'!$C$2:$C$100,0)+1,0)))="")),"Н/Д",INDIRECT(CONCATENATE("'2018-05'!Q",TEXT(MATCH($C36,'2018-05'!$C$2:$C$100,0)+1,0)))-INDIRECT(CONCATENATE("'2018-04'!Q",TEXT(MATCH($C36,'2018-04'!$C$2:$C$100,0)+1,0))))</f>
        <v>104193864.24000001</v>
      </c>
      <c r="R36" s="17">
        <f ca="1">IF(OR(INDIRECT(CONCATENATE("'2018-05'!R",TEXT(MATCH($C36,'2018-05'!$C$2:$C$100,0)+1,0)))="",INDIRECT(CONCATENATE("'2018-04'!R",TEXT(MATCH($C36,'2018-04'!$C$2:$C$100,0)+1,0)))="",AND(INDIRECT(CONCATENATE("'2018-05'!R",TEXT(MATCH($C36,'2018-05'!$C$2:$C$100,0)+1,0)))="",INDIRECT(CONCATENATE("'2018-04'!R",TEXT(MATCH($C36,'2018-04'!$C$2:$C$100,0)+1,0)))="")),"Н/Д",INDIRECT(CONCATENATE("'2018-05'!R",TEXT(MATCH($C36,'2018-05'!$C$2:$C$100,0)+1,0)))-INDIRECT(CONCATENATE("'2018-04'!R",TEXT(MATCH($C36,'2018-04'!$C$2:$C$100,0)+1,0))))</f>
        <v>15758720.650000006</v>
      </c>
      <c r="S36" s="17">
        <f ca="1">IF(OR(INDIRECT(CONCATENATE("'2018-05'!S",TEXT(MATCH($C36,'2018-05'!$C$2:$C$100,0)+1,0)))="",INDIRECT(CONCATENATE("'2018-04'!S",TEXT(MATCH($C36,'2018-04'!$C$2:$C$100,0)+1,0)))="",AND(INDIRECT(CONCATENATE("'2018-05'!S",TEXT(MATCH($C36,'2018-05'!$C$2:$C$100,0)+1,0)))="",INDIRECT(CONCATENATE("'2018-04'!S",TEXT(MATCH($C36,'2018-04'!$C$2:$C$100,0)+1,0)))="")),"Н/Д",INDIRECT(CONCATENATE("'2018-05'!S",TEXT(MATCH($C36,'2018-05'!$C$2:$C$100,0)+1,0)))-INDIRECT(CONCATENATE("'2018-04'!S",TEXT(MATCH($C36,'2018-04'!$C$2:$C$100,0)+1,0))))</f>
        <v>63129.119999999995</v>
      </c>
      <c r="T36" s="17">
        <f ca="1">IF(OR(INDIRECT(CONCATENATE("'2018-05'!T",TEXT(MATCH($C36,'2018-05'!$C$2:$C$100,0)+1,0)))="",INDIRECT(CONCATENATE("'2018-04'!T",TEXT(MATCH($C36,'2018-04'!$C$2:$C$100,0)+1,0)))="",AND(INDIRECT(CONCATENATE("'2018-05'!T",TEXT(MATCH($C36,'2018-05'!$C$2:$C$100,0)+1,0)))="",INDIRECT(CONCATENATE("'2018-04'!T",TEXT(MATCH($C36,'2018-04'!$C$2:$C$100,0)+1,0)))="")),"Н/Д",INDIRECT(CONCATENATE("'2018-05'!T",TEXT(MATCH($C36,'2018-05'!$C$2:$C$100,0)+1,0)))-INDIRECT(CONCATENATE("'2018-04'!T",TEXT(MATCH($C36,'2018-04'!$C$2:$C$100,0)+1,0))))</f>
        <v>27778046.219999999</v>
      </c>
      <c r="U36" s="17">
        <f ca="1">IF(OR(INDIRECT(CONCATENATE("'2018-05'!U",TEXT(MATCH($C36,'2018-05'!$C$2:$C$100,0)+1,0)))="",INDIRECT(CONCATENATE("'2018-04'!U",TEXT(MATCH($C36,'2018-04'!$C$2:$C$100,0)+1,0)))="",AND(INDIRECT(CONCATENATE("'2018-05'!U",TEXT(MATCH($C36,'2018-05'!$C$2:$C$100,0)+1,0)))="",INDIRECT(CONCATENATE("'2018-04'!U",TEXT(MATCH($C36,'2018-04'!$C$2:$C$100,0)+1,0)))="")),"Н/Д",INDIRECT(CONCATENATE("'2018-05'!U",TEXT(MATCH($C36,'2018-05'!$C$2:$C$100,0)+1,0)))-INDIRECT(CONCATENATE("'2018-04'!U",TEXT(MATCH($C36,'2018-04'!$C$2:$C$100,0)+1,0))))</f>
        <v>723348.16999999993</v>
      </c>
      <c r="V36" s="17">
        <f ca="1">IF(OR(INDIRECT(CONCATENATE("'2018-05'!V",TEXT(MATCH($C36,'2018-05'!$C$2:$C$100,0)+1,0)))="",INDIRECT(CONCATENATE("'2018-04'!V",TEXT(MATCH($C36,'2018-04'!$C$2:$C$100,0)+1,0)))="",AND(INDIRECT(CONCATENATE("'2018-05'!V",TEXT(MATCH($C36,'2018-05'!$C$2:$C$100,0)+1,0)))="",INDIRECT(CONCATENATE("'2018-04'!V",TEXT(MATCH($C36,'2018-04'!$C$2:$C$100,0)+1,0)))="")),"Н/Д",INDIRECT(CONCATENATE("'2018-05'!V",TEXT(MATCH($C36,'2018-05'!$C$2:$C$100,0)+1,0)))-INDIRECT(CONCATENATE("'2018-04'!V",TEXT(MATCH($C36,'2018-04'!$C$2:$C$100,0)+1,0))))</f>
        <v>1726151476.1200004</v>
      </c>
      <c r="W36" s="17">
        <f ca="1">IF(OR(INDIRECT(CONCATENATE("'2018-05'!W",TEXT(MATCH($C36,'2018-05'!$C$2:$C$100,0)+1,0)))="",INDIRECT(CONCATENATE("'2018-04'!W",TEXT(MATCH($C36,'2018-04'!$C$2:$C$100,0)+1,0)))="",AND(INDIRECT(CONCATENATE("'2018-05'!W",TEXT(MATCH($C36,'2018-05'!$C$2:$C$100,0)+1,0)))="",INDIRECT(CONCATENATE("'2018-04'!W",TEXT(MATCH($C36,'2018-04'!$C$2:$C$100,0)+1,0)))="")),"Н/Д",INDIRECT(CONCATENATE("'2018-05'!W",TEXT(MATCH($C36,'2018-05'!$C$2:$C$100,0)+1,0)))-INDIRECT(CONCATENATE("'2018-04'!W",TEXT(MATCH($C36,'2018-04'!$C$2:$C$100,0)+1,0))))</f>
        <v>12929834113.119999</v>
      </c>
    </row>
    <row r="37" spans="1:23" x14ac:dyDescent="0.25">
      <c r="A37" s="2" t="s">
        <v>49</v>
      </c>
      <c r="B37" s="2" t="s">
        <v>59</v>
      </c>
      <c r="C37" s="15">
        <v>87000000</v>
      </c>
      <c r="D37" s="2" t="s">
        <v>208</v>
      </c>
      <c r="E37" s="17">
        <f ca="1">IF(OR(INDIRECT(CONCATENATE("'2018-05'!E",TEXT(MATCH($C37,'2018-05'!$C$2:$C$100,0)+1,0)))="",INDIRECT(CONCATENATE("'2018-04'!E",TEXT(MATCH($C37,'2018-04'!$C$2:$C$100,0)+1,0)))="",AND(INDIRECT(CONCATENATE("'2018-05'!E",TEXT(MATCH($C37,'2018-05'!$C$2:$C$100,0)+1,0)))="",INDIRECT(CONCATENATE("'2018-04'!E",TEXT(MATCH($C37,'2018-04'!$C$2:$C$100,0)+1,0)))="")),"Н/Д",INDIRECT(CONCATENATE("'2018-05'!E",TEXT(MATCH($C37,'2018-05'!$C$2:$C$100,0)+1,0)))-INDIRECT(CONCATENATE("'2018-04'!E",TEXT(MATCH($C37,'2018-04'!$C$2:$C$100,0)+1,0))))</f>
        <v>9700846354.6099987</v>
      </c>
      <c r="F37" s="17">
        <f ca="1">IF(OR(INDIRECT(CONCATENATE("'2018-05'!F",TEXT(MATCH($C37,'2018-05'!$C$2:$C$100,0)+1,0)))="",INDIRECT(CONCATENATE("'2018-04'!F",TEXT(MATCH($C37,'2018-04'!$C$2:$C$100,0)+1,0)))="",AND(INDIRECT(CONCATENATE("'2018-05'!F",TEXT(MATCH($C37,'2018-05'!$C$2:$C$100,0)+1,0)))="",INDIRECT(CONCATENATE("'2018-04'!F",TEXT(MATCH($C37,'2018-04'!$C$2:$C$100,0)+1,0)))="")),"Н/Д",INDIRECT(CONCATENATE("'2018-05'!F",TEXT(MATCH($C37,'2018-05'!$C$2:$C$100,0)+1,0)))-INDIRECT(CONCATENATE("'2018-04'!F",TEXT(MATCH($C37,'2018-04'!$C$2:$C$100,0)+1,0))))</f>
        <v>8691554427.8400002</v>
      </c>
      <c r="G37" s="17">
        <f ca="1">IF(OR(INDIRECT(CONCATENATE("'2018-05'!G",TEXT(MATCH($C37,'2018-05'!$C$2:$C$100,0)+1,0)))="",INDIRECT(CONCATENATE("'2018-04'!G",TEXT(MATCH($C37,'2018-04'!$C$2:$C$100,0)+1,0)))="",AND(INDIRECT(CONCATENATE("'2018-05'!G",TEXT(MATCH($C37,'2018-05'!$C$2:$C$100,0)+1,0)))="",INDIRECT(CONCATENATE("'2018-04'!G",TEXT(MATCH($C37,'2018-04'!$C$2:$C$100,0)+1,0)))="")),"Н/Д",INDIRECT(CONCATENATE("'2018-05'!G",TEXT(MATCH($C37,'2018-05'!$C$2:$C$100,0)+1,0)))-INDIRECT(CONCATENATE("'2018-04'!G",TEXT(MATCH($C37,'2018-04'!$C$2:$C$100,0)+1,0))))</f>
        <v>1199191950.3500004</v>
      </c>
      <c r="H37" s="17">
        <f ca="1">IF(OR(INDIRECT(CONCATENATE("'2018-05'!H",TEXT(MATCH($C37,'2018-05'!$C$2:$C$100,0)+1,0)))="",INDIRECT(CONCATENATE("'2018-04'!H",TEXT(MATCH($C37,'2018-04'!$C$2:$C$100,0)+1,0)))="",AND(INDIRECT(CONCATENATE("'2018-05'!H",TEXT(MATCH($C37,'2018-05'!$C$2:$C$100,0)+1,0)))="",INDIRECT(CONCATENATE("'2018-04'!H",TEXT(MATCH($C37,'2018-04'!$C$2:$C$100,0)+1,0)))="")),"Н/Д",INDIRECT(CONCATENATE("'2018-05'!H",TEXT(MATCH($C37,'2018-05'!$C$2:$C$100,0)+1,0)))-INDIRECT(CONCATENATE("'2018-04'!H",TEXT(MATCH($C37,'2018-04'!$C$2:$C$100,0)+1,0))))</f>
        <v>1827531644.4099998</v>
      </c>
      <c r="I37" s="17">
        <f ca="1">IF(OR(INDIRECT(CONCATENATE("'2018-05'!I",TEXT(MATCH($C37,'2018-05'!$C$2:$C$100,0)+1,0)))="",INDIRECT(CONCATENATE("'2018-04'!I",TEXT(MATCH($C37,'2018-04'!$C$2:$C$100,0)+1,0)))="",AND(INDIRECT(CONCATENATE("'2018-05'!I",TEXT(MATCH($C37,'2018-05'!$C$2:$C$100,0)+1,0)))="",INDIRECT(CONCATENATE("'2018-04'!I",TEXT(MATCH($C37,'2018-04'!$C$2:$C$100,0)+1,0)))="")),"Н/Д",INDIRECT(CONCATENATE("'2018-05'!I",TEXT(MATCH($C37,'2018-05'!$C$2:$C$100,0)+1,0)))-INDIRECT(CONCATENATE("'2018-04'!I",TEXT(MATCH($C37,'2018-04'!$C$2:$C$100,0)+1,0))))</f>
        <v>165884124.98000002</v>
      </c>
      <c r="J37" s="17" t="str">
        <f ca="1">IF(OR(INDIRECT(CONCATENATE("'2018-05'!J",TEXT(MATCH($C37,'2018-05'!$C$2:$C$100,0)+1,0)))="",INDIRECT(CONCATENATE("'2018-04'!J",TEXT(MATCH($C37,'2018-04'!$C$2:$C$100,0)+1,0)))="",AND(INDIRECT(CONCATENATE("'2018-05'!J",TEXT(MATCH($C37,'2018-05'!$C$2:$C$100,0)+1,0)))="",INDIRECT(CONCATENATE("'2018-04'!J",TEXT(MATCH($C37,'2018-04'!$C$2:$C$100,0)+1,0)))="")),"Н/Д",INDIRECT(CONCATENATE("'2018-05'!J",TEXT(MATCH($C37,'2018-05'!$C$2:$C$100,0)+1,0)))-INDIRECT(CONCATENATE("'2018-04'!J",TEXT(MATCH($C37,'2018-04'!$C$2:$C$100,0)+1,0))))</f>
        <v>Н/Д</v>
      </c>
      <c r="K37" s="17">
        <f ca="1">IF(OR(INDIRECT(CONCATENATE("'2018-05'!K",TEXT(MATCH($C37,'2018-05'!$C$2:$C$100,0)+1,0)))="",INDIRECT(CONCATENATE("'2018-04'!K",TEXT(MATCH($C37,'2018-04'!$C$2:$C$100,0)+1,0)))="",AND(INDIRECT(CONCATENATE("'2018-05'!K",TEXT(MATCH($C37,'2018-05'!$C$2:$C$100,0)+1,0)))="",INDIRECT(CONCATENATE("'2018-04'!K",TEXT(MATCH($C37,'2018-04'!$C$2:$C$100,0)+1,0)))="")),"Н/Д",INDIRECT(CONCATENATE("'2018-05'!K",TEXT(MATCH($C37,'2018-05'!$C$2:$C$100,0)+1,0)))-INDIRECT(CONCATENATE("'2018-04'!K",TEXT(MATCH($C37,'2018-04'!$C$2:$C$100,0)+1,0))))</f>
        <v>694742716.67999995</v>
      </c>
      <c r="L37" s="17">
        <f ca="1">IF(OR(INDIRECT(CONCATENATE("'2018-05'!L",TEXT(MATCH($C37,'2018-05'!$C$2:$C$100,0)+1,0)))="",INDIRECT(CONCATENATE("'2018-04'!L",TEXT(MATCH($C37,'2018-04'!$C$2:$C$100,0)+1,0)))="",AND(INDIRECT(CONCATENATE("'2018-05'!L",TEXT(MATCH($C37,'2018-05'!$C$2:$C$100,0)+1,0)))="",INDIRECT(CONCATENATE("'2018-04'!L",TEXT(MATCH($C37,'2018-04'!$C$2:$C$100,0)+1,0)))="")),"Н/Д",INDIRECT(CONCATENATE("'2018-05'!L",TEXT(MATCH($C37,'2018-05'!$C$2:$C$100,0)+1,0)))-INDIRECT(CONCATENATE("'2018-04'!L",TEXT(MATCH($C37,'2018-04'!$C$2:$C$100,0)+1,0))))</f>
        <v>4528944572.6700001</v>
      </c>
      <c r="M37" s="17">
        <f ca="1">IF(OR(INDIRECT(CONCATENATE("'2018-05'!M",TEXT(MATCH($C37,'2018-05'!$C$2:$C$100,0)+1,0)))="",INDIRECT(CONCATENATE("'2018-04'!M",TEXT(MATCH($C37,'2018-04'!$C$2:$C$100,0)+1,0)))="",AND(INDIRECT(CONCATENATE("'2018-05'!M",TEXT(MATCH($C37,'2018-05'!$C$2:$C$100,0)+1,0)))="",INDIRECT(CONCATENATE("'2018-04'!M",TEXT(MATCH($C37,'2018-04'!$C$2:$C$100,0)+1,0)))="")),"Н/Д",INDIRECT(CONCATENATE("'2018-05'!M",TEXT(MATCH($C37,'2018-05'!$C$2:$C$100,0)+1,0)))-INDIRECT(CONCATENATE("'2018-04'!M",TEXT(MATCH($C37,'2018-04'!$C$2:$C$100,0)+1,0))))</f>
        <v>20807666.599999994</v>
      </c>
      <c r="N37" s="17">
        <f ca="1">IF(OR(INDIRECT(CONCATENATE("'2018-05'!N",TEXT(MATCH($C37,'2018-05'!$C$2:$C$100,0)+1,0)))="",INDIRECT(CONCATENATE("'2018-04'!N",TEXT(MATCH($C37,'2018-04'!$C$2:$C$100,0)+1,0)))="",AND(INDIRECT(CONCATENATE("'2018-05'!N",TEXT(MATCH($C37,'2018-05'!$C$2:$C$100,0)+1,0)))="",INDIRECT(CONCATENATE("'2018-04'!N",TEXT(MATCH($C37,'2018-04'!$C$2:$C$100,0)+1,0)))="")),"Н/Д",INDIRECT(CONCATENATE("'2018-05'!N",TEXT(MATCH($C37,'2018-05'!$C$2:$C$100,0)+1,0)))-INDIRECT(CONCATENATE("'2018-04'!NE",TEXT(MATCH($C37,'2018-04'!$C$2:$C$100,0)+1,0))))</f>
        <v>97496563.840000004</v>
      </c>
      <c r="O37" s="17">
        <f ca="1">IF(OR(INDIRECT(CONCATENATE("'2018-05'!O",TEXT(MATCH($C37,'2018-05'!$C$2:$C$100,0)+1,0)))="",INDIRECT(CONCATENATE("'2018-04'!O",TEXT(MATCH($C37,'2018-04'!$C$2:$C$100,0)+1,0)))="",AND(INDIRECT(CONCATENATE("'2018-05'!O",TEXT(MATCH($C37,'2018-05'!$C$2:$C$100,0)+1,0)))="",INDIRECT(CONCATENATE("'2018-04'!O",TEXT(MATCH($C37,'2018-04'!$C$2:$C$100,0)+1,0)))="")),"Н/Д",INDIRECT(CONCATENATE("'2018-05'!O",TEXT(MATCH($C37,'2018-05'!$C$2:$C$100,0)+1,0)))-INDIRECT(CONCATENATE("'2018-04'!O",TEXT(MATCH($C37,'2018-04'!$C$2:$C$100,0)+1,0))))</f>
        <v>159.86000000000013</v>
      </c>
      <c r="P37" s="17">
        <f ca="1">IF(OR(INDIRECT(CONCATENATE("'2018-05'!P",TEXT(MATCH($C37,'2018-05'!$C$2:$C$100,0)+1,0)))="",INDIRECT(CONCATENATE("'2018-04'!P",TEXT(MATCH($C37,'2018-04'!$C$2:$C$100,0)+1,0)))="",AND(INDIRECT(CONCATENATE("'2018-05'!P",TEXT(MATCH($C37,'2018-05'!$C$2:$C$100,0)+1,0)))="",INDIRECT(CONCATENATE("'2018-04'!P",TEXT(MATCH($C37,'2018-04'!$C$2:$C$100,0)+1,0)))="")),"Н/Д",INDIRECT(CONCATENATE("'2018-05'!P",TEXT(MATCH($C37,'2018-05'!$C$2:$C$100,0)+1,0)))-INDIRECT(CONCATENATE("'2018-04'!P",TEXT(MATCH($C37,'2018-04'!$C$2:$C$100,0)+1,0))))</f>
        <v>82434111.290000021</v>
      </c>
      <c r="Q37" s="17">
        <f ca="1">IF(OR(INDIRECT(CONCATENATE("'2018-05'!Q",TEXT(MATCH($C37,'2018-05'!$C$2:$C$100,0)+1,0)))="",INDIRECT(CONCATENATE("'2018-04'!Q",TEXT(MATCH($C37,'2018-04'!$C$2:$C$100,0)+1,0)))="",AND(INDIRECT(CONCATENATE("'2018-05'!Q",TEXT(MATCH($C37,'2018-05'!$C$2:$C$100,0)+1,0)))="",INDIRECT(CONCATENATE("'2018-04'!Q",TEXT(MATCH($C37,'2018-04'!$C$2:$C$100,0)+1,0)))="")),"Н/Д",INDIRECT(CONCATENATE("'2018-05'!Q",TEXT(MATCH($C37,'2018-05'!$C$2:$C$100,0)+1,0)))-INDIRECT(CONCATENATE("'2018-04'!Q",TEXT(MATCH($C37,'2018-04'!$C$2:$C$100,0)+1,0))))</f>
        <v>35297611.909999996</v>
      </c>
      <c r="R37" s="17">
        <f ca="1">IF(OR(INDIRECT(CONCATENATE("'2018-05'!R",TEXT(MATCH($C37,'2018-05'!$C$2:$C$100,0)+1,0)))="",INDIRECT(CONCATENATE("'2018-04'!R",TEXT(MATCH($C37,'2018-04'!$C$2:$C$100,0)+1,0)))="",AND(INDIRECT(CONCATENATE("'2018-05'!R",TEXT(MATCH($C37,'2018-05'!$C$2:$C$100,0)+1,0)))="",INDIRECT(CONCATENATE("'2018-04'!R",TEXT(MATCH($C37,'2018-04'!$C$2:$C$100,0)+1,0)))="")),"Н/Д",INDIRECT(CONCATENATE("'2018-05'!R",TEXT(MATCH($C37,'2018-05'!$C$2:$C$100,0)+1,0)))-INDIRECT(CONCATENATE("'2018-04'!R",TEXT(MATCH($C37,'2018-04'!$C$2:$C$100,0)+1,0))))</f>
        <v>16822057.439999998</v>
      </c>
      <c r="S37" s="17">
        <f ca="1">IF(OR(INDIRECT(CONCATENATE("'2018-05'!S",TEXT(MATCH($C37,'2018-05'!$C$2:$C$100,0)+1,0)))="",INDIRECT(CONCATENATE("'2018-04'!S",TEXT(MATCH($C37,'2018-04'!$C$2:$C$100,0)+1,0)))="",AND(INDIRECT(CONCATENATE("'2018-05'!S",TEXT(MATCH($C37,'2018-05'!$C$2:$C$100,0)+1,0)))="",INDIRECT(CONCATENATE("'2018-04'!S",TEXT(MATCH($C37,'2018-04'!$C$2:$C$100,0)+1,0)))="")),"Н/Д",INDIRECT(CONCATENATE("'2018-05'!S",TEXT(MATCH($C37,'2018-05'!$C$2:$C$100,0)+1,0)))-INDIRECT(CONCATENATE("'2018-04'!S",TEXT(MATCH($C37,'2018-04'!$C$2:$C$100,0)+1,0))))</f>
        <v>779931.33999999985</v>
      </c>
      <c r="T37" s="17">
        <f ca="1">IF(OR(INDIRECT(CONCATENATE("'2018-05'!T",TEXT(MATCH($C37,'2018-05'!$C$2:$C$100,0)+1,0)))="",INDIRECT(CONCATENATE("'2018-04'!T",TEXT(MATCH($C37,'2018-04'!$C$2:$C$100,0)+1,0)))="",AND(INDIRECT(CONCATENATE("'2018-05'!T",TEXT(MATCH($C37,'2018-05'!$C$2:$C$100,0)+1,0)))="",INDIRECT(CONCATENATE("'2018-04'!T",TEXT(MATCH($C37,'2018-04'!$C$2:$C$100,0)+1,0)))="")),"Н/Д",INDIRECT(CONCATENATE("'2018-05'!T",TEXT(MATCH($C37,'2018-05'!$C$2:$C$100,0)+1,0)))-INDIRECT(CONCATENATE("'2018-04'!T",TEXT(MATCH($C37,'2018-04'!$C$2:$C$100,0)+1,0))))</f>
        <v>69695939.159999996</v>
      </c>
      <c r="U37" s="17">
        <f ca="1">IF(OR(INDIRECT(CONCATENATE("'2018-05'!U",TEXT(MATCH($C37,'2018-05'!$C$2:$C$100,0)+1,0)))="",INDIRECT(CONCATENATE("'2018-04'!U",TEXT(MATCH($C37,'2018-04'!$C$2:$C$100,0)+1,0)))="",AND(INDIRECT(CONCATENATE("'2018-05'!U",TEXT(MATCH($C37,'2018-05'!$C$2:$C$100,0)+1,0)))="",INDIRECT(CONCATENATE("'2018-04'!U",TEXT(MATCH($C37,'2018-04'!$C$2:$C$100,0)+1,0)))="")),"Н/Д",INDIRECT(CONCATENATE("'2018-05'!U",TEXT(MATCH($C37,'2018-05'!$C$2:$C$100,0)+1,0)))-INDIRECT(CONCATENATE("'2018-04'!U",TEXT(MATCH($C37,'2018-04'!$C$2:$C$100,0)+1,0))))</f>
        <v>4351258.9699999988</v>
      </c>
      <c r="V37" s="17">
        <f ca="1">IF(OR(INDIRECT(CONCATENATE("'2018-05'!V",TEXT(MATCH($C37,'2018-05'!$C$2:$C$100,0)+1,0)))="",INDIRECT(CONCATENATE("'2018-04'!V",TEXT(MATCH($C37,'2018-04'!$C$2:$C$100,0)+1,0)))="",AND(INDIRECT(CONCATENATE("'2018-05'!V",TEXT(MATCH($C37,'2018-05'!$C$2:$C$100,0)+1,0)))="",INDIRECT(CONCATENATE("'2018-04'!V",TEXT(MATCH($C37,'2018-04'!$C$2:$C$100,0)+1,0)))="")),"Н/Д",INDIRECT(CONCATENATE("'2018-05'!V",TEXT(MATCH($C37,'2018-05'!$C$2:$C$100,0)+1,0)))-INDIRECT(CONCATENATE("'2018-04'!V",TEXT(MATCH($C37,'2018-04'!$C$2:$C$100,0)+1,0))))</f>
        <v>1009291926.77</v>
      </c>
      <c r="W37" s="17">
        <f ca="1">IF(OR(INDIRECT(CONCATENATE("'2018-05'!W",TEXT(MATCH($C37,'2018-05'!$C$2:$C$100,0)+1,0)))="",INDIRECT(CONCATENATE("'2018-04'!W",TEXT(MATCH($C37,'2018-04'!$C$2:$C$100,0)+1,0)))="",AND(INDIRECT(CONCATENATE("'2018-05'!W",TEXT(MATCH($C37,'2018-05'!$C$2:$C$100,0)+1,0)))="",INDIRECT(CONCATENATE("'2018-04'!W",TEXT(MATCH($C37,'2018-04'!$C$2:$C$100,0)+1,0)))="")),"Н/Д",INDIRECT(CONCATENATE("'2018-05'!W",TEXT(MATCH($C37,'2018-05'!$C$2:$C$100,0)+1,0)))-INDIRECT(CONCATENATE("'2018-04'!W",TEXT(MATCH($C37,'2018-04'!$C$2:$C$100,0)+1,0))))</f>
        <v>28076634795.520004</v>
      </c>
    </row>
    <row r="38" spans="1:23" x14ac:dyDescent="0.25">
      <c r="A38" s="2" t="s">
        <v>49</v>
      </c>
      <c r="B38" s="2" t="s">
        <v>60</v>
      </c>
      <c r="C38" s="15">
        <v>40000000</v>
      </c>
      <c r="D38" s="2" t="s">
        <v>208</v>
      </c>
      <c r="E38" s="17">
        <f ca="1">IF(OR(INDIRECT(CONCATENATE("'2018-05'!E",TEXT(MATCH($C38,'2018-05'!$C$2:$C$100,0)+1,0)))="",INDIRECT(CONCATENATE("'2018-04'!E",TEXT(MATCH($C38,'2018-04'!$C$2:$C$100,0)+1,0)))="",AND(INDIRECT(CONCATENATE("'2018-05'!E",TEXT(MATCH($C38,'2018-05'!$C$2:$C$100,0)+1,0)))="",INDIRECT(CONCATENATE("'2018-04'!E",TEXT(MATCH($C38,'2018-04'!$C$2:$C$100,0)+1,0)))="")),"Н/Д",INDIRECT(CONCATENATE("'2018-05'!E",TEXT(MATCH($C38,'2018-05'!$C$2:$C$100,0)+1,0)))-INDIRECT(CONCATENATE("'2018-04'!E",TEXT(MATCH($C38,'2018-04'!$C$2:$C$100,0)+1,0))))</f>
        <v>55725804803.229996</v>
      </c>
      <c r="F38" s="17">
        <f ca="1">IF(OR(INDIRECT(CONCATENATE("'2018-05'!F",TEXT(MATCH($C38,'2018-05'!$C$2:$C$100,0)+1,0)))="",INDIRECT(CONCATENATE("'2018-04'!F",TEXT(MATCH($C38,'2018-04'!$C$2:$C$100,0)+1,0)))="",AND(INDIRECT(CONCATENATE("'2018-05'!F",TEXT(MATCH($C38,'2018-05'!$C$2:$C$100,0)+1,0)))="",INDIRECT(CONCATENATE("'2018-04'!F",TEXT(MATCH($C38,'2018-04'!$C$2:$C$100,0)+1,0)))="")),"Н/Д",INDIRECT(CONCATENATE("'2018-05'!F",TEXT(MATCH($C38,'2018-05'!$C$2:$C$100,0)+1,0)))-INDIRECT(CONCATENATE("'2018-04'!F",TEXT(MATCH($C38,'2018-04'!$C$2:$C$100,0)+1,0))))</f>
        <v>54553224961.830002</v>
      </c>
      <c r="G38" s="17">
        <f ca="1">IF(OR(INDIRECT(CONCATENATE("'2018-05'!G",TEXT(MATCH($C38,'2018-05'!$C$2:$C$100,0)+1,0)))="",INDIRECT(CONCATENATE("'2018-04'!G",TEXT(MATCH($C38,'2018-04'!$C$2:$C$100,0)+1,0)))="",AND(INDIRECT(CONCATENATE("'2018-05'!G",TEXT(MATCH($C38,'2018-05'!$C$2:$C$100,0)+1,0)))="",INDIRECT(CONCATENATE("'2018-04'!G",TEXT(MATCH($C38,'2018-04'!$C$2:$C$100,0)+1,0)))="")),"Н/Д",INDIRECT(CONCATENATE("'2018-05'!G",TEXT(MATCH($C38,'2018-05'!$C$2:$C$100,0)+1,0)))-INDIRECT(CONCATENATE("'2018-04'!G",TEXT(MATCH($C38,'2018-04'!$C$2:$C$100,0)+1,0))))</f>
        <v>8980888207.6200027</v>
      </c>
      <c r="H38" s="17">
        <f ca="1">IF(OR(INDIRECT(CONCATENATE("'2018-05'!H",TEXT(MATCH($C38,'2018-05'!$C$2:$C$100,0)+1,0)))="",INDIRECT(CONCATENATE("'2018-04'!H",TEXT(MATCH($C38,'2018-04'!$C$2:$C$100,0)+1,0)))="",AND(INDIRECT(CONCATENATE("'2018-05'!H",TEXT(MATCH($C38,'2018-05'!$C$2:$C$100,0)+1,0)))="",INDIRECT(CONCATENATE("'2018-04'!H",TEXT(MATCH($C38,'2018-04'!$C$2:$C$100,0)+1,0)))="")),"Н/Д",INDIRECT(CONCATENATE("'2018-05'!H",TEXT(MATCH($C38,'2018-05'!$C$2:$C$100,0)+1,0)))-INDIRECT(CONCATENATE("'2018-04'!H",TEXT(MATCH($C38,'2018-04'!$C$2:$C$100,0)+1,0))))</f>
        <v>22168575916.32</v>
      </c>
      <c r="I38" s="17">
        <f ca="1">IF(OR(INDIRECT(CONCATENATE("'2018-05'!I",TEXT(MATCH($C38,'2018-05'!$C$2:$C$100,0)+1,0)))="",INDIRECT(CONCATENATE("'2018-04'!I",TEXT(MATCH($C38,'2018-04'!$C$2:$C$100,0)+1,0)))="",AND(INDIRECT(CONCATENATE("'2018-05'!I",TEXT(MATCH($C38,'2018-05'!$C$2:$C$100,0)+1,0)))="",INDIRECT(CONCATENATE("'2018-04'!I",TEXT(MATCH($C38,'2018-04'!$C$2:$C$100,0)+1,0)))="")),"Н/Д",INDIRECT(CONCATENATE("'2018-05'!I",TEXT(MATCH($C38,'2018-05'!$C$2:$C$100,0)+1,0)))-INDIRECT(CONCATENATE("'2018-04'!I",TEXT(MATCH($C38,'2018-04'!$C$2:$C$100,0)+1,0))))</f>
        <v>1379221578.8299999</v>
      </c>
      <c r="J38" s="17" t="str">
        <f ca="1">IF(OR(INDIRECT(CONCATENATE("'2018-05'!J",TEXT(MATCH($C38,'2018-05'!$C$2:$C$100,0)+1,0)))="",INDIRECT(CONCATENATE("'2018-04'!J",TEXT(MATCH($C38,'2018-04'!$C$2:$C$100,0)+1,0)))="",AND(INDIRECT(CONCATENATE("'2018-05'!J",TEXT(MATCH($C38,'2018-05'!$C$2:$C$100,0)+1,0)))="",INDIRECT(CONCATENATE("'2018-04'!J",TEXT(MATCH($C38,'2018-04'!$C$2:$C$100,0)+1,0)))="")),"Н/Д",INDIRECT(CONCATENATE("'2018-05'!J",TEXT(MATCH($C38,'2018-05'!$C$2:$C$100,0)+1,0)))-INDIRECT(CONCATENATE("'2018-04'!J",TEXT(MATCH($C38,'2018-04'!$C$2:$C$100,0)+1,0))))</f>
        <v>Н/Д</v>
      </c>
      <c r="K38" s="17">
        <f ca="1">IF(OR(INDIRECT(CONCATENATE("'2018-05'!K",TEXT(MATCH($C38,'2018-05'!$C$2:$C$100,0)+1,0)))="",INDIRECT(CONCATENATE("'2018-04'!K",TEXT(MATCH($C38,'2018-04'!$C$2:$C$100,0)+1,0)))="",AND(INDIRECT(CONCATENATE("'2018-05'!K",TEXT(MATCH($C38,'2018-05'!$C$2:$C$100,0)+1,0)))="",INDIRECT(CONCATENATE("'2018-04'!K",TEXT(MATCH($C38,'2018-04'!$C$2:$C$100,0)+1,0)))="")),"Н/Д",INDIRECT(CONCATENATE("'2018-05'!K",TEXT(MATCH($C38,'2018-05'!$C$2:$C$100,0)+1,0)))-INDIRECT(CONCATENATE("'2018-04'!K",TEXT(MATCH($C38,'2018-04'!$C$2:$C$100,0)+1,0))))</f>
        <v>8600197983.9599991</v>
      </c>
      <c r="L38" s="17">
        <f ca="1">IF(OR(INDIRECT(CONCATENATE("'2018-05'!L",TEXT(MATCH($C38,'2018-05'!$C$2:$C$100,0)+1,0)))="",INDIRECT(CONCATENATE("'2018-04'!L",TEXT(MATCH($C38,'2018-04'!$C$2:$C$100,0)+1,0)))="",AND(INDIRECT(CONCATENATE("'2018-05'!L",TEXT(MATCH($C38,'2018-05'!$C$2:$C$100,0)+1,0)))="",INDIRECT(CONCATENATE("'2018-04'!L",TEXT(MATCH($C38,'2018-04'!$C$2:$C$100,0)+1,0)))="")),"Н/Д",INDIRECT(CONCATENATE("'2018-05'!L",TEXT(MATCH($C38,'2018-05'!$C$2:$C$100,0)+1,0)))-INDIRECT(CONCATENATE("'2018-04'!L",TEXT(MATCH($C38,'2018-04'!$C$2:$C$100,0)+1,0))))</f>
        <v>9959276818.2200012</v>
      </c>
      <c r="M38" s="17">
        <f ca="1">IF(OR(INDIRECT(CONCATENATE("'2018-05'!M",TEXT(MATCH($C38,'2018-05'!$C$2:$C$100,0)+1,0)))="",INDIRECT(CONCATENATE("'2018-04'!M",TEXT(MATCH($C38,'2018-04'!$C$2:$C$100,0)+1,0)))="",AND(INDIRECT(CONCATENATE("'2018-05'!M",TEXT(MATCH($C38,'2018-05'!$C$2:$C$100,0)+1,0)))="",INDIRECT(CONCATENATE("'2018-04'!M",TEXT(MATCH($C38,'2018-04'!$C$2:$C$100,0)+1,0)))="")),"Н/Д",INDIRECT(CONCATENATE("'2018-05'!M",TEXT(MATCH($C38,'2018-05'!$C$2:$C$100,0)+1,0)))-INDIRECT(CONCATENATE("'2018-04'!M",TEXT(MATCH($C38,'2018-04'!$C$2:$C$100,0)+1,0))))</f>
        <v>695994.52999999991</v>
      </c>
      <c r="N38" s="17">
        <f ca="1">IF(OR(INDIRECT(CONCATENATE("'2018-05'!N",TEXT(MATCH($C38,'2018-05'!$C$2:$C$100,0)+1,0)))="",INDIRECT(CONCATENATE("'2018-04'!N",TEXT(MATCH($C38,'2018-04'!$C$2:$C$100,0)+1,0)))="",AND(INDIRECT(CONCATENATE("'2018-05'!N",TEXT(MATCH($C38,'2018-05'!$C$2:$C$100,0)+1,0)))="",INDIRECT(CONCATENATE("'2018-04'!N",TEXT(MATCH($C38,'2018-04'!$C$2:$C$100,0)+1,0)))="")),"Н/Д",INDIRECT(CONCATENATE("'2018-05'!N",TEXT(MATCH($C38,'2018-05'!$C$2:$C$100,0)+1,0)))-INDIRECT(CONCATENATE("'2018-04'!NE",TEXT(MATCH($C38,'2018-04'!$C$2:$C$100,0)+1,0))))</f>
        <v>576020985.32000005</v>
      </c>
      <c r="O38" s="17">
        <f ca="1">IF(OR(INDIRECT(CONCATENATE("'2018-05'!O",TEXT(MATCH($C38,'2018-05'!$C$2:$C$100,0)+1,0)))="",INDIRECT(CONCATENATE("'2018-04'!O",TEXT(MATCH($C38,'2018-04'!$C$2:$C$100,0)+1,0)))="",AND(INDIRECT(CONCATENATE("'2018-05'!O",TEXT(MATCH($C38,'2018-05'!$C$2:$C$100,0)+1,0)))="",INDIRECT(CONCATENATE("'2018-04'!O",TEXT(MATCH($C38,'2018-04'!$C$2:$C$100,0)+1,0)))="")),"Н/Д",INDIRECT(CONCATENATE("'2018-05'!O",TEXT(MATCH($C38,'2018-05'!$C$2:$C$100,0)+1,0)))-INDIRECT(CONCATENATE("'2018-04'!O",TEXT(MATCH($C38,'2018-04'!$C$2:$C$100,0)+1,0))))</f>
        <v>-8963.0299999999988</v>
      </c>
      <c r="P38" s="17">
        <f ca="1">IF(OR(INDIRECT(CONCATENATE("'2018-05'!P",TEXT(MATCH($C38,'2018-05'!$C$2:$C$100,0)+1,0)))="",INDIRECT(CONCATENATE("'2018-04'!P",TEXT(MATCH($C38,'2018-04'!$C$2:$C$100,0)+1,0)))="",AND(INDIRECT(CONCATENATE("'2018-05'!P",TEXT(MATCH($C38,'2018-05'!$C$2:$C$100,0)+1,0)))="",INDIRECT(CONCATENATE("'2018-04'!P",TEXT(MATCH($C38,'2018-04'!$C$2:$C$100,0)+1,0)))="")),"Н/Д",INDIRECT(CONCATENATE("'2018-05'!P",TEXT(MATCH($C38,'2018-05'!$C$2:$C$100,0)+1,0)))-INDIRECT(CONCATENATE("'2018-04'!P",TEXT(MATCH($C38,'2018-04'!$C$2:$C$100,0)+1,0))))</f>
        <v>2159473292.8099995</v>
      </c>
      <c r="Q38" s="17">
        <f ca="1">IF(OR(INDIRECT(CONCATENATE("'2018-05'!Q",TEXT(MATCH($C38,'2018-05'!$C$2:$C$100,0)+1,0)))="",INDIRECT(CONCATENATE("'2018-04'!Q",TEXT(MATCH($C38,'2018-04'!$C$2:$C$100,0)+1,0)))="",AND(INDIRECT(CONCATENATE("'2018-05'!Q",TEXT(MATCH($C38,'2018-05'!$C$2:$C$100,0)+1,0)))="",INDIRECT(CONCATENATE("'2018-04'!Q",TEXT(MATCH($C38,'2018-04'!$C$2:$C$100,0)+1,0)))="")),"Н/Д",INDIRECT(CONCATENATE("'2018-05'!Q",TEXT(MATCH($C38,'2018-05'!$C$2:$C$100,0)+1,0)))-INDIRECT(CONCATENATE("'2018-04'!Q",TEXT(MATCH($C38,'2018-04'!$C$2:$C$100,0)+1,0))))</f>
        <v>44115348.539999999</v>
      </c>
      <c r="R38" s="17">
        <f ca="1">IF(OR(INDIRECT(CONCATENATE("'2018-05'!R",TEXT(MATCH($C38,'2018-05'!$C$2:$C$100,0)+1,0)))="",INDIRECT(CONCATENATE("'2018-04'!R",TEXT(MATCH($C38,'2018-04'!$C$2:$C$100,0)+1,0)))="",AND(INDIRECT(CONCATENATE("'2018-05'!R",TEXT(MATCH($C38,'2018-05'!$C$2:$C$100,0)+1,0)))="",INDIRECT(CONCATENATE("'2018-04'!R",TEXT(MATCH($C38,'2018-04'!$C$2:$C$100,0)+1,0)))="")),"Н/Д",INDIRECT(CONCATENATE("'2018-05'!R",TEXT(MATCH($C38,'2018-05'!$C$2:$C$100,0)+1,0)))-INDIRECT(CONCATENATE("'2018-04'!R",TEXT(MATCH($C38,'2018-04'!$C$2:$C$100,0)+1,0))))</f>
        <v>535496798.23000002</v>
      </c>
      <c r="S38" s="17">
        <f ca="1">IF(OR(INDIRECT(CONCATENATE("'2018-05'!S",TEXT(MATCH($C38,'2018-05'!$C$2:$C$100,0)+1,0)))="",INDIRECT(CONCATENATE("'2018-04'!S",TEXT(MATCH($C38,'2018-04'!$C$2:$C$100,0)+1,0)))="",AND(INDIRECT(CONCATENATE("'2018-05'!S",TEXT(MATCH($C38,'2018-05'!$C$2:$C$100,0)+1,0)))="",INDIRECT(CONCATENATE("'2018-04'!S",TEXT(MATCH($C38,'2018-04'!$C$2:$C$100,0)+1,0)))="")),"Н/Д",INDIRECT(CONCATENATE("'2018-05'!S",TEXT(MATCH($C38,'2018-05'!$C$2:$C$100,0)+1,0)))-INDIRECT(CONCATENATE("'2018-04'!S",TEXT(MATCH($C38,'2018-04'!$C$2:$C$100,0)+1,0))))</f>
        <v>860838.5</v>
      </c>
      <c r="T38" s="17">
        <f ca="1">IF(OR(INDIRECT(CONCATENATE("'2018-05'!T",TEXT(MATCH($C38,'2018-05'!$C$2:$C$100,0)+1,0)))="",INDIRECT(CONCATENATE("'2018-04'!T",TEXT(MATCH($C38,'2018-04'!$C$2:$C$100,0)+1,0)))="",AND(INDIRECT(CONCATENATE("'2018-05'!T",TEXT(MATCH($C38,'2018-05'!$C$2:$C$100,0)+1,0)))="",INDIRECT(CONCATENATE("'2018-04'!T",TEXT(MATCH($C38,'2018-04'!$C$2:$C$100,0)+1,0)))="")),"Н/Д",INDIRECT(CONCATENATE("'2018-05'!T",TEXT(MATCH($C38,'2018-05'!$C$2:$C$100,0)+1,0)))-INDIRECT(CONCATENATE("'2018-04'!T",TEXT(MATCH($C38,'2018-04'!$C$2:$C$100,0)+1,0))))</f>
        <v>348906206.20000005</v>
      </c>
      <c r="U38" s="17">
        <f ca="1">IF(OR(INDIRECT(CONCATENATE("'2018-05'!U",TEXT(MATCH($C38,'2018-05'!$C$2:$C$100,0)+1,0)))="",INDIRECT(CONCATENATE("'2018-04'!U",TEXT(MATCH($C38,'2018-04'!$C$2:$C$100,0)+1,0)))="",AND(INDIRECT(CONCATENATE("'2018-05'!U",TEXT(MATCH($C38,'2018-05'!$C$2:$C$100,0)+1,0)))="",INDIRECT(CONCATENATE("'2018-04'!U",TEXT(MATCH($C38,'2018-04'!$C$2:$C$100,0)+1,0)))="")),"Н/Д",INDIRECT(CONCATENATE("'2018-05'!U",TEXT(MATCH($C38,'2018-05'!$C$2:$C$100,0)+1,0)))-INDIRECT(CONCATENATE("'2018-04'!U",TEXT(MATCH($C38,'2018-04'!$C$2:$C$100,0)+1,0))))</f>
        <v>47921448.579999998</v>
      </c>
      <c r="V38" s="17">
        <f ca="1">IF(OR(INDIRECT(CONCATENATE("'2018-05'!V",TEXT(MATCH($C38,'2018-05'!$C$2:$C$100,0)+1,0)))="",INDIRECT(CONCATENATE("'2018-04'!V",TEXT(MATCH($C38,'2018-04'!$C$2:$C$100,0)+1,0)))="",AND(INDIRECT(CONCATENATE("'2018-05'!V",TEXT(MATCH($C38,'2018-05'!$C$2:$C$100,0)+1,0)))="",INDIRECT(CONCATENATE("'2018-04'!V",TEXT(MATCH($C38,'2018-04'!$C$2:$C$100,0)+1,0)))="")),"Н/Д",INDIRECT(CONCATENATE("'2018-05'!V",TEXT(MATCH($C38,'2018-05'!$C$2:$C$100,0)+1,0)))-INDIRECT(CONCATENATE("'2018-04'!V",TEXT(MATCH($C38,'2018-04'!$C$2:$C$100,0)+1,0))))</f>
        <v>1172579841.3999996</v>
      </c>
      <c r="W38" s="17">
        <f ca="1">IF(OR(INDIRECT(CONCATENATE("'2018-05'!W",TEXT(MATCH($C38,'2018-05'!$C$2:$C$100,0)+1,0)))="",INDIRECT(CONCATENATE("'2018-04'!W",TEXT(MATCH($C38,'2018-04'!$C$2:$C$100,0)+1,0)))="",AND(INDIRECT(CONCATENATE("'2018-05'!W",TEXT(MATCH($C38,'2018-05'!$C$2:$C$100,0)+1,0)))="",INDIRECT(CONCATENATE("'2018-04'!W",TEXT(MATCH($C38,'2018-04'!$C$2:$C$100,0)+1,0)))="")),"Н/Д",INDIRECT(CONCATENATE("'2018-05'!W",TEXT(MATCH($C38,'2018-05'!$C$2:$C$100,0)+1,0)))-INDIRECT(CONCATENATE("'2018-04'!W",TEXT(MATCH($C38,'2018-04'!$C$2:$C$100,0)+1,0))))</f>
        <v>165831711996.75</v>
      </c>
    </row>
    <row r="39" spans="1:23" x14ac:dyDescent="0.25">
      <c r="A39" s="2" t="s">
        <v>61</v>
      </c>
      <c r="B39" s="2" t="s">
        <v>62</v>
      </c>
      <c r="C39" s="15">
        <v>83000000</v>
      </c>
      <c r="D39" s="2" t="s">
        <v>208</v>
      </c>
      <c r="E39" s="17">
        <f ca="1">IF(OR(INDIRECT(CONCATENATE("'2018-05'!E",TEXT(MATCH($C39,'2018-05'!$C$2:$C$100,0)+1,0)))="",INDIRECT(CONCATENATE("'2018-04'!E",TEXT(MATCH($C39,'2018-04'!$C$2:$C$100,0)+1,0)))="",AND(INDIRECT(CONCATENATE("'2018-05'!E",TEXT(MATCH($C39,'2018-05'!$C$2:$C$100,0)+1,0)))="",INDIRECT(CONCATENATE("'2018-04'!E",TEXT(MATCH($C39,'2018-04'!$C$2:$C$100,0)+1,0)))="")),"Н/Д",INDIRECT(CONCATENATE("'2018-05'!E",TEXT(MATCH($C39,'2018-05'!$C$2:$C$100,0)+1,0)))-INDIRECT(CONCATENATE("'2018-04'!E",TEXT(MATCH($C39,'2018-04'!$C$2:$C$100,0)+1,0))))</f>
        <v>2668635295.8799992</v>
      </c>
      <c r="F39" s="17">
        <f ca="1">IF(OR(INDIRECT(CONCATENATE("'2018-05'!F",TEXT(MATCH($C39,'2018-05'!$C$2:$C$100,0)+1,0)))="",INDIRECT(CONCATENATE("'2018-04'!F",TEXT(MATCH($C39,'2018-04'!$C$2:$C$100,0)+1,0)))="",AND(INDIRECT(CONCATENATE("'2018-05'!F",TEXT(MATCH($C39,'2018-05'!$C$2:$C$100,0)+1,0)))="",INDIRECT(CONCATENATE("'2018-04'!F",TEXT(MATCH($C39,'2018-04'!$C$2:$C$100,0)+1,0)))="")),"Н/Д",INDIRECT(CONCATENATE("'2018-05'!F",TEXT(MATCH($C39,'2018-05'!$C$2:$C$100,0)+1,0)))-INDIRECT(CONCATENATE("'2018-04'!F",TEXT(MATCH($C39,'2018-04'!$C$2:$C$100,0)+1,0))))</f>
        <v>1513269319.6600003</v>
      </c>
      <c r="G39" s="17">
        <f ca="1">IF(OR(INDIRECT(CONCATENATE("'2018-05'!G",TEXT(MATCH($C39,'2018-05'!$C$2:$C$100,0)+1,0)))="",INDIRECT(CONCATENATE("'2018-04'!G",TEXT(MATCH($C39,'2018-04'!$C$2:$C$100,0)+1,0)))="",AND(INDIRECT(CONCATENATE("'2018-05'!G",TEXT(MATCH($C39,'2018-05'!$C$2:$C$100,0)+1,0)))="",INDIRECT(CONCATENATE("'2018-04'!G",TEXT(MATCH($C39,'2018-04'!$C$2:$C$100,0)+1,0)))="")),"Н/Д",INDIRECT(CONCATENATE("'2018-05'!G",TEXT(MATCH($C39,'2018-05'!$C$2:$C$100,0)+1,0)))-INDIRECT(CONCATENATE("'2018-04'!G",TEXT(MATCH($C39,'2018-04'!$C$2:$C$100,0)+1,0))))</f>
        <v>125924077.95999998</v>
      </c>
      <c r="H39" s="17">
        <f ca="1">IF(OR(INDIRECT(CONCATENATE("'2018-05'!H",TEXT(MATCH($C39,'2018-05'!$C$2:$C$100,0)+1,0)))="",INDIRECT(CONCATENATE("'2018-04'!H",TEXT(MATCH($C39,'2018-04'!$C$2:$C$100,0)+1,0)))="",AND(INDIRECT(CONCATENATE("'2018-05'!H",TEXT(MATCH($C39,'2018-05'!$C$2:$C$100,0)+1,0)))="",INDIRECT(CONCATENATE("'2018-04'!H",TEXT(MATCH($C39,'2018-04'!$C$2:$C$100,0)+1,0)))="")),"Н/Д",INDIRECT(CONCATENATE("'2018-05'!H",TEXT(MATCH($C39,'2018-05'!$C$2:$C$100,0)+1,0)))-INDIRECT(CONCATENATE("'2018-04'!H",TEXT(MATCH($C39,'2018-04'!$C$2:$C$100,0)+1,0))))</f>
        <v>448571244.47000003</v>
      </c>
      <c r="I39" s="17">
        <f ca="1">IF(OR(INDIRECT(CONCATENATE("'2018-05'!I",TEXT(MATCH($C39,'2018-05'!$C$2:$C$100,0)+1,0)))="",INDIRECT(CONCATENATE("'2018-04'!I",TEXT(MATCH($C39,'2018-04'!$C$2:$C$100,0)+1,0)))="",AND(INDIRECT(CONCATENATE("'2018-05'!I",TEXT(MATCH($C39,'2018-05'!$C$2:$C$100,0)+1,0)))="",INDIRECT(CONCATENATE("'2018-04'!I",TEXT(MATCH($C39,'2018-04'!$C$2:$C$100,0)+1,0)))="")),"Н/Д",INDIRECT(CONCATENATE("'2018-05'!I",TEXT(MATCH($C39,'2018-05'!$C$2:$C$100,0)+1,0)))-INDIRECT(CONCATENATE("'2018-04'!I",TEXT(MATCH($C39,'2018-04'!$C$2:$C$100,0)+1,0))))</f>
        <v>270758108.66999996</v>
      </c>
      <c r="J39" s="17" t="str">
        <f ca="1">IF(OR(INDIRECT(CONCATENATE("'2018-05'!J",TEXT(MATCH($C39,'2018-05'!$C$2:$C$100,0)+1,0)))="",INDIRECT(CONCATENATE("'2018-04'!J",TEXT(MATCH($C39,'2018-04'!$C$2:$C$100,0)+1,0)))="",AND(INDIRECT(CONCATENATE("'2018-05'!J",TEXT(MATCH($C39,'2018-05'!$C$2:$C$100,0)+1,0)))="",INDIRECT(CONCATENATE("'2018-04'!J",TEXT(MATCH($C39,'2018-04'!$C$2:$C$100,0)+1,0)))="")),"Н/Д",INDIRECT(CONCATENATE("'2018-05'!J",TEXT(MATCH($C39,'2018-05'!$C$2:$C$100,0)+1,0)))-INDIRECT(CONCATENATE("'2018-04'!J",TEXT(MATCH($C39,'2018-04'!$C$2:$C$100,0)+1,0))))</f>
        <v>Н/Д</v>
      </c>
      <c r="K39" s="17">
        <f ca="1">IF(OR(INDIRECT(CONCATENATE("'2018-05'!K",TEXT(MATCH($C39,'2018-05'!$C$2:$C$100,0)+1,0)))="",INDIRECT(CONCATENATE("'2018-04'!K",TEXT(MATCH($C39,'2018-04'!$C$2:$C$100,0)+1,0)))="",AND(INDIRECT(CONCATENATE("'2018-05'!K",TEXT(MATCH($C39,'2018-05'!$C$2:$C$100,0)+1,0)))="",INDIRECT(CONCATENATE("'2018-04'!K",TEXT(MATCH($C39,'2018-04'!$C$2:$C$100,0)+1,0)))="")),"Н/Д",INDIRECT(CONCATENATE("'2018-05'!K",TEXT(MATCH($C39,'2018-05'!$C$2:$C$100,0)+1,0)))-INDIRECT(CONCATENATE("'2018-04'!K",TEXT(MATCH($C39,'2018-04'!$C$2:$C$100,0)+1,0))))</f>
        <v>183171161.37999997</v>
      </c>
      <c r="L39" s="17">
        <f ca="1">IF(OR(INDIRECT(CONCATENATE("'2018-05'!L",TEXT(MATCH($C39,'2018-05'!$C$2:$C$100,0)+1,0)))="",INDIRECT(CONCATENATE("'2018-04'!L",TEXT(MATCH($C39,'2018-04'!$C$2:$C$100,0)+1,0)))="",AND(INDIRECT(CONCATENATE("'2018-05'!L",TEXT(MATCH($C39,'2018-05'!$C$2:$C$100,0)+1,0)))="",INDIRECT(CONCATENATE("'2018-04'!L",TEXT(MATCH($C39,'2018-04'!$C$2:$C$100,0)+1,0)))="")),"Н/Д",INDIRECT(CONCATENATE("'2018-05'!L",TEXT(MATCH($C39,'2018-05'!$C$2:$C$100,0)+1,0)))-INDIRECT(CONCATENATE("'2018-04'!L",TEXT(MATCH($C39,'2018-04'!$C$2:$C$100,0)+1,0))))</f>
        <v>259758531.05000007</v>
      </c>
      <c r="M39" s="17">
        <f ca="1">IF(OR(INDIRECT(CONCATENATE("'2018-05'!M",TEXT(MATCH($C39,'2018-05'!$C$2:$C$100,0)+1,0)))="",INDIRECT(CONCATENATE("'2018-04'!M",TEXT(MATCH($C39,'2018-04'!$C$2:$C$100,0)+1,0)))="",AND(INDIRECT(CONCATENATE("'2018-05'!M",TEXT(MATCH($C39,'2018-05'!$C$2:$C$100,0)+1,0)))="",INDIRECT(CONCATENATE("'2018-04'!M",TEXT(MATCH($C39,'2018-04'!$C$2:$C$100,0)+1,0)))="")),"Н/Д",INDIRECT(CONCATENATE("'2018-05'!M",TEXT(MATCH($C39,'2018-05'!$C$2:$C$100,0)+1,0)))-INDIRECT(CONCATENATE("'2018-04'!M",TEXT(MATCH($C39,'2018-04'!$C$2:$C$100,0)+1,0))))</f>
        <v>493670.04000000004</v>
      </c>
      <c r="N39" s="17">
        <f ca="1">IF(OR(INDIRECT(CONCATENATE("'2018-05'!N",TEXT(MATCH($C39,'2018-05'!$C$2:$C$100,0)+1,0)))="",INDIRECT(CONCATENATE("'2018-04'!N",TEXT(MATCH($C39,'2018-04'!$C$2:$C$100,0)+1,0)))="",AND(INDIRECT(CONCATENATE("'2018-05'!N",TEXT(MATCH($C39,'2018-05'!$C$2:$C$100,0)+1,0)))="",INDIRECT(CONCATENATE("'2018-04'!N",TEXT(MATCH($C39,'2018-04'!$C$2:$C$100,0)+1,0)))="")),"Н/Д",INDIRECT(CONCATENATE("'2018-05'!N",TEXT(MATCH($C39,'2018-05'!$C$2:$C$100,0)+1,0)))-INDIRECT(CONCATENATE("'2018-04'!NE",TEXT(MATCH($C39,'2018-04'!$C$2:$C$100,0)+1,0))))</f>
        <v>48998771.630000003</v>
      </c>
      <c r="O39" s="17">
        <f ca="1">IF(OR(INDIRECT(CONCATENATE("'2018-05'!O",TEXT(MATCH($C39,'2018-05'!$C$2:$C$100,0)+1,0)))="",INDIRECT(CONCATENATE("'2018-04'!O",TEXT(MATCH($C39,'2018-04'!$C$2:$C$100,0)+1,0)))="",AND(INDIRECT(CONCATENATE("'2018-05'!O",TEXT(MATCH($C39,'2018-05'!$C$2:$C$100,0)+1,0)))="",INDIRECT(CONCATENATE("'2018-04'!O",TEXT(MATCH($C39,'2018-04'!$C$2:$C$100,0)+1,0)))="")),"Н/Д",INDIRECT(CONCATENATE("'2018-05'!O",TEXT(MATCH($C39,'2018-05'!$C$2:$C$100,0)+1,0)))-INDIRECT(CONCATENATE("'2018-04'!O",TEXT(MATCH($C39,'2018-04'!$C$2:$C$100,0)+1,0))))</f>
        <v>5041.9600000000064</v>
      </c>
      <c r="P39" s="17">
        <f ca="1">IF(OR(INDIRECT(CONCATENATE("'2018-05'!P",TEXT(MATCH($C39,'2018-05'!$C$2:$C$100,0)+1,0)))="",INDIRECT(CONCATENATE("'2018-04'!P",TEXT(MATCH($C39,'2018-04'!$C$2:$C$100,0)+1,0)))="",AND(INDIRECT(CONCATENATE("'2018-05'!P",TEXT(MATCH($C39,'2018-05'!$C$2:$C$100,0)+1,0)))="",INDIRECT(CONCATENATE("'2018-04'!P",TEXT(MATCH($C39,'2018-04'!$C$2:$C$100,0)+1,0)))="")),"Н/Д",INDIRECT(CONCATENATE("'2018-05'!P",TEXT(MATCH($C39,'2018-05'!$C$2:$C$100,0)+1,0)))-INDIRECT(CONCATENATE("'2018-04'!P",TEXT(MATCH($C39,'2018-04'!$C$2:$C$100,0)+1,0))))</f>
        <v>62559355.270000011</v>
      </c>
      <c r="Q39" s="17">
        <f ca="1">IF(OR(INDIRECT(CONCATENATE("'2018-05'!Q",TEXT(MATCH($C39,'2018-05'!$C$2:$C$100,0)+1,0)))="",INDIRECT(CONCATENATE("'2018-04'!Q",TEXT(MATCH($C39,'2018-04'!$C$2:$C$100,0)+1,0)))="",AND(INDIRECT(CONCATENATE("'2018-05'!Q",TEXT(MATCH($C39,'2018-05'!$C$2:$C$100,0)+1,0)))="",INDIRECT(CONCATENATE("'2018-04'!Q",TEXT(MATCH($C39,'2018-04'!$C$2:$C$100,0)+1,0)))="")),"Н/Д",INDIRECT(CONCATENATE("'2018-05'!Q",TEXT(MATCH($C39,'2018-05'!$C$2:$C$100,0)+1,0)))-INDIRECT(CONCATENATE("'2018-04'!Q",TEXT(MATCH($C39,'2018-04'!$C$2:$C$100,0)+1,0))))</f>
        <v>3190419.17</v>
      </c>
      <c r="R39" s="17">
        <f ca="1">IF(OR(INDIRECT(CONCATENATE("'2018-05'!R",TEXT(MATCH($C39,'2018-05'!$C$2:$C$100,0)+1,0)))="",INDIRECT(CONCATENATE("'2018-04'!R",TEXT(MATCH($C39,'2018-04'!$C$2:$C$100,0)+1,0)))="",AND(INDIRECT(CONCATENATE("'2018-05'!R",TEXT(MATCH($C39,'2018-05'!$C$2:$C$100,0)+1,0)))="",INDIRECT(CONCATENATE("'2018-04'!R",TEXT(MATCH($C39,'2018-04'!$C$2:$C$100,0)+1,0)))="")),"Н/Д",INDIRECT(CONCATENATE("'2018-05'!R",TEXT(MATCH($C39,'2018-05'!$C$2:$C$100,0)+1,0)))-INDIRECT(CONCATENATE("'2018-04'!R",TEXT(MATCH($C39,'2018-04'!$C$2:$C$100,0)+1,0))))</f>
        <v>9047494.0500000007</v>
      </c>
      <c r="S39" s="17">
        <f ca="1">IF(OR(INDIRECT(CONCATENATE("'2018-05'!S",TEXT(MATCH($C39,'2018-05'!$C$2:$C$100,0)+1,0)))="",INDIRECT(CONCATENATE("'2018-04'!S",TEXT(MATCH($C39,'2018-04'!$C$2:$C$100,0)+1,0)))="",AND(INDIRECT(CONCATENATE("'2018-05'!S",TEXT(MATCH($C39,'2018-05'!$C$2:$C$100,0)+1,0)))="",INDIRECT(CONCATENATE("'2018-04'!S",TEXT(MATCH($C39,'2018-04'!$C$2:$C$100,0)+1,0)))="")),"Н/Д",INDIRECT(CONCATENATE("'2018-05'!S",TEXT(MATCH($C39,'2018-05'!$C$2:$C$100,0)+1,0)))-INDIRECT(CONCATENATE("'2018-04'!S",TEXT(MATCH($C39,'2018-04'!$C$2:$C$100,0)+1,0))))</f>
        <v>48012</v>
      </c>
      <c r="T39" s="17">
        <f ca="1">IF(OR(INDIRECT(CONCATENATE("'2018-05'!T",TEXT(MATCH($C39,'2018-05'!$C$2:$C$100,0)+1,0)))="",INDIRECT(CONCATENATE("'2018-04'!T",TEXT(MATCH($C39,'2018-04'!$C$2:$C$100,0)+1,0)))="",AND(INDIRECT(CONCATENATE("'2018-05'!T",TEXT(MATCH($C39,'2018-05'!$C$2:$C$100,0)+1,0)))="",INDIRECT(CONCATENATE("'2018-04'!T",TEXT(MATCH($C39,'2018-04'!$C$2:$C$100,0)+1,0)))="")),"Н/Д",INDIRECT(CONCATENATE("'2018-05'!T",TEXT(MATCH($C39,'2018-05'!$C$2:$C$100,0)+1,0)))-INDIRECT(CONCATENATE("'2018-04'!T",TEXT(MATCH($C39,'2018-04'!$C$2:$C$100,0)+1,0))))</f>
        <v>37846228.540000007</v>
      </c>
      <c r="U39" s="17">
        <f ca="1">IF(OR(INDIRECT(CONCATENATE("'2018-05'!U",TEXT(MATCH($C39,'2018-05'!$C$2:$C$100,0)+1,0)))="",INDIRECT(CONCATENATE("'2018-04'!U",TEXT(MATCH($C39,'2018-04'!$C$2:$C$100,0)+1,0)))="",AND(INDIRECT(CONCATENATE("'2018-05'!U",TEXT(MATCH($C39,'2018-05'!$C$2:$C$100,0)+1,0)))="",INDIRECT(CONCATENATE("'2018-04'!U",TEXT(MATCH($C39,'2018-04'!$C$2:$C$100,0)+1,0)))="")),"Н/Д",INDIRECT(CONCATENATE("'2018-05'!U",TEXT(MATCH($C39,'2018-05'!$C$2:$C$100,0)+1,0)))-INDIRECT(CONCATENATE("'2018-04'!U",TEXT(MATCH($C39,'2018-04'!$C$2:$C$100,0)+1,0))))</f>
        <v>14181438.890000001</v>
      </c>
      <c r="V39" s="17">
        <f ca="1">IF(OR(INDIRECT(CONCATENATE("'2018-05'!V",TEXT(MATCH($C39,'2018-05'!$C$2:$C$100,0)+1,0)))="",INDIRECT(CONCATENATE("'2018-04'!V",TEXT(MATCH($C39,'2018-04'!$C$2:$C$100,0)+1,0)))="",AND(INDIRECT(CONCATENATE("'2018-05'!V",TEXT(MATCH($C39,'2018-05'!$C$2:$C$100,0)+1,0)))="",INDIRECT(CONCATENATE("'2018-04'!V",TEXT(MATCH($C39,'2018-04'!$C$2:$C$100,0)+1,0)))="")),"Н/Д",INDIRECT(CONCATENATE("'2018-05'!V",TEXT(MATCH($C39,'2018-05'!$C$2:$C$100,0)+1,0)))-INDIRECT(CONCATENATE("'2018-04'!V",TEXT(MATCH($C39,'2018-04'!$C$2:$C$100,0)+1,0))))</f>
        <v>1155365976.2200003</v>
      </c>
      <c r="W39" s="17">
        <f ca="1">IF(OR(INDIRECT(CONCATENATE("'2018-05'!W",TEXT(MATCH($C39,'2018-05'!$C$2:$C$100,0)+1,0)))="",INDIRECT(CONCATENATE("'2018-04'!W",TEXT(MATCH($C39,'2018-04'!$C$2:$C$100,0)+1,0)))="",AND(INDIRECT(CONCATENATE("'2018-05'!W",TEXT(MATCH($C39,'2018-05'!$C$2:$C$100,0)+1,0)))="",INDIRECT(CONCATENATE("'2018-04'!W",TEXT(MATCH($C39,'2018-04'!$C$2:$C$100,0)+1,0)))="")),"Н/Д",INDIRECT(CONCATENATE("'2018-05'!W",TEXT(MATCH($C39,'2018-05'!$C$2:$C$100,0)+1,0)))-INDIRECT(CONCATENATE("'2018-04'!W",TEXT(MATCH($C39,'2018-04'!$C$2:$C$100,0)+1,0))))</f>
        <v>6768495167.2900009</v>
      </c>
    </row>
    <row r="40" spans="1:23" x14ac:dyDescent="0.25">
      <c r="A40" s="2" t="s">
        <v>61</v>
      </c>
      <c r="B40" s="2" t="s">
        <v>63</v>
      </c>
      <c r="C40" s="15">
        <v>91000000</v>
      </c>
      <c r="D40" s="2" t="s">
        <v>208</v>
      </c>
      <c r="E40" s="17">
        <f ca="1">IF(OR(INDIRECT(CONCATENATE("'2018-05'!E",TEXT(MATCH($C40,'2018-05'!$C$2:$C$100,0)+1,0)))="",INDIRECT(CONCATENATE("'2018-04'!E",TEXT(MATCH($C40,'2018-04'!$C$2:$C$100,0)+1,0)))="",AND(INDIRECT(CONCATENATE("'2018-05'!E",TEXT(MATCH($C40,'2018-05'!$C$2:$C$100,0)+1,0)))="",INDIRECT(CONCATENATE("'2018-04'!E",TEXT(MATCH($C40,'2018-04'!$C$2:$C$100,0)+1,0)))="")),"Н/Д",INDIRECT(CONCATENATE("'2018-05'!E",TEXT(MATCH($C40,'2018-05'!$C$2:$C$100,0)+1,0)))-INDIRECT(CONCATENATE("'2018-04'!E",TEXT(MATCH($C40,'2018-04'!$C$2:$C$100,0)+1,0))))</f>
        <v>2003337235.5599995</v>
      </c>
      <c r="F40" s="17">
        <f ca="1">IF(OR(INDIRECT(CONCATENATE("'2018-05'!F",TEXT(MATCH($C40,'2018-05'!$C$2:$C$100,0)+1,0)))="",INDIRECT(CONCATENATE("'2018-04'!F",TEXT(MATCH($C40,'2018-04'!$C$2:$C$100,0)+1,0)))="",AND(INDIRECT(CONCATENATE("'2018-05'!F",TEXT(MATCH($C40,'2018-05'!$C$2:$C$100,0)+1,0)))="",INDIRECT(CONCATENATE("'2018-04'!F",TEXT(MATCH($C40,'2018-04'!$C$2:$C$100,0)+1,0)))="")),"Н/Д",INDIRECT(CONCATENATE("'2018-05'!F",TEXT(MATCH($C40,'2018-05'!$C$2:$C$100,0)+1,0)))-INDIRECT(CONCATENATE("'2018-04'!F",TEXT(MATCH($C40,'2018-04'!$C$2:$C$100,0)+1,0))))</f>
        <v>708684288.49000001</v>
      </c>
      <c r="G40" s="17">
        <f ca="1">IF(OR(INDIRECT(CONCATENATE("'2018-05'!G",TEXT(MATCH($C40,'2018-05'!$C$2:$C$100,0)+1,0)))="",INDIRECT(CONCATENATE("'2018-04'!G",TEXT(MATCH($C40,'2018-04'!$C$2:$C$100,0)+1,0)))="",AND(INDIRECT(CONCATENATE("'2018-05'!G",TEXT(MATCH($C40,'2018-05'!$C$2:$C$100,0)+1,0)))="",INDIRECT(CONCATENATE("'2018-04'!G",TEXT(MATCH($C40,'2018-04'!$C$2:$C$100,0)+1,0)))="")),"Н/Д",INDIRECT(CONCATENATE("'2018-05'!G",TEXT(MATCH($C40,'2018-05'!$C$2:$C$100,0)+1,0)))-INDIRECT(CONCATENATE("'2018-04'!G",TEXT(MATCH($C40,'2018-04'!$C$2:$C$100,0)+1,0))))</f>
        <v>33122030.399999976</v>
      </c>
      <c r="H40" s="17">
        <f ca="1">IF(OR(INDIRECT(CONCATENATE("'2018-05'!H",TEXT(MATCH($C40,'2018-05'!$C$2:$C$100,0)+1,0)))="",INDIRECT(CONCATENATE("'2018-04'!H",TEXT(MATCH($C40,'2018-04'!$C$2:$C$100,0)+1,0)))="",AND(INDIRECT(CONCATENATE("'2018-05'!H",TEXT(MATCH($C40,'2018-05'!$C$2:$C$100,0)+1,0)))="",INDIRECT(CONCATENATE("'2018-04'!H",TEXT(MATCH($C40,'2018-04'!$C$2:$C$100,0)+1,0)))="")),"Н/Д",INDIRECT(CONCATENATE("'2018-05'!H",TEXT(MATCH($C40,'2018-05'!$C$2:$C$100,0)+1,0)))-INDIRECT(CONCATENATE("'2018-04'!H",TEXT(MATCH($C40,'2018-04'!$C$2:$C$100,0)+1,0))))</f>
        <v>288867659.77999997</v>
      </c>
      <c r="I40" s="17">
        <f ca="1">IF(OR(INDIRECT(CONCATENATE("'2018-05'!I",TEXT(MATCH($C40,'2018-05'!$C$2:$C$100,0)+1,0)))="",INDIRECT(CONCATENATE("'2018-04'!I",TEXT(MATCH($C40,'2018-04'!$C$2:$C$100,0)+1,0)))="",AND(INDIRECT(CONCATENATE("'2018-05'!I",TEXT(MATCH($C40,'2018-05'!$C$2:$C$100,0)+1,0)))="",INDIRECT(CONCATENATE("'2018-04'!I",TEXT(MATCH($C40,'2018-04'!$C$2:$C$100,0)+1,0)))="")),"Н/Д",INDIRECT(CONCATENATE("'2018-05'!I",TEXT(MATCH($C40,'2018-05'!$C$2:$C$100,0)+1,0)))-INDIRECT(CONCATENATE("'2018-04'!I",TEXT(MATCH($C40,'2018-04'!$C$2:$C$100,0)+1,0))))</f>
        <v>83391686.560000002</v>
      </c>
      <c r="J40" s="17" t="str">
        <f ca="1">IF(OR(INDIRECT(CONCATENATE("'2018-05'!J",TEXT(MATCH($C40,'2018-05'!$C$2:$C$100,0)+1,0)))="",INDIRECT(CONCATENATE("'2018-04'!J",TEXT(MATCH($C40,'2018-04'!$C$2:$C$100,0)+1,0)))="",AND(INDIRECT(CONCATENATE("'2018-05'!J",TEXT(MATCH($C40,'2018-05'!$C$2:$C$100,0)+1,0)))="",INDIRECT(CONCATENATE("'2018-04'!J",TEXT(MATCH($C40,'2018-04'!$C$2:$C$100,0)+1,0)))="")),"Н/Д",INDIRECT(CONCATENATE("'2018-05'!J",TEXT(MATCH($C40,'2018-05'!$C$2:$C$100,0)+1,0)))-INDIRECT(CONCATENATE("'2018-04'!J",TEXT(MATCH($C40,'2018-04'!$C$2:$C$100,0)+1,0))))</f>
        <v>Н/Д</v>
      </c>
      <c r="K40" s="17">
        <f ca="1">IF(OR(INDIRECT(CONCATENATE("'2018-05'!K",TEXT(MATCH($C40,'2018-05'!$C$2:$C$100,0)+1,0)))="",INDIRECT(CONCATENATE("'2018-04'!K",TEXT(MATCH($C40,'2018-04'!$C$2:$C$100,0)+1,0)))="",AND(INDIRECT(CONCATENATE("'2018-05'!K",TEXT(MATCH($C40,'2018-05'!$C$2:$C$100,0)+1,0)))="",INDIRECT(CONCATENATE("'2018-04'!K",TEXT(MATCH($C40,'2018-04'!$C$2:$C$100,0)+1,0)))="")),"Н/Д",INDIRECT(CONCATENATE("'2018-05'!K",TEXT(MATCH($C40,'2018-05'!$C$2:$C$100,0)+1,0)))-INDIRECT(CONCATENATE("'2018-04'!K",TEXT(MATCH($C40,'2018-04'!$C$2:$C$100,0)+1,0))))</f>
        <v>95548691.99000001</v>
      </c>
      <c r="L40" s="17">
        <f ca="1">IF(OR(INDIRECT(CONCATENATE("'2018-05'!L",TEXT(MATCH($C40,'2018-05'!$C$2:$C$100,0)+1,0)))="",INDIRECT(CONCATENATE("'2018-04'!L",TEXT(MATCH($C40,'2018-04'!$C$2:$C$100,0)+1,0)))="",AND(INDIRECT(CONCATENATE("'2018-05'!L",TEXT(MATCH($C40,'2018-05'!$C$2:$C$100,0)+1,0)))="",INDIRECT(CONCATENATE("'2018-04'!L",TEXT(MATCH($C40,'2018-04'!$C$2:$C$100,0)+1,0)))="")),"Н/Д",INDIRECT(CONCATENATE("'2018-05'!L",TEXT(MATCH($C40,'2018-05'!$C$2:$C$100,0)+1,0)))-INDIRECT(CONCATENATE("'2018-04'!L",TEXT(MATCH($C40,'2018-04'!$C$2:$C$100,0)+1,0))))</f>
        <v>146342301.14999998</v>
      </c>
      <c r="M40" s="17">
        <f ca="1">IF(OR(INDIRECT(CONCATENATE("'2018-05'!M",TEXT(MATCH($C40,'2018-05'!$C$2:$C$100,0)+1,0)))="",INDIRECT(CONCATENATE("'2018-04'!M",TEXT(MATCH($C40,'2018-04'!$C$2:$C$100,0)+1,0)))="",AND(INDIRECT(CONCATENATE("'2018-05'!M",TEXT(MATCH($C40,'2018-05'!$C$2:$C$100,0)+1,0)))="",INDIRECT(CONCATENATE("'2018-04'!M",TEXT(MATCH($C40,'2018-04'!$C$2:$C$100,0)+1,0)))="")),"Н/Д",INDIRECT(CONCATENATE("'2018-05'!M",TEXT(MATCH($C40,'2018-05'!$C$2:$C$100,0)+1,0)))-INDIRECT(CONCATENATE("'2018-04'!M",TEXT(MATCH($C40,'2018-04'!$C$2:$C$100,0)+1,0))))</f>
        <v>3222182.01</v>
      </c>
      <c r="N40" s="17">
        <f ca="1">IF(OR(INDIRECT(CONCATENATE("'2018-05'!N",TEXT(MATCH($C40,'2018-05'!$C$2:$C$100,0)+1,0)))="",INDIRECT(CONCATENATE("'2018-04'!N",TEXT(MATCH($C40,'2018-04'!$C$2:$C$100,0)+1,0)))="",AND(INDIRECT(CONCATENATE("'2018-05'!N",TEXT(MATCH($C40,'2018-05'!$C$2:$C$100,0)+1,0)))="",INDIRECT(CONCATENATE("'2018-04'!N",TEXT(MATCH($C40,'2018-04'!$C$2:$C$100,0)+1,0)))="")),"Н/Д",INDIRECT(CONCATENATE("'2018-05'!N",TEXT(MATCH($C40,'2018-05'!$C$2:$C$100,0)+1,0)))-INDIRECT(CONCATENATE("'2018-04'!NE",TEXT(MATCH($C40,'2018-04'!$C$2:$C$100,0)+1,0))))</f>
        <v>34271951.799999997</v>
      </c>
      <c r="O40" s="17" t="str">
        <f ca="1">IF(OR(INDIRECT(CONCATENATE("'2018-05'!O",TEXT(MATCH($C40,'2018-05'!$C$2:$C$100,0)+1,0)))="",INDIRECT(CONCATENATE("'2018-04'!O",TEXT(MATCH($C40,'2018-04'!$C$2:$C$100,0)+1,0)))="",AND(INDIRECT(CONCATENATE("'2018-05'!O",TEXT(MATCH($C40,'2018-05'!$C$2:$C$100,0)+1,0)))="",INDIRECT(CONCATENATE("'2018-04'!O",TEXT(MATCH($C40,'2018-04'!$C$2:$C$100,0)+1,0)))="")),"Н/Д",INDIRECT(CONCATENATE("'2018-05'!O",TEXT(MATCH($C40,'2018-05'!$C$2:$C$100,0)+1,0)))-INDIRECT(CONCATENATE("'2018-04'!O",TEXT(MATCH($C40,'2018-04'!$C$2:$C$100,0)+1,0))))</f>
        <v>Н/Д</v>
      </c>
      <c r="P40" s="17">
        <f ca="1">IF(OR(INDIRECT(CONCATENATE("'2018-05'!P",TEXT(MATCH($C40,'2018-05'!$C$2:$C$100,0)+1,0)))="",INDIRECT(CONCATENATE("'2018-04'!P",TEXT(MATCH($C40,'2018-04'!$C$2:$C$100,0)+1,0)))="",AND(INDIRECT(CONCATENATE("'2018-05'!P",TEXT(MATCH($C40,'2018-05'!$C$2:$C$100,0)+1,0)))="",INDIRECT(CONCATENATE("'2018-04'!P",TEXT(MATCH($C40,'2018-04'!$C$2:$C$100,0)+1,0)))="")),"Н/Д",INDIRECT(CONCATENATE("'2018-05'!P",TEXT(MATCH($C40,'2018-05'!$C$2:$C$100,0)+1,0)))-INDIRECT(CONCATENATE("'2018-04'!P",TEXT(MATCH($C40,'2018-04'!$C$2:$C$100,0)+1,0))))</f>
        <v>14901821</v>
      </c>
      <c r="Q40" s="17">
        <f ca="1">IF(OR(INDIRECT(CONCATENATE("'2018-05'!Q",TEXT(MATCH($C40,'2018-05'!$C$2:$C$100,0)+1,0)))="",INDIRECT(CONCATENATE("'2018-04'!Q",TEXT(MATCH($C40,'2018-04'!$C$2:$C$100,0)+1,0)))="",AND(INDIRECT(CONCATENATE("'2018-05'!Q",TEXT(MATCH($C40,'2018-05'!$C$2:$C$100,0)+1,0)))="",INDIRECT(CONCATENATE("'2018-04'!Q",TEXT(MATCH($C40,'2018-04'!$C$2:$C$100,0)+1,0)))="")),"Н/Д",INDIRECT(CONCATENATE("'2018-05'!Q",TEXT(MATCH($C40,'2018-05'!$C$2:$C$100,0)+1,0)))-INDIRECT(CONCATENATE("'2018-04'!Q",TEXT(MATCH($C40,'2018-04'!$C$2:$C$100,0)+1,0))))</f>
        <v>2466033.35</v>
      </c>
      <c r="R40" s="17">
        <f ca="1">IF(OR(INDIRECT(CONCATENATE("'2018-05'!R",TEXT(MATCH($C40,'2018-05'!$C$2:$C$100,0)+1,0)))="",INDIRECT(CONCATENATE("'2018-04'!R",TEXT(MATCH($C40,'2018-04'!$C$2:$C$100,0)+1,0)))="",AND(INDIRECT(CONCATENATE("'2018-05'!R",TEXT(MATCH($C40,'2018-05'!$C$2:$C$100,0)+1,0)))="",INDIRECT(CONCATENATE("'2018-04'!R",TEXT(MATCH($C40,'2018-04'!$C$2:$C$100,0)+1,0)))="")),"Н/Д",INDIRECT(CONCATENATE("'2018-05'!R",TEXT(MATCH($C40,'2018-05'!$C$2:$C$100,0)+1,0)))-INDIRECT(CONCATENATE("'2018-04'!R",TEXT(MATCH($C40,'2018-04'!$C$2:$C$100,0)+1,0))))</f>
        <v>5260275.3600000003</v>
      </c>
      <c r="S40" s="17">
        <f ca="1">IF(OR(INDIRECT(CONCATENATE("'2018-05'!S",TEXT(MATCH($C40,'2018-05'!$C$2:$C$100,0)+1,0)))="",INDIRECT(CONCATENATE("'2018-04'!S",TEXT(MATCH($C40,'2018-04'!$C$2:$C$100,0)+1,0)))="",AND(INDIRECT(CONCATENATE("'2018-05'!S",TEXT(MATCH($C40,'2018-05'!$C$2:$C$100,0)+1,0)))="",INDIRECT(CONCATENATE("'2018-04'!S",TEXT(MATCH($C40,'2018-04'!$C$2:$C$100,0)+1,0)))="")),"Н/Д",INDIRECT(CONCATENATE("'2018-05'!S",TEXT(MATCH($C40,'2018-05'!$C$2:$C$100,0)+1,0)))-INDIRECT(CONCATENATE("'2018-04'!S",TEXT(MATCH($C40,'2018-04'!$C$2:$C$100,0)+1,0))))</f>
        <v>455795.49</v>
      </c>
      <c r="T40" s="17">
        <f ca="1">IF(OR(INDIRECT(CONCATENATE("'2018-05'!T",TEXT(MATCH($C40,'2018-05'!$C$2:$C$100,0)+1,0)))="",INDIRECT(CONCATENATE("'2018-04'!T",TEXT(MATCH($C40,'2018-04'!$C$2:$C$100,0)+1,0)))="",AND(INDIRECT(CONCATENATE("'2018-05'!T",TEXT(MATCH($C40,'2018-05'!$C$2:$C$100,0)+1,0)))="",INDIRECT(CONCATENATE("'2018-04'!T",TEXT(MATCH($C40,'2018-04'!$C$2:$C$100,0)+1,0)))="")),"Н/Д",INDIRECT(CONCATENATE("'2018-05'!T",TEXT(MATCH($C40,'2018-05'!$C$2:$C$100,0)+1,0)))-INDIRECT(CONCATENATE("'2018-04'!T",TEXT(MATCH($C40,'2018-04'!$C$2:$C$100,0)+1,0))))</f>
        <v>16094175.82</v>
      </c>
      <c r="U40" s="17">
        <f ca="1">IF(OR(INDIRECT(CONCATENATE("'2018-05'!U",TEXT(MATCH($C40,'2018-05'!$C$2:$C$100,0)+1,0)))="",INDIRECT(CONCATENATE("'2018-04'!U",TEXT(MATCH($C40,'2018-04'!$C$2:$C$100,0)+1,0)))="",AND(INDIRECT(CONCATENATE("'2018-05'!U",TEXT(MATCH($C40,'2018-05'!$C$2:$C$100,0)+1,0)))="",INDIRECT(CONCATENATE("'2018-04'!U",TEXT(MATCH($C40,'2018-04'!$C$2:$C$100,0)+1,0)))="")),"Н/Д",INDIRECT(CONCATENATE("'2018-05'!U",TEXT(MATCH($C40,'2018-05'!$C$2:$C$100,0)+1,0)))-INDIRECT(CONCATENATE("'2018-04'!U",TEXT(MATCH($C40,'2018-04'!$C$2:$C$100,0)+1,0))))</f>
        <v>561784.45000000007</v>
      </c>
      <c r="V40" s="17">
        <f ca="1">IF(OR(INDIRECT(CONCATENATE("'2018-05'!V",TEXT(MATCH($C40,'2018-05'!$C$2:$C$100,0)+1,0)))="",INDIRECT(CONCATENATE("'2018-04'!V",TEXT(MATCH($C40,'2018-04'!$C$2:$C$100,0)+1,0)))="",AND(INDIRECT(CONCATENATE("'2018-05'!V",TEXT(MATCH($C40,'2018-05'!$C$2:$C$100,0)+1,0)))="",INDIRECT(CONCATENATE("'2018-04'!V",TEXT(MATCH($C40,'2018-04'!$C$2:$C$100,0)+1,0)))="")),"Н/Д",INDIRECT(CONCATENATE("'2018-05'!V",TEXT(MATCH($C40,'2018-05'!$C$2:$C$100,0)+1,0)))-INDIRECT(CONCATENATE("'2018-04'!V",TEXT(MATCH($C40,'2018-04'!$C$2:$C$100,0)+1,0))))</f>
        <v>1294652947.0699997</v>
      </c>
      <c r="W40" s="17">
        <f ca="1">IF(OR(INDIRECT(CONCATENATE("'2018-05'!W",TEXT(MATCH($C40,'2018-05'!$C$2:$C$100,0)+1,0)))="",INDIRECT(CONCATENATE("'2018-04'!W",TEXT(MATCH($C40,'2018-04'!$C$2:$C$100,0)+1,0)))="",AND(INDIRECT(CONCATENATE("'2018-05'!W",TEXT(MATCH($C40,'2018-05'!$C$2:$C$100,0)+1,0)))="",INDIRECT(CONCATENATE("'2018-04'!W",TEXT(MATCH($C40,'2018-04'!$C$2:$C$100,0)+1,0)))="")),"Н/Д",INDIRECT(CONCATENATE("'2018-05'!W",TEXT(MATCH($C40,'2018-05'!$C$2:$C$100,0)+1,0)))-INDIRECT(CONCATENATE("'2018-04'!W",TEXT(MATCH($C40,'2018-04'!$C$2:$C$100,0)+1,0))))</f>
        <v>4705310217.1100006</v>
      </c>
    </row>
    <row r="41" spans="1:23" x14ac:dyDescent="0.25">
      <c r="A41" s="2" t="s">
        <v>61</v>
      </c>
      <c r="B41" s="2" t="s">
        <v>64</v>
      </c>
      <c r="C41" s="15">
        <v>82000000</v>
      </c>
      <c r="D41" s="2" t="s">
        <v>208</v>
      </c>
      <c r="E41" s="17">
        <f ca="1">IF(OR(INDIRECT(CONCATENATE("'2018-05'!E",TEXT(MATCH($C41,'2018-05'!$C$2:$C$100,0)+1,0)))="",INDIRECT(CONCATENATE("'2018-04'!E",TEXT(MATCH($C41,'2018-04'!$C$2:$C$100,0)+1,0)))="",AND(INDIRECT(CONCATENATE("'2018-05'!E",TEXT(MATCH($C41,'2018-05'!$C$2:$C$100,0)+1,0)))="",INDIRECT(CONCATENATE("'2018-04'!E",TEXT(MATCH($C41,'2018-04'!$C$2:$C$100,0)+1,0)))="")),"Н/Д",INDIRECT(CONCATENATE("'2018-05'!E",TEXT(MATCH($C41,'2018-05'!$C$2:$C$100,0)+1,0)))-INDIRECT(CONCATENATE("'2018-04'!E",TEXT(MATCH($C41,'2018-04'!$C$2:$C$100,0)+1,0))))</f>
        <v>8912173064.4699974</v>
      </c>
      <c r="F41" s="17">
        <f ca="1">IF(OR(INDIRECT(CONCATENATE("'2018-05'!F",TEXT(MATCH($C41,'2018-05'!$C$2:$C$100,0)+1,0)))="",INDIRECT(CONCATENATE("'2018-04'!F",TEXT(MATCH($C41,'2018-04'!$C$2:$C$100,0)+1,0)))="",AND(INDIRECT(CONCATENATE("'2018-05'!F",TEXT(MATCH($C41,'2018-05'!$C$2:$C$100,0)+1,0)))="",INDIRECT(CONCATENATE("'2018-04'!F",TEXT(MATCH($C41,'2018-04'!$C$2:$C$100,0)+1,0)))="")),"Н/Д",INDIRECT(CONCATENATE("'2018-05'!F",TEXT(MATCH($C41,'2018-05'!$C$2:$C$100,0)+1,0)))-INDIRECT(CONCATENATE("'2018-04'!F",TEXT(MATCH($C41,'2018-04'!$C$2:$C$100,0)+1,0))))</f>
        <v>3035293847.3899994</v>
      </c>
      <c r="G41" s="17">
        <f ca="1">IF(OR(INDIRECT(CONCATENATE("'2018-05'!G",TEXT(MATCH($C41,'2018-05'!$C$2:$C$100,0)+1,0)))="",INDIRECT(CONCATENATE("'2018-04'!G",TEXT(MATCH($C41,'2018-04'!$C$2:$C$100,0)+1,0)))="",AND(INDIRECT(CONCATENATE("'2018-05'!G",TEXT(MATCH($C41,'2018-05'!$C$2:$C$100,0)+1,0)))="",INDIRECT(CONCATENATE("'2018-04'!G",TEXT(MATCH($C41,'2018-04'!$C$2:$C$100,0)+1,0)))="")),"Н/Д",INDIRECT(CONCATENATE("'2018-05'!G",TEXT(MATCH($C41,'2018-05'!$C$2:$C$100,0)+1,0)))-INDIRECT(CONCATENATE("'2018-04'!G",TEXT(MATCH($C41,'2018-04'!$C$2:$C$100,0)+1,0))))</f>
        <v>173996584.20000005</v>
      </c>
      <c r="H41" s="17">
        <f ca="1">IF(OR(INDIRECT(CONCATENATE("'2018-05'!H",TEXT(MATCH($C41,'2018-05'!$C$2:$C$100,0)+1,0)))="",INDIRECT(CONCATENATE("'2018-04'!H",TEXT(MATCH($C41,'2018-04'!$C$2:$C$100,0)+1,0)))="",AND(INDIRECT(CONCATENATE("'2018-05'!H",TEXT(MATCH($C41,'2018-05'!$C$2:$C$100,0)+1,0)))="",INDIRECT(CONCATENATE("'2018-04'!H",TEXT(MATCH($C41,'2018-04'!$C$2:$C$100,0)+1,0)))="")),"Н/Д",INDIRECT(CONCATENATE("'2018-05'!H",TEXT(MATCH($C41,'2018-05'!$C$2:$C$100,0)+1,0)))-INDIRECT(CONCATENATE("'2018-04'!H",TEXT(MATCH($C41,'2018-04'!$C$2:$C$100,0)+1,0))))</f>
        <v>1234774423.4699998</v>
      </c>
      <c r="I41" s="17">
        <f ca="1">IF(OR(INDIRECT(CONCATENATE("'2018-05'!I",TEXT(MATCH($C41,'2018-05'!$C$2:$C$100,0)+1,0)))="",INDIRECT(CONCATENATE("'2018-04'!I",TEXT(MATCH($C41,'2018-04'!$C$2:$C$100,0)+1,0)))="",AND(INDIRECT(CONCATENATE("'2018-05'!I",TEXT(MATCH($C41,'2018-05'!$C$2:$C$100,0)+1,0)))="",INDIRECT(CONCATENATE("'2018-04'!I",TEXT(MATCH($C41,'2018-04'!$C$2:$C$100,0)+1,0)))="")),"Н/Д",INDIRECT(CONCATENATE("'2018-05'!I",TEXT(MATCH($C41,'2018-05'!$C$2:$C$100,0)+1,0)))-INDIRECT(CONCATENATE("'2018-04'!I",TEXT(MATCH($C41,'2018-04'!$C$2:$C$100,0)+1,0))))</f>
        <v>608139893.67999983</v>
      </c>
      <c r="J41" s="17" t="str">
        <f ca="1">IF(OR(INDIRECT(CONCATENATE("'2018-05'!J",TEXT(MATCH($C41,'2018-05'!$C$2:$C$100,0)+1,0)))="",INDIRECT(CONCATENATE("'2018-04'!J",TEXT(MATCH($C41,'2018-04'!$C$2:$C$100,0)+1,0)))="",AND(INDIRECT(CONCATENATE("'2018-05'!J",TEXT(MATCH($C41,'2018-05'!$C$2:$C$100,0)+1,0)))="",INDIRECT(CONCATENATE("'2018-04'!J",TEXT(MATCH($C41,'2018-04'!$C$2:$C$100,0)+1,0)))="")),"Н/Д",INDIRECT(CONCATENATE("'2018-05'!J",TEXT(MATCH($C41,'2018-05'!$C$2:$C$100,0)+1,0)))-INDIRECT(CONCATENATE("'2018-04'!J",TEXT(MATCH($C41,'2018-04'!$C$2:$C$100,0)+1,0))))</f>
        <v>Н/Д</v>
      </c>
      <c r="K41" s="17">
        <f ca="1">IF(OR(INDIRECT(CONCATENATE("'2018-05'!K",TEXT(MATCH($C41,'2018-05'!$C$2:$C$100,0)+1,0)))="",INDIRECT(CONCATENATE("'2018-04'!K",TEXT(MATCH($C41,'2018-04'!$C$2:$C$100,0)+1,0)))="",AND(INDIRECT(CONCATENATE("'2018-05'!K",TEXT(MATCH($C41,'2018-05'!$C$2:$C$100,0)+1,0)))="",INDIRECT(CONCATENATE("'2018-04'!K",TEXT(MATCH($C41,'2018-04'!$C$2:$C$100,0)+1,0)))="")),"Н/Д",INDIRECT(CONCATENATE("'2018-05'!K",TEXT(MATCH($C41,'2018-05'!$C$2:$C$100,0)+1,0)))-INDIRECT(CONCATENATE("'2018-04'!K",TEXT(MATCH($C41,'2018-04'!$C$2:$C$100,0)+1,0))))</f>
        <v>281218376.80999994</v>
      </c>
      <c r="L41" s="17">
        <f ca="1">IF(OR(INDIRECT(CONCATENATE("'2018-05'!L",TEXT(MATCH($C41,'2018-05'!$C$2:$C$100,0)+1,0)))="",INDIRECT(CONCATENATE("'2018-04'!L",TEXT(MATCH($C41,'2018-04'!$C$2:$C$100,0)+1,0)))="",AND(INDIRECT(CONCATENATE("'2018-05'!L",TEXT(MATCH($C41,'2018-05'!$C$2:$C$100,0)+1,0)))="",INDIRECT(CONCATENATE("'2018-04'!L",TEXT(MATCH($C41,'2018-04'!$C$2:$C$100,0)+1,0)))="")),"Н/Д",INDIRECT(CONCATENATE("'2018-05'!L",TEXT(MATCH($C41,'2018-05'!$C$2:$C$100,0)+1,0)))-INDIRECT(CONCATENATE("'2018-04'!L",TEXT(MATCH($C41,'2018-04'!$C$2:$C$100,0)+1,0))))</f>
        <v>517895336.86000013</v>
      </c>
      <c r="M41" s="17">
        <f ca="1">IF(OR(INDIRECT(CONCATENATE("'2018-05'!M",TEXT(MATCH($C41,'2018-05'!$C$2:$C$100,0)+1,0)))="",INDIRECT(CONCATENATE("'2018-04'!M",TEXT(MATCH($C41,'2018-04'!$C$2:$C$100,0)+1,0)))="",AND(INDIRECT(CONCATENATE("'2018-05'!M",TEXT(MATCH($C41,'2018-05'!$C$2:$C$100,0)+1,0)))="",INDIRECT(CONCATENATE("'2018-04'!M",TEXT(MATCH($C41,'2018-04'!$C$2:$C$100,0)+1,0)))="")),"Н/Д",INDIRECT(CONCATENATE("'2018-05'!M",TEXT(MATCH($C41,'2018-05'!$C$2:$C$100,0)+1,0)))-INDIRECT(CONCATENATE("'2018-04'!M",TEXT(MATCH($C41,'2018-04'!$C$2:$C$100,0)+1,0))))</f>
        <v>938380.07000000007</v>
      </c>
      <c r="N41" s="17">
        <f ca="1">IF(OR(INDIRECT(CONCATENATE("'2018-05'!N",TEXT(MATCH($C41,'2018-05'!$C$2:$C$100,0)+1,0)))="",INDIRECT(CONCATENATE("'2018-04'!N",TEXT(MATCH($C41,'2018-04'!$C$2:$C$100,0)+1,0)))="",AND(INDIRECT(CONCATENATE("'2018-05'!N",TEXT(MATCH($C41,'2018-05'!$C$2:$C$100,0)+1,0)))="",INDIRECT(CONCATENATE("'2018-04'!N",TEXT(MATCH($C41,'2018-04'!$C$2:$C$100,0)+1,0)))="")),"Н/Д",INDIRECT(CONCATENATE("'2018-05'!N",TEXT(MATCH($C41,'2018-05'!$C$2:$C$100,0)+1,0)))-INDIRECT(CONCATENATE("'2018-04'!NE",TEXT(MATCH($C41,'2018-04'!$C$2:$C$100,0)+1,0))))</f>
        <v>54633079.619999997</v>
      </c>
      <c r="O41" s="17">
        <f ca="1">IF(OR(INDIRECT(CONCATENATE("'2018-05'!O",TEXT(MATCH($C41,'2018-05'!$C$2:$C$100,0)+1,0)))="",INDIRECT(CONCATENATE("'2018-04'!O",TEXT(MATCH($C41,'2018-04'!$C$2:$C$100,0)+1,0)))="",AND(INDIRECT(CONCATENATE("'2018-05'!O",TEXT(MATCH($C41,'2018-05'!$C$2:$C$100,0)+1,0)))="",INDIRECT(CONCATENATE("'2018-04'!O",TEXT(MATCH($C41,'2018-04'!$C$2:$C$100,0)+1,0)))="")),"Н/Д",INDIRECT(CONCATENATE("'2018-05'!O",TEXT(MATCH($C41,'2018-05'!$C$2:$C$100,0)+1,0)))-INDIRECT(CONCATENATE("'2018-04'!O",TEXT(MATCH($C41,'2018-04'!$C$2:$C$100,0)+1,0))))</f>
        <v>831649.21999999974</v>
      </c>
      <c r="P41" s="17">
        <f ca="1">IF(OR(INDIRECT(CONCATENATE("'2018-05'!P",TEXT(MATCH($C41,'2018-05'!$C$2:$C$100,0)+1,0)))="",INDIRECT(CONCATENATE("'2018-04'!P",TEXT(MATCH($C41,'2018-04'!$C$2:$C$100,0)+1,0)))="",AND(INDIRECT(CONCATENATE("'2018-05'!P",TEXT(MATCH($C41,'2018-05'!$C$2:$C$100,0)+1,0)))="",INDIRECT(CONCATENATE("'2018-04'!P",TEXT(MATCH($C41,'2018-04'!$C$2:$C$100,0)+1,0)))="")),"Н/Д",INDIRECT(CONCATENATE("'2018-05'!P",TEXT(MATCH($C41,'2018-05'!$C$2:$C$100,0)+1,0)))-INDIRECT(CONCATENATE("'2018-04'!P",TEXT(MATCH($C41,'2018-04'!$C$2:$C$100,0)+1,0))))</f>
        <v>77771410.570000008</v>
      </c>
      <c r="Q41" s="17">
        <f ca="1">IF(OR(INDIRECT(CONCATENATE("'2018-05'!Q",TEXT(MATCH($C41,'2018-05'!$C$2:$C$100,0)+1,0)))="",INDIRECT(CONCATENATE("'2018-04'!Q",TEXT(MATCH($C41,'2018-04'!$C$2:$C$100,0)+1,0)))="",AND(INDIRECT(CONCATENATE("'2018-05'!Q",TEXT(MATCH($C41,'2018-05'!$C$2:$C$100,0)+1,0)))="",INDIRECT(CONCATENATE("'2018-04'!Q",TEXT(MATCH($C41,'2018-04'!$C$2:$C$100,0)+1,0)))="")),"Н/Д",INDIRECT(CONCATENATE("'2018-05'!Q",TEXT(MATCH($C41,'2018-05'!$C$2:$C$100,0)+1,0)))-INDIRECT(CONCATENATE("'2018-04'!Q",TEXT(MATCH($C41,'2018-04'!$C$2:$C$100,0)+1,0))))</f>
        <v>1452291.3600000003</v>
      </c>
      <c r="R41" s="17">
        <f ca="1">IF(OR(INDIRECT(CONCATENATE("'2018-05'!R",TEXT(MATCH($C41,'2018-05'!$C$2:$C$100,0)+1,0)))="",INDIRECT(CONCATENATE("'2018-04'!R",TEXT(MATCH($C41,'2018-04'!$C$2:$C$100,0)+1,0)))="",AND(INDIRECT(CONCATENATE("'2018-05'!R",TEXT(MATCH($C41,'2018-05'!$C$2:$C$100,0)+1,0)))="",INDIRECT(CONCATENATE("'2018-04'!R",TEXT(MATCH($C41,'2018-04'!$C$2:$C$100,0)+1,0)))="")),"Н/Д",INDIRECT(CONCATENATE("'2018-05'!R",TEXT(MATCH($C41,'2018-05'!$C$2:$C$100,0)+1,0)))-INDIRECT(CONCATENATE("'2018-04'!R",TEXT(MATCH($C41,'2018-04'!$C$2:$C$100,0)+1,0))))</f>
        <v>2928786.9900000021</v>
      </c>
      <c r="S41" s="17">
        <f ca="1">IF(OR(INDIRECT(CONCATENATE("'2018-05'!S",TEXT(MATCH($C41,'2018-05'!$C$2:$C$100,0)+1,0)))="",INDIRECT(CONCATENATE("'2018-04'!S",TEXT(MATCH($C41,'2018-04'!$C$2:$C$100,0)+1,0)))="",AND(INDIRECT(CONCATENATE("'2018-05'!S",TEXT(MATCH($C41,'2018-05'!$C$2:$C$100,0)+1,0)))="",INDIRECT(CONCATENATE("'2018-04'!S",TEXT(MATCH($C41,'2018-04'!$C$2:$C$100,0)+1,0)))="")),"Н/Д",INDIRECT(CONCATENATE("'2018-05'!S",TEXT(MATCH($C41,'2018-05'!$C$2:$C$100,0)+1,0)))-INDIRECT(CONCATENATE("'2018-04'!S",TEXT(MATCH($C41,'2018-04'!$C$2:$C$100,0)+1,0))))</f>
        <v>1412</v>
      </c>
      <c r="T41" s="17">
        <f ca="1">IF(OR(INDIRECT(CONCATENATE("'2018-05'!T",TEXT(MATCH($C41,'2018-05'!$C$2:$C$100,0)+1,0)))="",INDIRECT(CONCATENATE("'2018-04'!T",TEXT(MATCH($C41,'2018-04'!$C$2:$C$100,0)+1,0)))="",AND(INDIRECT(CONCATENATE("'2018-05'!T",TEXT(MATCH($C41,'2018-05'!$C$2:$C$100,0)+1,0)))="",INDIRECT(CONCATENATE("'2018-04'!T",TEXT(MATCH($C41,'2018-04'!$C$2:$C$100,0)+1,0)))="")),"Н/Д",INDIRECT(CONCATENATE("'2018-05'!T",TEXT(MATCH($C41,'2018-05'!$C$2:$C$100,0)+1,0)))-INDIRECT(CONCATENATE("'2018-04'!T",TEXT(MATCH($C41,'2018-04'!$C$2:$C$100,0)+1,0))))</f>
        <v>54839179.039999992</v>
      </c>
      <c r="U41" s="17">
        <f ca="1">IF(OR(INDIRECT(CONCATENATE("'2018-05'!U",TEXT(MATCH($C41,'2018-05'!$C$2:$C$100,0)+1,0)))="",INDIRECT(CONCATENATE("'2018-04'!U",TEXT(MATCH($C41,'2018-04'!$C$2:$C$100,0)+1,0)))="",AND(INDIRECT(CONCATENATE("'2018-05'!U",TEXT(MATCH($C41,'2018-05'!$C$2:$C$100,0)+1,0)))="",INDIRECT(CONCATENATE("'2018-04'!U",TEXT(MATCH($C41,'2018-04'!$C$2:$C$100,0)+1,0)))="")),"Н/Д",INDIRECT(CONCATENATE("'2018-05'!U",TEXT(MATCH($C41,'2018-05'!$C$2:$C$100,0)+1,0)))-INDIRECT(CONCATENATE("'2018-04'!U",TEXT(MATCH($C41,'2018-04'!$C$2:$C$100,0)+1,0))))</f>
        <v>13424477.080000002</v>
      </c>
      <c r="V41" s="17">
        <f ca="1">IF(OR(INDIRECT(CONCATENATE("'2018-05'!V",TEXT(MATCH($C41,'2018-05'!$C$2:$C$100,0)+1,0)))="",INDIRECT(CONCATENATE("'2018-04'!V",TEXT(MATCH($C41,'2018-04'!$C$2:$C$100,0)+1,0)))="",AND(INDIRECT(CONCATENATE("'2018-05'!V",TEXT(MATCH($C41,'2018-05'!$C$2:$C$100,0)+1,0)))="",INDIRECT(CONCATENATE("'2018-04'!V",TEXT(MATCH($C41,'2018-04'!$C$2:$C$100,0)+1,0)))="")),"Н/Д",INDIRECT(CONCATENATE("'2018-05'!V",TEXT(MATCH($C41,'2018-05'!$C$2:$C$100,0)+1,0)))-INDIRECT(CONCATENATE("'2018-04'!V",TEXT(MATCH($C41,'2018-04'!$C$2:$C$100,0)+1,0))))</f>
        <v>5876879217.0800018</v>
      </c>
      <c r="W41" s="17">
        <f ca="1">IF(OR(INDIRECT(CONCATENATE("'2018-05'!W",TEXT(MATCH($C41,'2018-05'!$C$2:$C$100,0)+1,0)))="",INDIRECT(CONCATENATE("'2018-04'!W",TEXT(MATCH($C41,'2018-04'!$C$2:$C$100,0)+1,0)))="",AND(INDIRECT(CONCATENATE("'2018-05'!W",TEXT(MATCH($C41,'2018-05'!$C$2:$C$100,0)+1,0)))="",INDIRECT(CONCATENATE("'2018-04'!W",TEXT(MATCH($C41,'2018-04'!$C$2:$C$100,0)+1,0)))="")),"Н/Д",INDIRECT(CONCATENATE("'2018-05'!W",TEXT(MATCH($C41,'2018-05'!$C$2:$C$100,0)+1,0)))-INDIRECT(CONCATENATE("'2018-04'!W",TEXT(MATCH($C41,'2018-04'!$C$2:$C$100,0)+1,0))))</f>
        <v>20806692757.269997</v>
      </c>
    </row>
    <row r="42" spans="1:23" x14ac:dyDescent="0.25">
      <c r="A42" s="2" t="s">
        <v>61</v>
      </c>
      <c r="B42" s="2" t="s">
        <v>65</v>
      </c>
      <c r="C42" s="15">
        <v>26000000</v>
      </c>
      <c r="D42" s="2" t="s">
        <v>208</v>
      </c>
      <c r="E42" s="17">
        <f ca="1">IF(OR(INDIRECT(CONCATENATE("'2018-05'!E",TEXT(MATCH($C42,'2018-05'!$C$2:$C$100,0)+1,0)))="",INDIRECT(CONCATENATE("'2018-04'!E",TEXT(MATCH($C42,'2018-04'!$C$2:$C$100,0)+1,0)))="",AND(INDIRECT(CONCATENATE("'2018-05'!E",TEXT(MATCH($C42,'2018-05'!$C$2:$C$100,0)+1,0)))="",INDIRECT(CONCATENATE("'2018-04'!E",TEXT(MATCH($C42,'2018-04'!$C$2:$C$100,0)+1,0)))="")),"Н/Д",INDIRECT(CONCATENATE("'2018-05'!E",TEXT(MATCH($C42,'2018-05'!$C$2:$C$100,0)+1,0)))-INDIRECT(CONCATENATE("'2018-04'!E",TEXT(MATCH($C42,'2018-04'!$C$2:$C$100,0)+1,0))))</f>
        <v>1560978614.7299995</v>
      </c>
      <c r="F42" s="17">
        <f ca="1">IF(OR(INDIRECT(CONCATENATE("'2018-05'!F",TEXT(MATCH($C42,'2018-05'!$C$2:$C$100,0)+1,0)))="",INDIRECT(CONCATENATE("'2018-04'!F",TEXT(MATCH($C42,'2018-04'!$C$2:$C$100,0)+1,0)))="",AND(INDIRECT(CONCATENATE("'2018-05'!F",TEXT(MATCH($C42,'2018-05'!$C$2:$C$100,0)+1,0)))="",INDIRECT(CONCATENATE("'2018-04'!F",TEXT(MATCH($C42,'2018-04'!$C$2:$C$100,0)+1,0)))="")),"Н/Д",INDIRECT(CONCATENATE("'2018-05'!F",TEXT(MATCH($C42,'2018-05'!$C$2:$C$100,0)+1,0)))-INDIRECT(CONCATENATE("'2018-04'!F",TEXT(MATCH($C42,'2018-04'!$C$2:$C$100,0)+1,0))))</f>
        <v>374751475.54999995</v>
      </c>
      <c r="G42" s="17">
        <f ca="1">IF(OR(INDIRECT(CONCATENATE("'2018-05'!G",TEXT(MATCH($C42,'2018-05'!$C$2:$C$100,0)+1,0)))="",INDIRECT(CONCATENATE("'2018-04'!G",TEXT(MATCH($C42,'2018-04'!$C$2:$C$100,0)+1,0)))="",AND(INDIRECT(CONCATENATE("'2018-05'!G",TEXT(MATCH($C42,'2018-05'!$C$2:$C$100,0)+1,0)))="",INDIRECT(CONCATENATE("'2018-04'!G",TEXT(MATCH($C42,'2018-04'!$C$2:$C$100,0)+1,0)))="")),"Н/Д",INDIRECT(CONCATENATE("'2018-05'!G",TEXT(MATCH($C42,'2018-05'!$C$2:$C$100,0)+1,0)))-INDIRECT(CONCATENATE("'2018-04'!G",TEXT(MATCH($C42,'2018-04'!$C$2:$C$100,0)+1,0))))</f>
        <v>1420955.099999994</v>
      </c>
      <c r="H42" s="17">
        <f ca="1">IF(OR(INDIRECT(CONCATENATE("'2018-05'!H",TEXT(MATCH($C42,'2018-05'!$C$2:$C$100,0)+1,0)))="",INDIRECT(CONCATENATE("'2018-04'!H",TEXT(MATCH($C42,'2018-04'!$C$2:$C$100,0)+1,0)))="",AND(INDIRECT(CONCATENATE("'2018-05'!H",TEXT(MATCH($C42,'2018-05'!$C$2:$C$100,0)+1,0)))="",INDIRECT(CONCATENATE("'2018-04'!H",TEXT(MATCH($C42,'2018-04'!$C$2:$C$100,0)+1,0)))="")),"Н/Д",INDIRECT(CONCATENATE("'2018-05'!H",TEXT(MATCH($C42,'2018-05'!$C$2:$C$100,0)+1,0)))-INDIRECT(CONCATENATE("'2018-04'!H",TEXT(MATCH($C42,'2018-04'!$C$2:$C$100,0)+1,0))))</f>
        <v>194551930.88</v>
      </c>
      <c r="I42" s="17">
        <f ca="1">IF(OR(INDIRECT(CONCATENATE("'2018-05'!I",TEXT(MATCH($C42,'2018-05'!$C$2:$C$100,0)+1,0)))="",INDIRECT(CONCATENATE("'2018-04'!I",TEXT(MATCH($C42,'2018-04'!$C$2:$C$100,0)+1,0)))="",AND(INDIRECT(CONCATENATE("'2018-05'!I",TEXT(MATCH($C42,'2018-05'!$C$2:$C$100,0)+1,0)))="",INDIRECT(CONCATENATE("'2018-04'!I",TEXT(MATCH($C42,'2018-04'!$C$2:$C$100,0)+1,0)))="")),"Н/Д",INDIRECT(CONCATENATE("'2018-05'!I",TEXT(MATCH($C42,'2018-05'!$C$2:$C$100,0)+1,0)))-INDIRECT(CONCATENATE("'2018-04'!I",TEXT(MATCH($C42,'2018-04'!$C$2:$C$100,0)+1,0))))</f>
        <v>49315225</v>
      </c>
      <c r="J42" s="17" t="str">
        <f ca="1">IF(OR(INDIRECT(CONCATENATE("'2018-05'!J",TEXT(MATCH($C42,'2018-05'!$C$2:$C$100,0)+1,0)))="",INDIRECT(CONCATENATE("'2018-04'!J",TEXT(MATCH($C42,'2018-04'!$C$2:$C$100,0)+1,0)))="",AND(INDIRECT(CONCATENATE("'2018-05'!J",TEXT(MATCH($C42,'2018-05'!$C$2:$C$100,0)+1,0)))="",INDIRECT(CONCATENATE("'2018-04'!J",TEXT(MATCH($C42,'2018-04'!$C$2:$C$100,0)+1,0)))="")),"Н/Д",INDIRECT(CONCATENATE("'2018-05'!J",TEXT(MATCH($C42,'2018-05'!$C$2:$C$100,0)+1,0)))-INDIRECT(CONCATENATE("'2018-04'!J",TEXT(MATCH($C42,'2018-04'!$C$2:$C$100,0)+1,0))))</f>
        <v>Н/Д</v>
      </c>
      <c r="K42" s="17">
        <f ca="1">IF(OR(INDIRECT(CONCATENATE("'2018-05'!K",TEXT(MATCH($C42,'2018-05'!$C$2:$C$100,0)+1,0)))="",INDIRECT(CONCATENATE("'2018-04'!K",TEXT(MATCH($C42,'2018-04'!$C$2:$C$100,0)+1,0)))="",AND(INDIRECT(CONCATENATE("'2018-05'!K",TEXT(MATCH($C42,'2018-05'!$C$2:$C$100,0)+1,0)))="",INDIRECT(CONCATENATE("'2018-04'!K",TEXT(MATCH($C42,'2018-04'!$C$2:$C$100,0)+1,0)))="")),"Н/Д",INDIRECT(CONCATENATE("'2018-05'!K",TEXT(MATCH($C42,'2018-05'!$C$2:$C$100,0)+1,0)))-INDIRECT(CONCATENATE("'2018-04'!K",TEXT(MATCH($C42,'2018-04'!$C$2:$C$100,0)+1,0))))</f>
        <v>19531452.050000004</v>
      </c>
      <c r="L42" s="17">
        <f ca="1">IF(OR(INDIRECT(CONCATENATE("'2018-05'!L",TEXT(MATCH($C42,'2018-05'!$C$2:$C$100,0)+1,0)))="",INDIRECT(CONCATENATE("'2018-04'!L",TEXT(MATCH($C42,'2018-04'!$C$2:$C$100,0)+1,0)))="",AND(INDIRECT(CONCATENATE("'2018-05'!L",TEXT(MATCH($C42,'2018-05'!$C$2:$C$100,0)+1,0)))="",INDIRECT(CONCATENATE("'2018-04'!L",TEXT(MATCH($C42,'2018-04'!$C$2:$C$100,0)+1,0)))="")),"Н/Д",INDIRECT(CONCATENATE("'2018-05'!L",TEXT(MATCH($C42,'2018-05'!$C$2:$C$100,0)+1,0)))-INDIRECT(CONCATENATE("'2018-04'!L",TEXT(MATCH($C42,'2018-04'!$C$2:$C$100,0)+1,0))))</f>
        <v>87514573.929999992</v>
      </c>
      <c r="M42" s="17">
        <f ca="1">IF(OR(INDIRECT(CONCATENATE("'2018-05'!M",TEXT(MATCH($C42,'2018-05'!$C$2:$C$100,0)+1,0)))="",INDIRECT(CONCATENATE("'2018-04'!M",TEXT(MATCH($C42,'2018-04'!$C$2:$C$100,0)+1,0)))="",AND(INDIRECT(CONCATENATE("'2018-05'!M",TEXT(MATCH($C42,'2018-05'!$C$2:$C$100,0)+1,0)))="",INDIRECT(CONCATENATE("'2018-04'!M",TEXT(MATCH($C42,'2018-04'!$C$2:$C$100,0)+1,0)))="")),"Н/Д",INDIRECT(CONCATENATE("'2018-05'!M",TEXT(MATCH($C42,'2018-05'!$C$2:$C$100,0)+1,0)))-INDIRECT(CONCATENATE("'2018-04'!M",TEXT(MATCH($C42,'2018-04'!$C$2:$C$100,0)+1,0))))</f>
        <v>105184.78</v>
      </c>
      <c r="N42" s="17">
        <f ca="1">IF(OR(INDIRECT(CONCATENATE("'2018-05'!N",TEXT(MATCH($C42,'2018-05'!$C$2:$C$100,0)+1,0)))="",INDIRECT(CONCATENATE("'2018-04'!N",TEXT(MATCH($C42,'2018-04'!$C$2:$C$100,0)+1,0)))="",AND(INDIRECT(CONCATENATE("'2018-05'!N",TEXT(MATCH($C42,'2018-05'!$C$2:$C$100,0)+1,0)))="",INDIRECT(CONCATENATE("'2018-04'!N",TEXT(MATCH($C42,'2018-04'!$C$2:$C$100,0)+1,0)))="")),"Н/Д",INDIRECT(CONCATENATE("'2018-05'!N",TEXT(MATCH($C42,'2018-05'!$C$2:$C$100,0)+1,0)))-INDIRECT(CONCATENATE("'2018-04'!NE",TEXT(MATCH($C42,'2018-04'!$C$2:$C$100,0)+1,0))))</f>
        <v>19956548.789999999</v>
      </c>
      <c r="O42" s="17">
        <f ca="1">IF(OR(INDIRECT(CONCATENATE("'2018-05'!O",TEXT(MATCH($C42,'2018-05'!$C$2:$C$100,0)+1,0)))="",INDIRECT(CONCATENATE("'2018-04'!O",TEXT(MATCH($C42,'2018-04'!$C$2:$C$100,0)+1,0)))="",AND(INDIRECT(CONCATENATE("'2018-05'!O",TEXT(MATCH($C42,'2018-05'!$C$2:$C$100,0)+1,0)))="",INDIRECT(CONCATENATE("'2018-04'!O",TEXT(MATCH($C42,'2018-04'!$C$2:$C$100,0)+1,0)))="")),"Н/Д",INDIRECT(CONCATENATE("'2018-05'!O",TEXT(MATCH($C42,'2018-05'!$C$2:$C$100,0)+1,0)))-INDIRECT(CONCATENATE("'2018-04'!O",TEXT(MATCH($C42,'2018-04'!$C$2:$C$100,0)+1,0))))</f>
        <v>-285</v>
      </c>
      <c r="P42" s="17">
        <f ca="1">IF(OR(INDIRECT(CONCATENATE("'2018-05'!P",TEXT(MATCH($C42,'2018-05'!$C$2:$C$100,0)+1,0)))="",INDIRECT(CONCATENATE("'2018-04'!P",TEXT(MATCH($C42,'2018-04'!$C$2:$C$100,0)+1,0)))="",AND(INDIRECT(CONCATENATE("'2018-05'!P",TEXT(MATCH($C42,'2018-05'!$C$2:$C$100,0)+1,0)))="",INDIRECT(CONCATENATE("'2018-04'!P",TEXT(MATCH($C42,'2018-04'!$C$2:$C$100,0)+1,0)))="")),"Н/Д",INDIRECT(CONCATENATE("'2018-05'!P",TEXT(MATCH($C42,'2018-05'!$C$2:$C$100,0)+1,0)))-INDIRECT(CONCATENATE("'2018-04'!P",TEXT(MATCH($C42,'2018-04'!$C$2:$C$100,0)+1,0))))</f>
        <v>4713398.3999999985</v>
      </c>
      <c r="Q42" s="17">
        <f ca="1">IF(OR(INDIRECT(CONCATENATE("'2018-05'!Q",TEXT(MATCH($C42,'2018-05'!$C$2:$C$100,0)+1,0)))="",INDIRECT(CONCATENATE("'2018-04'!Q",TEXT(MATCH($C42,'2018-04'!$C$2:$C$100,0)+1,0)))="",AND(INDIRECT(CONCATENATE("'2018-05'!Q",TEXT(MATCH($C42,'2018-05'!$C$2:$C$100,0)+1,0)))="",INDIRECT(CONCATENATE("'2018-04'!Q",TEXT(MATCH($C42,'2018-04'!$C$2:$C$100,0)+1,0)))="")),"Н/Д",INDIRECT(CONCATENATE("'2018-05'!Q",TEXT(MATCH($C42,'2018-05'!$C$2:$C$100,0)+1,0)))-INDIRECT(CONCATENATE("'2018-04'!Q",TEXT(MATCH($C42,'2018-04'!$C$2:$C$100,0)+1,0))))</f>
        <v>283446.01</v>
      </c>
      <c r="R42" s="17">
        <f ca="1">IF(OR(INDIRECT(CONCATENATE("'2018-05'!R",TEXT(MATCH($C42,'2018-05'!$C$2:$C$100,0)+1,0)))="",INDIRECT(CONCATENATE("'2018-04'!R",TEXT(MATCH($C42,'2018-04'!$C$2:$C$100,0)+1,0)))="",AND(INDIRECT(CONCATENATE("'2018-05'!R",TEXT(MATCH($C42,'2018-05'!$C$2:$C$100,0)+1,0)))="",INDIRECT(CONCATENATE("'2018-04'!R",TEXT(MATCH($C42,'2018-04'!$C$2:$C$100,0)+1,0)))="")),"Н/Д",INDIRECT(CONCATENATE("'2018-05'!R",TEXT(MATCH($C42,'2018-05'!$C$2:$C$100,0)+1,0)))-INDIRECT(CONCATENATE("'2018-04'!R",TEXT(MATCH($C42,'2018-04'!$C$2:$C$100,0)+1,0))))</f>
        <v>132906.85000000009</v>
      </c>
      <c r="S42" s="17">
        <f ca="1">IF(OR(INDIRECT(CONCATENATE("'2018-05'!S",TEXT(MATCH($C42,'2018-05'!$C$2:$C$100,0)+1,0)))="",INDIRECT(CONCATENATE("'2018-04'!S",TEXT(MATCH($C42,'2018-04'!$C$2:$C$100,0)+1,0)))="",AND(INDIRECT(CONCATENATE("'2018-05'!S",TEXT(MATCH($C42,'2018-05'!$C$2:$C$100,0)+1,0)))="",INDIRECT(CONCATENATE("'2018-04'!S",TEXT(MATCH($C42,'2018-04'!$C$2:$C$100,0)+1,0)))="")),"Н/Д",INDIRECT(CONCATENATE("'2018-05'!S",TEXT(MATCH($C42,'2018-05'!$C$2:$C$100,0)+1,0)))-INDIRECT(CONCATENATE("'2018-04'!S",TEXT(MATCH($C42,'2018-04'!$C$2:$C$100,0)+1,0))))</f>
        <v>0</v>
      </c>
      <c r="T42" s="17">
        <f ca="1">IF(OR(INDIRECT(CONCATENATE("'2018-05'!T",TEXT(MATCH($C42,'2018-05'!$C$2:$C$100,0)+1,0)))="",INDIRECT(CONCATENATE("'2018-04'!T",TEXT(MATCH($C42,'2018-04'!$C$2:$C$100,0)+1,0)))="",AND(INDIRECT(CONCATENATE("'2018-05'!T",TEXT(MATCH($C42,'2018-05'!$C$2:$C$100,0)+1,0)))="",INDIRECT(CONCATENATE("'2018-04'!T",TEXT(MATCH($C42,'2018-04'!$C$2:$C$100,0)+1,0)))="")),"Н/Д",INDIRECT(CONCATENATE("'2018-05'!T",TEXT(MATCH($C42,'2018-05'!$C$2:$C$100,0)+1,0)))-INDIRECT(CONCATENATE("'2018-04'!T",TEXT(MATCH($C42,'2018-04'!$C$2:$C$100,0)+1,0))))</f>
        <v>7730571.2000000011</v>
      </c>
      <c r="U42" s="17">
        <f ca="1">IF(OR(INDIRECT(CONCATENATE("'2018-05'!U",TEXT(MATCH($C42,'2018-05'!$C$2:$C$100,0)+1,0)))="",INDIRECT(CONCATENATE("'2018-04'!U",TEXT(MATCH($C42,'2018-04'!$C$2:$C$100,0)+1,0)))="",AND(INDIRECT(CONCATENATE("'2018-05'!U",TEXT(MATCH($C42,'2018-05'!$C$2:$C$100,0)+1,0)))="",INDIRECT(CONCATENATE("'2018-04'!U",TEXT(MATCH($C42,'2018-04'!$C$2:$C$100,0)+1,0)))="")),"Н/Д",INDIRECT(CONCATENATE("'2018-05'!U",TEXT(MATCH($C42,'2018-05'!$C$2:$C$100,0)+1,0)))-INDIRECT(CONCATENATE("'2018-04'!U",TEXT(MATCH($C42,'2018-04'!$C$2:$C$100,0)+1,0))))</f>
        <v>-128799.79999999981</v>
      </c>
      <c r="V42" s="17">
        <f ca="1">IF(OR(INDIRECT(CONCATENATE("'2018-05'!V",TEXT(MATCH($C42,'2018-05'!$C$2:$C$100,0)+1,0)))="",INDIRECT(CONCATENATE("'2018-04'!V",TEXT(MATCH($C42,'2018-04'!$C$2:$C$100,0)+1,0)))="",AND(INDIRECT(CONCATENATE("'2018-05'!V",TEXT(MATCH($C42,'2018-05'!$C$2:$C$100,0)+1,0)))="",INDIRECT(CONCATENATE("'2018-04'!V",TEXT(MATCH($C42,'2018-04'!$C$2:$C$100,0)+1,0)))="")),"Н/Д",INDIRECT(CONCATENATE("'2018-05'!V",TEXT(MATCH($C42,'2018-05'!$C$2:$C$100,0)+1,0)))-INDIRECT(CONCATENATE("'2018-04'!V",TEXT(MATCH($C42,'2018-04'!$C$2:$C$100,0)+1,0))))</f>
        <v>1186227139.1799998</v>
      </c>
      <c r="W42" s="17">
        <f ca="1">IF(OR(INDIRECT(CONCATENATE("'2018-05'!W",TEXT(MATCH($C42,'2018-05'!$C$2:$C$100,0)+1,0)))="",INDIRECT(CONCATENATE("'2018-04'!W",TEXT(MATCH($C42,'2018-04'!$C$2:$C$100,0)+1,0)))="",AND(INDIRECT(CONCATENATE("'2018-05'!W",TEXT(MATCH($C42,'2018-05'!$C$2:$C$100,0)+1,0)))="",INDIRECT(CONCATENATE("'2018-04'!W",TEXT(MATCH($C42,'2018-04'!$C$2:$C$100,0)+1,0)))="")),"Н/Д",INDIRECT(CONCATENATE("'2018-05'!W",TEXT(MATCH($C42,'2018-05'!$C$2:$C$100,0)+1,0)))-INDIRECT(CONCATENATE("'2018-04'!W",TEXT(MATCH($C42,'2018-04'!$C$2:$C$100,0)+1,0))))</f>
        <v>3495913907.3400002</v>
      </c>
    </row>
    <row r="43" spans="1:23" x14ac:dyDescent="0.25">
      <c r="A43" s="2" t="s">
        <v>61</v>
      </c>
      <c r="B43" s="2" t="s">
        <v>66</v>
      </c>
      <c r="C43" s="15">
        <v>90000000</v>
      </c>
      <c r="D43" s="2" t="s">
        <v>208</v>
      </c>
      <c r="E43" s="17">
        <f ca="1">IF(OR(INDIRECT(CONCATENATE("'2018-05'!E",TEXT(MATCH($C43,'2018-05'!$C$2:$C$100,0)+1,0)))="",INDIRECT(CONCATENATE("'2018-04'!E",TEXT(MATCH($C43,'2018-04'!$C$2:$C$100,0)+1,0)))="",AND(INDIRECT(CONCATENATE("'2018-05'!E",TEXT(MATCH($C43,'2018-05'!$C$2:$C$100,0)+1,0)))="",INDIRECT(CONCATENATE("'2018-04'!E",TEXT(MATCH($C43,'2018-04'!$C$2:$C$100,0)+1,0)))="")),"Н/Д",INDIRECT(CONCATENATE("'2018-05'!E",TEXT(MATCH($C43,'2018-05'!$C$2:$C$100,0)+1,0)))-INDIRECT(CONCATENATE("'2018-04'!E",TEXT(MATCH($C43,'2018-04'!$C$2:$C$100,0)+1,0))))</f>
        <v>2506221367.5400009</v>
      </c>
      <c r="F43" s="17">
        <f ca="1">IF(OR(INDIRECT(CONCATENATE("'2018-05'!F",TEXT(MATCH($C43,'2018-05'!$C$2:$C$100,0)+1,0)))="",INDIRECT(CONCATENATE("'2018-04'!F",TEXT(MATCH($C43,'2018-04'!$C$2:$C$100,0)+1,0)))="",AND(INDIRECT(CONCATENATE("'2018-05'!F",TEXT(MATCH($C43,'2018-05'!$C$2:$C$100,0)+1,0)))="",INDIRECT(CONCATENATE("'2018-04'!F",TEXT(MATCH($C43,'2018-04'!$C$2:$C$100,0)+1,0)))="")),"Н/Д",INDIRECT(CONCATENATE("'2018-05'!F",TEXT(MATCH($C43,'2018-05'!$C$2:$C$100,0)+1,0)))-INDIRECT(CONCATENATE("'2018-04'!F",TEXT(MATCH($C43,'2018-04'!$C$2:$C$100,0)+1,0))))</f>
        <v>1297034754.8499999</v>
      </c>
      <c r="G43" s="17">
        <f ca="1">IF(OR(INDIRECT(CONCATENATE("'2018-05'!G",TEXT(MATCH($C43,'2018-05'!$C$2:$C$100,0)+1,0)))="",INDIRECT(CONCATENATE("'2018-04'!G",TEXT(MATCH($C43,'2018-04'!$C$2:$C$100,0)+1,0)))="",AND(INDIRECT(CONCATENATE("'2018-05'!G",TEXT(MATCH($C43,'2018-05'!$C$2:$C$100,0)+1,0)))="",INDIRECT(CONCATENATE("'2018-04'!G",TEXT(MATCH($C43,'2018-04'!$C$2:$C$100,0)+1,0)))="")),"Н/Д",INDIRECT(CONCATENATE("'2018-05'!G",TEXT(MATCH($C43,'2018-05'!$C$2:$C$100,0)+1,0)))-INDIRECT(CONCATENATE("'2018-04'!G",TEXT(MATCH($C43,'2018-04'!$C$2:$C$100,0)+1,0))))</f>
        <v>57244726.049999952</v>
      </c>
      <c r="H43" s="17">
        <f ca="1">IF(OR(INDIRECT(CONCATENATE("'2018-05'!H",TEXT(MATCH($C43,'2018-05'!$C$2:$C$100,0)+1,0)))="",INDIRECT(CONCATENATE("'2018-04'!H",TEXT(MATCH($C43,'2018-04'!$C$2:$C$100,0)+1,0)))="",AND(INDIRECT(CONCATENATE("'2018-05'!H",TEXT(MATCH($C43,'2018-05'!$C$2:$C$100,0)+1,0)))="",INDIRECT(CONCATENATE("'2018-04'!H",TEXT(MATCH($C43,'2018-04'!$C$2:$C$100,0)+1,0)))="")),"Н/Д",INDIRECT(CONCATENATE("'2018-05'!H",TEXT(MATCH($C43,'2018-05'!$C$2:$C$100,0)+1,0)))-INDIRECT(CONCATENATE("'2018-04'!H",TEXT(MATCH($C43,'2018-04'!$C$2:$C$100,0)+1,0))))</f>
        <v>580344253.1500001</v>
      </c>
      <c r="I43" s="17">
        <f ca="1">IF(OR(INDIRECT(CONCATENATE("'2018-05'!I",TEXT(MATCH($C43,'2018-05'!$C$2:$C$100,0)+1,0)))="",INDIRECT(CONCATENATE("'2018-04'!I",TEXT(MATCH($C43,'2018-04'!$C$2:$C$100,0)+1,0)))="",AND(INDIRECT(CONCATENATE("'2018-05'!I",TEXT(MATCH($C43,'2018-05'!$C$2:$C$100,0)+1,0)))="",INDIRECT(CONCATENATE("'2018-04'!I",TEXT(MATCH($C43,'2018-04'!$C$2:$C$100,0)+1,0)))="")),"Н/Д",INDIRECT(CONCATENATE("'2018-05'!I",TEXT(MATCH($C43,'2018-05'!$C$2:$C$100,0)+1,0)))-INDIRECT(CONCATENATE("'2018-04'!I",TEXT(MATCH($C43,'2018-04'!$C$2:$C$100,0)+1,0))))</f>
        <v>324787323.99000001</v>
      </c>
      <c r="J43" s="17" t="str">
        <f ca="1">IF(OR(INDIRECT(CONCATENATE("'2018-05'!J",TEXT(MATCH($C43,'2018-05'!$C$2:$C$100,0)+1,0)))="",INDIRECT(CONCATENATE("'2018-04'!J",TEXT(MATCH($C43,'2018-04'!$C$2:$C$100,0)+1,0)))="",AND(INDIRECT(CONCATENATE("'2018-05'!J",TEXT(MATCH($C43,'2018-05'!$C$2:$C$100,0)+1,0)))="",INDIRECT(CONCATENATE("'2018-04'!J",TEXT(MATCH($C43,'2018-04'!$C$2:$C$100,0)+1,0)))="")),"Н/Д",INDIRECT(CONCATENATE("'2018-05'!J",TEXT(MATCH($C43,'2018-05'!$C$2:$C$100,0)+1,0)))-INDIRECT(CONCATENATE("'2018-04'!J",TEXT(MATCH($C43,'2018-04'!$C$2:$C$100,0)+1,0))))</f>
        <v>Н/Д</v>
      </c>
      <c r="K43" s="17">
        <f ca="1">IF(OR(INDIRECT(CONCATENATE("'2018-05'!K",TEXT(MATCH($C43,'2018-05'!$C$2:$C$100,0)+1,0)))="",INDIRECT(CONCATENATE("'2018-04'!K",TEXT(MATCH($C43,'2018-04'!$C$2:$C$100,0)+1,0)))="",AND(INDIRECT(CONCATENATE("'2018-05'!K",TEXT(MATCH($C43,'2018-05'!$C$2:$C$100,0)+1,0)))="",INDIRECT(CONCATENATE("'2018-04'!K",TEXT(MATCH($C43,'2018-04'!$C$2:$C$100,0)+1,0)))="")),"Н/Д",INDIRECT(CONCATENATE("'2018-05'!K",TEXT(MATCH($C43,'2018-05'!$C$2:$C$100,0)+1,0)))-INDIRECT(CONCATENATE("'2018-04'!K",TEXT(MATCH($C43,'2018-04'!$C$2:$C$100,0)+1,0))))</f>
        <v>133691804.68999997</v>
      </c>
      <c r="L43" s="17">
        <f ca="1">IF(OR(INDIRECT(CONCATENATE("'2018-05'!L",TEXT(MATCH($C43,'2018-05'!$C$2:$C$100,0)+1,0)))="",INDIRECT(CONCATENATE("'2018-04'!L",TEXT(MATCH($C43,'2018-04'!$C$2:$C$100,0)+1,0)))="",AND(INDIRECT(CONCATENATE("'2018-05'!L",TEXT(MATCH($C43,'2018-05'!$C$2:$C$100,0)+1,0)))="",INDIRECT(CONCATENATE("'2018-04'!L",TEXT(MATCH($C43,'2018-04'!$C$2:$C$100,0)+1,0)))="")),"Н/Д",INDIRECT(CONCATENATE("'2018-05'!L",TEXT(MATCH($C43,'2018-05'!$C$2:$C$100,0)+1,0)))-INDIRECT(CONCATENATE("'2018-04'!L",TEXT(MATCH($C43,'2018-04'!$C$2:$C$100,0)+1,0))))</f>
        <v>165642383.39999998</v>
      </c>
      <c r="M43" s="17">
        <f ca="1">IF(OR(INDIRECT(CONCATENATE("'2018-05'!M",TEXT(MATCH($C43,'2018-05'!$C$2:$C$100,0)+1,0)))="",INDIRECT(CONCATENATE("'2018-04'!M",TEXT(MATCH($C43,'2018-04'!$C$2:$C$100,0)+1,0)))="",AND(INDIRECT(CONCATENATE("'2018-05'!M",TEXT(MATCH($C43,'2018-05'!$C$2:$C$100,0)+1,0)))="",INDIRECT(CONCATENATE("'2018-04'!M",TEXT(MATCH($C43,'2018-04'!$C$2:$C$100,0)+1,0)))="")),"Н/Д",INDIRECT(CONCATENATE("'2018-05'!M",TEXT(MATCH($C43,'2018-05'!$C$2:$C$100,0)+1,0)))-INDIRECT(CONCATENATE("'2018-04'!M",TEXT(MATCH($C43,'2018-04'!$C$2:$C$100,0)+1,0))))</f>
        <v>1102244.21</v>
      </c>
      <c r="N43" s="17">
        <f ca="1">IF(OR(INDIRECT(CONCATENATE("'2018-05'!N",TEXT(MATCH($C43,'2018-05'!$C$2:$C$100,0)+1,0)))="",INDIRECT(CONCATENATE("'2018-04'!N",TEXT(MATCH($C43,'2018-04'!$C$2:$C$100,0)+1,0)))="",AND(INDIRECT(CONCATENATE("'2018-05'!N",TEXT(MATCH($C43,'2018-05'!$C$2:$C$100,0)+1,0)))="",INDIRECT(CONCATENATE("'2018-04'!N",TEXT(MATCH($C43,'2018-04'!$C$2:$C$100,0)+1,0)))="")),"Н/Д",INDIRECT(CONCATENATE("'2018-05'!N",TEXT(MATCH($C43,'2018-05'!$C$2:$C$100,0)+1,0)))-INDIRECT(CONCATENATE("'2018-04'!NE",TEXT(MATCH($C43,'2018-04'!$C$2:$C$100,0)+1,0))))</f>
        <v>45808477.259999998</v>
      </c>
      <c r="O43" s="17">
        <f ca="1">IF(OR(INDIRECT(CONCATENATE("'2018-05'!O",TEXT(MATCH($C43,'2018-05'!$C$2:$C$100,0)+1,0)))="",INDIRECT(CONCATENATE("'2018-04'!O",TEXT(MATCH($C43,'2018-04'!$C$2:$C$100,0)+1,0)))="",AND(INDIRECT(CONCATENATE("'2018-05'!O",TEXT(MATCH($C43,'2018-05'!$C$2:$C$100,0)+1,0)))="",INDIRECT(CONCATENATE("'2018-04'!O",TEXT(MATCH($C43,'2018-04'!$C$2:$C$100,0)+1,0)))="")),"Н/Д",INDIRECT(CONCATENATE("'2018-05'!O",TEXT(MATCH($C43,'2018-05'!$C$2:$C$100,0)+1,0)))-INDIRECT(CONCATENATE("'2018-04'!O",TEXT(MATCH($C43,'2018-04'!$C$2:$C$100,0)+1,0))))</f>
        <v>120095.8</v>
      </c>
      <c r="P43" s="17">
        <f ca="1">IF(OR(INDIRECT(CONCATENATE("'2018-05'!P",TEXT(MATCH($C43,'2018-05'!$C$2:$C$100,0)+1,0)))="",INDIRECT(CONCATENATE("'2018-04'!P",TEXT(MATCH($C43,'2018-04'!$C$2:$C$100,0)+1,0)))="",AND(INDIRECT(CONCATENATE("'2018-05'!P",TEXT(MATCH($C43,'2018-05'!$C$2:$C$100,0)+1,0)))="",INDIRECT(CONCATENATE("'2018-04'!P",TEXT(MATCH($C43,'2018-04'!$C$2:$C$100,0)+1,0)))="")),"Н/Д",INDIRECT(CONCATENATE("'2018-05'!P",TEXT(MATCH($C43,'2018-05'!$C$2:$C$100,0)+1,0)))-INDIRECT(CONCATENATE("'2018-04'!P",TEXT(MATCH($C43,'2018-04'!$C$2:$C$100,0)+1,0))))</f>
        <v>38879147.159999996</v>
      </c>
      <c r="Q43" s="17">
        <f ca="1">IF(OR(INDIRECT(CONCATENATE("'2018-05'!Q",TEXT(MATCH($C43,'2018-05'!$C$2:$C$100,0)+1,0)))="",INDIRECT(CONCATENATE("'2018-04'!Q",TEXT(MATCH($C43,'2018-04'!$C$2:$C$100,0)+1,0)))="",AND(INDIRECT(CONCATENATE("'2018-05'!Q",TEXT(MATCH($C43,'2018-05'!$C$2:$C$100,0)+1,0)))="",INDIRECT(CONCATENATE("'2018-04'!Q",TEXT(MATCH($C43,'2018-04'!$C$2:$C$100,0)+1,0)))="")),"Н/Д",INDIRECT(CONCATENATE("'2018-05'!Q",TEXT(MATCH($C43,'2018-05'!$C$2:$C$100,0)+1,0)))-INDIRECT(CONCATENATE("'2018-04'!Q",TEXT(MATCH($C43,'2018-04'!$C$2:$C$100,0)+1,0))))</f>
        <v>1392988.9300000006</v>
      </c>
      <c r="R43" s="17">
        <f ca="1">IF(OR(INDIRECT(CONCATENATE("'2018-05'!R",TEXT(MATCH($C43,'2018-05'!$C$2:$C$100,0)+1,0)))="",INDIRECT(CONCATENATE("'2018-04'!R",TEXT(MATCH($C43,'2018-04'!$C$2:$C$100,0)+1,0)))="",AND(INDIRECT(CONCATENATE("'2018-05'!R",TEXT(MATCH($C43,'2018-05'!$C$2:$C$100,0)+1,0)))="",INDIRECT(CONCATENATE("'2018-04'!R",TEXT(MATCH($C43,'2018-04'!$C$2:$C$100,0)+1,0)))="")),"Н/Д",INDIRECT(CONCATENATE("'2018-05'!R",TEXT(MATCH($C43,'2018-05'!$C$2:$C$100,0)+1,0)))-INDIRECT(CONCATENATE("'2018-04'!R",TEXT(MATCH($C43,'2018-04'!$C$2:$C$100,0)+1,0))))</f>
        <v>6093934.2800000012</v>
      </c>
      <c r="S43" s="17">
        <f ca="1">IF(OR(INDIRECT(CONCATENATE("'2018-05'!S",TEXT(MATCH($C43,'2018-05'!$C$2:$C$100,0)+1,0)))="",INDIRECT(CONCATENATE("'2018-04'!S",TEXT(MATCH($C43,'2018-04'!$C$2:$C$100,0)+1,0)))="",AND(INDIRECT(CONCATENATE("'2018-05'!S",TEXT(MATCH($C43,'2018-05'!$C$2:$C$100,0)+1,0)))="",INDIRECT(CONCATENATE("'2018-04'!S",TEXT(MATCH($C43,'2018-04'!$C$2:$C$100,0)+1,0)))="")),"Н/Д",INDIRECT(CONCATENATE("'2018-05'!S",TEXT(MATCH($C43,'2018-05'!$C$2:$C$100,0)+1,0)))-INDIRECT(CONCATENATE("'2018-04'!S",TEXT(MATCH($C43,'2018-04'!$C$2:$C$100,0)+1,0))))</f>
        <v>20000</v>
      </c>
      <c r="T43" s="17">
        <f ca="1">IF(OR(INDIRECT(CONCATENATE("'2018-05'!T",TEXT(MATCH($C43,'2018-05'!$C$2:$C$100,0)+1,0)))="",INDIRECT(CONCATENATE("'2018-04'!T",TEXT(MATCH($C43,'2018-04'!$C$2:$C$100,0)+1,0)))="",AND(INDIRECT(CONCATENATE("'2018-05'!T",TEXT(MATCH($C43,'2018-05'!$C$2:$C$100,0)+1,0)))="",INDIRECT(CONCATENATE("'2018-04'!T",TEXT(MATCH($C43,'2018-04'!$C$2:$C$100,0)+1,0)))="")),"Н/Д",INDIRECT(CONCATENATE("'2018-05'!T",TEXT(MATCH($C43,'2018-05'!$C$2:$C$100,0)+1,0)))-INDIRECT(CONCATENATE("'2018-04'!T",TEXT(MATCH($C43,'2018-04'!$C$2:$C$100,0)+1,0))))</f>
        <v>15154690.469999999</v>
      </c>
      <c r="U43" s="17">
        <f ca="1">IF(OR(INDIRECT(CONCATENATE("'2018-05'!U",TEXT(MATCH($C43,'2018-05'!$C$2:$C$100,0)+1,0)))="",INDIRECT(CONCATENATE("'2018-04'!U",TEXT(MATCH($C43,'2018-04'!$C$2:$C$100,0)+1,0)))="",AND(INDIRECT(CONCATENATE("'2018-05'!U",TEXT(MATCH($C43,'2018-05'!$C$2:$C$100,0)+1,0)))="",INDIRECT(CONCATENATE("'2018-04'!U",TEXT(MATCH($C43,'2018-04'!$C$2:$C$100,0)+1,0)))="")),"Н/Д",INDIRECT(CONCATENATE("'2018-05'!U",TEXT(MATCH($C43,'2018-05'!$C$2:$C$100,0)+1,0)))-INDIRECT(CONCATENATE("'2018-04'!U",TEXT(MATCH($C43,'2018-04'!$C$2:$C$100,0)+1,0))))</f>
        <v>6238824.6600000001</v>
      </c>
      <c r="V43" s="17">
        <f ca="1">IF(OR(INDIRECT(CONCATENATE("'2018-05'!V",TEXT(MATCH($C43,'2018-05'!$C$2:$C$100,0)+1,0)))="",INDIRECT(CONCATENATE("'2018-04'!V",TEXT(MATCH($C43,'2018-04'!$C$2:$C$100,0)+1,0)))="",AND(INDIRECT(CONCATENATE("'2018-05'!V",TEXT(MATCH($C43,'2018-05'!$C$2:$C$100,0)+1,0)))="",INDIRECT(CONCATENATE("'2018-04'!V",TEXT(MATCH($C43,'2018-04'!$C$2:$C$100,0)+1,0)))="")),"Н/Д",INDIRECT(CONCATENATE("'2018-05'!V",TEXT(MATCH($C43,'2018-05'!$C$2:$C$100,0)+1,0)))-INDIRECT(CONCATENATE("'2018-04'!V",TEXT(MATCH($C43,'2018-04'!$C$2:$C$100,0)+1,0))))</f>
        <v>1209186612.6899996</v>
      </c>
      <c r="W43" s="17">
        <f ca="1">IF(OR(INDIRECT(CONCATENATE("'2018-05'!W",TEXT(MATCH($C43,'2018-05'!$C$2:$C$100,0)+1,0)))="",INDIRECT(CONCATENATE("'2018-04'!W",TEXT(MATCH($C43,'2018-04'!$C$2:$C$100,0)+1,0)))="",AND(INDIRECT(CONCATENATE("'2018-05'!W",TEXT(MATCH($C43,'2018-05'!$C$2:$C$100,0)+1,0)))="",INDIRECT(CONCATENATE("'2018-04'!W",TEXT(MATCH($C43,'2018-04'!$C$2:$C$100,0)+1,0)))="")),"Н/Д",INDIRECT(CONCATENATE("'2018-05'!W",TEXT(MATCH($C43,'2018-05'!$C$2:$C$100,0)+1,0)))-INDIRECT(CONCATENATE("'2018-04'!W",TEXT(MATCH($C43,'2018-04'!$C$2:$C$100,0)+1,0))))</f>
        <v>6355728183.4899998</v>
      </c>
    </row>
    <row r="44" spans="1:23" x14ac:dyDescent="0.25">
      <c r="A44" s="2" t="s">
        <v>61</v>
      </c>
      <c r="B44" s="2" t="s">
        <v>67</v>
      </c>
      <c r="C44" s="15">
        <v>7000000</v>
      </c>
      <c r="D44" s="2" t="s">
        <v>208</v>
      </c>
      <c r="E44" s="17">
        <f ca="1">IF(OR(INDIRECT(CONCATENATE("'2018-05'!E",TEXT(MATCH($C44,'2018-05'!$C$2:$C$100,0)+1,0)))="",INDIRECT(CONCATENATE("'2018-04'!E",TEXT(MATCH($C44,'2018-04'!$C$2:$C$100,0)+1,0)))="",AND(INDIRECT(CONCATENATE("'2018-05'!E",TEXT(MATCH($C44,'2018-05'!$C$2:$C$100,0)+1,0)))="",INDIRECT(CONCATENATE("'2018-04'!E",TEXT(MATCH($C44,'2018-04'!$C$2:$C$100,0)+1,0)))="")),"Н/Д",INDIRECT(CONCATENATE("'2018-05'!E",TEXT(MATCH($C44,'2018-05'!$C$2:$C$100,0)+1,0)))-INDIRECT(CONCATENATE("'2018-04'!E",TEXT(MATCH($C44,'2018-04'!$C$2:$C$100,0)+1,0))))</f>
        <v>11925906380.969997</v>
      </c>
      <c r="F44" s="17">
        <f ca="1">IF(OR(INDIRECT(CONCATENATE("'2018-05'!F",TEXT(MATCH($C44,'2018-05'!$C$2:$C$100,0)+1,0)))="",INDIRECT(CONCATENATE("'2018-04'!F",TEXT(MATCH($C44,'2018-04'!$C$2:$C$100,0)+1,0)))="",AND(INDIRECT(CONCATENATE("'2018-05'!F",TEXT(MATCH($C44,'2018-05'!$C$2:$C$100,0)+1,0)))="",INDIRECT(CONCATENATE("'2018-04'!F",TEXT(MATCH($C44,'2018-04'!$C$2:$C$100,0)+1,0)))="")),"Н/Д",INDIRECT(CONCATENATE("'2018-05'!F",TEXT(MATCH($C44,'2018-05'!$C$2:$C$100,0)+1,0)))-INDIRECT(CONCATENATE("'2018-04'!F",TEXT(MATCH($C44,'2018-04'!$C$2:$C$100,0)+1,0))))</f>
        <v>8270719655.4300003</v>
      </c>
      <c r="G44" s="17">
        <f ca="1">IF(OR(INDIRECT(CONCATENATE("'2018-05'!G",TEXT(MATCH($C44,'2018-05'!$C$2:$C$100,0)+1,0)))="",INDIRECT(CONCATENATE("'2018-04'!G",TEXT(MATCH($C44,'2018-04'!$C$2:$C$100,0)+1,0)))="",AND(INDIRECT(CONCATENATE("'2018-05'!G",TEXT(MATCH($C44,'2018-05'!$C$2:$C$100,0)+1,0)))="",INDIRECT(CONCATENATE("'2018-04'!G",TEXT(MATCH($C44,'2018-04'!$C$2:$C$100,0)+1,0)))="")),"Н/Д",INDIRECT(CONCATENATE("'2018-05'!G",TEXT(MATCH($C44,'2018-05'!$C$2:$C$100,0)+1,0)))-INDIRECT(CONCATENATE("'2018-04'!G",TEXT(MATCH($C44,'2018-04'!$C$2:$C$100,0)+1,0))))</f>
        <v>852260729.43000031</v>
      </c>
      <c r="H44" s="17">
        <f ca="1">IF(OR(INDIRECT(CONCATENATE("'2018-05'!H",TEXT(MATCH($C44,'2018-05'!$C$2:$C$100,0)+1,0)))="",INDIRECT(CONCATENATE("'2018-04'!H",TEXT(MATCH($C44,'2018-04'!$C$2:$C$100,0)+1,0)))="",AND(INDIRECT(CONCATENATE("'2018-05'!H",TEXT(MATCH($C44,'2018-05'!$C$2:$C$100,0)+1,0)))="",INDIRECT(CONCATENATE("'2018-04'!H",TEXT(MATCH($C44,'2018-04'!$C$2:$C$100,0)+1,0)))="")),"Н/Д",INDIRECT(CONCATENATE("'2018-05'!H",TEXT(MATCH($C44,'2018-05'!$C$2:$C$100,0)+1,0)))-INDIRECT(CONCATENATE("'2018-04'!H",TEXT(MATCH($C44,'2018-04'!$C$2:$C$100,0)+1,0))))</f>
        <v>2357767799.8999996</v>
      </c>
      <c r="I44" s="17">
        <f ca="1">IF(OR(INDIRECT(CONCATENATE("'2018-05'!I",TEXT(MATCH($C44,'2018-05'!$C$2:$C$100,0)+1,0)))="",INDIRECT(CONCATENATE("'2018-04'!I",TEXT(MATCH($C44,'2018-04'!$C$2:$C$100,0)+1,0)))="",AND(INDIRECT(CONCATENATE("'2018-05'!I",TEXT(MATCH($C44,'2018-05'!$C$2:$C$100,0)+1,0)))="",INDIRECT(CONCATENATE("'2018-04'!I",TEXT(MATCH($C44,'2018-04'!$C$2:$C$100,0)+1,0)))="")),"Н/Д",INDIRECT(CONCATENATE("'2018-05'!I",TEXT(MATCH($C44,'2018-05'!$C$2:$C$100,0)+1,0)))-INDIRECT(CONCATENATE("'2018-04'!I",TEXT(MATCH($C44,'2018-04'!$C$2:$C$100,0)+1,0))))</f>
        <v>865938547.35999966</v>
      </c>
      <c r="J44" s="17" t="str">
        <f ca="1">IF(OR(INDIRECT(CONCATENATE("'2018-05'!J",TEXT(MATCH($C44,'2018-05'!$C$2:$C$100,0)+1,0)))="",INDIRECT(CONCATENATE("'2018-04'!J",TEXT(MATCH($C44,'2018-04'!$C$2:$C$100,0)+1,0)))="",AND(INDIRECT(CONCATENATE("'2018-05'!J",TEXT(MATCH($C44,'2018-05'!$C$2:$C$100,0)+1,0)))="",INDIRECT(CONCATENATE("'2018-04'!J",TEXT(MATCH($C44,'2018-04'!$C$2:$C$100,0)+1,0)))="")),"Н/Д",INDIRECT(CONCATENATE("'2018-05'!J",TEXT(MATCH($C44,'2018-05'!$C$2:$C$100,0)+1,0)))-INDIRECT(CONCATENATE("'2018-04'!J",TEXT(MATCH($C44,'2018-04'!$C$2:$C$100,0)+1,0))))</f>
        <v>Н/Д</v>
      </c>
      <c r="K44" s="17">
        <f ca="1">IF(OR(INDIRECT(CONCATENATE("'2018-05'!K",TEXT(MATCH($C44,'2018-05'!$C$2:$C$100,0)+1,0)))="",INDIRECT(CONCATENATE("'2018-04'!K",TEXT(MATCH($C44,'2018-04'!$C$2:$C$100,0)+1,0)))="",AND(INDIRECT(CONCATENATE("'2018-05'!K",TEXT(MATCH($C44,'2018-05'!$C$2:$C$100,0)+1,0)))="",INDIRECT(CONCATENATE("'2018-04'!K",TEXT(MATCH($C44,'2018-04'!$C$2:$C$100,0)+1,0)))="")),"Н/Д",INDIRECT(CONCATENATE("'2018-05'!K",TEXT(MATCH($C44,'2018-05'!$C$2:$C$100,0)+1,0)))-INDIRECT(CONCATENATE("'2018-04'!K",TEXT(MATCH($C44,'2018-04'!$C$2:$C$100,0)+1,0))))</f>
        <v>1568672102.1100001</v>
      </c>
      <c r="L44" s="17">
        <f ca="1">IF(OR(INDIRECT(CONCATENATE("'2018-05'!L",TEXT(MATCH($C44,'2018-05'!$C$2:$C$100,0)+1,0)))="",INDIRECT(CONCATENATE("'2018-04'!L",TEXT(MATCH($C44,'2018-04'!$C$2:$C$100,0)+1,0)))="",AND(INDIRECT(CONCATENATE("'2018-05'!L",TEXT(MATCH($C44,'2018-05'!$C$2:$C$100,0)+1,0)))="",INDIRECT(CONCATENATE("'2018-04'!L",TEXT(MATCH($C44,'2018-04'!$C$2:$C$100,0)+1,0)))="")),"Н/Д",INDIRECT(CONCATENATE("'2018-05'!L",TEXT(MATCH($C44,'2018-05'!$C$2:$C$100,0)+1,0)))-INDIRECT(CONCATENATE("'2018-04'!L",TEXT(MATCH($C44,'2018-04'!$C$2:$C$100,0)+1,0))))</f>
        <v>2073183894.1899998</v>
      </c>
      <c r="M44" s="17">
        <f ca="1">IF(OR(INDIRECT(CONCATENATE("'2018-05'!M",TEXT(MATCH($C44,'2018-05'!$C$2:$C$100,0)+1,0)))="",INDIRECT(CONCATENATE("'2018-04'!M",TEXT(MATCH($C44,'2018-04'!$C$2:$C$100,0)+1,0)))="",AND(INDIRECT(CONCATENATE("'2018-05'!M",TEXT(MATCH($C44,'2018-05'!$C$2:$C$100,0)+1,0)))="",INDIRECT(CONCATENATE("'2018-04'!M",TEXT(MATCH($C44,'2018-04'!$C$2:$C$100,0)+1,0)))="")),"Н/Д",INDIRECT(CONCATENATE("'2018-05'!M",TEXT(MATCH($C44,'2018-05'!$C$2:$C$100,0)+1,0)))-INDIRECT(CONCATENATE("'2018-04'!M",TEXT(MATCH($C44,'2018-04'!$C$2:$C$100,0)+1,0))))</f>
        <v>3792096.540000001</v>
      </c>
      <c r="N44" s="17">
        <f ca="1">IF(OR(INDIRECT(CONCATENATE("'2018-05'!N",TEXT(MATCH($C44,'2018-05'!$C$2:$C$100,0)+1,0)))="",INDIRECT(CONCATENATE("'2018-04'!N",TEXT(MATCH($C44,'2018-04'!$C$2:$C$100,0)+1,0)))="",AND(INDIRECT(CONCATENATE("'2018-05'!N",TEXT(MATCH($C44,'2018-05'!$C$2:$C$100,0)+1,0)))="",INDIRECT(CONCATENATE("'2018-04'!N",TEXT(MATCH($C44,'2018-04'!$C$2:$C$100,0)+1,0)))="")),"Н/Д",INDIRECT(CONCATENATE("'2018-05'!N",TEXT(MATCH($C44,'2018-05'!$C$2:$C$100,0)+1,0)))-INDIRECT(CONCATENATE("'2018-04'!NE",TEXT(MATCH($C44,'2018-04'!$C$2:$C$100,0)+1,0))))</f>
        <v>214024813.28999999</v>
      </c>
      <c r="O44" s="17">
        <f ca="1">IF(OR(INDIRECT(CONCATENATE("'2018-05'!O",TEXT(MATCH($C44,'2018-05'!$C$2:$C$100,0)+1,0)))="",INDIRECT(CONCATENATE("'2018-04'!O",TEXT(MATCH($C44,'2018-04'!$C$2:$C$100,0)+1,0)))="",AND(INDIRECT(CONCATENATE("'2018-05'!O",TEXT(MATCH($C44,'2018-05'!$C$2:$C$100,0)+1,0)))="",INDIRECT(CONCATENATE("'2018-04'!O",TEXT(MATCH($C44,'2018-04'!$C$2:$C$100,0)+1,0)))="")),"Н/Д",INDIRECT(CONCATENATE("'2018-05'!O",TEXT(MATCH($C44,'2018-05'!$C$2:$C$100,0)+1,0)))-INDIRECT(CONCATENATE("'2018-04'!O",TEXT(MATCH($C44,'2018-04'!$C$2:$C$100,0)+1,0))))</f>
        <v>-1841.4900000000052</v>
      </c>
      <c r="P44" s="17">
        <f ca="1">IF(OR(INDIRECT(CONCATENATE("'2018-05'!P",TEXT(MATCH($C44,'2018-05'!$C$2:$C$100,0)+1,0)))="",INDIRECT(CONCATENATE("'2018-04'!P",TEXT(MATCH($C44,'2018-04'!$C$2:$C$100,0)+1,0)))="",AND(INDIRECT(CONCATENATE("'2018-05'!P",TEXT(MATCH($C44,'2018-05'!$C$2:$C$100,0)+1,0)))="",INDIRECT(CONCATENATE("'2018-04'!P",TEXT(MATCH($C44,'2018-04'!$C$2:$C$100,0)+1,0)))="")),"Н/Д",INDIRECT(CONCATENATE("'2018-05'!P",TEXT(MATCH($C44,'2018-05'!$C$2:$C$100,0)+1,0)))-INDIRECT(CONCATENATE("'2018-04'!P",TEXT(MATCH($C44,'2018-04'!$C$2:$C$100,0)+1,0))))</f>
        <v>293971902.85000002</v>
      </c>
      <c r="Q44" s="17">
        <f ca="1">IF(OR(INDIRECT(CONCATENATE("'2018-05'!Q",TEXT(MATCH($C44,'2018-05'!$C$2:$C$100,0)+1,0)))="",INDIRECT(CONCATENATE("'2018-04'!Q",TEXT(MATCH($C44,'2018-04'!$C$2:$C$100,0)+1,0)))="",AND(INDIRECT(CONCATENATE("'2018-05'!Q",TEXT(MATCH($C44,'2018-05'!$C$2:$C$100,0)+1,0)))="",INDIRECT(CONCATENATE("'2018-04'!Q",TEXT(MATCH($C44,'2018-04'!$C$2:$C$100,0)+1,0)))="")),"Н/Д",INDIRECT(CONCATENATE("'2018-05'!Q",TEXT(MATCH($C44,'2018-05'!$C$2:$C$100,0)+1,0)))-INDIRECT(CONCATENATE("'2018-04'!Q",TEXT(MATCH($C44,'2018-04'!$C$2:$C$100,0)+1,0))))</f>
        <v>12749992.599999998</v>
      </c>
      <c r="R44" s="17">
        <f ca="1">IF(OR(INDIRECT(CONCATENATE("'2018-05'!R",TEXT(MATCH($C44,'2018-05'!$C$2:$C$100,0)+1,0)))="",INDIRECT(CONCATENATE("'2018-04'!R",TEXT(MATCH($C44,'2018-04'!$C$2:$C$100,0)+1,0)))="",AND(INDIRECT(CONCATENATE("'2018-05'!R",TEXT(MATCH($C44,'2018-05'!$C$2:$C$100,0)+1,0)))="",INDIRECT(CONCATENATE("'2018-04'!R",TEXT(MATCH($C44,'2018-04'!$C$2:$C$100,0)+1,0)))="")),"Н/Д",INDIRECT(CONCATENATE("'2018-05'!R",TEXT(MATCH($C44,'2018-05'!$C$2:$C$100,0)+1,0)))-INDIRECT(CONCATENATE("'2018-04'!R",TEXT(MATCH($C44,'2018-04'!$C$2:$C$100,0)+1,0))))</f>
        <v>45567593.640000015</v>
      </c>
      <c r="S44" s="17">
        <f ca="1">IF(OR(INDIRECT(CONCATENATE("'2018-05'!S",TEXT(MATCH($C44,'2018-05'!$C$2:$C$100,0)+1,0)))="",INDIRECT(CONCATENATE("'2018-04'!S",TEXT(MATCH($C44,'2018-04'!$C$2:$C$100,0)+1,0)))="",AND(INDIRECT(CONCATENATE("'2018-05'!S",TEXT(MATCH($C44,'2018-05'!$C$2:$C$100,0)+1,0)))="",INDIRECT(CONCATENATE("'2018-04'!S",TEXT(MATCH($C44,'2018-04'!$C$2:$C$100,0)+1,0)))="")),"Н/Д",INDIRECT(CONCATENATE("'2018-05'!S",TEXT(MATCH($C44,'2018-05'!$C$2:$C$100,0)+1,0)))-INDIRECT(CONCATENATE("'2018-04'!S",TEXT(MATCH($C44,'2018-04'!$C$2:$C$100,0)+1,0))))</f>
        <v>5811392.4199999999</v>
      </c>
      <c r="T44" s="17">
        <f ca="1">IF(OR(INDIRECT(CONCATENATE("'2018-05'!T",TEXT(MATCH($C44,'2018-05'!$C$2:$C$100,0)+1,0)))="",INDIRECT(CONCATENATE("'2018-04'!T",TEXT(MATCH($C44,'2018-04'!$C$2:$C$100,0)+1,0)))="",AND(INDIRECT(CONCATENATE("'2018-05'!T",TEXT(MATCH($C44,'2018-05'!$C$2:$C$100,0)+1,0)))="",INDIRECT(CONCATENATE("'2018-04'!T",TEXT(MATCH($C44,'2018-04'!$C$2:$C$100,0)+1,0)))="")),"Н/Д",INDIRECT(CONCATENATE("'2018-05'!T",TEXT(MATCH($C44,'2018-05'!$C$2:$C$100,0)+1,0)))-INDIRECT(CONCATENATE("'2018-04'!T",TEXT(MATCH($C44,'2018-04'!$C$2:$C$100,0)+1,0))))</f>
        <v>69583358.569999963</v>
      </c>
      <c r="U44" s="17">
        <f ca="1">IF(OR(INDIRECT(CONCATENATE("'2018-05'!U",TEXT(MATCH($C44,'2018-05'!$C$2:$C$100,0)+1,0)))="",INDIRECT(CONCATENATE("'2018-04'!U",TEXT(MATCH($C44,'2018-04'!$C$2:$C$100,0)+1,0)))="",AND(INDIRECT(CONCATENATE("'2018-05'!U",TEXT(MATCH($C44,'2018-05'!$C$2:$C$100,0)+1,0)))="",INDIRECT(CONCATENATE("'2018-04'!U",TEXT(MATCH($C44,'2018-04'!$C$2:$C$100,0)+1,0)))="")),"Н/Д",INDIRECT(CONCATENATE("'2018-05'!U",TEXT(MATCH($C44,'2018-05'!$C$2:$C$100,0)+1,0)))-INDIRECT(CONCATENATE("'2018-04'!U",TEXT(MATCH($C44,'2018-04'!$C$2:$C$100,0)+1,0))))</f>
        <v>1308970.4699999988</v>
      </c>
      <c r="V44" s="17">
        <f ca="1">IF(OR(INDIRECT(CONCATENATE("'2018-05'!V",TEXT(MATCH($C44,'2018-05'!$C$2:$C$100,0)+1,0)))="",INDIRECT(CONCATENATE("'2018-04'!V",TEXT(MATCH($C44,'2018-04'!$C$2:$C$100,0)+1,0)))="",AND(INDIRECT(CONCATENATE("'2018-05'!V",TEXT(MATCH($C44,'2018-05'!$C$2:$C$100,0)+1,0)))="",INDIRECT(CONCATENATE("'2018-04'!V",TEXT(MATCH($C44,'2018-04'!$C$2:$C$100,0)+1,0)))="")),"Н/Д",INDIRECT(CONCATENATE("'2018-05'!V",TEXT(MATCH($C44,'2018-05'!$C$2:$C$100,0)+1,0)))-INDIRECT(CONCATENATE("'2018-04'!V",TEXT(MATCH($C44,'2018-04'!$C$2:$C$100,0)+1,0))))</f>
        <v>3655186725.539999</v>
      </c>
      <c r="W44" s="17">
        <f ca="1">IF(OR(INDIRECT(CONCATENATE("'2018-05'!W",TEXT(MATCH($C44,'2018-05'!$C$2:$C$100,0)+1,0)))="",INDIRECT(CONCATENATE("'2018-04'!W",TEXT(MATCH($C44,'2018-04'!$C$2:$C$100,0)+1,0)))="",AND(INDIRECT(CONCATENATE("'2018-05'!W",TEXT(MATCH($C44,'2018-05'!$C$2:$C$100,0)+1,0)))="",INDIRECT(CONCATENATE("'2018-04'!W",TEXT(MATCH($C44,'2018-04'!$C$2:$C$100,0)+1,0)))="")),"Н/Д",INDIRECT(CONCATENATE("'2018-05'!W",TEXT(MATCH($C44,'2018-05'!$C$2:$C$100,0)+1,0)))-INDIRECT(CONCATENATE("'2018-04'!W",TEXT(MATCH($C44,'2018-04'!$C$2:$C$100,0)+1,0))))</f>
        <v>32061132641.929993</v>
      </c>
    </row>
    <row r="45" spans="1:23" x14ac:dyDescent="0.25">
      <c r="A45" s="2" t="s">
        <v>61</v>
      </c>
      <c r="B45" s="2" t="s">
        <v>68</v>
      </c>
      <c r="C45" s="15">
        <v>96000000</v>
      </c>
      <c r="D45" s="2" t="s">
        <v>208</v>
      </c>
      <c r="E45" s="17">
        <f ca="1">IF(OR(INDIRECT(CONCATENATE("'2018-05'!E",TEXT(MATCH($C45,'2018-05'!$C$2:$C$100,0)+1,0)))="",INDIRECT(CONCATENATE("'2018-04'!E",TEXT(MATCH($C45,'2018-04'!$C$2:$C$100,0)+1,0)))="",AND(INDIRECT(CONCATENATE("'2018-05'!E",TEXT(MATCH($C45,'2018-05'!$C$2:$C$100,0)+1,0)))="",INDIRECT(CONCATENATE("'2018-04'!E",TEXT(MATCH($C45,'2018-04'!$C$2:$C$100,0)+1,0)))="")),"Н/Д",INDIRECT(CONCATENATE("'2018-05'!E",TEXT(MATCH($C45,'2018-05'!$C$2:$C$100,0)+1,0)))-INDIRECT(CONCATENATE("'2018-04'!E",TEXT(MATCH($C45,'2018-04'!$C$2:$C$100,0)+1,0))))</f>
        <v>6251563947.4099998</v>
      </c>
      <c r="F45" s="17">
        <f ca="1">IF(OR(INDIRECT(CONCATENATE("'2018-05'!F",TEXT(MATCH($C45,'2018-05'!$C$2:$C$100,0)+1,0)))="",INDIRECT(CONCATENATE("'2018-04'!F",TEXT(MATCH($C45,'2018-04'!$C$2:$C$100,0)+1,0)))="",AND(INDIRECT(CONCATENATE("'2018-05'!F",TEXT(MATCH($C45,'2018-05'!$C$2:$C$100,0)+1,0)))="",INDIRECT(CONCATENATE("'2018-04'!F",TEXT(MATCH($C45,'2018-04'!$C$2:$C$100,0)+1,0)))="")),"Н/Д",INDIRECT(CONCATENATE("'2018-05'!F",TEXT(MATCH($C45,'2018-05'!$C$2:$C$100,0)+1,0)))-INDIRECT(CONCATENATE("'2018-04'!F",TEXT(MATCH($C45,'2018-04'!$C$2:$C$100,0)+1,0))))</f>
        <v>1360901238.6000004</v>
      </c>
      <c r="G45" s="17">
        <f ca="1">IF(OR(INDIRECT(CONCATENATE("'2018-05'!G",TEXT(MATCH($C45,'2018-05'!$C$2:$C$100,0)+1,0)))="",INDIRECT(CONCATENATE("'2018-04'!G",TEXT(MATCH($C45,'2018-04'!$C$2:$C$100,0)+1,0)))="",AND(INDIRECT(CONCATENATE("'2018-05'!G",TEXT(MATCH($C45,'2018-05'!$C$2:$C$100,0)+1,0)))="",INDIRECT(CONCATENATE("'2018-04'!G",TEXT(MATCH($C45,'2018-04'!$C$2:$C$100,0)+1,0)))="")),"Н/Д",INDIRECT(CONCATENATE("'2018-05'!G",TEXT(MATCH($C45,'2018-05'!$C$2:$C$100,0)+1,0)))-INDIRECT(CONCATENATE("'2018-04'!G",TEXT(MATCH($C45,'2018-04'!$C$2:$C$100,0)+1,0))))</f>
        <v>18464748.00999999</v>
      </c>
      <c r="H45" s="17">
        <f ca="1">IF(OR(INDIRECT(CONCATENATE("'2018-05'!H",TEXT(MATCH($C45,'2018-05'!$C$2:$C$100,0)+1,0)))="",INDIRECT(CONCATENATE("'2018-04'!H",TEXT(MATCH($C45,'2018-04'!$C$2:$C$100,0)+1,0)))="",AND(INDIRECT(CONCATENATE("'2018-05'!H",TEXT(MATCH($C45,'2018-05'!$C$2:$C$100,0)+1,0)))="",INDIRECT(CONCATENATE("'2018-04'!H",TEXT(MATCH($C45,'2018-04'!$C$2:$C$100,0)+1,0)))="")),"Н/Д",INDIRECT(CONCATENATE("'2018-05'!H",TEXT(MATCH($C45,'2018-05'!$C$2:$C$100,0)+1,0)))-INDIRECT(CONCATENATE("'2018-04'!H",TEXT(MATCH($C45,'2018-04'!$C$2:$C$100,0)+1,0))))</f>
        <v>829097330.36999989</v>
      </c>
      <c r="I45" s="17">
        <f ca="1">IF(OR(INDIRECT(CONCATENATE("'2018-05'!I",TEXT(MATCH($C45,'2018-05'!$C$2:$C$100,0)+1,0)))="",INDIRECT(CONCATENATE("'2018-04'!I",TEXT(MATCH($C45,'2018-04'!$C$2:$C$100,0)+1,0)))="",AND(INDIRECT(CONCATENATE("'2018-05'!I",TEXT(MATCH($C45,'2018-05'!$C$2:$C$100,0)+1,0)))="",INDIRECT(CONCATENATE("'2018-04'!I",TEXT(MATCH($C45,'2018-04'!$C$2:$C$100,0)+1,0)))="")),"Н/Д",INDIRECT(CONCATENATE("'2018-05'!I",TEXT(MATCH($C45,'2018-05'!$C$2:$C$100,0)+1,0)))-INDIRECT(CONCATENATE("'2018-04'!I",TEXT(MATCH($C45,'2018-04'!$C$2:$C$100,0)+1,0))))</f>
        <v>163294957.08000004</v>
      </c>
      <c r="J45" s="17" t="str">
        <f ca="1">IF(OR(INDIRECT(CONCATENATE("'2018-05'!J",TEXT(MATCH($C45,'2018-05'!$C$2:$C$100,0)+1,0)))="",INDIRECT(CONCATENATE("'2018-04'!J",TEXT(MATCH($C45,'2018-04'!$C$2:$C$100,0)+1,0)))="",AND(INDIRECT(CONCATENATE("'2018-05'!J",TEXT(MATCH($C45,'2018-05'!$C$2:$C$100,0)+1,0)))="",INDIRECT(CONCATENATE("'2018-04'!J",TEXT(MATCH($C45,'2018-04'!$C$2:$C$100,0)+1,0)))="")),"Н/Д",INDIRECT(CONCATENATE("'2018-05'!J",TEXT(MATCH($C45,'2018-05'!$C$2:$C$100,0)+1,0)))-INDIRECT(CONCATENATE("'2018-04'!J",TEXT(MATCH($C45,'2018-04'!$C$2:$C$100,0)+1,0))))</f>
        <v>Н/Д</v>
      </c>
      <c r="K45" s="17">
        <f ca="1">IF(OR(INDIRECT(CONCATENATE("'2018-05'!K",TEXT(MATCH($C45,'2018-05'!$C$2:$C$100,0)+1,0)))="",INDIRECT(CONCATENATE("'2018-04'!K",TEXT(MATCH($C45,'2018-04'!$C$2:$C$100,0)+1,0)))="",AND(INDIRECT(CONCATENATE("'2018-05'!K",TEXT(MATCH($C45,'2018-05'!$C$2:$C$100,0)+1,0)))="",INDIRECT(CONCATENATE("'2018-04'!K",TEXT(MATCH($C45,'2018-04'!$C$2:$C$100,0)+1,0)))="")),"Н/Д",INDIRECT(CONCATENATE("'2018-05'!K",TEXT(MATCH($C45,'2018-05'!$C$2:$C$100,0)+1,0)))-INDIRECT(CONCATENATE("'2018-04'!K",TEXT(MATCH($C45,'2018-04'!$C$2:$C$100,0)+1,0))))</f>
        <v>29566190.480000004</v>
      </c>
      <c r="L45" s="17">
        <f ca="1">IF(OR(INDIRECT(CONCATENATE("'2018-05'!L",TEXT(MATCH($C45,'2018-05'!$C$2:$C$100,0)+1,0)))="",INDIRECT(CONCATENATE("'2018-04'!L",TEXT(MATCH($C45,'2018-04'!$C$2:$C$100,0)+1,0)))="",AND(INDIRECT(CONCATENATE("'2018-05'!L",TEXT(MATCH($C45,'2018-05'!$C$2:$C$100,0)+1,0)))="",INDIRECT(CONCATENATE("'2018-04'!L",TEXT(MATCH($C45,'2018-04'!$C$2:$C$100,0)+1,0)))="")),"Н/Д",INDIRECT(CONCATENATE("'2018-05'!L",TEXT(MATCH($C45,'2018-05'!$C$2:$C$100,0)+1,0)))-INDIRECT(CONCATENATE("'2018-04'!L",TEXT(MATCH($C45,'2018-04'!$C$2:$C$100,0)+1,0))))</f>
        <v>265829480.38000005</v>
      </c>
      <c r="M45" s="17">
        <f ca="1">IF(OR(INDIRECT(CONCATENATE("'2018-05'!M",TEXT(MATCH($C45,'2018-05'!$C$2:$C$100,0)+1,0)))="",INDIRECT(CONCATENATE("'2018-04'!M",TEXT(MATCH($C45,'2018-04'!$C$2:$C$100,0)+1,0)))="",AND(INDIRECT(CONCATENATE("'2018-05'!M",TEXT(MATCH($C45,'2018-05'!$C$2:$C$100,0)+1,0)))="",INDIRECT(CONCATENATE("'2018-04'!M",TEXT(MATCH($C45,'2018-04'!$C$2:$C$100,0)+1,0)))="")),"Н/Д",INDIRECT(CONCATENATE("'2018-05'!M",TEXT(MATCH($C45,'2018-05'!$C$2:$C$100,0)+1,0)))-INDIRECT(CONCATENATE("'2018-04'!M",TEXT(MATCH($C45,'2018-04'!$C$2:$C$100,0)+1,0))))</f>
        <v>162045.60000000009</v>
      </c>
      <c r="N45" s="17">
        <f ca="1">IF(OR(INDIRECT(CONCATENATE("'2018-05'!N",TEXT(MATCH($C45,'2018-05'!$C$2:$C$100,0)+1,0)))="",INDIRECT(CONCATENATE("'2018-04'!N",TEXT(MATCH($C45,'2018-04'!$C$2:$C$100,0)+1,0)))="",AND(INDIRECT(CONCATENATE("'2018-05'!N",TEXT(MATCH($C45,'2018-05'!$C$2:$C$100,0)+1,0)))="",INDIRECT(CONCATENATE("'2018-04'!N",TEXT(MATCH($C45,'2018-04'!$C$2:$C$100,0)+1,0)))="")),"Н/Д",INDIRECT(CONCATENATE("'2018-05'!N",TEXT(MATCH($C45,'2018-05'!$C$2:$C$100,0)+1,0)))-INDIRECT(CONCATENATE("'2018-04'!NE",TEXT(MATCH($C45,'2018-04'!$C$2:$C$100,0)+1,0))))</f>
        <v>26254071.09</v>
      </c>
      <c r="O45" s="17">
        <f ca="1">IF(OR(INDIRECT(CONCATENATE("'2018-05'!O",TEXT(MATCH($C45,'2018-05'!$C$2:$C$100,0)+1,0)))="",INDIRECT(CONCATENATE("'2018-04'!O",TEXT(MATCH($C45,'2018-04'!$C$2:$C$100,0)+1,0)))="",AND(INDIRECT(CONCATENATE("'2018-05'!O",TEXT(MATCH($C45,'2018-05'!$C$2:$C$100,0)+1,0)))="",INDIRECT(CONCATENATE("'2018-04'!O",TEXT(MATCH($C45,'2018-04'!$C$2:$C$100,0)+1,0)))="")),"Н/Д",INDIRECT(CONCATENATE("'2018-05'!O",TEXT(MATCH($C45,'2018-05'!$C$2:$C$100,0)+1,0)))-INDIRECT(CONCATENATE("'2018-04'!O",TEXT(MATCH($C45,'2018-04'!$C$2:$C$100,0)+1,0))))</f>
        <v>4976.66</v>
      </c>
      <c r="P45" s="17">
        <f ca="1">IF(OR(INDIRECT(CONCATENATE("'2018-05'!P",TEXT(MATCH($C45,'2018-05'!$C$2:$C$100,0)+1,0)))="",INDIRECT(CONCATENATE("'2018-04'!P",TEXT(MATCH($C45,'2018-04'!$C$2:$C$100,0)+1,0)))="",AND(INDIRECT(CONCATENATE("'2018-05'!P",TEXT(MATCH($C45,'2018-05'!$C$2:$C$100,0)+1,0)))="",INDIRECT(CONCATENATE("'2018-04'!P",TEXT(MATCH($C45,'2018-04'!$C$2:$C$100,0)+1,0)))="")),"Н/Д",INDIRECT(CONCATENATE("'2018-05'!P",TEXT(MATCH($C45,'2018-05'!$C$2:$C$100,0)+1,0)))-INDIRECT(CONCATENATE("'2018-04'!P",TEXT(MATCH($C45,'2018-04'!$C$2:$C$100,0)+1,0))))</f>
        <v>21418855.500000007</v>
      </c>
      <c r="Q45" s="17">
        <f ca="1">IF(OR(INDIRECT(CONCATENATE("'2018-05'!Q",TEXT(MATCH($C45,'2018-05'!$C$2:$C$100,0)+1,0)))="",INDIRECT(CONCATENATE("'2018-04'!Q",TEXT(MATCH($C45,'2018-04'!$C$2:$C$100,0)+1,0)))="",AND(INDIRECT(CONCATENATE("'2018-05'!Q",TEXT(MATCH($C45,'2018-05'!$C$2:$C$100,0)+1,0)))="",INDIRECT(CONCATENATE("'2018-04'!Q",TEXT(MATCH($C45,'2018-04'!$C$2:$C$100,0)+1,0)))="")),"Н/Д",INDIRECT(CONCATENATE("'2018-05'!Q",TEXT(MATCH($C45,'2018-05'!$C$2:$C$100,0)+1,0)))-INDIRECT(CONCATENATE("'2018-04'!Q",TEXT(MATCH($C45,'2018-04'!$C$2:$C$100,0)+1,0))))</f>
        <v>1004908.629999999</v>
      </c>
      <c r="R45" s="17">
        <f ca="1">IF(OR(INDIRECT(CONCATENATE("'2018-05'!R",TEXT(MATCH($C45,'2018-05'!$C$2:$C$100,0)+1,0)))="",INDIRECT(CONCATENATE("'2018-04'!R",TEXT(MATCH($C45,'2018-04'!$C$2:$C$100,0)+1,0)))="",AND(INDIRECT(CONCATENATE("'2018-05'!R",TEXT(MATCH($C45,'2018-05'!$C$2:$C$100,0)+1,0)))="",INDIRECT(CONCATENATE("'2018-04'!R",TEXT(MATCH($C45,'2018-04'!$C$2:$C$100,0)+1,0)))="")),"Н/Д",INDIRECT(CONCATENATE("'2018-05'!R",TEXT(MATCH($C45,'2018-05'!$C$2:$C$100,0)+1,0)))-INDIRECT(CONCATENATE("'2018-04'!R",TEXT(MATCH($C45,'2018-04'!$C$2:$C$100,0)+1,0))))</f>
        <v>4838813.9099999983</v>
      </c>
      <c r="S45" s="17">
        <f ca="1">IF(OR(INDIRECT(CONCATENATE("'2018-05'!S",TEXT(MATCH($C45,'2018-05'!$C$2:$C$100,0)+1,0)))="",INDIRECT(CONCATENATE("'2018-04'!S",TEXT(MATCH($C45,'2018-04'!$C$2:$C$100,0)+1,0)))="",AND(INDIRECT(CONCATENATE("'2018-05'!S",TEXT(MATCH($C45,'2018-05'!$C$2:$C$100,0)+1,0)))="",INDIRECT(CONCATENATE("'2018-04'!S",TEXT(MATCH($C45,'2018-04'!$C$2:$C$100,0)+1,0)))="")),"Н/Д",INDIRECT(CONCATENATE("'2018-05'!S",TEXT(MATCH($C45,'2018-05'!$C$2:$C$100,0)+1,0)))-INDIRECT(CONCATENATE("'2018-04'!S",TEXT(MATCH($C45,'2018-04'!$C$2:$C$100,0)+1,0))))</f>
        <v>0</v>
      </c>
      <c r="T45" s="17">
        <f ca="1">IF(OR(INDIRECT(CONCATENATE("'2018-05'!T",TEXT(MATCH($C45,'2018-05'!$C$2:$C$100,0)+1,0)))="",INDIRECT(CONCATENATE("'2018-04'!T",TEXT(MATCH($C45,'2018-04'!$C$2:$C$100,0)+1,0)))="",AND(INDIRECT(CONCATENATE("'2018-05'!T",TEXT(MATCH($C45,'2018-05'!$C$2:$C$100,0)+1,0)))="",INDIRECT(CONCATENATE("'2018-04'!T",TEXT(MATCH($C45,'2018-04'!$C$2:$C$100,0)+1,0)))="")),"Н/Д",INDIRECT(CONCATENATE("'2018-05'!T",TEXT(MATCH($C45,'2018-05'!$C$2:$C$100,0)+1,0)))-INDIRECT(CONCATENATE("'2018-04'!T",TEXT(MATCH($C45,'2018-04'!$C$2:$C$100,0)+1,0))))</f>
        <v>21586722.290000007</v>
      </c>
      <c r="U45" s="17">
        <f ca="1">IF(OR(INDIRECT(CONCATENATE("'2018-05'!U",TEXT(MATCH($C45,'2018-05'!$C$2:$C$100,0)+1,0)))="",INDIRECT(CONCATENATE("'2018-04'!U",TEXT(MATCH($C45,'2018-04'!$C$2:$C$100,0)+1,0)))="",AND(INDIRECT(CONCATENATE("'2018-05'!U",TEXT(MATCH($C45,'2018-05'!$C$2:$C$100,0)+1,0)))="",INDIRECT(CONCATENATE("'2018-04'!U",TEXT(MATCH($C45,'2018-04'!$C$2:$C$100,0)+1,0)))="")),"Н/Д",INDIRECT(CONCATENATE("'2018-05'!U",TEXT(MATCH($C45,'2018-05'!$C$2:$C$100,0)+1,0)))-INDIRECT(CONCATENATE("'2018-04'!U",TEXT(MATCH($C45,'2018-04'!$C$2:$C$100,0)+1,0))))</f>
        <v>885038.11000001431</v>
      </c>
      <c r="V45" s="17">
        <f ca="1">IF(OR(INDIRECT(CONCATENATE("'2018-05'!V",TEXT(MATCH($C45,'2018-05'!$C$2:$C$100,0)+1,0)))="",INDIRECT(CONCATENATE("'2018-04'!V",TEXT(MATCH($C45,'2018-04'!$C$2:$C$100,0)+1,0)))="",AND(INDIRECT(CONCATENATE("'2018-05'!V",TEXT(MATCH($C45,'2018-05'!$C$2:$C$100,0)+1,0)))="",INDIRECT(CONCATENATE("'2018-04'!V",TEXT(MATCH($C45,'2018-04'!$C$2:$C$100,0)+1,0)))="")),"Н/Д",INDIRECT(CONCATENATE("'2018-05'!V",TEXT(MATCH($C45,'2018-05'!$C$2:$C$100,0)+1,0)))-INDIRECT(CONCATENATE("'2018-04'!V",TEXT(MATCH($C45,'2018-04'!$C$2:$C$100,0)+1,0))))</f>
        <v>4890662708.8100014</v>
      </c>
      <c r="W45" s="17">
        <f ca="1">IF(OR(INDIRECT(CONCATENATE("'2018-05'!W",TEXT(MATCH($C45,'2018-05'!$C$2:$C$100,0)+1,0)))="",INDIRECT(CONCATENATE("'2018-04'!W",TEXT(MATCH($C45,'2018-04'!$C$2:$C$100,0)+1,0)))="",AND(INDIRECT(CONCATENATE("'2018-05'!W",TEXT(MATCH($C45,'2018-05'!$C$2:$C$100,0)+1,0)))="",INDIRECT(CONCATENATE("'2018-04'!W",TEXT(MATCH($C45,'2018-04'!$C$2:$C$100,0)+1,0)))="")),"Н/Д",INDIRECT(CONCATENATE("'2018-05'!W",TEXT(MATCH($C45,'2018-05'!$C$2:$C$100,0)+1,0)))-INDIRECT(CONCATENATE("'2018-04'!W",TEXT(MATCH($C45,'2018-04'!$C$2:$C$100,0)+1,0))))</f>
        <v>13863186856.269997</v>
      </c>
    </row>
    <row r="46" spans="1:23" x14ac:dyDescent="0.25">
      <c r="A46" s="2" t="s">
        <v>69</v>
      </c>
      <c r="B46" s="2" t="s">
        <v>70</v>
      </c>
      <c r="C46" s="15">
        <v>1000000</v>
      </c>
      <c r="D46" s="2" t="s">
        <v>208</v>
      </c>
      <c r="E46" s="17">
        <f ca="1">IF(OR(INDIRECT(CONCATENATE("'2018-05'!E",TEXT(MATCH($C46,'2018-05'!$C$2:$C$100,0)+1,0)))="",INDIRECT(CONCATENATE("'2018-04'!E",TEXT(MATCH($C46,'2018-04'!$C$2:$C$100,0)+1,0)))="",AND(INDIRECT(CONCATENATE("'2018-05'!E",TEXT(MATCH($C46,'2018-05'!$C$2:$C$100,0)+1,0)))="",INDIRECT(CONCATENATE("'2018-04'!E",TEXT(MATCH($C46,'2018-04'!$C$2:$C$100,0)+1,0)))="")),"Н/Д",INDIRECT(CONCATENATE("'2018-05'!E",TEXT(MATCH($C46,'2018-05'!$C$2:$C$100,0)+1,0)))-INDIRECT(CONCATENATE("'2018-04'!E",TEXT(MATCH($C46,'2018-04'!$C$2:$C$100,0)+1,0))))</f>
        <v>10755943617.799999</v>
      </c>
      <c r="F46" s="17">
        <f ca="1">IF(OR(INDIRECT(CONCATENATE("'2018-05'!F",TEXT(MATCH($C46,'2018-05'!$C$2:$C$100,0)+1,0)))="",INDIRECT(CONCATENATE("'2018-04'!F",TEXT(MATCH($C46,'2018-04'!$C$2:$C$100,0)+1,0)))="",AND(INDIRECT(CONCATENATE("'2018-05'!F",TEXT(MATCH($C46,'2018-05'!$C$2:$C$100,0)+1,0)))="",INDIRECT(CONCATENATE("'2018-04'!F",TEXT(MATCH($C46,'2018-04'!$C$2:$C$100,0)+1,0)))="")),"Н/Д",INDIRECT(CONCATENATE("'2018-05'!F",TEXT(MATCH($C46,'2018-05'!$C$2:$C$100,0)+1,0)))-INDIRECT(CONCATENATE("'2018-04'!F",TEXT(MATCH($C46,'2018-04'!$C$2:$C$100,0)+1,0))))</f>
        <v>6188091980.4900017</v>
      </c>
      <c r="G46" s="17">
        <f ca="1">IF(OR(INDIRECT(CONCATENATE("'2018-05'!G",TEXT(MATCH($C46,'2018-05'!$C$2:$C$100,0)+1,0)))="",INDIRECT(CONCATENATE("'2018-04'!G",TEXT(MATCH($C46,'2018-04'!$C$2:$C$100,0)+1,0)))="",AND(INDIRECT(CONCATENATE("'2018-05'!G",TEXT(MATCH($C46,'2018-05'!$C$2:$C$100,0)+1,0)))="",INDIRECT(CONCATENATE("'2018-04'!G",TEXT(MATCH($C46,'2018-04'!$C$2:$C$100,0)+1,0)))="")),"Н/Д",INDIRECT(CONCATENATE("'2018-05'!G",TEXT(MATCH($C46,'2018-05'!$C$2:$C$100,0)+1,0)))-INDIRECT(CONCATENATE("'2018-04'!G",TEXT(MATCH($C46,'2018-04'!$C$2:$C$100,0)+1,0))))</f>
        <v>452723775.26000023</v>
      </c>
      <c r="H46" s="17">
        <f ca="1">IF(OR(INDIRECT(CONCATENATE("'2018-05'!H",TEXT(MATCH($C46,'2018-05'!$C$2:$C$100,0)+1,0)))="",INDIRECT(CONCATENATE("'2018-04'!H",TEXT(MATCH($C46,'2018-04'!$C$2:$C$100,0)+1,0)))="",AND(INDIRECT(CONCATENATE("'2018-05'!H",TEXT(MATCH($C46,'2018-05'!$C$2:$C$100,0)+1,0)))="",INDIRECT(CONCATENATE("'2018-04'!H",TEXT(MATCH($C46,'2018-04'!$C$2:$C$100,0)+1,0)))="")),"Н/Д",INDIRECT(CONCATENATE("'2018-05'!H",TEXT(MATCH($C46,'2018-05'!$C$2:$C$100,0)+1,0)))-INDIRECT(CONCATENATE("'2018-04'!H",TEXT(MATCH($C46,'2018-04'!$C$2:$C$100,0)+1,0))))</f>
        <v>1836740053.7699995</v>
      </c>
      <c r="I46" s="17">
        <f ca="1">IF(OR(INDIRECT(CONCATENATE("'2018-05'!I",TEXT(MATCH($C46,'2018-05'!$C$2:$C$100,0)+1,0)))="",INDIRECT(CONCATENATE("'2018-04'!I",TEXT(MATCH($C46,'2018-04'!$C$2:$C$100,0)+1,0)))="",AND(INDIRECT(CONCATENATE("'2018-05'!I",TEXT(MATCH($C46,'2018-05'!$C$2:$C$100,0)+1,0)))="",INDIRECT(CONCATENATE("'2018-04'!I",TEXT(MATCH($C46,'2018-04'!$C$2:$C$100,0)+1,0)))="")),"Н/Д",INDIRECT(CONCATENATE("'2018-05'!I",TEXT(MATCH($C46,'2018-05'!$C$2:$C$100,0)+1,0)))-INDIRECT(CONCATENATE("'2018-04'!I",TEXT(MATCH($C46,'2018-04'!$C$2:$C$100,0)+1,0))))</f>
        <v>924399421.5</v>
      </c>
      <c r="J46" s="17" t="str">
        <f ca="1">IF(OR(INDIRECT(CONCATENATE("'2018-05'!J",TEXT(MATCH($C46,'2018-05'!$C$2:$C$100,0)+1,0)))="",INDIRECT(CONCATENATE("'2018-04'!J",TEXT(MATCH($C46,'2018-04'!$C$2:$C$100,0)+1,0)))="",AND(INDIRECT(CONCATENATE("'2018-05'!J",TEXT(MATCH($C46,'2018-05'!$C$2:$C$100,0)+1,0)))="",INDIRECT(CONCATENATE("'2018-04'!J",TEXT(MATCH($C46,'2018-04'!$C$2:$C$100,0)+1,0)))="")),"Н/Д",INDIRECT(CONCATENATE("'2018-05'!J",TEXT(MATCH($C46,'2018-05'!$C$2:$C$100,0)+1,0)))-INDIRECT(CONCATENATE("'2018-04'!J",TEXT(MATCH($C46,'2018-04'!$C$2:$C$100,0)+1,0))))</f>
        <v>Н/Д</v>
      </c>
      <c r="K46" s="17">
        <f ca="1">IF(OR(INDIRECT(CONCATENATE("'2018-05'!K",TEXT(MATCH($C46,'2018-05'!$C$2:$C$100,0)+1,0)))="",INDIRECT(CONCATENATE("'2018-04'!K",TEXT(MATCH($C46,'2018-04'!$C$2:$C$100,0)+1,0)))="",AND(INDIRECT(CONCATENATE("'2018-05'!K",TEXT(MATCH($C46,'2018-05'!$C$2:$C$100,0)+1,0)))="",INDIRECT(CONCATENATE("'2018-04'!K",TEXT(MATCH($C46,'2018-04'!$C$2:$C$100,0)+1,0)))="")),"Н/Д",INDIRECT(CONCATENATE("'2018-05'!K",TEXT(MATCH($C46,'2018-05'!$C$2:$C$100,0)+1,0)))-INDIRECT(CONCATENATE("'2018-04'!K",TEXT(MATCH($C46,'2018-04'!$C$2:$C$100,0)+1,0))))</f>
        <v>1188254437.2700002</v>
      </c>
      <c r="L46" s="17">
        <f ca="1">IF(OR(INDIRECT(CONCATENATE("'2018-05'!L",TEXT(MATCH($C46,'2018-05'!$C$2:$C$100,0)+1,0)))="",INDIRECT(CONCATENATE("'2018-04'!L",TEXT(MATCH($C46,'2018-04'!$C$2:$C$100,0)+1,0)))="",AND(INDIRECT(CONCATENATE("'2018-05'!L",TEXT(MATCH($C46,'2018-05'!$C$2:$C$100,0)+1,0)))="",INDIRECT(CONCATENATE("'2018-04'!L",TEXT(MATCH($C46,'2018-04'!$C$2:$C$100,0)+1,0)))="")),"Н/Д",INDIRECT(CONCATENATE("'2018-05'!L",TEXT(MATCH($C46,'2018-05'!$C$2:$C$100,0)+1,0)))-INDIRECT(CONCATENATE("'2018-04'!L",TEXT(MATCH($C46,'2018-04'!$C$2:$C$100,0)+1,0))))</f>
        <v>1332816851.77</v>
      </c>
      <c r="M46" s="17">
        <f ca="1">IF(OR(INDIRECT(CONCATENATE("'2018-05'!M",TEXT(MATCH($C46,'2018-05'!$C$2:$C$100,0)+1,0)))="",INDIRECT(CONCATENATE("'2018-04'!M",TEXT(MATCH($C46,'2018-04'!$C$2:$C$100,0)+1,0)))="",AND(INDIRECT(CONCATENATE("'2018-05'!M",TEXT(MATCH($C46,'2018-05'!$C$2:$C$100,0)+1,0)))="",INDIRECT(CONCATENATE("'2018-04'!M",TEXT(MATCH($C46,'2018-04'!$C$2:$C$100,0)+1,0)))="")),"Н/Д",INDIRECT(CONCATENATE("'2018-05'!M",TEXT(MATCH($C46,'2018-05'!$C$2:$C$100,0)+1,0)))-INDIRECT(CONCATENATE("'2018-04'!M",TEXT(MATCH($C46,'2018-04'!$C$2:$C$100,0)+1,0))))</f>
        <v>15392392.659999996</v>
      </c>
      <c r="N46" s="17">
        <f ca="1">IF(OR(INDIRECT(CONCATENATE("'2018-05'!N",TEXT(MATCH($C46,'2018-05'!$C$2:$C$100,0)+1,0)))="",INDIRECT(CONCATENATE("'2018-04'!N",TEXT(MATCH($C46,'2018-04'!$C$2:$C$100,0)+1,0)))="",AND(INDIRECT(CONCATENATE("'2018-05'!N",TEXT(MATCH($C46,'2018-05'!$C$2:$C$100,0)+1,0)))="",INDIRECT(CONCATENATE("'2018-04'!N",TEXT(MATCH($C46,'2018-04'!$C$2:$C$100,0)+1,0)))="")),"Н/Д",INDIRECT(CONCATENATE("'2018-05'!N",TEXT(MATCH($C46,'2018-05'!$C$2:$C$100,0)+1,0)))-INDIRECT(CONCATENATE("'2018-04'!NE",TEXT(MATCH($C46,'2018-04'!$C$2:$C$100,0)+1,0))))</f>
        <v>196018943.28</v>
      </c>
      <c r="O46" s="17">
        <f ca="1">IF(OR(INDIRECT(CONCATENATE("'2018-05'!O",TEXT(MATCH($C46,'2018-05'!$C$2:$C$100,0)+1,0)))="",INDIRECT(CONCATENATE("'2018-04'!O",TEXT(MATCH($C46,'2018-04'!$C$2:$C$100,0)+1,0)))="",AND(INDIRECT(CONCATENATE("'2018-05'!O",TEXT(MATCH($C46,'2018-05'!$C$2:$C$100,0)+1,0)))="",INDIRECT(CONCATENATE("'2018-04'!O",TEXT(MATCH($C46,'2018-04'!$C$2:$C$100,0)+1,0)))="")),"Н/Д",INDIRECT(CONCATENATE("'2018-05'!O",TEXT(MATCH($C46,'2018-05'!$C$2:$C$100,0)+1,0)))-INDIRECT(CONCATENATE("'2018-04'!O",TEXT(MATCH($C46,'2018-04'!$C$2:$C$100,0)+1,0))))</f>
        <v>7908.6400000000012</v>
      </c>
      <c r="P46" s="17">
        <f ca="1">IF(OR(INDIRECT(CONCATENATE("'2018-05'!P",TEXT(MATCH($C46,'2018-05'!$C$2:$C$100,0)+1,0)))="",INDIRECT(CONCATENATE("'2018-04'!P",TEXT(MATCH($C46,'2018-04'!$C$2:$C$100,0)+1,0)))="",AND(INDIRECT(CONCATENATE("'2018-05'!P",TEXT(MATCH($C46,'2018-05'!$C$2:$C$100,0)+1,0)))="",INDIRECT(CONCATENATE("'2018-04'!P",TEXT(MATCH($C46,'2018-04'!$C$2:$C$100,0)+1,0)))="")),"Н/Д",INDIRECT(CONCATENATE("'2018-05'!P",TEXT(MATCH($C46,'2018-05'!$C$2:$C$100,0)+1,0)))-INDIRECT(CONCATENATE("'2018-04'!P",TEXT(MATCH($C46,'2018-04'!$C$2:$C$100,0)+1,0))))</f>
        <v>171857964.51999998</v>
      </c>
      <c r="Q46" s="17">
        <f ca="1">IF(OR(INDIRECT(CONCATENATE("'2018-05'!Q",TEXT(MATCH($C46,'2018-05'!$C$2:$C$100,0)+1,0)))="",INDIRECT(CONCATENATE("'2018-04'!Q",TEXT(MATCH($C46,'2018-04'!$C$2:$C$100,0)+1,0)))="",AND(INDIRECT(CONCATENATE("'2018-05'!Q",TEXT(MATCH($C46,'2018-05'!$C$2:$C$100,0)+1,0)))="",INDIRECT(CONCATENATE("'2018-04'!Q",TEXT(MATCH($C46,'2018-04'!$C$2:$C$100,0)+1,0)))="")),"Н/Д",INDIRECT(CONCATENATE("'2018-05'!Q",TEXT(MATCH($C46,'2018-05'!$C$2:$C$100,0)+1,0)))-INDIRECT(CONCATENATE("'2018-04'!Q",TEXT(MATCH($C46,'2018-04'!$C$2:$C$100,0)+1,0))))</f>
        <v>47882556.899999999</v>
      </c>
      <c r="R46" s="17">
        <f ca="1">IF(OR(INDIRECT(CONCATENATE("'2018-05'!R",TEXT(MATCH($C46,'2018-05'!$C$2:$C$100,0)+1,0)))="",INDIRECT(CONCATENATE("'2018-04'!R",TEXT(MATCH($C46,'2018-04'!$C$2:$C$100,0)+1,0)))="",AND(INDIRECT(CONCATENATE("'2018-05'!R",TEXT(MATCH($C46,'2018-05'!$C$2:$C$100,0)+1,0)))="",INDIRECT(CONCATENATE("'2018-04'!R",TEXT(MATCH($C46,'2018-04'!$C$2:$C$100,0)+1,0)))="")),"Н/Д",INDIRECT(CONCATENATE("'2018-05'!R",TEXT(MATCH($C46,'2018-05'!$C$2:$C$100,0)+1,0)))-INDIRECT(CONCATENATE("'2018-04'!R",TEXT(MATCH($C46,'2018-04'!$C$2:$C$100,0)+1,0))))</f>
        <v>28826962.849999994</v>
      </c>
      <c r="S46" s="17">
        <f ca="1">IF(OR(INDIRECT(CONCATENATE("'2018-05'!S",TEXT(MATCH($C46,'2018-05'!$C$2:$C$100,0)+1,0)))="",INDIRECT(CONCATENATE("'2018-04'!S",TEXT(MATCH($C46,'2018-04'!$C$2:$C$100,0)+1,0)))="",AND(INDIRECT(CONCATENATE("'2018-05'!S",TEXT(MATCH($C46,'2018-05'!$C$2:$C$100,0)+1,0)))="",INDIRECT(CONCATENATE("'2018-04'!S",TEXT(MATCH($C46,'2018-04'!$C$2:$C$100,0)+1,0)))="")),"Н/Д",INDIRECT(CONCATENATE("'2018-05'!S",TEXT(MATCH($C46,'2018-05'!$C$2:$C$100,0)+1,0)))-INDIRECT(CONCATENATE("'2018-04'!S",TEXT(MATCH($C46,'2018-04'!$C$2:$C$100,0)+1,0))))</f>
        <v>138118.5</v>
      </c>
      <c r="T46" s="17">
        <f ca="1">IF(OR(INDIRECT(CONCATENATE("'2018-05'!T",TEXT(MATCH($C46,'2018-05'!$C$2:$C$100,0)+1,0)))="",INDIRECT(CONCATENATE("'2018-04'!T",TEXT(MATCH($C46,'2018-04'!$C$2:$C$100,0)+1,0)))="",AND(INDIRECT(CONCATENATE("'2018-05'!T",TEXT(MATCH($C46,'2018-05'!$C$2:$C$100,0)+1,0)))="",INDIRECT(CONCATENATE("'2018-04'!T",TEXT(MATCH($C46,'2018-04'!$C$2:$C$100,0)+1,0)))="")),"Н/Д",INDIRECT(CONCATENATE("'2018-05'!T",TEXT(MATCH($C46,'2018-05'!$C$2:$C$100,0)+1,0)))-INDIRECT(CONCATENATE("'2018-04'!T",TEXT(MATCH($C46,'2018-04'!$C$2:$C$100,0)+1,0))))</f>
        <v>80395370.800000012</v>
      </c>
      <c r="U46" s="17">
        <f ca="1">IF(OR(INDIRECT(CONCATENATE("'2018-05'!U",TEXT(MATCH($C46,'2018-05'!$C$2:$C$100,0)+1,0)))="",INDIRECT(CONCATENATE("'2018-04'!U",TEXT(MATCH($C46,'2018-04'!$C$2:$C$100,0)+1,0)))="",AND(INDIRECT(CONCATENATE("'2018-05'!U",TEXT(MATCH($C46,'2018-05'!$C$2:$C$100,0)+1,0)))="",INDIRECT(CONCATENATE("'2018-04'!U",TEXT(MATCH($C46,'2018-04'!$C$2:$C$100,0)+1,0)))="")),"Н/Д",INDIRECT(CONCATENATE("'2018-05'!U",TEXT(MATCH($C46,'2018-05'!$C$2:$C$100,0)+1,0)))-INDIRECT(CONCATENATE("'2018-04'!U",TEXT(MATCH($C46,'2018-04'!$C$2:$C$100,0)+1,0))))</f>
        <v>8475798.0799999982</v>
      </c>
      <c r="V46" s="17">
        <f ca="1">IF(OR(INDIRECT(CONCATENATE("'2018-05'!V",TEXT(MATCH($C46,'2018-05'!$C$2:$C$100,0)+1,0)))="",INDIRECT(CONCATENATE("'2018-04'!V",TEXT(MATCH($C46,'2018-04'!$C$2:$C$100,0)+1,0)))="",AND(INDIRECT(CONCATENATE("'2018-05'!V",TEXT(MATCH($C46,'2018-05'!$C$2:$C$100,0)+1,0)))="",INDIRECT(CONCATENATE("'2018-04'!V",TEXT(MATCH($C46,'2018-04'!$C$2:$C$100,0)+1,0)))="")),"Н/Д",INDIRECT(CONCATENATE("'2018-05'!V",TEXT(MATCH($C46,'2018-05'!$C$2:$C$100,0)+1,0)))-INDIRECT(CONCATENATE("'2018-04'!V",TEXT(MATCH($C46,'2018-04'!$C$2:$C$100,0)+1,0))))</f>
        <v>4567851637.3099995</v>
      </c>
      <c r="W46" s="17">
        <f ca="1">IF(OR(INDIRECT(CONCATENATE("'2018-05'!W",TEXT(MATCH($C46,'2018-05'!$C$2:$C$100,0)+1,0)))="",INDIRECT(CONCATENATE("'2018-04'!W",TEXT(MATCH($C46,'2018-04'!$C$2:$C$100,0)+1,0)))="",AND(INDIRECT(CONCATENATE("'2018-05'!W",TEXT(MATCH($C46,'2018-05'!$C$2:$C$100,0)+1,0)))="",INDIRECT(CONCATENATE("'2018-04'!W",TEXT(MATCH($C46,'2018-04'!$C$2:$C$100,0)+1,0)))="")),"Н/Д",INDIRECT(CONCATENATE("'2018-05'!W",TEXT(MATCH($C46,'2018-05'!$C$2:$C$100,0)+1,0)))-INDIRECT(CONCATENATE("'2018-04'!W",TEXT(MATCH($C46,'2018-04'!$C$2:$C$100,0)+1,0))))</f>
        <v>27659519491.219994</v>
      </c>
    </row>
    <row r="47" spans="1:23" x14ac:dyDescent="0.25">
      <c r="A47" s="2" t="s">
        <v>69</v>
      </c>
      <c r="B47" s="2" t="s">
        <v>71</v>
      </c>
      <c r="C47" s="15">
        <v>25000000</v>
      </c>
      <c r="D47" s="2" t="s">
        <v>208</v>
      </c>
      <c r="E47" s="17">
        <f ca="1">IF(OR(INDIRECT(CONCATENATE("'2018-05'!E",TEXT(MATCH($C47,'2018-05'!$C$2:$C$100,0)+1,0)))="",INDIRECT(CONCATENATE("'2018-04'!E",TEXT(MATCH($C47,'2018-04'!$C$2:$C$100,0)+1,0)))="",AND(INDIRECT(CONCATENATE("'2018-05'!E",TEXT(MATCH($C47,'2018-05'!$C$2:$C$100,0)+1,0)))="",INDIRECT(CONCATENATE("'2018-04'!E",TEXT(MATCH($C47,'2018-04'!$C$2:$C$100,0)+1,0)))="")),"Н/Д",INDIRECT(CONCATENATE("'2018-05'!E",TEXT(MATCH($C47,'2018-05'!$C$2:$C$100,0)+1,0)))-INDIRECT(CONCATENATE("'2018-04'!E",TEXT(MATCH($C47,'2018-04'!$C$2:$C$100,0)+1,0))))</f>
        <v>15654171739.300003</v>
      </c>
      <c r="F47" s="17">
        <f ca="1">IF(OR(INDIRECT(CONCATENATE("'2018-05'!F",TEXT(MATCH($C47,'2018-05'!$C$2:$C$100,0)+1,0)))="",INDIRECT(CONCATENATE("'2018-04'!F",TEXT(MATCH($C47,'2018-04'!$C$2:$C$100,0)+1,0)))="",AND(INDIRECT(CONCATENATE("'2018-05'!F",TEXT(MATCH($C47,'2018-05'!$C$2:$C$100,0)+1,0)))="",INDIRECT(CONCATENATE("'2018-04'!F",TEXT(MATCH($C47,'2018-04'!$C$2:$C$100,0)+1,0)))="")),"Н/Д",INDIRECT(CONCATENATE("'2018-05'!F",TEXT(MATCH($C47,'2018-05'!$C$2:$C$100,0)+1,0)))-INDIRECT(CONCATENATE("'2018-04'!F",TEXT(MATCH($C47,'2018-04'!$C$2:$C$100,0)+1,0))))</f>
        <v>13340226835.229996</v>
      </c>
      <c r="G47" s="17">
        <f ca="1">IF(OR(INDIRECT(CONCATENATE("'2018-05'!G",TEXT(MATCH($C47,'2018-05'!$C$2:$C$100,0)+1,0)))="",INDIRECT(CONCATENATE("'2018-04'!G",TEXT(MATCH($C47,'2018-04'!$C$2:$C$100,0)+1,0)))="",AND(INDIRECT(CONCATENATE("'2018-05'!G",TEXT(MATCH($C47,'2018-05'!$C$2:$C$100,0)+1,0)))="",INDIRECT(CONCATENATE("'2018-04'!G",TEXT(MATCH($C47,'2018-04'!$C$2:$C$100,0)+1,0)))="")),"Н/Д",INDIRECT(CONCATENATE("'2018-05'!G",TEXT(MATCH($C47,'2018-05'!$C$2:$C$100,0)+1,0)))-INDIRECT(CONCATENATE("'2018-04'!G",TEXT(MATCH($C47,'2018-04'!$C$2:$C$100,0)+1,0))))</f>
        <v>1752480430.0300007</v>
      </c>
      <c r="H47" s="17">
        <f ca="1">IF(OR(INDIRECT(CONCATENATE("'2018-05'!H",TEXT(MATCH($C47,'2018-05'!$C$2:$C$100,0)+1,0)))="",INDIRECT(CONCATENATE("'2018-04'!H",TEXT(MATCH($C47,'2018-04'!$C$2:$C$100,0)+1,0)))="",AND(INDIRECT(CONCATENATE("'2018-05'!H",TEXT(MATCH($C47,'2018-05'!$C$2:$C$100,0)+1,0)))="",INDIRECT(CONCATENATE("'2018-04'!H",TEXT(MATCH($C47,'2018-04'!$C$2:$C$100,0)+1,0)))="")),"Н/Д",INDIRECT(CONCATENATE("'2018-05'!H",TEXT(MATCH($C47,'2018-05'!$C$2:$C$100,0)+1,0)))-INDIRECT(CONCATENATE("'2018-04'!H",TEXT(MATCH($C47,'2018-04'!$C$2:$C$100,0)+1,0))))</f>
        <v>4420642104.6700001</v>
      </c>
      <c r="I47" s="17">
        <f ca="1">IF(OR(INDIRECT(CONCATENATE("'2018-05'!I",TEXT(MATCH($C47,'2018-05'!$C$2:$C$100,0)+1,0)))="",INDIRECT(CONCATENATE("'2018-04'!I",TEXT(MATCH($C47,'2018-04'!$C$2:$C$100,0)+1,0)))="",AND(INDIRECT(CONCATENATE("'2018-05'!I",TEXT(MATCH($C47,'2018-05'!$C$2:$C$100,0)+1,0)))="",INDIRECT(CONCATENATE("'2018-04'!I",TEXT(MATCH($C47,'2018-04'!$C$2:$C$100,0)+1,0)))="")),"Н/Д",INDIRECT(CONCATENATE("'2018-05'!I",TEXT(MATCH($C47,'2018-05'!$C$2:$C$100,0)+1,0)))-INDIRECT(CONCATENATE("'2018-04'!I",TEXT(MATCH($C47,'2018-04'!$C$2:$C$100,0)+1,0))))</f>
        <v>730962971.91999984</v>
      </c>
      <c r="J47" s="17" t="str">
        <f ca="1">IF(OR(INDIRECT(CONCATENATE("'2018-05'!J",TEXT(MATCH($C47,'2018-05'!$C$2:$C$100,0)+1,0)))="",INDIRECT(CONCATENATE("'2018-04'!J",TEXT(MATCH($C47,'2018-04'!$C$2:$C$100,0)+1,0)))="",AND(INDIRECT(CONCATENATE("'2018-05'!J",TEXT(MATCH($C47,'2018-05'!$C$2:$C$100,0)+1,0)))="",INDIRECT(CONCATENATE("'2018-04'!J",TEXT(MATCH($C47,'2018-04'!$C$2:$C$100,0)+1,0)))="")),"Н/Д",INDIRECT(CONCATENATE("'2018-05'!J",TEXT(MATCH($C47,'2018-05'!$C$2:$C$100,0)+1,0)))-INDIRECT(CONCATENATE("'2018-04'!J",TEXT(MATCH($C47,'2018-04'!$C$2:$C$100,0)+1,0))))</f>
        <v>Н/Д</v>
      </c>
      <c r="K47" s="17">
        <f ca="1">IF(OR(INDIRECT(CONCATENATE("'2018-05'!K",TEXT(MATCH($C47,'2018-05'!$C$2:$C$100,0)+1,0)))="",INDIRECT(CONCATENATE("'2018-04'!K",TEXT(MATCH($C47,'2018-04'!$C$2:$C$100,0)+1,0)))="",AND(INDIRECT(CONCATENATE("'2018-05'!K",TEXT(MATCH($C47,'2018-05'!$C$2:$C$100,0)+1,0)))="",INDIRECT(CONCATENATE("'2018-04'!K",TEXT(MATCH($C47,'2018-04'!$C$2:$C$100,0)+1,0)))="")),"Н/Д",INDIRECT(CONCATENATE("'2018-05'!K",TEXT(MATCH($C47,'2018-05'!$C$2:$C$100,0)+1,0)))-INDIRECT(CONCATENATE("'2018-04'!K",TEXT(MATCH($C47,'2018-04'!$C$2:$C$100,0)+1,0))))</f>
        <v>1782996635.48</v>
      </c>
      <c r="L47" s="17">
        <f ca="1">IF(OR(INDIRECT(CONCATENATE("'2018-05'!L",TEXT(MATCH($C47,'2018-05'!$C$2:$C$100,0)+1,0)))="",INDIRECT(CONCATENATE("'2018-04'!L",TEXT(MATCH($C47,'2018-04'!$C$2:$C$100,0)+1,0)))="",AND(INDIRECT(CONCATENATE("'2018-05'!L",TEXT(MATCH($C47,'2018-05'!$C$2:$C$100,0)+1,0)))="",INDIRECT(CONCATENATE("'2018-04'!L",TEXT(MATCH($C47,'2018-04'!$C$2:$C$100,0)+1,0)))="")),"Н/Д",INDIRECT(CONCATENATE("'2018-05'!L",TEXT(MATCH($C47,'2018-05'!$C$2:$C$100,0)+1,0)))-INDIRECT(CONCATENATE("'2018-04'!L",TEXT(MATCH($C47,'2018-04'!$C$2:$C$100,0)+1,0))))</f>
        <v>3806970738.3300004</v>
      </c>
      <c r="M47" s="17">
        <f ca="1">IF(OR(INDIRECT(CONCATENATE("'2018-05'!M",TEXT(MATCH($C47,'2018-05'!$C$2:$C$100,0)+1,0)))="",INDIRECT(CONCATENATE("'2018-04'!M",TEXT(MATCH($C47,'2018-04'!$C$2:$C$100,0)+1,0)))="",AND(INDIRECT(CONCATENATE("'2018-05'!M",TEXT(MATCH($C47,'2018-05'!$C$2:$C$100,0)+1,0)))="",INDIRECT(CONCATENATE("'2018-04'!M",TEXT(MATCH($C47,'2018-04'!$C$2:$C$100,0)+1,0)))="")),"Н/Д",INDIRECT(CONCATENATE("'2018-05'!M",TEXT(MATCH($C47,'2018-05'!$C$2:$C$100,0)+1,0)))-INDIRECT(CONCATENATE("'2018-04'!M",TEXT(MATCH($C47,'2018-04'!$C$2:$C$100,0)+1,0))))</f>
        <v>89385864.170000017</v>
      </c>
      <c r="N47" s="17">
        <f ca="1">IF(OR(INDIRECT(CONCATENATE("'2018-05'!N",TEXT(MATCH($C47,'2018-05'!$C$2:$C$100,0)+1,0)))="",INDIRECT(CONCATENATE("'2018-04'!N",TEXT(MATCH($C47,'2018-04'!$C$2:$C$100,0)+1,0)))="",AND(INDIRECT(CONCATENATE("'2018-05'!N",TEXT(MATCH($C47,'2018-05'!$C$2:$C$100,0)+1,0)))="",INDIRECT(CONCATENATE("'2018-04'!N",TEXT(MATCH($C47,'2018-04'!$C$2:$C$100,0)+1,0)))="")),"Н/Д",INDIRECT(CONCATENATE("'2018-05'!N",TEXT(MATCH($C47,'2018-05'!$C$2:$C$100,0)+1,0)))-INDIRECT(CONCATENATE("'2018-04'!NE",TEXT(MATCH($C47,'2018-04'!$C$2:$C$100,0)+1,0))))</f>
        <v>268023834.08000001</v>
      </c>
      <c r="O47" s="17">
        <f ca="1">IF(OR(INDIRECT(CONCATENATE("'2018-05'!O",TEXT(MATCH($C47,'2018-05'!$C$2:$C$100,0)+1,0)))="",INDIRECT(CONCATENATE("'2018-04'!O",TEXT(MATCH($C47,'2018-04'!$C$2:$C$100,0)+1,0)))="",AND(INDIRECT(CONCATENATE("'2018-05'!O",TEXT(MATCH($C47,'2018-05'!$C$2:$C$100,0)+1,0)))="",INDIRECT(CONCATENATE("'2018-04'!O",TEXT(MATCH($C47,'2018-04'!$C$2:$C$100,0)+1,0)))="")),"Н/Д",INDIRECT(CONCATENATE("'2018-05'!O",TEXT(MATCH($C47,'2018-05'!$C$2:$C$100,0)+1,0)))-INDIRECT(CONCATENATE("'2018-04'!O",TEXT(MATCH($C47,'2018-04'!$C$2:$C$100,0)+1,0))))</f>
        <v>15094.22</v>
      </c>
      <c r="P47" s="17">
        <f ca="1">IF(OR(INDIRECT(CONCATENATE("'2018-05'!P",TEXT(MATCH($C47,'2018-05'!$C$2:$C$100,0)+1,0)))="",INDIRECT(CONCATENATE("'2018-04'!P",TEXT(MATCH($C47,'2018-04'!$C$2:$C$100,0)+1,0)))="",AND(INDIRECT(CONCATENATE("'2018-05'!P",TEXT(MATCH($C47,'2018-05'!$C$2:$C$100,0)+1,0)))="",INDIRECT(CONCATENATE("'2018-04'!P",TEXT(MATCH($C47,'2018-04'!$C$2:$C$100,0)+1,0)))="")),"Н/Д",INDIRECT(CONCATENATE("'2018-05'!P",TEXT(MATCH($C47,'2018-05'!$C$2:$C$100,0)+1,0)))-INDIRECT(CONCATENATE("'2018-04'!P",TEXT(MATCH($C47,'2018-04'!$C$2:$C$100,0)+1,0))))</f>
        <v>182733923.74000007</v>
      </c>
      <c r="Q47" s="17">
        <f ca="1">IF(OR(INDIRECT(CONCATENATE("'2018-05'!Q",TEXT(MATCH($C47,'2018-05'!$C$2:$C$100,0)+1,0)))="",INDIRECT(CONCATENATE("'2018-04'!Q",TEXT(MATCH($C47,'2018-04'!$C$2:$C$100,0)+1,0)))="",AND(INDIRECT(CONCATENATE("'2018-05'!Q",TEXT(MATCH($C47,'2018-05'!$C$2:$C$100,0)+1,0)))="",INDIRECT(CONCATENATE("'2018-04'!Q",TEXT(MATCH($C47,'2018-04'!$C$2:$C$100,0)+1,0)))="")),"Н/Д",INDIRECT(CONCATENATE("'2018-05'!Q",TEXT(MATCH($C47,'2018-05'!$C$2:$C$100,0)+1,0)))-INDIRECT(CONCATENATE("'2018-04'!Q",TEXT(MATCH($C47,'2018-04'!$C$2:$C$100,0)+1,0))))</f>
        <v>238846821.25</v>
      </c>
      <c r="R47" s="17">
        <f ca="1">IF(OR(INDIRECT(CONCATENATE("'2018-05'!R",TEXT(MATCH($C47,'2018-05'!$C$2:$C$100,0)+1,0)))="",INDIRECT(CONCATENATE("'2018-04'!R",TEXT(MATCH($C47,'2018-04'!$C$2:$C$100,0)+1,0)))="",AND(INDIRECT(CONCATENATE("'2018-05'!R",TEXT(MATCH($C47,'2018-05'!$C$2:$C$100,0)+1,0)))="",INDIRECT(CONCATENATE("'2018-04'!R",TEXT(MATCH($C47,'2018-04'!$C$2:$C$100,0)+1,0)))="")),"Н/Д",INDIRECT(CONCATENATE("'2018-05'!R",TEXT(MATCH($C47,'2018-05'!$C$2:$C$100,0)+1,0)))-INDIRECT(CONCATENATE("'2018-04'!R",TEXT(MATCH($C47,'2018-04'!$C$2:$C$100,0)+1,0))))</f>
        <v>46551163.300000012</v>
      </c>
      <c r="S47" s="17">
        <f ca="1">IF(OR(INDIRECT(CONCATENATE("'2018-05'!S",TEXT(MATCH($C47,'2018-05'!$C$2:$C$100,0)+1,0)))="",INDIRECT(CONCATENATE("'2018-04'!S",TEXT(MATCH($C47,'2018-04'!$C$2:$C$100,0)+1,0)))="",AND(INDIRECT(CONCATENATE("'2018-05'!S",TEXT(MATCH($C47,'2018-05'!$C$2:$C$100,0)+1,0)))="",INDIRECT(CONCATENATE("'2018-04'!S",TEXT(MATCH($C47,'2018-04'!$C$2:$C$100,0)+1,0)))="")),"Н/Д",INDIRECT(CONCATENATE("'2018-05'!S",TEXT(MATCH($C47,'2018-05'!$C$2:$C$100,0)+1,0)))-INDIRECT(CONCATENATE("'2018-04'!S",TEXT(MATCH($C47,'2018-04'!$C$2:$C$100,0)+1,0))))</f>
        <v>504712.93999999994</v>
      </c>
      <c r="T47" s="17">
        <f ca="1">IF(OR(INDIRECT(CONCATENATE("'2018-05'!T",TEXT(MATCH($C47,'2018-05'!$C$2:$C$100,0)+1,0)))="",INDIRECT(CONCATENATE("'2018-04'!T",TEXT(MATCH($C47,'2018-04'!$C$2:$C$100,0)+1,0)))="",AND(INDIRECT(CONCATENATE("'2018-05'!T",TEXT(MATCH($C47,'2018-05'!$C$2:$C$100,0)+1,0)))="",INDIRECT(CONCATENATE("'2018-04'!T",TEXT(MATCH($C47,'2018-04'!$C$2:$C$100,0)+1,0)))="")),"Н/Д",INDIRECT(CONCATENATE("'2018-05'!T",TEXT(MATCH($C47,'2018-05'!$C$2:$C$100,0)+1,0)))-INDIRECT(CONCATENATE("'2018-04'!T",TEXT(MATCH($C47,'2018-04'!$C$2:$C$100,0)+1,0))))</f>
        <v>94930451.270000011</v>
      </c>
      <c r="U47" s="17">
        <f ca="1">IF(OR(INDIRECT(CONCATENATE("'2018-05'!U",TEXT(MATCH($C47,'2018-05'!$C$2:$C$100,0)+1,0)))="",INDIRECT(CONCATENATE("'2018-04'!U",TEXT(MATCH($C47,'2018-04'!$C$2:$C$100,0)+1,0)))="",AND(INDIRECT(CONCATENATE("'2018-05'!U",TEXT(MATCH($C47,'2018-05'!$C$2:$C$100,0)+1,0)))="",INDIRECT(CONCATENATE("'2018-04'!U",TEXT(MATCH($C47,'2018-04'!$C$2:$C$100,0)+1,0)))="")),"Н/Д",INDIRECT(CONCATENATE("'2018-05'!U",TEXT(MATCH($C47,'2018-05'!$C$2:$C$100,0)+1,0)))-INDIRECT(CONCATENATE("'2018-04'!U",TEXT(MATCH($C47,'2018-04'!$C$2:$C$100,0)+1,0))))</f>
        <v>11845885.75</v>
      </c>
      <c r="V47" s="17">
        <f ca="1">IF(OR(INDIRECT(CONCATENATE("'2018-05'!V",TEXT(MATCH($C47,'2018-05'!$C$2:$C$100,0)+1,0)))="",INDIRECT(CONCATENATE("'2018-04'!V",TEXT(MATCH($C47,'2018-04'!$C$2:$C$100,0)+1,0)))="",AND(INDIRECT(CONCATENATE("'2018-05'!V",TEXT(MATCH($C47,'2018-05'!$C$2:$C$100,0)+1,0)))="",INDIRECT(CONCATENATE("'2018-04'!V",TEXT(MATCH($C47,'2018-04'!$C$2:$C$100,0)+1,0)))="")),"Н/Д",INDIRECT(CONCATENATE("'2018-05'!V",TEXT(MATCH($C47,'2018-05'!$C$2:$C$100,0)+1,0)))-INDIRECT(CONCATENATE("'2018-04'!V",TEXT(MATCH($C47,'2018-04'!$C$2:$C$100,0)+1,0))))</f>
        <v>2313944904.0699997</v>
      </c>
      <c r="W47" s="17">
        <f ca="1">IF(OR(INDIRECT(CONCATENATE("'2018-05'!W",TEXT(MATCH($C47,'2018-05'!$C$2:$C$100,0)+1,0)))="",INDIRECT(CONCATENATE("'2018-04'!W",TEXT(MATCH($C47,'2018-04'!$C$2:$C$100,0)+1,0)))="",AND(INDIRECT(CONCATENATE("'2018-05'!W",TEXT(MATCH($C47,'2018-05'!$C$2:$C$100,0)+1,0)))="",INDIRECT(CONCATENATE("'2018-04'!W",TEXT(MATCH($C47,'2018-04'!$C$2:$C$100,0)+1,0)))="")),"Н/Д",INDIRECT(CONCATENATE("'2018-05'!W",TEXT(MATCH($C47,'2018-05'!$C$2:$C$100,0)+1,0)))-INDIRECT(CONCATENATE("'2018-04'!W",TEXT(MATCH($C47,'2018-04'!$C$2:$C$100,0)+1,0))))</f>
        <v>44546481898.410004</v>
      </c>
    </row>
    <row r="48" spans="1:23" x14ac:dyDescent="0.25">
      <c r="A48" s="2" t="s">
        <v>69</v>
      </c>
      <c r="B48" s="2" t="s">
        <v>72</v>
      </c>
      <c r="C48" s="15">
        <v>32000000</v>
      </c>
      <c r="D48" s="2" t="s">
        <v>208</v>
      </c>
      <c r="E48" s="17">
        <f ca="1">IF(OR(INDIRECT(CONCATENATE("'2018-05'!E",TEXT(MATCH($C48,'2018-05'!$C$2:$C$100,0)+1,0)))="",INDIRECT(CONCATENATE("'2018-04'!E",TEXT(MATCH($C48,'2018-04'!$C$2:$C$100,0)+1,0)))="",AND(INDIRECT(CONCATENATE("'2018-05'!E",TEXT(MATCH($C48,'2018-05'!$C$2:$C$100,0)+1,0)))="",INDIRECT(CONCATENATE("'2018-04'!E",TEXT(MATCH($C48,'2018-04'!$C$2:$C$100,0)+1,0)))="")),"Н/Д",INDIRECT(CONCATENATE("'2018-05'!E",TEXT(MATCH($C48,'2018-05'!$C$2:$C$100,0)+1,0)))-INDIRECT(CONCATENATE("'2018-04'!E",TEXT(MATCH($C48,'2018-04'!$C$2:$C$100,0)+1,0))))</f>
        <v>15809665999.57</v>
      </c>
      <c r="F48" s="17">
        <f ca="1">IF(OR(INDIRECT(CONCATENATE("'2018-05'!F",TEXT(MATCH($C48,'2018-05'!$C$2:$C$100,0)+1,0)))="",INDIRECT(CONCATENATE("'2018-04'!F",TEXT(MATCH($C48,'2018-04'!$C$2:$C$100,0)+1,0)))="",AND(INDIRECT(CONCATENATE("'2018-05'!F",TEXT(MATCH($C48,'2018-05'!$C$2:$C$100,0)+1,0)))="",INDIRECT(CONCATENATE("'2018-04'!F",TEXT(MATCH($C48,'2018-04'!$C$2:$C$100,0)+1,0)))="")),"Н/Д",INDIRECT(CONCATENATE("'2018-05'!F",TEXT(MATCH($C48,'2018-05'!$C$2:$C$100,0)+1,0)))-INDIRECT(CONCATENATE("'2018-04'!F",TEXT(MATCH($C48,'2018-04'!$C$2:$C$100,0)+1,0))))</f>
        <v>13202589676.489998</v>
      </c>
      <c r="G48" s="17">
        <f ca="1">IF(OR(INDIRECT(CONCATENATE("'2018-05'!G",TEXT(MATCH($C48,'2018-05'!$C$2:$C$100,0)+1,0)))="",INDIRECT(CONCATENATE("'2018-04'!G",TEXT(MATCH($C48,'2018-04'!$C$2:$C$100,0)+1,0)))="",AND(INDIRECT(CONCATENATE("'2018-05'!G",TEXT(MATCH($C48,'2018-05'!$C$2:$C$100,0)+1,0)))="",INDIRECT(CONCATENATE("'2018-04'!G",TEXT(MATCH($C48,'2018-04'!$C$2:$C$100,0)+1,0)))="")),"Н/Д",INDIRECT(CONCATENATE("'2018-05'!G",TEXT(MATCH($C48,'2018-05'!$C$2:$C$100,0)+1,0)))-INDIRECT(CONCATENATE("'2018-04'!G",TEXT(MATCH($C48,'2018-04'!$C$2:$C$100,0)+1,0))))</f>
        <v>2249389711.9699993</v>
      </c>
      <c r="H48" s="17">
        <f ca="1">IF(OR(INDIRECT(CONCATENATE("'2018-05'!H",TEXT(MATCH($C48,'2018-05'!$C$2:$C$100,0)+1,0)))="",INDIRECT(CONCATENATE("'2018-04'!H",TEXT(MATCH($C48,'2018-04'!$C$2:$C$100,0)+1,0)))="",AND(INDIRECT(CONCATENATE("'2018-05'!H",TEXT(MATCH($C48,'2018-05'!$C$2:$C$100,0)+1,0)))="",INDIRECT(CONCATENATE("'2018-04'!H",TEXT(MATCH($C48,'2018-04'!$C$2:$C$100,0)+1,0)))="")),"Н/Д",INDIRECT(CONCATENATE("'2018-05'!H",TEXT(MATCH($C48,'2018-05'!$C$2:$C$100,0)+1,0)))-INDIRECT(CONCATENATE("'2018-04'!H",TEXT(MATCH($C48,'2018-04'!$C$2:$C$100,0)+1,0))))</f>
        <v>4063473420.6899986</v>
      </c>
      <c r="I48" s="17">
        <f ca="1">IF(OR(INDIRECT(CONCATENATE("'2018-05'!I",TEXT(MATCH($C48,'2018-05'!$C$2:$C$100,0)+1,0)))="",INDIRECT(CONCATENATE("'2018-04'!I",TEXT(MATCH($C48,'2018-04'!$C$2:$C$100,0)+1,0)))="",AND(INDIRECT(CONCATENATE("'2018-05'!I",TEXT(MATCH($C48,'2018-05'!$C$2:$C$100,0)+1,0)))="",INDIRECT(CONCATENATE("'2018-04'!I",TEXT(MATCH($C48,'2018-04'!$C$2:$C$100,0)+1,0)))="")),"Н/Д",INDIRECT(CONCATENATE("'2018-05'!I",TEXT(MATCH($C48,'2018-05'!$C$2:$C$100,0)+1,0)))-INDIRECT(CONCATENATE("'2018-04'!I",TEXT(MATCH($C48,'2018-04'!$C$2:$C$100,0)+1,0))))</f>
        <v>595135666.50999999</v>
      </c>
      <c r="J48" s="17" t="str">
        <f ca="1">IF(OR(INDIRECT(CONCATENATE("'2018-05'!J",TEXT(MATCH($C48,'2018-05'!$C$2:$C$100,0)+1,0)))="",INDIRECT(CONCATENATE("'2018-04'!J",TEXT(MATCH($C48,'2018-04'!$C$2:$C$100,0)+1,0)))="",AND(INDIRECT(CONCATENATE("'2018-05'!J",TEXT(MATCH($C48,'2018-05'!$C$2:$C$100,0)+1,0)))="",INDIRECT(CONCATENATE("'2018-04'!J",TEXT(MATCH($C48,'2018-04'!$C$2:$C$100,0)+1,0)))="")),"Н/Д",INDIRECT(CONCATENATE("'2018-05'!J",TEXT(MATCH($C48,'2018-05'!$C$2:$C$100,0)+1,0)))-INDIRECT(CONCATENATE("'2018-04'!J",TEXT(MATCH($C48,'2018-04'!$C$2:$C$100,0)+1,0))))</f>
        <v>Н/Д</v>
      </c>
      <c r="K48" s="17">
        <f ca="1">IF(OR(INDIRECT(CONCATENATE("'2018-05'!K",TEXT(MATCH($C48,'2018-05'!$C$2:$C$100,0)+1,0)))="",INDIRECT(CONCATENATE("'2018-04'!K",TEXT(MATCH($C48,'2018-04'!$C$2:$C$100,0)+1,0)))="",AND(INDIRECT(CONCATENATE("'2018-05'!K",TEXT(MATCH($C48,'2018-05'!$C$2:$C$100,0)+1,0)))="",INDIRECT(CONCATENATE("'2018-04'!K",TEXT(MATCH($C48,'2018-04'!$C$2:$C$100,0)+1,0)))="")),"Н/Д",INDIRECT(CONCATENATE("'2018-05'!K",TEXT(MATCH($C48,'2018-05'!$C$2:$C$100,0)+1,0)))-INDIRECT(CONCATENATE("'2018-04'!K",TEXT(MATCH($C48,'2018-04'!$C$2:$C$100,0)+1,0))))</f>
        <v>1378977187.7599998</v>
      </c>
      <c r="L48" s="17">
        <f ca="1">IF(OR(INDIRECT(CONCATENATE("'2018-05'!L",TEXT(MATCH($C48,'2018-05'!$C$2:$C$100,0)+1,0)))="",INDIRECT(CONCATENATE("'2018-04'!L",TEXT(MATCH($C48,'2018-04'!$C$2:$C$100,0)+1,0)))="",AND(INDIRECT(CONCATENATE("'2018-05'!L",TEXT(MATCH($C48,'2018-05'!$C$2:$C$100,0)+1,0)))="",INDIRECT(CONCATENATE("'2018-04'!L",TEXT(MATCH($C48,'2018-04'!$C$2:$C$100,0)+1,0)))="")),"Н/Д",INDIRECT(CONCATENATE("'2018-05'!L",TEXT(MATCH($C48,'2018-05'!$C$2:$C$100,0)+1,0)))-INDIRECT(CONCATENATE("'2018-04'!L",TEXT(MATCH($C48,'2018-04'!$C$2:$C$100,0)+1,0))))</f>
        <v>2976024490.5400004</v>
      </c>
      <c r="M48" s="17">
        <f ca="1">IF(OR(INDIRECT(CONCATENATE("'2018-05'!M",TEXT(MATCH($C48,'2018-05'!$C$2:$C$100,0)+1,0)))="",INDIRECT(CONCATENATE("'2018-04'!M",TEXT(MATCH($C48,'2018-04'!$C$2:$C$100,0)+1,0)))="",AND(INDIRECT(CONCATENATE("'2018-05'!M",TEXT(MATCH($C48,'2018-05'!$C$2:$C$100,0)+1,0)))="",INDIRECT(CONCATENATE("'2018-04'!M",TEXT(MATCH($C48,'2018-04'!$C$2:$C$100,0)+1,0)))="")),"Н/Д",INDIRECT(CONCATENATE("'2018-05'!M",TEXT(MATCH($C48,'2018-05'!$C$2:$C$100,0)+1,0)))-INDIRECT(CONCATENATE("'2018-04'!M",TEXT(MATCH($C48,'2018-04'!$C$2:$C$100,0)+1,0))))</f>
        <v>581565238.78999996</v>
      </c>
      <c r="N48" s="17">
        <f ca="1">IF(OR(INDIRECT(CONCATENATE("'2018-05'!N",TEXT(MATCH($C48,'2018-05'!$C$2:$C$100,0)+1,0)))="",INDIRECT(CONCATENATE("'2018-04'!N",TEXT(MATCH($C48,'2018-04'!$C$2:$C$100,0)+1,0)))="",AND(INDIRECT(CONCATENATE("'2018-05'!N",TEXT(MATCH($C48,'2018-05'!$C$2:$C$100,0)+1,0)))="",INDIRECT(CONCATENATE("'2018-04'!N",TEXT(MATCH($C48,'2018-04'!$C$2:$C$100,0)+1,0)))="")),"Н/Д",INDIRECT(CONCATENATE("'2018-05'!N",TEXT(MATCH($C48,'2018-05'!$C$2:$C$100,0)+1,0)))-INDIRECT(CONCATENATE("'2018-04'!NE",TEXT(MATCH($C48,'2018-04'!$C$2:$C$100,0)+1,0))))</f>
        <v>237391198.53999999</v>
      </c>
      <c r="O48" s="17">
        <f ca="1">IF(OR(INDIRECT(CONCATENATE("'2018-05'!O",TEXT(MATCH($C48,'2018-05'!$C$2:$C$100,0)+1,0)))="",INDIRECT(CONCATENATE("'2018-04'!O",TEXT(MATCH($C48,'2018-04'!$C$2:$C$100,0)+1,0)))="",AND(INDIRECT(CONCATENATE("'2018-05'!O",TEXT(MATCH($C48,'2018-05'!$C$2:$C$100,0)+1,0)))="",INDIRECT(CONCATENATE("'2018-04'!O",TEXT(MATCH($C48,'2018-04'!$C$2:$C$100,0)+1,0)))="")),"Н/Д",INDIRECT(CONCATENATE("'2018-05'!O",TEXT(MATCH($C48,'2018-05'!$C$2:$C$100,0)+1,0)))-INDIRECT(CONCATENATE("'2018-04'!O",TEXT(MATCH($C48,'2018-04'!$C$2:$C$100,0)+1,0))))</f>
        <v>13482.720000000001</v>
      </c>
      <c r="P48" s="17">
        <f ca="1">IF(OR(INDIRECT(CONCATENATE("'2018-05'!P",TEXT(MATCH($C48,'2018-05'!$C$2:$C$100,0)+1,0)))="",INDIRECT(CONCATENATE("'2018-04'!P",TEXT(MATCH($C48,'2018-04'!$C$2:$C$100,0)+1,0)))="",AND(INDIRECT(CONCATENATE("'2018-05'!P",TEXT(MATCH($C48,'2018-05'!$C$2:$C$100,0)+1,0)))="",INDIRECT(CONCATENATE("'2018-04'!P",TEXT(MATCH($C48,'2018-04'!$C$2:$C$100,0)+1,0)))="")),"Н/Д",INDIRECT(CONCATENATE("'2018-05'!P",TEXT(MATCH($C48,'2018-05'!$C$2:$C$100,0)+1,0)))-INDIRECT(CONCATENATE("'2018-04'!P",TEXT(MATCH($C48,'2018-04'!$C$2:$C$100,0)+1,0))))</f>
        <v>800051427.05000019</v>
      </c>
      <c r="Q48" s="17">
        <f ca="1">IF(OR(INDIRECT(CONCATENATE("'2018-05'!Q",TEXT(MATCH($C48,'2018-05'!$C$2:$C$100,0)+1,0)))="",INDIRECT(CONCATENATE("'2018-04'!Q",TEXT(MATCH($C48,'2018-04'!$C$2:$C$100,0)+1,0)))="",AND(INDIRECT(CONCATENATE("'2018-05'!Q",TEXT(MATCH($C48,'2018-05'!$C$2:$C$100,0)+1,0)))="",INDIRECT(CONCATENATE("'2018-04'!Q",TEXT(MATCH($C48,'2018-04'!$C$2:$C$100,0)+1,0)))="")),"Н/Д",INDIRECT(CONCATENATE("'2018-05'!Q",TEXT(MATCH($C48,'2018-05'!$C$2:$C$100,0)+1,0)))-INDIRECT(CONCATENATE("'2018-04'!Q",TEXT(MATCH($C48,'2018-04'!$C$2:$C$100,0)+1,0))))</f>
        <v>204901539.29000008</v>
      </c>
      <c r="R48" s="17">
        <f ca="1">IF(OR(INDIRECT(CONCATENATE("'2018-05'!R",TEXT(MATCH($C48,'2018-05'!$C$2:$C$100,0)+1,0)))="",INDIRECT(CONCATENATE("'2018-04'!R",TEXT(MATCH($C48,'2018-04'!$C$2:$C$100,0)+1,0)))="",AND(INDIRECT(CONCATENATE("'2018-05'!R",TEXT(MATCH($C48,'2018-05'!$C$2:$C$100,0)+1,0)))="",INDIRECT(CONCATENATE("'2018-04'!R",TEXT(MATCH($C48,'2018-04'!$C$2:$C$100,0)+1,0)))="")),"Н/Д",INDIRECT(CONCATENATE("'2018-05'!R",TEXT(MATCH($C48,'2018-05'!$C$2:$C$100,0)+1,0)))-INDIRECT(CONCATENATE("'2018-04'!R",TEXT(MATCH($C48,'2018-04'!$C$2:$C$100,0)+1,0))))</f>
        <v>70358019.080000013</v>
      </c>
      <c r="S48" s="17">
        <f ca="1">IF(OR(INDIRECT(CONCATENATE("'2018-05'!S",TEXT(MATCH($C48,'2018-05'!$C$2:$C$100,0)+1,0)))="",INDIRECT(CONCATENATE("'2018-04'!S",TEXT(MATCH($C48,'2018-04'!$C$2:$C$100,0)+1,0)))="",AND(INDIRECT(CONCATENATE("'2018-05'!S",TEXT(MATCH($C48,'2018-05'!$C$2:$C$100,0)+1,0)))="",INDIRECT(CONCATENATE("'2018-04'!S",TEXT(MATCH($C48,'2018-04'!$C$2:$C$100,0)+1,0)))="")),"Н/Д",INDIRECT(CONCATENATE("'2018-05'!S",TEXT(MATCH($C48,'2018-05'!$C$2:$C$100,0)+1,0)))-INDIRECT(CONCATENATE("'2018-04'!S",TEXT(MATCH($C48,'2018-04'!$C$2:$C$100,0)+1,0))))</f>
        <v>1214978.5</v>
      </c>
      <c r="T48" s="17">
        <f ca="1">IF(OR(INDIRECT(CONCATENATE("'2018-05'!T",TEXT(MATCH($C48,'2018-05'!$C$2:$C$100,0)+1,0)))="",INDIRECT(CONCATENATE("'2018-04'!T",TEXT(MATCH($C48,'2018-04'!$C$2:$C$100,0)+1,0)))="",AND(INDIRECT(CONCATENATE("'2018-05'!T",TEXT(MATCH($C48,'2018-05'!$C$2:$C$100,0)+1,0)))="",INDIRECT(CONCATENATE("'2018-04'!T",TEXT(MATCH($C48,'2018-04'!$C$2:$C$100,0)+1,0)))="")),"Н/Д",INDIRECT(CONCATENATE("'2018-05'!T",TEXT(MATCH($C48,'2018-05'!$C$2:$C$100,0)+1,0)))-INDIRECT(CONCATENATE("'2018-04'!T",TEXT(MATCH($C48,'2018-04'!$C$2:$C$100,0)+1,0))))</f>
        <v>145912712.25</v>
      </c>
      <c r="U48" s="17">
        <f ca="1">IF(OR(INDIRECT(CONCATENATE("'2018-05'!U",TEXT(MATCH($C48,'2018-05'!$C$2:$C$100,0)+1,0)))="",INDIRECT(CONCATENATE("'2018-04'!U",TEXT(MATCH($C48,'2018-04'!$C$2:$C$100,0)+1,0)))="",AND(INDIRECT(CONCATENATE("'2018-05'!U",TEXT(MATCH($C48,'2018-05'!$C$2:$C$100,0)+1,0)))="",INDIRECT(CONCATENATE("'2018-04'!U",TEXT(MATCH($C48,'2018-04'!$C$2:$C$100,0)+1,0)))="")),"Н/Д",INDIRECT(CONCATENATE("'2018-05'!U",TEXT(MATCH($C48,'2018-05'!$C$2:$C$100,0)+1,0)))-INDIRECT(CONCATENATE("'2018-04'!U",TEXT(MATCH($C48,'2018-04'!$C$2:$C$100,0)+1,0))))</f>
        <v>1569841.6</v>
      </c>
      <c r="V48" s="17">
        <f ca="1">IF(OR(INDIRECT(CONCATENATE("'2018-05'!V",TEXT(MATCH($C48,'2018-05'!$C$2:$C$100,0)+1,0)))="",INDIRECT(CONCATENATE("'2018-04'!V",TEXT(MATCH($C48,'2018-04'!$C$2:$C$100,0)+1,0)))="",AND(INDIRECT(CONCATENATE("'2018-05'!V",TEXT(MATCH($C48,'2018-05'!$C$2:$C$100,0)+1,0)))="",INDIRECT(CONCATENATE("'2018-04'!V",TEXT(MATCH($C48,'2018-04'!$C$2:$C$100,0)+1,0)))="")),"Н/Д",INDIRECT(CONCATENATE("'2018-05'!V",TEXT(MATCH($C48,'2018-05'!$C$2:$C$100,0)+1,0)))-INDIRECT(CONCATENATE("'2018-04'!V",TEXT(MATCH($C48,'2018-04'!$C$2:$C$100,0)+1,0))))</f>
        <v>2607076323.0799999</v>
      </c>
      <c r="W48" s="17">
        <f ca="1">IF(OR(INDIRECT(CONCATENATE("'2018-05'!W",TEXT(MATCH($C48,'2018-05'!$C$2:$C$100,0)+1,0)))="",INDIRECT(CONCATENATE("'2018-04'!W",TEXT(MATCH($C48,'2018-04'!$C$2:$C$100,0)+1,0)))="",AND(INDIRECT(CONCATENATE("'2018-05'!W",TEXT(MATCH($C48,'2018-05'!$C$2:$C$100,0)+1,0)))="",INDIRECT(CONCATENATE("'2018-04'!W",TEXT(MATCH($C48,'2018-04'!$C$2:$C$100,0)+1,0)))="")),"Н/Д",INDIRECT(CONCATENATE("'2018-05'!W",TEXT(MATCH($C48,'2018-05'!$C$2:$C$100,0)+1,0)))-INDIRECT(CONCATENATE("'2018-04'!W",TEXT(MATCH($C48,'2018-04'!$C$2:$C$100,0)+1,0))))</f>
        <v>44755689939.87001</v>
      </c>
    </row>
    <row r="49" spans="1:23" x14ac:dyDescent="0.25">
      <c r="A49" s="2" t="s">
        <v>69</v>
      </c>
      <c r="B49" s="2" t="s">
        <v>73</v>
      </c>
      <c r="C49" s="15">
        <v>4000000</v>
      </c>
      <c r="D49" s="2" t="s">
        <v>208</v>
      </c>
      <c r="E49" s="17">
        <f ca="1">IF(OR(INDIRECT(CONCATENATE("'2018-05'!E",TEXT(MATCH($C49,'2018-05'!$C$2:$C$100,0)+1,0)))="",INDIRECT(CONCATENATE("'2018-04'!E",TEXT(MATCH($C49,'2018-04'!$C$2:$C$100,0)+1,0)))="",AND(INDIRECT(CONCATENATE("'2018-05'!E",TEXT(MATCH($C49,'2018-05'!$C$2:$C$100,0)+1,0)))="",INDIRECT(CONCATENATE("'2018-04'!E",TEXT(MATCH($C49,'2018-04'!$C$2:$C$100,0)+1,0)))="")),"Н/Д",INDIRECT(CONCATENATE("'2018-05'!E",TEXT(MATCH($C49,'2018-05'!$C$2:$C$100,0)+1,0)))-INDIRECT(CONCATENATE("'2018-04'!E",TEXT(MATCH($C49,'2018-04'!$C$2:$C$100,0)+1,0))))</f>
        <v>23990987909.160004</v>
      </c>
      <c r="F49" s="17">
        <f ca="1">IF(OR(INDIRECT(CONCATENATE("'2018-05'!F",TEXT(MATCH($C49,'2018-05'!$C$2:$C$100,0)+1,0)))="",INDIRECT(CONCATENATE("'2018-04'!F",TEXT(MATCH($C49,'2018-04'!$C$2:$C$100,0)+1,0)))="",AND(INDIRECT(CONCATENATE("'2018-05'!F",TEXT(MATCH($C49,'2018-05'!$C$2:$C$100,0)+1,0)))="",INDIRECT(CONCATENATE("'2018-04'!F",TEXT(MATCH($C49,'2018-04'!$C$2:$C$100,0)+1,0)))="")),"Н/Д",INDIRECT(CONCATENATE("'2018-05'!F",TEXT(MATCH($C49,'2018-05'!$C$2:$C$100,0)+1,0)))-INDIRECT(CONCATENATE("'2018-04'!F",TEXT(MATCH($C49,'2018-04'!$C$2:$C$100,0)+1,0))))</f>
        <v>20464668529.270004</v>
      </c>
      <c r="G49" s="17">
        <f ca="1">IF(OR(INDIRECT(CONCATENATE("'2018-05'!G",TEXT(MATCH($C49,'2018-05'!$C$2:$C$100,0)+1,0)))="",INDIRECT(CONCATENATE("'2018-04'!G",TEXT(MATCH($C49,'2018-04'!$C$2:$C$100,0)+1,0)))="",AND(INDIRECT(CONCATENATE("'2018-05'!G",TEXT(MATCH($C49,'2018-05'!$C$2:$C$100,0)+1,0)))="",INDIRECT(CONCATENATE("'2018-04'!G",TEXT(MATCH($C49,'2018-04'!$C$2:$C$100,0)+1,0)))="")),"Н/Д",INDIRECT(CONCATENATE("'2018-05'!G",TEXT(MATCH($C49,'2018-05'!$C$2:$C$100,0)+1,0)))-INDIRECT(CONCATENATE("'2018-04'!G",TEXT(MATCH($C49,'2018-04'!$C$2:$C$100,0)+1,0))))</f>
        <v>4014629075.6100006</v>
      </c>
      <c r="H49" s="17">
        <f ca="1">IF(OR(INDIRECT(CONCATENATE("'2018-05'!H",TEXT(MATCH($C49,'2018-05'!$C$2:$C$100,0)+1,0)))="",INDIRECT(CONCATENATE("'2018-04'!H",TEXT(MATCH($C49,'2018-04'!$C$2:$C$100,0)+1,0)))="",AND(INDIRECT(CONCATENATE("'2018-05'!H",TEXT(MATCH($C49,'2018-05'!$C$2:$C$100,0)+1,0)))="",INDIRECT(CONCATENATE("'2018-04'!H",TEXT(MATCH($C49,'2018-04'!$C$2:$C$100,0)+1,0)))="")),"Н/Д",INDIRECT(CONCATENATE("'2018-05'!H",TEXT(MATCH($C49,'2018-05'!$C$2:$C$100,0)+1,0)))-INDIRECT(CONCATENATE("'2018-04'!H",TEXT(MATCH($C49,'2018-04'!$C$2:$C$100,0)+1,0))))</f>
        <v>5751770727.9799976</v>
      </c>
      <c r="I49" s="17">
        <f ca="1">IF(OR(INDIRECT(CONCATENATE("'2018-05'!I",TEXT(MATCH($C49,'2018-05'!$C$2:$C$100,0)+1,0)))="",INDIRECT(CONCATENATE("'2018-04'!I",TEXT(MATCH($C49,'2018-04'!$C$2:$C$100,0)+1,0)))="",AND(INDIRECT(CONCATENATE("'2018-05'!I",TEXT(MATCH($C49,'2018-05'!$C$2:$C$100,0)+1,0)))="",INDIRECT(CONCATENATE("'2018-04'!I",TEXT(MATCH($C49,'2018-04'!$C$2:$C$100,0)+1,0)))="")),"Н/Д",INDIRECT(CONCATENATE("'2018-05'!I",TEXT(MATCH($C49,'2018-05'!$C$2:$C$100,0)+1,0)))-INDIRECT(CONCATENATE("'2018-04'!I",TEXT(MATCH($C49,'2018-04'!$C$2:$C$100,0)+1,0))))</f>
        <v>754224931.32000017</v>
      </c>
      <c r="J49" s="17" t="str">
        <f ca="1">IF(OR(INDIRECT(CONCATENATE("'2018-05'!J",TEXT(MATCH($C49,'2018-05'!$C$2:$C$100,0)+1,0)))="",INDIRECT(CONCATENATE("'2018-04'!J",TEXT(MATCH($C49,'2018-04'!$C$2:$C$100,0)+1,0)))="",AND(INDIRECT(CONCATENATE("'2018-05'!J",TEXT(MATCH($C49,'2018-05'!$C$2:$C$100,0)+1,0)))="",INDIRECT(CONCATENATE("'2018-04'!J",TEXT(MATCH($C49,'2018-04'!$C$2:$C$100,0)+1,0)))="")),"Н/Д",INDIRECT(CONCATENATE("'2018-05'!J",TEXT(MATCH($C49,'2018-05'!$C$2:$C$100,0)+1,0)))-INDIRECT(CONCATENATE("'2018-04'!J",TEXT(MATCH($C49,'2018-04'!$C$2:$C$100,0)+1,0))))</f>
        <v>Н/Д</v>
      </c>
      <c r="K49" s="17">
        <f ca="1">IF(OR(INDIRECT(CONCATENATE("'2018-05'!K",TEXT(MATCH($C49,'2018-05'!$C$2:$C$100,0)+1,0)))="",INDIRECT(CONCATENATE("'2018-04'!K",TEXT(MATCH($C49,'2018-04'!$C$2:$C$100,0)+1,0)))="",AND(INDIRECT(CONCATENATE("'2018-05'!K",TEXT(MATCH($C49,'2018-05'!$C$2:$C$100,0)+1,0)))="",INDIRECT(CONCATENATE("'2018-04'!K",TEXT(MATCH($C49,'2018-04'!$C$2:$C$100,0)+1,0)))="")),"Н/Д",INDIRECT(CONCATENATE("'2018-05'!K",TEXT(MATCH($C49,'2018-05'!$C$2:$C$100,0)+1,0)))-INDIRECT(CONCATENATE("'2018-04'!K",TEXT(MATCH($C49,'2018-04'!$C$2:$C$100,0)+1,0))))</f>
        <v>1848322345.7199998</v>
      </c>
      <c r="L49" s="17">
        <f ca="1">IF(OR(INDIRECT(CONCATENATE("'2018-05'!L",TEXT(MATCH($C49,'2018-05'!$C$2:$C$100,0)+1,0)))="",INDIRECT(CONCATENATE("'2018-04'!L",TEXT(MATCH($C49,'2018-04'!$C$2:$C$100,0)+1,0)))="",AND(INDIRECT(CONCATENATE("'2018-05'!L",TEXT(MATCH($C49,'2018-05'!$C$2:$C$100,0)+1,0)))="",INDIRECT(CONCATENATE("'2018-04'!L",TEXT(MATCH($C49,'2018-04'!$C$2:$C$100,0)+1,0)))="")),"Н/Д",INDIRECT(CONCATENATE("'2018-05'!L",TEXT(MATCH($C49,'2018-05'!$C$2:$C$100,0)+1,0)))-INDIRECT(CONCATENATE("'2018-04'!L",TEXT(MATCH($C49,'2018-04'!$C$2:$C$100,0)+1,0))))</f>
        <v>5934325184.460001</v>
      </c>
      <c r="M49" s="17">
        <f ca="1">IF(OR(INDIRECT(CONCATENATE("'2018-05'!M",TEXT(MATCH($C49,'2018-05'!$C$2:$C$100,0)+1,0)))="",INDIRECT(CONCATENATE("'2018-04'!M",TEXT(MATCH($C49,'2018-04'!$C$2:$C$100,0)+1,0)))="",AND(INDIRECT(CONCATENATE("'2018-05'!M",TEXT(MATCH($C49,'2018-05'!$C$2:$C$100,0)+1,0)))="",INDIRECT(CONCATENATE("'2018-04'!M",TEXT(MATCH($C49,'2018-04'!$C$2:$C$100,0)+1,0)))="")),"Н/Д",INDIRECT(CONCATENATE("'2018-05'!M",TEXT(MATCH($C49,'2018-05'!$C$2:$C$100,0)+1,0)))-INDIRECT(CONCATENATE("'2018-04'!M",TEXT(MATCH($C49,'2018-04'!$C$2:$C$100,0)+1,0))))</f>
        <v>1057955849.4300003</v>
      </c>
      <c r="N49" s="17">
        <f ca="1">IF(OR(INDIRECT(CONCATENATE("'2018-05'!N",TEXT(MATCH($C49,'2018-05'!$C$2:$C$100,0)+1,0)))="",INDIRECT(CONCATENATE("'2018-04'!N",TEXT(MATCH($C49,'2018-04'!$C$2:$C$100,0)+1,0)))="",AND(INDIRECT(CONCATENATE("'2018-05'!N",TEXT(MATCH($C49,'2018-05'!$C$2:$C$100,0)+1,0)))="",INDIRECT(CONCATENATE("'2018-04'!N",TEXT(MATCH($C49,'2018-04'!$C$2:$C$100,0)+1,0)))="")),"Н/Д",INDIRECT(CONCATENATE("'2018-05'!N",TEXT(MATCH($C49,'2018-05'!$C$2:$C$100,0)+1,0)))-INDIRECT(CONCATENATE("'2018-04'!NE",TEXT(MATCH($C49,'2018-04'!$C$2:$C$100,0)+1,0))))</f>
        <v>347582582.36000001</v>
      </c>
      <c r="O49" s="17">
        <f ca="1">IF(OR(INDIRECT(CONCATENATE("'2018-05'!O",TEXT(MATCH($C49,'2018-05'!$C$2:$C$100,0)+1,0)))="",INDIRECT(CONCATENATE("'2018-04'!O",TEXT(MATCH($C49,'2018-04'!$C$2:$C$100,0)+1,0)))="",AND(INDIRECT(CONCATENATE("'2018-05'!O",TEXT(MATCH($C49,'2018-05'!$C$2:$C$100,0)+1,0)))="",INDIRECT(CONCATENATE("'2018-04'!O",TEXT(MATCH($C49,'2018-04'!$C$2:$C$100,0)+1,0)))="")),"Н/Д",INDIRECT(CONCATENATE("'2018-05'!O",TEXT(MATCH($C49,'2018-05'!$C$2:$C$100,0)+1,0)))-INDIRECT(CONCATENATE("'2018-04'!O",TEXT(MATCH($C49,'2018-04'!$C$2:$C$100,0)+1,0))))</f>
        <v>-73292.849999999991</v>
      </c>
      <c r="P49" s="17">
        <f ca="1">IF(OR(INDIRECT(CONCATENATE("'2018-05'!P",TEXT(MATCH($C49,'2018-05'!$C$2:$C$100,0)+1,0)))="",INDIRECT(CONCATENATE("'2018-04'!P",TEXT(MATCH($C49,'2018-04'!$C$2:$C$100,0)+1,0)))="",AND(INDIRECT(CONCATENATE("'2018-05'!P",TEXT(MATCH($C49,'2018-05'!$C$2:$C$100,0)+1,0)))="",INDIRECT(CONCATENATE("'2018-04'!P",TEXT(MATCH($C49,'2018-04'!$C$2:$C$100,0)+1,0)))="")),"Н/Д",INDIRECT(CONCATENATE("'2018-05'!P",TEXT(MATCH($C49,'2018-05'!$C$2:$C$100,0)+1,0)))-INDIRECT(CONCATENATE("'2018-04'!P",TEXT(MATCH($C49,'2018-04'!$C$2:$C$100,0)+1,0))))</f>
        <v>456130488.42000008</v>
      </c>
      <c r="Q49" s="17">
        <f ca="1">IF(OR(INDIRECT(CONCATENATE("'2018-05'!Q",TEXT(MATCH($C49,'2018-05'!$C$2:$C$100,0)+1,0)))="",INDIRECT(CONCATENATE("'2018-04'!Q",TEXT(MATCH($C49,'2018-04'!$C$2:$C$100,0)+1,0)))="",AND(INDIRECT(CONCATENATE("'2018-05'!Q",TEXT(MATCH($C49,'2018-05'!$C$2:$C$100,0)+1,0)))="",INDIRECT(CONCATENATE("'2018-04'!Q",TEXT(MATCH($C49,'2018-04'!$C$2:$C$100,0)+1,0)))="")),"Н/Д",INDIRECT(CONCATENATE("'2018-05'!Q",TEXT(MATCH($C49,'2018-05'!$C$2:$C$100,0)+1,0)))-INDIRECT(CONCATENATE("'2018-04'!Q",TEXT(MATCH($C49,'2018-04'!$C$2:$C$100,0)+1,0))))</f>
        <v>168963453.99000001</v>
      </c>
      <c r="R49" s="17">
        <f ca="1">IF(OR(INDIRECT(CONCATENATE("'2018-05'!R",TEXT(MATCH($C49,'2018-05'!$C$2:$C$100,0)+1,0)))="",INDIRECT(CONCATENATE("'2018-04'!R",TEXT(MATCH($C49,'2018-04'!$C$2:$C$100,0)+1,0)))="",AND(INDIRECT(CONCATENATE("'2018-05'!R",TEXT(MATCH($C49,'2018-05'!$C$2:$C$100,0)+1,0)))="",INDIRECT(CONCATENATE("'2018-04'!R",TEXT(MATCH($C49,'2018-04'!$C$2:$C$100,0)+1,0)))="")),"Н/Д",INDIRECT(CONCATENATE("'2018-05'!R",TEXT(MATCH($C49,'2018-05'!$C$2:$C$100,0)+1,0)))-INDIRECT(CONCATENATE("'2018-04'!R",TEXT(MATCH($C49,'2018-04'!$C$2:$C$100,0)+1,0))))</f>
        <v>106210406.09999996</v>
      </c>
      <c r="S49" s="17">
        <f ca="1">IF(OR(INDIRECT(CONCATENATE("'2018-05'!S",TEXT(MATCH($C49,'2018-05'!$C$2:$C$100,0)+1,0)))="",INDIRECT(CONCATENATE("'2018-04'!S",TEXT(MATCH($C49,'2018-04'!$C$2:$C$100,0)+1,0)))="",AND(INDIRECT(CONCATENATE("'2018-05'!S",TEXT(MATCH($C49,'2018-05'!$C$2:$C$100,0)+1,0)))="",INDIRECT(CONCATENATE("'2018-04'!S",TEXT(MATCH($C49,'2018-04'!$C$2:$C$100,0)+1,0)))="")),"Н/Д",INDIRECT(CONCATENATE("'2018-05'!S",TEXT(MATCH($C49,'2018-05'!$C$2:$C$100,0)+1,0)))-INDIRECT(CONCATENATE("'2018-04'!S",TEXT(MATCH($C49,'2018-04'!$C$2:$C$100,0)+1,0))))</f>
        <v>1965868.3200000003</v>
      </c>
      <c r="T49" s="17">
        <f ca="1">IF(OR(INDIRECT(CONCATENATE("'2018-05'!T",TEXT(MATCH($C49,'2018-05'!$C$2:$C$100,0)+1,0)))="",INDIRECT(CONCATENATE("'2018-04'!T",TEXT(MATCH($C49,'2018-04'!$C$2:$C$100,0)+1,0)))="",AND(INDIRECT(CONCATENATE("'2018-05'!T",TEXT(MATCH($C49,'2018-05'!$C$2:$C$100,0)+1,0)))="",INDIRECT(CONCATENATE("'2018-04'!T",TEXT(MATCH($C49,'2018-04'!$C$2:$C$100,0)+1,0)))="")),"Н/Д",INDIRECT(CONCATENATE("'2018-05'!T",TEXT(MATCH($C49,'2018-05'!$C$2:$C$100,0)+1,0)))-INDIRECT(CONCATENATE("'2018-04'!T",TEXT(MATCH($C49,'2018-04'!$C$2:$C$100,0)+1,0))))</f>
        <v>205639490.83999991</v>
      </c>
      <c r="U49" s="17">
        <f ca="1">IF(OR(INDIRECT(CONCATENATE("'2018-05'!U",TEXT(MATCH($C49,'2018-05'!$C$2:$C$100,0)+1,0)))="",INDIRECT(CONCATENATE("'2018-04'!U",TEXT(MATCH($C49,'2018-04'!$C$2:$C$100,0)+1,0)))="",AND(INDIRECT(CONCATENATE("'2018-05'!U",TEXT(MATCH($C49,'2018-05'!$C$2:$C$100,0)+1,0)))="",INDIRECT(CONCATENATE("'2018-04'!U",TEXT(MATCH($C49,'2018-04'!$C$2:$C$100,0)+1,0)))="")),"Н/Д",INDIRECT(CONCATENATE("'2018-05'!U",TEXT(MATCH($C49,'2018-05'!$C$2:$C$100,0)+1,0)))-INDIRECT(CONCATENATE("'2018-04'!U",TEXT(MATCH($C49,'2018-04'!$C$2:$C$100,0)+1,0))))</f>
        <v>-34639563.25</v>
      </c>
      <c r="V49" s="17">
        <f ca="1">IF(OR(INDIRECT(CONCATENATE("'2018-05'!V",TEXT(MATCH($C49,'2018-05'!$C$2:$C$100,0)+1,0)))="",INDIRECT(CONCATENATE("'2018-04'!V",TEXT(MATCH($C49,'2018-04'!$C$2:$C$100,0)+1,0)))="",AND(INDIRECT(CONCATENATE("'2018-05'!V",TEXT(MATCH($C49,'2018-05'!$C$2:$C$100,0)+1,0)))="",INDIRECT(CONCATENATE("'2018-04'!V",TEXT(MATCH($C49,'2018-04'!$C$2:$C$100,0)+1,0)))="")),"Н/Д",INDIRECT(CONCATENATE("'2018-05'!V",TEXT(MATCH($C49,'2018-05'!$C$2:$C$100,0)+1,0)))-INDIRECT(CONCATENATE("'2018-04'!V",TEXT(MATCH($C49,'2018-04'!$C$2:$C$100,0)+1,0))))</f>
        <v>3526319379.8899999</v>
      </c>
      <c r="W49" s="17">
        <f ca="1">IF(OR(INDIRECT(CONCATENATE("'2018-05'!W",TEXT(MATCH($C49,'2018-05'!$C$2:$C$100,0)+1,0)))="",INDIRECT(CONCATENATE("'2018-04'!W",TEXT(MATCH($C49,'2018-04'!$C$2:$C$100,0)+1,0)))="",AND(INDIRECT(CONCATENATE("'2018-05'!W",TEXT(MATCH($C49,'2018-05'!$C$2:$C$100,0)+1,0)))="",INDIRECT(CONCATENATE("'2018-04'!W",TEXT(MATCH($C49,'2018-04'!$C$2:$C$100,0)+1,0)))="")),"Н/Д",INDIRECT(CONCATENATE("'2018-05'!W",TEXT(MATCH($C49,'2018-05'!$C$2:$C$100,0)+1,0)))-INDIRECT(CONCATENATE("'2018-04'!W",TEXT(MATCH($C49,'2018-04'!$C$2:$C$100,0)+1,0))))</f>
        <v>68345527636.850006</v>
      </c>
    </row>
    <row r="50" spans="1:23" x14ac:dyDescent="0.25">
      <c r="A50" s="2" t="s">
        <v>69</v>
      </c>
      <c r="B50" s="2" t="s">
        <v>74</v>
      </c>
      <c r="C50" s="15">
        <v>50000000</v>
      </c>
      <c r="D50" s="2" t="s">
        <v>208</v>
      </c>
      <c r="E50" s="17">
        <f ca="1">IF(OR(INDIRECT(CONCATENATE("'2018-05'!E",TEXT(MATCH($C50,'2018-05'!$C$2:$C$100,0)+1,0)))="",INDIRECT(CONCATENATE("'2018-04'!E",TEXT(MATCH($C50,'2018-04'!$C$2:$C$100,0)+1,0)))="",AND(INDIRECT(CONCATENATE("'2018-05'!E",TEXT(MATCH($C50,'2018-05'!$C$2:$C$100,0)+1,0)))="",INDIRECT(CONCATENATE("'2018-04'!E",TEXT(MATCH($C50,'2018-04'!$C$2:$C$100,0)+1,0)))="")),"Н/Д",INDIRECT(CONCATENATE("'2018-05'!E",TEXT(MATCH($C50,'2018-05'!$C$2:$C$100,0)+1,0)))-INDIRECT(CONCATENATE("'2018-04'!E",TEXT(MATCH($C50,'2018-04'!$C$2:$C$100,0)+1,0))))</f>
        <v>16949221004.279999</v>
      </c>
      <c r="F50" s="17">
        <f ca="1">IF(OR(INDIRECT(CONCATENATE("'2018-05'!F",TEXT(MATCH($C50,'2018-05'!$C$2:$C$100,0)+1,0)))="",INDIRECT(CONCATENATE("'2018-04'!F",TEXT(MATCH($C50,'2018-04'!$C$2:$C$100,0)+1,0)))="",AND(INDIRECT(CONCATENATE("'2018-05'!F",TEXT(MATCH($C50,'2018-05'!$C$2:$C$100,0)+1,0)))="",INDIRECT(CONCATENATE("'2018-04'!F",TEXT(MATCH($C50,'2018-04'!$C$2:$C$100,0)+1,0)))="")),"Н/Д",INDIRECT(CONCATENATE("'2018-05'!F",TEXT(MATCH($C50,'2018-05'!$C$2:$C$100,0)+1,0)))-INDIRECT(CONCATENATE("'2018-04'!F",TEXT(MATCH($C50,'2018-04'!$C$2:$C$100,0)+1,0))))</f>
        <v>14944404429.809998</v>
      </c>
      <c r="G50" s="17">
        <f ca="1">IF(OR(INDIRECT(CONCATENATE("'2018-05'!G",TEXT(MATCH($C50,'2018-05'!$C$2:$C$100,0)+1,0)))="",INDIRECT(CONCATENATE("'2018-04'!G",TEXT(MATCH($C50,'2018-04'!$C$2:$C$100,0)+1,0)))="",AND(INDIRECT(CONCATENATE("'2018-05'!G",TEXT(MATCH($C50,'2018-05'!$C$2:$C$100,0)+1,0)))="",INDIRECT(CONCATENATE("'2018-04'!G",TEXT(MATCH($C50,'2018-04'!$C$2:$C$100,0)+1,0)))="")),"Н/Д",INDIRECT(CONCATENATE("'2018-05'!G",TEXT(MATCH($C50,'2018-05'!$C$2:$C$100,0)+1,0)))-INDIRECT(CONCATENATE("'2018-04'!G",TEXT(MATCH($C50,'2018-04'!$C$2:$C$100,0)+1,0))))</f>
        <v>2752419115.7299995</v>
      </c>
      <c r="H50" s="17">
        <f ca="1">IF(OR(INDIRECT(CONCATENATE("'2018-05'!H",TEXT(MATCH($C50,'2018-05'!$C$2:$C$100,0)+1,0)))="",INDIRECT(CONCATENATE("'2018-04'!H",TEXT(MATCH($C50,'2018-04'!$C$2:$C$100,0)+1,0)))="",AND(INDIRECT(CONCATENATE("'2018-05'!H",TEXT(MATCH($C50,'2018-05'!$C$2:$C$100,0)+1,0)))="",INDIRECT(CONCATENATE("'2018-04'!H",TEXT(MATCH($C50,'2018-04'!$C$2:$C$100,0)+1,0)))="")),"Н/Д",INDIRECT(CONCATENATE("'2018-05'!H",TEXT(MATCH($C50,'2018-05'!$C$2:$C$100,0)+1,0)))-INDIRECT(CONCATENATE("'2018-04'!H",TEXT(MATCH($C50,'2018-04'!$C$2:$C$100,0)+1,0))))</f>
        <v>3940044365.8400002</v>
      </c>
      <c r="I50" s="17">
        <f ca="1">IF(OR(INDIRECT(CONCATENATE("'2018-05'!I",TEXT(MATCH($C50,'2018-05'!$C$2:$C$100,0)+1,0)))="",INDIRECT(CONCATENATE("'2018-04'!I",TEXT(MATCH($C50,'2018-04'!$C$2:$C$100,0)+1,0)))="",AND(INDIRECT(CONCATENATE("'2018-05'!I",TEXT(MATCH($C50,'2018-05'!$C$2:$C$100,0)+1,0)))="",INDIRECT(CONCATENATE("'2018-04'!I",TEXT(MATCH($C50,'2018-04'!$C$2:$C$100,0)+1,0)))="")),"Н/Д",INDIRECT(CONCATENATE("'2018-05'!I",TEXT(MATCH($C50,'2018-05'!$C$2:$C$100,0)+1,0)))-INDIRECT(CONCATENATE("'2018-04'!I",TEXT(MATCH($C50,'2018-04'!$C$2:$C$100,0)+1,0))))</f>
        <v>1244520399.77</v>
      </c>
      <c r="J50" s="17" t="str">
        <f ca="1">IF(OR(INDIRECT(CONCATENATE("'2018-05'!J",TEXT(MATCH($C50,'2018-05'!$C$2:$C$100,0)+1,0)))="",INDIRECT(CONCATENATE("'2018-04'!J",TEXT(MATCH($C50,'2018-04'!$C$2:$C$100,0)+1,0)))="",AND(INDIRECT(CONCATENATE("'2018-05'!J",TEXT(MATCH($C50,'2018-05'!$C$2:$C$100,0)+1,0)))="",INDIRECT(CONCATENATE("'2018-04'!J",TEXT(MATCH($C50,'2018-04'!$C$2:$C$100,0)+1,0)))="")),"Н/Д",INDIRECT(CONCATENATE("'2018-05'!J",TEXT(MATCH($C50,'2018-05'!$C$2:$C$100,0)+1,0)))-INDIRECT(CONCATENATE("'2018-04'!J",TEXT(MATCH($C50,'2018-04'!$C$2:$C$100,0)+1,0))))</f>
        <v>Н/Д</v>
      </c>
      <c r="K50" s="17">
        <f ca="1">IF(OR(INDIRECT(CONCATENATE("'2018-05'!K",TEXT(MATCH($C50,'2018-05'!$C$2:$C$100,0)+1,0)))="",INDIRECT(CONCATENATE("'2018-04'!K",TEXT(MATCH($C50,'2018-04'!$C$2:$C$100,0)+1,0)))="",AND(INDIRECT(CONCATENATE("'2018-05'!K",TEXT(MATCH($C50,'2018-05'!$C$2:$C$100,0)+1,0)))="",INDIRECT(CONCATENATE("'2018-04'!K",TEXT(MATCH($C50,'2018-04'!$C$2:$C$100,0)+1,0)))="")),"Н/Д",INDIRECT(CONCATENATE("'2018-05'!K",TEXT(MATCH($C50,'2018-05'!$C$2:$C$100,0)+1,0)))-INDIRECT(CONCATENATE("'2018-04'!K",TEXT(MATCH($C50,'2018-04'!$C$2:$C$100,0)+1,0))))</f>
        <v>2834101680.4699998</v>
      </c>
      <c r="L50" s="17">
        <f ca="1">IF(OR(INDIRECT(CONCATENATE("'2018-05'!L",TEXT(MATCH($C50,'2018-05'!$C$2:$C$100,0)+1,0)))="",INDIRECT(CONCATENATE("'2018-04'!L",TEXT(MATCH($C50,'2018-04'!$C$2:$C$100,0)+1,0)))="",AND(INDIRECT(CONCATENATE("'2018-05'!L",TEXT(MATCH($C50,'2018-05'!$C$2:$C$100,0)+1,0)))="",INDIRECT(CONCATENATE("'2018-04'!L",TEXT(MATCH($C50,'2018-04'!$C$2:$C$100,0)+1,0)))="")),"Н/Д",INDIRECT(CONCATENATE("'2018-05'!L",TEXT(MATCH($C50,'2018-05'!$C$2:$C$100,0)+1,0)))-INDIRECT(CONCATENATE("'2018-04'!L",TEXT(MATCH($C50,'2018-04'!$C$2:$C$100,0)+1,0))))</f>
        <v>3341207828.8199997</v>
      </c>
      <c r="M50" s="17">
        <f ca="1">IF(OR(INDIRECT(CONCATENATE("'2018-05'!M",TEXT(MATCH($C50,'2018-05'!$C$2:$C$100,0)+1,0)))="",INDIRECT(CONCATENATE("'2018-04'!M",TEXT(MATCH($C50,'2018-04'!$C$2:$C$100,0)+1,0)))="",AND(INDIRECT(CONCATENATE("'2018-05'!M",TEXT(MATCH($C50,'2018-05'!$C$2:$C$100,0)+1,0)))="",INDIRECT(CONCATENATE("'2018-04'!M",TEXT(MATCH($C50,'2018-04'!$C$2:$C$100,0)+1,0)))="")),"Н/Д",INDIRECT(CONCATENATE("'2018-05'!M",TEXT(MATCH($C50,'2018-05'!$C$2:$C$100,0)+1,0)))-INDIRECT(CONCATENATE("'2018-04'!M",TEXT(MATCH($C50,'2018-04'!$C$2:$C$100,0)+1,0))))</f>
        <v>69653505.99000001</v>
      </c>
      <c r="N50" s="17">
        <f ca="1">IF(OR(INDIRECT(CONCATENATE("'2018-05'!N",TEXT(MATCH($C50,'2018-05'!$C$2:$C$100,0)+1,0)))="",INDIRECT(CONCATENATE("'2018-04'!N",TEXT(MATCH($C50,'2018-04'!$C$2:$C$100,0)+1,0)))="",AND(INDIRECT(CONCATENATE("'2018-05'!N",TEXT(MATCH($C50,'2018-05'!$C$2:$C$100,0)+1,0)))="",INDIRECT(CONCATENATE("'2018-04'!N",TEXT(MATCH($C50,'2018-04'!$C$2:$C$100,0)+1,0)))="")),"Н/Д",INDIRECT(CONCATENATE("'2018-05'!N",TEXT(MATCH($C50,'2018-05'!$C$2:$C$100,0)+1,0)))-INDIRECT(CONCATENATE("'2018-04'!NE",TEXT(MATCH($C50,'2018-04'!$C$2:$C$100,0)+1,0))))</f>
        <v>282064853.20999998</v>
      </c>
      <c r="O50" s="17">
        <f ca="1">IF(OR(INDIRECT(CONCATENATE("'2018-05'!O",TEXT(MATCH($C50,'2018-05'!$C$2:$C$100,0)+1,0)))="",INDIRECT(CONCATENATE("'2018-04'!O",TEXT(MATCH($C50,'2018-04'!$C$2:$C$100,0)+1,0)))="",AND(INDIRECT(CONCATENATE("'2018-05'!O",TEXT(MATCH($C50,'2018-05'!$C$2:$C$100,0)+1,0)))="",INDIRECT(CONCATENATE("'2018-04'!O",TEXT(MATCH($C50,'2018-04'!$C$2:$C$100,0)+1,0)))="")),"Н/Д",INDIRECT(CONCATENATE("'2018-05'!O",TEXT(MATCH($C50,'2018-05'!$C$2:$C$100,0)+1,0)))-INDIRECT(CONCATENATE("'2018-04'!O",TEXT(MATCH($C50,'2018-04'!$C$2:$C$100,0)+1,0))))</f>
        <v>-13304.670000000013</v>
      </c>
      <c r="P50" s="17">
        <f ca="1">IF(OR(INDIRECT(CONCATENATE("'2018-05'!P",TEXT(MATCH($C50,'2018-05'!$C$2:$C$100,0)+1,0)))="",INDIRECT(CONCATENATE("'2018-04'!P",TEXT(MATCH($C50,'2018-04'!$C$2:$C$100,0)+1,0)))="",AND(INDIRECT(CONCATENATE("'2018-05'!P",TEXT(MATCH($C50,'2018-05'!$C$2:$C$100,0)+1,0)))="",INDIRECT(CONCATENATE("'2018-04'!P",TEXT(MATCH($C50,'2018-04'!$C$2:$C$100,0)+1,0)))="")),"Н/Д",INDIRECT(CONCATENATE("'2018-05'!P",TEXT(MATCH($C50,'2018-05'!$C$2:$C$100,0)+1,0)))-INDIRECT(CONCATENATE("'2018-04'!P",TEXT(MATCH($C50,'2018-04'!$C$2:$C$100,0)+1,0))))</f>
        <v>279427118.61000013</v>
      </c>
      <c r="Q50" s="17">
        <f ca="1">IF(OR(INDIRECT(CONCATENATE("'2018-05'!Q",TEXT(MATCH($C50,'2018-05'!$C$2:$C$100,0)+1,0)))="",INDIRECT(CONCATENATE("'2018-04'!Q",TEXT(MATCH($C50,'2018-04'!$C$2:$C$100,0)+1,0)))="",AND(INDIRECT(CONCATENATE("'2018-05'!Q",TEXT(MATCH($C50,'2018-05'!$C$2:$C$100,0)+1,0)))="",INDIRECT(CONCATENATE("'2018-04'!Q",TEXT(MATCH($C50,'2018-04'!$C$2:$C$100,0)+1,0)))="")),"Н/Д",INDIRECT(CONCATENATE("'2018-05'!Q",TEXT(MATCH($C50,'2018-05'!$C$2:$C$100,0)+1,0)))-INDIRECT(CONCATENATE("'2018-04'!Q",TEXT(MATCH($C50,'2018-04'!$C$2:$C$100,0)+1,0))))</f>
        <v>28334045.109999999</v>
      </c>
      <c r="R50" s="17">
        <f ca="1">IF(OR(INDIRECT(CONCATENATE("'2018-05'!R",TEXT(MATCH($C50,'2018-05'!$C$2:$C$100,0)+1,0)))="",INDIRECT(CONCATENATE("'2018-04'!R",TEXT(MATCH($C50,'2018-04'!$C$2:$C$100,0)+1,0)))="",AND(INDIRECT(CONCATENATE("'2018-05'!R",TEXT(MATCH($C50,'2018-05'!$C$2:$C$100,0)+1,0)))="",INDIRECT(CONCATENATE("'2018-04'!R",TEXT(MATCH($C50,'2018-04'!$C$2:$C$100,0)+1,0)))="")),"Н/Д",INDIRECT(CONCATENATE("'2018-05'!R",TEXT(MATCH($C50,'2018-05'!$C$2:$C$100,0)+1,0)))-INDIRECT(CONCATENATE("'2018-04'!R",TEXT(MATCH($C50,'2018-04'!$C$2:$C$100,0)+1,0))))</f>
        <v>110297214.35000002</v>
      </c>
      <c r="S50" s="17">
        <f ca="1">IF(OR(INDIRECT(CONCATENATE("'2018-05'!S",TEXT(MATCH($C50,'2018-05'!$C$2:$C$100,0)+1,0)))="",INDIRECT(CONCATENATE("'2018-04'!S",TEXT(MATCH($C50,'2018-04'!$C$2:$C$100,0)+1,0)))="",AND(INDIRECT(CONCATENATE("'2018-05'!S",TEXT(MATCH($C50,'2018-05'!$C$2:$C$100,0)+1,0)))="",INDIRECT(CONCATENATE("'2018-04'!S",TEXT(MATCH($C50,'2018-04'!$C$2:$C$100,0)+1,0)))="")),"Н/Д",INDIRECT(CONCATENATE("'2018-05'!S",TEXT(MATCH($C50,'2018-05'!$C$2:$C$100,0)+1,0)))-INDIRECT(CONCATENATE("'2018-04'!S",TEXT(MATCH($C50,'2018-04'!$C$2:$C$100,0)+1,0))))</f>
        <v>23450</v>
      </c>
      <c r="T50" s="17">
        <f ca="1">IF(OR(INDIRECT(CONCATENATE("'2018-05'!T",TEXT(MATCH($C50,'2018-05'!$C$2:$C$100,0)+1,0)))="",INDIRECT(CONCATENATE("'2018-04'!T",TEXT(MATCH($C50,'2018-04'!$C$2:$C$100,0)+1,0)))="",AND(INDIRECT(CONCATENATE("'2018-05'!T",TEXT(MATCH($C50,'2018-05'!$C$2:$C$100,0)+1,0)))="",INDIRECT(CONCATENATE("'2018-04'!T",TEXT(MATCH($C50,'2018-04'!$C$2:$C$100,0)+1,0)))="")),"Н/Д",INDIRECT(CONCATENATE("'2018-05'!T",TEXT(MATCH($C50,'2018-05'!$C$2:$C$100,0)+1,0)))-INDIRECT(CONCATENATE("'2018-04'!T",TEXT(MATCH($C50,'2018-04'!$C$2:$C$100,0)+1,0))))</f>
        <v>91614354.060000002</v>
      </c>
      <c r="U50" s="17">
        <f ca="1">IF(OR(INDIRECT(CONCATENATE("'2018-05'!U",TEXT(MATCH($C50,'2018-05'!$C$2:$C$100,0)+1,0)))="",INDIRECT(CONCATENATE("'2018-04'!U",TEXT(MATCH($C50,'2018-04'!$C$2:$C$100,0)+1,0)))="",AND(INDIRECT(CONCATENATE("'2018-05'!U",TEXT(MATCH($C50,'2018-05'!$C$2:$C$100,0)+1,0)))="",INDIRECT(CONCATENATE("'2018-04'!U",TEXT(MATCH($C50,'2018-04'!$C$2:$C$100,0)+1,0)))="")),"Н/Д",INDIRECT(CONCATENATE("'2018-05'!U",TEXT(MATCH($C50,'2018-05'!$C$2:$C$100,0)+1,0)))-INDIRECT(CONCATENATE("'2018-04'!U",TEXT(MATCH($C50,'2018-04'!$C$2:$C$100,0)+1,0))))</f>
        <v>7765726.5399999991</v>
      </c>
      <c r="V50" s="17">
        <f ca="1">IF(OR(INDIRECT(CONCATENATE("'2018-05'!V",TEXT(MATCH($C50,'2018-05'!$C$2:$C$100,0)+1,0)))="",INDIRECT(CONCATENATE("'2018-04'!V",TEXT(MATCH($C50,'2018-04'!$C$2:$C$100,0)+1,0)))="",AND(INDIRECT(CONCATENATE("'2018-05'!V",TEXT(MATCH($C50,'2018-05'!$C$2:$C$100,0)+1,0)))="",INDIRECT(CONCATENATE("'2018-04'!V",TEXT(MATCH($C50,'2018-04'!$C$2:$C$100,0)+1,0)))="")),"Н/Д",INDIRECT(CONCATENATE("'2018-05'!V",TEXT(MATCH($C50,'2018-05'!$C$2:$C$100,0)+1,0)))-INDIRECT(CONCATENATE("'2018-04'!V",TEXT(MATCH($C50,'2018-04'!$C$2:$C$100,0)+1,0))))</f>
        <v>2004816574.4699998</v>
      </c>
      <c r="W50" s="17">
        <f ca="1">IF(OR(INDIRECT(CONCATENATE("'2018-05'!W",TEXT(MATCH($C50,'2018-05'!$C$2:$C$100,0)+1,0)))="",INDIRECT(CONCATENATE("'2018-04'!W",TEXT(MATCH($C50,'2018-04'!$C$2:$C$100,0)+1,0)))="",AND(INDIRECT(CONCATENATE("'2018-05'!W",TEXT(MATCH($C50,'2018-05'!$C$2:$C$100,0)+1,0)))="",INDIRECT(CONCATENATE("'2018-04'!W",TEXT(MATCH($C50,'2018-04'!$C$2:$C$100,0)+1,0)))="")),"Н/Д",INDIRECT(CONCATENATE("'2018-05'!W",TEXT(MATCH($C50,'2018-05'!$C$2:$C$100,0)+1,0)))-INDIRECT(CONCATENATE("'2018-04'!W",TEXT(MATCH($C50,'2018-04'!$C$2:$C$100,0)+1,0))))</f>
        <v>48678973096.849991</v>
      </c>
    </row>
    <row r="51" spans="1:23" x14ac:dyDescent="0.25">
      <c r="A51" s="2" t="s">
        <v>69</v>
      </c>
      <c r="B51" s="2" t="s">
        <v>75</v>
      </c>
      <c r="C51" s="15">
        <v>52000000</v>
      </c>
      <c r="D51" s="2" t="s">
        <v>208</v>
      </c>
      <c r="E51" s="17">
        <f ca="1">IF(OR(INDIRECT(CONCATENATE("'2018-05'!E",TEXT(MATCH($C51,'2018-05'!$C$2:$C$100,0)+1,0)))="",INDIRECT(CONCATENATE("'2018-04'!E",TEXT(MATCH($C51,'2018-04'!$C$2:$C$100,0)+1,0)))="",AND(INDIRECT(CONCATENATE("'2018-05'!E",TEXT(MATCH($C51,'2018-05'!$C$2:$C$100,0)+1,0)))="",INDIRECT(CONCATENATE("'2018-04'!E",TEXT(MATCH($C51,'2018-04'!$C$2:$C$100,0)+1,0)))="")),"Н/Д",INDIRECT(CONCATENATE("'2018-05'!E",TEXT(MATCH($C51,'2018-05'!$C$2:$C$100,0)+1,0)))-INDIRECT(CONCATENATE("'2018-04'!E",TEXT(MATCH($C51,'2018-04'!$C$2:$C$100,0)+1,0))))</f>
        <v>10076137159.810001</v>
      </c>
      <c r="F51" s="17">
        <f ca="1">IF(OR(INDIRECT(CONCATENATE("'2018-05'!F",TEXT(MATCH($C51,'2018-05'!$C$2:$C$100,0)+1,0)))="",INDIRECT(CONCATENATE("'2018-04'!F",TEXT(MATCH($C51,'2018-04'!$C$2:$C$100,0)+1,0)))="",AND(INDIRECT(CONCATENATE("'2018-05'!F",TEXT(MATCH($C51,'2018-05'!$C$2:$C$100,0)+1,0)))="",INDIRECT(CONCATENATE("'2018-04'!F",TEXT(MATCH($C51,'2018-04'!$C$2:$C$100,0)+1,0)))="")),"Н/Д",INDIRECT(CONCATENATE("'2018-05'!F",TEXT(MATCH($C51,'2018-05'!$C$2:$C$100,0)+1,0)))-INDIRECT(CONCATENATE("'2018-04'!F",TEXT(MATCH($C51,'2018-04'!$C$2:$C$100,0)+1,0))))</f>
        <v>7684671487.5500011</v>
      </c>
      <c r="G51" s="17">
        <f ca="1">IF(OR(INDIRECT(CONCATENATE("'2018-05'!G",TEXT(MATCH($C51,'2018-05'!$C$2:$C$100,0)+1,0)))="",INDIRECT(CONCATENATE("'2018-04'!G",TEXT(MATCH($C51,'2018-04'!$C$2:$C$100,0)+1,0)))="",AND(INDIRECT(CONCATENATE("'2018-05'!G",TEXT(MATCH($C51,'2018-05'!$C$2:$C$100,0)+1,0)))="",INDIRECT(CONCATENATE("'2018-04'!G",TEXT(MATCH($C51,'2018-04'!$C$2:$C$100,0)+1,0)))="")),"Н/Д",INDIRECT(CONCATENATE("'2018-05'!G",TEXT(MATCH($C51,'2018-05'!$C$2:$C$100,0)+1,0)))-INDIRECT(CONCATENATE("'2018-04'!G",TEXT(MATCH($C51,'2018-04'!$C$2:$C$100,0)+1,0))))</f>
        <v>1047868650.9699998</v>
      </c>
      <c r="H51" s="17">
        <f ca="1">IF(OR(INDIRECT(CONCATENATE("'2018-05'!H",TEXT(MATCH($C51,'2018-05'!$C$2:$C$100,0)+1,0)))="",INDIRECT(CONCATENATE("'2018-04'!H",TEXT(MATCH($C51,'2018-04'!$C$2:$C$100,0)+1,0)))="",AND(INDIRECT(CONCATENATE("'2018-05'!H",TEXT(MATCH($C51,'2018-05'!$C$2:$C$100,0)+1,0)))="",INDIRECT(CONCATENATE("'2018-04'!H",TEXT(MATCH($C51,'2018-04'!$C$2:$C$100,0)+1,0)))="")),"Н/Д",INDIRECT(CONCATENATE("'2018-05'!H",TEXT(MATCH($C51,'2018-05'!$C$2:$C$100,0)+1,0)))-INDIRECT(CONCATENATE("'2018-04'!H",TEXT(MATCH($C51,'2018-04'!$C$2:$C$100,0)+1,0))))</f>
        <v>2236769249.0699997</v>
      </c>
      <c r="I51" s="17">
        <f ca="1">IF(OR(INDIRECT(CONCATENATE("'2018-05'!I",TEXT(MATCH($C51,'2018-05'!$C$2:$C$100,0)+1,0)))="",INDIRECT(CONCATENATE("'2018-04'!I",TEXT(MATCH($C51,'2018-04'!$C$2:$C$100,0)+1,0)))="",AND(INDIRECT(CONCATENATE("'2018-05'!I",TEXT(MATCH($C51,'2018-05'!$C$2:$C$100,0)+1,0)))="",INDIRECT(CONCATENATE("'2018-04'!I",TEXT(MATCH($C51,'2018-04'!$C$2:$C$100,0)+1,0)))="")),"Н/Д",INDIRECT(CONCATENATE("'2018-05'!I",TEXT(MATCH($C51,'2018-05'!$C$2:$C$100,0)+1,0)))-INDIRECT(CONCATENATE("'2018-04'!I",TEXT(MATCH($C51,'2018-04'!$C$2:$C$100,0)+1,0))))</f>
        <v>1209715013.6000004</v>
      </c>
      <c r="J51" s="17" t="str">
        <f ca="1">IF(OR(INDIRECT(CONCATENATE("'2018-05'!J",TEXT(MATCH($C51,'2018-05'!$C$2:$C$100,0)+1,0)))="",INDIRECT(CONCATENATE("'2018-04'!J",TEXT(MATCH($C51,'2018-04'!$C$2:$C$100,0)+1,0)))="",AND(INDIRECT(CONCATENATE("'2018-05'!J",TEXT(MATCH($C51,'2018-05'!$C$2:$C$100,0)+1,0)))="",INDIRECT(CONCATENATE("'2018-04'!J",TEXT(MATCH($C51,'2018-04'!$C$2:$C$100,0)+1,0)))="")),"Н/Д",INDIRECT(CONCATENATE("'2018-05'!J",TEXT(MATCH($C51,'2018-05'!$C$2:$C$100,0)+1,0)))-INDIRECT(CONCATENATE("'2018-04'!J",TEXT(MATCH($C51,'2018-04'!$C$2:$C$100,0)+1,0))))</f>
        <v>Н/Д</v>
      </c>
      <c r="K51" s="17">
        <f ca="1">IF(OR(INDIRECT(CONCATENATE("'2018-05'!K",TEXT(MATCH($C51,'2018-05'!$C$2:$C$100,0)+1,0)))="",INDIRECT(CONCATENATE("'2018-04'!K",TEXT(MATCH($C51,'2018-04'!$C$2:$C$100,0)+1,0)))="",AND(INDIRECT(CONCATENATE("'2018-05'!K",TEXT(MATCH($C51,'2018-05'!$C$2:$C$100,0)+1,0)))="",INDIRECT(CONCATENATE("'2018-04'!K",TEXT(MATCH($C51,'2018-04'!$C$2:$C$100,0)+1,0)))="")),"Н/Д",INDIRECT(CONCATENATE("'2018-05'!K",TEXT(MATCH($C51,'2018-05'!$C$2:$C$100,0)+1,0)))-INDIRECT(CONCATENATE("'2018-04'!K",TEXT(MATCH($C51,'2018-04'!$C$2:$C$100,0)+1,0))))</f>
        <v>1202037641.6799998</v>
      </c>
      <c r="L51" s="17">
        <f ca="1">IF(OR(INDIRECT(CONCATENATE("'2018-05'!L",TEXT(MATCH($C51,'2018-05'!$C$2:$C$100,0)+1,0)))="",INDIRECT(CONCATENATE("'2018-04'!L",TEXT(MATCH($C51,'2018-04'!$C$2:$C$100,0)+1,0)))="",AND(INDIRECT(CONCATENATE("'2018-05'!L",TEXT(MATCH($C51,'2018-05'!$C$2:$C$100,0)+1,0)))="",INDIRECT(CONCATENATE("'2018-04'!L",TEXT(MATCH($C51,'2018-04'!$C$2:$C$100,0)+1,0)))="")),"Н/Д",INDIRECT(CONCATENATE("'2018-05'!L",TEXT(MATCH($C51,'2018-05'!$C$2:$C$100,0)+1,0)))-INDIRECT(CONCATENATE("'2018-04'!L",TEXT(MATCH($C51,'2018-04'!$C$2:$C$100,0)+1,0))))</f>
        <v>1650622813.8000002</v>
      </c>
      <c r="M51" s="17">
        <f ca="1">IF(OR(INDIRECT(CONCATENATE("'2018-05'!M",TEXT(MATCH($C51,'2018-05'!$C$2:$C$100,0)+1,0)))="",INDIRECT(CONCATENATE("'2018-04'!M",TEXT(MATCH($C51,'2018-04'!$C$2:$C$100,0)+1,0)))="",AND(INDIRECT(CONCATENATE("'2018-05'!M",TEXT(MATCH($C51,'2018-05'!$C$2:$C$100,0)+1,0)))="",INDIRECT(CONCATENATE("'2018-04'!M",TEXT(MATCH($C51,'2018-04'!$C$2:$C$100,0)+1,0)))="")),"Н/Д",INDIRECT(CONCATENATE("'2018-05'!M",TEXT(MATCH($C51,'2018-05'!$C$2:$C$100,0)+1,0)))-INDIRECT(CONCATENATE("'2018-04'!M",TEXT(MATCH($C51,'2018-04'!$C$2:$C$100,0)+1,0))))</f>
        <v>538094.75</v>
      </c>
      <c r="N51" s="17">
        <f ca="1">IF(OR(INDIRECT(CONCATENATE("'2018-05'!N",TEXT(MATCH($C51,'2018-05'!$C$2:$C$100,0)+1,0)))="",INDIRECT(CONCATENATE("'2018-04'!N",TEXT(MATCH($C51,'2018-04'!$C$2:$C$100,0)+1,0)))="",AND(INDIRECT(CONCATENATE("'2018-05'!N",TEXT(MATCH($C51,'2018-05'!$C$2:$C$100,0)+1,0)))="",INDIRECT(CONCATENATE("'2018-04'!N",TEXT(MATCH($C51,'2018-04'!$C$2:$C$100,0)+1,0)))="")),"Н/Д",INDIRECT(CONCATENATE("'2018-05'!N",TEXT(MATCH($C51,'2018-05'!$C$2:$C$100,0)+1,0)))-INDIRECT(CONCATENATE("'2018-04'!NE",TEXT(MATCH($C51,'2018-04'!$C$2:$C$100,0)+1,0))))</f>
        <v>164057465.25999999</v>
      </c>
      <c r="O51" s="17">
        <f ca="1">IF(OR(INDIRECT(CONCATENATE("'2018-05'!O",TEXT(MATCH($C51,'2018-05'!$C$2:$C$100,0)+1,0)))="",INDIRECT(CONCATENATE("'2018-04'!O",TEXT(MATCH($C51,'2018-04'!$C$2:$C$100,0)+1,0)))="",AND(INDIRECT(CONCATENATE("'2018-05'!O",TEXT(MATCH($C51,'2018-05'!$C$2:$C$100,0)+1,0)))="",INDIRECT(CONCATENATE("'2018-04'!O",TEXT(MATCH($C51,'2018-04'!$C$2:$C$100,0)+1,0)))="")),"Н/Д",INDIRECT(CONCATENATE("'2018-05'!O",TEXT(MATCH($C51,'2018-05'!$C$2:$C$100,0)+1,0)))-INDIRECT(CONCATENATE("'2018-04'!O",TEXT(MATCH($C51,'2018-04'!$C$2:$C$100,0)+1,0))))</f>
        <v>126430.06</v>
      </c>
      <c r="P51" s="17">
        <f ca="1">IF(OR(INDIRECT(CONCATENATE("'2018-05'!P",TEXT(MATCH($C51,'2018-05'!$C$2:$C$100,0)+1,0)))="",INDIRECT(CONCATENATE("'2018-04'!P",TEXT(MATCH($C51,'2018-04'!$C$2:$C$100,0)+1,0)))="",AND(INDIRECT(CONCATENATE("'2018-05'!P",TEXT(MATCH($C51,'2018-05'!$C$2:$C$100,0)+1,0)))="",INDIRECT(CONCATENATE("'2018-04'!P",TEXT(MATCH($C51,'2018-04'!$C$2:$C$100,0)+1,0)))="")),"Н/Д",INDIRECT(CONCATENATE("'2018-05'!P",TEXT(MATCH($C51,'2018-05'!$C$2:$C$100,0)+1,0)))-INDIRECT(CONCATENATE("'2018-04'!P",TEXT(MATCH($C51,'2018-04'!$C$2:$C$100,0)+1,0))))</f>
        <v>109192792.87</v>
      </c>
      <c r="Q51" s="17">
        <f ca="1">IF(OR(INDIRECT(CONCATENATE("'2018-05'!Q",TEXT(MATCH($C51,'2018-05'!$C$2:$C$100,0)+1,0)))="",INDIRECT(CONCATENATE("'2018-04'!Q",TEXT(MATCH($C51,'2018-04'!$C$2:$C$100,0)+1,0)))="",AND(INDIRECT(CONCATENATE("'2018-05'!Q",TEXT(MATCH($C51,'2018-05'!$C$2:$C$100,0)+1,0)))="",INDIRECT(CONCATENATE("'2018-04'!Q",TEXT(MATCH($C51,'2018-04'!$C$2:$C$100,0)+1,0)))="")),"Н/Д",INDIRECT(CONCATENATE("'2018-05'!Q",TEXT(MATCH($C51,'2018-05'!$C$2:$C$100,0)+1,0)))-INDIRECT(CONCATENATE("'2018-04'!Q",TEXT(MATCH($C51,'2018-04'!$C$2:$C$100,0)+1,0))))</f>
        <v>40047858.200000003</v>
      </c>
      <c r="R51" s="17">
        <f ca="1">IF(OR(INDIRECT(CONCATENATE("'2018-05'!R",TEXT(MATCH($C51,'2018-05'!$C$2:$C$100,0)+1,0)))="",INDIRECT(CONCATENATE("'2018-04'!R",TEXT(MATCH($C51,'2018-04'!$C$2:$C$100,0)+1,0)))="",AND(INDIRECT(CONCATENATE("'2018-05'!R",TEXT(MATCH($C51,'2018-05'!$C$2:$C$100,0)+1,0)))="",INDIRECT(CONCATENATE("'2018-04'!R",TEXT(MATCH($C51,'2018-04'!$C$2:$C$100,0)+1,0)))="")),"Н/Д",INDIRECT(CONCATENATE("'2018-05'!R",TEXT(MATCH($C51,'2018-05'!$C$2:$C$100,0)+1,0)))-INDIRECT(CONCATENATE("'2018-04'!R",TEXT(MATCH($C51,'2018-04'!$C$2:$C$100,0)+1,0))))</f>
        <v>22111561.199999988</v>
      </c>
      <c r="S51" s="17">
        <f ca="1">IF(OR(INDIRECT(CONCATENATE("'2018-05'!S",TEXT(MATCH($C51,'2018-05'!$C$2:$C$100,0)+1,0)))="",INDIRECT(CONCATENATE("'2018-04'!S",TEXT(MATCH($C51,'2018-04'!$C$2:$C$100,0)+1,0)))="",AND(INDIRECT(CONCATENATE("'2018-05'!S",TEXT(MATCH($C51,'2018-05'!$C$2:$C$100,0)+1,0)))="",INDIRECT(CONCATENATE("'2018-04'!S",TEXT(MATCH($C51,'2018-04'!$C$2:$C$100,0)+1,0)))="")),"Н/Д",INDIRECT(CONCATENATE("'2018-05'!S",TEXT(MATCH($C51,'2018-05'!$C$2:$C$100,0)+1,0)))-INDIRECT(CONCATENATE("'2018-04'!S",TEXT(MATCH($C51,'2018-04'!$C$2:$C$100,0)+1,0))))</f>
        <v>2250422.1800000002</v>
      </c>
      <c r="T51" s="17">
        <f ca="1">IF(OR(INDIRECT(CONCATENATE("'2018-05'!T",TEXT(MATCH($C51,'2018-05'!$C$2:$C$100,0)+1,0)))="",INDIRECT(CONCATENATE("'2018-04'!T",TEXT(MATCH($C51,'2018-04'!$C$2:$C$100,0)+1,0)))="",AND(INDIRECT(CONCATENATE("'2018-05'!T",TEXT(MATCH($C51,'2018-05'!$C$2:$C$100,0)+1,0)))="",INDIRECT(CONCATENATE("'2018-04'!T",TEXT(MATCH($C51,'2018-04'!$C$2:$C$100,0)+1,0)))="")),"Н/Д",INDIRECT(CONCATENATE("'2018-05'!T",TEXT(MATCH($C51,'2018-05'!$C$2:$C$100,0)+1,0)))-INDIRECT(CONCATENATE("'2018-04'!T",TEXT(MATCH($C51,'2018-04'!$C$2:$C$100,0)+1,0))))</f>
        <v>77498867.729999959</v>
      </c>
      <c r="U51" s="17">
        <f ca="1">IF(OR(INDIRECT(CONCATENATE("'2018-05'!U",TEXT(MATCH($C51,'2018-05'!$C$2:$C$100,0)+1,0)))="",INDIRECT(CONCATENATE("'2018-04'!U",TEXT(MATCH($C51,'2018-04'!$C$2:$C$100,0)+1,0)))="",AND(INDIRECT(CONCATENATE("'2018-05'!U",TEXT(MATCH($C51,'2018-05'!$C$2:$C$100,0)+1,0)))="",INDIRECT(CONCATENATE("'2018-04'!U",TEXT(MATCH($C51,'2018-04'!$C$2:$C$100,0)+1,0)))="")),"Н/Д",INDIRECT(CONCATENATE("'2018-05'!U",TEXT(MATCH($C51,'2018-05'!$C$2:$C$100,0)+1,0)))-INDIRECT(CONCATENATE("'2018-04'!U",TEXT(MATCH($C51,'2018-04'!$C$2:$C$100,0)+1,0))))</f>
        <v>24076722.950000003</v>
      </c>
      <c r="V51" s="17">
        <f ca="1">IF(OR(INDIRECT(CONCATENATE("'2018-05'!V",TEXT(MATCH($C51,'2018-05'!$C$2:$C$100,0)+1,0)))="",INDIRECT(CONCATENATE("'2018-04'!V",TEXT(MATCH($C51,'2018-04'!$C$2:$C$100,0)+1,0)))="",AND(INDIRECT(CONCATENATE("'2018-05'!V",TEXT(MATCH($C51,'2018-05'!$C$2:$C$100,0)+1,0)))="",INDIRECT(CONCATENATE("'2018-04'!V",TEXT(MATCH($C51,'2018-04'!$C$2:$C$100,0)+1,0)))="")),"Н/Д",INDIRECT(CONCATENATE("'2018-05'!V",TEXT(MATCH($C51,'2018-05'!$C$2:$C$100,0)+1,0)))-INDIRECT(CONCATENATE("'2018-04'!V",TEXT(MATCH($C51,'2018-04'!$C$2:$C$100,0)+1,0))))</f>
        <v>2391465672.2600002</v>
      </c>
      <c r="W51" s="17">
        <f ca="1">IF(OR(INDIRECT(CONCATENATE("'2018-05'!W",TEXT(MATCH($C51,'2018-05'!$C$2:$C$100,0)+1,0)))="",INDIRECT(CONCATENATE("'2018-04'!W",TEXT(MATCH($C51,'2018-04'!$C$2:$C$100,0)+1,0)))="",AND(INDIRECT(CONCATENATE("'2018-05'!W",TEXT(MATCH($C51,'2018-05'!$C$2:$C$100,0)+1,0)))="",INDIRECT(CONCATENATE("'2018-04'!W",TEXT(MATCH($C51,'2018-04'!$C$2:$C$100,0)+1,0)))="")),"Н/Д",INDIRECT(CONCATENATE("'2018-05'!W",TEXT(MATCH($C51,'2018-05'!$C$2:$C$100,0)+1,0)))-INDIRECT(CONCATENATE("'2018-04'!W",TEXT(MATCH($C51,'2018-04'!$C$2:$C$100,0)+1,0))))</f>
        <v>27822921715.840004</v>
      </c>
    </row>
    <row r="52" spans="1:23" x14ac:dyDescent="0.25">
      <c r="A52" s="2" t="s">
        <v>69</v>
      </c>
      <c r="B52" s="2" t="s">
        <v>76</v>
      </c>
      <c r="C52" s="15">
        <v>84000000</v>
      </c>
      <c r="D52" s="2" t="s">
        <v>208</v>
      </c>
      <c r="E52" s="17">
        <f ca="1">IF(OR(INDIRECT(CONCATENATE("'2018-05'!E",TEXT(MATCH($C52,'2018-05'!$C$2:$C$100,0)+1,0)))="",INDIRECT(CONCATENATE("'2018-04'!E",TEXT(MATCH($C52,'2018-04'!$C$2:$C$100,0)+1,0)))="",AND(INDIRECT(CONCATENATE("'2018-05'!E",TEXT(MATCH($C52,'2018-05'!$C$2:$C$100,0)+1,0)))="",INDIRECT(CONCATENATE("'2018-04'!E",TEXT(MATCH($C52,'2018-04'!$C$2:$C$100,0)+1,0)))="")),"Н/Д",INDIRECT(CONCATENATE("'2018-05'!E",TEXT(MATCH($C52,'2018-05'!$C$2:$C$100,0)+1,0)))-INDIRECT(CONCATENATE("'2018-04'!E",TEXT(MATCH($C52,'2018-04'!$C$2:$C$100,0)+1,0))))</f>
        <v>1755555888.7799997</v>
      </c>
      <c r="F52" s="17">
        <f ca="1">IF(OR(INDIRECT(CONCATENATE("'2018-05'!F",TEXT(MATCH($C52,'2018-05'!$C$2:$C$100,0)+1,0)))="",INDIRECT(CONCATENATE("'2018-04'!F",TEXT(MATCH($C52,'2018-04'!$C$2:$C$100,0)+1,0)))="",AND(INDIRECT(CONCATENATE("'2018-05'!F",TEXT(MATCH($C52,'2018-05'!$C$2:$C$100,0)+1,0)))="",INDIRECT(CONCATENATE("'2018-04'!F",TEXT(MATCH($C52,'2018-04'!$C$2:$C$100,0)+1,0)))="")),"Н/Д",INDIRECT(CONCATENATE("'2018-05'!F",TEXT(MATCH($C52,'2018-05'!$C$2:$C$100,0)+1,0)))-INDIRECT(CONCATENATE("'2018-04'!F",TEXT(MATCH($C52,'2018-04'!$C$2:$C$100,0)+1,0))))</f>
        <v>567092326.59000015</v>
      </c>
      <c r="G52" s="17">
        <f ca="1">IF(OR(INDIRECT(CONCATENATE("'2018-05'!G",TEXT(MATCH($C52,'2018-05'!$C$2:$C$100,0)+1,0)))="",INDIRECT(CONCATENATE("'2018-04'!G",TEXT(MATCH($C52,'2018-04'!$C$2:$C$100,0)+1,0)))="",AND(INDIRECT(CONCATENATE("'2018-05'!G",TEXT(MATCH($C52,'2018-05'!$C$2:$C$100,0)+1,0)))="",INDIRECT(CONCATENATE("'2018-04'!G",TEXT(MATCH($C52,'2018-04'!$C$2:$C$100,0)+1,0)))="")),"Н/Д",INDIRECT(CONCATENATE("'2018-05'!G",TEXT(MATCH($C52,'2018-05'!$C$2:$C$100,0)+1,0)))-INDIRECT(CONCATENATE("'2018-04'!G",TEXT(MATCH($C52,'2018-04'!$C$2:$C$100,0)+1,0))))</f>
        <v>56855459.24000001</v>
      </c>
      <c r="H52" s="17">
        <f ca="1">IF(OR(INDIRECT(CONCATENATE("'2018-05'!H",TEXT(MATCH($C52,'2018-05'!$C$2:$C$100,0)+1,0)))="",INDIRECT(CONCATENATE("'2018-04'!H",TEXT(MATCH($C52,'2018-04'!$C$2:$C$100,0)+1,0)))="",AND(INDIRECT(CONCATENATE("'2018-05'!H",TEXT(MATCH($C52,'2018-05'!$C$2:$C$100,0)+1,0)))="",INDIRECT(CONCATENATE("'2018-04'!H",TEXT(MATCH($C52,'2018-04'!$C$2:$C$100,0)+1,0)))="")),"Н/Д",INDIRECT(CONCATENATE("'2018-05'!H",TEXT(MATCH($C52,'2018-05'!$C$2:$C$100,0)+1,0)))-INDIRECT(CONCATENATE("'2018-04'!H",TEXT(MATCH($C52,'2018-04'!$C$2:$C$100,0)+1,0))))</f>
        <v>222035275.56</v>
      </c>
      <c r="I52" s="17">
        <f ca="1">IF(OR(INDIRECT(CONCATENATE("'2018-05'!I",TEXT(MATCH($C52,'2018-05'!$C$2:$C$100,0)+1,0)))="",INDIRECT(CONCATENATE("'2018-04'!I",TEXT(MATCH($C52,'2018-04'!$C$2:$C$100,0)+1,0)))="",AND(INDIRECT(CONCATENATE("'2018-05'!I",TEXT(MATCH($C52,'2018-05'!$C$2:$C$100,0)+1,0)))="",INDIRECT(CONCATENATE("'2018-04'!I",TEXT(MATCH($C52,'2018-04'!$C$2:$C$100,0)+1,0)))="")),"Н/Д",INDIRECT(CONCATENATE("'2018-05'!I",TEXT(MATCH($C52,'2018-05'!$C$2:$C$100,0)+1,0)))-INDIRECT(CONCATENATE("'2018-04'!I",TEXT(MATCH($C52,'2018-04'!$C$2:$C$100,0)+1,0))))</f>
        <v>59808809.370000005</v>
      </c>
      <c r="J52" s="17" t="str">
        <f ca="1">IF(OR(INDIRECT(CONCATENATE("'2018-05'!J",TEXT(MATCH($C52,'2018-05'!$C$2:$C$100,0)+1,0)))="",INDIRECT(CONCATENATE("'2018-04'!J",TEXT(MATCH($C52,'2018-04'!$C$2:$C$100,0)+1,0)))="",AND(INDIRECT(CONCATENATE("'2018-05'!J",TEXT(MATCH($C52,'2018-05'!$C$2:$C$100,0)+1,0)))="",INDIRECT(CONCATENATE("'2018-04'!J",TEXT(MATCH($C52,'2018-04'!$C$2:$C$100,0)+1,0)))="")),"Н/Д",INDIRECT(CONCATENATE("'2018-05'!J",TEXT(MATCH($C52,'2018-05'!$C$2:$C$100,0)+1,0)))-INDIRECT(CONCATENATE("'2018-04'!J",TEXT(MATCH($C52,'2018-04'!$C$2:$C$100,0)+1,0))))</f>
        <v>Н/Д</v>
      </c>
      <c r="K52" s="17">
        <f ca="1">IF(OR(INDIRECT(CONCATENATE("'2018-05'!K",TEXT(MATCH($C52,'2018-05'!$C$2:$C$100,0)+1,0)))="",INDIRECT(CONCATENATE("'2018-04'!K",TEXT(MATCH($C52,'2018-04'!$C$2:$C$100,0)+1,0)))="",AND(INDIRECT(CONCATENATE("'2018-05'!K",TEXT(MATCH($C52,'2018-05'!$C$2:$C$100,0)+1,0)))="",INDIRECT(CONCATENATE("'2018-04'!K",TEXT(MATCH($C52,'2018-04'!$C$2:$C$100,0)+1,0)))="")),"Н/Д",INDIRECT(CONCATENATE("'2018-05'!K",TEXT(MATCH($C52,'2018-05'!$C$2:$C$100,0)+1,0)))-INDIRECT(CONCATENATE("'2018-04'!K",TEXT(MATCH($C52,'2018-04'!$C$2:$C$100,0)+1,0))))</f>
        <v>97127283.329999998</v>
      </c>
      <c r="L52" s="17">
        <f ca="1">IF(OR(INDIRECT(CONCATENATE("'2018-05'!L",TEXT(MATCH($C52,'2018-05'!$C$2:$C$100,0)+1,0)))="",INDIRECT(CONCATENATE("'2018-04'!L",TEXT(MATCH($C52,'2018-04'!$C$2:$C$100,0)+1,0)))="",AND(INDIRECT(CONCATENATE("'2018-05'!L",TEXT(MATCH($C52,'2018-05'!$C$2:$C$100,0)+1,0)))="",INDIRECT(CONCATENATE("'2018-04'!L",TEXT(MATCH($C52,'2018-04'!$C$2:$C$100,0)+1,0)))="")),"Н/Д",INDIRECT(CONCATENATE("'2018-05'!L",TEXT(MATCH($C52,'2018-05'!$C$2:$C$100,0)+1,0)))-INDIRECT(CONCATENATE("'2018-04'!L",TEXT(MATCH($C52,'2018-04'!$C$2:$C$100,0)+1,0))))</f>
        <v>83292617.160000011</v>
      </c>
      <c r="M52" s="17">
        <f ca="1">IF(OR(INDIRECT(CONCATENATE("'2018-05'!M",TEXT(MATCH($C52,'2018-05'!$C$2:$C$100,0)+1,0)))="",INDIRECT(CONCATENATE("'2018-04'!M",TEXT(MATCH($C52,'2018-04'!$C$2:$C$100,0)+1,0)))="",AND(INDIRECT(CONCATENATE("'2018-05'!M",TEXT(MATCH($C52,'2018-05'!$C$2:$C$100,0)+1,0)))="",INDIRECT(CONCATENATE("'2018-04'!M",TEXT(MATCH($C52,'2018-04'!$C$2:$C$100,0)+1,0)))="")),"Н/Д",INDIRECT(CONCATENATE("'2018-05'!M",TEXT(MATCH($C52,'2018-05'!$C$2:$C$100,0)+1,0)))-INDIRECT(CONCATENATE("'2018-04'!M",TEXT(MATCH($C52,'2018-04'!$C$2:$C$100,0)+1,0))))</f>
        <v>3867253.1400000006</v>
      </c>
      <c r="N52" s="17">
        <f ca="1">IF(OR(INDIRECT(CONCATENATE("'2018-05'!N",TEXT(MATCH($C52,'2018-05'!$C$2:$C$100,0)+1,0)))="",INDIRECT(CONCATENATE("'2018-04'!N",TEXT(MATCH($C52,'2018-04'!$C$2:$C$100,0)+1,0)))="",AND(INDIRECT(CONCATENATE("'2018-05'!N",TEXT(MATCH($C52,'2018-05'!$C$2:$C$100,0)+1,0)))="",INDIRECT(CONCATENATE("'2018-04'!N",TEXT(MATCH($C52,'2018-04'!$C$2:$C$100,0)+1,0)))="")),"Н/Д",INDIRECT(CONCATENATE("'2018-05'!N",TEXT(MATCH($C52,'2018-05'!$C$2:$C$100,0)+1,0)))-INDIRECT(CONCATENATE("'2018-04'!NE",TEXT(MATCH($C52,'2018-04'!$C$2:$C$100,0)+1,0))))</f>
        <v>17996059.800000001</v>
      </c>
      <c r="O52" s="17">
        <f ca="1">IF(OR(INDIRECT(CONCATENATE("'2018-05'!O",TEXT(MATCH($C52,'2018-05'!$C$2:$C$100,0)+1,0)))="",INDIRECT(CONCATENATE("'2018-04'!O",TEXT(MATCH($C52,'2018-04'!$C$2:$C$100,0)+1,0)))="",AND(INDIRECT(CONCATENATE("'2018-05'!O",TEXT(MATCH($C52,'2018-05'!$C$2:$C$100,0)+1,0)))="",INDIRECT(CONCATENATE("'2018-04'!O",TEXT(MATCH($C52,'2018-04'!$C$2:$C$100,0)+1,0)))="")),"Н/Д",INDIRECT(CONCATENATE("'2018-05'!O",TEXT(MATCH($C52,'2018-05'!$C$2:$C$100,0)+1,0)))-INDIRECT(CONCATENATE("'2018-04'!O",TEXT(MATCH($C52,'2018-04'!$C$2:$C$100,0)+1,0))))</f>
        <v>3204.5600000000122</v>
      </c>
      <c r="P52" s="17">
        <f ca="1">IF(OR(INDIRECT(CONCATENATE("'2018-05'!P",TEXT(MATCH($C52,'2018-05'!$C$2:$C$100,0)+1,0)))="",INDIRECT(CONCATENATE("'2018-04'!P",TEXT(MATCH($C52,'2018-04'!$C$2:$C$100,0)+1,0)))="",AND(INDIRECT(CONCATENATE("'2018-05'!P",TEXT(MATCH($C52,'2018-05'!$C$2:$C$100,0)+1,0)))="",INDIRECT(CONCATENATE("'2018-04'!P",TEXT(MATCH($C52,'2018-04'!$C$2:$C$100,0)+1,0)))="")),"Н/Д",INDIRECT(CONCATENATE("'2018-05'!P",TEXT(MATCH($C52,'2018-05'!$C$2:$C$100,0)+1,0)))-INDIRECT(CONCATENATE("'2018-04'!P",TEXT(MATCH($C52,'2018-04'!$C$2:$C$100,0)+1,0))))</f>
        <v>5963175.8099999987</v>
      </c>
      <c r="Q52" s="17">
        <f ca="1">IF(OR(INDIRECT(CONCATENATE("'2018-05'!Q",TEXT(MATCH($C52,'2018-05'!$C$2:$C$100,0)+1,0)))="",INDIRECT(CONCATENATE("'2018-04'!Q",TEXT(MATCH($C52,'2018-04'!$C$2:$C$100,0)+1,0)))="",AND(INDIRECT(CONCATENATE("'2018-05'!Q",TEXT(MATCH($C52,'2018-05'!$C$2:$C$100,0)+1,0)))="",INDIRECT(CONCATENATE("'2018-04'!Q",TEXT(MATCH($C52,'2018-04'!$C$2:$C$100,0)+1,0)))="")),"Н/Д",INDIRECT(CONCATENATE("'2018-05'!Q",TEXT(MATCH($C52,'2018-05'!$C$2:$C$100,0)+1,0)))-INDIRECT(CONCATENATE("'2018-04'!Q",TEXT(MATCH($C52,'2018-04'!$C$2:$C$100,0)+1,0))))</f>
        <v>6280061.4199999999</v>
      </c>
      <c r="R52" s="17">
        <f ca="1">IF(OR(INDIRECT(CONCATENATE("'2018-05'!R",TEXT(MATCH($C52,'2018-05'!$C$2:$C$100,0)+1,0)))="",INDIRECT(CONCATENATE("'2018-04'!R",TEXT(MATCH($C52,'2018-04'!$C$2:$C$100,0)+1,0)))="",AND(INDIRECT(CONCATENATE("'2018-05'!R",TEXT(MATCH($C52,'2018-05'!$C$2:$C$100,0)+1,0)))="",INDIRECT(CONCATENATE("'2018-04'!R",TEXT(MATCH($C52,'2018-04'!$C$2:$C$100,0)+1,0)))="")),"Н/Д",INDIRECT(CONCATENATE("'2018-05'!R",TEXT(MATCH($C52,'2018-05'!$C$2:$C$100,0)+1,0)))-INDIRECT(CONCATENATE("'2018-04'!R",TEXT(MATCH($C52,'2018-04'!$C$2:$C$100,0)+1,0))))</f>
        <v>1972691.4500000011</v>
      </c>
      <c r="S52" s="17">
        <f ca="1">IF(OR(INDIRECT(CONCATENATE("'2018-05'!S",TEXT(MATCH($C52,'2018-05'!$C$2:$C$100,0)+1,0)))="",INDIRECT(CONCATENATE("'2018-04'!S",TEXT(MATCH($C52,'2018-04'!$C$2:$C$100,0)+1,0)))="",AND(INDIRECT(CONCATENATE("'2018-05'!S",TEXT(MATCH($C52,'2018-05'!$C$2:$C$100,0)+1,0)))="",INDIRECT(CONCATENATE("'2018-04'!S",TEXT(MATCH($C52,'2018-04'!$C$2:$C$100,0)+1,0)))="")),"Н/Д",INDIRECT(CONCATENATE("'2018-05'!S",TEXT(MATCH($C52,'2018-05'!$C$2:$C$100,0)+1,0)))-INDIRECT(CONCATENATE("'2018-04'!S",TEXT(MATCH($C52,'2018-04'!$C$2:$C$100,0)+1,0))))</f>
        <v>8250</v>
      </c>
      <c r="T52" s="17">
        <f ca="1">IF(OR(INDIRECT(CONCATENATE("'2018-05'!T",TEXT(MATCH($C52,'2018-05'!$C$2:$C$100,0)+1,0)))="",INDIRECT(CONCATENATE("'2018-04'!T",TEXT(MATCH($C52,'2018-04'!$C$2:$C$100,0)+1,0)))="",AND(INDIRECT(CONCATENATE("'2018-05'!T",TEXT(MATCH($C52,'2018-05'!$C$2:$C$100,0)+1,0)))="",INDIRECT(CONCATENATE("'2018-04'!T",TEXT(MATCH($C52,'2018-04'!$C$2:$C$100,0)+1,0)))="")),"Н/Д",INDIRECT(CONCATENATE("'2018-05'!T",TEXT(MATCH($C52,'2018-05'!$C$2:$C$100,0)+1,0)))-INDIRECT(CONCATENATE("'2018-04'!T",TEXT(MATCH($C52,'2018-04'!$C$2:$C$100,0)+1,0))))</f>
        <v>13210769.140000001</v>
      </c>
      <c r="U52" s="17">
        <f ca="1">IF(OR(INDIRECT(CONCATENATE("'2018-05'!U",TEXT(MATCH($C52,'2018-05'!$C$2:$C$100,0)+1,0)))="",INDIRECT(CONCATENATE("'2018-04'!U",TEXT(MATCH($C52,'2018-04'!$C$2:$C$100,0)+1,0)))="",AND(INDIRECT(CONCATENATE("'2018-05'!U",TEXT(MATCH($C52,'2018-05'!$C$2:$C$100,0)+1,0)))="",INDIRECT(CONCATENATE("'2018-04'!U",TEXT(MATCH($C52,'2018-04'!$C$2:$C$100,0)+1,0)))="")),"Н/Д",INDIRECT(CONCATENATE("'2018-05'!U",TEXT(MATCH($C52,'2018-05'!$C$2:$C$100,0)+1,0)))-INDIRECT(CONCATENATE("'2018-04'!U",TEXT(MATCH($C52,'2018-04'!$C$2:$C$100,0)+1,0))))</f>
        <v>503761.51000000024</v>
      </c>
      <c r="V52" s="17">
        <f ca="1">IF(OR(INDIRECT(CONCATENATE("'2018-05'!V",TEXT(MATCH($C52,'2018-05'!$C$2:$C$100,0)+1,0)))="",INDIRECT(CONCATENATE("'2018-04'!V",TEXT(MATCH($C52,'2018-04'!$C$2:$C$100,0)+1,0)))="",AND(INDIRECT(CONCATENATE("'2018-05'!V",TEXT(MATCH($C52,'2018-05'!$C$2:$C$100,0)+1,0)))="",INDIRECT(CONCATENATE("'2018-04'!V",TEXT(MATCH($C52,'2018-04'!$C$2:$C$100,0)+1,0)))="")),"Н/Д",INDIRECT(CONCATENATE("'2018-05'!V",TEXT(MATCH($C52,'2018-05'!$C$2:$C$100,0)+1,0)))-INDIRECT(CONCATENATE("'2018-04'!V",TEXT(MATCH($C52,'2018-04'!$C$2:$C$100,0)+1,0))))</f>
        <v>1188463562.1899996</v>
      </c>
      <c r="W52" s="17">
        <f ca="1">IF(OR(INDIRECT(CONCATENATE("'2018-05'!W",TEXT(MATCH($C52,'2018-05'!$C$2:$C$100,0)+1,0)))="",INDIRECT(CONCATENATE("'2018-04'!W",TEXT(MATCH($C52,'2018-04'!$C$2:$C$100,0)+1,0)))="",AND(INDIRECT(CONCATENATE("'2018-05'!W",TEXT(MATCH($C52,'2018-05'!$C$2:$C$100,0)+1,0)))="",INDIRECT(CONCATENATE("'2018-04'!W",TEXT(MATCH($C52,'2018-04'!$C$2:$C$100,0)+1,0)))="")),"Н/Д",INDIRECT(CONCATENATE("'2018-05'!W",TEXT(MATCH($C52,'2018-05'!$C$2:$C$100,0)+1,0)))-INDIRECT(CONCATENATE("'2018-04'!W",TEXT(MATCH($C52,'2018-04'!$C$2:$C$100,0)+1,0))))</f>
        <v>4067636884.8999996</v>
      </c>
    </row>
    <row r="53" spans="1:23" x14ac:dyDescent="0.25">
      <c r="A53" s="2" t="s">
        <v>69</v>
      </c>
      <c r="B53" s="2" t="s">
        <v>77</v>
      </c>
      <c r="C53" s="15">
        <v>93000000</v>
      </c>
      <c r="D53" s="2" t="s">
        <v>208</v>
      </c>
      <c r="E53" s="17">
        <f ca="1">IF(OR(INDIRECT(CONCATENATE("'2018-05'!E",TEXT(MATCH($C53,'2018-05'!$C$2:$C$100,0)+1,0)))="",INDIRECT(CONCATENATE("'2018-04'!E",TEXT(MATCH($C53,'2018-04'!$C$2:$C$100,0)+1,0)))="",AND(INDIRECT(CONCATENATE("'2018-05'!E",TEXT(MATCH($C53,'2018-05'!$C$2:$C$100,0)+1,0)))="",INDIRECT(CONCATENATE("'2018-04'!E",TEXT(MATCH($C53,'2018-04'!$C$2:$C$100,0)+1,0)))="")),"Н/Д",INDIRECT(CONCATENATE("'2018-05'!E",TEXT(MATCH($C53,'2018-05'!$C$2:$C$100,0)+1,0)))-INDIRECT(CONCATENATE("'2018-04'!E",TEXT(MATCH($C53,'2018-04'!$C$2:$C$100,0)+1,0))))</f>
        <v>2491052658.8800001</v>
      </c>
      <c r="F53" s="17">
        <f ca="1">IF(OR(INDIRECT(CONCATENATE("'2018-05'!F",TEXT(MATCH($C53,'2018-05'!$C$2:$C$100,0)+1,0)))="",INDIRECT(CONCATENATE("'2018-04'!F",TEXT(MATCH($C53,'2018-04'!$C$2:$C$100,0)+1,0)))="",AND(INDIRECT(CONCATENATE("'2018-05'!F",TEXT(MATCH($C53,'2018-05'!$C$2:$C$100,0)+1,0)))="",INDIRECT(CONCATENATE("'2018-04'!F",TEXT(MATCH($C53,'2018-04'!$C$2:$C$100,0)+1,0)))="")),"Н/Д",INDIRECT(CONCATENATE("'2018-05'!F",TEXT(MATCH($C53,'2018-05'!$C$2:$C$100,0)+1,0)))-INDIRECT(CONCATENATE("'2018-04'!F",TEXT(MATCH($C53,'2018-04'!$C$2:$C$100,0)+1,0))))</f>
        <v>620774945.04999995</v>
      </c>
      <c r="G53" s="17">
        <f ca="1">IF(OR(INDIRECT(CONCATENATE("'2018-05'!G",TEXT(MATCH($C53,'2018-05'!$C$2:$C$100,0)+1,0)))="",INDIRECT(CONCATENATE("'2018-04'!G",TEXT(MATCH($C53,'2018-04'!$C$2:$C$100,0)+1,0)))="",AND(INDIRECT(CONCATENATE("'2018-05'!G",TEXT(MATCH($C53,'2018-05'!$C$2:$C$100,0)+1,0)))="",INDIRECT(CONCATENATE("'2018-04'!G",TEXT(MATCH($C53,'2018-04'!$C$2:$C$100,0)+1,0)))="")),"Н/Д",INDIRECT(CONCATENATE("'2018-05'!G",TEXT(MATCH($C53,'2018-05'!$C$2:$C$100,0)+1,0)))-INDIRECT(CONCATENATE("'2018-04'!G",TEXT(MATCH($C53,'2018-04'!$C$2:$C$100,0)+1,0))))</f>
        <v>61895582.49000001</v>
      </c>
      <c r="H53" s="17">
        <f ca="1">IF(OR(INDIRECT(CONCATENATE("'2018-05'!H",TEXT(MATCH($C53,'2018-05'!$C$2:$C$100,0)+1,0)))="",INDIRECT(CONCATENATE("'2018-04'!H",TEXT(MATCH($C53,'2018-04'!$C$2:$C$100,0)+1,0)))="",AND(INDIRECT(CONCATENATE("'2018-05'!H",TEXT(MATCH($C53,'2018-05'!$C$2:$C$100,0)+1,0)))="",INDIRECT(CONCATENATE("'2018-04'!H",TEXT(MATCH($C53,'2018-04'!$C$2:$C$100,0)+1,0)))="")),"Н/Д",INDIRECT(CONCATENATE("'2018-05'!H",TEXT(MATCH($C53,'2018-05'!$C$2:$C$100,0)+1,0)))-INDIRECT(CONCATENATE("'2018-04'!H",TEXT(MATCH($C53,'2018-04'!$C$2:$C$100,0)+1,0))))</f>
        <v>276927080.09000003</v>
      </c>
      <c r="I53" s="17">
        <f ca="1">IF(OR(INDIRECT(CONCATENATE("'2018-05'!I",TEXT(MATCH($C53,'2018-05'!$C$2:$C$100,0)+1,0)))="",INDIRECT(CONCATENATE("'2018-04'!I",TEXT(MATCH($C53,'2018-04'!$C$2:$C$100,0)+1,0)))="",AND(INDIRECT(CONCATENATE("'2018-05'!I",TEXT(MATCH($C53,'2018-05'!$C$2:$C$100,0)+1,0)))="",INDIRECT(CONCATENATE("'2018-04'!I",TEXT(MATCH($C53,'2018-04'!$C$2:$C$100,0)+1,0)))="")),"Н/Д",INDIRECT(CONCATENATE("'2018-05'!I",TEXT(MATCH($C53,'2018-05'!$C$2:$C$100,0)+1,0)))-INDIRECT(CONCATENATE("'2018-04'!I",TEXT(MATCH($C53,'2018-04'!$C$2:$C$100,0)+1,0))))</f>
        <v>60269624.230000019</v>
      </c>
      <c r="J53" s="17" t="str">
        <f ca="1">IF(OR(INDIRECT(CONCATENATE("'2018-05'!J",TEXT(MATCH($C53,'2018-05'!$C$2:$C$100,0)+1,0)))="",INDIRECT(CONCATENATE("'2018-04'!J",TEXT(MATCH($C53,'2018-04'!$C$2:$C$100,0)+1,0)))="",AND(INDIRECT(CONCATENATE("'2018-05'!J",TEXT(MATCH($C53,'2018-05'!$C$2:$C$100,0)+1,0)))="",INDIRECT(CONCATENATE("'2018-04'!J",TEXT(MATCH($C53,'2018-04'!$C$2:$C$100,0)+1,0)))="")),"Н/Д",INDIRECT(CONCATENATE("'2018-05'!J",TEXT(MATCH($C53,'2018-05'!$C$2:$C$100,0)+1,0)))-INDIRECT(CONCATENATE("'2018-04'!J",TEXT(MATCH($C53,'2018-04'!$C$2:$C$100,0)+1,0))))</f>
        <v>Н/Д</v>
      </c>
      <c r="K53" s="17">
        <f ca="1">IF(OR(INDIRECT(CONCATENATE("'2018-05'!K",TEXT(MATCH($C53,'2018-05'!$C$2:$C$100,0)+1,0)))="",INDIRECT(CONCATENATE("'2018-04'!K",TEXT(MATCH($C53,'2018-04'!$C$2:$C$100,0)+1,0)))="",AND(INDIRECT(CONCATENATE("'2018-05'!K",TEXT(MATCH($C53,'2018-05'!$C$2:$C$100,0)+1,0)))="",INDIRECT(CONCATENATE("'2018-04'!K",TEXT(MATCH($C53,'2018-04'!$C$2:$C$100,0)+1,0)))="")),"Н/Д",INDIRECT(CONCATENATE("'2018-05'!K",TEXT(MATCH($C53,'2018-05'!$C$2:$C$100,0)+1,0)))-INDIRECT(CONCATENATE("'2018-04'!K",TEXT(MATCH($C53,'2018-04'!$C$2:$C$100,0)+1,0))))</f>
        <v>63072900.700000003</v>
      </c>
      <c r="L53" s="17">
        <f ca="1">IF(OR(INDIRECT(CONCATENATE("'2018-05'!L",TEXT(MATCH($C53,'2018-05'!$C$2:$C$100,0)+1,0)))="",INDIRECT(CONCATENATE("'2018-04'!L",TEXT(MATCH($C53,'2018-04'!$C$2:$C$100,0)+1,0)))="",AND(INDIRECT(CONCATENATE("'2018-05'!L",TEXT(MATCH($C53,'2018-05'!$C$2:$C$100,0)+1,0)))="",INDIRECT(CONCATENATE("'2018-04'!L",TEXT(MATCH($C53,'2018-04'!$C$2:$C$100,0)+1,0)))="")),"Н/Д",INDIRECT(CONCATENATE("'2018-05'!L",TEXT(MATCH($C53,'2018-05'!$C$2:$C$100,0)+1,0)))-INDIRECT(CONCATENATE("'2018-04'!L",TEXT(MATCH($C53,'2018-04'!$C$2:$C$100,0)+1,0))))</f>
        <v>115510252.23999999</v>
      </c>
      <c r="M53" s="17">
        <f ca="1">IF(OR(INDIRECT(CONCATENATE("'2018-05'!M",TEXT(MATCH($C53,'2018-05'!$C$2:$C$100,0)+1,0)))="",INDIRECT(CONCATENATE("'2018-04'!M",TEXT(MATCH($C53,'2018-04'!$C$2:$C$100,0)+1,0)))="",AND(INDIRECT(CONCATENATE("'2018-05'!M",TEXT(MATCH($C53,'2018-05'!$C$2:$C$100,0)+1,0)))="",INDIRECT(CONCATENATE("'2018-04'!M",TEXT(MATCH($C53,'2018-04'!$C$2:$C$100,0)+1,0)))="")),"Н/Д",INDIRECT(CONCATENATE("'2018-05'!M",TEXT(MATCH($C53,'2018-05'!$C$2:$C$100,0)+1,0)))-INDIRECT(CONCATENATE("'2018-04'!M",TEXT(MATCH($C53,'2018-04'!$C$2:$C$100,0)+1,0))))</f>
        <v>6887539.4899999984</v>
      </c>
      <c r="N53" s="17">
        <f ca="1">IF(OR(INDIRECT(CONCATENATE("'2018-05'!N",TEXT(MATCH($C53,'2018-05'!$C$2:$C$100,0)+1,0)))="",INDIRECT(CONCATENATE("'2018-04'!N",TEXT(MATCH($C53,'2018-04'!$C$2:$C$100,0)+1,0)))="",AND(INDIRECT(CONCATENATE("'2018-05'!N",TEXT(MATCH($C53,'2018-05'!$C$2:$C$100,0)+1,0)))="",INDIRECT(CONCATENATE("'2018-04'!N",TEXT(MATCH($C53,'2018-04'!$C$2:$C$100,0)+1,0)))="")),"Н/Д",INDIRECT(CONCATENATE("'2018-05'!N",TEXT(MATCH($C53,'2018-05'!$C$2:$C$100,0)+1,0)))-INDIRECT(CONCATENATE("'2018-04'!NE",TEXT(MATCH($C53,'2018-04'!$C$2:$C$100,0)+1,0))))</f>
        <v>23805853.920000002</v>
      </c>
      <c r="O53" s="17">
        <f ca="1">IF(OR(INDIRECT(CONCATENATE("'2018-05'!O",TEXT(MATCH($C53,'2018-05'!$C$2:$C$100,0)+1,0)))="",INDIRECT(CONCATENATE("'2018-04'!O",TEXT(MATCH($C53,'2018-04'!$C$2:$C$100,0)+1,0)))="",AND(INDIRECT(CONCATENATE("'2018-05'!O",TEXT(MATCH($C53,'2018-05'!$C$2:$C$100,0)+1,0)))="",INDIRECT(CONCATENATE("'2018-04'!O",TEXT(MATCH($C53,'2018-04'!$C$2:$C$100,0)+1,0)))="")),"Н/Д",INDIRECT(CONCATENATE("'2018-05'!O",TEXT(MATCH($C53,'2018-05'!$C$2:$C$100,0)+1,0)))-INDIRECT(CONCATENATE("'2018-04'!O",TEXT(MATCH($C53,'2018-04'!$C$2:$C$100,0)+1,0))))</f>
        <v>297</v>
      </c>
      <c r="P53" s="17">
        <f ca="1">IF(OR(INDIRECT(CONCATENATE("'2018-05'!P",TEXT(MATCH($C53,'2018-05'!$C$2:$C$100,0)+1,0)))="",INDIRECT(CONCATENATE("'2018-04'!P",TEXT(MATCH($C53,'2018-04'!$C$2:$C$100,0)+1,0)))="",AND(INDIRECT(CONCATENATE("'2018-05'!P",TEXT(MATCH($C53,'2018-05'!$C$2:$C$100,0)+1,0)))="",INDIRECT(CONCATENATE("'2018-04'!P",TEXT(MATCH($C53,'2018-04'!$C$2:$C$100,0)+1,0)))="")),"Н/Д",INDIRECT(CONCATENATE("'2018-05'!P",TEXT(MATCH($C53,'2018-05'!$C$2:$C$100,0)+1,0)))-INDIRECT(CONCATENATE("'2018-04'!P",TEXT(MATCH($C53,'2018-04'!$C$2:$C$100,0)+1,0))))</f>
        <v>6639985.8500000015</v>
      </c>
      <c r="Q53" s="17">
        <f ca="1">IF(OR(INDIRECT(CONCATENATE("'2018-05'!Q",TEXT(MATCH($C53,'2018-05'!$C$2:$C$100,0)+1,0)))="",INDIRECT(CONCATENATE("'2018-04'!Q",TEXT(MATCH($C53,'2018-04'!$C$2:$C$100,0)+1,0)))="",AND(INDIRECT(CONCATENATE("'2018-05'!Q",TEXT(MATCH($C53,'2018-05'!$C$2:$C$100,0)+1,0)))="",INDIRECT(CONCATENATE("'2018-04'!Q",TEXT(MATCH($C53,'2018-04'!$C$2:$C$100,0)+1,0)))="")),"Н/Д",INDIRECT(CONCATENATE("'2018-05'!Q",TEXT(MATCH($C53,'2018-05'!$C$2:$C$100,0)+1,0)))-INDIRECT(CONCATENATE("'2018-04'!Q",TEXT(MATCH($C53,'2018-04'!$C$2:$C$100,0)+1,0))))</f>
        <v>4419882.8900000006</v>
      </c>
      <c r="R53" s="17">
        <f ca="1">IF(OR(INDIRECT(CONCATENATE("'2018-05'!R",TEXT(MATCH($C53,'2018-05'!$C$2:$C$100,0)+1,0)))="",INDIRECT(CONCATENATE("'2018-04'!R",TEXT(MATCH($C53,'2018-04'!$C$2:$C$100,0)+1,0)))="",AND(INDIRECT(CONCATENATE("'2018-05'!R",TEXT(MATCH($C53,'2018-05'!$C$2:$C$100,0)+1,0)))="",INDIRECT(CONCATENATE("'2018-04'!R",TEXT(MATCH($C53,'2018-04'!$C$2:$C$100,0)+1,0)))="")),"Н/Д",INDIRECT(CONCATENATE("'2018-05'!R",TEXT(MATCH($C53,'2018-05'!$C$2:$C$100,0)+1,0)))-INDIRECT(CONCATENATE("'2018-04'!R",TEXT(MATCH($C53,'2018-04'!$C$2:$C$100,0)+1,0))))</f>
        <v>1298562.5399999991</v>
      </c>
      <c r="S53" s="17">
        <f ca="1">IF(OR(INDIRECT(CONCATENATE("'2018-05'!S",TEXT(MATCH($C53,'2018-05'!$C$2:$C$100,0)+1,0)))="",INDIRECT(CONCATENATE("'2018-04'!S",TEXT(MATCH($C53,'2018-04'!$C$2:$C$100,0)+1,0)))="",AND(INDIRECT(CONCATENATE("'2018-05'!S",TEXT(MATCH($C53,'2018-05'!$C$2:$C$100,0)+1,0)))="",INDIRECT(CONCATENATE("'2018-04'!S",TEXT(MATCH($C53,'2018-04'!$C$2:$C$100,0)+1,0)))="")),"Н/Д",INDIRECT(CONCATENATE("'2018-05'!S",TEXT(MATCH($C53,'2018-05'!$C$2:$C$100,0)+1,0)))-INDIRECT(CONCATENATE("'2018-04'!S",TEXT(MATCH($C53,'2018-04'!$C$2:$C$100,0)+1,0))))</f>
        <v>126092</v>
      </c>
      <c r="T53" s="17">
        <f ca="1">IF(OR(INDIRECT(CONCATENATE("'2018-05'!T",TEXT(MATCH($C53,'2018-05'!$C$2:$C$100,0)+1,0)))="",INDIRECT(CONCATENATE("'2018-04'!T",TEXT(MATCH($C53,'2018-04'!$C$2:$C$100,0)+1,0)))="",AND(INDIRECT(CONCATENATE("'2018-05'!T",TEXT(MATCH($C53,'2018-05'!$C$2:$C$100,0)+1,0)))="",INDIRECT(CONCATENATE("'2018-04'!T",TEXT(MATCH($C53,'2018-04'!$C$2:$C$100,0)+1,0)))="")),"Н/Д",INDIRECT(CONCATENATE("'2018-05'!T",TEXT(MATCH($C53,'2018-05'!$C$2:$C$100,0)+1,0)))-INDIRECT(CONCATENATE("'2018-04'!T",TEXT(MATCH($C53,'2018-04'!$C$2:$C$100,0)+1,0))))</f>
        <v>13449396.18</v>
      </c>
      <c r="U53" s="17">
        <f ca="1">IF(OR(INDIRECT(CONCATENATE("'2018-05'!U",TEXT(MATCH($C53,'2018-05'!$C$2:$C$100,0)+1,0)))="",INDIRECT(CONCATENATE("'2018-04'!U",TEXT(MATCH($C53,'2018-04'!$C$2:$C$100,0)+1,0)))="",AND(INDIRECT(CONCATENATE("'2018-05'!U",TEXT(MATCH($C53,'2018-05'!$C$2:$C$100,0)+1,0)))="",INDIRECT(CONCATENATE("'2018-04'!U",TEXT(MATCH($C53,'2018-04'!$C$2:$C$100,0)+1,0)))="")),"Н/Д",INDIRECT(CONCATENATE("'2018-05'!U",TEXT(MATCH($C53,'2018-05'!$C$2:$C$100,0)+1,0)))-INDIRECT(CONCATENATE("'2018-04'!U",TEXT(MATCH($C53,'2018-04'!$C$2:$C$100,0)+1,0))))</f>
        <v>692073.18</v>
      </c>
      <c r="V53" s="17">
        <f ca="1">IF(OR(INDIRECT(CONCATENATE("'2018-05'!V",TEXT(MATCH($C53,'2018-05'!$C$2:$C$100,0)+1,0)))="",INDIRECT(CONCATENATE("'2018-04'!V",TEXT(MATCH($C53,'2018-04'!$C$2:$C$100,0)+1,0)))="",AND(INDIRECT(CONCATENATE("'2018-05'!V",TEXT(MATCH($C53,'2018-05'!$C$2:$C$100,0)+1,0)))="",INDIRECT(CONCATENATE("'2018-04'!V",TEXT(MATCH($C53,'2018-04'!$C$2:$C$100,0)+1,0)))="")),"Н/Д",INDIRECT(CONCATENATE("'2018-05'!V",TEXT(MATCH($C53,'2018-05'!$C$2:$C$100,0)+1,0)))-INDIRECT(CONCATENATE("'2018-04'!V",TEXT(MATCH($C53,'2018-04'!$C$2:$C$100,0)+1,0))))</f>
        <v>1870277713.8299999</v>
      </c>
      <c r="W53" s="17">
        <f ca="1">IF(OR(INDIRECT(CONCATENATE("'2018-05'!W",TEXT(MATCH($C53,'2018-05'!$C$2:$C$100,0)+1,0)))="",INDIRECT(CONCATENATE("'2018-04'!W",TEXT(MATCH($C53,'2018-04'!$C$2:$C$100,0)+1,0)))="",AND(INDIRECT(CONCATENATE("'2018-05'!W",TEXT(MATCH($C53,'2018-05'!$C$2:$C$100,0)+1,0)))="",INDIRECT(CONCATENATE("'2018-04'!W",TEXT(MATCH($C53,'2018-04'!$C$2:$C$100,0)+1,0)))="")),"Н/Д",INDIRECT(CONCATENATE("'2018-05'!W",TEXT(MATCH($C53,'2018-05'!$C$2:$C$100,0)+1,0)))-INDIRECT(CONCATENATE("'2018-04'!W",TEXT(MATCH($C53,'2018-04'!$C$2:$C$100,0)+1,0))))</f>
        <v>5600299554.8099995</v>
      </c>
    </row>
    <row r="54" spans="1:23" x14ac:dyDescent="0.25">
      <c r="A54" s="2" t="s">
        <v>69</v>
      </c>
      <c r="B54" s="2" t="s">
        <v>78</v>
      </c>
      <c r="C54" s="15">
        <v>95000000</v>
      </c>
      <c r="D54" s="2" t="s">
        <v>208</v>
      </c>
      <c r="E54" s="17">
        <f ca="1">IF(OR(INDIRECT(CONCATENATE("'2018-05'!E",TEXT(MATCH($C54,'2018-05'!$C$2:$C$100,0)+1,0)))="",INDIRECT(CONCATENATE("'2018-04'!E",TEXT(MATCH($C54,'2018-04'!$C$2:$C$100,0)+1,0)))="",AND(INDIRECT(CONCATENATE("'2018-05'!E",TEXT(MATCH($C54,'2018-05'!$C$2:$C$100,0)+1,0)))="",INDIRECT(CONCATENATE("'2018-04'!E",TEXT(MATCH($C54,'2018-04'!$C$2:$C$100,0)+1,0)))="")),"Н/Д",INDIRECT(CONCATENATE("'2018-05'!E",TEXT(MATCH($C54,'2018-05'!$C$2:$C$100,0)+1,0)))-INDIRECT(CONCATENATE("'2018-04'!E",TEXT(MATCH($C54,'2018-04'!$C$2:$C$100,0)+1,0))))</f>
        <v>2808368017.0699997</v>
      </c>
      <c r="F54" s="17">
        <f ca="1">IF(OR(INDIRECT(CONCATENATE("'2018-05'!F",TEXT(MATCH($C54,'2018-05'!$C$2:$C$100,0)+1,0)))="",INDIRECT(CONCATENATE("'2018-04'!F",TEXT(MATCH($C54,'2018-04'!$C$2:$C$100,0)+1,0)))="",AND(INDIRECT(CONCATENATE("'2018-05'!F",TEXT(MATCH($C54,'2018-05'!$C$2:$C$100,0)+1,0)))="",INDIRECT(CONCATENATE("'2018-04'!F",TEXT(MATCH($C54,'2018-04'!$C$2:$C$100,0)+1,0)))="")),"Н/Д",INDIRECT(CONCATENATE("'2018-05'!F",TEXT(MATCH($C54,'2018-05'!$C$2:$C$100,0)+1,0)))-INDIRECT(CONCATENATE("'2018-04'!F",TEXT(MATCH($C54,'2018-04'!$C$2:$C$100,0)+1,0))))</f>
        <v>2011078310.3200006</v>
      </c>
      <c r="G54" s="17">
        <f ca="1">IF(OR(INDIRECT(CONCATENATE("'2018-05'!G",TEXT(MATCH($C54,'2018-05'!$C$2:$C$100,0)+1,0)))="",INDIRECT(CONCATENATE("'2018-04'!G",TEXT(MATCH($C54,'2018-04'!$C$2:$C$100,0)+1,0)))="",AND(INDIRECT(CONCATENATE("'2018-05'!G",TEXT(MATCH($C54,'2018-05'!$C$2:$C$100,0)+1,0)))="",INDIRECT(CONCATENATE("'2018-04'!G",TEXT(MATCH($C54,'2018-04'!$C$2:$C$100,0)+1,0)))="")),"Н/Д",INDIRECT(CONCATENATE("'2018-05'!G",TEXT(MATCH($C54,'2018-05'!$C$2:$C$100,0)+1,0)))-INDIRECT(CONCATENATE("'2018-04'!G",TEXT(MATCH($C54,'2018-04'!$C$2:$C$100,0)+1,0))))</f>
        <v>97733066.399999976</v>
      </c>
      <c r="H54" s="17">
        <f ca="1">IF(OR(INDIRECT(CONCATENATE("'2018-05'!H",TEXT(MATCH($C54,'2018-05'!$C$2:$C$100,0)+1,0)))="",INDIRECT(CONCATENATE("'2018-04'!H",TEXT(MATCH($C54,'2018-04'!$C$2:$C$100,0)+1,0)))="",AND(INDIRECT(CONCATENATE("'2018-05'!H",TEXT(MATCH($C54,'2018-05'!$C$2:$C$100,0)+1,0)))="",INDIRECT(CONCATENATE("'2018-04'!H",TEXT(MATCH($C54,'2018-04'!$C$2:$C$100,0)+1,0)))="")),"Н/Д",INDIRECT(CONCATENATE("'2018-05'!H",TEXT(MATCH($C54,'2018-05'!$C$2:$C$100,0)+1,0)))-INDIRECT(CONCATENATE("'2018-04'!H",TEXT(MATCH($C54,'2018-04'!$C$2:$C$100,0)+1,0))))</f>
        <v>677447464.07999992</v>
      </c>
      <c r="I54" s="17">
        <f ca="1">IF(OR(INDIRECT(CONCATENATE("'2018-05'!I",TEXT(MATCH($C54,'2018-05'!$C$2:$C$100,0)+1,0)))="",INDIRECT(CONCATENATE("'2018-04'!I",TEXT(MATCH($C54,'2018-04'!$C$2:$C$100,0)+1,0)))="",AND(INDIRECT(CONCATENATE("'2018-05'!I",TEXT(MATCH($C54,'2018-05'!$C$2:$C$100,0)+1,0)))="",INDIRECT(CONCATENATE("'2018-04'!I",TEXT(MATCH($C54,'2018-04'!$C$2:$C$100,0)+1,0)))="")),"Н/Д",INDIRECT(CONCATENATE("'2018-05'!I",TEXT(MATCH($C54,'2018-05'!$C$2:$C$100,0)+1,0)))-INDIRECT(CONCATENATE("'2018-04'!I",TEXT(MATCH($C54,'2018-04'!$C$2:$C$100,0)+1,0))))</f>
        <v>217365322.96000004</v>
      </c>
      <c r="J54" s="17" t="str">
        <f ca="1">IF(OR(INDIRECT(CONCATENATE("'2018-05'!J",TEXT(MATCH($C54,'2018-05'!$C$2:$C$100,0)+1,0)))="",INDIRECT(CONCATENATE("'2018-04'!J",TEXT(MATCH($C54,'2018-04'!$C$2:$C$100,0)+1,0)))="",AND(INDIRECT(CONCATENATE("'2018-05'!J",TEXT(MATCH($C54,'2018-05'!$C$2:$C$100,0)+1,0)))="",INDIRECT(CONCATENATE("'2018-04'!J",TEXT(MATCH($C54,'2018-04'!$C$2:$C$100,0)+1,0)))="")),"Н/Д",INDIRECT(CONCATENATE("'2018-05'!J",TEXT(MATCH($C54,'2018-05'!$C$2:$C$100,0)+1,0)))-INDIRECT(CONCATENATE("'2018-04'!J",TEXT(MATCH($C54,'2018-04'!$C$2:$C$100,0)+1,0))))</f>
        <v>Н/Д</v>
      </c>
      <c r="K54" s="17">
        <f ca="1">IF(OR(INDIRECT(CONCATENATE("'2018-05'!K",TEXT(MATCH($C54,'2018-05'!$C$2:$C$100,0)+1,0)))="",INDIRECT(CONCATENATE("'2018-04'!K",TEXT(MATCH($C54,'2018-04'!$C$2:$C$100,0)+1,0)))="",AND(INDIRECT(CONCATENATE("'2018-05'!K",TEXT(MATCH($C54,'2018-05'!$C$2:$C$100,0)+1,0)))="",INDIRECT(CONCATENATE("'2018-04'!K",TEXT(MATCH($C54,'2018-04'!$C$2:$C$100,0)+1,0)))="")),"Н/Д",INDIRECT(CONCATENATE("'2018-05'!K",TEXT(MATCH($C54,'2018-05'!$C$2:$C$100,0)+1,0)))-INDIRECT(CONCATENATE("'2018-04'!K",TEXT(MATCH($C54,'2018-04'!$C$2:$C$100,0)+1,0))))</f>
        <v>254079304.66999999</v>
      </c>
      <c r="L54" s="17">
        <f ca="1">IF(OR(INDIRECT(CONCATENATE("'2018-05'!L",TEXT(MATCH($C54,'2018-05'!$C$2:$C$100,0)+1,0)))="",INDIRECT(CONCATENATE("'2018-04'!L",TEXT(MATCH($C54,'2018-04'!$C$2:$C$100,0)+1,0)))="",AND(INDIRECT(CONCATENATE("'2018-05'!L",TEXT(MATCH($C54,'2018-05'!$C$2:$C$100,0)+1,0)))="",INDIRECT(CONCATENATE("'2018-04'!L",TEXT(MATCH($C54,'2018-04'!$C$2:$C$100,0)+1,0)))="")),"Н/Д",INDIRECT(CONCATENATE("'2018-05'!L",TEXT(MATCH($C54,'2018-05'!$C$2:$C$100,0)+1,0)))-INDIRECT(CONCATENATE("'2018-04'!L",TEXT(MATCH($C54,'2018-04'!$C$2:$C$100,0)+1,0))))</f>
        <v>581289478</v>
      </c>
      <c r="M54" s="17">
        <f ca="1">IF(OR(INDIRECT(CONCATENATE("'2018-05'!M",TEXT(MATCH($C54,'2018-05'!$C$2:$C$100,0)+1,0)))="",INDIRECT(CONCATENATE("'2018-04'!M",TEXT(MATCH($C54,'2018-04'!$C$2:$C$100,0)+1,0)))="",AND(INDIRECT(CONCATENATE("'2018-05'!M",TEXT(MATCH($C54,'2018-05'!$C$2:$C$100,0)+1,0)))="",INDIRECT(CONCATENATE("'2018-04'!M",TEXT(MATCH($C54,'2018-04'!$C$2:$C$100,0)+1,0)))="")),"Н/Д",INDIRECT(CONCATENATE("'2018-05'!M",TEXT(MATCH($C54,'2018-05'!$C$2:$C$100,0)+1,0)))-INDIRECT(CONCATENATE("'2018-04'!M",TEXT(MATCH($C54,'2018-04'!$C$2:$C$100,0)+1,0))))</f>
        <v>65885966.629999995</v>
      </c>
      <c r="N54" s="17">
        <f ca="1">IF(OR(INDIRECT(CONCATENATE("'2018-05'!N",TEXT(MATCH($C54,'2018-05'!$C$2:$C$100,0)+1,0)))="",INDIRECT(CONCATENATE("'2018-04'!N",TEXT(MATCH($C54,'2018-04'!$C$2:$C$100,0)+1,0)))="",AND(INDIRECT(CONCATENATE("'2018-05'!N",TEXT(MATCH($C54,'2018-05'!$C$2:$C$100,0)+1,0)))="",INDIRECT(CONCATENATE("'2018-04'!N",TEXT(MATCH($C54,'2018-04'!$C$2:$C$100,0)+1,0)))="")),"Н/Д",INDIRECT(CONCATENATE("'2018-05'!N",TEXT(MATCH($C54,'2018-05'!$C$2:$C$100,0)+1,0)))-INDIRECT(CONCATENATE("'2018-04'!NE",TEXT(MATCH($C54,'2018-04'!$C$2:$C$100,0)+1,0))))</f>
        <v>51294470.030000001</v>
      </c>
      <c r="O54" s="17">
        <f ca="1">IF(OR(INDIRECT(CONCATENATE("'2018-05'!O",TEXT(MATCH($C54,'2018-05'!$C$2:$C$100,0)+1,0)))="",INDIRECT(CONCATENATE("'2018-04'!O",TEXT(MATCH($C54,'2018-04'!$C$2:$C$100,0)+1,0)))="",AND(INDIRECT(CONCATENATE("'2018-05'!O",TEXT(MATCH($C54,'2018-05'!$C$2:$C$100,0)+1,0)))="",INDIRECT(CONCATENATE("'2018-04'!O",TEXT(MATCH($C54,'2018-04'!$C$2:$C$100,0)+1,0)))="")),"Н/Д",INDIRECT(CONCATENATE("'2018-05'!O",TEXT(MATCH($C54,'2018-05'!$C$2:$C$100,0)+1,0)))-INDIRECT(CONCATENATE("'2018-04'!O",TEXT(MATCH($C54,'2018-04'!$C$2:$C$100,0)+1,0))))</f>
        <v>1253.6199999999999</v>
      </c>
      <c r="P54" s="17">
        <f ca="1">IF(OR(INDIRECT(CONCATENATE("'2018-05'!P",TEXT(MATCH($C54,'2018-05'!$C$2:$C$100,0)+1,0)))="",INDIRECT(CONCATENATE("'2018-04'!P",TEXT(MATCH($C54,'2018-04'!$C$2:$C$100,0)+1,0)))="",AND(INDIRECT(CONCATENATE("'2018-05'!P",TEXT(MATCH($C54,'2018-05'!$C$2:$C$100,0)+1,0)))="",INDIRECT(CONCATENATE("'2018-04'!P",TEXT(MATCH($C54,'2018-04'!$C$2:$C$100,0)+1,0)))="")),"Н/Д",INDIRECT(CONCATENATE("'2018-05'!P",TEXT(MATCH($C54,'2018-05'!$C$2:$C$100,0)+1,0)))-INDIRECT(CONCATENATE("'2018-04'!P",TEXT(MATCH($C54,'2018-04'!$C$2:$C$100,0)+1,0))))</f>
        <v>45055170.530000001</v>
      </c>
      <c r="Q54" s="17">
        <f ca="1">IF(OR(INDIRECT(CONCATENATE("'2018-05'!Q",TEXT(MATCH($C54,'2018-05'!$C$2:$C$100,0)+1,0)))="",INDIRECT(CONCATENATE("'2018-04'!Q",TEXT(MATCH($C54,'2018-04'!$C$2:$C$100,0)+1,0)))="",AND(INDIRECT(CONCATENATE("'2018-05'!Q",TEXT(MATCH($C54,'2018-05'!$C$2:$C$100,0)+1,0)))="",INDIRECT(CONCATENATE("'2018-04'!Q",TEXT(MATCH($C54,'2018-04'!$C$2:$C$100,0)+1,0)))="")),"Н/Д",INDIRECT(CONCATENATE("'2018-05'!Q",TEXT(MATCH($C54,'2018-05'!$C$2:$C$100,0)+1,0)))-INDIRECT(CONCATENATE("'2018-04'!Q",TEXT(MATCH($C54,'2018-04'!$C$2:$C$100,0)+1,0))))</f>
        <v>3013176.1699999943</v>
      </c>
      <c r="R54" s="17">
        <f ca="1">IF(OR(INDIRECT(CONCATENATE("'2018-05'!R",TEXT(MATCH($C54,'2018-05'!$C$2:$C$100,0)+1,0)))="",INDIRECT(CONCATENATE("'2018-04'!R",TEXT(MATCH($C54,'2018-04'!$C$2:$C$100,0)+1,0)))="",AND(INDIRECT(CONCATENATE("'2018-05'!R",TEXT(MATCH($C54,'2018-05'!$C$2:$C$100,0)+1,0)))="",INDIRECT(CONCATENATE("'2018-04'!R",TEXT(MATCH($C54,'2018-04'!$C$2:$C$100,0)+1,0)))="")),"Н/Д",INDIRECT(CONCATENATE("'2018-05'!R",TEXT(MATCH($C54,'2018-05'!$C$2:$C$100,0)+1,0)))-INDIRECT(CONCATENATE("'2018-04'!R",TEXT(MATCH($C54,'2018-04'!$C$2:$C$100,0)+1,0))))</f>
        <v>17513526.400000006</v>
      </c>
      <c r="S54" s="17">
        <f ca="1">IF(OR(INDIRECT(CONCATENATE("'2018-05'!S",TEXT(MATCH($C54,'2018-05'!$C$2:$C$100,0)+1,0)))="",INDIRECT(CONCATENATE("'2018-04'!S",TEXT(MATCH($C54,'2018-04'!$C$2:$C$100,0)+1,0)))="",AND(INDIRECT(CONCATENATE("'2018-05'!S",TEXT(MATCH($C54,'2018-05'!$C$2:$C$100,0)+1,0)))="",INDIRECT(CONCATENATE("'2018-04'!S",TEXT(MATCH($C54,'2018-04'!$C$2:$C$100,0)+1,0)))="")),"Н/Д",INDIRECT(CONCATENATE("'2018-05'!S",TEXT(MATCH($C54,'2018-05'!$C$2:$C$100,0)+1,0)))-INDIRECT(CONCATENATE("'2018-04'!S",TEXT(MATCH($C54,'2018-04'!$C$2:$C$100,0)+1,0))))</f>
        <v>12152</v>
      </c>
      <c r="T54" s="17">
        <f ca="1">IF(OR(INDIRECT(CONCATENATE("'2018-05'!T",TEXT(MATCH($C54,'2018-05'!$C$2:$C$100,0)+1,0)))="",INDIRECT(CONCATENATE("'2018-04'!T",TEXT(MATCH($C54,'2018-04'!$C$2:$C$100,0)+1,0)))="",AND(INDIRECT(CONCATENATE("'2018-05'!T",TEXT(MATCH($C54,'2018-05'!$C$2:$C$100,0)+1,0)))="",INDIRECT(CONCATENATE("'2018-04'!T",TEXT(MATCH($C54,'2018-04'!$C$2:$C$100,0)+1,0)))="")),"Н/Д",INDIRECT(CONCATENATE("'2018-05'!T",TEXT(MATCH($C54,'2018-05'!$C$2:$C$100,0)+1,0)))-INDIRECT(CONCATENATE("'2018-04'!T",TEXT(MATCH($C54,'2018-04'!$C$2:$C$100,0)+1,0))))</f>
        <v>22352569.619999997</v>
      </c>
      <c r="U54" s="17">
        <f ca="1">IF(OR(INDIRECT(CONCATENATE("'2018-05'!U",TEXT(MATCH($C54,'2018-05'!$C$2:$C$100,0)+1,0)))="",INDIRECT(CONCATENATE("'2018-04'!U",TEXT(MATCH($C54,'2018-04'!$C$2:$C$100,0)+1,0)))="",AND(INDIRECT(CONCATENATE("'2018-05'!U",TEXT(MATCH($C54,'2018-05'!$C$2:$C$100,0)+1,0)))="",INDIRECT(CONCATENATE("'2018-04'!U",TEXT(MATCH($C54,'2018-04'!$C$2:$C$100,0)+1,0)))="")),"Н/Д",INDIRECT(CONCATENATE("'2018-05'!U",TEXT(MATCH($C54,'2018-05'!$C$2:$C$100,0)+1,0)))-INDIRECT(CONCATENATE("'2018-04'!U",TEXT(MATCH($C54,'2018-04'!$C$2:$C$100,0)+1,0))))</f>
        <v>1978637.37</v>
      </c>
      <c r="V54" s="17">
        <f ca="1">IF(OR(INDIRECT(CONCATENATE("'2018-05'!V",TEXT(MATCH($C54,'2018-05'!$C$2:$C$100,0)+1,0)))="",INDIRECT(CONCATENATE("'2018-04'!V",TEXT(MATCH($C54,'2018-04'!$C$2:$C$100,0)+1,0)))="",AND(INDIRECT(CONCATENATE("'2018-05'!V",TEXT(MATCH($C54,'2018-05'!$C$2:$C$100,0)+1,0)))="",INDIRECT(CONCATENATE("'2018-04'!V",TEXT(MATCH($C54,'2018-04'!$C$2:$C$100,0)+1,0)))="")),"Н/Д",INDIRECT(CONCATENATE("'2018-05'!V",TEXT(MATCH($C54,'2018-05'!$C$2:$C$100,0)+1,0)))-INDIRECT(CONCATENATE("'2018-04'!V",TEXT(MATCH($C54,'2018-04'!$C$2:$C$100,0)+1,0))))</f>
        <v>797289706.75</v>
      </c>
      <c r="W54" s="17">
        <f ca="1">IF(OR(INDIRECT(CONCATENATE("'2018-05'!W",TEXT(MATCH($C54,'2018-05'!$C$2:$C$100,0)+1,0)))="",INDIRECT(CONCATENATE("'2018-04'!W",TEXT(MATCH($C54,'2018-04'!$C$2:$C$100,0)+1,0)))="",AND(INDIRECT(CONCATENATE("'2018-05'!W",TEXT(MATCH($C54,'2018-05'!$C$2:$C$100,0)+1,0)))="",INDIRECT(CONCATENATE("'2018-04'!W",TEXT(MATCH($C54,'2018-04'!$C$2:$C$100,0)+1,0)))="")),"Н/Д",INDIRECT(CONCATENATE("'2018-05'!W",TEXT(MATCH($C54,'2018-05'!$C$2:$C$100,0)+1,0)))-INDIRECT(CONCATENATE("'2018-04'!W",TEXT(MATCH($C54,'2018-04'!$C$2:$C$100,0)+1,0))))</f>
        <v>7615279870.9800034</v>
      </c>
    </row>
    <row r="55" spans="1:23" x14ac:dyDescent="0.25">
      <c r="A55" s="2" t="s">
        <v>69</v>
      </c>
      <c r="B55" s="2" t="s">
        <v>79</v>
      </c>
      <c r="C55" s="15">
        <v>69000000</v>
      </c>
      <c r="D55" s="2" t="s">
        <v>208</v>
      </c>
      <c r="E55" s="17">
        <f ca="1">IF(OR(INDIRECT(CONCATENATE("'2018-05'!E",TEXT(MATCH($C55,'2018-05'!$C$2:$C$100,0)+1,0)))="",INDIRECT(CONCATENATE("'2018-04'!E",TEXT(MATCH($C55,'2018-04'!$C$2:$C$100,0)+1,0)))="",AND(INDIRECT(CONCATENATE("'2018-05'!E",TEXT(MATCH($C55,'2018-05'!$C$2:$C$100,0)+1,0)))="",INDIRECT(CONCATENATE("'2018-04'!E",TEXT(MATCH($C55,'2018-04'!$C$2:$C$100,0)+1,0)))="")),"Н/Д",INDIRECT(CONCATENATE("'2018-05'!E",TEXT(MATCH($C55,'2018-05'!$C$2:$C$100,0)+1,0)))-INDIRECT(CONCATENATE("'2018-04'!E",TEXT(MATCH($C55,'2018-04'!$C$2:$C$100,0)+1,0))))</f>
        <v>7080470477.079998</v>
      </c>
      <c r="F55" s="17">
        <f ca="1">IF(OR(INDIRECT(CONCATENATE("'2018-05'!F",TEXT(MATCH($C55,'2018-05'!$C$2:$C$100,0)+1,0)))="",INDIRECT(CONCATENATE("'2018-04'!F",TEXT(MATCH($C55,'2018-04'!$C$2:$C$100,0)+1,0)))="",AND(INDIRECT(CONCATENATE("'2018-05'!F",TEXT(MATCH($C55,'2018-05'!$C$2:$C$100,0)+1,0)))="",INDIRECT(CONCATENATE("'2018-04'!F",TEXT(MATCH($C55,'2018-04'!$C$2:$C$100,0)+1,0)))="")),"Н/Д",INDIRECT(CONCATENATE("'2018-05'!F",TEXT(MATCH($C55,'2018-05'!$C$2:$C$100,0)+1,0)))-INDIRECT(CONCATENATE("'2018-04'!F",TEXT(MATCH($C55,'2018-04'!$C$2:$C$100,0)+1,0))))</f>
        <v>5993818917.9099998</v>
      </c>
      <c r="G55" s="17">
        <f ca="1">IF(OR(INDIRECT(CONCATENATE("'2018-05'!G",TEXT(MATCH($C55,'2018-05'!$C$2:$C$100,0)+1,0)))="",INDIRECT(CONCATENATE("'2018-04'!G",TEXT(MATCH($C55,'2018-04'!$C$2:$C$100,0)+1,0)))="",AND(INDIRECT(CONCATENATE("'2018-05'!G",TEXT(MATCH($C55,'2018-05'!$C$2:$C$100,0)+1,0)))="",INDIRECT(CONCATENATE("'2018-04'!G",TEXT(MATCH($C55,'2018-04'!$C$2:$C$100,0)+1,0)))="")),"Н/Д",INDIRECT(CONCATENATE("'2018-05'!G",TEXT(MATCH($C55,'2018-05'!$C$2:$C$100,0)+1,0)))-INDIRECT(CONCATENATE("'2018-04'!G",TEXT(MATCH($C55,'2018-04'!$C$2:$C$100,0)+1,0))))</f>
        <v>883268338.76999998</v>
      </c>
      <c r="H55" s="17">
        <f ca="1">IF(OR(INDIRECT(CONCATENATE("'2018-05'!H",TEXT(MATCH($C55,'2018-05'!$C$2:$C$100,0)+1,0)))="",INDIRECT(CONCATENATE("'2018-04'!H",TEXT(MATCH($C55,'2018-04'!$C$2:$C$100,0)+1,0)))="",AND(INDIRECT(CONCATENATE("'2018-05'!H",TEXT(MATCH($C55,'2018-05'!$C$2:$C$100,0)+1,0)))="",INDIRECT(CONCATENATE("'2018-04'!H",TEXT(MATCH($C55,'2018-04'!$C$2:$C$100,0)+1,0)))="")),"Н/Д",INDIRECT(CONCATENATE("'2018-05'!H",TEXT(MATCH($C55,'2018-05'!$C$2:$C$100,0)+1,0)))-INDIRECT(CONCATENATE("'2018-04'!H",TEXT(MATCH($C55,'2018-04'!$C$2:$C$100,0)+1,0))))</f>
        <v>1750244304.9300003</v>
      </c>
      <c r="I55" s="17">
        <f ca="1">IF(OR(INDIRECT(CONCATENATE("'2018-05'!I",TEXT(MATCH($C55,'2018-05'!$C$2:$C$100,0)+1,0)))="",INDIRECT(CONCATENATE("'2018-04'!I",TEXT(MATCH($C55,'2018-04'!$C$2:$C$100,0)+1,0)))="",AND(INDIRECT(CONCATENATE("'2018-05'!I",TEXT(MATCH($C55,'2018-05'!$C$2:$C$100,0)+1,0)))="",INDIRECT(CONCATENATE("'2018-04'!I",TEXT(MATCH($C55,'2018-04'!$C$2:$C$100,0)+1,0)))="")),"Н/Д",INDIRECT(CONCATENATE("'2018-05'!I",TEXT(MATCH($C55,'2018-05'!$C$2:$C$100,0)+1,0)))-INDIRECT(CONCATENATE("'2018-04'!I",TEXT(MATCH($C55,'2018-04'!$C$2:$C$100,0)+1,0))))</f>
        <v>525782859.30999994</v>
      </c>
      <c r="J55" s="17" t="str">
        <f ca="1">IF(OR(INDIRECT(CONCATENATE("'2018-05'!J",TEXT(MATCH($C55,'2018-05'!$C$2:$C$100,0)+1,0)))="",INDIRECT(CONCATENATE("'2018-04'!J",TEXT(MATCH($C55,'2018-04'!$C$2:$C$100,0)+1,0)))="",AND(INDIRECT(CONCATENATE("'2018-05'!J",TEXT(MATCH($C55,'2018-05'!$C$2:$C$100,0)+1,0)))="",INDIRECT(CONCATENATE("'2018-04'!J",TEXT(MATCH($C55,'2018-04'!$C$2:$C$100,0)+1,0)))="")),"Н/Д",INDIRECT(CONCATENATE("'2018-05'!J",TEXT(MATCH($C55,'2018-05'!$C$2:$C$100,0)+1,0)))-INDIRECT(CONCATENATE("'2018-04'!J",TEXT(MATCH($C55,'2018-04'!$C$2:$C$100,0)+1,0))))</f>
        <v>Н/Д</v>
      </c>
      <c r="K55" s="17">
        <f ca="1">IF(OR(INDIRECT(CONCATENATE("'2018-05'!K",TEXT(MATCH($C55,'2018-05'!$C$2:$C$100,0)+1,0)))="",INDIRECT(CONCATENATE("'2018-04'!K",TEXT(MATCH($C55,'2018-04'!$C$2:$C$100,0)+1,0)))="",AND(INDIRECT(CONCATENATE("'2018-05'!K",TEXT(MATCH($C55,'2018-05'!$C$2:$C$100,0)+1,0)))="",INDIRECT(CONCATENATE("'2018-04'!K",TEXT(MATCH($C55,'2018-04'!$C$2:$C$100,0)+1,0)))="")),"Н/Д",INDIRECT(CONCATENATE("'2018-05'!K",TEXT(MATCH($C55,'2018-05'!$C$2:$C$100,0)+1,0)))-INDIRECT(CONCATENATE("'2018-04'!K",TEXT(MATCH($C55,'2018-04'!$C$2:$C$100,0)+1,0))))</f>
        <v>764250411.25999999</v>
      </c>
      <c r="L55" s="17">
        <f ca="1">IF(OR(INDIRECT(CONCATENATE("'2018-05'!L",TEXT(MATCH($C55,'2018-05'!$C$2:$C$100,0)+1,0)))="",INDIRECT(CONCATENATE("'2018-04'!L",TEXT(MATCH($C55,'2018-04'!$C$2:$C$100,0)+1,0)))="",AND(INDIRECT(CONCATENATE("'2018-05'!L",TEXT(MATCH($C55,'2018-05'!$C$2:$C$100,0)+1,0)))="",INDIRECT(CONCATENATE("'2018-04'!L",TEXT(MATCH($C55,'2018-04'!$C$2:$C$100,0)+1,0)))="")),"Н/Д",INDIRECT(CONCATENATE("'2018-05'!L",TEXT(MATCH($C55,'2018-05'!$C$2:$C$100,0)+1,0)))-INDIRECT(CONCATENATE("'2018-04'!L",TEXT(MATCH($C55,'2018-04'!$C$2:$C$100,0)+1,0))))</f>
        <v>1832996734.4300003</v>
      </c>
      <c r="M55" s="17">
        <f ca="1">IF(OR(INDIRECT(CONCATENATE("'2018-05'!M",TEXT(MATCH($C55,'2018-05'!$C$2:$C$100,0)+1,0)))="",INDIRECT(CONCATENATE("'2018-04'!M",TEXT(MATCH($C55,'2018-04'!$C$2:$C$100,0)+1,0)))="",AND(INDIRECT(CONCATENATE("'2018-05'!M",TEXT(MATCH($C55,'2018-05'!$C$2:$C$100,0)+1,0)))="",INDIRECT(CONCATENATE("'2018-04'!M",TEXT(MATCH($C55,'2018-04'!$C$2:$C$100,0)+1,0)))="")),"Н/Д",INDIRECT(CONCATENATE("'2018-05'!M",TEXT(MATCH($C55,'2018-05'!$C$2:$C$100,0)+1,0)))-INDIRECT(CONCATENATE("'2018-04'!M",TEXT(MATCH($C55,'2018-04'!$C$2:$C$100,0)+1,0))))</f>
        <v>1670136.0300000003</v>
      </c>
      <c r="N55" s="17">
        <f ca="1">IF(OR(INDIRECT(CONCATENATE("'2018-05'!N",TEXT(MATCH($C55,'2018-05'!$C$2:$C$100,0)+1,0)))="",INDIRECT(CONCATENATE("'2018-04'!N",TEXT(MATCH($C55,'2018-04'!$C$2:$C$100,0)+1,0)))="",AND(INDIRECT(CONCATENATE("'2018-05'!N",TEXT(MATCH($C55,'2018-05'!$C$2:$C$100,0)+1,0)))="",INDIRECT(CONCATENATE("'2018-04'!N",TEXT(MATCH($C55,'2018-04'!$C$2:$C$100,0)+1,0)))="")),"Н/Д",INDIRECT(CONCATENATE("'2018-05'!N",TEXT(MATCH($C55,'2018-05'!$C$2:$C$100,0)+1,0)))-INDIRECT(CONCATENATE("'2018-04'!NE",TEXT(MATCH($C55,'2018-04'!$C$2:$C$100,0)+1,0))))</f>
        <v>98220943.900000006</v>
      </c>
      <c r="O55" s="17">
        <f ca="1">IF(OR(INDIRECT(CONCATENATE("'2018-05'!O",TEXT(MATCH($C55,'2018-05'!$C$2:$C$100,0)+1,0)))="",INDIRECT(CONCATENATE("'2018-04'!O",TEXT(MATCH($C55,'2018-04'!$C$2:$C$100,0)+1,0)))="",AND(INDIRECT(CONCATENATE("'2018-05'!O",TEXT(MATCH($C55,'2018-05'!$C$2:$C$100,0)+1,0)))="",INDIRECT(CONCATENATE("'2018-04'!O",TEXT(MATCH($C55,'2018-04'!$C$2:$C$100,0)+1,0)))="")),"Н/Д",INDIRECT(CONCATENATE("'2018-05'!O",TEXT(MATCH($C55,'2018-05'!$C$2:$C$100,0)+1,0)))-INDIRECT(CONCATENATE("'2018-04'!O",TEXT(MATCH($C55,'2018-04'!$C$2:$C$100,0)+1,0))))</f>
        <v>53485.09</v>
      </c>
      <c r="P55" s="17">
        <f ca="1">IF(OR(INDIRECT(CONCATENATE("'2018-05'!P",TEXT(MATCH($C55,'2018-05'!$C$2:$C$100,0)+1,0)))="",INDIRECT(CONCATENATE("'2018-04'!P",TEXT(MATCH($C55,'2018-04'!$C$2:$C$100,0)+1,0)))="",AND(INDIRECT(CONCATENATE("'2018-05'!P",TEXT(MATCH($C55,'2018-05'!$C$2:$C$100,0)+1,0)))="",INDIRECT(CONCATENATE("'2018-04'!P",TEXT(MATCH($C55,'2018-04'!$C$2:$C$100,0)+1,0)))="")),"Н/Д",INDIRECT(CONCATENATE("'2018-05'!P",TEXT(MATCH($C55,'2018-05'!$C$2:$C$100,0)+1,0)))-INDIRECT(CONCATENATE("'2018-04'!P",TEXT(MATCH($C55,'2018-04'!$C$2:$C$100,0)+1,0))))</f>
        <v>68645863.25999999</v>
      </c>
      <c r="Q55" s="17">
        <f ca="1">IF(OR(INDIRECT(CONCATENATE("'2018-05'!Q",TEXT(MATCH($C55,'2018-05'!$C$2:$C$100,0)+1,0)))="",INDIRECT(CONCATENATE("'2018-04'!Q",TEXT(MATCH($C55,'2018-04'!$C$2:$C$100,0)+1,0)))="",AND(INDIRECT(CONCATENATE("'2018-05'!Q",TEXT(MATCH($C55,'2018-05'!$C$2:$C$100,0)+1,0)))="",INDIRECT(CONCATENATE("'2018-04'!Q",TEXT(MATCH($C55,'2018-04'!$C$2:$C$100,0)+1,0)))="")),"Н/Д",INDIRECT(CONCATENATE("'2018-05'!Q",TEXT(MATCH($C55,'2018-05'!$C$2:$C$100,0)+1,0)))-INDIRECT(CONCATENATE("'2018-04'!Q",TEXT(MATCH($C55,'2018-04'!$C$2:$C$100,0)+1,0))))</f>
        <v>32491486.299999982</v>
      </c>
      <c r="R55" s="17">
        <f ca="1">IF(OR(INDIRECT(CONCATENATE("'2018-05'!R",TEXT(MATCH($C55,'2018-05'!$C$2:$C$100,0)+1,0)))="",INDIRECT(CONCATENATE("'2018-04'!R",TEXT(MATCH($C55,'2018-04'!$C$2:$C$100,0)+1,0)))="",AND(INDIRECT(CONCATENATE("'2018-05'!R",TEXT(MATCH($C55,'2018-05'!$C$2:$C$100,0)+1,0)))="",INDIRECT(CONCATENATE("'2018-04'!R",TEXT(MATCH($C55,'2018-04'!$C$2:$C$100,0)+1,0)))="")),"Н/Д",INDIRECT(CONCATENATE("'2018-05'!R",TEXT(MATCH($C55,'2018-05'!$C$2:$C$100,0)+1,0)))-INDIRECT(CONCATENATE("'2018-04'!R",TEXT(MATCH($C55,'2018-04'!$C$2:$C$100,0)+1,0))))</f>
        <v>22565217.640000001</v>
      </c>
      <c r="S55" s="17">
        <f ca="1">IF(OR(INDIRECT(CONCATENATE("'2018-05'!S",TEXT(MATCH($C55,'2018-05'!$C$2:$C$100,0)+1,0)))="",INDIRECT(CONCATENATE("'2018-04'!S",TEXT(MATCH($C55,'2018-04'!$C$2:$C$100,0)+1,0)))="",AND(INDIRECT(CONCATENATE("'2018-05'!S",TEXT(MATCH($C55,'2018-05'!$C$2:$C$100,0)+1,0)))="",INDIRECT(CONCATENATE("'2018-04'!S",TEXT(MATCH($C55,'2018-04'!$C$2:$C$100,0)+1,0)))="")),"Н/Д",INDIRECT(CONCATENATE("'2018-05'!S",TEXT(MATCH($C55,'2018-05'!$C$2:$C$100,0)+1,0)))-INDIRECT(CONCATENATE("'2018-04'!S",TEXT(MATCH($C55,'2018-04'!$C$2:$C$100,0)+1,0))))</f>
        <v>250759.70999999996</v>
      </c>
      <c r="T55" s="17">
        <f ca="1">IF(OR(INDIRECT(CONCATENATE("'2018-05'!T",TEXT(MATCH($C55,'2018-05'!$C$2:$C$100,0)+1,0)))="",INDIRECT(CONCATENATE("'2018-04'!T",TEXT(MATCH($C55,'2018-04'!$C$2:$C$100,0)+1,0)))="",AND(INDIRECT(CONCATENATE("'2018-05'!T",TEXT(MATCH($C55,'2018-05'!$C$2:$C$100,0)+1,0)))="",INDIRECT(CONCATENATE("'2018-04'!T",TEXT(MATCH($C55,'2018-04'!$C$2:$C$100,0)+1,0)))="")),"Н/Д",INDIRECT(CONCATENATE("'2018-05'!T",TEXT(MATCH($C55,'2018-05'!$C$2:$C$100,0)+1,0)))-INDIRECT(CONCATENATE("'2018-04'!T",TEXT(MATCH($C55,'2018-04'!$C$2:$C$100,0)+1,0))))</f>
        <v>49944035.530000001</v>
      </c>
      <c r="U55" s="17">
        <f ca="1">IF(OR(INDIRECT(CONCATENATE("'2018-05'!U",TEXT(MATCH($C55,'2018-05'!$C$2:$C$100,0)+1,0)))="",INDIRECT(CONCATENATE("'2018-04'!U",TEXT(MATCH($C55,'2018-04'!$C$2:$C$100,0)+1,0)))="",AND(INDIRECT(CONCATENATE("'2018-05'!U",TEXT(MATCH($C55,'2018-05'!$C$2:$C$100,0)+1,0)))="",INDIRECT(CONCATENATE("'2018-04'!U",TEXT(MATCH($C55,'2018-04'!$C$2:$C$100,0)+1,0)))="")),"Н/Д",INDIRECT(CONCATENATE("'2018-05'!U",TEXT(MATCH($C55,'2018-05'!$C$2:$C$100,0)+1,0)))-INDIRECT(CONCATENATE("'2018-04'!U",TEXT(MATCH($C55,'2018-04'!$C$2:$C$100,0)+1,0))))</f>
        <v>9826298.7699999958</v>
      </c>
      <c r="V55" s="17">
        <f ca="1">IF(OR(INDIRECT(CONCATENATE("'2018-05'!V",TEXT(MATCH($C55,'2018-05'!$C$2:$C$100,0)+1,0)))="",INDIRECT(CONCATENATE("'2018-04'!V",TEXT(MATCH($C55,'2018-04'!$C$2:$C$100,0)+1,0)))="",AND(INDIRECT(CONCATENATE("'2018-05'!V",TEXT(MATCH($C55,'2018-05'!$C$2:$C$100,0)+1,0)))="",INDIRECT(CONCATENATE("'2018-04'!V",TEXT(MATCH($C55,'2018-04'!$C$2:$C$100,0)+1,0)))="")),"Н/Д",INDIRECT(CONCATENATE("'2018-05'!V",TEXT(MATCH($C55,'2018-05'!$C$2:$C$100,0)+1,0)))-INDIRECT(CONCATENATE("'2018-04'!V",TEXT(MATCH($C55,'2018-04'!$C$2:$C$100,0)+1,0))))</f>
        <v>1086651559.1700001</v>
      </c>
      <c r="W55" s="17">
        <f ca="1">IF(OR(INDIRECT(CONCATENATE("'2018-05'!W",TEXT(MATCH($C55,'2018-05'!$C$2:$C$100,0)+1,0)))="",INDIRECT(CONCATENATE("'2018-04'!W",TEXT(MATCH($C55,'2018-04'!$C$2:$C$100,0)+1,0)))="",AND(INDIRECT(CONCATENATE("'2018-05'!W",TEXT(MATCH($C55,'2018-05'!$C$2:$C$100,0)+1,0)))="",INDIRECT(CONCATENATE("'2018-04'!W",TEXT(MATCH($C55,'2018-04'!$C$2:$C$100,0)+1,0)))="")),"Н/Д",INDIRECT(CONCATENATE("'2018-05'!W",TEXT(MATCH($C55,'2018-05'!$C$2:$C$100,0)+1,0)))-INDIRECT(CONCATENATE("'2018-04'!W",TEXT(MATCH($C55,'2018-04'!$C$2:$C$100,0)+1,0))))</f>
        <v>20134482706.209999</v>
      </c>
    </row>
    <row r="56" spans="1:23" x14ac:dyDescent="0.25">
      <c r="A56" s="2" t="s">
        <v>80</v>
      </c>
      <c r="B56" s="2" t="s">
        <v>81</v>
      </c>
      <c r="C56" s="15">
        <v>37000000</v>
      </c>
      <c r="D56" s="2" t="s">
        <v>208</v>
      </c>
      <c r="E56" s="17">
        <f ca="1">IF(OR(INDIRECT(CONCATENATE("'2018-05'!E",TEXT(MATCH($C56,'2018-05'!$C$2:$C$100,0)+1,0)))="",INDIRECT(CONCATENATE("'2018-04'!E",TEXT(MATCH($C56,'2018-04'!$C$2:$C$100,0)+1,0)))="",AND(INDIRECT(CONCATENATE("'2018-05'!E",TEXT(MATCH($C56,'2018-05'!$C$2:$C$100,0)+1,0)))="",INDIRECT(CONCATENATE("'2018-04'!E",TEXT(MATCH($C56,'2018-04'!$C$2:$C$100,0)+1,0)))="")),"Н/Д",INDIRECT(CONCATENATE("'2018-05'!E",TEXT(MATCH($C56,'2018-05'!$C$2:$C$100,0)+1,0)))-INDIRECT(CONCATENATE("'2018-04'!E",TEXT(MATCH($C56,'2018-04'!$C$2:$C$100,0)+1,0))))</f>
        <v>4228765636.2199993</v>
      </c>
      <c r="F56" s="17">
        <f ca="1">IF(OR(INDIRECT(CONCATENATE("'2018-05'!F",TEXT(MATCH($C56,'2018-05'!$C$2:$C$100,0)+1,0)))="",INDIRECT(CONCATENATE("'2018-04'!F",TEXT(MATCH($C56,'2018-04'!$C$2:$C$100,0)+1,0)))="",AND(INDIRECT(CONCATENATE("'2018-05'!F",TEXT(MATCH($C56,'2018-05'!$C$2:$C$100,0)+1,0)))="",INDIRECT(CONCATENATE("'2018-04'!F",TEXT(MATCH($C56,'2018-04'!$C$2:$C$100,0)+1,0)))="")),"Н/Д",INDIRECT(CONCATENATE("'2018-05'!F",TEXT(MATCH($C56,'2018-05'!$C$2:$C$100,0)+1,0)))-INDIRECT(CONCATENATE("'2018-04'!F",TEXT(MATCH($C56,'2018-04'!$C$2:$C$100,0)+1,0))))</f>
        <v>2344228363.9899998</v>
      </c>
      <c r="G56" s="17">
        <f ca="1">IF(OR(INDIRECT(CONCATENATE("'2018-05'!G",TEXT(MATCH($C56,'2018-05'!$C$2:$C$100,0)+1,0)))="",INDIRECT(CONCATENATE("'2018-04'!G",TEXT(MATCH($C56,'2018-04'!$C$2:$C$100,0)+1,0)))="",AND(INDIRECT(CONCATENATE("'2018-05'!G",TEXT(MATCH($C56,'2018-05'!$C$2:$C$100,0)+1,0)))="",INDIRECT(CONCATENATE("'2018-04'!G",TEXT(MATCH($C56,'2018-04'!$C$2:$C$100,0)+1,0)))="")),"Н/Д",INDIRECT(CONCATENATE("'2018-05'!G",TEXT(MATCH($C56,'2018-05'!$C$2:$C$100,0)+1,0)))-INDIRECT(CONCATENATE("'2018-04'!G",TEXT(MATCH($C56,'2018-04'!$C$2:$C$100,0)+1,0))))</f>
        <v>168533214.5999999</v>
      </c>
      <c r="H56" s="17">
        <f ca="1">IF(OR(INDIRECT(CONCATENATE("'2018-05'!H",TEXT(MATCH($C56,'2018-05'!$C$2:$C$100,0)+1,0)))="",INDIRECT(CONCATENATE("'2018-04'!H",TEXT(MATCH($C56,'2018-04'!$C$2:$C$100,0)+1,0)))="",AND(INDIRECT(CONCATENATE("'2018-05'!H",TEXT(MATCH($C56,'2018-05'!$C$2:$C$100,0)+1,0)))="",INDIRECT(CONCATENATE("'2018-04'!H",TEXT(MATCH($C56,'2018-04'!$C$2:$C$100,0)+1,0)))="")),"Н/Д",INDIRECT(CONCATENATE("'2018-05'!H",TEXT(MATCH($C56,'2018-05'!$C$2:$C$100,0)+1,0)))-INDIRECT(CONCATENATE("'2018-04'!H",TEXT(MATCH($C56,'2018-04'!$C$2:$C$100,0)+1,0))))</f>
        <v>786888227.55000019</v>
      </c>
      <c r="I56" s="17">
        <f ca="1">IF(OR(INDIRECT(CONCATENATE("'2018-05'!I",TEXT(MATCH($C56,'2018-05'!$C$2:$C$100,0)+1,0)))="",INDIRECT(CONCATENATE("'2018-04'!I",TEXT(MATCH($C56,'2018-04'!$C$2:$C$100,0)+1,0)))="",AND(INDIRECT(CONCATENATE("'2018-05'!I",TEXT(MATCH($C56,'2018-05'!$C$2:$C$100,0)+1,0)))="",INDIRECT(CONCATENATE("'2018-04'!I",TEXT(MATCH($C56,'2018-04'!$C$2:$C$100,0)+1,0)))="")),"Н/Д",INDIRECT(CONCATENATE("'2018-05'!I",TEXT(MATCH($C56,'2018-05'!$C$2:$C$100,0)+1,0)))-INDIRECT(CONCATENATE("'2018-04'!I",TEXT(MATCH($C56,'2018-04'!$C$2:$C$100,0)+1,0))))</f>
        <v>217689670.31000006</v>
      </c>
      <c r="J56" s="17" t="str">
        <f ca="1">IF(OR(INDIRECT(CONCATENATE("'2018-05'!J",TEXT(MATCH($C56,'2018-05'!$C$2:$C$100,0)+1,0)))="",INDIRECT(CONCATENATE("'2018-04'!J",TEXT(MATCH($C56,'2018-04'!$C$2:$C$100,0)+1,0)))="",AND(INDIRECT(CONCATENATE("'2018-05'!J",TEXT(MATCH($C56,'2018-05'!$C$2:$C$100,0)+1,0)))="",INDIRECT(CONCATENATE("'2018-04'!J",TEXT(MATCH($C56,'2018-04'!$C$2:$C$100,0)+1,0)))="")),"Н/Д",INDIRECT(CONCATENATE("'2018-05'!J",TEXT(MATCH($C56,'2018-05'!$C$2:$C$100,0)+1,0)))-INDIRECT(CONCATENATE("'2018-04'!J",TEXT(MATCH($C56,'2018-04'!$C$2:$C$100,0)+1,0))))</f>
        <v>Н/Д</v>
      </c>
      <c r="K56" s="17">
        <f ca="1">IF(OR(INDIRECT(CONCATENATE("'2018-05'!K",TEXT(MATCH($C56,'2018-05'!$C$2:$C$100,0)+1,0)))="",INDIRECT(CONCATENATE("'2018-04'!K",TEXT(MATCH($C56,'2018-04'!$C$2:$C$100,0)+1,0)))="",AND(INDIRECT(CONCATENATE("'2018-05'!K",TEXT(MATCH($C56,'2018-05'!$C$2:$C$100,0)+1,0)))="",INDIRECT(CONCATENATE("'2018-04'!K",TEXT(MATCH($C56,'2018-04'!$C$2:$C$100,0)+1,0)))="")),"Н/Д",INDIRECT(CONCATENATE("'2018-05'!K",TEXT(MATCH($C56,'2018-05'!$C$2:$C$100,0)+1,0)))-INDIRECT(CONCATENATE("'2018-04'!K",TEXT(MATCH($C56,'2018-04'!$C$2:$C$100,0)+1,0))))</f>
        <v>355088993.55000007</v>
      </c>
      <c r="L56" s="17">
        <f ca="1">IF(OR(INDIRECT(CONCATENATE("'2018-05'!L",TEXT(MATCH($C56,'2018-05'!$C$2:$C$100,0)+1,0)))="",INDIRECT(CONCATENATE("'2018-04'!L",TEXT(MATCH($C56,'2018-04'!$C$2:$C$100,0)+1,0)))="",AND(INDIRECT(CONCATENATE("'2018-05'!L",TEXT(MATCH($C56,'2018-05'!$C$2:$C$100,0)+1,0)))="",INDIRECT(CONCATENATE("'2018-04'!L",TEXT(MATCH($C56,'2018-04'!$C$2:$C$100,0)+1,0)))="")),"Н/Д",INDIRECT(CONCATENATE("'2018-05'!L",TEXT(MATCH($C56,'2018-05'!$C$2:$C$100,0)+1,0)))-INDIRECT(CONCATENATE("'2018-04'!L",TEXT(MATCH($C56,'2018-04'!$C$2:$C$100,0)+1,0))))</f>
        <v>645914597.75999999</v>
      </c>
      <c r="M56" s="17">
        <f ca="1">IF(OR(INDIRECT(CONCATENATE("'2018-05'!M",TEXT(MATCH($C56,'2018-05'!$C$2:$C$100,0)+1,0)))="",INDIRECT(CONCATENATE("'2018-04'!M",TEXT(MATCH($C56,'2018-04'!$C$2:$C$100,0)+1,0)))="",AND(INDIRECT(CONCATENATE("'2018-05'!M",TEXT(MATCH($C56,'2018-05'!$C$2:$C$100,0)+1,0)))="",INDIRECT(CONCATENATE("'2018-04'!M",TEXT(MATCH($C56,'2018-04'!$C$2:$C$100,0)+1,0)))="")),"Н/Д",INDIRECT(CONCATENATE("'2018-05'!M",TEXT(MATCH($C56,'2018-05'!$C$2:$C$100,0)+1,0)))-INDIRECT(CONCATENATE("'2018-04'!M",TEXT(MATCH($C56,'2018-04'!$C$2:$C$100,0)+1,0))))</f>
        <v>6176723.4800000004</v>
      </c>
      <c r="N56" s="17">
        <f ca="1">IF(OR(INDIRECT(CONCATENATE("'2018-05'!N",TEXT(MATCH($C56,'2018-05'!$C$2:$C$100,0)+1,0)))="",INDIRECT(CONCATENATE("'2018-04'!N",TEXT(MATCH($C56,'2018-04'!$C$2:$C$100,0)+1,0)))="",AND(INDIRECT(CONCATENATE("'2018-05'!N",TEXT(MATCH($C56,'2018-05'!$C$2:$C$100,0)+1,0)))="",INDIRECT(CONCATENATE("'2018-04'!N",TEXT(MATCH($C56,'2018-04'!$C$2:$C$100,0)+1,0)))="")),"Н/Д",INDIRECT(CONCATENATE("'2018-05'!N",TEXT(MATCH($C56,'2018-05'!$C$2:$C$100,0)+1,0)))-INDIRECT(CONCATENATE("'2018-04'!NE",TEXT(MATCH($C56,'2018-04'!$C$2:$C$100,0)+1,0))))</f>
        <v>73648193.329999998</v>
      </c>
      <c r="O56" s="17">
        <f ca="1">IF(OR(INDIRECT(CONCATENATE("'2018-05'!O",TEXT(MATCH($C56,'2018-05'!$C$2:$C$100,0)+1,0)))="",INDIRECT(CONCATENATE("'2018-04'!O",TEXT(MATCH($C56,'2018-04'!$C$2:$C$100,0)+1,0)))="",AND(INDIRECT(CONCATENATE("'2018-05'!O",TEXT(MATCH($C56,'2018-05'!$C$2:$C$100,0)+1,0)))="",INDIRECT(CONCATENATE("'2018-04'!O",TEXT(MATCH($C56,'2018-04'!$C$2:$C$100,0)+1,0)))="")),"Н/Д",INDIRECT(CONCATENATE("'2018-05'!O",TEXT(MATCH($C56,'2018-05'!$C$2:$C$100,0)+1,0)))-INDIRECT(CONCATENATE("'2018-04'!O",TEXT(MATCH($C56,'2018-04'!$C$2:$C$100,0)+1,0))))</f>
        <v>8376.3700000000244</v>
      </c>
      <c r="P56" s="17">
        <f ca="1">IF(OR(INDIRECT(CONCATENATE("'2018-05'!P",TEXT(MATCH($C56,'2018-05'!$C$2:$C$100,0)+1,0)))="",INDIRECT(CONCATENATE("'2018-04'!P",TEXT(MATCH($C56,'2018-04'!$C$2:$C$100,0)+1,0)))="",AND(INDIRECT(CONCATENATE("'2018-05'!P",TEXT(MATCH($C56,'2018-05'!$C$2:$C$100,0)+1,0)))="",INDIRECT(CONCATENATE("'2018-04'!P",TEXT(MATCH($C56,'2018-04'!$C$2:$C$100,0)+1,0)))="")),"Н/Д",INDIRECT(CONCATENATE("'2018-05'!P",TEXT(MATCH($C56,'2018-05'!$C$2:$C$100,0)+1,0)))-INDIRECT(CONCATENATE("'2018-04'!P",TEXT(MATCH($C56,'2018-04'!$C$2:$C$100,0)+1,0))))</f>
        <v>29135392.130000003</v>
      </c>
      <c r="Q56" s="17">
        <f ca="1">IF(OR(INDIRECT(CONCATENATE("'2018-05'!Q",TEXT(MATCH($C56,'2018-05'!$C$2:$C$100,0)+1,0)))="",INDIRECT(CONCATENATE("'2018-04'!Q",TEXT(MATCH($C56,'2018-04'!$C$2:$C$100,0)+1,0)))="",AND(INDIRECT(CONCATENATE("'2018-05'!Q",TEXT(MATCH($C56,'2018-05'!$C$2:$C$100,0)+1,0)))="",INDIRECT(CONCATENATE("'2018-04'!Q",TEXT(MATCH($C56,'2018-04'!$C$2:$C$100,0)+1,0)))="")),"Н/Д",INDIRECT(CONCATENATE("'2018-05'!Q",TEXT(MATCH($C56,'2018-05'!$C$2:$C$100,0)+1,0)))-INDIRECT(CONCATENATE("'2018-04'!Q",TEXT(MATCH($C56,'2018-04'!$C$2:$C$100,0)+1,0))))</f>
        <v>6008393.3099999987</v>
      </c>
      <c r="R56" s="17">
        <f ca="1">IF(OR(INDIRECT(CONCATENATE("'2018-05'!R",TEXT(MATCH($C56,'2018-05'!$C$2:$C$100,0)+1,0)))="",INDIRECT(CONCATENATE("'2018-04'!R",TEXT(MATCH($C56,'2018-04'!$C$2:$C$100,0)+1,0)))="",AND(INDIRECT(CONCATENATE("'2018-05'!R",TEXT(MATCH($C56,'2018-05'!$C$2:$C$100,0)+1,0)))="",INDIRECT(CONCATENATE("'2018-04'!R",TEXT(MATCH($C56,'2018-04'!$C$2:$C$100,0)+1,0)))="")),"Н/Д",INDIRECT(CONCATENATE("'2018-05'!R",TEXT(MATCH($C56,'2018-05'!$C$2:$C$100,0)+1,0)))-INDIRECT(CONCATENATE("'2018-04'!R",TEXT(MATCH($C56,'2018-04'!$C$2:$C$100,0)+1,0))))</f>
        <v>12515601.780000001</v>
      </c>
      <c r="S56" s="17">
        <f ca="1">IF(OR(INDIRECT(CONCATENATE("'2018-05'!S",TEXT(MATCH($C56,'2018-05'!$C$2:$C$100,0)+1,0)))="",INDIRECT(CONCATENATE("'2018-04'!S",TEXT(MATCH($C56,'2018-04'!$C$2:$C$100,0)+1,0)))="",AND(INDIRECT(CONCATENATE("'2018-05'!S",TEXT(MATCH($C56,'2018-05'!$C$2:$C$100,0)+1,0)))="",INDIRECT(CONCATENATE("'2018-04'!S",TEXT(MATCH($C56,'2018-04'!$C$2:$C$100,0)+1,0)))="")),"Н/Д",INDIRECT(CONCATENATE("'2018-05'!S",TEXT(MATCH($C56,'2018-05'!$C$2:$C$100,0)+1,0)))-INDIRECT(CONCATENATE("'2018-04'!S",TEXT(MATCH($C56,'2018-04'!$C$2:$C$100,0)+1,0))))</f>
        <v>1223939</v>
      </c>
      <c r="T56" s="17">
        <f ca="1">IF(OR(INDIRECT(CONCATENATE("'2018-05'!T",TEXT(MATCH($C56,'2018-05'!$C$2:$C$100,0)+1,0)))="",INDIRECT(CONCATENATE("'2018-04'!T",TEXT(MATCH($C56,'2018-04'!$C$2:$C$100,0)+1,0)))="",AND(INDIRECT(CONCATENATE("'2018-05'!T",TEXT(MATCH($C56,'2018-05'!$C$2:$C$100,0)+1,0)))="",INDIRECT(CONCATENATE("'2018-04'!T",TEXT(MATCH($C56,'2018-04'!$C$2:$C$100,0)+1,0)))="")),"Н/Д",INDIRECT(CONCATENATE("'2018-05'!T",TEXT(MATCH($C56,'2018-05'!$C$2:$C$100,0)+1,0)))-INDIRECT(CONCATENATE("'2018-04'!T",TEXT(MATCH($C56,'2018-04'!$C$2:$C$100,0)+1,0))))</f>
        <v>35302586.989999995</v>
      </c>
      <c r="U56" s="17">
        <f ca="1">IF(OR(INDIRECT(CONCATENATE("'2018-05'!U",TEXT(MATCH($C56,'2018-05'!$C$2:$C$100,0)+1,0)))="",INDIRECT(CONCATENATE("'2018-04'!U",TEXT(MATCH($C56,'2018-04'!$C$2:$C$100,0)+1,0)))="",AND(INDIRECT(CONCATENATE("'2018-05'!U",TEXT(MATCH($C56,'2018-05'!$C$2:$C$100,0)+1,0)))="",INDIRECT(CONCATENATE("'2018-04'!U",TEXT(MATCH($C56,'2018-04'!$C$2:$C$100,0)+1,0)))="")),"Н/Д",INDIRECT(CONCATENATE("'2018-05'!U",TEXT(MATCH($C56,'2018-05'!$C$2:$C$100,0)+1,0)))-INDIRECT(CONCATENATE("'2018-04'!U",TEXT(MATCH($C56,'2018-04'!$C$2:$C$100,0)+1,0))))</f>
        <v>5544426.0599999996</v>
      </c>
      <c r="V56" s="17">
        <f ca="1">IF(OR(INDIRECT(CONCATENATE("'2018-05'!V",TEXT(MATCH($C56,'2018-05'!$C$2:$C$100,0)+1,0)))="",INDIRECT(CONCATENATE("'2018-04'!V",TEXT(MATCH($C56,'2018-04'!$C$2:$C$100,0)+1,0)))="",AND(INDIRECT(CONCATENATE("'2018-05'!V",TEXT(MATCH($C56,'2018-05'!$C$2:$C$100,0)+1,0)))="",INDIRECT(CONCATENATE("'2018-04'!V",TEXT(MATCH($C56,'2018-04'!$C$2:$C$100,0)+1,0)))="")),"Н/Д",INDIRECT(CONCATENATE("'2018-05'!V",TEXT(MATCH($C56,'2018-05'!$C$2:$C$100,0)+1,0)))-INDIRECT(CONCATENATE("'2018-04'!V",TEXT(MATCH($C56,'2018-04'!$C$2:$C$100,0)+1,0))))</f>
        <v>1884537272.2299995</v>
      </c>
      <c r="W56" s="17">
        <f ca="1">IF(OR(INDIRECT(CONCATENATE("'2018-05'!W",TEXT(MATCH($C56,'2018-05'!$C$2:$C$100,0)+1,0)))="",INDIRECT(CONCATENATE("'2018-04'!W",TEXT(MATCH($C56,'2018-04'!$C$2:$C$100,0)+1,0)))="",AND(INDIRECT(CONCATENATE("'2018-05'!W",TEXT(MATCH($C56,'2018-05'!$C$2:$C$100,0)+1,0)))="",INDIRECT(CONCATENATE("'2018-04'!W",TEXT(MATCH($C56,'2018-04'!$C$2:$C$100,0)+1,0)))="")),"Н/Д",INDIRECT(CONCATENATE("'2018-05'!W",TEXT(MATCH($C56,'2018-05'!$C$2:$C$100,0)+1,0)))-INDIRECT(CONCATENATE("'2018-04'!W",TEXT(MATCH($C56,'2018-04'!$C$2:$C$100,0)+1,0))))</f>
        <v>10748508072.700001</v>
      </c>
    </row>
    <row r="57" spans="1:23" x14ac:dyDescent="0.25">
      <c r="A57" s="2" t="s">
        <v>80</v>
      </c>
      <c r="B57" s="2" t="s">
        <v>82</v>
      </c>
      <c r="C57" s="15">
        <v>65000000</v>
      </c>
      <c r="D57" s="2" t="s">
        <v>208</v>
      </c>
      <c r="E57" s="17">
        <f ca="1">IF(OR(INDIRECT(CONCATENATE("'2018-05'!E",TEXT(MATCH($C57,'2018-05'!$C$2:$C$100,0)+1,0)))="",INDIRECT(CONCATENATE("'2018-04'!E",TEXT(MATCH($C57,'2018-04'!$C$2:$C$100,0)+1,0)))="",AND(INDIRECT(CONCATENATE("'2018-05'!E",TEXT(MATCH($C57,'2018-05'!$C$2:$C$100,0)+1,0)))="",INDIRECT(CONCATENATE("'2018-04'!E",TEXT(MATCH($C57,'2018-04'!$C$2:$C$100,0)+1,0)))="")),"Н/Д",INDIRECT(CONCATENATE("'2018-05'!E",TEXT(MATCH($C57,'2018-05'!$C$2:$C$100,0)+1,0)))-INDIRECT(CONCATENATE("'2018-04'!E",TEXT(MATCH($C57,'2018-04'!$C$2:$C$100,0)+1,0))))</f>
        <v>26661346390.25</v>
      </c>
      <c r="F57" s="17">
        <f ca="1">IF(OR(INDIRECT(CONCATENATE("'2018-05'!F",TEXT(MATCH($C57,'2018-05'!$C$2:$C$100,0)+1,0)))="",INDIRECT(CONCATENATE("'2018-04'!F",TEXT(MATCH($C57,'2018-04'!$C$2:$C$100,0)+1,0)))="",AND(INDIRECT(CONCATENATE("'2018-05'!F",TEXT(MATCH($C57,'2018-05'!$C$2:$C$100,0)+1,0)))="",INDIRECT(CONCATENATE("'2018-04'!F",TEXT(MATCH($C57,'2018-04'!$C$2:$C$100,0)+1,0)))="")),"Н/Д",INDIRECT(CONCATENATE("'2018-05'!F",TEXT(MATCH($C57,'2018-05'!$C$2:$C$100,0)+1,0)))-INDIRECT(CONCATENATE("'2018-04'!F",TEXT(MATCH($C57,'2018-04'!$C$2:$C$100,0)+1,0))))</f>
        <v>24389269232.87999</v>
      </c>
      <c r="G57" s="17">
        <f ca="1">IF(OR(INDIRECT(CONCATENATE("'2018-05'!G",TEXT(MATCH($C57,'2018-05'!$C$2:$C$100,0)+1,0)))="",INDIRECT(CONCATENATE("'2018-04'!G",TEXT(MATCH($C57,'2018-04'!$C$2:$C$100,0)+1,0)))="",AND(INDIRECT(CONCATENATE("'2018-05'!G",TEXT(MATCH($C57,'2018-05'!$C$2:$C$100,0)+1,0)))="",INDIRECT(CONCATENATE("'2018-04'!G",TEXT(MATCH($C57,'2018-04'!$C$2:$C$100,0)+1,0)))="")),"Н/Д",INDIRECT(CONCATENATE("'2018-05'!G",TEXT(MATCH($C57,'2018-05'!$C$2:$C$100,0)+1,0)))-INDIRECT(CONCATENATE("'2018-04'!G",TEXT(MATCH($C57,'2018-04'!$C$2:$C$100,0)+1,0))))</f>
        <v>2990980938.9000015</v>
      </c>
      <c r="H57" s="17">
        <f ca="1">IF(OR(INDIRECT(CONCATENATE("'2018-05'!H",TEXT(MATCH($C57,'2018-05'!$C$2:$C$100,0)+1,0)))="",INDIRECT(CONCATENATE("'2018-04'!H",TEXT(MATCH($C57,'2018-04'!$C$2:$C$100,0)+1,0)))="",AND(INDIRECT(CONCATENATE("'2018-05'!H",TEXT(MATCH($C57,'2018-05'!$C$2:$C$100,0)+1,0)))="",INDIRECT(CONCATENATE("'2018-04'!H",TEXT(MATCH($C57,'2018-04'!$C$2:$C$100,0)+1,0)))="")),"Н/Д",INDIRECT(CONCATENATE("'2018-05'!H",TEXT(MATCH($C57,'2018-05'!$C$2:$C$100,0)+1,0)))-INDIRECT(CONCATENATE("'2018-04'!H",TEXT(MATCH($C57,'2018-04'!$C$2:$C$100,0)+1,0))))</f>
        <v>8296736519.9699974</v>
      </c>
      <c r="I57" s="17">
        <f ca="1">IF(OR(INDIRECT(CONCATENATE("'2018-05'!I",TEXT(MATCH($C57,'2018-05'!$C$2:$C$100,0)+1,0)))="",INDIRECT(CONCATENATE("'2018-04'!I",TEXT(MATCH($C57,'2018-04'!$C$2:$C$100,0)+1,0)))="",AND(INDIRECT(CONCATENATE("'2018-05'!I",TEXT(MATCH($C57,'2018-05'!$C$2:$C$100,0)+1,0)))="",INDIRECT(CONCATENATE("'2018-04'!I",TEXT(MATCH($C57,'2018-04'!$C$2:$C$100,0)+1,0)))="")),"Н/Д",INDIRECT(CONCATENATE("'2018-05'!I",TEXT(MATCH($C57,'2018-05'!$C$2:$C$100,0)+1,0)))-INDIRECT(CONCATENATE("'2018-04'!I",TEXT(MATCH($C57,'2018-04'!$C$2:$C$100,0)+1,0))))</f>
        <v>1379931513.3699999</v>
      </c>
      <c r="J57" s="17" t="str">
        <f ca="1">IF(OR(INDIRECT(CONCATENATE("'2018-05'!J",TEXT(MATCH($C57,'2018-05'!$C$2:$C$100,0)+1,0)))="",INDIRECT(CONCATENATE("'2018-04'!J",TEXT(MATCH($C57,'2018-04'!$C$2:$C$100,0)+1,0)))="",AND(INDIRECT(CONCATENATE("'2018-05'!J",TEXT(MATCH($C57,'2018-05'!$C$2:$C$100,0)+1,0)))="",INDIRECT(CONCATENATE("'2018-04'!J",TEXT(MATCH($C57,'2018-04'!$C$2:$C$100,0)+1,0)))="")),"Н/Д",INDIRECT(CONCATENATE("'2018-05'!J",TEXT(MATCH($C57,'2018-05'!$C$2:$C$100,0)+1,0)))-INDIRECT(CONCATENATE("'2018-04'!J",TEXT(MATCH($C57,'2018-04'!$C$2:$C$100,0)+1,0))))</f>
        <v>Н/Д</v>
      </c>
      <c r="K57" s="17">
        <f ca="1">IF(OR(INDIRECT(CONCATENATE("'2018-05'!K",TEXT(MATCH($C57,'2018-05'!$C$2:$C$100,0)+1,0)))="",INDIRECT(CONCATENATE("'2018-04'!K",TEXT(MATCH($C57,'2018-04'!$C$2:$C$100,0)+1,0)))="",AND(INDIRECT(CONCATENATE("'2018-05'!K",TEXT(MATCH($C57,'2018-05'!$C$2:$C$100,0)+1,0)))="",INDIRECT(CONCATENATE("'2018-04'!K",TEXT(MATCH($C57,'2018-04'!$C$2:$C$100,0)+1,0)))="")),"Н/Д",INDIRECT(CONCATENATE("'2018-05'!K",TEXT(MATCH($C57,'2018-05'!$C$2:$C$100,0)+1,0)))-INDIRECT(CONCATENATE("'2018-04'!K",TEXT(MATCH($C57,'2018-04'!$C$2:$C$100,0)+1,0))))</f>
        <v>4030837118.7199998</v>
      </c>
      <c r="L57" s="17">
        <f ca="1">IF(OR(INDIRECT(CONCATENATE("'2018-05'!L",TEXT(MATCH($C57,'2018-05'!$C$2:$C$100,0)+1,0)))="",INDIRECT(CONCATENATE("'2018-04'!L",TEXT(MATCH($C57,'2018-04'!$C$2:$C$100,0)+1,0)))="",AND(INDIRECT(CONCATENATE("'2018-05'!L",TEXT(MATCH($C57,'2018-05'!$C$2:$C$100,0)+1,0)))="",INDIRECT(CONCATENATE("'2018-04'!L",TEXT(MATCH($C57,'2018-04'!$C$2:$C$100,0)+1,0)))="")),"Н/Д",INDIRECT(CONCATENATE("'2018-05'!L",TEXT(MATCH($C57,'2018-05'!$C$2:$C$100,0)+1,0)))-INDIRECT(CONCATENATE("'2018-04'!L",TEXT(MATCH($C57,'2018-04'!$C$2:$C$100,0)+1,0))))</f>
        <v>6208028875.3499994</v>
      </c>
      <c r="M57" s="17">
        <f ca="1">IF(OR(INDIRECT(CONCATENATE("'2018-05'!M",TEXT(MATCH($C57,'2018-05'!$C$2:$C$100,0)+1,0)))="",INDIRECT(CONCATENATE("'2018-04'!M",TEXT(MATCH($C57,'2018-04'!$C$2:$C$100,0)+1,0)))="",AND(INDIRECT(CONCATENATE("'2018-05'!M",TEXT(MATCH($C57,'2018-05'!$C$2:$C$100,0)+1,0)))="",INDIRECT(CONCATENATE("'2018-04'!M",TEXT(MATCH($C57,'2018-04'!$C$2:$C$100,0)+1,0)))="")),"Н/Д",INDIRECT(CONCATENATE("'2018-05'!M",TEXT(MATCH($C57,'2018-05'!$C$2:$C$100,0)+1,0)))-INDIRECT(CONCATENATE("'2018-04'!M",TEXT(MATCH($C57,'2018-04'!$C$2:$C$100,0)+1,0))))</f>
        <v>147112635.82999998</v>
      </c>
      <c r="N57" s="17">
        <f ca="1">IF(OR(INDIRECT(CONCATENATE("'2018-05'!N",TEXT(MATCH($C57,'2018-05'!$C$2:$C$100,0)+1,0)))="",INDIRECT(CONCATENATE("'2018-04'!N",TEXT(MATCH($C57,'2018-04'!$C$2:$C$100,0)+1,0)))="",AND(INDIRECT(CONCATENATE("'2018-05'!N",TEXT(MATCH($C57,'2018-05'!$C$2:$C$100,0)+1,0)))="",INDIRECT(CONCATENATE("'2018-04'!N",TEXT(MATCH($C57,'2018-04'!$C$2:$C$100,0)+1,0)))="")),"Н/Д",INDIRECT(CONCATENATE("'2018-05'!N",TEXT(MATCH($C57,'2018-05'!$C$2:$C$100,0)+1,0)))-INDIRECT(CONCATENATE("'2018-04'!NE",TEXT(MATCH($C57,'2018-04'!$C$2:$C$100,0)+1,0))))</f>
        <v>454696747.24000001</v>
      </c>
      <c r="O57" s="17">
        <f ca="1">IF(OR(INDIRECT(CONCATENATE("'2018-05'!O",TEXT(MATCH($C57,'2018-05'!$C$2:$C$100,0)+1,0)))="",INDIRECT(CONCATENATE("'2018-04'!O",TEXT(MATCH($C57,'2018-04'!$C$2:$C$100,0)+1,0)))="",AND(INDIRECT(CONCATENATE("'2018-05'!O",TEXT(MATCH($C57,'2018-05'!$C$2:$C$100,0)+1,0)))="",INDIRECT(CONCATENATE("'2018-04'!O",TEXT(MATCH($C57,'2018-04'!$C$2:$C$100,0)+1,0)))="")),"Н/Д",INDIRECT(CONCATENATE("'2018-05'!O",TEXT(MATCH($C57,'2018-05'!$C$2:$C$100,0)+1,0)))-INDIRECT(CONCATENATE("'2018-04'!O",TEXT(MATCH($C57,'2018-04'!$C$2:$C$100,0)+1,0))))</f>
        <v>15257.89</v>
      </c>
      <c r="P57" s="17">
        <f ca="1">IF(OR(INDIRECT(CONCATENATE("'2018-05'!P",TEXT(MATCH($C57,'2018-05'!$C$2:$C$100,0)+1,0)))="",INDIRECT(CONCATENATE("'2018-04'!P",TEXT(MATCH($C57,'2018-04'!$C$2:$C$100,0)+1,0)))="",AND(INDIRECT(CONCATENATE("'2018-05'!P",TEXT(MATCH($C57,'2018-05'!$C$2:$C$100,0)+1,0)))="",INDIRECT(CONCATENATE("'2018-04'!P",TEXT(MATCH($C57,'2018-04'!$C$2:$C$100,0)+1,0)))="")),"Н/Д",INDIRECT(CONCATENATE("'2018-05'!P",TEXT(MATCH($C57,'2018-05'!$C$2:$C$100,0)+1,0)))-INDIRECT(CONCATENATE("'2018-04'!P",TEXT(MATCH($C57,'2018-04'!$C$2:$C$100,0)+1,0))))</f>
        <v>461661006.43000007</v>
      </c>
      <c r="Q57" s="17">
        <f ca="1">IF(OR(INDIRECT(CONCATENATE("'2018-05'!Q",TEXT(MATCH($C57,'2018-05'!$C$2:$C$100,0)+1,0)))="",INDIRECT(CONCATENATE("'2018-04'!Q",TEXT(MATCH($C57,'2018-04'!$C$2:$C$100,0)+1,0)))="",AND(INDIRECT(CONCATENATE("'2018-05'!Q",TEXT(MATCH($C57,'2018-05'!$C$2:$C$100,0)+1,0)))="",INDIRECT(CONCATENATE("'2018-04'!Q",TEXT(MATCH($C57,'2018-04'!$C$2:$C$100,0)+1,0)))="")),"Н/Д",INDIRECT(CONCATENATE("'2018-05'!Q",TEXT(MATCH($C57,'2018-05'!$C$2:$C$100,0)+1,0)))-INDIRECT(CONCATENATE("'2018-04'!Q",TEXT(MATCH($C57,'2018-04'!$C$2:$C$100,0)+1,0))))</f>
        <v>142153592.58999997</v>
      </c>
      <c r="R57" s="17">
        <f ca="1">IF(OR(INDIRECT(CONCATENATE("'2018-05'!R",TEXT(MATCH($C57,'2018-05'!$C$2:$C$100,0)+1,0)))="",INDIRECT(CONCATENATE("'2018-04'!R",TEXT(MATCH($C57,'2018-04'!$C$2:$C$100,0)+1,0)))="",AND(INDIRECT(CONCATENATE("'2018-05'!R",TEXT(MATCH($C57,'2018-05'!$C$2:$C$100,0)+1,0)))="",INDIRECT(CONCATENATE("'2018-04'!R",TEXT(MATCH($C57,'2018-04'!$C$2:$C$100,0)+1,0)))="")),"Н/Д",INDIRECT(CONCATENATE("'2018-05'!R",TEXT(MATCH($C57,'2018-05'!$C$2:$C$100,0)+1,0)))-INDIRECT(CONCATENATE("'2018-04'!R",TEXT(MATCH($C57,'2018-04'!$C$2:$C$100,0)+1,0))))</f>
        <v>210926180.91000003</v>
      </c>
      <c r="S57" s="17">
        <f ca="1">IF(OR(INDIRECT(CONCATENATE("'2018-05'!S",TEXT(MATCH($C57,'2018-05'!$C$2:$C$100,0)+1,0)))="",INDIRECT(CONCATENATE("'2018-04'!S",TEXT(MATCH($C57,'2018-04'!$C$2:$C$100,0)+1,0)))="",AND(INDIRECT(CONCATENATE("'2018-05'!S",TEXT(MATCH($C57,'2018-05'!$C$2:$C$100,0)+1,0)))="",INDIRECT(CONCATENATE("'2018-04'!S",TEXT(MATCH($C57,'2018-04'!$C$2:$C$100,0)+1,0)))="")),"Н/Д",INDIRECT(CONCATENATE("'2018-05'!S",TEXT(MATCH($C57,'2018-05'!$C$2:$C$100,0)+1,0)))-INDIRECT(CONCATENATE("'2018-04'!S",TEXT(MATCH($C57,'2018-04'!$C$2:$C$100,0)+1,0))))</f>
        <v>5162.5</v>
      </c>
      <c r="T57" s="17">
        <f ca="1">IF(OR(INDIRECT(CONCATENATE("'2018-05'!T",TEXT(MATCH($C57,'2018-05'!$C$2:$C$100,0)+1,0)))="",INDIRECT(CONCATENATE("'2018-04'!T",TEXT(MATCH($C57,'2018-04'!$C$2:$C$100,0)+1,0)))="",AND(INDIRECT(CONCATENATE("'2018-05'!T",TEXT(MATCH($C57,'2018-05'!$C$2:$C$100,0)+1,0)))="",INDIRECT(CONCATENATE("'2018-04'!T",TEXT(MATCH($C57,'2018-04'!$C$2:$C$100,0)+1,0)))="")),"Н/Д",INDIRECT(CONCATENATE("'2018-05'!T",TEXT(MATCH($C57,'2018-05'!$C$2:$C$100,0)+1,0)))-INDIRECT(CONCATENATE("'2018-04'!T",TEXT(MATCH($C57,'2018-04'!$C$2:$C$100,0)+1,0))))</f>
        <v>285886645.38999999</v>
      </c>
      <c r="U57" s="17">
        <f ca="1">IF(OR(INDIRECT(CONCATENATE("'2018-05'!U",TEXT(MATCH($C57,'2018-05'!$C$2:$C$100,0)+1,0)))="",INDIRECT(CONCATENATE("'2018-04'!U",TEXT(MATCH($C57,'2018-04'!$C$2:$C$100,0)+1,0)))="",AND(INDIRECT(CONCATENATE("'2018-05'!U",TEXT(MATCH($C57,'2018-05'!$C$2:$C$100,0)+1,0)))="",INDIRECT(CONCATENATE("'2018-04'!U",TEXT(MATCH($C57,'2018-04'!$C$2:$C$100,0)+1,0)))="")),"Н/Д",INDIRECT(CONCATENATE("'2018-05'!U",TEXT(MATCH($C57,'2018-05'!$C$2:$C$100,0)+1,0)))-INDIRECT(CONCATENATE("'2018-04'!U",TEXT(MATCH($C57,'2018-04'!$C$2:$C$100,0)+1,0))))</f>
        <v>-30264366.389999997</v>
      </c>
      <c r="V57" s="17">
        <f ca="1">IF(OR(INDIRECT(CONCATENATE("'2018-05'!V",TEXT(MATCH($C57,'2018-05'!$C$2:$C$100,0)+1,0)))="",INDIRECT(CONCATENATE("'2018-04'!V",TEXT(MATCH($C57,'2018-04'!$C$2:$C$100,0)+1,0)))="",AND(INDIRECT(CONCATENATE("'2018-05'!V",TEXT(MATCH($C57,'2018-05'!$C$2:$C$100,0)+1,0)))="",INDIRECT(CONCATENATE("'2018-04'!V",TEXT(MATCH($C57,'2018-04'!$C$2:$C$100,0)+1,0)))="")),"Н/Д",INDIRECT(CONCATENATE("'2018-05'!V",TEXT(MATCH($C57,'2018-05'!$C$2:$C$100,0)+1,0)))-INDIRECT(CONCATENATE("'2018-04'!V",TEXT(MATCH($C57,'2018-04'!$C$2:$C$100,0)+1,0))))</f>
        <v>2272077157.3699999</v>
      </c>
      <c r="W57" s="17">
        <f ca="1">IF(OR(INDIRECT(CONCATENATE("'2018-05'!W",TEXT(MATCH($C57,'2018-05'!$C$2:$C$100,0)+1,0)))="",INDIRECT(CONCATENATE("'2018-04'!W",TEXT(MATCH($C57,'2018-04'!$C$2:$C$100,0)+1,0)))="",AND(INDIRECT(CONCATENATE("'2018-05'!W",TEXT(MATCH($C57,'2018-05'!$C$2:$C$100,0)+1,0)))="",INDIRECT(CONCATENATE("'2018-04'!W",TEXT(MATCH($C57,'2018-04'!$C$2:$C$100,0)+1,0)))="")),"Н/Д",INDIRECT(CONCATENATE("'2018-05'!W",TEXT(MATCH($C57,'2018-05'!$C$2:$C$100,0)+1,0)))-INDIRECT(CONCATENATE("'2018-04'!W",TEXT(MATCH($C57,'2018-04'!$C$2:$C$100,0)+1,0))))</f>
        <v>77583134555.029999</v>
      </c>
    </row>
    <row r="58" spans="1:23" x14ac:dyDescent="0.25">
      <c r="A58" s="2" t="s">
        <v>80</v>
      </c>
      <c r="B58" s="2" t="s">
        <v>83</v>
      </c>
      <c r="C58" s="15">
        <v>71000000</v>
      </c>
      <c r="D58" s="2" t="s">
        <v>208</v>
      </c>
      <c r="E58" s="17">
        <f ca="1">IF(OR(INDIRECT(CONCATENATE("'2018-05'!E",TEXT(MATCH($C58,'2018-05'!$C$2:$C$100,0)+1,0)))="",INDIRECT(CONCATENATE("'2018-04'!E",TEXT(MATCH($C58,'2018-04'!$C$2:$C$100,0)+1,0)))="",AND(INDIRECT(CONCATENATE("'2018-05'!E",TEXT(MATCH($C58,'2018-05'!$C$2:$C$100,0)+1,0)))="",INDIRECT(CONCATENATE("'2018-04'!E",TEXT(MATCH($C58,'2018-04'!$C$2:$C$100,0)+1,0)))="")),"Н/Д",INDIRECT(CONCATENATE("'2018-05'!E",TEXT(MATCH($C58,'2018-05'!$C$2:$C$100,0)+1,0)))-INDIRECT(CONCATENATE("'2018-04'!E",TEXT(MATCH($C58,'2018-04'!$C$2:$C$100,0)+1,0))))</f>
        <v>16377507756.870003</v>
      </c>
      <c r="F58" s="17">
        <f ca="1">IF(OR(INDIRECT(CONCATENATE("'2018-05'!F",TEXT(MATCH($C58,'2018-05'!$C$2:$C$100,0)+1,0)))="",INDIRECT(CONCATENATE("'2018-04'!F",TEXT(MATCH($C58,'2018-04'!$C$2:$C$100,0)+1,0)))="",AND(INDIRECT(CONCATENATE("'2018-05'!F",TEXT(MATCH($C58,'2018-05'!$C$2:$C$100,0)+1,0)))="",INDIRECT(CONCATENATE("'2018-04'!F",TEXT(MATCH($C58,'2018-04'!$C$2:$C$100,0)+1,0)))="")),"Н/Д",INDIRECT(CONCATENATE("'2018-05'!F",TEXT(MATCH($C58,'2018-05'!$C$2:$C$100,0)+1,0)))-INDIRECT(CONCATENATE("'2018-04'!F",TEXT(MATCH($C58,'2018-04'!$C$2:$C$100,0)+1,0))))</f>
        <v>15934597685.549995</v>
      </c>
      <c r="G58" s="17">
        <f ca="1">IF(OR(INDIRECT(CONCATENATE("'2018-05'!G",TEXT(MATCH($C58,'2018-05'!$C$2:$C$100,0)+1,0)))="",INDIRECT(CONCATENATE("'2018-04'!G",TEXT(MATCH($C58,'2018-04'!$C$2:$C$100,0)+1,0)))="",AND(INDIRECT(CONCATENATE("'2018-05'!G",TEXT(MATCH($C58,'2018-05'!$C$2:$C$100,0)+1,0)))="",INDIRECT(CONCATENATE("'2018-04'!G",TEXT(MATCH($C58,'2018-04'!$C$2:$C$100,0)+1,0)))="")),"Н/Д",INDIRECT(CONCATENATE("'2018-05'!G",TEXT(MATCH($C58,'2018-05'!$C$2:$C$100,0)+1,0)))-INDIRECT(CONCATENATE("'2018-04'!G",TEXT(MATCH($C58,'2018-04'!$C$2:$C$100,0)+1,0))))</f>
        <v>7860671508.1599998</v>
      </c>
      <c r="H58" s="17">
        <f ca="1">IF(OR(INDIRECT(CONCATENATE("'2018-05'!H",TEXT(MATCH($C58,'2018-05'!$C$2:$C$100,0)+1,0)))="",INDIRECT(CONCATENATE("'2018-04'!H",TEXT(MATCH($C58,'2018-04'!$C$2:$C$100,0)+1,0)))="",AND(INDIRECT(CONCATENATE("'2018-05'!H",TEXT(MATCH($C58,'2018-05'!$C$2:$C$100,0)+1,0)))="",INDIRECT(CONCATENATE("'2018-04'!H",TEXT(MATCH($C58,'2018-04'!$C$2:$C$100,0)+1,0)))="")),"Н/Д",INDIRECT(CONCATENATE("'2018-05'!H",TEXT(MATCH($C58,'2018-05'!$C$2:$C$100,0)+1,0)))-INDIRECT(CONCATENATE("'2018-04'!H",TEXT(MATCH($C58,'2018-04'!$C$2:$C$100,0)+1,0))))</f>
        <v>3145828460.1499996</v>
      </c>
      <c r="I58" s="17">
        <f ca="1">IF(OR(INDIRECT(CONCATENATE("'2018-05'!I",TEXT(MATCH($C58,'2018-05'!$C$2:$C$100,0)+1,0)))="",INDIRECT(CONCATENATE("'2018-04'!I",TEXT(MATCH($C58,'2018-04'!$C$2:$C$100,0)+1,0)))="",AND(INDIRECT(CONCATENATE("'2018-05'!I",TEXT(MATCH($C58,'2018-05'!$C$2:$C$100,0)+1,0)))="",INDIRECT(CONCATENATE("'2018-04'!I",TEXT(MATCH($C58,'2018-04'!$C$2:$C$100,0)+1,0)))="")),"Н/Д",INDIRECT(CONCATENATE("'2018-05'!I",TEXT(MATCH($C58,'2018-05'!$C$2:$C$100,0)+1,0)))-INDIRECT(CONCATENATE("'2018-04'!I",TEXT(MATCH($C58,'2018-04'!$C$2:$C$100,0)+1,0))))</f>
        <v>412925136</v>
      </c>
      <c r="J58" s="17" t="str">
        <f ca="1">IF(OR(INDIRECT(CONCATENATE("'2018-05'!J",TEXT(MATCH($C58,'2018-05'!$C$2:$C$100,0)+1,0)))="",INDIRECT(CONCATENATE("'2018-04'!J",TEXT(MATCH($C58,'2018-04'!$C$2:$C$100,0)+1,0)))="",AND(INDIRECT(CONCATENATE("'2018-05'!J",TEXT(MATCH($C58,'2018-05'!$C$2:$C$100,0)+1,0)))="",INDIRECT(CONCATENATE("'2018-04'!J",TEXT(MATCH($C58,'2018-04'!$C$2:$C$100,0)+1,0)))="")),"Н/Д",INDIRECT(CONCATENATE("'2018-05'!J",TEXT(MATCH($C58,'2018-05'!$C$2:$C$100,0)+1,0)))-INDIRECT(CONCATENATE("'2018-04'!J",TEXT(MATCH($C58,'2018-04'!$C$2:$C$100,0)+1,0))))</f>
        <v>Н/Д</v>
      </c>
      <c r="K58" s="17">
        <f ca="1">IF(OR(INDIRECT(CONCATENATE("'2018-05'!K",TEXT(MATCH($C58,'2018-05'!$C$2:$C$100,0)+1,0)))="",INDIRECT(CONCATENATE("'2018-04'!K",TEXT(MATCH($C58,'2018-04'!$C$2:$C$100,0)+1,0)))="",AND(INDIRECT(CONCATENATE("'2018-05'!K",TEXT(MATCH($C58,'2018-05'!$C$2:$C$100,0)+1,0)))="",INDIRECT(CONCATENATE("'2018-04'!K",TEXT(MATCH($C58,'2018-04'!$C$2:$C$100,0)+1,0)))="")),"Н/Д",INDIRECT(CONCATENATE("'2018-05'!K",TEXT(MATCH($C58,'2018-05'!$C$2:$C$100,0)+1,0)))-INDIRECT(CONCATENATE("'2018-04'!K",TEXT(MATCH($C58,'2018-04'!$C$2:$C$100,0)+1,0))))</f>
        <v>1294706556.9099998</v>
      </c>
      <c r="L58" s="17">
        <f ca="1">IF(OR(INDIRECT(CONCATENATE("'2018-05'!L",TEXT(MATCH($C58,'2018-05'!$C$2:$C$100,0)+1,0)))="",INDIRECT(CONCATENATE("'2018-04'!L",TEXT(MATCH($C58,'2018-04'!$C$2:$C$100,0)+1,0)))="",AND(INDIRECT(CONCATENATE("'2018-05'!L",TEXT(MATCH($C58,'2018-05'!$C$2:$C$100,0)+1,0)))="",INDIRECT(CONCATENATE("'2018-04'!L",TEXT(MATCH($C58,'2018-04'!$C$2:$C$100,0)+1,0)))="")),"Н/Д",INDIRECT(CONCATENATE("'2018-05'!L",TEXT(MATCH($C58,'2018-05'!$C$2:$C$100,0)+1,0)))-INDIRECT(CONCATENATE("'2018-04'!L",TEXT(MATCH($C58,'2018-04'!$C$2:$C$100,0)+1,0))))</f>
        <v>2546247843.0500002</v>
      </c>
      <c r="M58" s="17">
        <f ca="1">IF(OR(INDIRECT(CONCATENATE("'2018-05'!M",TEXT(MATCH($C58,'2018-05'!$C$2:$C$100,0)+1,0)))="",INDIRECT(CONCATENATE("'2018-04'!M",TEXT(MATCH($C58,'2018-04'!$C$2:$C$100,0)+1,0)))="",AND(INDIRECT(CONCATENATE("'2018-05'!M",TEXT(MATCH($C58,'2018-05'!$C$2:$C$100,0)+1,0)))="",INDIRECT(CONCATENATE("'2018-04'!M",TEXT(MATCH($C58,'2018-04'!$C$2:$C$100,0)+1,0)))="")),"Н/Д",INDIRECT(CONCATENATE("'2018-05'!M",TEXT(MATCH($C58,'2018-05'!$C$2:$C$100,0)+1,0)))-INDIRECT(CONCATENATE("'2018-04'!M",TEXT(MATCH($C58,'2018-04'!$C$2:$C$100,0)+1,0))))</f>
        <v>6184721.1099999994</v>
      </c>
      <c r="N58" s="17">
        <f ca="1">IF(OR(INDIRECT(CONCATENATE("'2018-05'!N",TEXT(MATCH($C58,'2018-05'!$C$2:$C$100,0)+1,0)))="",INDIRECT(CONCATENATE("'2018-04'!N",TEXT(MATCH($C58,'2018-04'!$C$2:$C$100,0)+1,0)))="",AND(INDIRECT(CONCATENATE("'2018-05'!N",TEXT(MATCH($C58,'2018-05'!$C$2:$C$100,0)+1,0)))="",INDIRECT(CONCATENATE("'2018-04'!N",TEXT(MATCH($C58,'2018-04'!$C$2:$C$100,0)+1,0)))="")),"Н/Д",INDIRECT(CONCATENATE("'2018-05'!N",TEXT(MATCH($C58,'2018-05'!$C$2:$C$100,0)+1,0)))-INDIRECT(CONCATENATE("'2018-04'!NE",TEXT(MATCH($C58,'2018-04'!$C$2:$C$100,0)+1,0))))</f>
        <v>232238157.21000001</v>
      </c>
      <c r="O58" s="17">
        <f ca="1">IF(OR(INDIRECT(CONCATENATE("'2018-05'!O",TEXT(MATCH($C58,'2018-05'!$C$2:$C$100,0)+1,0)))="",INDIRECT(CONCATENATE("'2018-04'!O",TEXT(MATCH($C58,'2018-04'!$C$2:$C$100,0)+1,0)))="",AND(INDIRECT(CONCATENATE("'2018-05'!O",TEXT(MATCH($C58,'2018-05'!$C$2:$C$100,0)+1,0)))="",INDIRECT(CONCATENATE("'2018-04'!O",TEXT(MATCH($C58,'2018-04'!$C$2:$C$100,0)+1,0)))="")),"Н/Д",INDIRECT(CONCATENATE("'2018-05'!O",TEXT(MATCH($C58,'2018-05'!$C$2:$C$100,0)+1,0)))-INDIRECT(CONCATENATE("'2018-04'!O",TEXT(MATCH($C58,'2018-04'!$C$2:$C$100,0)+1,0))))</f>
        <v>65009.789999999979</v>
      </c>
      <c r="P58" s="17">
        <f ca="1">IF(OR(INDIRECT(CONCATENATE("'2018-05'!P",TEXT(MATCH($C58,'2018-05'!$C$2:$C$100,0)+1,0)))="",INDIRECT(CONCATENATE("'2018-04'!P",TEXT(MATCH($C58,'2018-04'!$C$2:$C$100,0)+1,0)))="",AND(INDIRECT(CONCATENATE("'2018-05'!P",TEXT(MATCH($C58,'2018-05'!$C$2:$C$100,0)+1,0)))="",INDIRECT(CONCATENATE("'2018-04'!P",TEXT(MATCH($C58,'2018-04'!$C$2:$C$100,0)+1,0)))="")),"Н/Д",INDIRECT(CONCATENATE("'2018-05'!P",TEXT(MATCH($C58,'2018-05'!$C$2:$C$100,0)+1,0)))-INDIRECT(CONCATENATE("'2018-04'!P",TEXT(MATCH($C58,'2018-04'!$C$2:$C$100,0)+1,0))))</f>
        <v>284664845.47000015</v>
      </c>
      <c r="Q58" s="17">
        <f ca="1">IF(OR(INDIRECT(CONCATENATE("'2018-05'!Q",TEXT(MATCH($C58,'2018-05'!$C$2:$C$100,0)+1,0)))="",INDIRECT(CONCATENATE("'2018-04'!Q",TEXT(MATCH($C58,'2018-04'!$C$2:$C$100,0)+1,0)))="",AND(INDIRECT(CONCATENATE("'2018-05'!Q",TEXT(MATCH($C58,'2018-05'!$C$2:$C$100,0)+1,0)))="",INDIRECT(CONCATENATE("'2018-04'!Q",TEXT(MATCH($C58,'2018-04'!$C$2:$C$100,0)+1,0)))="")),"Н/Д",INDIRECT(CONCATENATE("'2018-05'!Q",TEXT(MATCH($C58,'2018-05'!$C$2:$C$100,0)+1,0)))-INDIRECT(CONCATENATE("'2018-04'!Q",TEXT(MATCH($C58,'2018-04'!$C$2:$C$100,0)+1,0))))</f>
        <v>28263860.109999999</v>
      </c>
      <c r="R58" s="17">
        <f ca="1">IF(OR(INDIRECT(CONCATENATE("'2018-05'!R",TEXT(MATCH($C58,'2018-05'!$C$2:$C$100,0)+1,0)))="",INDIRECT(CONCATENATE("'2018-04'!R",TEXT(MATCH($C58,'2018-04'!$C$2:$C$100,0)+1,0)))="",AND(INDIRECT(CONCATENATE("'2018-05'!R",TEXT(MATCH($C58,'2018-05'!$C$2:$C$100,0)+1,0)))="",INDIRECT(CONCATENATE("'2018-04'!R",TEXT(MATCH($C58,'2018-04'!$C$2:$C$100,0)+1,0)))="")),"Н/Д",INDIRECT(CONCATENATE("'2018-05'!R",TEXT(MATCH($C58,'2018-05'!$C$2:$C$100,0)+1,0)))-INDIRECT(CONCATENATE("'2018-04'!R",TEXT(MATCH($C58,'2018-04'!$C$2:$C$100,0)+1,0))))</f>
        <v>53226439.110000014</v>
      </c>
      <c r="S58" s="17">
        <f ca="1">IF(OR(INDIRECT(CONCATENATE("'2018-05'!S",TEXT(MATCH($C58,'2018-05'!$C$2:$C$100,0)+1,0)))="",INDIRECT(CONCATENATE("'2018-04'!S",TEXT(MATCH($C58,'2018-04'!$C$2:$C$100,0)+1,0)))="",AND(INDIRECT(CONCATENATE("'2018-05'!S",TEXT(MATCH($C58,'2018-05'!$C$2:$C$100,0)+1,0)))="",INDIRECT(CONCATENATE("'2018-04'!S",TEXT(MATCH($C58,'2018-04'!$C$2:$C$100,0)+1,0)))="")),"Н/Д",INDIRECT(CONCATENATE("'2018-05'!S",TEXT(MATCH($C58,'2018-05'!$C$2:$C$100,0)+1,0)))-INDIRECT(CONCATENATE("'2018-04'!S",TEXT(MATCH($C58,'2018-04'!$C$2:$C$100,0)+1,0))))</f>
        <v>294600</v>
      </c>
      <c r="T58" s="17">
        <f ca="1">IF(OR(INDIRECT(CONCATENATE("'2018-05'!T",TEXT(MATCH($C58,'2018-05'!$C$2:$C$100,0)+1,0)))="",INDIRECT(CONCATENATE("'2018-04'!T",TEXT(MATCH($C58,'2018-04'!$C$2:$C$100,0)+1,0)))="",AND(INDIRECT(CONCATENATE("'2018-05'!T",TEXT(MATCH($C58,'2018-05'!$C$2:$C$100,0)+1,0)))="",INDIRECT(CONCATENATE("'2018-04'!T",TEXT(MATCH($C58,'2018-04'!$C$2:$C$100,0)+1,0)))="")),"Н/Д",INDIRECT(CONCATENATE("'2018-05'!T",TEXT(MATCH($C58,'2018-05'!$C$2:$C$100,0)+1,0)))-INDIRECT(CONCATENATE("'2018-04'!T",TEXT(MATCH($C58,'2018-04'!$C$2:$C$100,0)+1,0))))</f>
        <v>120183077.12</v>
      </c>
      <c r="U58" s="17">
        <f ca="1">IF(OR(INDIRECT(CONCATENATE("'2018-05'!U",TEXT(MATCH($C58,'2018-05'!$C$2:$C$100,0)+1,0)))="",INDIRECT(CONCATENATE("'2018-04'!U",TEXT(MATCH($C58,'2018-04'!$C$2:$C$100,0)+1,0)))="",AND(INDIRECT(CONCATENATE("'2018-05'!U",TEXT(MATCH($C58,'2018-05'!$C$2:$C$100,0)+1,0)))="",INDIRECT(CONCATENATE("'2018-04'!U",TEXT(MATCH($C58,'2018-04'!$C$2:$C$100,0)+1,0)))="")),"Н/Д",INDIRECT(CONCATENATE("'2018-05'!U",TEXT(MATCH($C58,'2018-05'!$C$2:$C$100,0)+1,0)))-INDIRECT(CONCATENATE("'2018-04'!U",TEXT(MATCH($C58,'2018-04'!$C$2:$C$100,0)+1,0))))</f>
        <v>8034028.7299999967</v>
      </c>
      <c r="V58" s="17">
        <f ca="1">IF(OR(INDIRECT(CONCATENATE("'2018-05'!V",TEXT(MATCH($C58,'2018-05'!$C$2:$C$100,0)+1,0)))="",INDIRECT(CONCATENATE("'2018-04'!V",TEXT(MATCH($C58,'2018-04'!$C$2:$C$100,0)+1,0)))="",AND(INDIRECT(CONCATENATE("'2018-05'!V",TEXT(MATCH($C58,'2018-05'!$C$2:$C$100,0)+1,0)))="",INDIRECT(CONCATENATE("'2018-04'!V",TEXT(MATCH($C58,'2018-04'!$C$2:$C$100,0)+1,0)))="")),"Н/Д",INDIRECT(CONCATENATE("'2018-05'!V",TEXT(MATCH($C58,'2018-05'!$C$2:$C$100,0)+1,0)))-INDIRECT(CONCATENATE("'2018-04'!V",TEXT(MATCH($C58,'2018-04'!$C$2:$C$100,0)+1,0))))</f>
        <v>442910071.31999993</v>
      </c>
      <c r="W58" s="17">
        <f ca="1">IF(OR(INDIRECT(CONCATENATE("'2018-05'!W",TEXT(MATCH($C58,'2018-05'!$C$2:$C$100,0)+1,0)))="",INDIRECT(CONCATENATE("'2018-04'!W",TEXT(MATCH($C58,'2018-04'!$C$2:$C$100,0)+1,0)))="",AND(INDIRECT(CONCATENATE("'2018-05'!W",TEXT(MATCH($C58,'2018-05'!$C$2:$C$100,0)+1,0)))="",INDIRECT(CONCATENATE("'2018-04'!W",TEXT(MATCH($C58,'2018-04'!$C$2:$C$100,0)+1,0)))="")),"Н/Д",INDIRECT(CONCATENATE("'2018-05'!W",TEXT(MATCH($C58,'2018-05'!$C$2:$C$100,0)+1,0)))-INDIRECT(CONCATENATE("'2018-04'!W",TEXT(MATCH($C58,'2018-04'!$C$2:$C$100,0)+1,0))))</f>
        <v>48592556616.199997</v>
      </c>
    </row>
    <row r="59" spans="1:23" x14ac:dyDescent="0.25">
      <c r="A59" s="2" t="s">
        <v>80</v>
      </c>
      <c r="B59" s="2" t="s">
        <v>84</v>
      </c>
      <c r="C59" s="15">
        <v>71800000</v>
      </c>
      <c r="D59" s="2" t="s">
        <v>208</v>
      </c>
      <c r="E59" s="17">
        <f ca="1">IF(OR(INDIRECT(CONCATENATE("'2018-05'!E",TEXT(MATCH($C59,'2018-05'!$C$2:$C$100,0)+1,0)))="",INDIRECT(CONCATENATE("'2018-04'!E",TEXT(MATCH($C59,'2018-04'!$C$2:$C$100,0)+1,0)))="",AND(INDIRECT(CONCATENATE("'2018-05'!E",TEXT(MATCH($C59,'2018-05'!$C$2:$C$100,0)+1,0)))="",INDIRECT(CONCATENATE("'2018-04'!E",TEXT(MATCH($C59,'2018-04'!$C$2:$C$100,0)+1,0)))="")),"Н/Д",INDIRECT(CONCATENATE("'2018-05'!E",TEXT(MATCH($C59,'2018-05'!$C$2:$C$100,0)+1,0)))-INDIRECT(CONCATENATE("'2018-04'!E",TEXT(MATCH($C59,'2018-04'!$C$2:$C$100,0)+1,0))))</f>
        <v>32639202551.449997</v>
      </c>
      <c r="F59" s="17">
        <f ca="1">IF(OR(INDIRECT(CONCATENATE("'2018-05'!F",TEXT(MATCH($C59,'2018-05'!$C$2:$C$100,0)+1,0)))="",INDIRECT(CONCATENATE("'2018-04'!F",TEXT(MATCH($C59,'2018-04'!$C$2:$C$100,0)+1,0)))="",AND(INDIRECT(CONCATENATE("'2018-05'!F",TEXT(MATCH($C59,'2018-05'!$C$2:$C$100,0)+1,0)))="",INDIRECT(CONCATENATE("'2018-04'!F",TEXT(MATCH($C59,'2018-04'!$C$2:$C$100,0)+1,0)))="")),"Н/Д",INDIRECT(CONCATENATE("'2018-05'!F",TEXT(MATCH($C59,'2018-05'!$C$2:$C$100,0)+1,0)))-INDIRECT(CONCATENATE("'2018-04'!F",TEXT(MATCH($C59,'2018-04'!$C$2:$C$100,0)+1,0))))</f>
        <v>32129084919.279999</v>
      </c>
      <c r="G59" s="17">
        <f ca="1">IF(OR(INDIRECT(CONCATENATE("'2018-05'!G",TEXT(MATCH($C59,'2018-05'!$C$2:$C$100,0)+1,0)))="",INDIRECT(CONCATENATE("'2018-04'!G",TEXT(MATCH($C59,'2018-04'!$C$2:$C$100,0)+1,0)))="",AND(INDIRECT(CONCATENATE("'2018-05'!G",TEXT(MATCH($C59,'2018-05'!$C$2:$C$100,0)+1,0)))="",INDIRECT(CONCATENATE("'2018-04'!G",TEXT(MATCH($C59,'2018-04'!$C$2:$C$100,0)+1,0)))="")),"Н/Д",INDIRECT(CONCATENATE("'2018-05'!G",TEXT(MATCH($C59,'2018-05'!$C$2:$C$100,0)+1,0)))-INDIRECT(CONCATENATE("'2018-04'!G",TEXT(MATCH($C59,'2018-04'!$C$2:$C$100,0)+1,0))))</f>
        <v>5721600272.6299992</v>
      </c>
      <c r="H59" s="17">
        <f ca="1">IF(OR(INDIRECT(CONCATENATE("'2018-05'!H",TEXT(MATCH($C59,'2018-05'!$C$2:$C$100,0)+1,0)))="",INDIRECT(CONCATENATE("'2018-04'!H",TEXT(MATCH($C59,'2018-04'!$C$2:$C$100,0)+1,0)))="",AND(INDIRECT(CONCATENATE("'2018-05'!H",TEXT(MATCH($C59,'2018-05'!$C$2:$C$100,0)+1,0)))="",INDIRECT(CONCATENATE("'2018-04'!H",TEXT(MATCH($C59,'2018-04'!$C$2:$C$100,0)+1,0)))="")),"Н/Д",INDIRECT(CONCATENATE("'2018-05'!H",TEXT(MATCH($C59,'2018-05'!$C$2:$C$100,0)+1,0)))-INDIRECT(CONCATENATE("'2018-04'!H",TEXT(MATCH($C59,'2018-04'!$C$2:$C$100,0)+1,0))))</f>
        <v>7337154199.3300018</v>
      </c>
      <c r="I59" s="17">
        <f ca="1">IF(OR(INDIRECT(CONCATENATE("'2018-05'!I",TEXT(MATCH($C59,'2018-05'!$C$2:$C$100,0)+1,0)))="",INDIRECT(CONCATENATE("'2018-04'!I",TEXT(MATCH($C59,'2018-04'!$C$2:$C$100,0)+1,0)))="",AND(INDIRECT(CONCATENATE("'2018-05'!I",TEXT(MATCH($C59,'2018-05'!$C$2:$C$100,0)+1,0)))="",INDIRECT(CONCATENATE("'2018-04'!I",TEXT(MATCH($C59,'2018-04'!$C$2:$C$100,0)+1,0)))="")),"Н/Д",INDIRECT(CONCATENATE("'2018-05'!I",TEXT(MATCH($C59,'2018-05'!$C$2:$C$100,0)+1,0)))-INDIRECT(CONCATENATE("'2018-04'!I",TEXT(MATCH($C59,'2018-04'!$C$2:$C$100,0)+1,0))))</f>
        <v>496841439.71000004</v>
      </c>
      <c r="J59" s="17" t="str">
        <f ca="1">IF(OR(INDIRECT(CONCATENATE("'2018-05'!J",TEXT(MATCH($C59,'2018-05'!$C$2:$C$100,0)+1,0)))="",INDIRECT(CONCATENATE("'2018-04'!J",TEXT(MATCH($C59,'2018-04'!$C$2:$C$100,0)+1,0)))="",AND(INDIRECT(CONCATENATE("'2018-05'!J",TEXT(MATCH($C59,'2018-05'!$C$2:$C$100,0)+1,0)))="",INDIRECT(CONCATENATE("'2018-04'!J",TEXT(MATCH($C59,'2018-04'!$C$2:$C$100,0)+1,0)))="")),"Н/Д",INDIRECT(CONCATENATE("'2018-05'!J",TEXT(MATCH($C59,'2018-05'!$C$2:$C$100,0)+1,0)))-INDIRECT(CONCATENATE("'2018-04'!J",TEXT(MATCH($C59,'2018-04'!$C$2:$C$100,0)+1,0))))</f>
        <v>Н/Д</v>
      </c>
      <c r="K59" s="17">
        <f ca="1">IF(OR(INDIRECT(CONCATENATE("'2018-05'!K",TEXT(MATCH($C59,'2018-05'!$C$2:$C$100,0)+1,0)))="",INDIRECT(CONCATENATE("'2018-04'!K",TEXT(MATCH($C59,'2018-04'!$C$2:$C$100,0)+1,0)))="",AND(INDIRECT(CONCATENATE("'2018-05'!K",TEXT(MATCH($C59,'2018-05'!$C$2:$C$100,0)+1,0)))="",INDIRECT(CONCATENATE("'2018-04'!K",TEXT(MATCH($C59,'2018-04'!$C$2:$C$100,0)+1,0)))="")),"Н/Д",INDIRECT(CONCATENATE("'2018-05'!K",TEXT(MATCH($C59,'2018-05'!$C$2:$C$100,0)+1,0)))-INDIRECT(CONCATENATE("'2018-04'!K",TEXT(MATCH($C59,'2018-04'!$C$2:$C$100,0)+1,0))))</f>
        <v>1302942584.9300001</v>
      </c>
      <c r="L59" s="17">
        <f ca="1">IF(OR(INDIRECT(CONCATENATE("'2018-05'!L",TEXT(MATCH($C59,'2018-05'!$C$2:$C$100,0)+1,0)))="",INDIRECT(CONCATENATE("'2018-04'!L",TEXT(MATCH($C59,'2018-04'!$C$2:$C$100,0)+1,0)))="",AND(INDIRECT(CONCATENATE("'2018-05'!L",TEXT(MATCH($C59,'2018-05'!$C$2:$C$100,0)+1,0)))="",INDIRECT(CONCATENATE("'2018-04'!L",TEXT(MATCH($C59,'2018-04'!$C$2:$C$100,0)+1,0)))="")),"Н/Д",INDIRECT(CONCATENATE("'2018-05'!L",TEXT(MATCH($C59,'2018-05'!$C$2:$C$100,0)+1,0)))-INDIRECT(CONCATENATE("'2018-04'!L",TEXT(MATCH($C59,'2018-04'!$C$2:$C$100,0)+1,0))))</f>
        <v>15707953681.18</v>
      </c>
      <c r="M59" s="17">
        <f ca="1">IF(OR(INDIRECT(CONCATENATE("'2018-05'!M",TEXT(MATCH($C59,'2018-05'!$C$2:$C$100,0)+1,0)))="",INDIRECT(CONCATENATE("'2018-04'!M",TEXT(MATCH($C59,'2018-04'!$C$2:$C$100,0)+1,0)))="",AND(INDIRECT(CONCATENATE("'2018-05'!M",TEXT(MATCH($C59,'2018-05'!$C$2:$C$100,0)+1,0)))="",INDIRECT(CONCATENATE("'2018-04'!M",TEXT(MATCH($C59,'2018-04'!$C$2:$C$100,0)+1,0)))="")),"Н/Д",INDIRECT(CONCATENATE("'2018-05'!M",TEXT(MATCH($C59,'2018-05'!$C$2:$C$100,0)+1,0)))-INDIRECT(CONCATENATE("'2018-04'!M",TEXT(MATCH($C59,'2018-04'!$C$2:$C$100,0)+1,0))))</f>
        <v>28466955.330000006</v>
      </c>
      <c r="N59" s="17">
        <f ca="1">IF(OR(INDIRECT(CONCATENATE("'2018-05'!N",TEXT(MATCH($C59,'2018-05'!$C$2:$C$100,0)+1,0)))="",INDIRECT(CONCATENATE("'2018-04'!N",TEXT(MATCH($C59,'2018-04'!$C$2:$C$100,0)+1,0)))="",AND(INDIRECT(CONCATENATE("'2018-05'!N",TEXT(MATCH($C59,'2018-05'!$C$2:$C$100,0)+1,0)))="",INDIRECT(CONCATENATE("'2018-04'!N",TEXT(MATCH($C59,'2018-04'!$C$2:$C$100,0)+1,0)))="")),"Н/Д",INDIRECT(CONCATENATE("'2018-05'!N",TEXT(MATCH($C59,'2018-05'!$C$2:$C$100,0)+1,0)))-INDIRECT(CONCATENATE("'2018-04'!NE",TEXT(MATCH($C59,'2018-04'!$C$2:$C$100,0)+1,0))))</f>
        <v>271025201.67000002</v>
      </c>
      <c r="O59" s="17">
        <f ca="1">IF(OR(INDIRECT(CONCATENATE("'2018-05'!O",TEXT(MATCH($C59,'2018-05'!$C$2:$C$100,0)+1,0)))="",INDIRECT(CONCATENATE("'2018-04'!O",TEXT(MATCH($C59,'2018-04'!$C$2:$C$100,0)+1,0)))="",AND(INDIRECT(CONCATENATE("'2018-05'!O",TEXT(MATCH($C59,'2018-05'!$C$2:$C$100,0)+1,0)))="",INDIRECT(CONCATENATE("'2018-04'!O",TEXT(MATCH($C59,'2018-04'!$C$2:$C$100,0)+1,0)))="")),"Н/Д",INDIRECT(CONCATENATE("'2018-05'!O",TEXT(MATCH($C59,'2018-05'!$C$2:$C$100,0)+1,0)))-INDIRECT(CONCATENATE("'2018-04'!O",TEXT(MATCH($C59,'2018-04'!$C$2:$C$100,0)+1,0))))</f>
        <v>55204.71</v>
      </c>
      <c r="P59" s="17">
        <f ca="1">IF(OR(INDIRECT(CONCATENATE("'2018-05'!P",TEXT(MATCH($C59,'2018-05'!$C$2:$C$100,0)+1,0)))="",INDIRECT(CONCATENATE("'2018-04'!P",TEXT(MATCH($C59,'2018-04'!$C$2:$C$100,0)+1,0)))="",AND(INDIRECT(CONCATENATE("'2018-05'!P",TEXT(MATCH($C59,'2018-05'!$C$2:$C$100,0)+1,0)))="",INDIRECT(CONCATENATE("'2018-04'!P",TEXT(MATCH($C59,'2018-04'!$C$2:$C$100,0)+1,0)))="")),"Н/Д",INDIRECT(CONCATENATE("'2018-05'!P",TEXT(MATCH($C59,'2018-05'!$C$2:$C$100,0)+1,0)))-INDIRECT(CONCATENATE("'2018-04'!P",TEXT(MATCH($C59,'2018-04'!$C$2:$C$100,0)+1,0))))</f>
        <v>573258386.64999986</v>
      </c>
      <c r="Q59" s="17">
        <f ca="1">IF(OR(INDIRECT(CONCATENATE("'2018-05'!Q",TEXT(MATCH($C59,'2018-05'!$C$2:$C$100,0)+1,0)))="",INDIRECT(CONCATENATE("'2018-04'!Q",TEXT(MATCH($C59,'2018-04'!$C$2:$C$100,0)+1,0)))="",AND(INDIRECT(CONCATENATE("'2018-05'!Q",TEXT(MATCH($C59,'2018-05'!$C$2:$C$100,0)+1,0)))="",INDIRECT(CONCATENATE("'2018-04'!Q",TEXT(MATCH($C59,'2018-04'!$C$2:$C$100,0)+1,0)))="")),"Н/Д",INDIRECT(CONCATENATE("'2018-05'!Q",TEXT(MATCH($C59,'2018-05'!$C$2:$C$100,0)+1,0)))-INDIRECT(CONCATENATE("'2018-04'!Q",TEXT(MATCH($C59,'2018-04'!$C$2:$C$100,0)+1,0))))</f>
        <v>79440792.950000018</v>
      </c>
      <c r="R59" s="17">
        <f ca="1">IF(OR(INDIRECT(CONCATENATE("'2018-05'!R",TEXT(MATCH($C59,'2018-05'!$C$2:$C$100,0)+1,0)))="",INDIRECT(CONCATENATE("'2018-04'!R",TEXT(MATCH($C59,'2018-04'!$C$2:$C$100,0)+1,0)))="",AND(INDIRECT(CONCATENATE("'2018-05'!R",TEXT(MATCH($C59,'2018-05'!$C$2:$C$100,0)+1,0)))="",INDIRECT(CONCATENATE("'2018-04'!R",TEXT(MATCH($C59,'2018-04'!$C$2:$C$100,0)+1,0)))="")),"Н/Д",INDIRECT(CONCATENATE("'2018-05'!R",TEXT(MATCH($C59,'2018-05'!$C$2:$C$100,0)+1,0)))-INDIRECT(CONCATENATE("'2018-04'!R",TEXT(MATCH($C59,'2018-04'!$C$2:$C$100,0)+1,0))))</f>
        <v>421137499.97999996</v>
      </c>
      <c r="S59" s="17">
        <f ca="1">IF(OR(INDIRECT(CONCATENATE("'2018-05'!S",TEXT(MATCH($C59,'2018-05'!$C$2:$C$100,0)+1,0)))="",INDIRECT(CONCATENATE("'2018-04'!S",TEXT(MATCH($C59,'2018-04'!$C$2:$C$100,0)+1,0)))="",AND(INDIRECT(CONCATENATE("'2018-05'!S",TEXT(MATCH($C59,'2018-05'!$C$2:$C$100,0)+1,0)))="",INDIRECT(CONCATENATE("'2018-04'!S",TEXT(MATCH($C59,'2018-04'!$C$2:$C$100,0)+1,0)))="")),"Н/Д",INDIRECT(CONCATENATE("'2018-05'!S",TEXT(MATCH($C59,'2018-05'!$C$2:$C$100,0)+1,0)))-INDIRECT(CONCATENATE("'2018-04'!S",TEXT(MATCH($C59,'2018-04'!$C$2:$C$100,0)+1,0))))</f>
        <v>2665876.1999999997</v>
      </c>
      <c r="T59" s="17">
        <f ca="1">IF(OR(INDIRECT(CONCATENATE("'2018-05'!T",TEXT(MATCH($C59,'2018-05'!$C$2:$C$100,0)+1,0)))="",INDIRECT(CONCATENATE("'2018-04'!T",TEXT(MATCH($C59,'2018-04'!$C$2:$C$100,0)+1,0)))="",AND(INDIRECT(CONCATENATE("'2018-05'!T",TEXT(MATCH($C59,'2018-05'!$C$2:$C$100,0)+1,0)))="",INDIRECT(CONCATENATE("'2018-04'!T",TEXT(MATCH($C59,'2018-04'!$C$2:$C$100,0)+1,0)))="")),"Н/Д",INDIRECT(CONCATENATE("'2018-05'!T",TEXT(MATCH($C59,'2018-05'!$C$2:$C$100,0)+1,0)))-INDIRECT(CONCATENATE("'2018-04'!T",TEXT(MATCH($C59,'2018-04'!$C$2:$C$100,0)+1,0))))</f>
        <v>319164654.35000002</v>
      </c>
      <c r="U59" s="17">
        <f ca="1">IF(OR(INDIRECT(CONCATENATE("'2018-05'!U",TEXT(MATCH($C59,'2018-05'!$C$2:$C$100,0)+1,0)))="",INDIRECT(CONCATENATE("'2018-04'!U",TEXT(MATCH($C59,'2018-04'!$C$2:$C$100,0)+1,0)))="",AND(INDIRECT(CONCATENATE("'2018-05'!U",TEXT(MATCH($C59,'2018-05'!$C$2:$C$100,0)+1,0)))="",INDIRECT(CONCATENATE("'2018-04'!U",TEXT(MATCH($C59,'2018-04'!$C$2:$C$100,0)+1,0)))="")),"Н/Д",INDIRECT(CONCATENATE("'2018-05'!U",TEXT(MATCH($C59,'2018-05'!$C$2:$C$100,0)+1,0)))-INDIRECT(CONCATENATE("'2018-04'!U",TEXT(MATCH($C59,'2018-04'!$C$2:$C$100,0)+1,0))))</f>
        <v>-1227243.25</v>
      </c>
      <c r="V59" s="17">
        <f ca="1">IF(OR(INDIRECT(CONCATENATE("'2018-05'!V",TEXT(MATCH($C59,'2018-05'!$C$2:$C$100,0)+1,0)))="",INDIRECT(CONCATENATE("'2018-04'!V",TEXT(MATCH($C59,'2018-04'!$C$2:$C$100,0)+1,0)))="",AND(INDIRECT(CONCATENATE("'2018-05'!V",TEXT(MATCH($C59,'2018-05'!$C$2:$C$100,0)+1,0)))="",INDIRECT(CONCATENATE("'2018-04'!V",TEXT(MATCH($C59,'2018-04'!$C$2:$C$100,0)+1,0)))="")),"Н/Д",INDIRECT(CONCATENATE("'2018-05'!V",TEXT(MATCH($C59,'2018-05'!$C$2:$C$100,0)+1,0)))-INDIRECT(CONCATENATE("'2018-04'!V",TEXT(MATCH($C59,'2018-04'!$C$2:$C$100,0)+1,0))))</f>
        <v>510117632.16999984</v>
      </c>
      <c r="W59" s="17">
        <f ca="1">IF(OR(INDIRECT(CONCATENATE("'2018-05'!W",TEXT(MATCH($C59,'2018-05'!$C$2:$C$100,0)+1,0)))="",INDIRECT(CONCATENATE("'2018-04'!W",TEXT(MATCH($C59,'2018-04'!$C$2:$C$100,0)+1,0)))="",AND(INDIRECT(CONCATENATE("'2018-05'!W",TEXT(MATCH($C59,'2018-05'!$C$2:$C$100,0)+1,0)))="",INDIRECT(CONCATENATE("'2018-04'!W",TEXT(MATCH($C59,'2018-04'!$C$2:$C$100,0)+1,0)))="")),"Н/Д",INDIRECT(CONCATENATE("'2018-05'!W",TEXT(MATCH($C59,'2018-05'!$C$2:$C$100,0)+1,0)))-INDIRECT(CONCATENATE("'2018-04'!W",TEXT(MATCH($C59,'2018-04'!$C$2:$C$100,0)+1,0))))</f>
        <v>97345827319.350006</v>
      </c>
    </row>
    <row r="60" spans="1:23" x14ac:dyDescent="0.25">
      <c r="A60" s="2" t="s">
        <v>80</v>
      </c>
      <c r="B60" s="2" t="s">
        <v>85</v>
      </c>
      <c r="C60" s="15">
        <v>75000000</v>
      </c>
      <c r="D60" s="2" t="s">
        <v>208</v>
      </c>
      <c r="E60" s="17">
        <f ca="1">IF(OR(INDIRECT(CONCATENATE("'2018-05'!E",TEXT(MATCH($C60,'2018-05'!$C$2:$C$100,0)+1,0)))="",INDIRECT(CONCATENATE("'2018-04'!E",TEXT(MATCH($C60,'2018-04'!$C$2:$C$100,0)+1,0)))="",AND(INDIRECT(CONCATENATE("'2018-05'!E",TEXT(MATCH($C60,'2018-05'!$C$2:$C$100,0)+1,0)))="",INDIRECT(CONCATENATE("'2018-04'!E",TEXT(MATCH($C60,'2018-04'!$C$2:$C$100,0)+1,0)))="")),"Н/Д",INDIRECT(CONCATENATE("'2018-05'!E",TEXT(MATCH($C60,'2018-05'!$C$2:$C$100,0)+1,0)))-INDIRECT(CONCATENATE("'2018-04'!E",TEXT(MATCH($C60,'2018-04'!$C$2:$C$100,0)+1,0))))</f>
        <v>18594434087.309998</v>
      </c>
      <c r="F60" s="17">
        <f ca="1">IF(OR(INDIRECT(CONCATENATE("'2018-05'!F",TEXT(MATCH($C60,'2018-05'!$C$2:$C$100,0)+1,0)))="",INDIRECT(CONCATENATE("'2018-04'!F",TEXT(MATCH($C60,'2018-04'!$C$2:$C$100,0)+1,0)))="",AND(INDIRECT(CONCATENATE("'2018-05'!F",TEXT(MATCH($C60,'2018-05'!$C$2:$C$100,0)+1,0)))="",INDIRECT(CONCATENATE("'2018-04'!F",TEXT(MATCH($C60,'2018-04'!$C$2:$C$100,0)+1,0)))="")),"Н/Д",INDIRECT(CONCATENATE("'2018-05'!F",TEXT(MATCH($C60,'2018-05'!$C$2:$C$100,0)+1,0)))-INDIRECT(CONCATENATE("'2018-04'!F",TEXT(MATCH($C60,'2018-04'!$C$2:$C$100,0)+1,0))))</f>
        <v>16010340030.220001</v>
      </c>
      <c r="G60" s="17">
        <f ca="1">IF(OR(INDIRECT(CONCATENATE("'2018-05'!G",TEXT(MATCH($C60,'2018-05'!$C$2:$C$100,0)+1,0)))="",INDIRECT(CONCATENATE("'2018-04'!G",TEXT(MATCH($C60,'2018-04'!$C$2:$C$100,0)+1,0)))="",AND(INDIRECT(CONCATENATE("'2018-05'!G",TEXT(MATCH($C60,'2018-05'!$C$2:$C$100,0)+1,0)))="",INDIRECT(CONCATENATE("'2018-04'!G",TEXT(MATCH($C60,'2018-04'!$C$2:$C$100,0)+1,0)))="")),"Н/Д",INDIRECT(CONCATENATE("'2018-05'!G",TEXT(MATCH($C60,'2018-05'!$C$2:$C$100,0)+1,0)))-INDIRECT(CONCATENATE("'2018-04'!G",TEXT(MATCH($C60,'2018-04'!$C$2:$C$100,0)+1,0))))</f>
        <v>3491242906.8099995</v>
      </c>
      <c r="H60" s="17">
        <f ca="1">IF(OR(INDIRECT(CONCATENATE("'2018-05'!H",TEXT(MATCH($C60,'2018-05'!$C$2:$C$100,0)+1,0)))="",INDIRECT(CONCATENATE("'2018-04'!H",TEXT(MATCH($C60,'2018-04'!$C$2:$C$100,0)+1,0)))="",AND(INDIRECT(CONCATENATE("'2018-05'!H",TEXT(MATCH($C60,'2018-05'!$C$2:$C$100,0)+1,0)))="",INDIRECT(CONCATENATE("'2018-04'!H",TEXT(MATCH($C60,'2018-04'!$C$2:$C$100,0)+1,0)))="")),"Н/Д",INDIRECT(CONCATENATE("'2018-05'!H",TEXT(MATCH($C60,'2018-05'!$C$2:$C$100,0)+1,0)))-INDIRECT(CONCATENATE("'2018-04'!H",TEXT(MATCH($C60,'2018-04'!$C$2:$C$100,0)+1,0))))</f>
        <v>4901249622.9799995</v>
      </c>
      <c r="I60" s="17">
        <f ca="1">IF(OR(INDIRECT(CONCATENATE("'2018-05'!I",TEXT(MATCH($C60,'2018-05'!$C$2:$C$100,0)+1,0)))="",INDIRECT(CONCATENATE("'2018-04'!I",TEXT(MATCH($C60,'2018-04'!$C$2:$C$100,0)+1,0)))="",AND(INDIRECT(CONCATENATE("'2018-05'!I",TEXT(MATCH($C60,'2018-05'!$C$2:$C$100,0)+1,0)))="",INDIRECT(CONCATENATE("'2018-04'!I",TEXT(MATCH($C60,'2018-04'!$C$2:$C$100,0)+1,0)))="")),"Н/Д",INDIRECT(CONCATENATE("'2018-05'!I",TEXT(MATCH($C60,'2018-05'!$C$2:$C$100,0)+1,0)))-INDIRECT(CONCATENATE("'2018-04'!I",TEXT(MATCH($C60,'2018-04'!$C$2:$C$100,0)+1,0))))</f>
        <v>663208207.39999986</v>
      </c>
      <c r="J60" s="17" t="str">
        <f ca="1">IF(OR(INDIRECT(CONCATENATE("'2018-05'!J",TEXT(MATCH($C60,'2018-05'!$C$2:$C$100,0)+1,0)))="",INDIRECT(CONCATENATE("'2018-04'!J",TEXT(MATCH($C60,'2018-04'!$C$2:$C$100,0)+1,0)))="",AND(INDIRECT(CONCATENATE("'2018-05'!J",TEXT(MATCH($C60,'2018-05'!$C$2:$C$100,0)+1,0)))="",INDIRECT(CONCATENATE("'2018-04'!J",TEXT(MATCH($C60,'2018-04'!$C$2:$C$100,0)+1,0)))="")),"Н/Д",INDIRECT(CONCATENATE("'2018-05'!J",TEXT(MATCH($C60,'2018-05'!$C$2:$C$100,0)+1,0)))-INDIRECT(CONCATENATE("'2018-04'!J",TEXT(MATCH($C60,'2018-04'!$C$2:$C$100,0)+1,0))))</f>
        <v>Н/Д</v>
      </c>
      <c r="K60" s="17">
        <f ca="1">IF(OR(INDIRECT(CONCATENATE("'2018-05'!K",TEXT(MATCH($C60,'2018-05'!$C$2:$C$100,0)+1,0)))="",INDIRECT(CONCATENATE("'2018-04'!K",TEXT(MATCH($C60,'2018-04'!$C$2:$C$100,0)+1,0)))="",AND(INDIRECT(CONCATENATE("'2018-05'!K",TEXT(MATCH($C60,'2018-05'!$C$2:$C$100,0)+1,0)))="",INDIRECT(CONCATENATE("'2018-04'!K",TEXT(MATCH($C60,'2018-04'!$C$2:$C$100,0)+1,0)))="")),"Н/Д",INDIRECT(CONCATENATE("'2018-05'!K",TEXT(MATCH($C60,'2018-05'!$C$2:$C$100,0)+1,0)))-INDIRECT(CONCATENATE("'2018-04'!K",TEXT(MATCH($C60,'2018-04'!$C$2:$C$100,0)+1,0))))</f>
        <v>2224818029.0900002</v>
      </c>
      <c r="L60" s="17">
        <f ca="1">IF(OR(INDIRECT(CONCATENATE("'2018-05'!L",TEXT(MATCH($C60,'2018-05'!$C$2:$C$100,0)+1,0)))="",INDIRECT(CONCATENATE("'2018-04'!L",TEXT(MATCH($C60,'2018-04'!$C$2:$C$100,0)+1,0)))="",AND(INDIRECT(CONCATENATE("'2018-05'!L",TEXT(MATCH($C60,'2018-05'!$C$2:$C$100,0)+1,0)))="",INDIRECT(CONCATENATE("'2018-04'!L",TEXT(MATCH($C60,'2018-04'!$C$2:$C$100,0)+1,0)))="")),"Н/Д",INDIRECT(CONCATENATE("'2018-05'!L",TEXT(MATCH($C60,'2018-05'!$C$2:$C$100,0)+1,0)))-INDIRECT(CONCATENATE("'2018-04'!L",TEXT(MATCH($C60,'2018-04'!$C$2:$C$100,0)+1,0))))</f>
        <v>3974363769.1900005</v>
      </c>
      <c r="M60" s="17">
        <f ca="1">IF(OR(INDIRECT(CONCATENATE("'2018-05'!M",TEXT(MATCH($C60,'2018-05'!$C$2:$C$100,0)+1,0)))="",INDIRECT(CONCATENATE("'2018-04'!M",TEXT(MATCH($C60,'2018-04'!$C$2:$C$100,0)+1,0)))="",AND(INDIRECT(CONCATENATE("'2018-05'!M",TEXT(MATCH($C60,'2018-05'!$C$2:$C$100,0)+1,0)))="",INDIRECT(CONCATENATE("'2018-04'!M",TEXT(MATCH($C60,'2018-04'!$C$2:$C$100,0)+1,0)))="")),"Н/Д",INDIRECT(CONCATENATE("'2018-05'!M",TEXT(MATCH($C60,'2018-05'!$C$2:$C$100,0)+1,0)))-INDIRECT(CONCATENATE("'2018-04'!M",TEXT(MATCH($C60,'2018-04'!$C$2:$C$100,0)+1,0))))</f>
        <v>122605653.81999999</v>
      </c>
      <c r="N60" s="17">
        <f ca="1">IF(OR(INDIRECT(CONCATENATE("'2018-05'!N",TEXT(MATCH($C60,'2018-05'!$C$2:$C$100,0)+1,0)))="",INDIRECT(CONCATENATE("'2018-04'!N",TEXT(MATCH($C60,'2018-04'!$C$2:$C$100,0)+1,0)))="",AND(INDIRECT(CONCATENATE("'2018-05'!N",TEXT(MATCH($C60,'2018-05'!$C$2:$C$100,0)+1,0)))="",INDIRECT(CONCATENATE("'2018-04'!N",TEXT(MATCH($C60,'2018-04'!$C$2:$C$100,0)+1,0)))="")),"Н/Д",INDIRECT(CONCATENATE("'2018-05'!N",TEXT(MATCH($C60,'2018-05'!$C$2:$C$100,0)+1,0)))-INDIRECT(CONCATENATE("'2018-04'!NE",TEXT(MATCH($C60,'2018-04'!$C$2:$C$100,0)+1,0))))</f>
        <v>336088260.74000001</v>
      </c>
      <c r="O60" s="17">
        <f ca="1">IF(OR(INDIRECT(CONCATENATE("'2018-05'!O",TEXT(MATCH($C60,'2018-05'!$C$2:$C$100,0)+1,0)))="",INDIRECT(CONCATENATE("'2018-04'!O",TEXT(MATCH($C60,'2018-04'!$C$2:$C$100,0)+1,0)))="",AND(INDIRECT(CONCATENATE("'2018-05'!O",TEXT(MATCH($C60,'2018-05'!$C$2:$C$100,0)+1,0)))="",INDIRECT(CONCATENATE("'2018-04'!O",TEXT(MATCH($C60,'2018-04'!$C$2:$C$100,0)+1,0)))="")),"Н/Д",INDIRECT(CONCATENATE("'2018-05'!O",TEXT(MATCH($C60,'2018-05'!$C$2:$C$100,0)+1,0)))-INDIRECT(CONCATENATE("'2018-04'!O",TEXT(MATCH($C60,'2018-04'!$C$2:$C$100,0)+1,0))))</f>
        <v>298398.14</v>
      </c>
      <c r="P60" s="17">
        <f ca="1">IF(OR(INDIRECT(CONCATENATE("'2018-05'!P",TEXT(MATCH($C60,'2018-05'!$C$2:$C$100,0)+1,0)))="",INDIRECT(CONCATENATE("'2018-04'!P",TEXT(MATCH($C60,'2018-04'!$C$2:$C$100,0)+1,0)))="",AND(INDIRECT(CONCATENATE("'2018-05'!P",TEXT(MATCH($C60,'2018-05'!$C$2:$C$100,0)+1,0)))="",INDIRECT(CONCATENATE("'2018-04'!P",TEXT(MATCH($C60,'2018-04'!$C$2:$C$100,0)+1,0)))="")),"Н/Д",INDIRECT(CONCATENATE("'2018-05'!P",TEXT(MATCH($C60,'2018-05'!$C$2:$C$100,0)+1,0)))-INDIRECT(CONCATENATE("'2018-04'!P",TEXT(MATCH($C60,'2018-04'!$C$2:$C$100,0)+1,0))))</f>
        <v>260604223.80000007</v>
      </c>
      <c r="Q60" s="17">
        <f ca="1">IF(OR(INDIRECT(CONCATENATE("'2018-05'!Q",TEXT(MATCH($C60,'2018-05'!$C$2:$C$100,0)+1,0)))="",INDIRECT(CONCATENATE("'2018-04'!Q",TEXT(MATCH($C60,'2018-04'!$C$2:$C$100,0)+1,0)))="",AND(INDIRECT(CONCATENATE("'2018-05'!Q",TEXT(MATCH($C60,'2018-05'!$C$2:$C$100,0)+1,0)))="",INDIRECT(CONCATENATE("'2018-04'!Q",TEXT(MATCH($C60,'2018-04'!$C$2:$C$100,0)+1,0)))="")),"Н/Д",INDIRECT(CONCATENATE("'2018-05'!Q",TEXT(MATCH($C60,'2018-05'!$C$2:$C$100,0)+1,0)))-INDIRECT(CONCATENATE("'2018-04'!Q",TEXT(MATCH($C60,'2018-04'!$C$2:$C$100,0)+1,0))))</f>
        <v>36665429.060000002</v>
      </c>
      <c r="R60" s="17">
        <f ca="1">IF(OR(INDIRECT(CONCATENATE("'2018-05'!R",TEXT(MATCH($C60,'2018-05'!$C$2:$C$100,0)+1,0)))="",INDIRECT(CONCATENATE("'2018-04'!R",TEXT(MATCH($C60,'2018-04'!$C$2:$C$100,0)+1,0)))="",AND(INDIRECT(CONCATENATE("'2018-05'!R",TEXT(MATCH($C60,'2018-05'!$C$2:$C$100,0)+1,0)))="",INDIRECT(CONCATENATE("'2018-04'!R",TEXT(MATCH($C60,'2018-04'!$C$2:$C$100,0)+1,0)))="")),"Н/Д",INDIRECT(CONCATENATE("'2018-05'!R",TEXT(MATCH($C60,'2018-05'!$C$2:$C$100,0)+1,0)))-INDIRECT(CONCATENATE("'2018-04'!R",TEXT(MATCH($C60,'2018-04'!$C$2:$C$100,0)+1,0))))</f>
        <v>55397505.539999992</v>
      </c>
      <c r="S60" s="17">
        <f ca="1">IF(OR(INDIRECT(CONCATENATE("'2018-05'!S",TEXT(MATCH($C60,'2018-05'!$C$2:$C$100,0)+1,0)))="",INDIRECT(CONCATENATE("'2018-04'!S",TEXT(MATCH($C60,'2018-04'!$C$2:$C$100,0)+1,0)))="",AND(INDIRECT(CONCATENATE("'2018-05'!S",TEXT(MATCH($C60,'2018-05'!$C$2:$C$100,0)+1,0)))="",INDIRECT(CONCATENATE("'2018-04'!S",TEXT(MATCH($C60,'2018-04'!$C$2:$C$100,0)+1,0)))="")),"Н/Д",INDIRECT(CONCATENATE("'2018-05'!S",TEXT(MATCH($C60,'2018-05'!$C$2:$C$100,0)+1,0)))-INDIRECT(CONCATENATE("'2018-04'!S",TEXT(MATCH($C60,'2018-04'!$C$2:$C$100,0)+1,0))))</f>
        <v>841498</v>
      </c>
      <c r="T60" s="17">
        <f ca="1">IF(OR(INDIRECT(CONCATENATE("'2018-05'!T",TEXT(MATCH($C60,'2018-05'!$C$2:$C$100,0)+1,0)))="",INDIRECT(CONCATENATE("'2018-04'!T",TEXT(MATCH($C60,'2018-04'!$C$2:$C$100,0)+1,0)))="",AND(INDIRECT(CONCATENATE("'2018-05'!T",TEXT(MATCH($C60,'2018-05'!$C$2:$C$100,0)+1,0)))="",INDIRECT(CONCATENATE("'2018-04'!T",TEXT(MATCH($C60,'2018-04'!$C$2:$C$100,0)+1,0)))="")),"Н/Д",INDIRECT(CONCATENATE("'2018-05'!T",TEXT(MATCH($C60,'2018-05'!$C$2:$C$100,0)+1,0)))-INDIRECT(CONCATENATE("'2018-04'!T",TEXT(MATCH($C60,'2018-04'!$C$2:$C$100,0)+1,0))))</f>
        <v>109023107.46000004</v>
      </c>
      <c r="U60" s="17">
        <f ca="1">IF(OR(INDIRECT(CONCATENATE("'2018-05'!U",TEXT(MATCH($C60,'2018-05'!$C$2:$C$100,0)+1,0)))="",INDIRECT(CONCATENATE("'2018-04'!U",TEXT(MATCH($C60,'2018-04'!$C$2:$C$100,0)+1,0)))="",AND(INDIRECT(CONCATENATE("'2018-05'!U",TEXT(MATCH($C60,'2018-05'!$C$2:$C$100,0)+1,0)))="",INDIRECT(CONCATENATE("'2018-04'!U",TEXT(MATCH($C60,'2018-04'!$C$2:$C$100,0)+1,0)))="")),"Н/Д",INDIRECT(CONCATENATE("'2018-05'!U",TEXT(MATCH($C60,'2018-05'!$C$2:$C$100,0)+1,0)))-INDIRECT(CONCATENATE("'2018-04'!U",TEXT(MATCH($C60,'2018-04'!$C$2:$C$100,0)+1,0))))</f>
        <v>12942241.850000001</v>
      </c>
      <c r="V60" s="17">
        <f ca="1">IF(OR(INDIRECT(CONCATENATE("'2018-05'!V",TEXT(MATCH($C60,'2018-05'!$C$2:$C$100,0)+1,0)))="",INDIRECT(CONCATENATE("'2018-04'!V",TEXT(MATCH($C60,'2018-04'!$C$2:$C$100,0)+1,0)))="",AND(INDIRECT(CONCATENATE("'2018-05'!V",TEXT(MATCH($C60,'2018-05'!$C$2:$C$100,0)+1,0)))="",INDIRECT(CONCATENATE("'2018-04'!V",TEXT(MATCH($C60,'2018-04'!$C$2:$C$100,0)+1,0)))="")),"Н/Д",INDIRECT(CONCATENATE("'2018-05'!V",TEXT(MATCH($C60,'2018-05'!$C$2:$C$100,0)+1,0)))-INDIRECT(CONCATENATE("'2018-04'!V",TEXT(MATCH($C60,'2018-04'!$C$2:$C$100,0)+1,0))))</f>
        <v>2584094057.0900002</v>
      </c>
      <c r="W60" s="17">
        <f ca="1">IF(OR(INDIRECT(CONCATENATE("'2018-05'!W",TEXT(MATCH($C60,'2018-05'!$C$2:$C$100,0)+1,0)))="",INDIRECT(CONCATENATE("'2018-04'!W",TEXT(MATCH($C60,'2018-04'!$C$2:$C$100,0)+1,0)))="",AND(INDIRECT(CONCATENATE("'2018-05'!W",TEXT(MATCH($C60,'2018-05'!$C$2:$C$100,0)+1,0)))="",INDIRECT(CONCATENATE("'2018-04'!W",TEXT(MATCH($C60,'2018-04'!$C$2:$C$100,0)+1,0)))="")),"Н/Д",INDIRECT(CONCATENATE("'2018-05'!W",TEXT(MATCH($C60,'2018-05'!$C$2:$C$100,0)+1,0)))-INDIRECT(CONCATENATE("'2018-04'!W",TEXT(MATCH($C60,'2018-04'!$C$2:$C$100,0)+1,0))))</f>
        <v>53135948958.660004</v>
      </c>
    </row>
    <row r="61" spans="1:23" x14ac:dyDescent="0.25">
      <c r="A61" s="2" t="s">
        <v>80</v>
      </c>
      <c r="B61" s="2" t="s">
        <v>86</v>
      </c>
      <c r="C61" s="15">
        <v>71900000</v>
      </c>
      <c r="D61" s="2" t="s">
        <v>208</v>
      </c>
      <c r="E61" s="17">
        <f ca="1">IF(OR(INDIRECT(CONCATENATE("'2018-05'!E",TEXT(MATCH($C61,'2018-05'!$C$2:$C$100,0)+1,0)))="",INDIRECT(CONCATENATE("'2018-04'!E",TEXT(MATCH($C61,'2018-04'!$C$2:$C$100,0)+1,0)))="",AND(INDIRECT(CONCATENATE("'2018-05'!E",TEXT(MATCH($C61,'2018-05'!$C$2:$C$100,0)+1,0)))="",INDIRECT(CONCATENATE("'2018-04'!E",TEXT(MATCH($C61,'2018-04'!$C$2:$C$100,0)+1,0)))="")),"Н/Д",INDIRECT(CONCATENATE("'2018-05'!E",TEXT(MATCH($C61,'2018-05'!$C$2:$C$100,0)+1,0)))-INDIRECT(CONCATENATE("'2018-04'!E",TEXT(MATCH($C61,'2018-04'!$C$2:$C$100,0)+1,0))))</f>
        <v>27885699437.829994</v>
      </c>
      <c r="F61" s="17">
        <f ca="1">IF(OR(INDIRECT(CONCATENATE("'2018-05'!F",TEXT(MATCH($C61,'2018-05'!$C$2:$C$100,0)+1,0)))="",INDIRECT(CONCATENATE("'2018-04'!F",TEXT(MATCH($C61,'2018-04'!$C$2:$C$100,0)+1,0)))="",AND(INDIRECT(CONCATENATE("'2018-05'!F",TEXT(MATCH($C61,'2018-05'!$C$2:$C$100,0)+1,0)))="",INDIRECT(CONCATENATE("'2018-04'!F",TEXT(MATCH($C61,'2018-04'!$C$2:$C$100,0)+1,0)))="")),"Н/Д",INDIRECT(CONCATENATE("'2018-05'!F",TEXT(MATCH($C61,'2018-05'!$C$2:$C$100,0)+1,0)))-INDIRECT(CONCATENATE("'2018-04'!F",TEXT(MATCH($C61,'2018-04'!$C$2:$C$100,0)+1,0))))</f>
        <v>27729362947.400002</v>
      </c>
      <c r="G61" s="17">
        <f ca="1">IF(OR(INDIRECT(CONCATENATE("'2018-05'!G",TEXT(MATCH($C61,'2018-05'!$C$2:$C$100,0)+1,0)))="",INDIRECT(CONCATENATE("'2018-04'!G",TEXT(MATCH($C61,'2018-04'!$C$2:$C$100,0)+1,0)))="",AND(INDIRECT(CONCATENATE("'2018-05'!G",TEXT(MATCH($C61,'2018-05'!$C$2:$C$100,0)+1,0)))="",INDIRECT(CONCATENATE("'2018-04'!G",TEXT(MATCH($C61,'2018-04'!$C$2:$C$100,0)+1,0)))="")),"Н/Д",INDIRECT(CONCATENATE("'2018-05'!G",TEXT(MATCH($C61,'2018-05'!$C$2:$C$100,0)+1,0)))-INDIRECT(CONCATENATE("'2018-04'!G",TEXT(MATCH($C61,'2018-04'!$C$2:$C$100,0)+1,0))))</f>
        <v>4151860571</v>
      </c>
      <c r="H61" s="17">
        <f ca="1">IF(OR(INDIRECT(CONCATENATE("'2018-05'!H",TEXT(MATCH($C61,'2018-05'!$C$2:$C$100,0)+1,0)))="",INDIRECT(CONCATENATE("'2018-04'!H",TEXT(MATCH($C61,'2018-04'!$C$2:$C$100,0)+1,0)))="",AND(INDIRECT(CONCATENATE("'2018-05'!H",TEXT(MATCH($C61,'2018-05'!$C$2:$C$100,0)+1,0)))="",INDIRECT(CONCATENATE("'2018-04'!H",TEXT(MATCH($C61,'2018-04'!$C$2:$C$100,0)+1,0)))="")),"Н/Д",INDIRECT(CONCATENATE("'2018-05'!H",TEXT(MATCH($C61,'2018-05'!$C$2:$C$100,0)+1,0)))-INDIRECT(CONCATENATE("'2018-04'!H",TEXT(MATCH($C61,'2018-04'!$C$2:$C$100,0)+1,0))))</f>
        <v>4675761151.5799999</v>
      </c>
      <c r="I61" s="17">
        <f ca="1">IF(OR(INDIRECT(CONCATENATE("'2018-05'!I",TEXT(MATCH($C61,'2018-05'!$C$2:$C$100,0)+1,0)))="",INDIRECT(CONCATENATE("'2018-04'!I",TEXT(MATCH($C61,'2018-04'!$C$2:$C$100,0)+1,0)))="",AND(INDIRECT(CONCATENATE("'2018-05'!I",TEXT(MATCH($C61,'2018-05'!$C$2:$C$100,0)+1,0)))="",INDIRECT(CONCATENATE("'2018-04'!I",TEXT(MATCH($C61,'2018-04'!$C$2:$C$100,0)+1,0)))="")),"Н/Д",INDIRECT(CONCATENATE("'2018-05'!I",TEXT(MATCH($C61,'2018-05'!$C$2:$C$100,0)+1,0)))-INDIRECT(CONCATENATE("'2018-04'!I",TEXT(MATCH($C61,'2018-04'!$C$2:$C$100,0)+1,0))))</f>
        <v>186682257.33999997</v>
      </c>
      <c r="J61" s="17" t="str">
        <f ca="1">IF(OR(INDIRECT(CONCATENATE("'2018-05'!J",TEXT(MATCH($C61,'2018-05'!$C$2:$C$100,0)+1,0)))="",INDIRECT(CONCATENATE("'2018-04'!J",TEXT(MATCH($C61,'2018-04'!$C$2:$C$100,0)+1,0)))="",AND(INDIRECT(CONCATENATE("'2018-05'!J",TEXT(MATCH($C61,'2018-05'!$C$2:$C$100,0)+1,0)))="",INDIRECT(CONCATENATE("'2018-04'!J",TEXT(MATCH($C61,'2018-04'!$C$2:$C$100,0)+1,0)))="")),"Н/Д",INDIRECT(CONCATENATE("'2018-05'!J",TEXT(MATCH($C61,'2018-05'!$C$2:$C$100,0)+1,0)))-INDIRECT(CONCATENATE("'2018-04'!J",TEXT(MATCH($C61,'2018-04'!$C$2:$C$100,0)+1,0))))</f>
        <v>Н/Д</v>
      </c>
      <c r="K61" s="17">
        <f ca="1">IF(OR(INDIRECT(CONCATENATE("'2018-05'!K",TEXT(MATCH($C61,'2018-05'!$C$2:$C$100,0)+1,0)))="",INDIRECT(CONCATENATE("'2018-04'!K",TEXT(MATCH($C61,'2018-04'!$C$2:$C$100,0)+1,0)))="",AND(INDIRECT(CONCATENATE("'2018-05'!K",TEXT(MATCH($C61,'2018-05'!$C$2:$C$100,0)+1,0)))="",INDIRECT(CONCATENATE("'2018-04'!K",TEXT(MATCH($C61,'2018-04'!$C$2:$C$100,0)+1,0)))="")),"Н/Д",INDIRECT(CONCATENATE("'2018-05'!K",TEXT(MATCH($C61,'2018-05'!$C$2:$C$100,0)+1,0)))-INDIRECT(CONCATENATE("'2018-04'!K",TEXT(MATCH($C61,'2018-04'!$C$2:$C$100,0)+1,0))))</f>
        <v>511820566.13999999</v>
      </c>
      <c r="L61" s="17">
        <f ca="1">IF(OR(INDIRECT(CONCATENATE("'2018-05'!L",TEXT(MATCH($C61,'2018-05'!$C$2:$C$100,0)+1,0)))="",INDIRECT(CONCATENATE("'2018-04'!L",TEXT(MATCH($C61,'2018-04'!$C$2:$C$100,0)+1,0)))="",AND(INDIRECT(CONCATENATE("'2018-05'!L",TEXT(MATCH($C61,'2018-05'!$C$2:$C$100,0)+1,0)))="",INDIRECT(CONCATENATE("'2018-04'!L",TEXT(MATCH($C61,'2018-04'!$C$2:$C$100,0)+1,0)))="")),"Н/Д",INDIRECT(CONCATENATE("'2018-05'!L",TEXT(MATCH($C61,'2018-05'!$C$2:$C$100,0)+1,0)))-INDIRECT(CONCATENATE("'2018-04'!L",TEXT(MATCH($C61,'2018-04'!$C$2:$C$100,0)+1,0))))</f>
        <v>17569716922.450001</v>
      </c>
      <c r="M61" s="17">
        <f ca="1">IF(OR(INDIRECT(CONCATENATE("'2018-05'!M",TEXT(MATCH($C61,'2018-05'!$C$2:$C$100,0)+1,0)))="",INDIRECT(CONCATENATE("'2018-04'!M",TEXT(MATCH($C61,'2018-04'!$C$2:$C$100,0)+1,0)))="",AND(INDIRECT(CONCATENATE("'2018-05'!M",TEXT(MATCH($C61,'2018-05'!$C$2:$C$100,0)+1,0)))="",INDIRECT(CONCATENATE("'2018-04'!M",TEXT(MATCH($C61,'2018-04'!$C$2:$C$100,0)+1,0)))="")),"Н/Д",INDIRECT(CONCATENATE("'2018-05'!M",TEXT(MATCH($C61,'2018-05'!$C$2:$C$100,0)+1,0)))-INDIRECT(CONCATENATE("'2018-04'!M",TEXT(MATCH($C61,'2018-04'!$C$2:$C$100,0)+1,0))))</f>
        <v>23499307.809999987</v>
      </c>
      <c r="N61" s="17">
        <f ca="1">IF(OR(INDIRECT(CONCATENATE("'2018-05'!N",TEXT(MATCH($C61,'2018-05'!$C$2:$C$100,0)+1,0)))="",INDIRECT(CONCATENATE("'2018-04'!N",TEXT(MATCH($C61,'2018-04'!$C$2:$C$100,0)+1,0)))="",AND(INDIRECT(CONCATENATE("'2018-05'!N",TEXT(MATCH($C61,'2018-05'!$C$2:$C$100,0)+1,0)))="",INDIRECT(CONCATENATE("'2018-04'!N",TEXT(MATCH($C61,'2018-04'!$C$2:$C$100,0)+1,0)))="")),"Н/Д",INDIRECT(CONCATENATE("'2018-05'!N",TEXT(MATCH($C61,'2018-05'!$C$2:$C$100,0)+1,0)))-INDIRECT(CONCATENATE("'2018-04'!NE",TEXT(MATCH($C61,'2018-04'!$C$2:$C$100,0)+1,0))))</f>
        <v>115145215.48</v>
      </c>
      <c r="O61" s="17">
        <f ca="1">IF(OR(INDIRECT(CONCATENATE("'2018-05'!O",TEXT(MATCH($C61,'2018-05'!$C$2:$C$100,0)+1,0)))="",INDIRECT(CONCATENATE("'2018-04'!O",TEXT(MATCH($C61,'2018-04'!$C$2:$C$100,0)+1,0)))="",AND(INDIRECT(CONCATENATE("'2018-05'!O",TEXT(MATCH($C61,'2018-05'!$C$2:$C$100,0)+1,0)))="",INDIRECT(CONCATENATE("'2018-04'!O",TEXT(MATCH($C61,'2018-04'!$C$2:$C$100,0)+1,0)))="")),"Н/Д",INDIRECT(CONCATENATE("'2018-05'!O",TEXT(MATCH($C61,'2018-05'!$C$2:$C$100,0)+1,0)))-INDIRECT(CONCATENATE("'2018-04'!O",TEXT(MATCH($C61,'2018-04'!$C$2:$C$100,0)+1,0))))</f>
        <v>964.65999999999985</v>
      </c>
      <c r="P61" s="17">
        <f ca="1">IF(OR(INDIRECT(CONCATENATE("'2018-05'!P",TEXT(MATCH($C61,'2018-05'!$C$2:$C$100,0)+1,0)))="",INDIRECT(CONCATENATE("'2018-04'!P",TEXT(MATCH($C61,'2018-04'!$C$2:$C$100,0)+1,0)))="",AND(INDIRECT(CONCATENATE("'2018-05'!P",TEXT(MATCH($C61,'2018-05'!$C$2:$C$100,0)+1,0)))="",INDIRECT(CONCATENATE("'2018-04'!P",TEXT(MATCH($C61,'2018-04'!$C$2:$C$100,0)+1,0)))="")),"Н/Д",INDIRECT(CONCATENATE("'2018-05'!P",TEXT(MATCH($C61,'2018-05'!$C$2:$C$100,0)+1,0)))-INDIRECT(CONCATENATE("'2018-04'!P",TEXT(MATCH($C61,'2018-04'!$C$2:$C$100,0)+1,0))))</f>
        <v>278781832.68000007</v>
      </c>
      <c r="Q61" s="17">
        <f ca="1">IF(OR(INDIRECT(CONCATENATE("'2018-05'!Q",TEXT(MATCH($C61,'2018-05'!$C$2:$C$100,0)+1,0)))="",INDIRECT(CONCATENATE("'2018-04'!Q",TEXT(MATCH($C61,'2018-04'!$C$2:$C$100,0)+1,0)))="",AND(INDIRECT(CONCATENATE("'2018-05'!Q",TEXT(MATCH($C61,'2018-05'!$C$2:$C$100,0)+1,0)))="",INDIRECT(CONCATENATE("'2018-04'!Q",TEXT(MATCH($C61,'2018-04'!$C$2:$C$100,0)+1,0)))="")),"Н/Д",INDIRECT(CONCATENATE("'2018-05'!Q",TEXT(MATCH($C61,'2018-05'!$C$2:$C$100,0)+1,0)))-INDIRECT(CONCATENATE("'2018-04'!Q",TEXT(MATCH($C61,'2018-04'!$C$2:$C$100,0)+1,0))))</f>
        <v>89068626.100000024</v>
      </c>
      <c r="R61" s="17">
        <f ca="1">IF(OR(INDIRECT(CONCATENATE("'2018-05'!R",TEXT(MATCH($C61,'2018-05'!$C$2:$C$100,0)+1,0)))="",INDIRECT(CONCATENATE("'2018-04'!R",TEXT(MATCH($C61,'2018-04'!$C$2:$C$100,0)+1,0)))="",AND(INDIRECT(CONCATENATE("'2018-05'!R",TEXT(MATCH($C61,'2018-05'!$C$2:$C$100,0)+1,0)))="",INDIRECT(CONCATENATE("'2018-04'!R",TEXT(MATCH($C61,'2018-04'!$C$2:$C$100,0)+1,0)))="")),"Н/Д",INDIRECT(CONCATENATE("'2018-05'!R",TEXT(MATCH($C61,'2018-05'!$C$2:$C$100,0)+1,0)))-INDIRECT(CONCATENATE("'2018-04'!R",TEXT(MATCH($C61,'2018-04'!$C$2:$C$100,0)+1,0))))</f>
        <v>37740969.640000015</v>
      </c>
      <c r="S61" s="17">
        <f ca="1">IF(OR(INDIRECT(CONCATENATE("'2018-05'!S",TEXT(MATCH($C61,'2018-05'!$C$2:$C$100,0)+1,0)))="",INDIRECT(CONCATENATE("'2018-04'!S",TEXT(MATCH($C61,'2018-04'!$C$2:$C$100,0)+1,0)))="",AND(INDIRECT(CONCATENATE("'2018-05'!S",TEXT(MATCH($C61,'2018-05'!$C$2:$C$100,0)+1,0)))="",INDIRECT(CONCATENATE("'2018-04'!S",TEXT(MATCH($C61,'2018-04'!$C$2:$C$100,0)+1,0)))="")),"Н/Д",INDIRECT(CONCATENATE("'2018-05'!S",TEXT(MATCH($C61,'2018-05'!$C$2:$C$100,0)+1,0)))-INDIRECT(CONCATENATE("'2018-04'!S",TEXT(MATCH($C61,'2018-04'!$C$2:$C$100,0)+1,0))))</f>
        <v>9250</v>
      </c>
      <c r="T61" s="17">
        <f ca="1">IF(OR(INDIRECT(CONCATENATE("'2018-05'!T",TEXT(MATCH($C61,'2018-05'!$C$2:$C$100,0)+1,0)))="",INDIRECT(CONCATENATE("'2018-04'!T",TEXT(MATCH($C61,'2018-04'!$C$2:$C$100,0)+1,0)))="",AND(INDIRECT(CONCATENATE("'2018-05'!T",TEXT(MATCH($C61,'2018-05'!$C$2:$C$100,0)+1,0)))="",INDIRECT(CONCATENATE("'2018-04'!T",TEXT(MATCH($C61,'2018-04'!$C$2:$C$100,0)+1,0)))="")),"Н/Д",INDIRECT(CONCATENATE("'2018-05'!T",TEXT(MATCH($C61,'2018-05'!$C$2:$C$100,0)+1,0)))-INDIRECT(CONCATENATE("'2018-04'!T",TEXT(MATCH($C61,'2018-04'!$C$2:$C$100,0)+1,0))))</f>
        <v>76585934.679999977</v>
      </c>
      <c r="U61" s="17">
        <f ca="1">IF(OR(INDIRECT(CONCATENATE("'2018-05'!U",TEXT(MATCH($C61,'2018-05'!$C$2:$C$100,0)+1,0)))="",INDIRECT(CONCATENATE("'2018-04'!U",TEXT(MATCH($C61,'2018-04'!$C$2:$C$100,0)+1,0)))="",AND(INDIRECT(CONCATENATE("'2018-05'!U",TEXT(MATCH($C61,'2018-05'!$C$2:$C$100,0)+1,0)))="",INDIRECT(CONCATENATE("'2018-04'!U",TEXT(MATCH($C61,'2018-04'!$C$2:$C$100,0)+1,0)))="")),"Н/Д",INDIRECT(CONCATENATE("'2018-05'!U",TEXT(MATCH($C61,'2018-05'!$C$2:$C$100,0)+1,0)))-INDIRECT(CONCATENATE("'2018-04'!U",TEXT(MATCH($C61,'2018-04'!$C$2:$C$100,0)+1,0))))</f>
        <v>6822043.5099999988</v>
      </c>
      <c r="V61" s="17">
        <f ca="1">IF(OR(INDIRECT(CONCATENATE("'2018-05'!V",TEXT(MATCH($C61,'2018-05'!$C$2:$C$100,0)+1,0)))="",INDIRECT(CONCATENATE("'2018-04'!V",TEXT(MATCH($C61,'2018-04'!$C$2:$C$100,0)+1,0)))="",AND(INDIRECT(CONCATENATE("'2018-05'!V",TEXT(MATCH($C61,'2018-05'!$C$2:$C$100,0)+1,0)))="",INDIRECT(CONCATENATE("'2018-04'!V",TEXT(MATCH($C61,'2018-04'!$C$2:$C$100,0)+1,0)))="")),"Н/Д",INDIRECT(CONCATENATE("'2018-05'!V",TEXT(MATCH($C61,'2018-05'!$C$2:$C$100,0)+1,0)))-INDIRECT(CONCATENATE("'2018-04'!V",TEXT(MATCH($C61,'2018-04'!$C$2:$C$100,0)+1,0))))</f>
        <v>156336490.42999995</v>
      </c>
      <c r="W61" s="17">
        <f ca="1">IF(OR(INDIRECT(CONCATENATE("'2018-05'!W",TEXT(MATCH($C61,'2018-05'!$C$2:$C$100,0)+1,0)))="",INDIRECT(CONCATENATE("'2018-04'!W",TEXT(MATCH($C61,'2018-04'!$C$2:$C$100,0)+1,0)))="",AND(INDIRECT(CONCATENATE("'2018-05'!W",TEXT(MATCH($C61,'2018-05'!$C$2:$C$100,0)+1,0)))="",INDIRECT(CONCATENATE("'2018-04'!W",TEXT(MATCH($C61,'2018-04'!$C$2:$C$100,0)+1,0)))="")),"Н/Д",INDIRECT(CONCATENATE("'2018-05'!W",TEXT(MATCH($C61,'2018-05'!$C$2:$C$100,0)+1,0)))-INDIRECT(CONCATENATE("'2018-04'!W",TEXT(MATCH($C61,'2018-04'!$C$2:$C$100,0)+1,0))))</f>
        <v>83407828883.099991</v>
      </c>
    </row>
    <row r="62" spans="1:23" x14ac:dyDescent="0.25">
      <c r="A62" s="2" t="s">
        <v>87</v>
      </c>
      <c r="B62" s="2" t="s">
        <v>88</v>
      </c>
      <c r="C62" s="15">
        <v>14000000</v>
      </c>
      <c r="D62" s="2" t="s">
        <v>208</v>
      </c>
      <c r="E62" s="17">
        <f ca="1">IF(OR(INDIRECT(CONCATENATE("'2018-05'!E",TEXT(MATCH($C62,'2018-05'!$C$2:$C$100,0)+1,0)))="",INDIRECT(CONCATENATE("'2018-04'!E",TEXT(MATCH($C62,'2018-04'!$C$2:$C$100,0)+1,0)))="",AND(INDIRECT(CONCATENATE("'2018-05'!E",TEXT(MATCH($C62,'2018-05'!$C$2:$C$100,0)+1,0)))="",INDIRECT(CONCATENATE("'2018-04'!E",TEXT(MATCH($C62,'2018-04'!$C$2:$C$100,0)+1,0)))="")),"Н/Д",INDIRECT(CONCATENATE("'2018-05'!E",TEXT(MATCH($C62,'2018-05'!$C$2:$C$100,0)+1,0)))-INDIRECT(CONCATENATE("'2018-04'!E",TEXT(MATCH($C62,'2018-04'!$C$2:$C$100,0)+1,0))))</f>
        <v>9120680518.9600029</v>
      </c>
      <c r="F62" s="17">
        <f ca="1">IF(OR(INDIRECT(CONCATENATE("'2018-05'!F",TEXT(MATCH($C62,'2018-05'!$C$2:$C$100,0)+1,0)))="",INDIRECT(CONCATENATE("'2018-04'!F",TEXT(MATCH($C62,'2018-04'!$C$2:$C$100,0)+1,0)))="",AND(INDIRECT(CONCATENATE("'2018-05'!F",TEXT(MATCH($C62,'2018-05'!$C$2:$C$100,0)+1,0)))="",INDIRECT(CONCATENATE("'2018-04'!F",TEXT(MATCH($C62,'2018-04'!$C$2:$C$100,0)+1,0)))="")),"Н/Д",INDIRECT(CONCATENATE("'2018-05'!F",TEXT(MATCH($C62,'2018-05'!$C$2:$C$100,0)+1,0)))-INDIRECT(CONCATENATE("'2018-04'!F",TEXT(MATCH($C62,'2018-04'!$C$2:$C$100,0)+1,0))))</f>
        <v>6934592555.7800026</v>
      </c>
      <c r="G62" s="17">
        <f ca="1">IF(OR(INDIRECT(CONCATENATE("'2018-05'!G",TEXT(MATCH($C62,'2018-05'!$C$2:$C$100,0)+1,0)))="",INDIRECT(CONCATENATE("'2018-04'!G",TEXT(MATCH($C62,'2018-04'!$C$2:$C$100,0)+1,0)))="",AND(INDIRECT(CONCATENATE("'2018-05'!G",TEXT(MATCH($C62,'2018-05'!$C$2:$C$100,0)+1,0)))="",INDIRECT(CONCATENATE("'2018-04'!G",TEXT(MATCH($C62,'2018-04'!$C$2:$C$100,0)+1,0)))="")),"Н/Д",INDIRECT(CONCATENATE("'2018-05'!G",TEXT(MATCH($C62,'2018-05'!$C$2:$C$100,0)+1,0)))-INDIRECT(CONCATENATE("'2018-04'!G",TEXT(MATCH($C62,'2018-04'!$C$2:$C$100,0)+1,0))))</f>
        <v>546519018.4800005</v>
      </c>
      <c r="H62" s="17">
        <f ca="1">IF(OR(INDIRECT(CONCATENATE("'2018-05'!H",TEXT(MATCH($C62,'2018-05'!$C$2:$C$100,0)+1,0)))="",INDIRECT(CONCATENATE("'2018-04'!H",TEXT(MATCH($C62,'2018-04'!$C$2:$C$100,0)+1,0)))="",AND(INDIRECT(CONCATENATE("'2018-05'!H",TEXT(MATCH($C62,'2018-05'!$C$2:$C$100,0)+1,0)))="",INDIRECT(CONCATENATE("'2018-04'!H",TEXT(MATCH($C62,'2018-04'!$C$2:$C$100,0)+1,0)))="")),"Н/Д",INDIRECT(CONCATENATE("'2018-05'!H",TEXT(MATCH($C62,'2018-05'!$C$2:$C$100,0)+1,0)))-INDIRECT(CONCATENATE("'2018-04'!H",TEXT(MATCH($C62,'2018-04'!$C$2:$C$100,0)+1,0))))</f>
        <v>2122754275.25</v>
      </c>
      <c r="I62" s="17">
        <f ca="1">IF(OR(INDIRECT(CONCATENATE("'2018-05'!I",TEXT(MATCH($C62,'2018-05'!$C$2:$C$100,0)+1,0)))="",INDIRECT(CONCATENATE("'2018-04'!I",TEXT(MATCH($C62,'2018-04'!$C$2:$C$100,0)+1,0)))="",AND(INDIRECT(CONCATENATE("'2018-05'!I",TEXT(MATCH($C62,'2018-05'!$C$2:$C$100,0)+1,0)))="",INDIRECT(CONCATENATE("'2018-04'!I",TEXT(MATCH($C62,'2018-04'!$C$2:$C$100,0)+1,0)))="")),"Н/Д",INDIRECT(CONCATENATE("'2018-05'!I",TEXT(MATCH($C62,'2018-05'!$C$2:$C$100,0)+1,0)))-INDIRECT(CONCATENATE("'2018-04'!I",TEXT(MATCH($C62,'2018-04'!$C$2:$C$100,0)+1,0))))</f>
        <v>562100873.68000007</v>
      </c>
      <c r="J62" s="17" t="str">
        <f ca="1">IF(OR(INDIRECT(CONCATENATE("'2018-05'!J",TEXT(MATCH($C62,'2018-05'!$C$2:$C$100,0)+1,0)))="",INDIRECT(CONCATENATE("'2018-04'!J",TEXT(MATCH($C62,'2018-04'!$C$2:$C$100,0)+1,0)))="",AND(INDIRECT(CONCATENATE("'2018-05'!J",TEXT(MATCH($C62,'2018-05'!$C$2:$C$100,0)+1,0)))="",INDIRECT(CONCATENATE("'2018-04'!J",TEXT(MATCH($C62,'2018-04'!$C$2:$C$100,0)+1,0)))="")),"Н/Д",INDIRECT(CONCATENATE("'2018-05'!J",TEXT(MATCH($C62,'2018-05'!$C$2:$C$100,0)+1,0)))-INDIRECT(CONCATENATE("'2018-04'!J",TEXT(MATCH($C62,'2018-04'!$C$2:$C$100,0)+1,0))))</f>
        <v>Н/Д</v>
      </c>
      <c r="K62" s="17">
        <f ca="1">IF(OR(INDIRECT(CONCATENATE("'2018-05'!K",TEXT(MATCH($C62,'2018-05'!$C$2:$C$100,0)+1,0)))="",INDIRECT(CONCATENATE("'2018-04'!K",TEXT(MATCH($C62,'2018-04'!$C$2:$C$100,0)+1,0)))="",AND(INDIRECT(CONCATENATE("'2018-05'!K",TEXT(MATCH($C62,'2018-05'!$C$2:$C$100,0)+1,0)))="",INDIRECT(CONCATENATE("'2018-04'!K",TEXT(MATCH($C62,'2018-04'!$C$2:$C$100,0)+1,0)))="")),"Н/Д",INDIRECT(CONCATENATE("'2018-05'!K",TEXT(MATCH($C62,'2018-05'!$C$2:$C$100,0)+1,0)))-INDIRECT(CONCATENATE("'2018-04'!K",TEXT(MATCH($C62,'2018-04'!$C$2:$C$100,0)+1,0))))</f>
        <v>799806715.10000014</v>
      </c>
      <c r="L62" s="17">
        <f ca="1">IF(OR(INDIRECT(CONCATENATE("'2018-05'!L",TEXT(MATCH($C62,'2018-05'!$C$2:$C$100,0)+1,0)))="",INDIRECT(CONCATENATE("'2018-04'!L",TEXT(MATCH($C62,'2018-04'!$C$2:$C$100,0)+1,0)))="",AND(INDIRECT(CONCATENATE("'2018-05'!L",TEXT(MATCH($C62,'2018-05'!$C$2:$C$100,0)+1,0)))="",INDIRECT(CONCATENATE("'2018-04'!L",TEXT(MATCH($C62,'2018-04'!$C$2:$C$100,0)+1,0)))="")),"Н/Д",INDIRECT(CONCATENATE("'2018-05'!L",TEXT(MATCH($C62,'2018-05'!$C$2:$C$100,0)+1,0)))-INDIRECT(CONCATENATE("'2018-04'!L",TEXT(MATCH($C62,'2018-04'!$C$2:$C$100,0)+1,0))))</f>
        <v>2229060264.3600001</v>
      </c>
      <c r="M62" s="17">
        <f ca="1">IF(OR(INDIRECT(CONCATENATE("'2018-05'!M",TEXT(MATCH($C62,'2018-05'!$C$2:$C$100,0)+1,0)))="",INDIRECT(CONCATENATE("'2018-04'!M",TEXT(MATCH($C62,'2018-04'!$C$2:$C$100,0)+1,0)))="",AND(INDIRECT(CONCATENATE("'2018-05'!M",TEXT(MATCH($C62,'2018-05'!$C$2:$C$100,0)+1,0)))="",INDIRECT(CONCATENATE("'2018-04'!M",TEXT(MATCH($C62,'2018-04'!$C$2:$C$100,0)+1,0)))="")),"Н/Д",INDIRECT(CONCATENATE("'2018-05'!M",TEXT(MATCH($C62,'2018-05'!$C$2:$C$100,0)+1,0)))-INDIRECT(CONCATENATE("'2018-04'!M",TEXT(MATCH($C62,'2018-04'!$C$2:$C$100,0)+1,0))))</f>
        <v>62266636.590000004</v>
      </c>
      <c r="N62" s="17">
        <f ca="1">IF(OR(INDIRECT(CONCATENATE("'2018-05'!N",TEXT(MATCH($C62,'2018-05'!$C$2:$C$100,0)+1,0)))="",INDIRECT(CONCATENATE("'2018-04'!N",TEXT(MATCH($C62,'2018-04'!$C$2:$C$100,0)+1,0)))="",AND(INDIRECT(CONCATENATE("'2018-05'!N",TEXT(MATCH($C62,'2018-05'!$C$2:$C$100,0)+1,0)))="",INDIRECT(CONCATENATE("'2018-04'!N",TEXT(MATCH($C62,'2018-04'!$C$2:$C$100,0)+1,0)))="")),"Н/Д",INDIRECT(CONCATENATE("'2018-05'!N",TEXT(MATCH($C62,'2018-05'!$C$2:$C$100,0)+1,0)))-INDIRECT(CONCATENATE("'2018-04'!NE",TEXT(MATCH($C62,'2018-04'!$C$2:$C$100,0)+1,0))))</f>
        <v>148049125.78</v>
      </c>
      <c r="O62" s="17">
        <f ca="1">IF(OR(INDIRECT(CONCATENATE("'2018-05'!O",TEXT(MATCH($C62,'2018-05'!$C$2:$C$100,0)+1,0)))="",INDIRECT(CONCATENATE("'2018-04'!O",TEXT(MATCH($C62,'2018-04'!$C$2:$C$100,0)+1,0)))="",AND(INDIRECT(CONCATENATE("'2018-05'!O",TEXT(MATCH($C62,'2018-05'!$C$2:$C$100,0)+1,0)))="",INDIRECT(CONCATENATE("'2018-04'!O",TEXT(MATCH($C62,'2018-04'!$C$2:$C$100,0)+1,0)))="")),"Н/Д",INDIRECT(CONCATENATE("'2018-05'!O",TEXT(MATCH($C62,'2018-05'!$C$2:$C$100,0)+1,0)))-INDIRECT(CONCATENATE("'2018-04'!O",TEXT(MATCH($C62,'2018-04'!$C$2:$C$100,0)+1,0))))</f>
        <v>68457.209999999992</v>
      </c>
      <c r="P62" s="17">
        <f ca="1">IF(OR(INDIRECT(CONCATENATE("'2018-05'!P",TEXT(MATCH($C62,'2018-05'!$C$2:$C$100,0)+1,0)))="",INDIRECT(CONCATENATE("'2018-04'!P",TEXT(MATCH($C62,'2018-04'!$C$2:$C$100,0)+1,0)))="",AND(INDIRECT(CONCATENATE("'2018-05'!P",TEXT(MATCH($C62,'2018-05'!$C$2:$C$100,0)+1,0)))="",INDIRECT(CONCATENATE("'2018-04'!P",TEXT(MATCH($C62,'2018-04'!$C$2:$C$100,0)+1,0)))="")),"Н/Д",INDIRECT(CONCATENATE("'2018-05'!P",TEXT(MATCH($C62,'2018-05'!$C$2:$C$100,0)+1,0)))-INDIRECT(CONCATENATE("'2018-04'!P",TEXT(MATCH($C62,'2018-04'!$C$2:$C$100,0)+1,0))))</f>
        <v>402096404.67000008</v>
      </c>
      <c r="Q62" s="17">
        <f ca="1">IF(OR(INDIRECT(CONCATENATE("'2018-05'!Q",TEXT(MATCH($C62,'2018-05'!$C$2:$C$100,0)+1,0)))="",INDIRECT(CONCATENATE("'2018-04'!Q",TEXT(MATCH($C62,'2018-04'!$C$2:$C$100,0)+1,0)))="",AND(INDIRECT(CONCATENATE("'2018-05'!Q",TEXT(MATCH($C62,'2018-05'!$C$2:$C$100,0)+1,0)))="",INDIRECT(CONCATENATE("'2018-04'!Q",TEXT(MATCH($C62,'2018-04'!$C$2:$C$100,0)+1,0)))="")),"Н/Д",INDIRECT(CONCATENATE("'2018-05'!Q",TEXT(MATCH($C62,'2018-05'!$C$2:$C$100,0)+1,0)))-INDIRECT(CONCATENATE("'2018-04'!Q",TEXT(MATCH($C62,'2018-04'!$C$2:$C$100,0)+1,0))))</f>
        <v>30011330.410000004</v>
      </c>
      <c r="R62" s="17">
        <f ca="1">IF(OR(INDIRECT(CONCATENATE("'2018-05'!R",TEXT(MATCH($C62,'2018-05'!$C$2:$C$100,0)+1,0)))="",INDIRECT(CONCATENATE("'2018-04'!R",TEXT(MATCH($C62,'2018-04'!$C$2:$C$100,0)+1,0)))="",AND(INDIRECT(CONCATENATE("'2018-05'!R",TEXT(MATCH($C62,'2018-05'!$C$2:$C$100,0)+1,0)))="",INDIRECT(CONCATENATE("'2018-04'!R",TEXT(MATCH($C62,'2018-04'!$C$2:$C$100,0)+1,0)))="")),"Н/Д",INDIRECT(CONCATENATE("'2018-05'!R",TEXT(MATCH($C62,'2018-05'!$C$2:$C$100,0)+1,0)))-INDIRECT(CONCATENATE("'2018-04'!R",TEXT(MATCH($C62,'2018-04'!$C$2:$C$100,0)+1,0))))</f>
        <v>41185065.439999998</v>
      </c>
      <c r="S62" s="17">
        <f ca="1">IF(OR(INDIRECT(CONCATENATE("'2018-05'!S",TEXT(MATCH($C62,'2018-05'!$C$2:$C$100,0)+1,0)))="",INDIRECT(CONCATENATE("'2018-04'!S",TEXT(MATCH($C62,'2018-04'!$C$2:$C$100,0)+1,0)))="",AND(INDIRECT(CONCATENATE("'2018-05'!S",TEXT(MATCH($C62,'2018-05'!$C$2:$C$100,0)+1,0)))="",INDIRECT(CONCATENATE("'2018-04'!S",TEXT(MATCH($C62,'2018-04'!$C$2:$C$100,0)+1,0)))="")),"Н/Д",INDIRECT(CONCATENATE("'2018-05'!S",TEXT(MATCH($C62,'2018-05'!$C$2:$C$100,0)+1,0)))-INDIRECT(CONCATENATE("'2018-04'!S",TEXT(MATCH($C62,'2018-04'!$C$2:$C$100,0)+1,0))))</f>
        <v>1367290.4</v>
      </c>
      <c r="T62" s="17">
        <f ca="1">IF(OR(INDIRECT(CONCATENATE("'2018-05'!T",TEXT(MATCH($C62,'2018-05'!$C$2:$C$100,0)+1,0)))="",INDIRECT(CONCATENATE("'2018-04'!T",TEXT(MATCH($C62,'2018-04'!$C$2:$C$100,0)+1,0)))="",AND(INDIRECT(CONCATENATE("'2018-05'!T",TEXT(MATCH($C62,'2018-05'!$C$2:$C$100,0)+1,0)))="",INDIRECT(CONCATENATE("'2018-04'!T",TEXT(MATCH($C62,'2018-04'!$C$2:$C$100,0)+1,0)))="")),"Н/Д",INDIRECT(CONCATENATE("'2018-05'!T",TEXT(MATCH($C62,'2018-05'!$C$2:$C$100,0)+1,0)))-INDIRECT(CONCATENATE("'2018-04'!T",TEXT(MATCH($C62,'2018-04'!$C$2:$C$100,0)+1,0))))</f>
        <v>70394449.159999996</v>
      </c>
      <c r="U62" s="17">
        <f ca="1">IF(OR(INDIRECT(CONCATENATE("'2018-05'!U",TEXT(MATCH($C62,'2018-05'!$C$2:$C$100,0)+1,0)))="",INDIRECT(CONCATENATE("'2018-04'!U",TEXT(MATCH($C62,'2018-04'!$C$2:$C$100,0)+1,0)))="",AND(INDIRECT(CONCATENATE("'2018-05'!U",TEXT(MATCH($C62,'2018-05'!$C$2:$C$100,0)+1,0)))="",INDIRECT(CONCATENATE("'2018-04'!U",TEXT(MATCH($C62,'2018-04'!$C$2:$C$100,0)+1,0)))="")),"Н/Д",INDIRECT(CONCATENATE("'2018-05'!U",TEXT(MATCH($C62,'2018-05'!$C$2:$C$100,0)+1,0)))-INDIRECT(CONCATENATE("'2018-04'!U",TEXT(MATCH($C62,'2018-04'!$C$2:$C$100,0)+1,0))))</f>
        <v>11060586.190000001</v>
      </c>
      <c r="V62" s="17">
        <f ca="1">IF(OR(INDIRECT(CONCATENATE("'2018-05'!V",TEXT(MATCH($C62,'2018-05'!$C$2:$C$100,0)+1,0)))="",INDIRECT(CONCATENATE("'2018-04'!V",TEXT(MATCH($C62,'2018-04'!$C$2:$C$100,0)+1,0)))="",AND(INDIRECT(CONCATENATE("'2018-05'!V",TEXT(MATCH($C62,'2018-05'!$C$2:$C$100,0)+1,0)))="",INDIRECT(CONCATENATE("'2018-04'!V",TEXT(MATCH($C62,'2018-04'!$C$2:$C$100,0)+1,0)))="")),"Н/Д",INDIRECT(CONCATENATE("'2018-05'!V",TEXT(MATCH($C62,'2018-05'!$C$2:$C$100,0)+1,0)))-INDIRECT(CONCATENATE("'2018-04'!V",TEXT(MATCH($C62,'2018-04'!$C$2:$C$100,0)+1,0))))</f>
        <v>2186087963.1800003</v>
      </c>
      <c r="W62" s="17">
        <f ca="1">IF(OR(INDIRECT(CONCATENATE("'2018-05'!W",TEXT(MATCH($C62,'2018-05'!$C$2:$C$100,0)+1,0)))="",INDIRECT(CONCATENATE("'2018-04'!W",TEXT(MATCH($C62,'2018-04'!$C$2:$C$100,0)+1,0)))="",AND(INDIRECT(CONCATENATE("'2018-05'!W",TEXT(MATCH($C62,'2018-05'!$C$2:$C$100,0)+1,0)))="",INDIRECT(CONCATENATE("'2018-04'!W",TEXT(MATCH($C62,'2018-04'!$C$2:$C$100,0)+1,0)))="")),"Н/Д",INDIRECT(CONCATENATE("'2018-05'!W",TEXT(MATCH($C62,'2018-05'!$C$2:$C$100,0)+1,0)))-INDIRECT(CONCATENATE("'2018-04'!W",TEXT(MATCH($C62,'2018-04'!$C$2:$C$100,0)+1,0))))</f>
        <v>25162189789.209999</v>
      </c>
    </row>
    <row r="63" spans="1:23" x14ac:dyDescent="0.25">
      <c r="A63" s="2" t="s">
        <v>87</v>
      </c>
      <c r="B63" s="2" t="s">
        <v>89</v>
      </c>
      <c r="C63" s="15">
        <v>15000000</v>
      </c>
      <c r="D63" s="2" t="s">
        <v>208</v>
      </c>
      <c r="E63" s="17">
        <f ca="1">IF(OR(INDIRECT(CONCATENATE("'2018-05'!E",TEXT(MATCH($C63,'2018-05'!$C$2:$C$100,0)+1,0)))="",INDIRECT(CONCATENATE("'2018-04'!E",TEXT(MATCH($C63,'2018-04'!$C$2:$C$100,0)+1,0)))="",AND(INDIRECT(CONCATENATE("'2018-05'!E",TEXT(MATCH($C63,'2018-05'!$C$2:$C$100,0)+1,0)))="",INDIRECT(CONCATENATE("'2018-04'!E",TEXT(MATCH($C63,'2018-04'!$C$2:$C$100,0)+1,0)))="")),"Н/Д",INDIRECT(CONCATENATE("'2018-05'!E",TEXT(MATCH($C63,'2018-05'!$C$2:$C$100,0)+1,0)))-INDIRECT(CONCATENATE("'2018-04'!E",TEXT(MATCH($C63,'2018-04'!$C$2:$C$100,0)+1,0))))</f>
        <v>7996015199.4899979</v>
      </c>
      <c r="F63" s="17">
        <f ca="1">IF(OR(INDIRECT(CONCATENATE("'2018-05'!F",TEXT(MATCH($C63,'2018-05'!$C$2:$C$100,0)+1,0)))="",INDIRECT(CONCATENATE("'2018-04'!F",TEXT(MATCH($C63,'2018-04'!$C$2:$C$100,0)+1,0)))="",AND(INDIRECT(CONCATENATE("'2018-05'!F",TEXT(MATCH($C63,'2018-05'!$C$2:$C$100,0)+1,0)))="",INDIRECT(CONCATENATE("'2018-04'!F",TEXT(MATCH($C63,'2018-04'!$C$2:$C$100,0)+1,0)))="")),"Н/Д",INDIRECT(CONCATENATE("'2018-05'!F",TEXT(MATCH($C63,'2018-05'!$C$2:$C$100,0)+1,0)))-INDIRECT(CONCATENATE("'2018-04'!F",TEXT(MATCH($C63,'2018-04'!$C$2:$C$100,0)+1,0))))</f>
        <v>3549890320.4499989</v>
      </c>
      <c r="G63" s="17">
        <f ca="1">IF(OR(INDIRECT(CONCATENATE("'2018-05'!G",TEXT(MATCH($C63,'2018-05'!$C$2:$C$100,0)+1,0)))="",INDIRECT(CONCATENATE("'2018-04'!G",TEXT(MATCH($C63,'2018-04'!$C$2:$C$100,0)+1,0)))="",AND(INDIRECT(CONCATENATE("'2018-05'!G",TEXT(MATCH($C63,'2018-05'!$C$2:$C$100,0)+1,0)))="",INDIRECT(CONCATENATE("'2018-04'!G",TEXT(MATCH($C63,'2018-04'!$C$2:$C$100,0)+1,0)))="")),"Н/Д",INDIRECT(CONCATENATE("'2018-05'!G",TEXT(MATCH($C63,'2018-05'!$C$2:$C$100,0)+1,0)))-INDIRECT(CONCATENATE("'2018-04'!G",TEXT(MATCH($C63,'2018-04'!$C$2:$C$100,0)+1,0))))</f>
        <v>378157788.28999996</v>
      </c>
      <c r="H63" s="17">
        <f ca="1">IF(OR(INDIRECT(CONCATENATE("'2018-05'!H",TEXT(MATCH($C63,'2018-05'!$C$2:$C$100,0)+1,0)))="",INDIRECT(CONCATENATE("'2018-04'!H",TEXT(MATCH($C63,'2018-04'!$C$2:$C$100,0)+1,0)))="",AND(INDIRECT(CONCATENATE("'2018-05'!H",TEXT(MATCH($C63,'2018-05'!$C$2:$C$100,0)+1,0)))="",INDIRECT(CONCATENATE("'2018-04'!H",TEXT(MATCH($C63,'2018-04'!$C$2:$C$100,0)+1,0)))="")),"Н/Д",INDIRECT(CONCATENATE("'2018-05'!H",TEXT(MATCH($C63,'2018-05'!$C$2:$C$100,0)+1,0)))-INDIRECT(CONCATENATE("'2018-04'!H",TEXT(MATCH($C63,'2018-04'!$C$2:$C$100,0)+1,0))))</f>
        <v>1143522993.2399998</v>
      </c>
      <c r="I63" s="17">
        <f ca="1">IF(OR(INDIRECT(CONCATENATE("'2018-05'!I",TEXT(MATCH($C63,'2018-05'!$C$2:$C$100,0)+1,0)))="",INDIRECT(CONCATENATE("'2018-04'!I",TEXT(MATCH($C63,'2018-04'!$C$2:$C$100,0)+1,0)))="",AND(INDIRECT(CONCATENATE("'2018-05'!I",TEXT(MATCH($C63,'2018-05'!$C$2:$C$100,0)+1,0)))="",INDIRECT(CONCATENATE("'2018-04'!I",TEXT(MATCH($C63,'2018-04'!$C$2:$C$100,0)+1,0)))="")),"Н/Д",INDIRECT(CONCATENATE("'2018-05'!I",TEXT(MATCH($C63,'2018-05'!$C$2:$C$100,0)+1,0)))-INDIRECT(CONCATENATE("'2018-04'!I",TEXT(MATCH($C63,'2018-04'!$C$2:$C$100,0)+1,0))))</f>
        <v>313660151.74999988</v>
      </c>
      <c r="J63" s="17" t="str">
        <f ca="1">IF(OR(INDIRECT(CONCATENATE("'2018-05'!J",TEXT(MATCH($C63,'2018-05'!$C$2:$C$100,0)+1,0)))="",INDIRECT(CONCATENATE("'2018-04'!J",TEXT(MATCH($C63,'2018-04'!$C$2:$C$100,0)+1,0)))="",AND(INDIRECT(CONCATENATE("'2018-05'!J",TEXT(MATCH($C63,'2018-05'!$C$2:$C$100,0)+1,0)))="",INDIRECT(CONCATENATE("'2018-04'!J",TEXT(MATCH($C63,'2018-04'!$C$2:$C$100,0)+1,0)))="")),"Н/Д",INDIRECT(CONCATENATE("'2018-05'!J",TEXT(MATCH($C63,'2018-05'!$C$2:$C$100,0)+1,0)))-INDIRECT(CONCATENATE("'2018-04'!J",TEXT(MATCH($C63,'2018-04'!$C$2:$C$100,0)+1,0))))</f>
        <v>Н/Д</v>
      </c>
      <c r="K63" s="17">
        <f ca="1">IF(OR(INDIRECT(CONCATENATE("'2018-05'!K",TEXT(MATCH($C63,'2018-05'!$C$2:$C$100,0)+1,0)))="",INDIRECT(CONCATENATE("'2018-04'!K",TEXT(MATCH($C63,'2018-04'!$C$2:$C$100,0)+1,0)))="",AND(INDIRECT(CONCATENATE("'2018-05'!K",TEXT(MATCH($C63,'2018-05'!$C$2:$C$100,0)+1,0)))="",INDIRECT(CONCATENATE("'2018-04'!K",TEXT(MATCH($C63,'2018-04'!$C$2:$C$100,0)+1,0)))="")),"Н/Д",INDIRECT(CONCATENATE("'2018-05'!K",TEXT(MATCH($C63,'2018-05'!$C$2:$C$100,0)+1,0)))-INDIRECT(CONCATENATE("'2018-04'!K",TEXT(MATCH($C63,'2018-04'!$C$2:$C$100,0)+1,0))))</f>
        <v>654771875.82000005</v>
      </c>
      <c r="L63" s="17">
        <f ca="1">IF(OR(INDIRECT(CONCATENATE("'2018-05'!L",TEXT(MATCH($C63,'2018-05'!$C$2:$C$100,0)+1,0)))="",INDIRECT(CONCATENATE("'2018-04'!L",TEXT(MATCH($C63,'2018-04'!$C$2:$C$100,0)+1,0)))="",AND(INDIRECT(CONCATENATE("'2018-05'!L",TEXT(MATCH($C63,'2018-05'!$C$2:$C$100,0)+1,0)))="",INDIRECT(CONCATENATE("'2018-04'!L",TEXT(MATCH($C63,'2018-04'!$C$2:$C$100,0)+1,0)))="")),"Н/Д",INDIRECT(CONCATENATE("'2018-05'!L",TEXT(MATCH($C63,'2018-05'!$C$2:$C$100,0)+1,0)))-INDIRECT(CONCATENATE("'2018-04'!L",TEXT(MATCH($C63,'2018-04'!$C$2:$C$100,0)+1,0))))</f>
        <v>861360975.3599999</v>
      </c>
      <c r="M63" s="17">
        <f ca="1">IF(OR(INDIRECT(CONCATENATE("'2018-05'!M",TEXT(MATCH($C63,'2018-05'!$C$2:$C$100,0)+1,0)))="",INDIRECT(CONCATENATE("'2018-04'!M",TEXT(MATCH($C63,'2018-04'!$C$2:$C$100,0)+1,0)))="",AND(INDIRECT(CONCATENATE("'2018-05'!M",TEXT(MATCH($C63,'2018-05'!$C$2:$C$100,0)+1,0)))="",INDIRECT(CONCATENATE("'2018-04'!M",TEXT(MATCH($C63,'2018-04'!$C$2:$C$100,0)+1,0)))="")),"Н/Д",INDIRECT(CONCATENATE("'2018-05'!M",TEXT(MATCH($C63,'2018-05'!$C$2:$C$100,0)+1,0)))-INDIRECT(CONCATENATE("'2018-04'!M",TEXT(MATCH($C63,'2018-04'!$C$2:$C$100,0)+1,0))))</f>
        <v>1066542.3100000005</v>
      </c>
      <c r="N63" s="17">
        <f ca="1">IF(OR(INDIRECT(CONCATENATE("'2018-05'!N",TEXT(MATCH($C63,'2018-05'!$C$2:$C$100,0)+1,0)))="",INDIRECT(CONCATENATE("'2018-04'!N",TEXT(MATCH($C63,'2018-04'!$C$2:$C$100,0)+1,0)))="",AND(INDIRECT(CONCATENATE("'2018-05'!N",TEXT(MATCH($C63,'2018-05'!$C$2:$C$100,0)+1,0)))="",INDIRECT(CONCATENATE("'2018-04'!N",TEXT(MATCH($C63,'2018-04'!$C$2:$C$100,0)+1,0)))="")),"Н/Д",INDIRECT(CONCATENATE("'2018-05'!N",TEXT(MATCH($C63,'2018-05'!$C$2:$C$100,0)+1,0)))-INDIRECT(CONCATENATE("'2018-04'!NE",TEXT(MATCH($C63,'2018-04'!$C$2:$C$100,0)+1,0))))</f>
        <v>86588065.299999997</v>
      </c>
      <c r="O63" s="17">
        <f ca="1">IF(OR(INDIRECT(CONCATENATE("'2018-05'!O",TEXT(MATCH($C63,'2018-05'!$C$2:$C$100,0)+1,0)))="",INDIRECT(CONCATENATE("'2018-04'!O",TEXT(MATCH($C63,'2018-04'!$C$2:$C$100,0)+1,0)))="",AND(INDIRECT(CONCATENATE("'2018-05'!O",TEXT(MATCH($C63,'2018-05'!$C$2:$C$100,0)+1,0)))="",INDIRECT(CONCATENATE("'2018-04'!O",TEXT(MATCH($C63,'2018-04'!$C$2:$C$100,0)+1,0)))="")),"Н/Д",INDIRECT(CONCATENATE("'2018-05'!O",TEXT(MATCH($C63,'2018-05'!$C$2:$C$100,0)+1,0)))-INDIRECT(CONCATENATE("'2018-04'!O",TEXT(MATCH($C63,'2018-04'!$C$2:$C$100,0)+1,0))))</f>
        <v>93017.66</v>
      </c>
      <c r="P63" s="17">
        <f ca="1">IF(OR(INDIRECT(CONCATENATE("'2018-05'!P",TEXT(MATCH($C63,'2018-05'!$C$2:$C$100,0)+1,0)))="",INDIRECT(CONCATENATE("'2018-04'!P",TEXT(MATCH($C63,'2018-04'!$C$2:$C$100,0)+1,0)))="",AND(INDIRECT(CONCATENATE("'2018-05'!P",TEXT(MATCH($C63,'2018-05'!$C$2:$C$100,0)+1,0)))="",INDIRECT(CONCATENATE("'2018-04'!P",TEXT(MATCH($C63,'2018-04'!$C$2:$C$100,0)+1,0)))="")),"Н/Д",INDIRECT(CONCATENATE("'2018-05'!P",TEXT(MATCH($C63,'2018-05'!$C$2:$C$100,0)+1,0)))-INDIRECT(CONCATENATE("'2018-04'!P",TEXT(MATCH($C63,'2018-04'!$C$2:$C$100,0)+1,0))))</f>
        <v>48231803.840000004</v>
      </c>
      <c r="Q63" s="17">
        <f ca="1">IF(OR(INDIRECT(CONCATENATE("'2018-05'!Q",TEXT(MATCH($C63,'2018-05'!$C$2:$C$100,0)+1,0)))="",INDIRECT(CONCATENATE("'2018-04'!Q",TEXT(MATCH($C63,'2018-04'!$C$2:$C$100,0)+1,0)))="",AND(INDIRECT(CONCATENATE("'2018-05'!Q",TEXT(MATCH($C63,'2018-05'!$C$2:$C$100,0)+1,0)))="",INDIRECT(CONCATENATE("'2018-04'!Q",TEXT(MATCH($C63,'2018-04'!$C$2:$C$100,0)+1,0)))="")),"Н/Д",INDIRECT(CONCATENATE("'2018-05'!Q",TEXT(MATCH($C63,'2018-05'!$C$2:$C$100,0)+1,0)))-INDIRECT(CONCATENATE("'2018-04'!Q",TEXT(MATCH($C63,'2018-04'!$C$2:$C$100,0)+1,0))))</f>
        <v>15333542.840000004</v>
      </c>
      <c r="R63" s="17">
        <f ca="1">IF(OR(INDIRECT(CONCATENATE("'2018-05'!R",TEXT(MATCH($C63,'2018-05'!$C$2:$C$100,0)+1,0)))="",INDIRECT(CONCATENATE("'2018-04'!R",TEXT(MATCH($C63,'2018-04'!$C$2:$C$100,0)+1,0)))="",AND(INDIRECT(CONCATENATE("'2018-05'!R",TEXT(MATCH($C63,'2018-05'!$C$2:$C$100,0)+1,0)))="",INDIRECT(CONCATENATE("'2018-04'!R",TEXT(MATCH($C63,'2018-04'!$C$2:$C$100,0)+1,0)))="")),"Н/Д",INDIRECT(CONCATENATE("'2018-05'!R",TEXT(MATCH($C63,'2018-05'!$C$2:$C$100,0)+1,0)))-INDIRECT(CONCATENATE("'2018-04'!R",TEXT(MATCH($C63,'2018-04'!$C$2:$C$100,0)+1,0))))</f>
        <v>25392525.540000007</v>
      </c>
      <c r="S63" s="17">
        <f ca="1">IF(OR(INDIRECT(CONCATENATE("'2018-05'!S",TEXT(MATCH($C63,'2018-05'!$C$2:$C$100,0)+1,0)))="",INDIRECT(CONCATENATE("'2018-04'!S",TEXT(MATCH($C63,'2018-04'!$C$2:$C$100,0)+1,0)))="",AND(INDIRECT(CONCATENATE("'2018-05'!S",TEXT(MATCH($C63,'2018-05'!$C$2:$C$100,0)+1,0)))="",INDIRECT(CONCATENATE("'2018-04'!S",TEXT(MATCH($C63,'2018-04'!$C$2:$C$100,0)+1,0)))="")),"Н/Д",INDIRECT(CONCATENATE("'2018-05'!S",TEXT(MATCH($C63,'2018-05'!$C$2:$C$100,0)+1,0)))-INDIRECT(CONCATENATE("'2018-04'!S",TEXT(MATCH($C63,'2018-04'!$C$2:$C$100,0)+1,0))))</f>
        <v>5858570.1899999995</v>
      </c>
      <c r="T63" s="17">
        <f ca="1">IF(OR(INDIRECT(CONCATENATE("'2018-05'!T",TEXT(MATCH($C63,'2018-05'!$C$2:$C$100,0)+1,0)))="",INDIRECT(CONCATENATE("'2018-04'!T",TEXT(MATCH($C63,'2018-04'!$C$2:$C$100,0)+1,0)))="",AND(INDIRECT(CONCATENATE("'2018-05'!T",TEXT(MATCH($C63,'2018-05'!$C$2:$C$100,0)+1,0)))="",INDIRECT(CONCATENATE("'2018-04'!T",TEXT(MATCH($C63,'2018-04'!$C$2:$C$100,0)+1,0)))="")),"Н/Д",INDIRECT(CONCATENATE("'2018-05'!T",TEXT(MATCH($C63,'2018-05'!$C$2:$C$100,0)+1,0)))-INDIRECT(CONCATENATE("'2018-04'!T",TEXT(MATCH($C63,'2018-04'!$C$2:$C$100,0)+1,0))))</f>
        <v>43151389.089999974</v>
      </c>
      <c r="U63" s="17">
        <f ca="1">IF(OR(INDIRECT(CONCATENATE("'2018-05'!U",TEXT(MATCH($C63,'2018-05'!$C$2:$C$100,0)+1,0)))="",INDIRECT(CONCATENATE("'2018-04'!U",TEXT(MATCH($C63,'2018-04'!$C$2:$C$100,0)+1,0)))="",AND(INDIRECT(CONCATENATE("'2018-05'!U",TEXT(MATCH($C63,'2018-05'!$C$2:$C$100,0)+1,0)))="",INDIRECT(CONCATENATE("'2018-04'!U",TEXT(MATCH($C63,'2018-04'!$C$2:$C$100,0)+1,0)))="")),"Н/Д",INDIRECT(CONCATENATE("'2018-05'!U",TEXT(MATCH($C63,'2018-05'!$C$2:$C$100,0)+1,0)))-INDIRECT(CONCATENATE("'2018-04'!U",TEXT(MATCH($C63,'2018-04'!$C$2:$C$100,0)+1,0))))</f>
        <v>15837778.780000001</v>
      </c>
      <c r="V63" s="17">
        <f ca="1">IF(OR(INDIRECT(CONCATENATE("'2018-05'!V",TEXT(MATCH($C63,'2018-05'!$C$2:$C$100,0)+1,0)))="",INDIRECT(CONCATENATE("'2018-04'!V",TEXT(MATCH($C63,'2018-04'!$C$2:$C$100,0)+1,0)))="",AND(INDIRECT(CONCATENATE("'2018-05'!V",TEXT(MATCH($C63,'2018-05'!$C$2:$C$100,0)+1,0)))="",INDIRECT(CONCATENATE("'2018-04'!V",TEXT(MATCH($C63,'2018-04'!$C$2:$C$100,0)+1,0)))="")),"Н/Д",INDIRECT(CONCATENATE("'2018-05'!V",TEXT(MATCH($C63,'2018-05'!$C$2:$C$100,0)+1,0)))-INDIRECT(CONCATENATE("'2018-04'!V",TEXT(MATCH($C63,'2018-04'!$C$2:$C$100,0)+1,0))))</f>
        <v>4446124879.039999</v>
      </c>
      <c r="W63" s="17">
        <f ca="1">IF(OR(INDIRECT(CONCATENATE("'2018-05'!W",TEXT(MATCH($C63,'2018-05'!$C$2:$C$100,0)+1,0)))="",INDIRECT(CONCATENATE("'2018-04'!W",TEXT(MATCH($C63,'2018-04'!$C$2:$C$100,0)+1,0)))="",AND(INDIRECT(CONCATENATE("'2018-05'!W",TEXT(MATCH($C63,'2018-05'!$C$2:$C$100,0)+1,0)))="",INDIRECT(CONCATENATE("'2018-04'!W",TEXT(MATCH($C63,'2018-04'!$C$2:$C$100,0)+1,0)))="")),"Н/Д",INDIRECT(CONCATENATE("'2018-05'!W",TEXT(MATCH($C63,'2018-05'!$C$2:$C$100,0)+1,0)))-INDIRECT(CONCATENATE("'2018-04'!W",TEXT(MATCH($C63,'2018-04'!$C$2:$C$100,0)+1,0))))</f>
        <v>19522083049.000004</v>
      </c>
    </row>
    <row r="64" spans="1:23" x14ac:dyDescent="0.25">
      <c r="A64" s="2" t="s">
        <v>87</v>
      </c>
      <c r="B64" s="2" t="s">
        <v>90</v>
      </c>
      <c r="C64" s="15">
        <v>17000000</v>
      </c>
      <c r="D64" s="2" t="s">
        <v>208</v>
      </c>
      <c r="E64" s="17">
        <f ca="1">IF(OR(INDIRECT(CONCATENATE("'2018-05'!E",TEXT(MATCH($C64,'2018-05'!$C$2:$C$100,0)+1,0)))="",INDIRECT(CONCATENATE("'2018-04'!E",TEXT(MATCH($C64,'2018-04'!$C$2:$C$100,0)+1,0)))="",AND(INDIRECT(CONCATENATE("'2018-05'!E",TEXT(MATCH($C64,'2018-05'!$C$2:$C$100,0)+1,0)))="",INDIRECT(CONCATENATE("'2018-04'!E",TEXT(MATCH($C64,'2018-04'!$C$2:$C$100,0)+1,0)))="")),"Н/Д",INDIRECT(CONCATENATE("'2018-05'!E",TEXT(MATCH($C64,'2018-05'!$C$2:$C$100,0)+1,0)))-INDIRECT(CONCATENATE("'2018-04'!E",TEXT(MATCH($C64,'2018-04'!$C$2:$C$100,0)+1,0))))</f>
        <v>7080692053.0100002</v>
      </c>
      <c r="F64" s="17">
        <f ca="1">IF(OR(INDIRECT(CONCATENATE("'2018-05'!F",TEXT(MATCH($C64,'2018-05'!$C$2:$C$100,0)+1,0)))="",INDIRECT(CONCATENATE("'2018-04'!F",TEXT(MATCH($C64,'2018-04'!$C$2:$C$100,0)+1,0)))="",AND(INDIRECT(CONCATENATE("'2018-05'!F",TEXT(MATCH($C64,'2018-05'!$C$2:$C$100,0)+1,0)))="",INDIRECT(CONCATENATE("'2018-04'!F",TEXT(MATCH($C64,'2018-04'!$C$2:$C$100,0)+1,0)))="")),"Н/Д",INDIRECT(CONCATENATE("'2018-05'!F",TEXT(MATCH($C64,'2018-05'!$C$2:$C$100,0)+1,0)))-INDIRECT(CONCATENATE("'2018-04'!F",TEXT(MATCH($C64,'2018-04'!$C$2:$C$100,0)+1,0))))</f>
        <v>5682951982.5300007</v>
      </c>
      <c r="G64" s="17">
        <f ca="1">IF(OR(INDIRECT(CONCATENATE("'2018-05'!G",TEXT(MATCH($C64,'2018-05'!$C$2:$C$100,0)+1,0)))="",INDIRECT(CONCATENATE("'2018-04'!G",TEXT(MATCH($C64,'2018-04'!$C$2:$C$100,0)+1,0)))="",AND(INDIRECT(CONCATENATE("'2018-05'!G",TEXT(MATCH($C64,'2018-05'!$C$2:$C$100,0)+1,0)))="",INDIRECT(CONCATENATE("'2018-04'!G",TEXT(MATCH($C64,'2018-04'!$C$2:$C$100,0)+1,0)))="")),"Н/Д",INDIRECT(CONCATENATE("'2018-05'!G",TEXT(MATCH($C64,'2018-05'!$C$2:$C$100,0)+1,0)))-INDIRECT(CONCATENATE("'2018-04'!G",TEXT(MATCH($C64,'2018-04'!$C$2:$C$100,0)+1,0))))</f>
        <v>812254606.4000001</v>
      </c>
      <c r="H64" s="17">
        <f ca="1">IF(OR(INDIRECT(CONCATENATE("'2018-05'!H",TEXT(MATCH($C64,'2018-05'!$C$2:$C$100,0)+1,0)))="",INDIRECT(CONCATENATE("'2018-04'!H",TEXT(MATCH($C64,'2018-04'!$C$2:$C$100,0)+1,0)))="",AND(INDIRECT(CONCATENATE("'2018-05'!H",TEXT(MATCH($C64,'2018-05'!$C$2:$C$100,0)+1,0)))="",INDIRECT(CONCATENATE("'2018-04'!H",TEXT(MATCH($C64,'2018-04'!$C$2:$C$100,0)+1,0)))="")),"Н/Д",INDIRECT(CONCATENATE("'2018-05'!H",TEXT(MATCH($C64,'2018-05'!$C$2:$C$100,0)+1,0)))-INDIRECT(CONCATENATE("'2018-04'!H",TEXT(MATCH($C64,'2018-04'!$C$2:$C$100,0)+1,0))))</f>
        <v>1736999911.5500002</v>
      </c>
      <c r="I64" s="17">
        <f ca="1">IF(OR(INDIRECT(CONCATENATE("'2018-05'!I",TEXT(MATCH($C64,'2018-05'!$C$2:$C$100,0)+1,0)))="",INDIRECT(CONCATENATE("'2018-04'!I",TEXT(MATCH($C64,'2018-04'!$C$2:$C$100,0)+1,0)))="",AND(INDIRECT(CONCATENATE("'2018-05'!I",TEXT(MATCH($C64,'2018-05'!$C$2:$C$100,0)+1,0)))="",INDIRECT(CONCATENATE("'2018-04'!I",TEXT(MATCH($C64,'2018-04'!$C$2:$C$100,0)+1,0)))="")),"Н/Д",INDIRECT(CONCATENATE("'2018-05'!I",TEXT(MATCH($C64,'2018-05'!$C$2:$C$100,0)+1,0)))-INDIRECT(CONCATENATE("'2018-04'!I",TEXT(MATCH($C64,'2018-04'!$C$2:$C$100,0)+1,0))))</f>
        <v>327549441.26999998</v>
      </c>
      <c r="J64" s="17" t="str">
        <f ca="1">IF(OR(INDIRECT(CONCATENATE("'2018-05'!J",TEXT(MATCH($C64,'2018-05'!$C$2:$C$100,0)+1,0)))="",INDIRECT(CONCATENATE("'2018-04'!J",TEXT(MATCH($C64,'2018-04'!$C$2:$C$100,0)+1,0)))="",AND(INDIRECT(CONCATENATE("'2018-05'!J",TEXT(MATCH($C64,'2018-05'!$C$2:$C$100,0)+1,0)))="",INDIRECT(CONCATENATE("'2018-04'!J",TEXT(MATCH($C64,'2018-04'!$C$2:$C$100,0)+1,0)))="")),"Н/Д",INDIRECT(CONCATENATE("'2018-05'!J",TEXT(MATCH($C64,'2018-05'!$C$2:$C$100,0)+1,0)))-INDIRECT(CONCATENATE("'2018-04'!J",TEXT(MATCH($C64,'2018-04'!$C$2:$C$100,0)+1,0))))</f>
        <v>Н/Д</v>
      </c>
      <c r="K64" s="17">
        <f ca="1">IF(OR(INDIRECT(CONCATENATE("'2018-05'!K",TEXT(MATCH($C64,'2018-05'!$C$2:$C$100,0)+1,0)))="",INDIRECT(CONCATENATE("'2018-04'!K",TEXT(MATCH($C64,'2018-04'!$C$2:$C$100,0)+1,0)))="",AND(INDIRECT(CONCATENATE("'2018-05'!K",TEXT(MATCH($C64,'2018-05'!$C$2:$C$100,0)+1,0)))="",INDIRECT(CONCATENATE("'2018-04'!K",TEXT(MATCH($C64,'2018-04'!$C$2:$C$100,0)+1,0)))="")),"Н/Д",INDIRECT(CONCATENATE("'2018-05'!K",TEXT(MATCH($C64,'2018-05'!$C$2:$C$100,0)+1,0)))-INDIRECT(CONCATENATE("'2018-04'!K",TEXT(MATCH($C64,'2018-04'!$C$2:$C$100,0)+1,0))))</f>
        <v>964331045.53000009</v>
      </c>
      <c r="L64" s="17">
        <f ca="1">IF(OR(INDIRECT(CONCATENATE("'2018-05'!L",TEXT(MATCH($C64,'2018-05'!$C$2:$C$100,0)+1,0)))="",INDIRECT(CONCATENATE("'2018-04'!L",TEXT(MATCH($C64,'2018-04'!$C$2:$C$100,0)+1,0)))="",AND(INDIRECT(CONCATENATE("'2018-05'!L",TEXT(MATCH($C64,'2018-05'!$C$2:$C$100,0)+1,0)))="",INDIRECT(CONCATENATE("'2018-04'!L",TEXT(MATCH($C64,'2018-04'!$C$2:$C$100,0)+1,0)))="")),"Н/Д",INDIRECT(CONCATENATE("'2018-05'!L",TEXT(MATCH($C64,'2018-05'!$C$2:$C$100,0)+1,0)))-INDIRECT(CONCATENATE("'2018-04'!L",TEXT(MATCH($C64,'2018-04'!$C$2:$C$100,0)+1,0))))</f>
        <v>1537406774.8900001</v>
      </c>
      <c r="M64" s="17">
        <f ca="1">IF(OR(INDIRECT(CONCATENATE("'2018-05'!M",TEXT(MATCH($C64,'2018-05'!$C$2:$C$100,0)+1,0)))="",INDIRECT(CONCATENATE("'2018-04'!M",TEXT(MATCH($C64,'2018-04'!$C$2:$C$100,0)+1,0)))="",AND(INDIRECT(CONCATENATE("'2018-05'!M",TEXT(MATCH($C64,'2018-05'!$C$2:$C$100,0)+1,0)))="",INDIRECT(CONCATENATE("'2018-04'!M",TEXT(MATCH($C64,'2018-04'!$C$2:$C$100,0)+1,0)))="")),"Н/Д",INDIRECT(CONCATENATE("'2018-05'!M",TEXT(MATCH($C64,'2018-05'!$C$2:$C$100,0)+1,0)))-INDIRECT(CONCATENATE("'2018-04'!M",TEXT(MATCH($C64,'2018-04'!$C$2:$C$100,0)+1,0))))</f>
        <v>5013537.8100000005</v>
      </c>
      <c r="N64" s="17">
        <f ca="1">IF(OR(INDIRECT(CONCATENATE("'2018-05'!N",TEXT(MATCH($C64,'2018-05'!$C$2:$C$100,0)+1,0)))="",INDIRECT(CONCATENATE("'2018-04'!N",TEXT(MATCH($C64,'2018-04'!$C$2:$C$100,0)+1,0)))="",AND(INDIRECT(CONCATENATE("'2018-05'!N",TEXT(MATCH($C64,'2018-05'!$C$2:$C$100,0)+1,0)))="",INDIRECT(CONCATENATE("'2018-04'!N",TEXT(MATCH($C64,'2018-04'!$C$2:$C$100,0)+1,0)))="")),"Н/Д",INDIRECT(CONCATENATE("'2018-05'!N",TEXT(MATCH($C64,'2018-05'!$C$2:$C$100,0)+1,0)))-INDIRECT(CONCATENATE("'2018-04'!NE",TEXT(MATCH($C64,'2018-04'!$C$2:$C$100,0)+1,0))))</f>
        <v>150054972.49000001</v>
      </c>
      <c r="O64" s="17">
        <f ca="1">IF(OR(INDIRECT(CONCATENATE("'2018-05'!O",TEXT(MATCH($C64,'2018-05'!$C$2:$C$100,0)+1,0)))="",INDIRECT(CONCATENATE("'2018-04'!O",TEXT(MATCH($C64,'2018-04'!$C$2:$C$100,0)+1,0)))="",AND(INDIRECT(CONCATENATE("'2018-05'!O",TEXT(MATCH($C64,'2018-05'!$C$2:$C$100,0)+1,0)))="",INDIRECT(CONCATENATE("'2018-04'!O",TEXT(MATCH($C64,'2018-04'!$C$2:$C$100,0)+1,0)))="")),"Н/Д",INDIRECT(CONCATENATE("'2018-05'!O",TEXT(MATCH($C64,'2018-05'!$C$2:$C$100,0)+1,0)))-INDIRECT(CONCATENATE("'2018-04'!O",TEXT(MATCH($C64,'2018-04'!$C$2:$C$100,0)+1,0))))</f>
        <v>1948.6900000000023</v>
      </c>
      <c r="P64" s="17">
        <f ca="1">IF(OR(INDIRECT(CONCATENATE("'2018-05'!P",TEXT(MATCH($C64,'2018-05'!$C$2:$C$100,0)+1,0)))="",INDIRECT(CONCATENATE("'2018-04'!P",TEXT(MATCH($C64,'2018-04'!$C$2:$C$100,0)+1,0)))="",AND(INDIRECT(CONCATENATE("'2018-05'!P",TEXT(MATCH($C64,'2018-05'!$C$2:$C$100,0)+1,0)))="",INDIRECT(CONCATENATE("'2018-04'!P",TEXT(MATCH($C64,'2018-04'!$C$2:$C$100,0)+1,0)))="")),"Н/Д",INDIRECT(CONCATENATE("'2018-05'!P",TEXT(MATCH($C64,'2018-05'!$C$2:$C$100,0)+1,0)))-INDIRECT(CONCATENATE("'2018-04'!P",TEXT(MATCH($C64,'2018-04'!$C$2:$C$100,0)+1,0))))</f>
        <v>134314700.13</v>
      </c>
      <c r="Q64" s="17">
        <f ca="1">IF(OR(INDIRECT(CONCATENATE("'2018-05'!Q",TEXT(MATCH($C64,'2018-05'!$C$2:$C$100,0)+1,0)))="",INDIRECT(CONCATENATE("'2018-04'!Q",TEXT(MATCH($C64,'2018-04'!$C$2:$C$100,0)+1,0)))="",AND(INDIRECT(CONCATENATE("'2018-05'!Q",TEXT(MATCH($C64,'2018-05'!$C$2:$C$100,0)+1,0)))="",INDIRECT(CONCATENATE("'2018-04'!Q",TEXT(MATCH($C64,'2018-04'!$C$2:$C$100,0)+1,0)))="")),"Н/Д",INDIRECT(CONCATENATE("'2018-05'!Q",TEXT(MATCH($C64,'2018-05'!$C$2:$C$100,0)+1,0)))-INDIRECT(CONCATENATE("'2018-04'!Q",TEXT(MATCH($C64,'2018-04'!$C$2:$C$100,0)+1,0))))</f>
        <v>16117487.66</v>
      </c>
      <c r="R64" s="17">
        <f ca="1">IF(OR(INDIRECT(CONCATENATE("'2018-05'!R",TEXT(MATCH($C64,'2018-05'!$C$2:$C$100,0)+1,0)))="",INDIRECT(CONCATENATE("'2018-04'!R",TEXT(MATCH($C64,'2018-04'!$C$2:$C$100,0)+1,0)))="",AND(INDIRECT(CONCATENATE("'2018-05'!R",TEXT(MATCH($C64,'2018-05'!$C$2:$C$100,0)+1,0)))="",INDIRECT(CONCATENATE("'2018-04'!R",TEXT(MATCH($C64,'2018-04'!$C$2:$C$100,0)+1,0)))="")),"Н/Д",INDIRECT(CONCATENATE("'2018-05'!R",TEXT(MATCH($C64,'2018-05'!$C$2:$C$100,0)+1,0)))-INDIRECT(CONCATENATE("'2018-04'!R",TEXT(MATCH($C64,'2018-04'!$C$2:$C$100,0)+1,0))))</f>
        <v>40180760.109999999</v>
      </c>
      <c r="S64" s="17">
        <f ca="1">IF(OR(INDIRECT(CONCATENATE("'2018-05'!S",TEXT(MATCH($C64,'2018-05'!$C$2:$C$100,0)+1,0)))="",INDIRECT(CONCATENATE("'2018-04'!S",TEXT(MATCH($C64,'2018-04'!$C$2:$C$100,0)+1,0)))="",AND(INDIRECT(CONCATENATE("'2018-05'!S",TEXT(MATCH($C64,'2018-05'!$C$2:$C$100,0)+1,0)))="",INDIRECT(CONCATENATE("'2018-04'!S",TEXT(MATCH($C64,'2018-04'!$C$2:$C$100,0)+1,0)))="")),"Н/Д",INDIRECT(CONCATENATE("'2018-05'!S",TEXT(MATCH($C64,'2018-05'!$C$2:$C$100,0)+1,0)))-INDIRECT(CONCATENATE("'2018-04'!S",TEXT(MATCH($C64,'2018-04'!$C$2:$C$100,0)+1,0))))</f>
        <v>520334.28</v>
      </c>
      <c r="T64" s="17">
        <f ca="1">IF(OR(INDIRECT(CONCATENATE("'2018-05'!T",TEXT(MATCH($C64,'2018-05'!$C$2:$C$100,0)+1,0)))="",INDIRECT(CONCATENATE("'2018-04'!T",TEXT(MATCH($C64,'2018-04'!$C$2:$C$100,0)+1,0)))="",AND(INDIRECT(CONCATENATE("'2018-05'!T",TEXT(MATCH($C64,'2018-05'!$C$2:$C$100,0)+1,0)))="",INDIRECT(CONCATENATE("'2018-04'!T",TEXT(MATCH($C64,'2018-04'!$C$2:$C$100,0)+1,0)))="")),"Н/Д",INDIRECT(CONCATENATE("'2018-05'!T",TEXT(MATCH($C64,'2018-05'!$C$2:$C$100,0)+1,0)))-INDIRECT(CONCATENATE("'2018-04'!T",TEXT(MATCH($C64,'2018-04'!$C$2:$C$100,0)+1,0))))</f>
        <v>42485350.060000002</v>
      </c>
      <c r="U64" s="17">
        <f ca="1">IF(OR(INDIRECT(CONCATENATE("'2018-05'!U",TEXT(MATCH($C64,'2018-05'!$C$2:$C$100,0)+1,0)))="",INDIRECT(CONCATENATE("'2018-04'!U",TEXT(MATCH($C64,'2018-04'!$C$2:$C$100,0)+1,0)))="",AND(INDIRECT(CONCATENATE("'2018-05'!U",TEXT(MATCH($C64,'2018-05'!$C$2:$C$100,0)+1,0)))="",INDIRECT(CONCATENATE("'2018-04'!U",TEXT(MATCH($C64,'2018-04'!$C$2:$C$100,0)+1,0)))="")),"Н/Д",INDIRECT(CONCATENATE("'2018-05'!U",TEXT(MATCH($C64,'2018-05'!$C$2:$C$100,0)+1,0)))-INDIRECT(CONCATENATE("'2018-04'!U",TEXT(MATCH($C64,'2018-04'!$C$2:$C$100,0)+1,0))))</f>
        <v>3052846.3599999994</v>
      </c>
      <c r="V64" s="17">
        <f ca="1">IF(OR(INDIRECT(CONCATENATE("'2018-05'!V",TEXT(MATCH($C64,'2018-05'!$C$2:$C$100,0)+1,0)))="",INDIRECT(CONCATENATE("'2018-04'!V",TEXT(MATCH($C64,'2018-04'!$C$2:$C$100,0)+1,0)))="",AND(INDIRECT(CONCATENATE("'2018-05'!V",TEXT(MATCH($C64,'2018-05'!$C$2:$C$100,0)+1,0)))="",INDIRECT(CONCATENATE("'2018-04'!V",TEXT(MATCH($C64,'2018-04'!$C$2:$C$100,0)+1,0)))="")),"Н/Д",INDIRECT(CONCATENATE("'2018-05'!V",TEXT(MATCH($C64,'2018-05'!$C$2:$C$100,0)+1,0)))-INDIRECT(CONCATENATE("'2018-04'!V",TEXT(MATCH($C64,'2018-04'!$C$2:$C$100,0)+1,0))))</f>
        <v>1397740070.48</v>
      </c>
      <c r="W64" s="17">
        <f ca="1">IF(OR(INDIRECT(CONCATENATE("'2018-05'!W",TEXT(MATCH($C64,'2018-05'!$C$2:$C$100,0)+1,0)))="",INDIRECT(CONCATENATE("'2018-04'!W",TEXT(MATCH($C64,'2018-04'!$C$2:$C$100,0)+1,0)))="",AND(INDIRECT(CONCATENATE("'2018-05'!W",TEXT(MATCH($C64,'2018-05'!$C$2:$C$100,0)+1,0)))="",INDIRECT(CONCATENATE("'2018-04'!W",TEXT(MATCH($C64,'2018-04'!$C$2:$C$100,0)+1,0)))="")),"Н/Д",INDIRECT(CONCATENATE("'2018-05'!W",TEXT(MATCH($C64,'2018-05'!$C$2:$C$100,0)+1,0)))-INDIRECT(CONCATENATE("'2018-04'!W",TEXT(MATCH($C64,'2018-04'!$C$2:$C$100,0)+1,0))))</f>
        <v>19829028921.639999</v>
      </c>
    </row>
    <row r="65" spans="1:23" x14ac:dyDescent="0.25">
      <c r="A65" s="2" t="s">
        <v>87</v>
      </c>
      <c r="B65" s="2" t="s">
        <v>91</v>
      </c>
      <c r="C65" s="15">
        <v>20000000</v>
      </c>
      <c r="D65" s="2" t="s">
        <v>208</v>
      </c>
      <c r="E65" s="17">
        <f ca="1">IF(OR(INDIRECT(CONCATENATE("'2018-05'!E",TEXT(MATCH($C65,'2018-05'!$C$2:$C$100,0)+1,0)))="",INDIRECT(CONCATENATE("'2018-04'!E",TEXT(MATCH($C65,'2018-04'!$C$2:$C$100,0)+1,0)))="",AND(INDIRECT(CONCATENATE("'2018-05'!E",TEXT(MATCH($C65,'2018-05'!$C$2:$C$100,0)+1,0)))="",INDIRECT(CONCATENATE("'2018-04'!E",TEXT(MATCH($C65,'2018-04'!$C$2:$C$100,0)+1,0)))="")),"Н/Д",INDIRECT(CONCATENATE("'2018-05'!E",TEXT(MATCH($C65,'2018-05'!$C$2:$C$100,0)+1,0)))-INDIRECT(CONCATENATE("'2018-04'!E",TEXT(MATCH($C65,'2018-04'!$C$2:$C$100,0)+1,0))))</f>
        <v>12131790230.41</v>
      </c>
      <c r="F65" s="17">
        <f ca="1">IF(OR(INDIRECT(CONCATENATE("'2018-05'!F",TEXT(MATCH($C65,'2018-05'!$C$2:$C$100,0)+1,0)))="",INDIRECT(CONCATENATE("'2018-04'!F",TEXT(MATCH($C65,'2018-04'!$C$2:$C$100,0)+1,0)))="",AND(INDIRECT(CONCATENATE("'2018-05'!F",TEXT(MATCH($C65,'2018-05'!$C$2:$C$100,0)+1,0)))="",INDIRECT(CONCATENATE("'2018-04'!F",TEXT(MATCH($C65,'2018-04'!$C$2:$C$100,0)+1,0)))="")),"Н/Д",INDIRECT(CONCATENATE("'2018-05'!F",TEXT(MATCH($C65,'2018-05'!$C$2:$C$100,0)+1,0)))-INDIRECT(CONCATENATE("'2018-04'!F",TEXT(MATCH($C65,'2018-04'!$C$2:$C$100,0)+1,0))))</f>
        <v>9929983496.5699997</v>
      </c>
      <c r="G65" s="17">
        <f ca="1">IF(OR(INDIRECT(CONCATENATE("'2018-05'!G",TEXT(MATCH($C65,'2018-05'!$C$2:$C$100,0)+1,0)))="",INDIRECT(CONCATENATE("'2018-04'!G",TEXT(MATCH($C65,'2018-04'!$C$2:$C$100,0)+1,0)))="",AND(INDIRECT(CONCATENATE("'2018-05'!G",TEXT(MATCH($C65,'2018-05'!$C$2:$C$100,0)+1,0)))="",INDIRECT(CONCATENATE("'2018-04'!G",TEXT(MATCH($C65,'2018-04'!$C$2:$C$100,0)+1,0)))="")),"Н/Д",INDIRECT(CONCATENATE("'2018-05'!G",TEXT(MATCH($C65,'2018-05'!$C$2:$C$100,0)+1,0)))-INDIRECT(CONCATENATE("'2018-04'!G",TEXT(MATCH($C65,'2018-04'!$C$2:$C$100,0)+1,0))))</f>
        <v>1567121797.25</v>
      </c>
      <c r="H65" s="17">
        <f ca="1">IF(OR(INDIRECT(CONCATENATE("'2018-05'!H",TEXT(MATCH($C65,'2018-05'!$C$2:$C$100,0)+1,0)))="",INDIRECT(CONCATENATE("'2018-04'!H",TEXT(MATCH($C65,'2018-04'!$C$2:$C$100,0)+1,0)))="",AND(INDIRECT(CONCATENATE("'2018-05'!H",TEXT(MATCH($C65,'2018-05'!$C$2:$C$100,0)+1,0)))="",INDIRECT(CONCATENATE("'2018-04'!H",TEXT(MATCH($C65,'2018-04'!$C$2:$C$100,0)+1,0)))="")),"Н/Д",INDIRECT(CONCATENATE("'2018-05'!H",TEXT(MATCH($C65,'2018-05'!$C$2:$C$100,0)+1,0)))-INDIRECT(CONCATENATE("'2018-04'!H",TEXT(MATCH($C65,'2018-04'!$C$2:$C$100,0)+1,0))))</f>
        <v>2904863171.8099995</v>
      </c>
      <c r="I65" s="17">
        <f ca="1">IF(OR(INDIRECT(CONCATENATE("'2018-05'!I",TEXT(MATCH($C65,'2018-05'!$C$2:$C$100,0)+1,0)))="",INDIRECT(CONCATENATE("'2018-04'!I",TEXT(MATCH($C65,'2018-04'!$C$2:$C$100,0)+1,0)))="",AND(INDIRECT(CONCATENATE("'2018-05'!I",TEXT(MATCH($C65,'2018-05'!$C$2:$C$100,0)+1,0)))="",INDIRECT(CONCATENATE("'2018-04'!I",TEXT(MATCH($C65,'2018-04'!$C$2:$C$100,0)+1,0)))="")),"Н/Д",INDIRECT(CONCATENATE("'2018-05'!I",TEXT(MATCH($C65,'2018-05'!$C$2:$C$100,0)+1,0)))-INDIRECT(CONCATENATE("'2018-04'!I",TEXT(MATCH($C65,'2018-04'!$C$2:$C$100,0)+1,0))))</f>
        <v>661151784.71000004</v>
      </c>
      <c r="J65" s="17" t="str">
        <f ca="1">IF(OR(INDIRECT(CONCATENATE("'2018-05'!J",TEXT(MATCH($C65,'2018-05'!$C$2:$C$100,0)+1,0)))="",INDIRECT(CONCATENATE("'2018-04'!J",TEXT(MATCH($C65,'2018-04'!$C$2:$C$100,0)+1,0)))="",AND(INDIRECT(CONCATENATE("'2018-05'!J",TEXT(MATCH($C65,'2018-05'!$C$2:$C$100,0)+1,0)))="",INDIRECT(CONCATENATE("'2018-04'!J",TEXT(MATCH($C65,'2018-04'!$C$2:$C$100,0)+1,0)))="")),"Н/Д",INDIRECT(CONCATENATE("'2018-05'!J",TEXT(MATCH($C65,'2018-05'!$C$2:$C$100,0)+1,0)))-INDIRECT(CONCATENATE("'2018-04'!J",TEXT(MATCH($C65,'2018-04'!$C$2:$C$100,0)+1,0))))</f>
        <v>Н/Д</v>
      </c>
      <c r="K65" s="17">
        <f ca="1">IF(OR(INDIRECT(CONCATENATE("'2018-05'!K",TEXT(MATCH($C65,'2018-05'!$C$2:$C$100,0)+1,0)))="",INDIRECT(CONCATENATE("'2018-04'!K",TEXT(MATCH($C65,'2018-04'!$C$2:$C$100,0)+1,0)))="",AND(INDIRECT(CONCATENATE("'2018-05'!K",TEXT(MATCH($C65,'2018-05'!$C$2:$C$100,0)+1,0)))="",INDIRECT(CONCATENATE("'2018-04'!K",TEXT(MATCH($C65,'2018-04'!$C$2:$C$100,0)+1,0)))="")),"Н/Д",INDIRECT(CONCATENATE("'2018-05'!K",TEXT(MATCH($C65,'2018-05'!$C$2:$C$100,0)+1,0)))-INDIRECT(CONCATENATE("'2018-04'!K",TEXT(MATCH($C65,'2018-04'!$C$2:$C$100,0)+1,0))))</f>
        <v>1550676767.3199999</v>
      </c>
      <c r="L65" s="17">
        <f ca="1">IF(OR(INDIRECT(CONCATENATE("'2018-05'!L",TEXT(MATCH($C65,'2018-05'!$C$2:$C$100,0)+1,0)))="",INDIRECT(CONCATENATE("'2018-04'!L",TEXT(MATCH($C65,'2018-04'!$C$2:$C$100,0)+1,0)))="",AND(INDIRECT(CONCATENATE("'2018-05'!L",TEXT(MATCH($C65,'2018-05'!$C$2:$C$100,0)+1,0)))="",INDIRECT(CONCATENATE("'2018-04'!L",TEXT(MATCH($C65,'2018-04'!$C$2:$C$100,0)+1,0)))="")),"Н/Д",INDIRECT(CONCATENATE("'2018-05'!L",TEXT(MATCH($C65,'2018-05'!$C$2:$C$100,0)+1,0)))-INDIRECT(CONCATENATE("'2018-04'!L",TEXT(MATCH($C65,'2018-04'!$C$2:$C$100,0)+1,0))))</f>
        <v>2518302271.4099998</v>
      </c>
      <c r="M65" s="17">
        <f ca="1">IF(OR(INDIRECT(CONCATENATE("'2018-05'!M",TEXT(MATCH($C65,'2018-05'!$C$2:$C$100,0)+1,0)))="",INDIRECT(CONCATENATE("'2018-04'!M",TEXT(MATCH($C65,'2018-04'!$C$2:$C$100,0)+1,0)))="",AND(INDIRECT(CONCATENATE("'2018-05'!M",TEXT(MATCH($C65,'2018-05'!$C$2:$C$100,0)+1,0)))="",INDIRECT(CONCATENATE("'2018-04'!M",TEXT(MATCH($C65,'2018-04'!$C$2:$C$100,0)+1,0)))="")),"Н/Д",INDIRECT(CONCATENATE("'2018-05'!M",TEXT(MATCH($C65,'2018-05'!$C$2:$C$100,0)+1,0)))-INDIRECT(CONCATENATE("'2018-04'!M",TEXT(MATCH($C65,'2018-04'!$C$2:$C$100,0)+1,0))))</f>
        <v>12047948.620000001</v>
      </c>
      <c r="N65" s="17">
        <f ca="1">IF(OR(INDIRECT(CONCATENATE("'2018-05'!N",TEXT(MATCH($C65,'2018-05'!$C$2:$C$100,0)+1,0)))="",INDIRECT(CONCATENATE("'2018-04'!N",TEXT(MATCH($C65,'2018-04'!$C$2:$C$100,0)+1,0)))="",AND(INDIRECT(CONCATENATE("'2018-05'!N",TEXT(MATCH($C65,'2018-05'!$C$2:$C$100,0)+1,0)))="",INDIRECT(CONCATENATE("'2018-04'!N",TEXT(MATCH($C65,'2018-04'!$C$2:$C$100,0)+1,0)))="")),"Н/Д",INDIRECT(CONCATENATE("'2018-05'!N",TEXT(MATCH($C65,'2018-05'!$C$2:$C$100,0)+1,0)))-INDIRECT(CONCATENATE("'2018-04'!NE",TEXT(MATCH($C65,'2018-04'!$C$2:$C$100,0)+1,0))))</f>
        <v>228643128.47999999</v>
      </c>
      <c r="O65" s="17">
        <f ca="1">IF(OR(INDIRECT(CONCATENATE("'2018-05'!O",TEXT(MATCH($C65,'2018-05'!$C$2:$C$100,0)+1,0)))="",INDIRECT(CONCATENATE("'2018-04'!O",TEXT(MATCH($C65,'2018-04'!$C$2:$C$100,0)+1,0)))="",AND(INDIRECT(CONCATENATE("'2018-05'!O",TEXT(MATCH($C65,'2018-05'!$C$2:$C$100,0)+1,0)))="",INDIRECT(CONCATENATE("'2018-04'!O",TEXT(MATCH($C65,'2018-04'!$C$2:$C$100,0)+1,0)))="")),"Н/Д",INDIRECT(CONCATENATE("'2018-05'!O",TEXT(MATCH($C65,'2018-05'!$C$2:$C$100,0)+1,0)))-INDIRECT(CONCATENATE("'2018-04'!O",TEXT(MATCH($C65,'2018-04'!$C$2:$C$100,0)+1,0))))</f>
        <v>-2425.4599999999991</v>
      </c>
      <c r="P65" s="17">
        <f ca="1">IF(OR(INDIRECT(CONCATENATE("'2018-05'!P",TEXT(MATCH($C65,'2018-05'!$C$2:$C$100,0)+1,0)))="",INDIRECT(CONCATENATE("'2018-04'!P",TEXT(MATCH($C65,'2018-04'!$C$2:$C$100,0)+1,0)))="",AND(INDIRECT(CONCATENATE("'2018-05'!P",TEXT(MATCH($C65,'2018-05'!$C$2:$C$100,0)+1,0)))="",INDIRECT(CONCATENATE("'2018-04'!P",TEXT(MATCH($C65,'2018-04'!$C$2:$C$100,0)+1,0)))="")),"Н/Д",INDIRECT(CONCATENATE("'2018-05'!P",TEXT(MATCH($C65,'2018-05'!$C$2:$C$100,0)+1,0)))-INDIRECT(CONCATENATE("'2018-04'!P",TEXT(MATCH($C65,'2018-04'!$C$2:$C$100,0)+1,0))))</f>
        <v>324801063.68000007</v>
      </c>
      <c r="Q65" s="17">
        <f ca="1">IF(OR(INDIRECT(CONCATENATE("'2018-05'!Q",TEXT(MATCH($C65,'2018-05'!$C$2:$C$100,0)+1,0)))="",INDIRECT(CONCATENATE("'2018-04'!Q",TEXT(MATCH($C65,'2018-04'!$C$2:$C$100,0)+1,0)))="",AND(INDIRECT(CONCATENATE("'2018-05'!Q",TEXT(MATCH($C65,'2018-05'!$C$2:$C$100,0)+1,0)))="",INDIRECT(CONCATENATE("'2018-04'!Q",TEXT(MATCH($C65,'2018-04'!$C$2:$C$100,0)+1,0)))="")),"Н/Д",INDIRECT(CONCATENATE("'2018-05'!Q",TEXT(MATCH($C65,'2018-05'!$C$2:$C$100,0)+1,0)))-INDIRECT(CONCATENATE("'2018-04'!Q",TEXT(MATCH($C65,'2018-04'!$C$2:$C$100,0)+1,0))))</f>
        <v>17700240.660000004</v>
      </c>
      <c r="R65" s="17">
        <f ca="1">IF(OR(INDIRECT(CONCATENATE("'2018-05'!R",TEXT(MATCH($C65,'2018-05'!$C$2:$C$100,0)+1,0)))="",INDIRECT(CONCATENATE("'2018-04'!R",TEXT(MATCH($C65,'2018-04'!$C$2:$C$100,0)+1,0)))="",AND(INDIRECT(CONCATENATE("'2018-05'!R",TEXT(MATCH($C65,'2018-05'!$C$2:$C$100,0)+1,0)))="",INDIRECT(CONCATENATE("'2018-04'!R",TEXT(MATCH($C65,'2018-04'!$C$2:$C$100,0)+1,0)))="")),"Н/Д",INDIRECT(CONCATENATE("'2018-05'!R",TEXT(MATCH($C65,'2018-05'!$C$2:$C$100,0)+1,0)))-INDIRECT(CONCATENATE("'2018-04'!R",TEXT(MATCH($C65,'2018-04'!$C$2:$C$100,0)+1,0))))</f>
        <v>70574416.439999998</v>
      </c>
      <c r="S65" s="17">
        <f ca="1">IF(OR(INDIRECT(CONCATENATE("'2018-05'!S",TEXT(MATCH($C65,'2018-05'!$C$2:$C$100,0)+1,0)))="",INDIRECT(CONCATENATE("'2018-04'!S",TEXT(MATCH($C65,'2018-04'!$C$2:$C$100,0)+1,0)))="",AND(INDIRECT(CONCATENATE("'2018-05'!S",TEXT(MATCH($C65,'2018-05'!$C$2:$C$100,0)+1,0)))="",INDIRECT(CONCATENATE("'2018-04'!S",TEXT(MATCH($C65,'2018-04'!$C$2:$C$100,0)+1,0)))="")),"Н/Д",INDIRECT(CONCATENATE("'2018-05'!S",TEXT(MATCH($C65,'2018-05'!$C$2:$C$100,0)+1,0)))-INDIRECT(CONCATENATE("'2018-04'!S",TEXT(MATCH($C65,'2018-04'!$C$2:$C$100,0)+1,0))))</f>
        <v>0</v>
      </c>
      <c r="T65" s="17">
        <f ca="1">IF(OR(INDIRECT(CONCATENATE("'2018-05'!T",TEXT(MATCH($C65,'2018-05'!$C$2:$C$100,0)+1,0)))="",INDIRECT(CONCATENATE("'2018-04'!T",TEXT(MATCH($C65,'2018-04'!$C$2:$C$100,0)+1,0)))="",AND(INDIRECT(CONCATENATE("'2018-05'!T",TEXT(MATCH($C65,'2018-05'!$C$2:$C$100,0)+1,0)))="",INDIRECT(CONCATENATE("'2018-04'!T",TEXT(MATCH($C65,'2018-04'!$C$2:$C$100,0)+1,0)))="")),"Н/Д",INDIRECT(CONCATENATE("'2018-05'!T",TEXT(MATCH($C65,'2018-05'!$C$2:$C$100,0)+1,0)))-INDIRECT(CONCATENATE("'2018-04'!T",TEXT(MATCH($C65,'2018-04'!$C$2:$C$100,0)+1,0))))</f>
        <v>105495880.23000002</v>
      </c>
      <c r="U65" s="17">
        <f ca="1">IF(OR(INDIRECT(CONCATENATE("'2018-05'!U",TEXT(MATCH($C65,'2018-05'!$C$2:$C$100,0)+1,0)))="",INDIRECT(CONCATENATE("'2018-04'!U",TEXT(MATCH($C65,'2018-04'!$C$2:$C$100,0)+1,0)))="",AND(INDIRECT(CONCATENATE("'2018-05'!U",TEXT(MATCH($C65,'2018-05'!$C$2:$C$100,0)+1,0)))="",INDIRECT(CONCATENATE("'2018-04'!U",TEXT(MATCH($C65,'2018-04'!$C$2:$C$100,0)+1,0)))="")),"Н/Д",INDIRECT(CONCATENATE("'2018-05'!U",TEXT(MATCH($C65,'2018-05'!$C$2:$C$100,0)+1,0)))-INDIRECT(CONCATENATE("'2018-04'!U",TEXT(MATCH($C65,'2018-04'!$C$2:$C$100,0)+1,0))))</f>
        <v>85890763.869999975</v>
      </c>
      <c r="V65" s="17">
        <f ca="1">IF(OR(INDIRECT(CONCATENATE("'2018-05'!V",TEXT(MATCH($C65,'2018-05'!$C$2:$C$100,0)+1,0)))="",INDIRECT(CONCATENATE("'2018-04'!V",TEXT(MATCH($C65,'2018-04'!$C$2:$C$100,0)+1,0)))="",AND(INDIRECT(CONCATENATE("'2018-05'!V",TEXT(MATCH($C65,'2018-05'!$C$2:$C$100,0)+1,0)))="",INDIRECT(CONCATENATE("'2018-04'!V",TEXT(MATCH($C65,'2018-04'!$C$2:$C$100,0)+1,0)))="")),"Н/Д",INDIRECT(CONCATENATE("'2018-05'!V",TEXT(MATCH($C65,'2018-05'!$C$2:$C$100,0)+1,0)))-INDIRECT(CONCATENATE("'2018-04'!V",TEXT(MATCH($C65,'2018-04'!$C$2:$C$100,0)+1,0))))</f>
        <v>2201806733.8400002</v>
      </c>
      <c r="W65" s="17">
        <f ca="1">IF(OR(INDIRECT(CONCATENATE("'2018-05'!W",TEXT(MATCH($C65,'2018-05'!$C$2:$C$100,0)+1,0)))="",INDIRECT(CONCATENATE("'2018-04'!W",TEXT(MATCH($C65,'2018-04'!$C$2:$C$100,0)+1,0)))="",AND(INDIRECT(CONCATENATE("'2018-05'!W",TEXT(MATCH($C65,'2018-05'!$C$2:$C$100,0)+1,0)))="",INDIRECT(CONCATENATE("'2018-04'!W",TEXT(MATCH($C65,'2018-04'!$C$2:$C$100,0)+1,0)))="")),"Н/Д",INDIRECT(CONCATENATE("'2018-05'!W",TEXT(MATCH($C65,'2018-05'!$C$2:$C$100,0)+1,0)))-INDIRECT(CONCATENATE("'2018-04'!W",TEXT(MATCH($C65,'2018-04'!$C$2:$C$100,0)+1,0))))</f>
        <v>34139463448.229996</v>
      </c>
    </row>
    <row r="66" spans="1:23" x14ac:dyDescent="0.25">
      <c r="A66" s="2" t="s">
        <v>87</v>
      </c>
      <c r="B66" s="2" t="s">
        <v>92</v>
      </c>
      <c r="C66" s="15">
        <v>24000000</v>
      </c>
      <c r="D66" s="2" t="s">
        <v>208</v>
      </c>
      <c r="E66" s="17">
        <f ca="1">IF(OR(INDIRECT(CONCATENATE("'2018-05'!E",TEXT(MATCH($C66,'2018-05'!$C$2:$C$100,0)+1,0)))="",INDIRECT(CONCATENATE("'2018-04'!E",TEXT(MATCH($C66,'2018-04'!$C$2:$C$100,0)+1,0)))="",AND(INDIRECT(CONCATENATE("'2018-05'!E",TEXT(MATCH($C66,'2018-05'!$C$2:$C$100,0)+1,0)))="",INDIRECT(CONCATENATE("'2018-04'!E",TEXT(MATCH($C66,'2018-04'!$C$2:$C$100,0)+1,0)))="")),"Н/Д",INDIRECT(CONCATENATE("'2018-05'!E",TEXT(MATCH($C66,'2018-05'!$C$2:$C$100,0)+1,0)))-INDIRECT(CONCATENATE("'2018-04'!E",TEXT(MATCH($C66,'2018-04'!$C$2:$C$100,0)+1,0))))</f>
        <v>4701774953.3600006</v>
      </c>
      <c r="F66" s="17">
        <f ca="1">IF(OR(INDIRECT(CONCATENATE("'2018-05'!F",TEXT(MATCH($C66,'2018-05'!$C$2:$C$100,0)+1,0)))="",INDIRECT(CONCATENATE("'2018-04'!F",TEXT(MATCH($C66,'2018-04'!$C$2:$C$100,0)+1,0)))="",AND(INDIRECT(CONCATENATE("'2018-05'!F",TEXT(MATCH($C66,'2018-05'!$C$2:$C$100,0)+1,0)))="",INDIRECT(CONCATENATE("'2018-04'!F",TEXT(MATCH($C66,'2018-04'!$C$2:$C$100,0)+1,0)))="")),"Н/Д",INDIRECT(CONCATENATE("'2018-05'!F",TEXT(MATCH($C66,'2018-05'!$C$2:$C$100,0)+1,0)))-INDIRECT(CONCATENATE("'2018-04'!F",TEXT(MATCH($C66,'2018-04'!$C$2:$C$100,0)+1,0))))</f>
        <v>2998323452.2799997</v>
      </c>
      <c r="G66" s="17">
        <f ca="1">IF(OR(INDIRECT(CONCATENATE("'2018-05'!G",TEXT(MATCH($C66,'2018-05'!$C$2:$C$100,0)+1,0)))="",INDIRECT(CONCATENATE("'2018-04'!G",TEXT(MATCH($C66,'2018-04'!$C$2:$C$100,0)+1,0)))="",AND(INDIRECT(CONCATENATE("'2018-05'!G",TEXT(MATCH($C66,'2018-05'!$C$2:$C$100,0)+1,0)))="",INDIRECT(CONCATENATE("'2018-04'!G",TEXT(MATCH($C66,'2018-04'!$C$2:$C$100,0)+1,0)))="")),"Н/Д",INDIRECT(CONCATENATE("'2018-05'!G",TEXT(MATCH($C66,'2018-05'!$C$2:$C$100,0)+1,0)))-INDIRECT(CONCATENATE("'2018-04'!G",TEXT(MATCH($C66,'2018-04'!$C$2:$C$100,0)+1,0))))</f>
        <v>277432282.74000001</v>
      </c>
      <c r="H66" s="17">
        <f ca="1">IF(OR(INDIRECT(CONCATENATE("'2018-05'!H",TEXT(MATCH($C66,'2018-05'!$C$2:$C$100,0)+1,0)))="",INDIRECT(CONCATENATE("'2018-04'!H",TEXT(MATCH($C66,'2018-04'!$C$2:$C$100,0)+1,0)))="",AND(INDIRECT(CONCATENATE("'2018-05'!H",TEXT(MATCH($C66,'2018-05'!$C$2:$C$100,0)+1,0)))="",INDIRECT(CONCATENATE("'2018-04'!H",TEXT(MATCH($C66,'2018-04'!$C$2:$C$100,0)+1,0)))="")),"Н/Д",INDIRECT(CONCATENATE("'2018-05'!H",TEXT(MATCH($C66,'2018-05'!$C$2:$C$100,0)+1,0)))-INDIRECT(CONCATENATE("'2018-04'!H",TEXT(MATCH($C66,'2018-04'!$C$2:$C$100,0)+1,0))))</f>
        <v>919192501.21000004</v>
      </c>
      <c r="I66" s="17">
        <f ca="1">IF(OR(INDIRECT(CONCATENATE("'2018-05'!I",TEXT(MATCH($C66,'2018-05'!$C$2:$C$100,0)+1,0)))="",INDIRECT(CONCATENATE("'2018-04'!I",TEXT(MATCH($C66,'2018-04'!$C$2:$C$100,0)+1,0)))="",AND(INDIRECT(CONCATENATE("'2018-05'!I",TEXT(MATCH($C66,'2018-05'!$C$2:$C$100,0)+1,0)))="",INDIRECT(CONCATENATE("'2018-04'!I",TEXT(MATCH($C66,'2018-04'!$C$2:$C$100,0)+1,0)))="")),"Н/Д",INDIRECT(CONCATENATE("'2018-05'!I",TEXT(MATCH($C66,'2018-05'!$C$2:$C$100,0)+1,0)))-INDIRECT(CONCATENATE("'2018-04'!I",TEXT(MATCH($C66,'2018-04'!$C$2:$C$100,0)+1,0))))</f>
        <v>268659684.28000009</v>
      </c>
      <c r="J66" s="17" t="str">
        <f ca="1">IF(OR(INDIRECT(CONCATENATE("'2018-05'!J",TEXT(MATCH($C66,'2018-05'!$C$2:$C$100,0)+1,0)))="",INDIRECT(CONCATENATE("'2018-04'!J",TEXT(MATCH($C66,'2018-04'!$C$2:$C$100,0)+1,0)))="",AND(INDIRECT(CONCATENATE("'2018-05'!J",TEXT(MATCH($C66,'2018-05'!$C$2:$C$100,0)+1,0)))="",INDIRECT(CONCATENATE("'2018-04'!J",TEXT(MATCH($C66,'2018-04'!$C$2:$C$100,0)+1,0)))="")),"Н/Д",INDIRECT(CONCATENATE("'2018-05'!J",TEXT(MATCH($C66,'2018-05'!$C$2:$C$100,0)+1,0)))-INDIRECT(CONCATENATE("'2018-04'!J",TEXT(MATCH($C66,'2018-04'!$C$2:$C$100,0)+1,0))))</f>
        <v>Н/Д</v>
      </c>
      <c r="K66" s="17">
        <f ca="1">IF(OR(INDIRECT(CONCATENATE("'2018-05'!K",TEXT(MATCH($C66,'2018-05'!$C$2:$C$100,0)+1,0)))="",INDIRECT(CONCATENATE("'2018-04'!K",TEXT(MATCH($C66,'2018-04'!$C$2:$C$100,0)+1,0)))="",AND(INDIRECT(CONCATENATE("'2018-05'!K",TEXT(MATCH($C66,'2018-05'!$C$2:$C$100,0)+1,0)))="",INDIRECT(CONCATENATE("'2018-04'!K",TEXT(MATCH($C66,'2018-04'!$C$2:$C$100,0)+1,0)))="")),"Н/Д",INDIRECT(CONCATENATE("'2018-05'!K",TEXT(MATCH($C66,'2018-05'!$C$2:$C$100,0)+1,0)))-INDIRECT(CONCATENATE("'2018-04'!K",TEXT(MATCH($C66,'2018-04'!$C$2:$C$100,0)+1,0))))</f>
        <v>686585220.60000002</v>
      </c>
      <c r="L66" s="17">
        <f ca="1">IF(OR(INDIRECT(CONCATENATE("'2018-05'!L",TEXT(MATCH($C66,'2018-05'!$C$2:$C$100,0)+1,0)))="",INDIRECT(CONCATENATE("'2018-04'!L",TEXT(MATCH($C66,'2018-04'!$C$2:$C$100,0)+1,0)))="",AND(INDIRECT(CONCATENATE("'2018-05'!L",TEXT(MATCH($C66,'2018-05'!$C$2:$C$100,0)+1,0)))="",INDIRECT(CONCATENATE("'2018-04'!L",TEXT(MATCH($C66,'2018-04'!$C$2:$C$100,0)+1,0)))="")),"Н/Д",INDIRECT(CONCATENATE("'2018-05'!L",TEXT(MATCH($C66,'2018-05'!$C$2:$C$100,0)+1,0)))-INDIRECT(CONCATENATE("'2018-04'!L",TEXT(MATCH($C66,'2018-04'!$C$2:$C$100,0)+1,0))))</f>
        <v>697358812.53999996</v>
      </c>
      <c r="M66" s="17">
        <f ca="1">IF(OR(INDIRECT(CONCATENATE("'2018-05'!M",TEXT(MATCH($C66,'2018-05'!$C$2:$C$100,0)+1,0)))="",INDIRECT(CONCATENATE("'2018-04'!M",TEXT(MATCH($C66,'2018-04'!$C$2:$C$100,0)+1,0)))="",AND(INDIRECT(CONCATENATE("'2018-05'!M",TEXT(MATCH($C66,'2018-05'!$C$2:$C$100,0)+1,0)))="",INDIRECT(CONCATENATE("'2018-04'!M",TEXT(MATCH($C66,'2018-04'!$C$2:$C$100,0)+1,0)))="")),"Н/Д",INDIRECT(CONCATENATE("'2018-05'!M",TEXT(MATCH($C66,'2018-05'!$C$2:$C$100,0)+1,0)))-INDIRECT(CONCATENATE("'2018-04'!M",TEXT(MATCH($C66,'2018-04'!$C$2:$C$100,0)+1,0))))</f>
        <v>1188979.9200000009</v>
      </c>
      <c r="N66" s="17">
        <f ca="1">IF(OR(INDIRECT(CONCATENATE("'2018-05'!N",TEXT(MATCH($C66,'2018-05'!$C$2:$C$100,0)+1,0)))="",INDIRECT(CONCATENATE("'2018-04'!N",TEXT(MATCH($C66,'2018-04'!$C$2:$C$100,0)+1,0)))="",AND(INDIRECT(CONCATENATE("'2018-05'!N",TEXT(MATCH($C66,'2018-05'!$C$2:$C$100,0)+1,0)))="",INDIRECT(CONCATENATE("'2018-04'!N",TEXT(MATCH($C66,'2018-04'!$C$2:$C$100,0)+1,0)))="")),"Н/Д",INDIRECT(CONCATENATE("'2018-05'!N",TEXT(MATCH($C66,'2018-05'!$C$2:$C$100,0)+1,0)))-INDIRECT(CONCATENATE("'2018-04'!NE",TEXT(MATCH($C66,'2018-04'!$C$2:$C$100,0)+1,0))))</f>
        <v>83107604.579999998</v>
      </c>
      <c r="O66" s="17">
        <f ca="1">IF(OR(INDIRECT(CONCATENATE("'2018-05'!O",TEXT(MATCH($C66,'2018-05'!$C$2:$C$100,0)+1,0)))="",INDIRECT(CONCATENATE("'2018-04'!O",TEXT(MATCH($C66,'2018-04'!$C$2:$C$100,0)+1,0)))="",AND(INDIRECT(CONCATENATE("'2018-05'!O",TEXT(MATCH($C66,'2018-05'!$C$2:$C$100,0)+1,0)))="",INDIRECT(CONCATENATE("'2018-04'!O",TEXT(MATCH($C66,'2018-04'!$C$2:$C$100,0)+1,0)))="")),"Н/Д",INDIRECT(CONCATENATE("'2018-05'!O",TEXT(MATCH($C66,'2018-05'!$C$2:$C$100,0)+1,0)))-INDIRECT(CONCATENATE("'2018-04'!O",TEXT(MATCH($C66,'2018-04'!$C$2:$C$100,0)+1,0))))</f>
        <v>296931.53000000003</v>
      </c>
      <c r="P66" s="17">
        <f ca="1">IF(OR(INDIRECT(CONCATENATE("'2018-05'!P",TEXT(MATCH($C66,'2018-05'!$C$2:$C$100,0)+1,0)))="",INDIRECT(CONCATENATE("'2018-04'!P",TEXT(MATCH($C66,'2018-04'!$C$2:$C$100,0)+1,0)))="",AND(INDIRECT(CONCATENATE("'2018-05'!P",TEXT(MATCH($C66,'2018-05'!$C$2:$C$100,0)+1,0)))="",INDIRECT(CONCATENATE("'2018-04'!P",TEXT(MATCH($C66,'2018-04'!$C$2:$C$100,0)+1,0)))="")),"Н/Д",INDIRECT(CONCATENATE("'2018-05'!P",TEXT(MATCH($C66,'2018-05'!$C$2:$C$100,0)+1,0)))-INDIRECT(CONCATENATE("'2018-04'!P",TEXT(MATCH($C66,'2018-04'!$C$2:$C$100,0)+1,0))))</f>
        <v>40092483.290000007</v>
      </c>
      <c r="Q66" s="17">
        <f ca="1">IF(OR(INDIRECT(CONCATENATE("'2018-05'!Q",TEXT(MATCH($C66,'2018-05'!$C$2:$C$100,0)+1,0)))="",INDIRECT(CONCATENATE("'2018-04'!Q",TEXT(MATCH($C66,'2018-04'!$C$2:$C$100,0)+1,0)))="",AND(INDIRECT(CONCATENATE("'2018-05'!Q",TEXT(MATCH($C66,'2018-05'!$C$2:$C$100,0)+1,0)))="",INDIRECT(CONCATENATE("'2018-04'!Q",TEXT(MATCH($C66,'2018-04'!$C$2:$C$100,0)+1,0)))="")),"Н/Д",INDIRECT(CONCATENATE("'2018-05'!Q",TEXT(MATCH($C66,'2018-05'!$C$2:$C$100,0)+1,0)))-INDIRECT(CONCATENATE("'2018-04'!Q",TEXT(MATCH($C66,'2018-04'!$C$2:$C$100,0)+1,0))))</f>
        <v>3899757.7799999993</v>
      </c>
      <c r="R66" s="17">
        <f ca="1">IF(OR(INDIRECT(CONCATENATE("'2018-05'!R",TEXT(MATCH($C66,'2018-05'!$C$2:$C$100,0)+1,0)))="",INDIRECT(CONCATENATE("'2018-04'!R",TEXT(MATCH($C66,'2018-04'!$C$2:$C$100,0)+1,0)))="",AND(INDIRECT(CONCATENATE("'2018-05'!R",TEXT(MATCH($C66,'2018-05'!$C$2:$C$100,0)+1,0)))="",INDIRECT(CONCATENATE("'2018-04'!R",TEXT(MATCH($C66,'2018-04'!$C$2:$C$100,0)+1,0)))="")),"Н/Д",INDIRECT(CONCATENATE("'2018-05'!R",TEXT(MATCH($C66,'2018-05'!$C$2:$C$100,0)+1,0)))-INDIRECT(CONCATENATE("'2018-04'!R",TEXT(MATCH($C66,'2018-04'!$C$2:$C$100,0)+1,0))))</f>
        <v>24169167.630000003</v>
      </c>
      <c r="S66" s="17">
        <f ca="1">IF(OR(INDIRECT(CONCATENATE("'2018-05'!S",TEXT(MATCH($C66,'2018-05'!$C$2:$C$100,0)+1,0)))="",INDIRECT(CONCATENATE("'2018-04'!S",TEXT(MATCH($C66,'2018-04'!$C$2:$C$100,0)+1,0)))="",AND(INDIRECT(CONCATENATE("'2018-05'!S",TEXT(MATCH($C66,'2018-05'!$C$2:$C$100,0)+1,0)))="",INDIRECT(CONCATENATE("'2018-04'!S",TEXT(MATCH($C66,'2018-04'!$C$2:$C$100,0)+1,0)))="")),"Н/Д",INDIRECT(CONCATENATE("'2018-05'!S",TEXT(MATCH($C66,'2018-05'!$C$2:$C$100,0)+1,0)))-INDIRECT(CONCATENATE("'2018-04'!S",TEXT(MATCH($C66,'2018-04'!$C$2:$C$100,0)+1,0))))</f>
        <v>114682.1</v>
      </c>
      <c r="T66" s="17">
        <f ca="1">IF(OR(INDIRECT(CONCATENATE("'2018-05'!T",TEXT(MATCH($C66,'2018-05'!$C$2:$C$100,0)+1,0)))="",INDIRECT(CONCATENATE("'2018-04'!T",TEXT(MATCH($C66,'2018-04'!$C$2:$C$100,0)+1,0)))="",AND(INDIRECT(CONCATENATE("'2018-05'!T",TEXT(MATCH($C66,'2018-05'!$C$2:$C$100,0)+1,0)))="",INDIRECT(CONCATENATE("'2018-04'!T",TEXT(MATCH($C66,'2018-04'!$C$2:$C$100,0)+1,0)))="")),"Н/Д",INDIRECT(CONCATENATE("'2018-05'!T",TEXT(MATCH($C66,'2018-05'!$C$2:$C$100,0)+1,0)))-INDIRECT(CONCATENATE("'2018-04'!T",TEXT(MATCH($C66,'2018-04'!$C$2:$C$100,0)+1,0))))</f>
        <v>27696328.160000011</v>
      </c>
      <c r="U66" s="17">
        <f ca="1">IF(OR(INDIRECT(CONCATENATE("'2018-05'!U",TEXT(MATCH($C66,'2018-05'!$C$2:$C$100,0)+1,0)))="",INDIRECT(CONCATENATE("'2018-04'!U",TEXT(MATCH($C66,'2018-04'!$C$2:$C$100,0)+1,0)))="",AND(INDIRECT(CONCATENATE("'2018-05'!U",TEXT(MATCH($C66,'2018-05'!$C$2:$C$100,0)+1,0)))="",INDIRECT(CONCATENATE("'2018-04'!U",TEXT(MATCH($C66,'2018-04'!$C$2:$C$100,0)+1,0)))="")),"Н/Д",INDIRECT(CONCATENATE("'2018-05'!U",TEXT(MATCH($C66,'2018-05'!$C$2:$C$100,0)+1,0)))-INDIRECT(CONCATENATE("'2018-04'!U",TEXT(MATCH($C66,'2018-04'!$C$2:$C$100,0)+1,0))))</f>
        <v>1133926.6400000006</v>
      </c>
      <c r="V66" s="17">
        <f ca="1">IF(OR(INDIRECT(CONCATENATE("'2018-05'!V",TEXT(MATCH($C66,'2018-05'!$C$2:$C$100,0)+1,0)))="",INDIRECT(CONCATENATE("'2018-04'!V",TEXT(MATCH($C66,'2018-04'!$C$2:$C$100,0)+1,0)))="",AND(INDIRECT(CONCATENATE("'2018-05'!V",TEXT(MATCH($C66,'2018-05'!$C$2:$C$100,0)+1,0)))="",INDIRECT(CONCATENATE("'2018-04'!V",TEXT(MATCH($C66,'2018-04'!$C$2:$C$100,0)+1,0)))="")),"Н/Д",INDIRECT(CONCATENATE("'2018-05'!V",TEXT(MATCH($C66,'2018-05'!$C$2:$C$100,0)+1,0)))-INDIRECT(CONCATENATE("'2018-04'!V",TEXT(MATCH($C66,'2018-04'!$C$2:$C$100,0)+1,0))))</f>
        <v>1703451501.0800004</v>
      </c>
      <c r="W66" s="17">
        <f ca="1">IF(OR(INDIRECT(CONCATENATE("'2018-05'!W",TEXT(MATCH($C66,'2018-05'!$C$2:$C$100,0)+1,0)))="",INDIRECT(CONCATENATE("'2018-04'!W",TEXT(MATCH($C66,'2018-04'!$C$2:$C$100,0)+1,0)))="",AND(INDIRECT(CONCATENATE("'2018-05'!W",TEXT(MATCH($C66,'2018-05'!$C$2:$C$100,0)+1,0)))="",INDIRECT(CONCATENATE("'2018-04'!W",TEXT(MATCH($C66,'2018-04'!$C$2:$C$100,0)+1,0)))="")),"Н/Д",INDIRECT(CONCATENATE("'2018-05'!W",TEXT(MATCH($C66,'2018-05'!$C$2:$C$100,0)+1,0)))-INDIRECT(CONCATENATE("'2018-04'!W",TEXT(MATCH($C66,'2018-04'!$C$2:$C$100,0)+1,0))))</f>
        <v>12376058496.119995</v>
      </c>
    </row>
    <row r="67" spans="1:23" x14ac:dyDescent="0.25">
      <c r="A67" s="2" t="s">
        <v>87</v>
      </c>
      <c r="B67" s="2" t="s">
        <v>93</v>
      </c>
      <c r="C67" s="15">
        <v>29000000</v>
      </c>
      <c r="D67" s="2" t="s">
        <v>208</v>
      </c>
      <c r="E67" s="17">
        <f ca="1">IF(OR(INDIRECT(CONCATENATE("'2018-05'!E",TEXT(MATCH($C67,'2018-05'!$C$2:$C$100,0)+1,0)))="",INDIRECT(CONCATENATE("'2018-04'!E",TEXT(MATCH($C67,'2018-04'!$C$2:$C$100,0)+1,0)))="",AND(INDIRECT(CONCATENATE("'2018-05'!E",TEXT(MATCH($C67,'2018-05'!$C$2:$C$100,0)+1,0)))="",INDIRECT(CONCATENATE("'2018-04'!E",TEXT(MATCH($C67,'2018-04'!$C$2:$C$100,0)+1,0)))="")),"Н/Д",INDIRECT(CONCATENATE("'2018-05'!E",TEXT(MATCH($C67,'2018-05'!$C$2:$C$100,0)+1,0)))-INDIRECT(CONCATENATE("'2018-04'!E",TEXT(MATCH($C67,'2018-04'!$C$2:$C$100,0)+1,0))))</f>
        <v>6654335729.3100014</v>
      </c>
      <c r="F67" s="17">
        <f ca="1">IF(OR(INDIRECT(CONCATENATE("'2018-05'!F",TEXT(MATCH($C67,'2018-05'!$C$2:$C$100,0)+1,0)))="",INDIRECT(CONCATENATE("'2018-04'!F",TEXT(MATCH($C67,'2018-04'!$C$2:$C$100,0)+1,0)))="",AND(INDIRECT(CONCATENATE("'2018-05'!F",TEXT(MATCH($C67,'2018-05'!$C$2:$C$100,0)+1,0)))="",INDIRECT(CONCATENATE("'2018-04'!F",TEXT(MATCH($C67,'2018-04'!$C$2:$C$100,0)+1,0)))="")),"Н/Д",INDIRECT(CONCATENATE("'2018-05'!F",TEXT(MATCH($C67,'2018-05'!$C$2:$C$100,0)+1,0)))-INDIRECT(CONCATENATE("'2018-04'!F",TEXT(MATCH($C67,'2018-04'!$C$2:$C$100,0)+1,0))))</f>
        <v>5698300657.1099987</v>
      </c>
      <c r="G67" s="17">
        <f ca="1">IF(OR(INDIRECT(CONCATENATE("'2018-05'!G",TEXT(MATCH($C67,'2018-05'!$C$2:$C$100,0)+1,0)))="",INDIRECT(CONCATENATE("'2018-04'!G",TEXT(MATCH($C67,'2018-04'!$C$2:$C$100,0)+1,0)))="",AND(INDIRECT(CONCATENATE("'2018-05'!G",TEXT(MATCH($C67,'2018-05'!$C$2:$C$100,0)+1,0)))="",INDIRECT(CONCATENATE("'2018-04'!G",TEXT(MATCH($C67,'2018-04'!$C$2:$C$100,0)+1,0)))="")),"Н/Д",INDIRECT(CONCATENATE("'2018-05'!G",TEXT(MATCH($C67,'2018-05'!$C$2:$C$100,0)+1,0)))-INDIRECT(CONCATENATE("'2018-04'!G",TEXT(MATCH($C67,'2018-04'!$C$2:$C$100,0)+1,0))))</f>
        <v>767531864.09000015</v>
      </c>
      <c r="H67" s="17">
        <f ca="1">IF(OR(INDIRECT(CONCATENATE("'2018-05'!H",TEXT(MATCH($C67,'2018-05'!$C$2:$C$100,0)+1,0)))="",INDIRECT(CONCATENATE("'2018-04'!H",TEXT(MATCH($C67,'2018-04'!$C$2:$C$100,0)+1,0)))="",AND(INDIRECT(CONCATENATE("'2018-05'!H",TEXT(MATCH($C67,'2018-05'!$C$2:$C$100,0)+1,0)))="",INDIRECT(CONCATENATE("'2018-04'!H",TEXT(MATCH($C67,'2018-04'!$C$2:$C$100,0)+1,0)))="")),"Н/Д",INDIRECT(CONCATENATE("'2018-05'!H",TEXT(MATCH($C67,'2018-05'!$C$2:$C$100,0)+1,0)))-INDIRECT(CONCATENATE("'2018-04'!H",TEXT(MATCH($C67,'2018-04'!$C$2:$C$100,0)+1,0))))</f>
        <v>1794622219.3199997</v>
      </c>
      <c r="I67" s="17">
        <f ca="1">IF(OR(INDIRECT(CONCATENATE("'2018-05'!I",TEXT(MATCH($C67,'2018-05'!$C$2:$C$100,0)+1,0)))="",INDIRECT(CONCATENATE("'2018-04'!I",TEXT(MATCH($C67,'2018-04'!$C$2:$C$100,0)+1,0)))="",AND(INDIRECT(CONCATENATE("'2018-05'!I",TEXT(MATCH($C67,'2018-05'!$C$2:$C$100,0)+1,0)))="",INDIRECT(CONCATENATE("'2018-04'!I",TEXT(MATCH($C67,'2018-04'!$C$2:$C$100,0)+1,0)))="")),"Н/Д",INDIRECT(CONCATENATE("'2018-05'!I",TEXT(MATCH($C67,'2018-05'!$C$2:$C$100,0)+1,0)))-INDIRECT(CONCATENATE("'2018-04'!I",TEXT(MATCH($C67,'2018-04'!$C$2:$C$100,0)+1,0))))</f>
        <v>843392306.47000003</v>
      </c>
      <c r="J67" s="17" t="str">
        <f ca="1">IF(OR(INDIRECT(CONCATENATE("'2018-05'!J",TEXT(MATCH($C67,'2018-05'!$C$2:$C$100,0)+1,0)))="",INDIRECT(CONCATENATE("'2018-04'!J",TEXT(MATCH($C67,'2018-04'!$C$2:$C$100,0)+1,0)))="",AND(INDIRECT(CONCATENATE("'2018-05'!J",TEXT(MATCH($C67,'2018-05'!$C$2:$C$100,0)+1,0)))="",INDIRECT(CONCATENATE("'2018-04'!J",TEXT(MATCH($C67,'2018-04'!$C$2:$C$100,0)+1,0)))="")),"Н/Д",INDIRECT(CONCATENATE("'2018-05'!J",TEXT(MATCH($C67,'2018-05'!$C$2:$C$100,0)+1,0)))-INDIRECT(CONCATENATE("'2018-04'!J",TEXT(MATCH($C67,'2018-04'!$C$2:$C$100,0)+1,0))))</f>
        <v>Н/Д</v>
      </c>
      <c r="K67" s="17">
        <f ca="1">IF(OR(INDIRECT(CONCATENATE("'2018-05'!K",TEXT(MATCH($C67,'2018-05'!$C$2:$C$100,0)+1,0)))="",INDIRECT(CONCATENATE("'2018-04'!K",TEXT(MATCH($C67,'2018-04'!$C$2:$C$100,0)+1,0)))="",AND(INDIRECT(CONCATENATE("'2018-05'!K",TEXT(MATCH($C67,'2018-05'!$C$2:$C$100,0)+1,0)))="",INDIRECT(CONCATENATE("'2018-04'!K",TEXT(MATCH($C67,'2018-04'!$C$2:$C$100,0)+1,0)))="")),"Н/Д",INDIRECT(CONCATENATE("'2018-05'!K",TEXT(MATCH($C67,'2018-05'!$C$2:$C$100,0)+1,0)))-INDIRECT(CONCATENATE("'2018-04'!K",TEXT(MATCH($C67,'2018-04'!$C$2:$C$100,0)+1,0))))</f>
        <v>757598257.44000006</v>
      </c>
      <c r="L67" s="17">
        <f ca="1">IF(OR(INDIRECT(CONCATENATE("'2018-05'!L",TEXT(MATCH($C67,'2018-05'!$C$2:$C$100,0)+1,0)))="",INDIRECT(CONCATENATE("'2018-04'!L",TEXT(MATCH($C67,'2018-04'!$C$2:$C$100,0)+1,0)))="",AND(INDIRECT(CONCATENATE("'2018-05'!L",TEXT(MATCH($C67,'2018-05'!$C$2:$C$100,0)+1,0)))="",INDIRECT(CONCATENATE("'2018-04'!L",TEXT(MATCH($C67,'2018-04'!$C$2:$C$100,0)+1,0)))="")),"Н/Д",INDIRECT(CONCATENATE("'2018-05'!L",TEXT(MATCH($C67,'2018-05'!$C$2:$C$100,0)+1,0)))-INDIRECT(CONCATENATE("'2018-04'!L",TEXT(MATCH($C67,'2018-04'!$C$2:$C$100,0)+1,0))))</f>
        <v>1255239417.9200001</v>
      </c>
      <c r="M67" s="17">
        <f ca="1">IF(OR(INDIRECT(CONCATENATE("'2018-05'!M",TEXT(MATCH($C67,'2018-05'!$C$2:$C$100,0)+1,0)))="",INDIRECT(CONCATENATE("'2018-04'!M",TEXT(MATCH($C67,'2018-04'!$C$2:$C$100,0)+1,0)))="",AND(INDIRECT(CONCATENATE("'2018-05'!M",TEXT(MATCH($C67,'2018-05'!$C$2:$C$100,0)+1,0)))="",INDIRECT(CONCATENATE("'2018-04'!M",TEXT(MATCH($C67,'2018-04'!$C$2:$C$100,0)+1,0)))="")),"Н/Д",INDIRECT(CONCATENATE("'2018-05'!M",TEXT(MATCH($C67,'2018-05'!$C$2:$C$100,0)+1,0)))-INDIRECT(CONCATENATE("'2018-04'!M",TEXT(MATCH($C67,'2018-04'!$C$2:$C$100,0)+1,0))))</f>
        <v>8873421.9000000022</v>
      </c>
      <c r="N67" s="17">
        <f ca="1">IF(OR(INDIRECT(CONCATENATE("'2018-05'!N",TEXT(MATCH($C67,'2018-05'!$C$2:$C$100,0)+1,0)))="",INDIRECT(CONCATENATE("'2018-04'!N",TEXT(MATCH($C67,'2018-04'!$C$2:$C$100,0)+1,0)))="",AND(INDIRECT(CONCATENATE("'2018-05'!N",TEXT(MATCH($C67,'2018-05'!$C$2:$C$100,0)+1,0)))="",INDIRECT(CONCATENATE("'2018-04'!N",TEXT(MATCH($C67,'2018-04'!$C$2:$C$100,0)+1,0)))="")),"Н/Д",INDIRECT(CONCATENATE("'2018-05'!N",TEXT(MATCH($C67,'2018-05'!$C$2:$C$100,0)+1,0)))-INDIRECT(CONCATENATE("'2018-04'!NE",TEXT(MATCH($C67,'2018-04'!$C$2:$C$100,0)+1,0))))</f>
        <v>101521045.97</v>
      </c>
      <c r="O67" s="17">
        <f ca="1">IF(OR(INDIRECT(CONCATENATE("'2018-05'!O",TEXT(MATCH($C67,'2018-05'!$C$2:$C$100,0)+1,0)))="",INDIRECT(CONCATENATE("'2018-04'!O",TEXT(MATCH($C67,'2018-04'!$C$2:$C$100,0)+1,0)))="",AND(INDIRECT(CONCATENATE("'2018-05'!O",TEXT(MATCH($C67,'2018-05'!$C$2:$C$100,0)+1,0)))="",INDIRECT(CONCATENATE("'2018-04'!O",TEXT(MATCH($C67,'2018-04'!$C$2:$C$100,0)+1,0)))="")),"Н/Д",INDIRECT(CONCATENATE("'2018-05'!O",TEXT(MATCH($C67,'2018-05'!$C$2:$C$100,0)+1,0)))-INDIRECT(CONCATENATE("'2018-04'!O",TEXT(MATCH($C67,'2018-04'!$C$2:$C$100,0)+1,0))))</f>
        <v>93227.02</v>
      </c>
      <c r="P67" s="17">
        <f ca="1">IF(OR(INDIRECT(CONCATENATE("'2018-05'!P",TEXT(MATCH($C67,'2018-05'!$C$2:$C$100,0)+1,0)))="",INDIRECT(CONCATENATE("'2018-04'!P",TEXT(MATCH($C67,'2018-04'!$C$2:$C$100,0)+1,0)))="",AND(INDIRECT(CONCATENATE("'2018-05'!P",TEXT(MATCH($C67,'2018-05'!$C$2:$C$100,0)+1,0)))="",INDIRECT(CONCATENATE("'2018-04'!P",TEXT(MATCH($C67,'2018-04'!$C$2:$C$100,0)+1,0)))="")),"Н/Д",INDIRECT(CONCATENATE("'2018-05'!P",TEXT(MATCH($C67,'2018-05'!$C$2:$C$100,0)+1,0)))-INDIRECT(CONCATENATE("'2018-04'!P",TEXT(MATCH($C67,'2018-04'!$C$2:$C$100,0)+1,0))))</f>
        <v>70980591.770000011</v>
      </c>
      <c r="Q67" s="17">
        <f ca="1">IF(OR(INDIRECT(CONCATENATE("'2018-05'!Q",TEXT(MATCH($C67,'2018-05'!$C$2:$C$100,0)+1,0)))="",INDIRECT(CONCATENATE("'2018-04'!Q",TEXT(MATCH($C67,'2018-04'!$C$2:$C$100,0)+1,0)))="",AND(INDIRECT(CONCATENATE("'2018-05'!Q",TEXT(MATCH($C67,'2018-05'!$C$2:$C$100,0)+1,0)))="",INDIRECT(CONCATENATE("'2018-04'!Q",TEXT(MATCH($C67,'2018-04'!$C$2:$C$100,0)+1,0)))="")),"Н/Д",INDIRECT(CONCATENATE("'2018-05'!Q",TEXT(MATCH($C67,'2018-05'!$C$2:$C$100,0)+1,0)))-INDIRECT(CONCATENATE("'2018-04'!Q",TEXT(MATCH($C67,'2018-04'!$C$2:$C$100,0)+1,0))))</f>
        <v>24123653.490000002</v>
      </c>
      <c r="R67" s="17">
        <f ca="1">IF(OR(INDIRECT(CONCATENATE("'2018-05'!R",TEXT(MATCH($C67,'2018-05'!$C$2:$C$100,0)+1,0)))="",INDIRECT(CONCATENATE("'2018-04'!R",TEXT(MATCH($C67,'2018-04'!$C$2:$C$100,0)+1,0)))="",AND(INDIRECT(CONCATENATE("'2018-05'!R",TEXT(MATCH($C67,'2018-05'!$C$2:$C$100,0)+1,0)))="",INDIRECT(CONCATENATE("'2018-04'!R",TEXT(MATCH($C67,'2018-04'!$C$2:$C$100,0)+1,0)))="")),"Н/Д",INDIRECT(CONCATENATE("'2018-05'!R",TEXT(MATCH($C67,'2018-05'!$C$2:$C$100,0)+1,0)))-INDIRECT(CONCATENATE("'2018-04'!R",TEXT(MATCH($C67,'2018-04'!$C$2:$C$100,0)+1,0))))</f>
        <v>36891393.609999999</v>
      </c>
      <c r="S67" s="17">
        <f ca="1">IF(OR(INDIRECT(CONCATENATE("'2018-05'!S",TEXT(MATCH($C67,'2018-05'!$C$2:$C$100,0)+1,0)))="",INDIRECT(CONCATENATE("'2018-04'!S",TEXT(MATCH($C67,'2018-04'!$C$2:$C$100,0)+1,0)))="",AND(INDIRECT(CONCATENATE("'2018-05'!S",TEXT(MATCH($C67,'2018-05'!$C$2:$C$100,0)+1,0)))="",INDIRECT(CONCATENATE("'2018-04'!S",TEXT(MATCH($C67,'2018-04'!$C$2:$C$100,0)+1,0)))="")),"Н/Д",INDIRECT(CONCATENATE("'2018-05'!S",TEXT(MATCH($C67,'2018-05'!$C$2:$C$100,0)+1,0)))-INDIRECT(CONCATENATE("'2018-04'!S",TEXT(MATCH($C67,'2018-04'!$C$2:$C$100,0)+1,0))))</f>
        <v>152974.60999999999</v>
      </c>
      <c r="T67" s="17">
        <f ca="1">IF(OR(INDIRECT(CONCATENATE("'2018-05'!T",TEXT(MATCH($C67,'2018-05'!$C$2:$C$100,0)+1,0)))="",INDIRECT(CONCATENATE("'2018-04'!T",TEXT(MATCH($C67,'2018-04'!$C$2:$C$100,0)+1,0)))="",AND(INDIRECT(CONCATENATE("'2018-05'!T",TEXT(MATCH($C67,'2018-05'!$C$2:$C$100,0)+1,0)))="",INDIRECT(CONCATENATE("'2018-04'!T",TEXT(MATCH($C67,'2018-04'!$C$2:$C$100,0)+1,0)))="")),"Н/Д",INDIRECT(CONCATENATE("'2018-05'!T",TEXT(MATCH($C67,'2018-05'!$C$2:$C$100,0)+1,0)))-INDIRECT(CONCATENATE("'2018-04'!T",TEXT(MATCH($C67,'2018-04'!$C$2:$C$100,0)+1,0))))</f>
        <v>76256161.549999982</v>
      </c>
      <c r="U67" s="17">
        <f ca="1">IF(OR(INDIRECT(CONCATENATE("'2018-05'!U",TEXT(MATCH($C67,'2018-05'!$C$2:$C$100,0)+1,0)))="",INDIRECT(CONCATENATE("'2018-04'!U",TEXT(MATCH($C67,'2018-04'!$C$2:$C$100,0)+1,0)))="",AND(INDIRECT(CONCATENATE("'2018-05'!U",TEXT(MATCH($C67,'2018-05'!$C$2:$C$100,0)+1,0)))="",INDIRECT(CONCATENATE("'2018-04'!U",TEXT(MATCH($C67,'2018-04'!$C$2:$C$100,0)+1,0)))="")),"Н/Д",INDIRECT(CONCATENATE("'2018-05'!U",TEXT(MATCH($C67,'2018-05'!$C$2:$C$100,0)+1,0)))-INDIRECT(CONCATENATE("'2018-04'!U",TEXT(MATCH($C67,'2018-04'!$C$2:$C$100,0)+1,0))))</f>
        <v>4794165.75</v>
      </c>
      <c r="V67" s="17">
        <f ca="1">IF(OR(INDIRECT(CONCATENATE("'2018-05'!V",TEXT(MATCH($C67,'2018-05'!$C$2:$C$100,0)+1,0)))="",INDIRECT(CONCATENATE("'2018-04'!V",TEXT(MATCH($C67,'2018-04'!$C$2:$C$100,0)+1,0)))="",AND(INDIRECT(CONCATENATE("'2018-05'!V",TEXT(MATCH($C67,'2018-05'!$C$2:$C$100,0)+1,0)))="",INDIRECT(CONCATENATE("'2018-04'!V",TEXT(MATCH($C67,'2018-04'!$C$2:$C$100,0)+1,0)))="")),"Н/Д",INDIRECT(CONCATENATE("'2018-05'!V",TEXT(MATCH($C67,'2018-05'!$C$2:$C$100,0)+1,0)))-INDIRECT(CONCATENATE("'2018-04'!V",TEXT(MATCH($C67,'2018-04'!$C$2:$C$100,0)+1,0))))</f>
        <v>956035072.19999993</v>
      </c>
      <c r="W67" s="17">
        <f ca="1">IF(OR(INDIRECT(CONCATENATE("'2018-05'!W",TEXT(MATCH($C67,'2018-05'!$C$2:$C$100,0)+1,0)))="",INDIRECT(CONCATENATE("'2018-04'!W",TEXT(MATCH($C67,'2018-04'!$C$2:$C$100,0)+1,0)))="",AND(INDIRECT(CONCATENATE("'2018-05'!W",TEXT(MATCH($C67,'2018-05'!$C$2:$C$100,0)+1,0)))="",INDIRECT(CONCATENATE("'2018-04'!W",TEXT(MATCH($C67,'2018-04'!$C$2:$C$100,0)+1,0)))="")),"Н/Д",INDIRECT(CONCATENATE("'2018-05'!W",TEXT(MATCH($C67,'2018-05'!$C$2:$C$100,0)+1,0)))-INDIRECT(CONCATENATE("'2018-04'!W",TEXT(MATCH($C67,'2018-04'!$C$2:$C$100,0)+1,0))))</f>
        <v>18977219046.25</v>
      </c>
    </row>
    <row r="68" spans="1:23" x14ac:dyDescent="0.25">
      <c r="A68" s="2" t="s">
        <v>87</v>
      </c>
      <c r="B68" s="2" t="s">
        <v>94</v>
      </c>
      <c r="C68" s="15">
        <v>34000000</v>
      </c>
      <c r="D68" s="2" t="s">
        <v>208</v>
      </c>
      <c r="E68" s="17">
        <f ca="1">IF(OR(INDIRECT(CONCATENATE("'2018-05'!E",TEXT(MATCH($C68,'2018-05'!$C$2:$C$100,0)+1,0)))="",INDIRECT(CONCATENATE("'2018-04'!E",TEXT(MATCH($C68,'2018-04'!$C$2:$C$100,0)+1,0)))="",AND(INDIRECT(CONCATENATE("'2018-05'!E",TEXT(MATCH($C68,'2018-05'!$C$2:$C$100,0)+1,0)))="",INDIRECT(CONCATENATE("'2018-04'!E",TEXT(MATCH($C68,'2018-04'!$C$2:$C$100,0)+1,0)))="")),"Н/Д",INDIRECT(CONCATENATE("'2018-05'!E",TEXT(MATCH($C68,'2018-05'!$C$2:$C$100,0)+1,0)))-INDIRECT(CONCATENATE("'2018-04'!E",TEXT(MATCH($C68,'2018-04'!$C$2:$C$100,0)+1,0))))</f>
        <v>3281795468.5700006</v>
      </c>
      <c r="F68" s="17">
        <f ca="1">IF(OR(INDIRECT(CONCATENATE("'2018-05'!F",TEXT(MATCH($C68,'2018-05'!$C$2:$C$100,0)+1,0)))="",INDIRECT(CONCATENATE("'2018-04'!F",TEXT(MATCH($C68,'2018-04'!$C$2:$C$100,0)+1,0)))="",AND(INDIRECT(CONCATENATE("'2018-05'!F",TEXT(MATCH($C68,'2018-05'!$C$2:$C$100,0)+1,0)))="",INDIRECT(CONCATENATE("'2018-04'!F",TEXT(MATCH($C68,'2018-04'!$C$2:$C$100,0)+1,0)))="")),"Н/Д",INDIRECT(CONCATENATE("'2018-05'!F",TEXT(MATCH($C68,'2018-05'!$C$2:$C$100,0)+1,0)))-INDIRECT(CONCATENATE("'2018-04'!F",TEXT(MATCH($C68,'2018-04'!$C$2:$C$100,0)+1,0))))</f>
        <v>2402855419.8900003</v>
      </c>
      <c r="G68" s="17">
        <f ca="1">IF(OR(INDIRECT(CONCATENATE("'2018-05'!G",TEXT(MATCH($C68,'2018-05'!$C$2:$C$100,0)+1,0)))="",INDIRECT(CONCATENATE("'2018-04'!G",TEXT(MATCH($C68,'2018-04'!$C$2:$C$100,0)+1,0)))="",AND(INDIRECT(CONCATENATE("'2018-05'!G",TEXT(MATCH($C68,'2018-05'!$C$2:$C$100,0)+1,0)))="",INDIRECT(CONCATENATE("'2018-04'!G",TEXT(MATCH($C68,'2018-04'!$C$2:$C$100,0)+1,0)))="")),"Н/Д",INDIRECT(CONCATENATE("'2018-05'!G",TEXT(MATCH($C68,'2018-05'!$C$2:$C$100,0)+1,0)))-INDIRECT(CONCATENATE("'2018-04'!G",TEXT(MATCH($C68,'2018-04'!$C$2:$C$100,0)+1,0))))</f>
        <v>238019095</v>
      </c>
      <c r="H68" s="17">
        <f ca="1">IF(OR(INDIRECT(CONCATENATE("'2018-05'!H",TEXT(MATCH($C68,'2018-05'!$C$2:$C$100,0)+1,0)))="",INDIRECT(CONCATENATE("'2018-04'!H",TEXT(MATCH($C68,'2018-04'!$C$2:$C$100,0)+1,0)))="",AND(INDIRECT(CONCATENATE("'2018-05'!H",TEXT(MATCH($C68,'2018-05'!$C$2:$C$100,0)+1,0)))="",INDIRECT(CONCATENATE("'2018-04'!H",TEXT(MATCH($C68,'2018-04'!$C$2:$C$100,0)+1,0)))="")),"Н/Д",INDIRECT(CONCATENATE("'2018-05'!H",TEXT(MATCH($C68,'2018-05'!$C$2:$C$100,0)+1,0)))-INDIRECT(CONCATENATE("'2018-04'!H",TEXT(MATCH($C68,'2018-04'!$C$2:$C$100,0)+1,0))))</f>
        <v>759870426.15999985</v>
      </c>
      <c r="I68" s="17">
        <f ca="1">IF(OR(INDIRECT(CONCATENATE("'2018-05'!I",TEXT(MATCH($C68,'2018-05'!$C$2:$C$100,0)+1,0)))="",INDIRECT(CONCATENATE("'2018-04'!I",TEXT(MATCH($C68,'2018-04'!$C$2:$C$100,0)+1,0)))="",AND(INDIRECT(CONCATENATE("'2018-05'!I",TEXT(MATCH($C68,'2018-05'!$C$2:$C$100,0)+1,0)))="",INDIRECT(CONCATENATE("'2018-04'!I",TEXT(MATCH($C68,'2018-04'!$C$2:$C$100,0)+1,0)))="")),"Н/Д",INDIRECT(CONCATENATE("'2018-05'!I",TEXT(MATCH($C68,'2018-05'!$C$2:$C$100,0)+1,0)))-INDIRECT(CONCATENATE("'2018-04'!I",TEXT(MATCH($C68,'2018-04'!$C$2:$C$100,0)+1,0))))</f>
        <v>165398456.35999995</v>
      </c>
      <c r="J68" s="17" t="str">
        <f ca="1">IF(OR(INDIRECT(CONCATENATE("'2018-05'!J",TEXT(MATCH($C68,'2018-05'!$C$2:$C$100,0)+1,0)))="",INDIRECT(CONCATENATE("'2018-04'!J",TEXT(MATCH($C68,'2018-04'!$C$2:$C$100,0)+1,0)))="",AND(INDIRECT(CONCATENATE("'2018-05'!J",TEXT(MATCH($C68,'2018-05'!$C$2:$C$100,0)+1,0)))="",INDIRECT(CONCATENATE("'2018-04'!J",TEXT(MATCH($C68,'2018-04'!$C$2:$C$100,0)+1,0)))="")),"Н/Д",INDIRECT(CONCATENATE("'2018-05'!J",TEXT(MATCH($C68,'2018-05'!$C$2:$C$100,0)+1,0)))-INDIRECT(CONCATENATE("'2018-04'!J",TEXT(MATCH($C68,'2018-04'!$C$2:$C$100,0)+1,0))))</f>
        <v>Н/Д</v>
      </c>
      <c r="K68" s="17">
        <f ca="1">IF(OR(INDIRECT(CONCATENATE("'2018-05'!K",TEXT(MATCH($C68,'2018-05'!$C$2:$C$100,0)+1,0)))="",INDIRECT(CONCATENATE("'2018-04'!K",TEXT(MATCH($C68,'2018-04'!$C$2:$C$100,0)+1,0)))="",AND(INDIRECT(CONCATENATE("'2018-05'!K",TEXT(MATCH($C68,'2018-05'!$C$2:$C$100,0)+1,0)))="",INDIRECT(CONCATENATE("'2018-04'!K",TEXT(MATCH($C68,'2018-04'!$C$2:$C$100,0)+1,0)))="")),"Н/Д",INDIRECT(CONCATENATE("'2018-05'!K",TEXT(MATCH($C68,'2018-05'!$C$2:$C$100,0)+1,0)))-INDIRECT(CONCATENATE("'2018-04'!K",TEXT(MATCH($C68,'2018-04'!$C$2:$C$100,0)+1,0))))</f>
        <v>559012404.90999997</v>
      </c>
      <c r="L68" s="17">
        <f ca="1">IF(OR(INDIRECT(CONCATENATE("'2018-05'!L",TEXT(MATCH($C68,'2018-05'!$C$2:$C$100,0)+1,0)))="",INDIRECT(CONCATENATE("'2018-04'!L",TEXT(MATCH($C68,'2018-04'!$C$2:$C$100,0)+1,0)))="",AND(INDIRECT(CONCATENATE("'2018-05'!L",TEXT(MATCH($C68,'2018-05'!$C$2:$C$100,0)+1,0)))="",INDIRECT(CONCATENATE("'2018-04'!L",TEXT(MATCH($C68,'2018-04'!$C$2:$C$100,0)+1,0)))="")),"Н/Д",INDIRECT(CONCATENATE("'2018-05'!L",TEXT(MATCH($C68,'2018-05'!$C$2:$C$100,0)+1,0)))-INDIRECT(CONCATENATE("'2018-04'!L",TEXT(MATCH($C68,'2018-04'!$C$2:$C$100,0)+1,0))))</f>
        <v>451768472.37000006</v>
      </c>
      <c r="M68" s="17">
        <f ca="1">IF(OR(INDIRECT(CONCATENATE("'2018-05'!M",TEXT(MATCH($C68,'2018-05'!$C$2:$C$100,0)+1,0)))="",INDIRECT(CONCATENATE("'2018-04'!M",TEXT(MATCH($C68,'2018-04'!$C$2:$C$100,0)+1,0)))="",AND(INDIRECT(CONCATENATE("'2018-05'!M",TEXT(MATCH($C68,'2018-05'!$C$2:$C$100,0)+1,0)))="",INDIRECT(CONCATENATE("'2018-04'!M",TEXT(MATCH($C68,'2018-04'!$C$2:$C$100,0)+1,0)))="")),"Н/Д",INDIRECT(CONCATENATE("'2018-05'!M",TEXT(MATCH($C68,'2018-05'!$C$2:$C$100,0)+1,0)))-INDIRECT(CONCATENATE("'2018-04'!M",TEXT(MATCH($C68,'2018-04'!$C$2:$C$100,0)+1,0))))</f>
        <v>890618.83999999985</v>
      </c>
      <c r="N68" s="17">
        <f ca="1">IF(OR(INDIRECT(CONCATENATE("'2018-05'!N",TEXT(MATCH($C68,'2018-05'!$C$2:$C$100,0)+1,0)))="",INDIRECT(CONCATENATE("'2018-04'!N",TEXT(MATCH($C68,'2018-04'!$C$2:$C$100,0)+1,0)))="",AND(INDIRECT(CONCATENATE("'2018-05'!N",TEXT(MATCH($C68,'2018-05'!$C$2:$C$100,0)+1,0)))="",INDIRECT(CONCATENATE("'2018-04'!N",TEXT(MATCH($C68,'2018-04'!$C$2:$C$100,0)+1,0)))="")),"Н/Д",INDIRECT(CONCATENATE("'2018-05'!N",TEXT(MATCH($C68,'2018-05'!$C$2:$C$100,0)+1,0)))-INDIRECT(CONCATENATE("'2018-04'!NE",TEXT(MATCH($C68,'2018-04'!$C$2:$C$100,0)+1,0))))</f>
        <v>55942646.890000001</v>
      </c>
      <c r="O68" s="17">
        <f ca="1">IF(OR(INDIRECT(CONCATENATE("'2018-05'!O",TEXT(MATCH($C68,'2018-05'!$C$2:$C$100,0)+1,0)))="",INDIRECT(CONCATENATE("'2018-04'!O",TEXT(MATCH($C68,'2018-04'!$C$2:$C$100,0)+1,0)))="",AND(INDIRECT(CONCATENATE("'2018-05'!O",TEXT(MATCH($C68,'2018-05'!$C$2:$C$100,0)+1,0)))="",INDIRECT(CONCATENATE("'2018-04'!O",TEXT(MATCH($C68,'2018-04'!$C$2:$C$100,0)+1,0)))="")),"Н/Д",INDIRECT(CONCATENATE("'2018-05'!O",TEXT(MATCH($C68,'2018-05'!$C$2:$C$100,0)+1,0)))-INDIRECT(CONCATENATE("'2018-04'!O",TEXT(MATCH($C68,'2018-04'!$C$2:$C$100,0)+1,0))))</f>
        <v>8364.43</v>
      </c>
      <c r="P68" s="17">
        <f ca="1">IF(OR(INDIRECT(CONCATENATE("'2018-05'!P",TEXT(MATCH($C68,'2018-05'!$C$2:$C$100,0)+1,0)))="",INDIRECT(CONCATENATE("'2018-04'!P",TEXT(MATCH($C68,'2018-04'!$C$2:$C$100,0)+1,0)))="",AND(INDIRECT(CONCATENATE("'2018-05'!P",TEXT(MATCH($C68,'2018-05'!$C$2:$C$100,0)+1,0)))="",INDIRECT(CONCATENATE("'2018-04'!P",TEXT(MATCH($C68,'2018-04'!$C$2:$C$100,0)+1,0)))="")),"Н/Д",INDIRECT(CONCATENATE("'2018-05'!P",TEXT(MATCH($C68,'2018-05'!$C$2:$C$100,0)+1,0)))-INDIRECT(CONCATENATE("'2018-04'!P",TEXT(MATCH($C68,'2018-04'!$C$2:$C$100,0)+1,0))))</f>
        <v>50200814.340000018</v>
      </c>
      <c r="Q68" s="17">
        <f ca="1">IF(OR(INDIRECT(CONCATENATE("'2018-05'!Q",TEXT(MATCH($C68,'2018-05'!$C$2:$C$100,0)+1,0)))="",INDIRECT(CONCATENATE("'2018-04'!Q",TEXT(MATCH($C68,'2018-04'!$C$2:$C$100,0)+1,0)))="",AND(INDIRECT(CONCATENATE("'2018-05'!Q",TEXT(MATCH($C68,'2018-05'!$C$2:$C$100,0)+1,0)))="",INDIRECT(CONCATENATE("'2018-04'!Q",TEXT(MATCH($C68,'2018-04'!$C$2:$C$100,0)+1,0)))="")),"Н/Д",INDIRECT(CONCATENATE("'2018-05'!Q",TEXT(MATCH($C68,'2018-05'!$C$2:$C$100,0)+1,0)))-INDIRECT(CONCATENATE("'2018-04'!Q",TEXT(MATCH($C68,'2018-04'!$C$2:$C$100,0)+1,0))))</f>
        <v>58008168.939999998</v>
      </c>
      <c r="R68" s="17">
        <f ca="1">IF(OR(INDIRECT(CONCATENATE("'2018-05'!R",TEXT(MATCH($C68,'2018-05'!$C$2:$C$100,0)+1,0)))="",INDIRECT(CONCATENATE("'2018-04'!R",TEXT(MATCH($C68,'2018-04'!$C$2:$C$100,0)+1,0)))="",AND(INDIRECT(CONCATENATE("'2018-05'!R",TEXT(MATCH($C68,'2018-05'!$C$2:$C$100,0)+1,0)))="",INDIRECT(CONCATENATE("'2018-04'!R",TEXT(MATCH($C68,'2018-04'!$C$2:$C$100,0)+1,0)))="")),"Н/Д",INDIRECT(CONCATENATE("'2018-05'!R",TEXT(MATCH($C68,'2018-05'!$C$2:$C$100,0)+1,0)))-INDIRECT(CONCATENATE("'2018-04'!R",TEXT(MATCH($C68,'2018-04'!$C$2:$C$100,0)+1,0))))</f>
        <v>12553243.669999998</v>
      </c>
      <c r="S68" s="17">
        <f ca="1">IF(OR(INDIRECT(CONCATENATE("'2018-05'!S",TEXT(MATCH($C68,'2018-05'!$C$2:$C$100,0)+1,0)))="",INDIRECT(CONCATENATE("'2018-04'!S",TEXT(MATCH($C68,'2018-04'!$C$2:$C$100,0)+1,0)))="",AND(INDIRECT(CONCATENATE("'2018-05'!S",TEXT(MATCH($C68,'2018-05'!$C$2:$C$100,0)+1,0)))="",INDIRECT(CONCATENATE("'2018-04'!S",TEXT(MATCH($C68,'2018-04'!$C$2:$C$100,0)+1,0)))="")),"Н/Д",INDIRECT(CONCATENATE("'2018-05'!S",TEXT(MATCH($C68,'2018-05'!$C$2:$C$100,0)+1,0)))-INDIRECT(CONCATENATE("'2018-04'!S",TEXT(MATCH($C68,'2018-04'!$C$2:$C$100,0)+1,0))))</f>
        <v>442620.58000000007</v>
      </c>
      <c r="T68" s="17">
        <f ca="1">IF(OR(INDIRECT(CONCATENATE("'2018-05'!T",TEXT(MATCH($C68,'2018-05'!$C$2:$C$100,0)+1,0)))="",INDIRECT(CONCATENATE("'2018-04'!T",TEXT(MATCH($C68,'2018-04'!$C$2:$C$100,0)+1,0)))="",AND(INDIRECT(CONCATENATE("'2018-05'!T",TEXT(MATCH($C68,'2018-05'!$C$2:$C$100,0)+1,0)))="",INDIRECT(CONCATENATE("'2018-04'!T",TEXT(MATCH($C68,'2018-04'!$C$2:$C$100,0)+1,0)))="")),"Н/Д",INDIRECT(CONCATENATE("'2018-05'!T",TEXT(MATCH($C68,'2018-05'!$C$2:$C$100,0)+1,0)))-INDIRECT(CONCATENATE("'2018-04'!T",TEXT(MATCH($C68,'2018-04'!$C$2:$C$100,0)+1,0))))</f>
        <v>43811735.620000005</v>
      </c>
      <c r="U68" s="17">
        <f ca="1">IF(OR(INDIRECT(CONCATENATE("'2018-05'!U",TEXT(MATCH($C68,'2018-05'!$C$2:$C$100,0)+1,0)))="",INDIRECT(CONCATENATE("'2018-04'!U",TEXT(MATCH($C68,'2018-04'!$C$2:$C$100,0)+1,0)))="",AND(INDIRECT(CONCATENATE("'2018-05'!U",TEXT(MATCH($C68,'2018-05'!$C$2:$C$100,0)+1,0)))="",INDIRECT(CONCATENATE("'2018-04'!U",TEXT(MATCH($C68,'2018-04'!$C$2:$C$100,0)+1,0)))="")),"Н/Д",INDIRECT(CONCATENATE("'2018-05'!U",TEXT(MATCH($C68,'2018-05'!$C$2:$C$100,0)+1,0)))-INDIRECT(CONCATENATE("'2018-04'!U",TEXT(MATCH($C68,'2018-04'!$C$2:$C$100,0)+1,0))))</f>
        <v>-109229.22999999998</v>
      </c>
      <c r="V68" s="17">
        <f ca="1">IF(OR(INDIRECT(CONCATENATE("'2018-05'!V",TEXT(MATCH($C68,'2018-05'!$C$2:$C$100,0)+1,0)))="",INDIRECT(CONCATENATE("'2018-04'!V",TEXT(MATCH($C68,'2018-04'!$C$2:$C$100,0)+1,0)))="",AND(INDIRECT(CONCATENATE("'2018-05'!V",TEXT(MATCH($C68,'2018-05'!$C$2:$C$100,0)+1,0)))="",INDIRECT(CONCATENATE("'2018-04'!V",TEXT(MATCH($C68,'2018-04'!$C$2:$C$100,0)+1,0)))="")),"Н/Д",INDIRECT(CONCATENATE("'2018-05'!V",TEXT(MATCH($C68,'2018-05'!$C$2:$C$100,0)+1,0)))-INDIRECT(CONCATENATE("'2018-04'!V",TEXT(MATCH($C68,'2018-04'!$C$2:$C$100,0)+1,0))))</f>
        <v>878940048.67999983</v>
      </c>
      <c r="W68" s="17">
        <f ca="1">IF(OR(INDIRECT(CONCATENATE("'2018-05'!W",TEXT(MATCH($C68,'2018-05'!$C$2:$C$100,0)+1,0)))="",INDIRECT(CONCATENATE("'2018-04'!W",TEXT(MATCH($C68,'2018-04'!$C$2:$C$100,0)+1,0)))="",AND(INDIRECT(CONCATENATE("'2018-05'!W",TEXT(MATCH($C68,'2018-05'!$C$2:$C$100,0)+1,0)))="",INDIRECT(CONCATENATE("'2018-04'!W",TEXT(MATCH($C68,'2018-04'!$C$2:$C$100,0)+1,0)))="")),"Н/Д",INDIRECT(CONCATENATE("'2018-05'!W",TEXT(MATCH($C68,'2018-05'!$C$2:$C$100,0)+1,0)))-INDIRECT(CONCATENATE("'2018-04'!W",TEXT(MATCH($C68,'2018-04'!$C$2:$C$100,0)+1,0))))</f>
        <v>8922247836.1100006</v>
      </c>
    </row>
    <row r="69" spans="1:23" x14ac:dyDescent="0.25">
      <c r="A69" s="2" t="s">
        <v>87</v>
      </c>
      <c r="B69" s="2" t="s">
        <v>95</v>
      </c>
      <c r="C69" s="15">
        <v>38000000</v>
      </c>
      <c r="D69" s="2" t="s">
        <v>208</v>
      </c>
      <c r="E69" s="17">
        <f ca="1">IF(OR(INDIRECT(CONCATENATE("'2018-05'!E",TEXT(MATCH($C69,'2018-05'!$C$2:$C$100,0)+1,0)))="",INDIRECT(CONCATENATE("'2018-04'!E",TEXT(MATCH($C69,'2018-04'!$C$2:$C$100,0)+1,0)))="",AND(INDIRECT(CONCATENATE("'2018-05'!E",TEXT(MATCH($C69,'2018-05'!$C$2:$C$100,0)+1,0)))="",INDIRECT(CONCATENATE("'2018-04'!E",TEXT(MATCH($C69,'2018-04'!$C$2:$C$100,0)+1,0)))="")),"Н/Д",INDIRECT(CONCATENATE("'2018-05'!E",TEXT(MATCH($C69,'2018-05'!$C$2:$C$100,0)+1,0)))-INDIRECT(CONCATENATE("'2018-04'!E",TEXT(MATCH($C69,'2018-04'!$C$2:$C$100,0)+1,0))))</f>
        <v>5456250376.9800014</v>
      </c>
      <c r="F69" s="17">
        <f ca="1">IF(OR(INDIRECT(CONCATENATE("'2018-05'!F",TEXT(MATCH($C69,'2018-05'!$C$2:$C$100,0)+1,0)))="",INDIRECT(CONCATENATE("'2018-04'!F",TEXT(MATCH($C69,'2018-04'!$C$2:$C$100,0)+1,0)))="",AND(INDIRECT(CONCATENATE("'2018-05'!F",TEXT(MATCH($C69,'2018-05'!$C$2:$C$100,0)+1,0)))="",INDIRECT(CONCATENATE("'2018-04'!F",TEXT(MATCH($C69,'2018-04'!$C$2:$C$100,0)+1,0)))="")),"Н/Д",INDIRECT(CONCATENATE("'2018-05'!F",TEXT(MATCH($C69,'2018-05'!$C$2:$C$100,0)+1,0)))-INDIRECT(CONCATENATE("'2018-04'!F",TEXT(MATCH($C69,'2018-04'!$C$2:$C$100,0)+1,0))))</f>
        <v>3849728642.0100002</v>
      </c>
      <c r="G69" s="17">
        <f ca="1">IF(OR(INDIRECT(CONCATENATE("'2018-05'!G",TEXT(MATCH($C69,'2018-05'!$C$2:$C$100,0)+1,0)))="",INDIRECT(CONCATENATE("'2018-04'!G",TEXT(MATCH($C69,'2018-04'!$C$2:$C$100,0)+1,0)))="",AND(INDIRECT(CONCATENATE("'2018-05'!G",TEXT(MATCH($C69,'2018-05'!$C$2:$C$100,0)+1,0)))="",INDIRECT(CONCATENATE("'2018-04'!G",TEXT(MATCH($C69,'2018-04'!$C$2:$C$100,0)+1,0)))="")),"Н/Д",INDIRECT(CONCATENATE("'2018-05'!G",TEXT(MATCH($C69,'2018-05'!$C$2:$C$100,0)+1,0)))-INDIRECT(CONCATENATE("'2018-04'!G",TEXT(MATCH($C69,'2018-04'!$C$2:$C$100,0)+1,0))))</f>
        <v>373065709.06000042</v>
      </c>
      <c r="H69" s="17">
        <f ca="1">IF(OR(INDIRECT(CONCATENATE("'2018-05'!H",TEXT(MATCH($C69,'2018-05'!$C$2:$C$100,0)+1,0)))="",INDIRECT(CONCATENATE("'2018-04'!H",TEXT(MATCH($C69,'2018-04'!$C$2:$C$100,0)+1,0)))="",AND(INDIRECT(CONCATENATE("'2018-05'!H",TEXT(MATCH($C69,'2018-05'!$C$2:$C$100,0)+1,0)))="",INDIRECT(CONCATENATE("'2018-04'!H",TEXT(MATCH($C69,'2018-04'!$C$2:$C$100,0)+1,0)))="")),"Н/Д",INDIRECT(CONCATENATE("'2018-05'!H",TEXT(MATCH($C69,'2018-05'!$C$2:$C$100,0)+1,0)))-INDIRECT(CONCATENATE("'2018-04'!H",TEXT(MATCH($C69,'2018-04'!$C$2:$C$100,0)+1,0))))</f>
        <v>1283326569.8700004</v>
      </c>
      <c r="I69" s="17">
        <f ca="1">IF(OR(INDIRECT(CONCATENATE("'2018-05'!I",TEXT(MATCH($C69,'2018-05'!$C$2:$C$100,0)+1,0)))="",INDIRECT(CONCATENATE("'2018-04'!I",TEXT(MATCH($C69,'2018-04'!$C$2:$C$100,0)+1,0)))="",AND(INDIRECT(CONCATENATE("'2018-05'!I",TEXT(MATCH($C69,'2018-05'!$C$2:$C$100,0)+1,0)))="",INDIRECT(CONCATENATE("'2018-04'!I",TEXT(MATCH($C69,'2018-04'!$C$2:$C$100,0)+1,0)))="")),"Н/Д",INDIRECT(CONCATENATE("'2018-05'!I",TEXT(MATCH($C69,'2018-05'!$C$2:$C$100,0)+1,0)))-INDIRECT(CONCATENATE("'2018-04'!I",TEXT(MATCH($C69,'2018-04'!$C$2:$C$100,0)+1,0))))</f>
        <v>312117779.58000004</v>
      </c>
      <c r="J69" s="17" t="str">
        <f ca="1">IF(OR(INDIRECT(CONCATENATE("'2018-05'!J",TEXT(MATCH($C69,'2018-05'!$C$2:$C$100,0)+1,0)))="",INDIRECT(CONCATENATE("'2018-04'!J",TEXT(MATCH($C69,'2018-04'!$C$2:$C$100,0)+1,0)))="",AND(INDIRECT(CONCATENATE("'2018-05'!J",TEXT(MATCH($C69,'2018-05'!$C$2:$C$100,0)+1,0)))="",INDIRECT(CONCATENATE("'2018-04'!J",TEXT(MATCH($C69,'2018-04'!$C$2:$C$100,0)+1,0)))="")),"Н/Д",INDIRECT(CONCATENATE("'2018-05'!J",TEXT(MATCH($C69,'2018-05'!$C$2:$C$100,0)+1,0)))-INDIRECT(CONCATENATE("'2018-04'!J",TEXT(MATCH($C69,'2018-04'!$C$2:$C$100,0)+1,0))))</f>
        <v>Н/Д</v>
      </c>
      <c r="K69" s="17">
        <f ca="1">IF(OR(INDIRECT(CONCATENATE("'2018-05'!K",TEXT(MATCH($C69,'2018-05'!$C$2:$C$100,0)+1,0)))="",INDIRECT(CONCATENATE("'2018-04'!K",TEXT(MATCH($C69,'2018-04'!$C$2:$C$100,0)+1,0)))="",AND(INDIRECT(CONCATENATE("'2018-05'!K",TEXT(MATCH($C69,'2018-05'!$C$2:$C$100,0)+1,0)))="",INDIRECT(CONCATENATE("'2018-04'!K",TEXT(MATCH($C69,'2018-04'!$C$2:$C$100,0)+1,0)))="")),"Н/Д",INDIRECT(CONCATENATE("'2018-05'!K",TEXT(MATCH($C69,'2018-05'!$C$2:$C$100,0)+1,0)))-INDIRECT(CONCATENATE("'2018-04'!K",TEXT(MATCH($C69,'2018-04'!$C$2:$C$100,0)+1,0))))</f>
        <v>598485574.57999992</v>
      </c>
      <c r="L69" s="17">
        <f ca="1">IF(OR(INDIRECT(CONCATENATE("'2018-05'!L",TEXT(MATCH($C69,'2018-05'!$C$2:$C$100,0)+1,0)))="",INDIRECT(CONCATENATE("'2018-04'!L",TEXT(MATCH($C69,'2018-04'!$C$2:$C$100,0)+1,0)))="",AND(INDIRECT(CONCATENATE("'2018-05'!L",TEXT(MATCH($C69,'2018-05'!$C$2:$C$100,0)+1,0)))="",INDIRECT(CONCATENATE("'2018-04'!L",TEXT(MATCH($C69,'2018-04'!$C$2:$C$100,0)+1,0)))="")),"Н/Д",INDIRECT(CONCATENATE("'2018-05'!L",TEXT(MATCH($C69,'2018-05'!$C$2:$C$100,0)+1,0)))-INDIRECT(CONCATENATE("'2018-04'!L",TEXT(MATCH($C69,'2018-04'!$C$2:$C$100,0)+1,0))))</f>
        <v>1053694692.67</v>
      </c>
      <c r="M69" s="17">
        <f ca="1">IF(OR(INDIRECT(CONCATENATE("'2018-05'!M",TEXT(MATCH($C69,'2018-05'!$C$2:$C$100,0)+1,0)))="",INDIRECT(CONCATENATE("'2018-04'!M",TEXT(MATCH($C69,'2018-04'!$C$2:$C$100,0)+1,0)))="",AND(INDIRECT(CONCATENATE("'2018-05'!M",TEXT(MATCH($C69,'2018-05'!$C$2:$C$100,0)+1,0)))="",INDIRECT(CONCATENATE("'2018-04'!M",TEXT(MATCH($C69,'2018-04'!$C$2:$C$100,0)+1,0)))="")),"Н/Д",INDIRECT(CONCATENATE("'2018-05'!M",TEXT(MATCH($C69,'2018-05'!$C$2:$C$100,0)+1,0)))-INDIRECT(CONCATENATE("'2018-04'!M",TEXT(MATCH($C69,'2018-04'!$C$2:$C$100,0)+1,0))))</f>
        <v>27627464.530000001</v>
      </c>
      <c r="N69" s="17">
        <f ca="1">IF(OR(INDIRECT(CONCATENATE("'2018-05'!N",TEXT(MATCH($C69,'2018-05'!$C$2:$C$100,0)+1,0)))="",INDIRECT(CONCATENATE("'2018-04'!N",TEXT(MATCH($C69,'2018-04'!$C$2:$C$100,0)+1,0)))="",AND(INDIRECT(CONCATENATE("'2018-05'!N",TEXT(MATCH($C69,'2018-05'!$C$2:$C$100,0)+1,0)))="",INDIRECT(CONCATENATE("'2018-04'!N",TEXT(MATCH($C69,'2018-04'!$C$2:$C$100,0)+1,0)))="")),"Н/Д",INDIRECT(CONCATENATE("'2018-05'!N",TEXT(MATCH($C69,'2018-05'!$C$2:$C$100,0)+1,0)))-INDIRECT(CONCATENATE("'2018-04'!NE",TEXT(MATCH($C69,'2018-04'!$C$2:$C$100,0)+1,0))))</f>
        <v>96698631.650000006</v>
      </c>
      <c r="O69" s="17">
        <f ca="1">IF(OR(INDIRECT(CONCATENATE("'2018-05'!O",TEXT(MATCH($C69,'2018-05'!$C$2:$C$100,0)+1,0)))="",INDIRECT(CONCATENATE("'2018-04'!O",TEXT(MATCH($C69,'2018-04'!$C$2:$C$100,0)+1,0)))="",AND(INDIRECT(CONCATENATE("'2018-05'!O",TEXT(MATCH($C69,'2018-05'!$C$2:$C$100,0)+1,0)))="",INDIRECT(CONCATENATE("'2018-04'!O",TEXT(MATCH($C69,'2018-04'!$C$2:$C$100,0)+1,0)))="")),"Н/Д",INDIRECT(CONCATENATE("'2018-05'!O",TEXT(MATCH($C69,'2018-05'!$C$2:$C$100,0)+1,0)))-INDIRECT(CONCATENATE("'2018-04'!O",TEXT(MATCH($C69,'2018-04'!$C$2:$C$100,0)+1,0))))</f>
        <v>37565.520000000004</v>
      </c>
      <c r="P69" s="17">
        <f ca="1">IF(OR(INDIRECT(CONCATENATE("'2018-05'!P",TEXT(MATCH($C69,'2018-05'!$C$2:$C$100,0)+1,0)))="",INDIRECT(CONCATENATE("'2018-04'!P",TEXT(MATCH($C69,'2018-04'!$C$2:$C$100,0)+1,0)))="",AND(INDIRECT(CONCATENATE("'2018-05'!P",TEXT(MATCH($C69,'2018-05'!$C$2:$C$100,0)+1,0)))="",INDIRECT(CONCATENATE("'2018-04'!P",TEXT(MATCH($C69,'2018-04'!$C$2:$C$100,0)+1,0)))="")),"Н/Д",INDIRECT(CONCATENATE("'2018-05'!P",TEXT(MATCH($C69,'2018-05'!$C$2:$C$100,0)+1,0)))-INDIRECT(CONCATENATE("'2018-04'!P",TEXT(MATCH($C69,'2018-04'!$C$2:$C$100,0)+1,0))))</f>
        <v>50464630.309999973</v>
      </c>
      <c r="Q69" s="17">
        <f ca="1">IF(OR(INDIRECT(CONCATENATE("'2018-05'!Q",TEXT(MATCH($C69,'2018-05'!$C$2:$C$100,0)+1,0)))="",INDIRECT(CONCATENATE("'2018-04'!Q",TEXT(MATCH($C69,'2018-04'!$C$2:$C$100,0)+1,0)))="",AND(INDIRECT(CONCATENATE("'2018-05'!Q",TEXT(MATCH($C69,'2018-05'!$C$2:$C$100,0)+1,0)))="",INDIRECT(CONCATENATE("'2018-04'!Q",TEXT(MATCH($C69,'2018-04'!$C$2:$C$100,0)+1,0)))="")),"Н/Д",INDIRECT(CONCATENATE("'2018-05'!Q",TEXT(MATCH($C69,'2018-05'!$C$2:$C$100,0)+1,0)))-INDIRECT(CONCATENATE("'2018-04'!Q",TEXT(MATCH($C69,'2018-04'!$C$2:$C$100,0)+1,0))))</f>
        <v>8907123.6700000018</v>
      </c>
      <c r="R69" s="17">
        <f ca="1">IF(OR(INDIRECT(CONCATENATE("'2018-05'!R",TEXT(MATCH($C69,'2018-05'!$C$2:$C$100,0)+1,0)))="",INDIRECT(CONCATENATE("'2018-04'!R",TEXT(MATCH($C69,'2018-04'!$C$2:$C$100,0)+1,0)))="",AND(INDIRECT(CONCATENATE("'2018-05'!R",TEXT(MATCH($C69,'2018-05'!$C$2:$C$100,0)+1,0)))="",INDIRECT(CONCATENATE("'2018-04'!R",TEXT(MATCH($C69,'2018-04'!$C$2:$C$100,0)+1,0)))="")),"Н/Д",INDIRECT(CONCATENATE("'2018-05'!R",TEXT(MATCH($C69,'2018-05'!$C$2:$C$100,0)+1,0)))-INDIRECT(CONCATENATE("'2018-04'!R",TEXT(MATCH($C69,'2018-04'!$C$2:$C$100,0)+1,0))))</f>
        <v>35061856.060000002</v>
      </c>
      <c r="S69" s="17">
        <f ca="1">IF(OR(INDIRECT(CONCATENATE("'2018-05'!S",TEXT(MATCH($C69,'2018-05'!$C$2:$C$100,0)+1,0)))="",INDIRECT(CONCATENATE("'2018-04'!S",TEXT(MATCH($C69,'2018-04'!$C$2:$C$100,0)+1,0)))="",AND(INDIRECT(CONCATENATE("'2018-05'!S",TEXT(MATCH($C69,'2018-05'!$C$2:$C$100,0)+1,0)))="",INDIRECT(CONCATENATE("'2018-04'!S",TEXT(MATCH($C69,'2018-04'!$C$2:$C$100,0)+1,0)))="")),"Н/Д",INDIRECT(CONCATENATE("'2018-05'!S",TEXT(MATCH($C69,'2018-05'!$C$2:$C$100,0)+1,0)))-INDIRECT(CONCATENATE("'2018-04'!S",TEXT(MATCH($C69,'2018-04'!$C$2:$C$100,0)+1,0))))</f>
        <v>484743.27</v>
      </c>
      <c r="T69" s="17">
        <f ca="1">IF(OR(INDIRECT(CONCATENATE("'2018-05'!T",TEXT(MATCH($C69,'2018-05'!$C$2:$C$100,0)+1,0)))="",INDIRECT(CONCATENATE("'2018-04'!T",TEXT(MATCH($C69,'2018-04'!$C$2:$C$100,0)+1,0)))="",AND(INDIRECT(CONCATENATE("'2018-05'!T",TEXT(MATCH($C69,'2018-05'!$C$2:$C$100,0)+1,0)))="",INDIRECT(CONCATENATE("'2018-04'!T",TEXT(MATCH($C69,'2018-04'!$C$2:$C$100,0)+1,0)))="")),"Н/Д",INDIRECT(CONCATENATE("'2018-05'!T",TEXT(MATCH($C69,'2018-05'!$C$2:$C$100,0)+1,0)))-INDIRECT(CONCATENATE("'2018-04'!T",TEXT(MATCH($C69,'2018-04'!$C$2:$C$100,0)+1,0))))</f>
        <v>46671569.319999993</v>
      </c>
      <c r="U69" s="17">
        <f ca="1">IF(OR(INDIRECT(CONCATENATE("'2018-05'!U",TEXT(MATCH($C69,'2018-05'!$C$2:$C$100,0)+1,0)))="",INDIRECT(CONCATENATE("'2018-04'!U",TEXT(MATCH($C69,'2018-04'!$C$2:$C$100,0)+1,0)))="",AND(INDIRECT(CONCATENATE("'2018-05'!U",TEXT(MATCH($C69,'2018-05'!$C$2:$C$100,0)+1,0)))="",INDIRECT(CONCATENATE("'2018-04'!U",TEXT(MATCH($C69,'2018-04'!$C$2:$C$100,0)+1,0)))="")),"Н/Д",INDIRECT(CONCATENATE("'2018-05'!U",TEXT(MATCH($C69,'2018-05'!$C$2:$C$100,0)+1,0)))-INDIRECT(CONCATENATE("'2018-04'!U",TEXT(MATCH($C69,'2018-04'!$C$2:$C$100,0)+1,0))))</f>
        <v>2318905.4299999997</v>
      </c>
      <c r="V69" s="17">
        <f ca="1">IF(OR(INDIRECT(CONCATENATE("'2018-05'!V",TEXT(MATCH($C69,'2018-05'!$C$2:$C$100,0)+1,0)))="",INDIRECT(CONCATENATE("'2018-04'!V",TEXT(MATCH($C69,'2018-04'!$C$2:$C$100,0)+1,0)))="",AND(INDIRECT(CONCATENATE("'2018-05'!V",TEXT(MATCH($C69,'2018-05'!$C$2:$C$100,0)+1,0)))="",INDIRECT(CONCATENATE("'2018-04'!V",TEXT(MATCH($C69,'2018-04'!$C$2:$C$100,0)+1,0)))="")),"Н/Д",INDIRECT(CONCATENATE("'2018-05'!V",TEXT(MATCH($C69,'2018-05'!$C$2:$C$100,0)+1,0)))-INDIRECT(CONCATENATE("'2018-04'!V",TEXT(MATCH($C69,'2018-04'!$C$2:$C$100,0)+1,0))))</f>
        <v>1606521734.9700003</v>
      </c>
      <c r="W69" s="17">
        <f ca="1">IF(OR(INDIRECT(CONCATENATE("'2018-05'!W",TEXT(MATCH($C69,'2018-05'!$C$2:$C$100,0)+1,0)))="",INDIRECT(CONCATENATE("'2018-04'!W",TEXT(MATCH($C69,'2018-04'!$C$2:$C$100,0)+1,0)))="",AND(INDIRECT(CONCATENATE("'2018-05'!W",TEXT(MATCH($C69,'2018-05'!$C$2:$C$100,0)+1,0)))="",INDIRECT(CONCATENATE("'2018-04'!W",TEXT(MATCH($C69,'2018-04'!$C$2:$C$100,0)+1,0)))="")),"Н/Д",INDIRECT(CONCATENATE("'2018-05'!W",TEXT(MATCH($C69,'2018-05'!$C$2:$C$100,0)+1,0)))-INDIRECT(CONCATENATE("'2018-04'!W",TEXT(MATCH($C69,'2018-04'!$C$2:$C$100,0)+1,0))))</f>
        <v>14734267337.150002</v>
      </c>
    </row>
    <row r="70" spans="1:23" x14ac:dyDescent="0.25">
      <c r="A70" s="2" t="s">
        <v>87</v>
      </c>
      <c r="B70" s="2" t="s">
        <v>96</v>
      </c>
      <c r="C70" s="15">
        <v>42000000</v>
      </c>
      <c r="D70" s="2" t="s">
        <v>208</v>
      </c>
      <c r="E70" s="17">
        <f ca="1">IF(OR(INDIRECT(CONCATENATE("'2018-05'!E",TEXT(MATCH($C70,'2018-05'!$C$2:$C$100,0)+1,0)))="",INDIRECT(CONCATENATE("'2018-04'!E",TEXT(MATCH($C70,'2018-04'!$C$2:$C$100,0)+1,0)))="",AND(INDIRECT(CONCATENATE("'2018-05'!E",TEXT(MATCH($C70,'2018-05'!$C$2:$C$100,0)+1,0)))="",INDIRECT(CONCATENATE("'2018-04'!E",TEXT(MATCH($C70,'2018-04'!$C$2:$C$100,0)+1,0)))="")),"Н/Д",INDIRECT(CONCATENATE("'2018-05'!E",TEXT(MATCH($C70,'2018-05'!$C$2:$C$100,0)+1,0)))-INDIRECT(CONCATENATE("'2018-04'!E",TEXT(MATCH($C70,'2018-04'!$C$2:$C$100,0)+1,0))))</f>
        <v>5189795517.2400017</v>
      </c>
      <c r="F70" s="17">
        <f ca="1">IF(OR(INDIRECT(CONCATENATE("'2018-05'!F",TEXT(MATCH($C70,'2018-05'!$C$2:$C$100,0)+1,0)))="",INDIRECT(CONCATENATE("'2018-04'!F",TEXT(MATCH($C70,'2018-04'!$C$2:$C$100,0)+1,0)))="",AND(INDIRECT(CONCATENATE("'2018-05'!F",TEXT(MATCH($C70,'2018-05'!$C$2:$C$100,0)+1,0)))="",INDIRECT(CONCATENATE("'2018-04'!F",TEXT(MATCH($C70,'2018-04'!$C$2:$C$100,0)+1,0)))="")),"Н/Д",INDIRECT(CONCATENATE("'2018-05'!F",TEXT(MATCH($C70,'2018-05'!$C$2:$C$100,0)+1,0)))-INDIRECT(CONCATENATE("'2018-04'!F",TEXT(MATCH($C70,'2018-04'!$C$2:$C$100,0)+1,0))))</f>
        <v>4457872180.7799988</v>
      </c>
      <c r="G70" s="17">
        <f ca="1">IF(OR(INDIRECT(CONCATENATE("'2018-05'!G",TEXT(MATCH($C70,'2018-05'!$C$2:$C$100,0)+1,0)))="",INDIRECT(CONCATENATE("'2018-04'!G",TEXT(MATCH($C70,'2018-04'!$C$2:$C$100,0)+1,0)))="",AND(INDIRECT(CONCATENATE("'2018-05'!G",TEXT(MATCH($C70,'2018-05'!$C$2:$C$100,0)+1,0)))="",INDIRECT(CONCATENATE("'2018-04'!G",TEXT(MATCH($C70,'2018-04'!$C$2:$C$100,0)+1,0)))="")),"Н/Д",INDIRECT(CONCATENATE("'2018-05'!G",TEXT(MATCH($C70,'2018-05'!$C$2:$C$100,0)+1,0)))-INDIRECT(CONCATENATE("'2018-04'!G",TEXT(MATCH($C70,'2018-04'!$C$2:$C$100,0)+1,0))))</f>
        <v>426190425.01000023</v>
      </c>
      <c r="H70" s="17">
        <f ca="1">IF(OR(INDIRECT(CONCATENATE("'2018-05'!H",TEXT(MATCH($C70,'2018-05'!$C$2:$C$100,0)+1,0)))="",INDIRECT(CONCATENATE("'2018-04'!H",TEXT(MATCH($C70,'2018-04'!$C$2:$C$100,0)+1,0)))="",AND(INDIRECT(CONCATENATE("'2018-05'!H",TEXT(MATCH($C70,'2018-05'!$C$2:$C$100,0)+1,0)))="",INDIRECT(CONCATENATE("'2018-04'!H",TEXT(MATCH($C70,'2018-04'!$C$2:$C$100,0)+1,0)))="")),"Н/Д",INDIRECT(CONCATENATE("'2018-05'!H",TEXT(MATCH($C70,'2018-05'!$C$2:$C$100,0)+1,0)))-INDIRECT(CONCATENATE("'2018-04'!H",TEXT(MATCH($C70,'2018-04'!$C$2:$C$100,0)+1,0))))</f>
        <v>1496955215.8000002</v>
      </c>
      <c r="I70" s="17">
        <f ca="1">IF(OR(INDIRECT(CONCATENATE("'2018-05'!I",TEXT(MATCH($C70,'2018-05'!$C$2:$C$100,0)+1,0)))="",INDIRECT(CONCATENATE("'2018-04'!I",TEXT(MATCH($C70,'2018-04'!$C$2:$C$100,0)+1,0)))="",AND(INDIRECT(CONCATENATE("'2018-05'!I",TEXT(MATCH($C70,'2018-05'!$C$2:$C$100,0)+1,0)))="",INDIRECT(CONCATENATE("'2018-04'!I",TEXT(MATCH($C70,'2018-04'!$C$2:$C$100,0)+1,0)))="")),"Н/Д",INDIRECT(CONCATENATE("'2018-05'!I",TEXT(MATCH($C70,'2018-05'!$C$2:$C$100,0)+1,0)))-INDIRECT(CONCATENATE("'2018-04'!I",TEXT(MATCH($C70,'2018-04'!$C$2:$C$100,0)+1,0))))</f>
        <v>354776471.74000001</v>
      </c>
      <c r="J70" s="17" t="str">
        <f ca="1">IF(OR(INDIRECT(CONCATENATE("'2018-05'!J",TEXT(MATCH($C70,'2018-05'!$C$2:$C$100,0)+1,0)))="",INDIRECT(CONCATENATE("'2018-04'!J",TEXT(MATCH($C70,'2018-04'!$C$2:$C$100,0)+1,0)))="",AND(INDIRECT(CONCATENATE("'2018-05'!J",TEXT(MATCH($C70,'2018-05'!$C$2:$C$100,0)+1,0)))="",INDIRECT(CONCATENATE("'2018-04'!J",TEXT(MATCH($C70,'2018-04'!$C$2:$C$100,0)+1,0)))="")),"Н/Д",INDIRECT(CONCATENATE("'2018-05'!J",TEXT(MATCH($C70,'2018-05'!$C$2:$C$100,0)+1,0)))-INDIRECT(CONCATENATE("'2018-04'!J",TEXT(MATCH($C70,'2018-04'!$C$2:$C$100,0)+1,0))))</f>
        <v>Н/Д</v>
      </c>
      <c r="K70" s="17">
        <f ca="1">IF(OR(INDIRECT(CONCATENATE("'2018-05'!K",TEXT(MATCH($C70,'2018-05'!$C$2:$C$100,0)+1,0)))="",INDIRECT(CONCATENATE("'2018-04'!K",TEXT(MATCH($C70,'2018-04'!$C$2:$C$100,0)+1,0)))="",AND(INDIRECT(CONCATENATE("'2018-05'!K",TEXT(MATCH($C70,'2018-05'!$C$2:$C$100,0)+1,0)))="",INDIRECT(CONCATENATE("'2018-04'!K",TEXT(MATCH($C70,'2018-04'!$C$2:$C$100,0)+1,0)))="")),"Н/Д",INDIRECT(CONCATENATE("'2018-05'!K",TEXT(MATCH($C70,'2018-05'!$C$2:$C$100,0)+1,0)))-INDIRECT(CONCATENATE("'2018-04'!K",TEXT(MATCH($C70,'2018-04'!$C$2:$C$100,0)+1,0))))</f>
        <v>562186208.41999996</v>
      </c>
      <c r="L70" s="17">
        <f ca="1">IF(OR(INDIRECT(CONCATENATE("'2018-05'!L",TEXT(MATCH($C70,'2018-05'!$C$2:$C$100,0)+1,0)))="",INDIRECT(CONCATENATE("'2018-04'!L",TEXT(MATCH($C70,'2018-04'!$C$2:$C$100,0)+1,0)))="",AND(INDIRECT(CONCATENATE("'2018-05'!L",TEXT(MATCH($C70,'2018-05'!$C$2:$C$100,0)+1,0)))="",INDIRECT(CONCATENATE("'2018-04'!L",TEXT(MATCH($C70,'2018-04'!$C$2:$C$100,0)+1,0)))="")),"Н/Д",INDIRECT(CONCATENATE("'2018-05'!L",TEXT(MATCH($C70,'2018-05'!$C$2:$C$100,0)+1,0)))-INDIRECT(CONCATENATE("'2018-04'!L",TEXT(MATCH($C70,'2018-04'!$C$2:$C$100,0)+1,0))))</f>
        <v>1419262222.7899997</v>
      </c>
      <c r="M70" s="17">
        <f ca="1">IF(OR(INDIRECT(CONCATENATE("'2018-05'!M",TEXT(MATCH($C70,'2018-05'!$C$2:$C$100,0)+1,0)))="",INDIRECT(CONCATENATE("'2018-04'!M",TEXT(MATCH($C70,'2018-04'!$C$2:$C$100,0)+1,0)))="",AND(INDIRECT(CONCATENATE("'2018-05'!M",TEXT(MATCH($C70,'2018-05'!$C$2:$C$100,0)+1,0)))="",INDIRECT(CONCATENATE("'2018-04'!M",TEXT(MATCH($C70,'2018-04'!$C$2:$C$100,0)+1,0)))="")),"Н/Д",INDIRECT(CONCATENATE("'2018-05'!M",TEXT(MATCH($C70,'2018-05'!$C$2:$C$100,0)+1,0)))-INDIRECT(CONCATENATE("'2018-04'!M",TEXT(MATCH($C70,'2018-04'!$C$2:$C$100,0)+1,0))))</f>
        <v>4843555.3300000019</v>
      </c>
      <c r="N70" s="17">
        <f ca="1">IF(OR(INDIRECT(CONCATENATE("'2018-05'!N",TEXT(MATCH($C70,'2018-05'!$C$2:$C$100,0)+1,0)))="",INDIRECT(CONCATENATE("'2018-04'!N",TEXT(MATCH($C70,'2018-04'!$C$2:$C$100,0)+1,0)))="",AND(INDIRECT(CONCATENATE("'2018-05'!N",TEXT(MATCH($C70,'2018-05'!$C$2:$C$100,0)+1,0)))="",INDIRECT(CONCATENATE("'2018-04'!N",TEXT(MATCH($C70,'2018-04'!$C$2:$C$100,0)+1,0)))="")),"Н/Д",INDIRECT(CONCATENATE("'2018-05'!N",TEXT(MATCH($C70,'2018-05'!$C$2:$C$100,0)+1,0)))-INDIRECT(CONCATENATE("'2018-04'!NE",TEXT(MATCH($C70,'2018-04'!$C$2:$C$100,0)+1,0))))</f>
        <v>109150387.3</v>
      </c>
      <c r="O70" s="17">
        <f ca="1">IF(OR(INDIRECT(CONCATENATE("'2018-05'!O",TEXT(MATCH($C70,'2018-05'!$C$2:$C$100,0)+1,0)))="",INDIRECT(CONCATENATE("'2018-04'!O",TEXT(MATCH($C70,'2018-04'!$C$2:$C$100,0)+1,0)))="",AND(INDIRECT(CONCATENATE("'2018-05'!O",TEXT(MATCH($C70,'2018-05'!$C$2:$C$100,0)+1,0)))="",INDIRECT(CONCATENATE("'2018-04'!O",TEXT(MATCH($C70,'2018-04'!$C$2:$C$100,0)+1,0)))="")),"Н/Д",INDIRECT(CONCATENATE("'2018-05'!O",TEXT(MATCH($C70,'2018-05'!$C$2:$C$100,0)+1,0)))-INDIRECT(CONCATENATE("'2018-04'!O",TEXT(MATCH($C70,'2018-04'!$C$2:$C$100,0)+1,0))))</f>
        <v>149527.88</v>
      </c>
      <c r="P70" s="17">
        <f ca="1">IF(OR(INDIRECT(CONCATENATE("'2018-05'!P",TEXT(MATCH($C70,'2018-05'!$C$2:$C$100,0)+1,0)))="",INDIRECT(CONCATENATE("'2018-04'!P",TEXT(MATCH($C70,'2018-04'!$C$2:$C$100,0)+1,0)))="",AND(INDIRECT(CONCATENATE("'2018-05'!P",TEXT(MATCH($C70,'2018-05'!$C$2:$C$100,0)+1,0)))="",INDIRECT(CONCATENATE("'2018-04'!P",TEXT(MATCH($C70,'2018-04'!$C$2:$C$100,0)+1,0)))="")),"Н/Д",INDIRECT(CONCATENATE("'2018-05'!P",TEXT(MATCH($C70,'2018-05'!$C$2:$C$100,0)+1,0)))-INDIRECT(CONCATENATE("'2018-04'!P",TEXT(MATCH($C70,'2018-04'!$C$2:$C$100,0)+1,0))))</f>
        <v>57822300.289999992</v>
      </c>
      <c r="Q70" s="17">
        <f ca="1">IF(OR(INDIRECT(CONCATENATE("'2018-05'!Q",TEXT(MATCH($C70,'2018-05'!$C$2:$C$100,0)+1,0)))="",INDIRECT(CONCATENATE("'2018-04'!Q",TEXT(MATCH($C70,'2018-04'!$C$2:$C$100,0)+1,0)))="",AND(INDIRECT(CONCATENATE("'2018-05'!Q",TEXT(MATCH($C70,'2018-05'!$C$2:$C$100,0)+1,0)))="",INDIRECT(CONCATENATE("'2018-04'!Q",TEXT(MATCH($C70,'2018-04'!$C$2:$C$100,0)+1,0)))="")),"Н/Д",INDIRECT(CONCATENATE("'2018-05'!Q",TEXT(MATCH($C70,'2018-05'!$C$2:$C$100,0)+1,0)))-INDIRECT(CONCATENATE("'2018-04'!Q",TEXT(MATCH($C70,'2018-04'!$C$2:$C$100,0)+1,0))))</f>
        <v>10437863.599999998</v>
      </c>
      <c r="R70" s="17">
        <f ca="1">IF(OR(INDIRECT(CONCATENATE("'2018-05'!R",TEXT(MATCH($C70,'2018-05'!$C$2:$C$100,0)+1,0)))="",INDIRECT(CONCATENATE("'2018-04'!R",TEXT(MATCH($C70,'2018-04'!$C$2:$C$100,0)+1,0)))="",AND(INDIRECT(CONCATENATE("'2018-05'!R",TEXT(MATCH($C70,'2018-05'!$C$2:$C$100,0)+1,0)))="",INDIRECT(CONCATENATE("'2018-04'!R",TEXT(MATCH($C70,'2018-04'!$C$2:$C$100,0)+1,0)))="")),"Н/Д",INDIRECT(CONCATENATE("'2018-05'!R",TEXT(MATCH($C70,'2018-05'!$C$2:$C$100,0)+1,0)))-INDIRECT(CONCATENATE("'2018-04'!R",TEXT(MATCH($C70,'2018-04'!$C$2:$C$100,0)+1,0))))</f>
        <v>33492252.75</v>
      </c>
      <c r="S70" s="17">
        <f ca="1">IF(OR(INDIRECT(CONCATENATE("'2018-05'!S",TEXT(MATCH($C70,'2018-05'!$C$2:$C$100,0)+1,0)))="",INDIRECT(CONCATENATE("'2018-04'!S",TEXT(MATCH($C70,'2018-04'!$C$2:$C$100,0)+1,0)))="",AND(INDIRECT(CONCATENATE("'2018-05'!S",TEXT(MATCH($C70,'2018-05'!$C$2:$C$100,0)+1,0)))="",INDIRECT(CONCATENATE("'2018-04'!S",TEXT(MATCH($C70,'2018-04'!$C$2:$C$100,0)+1,0)))="")),"Н/Д",INDIRECT(CONCATENATE("'2018-05'!S",TEXT(MATCH($C70,'2018-05'!$C$2:$C$100,0)+1,0)))-INDIRECT(CONCATENATE("'2018-04'!S",TEXT(MATCH($C70,'2018-04'!$C$2:$C$100,0)+1,0))))</f>
        <v>3828</v>
      </c>
      <c r="T70" s="17">
        <f ca="1">IF(OR(INDIRECT(CONCATENATE("'2018-05'!T",TEXT(MATCH($C70,'2018-05'!$C$2:$C$100,0)+1,0)))="",INDIRECT(CONCATENATE("'2018-04'!T",TEXT(MATCH($C70,'2018-04'!$C$2:$C$100,0)+1,0)))="",AND(INDIRECT(CONCATENATE("'2018-05'!T",TEXT(MATCH($C70,'2018-05'!$C$2:$C$100,0)+1,0)))="",INDIRECT(CONCATENATE("'2018-04'!T",TEXT(MATCH($C70,'2018-04'!$C$2:$C$100,0)+1,0)))="")),"Н/Д",INDIRECT(CONCATENATE("'2018-05'!T",TEXT(MATCH($C70,'2018-05'!$C$2:$C$100,0)+1,0)))-INDIRECT(CONCATENATE("'2018-04'!T",TEXT(MATCH($C70,'2018-04'!$C$2:$C$100,0)+1,0))))</f>
        <v>48167537.599999994</v>
      </c>
      <c r="U70" s="17">
        <f ca="1">IF(OR(INDIRECT(CONCATENATE("'2018-05'!U",TEXT(MATCH($C70,'2018-05'!$C$2:$C$100,0)+1,0)))="",INDIRECT(CONCATENATE("'2018-04'!U",TEXT(MATCH($C70,'2018-04'!$C$2:$C$100,0)+1,0)))="",AND(INDIRECT(CONCATENATE("'2018-05'!U",TEXT(MATCH($C70,'2018-05'!$C$2:$C$100,0)+1,0)))="",INDIRECT(CONCATENATE("'2018-04'!U",TEXT(MATCH($C70,'2018-04'!$C$2:$C$100,0)+1,0)))="")),"Н/Д",INDIRECT(CONCATENATE("'2018-05'!U",TEXT(MATCH($C70,'2018-05'!$C$2:$C$100,0)+1,0)))-INDIRECT(CONCATENATE("'2018-04'!U",TEXT(MATCH($C70,'2018-04'!$C$2:$C$100,0)+1,0))))</f>
        <v>3809971.34</v>
      </c>
      <c r="V70" s="17">
        <f ca="1">IF(OR(INDIRECT(CONCATENATE("'2018-05'!V",TEXT(MATCH($C70,'2018-05'!$C$2:$C$100,0)+1,0)))="",INDIRECT(CONCATENATE("'2018-04'!V",TEXT(MATCH($C70,'2018-04'!$C$2:$C$100,0)+1,0)))="",AND(INDIRECT(CONCATENATE("'2018-05'!V",TEXT(MATCH($C70,'2018-05'!$C$2:$C$100,0)+1,0)))="",INDIRECT(CONCATENATE("'2018-04'!V",TEXT(MATCH($C70,'2018-04'!$C$2:$C$100,0)+1,0)))="")),"Н/Д",INDIRECT(CONCATENATE("'2018-05'!V",TEXT(MATCH($C70,'2018-05'!$C$2:$C$100,0)+1,0)))-INDIRECT(CONCATENATE("'2018-04'!V",TEXT(MATCH($C70,'2018-04'!$C$2:$C$100,0)+1,0))))</f>
        <v>731923336.46000004</v>
      </c>
      <c r="W70" s="17">
        <f ca="1">IF(OR(INDIRECT(CONCATENATE("'2018-05'!W",TEXT(MATCH($C70,'2018-05'!$C$2:$C$100,0)+1,0)))="",INDIRECT(CONCATENATE("'2018-04'!W",TEXT(MATCH($C70,'2018-04'!$C$2:$C$100,0)+1,0)))="",AND(INDIRECT(CONCATENATE("'2018-05'!W",TEXT(MATCH($C70,'2018-05'!$C$2:$C$100,0)+1,0)))="",INDIRECT(CONCATENATE("'2018-04'!W",TEXT(MATCH($C70,'2018-04'!$C$2:$C$100,0)+1,0)))="")),"Н/Д",INDIRECT(CONCATENATE("'2018-05'!W",TEXT(MATCH($C70,'2018-05'!$C$2:$C$100,0)+1,0)))-INDIRECT(CONCATENATE("'2018-04'!W",TEXT(MATCH($C70,'2018-04'!$C$2:$C$100,0)+1,0))))</f>
        <v>14826088956.550003</v>
      </c>
    </row>
    <row r="71" spans="1:23" x14ac:dyDescent="0.25">
      <c r="A71" s="2" t="s">
        <v>87</v>
      </c>
      <c r="B71" s="2" t="s">
        <v>97</v>
      </c>
      <c r="C71" s="15">
        <v>46000000</v>
      </c>
      <c r="D71" s="2" t="s">
        <v>208</v>
      </c>
      <c r="E71" s="17">
        <f ca="1">IF(OR(INDIRECT(CONCATENATE("'2018-05'!E",TEXT(MATCH($C71,'2018-05'!$C$2:$C$100,0)+1,0)))="",INDIRECT(CONCATENATE("'2018-04'!E",TEXT(MATCH($C71,'2018-04'!$C$2:$C$100,0)+1,0)))="",AND(INDIRECT(CONCATENATE("'2018-05'!E",TEXT(MATCH($C71,'2018-05'!$C$2:$C$100,0)+1,0)))="",INDIRECT(CONCATENATE("'2018-04'!E",TEXT(MATCH($C71,'2018-04'!$C$2:$C$100,0)+1,0)))="")),"Н/Д",INDIRECT(CONCATENATE("'2018-05'!E",TEXT(MATCH($C71,'2018-05'!$C$2:$C$100,0)+1,0)))-INDIRECT(CONCATENATE("'2018-04'!E",TEXT(MATCH($C71,'2018-04'!$C$2:$C$100,0)+1,0))))</f>
        <v>59610784982.329987</v>
      </c>
      <c r="F71" s="17">
        <f ca="1">IF(OR(INDIRECT(CONCATENATE("'2018-05'!F",TEXT(MATCH($C71,'2018-05'!$C$2:$C$100,0)+1,0)))="",INDIRECT(CONCATENATE("'2018-04'!F",TEXT(MATCH($C71,'2018-04'!$C$2:$C$100,0)+1,0)))="",AND(INDIRECT(CONCATENATE("'2018-05'!F",TEXT(MATCH($C71,'2018-05'!$C$2:$C$100,0)+1,0)))="",INDIRECT(CONCATENATE("'2018-04'!F",TEXT(MATCH($C71,'2018-04'!$C$2:$C$100,0)+1,0)))="")),"Н/Д",INDIRECT(CONCATENATE("'2018-05'!F",TEXT(MATCH($C71,'2018-05'!$C$2:$C$100,0)+1,0)))-INDIRECT(CONCATENATE("'2018-04'!F",TEXT(MATCH($C71,'2018-04'!$C$2:$C$100,0)+1,0))))</f>
        <v>58317653833.170013</v>
      </c>
      <c r="G71" s="17">
        <f ca="1">IF(OR(INDIRECT(CONCATENATE("'2018-05'!G",TEXT(MATCH($C71,'2018-05'!$C$2:$C$100,0)+1,0)))="",INDIRECT(CONCATENATE("'2018-04'!G",TEXT(MATCH($C71,'2018-04'!$C$2:$C$100,0)+1,0)))="",AND(INDIRECT(CONCATENATE("'2018-05'!G",TEXT(MATCH($C71,'2018-05'!$C$2:$C$100,0)+1,0)))="",INDIRECT(CONCATENATE("'2018-04'!G",TEXT(MATCH($C71,'2018-04'!$C$2:$C$100,0)+1,0)))="")),"Н/Д",INDIRECT(CONCATENATE("'2018-05'!G",TEXT(MATCH($C71,'2018-05'!$C$2:$C$100,0)+1,0)))-INDIRECT(CONCATENATE("'2018-04'!G",TEXT(MATCH($C71,'2018-04'!$C$2:$C$100,0)+1,0))))</f>
        <v>8366853675.7799988</v>
      </c>
      <c r="H71" s="17">
        <f ca="1">IF(OR(INDIRECT(CONCATENATE("'2018-05'!H",TEXT(MATCH($C71,'2018-05'!$C$2:$C$100,0)+1,0)))="",INDIRECT(CONCATENATE("'2018-04'!H",TEXT(MATCH($C71,'2018-04'!$C$2:$C$100,0)+1,0)))="",AND(INDIRECT(CONCATENATE("'2018-05'!H",TEXT(MATCH($C71,'2018-05'!$C$2:$C$100,0)+1,0)))="",INDIRECT(CONCATENATE("'2018-04'!H",TEXT(MATCH($C71,'2018-04'!$C$2:$C$100,0)+1,0)))="")),"Н/Д",INDIRECT(CONCATENATE("'2018-05'!H",TEXT(MATCH($C71,'2018-05'!$C$2:$C$100,0)+1,0)))-INDIRECT(CONCATENATE("'2018-04'!H",TEXT(MATCH($C71,'2018-04'!$C$2:$C$100,0)+1,0))))</f>
        <v>19761496551.220001</v>
      </c>
      <c r="I71" s="17">
        <f ca="1">IF(OR(INDIRECT(CONCATENATE("'2018-05'!I",TEXT(MATCH($C71,'2018-05'!$C$2:$C$100,0)+1,0)))="",INDIRECT(CONCATENATE("'2018-04'!I",TEXT(MATCH($C71,'2018-04'!$C$2:$C$100,0)+1,0)))="",AND(INDIRECT(CONCATENATE("'2018-05'!I",TEXT(MATCH($C71,'2018-05'!$C$2:$C$100,0)+1,0)))="",INDIRECT(CONCATENATE("'2018-04'!I",TEXT(MATCH($C71,'2018-04'!$C$2:$C$100,0)+1,0)))="")),"Н/Д",INDIRECT(CONCATENATE("'2018-05'!I",TEXT(MATCH($C71,'2018-05'!$C$2:$C$100,0)+1,0)))-INDIRECT(CONCATENATE("'2018-04'!I",TEXT(MATCH($C71,'2018-04'!$C$2:$C$100,0)+1,0))))</f>
        <v>3427188560.3700008</v>
      </c>
      <c r="J71" s="17" t="str">
        <f ca="1">IF(OR(INDIRECT(CONCATENATE("'2018-05'!J",TEXT(MATCH($C71,'2018-05'!$C$2:$C$100,0)+1,0)))="",INDIRECT(CONCATENATE("'2018-04'!J",TEXT(MATCH($C71,'2018-04'!$C$2:$C$100,0)+1,0)))="",AND(INDIRECT(CONCATENATE("'2018-05'!J",TEXT(MATCH($C71,'2018-05'!$C$2:$C$100,0)+1,0)))="",INDIRECT(CONCATENATE("'2018-04'!J",TEXT(MATCH($C71,'2018-04'!$C$2:$C$100,0)+1,0)))="")),"Н/Д",INDIRECT(CONCATENATE("'2018-05'!J",TEXT(MATCH($C71,'2018-05'!$C$2:$C$100,0)+1,0)))-INDIRECT(CONCATENATE("'2018-04'!J",TEXT(MATCH($C71,'2018-04'!$C$2:$C$100,0)+1,0))))</f>
        <v>Н/Д</v>
      </c>
      <c r="K71" s="17">
        <f ca="1">IF(OR(INDIRECT(CONCATENATE("'2018-05'!K",TEXT(MATCH($C71,'2018-05'!$C$2:$C$100,0)+1,0)))="",INDIRECT(CONCATENATE("'2018-04'!K",TEXT(MATCH($C71,'2018-04'!$C$2:$C$100,0)+1,0)))="",AND(INDIRECT(CONCATENATE("'2018-05'!K",TEXT(MATCH($C71,'2018-05'!$C$2:$C$100,0)+1,0)))="",INDIRECT(CONCATENATE("'2018-04'!K",TEXT(MATCH($C71,'2018-04'!$C$2:$C$100,0)+1,0)))="")),"Н/Д",INDIRECT(CONCATENATE("'2018-05'!K",TEXT(MATCH($C71,'2018-05'!$C$2:$C$100,0)+1,0)))-INDIRECT(CONCATENATE("'2018-04'!K",TEXT(MATCH($C71,'2018-04'!$C$2:$C$100,0)+1,0))))</f>
        <v>7960697314.9799995</v>
      </c>
      <c r="L71" s="17">
        <f ca="1">IF(OR(INDIRECT(CONCATENATE("'2018-05'!L",TEXT(MATCH($C71,'2018-05'!$C$2:$C$100,0)+1,0)))="",INDIRECT(CONCATENATE("'2018-04'!L",TEXT(MATCH($C71,'2018-04'!$C$2:$C$100,0)+1,0)))="",AND(INDIRECT(CONCATENATE("'2018-05'!L",TEXT(MATCH($C71,'2018-05'!$C$2:$C$100,0)+1,0)))="",INDIRECT(CONCATENATE("'2018-04'!L",TEXT(MATCH($C71,'2018-04'!$C$2:$C$100,0)+1,0)))="")),"Н/Д",INDIRECT(CONCATENATE("'2018-05'!L",TEXT(MATCH($C71,'2018-05'!$C$2:$C$100,0)+1,0)))-INDIRECT(CONCATENATE("'2018-04'!L",TEXT(MATCH($C71,'2018-04'!$C$2:$C$100,0)+1,0))))</f>
        <v>13459052897.43</v>
      </c>
      <c r="M71" s="17">
        <f ca="1">IF(OR(INDIRECT(CONCATENATE("'2018-05'!M",TEXT(MATCH($C71,'2018-05'!$C$2:$C$100,0)+1,0)))="",INDIRECT(CONCATENATE("'2018-04'!M",TEXT(MATCH($C71,'2018-04'!$C$2:$C$100,0)+1,0)))="",AND(INDIRECT(CONCATENATE("'2018-05'!M",TEXT(MATCH($C71,'2018-05'!$C$2:$C$100,0)+1,0)))="",INDIRECT(CONCATENATE("'2018-04'!M",TEXT(MATCH($C71,'2018-04'!$C$2:$C$100,0)+1,0)))="")),"Н/Д",INDIRECT(CONCATENATE("'2018-05'!M",TEXT(MATCH($C71,'2018-05'!$C$2:$C$100,0)+1,0)))-INDIRECT(CONCATENATE("'2018-04'!M",TEXT(MATCH($C71,'2018-04'!$C$2:$C$100,0)+1,0))))</f>
        <v>31596280.769999996</v>
      </c>
      <c r="N71" s="17">
        <f ca="1">IF(OR(INDIRECT(CONCATENATE("'2018-05'!N",TEXT(MATCH($C71,'2018-05'!$C$2:$C$100,0)+1,0)))="",INDIRECT(CONCATENATE("'2018-04'!N",TEXT(MATCH($C71,'2018-04'!$C$2:$C$100,0)+1,0)))="",AND(INDIRECT(CONCATENATE("'2018-05'!N",TEXT(MATCH($C71,'2018-05'!$C$2:$C$100,0)+1,0)))="",INDIRECT(CONCATENATE("'2018-04'!N",TEXT(MATCH($C71,'2018-04'!$C$2:$C$100,0)+1,0)))="")),"Н/Д",INDIRECT(CONCATENATE("'2018-05'!N",TEXT(MATCH($C71,'2018-05'!$C$2:$C$100,0)+1,0)))-INDIRECT(CONCATENATE("'2018-04'!NE",TEXT(MATCH($C71,'2018-04'!$C$2:$C$100,0)+1,0))))</f>
        <v>1035470688.1</v>
      </c>
      <c r="O71" s="17">
        <f ca="1">IF(OR(INDIRECT(CONCATENATE("'2018-05'!O",TEXT(MATCH($C71,'2018-05'!$C$2:$C$100,0)+1,0)))="",INDIRECT(CONCATENATE("'2018-04'!O",TEXT(MATCH($C71,'2018-04'!$C$2:$C$100,0)+1,0)))="",AND(INDIRECT(CONCATENATE("'2018-05'!O",TEXT(MATCH($C71,'2018-05'!$C$2:$C$100,0)+1,0)))="",INDIRECT(CONCATENATE("'2018-04'!O",TEXT(MATCH($C71,'2018-04'!$C$2:$C$100,0)+1,0)))="")),"Н/Д",INDIRECT(CONCATENATE("'2018-05'!O",TEXT(MATCH($C71,'2018-05'!$C$2:$C$100,0)+1,0)))-INDIRECT(CONCATENATE("'2018-04'!O",TEXT(MATCH($C71,'2018-04'!$C$2:$C$100,0)+1,0))))</f>
        <v>2215556.5099999998</v>
      </c>
      <c r="P71" s="17">
        <f ca="1">IF(OR(INDIRECT(CONCATENATE("'2018-05'!P",TEXT(MATCH($C71,'2018-05'!$C$2:$C$100,0)+1,0)))="",INDIRECT(CONCATENATE("'2018-04'!P",TEXT(MATCH($C71,'2018-04'!$C$2:$C$100,0)+1,0)))="",AND(INDIRECT(CONCATENATE("'2018-05'!P",TEXT(MATCH($C71,'2018-05'!$C$2:$C$100,0)+1,0)))="",INDIRECT(CONCATENATE("'2018-04'!P",TEXT(MATCH($C71,'2018-04'!$C$2:$C$100,0)+1,0)))="")),"Н/Д",INDIRECT(CONCATENATE("'2018-05'!P",TEXT(MATCH($C71,'2018-05'!$C$2:$C$100,0)+1,0)))-INDIRECT(CONCATENATE("'2018-04'!P",TEXT(MATCH($C71,'2018-04'!$C$2:$C$100,0)+1,0))))</f>
        <v>1783533887.4700003</v>
      </c>
      <c r="Q71" s="17">
        <f ca="1">IF(OR(INDIRECT(CONCATENATE("'2018-05'!Q",TEXT(MATCH($C71,'2018-05'!$C$2:$C$100,0)+1,0)))="",INDIRECT(CONCATENATE("'2018-04'!Q",TEXT(MATCH($C71,'2018-04'!$C$2:$C$100,0)+1,0)))="",AND(INDIRECT(CONCATENATE("'2018-05'!Q",TEXT(MATCH($C71,'2018-05'!$C$2:$C$100,0)+1,0)))="",INDIRECT(CONCATENATE("'2018-04'!Q",TEXT(MATCH($C71,'2018-04'!$C$2:$C$100,0)+1,0)))="")),"Н/Д",INDIRECT(CONCATENATE("'2018-05'!Q",TEXT(MATCH($C71,'2018-05'!$C$2:$C$100,0)+1,0)))-INDIRECT(CONCATENATE("'2018-04'!Q",TEXT(MATCH($C71,'2018-04'!$C$2:$C$100,0)+1,0))))</f>
        <v>206532764.80999994</v>
      </c>
      <c r="R71" s="17">
        <f ca="1">IF(OR(INDIRECT(CONCATENATE("'2018-05'!R",TEXT(MATCH($C71,'2018-05'!$C$2:$C$100,0)+1,0)))="",INDIRECT(CONCATENATE("'2018-04'!R",TEXT(MATCH($C71,'2018-04'!$C$2:$C$100,0)+1,0)))="",AND(INDIRECT(CONCATENATE("'2018-05'!R",TEXT(MATCH($C71,'2018-05'!$C$2:$C$100,0)+1,0)))="",INDIRECT(CONCATENATE("'2018-04'!R",TEXT(MATCH($C71,'2018-04'!$C$2:$C$100,0)+1,0)))="")),"Н/Д",INDIRECT(CONCATENATE("'2018-05'!R",TEXT(MATCH($C71,'2018-05'!$C$2:$C$100,0)+1,0)))-INDIRECT(CONCATENATE("'2018-04'!R",TEXT(MATCH($C71,'2018-04'!$C$2:$C$100,0)+1,0))))</f>
        <v>388442421.98000002</v>
      </c>
      <c r="S71" s="17">
        <f ca="1">IF(OR(INDIRECT(CONCATENATE("'2018-05'!S",TEXT(MATCH($C71,'2018-05'!$C$2:$C$100,0)+1,0)))="",INDIRECT(CONCATENATE("'2018-04'!S",TEXT(MATCH($C71,'2018-04'!$C$2:$C$100,0)+1,0)))="",AND(INDIRECT(CONCATENATE("'2018-05'!S",TEXT(MATCH($C71,'2018-05'!$C$2:$C$100,0)+1,0)))="",INDIRECT(CONCATENATE("'2018-04'!S",TEXT(MATCH($C71,'2018-04'!$C$2:$C$100,0)+1,0)))="")),"Н/Д",INDIRECT(CONCATENATE("'2018-05'!S",TEXT(MATCH($C71,'2018-05'!$C$2:$C$100,0)+1,0)))-INDIRECT(CONCATENATE("'2018-04'!S",TEXT(MATCH($C71,'2018-04'!$C$2:$C$100,0)+1,0))))</f>
        <v>5983008.1600000001</v>
      </c>
      <c r="T71" s="17">
        <f ca="1">IF(OR(INDIRECT(CONCATENATE("'2018-05'!T",TEXT(MATCH($C71,'2018-05'!$C$2:$C$100,0)+1,0)))="",INDIRECT(CONCATENATE("'2018-04'!T",TEXT(MATCH($C71,'2018-04'!$C$2:$C$100,0)+1,0)))="",AND(INDIRECT(CONCATENATE("'2018-05'!T",TEXT(MATCH($C71,'2018-05'!$C$2:$C$100,0)+1,0)))="",INDIRECT(CONCATENATE("'2018-04'!T",TEXT(MATCH($C71,'2018-04'!$C$2:$C$100,0)+1,0)))="")),"Н/Д",INDIRECT(CONCATENATE("'2018-05'!T",TEXT(MATCH($C71,'2018-05'!$C$2:$C$100,0)+1,0)))-INDIRECT(CONCATENATE("'2018-04'!T",TEXT(MATCH($C71,'2018-04'!$C$2:$C$100,0)+1,0))))</f>
        <v>596874286.90999985</v>
      </c>
      <c r="U71" s="17">
        <f ca="1">IF(OR(INDIRECT(CONCATENATE("'2018-05'!U",TEXT(MATCH($C71,'2018-05'!$C$2:$C$100,0)+1,0)))="",INDIRECT(CONCATENATE("'2018-04'!U",TEXT(MATCH($C71,'2018-04'!$C$2:$C$100,0)+1,0)))="",AND(INDIRECT(CONCATENATE("'2018-05'!U",TEXT(MATCH($C71,'2018-05'!$C$2:$C$100,0)+1,0)))="",INDIRECT(CONCATENATE("'2018-04'!U",TEXT(MATCH($C71,'2018-04'!$C$2:$C$100,0)+1,0)))="")),"Н/Д",INDIRECT(CONCATENATE("'2018-05'!U",TEXT(MATCH($C71,'2018-05'!$C$2:$C$100,0)+1,0)))-INDIRECT(CONCATENATE("'2018-04'!U",TEXT(MATCH($C71,'2018-04'!$C$2:$C$100,0)+1,0))))</f>
        <v>1710873092.76</v>
      </c>
      <c r="V71" s="17">
        <f ca="1">IF(OR(INDIRECT(CONCATENATE("'2018-05'!V",TEXT(MATCH($C71,'2018-05'!$C$2:$C$100,0)+1,0)))="",INDIRECT(CONCATENATE("'2018-04'!V",TEXT(MATCH($C71,'2018-04'!$C$2:$C$100,0)+1,0)))="",AND(INDIRECT(CONCATENATE("'2018-05'!V",TEXT(MATCH($C71,'2018-05'!$C$2:$C$100,0)+1,0)))="",INDIRECT(CONCATENATE("'2018-04'!V",TEXT(MATCH($C71,'2018-04'!$C$2:$C$100,0)+1,0)))="")),"Н/Д",INDIRECT(CONCATENATE("'2018-05'!V",TEXT(MATCH($C71,'2018-05'!$C$2:$C$100,0)+1,0)))-INDIRECT(CONCATENATE("'2018-04'!V",TEXT(MATCH($C71,'2018-04'!$C$2:$C$100,0)+1,0))))</f>
        <v>1293131149.1599998</v>
      </c>
      <c r="W71" s="17">
        <f ca="1">IF(OR(INDIRECT(CONCATENATE("'2018-05'!W",TEXT(MATCH($C71,'2018-05'!$C$2:$C$100,0)+1,0)))="",INDIRECT(CONCATENATE("'2018-04'!W",TEXT(MATCH($C71,'2018-04'!$C$2:$C$100,0)+1,0)))="",AND(INDIRECT(CONCATENATE("'2018-05'!W",TEXT(MATCH($C71,'2018-05'!$C$2:$C$100,0)+1,0)))="",INDIRECT(CONCATENATE("'2018-04'!W",TEXT(MATCH($C71,'2018-04'!$C$2:$C$100,0)+1,0)))="")),"Н/Д",INDIRECT(CONCATENATE("'2018-05'!W",TEXT(MATCH($C71,'2018-05'!$C$2:$C$100,0)+1,0)))-INDIRECT(CONCATENATE("'2018-04'!W",TEXT(MATCH($C71,'2018-04'!$C$2:$C$100,0)+1,0))))</f>
        <v>177241050658.90002</v>
      </c>
    </row>
    <row r="72" spans="1:23" x14ac:dyDescent="0.25">
      <c r="A72" s="2" t="s">
        <v>87</v>
      </c>
      <c r="B72" s="2" t="s">
        <v>98</v>
      </c>
      <c r="C72" s="15">
        <v>54000000</v>
      </c>
      <c r="D72" s="2" t="s">
        <v>208</v>
      </c>
      <c r="E72" s="17">
        <f ca="1">IF(OR(INDIRECT(CONCATENATE("'2018-05'!E",TEXT(MATCH($C72,'2018-05'!$C$2:$C$100,0)+1,0)))="",INDIRECT(CONCATENATE("'2018-04'!E",TEXT(MATCH($C72,'2018-04'!$C$2:$C$100,0)+1,0)))="",AND(INDIRECT(CONCATENATE("'2018-05'!E",TEXT(MATCH($C72,'2018-05'!$C$2:$C$100,0)+1,0)))="",INDIRECT(CONCATENATE("'2018-04'!E",TEXT(MATCH($C72,'2018-04'!$C$2:$C$100,0)+1,0)))="")),"Н/Д",INDIRECT(CONCATENATE("'2018-05'!E",TEXT(MATCH($C72,'2018-05'!$C$2:$C$100,0)+1,0)))-INDIRECT(CONCATENATE("'2018-04'!E",TEXT(MATCH($C72,'2018-04'!$C$2:$C$100,0)+1,0))))</f>
        <v>3472448851.1600008</v>
      </c>
      <c r="F72" s="17">
        <f ca="1">IF(OR(INDIRECT(CONCATENATE("'2018-05'!F",TEXT(MATCH($C72,'2018-05'!$C$2:$C$100,0)+1,0)))="",INDIRECT(CONCATENATE("'2018-04'!F",TEXT(MATCH($C72,'2018-04'!$C$2:$C$100,0)+1,0)))="",AND(INDIRECT(CONCATENATE("'2018-05'!F",TEXT(MATCH($C72,'2018-05'!$C$2:$C$100,0)+1,0)))="",INDIRECT(CONCATENATE("'2018-04'!F",TEXT(MATCH($C72,'2018-04'!$C$2:$C$100,0)+1,0)))="")),"Н/Д",INDIRECT(CONCATENATE("'2018-05'!F",TEXT(MATCH($C72,'2018-05'!$C$2:$C$100,0)+1,0)))-INDIRECT(CONCATENATE("'2018-04'!F",TEXT(MATCH($C72,'2018-04'!$C$2:$C$100,0)+1,0))))</f>
        <v>2354672433.2799997</v>
      </c>
      <c r="G72" s="17">
        <f ca="1">IF(OR(INDIRECT(CONCATENATE("'2018-05'!G",TEXT(MATCH($C72,'2018-05'!$C$2:$C$100,0)+1,0)))="",INDIRECT(CONCATENATE("'2018-04'!G",TEXT(MATCH($C72,'2018-04'!$C$2:$C$100,0)+1,0)))="",AND(INDIRECT(CONCATENATE("'2018-05'!G",TEXT(MATCH($C72,'2018-05'!$C$2:$C$100,0)+1,0)))="",INDIRECT(CONCATENATE("'2018-04'!G",TEXT(MATCH($C72,'2018-04'!$C$2:$C$100,0)+1,0)))="")),"Н/Д",INDIRECT(CONCATENATE("'2018-05'!G",TEXT(MATCH($C72,'2018-05'!$C$2:$C$100,0)+1,0)))-INDIRECT(CONCATENATE("'2018-04'!G",TEXT(MATCH($C72,'2018-04'!$C$2:$C$100,0)+1,0))))</f>
        <v>179180668.95000005</v>
      </c>
      <c r="H72" s="17">
        <f ca="1">IF(OR(INDIRECT(CONCATENATE("'2018-05'!H",TEXT(MATCH($C72,'2018-05'!$C$2:$C$100,0)+1,0)))="",INDIRECT(CONCATENATE("'2018-04'!H",TEXT(MATCH($C72,'2018-04'!$C$2:$C$100,0)+1,0)))="",AND(INDIRECT(CONCATENATE("'2018-05'!H",TEXT(MATCH($C72,'2018-05'!$C$2:$C$100,0)+1,0)))="",INDIRECT(CONCATENATE("'2018-04'!H",TEXT(MATCH($C72,'2018-04'!$C$2:$C$100,0)+1,0)))="")),"Н/Д",INDIRECT(CONCATENATE("'2018-05'!H",TEXT(MATCH($C72,'2018-05'!$C$2:$C$100,0)+1,0)))-INDIRECT(CONCATENATE("'2018-04'!H",TEXT(MATCH($C72,'2018-04'!$C$2:$C$100,0)+1,0))))</f>
        <v>830213102.77000022</v>
      </c>
      <c r="I72" s="17">
        <f ca="1">IF(OR(INDIRECT(CONCATENATE("'2018-05'!I",TEXT(MATCH($C72,'2018-05'!$C$2:$C$100,0)+1,0)))="",INDIRECT(CONCATENATE("'2018-04'!I",TEXT(MATCH($C72,'2018-04'!$C$2:$C$100,0)+1,0)))="",AND(INDIRECT(CONCATENATE("'2018-05'!I",TEXT(MATCH($C72,'2018-05'!$C$2:$C$100,0)+1,0)))="",INDIRECT(CONCATENATE("'2018-04'!I",TEXT(MATCH($C72,'2018-04'!$C$2:$C$100,0)+1,0)))="")),"Н/Д",INDIRECT(CONCATENATE("'2018-05'!I",TEXT(MATCH($C72,'2018-05'!$C$2:$C$100,0)+1,0)))-INDIRECT(CONCATENATE("'2018-04'!I",TEXT(MATCH($C72,'2018-04'!$C$2:$C$100,0)+1,0))))</f>
        <v>233798241.78999996</v>
      </c>
      <c r="J72" s="17" t="str">
        <f ca="1">IF(OR(INDIRECT(CONCATENATE("'2018-05'!J",TEXT(MATCH($C72,'2018-05'!$C$2:$C$100,0)+1,0)))="",INDIRECT(CONCATENATE("'2018-04'!J",TEXT(MATCH($C72,'2018-04'!$C$2:$C$100,0)+1,0)))="",AND(INDIRECT(CONCATENATE("'2018-05'!J",TEXT(MATCH($C72,'2018-05'!$C$2:$C$100,0)+1,0)))="",INDIRECT(CONCATENATE("'2018-04'!J",TEXT(MATCH($C72,'2018-04'!$C$2:$C$100,0)+1,0)))="")),"Н/Д",INDIRECT(CONCATENATE("'2018-05'!J",TEXT(MATCH($C72,'2018-05'!$C$2:$C$100,0)+1,0)))-INDIRECT(CONCATENATE("'2018-04'!J",TEXT(MATCH($C72,'2018-04'!$C$2:$C$100,0)+1,0))))</f>
        <v>Н/Д</v>
      </c>
      <c r="K72" s="17">
        <f ca="1">IF(OR(INDIRECT(CONCATENATE("'2018-05'!K",TEXT(MATCH($C72,'2018-05'!$C$2:$C$100,0)+1,0)))="",INDIRECT(CONCATENATE("'2018-04'!K",TEXT(MATCH($C72,'2018-04'!$C$2:$C$100,0)+1,0)))="",AND(INDIRECT(CONCATENATE("'2018-05'!K",TEXT(MATCH($C72,'2018-05'!$C$2:$C$100,0)+1,0)))="",INDIRECT(CONCATENATE("'2018-04'!K",TEXT(MATCH($C72,'2018-04'!$C$2:$C$100,0)+1,0)))="")),"Н/Д",INDIRECT(CONCATENATE("'2018-05'!K",TEXT(MATCH($C72,'2018-05'!$C$2:$C$100,0)+1,0)))-INDIRECT(CONCATENATE("'2018-04'!K",TEXT(MATCH($C72,'2018-04'!$C$2:$C$100,0)+1,0))))</f>
        <v>441546750</v>
      </c>
      <c r="L72" s="17">
        <f ca="1">IF(OR(INDIRECT(CONCATENATE("'2018-05'!L",TEXT(MATCH($C72,'2018-05'!$C$2:$C$100,0)+1,0)))="",INDIRECT(CONCATENATE("'2018-04'!L",TEXT(MATCH($C72,'2018-04'!$C$2:$C$100,0)+1,0)))="",AND(INDIRECT(CONCATENATE("'2018-05'!L",TEXT(MATCH($C72,'2018-05'!$C$2:$C$100,0)+1,0)))="",INDIRECT(CONCATENATE("'2018-04'!L",TEXT(MATCH($C72,'2018-04'!$C$2:$C$100,0)+1,0)))="")),"Н/Д",INDIRECT(CONCATENATE("'2018-05'!L",TEXT(MATCH($C72,'2018-05'!$C$2:$C$100,0)+1,0)))-INDIRECT(CONCATENATE("'2018-04'!L",TEXT(MATCH($C72,'2018-04'!$C$2:$C$100,0)+1,0))))</f>
        <v>509101925.10999995</v>
      </c>
      <c r="M72" s="17">
        <f ca="1">IF(OR(INDIRECT(CONCATENATE("'2018-05'!M",TEXT(MATCH($C72,'2018-05'!$C$2:$C$100,0)+1,0)))="",INDIRECT(CONCATENATE("'2018-04'!M",TEXT(MATCH($C72,'2018-04'!$C$2:$C$100,0)+1,0)))="",AND(INDIRECT(CONCATENATE("'2018-05'!M",TEXT(MATCH($C72,'2018-05'!$C$2:$C$100,0)+1,0)))="",INDIRECT(CONCATENATE("'2018-04'!M",TEXT(MATCH($C72,'2018-04'!$C$2:$C$100,0)+1,0)))="")),"Н/Д",INDIRECT(CONCATENATE("'2018-05'!M",TEXT(MATCH($C72,'2018-05'!$C$2:$C$100,0)+1,0)))-INDIRECT(CONCATENATE("'2018-04'!M",TEXT(MATCH($C72,'2018-04'!$C$2:$C$100,0)+1,0))))</f>
        <v>729546.36999999988</v>
      </c>
      <c r="N72" s="17">
        <f ca="1">IF(OR(INDIRECT(CONCATENATE("'2018-05'!N",TEXT(MATCH($C72,'2018-05'!$C$2:$C$100,0)+1,0)))="",INDIRECT(CONCATENATE("'2018-04'!N",TEXT(MATCH($C72,'2018-04'!$C$2:$C$100,0)+1,0)))="",AND(INDIRECT(CONCATENATE("'2018-05'!N",TEXT(MATCH($C72,'2018-05'!$C$2:$C$100,0)+1,0)))="",INDIRECT(CONCATENATE("'2018-04'!N",TEXT(MATCH($C72,'2018-04'!$C$2:$C$100,0)+1,0)))="")),"Н/Д",INDIRECT(CONCATENATE("'2018-05'!N",TEXT(MATCH($C72,'2018-05'!$C$2:$C$100,0)+1,0)))-INDIRECT(CONCATENATE("'2018-04'!NE",TEXT(MATCH($C72,'2018-04'!$C$2:$C$100,0)+1,0))))</f>
        <v>64811920.030000001</v>
      </c>
      <c r="O72" s="17">
        <f ca="1">IF(OR(INDIRECT(CONCATENATE("'2018-05'!O",TEXT(MATCH($C72,'2018-05'!$C$2:$C$100,0)+1,0)))="",INDIRECT(CONCATENATE("'2018-04'!O",TEXT(MATCH($C72,'2018-04'!$C$2:$C$100,0)+1,0)))="",AND(INDIRECT(CONCATENATE("'2018-05'!O",TEXT(MATCH($C72,'2018-05'!$C$2:$C$100,0)+1,0)))="",INDIRECT(CONCATENATE("'2018-04'!O",TEXT(MATCH($C72,'2018-04'!$C$2:$C$100,0)+1,0)))="")),"Н/Д",INDIRECT(CONCATENATE("'2018-05'!O",TEXT(MATCH($C72,'2018-05'!$C$2:$C$100,0)+1,0)))-INDIRECT(CONCATENATE("'2018-04'!O",TEXT(MATCH($C72,'2018-04'!$C$2:$C$100,0)+1,0))))</f>
        <v>6534.3500000000058</v>
      </c>
      <c r="P72" s="17">
        <f ca="1">IF(OR(INDIRECT(CONCATENATE("'2018-05'!P",TEXT(MATCH($C72,'2018-05'!$C$2:$C$100,0)+1,0)))="",INDIRECT(CONCATENATE("'2018-04'!P",TEXT(MATCH($C72,'2018-04'!$C$2:$C$100,0)+1,0)))="",AND(INDIRECT(CONCATENATE("'2018-05'!P",TEXT(MATCH($C72,'2018-05'!$C$2:$C$100,0)+1,0)))="",INDIRECT(CONCATENATE("'2018-04'!P",TEXT(MATCH($C72,'2018-04'!$C$2:$C$100,0)+1,0)))="")),"Н/Д",INDIRECT(CONCATENATE("'2018-05'!P",TEXT(MATCH($C72,'2018-05'!$C$2:$C$100,0)+1,0)))-INDIRECT(CONCATENATE("'2018-04'!P",TEXT(MATCH($C72,'2018-04'!$C$2:$C$100,0)+1,0))))</f>
        <v>50453515.879999995</v>
      </c>
      <c r="Q72" s="17">
        <f ca="1">IF(OR(INDIRECT(CONCATENATE("'2018-05'!Q",TEXT(MATCH($C72,'2018-05'!$C$2:$C$100,0)+1,0)))="",INDIRECT(CONCATENATE("'2018-04'!Q",TEXT(MATCH($C72,'2018-04'!$C$2:$C$100,0)+1,0)))="",AND(INDIRECT(CONCATENATE("'2018-05'!Q",TEXT(MATCH($C72,'2018-05'!$C$2:$C$100,0)+1,0)))="",INDIRECT(CONCATENATE("'2018-04'!Q",TEXT(MATCH($C72,'2018-04'!$C$2:$C$100,0)+1,0)))="")),"Н/Д",INDIRECT(CONCATENATE("'2018-05'!Q",TEXT(MATCH($C72,'2018-05'!$C$2:$C$100,0)+1,0)))-INDIRECT(CONCATENATE("'2018-04'!Q",TEXT(MATCH($C72,'2018-04'!$C$2:$C$100,0)+1,0))))</f>
        <v>3250363.9499999993</v>
      </c>
      <c r="R72" s="17">
        <f ca="1">IF(OR(INDIRECT(CONCATENATE("'2018-05'!R",TEXT(MATCH($C72,'2018-05'!$C$2:$C$100,0)+1,0)))="",INDIRECT(CONCATENATE("'2018-04'!R",TEXT(MATCH($C72,'2018-04'!$C$2:$C$100,0)+1,0)))="",AND(INDIRECT(CONCATENATE("'2018-05'!R",TEXT(MATCH($C72,'2018-05'!$C$2:$C$100,0)+1,0)))="",INDIRECT(CONCATENATE("'2018-04'!R",TEXT(MATCH($C72,'2018-04'!$C$2:$C$100,0)+1,0)))="")),"Н/Д",INDIRECT(CONCATENATE("'2018-05'!R",TEXT(MATCH($C72,'2018-05'!$C$2:$C$100,0)+1,0)))-INDIRECT(CONCATENATE("'2018-04'!R",TEXT(MATCH($C72,'2018-04'!$C$2:$C$100,0)+1,0))))</f>
        <v>41507879.160000011</v>
      </c>
      <c r="S72" s="17">
        <f ca="1">IF(OR(INDIRECT(CONCATENATE("'2018-05'!S",TEXT(MATCH($C72,'2018-05'!$C$2:$C$100,0)+1,0)))="",INDIRECT(CONCATENATE("'2018-04'!S",TEXT(MATCH($C72,'2018-04'!$C$2:$C$100,0)+1,0)))="",AND(INDIRECT(CONCATENATE("'2018-05'!S",TEXT(MATCH($C72,'2018-05'!$C$2:$C$100,0)+1,0)))="",INDIRECT(CONCATENATE("'2018-04'!S",TEXT(MATCH($C72,'2018-04'!$C$2:$C$100,0)+1,0)))="")),"Н/Д",INDIRECT(CONCATENATE("'2018-05'!S",TEXT(MATCH($C72,'2018-05'!$C$2:$C$100,0)+1,0)))-INDIRECT(CONCATENATE("'2018-04'!S",TEXT(MATCH($C72,'2018-04'!$C$2:$C$100,0)+1,0))))</f>
        <v>720600.86999999988</v>
      </c>
      <c r="T72" s="17">
        <f ca="1">IF(OR(INDIRECT(CONCATENATE("'2018-05'!T",TEXT(MATCH($C72,'2018-05'!$C$2:$C$100,0)+1,0)))="",INDIRECT(CONCATENATE("'2018-04'!T",TEXT(MATCH($C72,'2018-04'!$C$2:$C$100,0)+1,0)))="",AND(INDIRECT(CONCATENATE("'2018-05'!T",TEXT(MATCH($C72,'2018-05'!$C$2:$C$100,0)+1,0)))="",INDIRECT(CONCATENATE("'2018-04'!T",TEXT(MATCH($C72,'2018-04'!$C$2:$C$100,0)+1,0)))="")),"Н/Д",INDIRECT(CONCATENATE("'2018-05'!T",TEXT(MATCH($C72,'2018-05'!$C$2:$C$100,0)+1,0)))-INDIRECT(CONCATENATE("'2018-04'!T",TEXT(MATCH($C72,'2018-04'!$C$2:$C$100,0)+1,0))))</f>
        <v>32552352</v>
      </c>
      <c r="U72" s="17">
        <f ca="1">IF(OR(INDIRECT(CONCATENATE("'2018-05'!U",TEXT(MATCH($C72,'2018-05'!$C$2:$C$100,0)+1,0)))="",INDIRECT(CONCATENATE("'2018-04'!U",TEXT(MATCH($C72,'2018-04'!$C$2:$C$100,0)+1,0)))="",AND(INDIRECT(CONCATENATE("'2018-05'!U",TEXT(MATCH($C72,'2018-05'!$C$2:$C$100,0)+1,0)))="",INDIRECT(CONCATENATE("'2018-04'!U",TEXT(MATCH($C72,'2018-04'!$C$2:$C$100,0)+1,0)))="")),"Н/Д",INDIRECT(CONCATENATE("'2018-05'!U",TEXT(MATCH($C72,'2018-05'!$C$2:$C$100,0)+1,0)))-INDIRECT(CONCATENATE("'2018-04'!U",TEXT(MATCH($C72,'2018-04'!$C$2:$C$100,0)+1,0))))</f>
        <v>2614098.42</v>
      </c>
      <c r="V72" s="17">
        <f ca="1">IF(OR(INDIRECT(CONCATENATE("'2018-05'!V",TEXT(MATCH($C72,'2018-05'!$C$2:$C$100,0)+1,0)))="",INDIRECT(CONCATENATE("'2018-04'!V",TEXT(MATCH($C72,'2018-04'!$C$2:$C$100,0)+1,0)))="",AND(INDIRECT(CONCATENATE("'2018-05'!V",TEXT(MATCH($C72,'2018-05'!$C$2:$C$100,0)+1,0)))="",INDIRECT(CONCATENATE("'2018-04'!V",TEXT(MATCH($C72,'2018-04'!$C$2:$C$100,0)+1,0)))="")),"Н/Д",INDIRECT(CONCATENATE("'2018-05'!V",TEXT(MATCH($C72,'2018-05'!$C$2:$C$100,0)+1,0)))-INDIRECT(CONCATENATE("'2018-04'!V",TEXT(MATCH($C72,'2018-04'!$C$2:$C$100,0)+1,0))))</f>
        <v>1117776417.8800001</v>
      </c>
      <c r="W72" s="17">
        <f ca="1">IF(OR(INDIRECT(CONCATENATE("'2018-05'!W",TEXT(MATCH($C72,'2018-05'!$C$2:$C$100,0)+1,0)))="",INDIRECT(CONCATENATE("'2018-04'!W",TEXT(MATCH($C72,'2018-04'!$C$2:$C$100,0)+1,0)))="",AND(INDIRECT(CONCATENATE("'2018-05'!W",TEXT(MATCH($C72,'2018-05'!$C$2:$C$100,0)+1,0)))="",INDIRECT(CONCATENATE("'2018-04'!W",TEXT(MATCH($C72,'2018-04'!$C$2:$C$100,0)+1,0)))="")),"Н/Д",INDIRECT(CONCATENATE("'2018-05'!W",TEXT(MATCH($C72,'2018-05'!$C$2:$C$100,0)+1,0)))-INDIRECT(CONCATENATE("'2018-04'!W",TEXT(MATCH($C72,'2018-04'!$C$2:$C$100,0)+1,0))))</f>
        <v>9290433647.2200012</v>
      </c>
    </row>
    <row r="73" spans="1:23" x14ac:dyDescent="0.25">
      <c r="A73" s="2" t="s">
        <v>87</v>
      </c>
      <c r="B73" s="2" t="s">
        <v>99</v>
      </c>
      <c r="C73" s="15">
        <v>61000000</v>
      </c>
      <c r="D73" s="2" t="s">
        <v>208</v>
      </c>
      <c r="E73" s="17">
        <f ca="1">IF(OR(INDIRECT(CONCATENATE("'2018-05'!E",TEXT(MATCH($C73,'2018-05'!$C$2:$C$100,0)+1,0)))="",INDIRECT(CONCATENATE("'2018-04'!E",TEXT(MATCH($C73,'2018-04'!$C$2:$C$100,0)+1,0)))="",AND(INDIRECT(CONCATENATE("'2018-05'!E",TEXT(MATCH($C73,'2018-05'!$C$2:$C$100,0)+1,0)))="",INDIRECT(CONCATENATE("'2018-04'!E",TEXT(MATCH($C73,'2018-04'!$C$2:$C$100,0)+1,0)))="")),"Н/Д",INDIRECT(CONCATENATE("'2018-05'!E",TEXT(MATCH($C73,'2018-05'!$C$2:$C$100,0)+1,0)))-INDIRECT(CONCATENATE("'2018-04'!E",TEXT(MATCH($C73,'2018-04'!$C$2:$C$100,0)+1,0))))</f>
        <v>5684553303.7499981</v>
      </c>
      <c r="F73" s="17">
        <f ca="1">IF(OR(INDIRECT(CONCATENATE("'2018-05'!F",TEXT(MATCH($C73,'2018-05'!$C$2:$C$100,0)+1,0)))="",INDIRECT(CONCATENATE("'2018-04'!F",TEXT(MATCH($C73,'2018-04'!$C$2:$C$100,0)+1,0)))="",AND(INDIRECT(CONCATENATE("'2018-05'!F",TEXT(MATCH($C73,'2018-05'!$C$2:$C$100,0)+1,0)))="",INDIRECT(CONCATENATE("'2018-04'!F",TEXT(MATCH($C73,'2018-04'!$C$2:$C$100,0)+1,0)))="")),"Н/Д",INDIRECT(CONCATENATE("'2018-05'!F",TEXT(MATCH($C73,'2018-05'!$C$2:$C$100,0)+1,0)))-INDIRECT(CONCATENATE("'2018-04'!F",TEXT(MATCH($C73,'2018-04'!$C$2:$C$100,0)+1,0))))</f>
        <v>4571390231.7800007</v>
      </c>
      <c r="G73" s="17">
        <f ca="1">IF(OR(INDIRECT(CONCATENATE("'2018-05'!G",TEXT(MATCH($C73,'2018-05'!$C$2:$C$100,0)+1,0)))="",INDIRECT(CONCATENATE("'2018-04'!G",TEXT(MATCH($C73,'2018-04'!$C$2:$C$100,0)+1,0)))="",AND(INDIRECT(CONCATENATE("'2018-05'!G",TEXT(MATCH($C73,'2018-05'!$C$2:$C$100,0)+1,0)))="",INDIRECT(CONCATENATE("'2018-04'!G",TEXT(MATCH($C73,'2018-04'!$C$2:$C$100,0)+1,0)))="")),"Н/Д",INDIRECT(CONCATENATE("'2018-05'!G",TEXT(MATCH($C73,'2018-05'!$C$2:$C$100,0)+1,0)))-INDIRECT(CONCATENATE("'2018-04'!G",TEXT(MATCH($C73,'2018-04'!$C$2:$C$100,0)+1,0))))</f>
        <v>500533713.74000025</v>
      </c>
      <c r="H73" s="17">
        <f ca="1">IF(OR(INDIRECT(CONCATENATE("'2018-05'!H",TEXT(MATCH($C73,'2018-05'!$C$2:$C$100,0)+1,0)))="",INDIRECT(CONCATENATE("'2018-04'!H",TEXT(MATCH($C73,'2018-04'!$C$2:$C$100,0)+1,0)))="",AND(INDIRECT(CONCATENATE("'2018-05'!H",TEXT(MATCH($C73,'2018-05'!$C$2:$C$100,0)+1,0)))="",INDIRECT(CONCATENATE("'2018-04'!H",TEXT(MATCH($C73,'2018-04'!$C$2:$C$100,0)+1,0)))="")),"Н/Д",INDIRECT(CONCATENATE("'2018-05'!H",TEXT(MATCH($C73,'2018-05'!$C$2:$C$100,0)+1,0)))-INDIRECT(CONCATENATE("'2018-04'!H",TEXT(MATCH($C73,'2018-04'!$C$2:$C$100,0)+1,0))))</f>
        <v>1540229949.2799997</v>
      </c>
      <c r="I73" s="17">
        <f ca="1">IF(OR(INDIRECT(CONCATENATE("'2018-05'!I",TEXT(MATCH($C73,'2018-05'!$C$2:$C$100,0)+1,0)))="",INDIRECT(CONCATENATE("'2018-04'!I",TEXT(MATCH($C73,'2018-04'!$C$2:$C$100,0)+1,0)))="",AND(INDIRECT(CONCATENATE("'2018-05'!I",TEXT(MATCH($C73,'2018-05'!$C$2:$C$100,0)+1,0)))="",INDIRECT(CONCATENATE("'2018-04'!I",TEXT(MATCH($C73,'2018-04'!$C$2:$C$100,0)+1,0)))="")),"Н/Д",INDIRECT(CONCATENATE("'2018-05'!I",TEXT(MATCH($C73,'2018-05'!$C$2:$C$100,0)+1,0)))-INDIRECT(CONCATENATE("'2018-04'!I",TEXT(MATCH($C73,'2018-04'!$C$2:$C$100,0)+1,0))))</f>
        <v>424486862.05999994</v>
      </c>
      <c r="J73" s="17" t="str">
        <f ca="1">IF(OR(INDIRECT(CONCATENATE("'2018-05'!J",TEXT(MATCH($C73,'2018-05'!$C$2:$C$100,0)+1,0)))="",INDIRECT(CONCATENATE("'2018-04'!J",TEXT(MATCH($C73,'2018-04'!$C$2:$C$100,0)+1,0)))="",AND(INDIRECT(CONCATENATE("'2018-05'!J",TEXT(MATCH($C73,'2018-05'!$C$2:$C$100,0)+1,0)))="",INDIRECT(CONCATENATE("'2018-04'!J",TEXT(MATCH($C73,'2018-04'!$C$2:$C$100,0)+1,0)))="")),"Н/Д",INDIRECT(CONCATENATE("'2018-05'!J",TEXT(MATCH($C73,'2018-05'!$C$2:$C$100,0)+1,0)))-INDIRECT(CONCATENATE("'2018-04'!J",TEXT(MATCH($C73,'2018-04'!$C$2:$C$100,0)+1,0))))</f>
        <v>Н/Д</v>
      </c>
      <c r="K73" s="17">
        <f ca="1">IF(OR(INDIRECT(CONCATENATE("'2018-05'!K",TEXT(MATCH($C73,'2018-05'!$C$2:$C$100,0)+1,0)))="",INDIRECT(CONCATENATE("'2018-04'!K",TEXT(MATCH($C73,'2018-04'!$C$2:$C$100,0)+1,0)))="",AND(INDIRECT(CONCATENATE("'2018-05'!K",TEXT(MATCH($C73,'2018-05'!$C$2:$C$100,0)+1,0)))="",INDIRECT(CONCATENATE("'2018-04'!K",TEXT(MATCH($C73,'2018-04'!$C$2:$C$100,0)+1,0)))="")),"Н/Д",INDIRECT(CONCATENATE("'2018-05'!K",TEXT(MATCH($C73,'2018-05'!$C$2:$C$100,0)+1,0)))-INDIRECT(CONCATENATE("'2018-04'!K",TEXT(MATCH($C73,'2018-04'!$C$2:$C$100,0)+1,0))))</f>
        <v>709304071.75</v>
      </c>
      <c r="L73" s="17">
        <f ca="1">IF(OR(INDIRECT(CONCATENATE("'2018-05'!L",TEXT(MATCH($C73,'2018-05'!$C$2:$C$100,0)+1,0)))="",INDIRECT(CONCATENATE("'2018-04'!L",TEXT(MATCH($C73,'2018-04'!$C$2:$C$100,0)+1,0)))="",AND(INDIRECT(CONCATENATE("'2018-05'!L",TEXT(MATCH($C73,'2018-05'!$C$2:$C$100,0)+1,0)))="",INDIRECT(CONCATENATE("'2018-04'!L",TEXT(MATCH($C73,'2018-04'!$C$2:$C$100,0)+1,0)))="")),"Н/Д",INDIRECT(CONCATENATE("'2018-05'!L",TEXT(MATCH($C73,'2018-05'!$C$2:$C$100,0)+1,0)))-INDIRECT(CONCATENATE("'2018-04'!L",TEXT(MATCH($C73,'2018-04'!$C$2:$C$100,0)+1,0))))</f>
        <v>1199328039.8600001</v>
      </c>
      <c r="M73" s="17">
        <f ca="1">IF(OR(INDIRECT(CONCATENATE("'2018-05'!M",TEXT(MATCH($C73,'2018-05'!$C$2:$C$100,0)+1,0)))="",INDIRECT(CONCATENATE("'2018-04'!M",TEXT(MATCH($C73,'2018-04'!$C$2:$C$100,0)+1,0)))="",AND(INDIRECT(CONCATENATE("'2018-05'!M",TEXT(MATCH($C73,'2018-05'!$C$2:$C$100,0)+1,0)))="",INDIRECT(CONCATENATE("'2018-04'!M",TEXT(MATCH($C73,'2018-04'!$C$2:$C$100,0)+1,0)))="")),"Н/Д",INDIRECT(CONCATENATE("'2018-05'!M",TEXT(MATCH($C73,'2018-05'!$C$2:$C$100,0)+1,0)))-INDIRECT(CONCATENATE("'2018-04'!M",TEXT(MATCH($C73,'2018-04'!$C$2:$C$100,0)+1,0))))</f>
        <v>2210702.7000000002</v>
      </c>
      <c r="N73" s="17">
        <f ca="1">IF(OR(INDIRECT(CONCATENATE("'2018-05'!N",TEXT(MATCH($C73,'2018-05'!$C$2:$C$100,0)+1,0)))="",INDIRECT(CONCATENATE("'2018-04'!N",TEXT(MATCH($C73,'2018-04'!$C$2:$C$100,0)+1,0)))="",AND(INDIRECT(CONCATENATE("'2018-05'!N",TEXT(MATCH($C73,'2018-05'!$C$2:$C$100,0)+1,0)))="",INDIRECT(CONCATENATE("'2018-04'!N",TEXT(MATCH($C73,'2018-04'!$C$2:$C$100,0)+1,0)))="")),"Н/Д",INDIRECT(CONCATENATE("'2018-05'!N",TEXT(MATCH($C73,'2018-05'!$C$2:$C$100,0)+1,0)))-INDIRECT(CONCATENATE("'2018-04'!NE",TEXT(MATCH($C73,'2018-04'!$C$2:$C$100,0)+1,0))))</f>
        <v>99930081.060000002</v>
      </c>
      <c r="O73" s="17">
        <f ca="1">IF(OR(INDIRECT(CONCATENATE("'2018-05'!O",TEXT(MATCH($C73,'2018-05'!$C$2:$C$100,0)+1,0)))="",INDIRECT(CONCATENATE("'2018-04'!O",TEXT(MATCH($C73,'2018-04'!$C$2:$C$100,0)+1,0)))="",AND(INDIRECT(CONCATENATE("'2018-05'!O",TEXT(MATCH($C73,'2018-05'!$C$2:$C$100,0)+1,0)))="",INDIRECT(CONCATENATE("'2018-04'!O",TEXT(MATCH($C73,'2018-04'!$C$2:$C$100,0)+1,0)))="")),"Н/Д",INDIRECT(CONCATENATE("'2018-05'!O",TEXT(MATCH($C73,'2018-05'!$C$2:$C$100,0)+1,0)))-INDIRECT(CONCATENATE("'2018-04'!O",TEXT(MATCH($C73,'2018-04'!$C$2:$C$100,0)+1,0))))</f>
        <v>-4934.4500000000116</v>
      </c>
      <c r="P73" s="17">
        <f ca="1">IF(OR(INDIRECT(CONCATENATE("'2018-05'!P",TEXT(MATCH($C73,'2018-05'!$C$2:$C$100,0)+1,0)))="",INDIRECT(CONCATENATE("'2018-04'!P",TEXT(MATCH($C73,'2018-04'!$C$2:$C$100,0)+1,0)))="",AND(INDIRECT(CONCATENATE("'2018-05'!P",TEXT(MATCH($C73,'2018-05'!$C$2:$C$100,0)+1,0)))="",INDIRECT(CONCATENATE("'2018-04'!P",TEXT(MATCH($C73,'2018-04'!$C$2:$C$100,0)+1,0)))="")),"Н/Д",INDIRECT(CONCATENATE("'2018-05'!P",TEXT(MATCH($C73,'2018-05'!$C$2:$C$100,0)+1,0)))-INDIRECT(CONCATENATE("'2018-04'!P",TEXT(MATCH($C73,'2018-04'!$C$2:$C$100,0)+1,0))))</f>
        <v>44904046.460000008</v>
      </c>
      <c r="Q73" s="17">
        <f ca="1">IF(OR(INDIRECT(CONCATENATE("'2018-05'!Q",TEXT(MATCH($C73,'2018-05'!$C$2:$C$100,0)+1,0)))="",INDIRECT(CONCATENATE("'2018-04'!Q",TEXT(MATCH($C73,'2018-04'!$C$2:$C$100,0)+1,0)))="",AND(INDIRECT(CONCATENATE("'2018-05'!Q",TEXT(MATCH($C73,'2018-05'!$C$2:$C$100,0)+1,0)))="",INDIRECT(CONCATENATE("'2018-04'!Q",TEXT(MATCH($C73,'2018-04'!$C$2:$C$100,0)+1,0)))="")),"Н/Д",INDIRECT(CONCATENATE("'2018-05'!Q",TEXT(MATCH($C73,'2018-05'!$C$2:$C$100,0)+1,0)))-INDIRECT(CONCATENATE("'2018-04'!Q",TEXT(MATCH($C73,'2018-04'!$C$2:$C$100,0)+1,0))))</f>
        <v>10593146.090000004</v>
      </c>
      <c r="R73" s="17">
        <f ca="1">IF(OR(INDIRECT(CONCATENATE("'2018-05'!R",TEXT(MATCH($C73,'2018-05'!$C$2:$C$100,0)+1,0)))="",INDIRECT(CONCATENATE("'2018-04'!R",TEXT(MATCH($C73,'2018-04'!$C$2:$C$100,0)+1,0)))="",AND(INDIRECT(CONCATENATE("'2018-05'!R",TEXT(MATCH($C73,'2018-05'!$C$2:$C$100,0)+1,0)))="",INDIRECT(CONCATENATE("'2018-04'!R",TEXT(MATCH($C73,'2018-04'!$C$2:$C$100,0)+1,0)))="")),"Н/Д",INDIRECT(CONCATENATE("'2018-05'!R",TEXT(MATCH($C73,'2018-05'!$C$2:$C$100,0)+1,0)))-INDIRECT(CONCATENATE("'2018-04'!R",TEXT(MATCH($C73,'2018-04'!$C$2:$C$100,0)+1,0))))</f>
        <v>31573927.219999999</v>
      </c>
      <c r="S73" s="17">
        <f ca="1">IF(OR(INDIRECT(CONCATENATE("'2018-05'!S",TEXT(MATCH($C73,'2018-05'!$C$2:$C$100,0)+1,0)))="",INDIRECT(CONCATENATE("'2018-04'!S",TEXT(MATCH($C73,'2018-04'!$C$2:$C$100,0)+1,0)))="",AND(INDIRECT(CONCATENATE("'2018-05'!S",TEXT(MATCH($C73,'2018-05'!$C$2:$C$100,0)+1,0)))="",INDIRECT(CONCATENATE("'2018-04'!S",TEXT(MATCH($C73,'2018-04'!$C$2:$C$100,0)+1,0)))="")),"Н/Д",INDIRECT(CONCATENATE("'2018-05'!S",TEXT(MATCH($C73,'2018-05'!$C$2:$C$100,0)+1,0)))-INDIRECT(CONCATENATE("'2018-04'!S",TEXT(MATCH($C73,'2018-04'!$C$2:$C$100,0)+1,0))))</f>
        <v>1411923</v>
      </c>
      <c r="T73" s="17">
        <f ca="1">IF(OR(INDIRECT(CONCATENATE("'2018-05'!T",TEXT(MATCH($C73,'2018-05'!$C$2:$C$100,0)+1,0)))="",INDIRECT(CONCATENATE("'2018-04'!T",TEXT(MATCH($C73,'2018-04'!$C$2:$C$100,0)+1,0)))="",AND(INDIRECT(CONCATENATE("'2018-05'!T",TEXT(MATCH($C73,'2018-05'!$C$2:$C$100,0)+1,0)))="",INDIRECT(CONCATENATE("'2018-04'!T",TEXT(MATCH($C73,'2018-04'!$C$2:$C$100,0)+1,0)))="")),"Н/Д",INDIRECT(CONCATENATE("'2018-05'!T",TEXT(MATCH($C73,'2018-05'!$C$2:$C$100,0)+1,0)))-INDIRECT(CONCATENATE("'2018-04'!T",TEXT(MATCH($C73,'2018-04'!$C$2:$C$100,0)+1,0))))</f>
        <v>67403140.579999983</v>
      </c>
      <c r="U73" s="17">
        <f ca="1">IF(OR(INDIRECT(CONCATENATE("'2018-05'!U",TEXT(MATCH($C73,'2018-05'!$C$2:$C$100,0)+1,0)))="",INDIRECT(CONCATENATE("'2018-04'!U",TEXT(MATCH($C73,'2018-04'!$C$2:$C$100,0)+1,0)))="",AND(INDIRECT(CONCATENATE("'2018-05'!U",TEXT(MATCH($C73,'2018-05'!$C$2:$C$100,0)+1,0)))="",INDIRECT(CONCATENATE("'2018-04'!U",TEXT(MATCH($C73,'2018-04'!$C$2:$C$100,0)+1,0)))="")),"Н/Д",INDIRECT(CONCATENATE("'2018-05'!U",TEXT(MATCH($C73,'2018-05'!$C$2:$C$100,0)+1,0)))-INDIRECT(CONCATENATE("'2018-04'!U",TEXT(MATCH($C73,'2018-04'!$C$2:$C$100,0)+1,0))))</f>
        <v>987507.33000000007</v>
      </c>
      <c r="V73" s="17">
        <f ca="1">IF(OR(INDIRECT(CONCATENATE("'2018-05'!V",TEXT(MATCH($C73,'2018-05'!$C$2:$C$100,0)+1,0)))="",INDIRECT(CONCATENATE("'2018-04'!V",TEXT(MATCH($C73,'2018-04'!$C$2:$C$100,0)+1,0)))="",AND(INDIRECT(CONCATENATE("'2018-05'!V",TEXT(MATCH($C73,'2018-05'!$C$2:$C$100,0)+1,0)))="",INDIRECT(CONCATENATE("'2018-04'!V",TEXT(MATCH($C73,'2018-04'!$C$2:$C$100,0)+1,0)))="")),"Н/Д",INDIRECT(CONCATENATE("'2018-05'!V",TEXT(MATCH($C73,'2018-05'!$C$2:$C$100,0)+1,0)))-INDIRECT(CONCATENATE("'2018-04'!V",TEXT(MATCH($C73,'2018-04'!$C$2:$C$100,0)+1,0))))</f>
        <v>1113163071.9700003</v>
      </c>
      <c r="W73" s="17">
        <f ca="1">IF(OR(INDIRECT(CONCATENATE("'2018-05'!W",TEXT(MATCH($C73,'2018-05'!$C$2:$C$100,0)+1,0)))="",INDIRECT(CONCATENATE("'2018-04'!W",TEXT(MATCH($C73,'2018-04'!$C$2:$C$100,0)+1,0)))="",AND(INDIRECT(CONCATENATE("'2018-05'!W",TEXT(MATCH($C73,'2018-05'!$C$2:$C$100,0)+1,0)))="",INDIRECT(CONCATENATE("'2018-04'!W",TEXT(MATCH($C73,'2018-04'!$C$2:$C$100,0)+1,0)))="")),"Н/Д",INDIRECT(CONCATENATE("'2018-05'!W",TEXT(MATCH($C73,'2018-05'!$C$2:$C$100,0)+1,0)))-INDIRECT(CONCATENATE("'2018-04'!W",TEXT(MATCH($C73,'2018-04'!$C$2:$C$100,0)+1,0))))</f>
        <v>15930470833.869995</v>
      </c>
    </row>
    <row r="74" spans="1:23" x14ac:dyDescent="0.25">
      <c r="A74" s="2" t="s">
        <v>87</v>
      </c>
      <c r="B74" s="2" t="s">
        <v>100</v>
      </c>
      <c r="C74" s="15">
        <v>66000000</v>
      </c>
      <c r="D74" s="2" t="s">
        <v>208</v>
      </c>
      <c r="E74" s="17">
        <f ca="1">IF(OR(INDIRECT(CONCATENATE("'2018-05'!E",TEXT(MATCH($C74,'2018-05'!$C$2:$C$100,0)+1,0)))="",INDIRECT(CONCATENATE("'2018-04'!E",TEXT(MATCH($C74,'2018-04'!$C$2:$C$100,0)+1,0)))="",AND(INDIRECT(CONCATENATE("'2018-05'!E",TEXT(MATCH($C74,'2018-05'!$C$2:$C$100,0)+1,0)))="",INDIRECT(CONCATENATE("'2018-04'!E",TEXT(MATCH($C74,'2018-04'!$C$2:$C$100,0)+1,0)))="")),"Н/Д",INDIRECT(CONCATENATE("'2018-05'!E",TEXT(MATCH($C74,'2018-05'!$C$2:$C$100,0)+1,0)))-INDIRECT(CONCATENATE("'2018-04'!E",TEXT(MATCH($C74,'2018-04'!$C$2:$C$100,0)+1,0))))</f>
        <v>4257952616.4400005</v>
      </c>
      <c r="F74" s="17">
        <f ca="1">IF(OR(INDIRECT(CONCATENATE("'2018-05'!F",TEXT(MATCH($C74,'2018-05'!$C$2:$C$100,0)+1,0)))="",INDIRECT(CONCATENATE("'2018-04'!F",TEXT(MATCH($C74,'2018-04'!$C$2:$C$100,0)+1,0)))="",AND(INDIRECT(CONCATENATE("'2018-05'!F",TEXT(MATCH($C74,'2018-05'!$C$2:$C$100,0)+1,0)))="",INDIRECT(CONCATENATE("'2018-04'!F",TEXT(MATCH($C74,'2018-04'!$C$2:$C$100,0)+1,0)))="")),"Н/Д",INDIRECT(CONCATENATE("'2018-05'!F",TEXT(MATCH($C74,'2018-05'!$C$2:$C$100,0)+1,0)))-INDIRECT(CONCATENATE("'2018-04'!F",TEXT(MATCH($C74,'2018-04'!$C$2:$C$100,0)+1,0))))</f>
        <v>3474048956.3899994</v>
      </c>
      <c r="G74" s="17">
        <f ca="1">IF(OR(INDIRECT(CONCATENATE("'2018-05'!G",TEXT(MATCH($C74,'2018-05'!$C$2:$C$100,0)+1,0)))="",INDIRECT(CONCATENATE("'2018-04'!G",TEXT(MATCH($C74,'2018-04'!$C$2:$C$100,0)+1,0)))="",AND(INDIRECT(CONCATENATE("'2018-05'!G",TEXT(MATCH($C74,'2018-05'!$C$2:$C$100,0)+1,0)))="",INDIRECT(CONCATENATE("'2018-04'!G",TEXT(MATCH($C74,'2018-04'!$C$2:$C$100,0)+1,0)))="")),"Н/Д",INDIRECT(CONCATENATE("'2018-05'!G",TEXT(MATCH($C74,'2018-05'!$C$2:$C$100,0)+1,0)))-INDIRECT(CONCATENATE("'2018-04'!G",TEXT(MATCH($C74,'2018-04'!$C$2:$C$100,0)+1,0))))</f>
        <v>350154650.92000008</v>
      </c>
      <c r="H74" s="17">
        <f ca="1">IF(OR(INDIRECT(CONCATENATE("'2018-05'!H",TEXT(MATCH($C74,'2018-05'!$C$2:$C$100,0)+1,0)))="",INDIRECT(CONCATENATE("'2018-04'!H",TEXT(MATCH($C74,'2018-04'!$C$2:$C$100,0)+1,0)))="",AND(INDIRECT(CONCATENATE("'2018-05'!H",TEXT(MATCH($C74,'2018-05'!$C$2:$C$100,0)+1,0)))="",INDIRECT(CONCATENATE("'2018-04'!H",TEXT(MATCH($C74,'2018-04'!$C$2:$C$100,0)+1,0)))="")),"Н/Д",INDIRECT(CONCATENATE("'2018-05'!H",TEXT(MATCH($C74,'2018-05'!$C$2:$C$100,0)+1,0)))-INDIRECT(CONCATENATE("'2018-04'!H",TEXT(MATCH($C74,'2018-04'!$C$2:$C$100,0)+1,0))))</f>
        <v>1198799708.96</v>
      </c>
      <c r="I74" s="17">
        <f ca="1">IF(OR(INDIRECT(CONCATENATE("'2018-05'!I",TEXT(MATCH($C74,'2018-05'!$C$2:$C$100,0)+1,0)))="",INDIRECT(CONCATENATE("'2018-04'!I",TEXT(MATCH($C74,'2018-04'!$C$2:$C$100,0)+1,0)))="",AND(INDIRECT(CONCATENATE("'2018-05'!I",TEXT(MATCH($C74,'2018-05'!$C$2:$C$100,0)+1,0)))="",INDIRECT(CONCATENATE("'2018-04'!I",TEXT(MATCH($C74,'2018-04'!$C$2:$C$100,0)+1,0)))="")),"Н/Д",INDIRECT(CONCATENATE("'2018-05'!I",TEXT(MATCH($C74,'2018-05'!$C$2:$C$100,0)+1,0)))-INDIRECT(CONCATENATE("'2018-04'!I",TEXT(MATCH($C74,'2018-04'!$C$2:$C$100,0)+1,0))))</f>
        <v>387643356.58999991</v>
      </c>
      <c r="J74" s="17" t="str">
        <f ca="1">IF(OR(INDIRECT(CONCATENATE("'2018-05'!J",TEXT(MATCH($C74,'2018-05'!$C$2:$C$100,0)+1,0)))="",INDIRECT(CONCATENATE("'2018-04'!J",TEXT(MATCH($C74,'2018-04'!$C$2:$C$100,0)+1,0)))="",AND(INDIRECT(CONCATENATE("'2018-05'!J",TEXT(MATCH($C74,'2018-05'!$C$2:$C$100,0)+1,0)))="",INDIRECT(CONCATENATE("'2018-04'!J",TEXT(MATCH($C74,'2018-04'!$C$2:$C$100,0)+1,0)))="")),"Н/Д",INDIRECT(CONCATENATE("'2018-05'!J",TEXT(MATCH($C74,'2018-05'!$C$2:$C$100,0)+1,0)))-INDIRECT(CONCATENATE("'2018-04'!J",TEXT(MATCH($C74,'2018-04'!$C$2:$C$100,0)+1,0))))</f>
        <v>Н/Д</v>
      </c>
      <c r="K74" s="17">
        <f ca="1">IF(OR(INDIRECT(CONCATENATE("'2018-05'!K",TEXT(MATCH($C74,'2018-05'!$C$2:$C$100,0)+1,0)))="",INDIRECT(CONCATENATE("'2018-04'!K",TEXT(MATCH($C74,'2018-04'!$C$2:$C$100,0)+1,0)))="",AND(INDIRECT(CONCATENATE("'2018-05'!K",TEXT(MATCH($C74,'2018-05'!$C$2:$C$100,0)+1,0)))="",INDIRECT(CONCATENATE("'2018-04'!K",TEXT(MATCH($C74,'2018-04'!$C$2:$C$100,0)+1,0)))="")),"Н/Д",INDIRECT(CONCATENATE("'2018-05'!K",TEXT(MATCH($C74,'2018-05'!$C$2:$C$100,0)+1,0)))-INDIRECT(CONCATENATE("'2018-04'!K",TEXT(MATCH($C74,'2018-04'!$C$2:$C$100,0)+1,0))))</f>
        <v>570800221.53999996</v>
      </c>
      <c r="L74" s="17">
        <f ca="1">IF(OR(INDIRECT(CONCATENATE("'2018-05'!L",TEXT(MATCH($C74,'2018-05'!$C$2:$C$100,0)+1,0)))="",INDIRECT(CONCATENATE("'2018-04'!L",TEXT(MATCH($C74,'2018-04'!$C$2:$C$100,0)+1,0)))="",AND(INDIRECT(CONCATENATE("'2018-05'!L",TEXT(MATCH($C74,'2018-05'!$C$2:$C$100,0)+1,0)))="",INDIRECT(CONCATENATE("'2018-04'!L",TEXT(MATCH($C74,'2018-04'!$C$2:$C$100,0)+1,0)))="")),"Н/Д",INDIRECT(CONCATENATE("'2018-05'!L",TEXT(MATCH($C74,'2018-05'!$C$2:$C$100,0)+1,0)))-INDIRECT(CONCATENATE("'2018-04'!L",TEXT(MATCH($C74,'2018-04'!$C$2:$C$100,0)+1,0))))</f>
        <v>826962250.71000004</v>
      </c>
      <c r="M74" s="17">
        <f ca="1">IF(OR(INDIRECT(CONCATENATE("'2018-05'!M",TEXT(MATCH($C74,'2018-05'!$C$2:$C$100,0)+1,0)))="",INDIRECT(CONCATENATE("'2018-04'!M",TEXT(MATCH($C74,'2018-04'!$C$2:$C$100,0)+1,0)))="",AND(INDIRECT(CONCATENATE("'2018-05'!M",TEXT(MATCH($C74,'2018-05'!$C$2:$C$100,0)+1,0)))="",INDIRECT(CONCATENATE("'2018-04'!M",TEXT(MATCH($C74,'2018-04'!$C$2:$C$100,0)+1,0)))="")),"Н/Д",INDIRECT(CONCATENATE("'2018-05'!M",TEXT(MATCH($C74,'2018-05'!$C$2:$C$100,0)+1,0)))-INDIRECT(CONCATENATE("'2018-04'!M",TEXT(MATCH($C74,'2018-04'!$C$2:$C$100,0)+1,0))))</f>
        <v>1909249.1799999997</v>
      </c>
      <c r="N74" s="17">
        <f ca="1">IF(OR(INDIRECT(CONCATENATE("'2018-05'!N",TEXT(MATCH($C74,'2018-05'!$C$2:$C$100,0)+1,0)))="",INDIRECT(CONCATENATE("'2018-04'!N",TEXT(MATCH($C74,'2018-04'!$C$2:$C$100,0)+1,0)))="",AND(INDIRECT(CONCATENATE("'2018-05'!N",TEXT(MATCH($C74,'2018-05'!$C$2:$C$100,0)+1,0)))="",INDIRECT(CONCATENATE("'2018-04'!N",TEXT(MATCH($C74,'2018-04'!$C$2:$C$100,0)+1,0)))="")),"Н/Д",INDIRECT(CONCATENATE("'2018-05'!N",TEXT(MATCH($C74,'2018-05'!$C$2:$C$100,0)+1,0)))-INDIRECT(CONCATENATE("'2018-04'!NE",TEXT(MATCH($C74,'2018-04'!$C$2:$C$100,0)+1,0))))</f>
        <v>85840285.549999997</v>
      </c>
      <c r="O74" s="17">
        <f ca="1">IF(OR(INDIRECT(CONCATENATE("'2018-05'!O",TEXT(MATCH($C74,'2018-05'!$C$2:$C$100,0)+1,0)))="",INDIRECT(CONCATENATE("'2018-04'!O",TEXT(MATCH($C74,'2018-04'!$C$2:$C$100,0)+1,0)))="",AND(INDIRECT(CONCATENATE("'2018-05'!O",TEXT(MATCH($C74,'2018-05'!$C$2:$C$100,0)+1,0)))="",INDIRECT(CONCATENATE("'2018-04'!O",TEXT(MATCH($C74,'2018-04'!$C$2:$C$100,0)+1,0)))="")),"Н/Д",INDIRECT(CONCATENATE("'2018-05'!O",TEXT(MATCH($C74,'2018-05'!$C$2:$C$100,0)+1,0)))-INDIRECT(CONCATENATE("'2018-04'!O",TEXT(MATCH($C74,'2018-04'!$C$2:$C$100,0)+1,0))))</f>
        <v>1856.8799999999974</v>
      </c>
      <c r="P74" s="17">
        <f ca="1">IF(OR(INDIRECT(CONCATENATE("'2018-05'!P",TEXT(MATCH($C74,'2018-05'!$C$2:$C$100,0)+1,0)))="",INDIRECT(CONCATENATE("'2018-04'!P",TEXT(MATCH($C74,'2018-04'!$C$2:$C$100,0)+1,0)))="",AND(INDIRECT(CONCATENATE("'2018-05'!P",TEXT(MATCH($C74,'2018-05'!$C$2:$C$100,0)+1,0)))="",INDIRECT(CONCATENATE("'2018-04'!P",TEXT(MATCH($C74,'2018-04'!$C$2:$C$100,0)+1,0)))="")),"Н/Д",INDIRECT(CONCATENATE("'2018-05'!P",TEXT(MATCH($C74,'2018-05'!$C$2:$C$100,0)+1,0)))-INDIRECT(CONCATENATE("'2018-04'!P",TEXT(MATCH($C74,'2018-04'!$C$2:$C$100,0)+1,0))))</f>
        <v>33690436.200000003</v>
      </c>
      <c r="Q74" s="17">
        <f ca="1">IF(OR(INDIRECT(CONCATENATE("'2018-05'!Q",TEXT(MATCH($C74,'2018-05'!$C$2:$C$100,0)+1,0)))="",INDIRECT(CONCATENATE("'2018-04'!Q",TEXT(MATCH($C74,'2018-04'!$C$2:$C$100,0)+1,0)))="",AND(INDIRECT(CONCATENATE("'2018-05'!Q",TEXT(MATCH($C74,'2018-05'!$C$2:$C$100,0)+1,0)))="",INDIRECT(CONCATENATE("'2018-04'!Q",TEXT(MATCH($C74,'2018-04'!$C$2:$C$100,0)+1,0)))="")),"Н/Д",INDIRECT(CONCATENATE("'2018-05'!Q",TEXT(MATCH($C74,'2018-05'!$C$2:$C$100,0)+1,0)))-INDIRECT(CONCATENATE("'2018-04'!Q",TEXT(MATCH($C74,'2018-04'!$C$2:$C$100,0)+1,0))))</f>
        <v>12687504.409999996</v>
      </c>
      <c r="R74" s="17">
        <f ca="1">IF(OR(INDIRECT(CONCATENATE("'2018-05'!R",TEXT(MATCH($C74,'2018-05'!$C$2:$C$100,0)+1,0)))="",INDIRECT(CONCATENATE("'2018-04'!R",TEXT(MATCH($C74,'2018-04'!$C$2:$C$100,0)+1,0)))="",AND(INDIRECT(CONCATENATE("'2018-05'!R",TEXT(MATCH($C74,'2018-05'!$C$2:$C$100,0)+1,0)))="",INDIRECT(CONCATENATE("'2018-04'!R",TEXT(MATCH($C74,'2018-04'!$C$2:$C$100,0)+1,0)))="")),"Н/Д",INDIRECT(CONCATENATE("'2018-05'!R",TEXT(MATCH($C74,'2018-05'!$C$2:$C$100,0)+1,0)))-INDIRECT(CONCATENATE("'2018-04'!R",TEXT(MATCH($C74,'2018-04'!$C$2:$C$100,0)+1,0))))</f>
        <v>17279307.839999996</v>
      </c>
      <c r="S74" s="17">
        <f ca="1">IF(OR(INDIRECT(CONCATENATE("'2018-05'!S",TEXT(MATCH($C74,'2018-05'!$C$2:$C$100,0)+1,0)))="",INDIRECT(CONCATENATE("'2018-04'!S",TEXT(MATCH($C74,'2018-04'!$C$2:$C$100,0)+1,0)))="",AND(INDIRECT(CONCATENATE("'2018-05'!S",TEXT(MATCH($C74,'2018-05'!$C$2:$C$100,0)+1,0)))="",INDIRECT(CONCATENATE("'2018-04'!S",TEXT(MATCH($C74,'2018-04'!$C$2:$C$100,0)+1,0)))="")),"Н/Д",INDIRECT(CONCATENATE("'2018-05'!S",TEXT(MATCH($C74,'2018-05'!$C$2:$C$100,0)+1,0)))-INDIRECT(CONCATENATE("'2018-04'!S",TEXT(MATCH($C74,'2018-04'!$C$2:$C$100,0)+1,0))))</f>
        <v>67999.999999999985</v>
      </c>
      <c r="T74" s="17">
        <f ca="1">IF(OR(INDIRECT(CONCATENATE("'2018-05'!T",TEXT(MATCH($C74,'2018-05'!$C$2:$C$100,0)+1,0)))="",INDIRECT(CONCATENATE("'2018-04'!T",TEXT(MATCH($C74,'2018-04'!$C$2:$C$100,0)+1,0)))="",AND(INDIRECT(CONCATENATE("'2018-05'!T",TEXT(MATCH($C74,'2018-05'!$C$2:$C$100,0)+1,0)))="",INDIRECT(CONCATENATE("'2018-04'!T",TEXT(MATCH($C74,'2018-04'!$C$2:$C$100,0)+1,0)))="")),"Н/Д",INDIRECT(CONCATENATE("'2018-05'!T",TEXT(MATCH($C74,'2018-05'!$C$2:$C$100,0)+1,0)))-INDIRECT(CONCATENATE("'2018-04'!T",TEXT(MATCH($C74,'2018-04'!$C$2:$C$100,0)+1,0))))</f>
        <v>39145990.50999999</v>
      </c>
      <c r="U74" s="17">
        <f ca="1">IF(OR(INDIRECT(CONCATENATE("'2018-05'!U",TEXT(MATCH($C74,'2018-05'!$C$2:$C$100,0)+1,0)))="",INDIRECT(CONCATENATE("'2018-04'!U",TEXT(MATCH($C74,'2018-04'!$C$2:$C$100,0)+1,0)))="",AND(INDIRECT(CONCATENATE("'2018-05'!U",TEXT(MATCH($C74,'2018-05'!$C$2:$C$100,0)+1,0)))="",INDIRECT(CONCATENATE("'2018-04'!U",TEXT(MATCH($C74,'2018-04'!$C$2:$C$100,0)+1,0)))="")),"Н/Д",INDIRECT(CONCATENATE("'2018-05'!U",TEXT(MATCH($C74,'2018-05'!$C$2:$C$100,0)+1,0)))-INDIRECT(CONCATENATE("'2018-04'!U",TEXT(MATCH($C74,'2018-04'!$C$2:$C$100,0)+1,0))))</f>
        <v>23268.889999999665</v>
      </c>
      <c r="V74" s="17">
        <f ca="1">IF(OR(INDIRECT(CONCATENATE("'2018-05'!V",TEXT(MATCH($C74,'2018-05'!$C$2:$C$100,0)+1,0)))="",INDIRECT(CONCATENATE("'2018-04'!V",TEXT(MATCH($C74,'2018-04'!$C$2:$C$100,0)+1,0)))="",AND(INDIRECT(CONCATENATE("'2018-05'!V",TEXT(MATCH($C74,'2018-05'!$C$2:$C$100,0)+1,0)))="",INDIRECT(CONCATENATE("'2018-04'!V",TEXT(MATCH($C74,'2018-04'!$C$2:$C$100,0)+1,0)))="")),"Н/Д",INDIRECT(CONCATENATE("'2018-05'!V",TEXT(MATCH($C74,'2018-05'!$C$2:$C$100,0)+1,0)))-INDIRECT(CONCATENATE("'2018-04'!V",TEXT(MATCH($C74,'2018-04'!$C$2:$C$100,0)+1,0))))</f>
        <v>783903660.04999971</v>
      </c>
      <c r="W74" s="17">
        <f ca="1">IF(OR(INDIRECT(CONCATENATE("'2018-05'!W",TEXT(MATCH($C74,'2018-05'!$C$2:$C$100,0)+1,0)))="",INDIRECT(CONCATENATE("'2018-04'!W",TEXT(MATCH($C74,'2018-04'!$C$2:$C$100,0)+1,0)))="",AND(INDIRECT(CONCATENATE("'2018-05'!W",TEXT(MATCH($C74,'2018-05'!$C$2:$C$100,0)+1,0)))="",INDIRECT(CONCATENATE("'2018-04'!W",TEXT(MATCH($C74,'2018-04'!$C$2:$C$100,0)+1,0)))="")),"Н/Д",INDIRECT(CONCATENATE("'2018-05'!W",TEXT(MATCH($C74,'2018-05'!$C$2:$C$100,0)+1,0)))-INDIRECT(CONCATENATE("'2018-04'!W",TEXT(MATCH($C74,'2018-04'!$C$2:$C$100,0)+1,0))))</f>
        <v>11981772184.27</v>
      </c>
    </row>
    <row r="75" spans="1:23" x14ac:dyDescent="0.25">
      <c r="A75" s="2" t="s">
        <v>87</v>
      </c>
      <c r="B75" s="2" t="s">
        <v>101</v>
      </c>
      <c r="C75" s="15">
        <v>68000000</v>
      </c>
      <c r="D75" s="2" t="s">
        <v>208</v>
      </c>
      <c r="E75" s="17">
        <f ca="1">IF(OR(INDIRECT(CONCATENATE("'2018-05'!E",TEXT(MATCH($C75,'2018-05'!$C$2:$C$100,0)+1,0)))="",INDIRECT(CONCATENATE("'2018-04'!E",TEXT(MATCH($C75,'2018-04'!$C$2:$C$100,0)+1,0)))="",AND(INDIRECT(CONCATENATE("'2018-05'!E",TEXT(MATCH($C75,'2018-05'!$C$2:$C$100,0)+1,0)))="",INDIRECT(CONCATENATE("'2018-04'!E",TEXT(MATCH($C75,'2018-04'!$C$2:$C$100,0)+1,0)))="")),"Н/Д",INDIRECT(CONCATENATE("'2018-05'!E",TEXT(MATCH($C75,'2018-05'!$C$2:$C$100,0)+1,0)))-INDIRECT(CONCATENATE("'2018-04'!E",TEXT(MATCH($C75,'2018-04'!$C$2:$C$100,0)+1,0))))</f>
        <v>5049629333.7000008</v>
      </c>
      <c r="F75" s="17">
        <f ca="1">IF(OR(INDIRECT(CONCATENATE("'2018-05'!F",TEXT(MATCH($C75,'2018-05'!$C$2:$C$100,0)+1,0)))="",INDIRECT(CONCATENATE("'2018-04'!F",TEXT(MATCH($C75,'2018-04'!$C$2:$C$100,0)+1,0)))="",AND(INDIRECT(CONCATENATE("'2018-05'!F",TEXT(MATCH($C75,'2018-05'!$C$2:$C$100,0)+1,0)))="",INDIRECT(CONCATENATE("'2018-04'!F",TEXT(MATCH($C75,'2018-04'!$C$2:$C$100,0)+1,0)))="")),"Н/Д",INDIRECT(CONCATENATE("'2018-05'!F",TEXT(MATCH($C75,'2018-05'!$C$2:$C$100,0)+1,0)))-INDIRECT(CONCATENATE("'2018-04'!F",TEXT(MATCH($C75,'2018-04'!$C$2:$C$100,0)+1,0))))</f>
        <v>2988770916.6000013</v>
      </c>
      <c r="G75" s="17">
        <f ca="1">IF(OR(INDIRECT(CONCATENATE("'2018-05'!G",TEXT(MATCH($C75,'2018-05'!$C$2:$C$100,0)+1,0)))="",INDIRECT(CONCATENATE("'2018-04'!G",TEXT(MATCH($C75,'2018-04'!$C$2:$C$100,0)+1,0)))="",AND(INDIRECT(CONCATENATE("'2018-05'!G",TEXT(MATCH($C75,'2018-05'!$C$2:$C$100,0)+1,0)))="",INDIRECT(CONCATENATE("'2018-04'!G",TEXT(MATCH($C75,'2018-04'!$C$2:$C$100,0)+1,0)))="")),"Н/Д",INDIRECT(CONCATENATE("'2018-05'!G",TEXT(MATCH($C75,'2018-05'!$C$2:$C$100,0)+1,0)))-INDIRECT(CONCATENATE("'2018-04'!G",TEXT(MATCH($C75,'2018-04'!$C$2:$C$100,0)+1,0))))</f>
        <v>206767244.62999988</v>
      </c>
      <c r="H75" s="17">
        <f ca="1">IF(OR(INDIRECT(CONCATENATE("'2018-05'!H",TEXT(MATCH($C75,'2018-05'!$C$2:$C$100,0)+1,0)))="",INDIRECT(CONCATENATE("'2018-04'!H",TEXT(MATCH($C75,'2018-04'!$C$2:$C$100,0)+1,0)))="",AND(INDIRECT(CONCATENATE("'2018-05'!H",TEXT(MATCH($C75,'2018-05'!$C$2:$C$100,0)+1,0)))="",INDIRECT(CONCATENATE("'2018-04'!H",TEXT(MATCH($C75,'2018-04'!$C$2:$C$100,0)+1,0)))="")),"Н/Д",INDIRECT(CONCATENATE("'2018-05'!H",TEXT(MATCH($C75,'2018-05'!$C$2:$C$100,0)+1,0)))-INDIRECT(CONCATENATE("'2018-04'!H",TEXT(MATCH($C75,'2018-04'!$C$2:$C$100,0)+1,0))))</f>
        <v>932583265.63000011</v>
      </c>
      <c r="I75" s="17">
        <f ca="1">IF(OR(INDIRECT(CONCATENATE("'2018-05'!I",TEXT(MATCH($C75,'2018-05'!$C$2:$C$100,0)+1,0)))="",INDIRECT(CONCATENATE("'2018-04'!I",TEXT(MATCH($C75,'2018-04'!$C$2:$C$100,0)+1,0)))="",AND(INDIRECT(CONCATENATE("'2018-05'!I",TEXT(MATCH($C75,'2018-05'!$C$2:$C$100,0)+1,0)))="",INDIRECT(CONCATENATE("'2018-04'!I",TEXT(MATCH($C75,'2018-04'!$C$2:$C$100,0)+1,0)))="")),"Н/Д",INDIRECT(CONCATENATE("'2018-05'!I",TEXT(MATCH($C75,'2018-05'!$C$2:$C$100,0)+1,0)))-INDIRECT(CONCATENATE("'2018-04'!I",TEXT(MATCH($C75,'2018-04'!$C$2:$C$100,0)+1,0))))</f>
        <v>258238336.38</v>
      </c>
      <c r="J75" s="17" t="str">
        <f ca="1">IF(OR(INDIRECT(CONCATENATE("'2018-05'!J",TEXT(MATCH($C75,'2018-05'!$C$2:$C$100,0)+1,0)))="",INDIRECT(CONCATENATE("'2018-04'!J",TEXT(MATCH($C75,'2018-04'!$C$2:$C$100,0)+1,0)))="",AND(INDIRECT(CONCATENATE("'2018-05'!J",TEXT(MATCH($C75,'2018-05'!$C$2:$C$100,0)+1,0)))="",INDIRECT(CONCATENATE("'2018-04'!J",TEXT(MATCH($C75,'2018-04'!$C$2:$C$100,0)+1,0)))="")),"Н/Д",INDIRECT(CONCATENATE("'2018-05'!J",TEXT(MATCH($C75,'2018-05'!$C$2:$C$100,0)+1,0)))-INDIRECT(CONCATENATE("'2018-04'!J",TEXT(MATCH($C75,'2018-04'!$C$2:$C$100,0)+1,0))))</f>
        <v>Н/Д</v>
      </c>
      <c r="K75" s="17">
        <f ca="1">IF(OR(INDIRECT(CONCATENATE("'2018-05'!K",TEXT(MATCH($C75,'2018-05'!$C$2:$C$100,0)+1,0)))="",INDIRECT(CONCATENATE("'2018-04'!K",TEXT(MATCH($C75,'2018-04'!$C$2:$C$100,0)+1,0)))="",AND(INDIRECT(CONCATENATE("'2018-05'!K",TEXT(MATCH($C75,'2018-05'!$C$2:$C$100,0)+1,0)))="",INDIRECT(CONCATENATE("'2018-04'!K",TEXT(MATCH($C75,'2018-04'!$C$2:$C$100,0)+1,0)))="")),"Н/Д",INDIRECT(CONCATENATE("'2018-05'!K",TEXT(MATCH($C75,'2018-05'!$C$2:$C$100,0)+1,0)))-INDIRECT(CONCATENATE("'2018-04'!K",TEXT(MATCH($C75,'2018-04'!$C$2:$C$100,0)+1,0))))</f>
        <v>427557141.17000002</v>
      </c>
      <c r="L75" s="17">
        <f ca="1">IF(OR(INDIRECT(CONCATENATE("'2018-05'!L",TEXT(MATCH($C75,'2018-05'!$C$2:$C$100,0)+1,0)))="",INDIRECT(CONCATENATE("'2018-04'!L",TEXT(MATCH($C75,'2018-04'!$C$2:$C$100,0)+1,0)))="",AND(INDIRECT(CONCATENATE("'2018-05'!L",TEXT(MATCH($C75,'2018-05'!$C$2:$C$100,0)+1,0)))="",INDIRECT(CONCATENATE("'2018-04'!L",TEXT(MATCH($C75,'2018-04'!$C$2:$C$100,0)+1,0)))="")),"Н/Д",INDIRECT(CONCATENATE("'2018-05'!L",TEXT(MATCH($C75,'2018-05'!$C$2:$C$100,0)+1,0)))-INDIRECT(CONCATENATE("'2018-04'!L",TEXT(MATCH($C75,'2018-04'!$C$2:$C$100,0)+1,0))))</f>
        <v>937413175.90999997</v>
      </c>
      <c r="M75" s="17">
        <f ca="1">IF(OR(INDIRECT(CONCATENATE("'2018-05'!M",TEXT(MATCH($C75,'2018-05'!$C$2:$C$100,0)+1,0)))="",INDIRECT(CONCATENATE("'2018-04'!M",TEXT(MATCH($C75,'2018-04'!$C$2:$C$100,0)+1,0)))="",AND(INDIRECT(CONCATENATE("'2018-05'!M",TEXT(MATCH($C75,'2018-05'!$C$2:$C$100,0)+1,0)))="",INDIRECT(CONCATENATE("'2018-04'!M",TEXT(MATCH($C75,'2018-04'!$C$2:$C$100,0)+1,0)))="")),"Н/Д",INDIRECT(CONCATENATE("'2018-05'!M",TEXT(MATCH($C75,'2018-05'!$C$2:$C$100,0)+1,0)))-INDIRECT(CONCATENATE("'2018-04'!M",TEXT(MATCH($C75,'2018-04'!$C$2:$C$100,0)+1,0))))</f>
        <v>483938.27</v>
      </c>
      <c r="N75" s="17">
        <f ca="1">IF(OR(INDIRECT(CONCATENATE("'2018-05'!N",TEXT(MATCH($C75,'2018-05'!$C$2:$C$100,0)+1,0)))="",INDIRECT(CONCATENATE("'2018-04'!N",TEXT(MATCH($C75,'2018-04'!$C$2:$C$100,0)+1,0)))="",AND(INDIRECT(CONCATENATE("'2018-05'!N",TEXT(MATCH($C75,'2018-05'!$C$2:$C$100,0)+1,0)))="",INDIRECT(CONCATENATE("'2018-04'!N",TEXT(MATCH($C75,'2018-04'!$C$2:$C$100,0)+1,0)))="")),"Н/Д",INDIRECT(CONCATENATE("'2018-05'!N",TEXT(MATCH($C75,'2018-05'!$C$2:$C$100,0)+1,0)))-INDIRECT(CONCATENATE("'2018-04'!NE",TEXT(MATCH($C75,'2018-04'!$C$2:$C$100,0)+1,0))))</f>
        <v>96708004.099999994</v>
      </c>
      <c r="O75" s="17">
        <f ca="1">IF(OR(INDIRECT(CONCATENATE("'2018-05'!O",TEXT(MATCH($C75,'2018-05'!$C$2:$C$100,0)+1,0)))="",INDIRECT(CONCATENATE("'2018-04'!O",TEXT(MATCH($C75,'2018-04'!$C$2:$C$100,0)+1,0)))="",AND(INDIRECT(CONCATENATE("'2018-05'!O",TEXT(MATCH($C75,'2018-05'!$C$2:$C$100,0)+1,0)))="",INDIRECT(CONCATENATE("'2018-04'!O",TEXT(MATCH($C75,'2018-04'!$C$2:$C$100,0)+1,0)))="")),"Н/Д",INDIRECT(CONCATENATE("'2018-05'!O",TEXT(MATCH($C75,'2018-05'!$C$2:$C$100,0)+1,0)))-INDIRECT(CONCATENATE("'2018-04'!O",TEXT(MATCH($C75,'2018-04'!$C$2:$C$100,0)+1,0))))</f>
        <v>7424.7599999999993</v>
      </c>
      <c r="P75" s="17">
        <f ca="1">IF(OR(INDIRECT(CONCATENATE("'2018-05'!P",TEXT(MATCH($C75,'2018-05'!$C$2:$C$100,0)+1,0)))="",INDIRECT(CONCATENATE("'2018-04'!P",TEXT(MATCH($C75,'2018-04'!$C$2:$C$100,0)+1,0)))="",AND(INDIRECT(CONCATENATE("'2018-05'!P",TEXT(MATCH($C75,'2018-05'!$C$2:$C$100,0)+1,0)))="",INDIRECT(CONCATENATE("'2018-04'!P",TEXT(MATCH($C75,'2018-04'!$C$2:$C$100,0)+1,0)))="")),"Н/Д",INDIRECT(CONCATENATE("'2018-05'!P",TEXT(MATCH($C75,'2018-05'!$C$2:$C$100,0)+1,0)))-INDIRECT(CONCATENATE("'2018-04'!P",TEXT(MATCH($C75,'2018-04'!$C$2:$C$100,0)+1,0))))</f>
        <v>62797232.030000001</v>
      </c>
      <c r="Q75" s="17">
        <f ca="1">IF(OR(INDIRECT(CONCATENATE("'2018-05'!Q",TEXT(MATCH($C75,'2018-05'!$C$2:$C$100,0)+1,0)))="",INDIRECT(CONCATENATE("'2018-04'!Q",TEXT(MATCH($C75,'2018-04'!$C$2:$C$100,0)+1,0)))="",AND(INDIRECT(CONCATENATE("'2018-05'!Q",TEXT(MATCH($C75,'2018-05'!$C$2:$C$100,0)+1,0)))="",INDIRECT(CONCATENATE("'2018-04'!Q",TEXT(MATCH($C75,'2018-04'!$C$2:$C$100,0)+1,0)))="")),"Н/Д",INDIRECT(CONCATENATE("'2018-05'!Q",TEXT(MATCH($C75,'2018-05'!$C$2:$C$100,0)+1,0)))-INDIRECT(CONCATENATE("'2018-04'!Q",TEXT(MATCH($C75,'2018-04'!$C$2:$C$100,0)+1,0))))</f>
        <v>10606511.48</v>
      </c>
      <c r="R75" s="17">
        <f ca="1">IF(OR(INDIRECT(CONCATENATE("'2018-05'!R",TEXT(MATCH($C75,'2018-05'!$C$2:$C$100,0)+1,0)))="",INDIRECT(CONCATENATE("'2018-04'!R",TEXT(MATCH($C75,'2018-04'!$C$2:$C$100,0)+1,0)))="",AND(INDIRECT(CONCATENATE("'2018-05'!R",TEXT(MATCH($C75,'2018-05'!$C$2:$C$100,0)+1,0)))="",INDIRECT(CONCATENATE("'2018-04'!R",TEXT(MATCH($C75,'2018-04'!$C$2:$C$100,0)+1,0)))="")),"Н/Д",INDIRECT(CONCATENATE("'2018-05'!R",TEXT(MATCH($C75,'2018-05'!$C$2:$C$100,0)+1,0)))-INDIRECT(CONCATENATE("'2018-04'!R",TEXT(MATCH($C75,'2018-04'!$C$2:$C$100,0)+1,0))))</f>
        <v>64230739.270000011</v>
      </c>
      <c r="S75" s="17">
        <f ca="1">IF(OR(INDIRECT(CONCATENATE("'2018-05'!S",TEXT(MATCH($C75,'2018-05'!$C$2:$C$100,0)+1,0)))="",INDIRECT(CONCATENATE("'2018-04'!S",TEXT(MATCH($C75,'2018-04'!$C$2:$C$100,0)+1,0)))="",AND(INDIRECT(CONCATENATE("'2018-05'!S",TEXT(MATCH($C75,'2018-05'!$C$2:$C$100,0)+1,0)))="",INDIRECT(CONCATENATE("'2018-04'!S",TEXT(MATCH($C75,'2018-04'!$C$2:$C$100,0)+1,0)))="")),"Н/Д",INDIRECT(CONCATENATE("'2018-05'!S",TEXT(MATCH($C75,'2018-05'!$C$2:$C$100,0)+1,0)))-INDIRECT(CONCATENATE("'2018-04'!S",TEXT(MATCH($C75,'2018-04'!$C$2:$C$100,0)+1,0))))</f>
        <v>17161311.899999999</v>
      </c>
      <c r="T75" s="17">
        <f ca="1">IF(OR(INDIRECT(CONCATENATE("'2018-05'!T",TEXT(MATCH($C75,'2018-05'!$C$2:$C$100,0)+1,0)))="",INDIRECT(CONCATENATE("'2018-04'!T",TEXT(MATCH($C75,'2018-04'!$C$2:$C$100,0)+1,0)))="",AND(INDIRECT(CONCATENATE("'2018-05'!T",TEXT(MATCH($C75,'2018-05'!$C$2:$C$100,0)+1,0)))="",INDIRECT(CONCATENATE("'2018-04'!T",TEXT(MATCH($C75,'2018-04'!$C$2:$C$100,0)+1,0)))="")),"Н/Д",INDIRECT(CONCATENATE("'2018-05'!T",TEXT(MATCH($C75,'2018-05'!$C$2:$C$100,0)+1,0)))-INDIRECT(CONCATENATE("'2018-04'!T",TEXT(MATCH($C75,'2018-04'!$C$2:$C$100,0)+1,0))))</f>
        <v>37111409.269999996</v>
      </c>
      <c r="U75" s="17">
        <f ca="1">IF(OR(INDIRECT(CONCATENATE("'2018-05'!U",TEXT(MATCH($C75,'2018-05'!$C$2:$C$100,0)+1,0)))="",INDIRECT(CONCATENATE("'2018-04'!U",TEXT(MATCH($C75,'2018-04'!$C$2:$C$100,0)+1,0)))="",AND(INDIRECT(CONCATENATE("'2018-05'!U",TEXT(MATCH($C75,'2018-05'!$C$2:$C$100,0)+1,0)))="",INDIRECT(CONCATENATE("'2018-04'!U",TEXT(MATCH($C75,'2018-04'!$C$2:$C$100,0)+1,0)))="")),"Н/Д",INDIRECT(CONCATENATE("'2018-05'!U",TEXT(MATCH($C75,'2018-05'!$C$2:$C$100,0)+1,0)))-INDIRECT(CONCATENATE("'2018-04'!U",TEXT(MATCH($C75,'2018-04'!$C$2:$C$100,0)+1,0))))</f>
        <v>-115176.58999999997</v>
      </c>
      <c r="V75" s="17">
        <f ca="1">IF(OR(INDIRECT(CONCATENATE("'2018-05'!V",TEXT(MATCH($C75,'2018-05'!$C$2:$C$100,0)+1,0)))="",INDIRECT(CONCATENATE("'2018-04'!V",TEXT(MATCH($C75,'2018-04'!$C$2:$C$100,0)+1,0)))="",AND(INDIRECT(CONCATENATE("'2018-05'!V",TEXT(MATCH($C75,'2018-05'!$C$2:$C$100,0)+1,0)))="",INDIRECT(CONCATENATE("'2018-04'!V",TEXT(MATCH($C75,'2018-04'!$C$2:$C$100,0)+1,0)))="")),"Н/Д",INDIRECT(CONCATENATE("'2018-05'!V",TEXT(MATCH($C75,'2018-05'!$C$2:$C$100,0)+1,0)))-INDIRECT(CONCATENATE("'2018-04'!V",TEXT(MATCH($C75,'2018-04'!$C$2:$C$100,0)+1,0))))</f>
        <v>2060858417.0999999</v>
      </c>
      <c r="W75" s="17">
        <f ca="1">IF(OR(INDIRECT(CONCATENATE("'2018-05'!W",TEXT(MATCH($C75,'2018-05'!$C$2:$C$100,0)+1,0)))="",INDIRECT(CONCATENATE("'2018-04'!W",TEXT(MATCH($C75,'2018-04'!$C$2:$C$100,0)+1,0)))="",AND(INDIRECT(CONCATENATE("'2018-05'!W",TEXT(MATCH($C75,'2018-05'!$C$2:$C$100,0)+1,0)))="",INDIRECT(CONCATENATE("'2018-04'!W",TEXT(MATCH($C75,'2018-04'!$C$2:$C$100,0)+1,0)))="")),"Н/Д",INDIRECT(CONCATENATE("'2018-05'!W",TEXT(MATCH($C75,'2018-05'!$C$2:$C$100,0)+1,0)))-INDIRECT(CONCATENATE("'2018-04'!W",TEXT(MATCH($C75,'2018-04'!$C$2:$C$100,0)+1,0))))</f>
        <v>13082628170.649998</v>
      </c>
    </row>
    <row r="76" spans="1:23" x14ac:dyDescent="0.25">
      <c r="A76" s="2" t="s">
        <v>87</v>
      </c>
      <c r="B76" s="2" t="s">
        <v>102</v>
      </c>
      <c r="C76" s="15">
        <v>28000000</v>
      </c>
      <c r="D76" s="2" t="s">
        <v>208</v>
      </c>
      <c r="E76" s="17">
        <f ca="1">IF(OR(INDIRECT(CONCATENATE("'2018-05'!E",TEXT(MATCH($C76,'2018-05'!$C$2:$C$100,0)+1,0)))="",INDIRECT(CONCATENATE("'2018-04'!E",TEXT(MATCH($C76,'2018-04'!$C$2:$C$100,0)+1,0)))="",AND(INDIRECT(CONCATENATE("'2018-05'!E",TEXT(MATCH($C76,'2018-05'!$C$2:$C$100,0)+1,0)))="",INDIRECT(CONCATENATE("'2018-04'!E",TEXT(MATCH($C76,'2018-04'!$C$2:$C$100,0)+1,0)))="")),"Н/Д",INDIRECT(CONCATENATE("'2018-05'!E",TEXT(MATCH($C76,'2018-05'!$C$2:$C$100,0)+1,0)))-INDIRECT(CONCATENATE("'2018-04'!E",TEXT(MATCH($C76,'2018-04'!$C$2:$C$100,0)+1,0))))</f>
        <v>6933103924.9300022</v>
      </c>
      <c r="F76" s="17">
        <f ca="1">IF(OR(INDIRECT(CONCATENATE("'2018-05'!F",TEXT(MATCH($C76,'2018-05'!$C$2:$C$100,0)+1,0)))="",INDIRECT(CONCATENATE("'2018-04'!F",TEXT(MATCH($C76,'2018-04'!$C$2:$C$100,0)+1,0)))="",AND(INDIRECT(CONCATENATE("'2018-05'!F",TEXT(MATCH($C76,'2018-05'!$C$2:$C$100,0)+1,0)))="",INDIRECT(CONCATENATE("'2018-04'!F",TEXT(MATCH($C76,'2018-04'!$C$2:$C$100,0)+1,0)))="")),"Н/Д",INDIRECT(CONCATENATE("'2018-05'!F",TEXT(MATCH($C76,'2018-05'!$C$2:$C$100,0)+1,0)))-INDIRECT(CONCATENATE("'2018-04'!F",TEXT(MATCH($C76,'2018-04'!$C$2:$C$100,0)+1,0))))</f>
        <v>5429920517.2900009</v>
      </c>
      <c r="G76" s="17">
        <f ca="1">IF(OR(INDIRECT(CONCATENATE("'2018-05'!G",TEXT(MATCH($C76,'2018-05'!$C$2:$C$100,0)+1,0)))="",INDIRECT(CONCATENATE("'2018-04'!G",TEXT(MATCH($C76,'2018-04'!$C$2:$C$100,0)+1,0)))="",AND(INDIRECT(CONCATENATE("'2018-05'!G",TEXT(MATCH($C76,'2018-05'!$C$2:$C$100,0)+1,0)))="",INDIRECT(CONCATENATE("'2018-04'!G",TEXT(MATCH($C76,'2018-04'!$C$2:$C$100,0)+1,0)))="")),"Н/Д",INDIRECT(CONCATENATE("'2018-05'!G",TEXT(MATCH($C76,'2018-05'!$C$2:$C$100,0)+1,0)))-INDIRECT(CONCATENATE("'2018-04'!G",TEXT(MATCH($C76,'2018-04'!$C$2:$C$100,0)+1,0))))</f>
        <v>536976994.49000025</v>
      </c>
      <c r="H76" s="17">
        <f ca="1">IF(OR(INDIRECT(CONCATENATE("'2018-05'!H",TEXT(MATCH($C76,'2018-05'!$C$2:$C$100,0)+1,0)))="",INDIRECT(CONCATENATE("'2018-04'!H",TEXT(MATCH($C76,'2018-04'!$C$2:$C$100,0)+1,0)))="",AND(INDIRECT(CONCATENATE("'2018-05'!H",TEXT(MATCH($C76,'2018-05'!$C$2:$C$100,0)+1,0)))="",INDIRECT(CONCATENATE("'2018-04'!H",TEXT(MATCH($C76,'2018-04'!$C$2:$C$100,0)+1,0)))="")),"Н/Д",INDIRECT(CONCATENATE("'2018-05'!H",TEXT(MATCH($C76,'2018-05'!$C$2:$C$100,0)+1,0)))-INDIRECT(CONCATENATE("'2018-04'!H",TEXT(MATCH($C76,'2018-04'!$C$2:$C$100,0)+1,0))))</f>
        <v>1724970949.3900003</v>
      </c>
      <c r="I76" s="17">
        <f ca="1">IF(OR(INDIRECT(CONCATENATE("'2018-05'!I",TEXT(MATCH($C76,'2018-05'!$C$2:$C$100,0)+1,0)))="",INDIRECT(CONCATENATE("'2018-04'!I",TEXT(MATCH($C76,'2018-04'!$C$2:$C$100,0)+1,0)))="",AND(INDIRECT(CONCATENATE("'2018-05'!I",TEXT(MATCH($C76,'2018-05'!$C$2:$C$100,0)+1,0)))="",INDIRECT(CONCATENATE("'2018-04'!I",TEXT(MATCH($C76,'2018-04'!$C$2:$C$100,0)+1,0)))="")),"Н/Д",INDIRECT(CONCATENATE("'2018-05'!I",TEXT(MATCH($C76,'2018-05'!$C$2:$C$100,0)+1,0)))-INDIRECT(CONCATENATE("'2018-04'!I",TEXT(MATCH($C76,'2018-04'!$C$2:$C$100,0)+1,0))))</f>
        <v>529018586.73000002</v>
      </c>
      <c r="J76" s="17" t="str">
        <f ca="1">IF(OR(INDIRECT(CONCATENATE("'2018-05'!J",TEXT(MATCH($C76,'2018-05'!$C$2:$C$100,0)+1,0)))="",INDIRECT(CONCATENATE("'2018-04'!J",TEXT(MATCH($C76,'2018-04'!$C$2:$C$100,0)+1,0)))="",AND(INDIRECT(CONCATENATE("'2018-05'!J",TEXT(MATCH($C76,'2018-05'!$C$2:$C$100,0)+1,0)))="",INDIRECT(CONCATENATE("'2018-04'!J",TEXT(MATCH($C76,'2018-04'!$C$2:$C$100,0)+1,0)))="")),"Н/Д",INDIRECT(CONCATENATE("'2018-05'!J",TEXT(MATCH($C76,'2018-05'!$C$2:$C$100,0)+1,0)))-INDIRECT(CONCATENATE("'2018-04'!J",TEXT(MATCH($C76,'2018-04'!$C$2:$C$100,0)+1,0))))</f>
        <v>Н/Д</v>
      </c>
      <c r="K76" s="17">
        <f ca="1">IF(OR(INDIRECT(CONCATENATE("'2018-05'!K",TEXT(MATCH($C76,'2018-05'!$C$2:$C$100,0)+1,0)))="",INDIRECT(CONCATENATE("'2018-04'!K",TEXT(MATCH($C76,'2018-04'!$C$2:$C$100,0)+1,0)))="",AND(INDIRECT(CONCATENATE("'2018-05'!K",TEXT(MATCH($C76,'2018-05'!$C$2:$C$100,0)+1,0)))="",INDIRECT(CONCATENATE("'2018-04'!K",TEXT(MATCH($C76,'2018-04'!$C$2:$C$100,0)+1,0)))="")),"Н/Д",INDIRECT(CONCATENATE("'2018-05'!K",TEXT(MATCH($C76,'2018-05'!$C$2:$C$100,0)+1,0)))-INDIRECT(CONCATENATE("'2018-04'!K",TEXT(MATCH($C76,'2018-04'!$C$2:$C$100,0)+1,0))))</f>
        <v>798195954.09000003</v>
      </c>
      <c r="L76" s="17">
        <f ca="1">IF(OR(INDIRECT(CONCATENATE("'2018-05'!L",TEXT(MATCH($C76,'2018-05'!$C$2:$C$100,0)+1,0)))="",INDIRECT(CONCATENATE("'2018-04'!L",TEXT(MATCH($C76,'2018-04'!$C$2:$C$100,0)+1,0)))="",AND(INDIRECT(CONCATENATE("'2018-05'!L",TEXT(MATCH($C76,'2018-05'!$C$2:$C$100,0)+1,0)))="",INDIRECT(CONCATENATE("'2018-04'!L",TEXT(MATCH($C76,'2018-04'!$C$2:$C$100,0)+1,0)))="")),"Н/Д",INDIRECT(CONCATENATE("'2018-05'!L",TEXT(MATCH($C76,'2018-05'!$C$2:$C$100,0)+1,0)))-INDIRECT(CONCATENATE("'2018-04'!L",TEXT(MATCH($C76,'2018-04'!$C$2:$C$100,0)+1,0))))</f>
        <v>1348825155.8599997</v>
      </c>
      <c r="M76" s="17">
        <f ca="1">IF(OR(INDIRECT(CONCATENATE("'2018-05'!M",TEXT(MATCH($C76,'2018-05'!$C$2:$C$100,0)+1,0)))="",INDIRECT(CONCATENATE("'2018-04'!M",TEXT(MATCH($C76,'2018-04'!$C$2:$C$100,0)+1,0)))="",AND(INDIRECT(CONCATENATE("'2018-05'!M",TEXT(MATCH($C76,'2018-05'!$C$2:$C$100,0)+1,0)))="",INDIRECT(CONCATENATE("'2018-04'!M",TEXT(MATCH($C76,'2018-04'!$C$2:$C$100,0)+1,0)))="")),"Н/Д",INDIRECT(CONCATENATE("'2018-05'!M",TEXT(MATCH($C76,'2018-05'!$C$2:$C$100,0)+1,0)))-INDIRECT(CONCATENATE("'2018-04'!M",TEXT(MATCH($C76,'2018-04'!$C$2:$C$100,0)+1,0))))</f>
        <v>2371878.2199999988</v>
      </c>
      <c r="N76" s="17">
        <f ca="1">IF(OR(INDIRECT(CONCATENATE("'2018-05'!N",TEXT(MATCH($C76,'2018-05'!$C$2:$C$100,0)+1,0)))="",INDIRECT(CONCATENATE("'2018-04'!N",TEXT(MATCH($C76,'2018-04'!$C$2:$C$100,0)+1,0)))="",AND(INDIRECT(CONCATENATE("'2018-05'!N",TEXT(MATCH($C76,'2018-05'!$C$2:$C$100,0)+1,0)))="",INDIRECT(CONCATENATE("'2018-04'!N",TEXT(MATCH($C76,'2018-04'!$C$2:$C$100,0)+1,0)))="")),"Н/Д",INDIRECT(CONCATENATE("'2018-05'!N",TEXT(MATCH($C76,'2018-05'!$C$2:$C$100,0)+1,0)))-INDIRECT(CONCATENATE("'2018-04'!NE",TEXT(MATCH($C76,'2018-04'!$C$2:$C$100,0)+1,0))))</f>
        <v>110966864.81</v>
      </c>
      <c r="O76" s="17">
        <f ca="1">IF(OR(INDIRECT(CONCATENATE("'2018-05'!O",TEXT(MATCH($C76,'2018-05'!$C$2:$C$100,0)+1,0)))="",INDIRECT(CONCATENATE("'2018-04'!O",TEXT(MATCH($C76,'2018-04'!$C$2:$C$100,0)+1,0)))="",AND(INDIRECT(CONCATENATE("'2018-05'!O",TEXT(MATCH($C76,'2018-05'!$C$2:$C$100,0)+1,0)))="",INDIRECT(CONCATENATE("'2018-04'!O",TEXT(MATCH($C76,'2018-04'!$C$2:$C$100,0)+1,0)))="")),"Н/Д",INDIRECT(CONCATENATE("'2018-05'!O",TEXT(MATCH($C76,'2018-05'!$C$2:$C$100,0)+1,0)))-INDIRECT(CONCATENATE("'2018-04'!O",TEXT(MATCH($C76,'2018-04'!$C$2:$C$100,0)+1,0))))</f>
        <v>85646.9</v>
      </c>
      <c r="P76" s="17">
        <f ca="1">IF(OR(INDIRECT(CONCATENATE("'2018-05'!P",TEXT(MATCH($C76,'2018-05'!$C$2:$C$100,0)+1,0)))="",INDIRECT(CONCATENATE("'2018-04'!P",TEXT(MATCH($C76,'2018-04'!$C$2:$C$100,0)+1,0)))="",AND(INDIRECT(CONCATENATE("'2018-05'!P",TEXT(MATCH($C76,'2018-05'!$C$2:$C$100,0)+1,0)))="",INDIRECT(CONCATENATE("'2018-04'!P",TEXT(MATCH($C76,'2018-04'!$C$2:$C$100,0)+1,0)))="")),"Н/Д",INDIRECT(CONCATENATE("'2018-05'!P",TEXT(MATCH($C76,'2018-05'!$C$2:$C$100,0)+1,0)))-INDIRECT(CONCATENATE("'2018-04'!P",TEXT(MATCH($C76,'2018-04'!$C$2:$C$100,0)+1,0))))</f>
        <v>201177529.07999998</v>
      </c>
      <c r="Q76" s="17">
        <f ca="1">IF(OR(INDIRECT(CONCATENATE("'2018-05'!Q",TEXT(MATCH($C76,'2018-05'!$C$2:$C$100,0)+1,0)))="",INDIRECT(CONCATENATE("'2018-04'!Q",TEXT(MATCH($C76,'2018-04'!$C$2:$C$100,0)+1,0)))="",AND(INDIRECT(CONCATENATE("'2018-05'!Q",TEXT(MATCH($C76,'2018-05'!$C$2:$C$100,0)+1,0)))="",INDIRECT(CONCATENATE("'2018-04'!Q",TEXT(MATCH($C76,'2018-04'!$C$2:$C$100,0)+1,0)))="")),"Н/Д",INDIRECT(CONCATENATE("'2018-05'!Q",TEXT(MATCH($C76,'2018-05'!$C$2:$C$100,0)+1,0)))-INDIRECT(CONCATENATE("'2018-04'!Q",TEXT(MATCH($C76,'2018-04'!$C$2:$C$100,0)+1,0))))</f>
        <v>49628918.149999991</v>
      </c>
      <c r="R76" s="17">
        <f ca="1">IF(OR(INDIRECT(CONCATENATE("'2018-05'!R",TEXT(MATCH($C76,'2018-05'!$C$2:$C$100,0)+1,0)))="",INDIRECT(CONCATENATE("'2018-04'!R",TEXT(MATCH($C76,'2018-04'!$C$2:$C$100,0)+1,0)))="",AND(INDIRECT(CONCATENATE("'2018-05'!R",TEXT(MATCH($C76,'2018-05'!$C$2:$C$100,0)+1,0)))="",INDIRECT(CONCATENATE("'2018-04'!R",TEXT(MATCH($C76,'2018-04'!$C$2:$C$100,0)+1,0)))="")),"Н/Д",INDIRECT(CONCATENATE("'2018-05'!R",TEXT(MATCH($C76,'2018-05'!$C$2:$C$100,0)+1,0)))-INDIRECT(CONCATENATE("'2018-04'!R",TEXT(MATCH($C76,'2018-04'!$C$2:$C$100,0)+1,0))))</f>
        <v>72422245.880000025</v>
      </c>
      <c r="S76" s="17">
        <f ca="1">IF(OR(INDIRECT(CONCATENATE("'2018-05'!S",TEXT(MATCH($C76,'2018-05'!$C$2:$C$100,0)+1,0)))="",INDIRECT(CONCATENATE("'2018-04'!S",TEXT(MATCH($C76,'2018-04'!$C$2:$C$100,0)+1,0)))="",AND(INDIRECT(CONCATENATE("'2018-05'!S",TEXT(MATCH($C76,'2018-05'!$C$2:$C$100,0)+1,0)))="",INDIRECT(CONCATENATE("'2018-04'!S",TEXT(MATCH($C76,'2018-04'!$C$2:$C$100,0)+1,0)))="")),"Н/Д",INDIRECT(CONCATENATE("'2018-05'!S",TEXT(MATCH($C76,'2018-05'!$C$2:$C$100,0)+1,0)))-INDIRECT(CONCATENATE("'2018-04'!S",TEXT(MATCH($C76,'2018-04'!$C$2:$C$100,0)+1,0))))</f>
        <v>1034424</v>
      </c>
      <c r="T76" s="17">
        <f ca="1">IF(OR(INDIRECT(CONCATENATE("'2018-05'!T",TEXT(MATCH($C76,'2018-05'!$C$2:$C$100,0)+1,0)))="",INDIRECT(CONCATENATE("'2018-04'!T",TEXT(MATCH($C76,'2018-04'!$C$2:$C$100,0)+1,0)))="",AND(INDIRECT(CONCATENATE("'2018-05'!T",TEXT(MATCH($C76,'2018-05'!$C$2:$C$100,0)+1,0)))="",INDIRECT(CONCATENATE("'2018-04'!T",TEXT(MATCH($C76,'2018-04'!$C$2:$C$100,0)+1,0)))="")),"Н/Д",INDIRECT(CONCATENATE("'2018-05'!T",TEXT(MATCH($C76,'2018-05'!$C$2:$C$100,0)+1,0)))-INDIRECT(CONCATENATE("'2018-04'!T",TEXT(MATCH($C76,'2018-04'!$C$2:$C$100,0)+1,0))))</f>
        <v>82142930.179999977</v>
      </c>
      <c r="U76" s="17">
        <f ca="1">IF(OR(INDIRECT(CONCATENATE("'2018-05'!U",TEXT(MATCH($C76,'2018-05'!$C$2:$C$100,0)+1,0)))="",INDIRECT(CONCATENATE("'2018-04'!U",TEXT(MATCH($C76,'2018-04'!$C$2:$C$100,0)+1,0)))="",AND(INDIRECT(CONCATENATE("'2018-05'!U",TEXT(MATCH($C76,'2018-05'!$C$2:$C$100,0)+1,0)))="",INDIRECT(CONCATENATE("'2018-04'!U",TEXT(MATCH($C76,'2018-04'!$C$2:$C$100,0)+1,0)))="")),"Н/Д",INDIRECT(CONCATENATE("'2018-05'!U",TEXT(MATCH($C76,'2018-05'!$C$2:$C$100,0)+1,0)))-INDIRECT(CONCATENATE("'2018-04'!U",TEXT(MATCH($C76,'2018-04'!$C$2:$C$100,0)+1,0))))</f>
        <v>20813527.839999996</v>
      </c>
      <c r="V76" s="17">
        <f ca="1">IF(OR(INDIRECT(CONCATENATE("'2018-05'!V",TEXT(MATCH($C76,'2018-05'!$C$2:$C$100,0)+1,0)))="",INDIRECT(CONCATENATE("'2018-04'!V",TEXT(MATCH($C76,'2018-04'!$C$2:$C$100,0)+1,0)))="",AND(INDIRECT(CONCATENATE("'2018-05'!V",TEXT(MATCH($C76,'2018-05'!$C$2:$C$100,0)+1,0)))="",INDIRECT(CONCATENATE("'2018-04'!V",TEXT(MATCH($C76,'2018-04'!$C$2:$C$100,0)+1,0)))="")),"Н/Д",INDIRECT(CONCATENATE("'2018-05'!V",TEXT(MATCH($C76,'2018-05'!$C$2:$C$100,0)+1,0)))-INDIRECT(CONCATENATE("'2018-04'!V",TEXT(MATCH($C76,'2018-04'!$C$2:$C$100,0)+1,0))))</f>
        <v>1503183407.6399999</v>
      </c>
      <c r="W76" s="17">
        <f ca="1">IF(OR(INDIRECT(CONCATENATE("'2018-05'!W",TEXT(MATCH($C76,'2018-05'!$C$2:$C$100,0)+1,0)))="",INDIRECT(CONCATENATE("'2018-04'!W",TEXT(MATCH($C76,'2018-04'!$C$2:$C$100,0)+1,0)))="",AND(INDIRECT(CONCATENATE("'2018-05'!W",TEXT(MATCH($C76,'2018-05'!$C$2:$C$100,0)+1,0)))="",INDIRECT(CONCATENATE("'2018-04'!W",TEXT(MATCH($C76,'2018-04'!$C$2:$C$100,0)+1,0)))="")),"Н/Д",INDIRECT(CONCATENATE("'2018-05'!W",TEXT(MATCH($C76,'2018-05'!$C$2:$C$100,0)+1,0)))-INDIRECT(CONCATENATE("'2018-04'!W",TEXT(MATCH($C76,'2018-04'!$C$2:$C$100,0)+1,0))))</f>
        <v>19268466059.830002</v>
      </c>
    </row>
    <row r="77" spans="1:23" x14ac:dyDescent="0.25">
      <c r="A77" s="2" t="s">
        <v>87</v>
      </c>
      <c r="B77" s="2" t="s">
        <v>103</v>
      </c>
      <c r="C77" s="15">
        <v>70000000</v>
      </c>
      <c r="D77" s="2" t="s">
        <v>208</v>
      </c>
      <c r="E77" s="17">
        <f ca="1">IF(OR(INDIRECT(CONCATENATE("'2018-05'!E",TEXT(MATCH($C77,'2018-05'!$C$2:$C$100,0)+1,0)))="",INDIRECT(CONCATENATE("'2018-04'!E",TEXT(MATCH($C77,'2018-04'!$C$2:$C$100,0)+1,0)))="",AND(INDIRECT(CONCATENATE("'2018-05'!E",TEXT(MATCH($C77,'2018-05'!$C$2:$C$100,0)+1,0)))="",INDIRECT(CONCATENATE("'2018-04'!E",TEXT(MATCH($C77,'2018-04'!$C$2:$C$100,0)+1,0)))="")),"Н/Д",INDIRECT(CONCATENATE("'2018-05'!E",TEXT(MATCH($C77,'2018-05'!$C$2:$C$100,0)+1,0)))-INDIRECT(CONCATENATE("'2018-04'!E",TEXT(MATCH($C77,'2018-04'!$C$2:$C$100,0)+1,0))))</f>
        <v>7649816014.1100006</v>
      </c>
      <c r="F77" s="17">
        <f ca="1">IF(OR(INDIRECT(CONCATENATE("'2018-05'!F",TEXT(MATCH($C77,'2018-05'!$C$2:$C$100,0)+1,0)))="",INDIRECT(CONCATENATE("'2018-04'!F",TEXT(MATCH($C77,'2018-04'!$C$2:$C$100,0)+1,0)))="",AND(INDIRECT(CONCATENATE("'2018-05'!F",TEXT(MATCH($C77,'2018-05'!$C$2:$C$100,0)+1,0)))="",INDIRECT(CONCATENATE("'2018-04'!F",TEXT(MATCH($C77,'2018-04'!$C$2:$C$100,0)+1,0)))="")),"Н/Д",INDIRECT(CONCATENATE("'2018-05'!F",TEXT(MATCH($C77,'2018-05'!$C$2:$C$100,0)+1,0)))-INDIRECT(CONCATENATE("'2018-04'!F",TEXT(MATCH($C77,'2018-04'!$C$2:$C$100,0)+1,0))))</f>
        <v>6612863837.1200008</v>
      </c>
      <c r="G77" s="17">
        <f ca="1">IF(OR(INDIRECT(CONCATENATE("'2018-05'!G",TEXT(MATCH($C77,'2018-05'!$C$2:$C$100,0)+1,0)))="",INDIRECT(CONCATENATE("'2018-04'!G",TEXT(MATCH($C77,'2018-04'!$C$2:$C$100,0)+1,0)))="",AND(INDIRECT(CONCATENATE("'2018-05'!G",TEXT(MATCH($C77,'2018-05'!$C$2:$C$100,0)+1,0)))="",INDIRECT(CONCATENATE("'2018-04'!G",TEXT(MATCH($C77,'2018-04'!$C$2:$C$100,0)+1,0)))="")),"Н/Д",INDIRECT(CONCATENATE("'2018-05'!G",TEXT(MATCH($C77,'2018-05'!$C$2:$C$100,0)+1,0)))-INDIRECT(CONCATENATE("'2018-04'!G",TEXT(MATCH($C77,'2018-04'!$C$2:$C$100,0)+1,0))))</f>
        <v>767333859.05999947</v>
      </c>
      <c r="H77" s="17">
        <f ca="1">IF(OR(INDIRECT(CONCATENATE("'2018-05'!H",TEXT(MATCH($C77,'2018-05'!$C$2:$C$100,0)+1,0)))="",INDIRECT(CONCATENATE("'2018-04'!H",TEXT(MATCH($C77,'2018-04'!$C$2:$C$100,0)+1,0)))="",AND(INDIRECT(CONCATENATE("'2018-05'!H",TEXT(MATCH($C77,'2018-05'!$C$2:$C$100,0)+1,0)))="",INDIRECT(CONCATENATE("'2018-04'!H",TEXT(MATCH($C77,'2018-04'!$C$2:$C$100,0)+1,0)))="")),"Н/Д",INDIRECT(CONCATENATE("'2018-05'!H",TEXT(MATCH($C77,'2018-05'!$C$2:$C$100,0)+1,0)))-INDIRECT(CONCATENATE("'2018-04'!H",TEXT(MATCH($C77,'2018-04'!$C$2:$C$100,0)+1,0))))</f>
        <v>2267031452.29</v>
      </c>
      <c r="I77" s="17">
        <f ca="1">IF(OR(INDIRECT(CONCATENATE("'2018-05'!I",TEXT(MATCH($C77,'2018-05'!$C$2:$C$100,0)+1,0)))="",INDIRECT(CONCATENATE("'2018-04'!I",TEXT(MATCH($C77,'2018-04'!$C$2:$C$100,0)+1,0)))="",AND(INDIRECT(CONCATENATE("'2018-05'!I",TEXT(MATCH($C77,'2018-05'!$C$2:$C$100,0)+1,0)))="",INDIRECT(CONCATENATE("'2018-04'!I",TEXT(MATCH($C77,'2018-04'!$C$2:$C$100,0)+1,0)))="")),"Н/Д",INDIRECT(CONCATENATE("'2018-05'!I",TEXT(MATCH($C77,'2018-05'!$C$2:$C$100,0)+1,0)))-INDIRECT(CONCATENATE("'2018-04'!I",TEXT(MATCH($C77,'2018-04'!$C$2:$C$100,0)+1,0))))</f>
        <v>821959554.9400003</v>
      </c>
      <c r="J77" s="17" t="str">
        <f ca="1">IF(OR(INDIRECT(CONCATENATE("'2018-05'!J",TEXT(MATCH($C77,'2018-05'!$C$2:$C$100,0)+1,0)))="",INDIRECT(CONCATENATE("'2018-04'!J",TEXT(MATCH($C77,'2018-04'!$C$2:$C$100,0)+1,0)))="",AND(INDIRECT(CONCATENATE("'2018-05'!J",TEXT(MATCH($C77,'2018-05'!$C$2:$C$100,0)+1,0)))="",INDIRECT(CONCATENATE("'2018-04'!J",TEXT(MATCH($C77,'2018-04'!$C$2:$C$100,0)+1,0)))="")),"Н/Д",INDIRECT(CONCATENATE("'2018-05'!J",TEXT(MATCH($C77,'2018-05'!$C$2:$C$100,0)+1,0)))-INDIRECT(CONCATENATE("'2018-04'!J",TEXT(MATCH($C77,'2018-04'!$C$2:$C$100,0)+1,0))))</f>
        <v>Н/Д</v>
      </c>
      <c r="K77" s="17">
        <f ca="1">IF(OR(INDIRECT(CONCATENATE("'2018-05'!K",TEXT(MATCH($C77,'2018-05'!$C$2:$C$100,0)+1,0)))="",INDIRECT(CONCATENATE("'2018-04'!K",TEXT(MATCH($C77,'2018-04'!$C$2:$C$100,0)+1,0)))="",AND(INDIRECT(CONCATENATE("'2018-05'!K",TEXT(MATCH($C77,'2018-05'!$C$2:$C$100,0)+1,0)))="",INDIRECT(CONCATENATE("'2018-04'!K",TEXT(MATCH($C77,'2018-04'!$C$2:$C$100,0)+1,0)))="")),"Н/Д",INDIRECT(CONCATENATE("'2018-05'!K",TEXT(MATCH($C77,'2018-05'!$C$2:$C$100,0)+1,0)))-INDIRECT(CONCATENATE("'2018-04'!K",TEXT(MATCH($C77,'2018-04'!$C$2:$C$100,0)+1,0))))</f>
        <v>859906720.25</v>
      </c>
      <c r="L77" s="17">
        <f ca="1">IF(OR(INDIRECT(CONCATENATE("'2018-05'!L",TEXT(MATCH($C77,'2018-05'!$C$2:$C$100,0)+1,0)))="",INDIRECT(CONCATENATE("'2018-04'!L",TEXT(MATCH($C77,'2018-04'!$C$2:$C$100,0)+1,0)))="",AND(INDIRECT(CONCATENATE("'2018-05'!L",TEXT(MATCH($C77,'2018-05'!$C$2:$C$100,0)+1,0)))="",INDIRECT(CONCATENATE("'2018-04'!L",TEXT(MATCH($C77,'2018-04'!$C$2:$C$100,0)+1,0)))="")),"Н/Д",INDIRECT(CONCATENATE("'2018-05'!L",TEXT(MATCH($C77,'2018-05'!$C$2:$C$100,0)+1,0)))-INDIRECT(CONCATENATE("'2018-04'!L",TEXT(MATCH($C77,'2018-04'!$C$2:$C$100,0)+1,0))))</f>
        <v>1510716990.1300001</v>
      </c>
      <c r="M77" s="17">
        <f ca="1">IF(OR(INDIRECT(CONCATENATE("'2018-05'!M",TEXT(MATCH($C77,'2018-05'!$C$2:$C$100,0)+1,0)))="",INDIRECT(CONCATENATE("'2018-04'!M",TEXT(MATCH($C77,'2018-04'!$C$2:$C$100,0)+1,0)))="",AND(INDIRECT(CONCATENATE("'2018-05'!M",TEXT(MATCH($C77,'2018-05'!$C$2:$C$100,0)+1,0)))="",INDIRECT(CONCATENATE("'2018-04'!M",TEXT(MATCH($C77,'2018-04'!$C$2:$C$100,0)+1,0)))="")),"Н/Д",INDIRECT(CONCATENATE("'2018-05'!M",TEXT(MATCH($C77,'2018-05'!$C$2:$C$100,0)+1,0)))-INDIRECT(CONCATENATE("'2018-04'!M",TEXT(MATCH($C77,'2018-04'!$C$2:$C$100,0)+1,0))))</f>
        <v>16885289.449999999</v>
      </c>
      <c r="N77" s="17">
        <f ca="1">IF(OR(INDIRECT(CONCATENATE("'2018-05'!N",TEXT(MATCH($C77,'2018-05'!$C$2:$C$100,0)+1,0)))="",INDIRECT(CONCATENATE("'2018-04'!N",TEXT(MATCH($C77,'2018-04'!$C$2:$C$100,0)+1,0)))="",AND(INDIRECT(CONCATENATE("'2018-05'!N",TEXT(MATCH($C77,'2018-05'!$C$2:$C$100,0)+1,0)))="",INDIRECT(CONCATENATE("'2018-04'!N",TEXT(MATCH($C77,'2018-04'!$C$2:$C$100,0)+1,0)))="")),"Н/Д",INDIRECT(CONCATENATE("'2018-05'!N",TEXT(MATCH($C77,'2018-05'!$C$2:$C$100,0)+1,0)))-INDIRECT(CONCATENATE("'2018-04'!NE",TEXT(MATCH($C77,'2018-04'!$C$2:$C$100,0)+1,0))))</f>
        <v>138002486.61000001</v>
      </c>
      <c r="O77" s="17">
        <f ca="1">IF(OR(INDIRECT(CONCATENATE("'2018-05'!O",TEXT(MATCH($C77,'2018-05'!$C$2:$C$100,0)+1,0)))="",INDIRECT(CONCATENATE("'2018-04'!O",TEXT(MATCH($C77,'2018-04'!$C$2:$C$100,0)+1,0)))="",AND(INDIRECT(CONCATENATE("'2018-05'!O",TEXT(MATCH($C77,'2018-05'!$C$2:$C$100,0)+1,0)))="",INDIRECT(CONCATENATE("'2018-04'!O",TEXT(MATCH($C77,'2018-04'!$C$2:$C$100,0)+1,0)))="")),"Н/Д",INDIRECT(CONCATENATE("'2018-05'!O",TEXT(MATCH($C77,'2018-05'!$C$2:$C$100,0)+1,0)))-INDIRECT(CONCATENATE("'2018-04'!O",TEXT(MATCH($C77,'2018-04'!$C$2:$C$100,0)+1,0))))</f>
        <v>19128.97</v>
      </c>
      <c r="P77" s="17">
        <f ca="1">IF(OR(INDIRECT(CONCATENATE("'2018-05'!P",TEXT(MATCH($C77,'2018-05'!$C$2:$C$100,0)+1,0)))="",INDIRECT(CONCATENATE("'2018-04'!P",TEXT(MATCH($C77,'2018-04'!$C$2:$C$100,0)+1,0)))="",AND(INDIRECT(CONCATENATE("'2018-05'!P",TEXT(MATCH($C77,'2018-05'!$C$2:$C$100,0)+1,0)))="",INDIRECT(CONCATENATE("'2018-04'!P",TEXT(MATCH($C77,'2018-04'!$C$2:$C$100,0)+1,0)))="")),"Н/Д",INDIRECT(CONCATENATE("'2018-05'!P",TEXT(MATCH($C77,'2018-05'!$C$2:$C$100,0)+1,0)))-INDIRECT(CONCATENATE("'2018-04'!P",TEXT(MATCH($C77,'2018-04'!$C$2:$C$100,0)+1,0))))</f>
        <v>103689449.30000001</v>
      </c>
      <c r="Q77" s="17">
        <f ca="1">IF(OR(INDIRECT(CONCATENATE("'2018-05'!Q",TEXT(MATCH($C77,'2018-05'!$C$2:$C$100,0)+1,0)))="",INDIRECT(CONCATENATE("'2018-04'!Q",TEXT(MATCH($C77,'2018-04'!$C$2:$C$100,0)+1,0)))="",AND(INDIRECT(CONCATENATE("'2018-05'!Q",TEXT(MATCH($C77,'2018-05'!$C$2:$C$100,0)+1,0)))="",INDIRECT(CONCATENATE("'2018-04'!Q",TEXT(MATCH($C77,'2018-04'!$C$2:$C$100,0)+1,0)))="")),"Н/Д",INDIRECT(CONCATENATE("'2018-05'!Q",TEXT(MATCH($C77,'2018-05'!$C$2:$C$100,0)+1,0)))-INDIRECT(CONCATENATE("'2018-04'!Q",TEXT(MATCH($C77,'2018-04'!$C$2:$C$100,0)+1,0))))</f>
        <v>12393037.549999997</v>
      </c>
      <c r="R77" s="17">
        <f ca="1">IF(OR(INDIRECT(CONCATENATE("'2018-05'!R",TEXT(MATCH($C77,'2018-05'!$C$2:$C$100,0)+1,0)))="",INDIRECT(CONCATENATE("'2018-04'!R",TEXT(MATCH($C77,'2018-04'!$C$2:$C$100,0)+1,0)))="",AND(INDIRECT(CONCATENATE("'2018-05'!R",TEXT(MATCH($C77,'2018-05'!$C$2:$C$100,0)+1,0)))="",INDIRECT(CONCATENATE("'2018-04'!R",TEXT(MATCH($C77,'2018-04'!$C$2:$C$100,0)+1,0)))="")),"Н/Д",INDIRECT(CONCATENATE("'2018-05'!R",TEXT(MATCH($C77,'2018-05'!$C$2:$C$100,0)+1,0)))-INDIRECT(CONCATENATE("'2018-04'!R",TEXT(MATCH($C77,'2018-04'!$C$2:$C$100,0)+1,0))))</f>
        <v>59133171.909999996</v>
      </c>
      <c r="S77" s="17">
        <f ca="1">IF(OR(INDIRECT(CONCATENATE("'2018-05'!S",TEXT(MATCH($C77,'2018-05'!$C$2:$C$100,0)+1,0)))="",INDIRECT(CONCATENATE("'2018-04'!S",TEXT(MATCH($C77,'2018-04'!$C$2:$C$100,0)+1,0)))="",AND(INDIRECT(CONCATENATE("'2018-05'!S",TEXT(MATCH($C77,'2018-05'!$C$2:$C$100,0)+1,0)))="",INDIRECT(CONCATENATE("'2018-04'!S",TEXT(MATCH($C77,'2018-04'!$C$2:$C$100,0)+1,0)))="")),"Н/Д",INDIRECT(CONCATENATE("'2018-05'!S",TEXT(MATCH($C77,'2018-05'!$C$2:$C$100,0)+1,0)))-INDIRECT(CONCATENATE("'2018-04'!S",TEXT(MATCH($C77,'2018-04'!$C$2:$C$100,0)+1,0))))</f>
        <v>309578.53999999998</v>
      </c>
      <c r="T77" s="17">
        <f ca="1">IF(OR(INDIRECT(CONCATENATE("'2018-05'!T",TEXT(MATCH($C77,'2018-05'!$C$2:$C$100,0)+1,0)))="",INDIRECT(CONCATENATE("'2018-04'!T",TEXT(MATCH($C77,'2018-04'!$C$2:$C$100,0)+1,0)))="",AND(INDIRECT(CONCATENATE("'2018-05'!T",TEXT(MATCH($C77,'2018-05'!$C$2:$C$100,0)+1,0)))="",INDIRECT(CONCATENATE("'2018-04'!T",TEXT(MATCH($C77,'2018-04'!$C$2:$C$100,0)+1,0)))="")),"Н/Д",INDIRECT(CONCATENATE("'2018-05'!T",TEXT(MATCH($C77,'2018-05'!$C$2:$C$100,0)+1,0)))-INDIRECT(CONCATENATE("'2018-04'!T",TEXT(MATCH($C77,'2018-04'!$C$2:$C$100,0)+1,0))))</f>
        <v>74113678.150000006</v>
      </c>
      <c r="U77" s="17">
        <f ca="1">IF(OR(INDIRECT(CONCATENATE("'2018-05'!U",TEXT(MATCH($C77,'2018-05'!$C$2:$C$100,0)+1,0)))="",INDIRECT(CONCATENATE("'2018-04'!U",TEXT(MATCH($C77,'2018-04'!$C$2:$C$100,0)+1,0)))="",AND(INDIRECT(CONCATENATE("'2018-05'!U",TEXT(MATCH($C77,'2018-05'!$C$2:$C$100,0)+1,0)))="",INDIRECT(CONCATENATE("'2018-04'!U",TEXT(MATCH($C77,'2018-04'!$C$2:$C$100,0)+1,0)))="")),"Н/Д",INDIRECT(CONCATENATE("'2018-05'!U",TEXT(MATCH($C77,'2018-05'!$C$2:$C$100,0)+1,0)))-INDIRECT(CONCATENATE("'2018-04'!U",TEXT(MATCH($C77,'2018-04'!$C$2:$C$100,0)+1,0))))</f>
        <v>28933313.339999996</v>
      </c>
      <c r="V77" s="17">
        <f ca="1">IF(OR(INDIRECT(CONCATENATE("'2018-05'!V",TEXT(MATCH($C77,'2018-05'!$C$2:$C$100,0)+1,0)))="",INDIRECT(CONCATENATE("'2018-04'!V",TEXT(MATCH($C77,'2018-04'!$C$2:$C$100,0)+1,0)))="",AND(INDIRECT(CONCATENATE("'2018-05'!V",TEXT(MATCH($C77,'2018-05'!$C$2:$C$100,0)+1,0)))="",INDIRECT(CONCATENATE("'2018-04'!V",TEXT(MATCH($C77,'2018-04'!$C$2:$C$100,0)+1,0)))="")),"Н/Д",INDIRECT(CONCATENATE("'2018-05'!V",TEXT(MATCH($C77,'2018-05'!$C$2:$C$100,0)+1,0)))-INDIRECT(CONCATENATE("'2018-04'!V",TEXT(MATCH($C77,'2018-04'!$C$2:$C$100,0)+1,0))))</f>
        <v>1036952176.9900002</v>
      </c>
      <c r="W77" s="17">
        <f ca="1">IF(OR(INDIRECT(CONCATENATE("'2018-05'!W",TEXT(MATCH($C77,'2018-05'!$C$2:$C$100,0)+1,0)))="",INDIRECT(CONCATENATE("'2018-04'!W",TEXT(MATCH($C77,'2018-04'!$C$2:$C$100,0)+1,0)))="",AND(INDIRECT(CONCATENATE("'2018-05'!W",TEXT(MATCH($C77,'2018-05'!$C$2:$C$100,0)+1,0)))="",INDIRECT(CONCATENATE("'2018-04'!W",TEXT(MATCH($C77,'2018-04'!$C$2:$C$100,0)+1,0)))="")),"Н/Д",INDIRECT(CONCATENATE("'2018-05'!W",TEXT(MATCH($C77,'2018-05'!$C$2:$C$100,0)+1,0)))-INDIRECT(CONCATENATE("'2018-04'!W",TEXT(MATCH($C77,'2018-04'!$C$2:$C$100,0)+1,0))))</f>
        <v>21862119123.799995</v>
      </c>
    </row>
    <row r="78" spans="1:23" x14ac:dyDescent="0.25">
      <c r="A78" s="2" t="s">
        <v>87</v>
      </c>
      <c r="B78" s="2" t="s">
        <v>104</v>
      </c>
      <c r="C78" s="15">
        <v>78000000</v>
      </c>
      <c r="D78" s="2" t="s">
        <v>208</v>
      </c>
      <c r="E78" s="17">
        <f ca="1">IF(OR(INDIRECT(CONCATENATE("'2018-05'!E",TEXT(MATCH($C78,'2018-05'!$C$2:$C$100,0)+1,0)))="",INDIRECT(CONCATENATE("'2018-04'!E",TEXT(MATCH($C78,'2018-04'!$C$2:$C$100,0)+1,0)))="",AND(INDIRECT(CONCATENATE("'2018-05'!E",TEXT(MATCH($C78,'2018-05'!$C$2:$C$100,0)+1,0)))="",INDIRECT(CONCATENATE("'2018-04'!E",TEXT(MATCH($C78,'2018-04'!$C$2:$C$100,0)+1,0)))="")),"Н/Д",INDIRECT(CONCATENATE("'2018-05'!E",TEXT(MATCH($C78,'2018-05'!$C$2:$C$100,0)+1,0)))-INDIRECT(CONCATENATE("'2018-04'!E",TEXT(MATCH($C78,'2018-04'!$C$2:$C$100,0)+1,0))))</f>
        <v>7245980554.8299999</v>
      </c>
      <c r="F78" s="17">
        <f ca="1">IF(OR(INDIRECT(CONCATENATE("'2018-05'!F",TEXT(MATCH($C78,'2018-05'!$C$2:$C$100,0)+1,0)))="",INDIRECT(CONCATENATE("'2018-04'!F",TEXT(MATCH($C78,'2018-04'!$C$2:$C$100,0)+1,0)))="",AND(INDIRECT(CONCATENATE("'2018-05'!F",TEXT(MATCH($C78,'2018-05'!$C$2:$C$100,0)+1,0)))="",INDIRECT(CONCATENATE("'2018-04'!F",TEXT(MATCH($C78,'2018-04'!$C$2:$C$100,0)+1,0)))="")),"Н/Д",INDIRECT(CONCATENATE("'2018-05'!F",TEXT(MATCH($C78,'2018-05'!$C$2:$C$100,0)+1,0)))-INDIRECT(CONCATENATE("'2018-04'!F",TEXT(MATCH($C78,'2018-04'!$C$2:$C$100,0)+1,0))))</f>
        <v>6590053844.0300007</v>
      </c>
      <c r="G78" s="17">
        <f ca="1">IF(OR(INDIRECT(CONCATENATE("'2018-05'!G",TEXT(MATCH($C78,'2018-05'!$C$2:$C$100,0)+1,0)))="",INDIRECT(CONCATENATE("'2018-04'!G",TEXT(MATCH($C78,'2018-04'!$C$2:$C$100,0)+1,0)))="",AND(INDIRECT(CONCATENATE("'2018-05'!G",TEXT(MATCH($C78,'2018-05'!$C$2:$C$100,0)+1,0)))="",INDIRECT(CONCATENATE("'2018-04'!G",TEXT(MATCH($C78,'2018-04'!$C$2:$C$100,0)+1,0)))="")),"Н/Д",INDIRECT(CONCATENATE("'2018-05'!G",TEXT(MATCH($C78,'2018-05'!$C$2:$C$100,0)+1,0)))-INDIRECT(CONCATENATE("'2018-04'!G",TEXT(MATCH($C78,'2018-04'!$C$2:$C$100,0)+1,0))))</f>
        <v>667041098.1500001</v>
      </c>
      <c r="H78" s="17">
        <f ca="1">IF(OR(INDIRECT(CONCATENATE("'2018-05'!H",TEXT(MATCH($C78,'2018-05'!$C$2:$C$100,0)+1,0)))="",INDIRECT(CONCATENATE("'2018-04'!H",TEXT(MATCH($C78,'2018-04'!$C$2:$C$100,0)+1,0)))="",AND(INDIRECT(CONCATENATE("'2018-05'!H",TEXT(MATCH($C78,'2018-05'!$C$2:$C$100,0)+1,0)))="",INDIRECT(CONCATENATE("'2018-04'!H",TEXT(MATCH($C78,'2018-04'!$C$2:$C$100,0)+1,0)))="")),"Н/Д",INDIRECT(CONCATENATE("'2018-05'!H",TEXT(MATCH($C78,'2018-05'!$C$2:$C$100,0)+1,0)))-INDIRECT(CONCATENATE("'2018-04'!H",TEXT(MATCH($C78,'2018-04'!$C$2:$C$100,0)+1,0))))</f>
        <v>1950675809.6199999</v>
      </c>
      <c r="I78" s="17">
        <f ca="1">IF(OR(INDIRECT(CONCATENATE("'2018-05'!I",TEXT(MATCH($C78,'2018-05'!$C$2:$C$100,0)+1,0)))="",INDIRECT(CONCATENATE("'2018-04'!I",TEXT(MATCH($C78,'2018-04'!$C$2:$C$100,0)+1,0)))="",AND(INDIRECT(CONCATENATE("'2018-05'!I",TEXT(MATCH($C78,'2018-05'!$C$2:$C$100,0)+1,0)))="",INDIRECT(CONCATENATE("'2018-04'!I",TEXT(MATCH($C78,'2018-04'!$C$2:$C$100,0)+1,0)))="")),"Н/Д",INDIRECT(CONCATENATE("'2018-05'!I",TEXT(MATCH($C78,'2018-05'!$C$2:$C$100,0)+1,0)))-INDIRECT(CONCATENATE("'2018-04'!I",TEXT(MATCH($C78,'2018-04'!$C$2:$C$100,0)+1,0))))</f>
        <v>901084167.62999988</v>
      </c>
      <c r="J78" s="17" t="str">
        <f ca="1">IF(OR(INDIRECT(CONCATENATE("'2018-05'!J",TEXT(MATCH($C78,'2018-05'!$C$2:$C$100,0)+1,0)))="",INDIRECT(CONCATENATE("'2018-04'!J",TEXT(MATCH($C78,'2018-04'!$C$2:$C$100,0)+1,0)))="",AND(INDIRECT(CONCATENATE("'2018-05'!J",TEXT(MATCH($C78,'2018-05'!$C$2:$C$100,0)+1,0)))="",INDIRECT(CONCATENATE("'2018-04'!J",TEXT(MATCH($C78,'2018-04'!$C$2:$C$100,0)+1,0)))="")),"Н/Д",INDIRECT(CONCATENATE("'2018-05'!J",TEXT(MATCH($C78,'2018-05'!$C$2:$C$100,0)+1,0)))-INDIRECT(CONCATENATE("'2018-04'!J",TEXT(MATCH($C78,'2018-04'!$C$2:$C$100,0)+1,0))))</f>
        <v>Н/Д</v>
      </c>
      <c r="K78" s="17">
        <f ca="1">IF(OR(INDIRECT(CONCATENATE("'2018-05'!K",TEXT(MATCH($C78,'2018-05'!$C$2:$C$100,0)+1,0)))="",INDIRECT(CONCATENATE("'2018-04'!K",TEXT(MATCH($C78,'2018-04'!$C$2:$C$100,0)+1,0)))="",AND(INDIRECT(CONCATENATE("'2018-05'!K",TEXT(MATCH($C78,'2018-05'!$C$2:$C$100,0)+1,0)))="",INDIRECT(CONCATENATE("'2018-04'!K",TEXT(MATCH($C78,'2018-04'!$C$2:$C$100,0)+1,0)))="")),"Н/Д",INDIRECT(CONCATENATE("'2018-05'!K",TEXT(MATCH($C78,'2018-05'!$C$2:$C$100,0)+1,0)))-INDIRECT(CONCATENATE("'2018-04'!K",TEXT(MATCH($C78,'2018-04'!$C$2:$C$100,0)+1,0))))</f>
        <v>841383040.11000013</v>
      </c>
      <c r="L78" s="17">
        <f ca="1">IF(OR(INDIRECT(CONCATENATE("'2018-05'!L",TEXT(MATCH($C78,'2018-05'!$C$2:$C$100,0)+1,0)))="",INDIRECT(CONCATENATE("'2018-04'!L",TEXT(MATCH($C78,'2018-04'!$C$2:$C$100,0)+1,0)))="",AND(INDIRECT(CONCATENATE("'2018-05'!L",TEXT(MATCH($C78,'2018-05'!$C$2:$C$100,0)+1,0)))="",INDIRECT(CONCATENATE("'2018-04'!L",TEXT(MATCH($C78,'2018-04'!$C$2:$C$100,0)+1,0)))="")),"Н/Д",INDIRECT(CONCATENATE("'2018-05'!L",TEXT(MATCH($C78,'2018-05'!$C$2:$C$100,0)+1,0)))-INDIRECT(CONCATENATE("'2018-04'!L",TEXT(MATCH($C78,'2018-04'!$C$2:$C$100,0)+1,0))))</f>
        <v>1903926593.0299997</v>
      </c>
      <c r="M78" s="17">
        <f ca="1">IF(OR(INDIRECT(CONCATENATE("'2018-05'!M",TEXT(MATCH($C78,'2018-05'!$C$2:$C$100,0)+1,0)))="",INDIRECT(CONCATENATE("'2018-04'!M",TEXT(MATCH($C78,'2018-04'!$C$2:$C$100,0)+1,0)))="",AND(INDIRECT(CONCATENATE("'2018-05'!M",TEXT(MATCH($C78,'2018-05'!$C$2:$C$100,0)+1,0)))="",INDIRECT(CONCATENATE("'2018-04'!M",TEXT(MATCH($C78,'2018-04'!$C$2:$C$100,0)+1,0)))="")),"Н/Д",INDIRECT(CONCATENATE("'2018-05'!M",TEXT(MATCH($C78,'2018-05'!$C$2:$C$100,0)+1,0)))-INDIRECT(CONCATENATE("'2018-04'!M",TEXT(MATCH($C78,'2018-04'!$C$2:$C$100,0)+1,0))))</f>
        <v>1135067.69</v>
      </c>
      <c r="N78" s="17">
        <f ca="1">IF(OR(INDIRECT(CONCATENATE("'2018-05'!N",TEXT(MATCH($C78,'2018-05'!$C$2:$C$100,0)+1,0)))="",INDIRECT(CONCATENATE("'2018-04'!N",TEXT(MATCH($C78,'2018-04'!$C$2:$C$100,0)+1,0)))="",AND(INDIRECT(CONCATENATE("'2018-05'!N",TEXT(MATCH($C78,'2018-05'!$C$2:$C$100,0)+1,0)))="",INDIRECT(CONCATENATE("'2018-04'!N",TEXT(MATCH($C78,'2018-04'!$C$2:$C$100,0)+1,0)))="")),"Н/Д",INDIRECT(CONCATENATE("'2018-05'!N",TEXT(MATCH($C78,'2018-05'!$C$2:$C$100,0)+1,0)))-INDIRECT(CONCATENATE("'2018-04'!NE",TEXT(MATCH($C78,'2018-04'!$C$2:$C$100,0)+1,0))))</f>
        <v>128227945.26000001</v>
      </c>
      <c r="O78" s="17">
        <f ca="1">IF(OR(INDIRECT(CONCATENATE("'2018-05'!O",TEXT(MATCH($C78,'2018-05'!$C$2:$C$100,0)+1,0)))="",INDIRECT(CONCATENATE("'2018-04'!O",TEXT(MATCH($C78,'2018-04'!$C$2:$C$100,0)+1,0)))="",AND(INDIRECT(CONCATENATE("'2018-05'!O",TEXT(MATCH($C78,'2018-05'!$C$2:$C$100,0)+1,0)))="",INDIRECT(CONCATENATE("'2018-04'!O",TEXT(MATCH($C78,'2018-04'!$C$2:$C$100,0)+1,0)))="")),"Н/Д",INDIRECT(CONCATENATE("'2018-05'!O",TEXT(MATCH($C78,'2018-05'!$C$2:$C$100,0)+1,0)))-INDIRECT(CONCATENATE("'2018-04'!O",TEXT(MATCH($C78,'2018-04'!$C$2:$C$100,0)+1,0))))</f>
        <v>60821.050000000047</v>
      </c>
      <c r="P78" s="17">
        <f ca="1">IF(OR(INDIRECT(CONCATENATE("'2018-05'!P",TEXT(MATCH($C78,'2018-05'!$C$2:$C$100,0)+1,0)))="",INDIRECT(CONCATENATE("'2018-04'!P",TEXT(MATCH($C78,'2018-04'!$C$2:$C$100,0)+1,0)))="",AND(INDIRECT(CONCATENATE("'2018-05'!P",TEXT(MATCH($C78,'2018-05'!$C$2:$C$100,0)+1,0)))="",INDIRECT(CONCATENATE("'2018-04'!P",TEXT(MATCH($C78,'2018-04'!$C$2:$C$100,0)+1,0)))="")),"Н/Д",INDIRECT(CONCATENATE("'2018-05'!P",TEXT(MATCH($C78,'2018-05'!$C$2:$C$100,0)+1,0)))-INDIRECT(CONCATENATE("'2018-04'!P",TEXT(MATCH($C78,'2018-04'!$C$2:$C$100,0)+1,0))))</f>
        <v>109767645.40999997</v>
      </c>
      <c r="Q78" s="17">
        <f ca="1">IF(OR(INDIRECT(CONCATENATE("'2018-05'!Q",TEXT(MATCH($C78,'2018-05'!$C$2:$C$100,0)+1,0)))="",INDIRECT(CONCATENATE("'2018-04'!Q",TEXT(MATCH($C78,'2018-04'!$C$2:$C$100,0)+1,0)))="",AND(INDIRECT(CONCATENATE("'2018-05'!Q",TEXT(MATCH($C78,'2018-05'!$C$2:$C$100,0)+1,0)))="",INDIRECT(CONCATENATE("'2018-04'!Q",TEXT(MATCH($C78,'2018-04'!$C$2:$C$100,0)+1,0)))="")),"Н/Д",INDIRECT(CONCATENATE("'2018-05'!Q",TEXT(MATCH($C78,'2018-05'!$C$2:$C$100,0)+1,0)))-INDIRECT(CONCATENATE("'2018-04'!Q",TEXT(MATCH($C78,'2018-04'!$C$2:$C$100,0)+1,0))))</f>
        <v>19366868.590000004</v>
      </c>
      <c r="R78" s="17">
        <f ca="1">IF(OR(INDIRECT(CONCATENATE("'2018-05'!R",TEXT(MATCH($C78,'2018-05'!$C$2:$C$100,0)+1,0)))="",INDIRECT(CONCATENATE("'2018-04'!R",TEXT(MATCH($C78,'2018-04'!$C$2:$C$100,0)+1,0)))="",AND(INDIRECT(CONCATENATE("'2018-05'!R",TEXT(MATCH($C78,'2018-05'!$C$2:$C$100,0)+1,0)))="",INDIRECT(CONCATENATE("'2018-04'!R",TEXT(MATCH($C78,'2018-04'!$C$2:$C$100,0)+1,0)))="")),"Н/Д",INDIRECT(CONCATENATE("'2018-05'!R",TEXT(MATCH($C78,'2018-05'!$C$2:$C$100,0)+1,0)))-INDIRECT(CONCATENATE("'2018-04'!R",TEXT(MATCH($C78,'2018-04'!$C$2:$C$100,0)+1,0))))</f>
        <v>60414888.770000011</v>
      </c>
      <c r="S78" s="17" t="str">
        <f ca="1">IF(OR(INDIRECT(CONCATENATE("'2018-05'!S",TEXT(MATCH($C78,'2018-05'!$C$2:$C$100,0)+1,0)))="",INDIRECT(CONCATENATE("'2018-04'!S",TEXT(MATCH($C78,'2018-04'!$C$2:$C$100,0)+1,0)))="",AND(INDIRECT(CONCATENATE("'2018-05'!S",TEXT(MATCH($C78,'2018-05'!$C$2:$C$100,0)+1,0)))="",INDIRECT(CONCATENATE("'2018-04'!S",TEXT(MATCH($C78,'2018-04'!$C$2:$C$100,0)+1,0)))="")),"Н/Д",INDIRECT(CONCATENATE("'2018-05'!S",TEXT(MATCH($C78,'2018-05'!$C$2:$C$100,0)+1,0)))-INDIRECT(CONCATENATE("'2018-04'!S",TEXT(MATCH($C78,'2018-04'!$C$2:$C$100,0)+1,0))))</f>
        <v>Н/Д</v>
      </c>
      <c r="T78" s="17">
        <f ca="1">IF(OR(INDIRECT(CONCATENATE("'2018-05'!T",TEXT(MATCH($C78,'2018-05'!$C$2:$C$100,0)+1,0)))="",INDIRECT(CONCATENATE("'2018-04'!T",TEXT(MATCH($C78,'2018-04'!$C$2:$C$100,0)+1,0)))="",AND(INDIRECT(CONCATENATE("'2018-05'!T",TEXT(MATCH($C78,'2018-05'!$C$2:$C$100,0)+1,0)))="",INDIRECT(CONCATENATE("'2018-04'!T",TEXT(MATCH($C78,'2018-04'!$C$2:$C$100,0)+1,0)))="")),"Н/Д",INDIRECT(CONCATENATE("'2018-05'!T",TEXT(MATCH($C78,'2018-05'!$C$2:$C$100,0)+1,0)))-INDIRECT(CONCATENATE("'2018-04'!T",TEXT(MATCH($C78,'2018-04'!$C$2:$C$100,0)+1,0))))</f>
        <v>58193083.199999988</v>
      </c>
      <c r="U78" s="17">
        <f ca="1">IF(OR(INDIRECT(CONCATENATE("'2018-05'!U",TEXT(MATCH($C78,'2018-05'!$C$2:$C$100,0)+1,0)))="",INDIRECT(CONCATENATE("'2018-04'!U",TEXT(MATCH($C78,'2018-04'!$C$2:$C$100,0)+1,0)))="",AND(INDIRECT(CONCATENATE("'2018-05'!U",TEXT(MATCH($C78,'2018-05'!$C$2:$C$100,0)+1,0)))="",INDIRECT(CONCATENATE("'2018-04'!U",TEXT(MATCH($C78,'2018-04'!$C$2:$C$100,0)+1,0)))="")),"Н/Д",INDIRECT(CONCATENATE("'2018-05'!U",TEXT(MATCH($C78,'2018-05'!$C$2:$C$100,0)+1,0)))-INDIRECT(CONCATENATE("'2018-04'!U",TEXT(MATCH($C78,'2018-04'!$C$2:$C$100,0)+1,0))))</f>
        <v>11644862.240000002</v>
      </c>
      <c r="V78" s="17">
        <f ca="1">IF(OR(INDIRECT(CONCATENATE("'2018-05'!V",TEXT(MATCH($C78,'2018-05'!$C$2:$C$100,0)+1,0)))="",INDIRECT(CONCATENATE("'2018-04'!V",TEXT(MATCH($C78,'2018-04'!$C$2:$C$100,0)+1,0)))="",AND(INDIRECT(CONCATENATE("'2018-05'!V",TEXT(MATCH($C78,'2018-05'!$C$2:$C$100,0)+1,0)))="",INDIRECT(CONCATENATE("'2018-04'!V",TEXT(MATCH($C78,'2018-04'!$C$2:$C$100,0)+1,0)))="")),"Н/Д",INDIRECT(CONCATENATE("'2018-05'!V",TEXT(MATCH($C78,'2018-05'!$C$2:$C$100,0)+1,0)))-INDIRECT(CONCATENATE("'2018-04'!V",TEXT(MATCH($C78,'2018-04'!$C$2:$C$100,0)+1,0))))</f>
        <v>655926710.79999995</v>
      </c>
      <c r="W78" s="17">
        <f ca="1">IF(OR(INDIRECT(CONCATENATE("'2018-05'!W",TEXT(MATCH($C78,'2018-05'!$C$2:$C$100,0)+1,0)))="",INDIRECT(CONCATENATE("'2018-04'!W",TEXT(MATCH($C78,'2018-04'!$C$2:$C$100,0)+1,0)))="",AND(INDIRECT(CONCATENATE("'2018-05'!W",TEXT(MATCH($C78,'2018-05'!$C$2:$C$100,0)+1,0)))="",INDIRECT(CONCATENATE("'2018-04'!W",TEXT(MATCH($C78,'2018-04'!$C$2:$C$100,0)+1,0)))="")),"Н/Д",INDIRECT(CONCATENATE("'2018-05'!W",TEXT(MATCH($C78,'2018-05'!$C$2:$C$100,0)+1,0)))-INDIRECT(CONCATENATE("'2018-04'!W",TEXT(MATCH($C78,'2018-04'!$C$2:$C$100,0)+1,0))))</f>
        <v>21053577919.709999</v>
      </c>
    </row>
    <row r="79" spans="1:23" x14ac:dyDescent="0.25">
      <c r="A79" s="2" t="s">
        <v>87</v>
      </c>
      <c r="B79" s="2" t="s">
        <v>105</v>
      </c>
      <c r="C79" s="15">
        <v>55000000</v>
      </c>
      <c r="D79" s="2" t="s">
        <v>208</v>
      </c>
      <c r="E79" s="17">
        <f ca="1">IF(OR(INDIRECT(CONCATENATE("'2018-05'!E",TEXT(MATCH($C79,'2018-05'!$C$2:$C$100,0)+1,0)))="",INDIRECT(CONCATENATE("'2018-04'!E",TEXT(MATCH($C79,'2018-04'!$C$2:$C$100,0)+1,0)))="",AND(INDIRECT(CONCATENATE("'2018-05'!E",TEXT(MATCH($C79,'2018-05'!$C$2:$C$100,0)+1,0)))="",INDIRECT(CONCATENATE("'2018-04'!E",TEXT(MATCH($C79,'2018-04'!$C$2:$C$100,0)+1,0)))="")),"Н/Д",INDIRECT(CONCATENATE("'2018-05'!E",TEXT(MATCH($C79,'2018-05'!$C$2:$C$100,0)+1,0)))-INDIRECT(CONCATENATE("'2018-04'!E",TEXT(MATCH($C79,'2018-04'!$C$2:$C$100,0)+1,0))))</f>
        <v>343353607.45000005</v>
      </c>
      <c r="F79" s="17">
        <f ca="1">IF(OR(INDIRECT(CONCATENATE("'2018-05'!F",TEXT(MATCH($C79,'2018-05'!$C$2:$C$100,0)+1,0)))="",INDIRECT(CONCATENATE("'2018-04'!F",TEXT(MATCH($C79,'2018-04'!$C$2:$C$100,0)+1,0)))="",AND(INDIRECT(CONCATENATE("'2018-05'!F",TEXT(MATCH($C79,'2018-05'!$C$2:$C$100,0)+1,0)))="",INDIRECT(CONCATENATE("'2018-04'!F",TEXT(MATCH($C79,'2018-04'!$C$2:$C$100,0)+1,0)))="")),"Н/Д",INDIRECT(CONCATENATE("'2018-05'!F",TEXT(MATCH($C79,'2018-05'!$C$2:$C$100,0)+1,0)))-INDIRECT(CONCATENATE("'2018-04'!F",TEXT(MATCH($C79,'2018-04'!$C$2:$C$100,0)+1,0))))</f>
        <v>252419524.0999999</v>
      </c>
      <c r="G79" s="17">
        <f ca="1">IF(OR(INDIRECT(CONCATENATE("'2018-05'!G",TEXT(MATCH($C79,'2018-05'!$C$2:$C$100,0)+1,0)))="",INDIRECT(CONCATENATE("'2018-04'!G",TEXT(MATCH($C79,'2018-04'!$C$2:$C$100,0)+1,0)))="",AND(INDIRECT(CONCATENATE("'2018-05'!G",TEXT(MATCH($C79,'2018-05'!$C$2:$C$100,0)+1,0)))="",INDIRECT(CONCATENATE("'2018-04'!G",TEXT(MATCH($C79,'2018-04'!$C$2:$C$100,0)+1,0)))="")),"Н/Д",INDIRECT(CONCATENATE("'2018-05'!G",TEXT(MATCH($C79,'2018-05'!$C$2:$C$100,0)+1,0)))-INDIRECT(CONCATENATE("'2018-04'!G",TEXT(MATCH($C79,'2018-04'!$C$2:$C$100,0)+1,0))))</f>
        <v>48319030.639999993</v>
      </c>
      <c r="H79" s="17">
        <f ca="1">IF(OR(INDIRECT(CONCATENATE("'2018-05'!H",TEXT(MATCH($C79,'2018-05'!$C$2:$C$100,0)+1,0)))="",INDIRECT(CONCATENATE("'2018-04'!H",TEXT(MATCH($C79,'2018-04'!$C$2:$C$100,0)+1,0)))="",AND(INDIRECT(CONCATENATE("'2018-05'!H",TEXT(MATCH($C79,'2018-05'!$C$2:$C$100,0)+1,0)))="",INDIRECT(CONCATENATE("'2018-04'!H",TEXT(MATCH($C79,'2018-04'!$C$2:$C$100,0)+1,0)))="")),"Н/Д",INDIRECT(CONCATENATE("'2018-05'!H",TEXT(MATCH($C79,'2018-05'!$C$2:$C$100,0)+1,0)))-INDIRECT(CONCATENATE("'2018-04'!H",TEXT(MATCH($C79,'2018-04'!$C$2:$C$100,0)+1,0))))</f>
        <v>110223212.06999999</v>
      </c>
      <c r="I79" s="17">
        <f ca="1">IF(OR(INDIRECT(CONCATENATE("'2018-05'!I",TEXT(MATCH($C79,'2018-05'!$C$2:$C$100,0)+1,0)))="",INDIRECT(CONCATENATE("'2018-04'!I",TEXT(MATCH($C79,'2018-04'!$C$2:$C$100,0)+1,0)))="",AND(INDIRECT(CONCATENATE("'2018-05'!I",TEXT(MATCH($C79,'2018-05'!$C$2:$C$100,0)+1,0)))="",INDIRECT(CONCATENATE("'2018-04'!I",TEXT(MATCH($C79,'2018-04'!$C$2:$C$100,0)+1,0)))="")),"Н/Д",INDIRECT(CONCATENATE("'2018-05'!I",TEXT(MATCH($C79,'2018-05'!$C$2:$C$100,0)+1,0)))-INDIRECT(CONCATENATE("'2018-04'!I",TEXT(MATCH($C79,'2018-04'!$C$2:$C$100,0)+1,0))))</f>
        <v>12226114.260000005</v>
      </c>
      <c r="J79" s="17">
        <f ca="1">IF(OR(INDIRECT(CONCATENATE("'2018-05'!J",TEXT(MATCH($C79,'2018-05'!$C$2:$C$100,0)+1,0)))="",INDIRECT(CONCATENATE("'2018-04'!J",TEXT(MATCH($C79,'2018-04'!$C$2:$C$100,0)+1,0)))="",AND(INDIRECT(CONCATENATE("'2018-05'!J",TEXT(MATCH($C79,'2018-05'!$C$2:$C$100,0)+1,0)))="",INDIRECT(CONCATENATE("'2018-04'!J",TEXT(MATCH($C79,'2018-04'!$C$2:$C$100,0)+1,0)))="")),"Н/Д",INDIRECT(CONCATENATE("'2018-05'!J",TEXT(MATCH($C79,'2018-05'!$C$2:$C$100,0)+1,0)))-INDIRECT(CONCATENATE("'2018-04'!J",TEXT(MATCH($C79,'2018-04'!$C$2:$C$100,0)+1,0))))</f>
        <v>4977775.3400000036</v>
      </c>
      <c r="K79" s="17">
        <f ca="1">IF(OR(INDIRECT(CONCATENATE("'2018-05'!K",TEXT(MATCH($C79,'2018-05'!$C$2:$C$100,0)+1,0)))="",INDIRECT(CONCATENATE("'2018-04'!K",TEXT(MATCH($C79,'2018-04'!$C$2:$C$100,0)+1,0)))="",AND(INDIRECT(CONCATENATE("'2018-05'!K",TEXT(MATCH($C79,'2018-05'!$C$2:$C$100,0)+1,0)))="",INDIRECT(CONCATENATE("'2018-04'!K",TEXT(MATCH($C79,'2018-04'!$C$2:$C$100,0)+1,0)))="")),"Н/Д",INDIRECT(CONCATENATE("'2018-05'!K",TEXT(MATCH($C79,'2018-05'!$C$2:$C$100,0)+1,0)))-INDIRECT(CONCATENATE("'2018-04'!K",TEXT(MATCH($C79,'2018-04'!$C$2:$C$100,0)+1,0))))</f>
        <v>11398244.879999999</v>
      </c>
      <c r="L79" s="17">
        <f ca="1">IF(OR(INDIRECT(CONCATENATE("'2018-05'!L",TEXT(MATCH($C79,'2018-05'!$C$2:$C$100,0)+1,0)))="",INDIRECT(CONCATENATE("'2018-04'!L",TEXT(MATCH($C79,'2018-04'!$C$2:$C$100,0)+1,0)))="",AND(INDIRECT(CONCATENATE("'2018-05'!L",TEXT(MATCH($C79,'2018-05'!$C$2:$C$100,0)+1,0)))="",INDIRECT(CONCATENATE("'2018-04'!L",TEXT(MATCH($C79,'2018-04'!$C$2:$C$100,0)+1,0)))="")),"Н/Д",INDIRECT(CONCATENATE("'2018-05'!L",TEXT(MATCH($C79,'2018-05'!$C$2:$C$100,0)+1,0)))-INDIRECT(CONCATENATE("'2018-04'!L",TEXT(MATCH($C79,'2018-04'!$C$2:$C$100,0)+1,0))))</f>
        <v>49031284.57</v>
      </c>
      <c r="M79" s="17" t="str">
        <f ca="1">IF(OR(INDIRECT(CONCATENATE("'2018-05'!M",TEXT(MATCH($C79,'2018-05'!$C$2:$C$100,0)+1,0)))="",INDIRECT(CONCATENATE("'2018-04'!M",TEXT(MATCH($C79,'2018-04'!$C$2:$C$100,0)+1,0)))="",AND(INDIRECT(CONCATENATE("'2018-05'!M",TEXT(MATCH($C79,'2018-05'!$C$2:$C$100,0)+1,0)))="",INDIRECT(CONCATENATE("'2018-04'!M",TEXT(MATCH($C79,'2018-04'!$C$2:$C$100,0)+1,0)))="")),"Н/Д",INDIRECT(CONCATENATE("'2018-05'!M",TEXT(MATCH($C79,'2018-05'!$C$2:$C$100,0)+1,0)))-INDIRECT(CONCATENATE("'2018-04'!M",TEXT(MATCH($C79,'2018-04'!$C$2:$C$100,0)+1,0))))</f>
        <v>Н/Д</v>
      </c>
      <c r="N79" s="17">
        <f ca="1">IF(OR(INDIRECT(CONCATENATE("'2018-05'!N",TEXT(MATCH($C79,'2018-05'!$C$2:$C$100,0)+1,0)))="",INDIRECT(CONCATENATE("'2018-04'!N",TEXT(MATCH($C79,'2018-04'!$C$2:$C$100,0)+1,0)))="",AND(INDIRECT(CONCATENATE("'2018-05'!N",TEXT(MATCH($C79,'2018-05'!$C$2:$C$100,0)+1,0)))="",INDIRECT(CONCATENATE("'2018-04'!N",TEXT(MATCH($C79,'2018-04'!$C$2:$C$100,0)+1,0)))="")),"Н/Д",INDIRECT(CONCATENATE("'2018-05'!N",TEXT(MATCH($C79,'2018-05'!$C$2:$C$100,0)+1,0)))-INDIRECT(CONCATENATE("'2018-04'!NE",TEXT(MATCH($C79,'2018-04'!$C$2:$C$100,0)+1,0))))</f>
        <v>3464273.18</v>
      </c>
      <c r="O79" s="17" t="str">
        <f ca="1">IF(OR(INDIRECT(CONCATENATE("'2018-05'!O",TEXT(MATCH($C79,'2018-05'!$C$2:$C$100,0)+1,0)))="",INDIRECT(CONCATENATE("'2018-04'!O",TEXT(MATCH($C79,'2018-04'!$C$2:$C$100,0)+1,0)))="",AND(INDIRECT(CONCATENATE("'2018-05'!O",TEXT(MATCH($C79,'2018-05'!$C$2:$C$100,0)+1,0)))="",INDIRECT(CONCATENATE("'2018-04'!O",TEXT(MATCH($C79,'2018-04'!$C$2:$C$100,0)+1,0)))="")),"Н/Д",INDIRECT(CONCATENATE("'2018-05'!O",TEXT(MATCH($C79,'2018-05'!$C$2:$C$100,0)+1,0)))-INDIRECT(CONCATENATE("'2018-04'!O",TEXT(MATCH($C79,'2018-04'!$C$2:$C$100,0)+1,0))))</f>
        <v>Н/Д</v>
      </c>
      <c r="P79" s="17">
        <f ca="1">IF(OR(INDIRECT(CONCATENATE("'2018-05'!P",TEXT(MATCH($C79,'2018-05'!$C$2:$C$100,0)+1,0)))="",INDIRECT(CONCATENATE("'2018-04'!P",TEXT(MATCH($C79,'2018-04'!$C$2:$C$100,0)+1,0)))="",AND(INDIRECT(CONCATENATE("'2018-05'!P",TEXT(MATCH($C79,'2018-05'!$C$2:$C$100,0)+1,0)))="",INDIRECT(CONCATENATE("'2018-04'!P",TEXT(MATCH($C79,'2018-04'!$C$2:$C$100,0)+1,0)))="")),"Н/Д",INDIRECT(CONCATENATE("'2018-05'!P",TEXT(MATCH($C79,'2018-05'!$C$2:$C$100,0)+1,0)))-INDIRECT(CONCATENATE("'2018-04'!P",TEXT(MATCH($C79,'2018-04'!$C$2:$C$100,0)+1,0))))</f>
        <v>3523169.3499999996</v>
      </c>
      <c r="Q79" s="17">
        <f ca="1">IF(OR(INDIRECT(CONCATENATE("'2018-05'!Q",TEXT(MATCH($C79,'2018-05'!$C$2:$C$100,0)+1,0)))="",INDIRECT(CONCATENATE("'2018-04'!Q",TEXT(MATCH($C79,'2018-04'!$C$2:$C$100,0)+1,0)))="",AND(INDIRECT(CONCATENATE("'2018-05'!Q",TEXT(MATCH($C79,'2018-05'!$C$2:$C$100,0)+1,0)))="",INDIRECT(CONCATENATE("'2018-04'!Q",TEXT(MATCH($C79,'2018-04'!$C$2:$C$100,0)+1,0)))="")),"Н/Д",INDIRECT(CONCATENATE("'2018-05'!Q",TEXT(MATCH($C79,'2018-05'!$C$2:$C$100,0)+1,0)))-INDIRECT(CONCATENATE("'2018-04'!Q",TEXT(MATCH($C79,'2018-04'!$C$2:$C$100,0)+1,0))))</f>
        <v>5237781.58</v>
      </c>
      <c r="R79" s="17" t="str">
        <f ca="1">IF(OR(INDIRECT(CONCATENATE("'2018-05'!R",TEXT(MATCH($C79,'2018-05'!$C$2:$C$100,0)+1,0)))="",INDIRECT(CONCATENATE("'2018-04'!R",TEXT(MATCH($C79,'2018-04'!$C$2:$C$100,0)+1,0)))="",AND(INDIRECT(CONCATENATE("'2018-05'!R",TEXT(MATCH($C79,'2018-05'!$C$2:$C$100,0)+1,0)))="",INDIRECT(CONCATENATE("'2018-04'!R",TEXT(MATCH($C79,'2018-04'!$C$2:$C$100,0)+1,0)))="")),"Н/Д",INDIRECT(CONCATENATE("'2018-05'!R",TEXT(MATCH($C79,'2018-05'!$C$2:$C$100,0)+1,0)))-INDIRECT(CONCATENATE("'2018-04'!R",TEXT(MATCH($C79,'2018-04'!$C$2:$C$100,0)+1,0))))</f>
        <v>Н/Д</v>
      </c>
      <c r="S79" s="17">
        <f ca="1">IF(OR(INDIRECT(CONCATENATE("'2018-05'!S",TEXT(MATCH($C79,'2018-05'!$C$2:$C$100,0)+1,0)))="",INDIRECT(CONCATENATE("'2018-04'!S",TEXT(MATCH($C79,'2018-04'!$C$2:$C$100,0)+1,0)))="",AND(INDIRECT(CONCATENATE("'2018-05'!S",TEXT(MATCH($C79,'2018-05'!$C$2:$C$100,0)+1,0)))="",INDIRECT(CONCATENATE("'2018-04'!S",TEXT(MATCH($C79,'2018-04'!$C$2:$C$100,0)+1,0)))="")),"Н/Д",INDIRECT(CONCATENATE("'2018-05'!S",TEXT(MATCH($C79,'2018-05'!$C$2:$C$100,0)+1,0)))-INDIRECT(CONCATENATE("'2018-04'!S",TEXT(MATCH($C79,'2018-04'!$C$2:$C$100,0)+1,0))))</f>
        <v>293367.44000000006</v>
      </c>
      <c r="T79" s="17">
        <f ca="1">IF(OR(INDIRECT(CONCATENATE("'2018-05'!T",TEXT(MATCH($C79,'2018-05'!$C$2:$C$100,0)+1,0)))="",INDIRECT(CONCATENATE("'2018-04'!T",TEXT(MATCH($C79,'2018-04'!$C$2:$C$100,0)+1,0)))="",AND(INDIRECT(CONCATENATE("'2018-05'!T",TEXT(MATCH($C79,'2018-05'!$C$2:$C$100,0)+1,0)))="",INDIRECT(CONCATENATE("'2018-04'!T",TEXT(MATCH($C79,'2018-04'!$C$2:$C$100,0)+1,0)))="")),"Н/Д",INDIRECT(CONCATENATE("'2018-05'!T",TEXT(MATCH($C79,'2018-05'!$C$2:$C$100,0)+1,0)))-INDIRECT(CONCATENATE("'2018-04'!T",TEXT(MATCH($C79,'2018-04'!$C$2:$C$100,0)+1,0))))</f>
        <v>1458841.6600000001</v>
      </c>
      <c r="U79" s="17">
        <f ca="1">IF(OR(INDIRECT(CONCATENATE("'2018-05'!U",TEXT(MATCH($C79,'2018-05'!$C$2:$C$100,0)+1,0)))="",INDIRECT(CONCATENATE("'2018-04'!U",TEXT(MATCH($C79,'2018-04'!$C$2:$C$100,0)+1,0)))="",AND(INDIRECT(CONCATENATE("'2018-05'!U",TEXT(MATCH($C79,'2018-05'!$C$2:$C$100,0)+1,0)))="",INDIRECT(CONCATENATE("'2018-04'!U",TEXT(MATCH($C79,'2018-04'!$C$2:$C$100,0)+1,0)))="")),"Н/Д",INDIRECT(CONCATENATE("'2018-05'!U",TEXT(MATCH($C79,'2018-05'!$C$2:$C$100,0)+1,0)))-INDIRECT(CONCATENATE("'2018-04'!U",TEXT(MATCH($C79,'2018-04'!$C$2:$C$100,0)+1,0))))</f>
        <v>79151.650000000023</v>
      </c>
      <c r="V79" s="17">
        <f ca="1">IF(OR(INDIRECT(CONCATENATE("'2018-05'!V",TEXT(MATCH($C79,'2018-05'!$C$2:$C$100,0)+1,0)))="",INDIRECT(CONCATENATE("'2018-04'!V",TEXT(MATCH($C79,'2018-04'!$C$2:$C$100,0)+1,0)))="",AND(INDIRECT(CONCATENATE("'2018-05'!V",TEXT(MATCH($C79,'2018-05'!$C$2:$C$100,0)+1,0)))="",INDIRECT(CONCATENATE("'2018-04'!V",TEXT(MATCH($C79,'2018-04'!$C$2:$C$100,0)+1,0)))="")),"Н/Д",INDIRECT(CONCATENATE("'2018-05'!V",TEXT(MATCH($C79,'2018-05'!$C$2:$C$100,0)+1,0)))-INDIRECT(CONCATENATE("'2018-04'!V",TEXT(MATCH($C79,'2018-04'!$C$2:$C$100,0)+1,0))))</f>
        <v>90934083.350000024</v>
      </c>
      <c r="W79" s="17">
        <f ca="1">IF(OR(INDIRECT(CONCATENATE("'2018-05'!W",TEXT(MATCH($C79,'2018-05'!$C$2:$C$100,0)+1,0)))="",INDIRECT(CONCATENATE("'2018-04'!W",TEXT(MATCH($C79,'2018-04'!$C$2:$C$100,0)+1,0)))="",AND(INDIRECT(CONCATENATE("'2018-05'!W",TEXT(MATCH($C79,'2018-05'!$C$2:$C$100,0)+1,0)))="",INDIRECT(CONCATENATE("'2018-04'!W",TEXT(MATCH($C79,'2018-04'!$C$2:$C$100,0)+1,0)))="")),"Н/Д",INDIRECT(CONCATENATE("'2018-05'!W",TEXT(MATCH($C79,'2018-05'!$C$2:$C$100,0)+1,0)))-INDIRECT(CONCATENATE("'2018-04'!W",TEXT(MATCH($C79,'2018-04'!$C$2:$C$100,0)+1,0))))</f>
        <v>934496415.23000002</v>
      </c>
    </row>
    <row r="80" spans="1:23" x14ac:dyDescent="0.25">
      <c r="A80" s="2" t="s">
        <v>87</v>
      </c>
      <c r="B80" s="2" t="s">
        <v>106</v>
      </c>
      <c r="C80" s="15">
        <v>45000000</v>
      </c>
      <c r="D80" s="2" t="s">
        <v>208</v>
      </c>
      <c r="E80" s="17">
        <f ca="1">IF(OR(INDIRECT(CONCATENATE("'2018-05'!E",TEXT(MATCH($C80,'2018-05'!$C$2:$C$100,0)+1,0)))="",INDIRECT(CONCATENATE("'2018-04'!E",TEXT(MATCH($C80,'2018-04'!$C$2:$C$100,0)+1,0)))="",AND(INDIRECT(CONCATENATE("'2018-05'!E",TEXT(MATCH($C80,'2018-05'!$C$2:$C$100,0)+1,0)))="",INDIRECT(CONCATENATE("'2018-04'!E",TEXT(MATCH($C80,'2018-04'!$C$2:$C$100,0)+1,0)))="")),"Н/Д",INDIRECT(CONCATENATE("'2018-05'!E",TEXT(MATCH($C80,'2018-05'!$C$2:$C$100,0)+1,0)))-INDIRECT(CONCATENATE("'2018-04'!E",TEXT(MATCH($C80,'2018-04'!$C$2:$C$100,0)+1,0))))</f>
        <v>224028466148.23999</v>
      </c>
      <c r="F80" s="17">
        <f ca="1">IF(OR(INDIRECT(CONCATENATE("'2018-05'!F",TEXT(MATCH($C80,'2018-05'!$C$2:$C$100,0)+1,0)))="",INDIRECT(CONCATENATE("'2018-04'!F",TEXT(MATCH($C80,'2018-04'!$C$2:$C$100,0)+1,0)))="",AND(INDIRECT(CONCATENATE("'2018-05'!F",TEXT(MATCH($C80,'2018-05'!$C$2:$C$100,0)+1,0)))="",INDIRECT(CONCATENATE("'2018-04'!F",TEXT(MATCH($C80,'2018-04'!$C$2:$C$100,0)+1,0)))="")),"Н/Д",INDIRECT(CONCATENATE("'2018-05'!F",TEXT(MATCH($C80,'2018-05'!$C$2:$C$100,0)+1,0)))-INDIRECT(CONCATENATE("'2018-04'!F",TEXT(MATCH($C80,'2018-04'!$C$2:$C$100,0)+1,0))))</f>
        <v>220410896668.98999</v>
      </c>
      <c r="G80" s="17">
        <f ca="1">IF(OR(INDIRECT(CONCATENATE("'2018-05'!G",TEXT(MATCH($C80,'2018-05'!$C$2:$C$100,0)+1,0)))="",INDIRECT(CONCATENATE("'2018-04'!G",TEXT(MATCH($C80,'2018-04'!$C$2:$C$100,0)+1,0)))="",AND(INDIRECT(CONCATENATE("'2018-05'!G",TEXT(MATCH($C80,'2018-05'!$C$2:$C$100,0)+1,0)))="",INDIRECT(CONCATENATE("'2018-04'!G",TEXT(MATCH($C80,'2018-04'!$C$2:$C$100,0)+1,0)))="")),"Н/Д",INDIRECT(CONCATENATE("'2018-05'!G",TEXT(MATCH($C80,'2018-05'!$C$2:$C$100,0)+1,0)))-INDIRECT(CONCATENATE("'2018-04'!G",TEXT(MATCH($C80,'2018-04'!$C$2:$C$100,0)+1,0))))</f>
        <v>45902273658.669983</v>
      </c>
      <c r="H80" s="17">
        <f ca="1">IF(OR(INDIRECT(CONCATENATE("'2018-05'!H",TEXT(MATCH($C80,'2018-05'!$C$2:$C$100,0)+1,0)))="",INDIRECT(CONCATENATE("'2018-04'!H",TEXT(MATCH($C80,'2018-04'!$C$2:$C$100,0)+1,0)))="",AND(INDIRECT(CONCATENATE("'2018-05'!H",TEXT(MATCH($C80,'2018-05'!$C$2:$C$100,0)+1,0)))="",INDIRECT(CONCATENATE("'2018-04'!H",TEXT(MATCH($C80,'2018-04'!$C$2:$C$100,0)+1,0)))="")),"Н/Д",INDIRECT(CONCATENATE("'2018-05'!H",TEXT(MATCH($C80,'2018-05'!$C$2:$C$100,0)+1,0)))-INDIRECT(CONCATENATE("'2018-04'!H",TEXT(MATCH($C80,'2018-04'!$C$2:$C$100,0)+1,0))))</f>
        <v>84196055594.100006</v>
      </c>
      <c r="I80" s="17">
        <f ca="1">IF(OR(INDIRECT(CONCATENATE("'2018-05'!I",TEXT(MATCH($C80,'2018-05'!$C$2:$C$100,0)+1,0)))="",INDIRECT(CONCATENATE("'2018-04'!I",TEXT(MATCH($C80,'2018-04'!$C$2:$C$100,0)+1,0)))="",AND(INDIRECT(CONCATENATE("'2018-05'!I",TEXT(MATCH($C80,'2018-05'!$C$2:$C$100,0)+1,0)))="",INDIRECT(CONCATENATE("'2018-04'!I",TEXT(MATCH($C80,'2018-04'!$C$2:$C$100,0)+1,0)))="")),"Н/Д",INDIRECT(CONCATENATE("'2018-05'!I",TEXT(MATCH($C80,'2018-05'!$C$2:$C$100,0)+1,0)))-INDIRECT(CONCATENATE("'2018-04'!I",TEXT(MATCH($C80,'2018-04'!$C$2:$C$100,0)+1,0))))</f>
        <v>2179268785.0300007</v>
      </c>
      <c r="J80" s="17" t="str">
        <f ca="1">IF(OR(INDIRECT(CONCATENATE("'2018-05'!J",TEXT(MATCH($C80,'2018-05'!$C$2:$C$100,0)+1,0)))="",INDIRECT(CONCATENATE("'2018-04'!J",TEXT(MATCH($C80,'2018-04'!$C$2:$C$100,0)+1,0)))="",AND(INDIRECT(CONCATENATE("'2018-05'!J",TEXT(MATCH($C80,'2018-05'!$C$2:$C$100,0)+1,0)))="",INDIRECT(CONCATENATE("'2018-04'!J",TEXT(MATCH($C80,'2018-04'!$C$2:$C$100,0)+1,0)))="")),"Н/Д",INDIRECT(CONCATENATE("'2018-05'!J",TEXT(MATCH($C80,'2018-05'!$C$2:$C$100,0)+1,0)))-INDIRECT(CONCATENATE("'2018-04'!J",TEXT(MATCH($C80,'2018-04'!$C$2:$C$100,0)+1,0))))</f>
        <v>Н/Д</v>
      </c>
      <c r="K80" s="17">
        <f ca="1">IF(OR(INDIRECT(CONCATENATE("'2018-05'!K",TEXT(MATCH($C80,'2018-05'!$C$2:$C$100,0)+1,0)))="",INDIRECT(CONCATENATE("'2018-04'!K",TEXT(MATCH($C80,'2018-04'!$C$2:$C$100,0)+1,0)))="",AND(INDIRECT(CONCATENATE("'2018-05'!K",TEXT(MATCH($C80,'2018-05'!$C$2:$C$100,0)+1,0)))="",INDIRECT(CONCATENATE("'2018-04'!K",TEXT(MATCH($C80,'2018-04'!$C$2:$C$100,0)+1,0)))="")),"Н/Д",INDIRECT(CONCATENATE("'2018-05'!K",TEXT(MATCH($C80,'2018-05'!$C$2:$C$100,0)+1,0)))-INDIRECT(CONCATENATE("'2018-04'!K",TEXT(MATCH($C80,'2018-04'!$C$2:$C$100,0)+1,0))))</f>
        <v>26255779620.119999</v>
      </c>
      <c r="L80" s="17">
        <f ca="1">IF(OR(INDIRECT(CONCATENATE("'2018-05'!L",TEXT(MATCH($C80,'2018-05'!$C$2:$C$100,0)+1,0)))="",INDIRECT(CONCATENATE("'2018-04'!L",TEXT(MATCH($C80,'2018-04'!$C$2:$C$100,0)+1,0)))="",AND(INDIRECT(CONCATENATE("'2018-05'!L",TEXT(MATCH($C80,'2018-05'!$C$2:$C$100,0)+1,0)))="",INDIRECT(CONCATENATE("'2018-04'!L",TEXT(MATCH($C80,'2018-04'!$C$2:$C$100,0)+1,0)))="")),"Н/Д",INDIRECT(CONCATENATE("'2018-05'!L",TEXT(MATCH($C80,'2018-05'!$C$2:$C$100,0)+1,0)))-INDIRECT(CONCATENATE("'2018-04'!L",TEXT(MATCH($C80,'2018-04'!$C$2:$C$100,0)+1,0))))</f>
        <v>31684906071.289997</v>
      </c>
      <c r="M80" s="17">
        <f ca="1">IF(OR(INDIRECT(CONCATENATE("'2018-05'!M",TEXT(MATCH($C80,'2018-05'!$C$2:$C$100,0)+1,0)))="",INDIRECT(CONCATENATE("'2018-04'!M",TEXT(MATCH($C80,'2018-04'!$C$2:$C$100,0)+1,0)))="",AND(INDIRECT(CONCATENATE("'2018-05'!M",TEXT(MATCH($C80,'2018-05'!$C$2:$C$100,0)+1,0)))="",INDIRECT(CONCATENATE("'2018-04'!M",TEXT(MATCH($C80,'2018-04'!$C$2:$C$100,0)+1,0)))="")),"Н/Д",INDIRECT(CONCATENATE("'2018-05'!M",TEXT(MATCH($C80,'2018-05'!$C$2:$C$100,0)+1,0)))-INDIRECT(CONCATENATE("'2018-04'!M",TEXT(MATCH($C80,'2018-04'!$C$2:$C$100,0)+1,0))))</f>
        <v>981344.45000000019</v>
      </c>
      <c r="N80" s="17">
        <f ca="1">IF(OR(INDIRECT(CONCATENATE("'2018-05'!N",TEXT(MATCH($C80,'2018-05'!$C$2:$C$100,0)+1,0)))="",INDIRECT(CONCATENATE("'2018-04'!N",TEXT(MATCH($C80,'2018-04'!$C$2:$C$100,0)+1,0)))="",AND(INDIRECT(CONCATENATE("'2018-05'!N",TEXT(MATCH($C80,'2018-05'!$C$2:$C$100,0)+1,0)))="",INDIRECT(CONCATENATE("'2018-04'!N",TEXT(MATCH($C80,'2018-04'!$C$2:$C$100,0)+1,0)))="")),"Н/Д",INDIRECT(CONCATENATE("'2018-05'!N",TEXT(MATCH($C80,'2018-05'!$C$2:$C$100,0)+1,0)))-INDIRECT(CONCATENATE("'2018-04'!NE",TEXT(MATCH($C80,'2018-04'!$C$2:$C$100,0)+1,0))))</f>
        <v>1244575910.5699999</v>
      </c>
      <c r="O80" s="17">
        <f ca="1">IF(OR(INDIRECT(CONCATENATE("'2018-05'!O",TEXT(MATCH($C80,'2018-05'!$C$2:$C$100,0)+1,0)))="",INDIRECT(CONCATENATE("'2018-04'!O",TEXT(MATCH($C80,'2018-04'!$C$2:$C$100,0)+1,0)))="",AND(INDIRECT(CONCATENATE("'2018-05'!O",TEXT(MATCH($C80,'2018-05'!$C$2:$C$100,0)+1,0)))="",INDIRECT(CONCATENATE("'2018-04'!O",TEXT(MATCH($C80,'2018-04'!$C$2:$C$100,0)+1,0)))="")),"Н/Д",INDIRECT(CONCATENATE("'2018-05'!O",TEXT(MATCH($C80,'2018-05'!$C$2:$C$100,0)+1,0)))-INDIRECT(CONCATENATE("'2018-04'!O",TEXT(MATCH($C80,'2018-04'!$C$2:$C$100,0)+1,0))))</f>
        <v>492122.93999999994</v>
      </c>
      <c r="P80" s="17">
        <f ca="1">IF(OR(INDIRECT(CONCATENATE("'2018-05'!P",TEXT(MATCH($C80,'2018-05'!$C$2:$C$100,0)+1,0)))="",INDIRECT(CONCATENATE("'2018-04'!P",TEXT(MATCH($C80,'2018-04'!$C$2:$C$100,0)+1,0)))="",AND(INDIRECT(CONCATENATE("'2018-05'!P",TEXT(MATCH($C80,'2018-05'!$C$2:$C$100,0)+1,0)))="",INDIRECT(CONCATENATE("'2018-04'!P",TEXT(MATCH($C80,'2018-04'!$C$2:$C$100,0)+1,0)))="")),"Н/Д",INDIRECT(CONCATENATE("'2018-05'!P",TEXT(MATCH($C80,'2018-05'!$C$2:$C$100,0)+1,0)))-INDIRECT(CONCATENATE("'2018-04'!P",TEXT(MATCH($C80,'2018-04'!$C$2:$C$100,0)+1,0))))</f>
        <v>21886104396.429996</v>
      </c>
      <c r="Q80" s="17">
        <f ca="1">IF(OR(INDIRECT(CONCATENATE("'2018-05'!Q",TEXT(MATCH($C80,'2018-05'!$C$2:$C$100,0)+1,0)))="",INDIRECT(CONCATENATE("'2018-04'!Q",TEXT(MATCH($C80,'2018-04'!$C$2:$C$100,0)+1,0)))="",AND(INDIRECT(CONCATENATE("'2018-05'!Q",TEXT(MATCH($C80,'2018-05'!$C$2:$C$100,0)+1,0)))="",INDIRECT(CONCATENATE("'2018-04'!Q",TEXT(MATCH($C80,'2018-04'!$C$2:$C$100,0)+1,0)))="")),"Н/Д",INDIRECT(CONCATENATE("'2018-05'!Q",TEXT(MATCH($C80,'2018-05'!$C$2:$C$100,0)+1,0)))-INDIRECT(CONCATENATE("'2018-04'!Q",TEXT(MATCH($C80,'2018-04'!$C$2:$C$100,0)+1,0))))</f>
        <v>9874757.3200000003</v>
      </c>
      <c r="R80" s="17">
        <f ca="1">IF(OR(INDIRECT(CONCATENATE("'2018-05'!R",TEXT(MATCH($C80,'2018-05'!$C$2:$C$100,0)+1,0)))="",INDIRECT(CONCATENATE("'2018-04'!R",TEXT(MATCH($C80,'2018-04'!$C$2:$C$100,0)+1,0)))="",AND(INDIRECT(CONCATENATE("'2018-05'!R",TEXT(MATCH($C80,'2018-05'!$C$2:$C$100,0)+1,0)))="",INDIRECT(CONCATENATE("'2018-04'!R",TEXT(MATCH($C80,'2018-04'!$C$2:$C$100,0)+1,0)))="")),"Н/Д",INDIRECT(CONCATENATE("'2018-05'!R",TEXT(MATCH($C80,'2018-05'!$C$2:$C$100,0)+1,0)))-INDIRECT(CONCATENATE("'2018-04'!R",TEXT(MATCH($C80,'2018-04'!$C$2:$C$100,0)+1,0))))</f>
        <v>3353453593.3999996</v>
      </c>
      <c r="S80" s="17">
        <f ca="1">IF(OR(INDIRECT(CONCATENATE("'2018-05'!S",TEXT(MATCH($C80,'2018-05'!$C$2:$C$100,0)+1,0)))="",INDIRECT(CONCATENATE("'2018-04'!S",TEXT(MATCH($C80,'2018-04'!$C$2:$C$100,0)+1,0)))="",AND(INDIRECT(CONCATENATE("'2018-05'!S",TEXT(MATCH($C80,'2018-05'!$C$2:$C$100,0)+1,0)))="",INDIRECT(CONCATENATE("'2018-04'!S",TEXT(MATCH($C80,'2018-04'!$C$2:$C$100,0)+1,0)))="")),"Н/Д",INDIRECT(CONCATENATE("'2018-05'!S",TEXT(MATCH($C80,'2018-05'!$C$2:$C$100,0)+1,0)))-INDIRECT(CONCATENATE("'2018-04'!S",TEXT(MATCH($C80,'2018-04'!$C$2:$C$100,0)+1,0))))</f>
        <v>16548485.32</v>
      </c>
      <c r="T80" s="17">
        <f ca="1">IF(OR(INDIRECT(CONCATENATE("'2018-05'!T",TEXT(MATCH($C80,'2018-05'!$C$2:$C$100,0)+1,0)))="",INDIRECT(CONCATENATE("'2018-04'!T",TEXT(MATCH($C80,'2018-04'!$C$2:$C$100,0)+1,0)))="",AND(INDIRECT(CONCATENATE("'2018-05'!T",TEXT(MATCH($C80,'2018-05'!$C$2:$C$100,0)+1,0)))="",INDIRECT(CONCATENATE("'2018-04'!T",TEXT(MATCH($C80,'2018-04'!$C$2:$C$100,0)+1,0)))="")),"Н/Д",INDIRECT(CONCATENATE("'2018-05'!T",TEXT(MATCH($C80,'2018-05'!$C$2:$C$100,0)+1,0)))-INDIRECT(CONCATENATE("'2018-04'!T",TEXT(MATCH($C80,'2018-04'!$C$2:$C$100,0)+1,0))))</f>
        <v>2247973396.46</v>
      </c>
      <c r="U80" s="17">
        <f ca="1">IF(OR(INDIRECT(CONCATENATE("'2018-05'!U",TEXT(MATCH($C80,'2018-05'!$C$2:$C$100,0)+1,0)))="",INDIRECT(CONCATENATE("'2018-04'!U",TEXT(MATCH($C80,'2018-04'!$C$2:$C$100,0)+1,0)))="",AND(INDIRECT(CONCATENATE("'2018-05'!U",TEXT(MATCH($C80,'2018-05'!$C$2:$C$100,0)+1,0)))="",INDIRECT(CONCATENATE("'2018-04'!U",TEXT(MATCH($C80,'2018-04'!$C$2:$C$100,0)+1,0)))="")),"Н/Д",INDIRECT(CONCATENATE("'2018-05'!U",TEXT(MATCH($C80,'2018-05'!$C$2:$C$100,0)+1,0)))-INDIRECT(CONCATENATE("'2018-04'!U",TEXT(MATCH($C80,'2018-04'!$C$2:$C$100,0)+1,0))))</f>
        <v>1482353806.5699997</v>
      </c>
      <c r="V80" s="17">
        <f ca="1">IF(OR(INDIRECT(CONCATENATE("'2018-05'!V",TEXT(MATCH($C80,'2018-05'!$C$2:$C$100,0)+1,0)))="",INDIRECT(CONCATENATE("'2018-04'!V",TEXT(MATCH($C80,'2018-04'!$C$2:$C$100,0)+1,0)))="",AND(INDIRECT(CONCATENATE("'2018-05'!V",TEXT(MATCH($C80,'2018-05'!$C$2:$C$100,0)+1,0)))="",INDIRECT(CONCATENATE("'2018-04'!V",TEXT(MATCH($C80,'2018-04'!$C$2:$C$100,0)+1,0)))="")),"Н/Д",INDIRECT(CONCATENATE("'2018-05'!V",TEXT(MATCH($C80,'2018-05'!$C$2:$C$100,0)+1,0)))-INDIRECT(CONCATENATE("'2018-04'!V",TEXT(MATCH($C80,'2018-04'!$C$2:$C$100,0)+1,0))))</f>
        <v>3617569479.25</v>
      </c>
      <c r="W80" s="17">
        <f ca="1">IF(OR(INDIRECT(CONCATENATE("'2018-05'!W",TEXT(MATCH($C80,'2018-05'!$C$2:$C$100,0)+1,0)))="",INDIRECT(CONCATENATE("'2018-04'!W",TEXT(MATCH($C80,'2018-04'!$C$2:$C$100,0)+1,0)))="",AND(INDIRECT(CONCATENATE("'2018-05'!W",TEXT(MATCH($C80,'2018-05'!$C$2:$C$100,0)+1,0)))="",INDIRECT(CONCATENATE("'2018-04'!W",TEXT(MATCH($C80,'2018-04'!$C$2:$C$100,0)+1,0)))="")),"Н/Д",INDIRECT(CONCATENATE("'2018-05'!W",TEXT(MATCH($C80,'2018-05'!$C$2:$C$100,0)+1,0)))-INDIRECT(CONCATENATE("'2018-04'!W",TEXT(MATCH($C80,'2018-04'!$C$2:$C$100,0)+1,0))))</f>
        <v>667617721512.31006</v>
      </c>
    </row>
    <row r="81" spans="1:23" x14ac:dyDescent="0.25">
      <c r="A81" s="2" t="s">
        <v>107</v>
      </c>
      <c r="B81" s="2" t="s">
        <v>108</v>
      </c>
      <c r="C81" s="15">
        <v>12000000</v>
      </c>
      <c r="D81" s="2" t="s">
        <v>208</v>
      </c>
      <c r="E81" s="17">
        <f ca="1">IF(OR(INDIRECT(CONCATENATE("'2018-05'!E",TEXT(MATCH($C81,'2018-05'!$C$2:$C$100,0)+1,0)))="",INDIRECT(CONCATENATE("'2018-04'!E",TEXT(MATCH($C81,'2018-04'!$C$2:$C$100,0)+1,0)))="",AND(INDIRECT(CONCATENATE("'2018-05'!E",TEXT(MATCH($C81,'2018-05'!$C$2:$C$100,0)+1,0)))="",INDIRECT(CONCATENATE("'2018-04'!E",TEXT(MATCH($C81,'2018-04'!$C$2:$C$100,0)+1,0)))="")),"Н/Д",INDIRECT(CONCATENATE("'2018-05'!E",TEXT(MATCH($C81,'2018-05'!$C$2:$C$100,0)+1,0)))-INDIRECT(CONCATENATE("'2018-04'!E",TEXT(MATCH($C81,'2018-04'!$C$2:$C$100,0)+1,0))))</f>
        <v>4856489763.289999</v>
      </c>
      <c r="F81" s="17">
        <f ca="1">IF(OR(INDIRECT(CONCATENATE("'2018-05'!F",TEXT(MATCH($C81,'2018-05'!$C$2:$C$100,0)+1,0)))="",INDIRECT(CONCATENATE("'2018-04'!F",TEXT(MATCH($C81,'2018-04'!$C$2:$C$100,0)+1,0)))="",AND(INDIRECT(CONCATENATE("'2018-05'!F",TEXT(MATCH($C81,'2018-05'!$C$2:$C$100,0)+1,0)))="",INDIRECT(CONCATENATE("'2018-04'!F",TEXT(MATCH($C81,'2018-04'!$C$2:$C$100,0)+1,0)))="")),"Н/Д",INDIRECT(CONCATENATE("'2018-05'!F",TEXT(MATCH($C81,'2018-05'!$C$2:$C$100,0)+1,0)))-INDIRECT(CONCATENATE("'2018-04'!F",TEXT(MATCH($C81,'2018-04'!$C$2:$C$100,0)+1,0))))</f>
        <v>4087233564.0699997</v>
      </c>
      <c r="G81" s="17">
        <f ca="1">IF(OR(INDIRECT(CONCATENATE("'2018-05'!G",TEXT(MATCH($C81,'2018-05'!$C$2:$C$100,0)+1,0)))="",INDIRECT(CONCATENATE("'2018-04'!G",TEXT(MATCH($C81,'2018-04'!$C$2:$C$100,0)+1,0)))="",AND(INDIRECT(CONCATENATE("'2018-05'!G",TEXT(MATCH($C81,'2018-05'!$C$2:$C$100,0)+1,0)))="",INDIRECT(CONCATENATE("'2018-04'!G",TEXT(MATCH($C81,'2018-04'!$C$2:$C$100,0)+1,0)))="")),"Н/Д",INDIRECT(CONCATENATE("'2018-05'!G",TEXT(MATCH($C81,'2018-05'!$C$2:$C$100,0)+1,0)))-INDIRECT(CONCATENATE("'2018-04'!G",TEXT(MATCH($C81,'2018-04'!$C$2:$C$100,0)+1,0))))</f>
        <v>970095817.3499999</v>
      </c>
      <c r="H81" s="17">
        <f ca="1">IF(OR(INDIRECT(CONCATENATE("'2018-05'!H",TEXT(MATCH($C81,'2018-05'!$C$2:$C$100,0)+1,0)))="",INDIRECT(CONCATENATE("'2018-04'!H",TEXT(MATCH($C81,'2018-04'!$C$2:$C$100,0)+1,0)))="",AND(INDIRECT(CONCATENATE("'2018-05'!H",TEXT(MATCH($C81,'2018-05'!$C$2:$C$100,0)+1,0)))="",INDIRECT(CONCATENATE("'2018-04'!H",TEXT(MATCH($C81,'2018-04'!$C$2:$C$100,0)+1,0)))="")),"Н/Д",INDIRECT(CONCATENATE("'2018-05'!H",TEXT(MATCH($C81,'2018-05'!$C$2:$C$100,0)+1,0)))-INDIRECT(CONCATENATE("'2018-04'!H",TEXT(MATCH($C81,'2018-04'!$C$2:$C$100,0)+1,0))))</f>
        <v>1165087139.1399999</v>
      </c>
      <c r="I81" s="17">
        <f ca="1">IF(OR(INDIRECT(CONCATENATE("'2018-05'!I",TEXT(MATCH($C81,'2018-05'!$C$2:$C$100,0)+1,0)))="",INDIRECT(CONCATENATE("'2018-04'!I",TEXT(MATCH($C81,'2018-04'!$C$2:$C$100,0)+1,0)))="",AND(INDIRECT(CONCATENATE("'2018-05'!I",TEXT(MATCH($C81,'2018-05'!$C$2:$C$100,0)+1,0)))="",INDIRECT(CONCATENATE("'2018-04'!I",TEXT(MATCH($C81,'2018-04'!$C$2:$C$100,0)+1,0)))="")),"Н/Д",INDIRECT(CONCATENATE("'2018-05'!I",TEXT(MATCH($C81,'2018-05'!$C$2:$C$100,0)+1,0)))-INDIRECT(CONCATENATE("'2018-04'!I",TEXT(MATCH($C81,'2018-04'!$C$2:$C$100,0)+1,0))))</f>
        <v>168044247.87</v>
      </c>
      <c r="J81" s="17" t="str">
        <f ca="1">IF(OR(INDIRECT(CONCATENATE("'2018-05'!J",TEXT(MATCH($C81,'2018-05'!$C$2:$C$100,0)+1,0)))="",INDIRECT(CONCATENATE("'2018-04'!J",TEXT(MATCH($C81,'2018-04'!$C$2:$C$100,0)+1,0)))="",AND(INDIRECT(CONCATENATE("'2018-05'!J",TEXT(MATCH($C81,'2018-05'!$C$2:$C$100,0)+1,0)))="",INDIRECT(CONCATENATE("'2018-04'!J",TEXT(MATCH($C81,'2018-04'!$C$2:$C$100,0)+1,0)))="")),"Н/Д",INDIRECT(CONCATENATE("'2018-05'!J",TEXT(MATCH($C81,'2018-05'!$C$2:$C$100,0)+1,0)))-INDIRECT(CONCATENATE("'2018-04'!J",TEXT(MATCH($C81,'2018-04'!$C$2:$C$100,0)+1,0))))</f>
        <v>Н/Д</v>
      </c>
      <c r="K81" s="17">
        <f ca="1">IF(OR(INDIRECT(CONCATENATE("'2018-05'!K",TEXT(MATCH($C81,'2018-05'!$C$2:$C$100,0)+1,0)))="",INDIRECT(CONCATENATE("'2018-04'!K",TEXT(MATCH($C81,'2018-04'!$C$2:$C$100,0)+1,0)))="",AND(INDIRECT(CONCATENATE("'2018-05'!K",TEXT(MATCH($C81,'2018-05'!$C$2:$C$100,0)+1,0)))="",INDIRECT(CONCATENATE("'2018-04'!K",TEXT(MATCH($C81,'2018-04'!$C$2:$C$100,0)+1,0)))="")),"Н/Д",INDIRECT(CONCATENATE("'2018-05'!K",TEXT(MATCH($C81,'2018-05'!$C$2:$C$100,0)+1,0)))-INDIRECT(CONCATENATE("'2018-04'!K",TEXT(MATCH($C81,'2018-04'!$C$2:$C$100,0)+1,0))))</f>
        <v>472899943.65000004</v>
      </c>
      <c r="L81" s="17">
        <f ca="1">IF(OR(INDIRECT(CONCATENATE("'2018-05'!L",TEXT(MATCH($C81,'2018-05'!$C$2:$C$100,0)+1,0)))="",INDIRECT(CONCATENATE("'2018-04'!L",TEXT(MATCH($C81,'2018-04'!$C$2:$C$100,0)+1,0)))="",AND(INDIRECT(CONCATENATE("'2018-05'!L",TEXT(MATCH($C81,'2018-05'!$C$2:$C$100,0)+1,0)))="",INDIRECT(CONCATENATE("'2018-04'!L",TEXT(MATCH($C81,'2018-04'!$C$2:$C$100,0)+1,0)))="")),"Н/Д",INDIRECT(CONCATENATE("'2018-05'!L",TEXT(MATCH($C81,'2018-05'!$C$2:$C$100,0)+1,0)))-INDIRECT(CONCATENATE("'2018-04'!L",TEXT(MATCH($C81,'2018-04'!$C$2:$C$100,0)+1,0))))</f>
        <v>1127471364.6800003</v>
      </c>
      <c r="M81" s="17">
        <f ca="1">IF(OR(INDIRECT(CONCATENATE("'2018-05'!M",TEXT(MATCH($C81,'2018-05'!$C$2:$C$100,0)+1,0)))="",INDIRECT(CONCATENATE("'2018-04'!M",TEXT(MATCH($C81,'2018-04'!$C$2:$C$100,0)+1,0)))="",AND(INDIRECT(CONCATENATE("'2018-05'!M",TEXT(MATCH($C81,'2018-05'!$C$2:$C$100,0)+1,0)))="",INDIRECT(CONCATENATE("'2018-04'!M",TEXT(MATCH($C81,'2018-04'!$C$2:$C$100,0)+1,0)))="")),"Н/Д",INDIRECT(CONCATENATE("'2018-05'!M",TEXT(MATCH($C81,'2018-05'!$C$2:$C$100,0)+1,0)))-INDIRECT(CONCATENATE("'2018-04'!M",TEXT(MATCH($C81,'2018-04'!$C$2:$C$100,0)+1,0))))</f>
        <v>703178.21</v>
      </c>
      <c r="N81" s="17">
        <f ca="1">IF(OR(INDIRECT(CONCATENATE("'2018-05'!N",TEXT(MATCH($C81,'2018-05'!$C$2:$C$100,0)+1,0)))="",INDIRECT(CONCATENATE("'2018-04'!N",TEXT(MATCH($C81,'2018-04'!$C$2:$C$100,0)+1,0)))="",AND(INDIRECT(CONCATENATE("'2018-05'!N",TEXT(MATCH($C81,'2018-05'!$C$2:$C$100,0)+1,0)))="",INDIRECT(CONCATENATE("'2018-04'!N",TEXT(MATCH($C81,'2018-04'!$C$2:$C$100,0)+1,0)))="")),"Н/Д",INDIRECT(CONCATENATE("'2018-05'!N",TEXT(MATCH($C81,'2018-05'!$C$2:$C$100,0)+1,0)))-INDIRECT(CONCATENATE("'2018-04'!NE",TEXT(MATCH($C81,'2018-04'!$C$2:$C$100,0)+1,0))))</f>
        <v>89472820.849999994</v>
      </c>
      <c r="O81" s="17">
        <f ca="1">IF(OR(INDIRECT(CONCATENATE("'2018-05'!O",TEXT(MATCH($C81,'2018-05'!$C$2:$C$100,0)+1,0)))="",INDIRECT(CONCATENATE("'2018-04'!O",TEXT(MATCH($C81,'2018-04'!$C$2:$C$100,0)+1,0)))="",AND(INDIRECT(CONCATENATE("'2018-05'!O",TEXT(MATCH($C81,'2018-05'!$C$2:$C$100,0)+1,0)))="",INDIRECT(CONCATENATE("'2018-04'!O",TEXT(MATCH($C81,'2018-04'!$C$2:$C$100,0)+1,0)))="")),"Н/Д",INDIRECT(CONCATENATE("'2018-05'!O",TEXT(MATCH($C81,'2018-05'!$C$2:$C$100,0)+1,0)))-INDIRECT(CONCATENATE("'2018-04'!O",TEXT(MATCH($C81,'2018-04'!$C$2:$C$100,0)+1,0))))</f>
        <v>12233.079999999998</v>
      </c>
      <c r="P81" s="17">
        <f ca="1">IF(OR(INDIRECT(CONCATENATE("'2018-05'!P",TEXT(MATCH($C81,'2018-05'!$C$2:$C$100,0)+1,0)))="",INDIRECT(CONCATENATE("'2018-04'!P",TEXT(MATCH($C81,'2018-04'!$C$2:$C$100,0)+1,0)))="",AND(INDIRECT(CONCATENATE("'2018-05'!P",TEXT(MATCH($C81,'2018-05'!$C$2:$C$100,0)+1,0)))="",INDIRECT(CONCATENATE("'2018-04'!P",TEXT(MATCH($C81,'2018-04'!$C$2:$C$100,0)+1,0)))="")),"Н/Д",INDIRECT(CONCATENATE("'2018-05'!P",TEXT(MATCH($C81,'2018-05'!$C$2:$C$100,0)+1,0)))-INDIRECT(CONCATENATE("'2018-04'!P",TEXT(MATCH($C81,'2018-04'!$C$2:$C$100,0)+1,0))))</f>
        <v>73869272.580000013</v>
      </c>
      <c r="Q81" s="17">
        <f ca="1">IF(OR(INDIRECT(CONCATENATE("'2018-05'!Q",TEXT(MATCH($C81,'2018-05'!$C$2:$C$100,0)+1,0)))="",INDIRECT(CONCATENATE("'2018-04'!Q",TEXT(MATCH($C81,'2018-04'!$C$2:$C$100,0)+1,0)))="",AND(INDIRECT(CONCATENATE("'2018-05'!Q",TEXT(MATCH($C81,'2018-05'!$C$2:$C$100,0)+1,0)))="",INDIRECT(CONCATENATE("'2018-04'!Q",TEXT(MATCH($C81,'2018-04'!$C$2:$C$100,0)+1,0)))="")),"Н/Д",INDIRECT(CONCATENATE("'2018-05'!Q",TEXT(MATCH($C81,'2018-05'!$C$2:$C$100,0)+1,0)))-INDIRECT(CONCATENATE("'2018-04'!Q",TEXT(MATCH($C81,'2018-04'!$C$2:$C$100,0)+1,0))))</f>
        <v>4579047.9399999995</v>
      </c>
      <c r="R81" s="17">
        <f ca="1">IF(OR(INDIRECT(CONCATENATE("'2018-05'!R",TEXT(MATCH($C81,'2018-05'!$C$2:$C$100,0)+1,0)))="",INDIRECT(CONCATENATE("'2018-04'!R",TEXT(MATCH($C81,'2018-04'!$C$2:$C$100,0)+1,0)))="",AND(INDIRECT(CONCATENATE("'2018-05'!R",TEXT(MATCH($C81,'2018-05'!$C$2:$C$100,0)+1,0)))="",INDIRECT(CONCATENATE("'2018-04'!R",TEXT(MATCH($C81,'2018-04'!$C$2:$C$100,0)+1,0)))="")),"Н/Д",INDIRECT(CONCATENATE("'2018-05'!R",TEXT(MATCH($C81,'2018-05'!$C$2:$C$100,0)+1,0)))-INDIRECT(CONCATENATE("'2018-04'!R",TEXT(MATCH($C81,'2018-04'!$C$2:$C$100,0)+1,0))))</f>
        <v>21312428.909999996</v>
      </c>
      <c r="S81" s="17">
        <f ca="1">IF(OR(INDIRECT(CONCATENATE("'2018-05'!S",TEXT(MATCH($C81,'2018-05'!$C$2:$C$100,0)+1,0)))="",INDIRECT(CONCATENATE("'2018-04'!S",TEXT(MATCH($C81,'2018-04'!$C$2:$C$100,0)+1,0)))="",AND(INDIRECT(CONCATENATE("'2018-05'!S",TEXT(MATCH($C81,'2018-05'!$C$2:$C$100,0)+1,0)))="",INDIRECT(CONCATENATE("'2018-04'!S",TEXT(MATCH($C81,'2018-04'!$C$2:$C$100,0)+1,0)))="")),"Н/Д",INDIRECT(CONCATENATE("'2018-05'!S",TEXT(MATCH($C81,'2018-05'!$C$2:$C$100,0)+1,0)))-INDIRECT(CONCATENATE("'2018-04'!S",TEXT(MATCH($C81,'2018-04'!$C$2:$C$100,0)+1,0))))</f>
        <v>216967</v>
      </c>
      <c r="T81" s="17">
        <f ca="1">IF(OR(INDIRECT(CONCATENATE("'2018-05'!T",TEXT(MATCH($C81,'2018-05'!$C$2:$C$100,0)+1,0)))="",INDIRECT(CONCATENATE("'2018-04'!T",TEXT(MATCH($C81,'2018-04'!$C$2:$C$100,0)+1,0)))="",AND(INDIRECT(CONCATENATE("'2018-05'!T",TEXT(MATCH($C81,'2018-05'!$C$2:$C$100,0)+1,0)))="",INDIRECT(CONCATENATE("'2018-04'!T",TEXT(MATCH($C81,'2018-04'!$C$2:$C$100,0)+1,0)))="")),"Н/Д",INDIRECT(CONCATENATE("'2018-05'!T",TEXT(MATCH($C81,'2018-05'!$C$2:$C$100,0)+1,0)))-INDIRECT(CONCATENATE("'2018-04'!T",TEXT(MATCH($C81,'2018-04'!$C$2:$C$100,0)+1,0))))</f>
        <v>39881263.460000008</v>
      </c>
      <c r="U81" s="17">
        <f ca="1">IF(OR(INDIRECT(CONCATENATE("'2018-05'!U",TEXT(MATCH($C81,'2018-05'!$C$2:$C$100,0)+1,0)))="",INDIRECT(CONCATENATE("'2018-04'!U",TEXT(MATCH($C81,'2018-04'!$C$2:$C$100,0)+1,0)))="",AND(INDIRECT(CONCATENATE("'2018-05'!U",TEXT(MATCH($C81,'2018-05'!$C$2:$C$100,0)+1,0)))="",INDIRECT(CONCATENATE("'2018-04'!U",TEXT(MATCH($C81,'2018-04'!$C$2:$C$100,0)+1,0)))="")),"Н/Д",INDIRECT(CONCATENATE("'2018-05'!U",TEXT(MATCH($C81,'2018-05'!$C$2:$C$100,0)+1,0)))-INDIRECT(CONCATENATE("'2018-04'!U",TEXT(MATCH($C81,'2018-04'!$C$2:$C$100,0)+1,0))))</f>
        <v>3650281.9800000004</v>
      </c>
      <c r="V81" s="17">
        <f ca="1">IF(OR(INDIRECT(CONCATENATE("'2018-05'!V",TEXT(MATCH($C81,'2018-05'!$C$2:$C$100,0)+1,0)))="",INDIRECT(CONCATENATE("'2018-04'!V",TEXT(MATCH($C81,'2018-04'!$C$2:$C$100,0)+1,0)))="",AND(INDIRECT(CONCATENATE("'2018-05'!V",TEXT(MATCH($C81,'2018-05'!$C$2:$C$100,0)+1,0)))="",INDIRECT(CONCATENATE("'2018-04'!V",TEXT(MATCH($C81,'2018-04'!$C$2:$C$100,0)+1,0)))="")),"Н/Д",INDIRECT(CONCATENATE("'2018-05'!V",TEXT(MATCH($C81,'2018-05'!$C$2:$C$100,0)+1,0)))-INDIRECT(CONCATENATE("'2018-04'!V",TEXT(MATCH($C81,'2018-04'!$C$2:$C$100,0)+1,0))))</f>
        <v>769256199.21999979</v>
      </c>
      <c r="W81" s="17">
        <f ca="1">IF(OR(INDIRECT(CONCATENATE("'2018-05'!W",TEXT(MATCH($C81,'2018-05'!$C$2:$C$100,0)+1,0)))="",INDIRECT(CONCATENATE("'2018-04'!W",TEXT(MATCH($C81,'2018-04'!$C$2:$C$100,0)+1,0)))="",AND(INDIRECT(CONCATENATE("'2018-05'!W",TEXT(MATCH($C81,'2018-05'!$C$2:$C$100,0)+1,0)))="",INDIRECT(CONCATENATE("'2018-04'!W",TEXT(MATCH($C81,'2018-04'!$C$2:$C$100,0)+1,0)))="")),"Н/Д",INDIRECT(CONCATENATE("'2018-05'!W",TEXT(MATCH($C81,'2018-05'!$C$2:$C$100,0)+1,0)))-INDIRECT(CONCATENATE("'2018-04'!W",TEXT(MATCH($C81,'2018-04'!$C$2:$C$100,0)+1,0))))</f>
        <v>13784724518.490002</v>
      </c>
    </row>
    <row r="82" spans="1:23" x14ac:dyDescent="0.25">
      <c r="A82" s="2" t="s">
        <v>107</v>
      </c>
      <c r="B82" s="2" t="s">
        <v>109</v>
      </c>
      <c r="C82" s="15">
        <v>18000000</v>
      </c>
      <c r="D82" s="2" t="s">
        <v>208</v>
      </c>
      <c r="E82" s="17">
        <f ca="1">IF(OR(INDIRECT(CONCATENATE("'2018-05'!E",TEXT(MATCH($C82,'2018-05'!$C$2:$C$100,0)+1,0)))="",INDIRECT(CONCATENATE("'2018-04'!E",TEXT(MATCH($C82,'2018-04'!$C$2:$C$100,0)+1,0)))="",AND(INDIRECT(CONCATENATE("'2018-05'!E",TEXT(MATCH($C82,'2018-05'!$C$2:$C$100,0)+1,0)))="",INDIRECT(CONCATENATE("'2018-04'!E",TEXT(MATCH($C82,'2018-04'!$C$2:$C$100,0)+1,0)))="")),"Н/Д",INDIRECT(CONCATENATE("'2018-05'!E",TEXT(MATCH($C82,'2018-05'!$C$2:$C$100,0)+1,0)))-INDIRECT(CONCATENATE("'2018-04'!E",TEXT(MATCH($C82,'2018-04'!$C$2:$C$100,0)+1,0))))</f>
        <v>10739810722.759998</v>
      </c>
      <c r="F82" s="17">
        <f ca="1">IF(OR(INDIRECT(CONCATENATE("'2018-05'!F",TEXT(MATCH($C82,'2018-05'!$C$2:$C$100,0)+1,0)))="",INDIRECT(CONCATENATE("'2018-04'!F",TEXT(MATCH($C82,'2018-04'!$C$2:$C$100,0)+1,0)))="",AND(INDIRECT(CONCATENATE("'2018-05'!F",TEXT(MATCH($C82,'2018-05'!$C$2:$C$100,0)+1,0)))="",INDIRECT(CONCATENATE("'2018-04'!F",TEXT(MATCH($C82,'2018-04'!$C$2:$C$100,0)+1,0)))="")),"Н/Д",INDIRECT(CONCATENATE("'2018-05'!F",TEXT(MATCH($C82,'2018-05'!$C$2:$C$100,0)+1,0)))-INDIRECT(CONCATENATE("'2018-04'!F",TEXT(MATCH($C82,'2018-04'!$C$2:$C$100,0)+1,0))))</f>
        <v>8510231462.8899994</v>
      </c>
      <c r="G82" s="17">
        <f ca="1">IF(OR(INDIRECT(CONCATENATE("'2018-05'!G",TEXT(MATCH($C82,'2018-05'!$C$2:$C$100,0)+1,0)))="",INDIRECT(CONCATENATE("'2018-04'!G",TEXT(MATCH($C82,'2018-04'!$C$2:$C$100,0)+1,0)))="",AND(INDIRECT(CONCATENATE("'2018-05'!G",TEXT(MATCH($C82,'2018-05'!$C$2:$C$100,0)+1,0)))="",INDIRECT(CONCATENATE("'2018-04'!G",TEXT(MATCH($C82,'2018-04'!$C$2:$C$100,0)+1,0)))="")),"Н/Д",INDIRECT(CONCATENATE("'2018-05'!G",TEXT(MATCH($C82,'2018-05'!$C$2:$C$100,0)+1,0)))-INDIRECT(CONCATENATE("'2018-04'!G",TEXT(MATCH($C82,'2018-04'!$C$2:$C$100,0)+1,0))))</f>
        <v>1220684718.7300005</v>
      </c>
      <c r="H82" s="17">
        <f ca="1">IF(OR(INDIRECT(CONCATENATE("'2018-05'!H",TEXT(MATCH($C82,'2018-05'!$C$2:$C$100,0)+1,0)))="",INDIRECT(CONCATENATE("'2018-04'!H",TEXT(MATCH($C82,'2018-04'!$C$2:$C$100,0)+1,0)))="",AND(INDIRECT(CONCATENATE("'2018-05'!H",TEXT(MATCH($C82,'2018-05'!$C$2:$C$100,0)+1,0)))="",INDIRECT(CONCATENATE("'2018-04'!H",TEXT(MATCH($C82,'2018-04'!$C$2:$C$100,0)+1,0)))="")),"Н/Д",INDIRECT(CONCATENATE("'2018-05'!H",TEXT(MATCH($C82,'2018-05'!$C$2:$C$100,0)+1,0)))-INDIRECT(CONCATENATE("'2018-04'!H",TEXT(MATCH($C82,'2018-04'!$C$2:$C$100,0)+1,0))))</f>
        <v>2804526914.2400007</v>
      </c>
      <c r="I82" s="17">
        <f ca="1">IF(OR(INDIRECT(CONCATENATE("'2018-05'!I",TEXT(MATCH($C82,'2018-05'!$C$2:$C$100,0)+1,0)))="",INDIRECT(CONCATENATE("'2018-04'!I",TEXT(MATCH($C82,'2018-04'!$C$2:$C$100,0)+1,0)))="",AND(INDIRECT(CONCATENATE("'2018-05'!I",TEXT(MATCH($C82,'2018-05'!$C$2:$C$100,0)+1,0)))="",INDIRECT(CONCATENATE("'2018-04'!I",TEXT(MATCH($C82,'2018-04'!$C$2:$C$100,0)+1,0)))="")),"Н/Д",INDIRECT(CONCATENATE("'2018-05'!I",TEXT(MATCH($C82,'2018-05'!$C$2:$C$100,0)+1,0)))-INDIRECT(CONCATENATE("'2018-04'!I",TEXT(MATCH($C82,'2018-04'!$C$2:$C$100,0)+1,0))))</f>
        <v>709409034.91000009</v>
      </c>
      <c r="J82" s="17" t="str">
        <f ca="1">IF(OR(INDIRECT(CONCATENATE("'2018-05'!J",TEXT(MATCH($C82,'2018-05'!$C$2:$C$100,0)+1,0)))="",INDIRECT(CONCATENATE("'2018-04'!J",TEXT(MATCH($C82,'2018-04'!$C$2:$C$100,0)+1,0)))="",AND(INDIRECT(CONCATENATE("'2018-05'!J",TEXT(MATCH($C82,'2018-05'!$C$2:$C$100,0)+1,0)))="",INDIRECT(CONCATENATE("'2018-04'!J",TEXT(MATCH($C82,'2018-04'!$C$2:$C$100,0)+1,0)))="")),"Н/Д",INDIRECT(CONCATENATE("'2018-05'!J",TEXT(MATCH($C82,'2018-05'!$C$2:$C$100,0)+1,0)))-INDIRECT(CONCATENATE("'2018-04'!J",TEXT(MATCH($C82,'2018-04'!$C$2:$C$100,0)+1,0))))</f>
        <v>Н/Д</v>
      </c>
      <c r="K82" s="17">
        <f ca="1">IF(OR(INDIRECT(CONCATENATE("'2018-05'!K",TEXT(MATCH($C82,'2018-05'!$C$2:$C$100,0)+1,0)))="",INDIRECT(CONCATENATE("'2018-04'!K",TEXT(MATCH($C82,'2018-04'!$C$2:$C$100,0)+1,0)))="",AND(INDIRECT(CONCATENATE("'2018-05'!K",TEXT(MATCH($C82,'2018-05'!$C$2:$C$100,0)+1,0)))="",INDIRECT(CONCATENATE("'2018-04'!K",TEXT(MATCH($C82,'2018-04'!$C$2:$C$100,0)+1,0)))="")),"Н/Д",INDIRECT(CONCATENATE("'2018-05'!K",TEXT(MATCH($C82,'2018-05'!$C$2:$C$100,0)+1,0)))-INDIRECT(CONCATENATE("'2018-04'!K",TEXT(MATCH($C82,'2018-04'!$C$2:$C$100,0)+1,0))))</f>
        <v>1324104267.9300001</v>
      </c>
      <c r="L82" s="17">
        <f ca="1">IF(OR(INDIRECT(CONCATENATE("'2018-05'!L",TEXT(MATCH($C82,'2018-05'!$C$2:$C$100,0)+1,0)))="",INDIRECT(CONCATENATE("'2018-04'!L",TEXT(MATCH($C82,'2018-04'!$C$2:$C$100,0)+1,0)))="",AND(INDIRECT(CONCATENATE("'2018-05'!L",TEXT(MATCH($C82,'2018-05'!$C$2:$C$100,0)+1,0)))="",INDIRECT(CONCATENATE("'2018-04'!L",TEXT(MATCH($C82,'2018-04'!$C$2:$C$100,0)+1,0)))="")),"Н/Д",INDIRECT(CONCATENATE("'2018-05'!L",TEXT(MATCH($C82,'2018-05'!$C$2:$C$100,0)+1,0)))-INDIRECT(CONCATENATE("'2018-04'!L",TEXT(MATCH($C82,'2018-04'!$C$2:$C$100,0)+1,0))))</f>
        <v>1861946806.55</v>
      </c>
      <c r="M82" s="17">
        <f ca="1">IF(OR(INDIRECT(CONCATENATE("'2018-05'!M",TEXT(MATCH($C82,'2018-05'!$C$2:$C$100,0)+1,0)))="",INDIRECT(CONCATENATE("'2018-04'!M",TEXT(MATCH($C82,'2018-04'!$C$2:$C$100,0)+1,0)))="",AND(INDIRECT(CONCATENATE("'2018-05'!M",TEXT(MATCH($C82,'2018-05'!$C$2:$C$100,0)+1,0)))="",INDIRECT(CONCATENATE("'2018-04'!M",TEXT(MATCH($C82,'2018-04'!$C$2:$C$100,0)+1,0)))="")),"Н/Д",INDIRECT(CONCATENATE("'2018-05'!M",TEXT(MATCH($C82,'2018-05'!$C$2:$C$100,0)+1,0)))-INDIRECT(CONCATENATE("'2018-04'!M",TEXT(MATCH($C82,'2018-04'!$C$2:$C$100,0)+1,0))))</f>
        <v>1401685.0700000003</v>
      </c>
      <c r="N82" s="17">
        <f ca="1">IF(OR(INDIRECT(CONCATENATE("'2018-05'!N",TEXT(MATCH($C82,'2018-05'!$C$2:$C$100,0)+1,0)))="",INDIRECT(CONCATENATE("'2018-04'!N",TEXT(MATCH($C82,'2018-04'!$C$2:$C$100,0)+1,0)))="",AND(INDIRECT(CONCATENATE("'2018-05'!N",TEXT(MATCH($C82,'2018-05'!$C$2:$C$100,0)+1,0)))="",INDIRECT(CONCATENATE("'2018-04'!N",TEXT(MATCH($C82,'2018-04'!$C$2:$C$100,0)+1,0)))="")),"Н/Д",INDIRECT(CONCATENATE("'2018-05'!N",TEXT(MATCH($C82,'2018-05'!$C$2:$C$100,0)+1,0)))-INDIRECT(CONCATENATE("'2018-04'!NE",TEXT(MATCH($C82,'2018-04'!$C$2:$C$100,0)+1,0))))</f>
        <v>227055891.06999999</v>
      </c>
      <c r="O82" s="17">
        <f ca="1">IF(OR(INDIRECT(CONCATENATE("'2018-05'!O",TEXT(MATCH($C82,'2018-05'!$C$2:$C$100,0)+1,0)))="",INDIRECT(CONCATENATE("'2018-04'!O",TEXT(MATCH($C82,'2018-04'!$C$2:$C$100,0)+1,0)))="",AND(INDIRECT(CONCATENATE("'2018-05'!O",TEXT(MATCH($C82,'2018-05'!$C$2:$C$100,0)+1,0)))="",INDIRECT(CONCATENATE("'2018-04'!O",TEXT(MATCH($C82,'2018-04'!$C$2:$C$100,0)+1,0)))="")),"Н/Д",INDIRECT(CONCATENATE("'2018-05'!O",TEXT(MATCH($C82,'2018-05'!$C$2:$C$100,0)+1,0)))-INDIRECT(CONCATENATE("'2018-04'!O",TEXT(MATCH($C82,'2018-04'!$C$2:$C$100,0)+1,0))))</f>
        <v>-35016.340000000026</v>
      </c>
      <c r="P82" s="17">
        <f ca="1">IF(OR(INDIRECT(CONCATENATE("'2018-05'!P",TEXT(MATCH($C82,'2018-05'!$C$2:$C$100,0)+1,0)))="",INDIRECT(CONCATENATE("'2018-04'!P",TEXT(MATCH($C82,'2018-04'!$C$2:$C$100,0)+1,0)))="",AND(INDIRECT(CONCATENATE("'2018-05'!P",TEXT(MATCH($C82,'2018-05'!$C$2:$C$100,0)+1,0)))="",INDIRECT(CONCATENATE("'2018-04'!P",TEXT(MATCH($C82,'2018-04'!$C$2:$C$100,0)+1,0)))="")),"Н/Д",INDIRECT(CONCATENATE("'2018-05'!P",TEXT(MATCH($C82,'2018-05'!$C$2:$C$100,0)+1,0)))-INDIRECT(CONCATENATE("'2018-04'!P",TEXT(MATCH($C82,'2018-04'!$C$2:$C$100,0)+1,0))))</f>
        <v>212837866.17000002</v>
      </c>
      <c r="Q82" s="17">
        <f ca="1">IF(OR(INDIRECT(CONCATENATE("'2018-05'!Q",TEXT(MATCH($C82,'2018-05'!$C$2:$C$100,0)+1,0)))="",INDIRECT(CONCATENATE("'2018-04'!Q",TEXT(MATCH($C82,'2018-04'!$C$2:$C$100,0)+1,0)))="",AND(INDIRECT(CONCATENATE("'2018-05'!Q",TEXT(MATCH($C82,'2018-05'!$C$2:$C$100,0)+1,0)))="",INDIRECT(CONCATENATE("'2018-04'!Q",TEXT(MATCH($C82,'2018-04'!$C$2:$C$100,0)+1,0)))="")),"Н/Д",INDIRECT(CONCATENATE("'2018-05'!Q",TEXT(MATCH($C82,'2018-05'!$C$2:$C$100,0)+1,0)))-INDIRECT(CONCATENATE("'2018-04'!Q",TEXT(MATCH($C82,'2018-04'!$C$2:$C$100,0)+1,0))))</f>
        <v>26317294.929999992</v>
      </c>
      <c r="R82" s="17">
        <f ca="1">IF(OR(INDIRECT(CONCATENATE("'2018-05'!R",TEXT(MATCH($C82,'2018-05'!$C$2:$C$100,0)+1,0)))="",INDIRECT(CONCATENATE("'2018-04'!R",TEXT(MATCH($C82,'2018-04'!$C$2:$C$100,0)+1,0)))="",AND(INDIRECT(CONCATENATE("'2018-05'!R",TEXT(MATCH($C82,'2018-05'!$C$2:$C$100,0)+1,0)))="",INDIRECT(CONCATENATE("'2018-04'!R",TEXT(MATCH($C82,'2018-04'!$C$2:$C$100,0)+1,0)))="")),"Н/Д",INDIRECT(CONCATENATE("'2018-05'!R",TEXT(MATCH($C82,'2018-05'!$C$2:$C$100,0)+1,0)))-INDIRECT(CONCATENATE("'2018-04'!R",TEXT(MATCH($C82,'2018-04'!$C$2:$C$100,0)+1,0))))</f>
        <v>63966445.959999979</v>
      </c>
      <c r="S82" s="17">
        <f ca="1">IF(OR(INDIRECT(CONCATENATE("'2018-05'!S",TEXT(MATCH($C82,'2018-05'!$C$2:$C$100,0)+1,0)))="",INDIRECT(CONCATENATE("'2018-04'!S",TEXT(MATCH($C82,'2018-04'!$C$2:$C$100,0)+1,0)))="",AND(INDIRECT(CONCATENATE("'2018-05'!S",TEXT(MATCH($C82,'2018-05'!$C$2:$C$100,0)+1,0)))="",INDIRECT(CONCATENATE("'2018-04'!S",TEXT(MATCH($C82,'2018-04'!$C$2:$C$100,0)+1,0)))="")),"Н/Д",INDIRECT(CONCATENATE("'2018-05'!S",TEXT(MATCH($C82,'2018-05'!$C$2:$C$100,0)+1,0)))-INDIRECT(CONCATENATE("'2018-04'!S",TEXT(MATCH($C82,'2018-04'!$C$2:$C$100,0)+1,0))))</f>
        <v>4223536.5</v>
      </c>
      <c r="T82" s="17">
        <f ca="1">IF(OR(INDIRECT(CONCATENATE("'2018-05'!T",TEXT(MATCH($C82,'2018-05'!$C$2:$C$100,0)+1,0)))="",INDIRECT(CONCATENATE("'2018-04'!T",TEXT(MATCH($C82,'2018-04'!$C$2:$C$100,0)+1,0)))="",AND(INDIRECT(CONCATENATE("'2018-05'!T",TEXT(MATCH($C82,'2018-05'!$C$2:$C$100,0)+1,0)))="",INDIRECT(CONCATENATE("'2018-04'!T",TEXT(MATCH($C82,'2018-04'!$C$2:$C$100,0)+1,0)))="")),"Н/Д",INDIRECT(CONCATENATE("'2018-05'!T",TEXT(MATCH($C82,'2018-05'!$C$2:$C$100,0)+1,0)))-INDIRECT(CONCATENATE("'2018-04'!T",TEXT(MATCH($C82,'2018-04'!$C$2:$C$100,0)+1,0))))</f>
        <v>131103410.06999999</v>
      </c>
      <c r="U82" s="17">
        <f ca="1">IF(OR(INDIRECT(CONCATENATE("'2018-05'!U",TEXT(MATCH($C82,'2018-05'!$C$2:$C$100,0)+1,0)))="",INDIRECT(CONCATENATE("'2018-04'!U",TEXT(MATCH($C82,'2018-04'!$C$2:$C$100,0)+1,0)))="",AND(INDIRECT(CONCATENATE("'2018-05'!U",TEXT(MATCH($C82,'2018-05'!$C$2:$C$100,0)+1,0)))="",INDIRECT(CONCATENATE("'2018-04'!U",TEXT(MATCH($C82,'2018-04'!$C$2:$C$100,0)+1,0)))="")),"Н/Д",INDIRECT(CONCATENATE("'2018-05'!U",TEXT(MATCH($C82,'2018-05'!$C$2:$C$100,0)+1,0)))-INDIRECT(CONCATENATE("'2018-04'!U",TEXT(MATCH($C82,'2018-04'!$C$2:$C$100,0)+1,0))))</f>
        <v>17161354.849999998</v>
      </c>
      <c r="V82" s="17">
        <f ca="1">IF(OR(INDIRECT(CONCATENATE("'2018-05'!V",TEXT(MATCH($C82,'2018-05'!$C$2:$C$100,0)+1,0)))="",INDIRECT(CONCATENATE("'2018-04'!V",TEXT(MATCH($C82,'2018-04'!$C$2:$C$100,0)+1,0)))="",AND(INDIRECT(CONCATENATE("'2018-05'!V",TEXT(MATCH($C82,'2018-05'!$C$2:$C$100,0)+1,0)))="",INDIRECT(CONCATENATE("'2018-04'!V",TEXT(MATCH($C82,'2018-04'!$C$2:$C$100,0)+1,0)))="")),"Н/Д",INDIRECT(CONCATENATE("'2018-05'!V",TEXT(MATCH($C82,'2018-05'!$C$2:$C$100,0)+1,0)))-INDIRECT(CONCATENATE("'2018-04'!V",TEXT(MATCH($C82,'2018-04'!$C$2:$C$100,0)+1,0))))</f>
        <v>2229579259.8699999</v>
      </c>
      <c r="W82" s="17">
        <f ca="1">IF(OR(INDIRECT(CONCATENATE("'2018-05'!W",TEXT(MATCH($C82,'2018-05'!$C$2:$C$100,0)+1,0)))="",INDIRECT(CONCATENATE("'2018-04'!W",TEXT(MATCH($C82,'2018-04'!$C$2:$C$100,0)+1,0)))="",AND(INDIRECT(CONCATENATE("'2018-05'!W",TEXT(MATCH($C82,'2018-05'!$C$2:$C$100,0)+1,0)))="",INDIRECT(CONCATENATE("'2018-04'!W",TEXT(MATCH($C82,'2018-04'!$C$2:$C$100,0)+1,0)))="")),"Н/Д",INDIRECT(CONCATENATE("'2018-05'!W",TEXT(MATCH($C82,'2018-05'!$C$2:$C$100,0)+1,0)))-INDIRECT(CONCATENATE("'2018-04'!W",TEXT(MATCH($C82,'2018-04'!$C$2:$C$100,0)+1,0))))</f>
        <v>29928403764.169998</v>
      </c>
    </row>
    <row r="83" spans="1:23" x14ac:dyDescent="0.25">
      <c r="A83" s="2" t="s">
        <v>107</v>
      </c>
      <c r="B83" s="2" t="s">
        <v>110</v>
      </c>
      <c r="C83" s="15">
        <v>3000000</v>
      </c>
      <c r="D83" s="2" t="s">
        <v>208</v>
      </c>
      <c r="E83" s="17">
        <f ca="1">IF(OR(INDIRECT(CONCATENATE("'2018-05'!E",TEXT(MATCH($C83,'2018-05'!$C$2:$C$100,0)+1,0)))="",INDIRECT(CONCATENATE("'2018-04'!E",TEXT(MATCH($C83,'2018-04'!$C$2:$C$100,0)+1,0)))="",AND(INDIRECT(CONCATENATE("'2018-05'!E",TEXT(MATCH($C83,'2018-05'!$C$2:$C$100,0)+1,0)))="",INDIRECT(CONCATENATE("'2018-04'!E",TEXT(MATCH($C83,'2018-04'!$C$2:$C$100,0)+1,0)))="")),"Н/Д",INDIRECT(CONCATENATE("'2018-05'!E",TEXT(MATCH($C83,'2018-05'!$C$2:$C$100,0)+1,0)))-INDIRECT(CONCATENATE("'2018-04'!E",TEXT(MATCH($C83,'2018-04'!$C$2:$C$100,0)+1,0))))</f>
        <v>32993252913.130005</v>
      </c>
      <c r="F83" s="17">
        <f ca="1">IF(OR(INDIRECT(CONCATENATE("'2018-05'!F",TEXT(MATCH($C83,'2018-05'!$C$2:$C$100,0)+1,0)))="",INDIRECT(CONCATENATE("'2018-04'!F",TEXT(MATCH($C83,'2018-04'!$C$2:$C$100,0)+1,0)))="",AND(INDIRECT(CONCATENATE("'2018-05'!F",TEXT(MATCH($C83,'2018-05'!$C$2:$C$100,0)+1,0)))="",INDIRECT(CONCATENATE("'2018-04'!F",TEXT(MATCH($C83,'2018-04'!$C$2:$C$100,0)+1,0)))="")),"Н/Д",INDIRECT(CONCATENATE("'2018-05'!F",TEXT(MATCH($C83,'2018-05'!$C$2:$C$100,0)+1,0)))-INDIRECT(CONCATENATE("'2018-04'!F",TEXT(MATCH($C83,'2018-04'!$C$2:$C$100,0)+1,0))))</f>
        <v>30166154064.009995</v>
      </c>
      <c r="G83" s="17">
        <f ca="1">IF(OR(INDIRECT(CONCATENATE("'2018-05'!G",TEXT(MATCH($C83,'2018-05'!$C$2:$C$100,0)+1,0)))="",INDIRECT(CONCATENATE("'2018-04'!G",TEXT(MATCH($C83,'2018-04'!$C$2:$C$100,0)+1,0)))="",AND(INDIRECT(CONCATENATE("'2018-05'!G",TEXT(MATCH($C83,'2018-05'!$C$2:$C$100,0)+1,0)))="",INDIRECT(CONCATENATE("'2018-04'!G",TEXT(MATCH($C83,'2018-04'!$C$2:$C$100,0)+1,0)))="")),"Н/Д",INDIRECT(CONCATENATE("'2018-05'!G",TEXT(MATCH($C83,'2018-05'!$C$2:$C$100,0)+1,0)))-INDIRECT(CONCATENATE("'2018-04'!G",TEXT(MATCH($C83,'2018-04'!$C$2:$C$100,0)+1,0))))</f>
        <v>3574691863.8599987</v>
      </c>
      <c r="H83" s="17">
        <f ca="1">IF(OR(INDIRECT(CONCATENATE("'2018-05'!H",TEXT(MATCH($C83,'2018-05'!$C$2:$C$100,0)+1,0)))="",INDIRECT(CONCATENATE("'2018-04'!H",TEXT(MATCH($C83,'2018-04'!$C$2:$C$100,0)+1,0)))="",AND(INDIRECT(CONCATENATE("'2018-05'!H",TEXT(MATCH($C83,'2018-05'!$C$2:$C$100,0)+1,0)))="",INDIRECT(CONCATENATE("'2018-04'!H",TEXT(MATCH($C83,'2018-04'!$C$2:$C$100,0)+1,0)))="")),"Н/Д",INDIRECT(CONCATENATE("'2018-05'!H",TEXT(MATCH($C83,'2018-05'!$C$2:$C$100,0)+1,0)))-INDIRECT(CONCATENATE("'2018-04'!H",TEXT(MATCH($C83,'2018-04'!$C$2:$C$100,0)+1,0))))</f>
        <v>7013507305.079998</v>
      </c>
      <c r="I83" s="17">
        <f ca="1">IF(OR(INDIRECT(CONCATENATE("'2018-05'!I",TEXT(MATCH($C83,'2018-05'!$C$2:$C$100,0)+1,0)))="",INDIRECT(CONCATENATE("'2018-04'!I",TEXT(MATCH($C83,'2018-04'!$C$2:$C$100,0)+1,0)))="",AND(INDIRECT(CONCATENATE("'2018-05'!I",TEXT(MATCH($C83,'2018-05'!$C$2:$C$100,0)+1,0)))="",INDIRECT(CONCATENATE("'2018-04'!I",TEXT(MATCH($C83,'2018-04'!$C$2:$C$100,0)+1,0)))="")),"Н/Д",INDIRECT(CONCATENATE("'2018-05'!I",TEXT(MATCH($C83,'2018-05'!$C$2:$C$100,0)+1,0)))-INDIRECT(CONCATENATE("'2018-04'!I",TEXT(MATCH($C83,'2018-04'!$C$2:$C$100,0)+1,0))))</f>
        <v>1877665467.71</v>
      </c>
      <c r="J83" s="17" t="str">
        <f ca="1">IF(OR(INDIRECT(CONCATENATE("'2018-05'!J",TEXT(MATCH($C83,'2018-05'!$C$2:$C$100,0)+1,0)))="",INDIRECT(CONCATENATE("'2018-04'!J",TEXT(MATCH($C83,'2018-04'!$C$2:$C$100,0)+1,0)))="",AND(INDIRECT(CONCATENATE("'2018-05'!J",TEXT(MATCH($C83,'2018-05'!$C$2:$C$100,0)+1,0)))="",INDIRECT(CONCATENATE("'2018-04'!J",TEXT(MATCH($C83,'2018-04'!$C$2:$C$100,0)+1,0)))="")),"Н/Д",INDIRECT(CONCATENATE("'2018-05'!J",TEXT(MATCH($C83,'2018-05'!$C$2:$C$100,0)+1,0)))-INDIRECT(CONCATENATE("'2018-04'!J",TEXT(MATCH($C83,'2018-04'!$C$2:$C$100,0)+1,0))))</f>
        <v>Н/Д</v>
      </c>
      <c r="K83" s="17">
        <f ca="1">IF(OR(INDIRECT(CONCATENATE("'2018-05'!K",TEXT(MATCH($C83,'2018-05'!$C$2:$C$100,0)+1,0)))="",INDIRECT(CONCATENATE("'2018-04'!K",TEXT(MATCH($C83,'2018-04'!$C$2:$C$100,0)+1,0)))="",AND(INDIRECT(CONCATENATE("'2018-05'!K",TEXT(MATCH($C83,'2018-05'!$C$2:$C$100,0)+1,0)))="",INDIRECT(CONCATENATE("'2018-04'!K",TEXT(MATCH($C83,'2018-04'!$C$2:$C$100,0)+1,0)))="")),"Н/Д",INDIRECT(CONCATENATE("'2018-05'!K",TEXT(MATCH($C83,'2018-05'!$C$2:$C$100,0)+1,0)))-INDIRECT(CONCATENATE("'2018-04'!K",TEXT(MATCH($C83,'2018-04'!$C$2:$C$100,0)+1,0))))</f>
        <v>5253721318.2799997</v>
      </c>
      <c r="L83" s="17">
        <f ca="1">IF(OR(INDIRECT(CONCATENATE("'2018-05'!L",TEXT(MATCH($C83,'2018-05'!$C$2:$C$100,0)+1,0)))="",INDIRECT(CONCATENATE("'2018-04'!L",TEXT(MATCH($C83,'2018-04'!$C$2:$C$100,0)+1,0)))="",AND(INDIRECT(CONCATENATE("'2018-05'!L",TEXT(MATCH($C83,'2018-05'!$C$2:$C$100,0)+1,0)))="",INDIRECT(CONCATENATE("'2018-04'!L",TEXT(MATCH($C83,'2018-04'!$C$2:$C$100,0)+1,0)))="")),"Н/Д",INDIRECT(CONCATENATE("'2018-05'!L",TEXT(MATCH($C83,'2018-05'!$C$2:$C$100,0)+1,0)))-INDIRECT(CONCATENATE("'2018-04'!L",TEXT(MATCH($C83,'2018-04'!$C$2:$C$100,0)+1,0))))</f>
        <v>10607171988.15</v>
      </c>
      <c r="M83" s="17">
        <f ca="1">IF(OR(INDIRECT(CONCATENATE("'2018-05'!M",TEXT(MATCH($C83,'2018-05'!$C$2:$C$100,0)+1,0)))="",INDIRECT(CONCATENATE("'2018-04'!M",TEXT(MATCH($C83,'2018-04'!$C$2:$C$100,0)+1,0)))="",AND(INDIRECT(CONCATENATE("'2018-05'!M",TEXT(MATCH($C83,'2018-05'!$C$2:$C$100,0)+1,0)))="",INDIRECT(CONCATENATE("'2018-04'!M",TEXT(MATCH($C83,'2018-04'!$C$2:$C$100,0)+1,0)))="")),"Н/Д",INDIRECT(CONCATENATE("'2018-05'!M",TEXT(MATCH($C83,'2018-05'!$C$2:$C$100,0)+1,0)))-INDIRECT(CONCATENATE("'2018-04'!M",TEXT(MATCH($C83,'2018-04'!$C$2:$C$100,0)+1,0))))</f>
        <v>10255135.220000006</v>
      </c>
      <c r="N83" s="17">
        <f ca="1">IF(OR(INDIRECT(CONCATENATE("'2018-05'!N",TEXT(MATCH($C83,'2018-05'!$C$2:$C$100,0)+1,0)))="",INDIRECT(CONCATENATE("'2018-04'!N",TEXT(MATCH($C83,'2018-04'!$C$2:$C$100,0)+1,0)))="",AND(INDIRECT(CONCATENATE("'2018-05'!N",TEXT(MATCH($C83,'2018-05'!$C$2:$C$100,0)+1,0)))="",INDIRECT(CONCATENATE("'2018-04'!N",TEXT(MATCH($C83,'2018-04'!$C$2:$C$100,0)+1,0)))="")),"Н/Д",INDIRECT(CONCATENATE("'2018-05'!N",TEXT(MATCH($C83,'2018-05'!$C$2:$C$100,0)+1,0)))-INDIRECT(CONCATENATE("'2018-04'!NE",TEXT(MATCH($C83,'2018-04'!$C$2:$C$100,0)+1,0))))</f>
        <v>612408028.32000005</v>
      </c>
      <c r="O83" s="17">
        <f ca="1">IF(OR(INDIRECT(CONCATENATE("'2018-05'!O",TEXT(MATCH($C83,'2018-05'!$C$2:$C$100,0)+1,0)))="",INDIRECT(CONCATENATE("'2018-04'!O",TEXT(MATCH($C83,'2018-04'!$C$2:$C$100,0)+1,0)))="",AND(INDIRECT(CONCATENATE("'2018-05'!O",TEXT(MATCH($C83,'2018-05'!$C$2:$C$100,0)+1,0)))="",INDIRECT(CONCATENATE("'2018-04'!O",TEXT(MATCH($C83,'2018-04'!$C$2:$C$100,0)+1,0)))="")),"Н/Д",INDIRECT(CONCATENATE("'2018-05'!O",TEXT(MATCH($C83,'2018-05'!$C$2:$C$100,0)+1,0)))-INDIRECT(CONCATENATE("'2018-04'!O",TEXT(MATCH($C83,'2018-04'!$C$2:$C$100,0)+1,0))))</f>
        <v>21307.960000000021</v>
      </c>
      <c r="P83" s="17">
        <f ca="1">IF(OR(INDIRECT(CONCATENATE("'2018-05'!P",TEXT(MATCH($C83,'2018-05'!$C$2:$C$100,0)+1,0)))="",INDIRECT(CONCATENATE("'2018-04'!P",TEXT(MATCH($C83,'2018-04'!$C$2:$C$100,0)+1,0)))="",AND(INDIRECT(CONCATENATE("'2018-05'!P",TEXT(MATCH($C83,'2018-05'!$C$2:$C$100,0)+1,0)))="",INDIRECT(CONCATENATE("'2018-04'!P",TEXT(MATCH($C83,'2018-04'!$C$2:$C$100,0)+1,0)))="")),"Н/Д",INDIRECT(CONCATENATE("'2018-05'!P",TEXT(MATCH($C83,'2018-05'!$C$2:$C$100,0)+1,0)))-INDIRECT(CONCATENATE("'2018-04'!P",TEXT(MATCH($C83,'2018-04'!$C$2:$C$100,0)+1,0))))</f>
        <v>958508137.16999984</v>
      </c>
      <c r="Q83" s="17">
        <f ca="1">IF(OR(INDIRECT(CONCATENATE("'2018-05'!Q",TEXT(MATCH($C83,'2018-05'!$C$2:$C$100,0)+1,0)))="",INDIRECT(CONCATENATE("'2018-04'!Q",TEXT(MATCH($C83,'2018-04'!$C$2:$C$100,0)+1,0)))="",AND(INDIRECT(CONCATENATE("'2018-05'!Q",TEXT(MATCH($C83,'2018-05'!$C$2:$C$100,0)+1,0)))="",INDIRECT(CONCATENATE("'2018-04'!Q",TEXT(MATCH($C83,'2018-04'!$C$2:$C$100,0)+1,0)))="")),"Н/Д",INDIRECT(CONCATENATE("'2018-05'!Q",TEXT(MATCH($C83,'2018-05'!$C$2:$C$100,0)+1,0)))-INDIRECT(CONCATENATE("'2018-04'!Q",TEXT(MATCH($C83,'2018-04'!$C$2:$C$100,0)+1,0))))</f>
        <v>48738899.960000008</v>
      </c>
      <c r="R83" s="17">
        <f ca="1">IF(OR(INDIRECT(CONCATENATE("'2018-05'!R",TEXT(MATCH($C83,'2018-05'!$C$2:$C$100,0)+1,0)))="",INDIRECT(CONCATENATE("'2018-04'!R",TEXT(MATCH($C83,'2018-04'!$C$2:$C$100,0)+1,0)))="",AND(INDIRECT(CONCATENATE("'2018-05'!R",TEXT(MATCH($C83,'2018-05'!$C$2:$C$100,0)+1,0)))="",INDIRECT(CONCATENATE("'2018-04'!R",TEXT(MATCH($C83,'2018-04'!$C$2:$C$100,0)+1,0)))="")),"Н/Д",INDIRECT(CONCATENATE("'2018-05'!R",TEXT(MATCH($C83,'2018-05'!$C$2:$C$100,0)+1,0)))-INDIRECT(CONCATENATE("'2018-04'!R",TEXT(MATCH($C83,'2018-04'!$C$2:$C$100,0)+1,0))))</f>
        <v>294750953.15000004</v>
      </c>
      <c r="S83" s="17">
        <f ca="1">IF(OR(INDIRECT(CONCATENATE("'2018-05'!S",TEXT(MATCH($C83,'2018-05'!$C$2:$C$100,0)+1,0)))="",INDIRECT(CONCATENATE("'2018-04'!S",TEXT(MATCH($C83,'2018-04'!$C$2:$C$100,0)+1,0)))="",AND(INDIRECT(CONCATENATE("'2018-05'!S",TEXT(MATCH($C83,'2018-05'!$C$2:$C$100,0)+1,0)))="",INDIRECT(CONCATENATE("'2018-04'!S",TEXT(MATCH($C83,'2018-04'!$C$2:$C$100,0)+1,0)))="")),"Н/Д",INDIRECT(CONCATENATE("'2018-05'!S",TEXT(MATCH($C83,'2018-05'!$C$2:$C$100,0)+1,0)))-INDIRECT(CONCATENATE("'2018-04'!S",TEXT(MATCH($C83,'2018-04'!$C$2:$C$100,0)+1,0))))</f>
        <v>3099777.5</v>
      </c>
      <c r="T83" s="17">
        <f ca="1">IF(OR(INDIRECT(CONCATENATE("'2018-05'!T",TEXT(MATCH($C83,'2018-05'!$C$2:$C$100,0)+1,0)))="",INDIRECT(CONCATENATE("'2018-04'!T",TEXT(MATCH($C83,'2018-04'!$C$2:$C$100,0)+1,0)))="",AND(INDIRECT(CONCATENATE("'2018-05'!T",TEXT(MATCH($C83,'2018-05'!$C$2:$C$100,0)+1,0)))="",INDIRECT(CONCATENATE("'2018-04'!T",TEXT(MATCH($C83,'2018-04'!$C$2:$C$100,0)+1,0)))="")),"Н/Д",INDIRECT(CONCATENATE("'2018-05'!T",TEXT(MATCH($C83,'2018-05'!$C$2:$C$100,0)+1,0)))-INDIRECT(CONCATENATE("'2018-04'!T",TEXT(MATCH($C83,'2018-04'!$C$2:$C$100,0)+1,0))))</f>
        <v>265501531.38</v>
      </c>
      <c r="U83" s="17">
        <f ca="1">IF(OR(INDIRECT(CONCATENATE("'2018-05'!U",TEXT(MATCH($C83,'2018-05'!$C$2:$C$100,0)+1,0)))="",INDIRECT(CONCATENATE("'2018-04'!U",TEXT(MATCH($C83,'2018-04'!$C$2:$C$100,0)+1,0)))="",AND(INDIRECT(CONCATENATE("'2018-05'!U",TEXT(MATCH($C83,'2018-05'!$C$2:$C$100,0)+1,0)))="",INDIRECT(CONCATENATE("'2018-04'!U",TEXT(MATCH($C83,'2018-04'!$C$2:$C$100,0)+1,0)))="")),"Н/Д",INDIRECT(CONCATENATE("'2018-05'!U",TEXT(MATCH($C83,'2018-05'!$C$2:$C$100,0)+1,0)))-INDIRECT(CONCATENATE("'2018-04'!U",TEXT(MATCH($C83,'2018-04'!$C$2:$C$100,0)+1,0))))</f>
        <v>40730978.939999998</v>
      </c>
      <c r="V83" s="17">
        <f ca="1">IF(OR(INDIRECT(CONCATENATE("'2018-05'!V",TEXT(MATCH($C83,'2018-05'!$C$2:$C$100,0)+1,0)))="",INDIRECT(CONCATENATE("'2018-04'!V",TEXT(MATCH($C83,'2018-04'!$C$2:$C$100,0)+1,0)))="",AND(INDIRECT(CONCATENATE("'2018-05'!V",TEXT(MATCH($C83,'2018-05'!$C$2:$C$100,0)+1,0)))="",INDIRECT(CONCATENATE("'2018-04'!V",TEXT(MATCH($C83,'2018-04'!$C$2:$C$100,0)+1,0)))="")),"Н/Д",INDIRECT(CONCATENATE("'2018-05'!V",TEXT(MATCH($C83,'2018-05'!$C$2:$C$100,0)+1,0)))-INDIRECT(CONCATENATE("'2018-04'!V",TEXT(MATCH($C83,'2018-04'!$C$2:$C$100,0)+1,0))))</f>
        <v>2827098849.1199999</v>
      </c>
      <c r="W83" s="17">
        <f ca="1">IF(OR(INDIRECT(CONCATENATE("'2018-05'!W",TEXT(MATCH($C83,'2018-05'!$C$2:$C$100,0)+1,0)))="",INDIRECT(CONCATENATE("'2018-04'!W",TEXT(MATCH($C83,'2018-04'!$C$2:$C$100,0)+1,0)))="",AND(INDIRECT(CONCATENATE("'2018-05'!W",TEXT(MATCH($C83,'2018-05'!$C$2:$C$100,0)+1,0)))="",INDIRECT(CONCATENATE("'2018-04'!W",TEXT(MATCH($C83,'2018-04'!$C$2:$C$100,0)+1,0)))="")),"Н/Д",INDIRECT(CONCATENATE("'2018-05'!W",TEXT(MATCH($C83,'2018-05'!$C$2:$C$100,0)+1,0)))-INDIRECT(CONCATENATE("'2018-04'!W",TEXT(MATCH($C83,'2018-04'!$C$2:$C$100,0)+1,0))))</f>
        <v>96108867670.710022</v>
      </c>
    </row>
    <row r="84" spans="1:23" x14ac:dyDescent="0.25">
      <c r="A84" s="2" t="s">
        <v>107</v>
      </c>
      <c r="B84" s="2" t="s">
        <v>111</v>
      </c>
      <c r="C84" s="15">
        <v>79000000</v>
      </c>
      <c r="D84" s="2" t="s">
        <v>208</v>
      </c>
      <c r="E84" s="17">
        <f ca="1">IF(OR(INDIRECT(CONCATENATE("'2018-05'!E",TEXT(MATCH($C84,'2018-05'!$C$2:$C$100,0)+1,0)))="",INDIRECT(CONCATENATE("'2018-04'!E",TEXT(MATCH($C84,'2018-04'!$C$2:$C$100,0)+1,0)))="",AND(INDIRECT(CONCATENATE("'2018-05'!E",TEXT(MATCH($C84,'2018-05'!$C$2:$C$100,0)+1,0)))="",INDIRECT(CONCATENATE("'2018-04'!E",TEXT(MATCH($C84,'2018-04'!$C$2:$C$100,0)+1,0)))="")),"Н/Д",INDIRECT(CONCATENATE("'2018-05'!E",TEXT(MATCH($C84,'2018-05'!$C$2:$C$100,0)+1,0)))-INDIRECT(CONCATENATE("'2018-04'!E",TEXT(MATCH($C84,'2018-04'!$C$2:$C$100,0)+1,0))))</f>
        <v>1843973237.7800002</v>
      </c>
      <c r="F84" s="17">
        <f ca="1">IF(OR(INDIRECT(CONCATENATE("'2018-05'!F",TEXT(MATCH($C84,'2018-05'!$C$2:$C$100,0)+1,0)))="",INDIRECT(CONCATENATE("'2018-04'!F",TEXT(MATCH($C84,'2018-04'!$C$2:$C$100,0)+1,0)))="",AND(INDIRECT(CONCATENATE("'2018-05'!F",TEXT(MATCH($C84,'2018-05'!$C$2:$C$100,0)+1,0)))="",INDIRECT(CONCATENATE("'2018-04'!F",TEXT(MATCH($C84,'2018-04'!$C$2:$C$100,0)+1,0)))="")),"Н/Д",INDIRECT(CONCATENATE("'2018-05'!F",TEXT(MATCH($C84,'2018-05'!$C$2:$C$100,0)+1,0)))-INDIRECT(CONCATENATE("'2018-04'!F",TEXT(MATCH($C84,'2018-04'!$C$2:$C$100,0)+1,0))))</f>
        <v>1257376641.23</v>
      </c>
      <c r="G84" s="17">
        <f ca="1">IF(OR(INDIRECT(CONCATENATE("'2018-05'!G",TEXT(MATCH($C84,'2018-05'!$C$2:$C$100,0)+1,0)))="",INDIRECT(CONCATENATE("'2018-04'!G",TEXT(MATCH($C84,'2018-04'!$C$2:$C$100,0)+1,0)))="",AND(INDIRECT(CONCATENATE("'2018-05'!G",TEXT(MATCH($C84,'2018-05'!$C$2:$C$100,0)+1,0)))="",INDIRECT(CONCATENATE("'2018-04'!G",TEXT(MATCH($C84,'2018-04'!$C$2:$C$100,0)+1,0)))="")),"Н/Д",INDIRECT(CONCATENATE("'2018-05'!G",TEXT(MATCH($C84,'2018-05'!$C$2:$C$100,0)+1,0)))-INDIRECT(CONCATENATE("'2018-04'!G",TEXT(MATCH($C84,'2018-04'!$C$2:$C$100,0)+1,0))))</f>
        <v>91046927.049999952</v>
      </c>
      <c r="H84" s="17">
        <f ca="1">IF(OR(INDIRECT(CONCATENATE("'2018-05'!H",TEXT(MATCH($C84,'2018-05'!$C$2:$C$100,0)+1,0)))="",INDIRECT(CONCATENATE("'2018-04'!H",TEXT(MATCH($C84,'2018-04'!$C$2:$C$100,0)+1,0)))="",AND(INDIRECT(CONCATENATE("'2018-05'!H",TEXT(MATCH($C84,'2018-05'!$C$2:$C$100,0)+1,0)))="",INDIRECT(CONCATENATE("'2018-04'!H",TEXT(MATCH($C84,'2018-04'!$C$2:$C$100,0)+1,0)))="")),"Н/Д",INDIRECT(CONCATENATE("'2018-05'!H",TEXT(MATCH($C84,'2018-05'!$C$2:$C$100,0)+1,0)))-INDIRECT(CONCATENATE("'2018-04'!H",TEXT(MATCH($C84,'2018-04'!$C$2:$C$100,0)+1,0))))</f>
        <v>351932236.9799999</v>
      </c>
      <c r="I84" s="17">
        <f ca="1">IF(OR(INDIRECT(CONCATENATE("'2018-05'!I",TEXT(MATCH($C84,'2018-05'!$C$2:$C$100,0)+1,0)))="",INDIRECT(CONCATENATE("'2018-04'!I",TEXT(MATCH($C84,'2018-04'!$C$2:$C$100,0)+1,0)))="",AND(INDIRECT(CONCATENATE("'2018-05'!I",TEXT(MATCH($C84,'2018-05'!$C$2:$C$100,0)+1,0)))="",INDIRECT(CONCATENATE("'2018-04'!I",TEXT(MATCH($C84,'2018-04'!$C$2:$C$100,0)+1,0)))="")),"Н/Д",INDIRECT(CONCATENATE("'2018-05'!I",TEXT(MATCH($C84,'2018-05'!$C$2:$C$100,0)+1,0)))-INDIRECT(CONCATENATE("'2018-04'!I",TEXT(MATCH($C84,'2018-04'!$C$2:$C$100,0)+1,0))))</f>
        <v>214601373.28999996</v>
      </c>
      <c r="J84" s="17" t="str">
        <f ca="1">IF(OR(INDIRECT(CONCATENATE("'2018-05'!J",TEXT(MATCH($C84,'2018-05'!$C$2:$C$100,0)+1,0)))="",INDIRECT(CONCATENATE("'2018-04'!J",TEXT(MATCH($C84,'2018-04'!$C$2:$C$100,0)+1,0)))="",AND(INDIRECT(CONCATENATE("'2018-05'!J",TEXT(MATCH($C84,'2018-05'!$C$2:$C$100,0)+1,0)))="",INDIRECT(CONCATENATE("'2018-04'!J",TEXT(MATCH($C84,'2018-04'!$C$2:$C$100,0)+1,0)))="")),"Н/Д",INDIRECT(CONCATENATE("'2018-05'!J",TEXT(MATCH($C84,'2018-05'!$C$2:$C$100,0)+1,0)))-INDIRECT(CONCATENATE("'2018-04'!J",TEXT(MATCH($C84,'2018-04'!$C$2:$C$100,0)+1,0))))</f>
        <v>Н/Д</v>
      </c>
      <c r="K84" s="17">
        <f ca="1">IF(OR(INDIRECT(CONCATENATE("'2018-05'!K",TEXT(MATCH($C84,'2018-05'!$C$2:$C$100,0)+1,0)))="",INDIRECT(CONCATENATE("'2018-04'!K",TEXT(MATCH($C84,'2018-04'!$C$2:$C$100,0)+1,0)))="",AND(INDIRECT(CONCATENATE("'2018-05'!K",TEXT(MATCH($C84,'2018-05'!$C$2:$C$100,0)+1,0)))="",INDIRECT(CONCATENATE("'2018-04'!K",TEXT(MATCH($C84,'2018-04'!$C$2:$C$100,0)+1,0)))="")),"Н/Д",INDIRECT(CONCATENATE("'2018-05'!K",TEXT(MATCH($C84,'2018-05'!$C$2:$C$100,0)+1,0)))-INDIRECT(CONCATENATE("'2018-04'!K",TEXT(MATCH($C84,'2018-04'!$C$2:$C$100,0)+1,0))))</f>
        <v>223399609.89000005</v>
      </c>
      <c r="L84" s="17">
        <f ca="1">IF(OR(INDIRECT(CONCATENATE("'2018-05'!L",TEXT(MATCH($C84,'2018-05'!$C$2:$C$100,0)+1,0)))="",INDIRECT(CONCATENATE("'2018-04'!L",TEXT(MATCH($C84,'2018-04'!$C$2:$C$100,0)+1,0)))="",AND(INDIRECT(CONCATENATE("'2018-05'!L",TEXT(MATCH($C84,'2018-05'!$C$2:$C$100,0)+1,0)))="",INDIRECT(CONCATENATE("'2018-04'!L",TEXT(MATCH($C84,'2018-04'!$C$2:$C$100,0)+1,0)))="")),"Н/Д",INDIRECT(CONCATENATE("'2018-05'!L",TEXT(MATCH($C84,'2018-05'!$C$2:$C$100,0)+1,0)))-INDIRECT(CONCATENATE("'2018-04'!L",TEXT(MATCH($C84,'2018-04'!$C$2:$C$100,0)+1,0))))</f>
        <v>288280268.48000002</v>
      </c>
      <c r="M84" s="17">
        <f ca="1">IF(OR(INDIRECT(CONCATENATE("'2018-05'!M",TEXT(MATCH($C84,'2018-05'!$C$2:$C$100,0)+1,0)))="",INDIRECT(CONCATENATE("'2018-04'!M",TEXT(MATCH($C84,'2018-04'!$C$2:$C$100,0)+1,0)))="",AND(INDIRECT(CONCATENATE("'2018-05'!M",TEXT(MATCH($C84,'2018-05'!$C$2:$C$100,0)+1,0)))="",INDIRECT(CONCATENATE("'2018-04'!M",TEXT(MATCH($C84,'2018-04'!$C$2:$C$100,0)+1,0)))="")),"Н/Д",INDIRECT(CONCATENATE("'2018-05'!M",TEXT(MATCH($C84,'2018-05'!$C$2:$C$100,0)+1,0)))-INDIRECT(CONCATENATE("'2018-04'!M",TEXT(MATCH($C84,'2018-04'!$C$2:$C$100,0)+1,0))))</f>
        <v>2723100.24</v>
      </c>
      <c r="N84" s="17">
        <f ca="1">IF(OR(INDIRECT(CONCATENATE("'2018-05'!N",TEXT(MATCH($C84,'2018-05'!$C$2:$C$100,0)+1,0)))="",INDIRECT(CONCATENATE("'2018-04'!N",TEXT(MATCH($C84,'2018-04'!$C$2:$C$100,0)+1,0)))="",AND(INDIRECT(CONCATENATE("'2018-05'!N",TEXT(MATCH($C84,'2018-05'!$C$2:$C$100,0)+1,0)))="",INDIRECT(CONCATENATE("'2018-04'!N",TEXT(MATCH($C84,'2018-04'!$C$2:$C$100,0)+1,0)))="")),"Н/Д",INDIRECT(CONCATENATE("'2018-05'!N",TEXT(MATCH($C84,'2018-05'!$C$2:$C$100,0)+1,0)))-INDIRECT(CONCATENATE("'2018-04'!NE",TEXT(MATCH($C84,'2018-04'!$C$2:$C$100,0)+1,0))))</f>
        <v>38822035.649999999</v>
      </c>
      <c r="O84" s="17">
        <f ca="1">IF(OR(INDIRECT(CONCATENATE("'2018-05'!O",TEXT(MATCH($C84,'2018-05'!$C$2:$C$100,0)+1,0)))="",INDIRECT(CONCATENATE("'2018-04'!O",TEXT(MATCH($C84,'2018-04'!$C$2:$C$100,0)+1,0)))="",AND(INDIRECT(CONCATENATE("'2018-05'!O",TEXT(MATCH($C84,'2018-05'!$C$2:$C$100,0)+1,0)))="",INDIRECT(CONCATENATE("'2018-04'!O",TEXT(MATCH($C84,'2018-04'!$C$2:$C$100,0)+1,0)))="")),"Н/Д",INDIRECT(CONCATENATE("'2018-05'!O",TEXT(MATCH($C84,'2018-05'!$C$2:$C$100,0)+1,0)))-INDIRECT(CONCATENATE("'2018-04'!O",TEXT(MATCH($C84,'2018-04'!$C$2:$C$100,0)+1,0))))</f>
        <v>0</v>
      </c>
      <c r="P84" s="17">
        <f ca="1">IF(OR(INDIRECT(CONCATENATE("'2018-05'!P",TEXT(MATCH($C84,'2018-05'!$C$2:$C$100,0)+1,0)))="",INDIRECT(CONCATENATE("'2018-04'!P",TEXT(MATCH($C84,'2018-04'!$C$2:$C$100,0)+1,0)))="",AND(INDIRECT(CONCATENATE("'2018-05'!P",TEXT(MATCH($C84,'2018-05'!$C$2:$C$100,0)+1,0)))="",INDIRECT(CONCATENATE("'2018-04'!P",TEXT(MATCH($C84,'2018-04'!$C$2:$C$100,0)+1,0)))="")),"Н/Д",INDIRECT(CONCATENATE("'2018-05'!P",TEXT(MATCH($C84,'2018-05'!$C$2:$C$100,0)+1,0)))-INDIRECT(CONCATENATE("'2018-04'!P",TEXT(MATCH($C84,'2018-04'!$C$2:$C$100,0)+1,0))))</f>
        <v>27334334.589999996</v>
      </c>
      <c r="Q84" s="17">
        <f ca="1">IF(OR(INDIRECT(CONCATENATE("'2018-05'!Q",TEXT(MATCH($C84,'2018-05'!$C$2:$C$100,0)+1,0)))="",INDIRECT(CONCATENATE("'2018-04'!Q",TEXT(MATCH($C84,'2018-04'!$C$2:$C$100,0)+1,0)))="",AND(INDIRECT(CONCATENATE("'2018-05'!Q",TEXT(MATCH($C84,'2018-05'!$C$2:$C$100,0)+1,0)))="",INDIRECT(CONCATENATE("'2018-04'!Q",TEXT(MATCH($C84,'2018-04'!$C$2:$C$100,0)+1,0)))="")),"Н/Д",INDIRECT(CONCATENATE("'2018-05'!Q",TEXT(MATCH($C84,'2018-05'!$C$2:$C$100,0)+1,0)))-INDIRECT(CONCATENATE("'2018-04'!Q",TEXT(MATCH($C84,'2018-04'!$C$2:$C$100,0)+1,0))))</f>
        <v>704964.71</v>
      </c>
      <c r="R84" s="17">
        <f ca="1">IF(OR(INDIRECT(CONCATENATE("'2018-05'!R",TEXT(MATCH($C84,'2018-05'!$C$2:$C$100,0)+1,0)))="",INDIRECT(CONCATENATE("'2018-04'!R",TEXT(MATCH($C84,'2018-04'!$C$2:$C$100,0)+1,0)))="",AND(INDIRECT(CONCATENATE("'2018-05'!R",TEXT(MATCH($C84,'2018-05'!$C$2:$C$100,0)+1,0)))="",INDIRECT(CONCATENATE("'2018-04'!R",TEXT(MATCH($C84,'2018-04'!$C$2:$C$100,0)+1,0)))="")),"Н/Д",INDIRECT(CONCATENATE("'2018-05'!R",TEXT(MATCH($C84,'2018-05'!$C$2:$C$100,0)+1,0)))-INDIRECT(CONCATENATE("'2018-04'!R",TEXT(MATCH($C84,'2018-04'!$C$2:$C$100,0)+1,0))))</f>
        <v>14120726.130000003</v>
      </c>
      <c r="S84" s="17">
        <f ca="1">IF(OR(INDIRECT(CONCATENATE("'2018-05'!S",TEXT(MATCH($C84,'2018-05'!$C$2:$C$100,0)+1,0)))="",INDIRECT(CONCATENATE("'2018-04'!S",TEXT(MATCH($C84,'2018-04'!$C$2:$C$100,0)+1,0)))="",AND(INDIRECT(CONCATENATE("'2018-05'!S",TEXT(MATCH($C84,'2018-05'!$C$2:$C$100,0)+1,0)))="",INDIRECT(CONCATENATE("'2018-04'!S",TEXT(MATCH($C84,'2018-04'!$C$2:$C$100,0)+1,0)))="")),"Н/Д",INDIRECT(CONCATENATE("'2018-05'!S",TEXT(MATCH($C84,'2018-05'!$C$2:$C$100,0)+1,0)))-INDIRECT(CONCATENATE("'2018-04'!S",TEXT(MATCH($C84,'2018-04'!$C$2:$C$100,0)+1,0))))</f>
        <v>345762.61</v>
      </c>
      <c r="T84" s="17">
        <f ca="1">IF(OR(INDIRECT(CONCATENATE("'2018-05'!T",TEXT(MATCH($C84,'2018-05'!$C$2:$C$100,0)+1,0)))="",INDIRECT(CONCATENATE("'2018-04'!T",TEXT(MATCH($C84,'2018-04'!$C$2:$C$100,0)+1,0)))="",AND(INDIRECT(CONCATENATE("'2018-05'!T",TEXT(MATCH($C84,'2018-05'!$C$2:$C$100,0)+1,0)))="",INDIRECT(CONCATENATE("'2018-04'!T",TEXT(MATCH($C84,'2018-04'!$C$2:$C$100,0)+1,0)))="")),"Н/Д",INDIRECT(CONCATENATE("'2018-05'!T",TEXT(MATCH($C84,'2018-05'!$C$2:$C$100,0)+1,0)))-INDIRECT(CONCATENATE("'2018-04'!T",TEXT(MATCH($C84,'2018-04'!$C$2:$C$100,0)+1,0))))</f>
        <v>23972197.460000001</v>
      </c>
      <c r="U84" s="17">
        <f ca="1">IF(OR(INDIRECT(CONCATENATE("'2018-05'!U",TEXT(MATCH($C84,'2018-05'!$C$2:$C$100,0)+1,0)))="",INDIRECT(CONCATENATE("'2018-04'!U",TEXT(MATCH($C84,'2018-04'!$C$2:$C$100,0)+1,0)))="",AND(INDIRECT(CONCATENATE("'2018-05'!U",TEXT(MATCH($C84,'2018-05'!$C$2:$C$100,0)+1,0)))="",INDIRECT(CONCATENATE("'2018-04'!U",TEXT(MATCH($C84,'2018-04'!$C$2:$C$100,0)+1,0)))="")),"Н/Д",INDIRECT(CONCATENATE("'2018-05'!U",TEXT(MATCH($C84,'2018-05'!$C$2:$C$100,0)+1,0)))-INDIRECT(CONCATENATE("'2018-04'!U",TEXT(MATCH($C84,'2018-04'!$C$2:$C$100,0)+1,0))))</f>
        <v>3442977.43</v>
      </c>
      <c r="V84" s="17">
        <f ca="1">IF(OR(INDIRECT(CONCATENATE("'2018-05'!V",TEXT(MATCH($C84,'2018-05'!$C$2:$C$100,0)+1,0)))="",INDIRECT(CONCATENATE("'2018-04'!V",TEXT(MATCH($C84,'2018-04'!$C$2:$C$100,0)+1,0)))="",AND(INDIRECT(CONCATENATE("'2018-05'!V",TEXT(MATCH($C84,'2018-05'!$C$2:$C$100,0)+1,0)))="",INDIRECT(CONCATENATE("'2018-04'!V",TEXT(MATCH($C84,'2018-04'!$C$2:$C$100,0)+1,0)))="")),"Н/Д",INDIRECT(CONCATENATE("'2018-05'!V",TEXT(MATCH($C84,'2018-05'!$C$2:$C$100,0)+1,0)))-INDIRECT(CONCATENATE("'2018-04'!V",TEXT(MATCH($C84,'2018-04'!$C$2:$C$100,0)+1,0))))</f>
        <v>586596596.54999995</v>
      </c>
      <c r="W84" s="17">
        <f ca="1">IF(OR(INDIRECT(CONCATENATE("'2018-05'!W",TEXT(MATCH($C84,'2018-05'!$C$2:$C$100,0)+1,0)))="",INDIRECT(CONCATENATE("'2018-04'!W",TEXT(MATCH($C84,'2018-04'!$C$2:$C$100,0)+1,0)))="",AND(INDIRECT(CONCATENATE("'2018-05'!W",TEXT(MATCH($C84,'2018-05'!$C$2:$C$100,0)+1,0)))="",INDIRECT(CONCATENATE("'2018-04'!W",TEXT(MATCH($C84,'2018-04'!$C$2:$C$100,0)+1,0)))="")),"Н/Д",INDIRECT(CONCATENATE("'2018-05'!W",TEXT(MATCH($C84,'2018-05'!$C$2:$C$100,0)+1,0)))-INDIRECT(CONCATENATE("'2018-04'!W",TEXT(MATCH($C84,'2018-04'!$C$2:$C$100,0)+1,0))))</f>
        <v>4940818884.9099998</v>
      </c>
    </row>
    <row r="85" spans="1:23" x14ac:dyDescent="0.25">
      <c r="A85" s="2" t="s">
        <v>107</v>
      </c>
      <c r="B85" s="2" t="s">
        <v>112</v>
      </c>
      <c r="C85" s="15">
        <v>85000000</v>
      </c>
      <c r="D85" s="2" t="s">
        <v>208</v>
      </c>
      <c r="E85" s="17">
        <f ca="1">IF(OR(INDIRECT(CONCATENATE("'2018-05'!E",TEXT(MATCH($C85,'2018-05'!$C$2:$C$100,0)+1,0)))="",INDIRECT(CONCATENATE("'2018-04'!E",TEXT(MATCH($C85,'2018-04'!$C$2:$C$100,0)+1,0)))="",AND(INDIRECT(CONCATENATE("'2018-05'!E",TEXT(MATCH($C85,'2018-05'!$C$2:$C$100,0)+1,0)))="",INDIRECT(CONCATENATE("'2018-04'!E",TEXT(MATCH($C85,'2018-04'!$C$2:$C$100,0)+1,0)))="")),"Н/Д",INDIRECT(CONCATENATE("'2018-05'!E",TEXT(MATCH($C85,'2018-05'!$C$2:$C$100,0)+1,0)))-INDIRECT(CONCATENATE("'2018-04'!E",TEXT(MATCH($C85,'2018-04'!$C$2:$C$100,0)+1,0))))</f>
        <v>1535695082.9499998</v>
      </c>
      <c r="F85" s="17">
        <f ca="1">IF(OR(INDIRECT(CONCATENATE("'2018-05'!F",TEXT(MATCH($C85,'2018-05'!$C$2:$C$100,0)+1,0)))="",INDIRECT(CONCATENATE("'2018-04'!F",TEXT(MATCH($C85,'2018-04'!$C$2:$C$100,0)+1,0)))="",AND(INDIRECT(CONCATENATE("'2018-05'!F",TEXT(MATCH($C85,'2018-05'!$C$2:$C$100,0)+1,0)))="",INDIRECT(CONCATENATE("'2018-04'!F",TEXT(MATCH($C85,'2018-04'!$C$2:$C$100,0)+1,0)))="")),"Н/Д",INDIRECT(CONCATENATE("'2018-05'!F",TEXT(MATCH($C85,'2018-05'!$C$2:$C$100,0)+1,0)))-INDIRECT(CONCATENATE("'2018-04'!F",TEXT(MATCH($C85,'2018-04'!$C$2:$C$100,0)+1,0))))</f>
        <v>885327265.77999997</v>
      </c>
      <c r="G85" s="17">
        <f ca="1">IF(OR(INDIRECT(CONCATENATE("'2018-05'!G",TEXT(MATCH($C85,'2018-05'!$C$2:$C$100,0)+1,0)))="",INDIRECT(CONCATENATE("'2018-04'!G",TEXT(MATCH($C85,'2018-04'!$C$2:$C$100,0)+1,0)))="",AND(INDIRECT(CONCATENATE("'2018-05'!G",TEXT(MATCH($C85,'2018-05'!$C$2:$C$100,0)+1,0)))="",INDIRECT(CONCATENATE("'2018-04'!G",TEXT(MATCH($C85,'2018-04'!$C$2:$C$100,0)+1,0)))="")),"Н/Д",INDIRECT(CONCATENATE("'2018-05'!G",TEXT(MATCH($C85,'2018-05'!$C$2:$C$100,0)+1,0)))-INDIRECT(CONCATENATE("'2018-04'!G",TEXT(MATCH($C85,'2018-04'!$C$2:$C$100,0)+1,0))))</f>
        <v>234780719.23000008</v>
      </c>
      <c r="H85" s="17">
        <f ca="1">IF(OR(INDIRECT(CONCATENATE("'2018-05'!H",TEXT(MATCH($C85,'2018-05'!$C$2:$C$100,0)+1,0)))="",INDIRECT(CONCATENATE("'2018-04'!H",TEXT(MATCH($C85,'2018-04'!$C$2:$C$100,0)+1,0)))="",AND(INDIRECT(CONCATENATE("'2018-05'!H",TEXT(MATCH($C85,'2018-05'!$C$2:$C$100,0)+1,0)))="",INDIRECT(CONCATENATE("'2018-04'!H",TEXT(MATCH($C85,'2018-04'!$C$2:$C$100,0)+1,0)))="")),"Н/Д",INDIRECT(CONCATENATE("'2018-05'!H",TEXT(MATCH($C85,'2018-05'!$C$2:$C$100,0)+1,0)))-INDIRECT(CONCATENATE("'2018-04'!H",TEXT(MATCH($C85,'2018-04'!$C$2:$C$100,0)+1,0))))</f>
        <v>190981076.07000005</v>
      </c>
      <c r="I85" s="17">
        <f ca="1">IF(OR(INDIRECT(CONCATENATE("'2018-05'!I",TEXT(MATCH($C85,'2018-05'!$C$2:$C$100,0)+1,0)))="",INDIRECT(CONCATENATE("'2018-04'!I",TEXT(MATCH($C85,'2018-04'!$C$2:$C$100,0)+1,0)))="",AND(INDIRECT(CONCATENATE("'2018-05'!I",TEXT(MATCH($C85,'2018-05'!$C$2:$C$100,0)+1,0)))="",INDIRECT(CONCATENATE("'2018-04'!I",TEXT(MATCH($C85,'2018-04'!$C$2:$C$100,0)+1,0)))="")),"Н/Д",INDIRECT(CONCATENATE("'2018-05'!I",TEXT(MATCH($C85,'2018-05'!$C$2:$C$100,0)+1,0)))-INDIRECT(CONCATENATE("'2018-04'!I",TEXT(MATCH($C85,'2018-04'!$C$2:$C$100,0)+1,0))))</f>
        <v>59721869.699999988</v>
      </c>
      <c r="J85" s="17" t="str">
        <f ca="1">IF(OR(INDIRECT(CONCATENATE("'2018-05'!J",TEXT(MATCH($C85,'2018-05'!$C$2:$C$100,0)+1,0)))="",INDIRECT(CONCATENATE("'2018-04'!J",TEXT(MATCH($C85,'2018-04'!$C$2:$C$100,0)+1,0)))="",AND(INDIRECT(CONCATENATE("'2018-05'!J",TEXT(MATCH($C85,'2018-05'!$C$2:$C$100,0)+1,0)))="",INDIRECT(CONCATENATE("'2018-04'!J",TEXT(MATCH($C85,'2018-04'!$C$2:$C$100,0)+1,0)))="")),"Н/Д",INDIRECT(CONCATENATE("'2018-05'!J",TEXT(MATCH($C85,'2018-05'!$C$2:$C$100,0)+1,0)))-INDIRECT(CONCATENATE("'2018-04'!J",TEXT(MATCH($C85,'2018-04'!$C$2:$C$100,0)+1,0))))</f>
        <v>Н/Д</v>
      </c>
      <c r="K85" s="17">
        <f ca="1">IF(OR(INDIRECT(CONCATENATE("'2018-05'!K",TEXT(MATCH($C85,'2018-05'!$C$2:$C$100,0)+1,0)))="",INDIRECT(CONCATENATE("'2018-04'!K",TEXT(MATCH($C85,'2018-04'!$C$2:$C$100,0)+1,0)))="",AND(INDIRECT(CONCATENATE("'2018-05'!K",TEXT(MATCH($C85,'2018-05'!$C$2:$C$100,0)+1,0)))="",INDIRECT(CONCATENATE("'2018-04'!K",TEXT(MATCH($C85,'2018-04'!$C$2:$C$100,0)+1,0)))="")),"Н/Д",INDIRECT(CONCATENATE("'2018-05'!K",TEXT(MATCH($C85,'2018-05'!$C$2:$C$100,0)+1,0)))-INDIRECT(CONCATENATE("'2018-04'!K",TEXT(MATCH($C85,'2018-04'!$C$2:$C$100,0)+1,0))))</f>
        <v>80591632.739999995</v>
      </c>
      <c r="L85" s="17">
        <f ca="1">IF(OR(INDIRECT(CONCATENATE("'2018-05'!L",TEXT(MATCH($C85,'2018-05'!$C$2:$C$100,0)+1,0)))="",INDIRECT(CONCATENATE("'2018-04'!L",TEXT(MATCH($C85,'2018-04'!$C$2:$C$100,0)+1,0)))="",AND(INDIRECT(CONCATENATE("'2018-05'!L",TEXT(MATCH($C85,'2018-05'!$C$2:$C$100,0)+1,0)))="",INDIRECT(CONCATENATE("'2018-04'!L",TEXT(MATCH($C85,'2018-04'!$C$2:$C$100,0)+1,0)))="")),"Н/Д",INDIRECT(CONCATENATE("'2018-05'!L",TEXT(MATCH($C85,'2018-05'!$C$2:$C$100,0)+1,0)))-INDIRECT(CONCATENATE("'2018-04'!L",TEXT(MATCH($C85,'2018-04'!$C$2:$C$100,0)+1,0))))</f>
        <v>242369758.50000003</v>
      </c>
      <c r="M85" s="17">
        <f ca="1">IF(OR(INDIRECT(CONCATENATE("'2018-05'!M",TEXT(MATCH($C85,'2018-05'!$C$2:$C$100,0)+1,0)))="",INDIRECT(CONCATENATE("'2018-04'!M",TEXT(MATCH($C85,'2018-04'!$C$2:$C$100,0)+1,0)))="",AND(INDIRECT(CONCATENATE("'2018-05'!M",TEXT(MATCH($C85,'2018-05'!$C$2:$C$100,0)+1,0)))="",INDIRECT(CONCATENATE("'2018-04'!M",TEXT(MATCH($C85,'2018-04'!$C$2:$C$100,0)+1,0)))="")),"Н/Д",INDIRECT(CONCATENATE("'2018-05'!M",TEXT(MATCH($C85,'2018-05'!$C$2:$C$100,0)+1,0)))-INDIRECT(CONCATENATE("'2018-04'!M",TEXT(MATCH($C85,'2018-04'!$C$2:$C$100,0)+1,0))))</f>
        <v>38101.220000000016</v>
      </c>
      <c r="N85" s="17">
        <f ca="1">IF(OR(INDIRECT(CONCATENATE("'2018-05'!N",TEXT(MATCH($C85,'2018-05'!$C$2:$C$100,0)+1,0)))="",INDIRECT(CONCATENATE("'2018-04'!N",TEXT(MATCH($C85,'2018-04'!$C$2:$C$100,0)+1,0)))="",AND(INDIRECT(CONCATENATE("'2018-05'!N",TEXT(MATCH($C85,'2018-05'!$C$2:$C$100,0)+1,0)))="",INDIRECT(CONCATENATE("'2018-04'!N",TEXT(MATCH($C85,'2018-04'!$C$2:$C$100,0)+1,0)))="")),"Н/Д",INDIRECT(CONCATENATE("'2018-05'!N",TEXT(MATCH($C85,'2018-05'!$C$2:$C$100,0)+1,0)))-INDIRECT(CONCATENATE("'2018-04'!NE",TEXT(MATCH($C85,'2018-04'!$C$2:$C$100,0)+1,0))))</f>
        <v>21216414.899999999</v>
      </c>
      <c r="O85" s="17">
        <f ca="1">IF(OR(INDIRECT(CONCATENATE("'2018-05'!O",TEXT(MATCH($C85,'2018-05'!$C$2:$C$100,0)+1,0)))="",INDIRECT(CONCATENATE("'2018-04'!O",TEXT(MATCH($C85,'2018-04'!$C$2:$C$100,0)+1,0)))="",AND(INDIRECT(CONCATENATE("'2018-05'!O",TEXT(MATCH($C85,'2018-05'!$C$2:$C$100,0)+1,0)))="",INDIRECT(CONCATENATE("'2018-04'!O",TEXT(MATCH($C85,'2018-04'!$C$2:$C$100,0)+1,0)))="")),"Н/Д",INDIRECT(CONCATENATE("'2018-05'!O",TEXT(MATCH($C85,'2018-05'!$C$2:$C$100,0)+1,0)))-INDIRECT(CONCATENATE("'2018-04'!O",TEXT(MATCH($C85,'2018-04'!$C$2:$C$100,0)+1,0))))</f>
        <v>0</v>
      </c>
      <c r="P85" s="17">
        <f ca="1">IF(OR(INDIRECT(CONCATENATE("'2018-05'!P",TEXT(MATCH($C85,'2018-05'!$C$2:$C$100,0)+1,0)))="",INDIRECT(CONCATENATE("'2018-04'!P",TEXT(MATCH($C85,'2018-04'!$C$2:$C$100,0)+1,0)))="",AND(INDIRECT(CONCATENATE("'2018-05'!P",TEXT(MATCH($C85,'2018-05'!$C$2:$C$100,0)+1,0)))="",INDIRECT(CONCATENATE("'2018-04'!P",TEXT(MATCH($C85,'2018-04'!$C$2:$C$100,0)+1,0)))="")),"Н/Д",INDIRECT(CONCATENATE("'2018-05'!P",TEXT(MATCH($C85,'2018-05'!$C$2:$C$100,0)+1,0)))-INDIRECT(CONCATENATE("'2018-04'!P",TEXT(MATCH($C85,'2018-04'!$C$2:$C$100,0)+1,0))))</f>
        <v>48904194.18</v>
      </c>
      <c r="Q85" s="17">
        <f ca="1">IF(OR(INDIRECT(CONCATENATE("'2018-05'!Q",TEXT(MATCH($C85,'2018-05'!$C$2:$C$100,0)+1,0)))="",INDIRECT(CONCATENATE("'2018-04'!Q",TEXT(MATCH($C85,'2018-04'!$C$2:$C$100,0)+1,0)))="",AND(INDIRECT(CONCATENATE("'2018-05'!Q",TEXT(MATCH($C85,'2018-05'!$C$2:$C$100,0)+1,0)))="",INDIRECT(CONCATENATE("'2018-04'!Q",TEXT(MATCH($C85,'2018-04'!$C$2:$C$100,0)+1,0)))="")),"Н/Д",INDIRECT(CONCATENATE("'2018-05'!Q",TEXT(MATCH($C85,'2018-05'!$C$2:$C$100,0)+1,0)))-INDIRECT(CONCATENATE("'2018-04'!Q",TEXT(MATCH($C85,'2018-04'!$C$2:$C$100,0)+1,0))))</f>
        <v>1676494.9400000004</v>
      </c>
      <c r="R85" s="17">
        <f ca="1">IF(OR(INDIRECT(CONCATENATE("'2018-05'!R",TEXT(MATCH($C85,'2018-05'!$C$2:$C$100,0)+1,0)))="",INDIRECT(CONCATENATE("'2018-04'!R",TEXT(MATCH($C85,'2018-04'!$C$2:$C$100,0)+1,0)))="",AND(INDIRECT(CONCATENATE("'2018-05'!R",TEXT(MATCH($C85,'2018-05'!$C$2:$C$100,0)+1,0)))="",INDIRECT(CONCATENATE("'2018-04'!R",TEXT(MATCH($C85,'2018-04'!$C$2:$C$100,0)+1,0)))="")),"Н/Д",INDIRECT(CONCATENATE("'2018-05'!R",TEXT(MATCH($C85,'2018-05'!$C$2:$C$100,0)+1,0)))-INDIRECT(CONCATENATE("'2018-04'!R",TEXT(MATCH($C85,'2018-04'!$C$2:$C$100,0)+1,0))))</f>
        <v>1825306.2200000007</v>
      </c>
      <c r="S85" s="17">
        <f ca="1">IF(OR(INDIRECT(CONCATENATE("'2018-05'!S",TEXT(MATCH($C85,'2018-05'!$C$2:$C$100,0)+1,0)))="",INDIRECT(CONCATENATE("'2018-04'!S",TEXT(MATCH($C85,'2018-04'!$C$2:$C$100,0)+1,0)))="",AND(INDIRECT(CONCATENATE("'2018-05'!S",TEXT(MATCH($C85,'2018-05'!$C$2:$C$100,0)+1,0)))="",INDIRECT(CONCATENATE("'2018-04'!S",TEXT(MATCH($C85,'2018-04'!$C$2:$C$100,0)+1,0)))="")),"Н/Д",INDIRECT(CONCATENATE("'2018-05'!S",TEXT(MATCH($C85,'2018-05'!$C$2:$C$100,0)+1,0)))-INDIRECT(CONCATENATE("'2018-04'!S",TEXT(MATCH($C85,'2018-04'!$C$2:$C$100,0)+1,0))))</f>
        <v>30600</v>
      </c>
      <c r="T85" s="17">
        <f ca="1">IF(OR(INDIRECT(CONCATENATE("'2018-05'!T",TEXT(MATCH($C85,'2018-05'!$C$2:$C$100,0)+1,0)))="",INDIRECT(CONCATENATE("'2018-04'!T",TEXT(MATCH($C85,'2018-04'!$C$2:$C$100,0)+1,0)))="",AND(INDIRECT(CONCATENATE("'2018-05'!T",TEXT(MATCH($C85,'2018-05'!$C$2:$C$100,0)+1,0)))="",INDIRECT(CONCATENATE("'2018-04'!T",TEXT(MATCH($C85,'2018-04'!$C$2:$C$100,0)+1,0)))="")),"Н/Д",INDIRECT(CONCATENATE("'2018-05'!T",TEXT(MATCH($C85,'2018-05'!$C$2:$C$100,0)+1,0)))-INDIRECT(CONCATENATE("'2018-04'!T",TEXT(MATCH($C85,'2018-04'!$C$2:$C$100,0)+1,0))))</f>
        <v>8021730.8000000007</v>
      </c>
      <c r="U85" s="17">
        <f ca="1">IF(OR(INDIRECT(CONCATENATE("'2018-05'!U",TEXT(MATCH($C85,'2018-05'!$C$2:$C$100,0)+1,0)))="",INDIRECT(CONCATENATE("'2018-04'!U",TEXT(MATCH($C85,'2018-04'!$C$2:$C$100,0)+1,0)))="",AND(INDIRECT(CONCATENATE("'2018-05'!U",TEXT(MATCH($C85,'2018-05'!$C$2:$C$100,0)+1,0)))="",INDIRECT(CONCATENATE("'2018-04'!U",TEXT(MATCH($C85,'2018-04'!$C$2:$C$100,0)+1,0)))="")),"Н/Д",INDIRECT(CONCATENATE("'2018-05'!U",TEXT(MATCH($C85,'2018-05'!$C$2:$C$100,0)+1,0)))-INDIRECT(CONCATENATE("'2018-04'!U",TEXT(MATCH($C85,'2018-04'!$C$2:$C$100,0)+1,0))))</f>
        <v>47440.210000008345</v>
      </c>
      <c r="V85" s="17">
        <f ca="1">IF(OR(INDIRECT(CONCATENATE("'2018-05'!V",TEXT(MATCH($C85,'2018-05'!$C$2:$C$100,0)+1,0)))="",INDIRECT(CONCATENATE("'2018-04'!V",TEXT(MATCH($C85,'2018-04'!$C$2:$C$100,0)+1,0)))="",AND(INDIRECT(CONCATENATE("'2018-05'!V",TEXT(MATCH($C85,'2018-05'!$C$2:$C$100,0)+1,0)))="",INDIRECT(CONCATENATE("'2018-04'!V",TEXT(MATCH($C85,'2018-04'!$C$2:$C$100,0)+1,0)))="")),"Н/Д",INDIRECT(CONCATENATE("'2018-05'!V",TEXT(MATCH($C85,'2018-05'!$C$2:$C$100,0)+1,0)))-INDIRECT(CONCATENATE("'2018-04'!V",TEXT(MATCH($C85,'2018-04'!$C$2:$C$100,0)+1,0))))</f>
        <v>650367817.17000008</v>
      </c>
      <c r="W85" s="17">
        <f ca="1">IF(OR(INDIRECT(CONCATENATE("'2018-05'!W",TEXT(MATCH($C85,'2018-05'!$C$2:$C$100,0)+1,0)))="",INDIRECT(CONCATENATE("'2018-04'!W",TEXT(MATCH($C85,'2018-04'!$C$2:$C$100,0)+1,0)))="",AND(INDIRECT(CONCATENATE("'2018-05'!W",TEXT(MATCH($C85,'2018-05'!$C$2:$C$100,0)+1,0)))="",INDIRECT(CONCATENATE("'2018-04'!W",TEXT(MATCH($C85,'2018-04'!$C$2:$C$100,0)+1,0)))="")),"Н/Д",INDIRECT(CONCATENATE("'2018-05'!W",TEXT(MATCH($C85,'2018-05'!$C$2:$C$100,0)+1,0)))-INDIRECT(CONCATENATE("'2018-04'!W",TEXT(MATCH($C85,'2018-04'!$C$2:$C$100,0)+1,0))))</f>
        <v>3945558198.6799994</v>
      </c>
    </row>
    <row r="86" spans="1:23" x14ac:dyDescent="0.25">
      <c r="A86" s="2" t="s">
        <v>107</v>
      </c>
      <c r="B86" s="2" t="s">
        <v>113</v>
      </c>
      <c r="C86" s="15">
        <v>35000000</v>
      </c>
      <c r="D86" s="2" t="s">
        <v>208</v>
      </c>
      <c r="E86" s="17">
        <f ca="1">IF(OR(INDIRECT(CONCATENATE("'2018-05'!E",TEXT(MATCH($C86,'2018-05'!$C$2:$C$100,0)+1,0)))="",INDIRECT(CONCATENATE("'2018-04'!E",TEXT(MATCH($C86,'2018-04'!$C$2:$C$100,0)+1,0)))="",AND(INDIRECT(CONCATENATE("'2018-05'!E",TEXT(MATCH($C86,'2018-05'!$C$2:$C$100,0)+1,0)))="",INDIRECT(CONCATENATE("'2018-04'!E",TEXT(MATCH($C86,'2018-04'!$C$2:$C$100,0)+1,0)))="")),"Н/Д",INDIRECT(CONCATENATE("'2018-05'!E",TEXT(MATCH($C86,'2018-05'!$C$2:$C$100,0)+1,0)))-INDIRECT(CONCATENATE("'2018-04'!E",TEXT(MATCH($C86,'2018-04'!$C$2:$C$100,0)+1,0))))</f>
        <v>16187172090.539997</v>
      </c>
      <c r="F86" s="17">
        <f ca="1">IF(OR(INDIRECT(CONCATENATE("'2018-05'!F",TEXT(MATCH($C86,'2018-05'!$C$2:$C$100,0)+1,0)))="",INDIRECT(CONCATENATE("'2018-04'!F",TEXT(MATCH($C86,'2018-04'!$C$2:$C$100,0)+1,0)))="",AND(INDIRECT(CONCATENATE("'2018-05'!F",TEXT(MATCH($C86,'2018-05'!$C$2:$C$100,0)+1,0)))="",INDIRECT(CONCATENATE("'2018-04'!F",TEXT(MATCH($C86,'2018-04'!$C$2:$C$100,0)+1,0)))="")),"Н/Д",INDIRECT(CONCATENATE("'2018-05'!F",TEXT(MATCH($C86,'2018-05'!$C$2:$C$100,0)+1,0)))-INDIRECT(CONCATENATE("'2018-04'!F",TEXT(MATCH($C86,'2018-04'!$C$2:$C$100,0)+1,0))))</f>
        <v>5302530319.5699997</v>
      </c>
      <c r="G86" s="17">
        <f ca="1">IF(OR(INDIRECT(CONCATENATE("'2018-05'!G",TEXT(MATCH($C86,'2018-05'!$C$2:$C$100,0)+1,0)))="",INDIRECT(CONCATENATE("'2018-04'!G",TEXT(MATCH($C86,'2018-04'!$C$2:$C$100,0)+1,0)))="",AND(INDIRECT(CONCATENATE("'2018-05'!G",TEXT(MATCH($C86,'2018-05'!$C$2:$C$100,0)+1,0)))="",INDIRECT(CONCATENATE("'2018-04'!G",TEXT(MATCH($C86,'2018-04'!$C$2:$C$100,0)+1,0)))="")),"Н/Д",INDIRECT(CONCATENATE("'2018-05'!G",TEXT(MATCH($C86,'2018-05'!$C$2:$C$100,0)+1,0)))-INDIRECT(CONCATENATE("'2018-04'!G",TEXT(MATCH($C86,'2018-04'!$C$2:$C$100,0)+1,0))))</f>
        <v>514526022.5</v>
      </c>
      <c r="H86" s="17">
        <f ca="1">IF(OR(INDIRECT(CONCATENATE("'2018-05'!H",TEXT(MATCH($C86,'2018-05'!$C$2:$C$100,0)+1,0)))="",INDIRECT(CONCATENATE("'2018-04'!H",TEXT(MATCH($C86,'2018-04'!$C$2:$C$100,0)+1,0)))="",AND(INDIRECT(CONCATENATE("'2018-05'!H",TEXT(MATCH($C86,'2018-05'!$C$2:$C$100,0)+1,0)))="",INDIRECT(CONCATENATE("'2018-04'!H",TEXT(MATCH($C86,'2018-04'!$C$2:$C$100,0)+1,0)))="")),"Н/Д",INDIRECT(CONCATENATE("'2018-05'!H",TEXT(MATCH($C86,'2018-05'!$C$2:$C$100,0)+1,0)))-INDIRECT(CONCATENATE("'2018-04'!H",TEXT(MATCH($C86,'2018-04'!$C$2:$C$100,0)+1,0))))</f>
        <v>2144102231.0199995</v>
      </c>
      <c r="I86" s="17">
        <f ca="1">IF(OR(INDIRECT(CONCATENATE("'2018-05'!I",TEXT(MATCH($C86,'2018-05'!$C$2:$C$100,0)+1,0)))="",INDIRECT(CONCATENATE("'2018-04'!I",TEXT(MATCH($C86,'2018-04'!$C$2:$C$100,0)+1,0)))="",AND(INDIRECT(CONCATENATE("'2018-05'!I",TEXT(MATCH($C86,'2018-05'!$C$2:$C$100,0)+1,0)))="",INDIRECT(CONCATENATE("'2018-04'!I",TEXT(MATCH($C86,'2018-04'!$C$2:$C$100,0)+1,0)))="")),"Н/Д",INDIRECT(CONCATENATE("'2018-05'!I",TEXT(MATCH($C86,'2018-05'!$C$2:$C$100,0)+1,0)))-INDIRECT(CONCATENATE("'2018-04'!I",TEXT(MATCH($C86,'2018-04'!$C$2:$C$100,0)+1,0))))</f>
        <v>397998420.44000006</v>
      </c>
      <c r="J86" s="17" t="str">
        <f ca="1">IF(OR(INDIRECT(CONCATENATE("'2018-05'!J",TEXT(MATCH($C86,'2018-05'!$C$2:$C$100,0)+1,0)))="",INDIRECT(CONCATENATE("'2018-04'!J",TEXT(MATCH($C86,'2018-04'!$C$2:$C$100,0)+1,0)))="",AND(INDIRECT(CONCATENATE("'2018-05'!J",TEXT(MATCH($C86,'2018-05'!$C$2:$C$100,0)+1,0)))="",INDIRECT(CONCATENATE("'2018-04'!J",TEXT(MATCH($C86,'2018-04'!$C$2:$C$100,0)+1,0)))="")),"Н/Д",INDIRECT(CONCATENATE("'2018-05'!J",TEXT(MATCH($C86,'2018-05'!$C$2:$C$100,0)+1,0)))-INDIRECT(CONCATENATE("'2018-04'!J",TEXT(MATCH($C86,'2018-04'!$C$2:$C$100,0)+1,0))))</f>
        <v>Н/Д</v>
      </c>
      <c r="K86" s="17">
        <f ca="1">IF(OR(INDIRECT(CONCATENATE("'2018-05'!K",TEXT(MATCH($C86,'2018-05'!$C$2:$C$100,0)+1,0)))="",INDIRECT(CONCATENATE("'2018-04'!K",TEXT(MATCH($C86,'2018-04'!$C$2:$C$100,0)+1,0)))="",AND(INDIRECT(CONCATENATE("'2018-05'!K",TEXT(MATCH($C86,'2018-05'!$C$2:$C$100,0)+1,0)))="",INDIRECT(CONCATENATE("'2018-04'!K",TEXT(MATCH($C86,'2018-04'!$C$2:$C$100,0)+1,0)))="")),"Н/Д",INDIRECT(CONCATENATE("'2018-05'!K",TEXT(MATCH($C86,'2018-05'!$C$2:$C$100,0)+1,0)))-INDIRECT(CONCATENATE("'2018-04'!K",TEXT(MATCH($C86,'2018-04'!$C$2:$C$100,0)+1,0))))</f>
        <v>944132148.57000005</v>
      </c>
      <c r="L86" s="17">
        <f ca="1">IF(OR(INDIRECT(CONCATENATE("'2018-05'!L",TEXT(MATCH($C86,'2018-05'!$C$2:$C$100,0)+1,0)))="",INDIRECT(CONCATENATE("'2018-04'!L",TEXT(MATCH($C86,'2018-04'!$C$2:$C$100,0)+1,0)))="",AND(INDIRECT(CONCATENATE("'2018-05'!L",TEXT(MATCH($C86,'2018-05'!$C$2:$C$100,0)+1,0)))="",INDIRECT(CONCATENATE("'2018-04'!L",TEXT(MATCH($C86,'2018-04'!$C$2:$C$100,0)+1,0)))="")),"Н/Д",INDIRECT(CONCATENATE("'2018-05'!L",TEXT(MATCH($C86,'2018-05'!$C$2:$C$100,0)+1,0)))-INDIRECT(CONCATENATE("'2018-04'!L",TEXT(MATCH($C86,'2018-04'!$C$2:$C$100,0)+1,0))))</f>
        <v>624658441.33999991</v>
      </c>
      <c r="M86" s="17">
        <f ca="1">IF(OR(INDIRECT(CONCATENATE("'2018-05'!M",TEXT(MATCH($C86,'2018-05'!$C$2:$C$100,0)+1,0)))="",INDIRECT(CONCATENATE("'2018-04'!M",TEXT(MATCH($C86,'2018-04'!$C$2:$C$100,0)+1,0)))="",AND(INDIRECT(CONCATENATE("'2018-05'!M",TEXT(MATCH($C86,'2018-05'!$C$2:$C$100,0)+1,0)))="",INDIRECT(CONCATENATE("'2018-04'!M",TEXT(MATCH($C86,'2018-04'!$C$2:$C$100,0)+1,0)))="")),"Н/Д",INDIRECT(CONCATENATE("'2018-05'!M",TEXT(MATCH($C86,'2018-05'!$C$2:$C$100,0)+1,0)))-INDIRECT(CONCATENATE("'2018-04'!M",TEXT(MATCH($C86,'2018-04'!$C$2:$C$100,0)+1,0))))</f>
        <v>15748304.109999999</v>
      </c>
      <c r="N86" s="17">
        <f ca="1">IF(OR(INDIRECT(CONCATENATE("'2018-05'!N",TEXT(MATCH($C86,'2018-05'!$C$2:$C$100,0)+1,0)))="",INDIRECT(CONCATENATE("'2018-04'!N",TEXT(MATCH($C86,'2018-04'!$C$2:$C$100,0)+1,0)))="",AND(INDIRECT(CONCATENATE("'2018-05'!N",TEXT(MATCH($C86,'2018-05'!$C$2:$C$100,0)+1,0)))="",INDIRECT(CONCATENATE("'2018-04'!N",TEXT(MATCH($C86,'2018-04'!$C$2:$C$100,0)+1,0)))="")),"Н/Д",INDIRECT(CONCATENATE("'2018-05'!N",TEXT(MATCH($C86,'2018-05'!$C$2:$C$100,0)+1,0)))-INDIRECT(CONCATENATE("'2018-04'!NE",TEXT(MATCH($C86,'2018-04'!$C$2:$C$100,0)+1,0))))</f>
        <v>159849233.00999999</v>
      </c>
      <c r="O86" s="17">
        <f ca="1">IF(OR(INDIRECT(CONCATENATE("'2018-05'!O",TEXT(MATCH($C86,'2018-05'!$C$2:$C$100,0)+1,0)))="",INDIRECT(CONCATENATE("'2018-04'!O",TEXT(MATCH($C86,'2018-04'!$C$2:$C$100,0)+1,0)))="",AND(INDIRECT(CONCATENATE("'2018-05'!O",TEXT(MATCH($C86,'2018-05'!$C$2:$C$100,0)+1,0)))="",INDIRECT(CONCATENATE("'2018-04'!O",TEXT(MATCH($C86,'2018-04'!$C$2:$C$100,0)+1,0)))="")),"Н/Д",INDIRECT(CONCATENATE("'2018-05'!O",TEXT(MATCH($C86,'2018-05'!$C$2:$C$100,0)+1,0)))-INDIRECT(CONCATENATE("'2018-04'!O",TEXT(MATCH($C86,'2018-04'!$C$2:$C$100,0)+1,0))))</f>
        <v>4835.7999999999302</v>
      </c>
      <c r="P86" s="17">
        <f ca="1">IF(OR(INDIRECT(CONCATENATE("'2018-05'!P",TEXT(MATCH($C86,'2018-05'!$C$2:$C$100,0)+1,0)))="",INDIRECT(CONCATENATE("'2018-04'!P",TEXT(MATCH($C86,'2018-04'!$C$2:$C$100,0)+1,0)))="",AND(INDIRECT(CONCATENATE("'2018-05'!P",TEXT(MATCH($C86,'2018-05'!$C$2:$C$100,0)+1,0)))="",INDIRECT(CONCATENATE("'2018-04'!P",TEXT(MATCH($C86,'2018-04'!$C$2:$C$100,0)+1,0)))="")),"Н/Д",INDIRECT(CONCATENATE("'2018-05'!P",TEXT(MATCH($C86,'2018-05'!$C$2:$C$100,0)+1,0)))-INDIRECT(CONCATENATE("'2018-04'!P",TEXT(MATCH($C86,'2018-04'!$C$2:$C$100,0)+1,0))))</f>
        <v>418667898.46000004</v>
      </c>
      <c r="Q86" s="17">
        <f ca="1">IF(OR(INDIRECT(CONCATENATE("'2018-05'!Q",TEXT(MATCH($C86,'2018-05'!$C$2:$C$100,0)+1,0)))="",INDIRECT(CONCATENATE("'2018-04'!Q",TEXT(MATCH($C86,'2018-04'!$C$2:$C$100,0)+1,0)))="",AND(INDIRECT(CONCATENATE("'2018-05'!Q",TEXT(MATCH($C86,'2018-05'!$C$2:$C$100,0)+1,0)))="",INDIRECT(CONCATENATE("'2018-04'!Q",TEXT(MATCH($C86,'2018-04'!$C$2:$C$100,0)+1,0)))="")),"Н/Д",INDIRECT(CONCATENATE("'2018-05'!Q",TEXT(MATCH($C86,'2018-05'!$C$2:$C$100,0)+1,0)))-INDIRECT(CONCATENATE("'2018-04'!Q",TEXT(MATCH($C86,'2018-04'!$C$2:$C$100,0)+1,0))))</f>
        <v>13542865.890000001</v>
      </c>
      <c r="R86" s="17">
        <f ca="1">IF(OR(INDIRECT(CONCATENATE("'2018-05'!R",TEXT(MATCH($C86,'2018-05'!$C$2:$C$100,0)+1,0)))="",INDIRECT(CONCATENATE("'2018-04'!R",TEXT(MATCH($C86,'2018-04'!$C$2:$C$100,0)+1,0)))="",AND(INDIRECT(CONCATENATE("'2018-05'!R",TEXT(MATCH($C86,'2018-05'!$C$2:$C$100,0)+1,0)))="",INDIRECT(CONCATENATE("'2018-04'!R",TEXT(MATCH($C86,'2018-04'!$C$2:$C$100,0)+1,0)))="")),"Н/Д",INDIRECT(CONCATENATE("'2018-05'!R",TEXT(MATCH($C86,'2018-05'!$C$2:$C$100,0)+1,0)))-INDIRECT(CONCATENATE("'2018-04'!R",TEXT(MATCH($C86,'2018-04'!$C$2:$C$100,0)+1,0))))</f>
        <v>65966034.039999962</v>
      </c>
      <c r="S86" s="17">
        <f ca="1">IF(OR(INDIRECT(CONCATENATE("'2018-05'!S",TEXT(MATCH($C86,'2018-05'!$C$2:$C$100,0)+1,0)))="",INDIRECT(CONCATENATE("'2018-04'!S",TEXT(MATCH($C86,'2018-04'!$C$2:$C$100,0)+1,0)))="",AND(INDIRECT(CONCATENATE("'2018-05'!S",TEXT(MATCH($C86,'2018-05'!$C$2:$C$100,0)+1,0)))="",INDIRECT(CONCATENATE("'2018-04'!S",TEXT(MATCH($C86,'2018-04'!$C$2:$C$100,0)+1,0)))="")),"Н/Д",INDIRECT(CONCATENATE("'2018-05'!S",TEXT(MATCH($C86,'2018-05'!$C$2:$C$100,0)+1,0)))-INDIRECT(CONCATENATE("'2018-04'!S",TEXT(MATCH($C86,'2018-04'!$C$2:$C$100,0)+1,0))))</f>
        <v>93418.5</v>
      </c>
      <c r="T86" s="17">
        <f ca="1">IF(OR(INDIRECT(CONCATENATE("'2018-05'!T",TEXT(MATCH($C86,'2018-05'!$C$2:$C$100,0)+1,0)))="",INDIRECT(CONCATENATE("'2018-04'!T",TEXT(MATCH($C86,'2018-04'!$C$2:$C$100,0)+1,0)))="",AND(INDIRECT(CONCATENATE("'2018-05'!T",TEXT(MATCH($C86,'2018-05'!$C$2:$C$100,0)+1,0)))="",INDIRECT(CONCATENATE("'2018-04'!T",TEXT(MATCH($C86,'2018-04'!$C$2:$C$100,0)+1,0)))="")),"Н/Д",INDIRECT(CONCATENATE("'2018-05'!T",TEXT(MATCH($C86,'2018-05'!$C$2:$C$100,0)+1,0)))-INDIRECT(CONCATENATE("'2018-04'!T",TEXT(MATCH($C86,'2018-04'!$C$2:$C$100,0)+1,0))))</f>
        <v>48597824.889999986</v>
      </c>
      <c r="U86" s="17">
        <f ca="1">IF(OR(INDIRECT(CONCATENATE("'2018-05'!U",TEXT(MATCH($C86,'2018-05'!$C$2:$C$100,0)+1,0)))="",INDIRECT(CONCATENATE("'2018-04'!U",TEXT(MATCH($C86,'2018-04'!$C$2:$C$100,0)+1,0)))="",AND(INDIRECT(CONCATENATE("'2018-05'!U",TEXT(MATCH($C86,'2018-05'!$C$2:$C$100,0)+1,0)))="",INDIRECT(CONCATENATE("'2018-04'!U",TEXT(MATCH($C86,'2018-04'!$C$2:$C$100,0)+1,0)))="")),"Н/Д",INDIRECT(CONCATENATE("'2018-05'!U",TEXT(MATCH($C86,'2018-05'!$C$2:$C$100,0)+1,0)))-INDIRECT(CONCATENATE("'2018-04'!U",TEXT(MATCH($C86,'2018-04'!$C$2:$C$100,0)+1,0))))</f>
        <v>25028058.289999999</v>
      </c>
      <c r="V86" s="17">
        <f ca="1">IF(OR(INDIRECT(CONCATENATE("'2018-05'!V",TEXT(MATCH($C86,'2018-05'!$C$2:$C$100,0)+1,0)))="",INDIRECT(CONCATENATE("'2018-04'!V",TEXT(MATCH($C86,'2018-04'!$C$2:$C$100,0)+1,0)))="",AND(INDIRECT(CONCATENATE("'2018-05'!V",TEXT(MATCH($C86,'2018-05'!$C$2:$C$100,0)+1,0)))="",INDIRECT(CONCATENATE("'2018-04'!V",TEXT(MATCH($C86,'2018-04'!$C$2:$C$100,0)+1,0)))="")),"Н/Д",INDIRECT(CONCATENATE("'2018-05'!V",TEXT(MATCH($C86,'2018-05'!$C$2:$C$100,0)+1,0)))-INDIRECT(CONCATENATE("'2018-04'!V",TEXT(MATCH($C86,'2018-04'!$C$2:$C$100,0)+1,0))))</f>
        <v>10884641770.969999</v>
      </c>
      <c r="W86" s="17">
        <f ca="1">IF(OR(INDIRECT(CONCATENATE("'2018-05'!W",TEXT(MATCH($C86,'2018-05'!$C$2:$C$100,0)+1,0)))="",INDIRECT(CONCATENATE("'2018-04'!W",TEXT(MATCH($C86,'2018-04'!$C$2:$C$100,0)+1,0)))="",AND(INDIRECT(CONCATENATE("'2018-05'!W",TEXT(MATCH($C86,'2018-05'!$C$2:$C$100,0)+1,0)))="",INDIRECT(CONCATENATE("'2018-04'!W",TEXT(MATCH($C86,'2018-04'!$C$2:$C$100,0)+1,0)))="")),"Н/Д",INDIRECT(CONCATENATE("'2018-05'!W",TEXT(MATCH($C86,'2018-05'!$C$2:$C$100,0)+1,0)))-INDIRECT(CONCATENATE("'2018-04'!W",TEXT(MATCH($C86,'2018-04'!$C$2:$C$100,0)+1,0))))</f>
        <v>37634444026.020004</v>
      </c>
    </row>
    <row r="87" spans="1:23" x14ac:dyDescent="0.25">
      <c r="A87" s="2" t="s">
        <v>107</v>
      </c>
      <c r="B87" s="2" t="s">
        <v>114</v>
      </c>
      <c r="C87" s="15">
        <v>60000000</v>
      </c>
      <c r="D87" s="2" t="s">
        <v>208</v>
      </c>
      <c r="E87" s="17">
        <f ca="1">IF(OR(INDIRECT(CONCATENATE("'2018-05'!E",TEXT(MATCH($C87,'2018-05'!$C$2:$C$100,0)+1,0)))="",INDIRECT(CONCATENATE("'2018-04'!E",TEXT(MATCH($C87,'2018-04'!$C$2:$C$100,0)+1,0)))="",AND(INDIRECT(CONCATENATE("'2018-05'!E",TEXT(MATCH($C87,'2018-05'!$C$2:$C$100,0)+1,0)))="",INDIRECT(CONCATENATE("'2018-04'!E",TEXT(MATCH($C87,'2018-04'!$C$2:$C$100,0)+1,0)))="")),"Н/Д",INDIRECT(CONCATENATE("'2018-05'!E",TEXT(MATCH($C87,'2018-05'!$C$2:$C$100,0)+1,0)))-INDIRECT(CONCATENATE("'2018-04'!E",TEXT(MATCH($C87,'2018-04'!$C$2:$C$100,0)+1,0))))</f>
        <v>20636209441.369995</v>
      </c>
      <c r="F87" s="17">
        <f ca="1">IF(OR(INDIRECT(CONCATENATE("'2018-05'!F",TEXT(MATCH($C87,'2018-05'!$C$2:$C$100,0)+1,0)))="",INDIRECT(CONCATENATE("'2018-04'!F",TEXT(MATCH($C87,'2018-04'!$C$2:$C$100,0)+1,0)))="",AND(INDIRECT(CONCATENATE("'2018-05'!F",TEXT(MATCH($C87,'2018-05'!$C$2:$C$100,0)+1,0)))="",INDIRECT(CONCATENATE("'2018-04'!F",TEXT(MATCH($C87,'2018-04'!$C$2:$C$100,0)+1,0)))="")),"Н/Д",INDIRECT(CONCATENATE("'2018-05'!F",TEXT(MATCH($C87,'2018-05'!$C$2:$C$100,0)+1,0)))-INDIRECT(CONCATENATE("'2018-04'!F",TEXT(MATCH($C87,'2018-04'!$C$2:$C$100,0)+1,0))))</f>
        <v>17078981197.970001</v>
      </c>
      <c r="G87" s="17">
        <f ca="1">IF(OR(INDIRECT(CONCATENATE("'2018-05'!G",TEXT(MATCH($C87,'2018-05'!$C$2:$C$100,0)+1,0)))="",INDIRECT(CONCATENATE("'2018-04'!G",TEXT(MATCH($C87,'2018-04'!$C$2:$C$100,0)+1,0)))="",AND(INDIRECT(CONCATENATE("'2018-05'!G",TEXT(MATCH($C87,'2018-05'!$C$2:$C$100,0)+1,0)))="",INDIRECT(CONCATENATE("'2018-04'!G",TEXT(MATCH($C87,'2018-04'!$C$2:$C$100,0)+1,0)))="")),"Н/Д",INDIRECT(CONCATENATE("'2018-05'!G",TEXT(MATCH($C87,'2018-05'!$C$2:$C$100,0)+1,0)))-INDIRECT(CONCATENATE("'2018-04'!G",TEXT(MATCH($C87,'2018-04'!$C$2:$C$100,0)+1,0))))</f>
        <v>2466885644.9099998</v>
      </c>
      <c r="H87" s="17">
        <f ca="1">IF(OR(INDIRECT(CONCATENATE("'2018-05'!H",TEXT(MATCH($C87,'2018-05'!$C$2:$C$100,0)+1,0)))="",INDIRECT(CONCATENATE("'2018-04'!H",TEXT(MATCH($C87,'2018-04'!$C$2:$C$100,0)+1,0)))="",AND(INDIRECT(CONCATENATE("'2018-05'!H",TEXT(MATCH($C87,'2018-05'!$C$2:$C$100,0)+1,0)))="",INDIRECT(CONCATENATE("'2018-04'!H",TEXT(MATCH($C87,'2018-04'!$C$2:$C$100,0)+1,0)))="")),"Н/Д",INDIRECT(CONCATENATE("'2018-05'!H",TEXT(MATCH($C87,'2018-05'!$C$2:$C$100,0)+1,0)))-INDIRECT(CONCATENATE("'2018-04'!H",TEXT(MATCH($C87,'2018-04'!$C$2:$C$100,0)+1,0))))</f>
        <v>5131274019.1800003</v>
      </c>
      <c r="I87" s="17">
        <f ca="1">IF(OR(INDIRECT(CONCATENATE("'2018-05'!I",TEXT(MATCH($C87,'2018-05'!$C$2:$C$100,0)+1,0)))="",INDIRECT(CONCATENATE("'2018-04'!I",TEXT(MATCH($C87,'2018-04'!$C$2:$C$100,0)+1,0)))="",AND(INDIRECT(CONCATENATE("'2018-05'!I",TEXT(MATCH($C87,'2018-05'!$C$2:$C$100,0)+1,0)))="",INDIRECT(CONCATENATE("'2018-04'!I",TEXT(MATCH($C87,'2018-04'!$C$2:$C$100,0)+1,0)))="")),"Н/Д",INDIRECT(CONCATENATE("'2018-05'!I",TEXT(MATCH($C87,'2018-05'!$C$2:$C$100,0)+1,0)))-INDIRECT(CONCATENATE("'2018-04'!I",TEXT(MATCH($C87,'2018-04'!$C$2:$C$100,0)+1,0))))</f>
        <v>1271083497.0900002</v>
      </c>
      <c r="J87" s="17" t="str">
        <f ca="1">IF(OR(INDIRECT(CONCATENATE("'2018-05'!J",TEXT(MATCH($C87,'2018-05'!$C$2:$C$100,0)+1,0)))="",INDIRECT(CONCATENATE("'2018-04'!J",TEXT(MATCH($C87,'2018-04'!$C$2:$C$100,0)+1,0)))="",AND(INDIRECT(CONCATENATE("'2018-05'!J",TEXT(MATCH($C87,'2018-05'!$C$2:$C$100,0)+1,0)))="",INDIRECT(CONCATENATE("'2018-04'!J",TEXT(MATCH($C87,'2018-04'!$C$2:$C$100,0)+1,0)))="")),"Н/Д",INDIRECT(CONCATENATE("'2018-05'!J",TEXT(MATCH($C87,'2018-05'!$C$2:$C$100,0)+1,0)))-INDIRECT(CONCATENATE("'2018-04'!J",TEXT(MATCH($C87,'2018-04'!$C$2:$C$100,0)+1,0))))</f>
        <v>Н/Д</v>
      </c>
      <c r="K87" s="17">
        <f ca="1">IF(OR(INDIRECT(CONCATENATE("'2018-05'!K",TEXT(MATCH($C87,'2018-05'!$C$2:$C$100,0)+1,0)))="",INDIRECT(CONCATENATE("'2018-04'!K",TEXT(MATCH($C87,'2018-04'!$C$2:$C$100,0)+1,0)))="",AND(INDIRECT(CONCATENATE("'2018-05'!K",TEXT(MATCH($C87,'2018-05'!$C$2:$C$100,0)+1,0)))="",INDIRECT(CONCATENATE("'2018-04'!K",TEXT(MATCH($C87,'2018-04'!$C$2:$C$100,0)+1,0)))="")),"Н/Д",INDIRECT(CONCATENATE("'2018-05'!K",TEXT(MATCH($C87,'2018-05'!$C$2:$C$100,0)+1,0)))-INDIRECT(CONCATENATE("'2018-04'!K",TEXT(MATCH($C87,'2018-04'!$C$2:$C$100,0)+1,0))))</f>
        <v>3239546224.0299997</v>
      </c>
      <c r="L87" s="17">
        <f ca="1">IF(OR(INDIRECT(CONCATENATE("'2018-05'!L",TEXT(MATCH($C87,'2018-05'!$C$2:$C$100,0)+1,0)))="",INDIRECT(CONCATENATE("'2018-04'!L",TEXT(MATCH($C87,'2018-04'!$C$2:$C$100,0)+1,0)))="",AND(INDIRECT(CONCATENATE("'2018-05'!L",TEXT(MATCH($C87,'2018-05'!$C$2:$C$100,0)+1,0)))="",INDIRECT(CONCATENATE("'2018-04'!L",TEXT(MATCH($C87,'2018-04'!$C$2:$C$100,0)+1,0)))="")),"Н/Д",INDIRECT(CONCATENATE("'2018-05'!L",TEXT(MATCH($C87,'2018-05'!$C$2:$C$100,0)+1,0)))-INDIRECT(CONCATENATE("'2018-04'!L",TEXT(MATCH($C87,'2018-04'!$C$2:$C$100,0)+1,0))))</f>
        <v>4279401607.5800004</v>
      </c>
      <c r="M87" s="17">
        <f ca="1">IF(OR(INDIRECT(CONCATENATE("'2018-05'!M",TEXT(MATCH($C87,'2018-05'!$C$2:$C$100,0)+1,0)))="",INDIRECT(CONCATENATE("'2018-04'!M",TEXT(MATCH($C87,'2018-04'!$C$2:$C$100,0)+1,0)))="",AND(INDIRECT(CONCATENATE("'2018-05'!M",TEXT(MATCH($C87,'2018-05'!$C$2:$C$100,0)+1,0)))="",INDIRECT(CONCATENATE("'2018-04'!M",TEXT(MATCH($C87,'2018-04'!$C$2:$C$100,0)+1,0)))="")),"Н/Д",INDIRECT(CONCATENATE("'2018-05'!M",TEXT(MATCH($C87,'2018-05'!$C$2:$C$100,0)+1,0)))-INDIRECT(CONCATENATE("'2018-04'!M",TEXT(MATCH($C87,'2018-04'!$C$2:$C$100,0)+1,0))))</f>
        <v>22754071.630000003</v>
      </c>
      <c r="N87" s="17">
        <f ca="1">IF(OR(INDIRECT(CONCATENATE("'2018-05'!N",TEXT(MATCH($C87,'2018-05'!$C$2:$C$100,0)+1,0)))="",INDIRECT(CONCATENATE("'2018-04'!N",TEXT(MATCH($C87,'2018-04'!$C$2:$C$100,0)+1,0)))="",AND(INDIRECT(CONCATENATE("'2018-05'!N",TEXT(MATCH($C87,'2018-05'!$C$2:$C$100,0)+1,0)))="",INDIRECT(CONCATENATE("'2018-04'!N",TEXT(MATCH($C87,'2018-04'!$C$2:$C$100,0)+1,0)))="")),"Н/Д",INDIRECT(CONCATENATE("'2018-05'!N",TEXT(MATCH($C87,'2018-05'!$C$2:$C$100,0)+1,0)))-INDIRECT(CONCATENATE("'2018-04'!NE",TEXT(MATCH($C87,'2018-04'!$C$2:$C$100,0)+1,0))))</f>
        <v>394913922.02999997</v>
      </c>
      <c r="O87" s="17">
        <f ca="1">IF(OR(INDIRECT(CONCATENATE("'2018-05'!O",TEXT(MATCH($C87,'2018-05'!$C$2:$C$100,0)+1,0)))="",INDIRECT(CONCATENATE("'2018-04'!O",TEXT(MATCH($C87,'2018-04'!$C$2:$C$100,0)+1,0)))="",AND(INDIRECT(CONCATENATE("'2018-05'!O",TEXT(MATCH($C87,'2018-05'!$C$2:$C$100,0)+1,0)))="",INDIRECT(CONCATENATE("'2018-04'!O",TEXT(MATCH($C87,'2018-04'!$C$2:$C$100,0)+1,0)))="")),"Н/Д",INDIRECT(CONCATENATE("'2018-05'!O",TEXT(MATCH($C87,'2018-05'!$C$2:$C$100,0)+1,0)))-INDIRECT(CONCATENATE("'2018-04'!O",TEXT(MATCH($C87,'2018-04'!$C$2:$C$100,0)+1,0))))</f>
        <v>17443.030000000002</v>
      </c>
      <c r="P87" s="17">
        <f ca="1">IF(OR(INDIRECT(CONCATENATE("'2018-05'!P",TEXT(MATCH($C87,'2018-05'!$C$2:$C$100,0)+1,0)))="",INDIRECT(CONCATENATE("'2018-04'!P",TEXT(MATCH($C87,'2018-04'!$C$2:$C$100,0)+1,0)))="",AND(INDIRECT(CONCATENATE("'2018-05'!P",TEXT(MATCH($C87,'2018-05'!$C$2:$C$100,0)+1,0)))="",INDIRECT(CONCATENATE("'2018-04'!P",TEXT(MATCH($C87,'2018-04'!$C$2:$C$100,0)+1,0)))="")),"Н/Д",INDIRECT(CONCATENATE("'2018-05'!P",TEXT(MATCH($C87,'2018-05'!$C$2:$C$100,0)+1,0)))-INDIRECT(CONCATENATE("'2018-04'!P",TEXT(MATCH($C87,'2018-04'!$C$2:$C$100,0)+1,0))))</f>
        <v>245379845.01999998</v>
      </c>
      <c r="Q87" s="17">
        <f ca="1">IF(OR(INDIRECT(CONCATENATE("'2018-05'!Q",TEXT(MATCH($C87,'2018-05'!$C$2:$C$100,0)+1,0)))="",INDIRECT(CONCATENATE("'2018-04'!Q",TEXT(MATCH($C87,'2018-04'!$C$2:$C$100,0)+1,0)))="",AND(INDIRECT(CONCATENATE("'2018-05'!Q",TEXT(MATCH($C87,'2018-05'!$C$2:$C$100,0)+1,0)))="",INDIRECT(CONCATENATE("'2018-04'!Q",TEXT(MATCH($C87,'2018-04'!$C$2:$C$100,0)+1,0)))="")),"Н/Д",INDIRECT(CONCATENATE("'2018-05'!Q",TEXT(MATCH($C87,'2018-05'!$C$2:$C$100,0)+1,0)))-INDIRECT(CONCATENATE("'2018-04'!Q",TEXT(MATCH($C87,'2018-04'!$C$2:$C$100,0)+1,0))))</f>
        <v>18357735.789999992</v>
      </c>
      <c r="R87" s="17">
        <f ca="1">IF(OR(INDIRECT(CONCATENATE("'2018-05'!R",TEXT(MATCH($C87,'2018-05'!$C$2:$C$100,0)+1,0)))="",INDIRECT(CONCATENATE("'2018-04'!R",TEXT(MATCH($C87,'2018-04'!$C$2:$C$100,0)+1,0)))="",AND(INDIRECT(CONCATENATE("'2018-05'!R",TEXT(MATCH($C87,'2018-05'!$C$2:$C$100,0)+1,0)))="",INDIRECT(CONCATENATE("'2018-04'!R",TEXT(MATCH($C87,'2018-04'!$C$2:$C$100,0)+1,0)))="")),"Н/Д",INDIRECT(CONCATENATE("'2018-05'!R",TEXT(MATCH($C87,'2018-05'!$C$2:$C$100,0)+1,0)))-INDIRECT(CONCATENATE("'2018-04'!R",TEXT(MATCH($C87,'2018-04'!$C$2:$C$100,0)+1,0))))</f>
        <v>105948936.72999996</v>
      </c>
      <c r="S87" s="17">
        <f ca="1">IF(OR(INDIRECT(CONCATENATE("'2018-05'!S",TEXT(MATCH($C87,'2018-05'!$C$2:$C$100,0)+1,0)))="",INDIRECT(CONCATENATE("'2018-04'!S",TEXT(MATCH($C87,'2018-04'!$C$2:$C$100,0)+1,0)))="",AND(INDIRECT(CONCATENATE("'2018-05'!S",TEXT(MATCH($C87,'2018-05'!$C$2:$C$100,0)+1,0)))="",INDIRECT(CONCATENATE("'2018-04'!S",TEXT(MATCH($C87,'2018-04'!$C$2:$C$100,0)+1,0)))="")),"Н/Д",INDIRECT(CONCATENATE("'2018-05'!S",TEXT(MATCH($C87,'2018-05'!$C$2:$C$100,0)+1,0)))-INDIRECT(CONCATENATE("'2018-04'!S",TEXT(MATCH($C87,'2018-04'!$C$2:$C$100,0)+1,0))))</f>
        <v>353187.5</v>
      </c>
      <c r="T87" s="17">
        <f ca="1">IF(OR(INDIRECT(CONCATENATE("'2018-05'!T",TEXT(MATCH($C87,'2018-05'!$C$2:$C$100,0)+1,0)))="",INDIRECT(CONCATENATE("'2018-04'!T",TEXT(MATCH($C87,'2018-04'!$C$2:$C$100,0)+1,0)))="",AND(INDIRECT(CONCATENATE("'2018-05'!T",TEXT(MATCH($C87,'2018-05'!$C$2:$C$100,0)+1,0)))="",INDIRECT(CONCATENATE("'2018-04'!T",TEXT(MATCH($C87,'2018-04'!$C$2:$C$100,0)+1,0)))="")),"Н/Д",INDIRECT(CONCATENATE("'2018-05'!T",TEXT(MATCH($C87,'2018-05'!$C$2:$C$100,0)+1,0)))-INDIRECT(CONCATENATE("'2018-04'!T",TEXT(MATCH($C87,'2018-04'!$C$2:$C$100,0)+1,0))))</f>
        <v>164175972.02999997</v>
      </c>
      <c r="U87" s="17">
        <f ca="1">IF(OR(INDIRECT(CONCATENATE("'2018-05'!U",TEXT(MATCH($C87,'2018-05'!$C$2:$C$100,0)+1,0)))="",INDIRECT(CONCATENATE("'2018-04'!U",TEXT(MATCH($C87,'2018-04'!$C$2:$C$100,0)+1,0)))="",AND(INDIRECT(CONCATENATE("'2018-05'!U",TEXT(MATCH($C87,'2018-05'!$C$2:$C$100,0)+1,0)))="",INDIRECT(CONCATENATE("'2018-04'!U",TEXT(MATCH($C87,'2018-04'!$C$2:$C$100,0)+1,0)))="")),"Н/Д",INDIRECT(CONCATENATE("'2018-05'!U",TEXT(MATCH($C87,'2018-05'!$C$2:$C$100,0)+1,0)))-INDIRECT(CONCATENATE("'2018-04'!U",TEXT(MATCH($C87,'2018-04'!$C$2:$C$100,0)+1,0))))</f>
        <v>-4770825.2200000007</v>
      </c>
      <c r="V87" s="17">
        <f ca="1">IF(OR(INDIRECT(CONCATENATE("'2018-05'!V",TEXT(MATCH($C87,'2018-05'!$C$2:$C$100,0)+1,0)))="",INDIRECT(CONCATENATE("'2018-04'!V",TEXT(MATCH($C87,'2018-04'!$C$2:$C$100,0)+1,0)))="",AND(INDIRECT(CONCATENATE("'2018-05'!V",TEXT(MATCH($C87,'2018-05'!$C$2:$C$100,0)+1,0)))="",INDIRECT(CONCATENATE("'2018-04'!V",TEXT(MATCH($C87,'2018-04'!$C$2:$C$100,0)+1,0)))="")),"Н/Д",INDIRECT(CONCATENATE("'2018-05'!V",TEXT(MATCH($C87,'2018-05'!$C$2:$C$100,0)+1,0)))-INDIRECT(CONCATENATE("'2018-04'!V",TEXT(MATCH($C87,'2018-04'!$C$2:$C$100,0)+1,0))))</f>
        <v>3557228243.3999996</v>
      </c>
      <c r="W87" s="17">
        <f ca="1">IF(OR(INDIRECT(CONCATENATE("'2018-05'!W",TEXT(MATCH($C87,'2018-05'!$C$2:$C$100,0)+1,0)))="",INDIRECT(CONCATENATE("'2018-04'!W",TEXT(MATCH($C87,'2018-04'!$C$2:$C$100,0)+1,0)))="",AND(INDIRECT(CONCATENATE("'2018-05'!W",TEXT(MATCH($C87,'2018-05'!$C$2:$C$100,0)+1,0)))="",INDIRECT(CONCATENATE("'2018-04'!W",TEXT(MATCH($C87,'2018-04'!$C$2:$C$100,0)+1,0)))="")),"Н/Д",INDIRECT(CONCATENATE("'2018-05'!W",TEXT(MATCH($C87,'2018-05'!$C$2:$C$100,0)+1,0)))-INDIRECT(CONCATENATE("'2018-04'!W",TEXT(MATCH($C87,'2018-04'!$C$2:$C$100,0)+1,0))))</f>
        <v>58325457441.690002</v>
      </c>
    </row>
    <row r="88" spans="1:23" x14ac:dyDescent="0.25">
      <c r="A88" s="2" t="s">
        <v>107</v>
      </c>
      <c r="B88" s="2" t="s">
        <v>115</v>
      </c>
      <c r="C88" s="15">
        <v>67000000</v>
      </c>
      <c r="D88" s="2" t="s">
        <v>208</v>
      </c>
      <c r="E88" s="17">
        <f ca="1">IF(OR(INDIRECT(CONCATENATE("'2018-05'!E",TEXT(MATCH($C88,'2018-05'!$C$2:$C$100,0)+1,0)))="",INDIRECT(CONCATENATE("'2018-04'!E",TEXT(MATCH($C88,'2018-04'!$C$2:$C$100,0)+1,0)))="",AND(INDIRECT(CONCATENATE("'2018-05'!E",TEXT(MATCH($C88,'2018-05'!$C$2:$C$100,0)+1,0)))="",INDIRECT(CONCATENATE("'2018-04'!E",TEXT(MATCH($C88,'2018-04'!$C$2:$C$100,0)+1,0)))="")),"Н/Д",INDIRECT(CONCATENATE("'2018-05'!E",TEXT(MATCH($C88,'2018-05'!$C$2:$C$100,0)+1,0)))-INDIRECT(CONCATENATE("'2018-04'!E",TEXT(MATCH($C88,'2018-04'!$C$2:$C$100,0)+1,0))))</f>
        <v>2456374373.8299999</v>
      </c>
      <c r="F88" s="17">
        <f ca="1">IF(OR(INDIRECT(CONCATENATE("'2018-05'!F",TEXT(MATCH($C88,'2018-05'!$C$2:$C$100,0)+1,0)))="",INDIRECT(CONCATENATE("'2018-04'!F",TEXT(MATCH($C88,'2018-04'!$C$2:$C$100,0)+1,0)))="",AND(INDIRECT(CONCATENATE("'2018-05'!F",TEXT(MATCH($C88,'2018-05'!$C$2:$C$100,0)+1,0)))="",INDIRECT(CONCATENATE("'2018-04'!F",TEXT(MATCH($C88,'2018-04'!$C$2:$C$100,0)+1,0)))="")),"Н/Д",INDIRECT(CONCATENATE("'2018-05'!F",TEXT(MATCH($C88,'2018-05'!$C$2:$C$100,0)+1,0)))-INDIRECT(CONCATENATE("'2018-04'!F",TEXT(MATCH($C88,'2018-04'!$C$2:$C$100,0)+1,0))))</f>
        <v>1373123907.4900002</v>
      </c>
      <c r="G88" s="17">
        <f ca="1">IF(OR(INDIRECT(CONCATENATE("'2018-05'!G",TEXT(MATCH($C88,'2018-05'!$C$2:$C$100,0)+1,0)))="",INDIRECT(CONCATENATE("'2018-04'!G",TEXT(MATCH($C88,'2018-04'!$C$2:$C$100,0)+1,0)))="",AND(INDIRECT(CONCATENATE("'2018-05'!G",TEXT(MATCH($C88,'2018-05'!$C$2:$C$100,0)+1,0)))="",INDIRECT(CONCATENATE("'2018-04'!G",TEXT(MATCH($C88,'2018-04'!$C$2:$C$100,0)+1,0)))="")),"Н/Д",INDIRECT(CONCATENATE("'2018-05'!G",TEXT(MATCH($C88,'2018-05'!$C$2:$C$100,0)+1,0)))-INDIRECT(CONCATENATE("'2018-04'!G",TEXT(MATCH($C88,'2018-04'!$C$2:$C$100,0)+1,0))))</f>
        <v>109235645.69</v>
      </c>
      <c r="H88" s="17">
        <f ca="1">IF(OR(INDIRECT(CONCATENATE("'2018-05'!H",TEXT(MATCH($C88,'2018-05'!$C$2:$C$100,0)+1,0)))="",INDIRECT(CONCATENATE("'2018-04'!H",TEXT(MATCH($C88,'2018-04'!$C$2:$C$100,0)+1,0)))="",AND(INDIRECT(CONCATENATE("'2018-05'!H",TEXT(MATCH($C88,'2018-05'!$C$2:$C$100,0)+1,0)))="",INDIRECT(CONCATENATE("'2018-04'!H",TEXT(MATCH($C88,'2018-04'!$C$2:$C$100,0)+1,0)))="")),"Н/Д",INDIRECT(CONCATENATE("'2018-05'!H",TEXT(MATCH($C88,'2018-05'!$C$2:$C$100,0)+1,0)))-INDIRECT(CONCATENATE("'2018-04'!H",TEXT(MATCH($C88,'2018-04'!$C$2:$C$100,0)+1,0))))</f>
        <v>644081997.29999995</v>
      </c>
      <c r="I88" s="17">
        <f ca="1">IF(OR(INDIRECT(CONCATENATE("'2018-05'!I",TEXT(MATCH($C88,'2018-05'!$C$2:$C$100,0)+1,0)))="",INDIRECT(CONCATENATE("'2018-04'!I",TEXT(MATCH($C88,'2018-04'!$C$2:$C$100,0)+1,0)))="",AND(INDIRECT(CONCATENATE("'2018-05'!I",TEXT(MATCH($C88,'2018-05'!$C$2:$C$100,0)+1,0)))="",INDIRECT(CONCATENATE("'2018-04'!I",TEXT(MATCH($C88,'2018-04'!$C$2:$C$100,0)+1,0)))="")),"Н/Д",INDIRECT(CONCATENATE("'2018-05'!I",TEXT(MATCH($C88,'2018-05'!$C$2:$C$100,0)+1,0)))-INDIRECT(CONCATENATE("'2018-04'!I",TEXT(MATCH($C88,'2018-04'!$C$2:$C$100,0)+1,0))))</f>
        <v>42285768.560000002</v>
      </c>
      <c r="J88" s="17" t="str">
        <f ca="1">IF(OR(INDIRECT(CONCATENATE("'2018-05'!J",TEXT(MATCH($C88,'2018-05'!$C$2:$C$100,0)+1,0)))="",INDIRECT(CONCATENATE("'2018-04'!J",TEXT(MATCH($C88,'2018-04'!$C$2:$C$100,0)+1,0)))="",AND(INDIRECT(CONCATENATE("'2018-05'!J",TEXT(MATCH($C88,'2018-05'!$C$2:$C$100,0)+1,0)))="",INDIRECT(CONCATENATE("'2018-04'!J",TEXT(MATCH($C88,'2018-04'!$C$2:$C$100,0)+1,0)))="")),"Н/Д",INDIRECT(CONCATENATE("'2018-05'!J",TEXT(MATCH($C88,'2018-05'!$C$2:$C$100,0)+1,0)))-INDIRECT(CONCATENATE("'2018-04'!J",TEXT(MATCH($C88,'2018-04'!$C$2:$C$100,0)+1,0))))</f>
        <v>Н/Д</v>
      </c>
      <c r="K88" s="17">
        <f ca="1">IF(OR(INDIRECT(CONCATENATE("'2018-05'!K",TEXT(MATCH($C88,'2018-05'!$C$2:$C$100,0)+1,0)))="",INDIRECT(CONCATENATE("'2018-04'!K",TEXT(MATCH($C88,'2018-04'!$C$2:$C$100,0)+1,0)))="",AND(INDIRECT(CONCATENATE("'2018-05'!K",TEXT(MATCH($C88,'2018-05'!$C$2:$C$100,0)+1,0)))="",INDIRECT(CONCATENATE("'2018-04'!K",TEXT(MATCH($C88,'2018-04'!$C$2:$C$100,0)+1,0)))="")),"Н/Д",INDIRECT(CONCATENATE("'2018-05'!K",TEXT(MATCH($C88,'2018-05'!$C$2:$C$100,0)+1,0)))-INDIRECT(CONCATENATE("'2018-04'!K",TEXT(MATCH($C88,'2018-04'!$C$2:$C$100,0)+1,0))))</f>
        <v>290103169.67999995</v>
      </c>
      <c r="L88" s="17">
        <f ca="1">IF(OR(INDIRECT(CONCATENATE("'2018-05'!L",TEXT(MATCH($C88,'2018-05'!$C$2:$C$100,0)+1,0)))="",INDIRECT(CONCATENATE("'2018-04'!L",TEXT(MATCH($C88,'2018-04'!$C$2:$C$100,0)+1,0)))="",AND(INDIRECT(CONCATENATE("'2018-05'!L",TEXT(MATCH($C88,'2018-05'!$C$2:$C$100,0)+1,0)))="",INDIRECT(CONCATENATE("'2018-04'!L",TEXT(MATCH($C88,'2018-04'!$C$2:$C$100,0)+1,0)))="")),"Н/Д",INDIRECT(CONCATENATE("'2018-05'!L",TEXT(MATCH($C88,'2018-05'!$C$2:$C$100,0)+1,0)))-INDIRECT(CONCATENATE("'2018-04'!L",TEXT(MATCH($C88,'2018-04'!$C$2:$C$100,0)+1,0))))</f>
        <v>104157257.98000002</v>
      </c>
      <c r="M88" s="17">
        <f ca="1">IF(OR(INDIRECT(CONCATENATE("'2018-05'!M",TEXT(MATCH($C88,'2018-05'!$C$2:$C$100,0)+1,0)))="",INDIRECT(CONCATENATE("'2018-04'!M",TEXT(MATCH($C88,'2018-04'!$C$2:$C$100,0)+1,0)))="",AND(INDIRECT(CONCATENATE("'2018-05'!M",TEXT(MATCH($C88,'2018-05'!$C$2:$C$100,0)+1,0)))="",INDIRECT(CONCATENATE("'2018-04'!M",TEXT(MATCH($C88,'2018-04'!$C$2:$C$100,0)+1,0)))="")),"Н/Д",INDIRECT(CONCATENATE("'2018-05'!M",TEXT(MATCH($C88,'2018-05'!$C$2:$C$100,0)+1,0)))-INDIRECT(CONCATENATE("'2018-04'!M",TEXT(MATCH($C88,'2018-04'!$C$2:$C$100,0)+1,0))))</f>
        <v>1984273.5500000003</v>
      </c>
      <c r="N88" s="17">
        <f ca="1">IF(OR(INDIRECT(CONCATENATE("'2018-05'!N",TEXT(MATCH($C88,'2018-05'!$C$2:$C$100,0)+1,0)))="",INDIRECT(CONCATENATE("'2018-04'!N",TEXT(MATCH($C88,'2018-04'!$C$2:$C$100,0)+1,0)))="",AND(INDIRECT(CONCATENATE("'2018-05'!N",TEXT(MATCH($C88,'2018-05'!$C$2:$C$100,0)+1,0)))="",INDIRECT(CONCATENATE("'2018-04'!N",TEXT(MATCH($C88,'2018-04'!$C$2:$C$100,0)+1,0)))="")),"Н/Д",INDIRECT(CONCATENATE("'2018-05'!N",TEXT(MATCH($C88,'2018-05'!$C$2:$C$100,0)+1,0)))-INDIRECT(CONCATENATE("'2018-04'!NE",TEXT(MATCH($C88,'2018-04'!$C$2:$C$100,0)+1,0))))</f>
        <v>51742408.460000001</v>
      </c>
      <c r="O88" s="17">
        <f ca="1">IF(OR(INDIRECT(CONCATENATE("'2018-05'!O",TEXT(MATCH($C88,'2018-05'!$C$2:$C$100,0)+1,0)))="",INDIRECT(CONCATENATE("'2018-04'!O",TEXT(MATCH($C88,'2018-04'!$C$2:$C$100,0)+1,0)))="",AND(INDIRECT(CONCATENATE("'2018-05'!O",TEXT(MATCH($C88,'2018-05'!$C$2:$C$100,0)+1,0)))="",INDIRECT(CONCATENATE("'2018-04'!O",TEXT(MATCH($C88,'2018-04'!$C$2:$C$100,0)+1,0)))="")),"Н/Д",INDIRECT(CONCATENATE("'2018-05'!O",TEXT(MATCH($C88,'2018-05'!$C$2:$C$100,0)+1,0)))-INDIRECT(CONCATENATE("'2018-04'!O",TEXT(MATCH($C88,'2018-04'!$C$2:$C$100,0)+1,0))))</f>
        <v>36675.219999999739</v>
      </c>
      <c r="P88" s="17">
        <f ca="1">IF(OR(INDIRECT(CONCATENATE("'2018-05'!P",TEXT(MATCH($C88,'2018-05'!$C$2:$C$100,0)+1,0)))="",INDIRECT(CONCATENATE("'2018-04'!P",TEXT(MATCH($C88,'2018-04'!$C$2:$C$100,0)+1,0)))="",AND(INDIRECT(CONCATENATE("'2018-05'!P",TEXT(MATCH($C88,'2018-05'!$C$2:$C$100,0)+1,0)))="",INDIRECT(CONCATENATE("'2018-04'!P",TEXT(MATCH($C88,'2018-04'!$C$2:$C$100,0)+1,0)))="")),"Н/Д",INDIRECT(CONCATENATE("'2018-05'!P",TEXT(MATCH($C88,'2018-05'!$C$2:$C$100,0)+1,0)))-INDIRECT(CONCATENATE("'2018-04'!P",TEXT(MATCH($C88,'2018-04'!$C$2:$C$100,0)+1,0))))</f>
        <v>77180217.199999988</v>
      </c>
      <c r="Q88" s="17">
        <f ca="1">IF(OR(INDIRECT(CONCATENATE("'2018-05'!Q",TEXT(MATCH($C88,'2018-05'!$C$2:$C$100,0)+1,0)))="",INDIRECT(CONCATENATE("'2018-04'!Q",TEXT(MATCH($C88,'2018-04'!$C$2:$C$100,0)+1,0)))="",AND(INDIRECT(CONCATENATE("'2018-05'!Q",TEXT(MATCH($C88,'2018-05'!$C$2:$C$100,0)+1,0)))="",INDIRECT(CONCATENATE("'2018-04'!Q",TEXT(MATCH($C88,'2018-04'!$C$2:$C$100,0)+1,0)))="")),"Н/Д",INDIRECT(CONCATENATE("'2018-05'!Q",TEXT(MATCH($C88,'2018-05'!$C$2:$C$100,0)+1,0)))-INDIRECT(CONCATENATE("'2018-04'!Q",TEXT(MATCH($C88,'2018-04'!$C$2:$C$100,0)+1,0))))</f>
        <v>3566818.7299999986</v>
      </c>
      <c r="R88" s="17">
        <f ca="1">IF(OR(INDIRECT(CONCATENATE("'2018-05'!R",TEXT(MATCH($C88,'2018-05'!$C$2:$C$100,0)+1,0)))="",INDIRECT(CONCATENATE("'2018-04'!R",TEXT(MATCH($C88,'2018-04'!$C$2:$C$100,0)+1,0)))="",AND(INDIRECT(CONCATENATE("'2018-05'!R",TEXT(MATCH($C88,'2018-05'!$C$2:$C$100,0)+1,0)))="",INDIRECT(CONCATENATE("'2018-04'!R",TEXT(MATCH($C88,'2018-04'!$C$2:$C$100,0)+1,0)))="")),"Н/Д",INDIRECT(CONCATENATE("'2018-05'!R",TEXT(MATCH($C88,'2018-05'!$C$2:$C$100,0)+1,0)))-INDIRECT(CONCATENATE("'2018-04'!R",TEXT(MATCH($C88,'2018-04'!$C$2:$C$100,0)+1,0))))</f>
        <v>13550518.710000001</v>
      </c>
      <c r="S88" s="17">
        <f ca="1">IF(OR(INDIRECT(CONCATENATE("'2018-05'!S",TEXT(MATCH($C88,'2018-05'!$C$2:$C$100,0)+1,0)))="",INDIRECT(CONCATENATE("'2018-04'!S",TEXT(MATCH($C88,'2018-04'!$C$2:$C$100,0)+1,0)))="",AND(INDIRECT(CONCATENATE("'2018-05'!S",TEXT(MATCH($C88,'2018-05'!$C$2:$C$100,0)+1,0)))="",INDIRECT(CONCATENATE("'2018-04'!S",TEXT(MATCH($C88,'2018-04'!$C$2:$C$100,0)+1,0)))="")),"Н/Д",INDIRECT(CONCATENATE("'2018-05'!S",TEXT(MATCH($C88,'2018-05'!$C$2:$C$100,0)+1,0)))-INDIRECT(CONCATENATE("'2018-04'!S",TEXT(MATCH($C88,'2018-04'!$C$2:$C$100,0)+1,0))))</f>
        <v>40500</v>
      </c>
      <c r="T88" s="17">
        <f ca="1">IF(OR(INDIRECT(CONCATENATE("'2018-05'!T",TEXT(MATCH($C88,'2018-05'!$C$2:$C$100,0)+1,0)))="",INDIRECT(CONCATENATE("'2018-04'!T",TEXT(MATCH($C88,'2018-04'!$C$2:$C$100,0)+1,0)))="",AND(INDIRECT(CONCATENATE("'2018-05'!T",TEXT(MATCH($C88,'2018-05'!$C$2:$C$100,0)+1,0)))="",INDIRECT(CONCATENATE("'2018-04'!T",TEXT(MATCH($C88,'2018-04'!$C$2:$C$100,0)+1,0)))="")),"Н/Д",INDIRECT(CONCATENATE("'2018-05'!T",TEXT(MATCH($C88,'2018-05'!$C$2:$C$100,0)+1,0)))-INDIRECT(CONCATENATE("'2018-04'!T",TEXT(MATCH($C88,'2018-04'!$C$2:$C$100,0)+1,0))))</f>
        <v>24561501.239999995</v>
      </c>
      <c r="U88" s="17">
        <f ca="1">IF(OR(INDIRECT(CONCATENATE("'2018-05'!U",TEXT(MATCH($C88,'2018-05'!$C$2:$C$100,0)+1,0)))="",INDIRECT(CONCATENATE("'2018-04'!U",TEXT(MATCH($C88,'2018-04'!$C$2:$C$100,0)+1,0)))="",AND(INDIRECT(CONCATENATE("'2018-05'!U",TEXT(MATCH($C88,'2018-05'!$C$2:$C$100,0)+1,0)))="",INDIRECT(CONCATENATE("'2018-04'!U",TEXT(MATCH($C88,'2018-04'!$C$2:$C$100,0)+1,0)))="")),"Н/Д",INDIRECT(CONCATENATE("'2018-05'!U",TEXT(MATCH($C88,'2018-05'!$C$2:$C$100,0)+1,0)))-INDIRECT(CONCATENATE("'2018-04'!U",TEXT(MATCH($C88,'2018-04'!$C$2:$C$100,0)+1,0))))</f>
        <v>53464070.390000001</v>
      </c>
      <c r="V88" s="17">
        <f ca="1">IF(OR(INDIRECT(CONCATENATE("'2018-05'!V",TEXT(MATCH($C88,'2018-05'!$C$2:$C$100,0)+1,0)))="",INDIRECT(CONCATENATE("'2018-04'!V",TEXT(MATCH($C88,'2018-04'!$C$2:$C$100,0)+1,0)))="",AND(INDIRECT(CONCATENATE("'2018-05'!V",TEXT(MATCH($C88,'2018-05'!$C$2:$C$100,0)+1,0)))="",INDIRECT(CONCATENATE("'2018-04'!V",TEXT(MATCH($C88,'2018-04'!$C$2:$C$100,0)+1,0)))="")),"Н/Д",INDIRECT(CONCATENATE("'2018-05'!V",TEXT(MATCH($C88,'2018-05'!$C$2:$C$100,0)+1,0)))-INDIRECT(CONCATENATE("'2018-04'!V",TEXT(MATCH($C88,'2018-04'!$C$2:$C$100,0)+1,0))))</f>
        <v>1083250466.3400002</v>
      </c>
      <c r="W88" s="17">
        <f ca="1">IF(OR(INDIRECT(CONCATENATE("'2018-05'!W",TEXT(MATCH($C88,'2018-05'!$C$2:$C$100,0)+1,0)))="",INDIRECT(CONCATENATE("'2018-04'!W",TEXT(MATCH($C88,'2018-04'!$C$2:$C$100,0)+1,0)))="",AND(INDIRECT(CONCATENATE("'2018-05'!W",TEXT(MATCH($C88,'2018-05'!$C$2:$C$100,0)+1,0)))="",INDIRECT(CONCATENATE("'2018-04'!W",TEXT(MATCH($C88,'2018-04'!$C$2:$C$100,0)+1,0)))="")),"Н/Д",INDIRECT(CONCATENATE("'2018-05'!W",TEXT(MATCH($C88,'2018-05'!$C$2:$C$100,0)+1,0)))-INDIRECT(CONCATENATE("'2018-04'!W",TEXT(MATCH($C88,'2018-04'!$C$2:$C$100,0)+1,0))))</f>
        <v>6288388620.9299984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88"/>
  <sheetViews>
    <sheetView zoomScale="85" zoomScaleNormal="85" workbookViewId="0"/>
  </sheetViews>
  <sheetFormatPr defaultColWidth="18.140625" defaultRowHeight="15" x14ac:dyDescent="0.25"/>
  <cols>
    <col min="1" max="1" width="38.140625" bestFit="1" customWidth="1"/>
    <col min="2" max="2" width="43.140625" bestFit="1" customWidth="1"/>
    <col min="3" max="3" width="12.28515625" bestFit="1" customWidth="1"/>
    <col min="4" max="4" width="14" bestFit="1" customWidth="1"/>
    <col min="5" max="5" width="19.140625" bestFit="1" customWidth="1"/>
  </cols>
  <sheetData>
    <row r="1" spans="1:23" ht="150" x14ac:dyDescent="0.25">
      <c r="A1" s="4" t="s">
        <v>116</v>
      </c>
      <c r="B1" s="4" t="s">
        <v>117</v>
      </c>
      <c r="C1" s="4" t="s">
        <v>118</v>
      </c>
      <c r="D1" s="5" t="s">
        <v>19</v>
      </c>
      <c r="E1" s="2" t="s">
        <v>0</v>
      </c>
      <c r="F1" s="2" t="s">
        <v>1</v>
      </c>
      <c r="G1" s="2" t="s">
        <v>13</v>
      </c>
      <c r="H1" s="2" t="s">
        <v>16</v>
      </c>
      <c r="I1" s="2" t="s">
        <v>14</v>
      </c>
      <c r="J1" s="2" t="s">
        <v>9</v>
      </c>
      <c r="K1" s="2" t="s">
        <v>2</v>
      </c>
      <c r="L1" s="2" t="s">
        <v>17</v>
      </c>
      <c r="M1" s="2" t="s">
        <v>15</v>
      </c>
      <c r="N1" s="2" t="s">
        <v>10</v>
      </c>
      <c r="O1" s="2" t="s">
        <v>3</v>
      </c>
      <c r="P1" s="2" t="s">
        <v>4</v>
      </c>
      <c r="Q1" s="2" t="s">
        <v>11</v>
      </c>
      <c r="R1" s="2" t="s">
        <v>5</v>
      </c>
      <c r="S1" s="2" t="s">
        <v>12</v>
      </c>
      <c r="T1" s="2" t="s">
        <v>6</v>
      </c>
      <c r="U1" s="2" t="s">
        <v>7</v>
      </c>
      <c r="V1" s="2" t="s">
        <v>8</v>
      </c>
      <c r="W1" s="2" t="s">
        <v>18</v>
      </c>
    </row>
    <row r="2" spans="1:23" x14ac:dyDescent="0.25">
      <c r="A2" s="6" t="s">
        <v>21</v>
      </c>
      <c r="B2" s="6"/>
      <c r="C2" s="6">
        <v>1</v>
      </c>
      <c r="D2" s="6"/>
      <c r="E2" s="17">
        <f ca="1">IF(OR(INDIRECT(CONCATENATE("'2018-06'!E",TEXT(MATCH($C2,'2018-06'!$C$2:$C$100,0)+1,0)))="",INDIRECT(CONCATENATE("'2018-05'!E",TEXT(MATCH($C2,'2018-05'!$C$2:$C$100,0)+1,0)))="",AND(INDIRECT(CONCATENATE("'2018-06'!E",TEXT(MATCH($C2,'2018-06'!$C$2:$C$100,0)+1,0)))="",INDIRECT(CONCATENATE("'2018-05'!E",TEXT(MATCH($C2,'2018-05'!$C$2:$C$100,0)+1,0)))="")),"Н/Д",INDIRECT(CONCATENATE("'2018-06'!E",TEXT(MATCH($C2,'2018-06'!$C$2:$C$100,0)+1,0)))-INDIRECT(CONCATENATE("'2018-05'!E",TEXT(MATCH($C2,'2018-05'!$C$2:$C$100,0)+1,0))))</f>
        <v>1095845926242.1396</v>
      </c>
      <c r="F2" s="17">
        <f ca="1">IF(OR(INDIRECT(CONCATENATE("'2018-06'!F",TEXT(MATCH($C2,'2018-06'!$C$2:$C$100,0)+1,0)))="",INDIRECT(CONCATENATE("'2018-05'!F",TEXT(MATCH($C2,'2018-05'!$C$2:$C$100,0)+1,0)))="",AND(INDIRECT(CONCATENATE("'2018-06'!F",TEXT(MATCH($C2,'2018-06'!$C$2:$C$100,0)+1,0)))="",INDIRECT(CONCATENATE("'2018-05'!F",TEXT(MATCH($C2,'2018-05'!$C$2:$C$100,0)+1,0)))="")),"Н/Д",INDIRECT(CONCATENATE("'2018-06'!F",TEXT(MATCH($C2,'2018-06'!$C$2:$C$100,0)+1,0)))-INDIRECT(CONCATENATE("'2018-05'!F",TEXT(MATCH($C2,'2018-05'!$C$2:$C$100,0)+1,0))))</f>
        <v>938454964778.03027</v>
      </c>
      <c r="G2" s="17">
        <f ca="1">IF(OR(INDIRECT(CONCATENATE("'2018-06'!G",TEXT(MATCH($C2,'2018-06'!$C$2:$C$100,0)+1,0)))="",INDIRECT(CONCATENATE("'2018-05'!G",TEXT(MATCH($C2,'2018-05'!$C$2:$C$100,0)+1,0)))="",AND(INDIRECT(CONCATENATE("'2018-06'!G",TEXT(MATCH($C2,'2018-06'!$C$2:$C$100,0)+1,0)))="",INDIRECT(CONCATENATE("'2018-05'!G",TEXT(MATCH($C2,'2018-05'!$C$2:$C$100,0)+1,0)))="")),"Н/Д",INDIRECT(CONCATENATE("'2018-06'!G",TEXT(MATCH($C2,'2018-06'!$C$2:$C$100,0)+1,0)))-INDIRECT(CONCATENATE("'2018-05'!G",TEXT(MATCH($C2,'2018-05'!$C$2:$C$100,0)+1,0))))</f>
        <v>357287845775.76001</v>
      </c>
      <c r="H2" s="17">
        <f ca="1">IF(OR(INDIRECT(CONCATENATE("'2018-06'!H",TEXT(MATCH($C2,'2018-06'!$C$2:$C$100,0)+1,0)))="",INDIRECT(CONCATENATE("'2018-05'!H",TEXT(MATCH($C2,'2018-05'!$C$2:$C$100,0)+1,0)))="",AND(INDIRECT(CONCATENATE("'2018-06'!H",TEXT(MATCH($C2,'2018-06'!$C$2:$C$100,0)+1,0)))="",INDIRECT(CONCATENATE("'2018-05'!H",TEXT(MATCH($C2,'2018-05'!$C$2:$C$100,0)+1,0)))="")),"Н/Д",INDIRECT(CONCATENATE("'2018-06'!H",TEXT(MATCH($C2,'2018-06'!$C$2:$C$100,0)+1,0)))-INDIRECT(CONCATENATE("'2018-05'!H",TEXT(MATCH($C2,'2018-05'!$C$2:$C$100,0)+1,0))))</f>
        <v>279298271109.87012</v>
      </c>
      <c r="I2" s="17">
        <f ca="1">IF(OR(INDIRECT(CONCATENATE("'2018-06'!I",TEXT(MATCH($C2,'2018-06'!$C$2:$C$100,0)+1,0)))="",INDIRECT(CONCATENATE("'2018-05'!I",TEXT(MATCH($C2,'2018-05'!$C$2:$C$100,0)+1,0)))="",AND(INDIRECT(CONCATENATE("'2018-06'!I",TEXT(MATCH($C2,'2018-06'!$C$2:$C$100,0)+1,0)))="",INDIRECT(CONCATENATE("'2018-05'!I",TEXT(MATCH($C2,'2018-05'!$C$2:$C$100,0)+1,0)))="")),"Н/Д",INDIRECT(CONCATENATE("'2018-06'!I",TEXT(MATCH($C2,'2018-06'!$C$2:$C$100,0)+1,0)))-INDIRECT(CONCATENATE("'2018-05'!I",TEXT(MATCH($C2,'2018-05'!$C$2:$C$100,0)+1,0))))</f>
        <v>52911556297.279999</v>
      </c>
      <c r="J2" s="17">
        <f ca="1">IF(OR(INDIRECT(CONCATENATE("'2018-06'!J",TEXT(MATCH($C2,'2018-06'!$C$2:$C$100,0)+1,0)))="",INDIRECT(CONCATENATE("'2018-05'!J",TEXT(MATCH($C2,'2018-05'!$C$2:$C$100,0)+1,0)))="",AND(INDIRECT(CONCATENATE("'2018-06'!J",TEXT(MATCH($C2,'2018-06'!$C$2:$C$100,0)+1,0)))="",INDIRECT(CONCATENATE("'2018-05'!J",TEXT(MATCH($C2,'2018-05'!$C$2:$C$100,0)+1,0)))="")),"Н/Д",INDIRECT(CONCATENATE("'2018-06'!J",TEXT(MATCH($C2,'2018-06'!$C$2:$C$100,0)+1,0)))-INDIRECT(CONCATENATE("'2018-05'!J",TEXT(MATCH($C2,'2018-05'!$C$2:$C$100,0)+1,0))))</f>
        <v>8677716.9899999946</v>
      </c>
      <c r="K2" s="17">
        <f ca="1">IF(OR(INDIRECT(CONCATENATE("'2018-06'!K",TEXT(MATCH($C2,'2018-06'!$C$2:$C$100,0)+1,0)))="",INDIRECT(CONCATENATE("'2018-05'!K",TEXT(MATCH($C2,'2018-05'!$C$2:$C$100,0)+1,0)))="",AND(INDIRECT(CONCATENATE("'2018-06'!K",TEXT(MATCH($C2,'2018-06'!$C$2:$C$100,0)+1,0)))="",INDIRECT(CONCATENATE("'2018-05'!K",TEXT(MATCH($C2,'2018-05'!$C$2:$C$100,0)+1,0)))="")),"Н/Д",INDIRECT(CONCATENATE("'2018-06'!K",TEXT(MATCH($C2,'2018-06'!$C$2:$C$100,0)+1,0)))-INDIRECT(CONCATENATE("'2018-05'!K",TEXT(MATCH($C2,'2018-05'!$C$2:$C$100,0)+1,0))))</f>
        <v>29931865026.700012</v>
      </c>
      <c r="L2" s="17">
        <f ca="1">IF(OR(INDIRECT(CONCATENATE("'2018-06'!L",TEXT(MATCH($C2,'2018-06'!$C$2:$C$100,0)+1,0)))="",INDIRECT(CONCATENATE("'2018-05'!L",TEXT(MATCH($C2,'2018-05'!$C$2:$C$100,0)+1,0)))="",AND(INDIRECT(CONCATENATE("'2018-06'!L",TEXT(MATCH($C2,'2018-06'!$C$2:$C$100,0)+1,0)))="",INDIRECT(CONCATENATE("'2018-05'!L",TEXT(MATCH($C2,'2018-05'!$C$2:$C$100,0)+1,0)))="")),"Н/Д",INDIRECT(CONCATENATE("'2018-06'!L",TEXT(MATCH($C2,'2018-06'!$C$2:$C$100,0)+1,0)))-INDIRECT(CONCATENATE("'2018-05'!L",TEXT(MATCH($C2,'2018-05'!$C$2:$C$100,0)+1,0))))</f>
        <v>153998772570.40002</v>
      </c>
      <c r="M2" s="17">
        <f ca="1">IF(OR(INDIRECT(CONCATENATE("'2018-06'!M",TEXT(MATCH($C2,'2018-06'!$C$2:$C$100,0)+1,0)))="",INDIRECT(CONCATENATE("'2018-05'!M",TEXT(MATCH($C2,'2018-05'!$C$2:$C$100,0)+1,0)))="",AND(INDIRECT(CONCATENATE("'2018-06'!M",TEXT(MATCH($C2,'2018-06'!$C$2:$C$100,0)+1,0)))="",INDIRECT(CONCATENATE("'2018-05'!M",TEXT(MATCH($C2,'2018-05'!$C$2:$C$100,0)+1,0)))="")),"Н/Д",INDIRECT(CONCATENATE("'2018-06'!M",TEXT(MATCH($C2,'2018-06'!$C$2:$C$100,0)+1,0)))-INDIRECT(CONCATENATE("'2018-05'!M",TEXT(MATCH($C2,'2018-05'!$C$2:$C$100,0)+1,0))))</f>
        <v>5069885658.6199989</v>
      </c>
      <c r="N2" s="17">
        <f ca="1">IF(OR(INDIRECT(CONCATENATE("'2018-06'!N",TEXT(MATCH($C2,'2018-06'!$C$2:$C$100,0)+1,0)))="",INDIRECT(CONCATENATE("'2018-05'!N",TEXT(MATCH($C2,'2018-05'!$C$2:$C$100,0)+1,0)))="",AND(INDIRECT(CONCATENATE("'2018-06'!N",TEXT(MATCH($C2,'2018-06'!$C$2:$C$100,0)+1,0)))="",INDIRECT(CONCATENATE("'2018-05'!N",TEXT(MATCH($C2,'2018-05'!$C$2:$C$100,0)+1,0)))="")),"Н/Д",INDIRECT(CONCATENATE("'2018-06'!N",TEXT(MATCH($C2,'2018-06'!$C$2:$C$100,0)+1,0)))-INDIRECT(CONCATENATE("'2018-05'!NE",TEXT(MATCH($C2,'2018-05'!$C$2:$C$100,0)+1,0))))</f>
        <v>18735099041.200001</v>
      </c>
      <c r="O2" s="17">
        <f ca="1">IF(OR(INDIRECT(CONCATENATE("'2018-06'!O",TEXT(MATCH($C2,'2018-06'!$C$2:$C$100,0)+1,0)))="",INDIRECT(CONCATENATE("'2018-05'!O",TEXT(MATCH($C2,'2018-05'!$C$2:$C$100,0)+1,0)))="",AND(INDIRECT(CONCATENATE("'2018-06'!O",TEXT(MATCH($C2,'2018-06'!$C$2:$C$100,0)+1,0)))="",INDIRECT(CONCATENATE("'2018-05'!O",TEXT(MATCH($C2,'2018-05'!$C$2:$C$100,0)+1,0)))="")),"Н/Д",INDIRECT(CONCATENATE("'2018-06'!O",TEXT(MATCH($C2,'2018-06'!$C$2:$C$100,0)+1,0)))-INDIRECT(CONCATENATE("'2018-05'!O",TEXT(MATCH($C2,'2018-05'!$C$2:$C$100,0)+1,0))))</f>
        <v>5583348.3400000036</v>
      </c>
      <c r="P2" s="17">
        <f ca="1">IF(OR(INDIRECT(CONCATENATE("'2018-06'!P",TEXT(MATCH($C2,'2018-06'!$C$2:$C$100,0)+1,0)))="",INDIRECT(CONCATENATE("'2018-05'!P",TEXT(MATCH($C2,'2018-05'!$C$2:$C$100,0)+1,0)))="",AND(INDIRECT(CONCATENATE("'2018-06'!P",TEXT(MATCH($C2,'2018-06'!$C$2:$C$100,0)+1,0)))="",INDIRECT(CONCATENATE("'2018-05'!P",TEXT(MATCH($C2,'2018-05'!$C$2:$C$100,0)+1,0)))="")),"Н/Д",INDIRECT(CONCATENATE("'2018-06'!P",TEXT(MATCH($C2,'2018-06'!$C$2:$C$100,0)+1,0)))-INDIRECT(CONCATENATE("'2018-05'!P",TEXT(MATCH($C2,'2018-05'!$C$2:$C$100,0)+1,0))))</f>
        <v>23506538167.25</v>
      </c>
      <c r="Q2" s="17">
        <f ca="1">IF(OR(INDIRECT(CONCATENATE("'2018-06'!Q",TEXT(MATCH($C2,'2018-06'!$C$2:$C$100,0)+1,0)))="",INDIRECT(CONCATENATE("'2018-05'!Q",TEXT(MATCH($C2,'2018-05'!$C$2:$C$100,0)+1,0)))="",AND(INDIRECT(CONCATENATE("'2018-06'!Q",TEXT(MATCH($C2,'2018-06'!$C$2:$C$100,0)+1,0)))="",INDIRECT(CONCATENATE("'2018-05'!Q",TEXT(MATCH($C2,'2018-05'!$C$2:$C$100,0)+1,0)))="")),"Н/Д",INDIRECT(CONCATENATE("'2018-06'!Q",TEXT(MATCH($C2,'2018-06'!$C$2:$C$100,0)+1,0)))-INDIRECT(CONCATENATE("'2018-05'!Q",TEXT(MATCH($C2,'2018-05'!$C$2:$C$100,0)+1,0))))</f>
        <v>1776373398.1300011</v>
      </c>
      <c r="R2" s="17">
        <f ca="1">IF(OR(INDIRECT(CONCATENATE("'2018-06'!R",TEXT(MATCH($C2,'2018-06'!$C$2:$C$100,0)+1,0)))="",INDIRECT(CONCATENATE("'2018-05'!R",TEXT(MATCH($C2,'2018-05'!$C$2:$C$100,0)+1,0)))="",AND(INDIRECT(CONCATENATE("'2018-06'!R",TEXT(MATCH($C2,'2018-06'!$C$2:$C$100,0)+1,0)))="",INDIRECT(CONCATENATE("'2018-05'!R",TEXT(MATCH($C2,'2018-05'!$C$2:$C$100,0)+1,0)))="")),"Н/Д",INDIRECT(CONCATENATE("'2018-06'!R",TEXT(MATCH($C2,'2018-06'!$C$2:$C$100,0)+1,0)))-INDIRECT(CONCATENATE("'2018-05'!R",TEXT(MATCH($C2,'2018-05'!$C$2:$C$100,0)+1,0))))</f>
        <v>12740201772.849998</v>
      </c>
      <c r="S2" s="17">
        <f ca="1">IF(OR(INDIRECT(CONCATENATE("'2018-06'!S",TEXT(MATCH($C2,'2018-06'!$C$2:$C$100,0)+1,0)))="",INDIRECT(CONCATENATE("'2018-05'!S",TEXT(MATCH($C2,'2018-05'!$C$2:$C$100,0)+1,0)))="",AND(INDIRECT(CONCATENATE("'2018-06'!S",TEXT(MATCH($C2,'2018-06'!$C$2:$C$100,0)+1,0)))="",INDIRECT(CONCATENATE("'2018-05'!S",TEXT(MATCH($C2,'2018-05'!$C$2:$C$100,0)+1,0)))="")),"Н/Д",INDIRECT(CONCATENATE("'2018-06'!S",TEXT(MATCH($C2,'2018-06'!$C$2:$C$100,0)+1,0)))-INDIRECT(CONCATENATE("'2018-05'!S",TEXT(MATCH($C2,'2018-05'!$C$2:$C$100,0)+1,0))))</f>
        <v>123248820.74000001</v>
      </c>
      <c r="T2" s="17">
        <f ca="1">IF(OR(INDIRECT(CONCATENATE("'2018-06'!T",TEXT(MATCH($C2,'2018-06'!$C$2:$C$100,0)+1,0)))="",INDIRECT(CONCATENATE("'2018-05'!T",TEXT(MATCH($C2,'2018-05'!$C$2:$C$100,0)+1,0)))="",AND(INDIRECT(CONCATENATE("'2018-06'!T",TEXT(MATCH($C2,'2018-06'!$C$2:$C$100,0)+1,0)))="",INDIRECT(CONCATENATE("'2018-05'!T",TEXT(MATCH($C2,'2018-05'!$C$2:$C$100,0)+1,0)))="")),"Н/Д",INDIRECT(CONCATENATE("'2018-06'!T",TEXT(MATCH($C2,'2018-06'!$C$2:$C$100,0)+1,0)))-INDIRECT(CONCATENATE("'2018-05'!T",TEXT(MATCH($C2,'2018-05'!$C$2:$C$100,0)+1,0))))</f>
        <v>10411649974.720001</v>
      </c>
      <c r="U2" s="17">
        <f ca="1">IF(OR(INDIRECT(CONCATENATE("'2018-06'!U",TEXT(MATCH($C2,'2018-06'!$C$2:$C$100,0)+1,0)))="",INDIRECT(CONCATENATE("'2018-05'!U",TEXT(MATCH($C2,'2018-05'!$C$2:$C$100,0)+1,0)))="",AND(INDIRECT(CONCATENATE("'2018-06'!U",TEXT(MATCH($C2,'2018-06'!$C$2:$C$100,0)+1,0)))="",INDIRECT(CONCATENATE("'2018-05'!U",TEXT(MATCH($C2,'2018-05'!$C$2:$C$100,0)+1,0)))="")),"Н/Д",INDIRECT(CONCATENATE("'2018-06'!U",TEXT(MATCH($C2,'2018-06'!$C$2:$C$100,0)+1,0)))-INDIRECT(CONCATENATE("'2018-05'!U",TEXT(MATCH($C2,'2018-05'!$C$2:$C$100,0)+1,0))))</f>
        <v>-150178843.89999962</v>
      </c>
      <c r="V2" s="17">
        <f ca="1">IF(OR(INDIRECT(CONCATENATE("'2018-06'!V",TEXT(MATCH($C2,'2018-06'!$C$2:$C$100,0)+1,0)))="",INDIRECT(CONCATENATE("'2018-05'!V",TEXT(MATCH($C2,'2018-05'!$C$2:$C$100,0)+1,0)))="",AND(INDIRECT(CONCATENATE("'2018-06'!V",TEXT(MATCH($C2,'2018-06'!$C$2:$C$100,0)+1,0)))="",INDIRECT(CONCATENATE("'2018-05'!V",TEXT(MATCH($C2,'2018-05'!$C$2:$C$100,0)+1,0)))="")),"Н/Д",INDIRECT(CONCATENATE("'2018-06'!V",TEXT(MATCH($C2,'2018-06'!$C$2:$C$100,0)+1,0)))-INDIRECT(CONCATENATE("'2018-05'!V",TEXT(MATCH($C2,'2018-05'!$C$2:$C$100,0)+1,0))))</f>
        <v>157390961464.10999</v>
      </c>
      <c r="W2" s="17">
        <f ca="1">IF(OR(INDIRECT(CONCATENATE("'2018-06'!W",TEXT(MATCH($C2,'2018-06'!$C$2:$C$100,0)+1,0)))="",INDIRECT(CONCATENATE("'2018-05'!W",TEXT(MATCH($C2,'2018-05'!$C$2:$C$100,0)+1,0)))="",AND(INDIRECT(CONCATENATE("'2018-06'!W",TEXT(MATCH($C2,'2018-06'!$C$2:$C$100,0)+1,0)))="",INDIRECT(CONCATENATE("'2018-05'!W",TEXT(MATCH($C2,'2018-05'!$C$2:$C$100,0)+1,0)))="")),"Н/Д",INDIRECT(CONCATENATE("'2018-06'!W",TEXT(MATCH($C2,'2018-06'!$C$2:$C$100,0)+1,0)))-INDIRECT(CONCATENATE("'2018-05'!W",TEXT(MATCH($C2,'2018-05'!$C$2:$C$100,0)+1,0))))</f>
        <v>3122676164807.0508</v>
      </c>
    </row>
    <row r="3" spans="1:23" x14ac:dyDescent="0.25">
      <c r="A3" s="2" t="s">
        <v>22</v>
      </c>
      <c r="B3" s="2" t="s">
        <v>23</v>
      </c>
      <c r="C3" s="15">
        <v>10000000</v>
      </c>
      <c r="D3" s="2" t="s">
        <v>209</v>
      </c>
      <c r="E3" s="17">
        <f ca="1">IF(OR(INDIRECT(CONCATENATE("'2018-06'!E",TEXT(MATCH($C3,'2018-06'!$C$2:$C$100,0)+1,0)))="",INDIRECT(CONCATENATE("'2018-05'!E",TEXT(MATCH($C3,'2018-05'!$C$2:$C$100,0)+1,0)))="",AND(INDIRECT(CONCATENATE("'2018-06'!E",TEXT(MATCH($C3,'2018-06'!$C$2:$C$100,0)+1,0)))="",INDIRECT(CONCATENATE("'2018-05'!E",TEXT(MATCH($C3,'2018-05'!$C$2:$C$100,0)+1,0)))="")),"Н/Д",INDIRECT(CONCATENATE("'2018-06'!E",TEXT(MATCH($C3,'2018-06'!$C$2:$C$100,0)+1,0)))-INDIRECT(CONCATENATE("'2018-05'!E",TEXT(MATCH($C3,'2018-05'!$C$2:$C$100,0)+1,0))))</f>
        <v>4667147521.1800003</v>
      </c>
      <c r="F3" s="17">
        <f ca="1">IF(OR(INDIRECT(CONCATENATE("'2018-06'!F",TEXT(MATCH($C3,'2018-06'!$C$2:$C$100,0)+1,0)))="",INDIRECT(CONCATENATE("'2018-05'!F",TEXT(MATCH($C3,'2018-05'!$C$2:$C$100,0)+1,0)))="",AND(INDIRECT(CONCATENATE("'2018-06'!F",TEXT(MATCH($C3,'2018-06'!$C$2:$C$100,0)+1,0)))="",INDIRECT(CONCATENATE("'2018-05'!F",TEXT(MATCH($C3,'2018-05'!$C$2:$C$100,0)+1,0)))="")),"Н/Д",INDIRECT(CONCATENATE("'2018-06'!F",TEXT(MATCH($C3,'2018-06'!$C$2:$C$100,0)+1,0)))-INDIRECT(CONCATENATE("'2018-05'!F",TEXT(MATCH($C3,'2018-05'!$C$2:$C$100,0)+1,0))))</f>
        <v>3836741188.4099979</v>
      </c>
      <c r="G3" s="17">
        <f ca="1">IF(OR(INDIRECT(CONCATENATE("'2018-06'!G",TEXT(MATCH($C3,'2018-06'!$C$2:$C$100,0)+1,0)))="",INDIRECT(CONCATENATE("'2018-05'!G",TEXT(MATCH($C3,'2018-05'!$C$2:$C$100,0)+1,0)))="",AND(INDIRECT(CONCATENATE("'2018-06'!G",TEXT(MATCH($C3,'2018-06'!$C$2:$C$100,0)+1,0)))="",INDIRECT(CONCATENATE("'2018-05'!G",TEXT(MATCH($C3,'2018-05'!$C$2:$C$100,0)+1,0)))="")),"Н/Д",INDIRECT(CONCATENATE("'2018-06'!G",TEXT(MATCH($C3,'2018-06'!$C$2:$C$100,0)+1,0)))-INDIRECT(CONCATENATE("'2018-05'!G",TEXT(MATCH($C3,'2018-05'!$C$2:$C$100,0)+1,0))))</f>
        <v>806252659.4000001</v>
      </c>
      <c r="H3" s="17">
        <f ca="1">IF(OR(INDIRECT(CONCATENATE("'2018-06'!H",TEXT(MATCH($C3,'2018-06'!$C$2:$C$100,0)+1,0)))="",INDIRECT(CONCATENATE("'2018-05'!H",TEXT(MATCH($C3,'2018-05'!$C$2:$C$100,0)+1,0)))="",AND(INDIRECT(CONCATENATE("'2018-06'!H",TEXT(MATCH($C3,'2018-06'!$C$2:$C$100,0)+1,0)))="",INDIRECT(CONCATENATE("'2018-05'!H",TEXT(MATCH($C3,'2018-05'!$C$2:$C$100,0)+1,0)))="")),"Н/Д",INDIRECT(CONCATENATE("'2018-06'!H",TEXT(MATCH($C3,'2018-06'!$C$2:$C$100,0)+1,0)))-INDIRECT(CONCATENATE("'2018-05'!H",TEXT(MATCH($C3,'2018-05'!$C$2:$C$100,0)+1,0))))</f>
        <v>1525869925.0100002</v>
      </c>
      <c r="I3" s="17">
        <f ca="1">IF(OR(INDIRECT(CONCATENATE("'2018-06'!I",TEXT(MATCH($C3,'2018-06'!$C$2:$C$100,0)+1,0)))="",INDIRECT(CONCATENATE("'2018-05'!I",TEXT(MATCH($C3,'2018-05'!$C$2:$C$100,0)+1,0)))="",AND(INDIRECT(CONCATENATE("'2018-06'!I",TEXT(MATCH($C3,'2018-06'!$C$2:$C$100,0)+1,0)))="",INDIRECT(CONCATENATE("'2018-05'!I",TEXT(MATCH($C3,'2018-05'!$C$2:$C$100,0)+1,0)))="")),"Н/Д",INDIRECT(CONCATENATE("'2018-06'!I",TEXT(MATCH($C3,'2018-06'!$C$2:$C$100,0)+1,0)))-INDIRECT(CONCATENATE("'2018-05'!I",TEXT(MATCH($C3,'2018-05'!$C$2:$C$100,0)+1,0))))</f>
        <v>219545671.45000005</v>
      </c>
      <c r="J3" s="17" t="str">
        <f ca="1">IF(OR(INDIRECT(CONCATENATE("'2018-06'!J",TEXT(MATCH($C3,'2018-06'!$C$2:$C$100,0)+1,0)))="",INDIRECT(CONCATENATE("'2018-05'!J",TEXT(MATCH($C3,'2018-05'!$C$2:$C$100,0)+1,0)))="",AND(INDIRECT(CONCATENATE("'2018-06'!J",TEXT(MATCH($C3,'2018-06'!$C$2:$C$100,0)+1,0)))="",INDIRECT(CONCATENATE("'2018-05'!J",TEXT(MATCH($C3,'2018-05'!$C$2:$C$100,0)+1,0)))="")),"Н/Д",INDIRECT(CONCATENATE("'2018-06'!J",TEXT(MATCH($C3,'2018-06'!$C$2:$C$100,0)+1,0)))-INDIRECT(CONCATENATE("'2018-05'!J",TEXT(MATCH($C3,'2018-05'!$C$2:$C$100,0)+1,0))))</f>
        <v>Н/Д</v>
      </c>
      <c r="K3" s="17">
        <f ca="1">IF(OR(INDIRECT(CONCATENATE("'2018-06'!K",TEXT(MATCH($C3,'2018-06'!$C$2:$C$100,0)+1,0)))="",INDIRECT(CONCATENATE("'2018-05'!K",TEXT(MATCH($C3,'2018-05'!$C$2:$C$100,0)+1,0)))="",AND(INDIRECT(CONCATENATE("'2018-06'!K",TEXT(MATCH($C3,'2018-06'!$C$2:$C$100,0)+1,0)))="",INDIRECT(CONCATENATE("'2018-05'!K",TEXT(MATCH($C3,'2018-05'!$C$2:$C$100,0)+1,0)))="")),"Н/Д",INDIRECT(CONCATENATE("'2018-06'!K",TEXT(MATCH($C3,'2018-06'!$C$2:$C$100,0)+1,0)))-INDIRECT(CONCATENATE("'2018-05'!K",TEXT(MATCH($C3,'2018-05'!$C$2:$C$100,0)+1,0))))</f>
        <v>154732847.70000005</v>
      </c>
      <c r="L3" s="17">
        <f ca="1">IF(OR(INDIRECT(CONCATENATE("'2018-06'!L",TEXT(MATCH($C3,'2018-06'!$C$2:$C$100,0)+1,0)))="",INDIRECT(CONCATENATE("'2018-05'!L",TEXT(MATCH($C3,'2018-05'!$C$2:$C$100,0)+1,0)))="",AND(INDIRECT(CONCATENATE("'2018-06'!L",TEXT(MATCH($C3,'2018-06'!$C$2:$C$100,0)+1,0)))="",INDIRECT(CONCATENATE("'2018-05'!L",TEXT(MATCH($C3,'2018-05'!$C$2:$C$100,0)+1,0)))="")),"Н/Д",INDIRECT(CONCATENATE("'2018-06'!L",TEXT(MATCH($C3,'2018-06'!$C$2:$C$100,0)+1,0)))-INDIRECT(CONCATENATE("'2018-05'!L",TEXT(MATCH($C3,'2018-05'!$C$2:$C$100,0)+1,0))))</f>
        <v>781874976.32999992</v>
      </c>
      <c r="M3" s="17">
        <f ca="1">IF(OR(INDIRECT(CONCATENATE("'2018-06'!M",TEXT(MATCH($C3,'2018-06'!$C$2:$C$100,0)+1,0)))="",INDIRECT(CONCATENATE("'2018-05'!M",TEXT(MATCH($C3,'2018-05'!$C$2:$C$100,0)+1,0)))="",AND(INDIRECT(CONCATENATE("'2018-06'!M",TEXT(MATCH($C3,'2018-06'!$C$2:$C$100,0)+1,0)))="",INDIRECT(CONCATENATE("'2018-05'!M",TEXT(MATCH($C3,'2018-05'!$C$2:$C$100,0)+1,0)))="")),"Н/Д",INDIRECT(CONCATENATE("'2018-06'!M",TEXT(MATCH($C3,'2018-06'!$C$2:$C$100,0)+1,0)))-INDIRECT(CONCATENATE("'2018-05'!M",TEXT(MATCH($C3,'2018-05'!$C$2:$C$100,0)+1,0))))</f>
        <v>64115119.900000006</v>
      </c>
      <c r="N3" s="17">
        <f ca="1">IF(OR(INDIRECT(CONCATENATE("'2018-06'!N",TEXT(MATCH($C3,'2018-06'!$C$2:$C$100,0)+1,0)))="",INDIRECT(CONCATENATE("'2018-05'!N",TEXT(MATCH($C3,'2018-05'!$C$2:$C$100,0)+1,0)))="",AND(INDIRECT(CONCATENATE("'2018-06'!N",TEXT(MATCH($C3,'2018-06'!$C$2:$C$100,0)+1,0)))="",INDIRECT(CONCATENATE("'2018-05'!N",TEXT(MATCH($C3,'2018-05'!$C$2:$C$100,0)+1,0)))="")),"Н/Д",INDIRECT(CONCATENATE("'2018-06'!N",TEXT(MATCH($C3,'2018-06'!$C$2:$C$100,0)+1,0)))-INDIRECT(CONCATENATE("'2018-05'!NE",TEXT(MATCH($C3,'2018-05'!$C$2:$C$100,0)+1,0))))</f>
        <v>109108361.90000001</v>
      </c>
      <c r="O3" s="17">
        <f ca="1">IF(OR(INDIRECT(CONCATENATE("'2018-06'!O",TEXT(MATCH($C3,'2018-06'!$C$2:$C$100,0)+1,0)))="",INDIRECT(CONCATENATE("'2018-05'!O",TEXT(MATCH($C3,'2018-05'!$C$2:$C$100,0)+1,0)))="",AND(INDIRECT(CONCATENATE("'2018-06'!O",TEXT(MATCH($C3,'2018-06'!$C$2:$C$100,0)+1,0)))="",INDIRECT(CONCATENATE("'2018-05'!O",TEXT(MATCH($C3,'2018-05'!$C$2:$C$100,0)+1,0)))="")),"Н/Д",INDIRECT(CONCATENATE("'2018-06'!O",TEXT(MATCH($C3,'2018-06'!$C$2:$C$100,0)+1,0)))-INDIRECT(CONCATENATE("'2018-05'!O",TEXT(MATCH($C3,'2018-05'!$C$2:$C$100,0)+1,0))))</f>
        <v>56.029999999999973</v>
      </c>
      <c r="P3" s="17">
        <f ca="1">IF(OR(INDIRECT(CONCATENATE("'2018-06'!P",TEXT(MATCH($C3,'2018-06'!$C$2:$C$100,0)+1,0)))="",INDIRECT(CONCATENATE("'2018-05'!P",TEXT(MATCH($C3,'2018-05'!$C$2:$C$100,0)+1,0)))="",AND(INDIRECT(CONCATENATE("'2018-06'!P",TEXT(MATCH($C3,'2018-06'!$C$2:$C$100,0)+1,0)))="",INDIRECT(CONCATENATE("'2018-05'!P",TEXT(MATCH($C3,'2018-05'!$C$2:$C$100,0)+1,0)))="")),"Н/Д",INDIRECT(CONCATENATE("'2018-06'!P",TEXT(MATCH($C3,'2018-06'!$C$2:$C$100,0)+1,0)))-INDIRECT(CONCATENATE("'2018-05'!P",TEXT(MATCH($C3,'2018-05'!$C$2:$C$100,0)+1,0))))</f>
        <v>65195817.140000045</v>
      </c>
      <c r="Q3" s="17">
        <f ca="1">IF(OR(INDIRECT(CONCATENATE("'2018-06'!Q",TEXT(MATCH($C3,'2018-06'!$C$2:$C$100,0)+1,0)))="",INDIRECT(CONCATENATE("'2018-05'!Q",TEXT(MATCH($C3,'2018-05'!$C$2:$C$100,0)+1,0)))="",AND(INDIRECT(CONCATENATE("'2018-06'!Q",TEXT(MATCH($C3,'2018-06'!$C$2:$C$100,0)+1,0)))="",INDIRECT(CONCATENATE("'2018-05'!Q",TEXT(MATCH($C3,'2018-05'!$C$2:$C$100,0)+1,0)))="")),"Н/Д",INDIRECT(CONCATENATE("'2018-06'!Q",TEXT(MATCH($C3,'2018-06'!$C$2:$C$100,0)+1,0)))-INDIRECT(CONCATENATE("'2018-05'!Q",TEXT(MATCH($C3,'2018-05'!$C$2:$C$100,0)+1,0))))</f>
        <v>27790311.01000002</v>
      </c>
      <c r="R3" s="17">
        <f ca="1">IF(OR(INDIRECT(CONCATENATE("'2018-06'!R",TEXT(MATCH($C3,'2018-06'!$C$2:$C$100,0)+1,0)))="",INDIRECT(CONCATENATE("'2018-05'!R",TEXT(MATCH($C3,'2018-05'!$C$2:$C$100,0)+1,0)))="",AND(INDIRECT(CONCATENATE("'2018-06'!R",TEXT(MATCH($C3,'2018-06'!$C$2:$C$100,0)+1,0)))="",INDIRECT(CONCATENATE("'2018-05'!R",TEXT(MATCH($C3,'2018-05'!$C$2:$C$100,0)+1,0)))="")),"Н/Д",INDIRECT(CONCATENATE("'2018-06'!R",TEXT(MATCH($C3,'2018-06'!$C$2:$C$100,0)+1,0)))-INDIRECT(CONCATENATE("'2018-05'!R",TEXT(MATCH($C3,'2018-05'!$C$2:$C$100,0)+1,0))))</f>
        <v>9000768.2700000033</v>
      </c>
      <c r="S3" s="17">
        <f ca="1">IF(OR(INDIRECT(CONCATENATE("'2018-06'!S",TEXT(MATCH($C3,'2018-06'!$C$2:$C$100,0)+1,0)))="",INDIRECT(CONCATENATE("'2018-05'!S",TEXT(MATCH($C3,'2018-05'!$C$2:$C$100,0)+1,0)))="",AND(INDIRECT(CONCATENATE("'2018-06'!S",TEXT(MATCH($C3,'2018-06'!$C$2:$C$100,0)+1,0)))="",INDIRECT(CONCATENATE("'2018-05'!S",TEXT(MATCH($C3,'2018-05'!$C$2:$C$100,0)+1,0)))="")),"Н/Д",INDIRECT(CONCATENATE("'2018-06'!S",TEXT(MATCH($C3,'2018-06'!$C$2:$C$100,0)+1,0)))-INDIRECT(CONCATENATE("'2018-05'!S",TEXT(MATCH($C3,'2018-05'!$C$2:$C$100,0)+1,0))))</f>
        <v>1386404.5899999999</v>
      </c>
      <c r="T3" s="17">
        <f ca="1">IF(OR(INDIRECT(CONCATENATE("'2018-06'!T",TEXT(MATCH($C3,'2018-06'!$C$2:$C$100,0)+1,0)))="",INDIRECT(CONCATENATE("'2018-05'!T",TEXT(MATCH($C3,'2018-05'!$C$2:$C$100,0)+1,0)))="",AND(INDIRECT(CONCATENATE("'2018-06'!T",TEXT(MATCH($C3,'2018-06'!$C$2:$C$100,0)+1,0)))="",INDIRECT(CONCATENATE("'2018-05'!T",TEXT(MATCH($C3,'2018-05'!$C$2:$C$100,0)+1,0)))="")),"Н/Д",INDIRECT(CONCATENATE("'2018-06'!T",TEXT(MATCH($C3,'2018-06'!$C$2:$C$100,0)+1,0)))-INDIRECT(CONCATENATE("'2018-05'!T",TEXT(MATCH($C3,'2018-05'!$C$2:$C$100,0)+1,0))))</f>
        <v>76369265.949999988</v>
      </c>
      <c r="U3" s="17">
        <f ca="1">IF(OR(INDIRECT(CONCATENATE("'2018-06'!U",TEXT(MATCH($C3,'2018-06'!$C$2:$C$100,0)+1,0)))="",INDIRECT(CONCATENATE("'2018-05'!U",TEXT(MATCH($C3,'2018-05'!$C$2:$C$100,0)+1,0)))="",AND(INDIRECT(CONCATENATE("'2018-06'!U",TEXT(MATCH($C3,'2018-06'!$C$2:$C$100,0)+1,0)))="",INDIRECT(CONCATENATE("'2018-05'!U",TEXT(MATCH($C3,'2018-05'!$C$2:$C$100,0)+1,0)))="")),"Н/Д",INDIRECT(CONCATENATE("'2018-06'!U",TEXT(MATCH($C3,'2018-06'!$C$2:$C$100,0)+1,0)))-INDIRECT(CONCATENATE("'2018-05'!U",TEXT(MATCH($C3,'2018-05'!$C$2:$C$100,0)+1,0))))</f>
        <v>62013284.950000003</v>
      </c>
      <c r="V3" s="17">
        <f ca="1">IF(OR(INDIRECT(CONCATENATE("'2018-06'!V",TEXT(MATCH($C3,'2018-06'!$C$2:$C$100,0)+1,0)))="",INDIRECT(CONCATENATE("'2018-05'!V",TEXT(MATCH($C3,'2018-05'!$C$2:$C$100,0)+1,0)))="",AND(INDIRECT(CONCATENATE("'2018-06'!V",TEXT(MATCH($C3,'2018-06'!$C$2:$C$100,0)+1,0)))="",INDIRECT(CONCATENATE("'2018-05'!V",TEXT(MATCH($C3,'2018-05'!$C$2:$C$100,0)+1,0)))="")),"Н/Д",INDIRECT(CONCATENATE("'2018-06'!V",TEXT(MATCH($C3,'2018-06'!$C$2:$C$100,0)+1,0)))-INDIRECT(CONCATENATE("'2018-05'!V",TEXT(MATCH($C3,'2018-05'!$C$2:$C$100,0)+1,0))))</f>
        <v>830406332.76999998</v>
      </c>
      <c r="W3" s="17">
        <f ca="1">IF(OR(INDIRECT(CONCATENATE("'2018-06'!W",TEXT(MATCH($C3,'2018-06'!$C$2:$C$100,0)+1,0)))="",INDIRECT(CONCATENATE("'2018-05'!W",TEXT(MATCH($C3,'2018-05'!$C$2:$C$100,0)+1,0)))="",AND(INDIRECT(CONCATENATE("'2018-06'!W",TEXT(MATCH($C3,'2018-06'!$C$2:$C$100,0)+1,0)))="",INDIRECT(CONCATENATE("'2018-05'!W",TEXT(MATCH($C3,'2018-05'!$C$2:$C$100,0)+1,0)))="")),"Н/Д",INDIRECT(CONCATENATE("'2018-06'!W",TEXT(MATCH($C3,'2018-06'!$C$2:$C$100,0)+1,0)))-INDIRECT(CONCATENATE("'2018-05'!W",TEXT(MATCH($C3,'2018-05'!$C$2:$C$100,0)+1,0))))</f>
        <v>13151109478.379997</v>
      </c>
    </row>
    <row r="4" spans="1:23" x14ac:dyDescent="0.25">
      <c r="A4" s="2" t="s">
        <v>22</v>
      </c>
      <c r="B4" s="2" t="s">
        <v>24</v>
      </c>
      <c r="C4" s="15">
        <v>99000000</v>
      </c>
      <c r="D4" s="2" t="s">
        <v>209</v>
      </c>
      <c r="E4" s="17">
        <f ca="1">IF(OR(INDIRECT(CONCATENATE("'2018-06'!E",TEXT(MATCH($C4,'2018-06'!$C$2:$C$100,0)+1,0)))="",INDIRECT(CONCATENATE("'2018-05'!E",TEXT(MATCH($C4,'2018-05'!$C$2:$C$100,0)+1,0)))="",AND(INDIRECT(CONCATENATE("'2018-06'!E",TEXT(MATCH($C4,'2018-06'!$C$2:$C$100,0)+1,0)))="",INDIRECT(CONCATENATE("'2018-05'!E",TEXT(MATCH($C4,'2018-05'!$C$2:$C$100,0)+1,0)))="")),"Н/Д",INDIRECT(CONCATENATE("'2018-06'!E",TEXT(MATCH($C4,'2018-06'!$C$2:$C$100,0)+1,0)))-INDIRECT(CONCATENATE("'2018-05'!E",TEXT(MATCH($C4,'2018-05'!$C$2:$C$100,0)+1,0))))</f>
        <v>918845971.96000004</v>
      </c>
      <c r="F4" s="17">
        <f ca="1">IF(OR(INDIRECT(CONCATENATE("'2018-06'!F",TEXT(MATCH($C4,'2018-06'!$C$2:$C$100,0)+1,0)))="",INDIRECT(CONCATENATE("'2018-05'!F",TEXT(MATCH($C4,'2018-05'!$C$2:$C$100,0)+1,0)))="",AND(INDIRECT(CONCATENATE("'2018-06'!F",TEXT(MATCH($C4,'2018-06'!$C$2:$C$100,0)+1,0)))="",INDIRECT(CONCATENATE("'2018-05'!F",TEXT(MATCH($C4,'2018-05'!$C$2:$C$100,0)+1,0)))="")),"Н/Д",INDIRECT(CONCATENATE("'2018-06'!F",TEXT(MATCH($C4,'2018-06'!$C$2:$C$100,0)+1,0)))-INDIRECT(CONCATENATE("'2018-05'!F",TEXT(MATCH($C4,'2018-05'!$C$2:$C$100,0)+1,0))))</f>
        <v>572461520.91000032</v>
      </c>
      <c r="G4" s="17">
        <f ca="1">IF(OR(INDIRECT(CONCATENATE("'2018-06'!G",TEXT(MATCH($C4,'2018-06'!$C$2:$C$100,0)+1,0)))="",INDIRECT(CONCATENATE("'2018-05'!G",TEXT(MATCH($C4,'2018-05'!$C$2:$C$100,0)+1,0)))="",AND(INDIRECT(CONCATENATE("'2018-06'!G",TEXT(MATCH($C4,'2018-06'!$C$2:$C$100,0)+1,0)))="",INDIRECT(CONCATENATE("'2018-05'!G",TEXT(MATCH($C4,'2018-05'!$C$2:$C$100,0)+1,0)))="")),"Н/Д",INDIRECT(CONCATENATE("'2018-06'!G",TEXT(MATCH($C4,'2018-06'!$C$2:$C$100,0)+1,0)))-INDIRECT(CONCATENATE("'2018-05'!G",TEXT(MATCH($C4,'2018-05'!$C$2:$C$100,0)+1,0))))</f>
        <v>145565136.81999999</v>
      </c>
      <c r="H4" s="17">
        <f ca="1">IF(OR(INDIRECT(CONCATENATE("'2018-06'!H",TEXT(MATCH($C4,'2018-06'!$C$2:$C$100,0)+1,0)))="",INDIRECT(CONCATENATE("'2018-05'!H",TEXT(MATCH($C4,'2018-05'!$C$2:$C$100,0)+1,0)))="",AND(INDIRECT(CONCATENATE("'2018-06'!H",TEXT(MATCH($C4,'2018-06'!$C$2:$C$100,0)+1,0)))="",INDIRECT(CONCATENATE("'2018-05'!H",TEXT(MATCH($C4,'2018-05'!$C$2:$C$100,0)+1,0)))="")),"Н/Д",INDIRECT(CONCATENATE("'2018-06'!H",TEXT(MATCH($C4,'2018-06'!$C$2:$C$100,0)+1,0)))-INDIRECT(CONCATENATE("'2018-05'!H",TEXT(MATCH($C4,'2018-05'!$C$2:$C$100,0)+1,0))))</f>
        <v>257176573.1099999</v>
      </c>
      <c r="I4" s="17">
        <f ca="1">IF(OR(INDIRECT(CONCATENATE("'2018-06'!I",TEXT(MATCH($C4,'2018-06'!$C$2:$C$100,0)+1,0)))="",INDIRECT(CONCATENATE("'2018-05'!I",TEXT(MATCH($C4,'2018-05'!$C$2:$C$100,0)+1,0)))="",AND(INDIRECT(CONCATENATE("'2018-06'!I",TEXT(MATCH($C4,'2018-06'!$C$2:$C$100,0)+1,0)))="",INDIRECT(CONCATENATE("'2018-05'!I",TEXT(MATCH($C4,'2018-05'!$C$2:$C$100,0)+1,0)))="")),"Н/Д",INDIRECT(CONCATENATE("'2018-06'!I",TEXT(MATCH($C4,'2018-06'!$C$2:$C$100,0)+1,0)))-INDIRECT(CONCATENATE("'2018-05'!I",TEXT(MATCH($C4,'2018-05'!$C$2:$C$100,0)+1,0))))</f>
        <v>40083113.950000018</v>
      </c>
      <c r="J4" s="17" t="str">
        <f ca="1">IF(OR(INDIRECT(CONCATENATE("'2018-06'!J",TEXT(MATCH($C4,'2018-06'!$C$2:$C$100,0)+1,0)))="",INDIRECT(CONCATENATE("'2018-05'!J",TEXT(MATCH($C4,'2018-05'!$C$2:$C$100,0)+1,0)))="",AND(INDIRECT(CONCATENATE("'2018-06'!J",TEXT(MATCH($C4,'2018-06'!$C$2:$C$100,0)+1,0)))="",INDIRECT(CONCATENATE("'2018-05'!J",TEXT(MATCH($C4,'2018-05'!$C$2:$C$100,0)+1,0)))="")),"Н/Д",INDIRECT(CONCATENATE("'2018-06'!J",TEXT(MATCH($C4,'2018-06'!$C$2:$C$100,0)+1,0)))-INDIRECT(CONCATENATE("'2018-05'!J",TEXT(MATCH($C4,'2018-05'!$C$2:$C$100,0)+1,0))))</f>
        <v>Н/Д</v>
      </c>
      <c r="K4" s="17">
        <f ca="1">IF(OR(INDIRECT(CONCATENATE("'2018-06'!K",TEXT(MATCH($C4,'2018-06'!$C$2:$C$100,0)+1,0)))="",INDIRECT(CONCATENATE("'2018-05'!K",TEXT(MATCH($C4,'2018-05'!$C$2:$C$100,0)+1,0)))="",AND(INDIRECT(CONCATENATE("'2018-06'!K",TEXT(MATCH($C4,'2018-06'!$C$2:$C$100,0)+1,0)))="",INDIRECT(CONCATENATE("'2018-05'!K",TEXT(MATCH($C4,'2018-05'!$C$2:$C$100,0)+1,0)))="")),"Н/Д",INDIRECT(CONCATENATE("'2018-06'!K",TEXT(MATCH($C4,'2018-06'!$C$2:$C$100,0)+1,0)))-INDIRECT(CONCATENATE("'2018-05'!K",TEXT(MATCH($C4,'2018-05'!$C$2:$C$100,0)+1,0))))</f>
        <v>29045874.680000007</v>
      </c>
      <c r="L4" s="17">
        <f ca="1">IF(OR(INDIRECT(CONCATENATE("'2018-06'!L",TEXT(MATCH($C4,'2018-06'!$C$2:$C$100,0)+1,0)))="",INDIRECT(CONCATENATE("'2018-05'!L",TEXT(MATCH($C4,'2018-05'!$C$2:$C$100,0)+1,0)))="",AND(INDIRECT(CONCATENATE("'2018-06'!L",TEXT(MATCH($C4,'2018-06'!$C$2:$C$100,0)+1,0)))="",INDIRECT(CONCATENATE("'2018-05'!L",TEXT(MATCH($C4,'2018-05'!$C$2:$C$100,0)+1,0)))="")),"Н/Д",INDIRECT(CONCATENATE("'2018-06'!L",TEXT(MATCH($C4,'2018-06'!$C$2:$C$100,0)+1,0)))-INDIRECT(CONCATENATE("'2018-05'!L",TEXT(MATCH($C4,'2018-05'!$C$2:$C$100,0)+1,0))))</f>
        <v>51325708.629999995</v>
      </c>
      <c r="M4" s="17">
        <f ca="1">IF(OR(INDIRECT(CONCATENATE("'2018-06'!M",TEXT(MATCH($C4,'2018-06'!$C$2:$C$100,0)+1,0)))="",INDIRECT(CONCATENATE("'2018-05'!M",TEXT(MATCH($C4,'2018-05'!$C$2:$C$100,0)+1,0)))="",AND(INDIRECT(CONCATENATE("'2018-06'!M",TEXT(MATCH($C4,'2018-06'!$C$2:$C$100,0)+1,0)))="",INDIRECT(CONCATENATE("'2018-05'!M",TEXT(MATCH($C4,'2018-05'!$C$2:$C$100,0)+1,0)))="")),"Н/Д",INDIRECT(CONCATENATE("'2018-06'!M",TEXT(MATCH($C4,'2018-06'!$C$2:$C$100,0)+1,0)))-INDIRECT(CONCATENATE("'2018-05'!M",TEXT(MATCH($C4,'2018-05'!$C$2:$C$100,0)+1,0))))</f>
        <v>7362065.620000001</v>
      </c>
      <c r="N4" s="17">
        <f ca="1">IF(OR(INDIRECT(CONCATENATE("'2018-06'!N",TEXT(MATCH($C4,'2018-06'!$C$2:$C$100,0)+1,0)))="",INDIRECT(CONCATENATE("'2018-05'!N",TEXT(MATCH($C4,'2018-05'!$C$2:$C$100,0)+1,0)))="",AND(INDIRECT(CONCATENATE("'2018-06'!N",TEXT(MATCH($C4,'2018-06'!$C$2:$C$100,0)+1,0)))="",INDIRECT(CONCATENATE("'2018-05'!N",TEXT(MATCH($C4,'2018-05'!$C$2:$C$100,0)+1,0)))="")),"Н/Д",INDIRECT(CONCATENATE("'2018-06'!N",TEXT(MATCH($C4,'2018-06'!$C$2:$C$100,0)+1,0)))-INDIRECT(CONCATENATE("'2018-05'!NE",TEXT(MATCH($C4,'2018-05'!$C$2:$C$100,0)+1,0))))</f>
        <v>21275402.09</v>
      </c>
      <c r="O4" s="17">
        <f ca="1">IF(OR(INDIRECT(CONCATENATE("'2018-06'!O",TEXT(MATCH($C4,'2018-06'!$C$2:$C$100,0)+1,0)))="",INDIRECT(CONCATENATE("'2018-05'!O",TEXT(MATCH($C4,'2018-05'!$C$2:$C$100,0)+1,0)))="",AND(INDIRECT(CONCATENATE("'2018-06'!O",TEXT(MATCH($C4,'2018-06'!$C$2:$C$100,0)+1,0)))="",INDIRECT(CONCATENATE("'2018-05'!O",TEXT(MATCH($C4,'2018-05'!$C$2:$C$100,0)+1,0)))="")),"Н/Д",INDIRECT(CONCATENATE("'2018-06'!O",TEXT(MATCH($C4,'2018-06'!$C$2:$C$100,0)+1,0)))-INDIRECT(CONCATENATE("'2018-05'!O",TEXT(MATCH($C4,'2018-05'!$C$2:$C$100,0)+1,0))))</f>
        <v>610.23000000000047</v>
      </c>
      <c r="P4" s="17">
        <f ca="1">IF(OR(INDIRECT(CONCATENATE("'2018-06'!P",TEXT(MATCH($C4,'2018-06'!$C$2:$C$100,0)+1,0)))="",INDIRECT(CONCATENATE("'2018-05'!P",TEXT(MATCH($C4,'2018-05'!$C$2:$C$100,0)+1,0)))="",AND(INDIRECT(CONCATENATE("'2018-06'!P",TEXT(MATCH($C4,'2018-06'!$C$2:$C$100,0)+1,0)))="",INDIRECT(CONCATENATE("'2018-05'!P",TEXT(MATCH($C4,'2018-05'!$C$2:$C$100,0)+1,0)))="")),"Н/Д",INDIRECT(CONCATENATE("'2018-06'!P",TEXT(MATCH($C4,'2018-06'!$C$2:$C$100,0)+1,0)))-INDIRECT(CONCATENATE("'2018-05'!P",TEXT(MATCH($C4,'2018-05'!$C$2:$C$100,0)+1,0))))</f>
        <v>18282512.060000002</v>
      </c>
      <c r="Q4" s="17">
        <f ca="1">IF(OR(INDIRECT(CONCATENATE("'2018-06'!Q",TEXT(MATCH($C4,'2018-06'!$C$2:$C$100,0)+1,0)))="",INDIRECT(CONCATENATE("'2018-05'!Q",TEXT(MATCH($C4,'2018-05'!$C$2:$C$100,0)+1,0)))="",AND(INDIRECT(CONCATENATE("'2018-06'!Q",TEXT(MATCH($C4,'2018-06'!$C$2:$C$100,0)+1,0)))="",INDIRECT(CONCATENATE("'2018-05'!Q",TEXT(MATCH($C4,'2018-05'!$C$2:$C$100,0)+1,0)))="")),"Н/Д",INDIRECT(CONCATENATE("'2018-06'!Q",TEXT(MATCH($C4,'2018-06'!$C$2:$C$100,0)+1,0)))-INDIRECT(CONCATENATE("'2018-05'!Q",TEXT(MATCH($C4,'2018-05'!$C$2:$C$100,0)+1,0))))</f>
        <v>1789974.5000000019</v>
      </c>
      <c r="R4" s="17">
        <f ca="1">IF(OR(INDIRECT(CONCATENATE("'2018-06'!R",TEXT(MATCH($C4,'2018-06'!$C$2:$C$100,0)+1,0)))="",INDIRECT(CONCATENATE("'2018-05'!R",TEXT(MATCH($C4,'2018-05'!$C$2:$C$100,0)+1,0)))="",AND(INDIRECT(CONCATENATE("'2018-06'!R",TEXT(MATCH($C4,'2018-06'!$C$2:$C$100,0)+1,0)))="",INDIRECT(CONCATENATE("'2018-05'!R",TEXT(MATCH($C4,'2018-05'!$C$2:$C$100,0)+1,0)))="")),"Н/Д",INDIRECT(CONCATENATE("'2018-06'!R",TEXT(MATCH($C4,'2018-06'!$C$2:$C$100,0)+1,0)))-INDIRECT(CONCATENATE("'2018-05'!R",TEXT(MATCH($C4,'2018-05'!$C$2:$C$100,0)+1,0))))</f>
        <v>3891417.8800000008</v>
      </c>
      <c r="S4" s="17">
        <f ca="1">IF(OR(INDIRECT(CONCATENATE("'2018-06'!S",TEXT(MATCH($C4,'2018-06'!$C$2:$C$100,0)+1,0)))="",INDIRECT(CONCATENATE("'2018-05'!S",TEXT(MATCH($C4,'2018-05'!$C$2:$C$100,0)+1,0)))="",AND(INDIRECT(CONCATENATE("'2018-06'!S",TEXT(MATCH($C4,'2018-06'!$C$2:$C$100,0)+1,0)))="",INDIRECT(CONCATENATE("'2018-05'!S",TEXT(MATCH($C4,'2018-05'!$C$2:$C$100,0)+1,0)))="")),"Н/Д",INDIRECT(CONCATENATE("'2018-06'!S",TEXT(MATCH($C4,'2018-06'!$C$2:$C$100,0)+1,0)))-INDIRECT(CONCATENATE("'2018-05'!S",TEXT(MATCH($C4,'2018-05'!$C$2:$C$100,0)+1,0))))</f>
        <v>1000</v>
      </c>
      <c r="T4" s="17">
        <f ca="1">IF(OR(INDIRECT(CONCATENATE("'2018-06'!T",TEXT(MATCH($C4,'2018-06'!$C$2:$C$100,0)+1,0)))="",INDIRECT(CONCATENATE("'2018-05'!T",TEXT(MATCH($C4,'2018-05'!$C$2:$C$100,0)+1,0)))="",AND(INDIRECT(CONCATENATE("'2018-06'!T",TEXT(MATCH($C4,'2018-06'!$C$2:$C$100,0)+1,0)))="",INDIRECT(CONCATENATE("'2018-05'!T",TEXT(MATCH($C4,'2018-05'!$C$2:$C$100,0)+1,0)))="")),"Н/Д",INDIRECT(CONCATENATE("'2018-06'!T",TEXT(MATCH($C4,'2018-06'!$C$2:$C$100,0)+1,0)))-INDIRECT(CONCATENATE("'2018-05'!T",TEXT(MATCH($C4,'2018-05'!$C$2:$C$100,0)+1,0))))</f>
        <v>6365445.1400000006</v>
      </c>
      <c r="U4" s="17">
        <f ca="1">IF(OR(INDIRECT(CONCATENATE("'2018-06'!U",TEXT(MATCH($C4,'2018-06'!$C$2:$C$100,0)+1,0)))="",INDIRECT(CONCATENATE("'2018-05'!U",TEXT(MATCH($C4,'2018-05'!$C$2:$C$100,0)+1,0)))="",AND(INDIRECT(CONCATENATE("'2018-06'!U",TEXT(MATCH($C4,'2018-06'!$C$2:$C$100,0)+1,0)))="",INDIRECT(CONCATENATE("'2018-05'!U",TEXT(MATCH($C4,'2018-05'!$C$2:$C$100,0)+1,0)))="")),"Н/Д",INDIRECT(CONCATENATE("'2018-06'!U",TEXT(MATCH($C4,'2018-06'!$C$2:$C$100,0)+1,0)))-INDIRECT(CONCATENATE("'2018-05'!U",TEXT(MATCH($C4,'2018-05'!$C$2:$C$100,0)+1,0))))</f>
        <v>480874.0299999998</v>
      </c>
      <c r="V4" s="17">
        <f ca="1">IF(OR(INDIRECT(CONCATENATE("'2018-06'!V",TEXT(MATCH($C4,'2018-06'!$C$2:$C$100,0)+1,0)))="",INDIRECT(CONCATENATE("'2018-05'!V",TEXT(MATCH($C4,'2018-05'!$C$2:$C$100,0)+1,0)))="",AND(INDIRECT(CONCATENATE("'2018-06'!V",TEXT(MATCH($C4,'2018-06'!$C$2:$C$100,0)+1,0)))="",INDIRECT(CONCATENATE("'2018-05'!V",TEXT(MATCH($C4,'2018-05'!$C$2:$C$100,0)+1,0)))="")),"Н/Д",INDIRECT(CONCATENATE("'2018-06'!V",TEXT(MATCH($C4,'2018-06'!$C$2:$C$100,0)+1,0)))-INDIRECT(CONCATENATE("'2018-05'!V",TEXT(MATCH($C4,'2018-05'!$C$2:$C$100,0)+1,0))))</f>
        <v>346384451.04999995</v>
      </c>
      <c r="W4" s="17">
        <f ca="1">IF(OR(INDIRECT(CONCATENATE("'2018-06'!W",TEXT(MATCH($C4,'2018-06'!$C$2:$C$100,0)+1,0)))="",INDIRECT(CONCATENATE("'2018-05'!W",TEXT(MATCH($C4,'2018-05'!$C$2:$C$100,0)+1,0)))="",AND(INDIRECT(CONCATENATE("'2018-06'!W",TEXT(MATCH($C4,'2018-06'!$C$2:$C$100,0)+1,0)))="",INDIRECT(CONCATENATE("'2018-05'!W",TEXT(MATCH($C4,'2018-05'!$C$2:$C$100,0)+1,0)))="")),"Н/Д",INDIRECT(CONCATENATE("'2018-06'!W",TEXT(MATCH($C4,'2018-06'!$C$2:$C$100,0)+1,0)))-INDIRECT(CONCATENATE("'2018-05'!W",TEXT(MATCH($C4,'2018-05'!$C$2:$C$100,0)+1,0))))</f>
        <v>2403490249.5400009</v>
      </c>
    </row>
    <row r="5" spans="1:23" x14ac:dyDescent="0.25">
      <c r="A5" s="2" t="s">
        <v>22</v>
      </c>
      <c r="B5" s="2" t="s">
        <v>25</v>
      </c>
      <c r="C5" s="15">
        <v>76000000</v>
      </c>
      <c r="D5" s="2" t="s">
        <v>209</v>
      </c>
      <c r="E5" s="17">
        <f ca="1">IF(OR(INDIRECT(CONCATENATE("'2018-06'!E",TEXT(MATCH($C5,'2018-06'!$C$2:$C$100,0)+1,0)))="",INDIRECT(CONCATENATE("'2018-05'!E",TEXT(MATCH($C5,'2018-05'!$C$2:$C$100,0)+1,0)))="",AND(INDIRECT(CONCATENATE("'2018-06'!E",TEXT(MATCH($C5,'2018-06'!$C$2:$C$100,0)+1,0)))="",INDIRECT(CONCATENATE("'2018-05'!E",TEXT(MATCH($C5,'2018-05'!$C$2:$C$100,0)+1,0)))="")),"Н/Д",INDIRECT(CONCATENATE("'2018-06'!E",TEXT(MATCH($C5,'2018-06'!$C$2:$C$100,0)+1,0)))-INDIRECT(CONCATENATE("'2018-05'!E",TEXT(MATCH($C5,'2018-05'!$C$2:$C$100,0)+1,0))))</f>
        <v>5384574090.170002</v>
      </c>
      <c r="F5" s="17">
        <f ca="1">IF(OR(INDIRECT(CONCATENATE("'2018-06'!F",TEXT(MATCH($C5,'2018-06'!$C$2:$C$100,0)+1,0)))="",INDIRECT(CONCATENATE("'2018-05'!F",TEXT(MATCH($C5,'2018-05'!$C$2:$C$100,0)+1,0)))="",AND(INDIRECT(CONCATENATE("'2018-06'!F",TEXT(MATCH($C5,'2018-06'!$C$2:$C$100,0)+1,0)))="",INDIRECT(CONCATENATE("'2018-05'!F",TEXT(MATCH($C5,'2018-05'!$C$2:$C$100,0)+1,0)))="")),"Н/Д",INDIRECT(CONCATENATE("'2018-06'!F",TEXT(MATCH($C5,'2018-06'!$C$2:$C$100,0)+1,0)))-INDIRECT(CONCATENATE("'2018-05'!F",TEXT(MATCH($C5,'2018-05'!$C$2:$C$100,0)+1,0))))</f>
        <v>3591367595.6300011</v>
      </c>
      <c r="G5" s="17">
        <f ca="1">IF(OR(INDIRECT(CONCATENATE("'2018-06'!G",TEXT(MATCH($C5,'2018-06'!$C$2:$C$100,0)+1,0)))="",INDIRECT(CONCATENATE("'2018-05'!G",TEXT(MATCH($C5,'2018-05'!$C$2:$C$100,0)+1,0)))="",AND(INDIRECT(CONCATENATE("'2018-06'!G",TEXT(MATCH($C5,'2018-06'!$C$2:$C$100,0)+1,0)))="",INDIRECT(CONCATENATE("'2018-05'!G",TEXT(MATCH($C5,'2018-05'!$C$2:$C$100,0)+1,0)))="")),"Н/Д",INDIRECT(CONCATENATE("'2018-06'!G",TEXT(MATCH($C5,'2018-06'!$C$2:$C$100,0)+1,0)))-INDIRECT(CONCATENATE("'2018-05'!G",TEXT(MATCH($C5,'2018-05'!$C$2:$C$100,0)+1,0))))</f>
        <v>857354643.06999969</v>
      </c>
      <c r="H5" s="17">
        <f ca="1">IF(OR(INDIRECT(CONCATENATE("'2018-06'!H",TEXT(MATCH($C5,'2018-06'!$C$2:$C$100,0)+1,0)))="",INDIRECT(CONCATENATE("'2018-05'!H",TEXT(MATCH($C5,'2018-05'!$C$2:$C$100,0)+1,0)))="",AND(INDIRECT(CONCATENATE("'2018-06'!H",TEXT(MATCH($C5,'2018-06'!$C$2:$C$100,0)+1,0)))="",INDIRECT(CONCATENATE("'2018-05'!H",TEXT(MATCH($C5,'2018-05'!$C$2:$C$100,0)+1,0)))="")),"Н/Д",INDIRECT(CONCATENATE("'2018-06'!H",TEXT(MATCH($C5,'2018-06'!$C$2:$C$100,0)+1,0)))-INDIRECT(CONCATENATE("'2018-05'!H",TEXT(MATCH($C5,'2018-05'!$C$2:$C$100,0)+1,0))))</f>
        <v>1524425862.2399998</v>
      </c>
      <c r="I5" s="17">
        <f ca="1">IF(OR(INDIRECT(CONCATENATE("'2018-06'!I",TEXT(MATCH($C5,'2018-06'!$C$2:$C$100,0)+1,0)))="",INDIRECT(CONCATENATE("'2018-05'!I",TEXT(MATCH($C5,'2018-05'!$C$2:$C$100,0)+1,0)))="",AND(INDIRECT(CONCATENATE("'2018-06'!I",TEXT(MATCH($C5,'2018-06'!$C$2:$C$100,0)+1,0)))="",INDIRECT(CONCATENATE("'2018-05'!I",TEXT(MATCH($C5,'2018-05'!$C$2:$C$100,0)+1,0)))="")),"Н/Д",INDIRECT(CONCATENATE("'2018-06'!I",TEXT(MATCH($C5,'2018-06'!$C$2:$C$100,0)+1,0)))-INDIRECT(CONCATENATE("'2018-05'!I",TEXT(MATCH($C5,'2018-05'!$C$2:$C$100,0)+1,0))))</f>
        <v>264714982.17999995</v>
      </c>
      <c r="J5" s="17" t="str">
        <f ca="1">IF(OR(INDIRECT(CONCATENATE("'2018-06'!J",TEXT(MATCH($C5,'2018-06'!$C$2:$C$100,0)+1,0)))="",INDIRECT(CONCATENATE("'2018-05'!J",TEXT(MATCH($C5,'2018-05'!$C$2:$C$100,0)+1,0)))="",AND(INDIRECT(CONCATENATE("'2018-06'!J",TEXT(MATCH($C5,'2018-06'!$C$2:$C$100,0)+1,0)))="",INDIRECT(CONCATENATE("'2018-05'!J",TEXT(MATCH($C5,'2018-05'!$C$2:$C$100,0)+1,0)))="")),"Н/Д",INDIRECT(CONCATENATE("'2018-06'!J",TEXT(MATCH($C5,'2018-06'!$C$2:$C$100,0)+1,0)))-INDIRECT(CONCATENATE("'2018-05'!J",TEXT(MATCH($C5,'2018-05'!$C$2:$C$100,0)+1,0))))</f>
        <v>Н/Д</v>
      </c>
      <c r="K5" s="17">
        <f ca="1">IF(OR(INDIRECT(CONCATENATE("'2018-06'!K",TEXT(MATCH($C5,'2018-06'!$C$2:$C$100,0)+1,0)))="",INDIRECT(CONCATENATE("'2018-05'!K",TEXT(MATCH($C5,'2018-05'!$C$2:$C$100,0)+1,0)))="",AND(INDIRECT(CONCATENATE("'2018-06'!K",TEXT(MATCH($C5,'2018-06'!$C$2:$C$100,0)+1,0)))="",INDIRECT(CONCATENATE("'2018-05'!K",TEXT(MATCH($C5,'2018-05'!$C$2:$C$100,0)+1,0)))="")),"Н/Д",INDIRECT(CONCATENATE("'2018-06'!K",TEXT(MATCH($C5,'2018-06'!$C$2:$C$100,0)+1,0)))-INDIRECT(CONCATENATE("'2018-05'!K",TEXT(MATCH($C5,'2018-05'!$C$2:$C$100,0)+1,0))))</f>
        <v>151345554.07000005</v>
      </c>
      <c r="L5" s="17">
        <f ca="1">IF(OR(INDIRECT(CONCATENATE("'2018-06'!L",TEXT(MATCH($C5,'2018-06'!$C$2:$C$100,0)+1,0)))="",INDIRECT(CONCATENATE("'2018-05'!L",TEXT(MATCH($C5,'2018-05'!$C$2:$C$100,0)+1,0)))="",AND(INDIRECT(CONCATENATE("'2018-06'!L",TEXT(MATCH($C5,'2018-06'!$C$2:$C$100,0)+1,0)))="",INDIRECT(CONCATENATE("'2018-05'!L",TEXT(MATCH($C5,'2018-05'!$C$2:$C$100,0)+1,0)))="")),"Н/Д",INDIRECT(CONCATENATE("'2018-06'!L",TEXT(MATCH($C5,'2018-06'!$C$2:$C$100,0)+1,0)))-INDIRECT(CONCATENATE("'2018-05'!L",TEXT(MATCH($C5,'2018-05'!$C$2:$C$100,0)+1,0))))</f>
        <v>534349662.4199996</v>
      </c>
      <c r="M5" s="17">
        <f ca="1">IF(OR(INDIRECT(CONCATENATE("'2018-06'!M",TEXT(MATCH($C5,'2018-06'!$C$2:$C$100,0)+1,0)))="",INDIRECT(CONCATENATE("'2018-05'!M",TEXT(MATCH($C5,'2018-05'!$C$2:$C$100,0)+1,0)))="",AND(INDIRECT(CONCATENATE("'2018-06'!M",TEXT(MATCH($C5,'2018-06'!$C$2:$C$100,0)+1,0)))="",INDIRECT(CONCATENATE("'2018-05'!M",TEXT(MATCH($C5,'2018-05'!$C$2:$C$100,0)+1,0)))="")),"Н/Д",INDIRECT(CONCATENATE("'2018-06'!M",TEXT(MATCH($C5,'2018-06'!$C$2:$C$100,0)+1,0)))-INDIRECT(CONCATENATE("'2018-05'!M",TEXT(MATCH($C5,'2018-05'!$C$2:$C$100,0)+1,0))))</f>
        <v>58119794.470000029</v>
      </c>
      <c r="N5" s="17">
        <f ca="1">IF(OR(INDIRECT(CONCATENATE("'2018-06'!N",TEXT(MATCH($C5,'2018-06'!$C$2:$C$100,0)+1,0)))="",INDIRECT(CONCATENATE("'2018-05'!N",TEXT(MATCH($C5,'2018-05'!$C$2:$C$100,0)+1,0)))="",AND(INDIRECT(CONCATENATE("'2018-06'!N",TEXT(MATCH($C5,'2018-06'!$C$2:$C$100,0)+1,0)))="",INDIRECT(CONCATENATE("'2018-05'!N",TEXT(MATCH($C5,'2018-05'!$C$2:$C$100,0)+1,0)))="")),"Н/Д",INDIRECT(CONCATENATE("'2018-06'!N",TEXT(MATCH($C5,'2018-06'!$C$2:$C$100,0)+1,0)))-INDIRECT(CONCATENATE("'2018-05'!NE",TEXT(MATCH($C5,'2018-05'!$C$2:$C$100,0)+1,0))))</f>
        <v>118172400.53</v>
      </c>
      <c r="O5" s="17">
        <f ca="1">IF(OR(INDIRECT(CONCATENATE("'2018-06'!O",TEXT(MATCH($C5,'2018-06'!$C$2:$C$100,0)+1,0)))="",INDIRECT(CONCATENATE("'2018-05'!O",TEXT(MATCH($C5,'2018-05'!$C$2:$C$100,0)+1,0)))="",AND(INDIRECT(CONCATENATE("'2018-06'!O",TEXT(MATCH($C5,'2018-06'!$C$2:$C$100,0)+1,0)))="",INDIRECT(CONCATENATE("'2018-05'!O",TEXT(MATCH($C5,'2018-05'!$C$2:$C$100,0)+1,0)))="")),"Н/Д",INDIRECT(CONCATENATE("'2018-06'!O",TEXT(MATCH($C5,'2018-06'!$C$2:$C$100,0)+1,0)))-INDIRECT(CONCATENATE("'2018-05'!O",TEXT(MATCH($C5,'2018-05'!$C$2:$C$100,0)+1,0))))</f>
        <v>1889</v>
      </c>
      <c r="P5" s="17">
        <f ca="1">IF(OR(INDIRECT(CONCATENATE("'2018-06'!P",TEXT(MATCH($C5,'2018-06'!$C$2:$C$100,0)+1,0)))="",INDIRECT(CONCATENATE("'2018-05'!P",TEXT(MATCH($C5,'2018-05'!$C$2:$C$100,0)+1,0)))="",AND(INDIRECT(CONCATENATE("'2018-06'!P",TEXT(MATCH($C5,'2018-06'!$C$2:$C$100,0)+1,0)))="",INDIRECT(CONCATENATE("'2018-05'!P",TEXT(MATCH($C5,'2018-05'!$C$2:$C$100,0)+1,0)))="")),"Н/Д",INDIRECT(CONCATENATE("'2018-06'!P",TEXT(MATCH($C5,'2018-06'!$C$2:$C$100,0)+1,0)))-INDIRECT(CONCATENATE("'2018-05'!P",TEXT(MATCH($C5,'2018-05'!$C$2:$C$100,0)+1,0))))</f>
        <v>44038848.300000012</v>
      </c>
      <c r="Q5" s="17">
        <f ca="1">IF(OR(INDIRECT(CONCATENATE("'2018-06'!Q",TEXT(MATCH($C5,'2018-06'!$C$2:$C$100,0)+1,0)))="",INDIRECT(CONCATENATE("'2018-05'!Q",TEXT(MATCH($C5,'2018-05'!$C$2:$C$100,0)+1,0)))="",AND(INDIRECT(CONCATENATE("'2018-06'!Q",TEXT(MATCH($C5,'2018-06'!$C$2:$C$100,0)+1,0)))="",INDIRECT(CONCATENATE("'2018-05'!Q",TEXT(MATCH($C5,'2018-05'!$C$2:$C$100,0)+1,0)))="")),"Н/Д",INDIRECT(CONCATENATE("'2018-06'!Q",TEXT(MATCH($C5,'2018-06'!$C$2:$C$100,0)+1,0)))-INDIRECT(CONCATENATE("'2018-05'!Q",TEXT(MATCH($C5,'2018-05'!$C$2:$C$100,0)+1,0))))</f>
        <v>33700509.150000006</v>
      </c>
      <c r="R5" s="17">
        <f ca="1">IF(OR(INDIRECT(CONCATENATE("'2018-06'!R",TEXT(MATCH($C5,'2018-06'!$C$2:$C$100,0)+1,0)))="",INDIRECT(CONCATENATE("'2018-05'!R",TEXT(MATCH($C5,'2018-05'!$C$2:$C$100,0)+1,0)))="",AND(INDIRECT(CONCATENATE("'2018-06'!R",TEXT(MATCH($C5,'2018-06'!$C$2:$C$100,0)+1,0)))="",INDIRECT(CONCATENATE("'2018-05'!R",TEXT(MATCH($C5,'2018-05'!$C$2:$C$100,0)+1,0)))="")),"Н/Д",INDIRECT(CONCATENATE("'2018-06'!R",TEXT(MATCH($C5,'2018-06'!$C$2:$C$100,0)+1,0)))-INDIRECT(CONCATENATE("'2018-05'!R",TEXT(MATCH($C5,'2018-05'!$C$2:$C$100,0)+1,0))))</f>
        <v>11607593.049999997</v>
      </c>
      <c r="S5" s="17">
        <f ca="1">IF(OR(INDIRECT(CONCATENATE("'2018-06'!S",TEXT(MATCH($C5,'2018-06'!$C$2:$C$100,0)+1,0)))="",INDIRECT(CONCATENATE("'2018-05'!S",TEXT(MATCH($C5,'2018-05'!$C$2:$C$100,0)+1,0)))="",AND(INDIRECT(CONCATENATE("'2018-06'!S",TEXT(MATCH($C5,'2018-06'!$C$2:$C$100,0)+1,0)))="",INDIRECT(CONCATENATE("'2018-05'!S",TEXT(MATCH($C5,'2018-05'!$C$2:$C$100,0)+1,0)))="")),"Н/Д",INDIRECT(CONCATENATE("'2018-06'!S",TEXT(MATCH($C5,'2018-06'!$C$2:$C$100,0)+1,0)))-INDIRECT(CONCATENATE("'2018-05'!S",TEXT(MATCH($C5,'2018-05'!$C$2:$C$100,0)+1,0))))</f>
        <v>237130.01999999996</v>
      </c>
      <c r="T5" s="17">
        <f ca="1">IF(OR(INDIRECT(CONCATENATE("'2018-06'!T",TEXT(MATCH($C5,'2018-06'!$C$2:$C$100,0)+1,0)))="",INDIRECT(CONCATENATE("'2018-05'!T",TEXT(MATCH($C5,'2018-05'!$C$2:$C$100,0)+1,0)))="",AND(INDIRECT(CONCATENATE("'2018-06'!T",TEXT(MATCH($C5,'2018-06'!$C$2:$C$100,0)+1,0)))="",INDIRECT(CONCATENATE("'2018-05'!T",TEXT(MATCH($C5,'2018-05'!$C$2:$C$100,0)+1,0)))="")),"Н/Д",INDIRECT(CONCATENATE("'2018-06'!T",TEXT(MATCH($C5,'2018-06'!$C$2:$C$100,0)+1,0)))-INDIRECT(CONCATENATE("'2018-05'!T",TEXT(MATCH($C5,'2018-05'!$C$2:$C$100,0)+1,0))))</f>
        <v>57740835.5</v>
      </c>
      <c r="U5" s="17">
        <f ca="1">IF(OR(INDIRECT(CONCATENATE("'2018-06'!U",TEXT(MATCH($C5,'2018-06'!$C$2:$C$100,0)+1,0)))="",INDIRECT(CONCATENATE("'2018-05'!U",TEXT(MATCH($C5,'2018-05'!$C$2:$C$100,0)+1,0)))="",AND(INDIRECT(CONCATENATE("'2018-06'!U",TEXT(MATCH($C5,'2018-06'!$C$2:$C$100,0)+1,0)))="",INDIRECT(CONCATENATE("'2018-05'!U",TEXT(MATCH($C5,'2018-05'!$C$2:$C$100,0)+1,0)))="")),"Н/Д",INDIRECT(CONCATENATE("'2018-06'!U",TEXT(MATCH($C5,'2018-06'!$C$2:$C$100,0)+1,0)))-INDIRECT(CONCATENATE("'2018-05'!U",TEXT(MATCH($C5,'2018-05'!$C$2:$C$100,0)+1,0))))</f>
        <v>3991059.0099999905</v>
      </c>
      <c r="V5" s="17">
        <f ca="1">IF(OR(INDIRECT(CONCATENATE("'2018-06'!V",TEXT(MATCH($C5,'2018-06'!$C$2:$C$100,0)+1,0)))="",INDIRECT(CONCATENATE("'2018-05'!V",TEXT(MATCH($C5,'2018-05'!$C$2:$C$100,0)+1,0)))="",AND(INDIRECT(CONCATENATE("'2018-06'!V",TEXT(MATCH($C5,'2018-06'!$C$2:$C$100,0)+1,0)))="",INDIRECT(CONCATENATE("'2018-05'!V",TEXT(MATCH($C5,'2018-05'!$C$2:$C$100,0)+1,0)))="")),"Н/Д",INDIRECT(CONCATENATE("'2018-06'!V",TEXT(MATCH($C5,'2018-06'!$C$2:$C$100,0)+1,0)))-INDIRECT(CONCATENATE("'2018-05'!V",TEXT(MATCH($C5,'2018-05'!$C$2:$C$100,0)+1,0))))</f>
        <v>1793206494.5400009</v>
      </c>
      <c r="W5" s="17">
        <f ca="1">IF(OR(INDIRECT(CONCATENATE("'2018-06'!W",TEXT(MATCH($C5,'2018-06'!$C$2:$C$100,0)+1,0)))="",INDIRECT(CONCATENATE("'2018-05'!W",TEXT(MATCH($C5,'2018-05'!$C$2:$C$100,0)+1,0)))="",AND(INDIRECT(CONCATENATE("'2018-06'!W",TEXT(MATCH($C5,'2018-06'!$C$2:$C$100,0)+1,0)))="",INDIRECT(CONCATENATE("'2018-05'!W",TEXT(MATCH($C5,'2018-05'!$C$2:$C$100,0)+1,0)))="")),"Н/Д",INDIRECT(CONCATENATE("'2018-06'!W",TEXT(MATCH($C5,'2018-06'!$C$2:$C$100,0)+1,0)))-INDIRECT(CONCATENATE("'2018-05'!W",TEXT(MATCH($C5,'2018-05'!$C$2:$C$100,0)+1,0))))</f>
        <v>14337575801.840004</v>
      </c>
    </row>
    <row r="6" spans="1:23" x14ac:dyDescent="0.25">
      <c r="A6" s="2" t="s">
        <v>22</v>
      </c>
      <c r="B6" s="2" t="s">
        <v>26</v>
      </c>
      <c r="C6" s="15">
        <v>30000000</v>
      </c>
      <c r="D6" s="2" t="s">
        <v>209</v>
      </c>
      <c r="E6" s="17">
        <f ca="1">IF(OR(INDIRECT(CONCATENATE("'2018-06'!E",TEXT(MATCH($C6,'2018-06'!$C$2:$C$100,0)+1,0)))="",INDIRECT(CONCATENATE("'2018-05'!E",TEXT(MATCH($C6,'2018-05'!$C$2:$C$100,0)+1,0)))="",AND(INDIRECT(CONCATENATE("'2018-06'!E",TEXT(MATCH($C6,'2018-06'!$C$2:$C$100,0)+1,0)))="",INDIRECT(CONCATENATE("'2018-05'!E",TEXT(MATCH($C6,'2018-05'!$C$2:$C$100,0)+1,0)))="")),"Н/Д",INDIRECT(CONCATENATE("'2018-06'!E",TEXT(MATCH($C6,'2018-06'!$C$2:$C$100,0)+1,0)))-INDIRECT(CONCATENATE("'2018-05'!E",TEXT(MATCH($C6,'2018-05'!$C$2:$C$100,0)+1,0))))</f>
        <v>7377658188.1999969</v>
      </c>
      <c r="F6" s="17">
        <f ca="1">IF(OR(INDIRECT(CONCATENATE("'2018-06'!F",TEXT(MATCH($C6,'2018-06'!$C$2:$C$100,0)+1,0)))="",INDIRECT(CONCATENATE("'2018-05'!F",TEXT(MATCH($C6,'2018-05'!$C$2:$C$100,0)+1,0)))="",AND(INDIRECT(CONCATENATE("'2018-06'!F",TEXT(MATCH($C6,'2018-06'!$C$2:$C$100,0)+1,0)))="",INDIRECT(CONCATENATE("'2018-05'!F",TEXT(MATCH($C6,'2018-05'!$C$2:$C$100,0)+1,0)))="")),"Н/Д",INDIRECT(CONCATENATE("'2018-06'!F",TEXT(MATCH($C6,'2018-06'!$C$2:$C$100,0)+1,0)))-INDIRECT(CONCATENATE("'2018-05'!F",TEXT(MATCH($C6,'2018-05'!$C$2:$C$100,0)+1,0))))</f>
        <v>3111995726.0500011</v>
      </c>
      <c r="G6" s="17">
        <f ca="1">IF(OR(INDIRECT(CONCATENATE("'2018-06'!G",TEXT(MATCH($C6,'2018-06'!$C$2:$C$100,0)+1,0)))="",INDIRECT(CONCATENATE("'2018-05'!G",TEXT(MATCH($C6,'2018-05'!$C$2:$C$100,0)+1,0)))="",AND(INDIRECT(CONCATENATE("'2018-06'!G",TEXT(MATCH($C6,'2018-06'!$C$2:$C$100,0)+1,0)))="",INDIRECT(CONCATENATE("'2018-05'!G",TEXT(MATCH($C6,'2018-05'!$C$2:$C$100,0)+1,0)))="")),"Н/Д",INDIRECT(CONCATENATE("'2018-06'!G",TEXT(MATCH($C6,'2018-06'!$C$2:$C$100,0)+1,0)))-INDIRECT(CONCATENATE("'2018-05'!G",TEXT(MATCH($C6,'2018-05'!$C$2:$C$100,0)+1,0))))</f>
        <v>691436328.26000023</v>
      </c>
      <c r="H6" s="17">
        <f ca="1">IF(OR(INDIRECT(CONCATENATE("'2018-06'!H",TEXT(MATCH($C6,'2018-06'!$C$2:$C$100,0)+1,0)))="",INDIRECT(CONCATENATE("'2018-05'!H",TEXT(MATCH($C6,'2018-05'!$C$2:$C$100,0)+1,0)))="",AND(INDIRECT(CONCATENATE("'2018-06'!H",TEXT(MATCH($C6,'2018-06'!$C$2:$C$100,0)+1,0)))="",INDIRECT(CONCATENATE("'2018-05'!H",TEXT(MATCH($C6,'2018-05'!$C$2:$C$100,0)+1,0)))="")),"Н/Д",INDIRECT(CONCATENATE("'2018-06'!H",TEXT(MATCH($C6,'2018-06'!$C$2:$C$100,0)+1,0)))-INDIRECT(CONCATENATE("'2018-05'!H",TEXT(MATCH($C6,'2018-05'!$C$2:$C$100,0)+1,0))))</f>
        <v>1656056862.21</v>
      </c>
      <c r="I6" s="17">
        <f ca="1">IF(OR(INDIRECT(CONCATENATE("'2018-06'!I",TEXT(MATCH($C6,'2018-06'!$C$2:$C$100,0)+1,0)))="",INDIRECT(CONCATENATE("'2018-05'!I",TEXT(MATCH($C6,'2018-05'!$C$2:$C$100,0)+1,0)))="",AND(INDIRECT(CONCATENATE("'2018-06'!I",TEXT(MATCH($C6,'2018-06'!$C$2:$C$100,0)+1,0)))="",INDIRECT(CONCATENATE("'2018-05'!I",TEXT(MATCH($C6,'2018-05'!$C$2:$C$100,0)+1,0)))="")),"Н/Д",INDIRECT(CONCATENATE("'2018-06'!I",TEXT(MATCH($C6,'2018-06'!$C$2:$C$100,0)+1,0)))-INDIRECT(CONCATENATE("'2018-05'!I",TEXT(MATCH($C6,'2018-05'!$C$2:$C$100,0)+1,0))))</f>
        <v>100259768.74000001</v>
      </c>
      <c r="J6" s="17" t="str">
        <f ca="1">IF(OR(INDIRECT(CONCATENATE("'2018-06'!J",TEXT(MATCH($C6,'2018-06'!$C$2:$C$100,0)+1,0)))="",INDIRECT(CONCATENATE("'2018-05'!J",TEXT(MATCH($C6,'2018-05'!$C$2:$C$100,0)+1,0)))="",AND(INDIRECT(CONCATENATE("'2018-06'!J",TEXT(MATCH($C6,'2018-06'!$C$2:$C$100,0)+1,0)))="",INDIRECT(CONCATENATE("'2018-05'!J",TEXT(MATCH($C6,'2018-05'!$C$2:$C$100,0)+1,0)))="")),"Н/Д",INDIRECT(CONCATENATE("'2018-06'!J",TEXT(MATCH($C6,'2018-06'!$C$2:$C$100,0)+1,0)))-INDIRECT(CONCATENATE("'2018-05'!J",TEXT(MATCH($C6,'2018-05'!$C$2:$C$100,0)+1,0))))</f>
        <v>Н/Д</v>
      </c>
      <c r="K6" s="17">
        <f ca="1">IF(OR(INDIRECT(CONCATENATE("'2018-06'!K",TEXT(MATCH($C6,'2018-06'!$C$2:$C$100,0)+1,0)))="",INDIRECT(CONCATENATE("'2018-05'!K",TEXT(MATCH($C6,'2018-05'!$C$2:$C$100,0)+1,0)))="",AND(INDIRECT(CONCATENATE("'2018-06'!K",TEXT(MATCH($C6,'2018-06'!$C$2:$C$100,0)+1,0)))="",INDIRECT(CONCATENATE("'2018-05'!K",TEXT(MATCH($C6,'2018-05'!$C$2:$C$100,0)+1,0)))="")),"Н/Д",INDIRECT(CONCATENATE("'2018-06'!K",TEXT(MATCH($C6,'2018-06'!$C$2:$C$100,0)+1,0)))-INDIRECT(CONCATENATE("'2018-05'!K",TEXT(MATCH($C6,'2018-05'!$C$2:$C$100,0)+1,0))))</f>
        <v>156620201.20000005</v>
      </c>
      <c r="L6" s="17">
        <f ca="1">IF(OR(INDIRECT(CONCATENATE("'2018-06'!L",TEXT(MATCH($C6,'2018-06'!$C$2:$C$100,0)+1,0)))="",INDIRECT(CONCATENATE("'2018-05'!L",TEXT(MATCH($C6,'2018-05'!$C$2:$C$100,0)+1,0)))="",AND(INDIRECT(CONCATENATE("'2018-06'!L",TEXT(MATCH($C6,'2018-06'!$C$2:$C$100,0)+1,0)))="",INDIRECT(CONCATENATE("'2018-05'!L",TEXT(MATCH($C6,'2018-05'!$C$2:$C$100,0)+1,0)))="")),"Н/Д",INDIRECT(CONCATENATE("'2018-06'!L",TEXT(MATCH($C6,'2018-06'!$C$2:$C$100,0)+1,0)))-INDIRECT(CONCATENATE("'2018-05'!L",TEXT(MATCH($C6,'2018-05'!$C$2:$C$100,0)+1,0))))</f>
        <v>317358280.82000005</v>
      </c>
      <c r="M6" s="17">
        <f ca="1">IF(OR(INDIRECT(CONCATENATE("'2018-06'!M",TEXT(MATCH($C6,'2018-06'!$C$2:$C$100,0)+1,0)))="",INDIRECT(CONCATENATE("'2018-05'!M",TEXT(MATCH($C6,'2018-05'!$C$2:$C$100,0)+1,0)))="",AND(INDIRECT(CONCATENATE("'2018-06'!M",TEXT(MATCH($C6,'2018-06'!$C$2:$C$100,0)+1,0)))="",INDIRECT(CONCATENATE("'2018-05'!M",TEXT(MATCH($C6,'2018-05'!$C$2:$C$100,0)+1,0)))="")),"Н/Д",INDIRECT(CONCATENATE("'2018-06'!M",TEXT(MATCH($C6,'2018-06'!$C$2:$C$100,0)+1,0)))-INDIRECT(CONCATENATE("'2018-05'!M",TEXT(MATCH($C6,'2018-05'!$C$2:$C$100,0)+1,0))))</f>
        <v>49990077.729999989</v>
      </c>
      <c r="N6" s="17">
        <f ca="1">IF(OR(INDIRECT(CONCATENATE("'2018-06'!N",TEXT(MATCH($C6,'2018-06'!$C$2:$C$100,0)+1,0)))="",INDIRECT(CONCATENATE("'2018-05'!N",TEXT(MATCH($C6,'2018-05'!$C$2:$C$100,0)+1,0)))="",AND(INDIRECT(CONCATENATE("'2018-06'!N",TEXT(MATCH($C6,'2018-06'!$C$2:$C$100,0)+1,0)))="",INDIRECT(CONCATENATE("'2018-05'!N",TEXT(MATCH($C6,'2018-05'!$C$2:$C$100,0)+1,0)))="")),"Н/Д",INDIRECT(CONCATENATE("'2018-06'!N",TEXT(MATCH($C6,'2018-06'!$C$2:$C$100,0)+1,0)))-INDIRECT(CONCATENATE("'2018-05'!NE",TEXT(MATCH($C6,'2018-05'!$C$2:$C$100,0)+1,0))))</f>
        <v>62972684.359999999</v>
      </c>
      <c r="O6" s="17">
        <f ca="1">IF(OR(INDIRECT(CONCATENATE("'2018-06'!O",TEXT(MATCH($C6,'2018-06'!$C$2:$C$100,0)+1,0)))="",INDIRECT(CONCATENATE("'2018-05'!O",TEXT(MATCH($C6,'2018-05'!$C$2:$C$100,0)+1,0)))="",AND(INDIRECT(CONCATENATE("'2018-06'!O",TEXT(MATCH($C6,'2018-06'!$C$2:$C$100,0)+1,0)))="",INDIRECT(CONCATENATE("'2018-05'!O",TEXT(MATCH($C6,'2018-05'!$C$2:$C$100,0)+1,0)))="")),"Н/Д",INDIRECT(CONCATENATE("'2018-06'!O",TEXT(MATCH($C6,'2018-06'!$C$2:$C$100,0)+1,0)))-INDIRECT(CONCATENATE("'2018-05'!O",TEXT(MATCH($C6,'2018-05'!$C$2:$C$100,0)+1,0))))</f>
        <v>-26018.86</v>
      </c>
      <c r="P6" s="17">
        <f ca="1">IF(OR(INDIRECT(CONCATENATE("'2018-06'!P",TEXT(MATCH($C6,'2018-06'!$C$2:$C$100,0)+1,0)))="",INDIRECT(CONCATENATE("'2018-05'!P",TEXT(MATCH($C6,'2018-05'!$C$2:$C$100,0)+1,0)))="",AND(INDIRECT(CONCATENATE("'2018-06'!P",TEXT(MATCH($C6,'2018-06'!$C$2:$C$100,0)+1,0)))="",INDIRECT(CONCATENATE("'2018-05'!P",TEXT(MATCH($C6,'2018-05'!$C$2:$C$100,0)+1,0)))="")),"Н/Д",INDIRECT(CONCATENATE("'2018-06'!P",TEXT(MATCH($C6,'2018-06'!$C$2:$C$100,0)+1,0)))-INDIRECT(CONCATENATE("'2018-05'!P",TEXT(MATCH($C6,'2018-05'!$C$2:$C$100,0)+1,0))))</f>
        <v>44671446.449999988</v>
      </c>
      <c r="Q6" s="17">
        <f ca="1">IF(OR(INDIRECT(CONCATENATE("'2018-06'!Q",TEXT(MATCH($C6,'2018-06'!$C$2:$C$100,0)+1,0)))="",INDIRECT(CONCATENATE("'2018-05'!Q",TEXT(MATCH($C6,'2018-05'!$C$2:$C$100,0)+1,0)))="",AND(INDIRECT(CONCATENATE("'2018-06'!Q",TEXT(MATCH($C6,'2018-06'!$C$2:$C$100,0)+1,0)))="",INDIRECT(CONCATENATE("'2018-05'!Q",TEXT(MATCH($C6,'2018-05'!$C$2:$C$100,0)+1,0)))="")),"Н/Д",INDIRECT(CONCATENATE("'2018-06'!Q",TEXT(MATCH($C6,'2018-06'!$C$2:$C$100,0)+1,0)))-INDIRECT(CONCATENATE("'2018-05'!Q",TEXT(MATCH($C6,'2018-05'!$C$2:$C$100,0)+1,0))))</f>
        <v>1083134.3099999949</v>
      </c>
      <c r="R6" s="17">
        <f ca="1">IF(OR(INDIRECT(CONCATENATE("'2018-06'!R",TEXT(MATCH($C6,'2018-06'!$C$2:$C$100,0)+1,0)))="",INDIRECT(CONCATENATE("'2018-05'!R",TEXT(MATCH($C6,'2018-05'!$C$2:$C$100,0)+1,0)))="",AND(INDIRECT(CONCATENATE("'2018-06'!R",TEXT(MATCH($C6,'2018-06'!$C$2:$C$100,0)+1,0)))="",INDIRECT(CONCATENATE("'2018-05'!R",TEXT(MATCH($C6,'2018-05'!$C$2:$C$100,0)+1,0)))="")),"Н/Д",INDIRECT(CONCATENATE("'2018-06'!R",TEXT(MATCH($C6,'2018-06'!$C$2:$C$100,0)+1,0)))-INDIRECT(CONCATENATE("'2018-05'!R",TEXT(MATCH($C6,'2018-05'!$C$2:$C$100,0)+1,0))))</f>
        <v>4879223.4099999964</v>
      </c>
      <c r="S6" s="17">
        <f ca="1">IF(OR(INDIRECT(CONCATENATE("'2018-06'!S",TEXT(MATCH($C6,'2018-06'!$C$2:$C$100,0)+1,0)))="",INDIRECT(CONCATENATE("'2018-05'!S",TEXT(MATCH($C6,'2018-05'!$C$2:$C$100,0)+1,0)))="",AND(INDIRECT(CONCATENATE("'2018-06'!S",TEXT(MATCH($C6,'2018-06'!$C$2:$C$100,0)+1,0)))="",INDIRECT(CONCATENATE("'2018-05'!S",TEXT(MATCH($C6,'2018-05'!$C$2:$C$100,0)+1,0)))="")),"Н/Д",INDIRECT(CONCATENATE("'2018-06'!S",TEXT(MATCH($C6,'2018-06'!$C$2:$C$100,0)+1,0)))-INDIRECT(CONCATENATE("'2018-05'!S",TEXT(MATCH($C6,'2018-05'!$C$2:$C$100,0)+1,0))))</f>
        <v>195087.35999999999</v>
      </c>
      <c r="T6" s="17">
        <f ca="1">IF(OR(INDIRECT(CONCATENATE("'2018-06'!T",TEXT(MATCH($C6,'2018-06'!$C$2:$C$100,0)+1,0)))="",INDIRECT(CONCATENATE("'2018-05'!T",TEXT(MATCH($C6,'2018-05'!$C$2:$C$100,0)+1,0)))="",AND(INDIRECT(CONCATENATE("'2018-06'!T",TEXT(MATCH($C6,'2018-06'!$C$2:$C$100,0)+1,0)))="",INDIRECT(CONCATENATE("'2018-05'!T",TEXT(MATCH($C6,'2018-05'!$C$2:$C$100,0)+1,0)))="")),"Н/Д",INDIRECT(CONCATENATE("'2018-06'!T",TEXT(MATCH($C6,'2018-06'!$C$2:$C$100,0)+1,0)))-INDIRECT(CONCATENATE("'2018-05'!T",TEXT(MATCH($C6,'2018-05'!$C$2:$C$100,0)+1,0))))</f>
        <v>29918303.329999983</v>
      </c>
      <c r="U6" s="17">
        <f ca="1">IF(OR(INDIRECT(CONCATENATE("'2018-06'!U",TEXT(MATCH($C6,'2018-06'!$C$2:$C$100,0)+1,0)))="",INDIRECT(CONCATENATE("'2018-05'!U",TEXT(MATCH($C6,'2018-05'!$C$2:$C$100,0)+1,0)))="",AND(INDIRECT(CONCATENATE("'2018-06'!U",TEXT(MATCH($C6,'2018-06'!$C$2:$C$100,0)+1,0)))="",INDIRECT(CONCATENATE("'2018-05'!U",TEXT(MATCH($C6,'2018-05'!$C$2:$C$100,0)+1,0)))="")),"Н/Д",INDIRECT(CONCATENATE("'2018-06'!U",TEXT(MATCH($C6,'2018-06'!$C$2:$C$100,0)+1,0)))-INDIRECT(CONCATENATE("'2018-05'!U",TEXT(MATCH($C6,'2018-05'!$C$2:$C$100,0)+1,0))))</f>
        <v>5591099.46</v>
      </c>
      <c r="V6" s="17">
        <f ca="1">IF(OR(INDIRECT(CONCATENATE("'2018-06'!V",TEXT(MATCH($C6,'2018-06'!$C$2:$C$100,0)+1,0)))="",INDIRECT(CONCATENATE("'2018-05'!V",TEXT(MATCH($C6,'2018-05'!$C$2:$C$100,0)+1,0)))="",AND(INDIRECT(CONCATENATE("'2018-06'!V",TEXT(MATCH($C6,'2018-06'!$C$2:$C$100,0)+1,0)))="",INDIRECT(CONCATENATE("'2018-05'!V",TEXT(MATCH($C6,'2018-05'!$C$2:$C$100,0)+1,0)))="")),"Н/Д",INDIRECT(CONCATENATE("'2018-06'!V",TEXT(MATCH($C6,'2018-06'!$C$2:$C$100,0)+1,0)))-INDIRECT(CONCATENATE("'2018-05'!V",TEXT(MATCH($C6,'2018-05'!$C$2:$C$100,0)+1,0))))</f>
        <v>4265662462.1500015</v>
      </c>
      <c r="W6" s="17">
        <f ca="1">IF(OR(INDIRECT(CONCATENATE("'2018-06'!W",TEXT(MATCH($C6,'2018-06'!$C$2:$C$100,0)+1,0)))="",INDIRECT(CONCATENATE("'2018-05'!W",TEXT(MATCH($C6,'2018-05'!$C$2:$C$100,0)+1,0)))="",AND(INDIRECT(CONCATENATE("'2018-06'!W",TEXT(MATCH($C6,'2018-06'!$C$2:$C$100,0)+1,0)))="",INDIRECT(CONCATENATE("'2018-05'!W",TEXT(MATCH($C6,'2018-05'!$C$2:$C$100,0)+1,0)))="")),"Н/Д",INDIRECT(CONCATENATE("'2018-06'!W",TEXT(MATCH($C6,'2018-06'!$C$2:$C$100,0)+1,0)))-INDIRECT(CONCATENATE("'2018-05'!W",TEXT(MATCH($C6,'2018-05'!$C$2:$C$100,0)+1,0))))</f>
        <v>17828052955.199997</v>
      </c>
    </row>
    <row r="7" spans="1:23" x14ac:dyDescent="0.25">
      <c r="A7" s="2" t="s">
        <v>22</v>
      </c>
      <c r="B7" s="2" t="s">
        <v>27</v>
      </c>
      <c r="C7" s="15">
        <v>44000000</v>
      </c>
      <c r="D7" s="2" t="s">
        <v>209</v>
      </c>
      <c r="E7" s="17">
        <f ca="1">IF(OR(INDIRECT(CONCATENATE("'2018-06'!E",TEXT(MATCH($C7,'2018-06'!$C$2:$C$100,0)+1,0)))="",INDIRECT(CONCATENATE("'2018-05'!E",TEXT(MATCH($C7,'2018-05'!$C$2:$C$100,0)+1,0)))="",AND(INDIRECT(CONCATENATE("'2018-06'!E",TEXT(MATCH($C7,'2018-06'!$C$2:$C$100,0)+1,0)))="",INDIRECT(CONCATENATE("'2018-05'!E",TEXT(MATCH($C7,'2018-05'!$C$2:$C$100,0)+1,0)))="")),"Н/Д",INDIRECT(CONCATENATE("'2018-06'!E",TEXT(MATCH($C7,'2018-06'!$C$2:$C$100,0)+1,0)))-INDIRECT(CONCATENATE("'2018-05'!E",TEXT(MATCH($C7,'2018-05'!$C$2:$C$100,0)+1,0))))</f>
        <v>2679850497.6399994</v>
      </c>
      <c r="F7" s="17">
        <f ca="1">IF(OR(INDIRECT(CONCATENATE("'2018-06'!F",TEXT(MATCH($C7,'2018-06'!$C$2:$C$100,0)+1,0)))="",INDIRECT(CONCATENATE("'2018-05'!F",TEXT(MATCH($C7,'2018-05'!$C$2:$C$100,0)+1,0)))="",AND(INDIRECT(CONCATENATE("'2018-06'!F",TEXT(MATCH($C7,'2018-06'!$C$2:$C$100,0)+1,0)))="",INDIRECT(CONCATENATE("'2018-05'!F",TEXT(MATCH($C7,'2018-05'!$C$2:$C$100,0)+1,0)))="")),"Н/Д",INDIRECT(CONCATENATE("'2018-06'!F",TEXT(MATCH($C7,'2018-06'!$C$2:$C$100,0)+1,0)))-INDIRECT(CONCATENATE("'2018-05'!F",TEXT(MATCH($C7,'2018-05'!$C$2:$C$100,0)+1,0))))</f>
        <v>1717089411.789999</v>
      </c>
      <c r="G7" s="17">
        <f ca="1">IF(OR(INDIRECT(CONCATENATE("'2018-06'!G",TEXT(MATCH($C7,'2018-06'!$C$2:$C$100,0)+1,0)))="",INDIRECT(CONCATENATE("'2018-05'!G",TEXT(MATCH($C7,'2018-05'!$C$2:$C$100,0)+1,0)))="",AND(INDIRECT(CONCATENATE("'2018-06'!G",TEXT(MATCH($C7,'2018-06'!$C$2:$C$100,0)+1,0)))="",INDIRECT(CONCATENATE("'2018-05'!G",TEXT(MATCH($C7,'2018-05'!$C$2:$C$100,0)+1,0)))="")),"Н/Д",INDIRECT(CONCATENATE("'2018-06'!G",TEXT(MATCH($C7,'2018-06'!$C$2:$C$100,0)+1,0)))-INDIRECT(CONCATENATE("'2018-05'!G",TEXT(MATCH($C7,'2018-05'!$C$2:$C$100,0)+1,0))))</f>
        <v>441572169.3499999</v>
      </c>
      <c r="H7" s="17">
        <f ca="1">IF(OR(INDIRECT(CONCATENATE("'2018-06'!H",TEXT(MATCH($C7,'2018-06'!$C$2:$C$100,0)+1,0)))="",INDIRECT(CONCATENATE("'2018-05'!H",TEXT(MATCH($C7,'2018-05'!$C$2:$C$100,0)+1,0)))="",AND(INDIRECT(CONCATENATE("'2018-06'!H",TEXT(MATCH($C7,'2018-06'!$C$2:$C$100,0)+1,0)))="",INDIRECT(CONCATENATE("'2018-05'!H",TEXT(MATCH($C7,'2018-05'!$C$2:$C$100,0)+1,0)))="")),"Н/Д",INDIRECT(CONCATENATE("'2018-06'!H",TEXT(MATCH($C7,'2018-06'!$C$2:$C$100,0)+1,0)))-INDIRECT(CONCATENATE("'2018-05'!H",TEXT(MATCH($C7,'2018-05'!$C$2:$C$100,0)+1,0))))</f>
        <v>773833576.61000013</v>
      </c>
      <c r="I7" s="17">
        <f ca="1">IF(OR(INDIRECT(CONCATENATE("'2018-06'!I",TEXT(MATCH($C7,'2018-06'!$C$2:$C$100,0)+1,0)))="",INDIRECT(CONCATENATE("'2018-05'!I",TEXT(MATCH($C7,'2018-05'!$C$2:$C$100,0)+1,0)))="",AND(INDIRECT(CONCATENATE("'2018-06'!I",TEXT(MATCH($C7,'2018-06'!$C$2:$C$100,0)+1,0)))="",INDIRECT(CONCATENATE("'2018-05'!I",TEXT(MATCH($C7,'2018-05'!$C$2:$C$100,0)+1,0)))="")),"Н/Д",INDIRECT(CONCATENATE("'2018-06'!I",TEXT(MATCH($C7,'2018-06'!$C$2:$C$100,0)+1,0)))-INDIRECT(CONCATENATE("'2018-05'!I",TEXT(MATCH($C7,'2018-05'!$C$2:$C$100,0)+1,0))))</f>
        <v>54133543.310000002</v>
      </c>
      <c r="J7" s="17" t="str">
        <f ca="1">IF(OR(INDIRECT(CONCATENATE("'2018-06'!J",TEXT(MATCH($C7,'2018-06'!$C$2:$C$100,0)+1,0)))="",INDIRECT(CONCATENATE("'2018-05'!J",TEXT(MATCH($C7,'2018-05'!$C$2:$C$100,0)+1,0)))="",AND(INDIRECT(CONCATENATE("'2018-06'!J",TEXT(MATCH($C7,'2018-06'!$C$2:$C$100,0)+1,0)))="",INDIRECT(CONCATENATE("'2018-05'!J",TEXT(MATCH($C7,'2018-05'!$C$2:$C$100,0)+1,0)))="")),"Н/Д",INDIRECT(CONCATENATE("'2018-06'!J",TEXT(MATCH($C7,'2018-06'!$C$2:$C$100,0)+1,0)))-INDIRECT(CONCATENATE("'2018-05'!J",TEXT(MATCH($C7,'2018-05'!$C$2:$C$100,0)+1,0))))</f>
        <v>Н/Д</v>
      </c>
      <c r="K7" s="17">
        <f ca="1">IF(OR(INDIRECT(CONCATENATE("'2018-06'!K",TEXT(MATCH($C7,'2018-06'!$C$2:$C$100,0)+1,0)))="",INDIRECT(CONCATENATE("'2018-05'!K",TEXT(MATCH($C7,'2018-05'!$C$2:$C$100,0)+1,0)))="",AND(INDIRECT(CONCATENATE("'2018-06'!K",TEXT(MATCH($C7,'2018-06'!$C$2:$C$100,0)+1,0)))="",INDIRECT(CONCATENATE("'2018-05'!K",TEXT(MATCH($C7,'2018-05'!$C$2:$C$100,0)+1,0)))="")),"Н/Д",INDIRECT(CONCATENATE("'2018-06'!K",TEXT(MATCH($C7,'2018-06'!$C$2:$C$100,0)+1,0)))-INDIRECT(CONCATENATE("'2018-05'!K",TEXT(MATCH($C7,'2018-05'!$C$2:$C$100,0)+1,0))))</f>
        <v>59201598.270000041</v>
      </c>
      <c r="L7" s="17">
        <f ca="1">IF(OR(INDIRECT(CONCATENATE("'2018-06'!L",TEXT(MATCH($C7,'2018-06'!$C$2:$C$100,0)+1,0)))="",INDIRECT(CONCATENATE("'2018-05'!L",TEXT(MATCH($C7,'2018-05'!$C$2:$C$100,0)+1,0)))="",AND(INDIRECT(CONCATENATE("'2018-06'!L",TEXT(MATCH($C7,'2018-06'!$C$2:$C$100,0)+1,0)))="",INDIRECT(CONCATENATE("'2018-05'!L",TEXT(MATCH($C7,'2018-05'!$C$2:$C$100,0)+1,0)))="")),"Н/Д",INDIRECT(CONCATENATE("'2018-06'!L",TEXT(MATCH($C7,'2018-06'!$C$2:$C$100,0)+1,0)))-INDIRECT(CONCATENATE("'2018-05'!L",TEXT(MATCH($C7,'2018-05'!$C$2:$C$100,0)+1,0))))</f>
        <v>148280068.93000007</v>
      </c>
      <c r="M7" s="17">
        <f ca="1">IF(OR(INDIRECT(CONCATENATE("'2018-06'!M",TEXT(MATCH($C7,'2018-06'!$C$2:$C$100,0)+1,0)))="",INDIRECT(CONCATENATE("'2018-05'!M",TEXT(MATCH($C7,'2018-05'!$C$2:$C$100,0)+1,0)))="",AND(INDIRECT(CONCATENATE("'2018-06'!M",TEXT(MATCH($C7,'2018-06'!$C$2:$C$100,0)+1,0)))="",INDIRECT(CONCATENATE("'2018-05'!M",TEXT(MATCH($C7,'2018-05'!$C$2:$C$100,0)+1,0)))="")),"Н/Д",INDIRECT(CONCATENATE("'2018-06'!M",TEXT(MATCH($C7,'2018-06'!$C$2:$C$100,0)+1,0)))-INDIRECT(CONCATENATE("'2018-05'!M",TEXT(MATCH($C7,'2018-05'!$C$2:$C$100,0)+1,0))))</f>
        <v>169340037.80000007</v>
      </c>
      <c r="N7" s="17">
        <f ca="1">IF(OR(INDIRECT(CONCATENATE("'2018-06'!N",TEXT(MATCH($C7,'2018-06'!$C$2:$C$100,0)+1,0)))="",INDIRECT(CONCATENATE("'2018-05'!N",TEXT(MATCH($C7,'2018-05'!$C$2:$C$100,0)+1,0)))="",AND(INDIRECT(CONCATENATE("'2018-06'!N",TEXT(MATCH($C7,'2018-06'!$C$2:$C$100,0)+1,0)))="",INDIRECT(CONCATENATE("'2018-05'!N",TEXT(MATCH($C7,'2018-05'!$C$2:$C$100,0)+1,0)))="")),"Н/Д",INDIRECT(CONCATENATE("'2018-06'!N",TEXT(MATCH($C7,'2018-06'!$C$2:$C$100,0)+1,0)))-INDIRECT(CONCATENATE("'2018-05'!NE",TEXT(MATCH($C7,'2018-05'!$C$2:$C$100,0)+1,0))))</f>
        <v>25426351.140000001</v>
      </c>
      <c r="O7" s="17">
        <f ca="1">IF(OR(INDIRECT(CONCATENATE("'2018-06'!O",TEXT(MATCH($C7,'2018-06'!$C$2:$C$100,0)+1,0)))="",INDIRECT(CONCATENATE("'2018-05'!O",TEXT(MATCH($C7,'2018-05'!$C$2:$C$100,0)+1,0)))="",AND(INDIRECT(CONCATENATE("'2018-06'!O",TEXT(MATCH($C7,'2018-06'!$C$2:$C$100,0)+1,0)))="",INDIRECT(CONCATENATE("'2018-05'!O",TEXT(MATCH($C7,'2018-05'!$C$2:$C$100,0)+1,0)))="")),"Н/Д",INDIRECT(CONCATENATE("'2018-06'!O",TEXT(MATCH($C7,'2018-06'!$C$2:$C$100,0)+1,0)))-INDIRECT(CONCATENATE("'2018-05'!O",TEXT(MATCH($C7,'2018-05'!$C$2:$C$100,0)+1,0))))</f>
        <v>1273.5899999999999</v>
      </c>
      <c r="P7" s="17">
        <f ca="1">IF(OR(INDIRECT(CONCATENATE("'2018-06'!P",TEXT(MATCH($C7,'2018-06'!$C$2:$C$100,0)+1,0)))="",INDIRECT(CONCATENATE("'2018-05'!P",TEXT(MATCH($C7,'2018-05'!$C$2:$C$100,0)+1,0)))="",AND(INDIRECT(CONCATENATE("'2018-06'!P",TEXT(MATCH($C7,'2018-06'!$C$2:$C$100,0)+1,0)))="",INDIRECT(CONCATENATE("'2018-05'!P",TEXT(MATCH($C7,'2018-05'!$C$2:$C$100,0)+1,0)))="")),"Н/Д",INDIRECT(CONCATENATE("'2018-06'!P",TEXT(MATCH($C7,'2018-06'!$C$2:$C$100,0)+1,0)))-INDIRECT(CONCATENATE("'2018-05'!P",TEXT(MATCH($C7,'2018-05'!$C$2:$C$100,0)+1,0))))</f>
        <v>22385987.209999993</v>
      </c>
      <c r="Q7" s="17">
        <f ca="1">IF(OR(INDIRECT(CONCATENATE("'2018-06'!Q",TEXT(MATCH($C7,'2018-06'!$C$2:$C$100,0)+1,0)))="",INDIRECT(CONCATENATE("'2018-05'!Q",TEXT(MATCH($C7,'2018-05'!$C$2:$C$100,0)+1,0)))="",AND(INDIRECT(CONCATENATE("'2018-06'!Q",TEXT(MATCH($C7,'2018-06'!$C$2:$C$100,0)+1,0)))="",INDIRECT(CONCATENATE("'2018-05'!Q",TEXT(MATCH($C7,'2018-05'!$C$2:$C$100,0)+1,0)))="")),"Н/Д",INDIRECT(CONCATENATE("'2018-06'!Q",TEXT(MATCH($C7,'2018-06'!$C$2:$C$100,0)+1,0)))-INDIRECT(CONCATENATE("'2018-05'!Q",TEXT(MATCH($C7,'2018-05'!$C$2:$C$100,0)+1,0))))</f>
        <v>3743041.3399999961</v>
      </c>
      <c r="R7" s="17">
        <f ca="1">IF(OR(INDIRECT(CONCATENATE("'2018-06'!R",TEXT(MATCH($C7,'2018-06'!$C$2:$C$100,0)+1,0)))="",INDIRECT(CONCATENATE("'2018-05'!R",TEXT(MATCH($C7,'2018-05'!$C$2:$C$100,0)+1,0)))="",AND(INDIRECT(CONCATENATE("'2018-06'!R",TEXT(MATCH($C7,'2018-06'!$C$2:$C$100,0)+1,0)))="",INDIRECT(CONCATENATE("'2018-05'!R",TEXT(MATCH($C7,'2018-05'!$C$2:$C$100,0)+1,0)))="")),"Н/Д",INDIRECT(CONCATENATE("'2018-06'!R",TEXT(MATCH($C7,'2018-06'!$C$2:$C$100,0)+1,0)))-INDIRECT(CONCATENATE("'2018-05'!R",TEXT(MATCH($C7,'2018-05'!$C$2:$C$100,0)+1,0))))</f>
        <v>6131288.1500000004</v>
      </c>
      <c r="S7" s="17">
        <f ca="1">IF(OR(INDIRECT(CONCATENATE("'2018-06'!S",TEXT(MATCH($C7,'2018-06'!$C$2:$C$100,0)+1,0)))="",INDIRECT(CONCATENATE("'2018-05'!S",TEXT(MATCH($C7,'2018-05'!$C$2:$C$100,0)+1,0)))="",AND(INDIRECT(CONCATENATE("'2018-06'!S",TEXT(MATCH($C7,'2018-06'!$C$2:$C$100,0)+1,0)))="",INDIRECT(CONCATENATE("'2018-05'!S",TEXT(MATCH($C7,'2018-05'!$C$2:$C$100,0)+1,0)))="")),"Н/Д",INDIRECT(CONCATENATE("'2018-06'!S",TEXT(MATCH($C7,'2018-06'!$C$2:$C$100,0)+1,0)))-INDIRECT(CONCATENATE("'2018-05'!S",TEXT(MATCH($C7,'2018-05'!$C$2:$C$100,0)+1,0))))</f>
        <v>82029.78</v>
      </c>
      <c r="T7" s="17">
        <f ca="1">IF(OR(INDIRECT(CONCATENATE("'2018-06'!T",TEXT(MATCH($C7,'2018-06'!$C$2:$C$100,0)+1,0)))="",INDIRECT(CONCATENATE("'2018-05'!T",TEXT(MATCH($C7,'2018-05'!$C$2:$C$100,0)+1,0)))="",AND(INDIRECT(CONCATENATE("'2018-06'!T",TEXT(MATCH($C7,'2018-06'!$C$2:$C$100,0)+1,0)))="",INDIRECT(CONCATENATE("'2018-05'!T",TEXT(MATCH($C7,'2018-05'!$C$2:$C$100,0)+1,0)))="")),"Н/Д",INDIRECT(CONCATENATE("'2018-06'!T",TEXT(MATCH($C7,'2018-06'!$C$2:$C$100,0)+1,0)))-INDIRECT(CONCATENATE("'2018-05'!T",TEXT(MATCH($C7,'2018-05'!$C$2:$C$100,0)+1,0))))</f>
        <v>8198837.25</v>
      </c>
      <c r="U7" s="17">
        <f ca="1">IF(OR(INDIRECT(CONCATENATE("'2018-06'!U",TEXT(MATCH($C7,'2018-06'!$C$2:$C$100,0)+1,0)))="",INDIRECT(CONCATENATE("'2018-05'!U",TEXT(MATCH($C7,'2018-05'!$C$2:$C$100,0)+1,0)))="",AND(INDIRECT(CONCATENATE("'2018-06'!U",TEXT(MATCH($C7,'2018-06'!$C$2:$C$100,0)+1,0)))="",INDIRECT(CONCATENATE("'2018-05'!U",TEXT(MATCH($C7,'2018-05'!$C$2:$C$100,0)+1,0)))="")),"Н/Д",INDIRECT(CONCATENATE("'2018-06'!U",TEXT(MATCH($C7,'2018-06'!$C$2:$C$100,0)+1,0)))-INDIRECT(CONCATENATE("'2018-05'!U",TEXT(MATCH($C7,'2018-05'!$C$2:$C$100,0)+1,0))))</f>
        <v>8580239.4900000002</v>
      </c>
      <c r="V7" s="17">
        <f ca="1">IF(OR(INDIRECT(CONCATENATE("'2018-06'!V",TEXT(MATCH($C7,'2018-06'!$C$2:$C$100,0)+1,0)))="",INDIRECT(CONCATENATE("'2018-05'!V",TEXT(MATCH($C7,'2018-05'!$C$2:$C$100,0)+1,0)))="",AND(INDIRECT(CONCATENATE("'2018-06'!V",TEXT(MATCH($C7,'2018-06'!$C$2:$C$100,0)+1,0)))="",INDIRECT(CONCATENATE("'2018-05'!V",TEXT(MATCH($C7,'2018-05'!$C$2:$C$100,0)+1,0)))="")),"Н/Д",INDIRECT(CONCATENATE("'2018-06'!V",TEXT(MATCH($C7,'2018-06'!$C$2:$C$100,0)+1,0)))-INDIRECT(CONCATENATE("'2018-05'!V",TEXT(MATCH($C7,'2018-05'!$C$2:$C$100,0)+1,0))))</f>
        <v>962761085.8499999</v>
      </c>
      <c r="W7" s="17">
        <f ca="1">IF(OR(INDIRECT(CONCATENATE("'2018-06'!W",TEXT(MATCH($C7,'2018-06'!$C$2:$C$100,0)+1,0)))="",INDIRECT(CONCATENATE("'2018-05'!W",TEXT(MATCH($C7,'2018-05'!$C$2:$C$100,0)+1,0)))="",AND(INDIRECT(CONCATENATE("'2018-06'!W",TEXT(MATCH($C7,'2018-06'!$C$2:$C$100,0)+1,0)))="",INDIRECT(CONCATENATE("'2018-05'!W",TEXT(MATCH($C7,'2018-05'!$C$2:$C$100,0)+1,0)))="")),"Н/Д",INDIRECT(CONCATENATE("'2018-06'!W",TEXT(MATCH($C7,'2018-06'!$C$2:$C$100,0)+1,0)))-INDIRECT(CONCATENATE("'2018-05'!W",TEXT(MATCH($C7,'2018-05'!$C$2:$C$100,0)+1,0))))</f>
        <v>7060524158.2900009</v>
      </c>
    </row>
    <row r="8" spans="1:23" x14ac:dyDescent="0.25">
      <c r="A8" s="2" t="s">
        <v>22</v>
      </c>
      <c r="B8" s="2" t="s">
        <v>28</v>
      </c>
      <c r="C8" s="15">
        <v>5000000</v>
      </c>
      <c r="D8" s="2" t="s">
        <v>209</v>
      </c>
      <c r="E8" s="17">
        <f ca="1">IF(OR(INDIRECT(CONCATENATE("'2018-06'!E",TEXT(MATCH($C8,'2018-06'!$C$2:$C$100,0)+1,0)))="",INDIRECT(CONCATENATE("'2018-05'!E",TEXT(MATCH($C8,'2018-05'!$C$2:$C$100,0)+1,0)))="",AND(INDIRECT(CONCATENATE("'2018-06'!E",TEXT(MATCH($C8,'2018-06'!$C$2:$C$100,0)+1,0)))="",INDIRECT(CONCATENATE("'2018-05'!E",TEXT(MATCH($C8,'2018-05'!$C$2:$C$100,0)+1,0)))="")),"Н/Д",INDIRECT(CONCATENATE("'2018-06'!E",TEXT(MATCH($C8,'2018-06'!$C$2:$C$100,0)+1,0)))-INDIRECT(CONCATENATE("'2018-05'!E",TEXT(MATCH($C8,'2018-05'!$C$2:$C$100,0)+1,0))))</f>
        <v>12130023366.239998</v>
      </c>
      <c r="F8" s="17">
        <f ca="1">IF(OR(INDIRECT(CONCATENATE("'2018-06'!F",TEXT(MATCH($C8,'2018-06'!$C$2:$C$100,0)+1,0)))="",INDIRECT(CONCATENATE("'2018-05'!F",TEXT(MATCH($C8,'2018-05'!$C$2:$C$100,0)+1,0)))="",AND(INDIRECT(CONCATENATE("'2018-06'!F",TEXT(MATCH($C8,'2018-06'!$C$2:$C$100,0)+1,0)))="",INDIRECT(CONCATENATE("'2018-05'!F",TEXT(MATCH($C8,'2018-05'!$C$2:$C$100,0)+1,0)))="")),"Н/Д",INDIRECT(CONCATENATE("'2018-06'!F",TEXT(MATCH($C8,'2018-06'!$C$2:$C$100,0)+1,0)))-INDIRECT(CONCATENATE("'2018-05'!F",TEXT(MATCH($C8,'2018-05'!$C$2:$C$100,0)+1,0))))</f>
        <v>10063509215.130001</v>
      </c>
      <c r="G8" s="17">
        <f ca="1">IF(OR(INDIRECT(CONCATENATE("'2018-06'!G",TEXT(MATCH($C8,'2018-06'!$C$2:$C$100,0)+1,0)))="",INDIRECT(CONCATENATE("'2018-05'!G",TEXT(MATCH($C8,'2018-05'!$C$2:$C$100,0)+1,0)))="",AND(INDIRECT(CONCATENATE("'2018-06'!G",TEXT(MATCH($C8,'2018-06'!$C$2:$C$100,0)+1,0)))="",INDIRECT(CONCATENATE("'2018-05'!G",TEXT(MATCH($C8,'2018-05'!$C$2:$C$100,0)+1,0)))="")),"Н/Д",INDIRECT(CONCATENATE("'2018-06'!G",TEXT(MATCH($C8,'2018-06'!$C$2:$C$100,0)+1,0)))-INDIRECT(CONCATENATE("'2018-05'!G",TEXT(MATCH($C8,'2018-05'!$C$2:$C$100,0)+1,0))))</f>
        <v>2684325916.8000002</v>
      </c>
      <c r="H8" s="17">
        <f ca="1">IF(OR(INDIRECT(CONCATENATE("'2018-06'!H",TEXT(MATCH($C8,'2018-06'!$C$2:$C$100,0)+1,0)))="",INDIRECT(CONCATENATE("'2018-05'!H",TEXT(MATCH($C8,'2018-05'!$C$2:$C$100,0)+1,0)))="",AND(INDIRECT(CONCATENATE("'2018-06'!H",TEXT(MATCH($C8,'2018-06'!$C$2:$C$100,0)+1,0)))="",INDIRECT(CONCATENATE("'2018-05'!H",TEXT(MATCH($C8,'2018-05'!$C$2:$C$100,0)+1,0)))="")),"Н/Д",INDIRECT(CONCATENATE("'2018-06'!H",TEXT(MATCH($C8,'2018-06'!$C$2:$C$100,0)+1,0)))-INDIRECT(CONCATENATE("'2018-05'!H",TEXT(MATCH($C8,'2018-05'!$C$2:$C$100,0)+1,0))))</f>
        <v>3774725731.0500011</v>
      </c>
      <c r="I8" s="17">
        <f ca="1">IF(OR(INDIRECT(CONCATENATE("'2018-06'!I",TEXT(MATCH($C8,'2018-06'!$C$2:$C$100,0)+1,0)))="",INDIRECT(CONCATENATE("'2018-05'!I",TEXT(MATCH($C8,'2018-05'!$C$2:$C$100,0)+1,0)))="",AND(INDIRECT(CONCATENATE("'2018-06'!I",TEXT(MATCH($C8,'2018-06'!$C$2:$C$100,0)+1,0)))="",INDIRECT(CONCATENATE("'2018-05'!I",TEXT(MATCH($C8,'2018-05'!$C$2:$C$100,0)+1,0)))="")),"Н/Д",INDIRECT(CONCATENATE("'2018-06'!I",TEXT(MATCH($C8,'2018-06'!$C$2:$C$100,0)+1,0)))-INDIRECT(CONCATENATE("'2018-05'!I",TEXT(MATCH($C8,'2018-05'!$C$2:$C$100,0)+1,0))))</f>
        <v>662814298.71999979</v>
      </c>
      <c r="J8" s="17" t="str">
        <f ca="1">IF(OR(INDIRECT(CONCATENATE("'2018-06'!J",TEXT(MATCH($C8,'2018-06'!$C$2:$C$100,0)+1,0)))="",INDIRECT(CONCATENATE("'2018-05'!J",TEXT(MATCH($C8,'2018-05'!$C$2:$C$100,0)+1,0)))="",AND(INDIRECT(CONCATENATE("'2018-06'!J",TEXT(MATCH($C8,'2018-06'!$C$2:$C$100,0)+1,0)))="",INDIRECT(CONCATENATE("'2018-05'!J",TEXT(MATCH($C8,'2018-05'!$C$2:$C$100,0)+1,0)))="")),"Н/Д",INDIRECT(CONCATENATE("'2018-06'!J",TEXT(MATCH($C8,'2018-06'!$C$2:$C$100,0)+1,0)))-INDIRECT(CONCATENATE("'2018-05'!J",TEXT(MATCH($C8,'2018-05'!$C$2:$C$100,0)+1,0))))</f>
        <v>Н/Д</v>
      </c>
      <c r="K8" s="17">
        <f ca="1">IF(OR(INDIRECT(CONCATENATE("'2018-06'!K",TEXT(MATCH($C8,'2018-06'!$C$2:$C$100,0)+1,0)))="",INDIRECT(CONCATENATE("'2018-05'!K",TEXT(MATCH($C8,'2018-05'!$C$2:$C$100,0)+1,0)))="",AND(INDIRECT(CONCATENATE("'2018-06'!K",TEXT(MATCH($C8,'2018-06'!$C$2:$C$100,0)+1,0)))="",INDIRECT(CONCATENATE("'2018-05'!K",TEXT(MATCH($C8,'2018-05'!$C$2:$C$100,0)+1,0)))="")),"Н/Д",INDIRECT(CONCATENATE("'2018-06'!K",TEXT(MATCH($C8,'2018-06'!$C$2:$C$100,0)+1,0)))-INDIRECT(CONCATENATE("'2018-05'!K",TEXT(MATCH($C8,'2018-05'!$C$2:$C$100,0)+1,0))))</f>
        <v>340181793.11000013</v>
      </c>
      <c r="L8" s="17">
        <f ca="1">IF(OR(INDIRECT(CONCATENATE("'2018-06'!L",TEXT(MATCH($C8,'2018-06'!$C$2:$C$100,0)+1,0)))="",INDIRECT(CONCATENATE("'2018-05'!L",TEXT(MATCH($C8,'2018-05'!$C$2:$C$100,0)+1,0)))="",AND(INDIRECT(CONCATENATE("'2018-06'!L",TEXT(MATCH($C8,'2018-06'!$C$2:$C$100,0)+1,0)))="",INDIRECT(CONCATENATE("'2018-05'!L",TEXT(MATCH($C8,'2018-05'!$C$2:$C$100,0)+1,0)))="")),"Н/Д",INDIRECT(CONCATENATE("'2018-06'!L",TEXT(MATCH($C8,'2018-06'!$C$2:$C$100,0)+1,0)))-INDIRECT(CONCATENATE("'2018-05'!L",TEXT(MATCH($C8,'2018-05'!$C$2:$C$100,0)+1,0))))</f>
        <v>2007774383.25</v>
      </c>
      <c r="M8" s="17">
        <f ca="1">IF(OR(INDIRECT(CONCATENATE("'2018-06'!M",TEXT(MATCH($C8,'2018-06'!$C$2:$C$100,0)+1,0)))="",INDIRECT(CONCATENATE("'2018-05'!M",TEXT(MATCH($C8,'2018-05'!$C$2:$C$100,0)+1,0)))="",AND(INDIRECT(CONCATENATE("'2018-06'!M",TEXT(MATCH($C8,'2018-06'!$C$2:$C$100,0)+1,0)))="",INDIRECT(CONCATENATE("'2018-05'!M",TEXT(MATCH($C8,'2018-05'!$C$2:$C$100,0)+1,0)))="")),"Н/Д",INDIRECT(CONCATENATE("'2018-06'!M",TEXT(MATCH($C8,'2018-06'!$C$2:$C$100,0)+1,0)))-INDIRECT(CONCATENATE("'2018-05'!M",TEXT(MATCH($C8,'2018-05'!$C$2:$C$100,0)+1,0))))</f>
        <v>53518445.629999995</v>
      </c>
      <c r="N8" s="17">
        <f ca="1">IF(OR(INDIRECT(CONCATENATE("'2018-06'!N",TEXT(MATCH($C8,'2018-06'!$C$2:$C$100,0)+1,0)))="",INDIRECT(CONCATENATE("'2018-05'!N",TEXT(MATCH($C8,'2018-05'!$C$2:$C$100,0)+1,0)))="",AND(INDIRECT(CONCATENATE("'2018-06'!N",TEXT(MATCH($C8,'2018-06'!$C$2:$C$100,0)+1,0)))="",INDIRECT(CONCATENATE("'2018-05'!N",TEXT(MATCH($C8,'2018-05'!$C$2:$C$100,0)+1,0)))="")),"Н/Д",INDIRECT(CONCATENATE("'2018-06'!N",TEXT(MATCH($C8,'2018-06'!$C$2:$C$100,0)+1,0)))-INDIRECT(CONCATENATE("'2018-05'!NE",TEXT(MATCH($C8,'2018-05'!$C$2:$C$100,0)+1,0))))</f>
        <v>287216034.18000001</v>
      </c>
      <c r="O8" s="17">
        <f ca="1">IF(OR(INDIRECT(CONCATENATE("'2018-06'!O",TEXT(MATCH($C8,'2018-06'!$C$2:$C$100,0)+1,0)))="",INDIRECT(CONCATENATE("'2018-05'!O",TEXT(MATCH($C8,'2018-05'!$C$2:$C$100,0)+1,0)))="",AND(INDIRECT(CONCATENATE("'2018-06'!O",TEXT(MATCH($C8,'2018-06'!$C$2:$C$100,0)+1,0)))="",INDIRECT(CONCATENATE("'2018-05'!O",TEXT(MATCH($C8,'2018-05'!$C$2:$C$100,0)+1,0)))="")),"Н/Д",INDIRECT(CONCATENATE("'2018-06'!O",TEXT(MATCH($C8,'2018-06'!$C$2:$C$100,0)+1,0)))-INDIRECT(CONCATENATE("'2018-05'!O",TEXT(MATCH($C8,'2018-05'!$C$2:$C$100,0)+1,0))))</f>
        <v>-10899.160000000033</v>
      </c>
      <c r="P8" s="17">
        <f ca="1">IF(OR(INDIRECT(CONCATENATE("'2018-06'!P",TEXT(MATCH($C8,'2018-06'!$C$2:$C$100,0)+1,0)))="",INDIRECT(CONCATENATE("'2018-05'!P",TEXT(MATCH($C8,'2018-05'!$C$2:$C$100,0)+1,0)))="",AND(INDIRECT(CONCATENATE("'2018-06'!P",TEXT(MATCH($C8,'2018-06'!$C$2:$C$100,0)+1,0)))="",INDIRECT(CONCATENATE("'2018-05'!P",TEXT(MATCH($C8,'2018-05'!$C$2:$C$100,0)+1,0)))="")),"Н/Д",INDIRECT(CONCATENATE("'2018-06'!P",TEXT(MATCH($C8,'2018-06'!$C$2:$C$100,0)+1,0)))-INDIRECT(CONCATENATE("'2018-05'!P",TEXT(MATCH($C8,'2018-05'!$C$2:$C$100,0)+1,0))))</f>
        <v>239646422.74000001</v>
      </c>
      <c r="Q8" s="17">
        <f ca="1">IF(OR(INDIRECT(CONCATENATE("'2018-06'!Q",TEXT(MATCH($C8,'2018-06'!$C$2:$C$100,0)+1,0)))="",INDIRECT(CONCATENATE("'2018-05'!Q",TEXT(MATCH($C8,'2018-05'!$C$2:$C$100,0)+1,0)))="",AND(INDIRECT(CONCATENATE("'2018-06'!Q",TEXT(MATCH($C8,'2018-06'!$C$2:$C$100,0)+1,0)))="",INDIRECT(CONCATENATE("'2018-05'!Q",TEXT(MATCH($C8,'2018-05'!$C$2:$C$100,0)+1,0)))="")),"Н/Д",INDIRECT(CONCATENATE("'2018-06'!Q",TEXT(MATCH($C8,'2018-06'!$C$2:$C$100,0)+1,0)))-INDIRECT(CONCATENATE("'2018-05'!Q",TEXT(MATCH($C8,'2018-05'!$C$2:$C$100,0)+1,0))))</f>
        <v>17983165.00999999</v>
      </c>
      <c r="R8" s="17">
        <f ca="1">IF(OR(INDIRECT(CONCATENATE("'2018-06'!R",TEXT(MATCH($C8,'2018-06'!$C$2:$C$100,0)+1,0)))="",INDIRECT(CONCATENATE("'2018-05'!R",TEXT(MATCH($C8,'2018-05'!$C$2:$C$100,0)+1,0)))="",AND(INDIRECT(CONCATENATE("'2018-06'!R",TEXT(MATCH($C8,'2018-06'!$C$2:$C$100,0)+1,0)))="",INDIRECT(CONCATENATE("'2018-05'!R",TEXT(MATCH($C8,'2018-05'!$C$2:$C$100,0)+1,0)))="")),"Н/Д",INDIRECT(CONCATENATE("'2018-06'!R",TEXT(MATCH($C8,'2018-06'!$C$2:$C$100,0)+1,0)))-INDIRECT(CONCATENATE("'2018-05'!R",TEXT(MATCH($C8,'2018-05'!$C$2:$C$100,0)+1,0))))</f>
        <v>60654423.790000021</v>
      </c>
      <c r="S8" s="17">
        <f ca="1">IF(OR(INDIRECT(CONCATENATE("'2018-06'!S",TEXT(MATCH($C8,'2018-06'!$C$2:$C$100,0)+1,0)))="",INDIRECT(CONCATENATE("'2018-05'!S",TEXT(MATCH($C8,'2018-05'!$C$2:$C$100,0)+1,0)))="",AND(INDIRECT(CONCATENATE("'2018-06'!S",TEXT(MATCH($C8,'2018-06'!$C$2:$C$100,0)+1,0)))="",INDIRECT(CONCATENATE("'2018-05'!S",TEXT(MATCH($C8,'2018-05'!$C$2:$C$100,0)+1,0)))="")),"Н/Д",INDIRECT(CONCATENATE("'2018-06'!S",TEXT(MATCH($C8,'2018-06'!$C$2:$C$100,0)+1,0)))-INDIRECT(CONCATENATE("'2018-05'!S",TEXT(MATCH($C8,'2018-05'!$C$2:$C$100,0)+1,0))))</f>
        <v>875379.44000000041</v>
      </c>
      <c r="T8" s="17">
        <f ca="1">IF(OR(INDIRECT(CONCATENATE("'2018-06'!T",TEXT(MATCH($C8,'2018-06'!$C$2:$C$100,0)+1,0)))="",INDIRECT(CONCATENATE("'2018-05'!T",TEXT(MATCH($C8,'2018-05'!$C$2:$C$100,0)+1,0)))="",AND(INDIRECT(CONCATENATE("'2018-06'!T",TEXT(MATCH($C8,'2018-06'!$C$2:$C$100,0)+1,0)))="",INDIRECT(CONCATENATE("'2018-05'!T",TEXT(MATCH($C8,'2018-05'!$C$2:$C$100,0)+1,0)))="")),"Н/Д",INDIRECT(CONCATENATE("'2018-06'!T",TEXT(MATCH($C8,'2018-06'!$C$2:$C$100,0)+1,0)))-INDIRECT(CONCATENATE("'2018-05'!T",TEXT(MATCH($C8,'2018-05'!$C$2:$C$100,0)+1,0))))</f>
        <v>96778098.459999979</v>
      </c>
      <c r="U8" s="17">
        <f ca="1">IF(OR(INDIRECT(CONCATENATE("'2018-06'!U",TEXT(MATCH($C8,'2018-06'!$C$2:$C$100,0)+1,0)))="",INDIRECT(CONCATENATE("'2018-05'!U",TEXT(MATCH($C8,'2018-05'!$C$2:$C$100,0)+1,0)))="",AND(INDIRECT(CONCATENATE("'2018-06'!U",TEXT(MATCH($C8,'2018-06'!$C$2:$C$100,0)+1,0)))="",INDIRECT(CONCATENATE("'2018-05'!U",TEXT(MATCH($C8,'2018-05'!$C$2:$C$100,0)+1,0)))="")),"Н/Д",INDIRECT(CONCATENATE("'2018-06'!U",TEXT(MATCH($C8,'2018-06'!$C$2:$C$100,0)+1,0)))-INDIRECT(CONCATENATE("'2018-05'!U",TEXT(MATCH($C8,'2018-05'!$C$2:$C$100,0)+1,0))))</f>
        <v>29601503.609999999</v>
      </c>
      <c r="V8" s="17">
        <f ca="1">IF(OR(INDIRECT(CONCATENATE("'2018-06'!V",TEXT(MATCH($C8,'2018-06'!$C$2:$C$100,0)+1,0)))="",INDIRECT(CONCATENATE("'2018-05'!V",TEXT(MATCH($C8,'2018-05'!$C$2:$C$100,0)+1,0)))="",AND(INDIRECT(CONCATENATE("'2018-06'!V",TEXT(MATCH($C8,'2018-06'!$C$2:$C$100,0)+1,0)))="",INDIRECT(CONCATENATE("'2018-05'!V",TEXT(MATCH($C8,'2018-05'!$C$2:$C$100,0)+1,0)))="")),"Н/Д",INDIRECT(CONCATENATE("'2018-06'!V",TEXT(MATCH($C8,'2018-06'!$C$2:$C$100,0)+1,0)))-INDIRECT(CONCATENATE("'2018-05'!V",TEXT(MATCH($C8,'2018-05'!$C$2:$C$100,0)+1,0))))</f>
        <v>2066514151.1100006</v>
      </c>
      <c r="W8" s="17">
        <f ca="1">IF(OR(INDIRECT(CONCATENATE("'2018-06'!W",TEXT(MATCH($C8,'2018-06'!$C$2:$C$100,0)+1,0)))="",INDIRECT(CONCATENATE("'2018-05'!W",TEXT(MATCH($C8,'2018-05'!$C$2:$C$100,0)+1,0)))="",AND(INDIRECT(CONCATENATE("'2018-06'!W",TEXT(MATCH($C8,'2018-06'!$C$2:$C$100,0)+1,0)))="",INDIRECT(CONCATENATE("'2018-05'!W",TEXT(MATCH($C8,'2018-05'!$C$2:$C$100,0)+1,0)))="")),"Н/Д",INDIRECT(CONCATENATE("'2018-06'!W",TEXT(MATCH($C8,'2018-06'!$C$2:$C$100,0)+1,0)))-INDIRECT(CONCATENATE("'2018-05'!W",TEXT(MATCH($C8,'2018-05'!$C$2:$C$100,0)+1,0))))</f>
        <v>34295866681.23999</v>
      </c>
    </row>
    <row r="9" spans="1:23" x14ac:dyDescent="0.25">
      <c r="A9" s="2" t="s">
        <v>22</v>
      </c>
      <c r="B9" s="2" t="s">
        <v>29</v>
      </c>
      <c r="C9" s="15">
        <v>81000000</v>
      </c>
      <c r="D9" s="2" t="s">
        <v>209</v>
      </c>
      <c r="E9" s="17">
        <f ca="1">IF(OR(INDIRECT(CONCATENATE("'2018-06'!E",TEXT(MATCH($C9,'2018-06'!$C$2:$C$100,0)+1,0)))="",INDIRECT(CONCATENATE("'2018-05'!E",TEXT(MATCH($C9,'2018-05'!$C$2:$C$100,0)+1,0)))="",AND(INDIRECT(CONCATENATE("'2018-06'!E",TEXT(MATCH($C9,'2018-06'!$C$2:$C$100,0)+1,0)))="",INDIRECT(CONCATENATE("'2018-05'!E",TEXT(MATCH($C9,'2018-05'!$C$2:$C$100,0)+1,0)))="")),"Н/Д",INDIRECT(CONCATENATE("'2018-06'!E",TEXT(MATCH($C9,'2018-06'!$C$2:$C$100,0)+1,0)))-INDIRECT(CONCATENATE("'2018-05'!E",TEXT(MATCH($C9,'2018-05'!$C$2:$C$100,0)+1,0))))</f>
        <v>5064951250.9099998</v>
      </c>
      <c r="F9" s="17">
        <f ca="1">IF(OR(INDIRECT(CONCATENATE("'2018-06'!F",TEXT(MATCH($C9,'2018-06'!$C$2:$C$100,0)+1,0)))="",INDIRECT(CONCATENATE("'2018-05'!F",TEXT(MATCH($C9,'2018-05'!$C$2:$C$100,0)+1,0)))="",AND(INDIRECT(CONCATENATE("'2018-06'!F",TEXT(MATCH($C9,'2018-06'!$C$2:$C$100,0)+1,0)))="",INDIRECT(CONCATENATE("'2018-05'!F",TEXT(MATCH($C9,'2018-05'!$C$2:$C$100,0)+1,0)))="")),"Н/Д",INDIRECT(CONCATENATE("'2018-06'!F",TEXT(MATCH($C9,'2018-06'!$C$2:$C$100,0)+1,0)))-INDIRECT(CONCATENATE("'2018-05'!F",TEXT(MATCH($C9,'2018-05'!$C$2:$C$100,0)+1,0))))</f>
        <v>2822227079.4799995</v>
      </c>
      <c r="G9" s="17">
        <f ca="1">IF(OR(INDIRECT(CONCATENATE("'2018-06'!G",TEXT(MATCH($C9,'2018-06'!$C$2:$C$100,0)+1,0)))="",INDIRECT(CONCATENATE("'2018-05'!G",TEXT(MATCH($C9,'2018-05'!$C$2:$C$100,0)+1,0)))="",AND(INDIRECT(CONCATENATE("'2018-06'!G",TEXT(MATCH($C9,'2018-06'!$C$2:$C$100,0)+1,0)))="",INDIRECT(CONCATENATE("'2018-05'!G",TEXT(MATCH($C9,'2018-05'!$C$2:$C$100,0)+1,0)))="")),"Н/Д",INDIRECT(CONCATENATE("'2018-06'!G",TEXT(MATCH($C9,'2018-06'!$C$2:$C$100,0)+1,0)))-INDIRECT(CONCATENATE("'2018-05'!G",TEXT(MATCH($C9,'2018-05'!$C$2:$C$100,0)+1,0))))</f>
        <v>817488810.37999988</v>
      </c>
      <c r="H9" s="17">
        <f ca="1">IF(OR(INDIRECT(CONCATENATE("'2018-06'!H",TEXT(MATCH($C9,'2018-06'!$C$2:$C$100,0)+1,0)))="",INDIRECT(CONCATENATE("'2018-05'!H",TEXT(MATCH($C9,'2018-05'!$C$2:$C$100,0)+1,0)))="",AND(INDIRECT(CONCATENATE("'2018-06'!H",TEXT(MATCH($C9,'2018-06'!$C$2:$C$100,0)+1,0)))="",INDIRECT(CONCATENATE("'2018-05'!H",TEXT(MATCH($C9,'2018-05'!$C$2:$C$100,0)+1,0)))="")),"Н/Д",INDIRECT(CONCATENATE("'2018-06'!H",TEXT(MATCH($C9,'2018-06'!$C$2:$C$100,0)+1,0)))-INDIRECT(CONCATENATE("'2018-05'!H",TEXT(MATCH($C9,'2018-05'!$C$2:$C$100,0)+1,0))))</f>
        <v>1103339334.3600001</v>
      </c>
      <c r="I9" s="17">
        <f ca="1">IF(OR(INDIRECT(CONCATENATE("'2018-06'!I",TEXT(MATCH($C9,'2018-06'!$C$2:$C$100,0)+1,0)))="",INDIRECT(CONCATENATE("'2018-05'!I",TEXT(MATCH($C9,'2018-05'!$C$2:$C$100,0)+1,0)))="",AND(INDIRECT(CONCATENATE("'2018-06'!I",TEXT(MATCH($C9,'2018-06'!$C$2:$C$100,0)+1,0)))="",INDIRECT(CONCATENATE("'2018-05'!I",TEXT(MATCH($C9,'2018-05'!$C$2:$C$100,0)+1,0)))="")),"Н/Д",INDIRECT(CONCATENATE("'2018-06'!I",TEXT(MATCH($C9,'2018-06'!$C$2:$C$100,0)+1,0)))-INDIRECT(CONCATENATE("'2018-05'!I",TEXT(MATCH($C9,'2018-05'!$C$2:$C$100,0)+1,0))))</f>
        <v>210783637.38999999</v>
      </c>
      <c r="J9" s="17" t="str">
        <f ca="1">IF(OR(INDIRECT(CONCATENATE("'2018-06'!J",TEXT(MATCH($C9,'2018-06'!$C$2:$C$100,0)+1,0)))="",INDIRECT(CONCATENATE("'2018-05'!J",TEXT(MATCH($C9,'2018-05'!$C$2:$C$100,0)+1,0)))="",AND(INDIRECT(CONCATENATE("'2018-06'!J",TEXT(MATCH($C9,'2018-06'!$C$2:$C$100,0)+1,0)))="",INDIRECT(CONCATENATE("'2018-05'!J",TEXT(MATCH($C9,'2018-05'!$C$2:$C$100,0)+1,0)))="")),"Н/Д",INDIRECT(CONCATENATE("'2018-06'!J",TEXT(MATCH($C9,'2018-06'!$C$2:$C$100,0)+1,0)))-INDIRECT(CONCATENATE("'2018-05'!J",TEXT(MATCH($C9,'2018-05'!$C$2:$C$100,0)+1,0))))</f>
        <v>Н/Д</v>
      </c>
      <c r="K9" s="17">
        <f ca="1">IF(OR(INDIRECT(CONCATENATE("'2018-06'!K",TEXT(MATCH($C9,'2018-06'!$C$2:$C$100,0)+1,0)))="",INDIRECT(CONCATENATE("'2018-05'!K",TEXT(MATCH($C9,'2018-05'!$C$2:$C$100,0)+1,0)))="",AND(INDIRECT(CONCATENATE("'2018-06'!K",TEXT(MATCH($C9,'2018-06'!$C$2:$C$100,0)+1,0)))="",INDIRECT(CONCATENATE("'2018-05'!K",TEXT(MATCH($C9,'2018-05'!$C$2:$C$100,0)+1,0)))="")),"Н/Д",INDIRECT(CONCATENATE("'2018-06'!K",TEXT(MATCH($C9,'2018-06'!$C$2:$C$100,0)+1,0)))-INDIRECT(CONCATENATE("'2018-05'!K",TEXT(MATCH($C9,'2018-05'!$C$2:$C$100,0)+1,0))))</f>
        <v>175969838.51999998</v>
      </c>
      <c r="L9" s="17">
        <f ca="1">IF(OR(INDIRECT(CONCATENATE("'2018-06'!L",TEXT(MATCH($C9,'2018-06'!$C$2:$C$100,0)+1,0)))="",INDIRECT(CONCATENATE("'2018-05'!L",TEXT(MATCH($C9,'2018-05'!$C$2:$C$100,0)+1,0)))="",AND(INDIRECT(CONCATENATE("'2018-06'!L",TEXT(MATCH($C9,'2018-06'!$C$2:$C$100,0)+1,0)))="",INDIRECT(CONCATENATE("'2018-05'!L",TEXT(MATCH($C9,'2018-05'!$C$2:$C$100,0)+1,0)))="")),"Н/Д",INDIRECT(CONCATENATE("'2018-06'!L",TEXT(MATCH($C9,'2018-06'!$C$2:$C$100,0)+1,0)))-INDIRECT(CONCATENATE("'2018-05'!L",TEXT(MATCH($C9,'2018-05'!$C$2:$C$100,0)+1,0))))</f>
        <v>305762489.23000002</v>
      </c>
      <c r="M9" s="17">
        <f ca="1">IF(OR(INDIRECT(CONCATENATE("'2018-06'!M",TEXT(MATCH($C9,'2018-06'!$C$2:$C$100,0)+1,0)))="",INDIRECT(CONCATENATE("'2018-05'!M",TEXT(MATCH($C9,'2018-05'!$C$2:$C$100,0)+1,0)))="",AND(INDIRECT(CONCATENATE("'2018-06'!M",TEXT(MATCH($C9,'2018-06'!$C$2:$C$100,0)+1,0)))="",INDIRECT(CONCATENATE("'2018-05'!M",TEXT(MATCH($C9,'2018-05'!$C$2:$C$100,0)+1,0)))="")),"Н/Д",INDIRECT(CONCATENATE("'2018-06'!M",TEXT(MATCH($C9,'2018-06'!$C$2:$C$100,0)+1,0)))-INDIRECT(CONCATENATE("'2018-05'!M",TEXT(MATCH($C9,'2018-05'!$C$2:$C$100,0)+1,0))))</f>
        <v>49157424.650000006</v>
      </c>
      <c r="N9" s="17">
        <f ca="1">IF(OR(INDIRECT(CONCATENATE("'2018-06'!N",TEXT(MATCH($C9,'2018-06'!$C$2:$C$100,0)+1,0)))="",INDIRECT(CONCATENATE("'2018-05'!N",TEXT(MATCH($C9,'2018-05'!$C$2:$C$100,0)+1,0)))="",AND(INDIRECT(CONCATENATE("'2018-06'!N",TEXT(MATCH($C9,'2018-06'!$C$2:$C$100,0)+1,0)))="",INDIRECT(CONCATENATE("'2018-05'!N",TEXT(MATCH($C9,'2018-05'!$C$2:$C$100,0)+1,0)))="")),"Н/Д",INDIRECT(CONCATENATE("'2018-06'!N",TEXT(MATCH($C9,'2018-06'!$C$2:$C$100,0)+1,0)))-INDIRECT(CONCATENATE("'2018-05'!NE",TEXT(MATCH($C9,'2018-05'!$C$2:$C$100,0)+1,0))))</f>
        <v>125448221.78</v>
      </c>
      <c r="O9" s="17">
        <f ca="1">IF(OR(INDIRECT(CONCATENATE("'2018-06'!O",TEXT(MATCH($C9,'2018-06'!$C$2:$C$100,0)+1,0)))="",INDIRECT(CONCATENATE("'2018-05'!O",TEXT(MATCH($C9,'2018-05'!$C$2:$C$100,0)+1,0)))="",AND(INDIRECT(CONCATENATE("'2018-06'!O",TEXT(MATCH($C9,'2018-06'!$C$2:$C$100,0)+1,0)))="",INDIRECT(CONCATENATE("'2018-05'!O",TEXT(MATCH($C9,'2018-05'!$C$2:$C$100,0)+1,0)))="")),"Н/Д",INDIRECT(CONCATENATE("'2018-06'!O",TEXT(MATCH($C9,'2018-06'!$C$2:$C$100,0)+1,0)))-INDIRECT(CONCATENATE("'2018-05'!O",TEXT(MATCH($C9,'2018-05'!$C$2:$C$100,0)+1,0))))</f>
        <v>-10095.959999999999</v>
      </c>
      <c r="P9" s="17">
        <f ca="1">IF(OR(INDIRECT(CONCATENATE("'2018-06'!P",TEXT(MATCH($C9,'2018-06'!$C$2:$C$100,0)+1,0)))="",INDIRECT(CONCATENATE("'2018-05'!P",TEXT(MATCH($C9,'2018-05'!$C$2:$C$100,0)+1,0)))="",AND(INDIRECT(CONCATENATE("'2018-06'!P",TEXT(MATCH($C9,'2018-06'!$C$2:$C$100,0)+1,0)))="",INDIRECT(CONCATENATE("'2018-05'!P",TEXT(MATCH($C9,'2018-05'!$C$2:$C$100,0)+1,0)))="")),"Н/Д",INDIRECT(CONCATENATE("'2018-06'!P",TEXT(MATCH($C9,'2018-06'!$C$2:$C$100,0)+1,0)))-INDIRECT(CONCATENATE("'2018-05'!P",TEXT(MATCH($C9,'2018-05'!$C$2:$C$100,0)+1,0))))</f>
        <v>41997229.109999999</v>
      </c>
      <c r="Q9" s="17">
        <f ca="1">IF(OR(INDIRECT(CONCATENATE("'2018-06'!Q",TEXT(MATCH($C9,'2018-06'!$C$2:$C$100,0)+1,0)))="",INDIRECT(CONCATENATE("'2018-05'!Q",TEXT(MATCH($C9,'2018-05'!$C$2:$C$100,0)+1,0)))="",AND(INDIRECT(CONCATENATE("'2018-06'!Q",TEXT(MATCH($C9,'2018-06'!$C$2:$C$100,0)+1,0)))="",INDIRECT(CONCATENATE("'2018-05'!Q",TEXT(MATCH($C9,'2018-05'!$C$2:$C$100,0)+1,0)))="")),"Н/Д",INDIRECT(CONCATENATE("'2018-06'!Q",TEXT(MATCH($C9,'2018-06'!$C$2:$C$100,0)+1,0)))-INDIRECT(CONCATENATE("'2018-05'!Q",TEXT(MATCH($C9,'2018-05'!$C$2:$C$100,0)+1,0))))</f>
        <v>11499168.590000004</v>
      </c>
      <c r="R9" s="17">
        <f ca="1">IF(OR(INDIRECT(CONCATENATE("'2018-06'!R",TEXT(MATCH($C9,'2018-06'!$C$2:$C$100,0)+1,0)))="",INDIRECT(CONCATENATE("'2018-05'!R",TEXT(MATCH($C9,'2018-05'!$C$2:$C$100,0)+1,0)))="",AND(INDIRECT(CONCATENATE("'2018-06'!R",TEXT(MATCH($C9,'2018-06'!$C$2:$C$100,0)+1,0)))="",INDIRECT(CONCATENATE("'2018-05'!R",TEXT(MATCH($C9,'2018-05'!$C$2:$C$100,0)+1,0)))="")),"Н/Д",INDIRECT(CONCATENATE("'2018-06'!R",TEXT(MATCH($C9,'2018-06'!$C$2:$C$100,0)+1,0)))-INDIRECT(CONCATENATE("'2018-05'!R",TEXT(MATCH($C9,'2018-05'!$C$2:$C$100,0)+1,0))))</f>
        <v>10128125.560000002</v>
      </c>
      <c r="S9" s="17">
        <f ca="1">IF(OR(INDIRECT(CONCATENATE("'2018-06'!S",TEXT(MATCH($C9,'2018-06'!$C$2:$C$100,0)+1,0)))="",INDIRECT(CONCATENATE("'2018-05'!S",TEXT(MATCH($C9,'2018-05'!$C$2:$C$100,0)+1,0)))="",AND(INDIRECT(CONCATENATE("'2018-06'!S",TEXT(MATCH($C9,'2018-06'!$C$2:$C$100,0)+1,0)))="",INDIRECT(CONCATENATE("'2018-05'!S",TEXT(MATCH($C9,'2018-05'!$C$2:$C$100,0)+1,0)))="")),"Н/Д",INDIRECT(CONCATENATE("'2018-06'!S",TEXT(MATCH($C9,'2018-06'!$C$2:$C$100,0)+1,0)))-INDIRECT(CONCATENATE("'2018-05'!S",TEXT(MATCH($C9,'2018-05'!$C$2:$C$100,0)+1,0))))</f>
        <v>1030862.22</v>
      </c>
      <c r="T9" s="17">
        <f ca="1">IF(OR(INDIRECT(CONCATENATE("'2018-06'!T",TEXT(MATCH($C9,'2018-06'!$C$2:$C$100,0)+1,0)))="",INDIRECT(CONCATENATE("'2018-05'!T",TEXT(MATCH($C9,'2018-05'!$C$2:$C$100,0)+1,0)))="",AND(INDIRECT(CONCATENATE("'2018-06'!T",TEXT(MATCH($C9,'2018-06'!$C$2:$C$100,0)+1,0)))="",INDIRECT(CONCATENATE("'2018-05'!T",TEXT(MATCH($C9,'2018-05'!$C$2:$C$100,0)+1,0)))="")),"Н/Д",INDIRECT(CONCATENATE("'2018-06'!T",TEXT(MATCH($C9,'2018-06'!$C$2:$C$100,0)+1,0)))-INDIRECT(CONCATENATE("'2018-05'!T",TEXT(MATCH($C9,'2018-05'!$C$2:$C$100,0)+1,0))))</f>
        <v>55106970.120000005</v>
      </c>
      <c r="U9" s="17">
        <f ca="1">IF(OR(INDIRECT(CONCATENATE("'2018-06'!U",TEXT(MATCH($C9,'2018-06'!$C$2:$C$100,0)+1,0)))="",INDIRECT(CONCATENATE("'2018-05'!U",TEXT(MATCH($C9,'2018-05'!$C$2:$C$100,0)+1,0)))="",AND(INDIRECT(CONCATENATE("'2018-06'!U",TEXT(MATCH($C9,'2018-06'!$C$2:$C$100,0)+1,0)))="",INDIRECT(CONCATENATE("'2018-05'!U",TEXT(MATCH($C9,'2018-05'!$C$2:$C$100,0)+1,0)))="")),"Н/Д",INDIRECT(CONCATENATE("'2018-06'!U",TEXT(MATCH($C9,'2018-06'!$C$2:$C$100,0)+1,0)))-INDIRECT(CONCATENATE("'2018-05'!U",TEXT(MATCH($C9,'2018-05'!$C$2:$C$100,0)+1,0))))</f>
        <v>9387380.2799999993</v>
      </c>
      <c r="V9" s="17">
        <f ca="1">IF(OR(INDIRECT(CONCATENATE("'2018-06'!V",TEXT(MATCH($C9,'2018-06'!$C$2:$C$100,0)+1,0)))="",INDIRECT(CONCATENATE("'2018-05'!V",TEXT(MATCH($C9,'2018-05'!$C$2:$C$100,0)+1,0)))="",AND(INDIRECT(CONCATENATE("'2018-06'!V",TEXT(MATCH($C9,'2018-06'!$C$2:$C$100,0)+1,0)))="",INDIRECT(CONCATENATE("'2018-05'!V",TEXT(MATCH($C9,'2018-05'!$C$2:$C$100,0)+1,0)))="")),"Н/Д",INDIRECT(CONCATENATE("'2018-06'!V",TEXT(MATCH($C9,'2018-06'!$C$2:$C$100,0)+1,0)))-INDIRECT(CONCATENATE("'2018-05'!V",TEXT(MATCH($C9,'2018-05'!$C$2:$C$100,0)+1,0))))</f>
        <v>2242724171.4300003</v>
      </c>
      <c r="W9" s="17">
        <f ca="1">IF(OR(INDIRECT(CONCATENATE("'2018-06'!W",TEXT(MATCH($C9,'2018-06'!$C$2:$C$100,0)+1,0)))="",INDIRECT(CONCATENATE("'2018-05'!W",TEXT(MATCH($C9,'2018-05'!$C$2:$C$100,0)+1,0)))="",AND(INDIRECT(CONCATENATE("'2018-06'!W",TEXT(MATCH($C9,'2018-06'!$C$2:$C$100,0)+1,0)))="",INDIRECT(CONCATENATE("'2018-05'!W",TEXT(MATCH($C9,'2018-05'!$C$2:$C$100,0)+1,0)))="")),"Н/Д",INDIRECT(CONCATENATE("'2018-06'!W",TEXT(MATCH($C9,'2018-06'!$C$2:$C$100,0)+1,0)))-INDIRECT(CONCATENATE("'2018-05'!W",TEXT(MATCH($C9,'2018-05'!$C$2:$C$100,0)+1,0))))</f>
        <v>12948985953.610001</v>
      </c>
    </row>
    <row r="10" spans="1:23" x14ac:dyDescent="0.25">
      <c r="A10" s="2" t="s">
        <v>22</v>
      </c>
      <c r="B10" s="2" t="s">
        <v>30</v>
      </c>
      <c r="C10" s="15">
        <v>98000000</v>
      </c>
      <c r="D10" s="2" t="s">
        <v>209</v>
      </c>
      <c r="E10" s="17">
        <f ca="1">IF(OR(INDIRECT(CONCATENATE("'2018-06'!E",TEXT(MATCH($C10,'2018-06'!$C$2:$C$100,0)+1,0)))="",INDIRECT(CONCATENATE("'2018-05'!E",TEXT(MATCH($C10,'2018-05'!$C$2:$C$100,0)+1,0)))="",AND(INDIRECT(CONCATENATE("'2018-06'!E",TEXT(MATCH($C10,'2018-06'!$C$2:$C$100,0)+1,0)))="",INDIRECT(CONCATENATE("'2018-05'!E",TEXT(MATCH($C10,'2018-05'!$C$2:$C$100,0)+1,0)))="")),"Н/Д",INDIRECT(CONCATENATE("'2018-06'!E",TEXT(MATCH($C10,'2018-06'!$C$2:$C$100,0)+1,0)))-INDIRECT(CONCATENATE("'2018-05'!E",TEXT(MATCH($C10,'2018-05'!$C$2:$C$100,0)+1,0))))</f>
        <v>23450640463.050003</v>
      </c>
      <c r="F10" s="17">
        <f ca="1">IF(OR(INDIRECT(CONCATENATE("'2018-06'!F",TEXT(MATCH($C10,'2018-06'!$C$2:$C$100,0)+1,0)))="",INDIRECT(CONCATENATE("'2018-05'!F",TEXT(MATCH($C10,'2018-05'!$C$2:$C$100,0)+1,0)))="",AND(INDIRECT(CONCATENATE("'2018-06'!F",TEXT(MATCH($C10,'2018-06'!$C$2:$C$100,0)+1,0)))="",INDIRECT(CONCATENATE("'2018-05'!F",TEXT(MATCH($C10,'2018-05'!$C$2:$C$100,0)+1,0)))="")),"Н/Д",INDIRECT(CONCATENATE("'2018-06'!F",TEXT(MATCH($C10,'2018-06'!$C$2:$C$100,0)+1,0)))-INDIRECT(CONCATENATE("'2018-05'!F",TEXT(MATCH($C10,'2018-05'!$C$2:$C$100,0)+1,0))))</f>
        <v>17216185737.980003</v>
      </c>
      <c r="G10" s="17">
        <f ca="1">IF(OR(INDIRECT(CONCATENATE("'2018-06'!G",TEXT(MATCH($C10,'2018-06'!$C$2:$C$100,0)+1,0)))="",INDIRECT(CONCATENATE("'2018-05'!G",TEXT(MATCH($C10,'2018-05'!$C$2:$C$100,0)+1,0)))="",AND(INDIRECT(CONCATENATE("'2018-06'!G",TEXT(MATCH($C10,'2018-06'!$C$2:$C$100,0)+1,0)))="",INDIRECT(CONCATENATE("'2018-05'!G",TEXT(MATCH($C10,'2018-05'!$C$2:$C$100,0)+1,0)))="")),"Н/Д",INDIRECT(CONCATENATE("'2018-06'!G",TEXT(MATCH($C10,'2018-06'!$C$2:$C$100,0)+1,0)))-INDIRECT(CONCATENATE("'2018-05'!G",TEXT(MATCH($C10,'2018-05'!$C$2:$C$100,0)+1,0))))</f>
        <v>9972727957.2900009</v>
      </c>
      <c r="H10" s="17">
        <f ca="1">IF(OR(INDIRECT(CONCATENATE("'2018-06'!H",TEXT(MATCH($C10,'2018-06'!$C$2:$C$100,0)+1,0)))="",INDIRECT(CONCATENATE("'2018-05'!H",TEXT(MATCH($C10,'2018-05'!$C$2:$C$100,0)+1,0)))="",AND(INDIRECT(CONCATENATE("'2018-06'!H",TEXT(MATCH($C10,'2018-06'!$C$2:$C$100,0)+1,0)))="",INDIRECT(CONCATENATE("'2018-05'!H",TEXT(MATCH($C10,'2018-05'!$C$2:$C$100,0)+1,0)))="")),"Н/Д",INDIRECT(CONCATENATE("'2018-06'!H",TEXT(MATCH($C10,'2018-06'!$C$2:$C$100,0)+1,0)))-INDIRECT(CONCATENATE("'2018-05'!H",TEXT(MATCH($C10,'2018-05'!$C$2:$C$100,0)+1,0))))</f>
        <v>3232225091.2999992</v>
      </c>
      <c r="I10" s="17">
        <f ca="1">IF(OR(INDIRECT(CONCATENATE("'2018-06'!I",TEXT(MATCH($C10,'2018-06'!$C$2:$C$100,0)+1,0)))="",INDIRECT(CONCATENATE("'2018-05'!I",TEXT(MATCH($C10,'2018-05'!$C$2:$C$100,0)+1,0)))="",AND(INDIRECT(CONCATENATE("'2018-06'!I",TEXT(MATCH($C10,'2018-06'!$C$2:$C$100,0)+1,0)))="",INDIRECT(CONCATENATE("'2018-05'!I",TEXT(MATCH($C10,'2018-05'!$C$2:$C$100,0)+1,0)))="")),"Н/Д",INDIRECT(CONCATENATE("'2018-06'!I",TEXT(MATCH($C10,'2018-06'!$C$2:$C$100,0)+1,0)))-INDIRECT(CONCATENATE("'2018-05'!I",TEXT(MATCH($C10,'2018-05'!$C$2:$C$100,0)+1,0))))</f>
        <v>309050776.75999999</v>
      </c>
      <c r="J10" s="17" t="str">
        <f ca="1">IF(OR(INDIRECT(CONCATENATE("'2018-06'!J",TEXT(MATCH($C10,'2018-06'!$C$2:$C$100,0)+1,0)))="",INDIRECT(CONCATENATE("'2018-05'!J",TEXT(MATCH($C10,'2018-05'!$C$2:$C$100,0)+1,0)))="",AND(INDIRECT(CONCATENATE("'2018-06'!J",TEXT(MATCH($C10,'2018-06'!$C$2:$C$100,0)+1,0)))="",INDIRECT(CONCATENATE("'2018-05'!J",TEXT(MATCH($C10,'2018-05'!$C$2:$C$100,0)+1,0)))="")),"Н/Д",INDIRECT(CONCATENATE("'2018-06'!J",TEXT(MATCH($C10,'2018-06'!$C$2:$C$100,0)+1,0)))-INDIRECT(CONCATENATE("'2018-05'!J",TEXT(MATCH($C10,'2018-05'!$C$2:$C$100,0)+1,0))))</f>
        <v>Н/Д</v>
      </c>
      <c r="K10" s="17">
        <f ca="1">IF(OR(INDIRECT(CONCATENATE("'2018-06'!K",TEXT(MATCH($C10,'2018-06'!$C$2:$C$100,0)+1,0)))="",INDIRECT(CONCATENATE("'2018-05'!K",TEXT(MATCH($C10,'2018-05'!$C$2:$C$100,0)+1,0)))="",AND(INDIRECT(CONCATENATE("'2018-06'!K",TEXT(MATCH($C10,'2018-06'!$C$2:$C$100,0)+1,0)))="",INDIRECT(CONCATENATE("'2018-05'!K",TEXT(MATCH($C10,'2018-05'!$C$2:$C$100,0)+1,0)))="")),"Н/Д",INDIRECT(CONCATENATE("'2018-06'!K",TEXT(MATCH($C10,'2018-06'!$C$2:$C$100,0)+1,0)))-INDIRECT(CONCATENATE("'2018-05'!K",TEXT(MATCH($C10,'2018-05'!$C$2:$C$100,0)+1,0))))</f>
        <v>295153132.53999996</v>
      </c>
      <c r="L10" s="17">
        <f ca="1">IF(OR(INDIRECT(CONCATENATE("'2018-06'!L",TEXT(MATCH($C10,'2018-06'!$C$2:$C$100,0)+1,0)))="",INDIRECT(CONCATENATE("'2018-05'!L",TEXT(MATCH($C10,'2018-05'!$C$2:$C$100,0)+1,0)))="",AND(INDIRECT(CONCATENATE("'2018-06'!L",TEXT(MATCH($C10,'2018-06'!$C$2:$C$100,0)+1,0)))="",INDIRECT(CONCATENATE("'2018-05'!L",TEXT(MATCH($C10,'2018-05'!$C$2:$C$100,0)+1,0)))="")),"Н/Д",INDIRECT(CONCATENATE("'2018-06'!L",TEXT(MATCH($C10,'2018-06'!$C$2:$C$100,0)+1,0)))-INDIRECT(CONCATENATE("'2018-05'!L",TEXT(MATCH($C10,'2018-05'!$C$2:$C$100,0)+1,0))))</f>
        <v>2164092279.8500004</v>
      </c>
      <c r="M10" s="17">
        <f ca="1">IF(OR(INDIRECT(CONCATENATE("'2018-06'!M",TEXT(MATCH($C10,'2018-06'!$C$2:$C$100,0)+1,0)))="",INDIRECT(CONCATENATE("'2018-05'!M",TEXT(MATCH($C10,'2018-05'!$C$2:$C$100,0)+1,0)))="",AND(INDIRECT(CONCATENATE("'2018-06'!M",TEXT(MATCH($C10,'2018-06'!$C$2:$C$100,0)+1,0)))="",INDIRECT(CONCATENATE("'2018-05'!M",TEXT(MATCH($C10,'2018-05'!$C$2:$C$100,0)+1,0)))="")),"Н/Д",INDIRECT(CONCATENATE("'2018-06'!M",TEXT(MATCH($C10,'2018-06'!$C$2:$C$100,0)+1,0)))-INDIRECT(CONCATENATE("'2018-05'!M",TEXT(MATCH($C10,'2018-05'!$C$2:$C$100,0)+1,0))))</f>
        <v>609860467.72999954</v>
      </c>
      <c r="N10" s="17">
        <f ca="1">IF(OR(INDIRECT(CONCATENATE("'2018-06'!N",TEXT(MATCH($C10,'2018-06'!$C$2:$C$100,0)+1,0)))="",INDIRECT(CONCATENATE("'2018-05'!N",TEXT(MATCH($C10,'2018-05'!$C$2:$C$100,0)+1,0)))="",AND(INDIRECT(CONCATENATE("'2018-06'!N",TEXT(MATCH($C10,'2018-06'!$C$2:$C$100,0)+1,0)))="",INDIRECT(CONCATENATE("'2018-05'!N",TEXT(MATCH($C10,'2018-05'!$C$2:$C$100,0)+1,0)))="")),"Н/Д",INDIRECT(CONCATENATE("'2018-06'!N",TEXT(MATCH($C10,'2018-06'!$C$2:$C$100,0)+1,0)))-INDIRECT(CONCATENATE("'2018-05'!NE",TEXT(MATCH($C10,'2018-05'!$C$2:$C$100,0)+1,0))))</f>
        <v>151572049.69999999</v>
      </c>
      <c r="O10" s="17">
        <f ca="1">IF(OR(INDIRECT(CONCATENATE("'2018-06'!O",TEXT(MATCH($C10,'2018-06'!$C$2:$C$100,0)+1,0)))="",INDIRECT(CONCATENATE("'2018-05'!O",TEXT(MATCH($C10,'2018-05'!$C$2:$C$100,0)+1,0)))="",AND(INDIRECT(CONCATENATE("'2018-06'!O",TEXT(MATCH($C10,'2018-06'!$C$2:$C$100,0)+1,0)))="",INDIRECT(CONCATENATE("'2018-05'!O",TEXT(MATCH($C10,'2018-05'!$C$2:$C$100,0)+1,0)))="")),"Н/Д",INDIRECT(CONCATENATE("'2018-06'!O",TEXT(MATCH($C10,'2018-06'!$C$2:$C$100,0)+1,0)))-INDIRECT(CONCATENATE("'2018-05'!O",TEXT(MATCH($C10,'2018-05'!$C$2:$C$100,0)+1,0))))</f>
        <v>42393.2</v>
      </c>
      <c r="P10" s="17">
        <f ca="1">IF(OR(INDIRECT(CONCATENATE("'2018-06'!P",TEXT(MATCH($C10,'2018-06'!$C$2:$C$100,0)+1,0)))="",INDIRECT(CONCATENATE("'2018-05'!P",TEXT(MATCH($C10,'2018-05'!$C$2:$C$100,0)+1,0)))="",AND(INDIRECT(CONCATENATE("'2018-06'!P",TEXT(MATCH($C10,'2018-06'!$C$2:$C$100,0)+1,0)))="",INDIRECT(CONCATENATE("'2018-05'!P",TEXT(MATCH($C10,'2018-05'!$C$2:$C$100,0)+1,0)))="")),"Н/Д",INDIRECT(CONCATENATE("'2018-06'!P",TEXT(MATCH($C10,'2018-06'!$C$2:$C$100,0)+1,0)))-INDIRECT(CONCATENATE("'2018-05'!P",TEXT(MATCH($C10,'2018-05'!$C$2:$C$100,0)+1,0))))</f>
        <v>86841158.639999986</v>
      </c>
      <c r="Q10" s="17">
        <f ca="1">IF(OR(INDIRECT(CONCATENATE("'2018-06'!Q",TEXT(MATCH($C10,'2018-06'!$C$2:$C$100,0)+1,0)))="",INDIRECT(CONCATENATE("'2018-05'!Q",TEXT(MATCH($C10,'2018-05'!$C$2:$C$100,0)+1,0)))="",AND(INDIRECT(CONCATENATE("'2018-06'!Q",TEXT(MATCH($C10,'2018-06'!$C$2:$C$100,0)+1,0)))="",INDIRECT(CONCATENATE("'2018-05'!Q",TEXT(MATCH($C10,'2018-05'!$C$2:$C$100,0)+1,0)))="")),"Н/Д",INDIRECT(CONCATENATE("'2018-06'!Q",TEXT(MATCH($C10,'2018-06'!$C$2:$C$100,0)+1,0)))-INDIRECT(CONCATENATE("'2018-05'!Q",TEXT(MATCH($C10,'2018-05'!$C$2:$C$100,0)+1,0))))</f>
        <v>299069168.14999998</v>
      </c>
      <c r="R10" s="17">
        <f ca="1">IF(OR(INDIRECT(CONCATENATE("'2018-06'!R",TEXT(MATCH($C10,'2018-06'!$C$2:$C$100,0)+1,0)))="",INDIRECT(CONCATENATE("'2018-05'!R",TEXT(MATCH($C10,'2018-05'!$C$2:$C$100,0)+1,0)))="",AND(INDIRECT(CONCATENATE("'2018-06'!R",TEXT(MATCH($C10,'2018-06'!$C$2:$C$100,0)+1,0)))="",INDIRECT(CONCATENATE("'2018-05'!R",TEXT(MATCH($C10,'2018-05'!$C$2:$C$100,0)+1,0)))="")),"Н/Д",INDIRECT(CONCATENATE("'2018-06'!R",TEXT(MATCH($C10,'2018-06'!$C$2:$C$100,0)+1,0)))-INDIRECT(CONCATENATE("'2018-05'!R",TEXT(MATCH($C10,'2018-05'!$C$2:$C$100,0)+1,0))))</f>
        <v>44925159.659999967</v>
      </c>
      <c r="S10" s="17">
        <f ca="1">IF(OR(INDIRECT(CONCATENATE("'2018-06'!S",TEXT(MATCH($C10,'2018-06'!$C$2:$C$100,0)+1,0)))="",INDIRECT(CONCATENATE("'2018-05'!S",TEXT(MATCH($C10,'2018-05'!$C$2:$C$100,0)+1,0)))="",AND(INDIRECT(CONCATENATE("'2018-06'!S",TEXT(MATCH($C10,'2018-06'!$C$2:$C$100,0)+1,0)))="",INDIRECT(CONCATENATE("'2018-05'!S",TEXT(MATCH($C10,'2018-05'!$C$2:$C$100,0)+1,0)))="")),"Н/Д",INDIRECT(CONCATENATE("'2018-06'!S",TEXT(MATCH($C10,'2018-06'!$C$2:$C$100,0)+1,0)))-INDIRECT(CONCATENATE("'2018-05'!S",TEXT(MATCH($C10,'2018-05'!$C$2:$C$100,0)+1,0))))</f>
        <v>11224</v>
      </c>
      <c r="T10" s="17">
        <f ca="1">IF(OR(INDIRECT(CONCATENATE("'2018-06'!T",TEXT(MATCH($C10,'2018-06'!$C$2:$C$100,0)+1,0)))="",INDIRECT(CONCATENATE("'2018-05'!T",TEXT(MATCH($C10,'2018-05'!$C$2:$C$100,0)+1,0)))="",AND(INDIRECT(CONCATENATE("'2018-06'!T",TEXT(MATCH($C10,'2018-06'!$C$2:$C$100,0)+1,0)))="",INDIRECT(CONCATENATE("'2018-05'!T",TEXT(MATCH($C10,'2018-05'!$C$2:$C$100,0)+1,0)))="")),"Н/Д",INDIRECT(CONCATENATE("'2018-06'!T",TEXT(MATCH($C10,'2018-06'!$C$2:$C$100,0)+1,0)))-INDIRECT(CONCATENATE("'2018-05'!T",TEXT(MATCH($C10,'2018-05'!$C$2:$C$100,0)+1,0))))</f>
        <v>59864273.720000029</v>
      </c>
      <c r="U10" s="17">
        <f ca="1">IF(OR(INDIRECT(CONCATENATE("'2018-06'!U",TEXT(MATCH($C10,'2018-06'!$C$2:$C$100,0)+1,0)))="",INDIRECT(CONCATENATE("'2018-05'!U",TEXT(MATCH($C10,'2018-05'!$C$2:$C$100,0)+1,0)))="",AND(INDIRECT(CONCATENATE("'2018-06'!U",TEXT(MATCH($C10,'2018-06'!$C$2:$C$100,0)+1,0)))="",INDIRECT(CONCATENATE("'2018-05'!U",TEXT(MATCH($C10,'2018-05'!$C$2:$C$100,0)+1,0)))="")),"Н/Д",INDIRECT(CONCATENATE("'2018-06'!U",TEXT(MATCH($C10,'2018-06'!$C$2:$C$100,0)+1,0)))-INDIRECT(CONCATENATE("'2018-05'!U",TEXT(MATCH($C10,'2018-05'!$C$2:$C$100,0)+1,0))))</f>
        <v>57921842.710000038</v>
      </c>
      <c r="V10" s="17">
        <f ca="1">IF(OR(INDIRECT(CONCATENATE("'2018-06'!V",TEXT(MATCH($C10,'2018-06'!$C$2:$C$100,0)+1,0)))="",INDIRECT(CONCATENATE("'2018-05'!V",TEXT(MATCH($C10,'2018-05'!$C$2:$C$100,0)+1,0)))="",AND(INDIRECT(CONCATENATE("'2018-06'!V",TEXT(MATCH($C10,'2018-06'!$C$2:$C$100,0)+1,0)))="",INDIRECT(CONCATENATE("'2018-05'!V",TEXT(MATCH($C10,'2018-05'!$C$2:$C$100,0)+1,0)))="")),"Н/Д",INDIRECT(CONCATENATE("'2018-06'!V",TEXT(MATCH($C10,'2018-06'!$C$2:$C$100,0)+1,0)))-INDIRECT(CONCATENATE("'2018-05'!V",TEXT(MATCH($C10,'2018-05'!$C$2:$C$100,0)+1,0))))</f>
        <v>6234454725.0699997</v>
      </c>
      <c r="W10" s="17">
        <f ca="1">IF(OR(INDIRECT(CONCATENATE("'2018-06'!W",TEXT(MATCH($C10,'2018-06'!$C$2:$C$100,0)+1,0)))="",INDIRECT(CONCATENATE("'2018-05'!W",TEXT(MATCH($C10,'2018-05'!$C$2:$C$100,0)+1,0)))="",AND(INDIRECT(CONCATENATE("'2018-06'!W",TEXT(MATCH($C10,'2018-06'!$C$2:$C$100,0)+1,0)))="",INDIRECT(CONCATENATE("'2018-05'!W",TEXT(MATCH($C10,'2018-05'!$C$2:$C$100,0)+1,0)))="")),"Н/Д",INDIRECT(CONCATENATE("'2018-06'!W",TEXT(MATCH($C10,'2018-06'!$C$2:$C$100,0)+1,0)))-INDIRECT(CONCATENATE("'2018-05'!W",TEXT(MATCH($C10,'2018-05'!$C$2:$C$100,0)+1,0))))</f>
        <v>64063891603.290009</v>
      </c>
    </row>
    <row r="11" spans="1:23" x14ac:dyDescent="0.25">
      <c r="A11" s="2" t="s">
        <v>22</v>
      </c>
      <c r="B11" s="2" t="s">
        <v>31</v>
      </c>
      <c r="C11" s="15">
        <v>64000000</v>
      </c>
      <c r="D11" s="2" t="s">
        <v>209</v>
      </c>
      <c r="E11" s="17">
        <f ca="1">IF(OR(INDIRECT(CONCATENATE("'2018-06'!E",TEXT(MATCH($C11,'2018-06'!$C$2:$C$100,0)+1,0)))="",INDIRECT(CONCATENATE("'2018-05'!E",TEXT(MATCH($C11,'2018-05'!$C$2:$C$100,0)+1,0)))="",AND(INDIRECT(CONCATENATE("'2018-06'!E",TEXT(MATCH($C11,'2018-06'!$C$2:$C$100,0)+1,0)))="",INDIRECT(CONCATENATE("'2018-05'!E",TEXT(MATCH($C11,'2018-05'!$C$2:$C$100,0)+1,0)))="")),"Н/Д",INDIRECT(CONCATENATE("'2018-06'!E",TEXT(MATCH($C11,'2018-06'!$C$2:$C$100,0)+1,0)))-INDIRECT(CONCATENATE("'2018-05'!E",TEXT(MATCH($C11,'2018-05'!$C$2:$C$100,0)+1,0))))</f>
        <v>9705626929.0800018</v>
      </c>
      <c r="F11" s="17">
        <f ca="1">IF(OR(INDIRECT(CONCATENATE("'2018-06'!F",TEXT(MATCH($C11,'2018-06'!$C$2:$C$100,0)+1,0)))="",INDIRECT(CONCATENATE("'2018-05'!F",TEXT(MATCH($C11,'2018-05'!$C$2:$C$100,0)+1,0)))="",AND(INDIRECT(CONCATENATE("'2018-06'!F",TEXT(MATCH($C11,'2018-06'!$C$2:$C$100,0)+1,0)))="",INDIRECT(CONCATENATE("'2018-05'!F",TEXT(MATCH($C11,'2018-05'!$C$2:$C$100,0)+1,0)))="")),"Н/Д",INDIRECT(CONCATENATE("'2018-06'!F",TEXT(MATCH($C11,'2018-06'!$C$2:$C$100,0)+1,0)))-INDIRECT(CONCATENATE("'2018-05'!F",TEXT(MATCH($C11,'2018-05'!$C$2:$C$100,0)+1,0))))</f>
        <v>9253861337.2900009</v>
      </c>
      <c r="G11" s="17">
        <f ca="1">IF(OR(INDIRECT(CONCATENATE("'2018-06'!G",TEXT(MATCH($C11,'2018-06'!$C$2:$C$100,0)+1,0)))="",INDIRECT(CONCATENATE("'2018-05'!G",TEXT(MATCH($C11,'2018-05'!$C$2:$C$100,0)+1,0)))="",AND(INDIRECT(CONCATENATE("'2018-06'!G",TEXT(MATCH($C11,'2018-06'!$C$2:$C$100,0)+1,0)))="",INDIRECT(CONCATENATE("'2018-05'!G",TEXT(MATCH($C11,'2018-05'!$C$2:$C$100,0)+1,0)))="")),"Н/Д",INDIRECT(CONCATENATE("'2018-06'!G",TEXT(MATCH($C11,'2018-06'!$C$2:$C$100,0)+1,0)))-INDIRECT(CONCATENATE("'2018-05'!G",TEXT(MATCH($C11,'2018-05'!$C$2:$C$100,0)+1,0))))</f>
        <v>2037836380.2800026</v>
      </c>
      <c r="H11" s="17">
        <f ca="1">IF(OR(INDIRECT(CONCATENATE("'2018-06'!H",TEXT(MATCH($C11,'2018-06'!$C$2:$C$100,0)+1,0)))="",INDIRECT(CONCATENATE("'2018-05'!H",TEXT(MATCH($C11,'2018-05'!$C$2:$C$100,0)+1,0)))="",AND(INDIRECT(CONCATENATE("'2018-06'!H",TEXT(MATCH($C11,'2018-06'!$C$2:$C$100,0)+1,0)))="",INDIRECT(CONCATENATE("'2018-05'!H",TEXT(MATCH($C11,'2018-05'!$C$2:$C$100,0)+1,0)))="")),"Н/Д",INDIRECT(CONCATENATE("'2018-06'!H",TEXT(MATCH($C11,'2018-06'!$C$2:$C$100,0)+1,0)))-INDIRECT(CONCATENATE("'2018-05'!H",TEXT(MATCH($C11,'2018-05'!$C$2:$C$100,0)+1,0))))</f>
        <v>2207216995.96</v>
      </c>
      <c r="I11" s="17">
        <f ca="1">IF(OR(INDIRECT(CONCATENATE("'2018-06'!I",TEXT(MATCH($C11,'2018-06'!$C$2:$C$100,0)+1,0)))="",INDIRECT(CONCATENATE("'2018-05'!I",TEXT(MATCH($C11,'2018-05'!$C$2:$C$100,0)+1,0)))="",AND(INDIRECT(CONCATENATE("'2018-06'!I",TEXT(MATCH($C11,'2018-06'!$C$2:$C$100,0)+1,0)))="",INDIRECT(CONCATENATE("'2018-05'!I",TEXT(MATCH($C11,'2018-05'!$C$2:$C$100,0)+1,0)))="")),"Н/Д",INDIRECT(CONCATENATE("'2018-06'!I",TEXT(MATCH($C11,'2018-06'!$C$2:$C$100,0)+1,0)))-INDIRECT(CONCATENATE("'2018-05'!I",TEXT(MATCH($C11,'2018-05'!$C$2:$C$100,0)+1,0))))</f>
        <v>148804898.92000002</v>
      </c>
      <c r="J11" s="17" t="str">
        <f ca="1">IF(OR(INDIRECT(CONCATENATE("'2018-06'!J",TEXT(MATCH($C11,'2018-06'!$C$2:$C$100,0)+1,0)))="",INDIRECT(CONCATENATE("'2018-05'!J",TEXT(MATCH($C11,'2018-05'!$C$2:$C$100,0)+1,0)))="",AND(INDIRECT(CONCATENATE("'2018-06'!J",TEXT(MATCH($C11,'2018-06'!$C$2:$C$100,0)+1,0)))="",INDIRECT(CONCATENATE("'2018-05'!J",TEXT(MATCH($C11,'2018-05'!$C$2:$C$100,0)+1,0)))="")),"Н/Д",INDIRECT(CONCATENATE("'2018-06'!J",TEXT(MATCH($C11,'2018-06'!$C$2:$C$100,0)+1,0)))-INDIRECT(CONCATENATE("'2018-05'!J",TEXT(MATCH($C11,'2018-05'!$C$2:$C$100,0)+1,0))))</f>
        <v>Н/Д</v>
      </c>
      <c r="K11" s="17">
        <f ca="1">IF(OR(INDIRECT(CONCATENATE("'2018-06'!K",TEXT(MATCH($C11,'2018-06'!$C$2:$C$100,0)+1,0)))="",INDIRECT(CONCATENATE("'2018-05'!K",TEXT(MATCH($C11,'2018-05'!$C$2:$C$100,0)+1,0)))="",AND(INDIRECT(CONCATENATE("'2018-06'!K",TEXT(MATCH($C11,'2018-06'!$C$2:$C$100,0)+1,0)))="",INDIRECT(CONCATENATE("'2018-05'!K",TEXT(MATCH($C11,'2018-05'!$C$2:$C$100,0)+1,0)))="")),"Н/Д",INDIRECT(CONCATENATE("'2018-06'!K",TEXT(MATCH($C11,'2018-06'!$C$2:$C$100,0)+1,0)))-INDIRECT(CONCATENATE("'2018-05'!K",TEXT(MATCH($C11,'2018-05'!$C$2:$C$100,0)+1,0))))</f>
        <v>211694297.64999986</v>
      </c>
      <c r="L11" s="17">
        <f ca="1">IF(OR(INDIRECT(CONCATENATE("'2018-06'!L",TEXT(MATCH($C11,'2018-06'!$C$2:$C$100,0)+1,0)))="",INDIRECT(CONCATENATE("'2018-05'!L",TEXT(MATCH($C11,'2018-05'!$C$2:$C$100,0)+1,0)))="",AND(INDIRECT(CONCATENATE("'2018-06'!L",TEXT(MATCH($C11,'2018-06'!$C$2:$C$100,0)+1,0)))="",INDIRECT(CONCATENATE("'2018-05'!L",TEXT(MATCH($C11,'2018-05'!$C$2:$C$100,0)+1,0)))="")),"Н/Д",INDIRECT(CONCATENATE("'2018-06'!L",TEXT(MATCH($C11,'2018-06'!$C$2:$C$100,0)+1,0)))-INDIRECT(CONCATENATE("'2018-05'!L",TEXT(MATCH($C11,'2018-05'!$C$2:$C$100,0)+1,0))))</f>
        <v>930276213.38000011</v>
      </c>
      <c r="M11" s="17">
        <f ca="1">IF(OR(INDIRECT(CONCATENATE("'2018-06'!M",TEXT(MATCH($C11,'2018-06'!$C$2:$C$100,0)+1,0)))="",INDIRECT(CONCATENATE("'2018-05'!M",TEXT(MATCH($C11,'2018-05'!$C$2:$C$100,0)+1,0)))="",AND(INDIRECT(CONCATENATE("'2018-06'!M",TEXT(MATCH($C11,'2018-06'!$C$2:$C$100,0)+1,0)))="",INDIRECT(CONCATENATE("'2018-05'!M",TEXT(MATCH($C11,'2018-05'!$C$2:$C$100,0)+1,0)))="")),"Н/Д",INDIRECT(CONCATENATE("'2018-06'!M",TEXT(MATCH($C11,'2018-06'!$C$2:$C$100,0)+1,0)))-INDIRECT(CONCATENATE("'2018-05'!M",TEXT(MATCH($C11,'2018-05'!$C$2:$C$100,0)+1,0))))</f>
        <v>218931343.56999993</v>
      </c>
      <c r="N11" s="17">
        <f ca="1">IF(OR(INDIRECT(CONCATENATE("'2018-06'!N",TEXT(MATCH($C11,'2018-06'!$C$2:$C$100,0)+1,0)))="",INDIRECT(CONCATENATE("'2018-05'!N",TEXT(MATCH($C11,'2018-05'!$C$2:$C$100,0)+1,0)))="",AND(INDIRECT(CONCATENATE("'2018-06'!N",TEXT(MATCH($C11,'2018-06'!$C$2:$C$100,0)+1,0)))="",INDIRECT(CONCATENATE("'2018-05'!N",TEXT(MATCH($C11,'2018-05'!$C$2:$C$100,0)+1,0)))="")),"Н/Д",INDIRECT(CONCATENATE("'2018-06'!N",TEXT(MATCH($C11,'2018-06'!$C$2:$C$100,0)+1,0)))-INDIRECT(CONCATENATE("'2018-05'!NE",TEXT(MATCH($C11,'2018-05'!$C$2:$C$100,0)+1,0))))</f>
        <v>100298218.95999999</v>
      </c>
      <c r="O11" s="17">
        <f ca="1">IF(OR(INDIRECT(CONCATENATE("'2018-06'!O",TEXT(MATCH($C11,'2018-06'!$C$2:$C$100,0)+1,0)))="",INDIRECT(CONCATENATE("'2018-05'!O",TEXT(MATCH($C11,'2018-05'!$C$2:$C$100,0)+1,0)))="",AND(INDIRECT(CONCATENATE("'2018-06'!O",TEXT(MATCH($C11,'2018-06'!$C$2:$C$100,0)+1,0)))="",INDIRECT(CONCATENATE("'2018-05'!O",TEXT(MATCH($C11,'2018-05'!$C$2:$C$100,0)+1,0)))="")),"Н/Д",INDIRECT(CONCATENATE("'2018-06'!O",TEXT(MATCH($C11,'2018-06'!$C$2:$C$100,0)+1,0)))-INDIRECT(CONCATENATE("'2018-05'!O",TEXT(MATCH($C11,'2018-05'!$C$2:$C$100,0)+1,0))))</f>
        <v>74521.58</v>
      </c>
      <c r="P11" s="17">
        <f ca="1">IF(OR(INDIRECT(CONCATENATE("'2018-06'!P",TEXT(MATCH($C11,'2018-06'!$C$2:$C$100,0)+1,0)))="",INDIRECT(CONCATENATE("'2018-05'!P",TEXT(MATCH($C11,'2018-05'!$C$2:$C$100,0)+1,0)))="",AND(INDIRECT(CONCATENATE("'2018-06'!P",TEXT(MATCH($C11,'2018-06'!$C$2:$C$100,0)+1,0)))="",INDIRECT(CONCATENATE("'2018-05'!P",TEXT(MATCH($C11,'2018-05'!$C$2:$C$100,0)+1,0)))="")),"Н/Д",INDIRECT(CONCATENATE("'2018-06'!P",TEXT(MATCH($C11,'2018-06'!$C$2:$C$100,0)+1,0)))-INDIRECT(CONCATENATE("'2018-05'!P",TEXT(MATCH($C11,'2018-05'!$C$2:$C$100,0)+1,0))))</f>
        <v>210293916.66000009</v>
      </c>
      <c r="Q11" s="17">
        <f ca="1">IF(OR(INDIRECT(CONCATENATE("'2018-06'!Q",TEXT(MATCH($C11,'2018-06'!$C$2:$C$100,0)+1,0)))="",INDIRECT(CONCATENATE("'2018-05'!Q",TEXT(MATCH($C11,'2018-05'!$C$2:$C$100,0)+1,0)))="",AND(INDIRECT(CONCATENATE("'2018-06'!Q",TEXT(MATCH($C11,'2018-06'!$C$2:$C$100,0)+1,0)))="",INDIRECT(CONCATENATE("'2018-05'!Q",TEXT(MATCH($C11,'2018-05'!$C$2:$C$100,0)+1,0)))="")),"Н/Д",INDIRECT(CONCATENATE("'2018-06'!Q",TEXT(MATCH($C11,'2018-06'!$C$2:$C$100,0)+1,0)))-INDIRECT(CONCATENATE("'2018-05'!Q",TEXT(MATCH($C11,'2018-05'!$C$2:$C$100,0)+1,0))))</f>
        <v>7039888.950000003</v>
      </c>
      <c r="R11" s="17">
        <f ca="1">IF(OR(INDIRECT(CONCATENATE("'2018-06'!R",TEXT(MATCH($C11,'2018-06'!$C$2:$C$100,0)+1,0)))="",INDIRECT(CONCATENATE("'2018-05'!R",TEXT(MATCH($C11,'2018-05'!$C$2:$C$100,0)+1,0)))="",AND(INDIRECT(CONCATENATE("'2018-06'!R",TEXT(MATCH($C11,'2018-06'!$C$2:$C$100,0)+1,0)))="",INDIRECT(CONCATENATE("'2018-05'!R",TEXT(MATCH($C11,'2018-05'!$C$2:$C$100,0)+1,0)))="")),"Н/Д",INDIRECT(CONCATENATE("'2018-06'!R",TEXT(MATCH($C11,'2018-06'!$C$2:$C$100,0)+1,0)))-INDIRECT(CONCATENATE("'2018-05'!R",TEXT(MATCH($C11,'2018-05'!$C$2:$C$100,0)+1,0))))</f>
        <v>3185162904.1800003</v>
      </c>
      <c r="S11" s="17">
        <f ca="1">IF(OR(INDIRECT(CONCATENATE("'2018-06'!S",TEXT(MATCH($C11,'2018-06'!$C$2:$C$100,0)+1,0)))="",INDIRECT(CONCATENATE("'2018-05'!S",TEXT(MATCH($C11,'2018-05'!$C$2:$C$100,0)+1,0)))="",AND(INDIRECT(CONCATENATE("'2018-06'!S",TEXT(MATCH($C11,'2018-06'!$C$2:$C$100,0)+1,0)))="",INDIRECT(CONCATENATE("'2018-05'!S",TEXT(MATCH($C11,'2018-05'!$C$2:$C$100,0)+1,0)))="")),"Н/Д",INDIRECT(CONCATENATE("'2018-06'!S",TEXT(MATCH($C11,'2018-06'!$C$2:$C$100,0)+1,0)))-INDIRECT(CONCATENATE("'2018-05'!S",TEXT(MATCH($C11,'2018-05'!$C$2:$C$100,0)+1,0))))</f>
        <v>52719</v>
      </c>
      <c r="T11" s="17">
        <f ca="1">IF(OR(INDIRECT(CONCATENATE("'2018-06'!T",TEXT(MATCH($C11,'2018-06'!$C$2:$C$100,0)+1,0)))="",INDIRECT(CONCATENATE("'2018-05'!T",TEXT(MATCH($C11,'2018-05'!$C$2:$C$100,0)+1,0)))="",AND(INDIRECT(CONCATENATE("'2018-06'!T",TEXT(MATCH($C11,'2018-06'!$C$2:$C$100,0)+1,0)))="",INDIRECT(CONCATENATE("'2018-05'!T",TEXT(MATCH($C11,'2018-05'!$C$2:$C$100,0)+1,0)))="")),"Н/Д",INDIRECT(CONCATENATE("'2018-06'!T",TEXT(MATCH($C11,'2018-06'!$C$2:$C$100,0)+1,0)))-INDIRECT(CONCATENATE("'2018-05'!T",TEXT(MATCH($C11,'2018-05'!$C$2:$C$100,0)+1,0))))</f>
        <v>56424491.019999981</v>
      </c>
      <c r="U11" s="17">
        <f ca="1">IF(OR(INDIRECT(CONCATENATE("'2018-06'!U",TEXT(MATCH($C11,'2018-06'!$C$2:$C$100,0)+1,0)))="",INDIRECT(CONCATENATE("'2018-05'!U",TEXT(MATCH($C11,'2018-05'!$C$2:$C$100,0)+1,0)))="",AND(INDIRECT(CONCATENATE("'2018-06'!U",TEXT(MATCH($C11,'2018-06'!$C$2:$C$100,0)+1,0)))="",INDIRECT(CONCATENATE("'2018-05'!U",TEXT(MATCH($C11,'2018-05'!$C$2:$C$100,0)+1,0)))="")),"Н/Д",INDIRECT(CONCATENATE("'2018-06'!U",TEXT(MATCH($C11,'2018-06'!$C$2:$C$100,0)+1,0)))-INDIRECT(CONCATENATE("'2018-05'!U",TEXT(MATCH($C11,'2018-05'!$C$2:$C$100,0)+1,0))))</f>
        <v>-4379865.2300000004</v>
      </c>
      <c r="V11" s="17">
        <f ca="1">IF(OR(INDIRECT(CONCATENATE("'2018-06'!V",TEXT(MATCH($C11,'2018-06'!$C$2:$C$100,0)+1,0)))="",INDIRECT(CONCATENATE("'2018-05'!V",TEXT(MATCH($C11,'2018-05'!$C$2:$C$100,0)+1,0)))="",AND(INDIRECT(CONCATENATE("'2018-06'!V",TEXT(MATCH($C11,'2018-06'!$C$2:$C$100,0)+1,0)))="",INDIRECT(CONCATENATE("'2018-05'!V",TEXT(MATCH($C11,'2018-05'!$C$2:$C$100,0)+1,0)))="")),"Н/Д",INDIRECT(CONCATENATE("'2018-06'!V",TEXT(MATCH($C11,'2018-06'!$C$2:$C$100,0)+1,0)))-INDIRECT(CONCATENATE("'2018-05'!V",TEXT(MATCH($C11,'2018-05'!$C$2:$C$100,0)+1,0))))</f>
        <v>451765591.78999996</v>
      </c>
      <c r="W11" s="17">
        <f ca="1">IF(OR(INDIRECT(CONCATENATE("'2018-06'!W",TEXT(MATCH($C11,'2018-06'!$C$2:$C$100,0)+1,0)))="",INDIRECT(CONCATENATE("'2018-05'!W",TEXT(MATCH($C11,'2018-05'!$C$2:$C$100,0)+1,0)))="",AND(INDIRECT(CONCATENATE("'2018-06'!W",TEXT(MATCH($C11,'2018-06'!$C$2:$C$100,0)+1,0)))="",INDIRECT(CONCATENATE("'2018-05'!W",TEXT(MATCH($C11,'2018-05'!$C$2:$C$100,0)+1,0)))="")),"Н/Д",INDIRECT(CONCATENATE("'2018-06'!W",TEXT(MATCH($C11,'2018-06'!$C$2:$C$100,0)+1,0)))-INDIRECT(CONCATENATE("'2018-05'!W",TEXT(MATCH($C11,'2018-05'!$C$2:$C$100,0)+1,0))))</f>
        <v>28640786723.480011</v>
      </c>
    </row>
    <row r="12" spans="1:23" x14ac:dyDescent="0.25">
      <c r="A12" s="2" t="s">
        <v>22</v>
      </c>
      <c r="B12" s="2" t="s">
        <v>32</v>
      </c>
      <c r="C12" s="15">
        <v>8000000</v>
      </c>
      <c r="D12" s="2" t="s">
        <v>209</v>
      </c>
      <c r="E12" s="17">
        <f ca="1">IF(OR(INDIRECT(CONCATENATE("'2018-06'!E",TEXT(MATCH($C12,'2018-06'!$C$2:$C$100,0)+1,0)))="",INDIRECT(CONCATENATE("'2018-05'!E",TEXT(MATCH($C12,'2018-05'!$C$2:$C$100,0)+1,0)))="",AND(INDIRECT(CONCATENATE("'2018-06'!E",TEXT(MATCH($C12,'2018-06'!$C$2:$C$100,0)+1,0)))="",INDIRECT(CONCATENATE("'2018-05'!E",TEXT(MATCH($C12,'2018-05'!$C$2:$C$100,0)+1,0)))="")),"Н/Д",INDIRECT(CONCATENATE("'2018-06'!E",TEXT(MATCH($C12,'2018-06'!$C$2:$C$100,0)+1,0)))-INDIRECT(CONCATENATE("'2018-05'!E",TEXT(MATCH($C12,'2018-05'!$C$2:$C$100,0)+1,0))))</f>
        <v>9649945016.0599976</v>
      </c>
      <c r="F12" s="17">
        <f ca="1">IF(OR(INDIRECT(CONCATENATE("'2018-06'!F",TEXT(MATCH($C12,'2018-06'!$C$2:$C$100,0)+1,0)))="",INDIRECT(CONCATENATE("'2018-05'!F",TEXT(MATCH($C12,'2018-05'!$C$2:$C$100,0)+1,0)))="",AND(INDIRECT(CONCATENATE("'2018-06'!F",TEXT(MATCH($C12,'2018-06'!$C$2:$C$100,0)+1,0)))="",INDIRECT(CONCATENATE("'2018-05'!F",TEXT(MATCH($C12,'2018-05'!$C$2:$C$100,0)+1,0)))="")),"Н/Д",INDIRECT(CONCATENATE("'2018-06'!F",TEXT(MATCH($C12,'2018-06'!$C$2:$C$100,0)+1,0)))-INDIRECT(CONCATENATE("'2018-05'!F",TEXT(MATCH($C12,'2018-05'!$C$2:$C$100,0)+1,0))))</f>
        <v>8388440420.2500038</v>
      </c>
      <c r="G12" s="17">
        <f ca="1">IF(OR(INDIRECT(CONCATENATE("'2018-06'!G",TEXT(MATCH($C12,'2018-06'!$C$2:$C$100,0)+1,0)))="",INDIRECT(CONCATENATE("'2018-05'!G",TEXT(MATCH($C12,'2018-05'!$C$2:$C$100,0)+1,0)))="",AND(INDIRECT(CONCATENATE("'2018-06'!G",TEXT(MATCH($C12,'2018-06'!$C$2:$C$100,0)+1,0)))="",INDIRECT(CONCATENATE("'2018-05'!G",TEXT(MATCH($C12,'2018-05'!$C$2:$C$100,0)+1,0)))="")),"Н/Д",INDIRECT(CONCATENATE("'2018-06'!G",TEXT(MATCH($C12,'2018-06'!$C$2:$C$100,0)+1,0)))-INDIRECT(CONCATENATE("'2018-05'!G",TEXT(MATCH($C12,'2018-05'!$C$2:$C$100,0)+1,0))))</f>
        <v>1968182182.1200008</v>
      </c>
      <c r="H12" s="17">
        <f ca="1">IF(OR(INDIRECT(CONCATENATE("'2018-06'!H",TEXT(MATCH($C12,'2018-06'!$C$2:$C$100,0)+1,0)))="",INDIRECT(CONCATENATE("'2018-05'!H",TEXT(MATCH($C12,'2018-05'!$C$2:$C$100,0)+1,0)))="",AND(INDIRECT(CONCATENATE("'2018-06'!H",TEXT(MATCH($C12,'2018-06'!$C$2:$C$100,0)+1,0)))="",INDIRECT(CONCATENATE("'2018-05'!H",TEXT(MATCH($C12,'2018-05'!$C$2:$C$100,0)+1,0)))="")),"Н/Д",INDIRECT(CONCATENATE("'2018-06'!H",TEXT(MATCH($C12,'2018-06'!$C$2:$C$100,0)+1,0)))-INDIRECT(CONCATENATE("'2018-05'!H",TEXT(MATCH($C12,'2018-05'!$C$2:$C$100,0)+1,0))))</f>
        <v>3063725218.1700001</v>
      </c>
      <c r="I12" s="17">
        <f ca="1">IF(OR(INDIRECT(CONCATENATE("'2018-06'!I",TEXT(MATCH($C12,'2018-06'!$C$2:$C$100,0)+1,0)))="",INDIRECT(CONCATENATE("'2018-05'!I",TEXT(MATCH($C12,'2018-05'!$C$2:$C$100,0)+1,0)))="",AND(INDIRECT(CONCATENATE("'2018-06'!I",TEXT(MATCH($C12,'2018-06'!$C$2:$C$100,0)+1,0)))="",INDIRECT(CONCATENATE("'2018-05'!I",TEXT(MATCH($C12,'2018-05'!$C$2:$C$100,0)+1,0)))="")),"Н/Д",INDIRECT(CONCATENATE("'2018-06'!I",TEXT(MATCH($C12,'2018-06'!$C$2:$C$100,0)+1,0)))-INDIRECT(CONCATENATE("'2018-05'!I",TEXT(MATCH($C12,'2018-05'!$C$2:$C$100,0)+1,0))))</f>
        <v>721692736.48000002</v>
      </c>
      <c r="J12" s="17" t="str">
        <f ca="1">IF(OR(INDIRECT(CONCATENATE("'2018-06'!J",TEXT(MATCH($C12,'2018-06'!$C$2:$C$100,0)+1,0)))="",INDIRECT(CONCATENATE("'2018-05'!J",TEXT(MATCH($C12,'2018-05'!$C$2:$C$100,0)+1,0)))="",AND(INDIRECT(CONCATENATE("'2018-06'!J",TEXT(MATCH($C12,'2018-06'!$C$2:$C$100,0)+1,0)))="",INDIRECT(CONCATENATE("'2018-05'!J",TEXT(MATCH($C12,'2018-05'!$C$2:$C$100,0)+1,0)))="")),"Н/Д",INDIRECT(CONCATENATE("'2018-06'!J",TEXT(MATCH($C12,'2018-06'!$C$2:$C$100,0)+1,0)))-INDIRECT(CONCATENATE("'2018-05'!J",TEXT(MATCH($C12,'2018-05'!$C$2:$C$100,0)+1,0))))</f>
        <v>Н/Д</v>
      </c>
      <c r="K12" s="17">
        <f ca="1">IF(OR(INDIRECT(CONCATENATE("'2018-06'!K",TEXT(MATCH($C12,'2018-06'!$C$2:$C$100,0)+1,0)))="",INDIRECT(CONCATENATE("'2018-05'!K",TEXT(MATCH($C12,'2018-05'!$C$2:$C$100,0)+1,0)))="",AND(INDIRECT(CONCATENATE("'2018-06'!K",TEXT(MATCH($C12,'2018-06'!$C$2:$C$100,0)+1,0)))="",INDIRECT(CONCATENATE("'2018-05'!K",TEXT(MATCH($C12,'2018-05'!$C$2:$C$100,0)+1,0)))="")),"Н/Д",INDIRECT(CONCATENATE("'2018-06'!K",TEXT(MATCH($C12,'2018-06'!$C$2:$C$100,0)+1,0)))-INDIRECT(CONCATENATE("'2018-05'!K",TEXT(MATCH($C12,'2018-05'!$C$2:$C$100,0)+1,0))))</f>
        <v>344878121.82999992</v>
      </c>
      <c r="L12" s="17">
        <f ca="1">IF(OR(INDIRECT(CONCATENATE("'2018-06'!L",TEXT(MATCH($C12,'2018-06'!$C$2:$C$100,0)+1,0)))="",INDIRECT(CONCATENATE("'2018-05'!L",TEXT(MATCH($C12,'2018-05'!$C$2:$C$100,0)+1,0)))="",AND(INDIRECT(CONCATENATE("'2018-06'!L",TEXT(MATCH($C12,'2018-06'!$C$2:$C$100,0)+1,0)))="",INDIRECT(CONCATENATE("'2018-05'!L",TEXT(MATCH($C12,'2018-05'!$C$2:$C$100,0)+1,0)))="")),"Н/Д",INDIRECT(CONCATENATE("'2018-06'!L",TEXT(MATCH($C12,'2018-06'!$C$2:$C$100,0)+1,0)))-INDIRECT(CONCATENATE("'2018-05'!L",TEXT(MATCH($C12,'2018-05'!$C$2:$C$100,0)+1,0))))</f>
        <v>1660750521.5300007</v>
      </c>
      <c r="M12" s="17">
        <f ca="1">IF(OR(INDIRECT(CONCATENATE("'2018-06'!M",TEXT(MATCH($C12,'2018-06'!$C$2:$C$100,0)+1,0)))="",INDIRECT(CONCATENATE("'2018-05'!M",TEXT(MATCH($C12,'2018-05'!$C$2:$C$100,0)+1,0)))="",AND(INDIRECT(CONCATENATE("'2018-06'!M",TEXT(MATCH($C12,'2018-06'!$C$2:$C$100,0)+1,0)))="",INDIRECT(CONCATENATE("'2018-05'!M",TEXT(MATCH($C12,'2018-05'!$C$2:$C$100,0)+1,0)))="")),"Н/Д",INDIRECT(CONCATENATE("'2018-06'!M",TEXT(MATCH($C12,'2018-06'!$C$2:$C$100,0)+1,0)))-INDIRECT(CONCATENATE("'2018-05'!M",TEXT(MATCH($C12,'2018-05'!$C$2:$C$100,0)+1,0))))</f>
        <v>143997034.97000003</v>
      </c>
      <c r="N12" s="17">
        <f ca="1">IF(OR(INDIRECT(CONCATENATE("'2018-06'!N",TEXT(MATCH($C12,'2018-06'!$C$2:$C$100,0)+1,0)))="",INDIRECT(CONCATENATE("'2018-05'!N",TEXT(MATCH($C12,'2018-05'!$C$2:$C$100,0)+1,0)))="",AND(INDIRECT(CONCATENATE("'2018-06'!N",TEXT(MATCH($C12,'2018-06'!$C$2:$C$100,0)+1,0)))="",INDIRECT(CONCATENATE("'2018-05'!N",TEXT(MATCH($C12,'2018-05'!$C$2:$C$100,0)+1,0)))="")),"Н/Д",INDIRECT(CONCATENATE("'2018-06'!N",TEXT(MATCH($C12,'2018-06'!$C$2:$C$100,0)+1,0)))-INDIRECT(CONCATENATE("'2018-05'!NE",TEXT(MATCH($C12,'2018-05'!$C$2:$C$100,0)+1,0))))</f>
        <v>218177948.53</v>
      </c>
      <c r="O12" s="17">
        <f ca="1">IF(OR(INDIRECT(CONCATENATE("'2018-06'!O",TEXT(MATCH($C12,'2018-06'!$C$2:$C$100,0)+1,0)))="",INDIRECT(CONCATENATE("'2018-05'!O",TEXT(MATCH($C12,'2018-05'!$C$2:$C$100,0)+1,0)))="",AND(INDIRECT(CONCATENATE("'2018-06'!O",TEXT(MATCH($C12,'2018-06'!$C$2:$C$100,0)+1,0)))="",INDIRECT(CONCATENATE("'2018-05'!O",TEXT(MATCH($C12,'2018-05'!$C$2:$C$100,0)+1,0)))="")),"Н/Д",INDIRECT(CONCATENATE("'2018-06'!O",TEXT(MATCH($C12,'2018-06'!$C$2:$C$100,0)+1,0)))-INDIRECT(CONCATENATE("'2018-05'!O",TEXT(MATCH($C12,'2018-05'!$C$2:$C$100,0)+1,0))))</f>
        <v>3526.6600000000035</v>
      </c>
      <c r="P12" s="17">
        <f ca="1">IF(OR(INDIRECT(CONCATENATE("'2018-06'!P",TEXT(MATCH($C12,'2018-06'!$C$2:$C$100,0)+1,0)))="",INDIRECT(CONCATENATE("'2018-05'!P",TEXT(MATCH($C12,'2018-05'!$C$2:$C$100,0)+1,0)))="",AND(INDIRECT(CONCATENATE("'2018-06'!P",TEXT(MATCH($C12,'2018-06'!$C$2:$C$100,0)+1,0)))="",INDIRECT(CONCATENATE("'2018-05'!P",TEXT(MATCH($C12,'2018-05'!$C$2:$C$100,0)+1,0)))="")),"Н/Д",INDIRECT(CONCATENATE("'2018-06'!P",TEXT(MATCH($C12,'2018-06'!$C$2:$C$100,0)+1,0)))-INDIRECT(CONCATENATE("'2018-05'!P",TEXT(MATCH($C12,'2018-05'!$C$2:$C$100,0)+1,0))))</f>
        <v>173079336.00999999</v>
      </c>
      <c r="Q12" s="17">
        <f ca="1">IF(OR(INDIRECT(CONCATENATE("'2018-06'!Q",TEXT(MATCH($C12,'2018-06'!$C$2:$C$100,0)+1,0)))="",INDIRECT(CONCATENATE("'2018-05'!Q",TEXT(MATCH($C12,'2018-05'!$C$2:$C$100,0)+1,0)))="",AND(INDIRECT(CONCATENATE("'2018-06'!Q",TEXT(MATCH($C12,'2018-06'!$C$2:$C$100,0)+1,0)))="",INDIRECT(CONCATENATE("'2018-05'!Q",TEXT(MATCH($C12,'2018-05'!$C$2:$C$100,0)+1,0)))="")),"Н/Д",INDIRECT(CONCATENATE("'2018-06'!Q",TEXT(MATCH($C12,'2018-06'!$C$2:$C$100,0)+1,0)))-INDIRECT(CONCATENATE("'2018-05'!Q",TEXT(MATCH($C12,'2018-05'!$C$2:$C$100,0)+1,0))))</f>
        <v>46548008.329999983</v>
      </c>
      <c r="R12" s="17">
        <f ca="1">IF(OR(INDIRECT(CONCATENATE("'2018-06'!R",TEXT(MATCH($C12,'2018-06'!$C$2:$C$100,0)+1,0)))="",INDIRECT(CONCATENATE("'2018-05'!R",TEXT(MATCH($C12,'2018-05'!$C$2:$C$100,0)+1,0)))="",AND(INDIRECT(CONCATENATE("'2018-06'!R",TEXT(MATCH($C12,'2018-06'!$C$2:$C$100,0)+1,0)))="",INDIRECT(CONCATENATE("'2018-05'!R",TEXT(MATCH($C12,'2018-05'!$C$2:$C$100,0)+1,0)))="")),"Н/Д",INDIRECT(CONCATENATE("'2018-06'!R",TEXT(MATCH($C12,'2018-06'!$C$2:$C$100,0)+1,0)))-INDIRECT(CONCATENATE("'2018-05'!R",TEXT(MATCH($C12,'2018-05'!$C$2:$C$100,0)+1,0))))</f>
        <v>94631624.830000013</v>
      </c>
      <c r="S12" s="17">
        <f ca="1">IF(OR(INDIRECT(CONCATENATE("'2018-06'!S",TEXT(MATCH($C12,'2018-06'!$C$2:$C$100,0)+1,0)))="",INDIRECT(CONCATENATE("'2018-05'!S",TEXT(MATCH($C12,'2018-05'!$C$2:$C$100,0)+1,0)))="",AND(INDIRECT(CONCATENATE("'2018-06'!S",TEXT(MATCH($C12,'2018-06'!$C$2:$C$100,0)+1,0)))="",INDIRECT(CONCATENATE("'2018-05'!S",TEXT(MATCH($C12,'2018-05'!$C$2:$C$100,0)+1,0)))="")),"Н/Д",INDIRECT(CONCATENATE("'2018-06'!S",TEXT(MATCH($C12,'2018-06'!$C$2:$C$100,0)+1,0)))-INDIRECT(CONCATENATE("'2018-05'!S",TEXT(MATCH($C12,'2018-05'!$C$2:$C$100,0)+1,0))))</f>
        <v>690836.18000000017</v>
      </c>
      <c r="T12" s="17">
        <f ca="1">IF(OR(INDIRECT(CONCATENATE("'2018-06'!T",TEXT(MATCH($C12,'2018-06'!$C$2:$C$100,0)+1,0)))="",INDIRECT(CONCATENATE("'2018-05'!T",TEXT(MATCH($C12,'2018-05'!$C$2:$C$100,0)+1,0)))="",AND(INDIRECT(CONCATENATE("'2018-06'!T",TEXT(MATCH($C12,'2018-06'!$C$2:$C$100,0)+1,0)))="",INDIRECT(CONCATENATE("'2018-05'!T",TEXT(MATCH($C12,'2018-05'!$C$2:$C$100,0)+1,0)))="")),"Н/Д",INDIRECT(CONCATENATE("'2018-06'!T",TEXT(MATCH($C12,'2018-06'!$C$2:$C$100,0)+1,0)))-INDIRECT(CONCATENATE("'2018-05'!T",TEXT(MATCH($C12,'2018-05'!$C$2:$C$100,0)+1,0))))</f>
        <v>91002972.560000002</v>
      </c>
      <c r="U12" s="17">
        <f ca="1">IF(OR(INDIRECT(CONCATENATE("'2018-06'!U",TEXT(MATCH($C12,'2018-06'!$C$2:$C$100,0)+1,0)))="",INDIRECT(CONCATENATE("'2018-05'!U",TEXT(MATCH($C12,'2018-05'!$C$2:$C$100,0)+1,0)))="",AND(INDIRECT(CONCATENATE("'2018-06'!U",TEXT(MATCH($C12,'2018-06'!$C$2:$C$100,0)+1,0)))="",INDIRECT(CONCATENATE("'2018-05'!U",TEXT(MATCH($C12,'2018-05'!$C$2:$C$100,0)+1,0)))="")),"Н/Д",INDIRECT(CONCATENATE("'2018-06'!U",TEXT(MATCH($C12,'2018-06'!$C$2:$C$100,0)+1,0)))-INDIRECT(CONCATENATE("'2018-05'!U",TEXT(MATCH($C12,'2018-05'!$C$2:$C$100,0)+1,0))))</f>
        <v>5021444.9799999967</v>
      </c>
      <c r="V12" s="17">
        <f ca="1">IF(OR(INDIRECT(CONCATENATE("'2018-06'!V",TEXT(MATCH($C12,'2018-06'!$C$2:$C$100,0)+1,0)))="",INDIRECT(CONCATENATE("'2018-05'!V",TEXT(MATCH($C12,'2018-05'!$C$2:$C$100,0)+1,0)))="",AND(INDIRECT(CONCATENATE("'2018-06'!V",TEXT(MATCH($C12,'2018-06'!$C$2:$C$100,0)+1,0)))="",INDIRECT(CONCATENATE("'2018-05'!V",TEXT(MATCH($C12,'2018-05'!$C$2:$C$100,0)+1,0)))="")),"Н/Д",INDIRECT(CONCATENATE("'2018-06'!V",TEXT(MATCH($C12,'2018-06'!$C$2:$C$100,0)+1,0)))-INDIRECT(CONCATENATE("'2018-05'!V",TEXT(MATCH($C12,'2018-05'!$C$2:$C$100,0)+1,0))))</f>
        <v>1261504595.8100004</v>
      </c>
      <c r="W12" s="17">
        <f ca="1">IF(OR(INDIRECT(CONCATENATE("'2018-06'!W",TEXT(MATCH($C12,'2018-06'!$C$2:$C$100,0)+1,0)))="",INDIRECT(CONCATENATE("'2018-05'!W",TEXT(MATCH($C12,'2018-05'!$C$2:$C$100,0)+1,0)))="",AND(INDIRECT(CONCATENATE("'2018-06'!W",TEXT(MATCH($C12,'2018-06'!$C$2:$C$100,0)+1,0)))="",INDIRECT(CONCATENATE("'2018-05'!W",TEXT(MATCH($C12,'2018-05'!$C$2:$C$100,0)+1,0)))="")),"Н/Д",INDIRECT(CONCATENATE("'2018-06'!W",TEXT(MATCH($C12,'2018-06'!$C$2:$C$100,0)+1,0)))-INDIRECT(CONCATENATE("'2018-05'!W",TEXT(MATCH($C12,'2018-05'!$C$2:$C$100,0)+1,0))))</f>
        <v>27658417390.139999</v>
      </c>
    </row>
    <row r="13" spans="1:23" x14ac:dyDescent="0.25">
      <c r="A13" s="2" t="s">
        <v>22</v>
      </c>
      <c r="B13" s="2" t="s">
        <v>33</v>
      </c>
      <c r="C13" s="15">
        <v>77000000</v>
      </c>
      <c r="D13" s="2" t="s">
        <v>209</v>
      </c>
      <c r="E13" s="17">
        <f ca="1">IF(OR(INDIRECT(CONCATENATE("'2018-06'!E",TEXT(MATCH($C13,'2018-06'!$C$2:$C$100,0)+1,0)))="",INDIRECT(CONCATENATE("'2018-05'!E",TEXT(MATCH($C13,'2018-05'!$C$2:$C$100,0)+1,0)))="",AND(INDIRECT(CONCATENATE("'2018-06'!E",TEXT(MATCH($C13,'2018-06'!$C$2:$C$100,0)+1,0)))="",INDIRECT(CONCATENATE("'2018-05'!E",TEXT(MATCH($C13,'2018-05'!$C$2:$C$100,0)+1,0)))="")),"Н/Д",INDIRECT(CONCATENATE("'2018-06'!E",TEXT(MATCH($C13,'2018-06'!$C$2:$C$100,0)+1,0)))-INDIRECT(CONCATENATE("'2018-05'!E",TEXT(MATCH($C13,'2018-05'!$C$2:$C$100,0)+1,0))))</f>
        <v>2686973995.8999996</v>
      </c>
      <c r="F13" s="17">
        <f ca="1">IF(OR(INDIRECT(CONCATENATE("'2018-06'!F",TEXT(MATCH($C13,'2018-06'!$C$2:$C$100,0)+1,0)))="",INDIRECT(CONCATENATE("'2018-05'!F",TEXT(MATCH($C13,'2018-05'!$C$2:$C$100,0)+1,0)))="",AND(INDIRECT(CONCATENATE("'2018-06'!F",TEXT(MATCH($C13,'2018-06'!$C$2:$C$100,0)+1,0)))="",INDIRECT(CONCATENATE("'2018-05'!F",TEXT(MATCH($C13,'2018-05'!$C$2:$C$100,0)+1,0)))="")),"Н/Д",INDIRECT(CONCATENATE("'2018-06'!F",TEXT(MATCH($C13,'2018-06'!$C$2:$C$100,0)+1,0)))-INDIRECT(CONCATENATE("'2018-05'!F",TEXT(MATCH($C13,'2018-05'!$C$2:$C$100,0)+1,0))))</f>
        <v>1092433088.9400001</v>
      </c>
      <c r="G13" s="17">
        <f ca="1">IF(OR(INDIRECT(CONCATENATE("'2018-06'!G",TEXT(MATCH($C13,'2018-06'!$C$2:$C$100,0)+1,0)))="",INDIRECT(CONCATENATE("'2018-05'!G",TEXT(MATCH($C13,'2018-05'!$C$2:$C$100,0)+1,0)))="",AND(INDIRECT(CONCATENATE("'2018-06'!G",TEXT(MATCH($C13,'2018-06'!$C$2:$C$100,0)+1,0)))="",INDIRECT(CONCATENATE("'2018-05'!G",TEXT(MATCH($C13,'2018-05'!$C$2:$C$100,0)+1,0)))="")),"Н/Д",INDIRECT(CONCATENATE("'2018-06'!G",TEXT(MATCH($C13,'2018-06'!$C$2:$C$100,0)+1,0)))-INDIRECT(CONCATENATE("'2018-05'!G",TEXT(MATCH($C13,'2018-05'!$C$2:$C$100,0)+1,0))))</f>
        <v>307452651.8599999</v>
      </c>
      <c r="H13" s="17">
        <f ca="1">IF(OR(INDIRECT(CONCATENATE("'2018-06'!H",TEXT(MATCH($C13,'2018-06'!$C$2:$C$100,0)+1,0)))="",INDIRECT(CONCATENATE("'2018-05'!H",TEXT(MATCH($C13,'2018-05'!$C$2:$C$100,0)+1,0)))="",AND(INDIRECT(CONCATENATE("'2018-06'!H",TEXT(MATCH($C13,'2018-06'!$C$2:$C$100,0)+1,0)))="",INDIRECT(CONCATENATE("'2018-05'!H",TEXT(MATCH($C13,'2018-05'!$C$2:$C$100,0)+1,0)))="")),"Н/Д",INDIRECT(CONCATENATE("'2018-06'!H",TEXT(MATCH($C13,'2018-06'!$C$2:$C$100,0)+1,0)))-INDIRECT(CONCATENATE("'2018-05'!H",TEXT(MATCH($C13,'2018-05'!$C$2:$C$100,0)+1,0))))</f>
        <v>428248688.29999995</v>
      </c>
      <c r="I13" s="17">
        <f ca="1">IF(OR(INDIRECT(CONCATENATE("'2018-06'!I",TEXT(MATCH($C13,'2018-06'!$C$2:$C$100,0)+1,0)))="",INDIRECT(CONCATENATE("'2018-05'!I",TEXT(MATCH($C13,'2018-05'!$C$2:$C$100,0)+1,0)))="",AND(INDIRECT(CONCATENATE("'2018-06'!I",TEXT(MATCH($C13,'2018-06'!$C$2:$C$100,0)+1,0)))="",INDIRECT(CONCATENATE("'2018-05'!I",TEXT(MATCH($C13,'2018-05'!$C$2:$C$100,0)+1,0)))="")),"Н/Д",INDIRECT(CONCATENATE("'2018-06'!I",TEXT(MATCH($C13,'2018-06'!$C$2:$C$100,0)+1,0)))-INDIRECT(CONCATENATE("'2018-05'!I",TEXT(MATCH($C13,'2018-05'!$C$2:$C$100,0)+1,0))))</f>
        <v>18715946.25</v>
      </c>
      <c r="J13" s="17" t="str">
        <f ca="1">IF(OR(INDIRECT(CONCATENATE("'2018-06'!J",TEXT(MATCH($C13,'2018-06'!$C$2:$C$100,0)+1,0)))="",INDIRECT(CONCATENATE("'2018-05'!J",TEXT(MATCH($C13,'2018-05'!$C$2:$C$100,0)+1,0)))="",AND(INDIRECT(CONCATENATE("'2018-06'!J",TEXT(MATCH($C13,'2018-06'!$C$2:$C$100,0)+1,0)))="",INDIRECT(CONCATENATE("'2018-05'!J",TEXT(MATCH($C13,'2018-05'!$C$2:$C$100,0)+1,0)))="")),"Н/Д",INDIRECT(CONCATENATE("'2018-06'!J",TEXT(MATCH($C13,'2018-06'!$C$2:$C$100,0)+1,0)))-INDIRECT(CONCATENATE("'2018-05'!J",TEXT(MATCH($C13,'2018-05'!$C$2:$C$100,0)+1,0))))</f>
        <v>Н/Д</v>
      </c>
      <c r="K13" s="17">
        <f ca="1">IF(OR(INDIRECT(CONCATENATE("'2018-06'!K",TEXT(MATCH($C13,'2018-06'!$C$2:$C$100,0)+1,0)))="",INDIRECT(CONCATENATE("'2018-05'!K",TEXT(MATCH($C13,'2018-05'!$C$2:$C$100,0)+1,0)))="",AND(INDIRECT(CONCATENATE("'2018-06'!K",TEXT(MATCH($C13,'2018-06'!$C$2:$C$100,0)+1,0)))="",INDIRECT(CONCATENATE("'2018-05'!K",TEXT(MATCH($C13,'2018-05'!$C$2:$C$100,0)+1,0)))="")),"Н/Д",INDIRECT(CONCATENATE("'2018-06'!K",TEXT(MATCH($C13,'2018-06'!$C$2:$C$100,0)+1,0)))-INDIRECT(CONCATENATE("'2018-05'!K",TEXT(MATCH($C13,'2018-05'!$C$2:$C$100,0)+1,0))))</f>
        <v>4702331.0900000036</v>
      </c>
      <c r="L13" s="17">
        <f ca="1">IF(OR(INDIRECT(CONCATENATE("'2018-06'!L",TEXT(MATCH($C13,'2018-06'!$C$2:$C$100,0)+1,0)))="",INDIRECT(CONCATENATE("'2018-05'!L",TEXT(MATCH($C13,'2018-05'!$C$2:$C$100,0)+1,0)))="",AND(INDIRECT(CONCATENATE("'2018-06'!L",TEXT(MATCH($C13,'2018-06'!$C$2:$C$100,0)+1,0)))="",INDIRECT(CONCATENATE("'2018-05'!L",TEXT(MATCH($C13,'2018-05'!$C$2:$C$100,0)+1,0)))="")),"Н/Д",INDIRECT(CONCATENATE("'2018-06'!L",TEXT(MATCH($C13,'2018-06'!$C$2:$C$100,0)+1,0)))-INDIRECT(CONCATENATE("'2018-05'!L",TEXT(MATCH($C13,'2018-05'!$C$2:$C$100,0)+1,0))))</f>
        <v>177056579.74000001</v>
      </c>
      <c r="M13" s="17">
        <f ca="1">IF(OR(INDIRECT(CONCATENATE("'2018-06'!M",TEXT(MATCH($C13,'2018-06'!$C$2:$C$100,0)+1,0)))="",INDIRECT(CONCATENATE("'2018-05'!M",TEXT(MATCH($C13,'2018-05'!$C$2:$C$100,0)+1,0)))="",AND(INDIRECT(CONCATENATE("'2018-06'!M",TEXT(MATCH($C13,'2018-06'!$C$2:$C$100,0)+1,0)))="",INDIRECT(CONCATENATE("'2018-05'!M",TEXT(MATCH($C13,'2018-05'!$C$2:$C$100,0)+1,0)))="")),"Н/Д",INDIRECT(CONCATENATE("'2018-06'!M",TEXT(MATCH($C13,'2018-06'!$C$2:$C$100,0)+1,0)))-INDIRECT(CONCATENATE("'2018-05'!M",TEXT(MATCH($C13,'2018-05'!$C$2:$C$100,0)+1,0))))</f>
        <v>126011879.38</v>
      </c>
      <c r="N13" s="17">
        <f ca="1">IF(OR(INDIRECT(CONCATENATE("'2018-06'!N",TEXT(MATCH($C13,'2018-06'!$C$2:$C$100,0)+1,0)))="",INDIRECT(CONCATENATE("'2018-05'!N",TEXT(MATCH($C13,'2018-05'!$C$2:$C$100,0)+1,0)))="",AND(INDIRECT(CONCATENATE("'2018-06'!N",TEXT(MATCH($C13,'2018-06'!$C$2:$C$100,0)+1,0)))="",INDIRECT(CONCATENATE("'2018-05'!N",TEXT(MATCH($C13,'2018-05'!$C$2:$C$100,0)+1,0)))="")),"Н/Д",INDIRECT(CONCATENATE("'2018-06'!N",TEXT(MATCH($C13,'2018-06'!$C$2:$C$100,0)+1,0)))-INDIRECT(CONCATENATE("'2018-05'!NE",TEXT(MATCH($C13,'2018-05'!$C$2:$C$100,0)+1,0))))</f>
        <v>5271866.84</v>
      </c>
      <c r="O13" s="17">
        <f ca="1">IF(OR(INDIRECT(CONCATENATE("'2018-06'!O",TEXT(MATCH($C13,'2018-06'!$C$2:$C$100,0)+1,0)))="",INDIRECT(CONCATENATE("'2018-05'!O",TEXT(MATCH($C13,'2018-05'!$C$2:$C$100,0)+1,0)))="",AND(INDIRECT(CONCATENATE("'2018-06'!O",TEXT(MATCH($C13,'2018-06'!$C$2:$C$100,0)+1,0)))="",INDIRECT(CONCATENATE("'2018-05'!O",TEXT(MATCH($C13,'2018-05'!$C$2:$C$100,0)+1,0)))="")),"Н/Д",INDIRECT(CONCATENATE("'2018-06'!O",TEXT(MATCH($C13,'2018-06'!$C$2:$C$100,0)+1,0)))-INDIRECT(CONCATENATE("'2018-05'!O",TEXT(MATCH($C13,'2018-05'!$C$2:$C$100,0)+1,0))))</f>
        <v>25644.420000000002</v>
      </c>
      <c r="P13" s="17">
        <f ca="1">IF(OR(INDIRECT(CONCATENATE("'2018-06'!P",TEXT(MATCH($C13,'2018-06'!$C$2:$C$100,0)+1,0)))="",INDIRECT(CONCATENATE("'2018-05'!P",TEXT(MATCH($C13,'2018-05'!$C$2:$C$100,0)+1,0)))="",AND(INDIRECT(CONCATENATE("'2018-06'!P",TEXT(MATCH($C13,'2018-06'!$C$2:$C$100,0)+1,0)))="",INDIRECT(CONCATENATE("'2018-05'!P",TEXT(MATCH($C13,'2018-05'!$C$2:$C$100,0)+1,0)))="")),"Н/Д",INDIRECT(CONCATENATE("'2018-06'!P",TEXT(MATCH($C13,'2018-06'!$C$2:$C$100,0)+1,0)))-INDIRECT(CONCATENATE("'2018-05'!P",TEXT(MATCH($C13,'2018-05'!$C$2:$C$100,0)+1,0))))</f>
        <v>15441847.439999998</v>
      </c>
      <c r="Q13" s="17">
        <f ca="1">IF(OR(INDIRECT(CONCATENATE("'2018-06'!Q",TEXT(MATCH($C13,'2018-06'!$C$2:$C$100,0)+1,0)))="",INDIRECT(CONCATENATE("'2018-05'!Q",TEXT(MATCH($C13,'2018-05'!$C$2:$C$100,0)+1,0)))="",AND(INDIRECT(CONCATENATE("'2018-06'!Q",TEXT(MATCH($C13,'2018-06'!$C$2:$C$100,0)+1,0)))="",INDIRECT(CONCATENATE("'2018-05'!Q",TEXT(MATCH($C13,'2018-05'!$C$2:$C$100,0)+1,0)))="")),"Н/Д",INDIRECT(CONCATENATE("'2018-06'!Q",TEXT(MATCH($C13,'2018-06'!$C$2:$C$100,0)+1,0)))-INDIRECT(CONCATENATE("'2018-05'!Q",TEXT(MATCH($C13,'2018-05'!$C$2:$C$100,0)+1,0))))</f>
        <v>9324.6999999992549</v>
      </c>
      <c r="R13" s="17">
        <f ca="1">IF(OR(INDIRECT(CONCATENATE("'2018-06'!R",TEXT(MATCH($C13,'2018-06'!$C$2:$C$100,0)+1,0)))="",INDIRECT(CONCATENATE("'2018-05'!R",TEXT(MATCH($C13,'2018-05'!$C$2:$C$100,0)+1,0)))="",AND(INDIRECT(CONCATENATE("'2018-06'!R",TEXT(MATCH($C13,'2018-06'!$C$2:$C$100,0)+1,0)))="",INDIRECT(CONCATENATE("'2018-05'!R",TEXT(MATCH($C13,'2018-05'!$C$2:$C$100,0)+1,0)))="")),"Н/Д",INDIRECT(CONCATENATE("'2018-06'!R",TEXT(MATCH($C13,'2018-06'!$C$2:$C$100,0)+1,0)))-INDIRECT(CONCATENATE("'2018-05'!R",TEXT(MATCH($C13,'2018-05'!$C$2:$C$100,0)+1,0))))</f>
        <v>8568636.1499999985</v>
      </c>
      <c r="S13" s="17" t="str">
        <f ca="1">IF(OR(INDIRECT(CONCATENATE("'2018-06'!S",TEXT(MATCH($C13,'2018-06'!$C$2:$C$100,0)+1,0)))="",INDIRECT(CONCATENATE("'2018-05'!S",TEXT(MATCH($C13,'2018-05'!$C$2:$C$100,0)+1,0)))="",AND(INDIRECT(CONCATENATE("'2018-06'!S",TEXT(MATCH($C13,'2018-06'!$C$2:$C$100,0)+1,0)))="",INDIRECT(CONCATENATE("'2018-05'!S",TEXT(MATCH($C13,'2018-05'!$C$2:$C$100,0)+1,0)))="")),"Н/Д",INDIRECT(CONCATENATE("'2018-06'!S",TEXT(MATCH($C13,'2018-06'!$C$2:$C$100,0)+1,0)))-INDIRECT(CONCATENATE("'2018-05'!S",TEXT(MATCH($C13,'2018-05'!$C$2:$C$100,0)+1,0))))</f>
        <v>Н/Д</v>
      </c>
      <c r="T13" s="17">
        <f ca="1">IF(OR(INDIRECT(CONCATENATE("'2018-06'!T",TEXT(MATCH($C13,'2018-06'!$C$2:$C$100,0)+1,0)))="",INDIRECT(CONCATENATE("'2018-05'!T",TEXT(MATCH($C13,'2018-05'!$C$2:$C$100,0)+1,0)))="",AND(INDIRECT(CONCATENATE("'2018-06'!T",TEXT(MATCH($C13,'2018-06'!$C$2:$C$100,0)+1,0)))="",INDIRECT(CONCATENATE("'2018-05'!T",TEXT(MATCH($C13,'2018-05'!$C$2:$C$100,0)+1,0)))="")),"Н/Д",INDIRECT(CONCATENATE("'2018-06'!T",TEXT(MATCH($C13,'2018-06'!$C$2:$C$100,0)+1,0)))-INDIRECT(CONCATENATE("'2018-05'!T",TEXT(MATCH($C13,'2018-05'!$C$2:$C$100,0)+1,0))))</f>
        <v>2348869.379999999</v>
      </c>
      <c r="U13" s="17">
        <f ca="1">IF(OR(INDIRECT(CONCATENATE("'2018-06'!U",TEXT(MATCH($C13,'2018-06'!$C$2:$C$100,0)+1,0)))="",INDIRECT(CONCATENATE("'2018-05'!U",TEXT(MATCH($C13,'2018-05'!$C$2:$C$100,0)+1,0)))="",AND(INDIRECT(CONCATENATE("'2018-06'!U",TEXT(MATCH($C13,'2018-06'!$C$2:$C$100,0)+1,0)))="",INDIRECT(CONCATENATE("'2018-05'!U",TEXT(MATCH($C13,'2018-05'!$C$2:$C$100,0)+1,0)))="")),"Н/Д",INDIRECT(CONCATENATE("'2018-06'!U",TEXT(MATCH($C13,'2018-06'!$C$2:$C$100,0)+1,0)))-INDIRECT(CONCATENATE("'2018-05'!U",TEXT(MATCH($C13,'2018-05'!$C$2:$C$100,0)+1,0))))</f>
        <v>262903.46999999997</v>
      </c>
      <c r="V13" s="17">
        <f ca="1">IF(OR(INDIRECT(CONCATENATE("'2018-06'!V",TEXT(MATCH($C13,'2018-06'!$C$2:$C$100,0)+1,0)))="",INDIRECT(CONCATENATE("'2018-05'!V",TEXT(MATCH($C13,'2018-05'!$C$2:$C$100,0)+1,0)))="",AND(INDIRECT(CONCATENATE("'2018-06'!V",TEXT(MATCH($C13,'2018-06'!$C$2:$C$100,0)+1,0)))="",INDIRECT(CONCATENATE("'2018-05'!V",TEXT(MATCH($C13,'2018-05'!$C$2:$C$100,0)+1,0)))="")),"Н/Д",INDIRECT(CONCATENATE("'2018-06'!V",TEXT(MATCH($C13,'2018-06'!$C$2:$C$100,0)+1,0)))-INDIRECT(CONCATENATE("'2018-05'!V",TEXT(MATCH($C13,'2018-05'!$C$2:$C$100,0)+1,0))))</f>
        <v>1594540906.96</v>
      </c>
      <c r="W13" s="17">
        <f ca="1">IF(OR(INDIRECT(CONCATENATE("'2018-06'!W",TEXT(MATCH($C13,'2018-06'!$C$2:$C$100,0)+1,0)))="",INDIRECT(CONCATENATE("'2018-05'!W",TEXT(MATCH($C13,'2018-05'!$C$2:$C$100,0)+1,0)))="",AND(INDIRECT(CONCATENATE("'2018-06'!W",TEXT(MATCH($C13,'2018-06'!$C$2:$C$100,0)+1,0)))="",INDIRECT(CONCATENATE("'2018-05'!W",TEXT(MATCH($C13,'2018-05'!$C$2:$C$100,0)+1,0)))="")),"Н/Д",INDIRECT(CONCATENATE("'2018-06'!W",TEXT(MATCH($C13,'2018-06'!$C$2:$C$100,0)+1,0)))-INDIRECT(CONCATENATE("'2018-05'!W",TEXT(MATCH($C13,'2018-05'!$C$2:$C$100,0)+1,0))))</f>
        <v>6464227612.9099998</v>
      </c>
    </row>
    <row r="14" spans="1:23" x14ac:dyDescent="0.25">
      <c r="A14" s="2" t="s">
        <v>34</v>
      </c>
      <c r="B14" s="2" t="s">
        <v>35</v>
      </c>
      <c r="C14" s="15">
        <v>33000000</v>
      </c>
      <c r="D14" s="2" t="s">
        <v>209</v>
      </c>
      <c r="E14" s="17">
        <f ca="1">IF(OR(INDIRECT(CONCATENATE("'2018-06'!E",TEXT(MATCH($C14,'2018-06'!$C$2:$C$100,0)+1,0)))="",INDIRECT(CONCATENATE("'2018-05'!E",TEXT(MATCH($C14,'2018-05'!$C$2:$C$100,0)+1,0)))="",AND(INDIRECT(CONCATENATE("'2018-06'!E",TEXT(MATCH($C14,'2018-06'!$C$2:$C$100,0)+1,0)))="",INDIRECT(CONCATENATE("'2018-05'!E",TEXT(MATCH($C14,'2018-05'!$C$2:$C$100,0)+1,0)))="")),"Н/Д",INDIRECT(CONCATENATE("'2018-06'!E",TEXT(MATCH($C14,'2018-06'!$C$2:$C$100,0)+1,0)))-INDIRECT(CONCATENATE("'2018-05'!E",TEXT(MATCH($C14,'2018-05'!$C$2:$C$100,0)+1,0))))</f>
        <v>5689626247.9799995</v>
      </c>
      <c r="F14" s="17">
        <f ca="1">IF(OR(INDIRECT(CONCATENATE("'2018-06'!F",TEXT(MATCH($C14,'2018-06'!$C$2:$C$100,0)+1,0)))="",INDIRECT(CONCATENATE("'2018-05'!F",TEXT(MATCH($C14,'2018-05'!$C$2:$C$100,0)+1,0)))="",AND(INDIRECT(CONCATENATE("'2018-06'!F",TEXT(MATCH($C14,'2018-06'!$C$2:$C$100,0)+1,0)))="",INDIRECT(CONCATENATE("'2018-05'!F",TEXT(MATCH($C14,'2018-05'!$C$2:$C$100,0)+1,0)))="")),"Н/Д",INDIRECT(CONCATENATE("'2018-06'!F",TEXT(MATCH($C14,'2018-06'!$C$2:$C$100,0)+1,0)))-INDIRECT(CONCATENATE("'2018-05'!F",TEXT(MATCH($C14,'2018-05'!$C$2:$C$100,0)+1,0))))</f>
        <v>4015327029.6300011</v>
      </c>
      <c r="G14" s="17">
        <f ca="1">IF(OR(INDIRECT(CONCATENATE("'2018-06'!G",TEXT(MATCH($C14,'2018-06'!$C$2:$C$100,0)+1,0)))="",INDIRECT(CONCATENATE("'2018-05'!G",TEXT(MATCH($C14,'2018-05'!$C$2:$C$100,0)+1,0)))="",AND(INDIRECT(CONCATENATE("'2018-06'!G",TEXT(MATCH($C14,'2018-06'!$C$2:$C$100,0)+1,0)))="",INDIRECT(CONCATENATE("'2018-05'!G",TEXT(MATCH($C14,'2018-05'!$C$2:$C$100,0)+1,0)))="")),"Н/Д",INDIRECT(CONCATENATE("'2018-06'!G",TEXT(MATCH($C14,'2018-06'!$C$2:$C$100,0)+1,0)))-INDIRECT(CONCATENATE("'2018-05'!G",TEXT(MATCH($C14,'2018-05'!$C$2:$C$100,0)+1,0))))</f>
        <v>1297361089.2099996</v>
      </c>
      <c r="H14" s="17">
        <f ca="1">IF(OR(INDIRECT(CONCATENATE("'2018-06'!H",TEXT(MATCH($C14,'2018-06'!$C$2:$C$100,0)+1,0)))="",INDIRECT(CONCATENATE("'2018-05'!H",TEXT(MATCH($C14,'2018-05'!$C$2:$C$100,0)+1,0)))="",AND(INDIRECT(CONCATENATE("'2018-06'!H",TEXT(MATCH($C14,'2018-06'!$C$2:$C$100,0)+1,0)))="",INDIRECT(CONCATENATE("'2018-05'!H",TEXT(MATCH($C14,'2018-05'!$C$2:$C$100,0)+1,0)))="")),"Н/Д",INDIRECT(CONCATENATE("'2018-06'!H",TEXT(MATCH($C14,'2018-06'!$C$2:$C$100,0)+1,0)))-INDIRECT(CONCATENATE("'2018-05'!H",TEXT(MATCH($C14,'2018-05'!$C$2:$C$100,0)+1,0))))</f>
        <v>1161756995.1499996</v>
      </c>
      <c r="I14" s="17">
        <f ca="1">IF(OR(INDIRECT(CONCATENATE("'2018-06'!I",TEXT(MATCH($C14,'2018-06'!$C$2:$C$100,0)+1,0)))="",INDIRECT(CONCATENATE("'2018-05'!I",TEXT(MATCH($C14,'2018-05'!$C$2:$C$100,0)+1,0)))="",AND(INDIRECT(CONCATENATE("'2018-06'!I",TEXT(MATCH($C14,'2018-06'!$C$2:$C$100,0)+1,0)))="",INDIRECT(CONCATENATE("'2018-05'!I",TEXT(MATCH($C14,'2018-05'!$C$2:$C$100,0)+1,0)))="")),"Н/Д",INDIRECT(CONCATENATE("'2018-06'!I",TEXT(MATCH($C14,'2018-06'!$C$2:$C$100,0)+1,0)))-INDIRECT(CONCATENATE("'2018-05'!I",TEXT(MATCH($C14,'2018-05'!$C$2:$C$100,0)+1,0))))</f>
        <v>370276332.25</v>
      </c>
      <c r="J14" s="17" t="str">
        <f ca="1">IF(OR(INDIRECT(CONCATENATE("'2018-06'!J",TEXT(MATCH($C14,'2018-06'!$C$2:$C$100,0)+1,0)))="",INDIRECT(CONCATENATE("'2018-05'!J",TEXT(MATCH($C14,'2018-05'!$C$2:$C$100,0)+1,0)))="",AND(INDIRECT(CONCATENATE("'2018-06'!J",TEXT(MATCH($C14,'2018-06'!$C$2:$C$100,0)+1,0)))="",INDIRECT(CONCATENATE("'2018-05'!J",TEXT(MATCH($C14,'2018-05'!$C$2:$C$100,0)+1,0)))="")),"Н/Д",INDIRECT(CONCATENATE("'2018-06'!J",TEXT(MATCH($C14,'2018-06'!$C$2:$C$100,0)+1,0)))-INDIRECT(CONCATENATE("'2018-05'!J",TEXT(MATCH($C14,'2018-05'!$C$2:$C$100,0)+1,0))))</f>
        <v>Н/Д</v>
      </c>
      <c r="K14" s="17">
        <f ca="1">IF(OR(INDIRECT(CONCATENATE("'2018-06'!K",TEXT(MATCH($C14,'2018-06'!$C$2:$C$100,0)+1,0)))="",INDIRECT(CONCATENATE("'2018-05'!K",TEXT(MATCH($C14,'2018-05'!$C$2:$C$100,0)+1,0)))="",AND(INDIRECT(CONCATENATE("'2018-06'!K",TEXT(MATCH($C14,'2018-06'!$C$2:$C$100,0)+1,0)))="",INDIRECT(CONCATENATE("'2018-05'!K",TEXT(MATCH($C14,'2018-05'!$C$2:$C$100,0)+1,0)))="")),"Н/Д",INDIRECT(CONCATENATE("'2018-06'!K",TEXT(MATCH($C14,'2018-06'!$C$2:$C$100,0)+1,0)))-INDIRECT(CONCATENATE("'2018-05'!K",TEXT(MATCH($C14,'2018-05'!$C$2:$C$100,0)+1,0))))</f>
        <v>258266689.76999998</v>
      </c>
      <c r="L14" s="17">
        <f ca="1">IF(OR(INDIRECT(CONCATENATE("'2018-06'!L",TEXT(MATCH($C14,'2018-06'!$C$2:$C$100,0)+1,0)))="",INDIRECT(CONCATENATE("'2018-05'!L",TEXT(MATCH($C14,'2018-05'!$C$2:$C$100,0)+1,0)))="",AND(INDIRECT(CONCATENATE("'2018-06'!L",TEXT(MATCH($C14,'2018-06'!$C$2:$C$100,0)+1,0)))="",INDIRECT(CONCATENATE("'2018-05'!L",TEXT(MATCH($C14,'2018-05'!$C$2:$C$100,0)+1,0)))="")),"Н/Д",INDIRECT(CONCATENATE("'2018-06'!L",TEXT(MATCH($C14,'2018-06'!$C$2:$C$100,0)+1,0)))-INDIRECT(CONCATENATE("'2018-05'!L",TEXT(MATCH($C14,'2018-05'!$C$2:$C$100,0)+1,0))))</f>
        <v>493337436.30999994</v>
      </c>
      <c r="M14" s="17">
        <f ca="1">IF(OR(INDIRECT(CONCATENATE("'2018-06'!M",TEXT(MATCH($C14,'2018-06'!$C$2:$C$100,0)+1,0)))="",INDIRECT(CONCATENATE("'2018-05'!M",TEXT(MATCH($C14,'2018-05'!$C$2:$C$100,0)+1,0)))="",AND(INDIRECT(CONCATENATE("'2018-06'!M",TEXT(MATCH($C14,'2018-06'!$C$2:$C$100,0)+1,0)))="",INDIRECT(CONCATENATE("'2018-05'!M",TEXT(MATCH($C14,'2018-05'!$C$2:$C$100,0)+1,0)))="")),"Н/Д",INDIRECT(CONCATENATE("'2018-06'!M",TEXT(MATCH($C14,'2018-06'!$C$2:$C$100,0)+1,0)))-INDIRECT(CONCATENATE("'2018-05'!M",TEXT(MATCH($C14,'2018-05'!$C$2:$C$100,0)+1,0))))</f>
        <v>1574039.63</v>
      </c>
      <c r="N14" s="17">
        <f ca="1">IF(OR(INDIRECT(CONCATENATE("'2018-06'!N",TEXT(MATCH($C14,'2018-06'!$C$2:$C$100,0)+1,0)))="",INDIRECT(CONCATENATE("'2018-05'!N",TEXT(MATCH($C14,'2018-05'!$C$2:$C$100,0)+1,0)))="",AND(INDIRECT(CONCATENATE("'2018-06'!N",TEXT(MATCH($C14,'2018-06'!$C$2:$C$100,0)+1,0)))="",INDIRECT(CONCATENATE("'2018-05'!N",TEXT(MATCH($C14,'2018-05'!$C$2:$C$100,0)+1,0)))="")),"Н/Д",INDIRECT(CONCATENATE("'2018-06'!N",TEXT(MATCH($C14,'2018-06'!$C$2:$C$100,0)+1,0)))-INDIRECT(CONCATENATE("'2018-05'!NE",TEXT(MATCH($C14,'2018-05'!$C$2:$C$100,0)+1,0))))</f>
        <v>175352304.33000001</v>
      </c>
      <c r="O14" s="17">
        <f ca="1">IF(OR(INDIRECT(CONCATENATE("'2018-06'!O",TEXT(MATCH($C14,'2018-06'!$C$2:$C$100,0)+1,0)))="",INDIRECT(CONCATENATE("'2018-05'!O",TEXT(MATCH($C14,'2018-05'!$C$2:$C$100,0)+1,0)))="",AND(INDIRECT(CONCATENATE("'2018-06'!O",TEXT(MATCH($C14,'2018-06'!$C$2:$C$100,0)+1,0)))="",INDIRECT(CONCATENATE("'2018-05'!O",TEXT(MATCH($C14,'2018-05'!$C$2:$C$100,0)+1,0)))="")),"Н/Д",INDIRECT(CONCATENATE("'2018-06'!O",TEXT(MATCH($C14,'2018-06'!$C$2:$C$100,0)+1,0)))-INDIRECT(CONCATENATE("'2018-05'!O",TEXT(MATCH($C14,'2018-05'!$C$2:$C$100,0)+1,0))))</f>
        <v>16643.5</v>
      </c>
      <c r="P14" s="17">
        <f ca="1">IF(OR(INDIRECT(CONCATENATE("'2018-06'!P",TEXT(MATCH($C14,'2018-06'!$C$2:$C$100,0)+1,0)))="",INDIRECT(CONCATENATE("'2018-05'!P",TEXT(MATCH($C14,'2018-05'!$C$2:$C$100,0)+1,0)))="",AND(INDIRECT(CONCATENATE("'2018-06'!P",TEXT(MATCH($C14,'2018-06'!$C$2:$C$100,0)+1,0)))="",INDIRECT(CONCATENATE("'2018-05'!P",TEXT(MATCH($C14,'2018-05'!$C$2:$C$100,0)+1,0)))="")),"Н/Д",INDIRECT(CONCATENATE("'2018-06'!P",TEXT(MATCH($C14,'2018-06'!$C$2:$C$100,0)+1,0)))-INDIRECT(CONCATENATE("'2018-05'!P",TEXT(MATCH($C14,'2018-05'!$C$2:$C$100,0)+1,0))))</f>
        <v>97898785.99000001</v>
      </c>
      <c r="Q14" s="17">
        <f ca="1">IF(OR(INDIRECT(CONCATENATE("'2018-06'!Q",TEXT(MATCH($C14,'2018-06'!$C$2:$C$100,0)+1,0)))="",INDIRECT(CONCATENATE("'2018-05'!Q",TEXT(MATCH($C14,'2018-05'!$C$2:$C$100,0)+1,0)))="",AND(INDIRECT(CONCATENATE("'2018-06'!Q",TEXT(MATCH($C14,'2018-06'!$C$2:$C$100,0)+1,0)))="",INDIRECT(CONCATENATE("'2018-05'!Q",TEXT(MATCH($C14,'2018-05'!$C$2:$C$100,0)+1,0)))="")),"Н/Д",INDIRECT(CONCATENATE("'2018-06'!Q",TEXT(MATCH($C14,'2018-06'!$C$2:$C$100,0)+1,0)))-INDIRECT(CONCATENATE("'2018-05'!Q",TEXT(MATCH($C14,'2018-05'!$C$2:$C$100,0)+1,0))))</f>
        <v>34400949.49000001</v>
      </c>
      <c r="R14" s="17">
        <f ca="1">IF(OR(INDIRECT(CONCATENATE("'2018-06'!R",TEXT(MATCH($C14,'2018-06'!$C$2:$C$100,0)+1,0)))="",INDIRECT(CONCATENATE("'2018-05'!R",TEXT(MATCH($C14,'2018-05'!$C$2:$C$100,0)+1,0)))="",AND(INDIRECT(CONCATENATE("'2018-06'!R",TEXT(MATCH($C14,'2018-06'!$C$2:$C$100,0)+1,0)))="",INDIRECT(CONCATENATE("'2018-05'!R",TEXT(MATCH($C14,'2018-05'!$C$2:$C$100,0)+1,0)))="")),"Н/Д",INDIRECT(CONCATENATE("'2018-06'!R",TEXT(MATCH($C14,'2018-06'!$C$2:$C$100,0)+1,0)))-INDIRECT(CONCATENATE("'2018-05'!R",TEXT(MATCH($C14,'2018-05'!$C$2:$C$100,0)+1,0))))</f>
        <v>45952753.559999973</v>
      </c>
      <c r="S14" s="17">
        <f ca="1">IF(OR(INDIRECT(CONCATENATE("'2018-06'!S",TEXT(MATCH($C14,'2018-06'!$C$2:$C$100,0)+1,0)))="",INDIRECT(CONCATENATE("'2018-05'!S",TEXT(MATCH($C14,'2018-05'!$C$2:$C$100,0)+1,0)))="",AND(INDIRECT(CONCATENATE("'2018-06'!S",TEXT(MATCH($C14,'2018-06'!$C$2:$C$100,0)+1,0)))="",INDIRECT(CONCATENATE("'2018-05'!S",TEXT(MATCH($C14,'2018-05'!$C$2:$C$100,0)+1,0)))="")),"Н/Д",INDIRECT(CONCATENATE("'2018-06'!S",TEXT(MATCH($C14,'2018-06'!$C$2:$C$100,0)+1,0)))-INDIRECT(CONCATENATE("'2018-05'!S",TEXT(MATCH($C14,'2018-05'!$C$2:$C$100,0)+1,0))))</f>
        <v>1098974.5</v>
      </c>
      <c r="T14" s="17">
        <f ca="1">IF(OR(INDIRECT(CONCATENATE("'2018-06'!T",TEXT(MATCH($C14,'2018-06'!$C$2:$C$100,0)+1,0)))="",INDIRECT(CONCATENATE("'2018-05'!T",TEXT(MATCH($C14,'2018-05'!$C$2:$C$100,0)+1,0)))="",AND(INDIRECT(CONCATENATE("'2018-06'!T",TEXT(MATCH($C14,'2018-06'!$C$2:$C$100,0)+1,0)))="",INDIRECT(CONCATENATE("'2018-05'!T",TEXT(MATCH($C14,'2018-05'!$C$2:$C$100,0)+1,0)))="")),"Н/Д",INDIRECT(CONCATENATE("'2018-06'!T",TEXT(MATCH($C14,'2018-06'!$C$2:$C$100,0)+1,0)))-INDIRECT(CONCATENATE("'2018-05'!T",TEXT(MATCH($C14,'2018-05'!$C$2:$C$100,0)+1,0))))</f>
        <v>48503476.5</v>
      </c>
      <c r="U14" s="17">
        <f ca="1">IF(OR(INDIRECT(CONCATENATE("'2018-06'!U",TEXT(MATCH($C14,'2018-06'!$C$2:$C$100,0)+1,0)))="",INDIRECT(CONCATENATE("'2018-05'!U",TEXT(MATCH($C14,'2018-05'!$C$2:$C$100,0)+1,0)))="",AND(INDIRECT(CONCATENATE("'2018-06'!U",TEXT(MATCH($C14,'2018-06'!$C$2:$C$100,0)+1,0)))="",INDIRECT(CONCATENATE("'2018-05'!U",TEXT(MATCH($C14,'2018-05'!$C$2:$C$100,0)+1,0)))="")),"Н/Д",INDIRECT(CONCATENATE("'2018-06'!U",TEXT(MATCH($C14,'2018-06'!$C$2:$C$100,0)+1,0)))-INDIRECT(CONCATENATE("'2018-05'!U",TEXT(MATCH($C14,'2018-05'!$C$2:$C$100,0)+1,0))))</f>
        <v>4305672.709999999</v>
      </c>
      <c r="V14" s="17">
        <f ca="1">IF(OR(INDIRECT(CONCATENATE("'2018-06'!V",TEXT(MATCH($C14,'2018-06'!$C$2:$C$100,0)+1,0)))="",INDIRECT(CONCATENATE("'2018-05'!V",TEXT(MATCH($C14,'2018-05'!$C$2:$C$100,0)+1,0)))="",AND(INDIRECT(CONCATENATE("'2018-06'!V",TEXT(MATCH($C14,'2018-06'!$C$2:$C$100,0)+1,0)))="",INDIRECT(CONCATENATE("'2018-05'!V",TEXT(MATCH($C14,'2018-05'!$C$2:$C$100,0)+1,0)))="")),"Н/Д",INDIRECT(CONCATENATE("'2018-06'!V",TEXT(MATCH($C14,'2018-06'!$C$2:$C$100,0)+1,0)))-INDIRECT(CONCATENATE("'2018-05'!V",TEXT(MATCH($C14,'2018-05'!$C$2:$C$100,0)+1,0))))</f>
        <v>1674299218.3499994</v>
      </c>
      <c r="W14" s="17">
        <f ca="1">IF(OR(INDIRECT(CONCATENATE("'2018-06'!W",TEXT(MATCH($C14,'2018-06'!$C$2:$C$100,0)+1,0)))="",INDIRECT(CONCATENATE("'2018-05'!W",TEXT(MATCH($C14,'2018-05'!$C$2:$C$100,0)+1,0)))="",AND(INDIRECT(CONCATENATE("'2018-06'!W",TEXT(MATCH($C14,'2018-06'!$C$2:$C$100,0)+1,0)))="",INDIRECT(CONCATENATE("'2018-05'!W",TEXT(MATCH($C14,'2018-05'!$C$2:$C$100,0)+1,0)))="")),"Н/Д",INDIRECT(CONCATENATE("'2018-06'!W",TEXT(MATCH($C14,'2018-06'!$C$2:$C$100,0)+1,0)))-INDIRECT(CONCATENATE("'2018-05'!W",TEXT(MATCH($C14,'2018-05'!$C$2:$C$100,0)+1,0))))</f>
        <v>15232882073.669998</v>
      </c>
    </row>
    <row r="15" spans="1:23" x14ac:dyDescent="0.25">
      <c r="A15" s="2" t="s">
        <v>34</v>
      </c>
      <c r="B15" s="2" t="s">
        <v>36</v>
      </c>
      <c r="C15" s="15">
        <v>22000000</v>
      </c>
      <c r="D15" s="2" t="s">
        <v>209</v>
      </c>
      <c r="E15" s="17">
        <f ca="1">IF(OR(INDIRECT(CONCATENATE("'2018-06'!E",TEXT(MATCH($C15,'2018-06'!$C$2:$C$100,0)+1,0)))="",INDIRECT(CONCATENATE("'2018-05'!E",TEXT(MATCH($C15,'2018-05'!$C$2:$C$100,0)+1,0)))="",AND(INDIRECT(CONCATENATE("'2018-06'!E",TEXT(MATCH($C15,'2018-06'!$C$2:$C$100,0)+1,0)))="",INDIRECT(CONCATENATE("'2018-05'!E",TEXT(MATCH($C15,'2018-05'!$C$2:$C$100,0)+1,0)))="")),"Н/Д",INDIRECT(CONCATENATE("'2018-06'!E",TEXT(MATCH($C15,'2018-06'!$C$2:$C$100,0)+1,0)))-INDIRECT(CONCATENATE("'2018-05'!E",TEXT(MATCH($C15,'2018-05'!$C$2:$C$100,0)+1,0))))</f>
        <v>17499705074.189995</v>
      </c>
      <c r="F15" s="17">
        <f ca="1">IF(OR(INDIRECT(CONCATENATE("'2018-06'!F",TEXT(MATCH($C15,'2018-06'!$C$2:$C$100,0)+1,0)))="",INDIRECT(CONCATENATE("'2018-05'!F",TEXT(MATCH($C15,'2018-05'!$C$2:$C$100,0)+1,0)))="",AND(INDIRECT(CONCATENATE("'2018-06'!F",TEXT(MATCH($C15,'2018-06'!$C$2:$C$100,0)+1,0)))="",INDIRECT(CONCATENATE("'2018-05'!F",TEXT(MATCH($C15,'2018-05'!$C$2:$C$100,0)+1,0)))="")),"Н/Д",INDIRECT(CONCATENATE("'2018-06'!F",TEXT(MATCH($C15,'2018-06'!$C$2:$C$100,0)+1,0)))-INDIRECT(CONCATENATE("'2018-05'!F",TEXT(MATCH($C15,'2018-05'!$C$2:$C$100,0)+1,0))))</f>
        <v>15580510095.019997</v>
      </c>
      <c r="G15" s="17">
        <f ca="1">IF(OR(INDIRECT(CONCATENATE("'2018-06'!G",TEXT(MATCH($C15,'2018-06'!$C$2:$C$100,0)+1,0)))="",INDIRECT(CONCATENATE("'2018-05'!G",TEXT(MATCH($C15,'2018-05'!$C$2:$C$100,0)+1,0)))="",AND(INDIRECT(CONCATENATE("'2018-06'!G",TEXT(MATCH($C15,'2018-06'!$C$2:$C$100,0)+1,0)))="",INDIRECT(CONCATENATE("'2018-05'!G",TEXT(MATCH($C15,'2018-05'!$C$2:$C$100,0)+1,0)))="")),"Н/Д",INDIRECT(CONCATENATE("'2018-06'!G",TEXT(MATCH($C15,'2018-06'!$C$2:$C$100,0)+1,0)))-INDIRECT(CONCATENATE("'2018-05'!G",TEXT(MATCH($C15,'2018-05'!$C$2:$C$100,0)+1,0))))</f>
        <v>5130360899.9599991</v>
      </c>
      <c r="H15" s="17">
        <f ca="1">IF(OR(INDIRECT(CONCATENATE("'2018-06'!H",TEXT(MATCH($C15,'2018-06'!$C$2:$C$100,0)+1,0)))="",INDIRECT(CONCATENATE("'2018-05'!H",TEXT(MATCH($C15,'2018-05'!$C$2:$C$100,0)+1,0)))="",AND(INDIRECT(CONCATENATE("'2018-06'!H",TEXT(MATCH($C15,'2018-06'!$C$2:$C$100,0)+1,0)))="",INDIRECT(CONCATENATE("'2018-05'!H",TEXT(MATCH($C15,'2018-05'!$C$2:$C$100,0)+1,0)))="")),"Н/Д",INDIRECT(CONCATENATE("'2018-06'!H",TEXT(MATCH($C15,'2018-06'!$C$2:$C$100,0)+1,0)))-INDIRECT(CONCATENATE("'2018-05'!H",TEXT(MATCH($C15,'2018-05'!$C$2:$C$100,0)+1,0))))</f>
        <v>5038288515.5</v>
      </c>
      <c r="I15" s="17">
        <f ca="1">IF(OR(INDIRECT(CONCATENATE("'2018-06'!I",TEXT(MATCH($C15,'2018-06'!$C$2:$C$100,0)+1,0)))="",INDIRECT(CONCATENATE("'2018-05'!I",TEXT(MATCH($C15,'2018-05'!$C$2:$C$100,0)+1,0)))="",AND(INDIRECT(CONCATENATE("'2018-06'!I",TEXT(MATCH($C15,'2018-06'!$C$2:$C$100,0)+1,0)))="",INDIRECT(CONCATENATE("'2018-05'!I",TEXT(MATCH($C15,'2018-05'!$C$2:$C$100,0)+1,0)))="")),"Н/Д",INDIRECT(CONCATENATE("'2018-06'!I",TEXT(MATCH($C15,'2018-06'!$C$2:$C$100,0)+1,0)))-INDIRECT(CONCATENATE("'2018-05'!I",TEXT(MATCH($C15,'2018-05'!$C$2:$C$100,0)+1,0))))</f>
        <v>1464287235.6799994</v>
      </c>
      <c r="J15" s="17" t="str">
        <f ca="1">IF(OR(INDIRECT(CONCATENATE("'2018-06'!J",TEXT(MATCH($C15,'2018-06'!$C$2:$C$100,0)+1,0)))="",INDIRECT(CONCATENATE("'2018-05'!J",TEXT(MATCH($C15,'2018-05'!$C$2:$C$100,0)+1,0)))="",AND(INDIRECT(CONCATENATE("'2018-06'!J",TEXT(MATCH($C15,'2018-06'!$C$2:$C$100,0)+1,0)))="",INDIRECT(CONCATENATE("'2018-05'!J",TEXT(MATCH($C15,'2018-05'!$C$2:$C$100,0)+1,0)))="")),"Н/Д",INDIRECT(CONCATENATE("'2018-06'!J",TEXT(MATCH($C15,'2018-06'!$C$2:$C$100,0)+1,0)))-INDIRECT(CONCATENATE("'2018-05'!J",TEXT(MATCH($C15,'2018-05'!$C$2:$C$100,0)+1,0))))</f>
        <v>Н/Д</v>
      </c>
      <c r="K15" s="17">
        <f ca="1">IF(OR(INDIRECT(CONCATENATE("'2018-06'!K",TEXT(MATCH($C15,'2018-06'!$C$2:$C$100,0)+1,0)))="",INDIRECT(CONCATENATE("'2018-05'!K",TEXT(MATCH($C15,'2018-05'!$C$2:$C$100,0)+1,0)))="",AND(INDIRECT(CONCATENATE("'2018-06'!K",TEXT(MATCH($C15,'2018-06'!$C$2:$C$100,0)+1,0)))="",INDIRECT(CONCATENATE("'2018-05'!K",TEXT(MATCH($C15,'2018-05'!$C$2:$C$100,0)+1,0)))="")),"Н/Д",INDIRECT(CONCATENATE("'2018-06'!K",TEXT(MATCH($C15,'2018-06'!$C$2:$C$100,0)+1,0)))-INDIRECT(CONCATENATE("'2018-05'!K",TEXT(MATCH($C15,'2018-05'!$C$2:$C$100,0)+1,0))))</f>
        <v>490462109.7300005</v>
      </c>
      <c r="L15" s="17">
        <f ca="1">IF(OR(INDIRECT(CONCATENATE("'2018-06'!L",TEXT(MATCH($C15,'2018-06'!$C$2:$C$100,0)+1,0)))="",INDIRECT(CONCATENATE("'2018-05'!L",TEXT(MATCH($C15,'2018-05'!$C$2:$C$100,0)+1,0)))="",AND(INDIRECT(CONCATENATE("'2018-06'!L",TEXT(MATCH($C15,'2018-06'!$C$2:$C$100,0)+1,0)))="",INDIRECT(CONCATENATE("'2018-05'!L",TEXT(MATCH($C15,'2018-05'!$C$2:$C$100,0)+1,0)))="")),"Н/Д",INDIRECT(CONCATENATE("'2018-06'!L",TEXT(MATCH($C15,'2018-06'!$C$2:$C$100,0)+1,0)))-INDIRECT(CONCATENATE("'2018-05'!L",TEXT(MATCH($C15,'2018-05'!$C$2:$C$100,0)+1,0))))</f>
        <v>2614754357.5999994</v>
      </c>
      <c r="M15" s="17">
        <f ca="1">IF(OR(INDIRECT(CONCATENATE("'2018-06'!M",TEXT(MATCH($C15,'2018-06'!$C$2:$C$100,0)+1,0)))="",INDIRECT(CONCATENATE("'2018-05'!M",TEXT(MATCH($C15,'2018-05'!$C$2:$C$100,0)+1,0)))="",AND(INDIRECT(CONCATENATE("'2018-06'!M",TEXT(MATCH($C15,'2018-06'!$C$2:$C$100,0)+1,0)))="",INDIRECT(CONCATENATE("'2018-05'!M",TEXT(MATCH($C15,'2018-05'!$C$2:$C$100,0)+1,0)))="")),"Н/Д",INDIRECT(CONCATENATE("'2018-06'!M",TEXT(MATCH($C15,'2018-06'!$C$2:$C$100,0)+1,0)))-INDIRECT(CONCATENATE("'2018-05'!M",TEXT(MATCH($C15,'2018-05'!$C$2:$C$100,0)+1,0))))</f>
        <v>3673459.0799999982</v>
      </c>
      <c r="N15" s="17">
        <f ca="1">IF(OR(INDIRECT(CONCATENATE("'2018-06'!N",TEXT(MATCH($C15,'2018-06'!$C$2:$C$100,0)+1,0)))="",INDIRECT(CONCATENATE("'2018-05'!N",TEXT(MATCH($C15,'2018-05'!$C$2:$C$100,0)+1,0)))="",AND(INDIRECT(CONCATENATE("'2018-06'!N",TEXT(MATCH($C15,'2018-06'!$C$2:$C$100,0)+1,0)))="",INDIRECT(CONCATENATE("'2018-05'!N",TEXT(MATCH($C15,'2018-05'!$C$2:$C$100,0)+1,0)))="")),"Н/Д",INDIRECT(CONCATENATE("'2018-06'!N",TEXT(MATCH($C15,'2018-06'!$C$2:$C$100,0)+1,0)))-INDIRECT(CONCATENATE("'2018-05'!NE",TEXT(MATCH($C15,'2018-05'!$C$2:$C$100,0)+1,0))))</f>
        <v>378964778.44999999</v>
      </c>
      <c r="O15" s="17">
        <f ca="1">IF(OR(INDIRECT(CONCATENATE("'2018-06'!O",TEXT(MATCH($C15,'2018-06'!$C$2:$C$100,0)+1,0)))="",INDIRECT(CONCATENATE("'2018-05'!O",TEXT(MATCH($C15,'2018-05'!$C$2:$C$100,0)+1,0)))="",AND(INDIRECT(CONCATENATE("'2018-06'!O",TEXT(MATCH($C15,'2018-06'!$C$2:$C$100,0)+1,0)))="",INDIRECT(CONCATENATE("'2018-05'!O",TEXT(MATCH($C15,'2018-05'!$C$2:$C$100,0)+1,0)))="")),"Н/Д",INDIRECT(CONCATENATE("'2018-06'!O",TEXT(MATCH($C15,'2018-06'!$C$2:$C$100,0)+1,0)))-INDIRECT(CONCATENATE("'2018-05'!O",TEXT(MATCH($C15,'2018-05'!$C$2:$C$100,0)+1,0))))</f>
        <v>9964.8499999999985</v>
      </c>
      <c r="P15" s="17">
        <f ca="1">IF(OR(INDIRECT(CONCATENATE("'2018-06'!P",TEXT(MATCH($C15,'2018-06'!$C$2:$C$100,0)+1,0)))="",INDIRECT(CONCATENATE("'2018-05'!P",TEXT(MATCH($C15,'2018-05'!$C$2:$C$100,0)+1,0)))="",AND(INDIRECT(CONCATENATE("'2018-06'!P",TEXT(MATCH($C15,'2018-06'!$C$2:$C$100,0)+1,0)))="",INDIRECT(CONCATENATE("'2018-05'!P",TEXT(MATCH($C15,'2018-05'!$C$2:$C$100,0)+1,0)))="")),"Н/Д",INDIRECT(CONCATENATE("'2018-06'!P",TEXT(MATCH($C15,'2018-06'!$C$2:$C$100,0)+1,0)))-INDIRECT(CONCATENATE("'2018-05'!P",TEXT(MATCH($C15,'2018-05'!$C$2:$C$100,0)+1,0))))</f>
        <v>250954249.58999991</v>
      </c>
      <c r="Q15" s="17">
        <f ca="1">IF(OR(INDIRECT(CONCATENATE("'2018-06'!Q",TEXT(MATCH($C15,'2018-06'!$C$2:$C$100,0)+1,0)))="",INDIRECT(CONCATENATE("'2018-05'!Q",TEXT(MATCH($C15,'2018-05'!$C$2:$C$100,0)+1,0)))="",AND(INDIRECT(CONCATENATE("'2018-06'!Q",TEXT(MATCH($C15,'2018-06'!$C$2:$C$100,0)+1,0)))="",INDIRECT(CONCATENATE("'2018-05'!Q",TEXT(MATCH($C15,'2018-05'!$C$2:$C$100,0)+1,0)))="")),"Н/Д",INDIRECT(CONCATENATE("'2018-06'!Q",TEXT(MATCH($C15,'2018-06'!$C$2:$C$100,0)+1,0)))-INDIRECT(CONCATENATE("'2018-05'!Q",TEXT(MATCH($C15,'2018-05'!$C$2:$C$100,0)+1,0))))</f>
        <v>47585833.980000019</v>
      </c>
      <c r="R15" s="17">
        <f ca="1">IF(OR(INDIRECT(CONCATENATE("'2018-06'!R",TEXT(MATCH($C15,'2018-06'!$C$2:$C$100,0)+1,0)))="",INDIRECT(CONCATENATE("'2018-05'!R",TEXT(MATCH($C15,'2018-05'!$C$2:$C$100,0)+1,0)))="",AND(INDIRECT(CONCATENATE("'2018-06'!R",TEXT(MATCH($C15,'2018-06'!$C$2:$C$100,0)+1,0)))="",INDIRECT(CONCATENATE("'2018-05'!R",TEXT(MATCH($C15,'2018-05'!$C$2:$C$100,0)+1,0)))="")),"Н/Д",INDIRECT(CONCATENATE("'2018-06'!R",TEXT(MATCH($C15,'2018-06'!$C$2:$C$100,0)+1,0)))-INDIRECT(CONCATENATE("'2018-05'!R",TEXT(MATCH($C15,'2018-05'!$C$2:$C$100,0)+1,0))))</f>
        <v>89878728.390000045</v>
      </c>
      <c r="S15" s="17">
        <f ca="1">IF(OR(INDIRECT(CONCATENATE("'2018-06'!S",TEXT(MATCH($C15,'2018-06'!$C$2:$C$100,0)+1,0)))="",INDIRECT(CONCATENATE("'2018-05'!S",TEXT(MATCH($C15,'2018-05'!$C$2:$C$100,0)+1,0)))="",AND(INDIRECT(CONCATENATE("'2018-06'!S",TEXT(MATCH($C15,'2018-06'!$C$2:$C$100,0)+1,0)))="",INDIRECT(CONCATENATE("'2018-05'!S",TEXT(MATCH($C15,'2018-05'!$C$2:$C$100,0)+1,0)))="")),"Н/Д",INDIRECT(CONCATENATE("'2018-06'!S",TEXT(MATCH($C15,'2018-06'!$C$2:$C$100,0)+1,0)))-INDIRECT(CONCATENATE("'2018-05'!S",TEXT(MATCH($C15,'2018-05'!$C$2:$C$100,0)+1,0))))</f>
        <v>1731535.3100000005</v>
      </c>
      <c r="T15" s="17">
        <f ca="1">IF(OR(INDIRECT(CONCATENATE("'2018-06'!T",TEXT(MATCH($C15,'2018-06'!$C$2:$C$100,0)+1,0)))="",INDIRECT(CONCATENATE("'2018-05'!T",TEXT(MATCH($C15,'2018-05'!$C$2:$C$100,0)+1,0)))="",AND(INDIRECT(CONCATENATE("'2018-06'!T",TEXT(MATCH($C15,'2018-06'!$C$2:$C$100,0)+1,0)))="",INDIRECT(CONCATENATE("'2018-05'!T",TEXT(MATCH($C15,'2018-05'!$C$2:$C$100,0)+1,0)))="")),"Н/Д",INDIRECT(CONCATENATE("'2018-06'!T",TEXT(MATCH($C15,'2018-06'!$C$2:$C$100,0)+1,0)))-INDIRECT(CONCATENATE("'2018-05'!T",TEXT(MATCH($C15,'2018-05'!$C$2:$C$100,0)+1,0))))</f>
        <v>226166067.06000006</v>
      </c>
      <c r="U15" s="17">
        <f ca="1">IF(OR(INDIRECT(CONCATENATE("'2018-06'!U",TEXT(MATCH($C15,'2018-06'!$C$2:$C$100,0)+1,0)))="",INDIRECT(CONCATENATE("'2018-05'!U",TEXT(MATCH($C15,'2018-05'!$C$2:$C$100,0)+1,0)))="",AND(INDIRECT(CONCATENATE("'2018-06'!U",TEXT(MATCH($C15,'2018-06'!$C$2:$C$100,0)+1,0)))="",INDIRECT(CONCATENATE("'2018-05'!U",TEXT(MATCH($C15,'2018-05'!$C$2:$C$100,0)+1,0)))="")),"Н/Д",INDIRECT(CONCATENATE("'2018-06'!U",TEXT(MATCH($C15,'2018-06'!$C$2:$C$100,0)+1,0)))-INDIRECT(CONCATENATE("'2018-05'!U",TEXT(MATCH($C15,'2018-05'!$C$2:$C$100,0)+1,0))))</f>
        <v>27799268.939999998</v>
      </c>
      <c r="V15" s="17">
        <f ca="1">IF(OR(INDIRECT(CONCATENATE("'2018-06'!V",TEXT(MATCH($C15,'2018-06'!$C$2:$C$100,0)+1,0)))="",INDIRECT(CONCATENATE("'2018-05'!V",TEXT(MATCH($C15,'2018-05'!$C$2:$C$100,0)+1,0)))="",AND(INDIRECT(CONCATENATE("'2018-06'!V",TEXT(MATCH($C15,'2018-06'!$C$2:$C$100,0)+1,0)))="",INDIRECT(CONCATENATE("'2018-05'!V",TEXT(MATCH($C15,'2018-05'!$C$2:$C$100,0)+1,0)))="")),"Н/Д",INDIRECT(CONCATENATE("'2018-06'!V",TEXT(MATCH($C15,'2018-06'!$C$2:$C$100,0)+1,0)))-INDIRECT(CONCATENATE("'2018-05'!V",TEXT(MATCH($C15,'2018-05'!$C$2:$C$100,0)+1,0))))</f>
        <v>1919194979.1700001</v>
      </c>
      <c r="W15" s="17">
        <f ca="1">IF(OR(INDIRECT(CONCATENATE("'2018-06'!W",TEXT(MATCH($C15,'2018-06'!$C$2:$C$100,0)+1,0)))="",INDIRECT(CONCATENATE("'2018-05'!W",TEXT(MATCH($C15,'2018-05'!$C$2:$C$100,0)+1,0)))="",AND(INDIRECT(CONCATENATE("'2018-06'!W",TEXT(MATCH($C15,'2018-06'!$C$2:$C$100,0)+1,0)))="",INDIRECT(CONCATENATE("'2018-05'!W",TEXT(MATCH($C15,'2018-05'!$C$2:$C$100,0)+1,0)))="")),"Н/Д",INDIRECT(CONCATENATE("'2018-06'!W",TEXT(MATCH($C15,'2018-06'!$C$2:$C$100,0)+1,0)))-INDIRECT(CONCATENATE("'2018-05'!W",TEXT(MATCH($C15,'2018-05'!$C$2:$C$100,0)+1,0))))</f>
        <v>50466153485.320007</v>
      </c>
    </row>
    <row r="16" spans="1:23" x14ac:dyDescent="0.25">
      <c r="A16" s="2" t="s">
        <v>34</v>
      </c>
      <c r="B16" s="2" t="s">
        <v>37</v>
      </c>
      <c r="C16" s="15">
        <v>53000000</v>
      </c>
      <c r="D16" s="2" t="s">
        <v>209</v>
      </c>
      <c r="E16" s="17">
        <f ca="1">IF(OR(INDIRECT(CONCATENATE("'2018-06'!E",TEXT(MATCH($C16,'2018-06'!$C$2:$C$100,0)+1,0)))="",INDIRECT(CONCATENATE("'2018-05'!E",TEXT(MATCH($C16,'2018-05'!$C$2:$C$100,0)+1,0)))="",AND(INDIRECT(CONCATENATE("'2018-06'!E",TEXT(MATCH($C16,'2018-06'!$C$2:$C$100,0)+1,0)))="",INDIRECT(CONCATENATE("'2018-05'!E",TEXT(MATCH($C16,'2018-05'!$C$2:$C$100,0)+1,0)))="")),"Н/Д",INDIRECT(CONCATENATE("'2018-06'!E",TEXT(MATCH($C16,'2018-06'!$C$2:$C$100,0)+1,0)))-INDIRECT(CONCATENATE("'2018-05'!E",TEXT(MATCH($C16,'2018-05'!$C$2:$C$100,0)+1,0))))</f>
        <v>9652139044.9399986</v>
      </c>
      <c r="F16" s="17">
        <f ca="1">IF(OR(INDIRECT(CONCATENATE("'2018-06'!F",TEXT(MATCH($C16,'2018-06'!$C$2:$C$100,0)+1,0)))="",INDIRECT(CONCATENATE("'2018-05'!F",TEXT(MATCH($C16,'2018-05'!$C$2:$C$100,0)+1,0)))="",AND(INDIRECT(CONCATENATE("'2018-06'!F",TEXT(MATCH($C16,'2018-06'!$C$2:$C$100,0)+1,0)))="",INDIRECT(CONCATENATE("'2018-05'!F",TEXT(MATCH($C16,'2018-05'!$C$2:$C$100,0)+1,0)))="")),"Н/Д",INDIRECT(CONCATENATE("'2018-06'!F",TEXT(MATCH($C16,'2018-06'!$C$2:$C$100,0)+1,0)))-INDIRECT(CONCATENATE("'2018-05'!F",TEXT(MATCH($C16,'2018-05'!$C$2:$C$100,0)+1,0))))</f>
        <v>7671676995.3899994</v>
      </c>
      <c r="G16" s="17">
        <f ca="1">IF(OR(INDIRECT(CONCATENATE("'2018-06'!G",TEXT(MATCH($C16,'2018-06'!$C$2:$C$100,0)+1,0)))="",INDIRECT(CONCATENATE("'2018-05'!G",TEXT(MATCH($C16,'2018-05'!$C$2:$C$100,0)+1,0)))="",AND(INDIRECT(CONCATENATE("'2018-06'!G",TEXT(MATCH($C16,'2018-06'!$C$2:$C$100,0)+1,0)))="",INDIRECT(CONCATENATE("'2018-05'!G",TEXT(MATCH($C16,'2018-05'!$C$2:$C$100,0)+1,0)))="")),"Н/Д",INDIRECT(CONCATENATE("'2018-06'!G",TEXT(MATCH($C16,'2018-06'!$C$2:$C$100,0)+1,0)))-INDIRECT(CONCATENATE("'2018-05'!G",TEXT(MATCH($C16,'2018-05'!$C$2:$C$100,0)+1,0))))</f>
        <v>2969621973.8199997</v>
      </c>
      <c r="H16" s="17">
        <f ca="1">IF(OR(INDIRECT(CONCATENATE("'2018-06'!H",TEXT(MATCH($C16,'2018-06'!$C$2:$C$100,0)+1,0)))="",INDIRECT(CONCATENATE("'2018-05'!H",TEXT(MATCH($C16,'2018-05'!$C$2:$C$100,0)+1,0)))="",AND(INDIRECT(CONCATENATE("'2018-06'!H",TEXT(MATCH($C16,'2018-06'!$C$2:$C$100,0)+1,0)))="",INDIRECT(CONCATENATE("'2018-05'!H",TEXT(MATCH($C16,'2018-05'!$C$2:$C$100,0)+1,0)))="")),"Н/Д",INDIRECT(CONCATENATE("'2018-06'!H",TEXT(MATCH($C16,'2018-06'!$C$2:$C$100,0)+1,0)))-INDIRECT(CONCATENATE("'2018-05'!H",TEXT(MATCH($C16,'2018-05'!$C$2:$C$100,0)+1,0))))</f>
        <v>2170244633.920001</v>
      </c>
      <c r="I16" s="17">
        <f ca="1">IF(OR(INDIRECT(CONCATENATE("'2018-06'!I",TEXT(MATCH($C16,'2018-06'!$C$2:$C$100,0)+1,0)))="",INDIRECT(CONCATENATE("'2018-05'!I",TEXT(MATCH($C16,'2018-05'!$C$2:$C$100,0)+1,0)))="",AND(INDIRECT(CONCATENATE("'2018-06'!I",TEXT(MATCH($C16,'2018-06'!$C$2:$C$100,0)+1,0)))="",INDIRECT(CONCATENATE("'2018-05'!I",TEXT(MATCH($C16,'2018-05'!$C$2:$C$100,0)+1,0)))="")),"Н/Д",INDIRECT(CONCATENATE("'2018-06'!I",TEXT(MATCH($C16,'2018-06'!$C$2:$C$100,0)+1,0)))-INDIRECT(CONCATENATE("'2018-05'!I",TEXT(MATCH($C16,'2018-05'!$C$2:$C$100,0)+1,0))))</f>
        <v>480154429.0599997</v>
      </c>
      <c r="J16" s="17" t="str">
        <f ca="1">IF(OR(INDIRECT(CONCATENATE("'2018-06'!J",TEXT(MATCH($C16,'2018-06'!$C$2:$C$100,0)+1,0)))="",INDIRECT(CONCATENATE("'2018-05'!J",TEXT(MATCH($C16,'2018-05'!$C$2:$C$100,0)+1,0)))="",AND(INDIRECT(CONCATENATE("'2018-06'!J",TEXT(MATCH($C16,'2018-06'!$C$2:$C$100,0)+1,0)))="",INDIRECT(CONCATENATE("'2018-05'!J",TEXT(MATCH($C16,'2018-05'!$C$2:$C$100,0)+1,0)))="")),"Н/Д",INDIRECT(CONCATENATE("'2018-06'!J",TEXT(MATCH($C16,'2018-06'!$C$2:$C$100,0)+1,0)))-INDIRECT(CONCATENATE("'2018-05'!J",TEXT(MATCH($C16,'2018-05'!$C$2:$C$100,0)+1,0))))</f>
        <v>Н/Д</v>
      </c>
      <c r="K16" s="17">
        <f ca="1">IF(OR(INDIRECT(CONCATENATE("'2018-06'!K",TEXT(MATCH($C16,'2018-06'!$C$2:$C$100,0)+1,0)))="",INDIRECT(CONCATENATE("'2018-05'!K",TEXT(MATCH($C16,'2018-05'!$C$2:$C$100,0)+1,0)))="",AND(INDIRECT(CONCATENATE("'2018-06'!K",TEXT(MATCH($C16,'2018-06'!$C$2:$C$100,0)+1,0)))="",INDIRECT(CONCATENATE("'2018-05'!K",TEXT(MATCH($C16,'2018-05'!$C$2:$C$100,0)+1,0)))="")),"Н/Д",INDIRECT(CONCATENATE("'2018-06'!K",TEXT(MATCH($C16,'2018-06'!$C$2:$C$100,0)+1,0)))-INDIRECT(CONCATENATE("'2018-05'!K",TEXT(MATCH($C16,'2018-05'!$C$2:$C$100,0)+1,0))))</f>
        <v>221376731.30999994</v>
      </c>
      <c r="L16" s="17">
        <f ca="1">IF(OR(INDIRECT(CONCATENATE("'2018-06'!L",TEXT(MATCH($C16,'2018-06'!$C$2:$C$100,0)+1,0)))="",INDIRECT(CONCATENATE("'2018-05'!L",TEXT(MATCH($C16,'2018-05'!$C$2:$C$100,0)+1,0)))="",AND(INDIRECT(CONCATENATE("'2018-06'!L",TEXT(MATCH($C16,'2018-06'!$C$2:$C$100,0)+1,0)))="",INDIRECT(CONCATENATE("'2018-05'!L",TEXT(MATCH($C16,'2018-05'!$C$2:$C$100,0)+1,0)))="")),"Н/Д",INDIRECT(CONCATENATE("'2018-06'!L",TEXT(MATCH($C16,'2018-06'!$C$2:$C$100,0)+1,0)))-INDIRECT(CONCATENATE("'2018-05'!L",TEXT(MATCH($C16,'2018-05'!$C$2:$C$100,0)+1,0))))</f>
        <v>1422056160.9200001</v>
      </c>
      <c r="M16" s="17">
        <f ca="1">IF(OR(INDIRECT(CONCATENATE("'2018-06'!M",TEXT(MATCH($C16,'2018-06'!$C$2:$C$100,0)+1,0)))="",INDIRECT(CONCATENATE("'2018-05'!M",TEXT(MATCH($C16,'2018-05'!$C$2:$C$100,0)+1,0)))="",AND(INDIRECT(CONCATENATE("'2018-06'!M",TEXT(MATCH($C16,'2018-06'!$C$2:$C$100,0)+1,0)))="",INDIRECT(CONCATENATE("'2018-05'!M",TEXT(MATCH($C16,'2018-05'!$C$2:$C$100,0)+1,0)))="")),"Н/Д",INDIRECT(CONCATENATE("'2018-06'!M",TEXT(MATCH($C16,'2018-06'!$C$2:$C$100,0)+1,0)))-INDIRECT(CONCATENATE("'2018-05'!M",TEXT(MATCH($C16,'2018-05'!$C$2:$C$100,0)+1,0))))</f>
        <v>66321023.719999969</v>
      </c>
      <c r="N16" s="17">
        <f ca="1">IF(OR(INDIRECT(CONCATENATE("'2018-06'!N",TEXT(MATCH($C16,'2018-06'!$C$2:$C$100,0)+1,0)))="",INDIRECT(CONCATENATE("'2018-05'!N",TEXT(MATCH($C16,'2018-05'!$C$2:$C$100,0)+1,0)))="",AND(INDIRECT(CONCATENATE("'2018-06'!N",TEXT(MATCH($C16,'2018-06'!$C$2:$C$100,0)+1,0)))="",INDIRECT(CONCATENATE("'2018-05'!N",TEXT(MATCH($C16,'2018-05'!$C$2:$C$100,0)+1,0)))="")),"Н/Д",INDIRECT(CONCATENATE("'2018-06'!N",TEXT(MATCH($C16,'2018-06'!$C$2:$C$100,0)+1,0)))-INDIRECT(CONCATENATE("'2018-05'!NE",TEXT(MATCH($C16,'2018-05'!$C$2:$C$100,0)+1,0))))</f>
        <v>241226891.19</v>
      </c>
      <c r="O16" s="17">
        <f ca="1">IF(OR(INDIRECT(CONCATENATE("'2018-06'!O",TEXT(MATCH($C16,'2018-06'!$C$2:$C$100,0)+1,0)))="",INDIRECT(CONCATENATE("'2018-05'!O",TEXT(MATCH($C16,'2018-05'!$C$2:$C$100,0)+1,0)))="",AND(INDIRECT(CONCATENATE("'2018-06'!O",TEXT(MATCH($C16,'2018-06'!$C$2:$C$100,0)+1,0)))="",INDIRECT(CONCATENATE("'2018-05'!O",TEXT(MATCH($C16,'2018-05'!$C$2:$C$100,0)+1,0)))="")),"Н/Д",INDIRECT(CONCATENATE("'2018-06'!O",TEXT(MATCH($C16,'2018-06'!$C$2:$C$100,0)+1,0)))-INDIRECT(CONCATENATE("'2018-05'!O",TEXT(MATCH($C16,'2018-05'!$C$2:$C$100,0)+1,0))))</f>
        <v>14417.579999999987</v>
      </c>
      <c r="P16" s="17">
        <f ca="1">IF(OR(INDIRECT(CONCATENATE("'2018-06'!P",TEXT(MATCH($C16,'2018-06'!$C$2:$C$100,0)+1,0)))="",INDIRECT(CONCATENATE("'2018-05'!P",TEXT(MATCH($C16,'2018-05'!$C$2:$C$100,0)+1,0)))="",AND(INDIRECT(CONCATENATE("'2018-06'!P",TEXT(MATCH($C16,'2018-06'!$C$2:$C$100,0)+1,0)))="",INDIRECT(CONCATENATE("'2018-05'!P",TEXT(MATCH($C16,'2018-05'!$C$2:$C$100,0)+1,0)))="")),"Н/Д",INDIRECT(CONCATENATE("'2018-06'!P",TEXT(MATCH($C16,'2018-06'!$C$2:$C$100,0)+1,0)))-INDIRECT(CONCATENATE("'2018-05'!P",TEXT(MATCH($C16,'2018-05'!$C$2:$C$100,0)+1,0))))</f>
        <v>99826946.570000052</v>
      </c>
      <c r="Q16" s="17">
        <f ca="1">IF(OR(INDIRECT(CONCATENATE("'2018-06'!Q",TEXT(MATCH($C16,'2018-06'!$C$2:$C$100,0)+1,0)))="",INDIRECT(CONCATENATE("'2018-05'!Q",TEXT(MATCH($C16,'2018-05'!$C$2:$C$100,0)+1,0)))="",AND(INDIRECT(CONCATENATE("'2018-06'!Q",TEXT(MATCH($C16,'2018-06'!$C$2:$C$100,0)+1,0)))="",INDIRECT(CONCATENATE("'2018-05'!Q",TEXT(MATCH($C16,'2018-05'!$C$2:$C$100,0)+1,0)))="")),"Н/Д",INDIRECT(CONCATENATE("'2018-06'!Q",TEXT(MATCH($C16,'2018-06'!$C$2:$C$100,0)+1,0)))-INDIRECT(CONCATENATE("'2018-05'!Q",TEXT(MATCH($C16,'2018-05'!$C$2:$C$100,0)+1,0))))</f>
        <v>7228539.5700000077</v>
      </c>
      <c r="R16" s="17">
        <f ca="1">IF(OR(INDIRECT(CONCATENATE("'2018-06'!R",TEXT(MATCH($C16,'2018-06'!$C$2:$C$100,0)+1,0)))="",INDIRECT(CONCATENATE("'2018-05'!R",TEXT(MATCH($C16,'2018-05'!$C$2:$C$100,0)+1,0)))="",AND(INDIRECT(CONCATENATE("'2018-06'!R",TEXT(MATCH($C16,'2018-06'!$C$2:$C$100,0)+1,0)))="",INDIRECT(CONCATENATE("'2018-05'!R",TEXT(MATCH($C16,'2018-05'!$C$2:$C$100,0)+1,0)))="")),"Н/Д",INDIRECT(CONCATENATE("'2018-06'!R",TEXT(MATCH($C16,'2018-06'!$C$2:$C$100,0)+1,0)))-INDIRECT(CONCATENATE("'2018-05'!R",TEXT(MATCH($C16,'2018-05'!$C$2:$C$100,0)+1,0))))</f>
        <v>62031160.070000023</v>
      </c>
      <c r="S16" s="17">
        <f ca="1">IF(OR(INDIRECT(CONCATENATE("'2018-06'!S",TEXT(MATCH($C16,'2018-06'!$C$2:$C$100,0)+1,0)))="",INDIRECT(CONCATENATE("'2018-05'!S",TEXT(MATCH($C16,'2018-05'!$C$2:$C$100,0)+1,0)))="",AND(INDIRECT(CONCATENATE("'2018-06'!S",TEXT(MATCH($C16,'2018-06'!$C$2:$C$100,0)+1,0)))="",INDIRECT(CONCATENATE("'2018-05'!S",TEXT(MATCH($C16,'2018-05'!$C$2:$C$100,0)+1,0)))="")),"Н/Д",INDIRECT(CONCATENATE("'2018-06'!S",TEXT(MATCH($C16,'2018-06'!$C$2:$C$100,0)+1,0)))-INDIRECT(CONCATENATE("'2018-05'!S",TEXT(MATCH($C16,'2018-05'!$C$2:$C$100,0)+1,0))))</f>
        <v>1013153.21</v>
      </c>
      <c r="T16" s="17">
        <f ca="1">IF(OR(INDIRECT(CONCATENATE("'2018-06'!T",TEXT(MATCH($C16,'2018-06'!$C$2:$C$100,0)+1,0)))="",INDIRECT(CONCATENATE("'2018-05'!T",TEXT(MATCH($C16,'2018-05'!$C$2:$C$100,0)+1,0)))="",AND(INDIRECT(CONCATENATE("'2018-06'!T",TEXT(MATCH($C16,'2018-06'!$C$2:$C$100,0)+1,0)))="",INDIRECT(CONCATENATE("'2018-05'!T",TEXT(MATCH($C16,'2018-05'!$C$2:$C$100,0)+1,0)))="")),"Н/Д",INDIRECT(CONCATENATE("'2018-06'!T",TEXT(MATCH($C16,'2018-06'!$C$2:$C$100,0)+1,0)))-INDIRECT(CONCATENATE("'2018-05'!T",TEXT(MATCH($C16,'2018-05'!$C$2:$C$100,0)+1,0))))</f>
        <v>74700425.689999998</v>
      </c>
      <c r="U16" s="17">
        <f ca="1">IF(OR(INDIRECT(CONCATENATE("'2018-06'!U",TEXT(MATCH($C16,'2018-06'!$C$2:$C$100,0)+1,0)))="",INDIRECT(CONCATENATE("'2018-05'!U",TEXT(MATCH($C16,'2018-05'!$C$2:$C$100,0)+1,0)))="",AND(INDIRECT(CONCATENATE("'2018-06'!U",TEXT(MATCH($C16,'2018-06'!$C$2:$C$100,0)+1,0)))="",INDIRECT(CONCATENATE("'2018-05'!U",TEXT(MATCH($C16,'2018-05'!$C$2:$C$100,0)+1,0)))="")),"Н/Д",INDIRECT(CONCATENATE("'2018-06'!U",TEXT(MATCH($C16,'2018-06'!$C$2:$C$100,0)+1,0)))-INDIRECT(CONCATENATE("'2018-05'!U",TEXT(MATCH($C16,'2018-05'!$C$2:$C$100,0)+1,0))))</f>
        <v>9768878.8300000019</v>
      </c>
      <c r="V16" s="17">
        <f ca="1">IF(OR(INDIRECT(CONCATENATE("'2018-06'!V",TEXT(MATCH($C16,'2018-06'!$C$2:$C$100,0)+1,0)))="",INDIRECT(CONCATENATE("'2018-05'!V",TEXT(MATCH($C16,'2018-05'!$C$2:$C$100,0)+1,0)))="",AND(INDIRECT(CONCATENATE("'2018-06'!V",TEXT(MATCH($C16,'2018-06'!$C$2:$C$100,0)+1,0)))="",INDIRECT(CONCATENATE("'2018-05'!V",TEXT(MATCH($C16,'2018-05'!$C$2:$C$100,0)+1,0)))="")),"Н/Д",INDIRECT(CONCATENATE("'2018-06'!V",TEXT(MATCH($C16,'2018-06'!$C$2:$C$100,0)+1,0)))-INDIRECT(CONCATENATE("'2018-05'!V",TEXT(MATCH($C16,'2018-05'!$C$2:$C$100,0)+1,0))))</f>
        <v>1980462049.5500002</v>
      </c>
      <c r="W16" s="17">
        <f ca="1">IF(OR(INDIRECT(CONCATENATE("'2018-06'!W",TEXT(MATCH($C16,'2018-06'!$C$2:$C$100,0)+1,0)))="",INDIRECT(CONCATENATE("'2018-05'!W",TEXT(MATCH($C16,'2018-05'!$C$2:$C$100,0)+1,0)))="",AND(INDIRECT(CONCATENATE("'2018-06'!W",TEXT(MATCH($C16,'2018-06'!$C$2:$C$100,0)+1,0)))="",INDIRECT(CONCATENATE("'2018-05'!W",TEXT(MATCH($C16,'2018-05'!$C$2:$C$100,0)+1,0)))="")),"Н/Д",INDIRECT(CONCATENATE("'2018-06'!W",TEXT(MATCH($C16,'2018-06'!$C$2:$C$100,0)+1,0)))-INDIRECT(CONCATENATE("'2018-05'!W",TEXT(MATCH($C16,'2018-05'!$C$2:$C$100,0)+1,0))))</f>
        <v>26940850480.169998</v>
      </c>
    </row>
    <row r="17" spans="1:23" x14ac:dyDescent="0.25">
      <c r="A17" s="2" t="s">
        <v>34</v>
      </c>
      <c r="B17" s="2" t="s">
        <v>38</v>
      </c>
      <c r="C17" s="15">
        <v>56000000</v>
      </c>
      <c r="D17" s="2" t="s">
        <v>209</v>
      </c>
      <c r="E17" s="17">
        <f ca="1">IF(OR(INDIRECT(CONCATENATE("'2018-06'!E",TEXT(MATCH($C17,'2018-06'!$C$2:$C$100,0)+1,0)))="",INDIRECT(CONCATENATE("'2018-05'!E",TEXT(MATCH($C17,'2018-05'!$C$2:$C$100,0)+1,0)))="",AND(INDIRECT(CONCATENATE("'2018-06'!E",TEXT(MATCH($C17,'2018-06'!$C$2:$C$100,0)+1,0)))="",INDIRECT(CONCATENATE("'2018-05'!E",TEXT(MATCH($C17,'2018-05'!$C$2:$C$100,0)+1,0)))="")),"Н/Д",INDIRECT(CONCATENATE("'2018-06'!E",TEXT(MATCH($C17,'2018-06'!$C$2:$C$100,0)+1,0)))-INDIRECT(CONCATENATE("'2018-05'!E",TEXT(MATCH($C17,'2018-05'!$C$2:$C$100,0)+1,0))))</f>
        <v>4933314927.5800018</v>
      </c>
      <c r="F17" s="17">
        <f ca="1">IF(OR(INDIRECT(CONCATENATE("'2018-06'!F",TEXT(MATCH($C17,'2018-06'!$C$2:$C$100,0)+1,0)))="",INDIRECT(CONCATENATE("'2018-05'!F",TEXT(MATCH($C17,'2018-05'!$C$2:$C$100,0)+1,0)))="",AND(INDIRECT(CONCATENATE("'2018-06'!F",TEXT(MATCH($C17,'2018-06'!$C$2:$C$100,0)+1,0)))="",INDIRECT(CONCATENATE("'2018-05'!F",TEXT(MATCH($C17,'2018-05'!$C$2:$C$100,0)+1,0)))="")),"Н/Д",INDIRECT(CONCATENATE("'2018-06'!F",TEXT(MATCH($C17,'2018-06'!$C$2:$C$100,0)+1,0)))-INDIRECT(CONCATENATE("'2018-05'!F",TEXT(MATCH($C17,'2018-05'!$C$2:$C$100,0)+1,0))))</f>
        <v>3321313824.3400002</v>
      </c>
      <c r="G17" s="17">
        <f ca="1">IF(OR(INDIRECT(CONCATENATE("'2018-06'!G",TEXT(MATCH($C17,'2018-06'!$C$2:$C$100,0)+1,0)))="",INDIRECT(CONCATENATE("'2018-05'!G",TEXT(MATCH($C17,'2018-05'!$C$2:$C$100,0)+1,0)))="",AND(INDIRECT(CONCATENATE("'2018-06'!G",TEXT(MATCH($C17,'2018-06'!$C$2:$C$100,0)+1,0)))="",INDIRECT(CONCATENATE("'2018-05'!G",TEXT(MATCH($C17,'2018-05'!$C$2:$C$100,0)+1,0)))="")),"Н/Д",INDIRECT(CONCATENATE("'2018-06'!G",TEXT(MATCH($C17,'2018-06'!$C$2:$C$100,0)+1,0)))-INDIRECT(CONCATENATE("'2018-05'!G",TEXT(MATCH($C17,'2018-05'!$C$2:$C$100,0)+1,0))))</f>
        <v>580157236.25</v>
      </c>
      <c r="H17" s="17">
        <f ca="1">IF(OR(INDIRECT(CONCATENATE("'2018-06'!H",TEXT(MATCH($C17,'2018-06'!$C$2:$C$100,0)+1,0)))="",INDIRECT(CONCATENATE("'2018-05'!H",TEXT(MATCH($C17,'2018-05'!$C$2:$C$100,0)+1,0)))="",AND(INDIRECT(CONCATENATE("'2018-06'!H",TEXT(MATCH($C17,'2018-06'!$C$2:$C$100,0)+1,0)))="",INDIRECT(CONCATENATE("'2018-05'!H",TEXT(MATCH($C17,'2018-05'!$C$2:$C$100,0)+1,0)))="")),"Н/Д",INDIRECT(CONCATENATE("'2018-06'!H",TEXT(MATCH($C17,'2018-06'!$C$2:$C$100,0)+1,0)))-INDIRECT(CONCATENATE("'2018-05'!H",TEXT(MATCH($C17,'2018-05'!$C$2:$C$100,0)+1,0))))</f>
        <v>1156180511.2600002</v>
      </c>
      <c r="I17" s="17">
        <f ca="1">IF(OR(INDIRECT(CONCATENATE("'2018-06'!I",TEXT(MATCH($C17,'2018-06'!$C$2:$C$100,0)+1,0)))="",INDIRECT(CONCATENATE("'2018-05'!I",TEXT(MATCH($C17,'2018-05'!$C$2:$C$100,0)+1,0)))="",AND(INDIRECT(CONCATENATE("'2018-06'!I",TEXT(MATCH($C17,'2018-06'!$C$2:$C$100,0)+1,0)))="",INDIRECT(CONCATENATE("'2018-05'!I",TEXT(MATCH($C17,'2018-05'!$C$2:$C$100,0)+1,0)))="")),"Н/Д",INDIRECT(CONCATENATE("'2018-06'!I",TEXT(MATCH($C17,'2018-06'!$C$2:$C$100,0)+1,0)))-INDIRECT(CONCATENATE("'2018-05'!I",TEXT(MATCH($C17,'2018-05'!$C$2:$C$100,0)+1,0))))</f>
        <v>692887906.42000008</v>
      </c>
      <c r="J17" s="17" t="str">
        <f ca="1">IF(OR(INDIRECT(CONCATENATE("'2018-06'!J",TEXT(MATCH($C17,'2018-06'!$C$2:$C$100,0)+1,0)))="",INDIRECT(CONCATENATE("'2018-05'!J",TEXT(MATCH($C17,'2018-05'!$C$2:$C$100,0)+1,0)))="",AND(INDIRECT(CONCATENATE("'2018-06'!J",TEXT(MATCH($C17,'2018-06'!$C$2:$C$100,0)+1,0)))="",INDIRECT(CONCATENATE("'2018-05'!J",TEXT(MATCH($C17,'2018-05'!$C$2:$C$100,0)+1,0)))="")),"Н/Д",INDIRECT(CONCATENATE("'2018-06'!J",TEXT(MATCH($C17,'2018-06'!$C$2:$C$100,0)+1,0)))-INDIRECT(CONCATENATE("'2018-05'!J",TEXT(MATCH($C17,'2018-05'!$C$2:$C$100,0)+1,0))))</f>
        <v>Н/Д</v>
      </c>
      <c r="K17" s="17">
        <f ca="1">IF(OR(INDIRECT(CONCATENATE("'2018-06'!K",TEXT(MATCH($C17,'2018-06'!$C$2:$C$100,0)+1,0)))="",INDIRECT(CONCATENATE("'2018-05'!K",TEXT(MATCH($C17,'2018-05'!$C$2:$C$100,0)+1,0)))="",AND(INDIRECT(CONCATENATE("'2018-06'!K",TEXT(MATCH($C17,'2018-06'!$C$2:$C$100,0)+1,0)))="",INDIRECT(CONCATENATE("'2018-05'!K",TEXT(MATCH($C17,'2018-05'!$C$2:$C$100,0)+1,0)))="")),"Н/Д",INDIRECT(CONCATENATE("'2018-06'!K",TEXT(MATCH($C17,'2018-06'!$C$2:$C$100,0)+1,0)))-INDIRECT(CONCATENATE("'2018-05'!K",TEXT(MATCH($C17,'2018-05'!$C$2:$C$100,0)+1,0))))</f>
        <v>200489584.55999994</v>
      </c>
      <c r="L17" s="17">
        <f ca="1">IF(OR(INDIRECT(CONCATENATE("'2018-06'!L",TEXT(MATCH($C17,'2018-06'!$C$2:$C$100,0)+1,0)))="",INDIRECT(CONCATENATE("'2018-05'!L",TEXT(MATCH($C17,'2018-05'!$C$2:$C$100,0)+1,0)))="",AND(INDIRECT(CONCATENATE("'2018-06'!L",TEXT(MATCH($C17,'2018-06'!$C$2:$C$100,0)+1,0)))="",INDIRECT(CONCATENATE("'2018-05'!L",TEXT(MATCH($C17,'2018-05'!$C$2:$C$100,0)+1,0)))="")),"Н/Д",INDIRECT(CONCATENATE("'2018-06'!L",TEXT(MATCH($C17,'2018-06'!$C$2:$C$100,0)+1,0)))-INDIRECT(CONCATENATE("'2018-05'!L",TEXT(MATCH($C17,'2018-05'!$C$2:$C$100,0)+1,0))))</f>
        <v>458824303.51999974</v>
      </c>
      <c r="M17" s="17">
        <f ca="1">IF(OR(INDIRECT(CONCATENATE("'2018-06'!M",TEXT(MATCH($C17,'2018-06'!$C$2:$C$100,0)+1,0)))="",INDIRECT(CONCATENATE("'2018-05'!M",TEXT(MATCH($C17,'2018-05'!$C$2:$C$100,0)+1,0)))="",AND(INDIRECT(CONCATENATE("'2018-06'!M",TEXT(MATCH($C17,'2018-06'!$C$2:$C$100,0)+1,0)))="",INDIRECT(CONCATENATE("'2018-05'!M",TEXT(MATCH($C17,'2018-05'!$C$2:$C$100,0)+1,0)))="")),"Н/Д",INDIRECT(CONCATENATE("'2018-06'!M",TEXT(MATCH($C17,'2018-06'!$C$2:$C$100,0)+1,0)))-INDIRECT(CONCATENATE("'2018-05'!M",TEXT(MATCH($C17,'2018-05'!$C$2:$C$100,0)+1,0))))</f>
        <v>1641748.7800000003</v>
      </c>
      <c r="N17" s="17">
        <f ca="1">IF(OR(INDIRECT(CONCATENATE("'2018-06'!N",TEXT(MATCH($C17,'2018-06'!$C$2:$C$100,0)+1,0)))="",INDIRECT(CONCATENATE("'2018-05'!N",TEXT(MATCH($C17,'2018-05'!$C$2:$C$100,0)+1,0)))="",AND(INDIRECT(CONCATENATE("'2018-06'!N",TEXT(MATCH($C17,'2018-06'!$C$2:$C$100,0)+1,0)))="",INDIRECT(CONCATENATE("'2018-05'!N",TEXT(MATCH($C17,'2018-05'!$C$2:$C$100,0)+1,0)))="")),"Н/Д",INDIRECT(CONCATENATE("'2018-06'!N",TEXT(MATCH($C17,'2018-06'!$C$2:$C$100,0)+1,0)))-INDIRECT(CONCATENATE("'2018-05'!NE",TEXT(MATCH($C17,'2018-05'!$C$2:$C$100,0)+1,0))))</f>
        <v>129282934.89</v>
      </c>
      <c r="O17" s="17">
        <f ca="1">IF(OR(INDIRECT(CONCATENATE("'2018-06'!O",TEXT(MATCH($C17,'2018-06'!$C$2:$C$100,0)+1,0)))="",INDIRECT(CONCATENATE("'2018-05'!O",TEXT(MATCH($C17,'2018-05'!$C$2:$C$100,0)+1,0)))="",AND(INDIRECT(CONCATENATE("'2018-06'!O",TEXT(MATCH($C17,'2018-06'!$C$2:$C$100,0)+1,0)))="",INDIRECT(CONCATENATE("'2018-05'!O",TEXT(MATCH($C17,'2018-05'!$C$2:$C$100,0)+1,0)))="")),"Н/Д",INDIRECT(CONCATENATE("'2018-06'!O",TEXT(MATCH($C17,'2018-06'!$C$2:$C$100,0)+1,0)))-INDIRECT(CONCATENATE("'2018-05'!O",TEXT(MATCH($C17,'2018-05'!$C$2:$C$100,0)+1,0))))</f>
        <v>5069.8699999999953</v>
      </c>
      <c r="P17" s="17">
        <f ca="1">IF(OR(INDIRECT(CONCATENATE("'2018-06'!P",TEXT(MATCH($C17,'2018-06'!$C$2:$C$100,0)+1,0)))="",INDIRECT(CONCATENATE("'2018-05'!P",TEXT(MATCH($C17,'2018-05'!$C$2:$C$100,0)+1,0)))="",AND(INDIRECT(CONCATENATE("'2018-06'!P",TEXT(MATCH($C17,'2018-06'!$C$2:$C$100,0)+1,0)))="",INDIRECT(CONCATENATE("'2018-05'!P",TEXT(MATCH($C17,'2018-05'!$C$2:$C$100,0)+1,0)))="")),"Н/Д",INDIRECT(CONCATENATE("'2018-06'!P",TEXT(MATCH($C17,'2018-06'!$C$2:$C$100,0)+1,0)))-INDIRECT(CONCATENATE("'2018-05'!P",TEXT(MATCH($C17,'2018-05'!$C$2:$C$100,0)+1,0))))</f>
        <v>62677466.569999993</v>
      </c>
      <c r="Q17" s="17">
        <f ca="1">IF(OR(INDIRECT(CONCATENATE("'2018-06'!Q",TEXT(MATCH($C17,'2018-06'!$C$2:$C$100,0)+1,0)))="",INDIRECT(CONCATENATE("'2018-05'!Q",TEXT(MATCH($C17,'2018-05'!$C$2:$C$100,0)+1,0)))="",AND(INDIRECT(CONCATENATE("'2018-06'!Q",TEXT(MATCH($C17,'2018-06'!$C$2:$C$100,0)+1,0)))="",INDIRECT(CONCATENATE("'2018-05'!Q",TEXT(MATCH($C17,'2018-05'!$C$2:$C$100,0)+1,0)))="")),"Н/Д",INDIRECT(CONCATENATE("'2018-06'!Q",TEXT(MATCH($C17,'2018-06'!$C$2:$C$100,0)+1,0)))-INDIRECT(CONCATENATE("'2018-05'!Q",TEXT(MATCH($C17,'2018-05'!$C$2:$C$100,0)+1,0))))</f>
        <v>1208770.0700000003</v>
      </c>
      <c r="R17" s="17">
        <f ca="1">IF(OR(INDIRECT(CONCATENATE("'2018-06'!R",TEXT(MATCH($C17,'2018-06'!$C$2:$C$100,0)+1,0)))="",INDIRECT(CONCATENATE("'2018-05'!R",TEXT(MATCH($C17,'2018-05'!$C$2:$C$100,0)+1,0)))="",AND(INDIRECT(CONCATENATE("'2018-06'!R",TEXT(MATCH($C17,'2018-06'!$C$2:$C$100,0)+1,0)))="",INDIRECT(CONCATENATE("'2018-05'!R",TEXT(MATCH($C17,'2018-05'!$C$2:$C$100,0)+1,0)))="")),"Н/Д",INDIRECT(CONCATENATE("'2018-06'!R",TEXT(MATCH($C17,'2018-06'!$C$2:$C$100,0)+1,0)))-INDIRECT(CONCATENATE("'2018-05'!R",TEXT(MATCH($C17,'2018-05'!$C$2:$C$100,0)+1,0))))</f>
        <v>36993559.079999983</v>
      </c>
      <c r="S17" s="17">
        <f ca="1">IF(OR(INDIRECT(CONCATENATE("'2018-06'!S",TEXT(MATCH($C17,'2018-06'!$C$2:$C$100,0)+1,0)))="",INDIRECT(CONCATENATE("'2018-05'!S",TEXT(MATCH($C17,'2018-05'!$C$2:$C$100,0)+1,0)))="",AND(INDIRECT(CONCATENATE("'2018-06'!S",TEXT(MATCH($C17,'2018-06'!$C$2:$C$100,0)+1,0)))="",INDIRECT(CONCATENATE("'2018-05'!S",TEXT(MATCH($C17,'2018-05'!$C$2:$C$100,0)+1,0)))="")),"Н/Д",INDIRECT(CONCATENATE("'2018-06'!S",TEXT(MATCH($C17,'2018-06'!$C$2:$C$100,0)+1,0)))-INDIRECT(CONCATENATE("'2018-05'!S",TEXT(MATCH($C17,'2018-05'!$C$2:$C$100,0)+1,0))))</f>
        <v>808758.13999999966</v>
      </c>
      <c r="T17" s="17">
        <f ca="1">IF(OR(INDIRECT(CONCATENATE("'2018-06'!T",TEXT(MATCH($C17,'2018-06'!$C$2:$C$100,0)+1,0)))="",INDIRECT(CONCATENATE("'2018-05'!T",TEXT(MATCH($C17,'2018-05'!$C$2:$C$100,0)+1,0)))="",AND(INDIRECT(CONCATENATE("'2018-06'!T",TEXT(MATCH($C17,'2018-06'!$C$2:$C$100,0)+1,0)))="",INDIRECT(CONCATENATE("'2018-05'!T",TEXT(MATCH($C17,'2018-05'!$C$2:$C$100,0)+1,0)))="")),"Н/Д",INDIRECT(CONCATENATE("'2018-06'!T",TEXT(MATCH($C17,'2018-06'!$C$2:$C$100,0)+1,0)))-INDIRECT(CONCATENATE("'2018-05'!T",TEXT(MATCH($C17,'2018-05'!$C$2:$C$100,0)+1,0))))</f>
        <v>71656290.840000004</v>
      </c>
      <c r="U17" s="17">
        <f ca="1">IF(OR(INDIRECT(CONCATENATE("'2018-06'!U",TEXT(MATCH($C17,'2018-06'!$C$2:$C$100,0)+1,0)))="",INDIRECT(CONCATENATE("'2018-05'!U",TEXT(MATCH($C17,'2018-05'!$C$2:$C$100,0)+1,0)))="",AND(INDIRECT(CONCATENATE("'2018-06'!U",TEXT(MATCH($C17,'2018-06'!$C$2:$C$100,0)+1,0)))="",INDIRECT(CONCATENATE("'2018-05'!U",TEXT(MATCH($C17,'2018-05'!$C$2:$C$100,0)+1,0)))="")),"Н/Д",INDIRECT(CONCATENATE("'2018-06'!U",TEXT(MATCH($C17,'2018-06'!$C$2:$C$100,0)+1,0)))-INDIRECT(CONCATENATE("'2018-05'!U",TEXT(MATCH($C17,'2018-05'!$C$2:$C$100,0)+1,0))))</f>
        <v>9633419.1199999973</v>
      </c>
      <c r="V17" s="17">
        <f ca="1">IF(OR(INDIRECT(CONCATENATE("'2018-06'!V",TEXT(MATCH($C17,'2018-06'!$C$2:$C$100,0)+1,0)))="",INDIRECT(CONCATENATE("'2018-05'!V",TEXT(MATCH($C17,'2018-05'!$C$2:$C$100,0)+1,0)))="",AND(INDIRECT(CONCATENATE("'2018-06'!V",TEXT(MATCH($C17,'2018-06'!$C$2:$C$100,0)+1,0)))="",INDIRECT(CONCATENATE("'2018-05'!V",TEXT(MATCH($C17,'2018-05'!$C$2:$C$100,0)+1,0)))="")),"Н/Д",INDIRECT(CONCATENATE("'2018-06'!V",TEXT(MATCH($C17,'2018-06'!$C$2:$C$100,0)+1,0)))-INDIRECT(CONCATENATE("'2018-05'!V",TEXT(MATCH($C17,'2018-05'!$C$2:$C$100,0)+1,0))))</f>
        <v>1612001103.2399998</v>
      </c>
      <c r="W17" s="17">
        <f ca="1">IF(OR(INDIRECT(CONCATENATE("'2018-06'!W",TEXT(MATCH($C17,'2018-06'!$C$2:$C$100,0)+1,0)))="",INDIRECT(CONCATENATE("'2018-05'!W",TEXT(MATCH($C17,'2018-05'!$C$2:$C$100,0)+1,0)))="",AND(INDIRECT(CONCATENATE("'2018-06'!W",TEXT(MATCH($C17,'2018-06'!$C$2:$C$100,0)+1,0)))="",INDIRECT(CONCATENATE("'2018-05'!W",TEXT(MATCH($C17,'2018-05'!$C$2:$C$100,0)+1,0)))="")),"Н/Д",INDIRECT(CONCATENATE("'2018-06'!W",TEXT(MATCH($C17,'2018-06'!$C$2:$C$100,0)+1,0)))-INDIRECT(CONCATENATE("'2018-05'!W",TEXT(MATCH($C17,'2018-05'!$C$2:$C$100,0)+1,0))))</f>
        <v>13167313366.309998</v>
      </c>
    </row>
    <row r="18" spans="1:23" x14ac:dyDescent="0.25">
      <c r="A18" s="2" t="s">
        <v>34</v>
      </c>
      <c r="B18" s="2" t="s">
        <v>39</v>
      </c>
      <c r="C18" s="15">
        <v>57000000</v>
      </c>
      <c r="D18" s="2" t="s">
        <v>209</v>
      </c>
      <c r="E18" s="17">
        <f ca="1">IF(OR(INDIRECT(CONCATENATE("'2018-06'!E",TEXT(MATCH($C18,'2018-06'!$C$2:$C$100,0)+1,0)))="",INDIRECT(CONCATENATE("'2018-05'!E",TEXT(MATCH($C18,'2018-05'!$C$2:$C$100,0)+1,0)))="",AND(INDIRECT(CONCATENATE("'2018-06'!E",TEXT(MATCH($C18,'2018-06'!$C$2:$C$100,0)+1,0)))="",INDIRECT(CONCATENATE("'2018-05'!E",TEXT(MATCH($C18,'2018-05'!$C$2:$C$100,0)+1,0)))="")),"Н/Д",INDIRECT(CONCATENATE("'2018-06'!E",TEXT(MATCH($C18,'2018-06'!$C$2:$C$100,0)+1,0)))-INDIRECT(CONCATENATE("'2018-05'!E",TEXT(MATCH($C18,'2018-05'!$C$2:$C$100,0)+1,0))))</f>
        <v>14326744371.889999</v>
      </c>
      <c r="F18" s="17">
        <f ca="1">IF(OR(INDIRECT(CONCATENATE("'2018-06'!F",TEXT(MATCH($C18,'2018-06'!$C$2:$C$100,0)+1,0)))="",INDIRECT(CONCATENATE("'2018-05'!F",TEXT(MATCH($C18,'2018-05'!$C$2:$C$100,0)+1,0)))="",AND(INDIRECT(CONCATENATE("'2018-06'!F",TEXT(MATCH($C18,'2018-06'!$C$2:$C$100,0)+1,0)))="",INDIRECT(CONCATENATE("'2018-05'!F",TEXT(MATCH($C18,'2018-05'!$C$2:$C$100,0)+1,0)))="")),"Н/Д",INDIRECT(CONCATENATE("'2018-06'!F",TEXT(MATCH($C18,'2018-06'!$C$2:$C$100,0)+1,0)))-INDIRECT(CONCATENATE("'2018-05'!F",TEXT(MATCH($C18,'2018-05'!$C$2:$C$100,0)+1,0))))</f>
        <v>13568810977.019997</v>
      </c>
      <c r="G18" s="17">
        <f ca="1">IF(OR(INDIRECT(CONCATENATE("'2018-06'!G",TEXT(MATCH($C18,'2018-06'!$C$2:$C$100,0)+1,0)))="",INDIRECT(CONCATENATE("'2018-05'!G",TEXT(MATCH($C18,'2018-05'!$C$2:$C$100,0)+1,0)))="",AND(INDIRECT(CONCATENATE("'2018-06'!G",TEXT(MATCH($C18,'2018-06'!$C$2:$C$100,0)+1,0)))="",INDIRECT(CONCATENATE("'2018-05'!G",TEXT(MATCH($C18,'2018-05'!$C$2:$C$100,0)+1,0)))="")),"Н/Д",INDIRECT(CONCATENATE("'2018-06'!G",TEXT(MATCH($C18,'2018-06'!$C$2:$C$100,0)+1,0)))-INDIRECT(CONCATENATE("'2018-05'!G",TEXT(MATCH($C18,'2018-05'!$C$2:$C$100,0)+1,0))))</f>
        <v>5821771732.2799988</v>
      </c>
      <c r="H18" s="17">
        <f ca="1">IF(OR(INDIRECT(CONCATENATE("'2018-06'!H",TEXT(MATCH($C18,'2018-06'!$C$2:$C$100,0)+1,0)))="",INDIRECT(CONCATENATE("'2018-05'!H",TEXT(MATCH($C18,'2018-05'!$C$2:$C$100,0)+1,0)))="",AND(INDIRECT(CONCATENATE("'2018-06'!H",TEXT(MATCH($C18,'2018-06'!$C$2:$C$100,0)+1,0)))="",INDIRECT(CONCATENATE("'2018-05'!H",TEXT(MATCH($C18,'2018-05'!$C$2:$C$100,0)+1,0)))="")),"Н/Д",INDIRECT(CONCATENATE("'2018-06'!H",TEXT(MATCH($C18,'2018-06'!$C$2:$C$100,0)+1,0)))-INDIRECT(CONCATENATE("'2018-05'!H",TEXT(MATCH($C18,'2018-05'!$C$2:$C$100,0)+1,0))))</f>
        <v>3332096259.2399979</v>
      </c>
      <c r="I18" s="17">
        <f ca="1">IF(OR(INDIRECT(CONCATENATE("'2018-06'!I",TEXT(MATCH($C18,'2018-06'!$C$2:$C$100,0)+1,0)))="",INDIRECT(CONCATENATE("'2018-05'!I",TEXT(MATCH($C18,'2018-05'!$C$2:$C$100,0)+1,0)))="",AND(INDIRECT(CONCATENATE("'2018-06'!I",TEXT(MATCH($C18,'2018-06'!$C$2:$C$100,0)+1,0)))="",INDIRECT(CONCATENATE("'2018-05'!I",TEXT(MATCH($C18,'2018-05'!$C$2:$C$100,0)+1,0)))="")),"Н/Д",INDIRECT(CONCATENATE("'2018-06'!I",TEXT(MATCH($C18,'2018-06'!$C$2:$C$100,0)+1,0)))-INDIRECT(CONCATENATE("'2018-05'!I",TEXT(MATCH($C18,'2018-05'!$C$2:$C$100,0)+1,0))))</f>
        <v>720284743.59000015</v>
      </c>
      <c r="J18" s="17" t="str">
        <f ca="1">IF(OR(INDIRECT(CONCATENATE("'2018-06'!J",TEXT(MATCH($C18,'2018-06'!$C$2:$C$100,0)+1,0)))="",INDIRECT(CONCATENATE("'2018-05'!J",TEXT(MATCH($C18,'2018-05'!$C$2:$C$100,0)+1,0)))="",AND(INDIRECT(CONCATENATE("'2018-06'!J",TEXT(MATCH($C18,'2018-06'!$C$2:$C$100,0)+1,0)))="",INDIRECT(CONCATENATE("'2018-05'!J",TEXT(MATCH($C18,'2018-05'!$C$2:$C$100,0)+1,0)))="")),"Н/Д",INDIRECT(CONCATENATE("'2018-06'!J",TEXT(MATCH($C18,'2018-06'!$C$2:$C$100,0)+1,0)))-INDIRECT(CONCATENATE("'2018-05'!J",TEXT(MATCH($C18,'2018-05'!$C$2:$C$100,0)+1,0))))</f>
        <v>Н/Д</v>
      </c>
      <c r="K18" s="17">
        <f ca="1">IF(OR(INDIRECT(CONCATENATE("'2018-06'!K",TEXT(MATCH($C18,'2018-06'!$C$2:$C$100,0)+1,0)))="",INDIRECT(CONCATENATE("'2018-05'!K",TEXT(MATCH($C18,'2018-05'!$C$2:$C$100,0)+1,0)))="",AND(INDIRECT(CONCATENATE("'2018-06'!K",TEXT(MATCH($C18,'2018-06'!$C$2:$C$100,0)+1,0)))="",INDIRECT(CONCATENATE("'2018-05'!K",TEXT(MATCH($C18,'2018-05'!$C$2:$C$100,0)+1,0)))="")),"Н/Д",INDIRECT(CONCATENATE("'2018-06'!K",TEXT(MATCH($C18,'2018-06'!$C$2:$C$100,0)+1,0)))-INDIRECT(CONCATENATE("'2018-05'!K",TEXT(MATCH($C18,'2018-05'!$C$2:$C$100,0)+1,0))))</f>
        <v>636083989.53999996</v>
      </c>
      <c r="L18" s="17">
        <f ca="1">IF(OR(INDIRECT(CONCATENATE("'2018-06'!L",TEXT(MATCH($C18,'2018-06'!$C$2:$C$100,0)+1,0)))="",INDIRECT(CONCATENATE("'2018-05'!L",TEXT(MATCH($C18,'2018-05'!$C$2:$C$100,0)+1,0)))="",AND(INDIRECT(CONCATENATE("'2018-06'!L",TEXT(MATCH($C18,'2018-06'!$C$2:$C$100,0)+1,0)))="",INDIRECT(CONCATENATE("'2018-05'!L",TEXT(MATCH($C18,'2018-05'!$C$2:$C$100,0)+1,0)))="")),"Н/Д",INDIRECT(CONCATENATE("'2018-06'!L",TEXT(MATCH($C18,'2018-06'!$C$2:$C$100,0)+1,0)))-INDIRECT(CONCATENATE("'2018-05'!L",TEXT(MATCH($C18,'2018-05'!$C$2:$C$100,0)+1,0))))</f>
        <v>2508338942.1100006</v>
      </c>
      <c r="M18" s="17">
        <f ca="1">IF(OR(INDIRECT(CONCATENATE("'2018-06'!M",TEXT(MATCH($C18,'2018-06'!$C$2:$C$100,0)+1,0)))="",INDIRECT(CONCATENATE("'2018-05'!M",TEXT(MATCH($C18,'2018-05'!$C$2:$C$100,0)+1,0)))="",AND(INDIRECT(CONCATENATE("'2018-06'!M",TEXT(MATCH($C18,'2018-06'!$C$2:$C$100,0)+1,0)))="",INDIRECT(CONCATENATE("'2018-05'!M",TEXT(MATCH($C18,'2018-05'!$C$2:$C$100,0)+1,0)))="")),"Н/Д",INDIRECT(CONCATENATE("'2018-06'!M",TEXT(MATCH($C18,'2018-06'!$C$2:$C$100,0)+1,0)))-INDIRECT(CONCATENATE("'2018-05'!M",TEXT(MATCH($C18,'2018-05'!$C$2:$C$100,0)+1,0))))</f>
        <v>25778390.310000002</v>
      </c>
      <c r="N18" s="17">
        <f ca="1">IF(OR(INDIRECT(CONCATENATE("'2018-06'!N",TEXT(MATCH($C18,'2018-06'!$C$2:$C$100,0)+1,0)))="",INDIRECT(CONCATENATE("'2018-05'!N",TEXT(MATCH($C18,'2018-05'!$C$2:$C$100,0)+1,0)))="",AND(INDIRECT(CONCATENATE("'2018-06'!N",TEXT(MATCH($C18,'2018-06'!$C$2:$C$100,0)+1,0)))="",INDIRECT(CONCATENATE("'2018-05'!N",TEXT(MATCH($C18,'2018-05'!$C$2:$C$100,0)+1,0)))="")),"Н/Д",INDIRECT(CONCATENATE("'2018-06'!N",TEXT(MATCH($C18,'2018-06'!$C$2:$C$100,0)+1,0)))-INDIRECT(CONCATENATE("'2018-05'!NE",TEXT(MATCH($C18,'2018-05'!$C$2:$C$100,0)+1,0))))</f>
        <v>353537200.62</v>
      </c>
      <c r="O18" s="17">
        <f ca="1">IF(OR(INDIRECT(CONCATENATE("'2018-06'!O",TEXT(MATCH($C18,'2018-06'!$C$2:$C$100,0)+1,0)))="",INDIRECT(CONCATENATE("'2018-05'!O",TEXT(MATCH($C18,'2018-05'!$C$2:$C$100,0)+1,0)))="",AND(INDIRECT(CONCATENATE("'2018-06'!O",TEXT(MATCH($C18,'2018-06'!$C$2:$C$100,0)+1,0)))="",INDIRECT(CONCATENATE("'2018-05'!O",TEXT(MATCH($C18,'2018-05'!$C$2:$C$100,0)+1,0)))="")),"Н/Д",INDIRECT(CONCATENATE("'2018-06'!O",TEXT(MATCH($C18,'2018-06'!$C$2:$C$100,0)+1,0)))-INDIRECT(CONCATENATE("'2018-05'!O",TEXT(MATCH($C18,'2018-05'!$C$2:$C$100,0)+1,0))))</f>
        <v>17146.840000000004</v>
      </c>
      <c r="P18" s="17">
        <f ca="1">IF(OR(INDIRECT(CONCATENATE("'2018-06'!P",TEXT(MATCH($C18,'2018-06'!$C$2:$C$100,0)+1,0)))="",INDIRECT(CONCATENATE("'2018-05'!P",TEXT(MATCH($C18,'2018-05'!$C$2:$C$100,0)+1,0)))="",AND(INDIRECT(CONCATENATE("'2018-06'!P",TEXT(MATCH($C18,'2018-06'!$C$2:$C$100,0)+1,0)))="",INDIRECT(CONCATENATE("'2018-05'!P",TEXT(MATCH($C18,'2018-05'!$C$2:$C$100,0)+1,0)))="")),"Н/Д",INDIRECT(CONCATENATE("'2018-06'!P",TEXT(MATCH($C18,'2018-06'!$C$2:$C$100,0)+1,0)))-INDIRECT(CONCATENATE("'2018-05'!P",TEXT(MATCH($C18,'2018-05'!$C$2:$C$100,0)+1,0))))</f>
        <v>99108510.320000052</v>
      </c>
      <c r="Q18" s="17">
        <f ca="1">IF(OR(INDIRECT(CONCATENATE("'2018-06'!Q",TEXT(MATCH($C18,'2018-06'!$C$2:$C$100,0)+1,0)))="",INDIRECT(CONCATENATE("'2018-05'!Q",TEXT(MATCH($C18,'2018-05'!$C$2:$C$100,0)+1,0)))="",AND(INDIRECT(CONCATENATE("'2018-06'!Q",TEXT(MATCH($C18,'2018-06'!$C$2:$C$100,0)+1,0)))="",INDIRECT(CONCATENATE("'2018-05'!Q",TEXT(MATCH($C18,'2018-05'!$C$2:$C$100,0)+1,0)))="")),"Н/Д",INDIRECT(CONCATENATE("'2018-06'!Q",TEXT(MATCH($C18,'2018-06'!$C$2:$C$100,0)+1,0)))-INDIRECT(CONCATENATE("'2018-05'!Q",TEXT(MATCH($C18,'2018-05'!$C$2:$C$100,0)+1,0))))</f>
        <v>65710284.969999969</v>
      </c>
      <c r="R18" s="17">
        <f ca="1">IF(OR(INDIRECT(CONCATENATE("'2018-06'!R",TEXT(MATCH($C18,'2018-06'!$C$2:$C$100,0)+1,0)))="",INDIRECT(CONCATENATE("'2018-05'!R",TEXT(MATCH($C18,'2018-05'!$C$2:$C$100,0)+1,0)))="",AND(INDIRECT(CONCATENATE("'2018-06'!R",TEXT(MATCH($C18,'2018-06'!$C$2:$C$100,0)+1,0)))="",INDIRECT(CONCATENATE("'2018-05'!R",TEXT(MATCH($C18,'2018-05'!$C$2:$C$100,0)+1,0)))="")),"Н/Д",INDIRECT(CONCATENATE("'2018-06'!R",TEXT(MATCH($C18,'2018-06'!$C$2:$C$100,0)+1,0)))-INDIRECT(CONCATENATE("'2018-05'!R",TEXT(MATCH($C18,'2018-05'!$C$2:$C$100,0)+1,0))))</f>
        <v>69536049.890000015</v>
      </c>
      <c r="S18" s="17">
        <f ca="1">IF(OR(INDIRECT(CONCATENATE("'2018-06'!S",TEXT(MATCH($C18,'2018-06'!$C$2:$C$100,0)+1,0)))="",INDIRECT(CONCATENATE("'2018-05'!S",TEXT(MATCH($C18,'2018-05'!$C$2:$C$100,0)+1,0)))="",AND(INDIRECT(CONCATENATE("'2018-06'!S",TEXT(MATCH($C18,'2018-06'!$C$2:$C$100,0)+1,0)))="",INDIRECT(CONCATENATE("'2018-05'!S",TEXT(MATCH($C18,'2018-05'!$C$2:$C$100,0)+1,0)))="")),"Н/Д",INDIRECT(CONCATENATE("'2018-06'!S",TEXT(MATCH($C18,'2018-06'!$C$2:$C$100,0)+1,0)))-INDIRECT(CONCATENATE("'2018-05'!S",TEXT(MATCH($C18,'2018-05'!$C$2:$C$100,0)+1,0))))</f>
        <v>186376.09000000008</v>
      </c>
      <c r="T18" s="17">
        <f ca="1">IF(OR(INDIRECT(CONCATENATE("'2018-06'!T",TEXT(MATCH($C18,'2018-06'!$C$2:$C$100,0)+1,0)))="",INDIRECT(CONCATENATE("'2018-05'!T",TEXT(MATCH($C18,'2018-05'!$C$2:$C$100,0)+1,0)))="",AND(INDIRECT(CONCATENATE("'2018-06'!T",TEXT(MATCH($C18,'2018-06'!$C$2:$C$100,0)+1,0)))="",INDIRECT(CONCATENATE("'2018-05'!T",TEXT(MATCH($C18,'2018-05'!$C$2:$C$100,0)+1,0)))="")),"Н/Д",INDIRECT(CONCATENATE("'2018-06'!T",TEXT(MATCH($C18,'2018-06'!$C$2:$C$100,0)+1,0)))-INDIRECT(CONCATENATE("'2018-05'!T",TEXT(MATCH($C18,'2018-05'!$C$2:$C$100,0)+1,0))))</f>
        <v>142070481.29999995</v>
      </c>
      <c r="U18" s="17">
        <f ca="1">IF(OR(INDIRECT(CONCATENATE("'2018-06'!U",TEXT(MATCH($C18,'2018-06'!$C$2:$C$100,0)+1,0)))="",INDIRECT(CONCATENATE("'2018-05'!U",TEXT(MATCH($C18,'2018-05'!$C$2:$C$100,0)+1,0)))="",AND(INDIRECT(CONCATENATE("'2018-06'!U",TEXT(MATCH($C18,'2018-06'!$C$2:$C$100,0)+1,0)))="",INDIRECT(CONCATENATE("'2018-05'!U",TEXT(MATCH($C18,'2018-05'!$C$2:$C$100,0)+1,0)))="")),"Н/Д",INDIRECT(CONCATENATE("'2018-06'!U",TEXT(MATCH($C18,'2018-06'!$C$2:$C$100,0)+1,0)))-INDIRECT(CONCATENATE("'2018-05'!U",TEXT(MATCH($C18,'2018-05'!$C$2:$C$100,0)+1,0))))</f>
        <v>7834849.3199999966</v>
      </c>
      <c r="V18" s="17">
        <f ca="1">IF(OR(INDIRECT(CONCATENATE("'2018-06'!V",TEXT(MATCH($C18,'2018-06'!$C$2:$C$100,0)+1,0)))="",INDIRECT(CONCATENATE("'2018-05'!V",TEXT(MATCH($C18,'2018-05'!$C$2:$C$100,0)+1,0)))="",AND(INDIRECT(CONCATENATE("'2018-06'!V",TEXT(MATCH($C18,'2018-06'!$C$2:$C$100,0)+1,0)))="",INDIRECT(CONCATENATE("'2018-05'!V",TEXT(MATCH($C18,'2018-05'!$C$2:$C$100,0)+1,0)))="")),"Н/Д",INDIRECT(CONCATENATE("'2018-06'!V",TEXT(MATCH($C18,'2018-06'!$C$2:$C$100,0)+1,0)))-INDIRECT(CONCATENATE("'2018-05'!V",TEXT(MATCH($C18,'2018-05'!$C$2:$C$100,0)+1,0))))</f>
        <v>757933394.86999989</v>
      </c>
      <c r="W18" s="17">
        <f ca="1">IF(OR(INDIRECT(CONCATENATE("'2018-06'!W",TEXT(MATCH($C18,'2018-06'!$C$2:$C$100,0)+1,0)))="",INDIRECT(CONCATENATE("'2018-05'!W",TEXT(MATCH($C18,'2018-05'!$C$2:$C$100,0)+1,0)))="",AND(INDIRECT(CONCATENATE("'2018-06'!W",TEXT(MATCH($C18,'2018-06'!$C$2:$C$100,0)+1,0)))="",INDIRECT(CONCATENATE("'2018-05'!W",TEXT(MATCH($C18,'2018-05'!$C$2:$C$100,0)+1,0)))="")),"Н/Д",INDIRECT(CONCATENATE("'2018-06'!W",TEXT(MATCH($C18,'2018-06'!$C$2:$C$100,0)+1,0)))-INDIRECT(CONCATENATE("'2018-05'!W",TEXT(MATCH($C18,'2018-05'!$C$2:$C$100,0)+1,0))))</f>
        <v>42159966465.859985</v>
      </c>
    </row>
    <row r="19" spans="1:23" x14ac:dyDescent="0.25">
      <c r="A19" s="2" t="s">
        <v>34</v>
      </c>
      <c r="B19" s="2" t="s">
        <v>40</v>
      </c>
      <c r="C19" s="15">
        <v>80000000</v>
      </c>
      <c r="D19" s="2" t="s">
        <v>209</v>
      </c>
      <c r="E19" s="17">
        <f ca="1">IF(OR(INDIRECT(CONCATENATE("'2018-06'!E",TEXT(MATCH($C19,'2018-06'!$C$2:$C$100,0)+1,0)))="",INDIRECT(CONCATENATE("'2018-05'!E",TEXT(MATCH($C19,'2018-05'!$C$2:$C$100,0)+1,0)))="",AND(INDIRECT(CONCATENATE("'2018-06'!E",TEXT(MATCH($C19,'2018-06'!$C$2:$C$100,0)+1,0)))="",INDIRECT(CONCATENATE("'2018-05'!E",TEXT(MATCH($C19,'2018-05'!$C$2:$C$100,0)+1,0)))="")),"Н/Д",INDIRECT(CONCATENATE("'2018-06'!E",TEXT(MATCH($C19,'2018-06'!$C$2:$C$100,0)+1,0)))-INDIRECT(CONCATENATE("'2018-05'!E",TEXT(MATCH($C19,'2018-05'!$C$2:$C$100,0)+1,0))))</f>
        <v>17886583882.539993</v>
      </c>
      <c r="F19" s="17">
        <f ca="1">IF(OR(INDIRECT(CONCATENATE("'2018-06'!F",TEXT(MATCH($C19,'2018-06'!$C$2:$C$100,0)+1,0)))="",INDIRECT(CONCATENATE("'2018-05'!F",TEXT(MATCH($C19,'2018-05'!$C$2:$C$100,0)+1,0)))="",AND(INDIRECT(CONCATENATE("'2018-06'!F",TEXT(MATCH($C19,'2018-06'!$C$2:$C$100,0)+1,0)))="",INDIRECT(CONCATENATE("'2018-05'!F",TEXT(MATCH($C19,'2018-05'!$C$2:$C$100,0)+1,0)))="")),"Н/Д",INDIRECT(CONCATENATE("'2018-06'!F",TEXT(MATCH($C19,'2018-06'!$C$2:$C$100,0)+1,0)))-INDIRECT(CONCATENATE("'2018-05'!F",TEXT(MATCH($C19,'2018-05'!$C$2:$C$100,0)+1,0))))</f>
        <v>15164314505.410004</v>
      </c>
      <c r="G19" s="17">
        <f ca="1">IF(OR(INDIRECT(CONCATENATE("'2018-06'!G",TEXT(MATCH($C19,'2018-06'!$C$2:$C$100,0)+1,0)))="",INDIRECT(CONCATENATE("'2018-05'!G",TEXT(MATCH($C19,'2018-05'!$C$2:$C$100,0)+1,0)))="",AND(INDIRECT(CONCATENATE("'2018-06'!G",TEXT(MATCH($C19,'2018-06'!$C$2:$C$100,0)+1,0)))="",INDIRECT(CONCATENATE("'2018-05'!G",TEXT(MATCH($C19,'2018-05'!$C$2:$C$100,0)+1,0)))="")),"Н/Д",INDIRECT(CONCATENATE("'2018-06'!G",TEXT(MATCH($C19,'2018-06'!$C$2:$C$100,0)+1,0)))-INDIRECT(CONCATENATE("'2018-05'!G",TEXT(MATCH($C19,'2018-05'!$C$2:$C$100,0)+1,0))))</f>
        <v>5671063481.3300018</v>
      </c>
      <c r="H19" s="17">
        <f ca="1">IF(OR(INDIRECT(CONCATENATE("'2018-06'!H",TEXT(MATCH($C19,'2018-06'!$C$2:$C$100,0)+1,0)))="",INDIRECT(CONCATENATE("'2018-05'!H",TEXT(MATCH($C19,'2018-05'!$C$2:$C$100,0)+1,0)))="",AND(INDIRECT(CONCATENATE("'2018-06'!H",TEXT(MATCH($C19,'2018-06'!$C$2:$C$100,0)+1,0)))="",INDIRECT(CONCATENATE("'2018-05'!H",TEXT(MATCH($C19,'2018-05'!$C$2:$C$100,0)+1,0)))="")),"Н/Д",INDIRECT(CONCATENATE("'2018-06'!H",TEXT(MATCH($C19,'2018-06'!$C$2:$C$100,0)+1,0)))-INDIRECT(CONCATENATE("'2018-05'!H",TEXT(MATCH($C19,'2018-05'!$C$2:$C$100,0)+1,0))))</f>
        <v>4353154782.6999989</v>
      </c>
      <c r="I19" s="17">
        <f ca="1">IF(OR(INDIRECT(CONCATENATE("'2018-06'!I",TEXT(MATCH($C19,'2018-06'!$C$2:$C$100,0)+1,0)))="",INDIRECT(CONCATENATE("'2018-05'!I",TEXT(MATCH($C19,'2018-05'!$C$2:$C$100,0)+1,0)))="",AND(INDIRECT(CONCATENATE("'2018-06'!I",TEXT(MATCH($C19,'2018-06'!$C$2:$C$100,0)+1,0)))="",INDIRECT(CONCATENATE("'2018-05'!I",TEXT(MATCH($C19,'2018-05'!$C$2:$C$100,0)+1,0)))="")),"Н/Д",INDIRECT(CONCATENATE("'2018-06'!I",TEXT(MATCH($C19,'2018-06'!$C$2:$C$100,0)+1,0)))-INDIRECT(CONCATENATE("'2018-05'!I",TEXT(MATCH($C19,'2018-05'!$C$2:$C$100,0)+1,0))))</f>
        <v>1698577579.4899998</v>
      </c>
      <c r="J19" s="17" t="str">
        <f ca="1">IF(OR(INDIRECT(CONCATENATE("'2018-06'!J",TEXT(MATCH($C19,'2018-06'!$C$2:$C$100,0)+1,0)))="",INDIRECT(CONCATENATE("'2018-05'!J",TEXT(MATCH($C19,'2018-05'!$C$2:$C$100,0)+1,0)))="",AND(INDIRECT(CONCATENATE("'2018-06'!J",TEXT(MATCH($C19,'2018-06'!$C$2:$C$100,0)+1,0)))="",INDIRECT(CONCATENATE("'2018-05'!J",TEXT(MATCH($C19,'2018-05'!$C$2:$C$100,0)+1,0)))="")),"Н/Д",INDIRECT(CONCATENATE("'2018-06'!J",TEXT(MATCH($C19,'2018-06'!$C$2:$C$100,0)+1,0)))-INDIRECT(CONCATENATE("'2018-05'!J",TEXT(MATCH($C19,'2018-05'!$C$2:$C$100,0)+1,0))))</f>
        <v>Н/Д</v>
      </c>
      <c r="K19" s="17">
        <f ca="1">IF(OR(INDIRECT(CONCATENATE("'2018-06'!K",TEXT(MATCH($C19,'2018-06'!$C$2:$C$100,0)+1,0)))="",INDIRECT(CONCATENATE("'2018-05'!K",TEXT(MATCH($C19,'2018-05'!$C$2:$C$100,0)+1,0)))="",AND(INDIRECT(CONCATENATE("'2018-06'!K",TEXT(MATCH($C19,'2018-06'!$C$2:$C$100,0)+1,0)))="",INDIRECT(CONCATENATE("'2018-05'!K",TEXT(MATCH($C19,'2018-05'!$C$2:$C$100,0)+1,0)))="")),"Н/Д",INDIRECT(CONCATENATE("'2018-06'!K",TEXT(MATCH($C19,'2018-06'!$C$2:$C$100,0)+1,0)))-INDIRECT(CONCATENATE("'2018-05'!K",TEXT(MATCH($C19,'2018-05'!$C$2:$C$100,0)+1,0))))</f>
        <v>511387277.4000001</v>
      </c>
      <c r="L19" s="17">
        <f ca="1">IF(OR(INDIRECT(CONCATENATE("'2018-06'!L",TEXT(MATCH($C19,'2018-06'!$C$2:$C$100,0)+1,0)))="",INDIRECT(CONCATENATE("'2018-05'!L",TEXT(MATCH($C19,'2018-05'!$C$2:$C$100,0)+1,0)))="",AND(INDIRECT(CONCATENATE("'2018-06'!L",TEXT(MATCH($C19,'2018-06'!$C$2:$C$100,0)+1,0)))="",INDIRECT(CONCATENATE("'2018-05'!L",TEXT(MATCH($C19,'2018-05'!$C$2:$C$100,0)+1,0)))="")),"Н/Д",INDIRECT(CONCATENATE("'2018-06'!L",TEXT(MATCH($C19,'2018-06'!$C$2:$C$100,0)+1,0)))-INDIRECT(CONCATENATE("'2018-05'!L",TEXT(MATCH($C19,'2018-05'!$C$2:$C$100,0)+1,0))))</f>
        <v>1842101233.3099995</v>
      </c>
      <c r="M19" s="17">
        <f ca="1">IF(OR(INDIRECT(CONCATENATE("'2018-06'!M",TEXT(MATCH($C19,'2018-06'!$C$2:$C$100,0)+1,0)))="",INDIRECT(CONCATENATE("'2018-05'!M",TEXT(MATCH($C19,'2018-05'!$C$2:$C$100,0)+1,0)))="",AND(INDIRECT(CONCATENATE("'2018-06'!M",TEXT(MATCH($C19,'2018-06'!$C$2:$C$100,0)+1,0)))="",INDIRECT(CONCATENATE("'2018-05'!M",TEXT(MATCH($C19,'2018-05'!$C$2:$C$100,0)+1,0)))="")),"Н/Д",INDIRECT(CONCATENATE("'2018-06'!M",TEXT(MATCH($C19,'2018-06'!$C$2:$C$100,0)+1,0)))-INDIRECT(CONCATENATE("'2018-05'!M",TEXT(MATCH($C19,'2018-05'!$C$2:$C$100,0)+1,0))))</f>
        <v>50478081.829999983</v>
      </c>
      <c r="N19" s="17">
        <f ca="1">IF(OR(INDIRECT(CONCATENATE("'2018-06'!N",TEXT(MATCH($C19,'2018-06'!$C$2:$C$100,0)+1,0)))="",INDIRECT(CONCATENATE("'2018-05'!N",TEXT(MATCH($C19,'2018-05'!$C$2:$C$100,0)+1,0)))="",AND(INDIRECT(CONCATENATE("'2018-06'!N",TEXT(MATCH($C19,'2018-06'!$C$2:$C$100,0)+1,0)))="",INDIRECT(CONCATENATE("'2018-05'!N",TEXT(MATCH($C19,'2018-05'!$C$2:$C$100,0)+1,0)))="")),"Н/Д",INDIRECT(CONCATENATE("'2018-06'!N",TEXT(MATCH($C19,'2018-06'!$C$2:$C$100,0)+1,0)))-INDIRECT(CONCATENATE("'2018-05'!NE",TEXT(MATCH($C19,'2018-05'!$C$2:$C$100,0)+1,0))))</f>
        <v>492464630.23000002</v>
      </c>
      <c r="O19" s="17">
        <f ca="1">IF(OR(INDIRECT(CONCATENATE("'2018-06'!O",TEXT(MATCH($C19,'2018-06'!$C$2:$C$100,0)+1,0)))="",INDIRECT(CONCATENATE("'2018-05'!O",TEXT(MATCH($C19,'2018-05'!$C$2:$C$100,0)+1,0)))="",AND(INDIRECT(CONCATENATE("'2018-06'!O",TEXT(MATCH($C19,'2018-06'!$C$2:$C$100,0)+1,0)))="",INDIRECT(CONCATENATE("'2018-05'!O",TEXT(MATCH($C19,'2018-05'!$C$2:$C$100,0)+1,0)))="")),"Н/Д",INDIRECT(CONCATENATE("'2018-06'!O",TEXT(MATCH($C19,'2018-06'!$C$2:$C$100,0)+1,0)))-INDIRECT(CONCATENATE("'2018-05'!O",TEXT(MATCH($C19,'2018-05'!$C$2:$C$100,0)+1,0))))</f>
        <v>8049.609999999986</v>
      </c>
      <c r="P19" s="17">
        <f ca="1">IF(OR(INDIRECT(CONCATENATE("'2018-06'!P",TEXT(MATCH($C19,'2018-06'!$C$2:$C$100,0)+1,0)))="",INDIRECT(CONCATENATE("'2018-05'!P",TEXT(MATCH($C19,'2018-05'!$C$2:$C$100,0)+1,0)))="",AND(INDIRECT(CONCATENATE("'2018-06'!P",TEXT(MATCH($C19,'2018-06'!$C$2:$C$100,0)+1,0)))="",INDIRECT(CONCATENATE("'2018-05'!P",TEXT(MATCH($C19,'2018-05'!$C$2:$C$100,0)+1,0)))="")),"Н/Д",INDIRECT(CONCATENATE("'2018-06'!P",TEXT(MATCH($C19,'2018-06'!$C$2:$C$100,0)+1,0)))-INDIRECT(CONCATENATE("'2018-05'!P",TEXT(MATCH($C19,'2018-05'!$C$2:$C$100,0)+1,0))))</f>
        <v>372004562.53999996</v>
      </c>
      <c r="Q19" s="17">
        <f ca="1">IF(OR(INDIRECT(CONCATENATE("'2018-06'!Q",TEXT(MATCH($C19,'2018-06'!$C$2:$C$100,0)+1,0)))="",INDIRECT(CONCATENATE("'2018-05'!Q",TEXT(MATCH($C19,'2018-05'!$C$2:$C$100,0)+1,0)))="",AND(INDIRECT(CONCATENATE("'2018-06'!Q",TEXT(MATCH($C19,'2018-06'!$C$2:$C$100,0)+1,0)))="",INDIRECT(CONCATENATE("'2018-05'!Q",TEXT(MATCH($C19,'2018-05'!$C$2:$C$100,0)+1,0)))="")),"Н/Д",INDIRECT(CONCATENATE("'2018-06'!Q",TEXT(MATCH($C19,'2018-06'!$C$2:$C$100,0)+1,0)))-INDIRECT(CONCATENATE("'2018-05'!Q",TEXT(MATCH($C19,'2018-05'!$C$2:$C$100,0)+1,0))))</f>
        <v>36388674.790000021</v>
      </c>
      <c r="R19" s="17">
        <f ca="1">IF(OR(INDIRECT(CONCATENATE("'2018-06'!R",TEXT(MATCH($C19,'2018-06'!$C$2:$C$100,0)+1,0)))="",INDIRECT(CONCATENATE("'2018-05'!R",TEXT(MATCH($C19,'2018-05'!$C$2:$C$100,0)+1,0)))="",AND(INDIRECT(CONCATENATE("'2018-06'!R",TEXT(MATCH($C19,'2018-06'!$C$2:$C$100,0)+1,0)))="",INDIRECT(CONCATENATE("'2018-05'!R",TEXT(MATCH($C19,'2018-05'!$C$2:$C$100,0)+1,0)))="")),"Н/Д",INDIRECT(CONCATENATE("'2018-06'!R",TEXT(MATCH($C19,'2018-06'!$C$2:$C$100,0)+1,0)))-INDIRECT(CONCATENATE("'2018-05'!R",TEXT(MATCH($C19,'2018-05'!$C$2:$C$100,0)+1,0))))</f>
        <v>257125729.87</v>
      </c>
      <c r="S19" s="17">
        <f ca="1">IF(OR(INDIRECT(CONCATENATE("'2018-06'!S",TEXT(MATCH($C19,'2018-06'!$C$2:$C$100,0)+1,0)))="",INDIRECT(CONCATENATE("'2018-05'!S",TEXT(MATCH($C19,'2018-05'!$C$2:$C$100,0)+1,0)))="",AND(INDIRECT(CONCATENATE("'2018-06'!S",TEXT(MATCH($C19,'2018-06'!$C$2:$C$100,0)+1,0)))="",INDIRECT(CONCATENATE("'2018-05'!S",TEXT(MATCH($C19,'2018-05'!$C$2:$C$100,0)+1,0)))="")),"Н/Д",INDIRECT(CONCATENATE("'2018-06'!S",TEXT(MATCH($C19,'2018-06'!$C$2:$C$100,0)+1,0)))-INDIRECT(CONCATENATE("'2018-05'!S",TEXT(MATCH($C19,'2018-05'!$C$2:$C$100,0)+1,0))))</f>
        <v>5188385.68</v>
      </c>
      <c r="T19" s="17">
        <f ca="1">IF(OR(INDIRECT(CONCATENATE("'2018-06'!T",TEXT(MATCH($C19,'2018-06'!$C$2:$C$100,0)+1,0)))="",INDIRECT(CONCATENATE("'2018-05'!T",TEXT(MATCH($C19,'2018-05'!$C$2:$C$100,0)+1,0)))="",AND(INDIRECT(CONCATENATE("'2018-06'!T",TEXT(MATCH($C19,'2018-06'!$C$2:$C$100,0)+1,0)))="",INDIRECT(CONCATENATE("'2018-05'!T",TEXT(MATCH($C19,'2018-05'!$C$2:$C$100,0)+1,0)))="")),"Н/Д",INDIRECT(CONCATENATE("'2018-06'!T",TEXT(MATCH($C19,'2018-06'!$C$2:$C$100,0)+1,0)))-INDIRECT(CONCATENATE("'2018-05'!T",TEXT(MATCH($C19,'2018-05'!$C$2:$C$100,0)+1,0))))</f>
        <v>190158471.17999995</v>
      </c>
      <c r="U19" s="17">
        <f ca="1">IF(OR(INDIRECT(CONCATENATE("'2018-06'!U",TEXT(MATCH($C19,'2018-06'!$C$2:$C$100,0)+1,0)))="",INDIRECT(CONCATENATE("'2018-05'!U",TEXT(MATCH($C19,'2018-05'!$C$2:$C$100,0)+1,0)))="",AND(INDIRECT(CONCATENATE("'2018-06'!U",TEXT(MATCH($C19,'2018-06'!$C$2:$C$100,0)+1,0)))="",INDIRECT(CONCATENATE("'2018-05'!U",TEXT(MATCH($C19,'2018-05'!$C$2:$C$100,0)+1,0)))="")),"Н/Д",INDIRECT(CONCATENATE("'2018-06'!U",TEXT(MATCH($C19,'2018-06'!$C$2:$C$100,0)+1,0)))-INDIRECT(CONCATENATE("'2018-05'!U",TEXT(MATCH($C19,'2018-05'!$C$2:$C$100,0)+1,0))))</f>
        <v>9621287.1400000006</v>
      </c>
      <c r="V19" s="17">
        <f ca="1">IF(OR(INDIRECT(CONCATENATE("'2018-06'!V",TEXT(MATCH($C19,'2018-06'!$C$2:$C$100,0)+1,0)))="",INDIRECT(CONCATENATE("'2018-05'!V",TEXT(MATCH($C19,'2018-05'!$C$2:$C$100,0)+1,0)))="",AND(INDIRECT(CONCATENATE("'2018-06'!V",TEXT(MATCH($C19,'2018-06'!$C$2:$C$100,0)+1,0)))="",INDIRECT(CONCATENATE("'2018-05'!V",TEXT(MATCH($C19,'2018-05'!$C$2:$C$100,0)+1,0)))="")),"Н/Д",INDIRECT(CONCATENATE("'2018-06'!V",TEXT(MATCH($C19,'2018-06'!$C$2:$C$100,0)+1,0)))-INDIRECT(CONCATENATE("'2018-05'!V",TEXT(MATCH($C19,'2018-05'!$C$2:$C$100,0)+1,0))))</f>
        <v>2722269377.1300011</v>
      </c>
      <c r="W19" s="17">
        <f ca="1">IF(OR(INDIRECT(CONCATENATE("'2018-06'!W",TEXT(MATCH($C19,'2018-06'!$C$2:$C$100,0)+1,0)))="",INDIRECT(CONCATENATE("'2018-05'!W",TEXT(MATCH($C19,'2018-05'!$C$2:$C$100,0)+1,0)))="",AND(INDIRECT(CONCATENATE("'2018-06'!W",TEXT(MATCH($C19,'2018-06'!$C$2:$C$100,0)+1,0)))="",INDIRECT(CONCATENATE("'2018-05'!W",TEXT(MATCH($C19,'2018-05'!$C$2:$C$100,0)+1,0)))="")),"Н/Д",INDIRECT(CONCATENATE("'2018-06'!W",TEXT(MATCH($C19,'2018-06'!$C$2:$C$100,0)+1,0)))-INDIRECT(CONCATENATE("'2018-05'!W",TEXT(MATCH($C19,'2018-05'!$C$2:$C$100,0)+1,0))))</f>
        <v>50881924046.460022</v>
      </c>
    </row>
    <row r="20" spans="1:23" x14ac:dyDescent="0.25">
      <c r="A20" s="2" t="s">
        <v>34</v>
      </c>
      <c r="B20" s="2" t="s">
        <v>41</v>
      </c>
      <c r="C20" s="15">
        <v>88000000</v>
      </c>
      <c r="D20" s="2" t="s">
        <v>209</v>
      </c>
      <c r="E20" s="17">
        <f ca="1">IF(OR(INDIRECT(CONCATENATE("'2018-06'!E",TEXT(MATCH($C20,'2018-06'!$C$2:$C$100,0)+1,0)))="",INDIRECT(CONCATENATE("'2018-05'!E",TEXT(MATCH($C20,'2018-05'!$C$2:$C$100,0)+1,0)))="",AND(INDIRECT(CONCATENATE("'2018-06'!E",TEXT(MATCH($C20,'2018-06'!$C$2:$C$100,0)+1,0)))="",INDIRECT(CONCATENATE("'2018-05'!E",TEXT(MATCH($C20,'2018-05'!$C$2:$C$100,0)+1,0)))="")),"Н/Д",INDIRECT(CONCATENATE("'2018-06'!E",TEXT(MATCH($C20,'2018-06'!$C$2:$C$100,0)+1,0)))-INDIRECT(CONCATENATE("'2018-05'!E",TEXT(MATCH($C20,'2018-05'!$C$2:$C$100,0)+1,0))))</f>
        <v>2645631744.5499992</v>
      </c>
      <c r="F20" s="17">
        <f ca="1">IF(OR(INDIRECT(CONCATENATE("'2018-06'!F",TEXT(MATCH($C20,'2018-06'!$C$2:$C$100,0)+1,0)))="",INDIRECT(CONCATENATE("'2018-05'!F",TEXT(MATCH($C20,'2018-05'!$C$2:$C$100,0)+1,0)))="",AND(INDIRECT(CONCATENATE("'2018-06'!F",TEXT(MATCH($C20,'2018-06'!$C$2:$C$100,0)+1,0)))="",INDIRECT(CONCATENATE("'2018-05'!F",TEXT(MATCH($C20,'2018-05'!$C$2:$C$100,0)+1,0)))="")),"Н/Д",INDIRECT(CONCATENATE("'2018-06'!F",TEXT(MATCH($C20,'2018-06'!$C$2:$C$100,0)+1,0)))-INDIRECT(CONCATENATE("'2018-05'!F",TEXT(MATCH($C20,'2018-05'!$C$2:$C$100,0)+1,0))))</f>
        <v>1763992343.3899994</v>
      </c>
      <c r="G20" s="17">
        <f ca="1">IF(OR(INDIRECT(CONCATENATE("'2018-06'!G",TEXT(MATCH($C20,'2018-06'!$C$2:$C$100,0)+1,0)))="",INDIRECT(CONCATENATE("'2018-05'!G",TEXT(MATCH($C20,'2018-05'!$C$2:$C$100,0)+1,0)))="",AND(INDIRECT(CONCATENATE("'2018-06'!G",TEXT(MATCH($C20,'2018-06'!$C$2:$C$100,0)+1,0)))="",INDIRECT(CONCATENATE("'2018-05'!G",TEXT(MATCH($C20,'2018-05'!$C$2:$C$100,0)+1,0)))="")),"Н/Д",INDIRECT(CONCATENATE("'2018-06'!G",TEXT(MATCH($C20,'2018-06'!$C$2:$C$100,0)+1,0)))-INDIRECT(CONCATENATE("'2018-05'!G",TEXT(MATCH($C20,'2018-05'!$C$2:$C$100,0)+1,0))))</f>
        <v>291788570.71999979</v>
      </c>
      <c r="H20" s="17">
        <f ca="1">IF(OR(INDIRECT(CONCATENATE("'2018-06'!H",TEXT(MATCH($C20,'2018-06'!$C$2:$C$100,0)+1,0)))="",INDIRECT(CONCATENATE("'2018-05'!H",TEXT(MATCH($C20,'2018-05'!$C$2:$C$100,0)+1,0)))="",AND(INDIRECT(CONCATENATE("'2018-06'!H",TEXT(MATCH($C20,'2018-06'!$C$2:$C$100,0)+1,0)))="",INDIRECT(CONCATENATE("'2018-05'!H",TEXT(MATCH($C20,'2018-05'!$C$2:$C$100,0)+1,0)))="")),"Н/Д",INDIRECT(CONCATENATE("'2018-06'!H",TEXT(MATCH($C20,'2018-06'!$C$2:$C$100,0)+1,0)))-INDIRECT(CONCATENATE("'2018-05'!H",TEXT(MATCH($C20,'2018-05'!$C$2:$C$100,0)+1,0))))</f>
        <v>607100988.47999954</v>
      </c>
      <c r="I20" s="17">
        <f ca="1">IF(OR(INDIRECT(CONCATENATE("'2018-06'!I",TEXT(MATCH($C20,'2018-06'!$C$2:$C$100,0)+1,0)))="",INDIRECT(CONCATENATE("'2018-05'!I",TEXT(MATCH($C20,'2018-05'!$C$2:$C$100,0)+1,0)))="",AND(INDIRECT(CONCATENATE("'2018-06'!I",TEXT(MATCH($C20,'2018-06'!$C$2:$C$100,0)+1,0)))="",INDIRECT(CONCATENATE("'2018-05'!I",TEXT(MATCH($C20,'2018-05'!$C$2:$C$100,0)+1,0)))="")),"Н/Д",INDIRECT(CONCATENATE("'2018-06'!I",TEXT(MATCH($C20,'2018-06'!$C$2:$C$100,0)+1,0)))-INDIRECT(CONCATENATE("'2018-05'!I",TEXT(MATCH($C20,'2018-05'!$C$2:$C$100,0)+1,0))))</f>
        <v>221261873.1500001</v>
      </c>
      <c r="J20" s="17" t="str">
        <f ca="1">IF(OR(INDIRECT(CONCATENATE("'2018-06'!J",TEXT(MATCH($C20,'2018-06'!$C$2:$C$100,0)+1,0)))="",INDIRECT(CONCATENATE("'2018-05'!J",TEXT(MATCH($C20,'2018-05'!$C$2:$C$100,0)+1,0)))="",AND(INDIRECT(CONCATENATE("'2018-06'!J",TEXT(MATCH($C20,'2018-06'!$C$2:$C$100,0)+1,0)))="",INDIRECT(CONCATENATE("'2018-05'!J",TEXT(MATCH($C20,'2018-05'!$C$2:$C$100,0)+1,0)))="")),"Н/Д",INDIRECT(CONCATENATE("'2018-06'!J",TEXT(MATCH($C20,'2018-06'!$C$2:$C$100,0)+1,0)))-INDIRECT(CONCATENATE("'2018-05'!J",TEXT(MATCH($C20,'2018-05'!$C$2:$C$100,0)+1,0))))</f>
        <v>Н/Д</v>
      </c>
      <c r="K20" s="17">
        <f ca="1">IF(OR(INDIRECT(CONCATENATE("'2018-06'!K",TEXT(MATCH($C20,'2018-06'!$C$2:$C$100,0)+1,0)))="",INDIRECT(CONCATENATE("'2018-05'!K",TEXT(MATCH($C20,'2018-05'!$C$2:$C$100,0)+1,0)))="",AND(INDIRECT(CONCATENATE("'2018-06'!K",TEXT(MATCH($C20,'2018-06'!$C$2:$C$100,0)+1,0)))="",INDIRECT(CONCATENATE("'2018-05'!K",TEXT(MATCH($C20,'2018-05'!$C$2:$C$100,0)+1,0)))="")),"Н/Д",INDIRECT(CONCATENATE("'2018-06'!K",TEXT(MATCH($C20,'2018-06'!$C$2:$C$100,0)+1,0)))-INDIRECT(CONCATENATE("'2018-05'!K",TEXT(MATCH($C20,'2018-05'!$C$2:$C$100,0)+1,0))))</f>
        <v>109970113.15999997</v>
      </c>
      <c r="L20" s="17">
        <f ca="1">IF(OR(INDIRECT(CONCATENATE("'2018-06'!L",TEXT(MATCH($C20,'2018-06'!$C$2:$C$100,0)+1,0)))="",INDIRECT(CONCATENATE("'2018-05'!L",TEXT(MATCH($C20,'2018-05'!$C$2:$C$100,0)+1,0)))="",AND(INDIRECT(CONCATENATE("'2018-06'!L",TEXT(MATCH($C20,'2018-06'!$C$2:$C$100,0)+1,0)))="",INDIRECT(CONCATENATE("'2018-05'!L",TEXT(MATCH($C20,'2018-05'!$C$2:$C$100,0)+1,0)))="")),"Н/Д",INDIRECT(CONCATENATE("'2018-06'!L",TEXT(MATCH($C20,'2018-06'!$C$2:$C$100,0)+1,0)))-INDIRECT(CONCATENATE("'2018-05'!L",TEXT(MATCH($C20,'2018-05'!$C$2:$C$100,0)+1,0))))</f>
        <v>439370644.75</v>
      </c>
      <c r="M20" s="17">
        <f ca="1">IF(OR(INDIRECT(CONCATENATE("'2018-06'!M",TEXT(MATCH($C20,'2018-06'!$C$2:$C$100,0)+1,0)))="",INDIRECT(CONCATENATE("'2018-05'!M",TEXT(MATCH($C20,'2018-05'!$C$2:$C$100,0)+1,0)))="",AND(INDIRECT(CONCATENATE("'2018-06'!M",TEXT(MATCH($C20,'2018-06'!$C$2:$C$100,0)+1,0)))="",INDIRECT(CONCATENATE("'2018-05'!M",TEXT(MATCH($C20,'2018-05'!$C$2:$C$100,0)+1,0)))="")),"Н/Д",INDIRECT(CONCATENATE("'2018-06'!M",TEXT(MATCH($C20,'2018-06'!$C$2:$C$100,0)+1,0)))-INDIRECT(CONCATENATE("'2018-05'!M",TEXT(MATCH($C20,'2018-05'!$C$2:$C$100,0)+1,0))))</f>
        <v>418636.25000000047</v>
      </c>
      <c r="N20" s="17">
        <f ca="1">IF(OR(INDIRECT(CONCATENATE("'2018-06'!N",TEXT(MATCH($C20,'2018-06'!$C$2:$C$100,0)+1,0)))="",INDIRECT(CONCATENATE("'2018-05'!N",TEXT(MATCH($C20,'2018-05'!$C$2:$C$100,0)+1,0)))="",AND(INDIRECT(CONCATENATE("'2018-06'!N",TEXT(MATCH($C20,'2018-06'!$C$2:$C$100,0)+1,0)))="",INDIRECT(CONCATENATE("'2018-05'!N",TEXT(MATCH($C20,'2018-05'!$C$2:$C$100,0)+1,0)))="")),"Н/Д",INDIRECT(CONCATENATE("'2018-06'!N",TEXT(MATCH($C20,'2018-06'!$C$2:$C$100,0)+1,0)))-INDIRECT(CONCATENATE("'2018-05'!NE",TEXT(MATCH($C20,'2018-05'!$C$2:$C$100,0)+1,0))))</f>
        <v>77395755.439999998</v>
      </c>
      <c r="O20" s="17">
        <f ca="1">IF(OR(INDIRECT(CONCATENATE("'2018-06'!O",TEXT(MATCH($C20,'2018-06'!$C$2:$C$100,0)+1,0)))="",INDIRECT(CONCATENATE("'2018-05'!O",TEXT(MATCH($C20,'2018-05'!$C$2:$C$100,0)+1,0)))="",AND(INDIRECT(CONCATENATE("'2018-06'!O",TEXT(MATCH($C20,'2018-06'!$C$2:$C$100,0)+1,0)))="",INDIRECT(CONCATENATE("'2018-05'!O",TEXT(MATCH($C20,'2018-05'!$C$2:$C$100,0)+1,0)))="")),"Н/Д",INDIRECT(CONCATENATE("'2018-06'!O",TEXT(MATCH($C20,'2018-06'!$C$2:$C$100,0)+1,0)))-INDIRECT(CONCATENATE("'2018-05'!O",TEXT(MATCH($C20,'2018-05'!$C$2:$C$100,0)+1,0))))</f>
        <v>11576.93</v>
      </c>
      <c r="P20" s="17">
        <f ca="1">IF(OR(INDIRECT(CONCATENATE("'2018-06'!P",TEXT(MATCH($C20,'2018-06'!$C$2:$C$100,0)+1,0)))="",INDIRECT(CONCATENATE("'2018-05'!P",TEXT(MATCH($C20,'2018-05'!$C$2:$C$100,0)+1,0)))="",AND(INDIRECT(CONCATENATE("'2018-06'!P",TEXT(MATCH($C20,'2018-06'!$C$2:$C$100,0)+1,0)))="",INDIRECT(CONCATENATE("'2018-05'!P",TEXT(MATCH($C20,'2018-05'!$C$2:$C$100,0)+1,0)))="")),"Н/Д",INDIRECT(CONCATENATE("'2018-06'!P",TEXT(MATCH($C20,'2018-06'!$C$2:$C$100,0)+1,0)))-INDIRECT(CONCATENATE("'2018-05'!P",TEXT(MATCH($C20,'2018-05'!$C$2:$C$100,0)+1,0))))</f>
        <v>35211557.800000012</v>
      </c>
      <c r="Q20" s="17">
        <f ca="1">IF(OR(INDIRECT(CONCATENATE("'2018-06'!Q",TEXT(MATCH($C20,'2018-06'!$C$2:$C$100,0)+1,0)))="",INDIRECT(CONCATENATE("'2018-05'!Q",TEXT(MATCH($C20,'2018-05'!$C$2:$C$100,0)+1,0)))="",AND(INDIRECT(CONCATENATE("'2018-06'!Q",TEXT(MATCH($C20,'2018-06'!$C$2:$C$100,0)+1,0)))="",INDIRECT(CONCATENATE("'2018-05'!Q",TEXT(MATCH($C20,'2018-05'!$C$2:$C$100,0)+1,0)))="")),"Н/Д",INDIRECT(CONCATENATE("'2018-06'!Q",TEXT(MATCH($C20,'2018-06'!$C$2:$C$100,0)+1,0)))-INDIRECT(CONCATENATE("'2018-05'!Q",TEXT(MATCH($C20,'2018-05'!$C$2:$C$100,0)+1,0))))</f>
        <v>7873857.8400000036</v>
      </c>
      <c r="R20" s="17">
        <f ca="1">IF(OR(INDIRECT(CONCATENATE("'2018-06'!R",TEXT(MATCH($C20,'2018-06'!$C$2:$C$100,0)+1,0)))="",INDIRECT(CONCATENATE("'2018-05'!R",TEXT(MATCH($C20,'2018-05'!$C$2:$C$100,0)+1,0)))="",AND(INDIRECT(CONCATENATE("'2018-06'!R",TEXT(MATCH($C20,'2018-06'!$C$2:$C$100,0)+1,0)))="",INDIRECT(CONCATENATE("'2018-05'!R",TEXT(MATCH($C20,'2018-05'!$C$2:$C$100,0)+1,0)))="")),"Н/Д",INDIRECT(CONCATENATE("'2018-06'!R",TEXT(MATCH($C20,'2018-06'!$C$2:$C$100,0)+1,0)))-INDIRECT(CONCATENATE("'2018-05'!R",TEXT(MATCH($C20,'2018-05'!$C$2:$C$100,0)+1,0))))</f>
        <v>8408083.8900000006</v>
      </c>
      <c r="S20" s="17">
        <f ca="1">IF(OR(INDIRECT(CONCATENATE("'2018-06'!S",TEXT(MATCH($C20,'2018-06'!$C$2:$C$100,0)+1,0)))="",INDIRECT(CONCATENATE("'2018-05'!S",TEXT(MATCH($C20,'2018-05'!$C$2:$C$100,0)+1,0)))="",AND(INDIRECT(CONCATENATE("'2018-06'!S",TEXT(MATCH($C20,'2018-06'!$C$2:$C$100,0)+1,0)))="",INDIRECT(CONCATENATE("'2018-05'!S",TEXT(MATCH($C20,'2018-05'!$C$2:$C$100,0)+1,0)))="")),"Н/Д",INDIRECT(CONCATENATE("'2018-06'!S",TEXT(MATCH($C20,'2018-06'!$C$2:$C$100,0)+1,0)))-INDIRECT(CONCATENATE("'2018-05'!S",TEXT(MATCH($C20,'2018-05'!$C$2:$C$100,0)+1,0))))</f>
        <v>68350</v>
      </c>
      <c r="T20" s="17">
        <f ca="1">IF(OR(INDIRECT(CONCATENATE("'2018-06'!T",TEXT(MATCH($C20,'2018-06'!$C$2:$C$100,0)+1,0)))="",INDIRECT(CONCATENATE("'2018-05'!T",TEXT(MATCH($C20,'2018-05'!$C$2:$C$100,0)+1,0)))="",AND(INDIRECT(CONCATENATE("'2018-06'!T",TEXT(MATCH($C20,'2018-06'!$C$2:$C$100,0)+1,0)))="",INDIRECT(CONCATENATE("'2018-05'!T",TEXT(MATCH($C20,'2018-05'!$C$2:$C$100,0)+1,0)))="")),"Н/Д",INDIRECT(CONCATENATE("'2018-06'!T",TEXT(MATCH($C20,'2018-06'!$C$2:$C$100,0)+1,0)))-INDIRECT(CONCATENATE("'2018-05'!T",TEXT(MATCH($C20,'2018-05'!$C$2:$C$100,0)+1,0))))</f>
        <v>16175335.38000001</v>
      </c>
      <c r="U20" s="17">
        <f ca="1">IF(OR(INDIRECT(CONCATENATE("'2018-06'!U",TEXT(MATCH($C20,'2018-06'!$C$2:$C$100,0)+1,0)))="",INDIRECT(CONCATENATE("'2018-05'!U",TEXT(MATCH($C20,'2018-05'!$C$2:$C$100,0)+1,0)))="",AND(INDIRECT(CONCATENATE("'2018-06'!U",TEXT(MATCH($C20,'2018-06'!$C$2:$C$100,0)+1,0)))="",INDIRECT(CONCATENATE("'2018-05'!U",TEXT(MATCH($C20,'2018-05'!$C$2:$C$100,0)+1,0)))="")),"Н/Д",INDIRECT(CONCATENATE("'2018-06'!U",TEXT(MATCH($C20,'2018-06'!$C$2:$C$100,0)+1,0)))-INDIRECT(CONCATENATE("'2018-05'!U",TEXT(MATCH($C20,'2018-05'!$C$2:$C$100,0)+1,0))))</f>
        <v>8561.6700000000419</v>
      </c>
      <c r="V20" s="17">
        <f ca="1">IF(OR(INDIRECT(CONCATENATE("'2018-06'!V",TEXT(MATCH($C20,'2018-06'!$C$2:$C$100,0)+1,0)))="",INDIRECT(CONCATENATE("'2018-05'!V",TEXT(MATCH($C20,'2018-05'!$C$2:$C$100,0)+1,0)))="",AND(INDIRECT(CONCATENATE("'2018-06'!V",TEXT(MATCH($C20,'2018-06'!$C$2:$C$100,0)+1,0)))="",INDIRECT(CONCATENATE("'2018-05'!V",TEXT(MATCH($C20,'2018-05'!$C$2:$C$100,0)+1,0)))="")),"Н/Д",INDIRECT(CONCATENATE("'2018-06'!V",TEXT(MATCH($C20,'2018-06'!$C$2:$C$100,0)+1,0)))-INDIRECT(CONCATENATE("'2018-05'!V",TEXT(MATCH($C20,'2018-05'!$C$2:$C$100,0)+1,0))))</f>
        <v>881639401.16000032</v>
      </c>
      <c r="W20" s="17">
        <f ca="1">IF(OR(INDIRECT(CONCATENATE("'2018-06'!W",TEXT(MATCH($C20,'2018-06'!$C$2:$C$100,0)+1,0)))="",INDIRECT(CONCATENATE("'2018-05'!W",TEXT(MATCH($C20,'2018-05'!$C$2:$C$100,0)+1,0)))="",AND(INDIRECT(CONCATENATE("'2018-06'!W",TEXT(MATCH($C20,'2018-06'!$C$2:$C$100,0)+1,0)))="",INDIRECT(CONCATENATE("'2018-05'!W",TEXT(MATCH($C20,'2018-05'!$C$2:$C$100,0)+1,0)))="")),"Н/Д",INDIRECT(CONCATENATE("'2018-06'!W",TEXT(MATCH($C20,'2018-06'!$C$2:$C$100,0)+1,0)))-INDIRECT(CONCATENATE("'2018-05'!W",TEXT(MATCH($C20,'2018-05'!$C$2:$C$100,0)+1,0))))</f>
        <v>7047912776.2000008</v>
      </c>
    </row>
    <row r="21" spans="1:23" x14ac:dyDescent="0.25">
      <c r="A21" s="2" t="s">
        <v>34</v>
      </c>
      <c r="B21" s="2" t="s">
        <v>42</v>
      </c>
      <c r="C21" s="15">
        <v>89000000</v>
      </c>
      <c r="D21" s="2" t="s">
        <v>209</v>
      </c>
      <c r="E21" s="17">
        <f ca="1">IF(OR(INDIRECT(CONCATENATE("'2018-06'!E",TEXT(MATCH($C21,'2018-06'!$C$2:$C$100,0)+1,0)))="",INDIRECT(CONCATENATE("'2018-05'!E",TEXT(MATCH($C21,'2018-05'!$C$2:$C$100,0)+1,0)))="",AND(INDIRECT(CONCATENATE("'2018-06'!E",TEXT(MATCH($C21,'2018-06'!$C$2:$C$100,0)+1,0)))="",INDIRECT(CONCATENATE("'2018-05'!E",TEXT(MATCH($C21,'2018-05'!$C$2:$C$100,0)+1,0)))="")),"Н/Д",INDIRECT(CONCATENATE("'2018-06'!E",TEXT(MATCH($C21,'2018-06'!$C$2:$C$100,0)+1,0)))-INDIRECT(CONCATENATE("'2018-05'!E",TEXT(MATCH($C21,'2018-05'!$C$2:$C$100,0)+1,0))))</f>
        <v>3623657381.5799999</v>
      </c>
      <c r="F21" s="17">
        <f ca="1">IF(OR(INDIRECT(CONCATENATE("'2018-06'!F",TEXT(MATCH($C21,'2018-06'!$C$2:$C$100,0)+1,0)))="",INDIRECT(CONCATENATE("'2018-05'!F",TEXT(MATCH($C21,'2018-05'!$C$2:$C$100,0)+1,0)))="",AND(INDIRECT(CONCATENATE("'2018-06'!F",TEXT(MATCH($C21,'2018-06'!$C$2:$C$100,0)+1,0)))="",INDIRECT(CONCATENATE("'2018-05'!F",TEXT(MATCH($C21,'2018-05'!$C$2:$C$100,0)+1,0)))="")),"Н/Д",INDIRECT(CONCATENATE("'2018-06'!F",TEXT(MATCH($C21,'2018-06'!$C$2:$C$100,0)+1,0)))-INDIRECT(CONCATENATE("'2018-05'!F",TEXT(MATCH($C21,'2018-05'!$C$2:$C$100,0)+1,0))))</f>
        <v>2377351733.2199993</v>
      </c>
      <c r="G21" s="17">
        <f ca="1">IF(OR(INDIRECT(CONCATENATE("'2018-06'!G",TEXT(MATCH($C21,'2018-06'!$C$2:$C$100,0)+1,0)))="",INDIRECT(CONCATENATE("'2018-05'!G",TEXT(MATCH($C21,'2018-05'!$C$2:$C$100,0)+1,0)))="",AND(INDIRECT(CONCATENATE("'2018-06'!G",TEXT(MATCH($C21,'2018-06'!$C$2:$C$100,0)+1,0)))="",INDIRECT(CONCATENATE("'2018-05'!G",TEXT(MATCH($C21,'2018-05'!$C$2:$C$100,0)+1,0)))="")),"Н/Д",INDIRECT(CONCATENATE("'2018-06'!G",TEXT(MATCH($C21,'2018-06'!$C$2:$C$100,0)+1,0)))-INDIRECT(CONCATENATE("'2018-05'!G",TEXT(MATCH($C21,'2018-05'!$C$2:$C$100,0)+1,0))))</f>
        <v>339322719.72000003</v>
      </c>
      <c r="H21" s="17">
        <f ca="1">IF(OR(INDIRECT(CONCATENATE("'2018-06'!H",TEXT(MATCH($C21,'2018-06'!$C$2:$C$100,0)+1,0)))="",INDIRECT(CONCATENATE("'2018-05'!H",TEXT(MATCH($C21,'2018-05'!$C$2:$C$100,0)+1,0)))="",AND(INDIRECT(CONCATENATE("'2018-06'!H",TEXT(MATCH($C21,'2018-06'!$C$2:$C$100,0)+1,0)))="",INDIRECT(CONCATENATE("'2018-05'!H",TEXT(MATCH($C21,'2018-05'!$C$2:$C$100,0)+1,0)))="")),"Н/Д",INDIRECT(CONCATENATE("'2018-06'!H",TEXT(MATCH($C21,'2018-06'!$C$2:$C$100,0)+1,0)))-INDIRECT(CONCATENATE("'2018-05'!H",TEXT(MATCH($C21,'2018-05'!$C$2:$C$100,0)+1,0))))</f>
        <v>671318080.64999962</v>
      </c>
      <c r="I21" s="17">
        <f ca="1">IF(OR(INDIRECT(CONCATENATE("'2018-06'!I",TEXT(MATCH($C21,'2018-06'!$C$2:$C$100,0)+1,0)))="",INDIRECT(CONCATENATE("'2018-05'!I",TEXT(MATCH($C21,'2018-05'!$C$2:$C$100,0)+1,0)))="",AND(INDIRECT(CONCATENATE("'2018-06'!I",TEXT(MATCH($C21,'2018-06'!$C$2:$C$100,0)+1,0)))="",INDIRECT(CONCATENATE("'2018-05'!I",TEXT(MATCH($C21,'2018-05'!$C$2:$C$100,0)+1,0)))="")),"Н/Д",INDIRECT(CONCATENATE("'2018-06'!I",TEXT(MATCH($C21,'2018-06'!$C$2:$C$100,0)+1,0)))-INDIRECT(CONCATENATE("'2018-05'!I",TEXT(MATCH($C21,'2018-05'!$C$2:$C$100,0)+1,0))))</f>
        <v>809261509.71000004</v>
      </c>
      <c r="J21" s="17" t="str">
        <f ca="1">IF(OR(INDIRECT(CONCATENATE("'2018-06'!J",TEXT(MATCH($C21,'2018-06'!$C$2:$C$100,0)+1,0)))="",INDIRECT(CONCATENATE("'2018-05'!J",TEXT(MATCH($C21,'2018-05'!$C$2:$C$100,0)+1,0)))="",AND(INDIRECT(CONCATENATE("'2018-06'!J",TEXT(MATCH($C21,'2018-06'!$C$2:$C$100,0)+1,0)))="",INDIRECT(CONCATENATE("'2018-05'!J",TEXT(MATCH($C21,'2018-05'!$C$2:$C$100,0)+1,0)))="")),"Н/Д",INDIRECT(CONCATENATE("'2018-06'!J",TEXT(MATCH($C21,'2018-06'!$C$2:$C$100,0)+1,0)))-INDIRECT(CONCATENATE("'2018-05'!J",TEXT(MATCH($C21,'2018-05'!$C$2:$C$100,0)+1,0))))</f>
        <v>Н/Д</v>
      </c>
      <c r="K21" s="17">
        <f ca="1">IF(OR(INDIRECT(CONCATENATE("'2018-06'!K",TEXT(MATCH($C21,'2018-06'!$C$2:$C$100,0)+1,0)))="",INDIRECT(CONCATENATE("'2018-05'!K",TEXT(MATCH($C21,'2018-05'!$C$2:$C$100,0)+1,0)))="",AND(INDIRECT(CONCATENATE("'2018-06'!K",TEXT(MATCH($C21,'2018-06'!$C$2:$C$100,0)+1,0)))="",INDIRECT(CONCATENATE("'2018-05'!K",TEXT(MATCH($C21,'2018-05'!$C$2:$C$100,0)+1,0)))="")),"Н/Д",INDIRECT(CONCATENATE("'2018-06'!K",TEXT(MATCH($C21,'2018-06'!$C$2:$C$100,0)+1,0)))-INDIRECT(CONCATENATE("'2018-05'!K",TEXT(MATCH($C21,'2018-05'!$C$2:$C$100,0)+1,0))))</f>
        <v>99046062.5</v>
      </c>
      <c r="L21" s="17">
        <f ca="1">IF(OR(INDIRECT(CONCATENATE("'2018-06'!L",TEXT(MATCH($C21,'2018-06'!$C$2:$C$100,0)+1,0)))="",INDIRECT(CONCATENATE("'2018-05'!L",TEXT(MATCH($C21,'2018-05'!$C$2:$C$100,0)+1,0)))="",AND(INDIRECT(CONCATENATE("'2018-06'!L",TEXT(MATCH($C21,'2018-06'!$C$2:$C$100,0)+1,0)))="",INDIRECT(CONCATENATE("'2018-05'!L",TEXT(MATCH($C21,'2018-05'!$C$2:$C$100,0)+1,0)))="")),"Н/Д",INDIRECT(CONCATENATE("'2018-06'!L",TEXT(MATCH($C21,'2018-06'!$C$2:$C$100,0)+1,0)))-INDIRECT(CONCATENATE("'2018-05'!L",TEXT(MATCH($C21,'2018-05'!$C$2:$C$100,0)+1,0))))</f>
        <v>337503295.25999999</v>
      </c>
      <c r="M21" s="17">
        <f ca="1">IF(OR(INDIRECT(CONCATENATE("'2018-06'!M",TEXT(MATCH($C21,'2018-06'!$C$2:$C$100,0)+1,0)))="",INDIRECT(CONCATENATE("'2018-05'!M",TEXT(MATCH($C21,'2018-05'!$C$2:$C$100,0)+1,0)))="",AND(INDIRECT(CONCATENATE("'2018-06'!M",TEXT(MATCH($C21,'2018-06'!$C$2:$C$100,0)+1,0)))="",INDIRECT(CONCATENATE("'2018-05'!M",TEXT(MATCH($C21,'2018-05'!$C$2:$C$100,0)+1,0)))="")),"Н/Д",INDIRECT(CONCATENATE("'2018-06'!M",TEXT(MATCH($C21,'2018-06'!$C$2:$C$100,0)+1,0)))-INDIRECT(CONCATENATE("'2018-05'!M",TEXT(MATCH($C21,'2018-05'!$C$2:$C$100,0)+1,0))))</f>
        <v>1067777.7200000007</v>
      </c>
      <c r="N21" s="17">
        <f ca="1">IF(OR(INDIRECT(CONCATENATE("'2018-06'!N",TEXT(MATCH($C21,'2018-06'!$C$2:$C$100,0)+1,0)))="",INDIRECT(CONCATENATE("'2018-05'!N",TEXT(MATCH($C21,'2018-05'!$C$2:$C$100,0)+1,0)))="",AND(INDIRECT(CONCATENATE("'2018-06'!N",TEXT(MATCH($C21,'2018-06'!$C$2:$C$100,0)+1,0)))="",INDIRECT(CONCATENATE("'2018-05'!N",TEXT(MATCH($C21,'2018-05'!$C$2:$C$100,0)+1,0)))="")),"Н/Д",INDIRECT(CONCATENATE("'2018-06'!N",TEXT(MATCH($C21,'2018-06'!$C$2:$C$100,0)+1,0)))-INDIRECT(CONCATENATE("'2018-05'!NE",TEXT(MATCH($C21,'2018-05'!$C$2:$C$100,0)+1,0))))</f>
        <v>68773596.060000002</v>
      </c>
      <c r="O21" s="17">
        <f ca="1">IF(OR(INDIRECT(CONCATENATE("'2018-06'!O",TEXT(MATCH($C21,'2018-06'!$C$2:$C$100,0)+1,0)))="",INDIRECT(CONCATENATE("'2018-05'!O",TEXT(MATCH($C21,'2018-05'!$C$2:$C$100,0)+1,0)))="",AND(INDIRECT(CONCATENATE("'2018-06'!O",TEXT(MATCH($C21,'2018-06'!$C$2:$C$100,0)+1,0)))="",INDIRECT(CONCATENATE("'2018-05'!O",TEXT(MATCH($C21,'2018-05'!$C$2:$C$100,0)+1,0)))="")),"Н/Д",INDIRECT(CONCATENATE("'2018-06'!O",TEXT(MATCH($C21,'2018-06'!$C$2:$C$100,0)+1,0)))-INDIRECT(CONCATENATE("'2018-05'!O",TEXT(MATCH($C21,'2018-05'!$C$2:$C$100,0)+1,0))))</f>
        <v>-142362.41</v>
      </c>
      <c r="P21" s="17">
        <f ca="1">IF(OR(INDIRECT(CONCATENATE("'2018-06'!P",TEXT(MATCH($C21,'2018-06'!$C$2:$C$100,0)+1,0)))="",INDIRECT(CONCATENATE("'2018-05'!P",TEXT(MATCH($C21,'2018-05'!$C$2:$C$100,0)+1,0)))="",AND(INDIRECT(CONCATENATE("'2018-06'!P",TEXT(MATCH($C21,'2018-06'!$C$2:$C$100,0)+1,0)))="",INDIRECT(CONCATENATE("'2018-05'!P",TEXT(MATCH($C21,'2018-05'!$C$2:$C$100,0)+1,0)))="")),"Н/Д",INDIRECT(CONCATENATE("'2018-06'!P",TEXT(MATCH($C21,'2018-06'!$C$2:$C$100,0)+1,0)))-INDIRECT(CONCATENATE("'2018-05'!P",TEXT(MATCH($C21,'2018-05'!$C$2:$C$100,0)+1,0))))</f>
        <v>26546150.569999993</v>
      </c>
      <c r="Q21" s="17">
        <f ca="1">IF(OR(INDIRECT(CONCATENATE("'2018-06'!Q",TEXT(MATCH($C21,'2018-06'!$C$2:$C$100,0)+1,0)))="",INDIRECT(CONCATENATE("'2018-05'!Q",TEXT(MATCH($C21,'2018-05'!$C$2:$C$100,0)+1,0)))="",AND(INDIRECT(CONCATENATE("'2018-06'!Q",TEXT(MATCH($C21,'2018-06'!$C$2:$C$100,0)+1,0)))="",INDIRECT(CONCATENATE("'2018-05'!Q",TEXT(MATCH($C21,'2018-05'!$C$2:$C$100,0)+1,0)))="")),"Н/Д",INDIRECT(CONCATENATE("'2018-06'!Q",TEXT(MATCH($C21,'2018-06'!$C$2:$C$100,0)+1,0)))-INDIRECT(CONCATENATE("'2018-05'!Q",TEXT(MATCH($C21,'2018-05'!$C$2:$C$100,0)+1,0))))</f>
        <v>2190780.2699999996</v>
      </c>
      <c r="R21" s="17">
        <f ca="1">IF(OR(INDIRECT(CONCATENATE("'2018-06'!R",TEXT(MATCH($C21,'2018-06'!$C$2:$C$100,0)+1,0)))="",INDIRECT(CONCATENATE("'2018-05'!R",TEXT(MATCH($C21,'2018-05'!$C$2:$C$100,0)+1,0)))="",AND(INDIRECT(CONCATENATE("'2018-06'!R",TEXT(MATCH($C21,'2018-06'!$C$2:$C$100,0)+1,0)))="",INDIRECT(CONCATENATE("'2018-05'!R",TEXT(MATCH($C21,'2018-05'!$C$2:$C$100,0)+1,0)))="")),"Н/Д",INDIRECT(CONCATENATE("'2018-06'!R",TEXT(MATCH($C21,'2018-06'!$C$2:$C$100,0)+1,0)))-INDIRECT(CONCATENATE("'2018-05'!R",TEXT(MATCH($C21,'2018-05'!$C$2:$C$100,0)+1,0))))</f>
        <v>41562363.189999998</v>
      </c>
      <c r="S21" s="17">
        <f ca="1">IF(OR(INDIRECT(CONCATENATE("'2018-06'!S",TEXT(MATCH($C21,'2018-06'!$C$2:$C$100,0)+1,0)))="",INDIRECT(CONCATENATE("'2018-05'!S",TEXT(MATCH($C21,'2018-05'!$C$2:$C$100,0)+1,0)))="",AND(INDIRECT(CONCATENATE("'2018-06'!S",TEXT(MATCH($C21,'2018-06'!$C$2:$C$100,0)+1,0)))="",INDIRECT(CONCATENATE("'2018-05'!S",TEXT(MATCH($C21,'2018-05'!$C$2:$C$100,0)+1,0)))="")),"Н/Д",INDIRECT(CONCATENATE("'2018-06'!S",TEXT(MATCH($C21,'2018-06'!$C$2:$C$100,0)+1,0)))-INDIRECT(CONCATENATE("'2018-05'!S",TEXT(MATCH($C21,'2018-05'!$C$2:$C$100,0)+1,0))))</f>
        <v>56100</v>
      </c>
      <c r="T21" s="17">
        <f ca="1">IF(OR(INDIRECT(CONCATENATE("'2018-06'!T",TEXT(MATCH($C21,'2018-06'!$C$2:$C$100,0)+1,0)))="",INDIRECT(CONCATENATE("'2018-05'!T",TEXT(MATCH($C21,'2018-05'!$C$2:$C$100,0)+1,0)))="",AND(INDIRECT(CONCATENATE("'2018-06'!T",TEXT(MATCH($C21,'2018-06'!$C$2:$C$100,0)+1,0)))="",INDIRECT(CONCATENATE("'2018-05'!T",TEXT(MATCH($C21,'2018-05'!$C$2:$C$100,0)+1,0)))="")),"Н/Д",INDIRECT(CONCATENATE("'2018-06'!T",TEXT(MATCH($C21,'2018-06'!$C$2:$C$100,0)+1,0)))-INDIRECT(CONCATENATE("'2018-05'!T",TEXT(MATCH($C21,'2018-05'!$C$2:$C$100,0)+1,0))))</f>
        <v>30770374.260000005</v>
      </c>
      <c r="U21" s="17">
        <f ca="1">IF(OR(INDIRECT(CONCATENATE("'2018-06'!U",TEXT(MATCH($C21,'2018-06'!$C$2:$C$100,0)+1,0)))="",INDIRECT(CONCATENATE("'2018-05'!U",TEXT(MATCH($C21,'2018-05'!$C$2:$C$100,0)+1,0)))="",AND(INDIRECT(CONCATENATE("'2018-06'!U",TEXT(MATCH($C21,'2018-06'!$C$2:$C$100,0)+1,0)))="",INDIRECT(CONCATENATE("'2018-05'!U",TEXT(MATCH($C21,'2018-05'!$C$2:$C$100,0)+1,0)))="")),"Н/Д",INDIRECT(CONCATENATE("'2018-06'!U",TEXT(MATCH($C21,'2018-06'!$C$2:$C$100,0)+1,0)))-INDIRECT(CONCATENATE("'2018-05'!U",TEXT(MATCH($C21,'2018-05'!$C$2:$C$100,0)+1,0))))</f>
        <v>-52120.029999999795</v>
      </c>
      <c r="V21" s="17">
        <f ca="1">IF(OR(INDIRECT(CONCATENATE("'2018-06'!V",TEXT(MATCH($C21,'2018-06'!$C$2:$C$100,0)+1,0)))="",INDIRECT(CONCATENATE("'2018-05'!V",TEXT(MATCH($C21,'2018-05'!$C$2:$C$100,0)+1,0)))="",AND(INDIRECT(CONCATENATE("'2018-06'!V",TEXT(MATCH($C21,'2018-06'!$C$2:$C$100,0)+1,0)))="",INDIRECT(CONCATENATE("'2018-05'!V",TEXT(MATCH($C21,'2018-05'!$C$2:$C$100,0)+1,0)))="")),"Н/Д",INDIRECT(CONCATENATE("'2018-06'!V",TEXT(MATCH($C21,'2018-06'!$C$2:$C$100,0)+1,0)))-INDIRECT(CONCATENATE("'2018-05'!V",TEXT(MATCH($C21,'2018-05'!$C$2:$C$100,0)+1,0))))</f>
        <v>1246305648.3599997</v>
      </c>
      <c r="W21" s="17">
        <f ca="1">IF(OR(INDIRECT(CONCATENATE("'2018-06'!W",TEXT(MATCH($C21,'2018-06'!$C$2:$C$100,0)+1,0)))="",INDIRECT(CONCATENATE("'2018-05'!W",TEXT(MATCH($C21,'2018-05'!$C$2:$C$100,0)+1,0)))="",AND(INDIRECT(CONCATENATE("'2018-06'!W",TEXT(MATCH($C21,'2018-06'!$C$2:$C$100,0)+1,0)))="",INDIRECT(CONCATENATE("'2018-05'!W",TEXT(MATCH($C21,'2018-05'!$C$2:$C$100,0)+1,0)))="")),"Н/Д",INDIRECT(CONCATENATE("'2018-06'!W",TEXT(MATCH($C21,'2018-06'!$C$2:$C$100,0)+1,0)))-INDIRECT(CONCATENATE("'2018-05'!W",TEXT(MATCH($C21,'2018-05'!$C$2:$C$100,0)+1,0))))</f>
        <v>9620671116.0800018</v>
      </c>
    </row>
    <row r="22" spans="1:23" x14ac:dyDescent="0.25">
      <c r="A22" s="2" t="s">
        <v>34</v>
      </c>
      <c r="B22" s="2" t="s">
        <v>43</v>
      </c>
      <c r="C22" s="15">
        <v>92000000</v>
      </c>
      <c r="D22" s="2" t="s">
        <v>209</v>
      </c>
      <c r="E22" s="17">
        <f ca="1">IF(OR(INDIRECT(CONCATENATE("'2018-06'!E",TEXT(MATCH($C22,'2018-06'!$C$2:$C$100,0)+1,0)))="",INDIRECT(CONCATENATE("'2018-05'!E",TEXT(MATCH($C22,'2018-05'!$C$2:$C$100,0)+1,0)))="",AND(INDIRECT(CONCATENATE("'2018-06'!E",TEXT(MATCH($C22,'2018-06'!$C$2:$C$100,0)+1,0)))="",INDIRECT(CONCATENATE("'2018-05'!E",TEXT(MATCH($C22,'2018-05'!$C$2:$C$100,0)+1,0)))="")),"Н/Д",INDIRECT(CONCATENATE("'2018-06'!E",TEXT(MATCH($C22,'2018-06'!$C$2:$C$100,0)+1,0)))-INDIRECT(CONCATENATE("'2018-05'!E",TEXT(MATCH($C22,'2018-05'!$C$2:$C$100,0)+1,0))))</f>
        <v>31520303999.289993</v>
      </c>
      <c r="F22" s="17">
        <f ca="1">IF(OR(INDIRECT(CONCATENATE("'2018-06'!F",TEXT(MATCH($C22,'2018-06'!$C$2:$C$100,0)+1,0)))="",INDIRECT(CONCATENATE("'2018-05'!F",TEXT(MATCH($C22,'2018-05'!$C$2:$C$100,0)+1,0)))="",AND(INDIRECT(CONCATENATE("'2018-06'!F",TEXT(MATCH($C22,'2018-06'!$C$2:$C$100,0)+1,0)))="",INDIRECT(CONCATENATE("'2018-05'!F",TEXT(MATCH($C22,'2018-05'!$C$2:$C$100,0)+1,0)))="")),"Н/Д",INDIRECT(CONCATENATE("'2018-06'!F",TEXT(MATCH($C22,'2018-06'!$C$2:$C$100,0)+1,0)))-INDIRECT(CONCATENATE("'2018-05'!F",TEXT(MATCH($C22,'2018-05'!$C$2:$C$100,0)+1,0))))</f>
        <v>29879179699.589996</v>
      </c>
      <c r="G22" s="17">
        <f ca="1">IF(OR(INDIRECT(CONCATENATE("'2018-06'!G",TEXT(MATCH($C22,'2018-06'!$C$2:$C$100,0)+1,0)))="",INDIRECT(CONCATENATE("'2018-05'!G",TEXT(MATCH($C22,'2018-05'!$C$2:$C$100,0)+1,0)))="",AND(INDIRECT(CONCATENATE("'2018-06'!G",TEXT(MATCH($C22,'2018-06'!$C$2:$C$100,0)+1,0)))="",INDIRECT(CONCATENATE("'2018-05'!G",TEXT(MATCH($C22,'2018-05'!$C$2:$C$100,0)+1,0)))="")),"Н/Д",INDIRECT(CONCATENATE("'2018-06'!G",TEXT(MATCH($C22,'2018-06'!$C$2:$C$100,0)+1,0)))-INDIRECT(CONCATENATE("'2018-05'!G",TEXT(MATCH($C22,'2018-05'!$C$2:$C$100,0)+1,0))))</f>
        <v>13756882908.759998</v>
      </c>
      <c r="H22" s="17">
        <f ca="1">IF(OR(INDIRECT(CONCATENATE("'2018-06'!H",TEXT(MATCH($C22,'2018-06'!$C$2:$C$100,0)+1,0)))="",INDIRECT(CONCATENATE("'2018-05'!H",TEXT(MATCH($C22,'2018-05'!$C$2:$C$100,0)+1,0)))="",AND(INDIRECT(CONCATENATE("'2018-06'!H",TEXT(MATCH($C22,'2018-06'!$C$2:$C$100,0)+1,0)))="",INDIRECT(CONCATENATE("'2018-05'!H",TEXT(MATCH($C22,'2018-05'!$C$2:$C$100,0)+1,0)))="")),"Н/Д",INDIRECT(CONCATENATE("'2018-06'!H",TEXT(MATCH($C22,'2018-06'!$C$2:$C$100,0)+1,0)))-INDIRECT(CONCATENATE("'2018-05'!H",TEXT(MATCH($C22,'2018-05'!$C$2:$C$100,0)+1,0))))</f>
        <v>5797089070.6500015</v>
      </c>
      <c r="I22" s="17">
        <f ca="1">IF(OR(INDIRECT(CONCATENATE("'2018-06'!I",TEXT(MATCH($C22,'2018-06'!$C$2:$C$100,0)+1,0)))="",INDIRECT(CONCATENATE("'2018-05'!I",TEXT(MATCH($C22,'2018-05'!$C$2:$C$100,0)+1,0)))="",AND(INDIRECT(CONCATENATE("'2018-06'!I",TEXT(MATCH($C22,'2018-06'!$C$2:$C$100,0)+1,0)))="",INDIRECT(CONCATENATE("'2018-05'!I",TEXT(MATCH($C22,'2018-05'!$C$2:$C$100,0)+1,0)))="")),"Н/Д",INDIRECT(CONCATENATE("'2018-06'!I",TEXT(MATCH($C22,'2018-06'!$C$2:$C$100,0)+1,0)))-INDIRECT(CONCATENATE("'2018-05'!I",TEXT(MATCH($C22,'2018-05'!$C$2:$C$100,0)+1,0))))</f>
        <v>2716395850.5</v>
      </c>
      <c r="J22" s="17" t="str">
        <f ca="1">IF(OR(INDIRECT(CONCATENATE("'2018-06'!J",TEXT(MATCH($C22,'2018-06'!$C$2:$C$100,0)+1,0)))="",INDIRECT(CONCATENATE("'2018-05'!J",TEXT(MATCH($C22,'2018-05'!$C$2:$C$100,0)+1,0)))="",AND(INDIRECT(CONCATENATE("'2018-06'!J",TEXT(MATCH($C22,'2018-06'!$C$2:$C$100,0)+1,0)))="",INDIRECT(CONCATENATE("'2018-05'!J",TEXT(MATCH($C22,'2018-05'!$C$2:$C$100,0)+1,0)))="")),"Н/Д",INDIRECT(CONCATENATE("'2018-06'!J",TEXT(MATCH($C22,'2018-06'!$C$2:$C$100,0)+1,0)))-INDIRECT(CONCATENATE("'2018-05'!J",TEXT(MATCH($C22,'2018-05'!$C$2:$C$100,0)+1,0))))</f>
        <v>Н/Д</v>
      </c>
      <c r="K22" s="17">
        <f ca="1">IF(OR(INDIRECT(CONCATENATE("'2018-06'!K",TEXT(MATCH($C22,'2018-06'!$C$2:$C$100,0)+1,0)))="",INDIRECT(CONCATENATE("'2018-05'!K",TEXT(MATCH($C22,'2018-05'!$C$2:$C$100,0)+1,0)))="",AND(INDIRECT(CONCATENATE("'2018-06'!K",TEXT(MATCH($C22,'2018-06'!$C$2:$C$100,0)+1,0)))="",INDIRECT(CONCATENATE("'2018-05'!K",TEXT(MATCH($C22,'2018-05'!$C$2:$C$100,0)+1,0)))="")),"Н/Д",INDIRECT(CONCATENATE("'2018-06'!K",TEXT(MATCH($C22,'2018-06'!$C$2:$C$100,0)+1,0)))-INDIRECT(CONCATENATE("'2018-05'!K",TEXT(MATCH($C22,'2018-05'!$C$2:$C$100,0)+1,0))))</f>
        <v>618252879.39999962</v>
      </c>
      <c r="L22" s="17">
        <f ca="1">IF(OR(INDIRECT(CONCATENATE("'2018-06'!L",TEXT(MATCH($C22,'2018-06'!$C$2:$C$100,0)+1,0)))="",INDIRECT(CONCATENATE("'2018-05'!L",TEXT(MATCH($C22,'2018-05'!$C$2:$C$100,0)+1,0)))="",AND(INDIRECT(CONCATENATE("'2018-06'!L",TEXT(MATCH($C22,'2018-06'!$C$2:$C$100,0)+1,0)))="",INDIRECT(CONCATENATE("'2018-05'!L",TEXT(MATCH($C22,'2018-05'!$C$2:$C$100,0)+1,0)))="")),"Н/Д",INDIRECT(CONCATENATE("'2018-06'!L",TEXT(MATCH($C22,'2018-06'!$C$2:$C$100,0)+1,0)))-INDIRECT(CONCATENATE("'2018-05'!L",TEXT(MATCH($C22,'2018-05'!$C$2:$C$100,0)+1,0))))</f>
        <v>5999413223.8099995</v>
      </c>
      <c r="M22" s="17">
        <f ca="1">IF(OR(INDIRECT(CONCATENATE("'2018-06'!M",TEXT(MATCH($C22,'2018-06'!$C$2:$C$100,0)+1,0)))="",INDIRECT(CONCATENATE("'2018-05'!M",TEXT(MATCH($C22,'2018-05'!$C$2:$C$100,0)+1,0)))="",AND(INDIRECT(CONCATENATE("'2018-06'!M",TEXT(MATCH($C22,'2018-06'!$C$2:$C$100,0)+1,0)))="",INDIRECT(CONCATENATE("'2018-05'!M",TEXT(MATCH($C22,'2018-05'!$C$2:$C$100,0)+1,0)))="")),"Н/Д",INDIRECT(CONCATENATE("'2018-06'!M",TEXT(MATCH($C22,'2018-06'!$C$2:$C$100,0)+1,0)))-INDIRECT(CONCATENATE("'2018-05'!M",TEXT(MATCH($C22,'2018-05'!$C$2:$C$100,0)+1,0))))</f>
        <v>1342726.8200000003</v>
      </c>
      <c r="N22" s="17">
        <f ca="1">IF(OR(INDIRECT(CONCATENATE("'2018-06'!N",TEXT(MATCH($C22,'2018-06'!$C$2:$C$100,0)+1,0)))="",INDIRECT(CONCATENATE("'2018-05'!N",TEXT(MATCH($C22,'2018-05'!$C$2:$C$100,0)+1,0)))="",AND(INDIRECT(CONCATENATE("'2018-06'!N",TEXT(MATCH($C22,'2018-06'!$C$2:$C$100,0)+1,0)))="",INDIRECT(CONCATENATE("'2018-05'!N",TEXT(MATCH($C22,'2018-05'!$C$2:$C$100,0)+1,0)))="")),"Н/Д",INDIRECT(CONCATENATE("'2018-06'!N",TEXT(MATCH($C22,'2018-06'!$C$2:$C$100,0)+1,0)))-INDIRECT(CONCATENATE("'2018-05'!NE",TEXT(MATCH($C22,'2018-05'!$C$2:$C$100,0)+1,0))))</f>
        <v>605153134.37</v>
      </c>
      <c r="O22" s="17">
        <f ca="1">IF(OR(INDIRECT(CONCATENATE("'2018-06'!O",TEXT(MATCH($C22,'2018-06'!$C$2:$C$100,0)+1,0)))="",INDIRECT(CONCATENATE("'2018-05'!O",TEXT(MATCH($C22,'2018-05'!$C$2:$C$100,0)+1,0)))="",AND(INDIRECT(CONCATENATE("'2018-06'!O",TEXT(MATCH($C22,'2018-06'!$C$2:$C$100,0)+1,0)))="",INDIRECT(CONCATENATE("'2018-05'!O",TEXT(MATCH($C22,'2018-05'!$C$2:$C$100,0)+1,0)))="")),"Н/Д",INDIRECT(CONCATENATE("'2018-06'!O",TEXT(MATCH($C22,'2018-06'!$C$2:$C$100,0)+1,0)))-INDIRECT(CONCATENATE("'2018-05'!O",TEXT(MATCH($C22,'2018-05'!$C$2:$C$100,0)+1,0))))</f>
        <v>12871.359999999986</v>
      </c>
      <c r="P22" s="17">
        <f ca="1">IF(OR(INDIRECT(CONCATENATE("'2018-06'!P",TEXT(MATCH($C22,'2018-06'!$C$2:$C$100,0)+1,0)))="",INDIRECT(CONCATENATE("'2018-05'!P",TEXT(MATCH($C22,'2018-05'!$C$2:$C$100,0)+1,0)))="",AND(INDIRECT(CONCATENATE("'2018-06'!P",TEXT(MATCH($C22,'2018-06'!$C$2:$C$100,0)+1,0)))="",INDIRECT(CONCATENATE("'2018-05'!P",TEXT(MATCH($C22,'2018-05'!$C$2:$C$100,0)+1,0)))="")),"Н/Д",INDIRECT(CONCATENATE("'2018-06'!P",TEXT(MATCH($C22,'2018-06'!$C$2:$C$100,0)+1,0)))-INDIRECT(CONCATENATE("'2018-05'!P",TEXT(MATCH($C22,'2018-05'!$C$2:$C$100,0)+1,0))))</f>
        <v>309645628.30999994</v>
      </c>
      <c r="Q22" s="17">
        <f ca="1">IF(OR(INDIRECT(CONCATENATE("'2018-06'!Q",TEXT(MATCH($C22,'2018-06'!$C$2:$C$100,0)+1,0)))="",INDIRECT(CONCATENATE("'2018-05'!Q",TEXT(MATCH($C22,'2018-05'!$C$2:$C$100,0)+1,0)))="",AND(INDIRECT(CONCATENATE("'2018-06'!Q",TEXT(MATCH($C22,'2018-06'!$C$2:$C$100,0)+1,0)))="",INDIRECT(CONCATENATE("'2018-05'!Q",TEXT(MATCH($C22,'2018-05'!$C$2:$C$100,0)+1,0)))="")),"Н/Д",INDIRECT(CONCATENATE("'2018-06'!Q",TEXT(MATCH($C22,'2018-06'!$C$2:$C$100,0)+1,0)))-INDIRECT(CONCATENATE("'2018-05'!Q",TEXT(MATCH($C22,'2018-05'!$C$2:$C$100,0)+1,0))))</f>
        <v>34270967.319999993</v>
      </c>
      <c r="R22" s="17">
        <f ca="1">IF(OR(INDIRECT(CONCATENATE("'2018-06'!R",TEXT(MATCH($C22,'2018-06'!$C$2:$C$100,0)+1,0)))="",INDIRECT(CONCATENATE("'2018-05'!R",TEXT(MATCH($C22,'2018-05'!$C$2:$C$100,0)+1,0)))="",AND(INDIRECT(CONCATENATE("'2018-06'!R",TEXT(MATCH($C22,'2018-06'!$C$2:$C$100,0)+1,0)))="",INDIRECT(CONCATENATE("'2018-05'!R",TEXT(MATCH($C22,'2018-05'!$C$2:$C$100,0)+1,0)))="")),"Н/Д",INDIRECT(CONCATENATE("'2018-06'!R",TEXT(MATCH($C22,'2018-06'!$C$2:$C$100,0)+1,0)))-INDIRECT(CONCATENATE("'2018-05'!R",TEXT(MATCH($C22,'2018-05'!$C$2:$C$100,0)+1,0))))</f>
        <v>98870201.060000002</v>
      </c>
      <c r="S22" s="17">
        <f ca="1">IF(OR(INDIRECT(CONCATENATE("'2018-06'!S",TEXT(MATCH($C22,'2018-06'!$C$2:$C$100,0)+1,0)))="",INDIRECT(CONCATENATE("'2018-05'!S",TEXT(MATCH($C22,'2018-05'!$C$2:$C$100,0)+1,0)))="",AND(INDIRECT(CONCATENATE("'2018-06'!S",TEXT(MATCH($C22,'2018-06'!$C$2:$C$100,0)+1,0)))="",INDIRECT(CONCATENATE("'2018-05'!S",TEXT(MATCH($C22,'2018-05'!$C$2:$C$100,0)+1,0)))="")),"Н/Д",INDIRECT(CONCATENATE("'2018-06'!S",TEXT(MATCH($C22,'2018-06'!$C$2:$C$100,0)+1,0)))-INDIRECT(CONCATENATE("'2018-05'!S",TEXT(MATCH($C22,'2018-05'!$C$2:$C$100,0)+1,0))))</f>
        <v>105420</v>
      </c>
      <c r="T22" s="17">
        <f ca="1">IF(OR(INDIRECT(CONCATENATE("'2018-06'!T",TEXT(MATCH($C22,'2018-06'!$C$2:$C$100,0)+1,0)))="",INDIRECT(CONCATENATE("'2018-05'!T",TEXT(MATCH($C22,'2018-05'!$C$2:$C$100,0)+1,0)))="",AND(INDIRECT(CONCATENATE("'2018-06'!T",TEXT(MATCH($C22,'2018-06'!$C$2:$C$100,0)+1,0)))="",INDIRECT(CONCATENATE("'2018-05'!T",TEXT(MATCH($C22,'2018-05'!$C$2:$C$100,0)+1,0)))="")),"Н/Д",INDIRECT(CONCATENATE("'2018-06'!T",TEXT(MATCH($C22,'2018-06'!$C$2:$C$100,0)+1,0)))-INDIRECT(CONCATENATE("'2018-05'!T",TEXT(MATCH($C22,'2018-05'!$C$2:$C$100,0)+1,0))))</f>
        <v>305893988.1500001</v>
      </c>
      <c r="U22" s="17">
        <f ca="1">IF(OR(INDIRECT(CONCATENATE("'2018-06'!U",TEXT(MATCH($C22,'2018-06'!$C$2:$C$100,0)+1,0)))="",INDIRECT(CONCATENATE("'2018-05'!U",TEXT(MATCH($C22,'2018-05'!$C$2:$C$100,0)+1,0)))="",AND(INDIRECT(CONCATENATE("'2018-06'!U",TEXT(MATCH($C22,'2018-06'!$C$2:$C$100,0)+1,0)))="",INDIRECT(CONCATENATE("'2018-05'!U",TEXT(MATCH($C22,'2018-05'!$C$2:$C$100,0)+1,0)))="")),"Н/Д",INDIRECT(CONCATENATE("'2018-06'!U",TEXT(MATCH($C22,'2018-06'!$C$2:$C$100,0)+1,0)))-INDIRECT(CONCATENATE("'2018-05'!U",TEXT(MATCH($C22,'2018-05'!$C$2:$C$100,0)+1,0))))</f>
        <v>823969.80000007153</v>
      </c>
      <c r="V22" s="17">
        <f ca="1">IF(OR(INDIRECT(CONCATENATE("'2018-06'!V",TEXT(MATCH($C22,'2018-06'!$C$2:$C$100,0)+1,0)))="",INDIRECT(CONCATENATE("'2018-05'!V",TEXT(MATCH($C22,'2018-05'!$C$2:$C$100,0)+1,0)))="",AND(INDIRECT(CONCATENATE("'2018-06'!V",TEXT(MATCH($C22,'2018-06'!$C$2:$C$100,0)+1,0)))="",INDIRECT(CONCATENATE("'2018-05'!V",TEXT(MATCH($C22,'2018-05'!$C$2:$C$100,0)+1,0)))="")),"Н/Д",INDIRECT(CONCATENATE("'2018-06'!V",TEXT(MATCH($C22,'2018-06'!$C$2:$C$100,0)+1,0)))-INDIRECT(CONCATENATE("'2018-05'!V",TEXT(MATCH($C22,'2018-05'!$C$2:$C$100,0)+1,0))))</f>
        <v>1641124299.6999998</v>
      </c>
      <c r="W22" s="17">
        <f ca="1">IF(OR(INDIRECT(CONCATENATE("'2018-06'!W",TEXT(MATCH($C22,'2018-06'!$C$2:$C$100,0)+1,0)))="",INDIRECT(CONCATENATE("'2018-05'!W",TEXT(MATCH($C22,'2018-05'!$C$2:$C$100,0)+1,0)))="",AND(INDIRECT(CONCATENATE("'2018-06'!W",TEXT(MATCH($C22,'2018-06'!$C$2:$C$100,0)+1,0)))="",INDIRECT(CONCATENATE("'2018-05'!W",TEXT(MATCH($C22,'2018-05'!$C$2:$C$100,0)+1,0)))="")),"Н/Д",INDIRECT(CONCATENATE("'2018-06'!W",TEXT(MATCH($C22,'2018-06'!$C$2:$C$100,0)+1,0)))-INDIRECT(CONCATENATE("'2018-05'!W",TEXT(MATCH($C22,'2018-05'!$C$2:$C$100,0)+1,0))))</f>
        <v>92802496421.940002</v>
      </c>
    </row>
    <row r="23" spans="1:23" x14ac:dyDescent="0.25">
      <c r="A23" s="2" t="s">
        <v>34</v>
      </c>
      <c r="B23" s="2" t="s">
        <v>44</v>
      </c>
      <c r="C23" s="15">
        <v>36000000</v>
      </c>
      <c r="D23" s="2" t="s">
        <v>209</v>
      </c>
      <c r="E23" s="17">
        <f ca="1">IF(OR(INDIRECT(CONCATENATE("'2018-06'!E",TEXT(MATCH($C23,'2018-06'!$C$2:$C$100,0)+1,0)))="",INDIRECT(CONCATENATE("'2018-05'!E",TEXT(MATCH($C23,'2018-05'!$C$2:$C$100,0)+1,0)))="",AND(INDIRECT(CONCATENATE("'2018-06'!E",TEXT(MATCH($C23,'2018-06'!$C$2:$C$100,0)+1,0)))="",INDIRECT(CONCATENATE("'2018-05'!E",TEXT(MATCH($C23,'2018-05'!$C$2:$C$100,0)+1,0)))="")),"Н/Д",INDIRECT(CONCATENATE("'2018-06'!E",TEXT(MATCH($C23,'2018-06'!$C$2:$C$100,0)+1,0)))-INDIRECT(CONCATENATE("'2018-05'!E",TEXT(MATCH($C23,'2018-05'!$C$2:$C$100,0)+1,0))))</f>
        <v>16930373536.149994</v>
      </c>
      <c r="F23" s="17">
        <f ca="1">IF(OR(INDIRECT(CONCATENATE("'2018-06'!F",TEXT(MATCH($C23,'2018-06'!$C$2:$C$100,0)+1,0)))="",INDIRECT(CONCATENATE("'2018-05'!F",TEXT(MATCH($C23,'2018-05'!$C$2:$C$100,0)+1,0)))="",AND(INDIRECT(CONCATENATE("'2018-06'!F",TEXT(MATCH($C23,'2018-06'!$C$2:$C$100,0)+1,0)))="",INDIRECT(CONCATENATE("'2018-05'!F",TEXT(MATCH($C23,'2018-05'!$C$2:$C$100,0)+1,0)))="")),"Н/Д",INDIRECT(CONCATENATE("'2018-06'!F",TEXT(MATCH($C23,'2018-06'!$C$2:$C$100,0)+1,0)))-INDIRECT(CONCATENATE("'2018-05'!F",TEXT(MATCH($C23,'2018-05'!$C$2:$C$100,0)+1,0))))</f>
        <v>15394423338.319992</v>
      </c>
      <c r="G23" s="17">
        <f ca="1">IF(OR(INDIRECT(CONCATENATE("'2018-06'!G",TEXT(MATCH($C23,'2018-06'!$C$2:$C$100,0)+1,0)))="",INDIRECT(CONCATENATE("'2018-05'!G",TEXT(MATCH($C23,'2018-05'!$C$2:$C$100,0)+1,0)))="",AND(INDIRECT(CONCATENATE("'2018-06'!G",TEXT(MATCH($C23,'2018-06'!$C$2:$C$100,0)+1,0)))="",INDIRECT(CONCATENATE("'2018-05'!G",TEXT(MATCH($C23,'2018-05'!$C$2:$C$100,0)+1,0)))="")),"Н/Д",INDIRECT(CONCATENATE("'2018-06'!G",TEXT(MATCH($C23,'2018-06'!$C$2:$C$100,0)+1,0)))-INDIRECT(CONCATENATE("'2018-05'!G",TEXT(MATCH($C23,'2018-05'!$C$2:$C$100,0)+1,0))))</f>
        <v>5682559941.2600002</v>
      </c>
      <c r="H23" s="17">
        <f ca="1">IF(OR(INDIRECT(CONCATENATE("'2018-06'!H",TEXT(MATCH($C23,'2018-06'!$C$2:$C$100,0)+1,0)))="",INDIRECT(CONCATENATE("'2018-05'!H",TEXT(MATCH($C23,'2018-05'!$C$2:$C$100,0)+1,0)))="",AND(INDIRECT(CONCATENATE("'2018-06'!H",TEXT(MATCH($C23,'2018-06'!$C$2:$C$100,0)+1,0)))="",INDIRECT(CONCATENATE("'2018-05'!H",TEXT(MATCH($C23,'2018-05'!$C$2:$C$100,0)+1,0)))="")),"Н/Д",INDIRECT(CONCATENATE("'2018-06'!H",TEXT(MATCH($C23,'2018-06'!$C$2:$C$100,0)+1,0)))-INDIRECT(CONCATENATE("'2018-05'!H",TEXT(MATCH($C23,'2018-05'!$C$2:$C$100,0)+1,0))))</f>
        <v>4699178957.8799973</v>
      </c>
      <c r="I23" s="17">
        <f ca="1">IF(OR(INDIRECT(CONCATENATE("'2018-06'!I",TEXT(MATCH($C23,'2018-06'!$C$2:$C$100,0)+1,0)))="",INDIRECT(CONCATENATE("'2018-05'!I",TEXT(MATCH($C23,'2018-05'!$C$2:$C$100,0)+1,0)))="",AND(INDIRECT(CONCATENATE("'2018-06'!I",TEXT(MATCH($C23,'2018-06'!$C$2:$C$100,0)+1,0)))="",INDIRECT(CONCATENATE("'2018-05'!I",TEXT(MATCH($C23,'2018-05'!$C$2:$C$100,0)+1,0)))="")),"Н/Д",INDIRECT(CONCATENATE("'2018-06'!I",TEXT(MATCH($C23,'2018-06'!$C$2:$C$100,0)+1,0)))-INDIRECT(CONCATENATE("'2018-05'!I",TEXT(MATCH($C23,'2018-05'!$C$2:$C$100,0)+1,0))))</f>
        <v>1465002203.8000002</v>
      </c>
      <c r="J23" s="17" t="str">
        <f ca="1">IF(OR(INDIRECT(CONCATENATE("'2018-06'!J",TEXT(MATCH($C23,'2018-06'!$C$2:$C$100,0)+1,0)))="",INDIRECT(CONCATENATE("'2018-05'!J",TEXT(MATCH($C23,'2018-05'!$C$2:$C$100,0)+1,0)))="",AND(INDIRECT(CONCATENATE("'2018-06'!J",TEXT(MATCH($C23,'2018-06'!$C$2:$C$100,0)+1,0)))="",INDIRECT(CONCATENATE("'2018-05'!J",TEXT(MATCH($C23,'2018-05'!$C$2:$C$100,0)+1,0)))="")),"Н/Д",INDIRECT(CONCATENATE("'2018-06'!J",TEXT(MATCH($C23,'2018-06'!$C$2:$C$100,0)+1,0)))-INDIRECT(CONCATENATE("'2018-05'!J",TEXT(MATCH($C23,'2018-05'!$C$2:$C$100,0)+1,0))))</f>
        <v>Н/Д</v>
      </c>
      <c r="K23" s="17">
        <f ca="1">IF(OR(INDIRECT(CONCATENATE("'2018-06'!K",TEXT(MATCH($C23,'2018-06'!$C$2:$C$100,0)+1,0)))="",INDIRECT(CONCATENATE("'2018-05'!K",TEXT(MATCH($C23,'2018-05'!$C$2:$C$100,0)+1,0)))="",AND(INDIRECT(CONCATENATE("'2018-06'!K",TEXT(MATCH($C23,'2018-06'!$C$2:$C$100,0)+1,0)))="",INDIRECT(CONCATENATE("'2018-05'!K",TEXT(MATCH($C23,'2018-05'!$C$2:$C$100,0)+1,0)))="")),"Н/Д",INDIRECT(CONCATENATE("'2018-06'!K",TEXT(MATCH($C23,'2018-06'!$C$2:$C$100,0)+1,0)))-INDIRECT(CONCATENATE("'2018-05'!K",TEXT(MATCH($C23,'2018-05'!$C$2:$C$100,0)+1,0))))</f>
        <v>427336919.21000004</v>
      </c>
      <c r="L23" s="17">
        <f ca="1">IF(OR(INDIRECT(CONCATENATE("'2018-06'!L",TEXT(MATCH($C23,'2018-06'!$C$2:$C$100,0)+1,0)))="",INDIRECT(CONCATENATE("'2018-05'!L",TEXT(MATCH($C23,'2018-05'!$C$2:$C$100,0)+1,0)))="",AND(INDIRECT(CONCATENATE("'2018-06'!L",TEXT(MATCH($C23,'2018-06'!$C$2:$C$100,0)+1,0)))="",INDIRECT(CONCATENATE("'2018-05'!L",TEXT(MATCH($C23,'2018-05'!$C$2:$C$100,0)+1,0)))="")),"Н/Д",INDIRECT(CONCATENATE("'2018-06'!L",TEXT(MATCH($C23,'2018-06'!$C$2:$C$100,0)+1,0)))-INDIRECT(CONCATENATE("'2018-05'!L",TEXT(MATCH($C23,'2018-05'!$C$2:$C$100,0)+1,0))))</f>
        <v>2448426920.1099987</v>
      </c>
      <c r="M23" s="17">
        <f ca="1">IF(OR(INDIRECT(CONCATENATE("'2018-06'!M",TEXT(MATCH($C23,'2018-06'!$C$2:$C$100,0)+1,0)))="",INDIRECT(CONCATENATE("'2018-05'!M",TEXT(MATCH($C23,'2018-05'!$C$2:$C$100,0)+1,0)))="",AND(INDIRECT(CONCATENATE("'2018-06'!M",TEXT(MATCH($C23,'2018-06'!$C$2:$C$100,0)+1,0)))="",INDIRECT(CONCATENATE("'2018-05'!M",TEXT(MATCH($C23,'2018-05'!$C$2:$C$100,0)+1,0)))="")),"Н/Д",INDIRECT(CONCATENATE("'2018-06'!M",TEXT(MATCH($C23,'2018-06'!$C$2:$C$100,0)+1,0)))-INDIRECT(CONCATENATE("'2018-05'!M",TEXT(MATCH($C23,'2018-05'!$C$2:$C$100,0)+1,0))))</f>
        <v>2603466.4299999997</v>
      </c>
      <c r="N23" s="17">
        <f ca="1">IF(OR(INDIRECT(CONCATENATE("'2018-06'!N",TEXT(MATCH($C23,'2018-06'!$C$2:$C$100,0)+1,0)))="",INDIRECT(CONCATENATE("'2018-05'!N",TEXT(MATCH($C23,'2018-05'!$C$2:$C$100,0)+1,0)))="",AND(INDIRECT(CONCATENATE("'2018-06'!N",TEXT(MATCH($C23,'2018-06'!$C$2:$C$100,0)+1,0)))="",INDIRECT(CONCATENATE("'2018-05'!N",TEXT(MATCH($C23,'2018-05'!$C$2:$C$100,0)+1,0)))="")),"Н/Д",INDIRECT(CONCATENATE("'2018-06'!N",TEXT(MATCH($C23,'2018-06'!$C$2:$C$100,0)+1,0)))-INDIRECT(CONCATENATE("'2018-05'!NE",TEXT(MATCH($C23,'2018-05'!$C$2:$C$100,0)+1,0))))</f>
        <v>404325676.25</v>
      </c>
      <c r="O23" s="17">
        <f ca="1">IF(OR(INDIRECT(CONCATENATE("'2018-06'!O",TEXT(MATCH($C23,'2018-06'!$C$2:$C$100,0)+1,0)))="",INDIRECT(CONCATENATE("'2018-05'!O",TEXT(MATCH($C23,'2018-05'!$C$2:$C$100,0)+1,0)))="",AND(INDIRECT(CONCATENATE("'2018-06'!O",TEXT(MATCH($C23,'2018-06'!$C$2:$C$100,0)+1,0)))="",INDIRECT(CONCATENATE("'2018-05'!O",TEXT(MATCH($C23,'2018-05'!$C$2:$C$100,0)+1,0)))="")),"Н/Д",INDIRECT(CONCATENATE("'2018-06'!O",TEXT(MATCH($C23,'2018-06'!$C$2:$C$100,0)+1,0)))-INDIRECT(CONCATENATE("'2018-05'!O",TEXT(MATCH($C23,'2018-05'!$C$2:$C$100,0)+1,0))))</f>
        <v>29317.85</v>
      </c>
      <c r="P23" s="17">
        <f ca="1">IF(OR(INDIRECT(CONCATENATE("'2018-06'!P",TEXT(MATCH($C23,'2018-06'!$C$2:$C$100,0)+1,0)))="",INDIRECT(CONCATENATE("'2018-05'!P",TEXT(MATCH($C23,'2018-05'!$C$2:$C$100,0)+1,0)))="",AND(INDIRECT(CONCATENATE("'2018-06'!P",TEXT(MATCH($C23,'2018-06'!$C$2:$C$100,0)+1,0)))="",INDIRECT(CONCATENATE("'2018-05'!P",TEXT(MATCH($C23,'2018-05'!$C$2:$C$100,0)+1,0)))="")),"Н/Д",INDIRECT(CONCATENATE("'2018-06'!P",TEXT(MATCH($C23,'2018-06'!$C$2:$C$100,0)+1,0)))-INDIRECT(CONCATENATE("'2018-05'!P",TEXT(MATCH($C23,'2018-05'!$C$2:$C$100,0)+1,0))))</f>
        <v>242492482.61999989</v>
      </c>
      <c r="Q23" s="17">
        <f ca="1">IF(OR(INDIRECT(CONCATENATE("'2018-06'!Q",TEXT(MATCH($C23,'2018-06'!$C$2:$C$100,0)+1,0)))="",INDIRECT(CONCATENATE("'2018-05'!Q",TEXT(MATCH($C23,'2018-05'!$C$2:$C$100,0)+1,0)))="",AND(INDIRECT(CONCATENATE("'2018-06'!Q",TEXT(MATCH($C23,'2018-06'!$C$2:$C$100,0)+1,0)))="",INDIRECT(CONCATENATE("'2018-05'!Q",TEXT(MATCH($C23,'2018-05'!$C$2:$C$100,0)+1,0)))="")),"Н/Д",INDIRECT(CONCATENATE("'2018-06'!Q",TEXT(MATCH($C23,'2018-06'!$C$2:$C$100,0)+1,0)))-INDIRECT(CONCATENATE("'2018-05'!Q",TEXT(MATCH($C23,'2018-05'!$C$2:$C$100,0)+1,0))))</f>
        <v>24472279.120000005</v>
      </c>
      <c r="R23" s="17">
        <f ca="1">IF(OR(INDIRECT(CONCATENATE("'2018-06'!R",TEXT(MATCH($C23,'2018-06'!$C$2:$C$100,0)+1,0)))="",INDIRECT(CONCATENATE("'2018-05'!R",TEXT(MATCH($C23,'2018-05'!$C$2:$C$100,0)+1,0)))="",AND(INDIRECT(CONCATENATE("'2018-06'!R",TEXT(MATCH($C23,'2018-06'!$C$2:$C$100,0)+1,0)))="",INDIRECT(CONCATENATE("'2018-05'!R",TEXT(MATCH($C23,'2018-05'!$C$2:$C$100,0)+1,0)))="")),"Н/Д",INDIRECT(CONCATENATE("'2018-06'!R",TEXT(MATCH($C23,'2018-06'!$C$2:$C$100,0)+1,0)))-INDIRECT(CONCATENATE("'2018-05'!R",TEXT(MATCH($C23,'2018-05'!$C$2:$C$100,0)+1,0))))</f>
        <v>86762617.689999998</v>
      </c>
      <c r="S23" s="17">
        <f ca="1">IF(OR(INDIRECT(CONCATENATE("'2018-06'!S",TEXT(MATCH($C23,'2018-06'!$C$2:$C$100,0)+1,0)))="",INDIRECT(CONCATENATE("'2018-05'!S",TEXT(MATCH($C23,'2018-05'!$C$2:$C$100,0)+1,0)))="",AND(INDIRECT(CONCATENATE("'2018-06'!S",TEXT(MATCH($C23,'2018-06'!$C$2:$C$100,0)+1,0)))="",INDIRECT(CONCATENATE("'2018-05'!S",TEXT(MATCH($C23,'2018-05'!$C$2:$C$100,0)+1,0)))="")),"Н/Д",INDIRECT(CONCATENATE("'2018-06'!S",TEXT(MATCH($C23,'2018-06'!$C$2:$C$100,0)+1,0)))-INDIRECT(CONCATENATE("'2018-05'!S",TEXT(MATCH($C23,'2018-05'!$C$2:$C$100,0)+1,0))))</f>
        <v>172907</v>
      </c>
      <c r="T23" s="17">
        <f ca="1">IF(OR(INDIRECT(CONCATENATE("'2018-06'!T",TEXT(MATCH($C23,'2018-06'!$C$2:$C$100,0)+1,0)))="",INDIRECT(CONCATENATE("'2018-05'!T",TEXT(MATCH($C23,'2018-05'!$C$2:$C$100,0)+1,0)))="",AND(INDIRECT(CONCATENATE("'2018-06'!T",TEXT(MATCH($C23,'2018-06'!$C$2:$C$100,0)+1,0)))="",INDIRECT(CONCATENATE("'2018-05'!T",TEXT(MATCH($C23,'2018-05'!$C$2:$C$100,0)+1,0)))="")),"Н/Д",INDIRECT(CONCATENATE("'2018-06'!T",TEXT(MATCH($C23,'2018-06'!$C$2:$C$100,0)+1,0)))-INDIRECT(CONCATENATE("'2018-05'!T",TEXT(MATCH($C23,'2018-05'!$C$2:$C$100,0)+1,0))))</f>
        <v>210451882.45999992</v>
      </c>
      <c r="U23" s="17">
        <f ca="1">IF(OR(INDIRECT(CONCATENATE("'2018-06'!U",TEXT(MATCH($C23,'2018-06'!$C$2:$C$100,0)+1,0)))="",INDIRECT(CONCATENATE("'2018-05'!U",TEXT(MATCH($C23,'2018-05'!$C$2:$C$100,0)+1,0)))="",AND(INDIRECT(CONCATENATE("'2018-06'!U",TEXT(MATCH($C23,'2018-06'!$C$2:$C$100,0)+1,0)))="",INDIRECT(CONCATENATE("'2018-05'!U",TEXT(MATCH($C23,'2018-05'!$C$2:$C$100,0)+1,0)))="")),"Н/Д",INDIRECT(CONCATENATE("'2018-06'!U",TEXT(MATCH($C23,'2018-06'!$C$2:$C$100,0)+1,0)))-INDIRECT(CONCATENATE("'2018-05'!U",TEXT(MATCH($C23,'2018-05'!$C$2:$C$100,0)+1,0))))</f>
        <v>11398543.469999999</v>
      </c>
      <c r="V23" s="17">
        <f ca="1">IF(OR(INDIRECT(CONCATENATE("'2018-06'!V",TEXT(MATCH($C23,'2018-06'!$C$2:$C$100,0)+1,0)))="",INDIRECT(CONCATENATE("'2018-05'!V",TEXT(MATCH($C23,'2018-05'!$C$2:$C$100,0)+1,0)))="",AND(INDIRECT(CONCATENATE("'2018-06'!V",TEXT(MATCH($C23,'2018-06'!$C$2:$C$100,0)+1,0)))="",INDIRECT(CONCATENATE("'2018-05'!V",TEXT(MATCH($C23,'2018-05'!$C$2:$C$100,0)+1,0)))="")),"Н/Д",INDIRECT(CONCATENATE("'2018-06'!V",TEXT(MATCH($C23,'2018-06'!$C$2:$C$100,0)+1,0)))-INDIRECT(CONCATENATE("'2018-05'!V",TEXT(MATCH($C23,'2018-05'!$C$2:$C$100,0)+1,0))))</f>
        <v>1535950197.8299999</v>
      </c>
      <c r="W23" s="17">
        <f ca="1">IF(OR(INDIRECT(CONCATENATE("'2018-06'!W",TEXT(MATCH($C23,'2018-06'!$C$2:$C$100,0)+1,0)))="",INDIRECT(CONCATENATE("'2018-05'!W",TEXT(MATCH($C23,'2018-05'!$C$2:$C$100,0)+1,0)))="",AND(INDIRECT(CONCATENATE("'2018-06'!W",TEXT(MATCH($C23,'2018-06'!$C$2:$C$100,0)+1,0)))="",INDIRECT(CONCATENATE("'2018-05'!W",TEXT(MATCH($C23,'2018-05'!$C$2:$C$100,0)+1,0)))="")),"Н/Д",INDIRECT(CONCATENATE("'2018-06'!W",TEXT(MATCH($C23,'2018-06'!$C$2:$C$100,0)+1,0)))-INDIRECT(CONCATENATE("'2018-05'!W",TEXT(MATCH($C23,'2018-05'!$C$2:$C$100,0)+1,0))))</f>
        <v>49242555581.480011</v>
      </c>
    </row>
    <row r="24" spans="1:23" x14ac:dyDescent="0.25">
      <c r="A24" s="2" t="s">
        <v>34</v>
      </c>
      <c r="B24" s="2" t="s">
        <v>45</v>
      </c>
      <c r="C24" s="15">
        <v>63000000</v>
      </c>
      <c r="D24" s="2" t="s">
        <v>209</v>
      </c>
      <c r="E24" s="17">
        <f ca="1">IF(OR(INDIRECT(CONCATENATE("'2018-06'!E",TEXT(MATCH($C24,'2018-06'!$C$2:$C$100,0)+1,0)))="",INDIRECT(CONCATENATE("'2018-05'!E",TEXT(MATCH($C24,'2018-05'!$C$2:$C$100,0)+1,0)))="",AND(INDIRECT(CONCATENATE("'2018-06'!E",TEXT(MATCH($C24,'2018-06'!$C$2:$C$100,0)+1,0)))="",INDIRECT(CONCATENATE("'2018-05'!E",TEXT(MATCH($C24,'2018-05'!$C$2:$C$100,0)+1,0)))="")),"Н/Д",INDIRECT(CONCATENATE("'2018-06'!E",TEXT(MATCH($C24,'2018-06'!$C$2:$C$100,0)+1,0)))-INDIRECT(CONCATENATE("'2018-05'!E",TEXT(MATCH($C24,'2018-05'!$C$2:$C$100,0)+1,0))))</f>
        <v>8758739539.420002</v>
      </c>
      <c r="F24" s="17">
        <f ca="1">IF(OR(INDIRECT(CONCATENATE("'2018-06'!F",TEXT(MATCH($C24,'2018-06'!$C$2:$C$100,0)+1,0)))="",INDIRECT(CONCATENATE("'2018-05'!F",TEXT(MATCH($C24,'2018-05'!$C$2:$C$100,0)+1,0)))="",AND(INDIRECT(CONCATENATE("'2018-06'!F",TEXT(MATCH($C24,'2018-06'!$C$2:$C$100,0)+1,0)))="",INDIRECT(CONCATENATE("'2018-05'!F",TEXT(MATCH($C24,'2018-05'!$C$2:$C$100,0)+1,0)))="")),"Н/Д",INDIRECT(CONCATENATE("'2018-06'!F",TEXT(MATCH($C24,'2018-06'!$C$2:$C$100,0)+1,0)))-INDIRECT(CONCATENATE("'2018-05'!F",TEXT(MATCH($C24,'2018-05'!$C$2:$C$100,0)+1,0))))</f>
        <v>7296099294.1899986</v>
      </c>
      <c r="G24" s="17">
        <f ca="1">IF(OR(INDIRECT(CONCATENATE("'2018-06'!G",TEXT(MATCH($C24,'2018-06'!$C$2:$C$100,0)+1,0)))="",INDIRECT(CONCATENATE("'2018-05'!G",TEXT(MATCH($C24,'2018-05'!$C$2:$C$100,0)+1,0)))="",AND(INDIRECT(CONCATENATE("'2018-06'!G",TEXT(MATCH($C24,'2018-06'!$C$2:$C$100,0)+1,0)))="",INDIRECT(CONCATENATE("'2018-05'!G",TEXT(MATCH($C24,'2018-05'!$C$2:$C$100,0)+1,0)))="")),"Н/Д",INDIRECT(CONCATENATE("'2018-06'!G",TEXT(MATCH($C24,'2018-06'!$C$2:$C$100,0)+1,0)))-INDIRECT(CONCATENATE("'2018-05'!G",TEXT(MATCH($C24,'2018-05'!$C$2:$C$100,0)+1,0))))</f>
        <v>2219121889.6899986</v>
      </c>
      <c r="H24" s="17">
        <f ca="1">IF(OR(INDIRECT(CONCATENATE("'2018-06'!H",TEXT(MATCH($C24,'2018-06'!$C$2:$C$100,0)+1,0)))="",INDIRECT(CONCATENATE("'2018-05'!H",TEXT(MATCH($C24,'2018-05'!$C$2:$C$100,0)+1,0)))="",AND(INDIRECT(CONCATENATE("'2018-06'!H",TEXT(MATCH($C24,'2018-06'!$C$2:$C$100,0)+1,0)))="",INDIRECT(CONCATENATE("'2018-05'!H",TEXT(MATCH($C24,'2018-05'!$C$2:$C$100,0)+1,0)))="")),"Н/Д",INDIRECT(CONCATENATE("'2018-06'!H",TEXT(MATCH($C24,'2018-06'!$C$2:$C$100,0)+1,0)))-INDIRECT(CONCATENATE("'2018-05'!H",TEXT(MATCH($C24,'2018-05'!$C$2:$C$100,0)+1,0))))</f>
        <v>2301327405.8099995</v>
      </c>
      <c r="I24" s="17">
        <f ca="1">IF(OR(INDIRECT(CONCATENATE("'2018-06'!I",TEXT(MATCH($C24,'2018-06'!$C$2:$C$100,0)+1,0)))="",INDIRECT(CONCATENATE("'2018-05'!I",TEXT(MATCH($C24,'2018-05'!$C$2:$C$100,0)+1,0)))="",AND(INDIRECT(CONCATENATE("'2018-06'!I",TEXT(MATCH($C24,'2018-06'!$C$2:$C$100,0)+1,0)))="",INDIRECT(CONCATENATE("'2018-05'!I",TEXT(MATCH($C24,'2018-05'!$C$2:$C$100,0)+1,0)))="")),"Н/Д",INDIRECT(CONCATENATE("'2018-06'!I",TEXT(MATCH($C24,'2018-06'!$C$2:$C$100,0)+1,0)))-INDIRECT(CONCATENATE("'2018-05'!I",TEXT(MATCH($C24,'2018-05'!$C$2:$C$100,0)+1,0))))</f>
        <v>523052333.19000006</v>
      </c>
      <c r="J24" s="17" t="str">
        <f ca="1">IF(OR(INDIRECT(CONCATENATE("'2018-06'!J",TEXT(MATCH($C24,'2018-06'!$C$2:$C$100,0)+1,0)))="",INDIRECT(CONCATENATE("'2018-05'!J",TEXT(MATCH($C24,'2018-05'!$C$2:$C$100,0)+1,0)))="",AND(INDIRECT(CONCATENATE("'2018-06'!J",TEXT(MATCH($C24,'2018-06'!$C$2:$C$100,0)+1,0)))="",INDIRECT(CONCATENATE("'2018-05'!J",TEXT(MATCH($C24,'2018-05'!$C$2:$C$100,0)+1,0)))="")),"Н/Д",INDIRECT(CONCATENATE("'2018-06'!J",TEXT(MATCH($C24,'2018-06'!$C$2:$C$100,0)+1,0)))-INDIRECT(CONCATENATE("'2018-05'!J",TEXT(MATCH($C24,'2018-05'!$C$2:$C$100,0)+1,0))))</f>
        <v>Н/Д</v>
      </c>
      <c r="K24" s="17">
        <f ca="1">IF(OR(INDIRECT(CONCATENATE("'2018-06'!K",TEXT(MATCH($C24,'2018-06'!$C$2:$C$100,0)+1,0)))="",INDIRECT(CONCATENATE("'2018-05'!K",TEXT(MATCH($C24,'2018-05'!$C$2:$C$100,0)+1,0)))="",AND(INDIRECT(CONCATENATE("'2018-06'!K",TEXT(MATCH($C24,'2018-06'!$C$2:$C$100,0)+1,0)))="",INDIRECT(CONCATENATE("'2018-05'!K",TEXT(MATCH($C24,'2018-05'!$C$2:$C$100,0)+1,0)))="")),"Н/Д",INDIRECT(CONCATENATE("'2018-06'!K",TEXT(MATCH($C24,'2018-06'!$C$2:$C$100,0)+1,0)))-INDIRECT(CONCATENATE("'2018-05'!K",TEXT(MATCH($C24,'2018-05'!$C$2:$C$100,0)+1,0))))</f>
        <v>354274393.96000004</v>
      </c>
      <c r="L24" s="17">
        <f ca="1">IF(OR(INDIRECT(CONCATENATE("'2018-06'!L",TEXT(MATCH($C24,'2018-06'!$C$2:$C$100,0)+1,0)))="",INDIRECT(CONCATENATE("'2018-05'!L",TEXT(MATCH($C24,'2018-05'!$C$2:$C$100,0)+1,0)))="",AND(INDIRECT(CONCATENATE("'2018-06'!L",TEXT(MATCH($C24,'2018-06'!$C$2:$C$100,0)+1,0)))="",INDIRECT(CONCATENATE("'2018-05'!L",TEXT(MATCH($C24,'2018-05'!$C$2:$C$100,0)+1,0)))="")),"Н/Д",INDIRECT(CONCATENATE("'2018-06'!L",TEXT(MATCH($C24,'2018-06'!$C$2:$C$100,0)+1,0)))-INDIRECT(CONCATENATE("'2018-05'!L",TEXT(MATCH($C24,'2018-05'!$C$2:$C$100,0)+1,0))))</f>
        <v>1585150313.5499997</v>
      </c>
      <c r="M24" s="17">
        <f ca="1">IF(OR(INDIRECT(CONCATENATE("'2018-06'!M",TEXT(MATCH($C24,'2018-06'!$C$2:$C$100,0)+1,0)))="",INDIRECT(CONCATENATE("'2018-05'!M",TEXT(MATCH($C24,'2018-05'!$C$2:$C$100,0)+1,0)))="",AND(INDIRECT(CONCATENATE("'2018-06'!M",TEXT(MATCH($C24,'2018-06'!$C$2:$C$100,0)+1,0)))="",INDIRECT(CONCATENATE("'2018-05'!M",TEXT(MATCH($C24,'2018-05'!$C$2:$C$100,0)+1,0)))="")),"Н/Д",INDIRECT(CONCATENATE("'2018-06'!M",TEXT(MATCH($C24,'2018-06'!$C$2:$C$100,0)+1,0)))-INDIRECT(CONCATENATE("'2018-05'!M",TEXT(MATCH($C24,'2018-05'!$C$2:$C$100,0)+1,0))))</f>
        <v>3998882.0399999991</v>
      </c>
      <c r="N24" s="17">
        <f ca="1">IF(OR(INDIRECT(CONCATENATE("'2018-06'!N",TEXT(MATCH($C24,'2018-06'!$C$2:$C$100,0)+1,0)))="",INDIRECT(CONCATENATE("'2018-05'!N",TEXT(MATCH($C24,'2018-05'!$C$2:$C$100,0)+1,0)))="",AND(INDIRECT(CONCATENATE("'2018-06'!N",TEXT(MATCH($C24,'2018-06'!$C$2:$C$100,0)+1,0)))="",INDIRECT(CONCATENATE("'2018-05'!N",TEXT(MATCH($C24,'2018-05'!$C$2:$C$100,0)+1,0)))="")),"Н/Д",INDIRECT(CONCATENATE("'2018-06'!N",TEXT(MATCH($C24,'2018-06'!$C$2:$C$100,0)+1,0)))-INDIRECT(CONCATENATE("'2018-05'!NE",TEXT(MATCH($C24,'2018-05'!$C$2:$C$100,0)+1,0))))</f>
        <v>293035815.41000003</v>
      </c>
      <c r="O24" s="17">
        <f ca="1">IF(OR(INDIRECT(CONCATENATE("'2018-06'!O",TEXT(MATCH($C24,'2018-06'!$C$2:$C$100,0)+1,0)))="",INDIRECT(CONCATENATE("'2018-05'!O",TEXT(MATCH($C24,'2018-05'!$C$2:$C$100,0)+1,0)))="",AND(INDIRECT(CONCATENATE("'2018-06'!O",TEXT(MATCH($C24,'2018-06'!$C$2:$C$100,0)+1,0)))="",INDIRECT(CONCATENATE("'2018-05'!O",TEXT(MATCH($C24,'2018-05'!$C$2:$C$100,0)+1,0)))="")),"Н/Д",INDIRECT(CONCATENATE("'2018-06'!O",TEXT(MATCH($C24,'2018-06'!$C$2:$C$100,0)+1,0)))-INDIRECT(CONCATENATE("'2018-05'!O",TEXT(MATCH($C24,'2018-05'!$C$2:$C$100,0)+1,0))))</f>
        <v>1832.9000000000005</v>
      </c>
      <c r="P24" s="17">
        <f ca="1">IF(OR(INDIRECT(CONCATENATE("'2018-06'!P",TEXT(MATCH($C24,'2018-06'!$C$2:$C$100,0)+1,0)))="",INDIRECT(CONCATENATE("'2018-05'!P",TEXT(MATCH($C24,'2018-05'!$C$2:$C$100,0)+1,0)))="",AND(INDIRECT(CONCATENATE("'2018-06'!P",TEXT(MATCH($C24,'2018-06'!$C$2:$C$100,0)+1,0)))="",INDIRECT(CONCATENATE("'2018-05'!P",TEXT(MATCH($C24,'2018-05'!$C$2:$C$100,0)+1,0)))="")),"Н/Д",INDIRECT(CONCATENATE("'2018-06'!P",TEXT(MATCH($C24,'2018-06'!$C$2:$C$100,0)+1,0)))-INDIRECT(CONCATENATE("'2018-05'!P",TEXT(MATCH($C24,'2018-05'!$C$2:$C$100,0)+1,0))))</f>
        <v>80373684.319999993</v>
      </c>
      <c r="Q24" s="17">
        <f ca="1">IF(OR(INDIRECT(CONCATENATE("'2018-06'!Q",TEXT(MATCH($C24,'2018-06'!$C$2:$C$100,0)+1,0)))="",INDIRECT(CONCATENATE("'2018-05'!Q",TEXT(MATCH($C24,'2018-05'!$C$2:$C$100,0)+1,0)))="",AND(INDIRECT(CONCATENATE("'2018-06'!Q",TEXT(MATCH($C24,'2018-06'!$C$2:$C$100,0)+1,0)))="",INDIRECT(CONCATENATE("'2018-05'!Q",TEXT(MATCH($C24,'2018-05'!$C$2:$C$100,0)+1,0)))="")),"Н/Д",INDIRECT(CONCATENATE("'2018-06'!Q",TEXT(MATCH($C24,'2018-06'!$C$2:$C$100,0)+1,0)))-INDIRECT(CONCATENATE("'2018-05'!Q",TEXT(MATCH($C24,'2018-05'!$C$2:$C$100,0)+1,0))))</f>
        <v>2254847.0399999917</v>
      </c>
      <c r="R24" s="17">
        <f ca="1">IF(OR(INDIRECT(CONCATENATE("'2018-06'!R",TEXT(MATCH($C24,'2018-06'!$C$2:$C$100,0)+1,0)))="",INDIRECT(CONCATENATE("'2018-05'!R",TEXT(MATCH($C24,'2018-05'!$C$2:$C$100,0)+1,0)))="",AND(INDIRECT(CONCATENATE("'2018-06'!R",TEXT(MATCH($C24,'2018-06'!$C$2:$C$100,0)+1,0)))="",INDIRECT(CONCATENATE("'2018-05'!R",TEXT(MATCH($C24,'2018-05'!$C$2:$C$100,0)+1,0)))="")),"Н/Д",INDIRECT(CONCATENATE("'2018-06'!R",TEXT(MATCH($C24,'2018-06'!$C$2:$C$100,0)+1,0)))-INDIRECT(CONCATENATE("'2018-05'!R",TEXT(MATCH($C24,'2018-05'!$C$2:$C$100,0)+1,0))))</f>
        <v>43704645.279999971</v>
      </c>
      <c r="S24" s="17">
        <f ca="1">IF(OR(INDIRECT(CONCATENATE("'2018-06'!S",TEXT(MATCH($C24,'2018-06'!$C$2:$C$100,0)+1,0)))="",INDIRECT(CONCATENATE("'2018-05'!S",TEXT(MATCH($C24,'2018-05'!$C$2:$C$100,0)+1,0)))="",AND(INDIRECT(CONCATENATE("'2018-06'!S",TEXT(MATCH($C24,'2018-06'!$C$2:$C$100,0)+1,0)))="",INDIRECT(CONCATENATE("'2018-05'!S",TEXT(MATCH($C24,'2018-05'!$C$2:$C$100,0)+1,0)))="")),"Н/Д",INDIRECT(CONCATENATE("'2018-06'!S",TEXT(MATCH($C24,'2018-06'!$C$2:$C$100,0)+1,0)))-INDIRECT(CONCATENATE("'2018-05'!S",TEXT(MATCH($C24,'2018-05'!$C$2:$C$100,0)+1,0))))</f>
        <v>2292561.3499999996</v>
      </c>
      <c r="T24" s="17">
        <f ca="1">IF(OR(INDIRECT(CONCATENATE("'2018-06'!T",TEXT(MATCH($C24,'2018-06'!$C$2:$C$100,0)+1,0)))="",INDIRECT(CONCATENATE("'2018-05'!T",TEXT(MATCH($C24,'2018-05'!$C$2:$C$100,0)+1,0)))="",AND(INDIRECT(CONCATENATE("'2018-06'!T",TEXT(MATCH($C24,'2018-06'!$C$2:$C$100,0)+1,0)))="",INDIRECT(CONCATENATE("'2018-05'!T",TEXT(MATCH($C24,'2018-05'!$C$2:$C$100,0)+1,0)))="")),"Н/Д",INDIRECT(CONCATENATE("'2018-06'!T",TEXT(MATCH($C24,'2018-06'!$C$2:$C$100,0)+1,0)))-INDIRECT(CONCATENATE("'2018-05'!T",TEXT(MATCH($C24,'2018-05'!$C$2:$C$100,0)+1,0))))</f>
        <v>94832808.99000001</v>
      </c>
      <c r="U24" s="17">
        <f ca="1">IF(OR(INDIRECT(CONCATENATE("'2018-06'!U",TEXT(MATCH($C24,'2018-06'!$C$2:$C$100,0)+1,0)))="",INDIRECT(CONCATENATE("'2018-05'!U",TEXT(MATCH($C24,'2018-05'!$C$2:$C$100,0)+1,0)))="",AND(INDIRECT(CONCATENATE("'2018-06'!U",TEXT(MATCH($C24,'2018-06'!$C$2:$C$100,0)+1,0)))="",INDIRECT(CONCATENATE("'2018-05'!U",TEXT(MATCH($C24,'2018-05'!$C$2:$C$100,0)+1,0)))="")),"Н/Д",INDIRECT(CONCATENATE("'2018-06'!U",TEXT(MATCH($C24,'2018-06'!$C$2:$C$100,0)+1,0)))-INDIRECT(CONCATENATE("'2018-05'!U",TEXT(MATCH($C24,'2018-05'!$C$2:$C$100,0)+1,0))))</f>
        <v>99745.520000000484</v>
      </c>
      <c r="V24" s="17">
        <f ca="1">IF(OR(INDIRECT(CONCATENATE("'2018-06'!V",TEXT(MATCH($C24,'2018-06'!$C$2:$C$100,0)+1,0)))="",INDIRECT(CONCATENATE("'2018-05'!V",TEXT(MATCH($C24,'2018-05'!$C$2:$C$100,0)+1,0)))="",AND(INDIRECT(CONCATENATE("'2018-06'!V",TEXT(MATCH($C24,'2018-06'!$C$2:$C$100,0)+1,0)))="",INDIRECT(CONCATENATE("'2018-05'!V",TEXT(MATCH($C24,'2018-05'!$C$2:$C$100,0)+1,0)))="")),"Н/Д",INDIRECT(CONCATENATE("'2018-06'!V",TEXT(MATCH($C24,'2018-06'!$C$2:$C$100,0)+1,0)))-INDIRECT(CONCATENATE("'2018-05'!V",TEXT(MATCH($C24,'2018-05'!$C$2:$C$100,0)+1,0))))</f>
        <v>1462640245.2299995</v>
      </c>
      <c r="W24" s="17">
        <f ca="1">IF(OR(INDIRECT(CONCATENATE("'2018-06'!W",TEXT(MATCH($C24,'2018-06'!$C$2:$C$100,0)+1,0)))="",INDIRECT(CONCATENATE("'2018-05'!W",TEXT(MATCH($C24,'2018-05'!$C$2:$C$100,0)+1,0)))="",AND(INDIRECT(CONCATENATE("'2018-06'!W",TEXT(MATCH($C24,'2018-06'!$C$2:$C$100,0)+1,0)))="",INDIRECT(CONCATENATE("'2018-05'!W",TEXT(MATCH($C24,'2018-05'!$C$2:$C$100,0)+1,0)))="")),"Н/Д",INDIRECT(CONCATENATE("'2018-06'!W",TEXT(MATCH($C24,'2018-06'!$C$2:$C$100,0)+1,0)))-INDIRECT(CONCATENATE("'2018-05'!W",TEXT(MATCH($C24,'2018-05'!$C$2:$C$100,0)+1,0))))</f>
        <v>24788530900.309998</v>
      </c>
    </row>
    <row r="25" spans="1:23" x14ac:dyDescent="0.25">
      <c r="A25" s="2" t="s">
        <v>34</v>
      </c>
      <c r="B25" s="2" t="s">
        <v>46</v>
      </c>
      <c r="C25" s="15">
        <v>94000000</v>
      </c>
      <c r="D25" s="2" t="s">
        <v>209</v>
      </c>
      <c r="E25" s="17">
        <f ca="1">IF(OR(INDIRECT(CONCATENATE("'2018-06'!E",TEXT(MATCH($C25,'2018-06'!$C$2:$C$100,0)+1,0)))="",INDIRECT(CONCATENATE("'2018-05'!E",TEXT(MATCH($C25,'2018-05'!$C$2:$C$100,0)+1,0)))="",AND(INDIRECT(CONCATENATE("'2018-06'!E",TEXT(MATCH($C25,'2018-06'!$C$2:$C$100,0)+1,0)))="",INDIRECT(CONCATENATE("'2018-05'!E",TEXT(MATCH($C25,'2018-05'!$C$2:$C$100,0)+1,0)))="")),"Н/Д",INDIRECT(CONCATENATE("'2018-06'!E",TEXT(MATCH($C25,'2018-06'!$C$2:$C$100,0)+1,0)))-INDIRECT(CONCATENATE("'2018-05'!E",TEXT(MATCH($C25,'2018-05'!$C$2:$C$100,0)+1,0))))</f>
        <v>7141166299.4799995</v>
      </c>
      <c r="F25" s="17">
        <f ca="1">IF(OR(INDIRECT(CONCATENATE("'2018-06'!F",TEXT(MATCH($C25,'2018-06'!$C$2:$C$100,0)+1,0)))="",INDIRECT(CONCATENATE("'2018-05'!F",TEXT(MATCH($C25,'2018-05'!$C$2:$C$100,0)+1,0)))="",AND(INDIRECT(CONCATENATE("'2018-06'!F",TEXT(MATCH($C25,'2018-06'!$C$2:$C$100,0)+1,0)))="",INDIRECT(CONCATENATE("'2018-05'!F",TEXT(MATCH($C25,'2018-05'!$C$2:$C$100,0)+1,0)))="")),"Н/Д",INDIRECT(CONCATENATE("'2018-06'!F",TEXT(MATCH($C25,'2018-06'!$C$2:$C$100,0)+1,0)))-INDIRECT(CONCATENATE("'2018-05'!F",TEXT(MATCH($C25,'2018-05'!$C$2:$C$100,0)+1,0))))</f>
        <v>5891936101.6599998</v>
      </c>
      <c r="G25" s="17">
        <f ca="1">IF(OR(INDIRECT(CONCATENATE("'2018-06'!G",TEXT(MATCH($C25,'2018-06'!$C$2:$C$100,0)+1,0)))="",INDIRECT(CONCATENATE("'2018-05'!G",TEXT(MATCH($C25,'2018-05'!$C$2:$C$100,0)+1,0)))="",AND(INDIRECT(CONCATENATE("'2018-06'!G",TEXT(MATCH($C25,'2018-06'!$C$2:$C$100,0)+1,0)))="",INDIRECT(CONCATENATE("'2018-05'!G",TEXT(MATCH($C25,'2018-05'!$C$2:$C$100,0)+1,0)))="")),"Н/Д",INDIRECT(CONCATENATE("'2018-06'!G",TEXT(MATCH($C25,'2018-06'!$C$2:$C$100,0)+1,0)))-INDIRECT(CONCATENATE("'2018-05'!G",TEXT(MATCH($C25,'2018-05'!$C$2:$C$100,0)+1,0))))</f>
        <v>2038050274.5799999</v>
      </c>
      <c r="H25" s="17">
        <f ca="1">IF(OR(INDIRECT(CONCATENATE("'2018-06'!H",TEXT(MATCH($C25,'2018-06'!$C$2:$C$100,0)+1,0)))="",INDIRECT(CONCATENATE("'2018-05'!H",TEXT(MATCH($C25,'2018-05'!$C$2:$C$100,0)+1,0)))="",AND(INDIRECT(CONCATENATE("'2018-06'!H",TEXT(MATCH($C25,'2018-06'!$C$2:$C$100,0)+1,0)))="",INDIRECT(CONCATENATE("'2018-05'!H",TEXT(MATCH($C25,'2018-05'!$C$2:$C$100,0)+1,0)))="")),"Н/Д",INDIRECT(CONCATENATE("'2018-06'!H",TEXT(MATCH($C25,'2018-06'!$C$2:$C$100,0)+1,0)))-INDIRECT(CONCATENATE("'2018-05'!H",TEXT(MATCH($C25,'2018-05'!$C$2:$C$100,0)+1,0))))</f>
        <v>1842104615.3500004</v>
      </c>
      <c r="I25" s="17">
        <f ca="1">IF(OR(INDIRECT(CONCATENATE("'2018-06'!I",TEXT(MATCH($C25,'2018-06'!$C$2:$C$100,0)+1,0)))="",INDIRECT(CONCATENATE("'2018-05'!I",TEXT(MATCH($C25,'2018-05'!$C$2:$C$100,0)+1,0)))="",AND(INDIRECT(CONCATENATE("'2018-06'!I",TEXT(MATCH($C25,'2018-06'!$C$2:$C$100,0)+1,0)))="",INDIRECT(CONCATENATE("'2018-05'!I",TEXT(MATCH($C25,'2018-05'!$C$2:$C$100,0)+1,0)))="")),"Н/Д",INDIRECT(CONCATENATE("'2018-06'!I",TEXT(MATCH($C25,'2018-06'!$C$2:$C$100,0)+1,0)))-INDIRECT(CONCATENATE("'2018-05'!I",TEXT(MATCH($C25,'2018-05'!$C$2:$C$100,0)+1,0))))</f>
        <v>494429110.39999986</v>
      </c>
      <c r="J25" s="17" t="str">
        <f ca="1">IF(OR(INDIRECT(CONCATENATE("'2018-06'!J",TEXT(MATCH($C25,'2018-06'!$C$2:$C$100,0)+1,0)))="",INDIRECT(CONCATENATE("'2018-05'!J",TEXT(MATCH($C25,'2018-05'!$C$2:$C$100,0)+1,0)))="",AND(INDIRECT(CONCATENATE("'2018-06'!J",TEXT(MATCH($C25,'2018-06'!$C$2:$C$100,0)+1,0)))="",INDIRECT(CONCATENATE("'2018-05'!J",TEXT(MATCH($C25,'2018-05'!$C$2:$C$100,0)+1,0)))="")),"Н/Д",INDIRECT(CONCATENATE("'2018-06'!J",TEXT(MATCH($C25,'2018-06'!$C$2:$C$100,0)+1,0)))-INDIRECT(CONCATENATE("'2018-05'!J",TEXT(MATCH($C25,'2018-05'!$C$2:$C$100,0)+1,0))))</f>
        <v>Н/Д</v>
      </c>
      <c r="K25" s="17">
        <f ca="1">IF(OR(INDIRECT(CONCATENATE("'2018-06'!K",TEXT(MATCH($C25,'2018-06'!$C$2:$C$100,0)+1,0)))="",INDIRECT(CONCATENATE("'2018-05'!K",TEXT(MATCH($C25,'2018-05'!$C$2:$C$100,0)+1,0)))="",AND(INDIRECT(CONCATENATE("'2018-06'!K",TEXT(MATCH($C25,'2018-06'!$C$2:$C$100,0)+1,0)))="",INDIRECT(CONCATENATE("'2018-05'!K",TEXT(MATCH($C25,'2018-05'!$C$2:$C$100,0)+1,0)))="")),"Н/Д",INDIRECT(CONCATENATE("'2018-06'!K",TEXT(MATCH($C25,'2018-06'!$C$2:$C$100,0)+1,0)))-INDIRECT(CONCATENATE("'2018-05'!K",TEXT(MATCH($C25,'2018-05'!$C$2:$C$100,0)+1,0))))</f>
        <v>266757074.25</v>
      </c>
      <c r="L25" s="17">
        <f ca="1">IF(OR(INDIRECT(CONCATENATE("'2018-06'!L",TEXT(MATCH($C25,'2018-06'!$C$2:$C$100,0)+1,0)))="",INDIRECT(CONCATENATE("'2018-05'!L",TEXT(MATCH($C25,'2018-05'!$C$2:$C$100,0)+1,0)))="",AND(INDIRECT(CONCATENATE("'2018-06'!L",TEXT(MATCH($C25,'2018-06'!$C$2:$C$100,0)+1,0)))="",INDIRECT(CONCATENATE("'2018-05'!L",TEXT(MATCH($C25,'2018-05'!$C$2:$C$100,0)+1,0)))="")),"Н/Д",INDIRECT(CONCATENATE("'2018-06'!L",TEXT(MATCH($C25,'2018-06'!$C$2:$C$100,0)+1,0)))-INDIRECT(CONCATENATE("'2018-05'!L",TEXT(MATCH($C25,'2018-05'!$C$2:$C$100,0)+1,0))))</f>
        <v>1037695273.98</v>
      </c>
      <c r="M25" s="17">
        <f ca="1">IF(OR(INDIRECT(CONCATENATE("'2018-06'!M",TEXT(MATCH($C25,'2018-06'!$C$2:$C$100,0)+1,0)))="",INDIRECT(CONCATENATE("'2018-05'!M",TEXT(MATCH($C25,'2018-05'!$C$2:$C$100,0)+1,0)))="",AND(INDIRECT(CONCATENATE("'2018-06'!M",TEXT(MATCH($C25,'2018-06'!$C$2:$C$100,0)+1,0)))="",INDIRECT(CONCATENATE("'2018-05'!M",TEXT(MATCH($C25,'2018-05'!$C$2:$C$100,0)+1,0)))="")),"Н/Д",INDIRECT(CONCATENATE("'2018-06'!M",TEXT(MATCH($C25,'2018-06'!$C$2:$C$100,0)+1,0)))-INDIRECT(CONCATENATE("'2018-05'!M",TEXT(MATCH($C25,'2018-05'!$C$2:$C$100,0)+1,0))))</f>
        <v>1083665.2000000002</v>
      </c>
      <c r="N25" s="17">
        <f ca="1">IF(OR(INDIRECT(CONCATENATE("'2018-06'!N",TEXT(MATCH($C25,'2018-06'!$C$2:$C$100,0)+1,0)))="",INDIRECT(CONCATENATE("'2018-05'!N",TEXT(MATCH($C25,'2018-05'!$C$2:$C$100,0)+1,0)))="",AND(INDIRECT(CONCATENATE("'2018-06'!N",TEXT(MATCH($C25,'2018-06'!$C$2:$C$100,0)+1,0)))="",INDIRECT(CONCATENATE("'2018-05'!N",TEXT(MATCH($C25,'2018-05'!$C$2:$C$100,0)+1,0)))="")),"Н/Д",INDIRECT(CONCATENATE("'2018-06'!N",TEXT(MATCH($C25,'2018-06'!$C$2:$C$100,0)+1,0)))-INDIRECT(CONCATENATE("'2018-05'!NE",TEXT(MATCH($C25,'2018-05'!$C$2:$C$100,0)+1,0))))</f>
        <v>183360983.63999999</v>
      </c>
      <c r="O25" s="17">
        <f ca="1">IF(OR(INDIRECT(CONCATENATE("'2018-06'!O",TEXT(MATCH($C25,'2018-06'!$C$2:$C$100,0)+1,0)))="",INDIRECT(CONCATENATE("'2018-05'!O",TEXT(MATCH($C25,'2018-05'!$C$2:$C$100,0)+1,0)))="",AND(INDIRECT(CONCATENATE("'2018-06'!O",TEXT(MATCH($C25,'2018-06'!$C$2:$C$100,0)+1,0)))="",INDIRECT(CONCATENATE("'2018-05'!O",TEXT(MATCH($C25,'2018-05'!$C$2:$C$100,0)+1,0)))="")),"Н/Д",INDIRECT(CONCATENATE("'2018-06'!O",TEXT(MATCH($C25,'2018-06'!$C$2:$C$100,0)+1,0)))-INDIRECT(CONCATENATE("'2018-05'!O",TEXT(MATCH($C25,'2018-05'!$C$2:$C$100,0)+1,0))))</f>
        <v>1531.4600000000009</v>
      </c>
      <c r="P25" s="17">
        <f ca="1">IF(OR(INDIRECT(CONCATENATE("'2018-06'!P",TEXT(MATCH($C25,'2018-06'!$C$2:$C$100,0)+1,0)))="",INDIRECT(CONCATENATE("'2018-05'!P",TEXT(MATCH($C25,'2018-05'!$C$2:$C$100,0)+1,0)))="",AND(INDIRECT(CONCATENATE("'2018-06'!P",TEXT(MATCH($C25,'2018-06'!$C$2:$C$100,0)+1,0)))="",INDIRECT(CONCATENATE("'2018-05'!P",TEXT(MATCH($C25,'2018-05'!$C$2:$C$100,0)+1,0)))="")),"Н/Д",INDIRECT(CONCATENATE("'2018-06'!P",TEXT(MATCH($C25,'2018-06'!$C$2:$C$100,0)+1,0)))-INDIRECT(CONCATENATE("'2018-05'!P",TEXT(MATCH($C25,'2018-05'!$C$2:$C$100,0)+1,0))))</f>
        <v>44617478.099999964</v>
      </c>
      <c r="Q25" s="17">
        <f ca="1">IF(OR(INDIRECT(CONCATENATE("'2018-06'!Q",TEXT(MATCH($C25,'2018-06'!$C$2:$C$100,0)+1,0)))="",INDIRECT(CONCATENATE("'2018-05'!Q",TEXT(MATCH($C25,'2018-05'!$C$2:$C$100,0)+1,0)))="",AND(INDIRECT(CONCATENATE("'2018-06'!Q",TEXT(MATCH($C25,'2018-06'!$C$2:$C$100,0)+1,0)))="",INDIRECT(CONCATENATE("'2018-05'!Q",TEXT(MATCH($C25,'2018-05'!$C$2:$C$100,0)+1,0)))="")),"Н/Д",INDIRECT(CONCATENATE("'2018-06'!Q",TEXT(MATCH($C25,'2018-06'!$C$2:$C$100,0)+1,0)))-INDIRECT(CONCATENATE("'2018-05'!Q",TEXT(MATCH($C25,'2018-05'!$C$2:$C$100,0)+1,0))))</f>
        <v>2783015.5700000077</v>
      </c>
      <c r="R25" s="17">
        <f ca="1">IF(OR(INDIRECT(CONCATENATE("'2018-06'!R",TEXT(MATCH($C25,'2018-06'!$C$2:$C$100,0)+1,0)))="",INDIRECT(CONCATENATE("'2018-05'!R",TEXT(MATCH($C25,'2018-05'!$C$2:$C$100,0)+1,0)))="",AND(INDIRECT(CONCATENATE("'2018-06'!R",TEXT(MATCH($C25,'2018-06'!$C$2:$C$100,0)+1,0)))="",INDIRECT(CONCATENATE("'2018-05'!R",TEXT(MATCH($C25,'2018-05'!$C$2:$C$100,0)+1,0)))="")),"Н/Д",INDIRECT(CONCATENATE("'2018-06'!R",TEXT(MATCH($C25,'2018-06'!$C$2:$C$100,0)+1,0)))-INDIRECT(CONCATENATE("'2018-05'!R",TEXT(MATCH($C25,'2018-05'!$C$2:$C$100,0)+1,0))))</f>
        <v>17216612.670000002</v>
      </c>
      <c r="S25" s="17">
        <f ca="1">IF(OR(INDIRECT(CONCATENATE("'2018-06'!S",TEXT(MATCH($C25,'2018-06'!$C$2:$C$100,0)+1,0)))="",INDIRECT(CONCATENATE("'2018-05'!S",TEXT(MATCH($C25,'2018-05'!$C$2:$C$100,0)+1,0)))="",AND(INDIRECT(CONCATENATE("'2018-06'!S",TEXT(MATCH($C25,'2018-06'!$C$2:$C$100,0)+1,0)))="",INDIRECT(CONCATENATE("'2018-05'!S",TEXT(MATCH($C25,'2018-05'!$C$2:$C$100,0)+1,0)))="")),"Н/Д",INDIRECT(CONCATENATE("'2018-06'!S",TEXT(MATCH($C25,'2018-06'!$C$2:$C$100,0)+1,0)))-INDIRECT(CONCATENATE("'2018-05'!S",TEXT(MATCH($C25,'2018-05'!$C$2:$C$100,0)+1,0))))</f>
        <v>266501</v>
      </c>
      <c r="T25" s="17">
        <f ca="1">IF(OR(INDIRECT(CONCATENATE("'2018-06'!T",TEXT(MATCH($C25,'2018-06'!$C$2:$C$100,0)+1,0)))="",INDIRECT(CONCATENATE("'2018-05'!T",TEXT(MATCH($C25,'2018-05'!$C$2:$C$100,0)+1,0)))="",AND(INDIRECT(CONCATENATE("'2018-06'!T",TEXT(MATCH($C25,'2018-06'!$C$2:$C$100,0)+1,0)))="",INDIRECT(CONCATENATE("'2018-05'!T",TEXT(MATCH($C25,'2018-05'!$C$2:$C$100,0)+1,0)))="")),"Н/Д",INDIRECT(CONCATENATE("'2018-06'!T",TEXT(MATCH($C25,'2018-06'!$C$2:$C$100,0)+1,0)))-INDIRECT(CONCATENATE("'2018-05'!T",TEXT(MATCH($C25,'2018-05'!$C$2:$C$100,0)+1,0))))</f>
        <v>89963602.970000029</v>
      </c>
      <c r="U25" s="17">
        <f ca="1">IF(OR(INDIRECT(CONCATENATE("'2018-06'!U",TEXT(MATCH($C25,'2018-06'!$C$2:$C$100,0)+1,0)))="",INDIRECT(CONCATENATE("'2018-05'!U",TEXT(MATCH($C25,'2018-05'!$C$2:$C$100,0)+1,0)))="",AND(INDIRECT(CONCATENATE("'2018-06'!U",TEXT(MATCH($C25,'2018-06'!$C$2:$C$100,0)+1,0)))="",INDIRECT(CONCATENATE("'2018-05'!U",TEXT(MATCH($C25,'2018-05'!$C$2:$C$100,0)+1,0)))="")),"Н/Д",INDIRECT(CONCATENATE("'2018-06'!U",TEXT(MATCH($C25,'2018-06'!$C$2:$C$100,0)+1,0)))-INDIRECT(CONCATENATE("'2018-05'!U",TEXT(MATCH($C25,'2018-05'!$C$2:$C$100,0)+1,0))))</f>
        <v>1882166.5100000007</v>
      </c>
      <c r="V25" s="17">
        <f ca="1">IF(OR(INDIRECT(CONCATENATE("'2018-06'!V",TEXT(MATCH($C25,'2018-06'!$C$2:$C$100,0)+1,0)))="",INDIRECT(CONCATENATE("'2018-05'!V",TEXT(MATCH($C25,'2018-05'!$C$2:$C$100,0)+1,0)))="",AND(INDIRECT(CONCATENATE("'2018-06'!V",TEXT(MATCH($C25,'2018-06'!$C$2:$C$100,0)+1,0)))="",INDIRECT(CONCATENATE("'2018-05'!V",TEXT(MATCH($C25,'2018-05'!$C$2:$C$100,0)+1,0)))="")),"Н/Д",INDIRECT(CONCATENATE("'2018-06'!V",TEXT(MATCH($C25,'2018-06'!$C$2:$C$100,0)+1,0)))-INDIRECT(CONCATENATE("'2018-05'!V",TEXT(MATCH($C25,'2018-05'!$C$2:$C$100,0)+1,0))))</f>
        <v>1249230197.8199997</v>
      </c>
      <c r="W25" s="17">
        <f ca="1">IF(OR(INDIRECT(CONCATENATE("'2018-06'!W",TEXT(MATCH($C25,'2018-06'!$C$2:$C$100,0)+1,0)))="",INDIRECT(CONCATENATE("'2018-05'!W",TEXT(MATCH($C25,'2018-05'!$C$2:$C$100,0)+1,0)))="",AND(INDIRECT(CONCATENATE("'2018-06'!W",TEXT(MATCH($C25,'2018-06'!$C$2:$C$100,0)+1,0)))="",INDIRECT(CONCATENATE("'2018-05'!W",TEXT(MATCH($C25,'2018-05'!$C$2:$C$100,0)+1,0)))="")),"Н/Д",INDIRECT(CONCATENATE("'2018-06'!W",TEXT(MATCH($C25,'2018-06'!$C$2:$C$100,0)+1,0)))-INDIRECT(CONCATENATE("'2018-05'!W",TEXT(MATCH($C25,'2018-05'!$C$2:$C$100,0)+1,0))))</f>
        <v>20155999435.209991</v>
      </c>
    </row>
    <row r="26" spans="1:23" x14ac:dyDescent="0.25">
      <c r="A26" s="2" t="s">
        <v>34</v>
      </c>
      <c r="B26" s="2" t="s">
        <v>47</v>
      </c>
      <c r="C26" s="15">
        <v>73000000</v>
      </c>
      <c r="D26" s="2" t="s">
        <v>209</v>
      </c>
      <c r="E26" s="17">
        <f ca="1">IF(OR(INDIRECT(CONCATENATE("'2018-06'!E",TEXT(MATCH($C26,'2018-06'!$C$2:$C$100,0)+1,0)))="",INDIRECT(CONCATENATE("'2018-05'!E",TEXT(MATCH($C26,'2018-05'!$C$2:$C$100,0)+1,0)))="",AND(INDIRECT(CONCATENATE("'2018-06'!E",TEXT(MATCH($C26,'2018-06'!$C$2:$C$100,0)+1,0)))="",INDIRECT(CONCATENATE("'2018-05'!E",TEXT(MATCH($C26,'2018-05'!$C$2:$C$100,0)+1,0)))="")),"Н/Д",INDIRECT(CONCATENATE("'2018-06'!E",TEXT(MATCH($C26,'2018-06'!$C$2:$C$100,0)+1,0)))-INDIRECT(CONCATENATE("'2018-05'!E",TEXT(MATCH($C26,'2018-05'!$C$2:$C$100,0)+1,0))))</f>
        <v>5485970928.8099976</v>
      </c>
      <c r="F26" s="17">
        <f ca="1">IF(OR(INDIRECT(CONCATENATE("'2018-06'!F",TEXT(MATCH($C26,'2018-06'!$C$2:$C$100,0)+1,0)))="",INDIRECT(CONCATENATE("'2018-05'!F",TEXT(MATCH($C26,'2018-05'!$C$2:$C$100,0)+1,0)))="",AND(INDIRECT(CONCATENATE("'2018-06'!F",TEXT(MATCH($C26,'2018-06'!$C$2:$C$100,0)+1,0)))="",INDIRECT(CONCATENATE("'2018-05'!F",TEXT(MATCH($C26,'2018-05'!$C$2:$C$100,0)+1,0)))="")),"Н/Д",INDIRECT(CONCATENATE("'2018-06'!F",TEXT(MATCH($C26,'2018-06'!$C$2:$C$100,0)+1,0)))-INDIRECT(CONCATENATE("'2018-05'!F",TEXT(MATCH($C26,'2018-05'!$C$2:$C$100,0)+1,0))))</f>
        <v>4519602200.3000011</v>
      </c>
      <c r="G26" s="17">
        <f ca="1">IF(OR(INDIRECT(CONCATENATE("'2018-06'!G",TEXT(MATCH($C26,'2018-06'!$C$2:$C$100,0)+1,0)))="",INDIRECT(CONCATENATE("'2018-05'!G",TEXT(MATCH($C26,'2018-05'!$C$2:$C$100,0)+1,0)))="",AND(INDIRECT(CONCATENATE("'2018-06'!G",TEXT(MATCH($C26,'2018-06'!$C$2:$C$100,0)+1,0)))="",INDIRECT(CONCATENATE("'2018-05'!G",TEXT(MATCH($C26,'2018-05'!$C$2:$C$100,0)+1,0)))="")),"Н/Д",INDIRECT(CONCATENATE("'2018-06'!G",TEXT(MATCH($C26,'2018-06'!$C$2:$C$100,0)+1,0)))-INDIRECT(CONCATENATE("'2018-05'!G",TEXT(MATCH($C26,'2018-05'!$C$2:$C$100,0)+1,0))))</f>
        <v>831511877.45000076</v>
      </c>
      <c r="H26" s="17">
        <f ca="1">IF(OR(INDIRECT(CONCATENATE("'2018-06'!H",TEXT(MATCH($C26,'2018-06'!$C$2:$C$100,0)+1,0)))="",INDIRECT(CONCATENATE("'2018-05'!H",TEXT(MATCH($C26,'2018-05'!$C$2:$C$100,0)+1,0)))="",AND(INDIRECT(CONCATENATE("'2018-06'!H",TEXT(MATCH($C26,'2018-06'!$C$2:$C$100,0)+1,0)))="",INDIRECT(CONCATENATE("'2018-05'!H",TEXT(MATCH($C26,'2018-05'!$C$2:$C$100,0)+1,0)))="")),"Н/Д",INDIRECT(CONCATENATE("'2018-06'!H",TEXT(MATCH($C26,'2018-06'!$C$2:$C$100,0)+1,0)))-INDIRECT(CONCATENATE("'2018-05'!H",TEXT(MATCH($C26,'2018-05'!$C$2:$C$100,0)+1,0))))</f>
        <v>1146655187.21</v>
      </c>
      <c r="I26" s="17">
        <f ca="1">IF(OR(INDIRECT(CONCATENATE("'2018-06'!I",TEXT(MATCH($C26,'2018-06'!$C$2:$C$100,0)+1,0)))="",INDIRECT(CONCATENATE("'2018-05'!I",TEXT(MATCH($C26,'2018-05'!$C$2:$C$100,0)+1,0)))="",AND(INDIRECT(CONCATENATE("'2018-06'!I",TEXT(MATCH($C26,'2018-06'!$C$2:$C$100,0)+1,0)))="",INDIRECT(CONCATENATE("'2018-05'!I",TEXT(MATCH($C26,'2018-05'!$C$2:$C$100,0)+1,0)))="")),"Н/Д",INDIRECT(CONCATENATE("'2018-06'!I",TEXT(MATCH($C26,'2018-06'!$C$2:$C$100,0)+1,0)))-INDIRECT(CONCATENATE("'2018-05'!I",TEXT(MATCH($C26,'2018-05'!$C$2:$C$100,0)+1,0))))</f>
        <v>1422688716.0599999</v>
      </c>
      <c r="J26" s="17" t="str">
        <f ca="1">IF(OR(INDIRECT(CONCATENATE("'2018-06'!J",TEXT(MATCH($C26,'2018-06'!$C$2:$C$100,0)+1,0)))="",INDIRECT(CONCATENATE("'2018-05'!J",TEXT(MATCH($C26,'2018-05'!$C$2:$C$100,0)+1,0)))="",AND(INDIRECT(CONCATENATE("'2018-06'!J",TEXT(MATCH($C26,'2018-06'!$C$2:$C$100,0)+1,0)))="",INDIRECT(CONCATENATE("'2018-05'!J",TEXT(MATCH($C26,'2018-05'!$C$2:$C$100,0)+1,0)))="")),"Н/Д",INDIRECT(CONCATENATE("'2018-06'!J",TEXT(MATCH($C26,'2018-06'!$C$2:$C$100,0)+1,0)))-INDIRECT(CONCATENATE("'2018-05'!J",TEXT(MATCH($C26,'2018-05'!$C$2:$C$100,0)+1,0))))</f>
        <v>Н/Д</v>
      </c>
      <c r="K26" s="17">
        <f ca="1">IF(OR(INDIRECT(CONCATENATE("'2018-06'!K",TEXT(MATCH($C26,'2018-06'!$C$2:$C$100,0)+1,0)))="",INDIRECT(CONCATENATE("'2018-05'!K",TEXT(MATCH($C26,'2018-05'!$C$2:$C$100,0)+1,0)))="",AND(INDIRECT(CONCATENATE("'2018-06'!K",TEXT(MATCH($C26,'2018-06'!$C$2:$C$100,0)+1,0)))="",INDIRECT(CONCATENATE("'2018-05'!K",TEXT(MATCH($C26,'2018-05'!$C$2:$C$100,0)+1,0)))="")),"Н/Д",INDIRECT(CONCATENATE("'2018-06'!K",TEXT(MATCH($C26,'2018-06'!$C$2:$C$100,0)+1,0)))-INDIRECT(CONCATENATE("'2018-05'!K",TEXT(MATCH($C26,'2018-05'!$C$2:$C$100,0)+1,0))))</f>
        <v>156646518.72000003</v>
      </c>
      <c r="L26" s="17">
        <f ca="1">IF(OR(INDIRECT(CONCATENATE("'2018-06'!L",TEXT(MATCH($C26,'2018-06'!$C$2:$C$100,0)+1,0)))="",INDIRECT(CONCATENATE("'2018-05'!L",TEXT(MATCH($C26,'2018-05'!$C$2:$C$100,0)+1,0)))="",AND(INDIRECT(CONCATENATE("'2018-06'!L",TEXT(MATCH($C26,'2018-06'!$C$2:$C$100,0)+1,0)))="",INDIRECT(CONCATENATE("'2018-05'!L",TEXT(MATCH($C26,'2018-05'!$C$2:$C$100,0)+1,0)))="")),"Н/Д",INDIRECT(CONCATENATE("'2018-06'!L",TEXT(MATCH($C26,'2018-06'!$C$2:$C$100,0)+1,0)))-INDIRECT(CONCATENATE("'2018-05'!L",TEXT(MATCH($C26,'2018-05'!$C$2:$C$100,0)+1,0))))</f>
        <v>749951040.9599998</v>
      </c>
      <c r="M26" s="17">
        <f ca="1">IF(OR(INDIRECT(CONCATENATE("'2018-06'!M",TEXT(MATCH($C26,'2018-06'!$C$2:$C$100,0)+1,0)))="",INDIRECT(CONCATENATE("'2018-05'!M",TEXT(MATCH($C26,'2018-05'!$C$2:$C$100,0)+1,0)))="",AND(INDIRECT(CONCATENATE("'2018-06'!M",TEXT(MATCH($C26,'2018-06'!$C$2:$C$100,0)+1,0)))="",INDIRECT(CONCATENATE("'2018-05'!M",TEXT(MATCH($C26,'2018-05'!$C$2:$C$100,0)+1,0)))="")),"Н/Д",INDIRECT(CONCATENATE("'2018-06'!M",TEXT(MATCH($C26,'2018-06'!$C$2:$C$100,0)+1,0)))-INDIRECT(CONCATENATE("'2018-05'!M",TEXT(MATCH($C26,'2018-05'!$C$2:$C$100,0)+1,0))))</f>
        <v>854731.38999999966</v>
      </c>
      <c r="N26" s="17">
        <f ca="1">IF(OR(INDIRECT(CONCATENATE("'2018-06'!N",TEXT(MATCH($C26,'2018-06'!$C$2:$C$100,0)+1,0)))="",INDIRECT(CONCATENATE("'2018-05'!N",TEXT(MATCH($C26,'2018-05'!$C$2:$C$100,0)+1,0)))="",AND(INDIRECT(CONCATENATE("'2018-06'!N",TEXT(MATCH($C26,'2018-06'!$C$2:$C$100,0)+1,0)))="",INDIRECT(CONCATENATE("'2018-05'!N",TEXT(MATCH($C26,'2018-05'!$C$2:$C$100,0)+1,0)))="")),"Н/Д",INDIRECT(CONCATENATE("'2018-06'!N",TEXT(MATCH($C26,'2018-06'!$C$2:$C$100,0)+1,0)))-INDIRECT(CONCATENATE("'2018-05'!NE",TEXT(MATCH($C26,'2018-05'!$C$2:$C$100,0)+1,0))))</f>
        <v>120637275.45</v>
      </c>
      <c r="O26" s="17">
        <f ca="1">IF(OR(INDIRECT(CONCATENATE("'2018-06'!O",TEXT(MATCH($C26,'2018-06'!$C$2:$C$100,0)+1,0)))="",INDIRECT(CONCATENATE("'2018-05'!O",TEXT(MATCH($C26,'2018-05'!$C$2:$C$100,0)+1,0)))="",AND(INDIRECT(CONCATENATE("'2018-06'!O",TEXT(MATCH($C26,'2018-06'!$C$2:$C$100,0)+1,0)))="",INDIRECT(CONCATENATE("'2018-05'!O",TEXT(MATCH($C26,'2018-05'!$C$2:$C$100,0)+1,0)))="")),"Н/Д",INDIRECT(CONCATENATE("'2018-06'!O",TEXT(MATCH($C26,'2018-06'!$C$2:$C$100,0)+1,0)))-INDIRECT(CONCATENATE("'2018-05'!O",TEXT(MATCH($C26,'2018-05'!$C$2:$C$100,0)+1,0))))</f>
        <v>1720487.52</v>
      </c>
      <c r="P26" s="17">
        <f ca="1">IF(OR(INDIRECT(CONCATENATE("'2018-06'!P",TEXT(MATCH($C26,'2018-06'!$C$2:$C$100,0)+1,0)))="",INDIRECT(CONCATENATE("'2018-05'!P",TEXT(MATCH($C26,'2018-05'!$C$2:$C$100,0)+1,0)))="",AND(INDIRECT(CONCATENATE("'2018-06'!P",TEXT(MATCH($C26,'2018-06'!$C$2:$C$100,0)+1,0)))="",INDIRECT(CONCATENATE("'2018-05'!P",TEXT(MATCH($C26,'2018-05'!$C$2:$C$100,0)+1,0)))="")),"Н/Д",INDIRECT(CONCATENATE("'2018-06'!P",TEXT(MATCH($C26,'2018-06'!$C$2:$C$100,0)+1,0)))-INDIRECT(CONCATENATE("'2018-05'!P",TEXT(MATCH($C26,'2018-05'!$C$2:$C$100,0)+1,0))))</f>
        <v>44085527.25</v>
      </c>
      <c r="Q26" s="17">
        <f ca="1">IF(OR(INDIRECT(CONCATENATE("'2018-06'!Q",TEXT(MATCH($C26,'2018-06'!$C$2:$C$100,0)+1,0)))="",INDIRECT(CONCATENATE("'2018-05'!Q",TEXT(MATCH($C26,'2018-05'!$C$2:$C$100,0)+1,0)))="",AND(INDIRECT(CONCATENATE("'2018-06'!Q",TEXT(MATCH($C26,'2018-06'!$C$2:$C$100,0)+1,0)))="",INDIRECT(CONCATENATE("'2018-05'!Q",TEXT(MATCH($C26,'2018-05'!$C$2:$C$100,0)+1,0)))="")),"Н/Д",INDIRECT(CONCATENATE("'2018-06'!Q",TEXT(MATCH($C26,'2018-06'!$C$2:$C$100,0)+1,0)))-INDIRECT(CONCATENATE("'2018-05'!Q",TEXT(MATCH($C26,'2018-05'!$C$2:$C$100,0)+1,0))))</f>
        <v>12862882.910000004</v>
      </c>
      <c r="R26" s="17">
        <f ca="1">IF(OR(INDIRECT(CONCATENATE("'2018-06'!R",TEXT(MATCH($C26,'2018-06'!$C$2:$C$100,0)+1,0)))="",INDIRECT(CONCATENATE("'2018-05'!R",TEXT(MATCH($C26,'2018-05'!$C$2:$C$100,0)+1,0)))="",AND(INDIRECT(CONCATENATE("'2018-06'!R",TEXT(MATCH($C26,'2018-06'!$C$2:$C$100,0)+1,0)))="",INDIRECT(CONCATENATE("'2018-05'!R",TEXT(MATCH($C26,'2018-05'!$C$2:$C$100,0)+1,0)))="")),"Н/Д",INDIRECT(CONCATENATE("'2018-06'!R",TEXT(MATCH($C26,'2018-06'!$C$2:$C$100,0)+1,0)))-INDIRECT(CONCATENATE("'2018-05'!R",TEXT(MATCH($C26,'2018-05'!$C$2:$C$100,0)+1,0))))</f>
        <v>18244256.239999995</v>
      </c>
      <c r="S26" s="17">
        <f ca="1">IF(OR(INDIRECT(CONCATENATE("'2018-06'!S",TEXT(MATCH($C26,'2018-06'!$C$2:$C$100,0)+1,0)))="",INDIRECT(CONCATENATE("'2018-05'!S",TEXT(MATCH($C26,'2018-05'!$C$2:$C$100,0)+1,0)))="",AND(INDIRECT(CONCATENATE("'2018-06'!S",TEXT(MATCH($C26,'2018-06'!$C$2:$C$100,0)+1,0)))="",INDIRECT(CONCATENATE("'2018-05'!S",TEXT(MATCH($C26,'2018-05'!$C$2:$C$100,0)+1,0)))="")),"Н/Д",INDIRECT(CONCATENATE("'2018-06'!S",TEXT(MATCH($C26,'2018-06'!$C$2:$C$100,0)+1,0)))-INDIRECT(CONCATENATE("'2018-05'!S",TEXT(MATCH($C26,'2018-05'!$C$2:$C$100,0)+1,0))))</f>
        <v>132500</v>
      </c>
      <c r="T26" s="17">
        <f ca="1">IF(OR(INDIRECT(CONCATENATE("'2018-06'!T",TEXT(MATCH($C26,'2018-06'!$C$2:$C$100,0)+1,0)))="",INDIRECT(CONCATENATE("'2018-05'!T",TEXT(MATCH($C26,'2018-05'!$C$2:$C$100,0)+1,0)))="",AND(INDIRECT(CONCATENATE("'2018-06'!T",TEXT(MATCH($C26,'2018-06'!$C$2:$C$100,0)+1,0)))="",INDIRECT(CONCATENATE("'2018-05'!T",TEXT(MATCH($C26,'2018-05'!$C$2:$C$100,0)+1,0)))="")),"Н/Д",INDIRECT(CONCATENATE("'2018-06'!T",TEXT(MATCH($C26,'2018-06'!$C$2:$C$100,0)+1,0)))-INDIRECT(CONCATENATE("'2018-05'!T",TEXT(MATCH($C26,'2018-05'!$C$2:$C$100,0)+1,0))))</f>
        <v>82712989.650000036</v>
      </c>
      <c r="U26" s="17">
        <f ca="1">IF(OR(INDIRECT(CONCATENATE("'2018-06'!U",TEXT(MATCH($C26,'2018-06'!$C$2:$C$100,0)+1,0)))="",INDIRECT(CONCATENATE("'2018-05'!U",TEXT(MATCH($C26,'2018-05'!$C$2:$C$100,0)+1,0)))="",AND(INDIRECT(CONCATENATE("'2018-06'!U",TEXT(MATCH($C26,'2018-06'!$C$2:$C$100,0)+1,0)))="",INDIRECT(CONCATENATE("'2018-05'!U",TEXT(MATCH($C26,'2018-05'!$C$2:$C$100,0)+1,0)))="")),"Н/Д",INDIRECT(CONCATENATE("'2018-06'!U",TEXT(MATCH($C26,'2018-06'!$C$2:$C$100,0)+1,0)))-INDIRECT(CONCATENATE("'2018-05'!U",TEXT(MATCH($C26,'2018-05'!$C$2:$C$100,0)+1,0))))</f>
        <v>3886131.3999999985</v>
      </c>
      <c r="V26" s="17">
        <f ca="1">IF(OR(INDIRECT(CONCATENATE("'2018-06'!V",TEXT(MATCH($C26,'2018-06'!$C$2:$C$100,0)+1,0)))="",INDIRECT(CONCATENATE("'2018-05'!V",TEXT(MATCH($C26,'2018-05'!$C$2:$C$100,0)+1,0)))="",AND(INDIRECT(CONCATENATE("'2018-06'!V",TEXT(MATCH($C26,'2018-06'!$C$2:$C$100,0)+1,0)))="",INDIRECT(CONCATENATE("'2018-05'!V",TEXT(MATCH($C26,'2018-05'!$C$2:$C$100,0)+1,0)))="")),"Н/Д",INDIRECT(CONCATENATE("'2018-06'!V",TEXT(MATCH($C26,'2018-06'!$C$2:$C$100,0)+1,0)))-INDIRECT(CONCATENATE("'2018-05'!V",TEXT(MATCH($C26,'2018-05'!$C$2:$C$100,0)+1,0))))</f>
        <v>966368728.50999975</v>
      </c>
      <c r="W26" s="17">
        <f ca="1">IF(OR(INDIRECT(CONCATENATE("'2018-06'!W",TEXT(MATCH($C26,'2018-06'!$C$2:$C$100,0)+1,0)))="",INDIRECT(CONCATENATE("'2018-05'!W",TEXT(MATCH($C26,'2018-05'!$C$2:$C$100,0)+1,0)))="",AND(INDIRECT(CONCATENATE("'2018-06'!W",TEXT(MATCH($C26,'2018-06'!$C$2:$C$100,0)+1,0)))="",INDIRECT(CONCATENATE("'2018-05'!W",TEXT(MATCH($C26,'2018-05'!$C$2:$C$100,0)+1,0)))="")),"Н/Д",INDIRECT(CONCATENATE("'2018-06'!W",TEXT(MATCH($C26,'2018-06'!$C$2:$C$100,0)+1,0)))-INDIRECT(CONCATENATE("'2018-05'!W",TEXT(MATCH($C26,'2018-05'!$C$2:$C$100,0)+1,0))))</f>
        <v>15468628304.530006</v>
      </c>
    </row>
    <row r="27" spans="1:23" x14ac:dyDescent="0.25">
      <c r="A27" s="2" t="s">
        <v>34</v>
      </c>
      <c r="B27" s="2" t="s">
        <v>48</v>
      </c>
      <c r="C27" s="15">
        <v>97000000</v>
      </c>
      <c r="D27" s="2" t="s">
        <v>209</v>
      </c>
      <c r="E27" s="17">
        <f ca="1">IF(OR(INDIRECT(CONCATENATE("'2018-06'!E",TEXT(MATCH($C27,'2018-06'!$C$2:$C$100,0)+1,0)))="",INDIRECT(CONCATENATE("'2018-05'!E",TEXT(MATCH($C27,'2018-05'!$C$2:$C$100,0)+1,0)))="",AND(INDIRECT(CONCATENATE("'2018-06'!E",TEXT(MATCH($C27,'2018-06'!$C$2:$C$100,0)+1,0)))="",INDIRECT(CONCATENATE("'2018-05'!E",TEXT(MATCH($C27,'2018-05'!$C$2:$C$100,0)+1,0)))="")),"Н/Д",INDIRECT(CONCATENATE("'2018-06'!E",TEXT(MATCH($C27,'2018-06'!$C$2:$C$100,0)+1,0)))-INDIRECT(CONCATENATE("'2018-05'!E",TEXT(MATCH($C27,'2018-05'!$C$2:$C$100,0)+1,0))))</f>
        <v>4472576705.4199982</v>
      </c>
      <c r="F27" s="17">
        <f ca="1">IF(OR(INDIRECT(CONCATENATE("'2018-06'!F",TEXT(MATCH($C27,'2018-06'!$C$2:$C$100,0)+1,0)))="",INDIRECT(CONCATENATE("'2018-05'!F",TEXT(MATCH($C27,'2018-05'!$C$2:$C$100,0)+1,0)))="",AND(INDIRECT(CONCATENATE("'2018-06'!F",TEXT(MATCH($C27,'2018-06'!$C$2:$C$100,0)+1,0)))="",INDIRECT(CONCATENATE("'2018-05'!F",TEXT(MATCH($C27,'2018-05'!$C$2:$C$100,0)+1,0)))="")),"Н/Д",INDIRECT(CONCATENATE("'2018-06'!F",TEXT(MATCH($C27,'2018-06'!$C$2:$C$100,0)+1,0)))-INDIRECT(CONCATENATE("'2018-05'!F",TEXT(MATCH($C27,'2018-05'!$C$2:$C$100,0)+1,0))))</f>
        <v>3164534131.2299995</v>
      </c>
      <c r="G27" s="17">
        <f ca="1">IF(OR(INDIRECT(CONCATENATE("'2018-06'!G",TEXT(MATCH($C27,'2018-06'!$C$2:$C$100,0)+1,0)))="",INDIRECT(CONCATENATE("'2018-05'!G",TEXT(MATCH($C27,'2018-05'!$C$2:$C$100,0)+1,0)))="",AND(INDIRECT(CONCATENATE("'2018-06'!G",TEXT(MATCH($C27,'2018-06'!$C$2:$C$100,0)+1,0)))="",INDIRECT(CONCATENATE("'2018-05'!G",TEXT(MATCH($C27,'2018-05'!$C$2:$C$100,0)+1,0)))="")),"Н/Д",INDIRECT(CONCATENATE("'2018-06'!G",TEXT(MATCH($C27,'2018-06'!$C$2:$C$100,0)+1,0)))-INDIRECT(CONCATENATE("'2018-05'!G",TEXT(MATCH($C27,'2018-05'!$C$2:$C$100,0)+1,0))))</f>
        <v>979987582.12000036</v>
      </c>
      <c r="H27" s="17">
        <f ca="1">IF(OR(INDIRECT(CONCATENATE("'2018-06'!H",TEXT(MATCH($C27,'2018-06'!$C$2:$C$100,0)+1,0)))="",INDIRECT(CONCATENATE("'2018-05'!H",TEXT(MATCH($C27,'2018-05'!$C$2:$C$100,0)+1,0)))="",AND(INDIRECT(CONCATENATE("'2018-06'!H",TEXT(MATCH($C27,'2018-06'!$C$2:$C$100,0)+1,0)))="",INDIRECT(CONCATENATE("'2018-05'!H",TEXT(MATCH($C27,'2018-05'!$C$2:$C$100,0)+1,0)))="")),"Н/Д",INDIRECT(CONCATENATE("'2018-06'!H",TEXT(MATCH($C27,'2018-06'!$C$2:$C$100,0)+1,0)))-INDIRECT(CONCATENATE("'2018-05'!H",TEXT(MATCH($C27,'2018-05'!$C$2:$C$100,0)+1,0))))</f>
        <v>863421330.30000019</v>
      </c>
      <c r="I27" s="17">
        <f ca="1">IF(OR(INDIRECT(CONCATENATE("'2018-06'!I",TEXT(MATCH($C27,'2018-06'!$C$2:$C$100,0)+1,0)))="",INDIRECT(CONCATENATE("'2018-05'!I",TEXT(MATCH($C27,'2018-05'!$C$2:$C$100,0)+1,0)))="",AND(INDIRECT(CONCATENATE("'2018-06'!I",TEXT(MATCH($C27,'2018-06'!$C$2:$C$100,0)+1,0)))="",INDIRECT(CONCATENATE("'2018-05'!I",TEXT(MATCH($C27,'2018-05'!$C$2:$C$100,0)+1,0)))="")),"Н/Д",INDIRECT(CONCATENATE("'2018-06'!I",TEXT(MATCH($C27,'2018-06'!$C$2:$C$100,0)+1,0)))-INDIRECT(CONCATENATE("'2018-05'!I",TEXT(MATCH($C27,'2018-05'!$C$2:$C$100,0)+1,0))))</f>
        <v>320950325.71000004</v>
      </c>
      <c r="J27" s="17" t="str">
        <f ca="1">IF(OR(INDIRECT(CONCATENATE("'2018-06'!J",TEXT(MATCH($C27,'2018-06'!$C$2:$C$100,0)+1,0)))="",INDIRECT(CONCATENATE("'2018-05'!J",TEXT(MATCH($C27,'2018-05'!$C$2:$C$100,0)+1,0)))="",AND(INDIRECT(CONCATENATE("'2018-06'!J",TEXT(MATCH($C27,'2018-06'!$C$2:$C$100,0)+1,0)))="",INDIRECT(CONCATENATE("'2018-05'!J",TEXT(MATCH($C27,'2018-05'!$C$2:$C$100,0)+1,0)))="")),"Н/Д",INDIRECT(CONCATENATE("'2018-06'!J",TEXT(MATCH($C27,'2018-06'!$C$2:$C$100,0)+1,0)))-INDIRECT(CONCATENATE("'2018-05'!J",TEXT(MATCH($C27,'2018-05'!$C$2:$C$100,0)+1,0))))</f>
        <v>Н/Д</v>
      </c>
      <c r="K27" s="17">
        <f ca="1">IF(OR(INDIRECT(CONCATENATE("'2018-06'!K",TEXT(MATCH($C27,'2018-06'!$C$2:$C$100,0)+1,0)))="",INDIRECT(CONCATENATE("'2018-05'!K",TEXT(MATCH($C27,'2018-05'!$C$2:$C$100,0)+1,0)))="",AND(INDIRECT(CONCATENATE("'2018-06'!K",TEXT(MATCH($C27,'2018-06'!$C$2:$C$100,0)+1,0)))="",INDIRECT(CONCATENATE("'2018-05'!K",TEXT(MATCH($C27,'2018-05'!$C$2:$C$100,0)+1,0)))="")),"Н/Д",INDIRECT(CONCATENATE("'2018-06'!K",TEXT(MATCH($C27,'2018-06'!$C$2:$C$100,0)+1,0)))-INDIRECT(CONCATENATE("'2018-05'!K",TEXT(MATCH($C27,'2018-05'!$C$2:$C$100,0)+1,0))))</f>
        <v>228467657.25999999</v>
      </c>
      <c r="L27" s="17">
        <f ca="1">IF(OR(INDIRECT(CONCATENATE("'2018-06'!L",TEXT(MATCH($C27,'2018-06'!$C$2:$C$100,0)+1,0)))="",INDIRECT(CONCATENATE("'2018-05'!L",TEXT(MATCH($C27,'2018-05'!$C$2:$C$100,0)+1,0)))="",AND(INDIRECT(CONCATENATE("'2018-06'!L",TEXT(MATCH($C27,'2018-06'!$C$2:$C$100,0)+1,0)))="",INDIRECT(CONCATENATE("'2018-05'!L",TEXT(MATCH($C27,'2018-05'!$C$2:$C$100,0)+1,0)))="")),"Н/Д",INDIRECT(CONCATENATE("'2018-06'!L",TEXT(MATCH($C27,'2018-06'!$C$2:$C$100,0)+1,0)))-INDIRECT(CONCATENATE("'2018-05'!L",TEXT(MATCH($C27,'2018-05'!$C$2:$C$100,0)+1,0))))</f>
        <v>505216399.52999997</v>
      </c>
      <c r="M27" s="17">
        <f ca="1">IF(OR(INDIRECT(CONCATENATE("'2018-06'!M",TEXT(MATCH($C27,'2018-06'!$C$2:$C$100,0)+1,0)))="",INDIRECT(CONCATENATE("'2018-05'!M",TEXT(MATCH($C27,'2018-05'!$C$2:$C$100,0)+1,0)))="",AND(INDIRECT(CONCATENATE("'2018-06'!M",TEXT(MATCH($C27,'2018-06'!$C$2:$C$100,0)+1,0)))="",INDIRECT(CONCATENATE("'2018-05'!M",TEXT(MATCH($C27,'2018-05'!$C$2:$C$100,0)+1,0)))="")),"Н/Д",INDIRECT(CONCATENATE("'2018-06'!M",TEXT(MATCH($C27,'2018-06'!$C$2:$C$100,0)+1,0)))-INDIRECT(CONCATENATE("'2018-05'!M",TEXT(MATCH($C27,'2018-05'!$C$2:$C$100,0)+1,0))))</f>
        <v>670525.6400000006</v>
      </c>
      <c r="N27" s="17">
        <f ca="1">IF(OR(INDIRECT(CONCATENATE("'2018-06'!N",TEXT(MATCH($C27,'2018-06'!$C$2:$C$100,0)+1,0)))="",INDIRECT(CONCATENATE("'2018-05'!N",TEXT(MATCH($C27,'2018-05'!$C$2:$C$100,0)+1,0)))="",AND(INDIRECT(CONCATENATE("'2018-06'!N",TEXT(MATCH($C27,'2018-06'!$C$2:$C$100,0)+1,0)))="",INDIRECT(CONCATENATE("'2018-05'!N",TEXT(MATCH($C27,'2018-05'!$C$2:$C$100,0)+1,0)))="")),"Н/Д",INDIRECT(CONCATENATE("'2018-06'!N",TEXT(MATCH($C27,'2018-06'!$C$2:$C$100,0)+1,0)))-INDIRECT(CONCATENATE("'2018-05'!NE",TEXT(MATCH($C27,'2018-05'!$C$2:$C$100,0)+1,0))))</f>
        <v>124559333.84</v>
      </c>
      <c r="O27" s="17">
        <f ca="1">IF(OR(INDIRECT(CONCATENATE("'2018-06'!O",TEXT(MATCH($C27,'2018-06'!$C$2:$C$100,0)+1,0)))="",INDIRECT(CONCATENATE("'2018-05'!O",TEXT(MATCH($C27,'2018-05'!$C$2:$C$100,0)+1,0)))="",AND(INDIRECT(CONCATENATE("'2018-06'!O",TEXT(MATCH($C27,'2018-06'!$C$2:$C$100,0)+1,0)))="",INDIRECT(CONCATENATE("'2018-05'!O",TEXT(MATCH($C27,'2018-05'!$C$2:$C$100,0)+1,0)))="")),"Н/Д",INDIRECT(CONCATENATE("'2018-06'!O",TEXT(MATCH($C27,'2018-06'!$C$2:$C$100,0)+1,0)))-INDIRECT(CONCATENATE("'2018-05'!O",TEXT(MATCH($C27,'2018-05'!$C$2:$C$100,0)+1,0))))</f>
        <v>7738.25</v>
      </c>
      <c r="P27" s="17">
        <f ca="1">IF(OR(INDIRECT(CONCATENATE("'2018-06'!P",TEXT(MATCH($C27,'2018-06'!$C$2:$C$100,0)+1,0)))="",INDIRECT(CONCATENATE("'2018-05'!P",TEXT(MATCH($C27,'2018-05'!$C$2:$C$100,0)+1,0)))="",AND(INDIRECT(CONCATENATE("'2018-06'!P",TEXT(MATCH($C27,'2018-06'!$C$2:$C$100,0)+1,0)))="",INDIRECT(CONCATENATE("'2018-05'!P",TEXT(MATCH($C27,'2018-05'!$C$2:$C$100,0)+1,0)))="")),"Н/Д",INDIRECT(CONCATENATE("'2018-06'!P",TEXT(MATCH($C27,'2018-06'!$C$2:$C$100,0)+1,0)))-INDIRECT(CONCATENATE("'2018-05'!P",TEXT(MATCH($C27,'2018-05'!$C$2:$C$100,0)+1,0))))</f>
        <v>92712180.569999993</v>
      </c>
      <c r="Q27" s="17">
        <f ca="1">IF(OR(INDIRECT(CONCATENATE("'2018-06'!Q",TEXT(MATCH($C27,'2018-06'!$C$2:$C$100,0)+1,0)))="",INDIRECT(CONCATENATE("'2018-05'!Q",TEXT(MATCH($C27,'2018-05'!$C$2:$C$100,0)+1,0)))="",AND(INDIRECT(CONCATENATE("'2018-06'!Q",TEXT(MATCH($C27,'2018-06'!$C$2:$C$100,0)+1,0)))="",INDIRECT(CONCATENATE("'2018-05'!Q",TEXT(MATCH($C27,'2018-05'!$C$2:$C$100,0)+1,0)))="")),"Н/Д",INDIRECT(CONCATENATE("'2018-06'!Q",TEXT(MATCH($C27,'2018-06'!$C$2:$C$100,0)+1,0)))-INDIRECT(CONCATENATE("'2018-05'!Q",TEXT(MATCH($C27,'2018-05'!$C$2:$C$100,0)+1,0))))</f>
        <v>3482052.1700000018</v>
      </c>
      <c r="R27" s="17">
        <f ca="1">IF(OR(INDIRECT(CONCATENATE("'2018-06'!R",TEXT(MATCH($C27,'2018-06'!$C$2:$C$100,0)+1,0)))="",INDIRECT(CONCATENATE("'2018-05'!R",TEXT(MATCH($C27,'2018-05'!$C$2:$C$100,0)+1,0)))="",AND(INDIRECT(CONCATENATE("'2018-06'!R",TEXT(MATCH($C27,'2018-06'!$C$2:$C$100,0)+1,0)))="",INDIRECT(CONCATENATE("'2018-05'!R",TEXT(MATCH($C27,'2018-05'!$C$2:$C$100,0)+1,0)))="")),"Н/Д",INDIRECT(CONCATENATE("'2018-06'!R",TEXT(MATCH($C27,'2018-06'!$C$2:$C$100,0)+1,0)))-INDIRECT(CONCATENATE("'2018-05'!R",TEXT(MATCH($C27,'2018-05'!$C$2:$C$100,0)+1,0))))</f>
        <v>58129236.070000023</v>
      </c>
      <c r="S27" s="17">
        <f ca="1">IF(OR(INDIRECT(CONCATENATE("'2018-06'!S",TEXT(MATCH($C27,'2018-06'!$C$2:$C$100,0)+1,0)))="",INDIRECT(CONCATENATE("'2018-05'!S",TEXT(MATCH($C27,'2018-05'!$C$2:$C$100,0)+1,0)))="",AND(INDIRECT(CONCATENATE("'2018-06'!S",TEXT(MATCH($C27,'2018-06'!$C$2:$C$100,0)+1,0)))="",INDIRECT(CONCATENATE("'2018-05'!S",TEXT(MATCH($C27,'2018-05'!$C$2:$C$100,0)+1,0)))="")),"Н/Д",INDIRECT(CONCATENATE("'2018-06'!S",TEXT(MATCH($C27,'2018-06'!$C$2:$C$100,0)+1,0)))-INDIRECT(CONCATENATE("'2018-05'!S",TEXT(MATCH($C27,'2018-05'!$C$2:$C$100,0)+1,0))))</f>
        <v>58650</v>
      </c>
      <c r="T27" s="17">
        <f ca="1">IF(OR(INDIRECT(CONCATENATE("'2018-06'!T",TEXT(MATCH($C27,'2018-06'!$C$2:$C$100,0)+1,0)))="",INDIRECT(CONCATENATE("'2018-05'!T",TEXT(MATCH($C27,'2018-05'!$C$2:$C$100,0)+1,0)))="",AND(INDIRECT(CONCATENATE("'2018-06'!T",TEXT(MATCH($C27,'2018-06'!$C$2:$C$100,0)+1,0)))="",INDIRECT(CONCATENATE("'2018-05'!T",TEXT(MATCH($C27,'2018-05'!$C$2:$C$100,0)+1,0)))="")),"Н/Д",INDIRECT(CONCATENATE("'2018-06'!T",TEXT(MATCH($C27,'2018-06'!$C$2:$C$100,0)+1,0)))-INDIRECT(CONCATENATE("'2018-05'!T",TEXT(MATCH($C27,'2018-05'!$C$2:$C$100,0)+1,0))))</f>
        <v>75483310.580000013</v>
      </c>
      <c r="U27" s="17">
        <f ca="1">IF(OR(INDIRECT(CONCATENATE("'2018-06'!U",TEXT(MATCH($C27,'2018-06'!$C$2:$C$100,0)+1,0)))="",INDIRECT(CONCATENATE("'2018-05'!U",TEXT(MATCH($C27,'2018-05'!$C$2:$C$100,0)+1,0)))="",AND(INDIRECT(CONCATENATE("'2018-06'!U",TEXT(MATCH($C27,'2018-06'!$C$2:$C$100,0)+1,0)))="",INDIRECT(CONCATENATE("'2018-05'!U",TEXT(MATCH($C27,'2018-05'!$C$2:$C$100,0)+1,0)))="")),"Н/Д",INDIRECT(CONCATENATE("'2018-06'!U",TEXT(MATCH($C27,'2018-06'!$C$2:$C$100,0)+1,0)))-INDIRECT(CONCATENATE("'2018-05'!U",TEXT(MATCH($C27,'2018-05'!$C$2:$C$100,0)+1,0))))</f>
        <v>540626.61000000034</v>
      </c>
      <c r="V27" s="17">
        <f ca="1">IF(OR(INDIRECT(CONCATENATE("'2018-06'!V",TEXT(MATCH($C27,'2018-06'!$C$2:$C$100,0)+1,0)))="",INDIRECT(CONCATENATE("'2018-05'!V",TEXT(MATCH($C27,'2018-05'!$C$2:$C$100,0)+1,0)))="",AND(INDIRECT(CONCATENATE("'2018-06'!V",TEXT(MATCH($C27,'2018-06'!$C$2:$C$100,0)+1,0)))="",INDIRECT(CONCATENATE("'2018-05'!V",TEXT(MATCH($C27,'2018-05'!$C$2:$C$100,0)+1,0)))="")),"Н/Д",INDIRECT(CONCATENATE("'2018-06'!V",TEXT(MATCH($C27,'2018-06'!$C$2:$C$100,0)+1,0)))-INDIRECT(CONCATENATE("'2018-05'!V",TEXT(MATCH($C27,'2018-05'!$C$2:$C$100,0)+1,0))))</f>
        <v>1308042574.1899996</v>
      </c>
      <c r="W27" s="17">
        <f ca="1">IF(OR(INDIRECT(CONCATENATE("'2018-06'!W",TEXT(MATCH($C27,'2018-06'!$C$2:$C$100,0)+1,0)))="",INDIRECT(CONCATENATE("'2018-05'!W",TEXT(MATCH($C27,'2018-05'!$C$2:$C$100,0)+1,0)))="",AND(INDIRECT(CONCATENATE("'2018-06'!W",TEXT(MATCH($C27,'2018-06'!$C$2:$C$100,0)+1,0)))="",INDIRECT(CONCATENATE("'2018-05'!W",TEXT(MATCH($C27,'2018-05'!$C$2:$C$100,0)+1,0)))="")),"Н/Д",INDIRECT(CONCATENATE("'2018-06'!W",TEXT(MATCH($C27,'2018-06'!$C$2:$C$100,0)+1,0)))-INDIRECT(CONCATENATE("'2018-05'!W",TEXT(MATCH($C27,'2018-05'!$C$2:$C$100,0)+1,0))))</f>
        <v>12101063204</v>
      </c>
    </row>
    <row r="28" spans="1:23" x14ac:dyDescent="0.25">
      <c r="A28" s="2" t="s">
        <v>49</v>
      </c>
      <c r="B28" s="2" t="s">
        <v>50</v>
      </c>
      <c r="C28" s="15">
        <v>11000000</v>
      </c>
      <c r="D28" s="2" t="s">
        <v>209</v>
      </c>
      <c r="E28" s="17">
        <f ca="1">IF(OR(INDIRECT(CONCATENATE("'2018-06'!E",TEXT(MATCH($C28,'2018-06'!$C$2:$C$100,0)+1,0)))="",INDIRECT(CONCATENATE("'2018-05'!E",TEXT(MATCH($C28,'2018-05'!$C$2:$C$100,0)+1,0)))="",AND(INDIRECT(CONCATENATE("'2018-06'!E",TEXT(MATCH($C28,'2018-06'!$C$2:$C$100,0)+1,0)))="",INDIRECT(CONCATENATE("'2018-05'!E",TEXT(MATCH($C28,'2018-05'!$C$2:$C$100,0)+1,0)))="")),"Н/Д",INDIRECT(CONCATENATE("'2018-06'!E",TEXT(MATCH($C28,'2018-06'!$C$2:$C$100,0)+1,0)))-INDIRECT(CONCATENATE("'2018-05'!E",TEXT(MATCH($C28,'2018-05'!$C$2:$C$100,0)+1,0))))</f>
        <v>9317165679.1800003</v>
      </c>
      <c r="F28" s="17">
        <f ca="1">IF(OR(INDIRECT(CONCATENATE("'2018-06'!F",TEXT(MATCH($C28,'2018-06'!$C$2:$C$100,0)+1,0)))="",INDIRECT(CONCATENATE("'2018-05'!F",TEXT(MATCH($C28,'2018-05'!$C$2:$C$100,0)+1,0)))="",AND(INDIRECT(CONCATENATE("'2018-06'!F",TEXT(MATCH($C28,'2018-06'!$C$2:$C$100,0)+1,0)))="",INDIRECT(CONCATENATE("'2018-05'!F",TEXT(MATCH($C28,'2018-05'!$C$2:$C$100,0)+1,0)))="")),"Н/Д",INDIRECT(CONCATENATE("'2018-06'!F",TEXT(MATCH($C28,'2018-06'!$C$2:$C$100,0)+1,0)))-INDIRECT(CONCATENATE("'2018-05'!F",TEXT(MATCH($C28,'2018-05'!$C$2:$C$100,0)+1,0))))</f>
        <v>7208322626.4599991</v>
      </c>
      <c r="G28" s="17">
        <f ca="1">IF(OR(INDIRECT(CONCATENATE("'2018-06'!G",TEXT(MATCH($C28,'2018-06'!$C$2:$C$100,0)+1,0)))="",INDIRECT(CONCATENATE("'2018-05'!G",TEXT(MATCH($C28,'2018-05'!$C$2:$C$100,0)+1,0)))="",AND(INDIRECT(CONCATENATE("'2018-06'!G",TEXT(MATCH($C28,'2018-06'!$C$2:$C$100,0)+1,0)))="",INDIRECT(CONCATENATE("'2018-05'!G",TEXT(MATCH($C28,'2018-05'!$C$2:$C$100,0)+1,0)))="")),"Н/Д",INDIRECT(CONCATENATE("'2018-06'!G",TEXT(MATCH($C28,'2018-06'!$C$2:$C$100,0)+1,0)))-INDIRECT(CONCATENATE("'2018-05'!G",TEXT(MATCH($C28,'2018-05'!$C$2:$C$100,0)+1,0))))</f>
        <v>2197982188.3400002</v>
      </c>
      <c r="H28" s="17">
        <f ca="1">IF(OR(INDIRECT(CONCATENATE("'2018-06'!H",TEXT(MATCH($C28,'2018-06'!$C$2:$C$100,0)+1,0)))="",INDIRECT(CONCATENATE("'2018-05'!H",TEXT(MATCH($C28,'2018-05'!$C$2:$C$100,0)+1,0)))="",AND(INDIRECT(CONCATENATE("'2018-06'!H",TEXT(MATCH($C28,'2018-06'!$C$2:$C$100,0)+1,0)))="",INDIRECT(CONCATENATE("'2018-05'!H",TEXT(MATCH($C28,'2018-05'!$C$2:$C$100,0)+1,0)))="")),"Н/Д",INDIRECT(CONCATENATE("'2018-06'!H",TEXT(MATCH($C28,'2018-06'!$C$2:$C$100,0)+1,0)))-INDIRECT(CONCATENATE("'2018-05'!H",TEXT(MATCH($C28,'2018-05'!$C$2:$C$100,0)+1,0))))</f>
        <v>2083990295.1399994</v>
      </c>
      <c r="I28" s="17">
        <f ca="1">IF(OR(INDIRECT(CONCATENATE("'2018-06'!I",TEXT(MATCH($C28,'2018-06'!$C$2:$C$100,0)+1,0)))="",INDIRECT(CONCATENATE("'2018-05'!I",TEXT(MATCH($C28,'2018-05'!$C$2:$C$100,0)+1,0)))="",AND(INDIRECT(CONCATENATE("'2018-06'!I",TEXT(MATCH($C28,'2018-06'!$C$2:$C$100,0)+1,0)))="",INDIRECT(CONCATENATE("'2018-05'!I",TEXT(MATCH($C28,'2018-05'!$C$2:$C$100,0)+1,0)))="")),"Н/Д",INDIRECT(CONCATENATE("'2018-06'!I",TEXT(MATCH($C28,'2018-06'!$C$2:$C$100,0)+1,0)))-INDIRECT(CONCATENATE("'2018-05'!I",TEXT(MATCH($C28,'2018-05'!$C$2:$C$100,0)+1,0))))</f>
        <v>361310991.97000003</v>
      </c>
      <c r="J28" s="17" t="str">
        <f ca="1">IF(OR(INDIRECT(CONCATENATE("'2018-06'!J",TEXT(MATCH($C28,'2018-06'!$C$2:$C$100,0)+1,0)))="",INDIRECT(CONCATENATE("'2018-05'!J",TEXT(MATCH($C28,'2018-05'!$C$2:$C$100,0)+1,0)))="",AND(INDIRECT(CONCATENATE("'2018-06'!J",TEXT(MATCH($C28,'2018-06'!$C$2:$C$100,0)+1,0)))="",INDIRECT(CONCATENATE("'2018-05'!J",TEXT(MATCH($C28,'2018-05'!$C$2:$C$100,0)+1,0)))="")),"Н/Д",INDIRECT(CONCATENATE("'2018-06'!J",TEXT(MATCH($C28,'2018-06'!$C$2:$C$100,0)+1,0)))-INDIRECT(CONCATENATE("'2018-05'!J",TEXT(MATCH($C28,'2018-05'!$C$2:$C$100,0)+1,0))))</f>
        <v>Н/Д</v>
      </c>
      <c r="K28" s="17">
        <f ca="1">IF(OR(INDIRECT(CONCATENATE("'2018-06'!K",TEXT(MATCH($C28,'2018-06'!$C$2:$C$100,0)+1,0)))="",INDIRECT(CONCATENATE("'2018-05'!K",TEXT(MATCH($C28,'2018-05'!$C$2:$C$100,0)+1,0)))="",AND(INDIRECT(CONCATENATE("'2018-06'!K",TEXT(MATCH($C28,'2018-06'!$C$2:$C$100,0)+1,0)))="",INDIRECT(CONCATENATE("'2018-05'!K",TEXT(MATCH($C28,'2018-05'!$C$2:$C$100,0)+1,0)))="")),"Н/Д",INDIRECT(CONCATENATE("'2018-06'!K",TEXT(MATCH($C28,'2018-06'!$C$2:$C$100,0)+1,0)))-INDIRECT(CONCATENATE("'2018-05'!K",TEXT(MATCH($C28,'2018-05'!$C$2:$C$100,0)+1,0))))</f>
        <v>267736305.48000002</v>
      </c>
      <c r="L28" s="17">
        <f ca="1">IF(OR(INDIRECT(CONCATENATE("'2018-06'!L",TEXT(MATCH($C28,'2018-06'!$C$2:$C$100,0)+1,0)))="",INDIRECT(CONCATENATE("'2018-05'!L",TEXT(MATCH($C28,'2018-05'!$C$2:$C$100,0)+1,0)))="",AND(INDIRECT(CONCATENATE("'2018-06'!L",TEXT(MATCH($C28,'2018-06'!$C$2:$C$100,0)+1,0)))="",INDIRECT(CONCATENATE("'2018-05'!L",TEXT(MATCH($C28,'2018-05'!$C$2:$C$100,0)+1,0)))="")),"Н/Д",INDIRECT(CONCATENATE("'2018-06'!L",TEXT(MATCH($C28,'2018-06'!$C$2:$C$100,0)+1,0)))-INDIRECT(CONCATENATE("'2018-05'!L",TEXT(MATCH($C28,'2018-05'!$C$2:$C$100,0)+1,0))))</f>
        <v>1678045558.3399997</v>
      </c>
      <c r="M28" s="17">
        <f ca="1">IF(OR(INDIRECT(CONCATENATE("'2018-06'!M",TEXT(MATCH($C28,'2018-06'!$C$2:$C$100,0)+1,0)))="",INDIRECT(CONCATENATE("'2018-05'!M",TEXT(MATCH($C28,'2018-05'!$C$2:$C$100,0)+1,0)))="",AND(INDIRECT(CONCATENATE("'2018-06'!M",TEXT(MATCH($C28,'2018-06'!$C$2:$C$100,0)+1,0)))="",INDIRECT(CONCATENATE("'2018-05'!M",TEXT(MATCH($C28,'2018-05'!$C$2:$C$100,0)+1,0)))="")),"Н/Д",INDIRECT(CONCATENATE("'2018-06'!M",TEXT(MATCH($C28,'2018-06'!$C$2:$C$100,0)+1,0)))-INDIRECT(CONCATENATE("'2018-05'!M",TEXT(MATCH($C28,'2018-05'!$C$2:$C$100,0)+1,0))))</f>
        <v>245846058.72000003</v>
      </c>
      <c r="N28" s="17">
        <f ca="1">IF(OR(INDIRECT(CONCATENATE("'2018-06'!N",TEXT(MATCH($C28,'2018-06'!$C$2:$C$100,0)+1,0)))="",INDIRECT(CONCATENATE("'2018-05'!N",TEXT(MATCH($C28,'2018-05'!$C$2:$C$100,0)+1,0)))="",AND(INDIRECT(CONCATENATE("'2018-06'!N",TEXT(MATCH($C28,'2018-06'!$C$2:$C$100,0)+1,0)))="",INDIRECT(CONCATENATE("'2018-05'!N",TEXT(MATCH($C28,'2018-05'!$C$2:$C$100,0)+1,0)))="")),"Н/Д",INDIRECT(CONCATENATE("'2018-06'!N",TEXT(MATCH($C28,'2018-06'!$C$2:$C$100,0)+1,0)))-INDIRECT(CONCATENATE("'2018-05'!NE",TEXT(MATCH($C28,'2018-05'!$C$2:$C$100,0)+1,0))))</f>
        <v>140015649.00999999</v>
      </c>
      <c r="O28" s="17">
        <f ca="1">IF(OR(INDIRECT(CONCATENATE("'2018-06'!O",TEXT(MATCH($C28,'2018-06'!$C$2:$C$100,0)+1,0)))="",INDIRECT(CONCATENATE("'2018-05'!O",TEXT(MATCH($C28,'2018-05'!$C$2:$C$100,0)+1,0)))="",AND(INDIRECT(CONCATENATE("'2018-06'!O",TEXT(MATCH($C28,'2018-06'!$C$2:$C$100,0)+1,0)))="",INDIRECT(CONCATENATE("'2018-05'!O",TEXT(MATCH($C28,'2018-05'!$C$2:$C$100,0)+1,0)))="")),"Н/Д",INDIRECT(CONCATENATE("'2018-06'!O",TEXT(MATCH($C28,'2018-06'!$C$2:$C$100,0)+1,0)))-INDIRECT(CONCATENATE("'2018-05'!O",TEXT(MATCH($C28,'2018-05'!$C$2:$C$100,0)+1,0))))</f>
        <v>6222.5199999999995</v>
      </c>
      <c r="P28" s="17">
        <f ca="1">IF(OR(INDIRECT(CONCATENATE("'2018-06'!P",TEXT(MATCH($C28,'2018-06'!$C$2:$C$100,0)+1,0)))="",INDIRECT(CONCATENATE("'2018-05'!P",TEXT(MATCH($C28,'2018-05'!$C$2:$C$100,0)+1,0)))="",AND(INDIRECT(CONCATENATE("'2018-06'!P",TEXT(MATCH($C28,'2018-06'!$C$2:$C$100,0)+1,0)))="",INDIRECT(CONCATENATE("'2018-05'!P",TEXT(MATCH($C28,'2018-05'!$C$2:$C$100,0)+1,0)))="")),"Н/Д",INDIRECT(CONCATENATE("'2018-06'!P",TEXT(MATCH($C28,'2018-06'!$C$2:$C$100,0)+1,0)))-INDIRECT(CONCATENATE("'2018-05'!P",TEXT(MATCH($C28,'2018-05'!$C$2:$C$100,0)+1,0))))</f>
        <v>78665690.159999967</v>
      </c>
      <c r="Q28" s="17">
        <f ca="1">IF(OR(INDIRECT(CONCATENATE("'2018-06'!Q",TEXT(MATCH($C28,'2018-06'!$C$2:$C$100,0)+1,0)))="",INDIRECT(CONCATENATE("'2018-05'!Q",TEXT(MATCH($C28,'2018-05'!$C$2:$C$100,0)+1,0)))="",AND(INDIRECT(CONCATENATE("'2018-06'!Q",TEXT(MATCH($C28,'2018-06'!$C$2:$C$100,0)+1,0)))="",INDIRECT(CONCATENATE("'2018-05'!Q",TEXT(MATCH($C28,'2018-05'!$C$2:$C$100,0)+1,0)))="")),"Н/Д",INDIRECT(CONCATENATE("'2018-06'!Q",TEXT(MATCH($C28,'2018-06'!$C$2:$C$100,0)+1,0)))-INDIRECT(CONCATENATE("'2018-05'!Q",TEXT(MATCH($C28,'2018-05'!$C$2:$C$100,0)+1,0))))</f>
        <v>55021027.810000002</v>
      </c>
      <c r="R28" s="17">
        <f ca="1">IF(OR(INDIRECT(CONCATENATE("'2018-06'!R",TEXT(MATCH($C28,'2018-06'!$C$2:$C$100,0)+1,0)))="",INDIRECT(CONCATENATE("'2018-05'!R",TEXT(MATCH($C28,'2018-05'!$C$2:$C$100,0)+1,0)))="",AND(INDIRECT(CONCATENATE("'2018-06'!R",TEXT(MATCH($C28,'2018-06'!$C$2:$C$100,0)+1,0)))="",INDIRECT(CONCATENATE("'2018-05'!R",TEXT(MATCH($C28,'2018-05'!$C$2:$C$100,0)+1,0)))="")),"Н/Д",INDIRECT(CONCATENATE("'2018-06'!R",TEXT(MATCH($C28,'2018-06'!$C$2:$C$100,0)+1,0)))-INDIRECT(CONCATENATE("'2018-05'!R",TEXT(MATCH($C28,'2018-05'!$C$2:$C$100,0)+1,0))))</f>
        <v>80757946.419999987</v>
      </c>
      <c r="S28" s="17">
        <f ca="1">IF(OR(INDIRECT(CONCATENATE("'2018-06'!S",TEXT(MATCH($C28,'2018-06'!$C$2:$C$100,0)+1,0)))="",INDIRECT(CONCATENATE("'2018-05'!S",TEXT(MATCH($C28,'2018-05'!$C$2:$C$100,0)+1,0)))="",AND(INDIRECT(CONCATENATE("'2018-06'!S",TEXT(MATCH($C28,'2018-06'!$C$2:$C$100,0)+1,0)))="",INDIRECT(CONCATENATE("'2018-05'!S",TEXT(MATCH($C28,'2018-05'!$C$2:$C$100,0)+1,0)))="")),"Н/Д",INDIRECT(CONCATENATE("'2018-06'!S",TEXT(MATCH($C28,'2018-06'!$C$2:$C$100,0)+1,0)))-INDIRECT(CONCATENATE("'2018-05'!S",TEXT(MATCH($C28,'2018-05'!$C$2:$C$100,0)+1,0))))</f>
        <v>131021.5</v>
      </c>
      <c r="T28" s="17">
        <f ca="1">IF(OR(INDIRECT(CONCATENATE("'2018-06'!T",TEXT(MATCH($C28,'2018-06'!$C$2:$C$100,0)+1,0)))="",INDIRECT(CONCATENATE("'2018-05'!T",TEXT(MATCH($C28,'2018-05'!$C$2:$C$100,0)+1,0)))="",AND(INDIRECT(CONCATENATE("'2018-06'!T",TEXT(MATCH($C28,'2018-06'!$C$2:$C$100,0)+1,0)))="",INDIRECT(CONCATENATE("'2018-05'!T",TEXT(MATCH($C28,'2018-05'!$C$2:$C$100,0)+1,0)))="")),"Н/Д",INDIRECT(CONCATENATE("'2018-06'!T",TEXT(MATCH($C28,'2018-06'!$C$2:$C$100,0)+1,0)))-INDIRECT(CONCATENATE("'2018-05'!T",TEXT(MATCH($C28,'2018-05'!$C$2:$C$100,0)+1,0))))</f>
        <v>73147736.969999999</v>
      </c>
      <c r="U28" s="17">
        <f ca="1">IF(OR(INDIRECT(CONCATENATE("'2018-06'!U",TEXT(MATCH($C28,'2018-06'!$C$2:$C$100,0)+1,0)))="",INDIRECT(CONCATENATE("'2018-05'!U",TEXT(MATCH($C28,'2018-05'!$C$2:$C$100,0)+1,0)))="",AND(INDIRECT(CONCATENATE("'2018-06'!U",TEXT(MATCH($C28,'2018-06'!$C$2:$C$100,0)+1,0)))="",INDIRECT(CONCATENATE("'2018-05'!U",TEXT(MATCH($C28,'2018-05'!$C$2:$C$100,0)+1,0)))="")),"Н/Д",INDIRECT(CONCATENATE("'2018-06'!U",TEXT(MATCH($C28,'2018-06'!$C$2:$C$100,0)+1,0)))-INDIRECT(CONCATENATE("'2018-05'!U",TEXT(MATCH($C28,'2018-05'!$C$2:$C$100,0)+1,0))))</f>
        <v>12841941.810000001</v>
      </c>
      <c r="V28" s="17">
        <f ca="1">IF(OR(INDIRECT(CONCATENATE("'2018-06'!V",TEXT(MATCH($C28,'2018-06'!$C$2:$C$100,0)+1,0)))="",INDIRECT(CONCATENATE("'2018-05'!V",TEXT(MATCH($C28,'2018-05'!$C$2:$C$100,0)+1,0)))="",AND(INDIRECT(CONCATENATE("'2018-06'!V",TEXT(MATCH($C28,'2018-06'!$C$2:$C$100,0)+1,0)))="",INDIRECT(CONCATENATE("'2018-05'!V",TEXT(MATCH($C28,'2018-05'!$C$2:$C$100,0)+1,0)))="")),"Н/Д",INDIRECT(CONCATENATE("'2018-06'!V",TEXT(MATCH($C28,'2018-06'!$C$2:$C$100,0)+1,0)))-INDIRECT(CONCATENATE("'2018-05'!V",TEXT(MATCH($C28,'2018-05'!$C$2:$C$100,0)+1,0))))</f>
        <v>2108843052.7199993</v>
      </c>
      <c r="W28" s="17">
        <f ca="1">IF(OR(INDIRECT(CONCATENATE("'2018-06'!W",TEXT(MATCH($C28,'2018-06'!$C$2:$C$100,0)+1,0)))="",INDIRECT(CONCATENATE("'2018-05'!W",TEXT(MATCH($C28,'2018-05'!$C$2:$C$100,0)+1,0)))="",AND(INDIRECT(CONCATENATE("'2018-06'!W",TEXT(MATCH($C28,'2018-06'!$C$2:$C$100,0)+1,0)))="",INDIRECT(CONCATENATE("'2018-05'!W",TEXT(MATCH($C28,'2018-05'!$C$2:$C$100,0)+1,0)))="")),"Н/Д",INDIRECT(CONCATENATE("'2018-06'!W",TEXT(MATCH($C28,'2018-06'!$C$2:$C$100,0)+1,0)))-INDIRECT(CONCATENATE("'2018-05'!W",TEXT(MATCH($C28,'2018-05'!$C$2:$C$100,0)+1,0))))</f>
        <v>25798874972.400009</v>
      </c>
    </row>
    <row r="29" spans="1:23" x14ac:dyDescent="0.25">
      <c r="A29" s="2" t="s">
        <v>49</v>
      </c>
      <c r="B29" s="2" t="s">
        <v>51</v>
      </c>
      <c r="C29" s="15">
        <v>19000000</v>
      </c>
      <c r="D29" s="2" t="s">
        <v>209</v>
      </c>
      <c r="E29" s="17">
        <f ca="1">IF(OR(INDIRECT(CONCATENATE("'2018-06'!E",TEXT(MATCH($C29,'2018-06'!$C$2:$C$100,0)+1,0)))="",INDIRECT(CONCATENATE("'2018-05'!E",TEXT(MATCH($C29,'2018-05'!$C$2:$C$100,0)+1,0)))="",AND(INDIRECT(CONCATENATE("'2018-06'!E",TEXT(MATCH($C29,'2018-06'!$C$2:$C$100,0)+1,0)))="",INDIRECT(CONCATENATE("'2018-05'!E",TEXT(MATCH($C29,'2018-05'!$C$2:$C$100,0)+1,0)))="")),"Н/Д",INDIRECT(CONCATENATE("'2018-06'!E",TEXT(MATCH($C29,'2018-06'!$C$2:$C$100,0)+1,0)))-INDIRECT(CONCATENATE("'2018-05'!E",TEXT(MATCH($C29,'2018-05'!$C$2:$C$100,0)+1,0))))</f>
        <v>9792107021.9699974</v>
      </c>
      <c r="F29" s="17">
        <f ca="1">IF(OR(INDIRECT(CONCATENATE("'2018-06'!F",TEXT(MATCH($C29,'2018-06'!$C$2:$C$100,0)+1,0)))="",INDIRECT(CONCATENATE("'2018-05'!F",TEXT(MATCH($C29,'2018-05'!$C$2:$C$100,0)+1,0)))="",AND(INDIRECT(CONCATENATE("'2018-06'!F",TEXT(MATCH($C29,'2018-06'!$C$2:$C$100,0)+1,0)))="",INDIRECT(CONCATENATE("'2018-05'!F",TEXT(MATCH($C29,'2018-05'!$C$2:$C$100,0)+1,0)))="")),"Н/Д",INDIRECT(CONCATENATE("'2018-06'!F",TEXT(MATCH($C29,'2018-06'!$C$2:$C$100,0)+1,0)))-INDIRECT(CONCATENATE("'2018-05'!F",TEXT(MATCH($C29,'2018-05'!$C$2:$C$100,0)+1,0))))</f>
        <v>8885624898.7400017</v>
      </c>
      <c r="G29" s="17">
        <f ca="1">IF(OR(INDIRECT(CONCATENATE("'2018-06'!G",TEXT(MATCH($C29,'2018-06'!$C$2:$C$100,0)+1,0)))="",INDIRECT(CONCATENATE("'2018-05'!G",TEXT(MATCH($C29,'2018-05'!$C$2:$C$100,0)+1,0)))="",AND(INDIRECT(CONCATENATE("'2018-06'!G",TEXT(MATCH($C29,'2018-06'!$C$2:$C$100,0)+1,0)))="",INDIRECT(CONCATENATE("'2018-05'!G",TEXT(MATCH($C29,'2018-05'!$C$2:$C$100,0)+1,0)))="")),"Н/Д",INDIRECT(CONCATENATE("'2018-06'!G",TEXT(MATCH($C29,'2018-06'!$C$2:$C$100,0)+1,0)))-INDIRECT(CONCATENATE("'2018-05'!G",TEXT(MATCH($C29,'2018-05'!$C$2:$C$100,0)+1,0))))</f>
        <v>3517938304.9899998</v>
      </c>
      <c r="H29" s="17">
        <f ca="1">IF(OR(INDIRECT(CONCATENATE("'2018-06'!H",TEXT(MATCH($C29,'2018-06'!$C$2:$C$100,0)+1,0)))="",INDIRECT(CONCATENATE("'2018-05'!H",TEXT(MATCH($C29,'2018-05'!$C$2:$C$100,0)+1,0)))="",AND(INDIRECT(CONCATENATE("'2018-06'!H",TEXT(MATCH($C29,'2018-06'!$C$2:$C$100,0)+1,0)))="",INDIRECT(CONCATENATE("'2018-05'!H",TEXT(MATCH($C29,'2018-05'!$C$2:$C$100,0)+1,0)))="")),"Н/Д",INDIRECT(CONCATENATE("'2018-06'!H",TEXT(MATCH($C29,'2018-06'!$C$2:$C$100,0)+1,0)))-INDIRECT(CONCATENATE("'2018-05'!H",TEXT(MATCH($C29,'2018-05'!$C$2:$C$100,0)+1,0))))</f>
        <v>1441604525.4799995</v>
      </c>
      <c r="I29" s="17">
        <f ca="1">IF(OR(INDIRECT(CONCATENATE("'2018-06'!I",TEXT(MATCH($C29,'2018-06'!$C$2:$C$100,0)+1,0)))="",INDIRECT(CONCATENATE("'2018-05'!I",TEXT(MATCH($C29,'2018-05'!$C$2:$C$100,0)+1,0)))="",AND(INDIRECT(CONCATENATE("'2018-06'!I",TEXT(MATCH($C29,'2018-06'!$C$2:$C$100,0)+1,0)))="",INDIRECT(CONCATENATE("'2018-05'!I",TEXT(MATCH($C29,'2018-05'!$C$2:$C$100,0)+1,0)))="")),"Н/Д",INDIRECT(CONCATENATE("'2018-06'!I",TEXT(MATCH($C29,'2018-06'!$C$2:$C$100,0)+1,0)))-INDIRECT(CONCATENATE("'2018-05'!I",TEXT(MATCH($C29,'2018-05'!$C$2:$C$100,0)+1,0))))</f>
        <v>584661458.96000004</v>
      </c>
      <c r="J29" s="17" t="str">
        <f ca="1">IF(OR(INDIRECT(CONCATENATE("'2018-06'!J",TEXT(MATCH($C29,'2018-06'!$C$2:$C$100,0)+1,0)))="",INDIRECT(CONCATENATE("'2018-05'!J",TEXT(MATCH($C29,'2018-05'!$C$2:$C$100,0)+1,0)))="",AND(INDIRECT(CONCATENATE("'2018-06'!J",TEXT(MATCH($C29,'2018-06'!$C$2:$C$100,0)+1,0)))="",INDIRECT(CONCATENATE("'2018-05'!J",TEXT(MATCH($C29,'2018-05'!$C$2:$C$100,0)+1,0)))="")),"Н/Д",INDIRECT(CONCATENATE("'2018-06'!J",TEXT(MATCH($C29,'2018-06'!$C$2:$C$100,0)+1,0)))-INDIRECT(CONCATENATE("'2018-05'!J",TEXT(MATCH($C29,'2018-05'!$C$2:$C$100,0)+1,0))))</f>
        <v>Н/Д</v>
      </c>
      <c r="K29" s="17">
        <f ca="1">IF(OR(INDIRECT(CONCATENATE("'2018-06'!K",TEXT(MATCH($C29,'2018-06'!$C$2:$C$100,0)+1,0)))="",INDIRECT(CONCATENATE("'2018-05'!K",TEXT(MATCH($C29,'2018-05'!$C$2:$C$100,0)+1,0)))="",AND(INDIRECT(CONCATENATE("'2018-06'!K",TEXT(MATCH($C29,'2018-06'!$C$2:$C$100,0)+1,0)))="",INDIRECT(CONCATENATE("'2018-05'!K",TEXT(MATCH($C29,'2018-05'!$C$2:$C$100,0)+1,0)))="")),"Н/Д",INDIRECT(CONCATENATE("'2018-06'!K",TEXT(MATCH($C29,'2018-06'!$C$2:$C$100,0)+1,0)))-INDIRECT(CONCATENATE("'2018-05'!K",TEXT(MATCH($C29,'2018-05'!$C$2:$C$100,0)+1,0))))</f>
        <v>225456475.16000009</v>
      </c>
      <c r="L29" s="17">
        <f ca="1">IF(OR(INDIRECT(CONCATENATE("'2018-06'!L",TEXT(MATCH($C29,'2018-06'!$C$2:$C$100,0)+1,0)))="",INDIRECT(CONCATENATE("'2018-05'!L",TEXT(MATCH($C29,'2018-05'!$C$2:$C$100,0)+1,0)))="",AND(INDIRECT(CONCATENATE("'2018-06'!L",TEXT(MATCH($C29,'2018-06'!$C$2:$C$100,0)+1,0)))="",INDIRECT(CONCATENATE("'2018-05'!L",TEXT(MATCH($C29,'2018-05'!$C$2:$C$100,0)+1,0)))="")),"Н/Д",INDIRECT(CONCATENATE("'2018-06'!L",TEXT(MATCH($C29,'2018-06'!$C$2:$C$100,0)+1,0)))-INDIRECT(CONCATENATE("'2018-05'!L",TEXT(MATCH($C29,'2018-05'!$C$2:$C$100,0)+1,0))))</f>
        <v>2747305534.7400002</v>
      </c>
      <c r="M29" s="17">
        <f ca="1">IF(OR(INDIRECT(CONCATENATE("'2018-06'!M",TEXT(MATCH($C29,'2018-06'!$C$2:$C$100,0)+1,0)))="",INDIRECT(CONCATENATE("'2018-05'!M",TEXT(MATCH($C29,'2018-05'!$C$2:$C$100,0)+1,0)))="",AND(INDIRECT(CONCATENATE("'2018-06'!M",TEXT(MATCH($C29,'2018-06'!$C$2:$C$100,0)+1,0)))="",INDIRECT(CONCATENATE("'2018-05'!M",TEXT(MATCH($C29,'2018-05'!$C$2:$C$100,0)+1,0)))="")),"Н/Д",INDIRECT(CONCATENATE("'2018-06'!M",TEXT(MATCH($C29,'2018-06'!$C$2:$C$100,0)+1,0)))-INDIRECT(CONCATENATE("'2018-05'!M",TEXT(MATCH($C29,'2018-05'!$C$2:$C$100,0)+1,0))))</f>
        <v>1990444.8399999999</v>
      </c>
      <c r="N29" s="17">
        <f ca="1">IF(OR(INDIRECT(CONCATENATE("'2018-06'!N",TEXT(MATCH($C29,'2018-06'!$C$2:$C$100,0)+1,0)))="",INDIRECT(CONCATENATE("'2018-05'!N",TEXT(MATCH($C29,'2018-05'!$C$2:$C$100,0)+1,0)))="",AND(INDIRECT(CONCATENATE("'2018-06'!N",TEXT(MATCH($C29,'2018-06'!$C$2:$C$100,0)+1,0)))="",INDIRECT(CONCATENATE("'2018-05'!N",TEXT(MATCH($C29,'2018-05'!$C$2:$C$100,0)+1,0)))="")),"Н/Д",INDIRECT(CONCATENATE("'2018-06'!N",TEXT(MATCH($C29,'2018-06'!$C$2:$C$100,0)+1,0)))-INDIRECT(CONCATENATE("'2018-05'!NE",TEXT(MATCH($C29,'2018-05'!$C$2:$C$100,0)+1,0))))</f>
        <v>171791355.27000001</v>
      </c>
      <c r="O29" s="17">
        <f ca="1">IF(OR(INDIRECT(CONCATENATE("'2018-06'!O",TEXT(MATCH($C29,'2018-06'!$C$2:$C$100,0)+1,0)))="",INDIRECT(CONCATENATE("'2018-05'!O",TEXT(MATCH($C29,'2018-05'!$C$2:$C$100,0)+1,0)))="",AND(INDIRECT(CONCATENATE("'2018-06'!O",TEXT(MATCH($C29,'2018-06'!$C$2:$C$100,0)+1,0)))="",INDIRECT(CONCATENATE("'2018-05'!O",TEXT(MATCH($C29,'2018-05'!$C$2:$C$100,0)+1,0)))="")),"Н/Д",INDIRECT(CONCATENATE("'2018-06'!O",TEXT(MATCH($C29,'2018-06'!$C$2:$C$100,0)+1,0)))-INDIRECT(CONCATENATE("'2018-05'!O",TEXT(MATCH($C29,'2018-05'!$C$2:$C$100,0)+1,0))))</f>
        <v>24968.01</v>
      </c>
      <c r="P29" s="17">
        <f ca="1">IF(OR(INDIRECT(CONCATENATE("'2018-06'!P",TEXT(MATCH($C29,'2018-06'!$C$2:$C$100,0)+1,0)))="",INDIRECT(CONCATENATE("'2018-05'!P",TEXT(MATCH($C29,'2018-05'!$C$2:$C$100,0)+1,0)))="",AND(INDIRECT(CONCATENATE("'2018-06'!P",TEXT(MATCH($C29,'2018-06'!$C$2:$C$100,0)+1,0)))="",INDIRECT(CONCATENATE("'2018-05'!P",TEXT(MATCH($C29,'2018-05'!$C$2:$C$100,0)+1,0)))="")),"Н/Д",INDIRECT(CONCATENATE("'2018-06'!P",TEXT(MATCH($C29,'2018-06'!$C$2:$C$100,0)+1,0)))-INDIRECT(CONCATENATE("'2018-05'!P",TEXT(MATCH($C29,'2018-05'!$C$2:$C$100,0)+1,0))))</f>
        <v>119839432.23000002</v>
      </c>
      <c r="Q29" s="17">
        <f ca="1">IF(OR(INDIRECT(CONCATENATE("'2018-06'!Q",TEXT(MATCH($C29,'2018-06'!$C$2:$C$100,0)+1,0)))="",INDIRECT(CONCATENATE("'2018-05'!Q",TEXT(MATCH($C29,'2018-05'!$C$2:$C$100,0)+1,0)))="",AND(INDIRECT(CONCATENATE("'2018-06'!Q",TEXT(MATCH($C29,'2018-06'!$C$2:$C$100,0)+1,0)))="",INDIRECT(CONCATENATE("'2018-05'!Q",TEXT(MATCH($C29,'2018-05'!$C$2:$C$100,0)+1,0)))="")),"Н/Д",INDIRECT(CONCATENATE("'2018-06'!Q",TEXT(MATCH($C29,'2018-06'!$C$2:$C$100,0)+1,0)))-INDIRECT(CONCATENATE("'2018-05'!Q",TEXT(MATCH($C29,'2018-05'!$C$2:$C$100,0)+1,0))))</f>
        <v>68722915.970000029</v>
      </c>
      <c r="R29" s="17">
        <f ca="1">IF(OR(INDIRECT(CONCATENATE("'2018-06'!R",TEXT(MATCH($C29,'2018-06'!$C$2:$C$100,0)+1,0)))="",INDIRECT(CONCATENATE("'2018-05'!R",TEXT(MATCH($C29,'2018-05'!$C$2:$C$100,0)+1,0)))="",AND(INDIRECT(CONCATENATE("'2018-06'!R",TEXT(MATCH($C29,'2018-06'!$C$2:$C$100,0)+1,0)))="",INDIRECT(CONCATENATE("'2018-05'!R",TEXT(MATCH($C29,'2018-05'!$C$2:$C$100,0)+1,0)))="")),"Н/Д",INDIRECT(CONCATENATE("'2018-06'!R",TEXT(MATCH($C29,'2018-06'!$C$2:$C$100,0)+1,0)))-INDIRECT(CONCATENATE("'2018-05'!R",TEXT(MATCH($C29,'2018-05'!$C$2:$C$100,0)+1,0))))</f>
        <v>36093444.669999987</v>
      </c>
      <c r="S29" s="17">
        <f ca="1">IF(OR(INDIRECT(CONCATENATE("'2018-06'!S",TEXT(MATCH($C29,'2018-06'!$C$2:$C$100,0)+1,0)))="",INDIRECT(CONCATENATE("'2018-05'!S",TEXT(MATCH($C29,'2018-05'!$C$2:$C$100,0)+1,0)))="",AND(INDIRECT(CONCATENATE("'2018-06'!S",TEXT(MATCH($C29,'2018-06'!$C$2:$C$100,0)+1,0)))="",INDIRECT(CONCATENATE("'2018-05'!S",TEXT(MATCH($C29,'2018-05'!$C$2:$C$100,0)+1,0)))="")),"Н/Д",INDIRECT(CONCATENATE("'2018-06'!S",TEXT(MATCH($C29,'2018-06'!$C$2:$C$100,0)+1,0)))-INDIRECT(CONCATENATE("'2018-05'!S",TEXT(MATCH($C29,'2018-05'!$C$2:$C$100,0)+1,0))))</f>
        <v>139360.68</v>
      </c>
      <c r="T29" s="17">
        <f ca="1">IF(OR(INDIRECT(CONCATENATE("'2018-06'!T",TEXT(MATCH($C29,'2018-06'!$C$2:$C$100,0)+1,0)))="",INDIRECT(CONCATENATE("'2018-05'!T",TEXT(MATCH($C29,'2018-05'!$C$2:$C$100,0)+1,0)))="",AND(INDIRECT(CONCATENATE("'2018-06'!T",TEXT(MATCH($C29,'2018-06'!$C$2:$C$100,0)+1,0)))="",INDIRECT(CONCATENATE("'2018-05'!T",TEXT(MATCH($C29,'2018-05'!$C$2:$C$100,0)+1,0)))="")),"Н/Д",INDIRECT(CONCATENATE("'2018-06'!T",TEXT(MATCH($C29,'2018-06'!$C$2:$C$100,0)+1,0)))-INDIRECT(CONCATENATE("'2018-05'!T",TEXT(MATCH($C29,'2018-05'!$C$2:$C$100,0)+1,0))))</f>
        <v>82029257.319999993</v>
      </c>
      <c r="U29" s="17">
        <f ca="1">IF(OR(INDIRECT(CONCATENATE("'2018-06'!U",TEXT(MATCH($C29,'2018-06'!$C$2:$C$100,0)+1,0)))="",INDIRECT(CONCATENATE("'2018-05'!U",TEXT(MATCH($C29,'2018-05'!$C$2:$C$100,0)+1,0)))="",AND(INDIRECT(CONCATENATE("'2018-06'!U",TEXT(MATCH($C29,'2018-06'!$C$2:$C$100,0)+1,0)))="",INDIRECT(CONCATENATE("'2018-05'!U",TEXT(MATCH($C29,'2018-05'!$C$2:$C$100,0)+1,0)))="")),"Н/Д",INDIRECT(CONCATENATE("'2018-06'!U",TEXT(MATCH($C29,'2018-06'!$C$2:$C$100,0)+1,0)))-INDIRECT(CONCATENATE("'2018-05'!U",TEXT(MATCH($C29,'2018-05'!$C$2:$C$100,0)+1,0))))</f>
        <v>5626051.4900000021</v>
      </c>
      <c r="V29" s="17">
        <f ca="1">IF(OR(INDIRECT(CONCATENATE("'2018-06'!V",TEXT(MATCH($C29,'2018-06'!$C$2:$C$100,0)+1,0)))="",INDIRECT(CONCATENATE("'2018-05'!V",TEXT(MATCH($C29,'2018-05'!$C$2:$C$100,0)+1,0)))="",AND(INDIRECT(CONCATENATE("'2018-06'!V",TEXT(MATCH($C29,'2018-06'!$C$2:$C$100,0)+1,0)))="",INDIRECT(CONCATENATE("'2018-05'!V",TEXT(MATCH($C29,'2018-05'!$C$2:$C$100,0)+1,0)))="")),"Н/Д",INDIRECT(CONCATENATE("'2018-06'!V",TEXT(MATCH($C29,'2018-06'!$C$2:$C$100,0)+1,0)))-INDIRECT(CONCATENATE("'2018-05'!V",TEXT(MATCH($C29,'2018-05'!$C$2:$C$100,0)+1,0))))</f>
        <v>906482123.23000002</v>
      </c>
      <c r="W29" s="17">
        <f ca="1">IF(OR(INDIRECT(CONCATENATE("'2018-06'!W",TEXT(MATCH($C29,'2018-06'!$C$2:$C$100,0)+1,0)))="",INDIRECT(CONCATENATE("'2018-05'!W",TEXT(MATCH($C29,'2018-05'!$C$2:$C$100,0)+1,0)))="",AND(INDIRECT(CONCATENATE("'2018-06'!W",TEXT(MATCH($C29,'2018-06'!$C$2:$C$100,0)+1,0)))="",INDIRECT(CONCATENATE("'2018-05'!W",TEXT(MATCH($C29,'2018-05'!$C$2:$C$100,0)+1,0)))="")),"Н/Д",INDIRECT(CONCATENATE("'2018-06'!W",TEXT(MATCH($C29,'2018-06'!$C$2:$C$100,0)+1,0)))-INDIRECT(CONCATENATE("'2018-05'!W",TEXT(MATCH($C29,'2018-05'!$C$2:$C$100,0)+1,0))))</f>
        <v>28451567815.649994</v>
      </c>
    </row>
    <row r="30" spans="1:23" x14ac:dyDescent="0.25">
      <c r="A30" s="2" t="s">
        <v>49</v>
      </c>
      <c r="B30" s="2" t="s">
        <v>52</v>
      </c>
      <c r="C30" s="15">
        <v>27000000</v>
      </c>
      <c r="D30" s="2" t="s">
        <v>209</v>
      </c>
      <c r="E30" s="17">
        <f ca="1">IF(OR(INDIRECT(CONCATENATE("'2018-06'!E",TEXT(MATCH($C30,'2018-06'!$C$2:$C$100,0)+1,0)))="",INDIRECT(CONCATENATE("'2018-05'!E",TEXT(MATCH($C30,'2018-05'!$C$2:$C$100,0)+1,0)))="",AND(INDIRECT(CONCATENATE("'2018-06'!E",TEXT(MATCH($C30,'2018-06'!$C$2:$C$100,0)+1,0)))="",INDIRECT(CONCATENATE("'2018-05'!E",TEXT(MATCH($C30,'2018-05'!$C$2:$C$100,0)+1,0)))="")),"Н/Д",INDIRECT(CONCATENATE("'2018-06'!E",TEXT(MATCH($C30,'2018-06'!$C$2:$C$100,0)+1,0)))-INDIRECT(CONCATENATE("'2018-05'!E",TEXT(MATCH($C30,'2018-05'!$C$2:$C$100,0)+1,0))))</f>
        <v>11374683407.610001</v>
      </c>
      <c r="F30" s="17">
        <f ca="1">IF(OR(INDIRECT(CONCATENATE("'2018-06'!F",TEXT(MATCH($C30,'2018-06'!$C$2:$C$100,0)+1,0)))="",INDIRECT(CONCATENATE("'2018-05'!F",TEXT(MATCH($C30,'2018-05'!$C$2:$C$100,0)+1,0)))="",AND(INDIRECT(CONCATENATE("'2018-06'!F",TEXT(MATCH($C30,'2018-06'!$C$2:$C$100,0)+1,0)))="",INDIRECT(CONCATENATE("'2018-05'!F",TEXT(MATCH($C30,'2018-05'!$C$2:$C$100,0)+1,0)))="")),"Н/Д",INDIRECT(CONCATENATE("'2018-06'!F",TEXT(MATCH($C30,'2018-06'!$C$2:$C$100,0)+1,0)))-INDIRECT(CONCATENATE("'2018-05'!F",TEXT(MATCH($C30,'2018-05'!$C$2:$C$100,0)+1,0))))</f>
        <v>4541947983.1800003</v>
      </c>
      <c r="G30" s="17">
        <f ca="1">IF(OR(INDIRECT(CONCATENATE("'2018-06'!G",TEXT(MATCH($C30,'2018-06'!$C$2:$C$100,0)+1,0)))="",INDIRECT(CONCATENATE("'2018-05'!G",TEXT(MATCH($C30,'2018-05'!$C$2:$C$100,0)+1,0)))="",AND(INDIRECT(CONCATENATE("'2018-06'!G",TEXT(MATCH($C30,'2018-06'!$C$2:$C$100,0)+1,0)))="",INDIRECT(CONCATENATE("'2018-05'!G",TEXT(MATCH($C30,'2018-05'!$C$2:$C$100,0)+1,0)))="")),"Н/Д",INDIRECT(CONCATENATE("'2018-06'!G",TEXT(MATCH($C30,'2018-06'!$C$2:$C$100,0)+1,0)))-INDIRECT(CONCATENATE("'2018-05'!G",TEXT(MATCH($C30,'2018-05'!$C$2:$C$100,0)+1,0))))</f>
        <v>1340014697.4099998</v>
      </c>
      <c r="H30" s="17">
        <f ca="1">IF(OR(INDIRECT(CONCATENATE("'2018-06'!H",TEXT(MATCH($C30,'2018-06'!$C$2:$C$100,0)+1,0)))="",INDIRECT(CONCATENATE("'2018-05'!H",TEXT(MATCH($C30,'2018-05'!$C$2:$C$100,0)+1,0)))="",AND(INDIRECT(CONCATENATE("'2018-06'!H",TEXT(MATCH($C30,'2018-06'!$C$2:$C$100,0)+1,0)))="",INDIRECT(CONCATENATE("'2018-05'!H",TEXT(MATCH($C30,'2018-05'!$C$2:$C$100,0)+1,0)))="")),"Н/Д",INDIRECT(CONCATENATE("'2018-06'!H",TEXT(MATCH($C30,'2018-06'!$C$2:$C$100,0)+1,0)))-INDIRECT(CONCATENATE("'2018-05'!H",TEXT(MATCH($C30,'2018-05'!$C$2:$C$100,0)+1,0))))</f>
        <v>1443404130.1000004</v>
      </c>
      <c r="I30" s="17">
        <f ca="1">IF(OR(INDIRECT(CONCATENATE("'2018-06'!I",TEXT(MATCH($C30,'2018-06'!$C$2:$C$100,0)+1,0)))="",INDIRECT(CONCATENATE("'2018-05'!I",TEXT(MATCH($C30,'2018-05'!$C$2:$C$100,0)+1,0)))="",AND(INDIRECT(CONCATENATE("'2018-06'!I",TEXT(MATCH($C30,'2018-06'!$C$2:$C$100,0)+1,0)))="",INDIRECT(CONCATENATE("'2018-05'!I",TEXT(MATCH($C30,'2018-05'!$C$2:$C$100,0)+1,0)))="")),"Н/Д",INDIRECT(CONCATENATE("'2018-06'!I",TEXT(MATCH($C30,'2018-06'!$C$2:$C$100,0)+1,0)))-INDIRECT(CONCATENATE("'2018-05'!I",TEXT(MATCH($C30,'2018-05'!$C$2:$C$100,0)+1,0))))</f>
        <v>303234329.33000016</v>
      </c>
      <c r="J30" s="17" t="str">
        <f ca="1">IF(OR(INDIRECT(CONCATENATE("'2018-06'!J",TEXT(MATCH($C30,'2018-06'!$C$2:$C$100,0)+1,0)))="",INDIRECT(CONCATENATE("'2018-05'!J",TEXT(MATCH($C30,'2018-05'!$C$2:$C$100,0)+1,0)))="",AND(INDIRECT(CONCATENATE("'2018-06'!J",TEXT(MATCH($C30,'2018-06'!$C$2:$C$100,0)+1,0)))="",INDIRECT(CONCATENATE("'2018-05'!J",TEXT(MATCH($C30,'2018-05'!$C$2:$C$100,0)+1,0)))="")),"Н/Д",INDIRECT(CONCATENATE("'2018-06'!J",TEXT(MATCH($C30,'2018-06'!$C$2:$C$100,0)+1,0)))-INDIRECT(CONCATENATE("'2018-05'!J",TEXT(MATCH($C30,'2018-05'!$C$2:$C$100,0)+1,0))))</f>
        <v>Н/Д</v>
      </c>
      <c r="K30" s="17">
        <f ca="1">IF(OR(INDIRECT(CONCATENATE("'2018-06'!K",TEXT(MATCH($C30,'2018-06'!$C$2:$C$100,0)+1,0)))="",INDIRECT(CONCATENATE("'2018-05'!K",TEXT(MATCH($C30,'2018-05'!$C$2:$C$100,0)+1,0)))="",AND(INDIRECT(CONCATENATE("'2018-06'!K",TEXT(MATCH($C30,'2018-06'!$C$2:$C$100,0)+1,0)))="",INDIRECT(CONCATENATE("'2018-05'!K",TEXT(MATCH($C30,'2018-05'!$C$2:$C$100,0)+1,0)))="")),"Н/Д",INDIRECT(CONCATENATE("'2018-06'!K",TEXT(MATCH($C30,'2018-06'!$C$2:$C$100,0)+1,0)))-INDIRECT(CONCATENATE("'2018-05'!K",TEXT(MATCH($C30,'2018-05'!$C$2:$C$100,0)+1,0))))</f>
        <v>505651780.18000031</v>
      </c>
      <c r="L30" s="17">
        <f ca="1">IF(OR(INDIRECT(CONCATENATE("'2018-06'!L",TEXT(MATCH($C30,'2018-06'!$C$2:$C$100,0)+1,0)))="",INDIRECT(CONCATENATE("'2018-05'!L",TEXT(MATCH($C30,'2018-05'!$C$2:$C$100,0)+1,0)))="",AND(INDIRECT(CONCATENATE("'2018-06'!L",TEXT(MATCH($C30,'2018-06'!$C$2:$C$100,0)+1,0)))="",INDIRECT(CONCATENATE("'2018-05'!L",TEXT(MATCH($C30,'2018-05'!$C$2:$C$100,0)+1,0)))="")),"Н/Д",INDIRECT(CONCATENATE("'2018-06'!L",TEXT(MATCH($C30,'2018-06'!$C$2:$C$100,0)+1,0)))-INDIRECT(CONCATENATE("'2018-05'!L",TEXT(MATCH($C30,'2018-05'!$C$2:$C$100,0)+1,0))))</f>
        <v>725689432.57000017</v>
      </c>
      <c r="M30" s="17">
        <f ca="1">IF(OR(INDIRECT(CONCATENATE("'2018-06'!M",TEXT(MATCH($C30,'2018-06'!$C$2:$C$100,0)+1,0)))="",INDIRECT(CONCATENATE("'2018-05'!M",TEXT(MATCH($C30,'2018-05'!$C$2:$C$100,0)+1,0)))="",AND(INDIRECT(CONCATENATE("'2018-06'!M",TEXT(MATCH($C30,'2018-06'!$C$2:$C$100,0)+1,0)))="",INDIRECT(CONCATENATE("'2018-05'!M",TEXT(MATCH($C30,'2018-05'!$C$2:$C$100,0)+1,0)))="")),"Н/Д",INDIRECT(CONCATENATE("'2018-06'!M",TEXT(MATCH($C30,'2018-06'!$C$2:$C$100,0)+1,0)))-INDIRECT(CONCATENATE("'2018-05'!M",TEXT(MATCH($C30,'2018-05'!$C$2:$C$100,0)+1,0))))</f>
        <v>14126947.630000003</v>
      </c>
      <c r="N30" s="17">
        <f ca="1">IF(OR(INDIRECT(CONCATENATE("'2018-06'!N",TEXT(MATCH($C30,'2018-06'!$C$2:$C$100,0)+1,0)))="",INDIRECT(CONCATENATE("'2018-05'!N",TEXT(MATCH($C30,'2018-05'!$C$2:$C$100,0)+1,0)))="",AND(INDIRECT(CONCATENATE("'2018-06'!N",TEXT(MATCH($C30,'2018-06'!$C$2:$C$100,0)+1,0)))="",INDIRECT(CONCATENATE("'2018-05'!N",TEXT(MATCH($C30,'2018-05'!$C$2:$C$100,0)+1,0)))="")),"Н/Д",INDIRECT(CONCATENATE("'2018-06'!N",TEXT(MATCH($C30,'2018-06'!$C$2:$C$100,0)+1,0)))-INDIRECT(CONCATENATE("'2018-05'!NE",TEXT(MATCH($C30,'2018-05'!$C$2:$C$100,0)+1,0))))</f>
        <v>159816947.94999999</v>
      </c>
      <c r="O30" s="17">
        <f ca="1">IF(OR(INDIRECT(CONCATENATE("'2018-06'!O",TEXT(MATCH($C30,'2018-06'!$C$2:$C$100,0)+1,0)))="",INDIRECT(CONCATENATE("'2018-05'!O",TEXT(MATCH($C30,'2018-05'!$C$2:$C$100,0)+1,0)))="",AND(INDIRECT(CONCATENATE("'2018-06'!O",TEXT(MATCH($C30,'2018-06'!$C$2:$C$100,0)+1,0)))="",INDIRECT(CONCATENATE("'2018-05'!O",TEXT(MATCH($C30,'2018-05'!$C$2:$C$100,0)+1,0)))="")),"Н/Д",INDIRECT(CONCATENATE("'2018-06'!O",TEXT(MATCH($C30,'2018-06'!$C$2:$C$100,0)+1,0)))-INDIRECT(CONCATENATE("'2018-05'!O",TEXT(MATCH($C30,'2018-05'!$C$2:$C$100,0)+1,0))))</f>
        <v>767.52999999999884</v>
      </c>
      <c r="P30" s="17">
        <f ca="1">IF(OR(INDIRECT(CONCATENATE("'2018-06'!P",TEXT(MATCH($C30,'2018-06'!$C$2:$C$100,0)+1,0)))="",INDIRECT(CONCATENATE("'2018-05'!P",TEXT(MATCH($C30,'2018-05'!$C$2:$C$100,0)+1,0)))="",AND(INDIRECT(CONCATENATE("'2018-06'!P",TEXT(MATCH($C30,'2018-06'!$C$2:$C$100,0)+1,0)))="",INDIRECT(CONCATENATE("'2018-05'!P",TEXT(MATCH($C30,'2018-05'!$C$2:$C$100,0)+1,0)))="")),"Н/Д",INDIRECT(CONCATENATE("'2018-06'!P",TEXT(MATCH($C30,'2018-06'!$C$2:$C$100,0)+1,0)))-INDIRECT(CONCATENATE("'2018-05'!P",TEXT(MATCH($C30,'2018-05'!$C$2:$C$100,0)+1,0))))</f>
        <v>52045046.630000055</v>
      </c>
      <c r="Q30" s="17">
        <f ca="1">IF(OR(INDIRECT(CONCATENATE("'2018-06'!Q",TEXT(MATCH($C30,'2018-06'!$C$2:$C$100,0)+1,0)))="",INDIRECT(CONCATENATE("'2018-05'!Q",TEXT(MATCH($C30,'2018-05'!$C$2:$C$100,0)+1,0)))="",AND(INDIRECT(CONCATENATE("'2018-06'!Q",TEXT(MATCH($C30,'2018-06'!$C$2:$C$100,0)+1,0)))="",INDIRECT(CONCATENATE("'2018-05'!Q",TEXT(MATCH($C30,'2018-05'!$C$2:$C$100,0)+1,0)))="")),"Н/Д",INDIRECT(CONCATENATE("'2018-06'!Q",TEXT(MATCH($C30,'2018-06'!$C$2:$C$100,0)+1,0)))-INDIRECT(CONCATENATE("'2018-05'!Q",TEXT(MATCH($C30,'2018-05'!$C$2:$C$100,0)+1,0))))</f>
        <v>7024666.8000000045</v>
      </c>
      <c r="R30" s="17">
        <f ca="1">IF(OR(INDIRECT(CONCATENATE("'2018-06'!R",TEXT(MATCH($C30,'2018-06'!$C$2:$C$100,0)+1,0)))="",INDIRECT(CONCATENATE("'2018-05'!R",TEXT(MATCH($C30,'2018-05'!$C$2:$C$100,0)+1,0)))="",AND(INDIRECT(CONCATENATE("'2018-06'!R",TEXT(MATCH($C30,'2018-06'!$C$2:$C$100,0)+1,0)))="",INDIRECT(CONCATENATE("'2018-05'!R",TEXT(MATCH($C30,'2018-05'!$C$2:$C$100,0)+1,0)))="")),"Н/Д",INDIRECT(CONCATENATE("'2018-06'!R",TEXT(MATCH($C30,'2018-06'!$C$2:$C$100,0)+1,0)))-INDIRECT(CONCATENATE("'2018-05'!R",TEXT(MATCH($C30,'2018-05'!$C$2:$C$100,0)+1,0))))</f>
        <v>30226685.189999998</v>
      </c>
      <c r="S30" s="17">
        <f ca="1">IF(OR(INDIRECT(CONCATENATE("'2018-06'!S",TEXT(MATCH($C30,'2018-06'!$C$2:$C$100,0)+1,0)))="",INDIRECT(CONCATENATE("'2018-05'!S",TEXT(MATCH($C30,'2018-05'!$C$2:$C$100,0)+1,0)))="",AND(INDIRECT(CONCATENATE("'2018-06'!S",TEXT(MATCH($C30,'2018-06'!$C$2:$C$100,0)+1,0)))="",INDIRECT(CONCATENATE("'2018-05'!S",TEXT(MATCH($C30,'2018-05'!$C$2:$C$100,0)+1,0)))="")),"Н/Д",INDIRECT(CONCATENATE("'2018-06'!S",TEXT(MATCH($C30,'2018-06'!$C$2:$C$100,0)+1,0)))-INDIRECT(CONCATENATE("'2018-05'!S",TEXT(MATCH($C30,'2018-05'!$C$2:$C$100,0)+1,0))))</f>
        <v>12002522.730000004</v>
      </c>
      <c r="T30" s="17">
        <f ca="1">IF(OR(INDIRECT(CONCATENATE("'2018-06'!T",TEXT(MATCH($C30,'2018-06'!$C$2:$C$100,0)+1,0)))="",INDIRECT(CONCATENATE("'2018-05'!T",TEXT(MATCH($C30,'2018-05'!$C$2:$C$100,0)+1,0)))="",AND(INDIRECT(CONCATENATE("'2018-06'!T",TEXT(MATCH($C30,'2018-06'!$C$2:$C$100,0)+1,0)))="",INDIRECT(CONCATENATE("'2018-05'!T",TEXT(MATCH($C30,'2018-05'!$C$2:$C$100,0)+1,0)))="")),"Н/Д",INDIRECT(CONCATENATE("'2018-06'!T",TEXT(MATCH($C30,'2018-06'!$C$2:$C$100,0)+1,0)))-INDIRECT(CONCATENATE("'2018-05'!T",TEXT(MATCH($C30,'2018-05'!$C$2:$C$100,0)+1,0))))</f>
        <v>39366083.48999998</v>
      </c>
      <c r="U30" s="17">
        <f ca="1">IF(OR(INDIRECT(CONCATENATE("'2018-06'!U",TEXT(MATCH($C30,'2018-06'!$C$2:$C$100,0)+1,0)))="",INDIRECT(CONCATENATE("'2018-05'!U",TEXT(MATCH($C30,'2018-05'!$C$2:$C$100,0)+1,0)))="",AND(INDIRECT(CONCATENATE("'2018-06'!U",TEXT(MATCH($C30,'2018-06'!$C$2:$C$100,0)+1,0)))="",INDIRECT(CONCATENATE("'2018-05'!U",TEXT(MATCH($C30,'2018-05'!$C$2:$C$100,0)+1,0)))="")),"Н/Д",INDIRECT(CONCATENATE("'2018-06'!U",TEXT(MATCH($C30,'2018-06'!$C$2:$C$100,0)+1,0)))-INDIRECT(CONCATENATE("'2018-05'!U",TEXT(MATCH($C30,'2018-05'!$C$2:$C$100,0)+1,0))))</f>
        <v>4007925.6000000015</v>
      </c>
      <c r="V30" s="17">
        <f ca="1">IF(OR(INDIRECT(CONCATENATE("'2018-06'!V",TEXT(MATCH($C30,'2018-06'!$C$2:$C$100,0)+1,0)))="",INDIRECT(CONCATENATE("'2018-05'!V",TEXT(MATCH($C30,'2018-05'!$C$2:$C$100,0)+1,0)))="",AND(INDIRECT(CONCATENATE("'2018-06'!V",TEXT(MATCH($C30,'2018-06'!$C$2:$C$100,0)+1,0)))="",INDIRECT(CONCATENATE("'2018-05'!V",TEXT(MATCH($C30,'2018-05'!$C$2:$C$100,0)+1,0)))="")),"Н/Д",INDIRECT(CONCATENATE("'2018-06'!V",TEXT(MATCH($C30,'2018-06'!$C$2:$C$100,0)+1,0)))-INDIRECT(CONCATENATE("'2018-05'!V",TEXT(MATCH($C30,'2018-05'!$C$2:$C$100,0)+1,0))))</f>
        <v>6832735424.4300003</v>
      </c>
      <c r="W30" s="17">
        <f ca="1">IF(OR(INDIRECT(CONCATENATE("'2018-06'!W",TEXT(MATCH($C30,'2018-06'!$C$2:$C$100,0)+1,0)))="",INDIRECT(CONCATENATE("'2018-05'!W",TEXT(MATCH($C30,'2018-05'!$C$2:$C$100,0)+1,0)))="",AND(INDIRECT(CONCATENATE("'2018-06'!W",TEXT(MATCH($C30,'2018-06'!$C$2:$C$100,0)+1,0)))="",INDIRECT(CONCATENATE("'2018-05'!W",TEXT(MATCH($C30,'2018-05'!$C$2:$C$100,0)+1,0)))="")),"Н/Д",INDIRECT(CONCATENATE("'2018-06'!W",TEXT(MATCH($C30,'2018-06'!$C$2:$C$100,0)+1,0)))-INDIRECT(CONCATENATE("'2018-05'!W",TEXT(MATCH($C30,'2018-05'!$C$2:$C$100,0)+1,0))))</f>
        <v>27264084732.720001</v>
      </c>
    </row>
    <row r="31" spans="1:23" x14ac:dyDescent="0.25">
      <c r="A31" s="2" t="s">
        <v>49</v>
      </c>
      <c r="B31" s="2" t="s">
        <v>53</v>
      </c>
      <c r="C31" s="15">
        <v>41000000</v>
      </c>
      <c r="D31" s="2" t="s">
        <v>209</v>
      </c>
      <c r="E31" s="17">
        <f ca="1">IF(OR(INDIRECT(CONCATENATE("'2018-06'!E",TEXT(MATCH($C31,'2018-06'!$C$2:$C$100,0)+1,0)))="",INDIRECT(CONCATENATE("'2018-05'!E",TEXT(MATCH($C31,'2018-05'!$C$2:$C$100,0)+1,0)))="",AND(INDIRECT(CONCATENATE("'2018-06'!E",TEXT(MATCH($C31,'2018-06'!$C$2:$C$100,0)+1,0)))="",INDIRECT(CONCATENATE("'2018-05'!E",TEXT(MATCH($C31,'2018-05'!$C$2:$C$100,0)+1,0)))="")),"Н/Д",INDIRECT(CONCATENATE("'2018-06'!E",TEXT(MATCH($C31,'2018-06'!$C$2:$C$100,0)+1,0)))-INDIRECT(CONCATENATE("'2018-05'!E",TEXT(MATCH($C31,'2018-05'!$C$2:$C$100,0)+1,0))))</f>
        <v>18072691257.379997</v>
      </c>
      <c r="F31" s="17">
        <f ca="1">IF(OR(INDIRECT(CONCATENATE("'2018-06'!F",TEXT(MATCH($C31,'2018-06'!$C$2:$C$100,0)+1,0)))="",INDIRECT(CONCATENATE("'2018-05'!F",TEXT(MATCH($C31,'2018-05'!$C$2:$C$100,0)+1,0)))="",AND(INDIRECT(CONCATENATE("'2018-06'!F",TEXT(MATCH($C31,'2018-06'!$C$2:$C$100,0)+1,0)))="",INDIRECT(CONCATENATE("'2018-05'!F",TEXT(MATCH($C31,'2018-05'!$C$2:$C$100,0)+1,0)))="")),"Н/Д",INDIRECT(CONCATENATE("'2018-06'!F",TEXT(MATCH($C31,'2018-06'!$C$2:$C$100,0)+1,0)))-INDIRECT(CONCATENATE("'2018-05'!F",TEXT(MATCH($C31,'2018-05'!$C$2:$C$100,0)+1,0))))</f>
        <v>17494155940.43</v>
      </c>
      <c r="G31" s="17">
        <f ca="1">IF(OR(INDIRECT(CONCATENATE("'2018-06'!G",TEXT(MATCH($C31,'2018-06'!$C$2:$C$100,0)+1,0)))="",INDIRECT(CONCATENATE("'2018-05'!G",TEXT(MATCH($C31,'2018-05'!$C$2:$C$100,0)+1,0)))="",AND(INDIRECT(CONCATENATE("'2018-06'!G",TEXT(MATCH($C31,'2018-06'!$C$2:$C$100,0)+1,0)))="",INDIRECT(CONCATENATE("'2018-05'!G",TEXT(MATCH($C31,'2018-05'!$C$2:$C$100,0)+1,0)))="")),"Н/Д",INDIRECT(CONCATENATE("'2018-06'!G",TEXT(MATCH($C31,'2018-06'!$C$2:$C$100,0)+1,0)))-INDIRECT(CONCATENATE("'2018-05'!G",TEXT(MATCH($C31,'2018-05'!$C$2:$C$100,0)+1,0))))</f>
        <v>8769987170.1399994</v>
      </c>
      <c r="H31" s="17">
        <f ca="1">IF(OR(INDIRECT(CONCATENATE("'2018-06'!H",TEXT(MATCH($C31,'2018-06'!$C$2:$C$100,0)+1,0)))="",INDIRECT(CONCATENATE("'2018-05'!H",TEXT(MATCH($C31,'2018-05'!$C$2:$C$100,0)+1,0)))="",AND(INDIRECT(CONCATENATE("'2018-06'!H",TEXT(MATCH($C31,'2018-06'!$C$2:$C$100,0)+1,0)))="",INDIRECT(CONCATENATE("'2018-05'!H",TEXT(MATCH($C31,'2018-05'!$C$2:$C$100,0)+1,0)))="")),"Н/Д",INDIRECT(CONCATENATE("'2018-06'!H",TEXT(MATCH($C31,'2018-06'!$C$2:$C$100,0)+1,0)))-INDIRECT(CONCATENATE("'2018-05'!H",TEXT(MATCH($C31,'2018-05'!$C$2:$C$100,0)+1,0))))</f>
        <v>3320389116.8899994</v>
      </c>
      <c r="I31" s="17">
        <f ca="1">IF(OR(INDIRECT(CONCATENATE("'2018-06'!I",TEXT(MATCH($C31,'2018-06'!$C$2:$C$100,0)+1,0)))="",INDIRECT(CONCATENATE("'2018-05'!I",TEXT(MATCH($C31,'2018-05'!$C$2:$C$100,0)+1,0)))="",AND(INDIRECT(CONCATENATE("'2018-06'!I",TEXT(MATCH($C31,'2018-06'!$C$2:$C$100,0)+1,0)))="",INDIRECT(CONCATENATE("'2018-05'!I",TEXT(MATCH($C31,'2018-05'!$C$2:$C$100,0)+1,0)))="")),"Н/Д",INDIRECT(CONCATENATE("'2018-06'!I",TEXT(MATCH($C31,'2018-06'!$C$2:$C$100,0)+1,0)))-INDIRECT(CONCATENATE("'2018-05'!I",TEXT(MATCH($C31,'2018-05'!$C$2:$C$100,0)+1,0))))</f>
        <v>677951380.11999989</v>
      </c>
      <c r="J31" s="17" t="str">
        <f ca="1">IF(OR(INDIRECT(CONCATENATE("'2018-06'!J",TEXT(MATCH($C31,'2018-06'!$C$2:$C$100,0)+1,0)))="",INDIRECT(CONCATENATE("'2018-05'!J",TEXT(MATCH($C31,'2018-05'!$C$2:$C$100,0)+1,0)))="",AND(INDIRECT(CONCATENATE("'2018-06'!J",TEXT(MATCH($C31,'2018-06'!$C$2:$C$100,0)+1,0)))="",INDIRECT(CONCATENATE("'2018-05'!J",TEXT(MATCH($C31,'2018-05'!$C$2:$C$100,0)+1,0)))="")),"Н/Д",INDIRECT(CONCATENATE("'2018-06'!J",TEXT(MATCH($C31,'2018-06'!$C$2:$C$100,0)+1,0)))-INDIRECT(CONCATENATE("'2018-05'!J",TEXT(MATCH($C31,'2018-05'!$C$2:$C$100,0)+1,0))))</f>
        <v>Н/Д</v>
      </c>
      <c r="K31" s="17">
        <f ca="1">IF(OR(INDIRECT(CONCATENATE("'2018-06'!K",TEXT(MATCH($C31,'2018-06'!$C$2:$C$100,0)+1,0)))="",INDIRECT(CONCATENATE("'2018-05'!K",TEXT(MATCH($C31,'2018-05'!$C$2:$C$100,0)+1,0)))="",AND(INDIRECT(CONCATENATE("'2018-06'!K",TEXT(MATCH($C31,'2018-06'!$C$2:$C$100,0)+1,0)))="",INDIRECT(CONCATENATE("'2018-05'!K",TEXT(MATCH($C31,'2018-05'!$C$2:$C$100,0)+1,0)))="")),"Н/Д",INDIRECT(CONCATENATE("'2018-06'!K",TEXT(MATCH($C31,'2018-06'!$C$2:$C$100,0)+1,0)))-INDIRECT(CONCATENATE("'2018-05'!K",TEXT(MATCH($C31,'2018-05'!$C$2:$C$100,0)+1,0))))</f>
        <v>228466655.41000009</v>
      </c>
      <c r="L31" s="17">
        <f ca="1">IF(OR(INDIRECT(CONCATENATE("'2018-06'!L",TEXT(MATCH($C31,'2018-06'!$C$2:$C$100,0)+1,0)))="",INDIRECT(CONCATENATE("'2018-05'!L",TEXT(MATCH($C31,'2018-05'!$C$2:$C$100,0)+1,0)))="",AND(INDIRECT(CONCATENATE("'2018-06'!L",TEXT(MATCH($C31,'2018-06'!$C$2:$C$100,0)+1,0)))="",INDIRECT(CONCATENATE("'2018-05'!L",TEXT(MATCH($C31,'2018-05'!$C$2:$C$100,0)+1,0)))="")),"Н/Д",INDIRECT(CONCATENATE("'2018-06'!L",TEXT(MATCH($C31,'2018-06'!$C$2:$C$100,0)+1,0)))-INDIRECT(CONCATENATE("'2018-05'!L",TEXT(MATCH($C31,'2018-05'!$C$2:$C$100,0)+1,0))))</f>
        <v>3719664894.2300005</v>
      </c>
      <c r="M31" s="17">
        <f ca="1">IF(OR(INDIRECT(CONCATENATE("'2018-06'!M",TEXT(MATCH($C31,'2018-06'!$C$2:$C$100,0)+1,0)))="",INDIRECT(CONCATENATE("'2018-05'!M",TEXT(MATCH($C31,'2018-05'!$C$2:$C$100,0)+1,0)))="",AND(INDIRECT(CONCATENATE("'2018-06'!M",TEXT(MATCH($C31,'2018-06'!$C$2:$C$100,0)+1,0)))="",INDIRECT(CONCATENATE("'2018-05'!M",TEXT(MATCH($C31,'2018-05'!$C$2:$C$100,0)+1,0)))="")),"Н/Д",INDIRECT(CONCATENATE("'2018-06'!M",TEXT(MATCH($C31,'2018-06'!$C$2:$C$100,0)+1,0)))-INDIRECT(CONCATENATE("'2018-05'!M",TEXT(MATCH($C31,'2018-05'!$C$2:$C$100,0)+1,0))))</f>
        <v>37222986.819999993</v>
      </c>
      <c r="N31" s="17">
        <f ca="1">IF(OR(INDIRECT(CONCATENATE("'2018-06'!N",TEXT(MATCH($C31,'2018-06'!$C$2:$C$100,0)+1,0)))="",INDIRECT(CONCATENATE("'2018-05'!N",TEXT(MATCH($C31,'2018-05'!$C$2:$C$100,0)+1,0)))="",AND(INDIRECT(CONCATENATE("'2018-06'!N",TEXT(MATCH($C31,'2018-06'!$C$2:$C$100,0)+1,0)))="",INDIRECT(CONCATENATE("'2018-05'!N",TEXT(MATCH($C31,'2018-05'!$C$2:$C$100,0)+1,0)))="")),"Н/Д",INDIRECT(CONCATENATE("'2018-06'!N",TEXT(MATCH($C31,'2018-06'!$C$2:$C$100,0)+1,0)))-INDIRECT(CONCATENATE("'2018-05'!NE",TEXT(MATCH($C31,'2018-05'!$C$2:$C$100,0)+1,0))))</f>
        <v>289274061.54000002</v>
      </c>
      <c r="O31" s="17">
        <f ca="1">IF(OR(INDIRECT(CONCATENATE("'2018-06'!O",TEXT(MATCH($C31,'2018-06'!$C$2:$C$100,0)+1,0)))="",INDIRECT(CONCATENATE("'2018-05'!O",TEXT(MATCH($C31,'2018-05'!$C$2:$C$100,0)+1,0)))="",AND(INDIRECT(CONCATENATE("'2018-06'!O",TEXT(MATCH($C31,'2018-06'!$C$2:$C$100,0)+1,0)))="",INDIRECT(CONCATENATE("'2018-05'!O",TEXT(MATCH($C31,'2018-05'!$C$2:$C$100,0)+1,0)))="")),"Н/Д",INDIRECT(CONCATENATE("'2018-06'!O",TEXT(MATCH($C31,'2018-06'!$C$2:$C$100,0)+1,0)))-INDIRECT(CONCATENATE("'2018-05'!O",TEXT(MATCH($C31,'2018-05'!$C$2:$C$100,0)+1,0))))</f>
        <v>3056.3099999999977</v>
      </c>
      <c r="P31" s="17">
        <f ca="1">IF(OR(INDIRECT(CONCATENATE("'2018-06'!P",TEXT(MATCH($C31,'2018-06'!$C$2:$C$100,0)+1,0)))="",INDIRECT(CONCATENATE("'2018-05'!P",TEXT(MATCH($C31,'2018-05'!$C$2:$C$100,0)+1,0)))="",AND(INDIRECT(CONCATENATE("'2018-06'!P",TEXT(MATCH($C31,'2018-06'!$C$2:$C$100,0)+1,0)))="",INDIRECT(CONCATENATE("'2018-05'!P",TEXT(MATCH($C31,'2018-05'!$C$2:$C$100,0)+1,0)))="")),"Н/Д",INDIRECT(CONCATENATE("'2018-06'!P",TEXT(MATCH($C31,'2018-06'!$C$2:$C$100,0)+1,0)))-INDIRECT(CONCATENATE("'2018-05'!P",TEXT(MATCH($C31,'2018-05'!$C$2:$C$100,0)+1,0))))</f>
        <v>313737699.23000002</v>
      </c>
      <c r="Q31" s="17">
        <f ca="1">IF(OR(INDIRECT(CONCATENATE("'2018-06'!Q",TEXT(MATCH($C31,'2018-06'!$C$2:$C$100,0)+1,0)))="",INDIRECT(CONCATENATE("'2018-05'!Q",TEXT(MATCH($C31,'2018-05'!$C$2:$C$100,0)+1,0)))="",AND(INDIRECT(CONCATENATE("'2018-06'!Q",TEXT(MATCH($C31,'2018-06'!$C$2:$C$100,0)+1,0)))="",INDIRECT(CONCATENATE("'2018-05'!Q",TEXT(MATCH($C31,'2018-05'!$C$2:$C$100,0)+1,0)))="")),"Н/Д",INDIRECT(CONCATENATE("'2018-06'!Q",TEXT(MATCH($C31,'2018-06'!$C$2:$C$100,0)+1,0)))-INDIRECT(CONCATENATE("'2018-05'!Q",TEXT(MATCH($C31,'2018-05'!$C$2:$C$100,0)+1,0))))</f>
        <v>19135813.099999964</v>
      </c>
      <c r="R31" s="17">
        <f ca="1">IF(OR(INDIRECT(CONCATENATE("'2018-06'!R",TEXT(MATCH($C31,'2018-06'!$C$2:$C$100,0)+1,0)))="",INDIRECT(CONCATENATE("'2018-05'!R",TEXT(MATCH($C31,'2018-05'!$C$2:$C$100,0)+1,0)))="",AND(INDIRECT(CONCATENATE("'2018-06'!R",TEXT(MATCH($C31,'2018-06'!$C$2:$C$100,0)+1,0)))="",INDIRECT(CONCATENATE("'2018-05'!R",TEXT(MATCH($C31,'2018-05'!$C$2:$C$100,0)+1,0)))="")),"Н/Д",INDIRECT(CONCATENATE("'2018-06'!R",TEXT(MATCH($C31,'2018-06'!$C$2:$C$100,0)+1,0)))-INDIRECT(CONCATENATE("'2018-05'!R",TEXT(MATCH($C31,'2018-05'!$C$2:$C$100,0)+1,0))))</f>
        <v>125599778.4000001</v>
      </c>
      <c r="S31" s="17">
        <f ca="1">IF(OR(INDIRECT(CONCATENATE("'2018-06'!S",TEXT(MATCH($C31,'2018-06'!$C$2:$C$100,0)+1,0)))="",INDIRECT(CONCATENATE("'2018-05'!S",TEXT(MATCH($C31,'2018-05'!$C$2:$C$100,0)+1,0)))="",AND(INDIRECT(CONCATENATE("'2018-06'!S",TEXT(MATCH($C31,'2018-06'!$C$2:$C$100,0)+1,0)))="",INDIRECT(CONCATENATE("'2018-05'!S",TEXT(MATCH($C31,'2018-05'!$C$2:$C$100,0)+1,0)))="")),"Н/Д",INDIRECT(CONCATENATE("'2018-06'!S",TEXT(MATCH($C31,'2018-06'!$C$2:$C$100,0)+1,0)))-INDIRECT(CONCATENATE("'2018-05'!S",TEXT(MATCH($C31,'2018-05'!$C$2:$C$100,0)+1,0))))</f>
        <v>1414143.0999999996</v>
      </c>
      <c r="T31" s="17">
        <f ca="1">IF(OR(INDIRECT(CONCATENATE("'2018-06'!T",TEXT(MATCH($C31,'2018-06'!$C$2:$C$100,0)+1,0)))="",INDIRECT(CONCATENATE("'2018-05'!T",TEXT(MATCH($C31,'2018-05'!$C$2:$C$100,0)+1,0)))="",AND(INDIRECT(CONCATENATE("'2018-06'!T",TEXT(MATCH($C31,'2018-06'!$C$2:$C$100,0)+1,0)))="",INDIRECT(CONCATENATE("'2018-05'!T",TEXT(MATCH($C31,'2018-05'!$C$2:$C$100,0)+1,0)))="")),"Н/Д",INDIRECT(CONCATENATE("'2018-06'!T",TEXT(MATCH($C31,'2018-06'!$C$2:$C$100,0)+1,0)))-INDIRECT(CONCATENATE("'2018-05'!T",TEXT(MATCH($C31,'2018-05'!$C$2:$C$100,0)+1,0))))</f>
        <v>63777021.619999975</v>
      </c>
      <c r="U31" s="17">
        <f ca="1">IF(OR(INDIRECT(CONCATENATE("'2018-06'!U",TEXT(MATCH($C31,'2018-06'!$C$2:$C$100,0)+1,0)))="",INDIRECT(CONCATENATE("'2018-05'!U",TEXT(MATCH($C31,'2018-05'!$C$2:$C$100,0)+1,0)))="",AND(INDIRECT(CONCATENATE("'2018-06'!U",TEXT(MATCH($C31,'2018-06'!$C$2:$C$100,0)+1,0)))="",INDIRECT(CONCATENATE("'2018-05'!U",TEXT(MATCH($C31,'2018-05'!$C$2:$C$100,0)+1,0)))="")),"Н/Д",INDIRECT(CONCATENATE("'2018-06'!U",TEXT(MATCH($C31,'2018-06'!$C$2:$C$100,0)+1,0)))-INDIRECT(CONCATENATE("'2018-05'!U",TEXT(MATCH($C31,'2018-05'!$C$2:$C$100,0)+1,0))))</f>
        <v>24222604.849999994</v>
      </c>
      <c r="V31" s="17">
        <f ca="1">IF(OR(INDIRECT(CONCATENATE("'2018-06'!V",TEXT(MATCH($C31,'2018-06'!$C$2:$C$100,0)+1,0)))="",INDIRECT(CONCATENATE("'2018-05'!V",TEXT(MATCH($C31,'2018-05'!$C$2:$C$100,0)+1,0)))="",AND(INDIRECT(CONCATENATE("'2018-06'!V",TEXT(MATCH($C31,'2018-06'!$C$2:$C$100,0)+1,0)))="",INDIRECT(CONCATENATE("'2018-05'!V",TEXT(MATCH($C31,'2018-05'!$C$2:$C$100,0)+1,0)))="")),"Н/Д",INDIRECT(CONCATENATE("'2018-06'!V",TEXT(MATCH($C31,'2018-06'!$C$2:$C$100,0)+1,0)))-INDIRECT(CONCATENATE("'2018-05'!V",TEXT(MATCH($C31,'2018-05'!$C$2:$C$100,0)+1,0))))</f>
        <v>578535316.95000005</v>
      </c>
      <c r="W31" s="17">
        <f ca="1">IF(OR(INDIRECT(CONCATENATE("'2018-06'!W",TEXT(MATCH($C31,'2018-06'!$C$2:$C$100,0)+1,0)))="",INDIRECT(CONCATENATE("'2018-05'!W",TEXT(MATCH($C31,'2018-05'!$C$2:$C$100,0)+1,0)))="",AND(INDIRECT(CONCATENATE("'2018-06'!W",TEXT(MATCH($C31,'2018-06'!$C$2:$C$100,0)+1,0)))="",INDIRECT(CONCATENATE("'2018-05'!W",TEXT(MATCH($C31,'2018-05'!$C$2:$C$100,0)+1,0)))="")),"Н/Д",INDIRECT(CONCATENATE("'2018-06'!W",TEXT(MATCH($C31,'2018-06'!$C$2:$C$100,0)+1,0)))-INDIRECT(CONCATENATE("'2018-05'!W",TEXT(MATCH($C31,'2018-05'!$C$2:$C$100,0)+1,0))))</f>
        <v>53506689592.779999</v>
      </c>
    </row>
    <row r="32" spans="1:23" x14ac:dyDescent="0.25">
      <c r="A32" s="2" t="s">
        <v>49</v>
      </c>
      <c r="B32" s="2" t="s">
        <v>54</v>
      </c>
      <c r="C32" s="15">
        <v>47000000</v>
      </c>
      <c r="D32" s="2" t="s">
        <v>209</v>
      </c>
      <c r="E32" s="17">
        <f ca="1">IF(OR(INDIRECT(CONCATENATE("'2018-06'!E",TEXT(MATCH($C32,'2018-06'!$C$2:$C$100,0)+1,0)))="",INDIRECT(CONCATENATE("'2018-05'!E",TEXT(MATCH($C32,'2018-05'!$C$2:$C$100,0)+1,0)))="",AND(INDIRECT(CONCATENATE("'2018-06'!E",TEXT(MATCH($C32,'2018-06'!$C$2:$C$100,0)+1,0)))="",INDIRECT(CONCATENATE("'2018-05'!E",TEXT(MATCH($C32,'2018-05'!$C$2:$C$100,0)+1,0)))="")),"Н/Д",INDIRECT(CONCATENATE("'2018-06'!E",TEXT(MATCH($C32,'2018-06'!$C$2:$C$100,0)+1,0)))-INDIRECT(CONCATENATE("'2018-05'!E",TEXT(MATCH($C32,'2018-05'!$C$2:$C$100,0)+1,0))))</f>
        <v>8313241004.7200012</v>
      </c>
      <c r="F32" s="17">
        <f ca="1">IF(OR(INDIRECT(CONCATENATE("'2018-06'!F",TEXT(MATCH($C32,'2018-06'!$C$2:$C$100,0)+1,0)))="",INDIRECT(CONCATENATE("'2018-05'!F",TEXT(MATCH($C32,'2018-05'!$C$2:$C$100,0)+1,0)))="",AND(INDIRECT(CONCATENATE("'2018-06'!F",TEXT(MATCH($C32,'2018-06'!$C$2:$C$100,0)+1,0)))="",INDIRECT(CONCATENATE("'2018-05'!F",TEXT(MATCH($C32,'2018-05'!$C$2:$C$100,0)+1,0)))="")),"Н/Д",INDIRECT(CONCATENATE("'2018-06'!F",TEXT(MATCH($C32,'2018-06'!$C$2:$C$100,0)+1,0)))-INDIRECT(CONCATENATE("'2018-05'!F",TEXT(MATCH($C32,'2018-05'!$C$2:$C$100,0)+1,0))))</f>
        <v>7952039913.2600021</v>
      </c>
      <c r="G32" s="17">
        <f ca="1">IF(OR(INDIRECT(CONCATENATE("'2018-06'!G",TEXT(MATCH($C32,'2018-06'!$C$2:$C$100,0)+1,0)))="",INDIRECT(CONCATENATE("'2018-05'!G",TEXT(MATCH($C32,'2018-05'!$C$2:$C$100,0)+1,0)))="",AND(INDIRECT(CONCATENATE("'2018-06'!G",TEXT(MATCH($C32,'2018-06'!$C$2:$C$100,0)+1,0)))="",INDIRECT(CONCATENATE("'2018-05'!G",TEXT(MATCH($C32,'2018-05'!$C$2:$C$100,0)+1,0)))="")),"Н/Д",INDIRECT(CONCATENATE("'2018-06'!G",TEXT(MATCH($C32,'2018-06'!$C$2:$C$100,0)+1,0)))-INDIRECT(CONCATENATE("'2018-05'!G",TEXT(MATCH($C32,'2018-05'!$C$2:$C$100,0)+1,0))))</f>
        <v>3181037515.3299999</v>
      </c>
      <c r="H32" s="17">
        <f ca="1">IF(OR(INDIRECT(CONCATENATE("'2018-06'!H",TEXT(MATCH($C32,'2018-06'!$C$2:$C$100,0)+1,0)))="",INDIRECT(CONCATENATE("'2018-05'!H",TEXT(MATCH($C32,'2018-05'!$C$2:$C$100,0)+1,0)))="",AND(INDIRECT(CONCATENATE("'2018-06'!H",TEXT(MATCH($C32,'2018-06'!$C$2:$C$100,0)+1,0)))="",INDIRECT(CONCATENATE("'2018-05'!H",TEXT(MATCH($C32,'2018-05'!$C$2:$C$100,0)+1,0)))="")),"Н/Д",INDIRECT(CONCATENATE("'2018-06'!H",TEXT(MATCH($C32,'2018-06'!$C$2:$C$100,0)+1,0)))-INDIRECT(CONCATENATE("'2018-05'!H",TEXT(MATCH($C32,'2018-05'!$C$2:$C$100,0)+1,0))))</f>
        <v>2919820484.6200008</v>
      </c>
      <c r="I32" s="17">
        <f ca="1">IF(OR(INDIRECT(CONCATENATE("'2018-06'!I",TEXT(MATCH($C32,'2018-06'!$C$2:$C$100,0)+1,0)))="",INDIRECT(CONCATENATE("'2018-05'!I",TEXT(MATCH($C32,'2018-05'!$C$2:$C$100,0)+1,0)))="",AND(INDIRECT(CONCATENATE("'2018-06'!I",TEXT(MATCH($C32,'2018-06'!$C$2:$C$100,0)+1,0)))="",INDIRECT(CONCATENATE("'2018-05'!I",TEXT(MATCH($C32,'2018-05'!$C$2:$C$100,0)+1,0)))="")),"Н/Д",INDIRECT(CONCATENATE("'2018-06'!I",TEXT(MATCH($C32,'2018-06'!$C$2:$C$100,0)+1,0)))-INDIRECT(CONCATENATE("'2018-05'!I",TEXT(MATCH($C32,'2018-05'!$C$2:$C$100,0)+1,0))))</f>
        <v>154911864.20999992</v>
      </c>
      <c r="J32" s="17" t="str">
        <f ca="1">IF(OR(INDIRECT(CONCATENATE("'2018-06'!J",TEXT(MATCH($C32,'2018-06'!$C$2:$C$100,0)+1,0)))="",INDIRECT(CONCATENATE("'2018-05'!J",TEXT(MATCH($C32,'2018-05'!$C$2:$C$100,0)+1,0)))="",AND(INDIRECT(CONCATENATE("'2018-06'!J",TEXT(MATCH($C32,'2018-06'!$C$2:$C$100,0)+1,0)))="",INDIRECT(CONCATENATE("'2018-05'!J",TEXT(MATCH($C32,'2018-05'!$C$2:$C$100,0)+1,0)))="")),"Н/Д",INDIRECT(CONCATENATE("'2018-06'!J",TEXT(MATCH($C32,'2018-06'!$C$2:$C$100,0)+1,0)))-INDIRECT(CONCATENATE("'2018-05'!J",TEXT(MATCH($C32,'2018-05'!$C$2:$C$100,0)+1,0))))</f>
        <v>Н/Д</v>
      </c>
      <c r="K32" s="17">
        <f ca="1">IF(OR(INDIRECT(CONCATENATE("'2018-06'!K",TEXT(MATCH($C32,'2018-06'!$C$2:$C$100,0)+1,0)))="",INDIRECT(CONCATENATE("'2018-05'!K",TEXT(MATCH($C32,'2018-05'!$C$2:$C$100,0)+1,0)))="",AND(INDIRECT(CONCATENATE("'2018-06'!K",TEXT(MATCH($C32,'2018-06'!$C$2:$C$100,0)+1,0)))="",INDIRECT(CONCATENATE("'2018-05'!K",TEXT(MATCH($C32,'2018-05'!$C$2:$C$100,0)+1,0)))="")),"Н/Д",INDIRECT(CONCATENATE("'2018-06'!K",TEXT(MATCH($C32,'2018-06'!$C$2:$C$100,0)+1,0)))-INDIRECT(CONCATENATE("'2018-05'!K",TEXT(MATCH($C32,'2018-05'!$C$2:$C$100,0)+1,0))))</f>
        <v>168078224.29999995</v>
      </c>
      <c r="L32" s="17">
        <f ca="1">IF(OR(INDIRECT(CONCATENATE("'2018-06'!L",TEXT(MATCH($C32,'2018-06'!$C$2:$C$100,0)+1,0)))="",INDIRECT(CONCATENATE("'2018-05'!L",TEXT(MATCH($C32,'2018-05'!$C$2:$C$100,0)+1,0)))="",AND(INDIRECT(CONCATENATE("'2018-06'!L",TEXT(MATCH($C32,'2018-06'!$C$2:$C$100,0)+1,0)))="",INDIRECT(CONCATENATE("'2018-05'!L",TEXT(MATCH($C32,'2018-05'!$C$2:$C$100,0)+1,0)))="")),"Н/Д",INDIRECT(CONCATENATE("'2018-06'!L",TEXT(MATCH($C32,'2018-06'!$C$2:$C$100,0)+1,0)))-INDIRECT(CONCATENATE("'2018-05'!L",TEXT(MATCH($C32,'2018-05'!$C$2:$C$100,0)+1,0))))</f>
        <v>1185110289.3800001</v>
      </c>
      <c r="M32" s="17">
        <f ca="1">IF(OR(INDIRECT(CONCATENATE("'2018-06'!M",TEXT(MATCH($C32,'2018-06'!$C$2:$C$100,0)+1,0)))="",INDIRECT(CONCATENATE("'2018-05'!M",TEXT(MATCH($C32,'2018-05'!$C$2:$C$100,0)+1,0)))="",AND(INDIRECT(CONCATENATE("'2018-06'!M",TEXT(MATCH($C32,'2018-06'!$C$2:$C$100,0)+1,0)))="",INDIRECT(CONCATENATE("'2018-05'!M",TEXT(MATCH($C32,'2018-05'!$C$2:$C$100,0)+1,0)))="")),"Н/Д",INDIRECT(CONCATENATE("'2018-06'!M",TEXT(MATCH($C32,'2018-06'!$C$2:$C$100,0)+1,0)))-INDIRECT(CONCATENATE("'2018-05'!M",TEXT(MATCH($C32,'2018-05'!$C$2:$C$100,0)+1,0))))</f>
        <v>110051897.42000002</v>
      </c>
      <c r="N32" s="17">
        <f ca="1">IF(OR(INDIRECT(CONCATENATE("'2018-06'!N",TEXT(MATCH($C32,'2018-06'!$C$2:$C$100,0)+1,0)))="",INDIRECT(CONCATENATE("'2018-05'!N",TEXT(MATCH($C32,'2018-05'!$C$2:$C$100,0)+1,0)))="",AND(INDIRECT(CONCATENATE("'2018-06'!N",TEXT(MATCH($C32,'2018-06'!$C$2:$C$100,0)+1,0)))="",INDIRECT(CONCATENATE("'2018-05'!N",TEXT(MATCH($C32,'2018-05'!$C$2:$C$100,0)+1,0)))="")),"Н/Д",INDIRECT(CONCATENATE("'2018-06'!N",TEXT(MATCH($C32,'2018-06'!$C$2:$C$100,0)+1,0)))-INDIRECT(CONCATENATE("'2018-05'!NE",TEXT(MATCH($C32,'2018-05'!$C$2:$C$100,0)+1,0))))</f>
        <v>117558582.20999999</v>
      </c>
      <c r="O32" s="17">
        <f ca="1">IF(OR(INDIRECT(CONCATENATE("'2018-06'!O",TEXT(MATCH($C32,'2018-06'!$C$2:$C$100,0)+1,0)))="",INDIRECT(CONCATENATE("'2018-05'!O",TEXT(MATCH($C32,'2018-05'!$C$2:$C$100,0)+1,0)))="",AND(INDIRECT(CONCATENATE("'2018-06'!O",TEXT(MATCH($C32,'2018-06'!$C$2:$C$100,0)+1,0)))="",INDIRECT(CONCATENATE("'2018-05'!O",TEXT(MATCH($C32,'2018-05'!$C$2:$C$100,0)+1,0)))="")),"Н/Д",INDIRECT(CONCATENATE("'2018-06'!O",TEXT(MATCH($C32,'2018-06'!$C$2:$C$100,0)+1,0)))-INDIRECT(CONCATENATE("'2018-05'!O",TEXT(MATCH($C32,'2018-05'!$C$2:$C$100,0)+1,0))))</f>
        <v>2761.3899999999994</v>
      </c>
      <c r="P32" s="17">
        <f ca="1">IF(OR(INDIRECT(CONCATENATE("'2018-06'!P",TEXT(MATCH($C32,'2018-06'!$C$2:$C$100,0)+1,0)))="",INDIRECT(CONCATENATE("'2018-05'!P",TEXT(MATCH($C32,'2018-05'!$C$2:$C$100,0)+1,0)))="",AND(INDIRECT(CONCATENATE("'2018-06'!P",TEXT(MATCH($C32,'2018-06'!$C$2:$C$100,0)+1,0)))="",INDIRECT(CONCATENATE("'2018-05'!P",TEXT(MATCH($C32,'2018-05'!$C$2:$C$100,0)+1,0)))="")),"Н/Д",INDIRECT(CONCATENATE("'2018-06'!P",TEXT(MATCH($C32,'2018-06'!$C$2:$C$100,0)+1,0)))-INDIRECT(CONCATENATE("'2018-05'!P",TEXT(MATCH($C32,'2018-05'!$C$2:$C$100,0)+1,0))))</f>
        <v>105687412.50999999</v>
      </c>
      <c r="Q32" s="17">
        <f ca="1">IF(OR(INDIRECT(CONCATENATE("'2018-06'!Q",TEXT(MATCH($C32,'2018-06'!$C$2:$C$100,0)+1,0)))="",INDIRECT(CONCATENATE("'2018-05'!Q",TEXT(MATCH($C32,'2018-05'!$C$2:$C$100,0)+1,0)))="",AND(INDIRECT(CONCATENATE("'2018-06'!Q",TEXT(MATCH($C32,'2018-06'!$C$2:$C$100,0)+1,0)))="",INDIRECT(CONCATENATE("'2018-05'!Q",TEXT(MATCH($C32,'2018-05'!$C$2:$C$100,0)+1,0)))="")),"Н/Д",INDIRECT(CONCATENATE("'2018-06'!Q",TEXT(MATCH($C32,'2018-06'!$C$2:$C$100,0)+1,0)))-INDIRECT(CONCATENATE("'2018-05'!Q",TEXT(MATCH($C32,'2018-05'!$C$2:$C$100,0)+1,0))))</f>
        <v>11889327.700000003</v>
      </c>
      <c r="R32" s="17">
        <f ca="1">IF(OR(INDIRECT(CONCATENATE("'2018-06'!R",TEXT(MATCH($C32,'2018-06'!$C$2:$C$100,0)+1,0)))="",INDIRECT(CONCATENATE("'2018-05'!R",TEXT(MATCH($C32,'2018-05'!$C$2:$C$100,0)+1,0)))="",AND(INDIRECT(CONCATENATE("'2018-06'!R",TEXT(MATCH($C32,'2018-06'!$C$2:$C$100,0)+1,0)))="",INDIRECT(CONCATENATE("'2018-05'!R",TEXT(MATCH($C32,'2018-05'!$C$2:$C$100,0)+1,0)))="")),"Н/Д",INDIRECT(CONCATENATE("'2018-06'!R",TEXT(MATCH($C32,'2018-06'!$C$2:$C$100,0)+1,0)))-INDIRECT(CONCATENATE("'2018-05'!R",TEXT(MATCH($C32,'2018-05'!$C$2:$C$100,0)+1,0))))</f>
        <v>27010378.970000014</v>
      </c>
      <c r="S32" s="17">
        <f ca="1">IF(OR(INDIRECT(CONCATENATE("'2018-06'!S",TEXT(MATCH($C32,'2018-06'!$C$2:$C$100,0)+1,0)))="",INDIRECT(CONCATENATE("'2018-05'!S",TEXT(MATCH($C32,'2018-05'!$C$2:$C$100,0)+1,0)))="",AND(INDIRECT(CONCATENATE("'2018-06'!S",TEXT(MATCH($C32,'2018-06'!$C$2:$C$100,0)+1,0)))="",INDIRECT(CONCATENATE("'2018-05'!S",TEXT(MATCH($C32,'2018-05'!$C$2:$C$100,0)+1,0)))="")),"Н/Д",INDIRECT(CONCATENATE("'2018-06'!S",TEXT(MATCH($C32,'2018-06'!$C$2:$C$100,0)+1,0)))-INDIRECT(CONCATENATE("'2018-05'!S",TEXT(MATCH($C32,'2018-05'!$C$2:$C$100,0)+1,0))))</f>
        <v>191062</v>
      </c>
      <c r="T32" s="17">
        <f ca="1">IF(OR(INDIRECT(CONCATENATE("'2018-06'!T",TEXT(MATCH($C32,'2018-06'!$C$2:$C$100,0)+1,0)))="",INDIRECT(CONCATENATE("'2018-05'!T",TEXT(MATCH($C32,'2018-05'!$C$2:$C$100,0)+1,0)))="",AND(INDIRECT(CONCATENATE("'2018-06'!T",TEXT(MATCH($C32,'2018-06'!$C$2:$C$100,0)+1,0)))="",INDIRECT(CONCATENATE("'2018-05'!T",TEXT(MATCH($C32,'2018-05'!$C$2:$C$100,0)+1,0)))="")),"Н/Д",INDIRECT(CONCATENATE("'2018-06'!T",TEXT(MATCH($C32,'2018-06'!$C$2:$C$100,0)+1,0)))-INDIRECT(CONCATENATE("'2018-05'!T",TEXT(MATCH($C32,'2018-05'!$C$2:$C$100,0)+1,0))))</f>
        <v>50800174.560000002</v>
      </c>
      <c r="U32" s="17">
        <f ca="1">IF(OR(INDIRECT(CONCATENATE("'2018-06'!U",TEXT(MATCH($C32,'2018-06'!$C$2:$C$100,0)+1,0)))="",INDIRECT(CONCATENATE("'2018-05'!U",TEXT(MATCH($C32,'2018-05'!$C$2:$C$100,0)+1,0)))="",AND(INDIRECT(CONCATENATE("'2018-06'!U",TEXT(MATCH($C32,'2018-06'!$C$2:$C$100,0)+1,0)))="",INDIRECT(CONCATENATE("'2018-05'!U",TEXT(MATCH($C32,'2018-05'!$C$2:$C$100,0)+1,0)))="")),"Н/Д",INDIRECT(CONCATENATE("'2018-06'!U",TEXT(MATCH($C32,'2018-06'!$C$2:$C$100,0)+1,0)))-INDIRECT(CONCATENATE("'2018-05'!U",TEXT(MATCH($C32,'2018-05'!$C$2:$C$100,0)+1,0))))</f>
        <v>600302.46999999881</v>
      </c>
      <c r="V32" s="17">
        <f ca="1">IF(OR(INDIRECT(CONCATENATE("'2018-06'!V",TEXT(MATCH($C32,'2018-06'!$C$2:$C$100,0)+1,0)))="",INDIRECT(CONCATENATE("'2018-05'!V",TEXT(MATCH($C32,'2018-05'!$C$2:$C$100,0)+1,0)))="",AND(INDIRECT(CONCATENATE("'2018-06'!V",TEXT(MATCH($C32,'2018-06'!$C$2:$C$100,0)+1,0)))="",INDIRECT(CONCATENATE("'2018-05'!V",TEXT(MATCH($C32,'2018-05'!$C$2:$C$100,0)+1,0)))="")),"Н/Д",INDIRECT(CONCATENATE("'2018-06'!V",TEXT(MATCH($C32,'2018-06'!$C$2:$C$100,0)+1,0)))-INDIRECT(CONCATENATE("'2018-05'!V",TEXT(MATCH($C32,'2018-05'!$C$2:$C$100,0)+1,0))))</f>
        <v>361201091.46000004</v>
      </c>
      <c r="W32" s="17">
        <f ca="1">IF(OR(INDIRECT(CONCATENATE("'2018-06'!W",TEXT(MATCH($C32,'2018-06'!$C$2:$C$100,0)+1,0)))="",INDIRECT(CONCATENATE("'2018-05'!W",TEXT(MATCH($C32,'2018-05'!$C$2:$C$100,0)+1,0)))="",AND(INDIRECT(CONCATENATE("'2018-06'!W",TEXT(MATCH($C32,'2018-06'!$C$2:$C$100,0)+1,0)))="",INDIRECT(CONCATENATE("'2018-05'!W",TEXT(MATCH($C32,'2018-05'!$C$2:$C$100,0)+1,0)))="")),"Н/Д",INDIRECT(CONCATENATE("'2018-06'!W",TEXT(MATCH($C32,'2018-06'!$C$2:$C$100,0)+1,0)))-INDIRECT(CONCATENATE("'2018-05'!W",TEXT(MATCH($C32,'2018-05'!$C$2:$C$100,0)+1,0))))</f>
        <v>24566707540.580002</v>
      </c>
    </row>
    <row r="33" spans="1:23" x14ac:dyDescent="0.25">
      <c r="A33" s="2" t="s">
        <v>49</v>
      </c>
      <c r="B33" s="2" t="s">
        <v>55</v>
      </c>
      <c r="C33" s="15">
        <v>11800000</v>
      </c>
      <c r="D33" s="2" t="s">
        <v>209</v>
      </c>
      <c r="E33" s="17">
        <f ca="1">IF(OR(INDIRECT(CONCATENATE("'2018-06'!E",TEXT(MATCH($C33,'2018-06'!$C$2:$C$100,0)+1,0)))="",INDIRECT(CONCATENATE("'2018-05'!E",TEXT(MATCH($C33,'2018-05'!$C$2:$C$100,0)+1,0)))="",AND(INDIRECT(CONCATENATE("'2018-06'!E",TEXT(MATCH($C33,'2018-06'!$C$2:$C$100,0)+1,0)))="",INDIRECT(CONCATENATE("'2018-05'!E",TEXT(MATCH($C33,'2018-05'!$C$2:$C$100,0)+1,0)))="")),"Н/Д",INDIRECT(CONCATENATE("'2018-06'!E",TEXT(MATCH($C33,'2018-06'!$C$2:$C$100,0)+1,0)))-INDIRECT(CONCATENATE("'2018-05'!E",TEXT(MATCH($C33,'2018-05'!$C$2:$C$100,0)+1,0))))</f>
        <v>4532358874.1800003</v>
      </c>
      <c r="F33" s="17">
        <f ca="1">IF(OR(INDIRECT(CONCATENATE("'2018-06'!F",TEXT(MATCH($C33,'2018-06'!$C$2:$C$100,0)+1,0)))="",INDIRECT(CONCATENATE("'2018-05'!F",TEXT(MATCH($C33,'2018-05'!$C$2:$C$100,0)+1,0)))="",AND(INDIRECT(CONCATENATE("'2018-06'!F",TEXT(MATCH($C33,'2018-06'!$C$2:$C$100,0)+1,0)))="",INDIRECT(CONCATENATE("'2018-05'!F",TEXT(MATCH($C33,'2018-05'!$C$2:$C$100,0)+1,0)))="")),"Н/Д",INDIRECT(CONCATENATE("'2018-06'!F",TEXT(MATCH($C33,'2018-06'!$C$2:$C$100,0)+1,0)))-INDIRECT(CONCATENATE("'2018-05'!F",TEXT(MATCH($C33,'2018-05'!$C$2:$C$100,0)+1,0))))</f>
        <v>4375224559.0300007</v>
      </c>
      <c r="G33" s="17">
        <f ca="1">IF(OR(INDIRECT(CONCATENATE("'2018-06'!G",TEXT(MATCH($C33,'2018-06'!$C$2:$C$100,0)+1,0)))="",INDIRECT(CONCATENATE("'2018-05'!G",TEXT(MATCH($C33,'2018-05'!$C$2:$C$100,0)+1,0)))="",AND(INDIRECT(CONCATENATE("'2018-06'!G",TEXT(MATCH($C33,'2018-06'!$C$2:$C$100,0)+1,0)))="",INDIRECT(CONCATENATE("'2018-05'!G",TEXT(MATCH($C33,'2018-05'!$C$2:$C$100,0)+1,0)))="")),"Н/Д",INDIRECT(CONCATENATE("'2018-06'!G",TEXT(MATCH($C33,'2018-06'!$C$2:$C$100,0)+1,0)))-INDIRECT(CONCATENATE("'2018-05'!G",TEXT(MATCH($C33,'2018-05'!$C$2:$C$100,0)+1,0))))</f>
        <v>662797980.66999984</v>
      </c>
      <c r="H33" s="17">
        <f ca="1">IF(OR(INDIRECT(CONCATENATE("'2018-06'!H",TEXT(MATCH($C33,'2018-06'!$C$2:$C$100,0)+1,0)))="",INDIRECT(CONCATENATE("'2018-05'!H",TEXT(MATCH($C33,'2018-05'!$C$2:$C$100,0)+1,0)))="",AND(INDIRECT(CONCATENATE("'2018-06'!H",TEXT(MATCH($C33,'2018-06'!$C$2:$C$100,0)+1,0)))="",INDIRECT(CONCATENATE("'2018-05'!H",TEXT(MATCH($C33,'2018-05'!$C$2:$C$100,0)+1,0)))="")),"Н/Д",INDIRECT(CONCATENATE("'2018-06'!H",TEXT(MATCH($C33,'2018-06'!$C$2:$C$100,0)+1,0)))-INDIRECT(CONCATENATE("'2018-05'!H",TEXT(MATCH($C33,'2018-05'!$C$2:$C$100,0)+1,0))))</f>
        <v>241639291.90999997</v>
      </c>
      <c r="I33" s="17">
        <f ca="1">IF(OR(INDIRECT(CONCATENATE("'2018-06'!I",TEXT(MATCH($C33,'2018-06'!$C$2:$C$100,0)+1,0)))="",INDIRECT(CONCATENATE("'2018-05'!I",TEXT(MATCH($C33,'2018-05'!$C$2:$C$100,0)+1,0)))="",AND(INDIRECT(CONCATENATE("'2018-06'!I",TEXT(MATCH($C33,'2018-06'!$C$2:$C$100,0)+1,0)))="",INDIRECT(CONCATENATE("'2018-05'!I",TEXT(MATCH($C33,'2018-05'!$C$2:$C$100,0)+1,0)))="")),"Н/Д",INDIRECT(CONCATENATE("'2018-06'!I",TEXT(MATCH($C33,'2018-06'!$C$2:$C$100,0)+1,0)))-INDIRECT(CONCATENATE("'2018-05'!I",TEXT(MATCH($C33,'2018-05'!$C$2:$C$100,0)+1,0))))</f>
        <v>10189244.670000002</v>
      </c>
      <c r="J33" s="17" t="str">
        <f ca="1">IF(OR(INDIRECT(CONCATENATE("'2018-06'!J",TEXT(MATCH($C33,'2018-06'!$C$2:$C$100,0)+1,0)))="",INDIRECT(CONCATENATE("'2018-05'!J",TEXT(MATCH($C33,'2018-05'!$C$2:$C$100,0)+1,0)))="",AND(INDIRECT(CONCATENATE("'2018-06'!J",TEXT(MATCH($C33,'2018-06'!$C$2:$C$100,0)+1,0)))="",INDIRECT(CONCATENATE("'2018-05'!J",TEXT(MATCH($C33,'2018-05'!$C$2:$C$100,0)+1,0)))="")),"Н/Д",INDIRECT(CONCATENATE("'2018-06'!J",TEXT(MATCH($C33,'2018-06'!$C$2:$C$100,0)+1,0)))-INDIRECT(CONCATENATE("'2018-05'!J",TEXT(MATCH($C33,'2018-05'!$C$2:$C$100,0)+1,0))))</f>
        <v>Н/Д</v>
      </c>
      <c r="K33" s="17">
        <f ca="1">IF(OR(INDIRECT(CONCATENATE("'2018-06'!K",TEXT(MATCH($C33,'2018-06'!$C$2:$C$100,0)+1,0)))="",INDIRECT(CONCATENATE("'2018-05'!K",TEXT(MATCH($C33,'2018-05'!$C$2:$C$100,0)+1,0)))="",AND(INDIRECT(CONCATENATE("'2018-06'!K",TEXT(MATCH($C33,'2018-06'!$C$2:$C$100,0)+1,0)))="",INDIRECT(CONCATENATE("'2018-05'!K",TEXT(MATCH($C33,'2018-05'!$C$2:$C$100,0)+1,0)))="")),"Н/Д",INDIRECT(CONCATENATE("'2018-06'!K",TEXT(MATCH($C33,'2018-06'!$C$2:$C$100,0)+1,0)))-INDIRECT(CONCATENATE("'2018-05'!K",TEXT(MATCH($C33,'2018-05'!$C$2:$C$100,0)+1,0))))</f>
        <v>8005859.0899999961</v>
      </c>
      <c r="L33" s="17">
        <f ca="1">IF(OR(INDIRECT(CONCATENATE("'2018-06'!L",TEXT(MATCH($C33,'2018-06'!$C$2:$C$100,0)+1,0)))="",INDIRECT(CONCATENATE("'2018-05'!L",TEXT(MATCH($C33,'2018-05'!$C$2:$C$100,0)+1,0)))="",AND(INDIRECT(CONCATENATE("'2018-06'!L",TEXT(MATCH($C33,'2018-06'!$C$2:$C$100,0)+1,0)))="",INDIRECT(CONCATENATE("'2018-05'!L",TEXT(MATCH($C33,'2018-05'!$C$2:$C$100,0)+1,0)))="")),"Н/Д",INDIRECT(CONCATENATE("'2018-06'!L",TEXT(MATCH($C33,'2018-06'!$C$2:$C$100,0)+1,0)))-INDIRECT(CONCATENATE("'2018-05'!L",TEXT(MATCH($C33,'2018-05'!$C$2:$C$100,0)+1,0))))</f>
        <v>1047159282.97</v>
      </c>
      <c r="M33" s="17">
        <f ca="1">IF(OR(INDIRECT(CONCATENATE("'2018-06'!M",TEXT(MATCH($C33,'2018-06'!$C$2:$C$100,0)+1,0)))="",INDIRECT(CONCATENATE("'2018-05'!M",TEXT(MATCH($C33,'2018-05'!$C$2:$C$100,0)+1,0)))="",AND(INDIRECT(CONCATENATE("'2018-06'!M",TEXT(MATCH($C33,'2018-06'!$C$2:$C$100,0)+1,0)))="",INDIRECT(CONCATENATE("'2018-05'!M",TEXT(MATCH($C33,'2018-05'!$C$2:$C$100,0)+1,0)))="")),"Н/Д",INDIRECT(CONCATENATE("'2018-06'!M",TEXT(MATCH($C33,'2018-06'!$C$2:$C$100,0)+1,0)))-INDIRECT(CONCATENATE("'2018-05'!M",TEXT(MATCH($C33,'2018-05'!$C$2:$C$100,0)+1,0))))</f>
        <v>19110353.02</v>
      </c>
      <c r="N33" s="17">
        <f ca="1">IF(OR(INDIRECT(CONCATENATE("'2018-06'!N",TEXT(MATCH($C33,'2018-06'!$C$2:$C$100,0)+1,0)))="",INDIRECT(CONCATENATE("'2018-05'!N",TEXT(MATCH($C33,'2018-05'!$C$2:$C$100,0)+1,0)))="",AND(INDIRECT(CONCATENATE("'2018-06'!N",TEXT(MATCH($C33,'2018-06'!$C$2:$C$100,0)+1,0)))="",INDIRECT(CONCATENATE("'2018-05'!N",TEXT(MATCH($C33,'2018-05'!$C$2:$C$100,0)+1,0)))="")),"Н/Д",INDIRECT(CONCATENATE("'2018-06'!N",TEXT(MATCH($C33,'2018-06'!$C$2:$C$100,0)+1,0)))-INDIRECT(CONCATENATE("'2018-05'!NE",TEXT(MATCH($C33,'2018-05'!$C$2:$C$100,0)+1,0))))</f>
        <v>9053828.2200000007</v>
      </c>
      <c r="O33" s="17" t="str">
        <f ca="1">IF(OR(INDIRECT(CONCATENATE("'2018-06'!O",TEXT(MATCH($C33,'2018-06'!$C$2:$C$100,0)+1,0)))="",INDIRECT(CONCATENATE("'2018-05'!O",TEXT(MATCH($C33,'2018-05'!$C$2:$C$100,0)+1,0)))="",AND(INDIRECT(CONCATENATE("'2018-06'!O",TEXT(MATCH($C33,'2018-06'!$C$2:$C$100,0)+1,0)))="",INDIRECT(CONCATENATE("'2018-05'!O",TEXT(MATCH($C33,'2018-05'!$C$2:$C$100,0)+1,0)))="")),"Н/Д",INDIRECT(CONCATENATE("'2018-06'!O",TEXT(MATCH($C33,'2018-06'!$C$2:$C$100,0)+1,0)))-INDIRECT(CONCATENATE("'2018-05'!O",TEXT(MATCH($C33,'2018-05'!$C$2:$C$100,0)+1,0))))</f>
        <v>Н/Д</v>
      </c>
      <c r="P33" s="17">
        <f ca="1">IF(OR(INDIRECT(CONCATENATE("'2018-06'!P",TEXT(MATCH($C33,'2018-06'!$C$2:$C$100,0)+1,0)))="",INDIRECT(CONCATENATE("'2018-05'!P",TEXT(MATCH($C33,'2018-05'!$C$2:$C$100,0)+1,0)))="",AND(INDIRECT(CONCATENATE("'2018-06'!P",TEXT(MATCH($C33,'2018-06'!$C$2:$C$100,0)+1,0)))="",INDIRECT(CONCATENATE("'2018-05'!P",TEXT(MATCH($C33,'2018-05'!$C$2:$C$100,0)+1,0)))="")),"Н/Д",INDIRECT(CONCATENATE("'2018-06'!P",TEXT(MATCH($C33,'2018-06'!$C$2:$C$100,0)+1,0)))-INDIRECT(CONCATENATE("'2018-05'!P",TEXT(MATCH($C33,'2018-05'!$C$2:$C$100,0)+1,0))))</f>
        <v>16152363.720000003</v>
      </c>
      <c r="Q33" s="17">
        <f ca="1">IF(OR(INDIRECT(CONCATENATE("'2018-06'!Q",TEXT(MATCH($C33,'2018-06'!$C$2:$C$100,0)+1,0)))="",INDIRECT(CONCATENATE("'2018-05'!Q",TEXT(MATCH($C33,'2018-05'!$C$2:$C$100,0)+1,0)))="",AND(INDIRECT(CONCATENATE("'2018-06'!Q",TEXT(MATCH($C33,'2018-06'!$C$2:$C$100,0)+1,0)))="",INDIRECT(CONCATENATE("'2018-05'!Q",TEXT(MATCH($C33,'2018-05'!$C$2:$C$100,0)+1,0)))="")),"Н/Д",INDIRECT(CONCATENATE("'2018-06'!Q",TEXT(MATCH($C33,'2018-06'!$C$2:$C$100,0)+1,0)))-INDIRECT(CONCATENATE("'2018-05'!Q",TEXT(MATCH($C33,'2018-05'!$C$2:$C$100,0)+1,0))))</f>
        <v>6108611.75</v>
      </c>
      <c r="R33" s="17">
        <f ca="1">IF(OR(INDIRECT(CONCATENATE("'2018-06'!R",TEXT(MATCH($C33,'2018-06'!$C$2:$C$100,0)+1,0)))="",INDIRECT(CONCATENATE("'2018-05'!R",TEXT(MATCH($C33,'2018-05'!$C$2:$C$100,0)+1,0)))="",AND(INDIRECT(CONCATENATE("'2018-06'!R",TEXT(MATCH($C33,'2018-06'!$C$2:$C$100,0)+1,0)))="",INDIRECT(CONCATENATE("'2018-05'!R",TEXT(MATCH($C33,'2018-05'!$C$2:$C$100,0)+1,0)))="")),"Н/Д",INDIRECT(CONCATENATE("'2018-06'!R",TEXT(MATCH($C33,'2018-06'!$C$2:$C$100,0)+1,0)))-INDIRECT(CONCATENATE("'2018-05'!R",TEXT(MATCH($C33,'2018-05'!$C$2:$C$100,0)+1,0))))</f>
        <v>2342837673.21</v>
      </c>
      <c r="S33" s="17">
        <f ca="1">IF(OR(INDIRECT(CONCATENATE("'2018-06'!S",TEXT(MATCH($C33,'2018-06'!$C$2:$C$100,0)+1,0)))="",INDIRECT(CONCATENATE("'2018-05'!S",TEXT(MATCH($C33,'2018-05'!$C$2:$C$100,0)+1,0)))="",AND(INDIRECT(CONCATENATE("'2018-06'!S",TEXT(MATCH($C33,'2018-06'!$C$2:$C$100,0)+1,0)))="",INDIRECT(CONCATENATE("'2018-05'!S",TEXT(MATCH($C33,'2018-05'!$C$2:$C$100,0)+1,0)))="")),"Н/Д",INDIRECT(CONCATENATE("'2018-06'!S",TEXT(MATCH($C33,'2018-06'!$C$2:$C$100,0)+1,0)))-INDIRECT(CONCATENATE("'2018-05'!S",TEXT(MATCH($C33,'2018-05'!$C$2:$C$100,0)+1,0))))</f>
        <v>3280145.2999999989</v>
      </c>
      <c r="T33" s="17">
        <f ca="1">IF(OR(INDIRECT(CONCATENATE("'2018-06'!T",TEXT(MATCH($C33,'2018-06'!$C$2:$C$100,0)+1,0)))="",INDIRECT(CONCATENATE("'2018-05'!T",TEXT(MATCH($C33,'2018-05'!$C$2:$C$100,0)+1,0)))="",AND(INDIRECT(CONCATENATE("'2018-06'!T",TEXT(MATCH($C33,'2018-06'!$C$2:$C$100,0)+1,0)))="",INDIRECT(CONCATENATE("'2018-05'!T",TEXT(MATCH($C33,'2018-05'!$C$2:$C$100,0)+1,0)))="")),"Н/Д",INDIRECT(CONCATENATE("'2018-06'!T",TEXT(MATCH($C33,'2018-06'!$C$2:$C$100,0)+1,0)))-INDIRECT(CONCATENATE("'2018-05'!T",TEXT(MATCH($C33,'2018-05'!$C$2:$C$100,0)+1,0))))</f>
        <v>13289956.339999998</v>
      </c>
      <c r="U33" s="17">
        <f ca="1">IF(OR(INDIRECT(CONCATENATE("'2018-06'!U",TEXT(MATCH($C33,'2018-06'!$C$2:$C$100,0)+1,0)))="",INDIRECT(CONCATENATE("'2018-05'!U",TEXT(MATCH($C33,'2018-05'!$C$2:$C$100,0)+1,0)))="",AND(INDIRECT(CONCATENATE("'2018-06'!U",TEXT(MATCH($C33,'2018-06'!$C$2:$C$100,0)+1,0)))="",INDIRECT(CONCATENATE("'2018-05'!U",TEXT(MATCH($C33,'2018-05'!$C$2:$C$100,0)+1,0)))="")),"Н/Д",INDIRECT(CONCATENATE("'2018-06'!U",TEXT(MATCH($C33,'2018-06'!$C$2:$C$100,0)+1,0)))-INDIRECT(CONCATENATE("'2018-05'!U",TEXT(MATCH($C33,'2018-05'!$C$2:$C$100,0)+1,0))))</f>
        <v>1174412.7300000004</v>
      </c>
      <c r="V33" s="17">
        <f ca="1">IF(OR(INDIRECT(CONCATENATE("'2018-06'!V",TEXT(MATCH($C33,'2018-06'!$C$2:$C$100,0)+1,0)))="",INDIRECT(CONCATENATE("'2018-05'!V",TEXT(MATCH($C33,'2018-05'!$C$2:$C$100,0)+1,0)))="",AND(INDIRECT(CONCATENATE("'2018-06'!V",TEXT(MATCH($C33,'2018-06'!$C$2:$C$100,0)+1,0)))="",INDIRECT(CONCATENATE("'2018-05'!V",TEXT(MATCH($C33,'2018-05'!$C$2:$C$100,0)+1,0)))="")),"Н/Д",INDIRECT(CONCATENATE("'2018-06'!V",TEXT(MATCH($C33,'2018-06'!$C$2:$C$100,0)+1,0)))-INDIRECT(CONCATENATE("'2018-05'!V",TEXT(MATCH($C33,'2018-05'!$C$2:$C$100,0)+1,0))))</f>
        <v>157134315.14999998</v>
      </c>
      <c r="W33" s="17">
        <f ca="1">IF(OR(INDIRECT(CONCATENATE("'2018-06'!W",TEXT(MATCH($C33,'2018-06'!$C$2:$C$100,0)+1,0)))="",INDIRECT(CONCATENATE("'2018-05'!W",TEXT(MATCH($C33,'2018-05'!$C$2:$C$100,0)+1,0)))="",AND(INDIRECT(CONCATENATE("'2018-06'!W",TEXT(MATCH($C33,'2018-06'!$C$2:$C$100,0)+1,0)))="",INDIRECT(CONCATENATE("'2018-05'!W",TEXT(MATCH($C33,'2018-05'!$C$2:$C$100,0)+1,0)))="")),"Н/Д",INDIRECT(CONCATENATE("'2018-06'!W",TEXT(MATCH($C33,'2018-06'!$C$2:$C$100,0)+1,0)))-INDIRECT(CONCATENATE("'2018-05'!W",TEXT(MATCH($C33,'2018-05'!$C$2:$C$100,0)+1,0))))</f>
        <v>13437893032.190001</v>
      </c>
    </row>
    <row r="34" spans="1:23" x14ac:dyDescent="0.25">
      <c r="A34" s="2" t="s">
        <v>49</v>
      </c>
      <c r="B34" s="2" t="s">
        <v>56</v>
      </c>
      <c r="C34" s="15">
        <v>49000000</v>
      </c>
      <c r="D34" s="2" t="s">
        <v>209</v>
      </c>
      <c r="E34" s="17">
        <f ca="1">IF(OR(INDIRECT(CONCATENATE("'2018-06'!E",TEXT(MATCH($C34,'2018-06'!$C$2:$C$100,0)+1,0)))="",INDIRECT(CONCATENATE("'2018-05'!E",TEXT(MATCH($C34,'2018-05'!$C$2:$C$100,0)+1,0)))="",AND(INDIRECT(CONCATENATE("'2018-06'!E",TEXT(MATCH($C34,'2018-06'!$C$2:$C$100,0)+1,0)))="",INDIRECT(CONCATENATE("'2018-05'!E",TEXT(MATCH($C34,'2018-05'!$C$2:$C$100,0)+1,0)))="")),"Н/Д",INDIRECT(CONCATENATE("'2018-06'!E",TEXT(MATCH($C34,'2018-06'!$C$2:$C$100,0)+1,0)))-INDIRECT(CONCATENATE("'2018-05'!E",TEXT(MATCH($C34,'2018-05'!$C$2:$C$100,0)+1,0))))</f>
        <v>3349544489.25</v>
      </c>
      <c r="F34" s="17">
        <f ca="1">IF(OR(INDIRECT(CONCATENATE("'2018-06'!F",TEXT(MATCH($C34,'2018-06'!$C$2:$C$100,0)+1,0)))="",INDIRECT(CONCATENATE("'2018-05'!F",TEXT(MATCH($C34,'2018-05'!$C$2:$C$100,0)+1,0)))="",AND(INDIRECT(CONCATENATE("'2018-06'!F",TEXT(MATCH($C34,'2018-06'!$C$2:$C$100,0)+1,0)))="",INDIRECT(CONCATENATE("'2018-05'!F",TEXT(MATCH($C34,'2018-05'!$C$2:$C$100,0)+1,0)))="")),"Н/Д",INDIRECT(CONCATENATE("'2018-06'!F",TEXT(MATCH($C34,'2018-06'!$C$2:$C$100,0)+1,0)))-INDIRECT(CONCATENATE("'2018-05'!F",TEXT(MATCH($C34,'2018-05'!$C$2:$C$100,0)+1,0))))</f>
        <v>2737671429</v>
      </c>
      <c r="G34" s="17">
        <f ca="1">IF(OR(INDIRECT(CONCATENATE("'2018-06'!G",TEXT(MATCH($C34,'2018-06'!$C$2:$C$100,0)+1,0)))="",INDIRECT(CONCATENATE("'2018-05'!G",TEXT(MATCH($C34,'2018-05'!$C$2:$C$100,0)+1,0)))="",AND(INDIRECT(CONCATENATE("'2018-06'!G",TEXT(MATCH($C34,'2018-06'!$C$2:$C$100,0)+1,0)))="",INDIRECT(CONCATENATE("'2018-05'!G",TEXT(MATCH($C34,'2018-05'!$C$2:$C$100,0)+1,0)))="")),"Н/Д",INDIRECT(CONCATENATE("'2018-06'!G",TEXT(MATCH($C34,'2018-06'!$C$2:$C$100,0)+1,0)))-INDIRECT(CONCATENATE("'2018-05'!G",TEXT(MATCH($C34,'2018-05'!$C$2:$C$100,0)+1,0))))</f>
        <v>869337892.68000007</v>
      </c>
      <c r="H34" s="17">
        <f ca="1">IF(OR(INDIRECT(CONCATENATE("'2018-06'!H",TEXT(MATCH($C34,'2018-06'!$C$2:$C$100,0)+1,0)))="",INDIRECT(CONCATENATE("'2018-05'!H",TEXT(MATCH($C34,'2018-05'!$C$2:$C$100,0)+1,0)))="",AND(INDIRECT(CONCATENATE("'2018-06'!H",TEXT(MATCH($C34,'2018-06'!$C$2:$C$100,0)+1,0)))="",INDIRECT(CONCATENATE("'2018-05'!H",TEXT(MATCH($C34,'2018-05'!$C$2:$C$100,0)+1,0)))="")),"Н/Д",INDIRECT(CONCATENATE("'2018-06'!H",TEXT(MATCH($C34,'2018-06'!$C$2:$C$100,0)+1,0)))-INDIRECT(CONCATENATE("'2018-05'!H",TEXT(MATCH($C34,'2018-05'!$C$2:$C$100,0)+1,0))))</f>
        <v>706061026.98999977</v>
      </c>
      <c r="I34" s="17">
        <f ca="1">IF(OR(INDIRECT(CONCATENATE("'2018-06'!I",TEXT(MATCH($C34,'2018-06'!$C$2:$C$100,0)+1,0)))="",INDIRECT(CONCATENATE("'2018-05'!I",TEXT(MATCH($C34,'2018-05'!$C$2:$C$100,0)+1,0)))="",AND(INDIRECT(CONCATENATE("'2018-06'!I",TEXT(MATCH($C34,'2018-06'!$C$2:$C$100,0)+1,0)))="",INDIRECT(CONCATENATE("'2018-05'!I",TEXT(MATCH($C34,'2018-05'!$C$2:$C$100,0)+1,0)))="")),"Н/Д",INDIRECT(CONCATENATE("'2018-06'!I",TEXT(MATCH($C34,'2018-06'!$C$2:$C$100,0)+1,0)))-INDIRECT(CONCATENATE("'2018-05'!I",TEXT(MATCH($C34,'2018-05'!$C$2:$C$100,0)+1,0))))</f>
        <v>261716593.63999999</v>
      </c>
      <c r="J34" s="17" t="str">
        <f ca="1">IF(OR(INDIRECT(CONCATENATE("'2018-06'!J",TEXT(MATCH($C34,'2018-06'!$C$2:$C$100,0)+1,0)))="",INDIRECT(CONCATENATE("'2018-05'!J",TEXT(MATCH($C34,'2018-05'!$C$2:$C$100,0)+1,0)))="",AND(INDIRECT(CONCATENATE("'2018-06'!J",TEXT(MATCH($C34,'2018-06'!$C$2:$C$100,0)+1,0)))="",INDIRECT(CONCATENATE("'2018-05'!J",TEXT(MATCH($C34,'2018-05'!$C$2:$C$100,0)+1,0)))="")),"Н/Д",INDIRECT(CONCATENATE("'2018-06'!J",TEXT(MATCH($C34,'2018-06'!$C$2:$C$100,0)+1,0)))-INDIRECT(CONCATENATE("'2018-05'!J",TEXT(MATCH($C34,'2018-05'!$C$2:$C$100,0)+1,0))))</f>
        <v>Н/Д</v>
      </c>
      <c r="K34" s="17">
        <f ca="1">IF(OR(INDIRECT(CONCATENATE("'2018-06'!K",TEXT(MATCH($C34,'2018-06'!$C$2:$C$100,0)+1,0)))="",INDIRECT(CONCATENATE("'2018-05'!K",TEXT(MATCH($C34,'2018-05'!$C$2:$C$100,0)+1,0)))="",AND(INDIRECT(CONCATENATE("'2018-06'!K",TEXT(MATCH($C34,'2018-06'!$C$2:$C$100,0)+1,0)))="",INDIRECT(CONCATENATE("'2018-05'!K",TEXT(MATCH($C34,'2018-05'!$C$2:$C$100,0)+1,0)))="")),"Н/Д",INDIRECT(CONCATENATE("'2018-06'!K",TEXT(MATCH($C34,'2018-06'!$C$2:$C$100,0)+1,0)))-INDIRECT(CONCATENATE("'2018-05'!K",TEXT(MATCH($C34,'2018-05'!$C$2:$C$100,0)+1,0))))</f>
        <v>92538054.019999981</v>
      </c>
      <c r="L34" s="17">
        <f ca="1">IF(OR(INDIRECT(CONCATENATE("'2018-06'!L",TEXT(MATCH($C34,'2018-06'!$C$2:$C$100,0)+1,0)))="",INDIRECT(CONCATENATE("'2018-05'!L",TEXT(MATCH($C34,'2018-05'!$C$2:$C$100,0)+1,0)))="",AND(INDIRECT(CONCATENATE("'2018-06'!L",TEXT(MATCH($C34,'2018-06'!$C$2:$C$100,0)+1,0)))="",INDIRECT(CONCATENATE("'2018-05'!L",TEXT(MATCH($C34,'2018-05'!$C$2:$C$100,0)+1,0)))="")),"Н/Д",INDIRECT(CONCATENATE("'2018-06'!L",TEXT(MATCH($C34,'2018-06'!$C$2:$C$100,0)+1,0)))-INDIRECT(CONCATENATE("'2018-05'!L",TEXT(MATCH($C34,'2018-05'!$C$2:$C$100,0)+1,0))))</f>
        <v>628296877.37000012</v>
      </c>
      <c r="M34" s="17">
        <f ca="1">IF(OR(INDIRECT(CONCATENATE("'2018-06'!M",TEXT(MATCH($C34,'2018-06'!$C$2:$C$100,0)+1,0)))="",INDIRECT(CONCATENATE("'2018-05'!M",TEXT(MATCH($C34,'2018-05'!$C$2:$C$100,0)+1,0)))="",AND(INDIRECT(CONCATENATE("'2018-06'!M",TEXT(MATCH($C34,'2018-06'!$C$2:$C$100,0)+1,0)))="",INDIRECT(CONCATENATE("'2018-05'!M",TEXT(MATCH($C34,'2018-05'!$C$2:$C$100,0)+1,0)))="")),"Н/Д",INDIRECT(CONCATENATE("'2018-06'!M",TEXT(MATCH($C34,'2018-06'!$C$2:$C$100,0)+1,0)))-INDIRECT(CONCATENATE("'2018-05'!M",TEXT(MATCH($C34,'2018-05'!$C$2:$C$100,0)+1,0))))</f>
        <v>1807103.4699999988</v>
      </c>
      <c r="N34" s="17">
        <f ca="1">IF(OR(INDIRECT(CONCATENATE("'2018-06'!N",TEXT(MATCH($C34,'2018-06'!$C$2:$C$100,0)+1,0)))="",INDIRECT(CONCATENATE("'2018-05'!N",TEXT(MATCH($C34,'2018-05'!$C$2:$C$100,0)+1,0)))="",AND(INDIRECT(CONCATENATE("'2018-06'!N",TEXT(MATCH($C34,'2018-06'!$C$2:$C$100,0)+1,0)))="",INDIRECT(CONCATENATE("'2018-05'!N",TEXT(MATCH($C34,'2018-05'!$C$2:$C$100,0)+1,0)))="")),"Н/Д",INDIRECT(CONCATENATE("'2018-06'!N",TEXT(MATCH($C34,'2018-06'!$C$2:$C$100,0)+1,0)))-INDIRECT(CONCATENATE("'2018-05'!NE",TEXT(MATCH($C34,'2018-05'!$C$2:$C$100,0)+1,0))))</f>
        <v>84362760.689999998</v>
      </c>
      <c r="O34" s="17">
        <f ca="1">IF(OR(INDIRECT(CONCATENATE("'2018-06'!O",TEXT(MATCH($C34,'2018-06'!$C$2:$C$100,0)+1,0)))="",INDIRECT(CONCATENATE("'2018-05'!O",TEXT(MATCH($C34,'2018-05'!$C$2:$C$100,0)+1,0)))="",AND(INDIRECT(CONCATENATE("'2018-06'!O",TEXT(MATCH($C34,'2018-06'!$C$2:$C$100,0)+1,0)))="",INDIRECT(CONCATENATE("'2018-05'!O",TEXT(MATCH($C34,'2018-05'!$C$2:$C$100,0)+1,0)))="")),"Н/Д",INDIRECT(CONCATENATE("'2018-06'!O",TEXT(MATCH($C34,'2018-06'!$C$2:$C$100,0)+1,0)))-INDIRECT(CONCATENATE("'2018-05'!O",TEXT(MATCH($C34,'2018-05'!$C$2:$C$100,0)+1,0))))</f>
        <v>-10358.15</v>
      </c>
      <c r="P34" s="17">
        <f ca="1">IF(OR(INDIRECT(CONCATENATE("'2018-06'!P",TEXT(MATCH($C34,'2018-06'!$C$2:$C$100,0)+1,0)))="",INDIRECT(CONCATENATE("'2018-05'!P",TEXT(MATCH($C34,'2018-05'!$C$2:$C$100,0)+1,0)))="",AND(INDIRECT(CONCATENATE("'2018-06'!P",TEXT(MATCH($C34,'2018-06'!$C$2:$C$100,0)+1,0)))="",INDIRECT(CONCATENATE("'2018-05'!P",TEXT(MATCH($C34,'2018-05'!$C$2:$C$100,0)+1,0)))="")),"Н/Д",INDIRECT(CONCATENATE("'2018-06'!P",TEXT(MATCH($C34,'2018-06'!$C$2:$C$100,0)+1,0)))-INDIRECT(CONCATENATE("'2018-05'!P",TEXT(MATCH($C34,'2018-05'!$C$2:$C$100,0)+1,0))))</f>
        <v>29042075.479999989</v>
      </c>
      <c r="Q34" s="17">
        <f ca="1">IF(OR(INDIRECT(CONCATENATE("'2018-06'!Q",TEXT(MATCH($C34,'2018-06'!$C$2:$C$100,0)+1,0)))="",INDIRECT(CONCATENATE("'2018-05'!Q",TEXT(MATCH($C34,'2018-05'!$C$2:$C$100,0)+1,0)))="",AND(INDIRECT(CONCATENATE("'2018-06'!Q",TEXT(MATCH($C34,'2018-06'!$C$2:$C$100,0)+1,0)))="",INDIRECT(CONCATENATE("'2018-05'!Q",TEXT(MATCH($C34,'2018-05'!$C$2:$C$100,0)+1,0)))="")),"Н/Д",INDIRECT(CONCATENATE("'2018-06'!Q",TEXT(MATCH($C34,'2018-06'!$C$2:$C$100,0)+1,0)))-INDIRECT(CONCATENATE("'2018-05'!Q",TEXT(MATCH($C34,'2018-05'!$C$2:$C$100,0)+1,0))))</f>
        <v>22979450.570000008</v>
      </c>
      <c r="R34" s="17">
        <f ca="1">IF(OR(INDIRECT(CONCATENATE("'2018-06'!R",TEXT(MATCH($C34,'2018-06'!$C$2:$C$100,0)+1,0)))="",INDIRECT(CONCATENATE("'2018-05'!R",TEXT(MATCH($C34,'2018-05'!$C$2:$C$100,0)+1,0)))="",AND(INDIRECT(CONCATENATE("'2018-06'!R",TEXT(MATCH($C34,'2018-06'!$C$2:$C$100,0)+1,0)))="",INDIRECT(CONCATENATE("'2018-05'!R",TEXT(MATCH($C34,'2018-05'!$C$2:$C$100,0)+1,0)))="")),"Н/Д",INDIRECT(CONCATENATE("'2018-06'!R",TEXT(MATCH($C34,'2018-06'!$C$2:$C$100,0)+1,0)))-INDIRECT(CONCATENATE("'2018-05'!R",TEXT(MATCH($C34,'2018-05'!$C$2:$C$100,0)+1,0))))</f>
        <v>49313030.950000003</v>
      </c>
      <c r="S34" s="17">
        <f ca="1">IF(OR(INDIRECT(CONCATENATE("'2018-06'!S",TEXT(MATCH($C34,'2018-06'!$C$2:$C$100,0)+1,0)))="",INDIRECT(CONCATENATE("'2018-05'!S",TEXT(MATCH($C34,'2018-05'!$C$2:$C$100,0)+1,0)))="",AND(INDIRECT(CONCATENATE("'2018-06'!S",TEXT(MATCH($C34,'2018-06'!$C$2:$C$100,0)+1,0)))="",INDIRECT(CONCATENATE("'2018-05'!S",TEXT(MATCH($C34,'2018-05'!$C$2:$C$100,0)+1,0)))="")),"Н/Д",INDIRECT(CONCATENATE("'2018-06'!S",TEXT(MATCH($C34,'2018-06'!$C$2:$C$100,0)+1,0)))-INDIRECT(CONCATENATE("'2018-05'!S",TEXT(MATCH($C34,'2018-05'!$C$2:$C$100,0)+1,0))))</f>
        <v>88775.5</v>
      </c>
      <c r="T34" s="17">
        <f ca="1">IF(OR(INDIRECT(CONCATENATE("'2018-06'!T",TEXT(MATCH($C34,'2018-06'!$C$2:$C$100,0)+1,0)))="",INDIRECT(CONCATENATE("'2018-05'!T",TEXT(MATCH($C34,'2018-05'!$C$2:$C$100,0)+1,0)))="",AND(INDIRECT(CONCATENATE("'2018-06'!T",TEXT(MATCH($C34,'2018-06'!$C$2:$C$100,0)+1,0)))="",INDIRECT(CONCATENATE("'2018-05'!T",TEXT(MATCH($C34,'2018-05'!$C$2:$C$100,0)+1,0)))="")),"Н/Д",INDIRECT(CONCATENATE("'2018-06'!T",TEXT(MATCH($C34,'2018-06'!$C$2:$C$100,0)+1,0)))-INDIRECT(CONCATENATE("'2018-05'!T",TEXT(MATCH($C34,'2018-05'!$C$2:$C$100,0)+1,0))))</f>
        <v>37923118.650000006</v>
      </c>
      <c r="U34" s="17">
        <f ca="1">IF(OR(INDIRECT(CONCATENATE("'2018-06'!U",TEXT(MATCH($C34,'2018-06'!$C$2:$C$100,0)+1,0)))="",INDIRECT(CONCATENATE("'2018-05'!U",TEXT(MATCH($C34,'2018-05'!$C$2:$C$100,0)+1,0)))="",AND(INDIRECT(CONCATENATE("'2018-06'!U",TEXT(MATCH($C34,'2018-06'!$C$2:$C$100,0)+1,0)))="",INDIRECT(CONCATENATE("'2018-05'!U",TEXT(MATCH($C34,'2018-05'!$C$2:$C$100,0)+1,0)))="")),"Н/Д",INDIRECT(CONCATENATE("'2018-06'!U",TEXT(MATCH($C34,'2018-06'!$C$2:$C$100,0)+1,0)))-INDIRECT(CONCATENATE("'2018-05'!U",TEXT(MATCH($C34,'2018-05'!$C$2:$C$100,0)+1,0))))</f>
        <v>1729973.0399999991</v>
      </c>
      <c r="V34" s="17">
        <f ca="1">IF(OR(INDIRECT(CONCATENATE("'2018-06'!V",TEXT(MATCH($C34,'2018-06'!$C$2:$C$100,0)+1,0)))="",INDIRECT(CONCATENATE("'2018-05'!V",TEXT(MATCH($C34,'2018-05'!$C$2:$C$100,0)+1,0)))="",AND(INDIRECT(CONCATENATE("'2018-06'!V",TEXT(MATCH($C34,'2018-06'!$C$2:$C$100,0)+1,0)))="",INDIRECT(CONCATENATE("'2018-05'!V",TEXT(MATCH($C34,'2018-05'!$C$2:$C$100,0)+1,0)))="")),"Н/Д",INDIRECT(CONCATENATE("'2018-06'!V",TEXT(MATCH($C34,'2018-06'!$C$2:$C$100,0)+1,0)))-INDIRECT(CONCATENATE("'2018-05'!V",TEXT(MATCH($C34,'2018-05'!$C$2:$C$100,0)+1,0))))</f>
        <v>611873060.25</v>
      </c>
      <c r="W34" s="17">
        <f ca="1">IF(OR(INDIRECT(CONCATENATE("'2018-06'!W",TEXT(MATCH($C34,'2018-06'!$C$2:$C$100,0)+1,0)))="",INDIRECT(CONCATENATE("'2018-05'!W",TEXT(MATCH($C34,'2018-05'!$C$2:$C$100,0)+1,0)))="",AND(INDIRECT(CONCATENATE("'2018-06'!W",TEXT(MATCH($C34,'2018-06'!$C$2:$C$100,0)+1,0)))="",INDIRECT(CONCATENATE("'2018-05'!W",TEXT(MATCH($C34,'2018-05'!$C$2:$C$100,0)+1,0)))="")),"Н/Д",INDIRECT(CONCATENATE("'2018-06'!W",TEXT(MATCH($C34,'2018-06'!$C$2:$C$100,0)+1,0)))-INDIRECT(CONCATENATE("'2018-05'!W",TEXT(MATCH($C34,'2018-05'!$C$2:$C$100,0)+1,0))))</f>
        <v>9421144100.1300011</v>
      </c>
    </row>
    <row r="35" spans="1:23" x14ac:dyDescent="0.25">
      <c r="A35" s="2" t="s">
        <v>49</v>
      </c>
      <c r="B35" s="2" t="s">
        <v>57</v>
      </c>
      <c r="C35" s="15">
        <v>58000000</v>
      </c>
      <c r="D35" s="2" t="s">
        <v>209</v>
      </c>
      <c r="E35" s="17">
        <f ca="1">IF(OR(INDIRECT(CONCATENATE("'2018-06'!E",TEXT(MATCH($C35,'2018-06'!$C$2:$C$100,0)+1,0)))="",INDIRECT(CONCATENATE("'2018-05'!E",TEXT(MATCH($C35,'2018-05'!$C$2:$C$100,0)+1,0)))="",AND(INDIRECT(CONCATENATE("'2018-06'!E",TEXT(MATCH($C35,'2018-06'!$C$2:$C$100,0)+1,0)))="",INDIRECT(CONCATENATE("'2018-05'!E",TEXT(MATCH($C35,'2018-05'!$C$2:$C$100,0)+1,0)))="")),"Н/Д",INDIRECT(CONCATENATE("'2018-06'!E",TEXT(MATCH($C35,'2018-06'!$C$2:$C$100,0)+1,0)))-INDIRECT(CONCATENATE("'2018-05'!E",TEXT(MATCH($C35,'2018-05'!$C$2:$C$100,0)+1,0))))</f>
        <v>3050273265.0299988</v>
      </c>
      <c r="F35" s="17">
        <f ca="1">IF(OR(INDIRECT(CONCATENATE("'2018-06'!F",TEXT(MATCH($C35,'2018-06'!$C$2:$C$100,0)+1,0)))="",INDIRECT(CONCATENATE("'2018-05'!F",TEXT(MATCH($C35,'2018-05'!$C$2:$C$100,0)+1,0)))="",AND(INDIRECT(CONCATENATE("'2018-06'!F",TEXT(MATCH($C35,'2018-06'!$C$2:$C$100,0)+1,0)))="",INDIRECT(CONCATENATE("'2018-05'!F",TEXT(MATCH($C35,'2018-05'!$C$2:$C$100,0)+1,0)))="")),"Н/Д",INDIRECT(CONCATENATE("'2018-06'!F",TEXT(MATCH($C35,'2018-06'!$C$2:$C$100,0)+1,0)))-INDIRECT(CONCATENATE("'2018-05'!F",TEXT(MATCH($C35,'2018-05'!$C$2:$C$100,0)+1,0))))</f>
        <v>2008555260.0799999</v>
      </c>
      <c r="G35" s="17">
        <f ca="1">IF(OR(INDIRECT(CONCATENATE("'2018-06'!G",TEXT(MATCH($C35,'2018-06'!$C$2:$C$100,0)+1,0)))="",INDIRECT(CONCATENATE("'2018-05'!G",TEXT(MATCH($C35,'2018-05'!$C$2:$C$100,0)+1,0)))="",AND(INDIRECT(CONCATENATE("'2018-06'!G",TEXT(MATCH($C35,'2018-06'!$C$2:$C$100,0)+1,0)))="",INDIRECT(CONCATENATE("'2018-05'!G",TEXT(MATCH($C35,'2018-05'!$C$2:$C$100,0)+1,0)))="")),"Н/Д",INDIRECT(CONCATENATE("'2018-06'!G",TEXT(MATCH($C35,'2018-06'!$C$2:$C$100,0)+1,0)))-INDIRECT(CONCATENATE("'2018-05'!G",TEXT(MATCH($C35,'2018-05'!$C$2:$C$100,0)+1,0))))</f>
        <v>566591347.0200001</v>
      </c>
      <c r="H35" s="17">
        <f ca="1">IF(OR(INDIRECT(CONCATENATE("'2018-06'!H",TEXT(MATCH($C35,'2018-06'!$C$2:$C$100,0)+1,0)))="",INDIRECT(CONCATENATE("'2018-05'!H",TEXT(MATCH($C35,'2018-05'!$C$2:$C$100,0)+1,0)))="",AND(INDIRECT(CONCATENATE("'2018-06'!H",TEXT(MATCH($C35,'2018-06'!$C$2:$C$100,0)+1,0)))="",INDIRECT(CONCATENATE("'2018-05'!H",TEXT(MATCH($C35,'2018-05'!$C$2:$C$100,0)+1,0)))="")),"Н/Д",INDIRECT(CONCATENATE("'2018-06'!H",TEXT(MATCH($C35,'2018-06'!$C$2:$C$100,0)+1,0)))-INDIRECT(CONCATENATE("'2018-05'!H",TEXT(MATCH($C35,'2018-05'!$C$2:$C$100,0)+1,0))))</f>
        <v>699226058.57000017</v>
      </c>
      <c r="I35" s="17">
        <f ca="1">IF(OR(INDIRECT(CONCATENATE("'2018-06'!I",TEXT(MATCH($C35,'2018-06'!$C$2:$C$100,0)+1,0)))="",INDIRECT(CONCATENATE("'2018-05'!I",TEXT(MATCH($C35,'2018-05'!$C$2:$C$100,0)+1,0)))="",AND(INDIRECT(CONCATENATE("'2018-06'!I",TEXT(MATCH($C35,'2018-06'!$C$2:$C$100,0)+1,0)))="",INDIRECT(CONCATENATE("'2018-05'!I",TEXT(MATCH($C35,'2018-05'!$C$2:$C$100,0)+1,0)))="")),"Н/Д",INDIRECT(CONCATENATE("'2018-06'!I",TEXT(MATCH($C35,'2018-06'!$C$2:$C$100,0)+1,0)))-INDIRECT(CONCATENATE("'2018-05'!I",TEXT(MATCH($C35,'2018-05'!$C$2:$C$100,0)+1,0))))</f>
        <v>295621344.53999996</v>
      </c>
      <c r="J35" s="17" t="str">
        <f ca="1">IF(OR(INDIRECT(CONCATENATE("'2018-06'!J",TEXT(MATCH($C35,'2018-06'!$C$2:$C$100,0)+1,0)))="",INDIRECT(CONCATENATE("'2018-05'!J",TEXT(MATCH($C35,'2018-05'!$C$2:$C$100,0)+1,0)))="",AND(INDIRECT(CONCATENATE("'2018-06'!J",TEXT(MATCH($C35,'2018-06'!$C$2:$C$100,0)+1,0)))="",INDIRECT(CONCATENATE("'2018-05'!J",TEXT(MATCH($C35,'2018-05'!$C$2:$C$100,0)+1,0)))="")),"Н/Д",INDIRECT(CONCATENATE("'2018-06'!J",TEXT(MATCH($C35,'2018-06'!$C$2:$C$100,0)+1,0)))-INDIRECT(CONCATENATE("'2018-05'!J",TEXT(MATCH($C35,'2018-05'!$C$2:$C$100,0)+1,0))))</f>
        <v>Н/Д</v>
      </c>
      <c r="K35" s="17">
        <f ca="1">IF(OR(INDIRECT(CONCATENATE("'2018-06'!K",TEXT(MATCH($C35,'2018-06'!$C$2:$C$100,0)+1,0)))="",INDIRECT(CONCATENATE("'2018-05'!K",TEXT(MATCH($C35,'2018-05'!$C$2:$C$100,0)+1,0)))="",AND(INDIRECT(CONCATENATE("'2018-06'!K",TEXT(MATCH($C35,'2018-06'!$C$2:$C$100,0)+1,0)))="",INDIRECT(CONCATENATE("'2018-05'!K",TEXT(MATCH($C35,'2018-05'!$C$2:$C$100,0)+1,0)))="")),"Н/Д",INDIRECT(CONCATENATE("'2018-06'!K",TEXT(MATCH($C35,'2018-06'!$C$2:$C$100,0)+1,0)))-INDIRECT(CONCATENATE("'2018-05'!K",TEXT(MATCH($C35,'2018-05'!$C$2:$C$100,0)+1,0))))</f>
        <v>99701910.940000057</v>
      </c>
      <c r="L35" s="17">
        <f ca="1">IF(OR(INDIRECT(CONCATENATE("'2018-06'!L",TEXT(MATCH($C35,'2018-06'!$C$2:$C$100,0)+1,0)))="",INDIRECT(CONCATENATE("'2018-05'!L",TEXT(MATCH($C35,'2018-05'!$C$2:$C$100,0)+1,0)))="",AND(INDIRECT(CONCATENATE("'2018-06'!L",TEXT(MATCH($C35,'2018-06'!$C$2:$C$100,0)+1,0)))="",INDIRECT(CONCATENATE("'2018-05'!L",TEXT(MATCH($C35,'2018-05'!$C$2:$C$100,0)+1,0)))="")),"Н/Д",INDIRECT(CONCATENATE("'2018-06'!L",TEXT(MATCH($C35,'2018-06'!$C$2:$C$100,0)+1,0)))-INDIRECT(CONCATENATE("'2018-05'!L",TEXT(MATCH($C35,'2018-05'!$C$2:$C$100,0)+1,0))))</f>
        <v>229327280.09000003</v>
      </c>
      <c r="M35" s="17">
        <f ca="1">IF(OR(INDIRECT(CONCATENATE("'2018-06'!M",TEXT(MATCH($C35,'2018-06'!$C$2:$C$100,0)+1,0)))="",INDIRECT(CONCATENATE("'2018-05'!M",TEXT(MATCH($C35,'2018-05'!$C$2:$C$100,0)+1,0)))="",AND(INDIRECT(CONCATENATE("'2018-06'!M",TEXT(MATCH($C35,'2018-06'!$C$2:$C$100,0)+1,0)))="",INDIRECT(CONCATENATE("'2018-05'!M",TEXT(MATCH($C35,'2018-05'!$C$2:$C$100,0)+1,0)))="")),"Н/Д",INDIRECT(CONCATENATE("'2018-06'!M",TEXT(MATCH($C35,'2018-06'!$C$2:$C$100,0)+1,0)))-INDIRECT(CONCATENATE("'2018-05'!M",TEXT(MATCH($C35,'2018-05'!$C$2:$C$100,0)+1,0))))</f>
        <v>677130.66000000015</v>
      </c>
      <c r="N35" s="17">
        <f ca="1">IF(OR(INDIRECT(CONCATENATE("'2018-06'!N",TEXT(MATCH($C35,'2018-06'!$C$2:$C$100,0)+1,0)))="",INDIRECT(CONCATENATE("'2018-05'!N",TEXT(MATCH($C35,'2018-05'!$C$2:$C$100,0)+1,0)))="",AND(INDIRECT(CONCATENATE("'2018-06'!N",TEXT(MATCH($C35,'2018-06'!$C$2:$C$100,0)+1,0)))="",INDIRECT(CONCATENATE("'2018-05'!N",TEXT(MATCH($C35,'2018-05'!$C$2:$C$100,0)+1,0)))="")),"Н/Д",INDIRECT(CONCATENATE("'2018-06'!N",TEXT(MATCH($C35,'2018-06'!$C$2:$C$100,0)+1,0)))-INDIRECT(CONCATENATE("'2018-05'!NE",TEXT(MATCH($C35,'2018-05'!$C$2:$C$100,0)+1,0))))</f>
        <v>64761208.18</v>
      </c>
      <c r="O35" s="17">
        <f ca="1">IF(OR(INDIRECT(CONCATENATE("'2018-06'!O",TEXT(MATCH($C35,'2018-06'!$C$2:$C$100,0)+1,0)))="",INDIRECT(CONCATENATE("'2018-05'!O",TEXT(MATCH($C35,'2018-05'!$C$2:$C$100,0)+1,0)))="",AND(INDIRECT(CONCATENATE("'2018-06'!O",TEXT(MATCH($C35,'2018-06'!$C$2:$C$100,0)+1,0)))="",INDIRECT(CONCATENATE("'2018-05'!O",TEXT(MATCH($C35,'2018-05'!$C$2:$C$100,0)+1,0)))="")),"Н/Д",INDIRECT(CONCATENATE("'2018-06'!O",TEXT(MATCH($C35,'2018-06'!$C$2:$C$100,0)+1,0)))-INDIRECT(CONCATENATE("'2018-05'!O",TEXT(MATCH($C35,'2018-05'!$C$2:$C$100,0)+1,0))))</f>
        <v>116136.48</v>
      </c>
      <c r="P35" s="17">
        <f ca="1">IF(OR(INDIRECT(CONCATENATE("'2018-06'!P",TEXT(MATCH($C35,'2018-06'!$C$2:$C$100,0)+1,0)))="",INDIRECT(CONCATENATE("'2018-05'!P",TEXT(MATCH($C35,'2018-05'!$C$2:$C$100,0)+1,0)))="",AND(INDIRECT(CONCATENATE("'2018-06'!P",TEXT(MATCH($C35,'2018-06'!$C$2:$C$100,0)+1,0)))="",INDIRECT(CONCATENATE("'2018-05'!P",TEXT(MATCH($C35,'2018-05'!$C$2:$C$100,0)+1,0)))="")),"Н/Д",INDIRECT(CONCATENATE("'2018-06'!P",TEXT(MATCH($C35,'2018-06'!$C$2:$C$100,0)+1,0)))-INDIRECT(CONCATENATE("'2018-05'!P",TEXT(MATCH($C35,'2018-05'!$C$2:$C$100,0)+1,0))))</f>
        <v>48605094.210000008</v>
      </c>
      <c r="Q35" s="17">
        <f ca="1">IF(OR(INDIRECT(CONCATENATE("'2018-06'!Q",TEXT(MATCH($C35,'2018-06'!$C$2:$C$100,0)+1,0)))="",INDIRECT(CONCATENATE("'2018-05'!Q",TEXT(MATCH($C35,'2018-05'!$C$2:$C$100,0)+1,0)))="",AND(INDIRECT(CONCATENATE("'2018-06'!Q",TEXT(MATCH($C35,'2018-06'!$C$2:$C$100,0)+1,0)))="",INDIRECT(CONCATENATE("'2018-05'!Q",TEXT(MATCH($C35,'2018-05'!$C$2:$C$100,0)+1,0)))="")),"Н/Д",INDIRECT(CONCATENATE("'2018-06'!Q",TEXT(MATCH($C35,'2018-06'!$C$2:$C$100,0)+1,0)))-INDIRECT(CONCATENATE("'2018-05'!Q",TEXT(MATCH($C35,'2018-05'!$C$2:$C$100,0)+1,0))))</f>
        <v>14516644.800000004</v>
      </c>
      <c r="R35" s="17">
        <f ca="1">IF(OR(INDIRECT(CONCATENATE("'2018-06'!R",TEXT(MATCH($C35,'2018-06'!$C$2:$C$100,0)+1,0)))="",INDIRECT(CONCATENATE("'2018-05'!R",TEXT(MATCH($C35,'2018-05'!$C$2:$C$100,0)+1,0)))="",AND(INDIRECT(CONCATENATE("'2018-06'!R",TEXT(MATCH($C35,'2018-06'!$C$2:$C$100,0)+1,0)))="",INDIRECT(CONCATENATE("'2018-05'!R",TEXT(MATCH($C35,'2018-05'!$C$2:$C$100,0)+1,0)))="")),"Н/Д",INDIRECT(CONCATENATE("'2018-06'!R",TEXT(MATCH($C35,'2018-06'!$C$2:$C$100,0)+1,0)))-INDIRECT(CONCATENATE("'2018-05'!R",TEXT(MATCH($C35,'2018-05'!$C$2:$C$100,0)+1,0))))</f>
        <v>13142684.82</v>
      </c>
      <c r="S35" s="17">
        <f ca="1">IF(OR(INDIRECT(CONCATENATE("'2018-06'!S",TEXT(MATCH($C35,'2018-06'!$C$2:$C$100,0)+1,0)))="",INDIRECT(CONCATENATE("'2018-05'!S",TEXT(MATCH($C35,'2018-05'!$C$2:$C$100,0)+1,0)))="",AND(INDIRECT(CONCATENATE("'2018-06'!S",TEXT(MATCH($C35,'2018-06'!$C$2:$C$100,0)+1,0)))="",INDIRECT(CONCATENATE("'2018-05'!S",TEXT(MATCH($C35,'2018-05'!$C$2:$C$100,0)+1,0)))="")),"Н/Д",INDIRECT(CONCATENATE("'2018-06'!S",TEXT(MATCH($C35,'2018-06'!$C$2:$C$100,0)+1,0)))-INDIRECT(CONCATENATE("'2018-05'!S",TEXT(MATCH($C35,'2018-05'!$C$2:$C$100,0)+1,0))))</f>
        <v>101594.54999999999</v>
      </c>
      <c r="T35" s="17">
        <f ca="1">IF(OR(INDIRECT(CONCATENATE("'2018-06'!T",TEXT(MATCH($C35,'2018-06'!$C$2:$C$100,0)+1,0)))="",INDIRECT(CONCATENATE("'2018-05'!T",TEXT(MATCH($C35,'2018-05'!$C$2:$C$100,0)+1,0)))="",AND(INDIRECT(CONCATENATE("'2018-06'!T",TEXT(MATCH($C35,'2018-06'!$C$2:$C$100,0)+1,0)))="",INDIRECT(CONCATENATE("'2018-05'!T",TEXT(MATCH($C35,'2018-05'!$C$2:$C$100,0)+1,0)))="")),"Н/Д",INDIRECT(CONCATENATE("'2018-06'!T",TEXT(MATCH($C35,'2018-06'!$C$2:$C$100,0)+1,0)))-INDIRECT(CONCATENATE("'2018-05'!T",TEXT(MATCH($C35,'2018-05'!$C$2:$C$100,0)+1,0))))</f>
        <v>22638862.209999993</v>
      </c>
      <c r="U35" s="17">
        <f ca="1">IF(OR(INDIRECT(CONCATENATE("'2018-06'!U",TEXT(MATCH($C35,'2018-06'!$C$2:$C$100,0)+1,0)))="",INDIRECT(CONCATENATE("'2018-05'!U",TEXT(MATCH($C35,'2018-05'!$C$2:$C$100,0)+1,0)))="",AND(INDIRECT(CONCATENATE("'2018-06'!U",TEXT(MATCH($C35,'2018-06'!$C$2:$C$100,0)+1,0)))="",INDIRECT(CONCATENATE("'2018-05'!U",TEXT(MATCH($C35,'2018-05'!$C$2:$C$100,0)+1,0)))="")),"Н/Д",INDIRECT(CONCATENATE("'2018-06'!U",TEXT(MATCH($C35,'2018-06'!$C$2:$C$100,0)+1,0)))-INDIRECT(CONCATENATE("'2018-05'!U",TEXT(MATCH($C35,'2018-05'!$C$2:$C$100,0)+1,0))))</f>
        <v>735872.6799999997</v>
      </c>
      <c r="V35" s="17">
        <f ca="1">IF(OR(INDIRECT(CONCATENATE("'2018-06'!V",TEXT(MATCH($C35,'2018-06'!$C$2:$C$100,0)+1,0)))="",INDIRECT(CONCATENATE("'2018-05'!V",TEXT(MATCH($C35,'2018-05'!$C$2:$C$100,0)+1,0)))="",AND(INDIRECT(CONCATENATE("'2018-06'!V",TEXT(MATCH($C35,'2018-06'!$C$2:$C$100,0)+1,0)))="",INDIRECT(CONCATENATE("'2018-05'!V",TEXT(MATCH($C35,'2018-05'!$C$2:$C$100,0)+1,0)))="")),"Н/Д",INDIRECT(CONCATENATE("'2018-06'!V",TEXT(MATCH($C35,'2018-06'!$C$2:$C$100,0)+1,0)))-INDIRECT(CONCATENATE("'2018-05'!V",TEXT(MATCH($C35,'2018-05'!$C$2:$C$100,0)+1,0))))</f>
        <v>1041718004.9500003</v>
      </c>
      <c r="W35" s="17">
        <f ca="1">IF(OR(INDIRECT(CONCATENATE("'2018-06'!W",TEXT(MATCH($C35,'2018-06'!$C$2:$C$100,0)+1,0)))="",INDIRECT(CONCATENATE("'2018-05'!W",TEXT(MATCH($C35,'2018-05'!$C$2:$C$100,0)+1,0)))="",AND(INDIRECT(CONCATENATE("'2018-06'!W",TEXT(MATCH($C35,'2018-06'!$C$2:$C$100,0)+1,0)))="",INDIRECT(CONCATENATE("'2018-05'!W",TEXT(MATCH($C35,'2018-05'!$C$2:$C$100,0)+1,0)))="")),"Н/Д",INDIRECT(CONCATENATE("'2018-06'!W",TEXT(MATCH($C35,'2018-06'!$C$2:$C$100,0)+1,0)))-INDIRECT(CONCATENATE("'2018-05'!W",TEXT(MATCH($C35,'2018-05'!$C$2:$C$100,0)+1,0))))</f>
        <v>8105237705.1599998</v>
      </c>
    </row>
    <row r="36" spans="1:23" x14ac:dyDescent="0.25">
      <c r="A36" s="2" t="s">
        <v>49</v>
      </c>
      <c r="B36" s="2" t="s">
        <v>58</v>
      </c>
      <c r="C36" s="15">
        <v>86000000</v>
      </c>
      <c r="D36" s="2" t="s">
        <v>209</v>
      </c>
      <c r="E36" s="17">
        <f ca="1">IF(OR(INDIRECT(CONCATENATE("'2018-06'!E",TEXT(MATCH($C36,'2018-06'!$C$2:$C$100,0)+1,0)))="",INDIRECT(CONCATENATE("'2018-05'!E",TEXT(MATCH($C36,'2018-05'!$C$2:$C$100,0)+1,0)))="",AND(INDIRECT(CONCATENATE("'2018-06'!E",TEXT(MATCH($C36,'2018-06'!$C$2:$C$100,0)+1,0)))="",INDIRECT(CONCATENATE("'2018-05'!E",TEXT(MATCH($C36,'2018-05'!$C$2:$C$100,0)+1,0)))="")),"Н/Д",INDIRECT(CONCATENATE("'2018-06'!E",TEXT(MATCH($C36,'2018-06'!$C$2:$C$100,0)+1,0)))-INDIRECT(CONCATENATE("'2018-05'!E",TEXT(MATCH($C36,'2018-05'!$C$2:$C$100,0)+1,0))))</f>
        <v>4825736285.8599987</v>
      </c>
      <c r="F36" s="17">
        <f ca="1">IF(OR(INDIRECT(CONCATENATE("'2018-06'!F",TEXT(MATCH($C36,'2018-06'!$C$2:$C$100,0)+1,0)))="",INDIRECT(CONCATENATE("'2018-05'!F",TEXT(MATCH($C36,'2018-05'!$C$2:$C$100,0)+1,0)))="",AND(INDIRECT(CONCATENATE("'2018-06'!F",TEXT(MATCH($C36,'2018-06'!$C$2:$C$100,0)+1,0)))="",INDIRECT(CONCATENATE("'2018-05'!F",TEXT(MATCH($C36,'2018-05'!$C$2:$C$100,0)+1,0)))="")),"Н/Д",INDIRECT(CONCATENATE("'2018-06'!F",TEXT(MATCH($C36,'2018-06'!$C$2:$C$100,0)+1,0)))-INDIRECT(CONCATENATE("'2018-05'!F",TEXT(MATCH($C36,'2018-05'!$C$2:$C$100,0)+1,0))))</f>
        <v>3072353838.3099995</v>
      </c>
      <c r="G36" s="17">
        <f ca="1">IF(OR(INDIRECT(CONCATENATE("'2018-06'!G",TEXT(MATCH($C36,'2018-06'!$C$2:$C$100,0)+1,0)))="",INDIRECT(CONCATENATE("'2018-05'!G",TEXT(MATCH($C36,'2018-05'!$C$2:$C$100,0)+1,0)))="",AND(INDIRECT(CONCATENATE("'2018-06'!G",TEXT(MATCH($C36,'2018-06'!$C$2:$C$100,0)+1,0)))="",INDIRECT(CONCATENATE("'2018-05'!G",TEXT(MATCH($C36,'2018-05'!$C$2:$C$100,0)+1,0)))="")),"Н/Д",INDIRECT(CONCATENATE("'2018-06'!G",TEXT(MATCH($C36,'2018-06'!$C$2:$C$100,0)+1,0)))-INDIRECT(CONCATENATE("'2018-05'!G",TEXT(MATCH($C36,'2018-05'!$C$2:$C$100,0)+1,0))))</f>
        <v>1100940004.0200002</v>
      </c>
      <c r="H36" s="17">
        <f ca="1">IF(OR(INDIRECT(CONCATENATE("'2018-06'!H",TEXT(MATCH($C36,'2018-06'!$C$2:$C$100,0)+1,0)))="",INDIRECT(CONCATENATE("'2018-05'!H",TEXT(MATCH($C36,'2018-05'!$C$2:$C$100,0)+1,0)))="",AND(INDIRECT(CONCATENATE("'2018-06'!H",TEXT(MATCH($C36,'2018-06'!$C$2:$C$100,0)+1,0)))="",INDIRECT(CONCATENATE("'2018-05'!H",TEXT(MATCH($C36,'2018-05'!$C$2:$C$100,0)+1,0)))="")),"Н/Д",INDIRECT(CONCATENATE("'2018-06'!H",TEXT(MATCH($C36,'2018-06'!$C$2:$C$100,0)+1,0)))-INDIRECT(CONCATENATE("'2018-05'!H",TEXT(MATCH($C36,'2018-05'!$C$2:$C$100,0)+1,0))))</f>
        <v>917664712.3499999</v>
      </c>
      <c r="I36" s="17">
        <f ca="1">IF(OR(INDIRECT(CONCATENATE("'2018-06'!I",TEXT(MATCH($C36,'2018-06'!$C$2:$C$100,0)+1,0)))="",INDIRECT(CONCATENATE("'2018-05'!I",TEXT(MATCH($C36,'2018-05'!$C$2:$C$100,0)+1,0)))="",AND(INDIRECT(CONCATENATE("'2018-06'!I",TEXT(MATCH($C36,'2018-06'!$C$2:$C$100,0)+1,0)))="",INDIRECT(CONCATENATE("'2018-05'!I",TEXT(MATCH($C36,'2018-05'!$C$2:$C$100,0)+1,0)))="")),"Н/Д",INDIRECT(CONCATENATE("'2018-06'!I",TEXT(MATCH($C36,'2018-06'!$C$2:$C$100,0)+1,0)))-INDIRECT(CONCATENATE("'2018-05'!I",TEXT(MATCH($C36,'2018-05'!$C$2:$C$100,0)+1,0))))</f>
        <v>210789061.55999994</v>
      </c>
      <c r="J36" s="17" t="str">
        <f ca="1">IF(OR(INDIRECT(CONCATENATE("'2018-06'!J",TEXT(MATCH($C36,'2018-06'!$C$2:$C$100,0)+1,0)))="",INDIRECT(CONCATENATE("'2018-05'!J",TEXT(MATCH($C36,'2018-05'!$C$2:$C$100,0)+1,0)))="",AND(INDIRECT(CONCATENATE("'2018-06'!J",TEXT(MATCH($C36,'2018-06'!$C$2:$C$100,0)+1,0)))="",INDIRECT(CONCATENATE("'2018-05'!J",TEXT(MATCH($C36,'2018-05'!$C$2:$C$100,0)+1,0)))="")),"Н/Д",INDIRECT(CONCATENATE("'2018-06'!J",TEXT(MATCH($C36,'2018-06'!$C$2:$C$100,0)+1,0)))-INDIRECT(CONCATENATE("'2018-05'!J",TEXT(MATCH($C36,'2018-05'!$C$2:$C$100,0)+1,0))))</f>
        <v>Н/Д</v>
      </c>
      <c r="K36" s="17">
        <f ca="1">IF(OR(INDIRECT(CONCATENATE("'2018-06'!K",TEXT(MATCH($C36,'2018-06'!$C$2:$C$100,0)+1,0)))="",INDIRECT(CONCATENATE("'2018-05'!K",TEXT(MATCH($C36,'2018-05'!$C$2:$C$100,0)+1,0)))="",AND(INDIRECT(CONCATENATE("'2018-06'!K",TEXT(MATCH($C36,'2018-06'!$C$2:$C$100,0)+1,0)))="",INDIRECT(CONCATENATE("'2018-05'!K",TEXT(MATCH($C36,'2018-05'!$C$2:$C$100,0)+1,0)))="")),"Н/Д",INDIRECT(CONCATENATE("'2018-06'!K",TEXT(MATCH($C36,'2018-06'!$C$2:$C$100,0)+1,0)))-INDIRECT(CONCATENATE("'2018-05'!K",TEXT(MATCH($C36,'2018-05'!$C$2:$C$100,0)+1,0))))</f>
        <v>159059135.77999997</v>
      </c>
      <c r="L36" s="17">
        <f ca="1">IF(OR(INDIRECT(CONCATENATE("'2018-06'!L",TEXT(MATCH($C36,'2018-06'!$C$2:$C$100,0)+1,0)))="",INDIRECT(CONCATENATE("'2018-05'!L",TEXT(MATCH($C36,'2018-05'!$C$2:$C$100,0)+1,0)))="",AND(INDIRECT(CONCATENATE("'2018-06'!L",TEXT(MATCH($C36,'2018-06'!$C$2:$C$100,0)+1,0)))="",INDIRECT(CONCATENATE("'2018-05'!L",TEXT(MATCH($C36,'2018-05'!$C$2:$C$100,0)+1,0)))="")),"Н/Д",INDIRECT(CONCATENATE("'2018-06'!L",TEXT(MATCH($C36,'2018-06'!$C$2:$C$100,0)+1,0)))-INDIRECT(CONCATENATE("'2018-05'!L",TEXT(MATCH($C36,'2018-05'!$C$2:$C$100,0)+1,0))))</f>
        <v>354881894.25999999</v>
      </c>
      <c r="M36" s="17">
        <f ca="1">IF(OR(INDIRECT(CONCATENATE("'2018-06'!M",TEXT(MATCH($C36,'2018-06'!$C$2:$C$100,0)+1,0)))="",INDIRECT(CONCATENATE("'2018-05'!M",TEXT(MATCH($C36,'2018-05'!$C$2:$C$100,0)+1,0)))="",AND(INDIRECT(CONCATENATE("'2018-06'!M",TEXT(MATCH($C36,'2018-06'!$C$2:$C$100,0)+1,0)))="",INDIRECT(CONCATENATE("'2018-05'!M",TEXT(MATCH($C36,'2018-05'!$C$2:$C$100,0)+1,0)))="")),"Н/Д",INDIRECT(CONCATENATE("'2018-06'!M",TEXT(MATCH($C36,'2018-06'!$C$2:$C$100,0)+1,0)))-INDIRECT(CONCATENATE("'2018-05'!M",TEXT(MATCH($C36,'2018-05'!$C$2:$C$100,0)+1,0))))</f>
        <v>86826270.340000004</v>
      </c>
      <c r="N36" s="17">
        <f ca="1">IF(OR(INDIRECT(CONCATENATE("'2018-06'!N",TEXT(MATCH($C36,'2018-06'!$C$2:$C$100,0)+1,0)))="",INDIRECT(CONCATENATE("'2018-05'!N",TEXT(MATCH($C36,'2018-05'!$C$2:$C$100,0)+1,0)))="",AND(INDIRECT(CONCATENATE("'2018-06'!N",TEXT(MATCH($C36,'2018-06'!$C$2:$C$100,0)+1,0)))="",INDIRECT(CONCATENATE("'2018-05'!N",TEXT(MATCH($C36,'2018-05'!$C$2:$C$100,0)+1,0)))="")),"Н/Д",INDIRECT(CONCATENATE("'2018-06'!N",TEXT(MATCH($C36,'2018-06'!$C$2:$C$100,0)+1,0)))-INDIRECT(CONCATENATE("'2018-05'!NE",TEXT(MATCH($C36,'2018-05'!$C$2:$C$100,0)+1,0))))</f>
        <v>96295792.950000003</v>
      </c>
      <c r="O36" s="17">
        <f ca="1">IF(OR(INDIRECT(CONCATENATE("'2018-06'!O",TEXT(MATCH($C36,'2018-06'!$C$2:$C$100,0)+1,0)))="",INDIRECT(CONCATENATE("'2018-05'!O",TEXT(MATCH($C36,'2018-05'!$C$2:$C$100,0)+1,0)))="",AND(INDIRECT(CONCATENATE("'2018-06'!O",TEXT(MATCH($C36,'2018-06'!$C$2:$C$100,0)+1,0)))="",INDIRECT(CONCATENATE("'2018-05'!O",TEXT(MATCH($C36,'2018-05'!$C$2:$C$100,0)+1,0)))="")),"Н/Д",INDIRECT(CONCATENATE("'2018-06'!O",TEXT(MATCH($C36,'2018-06'!$C$2:$C$100,0)+1,0)))-INDIRECT(CONCATENATE("'2018-05'!O",TEXT(MATCH($C36,'2018-05'!$C$2:$C$100,0)+1,0))))</f>
        <v>2235.7799999999988</v>
      </c>
      <c r="P36" s="17">
        <f ca="1">IF(OR(INDIRECT(CONCATENATE("'2018-06'!P",TEXT(MATCH($C36,'2018-06'!$C$2:$C$100,0)+1,0)))="",INDIRECT(CONCATENATE("'2018-05'!P",TEXT(MATCH($C36,'2018-05'!$C$2:$C$100,0)+1,0)))="",AND(INDIRECT(CONCATENATE("'2018-06'!P",TEXT(MATCH($C36,'2018-06'!$C$2:$C$100,0)+1,0)))="",INDIRECT(CONCATENATE("'2018-05'!P",TEXT(MATCH($C36,'2018-05'!$C$2:$C$100,0)+1,0)))="")),"Н/Д",INDIRECT(CONCATENATE("'2018-06'!P",TEXT(MATCH($C36,'2018-06'!$C$2:$C$100,0)+1,0)))-INDIRECT(CONCATENATE("'2018-05'!P",TEXT(MATCH($C36,'2018-05'!$C$2:$C$100,0)+1,0))))</f>
        <v>66405107.620000005</v>
      </c>
      <c r="Q36" s="17">
        <f ca="1">IF(OR(INDIRECT(CONCATENATE("'2018-06'!Q",TEXT(MATCH($C36,'2018-06'!$C$2:$C$100,0)+1,0)))="",INDIRECT(CONCATENATE("'2018-05'!Q",TEXT(MATCH($C36,'2018-05'!$C$2:$C$100,0)+1,0)))="",AND(INDIRECT(CONCATENATE("'2018-06'!Q",TEXT(MATCH($C36,'2018-06'!$C$2:$C$100,0)+1,0)))="",INDIRECT(CONCATENATE("'2018-05'!Q",TEXT(MATCH($C36,'2018-05'!$C$2:$C$100,0)+1,0)))="")),"Н/Д",INDIRECT(CONCATENATE("'2018-06'!Q",TEXT(MATCH($C36,'2018-06'!$C$2:$C$100,0)+1,0)))-INDIRECT(CONCATENATE("'2018-05'!Q",TEXT(MATCH($C36,'2018-05'!$C$2:$C$100,0)+1,0))))</f>
        <v>70390124.910000026</v>
      </c>
      <c r="R36" s="17">
        <f ca="1">IF(OR(INDIRECT(CONCATENATE("'2018-06'!R",TEXT(MATCH($C36,'2018-06'!$C$2:$C$100,0)+1,0)))="",INDIRECT(CONCATENATE("'2018-05'!R",TEXT(MATCH($C36,'2018-05'!$C$2:$C$100,0)+1,0)))="",AND(INDIRECT(CONCATENATE("'2018-06'!R",TEXT(MATCH($C36,'2018-06'!$C$2:$C$100,0)+1,0)))="",INDIRECT(CONCATENATE("'2018-05'!R",TEXT(MATCH($C36,'2018-05'!$C$2:$C$100,0)+1,0)))="")),"Н/Д",INDIRECT(CONCATENATE("'2018-06'!R",TEXT(MATCH($C36,'2018-06'!$C$2:$C$100,0)+1,0)))-INDIRECT(CONCATENATE("'2018-05'!R",TEXT(MATCH($C36,'2018-05'!$C$2:$C$100,0)+1,0))))</f>
        <v>20295510.36999999</v>
      </c>
      <c r="S36" s="17">
        <f ca="1">IF(OR(INDIRECT(CONCATENATE("'2018-06'!S",TEXT(MATCH($C36,'2018-06'!$C$2:$C$100,0)+1,0)))="",INDIRECT(CONCATENATE("'2018-05'!S",TEXT(MATCH($C36,'2018-05'!$C$2:$C$100,0)+1,0)))="",AND(INDIRECT(CONCATENATE("'2018-06'!S",TEXT(MATCH($C36,'2018-06'!$C$2:$C$100,0)+1,0)))="",INDIRECT(CONCATENATE("'2018-05'!S",TEXT(MATCH($C36,'2018-05'!$C$2:$C$100,0)+1,0)))="")),"Н/Д",INDIRECT(CONCATENATE("'2018-06'!S",TEXT(MATCH($C36,'2018-06'!$C$2:$C$100,0)+1,0)))-INDIRECT(CONCATENATE("'2018-05'!S",TEXT(MATCH($C36,'2018-05'!$C$2:$C$100,0)+1,0))))</f>
        <v>158894.55000000005</v>
      </c>
      <c r="T36" s="17">
        <f ca="1">IF(OR(INDIRECT(CONCATENATE("'2018-06'!T",TEXT(MATCH($C36,'2018-06'!$C$2:$C$100,0)+1,0)))="",INDIRECT(CONCATENATE("'2018-05'!T",TEXT(MATCH($C36,'2018-05'!$C$2:$C$100,0)+1,0)))="",AND(INDIRECT(CONCATENATE("'2018-06'!T",TEXT(MATCH($C36,'2018-06'!$C$2:$C$100,0)+1,0)))="",INDIRECT(CONCATENATE("'2018-05'!T",TEXT(MATCH($C36,'2018-05'!$C$2:$C$100,0)+1,0)))="")),"Н/Д",INDIRECT(CONCATENATE("'2018-06'!T",TEXT(MATCH($C36,'2018-06'!$C$2:$C$100,0)+1,0)))-INDIRECT(CONCATENATE("'2018-05'!T",TEXT(MATCH($C36,'2018-05'!$C$2:$C$100,0)+1,0))))</f>
        <v>27299272.220000014</v>
      </c>
      <c r="U36" s="17">
        <f ca="1">IF(OR(INDIRECT(CONCATENATE("'2018-06'!U",TEXT(MATCH($C36,'2018-06'!$C$2:$C$100,0)+1,0)))="",INDIRECT(CONCATENATE("'2018-05'!U",TEXT(MATCH($C36,'2018-05'!$C$2:$C$100,0)+1,0)))="",AND(INDIRECT(CONCATENATE("'2018-06'!U",TEXT(MATCH($C36,'2018-06'!$C$2:$C$100,0)+1,0)))="",INDIRECT(CONCATENATE("'2018-05'!U",TEXT(MATCH($C36,'2018-05'!$C$2:$C$100,0)+1,0)))="")),"Н/Д",INDIRECT(CONCATENATE("'2018-06'!U",TEXT(MATCH($C36,'2018-06'!$C$2:$C$100,0)+1,0)))-INDIRECT(CONCATENATE("'2018-05'!U",TEXT(MATCH($C36,'2018-05'!$C$2:$C$100,0)+1,0))))</f>
        <v>1761835.8600000003</v>
      </c>
      <c r="V36" s="17">
        <f ca="1">IF(OR(INDIRECT(CONCATENATE("'2018-06'!V",TEXT(MATCH($C36,'2018-06'!$C$2:$C$100,0)+1,0)))="",INDIRECT(CONCATENATE("'2018-05'!V",TEXT(MATCH($C36,'2018-05'!$C$2:$C$100,0)+1,0)))="",AND(INDIRECT(CONCATENATE("'2018-06'!V",TEXT(MATCH($C36,'2018-06'!$C$2:$C$100,0)+1,0)))="",INDIRECT(CONCATENATE("'2018-05'!V",TEXT(MATCH($C36,'2018-05'!$C$2:$C$100,0)+1,0)))="")),"Н/Д",INDIRECT(CONCATENATE("'2018-06'!V",TEXT(MATCH($C36,'2018-06'!$C$2:$C$100,0)+1,0)))-INDIRECT(CONCATENATE("'2018-05'!V",TEXT(MATCH($C36,'2018-05'!$C$2:$C$100,0)+1,0))))</f>
        <v>1753382447.5500002</v>
      </c>
      <c r="W36" s="17">
        <f ca="1">IF(OR(INDIRECT(CONCATENATE("'2018-06'!W",TEXT(MATCH($C36,'2018-06'!$C$2:$C$100,0)+1,0)))="",INDIRECT(CONCATENATE("'2018-05'!W",TEXT(MATCH($C36,'2018-05'!$C$2:$C$100,0)+1,0)))="",AND(INDIRECT(CONCATENATE("'2018-06'!W",TEXT(MATCH($C36,'2018-06'!$C$2:$C$100,0)+1,0)))="",INDIRECT(CONCATENATE("'2018-05'!W",TEXT(MATCH($C36,'2018-05'!$C$2:$C$100,0)+1,0)))="")),"Н/Д",INDIRECT(CONCATENATE("'2018-06'!W",TEXT(MATCH($C36,'2018-06'!$C$2:$C$100,0)+1,0)))-INDIRECT(CONCATENATE("'2018-05'!W",TEXT(MATCH($C36,'2018-05'!$C$2:$C$100,0)+1,0))))</f>
        <v>12688608217.93</v>
      </c>
    </row>
    <row r="37" spans="1:23" x14ac:dyDescent="0.25">
      <c r="A37" s="2" t="s">
        <v>49</v>
      </c>
      <c r="B37" s="2" t="s">
        <v>59</v>
      </c>
      <c r="C37" s="15">
        <v>87000000</v>
      </c>
      <c r="D37" s="2" t="s">
        <v>209</v>
      </c>
      <c r="E37" s="17">
        <f ca="1">IF(OR(INDIRECT(CONCATENATE("'2018-06'!E",TEXT(MATCH($C37,'2018-06'!$C$2:$C$100,0)+1,0)))="",INDIRECT(CONCATENATE("'2018-05'!E",TEXT(MATCH($C37,'2018-05'!$C$2:$C$100,0)+1,0)))="",AND(INDIRECT(CONCATENATE("'2018-06'!E",TEXT(MATCH($C37,'2018-06'!$C$2:$C$100,0)+1,0)))="",INDIRECT(CONCATENATE("'2018-05'!E",TEXT(MATCH($C37,'2018-05'!$C$2:$C$100,0)+1,0)))="")),"Н/Д",INDIRECT(CONCATENATE("'2018-06'!E",TEXT(MATCH($C37,'2018-06'!$C$2:$C$100,0)+1,0)))-INDIRECT(CONCATENATE("'2018-05'!E",TEXT(MATCH($C37,'2018-05'!$C$2:$C$100,0)+1,0))))</f>
        <v>11921776173.43</v>
      </c>
      <c r="F37" s="17">
        <f ca="1">IF(OR(INDIRECT(CONCATENATE("'2018-06'!F",TEXT(MATCH($C37,'2018-06'!$C$2:$C$100,0)+1,0)))="",INDIRECT(CONCATENATE("'2018-05'!F",TEXT(MATCH($C37,'2018-05'!$C$2:$C$100,0)+1,0)))="",AND(INDIRECT(CONCATENATE("'2018-06'!F",TEXT(MATCH($C37,'2018-06'!$C$2:$C$100,0)+1,0)))="",INDIRECT(CONCATENATE("'2018-05'!F",TEXT(MATCH($C37,'2018-05'!$C$2:$C$100,0)+1,0)))="")),"Н/Д",INDIRECT(CONCATENATE("'2018-06'!F",TEXT(MATCH($C37,'2018-06'!$C$2:$C$100,0)+1,0)))-INDIRECT(CONCATENATE("'2018-05'!F",TEXT(MATCH($C37,'2018-05'!$C$2:$C$100,0)+1,0))))</f>
        <v>11475720923.93</v>
      </c>
      <c r="G37" s="17">
        <f ca="1">IF(OR(INDIRECT(CONCATENATE("'2018-06'!G",TEXT(MATCH($C37,'2018-06'!$C$2:$C$100,0)+1,0)))="",INDIRECT(CONCATENATE("'2018-05'!G",TEXT(MATCH($C37,'2018-05'!$C$2:$C$100,0)+1,0)))="",AND(INDIRECT(CONCATENATE("'2018-06'!G",TEXT(MATCH($C37,'2018-06'!$C$2:$C$100,0)+1,0)))="",INDIRECT(CONCATENATE("'2018-05'!G",TEXT(MATCH($C37,'2018-05'!$C$2:$C$100,0)+1,0)))="")),"Н/Д",INDIRECT(CONCATENATE("'2018-06'!G",TEXT(MATCH($C37,'2018-06'!$C$2:$C$100,0)+1,0)))-INDIRECT(CONCATENATE("'2018-05'!G",TEXT(MATCH($C37,'2018-05'!$C$2:$C$100,0)+1,0))))</f>
        <v>3320371621.4599991</v>
      </c>
      <c r="H37" s="17">
        <f ca="1">IF(OR(INDIRECT(CONCATENATE("'2018-06'!H",TEXT(MATCH($C37,'2018-06'!$C$2:$C$100,0)+1,0)))="",INDIRECT(CONCATENATE("'2018-05'!H",TEXT(MATCH($C37,'2018-05'!$C$2:$C$100,0)+1,0)))="",AND(INDIRECT(CONCATENATE("'2018-06'!H",TEXT(MATCH($C37,'2018-06'!$C$2:$C$100,0)+1,0)))="",INDIRECT(CONCATENATE("'2018-05'!H",TEXT(MATCH($C37,'2018-05'!$C$2:$C$100,0)+1,0)))="")),"Н/Д",INDIRECT(CONCATENATE("'2018-06'!H",TEXT(MATCH($C37,'2018-06'!$C$2:$C$100,0)+1,0)))-INDIRECT(CONCATENATE("'2018-05'!H",TEXT(MATCH($C37,'2018-05'!$C$2:$C$100,0)+1,0))))</f>
        <v>2007996241.8699999</v>
      </c>
      <c r="I37" s="17">
        <f ca="1">IF(OR(INDIRECT(CONCATENATE("'2018-06'!I",TEXT(MATCH($C37,'2018-06'!$C$2:$C$100,0)+1,0)))="",INDIRECT(CONCATENATE("'2018-05'!I",TEXT(MATCH($C37,'2018-05'!$C$2:$C$100,0)+1,0)))="",AND(INDIRECT(CONCATENATE("'2018-06'!I",TEXT(MATCH($C37,'2018-06'!$C$2:$C$100,0)+1,0)))="",INDIRECT(CONCATENATE("'2018-05'!I",TEXT(MATCH($C37,'2018-05'!$C$2:$C$100,0)+1,0)))="")),"Н/Д",INDIRECT(CONCATENATE("'2018-06'!I",TEXT(MATCH($C37,'2018-06'!$C$2:$C$100,0)+1,0)))-INDIRECT(CONCATENATE("'2018-05'!I",TEXT(MATCH($C37,'2018-05'!$C$2:$C$100,0)+1,0))))</f>
        <v>257905738.33000004</v>
      </c>
      <c r="J37" s="17" t="str">
        <f ca="1">IF(OR(INDIRECT(CONCATENATE("'2018-06'!J",TEXT(MATCH($C37,'2018-06'!$C$2:$C$100,0)+1,0)))="",INDIRECT(CONCATENATE("'2018-05'!J",TEXT(MATCH($C37,'2018-05'!$C$2:$C$100,0)+1,0)))="",AND(INDIRECT(CONCATENATE("'2018-06'!J",TEXT(MATCH($C37,'2018-06'!$C$2:$C$100,0)+1,0)))="",INDIRECT(CONCATENATE("'2018-05'!J",TEXT(MATCH($C37,'2018-05'!$C$2:$C$100,0)+1,0)))="")),"Н/Д",INDIRECT(CONCATENATE("'2018-06'!J",TEXT(MATCH($C37,'2018-06'!$C$2:$C$100,0)+1,0)))-INDIRECT(CONCATENATE("'2018-05'!J",TEXT(MATCH($C37,'2018-05'!$C$2:$C$100,0)+1,0))))</f>
        <v>Н/Д</v>
      </c>
      <c r="K37" s="17">
        <f ca="1">IF(OR(INDIRECT(CONCATENATE("'2018-06'!K",TEXT(MATCH($C37,'2018-06'!$C$2:$C$100,0)+1,0)))="",INDIRECT(CONCATENATE("'2018-05'!K",TEXT(MATCH($C37,'2018-05'!$C$2:$C$100,0)+1,0)))="",AND(INDIRECT(CONCATENATE("'2018-06'!K",TEXT(MATCH($C37,'2018-06'!$C$2:$C$100,0)+1,0)))="",INDIRECT(CONCATENATE("'2018-05'!K",TEXT(MATCH($C37,'2018-05'!$C$2:$C$100,0)+1,0)))="")),"Н/Д",INDIRECT(CONCATENATE("'2018-06'!K",TEXT(MATCH($C37,'2018-06'!$C$2:$C$100,0)+1,0)))-INDIRECT(CONCATENATE("'2018-05'!K",TEXT(MATCH($C37,'2018-05'!$C$2:$C$100,0)+1,0))))</f>
        <v>199391120.1500001</v>
      </c>
      <c r="L37" s="17">
        <f ca="1">IF(OR(INDIRECT(CONCATENATE("'2018-06'!L",TEXT(MATCH($C37,'2018-06'!$C$2:$C$100,0)+1,0)))="",INDIRECT(CONCATENATE("'2018-05'!L",TEXT(MATCH($C37,'2018-05'!$C$2:$C$100,0)+1,0)))="",AND(INDIRECT(CONCATENATE("'2018-06'!L",TEXT(MATCH($C37,'2018-06'!$C$2:$C$100,0)+1,0)))="",INDIRECT(CONCATENATE("'2018-05'!L",TEXT(MATCH($C37,'2018-05'!$C$2:$C$100,0)+1,0)))="")),"Н/Д",INDIRECT(CONCATENATE("'2018-06'!L",TEXT(MATCH($C37,'2018-06'!$C$2:$C$100,0)+1,0)))-INDIRECT(CONCATENATE("'2018-05'!L",TEXT(MATCH($C37,'2018-05'!$C$2:$C$100,0)+1,0))))</f>
        <v>5383725682.04</v>
      </c>
      <c r="M37" s="17">
        <f ca="1">IF(OR(INDIRECT(CONCATENATE("'2018-06'!M",TEXT(MATCH($C37,'2018-06'!$C$2:$C$100,0)+1,0)))="",INDIRECT(CONCATENATE("'2018-05'!M",TEXT(MATCH($C37,'2018-05'!$C$2:$C$100,0)+1,0)))="",AND(INDIRECT(CONCATENATE("'2018-06'!M",TEXT(MATCH($C37,'2018-06'!$C$2:$C$100,0)+1,0)))="",INDIRECT(CONCATENATE("'2018-05'!M",TEXT(MATCH($C37,'2018-05'!$C$2:$C$100,0)+1,0)))="")),"Н/Д",INDIRECT(CONCATENATE("'2018-06'!M",TEXT(MATCH($C37,'2018-06'!$C$2:$C$100,0)+1,0)))-INDIRECT(CONCATENATE("'2018-05'!M",TEXT(MATCH($C37,'2018-05'!$C$2:$C$100,0)+1,0))))</f>
        <v>45223391.180000007</v>
      </c>
      <c r="N37" s="17">
        <f ca="1">IF(OR(INDIRECT(CONCATENATE("'2018-06'!N",TEXT(MATCH($C37,'2018-06'!$C$2:$C$100,0)+1,0)))="",INDIRECT(CONCATENATE("'2018-05'!N",TEXT(MATCH($C37,'2018-05'!$C$2:$C$100,0)+1,0)))="",AND(INDIRECT(CONCATENATE("'2018-06'!N",TEXT(MATCH($C37,'2018-06'!$C$2:$C$100,0)+1,0)))="",INDIRECT(CONCATENATE("'2018-05'!N",TEXT(MATCH($C37,'2018-05'!$C$2:$C$100,0)+1,0)))="")),"Н/Д",INDIRECT(CONCATENATE("'2018-06'!N",TEXT(MATCH($C37,'2018-06'!$C$2:$C$100,0)+1,0)))-INDIRECT(CONCATENATE("'2018-05'!NE",TEXT(MATCH($C37,'2018-05'!$C$2:$C$100,0)+1,0))))</f>
        <v>127849552.87</v>
      </c>
      <c r="O37" s="17">
        <f ca="1">IF(OR(INDIRECT(CONCATENATE("'2018-06'!O",TEXT(MATCH($C37,'2018-06'!$C$2:$C$100,0)+1,0)))="",INDIRECT(CONCATENATE("'2018-05'!O",TEXT(MATCH($C37,'2018-05'!$C$2:$C$100,0)+1,0)))="",AND(INDIRECT(CONCATENATE("'2018-06'!O",TEXT(MATCH($C37,'2018-06'!$C$2:$C$100,0)+1,0)))="",INDIRECT(CONCATENATE("'2018-05'!O",TEXT(MATCH($C37,'2018-05'!$C$2:$C$100,0)+1,0)))="")),"Н/Д",INDIRECT(CONCATENATE("'2018-06'!O",TEXT(MATCH($C37,'2018-06'!$C$2:$C$100,0)+1,0)))-INDIRECT(CONCATENATE("'2018-05'!O",TEXT(MATCH($C37,'2018-05'!$C$2:$C$100,0)+1,0))))</f>
        <v>4.7899999999999636</v>
      </c>
      <c r="P37" s="17">
        <f ca="1">IF(OR(INDIRECT(CONCATENATE("'2018-06'!P",TEXT(MATCH($C37,'2018-06'!$C$2:$C$100,0)+1,0)))="",INDIRECT(CONCATENATE("'2018-05'!P",TEXT(MATCH($C37,'2018-05'!$C$2:$C$100,0)+1,0)))="",AND(INDIRECT(CONCATENATE("'2018-06'!P",TEXT(MATCH($C37,'2018-06'!$C$2:$C$100,0)+1,0)))="",INDIRECT(CONCATENATE("'2018-05'!P",TEXT(MATCH($C37,'2018-05'!$C$2:$C$100,0)+1,0)))="")),"Н/Д",INDIRECT(CONCATENATE("'2018-06'!P",TEXT(MATCH($C37,'2018-06'!$C$2:$C$100,0)+1,0)))-INDIRECT(CONCATENATE("'2018-05'!P",TEXT(MATCH($C37,'2018-05'!$C$2:$C$100,0)+1,0))))</f>
        <v>61377792.909999967</v>
      </c>
      <c r="Q37" s="17">
        <f ca="1">IF(OR(INDIRECT(CONCATENATE("'2018-06'!Q",TEXT(MATCH($C37,'2018-06'!$C$2:$C$100,0)+1,0)))="",INDIRECT(CONCATENATE("'2018-05'!Q",TEXT(MATCH($C37,'2018-05'!$C$2:$C$100,0)+1,0)))="",AND(INDIRECT(CONCATENATE("'2018-06'!Q",TEXT(MATCH($C37,'2018-06'!$C$2:$C$100,0)+1,0)))="",INDIRECT(CONCATENATE("'2018-05'!Q",TEXT(MATCH($C37,'2018-05'!$C$2:$C$100,0)+1,0)))="")),"Н/Д",INDIRECT(CONCATENATE("'2018-06'!Q",TEXT(MATCH($C37,'2018-06'!$C$2:$C$100,0)+1,0)))-INDIRECT(CONCATENATE("'2018-05'!Q",TEXT(MATCH($C37,'2018-05'!$C$2:$C$100,0)+1,0))))</f>
        <v>42712567.679999992</v>
      </c>
      <c r="R37" s="17">
        <f ca="1">IF(OR(INDIRECT(CONCATENATE("'2018-06'!R",TEXT(MATCH($C37,'2018-06'!$C$2:$C$100,0)+1,0)))="",INDIRECT(CONCATENATE("'2018-05'!R",TEXT(MATCH($C37,'2018-05'!$C$2:$C$100,0)+1,0)))="",AND(INDIRECT(CONCATENATE("'2018-06'!R",TEXT(MATCH($C37,'2018-06'!$C$2:$C$100,0)+1,0)))="",INDIRECT(CONCATENATE("'2018-05'!R",TEXT(MATCH($C37,'2018-05'!$C$2:$C$100,0)+1,0)))="")),"Н/Д",INDIRECT(CONCATENATE("'2018-06'!R",TEXT(MATCH($C37,'2018-06'!$C$2:$C$100,0)+1,0)))-INDIRECT(CONCATENATE("'2018-05'!R",TEXT(MATCH($C37,'2018-05'!$C$2:$C$100,0)+1,0))))</f>
        <v>16294171.020000003</v>
      </c>
      <c r="S37" s="17">
        <f ca="1">IF(OR(INDIRECT(CONCATENATE("'2018-06'!S",TEXT(MATCH($C37,'2018-06'!$C$2:$C$100,0)+1,0)))="",INDIRECT(CONCATENATE("'2018-05'!S",TEXT(MATCH($C37,'2018-05'!$C$2:$C$100,0)+1,0)))="",AND(INDIRECT(CONCATENATE("'2018-06'!S",TEXT(MATCH($C37,'2018-06'!$C$2:$C$100,0)+1,0)))="",INDIRECT(CONCATENATE("'2018-05'!S",TEXT(MATCH($C37,'2018-05'!$C$2:$C$100,0)+1,0)))="")),"Н/Д",INDIRECT(CONCATENATE("'2018-06'!S",TEXT(MATCH($C37,'2018-06'!$C$2:$C$100,0)+1,0)))-INDIRECT(CONCATENATE("'2018-05'!S",TEXT(MATCH($C37,'2018-05'!$C$2:$C$100,0)+1,0))))</f>
        <v>361746.37999999989</v>
      </c>
      <c r="T37" s="17">
        <f ca="1">IF(OR(INDIRECT(CONCATENATE("'2018-06'!T",TEXT(MATCH($C37,'2018-06'!$C$2:$C$100,0)+1,0)))="",INDIRECT(CONCATENATE("'2018-05'!T",TEXT(MATCH($C37,'2018-05'!$C$2:$C$100,0)+1,0)))="",AND(INDIRECT(CONCATENATE("'2018-06'!T",TEXT(MATCH($C37,'2018-06'!$C$2:$C$100,0)+1,0)))="",INDIRECT(CONCATENATE("'2018-05'!T",TEXT(MATCH($C37,'2018-05'!$C$2:$C$100,0)+1,0)))="")),"Н/Д",INDIRECT(CONCATENATE("'2018-06'!T",TEXT(MATCH($C37,'2018-06'!$C$2:$C$100,0)+1,0)))-INDIRECT(CONCATENATE("'2018-05'!T",TEXT(MATCH($C37,'2018-05'!$C$2:$C$100,0)+1,0))))</f>
        <v>90285672.719999999</v>
      </c>
      <c r="U37" s="17">
        <f ca="1">IF(OR(INDIRECT(CONCATENATE("'2018-06'!U",TEXT(MATCH($C37,'2018-06'!$C$2:$C$100,0)+1,0)))="",INDIRECT(CONCATENATE("'2018-05'!U",TEXT(MATCH($C37,'2018-05'!$C$2:$C$100,0)+1,0)))="",AND(INDIRECT(CONCATENATE("'2018-06'!U",TEXT(MATCH($C37,'2018-06'!$C$2:$C$100,0)+1,0)))="",INDIRECT(CONCATENATE("'2018-05'!U",TEXT(MATCH($C37,'2018-05'!$C$2:$C$100,0)+1,0)))="")),"Н/Д",INDIRECT(CONCATENATE("'2018-06'!U",TEXT(MATCH($C37,'2018-06'!$C$2:$C$100,0)+1,0)))-INDIRECT(CONCATENATE("'2018-05'!U",TEXT(MATCH($C37,'2018-05'!$C$2:$C$100,0)+1,0))))</f>
        <v>4713007.4499999993</v>
      </c>
      <c r="V37" s="17">
        <f ca="1">IF(OR(INDIRECT(CONCATENATE("'2018-06'!V",TEXT(MATCH($C37,'2018-06'!$C$2:$C$100,0)+1,0)))="",INDIRECT(CONCATENATE("'2018-05'!V",TEXT(MATCH($C37,'2018-05'!$C$2:$C$100,0)+1,0)))="",AND(INDIRECT(CONCATENATE("'2018-06'!V",TEXT(MATCH($C37,'2018-06'!$C$2:$C$100,0)+1,0)))="",INDIRECT(CONCATENATE("'2018-05'!V",TEXT(MATCH($C37,'2018-05'!$C$2:$C$100,0)+1,0)))="")),"Н/Д",INDIRECT(CONCATENATE("'2018-06'!V",TEXT(MATCH($C37,'2018-06'!$C$2:$C$100,0)+1,0)))-INDIRECT(CONCATENATE("'2018-05'!V",TEXT(MATCH($C37,'2018-05'!$C$2:$C$100,0)+1,0))))</f>
        <v>446055249.5</v>
      </c>
      <c r="W37" s="17">
        <f ca="1">IF(OR(INDIRECT(CONCATENATE("'2018-06'!W",TEXT(MATCH($C37,'2018-06'!$C$2:$C$100,0)+1,0)))="",INDIRECT(CONCATENATE("'2018-05'!W",TEXT(MATCH($C37,'2018-05'!$C$2:$C$100,0)+1,0)))="",AND(INDIRECT(CONCATENATE("'2018-06'!W",TEXT(MATCH($C37,'2018-06'!$C$2:$C$100,0)+1,0)))="",INDIRECT(CONCATENATE("'2018-05'!W",TEXT(MATCH($C37,'2018-05'!$C$2:$C$100,0)+1,0)))="")),"Н/Д",INDIRECT(CONCATENATE("'2018-06'!W",TEXT(MATCH($C37,'2018-06'!$C$2:$C$100,0)+1,0)))-INDIRECT(CONCATENATE("'2018-05'!W",TEXT(MATCH($C37,'2018-05'!$C$2:$C$100,0)+1,0))))</f>
        <v>35304264093.869995</v>
      </c>
    </row>
    <row r="38" spans="1:23" x14ac:dyDescent="0.25">
      <c r="A38" s="2" t="s">
        <v>49</v>
      </c>
      <c r="B38" s="2" t="s">
        <v>60</v>
      </c>
      <c r="C38" s="15">
        <v>40000000</v>
      </c>
      <c r="D38" s="2" t="s">
        <v>209</v>
      </c>
      <c r="E38" s="17">
        <f ca="1">IF(OR(INDIRECT(CONCATENATE("'2018-06'!E",TEXT(MATCH($C38,'2018-06'!$C$2:$C$100,0)+1,0)))="",INDIRECT(CONCATENATE("'2018-05'!E",TEXT(MATCH($C38,'2018-05'!$C$2:$C$100,0)+1,0)))="",AND(INDIRECT(CONCATENATE("'2018-06'!E",TEXT(MATCH($C38,'2018-06'!$C$2:$C$100,0)+1,0)))="",INDIRECT(CONCATENATE("'2018-05'!E",TEXT(MATCH($C38,'2018-05'!$C$2:$C$100,0)+1,0)))="")),"Н/Д",INDIRECT(CONCATENATE("'2018-06'!E",TEXT(MATCH($C38,'2018-06'!$C$2:$C$100,0)+1,0)))-INDIRECT(CONCATENATE("'2018-05'!E",TEXT(MATCH($C38,'2018-05'!$C$2:$C$100,0)+1,0))))</f>
        <v>48189708353.51001</v>
      </c>
      <c r="F38" s="17">
        <f ca="1">IF(OR(INDIRECT(CONCATENATE("'2018-06'!F",TEXT(MATCH($C38,'2018-06'!$C$2:$C$100,0)+1,0)))="",INDIRECT(CONCATENATE("'2018-05'!F",TEXT(MATCH($C38,'2018-05'!$C$2:$C$100,0)+1,0)))="",AND(INDIRECT(CONCATENATE("'2018-06'!F",TEXT(MATCH($C38,'2018-06'!$C$2:$C$100,0)+1,0)))="",INDIRECT(CONCATENATE("'2018-05'!F",TEXT(MATCH($C38,'2018-05'!$C$2:$C$100,0)+1,0)))="")),"Н/Д",INDIRECT(CONCATENATE("'2018-06'!F",TEXT(MATCH($C38,'2018-06'!$C$2:$C$100,0)+1,0)))-INDIRECT(CONCATENATE("'2018-05'!F",TEXT(MATCH($C38,'2018-05'!$C$2:$C$100,0)+1,0))))</f>
        <v>46818980770.359985</v>
      </c>
      <c r="G38" s="17">
        <f ca="1">IF(OR(INDIRECT(CONCATENATE("'2018-06'!G",TEXT(MATCH($C38,'2018-06'!$C$2:$C$100,0)+1,0)))="",INDIRECT(CONCATENATE("'2018-05'!G",TEXT(MATCH($C38,'2018-05'!$C$2:$C$100,0)+1,0)))="",AND(INDIRECT(CONCATENATE("'2018-06'!G",TEXT(MATCH($C38,'2018-06'!$C$2:$C$100,0)+1,0)))="",INDIRECT(CONCATENATE("'2018-05'!G",TEXT(MATCH($C38,'2018-05'!$C$2:$C$100,0)+1,0)))="")),"Н/Д",INDIRECT(CONCATENATE("'2018-06'!G",TEXT(MATCH($C38,'2018-06'!$C$2:$C$100,0)+1,0)))-INDIRECT(CONCATENATE("'2018-05'!G",TEXT(MATCH($C38,'2018-05'!$C$2:$C$100,0)+1,0))))</f>
        <v>17169309416.990005</v>
      </c>
      <c r="H38" s="17">
        <f ca="1">IF(OR(INDIRECT(CONCATENATE("'2018-06'!H",TEXT(MATCH($C38,'2018-06'!$C$2:$C$100,0)+1,0)))="",INDIRECT(CONCATENATE("'2018-05'!H",TEXT(MATCH($C38,'2018-05'!$C$2:$C$100,0)+1,0)))="",AND(INDIRECT(CONCATENATE("'2018-06'!H",TEXT(MATCH($C38,'2018-06'!$C$2:$C$100,0)+1,0)))="",INDIRECT(CONCATENATE("'2018-05'!H",TEXT(MATCH($C38,'2018-05'!$C$2:$C$100,0)+1,0)))="")),"Н/Д",INDIRECT(CONCATENATE("'2018-06'!H",TEXT(MATCH($C38,'2018-06'!$C$2:$C$100,0)+1,0)))-INDIRECT(CONCATENATE("'2018-05'!H",TEXT(MATCH($C38,'2018-05'!$C$2:$C$100,0)+1,0))))</f>
        <v>19313950927.720001</v>
      </c>
      <c r="I38" s="17">
        <f ca="1">IF(OR(INDIRECT(CONCATENATE("'2018-06'!I",TEXT(MATCH($C38,'2018-06'!$C$2:$C$100,0)+1,0)))="",INDIRECT(CONCATENATE("'2018-05'!I",TEXT(MATCH($C38,'2018-05'!$C$2:$C$100,0)+1,0)))="",AND(INDIRECT(CONCATENATE("'2018-06'!I",TEXT(MATCH($C38,'2018-06'!$C$2:$C$100,0)+1,0)))="",INDIRECT(CONCATENATE("'2018-05'!I",TEXT(MATCH($C38,'2018-05'!$C$2:$C$100,0)+1,0)))="")),"Н/Д",INDIRECT(CONCATENATE("'2018-06'!I",TEXT(MATCH($C38,'2018-06'!$C$2:$C$100,0)+1,0)))-INDIRECT(CONCATENATE("'2018-05'!I",TEXT(MATCH($C38,'2018-05'!$C$2:$C$100,0)+1,0))))</f>
        <v>1705192215.8900003</v>
      </c>
      <c r="J38" s="17" t="str">
        <f ca="1">IF(OR(INDIRECT(CONCATENATE("'2018-06'!J",TEXT(MATCH($C38,'2018-06'!$C$2:$C$100,0)+1,0)))="",INDIRECT(CONCATENATE("'2018-05'!J",TEXT(MATCH($C38,'2018-05'!$C$2:$C$100,0)+1,0)))="",AND(INDIRECT(CONCATENATE("'2018-06'!J",TEXT(MATCH($C38,'2018-06'!$C$2:$C$100,0)+1,0)))="",INDIRECT(CONCATENATE("'2018-05'!J",TEXT(MATCH($C38,'2018-05'!$C$2:$C$100,0)+1,0)))="")),"Н/Д",INDIRECT(CONCATENATE("'2018-06'!J",TEXT(MATCH($C38,'2018-06'!$C$2:$C$100,0)+1,0)))-INDIRECT(CONCATENATE("'2018-05'!J",TEXT(MATCH($C38,'2018-05'!$C$2:$C$100,0)+1,0))))</f>
        <v>Н/Д</v>
      </c>
      <c r="K38" s="17">
        <f ca="1">IF(OR(INDIRECT(CONCATENATE("'2018-06'!K",TEXT(MATCH($C38,'2018-06'!$C$2:$C$100,0)+1,0)))="",INDIRECT(CONCATENATE("'2018-05'!K",TEXT(MATCH($C38,'2018-05'!$C$2:$C$100,0)+1,0)))="",AND(INDIRECT(CONCATENATE("'2018-06'!K",TEXT(MATCH($C38,'2018-06'!$C$2:$C$100,0)+1,0)))="",INDIRECT(CONCATENATE("'2018-05'!K",TEXT(MATCH($C38,'2018-05'!$C$2:$C$100,0)+1,0)))="")),"Н/Д",INDIRECT(CONCATENATE("'2018-06'!K",TEXT(MATCH($C38,'2018-06'!$C$2:$C$100,0)+1,0)))-INDIRECT(CONCATENATE("'2018-05'!K",TEXT(MATCH($C38,'2018-05'!$C$2:$C$100,0)+1,0))))</f>
        <v>1625003071.7099991</v>
      </c>
      <c r="L38" s="17">
        <f ca="1">IF(OR(INDIRECT(CONCATENATE("'2018-06'!L",TEXT(MATCH($C38,'2018-06'!$C$2:$C$100,0)+1,0)))="",INDIRECT(CONCATENATE("'2018-05'!L",TEXT(MATCH($C38,'2018-05'!$C$2:$C$100,0)+1,0)))="",AND(INDIRECT(CONCATENATE("'2018-06'!L",TEXT(MATCH($C38,'2018-06'!$C$2:$C$100,0)+1,0)))="",INDIRECT(CONCATENATE("'2018-05'!L",TEXT(MATCH($C38,'2018-05'!$C$2:$C$100,0)+1,0)))="")),"Н/Д",INDIRECT(CONCATENATE("'2018-06'!L",TEXT(MATCH($C38,'2018-06'!$C$2:$C$100,0)+1,0)))-INDIRECT(CONCATENATE("'2018-05'!L",TEXT(MATCH($C38,'2018-05'!$C$2:$C$100,0)+1,0))))</f>
        <v>4002905818.4300003</v>
      </c>
      <c r="M38" s="17">
        <f ca="1">IF(OR(INDIRECT(CONCATENATE("'2018-06'!M",TEXT(MATCH($C38,'2018-06'!$C$2:$C$100,0)+1,0)))="",INDIRECT(CONCATENATE("'2018-05'!M",TEXT(MATCH($C38,'2018-05'!$C$2:$C$100,0)+1,0)))="",AND(INDIRECT(CONCATENATE("'2018-06'!M",TEXT(MATCH($C38,'2018-06'!$C$2:$C$100,0)+1,0)))="",INDIRECT(CONCATENATE("'2018-05'!M",TEXT(MATCH($C38,'2018-05'!$C$2:$C$100,0)+1,0)))="")),"Н/Д",INDIRECT(CONCATENATE("'2018-06'!M",TEXT(MATCH($C38,'2018-06'!$C$2:$C$100,0)+1,0)))-INDIRECT(CONCATENATE("'2018-05'!M",TEXT(MATCH($C38,'2018-05'!$C$2:$C$100,0)+1,0))))</f>
        <v>342753.98</v>
      </c>
      <c r="N38" s="17">
        <f ca="1">IF(OR(INDIRECT(CONCATENATE("'2018-06'!N",TEXT(MATCH($C38,'2018-06'!$C$2:$C$100,0)+1,0)))="",INDIRECT(CONCATENATE("'2018-05'!N",TEXT(MATCH($C38,'2018-05'!$C$2:$C$100,0)+1,0)))="",AND(INDIRECT(CONCATENATE("'2018-06'!N",TEXT(MATCH($C38,'2018-06'!$C$2:$C$100,0)+1,0)))="",INDIRECT(CONCATENATE("'2018-05'!N",TEXT(MATCH($C38,'2018-05'!$C$2:$C$100,0)+1,0)))="")),"Н/Д",INDIRECT(CONCATENATE("'2018-06'!N",TEXT(MATCH($C38,'2018-06'!$C$2:$C$100,0)+1,0)))-INDIRECT(CONCATENATE("'2018-05'!NE",TEXT(MATCH($C38,'2018-05'!$C$2:$C$100,0)+1,0))))</f>
        <v>721409017.51999998</v>
      </c>
      <c r="O38" s="17">
        <f ca="1">IF(OR(INDIRECT(CONCATENATE("'2018-06'!O",TEXT(MATCH($C38,'2018-06'!$C$2:$C$100,0)+1,0)))="",INDIRECT(CONCATENATE("'2018-05'!O",TEXT(MATCH($C38,'2018-05'!$C$2:$C$100,0)+1,0)))="",AND(INDIRECT(CONCATENATE("'2018-06'!O",TEXT(MATCH($C38,'2018-06'!$C$2:$C$100,0)+1,0)))="",INDIRECT(CONCATENATE("'2018-05'!O",TEXT(MATCH($C38,'2018-05'!$C$2:$C$100,0)+1,0)))="")),"Н/Д",INDIRECT(CONCATENATE("'2018-06'!O",TEXT(MATCH($C38,'2018-06'!$C$2:$C$100,0)+1,0)))-INDIRECT(CONCATENATE("'2018-05'!O",TEXT(MATCH($C38,'2018-05'!$C$2:$C$100,0)+1,0))))</f>
        <v>104661.61000000002</v>
      </c>
      <c r="P38" s="17">
        <f ca="1">IF(OR(INDIRECT(CONCATENATE("'2018-06'!P",TEXT(MATCH($C38,'2018-06'!$C$2:$C$100,0)+1,0)))="",INDIRECT(CONCATENATE("'2018-05'!P",TEXT(MATCH($C38,'2018-05'!$C$2:$C$100,0)+1,0)))="",AND(INDIRECT(CONCATENATE("'2018-06'!P",TEXT(MATCH($C38,'2018-06'!$C$2:$C$100,0)+1,0)))="",INDIRECT(CONCATENATE("'2018-05'!P",TEXT(MATCH($C38,'2018-05'!$C$2:$C$100,0)+1,0)))="")),"Н/Д",INDIRECT(CONCATENATE("'2018-06'!P",TEXT(MATCH($C38,'2018-06'!$C$2:$C$100,0)+1,0)))-INDIRECT(CONCATENATE("'2018-05'!P",TEXT(MATCH($C38,'2018-05'!$C$2:$C$100,0)+1,0))))</f>
        <v>1632445058.9000006</v>
      </c>
      <c r="Q38" s="17">
        <f ca="1">IF(OR(INDIRECT(CONCATENATE("'2018-06'!Q",TEXT(MATCH($C38,'2018-06'!$C$2:$C$100,0)+1,0)))="",INDIRECT(CONCATENATE("'2018-05'!Q",TEXT(MATCH($C38,'2018-05'!$C$2:$C$100,0)+1,0)))="",AND(INDIRECT(CONCATENATE("'2018-06'!Q",TEXT(MATCH($C38,'2018-06'!$C$2:$C$100,0)+1,0)))="",INDIRECT(CONCATENATE("'2018-05'!Q",TEXT(MATCH($C38,'2018-05'!$C$2:$C$100,0)+1,0)))="")),"Н/Д",INDIRECT(CONCATENATE("'2018-06'!Q",TEXT(MATCH($C38,'2018-06'!$C$2:$C$100,0)+1,0)))-INDIRECT(CONCATENATE("'2018-05'!Q",TEXT(MATCH($C38,'2018-05'!$C$2:$C$100,0)+1,0))))</f>
        <v>1635675.6599999964</v>
      </c>
      <c r="R38" s="17">
        <f ca="1">IF(OR(INDIRECT(CONCATENATE("'2018-06'!R",TEXT(MATCH($C38,'2018-06'!$C$2:$C$100,0)+1,0)))="",INDIRECT(CONCATENATE("'2018-05'!R",TEXT(MATCH($C38,'2018-05'!$C$2:$C$100,0)+1,0)))="",AND(INDIRECT(CONCATENATE("'2018-06'!R",TEXT(MATCH($C38,'2018-06'!$C$2:$C$100,0)+1,0)))="",INDIRECT(CONCATENATE("'2018-05'!R",TEXT(MATCH($C38,'2018-05'!$C$2:$C$100,0)+1,0)))="")),"Н/Д",INDIRECT(CONCATENATE("'2018-06'!R",TEXT(MATCH($C38,'2018-06'!$C$2:$C$100,0)+1,0)))-INDIRECT(CONCATENATE("'2018-05'!R",TEXT(MATCH($C38,'2018-05'!$C$2:$C$100,0)+1,0))))</f>
        <v>739664509.03000021</v>
      </c>
      <c r="S38" s="17">
        <f ca="1">IF(OR(INDIRECT(CONCATENATE("'2018-06'!S",TEXT(MATCH($C38,'2018-06'!$C$2:$C$100,0)+1,0)))="",INDIRECT(CONCATENATE("'2018-05'!S",TEXT(MATCH($C38,'2018-05'!$C$2:$C$100,0)+1,0)))="",AND(INDIRECT(CONCATENATE("'2018-06'!S",TEXT(MATCH($C38,'2018-06'!$C$2:$C$100,0)+1,0)))="",INDIRECT(CONCATENATE("'2018-05'!S",TEXT(MATCH($C38,'2018-05'!$C$2:$C$100,0)+1,0)))="")),"Н/Д",INDIRECT(CONCATENATE("'2018-06'!S",TEXT(MATCH($C38,'2018-06'!$C$2:$C$100,0)+1,0)))-INDIRECT(CONCATENATE("'2018-05'!S",TEXT(MATCH($C38,'2018-05'!$C$2:$C$100,0)+1,0))))</f>
        <v>362170</v>
      </c>
      <c r="T38" s="17">
        <f ca="1">IF(OR(INDIRECT(CONCATENATE("'2018-06'!T",TEXT(MATCH($C38,'2018-06'!$C$2:$C$100,0)+1,0)))="",INDIRECT(CONCATENATE("'2018-05'!T",TEXT(MATCH($C38,'2018-05'!$C$2:$C$100,0)+1,0)))="",AND(INDIRECT(CONCATENATE("'2018-06'!T",TEXT(MATCH($C38,'2018-06'!$C$2:$C$100,0)+1,0)))="",INDIRECT(CONCATENATE("'2018-05'!T",TEXT(MATCH($C38,'2018-05'!$C$2:$C$100,0)+1,0)))="")),"Н/Д",INDIRECT(CONCATENATE("'2018-06'!T",TEXT(MATCH($C38,'2018-06'!$C$2:$C$100,0)+1,0)))-INDIRECT(CONCATENATE("'2018-05'!T",TEXT(MATCH($C38,'2018-05'!$C$2:$C$100,0)+1,0))))</f>
        <v>292321284.6099999</v>
      </c>
      <c r="U38" s="17">
        <f ca="1">IF(OR(INDIRECT(CONCATENATE("'2018-06'!U",TEXT(MATCH($C38,'2018-06'!$C$2:$C$100,0)+1,0)))="",INDIRECT(CONCATENATE("'2018-05'!U",TEXT(MATCH($C38,'2018-05'!$C$2:$C$100,0)+1,0)))="",AND(INDIRECT(CONCATENATE("'2018-06'!U",TEXT(MATCH($C38,'2018-06'!$C$2:$C$100,0)+1,0)))="",INDIRECT(CONCATENATE("'2018-05'!U",TEXT(MATCH($C38,'2018-05'!$C$2:$C$100,0)+1,0)))="")),"Н/Д",INDIRECT(CONCATENATE("'2018-06'!U",TEXT(MATCH($C38,'2018-06'!$C$2:$C$100,0)+1,0)))-INDIRECT(CONCATENATE("'2018-05'!U",TEXT(MATCH($C38,'2018-05'!$C$2:$C$100,0)+1,0))))</f>
        <v>36967632.189999998</v>
      </c>
      <c r="V38" s="17">
        <f ca="1">IF(OR(INDIRECT(CONCATENATE("'2018-06'!V",TEXT(MATCH($C38,'2018-06'!$C$2:$C$100,0)+1,0)))="",INDIRECT(CONCATENATE("'2018-05'!V",TEXT(MATCH($C38,'2018-05'!$C$2:$C$100,0)+1,0)))="",AND(INDIRECT(CONCATENATE("'2018-06'!V",TEXT(MATCH($C38,'2018-06'!$C$2:$C$100,0)+1,0)))="",INDIRECT(CONCATENATE("'2018-05'!V",TEXT(MATCH($C38,'2018-05'!$C$2:$C$100,0)+1,0)))="")),"Н/Д",INDIRECT(CONCATENATE("'2018-06'!V",TEXT(MATCH($C38,'2018-06'!$C$2:$C$100,0)+1,0)))-INDIRECT(CONCATENATE("'2018-05'!V",TEXT(MATCH($C38,'2018-05'!$C$2:$C$100,0)+1,0))))</f>
        <v>1370727583.1500006</v>
      </c>
      <c r="W38" s="17">
        <f ca="1">IF(OR(INDIRECT(CONCATENATE("'2018-06'!W",TEXT(MATCH($C38,'2018-06'!$C$2:$C$100,0)+1,0)))="",INDIRECT(CONCATENATE("'2018-05'!W",TEXT(MATCH($C38,'2018-05'!$C$2:$C$100,0)+1,0)))="",AND(INDIRECT(CONCATENATE("'2018-06'!W",TEXT(MATCH($C38,'2018-06'!$C$2:$C$100,0)+1,0)))="",INDIRECT(CONCATENATE("'2018-05'!W",TEXT(MATCH($C38,'2018-05'!$C$2:$C$100,0)+1,0)))="")),"Н/Д",INDIRECT(CONCATENATE("'2018-06'!W",TEXT(MATCH($C38,'2018-06'!$C$2:$C$100,0)+1,0)))-INDIRECT(CONCATENATE("'2018-05'!W",TEXT(MATCH($C38,'2018-05'!$C$2:$C$100,0)+1,0))))</f>
        <v>143045009935.93994</v>
      </c>
    </row>
    <row r="39" spans="1:23" x14ac:dyDescent="0.25">
      <c r="A39" s="2" t="s">
        <v>61</v>
      </c>
      <c r="B39" s="2" t="s">
        <v>62</v>
      </c>
      <c r="C39" s="15">
        <v>83000000</v>
      </c>
      <c r="D39" s="2" t="s">
        <v>209</v>
      </c>
      <c r="E39" s="17">
        <f ca="1">IF(OR(INDIRECT(CONCATENATE("'2018-06'!E",TEXT(MATCH($C39,'2018-06'!$C$2:$C$100,0)+1,0)))="",INDIRECT(CONCATENATE("'2018-05'!E",TEXT(MATCH($C39,'2018-05'!$C$2:$C$100,0)+1,0)))="",AND(INDIRECT(CONCATENATE("'2018-06'!E",TEXT(MATCH($C39,'2018-06'!$C$2:$C$100,0)+1,0)))="",INDIRECT(CONCATENATE("'2018-05'!E",TEXT(MATCH($C39,'2018-05'!$C$2:$C$100,0)+1,0)))="")),"Н/Д",INDIRECT(CONCATENATE("'2018-06'!E",TEXT(MATCH($C39,'2018-06'!$C$2:$C$100,0)+1,0)))-INDIRECT(CONCATENATE("'2018-05'!E",TEXT(MATCH($C39,'2018-05'!$C$2:$C$100,0)+1,0))))</f>
        <v>2974997184.9899998</v>
      </c>
      <c r="F39" s="17">
        <f ca="1">IF(OR(INDIRECT(CONCATENATE("'2018-06'!F",TEXT(MATCH($C39,'2018-06'!$C$2:$C$100,0)+1,0)))="",INDIRECT(CONCATENATE("'2018-05'!F",TEXT(MATCH($C39,'2018-05'!$C$2:$C$100,0)+1,0)))="",AND(INDIRECT(CONCATENATE("'2018-06'!F",TEXT(MATCH($C39,'2018-06'!$C$2:$C$100,0)+1,0)))="",INDIRECT(CONCATENATE("'2018-05'!F",TEXT(MATCH($C39,'2018-05'!$C$2:$C$100,0)+1,0)))="")),"Н/Д",INDIRECT(CONCATENATE("'2018-06'!F",TEXT(MATCH($C39,'2018-06'!$C$2:$C$100,0)+1,0)))-INDIRECT(CONCATENATE("'2018-05'!F",TEXT(MATCH($C39,'2018-05'!$C$2:$C$100,0)+1,0))))</f>
        <v>1280034109.0900002</v>
      </c>
      <c r="G39" s="17">
        <f ca="1">IF(OR(INDIRECT(CONCATENATE("'2018-06'!G",TEXT(MATCH($C39,'2018-06'!$C$2:$C$100,0)+1,0)))="",INDIRECT(CONCATENATE("'2018-05'!G",TEXT(MATCH($C39,'2018-05'!$C$2:$C$100,0)+1,0)))="",AND(INDIRECT(CONCATENATE("'2018-06'!G",TEXT(MATCH($C39,'2018-06'!$C$2:$C$100,0)+1,0)))="",INDIRECT(CONCATENATE("'2018-05'!G",TEXT(MATCH($C39,'2018-05'!$C$2:$C$100,0)+1,0)))="")),"Н/Д",INDIRECT(CONCATENATE("'2018-06'!G",TEXT(MATCH($C39,'2018-06'!$C$2:$C$100,0)+1,0)))-INDIRECT(CONCATENATE("'2018-05'!G",TEXT(MATCH($C39,'2018-05'!$C$2:$C$100,0)+1,0))))</f>
        <v>109952836.47999996</v>
      </c>
      <c r="H39" s="17">
        <f ca="1">IF(OR(INDIRECT(CONCATENATE("'2018-06'!H",TEXT(MATCH($C39,'2018-06'!$C$2:$C$100,0)+1,0)))="",INDIRECT(CONCATENATE("'2018-05'!H",TEXT(MATCH($C39,'2018-05'!$C$2:$C$100,0)+1,0)))="",AND(INDIRECT(CONCATENATE("'2018-06'!H",TEXT(MATCH($C39,'2018-06'!$C$2:$C$100,0)+1,0)))="",INDIRECT(CONCATENATE("'2018-05'!H",TEXT(MATCH($C39,'2018-05'!$C$2:$C$100,0)+1,0)))="")),"Н/Д",INDIRECT(CONCATENATE("'2018-06'!H",TEXT(MATCH($C39,'2018-06'!$C$2:$C$100,0)+1,0)))-INDIRECT(CONCATENATE("'2018-05'!H",TEXT(MATCH($C39,'2018-05'!$C$2:$C$100,0)+1,0))))</f>
        <v>440095288.44000006</v>
      </c>
      <c r="I39" s="17">
        <f ca="1">IF(OR(INDIRECT(CONCATENATE("'2018-06'!I",TEXT(MATCH($C39,'2018-06'!$C$2:$C$100,0)+1,0)))="",INDIRECT(CONCATENATE("'2018-05'!I",TEXT(MATCH($C39,'2018-05'!$C$2:$C$100,0)+1,0)))="",AND(INDIRECT(CONCATENATE("'2018-06'!I",TEXT(MATCH($C39,'2018-06'!$C$2:$C$100,0)+1,0)))="",INDIRECT(CONCATENATE("'2018-05'!I",TEXT(MATCH($C39,'2018-05'!$C$2:$C$100,0)+1,0)))="")),"Н/Д",INDIRECT(CONCATENATE("'2018-06'!I",TEXT(MATCH($C39,'2018-06'!$C$2:$C$100,0)+1,0)))-INDIRECT(CONCATENATE("'2018-05'!I",TEXT(MATCH($C39,'2018-05'!$C$2:$C$100,0)+1,0))))</f>
        <v>285925230.6099999</v>
      </c>
      <c r="J39" s="17" t="str">
        <f ca="1">IF(OR(INDIRECT(CONCATENATE("'2018-06'!J",TEXT(MATCH($C39,'2018-06'!$C$2:$C$100,0)+1,0)))="",INDIRECT(CONCATENATE("'2018-05'!J",TEXT(MATCH($C39,'2018-05'!$C$2:$C$100,0)+1,0)))="",AND(INDIRECT(CONCATENATE("'2018-06'!J",TEXT(MATCH($C39,'2018-06'!$C$2:$C$100,0)+1,0)))="",INDIRECT(CONCATENATE("'2018-05'!J",TEXT(MATCH($C39,'2018-05'!$C$2:$C$100,0)+1,0)))="")),"Н/Д",INDIRECT(CONCATENATE("'2018-06'!J",TEXT(MATCH($C39,'2018-06'!$C$2:$C$100,0)+1,0)))-INDIRECT(CONCATENATE("'2018-05'!J",TEXT(MATCH($C39,'2018-05'!$C$2:$C$100,0)+1,0))))</f>
        <v>Н/Д</v>
      </c>
      <c r="K39" s="17">
        <f ca="1">IF(OR(INDIRECT(CONCATENATE("'2018-06'!K",TEXT(MATCH($C39,'2018-06'!$C$2:$C$100,0)+1,0)))="",INDIRECT(CONCATENATE("'2018-05'!K",TEXT(MATCH($C39,'2018-05'!$C$2:$C$100,0)+1,0)))="",AND(INDIRECT(CONCATENATE("'2018-06'!K",TEXT(MATCH($C39,'2018-06'!$C$2:$C$100,0)+1,0)))="",INDIRECT(CONCATENATE("'2018-05'!K",TEXT(MATCH($C39,'2018-05'!$C$2:$C$100,0)+1,0)))="")),"Н/Д",INDIRECT(CONCATENATE("'2018-06'!K",TEXT(MATCH($C39,'2018-06'!$C$2:$C$100,0)+1,0)))-INDIRECT(CONCATENATE("'2018-05'!K",TEXT(MATCH($C39,'2018-05'!$C$2:$C$100,0)+1,0))))</f>
        <v>75783694.74000001</v>
      </c>
      <c r="L39" s="17">
        <f ca="1">IF(OR(INDIRECT(CONCATENATE("'2018-06'!L",TEXT(MATCH($C39,'2018-06'!$C$2:$C$100,0)+1,0)))="",INDIRECT(CONCATENATE("'2018-05'!L",TEXT(MATCH($C39,'2018-05'!$C$2:$C$100,0)+1,0)))="",AND(INDIRECT(CONCATENATE("'2018-06'!L",TEXT(MATCH($C39,'2018-06'!$C$2:$C$100,0)+1,0)))="",INDIRECT(CONCATENATE("'2018-05'!L",TEXT(MATCH($C39,'2018-05'!$C$2:$C$100,0)+1,0)))="")),"Н/Д",INDIRECT(CONCATENATE("'2018-06'!L",TEXT(MATCH($C39,'2018-06'!$C$2:$C$100,0)+1,0)))-INDIRECT(CONCATENATE("'2018-05'!L",TEXT(MATCH($C39,'2018-05'!$C$2:$C$100,0)+1,0))))</f>
        <v>206819583.83999991</v>
      </c>
      <c r="M39" s="17">
        <f ca="1">IF(OR(INDIRECT(CONCATENATE("'2018-06'!M",TEXT(MATCH($C39,'2018-06'!$C$2:$C$100,0)+1,0)))="",INDIRECT(CONCATENATE("'2018-05'!M",TEXT(MATCH($C39,'2018-05'!$C$2:$C$100,0)+1,0)))="",AND(INDIRECT(CONCATENATE("'2018-06'!M",TEXT(MATCH($C39,'2018-06'!$C$2:$C$100,0)+1,0)))="",INDIRECT(CONCATENATE("'2018-05'!M",TEXT(MATCH($C39,'2018-05'!$C$2:$C$100,0)+1,0)))="")),"Н/Д",INDIRECT(CONCATENATE("'2018-06'!M",TEXT(MATCH($C39,'2018-06'!$C$2:$C$100,0)+1,0)))-INDIRECT(CONCATENATE("'2018-05'!M",TEXT(MATCH($C39,'2018-05'!$C$2:$C$100,0)+1,0))))</f>
        <v>522361.87999999989</v>
      </c>
      <c r="N39" s="17">
        <f ca="1">IF(OR(INDIRECT(CONCATENATE("'2018-06'!N",TEXT(MATCH($C39,'2018-06'!$C$2:$C$100,0)+1,0)))="",INDIRECT(CONCATENATE("'2018-05'!N",TEXT(MATCH($C39,'2018-05'!$C$2:$C$100,0)+1,0)))="",AND(INDIRECT(CONCATENATE("'2018-06'!N",TEXT(MATCH($C39,'2018-06'!$C$2:$C$100,0)+1,0)))="",INDIRECT(CONCATENATE("'2018-05'!N",TEXT(MATCH($C39,'2018-05'!$C$2:$C$100,0)+1,0)))="")),"Н/Д",INDIRECT(CONCATENATE("'2018-06'!N",TEXT(MATCH($C39,'2018-06'!$C$2:$C$100,0)+1,0)))-INDIRECT(CONCATENATE("'2018-05'!NE",TEXT(MATCH($C39,'2018-05'!$C$2:$C$100,0)+1,0))))</f>
        <v>63005206.509999998</v>
      </c>
      <c r="O39" s="17">
        <f ca="1">IF(OR(INDIRECT(CONCATENATE("'2018-06'!O",TEXT(MATCH($C39,'2018-06'!$C$2:$C$100,0)+1,0)))="",INDIRECT(CONCATENATE("'2018-05'!O",TEXT(MATCH($C39,'2018-05'!$C$2:$C$100,0)+1,0)))="",AND(INDIRECT(CONCATENATE("'2018-06'!O",TEXT(MATCH($C39,'2018-06'!$C$2:$C$100,0)+1,0)))="",INDIRECT(CONCATENATE("'2018-05'!O",TEXT(MATCH($C39,'2018-05'!$C$2:$C$100,0)+1,0)))="")),"Н/Д",INDIRECT(CONCATENATE("'2018-06'!O",TEXT(MATCH($C39,'2018-06'!$C$2:$C$100,0)+1,0)))-INDIRECT(CONCATENATE("'2018-05'!O",TEXT(MATCH($C39,'2018-05'!$C$2:$C$100,0)+1,0))))</f>
        <v>15353.339999999997</v>
      </c>
      <c r="P39" s="17">
        <f ca="1">IF(OR(INDIRECT(CONCATENATE("'2018-06'!P",TEXT(MATCH($C39,'2018-06'!$C$2:$C$100,0)+1,0)))="",INDIRECT(CONCATENATE("'2018-05'!P",TEXT(MATCH($C39,'2018-05'!$C$2:$C$100,0)+1,0)))="",AND(INDIRECT(CONCATENATE("'2018-06'!P",TEXT(MATCH($C39,'2018-06'!$C$2:$C$100,0)+1,0)))="",INDIRECT(CONCATENATE("'2018-05'!P",TEXT(MATCH($C39,'2018-05'!$C$2:$C$100,0)+1,0)))="")),"Н/Д",INDIRECT(CONCATENATE("'2018-06'!P",TEXT(MATCH($C39,'2018-06'!$C$2:$C$100,0)+1,0)))-INDIRECT(CONCATENATE("'2018-05'!P",TEXT(MATCH($C39,'2018-05'!$C$2:$C$100,0)+1,0))))</f>
        <v>38020894.680000007</v>
      </c>
      <c r="Q39" s="17">
        <f ca="1">IF(OR(INDIRECT(CONCATENATE("'2018-06'!Q",TEXT(MATCH($C39,'2018-06'!$C$2:$C$100,0)+1,0)))="",INDIRECT(CONCATENATE("'2018-05'!Q",TEXT(MATCH($C39,'2018-05'!$C$2:$C$100,0)+1,0)))="",AND(INDIRECT(CONCATENATE("'2018-06'!Q",TEXT(MATCH($C39,'2018-06'!$C$2:$C$100,0)+1,0)))="",INDIRECT(CONCATENATE("'2018-05'!Q",TEXT(MATCH($C39,'2018-05'!$C$2:$C$100,0)+1,0)))="")),"Н/Д",INDIRECT(CONCATENATE("'2018-06'!Q",TEXT(MATCH($C39,'2018-06'!$C$2:$C$100,0)+1,0)))-INDIRECT(CONCATENATE("'2018-05'!Q",TEXT(MATCH($C39,'2018-05'!$C$2:$C$100,0)+1,0))))</f>
        <v>1283654.3799999999</v>
      </c>
      <c r="R39" s="17">
        <f ca="1">IF(OR(INDIRECT(CONCATENATE("'2018-06'!R",TEXT(MATCH($C39,'2018-06'!$C$2:$C$100,0)+1,0)))="",INDIRECT(CONCATENATE("'2018-05'!R",TEXT(MATCH($C39,'2018-05'!$C$2:$C$100,0)+1,0)))="",AND(INDIRECT(CONCATENATE("'2018-06'!R",TEXT(MATCH($C39,'2018-06'!$C$2:$C$100,0)+1,0)))="",INDIRECT(CONCATENATE("'2018-05'!R",TEXT(MATCH($C39,'2018-05'!$C$2:$C$100,0)+1,0)))="")),"Н/Д",INDIRECT(CONCATENATE("'2018-06'!R",TEXT(MATCH($C39,'2018-06'!$C$2:$C$100,0)+1,0)))-INDIRECT(CONCATENATE("'2018-05'!R",TEXT(MATCH($C39,'2018-05'!$C$2:$C$100,0)+1,0))))</f>
        <v>4141073.1400000006</v>
      </c>
      <c r="S39" s="17">
        <f ca="1">IF(OR(INDIRECT(CONCATENATE("'2018-06'!S",TEXT(MATCH($C39,'2018-06'!$C$2:$C$100,0)+1,0)))="",INDIRECT(CONCATENATE("'2018-05'!S",TEXT(MATCH($C39,'2018-05'!$C$2:$C$100,0)+1,0)))="",AND(INDIRECT(CONCATENATE("'2018-06'!S",TEXT(MATCH($C39,'2018-06'!$C$2:$C$100,0)+1,0)))="",INDIRECT(CONCATENATE("'2018-05'!S",TEXT(MATCH($C39,'2018-05'!$C$2:$C$100,0)+1,0)))="")),"Н/Д",INDIRECT(CONCATENATE("'2018-06'!S",TEXT(MATCH($C39,'2018-06'!$C$2:$C$100,0)+1,0)))-INDIRECT(CONCATENATE("'2018-05'!S",TEXT(MATCH($C39,'2018-05'!$C$2:$C$100,0)+1,0))))</f>
        <v>101248</v>
      </c>
      <c r="T39" s="17">
        <f ca="1">IF(OR(INDIRECT(CONCATENATE("'2018-06'!T",TEXT(MATCH($C39,'2018-06'!$C$2:$C$100,0)+1,0)))="",INDIRECT(CONCATENATE("'2018-05'!T",TEXT(MATCH($C39,'2018-05'!$C$2:$C$100,0)+1,0)))="",AND(INDIRECT(CONCATENATE("'2018-06'!T",TEXT(MATCH($C39,'2018-06'!$C$2:$C$100,0)+1,0)))="",INDIRECT(CONCATENATE("'2018-05'!T",TEXT(MATCH($C39,'2018-05'!$C$2:$C$100,0)+1,0)))="")),"Н/Д",INDIRECT(CONCATENATE("'2018-06'!T",TEXT(MATCH($C39,'2018-06'!$C$2:$C$100,0)+1,0)))-INDIRECT(CONCATENATE("'2018-05'!T",TEXT(MATCH($C39,'2018-05'!$C$2:$C$100,0)+1,0))))</f>
        <v>34986836.930000007</v>
      </c>
      <c r="U39" s="17">
        <f ca="1">IF(OR(INDIRECT(CONCATENATE("'2018-06'!U",TEXT(MATCH($C39,'2018-06'!$C$2:$C$100,0)+1,0)))="",INDIRECT(CONCATENATE("'2018-05'!U",TEXT(MATCH($C39,'2018-05'!$C$2:$C$100,0)+1,0)))="",AND(INDIRECT(CONCATENATE("'2018-06'!U",TEXT(MATCH($C39,'2018-06'!$C$2:$C$100,0)+1,0)))="",INDIRECT(CONCATENATE("'2018-05'!U",TEXT(MATCH($C39,'2018-05'!$C$2:$C$100,0)+1,0)))="")),"Н/Д",INDIRECT(CONCATENATE("'2018-06'!U",TEXT(MATCH($C39,'2018-06'!$C$2:$C$100,0)+1,0)))-INDIRECT(CONCATENATE("'2018-05'!U",TEXT(MATCH($C39,'2018-05'!$C$2:$C$100,0)+1,0))))</f>
        <v>2862237.6799999997</v>
      </c>
      <c r="V39" s="17">
        <f ca="1">IF(OR(INDIRECT(CONCATENATE("'2018-06'!V",TEXT(MATCH($C39,'2018-06'!$C$2:$C$100,0)+1,0)))="",INDIRECT(CONCATENATE("'2018-05'!V",TEXT(MATCH($C39,'2018-05'!$C$2:$C$100,0)+1,0)))="",AND(INDIRECT(CONCATENATE("'2018-06'!V",TEXT(MATCH($C39,'2018-06'!$C$2:$C$100,0)+1,0)))="",INDIRECT(CONCATENATE("'2018-05'!V",TEXT(MATCH($C39,'2018-05'!$C$2:$C$100,0)+1,0)))="")),"Н/Д",INDIRECT(CONCATENATE("'2018-06'!V",TEXT(MATCH($C39,'2018-06'!$C$2:$C$100,0)+1,0)))-INDIRECT(CONCATENATE("'2018-05'!V",TEXT(MATCH($C39,'2018-05'!$C$2:$C$100,0)+1,0))))</f>
        <v>1694963075.8999996</v>
      </c>
      <c r="W39" s="17">
        <f ca="1">IF(OR(INDIRECT(CONCATENATE("'2018-06'!W",TEXT(MATCH($C39,'2018-06'!$C$2:$C$100,0)+1,0)))="",INDIRECT(CONCATENATE("'2018-05'!W",TEXT(MATCH($C39,'2018-05'!$C$2:$C$100,0)+1,0)))="",AND(INDIRECT(CONCATENATE("'2018-06'!W",TEXT(MATCH($C39,'2018-06'!$C$2:$C$100,0)+1,0)))="",INDIRECT(CONCATENATE("'2018-05'!W",TEXT(MATCH($C39,'2018-05'!$C$2:$C$100,0)+1,0)))="")),"Н/Д",INDIRECT(CONCATENATE("'2018-06'!W",TEXT(MATCH($C39,'2018-06'!$C$2:$C$100,0)+1,0)))-INDIRECT(CONCATENATE("'2018-05'!W",TEXT(MATCH($C39,'2018-05'!$C$2:$C$100,0)+1,0))))</f>
        <v>7164511099</v>
      </c>
    </row>
    <row r="40" spans="1:23" x14ac:dyDescent="0.25">
      <c r="A40" s="2" t="s">
        <v>61</v>
      </c>
      <c r="B40" s="2" t="s">
        <v>63</v>
      </c>
      <c r="C40" s="15">
        <v>91000000</v>
      </c>
      <c r="D40" s="2" t="s">
        <v>209</v>
      </c>
      <c r="E40" s="17">
        <f ca="1">IF(OR(INDIRECT(CONCATENATE("'2018-06'!E",TEXT(MATCH($C40,'2018-06'!$C$2:$C$100,0)+1,0)))="",INDIRECT(CONCATENATE("'2018-05'!E",TEXT(MATCH($C40,'2018-05'!$C$2:$C$100,0)+1,0)))="",AND(INDIRECT(CONCATENATE("'2018-06'!E",TEXT(MATCH($C40,'2018-06'!$C$2:$C$100,0)+1,0)))="",INDIRECT(CONCATENATE("'2018-05'!E",TEXT(MATCH($C40,'2018-05'!$C$2:$C$100,0)+1,0)))="")),"Н/Д",INDIRECT(CONCATENATE("'2018-06'!E",TEXT(MATCH($C40,'2018-06'!$C$2:$C$100,0)+1,0)))-INDIRECT(CONCATENATE("'2018-05'!E",TEXT(MATCH($C40,'2018-05'!$C$2:$C$100,0)+1,0))))</f>
        <v>2814772024.8299999</v>
      </c>
      <c r="F40" s="17">
        <f ca="1">IF(OR(INDIRECT(CONCATENATE("'2018-06'!F",TEXT(MATCH($C40,'2018-06'!$C$2:$C$100,0)+1,0)))="",INDIRECT(CONCATENATE("'2018-05'!F",TEXT(MATCH($C40,'2018-05'!$C$2:$C$100,0)+1,0)))="",AND(INDIRECT(CONCATENATE("'2018-06'!F",TEXT(MATCH($C40,'2018-06'!$C$2:$C$100,0)+1,0)))="",INDIRECT(CONCATENATE("'2018-05'!F",TEXT(MATCH($C40,'2018-05'!$C$2:$C$100,0)+1,0)))="")),"Н/Д",INDIRECT(CONCATENATE("'2018-06'!F",TEXT(MATCH($C40,'2018-06'!$C$2:$C$100,0)+1,0)))-INDIRECT(CONCATENATE("'2018-05'!F",TEXT(MATCH($C40,'2018-05'!$C$2:$C$100,0)+1,0))))</f>
        <v>698080115.48000002</v>
      </c>
      <c r="G40" s="17">
        <f ca="1">IF(OR(INDIRECT(CONCATENATE("'2018-06'!G",TEXT(MATCH($C40,'2018-06'!$C$2:$C$100,0)+1,0)))="",INDIRECT(CONCATENATE("'2018-05'!G",TEXT(MATCH($C40,'2018-05'!$C$2:$C$100,0)+1,0)))="",AND(INDIRECT(CONCATENATE("'2018-06'!G",TEXT(MATCH($C40,'2018-06'!$C$2:$C$100,0)+1,0)))="",INDIRECT(CONCATENATE("'2018-05'!G",TEXT(MATCH($C40,'2018-05'!$C$2:$C$100,0)+1,0)))="")),"Н/Д",INDIRECT(CONCATENATE("'2018-06'!G",TEXT(MATCH($C40,'2018-06'!$C$2:$C$100,0)+1,0)))-INDIRECT(CONCATENATE("'2018-05'!G",TEXT(MATCH($C40,'2018-05'!$C$2:$C$100,0)+1,0))))</f>
        <v>83174034.930000007</v>
      </c>
      <c r="H40" s="17">
        <f ca="1">IF(OR(INDIRECT(CONCATENATE("'2018-06'!H",TEXT(MATCH($C40,'2018-06'!$C$2:$C$100,0)+1,0)))="",INDIRECT(CONCATENATE("'2018-05'!H",TEXT(MATCH($C40,'2018-05'!$C$2:$C$100,0)+1,0)))="",AND(INDIRECT(CONCATENATE("'2018-06'!H",TEXT(MATCH($C40,'2018-06'!$C$2:$C$100,0)+1,0)))="",INDIRECT(CONCATENATE("'2018-05'!H",TEXT(MATCH($C40,'2018-05'!$C$2:$C$100,0)+1,0)))="")),"Н/Д",INDIRECT(CONCATENATE("'2018-06'!H",TEXT(MATCH($C40,'2018-06'!$C$2:$C$100,0)+1,0)))-INDIRECT(CONCATENATE("'2018-05'!H",TEXT(MATCH($C40,'2018-05'!$C$2:$C$100,0)+1,0))))</f>
        <v>307518942.54999995</v>
      </c>
      <c r="I40" s="17">
        <f ca="1">IF(OR(INDIRECT(CONCATENATE("'2018-06'!I",TEXT(MATCH($C40,'2018-06'!$C$2:$C$100,0)+1,0)))="",INDIRECT(CONCATENATE("'2018-05'!I",TEXT(MATCH($C40,'2018-05'!$C$2:$C$100,0)+1,0)))="",AND(INDIRECT(CONCATENATE("'2018-06'!I",TEXT(MATCH($C40,'2018-06'!$C$2:$C$100,0)+1,0)))="",INDIRECT(CONCATENATE("'2018-05'!I",TEXT(MATCH($C40,'2018-05'!$C$2:$C$100,0)+1,0)))="")),"Н/Д",INDIRECT(CONCATENATE("'2018-06'!I",TEXT(MATCH($C40,'2018-06'!$C$2:$C$100,0)+1,0)))-INDIRECT(CONCATENATE("'2018-05'!I",TEXT(MATCH($C40,'2018-05'!$C$2:$C$100,0)+1,0))))</f>
        <v>87090922.50999999</v>
      </c>
      <c r="J40" s="17" t="str">
        <f ca="1">IF(OR(INDIRECT(CONCATENATE("'2018-06'!J",TEXT(MATCH($C40,'2018-06'!$C$2:$C$100,0)+1,0)))="",INDIRECT(CONCATENATE("'2018-05'!J",TEXT(MATCH($C40,'2018-05'!$C$2:$C$100,0)+1,0)))="",AND(INDIRECT(CONCATENATE("'2018-06'!J",TEXT(MATCH($C40,'2018-06'!$C$2:$C$100,0)+1,0)))="",INDIRECT(CONCATENATE("'2018-05'!J",TEXT(MATCH($C40,'2018-05'!$C$2:$C$100,0)+1,0)))="")),"Н/Д",INDIRECT(CONCATENATE("'2018-06'!J",TEXT(MATCH($C40,'2018-06'!$C$2:$C$100,0)+1,0)))-INDIRECT(CONCATENATE("'2018-05'!J",TEXT(MATCH($C40,'2018-05'!$C$2:$C$100,0)+1,0))))</f>
        <v>Н/Д</v>
      </c>
      <c r="K40" s="17">
        <f ca="1">IF(OR(INDIRECT(CONCATENATE("'2018-06'!K",TEXT(MATCH($C40,'2018-06'!$C$2:$C$100,0)+1,0)))="",INDIRECT(CONCATENATE("'2018-05'!K",TEXT(MATCH($C40,'2018-05'!$C$2:$C$100,0)+1,0)))="",AND(INDIRECT(CONCATENATE("'2018-06'!K",TEXT(MATCH($C40,'2018-06'!$C$2:$C$100,0)+1,0)))="",INDIRECT(CONCATENATE("'2018-05'!K",TEXT(MATCH($C40,'2018-05'!$C$2:$C$100,0)+1,0)))="")),"Н/Д",INDIRECT(CONCATENATE("'2018-06'!K",TEXT(MATCH($C40,'2018-06'!$C$2:$C$100,0)+1,0)))-INDIRECT(CONCATENATE("'2018-05'!K",TEXT(MATCH($C40,'2018-05'!$C$2:$C$100,0)+1,0))))</f>
        <v>38145898.530000001</v>
      </c>
      <c r="L40" s="17">
        <f ca="1">IF(OR(INDIRECT(CONCATENATE("'2018-06'!L",TEXT(MATCH($C40,'2018-06'!$C$2:$C$100,0)+1,0)))="",INDIRECT(CONCATENATE("'2018-05'!L",TEXT(MATCH($C40,'2018-05'!$C$2:$C$100,0)+1,0)))="",AND(INDIRECT(CONCATENATE("'2018-06'!L",TEXT(MATCH($C40,'2018-06'!$C$2:$C$100,0)+1,0)))="",INDIRECT(CONCATENATE("'2018-05'!L",TEXT(MATCH($C40,'2018-05'!$C$2:$C$100,0)+1,0)))="")),"Н/Д",INDIRECT(CONCATENATE("'2018-06'!L",TEXT(MATCH($C40,'2018-06'!$C$2:$C$100,0)+1,0)))-INDIRECT(CONCATENATE("'2018-05'!L",TEXT(MATCH($C40,'2018-05'!$C$2:$C$100,0)+1,0))))</f>
        <v>127612143.47000003</v>
      </c>
      <c r="M40" s="17">
        <f ca="1">IF(OR(INDIRECT(CONCATENATE("'2018-06'!M",TEXT(MATCH($C40,'2018-06'!$C$2:$C$100,0)+1,0)))="",INDIRECT(CONCATENATE("'2018-05'!M",TEXT(MATCH($C40,'2018-05'!$C$2:$C$100,0)+1,0)))="",AND(INDIRECT(CONCATENATE("'2018-06'!M",TEXT(MATCH($C40,'2018-06'!$C$2:$C$100,0)+1,0)))="",INDIRECT(CONCATENATE("'2018-05'!M",TEXT(MATCH($C40,'2018-05'!$C$2:$C$100,0)+1,0)))="")),"Н/Д",INDIRECT(CONCATENATE("'2018-06'!M",TEXT(MATCH($C40,'2018-06'!$C$2:$C$100,0)+1,0)))-INDIRECT(CONCATENATE("'2018-05'!M",TEXT(MATCH($C40,'2018-05'!$C$2:$C$100,0)+1,0))))</f>
        <v>3648626.7899999991</v>
      </c>
      <c r="N40" s="17">
        <f ca="1">IF(OR(INDIRECT(CONCATENATE("'2018-06'!N",TEXT(MATCH($C40,'2018-06'!$C$2:$C$100,0)+1,0)))="",INDIRECT(CONCATENATE("'2018-05'!N",TEXT(MATCH($C40,'2018-05'!$C$2:$C$100,0)+1,0)))="",AND(INDIRECT(CONCATENATE("'2018-06'!N",TEXT(MATCH($C40,'2018-06'!$C$2:$C$100,0)+1,0)))="",INDIRECT(CONCATENATE("'2018-05'!N",TEXT(MATCH($C40,'2018-05'!$C$2:$C$100,0)+1,0)))="")),"Н/Д",INDIRECT(CONCATENATE("'2018-06'!N",TEXT(MATCH($C40,'2018-06'!$C$2:$C$100,0)+1,0)))-INDIRECT(CONCATENATE("'2018-05'!NE",TEXT(MATCH($C40,'2018-05'!$C$2:$C$100,0)+1,0))))</f>
        <v>45207155.340000004</v>
      </c>
      <c r="O40" s="17">
        <f ca="1">IF(OR(INDIRECT(CONCATENATE("'2018-06'!O",TEXT(MATCH($C40,'2018-06'!$C$2:$C$100,0)+1,0)))="",INDIRECT(CONCATENATE("'2018-05'!O",TEXT(MATCH($C40,'2018-05'!$C$2:$C$100,0)+1,0)))="",AND(INDIRECT(CONCATENATE("'2018-06'!O",TEXT(MATCH($C40,'2018-06'!$C$2:$C$100,0)+1,0)))="",INDIRECT(CONCATENATE("'2018-05'!O",TEXT(MATCH($C40,'2018-05'!$C$2:$C$100,0)+1,0)))="")),"Н/Д",INDIRECT(CONCATENATE("'2018-06'!O",TEXT(MATCH($C40,'2018-06'!$C$2:$C$100,0)+1,0)))-INDIRECT(CONCATENATE("'2018-05'!O",TEXT(MATCH($C40,'2018-05'!$C$2:$C$100,0)+1,0))))</f>
        <v>0</v>
      </c>
      <c r="P40" s="17">
        <f ca="1">IF(OR(INDIRECT(CONCATENATE("'2018-06'!P",TEXT(MATCH($C40,'2018-06'!$C$2:$C$100,0)+1,0)))="",INDIRECT(CONCATENATE("'2018-05'!P",TEXT(MATCH($C40,'2018-05'!$C$2:$C$100,0)+1,0)))="",AND(INDIRECT(CONCATENATE("'2018-06'!P",TEXT(MATCH($C40,'2018-06'!$C$2:$C$100,0)+1,0)))="",INDIRECT(CONCATENATE("'2018-05'!P",TEXT(MATCH($C40,'2018-05'!$C$2:$C$100,0)+1,0)))="")),"Н/Д",INDIRECT(CONCATENATE("'2018-06'!P",TEXT(MATCH($C40,'2018-06'!$C$2:$C$100,0)+1,0)))-INDIRECT(CONCATENATE("'2018-05'!P",TEXT(MATCH($C40,'2018-05'!$C$2:$C$100,0)+1,0))))</f>
        <v>8445869.75</v>
      </c>
      <c r="Q40" s="17">
        <f ca="1">IF(OR(INDIRECT(CONCATENATE("'2018-06'!Q",TEXT(MATCH($C40,'2018-06'!$C$2:$C$100,0)+1,0)))="",INDIRECT(CONCATENATE("'2018-05'!Q",TEXT(MATCH($C40,'2018-05'!$C$2:$C$100,0)+1,0)))="",AND(INDIRECT(CONCATENATE("'2018-06'!Q",TEXT(MATCH($C40,'2018-06'!$C$2:$C$100,0)+1,0)))="",INDIRECT(CONCATENATE("'2018-05'!Q",TEXT(MATCH($C40,'2018-05'!$C$2:$C$100,0)+1,0)))="")),"Н/Д",INDIRECT(CONCATENATE("'2018-06'!Q",TEXT(MATCH($C40,'2018-06'!$C$2:$C$100,0)+1,0)))-INDIRECT(CONCATENATE("'2018-05'!Q",TEXT(MATCH($C40,'2018-05'!$C$2:$C$100,0)+1,0))))</f>
        <v>302321.13999999966</v>
      </c>
      <c r="R40" s="17">
        <f ca="1">IF(OR(INDIRECT(CONCATENATE("'2018-06'!R",TEXT(MATCH($C40,'2018-06'!$C$2:$C$100,0)+1,0)))="",INDIRECT(CONCATENATE("'2018-05'!R",TEXT(MATCH($C40,'2018-05'!$C$2:$C$100,0)+1,0)))="",AND(INDIRECT(CONCATENATE("'2018-06'!R",TEXT(MATCH($C40,'2018-06'!$C$2:$C$100,0)+1,0)))="",INDIRECT(CONCATENATE("'2018-05'!R",TEXT(MATCH($C40,'2018-05'!$C$2:$C$100,0)+1,0)))="")),"Н/Д",INDIRECT(CONCATENATE("'2018-06'!R",TEXT(MATCH($C40,'2018-06'!$C$2:$C$100,0)+1,0)))-INDIRECT(CONCATENATE("'2018-05'!R",TEXT(MATCH($C40,'2018-05'!$C$2:$C$100,0)+1,0))))</f>
        <v>3776373.5500000007</v>
      </c>
      <c r="S40" s="17">
        <f ca="1">IF(OR(INDIRECT(CONCATENATE("'2018-06'!S",TEXT(MATCH($C40,'2018-06'!$C$2:$C$100,0)+1,0)))="",INDIRECT(CONCATENATE("'2018-05'!S",TEXT(MATCH($C40,'2018-05'!$C$2:$C$100,0)+1,0)))="",AND(INDIRECT(CONCATENATE("'2018-06'!S",TEXT(MATCH($C40,'2018-06'!$C$2:$C$100,0)+1,0)))="",INDIRECT(CONCATENATE("'2018-05'!S",TEXT(MATCH($C40,'2018-05'!$C$2:$C$100,0)+1,0)))="")),"Н/Д",INDIRECT(CONCATENATE("'2018-06'!S",TEXT(MATCH($C40,'2018-06'!$C$2:$C$100,0)+1,0)))-INDIRECT(CONCATENATE("'2018-05'!S",TEXT(MATCH($C40,'2018-05'!$C$2:$C$100,0)+1,0))))</f>
        <v>398153.01</v>
      </c>
      <c r="T40" s="17">
        <f ca="1">IF(OR(INDIRECT(CONCATENATE("'2018-06'!T",TEXT(MATCH($C40,'2018-06'!$C$2:$C$100,0)+1,0)))="",INDIRECT(CONCATENATE("'2018-05'!T",TEXT(MATCH($C40,'2018-05'!$C$2:$C$100,0)+1,0)))="",AND(INDIRECT(CONCATENATE("'2018-06'!T",TEXT(MATCH($C40,'2018-06'!$C$2:$C$100,0)+1,0)))="",INDIRECT(CONCATENATE("'2018-05'!T",TEXT(MATCH($C40,'2018-05'!$C$2:$C$100,0)+1,0)))="")),"Н/Д",INDIRECT(CONCATENATE("'2018-06'!T",TEXT(MATCH($C40,'2018-06'!$C$2:$C$100,0)+1,0)))-INDIRECT(CONCATENATE("'2018-05'!T",TEXT(MATCH($C40,'2018-05'!$C$2:$C$100,0)+1,0))))</f>
        <v>16990361.879999995</v>
      </c>
      <c r="U40" s="17">
        <f ca="1">IF(OR(INDIRECT(CONCATENATE("'2018-06'!U",TEXT(MATCH($C40,'2018-06'!$C$2:$C$100,0)+1,0)))="",INDIRECT(CONCATENATE("'2018-05'!U",TEXT(MATCH($C40,'2018-05'!$C$2:$C$100,0)+1,0)))="",AND(INDIRECT(CONCATENATE("'2018-06'!U",TEXT(MATCH($C40,'2018-06'!$C$2:$C$100,0)+1,0)))="",INDIRECT(CONCATENATE("'2018-05'!U",TEXT(MATCH($C40,'2018-05'!$C$2:$C$100,0)+1,0)))="")),"Н/Д",INDIRECT(CONCATENATE("'2018-06'!U",TEXT(MATCH($C40,'2018-06'!$C$2:$C$100,0)+1,0)))-INDIRECT(CONCATENATE("'2018-05'!U",TEXT(MATCH($C40,'2018-05'!$C$2:$C$100,0)+1,0))))</f>
        <v>206047.93999999994</v>
      </c>
      <c r="V40" s="17">
        <f ca="1">IF(OR(INDIRECT(CONCATENATE("'2018-06'!V",TEXT(MATCH($C40,'2018-06'!$C$2:$C$100,0)+1,0)))="",INDIRECT(CONCATENATE("'2018-05'!V",TEXT(MATCH($C40,'2018-05'!$C$2:$C$100,0)+1,0)))="",AND(INDIRECT(CONCATENATE("'2018-06'!V",TEXT(MATCH($C40,'2018-06'!$C$2:$C$100,0)+1,0)))="",INDIRECT(CONCATENATE("'2018-05'!V",TEXT(MATCH($C40,'2018-05'!$C$2:$C$100,0)+1,0)))="")),"Н/Д",INDIRECT(CONCATENATE("'2018-06'!V",TEXT(MATCH($C40,'2018-06'!$C$2:$C$100,0)+1,0)))-INDIRECT(CONCATENATE("'2018-05'!V",TEXT(MATCH($C40,'2018-05'!$C$2:$C$100,0)+1,0))))</f>
        <v>2116691909.3500004</v>
      </c>
      <c r="W40" s="17">
        <f ca="1">IF(OR(INDIRECT(CONCATENATE("'2018-06'!W",TEXT(MATCH($C40,'2018-06'!$C$2:$C$100,0)+1,0)))="",INDIRECT(CONCATENATE("'2018-05'!W",TEXT(MATCH($C40,'2018-05'!$C$2:$C$100,0)+1,0)))="",AND(INDIRECT(CONCATENATE("'2018-06'!W",TEXT(MATCH($C40,'2018-06'!$C$2:$C$100,0)+1,0)))="",INDIRECT(CONCATENATE("'2018-05'!W",TEXT(MATCH($C40,'2018-05'!$C$2:$C$100,0)+1,0)))="")),"Н/Д",INDIRECT(CONCATENATE("'2018-06'!W",TEXT(MATCH($C40,'2018-06'!$C$2:$C$100,0)+1,0)))-INDIRECT(CONCATENATE("'2018-05'!W",TEXT(MATCH($C40,'2018-05'!$C$2:$C$100,0)+1,0))))</f>
        <v>6317788949.25</v>
      </c>
    </row>
    <row r="41" spans="1:23" x14ac:dyDescent="0.25">
      <c r="A41" s="2" t="s">
        <v>61</v>
      </c>
      <c r="B41" s="2" t="s">
        <v>64</v>
      </c>
      <c r="C41" s="15">
        <v>82000000</v>
      </c>
      <c r="D41" s="2" t="s">
        <v>209</v>
      </c>
      <c r="E41" s="17">
        <f ca="1">IF(OR(INDIRECT(CONCATENATE("'2018-06'!E",TEXT(MATCH($C41,'2018-06'!$C$2:$C$100,0)+1,0)))="",INDIRECT(CONCATENATE("'2018-05'!E",TEXT(MATCH($C41,'2018-05'!$C$2:$C$100,0)+1,0)))="",AND(INDIRECT(CONCATENATE("'2018-06'!E",TEXT(MATCH($C41,'2018-06'!$C$2:$C$100,0)+1,0)))="",INDIRECT(CONCATENATE("'2018-05'!E",TEXT(MATCH($C41,'2018-05'!$C$2:$C$100,0)+1,0)))="")),"Н/Д",INDIRECT(CONCATENATE("'2018-06'!E",TEXT(MATCH($C41,'2018-06'!$C$2:$C$100,0)+1,0)))-INDIRECT(CONCATENATE("'2018-05'!E",TEXT(MATCH($C41,'2018-05'!$C$2:$C$100,0)+1,0))))</f>
        <v>10150823501.759998</v>
      </c>
      <c r="F41" s="17">
        <f ca="1">IF(OR(INDIRECT(CONCATENATE("'2018-06'!F",TEXT(MATCH($C41,'2018-06'!$C$2:$C$100,0)+1,0)))="",INDIRECT(CONCATENATE("'2018-05'!F",TEXT(MATCH($C41,'2018-05'!$C$2:$C$100,0)+1,0)))="",AND(INDIRECT(CONCATENATE("'2018-06'!F",TEXT(MATCH($C41,'2018-06'!$C$2:$C$100,0)+1,0)))="",INDIRECT(CONCATENATE("'2018-05'!F",TEXT(MATCH($C41,'2018-05'!$C$2:$C$100,0)+1,0)))="")),"Н/Д",INDIRECT(CONCATENATE("'2018-06'!F",TEXT(MATCH($C41,'2018-06'!$C$2:$C$100,0)+1,0)))-INDIRECT(CONCATENATE("'2018-05'!F",TEXT(MATCH($C41,'2018-05'!$C$2:$C$100,0)+1,0))))</f>
        <v>3049416227.6100006</v>
      </c>
      <c r="G41" s="17">
        <f ca="1">IF(OR(INDIRECT(CONCATENATE("'2018-06'!G",TEXT(MATCH($C41,'2018-06'!$C$2:$C$100,0)+1,0)))="",INDIRECT(CONCATENATE("'2018-05'!G",TEXT(MATCH($C41,'2018-05'!$C$2:$C$100,0)+1,0)))="",AND(INDIRECT(CONCATENATE("'2018-06'!G",TEXT(MATCH($C41,'2018-06'!$C$2:$C$100,0)+1,0)))="",INDIRECT(CONCATENATE("'2018-05'!G",TEXT(MATCH($C41,'2018-05'!$C$2:$C$100,0)+1,0)))="")),"Н/Д",INDIRECT(CONCATENATE("'2018-06'!G",TEXT(MATCH($C41,'2018-06'!$C$2:$C$100,0)+1,0)))-INDIRECT(CONCATENATE("'2018-05'!G",TEXT(MATCH($C41,'2018-05'!$C$2:$C$100,0)+1,0))))</f>
        <v>486224012.21000004</v>
      </c>
      <c r="H41" s="17">
        <f ca="1">IF(OR(INDIRECT(CONCATENATE("'2018-06'!H",TEXT(MATCH($C41,'2018-06'!$C$2:$C$100,0)+1,0)))="",INDIRECT(CONCATENATE("'2018-05'!H",TEXT(MATCH($C41,'2018-05'!$C$2:$C$100,0)+1,0)))="",AND(INDIRECT(CONCATENATE("'2018-06'!H",TEXT(MATCH($C41,'2018-06'!$C$2:$C$100,0)+1,0)))="",INDIRECT(CONCATENATE("'2018-05'!H",TEXT(MATCH($C41,'2018-05'!$C$2:$C$100,0)+1,0)))="")),"Н/Д",INDIRECT(CONCATENATE("'2018-06'!H",TEXT(MATCH($C41,'2018-06'!$C$2:$C$100,0)+1,0)))-INDIRECT(CONCATENATE("'2018-05'!H",TEXT(MATCH($C41,'2018-05'!$C$2:$C$100,0)+1,0))))</f>
        <v>1135284592.8900003</v>
      </c>
      <c r="I41" s="17">
        <f ca="1">IF(OR(INDIRECT(CONCATENATE("'2018-06'!I",TEXT(MATCH($C41,'2018-06'!$C$2:$C$100,0)+1,0)))="",INDIRECT(CONCATENATE("'2018-05'!I",TEXT(MATCH($C41,'2018-05'!$C$2:$C$100,0)+1,0)))="",AND(INDIRECT(CONCATENATE("'2018-06'!I",TEXT(MATCH($C41,'2018-06'!$C$2:$C$100,0)+1,0)))="",INDIRECT(CONCATENATE("'2018-05'!I",TEXT(MATCH($C41,'2018-05'!$C$2:$C$100,0)+1,0)))="")),"Н/Д",INDIRECT(CONCATENATE("'2018-06'!I",TEXT(MATCH($C41,'2018-06'!$C$2:$C$100,0)+1,0)))-INDIRECT(CONCATENATE("'2018-05'!I",TEXT(MATCH($C41,'2018-05'!$C$2:$C$100,0)+1,0))))</f>
        <v>638926135.76999998</v>
      </c>
      <c r="J41" s="17" t="str">
        <f ca="1">IF(OR(INDIRECT(CONCATENATE("'2018-06'!J",TEXT(MATCH($C41,'2018-06'!$C$2:$C$100,0)+1,0)))="",INDIRECT(CONCATENATE("'2018-05'!J",TEXT(MATCH($C41,'2018-05'!$C$2:$C$100,0)+1,0)))="",AND(INDIRECT(CONCATENATE("'2018-06'!J",TEXT(MATCH($C41,'2018-06'!$C$2:$C$100,0)+1,0)))="",INDIRECT(CONCATENATE("'2018-05'!J",TEXT(MATCH($C41,'2018-05'!$C$2:$C$100,0)+1,0)))="")),"Н/Д",INDIRECT(CONCATENATE("'2018-06'!J",TEXT(MATCH($C41,'2018-06'!$C$2:$C$100,0)+1,0)))-INDIRECT(CONCATENATE("'2018-05'!J",TEXT(MATCH($C41,'2018-05'!$C$2:$C$100,0)+1,0))))</f>
        <v>Н/Д</v>
      </c>
      <c r="K41" s="17">
        <f ca="1">IF(OR(INDIRECT(CONCATENATE("'2018-06'!K",TEXT(MATCH($C41,'2018-06'!$C$2:$C$100,0)+1,0)))="",INDIRECT(CONCATENATE("'2018-05'!K",TEXT(MATCH($C41,'2018-05'!$C$2:$C$100,0)+1,0)))="",AND(INDIRECT(CONCATENATE("'2018-06'!K",TEXT(MATCH($C41,'2018-06'!$C$2:$C$100,0)+1,0)))="",INDIRECT(CONCATENATE("'2018-05'!K",TEXT(MATCH($C41,'2018-05'!$C$2:$C$100,0)+1,0)))="")),"Н/Д",INDIRECT(CONCATENATE("'2018-06'!K",TEXT(MATCH($C41,'2018-06'!$C$2:$C$100,0)+1,0)))-INDIRECT(CONCATENATE("'2018-05'!K",TEXT(MATCH($C41,'2018-05'!$C$2:$C$100,0)+1,0))))</f>
        <v>129191259.45000005</v>
      </c>
      <c r="L41" s="17">
        <f ca="1">IF(OR(INDIRECT(CONCATENATE("'2018-06'!L",TEXT(MATCH($C41,'2018-06'!$C$2:$C$100,0)+1,0)))="",INDIRECT(CONCATENATE("'2018-05'!L",TEXT(MATCH($C41,'2018-05'!$C$2:$C$100,0)+1,0)))="",AND(INDIRECT(CONCATENATE("'2018-06'!L",TEXT(MATCH($C41,'2018-06'!$C$2:$C$100,0)+1,0)))="",INDIRECT(CONCATENATE("'2018-05'!L",TEXT(MATCH($C41,'2018-05'!$C$2:$C$100,0)+1,0)))="")),"Н/Д",INDIRECT(CONCATENATE("'2018-06'!L",TEXT(MATCH($C41,'2018-06'!$C$2:$C$100,0)+1,0)))-INDIRECT(CONCATENATE("'2018-05'!L",TEXT(MATCH($C41,'2018-05'!$C$2:$C$100,0)+1,0))))</f>
        <v>471099041.69999981</v>
      </c>
      <c r="M41" s="17">
        <f ca="1">IF(OR(INDIRECT(CONCATENATE("'2018-06'!M",TEXT(MATCH($C41,'2018-06'!$C$2:$C$100,0)+1,0)))="",INDIRECT(CONCATENATE("'2018-05'!M",TEXT(MATCH($C41,'2018-05'!$C$2:$C$100,0)+1,0)))="",AND(INDIRECT(CONCATENATE("'2018-06'!M",TEXT(MATCH($C41,'2018-06'!$C$2:$C$100,0)+1,0)))="",INDIRECT(CONCATENATE("'2018-05'!M",TEXT(MATCH($C41,'2018-05'!$C$2:$C$100,0)+1,0)))="")),"Н/Д",INDIRECT(CONCATENATE("'2018-06'!M",TEXT(MATCH($C41,'2018-06'!$C$2:$C$100,0)+1,0)))-INDIRECT(CONCATENATE("'2018-05'!M",TEXT(MATCH($C41,'2018-05'!$C$2:$C$100,0)+1,0))))</f>
        <v>1198485.9900000002</v>
      </c>
      <c r="N41" s="17">
        <f ca="1">IF(OR(INDIRECT(CONCATENATE("'2018-06'!N",TEXT(MATCH($C41,'2018-06'!$C$2:$C$100,0)+1,0)))="",INDIRECT(CONCATENATE("'2018-05'!N",TEXT(MATCH($C41,'2018-05'!$C$2:$C$100,0)+1,0)))="",AND(INDIRECT(CONCATENATE("'2018-06'!N",TEXT(MATCH($C41,'2018-06'!$C$2:$C$100,0)+1,0)))="",INDIRECT(CONCATENATE("'2018-05'!N",TEXT(MATCH($C41,'2018-05'!$C$2:$C$100,0)+1,0)))="")),"Н/Д",INDIRECT(CONCATENATE("'2018-06'!N",TEXT(MATCH($C41,'2018-06'!$C$2:$C$100,0)+1,0)))-INDIRECT(CONCATENATE("'2018-05'!NE",TEXT(MATCH($C41,'2018-05'!$C$2:$C$100,0)+1,0))))</f>
        <v>68376468.5</v>
      </c>
      <c r="O41" s="17">
        <f ca="1">IF(OR(INDIRECT(CONCATENATE("'2018-06'!O",TEXT(MATCH($C41,'2018-06'!$C$2:$C$100,0)+1,0)))="",INDIRECT(CONCATENATE("'2018-05'!O",TEXT(MATCH($C41,'2018-05'!$C$2:$C$100,0)+1,0)))="",AND(INDIRECT(CONCATENATE("'2018-06'!O",TEXT(MATCH($C41,'2018-06'!$C$2:$C$100,0)+1,0)))="",INDIRECT(CONCATENATE("'2018-05'!O",TEXT(MATCH($C41,'2018-05'!$C$2:$C$100,0)+1,0)))="")),"Н/Д",INDIRECT(CONCATENATE("'2018-06'!O",TEXT(MATCH($C41,'2018-06'!$C$2:$C$100,0)+1,0)))-INDIRECT(CONCATENATE("'2018-05'!O",TEXT(MATCH($C41,'2018-05'!$C$2:$C$100,0)+1,0))))</f>
        <v>1324499.8600000003</v>
      </c>
      <c r="P41" s="17">
        <f ca="1">IF(OR(INDIRECT(CONCATENATE("'2018-06'!P",TEXT(MATCH($C41,'2018-06'!$C$2:$C$100,0)+1,0)))="",INDIRECT(CONCATENATE("'2018-05'!P",TEXT(MATCH($C41,'2018-05'!$C$2:$C$100,0)+1,0)))="",AND(INDIRECT(CONCATENATE("'2018-06'!P",TEXT(MATCH($C41,'2018-06'!$C$2:$C$100,0)+1,0)))="",INDIRECT(CONCATENATE("'2018-05'!P",TEXT(MATCH($C41,'2018-05'!$C$2:$C$100,0)+1,0)))="")),"Н/Д",INDIRECT(CONCATENATE("'2018-06'!P",TEXT(MATCH($C41,'2018-06'!$C$2:$C$100,0)+1,0)))-INDIRECT(CONCATENATE("'2018-05'!P",TEXT(MATCH($C41,'2018-05'!$C$2:$C$100,0)+1,0))))</f>
        <v>32438247.530000001</v>
      </c>
      <c r="Q41" s="17">
        <f ca="1">IF(OR(INDIRECT(CONCATENATE("'2018-06'!Q",TEXT(MATCH($C41,'2018-06'!$C$2:$C$100,0)+1,0)))="",INDIRECT(CONCATENATE("'2018-05'!Q",TEXT(MATCH($C41,'2018-05'!$C$2:$C$100,0)+1,0)))="",AND(INDIRECT(CONCATENATE("'2018-06'!Q",TEXT(MATCH($C41,'2018-06'!$C$2:$C$100,0)+1,0)))="",INDIRECT(CONCATENATE("'2018-05'!Q",TEXT(MATCH($C41,'2018-05'!$C$2:$C$100,0)+1,0)))="")),"Н/Д",INDIRECT(CONCATENATE("'2018-06'!Q",TEXT(MATCH($C41,'2018-06'!$C$2:$C$100,0)+1,0)))-INDIRECT(CONCATENATE("'2018-05'!Q",TEXT(MATCH($C41,'2018-05'!$C$2:$C$100,0)+1,0))))</f>
        <v>443237.50999999978</v>
      </c>
      <c r="R41" s="17">
        <f ca="1">IF(OR(INDIRECT(CONCATENATE("'2018-06'!R",TEXT(MATCH($C41,'2018-06'!$C$2:$C$100,0)+1,0)))="",INDIRECT(CONCATENATE("'2018-05'!R",TEXT(MATCH($C41,'2018-05'!$C$2:$C$100,0)+1,0)))="",AND(INDIRECT(CONCATENATE("'2018-06'!R",TEXT(MATCH($C41,'2018-06'!$C$2:$C$100,0)+1,0)))="",INDIRECT(CONCATENATE("'2018-05'!R",TEXT(MATCH($C41,'2018-05'!$C$2:$C$100,0)+1,0)))="")),"Н/Д",INDIRECT(CONCATENATE("'2018-06'!R",TEXT(MATCH($C41,'2018-06'!$C$2:$C$100,0)+1,0)))-INDIRECT(CONCATENATE("'2018-05'!R",TEXT(MATCH($C41,'2018-05'!$C$2:$C$100,0)+1,0))))</f>
        <v>18069352.730000004</v>
      </c>
      <c r="S41" s="17">
        <f ca="1">IF(OR(INDIRECT(CONCATENATE("'2018-06'!S",TEXT(MATCH($C41,'2018-06'!$C$2:$C$100,0)+1,0)))="",INDIRECT(CONCATENATE("'2018-05'!S",TEXT(MATCH($C41,'2018-05'!$C$2:$C$100,0)+1,0)))="",AND(INDIRECT(CONCATENATE("'2018-06'!S",TEXT(MATCH($C41,'2018-06'!$C$2:$C$100,0)+1,0)))="",INDIRECT(CONCATENATE("'2018-05'!S",TEXT(MATCH($C41,'2018-05'!$C$2:$C$100,0)+1,0)))="")),"Н/Д",INDIRECT(CONCATENATE("'2018-06'!S",TEXT(MATCH($C41,'2018-06'!$C$2:$C$100,0)+1,0)))-INDIRECT(CONCATENATE("'2018-05'!S",TEXT(MATCH($C41,'2018-05'!$C$2:$C$100,0)+1,0))))</f>
        <v>228780.5</v>
      </c>
      <c r="T41" s="17">
        <f ca="1">IF(OR(INDIRECT(CONCATENATE("'2018-06'!T",TEXT(MATCH($C41,'2018-06'!$C$2:$C$100,0)+1,0)))="",INDIRECT(CONCATENATE("'2018-05'!T",TEXT(MATCH($C41,'2018-05'!$C$2:$C$100,0)+1,0)))="",AND(INDIRECT(CONCATENATE("'2018-06'!T",TEXT(MATCH($C41,'2018-06'!$C$2:$C$100,0)+1,0)))="",INDIRECT(CONCATENATE("'2018-05'!T",TEXT(MATCH($C41,'2018-05'!$C$2:$C$100,0)+1,0)))="")),"Н/Д",INDIRECT(CONCATENATE("'2018-06'!T",TEXT(MATCH($C41,'2018-06'!$C$2:$C$100,0)+1,0)))-INDIRECT(CONCATENATE("'2018-05'!T",TEXT(MATCH($C41,'2018-05'!$C$2:$C$100,0)+1,0))))</f>
        <v>62827244.919999987</v>
      </c>
      <c r="U41" s="17">
        <f ca="1">IF(OR(INDIRECT(CONCATENATE("'2018-06'!U",TEXT(MATCH($C41,'2018-06'!$C$2:$C$100,0)+1,0)))="",INDIRECT(CONCATENATE("'2018-05'!U",TEXT(MATCH($C41,'2018-05'!$C$2:$C$100,0)+1,0)))="",AND(INDIRECT(CONCATENATE("'2018-06'!U",TEXT(MATCH($C41,'2018-06'!$C$2:$C$100,0)+1,0)))="",INDIRECT(CONCATENATE("'2018-05'!U",TEXT(MATCH($C41,'2018-05'!$C$2:$C$100,0)+1,0)))="")),"Н/Д",INDIRECT(CONCATENATE("'2018-06'!U",TEXT(MATCH($C41,'2018-06'!$C$2:$C$100,0)+1,0)))-INDIRECT(CONCATENATE("'2018-05'!U",TEXT(MATCH($C41,'2018-05'!$C$2:$C$100,0)+1,0))))</f>
        <v>8701555.8999999985</v>
      </c>
      <c r="V41" s="17">
        <f ca="1">IF(OR(INDIRECT(CONCATENATE("'2018-06'!V",TEXT(MATCH($C41,'2018-06'!$C$2:$C$100,0)+1,0)))="",INDIRECT(CONCATENATE("'2018-05'!V",TEXT(MATCH($C41,'2018-05'!$C$2:$C$100,0)+1,0)))="",AND(INDIRECT(CONCATENATE("'2018-06'!V",TEXT(MATCH($C41,'2018-06'!$C$2:$C$100,0)+1,0)))="",INDIRECT(CONCATENATE("'2018-05'!V",TEXT(MATCH($C41,'2018-05'!$C$2:$C$100,0)+1,0)))="")),"Н/Д",INDIRECT(CONCATENATE("'2018-06'!V",TEXT(MATCH($C41,'2018-06'!$C$2:$C$100,0)+1,0)))-INDIRECT(CONCATENATE("'2018-05'!V",TEXT(MATCH($C41,'2018-05'!$C$2:$C$100,0)+1,0))))</f>
        <v>7101407274.1499977</v>
      </c>
      <c r="W41" s="17">
        <f ca="1">IF(OR(INDIRECT(CONCATENATE("'2018-06'!W",TEXT(MATCH($C41,'2018-06'!$C$2:$C$100,0)+1,0)))="",INDIRECT(CONCATENATE("'2018-05'!W",TEXT(MATCH($C41,'2018-05'!$C$2:$C$100,0)+1,0)))="",AND(INDIRECT(CONCATENATE("'2018-06'!W",TEXT(MATCH($C41,'2018-06'!$C$2:$C$100,0)+1,0)))="",INDIRECT(CONCATENATE("'2018-05'!W",TEXT(MATCH($C41,'2018-05'!$C$2:$C$100,0)+1,0)))="")),"Н/Д",INDIRECT(CONCATENATE("'2018-06'!W",TEXT(MATCH($C41,'2018-06'!$C$2:$C$100,0)+1,0)))-INDIRECT(CONCATENATE("'2018-05'!W",TEXT(MATCH($C41,'2018-05'!$C$2:$C$100,0)+1,0))))</f>
        <v>23301346839.360001</v>
      </c>
    </row>
    <row r="42" spans="1:23" x14ac:dyDescent="0.25">
      <c r="A42" s="2" t="s">
        <v>61</v>
      </c>
      <c r="B42" s="2" t="s">
        <v>65</v>
      </c>
      <c r="C42" s="15">
        <v>26000000</v>
      </c>
      <c r="D42" s="2" t="s">
        <v>209</v>
      </c>
      <c r="E42" s="17">
        <f ca="1">IF(OR(INDIRECT(CONCATENATE("'2018-06'!E",TEXT(MATCH($C42,'2018-06'!$C$2:$C$100,0)+1,0)))="",INDIRECT(CONCATENATE("'2018-05'!E",TEXT(MATCH($C42,'2018-05'!$C$2:$C$100,0)+1,0)))="",AND(INDIRECT(CONCATENATE("'2018-06'!E",TEXT(MATCH($C42,'2018-06'!$C$2:$C$100,0)+1,0)))="",INDIRECT(CONCATENATE("'2018-05'!E",TEXT(MATCH($C42,'2018-05'!$C$2:$C$100,0)+1,0)))="")),"Н/Д",INDIRECT(CONCATENATE("'2018-06'!E",TEXT(MATCH($C42,'2018-06'!$C$2:$C$100,0)+1,0)))-INDIRECT(CONCATENATE("'2018-05'!E",TEXT(MATCH($C42,'2018-05'!$C$2:$C$100,0)+1,0))))</f>
        <v>2390080925.3299999</v>
      </c>
      <c r="F42" s="17">
        <f ca="1">IF(OR(INDIRECT(CONCATENATE("'2018-06'!F",TEXT(MATCH($C42,'2018-06'!$C$2:$C$100,0)+1,0)))="",INDIRECT(CONCATENATE("'2018-05'!F",TEXT(MATCH($C42,'2018-05'!$C$2:$C$100,0)+1,0)))="",AND(INDIRECT(CONCATENATE("'2018-06'!F",TEXT(MATCH($C42,'2018-06'!$C$2:$C$100,0)+1,0)))="",INDIRECT(CONCATENATE("'2018-05'!F",TEXT(MATCH($C42,'2018-05'!$C$2:$C$100,0)+1,0)))="")),"Н/Д",INDIRECT(CONCATENATE("'2018-06'!F",TEXT(MATCH($C42,'2018-06'!$C$2:$C$100,0)+1,0)))-INDIRECT(CONCATENATE("'2018-05'!F",TEXT(MATCH($C42,'2018-05'!$C$2:$C$100,0)+1,0))))</f>
        <v>486246895.43000007</v>
      </c>
      <c r="G42" s="17">
        <f ca="1">IF(OR(INDIRECT(CONCATENATE("'2018-06'!G",TEXT(MATCH($C42,'2018-06'!$C$2:$C$100,0)+1,0)))="",INDIRECT(CONCATENATE("'2018-05'!G",TEXT(MATCH($C42,'2018-05'!$C$2:$C$100,0)+1,0)))="",AND(INDIRECT(CONCATENATE("'2018-06'!G",TEXT(MATCH($C42,'2018-06'!$C$2:$C$100,0)+1,0)))="",INDIRECT(CONCATENATE("'2018-05'!G",TEXT(MATCH($C42,'2018-05'!$C$2:$C$100,0)+1,0)))="")),"Н/Д",INDIRECT(CONCATENATE("'2018-06'!G",TEXT(MATCH($C42,'2018-06'!$C$2:$C$100,0)+1,0)))-INDIRECT(CONCATENATE("'2018-05'!G",TEXT(MATCH($C42,'2018-05'!$C$2:$C$100,0)+1,0))))</f>
        <v>33282119.129999995</v>
      </c>
      <c r="H42" s="17">
        <f ca="1">IF(OR(INDIRECT(CONCATENATE("'2018-06'!H",TEXT(MATCH($C42,'2018-06'!$C$2:$C$100,0)+1,0)))="",INDIRECT(CONCATENATE("'2018-05'!H",TEXT(MATCH($C42,'2018-05'!$C$2:$C$100,0)+1,0)))="",AND(INDIRECT(CONCATENATE("'2018-06'!H",TEXT(MATCH($C42,'2018-06'!$C$2:$C$100,0)+1,0)))="",INDIRECT(CONCATENATE("'2018-05'!H",TEXT(MATCH($C42,'2018-05'!$C$2:$C$100,0)+1,0)))="")),"Н/Д",INDIRECT(CONCATENATE("'2018-06'!H",TEXT(MATCH($C42,'2018-06'!$C$2:$C$100,0)+1,0)))-INDIRECT(CONCATENATE("'2018-05'!H",TEXT(MATCH($C42,'2018-05'!$C$2:$C$100,0)+1,0))))</f>
        <v>191560006.75</v>
      </c>
      <c r="I42" s="17">
        <f ca="1">IF(OR(INDIRECT(CONCATENATE("'2018-06'!I",TEXT(MATCH($C42,'2018-06'!$C$2:$C$100,0)+1,0)))="",INDIRECT(CONCATENATE("'2018-05'!I",TEXT(MATCH($C42,'2018-05'!$C$2:$C$100,0)+1,0)))="",AND(INDIRECT(CONCATENATE("'2018-06'!I",TEXT(MATCH($C42,'2018-06'!$C$2:$C$100,0)+1,0)))="",INDIRECT(CONCATENATE("'2018-05'!I",TEXT(MATCH($C42,'2018-05'!$C$2:$C$100,0)+1,0)))="")),"Н/Д",INDIRECT(CONCATENATE("'2018-06'!I",TEXT(MATCH($C42,'2018-06'!$C$2:$C$100,0)+1,0)))-INDIRECT(CONCATENATE("'2018-05'!I",TEXT(MATCH($C42,'2018-05'!$C$2:$C$100,0)+1,0))))</f>
        <v>51143845.899999976</v>
      </c>
      <c r="J42" s="17" t="str">
        <f ca="1">IF(OR(INDIRECT(CONCATENATE("'2018-06'!J",TEXT(MATCH($C42,'2018-06'!$C$2:$C$100,0)+1,0)))="",INDIRECT(CONCATENATE("'2018-05'!J",TEXT(MATCH($C42,'2018-05'!$C$2:$C$100,0)+1,0)))="",AND(INDIRECT(CONCATENATE("'2018-06'!J",TEXT(MATCH($C42,'2018-06'!$C$2:$C$100,0)+1,0)))="",INDIRECT(CONCATENATE("'2018-05'!J",TEXT(MATCH($C42,'2018-05'!$C$2:$C$100,0)+1,0)))="")),"Н/Д",INDIRECT(CONCATENATE("'2018-06'!J",TEXT(MATCH($C42,'2018-06'!$C$2:$C$100,0)+1,0)))-INDIRECT(CONCATENATE("'2018-05'!J",TEXT(MATCH($C42,'2018-05'!$C$2:$C$100,0)+1,0))))</f>
        <v>Н/Д</v>
      </c>
      <c r="K42" s="17">
        <f ca="1">IF(OR(INDIRECT(CONCATENATE("'2018-06'!K",TEXT(MATCH($C42,'2018-06'!$C$2:$C$100,0)+1,0)))="",INDIRECT(CONCATENATE("'2018-05'!K",TEXT(MATCH($C42,'2018-05'!$C$2:$C$100,0)+1,0)))="",AND(INDIRECT(CONCATENATE("'2018-06'!K",TEXT(MATCH($C42,'2018-06'!$C$2:$C$100,0)+1,0)))="",INDIRECT(CONCATENATE("'2018-05'!K",TEXT(MATCH($C42,'2018-05'!$C$2:$C$100,0)+1,0)))="")),"Н/Д",INDIRECT(CONCATENATE("'2018-06'!K",TEXT(MATCH($C42,'2018-06'!$C$2:$C$100,0)+1,0)))-INDIRECT(CONCATENATE("'2018-05'!K",TEXT(MATCH($C42,'2018-05'!$C$2:$C$100,0)+1,0))))</f>
        <v>22435044.159999996</v>
      </c>
      <c r="L42" s="17">
        <f ca="1">IF(OR(INDIRECT(CONCATENATE("'2018-06'!L",TEXT(MATCH($C42,'2018-06'!$C$2:$C$100,0)+1,0)))="",INDIRECT(CONCATENATE("'2018-05'!L",TEXT(MATCH($C42,'2018-05'!$C$2:$C$100,0)+1,0)))="",AND(INDIRECT(CONCATENATE("'2018-06'!L",TEXT(MATCH($C42,'2018-06'!$C$2:$C$100,0)+1,0)))="",INDIRECT(CONCATENATE("'2018-05'!L",TEXT(MATCH($C42,'2018-05'!$C$2:$C$100,0)+1,0)))="")),"Н/Д",INDIRECT(CONCATENATE("'2018-06'!L",TEXT(MATCH($C42,'2018-06'!$C$2:$C$100,0)+1,0)))-INDIRECT(CONCATENATE("'2018-05'!L",TEXT(MATCH($C42,'2018-05'!$C$2:$C$100,0)+1,0))))</f>
        <v>39154396.350000001</v>
      </c>
      <c r="M42" s="17">
        <f ca="1">IF(OR(INDIRECT(CONCATENATE("'2018-06'!M",TEXT(MATCH($C42,'2018-06'!$C$2:$C$100,0)+1,0)))="",INDIRECT(CONCATENATE("'2018-05'!M",TEXT(MATCH($C42,'2018-05'!$C$2:$C$100,0)+1,0)))="",AND(INDIRECT(CONCATENATE("'2018-06'!M",TEXT(MATCH($C42,'2018-06'!$C$2:$C$100,0)+1,0)))="",INDIRECT(CONCATENATE("'2018-05'!M",TEXT(MATCH($C42,'2018-05'!$C$2:$C$100,0)+1,0)))="")),"Н/Д",INDIRECT(CONCATENATE("'2018-06'!M",TEXT(MATCH($C42,'2018-06'!$C$2:$C$100,0)+1,0)))-INDIRECT(CONCATENATE("'2018-05'!M",TEXT(MATCH($C42,'2018-05'!$C$2:$C$100,0)+1,0))))</f>
        <v>1660</v>
      </c>
      <c r="N42" s="17">
        <f ca="1">IF(OR(INDIRECT(CONCATENATE("'2018-06'!N",TEXT(MATCH($C42,'2018-06'!$C$2:$C$100,0)+1,0)))="",INDIRECT(CONCATENATE("'2018-05'!N",TEXT(MATCH($C42,'2018-05'!$C$2:$C$100,0)+1,0)))="",AND(INDIRECT(CONCATENATE("'2018-06'!N",TEXT(MATCH($C42,'2018-06'!$C$2:$C$100,0)+1,0)))="",INDIRECT(CONCATENATE("'2018-05'!N",TEXT(MATCH($C42,'2018-05'!$C$2:$C$100,0)+1,0)))="")),"Н/Д",INDIRECT(CONCATENATE("'2018-06'!N",TEXT(MATCH($C42,'2018-06'!$C$2:$C$100,0)+1,0)))-INDIRECT(CONCATENATE("'2018-05'!NE",TEXT(MATCH($C42,'2018-05'!$C$2:$C$100,0)+1,0))))</f>
        <v>27602968.84</v>
      </c>
      <c r="O42" s="17">
        <f ca="1">IF(OR(INDIRECT(CONCATENATE("'2018-06'!O",TEXT(MATCH($C42,'2018-06'!$C$2:$C$100,0)+1,0)))="",INDIRECT(CONCATENATE("'2018-05'!O",TEXT(MATCH($C42,'2018-05'!$C$2:$C$100,0)+1,0)))="",AND(INDIRECT(CONCATENATE("'2018-06'!O",TEXT(MATCH($C42,'2018-06'!$C$2:$C$100,0)+1,0)))="",INDIRECT(CONCATENATE("'2018-05'!O",TEXT(MATCH($C42,'2018-05'!$C$2:$C$100,0)+1,0)))="")),"Н/Д",INDIRECT(CONCATENATE("'2018-06'!O",TEXT(MATCH($C42,'2018-06'!$C$2:$C$100,0)+1,0)))-INDIRECT(CONCATENATE("'2018-05'!O",TEXT(MATCH($C42,'2018-05'!$C$2:$C$100,0)+1,0))))</f>
        <v>2500</v>
      </c>
      <c r="P42" s="17">
        <f ca="1">IF(OR(INDIRECT(CONCATENATE("'2018-06'!P",TEXT(MATCH($C42,'2018-06'!$C$2:$C$100,0)+1,0)))="",INDIRECT(CONCATENATE("'2018-05'!P",TEXT(MATCH($C42,'2018-05'!$C$2:$C$100,0)+1,0)))="",AND(INDIRECT(CONCATENATE("'2018-06'!P",TEXT(MATCH($C42,'2018-06'!$C$2:$C$100,0)+1,0)))="",INDIRECT(CONCATENATE("'2018-05'!P",TEXT(MATCH($C42,'2018-05'!$C$2:$C$100,0)+1,0)))="")),"Н/Д",INDIRECT(CONCATENATE("'2018-06'!P",TEXT(MATCH($C42,'2018-06'!$C$2:$C$100,0)+1,0)))-INDIRECT(CONCATENATE("'2018-05'!P",TEXT(MATCH($C42,'2018-05'!$C$2:$C$100,0)+1,0))))</f>
        <v>4579864.6099999994</v>
      </c>
      <c r="Q42" s="17">
        <f ca="1">IF(OR(INDIRECT(CONCATENATE("'2018-06'!Q",TEXT(MATCH($C42,'2018-06'!$C$2:$C$100,0)+1,0)))="",INDIRECT(CONCATENATE("'2018-05'!Q",TEXT(MATCH($C42,'2018-05'!$C$2:$C$100,0)+1,0)))="",AND(INDIRECT(CONCATENATE("'2018-06'!Q",TEXT(MATCH($C42,'2018-06'!$C$2:$C$100,0)+1,0)))="",INDIRECT(CONCATENATE("'2018-05'!Q",TEXT(MATCH($C42,'2018-05'!$C$2:$C$100,0)+1,0)))="")),"Н/Д",INDIRECT(CONCATENATE("'2018-06'!Q",TEXT(MATCH($C42,'2018-06'!$C$2:$C$100,0)+1,0)))-INDIRECT(CONCATENATE("'2018-05'!Q",TEXT(MATCH($C42,'2018-05'!$C$2:$C$100,0)+1,0))))</f>
        <v>125161.31000000006</v>
      </c>
      <c r="R42" s="17">
        <f ca="1">IF(OR(INDIRECT(CONCATENATE("'2018-06'!R",TEXT(MATCH($C42,'2018-06'!$C$2:$C$100,0)+1,0)))="",INDIRECT(CONCATENATE("'2018-05'!R",TEXT(MATCH($C42,'2018-05'!$C$2:$C$100,0)+1,0)))="",AND(INDIRECT(CONCATENATE("'2018-06'!R",TEXT(MATCH($C42,'2018-06'!$C$2:$C$100,0)+1,0)))="",INDIRECT(CONCATENATE("'2018-05'!R",TEXT(MATCH($C42,'2018-05'!$C$2:$C$100,0)+1,0)))="")),"Н/Д",INDIRECT(CONCATENATE("'2018-06'!R",TEXT(MATCH($C42,'2018-06'!$C$2:$C$100,0)+1,0)))-INDIRECT(CONCATENATE("'2018-05'!R",TEXT(MATCH($C42,'2018-05'!$C$2:$C$100,0)+1,0))))</f>
        <v>129437638</v>
      </c>
      <c r="S42" s="17">
        <f ca="1">IF(OR(INDIRECT(CONCATENATE("'2018-06'!S",TEXT(MATCH($C42,'2018-06'!$C$2:$C$100,0)+1,0)))="",INDIRECT(CONCATENATE("'2018-05'!S",TEXT(MATCH($C42,'2018-05'!$C$2:$C$100,0)+1,0)))="",AND(INDIRECT(CONCATENATE("'2018-06'!S",TEXT(MATCH($C42,'2018-06'!$C$2:$C$100,0)+1,0)))="",INDIRECT(CONCATENATE("'2018-05'!S",TEXT(MATCH($C42,'2018-05'!$C$2:$C$100,0)+1,0)))="")),"Н/Д",INDIRECT(CONCATENATE("'2018-06'!S",TEXT(MATCH($C42,'2018-06'!$C$2:$C$100,0)+1,0)))-INDIRECT(CONCATENATE("'2018-05'!S",TEXT(MATCH($C42,'2018-05'!$C$2:$C$100,0)+1,0))))</f>
        <v>0</v>
      </c>
      <c r="T42" s="17">
        <f ca="1">IF(OR(INDIRECT(CONCATENATE("'2018-06'!T",TEXT(MATCH($C42,'2018-06'!$C$2:$C$100,0)+1,0)))="",INDIRECT(CONCATENATE("'2018-05'!T",TEXT(MATCH($C42,'2018-05'!$C$2:$C$100,0)+1,0)))="",AND(INDIRECT(CONCATENATE("'2018-06'!T",TEXT(MATCH($C42,'2018-06'!$C$2:$C$100,0)+1,0)))="",INDIRECT(CONCATENATE("'2018-05'!T",TEXT(MATCH($C42,'2018-05'!$C$2:$C$100,0)+1,0)))="")),"Н/Д",INDIRECT(CONCATENATE("'2018-06'!T",TEXT(MATCH($C42,'2018-06'!$C$2:$C$100,0)+1,0)))-INDIRECT(CONCATENATE("'2018-05'!T",TEXT(MATCH($C42,'2018-05'!$C$2:$C$100,0)+1,0))))</f>
        <v>6775230.1099999994</v>
      </c>
      <c r="U42" s="17">
        <f ca="1">IF(OR(INDIRECT(CONCATENATE("'2018-06'!U",TEXT(MATCH($C42,'2018-06'!$C$2:$C$100,0)+1,0)))="",INDIRECT(CONCATENATE("'2018-05'!U",TEXT(MATCH($C42,'2018-05'!$C$2:$C$100,0)+1,0)))="",AND(INDIRECT(CONCATENATE("'2018-06'!U",TEXT(MATCH($C42,'2018-06'!$C$2:$C$100,0)+1,0)))="",INDIRECT(CONCATENATE("'2018-05'!U",TEXT(MATCH($C42,'2018-05'!$C$2:$C$100,0)+1,0)))="")),"Н/Д",INDIRECT(CONCATENATE("'2018-06'!U",TEXT(MATCH($C42,'2018-06'!$C$2:$C$100,0)+1,0)))-INDIRECT(CONCATENATE("'2018-05'!U",TEXT(MATCH($C42,'2018-05'!$C$2:$C$100,0)+1,0))))</f>
        <v>30519.769999999553</v>
      </c>
      <c r="V42" s="17">
        <f ca="1">IF(OR(INDIRECT(CONCATENATE("'2018-06'!V",TEXT(MATCH($C42,'2018-06'!$C$2:$C$100,0)+1,0)))="",INDIRECT(CONCATENATE("'2018-05'!V",TEXT(MATCH($C42,'2018-05'!$C$2:$C$100,0)+1,0)))="",AND(INDIRECT(CONCATENATE("'2018-06'!V",TEXT(MATCH($C42,'2018-06'!$C$2:$C$100,0)+1,0)))="",INDIRECT(CONCATENATE("'2018-05'!V",TEXT(MATCH($C42,'2018-05'!$C$2:$C$100,0)+1,0)))="")),"Н/Д",INDIRECT(CONCATENATE("'2018-06'!V",TEXT(MATCH($C42,'2018-06'!$C$2:$C$100,0)+1,0)))-INDIRECT(CONCATENATE("'2018-05'!V",TEXT(MATCH($C42,'2018-05'!$C$2:$C$100,0)+1,0))))</f>
        <v>1903834029.8999996</v>
      </c>
      <c r="W42" s="17">
        <f ca="1">IF(OR(INDIRECT(CONCATENATE("'2018-06'!W",TEXT(MATCH($C42,'2018-06'!$C$2:$C$100,0)+1,0)))="",INDIRECT(CONCATENATE("'2018-05'!W",TEXT(MATCH($C42,'2018-05'!$C$2:$C$100,0)+1,0)))="",AND(INDIRECT(CONCATENATE("'2018-06'!W",TEXT(MATCH($C42,'2018-06'!$C$2:$C$100,0)+1,0)))="",INDIRECT(CONCATENATE("'2018-05'!W",TEXT(MATCH($C42,'2018-05'!$C$2:$C$100,0)+1,0)))="")),"Н/Д",INDIRECT(CONCATENATE("'2018-06'!W",TEXT(MATCH($C42,'2018-06'!$C$2:$C$100,0)+1,0)))-INDIRECT(CONCATENATE("'2018-05'!W",TEXT(MATCH($C42,'2018-05'!$C$2:$C$100,0)+1,0))))</f>
        <v>5266336256.7999973</v>
      </c>
    </row>
    <row r="43" spans="1:23" x14ac:dyDescent="0.25">
      <c r="A43" s="2" t="s">
        <v>61</v>
      </c>
      <c r="B43" s="2" t="s">
        <v>66</v>
      </c>
      <c r="C43" s="15">
        <v>90000000</v>
      </c>
      <c r="D43" s="2" t="s">
        <v>209</v>
      </c>
      <c r="E43" s="17">
        <f ca="1">IF(OR(INDIRECT(CONCATENATE("'2018-06'!E",TEXT(MATCH($C43,'2018-06'!$C$2:$C$100,0)+1,0)))="",INDIRECT(CONCATENATE("'2018-05'!E",TEXT(MATCH($C43,'2018-05'!$C$2:$C$100,0)+1,0)))="",AND(INDIRECT(CONCATENATE("'2018-06'!E",TEXT(MATCH($C43,'2018-06'!$C$2:$C$100,0)+1,0)))="",INDIRECT(CONCATENATE("'2018-05'!E",TEXT(MATCH($C43,'2018-05'!$C$2:$C$100,0)+1,0)))="")),"Н/Д",INDIRECT(CONCATENATE("'2018-06'!E",TEXT(MATCH($C43,'2018-06'!$C$2:$C$100,0)+1,0)))-INDIRECT(CONCATENATE("'2018-05'!E",TEXT(MATCH($C43,'2018-05'!$C$2:$C$100,0)+1,0))))</f>
        <v>2373610927.9699993</v>
      </c>
      <c r="F43" s="17">
        <f ca="1">IF(OR(INDIRECT(CONCATENATE("'2018-06'!F",TEXT(MATCH($C43,'2018-06'!$C$2:$C$100,0)+1,0)))="",INDIRECT(CONCATENATE("'2018-05'!F",TEXT(MATCH($C43,'2018-05'!$C$2:$C$100,0)+1,0)))="",AND(INDIRECT(CONCATENATE("'2018-06'!F",TEXT(MATCH($C43,'2018-06'!$C$2:$C$100,0)+1,0)))="",INDIRECT(CONCATENATE("'2018-05'!F",TEXT(MATCH($C43,'2018-05'!$C$2:$C$100,0)+1,0)))="")),"Н/Д",INDIRECT(CONCATENATE("'2018-06'!F",TEXT(MATCH($C43,'2018-06'!$C$2:$C$100,0)+1,0)))-INDIRECT(CONCATENATE("'2018-05'!F",TEXT(MATCH($C43,'2018-05'!$C$2:$C$100,0)+1,0))))</f>
        <v>1266409140.8000002</v>
      </c>
      <c r="G43" s="17">
        <f ca="1">IF(OR(INDIRECT(CONCATENATE("'2018-06'!G",TEXT(MATCH($C43,'2018-06'!$C$2:$C$100,0)+1,0)))="",INDIRECT(CONCATENATE("'2018-05'!G",TEXT(MATCH($C43,'2018-05'!$C$2:$C$100,0)+1,0)))="",AND(INDIRECT(CONCATENATE("'2018-06'!G",TEXT(MATCH($C43,'2018-06'!$C$2:$C$100,0)+1,0)))="",INDIRECT(CONCATENATE("'2018-05'!G",TEXT(MATCH($C43,'2018-05'!$C$2:$C$100,0)+1,0)))="")),"Н/Д",INDIRECT(CONCATENATE("'2018-06'!G",TEXT(MATCH($C43,'2018-06'!$C$2:$C$100,0)+1,0)))-INDIRECT(CONCATENATE("'2018-05'!G",TEXT(MATCH($C43,'2018-05'!$C$2:$C$100,0)+1,0))))</f>
        <v>138845444.62000006</v>
      </c>
      <c r="H43" s="17">
        <f ca="1">IF(OR(INDIRECT(CONCATENATE("'2018-06'!H",TEXT(MATCH($C43,'2018-06'!$C$2:$C$100,0)+1,0)))="",INDIRECT(CONCATENATE("'2018-05'!H",TEXT(MATCH($C43,'2018-05'!$C$2:$C$100,0)+1,0)))="",AND(INDIRECT(CONCATENATE("'2018-06'!H",TEXT(MATCH($C43,'2018-06'!$C$2:$C$100,0)+1,0)))="",INDIRECT(CONCATENATE("'2018-05'!H",TEXT(MATCH($C43,'2018-05'!$C$2:$C$100,0)+1,0)))="")),"Н/Д",INDIRECT(CONCATENATE("'2018-06'!H",TEXT(MATCH($C43,'2018-06'!$C$2:$C$100,0)+1,0)))-INDIRECT(CONCATENATE("'2018-05'!H",TEXT(MATCH($C43,'2018-05'!$C$2:$C$100,0)+1,0))))</f>
        <v>461128482.8900001</v>
      </c>
      <c r="I43" s="17">
        <f ca="1">IF(OR(INDIRECT(CONCATENATE("'2018-06'!I",TEXT(MATCH($C43,'2018-06'!$C$2:$C$100,0)+1,0)))="",INDIRECT(CONCATENATE("'2018-05'!I",TEXT(MATCH($C43,'2018-05'!$C$2:$C$100,0)+1,0)))="",AND(INDIRECT(CONCATENATE("'2018-06'!I",TEXT(MATCH($C43,'2018-06'!$C$2:$C$100,0)+1,0)))="",INDIRECT(CONCATENATE("'2018-05'!I",TEXT(MATCH($C43,'2018-05'!$C$2:$C$100,0)+1,0)))="")),"Н/Д",INDIRECT(CONCATENATE("'2018-06'!I",TEXT(MATCH($C43,'2018-06'!$C$2:$C$100,0)+1,0)))-INDIRECT(CONCATENATE("'2018-05'!I",TEXT(MATCH($C43,'2018-05'!$C$2:$C$100,0)+1,0))))</f>
        <v>344711321.95000005</v>
      </c>
      <c r="J43" s="17" t="str">
        <f ca="1">IF(OR(INDIRECT(CONCATENATE("'2018-06'!J",TEXT(MATCH($C43,'2018-06'!$C$2:$C$100,0)+1,0)))="",INDIRECT(CONCATENATE("'2018-05'!J",TEXT(MATCH($C43,'2018-05'!$C$2:$C$100,0)+1,0)))="",AND(INDIRECT(CONCATENATE("'2018-06'!J",TEXT(MATCH($C43,'2018-06'!$C$2:$C$100,0)+1,0)))="",INDIRECT(CONCATENATE("'2018-05'!J",TEXT(MATCH($C43,'2018-05'!$C$2:$C$100,0)+1,0)))="")),"Н/Д",INDIRECT(CONCATENATE("'2018-06'!J",TEXT(MATCH($C43,'2018-06'!$C$2:$C$100,0)+1,0)))-INDIRECT(CONCATENATE("'2018-05'!J",TEXT(MATCH($C43,'2018-05'!$C$2:$C$100,0)+1,0))))</f>
        <v>Н/Д</v>
      </c>
      <c r="K43" s="17">
        <f ca="1">IF(OR(INDIRECT(CONCATENATE("'2018-06'!K",TEXT(MATCH($C43,'2018-06'!$C$2:$C$100,0)+1,0)))="",INDIRECT(CONCATENATE("'2018-05'!K",TEXT(MATCH($C43,'2018-05'!$C$2:$C$100,0)+1,0)))="",AND(INDIRECT(CONCATENATE("'2018-06'!K",TEXT(MATCH($C43,'2018-06'!$C$2:$C$100,0)+1,0)))="",INDIRECT(CONCATENATE("'2018-05'!K",TEXT(MATCH($C43,'2018-05'!$C$2:$C$100,0)+1,0)))="")),"Н/Д",INDIRECT(CONCATENATE("'2018-06'!K",TEXT(MATCH($C43,'2018-06'!$C$2:$C$100,0)+1,0)))-INDIRECT(CONCATENATE("'2018-05'!K",TEXT(MATCH($C43,'2018-05'!$C$2:$C$100,0)+1,0))))</f>
        <v>71797181.330000043</v>
      </c>
      <c r="L43" s="17">
        <f ca="1">IF(OR(INDIRECT(CONCATENATE("'2018-06'!L",TEXT(MATCH($C43,'2018-06'!$C$2:$C$100,0)+1,0)))="",INDIRECT(CONCATENATE("'2018-05'!L",TEXT(MATCH($C43,'2018-05'!$C$2:$C$100,0)+1,0)))="",AND(INDIRECT(CONCATENATE("'2018-06'!L",TEXT(MATCH($C43,'2018-06'!$C$2:$C$100,0)+1,0)))="",INDIRECT(CONCATENATE("'2018-05'!L",TEXT(MATCH($C43,'2018-05'!$C$2:$C$100,0)+1,0)))="")),"Н/Д",INDIRECT(CONCATENATE("'2018-06'!L",TEXT(MATCH($C43,'2018-06'!$C$2:$C$100,0)+1,0)))-INDIRECT(CONCATENATE("'2018-05'!L",TEXT(MATCH($C43,'2018-05'!$C$2:$C$100,0)+1,0))))</f>
        <v>167011155.48000002</v>
      </c>
      <c r="M43" s="17">
        <f ca="1">IF(OR(INDIRECT(CONCATENATE("'2018-06'!M",TEXT(MATCH($C43,'2018-06'!$C$2:$C$100,0)+1,0)))="",INDIRECT(CONCATENATE("'2018-05'!M",TEXT(MATCH($C43,'2018-05'!$C$2:$C$100,0)+1,0)))="",AND(INDIRECT(CONCATENATE("'2018-06'!M",TEXT(MATCH($C43,'2018-06'!$C$2:$C$100,0)+1,0)))="",INDIRECT(CONCATENATE("'2018-05'!M",TEXT(MATCH($C43,'2018-05'!$C$2:$C$100,0)+1,0)))="")),"Н/Д",INDIRECT(CONCATENATE("'2018-06'!M",TEXT(MATCH($C43,'2018-06'!$C$2:$C$100,0)+1,0)))-INDIRECT(CONCATENATE("'2018-05'!M",TEXT(MATCH($C43,'2018-05'!$C$2:$C$100,0)+1,0))))</f>
        <v>1138788.3199999994</v>
      </c>
      <c r="N43" s="17">
        <f ca="1">IF(OR(INDIRECT(CONCATENATE("'2018-06'!N",TEXT(MATCH($C43,'2018-06'!$C$2:$C$100,0)+1,0)))="",INDIRECT(CONCATENATE("'2018-05'!N",TEXT(MATCH($C43,'2018-05'!$C$2:$C$100,0)+1,0)))="",AND(INDIRECT(CONCATENATE("'2018-06'!N",TEXT(MATCH($C43,'2018-06'!$C$2:$C$100,0)+1,0)))="",INDIRECT(CONCATENATE("'2018-05'!N",TEXT(MATCH($C43,'2018-05'!$C$2:$C$100,0)+1,0)))="")),"Н/Д",INDIRECT(CONCATENATE("'2018-06'!N",TEXT(MATCH($C43,'2018-06'!$C$2:$C$100,0)+1,0)))-INDIRECT(CONCATENATE("'2018-05'!NE",TEXT(MATCH($C43,'2018-05'!$C$2:$C$100,0)+1,0))))</f>
        <v>58627096.240000002</v>
      </c>
      <c r="O43" s="17">
        <f ca="1">IF(OR(INDIRECT(CONCATENATE("'2018-06'!O",TEXT(MATCH($C43,'2018-06'!$C$2:$C$100,0)+1,0)))="",INDIRECT(CONCATENATE("'2018-05'!O",TEXT(MATCH($C43,'2018-05'!$C$2:$C$100,0)+1,0)))="",AND(INDIRECT(CONCATENATE("'2018-06'!O",TEXT(MATCH($C43,'2018-06'!$C$2:$C$100,0)+1,0)))="",INDIRECT(CONCATENATE("'2018-05'!O",TEXT(MATCH($C43,'2018-05'!$C$2:$C$100,0)+1,0)))="")),"Н/Д",INDIRECT(CONCATENATE("'2018-06'!O",TEXT(MATCH($C43,'2018-06'!$C$2:$C$100,0)+1,0)))-INDIRECT(CONCATENATE("'2018-05'!O",TEXT(MATCH($C43,'2018-05'!$C$2:$C$100,0)+1,0))))</f>
        <v>-2184</v>
      </c>
      <c r="P43" s="17">
        <f ca="1">IF(OR(INDIRECT(CONCATENATE("'2018-06'!P",TEXT(MATCH($C43,'2018-06'!$C$2:$C$100,0)+1,0)))="",INDIRECT(CONCATENATE("'2018-05'!P",TEXT(MATCH($C43,'2018-05'!$C$2:$C$100,0)+1,0)))="",AND(INDIRECT(CONCATENATE("'2018-06'!P",TEXT(MATCH($C43,'2018-06'!$C$2:$C$100,0)+1,0)))="",INDIRECT(CONCATENATE("'2018-05'!P",TEXT(MATCH($C43,'2018-05'!$C$2:$C$100,0)+1,0)))="")),"Н/Д",INDIRECT(CONCATENATE("'2018-06'!P",TEXT(MATCH($C43,'2018-06'!$C$2:$C$100,0)+1,0)))-INDIRECT(CONCATENATE("'2018-05'!P",TEXT(MATCH($C43,'2018-05'!$C$2:$C$100,0)+1,0))))</f>
        <v>27209398.360000014</v>
      </c>
      <c r="Q43" s="17">
        <f ca="1">IF(OR(INDIRECT(CONCATENATE("'2018-06'!Q",TEXT(MATCH($C43,'2018-06'!$C$2:$C$100,0)+1,0)))="",INDIRECT(CONCATENATE("'2018-05'!Q",TEXT(MATCH($C43,'2018-05'!$C$2:$C$100,0)+1,0)))="",AND(INDIRECT(CONCATENATE("'2018-06'!Q",TEXT(MATCH($C43,'2018-06'!$C$2:$C$100,0)+1,0)))="",INDIRECT(CONCATENATE("'2018-05'!Q",TEXT(MATCH($C43,'2018-05'!$C$2:$C$100,0)+1,0)))="")),"Н/Д",INDIRECT(CONCATENATE("'2018-06'!Q",TEXT(MATCH($C43,'2018-06'!$C$2:$C$100,0)+1,0)))-INDIRECT(CONCATENATE("'2018-05'!Q",TEXT(MATCH($C43,'2018-05'!$C$2:$C$100,0)+1,0))))</f>
        <v>601163.87999999989</v>
      </c>
      <c r="R43" s="17">
        <f ca="1">IF(OR(INDIRECT(CONCATENATE("'2018-06'!R",TEXT(MATCH($C43,'2018-06'!$C$2:$C$100,0)+1,0)))="",INDIRECT(CONCATENATE("'2018-05'!R",TEXT(MATCH($C43,'2018-05'!$C$2:$C$100,0)+1,0)))="",AND(INDIRECT(CONCATENATE("'2018-06'!R",TEXT(MATCH($C43,'2018-06'!$C$2:$C$100,0)+1,0)))="",INDIRECT(CONCATENATE("'2018-05'!R",TEXT(MATCH($C43,'2018-05'!$C$2:$C$100,0)+1,0)))="")),"Н/Д",INDIRECT(CONCATENATE("'2018-06'!R",TEXT(MATCH($C43,'2018-06'!$C$2:$C$100,0)+1,0)))-INDIRECT(CONCATENATE("'2018-05'!R",TEXT(MATCH($C43,'2018-05'!$C$2:$C$100,0)+1,0))))</f>
        <v>16008669.039999999</v>
      </c>
      <c r="S43" s="17">
        <f ca="1">IF(OR(INDIRECT(CONCATENATE("'2018-06'!S",TEXT(MATCH($C43,'2018-06'!$C$2:$C$100,0)+1,0)))="",INDIRECT(CONCATENATE("'2018-05'!S",TEXT(MATCH($C43,'2018-05'!$C$2:$C$100,0)+1,0)))="",AND(INDIRECT(CONCATENATE("'2018-06'!S",TEXT(MATCH($C43,'2018-06'!$C$2:$C$100,0)+1,0)))="",INDIRECT(CONCATENATE("'2018-05'!S",TEXT(MATCH($C43,'2018-05'!$C$2:$C$100,0)+1,0)))="")),"Н/Д",INDIRECT(CONCATENATE("'2018-06'!S",TEXT(MATCH($C43,'2018-06'!$C$2:$C$100,0)+1,0)))-INDIRECT(CONCATENATE("'2018-05'!S",TEXT(MATCH($C43,'2018-05'!$C$2:$C$100,0)+1,0))))</f>
        <v>115418.5</v>
      </c>
      <c r="T43" s="17">
        <f ca="1">IF(OR(INDIRECT(CONCATENATE("'2018-06'!T",TEXT(MATCH($C43,'2018-06'!$C$2:$C$100,0)+1,0)))="",INDIRECT(CONCATENATE("'2018-05'!T",TEXT(MATCH($C43,'2018-05'!$C$2:$C$100,0)+1,0)))="",AND(INDIRECT(CONCATENATE("'2018-06'!T",TEXT(MATCH($C43,'2018-06'!$C$2:$C$100,0)+1,0)))="",INDIRECT(CONCATENATE("'2018-05'!T",TEXT(MATCH($C43,'2018-05'!$C$2:$C$100,0)+1,0)))="")),"Н/Д",INDIRECT(CONCATENATE("'2018-06'!T",TEXT(MATCH($C43,'2018-06'!$C$2:$C$100,0)+1,0)))-INDIRECT(CONCATENATE("'2018-05'!T",TEXT(MATCH($C43,'2018-05'!$C$2:$C$100,0)+1,0))))</f>
        <v>15726908.160000004</v>
      </c>
      <c r="U43" s="17">
        <f ca="1">IF(OR(INDIRECT(CONCATENATE("'2018-06'!U",TEXT(MATCH($C43,'2018-06'!$C$2:$C$100,0)+1,0)))="",INDIRECT(CONCATENATE("'2018-05'!U",TEXT(MATCH($C43,'2018-05'!$C$2:$C$100,0)+1,0)))="",AND(INDIRECT(CONCATENATE("'2018-06'!U",TEXT(MATCH($C43,'2018-06'!$C$2:$C$100,0)+1,0)))="",INDIRECT(CONCATENATE("'2018-05'!U",TEXT(MATCH($C43,'2018-05'!$C$2:$C$100,0)+1,0)))="")),"Н/Д",INDIRECT(CONCATENATE("'2018-06'!U",TEXT(MATCH($C43,'2018-06'!$C$2:$C$100,0)+1,0)))-INDIRECT(CONCATENATE("'2018-05'!U",TEXT(MATCH($C43,'2018-05'!$C$2:$C$100,0)+1,0))))</f>
        <v>2184340.9800000004</v>
      </c>
      <c r="V43" s="17">
        <f ca="1">IF(OR(INDIRECT(CONCATENATE("'2018-06'!V",TEXT(MATCH($C43,'2018-06'!$C$2:$C$100,0)+1,0)))="",INDIRECT(CONCATENATE("'2018-05'!V",TEXT(MATCH($C43,'2018-05'!$C$2:$C$100,0)+1,0)))="",AND(INDIRECT(CONCATENATE("'2018-06'!V",TEXT(MATCH($C43,'2018-06'!$C$2:$C$100,0)+1,0)))="",INDIRECT(CONCATENATE("'2018-05'!V",TEXT(MATCH($C43,'2018-05'!$C$2:$C$100,0)+1,0)))="")),"Н/Д",INDIRECT(CONCATENATE("'2018-06'!V",TEXT(MATCH($C43,'2018-06'!$C$2:$C$100,0)+1,0)))-INDIRECT(CONCATENATE("'2018-05'!V",TEXT(MATCH($C43,'2018-05'!$C$2:$C$100,0)+1,0))))</f>
        <v>1107201787.1700001</v>
      </c>
      <c r="W43" s="17">
        <f ca="1">IF(OR(INDIRECT(CONCATENATE("'2018-06'!W",TEXT(MATCH($C43,'2018-06'!$C$2:$C$100,0)+1,0)))="",INDIRECT(CONCATENATE("'2018-05'!W",TEXT(MATCH($C43,'2018-05'!$C$2:$C$100,0)+1,0)))="",AND(INDIRECT(CONCATENATE("'2018-06'!W",TEXT(MATCH($C43,'2018-06'!$C$2:$C$100,0)+1,0)))="",INDIRECT(CONCATENATE("'2018-05'!W",TEXT(MATCH($C43,'2018-05'!$C$2:$C$100,0)+1,0)))="")),"Н/Д",INDIRECT(CONCATENATE("'2018-06'!W",TEXT(MATCH($C43,'2018-06'!$C$2:$C$100,0)+1,0)))-INDIRECT(CONCATENATE("'2018-05'!W",TEXT(MATCH($C43,'2018-05'!$C$2:$C$100,0)+1,0))))</f>
        <v>6006516564.4300003</v>
      </c>
    </row>
    <row r="44" spans="1:23" x14ac:dyDescent="0.25">
      <c r="A44" s="2" t="s">
        <v>61</v>
      </c>
      <c r="B44" s="2" t="s">
        <v>67</v>
      </c>
      <c r="C44" s="15">
        <v>7000000</v>
      </c>
      <c r="D44" s="2" t="s">
        <v>209</v>
      </c>
      <c r="E44" s="17">
        <f ca="1">IF(OR(INDIRECT(CONCATENATE("'2018-06'!E",TEXT(MATCH($C44,'2018-06'!$C$2:$C$100,0)+1,0)))="",INDIRECT(CONCATENATE("'2018-05'!E",TEXT(MATCH($C44,'2018-05'!$C$2:$C$100,0)+1,0)))="",AND(INDIRECT(CONCATENATE("'2018-06'!E",TEXT(MATCH($C44,'2018-06'!$C$2:$C$100,0)+1,0)))="",INDIRECT(CONCATENATE("'2018-05'!E",TEXT(MATCH($C44,'2018-05'!$C$2:$C$100,0)+1,0)))="")),"Н/Д",INDIRECT(CONCATENATE("'2018-06'!E",TEXT(MATCH($C44,'2018-06'!$C$2:$C$100,0)+1,0)))-INDIRECT(CONCATENATE("'2018-05'!E",TEXT(MATCH($C44,'2018-05'!$C$2:$C$100,0)+1,0))))</f>
        <v>11246980791.389999</v>
      </c>
      <c r="F44" s="17">
        <f ca="1">IF(OR(INDIRECT(CONCATENATE("'2018-06'!F",TEXT(MATCH($C44,'2018-06'!$C$2:$C$100,0)+1,0)))="",INDIRECT(CONCATENATE("'2018-05'!F",TEXT(MATCH($C44,'2018-05'!$C$2:$C$100,0)+1,0)))="",AND(INDIRECT(CONCATENATE("'2018-06'!F",TEXT(MATCH($C44,'2018-06'!$C$2:$C$100,0)+1,0)))="",INDIRECT(CONCATENATE("'2018-05'!F",TEXT(MATCH($C44,'2018-05'!$C$2:$C$100,0)+1,0)))="")),"Н/Д",INDIRECT(CONCATENATE("'2018-06'!F",TEXT(MATCH($C44,'2018-06'!$C$2:$C$100,0)+1,0)))-INDIRECT(CONCATENATE("'2018-05'!F",TEXT(MATCH($C44,'2018-05'!$C$2:$C$100,0)+1,0))))</f>
        <v>7493793460.8300018</v>
      </c>
      <c r="G44" s="17">
        <f ca="1">IF(OR(INDIRECT(CONCATENATE("'2018-06'!G",TEXT(MATCH($C44,'2018-06'!$C$2:$C$100,0)+1,0)))="",INDIRECT(CONCATENATE("'2018-05'!G",TEXT(MATCH($C44,'2018-05'!$C$2:$C$100,0)+1,0)))="",AND(INDIRECT(CONCATENATE("'2018-06'!G",TEXT(MATCH($C44,'2018-06'!$C$2:$C$100,0)+1,0)))="",INDIRECT(CONCATENATE("'2018-05'!G",TEXT(MATCH($C44,'2018-05'!$C$2:$C$100,0)+1,0)))="")),"Н/Д",INDIRECT(CONCATENATE("'2018-06'!G",TEXT(MATCH($C44,'2018-06'!$C$2:$C$100,0)+1,0)))-INDIRECT(CONCATENATE("'2018-05'!G",TEXT(MATCH($C44,'2018-05'!$C$2:$C$100,0)+1,0))))</f>
        <v>1904875648.6199999</v>
      </c>
      <c r="H44" s="17">
        <f ca="1">IF(OR(INDIRECT(CONCATENATE("'2018-06'!H",TEXT(MATCH($C44,'2018-06'!$C$2:$C$100,0)+1,0)))="",INDIRECT(CONCATENATE("'2018-05'!H",TEXT(MATCH($C44,'2018-05'!$C$2:$C$100,0)+1,0)))="",AND(INDIRECT(CONCATENATE("'2018-06'!H",TEXT(MATCH($C44,'2018-06'!$C$2:$C$100,0)+1,0)))="",INDIRECT(CONCATENATE("'2018-05'!H",TEXT(MATCH($C44,'2018-05'!$C$2:$C$100,0)+1,0)))="")),"Н/Д",INDIRECT(CONCATENATE("'2018-06'!H",TEXT(MATCH($C44,'2018-06'!$C$2:$C$100,0)+1,0)))-INDIRECT(CONCATENATE("'2018-05'!H",TEXT(MATCH($C44,'2018-05'!$C$2:$C$100,0)+1,0))))</f>
        <v>2277814549.3500013</v>
      </c>
      <c r="I44" s="17">
        <f ca="1">IF(OR(INDIRECT(CONCATENATE("'2018-06'!I",TEXT(MATCH($C44,'2018-06'!$C$2:$C$100,0)+1,0)))="",INDIRECT(CONCATENATE("'2018-05'!I",TEXT(MATCH($C44,'2018-05'!$C$2:$C$100,0)+1,0)))="",AND(INDIRECT(CONCATENATE("'2018-06'!I",TEXT(MATCH($C44,'2018-06'!$C$2:$C$100,0)+1,0)))="",INDIRECT(CONCATENATE("'2018-05'!I",TEXT(MATCH($C44,'2018-05'!$C$2:$C$100,0)+1,0)))="")),"Н/Д",INDIRECT(CONCATENATE("'2018-06'!I",TEXT(MATCH($C44,'2018-06'!$C$2:$C$100,0)+1,0)))-INDIRECT(CONCATENATE("'2018-05'!I",TEXT(MATCH($C44,'2018-05'!$C$2:$C$100,0)+1,0))))</f>
        <v>868281448.10000038</v>
      </c>
      <c r="J44" s="17" t="str">
        <f ca="1">IF(OR(INDIRECT(CONCATENATE("'2018-06'!J",TEXT(MATCH($C44,'2018-06'!$C$2:$C$100,0)+1,0)))="",INDIRECT(CONCATENATE("'2018-05'!J",TEXT(MATCH($C44,'2018-05'!$C$2:$C$100,0)+1,0)))="",AND(INDIRECT(CONCATENATE("'2018-06'!J",TEXT(MATCH($C44,'2018-06'!$C$2:$C$100,0)+1,0)))="",INDIRECT(CONCATENATE("'2018-05'!J",TEXT(MATCH($C44,'2018-05'!$C$2:$C$100,0)+1,0)))="")),"Н/Д",INDIRECT(CONCATENATE("'2018-06'!J",TEXT(MATCH($C44,'2018-06'!$C$2:$C$100,0)+1,0)))-INDIRECT(CONCATENATE("'2018-05'!J",TEXT(MATCH($C44,'2018-05'!$C$2:$C$100,0)+1,0))))</f>
        <v>Н/Д</v>
      </c>
      <c r="K44" s="17">
        <f ca="1">IF(OR(INDIRECT(CONCATENATE("'2018-06'!K",TEXT(MATCH($C44,'2018-06'!$C$2:$C$100,0)+1,0)))="",INDIRECT(CONCATENATE("'2018-05'!K",TEXT(MATCH($C44,'2018-05'!$C$2:$C$100,0)+1,0)))="",AND(INDIRECT(CONCATENATE("'2018-06'!K",TEXT(MATCH($C44,'2018-06'!$C$2:$C$100,0)+1,0)))="",INDIRECT(CONCATENATE("'2018-05'!K",TEXT(MATCH($C44,'2018-05'!$C$2:$C$100,0)+1,0)))="")),"Н/Д",INDIRECT(CONCATENATE("'2018-06'!K",TEXT(MATCH($C44,'2018-06'!$C$2:$C$100,0)+1,0)))-INDIRECT(CONCATENATE("'2018-05'!K",TEXT(MATCH($C44,'2018-05'!$C$2:$C$100,0)+1,0))))</f>
        <v>441484755.67000008</v>
      </c>
      <c r="L44" s="17">
        <f ca="1">IF(OR(INDIRECT(CONCATENATE("'2018-06'!L",TEXT(MATCH($C44,'2018-06'!$C$2:$C$100,0)+1,0)))="",INDIRECT(CONCATENATE("'2018-05'!L",TEXT(MATCH($C44,'2018-05'!$C$2:$C$100,0)+1,0)))="",AND(INDIRECT(CONCATENATE("'2018-06'!L",TEXT(MATCH($C44,'2018-06'!$C$2:$C$100,0)+1,0)))="",INDIRECT(CONCATENATE("'2018-05'!L",TEXT(MATCH($C44,'2018-05'!$C$2:$C$100,0)+1,0)))="")),"Н/Д",INDIRECT(CONCATENATE("'2018-06'!L",TEXT(MATCH($C44,'2018-06'!$C$2:$C$100,0)+1,0)))-INDIRECT(CONCATENATE("'2018-05'!L",TEXT(MATCH($C44,'2018-05'!$C$2:$C$100,0)+1,0))))</f>
        <v>1587141093.7399998</v>
      </c>
      <c r="M44" s="17">
        <f ca="1">IF(OR(INDIRECT(CONCATENATE("'2018-06'!M",TEXT(MATCH($C44,'2018-06'!$C$2:$C$100,0)+1,0)))="",INDIRECT(CONCATENATE("'2018-05'!M",TEXT(MATCH($C44,'2018-05'!$C$2:$C$100,0)+1,0)))="",AND(INDIRECT(CONCATENATE("'2018-06'!M",TEXT(MATCH($C44,'2018-06'!$C$2:$C$100,0)+1,0)))="",INDIRECT(CONCATENATE("'2018-05'!M",TEXT(MATCH($C44,'2018-05'!$C$2:$C$100,0)+1,0)))="")),"Н/Д",INDIRECT(CONCATENATE("'2018-06'!M",TEXT(MATCH($C44,'2018-06'!$C$2:$C$100,0)+1,0)))-INDIRECT(CONCATENATE("'2018-05'!M",TEXT(MATCH($C44,'2018-05'!$C$2:$C$100,0)+1,0))))</f>
        <v>3972162.7499999981</v>
      </c>
      <c r="N44" s="17">
        <f ca="1">IF(OR(INDIRECT(CONCATENATE("'2018-06'!N",TEXT(MATCH($C44,'2018-06'!$C$2:$C$100,0)+1,0)))="",INDIRECT(CONCATENATE("'2018-05'!N",TEXT(MATCH($C44,'2018-05'!$C$2:$C$100,0)+1,0)))="",AND(INDIRECT(CONCATENATE("'2018-06'!N",TEXT(MATCH($C44,'2018-06'!$C$2:$C$100,0)+1,0)))="",INDIRECT(CONCATENATE("'2018-05'!N",TEXT(MATCH($C44,'2018-05'!$C$2:$C$100,0)+1,0)))="")),"Н/Д",INDIRECT(CONCATENATE("'2018-06'!N",TEXT(MATCH($C44,'2018-06'!$C$2:$C$100,0)+1,0)))-INDIRECT(CONCATENATE("'2018-05'!NE",TEXT(MATCH($C44,'2018-05'!$C$2:$C$100,0)+1,0))))</f>
        <v>275790264.56</v>
      </c>
      <c r="O44" s="17">
        <f ca="1">IF(OR(INDIRECT(CONCATENATE("'2018-06'!O",TEXT(MATCH($C44,'2018-06'!$C$2:$C$100,0)+1,0)))="",INDIRECT(CONCATENATE("'2018-05'!O",TEXT(MATCH($C44,'2018-05'!$C$2:$C$100,0)+1,0)))="",AND(INDIRECT(CONCATENATE("'2018-06'!O",TEXT(MATCH($C44,'2018-06'!$C$2:$C$100,0)+1,0)))="",INDIRECT(CONCATENATE("'2018-05'!O",TEXT(MATCH($C44,'2018-05'!$C$2:$C$100,0)+1,0)))="")),"Н/Д",INDIRECT(CONCATENATE("'2018-06'!O",TEXT(MATCH($C44,'2018-06'!$C$2:$C$100,0)+1,0)))-INDIRECT(CONCATENATE("'2018-05'!O",TEXT(MATCH($C44,'2018-05'!$C$2:$C$100,0)+1,0))))</f>
        <v>-6627.8000000000029</v>
      </c>
      <c r="P44" s="17">
        <f ca="1">IF(OR(INDIRECT(CONCATENATE("'2018-06'!P",TEXT(MATCH($C44,'2018-06'!$C$2:$C$100,0)+1,0)))="",INDIRECT(CONCATENATE("'2018-05'!P",TEXT(MATCH($C44,'2018-05'!$C$2:$C$100,0)+1,0)))="",AND(INDIRECT(CONCATENATE("'2018-06'!P",TEXT(MATCH($C44,'2018-06'!$C$2:$C$100,0)+1,0)))="",INDIRECT(CONCATENATE("'2018-05'!P",TEXT(MATCH($C44,'2018-05'!$C$2:$C$100,0)+1,0)))="")),"Н/Д",INDIRECT(CONCATENATE("'2018-06'!P",TEXT(MATCH($C44,'2018-06'!$C$2:$C$100,0)+1,0)))-INDIRECT(CONCATENATE("'2018-05'!P",TEXT(MATCH($C44,'2018-05'!$C$2:$C$100,0)+1,0))))</f>
        <v>130115829.20999992</v>
      </c>
      <c r="Q44" s="17">
        <f ca="1">IF(OR(INDIRECT(CONCATENATE("'2018-06'!Q",TEXT(MATCH($C44,'2018-06'!$C$2:$C$100,0)+1,0)))="",INDIRECT(CONCATENATE("'2018-05'!Q",TEXT(MATCH($C44,'2018-05'!$C$2:$C$100,0)+1,0)))="",AND(INDIRECT(CONCATENATE("'2018-06'!Q",TEXT(MATCH($C44,'2018-06'!$C$2:$C$100,0)+1,0)))="",INDIRECT(CONCATENATE("'2018-05'!Q",TEXT(MATCH($C44,'2018-05'!$C$2:$C$100,0)+1,0)))="")),"Н/Д",INDIRECT(CONCATENATE("'2018-06'!Q",TEXT(MATCH($C44,'2018-06'!$C$2:$C$100,0)+1,0)))-INDIRECT(CONCATENATE("'2018-05'!Q",TEXT(MATCH($C44,'2018-05'!$C$2:$C$100,0)+1,0))))</f>
        <v>6740266.0600000024</v>
      </c>
      <c r="R44" s="17">
        <f ca="1">IF(OR(INDIRECT(CONCATENATE("'2018-06'!R",TEXT(MATCH($C44,'2018-06'!$C$2:$C$100,0)+1,0)))="",INDIRECT(CONCATENATE("'2018-05'!R",TEXT(MATCH($C44,'2018-05'!$C$2:$C$100,0)+1,0)))="",AND(INDIRECT(CONCATENATE("'2018-06'!R",TEXT(MATCH($C44,'2018-06'!$C$2:$C$100,0)+1,0)))="",INDIRECT(CONCATENATE("'2018-05'!R",TEXT(MATCH($C44,'2018-05'!$C$2:$C$100,0)+1,0)))="")),"Н/Д",INDIRECT(CONCATENATE("'2018-06'!R",TEXT(MATCH($C44,'2018-06'!$C$2:$C$100,0)+1,0)))-INDIRECT(CONCATENATE("'2018-05'!R",TEXT(MATCH($C44,'2018-05'!$C$2:$C$100,0)+1,0))))</f>
        <v>29379024.030000001</v>
      </c>
      <c r="S44" s="17">
        <f ca="1">IF(OR(INDIRECT(CONCATENATE("'2018-06'!S",TEXT(MATCH($C44,'2018-06'!$C$2:$C$100,0)+1,0)))="",INDIRECT(CONCATENATE("'2018-05'!S",TEXT(MATCH($C44,'2018-05'!$C$2:$C$100,0)+1,0)))="",AND(INDIRECT(CONCATENATE("'2018-06'!S",TEXT(MATCH($C44,'2018-06'!$C$2:$C$100,0)+1,0)))="",INDIRECT(CONCATENATE("'2018-05'!S",TEXT(MATCH($C44,'2018-05'!$C$2:$C$100,0)+1,0)))="")),"Н/Д",INDIRECT(CONCATENATE("'2018-06'!S",TEXT(MATCH($C44,'2018-06'!$C$2:$C$100,0)+1,0)))-INDIRECT(CONCATENATE("'2018-05'!S",TEXT(MATCH($C44,'2018-05'!$C$2:$C$100,0)+1,0))))</f>
        <v>19954372.149999999</v>
      </c>
      <c r="T44" s="17">
        <f ca="1">IF(OR(INDIRECT(CONCATENATE("'2018-06'!T",TEXT(MATCH($C44,'2018-06'!$C$2:$C$100,0)+1,0)))="",INDIRECT(CONCATENATE("'2018-05'!T",TEXT(MATCH($C44,'2018-05'!$C$2:$C$100,0)+1,0)))="",AND(INDIRECT(CONCATENATE("'2018-06'!T",TEXT(MATCH($C44,'2018-06'!$C$2:$C$100,0)+1,0)))="",INDIRECT(CONCATENATE("'2018-05'!T",TEXT(MATCH($C44,'2018-05'!$C$2:$C$100,0)+1,0)))="")),"Н/Д",INDIRECT(CONCATENATE("'2018-06'!T",TEXT(MATCH($C44,'2018-06'!$C$2:$C$100,0)+1,0)))-INDIRECT(CONCATENATE("'2018-05'!T",TEXT(MATCH($C44,'2018-05'!$C$2:$C$100,0)+1,0))))</f>
        <v>86558114.980000019</v>
      </c>
      <c r="U44" s="17">
        <f ca="1">IF(OR(INDIRECT(CONCATENATE("'2018-06'!U",TEXT(MATCH($C44,'2018-06'!$C$2:$C$100,0)+1,0)))="",INDIRECT(CONCATENATE("'2018-05'!U",TEXT(MATCH($C44,'2018-05'!$C$2:$C$100,0)+1,0)))="",AND(INDIRECT(CONCATENATE("'2018-06'!U",TEXT(MATCH($C44,'2018-06'!$C$2:$C$100,0)+1,0)))="",INDIRECT(CONCATENATE("'2018-05'!U",TEXT(MATCH($C44,'2018-05'!$C$2:$C$100,0)+1,0)))="")),"Н/Д",INDIRECT(CONCATENATE("'2018-06'!U",TEXT(MATCH($C44,'2018-06'!$C$2:$C$100,0)+1,0)))-INDIRECT(CONCATENATE("'2018-05'!U",TEXT(MATCH($C44,'2018-05'!$C$2:$C$100,0)+1,0))))</f>
        <v>2910996.2200000007</v>
      </c>
      <c r="V44" s="17">
        <f ca="1">IF(OR(INDIRECT(CONCATENATE("'2018-06'!V",TEXT(MATCH($C44,'2018-06'!$C$2:$C$100,0)+1,0)))="",INDIRECT(CONCATENATE("'2018-05'!V",TEXT(MATCH($C44,'2018-05'!$C$2:$C$100,0)+1,0)))="",AND(INDIRECT(CONCATENATE("'2018-06'!V",TEXT(MATCH($C44,'2018-06'!$C$2:$C$100,0)+1,0)))="",INDIRECT(CONCATENATE("'2018-05'!V",TEXT(MATCH($C44,'2018-05'!$C$2:$C$100,0)+1,0)))="")),"Н/Д",INDIRECT(CONCATENATE("'2018-06'!V",TEXT(MATCH($C44,'2018-06'!$C$2:$C$100,0)+1,0)))-INDIRECT(CONCATENATE("'2018-05'!V",TEXT(MATCH($C44,'2018-05'!$C$2:$C$100,0)+1,0))))</f>
        <v>3753187330.5600014</v>
      </c>
      <c r="W44" s="17">
        <f ca="1">IF(OR(INDIRECT(CONCATENATE("'2018-06'!W",TEXT(MATCH($C44,'2018-06'!$C$2:$C$100,0)+1,0)))="",INDIRECT(CONCATENATE("'2018-05'!W",TEXT(MATCH($C44,'2018-05'!$C$2:$C$100,0)+1,0)))="",AND(INDIRECT(CONCATENATE("'2018-06'!W",TEXT(MATCH($C44,'2018-06'!$C$2:$C$100,0)+1,0)))="",INDIRECT(CONCATENATE("'2018-05'!W",TEXT(MATCH($C44,'2018-05'!$C$2:$C$100,0)+1,0)))="")),"Н/Д",INDIRECT(CONCATENATE("'2018-06'!W",TEXT(MATCH($C44,'2018-06'!$C$2:$C$100,0)+1,0)))-INDIRECT(CONCATENATE("'2018-05'!W",TEXT(MATCH($C44,'2018-05'!$C$2:$C$100,0)+1,0))))</f>
        <v>29914948667.130005</v>
      </c>
    </row>
    <row r="45" spans="1:23" x14ac:dyDescent="0.25">
      <c r="A45" s="2" t="s">
        <v>61</v>
      </c>
      <c r="B45" s="2" t="s">
        <v>68</v>
      </c>
      <c r="C45" s="15">
        <v>96000000</v>
      </c>
      <c r="D45" s="2" t="s">
        <v>209</v>
      </c>
      <c r="E45" s="17">
        <f ca="1">IF(OR(INDIRECT(CONCATENATE("'2018-06'!E",TEXT(MATCH($C45,'2018-06'!$C$2:$C$100,0)+1,0)))="",INDIRECT(CONCATENATE("'2018-05'!E",TEXT(MATCH($C45,'2018-05'!$C$2:$C$100,0)+1,0)))="",AND(INDIRECT(CONCATENATE("'2018-06'!E",TEXT(MATCH($C45,'2018-06'!$C$2:$C$100,0)+1,0)))="",INDIRECT(CONCATENATE("'2018-05'!E",TEXT(MATCH($C45,'2018-05'!$C$2:$C$100,0)+1,0)))="")),"Н/Д",INDIRECT(CONCATENATE("'2018-06'!E",TEXT(MATCH($C45,'2018-06'!$C$2:$C$100,0)+1,0)))-INDIRECT(CONCATENATE("'2018-05'!E",TEXT(MATCH($C45,'2018-05'!$C$2:$C$100,0)+1,0))))</f>
        <v>6666293270.8600006</v>
      </c>
      <c r="F45" s="17">
        <f ca="1">IF(OR(INDIRECT(CONCATENATE("'2018-06'!F",TEXT(MATCH($C45,'2018-06'!$C$2:$C$100,0)+1,0)))="",INDIRECT(CONCATENATE("'2018-05'!F",TEXT(MATCH($C45,'2018-05'!$C$2:$C$100,0)+1,0)))="",AND(INDIRECT(CONCATENATE("'2018-06'!F",TEXT(MATCH($C45,'2018-06'!$C$2:$C$100,0)+1,0)))="",INDIRECT(CONCATENATE("'2018-05'!F",TEXT(MATCH($C45,'2018-05'!$C$2:$C$100,0)+1,0)))="")),"Н/Д",INDIRECT(CONCATENATE("'2018-06'!F",TEXT(MATCH($C45,'2018-06'!$C$2:$C$100,0)+1,0)))-INDIRECT(CONCATENATE("'2018-05'!F",TEXT(MATCH($C45,'2018-05'!$C$2:$C$100,0)+1,0))))</f>
        <v>1205452064.4499998</v>
      </c>
      <c r="G45" s="17">
        <f ca="1">IF(OR(INDIRECT(CONCATENATE("'2018-06'!G",TEXT(MATCH($C45,'2018-06'!$C$2:$C$100,0)+1,0)))="",INDIRECT(CONCATENATE("'2018-05'!G",TEXT(MATCH($C45,'2018-05'!$C$2:$C$100,0)+1,0)))="",AND(INDIRECT(CONCATENATE("'2018-06'!G",TEXT(MATCH($C45,'2018-06'!$C$2:$C$100,0)+1,0)))="",INDIRECT(CONCATENATE("'2018-05'!G",TEXT(MATCH($C45,'2018-05'!$C$2:$C$100,0)+1,0)))="")),"Н/Д",INDIRECT(CONCATENATE("'2018-06'!G",TEXT(MATCH($C45,'2018-06'!$C$2:$C$100,0)+1,0)))-INDIRECT(CONCATENATE("'2018-05'!G",TEXT(MATCH($C45,'2018-05'!$C$2:$C$100,0)+1,0))))</f>
        <v>79534958.25</v>
      </c>
      <c r="H45" s="17">
        <f ca="1">IF(OR(INDIRECT(CONCATENATE("'2018-06'!H",TEXT(MATCH($C45,'2018-06'!$C$2:$C$100,0)+1,0)))="",INDIRECT(CONCATENATE("'2018-05'!H",TEXT(MATCH($C45,'2018-05'!$C$2:$C$100,0)+1,0)))="",AND(INDIRECT(CONCATENATE("'2018-06'!H",TEXT(MATCH($C45,'2018-06'!$C$2:$C$100,0)+1,0)))="",INDIRECT(CONCATENATE("'2018-05'!H",TEXT(MATCH($C45,'2018-05'!$C$2:$C$100,0)+1,0)))="")),"Н/Д",INDIRECT(CONCATENATE("'2018-06'!H",TEXT(MATCH($C45,'2018-06'!$C$2:$C$100,0)+1,0)))-INDIRECT(CONCATENATE("'2018-05'!H",TEXT(MATCH($C45,'2018-05'!$C$2:$C$100,0)+1,0))))</f>
        <v>791154043.36999989</v>
      </c>
      <c r="I45" s="17">
        <f ca="1">IF(OR(INDIRECT(CONCATENATE("'2018-06'!I",TEXT(MATCH($C45,'2018-06'!$C$2:$C$100,0)+1,0)))="",INDIRECT(CONCATENATE("'2018-05'!I",TEXT(MATCH($C45,'2018-05'!$C$2:$C$100,0)+1,0)))="",AND(INDIRECT(CONCATENATE("'2018-06'!I",TEXT(MATCH($C45,'2018-06'!$C$2:$C$100,0)+1,0)))="",INDIRECT(CONCATENATE("'2018-05'!I",TEXT(MATCH($C45,'2018-05'!$C$2:$C$100,0)+1,0)))="")),"Н/Д",INDIRECT(CONCATENATE("'2018-06'!I",TEXT(MATCH($C45,'2018-06'!$C$2:$C$100,0)+1,0)))-INDIRECT(CONCATENATE("'2018-05'!I",TEXT(MATCH($C45,'2018-05'!$C$2:$C$100,0)+1,0))))</f>
        <v>169295147.76999998</v>
      </c>
      <c r="J45" s="17" t="str">
        <f ca="1">IF(OR(INDIRECT(CONCATENATE("'2018-06'!J",TEXT(MATCH($C45,'2018-06'!$C$2:$C$100,0)+1,0)))="",INDIRECT(CONCATENATE("'2018-05'!J",TEXT(MATCH($C45,'2018-05'!$C$2:$C$100,0)+1,0)))="",AND(INDIRECT(CONCATENATE("'2018-06'!J",TEXT(MATCH($C45,'2018-06'!$C$2:$C$100,0)+1,0)))="",INDIRECT(CONCATENATE("'2018-05'!J",TEXT(MATCH($C45,'2018-05'!$C$2:$C$100,0)+1,0)))="")),"Н/Д",INDIRECT(CONCATENATE("'2018-06'!J",TEXT(MATCH($C45,'2018-06'!$C$2:$C$100,0)+1,0)))-INDIRECT(CONCATENATE("'2018-05'!J",TEXT(MATCH($C45,'2018-05'!$C$2:$C$100,0)+1,0))))</f>
        <v>Н/Д</v>
      </c>
      <c r="K45" s="17">
        <f ca="1">IF(OR(INDIRECT(CONCATENATE("'2018-06'!K",TEXT(MATCH($C45,'2018-06'!$C$2:$C$100,0)+1,0)))="",INDIRECT(CONCATENATE("'2018-05'!K",TEXT(MATCH($C45,'2018-05'!$C$2:$C$100,0)+1,0)))="",AND(INDIRECT(CONCATENATE("'2018-06'!K",TEXT(MATCH($C45,'2018-06'!$C$2:$C$100,0)+1,0)))="",INDIRECT(CONCATENATE("'2018-05'!K",TEXT(MATCH($C45,'2018-05'!$C$2:$C$100,0)+1,0)))="")),"Н/Д",INDIRECT(CONCATENATE("'2018-06'!K",TEXT(MATCH($C45,'2018-06'!$C$2:$C$100,0)+1,0)))-INDIRECT(CONCATENATE("'2018-05'!K",TEXT(MATCH($C45,'2018-05'!$C$2:$C$100,0)+1,0))))</f>
        <v>20577771</v>
      </c>
      <c r="L45" s="17">
        <f ca="1">IF(OR(INDIRECT(CONCATENATE("'2018-06'!L",TEXT(MATCH($C45,'2018-06'!$C$2:$C$100,0)+1,0)))="",INDIRECT(CONCATENATE("'2018-05'!L",TEXT(MATCH($C45,'2018-05'!$C$2:$C$100,0)+1,0)))="",AND(INDIRECT(CONCATENATE("'2018-06'!L",TEXT(MATCH($C45,'2018-06'!$C$2:$C$100,0)+1,0)))="",INDIRECT(CONCATENATE("'2018-05'!L",TEXT(MATCH($C45,'2018-05'!$C$2:$C$100,0)+1,0)))="")),"Н/Д",INDIRECT(CONCATENATE("'2018-06'!L",TEXT(MATCH($C45,'2018-06'!$C$2:$C$100,0)+1,0)))-INDIRECT(CONCATENATE("'2018-05'!L",TEXT(MATCH($C45,'2018-05'!$C$2:$C$100,0)+1,0))))</f>
        <v>83194225.169999957</v>
      </c>
      <c r="M45" s="17">
        <f ca="1">IF(OR(INDIRECT(CONCATENATE("'2018-06'!M",TEXT(MATCH($C45,'2018-06'!$C$2:$C$100,0)+1,0)))="",INDIRECT(CONCATENATE("'2018-05'!M",TEXT(MATCH($C45,'2018-05'!$C$2:$C$100,0)+1,0)))="",AND(INDIRECT(CONCATENATE("'2018-06'!M",TEXT(MATCH($C45,'2018-06'!$C$2:$C$100,0)+1,0)))="",INDIRECT(CONCATENATE("'2018-05'!M",TEXT(MATCH($C45,'2018-05'!$C$2:$C$100,0)+1,0)))="")),"Н/Д",INDIRECT(CONCATENATE("'2018-06'!M",TEXT(MATCH($C45,'2018-06'!$C$2:$C$100,0)+1,0)))-INDIRECT(CONCATENATE("'2018-05'!M",TEXT(MATCH($C45,'2018-05'!$C$2:$C$100,0)+1,0))))</f>
        <v>226307.34000000008</v>
      </c>
      <c r="N45" s="17">
        <f ca="1">IF(OR(INDIRECT(CONCATENATE("'2018-06'!N",TEXT(MATCH($C45,'2018-06'!$C$2:$C$100,0)+1,0)))="",INDIRECT(CONCATENATE("'2018-05'!N",TEXT(MATCH($C45,'2018-05'!$C$2:$C$100,0)+1,0)))="",AND(INDIRECT(CONCATENATE("'2018-06'!N",TEXT(MATCH($C45,'2018-06'!$C$2:$C$100,0)+1,0)))="",INDIRECT(CONCATENATE("'2018-05'!N",TEXT(MATCH($C45,'2018-05'!$C$2:$C$100,0)+1,0)))="")),"Н/Д",INDIRECT(CONCATENATE("'2018-06'!N",TEXT(MATCH($C45,'2018-06'!$C$2:$C$100,0)+1,0)))-INDIRECT(CONCATENATE("'2018-05'!NE",TEXT(MATCH($C45,'2018-05'!$C$2:$C$100,0)+1,0))))</f>
        <v>39652039.590000004</v>
      </c>
      <c r="O45" s="17">
        <f ca="1">IF(OR(INDIRECT(CONCATENATE("'2018-06'!O",TEXT(MATCH($C45,'2018-06'!$C$2:$C$100,0)+1,0)))="",INDIRECT(CONCATENATE("'2018-05'!O",TEXT(MATCH($C45,'2018-05'!$C$2:$C$100,0)+1,0)))="",AND(INDIRECT(CONCATENATE("'2018-06'!O",TEXT(MATCH($C45,'2018-06'!$C$2:$C$100,0)+1,0)))="",INDIRECT(CONCATENATE("'2018-05'!O",TEXT(MATCH($C45,'2018-05'!$C$2:$C$100,0)+1,0)))="")),"Н/Д",INDIRECT(CONCATENATE("'2018-06'!O",TEXT(MATCH($C45,'2018-06'!$C$2:$C$100,0)+1,0)))-INDIRECT(CONCATENATE("'2018-05'!O",TEXT(MATCH($C45,'2018-05'!$C$2:$C$100,0)+1,0))))</f>
        <v>-1634.6999999999998</v>
      </c>
      <c r="P45" s="17">
        <f ca="1">IF(OR(INDIRECT(CONCATENATE("'2018-06'!P",TEXT(MATCH($C45,'2018-06'!$C$2:$C$100,0)+1,0)))="",INDIRECT(CONCATENATE("'2018-05'!P",TEXT(MATCH($C45,'2018-05'!$C$2:$C$100,0)+1,0)))="",AND(INDIRECT(CONCATENATE("'2018-06'!P",TEXT(MATCH($C45,'2018-06'!$C$2:$C$100,0)+1,0)))="",INDIRECT(CONCATENATE("'2018-05'!P",TEXT(MATCH($C45,'2018-05'!$C$2:$C$100,0)+1,0)))="")),"Н/Д",INDIRECT(CONCATENATE("'2018-06'!P",TEXT(MATCH($C45,'2018-06'!$C$2:$C$100,0)+1,0)))-INDIRECT(CONCATENATE("'2018-05'!P",TEXT(MATCH($C45,'2018-05'!$C$2:$C$100,0)+1,0))))</f>
        <v>16063999.399999991</v>
      </c>
      <c r="Q45" s="17">
        <f ca="1">IF(OR(INDIRECT(CONCATENATE("'2018-06'!Q",TEXT(MATCH($C45,'2018-06'!$C$2:$C$100,0)+1,0)))="",INDIRECT(CONCATENATE("'2018-05'!Q",TEXT(MATCH($C45,'2018-05'!$C$2:$C$100,0)+1,0)))="",AND(INDIRECT(CONCATENATE("'2018-06'!Q",TEXT(MATCH($C45,'2018-06'!$C$2:$C$100,0)+1,0)))="",INDIRECT(CONCATENATE("'2018-05'!Q",TEXT(MATCH($C45,'2018-05'!$C$2:$C$100,0)+1,0)))="")),"Н/Д",INDIRECT(CONCATENATE("'2018-06'!Q",TEXT(MATCH($C45,'2018-06'!$C$2:$C$100,0)+1,0)))-INDIRECT(CONCATENATE("'2018-05'!Q",TEXT(MATCH($C45,'2018-05'!$C$2:$C$100,0)+1,0))))</f>
        <v>2275101.7300000004</v>
      </c>
      <c r="R45" s="17">
        <f ca="1">IF(OR(INDIRECT(CONCATENATE("'2018-06'!R",TEXT(MATCH($C45,'2018-06'!$C$2:$C$100,0)+1,0)))="",INDIRECT(CONCATENATE("'2018-05'!R",TEXT(MATCH($C45,'2018-05'!$C$2:$C$100,0)+1,0)))="",AND(INDIRECT(CONCATENATE("'2018-06'!R",TEXT(MATCH($C45,'2018-06'!$C$2:$C$100,0)+1,0)))="",INDIRECT(CONCATENATE("'2018-05'!R",TEXT(MATCH($C45,'2018-05'!$C$2:$C$100,0)+1,0)))="")),"Н/Д",INDIRECT(CONCATENATE("'2018-06'!R",TEXT(MATCH($C45,'2018-06'!$C$2:$C$100,0)+1,0)))-INDIRECT(CONCATENATE("'2018-05'!R",TEXT(MATCH($C45,'2018-05'!$C$2:$C$100,0)+1,0))))</f>
        <v>-23965265.709999997</v>
      </c>
      <c r="S45" s="17">
        <f ca="1">IF(OR(INDIRECT(CONCATENATE("'2018-06'!S",TEXT(MATCH($C45,'2018-06'!$C$2:$C$100,0)+1,0)))="",INDIRECT(CONCATENATE("'2018-05'!S",TEXT(MATCH($C45,'2018-05'!$C$2:$C$100,0)+1,0)))="",AND(INDIRECT(CONCATENATE("'2018-06'!S",TEXT(MATCH($C45,'2018-06'!$C$2:$C$100,0)+1,0)))="",INDIRECT(CONCATENATE("'2018-05'!S",TEXT(MATCH($C45,'2018-05'!$C$2:$C$100,0)+1,0)))="")),"Н/Д",INDIRECT(CONCATENATE("'2018-06'!S",TEXT(MATCH($C45,'2018-06'!$C$2:$C$100,0)+1,0)))-INDIRECT(CONCATENATE("'2018-05'!S",TEXT(MATCH($C45,'2018-05'!$C$2:$C$100,0)+1,0))))</f>
        <v>179786.5</v>
      </c>
      <c r="T45" s="17">
        <f ca="1">IF(OR(INDIRECT(CONCATENATE("'2018-06'!T",TEXT(MATCH($C45,'2018-06'!$C$2:$C$100,0)+1,0)))="",INDIRECT(CONCATENATE("'2018-05'!T",TEXT(MATCH($C45,'2018-05'!$C$2:$C$100,0)+1,0)))="",AND(INDIRECT(CONCATENATE("'2018-06'!T",TEXT(MATCH($C45,'2018-06'!$C$2:$C$100,0)+1,0)))="",INDIRECT(CONCATENATE("'2018-05'!T",TEXT(MATCH($C45,'2018-05'!$C$2:$C$100,0)+1,0)))="")),"Н/Д",INDIRECT(CONCATENATE("'2018-06'!T",TEXT(MATCH($C45,'2018-06'!$C$2:$C$100,0)+1,0)))-INDIRECT(CONCATENATE("'2018-05'!T",TEXT(MATCH($C45,'2018-05'!$C$2:$C$100,0)+1,0))))</f>
        <v>21531391.539999992</v>
      </c>
      <c r="U45" s="17">
        <f ca="1">IF(OR(INDIRECT(CONCATENATE("'2018-06'!U",TEXT(MATCH($C45,'2018-06'!$C$2:$C$100,0)+1,0)))="",INDIRECT(CONCATENATE("'2018-05'!U",TEXT(MATCH($C45,'2018-05'!$C$2:$C$100,0)+1,0)))="",AND(INDIRECT(CONCATENATE("'2018-06'!U",TEXT(MATCH($C45,'2018-06'!$C$2:$C$100,0)+1,0)))="",INDIRECT(CONCATENATE("'2018-05'!U",TEXT(MATCH($C45,'2018-05'!$C$2:$C$100,0)+1,0)))="")),"Н/Д",INDIRECT(CONCATENATE("'2018-06'!U",TEXT(MATCH($C45,'2018-06'!$C$2:$C$100,0)+1,0)))-INDIRECT(CONCATENATE("'2018-05'!U",TEXT(MATCH($C45,'2018-05'!$C$2:$C$100,0)+1,0))))</f>
        <v>29694476.469999984</v>
      </c>
      <c r="V45" s="17">
        <f ca="1">IF(OR(INDIRECT(CONCATENATE("'2018-06'!V",TEXT(MATCH($C45,'2018-06'!$C$2:$C$100,0)+1,0)))="",INDIRECT(CONCATENATE("'2018-05'!V",TEXT(MATCH($C45,'2018-05'!$C$2:$C$100,0)+1,0)))="",AND(INDIRECT(CONCATENATE("'2018-06'!V",TEXT(MATCH($C45,'2018-06'!$C$2:$C$100,0)+1,0)))="",INDIRECT(CONCATENATE("'2018-05'!V",TEXT(MATCH($C45,'2018-05'!$C$2:$C$100,0)+1,0)))="")),"Н/Д",INDIRECT(CONCATENATE("'2018-06'!V",TEXT(MATCH($C45,'2018-06'!$C$2:$C$100,0)+1,0)))-INDIRECT(CONCATENATE("'2018-05'!V",TEXT(MATCH($C45,'2018-05'!$C$2:$C$100,0)+1,0))))</f>
        <v>5460841206.4099998</v>
      </c>
      <c r="W45" s="17">
        <f ca="1">IF(OR(INDIRECT(CONCATENATE("'2018-06'!W",TEXT(MATCH($C45,'2018-06'!$C$2:$C$100,0)+1,0)))="",INDIRECT(CONCATENATE("'2018-05'!W",TEXT(MATCH($C45,'2018-05'!$C$2:$C$100,0)+1,0)))="",AND(INDIRECT(CONCATENATE("'2018-06'!W",TEXT(MATCH($C45,'2018-06'!$C$2:$C$100,0)+1,0)))="",INDIRECT(CONCATENATE("'2018-05'!W",TEXT(MATCH($C45,'2018-05'!$C$2:$C$100,0)+1,0)))="")),"Н/Д",INDIRECT(CONCATENATE("'2018-06'!W",TEXT(MATCH($C45,'2018-06'!$C$2:$C$100,0)+1,0)))-INDIRECT(CONCATENATE("'2018-05'!W",TEXT(MATCH($C45,'2018-05'!$C$2:$C$100,0)+1,0))))</f>
        <v>14535744818.350006</v>
      </c>
    </row>
    <row r="46" spans="1:23" x14ac:dyDescent="0.25">
      <c r="A46" s="2" t="s">
        <v>69</v>
      </c>
      <c r="B46" s="2" t="s">
        <v>70</v>
      </c>
      <c r="C46" s="15">
        <v>1000000</v>
      </c>
      <c r="D46" s="2" t="s">
        <v>209</v>
      </c>
      <c r="E46" s="17">
        <f ca="1">IF(OR(INDIRECT(CONCATENATE("'2018-06'!E",TEXT(MATCH($C46,'2018-06'!$C$2:$C$100,0)+1,0)))="",INDIRECT(CONCATENATE("'2018-05'!E",TEXT(MATCH($C46,'2018-05'!$C$2:$C$100,0)+1,0)))="",AND(INDIRECT(CONCATENATE("'2018-06'!E",TEXT(MATCH($C46,'2018-06'!$C$2:$C$100,0)+1,0)))="",INDIRECT(CONCATENATE("'2018-05'!E",TEXT(MATCH($C46,'2018-05'!$C$2:$C$100,0)+1,0)))="")),"Н/Д",INDIRECT(CONCATENATE("'2018-06'!E",TEXT(MATCH($C46,'2018-06'!$C$2:$C$100,0)+1,0)))-INDIRECT(CONCATENATE("'2018-05'!E",TEXT(MATCH($C46,'2018-05'!$C$2:$C$100,0)+1,0))))</f>
        <v>11001661247.489998</v>
      </c>
      <c r="F46" s="17">
        <f ca="1">IF(OR(INDIRECT(CONCATENATE("'2018-06'!F",TEXT(MATCH($C46,'2018-06'!$C$2:$C$100,0)+1,0)))="",INDIRECT(CONCATENATE("'2018-05'!F",TEXT(MATCH($C46,'2018-05'!$C$2:$C$100,0)+1,0)))="",AND(INDIRECT(CONCATENATE("'2018-06'!F",TEXT(MATCH($C46,'2018-06'!$C$2:$C$100,0)+1,0)))="",INDIRECT(CONCATENATE("'2018-05'!F",TEXT(MATCH($C46,'2018-05'!$C$2:$C$100,0)+1,0)))="")),"Н/Д",INDIRECT(CONCATENATE("'2018-06'!F",TEXT(MATCH($C46,'2018-06'!$C$2:$C$100,0)+1,0)))-INDIRECT(CONCATENATE("'2018-05'!F",TEXT(MATCH($C46,'2018-05'!$C$2:$C$100,0)+1,0))))</f>
        <v>6323073399.5900002</v>
      </c>
      <c r="G46" s="17">
        <f ca="1">IF(OR(INDIRECT(CONCATENATE("'2018-06'!G",TEXT(MATCH($C46,'2018-06'!$C$2:$C$100,0)+1,0)))="",INDIRECT(CONCATENATE("'2018-05'!G",TEXT(MATCH($C46,'2018-05'!$C$2:$C$100,0)+1,0)))="",AND(INDIRECT(CONCATENATE("'2018-06'!G",TEXT(MATCH($C46,'2018-06'!$C$2:$C$100,0)+1,0)))="",INDIRECT(CONCATENATE("'2018-05'!G",TEXT(MATCH($C46,'2018-05'!$C$2:$C$100,0)+1,0)))="")),"Н/Д",INDIRECT(CONCATENATE("'2018-06'!G",TEXT(MATCH($C46,'2018-06'!$C$2:$C$100,0)+1,0)))-INDIRECT(CONCATENATE("'2018-05'!G",TEXT(MATCH($C46,'2018-05'!$C$2:$C$100,0)+1,0))))</f>
        <v>2058221381.9799995</v>
      </c>
      <c r="H46" s="17">
        <f ca="1">IF(OR(INDIRECT(CONCATENATE("'2018-06'!H",TEXT(MATCH($C46,'2018-06'!$C$2:$C$100,0)+1,0)))="",INDIRECT(CONCATENATE("'2018-05'!H",TEXT(MATCH($C46,'2018-05'!$C$2:$C$100,0)+1,0)))="",AND(INDIRECT(CONCATENATE("'2018-06'!H",TEXT(MATCH($C46,'2018-06'!$C$2:$C$100,0)+1,0)))="",INDIRECT(CONCATENATE("'2018-05'!H",TEXT(MATCH($C46,'2018-05'!$C$2:$C$100,0)+1,0)))="")),"Н/Д",INDIRECT(CONCATENATE("'2018-06'!H",TEXT(MATCH($C46,'2018-06'!$C$2:$C$100,0)+1,0)))-INDIRECT(CONCATENATE("'2018-05'!H",TEXT(MATCH($C46,'2018-05'!$C$2:$C$100,0)+1,0))))</f>
        <v>1856386254.7699995</v>
      </c>
      <c r="I46" s="17">
        <f ca="1">IF(OR(INDIRECT(CONCATENATE("'2018-06'!I",TEXT(MATCH($C46,'2018-06'!$C$2:$C$100,0)+1,0)))="",INDIRECT(CONCATENATE("'2018-05'!I",TEXT(MATCH($C46,'2018-05'!$C$2:$C$100,0)+1,0)))="",AND(INDIRECT(CONCATENATE("'2018-06'!I",TEXT(MATCH($C46,'2018-06'!$C$2:$C$100,0)+1,0)))="",INDIRECT(CONCATENATE("'2018-05'!I",TEXT(MATCH($C46,'2018-05'!$C$2:$C$100,0)+1,0)))="")),"Н/Д",INDIRECT(CONCATENATE("'2018-06'!I",TEXT(MATCH($C46,'2018-06'!$C$2:$C$100,0)+1,0)))-INDIRECT(CONCATENATE("'2018-05'!I",TEXT(MATCH($C46,'2018-05'!$C$2:$C$100,0)+1,0))))</f>
        <v>996679360.28000021</v>
      </c>
      <c r="J46" s="17" t="str">
        <f ca="1">IF(OR(INDIRECT(CONCATENATE("'2018-06'!J",TEXT(MATCH($C46,'2018-06'!$C$2:$C$100,0)+1,0)))="",INDIRECT(CONCATENATE("'2018-05'!J",TEXT(MATCH($C46,'2018-05'!$C$2:$C$100,0)+1,0)))="",AND(INDIRECT(CONCATENATE("'2018-06'!J",TEXT(MATCH($C46,'2018-06'!$C$2:$C$100,0)+1,0)))="",INDIRECT(CONCATENATE("'2018-05'!J",TEXT(MATCH($C46,'2018-05'!$C$2:$C$100,0)+1,0)))="")),"Н/Д",INDIRECT(CONCATENATE("'2018-06'!J",TEXT(MATCH($C46,'2018-06'!$C$2:$C$100,0)+1,0)))-INDIRECT(CONCATENATE("'2018-05'!J",TEXT(MATCH($C46,'2018-05'!$C$2:$C$100,0)+1,0))))</f>
        <v>Н/Д</v>
      </c>
      <c r="K46" s="17">
        <f ca="1">IF(OR(INDIRECT(CONCATENATE("'2018-06'!K",TEXT(MATCH($C46,'2018-06'!$C$2:$C$100,0)+1,0)))="",INDIRECT(CONCATENATE("'2018-05'!K",TEXT(MATCH($C46,'2018-05'!$C$2:$C$100,0)+1,0)))="",AND(INDIRECT(CONCATENATE("'2018-06'!K",TEXT(MATCH($C46,'2018-06'!$C$2:$C$100,0)+1,0)))="",INDIRECT(CONCATENATE("'2018-05'!K",TEXT(MATCH($C46,'2018-05'!$C$2:$C$100,0)+1,0)))="")),"Н/Д",INDIRECT(CONCATENATE("'2018-06'!K",TEXT(MATCH($C46,'2018-06'!$C$2:$C$100,0)+1,0)))-INDIRECT(CONCATENATE("'2018-05'!K",TEXT(MATCH($C46,'2018-05'!$C$2:$C$100,0)+1,0))))</f>
        <v>345253430.19999981</v>
      </c>
      <c r="L46" s="17">
        <f ca="1">IF(OR(INDIRECT(CONCATENATE("'2018-06'!L",TEXT(MATCH($C46,'2018-06'!$C$2:$C$100,0)+1,0)))="",INDIRECT(CONCATENATE("'2018-05'!L",TEXT(MATCH($C46,'2018-05'!$C$2:$C$100,0)+1,0)))="",AND(INDIRECT(CONCATENATE("'2018-06'!L",TEXT(MATCH($C46,'2018-06'!$C$2:$C$100,0)+1,0)))="",INDIRECT(CONCATENATE("'2018-05'!L",TEXT(MATCH($C46,'2018-05'!$C$2:$C$100,0)+1,0)))="")),"Н/Д",INDIRECT(CONCATENATE("'2018-06'!L",TEXT(MATCH($C46,'2018-06'!$C$2:$C$100,0)+1,0)))-INDIRECT(CONCATENATE("'2018-05'!L",TEXT(MATCH($C46,'2018-05'!$C$2:$C$100,0)+1,0))))</f>
        <v>735702884.17999983</v>
      </c>
      <c r="M46" s="17">
        <f ca="1">IF(OR(INDIRECT(CONCATENATE("'2018-06'!M",TEXT(MATCH($C46,'2018-06'!$C$2:$C$100,0)+1,0)))="",INDIRECT(CONCATENATE("'2018-05'!M",TEXT(MATCH($C46,'2018-05'!$C$2:$C$100,0)+1,0)))="",AND(INDIRECT(CONCATENATE("'2018-06'!M",TEXT(MATCH($C46,'2018-06'!$C$2:$C$100,0)+1,0)))="",INDIRECT(CONCATENATE("'2018-05'!M",TEXT(MATCH($C46,'2018-05'!$C$2:$C$100,0)+1,0)))="")),"Н/Д",INDIRECT(CONCATENATE("'2018-06'!M",TEXT(MATCH($C46,'2018-06'!$C$2:$C$100,0)+1,0)))-INDIRECT(CONCATENATE("'2018-05'!M",TEXT(MATCH($C46,'2018-05'!$C$2:$C$100,0)+1,0))))</f>
        <v>13735216.600000009</v>
      </c>
      <c r="N46" s="17">
        <f ca="1">IF(OR(INDIRECT(CONCATENATE("'2018-06'!N",TEXT(MATCH($C46,'2018-06'!$C$2:$C$100,0)+1,0)))="",INDIRECT(CONCATENATE("'2018-05'!N",TEXT(MATCH($C46,'2018-05'!$C$2:$C$100,0)+1,0)))="",AND(INDIRECT(CONCATENATE("'2018-06'!N",TEXT(MATCH($C46,'2018-06'!$C$2:$C$100,0)+1,0)))="",INDIRECT(CONCATENATE("'2018-05'!N",TEXT(MATCH($C46,'2018-05'!$C$2:$C$100,0)+1,0)))="")),"Н/Д",INDIRECT(CONCATENATE("'2018-06'!N",TEXT(MATCH($C46,'2018-06'!$C$2:$C$100,0)+1,0)))-INDIRECT(CONCATENATE("'2018-05'!NE",TEXT(MATCH($C46,'2018-05'!$C$2:$C$100,0)+1,0))))</f>
        <v>250261043.80000001</v>
      </c>
      <c r="O46" s="17">
        <f ca="1">IF(OR(INDIRECT(CONCATENATE("'2018-06'!O",TEXT(MATCH($C46,'2018-06'!$C$2:$C$100,0)+1,0)))="",INDIRECT(CONCATENATE("'2018-05'!O",TEXT(MATCH($C46,'2018-05'!$C$2:$C$100,0)+1,0)))="",AND(INDIRECT(CONCATENATE("'2018-06'!O",TEXT(MATCH($C46,'2018-06'!$C$2:$C$100,0)+1,0)))="",INDIRECT(CONCATENATE("'2018-05'!O",TEXT(MATCH($C46,'2018-05'!$C$2:$C$100,0)+1,0)))="")),"Н/Д",INDIRECT(CONCATENATE("'2018-06'!O",TEXT(MATCH($C46,'2018-06'!$C$2:$C$100,0)+1,0)))-INDIRECT(CONCATENATE("'2018-05'!O",TEXT(MATCH($C46,'2018-05'!$C$2:$C$100,0)+1,0))))</f>
        <v>2367.7199999999993</v>
      </c>
      <c r="P46" s="17">
        <f ca="1">IF(OR(INDIRECT(CONCATENATE("'2018-06'!P",TEXT(MATCH($C46,'2018-06'!$C$2:$C$100,0)+1,0)))="",INDIRECT(CONCATENATE("'2018-05'!P",TEXT(MATCH($C46,'2018-05'!$C$2:$C$100,0)+1,0)))="",AND(INDIRECT(CONCATENATE("'2018-06'!P",TEXT(MATCH($C46,'2018-06'!$C$2:$C$100,0)+1,0)))="",INDIRECT(CONCATENATE("'2018-05'!P",TEXT(MATCH($C46,'2018-05'!$C$2:$C$100,0)+1,0)))="")),"Н/Д",INDIRECT(CONCATENATE("'2018-06'!P",TEXT(MATCH($C46,'2018-06'!$C$2:$C$100,0)+1,0)))-INDIRECT(CONCATENATE("'2018-05'!P",TEXT(MATCH($C46,'2018-05'!$C$2:$C$100,0)+1,0))))</f>
        <v>98432366.00000006</v>
      </c>
      <c r="Q46" s="17">
        <f ca="1">IF(OR(INDIRECT(CONCATENATE("'2018-06'!Q",TEXT(MATCH($C46,'2018-06'!$C$2:$C$100,0)+1,0)))="",INDIRECT(CONCATENATE("'2018-05'!Q",TEXT(MATCH($C46,'2018-05'!$C$2:$C$100,0)+1,0)))="",AND(INDIRECT(CONCATENATE("'2018-06'!Q",TEXT(MATCH($C46,'2018-06'!$C$2:$C$100,0)+1,0)))="",INDIRECT(CONCATENATE("'2018-05'!Q",TEXT(MATCH($C46,'2018-05'!$C$2:$C$100,0)+1,0)))="")),"Н/Д",INDIRECT(CONCATENATE("'2018-06'!Q",TEXT(MATCH($C46,'2018-06'!$C$2:$C$100,0)+1,0)))-INDIRECT(CONCATENATE("'2018-05'!Q",TEXT(MATCH($C46,'2018-05'!$C$2:$C$100,0)+1,0))))</f>
        <v>7216039.700000003</v>
      </c>
      <c r="R46" s="17">
        <f ca="1">IF(OR(INDIRECT(CONCATENATE("'2018-06'!R",TEXT(MATCH($C46,'2018-06'!$C$2:$C$100,0)+1,0)))="",INDIRECT(CONCATENATE("'2018-05'!R",TEXT(MATCH($C46,'2018-05'!$C$2:$C$100,0)+1,0)))="",AND(INDIRECT(CONCATENATE("'2018-06'!R",TEXT(MATCH($C46,'2018-06'!$C$2:$C$100,0)+1,0)))="",INDIRECT(CONCATENATE("'2018-05'!R",TEXT(MATCH($C46,'2018-05'!$C$2:$C$100,0)+1,0)))="")),"Н/Д",INDIRECT(CONCATENATE("'2018-06'!R",TEXT(MATCH($C46,'2018-06'!$C$2:$C$100,0)+1,0)))-INDIRECT(CONCATENATE("'2018-05'!R",TEXT(MATCH($C46,'2018-05'!$C$2:$C$100,0)+1,0))))</f>
        <v>22907122.980000004</v>
      </c>
      <c r="S46" s="17">
        <f ca="1">IF(OR(INDIRECT(CONCATENATE("'2018-06'!S",TEXT(MATCH($C46,'2018-06'!$C$2:$C$100,0)+1,0)))="",INDIRECT(CONCATENATE("'2018-05'!S",TEXT(MATCH($C46,'2018-05'!$C$2:$C$100,0)+1,0)))="",AND(INDIRECT(CONCATENATE("'2018-06'!S",TEXT(MATCH($C46,'2018-06'!$C$2:$C$100,0)+1,0)))="",INDIRECT(CONCATENATE("'2018-05'!S",TEXT(MATCH($C46,'2018-05'!$C$2:$C$100,0)+1,0)))="")),"Н/Д",INDIRECT(CONCATENATE("'2018-06'!S",TEXT(MATCH($C46,'2018-06'!$C$2:$C$100,0)+1,0)))-INDIRECT(CONCATENATE("'2018-05'!S",TEXT(MATCH($C46,'2018-05'!$C$2:$C$100,0)+1,0))))</f>
        <v>162628.49999999994</v>
      </c>
      <c r="T46" s="17">
        <f ca="1">IF(OR(INDIRECT(CONCATENATE("'2018-06'!T",TEXT(MATCH($C46,'2018-06'!$C$2:$C$100,0)+1,0)))="",INDIRECT(CONCATENATE("'2018-05'!T",TEXT(MATCH($C46,'2018-05'!$C$2:$C$100,0)+1,0)))="",AND(INDIRECT(CONCATENATE("'2018-06'!T",TEXT(MATCH($C46,'2018-06'!$C$2:$C$100,0)+1,0)))="",INDIRECT(CONCATENATE("'2018-05'!T",TEXT(MATCH($C46,'2018-05'!$C$2:$C$100,0)+1,0)))="")),"Н/Д",INDIRECT(CONCATENATE("'2018-06'!T",TEXT(MATCH($C46,'2018-06'!$C$2:$C$100,0)+1,0)))-INDIRECT(CONCATENATE("'2018-05'!T",TEXT(MATCH($C46,'2018-05'!$C$2:$C$100,0)+1,0))))</f>
        <v>80976816.199999988</v>
      </c>
      <c r="U46" s="17">
        <f ca="1">IF(OR(INDIRECT(CONCATENATE("'2018-06'!U",TEXT(MATCH($C46,'2018-06'!$C$2:$C$100,0)+1,0)))="",INDIRECT(CONCATENATE("'2018-05'!U",TEXT(MATCH($C46,'2018-05'!$C$2:$C$100,0)+1,0)))="",AND(INDIRECT(CONCATENATE("'2018-06'!U",TEXT(MATCH($C46,'2018-06'!$C$2:$C$100,0)+1,0)))="",INDIRECT(CONCATENATE("'2018-05'!U",TEXT(MATCH($C46,'2018-05'!$C$2:$C$100,0)+1,0)))="")),"Н/Д",INDIRECT(CONCATENATE("'2018-06'!U",TEXT(MATCH($C46,'2018-06'!$C$2:$C$100,0)+1,0)))-INDIRECT(CONCATENATE("'2018-05'!U",TEXT(MATCH($C46,'2018-05'!$C$2:$C$100,0)+1,0))))</f>
        <v>8310922.9100000039</v>
      </c>
      <c r="V46" s="17">
        <f ca="1">IF(OR(INDIRECT(CONCATENATE("'2018-06'!V",TEXT(MATCH($C46,'2018-06'!$C$2:$C$100,0)+1,0)))="",INDIRECT(CONCATENATE("'2018-05'!V",TEXT(MATCH($C46,'2018-05'!$C$2:$C$100,0)+1,0)))="",AND(INDIRECT(CONCATENATE("'2018-06'!V",TEXT(MATCH($C46,'2018-06'!$C$2:$C$100,0)+1,0)))="",INDIRECT(CONCATENATE("'2018-05'!V",TEXT(MATCH($C46,'2018-05'!$C$2:$C$100,0)+1,0)))="")),"Н/Д",INDIRECT(CONCATENATE("'2018-06'!V",TEXT(MATCH($C46,'2018-06'!$C$2:$C$100,0)+1,0)))-INDIRECT(CONCATENATE("'2018-05'!V",TEXT(MATCH($C46,'2018-05'!$C$2:$C$100,0)+1,0))))</f>
        <v>4678587847.8999996</v>
      </c>
      <c r="W46" s="17">
        <f ca="1">IF(OR(INDIRECT(CONCATENATE("'2018-06'!W",TEXT(MATCH($C46,'2018-06'!$C$2:$C$100,0)+1,0)))="",INDIRECT(CONCATENATE("'2018-05'!W",TEXT(MATCH($C46,'2018-05'!$C$2:$C$100,0)+1,0)))="",AND(INDIRECT(CONCATENATE("'2018-06'!W",TEXT(MATCH($C46,'2018-06'!$C$2:$C$100,0)+1,0)))="",INDIRECT(CONCATENATE("'2018-05'!W",TEXT(MATCH($C46,'2018-05'!$C$2:$C$100,0)+1,0)))="")),"Н/Д",INDIRECT(CONCATENATE("'2018-06'!W",TEXT(MATCH($C46,'2018-06'!$C$2:$C$100,0)+1,0)))-INDIRECT(CONCATENATE("'2018-05'!W",TEXT(MATCH($C46,'2018-05'!$C$2:$C$100,0)+1,0))))</f>
        <v>28281551387.520004</v>
      </c>
    </row>
    <row r="47" spans="1:23" x14ac:dyDescent="0.25">
      <c r="A47" s="2" t="s">
        <v>69</v>
      </c>
      <c r="B47" s="2" t="s">
        <v>71</v>
      </c>
      <c r="C47" s="15">
        <v>25000000</v>
      </c>
      <c r="D47" s="2" t="s">
        <v>209</v>
      </c>
      <c r="E47" s="17">
        <f ca="1">IF(OR(INDIRECT(CONCATENATE("'2018-06'!E",TEXT(MATCH($C47,'2018-06'!$C$2:$C$100,0)+1,0)))="",INDIRECT(CONCATENATE("'2018-05'!E",TEXT(MATCH($C47,'2018-05'!$C$2:$C$100,0)+1,0)))="",AND(INDIRECT(CONCATENATE("'2018-06'!E",TEXT(MATCH($C47,'2018-06'!$C$2:$C$100,0)+1,0)))="",INDIRECT(CONCATENATE("'2018-05'!E",TEXT(MATCH($C47,'2018-05'!$C$2:$C$100,0)+1,0)))="")),"Н/Д",INDIRECT(CONCATENATE("'2018-06'!E",TEXT(MATCH($C47,'2018-06'!$C$2:$C$100,0)+1,0)))-INDIRECT(CONCATENATE("'2018-05'!E",TEXT(MATCH($C47,'2018-05'!$C$2:$C$100,0)+1,0))))</f>
        <v>17171616874.980003</v>
      </c>
      <c r="F47" s="17">
        <f ca="1">IF(OR(INDIRECT(CONCATENATE("'2018-06'!F",TEXT(MATCH($C47,'2018-06'!$C$2:$C$100,0)+1,0)))="",INDIRECT(CONCATENATE("'2018-05'!F",TEXT(MATCH($C47,'2018-05'!$C$2:$C$100,0)+1,0)))="",AND(INDIRECT(CONCATENATE("'2018-06'!F",TEXT(MATCH($C47,'2018-06'!$C$2:$C$100,0)+1,0)))="",INDIRECT(CONCATENATE("'2018-05'!F",TEXT(MATCH($C47,'2018-05'!$C$2:$C$100,0)+1,0)))="")),"Н/Д",INDIRECT(CONCATENATE("'2018-06'!F",TEXT(MATCH($C47,'2018-06'!$C$2:$C$100,0)+1,0)))-INDIRECT(CONCATENATE("'2018-05'!F",TEXT(MATCH($C47,'2018-05'!$C$2:$C$100,0)+1,0))))</f>
        <v>15629823887.25</v>
      </c>
      <c r="G47" s="17">
        <f ca="1">IF(OR(INDIRECT(CONCATENATE("'2018-06'!G",TEXT(MATCH($C47,'2018-06'!$C$2:$C$100,0)+1,0)))="",INDIRECT(CONCATENATE("'2018-05'!G",TEXT(MATCH($C47,'2018-05'!$C$2:$C$100,0)+1,0)))="",AND(INDIRECT(CONCATENATE("'2018-06'!G",TEXT(MATCH($C47,'2018-06'!$C$2:$C$100,0)+1,0)))="",INDIRECT(CONCATENATE("'2018-05'!G",TEXT(MATCH($C47,'2018-05'!$C$2:$C$100,0)+1,0)))="")),"Н/Д",INDIRECT(CONCATENATE("'2018-06'!G",TEXT(MATCH($C47,'2018-06'!$C$2:$C$100,0)+1,0)))-INDIRECT(CONCATENATE("'2018-05'!G",TEXT(MATCH($C47,'2018-05'!$C$2:$C$100,0)+1,0))))</f>
        <v>7249084348.1899986</v>
      </c>
      <c r="H47" s="17">
        <f ca="1">IF(OR(INDIRECT(CONCATENATE("'2018-06'!H",TEXT(MATCH($C47,'2018-06'!$C$2:$C$100,0)+1,0)))="",INDIRECT(CONCATENATE("'2018-05'!H",TEXT(MATCH($C47,'2018-05'!$C$2:$C$100,0)+1,0)))="",AND(INDIRECT(CONCATENATE("'2018-06'!H",TEXT(MATCH($C47,'2018-06'!$C$2:$C$100,0)+1,0)))="",INDIRECT(CONCATENATE("'2018-05'!H",TEXT(MATCH($C47,'2018-05'!$C$2:$C$100,0)+1,0)))="")),"Н/Д",INDIRECT(CONCATENATE("'2018-06'!H",TEXT(MATCH($C47,'2018-06'!$C$2:$C$100,0)+1,0)))-INDIRECT(CONCATENATE("'2018-05'!H",TEXT(MATCH($C47,'2018-05'!$C$2:$C$100,0)+1,0))))</f>
        <v>4250140933.4800014</v>
      </c>
      <c r="I47" s="17">
        <f ca="1">IF(OR(INDIRECT(CONCATENATE("'2018-06'!I",TEXT(MATCH($C47,'2018-06'!$C$2:$C$100,0)+1,0)))="",INDIRECT(CONCATENATE("'2018-05'!I",TEXT(MATCH($C47,'2018-05'!$C$2:$C$100,0)+1,0)))="",AND(INDIRECT(CONCATENATE("'2018-06'!I",TEXT(MATCH($C47,'2018-06'!$C$2:$C$100,0)+1,0)))="",INDIRECT(CONCATENATE("'2018-05'!I",TEXT(MATCH($C47,'2018-05'!$C$2:$C$100,0)+1,0)))="")),"Н/Д",INDIRECT(CONCATENATE("'2018-06'!I",TEXT(MATCH($C47,'2018-06'!$C$2:$C$100,0)+1,0)))-INDIRECT(CONCATENATE("'2018-05'!I",TEXT(MATCH($C47,'2018-05'!$C$2:$C$100,0)+1,0))))</f>
        <v>835267836.91000032</v>
      </c>
      <c r="J47" s="17" t="str">
        <f ca="1">IF(OR(INDIRECT(CONCATENATE("'2018-06'!J",TEXT(MATCH($C47,'2018-06'!$C$2:$C$100,0)+1,0)))="",INDIRECT(CONCATENATE("'2018-05'!J",TEXT(MATCH($C47,'2018-05'!$C$2:$C$100,0)+1,0)))="",AND(INDIRECT(CONCATENATE("'2018-06'!J",TEXT(MATCH($C47,'2018-06'!$C$2:$C$100,0)+1,0)))="",INDIRECT(CONCATENATE("'2018-05'!J",TEXT(MATCH($C47,'2018-05'!$C$2:$C$100,0)+1,0)))="")),"Н/Д",INDIRECT(CONCATENATE("'2018-06'!J",TEXT(MATCH($C47,'2018-06'!$C$2:$C$100,0)+1,0)))-INDIRECT(CONCATENATE("'2018-05'!J",TEXT(MATCH($C47,'2018-05'!$C$2:$C$100,0)+1,0))))</f>
        <v>Н/Д</v>
      </c>
      <c r="K47" s="17">
        <f ca="1">IF(OR(INDIRECT(CONCATENATE("'2018-06'!K",TEXT(MATCH($C47,'2018-06'!$C$2:$C$100,0)+1,0)))="",INDIRECT(CONCATENATE("'2018-05'!K",TEXT(MATCH($C47,'2018-05'!$C$2:$C$100,0)+1,0)))="",AND(INDIRECT(CONCATENATE("'2018-06'!K",TEXT(MATCH($C47,'2018-06'!$C$2:$C$100,0)+1,0)))="",INDIRECT(CONCATENATE("'2018-05'!K",TEXT(MATCH($C47,'2018-05'!$C$2:$C$100,0)+1,0)))="")),"Н/Д",INDIRECT(CONCATENATE("'2018-06'!K",TEXT(MATCH($C47,'2018-06'!$C$2:$C$100,0)+1,0)))-INDIRECT(CONCATENATE("'2018-05'!K",TEXT(MATCH($C47,'2018-05'!$C$2:$C$100,0)+1,0))))</f>
        <v>542572699.01000023</v>
      </c>
      <c r="L47" s="17">
        <f ca="1">IF(OR(INDIRECT(CONCATENATE("'2018-06'!L",TEXT(MATCH($C47,'2018-06'!$C$2:$C$100,0)+1,0)))="",INDIRECT(CONCATENATE("'2018-05'!L",TEXT(MATCH($C47,'2018-05'!$C$2:$C$100,0)+1,0)))="",AND(INDIRECT(CONCATENATE("'2018-06'!L",TEXT(MATCH($C47,'2018-06'!$C$2:$C$100,0)+1,0)))="",INDIRECT(CONCATENATE("'2018-05'!L",TEXT(MATCH($C47,'2018-05'!$C$2:$C$100,0)+1,0)))="")),"Н/Д",INDIRECT(CONCATENATE("'2018-06'!L",TEXT(MATCH($C47,'2018-06'!$C$2:$C$100,0)+1,0)))-INDIRECT(CONCATENATE("'2018-05'!L",TEXT(MATCH($C47,'2018-05'!$C$2:$C$100,0)+1,0))))</f>
        <v>1940426305.4499998</v>
      </c>
      <c r="M47" s="17">
        <f ca="1">IF(OR(INDIRECT(CONCATENATE("'2018-06'!M",TEXT(MATCH($C47,'2018-06'!$C$2:$C$100,0)+1,0)))="",INDIRECT(CONCATENATE("'2018-05'!M",TEXT(MATCH($C47,'2018-05'!$C$2:$C$100,0)+1,0)))="",AND(INDIRECT(CONCATENATE("'2018-06'!M",TEXT(MATCH($C47,'2018-06'!$C$2:$C$100,0)+1,0)))="",INDIRECT(CONCATENATE("'2018-05'!M",TEXT(MATCH($C47,'2018-05'!$C$2:$C$100,0)+1,0)))="")),"Н/Д",INDIRECT(CONCATENATE("'2018-06'!M",TEXT(MATCH($C47,'2018-06'!$C$2:$C$100,0)+1,0)))-INDIRECT(CONCATENATE("'2018-05'!M",TEXT(MATCH($C47,'2018-05'!$C$2:$C$100,0)+1,0))))</f>
        <v>93289356.839999974</v>
      </c>
      <c r="N47" s="17">
        <f ca="1">IF(OR(INDIRECT(CONCATENATE("'2018-06'!N",TEXT(MATCH($C47,'2018-06'!$C$2:$C$100,0)+1,0)))="",INDIRECT(CONCATENATE("'2018-05'!N",TEXT(MATCH($C47,'2018-05'!$C$2:$C$100,0)+1,0)))="",AND(INDIRECT(CONCATENATE("'2018-06'!N",TEXT(MATCH($C47,'2018-06'!$C$2:$C$100,0)+1,0)))="",INDIRECT(CONCATENATE("'2018-05'!N",TEXT(MATCH($C47,'2018-05'!$C$2:$C$100,0)+1,0)))="")),"Н/Д",INDIRECT(CONCATENATE("'2018-06'!N",TEXT(MATCH($C47,'2018-06'!$C$2:$C$100,0)+1,0)))-INDIRECT(CONCATENATE("'2018-05'!NE",TEXT(MATCH($C47,'2018-05'!$C$2:$C$100,0)+1,0))))</f>
        <v>344857889.75999999</v>
      </c>
      <c r="O47" s="17">
        <f ca="1">IF(OR(INDIRECT(CONCATENATE("'2018-06'!O",TEXT(MATCH($C47,'2018-06'!$C$2:$C$100,0)+1,0)))="",INDIRECT(CONCATENATE("'2018-05'!O",TEXT(MATCH($C47,'2018-05'!$C$2:$C$100,0)+1,0)))="",AND(INDIRECT(CONCATENATE("'2018-06'!O",TEXT(MATCH($C47,'2018-06'!$C$2:$C$100,0)+1,0)))="",INDIRECT(CONCATENATE("'2018-05'!O",TEXT(MATCH($C47,'2018-05'!$C$2:$C$100,0)+1,0)))="")),"Н/Д",INDIRECT(CONCATENATE("'2018-06'!O",TEXT(MATCH($C47,'2018-06'!$C$2:$C$100,0)+1,0)))-INDIRECT(CONCATENATE("'2018-05'!O",TEXT(MATCH($C47,'2018-05'!$C$2:$C$100,0)+1,0))))</f>
        <v>12181.48</v>
      </c>
      <c r="P47" s="17">
        <f ca="1">IF(OR(INDIRECT(CONCATENATE("'2018-06'!P",TEXT(MATCH($C47,'2018-06'!$C$2:$C$100,0)+1,0)))="",INDIRECT(CONCATENATE("'2018-05'!P",TEXT(MATCH($C47,'2018-05'!$C$2:$C$100,0)+1,0)))="",AND(INDIRECT(CONCATENATE("'2018-06'!P",TEXT(MATCH($C47,'2018-06'!$C$2:$C$100,0)+1,0)))="",INDIRECT(CONCATENATE("'2018-05'!P",TEXT(MATCH($C47,'2018-05'!$C$2:$C$100,0)+1,0)))="")),"Н/Д",INDIRECT(CONCATENATE("'2018-06'!P",TEXT(MATCH($C47,'2018-06'!$C$2:$C$100,0)+1,0)))-INDIRECT(CONCATENATE("'2018-05'!P",TEXT(MATCH($C47,'2018-05'!$C$2:$C$100,0)+1,0))))</f>
        <v>269261562.70999992</v>
      </c>
      <c r="Q47" s="17">
        <f ca="1">IF(OR(INDIRECT(CONCATENATE("'2018-06'!Q",TEXT(MATCH($C47,'2018-06'!$C$2:$C$100,0)+1,0)))="",INDIRECT(CONCATENATE("'2018-05'!Q",TEXT(MATCH($C47,'2018-05'!$C$2:$C$100,0)+1,0)))="",AND(INDIRECT(CONCATENATE("'2018-06'!Q",TEXT(MATCH($C47,'2018-06'!$C$2:$C$100,0)+1,0)))="",INDIRECT(CONCATENATE("'2018-05'!Q",TEXT(MATCH($C47,'2018-05'!$C$2:$C$100,0)+1,0)))="")),"Н/Д",INDIRECT(CONCATENATE("'2018-06'!Q",TEXT(MATCH($C47,'2018-06'!$C$2:$C$100,0)+1,0)))-INDIRECT(CONCATENATE("'2018-05'!Q",TEXT(MATCH($C47,'2018-05'!$C$2:$C$100,0)+1,0))))</f>
        <v>140868263.70999992</v>
      </c>
      <c r="R47" s="17">
        <f ca="1">IF(OR(INDIRECT(CONCATENATE("'2018-06'!R",TEXT(MATCH($C47,'2018-06'!$C$2:$C$100,0)+1,0)))="",INDIRECT(CONCATENATE("'2018-05'!R",TEXT(MATCH($C47,'2018-05'!$C$2:$C$100,0)+1,0)))="",AND(INDIRECT(CONCATENATE("'2018-06'!R",TEXT(MATCH($C47,'2018-06'!$C$2:$C$100,0)+1,0)))="",INDIRECT(CONCATENATE("'2018-05'!R",TEXT(MATCH($C47,'2018-05'!$C$2:$C$100,0)+1,0)))="")),"Н/Д",INDIRECT(CONCATENATE("'2018-06'!R",TEXT(MATCH($C47,'2018-06'!$C$2:$C$100,0)+1,0)))-INDIRECT(CONCATENATE("'2018-05'!R",TEXT(MATCH($C47,'2018-05'!$C$2:$C$100,0)+1,0))))</f>
        <v>42110141.019999981</v>
      </c>
      <c r="S47" s="17">
        <f ca="1">IF(OR(INDIRECT(CONCATENATE("'2018-06'!S",TEXT(MATCH($C47,'2018-06'!$C$2:$C$100,0)+1,0)))="",INDIRECT(CONCATENATE("'2018-05'!S",TEXT(MATCH($C47,'2018-05'!$C$2:$C$100,0)+1,0)))="",AND(INDIRECT(CONCATENATE("'2018-06'!S",TEXT(MATCH($C47,'2018-06'!$C$2:$C$100,0)+1,0)))="",INDIRECT(CONCATENATE("'2018-05'!S",TEXT(MATCH($C47,'2018-05'!$C$2:$C$100,0)+1,0)))="")),"Н/Д",INDIRECT(CONCATENATE("'2018-06'!S",TEXT(MATCH($C47,'2018-06'!$C$2:$C$100,0)+1,0)))-INDIRECT(CONCATENATE("'2018-05'!S",TEXT(MATCH($C47,'2018-05'!$C$2:$C$100,0)+1,0))))</f>
        <v>409657.75</v>
      </c>
      <c r="T47" s="17">
        <f ca="1">IF(OR(INDIRECT(CONCATENATE("'2018-06'!T",TEXT(MATCH($C47,'2018-06'!$C$2:$C$100,0)+1,0)))="",INDIRECT(CONCATENATE("'2018-05'!T",TEXT(MATCH($C47,'2018-05'!$C$2:$C$100,0)+1,0)))="",AND(INDIRECT(CONCATENATE("'2018-06'!T",TEXT(MATCH($C47,'2018-06'!$C$2:$C$100,0)+1,0)))="",INDIRECT(CONCATENATE("'2018-05'!T",TEXT(MATCH($C47,'2018-05'!$C$2:$C$100,0)+1,0)))="")),"Н/Д",INDIRECT(CONCATENATE("'2018-06'!T",TEXT(MATCH($C47,'2018-06'!$C$2:$C$100,0)+1,0)))-INDIRECT(CONCATENATE("'2018-05'!T",TEXT(MATCH($C47,'2018-05'!$C$2:$C$100,0)+1,0))))</f>
        <v>91706837.050000012</v>
      </c>
      <c r="U47" s="17">
        <f ca="1">IF(OR(INDIRECT(CONCATENATE("'2018-06'!U",TEXT(MATCH($C47,'2018-06'!$C$2:$C$100,0)+1,0)))="",INDIRECT(CONCATENATE("'2018-05'!U",TEXT(MATCH($C47,'2018-05'!$C$2:$C$100,0)+1,0)))="",AND(INDIRECT(CONCATENATE("'2018-06'!U",TEXT(MATCH($C47,'2018-06'!$C$2:$C$100,0)+1,0)))="",INDIRECT(CONCATENATE("'2018-05'!U",TEXT(MATCH($C47,'2018-05'!$C$2:$C$100,0)+1,0)))="")),"Н/Д",INDIRECT(CONCATENATE("'2018-06'!U",TEXT(MATCH($C47,'2018-06'!$C$2:$C$100,0)+1,0)))-INDIRECT(CONCATENATE("'2018-05'!U",TEXT(MATCH($C47,'2018-05'!$C$2:$C$100,0)+1,0))))</f>
        <v>6107256.4200000018</v>
      </c>
      <c r="V47" s="17">
        <f ca="1">IF(OR(INDIRECT(CONCATENATE("'2018-06'!V",TEXT(MATCH($C47,'2018-06'!$C$2:$C$100,0)+1,0)))="",INDIRECT(CONCATENATE("'2018-05'!V",TEXT(MATCH($C47,'2018-05'!$C$2:$C$100,0)+1,0)))="",AND(INDIRECT(CONCATENATE("'2018-06'!V",TEXT(MATCH($C47,'2018-06'!$C$2:$C$100,0)+1,0)))="",INDIRECT(CONCATENATE("'2018-05'!V",TEXT(MATCH($C47,'2018-05'!$C$2:$C$100,0)+1,0)))="")),"Н/Д",INDIRECT(CONCATENATE("'2018-06'!V",TEXT(MATCH($C47,'2018-06'!$C$2:$C$100,0)+1,0)))-INDIRECT(CONCATENATE("'2018-05'!V",TEXT(MATCH($C47,'2018-05'!$C$2:$C$100,0)+1,0))))</f>
        <v>1541792987.7300005</v>
      </c>
      <c r="W47" s="17">
        <f ca="1">IF(OR(INDIRECT(CONCATENATE("'2018-06'!W",TEXT(MATCH($C47,'2018-06'!$C$2:$C$100,0)+1,0)))="",INDIRECT(CONCATENATE("'2018-05'!W",TEXT(MATCH($C47,'2018-05'!$C$2:$C$100,0)+1,0)))="",AND(INDIRECT(CONCATENATE("'2018-06'!W",TEXT(MATCH($C47,'2018-06'!$C$2:$C$100,0)+1,0)))="",INDIRECT(CONCATENATE("'2018-05'!W",TEXT(MATCH($C47,'2018-05'!$C$2:$C$100,0)+1,0)))="")),"Н/Д",INDIRECT(CONCATENATE("'2018-06'!W",TEXT(MATCH($C47,'2018-06'!$C$2:$C$100,0)+1,0)))-INDIRECT(CONCATENATE("'2018-05'!W",TEXT(MATCH($C47,'2018-05'!$C$2:$C$100,0)+1,0))))</f>
        <v>49881325185.660004</v>
      </c>
    </row>
    <row r="48" spans="1:23" x14ac:dyDescent="0.25">
      <c r="A48" s="2" t="s">
        <v>69</v>
      </c>
      <c r="B48" s="2" t="s">
        <v>72</v>
      </c>
      <c r="C48" s="15">
        <v>32000000</v>
      </c>
      <c r="D48" s="2" t="s">
        <v>209</v>
      </c>
      <c r="E48" s="17">
        <f ca="1">IF(OR(INDIRECT(CONCATENATE("'2018-06'!E",TEXT(MATCH($C48,'2018-06'!$C$2:$C$100,0)+1,0)))="",INDIRECT(CONCATENATE("'2018-05'!E",TEXT(MATCH($C48,'2018-05'!$C$2:$C$100,0)+1,0)))="",AND(INDIRECT(CONCATENATE("'2018-06'!E",TEXT(MATCH($C48,'2018-06'!$C$2:$C$100,0)+1,0)))="",INDIRECT(CONCATENATE("'2018-05'!E",TEXT(MATCH($C48,'2018-05'!$C$2:$C$100,0)+1,0)))="")),"Н/Д",INDIRECT(CONCATENATE("'2018-06'!E",TEXT(MATCH($C48,'2018-06'!$C$2:$C$100,0)+1,0)))-INDIRECT(CONCATENATE("'2018-05'!E",TEXT(MATCH($C48,'2018-05'!$C$2:$C$100,0)+1,0))))</f>
        <v>21786164391.949997</v>
      </c>
      <c r="F48" s="17">
        <f ca="1">IF(OR(INDIRECT(CONCATENATE("'2018-06'!F",TEXT(MATCH($C48,'2018-06'!$C$2:$C$100,0)+1,0)))="",INDIRECT(CONCATENATE("'2018-05'!F",TEXT(MATCH($C48,'2018-05'!$C$2:$C$100,0)+1,0)))="",AND(INDIRECT(CONCATENATE("'2018-06'!F",TEXT(MATCH($C48,'2018-06'!$C$2:$C$100,0)+1,0)))="",INDIRECT(CONCATENATE("'2018-05'!F",TEXT(MATCH($C48,'2018-05'!$C$2:$C$100,0)+1,0)))="")),"Н/Д",INDIRECT(CONCATENATE("'2018-06'!F",TEXT(MATCH($C48,'2018-06'!$C$2:$C$100,0)+1,0)))-INDIRECT(CONCATENATE("'2018-05'!F",TEXT(MATCH($C48,'2018-05'!$C$2:$C$100,0)+1,0))))</f>
        <v>19166109193.309998</v>
      </c>
      <c r="G48" s="17">
        <f ca="1">IF(OR(INDIRECT(CONCATENATE("'2018-06'!G",TEXT(MATCH($C48,'2018-06'!$C$2:$C$100,0)+1,0)))="",INDIRECT(CONCATENATE("'2018-05'!G",TEXT(MATCH($C48,'2018-05'!$C$2:$C$100,0)+1,0)))="",AND(INDIRECT(CONCATENATE("'2018-06'!G",TEXT(MATCH($C48,'2018-06'!$C$2:$C$100,0)+1,0)))="",INDIRECT(CONCATENATE("'2018-05'!G",TEXT(MATCH($C48,'2018-05'!$C$2:$C$100,0)+1,0)))="")),"Н/Д",INDIRECT(CONCATENATE("'2018-06'!G",TEXT(MATCH($C48,'2018-06'!$C$2:$C$100,0)+1,0)))-INDIRECT(CONCATENATE("'2018-05'!G",TEXT(MATCH($C48,'2018-05'!$C$2:$C$100,0)+1,0))))</f>
        <v>10459414116.340002</v>
      </c>
      <c r="H48" s="17">
        <f ca="1">IF(OR(INDIRECT(CONCATENATE("'2018-06'!H",TEXT(MATCH($C48,'2018-06'!$C$2:$C$100,0)+1,0)))="",INDIRECT(CONCATENATE("'2018-05'!H",TEXT(MATCH($C48,'2018-05'!$C$2:$C$100,0)+1,0)))="",AND(INDIRECT(CONCATENATE("'2018-06'!H",TEXT(MATCH($C48,'2018-06'!$C$2:$C$100,0)+1,0)))="",INDIRECT(CONCATENATE("'2018-05'!H",TEXT(MATCH($C48,'2018-05'!$C$2:$C$100,0)+1,0)))="")),"Н/Д",INDIRECT(CONCATENATE("'2018-06'!H",TEXT(MATCH($C48,'2018-06'!$C$2:$C$100,0)+1,0)))-INDIRECT(CONCATENATE("'2018-05'!H",TEXT(MATCH($C48,'2018-05'!$C$2:$C$100,0)+1,0))))</f>
        <v>3673552396.1000004</v>
      </c>
      <c r="I48" s="17">
        <f ca="1">IF(OR(INDIRECT(CONCATENATE("'2018-06'!I",TEXT(MATCH($C48,'2018-06'!$C$2:$C$100,0)+1,0)))="",INDIRECT(CONCATENATE("'2018-05'!I",TEXT(MATCH($C48,'2018-05'!$C$2:$C$100,0)+1,0)))="",AND(INDIRECT(CONCATENATE("'2018-06'!I",TEXT(MATCH($C48,'2018-06'!$C$2:$C$100,0)+1,0)))="",INDIRECT(CONCATENATE("'2018-05'!I",TEXT(MATCH($C48,'2018-05'!$C$2:$C$100,0)+1,0)))="")),"Н/Д",INDIRECT(CONCATENATE("'2018-06'!I",TEXT(MATCH($C48,'2018-06'!$C$2:$C$100,0)+1,0)))-INDIRECT(CONCATENATE("'2018-05'!I",TEXT(MATCH($C48,'2018-05'!$C$2:$C$100,0)+1,0))))</f>
        <v>629153829.25</v>
      </c>
      <c r="J48" s="17" t="str">
        <f ca="1">IF(OR(INDIRECT(CONCATENATE("'2018-06'!J",TEXT(MATCH($C48,'2018-06'!$C$2:$C$100,0)+1,0)))="",INDIRECT(CONCATENATE("'2018-05'!J",TEXT(MATCH($C48,'2018-05'!$C$2:$C$100,0)+1,0)))="",AND(INDIRECT(CONCATENATE("'2018-06'!J",TEXT(MATCH($C48,'2018-06'!$C$2:$C$100,0)+1,0)))="",INDIRECT(CONCATENATE("'2018-05'!J",TEXT(MATCH($C48,'2018-05'!$C$2:$C$100,0)+1,0)))="")),"Н/Д",INDIRECT(CONCATENATE("'2018-06'!J",TEXT(MATCH($C48,'2018-06'!$C$2:$C$100,0)+1,0)))-INDIRECT(CONCATENATE("'2018-05'!J",TEXT(MATCH($C48,'2018-05'!$C$2:$C$100,0)+1,0))))</f>
        <v>Н/Д</v>
      </c>
      <c r="K48" s="17">
        <f ca="1">IF(OR(INDIRECT(CONCATENATE("'2018-06'!K",TEXT(MATCH($C48,'2018-06'!$C$2:$C$100,0)+1,0)))="",INDIRECT(CONCATENATE("'2018-05'!K",TEXT(MATCH($C48,'2018-05'!$C$2:$C$100,0)+1,0)))="",AND(INDIRECT(CONCATENATE("'2018-06'!K",TEXT(MATCH($C48,'2018-06'!$C$2:$C$100,0)+1,0)))="",INDIRECT(CONCATENATE("'2018-05'!K",TEXT(MATCH($C48,'2018-05'!$C$2:$C$100,0)+1,0)))="")),"Н/Д",INDIRECT(CONCATENATE("'2018-06'!K",TEXT(MATCH($C48,'2018-06'!$C$2:$C$100,0)+1,0)))-INDIRECT(CONCATENATE("'2018-05'!K",TEXT(MATCH($C48,'2018-05'!$C$2:$C$100,0)+1,0))))</f>
        <v>365745954.43000031</v>
      </c>
      <c r="L48" s="17">
        <f ca="1">IF(OR(INDIRECT(CONCATENATE("'2018-06'!L",TEXT(MATCH($C48,'2018-06'!$C$2:$C$100,0)+1,0)))="",INDIRECT(CONCATENATE("'2018-05'!L",TEXT(MATCH($C48,'2018-05'!$C$2:$C$100,0)+1,0)))="",AND(INDIRECT(CONCATENATE("'2018-06'!L",TEXT(MATCH($C48,'2018-06'!$C$2:$C$100,0)+1,0)))="",INDIRECT(CONCATENATE("'2018-05'!L",TEXT(MATCH($C48,'2018-05'!$C$2:$C$100,0)+1,0)))="")),"Н/Д",INDIRECT(CONCATENATE("'2018-06'!L",TEXT(MATCH($C48,'2018-06'!$C$2:$C$100,0)+1,0)))-INDIRECT(CONCATENATE("'2018-05'!L",TEXT(MATCH($C48,'2018-05'!$C$2:$C$100,0)+1,0))))</f>
        <v>2169574869.7799997</v>
      </c>
      <c r="M48" s="17">
        <f ca="1">IF(OR(INDIRECT(CONCATENATE("'2018-06'!M",TEXT(MATCH($C48,'2018-06'!$C$2:$C$100,0)+1,0)))="",INDIRECT(CONCATENATE("'2018-05'!M",TEXT(MATCH($C48,'2018-05'!$C$2:$C$100,0)+1,0)))="",AND(INDIRECT(CONCATENATE("'2018-06'!M",TEXT(MATCH($C48,'2018-06'!$C$2:$C$100,0)+1,0)))="",INDIRECT(CONCATENATE("'2018-05'!M",TEXT(MATCH($C48,'2018-05'!$C$2:$C$100,0)+1,0)))="")),"Н/Д",INDIRECT(CONCATENATE("'2018-06'!M",TEXT(MATCH($C48,'2018-06'!$C$2:$C$100,0)+1,0)))-INDIRECT(CONCATENATE("'2018-05'!M",TEXT(MATCH($C48,'2018-05'!$C$2:$C$100,0)+1,0))))</f>
        <v>685995050.71000004</v>
      </c>
      <c r="N48" s="17">
        <f ca="1">IF(OR(INDIRECT(CONCATENATE("'2018-06'!N",TEXT(MATCH($C48,'2018-06'!$C$2:$C$100,0)+1,0)))="",INDIRECT(CONCATENATE("'2018-05'!N",TEXT(MATCH($C48,'2018-05'!$C$2:$C$100,0)+1,0)))="",AND(INDIRECT(CONCATENATE("'2018-06'!N",TEXT(MATCH($C48,'2018-06'!$C$2:$C$100,0)+1,0)))="",INDIRECT(CONCATENATE("'2018-05'!N",TEXT(MATCH($C48,'2018-05'!$C$2:$C$100,0)+1,0)))="")),"Н/Д",INDIRECT(CONCATENATE("'2018-06'!N",TEXT(MATCH($C48,'2018-06'!$C$2:$C$100,0)+1,0)))-INDIRECT(CONCATENATE("'2018-05'!NE",TEXT(MATCH($C48,'2018-05'!$C$2:$C$100,0)+1,0))))</f>
        <v>307355415.12</v>
      </c>
      <c r="O48" s="17">
        <f ca="1">IF(OR(INDIRECT(CONCATENATE("'2018-06'!O",TEXT(MATCH($C48,'2018-06'!$C$2:$C$100,0)+1,0)))="",INDIRECT(CONCATENATE("'2018-05'!O",TEXT(MATCH($C48,'2018-05'!$C$2:$C$100,0)+1,0)))="",AND(INDIRECT(CONCATENATE("'2018-06'!O",TEXT(MATCH($C48,'2018-06'!$C$2:$C$100,0)+1,0)))="",INDIRECT(CONCATENATE("'2018-05'!O",TEXT(MATCH($C48,'2018-05'!$C$2:$C$100,0)+1,0)))="")),"Н/Д",INDIRECT(CONCATENATE("'2018-06'!O",TEXT(MATCH($C48,'2018-06'!$C$2:$C$100,0)+1,0)))-INDIRECT(CONCATENATE("'2018-05'!O",TEXT(MATCH($C48,'2018-05'!$C$2:$C$100,0)+1,0))))</f>
        <v>-6350.86</v>
      </c>
      <c r="P48" s="17">
        <f ca="1">IF(OR(INDIRECT(CONCATENATE("'2018-06'!P",TEXT(MATCH($C48,'2018-06'!$C$2:$C$100,0)+1,0)))="",INDIRECT(CONCATENATE("'2018-05'!P",TEXT(MATCH($C48,'2018-05'!$C$2:$C$100,0)+1,0)))="",AND(INDIRECT(CONCATENATE("'2018-06'!P",TEXT(MATCH($C48,'2018-06'!$C$2:$C$100,0)+1,0)))="",INDIRECT(CONCATENATE("'2018-05'!P",TEXT(MATCH($C48,'2018-05'!$C$2:$C$100,0)+1,0)))="")),"Н/Д",INDIRECT(CONCATENATE("'2018-06'!P",TEXT(MATCH($C48,'2018-06'!$C$2:$C$100,0)+1,0)))-INDIRECT(CONCATENATE("'2018-05'!P",TEXT(MATCH($C48,'2018-05'!$C$2:$C$100,0)+1,0))))</f>
        <v>855075829.17000008</v>
      </c>
      <c r="Q48" s="17">
        <f ca="1">IF(OR(INDIRECT(CONCATENATE("'2018-06'!Q",TEXT(MATCH($C48,'2018-06'!$C$2:$C$100,0)+1,0)))="",INDIRECT(CONCATENATE("'2018-05'!Q",TEXT(MATCH($C48,'2018-05'!$C$2:$C$100,0)+1,0)))="",AND(INDIRECT(CONCATENATE("'2018-06'!Q",TEXT(MATCH($C48,'2018-06'!$C$2:$C$100,0)+1,0)))="",INDIRECT(CONCATENATE("'2018-05'!Q",TEXT(MATCH($C48,'2018-05'!$C$2:$C$100,0)+1,0)))="")),"Н/Д",INDIRECT(CONCATENATE("'2018-06'!Q",TEXT(MATCH($C48,'2018-06'!$C$2:$C$100,0)+1,0)))-INDIRECT(CONCATENATE("'2018-05'!Q",TEXT(MATCH($C48,'2018-05'!$C$2:$C$100,0)+1,0))))</f>
        <v>10917570.539999962</v>
      </c>
      <c r="R48" s="17">
        <f ca="1">IF(OR(INDIRECT(CONCATENATE("'2018-06'!R",TEXT(MATCH($C48,'2018-06'!$C$2:$C$100,0)+1,0)))="",INDIRECT(CONCATENATE("'2018-05'!R",TEXT(MATCH($C48,'2018-05'!$C$2:$C$100,0)+1,0)))="",AND(INDIRECT(CONCATENATE("'2018-06'!R",TEXT(MATCH($C48,'2018-06'!$C$2:$C$100,0)+1,0)))="",INDIRECT(CONCATENATE("'2018-05'!R",TEXT(MATCH($C48,'2018-05'!$C$2:$C$100,0)+1,0)))="")),"Н/Д",INDIRECT(CONCATENATE("'2018-06'!R",TEXT(MATCH($C48,'2018-06'!$C$2:$C$100,0)+1,0)))-INDIRECT(CONCATENATE("'2018-05'!R",TEXT(MATCH($C48,'2018-05'!$C$2:$C$100,0)+1,0))))</f>
        <v>44555982.829999983</v>
      </c>
      <c r="S48" s="17">
        <f ca="1">IF(OR(INDIRECT(CONCATENATE("'2018-06'!S",TEXT(MATCH($C48,'2018-06'!$C$2:$C$100,0)+1,0)))="",INDIRECT(CONCATENATE("'2018-05'!S",TEXT(MATCH($C48,'2018-05'!$C$2:$C$100,0)+1,0)))="",AND(INDIRECT(CONCATENATE("'2018-06'!S",TEXT(MATCH($C48,'2018-06'!$C$2:$C$100,0)+1,0)))="",INDIRECT(CONCATENATE("'2018-05'!S",TEXT(MATCH($C48,'2018-05'!$C$2:$C$100,0)+1,0)))="")),"Н/Д",INDIRECT(CONCATENATE("'2018-06'!S",TEXT(MATCH($C48,'2018-06'!$C$2:$C$100,0)+1,0)))-INDIRECT(CONCATENATE("'2018-05'!S",TEXT(MATCH($C48,'2018-05'!$C$2:$C$100,0)+1,0))))</f>
        <v>1581811.4400000004</v>
      </c>
      <c r="T48" s="17">
        <f ca="1">IF(OR(INDIRECT(CONCATENATE("'2018-06'!T",TEXT(MATCH($C48,'2018-06'!$C$2:$C$100,0)+1,0)))="",INDIRECT(CONCATENATE("'2018-05'!T",TEXT(MATCH($C48,'2018-05'!$C$2:$C$100,0)+1,0)))="",AND(INDIRECT(CONCATENATE("'2018-06'!T",TEXT(MATCH($C48,'2018-06'!$C$2:$C$100,0)+1,0)))="",INDIRECT(CONCATENATE("'2018-05'!T",TEXT(MATCH($C48,'2018-05'!$C$2:$C$100,0)+1,0)))="")),"Н/Д",INDIRECT(CONCATENATE("'2018-06'!T",TEXT(MATCH($C48,'2018-06'!$C$2:$C$100,0)+1,0)))-INDIRECT(CONCATENATE("'2018-05'!T",TEXT(MATCH($C48,'2018-05'!$C$2:$C$100,0)+1,0))))</f>
        <v>140247714.25999999</v>
      </c>
      <c r="U48" s="17">
        <f ca="1">IF(OR(INDIRECT(CONCATENATE("'2018-06'!U",TEXT(MATCH($C48,'2018-06'!$C$2:$C$100,0)+1,0)))="",INDIRECT(CONCATENATE("'2018-05'!U",TEXT(MATCH($C48,'2018-05'!$C$2:$C$100,0)+1,0)))="",AND(INDIRECT(CONCATENATE("'2018-06'!U",TEXT(MATCH($C48,'2018-06'!$C$2:$C$100,0)+1,0)))="",INDIRECT(CONCATENATE("'2018-05'!U",TEXT(MATCH($C48,'2018-05'!$C$2:$C$100,0)+1,0)))="")),"Н/Д",INDIRECT(CONCATENATE("'2018-06'!U",TEXT(MATCH($C48,'2018-06'!$C$2:$C$100,0)+1,0)))-INDIRECT(CONCATENATE("'2018-05'!U",TEXT(MATCH($C48,'2018-05'!$C$2:$C$100,0)+1,0))))</f>
        <v>5234695.0999999996</v>
      </c>
      <c r="V48" s="17">
        <f ca="1">IF(OR(INDIRECT(CONCATENATE("'2018-06'!V",TEXT(MATCH($C48,'2018-06'!$C$2:$C$100,0)+1,0)))="",INDIRECT(CONCATENATE("'2018-05'!V",TEXT(MATCH($C48,'2018-05'!$C$2:$C$100,0)+1,0)))="",AND(INDIRECT(CONCATENATE("'2018-06'!V",TEXT(MATCH($C48,'2018-06'!$C$2:$C$100,0)+1,0)))="",INDIRECT(CONCATENATE("'2018-05'!V",TEXT(MATCH($C48,'2018-05'!$C$2:$C$100,0)+1,0)))="")),"Н/Д",INDIRECT(CONCATENATE("'2018-06'!V",TEXT(MATCH($C48,'2018-06'!$C$2:$C$100,0)+1,0)))-INDIRECT(CONCATENATE("'2018-05'!V",TEXT(MATCH($C48,'2018-05'!$C$2:$C$100,0)+1,0))))</f>
        <v>2620055198.6400003</v>
      </c>
      <c r="W48" s="17">
        <f ca="1">IF(OR(INDIRECT(CONCATENATE("'2018-06'!W",TEXT(MATCH($C48,'2018-06'!$C$2:$C$100,0)+1,0)))="",INDIRECT(CONCATENATE("'2018-05'!W",TEXT(MATCH($C48,'2018-05'!$C$2:$C$100,0)+1,0)))="",AND(INDIRECT(CONCATENATE("'2018-06'!W",TEXT(MATCH($C48,'2018-06'!$C$2:$C$100,0)+1,0)))="",INDIRECT(CONCATENATE("'2018-05'!W",TEXT(MATCH($C48,'2018-05'!$C$2:$C$100,0)+1,0)))="")),"Н/Д",INDIRECT(CONCATENATE("'2018-06'!W",TEXT(MATCH($C48,'2018-06'!$C$2:$C$100,0)+1,0)))-INDIRECT(CONCATENATE("'2018-05'!W",TEXT(MATCH($C48,'2018-05'!$C$2:$C$100,0)+1,0))))</f>
        <v>62683336469.570007</v>
      </c>
    </row>
    <row r="49" spans="1:23" x14ac:dyDescent="0.25">
      <c r="A49" s="2" t="s">
        <v>69</v>
      </c>
      <c r="B49" s="2" t="s">
        <v>73</v>
      </c>
      <c r="C49" s="15">
        <v>4000000</v>
      </c>
      <c r="D49" s="2" t="s">
        <v>209</v>
      </c>
      <c r="E49" s="17">
        <f ca="1">IF(OR(INDIRECT(CONCATENATE("'2018-06'!E",TEXT(MATCH($C49,'2018-06'!$C$2:$C$100,0)+1,0)))="",INDIRECT(CONCATENATE("'2018-05'!E",TEXT(MATCH($C49,'2018-05'!$C$2:$C$100,0)+1,0)))="",AND(INDIRECT(CONCATENATE("'2018-06'!E",TEXT(MATCH($C49,'2018-06'!$C$2:$C$100,0)+1,0)))="",INDIRECT(CONCATENATE("'2018-05'!E",TEXT(MATCH($C49,'2018-05'!$C$2:$C$100,0)+1,0)))="")),"Н/Д",INDIRECT(CONCATENATE("'2018-06'!E",TEXT(MATCH($C49,'2018-06'!$C$2:$C$100,0)+1,0)))-INDIRECT(CONCATENATE("'2018-05'!E",TEXT(MATCH($C49,'2018-05'!$C$2:$C$100,0)+1,0))))</f>
        <v>22761837782.839996</v>
      </c>
      <c r="F49" s="17">
        <f ca="1">IF(OR(INDIRECT(CONCATENATE("'2018-06'!F",TEXT(MATCH($C49,'2018-06'!$C$2:$C$100,0)+1,0)))="",INDIRECT(CONCATENATE("'2018-05'!F",TEXT(MATCH($C49,'2018-05'!$C$2:$C$100,0)+1,0)))="",AND(INDIRECT(CONCATENATE("'2018-06'!F",TEXT(MATCH($C49,'2018-06'!$C$2:$C$100,0)+1,0)))="",INDIRECT(CONCATENATE("'2018-05'!F",TEXT(MATCH($C49,'2018-05'!$C$2:$C$100,0)+1,0)))="")),"Н/Д",INDIRECT(CONCATENATE("'2018-06'!F",TEXT(MATCH($C49,'2018-06'!$C$2:$C$100,0)+1,0)))-INDIRECT(CONCATENATE("'2018-05'!F",TEXT(MATCH($C49,'2018-05'!$C$2:$C$100,0)+1,0))))</f>
        <v>20557030182.099991</v>
      </c>
      <c r="G49" s="17">
        <f ca="1">IF(OR(INDIRECT(CONCATENATE("'2018-06'!G",TEXT(MATCH($C49,'2018-06'!$C$2:$C$100,0)+1,0)))="",INDIRECT(CONCATENATE("'2018-05'!G",TEXT(MATCH($C49,'2018-05'!$C$2:$C$100,0)+1,0)))="",AND(INDIRECT(CONCATENATE("'2018-06'!G",TEXT(MATCH($C49,'2018-06'!$C$2:$C$100,0)+1,0)))="",INDIRECT(CONCATENATE("'2018-05'!G",TEXT(MATCH($C49,'2018-05'!$C$2:$C$100,0)+1,0)))="")),"Н/Д",INDIRECT(CONCATENATE("'2018-06'!G",TEXT(MATCH($C49,'2018-06'!$C$2:$C$100,0)+1,0)))-INDIRECT(CONCATENATE("'2018-05'!G",TEXT(MATCH($C49,'2018-05'!$C$2:$C$100,0)+1,0))))</f>
        <v>8286099719.2999992</v>
      </c>
      <c r="H49" s="17">
        <f ca="1">IF(OR(INDIRECT(CONCATENATE("'2018-06'!H",TEXT(MATCH($C49,'2018-06'!$C$2:$C$100,0)+1,0)))="",INDIRECT(CONCATENATE("'2018-05'!H",TEXT(MATCH($C49,'2018-05'!$C$2:$C$100,0)+1,0)))="",AND(INDIRECT(CONCATENATE("'2018-06'!H",TEXT(MATCH($C49,'2018-06'!$C$2:$C$100,0)+1,0)))="",INDIRECT(CONCATENATE("'2018-05'!H",TEXT(MATCH($C49,'2018-05'!$C$2:$C$100,0)+1,0)))="")),"Н/Д",INDIRECT(CONCATENATE("'2018-06'!H",TEXT(MATCH($C49,'2018-06'!$C$2:$C$100,0)+1,0)))-INDIRECT(CONCATENATE("'2018-05'!H",TEXT(MATCH($C49,'2018-05'!$C$2:$C$100,0)+1,0))))</f>
        <v>5557456451.4600029</v>
      </c>
      <c r="I49" s="17">
        <f ca="1">IF(OR(INDIRECT(CONCATENATE("'2018-06'!I",TEXT(MATCH($C49,'2018-06'!$C$2:$C$100,0)+1,0)))="",INDIRECT(CONCATENATE("'2018-05'!I",TEXT(MATCH($C49,'2018-05'!$C$2:$C$100,0)+1,0)))="",AND(INDIRECT(CONCATENATE("'2018-06'!I",TEXT(MATCH($C49,'2018-06'!$C$2:$C$100,0)+1,0)))="",INDIRECT(CONCATENATE("'2018-05'!I",TEXT(MATCH($C49,'2018-05'!$C$2:$C$100,0)+1,0)))="")),"Н/Д",INDIRECT(CONCATENATE("'2018-06'!I",TEXT(MATCH($C49,'2018-06'!$C$2:$C$100,0)+1,0)))-INDIRECT(CONCATENATE("'2018-05'!I",TEXT(MATCH($C49,'2018-05'!$C$2:$C$100,0)+1,0))))</f>
        <v>810139431.1500001</v>
      </c>
      <c r="J49" s="17" t="str">
        <f ca="1">IF(OR(INDIRECT(CONCATENATE("'2018-06'!J",TEXT(MATCH($C49,'2018-06'!$C$2:$C$100,0)+1,0)))="",INDIRECT(CONCATENATE("'2018-05'!J",TEXT(MATCH($C49,'2018-05'!$C$2:$C$100,0)+1,0)))="",AND(INDIRECT(CONCATENATE("'2018-06'!J",TEXT(MATCH($C49,'2018-06'!$C$2:$C$100,0)+1,0)))="",INDIRECT(CONCATENATE("'2018-05'!J",TEXT(MATCH($C49,'2018-05'!$C$2:$C$100,0)+1,0)))="")),"Н/Д",INDIRECT(CONCATENATE("'2018-06'!J",TEXT(MATCH($C49,'2018-06'!$C$2:$C$100,0)+1,0)))-INDIRECT(CONCATENATE("'2018-05'!J",TEXT(MATCH($C49,'2018-05'!$C$2:$C$100,0)+1,0))))</f>
        <v>Н/Д</v>
      </c>
      <c r="K49" s="17">
        <f ca="1">IF(OR(INDIRECT(CONCATENATE("'2018-06'!K",TEXT(MATCH($C49,'2018-06'!$C$2:$C$100,0)+1,0)))="",INDIRECT(CONCATENATE("'2018-05'!K",TEXT(MATCH($C49,'2018-05'!$C$2:$C$100,0)+1,0)))="",AND(INDIRECT(CONCATENATE("'2018-06'!K",TEXT(MATCH($C49,'2018-06'!$C$2:$C$100,0)+1,0)))="",INDIRECT(CONCATENATE("'2018-05'!K",TEXT(MATCH($C49,'2018-05'!$C$2:$C$100,0)+1,0)))="")),"Н/Д",INDIRECT(CONCATENATE("'2018-06'!K",TEXT(MATCH($C49,'2018-06'!$C$2:$C$100,0)+1,0)))-INDIRECT(CONCATENATE("'2018-05'!K",TEXT(MATCH($C49,'2018-05'!$C$2:$C$100,0)+1,0))))</f>
        <v>546429830.75</v>
      </c>
      <c r="L49" s="17">
        <f ca="1">IF(OR(INDIRECT(CONCATENATE("'2018-06'!L",TEXT(MATCH($C49,'2018-06'!$C$2:$C$100,0)+1,0)))="",INDIRECT(CONCATENATE("'2018-05'!L",TEXT(MATCH($C49,'2018-05'!$C$2:$C$100,0)+1,0)))="",AND(INDIRECT(CONCATENATE("'2018-06'!L",TEXT(MATCH($C49,'2018-06'!$C$2:$C$100,0)+1,0)))="",INDIRECT(CONCATENATE("'2018-05'!L",TEXT(MATCH($C49,'2018-05'!$C$2:$C$100,0)+1,0)))="")),"Н/Д",INDIRECT(CONCATENATE("'2018-06'!L",TEXT(MATCH($C49,'2018-06'!$C$2:$C$100,0)+1,0)))-INDIRECT(CONCATENATE("'2018-05'!L",TEXT(MATCH($C49,'2018-05'!$C$2:$C$100,0)+1,0))))</f>
        <v>3316803651.4699993</v>
      </c>
      <c r="M49" s="17">
        <f ca="1">IF(OR(INDIRECT(CONCATENATE("'2018-06'!M",TEXT(MATCH($C49,'2018-06'!$C$2:$C$100,0)+1,0)))="",INDIRECT(CONCATENATE("'2018-05'!M",TEXT(MATCH($C49,'2018-05'!$C$2:$C$100,0)+1,0)))="",AND(INDIRECT(CONCATENATE("'2018-06'!M",TEXT(MATCH($C49,'2018-06'!$C$2:$C$100,0)+1,0)))="",INDIRECT(CONCATENATE("'2018-05'!M",TEXT(MATCH($C49,'2018-05'!$C$2:$C$100,0)+1,0)))="")),"Н/Д",INDIRECT(CONCATENATE("'2018-06'!M",TEXT(MATCH($C49,'2018-06'!$C$2:$C$100,0)+1,0)))-INDIRECT(CONCATENATE("'2018-05'!M",TEXT(MATCH($C49,'2018-05'!$C$2:$C$100,0)+1,0))))</f>
        <v>1170314531.2899995</v>
      </c>
      <c r="N49" s="17">
        <f ca="1">IF(OR(INDIRECT(CONCATENATE("'2018-06'!N",TEXT(MATCH($C49,'2018-06'!$C$2:$C$100,0)+1,0)))="",INDIRECT(CONCATENATE("'2018-05'!N",TEXT(MATCH($C49,'2018-05'!$C$2:$C$100,0)+1,0)))="",AND(INDIRECT(CONCATENATE("'2018-06'!N",TEXT(MATCH($C49,'2018-06'!$C$2:$C$100,0)+1,0)))="",INDIRECT(CONCATENATE("'2018-05'!N",TEXT(MATCH($C49,'2018-05'!$C$2:$C$100,0)+1,0)))="")),"Н/Д",INDIRECT(CONCATENATE("'2018-06'!N",TEXT(MATCH($C49,'2018-06'!$C$2:$C$100,0)+1,0)))-INDIRECT(CONCATENATE("'2018-05'!NE",TEXT(MATCH($C49,'2018-05'!$C$2:$C$100,0)+1,0))))</f>
        <v>447874172.55000001</v>
      </c>
      <c r="O49" s="17">
        <f ca="1">IF(OR(INDIRECT(CONCATENATE("'2018-06'!O",TEXT(MATCH($C49,'2018-06'!$C$2:$C$100,0)+1,0)))="",INDIRECT(CONCATENATE("'2018-05'!O",TEXT(MATCH($C49,'2018-05'!$C$2:$C$100,0)+1,0)))="",AND(INDIRECT(CONCATENATE("'2018-06'!O",TEXT(MATCH($C49,'2018-06'!$C$2:$C$100,0)+1,0)))="",INDIRECT(CONCATENATE("'2018-05'!O",TEXT(MATCH($C49,'2018-05'!$C$2:$C$100,0)+1,0)))="")),"Н/Д",INDIRECT(CONCATENATE("'2018-06'!O",TEXT(MATCH($C49,'2018-06'!$C$2:$C$100,0)+1,0)))-INDIRECT(CONCATENATE("'2018-05'!O",TEXT(MATCH($C49,'2018-05'!$C$2:$C$100,0)+1,0))))</f>
        <v>62056.75</v>
      </c>
      <c r="P49" s="17">
        <f ca="1">IF(OR(INDIRECT(CONCATENATE("'2018-06'!P",TEXT(MATCH($C49,'2018-06'!$C$2:$C$100,0)+1,0)))="",INDIRECT(CONCATENATE("'2018-05'!P",TEXT(MATCH($C49,'2018-05'!$C$2:$C$100,0)+1,0)))="",AND(INDIRECT(CONCATENATE("'2018-06'!P",TEXT(MATCH($C49,'2018-06'!$C$2:$C$100,0)+1,0)))="",INDIRECT(CONCATENATE("'2018-05'!P",TEXT(MATCH($C49,'2018-05'!$C$2:$C$100,0)+1,0)))="")),"Н/Д",INDIRECT(CONCATENATE("'2018-06'!P",TEXT(MATCH($C49,'2018-06'!$C$2:$C$100,0)+1,0)))-INDIRECT(CONCATENATE("'2018-05'!P",TEXT(MATCH($C49,'2018-05'!$C$2:$C$100,0)+1,0))))</f>
        <v>199635937.6099999</v>
      </c>
      <c r="Q49" s="17">
        <f ca="1">IF(OR(INDIRECT(CONCATENATE("'2018-06'!Q",TEXT(MATCH($C49,'2018-06'!$C$2:$C$100,0)+1,0)))="",INDIRECT(CONCATENATE("'2018-05'!Q",TEXT(MATCH($C49,'2018-05'!$C$2:$C$100,0)+1,0)))="",AND(INDIRECT(CONCATENATE("'2018-06'!Q",TEXT(MATCH($C49,'2018-06'!$C$2:$C$100,0)+1,0)))="",INDIRECT(CONCATENATE("'2018-05'!Q",TEXT(MATCH($C49,'2018-05'!$C$2:$C$100,0)+1,0)))="")),"Н/Д",INDIRECT(CONCATENATE("'2018-06'!Q",TEXT(MATCH($C49,'2018-06'!$C$2:$C$100,0)+1,0)))-INDIRECT(CONCATENATE("'2018-05'!Q",TEXT(MATCH($C49,'2018-05'!$C$2:$C$100,0)+1,0))))</f>
        <v>114049983.45000005</v>
      </c>
      <c r="R49" s="17">
        <f ca="1">IF(OR(INDIRECT(CONCATENATE("'2018-06'!R",TEXT(MATCH($C49,'2018-06'!$C$2:$C$100,0)+1,0)))="",INDIRECT(CONCATENATE("'2018-05'!R",TEXT(MATCH($C49,'2018-05'!$C$2:$C$100,0)+1,0)))="",AND(INDIRECT(CONCATENATE("'2018-06'!R",TEXT(MATCH($C49,'2018-06'!$C$2:$C$100,0)+1,0)))="",INDIRECT(CONCATENATE("'2018-05'!R",TEXT(MATCH($C49,'2018-05'!$C$2:$C$100,0)+1,0)))="")),"Н/Д",INDIRECT(CONCATENATE("'2018-06'!R",TEXT(MATCH($C49,'2018-06'!$C$2:$C$100,0)+1,0)))-INDIRECT(CONCATENATE("'2018-05'!R",TEXT(MATCH($C49,'2018-05'!$C$2:$C$100,0)+1,0))))</f>
        <v>139317657.23000008</v>
      </c>
      <c r="S49" s="17">
        <f ca="1">IF(OR(INDIRECT(CONCATENATE("'2018-06'!S",TEXT(MATCH($C49,'2018-06'!$C$2:$C$100,0)+1,0)))="",INDIRECT(CONCATENATE("'2018-05'!S",TEXT(MATCH($C49,'2018-05'!$C$2:$C$100,0)+1,0)))="",AND(INDIRECT(CONCATENATE("'2018-06'!S",TEXT(MATCH($C49,'2018-06'!$C$2:$C$100,0)+1,0)))="",INDIRECT(CONCATENATE("'2018-05'!S",TEXT(MATCH($C49,'2018-05'!$C$2:$C$100,0)+1,0)))="")),"Н/Д",INDIRECT(CONCATENATE("'2018-06'!S",TEXT(MATCH($C49,'2018-06'!$C$2:$C$100,0)+1,0)))-INDIRECT(CONCATENATE("'2018-05'!S",TEXT(MATCH($C49,'2018-05'!$C$2:$C$100,0)+1,0))))</f>
        <v>2224106.12</v>
      </c>
      <c r="T49" s="17">
        <f ca="1">IF(OR(INDIRECT(CONCATENATE("'2018-06'!T",TEXT(MATCH($C49,'2018-06'!$C$2:$C$100,0)+1,0)))="",INDIRECT(CONCATENATE("'2018-05'!T",TEXT(MATCH($C49,'2018-05'!$C$2:$C$100,0)+1,0)))="",AND(INDIRECT(CONCATENATE("'2018-06'!T",TEXT(MATCH($C49,'2018-06'!$C$2:$C$100,0)+1,0)))="",INDIRECT(CONCATENATE("'2018-05'!T",TEXT(MATCH($C49,'2018-05'!$C$2:$C$100,0)+1,0)))="")),"Н/Д",INDIRECT(CONCATENATE("'2018-06'!T",TEXT(MATCH($C49,'2018-06'!$C$2:$C$100,0)+1,0)))-INDIRECT(CONCATENATE("'2018-05'!T",TEXT(MATCH($C49,'2018-05'!$C$2:$C$100,0)+1,0))))</f>
        <v>207897209.83999991</v>
      </c>
      <c r="U49" s="17">
        <f ca="1">IF(OR(INDIRECT(CONCATENATE("'2018-06'!U",TEXT(MATCH($C49,'2018-06'!$C$2:$C$100,0)+1,0)))="",INDIRECT(CONCATENATE("'2018-05'!U",TEXT(MATCH($C49,'2018-05'!$C$2:$C$100,0)+1,0)))="",AND(INDIRECT(CONCATENATE("'2018-06'!U",TEXT(MATCH($C49,'2018-06'!$C$2:$C$100,0)+1,0)))="",INDIRECT(CONCATENATE("'2018-05'!U",TEXT(MATCH($C49,'2018-05'!$C$2:$C$100,0)+1,0)))="")),"Н/Д",INDIRECT(CONCATENATE("'2018-06'!U",TEXT(MATCH($C49,'2018-06'!$C$2:$C$100,0)+1,0)))-INDIRECT(CONCATENATE("'2018-05'!U",TEXT(MATCH($C49,'2018-05'!$C$2:$C$100,0)+1,0))))</f>
        <v>22518709.549999997</v>
      </c>
      <c r="V49" s="17">
        <f ca="1">IF(OR(INDIRECT(CONCATENATE("'2018-06'!V",TEXT(MATCH($C49,'2018-06'!$C$2:$C$100,0)+1,0)))="",INDIRECT(CONCATENATE("'2018-05'!V",TEXT(MATCH($C49,'2018-05'!$C$2:$C$100,0)+1,0)))="",AND(INDIRECT(CONCATENATE("'2018-06'!V",TEXT(MATCH($C49,'2018-06'!$C$2:$C$100,0)+1,0)))="",INDIRECT(CONCATENATE("'2018-05'!V",TEXT(MATCH($C49,'2018-05'!$C$2:$C$100,0)+1,0)))="")),"Н/Д",INDIRECT(CONCATENATE("'2018-06'!V",TEXT(MATCH($C49,'2018-06'!$C$2:$C$100,0)+1,0)))-INDIRECT(CONCATENATE("'2018-05'!V",TEXT(MATCH($C49,'2018-05'!$C$2:$C$100,0)+1,0))))</f>
        <v>2204807600.7400007</v>
      </c>
      <c r="W49" s="17">
        <f ca="1">IF(OR(INDIRECT(CONCATENATE("'2018-06'!W",TEXT(MATCH($C49,'2018-06'!$C$2:$C$100,0)+1,0)))="",INDIRECT(CONCATENATE("'2018-05'!W",TEXT(MATCH($C49,'2018-05'!$C$2:$C$100,0)+1,0)))="",AND(INDIRECT(CONCATENATE("'2018-06'!W",TEXT(MATCH($C49,'2018-06'!$C$2:$C$100,0)+1,0)))="",INDIRECT(CONCATENATE("'2018-05'!W",TEXT(MATCH($C49,'2018-05'!$C$2:$C$100,0)+1,0)))="")),"Н/Д",INDIRECT(CONCATENATE("'2018-06'!W",TEXT(MATCH($C49,'2018-06'!$C$2:$C$100,0)+1,0)))-INDIRECT(CONCATENATE("'2018-05'!W",TEXT(MATCH($C49,'2018-05'!$C$2:$C$100,0)+1,0))))</f>
        <v>65996916431.839996</v>
      </c>
    </row>
    <row r="50" spans="1:23" x14ac:dyDescent="0.25">
      <c r="A50" s="2" t="s">
        <v>69</v>
      </c>
      <c r="B50" s="2" t="s">
        <v>74</v>
      </c>
      <c r="C50" s="15">
        <v>50000000</v>
      </c>
      <c r="D50" s="2" t="s">
        <v>209</v>
      </c>
      <c r="E50" s="17">
        <f ca="1">IF(OR(INDIRECT(CONCATENATE("'2018-06'!E",TEXT(MATCH($C50,'2018-06'!$C$2:$C$100,0)+1,0)))="",INDIRECT(CONCATENATE("'2018-05'!E",TEXT(MATCH($C50,'2018-05'!$C$2:$C$100,0)+1,0)))="",AND(INDIRECT(CONCATENATE("'2018-06'!E",TEXT(MATCH($C50,'2018-06'!$C$2:$C$100,0)+1,0)))="",INDIRECT(CONCATENATE("'2018-05'!E",TEXT(MATCH($C50,'2018-05'!$C$2:$C$100,0)+1,0)))="")),"Н/Д",INDIRECT(CONCATENATE("'2018-06'!E",TEXT(MATCH($C50,'2018-06'!$C$2:$C$100,0)+1,0)))-INDIRECT(CONCATENATE("'2018-05'!E",TEXT(MATCH($C50,'2018-05'!$C$2:$C$100,0)+1,0))))</f>
        <v>13734751562.970001</v>
      </c>
      <c r="F50" s="17">
        <f ca="1">IF(OR(INDIRECT(CONCATENATE("'2018-06'!F",TEXT(MATCH($C50,'2018-06'!$C$2:$C$100,0)+1,0)))="",INDIRECT(CONCATENATE("'2018-05'!F",TEXT(MATCH($C50,'2018-05'!$C$2:$C$100,0)+1,0)))="",AND(INDIRECT(CONCATENATE("'2018-06'!F",TEXT(MATCH($C50,'2018-06'!$C$2:$C$100,0)+1,0)))="",INDIRECT(CONCATENATE("'2018-05'!F",TEXT(MATCH($C50,'2018-05'!$C$2:$C$100,0)+1,0)))="")),"Н/Д",INDIRECT(CONCATENATE("'2018-06'!F",TEXT(MATCH($C50,'2018-06'!$C$2:$C$100,0)+1,0)))-INDIRECT(CONCATENATE("'2018-05'!F",TEXT(MATCH($C50,'2018-05'!$C$2:$C$100,0)+1,0))))</f>
        <v>12553173557.220001</v>
      </c>
      <c r="G50" s="17">
        <f ca="1">IF(OR(INDIRECT(CONCATENATE("'2018-06'!G",TEXT(MATCH($C50,'2018-06'!$C$2:$C$100,0)+1,0)))="",INDIRECT(CONCATENATE("'2018-05'!G",TEXT(MATCH($C50,'2018-05'!$C$2:$C$100,0)+1,0)))="",AND(INDIRECT(CONCATENATE("'2018-06'!G",TEXT(MATCH($C50,'2018-06'!$C$2:$C$100,0)+1,0)))="",INDIRECT(CONCATENATE("'2018-05'!G",TEXT(MATCH($C50,'2018-05'!$C$2:$C$100,0)+1,0)))="")),"Н/Д",INDIRECT(CONCATENATE("'2018-06'!G",TEXT(MATCH($C50,'2018-06'!$C$2:$C$100,0)+1,0)))-INDIRECT(CONCATENATE("'2018-05'!G",TEXT(MATCH($C50,'2018-05'!$C$2:$C$100,0)+1,0))))</f>
        <v>4201369204.2400017</v>
      </c>
      <c r="H50" s="17">
        <f ca="1">IF(OR(INDIRECT(CONCATENATE("'2018-06'!H",TEXT(MATCH($C50,'2018-06'!$C$2:$C$100,0)+1,0)))="",INDIRECT(CONCATENATE("'2018-05'!H",TEXT(MATCH($C50,'2018-05'!$C$2:$C$100,0)+1,0)))="",AND(INDIRECT(CONCATENATE("'2018-06'!H",TEXT(MATCH($C50,'2018-06'!$C$2:$C$100,0)+1,0)))="",INDIRECT(CONCATENATE("'2018-05'!H",TEXT(MATCH($C50,'2018-05'!$C$2:$C$100,0)+1,0)))="")),"Н/Д",INDIRECT(CONCATENATE("'2018-06'!H",TEXT(MATCH($C50,'2018-06'!$C$2:$C$100,0)+1,0)))-INDIRECT(CONCATENATE("'2018-05'!H",TEXT(MATCH($C50,'2018-05'!$C$2:$C$100,0)+1,0))))</f>
        <v>4082631558.5000019</v>
      </c>
      <c r="I50" s="17">
        <f ca="1">IF(OR(INDIRECT(CONCATENATE("'2018-06'!I",TEXT(MATCH($C50,'2018-06'!$C$2:$C$100,0)+1,0)))="",INDIRECT(CONCATENATE("'2018-05'!I",TEXT(MATCH($C50,'2018-05'!$C$2:$C$100,0)+1,0)))="",AND(INDIRECT(CONCATENATE("'2018-06'!I",TEXT(MATCH($C50,'2018-06'!$C$2:$C$100,0)+1,0)))="",INDIRECT(CONCATENATE("'2018-05'!I",TEXT(MATCH($C50,'2018-05'!$C$2:$C$100,0)+1,0)))="")),"Н/Д",INDIRECT(CONCATENATE("'2018-06'!I",TEXT(MATCH($C50,'2018-06'!$C$2:$C$100,0)+1,0)))-INDIRECT(CONCATENATE("'2018-05'!I",TEXT(MATCH($C50,'2018-05'!$C$2:$C$100,0)+1,0))))</f>
        <v>1335939241.4000006</v>
      </c>
      <c r="J50" s="17" t="str">
        <f ca="1">IF(OR(INDIRECT(CONCATENATE("'2018-06'!J",TEXT(MATCH($C50,'2018-06'!$C$2:$C$100,0)+1,0)))="",INDIRECT(CONCATENATE("'2018-05'!J",TEXT(MATCH($C50,'2018-05'!$C$2:$C$100,0)+1,0)))="",AND(INDIRECT(CONCATENATE("'2018-06'!J",TEXT(MATCH($C50,'2018-06'!$C$2:$C$100,0)+1,0)))="",INDIRECT(CONCATENATE("'2018-05'!J",TEXT(MATCH($C50,'2018-05'!$C$2:$C$100,0)+1,0)))="")),"Н/Д",INDIRECT(CONCATENATE("'2018-06'!J",TEXT(MATCH($C50,'2018-06'!$C$2:$C$100,0)+1,0)))-INDIRECT(CONCATENATE("'2018-05'!J",TEXT(MATCH($C50,'2018-05'!$C$2:$C$100,0)+1,0))))</f>
        <v>Н/Д</v>
      </c>
      <c r="K50" s="17">
        <f ca="1">IF(OR(INDIRECT(CONCATENATE("'2018-06'!K",TEXT(MATCH($C50,'2018-06'!$C$2:$C$100,0)+1,0)))="",INDIRECT(CONCATENATE("'2018-05'!K",TEXT(MATCH($C50,'2018-05'!$C$2:$C$100,0)+1,0)))="",AND(INDIRECT(CONCATENATE("'2018-06'!K",TEXT(MATCH($C50,'2018-06'!$C$2:$C$100,0)+1,0)))="",INDIRECT(CONCATENATE("'2018-05'!K",TEXT(MATCH($C50,'2018-05'!$C$2:$C$100,0)+1,0)))="")),"Н/Д",INDIRECT(CONCATENATE("'2018-06'!K",TEXT(MATCH($C50,'2018-06'!$C$2:$C$100,0)+1,0)))-INDIRECT(CONCATENATE("'2018-05'!K",TEXT(MATCH($C50,'2018-05'!$C$2:$C$100,0)+1,0))))</f>
        <v>680227884.63000011</v>
      </c>
      <c r="L50" s="17">
        <f ca="1">IF(OR(INDIRECT(CONCATENATE("'2018-06'!L",TEXT(MATCH($C50,'2018-06'!$C$2:$C$100,0)+1,0)))="",INDIRECT(CONCATENATE("'2018-05'!L",TEXT(MATCH($C50,'2018-05'!$C$2:$C$100,0)+1,0)))="",AND(INDIRECT(CONCATENATE("'2018-06'!L",TEXT(MATCH($C50,'2018-06'!$C$2:$C$100,0)+1,0)))="",INDIRECT(CONCATENATE("'2018-05'!L",TEXT(MATCH($C50,'2018-05'!$C$2:$C$100,0)+1,0)))="")),"Н/Д",INDIRECT(CONCATENATE("'2018-06'!L",TEXT(MATCH($C50,'2018-06'!$C$2:$C$100,0)+1,0)))-INDIRECT(CONCATENATE("'2018-05'!L",TEXT(MATCH($C50,'2018-05'!$C$2:$C$100,0)+1,0))))</f>
        <v>1428498454.8200006</v>
      </c>
      <c r="M50" s="17">
        <f ca="1">IF(OR(INDIRECT(CONCATENATE("'2018-06'!M",TEXT(MATCH($C50,'2018-06'!$C$2:$C$100,0)+1,0)))="",INDIRECT(CONCATENATE("'2018-05'!M",TEXT(MATCH($C50,'2018-05'!$C$2:$C$100,0)+1,0)))="",AND(INDIRECT(CONCATENATE("'2018-06'!M",TEXT(MATCH($C50,'2018-06'!$C$2:$C$100,0)+1,0)))="",INDIRECT(CONCATENATE("'2018-05'!M",TEXT(MATCH($C50,'2018-05'!$C$2:$C$100,0)+1,0)))="")),"Н/Д",INDIRECT(CONCATENATE("'2018-06'!M",TEXT(MATCH($C50,'2018-06'!$C$2:$C$100,0)+1,0)))-INDIRECT(CONCATENATE("'2018-05'!M",TEXT(MATCH($C50,'2018-05'!$C$2:$C$100,0)+1,0))))</f>
        <v>76192291.849999964</v>
      </c>
      <c r="N50" s="17">
        <f ca="1">IF(OR(INDIRECT(CONCATENATE("'2018-06'!N",TEXT(MATCH($C50,'2018-06'!$C$2:$C$100,0)+1,0)))="",INDIRECT(CONCATENATE("'2018-05'!N",TEXT(MATCH($C50,'2018-05'!$C$2:$C$100,0)+1,0)))="",AND(INDIRECT(CONCATENATE("'2018-06'!N",TEXT(MATCH($C50,'2018-06'!$C$2:$C$100,0)+1,0)))="",INDIRECT(CONCATENATE("'2018-05'!N",TEXT(MATCH($C50,'2018-05'!$C$2:$C$100,0)+1,0)))="")),"Н/Д",INDIRECT(CONCATENATE("'2018-06'!N",TEXT(MATCH($C50,'2018-06'!$C$2:$C$100,0)+1,0)))-INDIRECT(CONCATENATE("'2018-05'!NE",TEXT(MATCH($C50,'2018-05'!$C$2:$C$100,0)+1,0))))</f>
        <v>360164570.25</v>
      </c>
      <c r="O50" s="17">
        <f ca="1">IF(OR(INDIRECT(CONCATENATE("'2018-06'!O",TEXT(MATCH($C50,'2018-06'!$C$2:$C$100,0)+1,0)))="",INDIRECT(CONCATENATE("'2018-05'!O",TEXT(MATCH($C50,'2018-05'!$C$2:$C$100,0)+1,0)))="",AND(INDIRECT(CONCATENATE("'2018-06'!O",TEXT(MATCH($C50,'2018-06'!$C$2:$C$100,0)+1,0)))="",INDIRECT(CONCATENATE("'2018-05'!O",TEXT(MATCH($C50,'2018-05'!$C$2:$C$100,0)+1,0)))="")),"Н/Д",INDIRECT(CONCATENATE("'2018-06'!O",TEXT(MATCH($C50,'2018-06'!$C$2:$C$100,0)+1,0)))-INDIRECT(CONCATENATE("'2018-05'!O",TEXT(MATCH($C50,'2018-05'!$C$2:$C$100,0)+1,0))))</f>
        <v>-69017.52</v>
      </c>
      <c r="P50" s="17">
        <f ca="1">IF(OR(INDIRECT(CONCATENATE("'2018-06'!P",TEXT(MATCH($C50,'2018-06'!$C$2:$C$100,0)+1,0)))="",INDIRECT(CONCATENATE("'2018-05'!P",TEXT(MATCH($C50,'2018-05'!$C$2:$C$100,0)+1,0)))="",AND(INDIRECT(CONCATENATE("'2018-06'!P",TEXT(MATCH($C50,'2018-06'!$C$2:$C$100,0)+1,0)))="",INDIRECT(CONCATENATE("'2018-05'!P",TEXT(MATCH($C50,'2018-05'!$C$2:$C$100,0)+1,0)))="")),"Н/Д",INDIRECT(CONCATENATE("'2018-06'!P",TEXT(MATCH($C50,'2018-06'!$C$2:$C$100,0)+1,0)))-INDIRECT(CONCATENATE("'2018-05'!P",TEXT(MATCH($C50,'2018-05'!$C$2:$C$100,0)+1,0))))</f>
        <v>285062750.69999981</v>
      </c>
      <c r="Q50" s="17">
        <f ca="1">IF(OR(INDIRECT(CONCATENATE("'2018-06'!Q",TEXT(MATCH($C50,'2018-06'!$C$2:$C$100,0)+1,0)))="",INDIRECT(CONCATENATE("'2018-05'!Q",TEXT(MATCH($C50,'2018-05'!$C$2:$C$100,0)+1,0)))="",AND(INDIRECT(CONCATENATE("'2018-06'!Q",TEXT(MATCH($C50,'2018-06'!$C$2:$C$100,0)+1,0)))="",INDIRECT(CONCATENATE("'2018-05'!Q",TEXT(MATCH($C50,'2018-05'!$C$2:$C$100,0)+1,0)))="")),"Н/Д",INDIRECT(CONCATENATE("'2018-06'!Q",TEXT(MATCH($C50,'2018-06'!$C$2:$C$100,0)+1,0)))-INDIRECT(CONCATENATE("'2018-05'!Q",TEXT(MATCH($C50,'2018-05'!$C$2:$C$100,0)+1,0))))</f>
        <v>7772875.3100000024</v>
      </c>
      <c r="R50" s="17">
        <f ca="1">IF(OR(INDIRECT(CONCATENATE("'2018-06'!R",TEXT(MATCH($C50,'2018-06'!$C$2:$C$100,0)+1,0)))="",INDIRECT(CONCATENATE("'2018-05'!R",TEXT(MATCH($C50,'2018-05'!$C$2:$C$100,0)+1,0)))="",AND(INDIRECT(CONCATENATE("'2018-06'!R",TEXT(MATCH($C50,'2018-06'!$C$2:$C$100,0)+1,0)))="",INDIRECT(CONCATENATE("'2018-05'!R",TEXT(MATCH($C50,'2018-05'!$C$2:$C$100,0)+1,0)))="")),"Н/Д",INDIRECT(CONCATENATE("'2018-06'!R",TEXT(MATCH($C50,'2018-06'!$C$2:$C$100,0)+1,0)))-INDIRECT(CONCATENATE("'2018-05'!R",TEXT(MATCH($C50,'2018-05'!$C$2:$C$100,0)+1,0))))</f>
        <v>72521769.829999983</v>
      </c>
      <c r="S50" s="17">
        <f ca="1">IF(OR(INDIRECT(CONCATENATE("'2018-06'!S",TEXT(MATCH($C50,'2018-06'!$C$2:$C$100,0)+1,0)))="",INDIRECT(CONCATENATE("'2018-05'!S",TEXT(MATCH($C50,'2018-05'!$C$2:$C$100,0)+1,0)))="",AND(INDIRECT(CONCATENATE("'2018-06'!S",TEXT(MATCH($C50,'2018-06'!$C$2:$C$100,0)+1,0)))="",INDIRECT(CONCATENATE("'2018-05'!S",TEXT(MATCH($C50,'2018-05'!$C$2:$C$100,0)+1,0)))="")),"Н/Д",INDIRECT(CONCATENATE("'2018-06'!S",TEXT(MATCH($C50,'2018-06'!$C$2:$C$100,0)+1,0)))-INDIRECT(CONCATENATE("'2018-05'!S",TEXT(MATCH($C50,'2018-05'!$C$2:$C$100,0)+1,0))))</f>
        <v>23950</v>
      </c>
      <c r="T50" s="17">
        <f ca="1">IF(OR(INDIRECT(CONCATENATE("'2018-06'!T",TEXT(MATCH($C50,'2018-06'!$C$2:$C$100,0)+1,0)))="",INDIRECT(CONCATENATE("'2018-05'!T",TEXT(MATCH($C50,'2018-05'!$C$2:$C$100,0)+1,0)))="",AND(INDIRECT(CONCATENATE("'2018-06'!T",TEXT(MATCH($C50,'2018-06'!$C$2:$C$100,0)+1,0)))="",INDIRECT(CONCATENATE("'2018-05'!T",TEXT(MATCH($C50,'2018-05'!$C$2:$C$100,0)+1,0)))="")),"Н/Д",INDIRECT(CONCATENATE("'2018-06'!T",TEXT(MATCH($C50,'2018-06'!$C$2:$C$100,0)+1,0)))-INDIRECT(CONCATENATE("'2018-05'!T",TEXT(MATCH($C50,'2018-05'!$C$2:$C$100,0)+1,0))))</f>
        <v>40546104.039999962</v>
      </c>
      <c r="U50" s="17">
        <f ca="1">IF(OR(INDIRECT(CONCATENATE("'2018-06'!U",TEXT(MATCH($C50,'2018-06'!$C$2:$C$100,0)+1,0)))="",INDIRECT(CONCATENATE("'2018-05'!U",TEXT(MATCH($C50,'2018-05'!$C$2:$C$100,0)+1,0)))="",AND(INDIRECT(CONCATENATE("'2018-06'!U",TEXT(MATCH($C50,'2018-06'!$C$2:$C$100,0)+1,0)))="",INDIRECT(CONCATENATE("'2018-05'!U",TEXT(MATCH($C50,'2018-05'!$C$2:$C$100,0)+1,0)))="")),"Н/Д",INDIRECT(CONCATENATE("'2018-06'!U",TEXT(MATCH($C50,'2018-06'!$C$2:$C$100,0)+1,0)))-INDIRECT(CONCATENATE("'2018-05'!U",TEXT(MATCH($C50,'2018-05'!$C$2:$C$100,0)+1,0))))</f>
        <v>39500112.620000005</v>
      </c>
      <c r="V50" s="17">
        <f ca="1">IF(OR(INDIRECT(CONCATENATE("'2018-06'!V",TEXT(MATCH($C50,'2018-06'!$C$2:$C$100,0)+1,0)))="",INDIRECT(CONCATENATE("'2018-05'!V",TEXT(MATCH($C50,'2018-05'!$C$2:$C$100,0)+1,0)))="",AND(INDIRECT(CONCATENATE("'2018-06'!V",TEXT(MATCH($C50,'2018-06'!$C$2:$C$100,0)+1,0)))="",INDIRECT(CONCATENATE("'2018-05'!V",TEXT(MATCH($C50,'2018-05'!$C$2:$C$100,0)+1,0)))="")),"Н/Д",INDIRECT(CONCATENATE("'2018-06'!V",TEXT(MATCH($C50,'2018-06'!$C$2:$C$100,0)+1,0)))-INDIRECT(CONCATENATE("'2018-05'!V",TEXT(MATCH($C50,'2018-05'!$C$2:$C$100,0)+1,0))))</f>
        <v>1181578005.75</v>
      </c>
      <c r="W50" s="17">
        <f ca="1">IF(OR(INDIRECT(CONCATENATE("'2018-06'!W",TEXT(MATCH($C50,'2018-06'!$C$2:$C$100,0)+1,0)))="",INDIRECT(CONCATENATE("'2018-05'!W",TEXT(MATCH($C50,'2018-05'!$C$2:$C$100,0)+1,0)))="",AND(INDIRECT(CONCATENATE("'2018-06'!W",TEXT(MATCH($C50,'2018-06'!$C$2:$C$100,0)+1,0)))="",INDIRECT(CONCATENATE("'2018-05'!W",TEXT(MATCH($C50,'2018-05'!$C$2:$C$100,0)+1,0)))="")),"Н/Д",INDIRECT(CONCATENATE("'2018-06'!W",TEXT(MATCH($C50,'2018-06'!$C$2:$C$100,0)+1,0)))-INDIRECT(CONCATENATE("'2018-05'!W",TEXT(MATCH($C50,'2018-05'!$C$2:$C$100,0)+1,0))))</f>
        <v>39797820023.400024</v>
      </c>
    </row>
    <row r="51" spans="1:23" x14ac:dyDescent="0.25">
      <c r="A51" s="2" t="s">
        <v>69</v>
      </c>
      <c r="B51" s="2" t="s">
        <v>75</v>
      </c>
      <c r="C51" s="15">
        <v>52000000</v>
      </c>
      <c r="D51" s="2" t="s">
        <v>209</v>
      </c>
      <c r="E51" s="17">
        <f ca="1">IF(OR(INDIRECT(CONCATENATE("'2018-06'!E",TEXT(MATCH($C51,'2018-06'!$C$2:$C$100,0)+1,0)))="",INDIRECT(CONCATENATE("'2018-05'!E",TEXT(MATCH($C51,'2018-05'!$C$2:$C$100,0)+1,0)))="",AND(INDIRECT(CONCATENATE("'2018-06'!E",TEXT(MATCH($C51,'2018-06'!$C$2:$C$100,0)+1,0)))="",INDIRECT(CONCATENATE("'2018-05'!E",TEXT(MATCH($C51,'2018-05'!$C$2:$C$100,0)+1,0)))="")),"Н/Д",INDIRECT(CONCATENATE("'2018-06'!E",TEXT(MATCH($C51,'2018-06'!$C$2:$C$100,0)+1,0)))-INDIRECT(CONCATENATE("'2018-05'!E",TEXT(MATCH($C51,'2018-05'!$C$2:$C$100,0)+1,0))))</f>
        <v>8036093915.9399986</v>
      </c>
      <c r="F51" s="17">
        <f ca="1">IF(OR(INDIRECT(CONCATENATE("'2018-06'!F",TEXT(MATCH($C51,'2018-06'!$C$2:$C$100,0)+1,0)))="",INDIRECT(CONCATENATE("'2018-05'!F",TEXT(MATCH($C51,'2018-05'!$C$2:$C$100,0)+1,0)))="",AND(INDIRECT(CONCATENATE("'2018-06'!F",TEXT(MATCH($C51,'2018-06'!$C$2:$C$100,0)+1,0)))="",INDIRECT(CONCATENATE("'2018-05'!F",TEXT(MATCH($C51,'2018-05'!$C$2:$C$100,0)+1,0)))="")),"Н/Д",INDIRECT(CONCATENATE("'2018-06'!F",TEXT(MATCH($C51,'2018-06'!$C$2:$C$100,0)+1,0)))-INDIRECT(CONCATENATE("'2018-05'!F",TEXT(MATCH($C51,'2018-05'!$C$2:$C$100,0)+1,0))))</f>
        <v>6120955391.7299995</v>
      </c>
      <c r="G51" s="17">
        <f ca="1">IF(OR(INDIRECT(CONCATENATE("'2018-06'!G",TEXT(MATCH($C51,'2018-06'!$C$2:$C$100,0)+1,0)))="",INDIRECT(CONCATENATE("'2018-05'!G",TEXT(MATCH($C51,'2018-05'!$C$2:$C$100,0)+1,0)))="",AND(INDIRECT(CONCATENATE("'2018-06'!G",TEXT(MATCH($C51,'2018-06'!$C$2:$C$100,0)+1,0)))="",INDIRECT(CONCATENATE("'2018-05'!G",TEXT(MATCH($C51,'2018-05'!$C$2:$C$100,0)+1,0)))="")),"Н/Д",INDIRECT(CONCATENATE("'2018-06'!G",TEXT(MATCH($C51,'2018-06'!$C$2:$C$100,0)+1,0)))-INDIRECT(CONCATENATE("'2018-05'!G",TEXT(MATCH($C51,'2018-05'!$C$2:$C$100,0)+1,0))))</f>
        <v>1792631755.9700003</v>
      </c>
      <c r="H51" s="17">
        <f ca="1">IF(OR(INDIRECT(CONCATENATE("'2018-06'!H",TEXT(MATCH($C51,'2018-06'!$C$2:$C$100,0)+1,0)))="",INDIRECT(CONCATENATE("'2018-05'!H",TEXT(MATCH($C51,'2018-05'!$C$2:$C$100,0)+1,0)))="",AND(INDIRECT(CONCATENATE("'2018-06'!H",TEXT(MATCH($C51,'2018-06'!$C$2:$C$100,0)+1,0)))="",INDIRECT(CONCATENATE("'2018-05'!H",TEXT(MATCH($C51,'2018-05'!$C$2:$C$100,0)+1,0)))="")),"Н/Д",INDIRECT(CONCATENATE("'2018-06'!H",TEXT(MATCH($C51,'2018-06'!$C$2:$C$100,0)+1,0)))-INDIRECT(CONCATENATE("'2018-05'!H",TEXT(MATCH($C51,'2018-05'!$C$2:$C$100,0)+1,0))))</f>
        <v>1968195432.2799997</v>
      </c>
      <c r="I51" s="17">
        <f ca="1">IF(OR(INDIRECT(CONCATENATE("'2018-06'!I",TEXT(MATCH($C51,'2018-06'!$C$2:$C$100,0)+1,0)))="",INDIRECT(CONCATENATE("'2018-05'!I",TEXT(MATCH($C51,'2018-05'!$C$2:$C$100,0)+1,0)))="",AND(INDIRECT(CONCATENATE("'2018-06'!I",TEXT(MATCH($C51,'2018-06'!$C$2:$C$100,0)+1,0)))="",INDIRECT(CONCATENATE("'2018-05'!I",TEXT(MATCH($C51,'2018-05'!$C$2:$C$100,0)+1,0)))="")),"Н/Д",INDIRECT(CONCATENATE("'2018-06'!I",TEXT(MATCH($C51,'2018-06'!$C$2:$C$100,0)+1,0)))-INDIRECT(CONCATENATE("'2018-05'!I",TEXT(MATCH($C51,'2018-05'!$C$2:$C$100,0)+1,0))))</f>
        <v>1207307068.6599998</v>
      </c>
      <c r="J51" s="17" t="str">
        <f ca="1">IF(OR(INDIRECT(CONCATENATE("'2018-06'!J",TEXT(MATCH($C51,'2018-06'!$C$2:$C$100,0)+1,0)))="",INDIRECT(CONCATENATE("'2018-05'!J",TEXT(MATCH($C51,'2018-05'!$C$2:$C$100,0)+1,0)))="",AND(INDIRECT(CONCATENATE("'2018-06'!J",TEXT(MATCH($C51,'2018-06'!$C$2:$C$100,0)+1,0)))="",INDIRECT(CONCATENATE("'2018-05'!J",TEXT(MATCH($C51,'2018-05'!$C$2:$C$100,0)+1,0)))="")),"Н/Д",INDIRECT(CONCATENATE("'2018-06'!J",TEXT(MATCH($C51,'2018-06'!$C$2:$C$100,0)+1,0)))-INDIRECT(CONCATENATE("'2018-05'!J",TEXT(MATCH($C51,'2018-05'!$C$2:$C$100,0)+1,0))))</f>
        <v>Н/Д</v>
      </c>
      <c r="K51" s="17">
        <f ca="1">IF(OR(INDIRECT(CONCATENATE("'2018-06'!K",TEXT(MATCH($C51,'2018-06'!$C$2:$C$100,0)+1,0)))="",INDIRECT(CONCATENATE("'2018-05'!K",TEXT(MATCH($C51,'2018-05'!$C$2:$C$100,0)+1,0)))="",AND(INDIRECT(CONCATENATE("'2018-06'!K",TEXT(MATCH($C51,'2018-06'!$C$2:$C$100,0)+1,0)))="",INDIRECT(CONCATENATE("'2018-05'!K",TEXT(MATCH($C51,'2018-05'!$C$2:$C$100,0)+1,0)))="")),"Н/Д",INDIRECT(CONCATENATE("'2018-06'!K",TEXT(MATCH($C51,'2018-06'!$C$2:$C$100,0)+1,0)))-INDIRECT(CONCATENATE("'2018-05'!K",TEXT(MATCH($C51,'2018-05'!$C$2:$C$100,0)+1,0))))</f>
        <v>297588103.36000013</v>
      </c>
      <c r="L51" s="17">
        <f ca="1">IF(OR(INDIRECT(CONCATENATE("'2018-06'!L",TEXT(MATCH($C51,'2018-06'!$C$2:$C$100,0)+1,0)))="",INDIRECT(CONCATENATE("'2018-05'!L",TEXT(MATCH($C51,'2018-05'!$C$2:$C$100,0)+1,0)))="",AND(INDIRECT(CONCATENATE("'2018-06'!L",TEXT(MATCH($C51,'2018-06'!$C$2:$C$100,0)+1,0)))="",INDIRECT(CONCATENATE("'2018-05'!L",TEXT(MATCH($C51,'2018-05'!$C$2:$C$100,0)+1,0)))="")),"Н/Д",INDIRECT(CONCATENATE("'2018-06'!L",TEXT(MATCH($C51,'2018-06'!$C$2:$C$100,0)+1,0)))-INDIRECT(CONCATENATE("'2018-05'!L",TEXT(MATCH($C51,'2018-05'!$C$2:$C$100,0)+1,0))))</f>
        <v>525082452.70999956</v>
      </c>
      <c r="M51" s="17">
        <f ca="1">IF(OR(INDIRECT(CONCATENATE("'2018-06'!M",TEXT(MATCH($C51,'2018-06'!$C$2:$C$100,0)+1,0)))="",INDIRECT(CONCATENATE("'2018-05'!M",TEXT(MATCH($C51,'2018-05'!$C$2:$C$100,0)+1,0)))="",AND(INDIRECT(CONCATENATE("'2018-06'!M",TEXT(MATCH($C51,'2018-06'!$C$2:$C$100,0)+1,0)))="",INDIRECT(CONCATENATE("'2018-05'!M",TEXT(MATCH($C51,'2018-05'!$C$2:$C$100,0)+1,0)))="")),"Н/Д",INDIRECT(CONCATENATE("'2018-06'!M",TEXT(MATCH($C51,'2018-06'!$C$2:$C$100,0)+1,0)))-INDIRECT(CONCATENATE("'2018-05'!M",TEXT(MATCH($C51,'2018-05'!$C$2:$C$100,0)+1,0))))</f>
        <v>376948.32000000007</v>
      </c>
      <c r="N51" s="17">
        <f ca="1">IF(OR(INDIRECT(CONCATENATE("'2018-06'!N",TEXT(MATCH($C51,'2018-06'!$C$2:$C$100,0)+1,0)))="",INDIRECT(CONCATENATE("'2018-05'!N",TEXT(MATCH($C51,'2018-05'!$C$2:$C$100,0)+1,0)))="",AND(INDIRECT(CONCATENATE("'2018-06'!N",TEXT(MATCH($C51,'2018-06'!$C$2:$C$100,0)+1,0)))="",INDIRECT(CONCATENATE("'2018-05'!N",TEXT(MATCH($C51,'2018-05'!$C$2:$C$100,0)+1,0)))="")),"Н/Д",INDIRECT(CONCATENATE("'2018-06'!N",TEXT(MATCH($C51,'2018-06'!$C$2:$C$100,0)+1,0)))-INDIRECT(CONCATENATE("'2018-05'!NE",TEXT(MATCH($C51,'2018-05'!$C$2:$C$100,0)+1,0))))</f>
        <v>209067936.71000001</v>
      </c>
      <c r="O51" s="17">
        <f ca="1">IF(OR(INDIRECT(CONCATENATE("'2018-06'!O",TEXT(MATCH($C51,'2018-06'!$C$2:$C$100,0)+1,0)))="",INDIRECT(CONCATENATE("'2018-05'!O",TEXT(MATCH($C51,'2018-05'!$C$2:$C$100,0)+1,0)))="",AND(INDIRECT(CONCATENATE("'2018-06'!O",TEXT(MATCH($C51,'2018-06'!$C$2:$C$100,0)+1,0)))="",INDIRECT(CONCATENATE("'2018-05'!O",TEXT(MATCH($C51,'2018-05'!$C$2:$C$100,0)+1,0)))="")),"Н/Д",INDIRECT(CONCATENATE("'2018-06'!O",TEXT(MATCH($C51,'2018-06'!$C$2:$C$100,0)+1,0)))-INDIRECT(CONCATENATE("'2018-05'!O",TEXT(MATCH($C51,'2018-05'!$C$2:$C$100,0)+1,0))))</f>
        <v>-35308.820000000007</v>
      </c>
      <c r="P51" s="17">
        <f ca="1">IF(OR(INDIRECT(CONCATENATE("'2018-06'!P",TEXT(MATCH($C51,'2018-06'!$C$2:$C$100,0)+1,0)))="",INDIRECT(CONCATENATE("'2018-05'!P",TEXT(MATCH($C51,'2018-05'!$C$2:$C$100,0)+1,0)))="",AND(INDIRECT(CONCATENATE("'2018-06'!P",TEXT(MATCH($C51,'2018-06'!$C$2:$C$100,0)+1,0)))="",INDIRECT(CONCATENATE("'2018-05'!P",TEXT(MATCH($C51,'2018-05'!$C$2:$C$100,0)+1,0)))="")),"Н/Д",INDIRECT(CONCATENATE("'2018-06'!P",TEXT(MATCH($C51,'2018-06'!$C$2:$C$100,0)+1,0)))-INDIRECT(CONCATENATE("'2018-05'!P",TEXT(MATCH($C51,'2018-05'!$C$2:$C$100,0)+1,0))))</f>
        <v>130063157.94999999</v>
      </c>
      <c r="Q51" s="17">
        <f ca="1">IF(OR(INDIRECT(CONCATENATE("'2018-06'!Q",TEXT(MATCH($C51,'2018-06'!$C$2:$C$100,0)+1,0)))="",INDIRECT(CONCATENATE("'2018-05'!Q",TEXT(MATCH($C51,'2018-05'!$C$2:$C$100,0)+1,0)))="",AND(INDIRECT(CONCATENATE("'2018-06'!Q",TEXT(MATCH($C51,'2018-06'!$C$2:$C$100,0)+1,0)))="",INDIRECT(CONCATENATE("'2018-05'!Q",TEXT(MATCH($C51,'2018-05'!$C$2:$C$100,0)+1,0)))="")),"Н/Д",INDIRECT(CONCATENATE("'2018-06'!Q",TEXT(MATCH($C51,'2018-06'!$C$2:$C$100,0)+1,0)))-INDIRECT(CONCATENATE("'2018-05'!Q",TEXT(MATCH($C51,'2018-05'!$C$2:$C$100,0)+1,0))))</f>
        <v>5463920.3900000006</v>
      </c>
      <c r="R51" s="17">
        <f ca="1">IF(OR(INDIRECT(CONCATENATE("'2018-06'!R",TEXT(MATCH($C51,'2018-06'!$C$2:$C$100,0)+1,0)))="",INDIRECT(CONCATENATE("'2018-05'!R",TEXT(MATCH($C51,'2018-05'!$C$2:$C$100,0)+1,0)))="",AND(INDIRECT(CONCATENATE("'2018-06'!R",TEXT(MATCH($C51,'2018-06'!$C$2:$C$100,0)+1,0)))="",INDIRECT(CONCATENATE("'2018-05'!R",TEXT(MATCH($C51,'2018-05'!$C$2:$C$100,0)+1,0)))="")),"Н/Д",INDIRECT(CONCATENATE("'2018-06'!R",TEXT(MATCH($C51,'2018-06'!$C$2:$C$100,0)+1,0)))-INDIRECT(CONCATENATE("'2018-05'!R",TEXT(MATCH($C51,'2018-05'!$C$2:$C$100,0)+1,0))))</f>
        <v>18968443.390000001</v>
      </c>
      <c r="S51" s="17">
        <f ca="1">IF(OR(INDIRECT(CONCATENATE("'2018-06'!S",TEXT(MATCH($C51,'2018-06'!$C$2:$C$100,0)+1,0)))="",INDIRECT(CONCATENATE("'2018-05'!S",TEXT(MATCH($C51,'2018-05'!$C$2:$C$100,0)+1,0)))="",AND(INDIRECT(CONCATENATE("'2018-06'!S",TEXT(MATCH($C51,'2018-06'!$C$2:$C$100,0)+1,0)))="",INDIRECT(CONCATENATE("'2018-05'!S",TEXT(MATCH($C51,'2018-05'!$C$2:$C$100,0)+1,0)))="")),"Н/Д",INDIRECT(CONCATENATE("'2018-06'!S",TEXT(MATCH($C51,'2018-06'!$C$2:$C$100,0)+1,0)))-INDIRECT(CONCATENATE("'2018-05'!S",TEXT(MATCH($C51,'2018-05'!$C$2:$C$100,0)+1,0))))</f>
        <v>1646687.0999999996</v>
      </c>
      <c r="T51" s="17">
        <f ca="1">IF(OR(INDIRECT(CONCATENATE("'2018-06'!T",TEXT(MATCH($C51,'2018-06'!$C$2:$C$100,0)+1,0)))="",INDIRECT(CONCATENATE("'2018-05'!T",TEXT(MATCH($C51,'2018-05'!$C$2:$C$100,0)+1,0)))="",AND(INDIRECT(CONCATENATE("'2018-06'!T",TEXT(MATCH($C51,'2018-06'!$C$2:$C$100,0)+1,0)))="",INDIRECT(CONCATENATE("'2018-05'!T",TEXT(MATCH($C51,'2018-05'!$C$2:$C$100,0)+1,0)))="")),"Н/Д",INDIRECT(CONCATENATE("'2018-06'!T",TEXT(MATCH($C51,'2018-06'!$C$2:$C$100,0)+1,0)))-INDIRECT(CONCATENATE("'2018-05'!T",TEXT(MATCH($C51,'2018-05'!$C$2:$C$100,0)+1,0))))</f>
        <v>90787470.76000005</v>
      </c>
      <c r="U51" s="17">
        <f ca="1">IF(OR(INDIRECT(CONCATENATE("'2018-06'!U",TEXT(MATCH($C51,'2018-06'!$C$2:$C$100,0)+1,0)))="",INDIRECT(CONCATENATE("'2018-05'!U",TEXT(MATCH($C51,'2018-05'!$C$2:$C$100,0)+1,0)))="",AND(INDIRECT(CONCATENATE("'2018-06'!U",TEXT(MATCH($C51,'2018-06'!$C$2:$C$100,0)+1,0)))="",INDIRECT(CONCATENATE("'2018-05'!U",TEXT(MATCH($C51,'2018-05'!$C$2:$C$100,0)+1,0)))="")),"Н/Д",INDIRECT(CONCATENATE("'2018-06'!U",TEXT(MATCH($C51,'2018-06'!$C$2:$C$100,0)+1,0)))-INDIRECT(CONCATENATE("'2018-05'!U",TEXT(MATCH($C51,'2018-05'!$C$2:$C$100,0)+1,0))))</f>
        <v>28290565.5</v>
      </c>
      <c r="V51" s="17">
        <f ca="1">IF(OR(INDIRECT(CONCATENATE("'2018-06'!V",TEXT(MATCH($C51,'2018-06'!$C$2:$C$100,0)+1,0)))="",INDIRECT(CONCATENATE("'2018-05'!V",TEXT(MATCH($C51,'2018-05'!$C$2:$C$100,0)+1,0)))="",AND(INDIRECT(CONCATENATE("'2018-06'!V",TEXT(MATCH($C51,'2018-06'!$C$2:$C$100,0)+1,0)))="",INDIRECT(CONCATENATE("'2018-05'!V",TEXT(MATCH($C51,'2018-05'!$C$2:$C$100,0)+1,0)))="")),"Н/Д",INDIRECT(CONCATENATE("'2018-06'!V",TEXT(MATCH($C51,'2018-06'!$C$2:$C$100,0)+1,0)))-INDIRECT(CONCATENATE("'2018-05'!V",TEXT(MATCH($C51,'2018-05'!$C$2:$C$100,0)+1,0))))</f>
        <v>1915138524.210001</v>
      </c>
      <c r="W51" s="17">
        <f ca="1">IF(OR(INDIRECT(CONCATENATE("'2018-06'!W",TEXT(MATCH($C51,'2018-06'!$C$2:$C$100,0)+1,0)))="",INDIRECT(CONCATENATE("'2018-05'!W",TEXT(MATCH($C51,'2018-05'!$C$2:$C$100,0)+1,0)))="",AND(INDIRECT(CONCATENATE("'2018-06'!W",TEXT(MATCH($C51,'2018-06'!$C$2:$C$100,0)+1,0)))="",INDIRECT(CONCATENATE("'2018-05'!W",TEXT(MATCH($C51,'2018-05'!$C$2:$C$100,0)+1,0)))="")),"Н/Д",INDIRECT(CONCATENATE("'2018-06'!W",TEXT(MATCH($C51,'2018-06'!$C$2:$C$100,0)+1,0)))-INDIRECT(CONCATENATE("'2018-05'!W",TEXT(MATCH($C51,'2018-05'!$C$2:$C$100,0)+1,0))))</f>
        <v>22183565000.899994</v>
      </c>
    </row>
    <row r="52" spans="1:23" x14ac:dyDescent="0.25">
      <c r="A52" s="2" t="s">
        <v>69</v>
      </c>
      <c r="B52" s="2" t="s">
        <v>76</v>
      </c>
      <c r="C52" s="15">
        <v>84000000</v>
      </c>
      <c r="D52" s="2" t="s">
        <v>209</v>
      </c>
      <c r="E52" s="17">
        <f ca="1">IF(OR(INDIRECT(CONCATENATE("'2018-06'!E",TEXT(MATCH($C52,'2018-06'!$C$2:$C$100,0)+1,0)))="",INDIRECT(CONCATENATE("'2018-05'!E",TEXT(MATCH($C52,'2018-05'!$C$2:$C$100,0)+1,0)))="",AND(INDIRECT(CONCATENATE("'2018-06'!E",TEXT(MATCH($C52,'2018-06'!$C$2:$C$100,0)+1,0)))="",INDIRECT(CONCATENATE("'2018-05'!E",TEXT(MATCH($C52,'2018-05'!$C$2:$C$100,0)+1,0)))="")),"Н/Д",INDIRECT(CONCATENATE("'2018-06'!E",TEXT(MATCH($C52,'2018-06'!$C$2:$C$100,0)+1,0)))-INDIRECT(CONCATENATE("'2018-05'!E",TEXT(MATCH($C52,'2018-05'!$C$2:$C$100,0)+1,0))))</f>
        <v>2498985815.4400005</v>
      </c>
      <c r="F52" s="17">
        <f ca="1">IF(OR(INDIRECT(CONCATENATE("'2018-06'!F",TEXT(MATCH($C52,'2018-06'!$C$2:$C$100,0)+1,0)))="",INDIRECT(CONCATENATE("'2018-05'!F",TEXT(MATCH($C52,'2018-05'!$C$2:$C$100,0)+1,0)))="",AND(INDIRECT(CONCATENATE("'2018-06'!F",TEXT(MATCH($C52,'2018-06'!$C$2:$C$100,0)+1,0)))="",INDIRECT(CONCATENATE("'2018-05'!F",TEXT(MATCH($C52,'2018-05'!$C$2:$C$100,0)+1,0)))="")),"Н/Д",INDIRECT(CONCATENATE("'2018-06'!F",TEXT(MATCH($C52,'2018-06'!$C$2:$C$100,0)+1,0)))-INDIRECT(CONCATENATE("'2018-05'!F",TEXT(MATCH($C52,'2018-05'!$C$2:$C$100,0)+1,0))))</f>
        <v>579126199.36000013</v>
      </c>
      <c r="G52" s="17">
        <f ca="1">IF(OR(INDIRECT(CONCATENATE("'2018-06'!G",TEXT(MATCH($C52,'2018-06'!$C$2:$C$100,0)+1,0)))="",INDIRECT(CONCATENATE("'2018-05'!G",TEXT(MATCH($C52,'2018-05'!$C$2:$C$100,0)+1,0)))="",AND(INDIRECT(CONCATENATE("'2018-06'!G",TEXT(MATCH($C52,'2018-06'!$C$2:$C$100,0)+1,0)))="",INDIRECT(CONCATENATE("'2018-05'!G",TEXT(MATCH($C52,'2018-05'!$C$2:$C$100,0)+1,0)))="")),"Н/Д",INDIRECT(CONCATENATE("'2018-06'!G",TEXT(MATCH($C52,'2018-06'!$C$2:$C$100,0)+1,0)))-INDIRECT(CONCATENATE("'2018-05'!G",TEXT(MATCH($C52,'2018-05'!$C$2:$C$100,0)+1,0))))</f>
        <v>159624128.18000001</v>
      </c>
      <c r="H52" s="17">
        <f ca="1">IF(OR(INDIRECT(CONCATENATE("'2018-06'!H",TEXT(MATCH($C52,'2018-06'!$C$2:$C$100,0)+1,0)))="",INDIRECT(CONCATENATE("'2018-05'!H",TEXT(MATCH($C52,'2018-05'!$C$2:$C$100,0)+1,0)))="",AND(INDIRECT(CONCATENATE("'2018-06'!H",TEXT(MATCH($C52,'2018-06'!$C$2:$C$100,0)+1,0)))="",INDIRECT(CONCATENATE("'2018-05'!H",TEXT(MATCH($C52,'2018-05'!$C$2:$C$100,0)+1,0)))="")),"Н/Д",INDIRECT(CONCATENATE("'2018-06'!H",TEXT(MATCH($C52,'2018-06'!$C$2:$C$100,0)+1,0)))-INDIRECT(CONCATENATE("'2018-05'!H",TEXT(MATCH($C52,'2018-05'!$C$2:$C$100,0)+1,0))))</f>
        <v>229543524.01999998</v>
      </c>
      <c r="I52" s="17">
        <f ca="1">IF(OR(INDIRECT(CONCATENATE("'2018-06'!I",TEXT(MATCH($C52,'2018-06'!$C$2:$C$100,0)+1,0)))="",INDIRECT(CONCATENATE("'2018-05'!I",TEXT(MATCH($C52,'2018-05'!$C$2:$C$100,0)+1,0)))="",AND(INDIRECT(CONCATENATE("'2018-06'!I",TEXT(MATCH($C52,'2018-06'!$C$2:$C$100,0)+1,0)))="",INDIRECT(CONCATENATE("'2018-05'!I",TEXT(MATCH($C52,'2018-05'!$C$2:$C$100,0)+1,0)))="")),"Н/Д",INDIRECT(CONCATENATE("'2018-06'!I",TEXT(MATCH($C52,'2018-06'!$C$2:$C$100,0)+1,0)))-INDIRECT(CONCATENATE("'2018-05'!I",TEXT(MATCH($C52,'2018-05'!$C$2:$C$100,0)+1,0))))</f>
        <v>62138920.219999999</v>
      </c>
      <c r="J52" s="17" t="str">
        <f ca="1">IF(OR(INDIRECT(CONCATENATE("'2018-06'!J",TEXT(MATCH($C52,'2018-06'!$C$2:$C$100,0)+1,0)))="",INDIRECT(CONCATENATE("'2018-05'!J",TEXT(MATCH($C52,'2018-05'!$C$2:$C$100,0)+1,0)))="",AND(INDIRECT(CONCATENATE("'2018-06'!J",TEXT(MATCH($C52,'2018-06'!$C$2:$C$100,0)+1,0)))="",INDIRECT(CONCATENATE("'2018-05'!J",TEXT(MATCH($C52,'2018-05'!$C$2:$C$100,0)+1,0)))="")),"Н/Д",INDIRECT(CONCATENATE("'2018-06'!J",TEXT(MATCH($C52,'2018-06'!$C$2:$C$100,0)+1,0)))-INDIRECT(CONCATENATE("'2018-05'!J",TEXT(MATCH($C52,'2018-05'!$C$2:$C$100,0)+1,0))))</f>
        <v>Н/Д</v>
      </c>
      <c r="K52" s="17">
        <f ca="1">IF(OR(INDIRECT(CONCATENATE("'2018-06'!K",TEXT(MATCH($C52,'2018-06'!$C$2:$C$100,0)+1,0)))="",INDIRECT(CONCATENATE("'2018-05'!K",TEXT(MATCH($C52,'2018-05'!$C$2:$C$100,0)+1,0)))="",AND(INDIRECT(CONCATENATE("'2018-06'!K",TEXT(MATCH($C52,'2018-06'!$C$2:$C$100,0)+1,0)))="",INDIRECT(CONCATENATE("'2018-05'!K",TEXT(MATCH($C52,'2018-05'!$C$2:$C$100,0)+1,0)))="")),"Н/Д",INDIRECT(CONCATENATE("'2018-06'!K",TEXT(MATCH($C52,'2018-06'!$C$2:$C$100,0)+1,0)))-INDIRECT(CONCATENATE("'2018-05'!K",TEXT(MATCH($C52,'2018-05'!$C$2:$C$100,0)+1,0))))</f>
        <v>37372271.449999988</v>
      </c>
      <c r="L52" s="17">
        <f ca="1">IF(OR(INDIRECT(CONCATENATE("'2018-06'!L",TEXT(MATCH($C52,'2018-06'!$C$2:$C$100,0)+1,0)))="",INDIRECT(CONCATENATE("'2018-05'!L",TEXT(MATCH($C52,'2018-05'!$C$2:$C$100,0)+1,0)))="",AND(INDIRECT(CONCATENATE("'2018-06'!L",TEXT(MATCH($C52,'2018-06'!$C$2:$C$100,0)+1,0)))="",INDIRECT(CONCATENATE("'2018-05'!L",TEXT(MATCH($C52,'2018-05'!$C$2:$C$100,0)+1,0)))="")),"Н/Д",INDIRECT(CONCATENATE("'2018-06'!L",TEXT(MATCH($C52,'2018-06'!$C$2:$C$100,0)+1,0)))-INDIRECT(CONCATENATE("'2018-05'!L",TEXT(MATCH($C52,'2018-05'!$C$2:$C$100,0)+1,0))))</f>
        <v>49596288.439999998</v>
      </c>
      <c r="M52" s="17">
        <f ca="1">IF(OR(INDIRECT(CONCATENATE("'2018-06'!M",TEXT(MATCH($C52,'2018-06'!$C$2:$C$100,0)+1,0)))="",INDIRECT(CONCATENATE("'2018-05'!M",TEXT(MATCH($C52,'2018-05'!$C$2:$C$100,0)+1,0)))="",AND(INDIRECT(CONCATENATE("'2018-06'!M",TEXT(MATCH($C52,'2018-06'!$C$2:$C$100,0)+1,0)))="",INDIRECT(CONCATENATE("'2018-05'!M",TEXT(MATCH($C52,'2018-05'!$C$2:$C$100,0)+1,0)))="")),"Н/Д",INDIRECT(CONCATENATE("'2018-06'!M",TEXT(MATCH($C52,'2018-06'!$C$2:$C$100,0)+1,0)))-INDIRECT(CONCATENATE("'2018-05'!M",TEXT(MATCH($C52,'2018-05'!$C$2:$C$100,0)+1,0))))</f>
        <v>6042305.7800000012</v>
      </c>
      <c r="N52" s="17">
        <f ca="1">IF(OR(INDIRECT(CONCATENATE("'2018-06'!N",TEXT(MATCH($C52,'2018-06'!$C$2:$C$100,0)+1,0)))="",INDIRECT(CONCATENATE("'2018-05'!N",TEXT(MATCH($C52,'2018-05'!$C$2:$C$100,0)+1,0)))="",AND(INDIRECT(CONCATENATE("'2018-06'!N",TEXT(MATCH($C52,'2018-06'!$C$2:$C$100,0)+1,0)))="",INDIRECT(CONCATENATE("'2018-05'!N",TEXT(MATCH($C52,'2018-05'!$C$2:$C$100,0)+1,0)))="")),"Н/Д",INDIRECT(CONCATENATE("'2018-06'!N",TEXT(MATCH($C52,'2018-06'!$C$2:$C$100,0)+1,0)))-INDIRECT(CONCATENATE("'2018-05'!NE",TEXT(MATCH($C52,'2018-05'!$C$2:$C$100,0)+1,0))))</f>
        <v>22566827.239999998</v>
      </c>
      <c r="O52" s="17">
        <f ca="1">IF(OR(INDIRECT(CONCATENATE("'2018-06'!O",TEXT(MATCH($C52,'2018-06'!$C$2:$C$100,0)+1,0)))="",INDIRECT(CONCATENATE("'2018-05'!O",TEXT(MATCH($C52,'2018-05'!$C$2:$C$100,0)+1,0)))="",AND(INDIRECT(CONCATENATE("'2018-06'!O",TEXT(MATCH($C52,'2018-06'!$C$2:$C$100,0)+1,0)))="",INDIRECT(CONCATENATE("'2018-05'!O",TEXT(MATCH($C52,'2018-05'!$C$2:$C$100,0)+1,0)))="")),"Н/Д",INDIRECT(CONCATENATE("'2018-06'!O",TEXT(MATCH($C52,'2018-06'!$C$2:$C$100,0)+1,0)))-INDIRECT(CONCATENATE("'2018-05'!O",TEXT(MATCH($C52,'2018-05'!$C$2:$C$100,0)+1,0))))</f>
        <v>3521.8199999999924</v>
      </c>
      <c r="P52" s="17">
        <f ca="1">IF(OR(INDIRECT(CONCATENATE("'2018-06'!P",TEXT(MATCH($C52,'2018-06'!$C$2:$C$100,0)+1,0)))="",INDIRECT(CONCATENATE("'2018-05'!P",TEXT(MATCH($C52,'2018-05'!$C$2:$C$100,0)+1,0)))="",AND(INDIRECT(CONCATENATE("'2018-06'!P",TEXT(MATCH($C52,'2018-06'!$C$2:$C$100,0)+1,0)))="",INDIRECT(CONCATENATE("'2018-05'!P",TEXT(MATCH($C52,'2018-05'!$C$2:$C$100,0)+1,0)))="")),"Н/Д",INDIRECT(CONCATENATE("'2018-06'!P",TEXT(MATCH($C52,'2018-06'!$C$2:$C$100,0)+1,0)))-INDIRECT(CONCATENATE("'2018-05'!P",TEXT(MATCH($C52,'2018-05'!$C$2:$C$100,0)+1,0))))</f>
        <v>5266995.0800000019</v>
      </c>
      <c r="Q52" s="17">
        <f ca="1">IF(OR(INDIRECT(CONCATENATE("'2018-06'!Q",TEXT(MATCH($C52,'2018-06'!$C$2:$C$100,0)+1,0)))="",INDIRECT(CONCATENATE("'2018-05'!Q",TEXT(MATCH($C52,'2018-05'!$C$2:$C$100,0)+1,0)))="",AND(INDIRECT(CONCATENATE("'2018-06'!Q",TEXT(MATCH($C52,'2018-06'!$C$2:$C$100,0)+1,0)))="",INDIRECT(CONCATENATE("'2018-05'!Q",TEXT(MATCH($C52,'2018-05'!$C$2:$C$100,0)+1,0)))="")),"Н/Д",INDIRECT(CONCATENATE("'2018-06'!Q",TEXT(MATCH($C52,'2018-06'!$C$2:$C$100,0)+1,0)))-INDIRECT(CONCATENATE("'2018-05'!Q",TEXT(MATCH($C52,'2018-05'!$C$2:$C$100,0)+1,0))))</f>
        <v>2820602.16</v>
      </c>
      <c r="R52" s="17">
        <f ca="1">IF(OR(INDIRECT(CONCATENATE("'2018-06'!R",TEXT(MATCH($C52,'2018-06'!$C$2:$C$100,0)+1,0)))="",INDIRECT(CONCATENATE("'2018-05'!R",TEXT(MATCH($C52,'2018-05'!$C$2:$C$100,0)+1,0)))="",AND(INDIRECT(CONCATENATE("'2018-06'!R",TEXT(MATCH($C52,'2018-06'!$C$2:$C$100,0)+1,0)))="",INDIRECT(CONCATENATE("'2018-05'!R",TEXT(MATCH($C52,'2018-05'!$C$2:$C$100,0)+1,0)))="")),"Н/Д",INDIRECT(CONCATENATE("'2018-06'!R",TEXT(MATCH($C52,'2018-06'!$C$2:$C$100,0)+1,0)))-INDIRECT(CONCATENATE("'2018-05'!R",TEXT(MATCH($C52,'2018-05'!$C$2:$C$100,0)+1,0))))</f>
        <v>2321884.1099999994</v>
      </c>
      <c r="S52" s="17">
        <f ca="1">IF(OR(INDIRECT(CONCATENATE("'2018-06'!S",TEXT(MATCH($C52,'2018-06'!$C$2:$C$100,0)+1,0)))="",INDIRECT(CONCATENATE("'2018-05'!S",TEXT(MATCH($C52,'2018-05'!$C$2:$C$100,0)+1,0)))="",AND(INDIRECT(CONCATENATE("'2018-06'!S",TEXT(MATCH($C52,'2018-06'!$C$2:$C$100,0)+1,0)))="",INDIRECT(CONCATENATE("'2018-05'!S",TEXT(MATCH($C52,'2018-05'!$C$2:$C$100,0)+1,0)))="")),"Н/Д",INDIRECT(CONCATENATE("'2018-06'!S",TEXT(MATCH($C52,'2018-06'!$C$2:$C$100,0)+1,0)))-INDIRECT(CONCATENATE("'2018-05'!S",TEXT(MATCH($C52,'2018-05'!$C$2:$C$100,0)+1,0))))</f>
        <v>8000</v>
      </c>
      <c r="T52" s="17">
        <f ca="1">IF(OR(INDIRECT(CONCATENATE("'2018-06'!T",TEXT(MATCH($C52,'2018-06'!$C$2:$C$100,0)+1,0)))="",INDIRECT(CONCATENATE("'2018-05'!T",TEXT(MATCH($C52,'2018-05'!$C$2:$C$100,0)+1,0)))="",AND(INDIRECT(CONCATENATE("'2018-06'!T",TEXT(MATCH($C52,'2018-06'!$C$2:$C$100,0)+1,0)))="",INDIRECT(CONCATENATE("'2018-05'!T",TEXT(MATCH($C52,'2018-05'!$C$2:$C$100,0)+1,0)))="")),"Н/Д",INDIRECT(CONCATENATE("'2018-06'!T",TEXT(MATCH($C52,'2018-06'!$C$2:$C$100,0)+1,0)))-INDIRECT(CONCATENATE("'2018-05'!T",TEXT(MATCH($C52,'2018-05'!$C$2:$C$100,0)+1,0))))</f>
        <v>15475824.409999996</v>
      </c>
      <c r="U52" s="17">
        <f ca="1">IF(OR(INDIRECT(CONCATENATE("'2018-06'!U",TEXT(MATCH($C52,'2018-06'!$C$2:$C$100,0)+1,0)))="",INDIRECT(CONCATENATE("'2018-05'!U",TEXT(MATCH($C52,'2018-05'!$C$2:$C$100,0)+1,0)))="",AND(INDIRECT(CONCATENATE("'2018-06'!U",TEXT(MATCH($C52,'2018-06'!$C$2:$C$100,0)+1,0)))="",INDIRECT(CONCATENATE("'2018-05'!U",TEXT(MATCH($C52,'2018-05'!$C$2:$C$100,0)+1,0)))="")),"Н/Д",INDIRECT(CONCATENATE("'2018-06'!U",TEXT(MATCH($C52,'2018-06'!$C$2:$C$100,0)+1,0)))-INDIRECT(CONCATENATE("'2018-05'!U",TEXT(MATCH($C52,'2018-05'!$C$2:$C$100,0)+1,0))))</f>
        <v>185510.46999999974</v>
      </c>
      <c r="V52" s="17">
        <f ca="1">IF(OR(INDIRECT(CONCATENATE("'2018-06'!V",TEXT(MATCH($C52,'2018-06'!$C$2:$C$100,0)+1,0)))="",INDIRECT(CONCATENATE("'2018-05'!V",TEXT(MATCH($C52,'2018-05'!$C$2:$C$100,0)+1,0)))="",AND(INDIRECT(CONCATENATE("'2018-06'!V",TEXT(MATCH($C52,'2018-06'!$C$2:$C$100,0)+1,0)))="",INDIRECT(CONCATENATE("'2018-05'!V",TEXT(MATCH($C52,'2018-05'!$C$2:$C$100,0)+1,0)))="")),"Н/Д",INDIRECT(CONCATENATE("'2018-06'!V",TEXT(MATCH($C52,'2018-06'!$C$2:$C$100,0)+1,0)))-INDIRECT(CONCATENATE("'2018-05'!V",TEXT(MATCH($C52,'2018-05'!$C$2:$C$100,0)+1,0))))</f>
        <v>1919859616.0799999</v>
      </c>
      <c r="W52" s="17">
        <f ca="1">IF(OR(INDIRECT(CONCATENATE("'2018-06'!W",TEXT(MATCH($C52,'2018-06'!$C$2:$C$100,0)+1,0)))="",INDIRECT(CONCATENATE("'2018-05'!W",TEXT(MATCH($C52,'2018-05'!$C$2:$C$100,0)+1,0)))="",AND(INDIRECT(CONCATENATE("'2018-06'!W",TEXT(MATCH($C52,'2018-06'!$C$2:$C$100,0)+1,0)))="",INDIRECT(CONCATENATE("'2018-05'!W",TEXT(MATCH($C52,'2018-05'!$C$2:$C$100,0)+1,0)))="")),"Н/Д",INDIRECT(CONCATENATE("'2018-06'!W",TEXT(MATCH($C52,'2018-06'!$C$2:$C$100,0)+1,0)))-INDIRECT(CONCATENATE("'2018-05'!W",TEXT(MATCH($C52,'2018-05'!$C$2:$C$100,0)+1,0))))</f>
        <v>5572942174.460001</v>
      </c>
    </row>
    <row r="53" spans="1:23" x14ac:dyDescent="0.25">
      <c r="A53" s="2" t="s">
        <v>69</v>
      </c>
      <c r="B53" s="2" t="s">
        <v>77</v>
      </c>
      <c r="C53" s="15">
        <v>93000000</v>
      </c>
      <c r="D53" s="2" t="s">
        <v>209</v>
      </c>
      <c r="E53" s="17">
        <f ca="1">IF(OR(INDIRECT(CONCATENATE("'2018-06'!E",TEXT(MATCH($C53,'2018-06'!$C$2:$C$100,0)+1,0)))="",INDIRECT(CONCATENATE("'2018-05'!E",TEXT(MATCH($C53,'2018-05'!$C$2:$C$100,0)+1,0)))="",AND(INDIRECT(CONCATENATE("'2018-06'!E",TEXT(MATCH($C53,'2018-06'!$C$2:$C$100,0)+1,0)))="",INDIRECT(CONCATENATE("'2018-05'!E",TEXT(MATCH($C53,'2018-05'!$C$2:$C$100,0)+1,0)))="")),"Н/Д",INDIRECT(CONCATENATE("'2018-06'!E",TEXT(MATCH($C53,'2018-06'!$C$2:$C$100,0)+1,0)))-INDIRECT(CONCATENATE("'2018-05'!E",TEXT(MATCH($C53,'2018-05'!$C$2:$C$100,0)+1,0))))</f>
        <v>2108857415.4499998</v>
      </c>
      <c r="F53" s="17">
        <f ca="1">IF(OR(INDIRECT(CONCATENATE("'2018-06'!F",TEXT(MATCH($C53,'2018-06'!$C$2:$C$100,0)+1,0)))="",INDIRECT(CONCATENATE("'2018-05'!F",TEXT(MATCH($C53,'2018-05'!$C$2:$C$100,0)+1,0)))="",AND(INDIRECT(CONCATENATE("'2018-06'!F",TEXT(MATCH($C53,'2018-06'!$C$2:$C$100,0)+1,0)))="",INDIRECT(CONCATENATE("'2018-05'!F",TEXT(MATCH($C53,'2018-05'!$C$2:$C$100,0)+1,0)))="")),"Н/Д",INDIRECT(CONCATENATE("'2018-06'!F",TEXT(MATCH($C53,'2018-06'!$C$2:$C$100,0)+1,0)))-INDIRECT(CONCATENATE("'2018-05'!F",TEXT(MATCH($C53,'2018-05'!$C$2:$C$100,0)+1,0))))</f>
        <v>564157653.25999975</v>
      </c>
      <c r="G53" s="17">
        <f ca="1">IF(OR(INDIRECT(CONCATENATE("'2018-06'!G",TEXT(MATCH($C53,'2018-06'!$C$2:$C$100,0)+1,0)))="",INDIRECT(CONCATENATE("'2018-05'!G",TEXT(MATCH($C53,'2018-05'!$C$2:$C$100,0)+1,0)))="",AND(INDIRECT(CONCATENATE("'2018-06'!G",TEXT(MATCH($C53,'2018-06'!$C$2:$C$100,0)+1,0)))="",INDIRECT(CONCATENATE("'2018-05'!G",TEXT(MATCH($C53,'2018-05'!$C$2:$C$100,0)+1,0)))="")),"Н/Д",INDIRECT(CONCATENATE("'2018-06'!G",TEXT(MATCH($C53,'2018-06'!$C$2:$C$100,0)+1,0)))-INDIRECT(CONCATENATE("'2018-05'!G",TEXT(MATCH($C53,'2018-05'!$C$2:$C$100,0)+1,0))))</f>
        <v>95869522.629999995</v>
      </c>
      <c r="H53" s="17">
        <f ca="1">IF(OR(INDIRECT(CONCATENATE("'2018-06'!H",TEXT(MATCH($C53,'2018-06'!$C$2:$C$100,0)+1,0)))="",INDIRECT(CONCATENATE("'2018-05'!H",TEXT(MATCH($C53,'2018-05'!$C$2:$C$100,0)+1,0)))="",AND(INDIRECT(CONCATENATE("'2018-06'!H",TEXT(MATCH($C53,'2018-06'!$C$2:$C$100,0)+1,0)))="",INDIRECT(CONCATENATE("'2018-05'!H",TEXT(MATCH($C53,'2018-05'!$C$2:$C$100,0)+1,0)))="")),"Н/Д",INDIRECT(CONCATENATE("'2018-06'!H",TEXT(MATCH($C53,'2018-06'!$C$2:$C$100,0)+1,0)))-INDIRECT(CONCATENATE("'2018-05'!H",TEXT(MATCH($C53,'2018-05'!$C$2:$C$100,0)+1,0))))</f>
        <v>259584682.06999993</v>
      </c>
      <c r="I53" s="17">
        <f ca="1">IF(OR(INDIRECT(CONCATENATE("'2018-06'!I",TEXT(MATCH($C53,'2018-06'!$C$2:$C$100,0)+1,0)))="",INDIRECT(CONCATENATE("'2018-05'!I",TEXT(MATCH($C53,'2018-05'!$C$2:$C$100,0)+1,0)))="",AND(INDIRECT(CONCATENATE("'2018-06'!I",TEXT(MATCH($C53,'2018-06'!$C$2:$C$100,0)+1,0)))="",INDIRECT(CONCATENATE("'2018-05'!I",TEXT(MATCH($C53,'2018-05'!$C$2:$C$100,0)+1,0)))="")),"Н/Д",INDIRECT(CONCATENATE("'2018-06'!I",TEXT(MATCH($C53,'2018-06'!$C$2:$C$100,0)+1,0)))-INDIRECT(CONCATENATE("'2018-05'!I",TEXT(MATCH($C53,'2018-05'!$C$2:$C$100,0)+1,0))))</f>
        <v>62591744.920000017</v>
      </c>
      <c r="J53" s="17" t="str">
        <f ca="1">IF(OR(INDIRECT(CONCATENATE("'2018-06'!J",TEXT(MATCH($C53,'2018-06'!$C$2:$C$100,0)+1,0)))="",INDIRECT(CONCATENATE("'2018-05'!J",TEXT(MATCH($C53,'2018-05'!$C$2:$C$100,0)+1,0)))="",AND(INDIRECT(CONCATENATE("'2018-06'!J",TEXT(MATCH($C53,'2018-06'!$C$2:$C$100,0)+1,0)))="",INDIRECT(CONCATENATE("'2018-05'!J",TEXT(MATCH($C53,'2018-05'!$C$2:$C$100,0)+1,0)))="")),"Н/Д",INDIRECT(CONCATENATE("'2018-06'!J",TEXT(MATCH($C53,'2018-06'!$C$2:$C$100,0)+1,0)))-INDIRECT(CONCATENATE("'2018-05'!J",TEXT(MATCH($C53,'2018-05'!$C$2:$C$100,0)+1,0))))</f>
        <v>Н/Д</v>
      </c>
      <c r="K53" s="17">
        <f ca="1">IF(OR(INDIRECT(CONCATENATE("'2018-06'!K",TEXT(MATCH($C53,'2018-06'!$C$2:$C$100,0)+1,0)))="",INDIRECT(CONCATENATE("'2018-05'!K",TEXT(MATCH($C53,'2018-05'!$C$2:$C$100,0)+1,0)))="",AND(INDIRECT(CONCATENATE("'2018-06'!K",TEXT(MATCH($C53,'2018-06'!$C$2:$C$100,0)+1,0)))="",INDIRECT(CONCATENATE("'2018-05'!K",TEXT(MATCH($C53,'2018-05'!$C$2:$C$100,0)+1,0)))="")),"Н/Д",INDIRECT(CONCATENATE("'2018-06'!K",TEXT(MATCH($C53,'2018-06'!$C$2:$C$100,0)+1,0)))-INDIRECT(CONCATENATE("'2018-05'!K",TEXT(MATCH($C53,'2018-05'!$C$2:$C$100,0)+1,0))))</f>
        <v>25856722.770000011</v>
      </c>
      <c r="L53" s="17">
        <f ca="1">IF(OR(INDIRECT(CONCATENATE("'2018-06'!L",TEXT(MATCH($C53,'2018-06'!$C$2:$C$100,0)+1,0)))="",INDIRECT(CONCATENATE("'2018-05'!L",TEXT(MATCH($C53,'2018-05'!$C$2:$C$100,0)+1,0)))="",AND(INDIRECT(CONCATENATE("'2018-06'!L",TEXT(MATCH($C53,'2018-06'!$C$2:$C$100,0)+1,0)))="",INDIRECT(CONCATENATE("'2018-05'!L",TEXT(MATCH($C53,'2018-05'!$C$2:$C$100,0)+1,0)))="")),"Н/Д",INDIRECT(CONCATENATE("'2018-06'!L",TEXT(MATCH($C53,'2018-06'!$C$2:$C$100,0)+1,0)))-INDIRECT(CONCATENATE("'2018-05'!L",TEXT(MATCH($C53,'2018-05'!$C$2:$C$100,0)+1,0))))</f>
        <v>72688430.969999999</v>
      </c>
      <c r="M53" s="17">
        <f ca="1">IF(OR(INDIRECT(CONCATENATE("'2018-06'!M",TEXT(MATCH($C53,'2018-06'!$C$2:$C$100,0)+1,0)))="",INDIRECT(CONCATENATE("'2018-05'!M",TEXT(MATCH($C53,'2018-05'!$C$2:$C$100,0)+1,0)))="",AND(INDIRECT(CONCATENATE("'2018-06'!M",TEXT(MATCH($C53,'2018-06'!$C$2:$C$100,0)+1,0)))="",INDIRECT(CONCATENATE("'2018-05'!M",TEXT(MATCH($C53,'2018-05'!$C$2:$C$100,0)+1,0)))="")),"Н/Д",INDIRECT(CONCATENATE("'2018-06'!M",TEXT(MATCH($C53,'2018-06'!$C$2:$C$100,0)+1,0)))-INDIRECT(CONCATENATE("'2018-05'!M",TEXT(MATCH($C53,'2018-05'!$C$2:$C$100,0)+1,0))))</f>
        <v>10445206.590000004</v>
      </c>
      <c r="N53" s="17">
        <f ca="1">IF(OR(INDIRECT(CONCATENATE("'2018-06'!N",TEXT(MATCH($C53,'2018-06'!$C$2:$C$100,0)+1,0)))="",INDIRECT(CONCATENATE("'2018-05'!N",TEXT(MATCH($C53,'2018-05'!$C$2:$C$100,0)+1,0)))="",AND(INDIRECT(CONCATENATE("'2018-06'!N",TEXT(MATCH($C53,'2018-06'!$C$2:$C$100,0)+1,0)))="",INDIRECT(CONCATENATE("'2018-05'!N",TEXT(MATCH($C53,'2018-05'!$C$2:$C$100,0)+1,0)))="")),"Н/Д",INDIRECT(CONCATENATE("'2018-06'!N",TEXT(MATCH($C53,'2018-06'!$C$2:$C$100,0)+1,0)))-INDIRECT(CONCATENATE("'2018-05'!NE",TEXT(MATCH($C53,'2018-05'!$C$2:$C$100,0)+1,0))))</f>
        <v>31031994.670000002</v>
      </c>
      <c r="O53" s="17">
        <f ca="1">IF(OR(INDIRECT(CONCATENATE("'2018-06'!O",TEXT(MATCH($C53,'2018-06'!$C$2:$C$100,0)+1,0)))="",INDIRECT(CONCATENATE("'2018-05'!O",TEXT(MATCH($C53,'2018-05'!$C$2:$C$100,0)+1,0)))="",AND(INDIRECT(CONCATENATE("'2018-06'!O",TEXT(MATCH($C53,'2018-06'!$C$2:$C$100,0)+1,0)))="",INDIRECT(CONCATENATE("'2018-05'!O",TEXT(MATCH($C53,'2018-05'!$C$2:$C$100,0)+1,0)))="")),"Н/Д",INDIRECT(CONCATENATE("'2018-06'!O",TEXT(MATCH($C53,'2018-06'!$C$2:$C$100,0)+1,0)))-INDIRECT(CONCATENATE("'2018-05'!O",TEXT(MATCH($C53,'2018-05'!$C$2:$C$100,0)+1,0))))</f>
        <v>0.72000000000116415</v>
      </c>
      <c r="P53" s="17">
        <f ca="1">IF(OR(INDIRECT(CONCATENATE("'2018-06'!P",TEXT(MATCH($C53,'2018-06'!$C$2:$C$100,0)+1,0)))="",INDIRECT(CONCATENATE("'2018-05'!P",TEXT(MATCH($C53,'2018-05'!$C$2:$C$100,0)+1,0)))="",AND(INDIRECT(CONCATENATE("'2018-06'!P",TEXT(MATCH($C53,'2018-06'!$C$2:$C$100,0)+1,0)))="",INDIRECT(CONCATENATE("'2018-05'!P",TEXT(MATCH($C53,'2018-05'!$C$2:$C$100,0)+1,0)))="")),"Н/Д",INDIRECT(CONCATENATE("'2018-06'!P",TEXT(MATCH($C53,'2018-06'!$C$2:$C$100,0)+1,0)))-INDIRECT(CONCATENATE("'2018-05'!P",TEXT(MATCH($C53,'2018-05'!$C$2:$C$100,0)+1,0))))</f>
        <v>6955079.1799999997</v>
      </c>
      <c r="Q53" s="17">
        <f ca="1">IF(OR(INDIRECT(CONCATENATE("'2018-06'!Q",TEXT(MATCH($C53,'2018-06'!$C$2:$C$100,0)+1,0)))="",INDIRECT(CONCATENATE("'2018-05'!Q",TEXT(MATCH($C53,'2018-05'!$C$2:$C$100,0)+1,0)))="",AND(INDIRECT(CONCATENATE("'2018-06'!Q",TEXT(MATCH($C53,'2018-06'!$C$2:$C$100,0)+1,0)))="",INDIRECT(CONCATENATE("'2018-05'!Q",TEXT(MATCH($C53,'2018-05'!$C$2:$C$100,0)+1,0)))="")),"Н/Д",INDIRECT(CONCATENATE("'2018-06'!Q",TEXT(MATCH($C53,'2018-06'!$C$2:$C$100,0)+1,0)))-INDIRECT(CONCATENATE("'2018-05'!Q",TEXT(MATCH($C53,'2018-05'!$C$2:$C$100,0)+1,0))))</f>
        <v>1150861.9399999995</v>
      </c>
      <c r="R53" s="17">
        <f ca="1">IF(OR(INDIRECT(CONCATENATE("'2018-06'!R",TEXT(MATCH($C53,'2018-06'!$C$2:$C$100,0)+1,0)))="",INDIRECT(CONCATENATE("'2018-05'!R",TEXT(MATCH($C53,'2018-05'!$C$2:$C$100,0)+1,0)))="",AND(INDIRECT(CONCATENATE("'2018-06'!R",TEXT(MATCH($C53,'2018-06'!$C$2:$C$100,0)+1,0)))="",INDIRECT(CONCATENATE("'2018-05'!R",TEXT(MATCH($C53,'2018-05'!$C$2:$C$100,0)+1,0)))="")),"Н/Д",INDIRECT(CONCATENATE("'2018-06'!R",TEXT(MATCH($C53,'2018-06'!$C$2:$C$100,0)+1,0)))-INDIRECT(CONCATENATE("'2018-05'!R",TEXT(MATCH($C53,'2018-05'!$C$2:$C$100,0)+1,0))))</f>
        <v>5554995.3800000008</v>
      </c>
      <c r="S53" s="17">
        <f ca="1">IF(OR(INDIRECT(CONCATENATE("'2018-06'!S",TEXT(MATCH($C53,'2018-06'!$C$2:$C$100,0)+1,0)))="",INDIRECT(CONCATENATE("'2018-05'!S",TEXT(MATCH($C53,'2018-05'!$C$2:$C$100,0)+1,0)))="",AND(INDIRECT(CONCATENATE("'2018-06'!S",TEXT(MATCH($C53,'2018-06'!$C$2:$C$100,0)+1,0)))="",INDIRECT(CONCATENATE("'2018-05'!S",TEXT(MATCH($C53,'2018-05'!$C$2:$C$100,0)+1,0)))="")),"Н/Д",INDIRECT(CONCATENATE("'2018-06'!S",TEXT(MATCH($C53,'2018-06'!$C$2:$C$100,0)+1,0)))-INDIRECT(CONCATENATE("'2018-05'!S",TEXT(MATCH($C53,'2018-05'!$C$2:$C$100,0)+1,0))))</f>
        <v>122792</v>
      </c>
      <c r="T53" s="17">
        <f ca="1">IF(OR(INDIRECT(CONCATENATE("'2018-06'!T",TEXT(MATCH($C53,'2018-06'!$C$2:$C$100,0)+1,0)))="",INDIRECT(CONCATENATE("'2018-05'!T",TEXT(MATCH($C53,'2018-05'!$C$2:$C$100,0)+1,0)))="",AND(INDIRECT(CONCATENATE("'2018-06'!T",TEXT(MATCH($C53,'2018-06'!$C$2:$C$100,0)+1,0)))="",INDIRECT(CONCATENATE("'2018-05'!T",TEXT(MATCH($C53,'2018-05'!$C$2:$C$100,0)+1,0)))="")),"Н/Д",INDIRECT(CONCATENATE("'2018-06'!T",TEXT(MATCH($C53,'2018-06'!$C$2:$C$100,0)+1,0)))-INDIRECT(CONCATENATE("'2018-05'!T",TEXT(MATCH($C53,'2018-05'!$C$2:$C$100,0)+1,0))))</f>
        <v>13653983.079999998</v>
      </c>
      <c r="U53" s="17">
        <f ca="1">IF(OR(INDIRECT(CONCATENATE("'2018-06'!U",TEXT(MATCH($C53,'2018-06'!$C$2:$C$100,0)+1,0)))="",INDIRECT(CONCATENATE("'2018-05'!U",TEXT(MATCH($C53,'2018-05'!$C$2:$C$100,0)+1,0)))="",AND(INDIRECT(CONCATENATE("'2018-06'!U",TEXT(MATCH($C53,'2018-06'!$C$2:$C$100,0)+1,0)))="",INDIRECT(CONCATENATE("'2018-05'!U",TEXT(MATCH($C53,'2018-05'!$C$2:$C$100,0)+1,0)))="")),"Н/Д",INDIRECT(CONCATENATE("'2018-06'!U",TEXT(MATCH($C53,'2018-06'!$C$2:$C$100,0)+1,0)))-INDIRECT(CONCATENATE("'2018-05'!U",TEXT(MATCH($C53,'2018-05'!$C$2:$C$100,0)+1,0))))</f>
        <v>258772.56000000006</v>
      </c>
      <c r="V53" s="17">
        <f ca="1">IF(OR(INDIRECT(CONCATENATE("'2018-06'!V",TEXT(MATCH($C53,'2018-06'!$C$2:$C$100,0)+1,0)))="",INDIRECT(CONCATENATE("'2018-05'!V",TEXT(MATCH($C53,'2018-05'!$C$2:$C$100,0)+1,0)))="",AND(INDIRECT(CONCATENATE("'2018-06'!V",TEXT(MATCH($C53,'2018-06'!$C$2:$C$100,0)+1,0)))="",INDIRECT(CONCATENATE("'2018-05'!V",TEXT(MATCH($C53,'2018-05'!$C$2:$C$100,0)+1,0)))="")),"Н/Д",INDIRECT(CONCATENATE("'2018-06'!V",TEXT(MATCH($C53,'2018-06'!$C$2:$C$100,0)+1,0)))-INDIRECT(CONCATENATE("'2018-05'!V",TEXT(MATCH($C53,'2018-05'!$C$2:$C$100,0)+1,0))))</f>
        <v>1544699762.1900005</v>
      </c>
      <c r="W53" s="17">
        <f ca="1">IF(OR(INDIRECT(CONCATENATE("'2018-06'!W",TEXT(MATCH($C53,'2018-06'!$C$2:$C$100,0)+1,0)))="",INDIRECT(CONCATENATE("'2018-05'!W",TEXT(MATCH($C53,'2018-05'!$C$2:$C$100,0)+1,0)))="",AND(INDIRECT(CONCATENATE("'2018-06'!W",TEXT(MATCH($C53,'2018-06'!$C$2:$C$100,0)+1,0)))="",INDIRECT(CONCATENATE("'2018-05'!W",TEXT(MATCH($C53,'2018-05'!$C$2:$C$100,0)+1,0)))="")),"Н/Д",INDIRECT(CONCATENATE("'2018-06'!W",TEXT(MATCH($C53,'2018-06'!$C$2:$C$100,0)+1,0)))-INDIRECT(CONCATENATE("'2018-05'!W",TEXT(MATCH($C53,'2018-05'!$C$2:$C$100,0)+1,0))))</f>
        <v>4779673766.4599991</v>
      </c>
    </row>
    <row r="54" spans="1:23" x14ac:dyDescent="0.25">
      <c r="A54" s="2" t="s">
        <v>69</v>
      </c>
      <c r="B54" s="2" t="s">
        <v>78</v>
      </c>
      <c r="C54" s="15">
        <v>95000000</v>
      </c>
      <c r="D54" s="2" t="s">
        <v>209</v>
      </c>
      <c r="E54" s="17">
        <f ca="1">IF(OR(INDIRECT(CONCATENATE("'2018-06'!E",TEXT(MATCH($C54,'2018-06'!$C$2:$C$100,0)+1,0)))="",INDIRECT(CONCATENATE("'2018-05'!E",TEXT(MATCH($C54,'2018-05'!$C$2:$C$100,0)+1,0)))="",AND(INDIRECT(CONCATENATE("'2018-06'!E",TEXT(MATCH($C54,'2018-06'!$C$2:$C$100,0)+1,0)))="",INDIRECT(CONCATENATE("'2018-05'!E",TEXT(MATCH($C54,'2018-05'!$C$2:$C$100,0)+1,0)))="")),"Н/Д",INDIRECT(CONCATENATE("'2018-06'!E",TEXT(MATCH($C54,'2018-06'!$C$2:$C$100,0)+1,0)))-INDIRECT(CONCATENATE("'2018-05'!E",TEXT(MATCH($C54,'2018-05'!$C$2:$C$100,0)+1,0))))</f>
        <v>2983692865.0100002</v>
      </c>
      <c r="F54" s="17">
        <f ca="1">IF(OR(INDIRECT(CONCATENATE("'2018-06'!F",TEXT(MATCH($C54,'2018-06'!$C$2:$C$100,0)+1,0)))="",INDIRECT(CONCATENATE("'2018-05'!F",TEXT(MATCH($C54,'2018-05'!$C$2:$C$100,0)+1,0)))="",AND(INDIRECT(CONCATENATE("'2018-06'!F",TEXT(MATCH($C54,'2018-06'!$C$2:$C$100,0)+1,0)))="",INDIRECT(CONCATENATE("'2018-05'!F",TEXT(MATCH($C54,'2018-05'!$C$2:$C$100,0)+1,0)))="")),"Н/Д",INDIRECT(CONCATENATE("'2018-06'!F",TEXT(MATCH($C54,'2018-06'!$C$2:$C$100,0)+1,0)))-INDIRECT(CONCATENATE("'2018-05'!F",TEXT(MATCH($C54,'2018-05'!$C$2:$C$100,0)+1,0))))</f>
        <v>2091552851.2299995</v>
      </c>
      <c r="G54" s="17">
        <f ca="1">IF(OR(INDIRECT(CONCATENATE("'2018-06'!G",TEXT(MATCH($C54,'2018-06'!$C$2:$C$100,0)+1,0)))="",INDIRECT(CONCATENATE("'2018-05'!G",TEXT(MATCH($C54,'2018-05'!$C$2:$C$100,0)+1,0)))="",AND(INDIRECT(CONCATENATE("'2018-06'!G",TEXT(MATCH($C54,'2018-06'!$C$2:$C$100,0)+1,0)))="",INDIRECT(CONCATENATE("'2018-05'!G",TEXT(MATCH($C54,'2018-05'!$C$2:$C$100,0)+1,0)))="")),"Н/Д",INDIRECT(CONCATENATE("'2018-06'!G",TEXT(MATCH($C54,'2018-06'!$C$2:$C$100,0)+1,0)))-INDIRECT(CONCATENATE("'2018-05'!G",TEXT(MATCH($C54,'2018-05'!$C$2:$C$100,0)+1,0))))</f>
        <v>310036453.46000004</v>
      </c>
      <c r="H54" s="17">
        <f ca="1">IF(OR(INDIRECT(CONCATENATE("'2018-06'!H",TEXT(MATCH($C54,'2018-06'!$C$2:$C$100,0)+1,0)))="",INDIRECT(CONCATENATE("'2018-05'!H",TEXT(MATCH($C54,'2018-05'!$C$2:$C$100,0)+1,0)))="",AND(INDIRECT(CONCATENATE("'2018-06'!H",TEXT(MATCH($C54,'2018-06'!$C$2:$C$100,0)+1,0)))="",INDIRECT(CONCATENATE("'2018-05'!H",TEXT(MATCH($C54,'2018-05'!$C$2:$C$100,0)+1,0)))="")),"Н/Д",INDIRECT(CONCATENATE("'2018-06'!H",TEXT(MATCH($C54,'2018-06'!$C$2:$C$100,0)+1,0)))-INDIRECT(CONCATENATE("'2018-05'!H",TEXT(MATCH($C54,'2018-05'!$C$2:$C$100,0)+1,0))))</f>
        <v>615661125.18999958</v>
      </c>
      <c r="I54" s="17">
        <f ca="1">IF(OR(INDIRECT(CONCATENATE("'2018-06'!I",TEXT(MATCH($C54,'2018-06'!$C$2:$C$100,0)+1,0)))="",INDIRECT(CONCATENATE("'2018-05'!I",TEXT(MATCH($C54,'2018-05'!$C$2:$C$100,0)+1,0)))="",AND(INDIRECT(CONCATENATE("'2018-06'!I",TEXT(MATCH($C54,'2018-06'!$C$2:$C$100,0)+1,0)))="",INDIRECT(CONCATENATE("'2018-05'!I",TEXT(MATCH($C54,'2018-05'!$C$2:$C$100,0)+1,0)))="")),"Н/Д",INDIRECT(CONCATENATE("'2018-06'!I",TEXT(MATCH($C54,'2018-06'!$C$2:$C$100,0)+1,0)))-INDIRECT(CONCATENATE("'2018-05'!I",TEXT(MATCH($C54,'2018-05'!$C$2:$C$100,0)+1,0))))</f>
        <v>234355327.66999996</v>
      </c>
      <c r="J54" s="17" t="str">
        <f ca="1">IF(OR(INDIRECT(CONCATENATE("'2018-06'!J",TEXT(MATCH($C54,'2018-06'!$C$2:$C$100,0)+1,0)))="",INDIRECT(CONCATENATE("'2018-05'!J",TEXT(MATCH($C54,'2018-05'!$C$2:$C$100,0)+1,0)))="",AND(INDIRECT(CONCATENATE("'2018-06'!J",TEXT(MATCH($C54,'2018-06'!$C$2:$C$100,0)+1,0)))="",INDIRECT(CONCATENATE("'2018-05'!J",TEXT(MATCH($C54,'2018-05'!$C$2:$C$100,0)+1,0)))="")),"Н/Д",INDIRECT(CONCATENATE("'2018-06'!J",TEXT(MATCH($C54,'2018-06'!$C$2:$C$100,0)+1,0)))-INDIRECT(CONCATENATE("'2018-05'!J",TEXT(MATCH($C54,'2018-05'!$C$2:$C$100,0)+1,0))))</f>
        <v>Н/Д</v>
      </c>
      <c r="K54" s="17">
        <f ca="1">IF(OR(INDIRECT(CONCATENATE("'2018-06'!K",TEXT(MATCH($C54,'2018-06'!$C$2:$C$100,0)+1,0)))="",INDIRECT(CONCATENATE("'2018-05'!K",TEXT(MATCH($C54,'2018-05'!$C$2:$C$100,0)+1,0)))="",AND(INDIRECT(CONCATENATE("'2018-06'!K",TEXT(MATCH($C54,'2018-06'!$C$2:$C$100,0)+1,0)))="",INDIRECT(CONCATENATE("'2018-05'!K",TEXT(MATCH($C54,'2018-05'!$C$2:$C$100,0)+1,0)))="")),"Н/Д",INDIRECT(CONCATENATE("'2018-06'!K",TEXT(MATCH($C54,'2018-06'!$C$2:$C$100,0)+1,0)))-INDIRECT(CONCATENATE("'2018-05'!K",TEXT(MATCH($C54,'2018-05'!$C$2:$C$100,0)+1,0))))</f>
        <v>97507442.269999981</v>
      </c>
      <c r="L54" s="17">
        <f ca="1">IF(OR(INDIRECT(CONCATENATE("'2018-06'!L",TEXT(MATCH($C54,'2018-06'!$C$2:$C$100,0)+1,0)))="",INDIRECT(CONCATENATE("'2018-05'!L",TEXT(MATCH($C54,'2018-05'!$C$2:$C$100,0)+1,0)))="",AND(INDIRECT(CONCATENATE("'2018-06'!L",TEXT(MATCH($C54,'2018-06'!$C$2:$C$100,0)+1,0)))="",INDIRECT(CONCATENATE("'2018-05'!L",TEXT(MATCH($C54,'2018-05'!$C$2:$C$100,0)+1,0)))="")),"Н/Д",INDIRECT(CONCATENATE("'2018-06'!L",TEXT(MATCH($C54,'2018-06'!$C$2:$C$100,0)+1,0)))-INDIRECT(CONCATENATE("'2018-05'!L",TEXT(MATCH($C54,'2018-05'!$C$2:$C$100,0)+1,0))))</f>
        <v>611737952.23999989</v>
      </c>
      <c r="M54" s="17">
        <f ca="1">IF(OR(INDIRECT(CONCATENATE("'2018-06'!M",TEXT(MATCH($C54,'2018-06'!$C$2:$C$100,0)+1,0)))="",INDIRECT(CONCATENATE("'2018-05'!M",TEXT(MATCH($C54,'2018-05'!$C$2:$C$100,0)+1,0)))="",AND(INDIRECT(CONCATENATE("'2018-06'!M",TEXT(MATCH($C54,'2018-06'!$C$2:$C$100,0)+1,0)))="",INDIRECT(CONCATENATE("'2018-05'!M",TEXT(MATCH($C54,'2018-05'!$C$2:$C$100,0)+1,0)))="")),"Н/Д",INDIRECT(CONCATENATE("'2018-06'!M",TEXT(MATCH($C54,'2018-06'!$C$2:$C$100,0)+1,0)))-INDIRECT(CONCATENATE("'2018-05'!M",TEXT(MATCH($C54,'2018-05'!$C$2:$C$100,0)+1,0))))</f>
        <v>55403347.400000006</v>
      </c>
      <c r="N54" s="17">
        <f ca="1">IF(OR(INDIRECT(CONCATENATE("'2018-06'!N",TEXT(MATCH($C54,'2018-06'!$C$2:$C$100,0)+1,0)))="",INDIRECT(CONCATENATE("'2018-05'!N",TEXT(MATCH($C54,'2018-05'!$C$2:$C$100,0)+1,0)))="",AND(INDIRECT(CONCATENATE("'2018-06'!N",TEXT(MATCH($C54,'2018-06'!$C$2:$C$100,0)+1,0)))="",INDIRECT(CONCATENATE("'2018-05'!N",TEXT(MATCH($C54,'2018-05'!$C$2:$C$100,0)+1,0)))="")),"Н/Д",INDIRECT(CONCATENATE("'2018-06'!N",TEXT(MATCH($C54,'2018-06'!$C$2:$C$100,0)+1,0)))-INDIRECT(CONCATENATE("'2018-05'!NE",TEXT(MATCH($C54,'2018-05'!$C$2:$C$100,0)+1,0))))</f>
        <v>67098147.57</v>
      </c>
      <c r="O54" s="17">
        <f ca="1">IF(OR(INDIRECT(CONCATENATE("'2018-06'!O",TEXT(MATCH($C54,'2018-06'!$C$2:$C$100,0)+1,0)))="",INDIRECT(CONCATENATE("'2018-05'!O",TEXT(MATCH($C54,'2018-05'!$C$2:$C$100,0)+1,0)))="",AND(INDIRECT(CONCATENATE("'2018-06'!O",TEXT(MATCH($C54,'2018-06'!$C$2:$C$100,0)+1,0)))="",INDIRECT(CONCATENATE("'2018-05'!O",TEXT(MATCH($C54,'2018-05'!$C$2:$C$100,0)+1,0)))="")),"Н/Д",INDIRECT(CONCATENATE("'2018-06'!O",TEXT(MATCH($C54,'2018-06'!$C$2:$C$100,0)+1,0)))-INDIRECT(CONCATENATE("'2018-05'!O",TEXT(MATCH($C54,'2018-05'!$C$2:$C$100,0)+1,0))))</f>
        <v>10146.98</v>
      </c>
      <c r="P54" s="17">
        <f ca="1">IF(OR(INDIRECT(CONCATENATE("'2018-06'!P",TEXT(MATCH($C54,'2018-06'!$C$2:$C$100,0)+1,0)))="",INDIRECT(CONCATENATE("'2018-05'!P",TEXT(MATCH($C54,'2018-05'!$C$2:$C$100,0)+1,0)))="",AND(INDIRECT(CONCATENATE("'2018-06'!P",TEXT(MATCH($C54,'2018-06'!$C$2:$C$100,0)+1,0)))="",INDIRECT(CONCATENATE("'2018-05'!P",TEXT(MATCH($C54,'2018-05'!$C$2:$C$100,0)+1,0)))="")),"Н/Д",INDIRECT(CONCATENATE("'2018-06'!P",TEXT(MATCH($C54,'2018-06'!$C$2:$C$100,0)+1,0)))-INDIRECT(CONCATENATE("'2018-05'!P",TEXT(MATCH($C54,'2018-05'!$C$2:$C$100,0)+1,0))))</f>
        <v>59621450.229999989</v>
      </c>
      <c r="Q54" s="17">
        <f ca="1">IF(OR(INDIRECT(CONCATENATE("'2018-06'!Q",TEXT(MATCH($C54,'2018-06'!$C$2:$C$100,0)+1,0)))="",INDIRECT(CONCATENATE("'2018-05'!Q",TEXT(MATCH($C54,'2018-05'!$C$2:$C$100,0)+1,0)))="",AND(INDIRECT(CONCATENATE("'2018-06'!Q",TEXT(MATCH($C54,'2018-06'!$C$2:$C$100,0)+1,0)))="",INDIRECT(CONCATENATE("'2018-05'!Q",TEXT(MATCH($C54,'2018-05'!$C$2:$C$100,0)+1,0)))="")),"Н/Д",INDIRECT(CONCATENATE("'2018-06'!Q",TEXT(MATCH($C54,'2018-06'!$C$2:$C$100,0)+1,0)))-INDIRECT(CONCATENATE("'2018-05'!Q",TEXT(MATCH($C54,'2018-05'!$C$2:$C$100,0)+1,0))))</f>
        <v>17168499.93</v>
      </c>
      <c r="R54" s="17">
        <f ca="1">IF(OR(INDIRECT(CONCATENATE("'2018-06'!R",TEXT(MATCH($C54,'2018-06'!$C$2:$C$100,0)+1,0)))="",INDIRECT(CONCATENATE("'2018-05'!R",TEXT(MATCH($C54,'2018-05'!$C$2:$C$100,0)+1,0)))="",AND(INDIRECT(CONCATENATE("'2018-06'!R",TEXT(MATCH($C54,'2018-06'!$C$2:$C$100,0)+1,0)))="",INDIRECT(CONCATENATE("'2018-05'!R",TEXT(MATCH($C54,'2018-05'!$C$2:$C$100,0)+1,0)))="")),"Н/Д",INDIRECT(CONCATENATE("'2018-06'!R",TEXT(MATCH($C54,'2018-06'!$C$2:$C$100,0)+1,0)))-INDIRECT(CONCATENATE("'2018-05'!R",TEXT(MATCH($C54,'2018-05'!$C$2:$C$100,0)+1,0))))</f>
        <v>32618086.250000015</v>
      </c>
      <c r="S54" s="17">
        <f ca="1">IF(OR(INDIRECT(CONCATENATE("'2018-06'!S",TEXT(MATCH($C54,'2018-06'!$C$2:$C$100,0)+1,0)))="",INDIRECT(CONCATENATE("'2018-05'!S",TEXT(MATCH($C54,'2018-05'!$C$2:$C$100,0)+1,0)))="",AND(INDIRECT(CONCATENATE("'2018-06'!S",TEXT(MATCH($C54,'2018-06'!$C$2:$C$100,0)+1,0)))="",INDIRECT(CONCATENATE("'2018-05'!S",TEXT(MATCH($C54,'2018-05'!$C$2:$C$100,0)+1,0)))="")),"Н/Д",INDIRECT(CONCATENATE("'2018-06'!S",TEXT(MATCH($C54,'2018-06'!$C$2:$C$100,0)+1,0)))-INDIRECT(CONCATENATE("'2018-05'!S",TEXT(MATCH($C54,'2018-05'!$C$2:$C$100,0)+1,0))))</f>
        <v>106109.5</v>
      </c>
      <c r="T54" s="17">
        <f ca="1">IF(OR(INDIRECT(CONCATENATE("'2018-06'!T",TEXT(MATCH($C54,'2018-06'!$C$2:$C$100,0)+1,0)))="",INDIRECT(CONCATENATE("'2018-05'!T",TEXT(MATCH($C54,'2018-05'!$C$2:$C$100,0)+1,0)))="",AND(INDIRECT(CONCATENATE("'2018-06'!T",TEXT(MATCH($C54,'2018-06'!$C$2:$C$100,0)+1,0)))="",INDIRECT(CONCATENATE("'2018-05'!T",TEXT(MATCH($C54,'2018-05'!$C$2:$C$100,0)+1,0)))="")),"Н/Д",INDIRECT(CONCATENATE("'2018-06'!T",TEXT(MATCH($C54,'2018-06'!$C$2:$C$100,0)+1,0)))-INDIRECT(CONCATENATE("'2018-05'!T",TEXT(MATCH($C54,'2018-05'!$C$2:$C$100,0)+1,0))))</f>
        <v>32755205.890000001</v>
      </c>
      <c r="U54" s="17">
        <f ca="1">IF(OR(INDIRECT(CONCATENATE("'2018-06'!U",TEXT(MATCH($C54,'2018-06'!$C$2:$C$100,0)+1,0)))="",INDIRECT(CONCATENATE("'2018-05'!U",TEXT(MATCH($C54,'2018-05'!$C$2:$C$100,0)+1,0)))="",AND(INDIRECT(CONCATENATE("'2018-06'!U",TEXT(MATCH($C54,'2018-06'!$C$2:$C$100,0)+1,0)))="",INDIRECT(CONCATENATE("'2018-05'!U",TEXT(MATCH($C54,'2018-05'!$C$2:$C$100,0)+1,0)))="")),"Н/Д",INDIRECT(CONCATENATE("'2018-06'!U",TEXT(MATCH($C54,'2018-06'!$C$2:$C$100,0)+1,0)))-INDIRECT(CONCATENATE("'2018-05'!U",TEXT(MATCH($C54,'2018-05'!$C$2:$C$100,0)+1,0))))</f>
        <v>-1729380.8599999999</v>
      </c>
      <c r="V54" s="17">
        <f ca="1">IF(OR(INDIRECT(CONCATENATE("'2018-06'!V",TEXT(MATCH($C54,'2018-06'!$C$2:$C$100,0)+1,0)))="",INDIRECT(CONCATENATE("'2018-05'!V",TEXT(MATCH($C54,'2018-05'!$C$2:$C$100,0)+1,0)))="",AND(INDIRECT(CONCATENATE("'2018-06'!V",TEXT(MATCH($C54,'2018-06'!$C$2:$C$100,0)+1,0)))="",INDIRECT(CONCATENATE("'2018-05'!V",TEXT(MATCH($C54,'2018-05'!$C$2:$C$100,0)+1,0)))="")),"Н/Д",INDIRECT(CONCATENATE("'2018-06'!V",TEXT(MATCH($C54,'2018-06'!$C$2:$C$100,0)+1,0)))-INDIRECT(CONCATENATE("'2018-05'!V",TEXT(MATCH($C54,'2018-05'!$C$2:$C$100,0)+1,0))))</f>
        <v>892140013.78000021</v>
      </c>
      <c r="W54" s="17">
        <f ca="1">IF(OR(INDIRECT(CONCATENATE("'2018-06'!W",TEXT(MATCH($C54,'2018-06'!$C$2:$C$100,0)+1,0)))="",INDIRECT(CONCATENATE("'2018-05'!W",TEXT(MATCH($C54,'2018-05'!$C$2:$C$100,0)+1,0)))="",AND(INDIRECT(CONCATENATE("'2018-06'!W",TEXT(MATCH($C54,'2018-06'!$C$2:$C$100,0)+1,0)))="",INDIRECT(CONCATENATE("'2018-05'!W",TEXT(MATCH($C54,'2018-05'!$C$2:$C$100,0)+1,0)))="")),"Н/Д",INDIRECT(CONCATENATE("'2018-06'!W",TEXT(MATCH($C54,'2018-06'!$C$2:$C$100,0)+1,0)))-INDIRECT(CONCATENATE("'2018-05'!W",TEXT(MATCH($C54,'2018-05'!$C$2:$C$100,0)+1,0))))</f>
        <v>8048441173.7099953</v>
      </c>
    </row>
    <row r="55" spans="1:23" x14ac:dyDescent="0.25">
      <c r="A55" s="2" t="s">
        <v>69</v>
      </c>
      <c r="B55" s="2" t="s">
        <v>79</v>
      </c>
      <c r="C55" s="15">
        <v>69000000</v>
      </c>
      <c r="D55" s="2" t="s">
        <v>209</v>
      </c>
      <c r="E55" s="17">
        <f ca="1">IF(OR(INDIRECT(CONCATENATE("'2018-06'!E",TEXT(MATCH($C55,'2018-06'!$C$2:$C$100,0)+1,0)))="",INDIRECT(CONCATENATE("'2018-05'!E",TEXT(MATCH($C55,'2018-05'!$C$2:$C$100,0)+1,0)))="",AND(INDIRECT(CONCATENATE("'2018-06'!E",TEXT(MATCH($C55,'2018-06'!$C$2:$C$100,0)+1,0)))="",INDIRECT(CONCATENATE("'2018-05'!E",TEXT(MATCH($C55,'2018-05'!$C$2:$C$100,0)+1,0)))="")),"Н/Д",INDIRECT(CONCATENATE("'2018-06'!E",TEXT(MATCH($C55,'2018-06'!$C$2:$C$100,0)+1,0)))-INDIRECT(CONCATENATE("'2018-05'!E",TEXT(MATCH($C55,'2018-05'!$C$2:$C$100,0)+1,0))))</f>
        <v>6190625927.3700027</v>
      </c>
      <c r="F55" s="17">
        <f ca="1">IF(OR(INDIRECT(CONCATENATE("'2018-06'!F",TEXT(MATCH($C55,'2018-06'!$C$2:$C$100,0)+1,0)))="",INDIRECT(CONCATENATE("'2018-05'!F",TEXT(MATCH($C55,'2018-05'!$C$2:$C$100,0)+1,0)))="",AND(INDIRECT(CONCATENATE("'2018-06'!F",TEXT(MATCH($C55,'2018-06'!$C$2:$C$100,0)+1,0)))="",INDIRECT(CONCATENATE("'2018-05'!F",TEXT(MATCH($C55,'2018-05'!$C$2:$C$100,0)+1,0)))="")),"Н/Д",INDIRECT(CONCATENATE("'2018-06'!F",TEXT(MATCH($C55,'2018-06'!$C$2:$C$100,0)+1,0)))-INDIRECT(CONCATENATE("'2018-05'!F",TEXT(MATCH($C55,'2018-05'!$C$2:$C$100,0)+1,0))))</f>
        <v>5374025782.2599983</v>
      </c>
      <c r="G55" s="17">
        <f ca="1">IF(OR(INDIRECT(CONCATENATE("'2018-06'!G",TEXT(MATCH($C55,'2018-06'!$C$2:$C$100,0)+1,0)))="",INDIRECT(CONCATENATE("'2018-05'!G",TEXT(MATCH($C55,'2018-05'!$C$2:$C$100,0)+1,0)))="",AND(INDIRECT(CONCATENATE("'2018-06'!G",TEXT(MATCH($C55,'2018-06'!$C$2:$C$100,0)+1,0)))="",INDIRECT(CONCATENATE("'2018-05'!G",TEXT(MATCH($C55,'2018-05'!$C$2:$C$100,0)+1,0)))="")),"Н/Д",INDIRECT(CONCATENATE("'2018-06'!G",TEXT(MATCH($C55,'2018-06'!$C$2:$C$100,0)+1,0)))-INDIRECT(CONCATENATE("'2018-05'!G",TEXT(MATCH($C55,'2018-05'!$C$2:$C$100,0)+1,0))))</f>
        <v>1405043796.9899998</v>
      </c>
      <c r="H55" s="17">
        <f ca="1">IF(OR(INDIRECT(CONCATENATE("'2018-06'!H",TEXT(MATCH($C55,'2018-06'!$C$2:$C$100,0)+1,0)))="",INDIRECT(CONCATENATE("'2018-05'!H",TEXT(MATCH($C55,'2018-05'!$C$2:$C$100,0)+1,0)))="",AND(INDIRECT(CONCATENATE("'2018-06'!H",TEXT(MATCH($C55,'2018-06'!$C$2:$C$100,0)+1,0)))="",INDIRECT(CONCATENATE("'2018-05'!H",TEXT(MATCH($C55,'2018-05'!$C$2:$C$100,0)+1,0)))="")),"Н/Д",INDIRECT(CONCATENATE("'2018-06'!H",TEXT(MATCH($C55,'2018-06'!$C$2:$C$100,0)+1,0)))-INDIRECT(CONCATENATE("'2018-05'!H",TEXT(MATCH($C55,'2018-05'!$C$2:$C$100,0)+1,0))))</f>
        <v>1601149249.3199997</v>
      </c>
      <c r="I55" s="17">
        <f ca="1">IF(OR(INDIRECT(CONCATENATE("'2018-06'!I",TEXT(MATCH($C55,'2018-06'!$C$2:$C$100,0)+1,0)))="",INDIRECT(CONCATENATE("'2018-05'!I",TEXT(MATCH($C55,'2018-05'!$C$2:$C$100,0)+1,0)))="",AND(INDIRECT(CONCATENATE("'2018-06'!I",TEXT(MATCH($C55,'2018-06'!$C$2:$C$100,0)+1,0)))="",INDIRECT(CONCATENATE("'2018-05'!I",TEXT(MATCH($C55,'2018-05'!$C$2:$C$100,0)+1,0)))="")),"Н/Д",INDIRECT(CONCATENATE("'2018-06'!I",TEXT(MATCH($C55,'2018-06'!$C$2:$C$100,0)+1,0)))-INDIRECT(CONCATENATE("'2018-05'!I",TEXT(MATCH($C55,'2018-05'!$C$2:$C$100,0)+1,0))))</f>
        <v>546861963.1099999</v>
      </c>
      <c r="J55" s="17" t="str">
        <f ca="1">IF(OR(INDIRECT(CONCATENATE("'2018-06'!J",TEXT(MATCH($C55,'2018-06'!$C$2:$C$100,0)+1,0)))="",INDIRECT(CONCATENATE("'2018-05'!J",TEXT(MATCH($C55,'2018-05'!$C$2:$C$100,0)+1,0)))="",AND(INDIRECT(CONCATENATE("'2018-06'!J",TEXT(MATCH($C55,'2018-06'!$C$2:$C$100,0)+1,0)))="",INDIRECT(CONCATENATE("'2018-05'!J",TEXT(MATCH($C55,'2018-05'!$C$2:$C$100,0)+1,0)))="")),"Н/Д",INDIRECT(CONCATENATE("'2018-06'!J",TEXT(MATCH($C55,'2018-06'!$C$2:$C$100,0)+1,0)))-INDIRECT(CONCATENATE("'2018-05'!J",TEXT(MATCH($C55,'2018-05'!$C$2:$C$100,0)+1,0))))</f>
        <v>Н/Д</v>
      </c>
      <c r="K55" s="17">
        <f ca="1">IF(OR(INDIRECT(CONCATENATE("'2018-06'!K",TEXT(MATCH($C55,'2018-06'!$C$2:$C$100,0)+1,0)))="",INDIRECT(CONCATENATE("'2018-05'!K",TEXT(MATCH($C55,'2018-05'!$C$2:$C$100,0)+1,0)))="",AND(INDIRECT(CONCATENATE("'2018-06'!K",TEXT(MATCH($C55,'2018-06'!$C$2:$C$100,0)+1,0)))="",INDIRECT(CONCATENATE("'2018-05'!K",TEXT(MATCH($C55,'2018-05'!$C$2:$C$100,0)+1,0)))="")),"Н/Д",INDIRECT(CONCATENATE("'2018-06'!K",TEXT(MATCH($C55,'2018-06'!$C$2:$C$100,0)+1,0)))-INDIRECT(CONCATENATE("'2018-05'!K",TEXT(MATCH($C55,'2018-05'!$C$2:$C$100,0)+1,0))))</f>
        <v>199052661.36999989</v>
      </c>
      <c r="L55" s="17">
        <f ca="1">IF(OR(INDIRECT(CONCATENATE("'2018-06'!L",TEXT(MATCH($C55,'2018-06'!$C$2:$C$100,0)+1,0)))="",INDIRECT(CONCATENATE("'2018-05'!L",TEXT(MATCH($C55,'2018-05'!$C$2:$C$100,0)+1,0)))="",AND(INDIRECT(CONCATENATE("'2018-06'!L",TEXT(MATCH($C55,'2018-06'!$C$2:$C$100,0)+1,0)))="",INDIRECT(CONCATENATE("'2018-05'!L",TEXT(MATCH($C55,'2018-05'!$C$2:$C$100,0)+1,0)))="")),"Н/Д",INDIRECT(CONCATENATE("'2018-06'!L",TEXT(MATCH($C55,'2018-06'!$C$2:$C$100,0)+1,0)))-INDIRECT(CONCATENATE("'2018-05'!L",TEXT(MATCH($C55,'2018-05'!$C$2:$C$100,0)+1,0))))</f>
        <v>1341844742.9299998</v>
      </c>
      <c r="M55" s="17">
        <f ca="1">IF(OR(INDIRECT(CONCATENATE("'2018-06'!M",TEXT(MATCH($C55,'2018-06'!$C$2:$C$100,0)+1,0)))="",INDIRECT(CONCATENATE("'2018-05'!M",TEXT(MATCH($C55,'2018-05'!$C$2:$C$100,0)+1,0)))="",AND(INDIRECT(CONCATENATE("'2018-06'!M",TEXT(MATCH($C55,'2018-06'!$C$2:$C$100,0)+1,0)))="",INDIRECT(CONCATENATE("'2018-05'!M",TEXT(MATCH($C55,'2018-05'!$C$2:$C$100,0)+1,0)))="")),"Н/Д",INDIRECT(CONCATENATE("'2018-06'!M",TEXT(MATCH($C55,'2018-06'!$C$2:$C$100,0)+1,0)))-INDIRECT(CONCATENATE("'2018-05'!M",TEXT(MATCH($C55,'2018-05'!$C$2:$C$100,0)+1,0))))</f>
        <v>869937.87000000011</v>
      </c>
      <c r="N55" s="17">
        <f ca="1">IF(OR(INDIRECT(CONCATENATE("'2018-06'!N",TEXT(MATCH($C55,'2018-06'!$C$2:$C$100,0)+1,0)))="",INDIRECT(CONCATENATE("'2018-05'!N",TEXT(MATCH($C55,'2018-05'!$C$2:$C$100,0)+1,0)))="",AND(INDIRECT(CONCATENATE("'2018-06'!N",TEXT(MATCH($C55,'2018-06'!$C$2:$C$100,0)+1,0)))="",INDIRECT(CONCATENATE("'2018-05'!N",TEXT(MATCH($C55,'2018-05'!$C$2:$C$100,0)+1,0)))="")),"Н/Д",INDIRECT(CONCATENATE("'2018-06'!N",TEXT(MATCH($C55,'2018-06'!$C$2:$C$100,0)+1,0)))-INDIRECT(CONCATENATE("'2018-05'!NE",TEXT(MATCH($C55,'2018-05'!$C$2:$C$100,0)+1,0))))</f>
        <v>131743534.95</v>
      </c>
      <c r="O55" s="17">
        <f ca="1">IF(OR(INDIRECT(CONCATENATE("'2018-06'!O",TEXT(MATCH($C55,'2018-06'!$C$2:$C$100,0)+1,0)))="",INDIRECT(CONCATENATE("'2018-05'!O",TEXT(MATCH($C55,'2018-05'!$C$2:$C$100,0)+1,0)))="",AND(INDIRECT(CONCATENATE("'2018-06'!O",TEXT(MATCH($C55,'2018-06'!$C$2:$C$100,0)+1,0)))="",INDIRECT(CONCATENATE("'2018-05'!O",TEXT(MATCH($C55,'2018-05'!$C$2:$C$100,0)+1,0)))="")),"Н/Д",INDIRECT(CONCATENATE("'2018-06'!O",TEXT(MATCH($C55,'2018-06'!$C$2:$C$100,0)+1,0)))-INDIRECT(CONCATENATE("'2018-05'!O",TEXT(MATCH($C55,'2018-05'!$C$2:$C$100,0)+1,0))))</f>
        <v>449.00999999999476</v>
      </c>
      <c r="P55" s="17">
        <f ca="1">IF(OR(INDIRECT(CONCATENATE("'2018-06'!P",TEXT(MATCH($C55,'2018-06'!$C$2:$C$100,0)+1,0)))="",INDIRECT(CONCATENATE("'2018-05'!P",TEXT(MATCH($C55,'2018-05'!$C$2:$C$100,0)+1,0)))="",AND(INDIRECT(CONCATENATE("'2018-06'!P",TEXT(MATCH($C55,'2018-06'!$C$2:$C$100,0)+1,0)))="",INDIRECT(CONCATENATE("'2018-05'!P",TEXT(MATCH($C55,'2018-05'!$C$2:$C$100,0)+1,0)))="")),"Н/Д",INDIRECT(CONCATENATE("'2018-06'!P",TEXT(MATCH($C55,'2018-06'!$C$2:$C$100,0)+1,0)))-INDIRECT(CONCATENATE("'2018-05'!P",TEXT(MATCH($C55,'2018-05'!$C$2:$C$100,0)+1,0))))</f>
        <v>108437863.79000002</v>
      </c>
      <c r="Q55" s="17">
        <f ca="1">IF(OR(INDIRECT(CONCATENATE("'2018-06'!Q",TEXT(MATCH($C55,'2018-06'!$C$2:$C$100,0)+1,0)))="",INDIRECT(CONCATENATE("'2018-05'!Q",TEXT(MATCH($C55,'2018-05'!$C$2:$C$100,0)+1,0)))="",AND(INDIRECT(CONCATENATE("'2018-06'!Q",TEXT(MATCH($C55,'2018-06'!$C$2:$C$100,0)+1,0)))="",INDIRECT(CONCATENATE("'2018-05'!Q",TEXT(MATCH($C55,'2018-05'!$C$2:$C$100,0)+1,0)))="")),"Н/Д",INDIRECT(CONCATENATE("'2018-06'!Q",TEXT(MATCH($C55,'2018-06'!$C$2:$C$100,0)+1,0)))-INDIRECT(CONCATENATE("'2018-05'!Q",TEXT(MATCH($C55,'2018-05'!$C$2:$C$100,0)+1,0))))</f>
        <v>31042209.090000004</v>
      </c>
      <c r="R55" s="17">
        <f ca="1">IF(OR(INDIRECT(CONCATENATE("'2018-06'!R",TEXT(MATCH($C55,'2018-06'!$C$2:$C$100,0)+1,0)))="",INDIRECT(CONCATENATE("'2018-05'!R",TEXT(MATCH($C55,'2018-05'!$C$2:$C$100,0)+1,0)))="",AND(INDIRECT(CONCATENATE("'2018-06'!R",TEXT(MATCH($C55,'2018-06'!$C$2:$C$100,0)+1,0)))="",INDIRECT(CONCATENATE("'2018-05'!R",TEXT(MATCH($C55,'2018-05'!$C$2:$C$100,0)+1,0)))="")),"Н/Д",INDIRECT(CONCATENATE("'2018-06'!R",TEXT(MATCH($C55,'2018-06'!$C$2:$C$100,0)+1,0)))-INDIRECT(CONCATENATE("'2018-05'!R",TEXT(MATCH($C55,'2018-05'!$C$2:$C$100,0)+1,0))))</f>
        <v>16053440.99000001</v>
      </c>
      <c r="S55" s="17">
        <f ca="1">IF(OR(INDIRECT(CONCATENATE("'2018-06'!S",TEXT(MATCH($C55,'2018-06'!$C$2:$C$100,0)+1,0)))="",INDIRECT(CONCATENATE("'2018-05'!S",TEXT(MATCH($C55,'2018-05'!$C$2:$C$100,0)+1,0)))="",AND(INDIRECT(CONCATENATE("'2018-06'!S",TEXT(MATCH($C55,'2018-06'!$C$2:$C$100,0)+1,0)))="",INDIRECT(CONCATENATE("'2018-05'!S",TEXT(MATCH($C55,'2018-05'!$C$2:$C$100,0)+1,0)))="")),"Н/Д",INDIRECT(CONCATENATE("'2018-06'!S",TEXT(MATCH($C55,'2018-06'!$C$2:$C$100,0)+1,0)))-INDIRECT(CONCATENATE("'2018-05'!S",TEXT(MATCH($C55,'2018-05'!$C$2:$C$100,0)+1,0))))</f>
        <v>138596.53000000003</v>
      </c>
      <c r="T55" s="17">
        <f ca="1">IF(OR(INDIRECT(CONCATENATE("'2018-06'!T",TEXT(MATCH($C55,'2018-06'!$C$2:$C$100,0)+1,0)))="",INDIRECT(CONCATENATE("'2018-05'!T",TEXT(MATCH($C55,'2018-05'!$C$2:$C$100,0)+1,0)))="",AND(INDIRECT(CONCATENATE("'2018-06'!T",TEXT(MATCH($C55,'2018-06'!$C$2:$C$100,0)+1,0)))="",INDIRECT(CONCATENATE("'2018-05'!T",TEXT(MATCH($C55,'2018-05'!$C$2:$C$100,0)+1,0)))="")),"Н/Д",INDIRECT(CONCATENATE("'2018-06'!T",TEXT(MATCH($C55,'2018-06'!$C$2:$C$100,0)+1,0)))-INDIRECT(CONCATENATE("'2018-05'!T",TEXT(MATCH($C55,'2018-05'!$C$2:$C$100,0)+1,0))))</f>
        <v>58855059.289999992</v>
      </c>
      <c r="U55" s="17">
        <f ca="1">IF(OR(INDIRECT(CONCATENATE("'2018-06'!U",TEXT(MATCH($C55,'2018-06'!$C$2:$C$100,0)+1,0)))="",INDIRECT(CONCATENATE("'2018-05'!U",TEXT(MATCH($C55,'2018-05'!$C$2:$C$100,0)+1,0)))="",AND(INDIRECT(CONCATENATE("'2018-06'!U",TEXT(MATCH($C55,'2018-06'!$C$2:$C$100,0)+1,0)))="",INDIRECT(CONCATENATE("'2018-05'!U",TEXT(MATCH($C55,'2018-05'!$C$2:$C$100,0)+1,0)))="")),"Н/Д",INDIRECT(CONCATENATE("'2018-06'!U",TEXT(MATCH($C55,'2018-06'!$C$2:$C$100,0)+1,0)))-INDIRECT(CONCATENATE("'2018-05'!U",TEXT(MATCH($C55,'2018-05'!$C$2:$C$100,0)+1,0))))</f>
        <v>9758143.5</v>
      </c>
      <c r="V55" s="17">
        <f ca="1">IF(OR(INDIRECT(CONCATENATE("'2018-06'!V",TEXT(MATCH($C55,'2018-06'!$C$2:$C$100,0)+1,0)))="",INDIRECT(CONCATENATE("'2018-05'!V",TEXT(MATCH($C55,'2018-05'!$C$2:$C$100,0)+1,0)))="",AND(INDIRECT(CONCATENATE("'2018-06'!V",TEXT(MATCH($C55,'2018-06'!$C$2:$C$100,0)+1,0)))="",INDIRECT(CONCATENATE("'2018-05'!V",TEXT(MATCH($C55,'2018-05'!$C$2:$C$100,0)+1,0)))="")),"Н/Д",INDIRECT(CONCATENATE("'2018-06'!V",TEXT(MATCH($C55,'2018-06'!$C$2:$C$100,0)+1,0)))-INDIRECT(CONCATENATE("'2018-05'!V",TEXT(MATCH($C55,'2018-05'!$C$2:$C$100,0)+1,0))))</f>
        <v>816600145.11000013</v>
      </c>
      <c r="W55" s="17">
        <f ca="1">IF(OR(INDIRECT(CONCATENATE("'2018-06'!W",TEXT(MATCH($C55,'2018-06'!$C$2:$C$100,0)+1,0)))="",INDIRECT(CONCATENATE("'2018-05'!W",TEXT(MATCH($C55,'2018-05'!$C$2:$C$100,0)+1,0)))="",AND(INDIRECT(CONCATENATE("'2018-06'!W",TEXT(MATCH($C55,'2018-06'!$C$2:$C$100,0)+1,0)))="",INDIRECT(CONCATENATE("'2018-05'!W",TEXT(MATCH($C55,'2018-05'!$C$2:$C$100,0)+1,0)))="")),"Н/Д",INDIRECT(CONCATENATE("'2018-06'!W",TEXT(MATCH($C55,'2018-06'!$C$2:$C$100,0)+1,0)))-INDIRECT(CONCATENATE("'2018-05'!W",TEXT(MATCH($C55,'2018-05'!$C$2:$C$100,0)+1,0))))</f>
        <v>17733882559.580009</v>
      </c>
    </row>
    <row r="56" spans="1:23" x14ac:dyDescent="0.25">
      <c r="A56" s="2" t="s">
        <v>80</v>
      </c>
      <c r="B56" s="2" t="s">
        <v>81</v>
      </c>
      <c r="C56" s="15">
        <v>37000000</v>
      </c>
      <c r="D56" s="2" t="s">
        <v>209</v>
      </c>
      <c r="E56" s="17">
        <f ca="1">IF(OR(INDIRECT(CONCATENATE("'2018-06'!E",TEXT(MATCH($C56,'2018-06'!$C$2:$C$100,0)+1,0)))="",INDIRECT(CONCATENATE("'2018-05'!E",TEXT(MATCH($C56,'2018-05'!$C$2:$C$100,0)+1,0)))="",AND(INDIRECT(CONCATENATE("'2018-06'!E",TEXT(MATCH($C56,'2018-06'!$C$2:$C$100,0)+1,0)))="",INDIRECT(CONCATENATE("'2018-05'!E",TEXT(MATCH($C56,'2018-05'!$C$2:$C$100,0)+1,0)))="")),"Н/Д",INDIRECT(CONCATENATE("'2018-06'!E",TEXT(MATCH($C56,'2018-06'!$C$2:$C$100,0)+1,0)))-INDIRECT(CONCATENATE("'2018-05'!E",TEXT(MATCH($C56,'2018-05'!$C$2:$C$100,0)+1,0))))</f>
        <v>3939550132.4400005</v>
      </c>
      <c r="F56" s="17">
        <f ca="1">IF(OR(INDIRECT(CONCATENATE("'2018-06'!F",TEXT(MATCH($C56,'2018-06'!$C$2:$C$100,0)+1,0)))="",INDIRECT(CONCATENATE("'2018-05'!F",TEXT(MATCH($C56,'2018-05'!$C$2:$C$100,0)+1,0)))="",AND(INDIRECT(CONCATENATE("'2018-06'!F",TEXT(MATCH($C56,'2018-06'!$C$2:$C$100,0)+1,0)))="",INDIRECT(CONCATENATE("'2018-05'!F",TEXT(MATCH($C56,'2018-05'!$C$2:$C$100,0)+1,0)))="")),"Н/Д",INDIRECT(CONCATENATE("'2018-06'!F",TEXT(MATCH($C56,'2018-06'!$C$2:$C$100,0)+1,0)))-INDIRECT(CONCATENATE("'2018-05'!F",TEXT(MATCH($C56,'2018-05'!$C$2:$C$100,0)+1,0))))</f>
        <v>2199144964.5299997</v>
      </c>
      <c r="G56" s="17">
        <f ca="1">IF(OR(INDIRECT(CONCATENATE("'2018-06'!G",TEXT(MATCH($C56,'2018-06'!$C$2:$C$100,0)+1,0)))="",INDIRECT(CONCATENATE("'2018-05'!G",TEXT(MATCH($C56,'2018-05'!$C$2:$C$100,0)+1,0)))="",AND(INDIRECT(CONCATENATE("'2018-06'!G",TEXT(MATCH($C56,'2018-06'!$C$2:$C$100,0)+1,0)))="",INDIRECT(CONCATENATE("'2018-05'!G",TEXT(MATCH($C56,'2018-05'!$C$2:$C$100,0)+1,0)))="")),"Н/Д",INDIRECT(CONCATENATE("'2018-06'!G",TEXT(MATCH($C56,'2018-06'!$C$2:$C$100,0)+1,0)))-INDIRECT(CONCATENATE("'2018-05'!G",TEXT(MATCH($C56,'2018-05'!$C$2:$C$100,0)+1,0))))</f>
        <v>601490459.86000013</v>
      </c>
      <c r="H56" s="17">
        <f ca="1">IF(OR(INDIRECT(CONCATENATE("'2018-06'!H",TEXT(MATCH($C56,'2018-06'!$C$2:$C$100,0)+1,0)))="",INDIRECT(CONCATENATE("'2018-05'!H",TEXT(MATCH($C56,'2018-05'!$C$2:$C$100,0)+1,0)))="",AND(INDIRECT(CONCATENATE("'2018-06'!H",TEXT(MATCH($C56,'2018-06'!$C$2:$C$100,0)+1,0)))="",INDIRECT(CONCATENATE("'2018-05'!H",TEXT(MATCH($C56,'2018-05'!$C$2:$C$100,0)+1,0)))="")),"Н/Д",INDIRECT(CONCATENATE("'2018-06'!H",TEXT(MATCH($C56,'2018-06'!$C$2:$C$100,0)+1,0)))-INDIRECT(CONCATENATE("'2018-05'!H",TEXT(MATCH($C56,'2018-05'!$C$2:$C$100,0)+1,0))))</f>
        <v>806084810.87999964</v>
      </c>
      <c r="I56" s="17">
        <f ca="1">IF(OR(INDIRECT(CONCATENATE("'2018-06'!I",TEXT(MATCH($C56,'2018-06'!$C$2:$C$100,0)+1,0)))="",INDIRECT(CONCATENATE("'2018-05'!I",TEXT(MATCH($C56,'2018-05'!$C$2:$C$100,0)+1,0)))="",AND(INDIRECT(CONCATENATE("'2018-06'!I",TEXT(MATCH($C56,'2018-06'!$C$2:$C$100,0)+1,0)))="",INDIRECT(CONCATENATE("'2018-05'!I",TEXT(MATCH($C56,'2018-05'!$C$2:$C$100,0)+1,0)))="")),"Н/Д",INDIRECT(CONCATENATE("'2018-06'!I",TEXT(MATCH($C56,'2018-06'!$C$2:$C$100,0)+1,0)))-INDIRECT(CONCATENATE("'2018-05'!I",TEXT(MATCH($C56,'2018-05'!$C$2:$C$100,0)+1,0))))</f>
        <v>233592208.5999999</v>
      </c>
      <c r="J56" s="17" t="str">
        <f ca="1">IF(OR(INDIRECT(CONCATENATE("'2018-06'!J",TEXT(MATCH($C56,'2018-06'!$C$2:$C$100,0)+1,0)))="",INDIRECT(CONCATENATE("'2018-05'!J",TEXT(MATCH($C56,'2018-05'!$C$2:$C$100,0)+1,0)))="",AND(INDIRECT(CONCATENATE("'2018-06'!J",TEXT(MATCH($C56,'2018-06'!$C$2:$C$100,0)+1,0)))="",INDIRECT(CONCATENATE("'2018-05'!J",TEXT(MATCH($C56,'2018-05'!$C$2:$C$100,0)+1,0)))="")),"Н/Д",INDIRECT(CONCATENATE("'2018-06'!J",TEXT(MATCH($C56,'2018-06'!$C$2:$C$100,0)+1,0)))-INDIRECT(CONCATENATE("'2018-05'!J",TEXT(MATCH($C56,'2018-05'!$C$2:$C$100,0)+1,0))))</f>
        <v>Н/Д</v>
      </c>
      <c r="K56" s="17">
        <f ca="1">IF(OR(INDIRECT(CONCATENATE("'2018-06'!K",TEXT(MATCH($C56,'2018-06'!$C$2:$C$100,0)+1,0)))="",INDIRECT(CONCATENATE("'2018-05'!K",TEXT(MATCH($C56,'2018-05'!$C$2:$C$100,0)+1,0)))="",AND(INDIRECT(CONCATENATE("'2018-06'!K",TEXT(MATCH($C56,'2018-06'!$C$2:$C$100,0)+1,0)))="",INDIRECT(CONCATENATE("'2018-05'!K",TEXT(MATCH($C56,'2018-05'!$C$2:$C$100,0)+1,0)))="")),"Н/Д",INDIRECT(CONCATENATE("'2018-06'!K",TEXT(MATCH($C56,'2018-06'!$C$2:$C$100,0)+1,0)))-INDIRECT(CONCATENATE("'2018-05'!K",TEXT(MATCH($C56,'2018-05'!$C$2:$C$100,0)+1,0))))</f>
        <v>117599539.8499999</v>
      </c>
      <c r="L56" s="17">
        <f ca="1">IF(OR(INDIRECT(CONCATENATE("'2018-06'!L",TEXT(MATCH($C56,'2018-06'!$C$2:$C$100,0)+1,0)))="",INDIRECT(CONCATENATE("'2018-05'!L",TEXT(MATCH($C56,'2018-05'!$C$2:$C$100,0)+1,0)))="",AND(INDIRECT(CONCATENATE("'2018-06'!L",TEXT(MATCH($C56,'2018-06'!$C$2:$C$100,0)+1,0)))="",INDIRECT(CONCATENATE("'2018-05'!L",TEXT(MATCH($C56,'2018-05'!$C$2:$C$100,0)+1,0)))="")),"Н/Д",INDIRECT(CONCATENATE("'2018-06'!L",TEXT(MATCH($C56,'2018-06'!$C$2:$C$100,0)+1,0)))-INDIRECT(CONCATENATE("'2018-05'!L",TEXT(MATCH($C56,'2018-05'!$C$2:$C$100,0)+1,0))))</f>
        <v>279812359.58999991</v>
      </c>
      <c r="M56" s="17">
        <f ca="1">IF(OR(INDIRECT(CONCATENATE("'2018-06'!M",TEXT(MATCH($C56,'2018-06'!$C$2:$C$100,0)+1,0)))="",INDIRECT(CONCATENATE("'2018-05'!M",TEXT(MATCH($C56,'2018-05'!$C$2:$C$100,0)+1,0)))="",AND(INDIRECT(CONCATENATE("'2018-06'!M",TEXT(MATCH($C56,'2018-06'!$C$2:$C$100,0)+1,0)))="",INDIRECT(CONCATENATE("'2018-05'!M",TEXT(MATCH($C56,'2018-05'!$C$2:$C$100,0)+1,0)))="")),"Н/Д",INDIRECT(CONCATENATE("'2018-06'!M",TEXT(MATCH($C56,'2018-06'!$C$2:$C$100,0)+1,0)))-INDIRECT(CONCATENATE("'2018-05'!M",TEXT(MATCH($C56,'2018-05'!$C$2:$C$100,0)+1,0))))</f>
        <v>7061363.6300000027</v>
      </c>
      <c r="N56" s="17">
        <f ca="1">IF(OR(INDIRECT(CONCATENATE("'2018-06'!N",TEXT(MATCH($C56,'2018-06'!$C$2:$C$100,0)+1,0)))="",INDIRECT(CONCATENATE("'2018-05'!N",TEXT(MATCH($C56,'2018-05'!$C$2:$C$100,0)+1,0)))="",AND(INDIRECT(CONCATENATE("'2018-06'!N",TEXT(MATCH($C56,'2018-06'!$C$2:$C$100,0)+1,0)))="",INDIRECT(CONCATENATE("'2018-05'!N",TEXT(MATCH($C56,'2018-05'!$C$2:$C$100,0)+1,0)))="")),"Н/Д",INDIRECT(CONCATENATE("'2018-06'!N",TEXT(MATCH($C56,'2018-06'!$C$2:$C$100,0)+1,0)))-INDIRECT(CONCATENATE("'2018-05'!NE",TEXT(MATCH($C56,'2018-05'!$C$2:$C$100,0)+1,0))))</f>
        <v>93110845</v>
      </c>
      <c r="O56" s="17">
        <f ca="1">IF(OR(INDIRECT(CONCATENATE("'2018-06'!O",TEXT(MATCH($C56,'2018-06'!$C$2:$C$100,0)+1,0)))="",INDIRECT(CONCATENATE("'2018-05'!O",TEXT(MATCH($C56,'2018-05'!$C$2:$C$100,0)+1,0)))="",AND(INDIRECT(CONCATENATE("'2018-06'!O",TEXT(MATCH($C56,'2018-06'!$C$2:$C$100,0)+1,0)))="",INDIRECT(CONCATENATE("'2018-05'!O",TEXT(MATCH($C56,'2018-05'!$C$2:$C$100,0)+1,0)))="")),"Н/Д",INDIRECT(CONCATENATE("'2018-06'!O",TEXT(MATCH($C56,'2018-06'!$C$2:$C$100,0)+1,0)))-INDIRECT(CONCATENATE("'2018-05'!O",TEXT(MATCH($C56,'2018-05'!$C$2:$C$100,0)+1,0))))</f>
        <v>-983.30999999999767</v>
      </c>
      <c r="P56" s="17">
        <f ca="1">IF(OR(INDIRECT(CONCATENATE("'2018-06'!P",TEXT(MATCH($C56,'2018-06'!$C$2:$C$100,0)+1,0)))="",INDIRECT(CONCATENATE("'2018-05'!P",TEXT(MATCH($C56,'2018-05'!$C$2:$C$100,0)+1,0)))="",AND(INDIRECT(CONCATENATE("'2018-06'!P",TEXT(MATCH($C56,'2018-06'!$C$2:$C$100,0)+1,0)))="",INDIRECT(CONCATENATE("'2018-05'!P",TEXT(MATCH($C56,'2018-05'!$C$2:$C$100,0)+1,0)))="")),"Н/Д",INDIRECT(CONCATENATE("'2018-06'!P",TEXT(MATCH($C56,'2018-06'!$C$2:$C$100,0)+1,0)))-INDIRECT(CONCATENATE("'2018-05'!P",TEXT(MATCH($C56,'2018-05'!$C$2:$C$100,0)+1,0))))</f>
        <v>25491762.049999997</v>
      </c>
      <c r="Q56" s="17">
        <f ca="1">IF(OR(INDIRECT(CONCATENATE("'2018-06'!Q",TEXT(MATCH($C56,'2018-06'!$C$2:$C$100,0)+1,0)))="",INDIRECT(CONCATENATE("'2018-05'!Q",TEXT(MATCH($C56,'2018-05'!$C$2:$C$100,0)+1,0)))="",AND(INDIRECT(CONCATENATE("'2018-06'!Q",TEXT(MATCH($C56,'2018-06'!$C$2:$C$100,0)+1,0)))="",INDIRECT(CONCATENATE("'2018-05'!Q",TEXT(MATCH($C56,'2018-05'!$C$2:$C$100,0)+1,0)))="")),"Н/Д",INDIRECT(CONCATENATE("'2018-06'!Q",TEXT(MATCH($C56,'2018-06'!$C$2:$C$100,0)+1,0)))-INDIRECT(CONCATENATE("'2018-05'!Q",TEXT(MATCH($C56,'2018-05'!$C$2:$C$100,0)+1,0))))</f>
        <v>1654550.4300000034</v>
      </c>
      <c r="R56" s="17">
        <f ca="1">IF(OR(INDIRECT(CONCATENATE("'2018-06'!R",TEXT(MATCH($C56,'2018-06'!$C$2:$C$100,0)+1,0)))="",INDIRECT(CONCATENATE("'2018-05'!R",TEXT(MATCH($C56,'2018-05'!$C$2:$C$100,0)+1,0)))="",AND(INDIRECT(CONCATENATE("'2018-06'!R",TEXT(MATCH($C56,'2018-06'!$C$2:$C$100,0)+1,0)))="",INDIRECT(CONCATENATE("'2018-05'!R",TEXT(MATCH($C56,'2018-05'!$C$2:$C$100,0)+1,0)))="")),"Н/Д",INDIRECT(CONCATENATE("'2018-06'!R",TEXT(MATCH($C56,'2018-06'!$C$2:$C$100,0)+1,0)))-INDIRECT(CONCATENATE("'2018-05'!R",TEXT(MATCH($C56,'2018-05'!$C$2:$C$100,0)+1,0))))</f>
        <v>24670533.790000007</v>
      </c>
      <c r="S56" s="17">
        <f ca="1">IF(OR(INDIRECT(CONCATENATE("'2018-06'!S",TEXT(MATCH($C56,'2018-06'!$C$2:$C$100,0)+1,0)))="",INDIRECT(CONCATENATE("'2018-05'!S",TEXT(MATCH($C56,'2018-05'!$C$2:$C$100,0)+1,0)))="",AND(INDIRECT(CONCATENATE("'2018-06'!S",TEXT(MATCH($C56,'2018-06'!$C$2:$C$100,0)+1,0)))="",INDIRECT(CONCATENATE("'2018-05'!S",TEXT(MATCH($C56,'2018-05'!$C$2:$C$100,0)+1,0)))="")),"Н/Д",INDIRECT(CONCATENATE("'2018-06'!S",TEXT(MATCH($C56,'2018-06'!$C$2:$C$100,0)+1,0)))-INDIRECT(CONCATENATE("'2018-05'!S",TEXT(MATCH($C56,'2018-05'!$C$2:$C$100,0)+1,0))))</f>
        <v>3247608</v>
      </c>
      <c r="T56" s="17">
        <f ca="1">IF(OR(INDIRECT(CONCATENATE("'2018-06'!T",TEXT(MATCH($C56,'2018-06'!$C$2:$C$100,0)+1,0)))="",INDIRECT(CONCATENATE("'2018-05'!T",TEXT(MATCH($C56,'2018-05'!$C$2:$C$100,0)+1,0)))="",AND(INDIRECT(CONCATENATE("'2018-06'!T",TEXT(MATCH($C56,'2018-06'!$C$2:$C$100,0)+1,0)))="",INDIRECT(CONCATENATE("'2018-05'!T",TEXT(MATCH($C56,'2018-05'!$C$2:$C$100,0)+1,0)))="")),"Н/Д",INDIRECT(CONCATENATE("'2018-06'!T",TEXT(MATCH($C56,'2018-06'!$C$2:$C$100,0)+1,0)))-INDIRECT(CONCATENATE("'2018-05'!T",TEXT(MATCH($C56,'2018-05'!$C$2:$C$100,0)+1,0))))</f>
        <v>34726148.040000007</v>
      </c>
      <c r="U56" s="17">
        <f ca="1">IF(OR(INDIRECT(CONCATENATE("'2018-06'!U",TEXT(MATCH($C56,'2018-06'!$C$2:$C$100,0)+1,0)))="",INDIRECT(CONCATENATE("'2018-05'!U",TEXT(MATCH($C56,'2018-05'!$C$2:$C$100,0)+1,0)))="",AND(INDIRECT(CONCATENATE("'2018-06'!U",TEXT(MATCH($C56,'2018-06'!$C$2:$C$100,0)+1,0)))="",INDIRECT(CONCATENATE("'2018-05'!U",TEXT(MATCH($C56,'2018-05'!$C$2:$C$100,0)+1,0)))="")),"Н/Д",INDIRECT(CONCATENATE("'2018-06'!U",TEXT(MATCH($C56,'2018-06'!$C$2:$C$100,0)+1,0)))-INDIRECT(CONCATENATE("'2018-05'!U",TEXT(MATCH($C56,'2018-05'!$C$2:$C$100,0)+1,0))))</f>
        <v>4144529.7300000004</v>
      </c>
      <c r="V56" s="17">
        <f ca="1">IF(OR(INDIRECT(CONCATENATE("'2018-06'!V",TEXT(MATCH($C56,'2018-06'!$C$2:$C$100,0)+1,0)))="",INDIRECT(CONCATENATE("'2018-05'!V",TEXT(MATCH($C56,'2018-05'!$C$2:$C$100,0)+1,0)))="",AND(INDIRECT(CONCATENATE("'2018-06'!V",TEXT(MATCH($C56,'2018-06'!$C$2:$C$100,0)+1,0)))="",INDIRECT(CONCATENATE("'2018-05'!V",TEXT(MATCH($C56,'2018-05'!$C$2:$C$100,0)+1,0)))="")),"Н/Д",INDIRECT(CONCATENATE("'2018-06'!V",TEXT(MATCH($C56,'2018-06'!$C$2:$C$100,0)+1,0)))-INDIRECT(CONCATENATE("'2018-05'!V",TEXT(MATCH($C56,'2018-05'!$C$2:$C$100,0)+1,0))))</f>
        <v>1740405167.9099998</v>
      </c>
      <c r="W56" s="17">
        <f ca="1">IF(OR(INDIRECT(CONCATENATE("'2018-06'!W",TEXT(MATCH($C56,'2018-06'!$C$2:$C$100,0)+1,0)))="",INDIRECT(CONCATENATE("'2018-05'!W",TEXT(MATCH($C56,'2018-05'!$C$2:$C$100,0)+1,0)))="",AND(INDIRECT(CONCATENATE("'2018-06'!W",TEXT(MATCH($C56,'2018-06'!$C$2:$C$100,0)+1,0)))="",INDIRECT(CONCATENATE("'2018-05'!W",TEXT(MATCH($C56,'2018-05'!$C$2:$C$100,0)+1,0)))="")),"Н/Д",INDIRECT(CONCATENATE("'2018-06'!W",TEXT(MATCH($C56,'2018-06'!$C$2:$C$100,0)+1,0)))-INDIRECT(CONCATENATE("'2018-05'!W",TEXT(MATCH($C56,'2018-05'!$C$2:$C$100,0)+1,0))))</f>
        <v>10038137807.689995</v>
      </c>
    </row>
    <row r="57" spans="1:23" x14ac:dyDescent="0.25">
      <c r="A57" s="2" t="s">
        <v>80</v>
      </c>
      <c r="B57" s="2" t="s">
        <v>82</v>
      </c>
      <c r="C57" s="15">
        <v>65000000</v>
      </c>
      <c r="D57" s="2" t="s">
        <v>209</v>
      </c>
      <c r="E57" s="17">
        <f ca="1">IF(OR(INDIRECT(CONCATENATE("'2018-06'!E",TEXT(MATCH($C57,'2018-06'!$C$2:$C$100,0)+1,0)))="",INDIRECT(CONCATENATE("'2018-05'!E",TEXT(MATCH($C57,'2018-05'!$C$2:$C$100,0)+1,0)))="",AND(INDIRECT(CONCATENATE("'2018-06'!E",TEXT(MATCH($C57,'2018-06'!$C$2:$C$100,0)+1,0)))="",INDIRECT(CONCATENATE("'2018-05'!E",TEXT(MATCH($C57,'2018-05'!$C$2:$C$100,0)+1,0)))="")),"Н/Д",INDIRECT(CONCATENATE("'2018-06'!E",TEXT(MATCH($C57,'2018-06'!$C$2:$C$100,0)+1,0)))-INDIRECT(CONCATENATE("'2018-05'!E",TEXT(MATCH($C57,'2018-05'!$C$2:$C$100,0)+1,0))))</f>
        <v>29008139657.610001</v>
      </c>
      <c r="F57" s="17">
        <f ca="1">IF(OR(INDIRECT(CONCATENATE("'2018-06'!F",TEXT(MATCH($C57,'2018-06'!$C$2:$C$100,0)+1,0)))="",INDIRECT(CONCATENATE("'2018-05'!F",TEXT(MATCH($C57,'2018-05'!$C$2:$C$100,0)+1,0)))="",AND(INDIRECT(CONCATENATE("'2018-06'!F",TEXT(MATCH($C57,'2018-06'!$C$2:$C$100,0)+1,0)))="",INDIRECT(CONCATENATE("'2018-05'!F",TEXT(MATCH($C57,'2018-05'!$C$2:$C$100,0)+1,0)))="")),"Н/Д",INDIRECT(CONCATENATE("'2018-06'!F",TEXT(MATCH($C57,'2018-06'!$C$2:$C$100,0)+1,0)))-INDIRECT(CONCATENATE("'2018-05'!F",TEXT(MATCH($C57,'2018-05'!$C$2:$C$100,0)+1,0))))</f>
        <v>27022641343.340012</v>
      </c>
      <c r="G57" s="17">
        <f ca="1">IF(OR(INDIRECT(CONCATENATE("'2018-06'!G",TEXT(MATCH($C57,'2018-06'!$C$2:$C$100,0)+1,0)))="",INDIRECT(CONCATENATE("'2018-05'!G",TEXT(MATCH($C57,'2018-05'!$C$2:$C$100,0)+1,0)))="",AND(INDIRECT(CONCATENATE("'2018-06'!G",TEXT(MATCH($C57,'2018-06'!$C$2:$C$100,0)+1,0)))="",INDIRECT(CONCATENATE("'2018-05'!G",TEXT(MATCH($C57,'2018-05'!$C$2:$C$100,0)+1,0)))="")),"Н/Д",INDIRECT(CONCATENATE("'2018-06'!G",TEXT(MATCH($C57,'2018-06'!$C$2:$C$100,0)+1,0)))-INDIRECT(CONCATENATE("'2018-05'!G",TEXT(MATCH($C57,'2018-05'!$C$2:$C$100,0)+1,0))))</f>
        <v>9781925907.6300011</v>
      </c>
      <c r="H57" s="17">
        <f ca="1">IF(OR(INDIRECT(CONCATENATE("'2018-06'!H",TEXT(MATCH($C57,'2018-06'!$C$2:$C$100,0)+1,0)))="",INDIRECT(CONCATENATE("'2018-05'!H",TEXT(MATCH($C57,'2018-05'!$C$2:$C$100,0)+1,0)))="",AND(INDIRECT(CONCATENATE("'2018-06'!H",TEXT(MATCH($C57,'2018-06'!$C$2:$C$100,0)+1,0)))="",INDIRECT(CONCATENATE("'2018-05'!H",TEXT(MATCH($C57,'2018-05'!$C$2:$C$100,0)+1,0)))="")),"Н/Д",INDIRECT(CONCATENATE("'2018-06'!H",TEXT(MATCH($C57,'2018-06'!$C$2:$C$100,0)+1,0)))-INDIRECT(CONCATENATE("'2018-05'!H",TEXT(MATCH($C57,'2018-05'!$C$2:$C$100,0)+1,0))))</f>
        <v>7090308666.4700012</v>
      </c>
      <c r="I57" s="17">
        <f ca="1">IF(OR(INDIRECT(CONCATENATE("'2018-06'!I",TEXT(MATCH($C57,'2018-06'!$C$2:$C$100,0)+1,0)))="",INDIRECT(CONCATENATE("'2018-05'!I",TEXT(MATCH($C57,'2018-05'!$C$2:$C$100,0)+1,0)))="",AND(INDIRECT(CONCATENATE("'2018-06'!I",TEXT(MATCH($C57,'2018-06'!$C$2:$C$100,0)+1,0)))="",INDIRECT(CONCATENATE("'2018-05'!I",TEXT(MATCH($C57,'2018-05'!$C$2:$C$100,0)+1,0)))="")),"Н/Д",INDIRECT(CONCATENATE("'2018-06'!I",TEXT(MATCH($C57,'2018-06'!$C$2:$C$100,0)+1,0)))-INDIRECT(CONCATENATE("'2018-05'!I",TEXT(MATCH($C57,'2018-05'!$C$2:$C$100,0)+1,0))))</f>
        <v>1511379596.46</v>
      </c>
      <c r="J57" s="17" t="str">
        <f ca="1">IF(OR(INDIRECT(CONCATENATE("'2018-06'!J",TEXT(MATCH($C57,'2018-06'!$C$2:$C$100,0)+1,0)))="",INDIRECT(CONCATENATE("'2018-05'!J",TEXT(MATCH($C57,'2018-05'!$C$2:$C$100,0)+1,0)))="",AND(INDIRECT(CONCATENATE("'2018-06'!J",TEXT(MATCH($C57,'2018-06'!$C$2:$C$100,0)+1,0)))="",INDIRECT(CONCATENATE("'2018-05'!J",TEXT(MATCH($C57,'2018-05'!$C$2:$C$100,0)+1,0)))="")),"Н/Д",INDIRECT(CONCATENATE("'2018-06'!J",TEXT(MATCH($C57,'2018-06'!$C$2:$C$100,0)+1,0)))-INDIRECT(CONCATENATE("'2018-05'!J",TEXT(MATCH($C57,'2018-05'!$C$2:$C$100,0)+1,0))))</f>
        <v>Н/Д</v>
      </c>
      <c r="K57" s="17">
        <f ca="1">IF(OR(INDIRECT(CONCATENATE("'2018-06'!K",TEXT(MATCH($C57,'2018-06'!$C$2:$C$100,0)+1,0)))="",INDIRECT(CONCATENATE("'2018-05'!K",TEXT(MATCH($C57,'2018-05'!$C$2:$C$100,0)+1,0)))="",AND(INDIRECT(CONCATENATE("'2018-06'!K",TEXT(MATCH($C57,'2018-06'!$C$2:$C$100,0)+1,0)))="",INDIRECT(CONCATENATE("'2018-05'!K",TEXT(MATCH($C57,'2018-05'!$C$2:$C$100,0)+1,0)))="")),"Н/Д",INDIRECT(CONCATENATE("'2018-06'!K",TEXT(MATCH($C57,'2018-06'!$C$2:$C$100,0)+1,0)))-INDIRECT(CONCATENATE("'2018-05'!K",TEXT(MATCH($C57,'2018-05'!$C$2:$C$100,0)+1,0))))</f>
        <v>1103222599.3900003</v>
      </c>
      <c r="L57" s="17">
        <f ca="1">IF(OR(INDIRECT(CONCATENATE("'2018-06'!L",TEXT(MATCH($C57,'2018-06'!$C$2:$C$100,0)+1,0)))="",INDIRECT(CONCATENATE("'2018-05'!L",TEXT(MATCH($C57,'2018-05'!$C$2:$C$100,0)+1,0)))="",AND(INDIRECT(CONCATENATE("'2018-06'!L",TEXT(MATCH($C57,'2018-06'!$C$2:$C$100,0)+1,0)))="",INDIRECT(CONCATENATE("'2018-05'!L",TEXT(MATCH($C57,'2018-05'!$C$2:$C$100,0)+1,0)))="")),"Н/Д",INDIRECT(CONCATENATE("'2018-06'!L",TEXT(MATCH($C57,'2018-06'!$C$2:$C$100,0)+1,0)))-INDIRECT(CONCATENATE("'2018-05'!L",TEXT(MATCH($C57,'2018-05'!$C$2:$C$100,0)+1,0))))</f>
        <v>6180304461.5600014</v>
      </c>
      <c r="M57" s="17">
        <f ca="1">IF(OR(INDIRECT(CONCATENATE("'2018-06'!M",TEXT(MATCH($C57,'2018-06'!$C$2:$C$100,0)+1,0)))="",INDIRECT(CONCATENATE("'2018-05'!M",TEXT(MATCH($C57,'2018-05'!$C$2:$C$100,0)+1,0)))="",AND(INDIRECT(CONCATENATE("'2018-06'!M",TEXT(MATCH($C57,'2018-06'!$C$2:$C$100,0)+1,0)))="",INDIRECT(CONCATENATE("'2018-05'!M",TEXT(MATCH($C57,'2018-05'!$C$2:$C$100,0)+1,0)))="")),"Н/Д",INDIRECT(CONCATENATE("'2018-06'!M",TEXT(MATCH($C57,'2018-06'!$C$2:$C$100,0)+1,0)))-INDIRECT(CONCATENATE("'2018-05'!M",TEXT(MATCH($C57,'2018-05'!$C$2:$C$100,0)+1,0))))</f>
        <v>187287729.49000001</v>
      </c>
      <c r="N57" s="17">
        <f ca="1">IF(OR(INDIRECT(CONCATENATE("'2018-06'!N",TEXT(MATCH($C57,'2018-06'!$C$2:$C$100,0)+1,0)))="",INDIRECT(CONCATENATE("'2018-05'!N",TEXT(MATCH($C57,'2018-05'!$C$2:$C$100,0)+1,0)))="",AND(INDIRECT(CONCATENATE("'2018-06'!N",TEXT(MATCH($C57,'2018-06'!$C$2:$C$100,0)+1,0)))="",INDIRECT(CONCATENATE("'2018-05'!N",TEXT(MATCH($C57,'2018-05'!$C$2:$C$100,0)+1,0)))="")),"Н/Д",INDIRECT(CONCATENATE("'2018-06'!N",TEXT(MATCH($C57,'2018-06'!$C$2:$C$100,0)+1,0)))-INDIRECT(CONCATENATE("'2018-05'!NE",TEXT(MATCH($C57,'2018-05'!$C$2:$C$100,0)+1,0))))</f>
        <v>580217781.21000004</v>
      </c>
      <c r="O57" s="17">
        <f ca="1">IF(OR(INDIRECT(CONCATENATE("'2018-06'!O",TEXT(MATCH($C57,'2018-06'!$C$2:$C$100,0)+1,0)))="",INDIRECT(CONCATENATE("'2018-05'!O",TEXT(MATCH($C57,'2018-05'!$C$2:$C$100,0)+1,0)))="",AND(INDIRECT(CONCATENATE("'2018-06'!O",TEXT(MATCH($C57,'2018-06'!$C$2:$C$100,0)+1,0)))="",INDIRECT(CONCATENATE("'2018-05'!O",TEXT(MATCH($C57,'2018-05'!$C$2:$C$100,0)+1,0)))="")),"Н/Д",INDIRECT(CONCATENATE("'2018-06'!O",TEXT(MATCH($C57,'2018-06'!$C$2:$C$100,0)+1,0)))-INDIRECT(CONCATENATE("'2018-05'!O",TEXT(MATCH($C57,'2018-05'!$C$2:$C$100,0)+1,0))))</f>
        <v>859528.37</v>
      </c>
      <c r="P57" s="17">
        <f ca="1">IF(OR(INDIRECT(CONCATENATE("'2018-06'!P",TEXT(MATCH($C57,'2018-06'!$C$2:$C$100,0)+1,0)))="",INDIRECT(CONCATENATE("'2018-05'!P",TEXT(MATCH($C57,'2018-05'!$C$2:$C$100,0)+1,0)))="",AND(INDIRECT(CONCATENATE("'2018-06'!P",TEXT(MATCH($C57,'2018-06'!$C$2:$C$100,0)+1,0)))="",INDIRECT(CONCATENATE("'2018-05'!P",TEXT(MATCH($C57,'2018-05'!$C$2:$C$100,0)+1,0)))="")),"Н/Д",INDIRECT(CONCATENATE("'2018-06'!P",TEXT(MATCH($C57,'2018-06'!$C$2:$C$100,0)+1,0)))-INDIRECT(CONCATENATE("'2018-05'!P",TEXT(MATCH($C57,'2018-05'!$C$2:$C$100,0)+1,0))))</f>
        <v>466154216.13999987</v>
      </c>
      <c r="Q57" s="17">
        <f ca="1">IF(OR(INDIRECT(CONCATENATE("'2018-06'!Q",TEXT(MATCH($C57,'2018-06'!$C$2:$C$100,0)+1,0)))="",INDIRECT(CONCATENATE("'2018-05'!Q",TEXT(MATCH($C57,'2018-05'!$C$2:$C$100,0)+1,0)))="",AND(INDIRECT(CONCATENATE("'2018-06'!Q",TEXT(MATCH($C57,'2018-06'!$C$2:$C$100,0)+1,0)))="",INDIRECT(CONCATENATE("'2018-05'!Q",TEXT(MATCH($C57,'2018-05'!$C$2:$C$100,0)+1,0)))="")),"Н/Д",INDIRECT(CONCATENATE("'2018-06'!Q",TEXT(MATCH($C57,'2018-06'!$C$2:$C$100,0)+1,0)))-INDIRECT(CONCATENATE("'2018-05'!Q",TEXT(MATCH($C57,'2018-05'!$C$2:$C$100,0)+1,0))))</f>
        <v>31575004.269999981</v>
      </c>
      <c r="R57" s="17">
        <f ca="1">IF(OR(INDIRECT(CONCATENATE("'2018-06'!R",TEXT(MATCH($C57,'2018-06'!$C$2:$C$100,0)+1,0)))="",INDIRECT(CONCATENATE("'2018-05'!R",TEXT(MATCH($C57,'2018-05'!$C$2:$C$100,0)+1,0)))="",AND(INDIRECT(CONCATENATE("'2018-06'!R",TEXT(MATCH($C57,'2018-06'!$C$2:$C$100,0)+1,0)))="",INDIRECT(CONCATENATE("'2018-05'!R",TEXT(MATCH($C57,'2018-05'!$C$2:$C$100,0)+1,0)))="")),"Н/Д",INDIRECT(CONCATENATE("'2018-06'!R",TEXT(MATCH($C57,'2018-06'!$C$2:$C$100,0)+1,0)))-INDIRECT(CONCATENATE("'2018-05'!R",TEXT(MATCH($C57,'2018-05'!$C$2:$C$100,0)+1,0))))</f>
        <v>159050495.02999997</v>
      </c>
      <c r="S57" s="17">
        <f ca="1">IF(OR(INDIRECT(CONCATENATE("'2018-06'!S",TEXT(MATCH($C57,'2018-06'!$C$2:$C$100,0)+1,0)))="",INDIRECT(CONCATENATE("'2018-05'!S",TEXT(MATCH($C57,'2018-05'!$C$2:$C$100,0)+1,0)))="",AND(INDIRECT(CONCATENATE("'2018-06'!S",TEXT(MATCH($C57,'2018-06'!$C$2:$C$100,0)+1,0)))="",INDIRECT(CONCATENATE("'2018-05'!S",TEXT(MATCH($C57,'2018-05'!$C$2:$C$100,0)+1,0)))="")),"Н/Д",INDIRECT(CONCATENATE("'2018-06'!S",TEXT(MATCH($C57,'2018-06'!$C$2:$C$100,0)+1,0)))-INDIRECT(CONCATENATE("'2018-05'!S",TEXT(MATCH($C57,'2018-05'!$C$2:$C$100,0)+1,0))))</f>
        <v>90858.5</v>
      </c>
      <c r="T57" s="17">
        <f ca="1">IF(OR(INDIRECT(CONCATENATE("'2018-06'!T",TEXT(MATCH($C57,'2018-06'!$C$2:$C$100,0)+1,0)))="",INDIRECT(CONCATENATE("'2018-05'!T",TEXT(MATCH($C57,'2018-05'!$C$2:$C$100,0)+1,0)))="",AND(INDIRECT(CONCATENATE("'2018-06'!T",TEXT(MATCH($C57,'2018-06'!$C$2:$C$100,0)+1,0)))="",INDIRECT(CONCATENATE("'2018-05'!T",TEXT(MATCH($C57,'2018-05'!$C$2:$C$100,0)+1,0)))="")),"Н/Д",INDIRECT(CONCATENATE("'2018-06'!T",TEXT(MATCH($C57,'2018-06'!$C$2:$C$100,0)+1,0)))-INDIRECT(CONCATENATE("'2018-05'!T",TEXT(MATCH($C57,'2018-05'!$C$2:$C$100,0)+1,0))))</f>
        <v>271073573.17999995</v>
      </c>
      <c r="U57" s="17">
        <f ca="1">IF(OR(INDIRECT(CONCATENATE("'2018-06'!U",TEXT(MATCH($C57,'2018-06'!$C$2:$C$100,0)+1,0)))="",INDIRECT(CONCATENATE("'2018-05'!U",TEXT(MATCH($C57,'2018-05'!$C$2:$C$100,0)+1,0)))="",AND(INDIRECT(CONCATENATE("'2018-06'!U",TEXT(MATCH($C57,'2018-06'!$C$2:$C$100,0)+1,0)))="",INDIRECT(CONCATENATE("'2018-05'!U",TEXT(MATCH($C57,'2018-05'!$C$2:$C$100,0)+1,0)))="")),"Н/Д",INDIRECT(CONCATENATE("'2018-06'!U",TEXT(MATCH($C57,'2018-06'!$C$2:$C$100,0)+1,0)))-INDIRECT(CONCATENATE("'2018-05'!U",TEXT(MATCH($C57,'2018-05'!$C$2:$C$100,0)+1,0))))</f>
        <v>-125.12999999895692</v>
      </c>
      <c r="V57" s="17">
        <f ca="1">IF(OR(INDIRECT(CONCATENATE("'2018-06'!V",TEXT(MATCH($C57,'2018-06'!$C$2:$C$100,0)+1,0)))="",INDIRECT(CONCATENATE("'2018-05'!V",TEXT(MATCH($C57,'2018-05'!$C$2:$C$100,0)+1,0)))="",AND(INDIRECT(CONCATENATE("'2018-06'!V",TEXT(MATCH($C57,'2018-06'!$C$2:$C$100,0)+1,0)))="",INDIRECT(CONCATENATE("'2018-05'!V",TEXT(MATCH($C57,'2018-05'!$C$2:$C$100,0)+1,0)))="")),"Н/Д",INDIRECT(CONCATENATE("'2018-06'!V",TEXT(MATCH($C57,'2018-06'!$C$2:$C$100,0)+1,0)))-INDIRECT(CONCATENATE("'2018-05'!V",TEXT(MATCH($C57,'2018-05'!$C$2:$C$100,0)+1,0))))</f>
        <v>1985498314.2700005</v>
      </c>
      <c r="W57" s="17">
        <f ca="1">IF(OR(INDIRECT(CONCATENATE("'2018-06'!W",TEXT(MATCH($C57,'2018-06'!$C$2:$C$100,0)+1,0)))="",INDIRECT(CONCATENATE("'2018-05'!W",TEXT(MATCH($C57,'2018-05'!$C$2:$C$100,0)+1,0)))="",AND(INDIRECT(CONCATENATE("'2018-06'!W",TEXT(MATCH($C57,'2018-06'!$C$2:$C$100,0)+1,0)))="",INDIRECT(CONCATENATE("'2018-05'!W",TEXT(MATCH($C57,'2018-05'!$C$2:$C$100,0)+1,0)))="")),"Н/Д",INDIRECT(CONCATENATE("'2018-06'!W",TEXT(MATCH($C57,'2018-06'!$C$2:$C$100,0)+1,0)))-INDIRECT(CONCATENATE("'2018-05'!W",TEXT(MATCH($C57,'2018-05'!$C$2:$C$100,0)+1,0))))</f>
        <v>84925032860.550018</v>
      </c>
    </row>
    <row r="58" spans="1:23" x14ac:dyDescent="0.25">
      <c r="A58" s="2" t="s">
        <v>80</v>
      </c>
      <c r="B58" s="2" t="s">
        <v>83</v>
      </c>
      <c r="C58" s="15">
        <v>71000000</v>
      </c>
      <c r="D58" s="2" t="s">
        <v>209</v>
      </c>
      <c r="E58" s="17">
        <f ca="1">IF(OR(INDIRECT(CONCATENATE("'2018-06'!E",TEXT(MATCH($C58,'2018-06'!$C$2:$C$100,0)+1,0)))="",INDIRECT(CONCATENATE("'2018-05'!E",TEXT(MATCH($C58,'2018-05'!$C$2:$C$100,0)+1,0)))="",AND(INDIRECT(CONCATENATE("'2018-06'!E",TEXT(MATCH($C58,'2018-06'!$C$2:$C$100,0)+1,0)))="",INDIRECT(CONCATENATE("'2018-05'!E",TEXT(MATCH($C58,'2018-05'!$C$2:$C$100,0)+1,0)))="")),"Н/Д",INDIRECT(CONCATENATE("'2018-06'!E",TEXT(MATCH($C58,'2018-06'!$C$2:$C$100,0)+1,0)))-INDIRECT(CONCATENATE("'2018-05'!E",TEXT(MATCH($C58,'2018-05'!$C$2:$C$100,0)+1,0))))</f>
        <v>24730660993.139992</v>
      </c>
      <c r="F58" s="17">
        <f ca="1">IF(OR(INDIRECT(CONCATENATE("'2018-06'!F",TEXT(MATCH($C58,'2018-06'!$C$2:$C$100,0)+1,0)))="",INDIRECT(CONCATENATE("'2018-05'!F",TEXT(MATCH($C58,'2018-05'!$C$2:$C$100,0)+1,0)))="",AND(INDIRECT(CONCATENATE("'2018-06'!F",TEXT(MATCH($C58,'2018-06'!$C$2:$C$100,0)+1,0)))="",INDIRECT(CONCATENATE("'2018-05'!F",TEXT(MATCH($C58,'2018-05'!$C$2:$C$100,0)+1,0)))="")),"Н/Д",INDIRECT(CONCATENATE("'2018-06'!F",TEXT(MATCH($C58,'2018-06'!$C$2:$C$100,0)+1,0)))-INDIRECT(CONCATENATE("'2018-05'!F",TEXT(MATCH($C58,'2018-05'!$C$2:$C$100,0)+1,0))))</f>
        <v>24244932877.919998</v>
      </c>
      <c r="G58" s="17">
        <f ca="1">IF(OR(INDIRECT(CONCATENATE("'2018-06'!G",TEXT(MATCH($C58,'2018-06'!$C$2:$C$100,0)+1,0)))="",INDIRECT(CONCATENATE("'2018-05'!G",TEXT(MATCH($C58,'2018-05'!$C$2:$C$100,0)+1,0)))="",AND(INDIRECT(CONCATENATE("'2018-06'!G",TEXT(MATCH($C58,'2018-06'!$C$2:$C$100,0)+1,0)))="",INDIRECT(CONCATENATE("'2018-05'!G",TEXT(MATCH($C58,'2018-05'!$C$2:$C$100,0)+1,0)))="")),"Н/Д",INDIRECT(CONCATENATE("'2018-06'!G",TEXT(MATCH($C58,'2018-06'!$C$2:$C$100,0)+1,0)))-INDIRECT(CONCATENATE("'2018-05'!G",TEXT(MATCH($C58,'2018-05'!$C$2:$C$100,0)+1,0))))</f>
        <v>17163663882.43</v>
      </c>
      <c r="H58" s="17">
        <f ca="1">IF(OR(INDIRECT(CONCATENATE("'2018-06'!H",TEXT(MATCH($C58,'2018-06'!$C$2:$C$100,0)+1,0)))="",INDIRECT(CONCATENATE("'2018-05'!H",TEXT(MATCH($C58,'2018-05'!$C$2:$C$100,0)+1,0)))="",AND(INDIRECT(CONCATENATE("'2018-06'!H",TEXT(MATCH($C58,'2018-06'!$C$2:$C$100,0)+1,0)))="",INDIRECT(CONCATENATE("'2018-05'!H",TEXT(MATCH($C58,'2018-05'!$C$2:$C$100,0)+1,0)))="")),"Н/Д",INDIRECT(CONCATENATE("'2018-06'!H",TEXT(MATCH($C58,'2018-06'!$C$2:$C$100,0)+1,0)))-INDIRECT(CONCATENATE("'2018-05'!H",TEXT(MATCH($C58,'2018-05'!$C$2:$C$100,0)+1,0))))</f>
        <v>2860540900.6200008</v>
      </c>
      <c r="I58" s="17">
        <f ca="1">IF(OR(INDIRECT(CONCATENATE("'2018-06'!I",TEXT(MATCH($C58,'2018-06'!$C$2:$C$100,0)+1,0)))="",INDIRECT(CONCATENATE("'2018-05'!I",TEXT(MATCH($C58,'2018-05'!$C$2:$C$100,0)+1,0)))="",AND(INDIRECT(CONCATENATE("'2018-06'!I",TEXT(MATCH($C58,'2018-06'!$C$2:$C$100,0)+1,0)))="",INDIRECT(CONCATENATE("'2018-05'!I",TEXT(MATCH($C58,'2018-05'!$C$2:$C$100,0)+1,0)))="")),"Н/Д",INDIRECT(CONCATENATE("'2018-06'!I",TEXT(MATCH($C58,'2018-06'!$C$2:$C$100,0)+1,0)))-INDIRECT(CONCATENATE("'2018-05'!I",TEXT(MATCH($C58,'2018-05'!$C$2:$C$100,0)+1,0))))</f>
        <v>528954659.61999989</v>
      </c>
      <c r="J58" s="17" t="str">
        <f ca="1">IF(OR(INDIRECT(CONCATENATE("'2018-06'!J",TEXT(MATCH($C58,'2018-06'!$C$2:$C$100,0)+1,0)))="",INDIRECT(CONCATENATE("'2018-05'!J",TEXT(MATCH($C58,'2018-05'!$C$2:$C$100,0)+1,0)))="",AND(INDIRECT(CONCATENATE("'2018-06'!J",TEXT(MATCH($C58,'2018-06'!$C$2:$C$100,0)+1,0)))="",INDIRECT(CONCATENATE("'2018-05'!J",TEXT(MATCH($C58,'2018-05'!$C$2:$C$100,0)+1,0)))="")),"Н/Д",INDIRECT(CONCATENATE("'2018-06'!J",TEXT(MATCH($C58,'2018-06'!$C$2:$C$100,0)+1,0)))-INDIRECT(CONCATENATE("'2018-05'!J",TEXT(MATCH($C58,'2018-05'!$C$2:$C$100,0)+1,0))))</f>
        <v>Н/Д</v>
      </c>
      <c r="K58" s="17">
        <f ca="1">IF(OR(INDIRECT(CONCATENATE("'2018-06'!K",TEXT(MATCH($C58,'2018-06'!$C$2:$C$100,0)+1,0)))="",INDIRECT(CONCATENATE("'2018-05'!K",TEXT(MATCH($C58,'2018-05'!$C$2:$C$100,0)+1,0)))="",AND(INDIRECT(CONCATENATE("'2018-06'!K",TEXT(MATCH($C58,'2018-06'!$C$2:$C$100,0)+1,0)))="",INDIRECT(CONCATENATE("'2018-05'!K",TEXT(MATCH($C58,'2018-05'!$C$2:$C$100,0)+1,0)))="")),"Н/Д",INDIRECT(CONCATENATE("'2018-06'!K",TEXT(MATCH($C58,'2018-06'!$C$2:$C$100,0)+1,0)))-INDIRECT(CONCATENATE("'2018-05'!K",TEXT(MATCH($C58,'2018-05'!$C$2:$C$100,0)+1,0))))</f>
        <v>350441957.85000038</v>
      </c>
      <c r="L58" s="17">
        <f ca="1">IF(OR(INDIRECT(CONCATENATE("'2018-06'!L",TEXT(MATCH($C58,'2018-06'!$C$2:$C$100,0)+1,0)))="",INDIRECT(CONCATENATE("'2018-05'!L",TEXT(MATCH($C58,'2018-05'!$C$2:$C$100,0)+1,0)))="",AND(INDIRECT(CONCATENATE("'2018-06'!L",TEXT(MATCH($C58,'2018-06'!$C$2:$C$100,0)+1,0)))="",INDIRECT(CONCATENATE("'2018-05'!L",TEXT(MATCH($C58,'2018-05'!$C$2:$C$100,0)+1,0)))="")),"Н/Д",INDIRECT(CONCATENATE("'2018-06'!L",TEXT(MATCH($C58,'2018-06'!$C$2:$C$100,0)+1,0)))-INDIRECT(CONCATENATE("'2018-05'!L",TEXT(MATCH($C58,'2018-05'!$C$2:$C$100,0)+1,0))))</f>
        <v>2400747992.5799999</v>
      </c>
      <c r="M58" s="17">
        <f ca="1">IF(OR(INDIRECT(CONCATENATE("'2018-06'!M",TEXT(MATCH($C58,'2018-06'!$C$2:$C$100,0)+1,0)))="",INDIRECT(CONCATENATE("'2018-05'!M",TEXT(MATCH($C58,'2018-05'!$C$2:$C$100,0)+1,0)))="",AND(INDIRECT(CONCATENATE("'2018-06'!M",TEXT(MATCH($C58,'2018-06'!$C$2:$C$100,0)+1,0)))="",INDIRECT(CONCATENATE("'2018-05'!M",TEXT(MATCH($C58,'2018-05'!$C$2:$C$100,0)+1,0)))="")),"Н/Д",INDIRECT(CONCATENATE("'2018-06'!M",TEXT(MATCH($C58,'2018-06'!$C$2:$C$100,0)+1,0)))-INDIRECT(CONCATENATE("'2018-05'!M",TEXT(MATCH($C58,'2018-05'!$C$2:$C$100,0)+1,0))))</f>
        <v>5387105.0800000019</v>
      </c>
      <c r="N58" s="17">
        <f ca="1">IF(OR(INDIRECT(CONCATENATE("'2018-06'!N",TEXT(MATCH($C58,'2018-06'!$C$2:$C$100,0)+1,0)))="",INDIRECT(CONCATENATE("'2018-05'!N",TEXT(MATCH($C58,'2018-05'!$C$2:$C$100,0)+1,0)))="",AND(INDIRECT(CONCATENATE("'2018-06'!N",TEXT(MATCH($C58,'2018-06'!$C$2:$C$100,0)+1,0)))="",INDIRECT(CONCATENATE("'2018-05'!N",TEXT(MATCH($C58,'2018-05'!$C$2:$C$100,0)+1,0)))="")),"Н/Д",INDIRECT(CONCATENATE("'2018-06'!N",TEXT(MATCH($C58,'2018-06'!$C$2:$C$100,0)+1,0)))-INDIRECT(CONCATENATE("'2018-05'!NE",TEXT(MATCH($C58,'2018-05'!$C$2:$C$100,0)+1,0))))</f>
        <v>291686195.47000003</v>
      </c>
      <c r="O58" s="17">
        <f ca="1">IF(OR(INDIRECT(CONCATENATE("'2018-06'!O",TEXT(MATCH($C58,'2018-06'!$C$2:$C$100,0)+1,0)))="",INDIRECT(CONCATENATE("'2018-05'!O",TEXT(MATCH($C58,'2018-05'!$C$2:$C$100,0)+1,0)))="",AND(INDIRECT(CONCATENATE("'2018-06'!O",TEXT(MATCH($C58,'2018-06'!$C$2:$C$100,0)+1,0)))="",INDIRECT(CONCATENATE("'2018-05'!O",TEXT(MATCH($C58,'2018-05'!$C$2:$C$100,0)+1,0)))="")),"Н/Д",INDIRECT(CONCATENATE("'2018-06'!O",TEXT(MATCH($C58,'2018-06'!$C$2:$C$100,0)+1,0)))-INDIRECT(CONCATENATE("'2018-05'!O",TEXT(MATCH($C58,'2018-05'!$C$2:$C$100,0)+1,0))))</f>
        <v>37792.149999999965</v>
      </c>
      <c r="P58" s="17">
        <f ca="1">IF(OR(INDIRECT(CONCATENATE("'2018-06'!P",TEXT(MATCH($C58,'2018-06'!$C$2:$C$100,0)+1,0)))="",INDIRECT(CONCATENATE("'2018-05'!P",TEXT(MATCH($C58,'2018-05'!$C$2:$C$100,0)+1,0)))="",AND(INDIRECT(CONCATENATE("'2018-06'!P",TEXT(MATCH($C58,'2018-06'!$C$2:$C$100,0)+1,0)))="",INDIRECT(CONCATENATE("'2018-05'!P",TEXT(MATCH($C58,'2018-05'!$C$2:$C$100,0)+1,0)))="")),"Н/Д",INDIRECT(CONCATENATE("'2018-06'!P",TEXT(MATCH($C58,'2018-06'!$C$2:$C$100,0)+1,0)))-INDIRECT(CONCATENATE("'2018-05'!P",TEXT(MATCH($C58,'2018-05'!$C$2:$C$100,0)+1,0))))</f>
        <v>452962285.03999996</v>
      </c>
      <c r="Q58" s="17">
        <f ca="1">IF(OR(INDIRECT(CONCATENATE("'2018-06'!Q",TEXT(MATCH($C58,'2018-06'!$C$2:$C$100,0)+1,0)))="",INDIRECT(CONCATENATE("'2018-05'!Q",TEXT(MATCH($C58,'2018-05'!$C$2:$C$100,0)+1,0)))="",AND(INDIRECT(CONCATENATE("'2018-06'!Q",TEXT(MATCH($C58,'2018-06'!$C$2:$C$100,0)+1,0)))="",INDIRECT(CONCATENATE("'2018-05'!Q",TEXT(MATCH($C58,'2018-05'!$C$2:$C$100,0)+1,0)))="")),"Н/Д",INDIRECT(CONCATENATE("'2018-06'!Q",TEXT(MATCH($C58,'2018-06'!$C$2:$C$100,0)+1,0)))-INDIRECT(CONCATENATE("'2018-05'!Q",TEXT(MATCH($C58,'2018-05'!$C$2:$C$100,0)+1,0))))</f>
        <v>7264119.25</v>
      </c>
      <c r="R58" s="17">
        <f ca="1">IF(OR(INDIRECT(CONCATENATE("'2018-06'!R",TEXT(MATCH($C58,'2018-06'!$C$2:$C$100,0)+1,0)))="",INDIRECT(CONCATENATE("'2018-05'!R",TEXT(MATCH($C58,'2018-05'!$C$2:$C$100,0)+1,0)))="",AND(INDIRECT(CONCATENATE("'2018-06'!R",TEXT(MATCH($C58,'2018-06'!$C$2:$C$100,0)+1,0)))="",INDIRECT(CONCATENATE("'2018-05'!R",TEXT(MATCH($C58,'2018-05'!$C$2:$C$100,0)+1,0)))="")),"Н/Д",INDIRECT(CONCATENATE("'2018-06'!R",TEXT(MATCH($C58,'2018-06'!$C$2:$C$100,0)+1,0)))-INDIRECT(CONCATENATE("'2018-05'!R",TEXT(MATCH($C58,'2018-05'!$C$2:$C$100,0)+1,0))))</f>
        <v>53225273.199999988</v>
      </c>
      <c r="S58" s="17">
        <f ca="1">IF(OR(INDIRECT(CONCATENATE("'2018-06'!S",TEXT(MATCH($C58,'2018-06'!$C$2:$C$100,0)+1,0)))="",INDIRECT(CONCATENATE("'2018-05'!S",TEXT(MATCH($C58,'2018-05'!$C$2:$C$100,0)+1,0)))="",AND(INDIRECT(CONCATENATE("'2018-06'!S",TEXT(MATCH($C58,'2018-06'!$C$2:$C$100,0)+1,0)))="",INDIRECT(CONCATENATE("'2018-05'!S",TEXT(MATCH($C58,'2018-05'!$C$2:$C$100,0)+1,0)))="")),"Н/Д",INDIRECT(CONCATENATE("'2018-06'!S",TEXT(MATCH($C58,'2018-06'!$C$2:$C$100,0)+1,0)))-INDIRECT(CONCATENATE("'2018-05'!S",TEXT(MATCH($C58,'2018-05'!$C$2:$C$100,0)+1,0))))</f>
        <v>337638.5</v>
      </c>
      <c r="T58" s="17">
        <f ca="1">IF(OR(INDIRECT(CONCATENATE("'2018-06'!T",TEXT(MATCH($C58,'2018-06'!$C$2:$C$100,0)+1,0)))="",INDIRECT(CONCATENATE("'2018-05'!T",TEXT(MATCH($C58,'2018-05'!$C$2:$C$100,0)+1,0)))="",AND(INDIRECT(CONCATENATE("'2018-06'!T",TEXT(MATCH($C58,'2018-06'!$C$2:$C$100,0)+1,0)))="",INDIRECT(CONCATENATE("'2018-05'!T",TEXT(MATCH($C58,'2018-05'!$C$2:$C$100,0)+1,0)))="")),"Н/Д",INDIRECT(CONCATENATE("'2018-06'!T",TEXT(MATCH($C58,'2018-06'!$C$2:$C$100,0)+1,0)))-INDIRECT(CONCATENATE("'2018-05'!T",TEXT(MATCH($C58,'2018-05'!$C$2:$C$100,0)+1,0))))</f>
        <v>263425039.38</v>
      </c>
      <c r="U58" s="17">
        <f ca="1">IF(OR(INDIRECT(CONCATENATE("'2018-06'!U",TEXT(MATCH($C58,'2018-06'!$C$2:$C$100,0)+1,0)))="",INDIRECT(CONCATENATE("'2018-05'!U",TEXT(MATCH($C58,'2018-05'!$C$2:$C$100,0)+1,0)))="",AND(INDIRECT(CONCATENATE("'2018-06'!U",TEXT(MATCH($C58,'2018-06'!$C$2:$C$100,0)+1,0)))="",INDIRECT(CONCATENATE("'2018-05'!U",TEXT(MATCH($C58,'2018-05'!$C$2:$C$100,0)+1,0)))="")),"Н/Д",INDIRECT(CONCATENATE("'2018-06'!U",TEXT(MATCH($C58,'2018-06'!$C$2:$C$100,0)+1,0)))-INDIRECT(CONCATENATE("'2018-05'!U",TEXT(MATCH($C58,'2018-05'!$C$2:$C$100,0)+1,0))))</f>
        <v>9759098.75</v>
      </c>
      <c r="V58" s="17">
        <f ca="1">IF(OR(INDIRECT(CONCATENATE("'2018-06'!V",TEXT(MATCH($C58,'2018-06'!$C$2:$C$100,0)+1,0)))="",INDIRECT(CONCATENATE("'2018-05'!V",TEXT(MATCH($C58,'2018-05'!$C$2:$C$100,0)+1,0)))="",AND(INDIRECT(CONCATENATE("'2018-06'!V",TEXT(MATCH($C58,'2018-06'!$C$2:$C$100,0)+1,0)))="",INDIRECT(CONCATENATE("'2018-05'!V",TEXT(MATCH($C58,'2018-05'!$C$2:$C$100,0)+1,0)))="")),"Н/Д",INDIRECT(CONCATENATE("'2018-06'!V",TEXT(MATCH($C58,'2018-06'!$C$2:$C$100,0)+1,0)))-INDIRECT(CONCATENATE("'2018-05'!V",TEXT(MATCH($C58,'2018-05'!$C$2:$C$100,0)+1,0))))</f>
        <v>485728115.22000027</v>
      </c>
      <c r="W58" s="17">
        <f ca="1">IF(OR(INDIRECT(CONCATENATE("'2018-06'!W",TEXT(MATCH($C58,'2018-06'!$C$2:$C$100,0)+1,0)))="",INDIRECT(CONCATENATE("'2018-05'!W",TEXT(MATCH($C58,'2018-05'!$C$2:$C$100,0)+1,0)))="",AND(INDIRECT(CONCATENATE("'2018-06'!W",TEXT(MATCH($C58,'2018-06'!$C$2:$C$100,0)+1,0)))="",INDIRECT(CONCATENATE("'2018-05'!W",TEXT(MATCH($C58,'2018-05'!$C$2:$C$100,0)+1,0)))="")),"Н/Д",INDIRECT(CONCATENATE("'2018-06'!W",TEXT(MATCH($C58,'2018-06'!$C$2:$C$100,0)+1,0)))-INDIRECT(CONCATENATE("'2018-05'!W",TEXT(MATCH($C58,'2018-05'!$C$2:$C$100,0)+1,0))))</f>
        <v>73617517768.990021</v>
      </c>
    </row>
    <row r="59" spans="1:23" x14ac:dyDescent="0.25">
      <c r="A59" s="2" t="s">
        <v>80</v>
      </c>
      <c r="B59" s="2" t="s">
        <v>84</v>
      </c>
      <c r="C59" s="15">
        <v>71800000</v>
      </c>
      <c r="D59" s="2" t="s">
        <v>209</v>
      </c>
      <c r="E59" s="17">
        <f ca="1">IF(OR(INDIRECT(CONCATENATE("'2018-06'!E",TEXT(MATCH($C59,'2018-06'!$C$2:$C$100,0)+1,0)))="",INDIRECT(CONCATENATE("'2018-05'!E",TEXT(MATCH($C59,'2018-05'!$C$2:$C$100,0)+1,0)))="",AND(INDIRECT(CONCATENATE("'2018-06'!E",TEXT(MATCH($C59,'2018-06'!$C$2:$C$100,0)+1,0)))="",INDIRECT(CONCATENATE("'2018-05'!E",TEXT(MATCH($C59,'2018-05'!$C$2:$C$100,0)+1,0)))="")),"Н/Д",INDIRECT(CONCATENATE("'2018-06'!E",TEXT(MATCH($C59,'2018-06'!$C$2:$C$100,0)+1,0)))-INDIRECT(CONCATENATE("'2018-05'!E",TEXT(MATCH($C59,'2018-05'!$C$2:$C$100,0)+1,0))))</f>
        <v>41158642435.490005</v>
      </c>
      <c r="F59" s="17">
        <f ca="1">IF(OR(INDIRECT(CONCATENATE("'2018-06'!F",TEXT(MATCH($C59,'2018-06'!$C$2:$C$100,0)+1,0)))="",INDIRECT(CONCATENATE("'2018-05'!F",TEXT(MATCH($C59,'2018-05'!$C$2:$C$100,0)+1,0)))="",AND(INDIRECT(CONCATENATE("'2018-06'!F",TEXT(MATCH($C59,'2018-06'!$C$2:$C$100,0)+1,0)))="",INDIRECT(CONCATENATE("'2018-05'!F",TEXT(MATCH($C59,'2018-05'!$C$2:$C$100,0)+1,0)))="")),"Н/Д",INDIRECT(CONCATENATE("'2018-06'!F",TEXT(MATCH($C59,'2018-06'!$C$2:$C$100,0)+1,0)))-INDIRECT(CONCATENATE("'2018-05'!F",TEXT(MATCH($C59,'2018-05'!$C$2:$C$100,0)+1,0))))</f>
        <v>40725088963</v>
      </c>
      <c r="G59" s="17">
        <f ca="1">IF(OR(INDIRECT(CONCATENATE("'2018-06'!G",TEXT(MATCH($C59,'2018-06'!$C$2:$C$100,0)+1,0)))="",INDIRECT(CONCATENATE("'2018-05'!G",TEXT(MATCH($C59,'2018-05'!$C$2:$C$100,0)+1,0)))="",AND(INDIRECT(CONCATENATE("'2018-06'!G",TEXT(MATCH($C59,'2018-06'!$C$2:$C$100,0)+1,0)))="",INDIRECT(CONCATENATE("'2018-05'!G",TEXT(MATCH($C59,'2018-05'!$C$2:$C$100,0)+1,0)))="")),"Н/Д",INDIRECT(CONCATENATE("'2018-06'!G",TEXT(MATCH($C59,'2018-06'!$C$2:$C$100,0)+1,0)))-INDIRECT(CONCATENATE("'2018-05'!G",TEXT(MATCH($C59,'2018-05'!$C$2:$C$100,0)+1,0))))</f>
        <v>22459443460.899998</v>
      </c>
      <c r="H59" s="17">
        <f ca="1">IF(OR(INDIRECT(CONCATENATE("'2018-06'!H",TEXT(MATCH($C59,'2018-06'!$C$2:$C$100,0)+1,0)))="",INDIRECT(CONCATENATE("'2018-05'!H",TEXT(MATCH($C59,'2018-05'!$C$2:$C$100,0)+1,0)))="",AND(INDIRECT(CONCATENATE("'2018-06'!H",TEXT(MATCH($C59,'2018-06'!$C$2:$C$100,0)+1,0)))="",INDIRECT(CONCATENATE("'2018-05'!H",TEXT(MATCH($C59,'2018-05'!$C$2:$C$100,0)+1,0)))="")),"Н/Д",INDIRECT(CONCATENATE("'2018-06'!H",TEXT(MATCH($C59,'2018-06'!$C$2:$C$100,0)+1,0)))-INDIRECT(CONCATENATE("'2018-05'!H",TEXT(MATCH($C59,'2018-05'!$C$2:$C$100,0)+1,0))))</f>
        <v>6933410087.7199974</v>
      </c>
      <c r="I59" s="17">
        <f ca="1">IF(OR(INDIRECT(CONCATENATE("'2018-06'!I",TEXT(MATCH($C59,'2018-06'!$C$2:$C$100,0)+1,0)))="",INDIRECT(CONCATENATE("'2018-05'!I",TEXT(MATCH($C59,'2018-05'!$C$2:$C$100,0)+1,0)))="",AND(INDIRECT(CONCATENATE("'2018-06'!I",TEXT(MATCH($C59,'2018-06'!$C$2:$C$100,0)+1,0)))="",INDIRECT(CONCATENATE("'2018-05'!I",TEXT(MATCH($C59,'2018-05'!$C$2:$C$100,0)+1,0)))="")),"Н/Д",INDIRECT(CONCATENATE("'2018-06'!I",TEXT(MATCH($C59,'2018-06'!$C$2:$C$100,0)+1,0)))-INDIRECT(CONCATENATE("'2018-05'!I",TEXT(MATCH($C59,'2018-05'!$C$2:$C$100,0)+1,0))))</f>
        <v>512365537.66000009</v>
      </c>
      <c r="J59" s="17" t="str">
        <f ca="1">IF(OR(INDIRECT(CONCATENATE("'2018-06'!J",TEXT(MATCH($C59,'2018-06'!$C$2:$C$100,0)+1,0)))="",INDIRECT(CONCATENATE("'2018-05'!J",TEXT(MATCH($C59,'2018-05'!$C$2:$C$100,0)+1,0)))="",AND(INDIRECT(CONCATENATE("'2018-06'!J",TEXT(MATCH($C59,'2018-06'!$C$2:$C$100,0)+1,0)))="",INDIRECT(CONCATENATE("'2018-05'!J",TEXT(MATCH($C59,'2018-05'!$C$2:$C$100,0)+1,0)))="")),"Н/Д",INDIRECT(CONCATENATE("'2018-06'!J",TEXT(MATCH($C59,'2018-06'!$C$2:$C$100,0)+1,0)))-INDIRECT(CONCATENATE("'2018-05'!J",TEXT(MATCH($C59,'2018-05'!$C$2:$C$100,0)+1,0))))</f>
        <v>Н/Д</v>
      </c>
      <c r="K59" s="17">
        <f ca="1">IF(OR(INDIRECT(CONCATENATE("'2018-06'!K",TEXT(MATCH($C59,'2018-06'!$C$2:$C$100,0)+1,0)))="",INDIRECT(CONCATENATE("'2018-05'!K",TEXT(MATCH($C59,'2018-05'!$C$2:$C$100,0)+1,0)))="",AND(INDIRECT(CONCATENATE("'2018-06'!K",TEXT(MATCH($C59,'2018-06'!$C$2:$C$100,0)+1,0)))="",INDIRECT(CONCATENATE("'2018-05'!K",TEXT(MATCH($C59,'2018-05'!$C$2:$C$100,0)+1,0)))="")),"Н/Д",INDIRECT(CONCATENATE("'2018-06'!K",TEXT(MATCH($C59,'2018-06'!$C$2:$C$100,0)+1,0)))-INDIRECT(CONCATENATE("'2018-05'!K",TEXT(MATCH($C59,'2018-05'!$C$2:$C$100,0)+1,0))))</f>
        <v>463930654.83999968</v>
      </c>
      <c r="L59" s="17">
        <f ca="1">IF(OR(INDIRECT(CONCATENATE("'2018-06'!L",TEXT(MATCH($C59,'2018-06'!$C$2:$C$100,0)+1,0)))="",INDIRECT(CONCATENATE("'2018-05'!L",TEXT(MATCH($C59,'2018-05'!$C$2:$C$100,0)+1,0)))="",AND(INDIRECT(CONCATENATE("'2018-06'!L",TEXT(MATCH($C59,'2018-06'!$C$2:$C$100,0)+1,0)))="",INDIRECT(CONCATENATE("'2018-05'!L",TEXT(MATCH($C59,'2018-05'!$C$2:$C$100,0)+1,0)))="")),"Н/Д",INDIRECT(CONCATENATE("'2018-06'!L",TEXT(MATCH($C59,'2018-06'!$C$2:$C$100,0)+1,0)))-INDIRECT(CONCATENATE("'2018-05'!L",TEXT(MATCH($C59,'2018-05'!$C$2:$C$100,0)+1,0))))</f>
        <v>9251990293.5399971</v>
      </c>
      <c r="M59" s="17">
        <f ca="1">IF(OR(INDIRECT(CONCATENATE("'2018-06'!M",TEXT(MATCH($C59,'2018-06'!$C$2:$C$100,0)+1,0)))="",INDIRECT(CONCATENATE("'2018-05'!M",TEXT(MATCH($C59,'2018-05'!$C$2:$C$100,0)+1,0)))="",AND(INDIRECT(CONCATENATE("'2018-06'!M",TEXT(MATCH($C59,'2018-06'!$C$2:$C$100,0)+1,0)))="",INDIRECT(CONCATENATE("'2018-05'!M",TEXT(MATCH($C59,'2018-05'!$C$2:$C$100,0)+1,0)))="")),"Н/Д",INDIRECT(CONCATENATE("'2018-06'!M",TEXT(MATCH($C59,'2018-06'!$C$2:$C$100,0)+1,0)))-INDIRECT(CONCATENATE("'2018-05'!M",TEXT(MATCH($C59,'2018-05'!$C$2:$C$100,0)+1,0))))</f>
        <v>70382512.469999999</v>
      </c>
      <c r="N59" s="17">
        <f ca="1">IF(OR(INDIRECT(CONCATENATE("'2018-06'!N",TEXT(MATCH($C59,'2018-06'!$C$2:$C$100,0)+1,0)))="",INDIRECT(CONCATENATE("'2018-05'!N",TEXT(MATCH($C59,'2018-05'!$C$2:$C$100,0)+1,0)))="",AND(INDIRECT(CONCATENATE("'2018-06'!N",TEXT(MATCH($C59,'2018-06'!$C$2:$C$100,0)+1,0)))="",INDIRECT(CONCATENATE("'2018-05'!N",TEXT(MATCH($C59,'2018-05'!$C$2:$C$100,0)+1,0)))="")),"Н/Д",INDIRECT(CONCATENATE("'2018-06'!N",TEXT(MATCH($C59,'2018-06'!$C$2:$C$100,0)+1,0)))-INDIRECT(CONCATENATE("'2018-05'!NE",TEXT(MATCH($C59,'2018-05'!$C$2:$C$100,0)+1,0))))</f>
        <v>352685359.58999997</v>
      </c>
      <c r="O59" s="17">
        <f ca="1">IF(OR(INDIRECT(CONCATENATE("'2018-06'!O",TEXT(MATCH($C59,'2018-06'!$C$2:$C$100,0)+1,0)))="",INDIRECT(CONCATENATE("'2018-05'!O",TEXT(MATCH($C59,'2018-05'!$C$2:$C$100,0)+1,0)))="",AND(INDIRECT(CONCATENATE("'2018-06'!O",TEXT(MATCH($C59,'2018-06'!$C$2:$C$100,0)+1,0)))="",INDIRECT(CONCATENATE("'2018-05'!O",TEXT(MATCH($C59,'2018-05'!$C$2:$C$100,0)+1,0)))="")),"Н/Д",INDIRECT(CONCATENATE("'2018-06'!O",TEXT(MATCH($C59,'2018-06'!$C$2:$C$100,0)+1,0)))-INDIRECT(CONCATENATE("'2018-05'!O",TEXT(MATCH($C59,'2018-05'!$C$2:$C$100,0)+1,0))))</f>
        <v>5494.0099999999948</v>
      </c>
      <c r="P59" s="17">
        <f ca="1">IF(OR(INDIRECT(CONCATENATE("'2018-06'!P",TEXT(MATCH($C59,'2018-06'!$C$2:$C$100,0)+1,0)))="",INDIRECT(CONCATENATE("'2018-05'!P",TEXT(MATCH($C59,'2018-05'!$C$2:$C$100,0)+1,0)))="",AND(INDIRECT(CONCATENATE("'2018-06'!P",TEXT(MATCH($C59,'2018-06'!$C$2:$C$100,0)+1,0)))="",INDIRECT(CONCATENATE("'2018-05'!P",TEXT(MATCH($C59,'2018-05'!$C$2:$C$100,0)+1,0)))="")),"Н/Д",INDIRECT(CONCATENATE("'2018-06'!P",TEXT(MATCH($C59,'2018-06'!$C$2:$C$100,0)+1,0)))-INDIRECT(CONCATENATE("'2018-05'!P",TEXT(MATCH($C59,'2018-05'!$C$2:$C$100,0)+1,0))))</f>
        <v>438426651.41999984</v>
      </c>
      <c r="Q59" s="17">
        <f ca="1">IF(OR(INDIRECT(CONCATENATE("'2018-06'!Q",TEXT(MATCH($C59,'2018-06'!$C$2:$C$100,0)+1,0)))="",INDIRECT(CONCATENATE("'2018-05'!Q",TEXT(MATCH($C59,'2018-05'!$C$2:$C$100,0)+1,0)))="",AND(INDIRECT(CONCATENATE("'2018-06'!Q",TEXT(MATCH($C59,'2018-06'!$C$2:$C$100,0)+1,0)))="",INDIRECT(CONCATENATE("'2018-05'!Q",TEXT(MATCH($C59,'2018-05'!$C$2:$C$100,0)+1,0)))="")),"Н/Д",INDIRECT(CONCATENATE("'2018-06'!Q",TEXT(MATCH($C59,'2018-06'!$C$2:$C$100,0)+1,0)))-INDIRECT(CONCATENATE("'2018-05'!Q",TEXT(MATCH($C59,'2018-05'!$C$2:$C$100,0)+1,0))))</f>
        <v>38859300.570000023</v>
      </c>
      <c r="R59" s="17">
        <f ca="1">IF(OR(INDIRECT(CONCATENATE("'2018-06'!R",TEXT(MATCH($C59,'2018-06'!$C$2:$C$100,0)+1,0)))="",INDIRECT(CONCATENATE("'2018-05'!R",TEXT(MATCH($C59,'2018-05'!$C$2:$C$100,0)+1,0)))="",AND(INDIRECT(CONCATENATE("'2018-06'!R",TEXT(MATCH($C59,'2018-06'!$C$2:$C$100,0)+1,0)))="",INDIRECT(CONCATENATE("'2018-05'!R",TEXT(MATCH($C59,'2018-05'!$C$2:$C$100,0)+1,0)))="")),"Н/Д",INDIRECT(CONCATENATE("'2018-06'!R",TEXT(MATCH($C59,'2018-06'!$C$2:$C$100,0)+1,0)))-INDIRECT(CONCATENATE("'2018-05'!R",TEXT(MATCH($C59,'2018-05'!$C$2:$C$100,0)+1,0))))</f>
        <v>116903195.61000001</v>
      </c>
      <c r="S59" s="17">
        <f ca="1">IF(OR(INDIRECT(CONCATENATE("'2018-06'!S",TEXT(MATCH($C59,'2018-06'!$C$2:$C$100,0)+1,0)))="",INDIRECT(CONCATENATE("'2018-05'!S",TEXT(MATCH($C59,'2018-05'!$C$2:$C$100,0)+1,0)))="",AND(INDIRECT(CONCATENATE("'2018-06'!S",TEXT(MATCH($C59,'2018-06'!$C$2:$C$100,0)+1,0)))="",INDIRECT(CONCATENATE("'2018-05'!S",TEXT(MATCH($C59,'2018-05'!$C$2:$C$100,0)+1,0)))="")),"Н/Д",INDIRECT(CONCATENATE("'2018-06'!S",TEXT(MATCH($C59,'2018-06'!$C$2:$C$100,0)+1,0)))-INDIRECT(CONCATENATE("'2018-05'!S",TEXT(MATCH($C59,'2018-05'!$C$2:$C$100,0)+1,0))))</f>
        <v>1837401.2200000007</v>
      </c>
      <c r="T59" s="17">
        <f ca="1">IF(OR(INDIRECT(CONCATENATE("'2018-06'!T",TEXT(MATCH($C59,'2018-06'!$C$2:$C$100,0)+1,0)))="",INDIRECT(CONCATENATE("'2018-05'!T",TEXT(MATCH($C59,'2018-05'!$C$2:$C$100,0)+1,0)))="",AND(INDIRECT(CONCATENATE("'2018-06'!T",TEXT(MATCH($C59,'2018-06'!$C$2:$C$100,0)+1,0)))="",INDIRECT(CONCATENATE("'2018-05'!T",TEXT(MATCH($C59,'2018-05'!$C$2:$C$100,0)+1,0)))="")),"Н/Д",INDIRECT(CONCATENATE("'2018-06'!T",TEXT(MATCH($C59,'2018-06'!$C$2:$C$100,0)+1,0)))-INDIRECT(CONCATENATE("'2018-05'!T",TEXT(MATCH($C59,'2018-05'!$C$2:$C$100,0)+1,0))))</f>
        <v>291494963.84000003</v>
      </c>
      <c r="U59" s="17">
        <f ca="1">IF(OR(INDIRECT(CONCATENATE("'2018-06'!U",TEXT(MATCH($C59,'2018-06'!$C$2:$C$100,0)+1,0)))="",INDIRECT(CONCATENATE("'2018-05'!U",TEXT(MATCH($C59,'2018-05'!$C$2:$C$100,0)+1,0)))="",AND(INDIRECT(CONCATENATE("'2018-06'!U",TEXT(MATCH($C59,'2018-06'!$C$2:$C$100,0)+1,0)))="",INDIRECT(CONCATENATE("'2018-05'!U",TEXT(MATCH($C59,'2018-05'!$C$2:$C$100,0)+1,0)))="")),"Н/Д",INDIRECT(CONCATENATE("'2018-06'!U",TEXT(MATCH($C59,'2018-06'!$C$2:$C$100,0)+1,0)))-INDIRECT(CONCATENATE("'2018-05'!U",TEXT(MATCH($C59,'2018-05'!$C$2:$C$100,0)+1,0))))</f>
        <v>7851658.9299999997</v>
      </c>
      <c r="V59" s="17">
        <f ca="1">IF(OR(INDIRECT(CONCATENATE("'2018-06'!V",TEXT(MATCH($C59,'2018-06'!$C$2:$C$100,0)+1,0)))="",INDIRECT(CONCATENATE("'2018-05'!V",TEXT(MATCH($C59,'2018-05'!$C$2:$C$100,0)+1,0)))="",AND(INDIRECT(CONCATENATE("'2018-06'!V",TEXT(MATCH($C59,'2018-06'!$C$2:$C$100,0)+1,0)))="",INDIRECT(CONCATENATE("'2018-05'!V",TEXT(MATCH($C59,'2018-05'!$C$2:$C$100,0)+1,0)))="")),"Н/Д",INDIRECT(CONCATENATE("'2018-06'!V",TEXT(MATCH($C59,'2018-06'!$C$2:$C$100,0)+1,0)))-INDIRECT(CONCATENATE("'2018-05'!V",TEXT(MATCH($C59,'2018-05'!$C$2:$C$100,0)+1,0))))</f>
        <v>433553472.49000025</v>
      </c>
      <c r="W59" s="17">
        <f ca="1">IF(OR(INDIRECT(CONCATENATE("'2018-06'!W",TEXT(MATCH($C59,'2018-06'!$C$2:$C$100,0)+1,0)))="",INDIRECT(CONCATENATE("'2018-05'!W",TEXT(MATCH($C59,'2018-05'!$C$2:$C$100,0)+1,0)))="",AND(INDIRECT(CONCATENATE("'2018-06'!W",TEXT(MATCH($C59,'2018-06'!$C$2:$C$100,0)+1,0)))="",INDIRECT(CONCATENATE("'2018-05'!W",TEXT(MATCH($C59,'2018-05'!$C$2:$C$100,0)+1,0)))="")),"Н/Д",INDIRECT(CONCATENATE("'2018-06'!W",TEXT(MATCH($C59,'2018-06'!$C$2:$C$100,0)+1,0)))-INDIRECT(CONCATENATE("'2018-05'!W",TEXT(MATCH($C59,'2018-05'!$C$2:$C$100,0)+1,0))))</f>
        <v>122985846241.63</v>
      </c>
    </row>
    <row r="60" spans="1:23" x14ac:dyDescent="0.25">
      <c r="A60" s="2" t="s">
        <v>80</v>
      </c>
      <c r="B60" s="2" t="s">
        <v>85</v>
      </c>
      <c r="C60" s="15">
        <v>75000000</v>
      </c>
      <c r="D60" s="2" t="s">
        <v>209</v>
      </c>
      <c r="E60" s="17">
        <f ca="1">IF(OR(INDIRECT(CONCATENATE("'2018-06'!E",TEXT(MATCH($C60,'2018-06'!$C$2:$C$100,0)+1,0)))="",INDIRECT(CONCATENATE("'2018-05'!E",TEXT(MATCH($C60,'2018-05'!$C$2:$C$100,0)+1,0)))="",AND(INDIRECT(CONCATENATE("'2018-06'!E",TEXT(MATCH($C60,'2018-06'!$C$2:$C$100,0)+1,0)))="",INDIRECT(CONCATENATE("'2018-05'!E",TEXT(MATCH($C60,'2018-05'!$C$2:$C$100,0)+1,0)))="")),"Н/Д",INDIRECT(CONCATENATE("'2018-06'!E",TEXT(MATCH($C60,'2018-06'!$C$2:$C$100,0)+1,0)))-INDIRECT(CONCATENATE("'2018-05'!E",TEXT(MATCH($C60,'2018-05'!$C$2:$C$100,0)+1,0))))</f>
        <v>20020212580.879997</v>
      </c>
      <c r="F60" s="17">
        <f ca="1">IF(OR(INDIRECT(CONCATENATE("'2018-06'!F",TEXT(MATCH($C60,'2018-06'!$C$2:$C$100,0)+1,0)))="",INDIRECT(CONCATENATE("'2018-05'!F",TEXT(MATCH($C60,'2018-05'!$C$2:$C$100,0)+1,0)))="",AND(INDIRECT(CONCATENATE("'2018-06'!F",TEXT(MATCH($C60,'2018-06'!$C$2:$C$100,0)+1,0)))="",INDIRECT(CONCATENATE("'2018-05'!F",TEXT(MATCH($C60,'2018-05'!$C$2:$C$100,0)+1,0)))="")),"Н/Д",INDIRECT(CONCATENATE("'2018-06'!F",TEXT(MATCH($C60,'2018-06'!$C$2:$C$100,0)+1,0)))-INDIRECT(CONCATENATE("'2018-05'!F",TEXT(MATCH($C60,'2018-05'!$C$2:$C$100,0)+1,0))))</f>
        <v>17612066978.180008</v>
      </c>
      <c r="G60" s="17">
        <f ca="1">IF(OR(INDIRECT(CONCATENATE("'2018-06'!G",TEXT(MATCH($C60,'2018-06'!$C$2:$C$100,0)+1,0)))="",INDIRECT(CONCATENATE("'2018-05'!G",TEXT(MATCH($C60,'2018-05'!$C$2:$C$100,0)+1,0)))="",AND(INDIRECT(CONCATENATE("'2018-06'!G",TEXT(MATCH($C60,'2018-06'!$C$2:$C$100,0)+1,0)))="",INDIRECT(CONCATENATE("'2018-05'!G",TEXT(MATCH($C60,'2018-05'!$C$2:$C$100,0)+1,0)))="")),"Н/Д",INDIRECT(CONCATENATE("'2018-06'!G",TEXT(MATCH($C60,'2018-06'!$C$2:$C$100,0)+1,0)))-INDIRECT(CONCATENATE("'2018-05'!G",TEXT(MATCH($C60,'2018-05'!$C$2:$C$100,0)+1,0))))</f>
        <v>7555277917.2699986</v>
      </c>
      <c r="H60" s="17">
        <f ca="1">IF(OR(INDIRECT(CONCATENATE("'2018-06'!H",TEXT(MATCH($C60,'2018-06'!$C$2:$C$100,0)+1,0)))="",INDIRECT(CONCATENATE("'2018-05'!H",TEXT(MATCH($C60,'2018-05'!$C$2:$C$100,0)+1,0)))="",AND(INDIRECT(CONCATENATE("'2018-06'!H",TEXT(MATCH($C60,'2018-06'!$C$2:$C$100,0)+1,0)))="",INDIRECT(CONCATENATE("'2018-05'!H",TEXT(MATCH($C60,'2018-05'!$C$2:$C$100,0)+1,0)))="")),"Н/Д",INDIRECT(CONCATENATE("'2018-06'!H",TEXT(MATCH($C60,'2018-06'!$C$2:$C$100,0)+1,0)))-INDIRECT(CONCATENATE("'2018-05'!H",TEXT(MATCH($C60,'2018-05'!$C$2:$C$100,0)+1,0))))</f>
        <v>5143921910.0699997</v>
      </c>
      <c r="I60" s="17">
        <f ca="1">IF(OR(INDIRECT(CONCATENATE("'2018-06'!I",TEXT(MATCH($C60,'2018-06'!$C$2:$C$100,0)+1,0)))="",INDIRECT(CONCATENATE("'2018-05'!I",TEXT(MATCH($C60,'2018-05'!$C$2:$C$100,0)+1,0)))="",AND(INDIRECT(CONCATENATE("'2018-06'!I",TEXT(MATCH($C60,'2018-06'!$C$2:$C$100,0)+1,0)))="",INDIRECT(CONCATENATE("'2018-05'!I",TEXT(MATCH($C60,'2018-05'!$C$2:$C$100,0)+1,0)))="")),"Н/Д",INDIRECT(CONCATENATE("'2018-06'!I",TEXT(MATCH($C60,'2018-06'!$C$2:$C$100,0)+1,0)))-INDIRECT(CONCATENATE("'2018-05'!I",TEXT(MATCH($C60,'2018-05'!$C$2:$C$100,0)+1,0))))</f>
        <v>708639664.72000027</v>
      </c>
      <c r="J60" s="17" t="str">
        <f ca="1">IF(OR(INDIRECT(CONCATENATE("'2018-06'!J",TEXT(MATCH($C60,'2018-06'!$C$2:$C$100,0)+1,0)))="",INDIRECT(CONCATENATE("'2018-05'!J",TEXT(MATCH($C60,'2018-05'!$C$2:$C$100,0)+1,0)))="",AND(INDIRECT(CONCATENATE("'2018-06'!J",TEXT(MATCH($C60,'2018-06'!$C$2:$C$100,0)+1,0)))="",INDIRECT(CONCATENATE("'2018-05'!J",TEXT(MATCH($C60,'2018-05'!$C$2:$C$100,0)+1,0)))="")),"Н/Д",INDIRECT(CONCATENATE("'2018-06'!J",TEXT(MATCH($C60,'2018-06'!$C$2:$C$100,0)+1,0)))-INDIRECT(CONCATENATE("'2018-05'!J",TEXT(MATCH($C60,'2018-05'!$C$2:$C$100,0)+1,0))))</f>
        <v>Н/Д</v>
      </c>
      <c r="K60" s="17">
        <f ca="1">IF(OR(INDIRECT(CONCATENATE("'2018-06'!K",TEXT(MATCH($C60,'2018-06'!$C$2:$C$100,0)+1,0)))="",INDIRECT(CONCATENATE("'2018-05'!K",TEXT(MATCH($C60,'2018-05'!$C$2:$C$100,0)+1,0)))="",AND(INDIRECT(CONCATENATE("'2018-06'!K",TEXT(MATCH($C60,'2018-06'!$C$2:$C$100,0)+1,0)))="",INDIRECT(CONCATENATE("'2018-05'!K",TEXT(MATCH($C60,'2018-05'!$C$2:$C$100,0)+1,0)))="")),"Н/Д",INDIRECT(CONCATENATE("'2018-06'!K",TEXT(MATCH($C60,'2018-06'!$C$2:$C$100,0)+1,0)))-INDIRECT(CONCATENATE("'2018-05'!K",TEXT(MATCH($C60,'2018-05'!$C$2:$C$100,0)+1,0))))</f>
        <v>557485198.67000008</v>
      </c>
      <c r="L60" s="17">
        <f ca="1">IF(OR(INDIRECT(CONCATENATE("'2018-06'!L",TEXT(MATCH($C60,'2018-06'!$C$2:$C$100,0)+1,0)))="",INDIRECT(CONCATENATE("'2018-05'!L",TEXT(MATCH($C60,'2018-05'!$C$2:$C$100,0)+1,0)))="",AND(INDIRECT(CONCATENATE("'2018-06'!L",TEXT(MATCH($C60,'2018-06'!$C$2:$C$100,0)+1,0)))="",INDIRECT(CONCATENATE("'2018-05'!L",TEXT(MATCH($C60,'2018-05'!$C$2:$C$100,0)+1,0)))="")),"Н/Д",INDIRECT(CONCATENATE("'2018-06'!L",TEXT(MATCH($C60,'2018-06'!$C$2:$C$100,0)+1,0)))-INDIRECT(CONCATENATE("'2018-05'!L",TEXT(MATCH($C60,'2018-05'!$C$2:$C$100,0)+1,0))))</f>
        <v>2814489182.4099998</v>
      </c>
      <c r="M60" s="17">
        <f ca="1">IF(OR(INDIRECT(CONCATENATE("'2018-06'!M",TEXT(MATCH($C60,'2018-06'!$C$2:$C$100,0)+1,0)))="",INDIRECT(CONCATENATE("'2018-05'!M",TEXT(MATCH($C60,'2018-05'!$C$2:$C$100,0)+1,0)))="",AND(INDIRECT(CONCATENATE("'2018-06'!M",TEXT(MATCH($C60,'2018-06'!$C$2:$C$100,0)+1,0)))="",INDIRECT(CONCATENATE("'2018-05'!M",TEXT(MATCH($C60,'2018-05'!$C$2:$C$100,0)+1,0)))="")),"Н/Д",INDIRECT(CONCATENATE("'2018-06'!M",TEXT(MATCH($C60,'2018-06'!$C$2:$C$100,0)+1,0)))-INDIRECT(CONCATENATE("'2018-05'!M",TEXT(MATCH($C60,'2018-05'!$C$2:$C$100,0)+1,0))))</f>
        <v>119609863.65000004</v>
      </c>
      <c r="N60" s="17">
        <f ca="1">IF(OR(INDIRECT(CONCATENATE("'2018-06'!N",TEXT(MATCH($C60,'2018-06'!$C$2:$C$100,0)+1,0)))="",INDIRECT(CONCATENATE("'2018-05'!N",TEXT(MATCH($C60,'2018-05'!$C$2:$C$100,0)+1,0)))="",AND(INDIRECT(CONCATENATE("'2018-06'!N",TEXT(MATCH($C60,'2018-06'!$C$2:$C$100,0)+1,0)))="",INDIRECT(CONCATENATE("'2018-05'!N",TEXT(MATCH($C60,'2018-05'!$C$2:$C$100,0)+1,0)))="")),"Н/Д",INDIRECT(CONCATENATE("'2018-06'!N",TEXT(MATCH($C60,'2018-06'!$C$2:$C$100,0)+1,0)))-INDIRECT(CONCATENATE("'2018-05'!NE",TEXT(MATCH($C60,'2018-05'!$C$2:$C$100,0)+1,0))))</f>
        <v>427798856.54000002</v>
      </c>
      <c r="O60" s="17">
        <f ca="1">IF(OR(INDIRECT(CONCATENATE("'2018-06'!O",TEXT(MATCH($C60,'2018-06'!$C$2:$C$100,0)+1,0)))="",INDIRECT(CONCATENATE("'2018-05'!O",TEXT(MATCH($C60,'2018-05'!$C$2:$C$100,0)+1,0)))="",AND(INDIRECT(CONCATENATE("'2018-06'!O",TEXT(MATCH($C60,'2018-06'!$C$2:$C$100,0)+1,0)))="",INDIRECT(CONCATENATE("'2018-05'!O",TEXT(MATCH($C60,'2018-05'!$C$2:$C$100,0)+1,0)))="")),"Н/Д",INDIRECT(CONCATENATE("'2018-06'!O",TEXT(MATCH($C60,'2018-06'!$C$2:$C$100,0)+1,0)))-INDIRECT(CONCATENATE("'2018-05'!O",TEXT(MATCH($C60,'2018-05'!$C$2:$C$100,0)+1,0))))</f>
        <v>-217890.99</v>
      </c>
      <c r="P60" s="17">
        <f ca="1">IF(OR(INDIRECT(CONCATENATE("'2018-06'!P",TEXT(MATCH($C60,'2018-06'!$C$2:$C$100,0)+1,0)))="",INDIRECT(CONCATENATE("'2018-05'!P",TEXT(MATCH($C60,'2018-05'!$C$2:$C$100,0)+1,0)))="",AND(INDIRECT(CONCATENATE("'2018-06'!P",TEXT(MATCH($C60,'2018-06'!$C$2:$C$100,0)+1,0)))="",INDIRECT(CONCATENATE("'2018-05'!P",TEXT(MATCH($C60,'2018-05'!$C$2:$C$100,0)+1,0)))="")),"Н/Д",INDIRECT(CONCATENATE("'2018-06'!P",TEXT(MATCH($C60,'2018-06'!$C$2:$C$100,0)+1,0)))-INDIRECT(CONCATENATE("'2018-05'!P",TEXT(MATCH($C60,'2018-05'!$C$2:$C$100,0)+1,0))))</f>
        <v>287593477.74000001</v>
      </c>
      <c r="Q60" s="17">
        <f ca="1">IF(OR(INDIRECT(CONCATENATE("'2018-06'!Q",TEXT(MATCH($C60,'2018-06'!$C$2:$C$100,0)+1,0)))="",INDIRECT(CONCATENATE("'2018-05'!Q",TEXT(MATCH($C60,'2018-05'!$C$2:$C$100,0)+1,0)))="",AND(INDIRECT(CONCATENATE("'2018-06'!Q",TEXT(MATCH($C60,'2018-06'!$C$2:$C$100,0)+1,0)))="",INDIRECT(CONCATENATE("'2018-05'!Q",TEXT(MATCH($C60,'2018-05'!$C$2:$C$100,0)+1,0)))="")),"Н/Д",INDIRECT(CONCATENATE("'2018-06'!Q",TEXT(MATCH($C60,'2018-06'!$C$2:$C$100,0)+1,0)))-INDIRECT(CONCATENATE("'2018-05'!Q",TEXT(MATCH($C60,'2018-05'!$C$2:$C$100,0)+1,0))))</f>
        <v>17974899.75999999</v>
      </c>
      <c r="R60" s="17">
        <f ca="1">IF(OR(INDIRECT(CONCATENATE("'2018-06'!R",TEXT(MATCH($C60,'2018-06'!$C$2:$C$100,0)+1,0)))="",INDIRECT(CONCATENATE("'2018-05'!R",TEXT(MATCH($C60,'2018-05'!$C$2:$C$100,0)+1,0)))="",AND(INDIRECT(CONCATENATE("'2018-06'!R",TEXT(MATCH($C60,'2018-06'!$C$2:$C$100,0)+1,0)))="",INDIRECT(CONCATENATE("'2018-05'!R",TEXT(MATCH($C60,'2018-05'!$C$2:$C$100,0)+1,0)))="")),"Н/Д",INDIRECT(CONCATENATE("'2018-06'!R",TEXT(MATCH($C60,'2018-06'!$C$2:$C$100,0)+1,0)))-INDIRECT(CONCATENATE("'2018-05'!R",TEXT(MATCH($C60,'2018-05'!$C$2:$C$100,0)+1,0))))</f>
        <v>88555042.799999982</v>
      </c>
      <c r="S60" s="17">
        <f ca="1">IF(OR(INDIRECT(CONCATENATE("'2018-06'!S",TEXT(MATCH($C60,'2018-06'!$C$2:$C$100,0)+1,0)))="",INDIRECT(CONCATENATE("'2018-05'!S",TEXT(MATCH($C60,'2018-05'!$C$2:$C$100,0)+1,0)))="",AND(INDIRECT(CONCATENATE("'2018-06'!S",TEXT(MATCH($C60,'2018-06'!$C$2:$C$100,0)+1,0)))="",INDIRECT(CONCATENATE("'2018-05'!S",TEXT(MATCH($C60,'2018-05'!$C$2:$C$100,0)+1,0)))="")),"Н/Д",INDIRECT(CONCATENATE("'2018-06'!S",TEXT(MATCH($C60,'2018-06'!$C$2:$C$100,0)+1,0)))-INDIRECT(CONCATENATE("'2018-05'!S",TEXT(MATCH($C60,'2018-05'!$C$2:$C$100,0)+1,0))))</f>
        <v>388801</v>
      </c>
      <c r="T60" s="17">
        <f ca="1">IF(OR(INDIRECT(CONCATENATE("'2018-06'!T",TEXT(MATCH($C60,'2018-06'!$C$2:$C$100,0)+1,0)))="",INDIRECT(CONCATENATE("'2018-05'!T",TEXT(MATCH($C60,'2018-05'!$C$2:$C$100,0)+1,0)))="",AND(INDIRECT(CONCATENATE("'2018-06'!T",TEXT(MATCH($C60,'2018-06'!$C$2:$C$100,0)+1,0)))="",INDIRECT(CONCATENATE("'2018-05'!T",TEXT(MATCH($C60,'2018-05'!$C$2:$C$100,0)+1,0)))="")),"Н/Д",INDIRECT(CONCATENATE("'2018-06'!T",TEXT(MATCH($C60,'2018-06'!$C$2:$C$100,0)+1,0)))-INDIRECT(CONCATENATE("'2018-05'!T",TEXT(MATCH($C60,'2018-05'!$C$2:$C$100,0)+1,0))))</f>
        <v>121591961.56</v>
      </c>
      <c r="U60" s="17">
        <f ca="1">IF(OR(INDIRECT(CONCATENATE("'2018-06'!U",TEXT(MATCH($C60,'2018-06'!$C$2:$C$100,0)+1,0)))="",INDIRECT(CONCATENATE("'2018-05'!U",TEXT(MATCH($C60,'2018-05'!$C$2:$C$100,0)+1,0)))="",AND(INDIRECT(CONCATENATE("'2018-06'!U",TEXT(MATCH($C60,'2018-06'!$C$2:$C$100,0)+1,0)))="",INDIRECT(CONCATENATE("'2018-05'!U",TEXT(MATCH($C60,'2018-05'!$C$2:$C$100,0)+1,0)))="")),"Н/Д",INDIRECT(CONCATENATE("'2018-06'!U",TEXT(MATCH($C60,'2018-06'!$C$2:$C$100,0)+1,0)))-INDIRECT(CONCATENATE("'2018-05'!U",TEXT(MATCH($C60,'2018-05'!$C$2:$C$100,0)+1,0))))</f>
        <v>9084677.8899999969</v>
      </c>
      <c r="V60" s="17">
        <f ca="1">IF(OR(INDIRECT(CONCATENATE("'2018-06'!V",TEXT(MATCH($C60,'2018-06'!$C$2:$C$100,0)+1,0)))="",INDIRECT(CONCATENATE("'2018-05'!V",TEXT(MATCH($C60,'2018-05'!$C$2:$C$100,0)+1,0)))="",AND(INDIRECT(CONCATENATE("'2018-06'!V",TEXT(MATCH($C60,'2018-06'!$C$2:$C$100,0)+1,0)))="",INDIRECT(CONCATENATE("'2018-05'!V",TEXT(MATCH($C60,'2018-05'!$C$2:$C$100,0)+1,0)))="")),"Н/Д",INDIRECT(CONCATENATE("'2018-06'!V",TEXT(MATCH($C60,'2018-06'!$C$2:$C$100,0)+1,0)))-INDIRECT(CONCATENATE("'2018-05'!V",TEXT(MATCH($C60,'2018-05'!$C$2:$C$100,0)+1,0))))</f>
        <v>2408145602.6999998</v>
      </c>
      <c r="W60" s="17">
        <f ca="1">IF(OR(INDIRECT(CONCATENATE("'2018-06'!W",TEXT(MATCH($C60,'2018-06'!$C$2:$C$100,0)+1,0)))="",INDIRECT(CONCATENATE("'2018-05'!W",TEXT(MATCH($C60,'2018-05'!$C$2:$C$100,0)+1,0)))="",AND(INDIRECT(CONCATENATE("'2018-06'!W",TEXT(MATCH($C60,'2018-06'!$C$2:$C$100,0)+1,0)))="",INDIRECT(CONCATENATE("'2018-05'!W",TEXT(MATCH($C60,'2018-05'!$C$2:$C$100,0)+1,0)))="")),"Н/Д",INDIRECT(CONCATENATE("'2018-06'!W",TEXT(MATCH($C60,'2018-06'!$C$2:$C$100,0)+1,0)))-INDIRECT(CONCATENATE("'2018-05'!W",TEXT(MATCH($C60,'2018-05'!$C$2:$C$100,0)+1,0))))</f>
        <v>57556530464.110016</v>
      </c>
    </row>
    <row r="61" spans="1:23" x14ac:dyDescent="0.25">
      <c r="A61" s="2" t="s">
        <v>80</v>
      </c>
      <c r="B61" s="2" t="s">
        <v>86</v>
      </c>
      <c r="C61" s="15">
        <v>71900000</v>
      </c>
      <c r="D61" s="2" t="s">
        <v>209</v>
      </c>
      <c r="E61" s="17">
        <f ca="1">IF(OR(INDIRECT(CONCATENATE("'2018-06'!E",TEXT(MATCH($C61,'2018-06'!$C$2:$C$100,0)+1,0)))="",INDIRECT(CONCATENATE("'2018-05'!E",TEXT(MATCH($C61,'2018-05'!$C$2:$C$100,0)+1,0)))="",AND(INDIRECT(CONCATENATE("'2018-06'!E",TEXT(MATCH($C61,'2018-06'!$C$2:$C$100,0)+1,0)))="",INDIRECT(CONCATENATE("'2018-05'!E",TEXT(MATCH($C61,'2018-05'!$C$2:$C$100,0)+1,0)))="")),"Н/Д",INDIRECT(CONCATENATE("'2018-06'!E",TEXT(MATCH($C61,'2018-06'!$C$2:$C$100,0)+1,0)))-INDIRECT(CONCATENATE("'2018-05'!E",TEXT(MATCH($C61,'2018-05'!$C$2:$C$100,0)+1,0))))</f>
        <v>26471462641.050011</v>
      </c>
      <c r="F61" s="17">
        <f ca="1">IF(OR(INDIRECT(CONCATENATE("'2018-06'!F",TEXT(MATCH($C61,'2018-06'!$C$2:$C$100,0)+1,0)))="",INDIRECT(CONCATENATE("'2018-05'!F",TEXT(MATCH($C61,'2018-05'!$C$2:$C$100,0)+1,0)))="",AND(INDIRECT(CONCATENATE("'2018-06'!F",TEXT(MATCH($C61,'2018-06'!$C$2:$C$100,0)+1,0)))="",INDIRECT(CONCATENATE("'2018-05'!F",TEXT(MATCH($C61,'2018-05'!$C$2:$C$100,0)+1,0)))="")),"Н/Д",INDIRECT(CONCATENATE("'2018-06'!F",TEXT(MATCH($C61,'2018-06'!$C$2:$C$100,0)+1,0)))-INDIRECT(CONCATENATE("'2018-05'!F",TEXT(MATCH($C61,'2018-05'!$C$2:$C$100,0)+1,0))))</f>
        <v>26244487861.979996</v>
      </c>
      <c r="G61" s="17">
        <f ca="1">IF(OR(INDIRECT(CONCATENATE("'2018-06'!G",TEXT(MATCH($C61,'2018-06'!$C$2:$C$100,0)+1,0)))="",INDIRECT(CONCATENATE("'2018-05'!G",TEXT(MATCH($C61,'2018-05'!$C$2:$C$100,0)+1,0)))="",AND(INDIRECT(CONCATENATE("'2018-06'!G",TEXT(MATCH($C61,'2018-06'!$C$2:$C$100,0)+1,0)))="",INDIRECT(CONCATENATE("'2018-05'!G",TEXT(MATCH($C61,'2018-05'!$C$2:$C$100,0)+1,0)))="")),"Н/Д",INDIRECT(CONCATENATE("'2018-06'!G",TEXT(MATCH($C61,'2018-06'!$C$2:$C$100,0)+1,0)))-INDIRECT(CONCATENATE("'2018-05'!G",TEXT(MATCH($C61,'2018-05'!$C$2:$C$100,0)+1,0))))</f>
        <v>6280523582</v>
      </c>
      <c r="H61" s="17">
        <f ca="1">IF(OR(INDIRECT(CONCATENATE("'2018-06'!H",TEXT(MATCH($C61,'2018-06'!$C$2:$C$100,0)+1,0)))="",INDIRECT(CONCATENATE("'2018-05'!H",TEXT(MATCH($C61,'2018-05'!$C$2:$C$100,0)+1,0)))="",AND(INDIRECT(CONCATENATE("'2018-06'!H",TEXT(MATCH($C61,'2018-06'!$C$2:$C$100,0)+1,0)))="",INDIRECT(CONCATENATE("'2018-05'!H",TEXT(MATCH($C61,'2018-05'!$C$2:$C$100,0)+1,0)))="")),"Н/Д",INDIRECT(CONCATENATE("'2018-06'!H",TEXT(MATCH($C61,'2018-06'!$C$2:$C$100,0)+1,0)))-INDIRECT(CONCATENATE("'2018-05'!H",TEXT(MATCH($C61,'2018-05'!$C$2:$C$100,0)+1,0))))</f>
        <v>5655628225.2299976</v>
      </c>
      <c r="I61" s="17">
        <f ca="1">IF(OR(INDIRECT(CONCATENATE("'2018-06'!I",TEXT(MATCH($C61,'2018-06'!$C$2:$C$100,0)+1,0)))="",INDIRECT(CONCATENATE("'2018-05'!I",TEXT(MATCH($C61,'2018-05'!$C$2:$C$100,0)+1,0)))="",AND(INDIRECT(CONCATENATE("'2018-06'!I",TEXT(MATCH($C61,'2018-06'!$C$2:$C$100,0)+1,0)))="",INDIRECT(CONCATENATE("'2018-05'!I",TEXT(MATCH($C61,'2018-05'!$C$2:$C$100,0)+1,0)))="")),"Н/Д",INDIRECT(CONCATENATE("'2018-06'!I",TEXT(MATCH($C61,'2018-06'!$C$2:$C$100,0)+1,0)))-INDIRECT(CONCATENATE("'2018-05'!I",TEXT(MATCH($C61,'2018-05'!$C$2:$C$100,0)+1,0))))</f>
        <v>187784091.98000002</v>
      </c>
      <c r="J61" s="17" t="str">
        <f ca="1">IF(OR(INDIRECT(CONCATENATE("'2018-06'!J",TEXT(MATCH($C61,'2018-06'!$C$2:$C$100,0)+1,0)))="",INDIRECT(CONCATENATE("'2018-05'!J",TEXT(MATCH($C61,'2018-05'!$C$2:$C$100,0)+1,0)))="",AND(INDIRECT(CONCATENATE("'2018-06'!J",TEXT(MATCH($C61,'2018-06'!$C$2:$C$100,0)+1,0)))="",INDIRECT(CONCATENATE("'2018-05'!J",TEXT(MATCH($C61,'2018-05'!$C$2:$C$100,0)+1,0)))="")),"Н/Д",INDIRECT(CONCATENATE("'2018-06'!J",TEXT(MATCH($C61,'2018-06'!$C$2:$C$100,0)+1,0)))-INDIRECT(CONCATENATE("'2018-05'!J",TEXT(MATCH($C61,'2018-05'!$C$2:$C$100,0)+1,0))))</f>
        <v>Н/Д</v>
      </c>
      <c r="K61" s="17">
        <f ca="1">IF(OR(INDIRECT(CONCATENATE("'2018-06'!K",TEXT(MATCH($C61,'2018-06'!$C$2:$C$100,0)+1,0)))="",INDIRECT(CONCATENATE("'2018-05'!K",TEXT(MATCH($C61,'2018-05'!$C$2:$C$100,0)+1,0)))="",AND(INDIRECT(CONCATENATE("'2018-06'!K",TEXT(MATCH($C61,'2018-06'!$C$2:$C$100,0)+1,0)))="",INDIRECT(CONCATENATE("'2018-05'!K",TEXT(MATCH($C61,'2018-05'!$C$2:$C$100,0)+1,0)))="")),"Н/Д",INDIRECT(CONCATENATE("'2018-06'!K",TEXT(MATCH($C61,'2018-06'!$C$2:$C$100,0)+1,0)))-INDIRECT(CONCATENATE("'2018-05'!K",TEXT(MATCH($C61,'2018-05'!$C$2:$C$100,0)+1,0))))</f>
        <v>202517216.81999993</v>
      </c>
      <c r="L61" s="17">
        <f ca="1">IF(OR(INDIRECT(CONCATENATE("'2018-06'!L",TEXT(MATCH($C61,'2018-06'!$C$2:$C$100,0)+1,0)))="",INDIRECT(CONCATENATE("'2018-05'!L",TEXT(MATCH($C61,'2018-05'!$C$2:$C$100,0)+1,0)))="",AND(INDIRECT(CONCATENATE("'2018-06'!L",TEXT(MATCH($C61,'2018-06'!$C$2:$C$100,0)+1,0)))="",INDIRECT(CONCATENATE("'2018-05'!L",TEXT(MATCH($C61,'2018-05'!$C$2:$C$100,0)+1,0)))="")),"Н/Д",INDIRECT(CONCATENATE("'2018-06'!L",TEXT(MATCH($C61,'2018-06'!$C$2:$C$100,0)+1,0)))-INDIRECT(CONCATENATE("'2018-05'!L",TEXT(MATCH($C61,'2018-05'!$C$2:$C$100,0)+1,0))))</f>
        <v>13322046973.659996</v>
      </c>
      <c r="M61" s="17">
        <f ca="1">IF(OR(INDIRECT(CONCATENATE("'2018-06'!M",TEXT(MATCH($C61,'2018-06'!$C$2:$C$100,0)+1,0)))="",INDIRECT(CONCATENATE("'2018-05'!M",TEXT(MATCH($C61,'2018-05'!$C$2:$C$100,0)+1,0)))="",AND(INDIRECT(CONCATENATE("'2018-06'!M",TEXT(MATCH($C61,'2018-06'!$C$2:$C$100,0)+1,0)))="",INDIRECT(CONCATENATE("'2018-05'!M",TEXT(MATCH($C61,'2018-05'!$C$2:$C$100,0)+1,0)))="")),"Н/Д",INDIRECT(CONCATENATE("'2018-06'!M",TEXT(MATCH($C61,'2018-06'!$C$2:$C$100,0)+1,0)))-INDIRECT(CONCATENATE("'2018-05'!M",TEXT(MATCH($C61,'2018-05'!$C$2:$C$100,0)+1,0))))</f>
        <v>30160072.700000003</v>
      </c>
      <c r="N61" s="17">
        <f ca="1">IF(OR(INDIRECT(CONCATENATE("'2018-06'!N",TEXT(MATCH($C61,'2018-06'!$C$2:$C$100,0)+1,0)))="",INDIRECT(CONCATENATE("'2018-05'!N",TEXT(MATCH($C61,'2018-05'!$C$2:$C$100,0)+1,0)))="",AND(INDIRECT(CONCATENATE("'2018-06'!N",TEXT(MATCH($C61,'2018-06'!$C$2:$C$100,0)+1,0)))="",INDIRECT(CONCATENATE("'2018-05'!N",TEXT(MATCH($C61,'2018-05'!$C$2:$C$100,0)+1,0)))="")),"Н/Д",INDIRECT(CONCATENATE("'2018-06'!N",TEXT(MATCH($C61,'2018-06'!$C$2:$C$100,0)+1,0)))-INDIRECT(CONCATENATE("'2018-05'!NE",TEXT(MATCH($C61,'2018-05'!$C$2:$C$100,0)+1,0))))</f>
        <v>141209911.81</v>
      </c>
      <c r="O61" s="17">
        <f ca="1">IF(OR(INDIRECT(CONCATENATE("'2018-06'!O",TEXT(MATCH($C61,'2018-06'!$C$2:$C$100,0)+1,0)))="",INDIRECT(CONCATENATE("'2018-05'!O",TEXT(MATCH($C61,'2018-05'!$C$2:$C$100,0)+1,0)))="",AND(INDIRECT(CONCATENATE("'2018-06'!O",TEXT(MATCH($C61,'2018-06'!$C$2:$C$100,0)+1,0)))="",INDIRECT(CONCATENATE("'2018-05'!O",TEXT(MATCH($C61,'2018-05'!$C$2:$C$100,0)+1,0)))="")),"Н/Д",INDIRECT(CONCATENATE("'2018-06'!O",TEXT(MATCH($C61,'2018-06'!$C$2:$C$100,0)+1,0)))-INDIRECT(CONCATENATE("'2018-05'!O",TEXT(MATCH($C61,'2018-05'!$C$2:$C$100,0)+1,0))))</f>
        <v>8840.69</v>
      </c>
      <c r="P61" s="17">
        <f ca="1">IF(OR(INDIRECT(CONCATENATE("'2018-06'!P",TEXT(MATCH($C61,'2018-06'!$C$2:$C$100,0)+1,0)))="",INDIRECT(CONCATENATE("'2018-05'!P",TEXT(MATCH($C61,'2018-05'!$C$2:$C$100,0)+1,0)))="",AND(INDIRECT(CONCATENATE("'2018-06'!P",TEXT(MATCH($C61,'2018-06'!$C$2:$C$100,0)+1,0)))="",INDIRECT(CONCATENATE("'2018-05'!P",TEXT(MATCH($C61,'2018-05'!$C$2:$C$100,0)+1,0)))="")),"Н/Д",INDIRECT(CONCATENATE("'2018-06'!P",TEXT(MATCH($C61,'2018-06'!$C$2:$C$100,0)+1,0)))-INDIRECT(CONCATENATE("'2018-05'!P",TEXT(MATCH($C61,'2018-05'!$C$2:$C$100,0)+1,0))))</f>
        <v>146685172.3599999</v>
      </c>
      <c r="Q61" s="17">
        <f ca="1">IF(OR(INDIRECT(CONCATENATE("'2018-06'!Q",TEXT(MATCH($C61,'2018-06'!$C$2:$C$100,0)+1,0)))="",INDIRECT(CONCATENATE("'2018-05'!Q",TEXT(MATCH($C61,'2018-05'!$C$2:$C$100,0)+1,0)))="",AND(INDIRECT(CONCATENATE("'2018-06'!Q",TEXT(MATCH($C61,'2018-06'!$C$2:$C$100,0)+1,0)))="",INDIRECT(CONCATENATE("'2018-05'!Q",TEXT(MATCH($C61,'2018-05'!$C$2:$C$100,0)+1,0)))="")),"Н/Д",INDIRECT(CONCATENATE("'2018-06'!Q",TEXT(MATCH($C61,'2018-06'!$C$2:$C$100,0)+1,0)))-INDIRECT(CONCATENATE("'2018-05'!Q",TEXT(MATCH($C61,'2018-05'!$C$2:$C$100,0)+1,0))))</f>
        <v>26386180.349999964</v>
      </c>
      <c r="R61" s="17">
        <f ca="1">IF(OR(INDIRECT(CONCATENATE("'2018-06'!R",TEXT(MATCH($C61,'2018-06'!$C$2:$C$100,0)+1,0)))="",INDIRECT(CONCATENATE("'2018-05'!R",TEXT(MATCH($C61,'2018-05'!$C$2:$C$100,0)+1,0)))="",AND(INDIRECT(CONCATENATE("'2018-06'!R",TEXT(MATCH($C61,'2018-06'!$C$2:$C$100,0)+1,0)))="",INDIRECT(CONCATENATE("'2018-05'!R",TEXT(MATCH($C61,'2018-05'!$C$2:$C$100,0)+1,0)))="")),"Н/Д",INDIRECT(CONCATENATE("'2018-06'!R",TEXT(MATCH($C61,'2018-06'!$C$2:$C$100,0)+1,0)))-INDIRECT(CONCATENATE("'2018-05'!R",TEXT(MATCH($C61,'2018-05'!$C$2:$C$100,0)+1,0))))</f>
        <v>42845984.25999999</v>
      </c>
      <c r="S61" s="17">
        <f ca="1">IF(OR(INDIRECT(CONCATENATE("'2018-06'!S",TEXT(MATCH($C61,'2018-06'!$C$2:$C$100,0)+1,0)))="",INDIRECT(CONCATENATE("'2018-05'!S",TEXT(MATCH($C61,'2018-05'!$C$2:$C$100,0)+1,0)))="",AND(INDIRECT(CONCATENATE("'2018-06'!S",TEXT(MATCH($C61,'2018-06'!$C$2:$C$100,0)+1,0)))="",INDIRECT(CONCATENATE("'2018-05'!S",TEXT(MATCH($C61,'2018-05'!$C$2:$C$100,0)+1,0)))="")),"Н/Д",INDIRECT(CONCATENATE("'2018-06'!S",TEXT(MATCH($C61,'2018-06'!$C$2:$C$100,0)+1,0)))-INDIRECT(CONCATENATE("'2018-05'!S",TEXT(MATCH($C61,'2018-05'!$C$2:$C$100,0)+1,0))))</f>
        <v>11000</v>
      </c>
      <c r="T61" s="17">
        <f ca="1">IF(OR(INDIRECT(CONCATENATE("'2018-06'!T",TEXT(MATCH($C61,'2018-06'!$C$2:$C$100,0)+1,0)))="",INDIRECT(CONCATENATE("'2018-05'!T",TEXT(MATCH($C61,'2018-05'!$C$2:$C$100,0)+1,0)))="",AND(INDIRECT(CONCATENATE("'2018-06'!T",TEXT(MATCH($C61,'2018-06'!$C$2:$C$100,0)+1,0)))="",INDIRECT(CONCATENATE("'2018-05'!T",TEXT(MATCH($C61,'2018-05'!$C$2:$C$100,0)+1,0)))="")),"Н/Д",INDIRECT(CONCATENATE("'2018-06'!T",TEXT(MATCH($C61,'2018-06'!$C$2:$C$100,0)+1,0)))-INDIRECT(CONCATENATE("'2018-05'!T",TEXT(MATCH($C61,'2018-05'!$C$2:$C$100,0)+1,0))))</f>
        <v>277107104.18000001</v>
      </c>
      <c r="U61" s="17">
        <f ca="1">IF(OR(INDIRECT(CONCATENATE("'2018-06'!U",TEXT(MATCH($C61,'2018-06'!$C$2:$C$100,0)+1,0)))="",INDIRECT(CONCATENATE("'2018-05'!U",TEXT(MATCH($C61,'2018-05'!$C$2:$C$100,0)+1,0)))="",AND(INDIRECT(CONCATENATE("'2018-06'!U",TEXT(MATCH($C61,'2018-06'!$C$2:$C$100,0)+1,0)))="",INDIRECT(CONCATENATE("'2018-05'!U",TEXT(MATCH($C61,'2018-05'!$C$2:$C$100,0)+1,0)))="")),"Н/Д",INDIRECT(CONCATENATE("'2018-06'!U",TEXT(MATCH($C61,'2018-06'!$C$2:$C$100,0)+1,0)))-INDIRECT(CONCATENATE("'2018-05'!U",TEXT(MATCH($C61,'2018-05'!$C$2:$C$100,0)+1,0))))</f>
        <v>-2618401.4399999995</v>
      </c>
      <c r="V61" s="17">
        <f ca="1">IF(OR(INDIRECT(CONCATENATE("'2018-06'!V",TEXT(MATCH($C61,'2018-06'!$C$2:$C$100,0)+1,0)))="",INDIRECT(CONCATENATE("'2018-05'!V",TEXT(MATCH($C61,'2018-05'!$C$2:$C$100,0)+1,0)))="",AND(INDIRECT(CONCATENATE("'2018-06'!V",TEXT(MATCH($C61,'2018-06'!$C$2:$C$100,0)+1,0)))="",INDIRECT(CONCATENATE("'2018-05'!V",TEXT(MATCH($C61,'2018-05'!$C$2:$C$100,0)+1,0)))="")),"Н/Д",INDIRECT(CONCATENATE("'2018-06'!V",TEXT(MATCH($C61,'2018-06'!$C$2:$C$100,0)+1,0)))-INDIRECT(CONCATENATE("'2018-05'!V",TEXT(MATCH($C61,'2018-05'!$C$2:$C$100,0)+1,0))))</f>
        <v>226974779.07000005</v>
      </c>
      <c r="W61" s="17">
        <f ca="1">IF(OR(INDIRECT(CONCATENATE("'2018-06'!W",TEXT(MATCH($C61,'2018-06'!$C$2:$C$100,0)+1,0)))="",INDIRECT(CONCATENATE("'2018-05'!W",TEXT(MATCH($C61,'2018-05'!$C$2:$C$100,0)+1,0)))="",AND(INDIRECT(CONCATENATE("'2018-06'!W",TEXT(MATCH($C61,'2018-06'!$C$2:$C$100,0)+1,0)))="",INDIRECT(CONCATENATE("'2018-05'!W",TEXT(MATCH($C61,'2018-05'!$C$2:$C$100,0)+1,0)))="")),"Н/Д",INDIRECT(CONCATENATE("'2018-06'!W",TEXT(MATCH($C61,'2018-06'!$C$2:$C$100,0)+1,0)))-INDIRECT(CONCATENATE("'2018-05'!W",TEXT(MATCH($C61,'2018-05'!$C$2:$C$100,0)+1,0))))</f>
        <v>79138076021.220001</v>
      </c>
    </row>
    <row r="62" spans="1:23" x14ac:dyDescent="0.25">
      <c r="A62" s="2" t="s">
        <v>87</v>
      </c>
      <c r="B62" s="2" t="s">
        <v>88</v>
      </c>
      <c r="C62" s="15">
        <v>14000000</v>
      </c>
      <c r="D62" s="2" t="s">
        <v>209</v>
      </c>
      <c r="E62" s="17">
        <f ca="1">IF(OR(INDIRECT(CONCATENATE("'2018-06'!E",TEXT(MATCH($C62,'2018-06'!$C$2:$C$100,0)+1,0)))="",INDIRECT(CONCATENATE("'2018-05'!E",TEXT(MATCH($C62,'2018-05'!$C$2:$C$100,0)+1,0)))="",AND(INDIRECT(CONCATENATE("'2018-06'!E",TEXT(MATCH($C62,'2018-06'!$C$2:$C$100,0)+1,0)))="",INDIRECT(CONCATENATE("'2018-05'!E",TEXT(MATCH($C62,'2018-05'!$C$2:$C$100,0)+1,0)))="")),"Н/Д",INDIRECT(CONCATENATE("'2018-06'!E",TEXT(MATCH($C62,'2018-06'!$C$2:$C$100,0)+1,0)))-INDIRECT(CONCATENATE("'2018-05'!E",TEXT(MATCH($C62,'2018-05'!$C$2:$C$100,0)+1,0))))</f>
        <v>9809356646.2799988</v>
      </c>
      <c r="F62" s="17">
        <f ca="1">IF(OR(INDIRECT(CONCATENATE("'2018-06'!F",TEXT(MATCH($C62,'2018-06'!$C$2:$C$100,0)+1,0)))="",INDIRECT(CONCATENATE("'2018-05'!F",TEXT(MATCH($C62,'2018-05'!$C$2:$C$100,0)+1,0)))="",AND(INDIRECT(CONCATENATE("'2018-06'!F",TEXT(MATCH($C62,'2018-06'!$C$2:$C$100,0)+1,0)))="",INDIRECT(CONCATENATE("'2018-05'!F",TEXT(MATCH($C62,'2018-05'!$C$2:$C$100,0)+1,0)))="")),"Н/Д",INDIRECT(CONCATENATE("'2018-06'!F",TEXT(MATCH($C62,'2018-06'!$C$2:$C$100,0)+1,0)))-INDIRECT(CONCATENATE("'2018-05'!F",TEXT(MATCH($C62,'2018-05'!$C$2:$C$100,0)+1,0))))</f>
        <v>8758356654.7499962</v>
      </c>
      <c r="G62" s="17">
        <f ca="1">IF(OR(INDIRECT(CONCATENATE("'2018-06'!G",TEXT(MATCH($C62,'2018-06'!$C$2:$C$100,0)+1,0)))="",INDIRECT(CONCATENATE("'2018-05'!G",TEXT(MATCH($C62,'2018-05'!$C$2:$C$100,0)+1,0)))="",AND(INDIRECT(CONCATENATE("'2018-06'!G",TEXT(MATCH($C62,'2018-06'!$C$2:$C$100,0)+1,0)))="",INDIRECT(CONCATENATE("'2018-05'!G",TEXT(MATCH($C62,'2018-05'!$C$2:$C$100,0)+1,0)))="")),"Н/Д",INDIRECT(CONCATENATE("'2018-06'!G",TEXT(MATCH($C62,'2018-06'!$C$2:$C$100,0)+1,0)))-INDIRECT(CONCATENATE("'2018-05'!G",TEXT(MATCH($C62,'2018-05'!$C$2:$C$100,0)+1,0))))</f>
        <v>3864355261.1299992</v>
      </c>
      <c r="H62" s="17">
        <f ca="1">IF(OR(INDIRECT(CONCATENATE("'2018-06'!H",TEXT(MATCH($C62,'2018-06'!$C$2:$C$100,0)+1,0)))="",INDIRECT(CONCATENATE("'2018-05'!H",TEXT(MATCH($C62,'2018-05'!$C$2:$C$100,0)+1,0)))="",AND(INDIRECT(CONCATENATE("'2018-06'!H",TEXT(MATCH($C62,'2018-06'!$C$2:$C$100,0)+1,0)))="",INDIRECT(CONCATENATE("'2018-05'!H",TEXT(MATCH($C62,'2018-05'!$C$2:$C$100,0)+1,0)))="")),"Н/Д",INDIRECT(CONCATENATE("'2018-06'!H",TEXT(MATCH($C62,'2018-06'!$C$2:$C$100,0)+1,0)))-INDIRECT(CONCATENATE("'2018-05'!H",TEXT(MATCH($C62,'2018-05'!$C$2:$C$100,0)+1,0))))</f>
        <v>1913507265.21</v>
      </c>
      <c r="I62" s="17">
        <f ca="1">IF(OR(INDIRECT(CONCATENATE("'2018-06'!I",TEXT(MATCH($C62,'2018-06'!$C$2:$C$100,0)+1,0)))="",INDIRECT(CONCATENATE("'2018-05'!I",TEXT(MATCH($C62,'2018-05'!$C$2:$C$100,0)+1,0)))="",AND(INDIRECT(CONCATENATE("'2018-06'!I",TEXT(MATCH($C62,'2018-06'!$C$2:$C$100,0)+1,0)))="",INDIRECT(CONCATENATE("'2018-05'!I",TEXT(MATCH($C62,'2018-05'!$C$2:$C$100,0)+1,0)))="")),"Н/Д",INDIRECT(CONCATENATE("'2018-06'!I",TEXT(MATCH($C62,'2018-06'!$C$2:$C$100,0)+1,0)))-INDIRECT(CONCATENATE("'2018-05'!I",TEXT(MATCH($C62,'2018-05'!$C$2:$C$100,0)+1,0))))</f>
        <v>593079900.31999969</v>
      </c>
      <c r="J62" s="17" t="str">
        <f ca="1">IF(OR(INDIRECT(CONCATENATE("'2018-06'!J",TEXT(MATCH($C62,'2018-06'!$C$2:$C$100,0)+1,0)))="",INDIRECT(CONCATENATE("'2018-05'!J",TEXT(MATCH($C62,'2018-05'!$C$2:$C$100,0)+1,0)))="",AND(INDIRECT(CONCATENATE("'2018-06'!J",TEXT(MATCH($C62,'2018-06'!$C$2:$C$100,0)+1,0)))="",INDIRECT(CONCATENATE("'2018-05'!J",TEXT(MATCH($C62,'2018-05'!$C$2:$C$100,0)+1,0)))="")),"Н/Д",INDIRECT(CONCATENATE("'2018-06'!J",TEXT(MATCH($C62,'2018-06'!$C$2:$C$100,0)+1,0)))-INDIRECT(CONCATENATE("'2018-05'!J",TEXT(MATCH($C62,'2018-05'!$C$2:$C$100,0)+1,0))))</f>
        <v>Н/Д</v>
      </c>
      <c r="K62" s="17">
        <f ca="1">IF(OR(INDIRECT(CONCATENATE("'2018-06'!K",TEXT(MATCH($C62,'2018-06'!$C$2:$C$100,0)+1,0)))="",INDIRECT(CONCATENATE("'2018-05'!K",TEXT(MATCH($C62,'2018-05'!$C$2:$C$100,0)+1,0)))="",AND(INDIRECT(CONCATENATE("'2018-06'!K",TEXT(MATCH($C62,'2018-06'!$C$2:$C$100,0)+1,0)))="",INDIRECT(CONCATENATE("'2018-05'!K",TEXT(MATCH($C62,'2018-05'!$C$2:$C$100,0)+1,0)))="")),"Н/Д",INDIRECT(CONCATENATE("'2018-06'!K",TEXT(MATCH($C62,'2018-06'!$C$2:$C$100,0)+1,0)))-INDIRECT(CONCATENATE("'2018-05'!K",TEXT(MATCH($C62,'2018-05'!$C$2:$C$100,0)+1,0))))</f>
        <v>200345707.46999979</v>
      </c>
      <c r="L62" s="17">
        <f ca="1">IF(OR(INDIRECT(CONCATENATE("'2018-06'!L",TEXT(MATCH($C62,'2018-06'!$C$2:$C$100,0)+1,0)))="",INDIRECT(CONCATENATE("'2018-05'!L",TEXT(MATCH($C62,'2018-05'!$C$2:$C$100,0)+1,0)))="",AND(INDIRECT(CONCATENATE("'2018-06'!L",TEXT(MATCH($C62,'2018-06'!$C$2:$C$100,0)+1,0)))="",INDIRECT(CONCATENATE("'2018-05'!L",TEXT(MATCH($C62,'2018-05'!$C$2:$C$100,0)+1,0)))="")),"Н/Д",INDIRECT(CONCATENATE("'2018-06'!L",TEXT(MATCH($C62,'2018-06'!$C$2:$C$100,0)+1,0)))-INDIRECT(CONCATENATE("'2018-05'!L",TEXT(MATCH($C62,'2018-05'!$C$2:$C$100,0)+1,0))))</f>
        <v>1755341433.7699995</v>
      </c>
      <c r="M62" s="17">
        <f ca="1">IF(OR(INDIRECT(CONCATENATE("'2018-06'!M",TEXT(MATCH($C62,'2018-06'!$C$2:$C$100,0)+1,0)))="",INDIRECT(CONCATENATE("'2018-05'!M",TEXT(MATCH($C62,'2018-05'!$C$2:$C$100,0)+1,0)))="",AND(INDIRECT(CONCATENATE("'2018-06'!M",TEXT(MATCH($C62,'2018-06'!$C$2:$C$100,0)+1,0)))="",INDIRECT(CONCATENATE("'2018-05'!M",TEXT(MATCH($C62,'2018-05'!$C$2:$C$100,0)+1,0)))="")),"Н/Д",INDIRECT(CONCATENATE("'2018-06'!M",TEXT(MATCH($C62,'2018-06'!$C$2:$C$100,0)+1,0)))-INDIRECT(CONCATENATE("'2018-05'!M",TEXT(MATCH($C62,'2018-05'!$C$2:$C$100,0)+1,0))))</f>
        <v>60780970.970000029</v>
      </c>
      <c r="N62" s="17">
        <f ca="1">IF(OR(INDIRECT(CONCATENATE("'2018-06'!N",TEXT(MATCH($C62,'2018-06'!$C$2:$C$100,0)+1,0)))="",INDIRECT(CONCATENATE("'2018-05'!N",TEXT(MATCH($C62,'2018-05'!$C$2:$C$100,0)+1,0)))="",AND(INDIRECT(CONCATENATE("'2018-06'!N",TEXT(MATCH($C62,'2018-06'!$C$2:$C$100,0)+1,0)))="",INDIRECT(CONCATENATE("'2018-05'!N",TEXT(MATCH($C62,'2018-05'!$C$2:$C$100,0)+1,0)))="")),"Н/Д",INDIRECT(CONCATENATE("'2018-06'!N",TEXT(MATCH($C62,'2018-06'!$C$2:$C$100,0)+1,0)))-INDIRECT(CONCATENATE("'2018-05'!NE",TEXT(MATCH($C62,'2018-05'!$C$2:$C$100,0)+1,0))))</f>
        <v>188715916.75</v>
      </c>
      <c r="O62" s="17">
        <f ca="1">IF(OR(INDIRECT(CONCATENATE("'2018-06'!O",TEXT(MATCH($C62,'2018-06'!$C$2:$C$100,0)+1,0)))="",INDIRECT(CONCATENATE("'2018-05'!O",TEXT(MATCH($C62,'2018-05'!$C$2:$C$100,0)+1,0)))="",AND(INDIRECT(CONCATENATE("'2018-06'!O",TEXT(MATCH($C62,'2018-06'!$C$2:$C$100,0)+1,0)))="",INDIRECT(CONCATENATE("'2018-05'!O",TEXT(MATCH($C62,'2018-05'!$C$2:$C$100,0)+1,0)))="")),"Н/Д",INDIRECT(CONCATENATE("'2018-06'!O",TEXT(MATCH($C62,'2018-06'!$C$2:$C$100,0)+1,0)))-INDIRECT(CONCATENATE("'2018-05'!O",TEXT(MATCH($C62,'2018-05'!$C$2:$C$100,0)+1,0))))</f>
        <v>-6534.9700000000012</v>
      </c>
      <c r="P62" s="17">
        <f ca="1">IF(OR(INDIRECT(CONCATENATE("'2018-06'!P",TEXT(MATCH($C62,'2018-06'!$C$2:$C$100,0)+1,0)))="",INDIRECT(CONCATENATE("'2018-05'!P",TEXT(MATCH($C62,'2018-05'!$C$2:$C$100,0)+1,0)))="",AND(INDIRECT(CONCATENATE("'2018-06'!P",TEXT(MATCH($C62,'2018-06'!$C$2:$C$100,0)+1,0)))="",INDIRECT(CONCATENATE("'2018-05'!P",TEXT(MATCH($C62,'2018-05'!$C$2:$C$100,0)+1,0)))="")),"Н/Д",INDIRECT(CONCATENATE("'2018-06'!P",TEXT(MATCH($C62,'2018-06'!$C$2:$C$100,0)+1,0)))-INDIRECT(CONCATENATE("'2018-05'!P",TEXT(MATCH($C62,'2018-05'!$C$2:$C$100,0)+1,0))))</f>
        <v>125369560.88</v>
      </c>
      <c r="Q62" s="17">
        <f ca="1">IF(OR(INDIRECT(CONCATENATE("'2018-06'!Q",TEXT(MATCH($C62,'2018-06'!$C$2:$C$100,0)+1,0)))="",INDIRECT(CONCATENATE("'2018-05'!Q",TEXT(MATCH($C62,'2018-05'!$C$2:$C$100,0)+1,0)))="",AND(INDIRECT(CONCATENATE("'2018-06'!Q",TEXT(MATCH($C62,'2018-06'!$C$2:$C$100,0)+1,0)))="",INDIRECT(CONCATENATE("'2018-05'!Q",TEXT(MATCH($C62,'2018-05'!$C$2:$C$100,0)+1,0)))="")),"Н/Д",INDIRECT(CONCATENATE("'2018-06'!Q",TEXT(MATCH($C62,'2018-06'!$C$2:$C$100,0)+1,0)))-INDIRECT(CONCATENATE("'2018-05'!Q",TEXT(MATCH($C62,'2018-05'!$C$2:$C$100,0)+1,0))))</f>
        <v>3635991.7699999958</v>
      </c>
      <c r="R62" s="17">
        <f ca="1">IF(OR(INDIRECT(CONCATENATE("'2018-06'!R",TEXT(MATCH($C62,'2018-06'!$C$2:$C$100,0)+1,0)))="",INDIRECT(CONCATENATE("'2018-05'!R",TEXT(MATCH($C62,'2018-05'!$C$2:$C$100,0)+1,0)))="",AND(INDIRECT(CONCATENATE("'2018-06'!R",TEXT(MATCH($C62,'2018-06'!$C$2:$C$100,0)+1,0)))="",INDIRECT(CONCATENATE("'2018-05'!R",TEXT(MATCH($C62,'2018-05'!$C$2:$C$100,0)+1,0)))="")),"Н/Д",INDIRECT(CONCATENATE("'2018-06'!R",TEXT(MATCH($C62,'2018-06'!$C$2:$C$100,0)+1,0)))-INDIRECT(CONCATENATE("'2018-05'!R",TEXT(MATCH($C62,'2018-05'!$C$2:$C$100,0)+1,0))))</f>
        <v>43079392.720000014</v>
      </c>
      <c r="S62" s="17">
        <f ca="1">IF(OR(INDIRECT(CONCATENATE("'2018-06'!S",TEXT(MATCH($C62,'2018-06'!$C$2:$C$100,0)+1,0)))="",INDIRECT(CONCATENATE("'2018-05'!S",TEXT(MATCH($C62,'2018-05'!$C$2:$C$100,0)+1,0)))="",AND(INDIRECT(CONCATENATE("'2018-06'!S",TEXT(MATCH($C62,'2018-06'!$C$2:$C$100,0)+1,0)))="",INDIRECT(CONCATENATE("'2018-05'!S",TEXT(MATCH($C62,'2018-05'!$C$2:$C$100,0)+1,0)))="")),"Н/Д",INDIRECT(CONCATENATE("'2018-06'!S",TEXT(MATCH($C62,'2018-06'!$C$2:$C$100,0)+1,0)))-INDIRECT(CONCATENATE("'2018-05'!S",TEXT(MATCH($C62,'2018-05'!$C$2:$C$100,0)+1,0))))</f>
        <v>1010890.2000000002</v>
      </c>
      <c r="T62" s="17">
        <f ca="1">IF(OR(INDIRECT(CONCATENATE("'2018-06'!T",TEXT(MATCH($C62,'2018-06'!$C$2:$C$100,0)+1,0)))="",INDIRECT(CONCATENATE("'2018-05'!T",TEXT(MATCH($C62,'2018-05'!$C$2:$C$100,0)+1,0)))="",AND(INDIRECT(CONCATENATE("'2018-06'!T",TEXT(MATCH($C62,'2018-06'!$C$2:$C$100,0)+1,0)))="",INDIRECT(CONCATENATE("'2018-05'!T",TEXT(MATCH($C62,'2018-05'!$C$2:$C$100,0)+1,0)))="")),"Н/Д",INDIRECT(CONCATENATE("'2018-06'!T",TEXT(MATCH($C62,'2018-06'!$C$2:$C$100,0)+1,0)))-INDIRECT(CONCATENATE("'2018-05'!T",TEXT(MATCH($C62,'2018-05'!$C$2:$C$100,0)+1,0))))</f>
        <v>121841604.10000002</v>
      </c>
      <c r="U62" s="17">
        <f ca="1">IF(OR(INDIRECT(CONCATENATE("'2018-06'!U",TEXT(MATCH($C62,'2018-06'!$C$2:$C$100,0)+1,0)))="",INDIRECT(CONCATENATE("'2018-05'!U",TEXT(MATCH($C62,'2018-05'!$C$2:$C$100,0)+1,0)))="",AND(INDIRECT(CONCATENATE("'2018-06'!U",TEXT(MATCH($C62,'2018-06'!$C$2:$C$100,0)+1,0)))="",INDIRECT(CONCATENATE("'2018-05'!U",TEXT(MATCH($C62,'2018-05'!$C$2:$C$100,0)+1,0)))="")),"Н/Д",INDIRECT(CONCATENATE("'2018-06'!U",TEXT(MATCH($C62,'2018-06'!$C$2:$C$100,0)+1,0)))-INDIRECT(CONCATENATE("'2018-05'!U",TEXT(MATCH($C62,'2018-05'!$C$2:$C$100,0)+1,0))))</f>
        <v>17955397.23</v>
      </c>
      <c r="V62" s="17">
        <f ca="1">IF(OR(INDIRECT(CONCATENATE("'2018-06'!V",TEXT(MATCH($C62,'2018-06'!$C$2:$C$100,0)+1,0)))="",INDIRECT(CONCATENATE("'2018-05'!V",TEXT(MATCH($C62,'2018-05'!$C$2:$C$100,0)+1,0)))="",AND(INDIRECT(CONCATENATE("'2018-06'!V",TEXT(MATCH($C62,'2018-06'!$C$2:$C$100,0)+1,0)))="",INDIRECT(CONCATENATE("'2018-05'!V",TEXT(MATCH($C62,'2018-05'!$C$2:$C$100,0)+1,0)))="")),"Н/Д",INDIRECT(CONCATENATE("'2018-06'!V",TEXT(MATCH($C62,'2018-06'!$C$2:$C$100,0)+1,0)))-INDIRECT(CONCATENATE("'2018-05'!V",TEXT(MATCH($C62,'2018-05'!$C$2:$C$100,0)+1,0))))</f>
        <v>1050999991.5299997</v>
      </c>
      <c r="W62" s="17">
        <f ca="1">IF(OR(INDIRECT(CONCATENATE("'2018-06'!W",TEXT(MATCH($C62,'2018-06'!$C$2:$C$100,0)+1,0)))="",INDIRECT(CONCATENATE("'2018-05'!W",TEXT(MATCH($C62,'2018-05'!$C$2:$C$100,0)+1,0)))="",AND(INDIRECT(CONCATENATE("'2018-06'!W",TEXT(MATCH($C62,'2018-06'!$C$2:$C$100,0)+1,0)))="",INDIRECT(CONCATENATE("'2018-05'!W",TEXT(MATCH($C62,'2018-05'!$C$2:$C$100,0)+1,0)))="")),"Н/Д",INDIRECT(CONCATENATE("'2018-06'!W",TEXT(MATCH($C62,'2018-06'!$C$2:$C$100,0)+1,0)))-INDIRECT(CONCATENATE("'2018-05'!W",TEXT(MATCH($C62,'2018-05'!$C$2:$C$100,0)+1,0))))</f>
        <v>28359676924.330002</v>
      </c>
    </row>
    <row r="63" spans="1:23" x14ac:dyDescent="0.25">
      <c r="A63" s="2" t="s">
        <v>87</v>
      </c>
      <c r="B63" s="2" t="s">
        <v>89</v>
      </c>
      <c r="C63" s="15">
        <v>15000000</v>
      </c>
      <c r="D63" s="2" t="s">
        <v>209</v>
      </c>
      <c r="E63" s="17">
        <f ca="1">IF(OR(INDIRECT(CONCATENATE("'2018-06'!E",TEXT(MATCH($C63,'2018-06'!$C$2:$C$100,0)+1,0)))="",INDIRECT(CONCATENATE("'2018-05'!E",TEXT(MATCH($C63,'2018-05'!$C$2:$C$100,0)+1,0)))="",AND(INDIRECT(CONCATENATE("'2018-06'!E",TEXT(MATCH($C63,'2018-06'!$C$2:$C$100,0)+1,0)))="",INDIRECT(CONCATENATE("'2018-05'!E",TEXT(MATCH($C63,'2018-05'!$C$2:$C$100,0)+1,0)))="")),"Н/Д",INDIRECT(CONCATENATE("'2018-06'!E",TEXT(MATCH($C63,'2018-06'!$C$2:$C$100,0)+1,0)))-INDIRECT(CONCATENATE("'2018-05'!E",TEXT(MATCH($C63,'2018-05'!$C$2:$C$100,0)+1,0))))</f>
        <v>5287111307</v>
      </c>
      <c r="F63" s="17">
        <f ca="1">IF(OR(INDIRECT(CONCATENATE("'2018-06'!F",TEXT(MATCH($C63,'2018-06'!$C$2:$C$100,0)+1,0)))="",INDIRECT(CONCATENATE("'2018-05'!F",TEXT(MATCH($C63,'2018-05'!$C$2:$C$100,0)+1,0)))="",AND(INDIRECT(CONCATENATE("'2018-06'!F",TEXT(MATCH($C63,'2018-06'!$C$2:$C$100,0)+1,0)))="",INDIRECT(CONCATENATE("'2018-05'!F",TEXT(MATCH($C63,'2018-05'!$C$2:$C$100,0)+1,0)))="")),"Н/Д",INDIRECT(CONCATENATE("'2018-06'!F",TEXT(MATCH($C63,'2018-06'!$C$2:$C$100,0)+1,0)))-INDIRECT(CONCATENATE("'2018-05'!F",TEXT(MATCH($C63,'2018-05'!$C$2:$C$100,0)+1,0))))</f>
        <v>2892080582.2700005</v>
      </c>
      <c r="G63" s="17">
        <f ca="1">IF(OR(INDIRECT(CONCATENATE("'2018-06'!G",TEXT(MATCH($C63,'2018-06'!$C$2:$C$100,0)+1,0)))="",INDIRECT(CONCATENATE("'2018-05'!G",TEXT(MATCH($C63,'2018-05'!$C$2:$C$100,0)+1,0)))="",AND(INDIRECT(CONCATENATE("'2018-06'!G",TEXT(MATCH($C63,'2018-06'!$C$2:$C$100,0)+1,0)))="",INDIRECT(CONCATENATE("'2018-05'!G",TEXT(MATCH($C63,'2018-05'!$C$2:$C$100,0)+1,0)))="")),"Н/Д",INDIRECT(CONCATENATE("'2018-06'!G",TEXT(MATCH($C63,'2018-06'!$C$2:$C$100,0)+1,0)))-INDIRECT(CONCATENATE("'2018-05'!G",TEXT(MATCH($C63,'2018-05'!$C$2:$C$100,0)+1,0))))</f>
        <v>715093390.64999986</v>
      </c>
      <c r="H63" s="17">
        <f ca="1">IF(OR(INDIRECT(CONCATENATE("'2018-06'!H",TEXT(MATCH($C63,'2018-06'!$C$2:$C$100,0)+1,0)))="",INDIRECT(CONCATENATE("'2018-05'!H",TEXT(MATCH($C63,'2018-05'!$C$2:$C$100,0)+1,0)))="",AND(INDIRECT(CONCATENATE("'2018-06'!H",TEXT(MATCH($C63,'2018-06'!$C$2:$C$100,0)+1,0)))="",INDIRECT(CONCATENATE("'2018-05'!H",TEXT(MATCH($C63,'2018-05'!$C$2:$C$100,0)+1,0)))="")),"Н/Д",INDIRECT(CONCATENATE("'2018-06'!H",TEXT(MATCH($C63,'2018-06'!$C$2:$C$100,0)+1,0)))-INDIRECT(CONCATENATE("'2018-05'!H",TEXT(MATCH($C63,'2018-05'!$C$2:$C$100,0)+1,0))))</f>
        <v>1026090804.3900003</v>
      </c>
      <c r="I63" s="17">
        <f ca="1">IF(OR(INDIRECT(CONCATENATE("'2018-06'!I",TEXT(MATCH($C63,'2018-06'!$C$2:$C$100,0)+1,0)))="",INDIRECT(CONCATENATE("'2018-05'!I",TEXT(MATCH($C63,'2018-05'!$C$2:$C$100,0)+1,0)))="",AND(INDIRECT(CONCATENATE("'2018-06'!I",TEXT(MATCH($C63,'2018-06'!$C$2:$C$100,0)+1,0)))="",INDIRECT(CONCATENATE("'2018-05'!I",TEXT(MATCH($C63,'2018-05'!$C$2:$C$100,0)+1,0)))="")),"Н/Д",INDIRECT(CONCATENATE("'2018-06'!I",TEXT(MATCH($C63,'2018-06'!$C$2:$C$100,0)+1,0)))-INDIRECT(CONCATENATE("'2018-05'!I",TEXT(MATCH($C63,'2018-05'!$C$2:$C$100,0)+1,0))))</f>
        <v>334751362.98000002</v>
      </c>
      <c r="J63" s="17" t="str">
        <f ca="1">IF(OR(INDIRECT(CONCATENATE("'2018-06'!J",TEXT(MATCH($C63,'2018-06'!$C$2:$C$100,0)+1,0)))="",INDIRECT(CONCATENATE("'2018-05'!J",TEXT(MATCH($C63,'2018-05'!$C$2:$C$100,0)+1,0)))="",AND(INDIRECT(CONCATENATE("'2018-06'!J",TEXT(MATCH($C63,'2018-06'!$C$2:$C$100,0)+1,0)))="",INDIRECT(CONCATENATE("'2018-05'!J",TEXT(MATCH($C63,'2018-05'!$C$2:$C$100,0)+1,0)))="")),"Н/Д",INDIRECT(CONCATENATE("'2018-06'!J",TEXT(MATCH($C63,'2018-06'!$C$2:$C$100,0)+1,0)))-INDIRECT(CONCATENATE("'2018-05'!J",TEXT(MATCH($C63,'2018-05'!$C$2:$C$100,0)+1,0))))</f>
        <v>Н/Д</v>
      </c>
      <c r="K63" s="17">
        <f ca="1">IF(OR(INDIRECT(CONCATENATE("'2018-06'!K",TEXT(MATCH($C63,'2018-06'!$C$2:$C$100,0)+1,0)))="",INDIRECT(CONCATENATE("'2018-05'!K",TEXT(MATCH($C63,'2018-05'!$C$2:$C$100,0)+1,0)))="",AND(INDIRECT(CONCATENATE("'2018-06'!K",TEXT(MATCH($C63,'2018-06'!$C$2:$C$100,0)+1,0)))="",INDIRECT(CONCATENATE("'2018-05'!K",TEXT(MATCH($C63,'2018-05'!$C$2:$C$100,0)+1,0)))="")),"Н/Д",INDIRECT(CONCATENATE("'2018-06'!K",TEXT(MATCH($C63,'2018-06'!$C$2:$C$100,0)+1,0)))-INDIRECT(CONCATENATE("'2018-05'!K",TEXT(MATCH($C63,'2018-05'!$C$2:$C$100,0)+1,0))))</f>
        <v>182805524.55999994</v>
      </c>
      <c r="L63" s="17">
        <f ca="1">IF(OR(INDIRECT(CONCATENATE("'2018-06'!L",TEXT(MATCH($C63,'2018-06'!$C$2:$C$100,0)+1,0)))="",INDIRECT(CONCATENATE("'2018-05'!L",TEXT(MATCH($C63,'2018-05'!$C$2:$C$100,0)+1,0)))="",AND(INDIRECT(CONCATENATE("'2018-06'!L",TEXT(MATCH($C63,'2018-06'!$C$2:$C$100,0)+1,0)))="",INDIRECT(CONCATENATE("'2018-05'!L",TEXT(MATCH($C63,'2018-05'!$C$2:$C$100,0)+1,0)))="")),"Н/Д",INDIRECT(CONCATENATE("'2018-06'!L",TEXT(MATCH($C63,'2018-06'!$C$2:$C$100,0)+1,0)))-INDIRECT(CONCATENATE("'2018-05'!L",TEXT(MATCH($C63,'2018-05'!$C$2:$C$100,0)+1,0))))</f>
        <v>444462501.67000008</v>
      </c>
      <c r="M63" s="17">
        <f ca="1">IF(OR(INDIRECT(CONCATENATE("'2018-06'!M",TEXT(MATCH($C63,'2018-06'!$C$2:$C$100,0)+1,0)))="",INDIRECT(CONCATENATE("'2018-05'!M",TEXT(MATCH($C63,'2018-05'!$C$2:$C$100,0)+1,0)))="",AND(INDIRECT(CONCATENATE("'2018-06'!M",TEXT(MATCH($C63,'2018-06'!$C$2:$C$100,0)+1,0)))="",INDIRECT(CONCATENATE("'2018-05'!M",TEXT(MATCH($C63,'2018-05'!$C$2:$C$100,0)+1,0)))="")),"Н/Д",INDIRECT(CONCATENATE("'2018-06'!M",TEXT(MATCH($C63,'2018-06'!$C$2:$C$100,0)+1,0)))-INDIRECT(CONCATENATE("'2018-05'!M",TEXT(MATCH($C63,'2018-05'!$C$2:$C$100,0)+1,0))))</f>
        <v>1340143.1199999992</v>
      </c>
      <c r="N63" s="17">
        <f ca="1">IF(OR(INDIRECT(CONCATENATE("'2018-06'!N",TEXT(MATCH($C63,'2018-06'!$C$2:$C$100,0)+1,0)))="",INDIRECT(CONCATENATE("'2018-05'!N",TEXT(MATCH($C63,'2018-05'!$C$2:$C$100,0)+1,0)))="",AND(INDIRECT(CONCATENATE("'2018-06'!N",TEXT(MATCH($C63,'2018-06'!$C$2:$C$100,0)+1,0)))="",INDIRECT(CONCATENATE("'2018-05'!N",TEXT(MATCH($C63,'2018-05'!$C$2:$C$100,0)+1,0)))="")),"Н/Д",INDIRECT(CONCATENATE("'2018-06'!N",TEXT(MATCH($C63,'2018-06'!$C$2:$C$100,0)+1,0)))-INDIRECT(CONCATENATE("'2018-05'!NE",TEXT(MATCH($C63,'2018-05'!$C$2:$C$100,0)+1,0))))</f>
        <v>114073085.18000001</v>
      </c>
      <c r="O63" s="17">
        <f ca="1">IF(OR(INDIRECT(CONCATENATE("'2018-06'!O",TEXT(MATCH($C63,'2018-06'!$C$2:$C$100,0)+1,0)))="",INDIRECT(CONCATENATE("'2018-05'!O",TEXT(MATCH($C63,'2018-05'!$C$2:$C$100,0)+1,0)))="",AND(INDIRECT(CONCATENATE("'2018-06'!O",TEXT(MATCH($C63,'2018-06'!$C$2:$C$100,0)+1,0)))="",INDIRECT(CONCATENATE("'2018-05'!O",TEXT(MATCH($C63,'2018-05'!$C$2:$C$100,0)+1,0)))="")),"Н/Д",INDIRECT(CONCATENATE("'2018-06'!O",TEXT(MATCH($C63,'2018-06'!$C$2:$C$100,0)+1,0)))-INDIRECT(CONCATENATE("'2018-05'!O",TEXT(MATCH($C63,'2018-05'!$C$2:$C$100,0)+1,0))))</f>
        <v>586.90000000000146</v>
      </c>
      <c r="P63" s="17">
        <f ca="1">IF(OR(INDIRECT(CONCATENATE("'2018-06'!P",TEXT(MATCH($C63,'2018-06'!$C$2:$C$100,0)+1,0)))="",INDIRECT(CONCATENATE("'2018-05'!P",TEXT(MATCH($C63,'2018-05'!$C$2:$C$100,0)+1,0)))="",AND(INDIRECT(CONCATENATE("'2018-06'!P",TEXT(MATCH($C63,'2018-06'!$C$2:$C$100,0)+1,0)))="",INDIRECT(CONCATENATE("'2018-05'!P",TEXT(MATCH($C63,'2018-05'!$C$2:$C$100,0)+1,0)))="")),"Н/Д",INDIRECT(CONCATENATE("'2018-06'!P",TEXT(MATCH($C63,'2018-06'!$C$2:$C$100,0)+1,0)))-INDIRECT(CONCATENATE("'2018-05'!P",TEXT(MATCH($C63,'2018-05'!$C$2:$C$100,0)+1,0))))</f>
        <v>42452568.789999992</v>
      </c>
      <c r="Q63" s="17">
        <f ca="1">IF(OR(INDIRECT(CONCATENATE("'2018-06'!Q",TEXT(MATCH($C63,'2018-06'!$C$2:$C$100,0)+1,0)))="",INDIRECT(CONCATENATE("'2018-05'!Q",TEXT(MATCH($C63,'2018-05'!$C$2:$C$100,0)+1,0)))="",AND(INDIRECT(CONCATENATE("'2018-06'!Q",TEXT(MATCH($C63,'2018-06'!$C$2:$C$100,0)+1,0)))="",INDIRECT(CONCATENATE("'2018-05'!Q",TEXT(MATCH($C63,'2018-05'!$C$2:$C$100,0)+1,0)))="")),"Н/Д",INDIRECT(CONCATENATE("'2018-06'!Q",TEXT(MATCH($C63,'2018-06'!$C$2:$C$100,0)+1,0)))-INDIRECT(CONCATENATE("'2018-05'!Q",TEXT(MATCH($C63,'2018-05'!$C$2:$C$100,0)+1,0))))</f>
        <v>14734246.039999992</v>
      </c>
      <c r="R63" s="17">
        <f ca="1">IF(OR(INDIRECT(CONCATENATE("'2018-06'!R",TEXT(MATCH($C63,'2018-06'!$C$2:$C$100,0)+1,0)))="",INDIRECT(CONCATENATE("'2018-05'!R",TEXT(MATCH($C63,'2018-05'!$C$2:$C$100,0)+1,0)))="",AND(INDIRECT(CONCATENATE("'2018-06'!R",TEXT(MATCH($C63,'2018-06'!$C$2:$C$100,0)+1,0)))="",INDIRECT(CONCATENATE("'2018-05'!R",TEXT(MATCH($C63,'2018-05'!$C$2:$C$100,0)+1,0)))="")),"Н/Д",INDIRECT(CONCATENATE("'2018-06'!R",TEXT(MATCH($C63,'2018-06'!$C$2:$C$100,0)+1,0)))-INDIRECT(CONCATENATE("'2018-05'!R",TEXT(MATCH($C63,'2018-05'!$C$2:$C$100,0)+1,0))))</f>
        <v>48387028.889999986</v>
      </c>
      <c r="S63" s="17">
        <f ca="1">IF(OR(INDIRECT(CONCATENATE("'2018-06'!S",TEXT(MATCH($C63,'2018-06'!$C$2:$C$100,0)+1,0)))="",INDIRECT(CONCATENATE("'2018-05'!S",TEXT(MATCH($C63,'2018-05'!$C$2:$C$100,0)+1,0)))="",AND(INDIRECT(CONCATENATE("'2018-06'!S",TEXT(MATCH($C63,'2018-06'!$C$2:$C$100,0)+1,0)))="",INDIRECT(CONCATENATE("'2018-05'!S",TEXT(MATCH($C63,'2018-05'!$C$2:$C$100,0)+1,0)))="")),"Н/Д",INDIRECT(CONCATENATE("'2018-06'!S",TEXT(MATCH($C63,'2018-06'!$C$2:$C$100,0)+1,0)))-INDIRECT(CONCATENATE("'2018-05'!S",TEXT(MATCH($C63,'2018-05'!$C$2:$C$100,0)+1,0))))</f>
        <v>2232520.2199999988</v>
      </c>
      <c r="T63" s="17">
        <f ca="1">IF(OR(INDIRECT(CONCATENATE("'2018-06'!T",TEXT(MATCH($C63,'2018-06'!$C$2:$C$100,0)+1,0)))="",INDIRECT(CONCATENATE("'2018-05'!T",TEXT(MATCH($C63,'2018-05'!$C$2:$C$100,0)+1,0)))="",AND(INDIRECT(CONCATENATE("'2018-06'!T",TEXT(MATCH($C63,'2018-06'!$C$2:$C$100,0)+1,0)))="",INDIRECT(CONCATENATE("'2018-05'!T",TEXT(MATCH($C63,'2018-05'!$C$2:$C$100,0)+1,0)))="")),"Н/Д",INDIRECT(CONCATENATE("'2018-06'!T",TEXT(MATCH($C63,'2018-06'!$C$2:$C$100,0)+1,0)))-INDIRECT(CONCATENATE("'2018-05'!T",TEXT(MATCH($C63,'2018-05'!$C$2:$C$100,0)+1,0))))</f>
        <v>47943539.930000007</v>
      </c>
      <c r="U63" s="17">
        <f ca="1">IF(OR(INDIRECT(CONCATENATE("'2018-06'!U",TEXT(MATCH($C63,'2018-06'!$C$2:$C$100,0)+1,0)))="",INDIRECT(CONCATENATE("'2018-05'!U",TEXT(MATCH($C63,'2018-05'!$C$2:$C$100,0)+1,0)))="",AND(INDIRECT(CONCATENATE("'2018-06'!U",TEXT(MATCH($C63,'2018-06'!$C$2:$C$100,0)+1,0)))="",INDIRECT(CONCATENATE("'2018-05'!U",TEXT(MATCH($C63,'2018-05'!$C$2:$C$100,0)+1,0)))="")),"Н/Д",INDIRECT(CONCATENATE("'2018-06'!U",TEXT(MATCH($C63,'2018-06'!$C$2:$C$100,0)+1,0)))-INDIRECT(CONCATENATE("'2018-05'!U",TEXT(MATCH($C63,'2018-05'!$C$2:$C$100,0)+1,0))))</f>
        <v>-506605.82000000216</v>
      </c>
      <c r="V63" s="17">
        <f ca="1">IF(OR(INDIRECT(CONCATENATE("'2018-06'!V",TEXT(MATCH($C63,'2018-06'!$C$2:$C$100,0)+1,0)))="",INDIRECT(CONCATENATE("'2018-05'!V",TEXT(MATCH($C63,'2018-05'!$C$2:$C$100,0)+1,0)))="",AND(INDIRECT(CONCATENATE("'2018-06'!V",TEXT(MATCH($C63,'2018-06'!$C$2:$C$100,0)+1,0)))="",INDIRECT(CONCATENATE("'2018-05'!V",TEXT(MATCH($C63,'2018-05'!$C$2:$C$100,0)+1,0)))="")),"Н/Д",INDIRECT(CONCATENATE("'2018-06'!V",TEXT(MATCH($C63,'2018-06'!$C$2:$C$100,0)+1,0)))-INDIRECT(CONCATENATE("'2018-05'!V",TEXT(MATCH($C63,'2018-05'!$C$2:$C$100,0)+1,0))))</f>
        <v>2395030724.7300014</v>
      </c>
      <c r="W63" s="17">
        <f ca="1">IF(OR(INDIRECT(CONCATENATE("'2018-06'!W",TEXT(MATCH($C63,'2018-06'!$C$2:$C$100,0)+1,0)))="",INDIRECT(CONCATENATE("'2018-05'!W",TEXT(MATCH($C63,'2018-05'!$C$2:$C$100,0)+1,0)))="",AND(INDIRECT(CONCATENATE("'2018-06'!W",TEXT(MATCH($C63,'2018-06'!$C$2:$C$100,0)+1,0)))="",INDIRECT(CONCATENATE("'2018-05'!W",TEXT(MATCH($C63,'2018-05'!$C$2:$C$100,0)+1,0)))="")),"Н/Д",INDIRECT(CONCATENATE("'2018-06'!W",TEXT(MATCH($C63,'2018-06'!$C$2:$C$100,0)+1,0)))-INDIRECT(CONCATENATE("'2018-05'!W",TEXT(MATCH($C63,'2018-05'!$C$2:$C$100,0)+1,0))))</f>
        <v>13461495246.199997</v>
      </c>
    </row>
    <row r="64" spans="1:23" x14ac:dyDescent="0.25">
      <c r="A64" s="2" t="s">
        <v>87</v>
      </c>
      <c r="B64" s="2" t="s">
        <v>90</v>
      </c>
      <c r="C64" s="15">
        <v>17000000</v>
      </c>
      <c r="D64" s="2" t="s">
        <v>209</v>
      </c>
      <c r="E64" s="17">
        <f ca="1">IF(OR(INDIRECT(CONCATENATE("'2018-06'!E",TEXT(MATCH($C64,'2018-06'!$C$2:$C$100,0)+1,0)))="",INDIRECT(CONCATENATE("'2018-05'!E",TEXT(MATCH($C64,'2018-05'!$C$2:$C$100,0)+1,0)))="",AND(INDIRECT(CONCATENATE("'2018-06'!E",TEXT(MATCH($C64,'2018-06'!$C$2:$C$100,0)+1,0)))="",INDIRECT(CONCATENATE("'2018-05'!E",TEXT(MATCH($C64,'2018-05'!$C$2:$C$100,0)+1,0)))="")),"Н/Д",INDIRECT(CONCATENATE("'2018-06'!E",TEXT(MATCH($C64,'2018-06'!$C$2:$C$100,0)+1,0)))-INDIRECT(CONCATENATE("'2018-05'!E",TEXT(MATCH($C64,'2018-05'!$C$2:$C$100,0)+1,0))))</f>
        <v>5063946633.3300018</v>
      </c>
      <c r="F64" s="17">
        <f ca="1">IF(OR(INDIRECT(CONCATENATE("'2018-06'!F",TEXT(MATCH($C64,'2018-06'!$C$2:$C$100,0)+1,0)))="",INDIRECT(CONCATENATE("'2018-05'!F",TEXT(MATCH($C64,'2018-05'!$C$2:$C$100,0)+1,0)))="",AND(INDIRECT(CONCATENATE("'2018-06'!F",TEXT(MATCH($C64,'2018-06'!$C$2:$C$100,0)+1,0)))="",INDIRECT(CONCATENATE("'2018-05'!F",TEXT(MATCH($C64,'2018-05'!$C$2:$C$100,0)+1,0)))="")),"Н/Д",INDIRECT(CONCATENATE("'2018-06'!F",TEXT(MATCH($C64,'2018-06'!$C$2:$C$100,0)+1,0)))-INDIRECT(CONCATENATE("'2018-05'!F",TEXT(MATCH($C64,'2018-05'!$C$2:$C$100,0)+1,0))))</f>
        <v>4051922414.2900009</v>
      </c>
      <c r="G64" s="17">
        <f ca="1">IF(OR(INDIRECT(CONCATENATE("'2018-06'!G",TEXT(MATCH($C64,'2018-06'!$C$2:$C$100,0)+1,0)))="",INDIRECT(CONCATENATE("'2018-05'!G",TEXT(MATCH($C64,'2018-05'!$C$2:$C$100,0)+1,0)))="",AND(INDIRECT(CONCATENATE("'2018-06'!G",TEXT(MATCH($C64,'2018-06'!$C$2:$C$100,0)+1,0)))="",INDIRECT(CONCATENATE("'2018-05'!G",TEXT(MATCH($C64,'2018-05'!$C$2:$C$100,0)+1,0)))="")),"Н/Д",INDIRECT(CONCATENATE("'2018-06'!G",TEXT(MATCH($C64,'2018-06'!$C$2:$C$100,0)+1,0)))-INDIRECT(CONCATENATE("'2018-05'!G",TEXT(MATCH($C64,'2018-05'!$C$2:$C$100,0)+1,0))))</f>
        <v>1374048486.8599997</v>
      </c>
      <c r="H64" s="17">
        <f ca="1">IF(OR(INDIRECT(CONCATENATE("'2018-06'!H",TEXT(MATCH($C64,'2018-06'!$C$2:$C$100,0)+1,0)))="",INDIRECT(CONCATENATE("'2018-05'!H",TEXT(MATCH($C64,'2018-05'!$C$2:$C$100,0)+1,0)))="",AND(INDIRECT(CONCATENATE("'2018-06'!H",TEXT(MATCH($C64,'2018-06'!$C$2:$C$100,0)+1,0)))="",INDIRECT(CONCATENATE("'2018-05'!H",TEXT(MATCH($C64,'2018-05'!$C$2:$C$100,0)+1,0)))="")),"Н/Д",INDIRECT(CONCATENATE("'2018-06'!H",TEXT(MATCH($C64,'2018-06'!$C$2:$C$100,0)+1,0)))-INDIRECT(CONCATENATE("'2018-05'!H",TEXT(MATCH($C64,'2018-05'!$C$2:$C$100,0)+1,0))))</f>
        <v>1600807319.4499998</v>
      </c>
      <c r="I64" s="17">
        <f ca="1">IF(OR(INDIRECT(CONCATENATE("'2018-06'!I",TEXT(MATCH($C64,'2018-06'!$C$2:$C$100,0)+1,0)))="",INDIRECT(CONCATENATE("'2018-05'!I",TEXT(MATCH($C64,'2018-05'!$C$2:$C$100,0)+1,0)))="",AND(INDIRECT(CONCATENATE("'2018-06'!I",TEXT(MATCH($C64,'2018-06'!$C$2:$C$100,0)+1,0)))="",INDIRECT(CONCATENATE("'2018-05'!I",TEXT(MATCH($C64,'2018-05'!$C$2:$C$100,0)+1,0)))="")),"Н/Д",INDIRECT(CONCATENATE("'2018-06'!I",TEXT(MATCH($C64,'2018-06'!$C$2:$C$100,0)+1,0)))-INDIRECT(CONCATENATE("'2018-05'!I",TEXT(MATCH($C64,'2018-05'!$C$2:$C$100,0)+1,0))))</f>
        <v>368726042.75999999</v>
      </c>
      <c r="J64" s="17" t="str">
        <f ca="1">IF(OR(INDIRECT(CONCATENATE("'2018-06'!J",TEXT(MATCH($C64,'2018-06'!$C$2:$C$100,0)+1,0)))="",INDIRECT(CONCATENATE("'2018-05'!J",TEXT(MATCH($C64,'2018-05'!$C$2:$C$100,0)+1,0)))="",AND(INDIRECT(CONCATENATE("'2018-06'!J",TEXT(MATCH($C64,'2018-06'!$C$2:$C$100,0)+1,0)))="",INDIRECT(CONCATENATE("'2018-05'!J",TEXT(MATCH($C64,'2018-05'!$C$2:$C$100,0)+1,0)))="")),"Н/Д",INDIRECT(CONCATENATE("'2018-06'!J",TEXT(MATCH($C64,'2018-06'!$C$2:$C$100,0)+1,0)))-INDIRECT(CONCATENATE("'2018-05'!J",TEXT(MATCH($C64,'2018-05'!$C$2:$C$100,0)+1,0))))</f>
        <v>Н/Д</v>
      </c>
      <c r="K64" s="17">
        <f ca="1">IF(OR(INDIRECT(CONCATENATE("'2018-06'!K",TEXT(MATCH($C64,'2018-06'!$C$2:$C$100,0)+1,0)))="",INDIRECT(CONCATENATE("'2018-05'!K",TEXT(MATCH($C64,'2018-05'!$C$2:$C$100,0)+1,0)))="",AND(INDIRECT(CONCATENATE("'2018-06'!K",TEXT(MATCH($C64,'2018-06'!$C$2:$C$100,0)+1,0)))="",INDIRECT(CONCATENATE("'2018-05'!K",TEXT(MATCH($C64,'2018-05'!$C$2:$C$100,0)+1,0)))="")),"Н/Д",INDIRECT(CONCATENATE("'2018-06'!K",TEXT(MATCH($C64,'2018-06'!$C$2:$C$100,0)+1,0)))-INDIRECT(CONCATENATE("'2018-05'!K",TEXT(MATCH($C64,'2018-05'!$C$2:$C$100,0)+1,0))))</f>
        <v>266827866.70000005</v>
      </c>
      <c r="L64" s="17">
        <f ca="1">IF(OR(INDIRECT(CONCATENATE("'2018-06'!L",TEXT(MATCH($C64,'2018-06'!$C$2:$C$100,0)+1,0)))="",INDIRECT(CONCATENATE("'2018-05'!L",TEXT(MATCH($C64,'2018-05'!$C$2:$C$100,0)+1,0)))="",AND(INDIRECT(CONCATENATE("'2018-06'!L",TEXT(MATCH($C64,'2018-06'!$C$2:$C$100,0)+1,0)))="",INDIRECT(CONCATENATE("'2018-05'!L",TEXT(MATCH($C64,'2018-05'!$C$2:$C$100,0)+1,0)))="")),"Н/Д",INDIRECT(CONCATENATE("'2018-06'!L",TEXT(MATCH($C64,'2018-06'!$C$2:$C$100,0)+1,0)))-INDIRECT(CONCATENATE("'2018-05'!L",TEXT(MATCH($C64,'2018-05'!$C$2:$C$100,0)+1,0))))</f>
        <v>241753099.65999985</v>
      </c>
      <c r="M64" s="17">
        <f ca="1">IF(OR(INDIRECT(CONCATENATE("'2018-06'!M",TEXT(MATCH($C64,'2018-06'!$C$2:$C$100,0)+1,0)))="",INDIRECT(CONCATENATE("'2018-05'!M",TEXT(MATCH($C64,'2018-05'!$C$2:$C$100,0)+1,0)))="",AND(INDIRECT(CONCATENATE("'2018-06'!M",TEXT(MATCH($C64,'2018-06'!$C$2:$C$100,0)+1,0)))="",INDIRECT(CONCATENATE("'2018-05'!M",TEXT(MATCH($C64,'2018-05'!$C$2:$C$100,0)+1,0)))="")),"Н/Д",INDIRECT(CONCATENATE("'2018-06'!M",TEXT(MATCH($C64,'2018-06'!$C$2:$C$100,0)+1,0)))-INDIRECT(CONCATENATE("'2018-05'!M",TEXT(MATCH($C64,'2018-05'!$C$2:$C$100,0)+1,0))))</f>
        <v>4191981.0399999991</v>
      </c>
      <c r="N64" s="17">
        <f ca="1">IF(OR(INDIRECT(CONCATENATE("'2018-06'!N",TEXT(MATCH($C64,'2018-06'!$C$2:$C$100,0)+1,0)))="",INDIRECT(CONCATENATE("'2018-05'!N",TEXT(MATCH($C64,'2018-05'!$C$2:$C$100,0)+1,0)))="",AND(INDIRECT(CONCATENATE("'2018-06'!N",TEXT(MATCH($C64,'2018-06'!$C$2:$C$100,0)+1,0)))="",INDIRECT(CONCATENATE("'2018-05'!N",TEXT(MATCH($C64,'2018-05'!$C$2:$C$100,0)+1,0)))="")),"Н/Д",INDIRECT(CONCATENATE("'2018-06'!N",TEXT(MATCH($C64,'2018-06'!$C$2:$C$100,0)+1,0)))-INDIRECT(CONCATENATE("'2018-05'!NE",TEXT(MATCH($C64,'2018-05'!$C$2:$C$100,0)+1,0))))</f>
        <v>192769393</v>
      </c>
      <c r="O64" s="17">
        <f ca="1">IF(OR(INDIRECT(CONCATENATE("'2018-06'!O",TEXT(MATCH($C64,'2018-06'!$C$2:$C$100,0)+1,0)))="",INDIRECT(CONCATENATE("'2018-05'!O",TEXT(MATCH($C64,'2018-05'!$C$2:$C$100,0)+1,0)))="",AND(INDIRECT(CONCATENATE("'2018-06'!O",TEXT(MATCH($C64,'2018-06'!$C$2:$C$100,0)+1,0)))="",INDIRECT(CONCATENATE("'2018-05'!O",TEXT(MATCH($C64,'2018-05'!$C$2:$C$100,0)+1,0)))="")),"Н/Д",INDIRECT(CONCATENATE("'2018-06'!O",TEXT(MATCH($C64,'2018-06'!$C$2:$C$100,0)+1,0)))-INDIRECT(CONCATENATE("'2018-05'!O",TEXT(MATCH($C64,'2018-05'!$C$2:$C$100,0)+1,0))))</f>
        <v>644.93000000000029</v>
      </c>
      <c r="P64" s="17">
        <f ca="1">IF(OR(INDIRECT(CONCATENATE("'2018-06'!P",TEXT(MATCH($C64,'2018-06'!$C$2:$C$100,0)+1,0)))="",INDIRECT(CONCATENATE("'2018-05'!P",TEXT(MATCH($C64,'2018-05'!$C$2:$C$100,0)+1,0)))="",AND(INDIRECT(CONCATENATE("'2018-06'!P",TEXT(MATCH($C64,'2018-06'!$C$2:$C$100,0)+1,0)))="",INDIRECT(CONCATENATE("'2018-05'!P",TEXT(MATCH($C64,'2018-05'!$C$2:$C$100,0)+1,0)))="")),"Н/Д",INDIRECT(CONCATENATE("'2018-06'!P",TEXT(MATCH($C64,'2018-06'!$C$2:$C$100,0)+1,0)))-INDIRECT(CONCATENATE("'2018-05'!P",TEXT(MATCH($C64,'2018-05'!$C$2:$C$100,0)+1,0))))</f>
        <v>66101750.269999981</v>
      </c>
      <c r="Q64" s="17">
        <f ca="1">IF(OR(INDIRECT(CONCATENATE("'2018-06'!Q",TEXT(MATCH($C64,'2018-06'!$C$2:$C$100,0)+1,0)))="",INDIRECT(CONCATENATE("'2018-05'!Q",TEXT(MATCH($C64,'2018-05'!$C$2:$C$100,0)+1,0)))="",AND(INDIRECT(CONCATENATE("'2018-06'!Q",TEXT(MATCH($C64,'2018-06'!$C$2:$C$100,0)+1,0)))="",INDIRECT(CONCATENATE("'2018-05'!Q",TEXT(MATCH($C64,'2018-05'!$C$2:$C$100,0)+1,0)))="")),"Н/Д",INDIRECT(CONCATENATE("'2018-06'!Q",TEXT(MATCH($C64,'2018-06'!$C$2:$C$100,0)+1,0)))-INDIRECT(CONCATENATE("'2018-05'!Q",TEXT(MATCH($C64,'2018-05'!$C$2:$C$100,0)+1,0))))</f>
        <v>7252063.9099999964</v>
      </c>
      <c r="R64" s="17">
        <f ca="1">IF(OR(INDIRECT(CONCATENATE("'2018-06'!R",TEXT(MATCH($C64,'2018-06'!$C$2:$C$100,0)+1,0)))="",INDIRECT(CONCATENATE("'2018-05'!R",TEXT(MATCH($C64,'2018-05'!$C$2:$C$100,0)+1,0)))="",AND(INDIRECT(CONCATENATE("'2018-06'!R",TEXT(MATCH($C64,'2018-06'!$C$2:$C$100,0)+1,0)))="",INDIRECT(CONCATENATE("'2018-05'!R",TEXT(MATCH($C64,'2018-05'!$C$2:$C$100,0)+1,0)))="")),"Н/Д",INDIRECT(CONCATENATE("'2018-06'!R",TEXT(MATCH($C64,'2018-06'!$C$2:$C$100,0)+1,0)))-INDIRECT(CONCATENATE("'2018-05'!R",TEXT(MATCH($C64,'2018-05'!$C$2:$C$100,0)+1,0))))</f>
        <v>20107148.5</v>
      </c>
      <c r="S64" s="17">
        <f ca="1">IF(OR(INDIRECT(CONCATENATE("'2018-06'!S",TEXT(MATCH($C64,'2018-06'!$C$2:$C$100,0)+1,0)))="",INDIRECT(CONCATENATE("'2018-05'!S",TEXT(MATCH($C64,'2018-05'!$C$2:$C$100,0)+1,0)))="",AND(INDIRECT(CONCATENATE("'2018-06'!S",TEXT(MATCH($C64,'2018-06'!$C$2:$C$100,0)+1,0)))="",INDIRECT(CONCATENATE("'2018-05'!S",TEXT(MATCH($C64,'2018-05'!$C$2:$C$100,0)+1,0)))="")),"Н/Д",INDIRECT(CONCATENATE("'2018-06'!S",TEXT(MATCH($C64,'2018-06'!$C$2:$C$100,0)+1,0)))-INDIRECT(CONCATENATE("'2018-05'!S",TEXT(MATCH($C64,'2018-05'!$C$2:$C$100,0)+1,0))))</f>
        <v>213192.35999999987</v>
      </c>
      <c r="T64" s="17">
        <f ca="1">IF(OR(INDIRECT(CONCATENATE("'2018-06'!T",TEXT(MATCH($C64,'2018-06'!$C$2:$C$100,0)+1,0)))="",INDIRECT(CONCATENATE("'2018-05'!T",TEXT(MATCH($C64,'2018-05'!$C$2:$C$100,0)+1,0)))="",AND(INDIRECT(CONCATENATE("'2018-06'!T",TEXT(MATCH($C64,'2018-06'!$C$2:$C$100,0)+1,0)))="",INDIRECT(CONCATENATE("'2018-05'!T",TEXT(MATCH($C64,'2018-05'!$C$2:$C$100,0)+1,0)))="")),"Н/Д",INDIRECT(CONCATENATE("'2018-06'!T",TEXT(MATCH($C64,'2018-06'!$C$2:$C$100,0)+1,0)))-INDIRECT(CONCATENATE("'2018-05'!T",TEXT(MATCH($C64,'2018-05'!$C$2:$C$100,0)+1,0))))</f>
        <v>46633321.020000011</v>
      </c>
      <c r="U64" s="17">
        <f ca="1">IF(OR(INDIRECT(CONCATENATE("'2018-06'!U",TEXT(MATCH($C64,'2018-06'!$C$2:$C$100,0)+1,0)))="",INDIRECT(CONCATENATE("'2018-05'!U",TEXT(MATCH($C64,'2018-05'!$C$2:$C$100,0)+1,0)))="",AND(INDIRECT(CONCATENATE("'2018-06'!U",TEXT(MATCH($C64,'2018-06'!$C$2:$C$100,0)+1,0)))="",INDIRECT(CONCATENATE("'2018-05'!U",TEXT(MATCH($C64,'2018-05'!$C$2:$C$100,0)+1,0)))="")),"Н/Д",INDIRECT(CONCATENATE("'2018-06'!U",TEXT(MATCH($C64,'2018-06'!$C$2:$C$100,0)+1,0)))-INDIRECT(CONCATENATE("'2018-05'!U",TEXT(MATCH($C64,'2018-05'!$C$2:$C$100,0)+1,0))))</f>
        <v>975063.98000000045</v>
      </c>
      <c r="V64" s="17">
        <f ca="1">IF(OR(INDIRECT(CONCATENATE("'2018-06'!V",TEXT(MATCH($C64,'2018-06'!$C$2:$C$100,0)+1,0)))="",INDIRECT(CONCATENATE("'2018-05'!V",TEXT(MATCH($C64,'2018-05'!$C$2:$C$100,0)+1,0)))="",AND(INDIRECT(CONCATENATE("'2018-06'!V",TEXT(MATCH($C64,'2018-06'!$C$2:$C$100,0)+1,0)))="",INDIRECT(CONCATENATE("'2018-05'!V",TEXT(MATCH($C64,'2018-05'!$C$2:$C$100,0)+1,0)))="")),"Н/Д",INDIRECT(CONCATENATE("'2018-06'!V",TEXT(MATCH($C64,'2018-06'!$C$2:$C$100,0)+1,0)))-INDIRECT(CONCATENATE("'2018-05'!V",TEXT(MATCH($C64,'2018-05'!$C$2:$C$100,0)+1,0))))</f>
        <v>1012024219.04</v>
      </c>
      <c r="W64" s="17">
        <f ca="1">IF(OR(INDIRECT(CONCATENATE("'2018-06'!W",TEXT(MATCH($C64,'2018-06'!$C$2:$C$100,0)+1,0)))="",INDIRECT(CONCATENATE("'2018-05'!W",TEXT(MATCH($C64,'2018-05'!$C$2:$C$100,0)+1,0)))="",AND(INDIRECT(CONCATENATE("'2018-06'!W",TEXT(MATCH($C64,'2018-06'!$C$2:$C$100,0)+1,0)))="",INDIRECT(CONCATENATE("'2018-05'!W",TEXT(MATCH($C64,'2018-05'!$C$2:$C$100,0)+1,0)))="")),"Н/Д",INDIRECT(CONCATENATE("'2018-06'!W",TEXT(MATCH($C64,'2018-06'!$C$2:$C$100,0)+1,0)))-INDIRECT(CONCATENATE("'2018-05'!W",TEXT(MATCH($C64,'2018-05'!$C$2:$C$100,0)+1,0))))</f>
        <v>14168245668.610008</v>
      </c>
    </row>
    <row r="65" spans="1:23" x14ac:dyDescent="0.25">
      <c r="A65" s="2" t="s">
        <v>87</v>
      </c>
      <c r="B65" s="2" t="s">
        <v>91</v>
      </c>
      <c r="C65" s="15">
        <v>20000000</v>
      </c>
      <c r="D65" s="2" t="s">
        <v>209</v>
      </c>
      <c r="E65" s="17">
        <f ca="1">IF(OR(INDIRECT(CONCATENATE("'2018-06'!E",TEXT(MATCH($C65,'2018-06'!$C$2:$C$100,0)+1,0)))="",INDIRECT(CONCATENATE("'2018-05'!E",TEXT(MATCH($C65,'2018-05'!$C$2:$C$100,0)+1,0)))="",AND(INDIRECT(CONCATENATE("'2018-06'!E",TEXT(MATCH($C65,'2018-06'!$C$2:$C$100,0)+1,0)))="",INDIRECT(CONCATENATE("'2018-05'!E",TEXT(MATCH($C65,'2018-05'!$C$2:$C$100,0)+1,0)))="")),"Н/Д",INDIRECT(CONCATENATE("'2018-06'!E",TEXT(MATCH($C65,'2018-06'!$C$2:$C$100,0)+1,0)))-INDIRECT(CONCATENATE("'2018-05'!E",TEXT(MATCH($C65,'2018-05'!$C$2:$C$100,0)+1,0))))</f>
        <v>11085605542.620003</v>
      </c>
      <c r="F65" s="17">
        <f ca="1">IF(OR(INDIRECT(CONCATENATE("'2018-06'!F",TEXT(MATCH($C65,'2018-06'!$C$2:$C$100,0)+1,0)))="",INDIRECT(CONCATENATE("'2018-05'!F",TEXT(MATCH($C65,'2018-05'!$C$2:$C$100,0)+1,0)))="",AND(INDIRECT(CONCATENATE("'2018-06'!F",TEXT(MATCH($C65,'2018-06'!$C$2:$C$100,0)+1,0)))="",INDIRECT(CONCATENATE("'2018-05'!F",TEXT(MATCH($C65,'2018-05'!$C$2:$C$100,0)+1,0)))="")),"Н/Д",INDIRECT(CONCATENATE("'2018-06'!F",TEXT(MATCH($C65,'2018-06'!$C$2:$C$100,0)+1,0)))-INDIRECT(CONCATENATE("'2018-05'!F",TEXT(MATCH($C65,'2018-05'!$C$2:$C$100,0)+1,0))))</f>
        <v>9331246869.090004</v>
      </c>
      <c r="G65" s="17">
        <f ca="1">IF(OR(INDIRECT(CONCATENATE("'2018-06'!G",TEXT(MATCH($C65,'2018-06'!$C$2:$C$100,0)+1,0)))="",INDIRECT(CONCATENATE("'2018-05'!G",TEXT(MATCH($C65,'2018-05'!$C$2:$C$100,0)+1,0)))="",AND(INDIRECT(CONCATENATE("'2018-06'!G",TEXT(MATCH($C65,'2018-06'!$C$2:$C$100,0)+1,0)))="",INDIRECT(CONCATENATE("'2018-05'!G",TEXT(MATCH($C65,'2018-05'!$C$2:$C$100,0)+1,0)))="")),"Н/Д",INDIRECT(CONCATENATE("'2018-06'!G",TEXT(MATCH($C65,'2018-06'!$C$2:$C$100,0)+1,0)))-INDIRECT(CONCATENATE("'2018-05'!G",TEXT(MATCH($C65,'2018-05'!$C$2:$C$100,0)+1,0))))</f>
        <v>3148941882.6099997</v>
      </c>
      <c r="H65" s="17">
        <f ca="1">IF(OR(INDIRECT(CONCATENATE("'2018-06'!H",TEXT(MATCH($C65,'2018-06'!$C$2:$C$100,0)+1,0)))="",INDIRECT(CONCATENATE("'2018-05'!H",TEXT(MATCH($C65,'2018-05'!$C$2:$C$100,0)+1,0)))="",AND(INDIRECT(CONCATENATE("'2018-06'!H",TEXT(MATCH($C65,'2018-06'!$C$2:$C$100,0)+1,0)))="",INDIRECT(CONCATENATE("'2018-05'!H",TEXT(MATCH($C65,'2018-05'!$C$2:$C$100,0)+1,0)))="")),"Н/Д",INDIRECT(CONCATENATE("'2018-06'!H",TEXT(MATCH($C65,'2018-06'!$C$2:$C$100,0)+1,0)))-INDIRECT(CONCATENATE("'2018-05'!H",TEXT(MATCH($C65,'2018-05'!$C$2:$C$100,0)+1,0))))</f>
        <v>2568599413.3199997</v>
      </c>
      <c r="I65" s="17">
        <f ca="1">IF(OR(INDIRECT(CONCATENATE("'2018-06'!I",TEXT(MATCH($C65,'2018-06'!$C$2:$C$100,0)+1,0)))="",INDIRECT(CONCATENATE("'2018-05'!I",TEXT(MATCH($C65,'2018-05'!$C$2:$C$100,0)+1,0)))="",AND(INDIRECT(CONCATENATE("'2018-06'!I",TEXT(MATCH($C65,'2018-06'!$C$2:$C$100,0)+1,0)))="",INDIRECT(CONCATENATE("'2018-05'!I",TEXT(MATCH($C65,'2018-05'!$C$2:$C$100,0)+1,0)))="")),"Н/Д",INDIRECT(CONCATENATE("'2018-06'!I",TEXT(MATCH($C65,'2018-06'!$C$2:$C$100,0)+1,0)))-INDIRECT(CONCATENATE("'2018-05'!I",TEXT(MATCH($C65,'2018-05'!$C$2:$C$100,0)+1,0))))</f>
        <v>734947122.96000004</v>
      </c>
      <c r="J65" s="17" t="str">
        <f ca="1">IF(OR(INDIRECT(CONCATENATE("'2018-06'!J",TEXT(MATCH($C65,'2018-06'!$C$2:$C$100,0)+1,0)))="",INDIRECT(CONCATENATE("'2018-05'!J",TEXT(MATCH($C65,'2018-05'!$C$2:$C$100,0)+1,0)))="",AND(INDIRECT(CONCATENATE("'2018-06'!J",TEXT(MATCH($C65,'2018-06'!$C$2:$C$100,0)+1,0)))="",INDIRECT(CONCATENATE("'2018-05'!J",TEXT(MATCH($C65,'2018-05'!$C$2:$C$100,0)+1,0)))="")),"Н/Д",INDIRECT(CONCATENATE("'2018-06'!J",TEXT(MATCH($C65,'2018-06'!$C$2:$C$100,0)+1,0)))-INDIRECT(CONCATENATE("'2018-05'!J",TEXT(MATCH($C65,'2018-05'!$C$2:$C$100,0)+1,0))))</f>
        <v>Н/Д</v>
      </c>
      <c r="K65" s="17">
        <f ca="1">IF(OR(INDIRECT(CONCATENATE("'2018-06'!K",TEXT(MATCH($C65,'2018-06'!$C$2:$C$100,0)+1,0)))="",INDIRECT(CONCATENATE("'2018-05'!K",TEXT(MATCH($C65,'2018-05'!$C$2:$C$100,0)+1,0)))="",AND(INDIRECT(CONCATENATE("'2018-06'!K",TEXT(MATCH($C65,'2018-06'!$C$2:$C$100,0)+1,0)))="",INDIRECT(CONCATENATE("'2018-05'!K",TEXT(MATCH($C65,'2018-05'!$C$2:$C$100,0)+1,0)))="")),"Н/Д",INDIRECT(CONCATENATE("'2018-06'!K",TEXT(MATCH($C65,'2018-06'!$C$2:$C$100,0)+1,0)))-INDIRECT(CONCATENATE("'2018-05'!K",TEXT(MATCH($C65,'2018-05'!$C$2:$C$100,0)+1,0))))</f>
        <v>329251898.40999985</v>
      </c>
      <c r="L65" s="17">
        <f ca="1">IF(OR(INDIRECT(CONCATENATE("'2018-06'!L",TEXT(MATCH($C65,'2018-06'!$C$2:$C$100,0)+1,0)))="",INDIRECT(CONCATENATE("'2018-05'!L",TEXT(MATCH($C65,'2018-05'!$C$2:$C$100,0)+1,0)))="",AND(INDIRECT(CONCATENATE("'2018-06'!L",TEXT(MATCH($C65,'2018-06'!$C$2:$C$100,0)+1,0)))="",INDIRECT(CONCATENATE("'2018-05'!L",TEXT(MATCH($C65,'2018-05'!$C$2:$C$100,0)+1,0)))="")),"Н/Д",INDIRECT(CONCATENATE("'2018-06'!L",TEXT(MATCH($C65,'2018-06'!$C$2:$C$100,0)+1,0)))-INDIRECT(CONCATENATE("'2018-05'!L",TEXT(MATCH($C65,'2018-05'!$C$2:$C$100,0)+1,0))))</f>
        <v>2031918298.5</v>
      </c>
      <c r="M65" s="17">
        <f ca="1">IF(OR(INDIRECT(CONCATENATE("'2018-06'!M",TEXT(MATCH($C65,'2018-06'!$C$2:$C$100,0)+1,0)))="",INDIRECT(CONCATENATE("'2018-05'!M",TEXT(MATCH($C65,'2018-05'!$C$2:$C$100,0)+1,0)))="",AND(INDIRECT(CONCATENATE("'2018-06'!M",TEXT(MATCH($C65,'2018-06'!$C$2:$C$100,0)+1,0)))="",INDIRECT(CONCATENATE("'2018-05'!M",TEXT(MATCH($C65,'2018-05'!$C$2:$C$100,0)+1,0)))="")),"Н/Д",INDIRECT(CONCATENATE("'2018-06'!M",TEXT(MATCH($C65,'2018-06'!$C$2:$C$100,0)+1,0)))-INDIRECT(CONCATENATE("'2018-05'!M",TEXT(MATCH($C65,'2018-05'!$C$2:$C$100,0)+1,0))))</f>
        <v>12417623.669999994</v>
      </c>
      <c r="N65" s="17">
        <f ca="1">IF(OR(INDIRECT(CONCATENATE("'2018-06'!N",TEXT(MATCH($C65,'2018-06'!$C$2:$C$100,0)+1,0)))="",INDIRECT(CONCATENATE("'2018-05'!N",TEXT(MATCH($C65,'2018-05'!$C$2:$C$100,0)+1,0)))="",AND(INDIRECT(CONCATENATE("'2018-06'!N",TEXT(MATCH($C65,'2018-06'!$C$2:$C$100,0)+1,0)))="",INDIRECT(CONCATENATE("'2018-05'!N",TEXT(MATCH($C65,'2018-05'!$C$2:$C$100,0)+1,0)))="")),"Н/Д",INDIRECT(CONCATENATE("'2018-06'!N",TEXT(MATCH($C65,'2018-06'!$C$2:$C$100,0)+1,0)))-INDIRECT(CONCATENATE("'2018-05'!NE",TEXT(MATCH($C65,'2018-05'!$C$2:$C$100,0)+1,0))))</f>
        <v>290083650.72000003</v>
      </c>
      <c r="O65" s="17">
        <f ca="1">IF(OR(INDIRECT(CONCATENATE("'2018-06'!O",TEXT(MATCH($C65,'2018-06'!$C$2:$C$100,0)+1,0)))="",INDIRECT(CONCATENATE("'2018-05'!O",TEXT(MATCH($C65,'2018-05'!$C$2:$C$100,0)+1,0)))="",AND(INDIRECT(CONCATENATE("'2018-06'!O",TEXT(MATCH($C65,'2018-06'!$C$2:$C$100,0)+1,0)))="",INDIRECT(CONCATENATE("'2018-05'!O",TEXT(MATCH($C65,'2018-05'!$C$2:$C$100,0)+1,0)))="")),"Н/Д",INDIRECT(CONCATENATE("'2018-06'!O",TEXT(MATCH($C65,'2018-06'!$C$2:$C$100,0)+1,0)))-INDIRECT(CONCATENATE("'2018-05'!O",TEXT(MATCH($C65,'2018-05'!$C$2:$C$100,0)+1,0))))</f>
        <v>10272.490000000005</v>
      </c>
      <c r="P65" s="17">
        <f ca="1">IF(OR(INDIRECT(CONCATENATE("'2018-06'!P",TEXT(MATCH($C65,'2018-06'!$C$2:$C$100,0)+1,0)))="",INDIRECT(CONCATENATE("'2018-05'!P",TEXT(MATCH($C65,'2018-05'!$C$2:$C$100,0)+1,0)))="",AND(INDIRECT(CONCATENATE("'2018-06'!P",TEXT(MATCH($C65,'2018-06'!$C$2:$C$100,0)+1,0)))="",INDIRECT(CONCATENATE("'2018-05'!P",TEXT(MATCH($C65,'2018-05'!$C$2:$C$100,0)+1,0)))="")),"Н/Д",INDIRECT(CONCATENATE("'2018-06'!P",TEXT(MATCH($C65,'2018-06'!$C$2:$C$100,0)+1,0)))-INDIRECT(CONCATENATE("'2018-05'!P",TEXT(MATCH($C65,'2018-05'!$C$2:$C$100,0)+1,0))))</f>
        <v>111310140.25999999</v>
      </c>
      <c r="Q65" s="17">
        <f ca="1">IF(OR(INDIRECT(CONCATENATE("'2018-06'!Q",TEXT(MATCH($C65,'2018-06'!$C$2:$C$100,0)+1,0)))="",INDIRECT(CONCATENATE("'2018-05'!Q",TEXT(MATCH($C65,'2018-05'!$C$2:$C$100,0)+1,0)))="",AND(INDIRECT(CONCATENATE("'2018-06'!Q",TEXT(MATCH($C65,'2018-06'!$C$2:$C$100,0)+1,0)))="",INDIRECT(CONCATENATE("'2018-05'!Q",TEXT(MATCH($C65,'2018-05'!$C$2:$C$100,0)+1,0)))="")),"Н/Д",INDIRECT(CONCATENATE("'2018-06'!Q",TEXT(MATCH($C65,'2018-06'!$C$2:$C$100,0)+1,0)))-INDIRECT(CONCATENATE("'2018-05'!Q",TEXT(MATCH($C65,'2018-05'!$C$2:$C$100,0)+1,0))))</f>
        <v>4857854.2300000042</v>
      </c>
      <c r="R65" s="17">
        <f ca="1">IF(OR(INDIRECT(CONCATENATE("'2018-06'!R",TEXT(MATCH($C65,'2018-06'!$C$2:$C$100,0)+1,0)))="",INDIRECT(CONCATENATE("'2018-05'!R",TEXT(MATCH($C65,'2018-05'!$C$2:$C$100,0)+1,0)))="",AND(INDIRECT(CONCATENATE("'2018-06'!R",TEXT(MATCH($C65,'2018-06'!$C$2:$C$100,0)+1,0)))="",INDIRECT(CONCATENATE("'2018-05'!R",TEXT(MATCH($C65,'2018-05'!$C$2:$C$100,0)+1,0)))="")),"Н/Д",INDIRECT(CONCATENATE("'2018-06'!R",TEXT(MATCH($C65,'2018-06'!$C$2:$C$100,0)+1,0)))-INDIRECT(CONCATENATE("'2018-05'!R",TEXT(MATCH($C65,'2018-05'!$C$2:$C$100,0)+1,0))))</f>
        <v>82987998.529999971</v>
      </c>
      <c r="S65" s="17">
        <f ca="1">IF(OR(INDIRECT(CONCATENATE("'2018-06'!S",TEXT(MATCH($C65,'2018-06'!$C$2:$C$100,0)+1,0)))="",INDIRECT(CONCATENATE("'2018-05'!S",TEXT(MATCH($C65,'2018-05'!$C$2:$C$100,0)+1,0)))="",AND(INDIRECT(CONCATENATE("'2018-06'!S",TEXT(MATCH($C65,'2018-06'!$C$2:$C$100,0)+1,0)))="",INDIRECT(CONCATENATE("'2018-05'!S",TEXT(MATCH($C65,'2018-05'!$C$2:$C$100,0)+1,0)))="")),"Н/Д",INDIRECT(CONCATENATE("'2018-06'!S",TEXT(MATCH($C65,'2018-06'!$C$2:$C$100,0)+1,0)))-INDIRECT(CONCATENATE("'2018-05'!S",TEXT(MATCH($C65,'2018-05'!$C$2:$C$100,0)+1,0))))</f>
        <v>80</v>
      </c>
      <c r="T65" s="17">
        <f ca="1">IF(OR(INDIRECT(CONCATENATE("'2018-06'!T",TEXT(MATCH($C65,'2018-06'!$C$2:$C$100,0)+1,0)))="",INDIRECT(CONCATENATE("'2018-05'!T",TEXT(MATCH($C65,'2018-05'!$C$2:$C$100,0)+1,0)))="",AND(INDIRECT(CONCATENATE("'2018-06'!T",TEXT(MATCH($C65,'2018-06'!$C$2:$C$100,0)+1,0)))="",INDIRECT(CONCATENATE("'2018-05'!T",TEXT(MATCH($C65,'2018-05'!$C$2:$C$100,0)+1,0)))="")),"Н/Д",INDIRECT(CONCATENATE("'2018-06'!T",TEXT(MATCH($C65,'2018-06'!$C$2:$C$100,0)+1,0)))-INDIRECT(CONCATENATE("'2018-05'!T",TEXT(MATCH($C65,'2018-05'!$C$2:$C$100,0)+1,0))))</f>
        <v>127255923.24000001</v>
      </c>
      <c r="U65" s="17">
        <f ca="1">IF(OR(INDIRECT(CONCATENATE("'2018-06'!U",TEXT(MATCH($C65,'2018-06'!$C$2:$C$100,0)+1,0)))="",INDIRECT(CONCATENATE("'2018-05'!U",TEXT(MATCH($C65,'2018-05'!$C$2:$C$100,0)+1,0)))="",AND(INDIRECT(CONCATENATE("'2018-06'!U",TEXT(MATCH($C65,'2018-06'!$C$2:$C$100,0)+1,0)))="",INDIRECT(CONCATENATE("'2018-05'!U",TEXT(MATCH($C65,'2018-05'!$C$2:$C$100,0)+1,0)))="")),"Н/Д",INDIRECT(CONCATENATE("'2018-06'!U",TEXT(MATCH($C65,'2018-06'!$C$2:$C$100,0)+1,0)))-INDIRECT(CONCATENATE("'2018-05'!U",TEXT(MATCH($C65,'2018-05'!$C$2:$C$100,0)+1,0))))</f>
        <v>60560219.280000031</v>
      </c>
      <c r="V65" s="17">
        <f ca="1">IF(OR(INDIRECT(CONCATENATE("'2018-06'!V",TEXT(MATCH($C65,'2018-06'!$C$2:$C$100,0)+1,0)))="",INDIRECT(CONCATENATE("'2018-05'!V",TEXT(MATCH($C65,'2018-05'!$C$2:$C$100,0)+1,0)))="",AND(INDIRECT(CONCATENATE("'2018-06'!V",TEXT(MATCH($C65,'2018-06'!$C$2:$C$100,0)+1,0)))="",INDIRECT(CONCATENATE("'2018-05'!V",TEXT(MATCH($C65,'2018-05'!$C$2:$C$100,0)+1,0)))="")),"Н/Д",INDIRECT(CONCATENATE("'2018-06'!V",TEXT(MATCH($C65,'2018-06'!$C$2:$C$100,0)+1,0)))-INDIRECT(CONCATENATE("'2018-05'!V",TEXT(MATCH($C65,'2018-05'!$C$2:$C$100,0)+1,0))))</f>
        <v>1754358673.5299997</v>
      </c>
      <c r="W65" s="17">
        <f ca="1">IF(OR(INDIRECT(CONCATENATE("'2018-06'!W",TEXT(MATCH($C65,'2018-06'!$C$2:$C$100,0)+1,0)))="",INDIRECT(CONCATENATE("'2018-05'!W",TEXT(MATCH($C65,'2018-05'!$C$2:$C$100,0)+1,0)))="",AND(INDIRECT(CONCATENATE("'2018-06'!W",TEXT(MATCH($C65,'2018-06'!$C$2:$C$100,0)+1,0)))="",INDIRECT(CONCATENATE("'2018-05'!W",TEXT(MATCH($C65,'2018-05'!$C$2:$C$100,0)+1,0)))="")),"Н/Д",INDIRECT(CONCATENATE("'2018-06'!W",TEXT(MATCH($C65,'2018-06'!$C$2:$C$100,0)+1,0)))-INDIRECT(CONCATENATE("'2018-05'!W",TEXT(MATCH($C65,'2018-05'!$C$2:$C$100,0)+1,0))))</f>
        <v>31445710334.979996</v>
      </c>
    </row>
    <row r="66" spans="1:23" x14ac:dyDescent="0.25">
      <c r="A66" s="2" t="s">
        <v>87</v>
      </c>
      <c r="B66" s="2" t="s">
        <v>92</v>
      </c>
      <c r="C66" s="15">
        <v>24000000</v>
      </c>
      <c r="D66" s="2" t="s">
        <v>209</v>
      </c>
      <c r="E66" s="17">
        <f ca="1">IF(OR(INDIRECT(CONCATENATE("'2018-06'!E",TEXT(MATCH($C66,'2018-06'!$C$2:$C$100,0)+1,0)))="",INDIRECT(CONCATENATE("'2018-05'!E",TEXT(MATCH($C66,'2018-05'!$C$2:$C$100,0)+1,0)))="",AND(INDIRECT(CONCATENATE("'2018-06'!E",TEXT(MATCH($C66,'2018-06'!$C$2:$C$100,0)+1,0)))="",INDIRECT(CONCATENATE("'2018-05'!E",TEXT(MATCH($C66,'2018-05'!$C$2:$C$100,0)+1,0)))="")),"Н/Д",INDIRECT(CONCATENATE("'2018-06'!E",TEXT(MATCH($C66,'2018-06'!$C$2:$C$100,0)+1,0)))-INDIRECT(CONCATENATE("'2018-05'!E",TEXT(MATCH($C66,'2018-05'!$C$2:$C$100,0)+1,0))))</f>
        <v>4000445368.5999985</v>
      </c>
      <c r="F66" s="17">
        <f ca="1">IF(OR(INDIRECT(CONCATENATE("'2018-06'!F",TEXT(MATCH($C66,'2018-06'!$C$2:$C$100,0)+1,0)))="",INDIRECT(CONCATENATE("'2018-05'!F",TEXT(MATCH($C66,'2018-05'!$C$2:$C$100,0)+1,0)))="",AND(INDIRECT(CONCATENATE("'2018-06'!F",TEXT(MATCH($C66,'2018-06'!$C$2:$C$100,0)+1,0)))="",INDIRECT(CONCATENATE("'2018-05'!F",TEXT(MATCH($C66,'2018-05'!$C$2:$C$100,0)+1,0)))="")),"Н/Д",INDIRECT(CONCATENATE("'2018-06'!F",TEXT(MATCH($C66,'2018-06'!$C$2:$C$100,0)+1,0)))-INDIRECT(CONCATENATE("'2018-05'!F",TEXT(MATCH($C66,'2018-05'!$C$2:$C$100,0)+1,0))))</f>
        <v>2505044212.4599991</v>
      </c>
      <c r="G66" s="17">
        <f ca="1">IF(OR(INDIRECT(CONCATENATE("'2018-06'!G",TEXT(MATCH($C66,'2018-06'!$C$2:$C$100,0)+1,0)))="",INDIRECT(CONCATENATE("'2018-05'!G",TEXT(MATCH($C66,'2018-05'!$C$2:$C$100,0)+1,0)))="",AND(INDIRECT(CONCATENATE("'2018-06'!G",TEXT(MATCH($C66,'2018-06'!$C$2:$C$100,0)+1,0)))="",INDIRECT(CONCATENATE("'2018-05'!G",TEXT(MATCH($C66,'2018-05'!$C$2:$C$100,0)+1,0)))="")),"Н/Д",INDIRECT(CONCATENATE("'2018-06'!G",TEXT(MATCH($C66,'2018-06'!$C$2:$C$100,0)+1,0)))-INDIRECT(CONCATENATE("'2018-05'!G",TEXT(MATCH($C66,'2018-05'!$C$2:$C$100,0)+1,0))))</f>
        <v>795192708.98000002</v>
      </c>
      <c r="H66" s="17">
        <f ca="1">IF(OR(INDIRECT(CONCATENATE("'2018-06'!H",TEXT(MATCH($C66,'2018-06'!$C$2:$C$100,0)+1,0)))="",INDIRECT(CONCATENATE("'2018-05'!H",TEXT(MATCH($C66,'2018-05'!$C$2:$C$100,0)+1,0)))="",AND(INDIRECT(CONCATENATE("'2018-06'!H",TEXT(MATCH($C66,'2018-06'!$C$2:$C$100,0)+1,0)))="",INDIRECT(CONCATENATE("'2018-05'!H",TEXT(MATCH($C66,'2018-05'!$C$2:$C$100,0)+1,0)))="")),"Н/Д",INDIRECT(CONCATENATE("'2018-06'!H",TEXT(MATCH($C66,'2018-06'!$C$2:$C$100,0)+1,0)))-INDIRECT(CONCATENATE("'2018-05'!H",TEXT(MATCH($C66,'2018-05'!$C$2:$C$100,0)+1,0))))</f>
        <v>796545467.51999998</v>
      </c>
      <c r="I66" s="17">
        <f ca="1">IF(OR(INDIRECT(CONCATENATE("'2018-06'!I",TEXT(MATCH($C66,'2018-06'!$C$2:$C$100,0)+1,0)))="",INDIRECT(CONCATENATE("'2018-05'!I",TEXT(MATCH($C66,'2018-05'!$C$2:$C$100,0)+1,0)))="",AND(INDIRECT(CONCATENATE("'2018-06'!I",TEXT(MATCH($C66,'2018-06'!$C$2:$C$100,0)+1,0)))="",INDIRECT(CONCATENATE("'2018-05'!I",TEXT(MATCH($C66,'2018-05'!$C$2:$C$100,0)+1,0)))="")),"Н/Д",INDIRECT(CONCATENATE("'2018-06'!I",TEXT(MATCH($C66,'2018-06'!$C$2:$C$100,0)+1,0)))-INDIRECT(CONCATENATE("'2018-05'!I",TEXT(MATCH($C66,'2018-05'!$C$2:$C$100,0)+1,0))))</f>
        <v>306127264.14999986</v>
      </c>
      <c r="J66" s="17" t="str">
        <f ca="1">IF(OR(INDIRECT(CONCATENATE("'2018-06'!J",TEXT(MATCH($C66,'2018-06'!$C$2:$C$100,0)+1,0)))="",INDIRECT(CONCATENATE("'2018-05'!J",TEXT(MATCH($C66,'2018-05'!$C$2:$C$100,0)+1,0)))="",AND(INDIRECT(CONCATENATE("'2018-06'!J",TEXT(MATCH($C66,'2018-06'!$C$2:$C$100,0)+1,0)))="",INDIRECT(CONCATENATE("'2018-05'!J",TEXT(MATCH($C66,'2018-05'!$C$2:$C$100,0)+1,0)))="")),"Н/Д",INDIRECT(CONCATENATE("'2018-06'!J",TEXT(MATCH($C66,'2018-06'!$C$2:$C$100,0)+1,0)))-INDIRECT(CONCATENATE("'2018-05'!J",TEXT(MATCH($C66,'2018-05'!$C$2:$C$100,0)+1,0))))</f>
        <v>Н/Д</v>
      </c>
      <c r="K66" s="17">
        <f ca="1">IF(OR(INDIRECT(CONCATENATE("'2018-06'!K",TEXT(MATCH($C66,'2018-06'!$C$2:$C$100,0)+1,0)))="",INDIRECT(CONCATENATE("'2018-05'!K",TEXT(MATCH($C66,'2018-05'!$C$2:$C$100,0)+1,0)))="",AND(INDIRECT(CONCATENATE("'2018-06'!K",TEXT(MATCH($C66,'2018-06'!$C$2:$C$100,0)+1,0)))="",INDIRECT(CONCATENATE("'2018-05'!K",TEXT(MATCH($C66,'2018-05'!$C$2:$C$100,0)+1,0)))="")),"Н/Д",INDIRECT(CONCATENATE("'2018-06'!K",TEXT(MATCH($C66,'2018-06'!$C$2:$C$100,0)+1,0)))-INDIRECT(CONCATENATE("'2018-05'!K",TEXT(MATCH($C66,'2018-05'!$C$2:$C$100,0)+1,0))))</f>
        <v>160759127.16000009</v>
      </c>
      <c r="L66" s="17">
        <f ca="1">IF(OR(INDIRECT(CONCATENATE("'2018-06'!L",TEXT(MATCH($C66,'2018-06'!$C$2:$C$100,0)+1,0)))="",INDIRECT(CONCATENATE("'2018-05'!L",TEXT(MATCH($C66,'2018-05'!$C$2:$C$100,0)+1,0)))="",AND(INDIRECT(CONCATENATE("'2018-06'!L",TEXT(MATCH($C66,'2018-06'!$C$2:$C$100,0)+1,0)))="",INDIRECT(CONCATENATE("'2018-05'!L",TEXT(MATCH($C66,'2018-05'!$C$2:$C$100,0)+1,0)))="")),"Н/Д",INDIRECT(CONCATENATE("'2018-06'!L",TEXT(MATCH($C66,'2018-06'!$C$2:$C$100,0)+1,0)))-INDIRECT(CONCATENATE("'2018-05'!L",TEXT(MATCH($C66,'2018-05'!$C$2:$C$100,0)+1,0))))</f>
        <v>313168208.95000005</v>
      </c>
      <c r="M66" s="17">
        <f ca="1">IF(OR(INDIRECT(CONCATENATE("'2018-06'!M",TEXT(MATCH($C66,'2018-06'!$C$2:$C$100,0)+1,0)))="",INDIRECT(CONCATENATE("'2018-05'!M",TEXT(MATCH($C66,'2018-05'!$C$2:$C$100,0)+1,0)))="",AND(INDIRECT(CONCATENATE("'2018-06'!M",TEXT(MATCH($C66,'2018-06'!$C$2:$C$100,0)+1,0)))="",INDIRECT(CONCATENATE("'2018-05'!M",TEXT(MATCH($C66,'2018-05'!$C$2:$C$100,0)+1,0)))="")),"Н/Д",INDIRECT(CONCATENATE("'2018-06'!M",TEXT(MATCH($C66,'2018-06'!$C$2:$C$100,0)+1,0)))-INDIRECT(CONCATENATE("'2018-05'!M",TEXT(MATCH($C66,'2018-05'!$C$2:$C$100,0)+1,0))))</f>
        <v>1364789.8999999994</v>
      </c>
      <c r="N66" s="17">
        <f ca="1">IF(OR(INDIRECT(CONCATENATE("'2018-06'!N",TEXT(MATCH($C66,'2018-06'!$C$2:$C$100,0)+1,0)))="",INDIRECT(CONCATENATE("'2018-05'!N",TEXT(MATCH($C66,'2018-05'!$C$2:$C$100,0)+1,0)))="",AND(INDIRECT(CONCATENATE("'2018-06'!N",TEXT(MATCH($C66,'2018-06'!$C$2:$C$100,0)+1,0)))="",INDIRECT(CONCATENATE("'2018-05'!N",TEXT(MATCH($C66,'2018-05'!$C$2:$C$100,0)+1,0)))="")),"Н/Д",INDIRECT(CONCATENATE("'2018-06'!N",TEXT(MATCH($C66,'2018-06'!$C$2:$C$100,0)+1,0)))-INDIRECT(CONCATENATE("'2018-05'!NE",TEXT(MATCH($C66,'2018-05'!$C$2:$C$100,0)+1,0))))</f>
        <v>105882041.53</v>
      </c>
      <c r="O66" s="17">
        <f ca="1">IF(OR(INDIRECT(CONCATENATE("'2018-06'!O",TEXT(MATCH($C66,'2018-06'!$C$2:$C$100,0)+1,0)))="",INDIRECT(CONCATENATE("'2018-05'!O",TEXT(MATCH($C66,'2018-05'!$C$2:$C$100,0)+1,0)))="",AND(INDIRECT(CONCATENATE("'2018-06'!O",TEXT(MATCH($C66,'2018-06'!$C$2:$C$100,0)+1,0)))="",INDIRECT(CONCATENATE("'2018-05'!O",TEXT(MATCH($C66,'2018-05'!$C$2:$C$100,0)+1,0)))="")),"Н/Д",INDIRECT(CONCATENATE("'2018-06'!O",TEXT(MATCH($C66,'2018-06'!$C$2:$C$100,0)+1,0)))-INDIRECT(CONCATENATE("'2018-05'!O",TEXT(MATCH($C66,'2018-05'!$C$2:$C$100,0)+1,0))))</f>
        <v>-299111.40000000002</v>
      </c>
      <c r="P66" s="17">
        <f ca="1">IF(OR(INDIRECT(CONCATENATE("'2018-06'!P",TEXT(MATCH($C66,'2018-06'!$C$2:$C$100,0)+1,0)))="",INDIRECT(CONCATENATE("'2018-05'!P",TEXT(MATCH($C66,'2018-05'!$C$2:$C$100,0)+1,0)))="",AND(INDIRECT(CONCATENATE("'2018-06'!P",TEXT(MATCH($C66,'2018-06'!$C$2:$C$100,0)+1,0)))="",INDIRECT(CONCATENATE("'2018-05'!P",TEXT(MATCH($C66,'2018-05'!$C$2:$C$100,0)+1,0)))="")),"Н/Д",INDIRECT(CONCATENATE("'2018-06'!P",TEXT(MATCH($C66,'2018-06'!$C$2:$C$100,0)+1,0)))-INDIRECT(CONCATENATE("'2018-05'!P",TEXT(MATCH($C66,'2018-05'!$C$2:$C$100,0)+1,0))))</f>
        <v>27832677.169999987</v>
      </c>
      <c r="Q66" s="17">
        <f ca="1">IF(OR(INDIRECT(CONCATENATE("'2018-06'!Q",TEXT(MATCH($C66,'2018-06'!$C$2:$C$100,0)+1,0)))="",INDIRECT(CONCATENATE("'2018-05'!Q",TEXT(MATCH($C66,'2018-05'!$C$2:$C$100,0)+1,0)))="",AND(INDIRECT(CONCATENATE("'2018-06'!Q",TEXT(MATCH($C66,'2018-06'!$C$2:$C$100,0)+1,0)))="",INDIRECT(CONCATENATE("'2018-05'!Q",TEXT(MATCH($C66,'2018-05'!$C$2:$C$100,0)+1,0)))="")),"Н/Д",INDIRECT(CONCATENATE("'2018-06'!Q",TEXT(MATCH($C66,'2018-06'!$C$2:$C$100,0)+1,0)))-INDIRECT(CONCATENATE("'2018-05'!Q",TEXT(MATCH($C66,'2018-05'!$C$2:$C$100,0)+1,0))))</f>
        <v>4335754.43</v>
      </c>
      <c r="R66" s="17">
        <f ca="1">IF(OR(INDIRECT(CONCATENATE("'2018-06'!R",TEXT(MATCH($C66,'2018-06'!$C$2:$C$100,0)+1,0)))="",INDIRECT(CONCATENATE("'2018-05'!R",TEXT(MATCH($C66,'2018-05'!$C$2:$C$100,0)+1,0)))="",AND(INDIRECT(CONCATENATE("'2018-06'!R",TEXT(MATCH($C66,'2018-06'!$C$2:$C$100,0)+1,0)))="",INDIRECT(CONCATENATE("'2018-05'!R",TEXT(MATCH($C66,'2018-05'!$C$2:$C$100,0)+1,0)))="")),"Н/Д",INDIRECT(CONCATENATE("'2018-06'!R",TEXT(MATCH($C66,'2018-06'!$C$2:$C$100,0)+1,0)))-INDIRECT(CONCATENATE("'2018-05'!R",TEXT(MATCH($C66,'2018-05'!$C$2:$C$100,0)+1,0))))</f>
        <v>24000748.109999999</v>
      </c>
      <c r="S66" s="17">
        <f ca="1">IF(OR(INDIRECT(CONCATENATE("'2018-06'!S",TEXT(MATCH($C66,'2018-06'!$C$2:$C$100,0)+1,0)))="",INDIRECT(CONCATENATE("'2018-05'!S",TEXT(MATCH($C66,'2018-05'!$C$2:$C$100,0)+1,0)))="",AND(INDIRECT(CONCATENATE("'2018-06'!S",TEXT(MATCH($C66,'2018-06'!$C$2:$C$100,0)+1,0)))="",INDIRECT(CONCATENATE("'2018-05'!S",TEXT(MATCH($C66,'2018-05'!$C$2:$C$100,0)+1,0)))="")),"Н/Д",INDIRECT(CONCATENATE("'2018-06'!S",TEXT(MATCH($C66,'2018-06'!$C$2:$C$100,0)+1,0)))-INDIRECT(CONCATENATE("'2018-05'!S",TEXT(MATCH($C66,'2018-05'!$C$2:$C$100,0)+1,0))))</f>
        <v>63716.729999999981</v>
      </c>
      <c r="T66" s="17">
        <f ca="1">IF(OR(INDIRECT(CONCATENATE("'2018-06'!T",TEXT(MATCH($C66,'2018-06'!$C$2:$C$100,0)+1,0)))="",INDIRECT(CONCATENATE("'2018-05'!T",TEXT(MATCH($C66,'2018-05'!$C$2:$C$100,0)+1,0)))="",AND(INDIRECT(CONCATENATE("'2018-06'!T",TEXT(MATCH($C66,'2018-06'!$C$2:$C$100,0)+1,0)))="",INDIRECT(CONCATENATE("'2018-05'!T",TEXT(MATCH($C66,'2018-05'!$C$2:$C$100,0)+1,0)))="")),"Н/Д",INDIRECT(CONCATENATE("'2018-06'!T",TEXT(MATCH($C66,'2018-06'!$C$2:$C$100,0)+1,0)))-INDIRECT(CONCATENATE("'2018-05'!T",TEXT(MATCH($C66,'2018-05'!$C$2:$C$100,0)+1,0))))</f>
        <v>30883849.650000006</v>
      </c>
      <c r="U66" s="17">
        <f ca="1">IF(OR(INDIRECT(CONCATENATE("'2018-06'!U",TEXT(MATCH($C66,'2018-06'!$C$2:$C$100,0)+1,0)))="",INDIRECT(CONCATENATE("'2018-05'!U",TEXT(MATCH($C66,'2018-05'!$C$2:$C$100,0)+1,0)))="",AND(INDIRECT(CONCATENATE("'2018-06'!U",TEXT(MATCH($C66,'2018-06'!$C$2:$C$100,0)+1,0)))="",INDIRECT(CONCATENATE("'2018-05'!U",TEXT(MATCH($C66,'2018-05'!$C$2:$C$100,0)+1,0)))="")),"Н/Д",INDIRECT(CONCATENATE("'2018-06'!U",TEXT(MATCH($C66,'2018-06'!$C$2:$C$100,0)+1,0)))-INDIRECT(CONCATENATE("'2018-05'!U",TEXT(MATCH($C66,'2018-05'!$C$2:$C$100,0)+1,0))))</f>
        <v>2113302.1899999995</v>
      </c>
      <c r="V66" s="17">
        <f ca="1">IF(OR(INDIRECT(CONCATENATE("'2018-06'!V",TEXT(MATCH($C66,'2018-06'!$C$2:$C$100,0)+1,0)))="",INDIRECT(CONCATENATE("'2018-05'!V",TEXT(MATCH($C66,'2018-05'!$C$2:$C$100,0)+1,0)))="",AND(INDIRECT(CONCATENATE("'2018-06'!V",TEXT(MATCH($C66,'2018-06'!$C$2:$C$100,0)+1,0)))="",INDIRECT(CONCATENATE("'2018-05'!V",TEXT(MATCH($C66,'2018-05'!$C$2:$C$100,0)+1,0)))="")),"Н/Д",INDIRECT(CONCATENATE("'2018-06'!V",TEXT(MATCH($C66,'2018-06'!$C$2:$C$100,0)+1,0)))-INDIRECT(CONCATENATE("'2018-05'!V",TEXT(MATCH($C66,'2018-05'!$C$2:$C$100,0)+1,0))))</f>
        <v>1495401156.1399994</v>
      </c>
      <c r="W66" s="17">
        <f ca="1">IF(OR(INDIRECT(CONCATENATE("'2018-06'!W",TEXT(MATCH($C66,'2018-06'!$C$2:$C$100,0)+1,0)))="",INDIRECT(CONCATENATE("'2018-05'!W",TEXT(MATCH($C66,'2018-05'!$C$2:$C$100,0)+1,0)))="",AND(INDIRECT(CONCATENATE("'2018-06'!W",TEXT(MATCH($C66,'2018-06'!$C$2:$C$100,0)+1,0)))="",INDIRECT(CONCATENATE("'2018-05'!W",TEXT(MATCH($C66,'2018-05'!$C$2:$C$100,0)+1,0)))="")),"Н/Д",INDIRECT(CONCATENATE("'2018-06'!W",TEXT(MATCH($C66,'2018-06'!$C$2:$C$100,0)+1,0)))-INDIRECT(CONCATENATE("'2018-05'!W",TEXT(MATCH($C66,'2018-05'!$C$2:$C$100,0)+1,0))))</f>
        <v>10485753677.690002</v>
      </c>
    </row>
    <row r="67" spans="1:23" x14ac:dyDescent="0.25">
      <c r="A67" s="2" t="s">
        <v>87</v>
      </c>
      <c r="B67" s="2" t="s">
        <v>93</v>
      </c>
      <c r="C67" s="15">
        <v>29000000</v>
      </c>
      <c r="D67" s="2" t="s">
        <v>209</v>
      </c>
      <c r="E67" s="17">
        <f ca="1">IF(OR(INDIRECT(CONCATENATE("'2018-06'!E",TEXT(MATCH($C67,'2018-06'!$C$2:$C$100,0)+1,0)))="",INDIRECT(CONCATENATE("'2018-05'!E",TEXT(MATCH($C67,'2018-05'!$C$2:$C$100,0)+1,0)))="",AND(INDIRECT(CONCATENATE("'2018-06'!E",TEXT(MATCH($C67,'2018-06'!$C$2:$C$100,0)+1,0)))="",INDIRECT(CONCATENATE("'2018-05'!E",TEXT(MATCH($C67,'2018-05'!$C$2:$C$100,0)+1,0)))="")),"Н/Д",INDIRECT(CONCATENATE("'2018-06'!E",TEXT(MATCH($C67,'2018-06'!$C$2:$C$100,0)+1,0)))-INDIRECT(CONCATENATE("'2018-05'!E",TEXT(MATCH($C67,'2018-05'!$C$2:$C$100,0)+1,0))))</f>
        <v>6375526988.3999977</v>
      </c>
      <c r="F67" s="17">
        <f ca="1">IF(OR(INDIRECT(CONCATENATE("'2018-06'!F",TEXT(MATCH($C67,'2018-06'!$C$2:$C$100,0)+1,0)))="",INDIRECT(CONCATENATE("'2018-05'!F",TEXT(MATCH($C67,'2018-05'!$C$2:$C$100,0)+1,0)))="",AND(INDIRECT(CONCATENATE("'2018-06'!F",TEXT(MATCH($C67,'2018-06'!$C$2:$C$100,0)+1,0)))="",INDIRECT(CONCATENATE("'2018-05'!F",TEXT(MATCH($C67,'2018-05'!$C$2:$C$100,0)+1,0)))="")),"Н/Д",INDIRECT(CONCATENATE("'2018-06'!F",TEXT(MATCH($C67,'2018-06'!$C$2:$C$100,0)+1,0)))-INDIRECT(CONCATENATE("'2018-05'!F",TEXT(MATCH($C67,'2018-05'!$C$2:$C$100,0)+1,0))))</f>
        <v>5516530865.1500015</v>
      </c>
      <c r="G67" s="17">
        <f ca="1">IF(OR(INDIRECT(CONCATENATE("'2018-06'!G",TEXT(MATCH($C67,'2018-06'!$C$2:$C$100,0)+1,0)))="",INDIRECT(CONCATENATE("'2018-05'!G",TEXT(MATCH($C67,'2018-05'!$C$2:$C$100,0)+1,0)))="",AND(INDIRECT(CONCATENATE("'2018-06'!G",TEXT(MATCH($C67,'2018-06'!$C$2:$C$100,0)+1,0)))="",INDIRECT(CONCATENATE("'2018-05'!G",TEXT(MATCH($C67,'2018-05'!$C$2:$C$100,0)+1,0)))="")),"Н/Д",INDIRECT(CONCATENATE("'2018-06'!G",TEXT(MATCH($C67,'2018-06'!$C$2:$C$100,0)+1,0)))-INDIRECT(CONCATENATE("'2018-05'!G",TEXT(MATCH($C67,'2018-05'!$C$2:$C$100,0)+1,0))))</f>
        <v>1694555668.4799995</v>
      </c>
      <c r="H67" s="17">
        <f ca="1">IF(OR(INDIRECT(CONCATENATE("'2018-06'!H",TEXT(MATCH($C67,'2018-06'!$C$2:$C$100,0)+1,0)))="",INDIRECT(CONCATENATE("'2018-05'!H",TEXT(MATCH($C67,'2018-05'!$C$2:$C$100,0)+1,0)))="",AND(INDIRECT(CONCATENATE("'2018-06'!H",TEXT(MATCH($C67,'2018-06'!$C$2:$C$100,0)+1,0)))="",INDIRECT(CONCATENATE("'2018-05'!H",TEXT(MATCH($C67,'2018-05'!$C$2:$C$100,0)+1,0)))="")),"Н/Д",INDIRECT(CONCATENATE("'2018-06'!H",TEXT(MATCH($C67,'2018-06'!$C$2:$C$100,0)+1,0)))-INDIRECT(CONCATENATE("'2018-05'!H",TEXT(MATCH($C67,'2018-05'!$C$2:$C$100,0)+1,0))))</f>
        <v>1607563403.5199995</v>
      </c>
      <c r="I67" s="17">
        <f ca="1">IF(OR(INDIRECT(CONCATENATE("'2018-06'!I",TEXT(MATCH($C67,'2018-06'!$C$2:$C$100,0)+1,0)))="",INDIRECT(CONCATENATE("'2018-05'!I",TEXT(MATCH($C67,'2018-05'!$C$2:$C$100,0)+1,0)))="",AND(INDIRECT(CONCATENATE("'2018-06'!I",TEXT(MATCH($C67,'2018-06'!$C$2:$C$100,0)+1,0)))="",INDIRECT(CONCATENATE("'2018-05'!I",TEXT(MATCH($C67,'2018-05'!$C$2:$C$100,0)+1,0)))="")),"Н/Д",INDIRECT(CONCATENATE("'2018-06'!I",TEXT(MATCH($C67,'2018-06'!$C$2:$C$100,0)+1,0)))-INDIRECT(CONCATENATE("'2018-05'!I",TEXT(MATCH($C67,'2018-05'!$C$2:$C$100,0)+1,0))))</f>
        <v>931696958.86999989</v>
      </c>
      <c r="J67" s="17" t="str">
        <f ca="1">IF(OR(INDIRECT(CONCATENATE("'2018-06'!J",TEXT(MATCH($C67,'2018-06'!$C$2:$C$100,0)+1,0)))="",INDIRECT(CONCATENATE("'2018-05'!J",TEXT(MATCH($C67,'2018-05'!$C$2:$C$100,0)+1,0)))="",AND(INDIRECT(CONCATENATE("'2018-06'!J",TEXT(MATCH($C67,'2018-06'!$C$2:$C$100,0)+1,0)))="",INDIRECT(CONCATENATE("'2018-05'!J",TEXT(MATCH($C67,'2018-05'!$C$2:$C$100,0)+1,0)))="")),"Н/Д",INDIRECT(CONCATENATE("'2018-06'!J",TEXT(MATCH($C67,'2018-06'!$C$2:$C$100,0)+1,0)))-INDIRECT(CONCATENATE("'2018-05'!J",TEXT(MATCH($C67,'2018-05'!$C$2:$C$100,0)+1,0))))</f>
        <v>Н/Д</v>
      </c>
      <c r="K67" s="17">
        <f ca="1">IF(OR(INDIRECT(CONCATENATE("'2018-06'!K",TEXT(MATCH($C67,'2018-06'!$C$2:$C$100,0)+1,0)))="",INDIRECT(CONCATENATE("'2018-05'!K",TEXT(MATCH($C67,'2018-05'!$C$2:$C$100,0)+1,0)))="",AND(INDIRECT(CONCATENATE("'2018-06'!K",TEXT(MATCH($C67,'2018-06'!$C$2:$C$100,0)+1,0)))="",INDIRECT(CONCATENATE("'2018-05'!K",TEXT(MATCH($C67,'2018-05'!$C$2:$C$100,0)+1,0)))="")),"Н/Д",INDIRECT(CONCATENATE("'2018-06'!K",TEXT(MATCH($C67,'2018-06'!$C$2:$C$100,0)+1,0)))-INDIRECT(CONCATENATE("'2018-05'!K",TEXT(MATCH($C67,'2018-05'!$C$2:$C$100,0)+1,0))))</f>
        <v>184966288.22000003</v>
      </c>
      <c r="L67" s="17">
        <f ca="1">IF(OR(INDIRECT(CONCATENATE("'2018-06'!L",TEXT(MATCH($C67,'2018-06'!$C$2:$C$100,0)+1,0)))="",INDIRECT(CONCATENATE("'2018-05'!L",TEXT(MATCH($C67,'2018-05'!$C$2:$C$100,0)+1,0)))="",AND(INDIRECT(CONCATENATE("'2018-06'!L",TEXT(MATCH($C67,'2018-06'!$C$2:$C$100,0)+1,0)))="",INDIRECT(CONCATENATE("'2018-05'!L",TEXT(MATCH($C67,'2018-05'!$C$2:$C$100,0)+1,0)))="")),"Н/Д",INDIRECT(CONCATENATE("'2018-06'!L",TEXT(MATCH($C67,'2018-06'!$C$2:$C$100,0)+1,0)))-INDIRECT(CONCATENATE("'2018-05'!L",TEXT(MATCH($C67,'2018-05'!$C$2:$C$100,0)+1,0))))</f>
        <v>872870248.90999985</v>
      </c>
      <c r="M67" s="17">
        <f ca="1">IF(OR(INDIRECT(CONCATENATE("'2018-06'!M",TEXT(MATCH($C67,'2018-06'!$C$2:$C$100,0)+1,0)))="",INDIRECT(CONCATENATE("'2018-05'!M",TEXT(MATCH($C67,'2018-05'!$C$2:$C$100,0)+1,0)))="",AND(INDIRECT(CONCATENATE("'2018-06'!M",TEXT(MATCH($C67,'2018-06'!$C$2:$C$100,0)+1,0)))="",INDIRECT(CONCATENATE("'2018-05'!M",TEXT(MATCH($C67,'2018-05'!$C$2:$C$100,0)+1,0)))="")),"Н/Д",INDIRECT(CONCATENATE("'2018-06'!M",TEXT(MATCH($C67,'2018-06'!$C$2:$C$100,0)+1,0)))-INDIRECT(CONCATENATE("'2018-05'!M",TEXT(MATCH($C67,'2018-05'!$C$2:$C$100,0)+1,0))))</f>
        <v>10972470.189999998</v>
      </c>
      <c r="N67" s="17">
        <f ca="1">IF(OR(INDIRECT(CONCATENATE("'2018-06'!N",TEXT(MATCH($C67,'2018-06'!$C$2:$C$100,0)+1,0)))="",INDIRECT(CONCATENATE("'2018-05'!N",TEXT(MATCH($C67,'2018-05'!$C$2:$C$100,0)+1,0)))="",AND(INDIRECT(CONCATENATE("'2018-06'!N",TEXT(MATCH($C67,'2018-06'!$C$2:$C$100,0)+1,0)))="",INDIRECT(CONCATENATE("'2018-05'!N",TEXT(MATCH($C67,'2018-05'!$C$2:$C$100,0)+1,0)))="")),"Н/Д",INDIRECT(CONCATENATE("'2018-06'!N",TEXT(MATCH($C67,'2018-06'!$C$2:$C$100,0)+1,0)))-INDIRECT(CONCATENATE("'2018-05'!NE",TEXT(MATCH($C67,'2018-05'!$C$2:$C$100,0)+1,0))))</f>
        <v>135737608.38999999</v>
      </c>
      <c r="O67" s="17">
        <f ca="1">IF(OR(INDIRECT(CONCATENATE("'2018-06'!O",TEXT(MATCH($C67,'2018-06'!$C$2:$C$100,0)+1,0)))="",INDIRECT(CONCATENATE("'2018-05'!O",TEXT(MATCH($C67,'2018-05'!$C$2:$C$100,0)+1,0)))="",AND(INDIRECT(CONCATENATE("'2018-06'!O",TEXT(MATCH($C67,'2018-06'!$C$2:$C$100,0)+1,0)))="",INDIRECT(CONCATENATE("'2018-05'!O",TEXT(MATCH($C67,'2018-05'!$C$2:$C$100,0)+1,0)))="")),"Н/Д",INDIRECT(CONCATENATE("'2018-06'!O",TEXT(MATCH($C67,'2018-06'!$C$2:$C$100,0)+1,0)))-INDIRECT(CONCATENATE("'2018-05'!O",TEXT(MATCH($C67,'2018-05'!$C$2:$C$100,0)+1,0))))</f>
        <v>-1398.0899999999965</v>
      </c>
      <c r="P67" s="17">
        <f ca="1">IF(OR(INDIRECT(CONCATENATE("'2018-06'!P",TEXT(MATCH($C67,'2018-06'!$C$2:$C$100,0)+1,0)))="",INDIRECT(CONCATENATE("'2018-05'!P",TEXT(MATCH($C67,'2018-05'!$C$2:$C$100,0)+1,0)))="",AND(INDIRECT(CONCATENATE("'2018-06'!P",TEXT(MATCH($C67,'2018-06'!$C$2:$C$100,0)+1,0)))="",INDIRECT(CONCATENATE("'2018-05'!P",TEXT(MATCH($C67,'2018-05'!$C$2:$C$100,0)+1,0)))="")),"Н/Д",INDIRECT(CONCATENATE("'2018-06'!P",TEXT(MATCH($C67,'2018-06'!$C$2:$C$100,0)+1,0)))-INDIRECT(CONCATENATE("'2018-05'!P",TEXT(MATCH($C67,'2018-05'!$C$2:$C$100,0)+1,0))))</f>
        <v>48924573.269999981</v>
      </c>
      <c r="Q67" s="17">
        <f ca="1">IF(OR(INDIRECT(CONCATENATE("'2018-06'!Q",TEXT(MATCH($C67,'2018-06'!$C$2:$C$100,0)+1,0)))="",INDIRECT(CONCATENATE("'2018-05'!Q",TEXT(MATCH($C67,'2018-05'!$C$2:$C$100,0)+1,0)))="",AND(INDIRECT(CONCATENATE("'2018-06'!Q",TEXT(MATCH($C67,'2018-06'!$C$2:$C$100,0)+1,0)))="",INDIRECT(CONCATENATE("'2018-05'!Q",TEXT(MATCH($C67,'2018-05'!$C$2:$C$100,0)+1,0)))="")),"Н/Д",INDIRECT(CONCATENATE("'2018-06'!Q",TEXT(MATCH($C67,'2018-06'!$C$2:$C$100,0)+1,0)))-INDIRECT(CONCATENATE("'2018-05'!Q",TEXT(MATCH($C67,'2018-05'!$C$2:$C$100,0)+1,0))))</f>
        <v>3601977.6499999911</v>
      </c>
      <c r="R67" s="17">
        <f ca="1">IF(OR(INDIRECT(CONCATENATE("'2018-06'!R",TEXT(MATCH($C67,'2018-06'!$C$2:$C$100,0)+1,0)))="",INDIRECT(CONCATENATE("'2018-05'!R",TEXT(MATCH($C67,'2018-05'!$C$2:$C$100,0)+1,0)))="",AND(INDIRECT(CONCATENATE("'2018-06'!R",TEXT(MATCH($C67,'2018-06'!$C$2:$C$100,0)+1,0)))="",INDIRECT(CONCATENATE("'2018-05'!R",TEXT(MATCH($C67,'2018-05'!$C$2:$C$100,0)+1,0)))="")),"Н/Д",INDIRECT(CONCATENATE("'2018-06'!R",TEXT(MATCH($C67,'2018-06'!$C$2:$C$100,0)+1,0)))-INDIRECT(CONCATENATE("'2018-05'!R",TEXT(MATCH($C67,'2018-05'!$C$2:$C$100,0)+1,0))))</f>
        <v>31869928.420000017</v>
      </c>
      <c r="S67" s="17">
        <f ca="1">IF(OR(INDIRECT(CONCATENATE("'2018-06'!S",TEXT(MATCH($C67,'2018-06'!$C$2:$C$100,0)+1,0)))="",INDIRECT(CONCATENATE("'2018-05'!S",TEXT(MATCH($C67,'2018-05'!$C$2:$C$100,0)+1,0)))="",AND(INDIRECT(CONCATENATE("'2018-06'!S",TEXT(MATCH($C67,'2018-06'!$C$2:$C$100,0)+1,0)))="",INDIRECT(CONCATENATE("'2018-05'!S",TEXT(MATCH($C67,'2018-05'!$C$2:$C$100,0)+1,0)))="")),"Н/Д",INDIRECT(CONCATENATE("'2018-06'!S",TEXT(MATCH($C67,'2018-06'!$C$2:$C$100,0)+1,0)))-INDIRECT(CONCATENATE("'2018-05'!S",TEXT(MATCH($C67,'2018-05'!$C$2:$C$100,0)+1,0))))</f>
        <v>151765.39000000001</v>
      </c>
      <c r="T67" s="17">
        <f ca="1">IF(OR(INDIRECT(CONCATENATE("'2018-06'!T",TEXT(MATCH($C67,'2018-06'!$C$2:$C$100,0)+1,0)))="",INDIRECT(CONCATENATE("'2018-05'!T",TEXT(MATCH($C67,'2018-05'!$C$2:$C$100,0)+1,0)))="",AND(INDIRECT(CONCATENATE("'2018-06'!T",TEXT(MATCH($C67,'2018-06'!$C$2:$C$100,0)+1,0)))="",INDIRECT(CONCATENATE("'2018-05'!T",TEXT(MATCH($C67,'2018-05'!$C$2:$C$100,0)+1,0)))="")),"Н/Д",INDIRECT(CONCATENATE("'2018-06'!T",TEXT(MATCH($C67,'2018-06'!$C$2:$C$100,0)+1,0)))-INDIRECT(CONCATENATE("'2018-05'!T",TEXT(MATCH($C67,'2018-05'!$C$2:$C$100,0)+1,0))))</f>
        <v>68323490.770000041</v>
      </c>
      <c r="U67" s="17">
        <f ca="1">IF(OR(INDIRECT(CONCATENATE("'2018-06'!U",TEXT(MATCH($C67,'2018-06'!$C$2:$C$100,0)+1,0)))="",INDIRECT(CONCATENATE("'2018-05'!U",TEXT(MATCH($C67,'2018-05'!$C$2:$C$100,0)+1,0)))="",AND(INDIRECT(CONCATENATE("'2018-06'!U",TEXT(MATCH($C67,'2018-06'!$C$2:$C$100,0)+1,0)))="",INDIRECT(CONCATENATE("'2018-05'!U",TEXT(MATCH($C67,'2018-05'!$C$2:$C$100,0)+1,0)))="")),"Н/Д",INDIRECT(CONCATENATE("'2018-06'!U",TEXT(MATCH($C67,'2018-06'!$C$2:$C$100,0)+1,0)))-INDIRECT(CONCATENATE("'2018-05'!U",TEXT(MATCH($C67,'2018-05'!$C$2:$C$100,0)+1,0))))</f>
        <v>1044364.790000001</v>
      </c>
      <c r="V67" s="17">
        <f ca="1">IF(OR(INDIRECT(CONCATENATE("'2018-06'!V",TEXT(MATCH($C67,'2018-06'!$C$2:$C$100,0)+1,0)))="",INDIRECT(CONCATENATE("'2018-05'!V",TEXT(MATCH($C67,'2018-05'!$C$2:$C$100,0)+1,0)))="",AND(INDIRECT(CONCATENATE("'2018-06'!V",TEXT(MATCH($C67,'2018-06'!$C$2:$C$100,0)+1,0)))="",INDIRECT(CONCATENATE("'2018-05'!V",TEXT(MATCH($C67,'2018-05'!$C$2:$C$100,0)+1,0)))="")),"Н/Д",INDIRECT(CONCATENATE("'2018-06'!V",TEXT(MATCH($C67,'2018-06'!$C$2:$C$100,0)+1,0)))-INDIRECT(CONCATENATE("'2018-05'!V",TEXT(MATCH($C67,'2018-05'!$C$2:$C$100,0)+1,0))))</f>
        <v>858996123.25</v>
      </c>
      <c r="W67" s="17">
        <f ca="1">IF(OR(INDIRECT(CONCATENATE("'2018-06'!W",TEXT(MATCH($C67,'2018-06'!$C$2:$C$100,0)+1,0)))="",INDIRECT(CONCATENATE("'2018-05'!W",TEXT(MATCH($C67,'2018-05'!$C$2:$C$100,0)+1,0)))="",AND(INDIRECT(CONCATENATE("'2018-06'!W",TEXT(MATCH($C67,'2018-06'!$C$2:$C$100,0)+1,0)))="",INDIRECT(CONCATENATE("'2018-05'!W",TEXT(MATCH($C67,'2018-05'!$C$2:$C$100,0)+1,0)))="")),"Н/Д",INDIRECT(CONCATENATE("'2018-06'!W",TEXT(MATCH($C67,'2018-06'!$C$2:$C$100,0)+1,0)))-INDIRECT(CONCATENATE("'2018-05'!W",TEXT(MATCH($C67,'2018-05'!$C$2:$C$100,0)+1,0))))</f>
        <v>18241810279.610008</v>
      </c>
    </row>
    <row r="68" spans="1:23" x14ac:dyDescent="0.25">
      <c r="A68" s="2" t="s">
        <v>87</v>
      </c>
      <c r="B68" s="2" t="s">
        <v>94</v>
      </c>
      <c r="C68" s="15">
        <v>34000000</v>
      </c>
      <c r="D68" s="2" t="s">
        <v>209</v>
      </c>
      <c r="E68" s="17">
        <f ca="1">IF(OR(INDIRECT(CONCATENATE("'2018-06'!E",TEXT(MATCH($C68,'2018-06'!$C$2:$C$100,0)+1,0)))="",INDIRECT(CONCATENATE("'2018-05'!E",TEXT(MATCH($C68,'2018-05'!$C$2:$C$100,0)+1,0)))="",AND(INDIRECT(CONCATENATE("'2018-06'!E",TEXT(MATCH($C68,'2018-06'!$C$2:$C$100,0)+1,0)))="",INDIRECT(CONCATENATE("'2018-05'!E",TEXT(MATCH($C68,'2018-05'!$C$2:$C$100,0)+1,0)))="")),"Н/Д",INDIRECT(CONCATENATE("'2018-06'!E",TEXT(MATCH($C68,'2018-06'!$C$2:$C$100,0)+1,0)))-INDIRECT(CONCATENATE("'2018-05'!E",TEXT(MATCH($C68,'2018-05'!$C$2:$C$100,0)+1,0))))</f>
        <v>3365315467.8799992</v>
      </c>
      <c r="F68" s="17">
        <f ca="1">IF(OR(INDIRECT(CONCATENATE("'2018-06'!F",TEXT(MATCH($C68,'2018-06'!$C$2:$C$100,0)+1,0)))="",INDIRECT(CONCATENATE("'2018-05'!F",TEXT(MATCH($C68,'2018-05'!$C$2:$C$100,0)+1,0)))="",AND(INDIRECT(CONCATENATE("'2018-06'!F",TEXT(MATCH($C68,'2018-06'!$C$2:$C$100,0)+1,0)))="",INDIRECT(CONCATENATE("'2018-05'!F",TEXT(MATCH($C68,'2018-05'!$C$2:$C$100,0)+1,0)))="")),"Н/Д",INDIRECT(CONCATENATE("'2018-06'!F",TEXT(MATCH($C68,'2018-06'!$C$2:$C$100,0)+1,0)))-INDIRECT(CONCATENATE("'2018-05'!F",TEXT(MATCH($C68,'2018-05'!$C$2:$C$100,0)+1,0))))</f>
        <v>2439205825.0899992</v>
      </c>
      <c r="G68" s="17">
        <f ca="1">IF(OR(INDIRECT(CONCATENATE("'2018-06'!G",TEXT(MATCH($C68,'2018-06'!$C$2:$C$100,0)+1,0)))="",INDIRECT(CONCATENATE("'2018-05'!G",TEXT(MATCH($C68,'2018-05'!$C$2:$C$100,0)+1,0)))="",AND(INDIRECT(CONCATENATE("'2018-06'!G",TEXT(MATCH($C68,'2018-06'!$C$2:$C$100,0)+1,0)))="",INDIRECT(CONCATENATE("'2018-05'!G",TEXT(MATCH($C68,'2018-05'!$C$2:$C$100,0)+1,0)))="")),"Н/Д",INDIRECT(CONCATENATE("'2018-06'!G",TEXT(MATCH($C68,'2018-06'!$C$2:$C$100,0)+1,0)))-INDIRECT(CONCATENATE("'2018-05'!G",TEXT(MATCH($C68,'2018-05'!$C$2:$C$100,0)+1,0))))</f>
        <v>932356750.98000002</v>
      </c>
      <c r="H68" s="17">
        <f ca="1">IF(OR(INDIRECT(CONCATENATE("'2018-06'!H",TEXT(MATCH($C68,'2018-06'!$C$2:$C$100,0)+1,0)))="",INDIRECT(CONCATENATE("'2018-05'!H",TEXT(MATCH($C68,'2018-05'!$C$2:$C$100,0)+1,0)))="",AND(INDIRECT(CONCATENATE("'2018-06'!H",TEXT(MATCH($C68,'2018-06'!$C$2:$C$100,0)+1,0)))="",INDIRECT(CONCATENATE("'2018-05'!H",TEXT(MATCH($C68,'2018-05'!$C$2:$C$100,0)+1,0)))="")),"Н/Д",INDIRECT(CONCATENATE("'2018-06'!H",TEXT(MATCH($C68,'2018-06'!$C$2:$C$100,0)+1,0)))-INDIRECT(CONCATENATE("'2018-05'!H",TEXT(MATCH($C68,'2018-05'!$C$2:$C$100,0)+1,0))))</f>
        <v>682936529.46000004</v>
      </c>
      <c r="I68" s="17">
        <f ca="1">IF(OR(INDIRECT(CONCATENATE("'2018-06'!I",TEXT(MATCH($C68,'2018-06'!$C$2:$C$100,0)+1,0)))="",INDIRECT(CONCATENATE("'2018-05'!I",TEXT(MATCH($C68,'2018-05'!$C$2:$C$100,0)+1,0)))="",AND(INDIRECT(CONCATENATE("'2018-06'!I",TEXT(MATCH($C68,'2018-06'!$C$2:$C$100,0)+1,0)))="",INDIRECT(CONCATENATE("'2018-05'!I",TEXT(MATCH($C68,'2018-05'!$C$2:$C$100,0)+1,0)))="")),"Н/Д",INDIRECT(CONCATENATE("'2018-06'!I",TEXT(MATCH($C68,'2018-06'!$C$2:$C$100,0)+1,0)))-INDIRECT(CONCATENATE("'2018-05'!I",TEXT(MATCH($C68,'2018-05'!$C$2:$C$100,0)+1,0))))</f>
        <v>172420543.70000005</v>
      </c>
      <c r="J68" s="17" t="str">
        <f ca="1">IF(OR(INDIRECT(CONCATENATE("'2018-06'!J",TEXT(MATCH($C68,'2018-06'!$C$2:$C$100,0)+1,0)))="",INDIRECT(CONCATENATE("'2018-05'!J",TEXT(MATCH($C68,'2018-05'!$C$2:$C$100,0)+1,0)))="",AND(INDIRECT(CONCATENATE("'2018-06'!J",TEXT(MATCH($C68,'2018-06'!$C$2:$C$100,0)+1,0)))="",INDIRECT(CONCATENATE("'2018-05'!J",TEXT(MATCH($C68,'2018-05'!$C$2:$C$100,0)+1,0)))="")),"Н/Д",INDIRECT(CONCATENATE("'2018-06'!J",TEXT(MATCH($C68,'2018-06'!$C$2:$C$100,0)+1,0)))-INDIRECT(CONCATENATE("'2018-05'!J",TEXT(MATCH($C68,'2018-05'!$C$2:$C$100,0)+1,0))))</f>
        <v>Н/Д</v>
      </c>
      <c r="K68" s="17">
        <f ca="1">IF(OR(INDIRECT(CONCATENATE("'2018-06'!K",TEXT(MATCH($C68,'2018-06'!$C$2:$C$100,0)+1,0)))="",INDIRECT(CONCATENATE("'2018-05'!K",TEXT(MATCH($C68,'2018-05'!$C$2:$C$100,0)+1,0)))="",AND(INDIRECT(CONCATENATE("'2018-06'!K",TEXT(MATCH($C68,'2018-06'!$C$2:$C$100,0)+1,0)))="",INDIRECT(CONCATENATE("'2018-05'!K",TEXT(MATCH($C68,'2018-05'!$C$2:$C$100,0)+1,0)))="")),"Н/Д",INDIRECT(CONCATENATE("'2018-06'!K",TEXT(MATCH($C68,'2018-06'!$C$2:$C$100,0)+1,0)))-INDIRECT(CONCATENATE("'2018-05'!K",TEXT(MATCH($C68,'2018-05'!$C$2:$C$100,0)+1,0))))</f>
        <v>184704668.0200001</v>
      </c>
      <c r="L68" s="17">
        <f ca="1">IF(OR(INDIRECT(CONCATENATE("'2018-06'!L",TEXT(MATCH($C68,'2018-06'!$C$2:$C$100,0)+1,0)))="",INDIRECT(CONCATENATE("'2018-05'!L",TEXT(MATCH($C68,'2018-05'!$C$2:$C$100,0)+1,0)))="",AND(INDIRECT(CONCATENATE("'2018-06'!L",TEXT(MATCH($C68,'2018-06'!$C$2:$C$100,0)+1,0)))="",INDIRECT(CONCATENATE("'2018-05'!L",TEXT(MATCH($C68,'2018-05'!$C$2:$C$100,0)+1,0)))="")),"Н/Д",INDIRECT(CONCATENATE("'2018-06'!L",TEXT(MATCH($C68,'2018-06'!$C$2:$C$100,0)+1,0)))-INDIRECT(CONCATENATE("'2018-05'!L",TEXT(MATCH($C68,'2018-05'!$C$2:$C$100,0)+1,0))))</f>
        <v>260029986.84000003</v>
      </c>
      <c r="M68" s="17">
        <f ca="1">IF(OR(INDIRECT(CONCATENATE("'2018-06'!M",TEXT(MATCH($C68,'2018-06'!$C$2:$C$100,0)+1,0)))="",INDIRECT(CONCATENATE("'2018-05'!M",TEXT(MATCH($C68,'2018-05'!$C$2:$C$100,0)+1,0)))="",AND(INDIRECT(CONCATENATE("'2018-06'!M",TEXT(MATCH($C68,'2018-06'!$C$2:$C$100,0)+1,0)))="",INDIRECT(CONCATENATE("'2018-05'!M",TEXT(MATCH($C68,'2018-05'!$C$2:$C$100,0)+1,0)))="")),"Н/Д",INDIRECT(CONCATENATE("'2018-06'!M",TEXT(MATCH($C68,'2018-06'!$C$2:$C$100,0)+1,0)))-INDIRECT(CONCATENATE("'2018-05'!M",TEXT(MATCH($C68,'2018-05'!$C$2:$C$100,0)+1,0))))</f>
        <v>705502.21</v>
      </c>
      <c r="N68" s="17">
        <f ca="1">IF(OR(INDIRECT(CONCATENATE("'2018-06'!N",TEXT(MATCH($C68,'2018-06'!$C$2:$C$100,0)+1,0)))="",INDIRECT(CONCATENATE("'2018-05'!N",TEXT(MATCH($C68,'2018-05'!$C$2:$C$100,0)+1,0)))="",AND(INDIRECT(CONCATENATE("'2018-06'!N",TEXT(MATCH($C68,'2018-06'!$C$2:$C$100,0)+1,0)))="",INDIRECT(CONCATENATE("'2018-05'!N",TEXT(MATCH($C68,'2018-05'!$C$2:$C$100,0)+1,0)))="")),"Н/Д",INDIRECT(CONCATENATE("'2018-06'!N",TEXT(MATCH($C68,'2018-06'!$C$2:$C$100,0)+1,0)))-INDIRECT(CONCATENATE("'2018-05'!NE",TEXT(MATCH($C68,'2018-05'!$C$2:$C$100,0)+1,0))))</f>
        <v>72165585.390000001</v>
      </c>
      <c r="O68" s="17">
        <f ca="1">IF(OR(INDIRECT(CONCATENATE("'2018-06'!O",TEXT(MATCH($C68,'2018-06'!$C$2:$C$100,0)+1,0)))="",INDIRECT(CONCATENATE("'2018-05'!O",TEXT(MATCH($C68,'2018-05'!$C$2:$C$100,0)+1,0)))="",AND(INDIRECT(CONCATENATE("'2018-06'!O",TEXT(MATCH($C68,'2018-06'!$C$2:$C$100,0)+1,0)))="",INDIRECT(CONCATENATE("'2018-05'!O",TEXT(MATCH($C68,'2018-05'!$C$2:$C$100,0)+1,0)))="")),"Н/Д",INDIRECT(CONCATENATE("'2018-06'!O",TEXT(MATCH($C68,'2018-06'!$C$2:$C$100,0)+1,0)))-INDIRECT(CONCATENATE("'2018-05'!O",TEXT(MATCH($C68,'2018-05'!$C$2:$C$100,0)+1,0))))</f>
        <v>9447.1499999999978</v>
      </c>
      <c r="P68" s="17">
        <f ca="1">IF(OR(INDIRECT(CONCATENATE("'2018-06'!P",TEXT(MATCH($C68,'2018-06'!$C$2:$C$100,0)+1,0)))="",INDIRECT(CONCATENATE("'2018-05'!P",TEXT(MATCH($C68,'2018-05'!$C$2:$C$100,0)+1,0)))="",AND(INDIRECT(CONCATENATE("'2018-06'!P",TEXT(MATCH($C68,'2018-06'!$C$2:$C$100,0)+1,0)))="",INDIRECT(CONCATENATE("'2018-05'!P",TEXT(MATCH($C68,'2018-05'!$C$2:$C$100,0)+1,0)))="")),"Н/Д",INDIRECT(CONCATENATE("'2018-06'!P",TEXT(MATCH($C68,'2018-06'!$C$2:$C$100,0)+1,0)))-INDIRECT(CONCATENATE("'2018-05'!P",TEXT(MATCH($C68,'2018-05'!$C$2:$C$100,0)+1,0))))</f>
        <v>32223498.219999999</v>
      </c>
      <c r="Q68" s="17">
        <f ca="1">IF(OR(INDIRECT(CONCATENATE("'2018-06'!Q",TEXT(MATCH($C68,'2018-06'!$C$2:$C$100,0)+1,0)))="",INDIRECT(CONCATENATE("'2018-05'!Q",TEXT(MATCH($C68,'2018-05'!$C$2:$C$100,0)+1,0)))="",AND(INDIRECT(CONCATENATE("'2018-06'!Q",TEXT(MATCH($C68,'2018-06'!$C$2:$C$100,0)+1,0)))="",INDIRECT(CONCATENATE("'2018-05'!Q",TEXT(MATCH($C68,'2018-05'!$C$2:$C$100,0)+1,0)))="")),"Н/Д",INDIRECT(CONCATENATE("'2018-06'!Q",TEXT(MATCH($C68,'2018-06'!$C$2:$C$100,0)+1,0)))-INDIRECT(CONCATENATE("'2018-05'!Q",TEXT(MATCH($C68,'2018-05'!$C$2:$C$100,0)+1,0))))</f>
        <v>56175057.180000007</v>
      </c>
      <c r="R68" s="17">
        <f ca="1">IF(OR(INDIRECT(CONCATENATE("'2018-06'!R",TEXT(MATCH($C68,'2018-06'!$C$2:$C$100,0)+1,0)))="",INDIRECT(CONCATENATE("'2018-05'!R",TEXT(MATCH($C68,'2018-05'!$C$2:$C$100,0)+1,0)))="",AND(INDIRECT(CONCATENATE("'2018-06'!R",TEXT(MATCH($C68,'2018-06'!$C$2:$C$100,0)+1,0)))="",INDIRECT(CONCATENATE("'2018-05'!R",TEXT(MATCH($C68,'2018-05'!$C$2:$C$100,0)+1,0)))="")),"Н/Д",INDIRECT(CONCATENATE("'2018-06'!R",TEXT(MATCH($C68,'2018-06'!$C$2:$C$100,0)+1,0)))-INDIRECT(CONCATENATE("'2018-05'!R",TEXT(MATCH($C68,'2018-05'!$C$2:$C$100,0)+1,0))))</f>
        <v>12265187.969999999</v>
      </c>
      <c r="S68" s="17">
        <f ca="1">IF(OR(INDIRECT(CONCATENATE("'2018-06'!S",TEXT(MATCH($C68,'2018-06'!$C$2:$C$100,0)+1,0)))="",INDIRECT(CONCATENATE("'2018-05'!S",TEXT(MATCH($C68,'2018-05'!$C$2:$C$100,0)+1,0)))="",AND(INDIRECT(CONCATENATE("'2018-06'!S",TEXT(MATCH($C68,'2018-06'!$C$2:$C$100,0)+1,0)))="",INDIRECT(CONCATENATE("'2018-05'!S",TEXT(MATCH($C68,'2018-05'!$C$2:$C$100,0)+1,0)))="")),"Н/Д",INDIRECT(CONCATENATE("'2018-06'!S",TEXT(MATCH($C68,'2018-06'!$C$2:$C$100,0)+1,0)))-INDIRECT(CONCATENATE("'2018-05'!S",TEXT(MATCH($C68,'2018-05'!$C$2:$C$100,0)+1,0))))</f>
        <v>294839.7699999999</v>
      </c>
      <c r="T68" s="17">
        <f ca="1">IF(OR(INDIRECT(CONCATENATE("'2018-06'!T",TEXT(MATCH($C68,'2018-06'!$C$2:$C$100,0)+1,0)))="",INDIRECT(CONCATENATE("'2018-05'!T",TEXT(MATCH($C68,'2018-05'!$C$2:$C$100,0)+1,0)))="",AND(INDIRECT(CONCATENATE("'2018-06'!T",TEXT(MATCH($C68,'2018-06'!$C$2:$C$100,0)+1,0)))="",INDIRECT(CONCATENATE("'2018-05'!T",TEXT(MATCH($C68,'2018-05'!$C$2:$C$100,0)+1,0)))="")),"Н/Д",INDIRECT(CONCATENATE("'2018-06'!T",TEXT(MATCH($C68,'2018-06'!$C$2:$C$100,0)+1,0)))-INDIRECT(CONCATENATE("'2018-05'!T",TEXT(MATCH($C68,'2018-05'!$C$2:$C$100,0)+1,0))))</f>
        <v>43361038.460000008</v>
      </c>
      <c r="U68" s="17">
        <f ca="1">IF(OR(INDIRECT(CONCATENATE("'2018-06'!U",TEXT(MATCH($C68,'2018-06'!$C$2:$C$100,0)+1,0)))="",INDIRECT(CONCATENATE("'2018-05'!U",TEXT(MATCH($C68,'2018-05'!$C$2:$C$100,0)+1,0)))="",AND(INDIRECT(CONCATENATE("'2018-06'!U",TEXT(MATCH($C68,'2018-06'!$C$2:$C$100,0)+1,0)))="",INDIRECT(CONCATENATE("'2018-05'!U",TEXT(MATCH($C68,'2018-05'!$C$2:$C$100,0)+1,0)))="")),"Н/Д",INDIRECT(CONCATENATE("'2018-06'!U",TEXT(MATCH($C68,'2018-06'!$C$2:$C$100,0)+1,0)))-INDIRECT(CONCATENATE("'2018-05'!U",TEXT(MATCH($C68,'2018-05'!$C$2:$C$100,0)+1,0))))</f>
        <v>-90688</v>
      </c>
      <c r="V68" s="17">
        <f ca="1">IF(OR(INDIRECT(CONCATENATE("'2018-06'!V",TEXT(MATCH($C68,'2018-06'!$C$2:$C$100,0)+1,0)))="",INDIRECT(CONCATENATE("'2018-05'!V",TEXT(MATCH($C68,'2018-05'!$C$2:$C$100,0)+1,0)))="",AND(INDIRECT(CONCATENATE("'2018-06'!V",TEXT(MATCH($C68,'2018-06'!$C$2:$C$100,0)+1,0)))="",INDIRECT(CONCATENATE("'2018-05'!V",TEXT(MATCH($C68,'2018-05'!$C$2:$C$100,0)+1,0)))="")),"Н/Д",INDIRECT(CONCATENATE("'2018-06'!V",TEXT(MATCH($C68,'2018-06'!$C$2:$C$100,0)+1,0)))-INDIRECT(CONCATENATE("'2018-05'!V",TEXT(MATCH($C68,'2018-05'!$C$2:$C$100,0)+1,0))))</f>
        <v>926109642.78999996</v>
      </c>
      <c r="W68" s="17">
        <f ca="1">IF(OR(INDIRECT(CONCATENATE("'2018-06'!W",TEXT(MATCH($C68,'2018-06'!$C$2:$C$100,0)+1,0)))="",INDIRECT(CONCATENATE("'2018-05'!W",TEXT(MATCH($C68,'2018-05'!$C$2:$C$100,0)+1,0)))="",AND(INDIRECT(CONCATENATE("'2018-06'!W",TEXT(MATCH($C68,'2018-06'!$C$2:$C$100,0)+1,0)))="",INDIRECT(CONCATENATE("'2018-05'!W",TEXT(MATCH($C68,'2018-05'!$C$2:$C$100,0)+1,0)))="")),"Н/Д",INDIRECT(CONCATENATE("'2018-06'!W",TEXT(MATCH($C68,'2018-06'!$C$2:$C$100,0)+1,0)))-INDIRECT(CONCATENATE("'2018-05'!W",TEXT(MATCH($C68,'2018-05'!$C$2:$C$100,0)+1,0))))</f>
        <v>9124246236.2199974</v>
      </c>
    </row>
    <row r="69" spans="1:23" x14ac:dyDescent="0.25">
      <c r="A69" s="2" t="s">
        <v>87</v>
      </c>
      <c r="B69" s="2" t="s">
        <v>95</v>
      </c>
      <c r="C69" s="15">
        <v>38000000</v>
      </c>
      <c r="D69" s="2" t="s">
        <v>209</v>
      </c>
      <c r="E69" s="17">
        <f ca="1">IF(OR(INDIRECT(CONCATENATE("'2018-06'!E",TEXT(MATCH($C69,'2018-06'!$C$2:$C$100,0)+1,0)))="",INDIRECT(CONCATENATE("'2018-05'!E",TEXT(MATCH($C69,'2018-05'!$C$2:$C$100,0)+1,0)))="",AND(INDIRECT(CONCATENATE("'2018-06'!E",TEXT(MATCH($C69,'2018-06'!$C$2:$C$100,0)+1,0)))="",INDIRECT(CONCATENATE("'2018-05'!E",TEXT(MATCH($C69,'2018-05'!$C$2:$C$100,0)+1,0)))="")),"Н/Д",INDIRECT(CONCATENATE("'2018-06'!E",TEXT(MATCH($C69,'2018-06'!$C$2:$C$100,0)+1,0)))-INDIRECT(CONCATENATE("'2018-05'!E",TEXT(MATCH($C69,'2018-05'!$C$2:$C$100,0)+1,0))))</f>
        <v>6286076526.2700005</v>
      </c>
      <c r="F69" s="17">
        <f ca="1">IF(OR(INDIRECT(CONCATENATE("'2018-06'!F",TEXT(MATCH($C69,'2018-06'!$C$2:$C$100,0)+1,0)))="",INDIRECT(CONCATENATE("'2018-05'!F",TEXT(MATCH($C69,'2018-05'!$C$2:$C$100,0)+1,0)))="",AND(INDIRECT(CONCATENATE("'2018-06'!F",TEXT(MATCH($C69,'2018-06'!$C$2:$C$100,0)+1,0)))="",INDIRECT(CONCATENATE("'2018-05'!F",TEXT(MATCH($C69,'2018-05'!$C$2:$C$100,0)+1,0)))="")),"Н/Д",INDIRECT(CONCATENATE("'2018-06'!F",TEXT(MATCH($C69,'2018-06'!$C$2:$C$100,0)+1,0)))-INDIRECT(CONCATENATE("'2018-05'!F",TEXT(MATCH($C69,'2018-05'!$C$2:$C$100,0)+1,0))))</f>
        <v>4975292018.8500004</v>
      </c>
      <c r="G69" s="17">
        <f ca="1">IF(OR(INDIRECT(CONCATENATE("'2018-06'!G",TEXT(MATCH($C69,'2018-06'!$C$2:$C$100,0)+1,0)))="",INDIRECT(CONCATENATE("'2018-05'!G",TEXT(MATCH($C69,'2018-05'!$C$2:$C$100,0)+1,0)))="",AND(INDIRECT(CONCATENATE("'2018-06'!G",TEXT(MATCH($C69,'2018-06'!$C$2:$C$100,0)+1,0)))="",INDIRECT(CONCATENATE("'2018-05'!G",TEXT(MATCH($C69,'2018-05'!$C$2:$C$100,0)+1,0)))="")),"Н/Д",INDIRECT(CONCATENATE("'2018-06'!G",TEXT(MATCH($C69,'2018-06'!$C$2:$C$100,0)+1,0)))-INDIRECT(CONCATENATE("'2018-05'!G",TEXT(MATCH($C69,'2018-05'!$C$2:$C$100,0)+1,0))))</f>
        <v>1980748530.5199995</v>
      </c>
      <c r="H69" s="17">
        <f ca="1">IF(OR(INDIRECT(CONCATENATE("'2018-06'!H",TEXT(MATCH($C69,'2018-06'!$C$2:$C$100,0)+1,0)))="",INDIRECT(CONCATENATE("'2018-05'!H",TEXT(MATCH($C69,'2018-05'!$C$2:$C$100,0)+1,0)))="",AND(INDIRECT(CONCATENATE("'2018-06'!H",TEXT(MATCH($C69,'2018-06'!$C$2:$C$100,0)+1,0)))="",INDIRECT(CONCATENATE("'2018-05'!H",TEXT(MATCH($C69,'2018-05'!$C$2:$C$100,0)+1,0)))="")),"Н/Д",INDIRECT(CONCATENATE("'2018-06'!H",TEXT(MATCH($C69,'2018-06'!$C$2:$C$100,0)+1,0)))-INDIRECT(CONCATENATE("'2018-05'!H",TEXT(MATCH($C69,'2018-05'!$C$2:$C$100,0)+1,0))))</f>
        <v>1230825910.9899998</v>
      </c>
      <c r="I69" s="17">
        <f ca="1">IF(OR(INDIRECT(CONCATENATE("'2018-06'!I",TEXT(MATCH($C69,'2018-06'!$C$2:$C$100,0)+1,0)))="",INDIRECT(CONCATENATE("'2018-05'!I",TEXT(MATCH($C69,'2018-05'!$C$2:$C$100,0)+1,0)))="",AND(INDIRECT(CONCATENATE("'2018-06'!I",TEXT(MATCH($C69,'2018-06'!$C$2:$C$100,0)+1,0)))="",INDIRECT(CONCATENATE("'2018-05'!I",TEXT(MATCH($C69,'2018-05'!$C$2:$C$100,0)+1,0)))="")),"Н/Д",INDIRECT(CONCATENATE("'2018-06'!I",TEXT(MATCH($C69,'2018-06'!$C$2:$C$100,0)+1,0)))-INDIRECT(CONCATENATE("'2018-05'!I",TEXT(MATCH($C69,'2018-05'!$C$2:$C$100,0)+1,0))))</f>
        <v>329057670.88000011</v>
      </c>
      <c r="J69" s="17" t="str">
        <f ca="1">IF(OR(INDIRECT(CONCATENATE("'2018-06'!J",TEXT(MATCH($C69,'2018-06'!$C$2:$C$100,0)+1,0)))="",INDIRECT(CONCATENATE("'2018-05'!J",TEXT(MATCH($C69,'2018-05'!$C$2:$C$100,0)+1,0)))="",AND(INDIRECT(CONCATENATE("'2018-06'!J",TEXT(MATCH($C69,'2018-06'!$C$2:$C$100,0)+1,0)))="",INDIRECT(CONCATENATE("'2018-05'!J",TEXT(MATCH($C69,'2018-05'!$C$2:$C$100,0)+1,0)))="")),"Н/Д",INDIRECT(CONCATENATE("'2018-06'!J",TEXT(MATCH($C69,'2018-06'!$C$2:$C$100,0)+1,0)))-INDIRECT(CONCATENATE("'2018-05'!J",TEXT(MATCH($C69,'2018-05'!$C$2:$C$100,0)+1,0))))</f>
        <v>Н/Д</v>
      </c>
      <c r="K69" s="17">
        <f ca="1">IF(OR(INDIRECT(CONCATENATE("'2018-06'!K",TEXT(MATCH($C69,'2018-06'!$C$2:$C$100,0)+1,0)))="",INDIRECT(CONCATENATE("'2018-05'!K",TEXT(MATCH($C69,'2018-05'!$C$2:$C$100,0)+1,0)))="",AND(INDIRECT(CONCATENATE("'2018-06'!K",TEXT(MATCH($C69,'2018-06'!$C$2:$C$100,0)+1,0)))="",INDIRECT(CONCATENATE("'2018-05'!K",TEXT(MATCH($C69,'2018-05'!$C$2:$C$100,0)+1,0)))="")),"Н/Д",INDIRECT(CONCATENATE("'2018-06'!K",TEXT(MATCH($C69,'2018-06'!$C$2:$C$100,0)+1,0)))-INDIRECT(CONCATENATE("'2018-05'!K",TEXT(MATCH($C69,'2018-05'!$C$2:$C$100,0)+1,0))))</f>
        <v>138672320.5</v>
      </c>
      <c r="L69" s="17">
        <f ca="1">IF(OR(INDIRECT(CONCATENATE("'2018-06'!L",TEXT(MATCH($C69,'2018-06'!$C$2:$C$100,0)+1,0)))="",INDIRECT(CONCATENATE("'2018-05'!L",TEXT(MATCH($C69,'2018-05'!$C$2:$C$100,0)+1,0)))="",AND(INDIRECT(CONCATENATE("'2018-06'!L",TEXT(MATCH($C69,'2018-06'!$C$2:$C$100,0)+1,0)))="",INDIRECT(CONCATENATE("'2018-05'!L",TEXT(MATCH($C69,'2018-05'!$C$2:$C$100,0)+1,0)))="")),"Н/Д",INDIRECT(CONCATENATE("'2018-06'!L",TEXT(MATCH($C69,'2018-06'!$C$2:$C$100,0)+1,0)))-INDIRECT(CONCATENATE("'2018-05'!L",TEXT(MATCH($C69,'2018-05'!$C$2:$C$100,0)+1,0))))</f>
        <v>1024781395.53</v>
      </c>
      <c r="M69" s="17">
        <f ca="1">IF(OR(INDIRECT(CONCATENATE("'2018-06'!M",TEXT(MATCH($C69,'2018-06'!$C$2:$C$100,0)+1,0)))="",INDIRECT(CONCATENATE("'2018-05'!M",TEXT(MATCH($C69,'2018-05'!$C$2:$C$100,0)+1,0)))="",AND(INDIRECT(CONCATENATE("'2018-06'!M",TEXT(MATCH($C69,'2018-06'!$C$2:$C$100,0)+1,0)))="",INDIRECT(CONCATENATE("'2018-05'!M",TEXT(MATCH($C69,'2018-05'!$C$2:$C$100,0)+1,0)))="")),"Н/Д",INDIRECT(CONCATENATE("'2018-06'!M",TEXT(MATCH($C69,'2018-06'!$C$2:$C$100,0)+1,0)))-INDIRECT(CONCATENATE("'2018-05'!M",TEXT(MATCH($C69,'2018-05'!$C$2:$C$100,0)+1,0))))</f>
        <v>23323604.420000002</v>
      </c>
      <c r="N69" s="17">
        <f ca="1">IF(OR(INDIRECT(CONCATENATE("'2018-06'!N",TEXT(MATCH($C69,'2018-06'!$C$2:$C$100,0)+1,0)))="",INDIRECT(CONCATENATE("'2018-05'!N",TEXT(MATCH($C69,'2018-05'!$C$2:$C$100,0)+1,0)))="",AND(INDIRECT(CONCATENATE("'2018-06'!N",TEXT(MATCH($C69,'2018-06'!$C$2:$C$100,0)+1,0)))="",INDIRECT(CONCATENATE("'2018-05'!N",TEXT(MATCH($C69,'2018-05'!$C$2:$C$100,0)+1,0)))="")),"Н/Д",INDIRECT(CONCATENATE("'2018-06'!N",TEXT(MATCH($C69,'2018-06'!$C$2:$C$100,0)+1,0)))-INDIRECT(CONCATENATE("'2018-05'!NE",TEXT(MATCH($C69,'2018-05'!$C$2:$C$100,0)+1,0))))</f>
        <v>122437642.45</v>
      </c>
      <c r="O69" s="17">
        <f ca="1">IF(OR(INDIRECT(CONCATENATE("'2018-06'!O",TEXT(MATCH($C69,'2018-06'!$C$2:$C$100,0)+1,0)))="",INDIRECT(CONCATENATE("'2018-05'!O",TEXT(MATCH($C69,'2018-05'!$C$2:$C$100,0)+1,0)))="",AND(INDIRECT(CONCATENATE("'2018-06'!O",TEXT(MATCH($C69,'2018-06'!$C$2:$C$100,0)+1,0)))="",INDIRECT(CONCATENATE("'2018-05'!O",TEXT(MATCH($C69,'2018-05'!$C$2:$C$100,0)+1,0)))="")),"Н/Д",INDIRECT(CONCATENATE("'2018-06'!O",TEXT(MATCH($C69,'2018-06'!$C$2:$C$100,0)+1,0)))-INDIRECT(CONCATENATE("'2018-05'!O",TEXT(MATCH($C69,'2018-05'!$C$2:$C$100,0)+1,0))))</f>
        <v>-95.279999999998836</v>
      </c>
      <c r="P69" s="17">
        <f ca="1">IF(OR(INDIRECT(CONCATENATE("'2018-06'!P",TEXT(MATCH($C69,'2018-06'!$C$2:$C$100,0)+1,0)))="",INDIRECT(CONCATENATE("'2018-05'!P",TEXT(MATCH($C69,'2018-05'!$C$2:$C$100,0)+1,0)))="",AND(INDIRECT(CONCATENATE("'2018-06'!P",TEXT(MATCH($C69,'2018-06'!$C$2:$C$100,0)+1,0)))="",INDIRECT(CONCATENATE("'2018-05'!P",TEXT(MATCH($C69,'2018-05'!$C$2:$C$100,0)+1,0)))="")),"Н/Д",INDIRECT(CONCATENATE("'2018-06'!P",TEXT(MATCH($C69,'2018-06'!$C$2:$C$100,0)+1,0)))-INDIRECT(CONCATENATE("'2018-05'!P",TEXT(MATCH($C69,'2018-05'!$C$2:$C$100,0)+1,0))))</f>
        <v>48695191.080000043</v>
      </c>
      <c r="Q69" s="17">
        <f ca="1">IF(OR(INDIRECT(CONCATENATE("'2018-06'!Q",TEXT(MATCH($C69,'2018-06'!$C$2:$C$100,0)+1,0)))="",INDIRECT(CONCATENATE("'2018-05'!Q",TEXT(MATCH($C69,'2018-05'!$C$2:$C$100,0)+1,0)))="",AND(INDIRECT(CONCATENATE("'2018-06'!Q",TEXT(MATCH($C69,'2018-06'!$C$2:$C$100,0)+1,0)))="",INDIRECT(CONCATENATE("'2018-05'!Q",TEXT(MATCH($C69,'2018-05'!$C$2:$C$100,0)+1,0)))="")),"Н/Д",INDIRECT(CONCATENATE("'2018-06'!Q",TEXT(MATCH($C69,'2018-06'!$C$2:$C$100,0)+1,0)))-INDIRECT(CONCATENATE("'2018-05'!Q",TEXT(MATCH($C69,'2018-05'!$C$2:$C$100,0)+1,0))))</f>
        <v>4997146.2799999975</v>
      </c>
      <c r="R69" s="17">
        <f ca="1">IF(OR(INDIRECT(CONCATENATE("'2018-06'!R",TEXT(MATCH($C69,'2018-06'!$C$2:$C$100,0)+1,0)))="",INDIRECT(CONCATENATE("'2018-05'!R",TEXT(MATCH($C69,'2018-05'!$C$2:$C$100,0)+1,0)))="",AND(INDIRECT(CONCATENATE("'2018-06'!R",TEXT(MATCH($C69,'2018-06'!$C$2:$C$100,0)+1,0)))="",INDIRECT(CONCATENATE("'2018-05'!R",TEXT(MATCH($C69,'2018-05'!$C$2:$C$100,0)+1,0)))="")),"Н/Д",INDIRECT(CONCATENATE("'2018-06'!R",TEXT(MATCH($C69,'2018-06'!$C$2:$C$100,0)+1,0)))-INDIRECT(CONCATENATE("'2018-05'!R",TEXT(MATCH($C69,'2018-05'!$C$2:$C$100,0)+1,0))))</f>
        <v>25888531.069999993</v>
      </c>
      <c r="S69" s="17">
        <f ca="1">IF(OR(INDIRECT(CONCATENATE("'2018-06'!S",TEXT(MATCH($C69,'2018-06'!$C$2:$C$100,0)+1,0)))="",INDIRECT(CONCATENATE("'2018-05'!S",TEXT(MATCH($C69,'2018-05'!$C$2:$C$100,0)+1,0)))="",AND(INDIRECT(CONCATENATE("'2018-06'!S",TEXT(MATCH($C69,'2018-06'!$C$2:$C$100,0)+1,0)))="",INDIRECT(CONCATENATE("'2018-05'!S",TEXT(MATCH($C69,'2018-05'!$C$2:$C$100,0)+1,0)))="")),"Н/Д",INDIRECT(CONCATENATE("'2018-06'!S",TEXT(MATCH($C69,'2018-06'!$C$2:$C$100,0)+1,0)))-INDIRECT(CONCATENATE("'2018-05'!S",TEXT(MATCH($C69,'2018-05'!$C$2:$C$100,0)+1,0))))</f>
        <v>845560.00999999978</v>
      </c>
      <c r="T69" s="17">
        <f ca="1">IF(OR(INDIRECT(CONCATENATE("'2018-06'!T",TEXT(MATCH($C69,'2018-06'!$C$2:$C$100,0)+1,0)))="",INDIRECT(CONCATENATE("'2018-05'!T",TEXT(MATCH($C69,'2018-05'!$C$2:$C$100,0)+1,0)))="",AND(INDIRECT(CONCATENATE("'2018-06'!T",TEXT(MATCH($C69,'2018-06'!$C$2:$C$100,0)+1,0)))="",INDIRECT(CONCATENATE("'2018-05'!T",TEXT(MATCH($C69,'2018-05'!$C$2:$C$100,0)+1,0)))="")),"Н/Д",INDIRECT(CONCATENATE("'2018-06'!T",TEXT(MATCH($C69,'2018-06'!$C$2:$C$100,0)+1,0)))-INDIRECT(CONCATENATE("'2018-05'!T",TEXT(MATCH($C69,'2018-05'!$C$2:$C$100,0)+1,0))))</f>
        <v>52808156.430000007</v>
      </c>
      <c r="U69" s="17">
        <f ca="1">IF(OR(INDIRECT(CONCATENATE("'2018-06'!U",TEXT(MATCH($C69,'2018-06'!$C$2:$C$100,0)+1,0)))="",INDIRECT(CONCATENATE("'2018-05'!U",TEXT(MATCH($C69,'2018-05'!$C$2:$C$100,0)+1,0)))="",AND(INDIRECT(CONCATENATE("'2018-06'!U",TEXT(MATCH($C69,'2018-06'!$C$2:$C$100,0)+1,0)))="",INDIRECT(CONCATENATE("'2018-05'!U",TEXT(MATCH($C69,'2018-05'!$C$2:$C$100,0)+1,0)))="")),"Н/Д",INDIRECT(CONCATENATE("'2018-06'!U",TEXT(MATCH($C69,'2018-06'!$C$2:$C$100,0)+1,0)))-INDIRECT(CONCATENATE("'2018-05'!U",TEXT(MATCH($C69,'2018-05'!$C$2:$C$100,0)+1,0))))</f>
        <v>297968.33999999985</v>
      </c>
      <c r="V69" s="17">
        <f ca="1">IF(OR(INDIRECT(CONCATENATE("'2018-06'!V",TEXT(MATCH($C69,'2018-06'!$C$2:$C$100,0)+1,0)))="",INDIRECT(CONCATENATE("'2018-05'!V",TEXT(MATCH($C69,'2018-05'!$C$2:$C$100,0)+1,0)))="",AND(INDIRECT(CONCATENATE("'2018-06'!V",TEXT(MATCH($C69,'2018-06'!$C$2:$C$100,0)+1,0)))="",INDIRECT(CONCATENATE("'2018-05'!V",TEXT(MATCH($C69,'2018-05'!$C$2:$C$100,0)+1,0)))="")),"Н/Д",INDIRECT(CONCATENATE("'2018-06'!V",TEXT(MATCH($C69,'2018-06'!$C$2:$C$100,0)+1,0)))-INDIRECT(CONCATENATE("'2018-05'!V",TEXT(MATCH($C69,'2018-05'!$C$2:$C$100,0)+1,0))))</f>
        <v>1310784507.4199996</v>
      </c>
      <c r="W69" s="17">
        <f ca="1">IF(OR(INDIRECT(CONCATENATE("'2018-06'!W",TEXT(MATCH($C69,'2018-06'!$C$2:$C$100,0)+1,0)))="",INDIRECT(CONCATENATE("'2018-05'!W",TEXT(MATCH($C69,'2018-05'!$C$2:$C$100,0)+1,0)))="",AND(INDIRECT(CONCATENATE("'2018-06'!W",TEXT(MATCH($C69,'2018-06'!$C$2:$C$100,0)+1,0)))="",INDIRECT(CONCATENATE("'2018-05'!W",TEXT(MATCH($C69,'2018-05'!$C$2:$C$100,0)+1,0)))="")),"Н/Д",INDIRECT(CONCATENATE("'2018-06'!W",TEXT(MATCH($C69,'2018-06'!$C$2:$C$100,0)+1,0)))-INDIRECT(CONCATENATE("'2018-05'!W",TEXT(MATCH($C69,'2018-05'!$C$2:$C$100,0)+1,0))))</f>
        <v>17458833954.110001</v>
      </c>
    </row>
    <row r="70" spans="1:23" x14ac:dyDescent="0.25">
      <c r="A70" s="2" t="s">
        <v>87</v>
      </c>
      <c r="B70" s="2" t="s">
        <v>96</v>
      </c>
      <c r="C70" s="15">
        <v>42000000</v>
      </c>
      <c r="D70" s="2" t="s">
        <v>209</v>
      </c>
      <c r="E70" s="17">
        <f ca="1">IF(OR(INDIRECT(CONCATENATE("'2018-06'!E",TEXT(MATCH($C70,'2018-06'!$C$2:$C$100,0)+1,0)))="",INDIRECT(CONCATENATE("'2018-05'!E",TEXT(MATCH($C70,'2018-05'!$C$2:$C$100,0)+1,0)))="",AND(INDIRECT(CONCATENATE("'2018-06'!E",TEXT(MATCH($C70,'2018-06'!$C$2:$C$100,0)+1,0)))="",INDIRECT(CONCATENATE("'2018-05'!E",TEXT(MATCH($C70,'2018-05'!$C$2:$C$100,0)+1,0)))="")),"Н/Д",INDIRECT(CONCATENATE("'2018-06'!E",TEXT(MATCH($C70,'2018-06'!$C$2:$C$100,0)+1,0)))-INDIRECT(CONCATENATE("'2018-05'!E",TEXT(MATCH($C70,'2018-05'!$C$2:$C$100,0)+1,0))))</f>
        <v>8689557062.3199997</v>
      </c>
      <c r="F70" s="17">
        <f ca="1">IF(OR(INDIRECT(CONCATENATE("'2018-06'!F",TEXT(MATCH($C70,'2018-06'!$C$2:$C$100,0)+1,0)))="",INDIRECT(CONCATENATE("'2018-05'!F",TEXT(MATCH($C70,'2018-05'!$C$2:$C$100,0)+1,0)))="",AND(INDIRECT(CONCATENATE("'2018-06'!F",TEXT(MATCH($C70,'2018-06'!$C$2:$C$100,0)+1,0)))="",INDIRECT(CONCATENATE("'2018-05'!F",TEXT(MATCH($C70,'2018-05'!$C$2:$C$100,0)+1,0)))="")),"Н/Д",INDIRECT(CONCATENATE("'2018-06'!F",TEXT(MATCH($C70,'2018-06'!$C$2:$C$100,0)+1,0)))-INDIRECT(CONCATENATE("'2018-05'!F",TEXT(MATCH($C70,'2018-05'!$C$2:$C$100,0)+1,0))))</f>
        <v>7726479281.5100021</v>
      </c>
      <c r="G70" s="17">
        <f ca="1">IF(OR(INDIRECT(CONCATENATE("'2018-06'!G",TEXT(MATCH($C70,'2018-06'!$C$2:$C$100,0)+1,0)))="",INDIRECT(CONCATENATE("'2018-05'!G",TEXT(MATCH($C70,'2018-05'!$C$2:$C$100,0)+1,0)))="",AND(INDIRECT(CONCATENATE("'2018-06'!G",TEXT(MATCH($C70,'2018-06'!$C$2:$C$100,0)+1,0)))="",INDIRECT(CONCATENATE("'2018-05'!G",TEXT(MATCH($C70,'2018-05'!$C$2:$C$100,0)+1,0)))="")),"Н/Д",INDIRECT(CONCATENATE("'2018-06'!G",TEXT(MATCH($C70,'2018-06'!$C$2:$C$100,0)+1,0)))-INDIRECT(CONCATENATE("'2018-05'!G",TEXT(MATCH($C70,'2018-05'!$C$2:$C$100,0)+1,0))))</f>
        <v>4235097432.6200008</v>
      </c>
      <c r="H70" s="17">
        <f ca="1">IF(OR(INDIRECT(CONCATENATE("'2018-06'!H",TEXT(MATCH($C70,'2018-06'!$C$2:$C$100,0)+1,0)))="",INDIRECT(CONCATENATE("'2018-05'!H",TEXT(MATCH($C70,'2018-05'!$C$2:$C$100,0)+1,0)))="",AND(INDIRECT(CONCATENATE("'2018-06'!H",TEXT(MATCH($C70,'2018-06'!$C$2:$C$100,0)+1,0)))="",INDIRECT(CONCATENATE("'2018-05'!H",TEXT(MATCH($C70,'2018-05'!$C$2:$C$100,0)+1,0)))="")),"Н/Д",INDIRECT(CONCATENATE("'2018-06'!H",TEXT(MATCH($C70,'2018-06'!$C$2:$C$100,0)+1,0)))-INDIRECT(CONCATENATE("'2018-05'!H",TEXT(MATCH($C70,'2018-05'!$C$2:$C$100,0)+1,0))))</f>
        <v>1837110688.3099995</v>
      </c>
      <c r="I70" s="17">
        <f ca="1">IF(OR(INDIRECT(CONCATENATE("'2018-06'!I",TEXT(MATCH($C70,'2018-06'!$C$2:$C$100,0)+1,0)))="",INDIRECT(CONCATENATE("'2018-05'!I",TEXT(MATCH($C70,'2018-05'!$C$2:$C$100,0)+1,0)))="",AND(INDIRECT(CONCATENATE("'2018-06'!I",TEXT(MATCH($C70,'2018-06'!$C$2:$C$100,0)+1,0)))="",INDIRECT(CONCATENATE("'2018-05'!I",TEXT(MATCH($C70,'2018-05'!$C$2:$C$100,0)+1,0)))="")),"Н/Д",INDIRECT(CONCATENATE("'2018-06'!I",TEXT(MATCH($C70,'2018-06'!$C$2:$C$100,0)+1,0)))-INDIRECT(CONCATENATE("'2018-05'!I",TEXT(MATCH($C70,'2018-05'!$C$2:$C$100,0)+1,0))))</f>
        <v>374212438.20000005</v>
      </c>
      <c r="J70" s="17" t="str">
        <f ca="1">IF(OR(INDIRECT(CONCATENATE("'2018-06'!J",TEXT(MATCH($C70,'2018-06'!$C$2:$C$100,0)+1,0)))="",INDIRECT(CONCATENATE("'2018-05'!J",TEXT(MATCH($C70,'2018-05'!$C$2:$C$100,0)+1,0)))="",AND(INDIRECT(CONCATENATE("'2018-06'!J",TEXT(MATCH($C70,'2018-06'!$C$2:$C$100,0)+1,0)))="",INDIRECT(CONCATENATE("'2018-05'!J",TEXT(MATCH($C70,'2018-05'!$C$2:$C$100,0)+1,0)))="")),"Н/Д",INDIRECT(CONCATENATE("'2018-06'!J",TEXT(MATCH($C70,'2018-06'!$C$2:$C$100,0)+1,0)))-INDIRECT(CONCATENATE("'2018-05'!J",TEXT(MATCH($C70,'2018-05'!$C$2:$C$100,0)+1,0))))</f>
        <v>Н/Д</v>
      </c>
      <c r="K70" s="17">
        <f ca="1">IF(OR(INDIRECT(CONCATENATE("'2018-06'!K",TEXT(MATCH($C70,'2018-06'!$C$2:$C$100,0)+1,0)))="",INDIRECT(CONCATENATE("'2018-05'!K",TEXT(MATCH($C70,'2018-05'!$C$2:$C$100,0)+1,0)))="",AND(INDIRECT(CONCATENATE("'2018-06'!K",TEXT(MATCH($C70,'2018-06'!$C$2:$C$100,0)+1,0)))="",INDIRECT(CONCATENATE("'2018-05'!K",TEXT(MATCH($C70,'2018-05'!$C$2:$C$100,0)+1,0)))="")),"Н/Д",INDIRECT(CONCATENATE("'2018-06'!K",TEXT(MATCH($C70,'2018-06'!$C$2:$C$100,0)+1,0)))-INDIRECT(CONCATENATE("'2018-05'!K",TEXT(MATCH($C70,'2018-05'!$C$2:$C$100,0)+1,0))))</f>
        <v>144208465.19999993</v>
      </c>
      <c r="L70" s="17">
        <f ca="1">IF(OR(INDIRECT(CONCATENATE("'2018-06'!L",TEXT(MATCH($C70,'2018-06'!$C$2:$C$100,0)+1,0)))="",INDIRECT(CONCATENATE("'2018-05'!L",TEXT(MATCH($C70,'2018-05'!$C$2:$C$100,0)+1,0)))="",AND(INDIRECT(CONCATENATE("'2018-06'!L",TEXT(MATCH($C70,'2018-06'!$C$2:$C$100,0)+1,0)))="",INDIRECT(CONCATENATE("'2018-05'!L",TEXT(MATCH($C70,'2018-05'!$C$2:$C$100,0)+1,0)))="")),"Н/Д",INDIRECT(CONCATENATE("'2018-06'!L",TEXT(MATCH($C70,'2018-06'!$C$2:$C$100,0)+1,0)))-INDIRECT(CONCATENATE("'2018-05'!L",TEXT(MATCH($C70,'2018-05'!$C$2:$C$100,0)+1,0))))</f>
        <v>956987269.20000029</v>
      </c>
      <c r="M70" s="17">
        <f ca="1">IF(OR(INDIRECT(CONCATENATE("'2018-06'!M",TEXT(MATCH($C70,'2018-06'!$C$2:$C$100,0)+1,0)))="",INDIRECT(CONCATENATE("'2018-05'!M",TEXT(MATCH($C70,'2018-05'!$C$2:$C$100,0)+1,0)))="",AND(INDIRECT(CONCATENATE("'2018-06'!M",TEXT(MATCH($C70,'2018-06'!$C$2:$C$100,0)+1,0)))="",INDIRECT(CONCATENATE("'2018-05'!M",TEXT(MATCH($C70,'2018-05'!$C$2:$C$100,0)+1,0)))="")),"Н/Д",INDIRECT(CONCATENATE("'2018-06'!M",TEXT(MATCH($C70,'2018-06'!$C$2:$C$100,0)+1,0)))-INDIRECT(CONCATENATE("'2018-05'!M",TEXT(MATCH($C70,'2018-05'!$C$2:$C$100,0)+1,0))))</f>
        <v>4644229.0999999978</v>
      </c>
      <c r="N70" s="17">
        <f ca="1">IF(OR(INDIRECT(CONCATENATE("'2018-06'!N",TEXT(MATCH($C70,'2018-06'!$C$2:$C$100,0)+1,0)))="",INDIRECT(CONCATENATE("'2018-05'!N",TEXT(MATCH($C70,'2018-05'!$C$2:$C$100,0)+1,0)))="",AND(INDIRECT(CONCATENATE("'2018-06'!N",TEXT(MATCH($C70,'2018-06'!$C$2:$C$100,0)+1,0)))="",INDIRECT(CONCATENATE("'2018-05'!N",TEXT(MATCH($C70,'2018-05'!$C$2:$C$100,0)+1,0)))="")),"Н/Д",INDIRECT(CONCATENATE("'2018-06'!N",TEXT(MATCH($C70,'2018-06'!$C$2:$C$100,0)+1,0)))-INDIRECT(CONCATENATE("'2018-05'!NE",TEXT(MATCH($C70,'2018-05'!$C$2:$C$100,0)+1,0))))</f>
        <v>141316487.02000001</v>
      </c>
      <c r="O70" s="17">
        <f ca="1">IF(OR(INDIRECT(CONCATENATE("'2018-06'!O",TEXT(MATCH($C70,'2018-06'!$C$2:$C$100,0)+1,0)))="",INDIRECT(CONCATENATE("'2018-05'!O",TEXT(MATCH($C70,'2018-05'!$C$2:$C$100,0)+1,0)))="",AND(INDIRECT(CONCATENATE("'2018-06'!O",TEXT(MATCH($C70,'2018-06'!$C$2:$C$100,0)+1,0)))="",INDIRECT(CONCATENATE("'2018-05'!O",TEXT(MATCH($C70,'2018-05'!$C$2:$C$100,0)+1,0)))="")),"Н/Д",INDIRECT(CONCATENATE("'2018-06'!O",TEXT(MATCH($C70,'2018-06'!$C$2:$C$100,0)+1,0)))-INDIRECT(CONCATENATE("'2018-05'!O",TEXT(MATCH($C70,'2018-05'!$C$2:$C$100,0)+1,0))))</f>
        <v>283.20999999999185</v>
      </c>
      <c r="P70" s="17">
        <f ca="1">IF(OR(INDIRECT(CONCATENATE("'2018-06'!P",TEXT(MATCH($C70,'2018-06'!$C$2:$C$100,0)+1,0)))="",INDIRECT(CONCATENATE("'2018-05'!P",TEXT(MATCH($C70,'2018-05'!$C$2:$C$100,0)+1,0)))="",AND(INDIRECT(CONCATENATE("'2018-06'!P",TEXT(MATCH($C70,'2018-06'!$C$2:$C$100,0)+1,0)))="",INDIRECT(CONCATENATE("'2018-05'!P",TEXT(MATCH($C70,'2018-05'!$C$2:$C$100,0)+1,0)))="")),"Н/Д",INDIRECT(CONCATENATE("'2018-06'!P",TEXT(MATCH($C70,'2018-06'!$C$2:$C$100,0)+1,0)))-INDIRECT(CONCATENATE("'2018-05'!P",TEXT(MATCH($C70,'2018-05'!$C$2:$C$100,0)+1,0))))</f>
        <v>41620577.070000023</v>
      </c>
      <c r="Q70" s="17">
        <f ca="1">IF(OR(INDIRECT(CONCATENATE("'2018-06'!Q",TEXT(MATCH($C70,'2018-06'!$C$2:$C$100,0)+1,0)))="",INDIRECT(CONCATENATE("'2018-05'!Q",TEXT(MATCH($C70,'2018-05'!$C$2:$C$100,0)+1,0)))="",AND(INDIRECT(CONCATENATE("'2018-06'!Q",TEXT(MATCH($C70,'2018-06'!$C$2:$C$100,0)+1,0)))="",INDIRECT(CONCATENATE("'2018-05'!Q",TEXT(MATCH($C70,'2018-05'!$C$2:$C$100,0)+1,0)))="")),"Н/Д",INDIRECT(CONCATENATE("'2018-06'!Q",TEXT(MATCH($C70,'2018-06'!$C$2:$C$100,0)+1,0)))-INDIRECT(CONCATENATE("'2018-05'!Q",TEXT(MATCH($C70,'2018-05'!$C$2:$C$100,0)+1,0))))</f>
        <v>2446527.6799999997</v>
      </c>
      <c r="R70" s="17">
        <f ca="1">IF(OR(INDIRECT(CONCATENATE("'2018-06'!R",TEXT(MATCH($C70,'2018-06'!$C$2:$C$100,0)+1,0)))="",INDIRECT(CONCATENATE("'2018-05'!R",TEXT(MATCH($C70,'2018-05'!$C$2:$C$100,0)+1,0)))="",AND(INDIRECT(CONCATENATE("'2018-06'!R",TEXT(MATCH($C70,'2018-06'!$C$2:$C$100,0)+1,0)))="",INDIRECT(CONCATENATE("'2018-05'!R",TEXT(MATCH($C70,'2018-05'!$C$2:$C$100,0)+1,0)))="")),"Н/Д",INDIRECT(CONCATENATE("'2018-06'!R",TEXT(MATCH($C70,'2018-06'!$C$2:$C$100,0)+1,0)))-INDIRECT(CONCATENATE("'2018-05'!R",TEXT(MATCH($C70,'2018-05'!$C$2:$C$100,0)+1,0))))</f>
        <v>27348090.200000003</v>
      </c>
      <c r="S70" s="17">
        <f ca="1">IF(OR(INDIRECT(CONCATENATE("'2018-06'!S",TEXT(MATCH($C70,'2018-06'!$C$2:$C$100,0)+1,0)))="",INDIRECT(CONCATENATE("'2018-05'!S",TEXT(MATCH($C70,'2018-05'!$C$2:$C$100,0)+1,0)))="",AND(INDIRECT(CONCATENATE("'2018-06'!S",TEXT(MATCH($C70,'2018-06'!$C$2:$C$100,0)+1,0)))="",INDIRECT(CONCATENATE("'2018-05'!S",TEXT(MATCH($C70,'2018-05'!$C$2:$C$100,0)+1,0)))="")),"Н/Д",INDIRECT(CONCATENATE("'2018-06'!S",TEXT(MATCH($C70,'2018-06'!$C$2:$C$100,0)+1,0)))-INDIRECT(CONCATENATE("'2018-05'!S",TEXT(MATCH($C70,'2018-05'!$C$2:$C$100,0)+1,0))))</f>
        <v>126758</v>
      </c>
      <c r="T70" s="17">
        <f ca="1">IF(OR(INDIRECT(CONCATENATE("'2018-06'!T",TEXT(MATCH($C70,'2018-06'!$C$2:$C$100,0)+1,0)))="",INDIRECT(CONCATENATE("'2018-05'!T",TEXT(MATCH($C70,'2018-05'!$C$2:$C$100,0)+1,0)))="",AND(INDIRECT(CONCATENATE("'2018-06'!T",TEXT(MATCH($C70,'2018-06'!$C$2:$C$100,0)+1,0)))="",INDIRECT(CONCATENATE("'2018-05'!T",TEXT(MATCH($C70,'2018-05'!$C$2:$C$100,0)+1,0)))="")),"Н/Д",INDIRECT(CONCATENATE("'2018-06'!T",TEXT(MATCH($C70,'2018-06'!$C$2:$C$100,0)+1,0)))-INDIRECT(CONCATENATE("'2018-05'!T",TEXT(MATCH($C70,'2018-05'!$C$2:$C$100,0)+1,0))))</f>
        <v>61157528.420000017</v>
      </c>
      <c r="U70" s="17">
        <f ca="1">IF(OR(INDIRECT(CONCATENATE("'2018-06'!U",TEXT(MATCH($C70,'2018-06'!$C$2:$C$100,0)+1,0)))="",INDIRECT(CONCATENATE("'2018-05'!U",TEXT(MATCH($C70,'2018-05'!$C$2:$C$100,0)+1,0)))="",AND(INDIRECT(CONCATENATE("'2018-06'!U",TEXT(MATCH($C70,'2018-06'!$C$2:$C$100,0)+1,0)))="",INDIRECT(CONCATENATE("'2018-05'!U",TEXT(MATCH($C70,'2018-05'!$C$2:$C$100,0)+1,0)))="")),"Н/Д",INDIRECT(CONCATENATE("'2018-06'!U",TEXT(MATCH($C70,'2018-06'!$C$2:$C$100,0)+1,0)))-INDIRECT(CONCATENATE("'2018-05'!U",TEXT(MATCH($C70,'2018-05'!$C$2:$C$100,0)+1,0))))</f>
        <v>1712901.1099999994</v>
      </c>
      <c r="V70" s="17">
        <f ca="1">IF(OR(INDIRECT(CONCATENATE("'2018-06'!V",TEXT(MATCH($C70,'2018-06'!$C$2:$C$100,0)+1,0)))="",INDIRECT(CONCATENATE("'2018-05'!V",TEXT(MATCH($C70,'2018-05'!$C$2:$C$100,0)+1,0)))="",AND(INDIRECT(CONCATENATE("'2018-06'!V",TEXT(MATCH($C70,'2018-06'!$C$2:$C$100,0)+1,0)))="",INDIRECT(CONCATENATE("'2018-05'!V",TEXT(MATCH($C70,'2018-05'!$C$2:$C$100,0)+1,0)))="")),"Н/Д",INDIRECT(CONCATENATE("'2018-06'!V",TEXT(MATCH($C70,'2018-06'!$C$2:$C$100,0)+1,0)))-INDIRECT(CONCATENATE("'2018-05'!V",TEXT(MATCH($C70,'2018-05'!$C$2:$C$100,0)+1,0))))</f>
        <v>963077780.81000018</v>
      </c>
      <c r="W70" s="17">
        <f ca="1">IF(OR(INDIRECT(CONCATENATE("'2018-06'!W",TEXT(MATCH($C70,'2018-06'!$C$2:$C$100,0)+1,0)))="",INDIRECT(CONCATENATE("'2018-05'!W",TEXT(MATCH($C70,'2018-05'!$C$2:$C$100,0)+1,0)))="",AND(INDIRECT(CONCATENATE("'2018-06'!W",TEXT(MATCH($C70,'2018-06'!$C$2:$C$100,0)+1,0)))="",INDIRECT(CONCATENATE("'2018-05'!W",TEXT(MATCH($C70,'2018-05'!$C$2:$C$100,0)+1,0)))="")),"Н/Д",INDIRECT(CONCATENATE("'2018-06'!W",TEXT(MATCH($C70,'2018-06'!$C$2:$C$100,0)+1,0)))-INDIRECT(CONCATENATE("'2018-05'!W",TEXT(MATCH($C70,'2018-05'!$C$2:$C$100,0)+1,0))))</f>
        <v>25097953412.679993</v>
      </c>
    </row>
    <row r="71" spans="1:23" x14ac:dyDescent="0.25">
      <c r="A71" s="2" t="s">
        <v>87</v>
      </c>
      <c r="B71" s="2" t="s">
        <v>97</v>
      </c>
      <c r="C71" s="15">
        <v>46000000</v>
      </c>
      <c r="D71" s="2" t="s">
        <v>209</v>
      </c>
      <c r="E71" s="17">
        <f ca="1">IF(OR(INDIRECT(CONCATENATE("'2018-06'!E",TEXT(MATCH($C71,'2018-06'!$C$2:$C$100,0)+1,0)))="",INDIRECT(CONCATENATE("'2018-05'!E",TEXT(MATCH($C71,'2018-05'!$C$2:$C$100,0)+1,0)))="",AND(INDIRECT(CONCATENATE("'2018-06'!E",TEXT(MATCH($C71,'2018-06'!$C$2:$C$100,0)+1,0)))="",INDIRECT(CONCATENATE("'2018-05'!E",TEXT(MATCH($C71,'2018-05'!$C$2:$C$100,0)+1,0)))="")),"Н/Д",INDIRECT(CONCATENATE("'2018-06'!E",TEXT(MATCH($C71,'2018-06'!$C$2:$C$100,0)+1,0)))-INDIRECT(CONCATENATE("'2018-05'!E",TEXT(MATCH($C71,'2018-05'!$C$2:$C$100,0)+1,0))))</f>
        <v>51284218660.490021</v>
      </c>
      <c r="F71" s="17">
        <f ca="1">IF(OR(INDIRECT(CONCATENATE("'2018-06'!F",TEXT(MATCH($C71,'2018-06'!$C$2:$C$100,0)+1,0)))="",INDIRECT(CONCATENATE("'2018-05'!F",TEXT(MATCH($C71,'2018-05'!$C$2:$C$100,0)+1,0)))="",AND(INDIRECT(CONCATENATE("'2018-06'!F",TEXT(MATCH($C71,'2018-06'!$C$2:$C$100,0)+1,0)))="",INDIRECT(CONCATENATE("'2018-05'!F",TEXT(MATCH($C71,'2018-05'!$C$2:$C$100,0)+1,0)))="")),"Н/Д",INDIRECT(CONCATENATE("'2018-06'!F",TEXT(MATCH($C71,'2018-06'!$C$2:$C$100,0)+1,0)))-INDIRECT(CONCATENATE("'2018-05'!F",TEXT(MATCH($C71,'2018-05'!$C$2:$C$100,0)+1,0))))</f>
        <v>47952107982.929993</v>
      </c>
      <c r="G71" s="17">
        <f ca="1">IF(OR(INDIRECT(CONCATENATE("'2018-06'!G",TEXT(MATCH($C71,'2018-06'!$C$2:$C$100,0)+1,0)))="",INDIRECT(CONCATENATE("'2018-05'!G",TEXT(MATCH($C71,'2018-05'!$C$2:$C$100,0)+1,0)))="",AND(INDIRECT(CONCATENATE("'2018-06'!G",TEXT(MATCH($C71,'2018-06'!$C$2:$C$100,0)+1,0)))="",INDIRECT(CONCATENATE("'2018-05'!G",TEXT(MATCH($C71,'2018-05'!$C$2:$C$100,0)+1,0)))="")),"Н/Д",INDIRECT(CONCATENATE("'2018-06'!G",TEXT(MATCH($C71,'2018-06'!$C$2:$C$100,0)+1,0)))-INDIRECT(CONCATENATE("'2018-05'!G",TEXT(MATCH($C71,'2018-05'!$C$2:$C$100,0)+1,0))))</f>
        <v>16013266095.210007</v>
      </c>
      <c r="H71" s="17">
        <f ca="1">IF(OR(INDIRECT(CONCATENATE("'2018-06'!H",TEXT(MATCH($C71,'2018-06'!$C$2:$C$100,0)+1,0)))="",INDIRECT(CONCATENATE("'2018-05'!H",TEXT(MATCH($C71,'2018-05'!$C$2:$C$100,0)+1,0)))="",AND(INDIRECT(CONCATENATE("'2018-06'!H",TEXT(MATCH($C71,'2018-06'!$C$2:$C$100,0)+1,0)))="",INDIRECT(CONCATENATE("'2018-05'!H",TEXT(MATCH($C71,'2018-05'!$C$2:$C$100,0)+1,0)))="")),"Н/Д",INDIRECT(CONCATENATE("'2018-06'!H",TEXT(MATCH($C71,'2018-06'!$C$2:$C$100,0)+1,0)))-INDIRECT(CONCATENATE("'2018-05'!H",TEXT(MATCH($C71,'2018-05'!$C$2:$C$100,0)+1,0))))</f>
        <v>17972584401.819992</v>
      </c>
      <c r="I71" s="17">
        <f ca="1">IF(OR(INDIRECT(CONCATENATE("'2018-06'!I",TEXT(MATCH($C71,'2018-06'!$C$2:$C$100,0)+1,0)))="",INDIRECT(CONCATENATE("'2018-05'!I",TEXT(MATCH($C71,'2018-05'!$C$2:$C$100,0)+1,0)))="",AND(INDIRECT(CONCATENATE("'2018-06'!I",TEXT(MATCH($C71,'2018-06'!$C$2:$C$100,0)+1,0)))="",INDIRECT(CONCATENATE("'2018-05'!I",TEXT(MATCH($C71,'2018-05'!$C$2:$C$100,0)+1,0)))="")),"Н/Д",INDIRECT(CONCATENATE("'2018-06'!I",TEXT(MATCH($C71,'2018-06'!$C$2:$C$100,0)+1,0)))-INDIRECT(CONCATENATE("'2018-05'!I",TEXT(MATCH($C71,'2018-05'!$C$2:$C$100,0)+1,0))))</f>
        <v>3647233321.4200001</v>
      </c>
      <c r="J71" s="17" t="str">
        <f ca="1">IF(OR(INDIRECT(CONCATENATE("'2018-06'!J",TEXT(MATCH($C71,'2018-06'!$C$2:$C$100,0)+1,0)))="",INDIRECT(CONCATENATE("'2018-05'!J",TEXT(MATCH($C71,'2018-05'!$C$2:$C$100,0)+1,0)))="",AND(INDIRECT(CONCATENATE("'2018-06'!J",TEXT(MATCH($C71,'2018-06'!$C$2:$C$100,0)+1,0)))="",INDIRECT(CONCATENATE("'2018-05'!J",TEXT(MATCH($C71,'2018-05'!$C$2:$C$100,0)+1,0)))="")),"Н/Д",INDIRECT(CONCATENATE("'2018-06'!J",TEXT(MATCH($C71,'2018-06'!$C$2:$C$100,0)+1,0)))-INDIRECT(CONCATENATE("'2018-05'!J",TEXT(MATCH($C71,'2018-05'!$C$2:$C$100,0)+1,0))))</f>
        <v>Н/Д</v>
      </c>
      <c r="K71" s="17">
        <f ca="1">IF(OR(INDIRECT(CONCATENATE("'2018-06'!K",TEXT(MATCH($C71,'2018-06'!$C$2:$C$100,0)+1,0)))="",INDIRECT(CONCATENATE("'2018-05'!K",TEXT(MATCH($C71,'2018-05'!$C$2:$C$100,0)+1,0)))="",AND(INDIRECT(CONCATENATE("'2018-06'!K",TEXT(MATCH($C71,'2018-06'!$C$2:$C$100,0)+1,0)))="",INDIRECT(CONCATENATE("'2018-05'!K",TEXT(MATCH($C71,'2018-05'!$C$2:$C$100,0)+1,0)))="")),"Н/Д",INDIRECT(CONCATENATE("'2018-06'!K",TEXT(MATCH($C71,'2018-06'!$C$2:$C$100,0)+1,0)))-INDIRECT(CONCATENATE("'2018-05'!K",TEXT(MATCH($C71,'2018-05'!$C$2:$C$100,0)+1,0))))</f>
        <v>1910119764.1599998</v>
      </c>
      <c r="L71" s="17">
        <f ca="1">IF(OR(INDIRECT(CONCATENATE("'2018-06'!L",TEXT(MATCH($C71,'2018-06'!$C$2:$C$100,0)+1,0)))="",INDIRECT(CONCATENATE("'2018-05'!L",TEXT(MATCH($C71,'2018-05'!$C$2:$C$100,0)+1,0)))="",AND(INDIRECT(CONCATENATE("'2018-06'!L",TEXT(MATCH($C71,'2018-06'!$C$2:$C$100,0)+1,0)))="",INDIRECT(CONCATENATE("'2018-05'!L",TEXT(MATCH($C71,'2018-05'!$C$2:$C$100,0)+1,0)))="")),"Н/Д",INDIRECT(CONCATENATE("'2018-06'!L",TEXT(MATCH($C71,'2018-06'!$C$2:$C$100,0)+1,0)))-INDIRECT(CONCATENATE("'2018-05'!L",TEXT(MATCH($C71,'2018-05'!$C$2:$C$100,0)+1,0))))</f>
        <v>6558528433.9799995</v>
      </c>
      <c r="M71" s="17">
        <f ca="1">IF(OR(INDIRECT(CONCATENATE("'2018-06'!M",TEXT(MATCH($C71,'2018-06'!$C$2:$C$100,0)+1,0)))="",INDIRECT(CONCATENATE("'2018-05'!M",TEXT(MATCH($C71,'2018-05'!$C$2:$C$100,0)+1,0)))="",AND(INDIRECT(CONCATENATE("'2018-06'!M",TEXT(MATCH($C71,'2018-06'!$C$2:$C$100,0)+1,0)))="",INDIRECT(CONCATENATE("'2018-05'!M",TEXT(MATCH($C71,'2018-05'!$C$2:$C$100,0)+1,0)))="")),"Н/Д",INDIRECT(CONCATENATE("'2018-06'!M",TEXT(MATCH($C71,'2018-06'!$C$2:$C$100,0)+1,0)))-INDIRECT(CONCATENATE("'2018-05'!M",TEXT(MATCH($C71,'2018-05'!$C$2:$C$100,0)+1,0))))</f>
        <v>30358198.800000012</v>
      </c>
      <c r="N71" s="17">
        <f ca="1">IF(OR(INDIRECT(CONCATENATE("'2018-06'!N",TEXT(MATCH($C71,'2018-06'!$C$2:$C$100,0)+1,0)))="",INDIRECT(CONCATENATE("'2018-05'!N",TEXT(MATCH($C71,'2018-05'!$C$2:$C$100,0)+1,0)))="",AND(INDIRECT(CONCATENATE("'2018-06'!N",TEXT(MATCH($C71,'2018-06'!$C$2:$C$100,0)+1,0)))="",INDIRECT(CONCATENATE("'2018-05'!N",TEXT(MATCH($C71,'2018-05'!$C$2:$C$100,0)+1,0)))="")),"Н/Д",INDIRECT(CONCATENATE("'2018-06'!N",TEXT(MATCH($C71,'2018-06'!$C$2:$C$100,0)+1,0)))-INDIRECT(CONCATENATE("'2018-05'!NE",TEXT(MATCH($C71,'2018-05'!$C$2:$C$100,0)+1,0))))</f>
        <v>1331364283.28</v>
      </c>
      <c r="O71" s="17">
        <f ca="1">IF(OR(INDIRECT(CONCATENATE("'2018-06'!O",TEXT(MATCH($C71,'2018-06'!$C$2:$C$100,0)+1,0)))="",INDIRECT(CONCATENATE("'2018-05'!O",TEXT(MATCH($C71,'2018-05'!$C$2:$C$100,0)+1,0)))="",AND(INDIRECT(CONCATENATE("'2018-06'!O",TEXT(MATCH($C71,'2018-06'!$C$2:$C$100,0)+1,0)))="",INDIRECT(CONCATENATE("'2018-05'!O",TEXT(MATCH($C71,'2018-05'!$C$2:$C$100,0)+1,0)))="")),"Н/Д",INDIRECT(CONCATENATE("'2018-06'!O",TEXT(MATCH($C71,'2018-06'!$C$2:$C$100,0)+1,0)))-INDIRECT(CONCATENATE("'2018-05'!O",TEXT(MATCH($C71,'2018-05'!$C$2:$C$100,0)+1,0))))</f>
        <v>1162827.23</v>
      </c>
      <c r="P71" s="17">
        <f ca="1">IF(OR(INDIRECT(CONCATENATE("'2018-06'!P",TEXT(MATCH($C71,'2018-06'!$C$2:$C$100,0)+1,0)))="",INDIRECT(CONCATENATE("'2018-05'!P",TEXT(MATCH($C71,'2018-05'!$C$2:$C$100,0)+1,0)))="",AND(INDIRECT(CONCATENATE("'2018-06'!P",TEXT(MATCH($C71,'2018-06'!$C$2:$C$100,0)+1,0)))="",INDIRECT(CONCATENATE("'2018-05'!P",TEXT(MATCH($C71,'2018-05'!$C$2:$C$100,0)+1,0)))="")),"Н/Д",INDIRECT(CONCATENATE("'2018-06'!P",TEXT(MATCH($C71,'2018-06'!$C$2:$C$100,0)+1,0)))-INDIRECT(CONCATENATE("'2018-05'!P",TEXT(MATCH($C71,'2018-05'!$C$2:$C$100,0)+1,0))))</f>
        <v>1500443983.6700001</v>
      </c>
      <c r="Q71" s="17">
        <f ca="1">IF(OR(INDIRECT(CONCATENATE("'2018-06'!Q",TEXT(MATCH($C71,'2018-06'!$C$2:$C$100,0)+1,0)))="",INDIRECT(CONCATENATE("'2018-05'!Q",TEXT(MATCH($C71,'2018-05'!$C$2:$C$100,0)+1,0)))="",AND(INDIRECT(CONCATENATE("'2018-06'!Q",TEXT(MATCH($C71,'2018-06'!$C$2:$C$100,0)+1,0)))="",INDIRECT(CONCATENATE("'2018-05'!Q",TEXT(MATCH($C71,'2018-05'!$C$2:$C$100,0)+1,0)))="")),"Н/Д",INDIRECT(CONCATENATE("'2018-06'!Q",TEXT(MATCH($C71,'2018-06'!$C$2:$C$100,0)+1,0)))-INDIRECT(CONCATENATE("'2018-05'!Q",TEXT(MATCH($C71,'2018-05'!$C$2:$C$100,0)+1,0))))</f>
        <v>27698822.200000048</v>
      </c>
      <c r="R71" s="17">
        <f ca="1">IF(OR(INDIRECT(CONCATENATE("'2018-06'!R",TEXT(MATCH($C71,'2018-06'!$C$2:$C$100,0)+1,0)))="",INDIRECT(CONCATENATE("'2018-05'!R",TEXT(MATCH($C71,'2018-05'!$C$2:$C$100,0)+1,0)))="",AND(INDIRECT(CONCATENATE("'2018-06'!R",TEXT(MATCH($C71,'2018-06'!$C$2:$C$100,0)+1,0)))="",INDIRECT(CONCATENATE("'2018-05'!R",TEXT(MATCH($C71,'2018-05'!$C$2:$C$100,0)+1,0)))="")),"Н/Д",INDIRECT(CONCATENATE("'2018-06'!R",TEXT(MATCH($C71,'2018-06'!$C$2:$C$100,0)+1,0)))-INDIRECT(CONCATENATE("'2018-05'!R",TEXT(MATCH($C71,'2018-05'!$C$2:$C$100,0)+1,0))))</f>
        <v>335692872.13000011</v>
      </c>
      <c r="S71" s="17">
        <f ca="1">IF(OR(INDIRECT(CONCATENATE("'2018-06'!S",TEXT(MATCH($C71,'2018-06'!$C$2:$C$100,0)+1,0)))="",INDIRECT(CONCATENATE("'2018-05'!S",TEXT(MATCH($C71,'2018-05'!$C$2:$C$100,0)+1,0)))="",AND(INDIRECT(CONCATENATE("'2018-06'!S",TEXT(MATCH($C71,'2018-06'!$C$2:$C$100,0)+1,0)))="",INDIRECT(CONCATENATE("'2018-05'!S",TEXT(MATCH($C71,'2018-05'!$C$2:$C$100,0)+1,0)))="")),"Н/Д",INDIRECT(CONCATENATE("'2018-06'!S",TEXT(MATCH($C71,'2018-06'!$C$2:$C$100,0)+1,0)))-INDIRECT(CONCATENATE("'2018-05'!S",TEXT(MATCH($C71,'2018-05'!$C$2:$C$100,0)+1,0))))</f>
        <v>4502120.7799999993</v>
      </c>
      <c r="T71" s="17">
        <f ca="1">IF(OR(INDIRECT(CONCATENATE("'2018-06'!T",TEXT(MATCH($C71,'2018-06'!$C$2:$C$100,0)+1,0)))="",INDIRECT(CONCATENATE("'2018-05'!T",TEXT(MATCH($C71,'2018-05'!$C$2:$C$100,0)+1,0)))="",AND(INDIRECT(CONCATENATE("'2018-06'!T",TEXT(MATCH($C71,'2018-06'!$C$2:$C$100,0)+1,0)))="",INDIRECT(CONCATENATE("'2018-05'!T",TEXT(MATCH($C71,'2018-05'!$C$2:$C$100,0)+1,0)))="")),"Н/Д",INDIRECT(CONCATENATE("'2018-06'!T",TEXT(MATCH($C71,'2018-06'!$C$2:$C$100,0)+1,0)))-INDIRECT(CONCATENATE("'2018-05'!T",TEXT(MATCH($C71,'2018-05'!$C$2:$C$100,0)+1,0))))</f>
        <v>666577924.95000005</v>
      </c>
      <c r="U71" s="17">
        <f ca="1">IF(OR(INDIRECT(CONCATENATE("'2018-06'!U",TEXT(MATCH($C71,'2018-06'!$C$2:$C$100,0)+1,0)))="",INDIRECT(CONCATENATE("'2018-05'!U",TEXT(MATCH($C71,'2018-05'!$C$2:$C$100,0)+1,0)))="",AND(INDIRECT(CONCATENATE("'2018-06'!U",TEXT(MATCH($C71,'2018-06'!$C$2:$C$100,0)+1,0)))="",INDIRECT(CONCATENATE("'2018-05'!U",TEXT(MATCH($C71,'2018-05'!$C$2:$C$100,0)+1,0)))="")),"Н/Д",INDIRECT(CONCATENATE("'2018-06'!U",TEXT(MATCH($C71,'2018-06'!$C$2:$C$100,0)+1,0)))-INDIRECT(CONCATENATE("'2018-05'!U",TEXT(MATCH($C71,'2018-05'!$C$2:$C$100,0)+1,0))))</f>
        <v>-1152169726.28</v>
      </c>
      <c r="V71" s="17">
        <f ca="1">IF(OR(INDIRECT(CONCATENATE("'2018-06'!V",TEXT(MATCH($C71,'2018-06'!$C$2:$C$100,0)+1,0)))="",INDIRECT(CONCATENATE("'2018-05'!V",TEXT(MATCH($C71,'2018-05'!$C$2:$C$100,0)+1,0)))="",AND(INDIRECT(CONCATENATE("'2018-06'!V",TEXT(MATCH($C71,'2018-06'!$C$2:$C$100,0)+1,0)))="",INDIRECT(CONCATENATE("'2018-05'!V",TEXT(MATCH($C71,'2018-05'!$C$2:$C$100,0)+1,0)))="")),"Н/Д",INDIRECT(CONCATENATE("'2018-06'!V",TEXT(MATCH($C71,'2018-06'!$C$2:$C$100,0)+1,0)))-INDIRECT(CONCATENATE("'2018-05'!V",TEXT(MATCH($C71,'2018-05'!$C$2:$C$100,0)+1,0))))</f>
        <v>3332110677.5600004</v>
      </c>
      <c r="W71" s="17">
        <f ca="1">IF(OR(INDIRECT(CONCATENATE("'2018-06'!W",TEXT(MATCH($C71,'2018-06'!$C$2:$C$100,0)+1,0)))="",INDIRECT(CONCATENATE("'2018-05'!W",TEXT(MATCH($C71,'2018-05'!$C$2:$C$100,0)+1,0)))="",AND(INDIRECT(CONCATENATE("'2018-06'!W",TEXT(MATCH($C71,'2018-06'!$C$2:$C$100,0)+1,0)))="",INDIRECT(CONCATENATE("'2018-05'!W",TEXT(MATCH($C71,'2018-05'!$C$2:$C$100,0)+1,0)))="")),"Н/Д",INDIRECT(CONCATENATE("'2018-06'!W",TEXT(MATCH($C71,'2018-06'!$C$2:$C$100,0)+1,0)))-INDIRECT(CONCATENATE("'2018-05'!W",TEXT(MATCH($C71,'2018-05'!$C$2:$C$100,0)+1,0))))</f>
        <v>150380329956.22998</v>
      </c>
    </row>
    <row r="72" spans="1:23" x14ac:dyDescent="0.25">
      <c r="A72" s="2" t="s">
        <v>87</v>
      </c>
      <c r="B72" s="2" t="s">
        <v>98</v>
      </c>
      <c r="C72" s="15">
        <v>54000000</v>
      </c>
      <c r="D72" s="2" t="s">
        <v>209</v>
      </c>
      <c r="E72" s="17">
        <f ca="1">IF(OR(INDIRECT(CONCATENATE("'2018-06'!E",TEXT(MATCH($C72,'2018-06'!$C$2:$C$100,0)+1,0)))="",INDIRECT(CONCATENATE("'2018-05'!E",TEXT(MATCH($C72,'2018-05'!$C$2:$C$100,0)+1,0)))="",AND(INDIRECT(CONCATENATE("'2018-06'!E",TEXT(MATCH($C72,'2018-06'!$C$2:$C$100,0)+1,0)))="",INDIRECT(CONCATENATE("'2018-05'!E",TEXT(MATCH($C72,'2018-05'!$C$2:$C$100,0)+1,0)))="")),"Н/Д",INDIRECT(CONCATENATE("'2018-06'!E",TEXT(MATCH($C72,'2018-06'!$C$2:$C$100,0)+1,0)))-INDIRECT(CONCATENATE("'2018-05'!E",TEXT(MATCH($C72,'2018-05'!$C$2:$C$100,0)+1,0))))</f>
        <v>3353924897.7600002</v>
      </c>
      <c r="F72" s="17">
        <f ca="1">IF(OR(INDIRECT(CONCATENATE("'2018-06'!F",TEXT(MATCH($C72,'2018-06'!$C$2:$C$100,0)+1,0)))="",INDIRECT(CONCATENATE("'2018-05'!F",TEXT(MATCH($C72,'2018-05'!$C$2:$C$100,0)+1,0)))="",AND(INDIRECT(CONCATENATE("'2018-06'!F",TEXT(MATCH($C72,'2018-06'!$C$2:$C$100,0)+1,0)))="",INDIRECT(CONCATENATE("'2018-05'!F",TEXT(MATCH($C72,'2018-05'!$C$2:$C$100,0)+1,0)))="")),"Н/Д",INDIRECT(CONCATENATE("'2018-06'!F",TEXT(MATCH($C72,'2018-06'!$C$2:$C$100,0)+1,0)))-INDIRECT(CONCATENATE("'2018-05'!F",TEXT(MATCH($C72,'2018-05'!$C$2:$C$100,0)+1,0))))</f>
        <v>2230764499.7600002</v>
      </c>
      <c r="G72" s="17">
        <f ca="1">IF(OR(INDIRECT(CONCATENATE("'2018-06'!G",TEXT(MATCH($C72,'2018-06'!$C$2:$C$100,0)+1,0)))="",INDIRECT(CONCATENATE("'2018-05'!G",TEXT(MATCH($C72,'2018-05'!$C$2:$C$100,0)+1,0)))="",AND(INDIRECT(CONCATENATE("'2018-06'!G",TEXT(MATCH($C72,'2018-06'!$C$2:$C$100,0)+1,0)))="",INDIRECT(CONCATENATE("'2018-05'!G",TEXT(MATCH($C72,'2018-05'!$C$2:$C$100,0)+1,0)))="")),"Н/Д",INDIRECT(CONCATENATE("'2018-06'!G",TEXT(MATCH($C72,'2018-06'!$C$2:$C$100,0)+1,0)))-INDIRECT(CONCATENATE("'2018-05'!G",TEXT(MATCH($C72,'2018-05'!$C$2:$C$100,0)+1,0))))</f>
        <v>692487389.22000003</v>
      </c>
      <c r="H72" s="17">
        <f ca="1">IF(OR(INDIRECT(CONCATENATE("'2018-06'!H",TEXT(MATCH($C72,'2018-06'!$C$2:$C$100,0)+1,0)))="",INDIRECT(CONCATENATE("'2018-05'!H",TEXT(MATCH($C72,'2018-05'!$C$2:$C$100,0)+1,0)))="",AND(INDIRECT(CONCATENATE("'2018-06'!H",TEXT(MATCH($C72,'2018-06'!$C$2:$C$100,0)+1,0)))="",INDIRECT(CONCATENATE("'2018-05'!H",TEXT(MATCH($C72,'2018-05'!$C$2:$C$100,0)+1,0)))="")),"Н/Д",INDIRECT(CONCATENATE("'2018-06'!H",TEXT(MATCH($C72,'2018-06'!$C$2:$C$100,0)+1,0)))-INDIRECT(CONCATENATE("'2018-05'!H",TEXT(MATCH($C72,'2018-05'!$C$2:$C$100,0)+1,0))))</f>
        <v>649353899.71999979</v>
      </c>
      <c r="I72" s="17">
        <f ca="1">IF(OR(INDIRECT(CONCATENATE("'2018-06'!I",TEXT(MATCH($C72,'2018-06'!$C$2:$C$100,0)+1,0)))="",INDIRECT(CONCATENATE("'2018-05'!I",TEXT(MATCH($C72,'2018-05'!$C$2:$C$100,0)+1,0)))="",AND(INDIRECT(CONCATENATE("'2018-06'!I",TEXT(MATCH($C72,'2018-06'!$C$2:$C$100,0)+1,0)))="",INDIRECT(CONCATENATE("'2018-05'!I",TEXT(MATCH($C72,'2018-05'!$C$2:$C$100,0)+1,0)))="")),"Н/Д",INDIRECT(CONCATENATE("'2018-06'!I",TEXT(MATCH($C72,'2018-06'!$C$2:$C$100,0)+1,0)))-INDIRECT(CONCATENATE("'2018-05'!I",TEXT(MATCH($C72,'2018-05'!$C$2:$C$100,0)+1,0))))</f>
        <v>243132738.47000003</v>
      </c>
      <c r="J72" s="17" t="str">
        <f ca="1">IF(OR(INDIRECT(CONCATENATE("'2018-06'!J",TEXT(MATCH($C72,'2018-06'!$C$2:$C$100,0)+1,0)))="",INDIRECT(CONCATENATE("'2018-05'!J",TEXT(MATCH($C72,'2018-05'!$C$2:$C$100,0)+1,0)))="",AND(INDIRECT(CONCATENATE("'2018-06'!J",TEXT(MATCH($C72,'2018-06'!$C$2:$C$100,0)+1,0)))="",INDIRECT(CONCATENATE("'2018-05'!J",TEXT(MATCH($C72,'2018-05'!$C$2:$C$100,0)+1,0)))="")),"Н/Д",INDIRECT(CONCATENATE("'2018-06'!J",TEXT(MATCH($C72,'2018-06'!$C$2:$C$100,0)+1,0)))-INDIRECT(CONCATENATE("'2018-05'!J",TEXT(MATCH($C72,'2018-05'!$C$2:$C$100,0)+1,0))))</f>
        <v>Н/Д</v>
      </c>
      <c r="K72" s="17">
        <f ca="1">IF(OR(INDIRECT(CONCATENATE("'2018-06'!K",TEXT(MATCH($C72,'2018-06'!$C$2:$C$100,0)+1,0)))="",INDIRECT(CONCATENATE("'2018-05'!K",TEXT(MATCH($C72,'2018-05'!$C$2:$C$100,0)+1,0)))="",AND(INDIRECT(CONCATENATE("'2018-06'!K",TEXT(MATCH($C72,'2018-06'!$C$2:$C$100,0)+1,0)))="",INDIRECT(CONCATENATE("'2018-05'!K",TEXT(MATCH($C72,'2018-05'!$C$2:$C$100,0)+1,0)))="")),"Н/Д",INDIRECT(CONCATENATE("'2018-06'!K",TEXT(MATCH($C72,'2018-06'!$C$2:$C$100,0)+1,0)))-INDIRECT(CONCATENATE("'2018-05'!K",TEXT(MATCH($C72,'2018-05'!$C$2:$C$100,0)+1,0))))</f>
        <v>105744687.99000001</v>
      </c>
      <c r="L72" s="17">
        <f ca="1">IF(OR(INDIRECT(CONCATENATE("'2018-06'!L",TEXT(MATCH($C72,'2018-06'!$C$2:$C$100,0)+1,0)))="",INDIRECT(CONCATENATE("'2018-05'!L",TEXT(MATCH($C72,'2018-05'!$C$2:$C$100,0)+1,0)))="",AND(INDIRECT(CONCATENATE("'2018-06'!L",TEXT(MATCH($C72,'2018-06'!$C$2:$C$100,0)+1,0)))="",INDIRECT(CONCATENATE("'2018-05'!L",TEXT(MATCH($C72,'2018-05'!$C$2:$C$100,0)+1,0)))="")),"Н/Д",INDIRECT(CONCATENATE("'2018-06'!L",TEXT(MATCH($C72,'2018-06'!$C$2:$C$100,0)+1,0)))-INDIRECT(CONCATENATE("'2018-05'!L",TEXT(MATCH($C72,'2018-05'!$C$2:$C$100,0)+1,0))))</f>
        <v>387433268.19000006</v>
      </c>
      <c r="M72" s="17">
        <f ca="1">IF(OR(INDIRECT(CONCATENATE("'2018-06'!M",TEXT(MATCH($C72,'2018-06'!$C$2:$C$100,0)+1,0)))="",INDIRECT(CONCATENATE("'2018-05'!M",TEXT(MATCH($C72,'2018-05'!$C$2:$C$100,0)+1,0)))="",AND(INDIRECT(CONCATENATE("'2018-06'!M",TEXT(MATCH($C72,'2018-06'!$C$2:$C$100,0)+1,0)))="",INDIRECT(CONCATENATE("'2018-05'!M",TEXT(MATCH($C72,'2018-05'!$C$2:$C$100,0)+1,0)))="")),"Н/Д",INDIRECT(CONCATENATE("'2018-06'!M",TEXT(MATCH($C72,'2018-06'!$C$2:$C$100,0)+1,0)))-INDIRECT(CONCATENATE("'2018-05'!M",TEXT(MATCH($C72,'2018-05'!$C$2:$C$100,0)+1,0))))</f>
        <v>545476.62000000011</v>
      </c>
      <c r="N72" s="17">
        <f ca="1">IF(OR(INDIRECT(CONCATENATE("'2018-06'!N",TEXT(MATCH($C72,'2018-06'!$C$2:$C$100,0)+1,0)))="",INDIRECT(CONCATENATE("'2018-05'!N",TEXT(MATCH($C72,'2018-05'!$C$2:$C$100,0)+1,0)))="",AND(INDIRECT(CONCATENATE("'2018-06'!N",TEXT(MATCH($C72,'2018-06'!$C$2:$C$100,0)+1,0)))="",INDIRECT(CONCATENATE("'2018-05'!N",TEXT(MATCH($C72,'2018-05'!$C$2:$C$100,0)+1,0)))="")),"Н/Д",INDIRECT(CONCATENATE("'2018-06'!N",TEXT(MATCH($C72,'2018-06'!$C$2:$C$100,0)+1,0)))-INDIRECT(CONCATENATE("'2018-05'!NE",TEXT(MATCH($C72,'2018-05'!$C$2:$C$100,0)+1,0))))</f>
        <v>82939612.980000004</v>
      </c>
      <c r="O72" s="17">
        <f ca="1">IF(OR(INDIRECT(CONCATENATE("'2018-06'!O",TEXT(MATCH($C72,'2018-06'!$C$2:$C$100,0)+1,0)))="",INDIRECT(CONCATENATE("'2018-05'!O",TEXT(MATCH($C72,'2018-05'!$C$2:$C$100,0)+1,0)))="",AND(INDIRECT(CONCATENATE("'2018-06'!O",TEXT(MATCH($C72,'2018-06'!$C$2:$C$100,0)+1,0)))="",INDIRECT(CONCATENATE("'2018-05'!O",TEXT(MATCH($C72,'2018-05'!$C$2:$C$100,0)+1,0)))="")),"Н/Д",INDIRECT(CONCATENATE("'2018-06'!O",TEXT(MATCH($C72,'2018-06'!$C$2:$C$100,0)+1,0)))-INDIRECT(CONCATENATE("'2018-05'!O",TEXT(MATCH($C72,'2018-05'!$C$2:$C$100,0)+1,0))))</f>
        <v>2745.2699999999895</v>
      </c>
      <c r="P72" s="17">
        <f ca="1">IF(OR(INDIRECT(CONCATENATE("'2018-06'!P",TEXT(MATCH($C72,'2018-06'!$C$2:$C$100,0)+1,0)))="",INDIRECT(CONCATENATE("'2018-05'!P",TEXT(MATCH($C72,'2018-05'!$C$2:$C$100,0)+1,0)))="",AND(INDIRECT(CONCATENATE("'2018-06'!P",TEXT(MATCH($C72,'2018-06'!$C$2:$C$100,0)+1,0)))="",INDIRECT(CONCATENATE("'2018-05'!P",TEXT(MATCH($C72,'2018-05'!$C$2:$C$100,0)+1,0)))="")),"Н/Д",INDIRECT(CONCATENATE("'2018-06'!P",TEXT(MATCH($C72,'2018-06'!$C$2:$C$100,0)+1,0)))-INDIRECT(CONCATENATE("'2018-05'!P",TEXT(MATCH($C72,'2018-05'!$C$2:$C$100,0)+1,0))))</f>
        <v>40927885.150000006</v>
      </c>
      <c r="Q72" s="17">
        <f ca="1">IF(OR(INDIRECT(CONCATENATE("'2018-06'!Q",TEXT(MATCH($C72,'2018-06'!$C$2:$C$100,0)+1,0)))="",INDIRECT(CONCATENATE("'2018-05'!Q",TEXT(MATCH($C72,'2018-05'!$C$2:$C$100,0)+1,0)))="",AND(INDIRECT(CONCATENATE("'2018-06'!Q",TEXT(MATCH($C72,'2018-06'!$C$2:$C$100,0)+1,0)))="",INDIRECT(CONCATENATE("'2018-05'!Q",TEXT(MATCH($C72,'2018-05'!$C$2:$C$100,0)+1,0)))="")),"Н/Д",INDIRECT(CONCATENATE("'2018-06'!Q",TEXT(MATCH($C72,'2018-06'!$C$2:$C$100,0)+1,0)))-INDIRECT(CONCATENATE("'2018-05'!Q",TEXT(MATCH($C72,'2018-05'!$C$2:$C$100,0)+1,0))))</f>
        <v>48161.780000001192</v>
      </c>
      <c r="R72" s="17">
        <f ca="1">IF(OR(INDIRECT(CONCATENATE("'2018-06'!R",TEXT(MATCH($C72,'2018-06'!$C$2:$C$100,0)+1,0)))="",INDIRECT(CONCATENATE("'2018-05'!R",TEXT(MATCH($C72,'2018-05'!$C$2:$C$100,0)+1,0)))="",AND(INDIRECT(CONCATENATE("'2018-06'!R",TEXT(MATCH($C72,'2018-06'!$C$2:$C$100,0)+1,0)))="",INDIRECT(CONCATENATE("'2018-05'!R",TEXT(MATCH($C72,'2018-05'!$C$2:$C$100,0)+1,0)))="")),"Н/Д",INDIRECT(CONCATENATE("'2018-06'!R",TEXT(MATCH($C72,'2018-06'!$C$2:$C$100,0)+1,0)))-INDIRECT(CONCATENATE("'2018-05'!R",TEXT(MATCH($C72,'2018-05'!$C$2:$C$100,0)+1,0))))</f>
        <v>49557101.139999986</v>
      </c>
      <c r="S72" s="17">
        <f ca="1">IF(OR(INDIRECT(CONCATENATE("'2018-06'!S",TEXT(MATCH($C72,'2018-06'!$C$2:$C$100,0)+1,0)))="",INDIRECT(CONCATENATE("'2018-05'!S",TEXT(MATCH($C72,'2018-05'!$C$2:$C$100,0)+1,0)))="",AND(INDIRECT(CONCATENATE("'2018-06'!S",TEXT(MATCH($C72,'2018-06'!$C$2:$C$100,0)+1,0)))="",INDIRECT(CONCATENATE("'2018-05'!S",TEXT(MATCH($C72,'2018-05'!$C$2:$C$100,0)+1,0)))="")),"Н/Д",INDIRECT(CONCATENATE("'2018-06'!S",TEXT(MATCH($C72,'2018-06'!$C$2:$C$100,0)+1,0)))-INDIRECT(CONCATENATE("'2018-05'!S",TEXT(MATCH($C72,'2018-05'!$C$2:$C$100,0)+1,0))))</f>
        <v>659086.7799999998</v>
      </c>
      <c r="T72" s="17">
        <f ca="1">IF(OR(INDIRECT(CONCATENATE("'2018-06'!T",TEXT(MATCH($C72,'2018-06'!$C$2:$C$100,0)+1,0)))="",INDIRECT(CONCATENATE("'2018-05'!T",TEXT(MATCH($C72,'2018-05'!$C$2:$C$100,0)+1,0)))="",AND(INDIRECT(CONCATENATE("'2018-06'!T",TEXT(MATCH($C72,'2018-06'!$C$2:$C$100,0)+1,0)))="",INDIRECT(CONCATENATE("'2018-05'!T",TEXT(MATCH($C72,'2018-05'!$C$2:$C$100,0)+1,0)))="")),"Н/Д",INDIRECT(CONCATENATE("'2018-06'!T",TEXT(MATCH($C72,'2018-06'!$C$2:$C$100,0)+1,0)))-INDIRECT(CONCATENATE("'2018-05'!T",TEXT(MATCH($C72,'2018-05'!$C$2:$C$100,0)+1,0))))</f>
        <v>36277335</v>
      </c>
      <c r="U72" s="17">
        <f ca="1">IF(OR(INDIRECT(CONCATENATE("'2018-06'!U",TEXT(MATCH($C72,'2018-06'!$C$2:$C$100,0)+1,0)))="",INDIRECT(CONCATENATE("'2018-05'!U",TEXT(MATCH($C72,'2018-05'!$C$2:$C$100,0)+1,0)))="",AND(INDIRECT(CONCATENATE("'2018-06'!U",TEXT(MATCH($C72,'2018-06'!$C$2:$C$100,0)+1,0)))="",INDIRECT(CONCATENATE("'2018-05'!U",TEXT(MATCH($C72,'2018-05'!$C$2:$C$100,0)+1,0)))="")),"Н/Д",INDIRECT(CONCATENATE("'2018-06'!U",TEXT(MATCH($C72,'2018-06'!$C$2:$C$100,0)+1,0)))-INDIRECT(CONCATENATE("'2018-05'!U",TEXT(MATCH($C72,'2018-05'!$C$2:$C$100,0)+1,0))))</f>
        <v>1852547.9600000009</v>
      </c>
      <c r="V72" s="17">
        <f ca="1">IF(OR(INDIRECT(CONCATENATE("'2018-06'!V",TEXT(MATCH($C72,'2018-06'!$C$2:$C$100,0)+1,0)))="",INDIRECT(CONCATENATE("'2018-05'!V",TEXT(MATCH($C72,'2018-05'!$C$2:$C$100,0)+1,0)))="",AND(INDIRECT(CONCATENATE("'2018-06'!V",TEXT(MATCH($C72,'2018-06'!$C$2:$C$100,0)+1,0)))="",INDIRECT(CONCATENATE("'2018-05'!V",TEXT(MATCH($C72,'2018-05'!$C$2:$C$100,0)+1,0)))="")),"Н/Д",INDIRECT(CONCATENATE("'2018-06'!V",TEXT(MATCH($C72,'2018-06'!$C$2:$C$100,0)+1,0)))-INDIRECT(CONCATENATE("'2018-05'!V",TEXT(MATCH($C72,'2018-05'!$C$2:$C$100,0)+1,0))))</f>
        <v>1123160397.9999995</v>
      </c>
      <c r="W72" s="17">
        <f ca="1">IF(OR(INDIRECT(CONCATENATE("'2018-06'!W",TEXT(MATCH($C72,'2018-06'!$C$2:$C$100,0)+1,0)))="",INDIRECT(CONCATENATE("'2018-05'!W",TEXT(MATCH($C72,'2018-05'!$C$2:$C$100,0)+1,0)))="",AND(INDIRECT(CONCATENATE("'2018-06'!W",TEXT(MATCH($C72,'2018-06'!$C$2:$C$100,0)+1,0)))="",INDIRECT(CONCATENATE("'2018-05'!W",TEXT(MATCH($C72,'2018-05'!$C$2:$C$100,0)+1,0)))="")),"Н/Д",INDIRECT(CONCATENATE("'2018-06'!W",TEXT(MATCH($C72,'2018-06'!$C$2:$C$100,0)+1,0)))-INDIRECT(CONCATENATE("'2018-05'!W",TEXT(MATCH($C72,'2018-05'!$C$2:$C$100,0)+1,0))))</f>
        <v>8933999811.7599983</v>
      </c>
    </row>
    <row r="73" spans="1:23" x14ac:dyDescent="0.25">
      <c r="A73" s="2" t="s">
        <v>87</v>
      </c>
      <c r="B73" s="2" t="s">
        <v>99</v>
      </c>
      <c r="C73" s="15">
        <v>61000000</v>
      </c>
      <c r="D73" s="2" t="s">
        <v>209</v>
      </c>
      <c r="E73" s="17">
        <f ca="1">IF(OR(INDIRECT(CONCATENATE("'2018-06'!E",TEXT(MATCH($C73,'2018-06'!$C$2:$C$100,0)+1,0)))="",INDIRECT(CONCATENATE("'2018-05'!E",TEXT(MATCH($C73,'2018-05'!$C$2:$C$100,0)+1,0)))="",AND(INDIRECT(CONCATENATE("'2018-06'!E",TEXT(MATCH($C73,'2018-06'!$C$2:$C$100,0)+1,0)))="",INDIRECT(CONCATENATE("'2018-05'!E",TEXT(MATCH($C73,'2018-05'!$C$2:$C$100,0)+1,0)))="")),"Н/Д",INDIRECT(CONCATENATE("'2018-06'!E",TEXT(MATCH($C73,'2018-06'!$C$2:$C$100,0)+1,0)))-INDIRECT(CONCATENATE("'2018-05'!E",TEXT(MATCH($C73,'2018-05'!$C$2:$C$100,0)+1,0))))</f>
        <v>5487709196.5500031</v>
      </c>
      <c r="F73" s="17">
        <f ca="1">IF(OR(INDIRECT(CONCATENATE("'2018-06'!F",TEXT(MATCH($C73,'2018-06'!$C$2:$C$100,0)+1,0)))="",INDIRECT(CONCATENATE("'2018-05'!F",TEXT(MATCH($C73,'2018-05'!$C$2:$C$100,0)+1,0)))="",AND(INDIRECT(CONCATENATE("'2018-06'!F",TEXT(MATCH($C73,'2018-06'!$C$2:$C$100,0)+1,0)))="",INDIRECT(CONCATENATE("'2018-05'!F",TEXT(MATCH($C73,'2018-05'!$C$2:$C$100,0)+1,0)))="")),"Н/Д",INDIRECT(CONCATENATE("'2018-06'!F",TEXT(MATCH($C73,'2018-06'!$C$2:$C$100,0)+1,0)))-INDIRECT(CONCATENATE("'2018-05'!F",TEXT(MATCH($C73,'2018-05'!$C$2:$C$100,0)+1,0))))</f>
        <v>4568963563.9799995</v>
      </c>
      <c r="G73" s="17">
        <f ca="1">IF(OR(INDIRECT(CONCATENATE("'2018-06'!G",TEXT(MATCH($C73,'2018-06'!$C$2:$C$100,0)+1,0)))="",INDIRECT(CONCATENATE("'2018-05'!G",TEXT(MATCH($C73,'2018-05'!$C$2:$C$100,0)+1,0)))="",AND(INDIRECT(CONCATENATE("'2018-06'!G",TEXT(MATCH($C73,'2018-06'!$C$2:$C$100,0)+1,0)))="",INDIRECT(CONCATENATE("'2018-05'!G",TEXT(MATCH($C73,'2018-05'!$C$2:$C$100,0)+1,0)))="")),"Н/Д",INDIRECT(CONCATENATE("'2018-06'!G",TEXT(MATCH($C73,'2018-06'!$C$2:$C$100,0)+1,0)))-INDIRECT(CONCATENATE("'2018-05'!G",TEXT(MATCH($C73,'2018-05'!$C$2:$C$100,0)+1,0))))</f>
        <v>1266608582.0100002</v>
      </c>
      <c r="H73" s="17">
        <f ca="1">IF(OR(INDIRECT(CONCATENATE("'2018-06'!H",TEXT(MATCH($C73,'2018-06'!$C$2:$C$100,0)+1,0)))="",INDIRECT(CONCATENATE("'2018-05'!H",TEXT(MATCH($C73,'2018-05'!$C$2:$C$100,0)+1,0)))="",AND(INDIRECT(CONCATENATE("'2018-06'!H",TEXT(MATCH($C73,'2018-06'!$C$2:$C$100,0)+1,0)))="",INDIRECT(CONCATENATE("'2018-05'!H",TEXT(MATCH($C73,'2018-05'!$C$2:$C$100,0)+1,0)))="")),"Н/Д",INDIRECT(CONCATENATE("'2018-06'!H",TEXT(MATCH($C73,'2018-06'!$C$2:$C$100,0)+1,0)))-INDIRECT(CONCATENATE("'2018-05'!H",TEXT(MATCH($C73,'2018-05'!$C$2:$C$100,0)+1,0))))</f>
        <v>1490713588.5799999</v>
      </c>
      <c r="I73" s="17">
        <f ca="1">IF(OR(INDIRECT(CONCATENATE("'2018-06'!I",TEXT(MATCH($C73,'2018-06'!$C$2:$C$100,0)+1,0)))="",INDIRECT(CONCATENATE("'2018-05'!I",TEXT(MATCH($C73,'2018-05'!$C$2:$C$100,0)+1,0)))="",AND(INDIRECT(CONCATENATE("'2018-06'!I",TEXT(MATCH($C73,'2018-06'!$C$2:$C$100,0)+1,0)))="",INDIRECT(CONCATENATE("'2018-05'!I",TEXT(MATCH($C73,'2018-05'!$C$2:$C$100,0)+1,0)))="")),"Н/Д",INDIRECT(CONCATENATE("'2018-06'!I",TEXT(MATCH($C73,'2018-06'!$C$2:$C$100,0)+1,0)))-INDIRECT(CONCATENATE("'2018-05'!I",TEXT(MATCH($C73,'2018-05'!$C$2:$C$100,0)+1,0))))</f>
        <v>431116801.74000001</v>
      </c>
      <c r="J73" s="17" t="str">
        <f ca="1">IF(OR(INDIRECT(CONCATENATE("'2018-06'!J",TEXT(MATCH($C73,'2018-06'!$C$2:$C$100,0)+1,0)))="",INDIRECT(CONCATENATE("'2018-05'!J",TEXT(MATCH($C73,'2018-05'!$C$2:$C$100,0)+1,0)))="",AND(INDIRECT(CONCATENATE("'2018-06'!J",TEXT(MATCH($C73,'2018-06'!$C$2:$C$100,0)+1,0)))="",INDIRECT(CONCATENATE("'2018-05'!J",TEXT(MATCH($C73,'2018-05'!$C$2:$C$100,0)+1,0)))="")),"Н/Д",INDIRECT(CONCATENATE("'2018-06'!J",TEXT(MATCH($C73,'2018-06'!$C$2:$C$100,0)+1,0)))-INDIRECT(CONCATENATE("'2018-05'!J",TEXT(MATCH($C73,'2018-05'!$C$2:$C$100,0)+1,0))))</f>
        <v>Н/Д</v>
      </c>
      <c r="K73" s="17">
        <f ca="1">IF(OR(INDIRECT(CONCATENATE("'2018-06'!K",TEXT(MATCH($C73,'2018-06'!$C$2:$C$100,0)+1,0)))="",INDIRECT(CONCATENATE("'2018-05'!K",TEXT(MATCH($C73,'2018-05'!$C$2:$C$100,0)+1,0)))="",AND(INDIRECT(CONCATENATE("'2018-06'!K",TEXT(MATCH($C73,'2018-06'!$C$2:$C$100,0)+1,0)))="",INDIRECT(CONCATENATE("'2018-05'!K",TEXT(MATCH($C73,'2018-05'!$C$2:$C$100,0)+1,0)))="")),"Н/Д",INDIRECT(CONCATENATE("'2018-06'!K",TEXT(MATCH($C73,'2018-06'!$C$2:$C$100,0)+1,0)))-INDIRECT(CONCATENATE("'2018-05'!K",TEXT(MATCH($C73,'2018-05'!$C$2:$C$100,0)+1,0))))</f>
        <v>162196232.3599999</v>
      </c>
      <c r="L73" s="17">
        <f ca="1">IF(OR(INDIRECT(CONCATENATE("'2018-06'!L",TEXT(MATCH($C73,'2018-06'!$C$2:$C$100,0)+1,0)))="",INDIRECT(CONCATENATE("'2018-05'!L",TEXT(MATCH($C73,'2018-05'!$C$2:$C$100,0)+1,0)))="",AND(INDIRECT(CONCATENATE("'2018-06'!L",TEXT(MATCH($C73,'2018-06'!$C$2:$C$100,0)+1,0)))="",INDIRECT(CONCATENATE("'2018-05'!L",TEXT(MATCH($C73,'2018-05'!$C$2:$C$100,0)+1,0)))="")),"Н/Д",INDIRECT(CONCATENATE("'2018-06'!L",TEXT(MATCH($C73,'2018-06'!$C$2:$C$100,0)+1,0)))-INDIRECT(CONCATENATE("'2018-05'!L",TEXT(MATCH($C73,'2018-05'!$C$2:$C$100,0)+1,0))))</f>
        <v>994524931.5</v>
      </c>
      <c r="M73" s="17">
        <f ca="1">IF(OR(INDIRECT(CONCATENATE("'2018-06'!M",TEXT(MATCH($C73,'2018-06'!$C$2:$C$100,0)+1,0)))="",INDIRECT(CONCATENATE("'2018-05'!M",TEXT(MATCH($C73,'2018-05'!$C$2:$C$100,0)+1,0)))="",AND(INDIRECT(CONCATENATE("'2018-06'!M",TEXT(MATCH($C73,'2018-06'!$C$2:$C$100,0)+1,0)))="",INDIRECT(CONCATENATE("'2018-05'!M",TEXT(MATCH($C73,'2018-05'!$C$2:$C$100,0)+1,0)))="")),"Н/Д",INDIRECT(CONCATENATE("'2018-06'!M",TEXT(MATCH($C73,'2018-06'!$C$2:$C$100,0)+1,0)))-INDIRECT(CONCATENATE("'2018-05'!M",TEXT(MATCH($C73,'2018-05'!$C$2:$C$100,0)+1,0))))</f>
        <v>3064347.2699999996</v>
      </c>
      <c r="N73" s="17">
        <f ca="1">IF(OR(INDIRECT(CONCATENATE("'2018-06'!N",TEXT(MATCH($C73,'2018-06'!$C$2:$C$100,0)+1,0)))="",INDIRECT(CONCATENATE("'2018-05'!N",TEXT(MATCH($C73,'2018-05'!$C$2:$C$100,0)+1,0)))="",AND(INDIRECT(CONCATENATE("'2018-06'!N",TEXT(MATCH($C73,'2018-06'!$C$2:$C$100,0)+1,0)))="",INDIRECT(CONCATENATE("'2018-05'!N",TEXT(MATCH($C73,'2018-05'!$C$2:$C$100,0)+1,0)))="")),"Н/Д",INDIRECT(CONCATENATE("'2018-06'!N",TEXT(MATCH($C73,'2018-06'!$C$2:$C$100,0)+1,0)))-INDIRECT(CONCATENATE("'2018-05'!NE",TEXT(MATCH($C73,'2018-05'!$C$2:$C$100,0)+1,0))))</f>
        <v>127470291.98</v>
      </c>
      <c r="O73" s="17">
        <f ca="1">IF(OR(INDIRECT(CONCATENATE("'2018-06'!O",TEXT(MATCH($C73,'2018-06'!$C$2:$C$100,0)+1,0)))="",INDIRECT(CONCATENATE("'2018-05'!O",TEXT(MATCH($C73,'2018-05'!$C$2:$C$100,0)+1,0)))="",AND(INDIRECT(CONCATENATE("'2018-06'!O",TEXT(MATCH($C73,'2018-06'!$C$2:$C$100,0)+1,0)))="",INDIRECT(CONCATENATE("'2018-05'!O",TEXT(MATCH($C73,'2018-05'!$C$2:$C$100,0)+1,0)))="")),"Н/Д",INDIRECT(CONCATENATE("'2018-06'!O",TEXT(MATCH($C73,'2018-06'!$C$2:$C$100,0)+1,0)))-INDIRECT(CONCATENATE("'2018-05'!O",TEXT(MATCH($C73,'2018-05'!$C$2:$C$100,0)+1,0))))</f>
        <v>1641.2700000000186</v>
      </c>
      <c r="P73" s="17">
        <f ca="1">IF(OR(INDIRECT(CONCATENATE("'2018-06'!P",TEXT(MATCH($C73,'2018-06'!$C$2:$C$100,0)+1,0)))="",INDIRECT(CONCATENATE("'2018-05'!P",TEXT(MATCH($C73,'2018-05'!$C$2:$C$100,0)+1,0)))="",AND(INDIRECT(CONCATENATE("'2018-06'!P",TEXT(MATCH($C73,'2018-06'!$C$2:$C$100,0)+1,0)))="",INDIRECT(CONCATENATE("'2018-05'!P",TEXT(MATCH($C73,'2018-05'!$C$2:$C$100,0)+1,0)))="")),"Н/Д",INDIRECT(CONCATENATE("'2018-06'!P",TEXT(MATCH($C73,'2018-06'!$C$2:$C$100,0)+1,0)))-INDIRECT(CONCATENATE("'2018-05'!P",TEXT(MATCH($C73,'2018-05'!$C$2:$C$100,0)+1,0))))</f>
        <v>46010161.129999995</v>
      </c>
      <c r="Q73" s="17">
        <f ca="1">IF(OR(INDIRECT(CONCATENATE("'2018-06'!Q",TEXT(MATCH($C73,'2018-06'!$C$2:$C$100,0)+1,0)))="",INDIRECT(CONCATENATE("'2018-05'!Q",TEXT(MATCH($C73,'2018-05'!$C$2:$C$100,0)+1,0)))="",AND(INDIRECT(CONCATENATE("'2018-06'!Q",TEXT(MATCH($C73,'2018-06'!$C$2:$C$100,0)+1,0)))="",INDIRECT(CONCATENATE("'2018-05'!Q",TEXT(MATCH($C73,'2018-05'!$C$2:$C$100,0)+1,0)))="")),"Н/Д",INDIRECT(CONCATENATE("'2018-06'!Q",TEXT(MATCH($C73,'2018-06'!$C$2:$C$100,0)+1,0)))-INDIRECT(CONCATENATE("'2018-05'!Q",TEXT(MATCH($C73,'2018-05'!$C$2:$C$100,0)+1,0))))</f>
        <v>26079502.50999999</v>
      </c>
      <c r="R73" s="17">
        <f ca="1">IF(OR(INDIRECT(CONCATENATE("'2018-06'!R",TEXT(MATCH($C73,'2018-06'!$C$2:$C$100,0)+1,0)))="",INDIRECT(CONCATENATE("'2018-05'!R",TEXT(MATCH($C73,'2018-05'!$C$2:$C$100,0)+1,0)))="",AND(INDIRECT(CONCATENATE("'2018-06'!R",TEXT(MATCH($C73,'2018-06'!$C$2:$C$100,0)+1,0)))="",INDIRECT(CONCATENATE("'2018-05'!R",TEXT(MATCH($C73,'2018-05'!$C$2:$C$100,0)+1,0)))="")),"Н/Д",INDIRECT(CONCATENATE("'2018-06'!R",TEXT(MATCH($C73,'2018-06'!$C$2:$C$100,0)+1,0)))-INDIRECT(CONCATENATE("'2018-05'!R",TEXT(MATCH($C73,'2018-05'!$C$2:$C$100,0)+1,0))))</f>
        <v>28255097.789999992</v>
      </c>
      <c r="S73" s="17">
        <f ca="1">IF(OR(INDIRECT(CONCATENATE("'2018-06'!S",TEXT(MATCH($C73,'2018-06'!$C$2:$C$100,0)+1,0)))="",INDIRECT(CONCATENATE("'2018-05'!S",TEXT(MATCH($C73,'2018-05'!$C$2:$C$100,0)+1,0)))="",AND(INDIRECT(CONCATENATE("'2018-06'!S",TEXT(MATCH($C73,'2018-06'!$C$2:$C$100,0)+1,0)))="",INDIRECT(CONCATENATE("'2018-05'!S",TEXT(MATCH($C73,'2018-05'!$C$2:$C$100,0)+1,0)))="")),"Н/Д",INDIRECT(CONCATENATE("'2018-06'!S",TEXT(MATCH($C73,'2018-06'!$C$2:$C$100,0)+1,0)))-INDIRECT(CONCATENATE("'2018-05'!S",TEXT(MATCH($C73,'2018-05'!$C$2:$C$100,0)+1,0))))</f>
        <v>3253812</v>
      </c>
      <c r="T73" s="17">
        <f ca="1">IF(OR(INDIRECT(CONCATENATE("'2018-06'!T",TEXT(MATCH($C73,'2018-06'!$C$2:$C$100,0)+1,0)))="",INDIRECT(CONCATENATE("'2018-05'!T",TEXT(MATCH($C73,'2018-05'!$C$2:$C$100,0)+1,0)))="",AND(INDIRECT(CONCATENATE("'2018-06'!T",TEXT(MATCH($C73,'2018-06'!$C$2:$C$100,0)+1,0)))="",INDIRECT(CONCATENATE("'2018-05'!T",TEXT(MATCH($C73,'2018-05'!$C$2:$C$100,0)+1,0)))="")),"Н/Д",INDIRECT(CONCATENATE("'2018-06'!T",TEXT(MATCH($C73,'2018-06'!$C$2:$C$100,0)+1,0)))-INDIRECT(CONCATENATE("'2018-05'!T",TEXT(MATCH($C73,'2018-05'!$C$2:$C$100,0)+1,0))))</f>
        <v>78247730.400000006</v>
      </c>
      <c r="U73" s="17">
        <f ca="1">IF(OR(INDIRECT(CONCATENATE("'2018-06'!U",TEXT(MATCH($C73,'2018-06'!$C$2:$C$100,0)+1,0)))="",INDIRECT(CONCATENATE("'2018-05'!U",TEXT(MATCH($C73,'2018-05'!$C$2:$C$100,0)+1,0)))="",AND(INDIRECT(CONCATENATE("'2018-06'!U",TEXT(MATCH($C73,'2018-06'!$C$2:$C$100,0)+1,0)))="",INDIRECT(CONCATENATE("'2018-05'!U",TEXT(MATCH($C73,'2018-05'!$C$2:$C$100,0)+1,0)))="")),"Н/Д",INDIRECT(CONCATENATE("'2018-06'!U",TEXT(MATCH($C73,'2018-06'!$C$2:$C$100,0)+1,0)))-INDIRECT(CONCATENATE("'2018-05'!U",TEXT(MATCH($C73,'2018-05'!$C$2:$C$100,0)+1,0))))</f>
        <v>3481000.8499999996</v>
      </c>
      <c r="V73" s="17">
        <f ca="1">IF(OR(INDIRECT(CONCATENATE("'2018-06'!V",TEXT(MATCH($C73,'2018-06'!$C$2:$C$100,0)+1,0)))="",INDIRECT(CONCATENATE("'2018-05'!V",TEXT(MATCH($C73,'2018-05'!$C$2:$C$100,0)+1,0)))="",AND(INDIRECT(CONCATENATE("'2018-06'!V",TEXT(MATCH($C73,'2018-06'!$C$2:$C$100,0)+1,0)))="",INDIRECT(CONCATENATE("'2018-05'!V",TEXT(MATCH($C73,'2018-05'!$C$2:$C$100,0)+1,0)))="")),"Н/Д",INDIRECT(CONCATENATE("'2018-06'!V",TEXT(MATCH($C73,'2018-06'!$C$2:$C$100,0)+1,0)))-INDIRECT(CONCATENATE("'2018-05'!V",TEXT(MATCH($C73,'2018-05'!$C$2:$C$100,0)+1,0))))</f>
        <v>918745632.57000017</v>
      </c>
      <c r="W73" s="17">
        <f ca="1">IF(OR(INDIRECT(CONCATENATE("'2018-06'!W",TEXT(MATCH($C73,'2018-06'!$C$2:$C$100,0)+1,0)))="",INDIRECT(CONCATENATE("'2018-05'!W",TEXT(MATCH($C73,'2018-05'!$C$2:$C$100,0)+1,0)))="",AND(INDIRECT(CONCATENATE("'2018-06'!W",TEXT(MATCH($C73,'2018-06'!$C$2:$C$100,0)+1,0)))="",INDIRECT(CONCATENATE("'2018-05'!W",TEXT(MATCH($C73,'2018-05'!$C$2:$C$100,0)+1,0)))="")),"Н/Д",INDIRECT(CONCATENATE("'2018-06'!W",TEXT(MATCH($C73,'2018-06'!$C$2:$C$100,0)+1,0)))-INDIRECT(CONCATENATE("'2018-05'!W",TEXT(MATCH($C73,'2018-05'!$C$2:$C$100,0)+1,0))))</f>
        <v>15536512033.43</v>
      </c>
    </row>
    <row r="74" spans="1:23" x14ac:dyDescent="0.25">
      <c r="A74" s="2" t="s">
        <v>87</v>
      </c>
      <c r="B74" s="2" t="s">
        <v>100</v>
      </c>
      <c r="C74" s="15">
        <v>66000000</v>
      </c>
      <c r="D74" s="2" t="s">
        <v>209</v>
      </c>
      <c r="E74" s="17">
        <f ca="1">IF(OR(INDIRECT(CONCATENATE("'2018-06'!E",TEXT(MATCH($C74,'2018-06'!$C$2:$C$100,0)+1,0)))="",INDIRECT(CONCATENATE("'2018-05'!E",TEXT(MATCH($C74,'2018-05'!$C$2:$C$100,0)+1,0)))="",AND(INDIRECT(CONCATENATE("'2018-06'!E",TEXT(MATCH($C74,'2018-06'!$C$2:$C$100,0)+1,0)))="",INDIRECT(CONCATENATE("'2018-05'!E",TEXT(MATCH($C74,'2018-05'!$C$2:$C$100,0)+1,0)))="")),"Н/Д",INDIRECT(CONCATENATE("'2018-06'!E",TEXT(MATCH($C74,'2018-06'!$C$2:$C$100,0)+1,0)))-INDIRECT(CONCATENATE("'2018-05'!E",TEXT(MATCH($C74,'2018-05'!$C$2:$C$100,0)+1,0))))</f>
        <v>4203624089.3399982</v>
      </c>
      <c r="F74" s="17">
        <f ca="1">IF(OR(INDIRECT(CONCATENATE("'2018-06'!F",TEXT(MATCH($C74,'2018-06'!$C$2:$C$100,0)+1,0)))="",INDIRECT(CONCATENATE("'2018-05'!F",TEXT(MATCH($C74,'2018-05'!$C$2:$C$100,0)+1,0)))="",AND(INDIRECT(CONCATENATE("'2018-06'!F",TEXT(MATCH($C74,'2018-06'!$C$2:$C$100,0)+1,0)))="",INDIRECT(CONCATENATE("'2018-05'!F",TEXT(MATCH($C74,'2018-05'!$C$2:$C$100,0)+1,0)))="")),"Н/Д",INDIRECT(CONCATENATE("'2018-06'!F",TEXT(MATCH($C74,'2018-06'!$C$2:$C$100,0)+1,0)))-INDIRECT(CONCATENATE("'2018-05'!F",TEXT(MATCH($C74,'2018-05'!$C$2:$C$100,0)+1,0))))</f>
        <v>3718301221.4300003</v>
      </c>
      <c r="G74" s="17">
        <f ca="1">IF(OR(INDIRECT(CONCATENATE("'2018-06'!G",TEXT(MATCH($C74,'2018-06'!$C$2:$C$100,0)+1,0)))="",INDIRECT(CONCATENATE("'2018-05'!G",TEXT(MATCH($C74,'2018-05'!$C$2:$C$100,0)+1,0)))="",AND(INDIRECT(CONCATENATE("'2018-06'!G",TEXT(MATCH($C74,'2018-06'!$C$2:$C$100,0)+1,0)))="",INDIRECT(CONCATENATE("'2018-05'!G",TEXT(MATCH($C74,'2018-05'!$C$2:$C$100,0)+1,0)))="")),"Н/Д",INDIRECT(CONCATENATE("'2018-06'!G",TEXT(MATCH($C74,'2018-06'!$C$2:$C$100,0)+1,0)))-INDIRECT(CONCATENATE("'2018-05'!G",TEXT(MATCH($C74,'2018-05'!$C$2:$C$100,0)+1,0))))</f>
        <v>1210851475.3299999</v>
      </c>
      <c r="H74" s="17">
        <f ca="1">IF(OR(INDIRECT(CONCATENATE("'2018-06'!H",TEXT(MATCH($C74,'2018-06'!$C$2:$C$100,0)+1,0)))="",INDIRECT(CONCATENATE("'2018-05'!H",TEXT(MATCH($C74,'2018-05'!$C$2:$C$100,0)+1,0)))="",AND(INDIRECT(CONCATENATE("'2018-06'!H",TEXT(MATCH($C74,'2018-06'!$C$2:$C$100,0)+1,0)))="",INDIRECT(CONCATENATE("'2018-05'!H",TEXT(MATCH($C74,'2018-05'!$C$2:$C$100,0)+1,0)))="")),"Н/Д",INDIRECT(CONCATENATE("'2018-06'!H",TEXT(MATCH($C74,'2018-06'!$C$2:$C$100,0)+1,0)))-INDIRECT(CONCATENATE("'2018-05'!H",TEXT(MATCH($C74,'2018-05'!$C$2:$C$100,0)+1,0))))</f>
        <v>1064596575.5500002</v>
      </c>
      <c r="I74" s="17">
        <f ca="1">IF(OR(INDIRECT(CONCATENATE("'2018-06'!I",TEXT(MATCH($C74,'2018-06'!$C$2:$C$100,0)+1,0)))="",INDIRECT(CONCATENATE("'2018-05'!I",TEXT(MATCH($C74,'2018-05'!$C$2:$C$100,0)+1,0)))="",AND(INDIRECT(CONCATENATE("'2018-06'!I",TEXT(MATCH($C74,'2018-06'!$C$2:$C$100,0)+1,0)))="",INDIRECT(CONCATENATE("'2018-05'!I",TEXT(MATCH($C74,'2018-05'!$C$2:$C$100,0)+1,0)))="")),"Н/Д",INDIRECT(CONCATENATE("'2018-06'!I",TEXT(MATCH($C74,'2018-06'!$C$2:$C$100,0)+1,0)))-INDIRECT(CONCATENATE("'2018-05'!I",TEXT(MATCH($C74,'2018-05'!$C$2:$C$100,0)+1,0))))</f>
        <v>416260696.73000002</v>
      </c>
      <c r="J74" s="17" t="str">
        <f ca="1">IF(OR(INDIRECT(CONCATENATE("'2018-06'!J",TEXT(MATCH($C74,'2018-06'!$C$2:$C$100,0)+1,0)))="",INDIRECT(CONCATENATE("'2018-05'!J",TEXT(MATCH($C74,'2018-05'!$C$2:$C$100,0)+1,0)))="",AND(INDIRECT(CONCATENATE("'2018-06'!J",TEXT(MATCH($C74,'2018-06'!$C$2:$C$100,0)+1,0)))="",INDIRECT(CONCATENATE("'2018-05'!J",TEXT(MATCH($C74,'2018-05'!$C$2:$C$100,0)+1,0)))="")),"Н/Д",INDIRECT(CONCATENATE("'2018-06'!J",TEXT(MATCH($C74,'2018-06'!$C$2:$C$100,0)+1,0)))-INDIRECT(CONCATENATE("'2018-05'!J",TEXT(MATCH($C74,'2018-05'!$C$2:$C$100,0)+1,0))))</f>
        <v>Н/Д</v>
      </c>
      <c r="K74" s="17">
        <f ca="1">IF(OR(INDIRECT(CONCATENATE("'2018-06'!K",TEXT(MATCH($C74,'2018-06'!$C$2:$C$100,0)+1,0)))="",INDIRECT(CONCATENATE("'2018-05'!K",TEXT(MATCH($C74,'2018-05'!$C$2:$C$100,0)+1,0)))="",AND(INDIRECT(CONCATENATE("'2018-06'!K",TEXT(MATCH($C74,'2018-06'!$C$2:$C$100,0)+1,0)))="",INDIRECT(CONCATENATE("'2018-05'!K",TEXT(MATCH($C74,'2018-05'!$C$2:$C$100,0)+1,0)))="")),"Н/Д",INDIRECT(CONCATENATE("'2018-06'!K",TEXT(MATCH($C74,'2018-06'!$C$2:$C$100,0)+1,0)))-INDIRECT(CONCATENATE("'2018-05'!K",TEXT(MATCH($C74,'2018-05'!$C$2:$C$100,0)+1,0))))</f>
        <v>139322310.45999992</v>
      </c>
      <c r="L74" s="17">
        <f ca="1">IF(OR(INDIRECT(CONCATENATE("'2018-06'!L",TEXT(MATCH($C74,'2018-06'!$C$2:$C$100,0)+1,0)))="",INDIRECT(CONCATENATE("'2018-05'!L",TEXT(MATCH($C74,'2018-05'!$C$2:$C$100,0)+1,0)))="",AND(INDIRECT(CONCATENATE("'2018-06'!L",TEXT(MATCH($C74,'2018-06'!$C$2:$C$100,0)+1,0)))="",INDIRECT(CONCATENATE("'2018-05'!L",TEXT(MATCH($C74,'2018-05'!$C$2:$C$100,0)+1,0)))="")),"Н/Д",INDIRECT(CONCATENATE("'2018-06'!L",TEXT(MATCH($C74,'2018-06'!$C$2:$C$100,0)+1,0)))-INDIRECT(CONCATENATE("'2018-05'!L",TEXT(MATCH($C74,'2018-05'!$C$2:$C$100,0)+1,0))))</f>
        <v>738927567.65999985</v>
      </c>
      <c r="M74" s="17">
        <f ca="1">IF(OR(INDIRECT(CONCATENATE("'2018-06'!M",TEXT(MATCH($C74,'2018-06'!$C$2:$C$100,0)+1,0)))="",INDIRECT(CONCATENATE("'2018-05'!M",TEXT(MATCH($C74,'2018-05'!$C$2:$C$100,0)+1,0)))="",AND(INDIRECT(CONCATENATE("'2018-06'!M",TEXT(MATCH($C74,'2018-06'!$C$2:$C$100,0)+1,0)))="",INDIRECT(CONCATENATE("'2018-05'!M",TEXT(MATCH($C74,'2018-05'!$C$2:$C$100,0)+1,0)))="")),"Н/Д",INDIRECT(CONCATENATE("'2018-06'!M",TEXT(MATCH($C74,'2018-06'!$C$2:$C$100,0)+1,0)))-INDIRECT(CONCATENATE("'2018-05'!M",TEXT(MATCH($C74,'2018-05'!$C$2:$C$100,0)+1,0))))</f>
        <v>2760502.33</v>
      </c>
      <c r="N74" s="17">
        <f ca="1">IF(OR(INDIRECT(CONCATENATE("'2018-06'!N",TEXT(MATCH($C74,'2018-06'!$C$2:$C$100,0)+1,0)))="",INDIRECT(CONCATENATE("'2018-05'!N",TEXT(MATCH($C74,'2018-05'!$C$2:$C$100,0)+1,0)))="",AND(INDIRECT(CONCATENATE("'2018-06'!N",TEXT(MATCH($C74,'2018-06'!$C$2:$C$100,0)+1,0)))="",INDIRECT(CONCATENATE("'2018-05'!N",TEXT(MATCH($C74,'2018-05'!$C$2:$C$100,0)+1,0)))="")),"Н/Д",INDIRECT(CONCATENATE("'2018-06'!N",TEXT(MATCH($C74,'2018-06'!$C$2:$C$100,0)+1,0)))-INDIRECT(CONCATENATE("'2018-05'!NE",TEXT(MATCH($C74,'2018-05'!$C$2:$C$100,0)+1,0))))</f>
        <v>111110796.64</v>
      </c>
      <c r="O74" s="17">
        <f ca="1">IF(OR(INDIRECT(CONCATENATE("'2018-06'!O",TEXT(MATCH($C74,'2018-06'!$C$2:$C$100,0)+1,0)))="",INDIRECT(CONCATENATE("'2018-05'!O",TEXT(MATCH($C74,'2018-05'!$C$2:$C$100,0)+1,0)))="",AND(INDIRECT(CONCATENATE("'2018-06'!O",TEXT(MATCH($C74,'2018-06'!$C$2:$C$100,0)+1,0)))="",INDIRECT(CONCATENATE("'2018-05'!O",TEXT(MATCH($C74,'2018-05'!$C$2:$C$100,0)+1,0)))="")),"Н/Д",INDIRECT(CONCATENATE("'2018-06'!O",TEXT(MATCH($C74,'2018-06'!$C$2:$C$100,0)+1,0)))-INDIRECT(CONCATENATE("'2018-05'!O",TEXT(MATCH($C74,'2018-05'!$C$2:$C$100,0)+1,0))))</f>
        <v>36442.160000000003</v>
      </c>
      <c r="P74" s="17">
        <f ca="1">IF(OR(INDIRECT(CONCATENATE("'2018-06'!P",TEXT(MATCH($C74,'2018-06'!$C$2:$C$100,0)+1,0)))="",INDIRECT(CONCATENATE("'2018-05'!P",TEXT(MATCH($C74,'2018-05'!$C$2:$C$100,0)+1,0)))="",AND(INDIRECT(CONCATENATE("'2018-06'!P",TEXT(MATCH($C74,'2018-06'!$C$2:$C$100,0)+1,0)))="",INDIRECT(CONCATENATE("'2018-05'!P",TEXT(MATCH($C74,'2018-05'!$C$2:$C$100,0)+1,0)))="")),"Н/Д",INDIRECT(CONCATENATE("'2018-06'!P",TEXT(MATCH($C74,'2018-06'!$C$2:$C$100,0)+1,0)))-INDIRECT(CONCATENATE("'2018-05'!P",TEXT(MATCH($C74,'2018-05'!$C$2:$C$100,0)+1,0))))</f>
        <v>37443894.590000004</v>
      </c>
      <c r="Q74" s="17">
        <f ca="1">IF(OR(INDIRECT(CONCATENATE("'2018-06'!Q",TEXT(MATCH($C74,'2018-06'!$C$2:$C$100,0)+1,0)))="",INDIRECT(CONCATENATE("'2018-05'!Q",TEXT(MATCH($C74,'2018-05'!$C$2:$C$100,0)+1,0)))="",AND(INDIRECT(CONCATENATE("'2018-06'!Q",TEXT(MATCH($C74,'2018-06'!$C$2:$C$100,0)+1,0)))="",INDIRECT(CONCATENATE("'2018-05'!Q",TEXT(MATCH($C74,'2018-05'!$C$2:$C$100,0)+1,0)))="")),"Н/Д",INDIRECT(CONCATENATE("'2018-06'!Q",TEXT(MATCH($C74,'2018-06'!$C$2:$C$100,0)+1,0)))-INDIRECT(CONCATENATE("'2018-05'!Q",TEXT(MATCH($C74,'2018-05'!$C$2:$C$100,0)+1,0))))</f>
        <v>5736321.5100000054</v>
      </c>
      <c r="R74" s="17">
        <f ca="1">IF(OR(INDIRECT(CONCATENATE("'2018-06'!R",TEXT(MATCH($C74,'2018-06'!$C$2:$C$100,0)+1,0)))="",INDIRECT(CONCATENATE("'2018-05'!R",TEXT(MATCH($C74,'2018-05'!$C$2:$C$100,0)+1,0)))="",AND(INDIRECT(CONCATENATE("'2018-06'!R",TEXT(MATCH($C74,'2018-06'!$C$2:$C$100,0)+1,0)))="",INDIRECT(CONCATENATE("'2018-05'!R",TEXT(MATCH($C74,'2018-05'!$C$2:$C$100,0)+1,0)))="")),"Н/Д",INDIRECT(CONCATENATE("'2018-06'!R",TEXT(MATCH($C74,'2018-06'!$C$2:$C$100,0)+1,0)))-INDIRECT(CONCATENATE("'2018-05'!R",TEXT(MATCH($C74,'2018-05'!$C$2:$C$100,0)+1,0))))</f>
        <v>25303220.820000008</v>
      </c>
      <c r="S74" s="17">
        <f ca="1">IF(OR(INDIRECT(CONCATENATE("'2018-06'!S",TEXT(MATCH($C74,'2018-06'!$C$2:$C$100,0)+1,0)))="",INDIRECT(CONCATENATE("'2018-05'!S",TEXT(MATCH($C74,'2018-05'!$C$2:$C$100,0)+1,0)))="",AND(INDIRECT(CONCATENATE("'2018-06'!S",TEXT(MATCH($C74,'2018-06'!$C$2:$C$100,0)+1,0)))="",INDIRECT(CONCATENATE("'2018-05'!S",TEXT(MATCH($C74,'2018-05'!$C$2:$C$100,0)+1,0)))="")),"Н/Д",INDIRECT(CONCATENATE("'2018-06'!S",TEXT(MATCH($C74,'2018-06'!$C$2:$C$100,0)+1,0)))-INDIRECT(CONCATENATE("'2018-05'!S",TEXT(MATCH($C74,'2018-05'!$C$2:$C$100,0)+1,0))))</f>
        <v>106447</v>
      </c>
      <c r="T74" s="17">
        <f ca="1">IF(OR(INDIRECT(CONCATENATE("'2018-06'!T",TEXT(MATCH($C74,'2018-06'!$C$2:$C$100,0)+1,0)))="",INDIRECT(CONCATENATE("'2018-05'!T",TEXT(MATCH($C74,'2018-05'!$C$2:$C$100,0)+1,0)))="",AND(INDIRECT(CONCATENATE("'2018-06'!T",TEXT(MATCH($C74,'2018-06'!$C$2:$C$100,0)+1,0)))="",INDIRECT(CONCATENATE("'2018-05'!T",TEXT(MATCH($C74,'2018-05'!$C$2:$C$100,0)+1,0)))="")),"Н/Д",INDIRECT(CONCATENATE("'2018-06'!T",TEXT(MATCH($C74,'2018-06'!$C$2:$C$100,0)+1,0)))-INDIRECT(CONCATENATE("'2018-05'!T",TEXT(MATCH($C74,'2018-05'!$C$2:$C$100,0)+1,0))))</f>
        <v>46683212.25</v>
      </c>
      <c r="U74" s="17">
        <f ca="1">IF(OR(INDIRECT(CONCATENATE("'2018-06'!U",TEXT(MATCH($C74,'2018-06'!$C$2:$C$100,0)+1,0)))="",INDIRECT(CONCATENATE("'2018-05'!U",TEXT(MATCH($C74,'2018-05'!$C$2:$C$100,0)+1,0)))="",AND(INDIRECT(CONCATENATE("'2018-06'!U",TEXT(MATCH($C74,'2018-06'!$C$2:$C$100,0)+1,0)))="",INDIRECT(CONCATENATE("'2018-05'!U",TEXT(MATCH($C74,'2018-05'!$C$2:$C$100,0)+1,0)))="")),"Н/Д",INDIRECT(CONCATENATE("'2018-06'!U",TEXT(MATCH($C74,'2018-06'!$C$2:$C$100,0)+1,0)))-INDIRECT(CONCATENATE("'2018-05'!U",TEXT(MATCH($C74,'2018-05'!$C$2:$C$100,0)+1,0))))</f>
        <v>627926.05000000028</v>
      </c>
      <c r="V74" s="17">
        <f ca="1">IF(OR(INDIRECT(CONCATENATE("'2018-06'!V",TEXT(MATCH($C74,'2018-06'!$C$2:$C$100,0)+1,0)))="",INDIRECT(CONCATENATE("'2018-05'!V",TEXT(MATCH($C74,'2018-05'!$C$2:$C$100,0)+1,0)))="",AND(INDIRECT(CONCATENATE("'2018-06'!V",TEXT(MATCH($C74,'2018-06'!$C$2:$C$100,0)+1,0)))="",INDIRECT(CONCATENATE("'2018-05'!V",TEXT(MATCH($C74,'2018-05'!$C$2:$C$100,0)+1,0)))="")),"Н/Д",INDIRECT(CONCATENATE("'2018-06'!V",TEXT(MATCH($C74,'2018-06'!$C$2:$C$100,0)+1,0)))-INDIRECT(CONCATENATE("'2018-05'!V",TEXT(MATCH($C74,'2018-05'!$C$2:$C$100,0)+1,0))))</f>
        <v>485322867.91000032</v>
      </c>
      <c r="W74" s="17">
        <f ca="1">IF(OR(INDIRECT(CONCATENATE("'2018-06'!W",TEXT(MATCH($C74,'2018-06'!$C$2:$C$100,0)+1,0)))="",INDIRECT(CONCATENATE("'2018-05'!W",TEXT(MATCH($C74,'2018-05'!$C$2:$C$100,0)+1,0)))="",AND(INDIRECT(CONCATENATE("'2018-06'!W",TEXT(MATCH($C74,'2018-06'!$C$2:$C$100,0)+1,0)))="",INDIRECT(CONCATENATE("'2018-05'!W",TEXT(MATCH($C74,'2018-05'!$C$2:$C$100,0)+1,0)))="")),"Н/Д",INDIRECT(CONCATENATE("'2018-06'!W",TEXT(MATCH($C74,'2018-06'!$C$2:$C$100,0)+1,0)))-INDIRECT(CONCATENATE("'2018-05'!W",TEXT(MATCH($C74,'2018-05'!$C$2:$C$100,0)+1,0))))</f>
        <v>12121175282.209999</v>
      </c>
    </row>
    <row r="75" spans="1:23" x14ac:dyDescent="0.25">
      <c r="A75" s="2" t="s">
        <v>87</v>
      </c>
      <c r="B75" s="2" t="s">
        <v>101</v>
      </c>
      <c r="C75" s="15">
        <v>68000000</v>
      </c>
      <c r="D75" s="2" t="s">
        <v>209</v>
      </c>
      <c r="E75" s="17">
        <f ca="1">IF(OR(INDIRECT(CONCATENATE("'2018-06'!E",TEXT(MATCH($C75,'2018-06'!$C$2:$C$100,0)+1,0)))="",INDIRECT(CONCATENATE("'2018-05'!E",TEXT(MATCH($C75,'2018-05'!$C$2:$C$100,0)+1,0)))="",AND(INDIRECT(CONCATENATE("'2018-06'!E",TEXT(MATCH($C75,'2018-06'!$C$2:$C$100,0)+1,0)))="",INDIRECT(CONCATENATE("'2018-05'!E",TEXT(MATCH($C75,'2018-05'!$C$2:$C$100,0)+1,0)))="")),"Н/Д",INDIRECT(CONCATENATE("'2018-06'!E",TEXT(MATCH($C75,'2018-06'!$C$2:$C$100,0)+1,0)))-INDIRECT(CONCATENATE("'2018-05'!E",TEXT(MATCH($C75,'2018-05'!$C$2:$C$100,0)+1,0))))</f>
        <v>4183310466.7099991</v>
      </c>
      <c r="F75" s="17">
        <f ca="1">IF(OR(INDIRECT(CONCATENATE("'2018-06'!F",TEXT(MATCH($C75,'2018-06'!$C$2:$C$100,0)+1,0)))="",INDIRECT(CONCATENATE("'2018-05'!F",TEXT(MATCH($C75,'2018-05'!$C$2:$C$100,0)+1,0)))="",AND(INDIRECT(CONCATENATE("'2018-06'!F",TEXT(MATCH($C75,'2018-06'!$C$2:$C$100,0)+1,0)))="",INDIRECT(CONCATENATE("'2018-05'!F",TEXT(MATCH($C75,'2018-05'!$C$2:$C$100,0)+1,0)))="")),"Н/Д",INDIRECT(CONCATENATE("'2018-06'!F",TEXT(MATCH($C75,'2018-06'!$C$2:$C$100,0)+1,0)))-INDIRECT(CONCATENATE("'2018-05'!F",TEXT(MATCH($C75,'2018-05'!$C$2:$C$100,0)+1,0))))</f>
        <v>2357841471.1699982</v>
      </c>
      <c r="G75" s="17">
        <f ca="1">IF(OR(INDIRECT(CONCATENATE("'2018-06'!G",TEXT(MATCH($C75,'2018-06'!$C$2:$C$100,0)+1,0)))="",INDIRECT(CONCATENATE("'2018-05'!G",TEXT(MATCH($C75,'2018-05'!$C$2:$C$100,0)+1,0)))="",AND(INDIRECT(CONCATENATE("'2018-06'!G",TEXT(MATCH($C75,'2018-06'!$C$2:$C$100,0)+1,0)))="",INDIRECT(CONCATENATE("'2018-05'!G",TEXT(MATCH($C75,'2018-05'!$C$2:$C$100,0)+1,0)))="")),"Н/Д",INDIRECT(CONCATENATE("'2018-06'!G",TEXT(MATCH($C75,'2018-06'!$C$2:$C$100,0)+1,0)))-INDIRECT(CONCATENATE("'2018-05'!G",TEXT(MATCH($C75,'2018-05'!$C$2:$C$100,0)+1,0))))</f>
        <v>566310589</v>
      </c>
      <c r="H75" s="17">
        <f ca="1">IF(OR(INDIRECT(CONCATENATE("'2018-06'!H",TEXT(MATCH($C75,'2018-06'!$C$2:$C$100,0)+1,0)))="",INDIRECT(CONCATENATE("'2018-05'!H",TEXT(MATCH($C75,'2018-05'!$C$2:$C$100,0)+1,0)))="",AND(INDIRECT(CONCATENATE("'2018-06'!H",TEXT(MATCH($C75,'2018-06'!$C$2:$C$100,0)+1,0)))="",INDIRECT(CONCATENATE("'2018-05'!H",TEXT(MATCH($C75,'2018-05'!$C$2:$C$100,0)+1,0)))="")),"Н/Д",INDIRECT(CONCATENATE("'2018-06'!H",TEXT(MATCH($C75,'2018-06'!$C$2:$C$100,0)+1,0)))-INDIRECT(CONCATENATE("'2018-05'!H",TEXT(MATCH($C75,'2018-05'!$C$2:$C$100,0)+1,0))))</f>
        <v>874155152.94999981</v>
      </c>
      <c r="I75" s="17">
        <f ca="1">IF(OR(INDIRECT(CONCATENATE("'2018-06'!I",TEXT(MATCH($C75,'2018-06'!$C$2:$C$100,0)+1,0)))="",INDIRECT(CONCATENATE("'2018-05'!I",TEXT(MATCH($C75,'2018-05'!$C$2:$C$100,0)+1,0)))="",AND(INDIRECT(CONCATENATE("'2018-06'!I",TEXT(MATCH($C75,'2018-06'!$C$2:$C$100,0)+1,0)))="",INDIRECT(CONCATENATE("'2018-05'!I",TEXT(MATCH($C75,'2018-05'!$C$2:$C$100,0)+1,0)))="")),"Н/Д",INDIRECT(CONCATENATE("'2018-06'!I",TEXT(MATCH($C75,'2018-06'!$C$2:$C$100,0)+1,0)))-INDIRECT(CONCATENATE("'2018-05'!I",TEXT(MATCH($C75,'2018-05'!$C$2:$C$100,0)+1,0))))</f>
        <v>278547734.68000007</v>
      </c>
      <c r="J75" s="17" t="str">
        <f ca="1">IF(OR(INDIRECT(CONCATENATE("'2018-06'!J",TEXT(MATCH($C75,'2018-06'!$C$2:$C$100,0)+1,0)))="",INDIRECT(CONCATENATE("'2018-05'!J",TEXT(MATCH($C75,'2018-05'!$C$2:$C$100,0)+1,0)))="",AND(INDIRECT(CONCATENATE("'2018-06'!J",TEXT(MATCH($C75,'2018-06'!$C$2:$C$100,0)+1,0)))="",INDIRECT(CONCATENATE("'2018-05'!J",TEXT(MATCH($C75,'2018-05'!$C$2:$C$100,0)+1,0)))="")),"Н/Д",INDIRECT(CONCATENATE("'2018-06'!J",TEXT(MATCH($C75,'2018-06'!$C$2:$C$100,0)+1,0)))-INDIRECT(CONCATENATE("'2018-05'!J",TEXT(MATCH($C75,'2018-05'!$C$2:$C$100,0)+1,0))))</f>
        <v>Н/Д</v>
      </c>
      <c r="K75" s="17">
        <f ca="1">IF(OR(INDIRECT(CONCATENATE("'2018-06'!K",TEXT(MATCH($C75,'2018-06'!$C$2:$C$100,0)+1,0)))="",INDIRECT(CONCATENATE("'2018-05'!K",TEXT(MATCH($C75,'2018-05'!$C$2:$C$100,0)+1,0)))="",AND(INDIRECT(CONCATENATE("'2018-06'!K",TEXT(MATCH($C75,'2018-06'!$C$2:$C$100,0)+1,0)))="",INDIRECT(CONCATENATE("'2018-05'!K",TEXT(MATCH($C75,'2018-05'!$C$2:$C$100,0)+1,0)))="")),"Н/Д",INDIRECT(CONCATENATE("'2018-06'!K",TEXT(MATCH($C75,'2018-06'!$C$2:$C$100,0)+1,0)))-INDIRECT(CONCATENATE("'2018-05'!K",TEXT(MATCH($C75,'2018-05'!$C$2:$C$100,0)+1,0))))</f>
        <v>98274765.350000024</v>
      </c>
      <c r="L75" s="17">
        <f ca="1">IF(OR(INDIRECT(CONCATENATE("'2018-06'!L",TEXT(MATCH($C75,'2018-06'!$C$2:$C$100,0)+1,0)))="",INDIRECT(CONCATENATE("'2018-05'!L",TEXT(MATCH($C75,'2018-05'!$C$2:$C$100,0)+1,0)))="",AND(INDIRECT(CONCATENATE("'2018-06'!L",TEXT(MATCH($C75,'2018-06'!$C$2:$C$100,0)+1,0)))="",INDIRECT(CONCATENATE("'2018-05'!L",TEXT(MATCH($C75,'2018-05'!$C$2:$C$100,0)+1,0)))="")),"Н/Д",INDIRECT(CONCATENATE("'2018-06'!L",TEXT(MATCH($C75,'2018-06'!$C$2:$C$100,0)+1,0)))-INDIRECT(CONCATENATE("'2018-05'!L",TEXT(MATCH($C75,'2018-05'!$C$2:$C$100,0)+1,0))))</f>
        <v>348536254.37000012</v>
      </c>
      <c r="M75" s="17">
        <f ca="1">IF(OR(INDIRECT(CONCATENATE("'2018-06'!M",TEXT(MATCH($C75,'2018-06'!$C$2:$C$100,0)+1,0)))="",INDIRECT(CONCATENATE("'2018-05'!M",TEXT(MATCH($C75,'2018-05'!$C$2:$C$100,0)+1,0)))="",AND(INDIRECT(CONCATENATE("'2018-06'!M",TEXT(MATCH($C75,'2018-06'!$C$2:$C$100,0)+1,0)))="",INDIRECT(CONCATENATE("'2018-05'!M",TEXT(MATCH($C75,'2018-05'!$C$2:$C$100,0)+1,0)))="")),"Н/Д",INDIRECT(CONCATENATE("'2018-06'!M",TEXT(MATCH($C75,'2018-06'!$C$2:$C$100,0)+1,0)))-INDIRECT(CONCATENATE("'2018-05'!M",TEXT(MATCH($C75,'2018-05'!$C$2:$C$100,0)+1,0))))</f>
        <v>423629.12999999989</v>
      </c>
      <c r="N75" s="17">
        <f ca="1">IF(OR(INDIRECT(CONCATENATE("'2018-06'!N",TEXT(MATCH($C75,'2018-06'!$C$2:$C$100,0)+1,0)))="",INDIRECT(CONCATENATE("'2018-05'!N",TEXT(MATCH($C75,'2018-05'!$C$2:$C$100,0)+1,0)))="",AND(INDIRECT(CONCATENATE("'2018-06'!N",TEXT(MATCH($C75,'2018-06'!$C$2:$C$100,0)+1,0)))="",INDIRECT(CONCATENATE("'2018-05'!N",TEXT(MATCH($C75,'2018-05'!$C$2:$C$100,0)+1,0)))="")),"Н/Д",INDIRECT(CONCATENATE("'2018-06'!N",TEXT(MATCH($C75,'2018-06'!$C$2:$C$100,0)+1,0)))-INDIRECT(CONCATENATE("'2018-05'!NE",TEXT(MATCH($C75,'2018-05'!$C$2:$C$100,0)+1,0))))</f>
        <v>124312257.20999999</v>
      </c>
      <c r="O75" s="17">
        <f ca="1">IF(OR(INDIRECT(CONCATENATE("'2018-06'!O",TEXT(MATCH($C75,'2018-06'!$C$2:$C$100,0)+1,0)))="",INDIRECT(CONCATENATE("'2018-05'!O",TEXT(MATCH($C75,'2018-05'!$C$2:$C$100,0)+1,0)))="",AND(INDIRECT(CONCATENATE("'2018-06'!O",TEXT(MATCH($C75,'2018-06'!$C$2:$C$100,0)+1,0)))="",INDIRECT(CONCATENATE("'2018-05'!O",TEXT(MATCH($C75,'2018-05'!$C$2:$C$100,0)+1,0)))="")),"Н/Д",INDIRECT(CONCATENATE("'2018-06'!O",TEXT(MATCH($C75,'2018-06'!$C$2:$C$100,0)+1,0)))-INDIRECT(CONCATENATE("'2018-05'!O",TEXT(MATCH($C75,'2018-05'!$C$2:$C$100,0)+1,0))))</f>
        <v>-4287.3599999999997</v>
      </c>
      <c r="P75" s="17">
        <f ca="1">IF(OR(INDIRECT(CONCATENATE("'2018-06'!P",TEXT(MATCH($C75,'2018-06'!$C$2:$C$100,0)+1,0)))="",INDIRECT(CONCATENATE("'2018-05'!P",TEXT(MATCH($C75,'2018-05'!$C$2:$C$100,0)+1,0)))="",AND(INDIRECT(CONCATENATE("'2018-06'!P",TEXT(MATCH($C75,'2018-06'!$C$2:$C$100,0)+1,0)))="",INDIRECT(CONCATENATE("'2018-05'!P",TEXT(MATCH($C75,'2018-05'!$C$2:$C$100,0)+1,0)))="")),"Н/Д",INDIRECT(CONCATENATE("'2018-06'!P",TEXT(MATCH($C75,'2018-06'!$C$2:$C$100,0)+1,0)))-INDIRECT(CONCATENATE("'2018-05'!P",TEXT(MATCH($C75,'2018-05'!$C$2:$C$100,0)+1,0))))</f>
        <v>59657727.919999987</v>
      </c>
      <c r="Q75" s="17">
        <f ca="1">IF(OR(INDIRECT(CONCATENATE("'2018-06'!Q",TEXT(MATCH($C75,'2018-06'!$C$2:$C$100,0)+1,0)))="",INDIRECT(CONCATENATE("'2018-05'!Q",TEXT(MATCH($C75,'2018-05'!$C$2:$C$100,0)+1,0)))="",AND(INDIRECT(CONCATENATE("'2018-06'!Q",TEXT(MATCH($C75,'2018-06'!$C$2:$C$100,0)+1,0)))="",INDIRECT(CONCATENATE("'2018-05'!Q",TEXT(MATCH($C75,'2018-05'!$C$2:$C$100,0)+1,0)))="")),"Н/Д",INDIRECT(CONCATENATE("'2018-06'!Q",TEXT(MATCH($C75,'2018-06'!$C$2:$C$100,0)+1,0)))-INDIRECT(CONCATENATE("'2018-05'!Q",TEXT(MATCH($C75,'2018-05'!$C$2:$C$100,0)+1,0))))</f>
        <v>5241261.4900000021</v>
      </c>
      <c r="R75" s="17">
        <f ca="1">IF(OR(INDIRECT(CONCATENATE("'2018-06'!R",TEXT(MATCH($C75,'2018-06'!$C$2:$C$100,0)+1,0)))="",INDIRECT(CONCATENATE("'2018-05'!R",TEXT(MATCH($C75,'2018-05'!$C$2:$C$100,0)+1,0)))="",AND(INDIRECT(CONCATENATE("'2018-06'!R",TEXT(MATCH($C75,'2018-06'!$C$2:$C$100,0)+1,0)))="",INDIRECT(CONCATENATE("'2018-05'!R",TEXT(MATCH($C75,'2018-05'!$C$2:$C$100,0)+1,0)))="")),"Н/Д",INDIRECT(CONCATENATE("'2018-06'!R",TEXT(MATCH($C75,'2018-06'!$C$2:$C$100,0)+1,0)))-INDIRECT(CONCATENATE("'2018-05'!R",TEXT(MATCH($C75,'2018-05'!$C$2:$C$100,0)+1,0))))</f>
        <v>25859245.939999998</v>
      </c>
      <c r="S75" s="17">
        <f ca="1">IF(OR(INDIRECT(CONCATENATE("'2018-06'!S",TEXT(MATCH($C75,'2018-06'!$C$2:$C$100,0)+1,0)))="",INDIRECT(CONCATENATE("'2018-05'!S",TEXT(MATCH($C75,'2018-05'!$C$2:$C$100,0)+1,0)))="",AND(INDIRECT(CONCATENATE("'2018-06'!S",TEXT(MATCH($C75,'2018-06'!$C$2:$C$100,0)+1,0)))="",INDIRECT(CONCATENATE("'2018-05'!S",TEXT(MATCH($C75,'2018-05'!$C$2:$C$100,0)+1,0)))="")),"Н/Д",INDIRECT(CONCATENATE("'2018-06'!S",TEXT(MATCH($C75,'2018-06'!$C$2:$C$100,0)+1,0)))-INDIRECT(CONCATENATE("'2018-05'!S",TEXT(MATCH($C75,'2018-05'!$C$2:$C$100,0)+1,0))))</f>
        <v>17431387.699999996</v>
      </c>
      <c r="T75" s="17">
        <f ca="1">IF(OR(INDIRECT(CONCATENATE("'2018-06'!T",TEXT(MATCH($C75,'2018-06'!$C$2:$C$100,0)+1,0)))="",INDIRECT(CONCATENATE("'2018-05'!T",TEXT(MATCH($C75,'2018-05'!$C$2:$C$100,0)+1,0)))="",AND(INDIRECT(CONCATENATE("'2018-06'!T",TEXT(MATCH($C75,'2018-06'!$C$2:$C$100,0)+1,0)))="",INDIRECT(CONCATENATE("'2018-05'!T",TEXT(MATCH($C75,'2018-05'!$C$2:$C$100,0)+1,0)))="")),"Н/Д",INDIRECT(CONCATENATE("'2018-06'!T",TEXT(MATCH($C75,'2018-06'!$C$2:$C$100,0)+1,0)))-INDIRECT(CONCATENATE("'2018-05'!T",TEXT(MATCH($C75,'2018-05'!$C$2:$C$100,0)+1,0))))</f>
        <v>46341442.480000004</v>
      </c>
      <c r="U75" s="17">
        <f ca="1">IF(OR(INDIRECT(CONCATENATE("'2018-06'!U",TEXT(MATCH($C75,'2018-06'!$C$2:$C$100,0)+1,0)))="",INDIRECT(CONCATENATE("'2018-05'!U",TEXT(MATCH($C75,'2018-05'!$C$2:$C$100,0)+1,0)))="",AND(INDIRECT(CONCATENATE("'2018-06'!U",TEXT(MATCH($C75,'2018-06'!$C$2:$C$100,0)+1,0)))="",INDIRECT(CONCATENATE("'2018-05'!U",TEXT(MATCH($C75,'2018-05'!$C$2:$C$100,0)+1,0)))="")),"Н/Д",INDIRECT(CONCATENATE("'2018-06'!U",TEXT(MATCH($C75,'2018-06'!$C$2:$C$100,0)+1,0)))-INDIRECT(CONCATENATE("'2018-05'!U",TEXT(MATCH($C75,'2018-05'!$C$2:$C$100,0)+1,0))))</f>
        <v>196240.22999999998</v>
      </c>
      <c r="V75" s="17">
        <f ca="1">IF(OR(INDIRECT(CONCATENATE("'2018-06'!V",TEXT(MATCH($C75,'2018-06'!$C$2:$C$100,0)+1,0)))="",INDIRECT(CONCATENATE("'2018-05'!V",TEXT(MATCH($C75,'2018-05'!$C$2:$C$100,0)+1,0)))="",AND(INDIRECT(CONCATENATE("'2018-06'!V",TEXT(MATCH($C75,'2018-06'!$C$2:$C$100,0)+1,0)))="",INDIRECT(CONCATENATE("'2018-05'!V",TEXT(MATCH($C75,'2018-05'!$C$2:$C$100,0)+1,0)))="")),"Н/Д",INDIRECT(CONCATENATE("'2018-06'!V",TEXT(MATCH($C75,'2018-06'!$C$2:$C$100,0)+1,0)))-INDIRECT(CONCATENATE("'2018-05'!V",TEXT(MATCH($C75,'2018-05'!$C$2:$C$100,0)+1,0))))</f>
        <v>1825468995.54</v>
      </c>
      <c r="W75" s="17">
        <f ca="1">IF(OR(INDIRECT(CONCATENATE("'2018-06'!W",TEXT(MATCH($C75,'2018-06'!$C$2:$C$100,0)+1,0)))="",INDIRECT(CONCATENATE("'2018-05'!W",TEXT(MATCH($C75,'2018-05'!$C$2:$C$100,0)+1,0)))="",AND(INDIRECT(CONCATENATE("'2018-06'!W",TEXT(MATCH($C75,'2018-06'!$C$2:$C$100,0)+1,0)))="",INDIRECT(CONCATENATE("'2018-05'!W",TEXT(MATCH($C75,'2018-05'!$C$2:$C$100,0)+1,0)))="")),"Н/Д",INDIRECT(CONCATENATE("'2018-06'!W",TEXT(MATCH($C75,'2018-06'!$C$2:$C$100,0)+1,0)))-INDIRECT(CONCATENATE("'2018-05'!W",TEXT(MATCH($C75,'2018-05'!$C$2:$C$100,0)+1,0))))</f>
        <v>10715196330.410004</v>
      </c>
    </row>
    <row r="76" spans="1:23" x14ac:dyDescent="0.25">
      <c r="A76" s="2" t="s">
        <v>87</v>
      </c>
      <c r="B76" s="2" t="s">
        <v>102</v>
      </c>
      <c r="C76" s="15">
        <v>28000000</v>
      </c>
      <c r="D76" s="2" t="s">
        <v>209</v>
      </c>
      <c r="E76" s="17">
        <f ca="1">IF(OR(INDIRECT(CONCATENATE("'2018-06'!E",TEXT(MATCH($C76,'2018-06'!$C$2:$C$100,0)+1,0)))="",INDIRECT(CONCATENATE("'2018-05'!E",TEXT(MATCH($C76,'2018-05'!$C$2:$C$100,0)+1,0)))="",AND(INDIRECT(CONCATENATE("'2018-06'!E",TEXT(MATCH($C76,'2018-06'!$C$2:$C$100,0)+1,0)))="",INDIRECT(CONCATENATE("'2018-05'!E",TEXT(MATCH($C76,'2018-05'!$C$2:$C$100,0)+1,0)))="")),"Н/Д",INDIRECT(CONCATENATE("'2018-06'!E",TEXT(MATCH($C76,'2018-06'!$C$2:$C$100,0)+1,0)))-INDIRECT(CONCATENATE("'2018-05'!E",TEXT(MATCH($C76,'2018-05'!$C$2:$C$100,0)+1,0))))</f>
        <v>6685510561.7899971</v>
      </c>
      <c r="F76" s="17">
        <f ca="1">IF(OR(INDIRECT(CONCATENATE("'2018-06'!F",TEXT(MATCH($C76,'2018-06'!$C$2:$C$100,0)+1,0)))="",INDIRECT(CONCATENATE("'2018-05'!F",TEXT(MATCH($C76,'2018-05'!$C$2:$C$100,0)+1,0)))="",AND(INDIRECT(CONCATENATE("'2018-06'!F",TEXT(MATCH($C76,'2018-06'!$C$2:$C$100,0)+1,0)))="",INDIRECT(CONCATENATE("'2018-05'!F",TEXT(MATCH($C76,'2018-05'!$C$2:$C$100,0)+1,0)))="")),"Н/Д",INDIRECT(CONCATENATE("'2018-06'!F",TEXT(MATCH($C76,'2018-06'!$C$2:$C$100,0)+1,0)))-INDIRECT(CONCATENATE("'2018-05'!F",TEXT(MATCH($C76,'2018-05'!$C$2:$C$100,0)+1,0))))</f>
        <v>5735040778.1999969</v>
      </c>
      <c r="G76" s="17">
        <f ca="1">IF(OR(INDIRECT(CONCATENATE("'2018-06'!G",TEXT(MATCH($C76,'2018-06'!$C$2:$C$100,0)+1,0)))="",INDIRECT(CONCATENATE("'2018-05'!G",TEXT(MATCH($C76,'2018-05'!$C$2:$C$100,0)+1,0)))="",AND(INDIRECT(CONCATENATE("'2018-06'!G",TEXT(MATCH($C76,'2018-06'!$C$2:$C$100,0)+1,0)))="",INDIRECT(CONCATENATE("'2018-05'!G",TEXT(MATCH($C76,'2018-05'!$C$2:$C$100,0)+1,0)))="")),"Н/Д",INDIRECT(CONCATENATE("'2018-06'!G",TEXT(MATCH($C76,'2018-06'!$C$2:$C$100,0)+1,0)))-INDIRECT(CONCATENATE("'2018-05'!G",TEXT(MATCH($C76,'2018-05'!$C$2:$C$100,0)+1,0))))</f>
        <v>1464927415.1999993</v>
      </c>
      <c r="H76" s="17">
        <f ca="1">IF(OR(INDIRECT(CONCATENATE("'2018-06'!H",TEXT(MATCH($C76,'2018-06'!$C$2:$C$100,0)+1,0)))="",INDIRECT(CONCATENATE("'2018-05'!H",TEXT(MATCH($C76,'2018-05'!$C$2:$C$100,0)+1,0)))="",AND(INDIRECT(CONCATENATE("'2018-06'!H",TEXT(MATCH($C76,'2018-06'!$C$2:$C$100,0)+1,0)))="",INDIRECT(CONCATENATE("'2018-05'!H",TEXT(MATCH($C76,'2018-05'!$C$2:$C$100,0)+1,0)))="")),"Н/Д",INDIRECT(CONCATENATE("'2018-06'!H",TEXT(MATCH($C76,'2018-06'!$C$2:$C$100,0)+1,0)))-INDIRECT(CONCATENATE("'2018-05'!H",TEXT(MATCH($C76,'2018-05'!$C$2:$C$100,0)+1,0))))</f>
        <v>1574241331.0900002</v>
      </c>
      <c r="I76" s="17">
        <f ca="1">IF(OR(INDIRECT(CONCATENATE("'2018-06'!I",TEXT(MATCH($C76,'2018-06'!$C$2:$C$100,0)+1,0)))="",INDIRECT(CONCATENATE("'2018-05'!I",TEXT(MATCH($C76,'2018-05'!$C$2:$C$100,0)+1,0)))="",AND(INDIRECT(CONCATENATE("'2018-06'!I",TEXT(MATCH($C76,'2018-06'!$C$2:$C$100,0)+1,0)))="",INDIRECT(CONCATENATE("'2018-05'!I",TEXT(MATCH($C76,'2018-05'!$C$2:$C$100,0)+1,0)))="")),"Н/Д",INDIRECT(CONCATENATE("'2018-06'!I",TEXT(MATCH($C76,'2018-06'!$C$2:$C$100,0)+1,0)))-INDIRECT(CONCATENATE("'2018-05'!I",TEXT(MATCH($C76,'2018-05'!$C$2:$C$100,0)+1,0))))</f>
        <v>570943045.98000002</v>
      </c>
      <c r="J76" s="17" t="str">
        <f ca="1">IF(OR(INDIRECT(CONCATENATE("'2018-06'!J",TEXT(MATCH($C76,'2018-06'!$C$2:$C$100,0)+1,0)))="",INDIRECT(CONCATENATE("'2018-05'!J",TEXT(MATCH($C76,'2018-05'!$C$2:$C$100,0)+1,0)))="",AND(INDIRECT(CONCATENATE("'2018-06'!J",TEXT(MATCH($C76,'2018-06'!$C$2:$C$100,0)+1,0)))="",INDIRECT(CONCATENATE("'2018-05'!J",TEXT(MATCH($C76,'2018-05'!$C$2:$C$100,0)+1,0)))="")),"Н/Д",INDIRECT(CONCATENATE("'2018-06'!J",TEXT(MATCH($C76,'2018-06'!$C$2:$C$100,0)+1,0)))-INDIRECT(CONCATENATE("'2018-05'!J",TEXT(MATCH($C76,'2018-05'!$C$2:$C$100,0)+1,0))))</f>
        <v>Н/Д</v>
      </c>
      <c r="K76" s="17">
        <f ca="1">IF(OR(INDIRECT(CONCATENATE("'2018-06'!K",TEXT(MATCH($C76,'2018-06'!$C$2:$C$100,0)+1,0)))="",INDIRECT(CONCATENATE("'2018-05'!K",TEXT(MATCH($C76,'2018-05'!$C$2:$C$100,0)+1,0)))="",AND(INDIRECT(CONCATENATE("'2018-06'!K",TEXT(MATCH($C76,'2018-06'!$C$2:$C$100,0)+1,0)))="",INDIRECT(CONCATENATE("'2018-05'!K",TEXT(MATCH($C76,'2018-05'!$C$2:$C$100,0)+1,0)))="")),"Н/Д",INDIRECT(CONCATENATE("'2018-06'!K",TEXT(MATCH($C76,'2018-06'!$C$2:$C$100,0)+1,0)))-INDIRECT(CONCATENATE("'2018-05'!K",TEXT(MATCH($C76,'2018-05'!$C$2:$C$100,0)+1,0))))</f>
        <v>218480732.05999994</v>
      </c>
      <c r="L76" s="17">
        <f ca="1">IF(OR(INDIRECT(CONCATENATE("'2018-06'!L",TEXT(MATCH($C76,'2018-06'!$C$2:$C$100,0)+1,0)))="",INDIRECT(CONCATENATE("'2018-05'!L",TEXT(MATCH($C76,'2018-05'!$C$2:$C$100,0)+1,0)))="",AND(INDIRECT(CONCATENATE("'2018-06'!L",TEXT(MATCH($C76,'2018-06'!$C$2:$C$100,0)+1,0)))="",INDIRECT(CONCATENATE("'2018-05'!L",TEXT(MATCH($C76,'2018-05'!$C$2:$C$100,0)+1,0)))="")),"Н/Д",INDIRECT(CONCATENATE("'2018-06'!L",TEXT(MATCH($C76,'2018-06'!$C$2:$C$100,0)+1,0)))-INDIRECT(CONCATENATE("'2018-05'!L",TEXT(MATCH($C76,'2018-05'!$C$2:$C$100,0)+1,0))))</f>
        <v>1531318592.9200001</v>
      </c>
      <c r="M76" s="17">
        <f ca="1">IF(OR(INDIRECT(CONCATENATE("'2018-06'!M",TEXT(MATCH($C76,'2018-06'!$C$2:$C$100,0)+1,0)))="",INDIRECT(CONCATENATE("'2018-05'!M",TEXT(MATCH($C76,'2018-05'!$C$2:$C$100,0)+1,0)))="",AND(INDIRECT(CONCATENATE("'2018-06'!M",TEXT(MATCH($C76,'2018-06'!$C$2:$C$100,0)+1,0)))="",INDIRECT(CONCATENATE("'2018-05'!M",TEXT(MATCH($C76,'2018-05'!$C$2:$C$100,0)+1,0)))="")),"Н/Д",INDIRECT(CONCATENATE("'2018-06'!M",TEXT(MATCH($C76,'2018-06'!$C$2:$C$100,0)+1,0)))-INDIRECT(CONCATENATE("'2018-05'!M",TEXT(MATCH($C76,'2018-05'!$C$2:$C$100,0)+1,0))))</f>
        <v>3160928.8599999994</v>
      </c>
      <c r="N76" s="17">
        <f ca="1">IF(OR(INDIRECT(CONCATENATE("'2018-06'!N",TEXT(MATCH($C76,'2018-06'!$C$2:$C$100,0)+1,0)))="",INDIRECT(CONCATENATE("'2018-05'!N",TEXT(MATCH($C76,'2018-05'!$C$2:$C$100,0)+1,0)))="",AND(INDIRECT(CONCATENATE("'2018-06'!N",TEXT(MATCH($C76,'2018-06'!$C$2:$C$100,0)+1,0)))="",INDIRECT(CONCATENATE("'2018-05'!N",TEXT(MATCH($C76,'2018-05'!$C$2:$C$100,0)+1,0)))="")),"Н/Д",INDIRECT(CONCATENATE("'2018-06'!N",TEXT(MATCH($C76,'2018-06'!$C$2:$C$100,0)+1,0)))-INDIRECT(CONCATENATE("'2018-05'!NE",TEXT(MATCH($C76,'2018-05'!$C$2:$C$100,0)+1,0))))</f>
        <v>144894370.75999999</v>
      </c>
      <c r="O76" s="17">
        <f ca="1">IF(OR(INDIRECT(CONCATENATE("'2018-06'!O",TEXT(MATCH($C76,'2018-06'!$C$2:$C$100,0)+1,0)))="",INDIRECT(CONCATENATE("'2018-05'!O",TEXT(MATCH($C76,'2018-05'!$C$2:$C$100,0)+1,0)))="",AND(INDIRECT(CONCATENATE("'2018-06'!O",TEXT(MATCH($C76,'2018-06'!$C$2:$C$100,0)+1,0)))="",INDIRECT(CONCATENATE("'2018-05'!O",TEXT(MATCH($C76,'2018-05'!$C$2:$C$100,0)+1,0)))="")),"Н/Д",INDIRECT(CONCATENATE("'2018-06'!O",TEXT(MATCH($C76,'2018-06'!$C$2:$C$100,0)+1,0)))-INDIRECT(CONCATENATE("'2018-05'!O",TEXT(MATCH($C76,'2018-05'!$C$2:$C$100,0)+1,0))))</f>
        <v>-22689.160000000003</v>
      </c>
      <c r="P76" s="17">
        <f ca="1">IF(OR(INDIRECT(CONCATENATE("'2018-06'!P",TEXT(MATCH($C76,'2018-06'!$C$2:$C$100,0)+1,0)))="",INDIRECT(CONCATENATE("'2018-05'!P",TEXT(MATCH($C76,'2018-05'!$C$2:$C$100,0)+1,0)))="",AND(INDIRECT(CONCATENATE("'2018-06'!P",TEXT(MATCH($C76,'2018-06'!$C$2:$C$100,0)+1,0)))="",INDIRECT(CONCATENATE("'2018-05'!P",TEXT(MATCH($C76,'2018-05'!$C$2:$C$100,0)+1,0)))="")),"Н/Д",INDIRECT(CONCATENATE("'2018-06'!P",TEXT(MATCH($C76,'2018-06'!$C$2:$C$100,0)+1,0)))-INDIRECT(CONCATENATE("'2018-05'!P",TEXT(MATCH($C76,'2018-05'!$C$2:$C$100,0)+1,0))))</f>
        <v>105433003.72999996</v>
      </c>
      <c r="Q76" s="17">
        <f ca="1">IF(OR(INDIRECT(CONCATENATE("'2018-06'!Q",TEXT(MATCH($C76,'2018-06'!$C$2:$C$100,0)+1,0)))="",INDIRECT(CONCATENATE("'2018-05'!Q",TEXT(MATCH($C76,'2018-05'!$C$2:$C$100,0)+1,0)))="",AND(INDIRECT(CONCATENATE("'2018-06'!Q",TEXT(MATCH($C76,'2018-06'!$C$2:$C$100,0)+1,0)))="",INDIRECT(CONCATENATE("'2018-05'!Q",TEXT(MATCH($C76,'2018-05'!$C$2:$C$100,0)+1,0)))="")),"Н/Д",INDIRECT(CONCATENATE("'2018-06'!Q",TEXT(MATCH($C76,'2018-06'!$C$2:$C$100,0)+1,0)))-INDIRECT(CONCATENATE("'2018-05'!Q",TEXT(MATCH($C76,'2018-05'!$C$2:$C$100,0)+1,0))))</f>
        <v>32647466</v>
      </c>
      <c r="R76" s="17">
        <f ca="1">IF(OR(INDIRECT(CONCATENATE("'2018-06'!R",TEXT(MATCH($C76,'2018-06'!$C$2:$C$100,0)+1,0)))="",INDIRECT(CONCATENATE("'2018-05'!R",TEXT(MATCH($C76,'2018-05'!$C$2:$C$100,0)+1,0)))="",AND(INDIRECT(CONCATENATE("'2018-06'!R",TEXT(MATCH($C76,'2018-06'!$C$2:$C$100,0)+1,0)))="",INDIRECT(CONCATENATE("'2018-05'!R",TEXT(MATCH($C76,'2018-05'!$C$2:$C$100,0)+1,0)))="")),"Н/Д",INDIRECT(CONCATENATE("'2018-06'!R",TEXT(MATCH($C76,'2018-06'!$C$2:$C$100,0)+1,0)))-INDIRECT(CONCATENATE("'2018-05'!R",TEXT(MATCH($C76,'2018-05'!$C$2:$C$100,0)+1,0))))</f>
        <v>65555416.129999965</v>
      </c>
      <c r="S76" s="17">
        <f ca="1">IF(OR(INDIRECT(CONCATENATE("'2018-06'!S",TEXT(MATCH($C76,'2018-06'!$C$2:$C$100,0)+1,0)))="",INDIRECT(CONCATENATE("'2018-05'!S",TEXT(MATCH($C76,'2018-05'!$C$2:$C$100,0)+1,0)))="",AND(INDIRECT(CONCATENATE("'2018-06'!S",TEXT(MATCH($C76,'2018-06'!$C$2:$C$100,0)+1,0)))="",INDIRECT(CONCATENATE("'2018-05'!S",TEXT(MATCH($C76,'2018-05'!$C$2:$C$100,0)+1,0)))="")),"Н/Д",INDIRECT(CONCATENATE("'2018-06'!S",TEXT(MATCH($C76,'2018-06'!$C$2:$C$100,0)+1,0)))-INDIRECT(CONCATENATE("'2018-05'!S",TEXT(MATCH($C76,'2018-05'!$C$2:$C$100,0)+1,0))))</f>
        <v>693705</v>
      </c>
      <c r="T76" s="17">
        <f ca="1">IF(OR(INDIRECT(CONCATENATE("'2018-06'!T",TEXT(MATCH($C76,'2018-06'!$C$2:$C$100,0)+1,0)))="",INDIRECT(CONCATENATE("'2018-05'!T",TEXT(MATCH($C76,'2018-05'!$C$2:$C$100,0)+1,0)))="",AND(INDIRECT(CONCATENATE("'2018-06'!T",TEXT(MATCH($C76,'2018-06'!$C$2:$C$100,0)+1,0)))="",INDIRECT(CONCATENATE("'2018-05'!T",TEXT(MATCH($C76,'2018-05'!$C$2:$C$100,0)+1,0)))="")),"Н/Д",INDIRECT(CONCATENATE("'2018-06'!T",TEXT(MATCH($C76,'2018-06'!$C$2:$C$100,0)+1,0)))-INDIRECT(CONCATENATE("'2018-05'!T",TEXT(MATCH($C76,'2018-05'!$C$2:$C$100,0)+1,0))))</f>
        <v>95961450.319999993</v>
      </c>
      <c r="U76" s="17">
        <f ca="1">IF(OR(INDIRECT(CONCATENATE("'2018-06'!U",TEXT(MATCH($C76,'2018-06'!$C$2:$C$100,0)+1,0)))="",INDIRECT(CONCATENATE("'2018-05'!U",TEXT(MATCH($C76,'2018-05'!$C$2:$C$100,0)+1,0)))="",AND(INDIRECT(CONCATENATE("'2018-06'!U",TEXT(MATCH($C76,'2018-06'!$C$2:$C$100,0)+1,0)))="",INDIRECT(CONCATENATE("'2018-05'!U",TEXT(MATCH($C76,'2018-05'!$C$2:$C$100,0)+1,0)))="")),"Н/Д",INDIRECT(CONCATENATE("'2018-06'!U",TEXT(MATCH($C76,'2018-06'!$C$2:$C$100,0)+1,0)))-INDIRECT(CONCATENATE("'2018-05'!U",TEXT(MATCH($C76,'2018-05'!$C$2:$C$100,0)+1,0))))</f>
        <v>-50269030.609999999</v>
      </c>
      <c r="V76" s="17">
        <f ca="1">IF(OR(INDIRECT(CONCATENATE("'2018-06'!V",TEXT(MATCH($C76,'2018-06'!$C$2:$C$100,0)+1,0)))="",INDIRECT(CONCATENATE("'2018-05'!V",TEXT(MATCH($C76,'2018-05'!$C$2:$C$100,0)+1,0)))="",AND(INDIRECT(CONCATENATE("'2018-06'!V",TEXT(MATCH($C76,'2018-06'!$C$2:$C$100,0)+1,0)))="",INDIRECT(CONCATENATE("'2018-05'!V",TEXT(MATCH($C76,'2018-05'!$C$2:$C$100,0)+1,0)))="")),"Н/Д",INDIRECT(CONCATENATE("'2018-06'!V",TEXT(MATCH($C76,'2018-06'!$C$2:$C$100,0)+1,0)))-INDIRECT(CONCATENATE("'2018-05'!V",TEXT(MATCH($C76,'2018-05'!$C$2:$C$100,0)+1,0))))</f>
        <v>950469783.59000015</v>
      </c>
      <c r="W76" s="17">
        <f ca="1">IF(OR(INDIRECT(CONCATENATE("'2018-06'!W",TEXT(MATCH($C76,'2018-06'!$C$2:$C$100,0)+1,0)))="",INDIRECT(CONCATENATE("'2018-05'!W",TEXT(MATCH($C76,'2018-05'!$C$2:$C$100,0)+1,0)))="",AND(INDIRECT(CONCATENATE("'2018-06'!W",TEXT(MATCH($C76,'2018-06'!$C$2:$C$100,0)+1,0)))="",INDIRECT(CONCATENATE("'2018-05'!W",TEXT(MATCH($C76,'2018-05'!$C$2:$C$100,0)+1,0)))="")),"Н/Д",INDIRECT(CONCATENATE("'2018-06'!W",TEXT(MATCH($C76,'2018-06'!$C$2:$C$100,0)+1,0)))-INDIRECT(CONCATENATE("'2018-05'!W",TEXT(MATCH($C76,'2018-05'!$C$2:$C$100,0)+1,0))))</f>
        <v>19018019997.049995</v>
      </c>
    </row>
    <row r="77" spans="1:23" x14ac:dyDescent="0.25">
      <c r="A77" s="2" t="s">
        <v>87</v>
      </c>
      <c r="B77" s="2" t="s">
        <v>103</v>
      </c>
      <c r="C77" s="15">
        <v>70000000</v>
      </c>
      <c r="D77" s="2" t="s">
        <v>209</v>
      </c>
      <c r="E77" s="17">
        <f ca="1">IF(OR(INDIRECT(CONCATENATE("'2018-06'!E",TEXT(MATCH($C77,'2018-06'!$C$2:$C$100,0)+1,0)))="",INDIRECT(CONCATENATE("'2018-05'!E",TEXT(MATCH($C77,'2018-05'!$C$2:$C$100,0)+1,0)))="",AND(INDIRECT(CONCATENATE("'2018-06'!E",TEXT(MATCH($C77,'2018-06'!$C$2:$C$100,0)+1,0)))="",INDIRECT(CONCATENATE("'2018-05'!E",TEXT(MATCH($C77,'2018-05'!$C$2:$C$100,0)+1,0)))="")),"Н/Д",INDIRECT(CONCATENATE("'2018-06'!E",TEXT(MATCH($C77,'2018-06'!$C$2:$C$100,0)+1,0)))-INDIRECT(CONCATENATE("'2018-05'!E",TEXT(MATCH($C77,'2018-05'!$C$2:$C$100,0)+1,0))))</f>
        <v>8489760895.9799995</v>
      </c>
      <c r="F77" s="17">
        <f ca="1">IF(OR(INDIRECT(CONCATENATE("'2018-06'!F",TEXT(MATCH($C77,'2018-06'!$C$2:$C$100,0)+1,0)))="",INDIRECT(CONCATENATE("'2018-05'!F",TEXT(MATCH($C77,'2018-05'!$C$2:$C$100,0)+1,0)))="",AND(INDIRECT(CONCATENATE("'2018-06'!F",TEXT(MATCH($C77,'2018-06'!$C$2:$C$100,0)+1,0)))="",INDIRECT(CONCATENATE("'2018-05'!F",TEXT(MATCH($C77,'2018-05'!$C$2:$C$100,0)+1,0)))="")),"Н/Д",INDIRECT(CONCATENATE("'2018-06'!F",TEXT(MATCH($C77,'2018-06'!$C$2:$C$100,0)+1,0)))-INDIRECT(CONCATENATE("'2018-05'!F",TEXT(MATCH($C77,'2018-05'!$C$2:$C$100,0)+1,0))))</f>
        <v>7246761102.8899994</v>
      </c>
      <c r="G77" s="17">
        <f ca="1">IF(OR(INDIRECT(CONCATENATE("'2018-06'!G",TEXT(MATCH($C77,'2018-06'!$C$2:$C$100,0)+1,0)))="",INDIRECT(CONCATENATE("'2018-05'!G",TEXT(MATCH($C77,'2018-05'!$C$2:$C$100,0)+1,0)))="",AND(INDIRECT(CONCATENATE("'2018-06'!G",TEXT(MATCH($C77,'2018-06'!$C$2:$C$100,0)+1,0)))="",INDIRECT(CONCATENATE("'2018-05'!G",TEXT(MATCH($C77,'2018-05'!$C$2:$C$100,0)+1,0)))="")),"Н/Д",INDIRECT(CONCATENATE("'2018-06'!G",TEXT(MATCH($C77,'2018-06'!$C$2:$C$100,0)+1,0)))-INDIRECT(CONCATENATE("'2018-05'!G",TEXT(MATCH($C77,'2018-05'!$C$2:$C$100,0)+1,0))))</f>
        <v>2937921700.4400005</v>
      </c>
      <c r="H77" s="17">
        <f ca="1">IF(OR(INDIRECT(CONCATENATE("'2018-06'!H",TEXT(MATCH($C77,'2018-06'!$C$2:$C$100,0)+1,0)))="",INDIRECT(CONCATENATE("'2018-05'!H",TEXT(MATCH($C77,'2018-05'!$C$2:$C$100,0)+1,0)))="",AND(INDIRECT(CONCATENATE("'2018-06'!H",TEXT(MATCH($C77,'2018-06'!$C$2:$C$100,0)+1,0)))="",INDIRECT(CONCATENATE("'2018-05'!H",TEXT(MATCH($C77,'2018-05'!$C$2:$C$100,0)+1,0)))="")),"Н/Д",INDIRECT(CONCATENATE("'2018-06'!H",TEXT(MATCH($C77,'2018-06'!$C$2:$C$100,0)+1,0)))-INDIRECT(CONCATENATE("'2018-05'!H",TEXT(MATCH($C77,'2018-05'!$C$2:$C$100,0)+1,0))))</f>
        <v>1994305722.79</v>
      </c>
      <c r="I77" s="17">
        <f ca="1">IF(OR(INDIRECT(CONCATENATE("'2018-06'!I",TEXT(MATCH($C77,'2018-06'!$C$2:$C$100,0)+1,0)))="",INDIRECT(CONCATENATE("'2018-05'!I",TEXT(MATCH($C77,'2018-05'!$C$2:$C$100,0)+1,0)))="",AND(INDIRECT(CONCATENATE("'2018-06'!I",TEXT(MATCH($C77,'2018-06'!$C$2:$C$100,0)+1,0)))="",INDIRECT(CONCATENATE("'2018-05'!I",TEXT(MATCH($C77,'2018-05'!$C$2:$C$100,0)+1,0)))="")),"Н/Д",INDIRECT(CONCATENATE("'2018-06'!I",TEXT(MATCH($C77,'2018-06'!$C$2:$C$100,0)+1,0)))-INDIRECT(CONCATENATE("'2018-05'!I",TEXT(MATCH($C77,'2018-05'!$C$2:$C$100,0)+1,0))))</f>
        <v>1013375536.5599999</v>
      </c>
      <c r="J77" s="17" t="str">
        <f ca="1">IF(OR(INDIRECT(CONCATENATE("'2018-06'!J",TEXT(MATCH($C77,'2018-06'!$C$2:$C$100,0)+1,0)))="",INDIRECT(CONCATENATE("'2018-05'!J",TEXT(MATCH($C77,'2018-05'!$C$2:$C$100,0)+1,0)))="",AND(INDIRECT(CONCATENATE("'2018-06'!J",TEXT(MATCH($C77,'2018-06'!$C$2:$C$100,0)+1,0)))="",INDIRECT(CONCATENATE("'2018-05'!J",TEXT(MATCH($C77,'2018-05'!$C$2:$C$100,0)+1,0)))="")),"Н/Д",INDIRECT(CONCATENATE("'2018-06'!J",TEXT(MATCH($C77,'2018-06'!$C$2:$C$100,0)+1,0)))-INDIRECT(CONCATENATE("'2018-05'!J",TEXT(MATCH($C77,'2018-05'!$C$2:$C$100,0)+1,0))))</f>
        <v>Н/Д</v>
      </c>
      <c r="K77" s="17">
        <f ca="1">IF(OR(INDIRECT(CONCATENATE("'2018-06'!K",TEXT(MATCH($C77,'2018-06'!$C$2:$C$100,0)+1,0)))="",INDIRECT(CONCATENATE("'2018-05'!K",TEXT(MATCH($C77,'2018-05'!$C$2:$C$100,0)+1,0)))="",AND(INDIRECT(CONCATENATE("'2018-06'!K",TEXT(MATCH($C77,'2018-06'!$C$2:$C$100,0)+1,0)))="",INDIRECT(CONCATENATE("'2018-05'!K",TEXT(MATCH($C77,'2018-05'!$C$2:$C$100,0)+1,0)))="")),"Н/Д",INDIRECT(CONCATENATE("'2018-06'!K",TEXT(MATCH($C77,'2018-06'!$C$2:$C$100,0)+1,0)))-INDIRECT(CONCATENATE("'2018-05'!K",TEXT(MATCH($C77,'2018-05'!$C$2:$C$100,0)+1,0))))</f>
        <v>219121937.70000005</v>
      </c>
      <c r="L77" s="17">
        <f ca="1">IF(OR(INDIRECT(CONCATENATE("'2018-06'!L",TEXT(MATCH($C77,'2018-06'!$C$2:$C$100,0)+1,0)))="",INDIRECT(CONCATENATE("'2018-05'!L",TEXT(MATCH($C77,'2018-05'!$C$2:$C$100,0)+1,0)))="",AND(INDIRECT(CONCATENATE("'2018-06'!L",TEXT(MATCH($C77,'2018-06'!$C$2:$C$100,0)+1,0)))="",INDIRECT(CONCATENATE("'2018-05'!L",TEXT(MATCH($C77,'2018-05'!$C$2:$C$100,0)+1,0)))="")),"Н/Д",INDIRECT(CONCATENATE("'2018-06'!L",TEXT(MATCH($C77,'2018-06'!$C$2:$C$100,0)+1,0)))-INDIRECT(CONCATENATE("'2018-05'!L",TEXT(MATCH($C77,'2018-05'!$C$2:$C$100,0)+1,0))))</f>
        <v>675067911.28000021</v>
      </c>
      <c r="M77" s="17">
        <f ca="1">IF(OR(INDIRECT(CONCATENATE("'2018-06'!M",TEXT(MATCH($C77,'2018-06'!$C$2:$C$100,0)+1,0)))="",INDIRECT(CONCATENATE("'2018-05'!M",TEXT(MATCH($C77,'2018-05'!$C$2:$C$100,0)+1,0)))="",AND(INDIRECT(CONCATENATE("'2018-06'!M",TEXT(MATCH($C77,'2018-06'!$C$2:$C$100,0)+1,0)))="",INDIRECT(CONCATENATE("'2018-05'!M",TEXT(MATCH($C77,'2018-05'!$C$2:$C$100,0)+1,0)))="")),"Н/Д",INDIRECT(CONCATENATE("'2018-06'!M",TEXT(MATCH($C77,'2018-06'!$C$2:$C$100,0)+1,0)))-INDIRECT(CONCATENATE("'2018-05'!M",TEXT(MATCH($C77,'2018-05'!$C$2:$C$100,0)+1,0))))</f>
        <v>9888989.3399999961</v>
      </c>
      <c r="N77" s="17">
        <f ca="1">IF(OR(INDIRECT(CONCATENATE("'2018-06'!N",TEXT(MATCH($C77,'2018-06'!$C$2:$C$100,0)+1,0)))="",INDIRECT(CONCATENATE("'2018-05'!N",TEXT(MATCH($C77,'2018-05'!$C$2:$C$100,0)+1,0)))="",AND(INDIRECT(CONCATENATE("'2018-06'!N",TEXT(MATCH($C77,'2018-06'!$C$2:$C$100,0)+1,0)))="",INDIRECT(CONCATENATE("'2018-05'!N",TEXT(MATCH($C77,'2018-05'!$C$2:$C$100,0)+1,0)))="")),"Н/Д",INDIRECT(CONCATENATE("'2018-06'!N",TEXT(MATCH($C77,'2018-06'!$C$2:$C$100,0)+1,0)))-INDIRECT(CONCATENATE("'2018-05'!NE",TEXT(MATCH($C77,'2018-05'!$C$2:$C$100,0)+1,0))))</f>
        <v>175640022.75999999</v>
      </c>
      <c r="O77" s="17">
        <f ca="1">IF(OR(INDIRECT(CONCATENATE("'2018-06'!O",TEXT(MATCH($C77,'2018-06'!$C$2:$C$100,0)+1,0)))="",INDIRECT(CONCATENATE("'2018-05'!O",TEXT(MATCH($C77,'2018-05'!$C$2:$C$100,0)+1,0)))="",AND(INDIRECT(CONCATENATE("'2018-06'!O",TEXT(MATCH($C77,'2018-06'!$C$2:$C$100,0)+1,0)))="",INDIRECT(CONCATENATE("'2018-05'!O",TEXT(MATCH($C77,'2018-05'!$C$2:$C$100,0)+1,0)))="")),"Н/Д",INDIRECT(CONCATENATE("'2018-06'!O",TEXT(MATCH($C77,'2018-06'!$C$2:$C$100,0)+1,0)))-INDIRECT(CONCATENATE("'2018-05'!O",TEXT(MATCH($C77,'2018-05'!$C$2:$C$100,0)+1,0))))</f>
        <v>841.27999999999884</v>
      </c>
      <c r="P77" s="17">
        <f ca="1">IF(OR(INDIRECT(CONCATENATE("'2018-06'!P",TEXT(MATCH($C77,'2018-06'!$C$2:$C$100,0)+1,0)))="",INDIRECT(CONCATENATE("'2018-05'!P",TEXT(MATCH($C77,'2018-05'!$C$2:$C$100,0)+1,0)))="",AND(INDIRECT(CONCATENATE("'2018-06'!P",TEXT(MATCH($C77,'2018-06'!$C$2:$C$100,0)+1,0)))="",INDIRECT(CONCATENATE("'2018-05'!P",TEXT(MATCH($C77,'2018-05'!$C$2:$C$100,0)+1,0)))="")),"Н/Д",INDIRECT(CONCATENATE("'2018-06'!P",TEXT(MATCH($C77,'2018-06'!$C$2:$C$100,0)+1,0)))-INDIRECT(CONCATENATE("'2018-05'!P",TEXT(MATCH($C77,'2018-05'!$C$2:$C$100,0)+1,0))))</f>
        <v>107073468.93000001</v>
      </c>
      <c r="Q77" s="17">
        <f ca="1">IF(OR(INDIRECT(CONCATENATE("'2018-06'!Q",TEXT(MATCH($C77,'2018-06'!$C$2:$C$100,0)+1,0)))="",INDIRECT(CONCATENATE("'2018-05'!Q",TEXT(MATCH($C77,'2018-05'!$C$2:$C$100,0)+1,0)))="",AND(INDIRECT(CONCATENATE("'2018-06'!Q",TEXT(MATCH($C77,'2018-06'!$C$2:$C$100,0)+1,0)))="",INDIRECT(CONCATENATE("'2018-05'!Q",TEXT(MATCH($C77,'2018-05'!$C$2:$C$100,0)+1,0)))="")),"Н/Д",INDIRECT(CONCATENATE("'2018-06'!Q",TEXT(MATCH($C77,'2018-06'!$C$2:$C$100,0)+1,0)))-INDIRECT(CONCATENATE("'2018-05'!Q",TEXT(MATCH($C77,'2018-05'!$C$2:$C$100,0)+1,0))))</f>
        <v>5990265.200000003</v>
      </c>
      <c r="R77" s="17">
        <f ca="1">IF(OR(INDIRECT(CONCATENATE("'2018-06'!R",TEXT(MATCH($C77,'2018-06'!$C$2:$C$100,0)+1,0)))="",INDIRECT(CONCATENATE("'2018-05'!R",TEXT(MATCH($C77,'2018-05'!$C$2:$C$100,0)+1,0)))="",AND(INDIRECT(CONCATENATE("'2018-06'!R",TEXT(MATCH($C77,'2018-06'!$C$2:$C$100,0)+1,0)))="",INDIRECT(CONCATENATE("'2018-05'!R",TEXT(MATCH($C77,'2018-05'!$C$2:$C$100,0)+1,0)))="")),"Н/Д",INDIRECT(CONCATENATE("'2018-06'!R",TEXT(MATCH($C77,'2018-06'!$C$2:$C$100,0)+1,0)))-INDIRECT(CONCATENATE("'2018-05'!R",TEXT(MATCH($C77,'2018-05'!$C$2:$C$100,0)+1,0))))</f>
        <v>104649827.18000001</v>
      </c>
      <c r="S77" s="17">
        <f ca="1">IF(OR(INDIRECT(CONCATENATE("'2018-06'!S",TEXT(MATCH($C77,'2018-06'!$C$2:$C$100,0)+1,0)))="",INDIRECT(CONCATENATE("'2018-05'!S",TEXT(MATCH($C77,'2018-05'!$C$2:$C$100,0)+1,0)))="",AND(INDIRECT(CONCATENATE("'2018-06'!S",TEXT(MATCH($C77,'2018-06'!$C$2:$C$100,0)+1,0)))="",INDIRECT(CONCATENATE("'2018-05'!S",TEXT(MATCH($C77,'2018-05'!$C$2:$C$100,0)+1,0)))="")),"Н/Д",INDIRECT(CONCATENATE("'2018-06'!S",TEXT(MATCH($C77,'2018-06'!$C$2:$C$100,0)+1,0)))-INDIRECT(CONCATENATE("'2018-05'!S",TEXT(MATCH($C77,'2018-05'!$C$2:$C$100,0)+1,0))))</f>
        <v>263565.43000000005</v>
      </c>
      <c r="T77" s="17">
        <f ca="1">IF(OR(INDIRECT(CONCATENATE("'2018-06'!T",TEXT(MATCH($C77,'2018-06'!$C$2:$C$100,0)+1,0)))="",INDIRECT(CONCATENATE("'2018-05'!T",TEXT(MATCH($C77,'2018-05'!$C$2:$C$100,0)+1,0)))="",AND(INDIRECT(CONCATENATE("'2018-06'!T",TEXT(MATCH($C77,'2018-06'!$C$2:$C$100,0)+1,0)))="",INDIRECT(CONCATENATE("'2018-05'!T",TEXT(MATCH($C77,'2018-05'!$C$2:$C$100,0)+1,0)))="")),"Н/Д",INDIRECT(CONCATENATE("'2018-06'!T",TEXT(MATCH($C77,'2018-06'!$C$2:$C$100,0)+1,0)))-INDIRECT(CONCATENATE("'2018-05'!T",TEXT(MATCH($C77,'2018-05'!$C$2:$C$100,0)+1,0))))</f>
        <v>72345641</v>
      </c>
      <c r="U77" s="17">
        <f ca="1">IF(OR(INDIRECT(CONCATENATE("'2018-06'!U",TEXT(MATCH($C77,'2018-06'!$C$2:$C$100,0)+1,0)))="",INDIRECT(CONCATENATE("'2018-05'!U",TEXT(MATCH($C77,'2018-05'!$C$2:$C$100,0)+1,0)))="",AND(INDIRECT(CONCATENATE("'2018-06'!U",TEXT(MATCH($C77,'2018-06'!$C$2:$C$100,0)+1,0)))="",INDIRECT(CONCATENATE("'2018-05'!U",TEXT(MATCH($C77,'2018-05'!$C$2:$C$100,0)+1,0)))="")),"Н/Д",INDIRECT(CONCATENATE("'2018-06'!U",TEXT(MATCH($C77,'2018-06'!$C$2:$C$100,0)+1,0)))-INDIRECT(CONCATENATE("'2018-05'!U",TEXT(MATCH($C77,'2018-05'!$C$2:$C$100,0)+1,0))))</f>
        <v>17558677.020000003</v>
      </c>
      <c r="V77" s="17">
        <f ca="1">IF(OR(INDIRECT(CONCATENATE("'2018-06'!V",TEXT(MATCH($C77,'2018-06'!$C$2:$C$100,0)+1,0)))="",INDIRECT(CONCATENATE("'2018-05'!V",TEXT(MATCH($C77,'2018-05'!$C$2:$C$100,0)+1,0)))="",AND(INDIRECT(CONCATENATE("'2018-06'!V",TEXT(MATCH($C77,'2018-06'!$C$2:$C$100,0)+1,0)))="",INDIRECT(CONCATENATE("'2018-05'!V",TEXT(MATCH($C77,'2018-05'!$C$2:$C$100,0)+1,0)))="")),"Н/Д",INDIRECT(CONCATENATE("'2018-06'!V",TEXT(MATCH($C77,'2018-06'!$C$2:$C$100,0)+1,0)))-INDIRECT(CONCATENATE("'2018-05'!V",TEXT(MATCH($C77,'2018-05'!$C$2:$C$100,0)+1,0))))</f>
        <v>1242999793.0899997</v>
      </c>
      <c r="W77" s="17">
        <f ca="1">IF(OR(INDIRECT(CONCATENATE("'2018-06'!W",TEXT(MATCH($C77,'2018-06'!$C$2:$C$100,0)+1,0)))="",INDIRECT(CONCATENATE("'2018-05'!W",TEXT(MATCH($C77,'2018-05'!$C$2:$C$100,0)+1,0)))="",AND(INDIRECT(CONCATENATE("'2018-06'!W",TEXT(MATCH($C77,'2018-06'!$C$2:$C$100,0)+1,0)))="",INDIRECT(CONCATENATE("'2018-05'!W",TEXT(MATCH($C77,'2018-05'!$C$2:$C$100,0)+1,0)))="")),"Н/Д",INDIRECT(CONCATENATE("'2018-06'!W",TEXT(MATCH($C77,'2018-06'!$C$2:$C$100,0)+1,0)))-INDIRECT(CONCATENATE("'2018-05'!W",TEXT(MATCH($C77,'2018-05'!$C$2:$C$100,0)+1,0))))</f>
        <v>24174723412.26001</v>
      </c>
    </row>
    <row r="78" spans="1:23" x14ac:dyDescent="0.25">
      <c r="A78" s="2" t="s">
        <v>87</v>
      </c>
      <c r="B78" s="2" t="s">
        <v>104</v>
      </c>
      <c r="C78" s="15">
        <v>78000000</v>
      </c>
      <c r="D78" s="2" t="s">
        <v>209</v>
      </c>
      <c r="E78" s="17">
        <f ca="1">IF(OR(INDIRECT(CONCATENATE("'2018-06'!E",TEXT(MATCH($C78,'2018-06'!$C$2:$C$100,0)+1,0)))="",INDIRECT(CONCATENATE("'2018-05'!E",TEXT(MATCH($C78,'2018-05'!$C$2:$C$100,0)+1,0)))="",AND(INDIRECT(CONCATENATE("'2018-06'!E",TEXT(MATCH($C78,'2018-06'!$C$2:$C$100,0)+1,0)))="",INDIRECT(CONCATENATE("'2018-05'!E",TEXT(MATCH($C78,'2018-05'!$C$2:$C$100,0)+1,0)))="")),"Н/Д",INDIRECT(CONCATENATE("'2018-06'!E",TEXT(MATCH($C78,'2018-06'!$C$2:$C$100,0)+1,0)))-INDIRECT(CONCATENATE("'2018-05'!E",TEXT(MATCH($C78,'2018-05'!$C$2:$C$100,0)+1,0))))</f>
        <v>5854464939.1599998</v>
      </c>
      <c r="F78" s="17">
        <f ca="1">IF(OR(INDIRECT(CONCATENATE("'2018-06'!F",TEXT(MATCH($C78,'2018-06'!$C$2:$C$100,0)+1,0)))="",INDIRECT(CONCATENATE("'2018-05'!F",TEXT(MATCH($C78,'2018-05'!$C$2:$C$100,0)+1,0)))="",AND(INDIRECT(CONCATENATE("'2018-06'!F",TEXT(MATCH($C78,'2018-06'!$C$2:$C$100,0)+1,0)))="",INDIRECT(CONCATENATE("'2018-05'!F",TEXT(MATCH($C78,'2018-05'!$C$2:$C$100,0)+1,0)))="")),"Н/Д",INDIRECT(CONCATENATE("'2018-06'!F",TEXT(MATCH($C78,'2018-06'!$C$2:$C$100,0)+1,0)))-INDIRECT(CONCATENATE("'2018-05'!F",TEXT(MATCH($C78,'2018-05'!$C$2:$C$100,0)+1,0))))</f>
        <v>5432669530.9000015</v>
      </c>
      <c r="G78" s="17">
        <f ca="1">IF(OR(INDIRECT(CONCATENATE("'2018-06'!G",TEXT(MATCH($C78,'2018-06'!$C$2:$C$100,0)+1,0)))="",INDIRECT(CONCATENATE("'2018-05'!G",TEXT(MATCH($C78,'2018-05'!$C$2:$C$100,0)+1,0)))="",AND(INDIRECT(CONCATENATE("'2018-06'!G",TEXT(MATCH($C78,'2018-06'!$C$2:$C$100,0)+1,0)))="",INDIRECT(CONCATENATE("'2018-05'!G",TEXT(MATCH($C78,'2018-05'!$C$2:$C$100,0)+1,0)))="")),"Н/Д",INDIRECT(CONCATENATE("'2018-06'!G",TEXT(MATCH($C78,'2018-06'!$C$2:$C$100,0)+1,0)))-INDIRECT(CONCATENATE("'2018-05'!G",TEXT(MATCH($C78,'2018-05'!$C$2:$C$100,0)+1,0))))</f>
        <v>1908810672.8099995</v>
      </c>
      <c r="H78" s="17">
        <f ca="1">IF(OR(INDIRECT(CONCATENATE("'2018-06'!H",TEXT(MATCH($C78,'2018-06'!$C$2:$C$100,0)+1,0)))="",INDIRECT(CONCATENATE("'2018-05'!H",TEXT(MATCH($C78,'2018-05'!$C$2:$C$100,0)+1,0)))="",AND(INDIRECT(CONCATENATE("'2018-06'!H",TEXT(MATCH($C78,'2018-06'!$C$2:$C$100,0)+1,0)))="",INDIRECT(CONCATENATE("'2018-05'!H",TEXT(MATCH($C78,'2018-05'!$C$2:$C$100,0)+1,0)))="")),"Н/Д",INDIRECT(CONCATENATE("'2018-06'!H",TEXT(MATCH($C78,'2018-06'!$C$2:$C$100,0)+1,0)))-INDIRECT(CONCATENATE("'2018-05'!H",TEXT(MATCH($C78,'2018-05'!$C$2:$C$100,0)+1,0))))</f>
        <v>1783099365.4000006</v>
      </c>
      <c r="I78" s="17">
        <f ca="1">IF(OR(INDIRECT(CONCATENATE("'2018-06'!I",TEXT(MATCH($C78,'2018-06'!$C$2:$C$100,0)+1,0)))="",INDIRECT(CONCATENATE("'2018-05'!I",TEXT(MATCH($C78,'2018-05'!$C$2:$C$100,0)+1,0)))="",AND(INDIRECT(CONCATENATE("'2018-06'!I",TEXT(MATCH($C78,'2018-06'!$C$2:$C$100,0)+1,0)))="",INDIRECT(CONCATENATE("'2018-05'!I",TEXT(MATCH($C78,'2018-05'!$C$2:$C$100,0)+1,0)))="")),"Н/Д",INDIRECT(CONCATENATE("'2018-06'!I",TEXT(MATCH($C78,'2018-06'!$C$2:$C$100,0)+1,0)))-INDIRECT(CONCATENATE("'2018-05'!I",TEXT(MATCH($C78,'2018-05'!$C$2:$C$100,0)+1,0))))</f>
        <v>1018130140.8900003</v>
      </c>
      <c r="J78" s="17" t="str">
        <f ca="1">IF(OR(INDIRECT(CONCATENATE("'2018-06'!J",TEXT(MATCH($C78,'2018-06'!$C$2:$C$100,0)+1,0)))="",INDIRECT(CONCATENATE("'2018-05'!J",TEXT(MATCH($C78,'2018-05'!$C$2:$C$100,0)+1,0)))="",AND(INDIRECT(CONCATENATE("'2018-06'!J",TEXT(MATCH($C78,'2018-06'!$C$2:$C$100,0)+1,0)))="",INDIRECT(CONCATENATE("'2018-05'!J",TEXT(MATCH($C78,'2018-05'!$C$2:$C$100,0)+1,0)))="")),"Н/Д",INDIRECT(CONCATENATE("'2018-06'!J",TEXT(MATCH($C78,'2018-06'!$C$2:$C$100,0)+1,0)))-INDIRECT(CONCATENATE("'2018-05'!J",TEXT(MATCH($C78,'2018-05'!$C$2:$C$100,0)+1,0))))</f>
        <v>Н/Д</v>
      </c>
      <c r="K78" s="17">
        <f ca="1">IF(OR(INDIRECT(CONCATENATE("'2018-06'!K",TEXT(MATCH($C78,'2018-06'!$C$2:$C$100,0)+1,0)))="",INDIRECT(CONCATENATE("'2018-05'!K",TEXT(MATCH($C78,'2018-05'!$C$2:$C$100,0)+1,0)))="",AND(INDIRECT(CONCATENATE("'2018-06'!K",TEXT(MATCH($C78,'2018-06'!$C$2:$C$100,0)+1,0)))="",INDIRECT(CONCATENATE("'2018-05'!K",TEXT(MATCH($C78,'2018-05'!$C$2:$C$100,0)+1,0)))="")),"Н/Д",INDIRECT(CONCATENATE("'2018-06'!K",TEXT(MATCH($C78,'2018-06'!$C$2:$C$100,0)+1,0)))-INDIRECT(CONCATENATE("'2018-05'!K",TEXT(MATCH($C78,'2018-05'!$C$2:$C$100,0)+1,0))))</f>
        <v>228269129.41999984</v>
      </c>
      <c r="L78" s="17">
        <f ca="1">IF(OR(INDIRECT(CONCATENATE("'2018-06'!L",TEXT(MATCH($C78,'2018-06'!$C$2:$C$100,0)+1,0)))="",INDIRECT(CONCATENATE("'2018-05'!L",TEXT(MATCH($C78,'2018-05'!$C$2:$C$100,0)+1,0)))="",AND(INDIRECT(CONCATENATE("'2018-06'!L",TEXT(MATCH($C78,'2018-06'!$C$2:$C$100,0)+1,0)))="",INDIRECT(CONCATENATE("'2018-05'!L",TEXT(MATCH($C78,'2018-05'!$C$2:$C$100,0)+1,0)))="")),"Н/Д",INDIRECT(CONCATENATE("'2018-06'!L",TEXT(MATCH($C78,'2018-06'!$C$2:$C$100,0)+1,0)))-INDIRECT(CONCATENATE("'2018-05'!L",TEXT(MATCH($C78,'2018-05'!$C$2:$C$100,0)+1,0))))</f>
        <v>199811840.62000036</v>
      </c>
      <c r="M78" s="17">
        <f ca="1">IF(OR(INDIRECT(CONCATENATE("'2018-06'!M",TEXT(MATCH($C78,'2018-06'!$C$2:$C$100,0)+1,0)))="",INDIRECT(CONCATENATE("'2018-05'!M",TEXT(MATCH($C78,'2018-05'!$C$2:$C$100,0)+1,0)))="",AND(INDIRECT(CONCATENATE("'2018-06'!M",TEXT(MATCH($C78,'2018-06'!$C$2:$C$100,0)+1,0)))="",INDIRECT(CONCATENATE("'2018-05'!M",TEXT(MATCH($C78,'2018-05'!$C$2:$C$100,0)+1,0)))="")),"Н/Д",INDIRECT(CONCATENATE("'2018-06'!M",TEXT(MATCH($C78,'2018-06'!$C$2:$C$100,0)+1,0)))-INDIRECT(CONCATENATE("'2018-05'!M",TEXT(MATCH($C78,'2018-05'!$C$2:$C$100,0)+1,0))))</f>
        <v>1739948.7899999996</v>
      </c>
      <c r="N78" s="17">
        <f ca="1">IF(OR(INDIRECT(CONCATENATE("'2018-06'!N",TEXT(MATCH($C78,'2018-06'!$C$2:$C$100,0)+1,0)))="",INDIRECT(CONCATENATE("'2018-05'!N",TEXT(MATCH($C78,'2018-05'!$C$2:$C$100,0)+1,0)))="",AND(INDIRECT(CONCATENATE("'2018-06'!N",TEXT(MATCH($C78,'2018-06'!$C$2:$C$100,0)+1,0)))="",INDIRECT(CONCATENATE("'2018-05'!N",TEXT(MATCH($C78,'2018-05'!$C$2:$C$100,0)+1,0)))="")),"Н/Д",INDIRECT(CONCATENATE("'2018-06'!N",TEXT(MATCH($C78,'2018-06'!$C$2:$C$100,0)+1,0)))-INDIRECT(CONCATENATE("'2018-05'!NE",TEXT(MATCH($C78,'2018-05'!$C$2:$C$100,0)+1,0))))</f>
        <v>162251069.22999999</v>
      </c>
      <c r="O78" s="17">
        <f ca="1">IF(OR(INDIRECT(CONCATENATE("'2018-06'!O",TEXT(MATCH($C78,'2018-06'!$C$2:$C$100,0)+1,0)))="",INDIRECT(CONCATENATE("'2018-05'!O",TEXT(MATCH($C78,'2018-05'!$C$2:$C$100,0)+1,0)))="",AND(INDIRECT(CONCATENATE("'2018-06'!O",TEXT(MATCH($C78,'2018-06'!$C$2:$C$100,0)+1,0)))="",INDIRECT(CONCATENATE("'2018-05'!O",TEXT(MATCH($C78,'2018-05'!$C$2:$C$100,0)+1,0)))="")),"Н/Д",INDIRECT(CONCATENATE("'2018-06'!O",TEXT(MATCH($C78,'2018-06'!$C$2:$C$100,0)+1,0)))-INDIRECT(CONCATENATE("'2018-05'!O",TEXT(MATCH($C78,'2018-05'!$C$2:$C$100,0)+1,0))))</f>
        <v>34067.880000000005</v>
      </c>
      <c r="P78" s="17">
        <f ca="1">IF(OR(INDIRECT(CONCATENATE("'2018-06'!P",TEXT(MATCH($C78,'2018-06'!$C$2:$C$100,0)+1,0)))="",INDIRECT(CONCATENATE("'2018-05'!P",TEXT(MATCH($C78,'2018-05'!$C$2:$C$100,0)+1,0)))="",AND(INDIRECT(CONCATENATE("'2018-06'!P",TEXT(MATCH($C78,'2018-06'!$C$2:$C$100,0)+1,0)))="",INDIRECT(CONCATENATE("'2018-05'!P",TEXT(MATCH($C78,'2018-05'!$C$2:$C$100,0)+1,0)))="")),"Н/Д",INDIRECT(CONCATENATE("'2018-06'!P",TEXT(MATCH($C78,'2018-06'!$C$2:$C$100,0)+1,0)))-INDIRECT(CONCATENATE("'2018-05'!P",TEXT(MATCH($C78,'2018-05'!$C$2:$C$100,0)+1,0))))</f>
        <v>90482043.879999995</v>
      </c>
      <c r="Q78" s="17">
        <f ca="1">IF(OR(INDIRECT(CONCATENATE("'2018-06'!Q",TEXT(MATCH($C78,'2018-06'!$C$2:$C$100,0)+1,0)))="",INDIRECT(CONCATENATE("'2018-05'!Q",TEXT(MATCH($C78,'2018-05'!$C$2:$C$100,0)+1,0)))="",AND(INDIRECT(CONCATENATE("'2018-06'!Q",TEXT(MATCH($C78,'2018-06'!$C$2:$C$100,0)+1,0)))="",INDIRECT(CONCATENATE("'2018-05'!Q",TEXT(MATCH($C78,'2018-05'!$C$2:$C$100,0)+1,0)))="")),"Н/Д",INDIRECT(CONCATENATE("'2018-06'!Q",TEXT(MATCH($C78,'2018-06'!$C$2:$C$100,0)+1,0)))-INDIRECT(CONCATENATE("'2018-05'!Q",TEXT(MATCH($C78,'2018-05'!$C$2:$C$100,0)+1,0))))</f>
        <v>3411822.1099999994</v>
      </c>
      <c r="R78" s="17">
        <f ca="1">IF(OR(INDIRECT(CONCATENATE("'2018-06'!R",TEXT(MATCH($C78,'2018-06'!$C$2:$C$100,0)+1,0)))="",INDIRECT(CONCATENATE("'2018-05'!R",TEXT(MATCH($C78,'2018-05'!$C$2:$C$100,0)+1,0)))="",AND(INDIRECT(CONCATENATE("'2018-06'!R",TEXT(MATCH($C78,'2018-06'!$C$2:$C$100,0)+1,0)))="",INDIRECT(CONCATENATE("'2018-05'!R",TEXT(MATCH($C78,'2018-05'!$C$2:$C$100,0)+1,0)))="")),"Н/Д",INDIRECT(CONCATENATE("'2018-06'!R",TEXT(MATCH($C78,'2018-06'!$C$2:$C$100,0)+1,0)))-INDIRECT(CONCATENATE("'2018-05'!R",TEXT(MATCH($C78,'2018-05'!$C$2:$C$100,0)+1,0))))</f>
        <v>31428039.599999994</v>
      </c>
      <c r="S78" s="17" t="str">
        <f ca="1">IF(OR(INDIRECT(CONCATENATE("'2018-06'!S",TEXT(MATCH($C78,'2018-06'!$C$2:$C$100,0)+1,0)))="",INDIRECT(CONCATENATE("'2018-05'!S",TEXT(MATCH($C78,'2018-05'!$C$2:$C$100,0)+1,0)))="",AND(INDIRECT(CONCATENATE("'2018-06'!S",TEXT(MATCH($C78,'2018-06'!$C$2:$C$100,0)+1,0)))="",INDIRECT(CONCATENATE("'2018-05'!S",TEXT(MATCH($C78,'2018-05'!$C$2:$C$100,0)+1,0)))="")),"Н/Д",INDIRECT(CONCATENATE("'2018-06'!S",TEXT(MATCH($C78,'2018-06'!$C$2:$C$100,0)+1,0)))-INDIRECT(CONCATENATE("'2018-05'!S",TEXT(MATCH($C78,'2018-05'!$C$2:$C$100,0)+1,0))))</f>
        <v>Н/Д</v>
      </c>
      <c r="T78" s="17">
        <f ca="1">IF(OR(INDIRECT(CONCATENATE("'2018-06'!T",TEXT(MATCH($C78,'2018-06'!$C$2:$C$100,0)+1,0)))="",INDIRECT(CONCATENATE("'2018-05'!T",TEXT(MATCH($C78,'2018-05'!$C$2:$C$100,0)+1,0)))="",AND(INDIRECT(CONCATENATE("'2018-06'!T",TEXT(MATCH($C78,'2018-06'!$C$2:$C$100,0)+1,0)))="",INDIRECT(CONCATENATE("'2018-05'!T",TEXT(MATCH($C78,'2018-05'!$C$2:$C$100,0)+1,0)))="")),"Н/Д",INDIRECT(CONCATENATE("'2018-06'!T",TEXT(MATCH($C78,'2018-06'!$C$2:$C$100,0)+1,0)))-INDIRECT(CONCATENATE("'2018-05'!T",TEXT(MATCH($C78,'2018-05'!$C$2:$C$100,0)+1,0))))</f>
        <v>66928013.669999987</v>
      </c>
      <c r="U78" s="17">
        <f ca="1">IF(OR(INDIRECT(CONCATENATE("'2018-06'!U",TEXT(MATCH($C78,'2018-06'!$C$2:$C$100,0)+1,0)))="",INDIRECT(CONCATENATE("'2018-05'!U",TEXT(MATCH($C78,'2018-05'!$C$2:$C$100,0)+1,0)))="",AND(INDIRECT(CONCATENATE("'2018-06'!U",TEXT(MATCH($C78,'2018-06'!$C$2:$C$100,0)+1,0)))="",INDIRECT(CONCATENATE("'2018-05'!U",TEXT(MATCH($C78,'2018-05'!$C$2:$C$100,0)+1,0)))="")),"Н/Д",INDIRECT(CONCATENATE("'2018-06'!U",TEXT(MATCH($C78,'2018-06'!$C$2:$C$100,0)+1,0)))-INDIRECT(CONCATENATE("'2018-05'!U",TEXT(MATCH($C78,'2018-05'!$C$2:$C$100,0)+1,0))))</f>
        <v>54374063.270000003</v>
      </c>
      <c r="V78" s="17">
        <f ca="1">IF(OR(INDIRECT(CONCATENATE("'2018-06'!V",TEXT(MATCH($C78,'2018-06'!$C$2:$C$100,0)+1,0)))="",INDIRECT(CONCATENATE("'2018-05'!V",TEXT(MATCH($C78,'2018-05'!$C$2:$C$100,0)+1,0)))="",AND(INDIRECT(CONCATENATE("'2018-06'!V",TEXT(MATCH($C78,'2018-06'!$C$2:$C$100,0)+1,0)))="",INDIRECT(CONCATENATE("'2018-05'!V",TEXT(MATCH($C78,'2018-05'!$C$2:$C$100,0)+1,0)))="")),"Н/Д",INDIRECT(CONCATENATE("'2018-06'!V",TEXT(MATCH($C78,'2018-06'!$C$2:$C$100,0)+1,0)))-INDIRECT(CONCATENATE("'2018-05'!V",TEXT(MATCH($C78,'2018-05'!$C$2:$C$100,0)+1,0))))</f>
        <v>421795408.25999975</v>
      </c>
      <c r="W78" s="17">
        <f ca="1">IF(OR(INDIRECT(CONCATENATE("'2018-06'!W",TEXT(MATCH($C78,'2018-06'!$C$2:$C$100,0)+1,0)))="",INDIRECT(CONCATENATE("'2018-05'!W",TEXT(MATCH($C78,'2018-05'!$C$2:$C$100,0)+1,0)))="",AND(INDIRECT(CONCATENATE("'2018-06'!W",TEXT(MATCH($C78,'2018-06'!$C$2:$C$100,0)+1,0)))="",INDIRECT(CONCATENATE("'2018-05'!W",TEXT(MATCH($C78,'2018-05'!$C$2:$C$100,0)+1,0)))="")),"Н/Д",INDIRECT(CONCATENATE("'2018-06'!W",TEXT(MATCH($C78,'2018-06'!$C$2:$C$100,0)+1,0)))-INDIRECT(CONCATENATE("'2018-05'!W",TEXT(MATCH($C78,'2018-05'!$C$2:$C$100,0)+1,0))))</f>
        <v>17129472150.630005</v>
      </c>
    </row>
    <row r="79" spans="1:23" x14ac:dyDescent="0.25">
      <c r="A79" s="2" t="s">
        <v>87</v>
      </c>
      <c r="B79" s="2" t="s">
        <v>105</v>
      </c>
      <c r="C79" s="15">
        <v>55000000</v>
      </c>
      <c r="D79" s="2" t="s">
        <v>209</v>
      </c>
      <c r="E79" s="17">
        <f ca="1">IF(OR(INDIRECT(CONCATENATE("'2018-06'!E",TEXT(MATCH($C79,'2018-06'!$C$2:$C$100,0)+1,0)))="",INDIRECT(CONCATENATE("'2018-05'!E",TEXT(MATCH($C79,'2018-05'!$C$2:$C$100,0)+1,0)))="",AND(INDIRECT(CONCATENATE("'2018-06'!E",TEXT(MATCH($C79,'2018-06'!$C$2:$C$100,0)+1,0)))="",INDIRECT(CONCATENATE("'2018-05'!E",TEXT(MATCH($C79,'2018-05'!$C$2:$C$100,0)+1,0)))="")),"Н/Д",INDIRECT(CONCATENATE("'2018-06'!E",TEXT(MATCH($C79,'2018-06'!$C$2:$C$100,0)+1,0)))-INDIRECT(CONCATENATE("'2018-05'!E",TEXT(MATCH($C79,'2018-05'!$C$2:$C$100,0)+1,0))))</f>
        <v>268024335.53999996</v>
      </c>
      <c r="F79" s="17">
        <f ca="1">IF(OR(INDIRECT(CONCATENATE("'2018-06'!F",TEXT(MATCH($C79,'2018-06'!$C$2:$C$100,0)+1,0)))="",INDIRECT(CONCATENATE("'2018-05'!F",TEXT(MATCH($C79,'2018-05'!$C$2:$C$100,0)+1,0)))="",AND(INDIRECT(CONCATENATE("'2018-06'!F",TEXT(MATCH($C79,'2018-06'!$C$2:$C$100,0)+1,0)))="",INDIRECT(CONCATENATE("'2018-05'!F",TEXT(MATCH($C79,'2018-05'!$C$2:$C$100,0)+1,0)))="")),"Н/Д",INDIRECT(CONCATENATE("'2018-06'!F",TEXT(MATCH($C79,'2018-06'!$C$2:$C$100,0)+1,0)))-INDIRECT(CONCATENATE("'2018-05'!F",TEXT(MATCH($C79,'2018-05'!$C$2:$C$100,0)+1,0))))</f>
        <v>179034774.20000005</v>
      </c>
      <c r="G79" s="17">
        <f ca="1">IF(OR(INDIRECT(CONCATENATE("'2018-06'!G",TEXT(MATCH($C79,'2018-06'!$C$2:$C$100,0)+1,0)))="",INDIRECT(CONCATENATE("'2018-05'!G",TEXT(MATCH($C79,'2018-05'!$C$2:$C$100,0)+1,0)))="",AND(INDIRECT(CONCATENATE("'2018-06'!G",TEXT(MATCH($C79,'2018-06'!$C$2:$C$100,0)+1,0)))="",INDIRECT(CONCATENATE("'2018-05'!G",TEXT(MATCH($C79,'2018-05'!$C$2:$C$100,0)+1,0)))="")),"Н/Д",INDIRECT(CONCATENATE("'2018-06'!G",TEXT(MATCH($C79,'2018-06'!$C$2:$C$100,0)+1,0)))-INDIRECT(CONCATENATE("'2018-05'!G",TEXT(MATCH($C79,'2018-05'!$C$2:$C$100,0)+1,0))))</f>
        <v>44611324.250000015</v>
      </c>
      <c r="H79" s="17">
        <f ca="1">IF(OR(INDIRECT(CONCATENATE("'2018-06'!H",TEXT(MATCH($C79,'2018-06'!$C$2:$C$100,0)+1,0)))="",INDIRECT(CONCATENATE("'2018-05'!H",TEXT(MATCH($C79,'2018-05'!$C$2:$C$100,0)+1,0)))="",AND(INDIRECT(CONCATENATE("'2018-06'!H",TEXT(MATCH($C79,'2018-06'!$C$2:$C$100,0)+1,0)))="",INDIRECT(CONCATENATE("'2018-05'!H",TEXT(MATCH($C79,'2018-05'!$C$2:$C$100,0)+1,0)))="")),"Н/Д",INDIRECT(CONCATENATE("'2018-06'!H",TEXT(MATCH($C79,'2018-06'!$C$2:$C$100,0)+1,0)))-INDIRECT(CONCATENATE("'2018-05'!H",TEXT(MATCH($C79,'2018-05'!$C$2:$C$100,0)+1,0))))</f>
        <v>104039976.31999999</v>
      </c>
      <c r="I79" s="17">
        <f ca="1">IF(OR(INDIRECT(CONCATENATE("'2018-06'!I",TEXT(MATCH($C79,'2018-06'!$C$2:$C$100,0)+1,0)))="",INDIRECT(CONCATENATE("'2018-05'!I",TEXT(MATCH($C79,'2018-05'!$C$2:$C$100,0)+1,0)))="",AND(INDIRECT(CONCATENATE("'2018-06'!I",TEXT(MATCH($C79,'2018-06'!$C$2:$C$100,0)+1,0)))="",INDIRECT(CONCATENATE("'2018-05'!I",TEXT(MATCH($C79,'2018-05'!$C$2:$C$100,0)+1,0)))="")),"Н/Д",INDIRECT(CONCATENATE("'2018-06'!I",TEXT(MATCH($C79,'2018-06'!$C$2:$C$100,0)+1,0)))-INDIRECT(CONCATENATE("'2018-05'!I",TEXT(MATCH($C79,'2018-05'!$C$2:$C$100,0)+1,0))))</f>
        <v>11433879.439999998</v>
      </c>
      <c r="J79" s="17">
        <f ca="1">IF(OR(INDIRECT(CONCATENATE("'2018-06'!J",TEXT(MATCH($C79,'2018-06'!$C$2:$C$100,0)+1,0)))="",INDIRECT(CONCATENATE("'2018-05'!J",TEXT(MATCH($C79,'2018-05'!$C$2:$C$100,0)+1,0)))="",AND(INDIRECT(CONCATENATE("'2018-06'!J",TEXT(MATCH($C79,'2018-06'!$C$2:$C$100,0)+1,0)))="",INDIRECT(CONCATENATE("'2018-05'!J",TEXT(MATCH($C79,'2018-05'!$C$2:$C$100,0)+1,0)))="")),"Н/Д",INDIRECT(CONCATENATE("'2018-06'!J",TEXT(MATCH($C79,'2018-06'!$C$2:$C$100,0)+1,0)))-INDIRECT(CONCATENATE("'2018-05'!J",TEXT(MATCH($C79,'2018-05'!$C$2:$C$100,0)+1,0))))</f>
        <v>8677716.9899999946</v>
      </c>
      <c r="K79" s="17">
        <f ca="1">IF(OR(INDIRECT(CONCATENATE("'2018-06'!K",TEXT(MATCH($C79,'2018-06'!$C$2:$C$100,0)+1,0)))="",INDIRECT(CONCATENATE("'2018-05'!K",TEXT(MATCH($C79,'2018-05'!$C$2:$C$100,0)+1,0)))="",AND(INDIRECT(CONCATENATE("'2018-06'!K",TEXT(MATCH($C79,'2018-06'!$C$2:$C$100,0)+1,0)))="",INDIRECT(CONCATENATE("'2018-05'!K",TEXT(MATCH($C79,'2018-05'!$C$2:$C$100,0)+1,0)))="")),"Н/Д",INDIRECT(CONCATENATE("'2018-06'!K",TEXT(MATCH($C79,'2018-06'!$C$2:$C$100,0)+1,0)))-INDIRECT(CONCATENATE("'2018-05'!K",TEXT(MATCH($C79,'2018-05'!$C$2:$C$100,0)+1,0))))</f>
        <v>2021711.1700000018</v>
      </c>
      <c r="L79" s="17">
        <f ca="1">IF(OR(INDIRECT(CONCATENATE("'2018-06'!L",TEXT(MATCH($C79,'2018-06'!$C$2:$C$100,0)+1,0)))="",INDIRECT(CONCATENATE("'2018-05'!L",TEXT(MATCH($C79,'2018-05'!$C$2:$C$100,0)+1,0)))="",AND(INDIRECT(CONCATENATE("'2018-06'!L",TEXT(MATCH($C79,'2018-06'!$C$2:$C$100,0)+1,0)))="",INDIRECT(CONCATENATE("'2018-05'!L",TEXT(MATCH($C79,'2018-05'!$C$2:$C$100,0)+1,0)))="")),"Н/Д",INDIRECT(CONCATENATE("'2018-06'!L",TEXT(MATCH($C79,'2018-06'!$C$2:$C$100,0)+1,0)))-INDIRECT(CONCATENATE("'2018-05'!L",TEXT(MATCH($C79,'2018-05'!$C$2:$C$100,0)+1,0))))</f>
        <v>1429383.3799999952</v>
      </c>
      <c r="M79" s="17" t="str">
        <f ca="1">IF(OR(INDIRECT(CONCATENATE("'2018-06'!M",TEXT(MATCH($C79,'2018-06'!$C$2:$C$100,0)+1,0)))="",INDIRECT(CONCATENATE("'2018-05'!M",TEXT(MATCH($C79,'2018-05'!$C$2:$C$100,0)+1,0)))="",AND(INDIRECT(CONCATENATE("'2018-06'!M",TEXT(MATCH($C79,'2018-06'!$C$2:$C$100,0)+1,0)))="",INDIRECT(CONCATENATE("'2018-05'!M",TEXT(MATCH($C79,'2018-05'!$C$2:$C$100,0)+1,0)))="")),"Н/Д",INDIRECT(CONCATENATE("'2018-06'!M",TEXT(MATCH($C79,'2018-06'!$C$2:$C$100,0)+1,0)))-INDIRECT(CONCATENATE("'2018-05'!M",TEXT(MATCH($C79,'2018-05'!$C$2:$C$100,0)+1,0))))</f>
        <v>Н/Д</v>
      </c>
      <c r="N79" s="17">
        <f ca="1">IF(OR(INDIRECT(CONCATENATE("'2018-06'!N",TEXT(MATCH($C79,'2018-06'!$C$2:$C$100,0)+1,0)))="",INDIRECT(CONCATENATE("'2018-05'!N",TEXT(MATCH($C79,'2018-05'!$C$2:$C$100,0)+1,0)))="",AND(INDIRECT(CONCATENATE("'2018-06'!N",TEXT(MATCH($C79,'2018-06'!$C$2:$C$100,0)+1,0)))="",INDIRECT(CONCATENATE("'2018-05'!N",TEXT(MATCH($C79,'2018-05'!$C$2:$C$100,0)+1,0)))="")),"Н/Д",INDIRECT(CONCATENATE("'2018-06'!N",TEXT(MATCH($C79,'2018-06'!$C$2:$C$100,0)+1,0)))-INDIRECT(CONCATENATE("'2018-05'!NE",TEXT(MATCH($C79,'2018-05'!$C$2:$C$100,0)+1,0))))</f>
        <v>4590699.72</v>
      </c>
      <c r="O79" s="17">
        <f ca="1">IF(OR(INDIRECT(CONCATENATE("'2018-06'!O",TEXT(MATCH($C79,'2018-06'!$C$2:$C$100,0)+1,0)))="",INDIRECT(CONCATENATE("'2018-05'!O",TEXT(MATCH($C79,'2018-05'!$C$2:$C$100,0)+1,0)))="",AND(INDIRECT(CONCATENATE("'2018-06'!O",TEXT(MATCH($C79,'2018-06'!$C$2:$C$100,0)+1,0)))="",INDIRECT(CONCATENATE("'2018-05'!O",TEXT(MATCH($C79,'2018-05'!$C$2:$C$100,0)+1,0)))="")),"Н/Д",INDIRECT(CONCATENATE("'2018-06'!O",TEXT(MATCH($C79,'2018-06'!$C$2:$C$100,0)+1,0)))-INDIRECT(CONCATENATE("'2018-05'!O",TEXT(MATCH($C79,'2018-05'!$C$2:$C$100,0)+1,0))))</f>
        <v>0</v>
      </c>
      <c r="P79" s="17">
        <f ca="1">IF(OR(INDIRECT(CONCATENATE("'2018-06'!P",TEXT(MATCH($C79,'2018-06'!$C$2:$C$100,0)+1,0)))="",INDIRECT(CONCATENATE("'2018-05'!P",TEXT(MATCH($C79,'2018-05'!$C$2:$C$100,0)+1,0)))="",AND(INDIRECT(CONCATENATE("'2018-06'!P",TEXT(MATCH($C79,'2018-06'!$C$2:$C$100,0)+1,0)))="",INDIRECT(CONCATENATE("'2018-05'!P",TEXT(MATCH($C79,'2018-05'!$C$2:$C$100,0)+1,0)))="")),"Н/Д",INDIRECT(CONCATENATE("'2018-06'!P",TEXT(MATCH($C79,'2018-06'!$C$2:$C$100,0)+1,0)))-INDIRECT(CONCATENATE("'2018-05'!P",TEXT(MATCH($C79,'2018-05'!$C$2:$C$100,0)+1,0))))</f>
        <v>1986329.1600000011</v>
      </c>
      <c r="Q79" s="17">
        <f ca="1">IF(OR(INDIRECT(CONCATENATE("'2018-06'!Q",TEXT(MATCH($C79,'2018-06'!$C$2:$C$100,0)+1,0)))="",INDIRECT(CONCATENATE("'2018-05'!Q",TEXT(MATCH($C79,'2018-05'!$C$2:$C$100,0)+1,0)))="",AND(INDIRECT(CONCATENATE("'2018-06'!Q",TEXT(MATCH($C79,'2018-06'!$C$2:$C$100,0)+1,0)))="",INDIRECT(CONCATENATE("'2018-05'!Q",TEXT(MATCH($C79,'2018-05'!$C$2:$C$100,0)+1,0)))="")),"Н/Д",INDIRECT(CONCATENATE("'2018-06'!Q",TEXT(MATCH($C79,'2018-06'!$C$2:$C$100,0)+1,0)))-INDIRECT(CONCATENATE("'2018-05'!Q",TEXT(MATCH($C79,'2018-05'!$C$2:$C$100,0)+1,0))))</f>
        <v>476103.6099999994</v>
      </c>
      <c r="R79" s="17" t="str">
        <f ca="1">IF(OR(INDIRECT(CONCATENATE("'2018-06'!R",TEXT(MATCH($C79,'2018-06'!$C$2:$C$100,0)+1,0)))="",INDIRECT(CONCATENATE("'2018-05'!R",TEXT(MATCH($C79,'2018-05'!$C$2:$C$100,0)+1,0)))="",AND(INDIRECT(CONCATENATE("'2018-06'!R",TEXT(MATCH($C79,'2018-06'!$C$2:$C$100,0)+1,0)))="",INDIRECT(CONCATENATE("'2018-05'!R",TEXT(MATCH($C79,'2018-05'!$C$2:$C$100,0)+1,0)))="")),"Н/Д",INDIRECT(CONCATENATE("'2018-06'!R",TEXT(MATCH($C79,'2018-06'!$C$2:$C$100,0)+1,0)))-INDIRECT(CONCATENATE("'2018-05'!R",TEXT(MATCH($C79,'2018-05'!$C$2:$C$100,0)+1,0))))</f>
        <v>Н/Д</v>
      </c>
      <c r="S79" s="17">
        <f ca="1">IF(OR(INDIRECT(CONCATENATE("'2018-06'!S",TEXT(MATCH($C79,'2018-06'!$C$2:$C$100,0)+1,0)))="",INDIRECT(CONCATENATE("'2018-05'!S",TEXT(MATCH($C79,'2018-05'!$C$2:$C$100,0)+1,0)))="",AND(INDIRECT(CONCATENATE("'2018-06'!S",TEXT(MATCH($C79,'2018-06'!$C$2:$C$100,0)+1,0)))="",INDIRECT(CONCATENATE("'2018-05'!S",TEXT(MATCH($C79,'2018-05'!$C$2:$C$100,0)+1,0)))="")),"Н/Д",INDIRECT(CONCATENATE("'2018-06'!S",TEXT(MATCH($C79,'2018-06'!$C$2:$C$100,0)+1,0)))-INDIRECT(CONCATENATE("'2018-05'!S",TEXT(MATCH($C79,'2018-05'!$C$2:$C$100,0)+1,0))))</f>
        <v>285841.13</v>
      </c>
      <c r="T79" s="17">
        <f ca="1">IF(OR(INDIRECT(CONCATENATE("'2018-06'!T",TEXT(MATCH($C79,'2018-06'!$C$2:$C$100,0)+1,0)))="",INDIRECT(CONCATENATE("'2018-05'!T",TEXT(MATCH($C79,'2018-05'!$C$2:$C$100,0)+1,0)))="",AND(INDIRECT(CONCATENATE("'2018-06'!T",TEXT(MATCH($C79,'2018-06'!$C$2:$C$100,0)+1,0)))="",INDIRECT(CONCATENATE("'2018-05'!T",TEXT(MATCH($C79,'2018-05'!$C$2:$C$100,0)+1,0)))="")),"Н/Д",INDIRECT(CONCATENATE("'2018-06'!T",TEXT(MATCH($C79,'2018-06'!$C$2:$C$100,0)+1,0)))-INDIRECT(CONCATENATE("'2018-05'!T",TEXT(MATCH($C79,'2018-05'!$C$2:$C$100,0)+1,0))))</f>
        <v>1556524.8599999994</v>
      </c>
      <c r="U79" s="17">
        <f ca="1">IF(OR(INDIRECT(CONCATENATE("'2018-06'!U",TEXT(MATCH($C79,'2018-06'!$C$2:$C$100,0)+1,0)))="",INDIRECT(CONCATENATE("'2018-05'!U",TEXT(MATCH($C79,'2018-05'!$C$2:$C$100,0)+1,0)))="",AND(INDIRECT(CONCATENATE("'2018-06'!U",TEXT(MATCH($C79,'2018-06'!$C$2:$C$100,0)+1,0)))="",INDIRECT(CONCATENATE("'2018-05'!U",TEXT(MATCH($C79,'2018-05'!$C$2:$C$100,0)+1,0)))="")),"Н/Д",INDIRECT(CONCATENATE("'2018-06'!U",TEXT(MATCH($C79,'2018-06'!$C$2:$C$100,0)+1,0)))-INDIRECT(CONCATENATE("'2018-05'!U",TEXT(MATCH($C79,'2018-05'!$C$2:$C$100,0)+1,0))))</f>
        <v>892164.64</v>
      </c>
      <c r="V79" s="17">
        <f ca="1">IF(OR(INDIRECT(CONCATENATE("'2018-06'!V",TEXT(MATCH($C79,'2018-06'!$C$2:$C$100,0)+1,0)))="",INDIRECT(CONCATENATE("'2018-05'!V",TEXT(MATCH($C79,'2018-05'!$C$2:$C$100,0)+1,0)))="",AND(INDIRECT(CONCATENATE("'2018-06'!V",TEXT(MATCH($C79,'2018-06'!$C$2:$C$100,0)+1,0)))="",INDIRECT(CONCATENATE("'2018-05'!V",TEXT(MATCH($C79,'2018-05'!$C$2:$C$100,0)+1,0)))="")),"Н/Д",INDIRECT(CONCATENATE("'2018-06'!V",TEXT(MATCH($C79,'2018-06'!$C$2:$C$100,0)+1,0)))-INDIRECT(CONCATENATE("'2018-05'!V",TEXT(MATCH($C79,'2018-05'!$C$2:$C$100,0)+1,0))))</f>
        <v>88989561.339999974</v>
      </c>
      <c r="W79" s="17">
        <f ca="1">IF(OR(INDIRECT(CONCATENATE("'2018-06'!W",TEXT(MATCH($C79,'2018-06'!$C$2:$C$100,0)+1,0)))="",INDIRECT(CONCATENATE("'2018-05'!W",TEXT(MATCH($C79,'2018-05'!$C$2:$C$100,0)+1,0)))="",AND(INDIRECT(CONCATENATE("'2018-06'!W",TEXT(MATCH($C79,'2018-06'!$C$2:$C$100,0)+1,0)))="",INDIRECT(CONCATENATE("'2018-05'!W",TEXT(MATCH($C79,'2018-05'!$C$2:$C$100,0)+1,0)))="")),"Н/Д",INDIRECT(CONCATENATE("'2018-06'!W",TEXT(MATCH($C79,'2018-06'!$C$2:$C$100,0)+1,0)))-INDIRECT(CONCATENATE("'2018-05'!W",TEXT(MATCH($C79,'2018-05'!$C$2:$C$100,0)+1,0))))</f>
        <v>714586052.56999969</v>
      </c>
    </row>
    <row r="80" spans="1:23" x14ac:dyDescent="0.25">
      <c r="A80" s="2" t="s">
        <v>87</v>
      </c>
      <c r="B80" s="2" t="s">
        <v>106</v>
      </c>
      <c r="C80" s="15">
        <v>45000000</v>
      </c>
      <c r="D80" s="2" t="s">
        <v>209</v>
      </c>
      <c r="E80" s="17">
        <f ca="1">IF(OR(INDIRECT(CONCATENATE("'2018-06'!E",TEXT(MATCH($C80,'2018-06'!$C$2:$C$100,0)+1,0)))="",INDIRECT(CONCATENATE("'2018-05'!E",TEXT(MATCH($C80,'2018-05'!$C$2:$C$100,0)+1,0)))="",AND(INDIRECT(CONCATENATE("'2018-06'!E",TEXT(MATCH($C80,'2018-06'!$C$2:$C$100,0)+1,0)))="",INDIRECT(CONCATENATE("'2018-05'!E",TEXT(MATCH($C80,'2018-05'!$C$2:$C$100,0)+1,0)))="")),"Н/Д",INDIRECT(CONCATENATE("'2018-06'!E",TEXT(MATCH($C80,'2018-06'!$C$2:$C$100,0)+1,0)))-INDIRECT(CONCATENATE("'2018-05'!E",TEXT(MATCH($C80,'2018-05'!$C$2:$C$100,0)+1,0))))</f>
        <v>204487469667.95996</v>
      </c>
      <c r="F80" s="17">
        <f ca="1">IF(OR(INDIRECT(CONCATENATE("'2018-06'!F",TEXT(MATCH($C80,'2018-06'!$C$2:$C$100,0)+1,0)))="",INDIRECT(CONCATENATE("'2018-05'!F",TEXT(MATCH($C80,'2018-05'!$C$2:$C$100,0)+1,0)))="",AND(INDIRECT(CONCATENATE("'2018-06'!F",TEXT(MATCH($C80,'2018-06'!$C$2:$C$100,0)+1,0)))="",INDIRECT(CONCATENATE("'2018-05'!F",TEXT(MATCH($C80,'2018-05'!$C$2:$C$100,0)+1,0)))="")),"Н/Д",INDIRECT(CONCATENATE("'2018-06'!F",TEXT(MATCH($C80,'2018-06'!$C$2:$C$100,0)+1,0)))-INDIRECT(CONCATENATE("'2018-05'!F",TEXT(MATCH($C80,'2018-05'!$C$2:$C$100,0)+1,0))))</f>
        <v>201325671735.83997</v>
      </c>
      <c r="G80" s="17">
        <f ca="1">IF(OR(INDIRECT(CONCATENATE("'2018-06'!G",TEXT(MATCH($C80,'2018-06'!$C$2:$C$100,0)+1,0)))="",INDIRECT(CONCATENATE("'2018-05'!G",TEXT(MATCH($C80,'2018-05'!$C$2:$C$100,0)+1,0)))="",AND(INDIRECT(CONCATENATE("'2018-06'!G",TEXT(MATCH($C80,'2018-06'!$C$2:$C$100,0)+1,0)))="",INDIRECT(CONCATENATE("'2018-05'!G",TEXT(MATCH($C80,'2018-05'!$C$2:$C$100,0)+1,0)))="")),"Н/Д",INDIRECT(CONCATENATE("'2018-06'!G",TEXT(MATCH($C80,'2018-06'!$C$2:$C$100,0)+1,0)))-INDIRECT(CONCATENATE("'2018-05'!G",TEXT(MATCH($C80,'2018-05'!$C$2:$C$100,0)+1,0))))</f>
        <v>82107771382.740021</v>
      </c>
      <c r="H80" s="17">
        <f ca="1">IF(OR(INDIRECT(CONCATENATE("'2018-06'!H",TEXT(MATCH($C80,'2018-06'!$C$2:$C$100,0)+1,0)))="",INDIRECT(CONCATENATE("'2018-05'!H",TEXT(MATCH($C80,'2018-05'!$C$2:$C$100,0)+1,0)))="",AND(INDIRECT(CONCATENATE("'2018-06'!H",TEXT(MATCH($C80,'2018-06'!$C$2:$C$100,0)+1,0)))="",INDIRECT(CONCATENATE("'2018-05'!H",TEXT(MATCH($C80,'2018-05'!$C$2:$C$100,0)+1,0)))="")),"Н/Д",INDIRECT(CONCATENATE("'2018-06'!H",TEXT(MATCH($C80,'2018-06'!$C$2:$C$100,0)+1,0)))-INDIRECT(CONCATENATE("'2018-05'!H",TEXT(MATCH($C80,'2018-05'!$C$2:$C$100,0)+1,0))))</f>
        <v>72722335389.970001</v>
      </c>
      <c r="I80" s="17">
        <f ca="1">IF(OR(INDIRECT(CONCATENATE("'2018-06'!I",TEXT(MATCH($C80,'2018-06'!$C$2:$C$100,0)+1,0)))="",INDIRECT(CONCATENATE("'2018-05'!I",TEXT(MATCH($C80,'2018-05'!$C$2:$C$100,0)+1,0)))="",AND(INDIRECT(CONCATENATE("'2018-06'!I",TEXT(MATCH($C80,'2018-06'!$C$2:$C$100,0)+1,0)))="",INDIRECT(CONCATENATE("'2018-05'!I",TEXT(MATCH($C80,'2018-05'!$C$2:$C$100,0)+1,0)))="")),"Н/Д",INDIRECT(CONCATENATE("'2018-06'!I",TEXT(MATCH($C80,'2018-06'!$C$2:$C$100,0)+1,0)))-INDIRECT(CONCATENATE("'2018-05'!I",TEXT(MATCH($C80,'2018-05'!$C$2:$C$100,0)+1,0))))</f>
        <v>2224050571.6299992</v>
      </c>
      <c r="J80" s="17" t="str">
        <f ca="1">IF(OR(INDIRECT(CONCATENATE("'2018-06'!J",TEXT(MATCH($C80,'2018-06'!$C$2:$C$100,0)+1,0)))="",INDIRECT(CONCATENATE("'2018-05'!J",TEXT(MATCH($C80,'2018-05'!$C$2:$C$100,0)+1,0)))="",AND(INDIRECT(CONCATENATE("'2018-06'!J",TEXT(MATCH($C80,'2018-06'!$C$2:$C$100,0)+1,0)))="",INDIRECT(CONCATENATE("'2018-05'!J",TEXT(MATCH($C80,'2018-05'!$C$2:$C$100,0)+1,0)))="")),"Н/Д",INDIRECT(CONCATENATE("'2018-06'!J",TEXT(MATCH($C80,'2018-06'!$C$2:$C$100,0)+1,0)))-INDIRECT(CONCATENATE("'2018-05'!J",TEXT(MATCH($C80,'2018-05'!$C$2:$C$100,0)+1,0))))</f>
        <v>Н/Д</v>
      </c>
      <c r="K80" s="17">
        <f ca="1">IF(OR(INDIRECT(CONCATENATE("'2018-06'!K",TEXT(MATCH($C80,'2018-06'!$C$2:$C$100,0)+1,0)))="",INDIRECT(CONCATENATE("'2018-05'!K",TEXT(MATCH($C80,'2018-05'!$C$2:$C$100,0)+1,0)))="",AND(INDIRECT(CONCATENATE("'2018-06'!K",TEXT(MATCH($C80,'2018-06'!$C$2:$C$100,0)+1,0)))="",INDIRECT(CONCATENATE("'2018-05'!K",TEXT(MATCH($C80,'2018-05'!$C$2:$C$100,0)+1,0)))="")),"Н/Д",INDIRECT(CONCATENATE("'2018-06'!K",TEXT(MATCH($C80,'2018-06'!$C$2:$C$100,0)+1,0)))-INDIRECT(CONCATENATE("'2018-05'!K",TEXT(MATCH($C80,'2018-05'!$C$2:$C$100,0)+1,0))))</f>
        <v>4980188355.8000031</v>
      </c>
      <c r="L80" s="17">
        <f ca="1">IF(OR(INDIRECT(CONCATENATE("'2018-06'!L",TEXT(MATCH($C80,'2018-06'!$C$2:$C$100,0)+1,0)))="",INDIRECT(CONCATENATE("'2018-05'!L",TEXT(MATCH($C80,'2018-05'!$C$2:$C$100,0)+1,0)))="",AND(INDIRECT(CONCATENATE("'2018-06'!L",TEXT(MATCH($C80,'2018-06'!$C$2:$C$100,0)+1,0)))="",INDIRECT(CONCATENATE("'2018-05'!L",TEXT(MATCH($C80,'2018-05'!$C$2:$C$100,0)+1,0)))="")),"Н/Д",INDIRECT(CONCATENATE("'2018-06'!L",TEXT(MATCH($C80,'2018-06'!$C$2:$C$100,0)+1,0)))-INDIRECT(CONCATENATE("'2018-05'!L",TEXT(MATCH($C80,'2018-05'!$C$2:$C$100,0)+1,0))))</f>
        <v>19663077013.829994</v>
      </c>
      <c r="M80" s="17">
        <f ca="1">IF(OR(INDIRECT(CONCATENATE("'2018-06'!M",TEXT(MATCH($C80,'2018-06'!$C$2:$C$100,0)+1,0)))="",INDIRECT(CONCATENATE("'2018-05'!M",TEXT(MATCH($C80,'2018-05'!$C$2:$C$100,0)+1,0)))="",AND(INDIRECT(CONCATENATE("'2018-06'!M",TEXT(MATCH($C80,'2018-06'!$C$2:$C$100,0)+1,0)))="",INDIRECT(CONCATENATE("'2018-05'!M",TEXT(MATCH($C80,'2018-05'!$C$2:$C$100,0)+1,0)))="")),"Н/Д",INDIRECT(CONCATENATE("'2018-06'!M",TEXT(MATCH($C80,'2018-06'!$C$2:$C$100,0)+1,0)))-INDIRECT(CONCATENATE("'2018-05'!M",TEXT(MATCH($C80,'2018-05'!$C$2:$C$100,0)+1,0))))</f>
        <v>936546.69999999925</v>
      </c>
      <c r="N80" s="17">
        <f ca="1">IF(OR(INDIRECT(CONCATENATE("'2018-06'!N",TEXT(MATCH($C80,'2018-06'!$C$2:$C$100,0)+1,0)))="",INDIRECT(CONCATENATE("'2018-05'!N",TEXT(MATCH($C80,'2018-05'!$C$2:$C$100,0)+1,0)))="",AND(INDIRECT(CONCATENATE("'2018-06'!N",TEXT(MATCH($C80,'2018-06'!$C$2:$C$100,0)+1,0)))="",INDIRECT(CONCATENATE("'2018-05'!N",TEXT(MATCH($C80,'2018-05'!$C$2:$C$100,0)+1,0)))="")),"Н/Д",INDIRECT(CONCATENATE("'2018-06'!N",TEXT(MATCH($C80,'2018-06'!$C$2:$C$100,0)+1,0)))-INDIRECT(CONCATENATE("'2018-05'!NE",TEXT(MATCH($C80,'2018-05'!$C$2:$C$100,0)+1,0))))</f>
        <v>1577829726.6900001</v>
      </c>
      <c r="O80" s="17">
        <f ca="1">IF(OR(INDIRECT(CONCATENATE("'2018-06'!O",TEXT(MATCH($C80,'2018-06'!$C$2:$C$100,0)+1,0)))="",INDIRECT(CONCATENATE("'2018-05'!O",TEXT(MATCH($C80,'2018-05'!$C$2:$C$100,0)+1,0)))="",AND(INDIRECT(CONCATENATE("'2018-06'!O",TEXT(MATCH($C80,'2018-06'!$C$2:$C$100,0)+1,0)))="",INDIRECT(CONCATENATE("'2018-05'!O",TEXT(MATCH($C80,'2018-05'!$C$2:$C$100,0)+1,0)))="")),"Н/Д",INDIRECT(CONCATENATE("'2018-06'!O",TEXT(MATCH($C80,'2018-06'!$C$2:$C$100,0)+1,0)))-INDIRECT(CONCATENATE("'2018-05'!O",TEXT(MATCH($C80,'2018-05'!$C$2:$C$100,0)+1,0))))</f>
        <v>631703.88000000012</v>
      </c>
      <c r="P80" s="17">
        <f ca="1">IF(OR(INDIRECT(CONCATENATE("'2018-06'!P",TEXT(MATCH($C80,'2018-06'!$C$2:$C$100,0)+1,0)))="",INDIRECT(CONCATENATE("'2018-05'!P",TEXT(MATCH($C80,'2018-05'!$C$2:$C$100,0)+1,0)))="",AND(INDIRECT(CONCATENATE("'2018-06'!P",TEXT(MATCH($C80,'2018-06'!$C$2:$C$100,0)+1,0)))="",INDIRECT(CONCATENATE("'2018-05'!P",TEXT(MATCH($C80,'2018-05'!$C$2:$C$100,0)+1,0)))="")),"Н/Д",INDIRECT(CONCATENATE("'2018-06'!P",TEXT(MATCH($C80,'2018-06'!$C$2:$C$100,0)+1,0)))-INDIRECT(CONCATENATE("'2018-05'!P",TEXT(MATCH($C80,'2018-05'!$C$2:$C$100,0)+1,0))))</f>
        <v>10048789651.82</v>
      </c>
      <c r="Q80" s="17">
        <f ca="1">IF(OR(INDIRECT(CONCATENATE("'2018-06'!Q",TEXT(MATCH($C80,'2018-06'!$C$2:$C$100,0)+1,0)))="",INDIRECT(CONCATENATE("'2018-05'!Q",TEXT(MATCH($C80,'2018-05'!$C$2:$C$100,0)+1,0)))="",AND(INDIRECT(CONCATENATE("'2018-06'!Q",TEXT(MATCH($C80,'2018-06'!$C$2:$C$100,0)+1,0)))="",INDIRECT(CONCATENATE("'2018-05'!Q",TEXT(MATCH($C80,'2018-05'!$C$2:$C$100,0)+1,0)))="")),"Н/Д",INDIRECT(CONCATENATE("'2018-06'!Q",TEXT(MATCH($C80,'2018-06'!$C$2:$C$100,0)+1,0)))-INDIRECT(CONCATENATE("'2018-05'!Q",TEXT(MATCH($C80,'2018-05'!$C$2:$C$100,0)+1,0))))</f>
        <v>3114003.3399999961</v>
      </c>
      <c r="R80" s="17">
        <f ca="1">IF(OR(INDIRECT(CONCATENATE("'2018-06'!R",TEXT(MATCH($C80,'2018-06'!$C$2:$C$100,0)+1,0)))="",INDIRECT(CONCATENATE("'2018-05'!R",TEXT(MATCH($C80,'2018-05'!$C$2:$C$100,0)+1,0)))="",AND(INDIRECT(CONCATENATE("'2018-06'!R",TEXT(MATCH($C80,'2018-06'!$C$2:$C$100,0)+1,0)))="",INDIRECT(CONCATENATE("'2018-05'!R",TEXT(MATCH($C80,'2018-05'!$C$2:$C$100,0)+1,0)))="")),"Н/Д",INDIRECT(CONCATENATE("'2018-06'!R",TEXT(MATCH($C80,'2018-06'!$C$2:$C$100,0)+1,0)))-INDIRECT(CONCATENATE("'2018-05'!R",TEXT(MATCH($C80,'2018-05'!$C$2:$C$100,0)+1,0))))</f>
        <v>2255414893.3899994</v>
      </c>
      <c r="S80" s="17">
        <f ca="1">IF(OR(INDIRECT(CONCATENATE("'2018-06'!S",TEXT(MATCH($C80,'2018-06'!$C$2:$C$100,0)+1,0)))="",INDIRECT(CONCATENATE("'2018-05'!S",TEXT(MATCH($C80,'2018-05'!$C$2:$C$100,0)+1,0)))="",AND(INDIRECT(CONCATENATE("'2018-06'!S",TEXT(MATCH($C80,'2018-06'!$C$2:$C$100,0)+1,0)))="",INDIRECT(CONCATENATE("'2018-05'!S",TEXT(MATCH($C80,'2018-05'!$C$2:$C$100,0)+1,0)))="")),"Н/Д",INDIRECT(CONCATENATE("'2018-06'!S",TEXT(MATCH($C80,'2018-06'!$C$2:$C$100,0)+1,0)))-INDIRECT(CONCATENATE("'2018-05'!S",TEXT(MATCH($C80,'2018-05'!$C$2:$C$100,0)+1,0))))</f>
        <v>15672441.100000001</v>
      </c>
      <c r="T80" s="17">
        <f ca="1">IF(OR(INDIRECT(CONCATENATE("'2018-06'!T",TEXT(MATCH($C80,'2018-06'!$C$2:$C$100,0)+1,0)))="",INDIRECT(CONCATENATE("'2018-05'!T",TEXT(MATCH($C80,'2018-05'!$C$2:$C$100,0)+1,0)))="",AND(INDIRECT(CONCATENATE("'2018-06'!T",TEXT(MATCH($C80,'2018-06'!$C$2:$C$100,0)+1,0)))="",INDIRECT(CONCATENATE("'2018-05'!T",TEXT(MATCH($C80,'2018-05'!$C$2:$C$100,0)+1,0)))="")),"Н/Д",INDIRECT(CONCATENATE("'2018-06'!T",TEXT(MATCH($C80,'2018-06'!$C$2:$C$100,0)+1,0)))-INDIRECT(CONCATENATE("'2018-05'!T",TEXT(MATCH($C80,'2018-05'!$C$2:$C$100,0)+1,0))))</f>
        <v>2685989164.1299992</v>
      </c>
      <c r="U80" s="17">
        <f ca="1">IF(OR(INDIRECT(CONCATENATE("'2018-06'!U",TEXT(MATCH($C80,'2018-06'!$C$2:$C$100,0)+1,0)))="",INDIRECT(CONCATENATE("'2018-05'!U",TEXT(MATCH($C80,'2018-05'!$C$2:$C$100,0)+1,0)))="",AND(INDIRECT(CONCATENATE("'2018-06'!U",TEXT(MATCH($C80,'2018-06'!$C$2:$C$100,0)+1,0)))="",INDIRECT(CONCATENATE("'2018-05'!U",TEXT(MATCH($C80,'2018-05'!$C$2:$C$100,0)+1,0)))="")),"Н/Д",INDIRECT(CONCATENATE("'2018-06'!U",TEXT(MATCH($C80,'2018-06'!$C$2:$C$100,0)+1,0)))-INDIRECT(CONCATENATE("'2018-05'!U",TEXT(MATCH($C80,'2018-05'!$C$2:$C$100,0)+1,0))))</f>
        <v>271871006.57999992</v>
      </c>
      <c r="V80" s="17">
        <f ca="1">IF(OR(INDIRECT(CONCATENATE("'2018-06'!V",TEXT(MATCH($C80,'2018-06'!$C$2:$C$100,0)+1,0)))="",INDIRECT(CONCATENATE("'2018-05'!V",TEXT(MATCH($C80,'2018-05'!$C$2:$C$100,0)+1,0)))="",AND(INDIRECT(CONCATENATE("'2018-06'!V",TEXT(MATCH($C80,'2018-06'!$C$2:$C$100,0)+1,0)))="",INDIRECT(CONCATENATE("'2018-05'!V",TEXT(MATCH($C80,'2018-05'!$C$2:$C$100,0)+1,0)))="")),"Н/Д",INDIRECT(CONCATENATE("'2018-06'!V",TEXT(MATCH($C80,'2018-06'!$C$2:$C$100,0)+1,0)))-INDIRECT(CONCATENATE("'2018-05'!V",TEXT(MATCH($C80,'2018-05'!$C$2:$C$100,0)+1,0))))</f>
        <v>3161797932.1200008</v>
      </c>
      <c r="W80" s="17">
        <f ca="1">IF(OR(INDIRECT(CONCATENATE("'2018-06'!W",TEXT(MATCH($C80,'2018-06'!$C$2:$C$100,0)+1,0)))="",INDIRECT(CONCATENATE("'2018-05'!W",TEXT(MATCH($C80,'2018-05'!$C$2:$C$100,0)+1,0)))="",AND(INDIRECT(CONCATENATE("'2018-06'!W",TEXT(MATCH($C80,'2018-06'!$C$2:$C$100,0)+1,0)))="",INDIRECT(CONCATENATE("'2018-05'!W",TEXT(MATCH($C80,'2018-05'!$C$2:$C$100,0)+1,0)))="")),"Н/Д",INDIRECT(CONCATENATE("'2018-06'!W",TEXT(MATCH($C80,'2018-06'!$C$2:$C$100,0)+1,0)))-INDIRECT(CONCATENATE("'2018-05'!W",TEXT(MATCH($C80,'2018-05'!$C$2:$C$100,0)+1,0))))</f>
        <v>606288035276.9502</v>
      </c>
    </row>
    <row r="81" spans="1:23" x14ac:dyDescent="0.25">
      <c r="A81" s="2" t="s">
        <v>107</v>
      </c>
      <c r="B81" s="2" t="s">
        <v>108</v>
      </c>
      <c r="C81" s="15">
        <v>12000000</v>
      </c>
      <c r="D81" s="2" t="s">
        <v>209</v>
      </c>
      <c r="E81" s="17">
        <f ca="1">IF(OR(INDIRECT(CONCATENATE("'2018-06'!E",TEXT(MATCH($C81,'2018-06'!$C$2:$C$100,0)+1,0)))="",INDIRECT(CONCATENATE("'2018-05'!E",TEXT(MATCH($C81,'2018-05'!$C$2:$C$100,0)+1,0)))="",AND(INDIRECT(CONCATENATE("'2018-06'!E",TEXT(MATCH($C81,'2018-06'!$C$2:$C$100,0)+1,0)))="",INDIRECT(CONCATENATE("'2018-05'!E",TEXT(MATCH($C81,'2018-05'!$C$2:$C$100,0)+1,0)))="")),"Н/Д",INDIRECT(CONCATENATE("'2018-06'!E",TEXT(MATCH($C81,'2018-06'!$C$2:$C$100,0)+1,0)))-INDIRECT(CONCATENATE("'2018-05'!E",TEXT(MATCH($C81,'2018-05'!$C$2:$C$100,0)+1,0))))</f>
        <v>4528096383.8400002</v>
      </c>
      <c r="F81" s="17">
        <f ca="1">IF(OR(INDIRECT(CONCATENATE("'2018-06'!F",TEXT(MATCH($C81,'2018-06'!$C$2:$C$100,0)+1,0)))="",INDIRECT(CONCATENATE("'2018-05'!F",TEXT(MATCH($C81,'2018-05'!$C$2:$C$100,0)+1,0)))="",AND(INDIRECT(CONCATENATE("'2018-06'!F",TEXT(MATCH($C81,'2018-06'!$C$2:$C$100,0)+1,0)))="",INDIRECT(CONCATENATE("'2018-05'!F",TEXT(MATCH($C81,'2018-05'!$C$2:$C$100,0)+1,0)))="")),"Н/Д",INDIRECT(CONCATENATE("'2018-06'!F",TEXT(MATCH($C81,'2018-06'!$C$2:$C$100,0)+1,0)))-INDIRECT(CONCATENATE("'2018-05'!F",TEXT(MATCH($C81,'2018-05'!$C$2:$C$100,0)+1,0))))</f>
        <v>3877824369.4099979</v>
      </c>
      <c r="G81" s="17">
        <f ca="1">IF(OR(INDIRECT(CONCATENATE("'2018-06'!G",TEXT(MATCH($C81,'2018-06'!$C$2:$C$100,0)+1,0)))="",INDIRECT(CONCATENATE("'2018-05'!G",TEXT(MATCH($C81,'2018-05'!$C$2:$C$100,0)+1,0)))="",AND(INDIRECT(CONCATENATE("'2018-06'!G",TEXT(MATCH($C81,'2018-06'!$C$2:$C$100,0)+1,0)))="",INDIRECT(CONCATENATE("'2018-05'!G",TEXT(MATCH($C81,'2018-05'!$C$2:$C$100,0)+1,0)))="")),"Н/Д",INDIRECT(CONCATENATE("'2018-06'!G",TEXT(MATCH($C81,'2018-06'!$C$2:$C$100,0)+1,0)))-INDIRECT(CONCATENATE("'2018-05'!G",TEXT(MATCH($C81,'2018-05'!$C$2:$C$100,0)+1,0))))</f>
        <v>1432440250.6300001</v>
      </c>
      <c r="H81" s="17">
        <f ca="1">IF(OR(INDIRECT(CONCATENATE("'2018-06'!H",TEXT(MATCH($C81,'2018-06'!$C$2:$C$100,0)+1,0)))="",INDIRECT(CONCATENATE("'2018-05'!H",TEXT(MATCH($C81,'2018-05'!$C$2:$C$100,0)+1,0)))="",AND(INDIRECT(CONCATENATE("'2018-06'!H",TEXT(MATCH($C81,'2018-06'!$C$2:$C$100,0)+1,0)))="",INDIRECT(CONCATENATE("'2018-05'!H",TEXT(MATCH($C81,'2018-05'!$C$2:$C$100,0)+1,0)))="")),"Н/Д",INDIRECT(CONCATENATE("'2018-06'!H",TEXT(MATCH($C81,'2018-06'!$C$2:$C$100,0)+1,0)))-INDIRECT(CONCATENATE("'2018-05'!H",TEXT(MATCH($C81,'2018-05'!$C$2:$C$100,0)+1,0))))</f>
        <v>1144128206.8299999</v>
      </c>
      <c r="I81" s="17">
        <f ca="1">IF(OR(INDIRECT(CONCATENATE("'2018-06'!I",TEXT(MATCH($C81,'2018-06'!$C$2:$C$100,0)+1,0)))="",INDIRECT(CONCATENATE("'2018-05'!I",TEXT(MATCH($C81,'2018-05'!$C$2:$C$100,0)+1,0)))="",AND(INDIRECT(CONCATENATE("'2018-06'!I",TEXT(MATCH($C81,'2018-06'!$C$2:$C$100,0)+1,0)))="",INDIRECT(CONCATENATE("'2018-05'!I",TEXT(MATCH($C81,'2018-05'!$C$2:$C$100,0)+1,0)))="")),"Н/Д",INDIRECT(CONCATENATE("'2018-06'!I",TEXT(MATCH($C81,'2018-06'!$C$2:$C$100,0)+1,0)))-INDIRECT(CONCATENATE("'2018-05'!I",TEXT(MATCH($C81,'2018-05'!$C$2:$C$100,0)+1,0))))</f>
        <v>174243936.84000003</v>
      </c>
      <c r="J81" s="17" t="str">
        <f ca="1">IF(OR(INDIRECT(CONCATENATE("'2018-06'!J",TEXT(MATCH($C81,'2018-06'!$C$2:$C$100,0)+1,0)))="",INDIRECT(CONCATENATE("'2018-05'!J",TEXT(MATCH($C81,'2018-05'!$C$2:$C$100,0)+1,0)))="",AND(INDIRECT(CONCATENATE("'2018-06'!J",TEXT(MATCH($C81,'2018-06'!$C$2:$C$100,0)+1,0)))="",INDIRECT(CONCATENATE("'2018-05'!J",TEXT(MATCH($C81,'2018-05'!$C$2:$C$100,0)+1,0)))="")),"Н/Д",INDIRECT(CONCATENATE("'2018-06'!J",TEXT(MATCH($C81,'2018-06'!$C$2:$C$100,0)+1,0)))-INDIRECT(CONCATENATE("'2018-05'!J",TEXT(MATCH($C81,'2018-05'!$C$2:$C$100,0)+1,0))))</f>
        <v>Н/Д</v>
      </c>
      <c r="K81" s="17">
        <f ca="1">IF(OR(INDIRECT(CONCATENATE("'2018-06'!K",TEXT(MATCH($C81,'2018-06'!$C$2:$C$100,0)+1,0)))="",INDIRECT(CONCATENATE("'2018-05'!K",TEXT(MATCH($C81,'2018-05'!$C$2:$C$100,0)+1,0)))="",AND(INDIRECT(CONCATENATE("'2018-06'!K",TEXT(MATCH($C81,'2018-06'!$C$2:$C$100,0)+1,0)))="",INDIRECT(CONCATENATE("'2018-05'!K",TEXT(MATCH($C81,'2018-05'!$C$2:$C$100,0)+1,0)))="")),"Н/Д",INDIRECT(CONCATENATE("'2018-06'!K",TEXT(MATCH($C81,'2018-06'!$C$2:$C$100,0)+1,0)))-INDIRECT(CONCATENATE("'2018-05'!K",TEXT(MATCH($C81,'2018-05'!$C$2:$C$100,0)+1,0))))</f>
        <v>174576169.16999996</v>
      </c>
      <c r="L81" s="17">
        <f ca="1">IF(OR(INDIRECT(CONCATENATE("'2018-06'!L",TEXT(MATCH($C81,'2018-06'!$C$2:$C$100,0)+1,0)))="",INDIRECT(CONCATENATE("'2018-05'!L",TEXT(MATCH($C81,'2018-05'!$C$2:$C$100,0)+1,0)))="",AND(INDIRECT(CONCATENATE("'2018-06'!L",TEXT(MATCH($C81,'2018-06'!$C$2:$C$100,0)+1,0)))="",INDIRECT(CONCATENATE("'2018-05'!L",TEXT(MATCH($C81,'2018-05'!$C$2:$C$100,0)+1,0)))="")),"Н/Д",INDIRECT(CONCATENATE("'2018-06'!L",TEXT(MATCH($C81,'2018-06'!$C$2:$C$100,0)+1,0)))-INDIRECT(CONCATENATE("'2018-05'!L",TEXT(MATCH($C81,'2018-05'!$C$2:$C$100,0)+1,0))))</f>
        <v>771798616.32999992</v>
      </c>
      <c r="M81" s="17">
        <f ca="1">IF(OR(INDIRECT(CONCATENATE("'2018-06'!M",TEXT(MATCH($C81,'2018-06'!$C$2:$C$100,0)+1,0)))="",INDIRECT(CONCATENATE("'2018-05'!M",TEXT(MATCH($C81,'2018-05'!$C$2:$C$100,0)+1,0)))="",AND(INDIRECT(CONCATENATE("'2018-06'!M",TEXT(MATCH($C81,'2018-06'!$C$2:$C$100,0)+1,0)))="",INDIRECT(CONCATENATE("'2018-05'!M",TEXT(MATCH($C81,'2018-05'!$C$2:$C$100,0)+1,0)))="")),"Н/Д",INDIRECT(CONCATENATE("'2018-06'!M",TEXT(MATCH($C81,'2018-06'!$C$2:$C$100,0)+1,0)))-INDIRECT(CONCATENATE("'2018-05'!M",TEXT(MATCH($C81,'2018-05'!$C$2:$C$100,0)+1,0))))</f>
        <v>937262.64000000013</v>
      </c>
      <c r="N81" s="17">
        <f ca="1">IF(OR(INDIRECT(CONCATENATE("'2018-06'!N",TEXT(MATCH($C81,'2018-06'!$C$2:$C$100,0)+1,0)))="",INDIRECT(CONCATENATE("'2018-05'!N",TEXT(MATCH($C81,'2018-05'!$C$2:$C$100,0)+1,0)))="",AND(INDIRECT(CONCATENATE("'2018-06'!N",TEXT(MATCH($C81,'2018-06'!$C$2:$C$100,0)+1,0)))="",INDIRECT(CONCATENATE("'2018-05'!N",TEXT(MATCH($C81,'2018-05'!$C$2:$C$100,0)+1,0)))="")),"Н/Д",INDIRECT(CONCATENATE("'2018-06'!N",TEXT(MATCH($C81,'2018-06'!$C$2:$C$100,0)+1,0)))-INDIRECT(CONCATENATE("'2018-05'!NE",TEXT(MATCH($C81,'2018-05'!$C$2:$C$100,0)+1,0))))</f>
        <v>113419910.03</v>
      </c>
      <c r="O81" s="17">
        <f ca="1">IF(OR(INDIRECT(CONCATENATE("'2018-06'!O",TEXT(MATCH($C81,'2018-06'!$C$2:$C$100,0)+1,0)))="",INDIRECT(CONCATENATE("'2018-05'!O",TEXT(MATCH($C81,'2018-05'!$C$2:$C$100,0)+1,0)))="",AND(INDIRECT(CONCATENATE("'2018-06'!O",TEXT(MATCH($C81,'2018-06'!$C$2:$C$100,0)+1,0)))="",INDIRECT(CONCATENATE("'2018-05'!O",TEXT(MATCH($C81,'2018-05'!$C$2:$C$100,0)+1,0)))="")),"Н/Д",INDIRECT(CONCATENATE("'2018-06'!O",TEXT(MATCH($C81,'2018-06'!$C$2:$C$100,0)+1,0)))-INDIRECT(CONCATENATE("'2018-05'!O",TEXT(MATCH($C81,'2018-05'!$C$2:$C$100,0)+1,0))))</f>
        <v>-9092.5399999999972</v>
      </c>
      <c r="P81" s="17">
        <f ca="1">IF(OR(INDIRECT(CONCATENATE("'2018-06'!P",TEXT(MATCH($C81,'2018-06'!$C$2:$C$100,0)+1,0)))="",INDIRECT(CONCATENATE("'2018-05'!P",TEXT(MATCH($C81,'2018-05'!$C$2:$C$100,0)+1,0)))="",AND(INDIRECT(CONCATENATE("'2018-06'!P",TEXT(MATCH($C81,'2018-06'!$C$2:$C$100,0)+1,0)))="",INDIRECT(CONCATENATE("'2018-05'!P",TEXT(MATCH($C81,'2018-05'!$C$2:$C$100,0)+1,0)))="")),"Н/Д",INDIRECT(CONCATENATE("'2018-06'!P",TEXT(MATCH($C81,'2018-06'!$C$2:$C$100,0)+1,0)))-INDIRECT(CONCATENATE("'2018-05'!P",TEXT(MATCH($C81,'2018-05'!$C$2:$C$100,0)+1,0))))</f>
        <v>63636916.540000021</v>
      </c>
      <c r="Q81" s="17">
        <f ca="1">IF(OR(INDIRECT(CONCATENATE("'2018-06'!Q",TEXT(MATCH($C81,'2018-06'!$C$2:$C$100,0)+1,0)))="",INDIRECT(CONCATENATE("'2018-05'!Q",TEXT(MATCH($C81,'2018-05'!$C$2:$C$100,0)+1,0)))="",AND(INDIRECT(CONCATENATE("'2018-06'!Q",TEXT(MATCH($C81,'2018-06'!$C$2:$C$100,0)+1,0)))="",INDIRECT(CONCATENATE("'2018-05'!Q",TEXT(MATCH($C81,'2018-05'!$C$2:$C$100,0)+1,0)))="")),"Н/Д",INDIRECT(CONCATENATE("'2018-06'!Q",TEXT(MATCH($C81,'2018-06'!$C$2:$C$100,0)+1,0)))-INDIRECT(CONCATENATE("'2018-05'!Q",TEXT(MATCH($C81,'2018-05'!$C$2:$C$100,0)+1,0))))</f>
        <v>4379121.4399999995</v>
      </c>
      <c r="R81" s="17">
        <f ca="1">IF(OR(INDIRECT(CONCATENATE("'2018-06'!R",TEXT(MATCH($C81,'2018-06'!$C$2:$C$100,0)+1,0)))="",INDIRECT(CONCATENATE("'2018-05'!R",TEXT(MATCH($C81,'2018-05'!$C$2:$C$100,0)+1,0)))="",AND(INDIRECT(CONCATENATE("'2018-06'!R",TEXT(MATCH($C81,'2018-06'!$C$2:$C$100,0)+1,0)))="",INDIRECT(CONCATENATE("'2018-05'!R",TEXT(MATCH($C81,'2018-05'!$C$2:$C$100,0)+1,0)))="")),"Н/Д",INDIRECT(CONCATENATE("'2018-06'!R",TEXT(MATCH($C81,'2018-06'!$C$2:$C$100,0)+1,0)))-INDIRECT(CONCATENATE("'2018-05'!R",TEXT(MATCH($C81,'2018-05'!$C$2:$C$100,0)+1,0))))</f>
        <v>23642528</v>
      </c>
      <c r="S81" s="17">
        <f ca="1">IF(OR(INDIRECT(CONCATENATE("'2018-06'!S",TEXT(MATCH($C81,'2018-06'!$C$2:$C$100,0)+1,0)))="",INDIRECT(CONCATENATE("'2018-05'!S",TEXT(MATCH($C81,'2018-05'!$C$2:$C$100,0)+1,0)))="",AND(INDIRECT(CONCATENATE("'2018-06'!S",TEXT(MATCH($C81,'2018-06'!$C$2:$C$100,0)+1,0)))="",INDIRECT(CONCATENATE("'2018-05'!S",TEXT(MATCH($C81,'2018-05'!$C$2:$C$100,0)+1,0)))="")),"Н/Д",INDIRECT(CONCATENATE("'2018-06'!S",TEXT(MATCH($C81,'2018-06'!$C$2:$C$100,0)+1,0)))-INDIRECT(CONCATENATE("'2018-05'!S",TEXT(MATCH($C81,'2018-05'!$C$2:$C$100,0)+1,0))))</f>
        <v>181946</v>
      </c>
      <c r="T81" s="17">
        <f ca="1">IF(OR(INDIRECT(CONCATENATE("'2018-06'!T",TEXT(MATCH($C81,'2018-06'!$C$2:$C$100,0)+1,0)))="",INDIRECT(CONCATENATE("'2018-05'!T",TEXT(MATCH($C81,'2018-05'!$C$2:$C$100,0)+1,0)))="",AND(INDIRECT(CONCATENATE("'2018-06'!T",TEXT(MATCH($C81,'2018-06'!$C$2:$C$100,0)+1,0)))="",INDIRECT(CONCATENATE("'2018-05'!T",TEXT(MATCH($C81,'2018-05'!$C$2:$C$100,0)+1,0)))="")),"Н/Д",INDIRECT(CONCATENATE("'2018-06'!T",TEXT(MATCH($C81,'2018-06'!$C$2:$C$100,0)+1,0)))-INDIRECT(CONCATENATE("'2018-05'!T",TEXT(MATCH($C81,'2018-05'!$C$2:$C$100,0)+1,0))))</f>
        <v>44417616.209999979</v>
      </c>
      <c r="U81" s="17">
        <f ca="1">IF(OR(INDIRECT(CONCATENATE("'2018-06'!U",TEXT(MATCH($C81,'2018-06'!$C$2:$C$100,0)+1,0)))="",INDIRECT(CONCATENATE("'2018-05'!U",TEXT(MATCH($C81,'2018-05'!$C$2:$C$100,0)+1,0)))="",AND(INDIRECT(CONCATENATE("'2018-06'!U",TEXT(MATCH($C81,'2018-06'!$C$2:$C$100,0)+1,0)))="",INDIRECT(CONCATENATE("'2018-05'!U",TEXT(MATCH($C81,'2018-05'!$C$2:$C$100,0)+1,0)))="")),"Н/Д",INDIRECT(CONCATENATE("'2018-06'!U",TEXT(MATCH($C81,'2018-06'!$C$2:$C$100,0)+1,0)))-INDIRECT(CONCATENATE("'2018-05'!U",TEXT(MATCH($C81,'2018-05'!$C$2:$C$100,0)+1,0))))</f>
        <v>226835.16999999993</v>
      </c>
      <c r="V81" s="17">
        <f ca="1">IF(OR(INDIRECT(CONCATENATE("'2018-06'!V",TEXT(MATCH($C81,'2018-06'!$C$2:$C$100,0)+1,0)))="",INDIRECT(CONCATENATE("'2018-05'!V",TEXT(MATCH($C81,'2018-05'!$C$2:$C$100,0)+1,0)))="",AND(INDIRECT(CONCATENATE("'2018-06'!V",TEXT(MATCH($C81,'2018-06'!$C$2:$C$100,0)+1,0)))="",INDIRECT(CONCATENATE("'2018-05'!V",TEXT(MATCH($C81,'2018-05'!$C$2:$C$100,0)+1,0)))="")),"Н/Д",INDIRECT(CONCATENATE("'2018-06'!V",TEXT(MATCH($C81,'2018-06'!$C$2:$C$100,0)+1,0)))-INDIRECT(CONCATENATE("'2018-05'!V",TEXT(MATCH($C81,'2018-05'!$C$2:$C$100,0)+1,0))))</f>
        <v>650272014.43000031</v>
      </c>
      <c r="W81" s="17">
        <f ca="1">IF(OR(INDIRECT(CONCATENATE("'2018-06'!W",TEXT(MATCH($C81,'2018-06'!$C$2:$C$100,0)+1,0)))="",INDIRECT(CONCATENATE("'2018-05'!W",TEXT(MATCH($C81,'2018-05'!$C$2:$C$100,0)+1,0)))="",AND(INDIRECT(CONCATENATE("'2018-06'!W",TEXT(MATCH($C81,'2018-06'!$C$2:$C$100,0)+1,0)))="",INDIRECT(CONCATENATE("'2018-05'!W",TEXT(MATCH($C81,'2018-05'!$C$2:$C$100,0)+1,0)))="")),"Н/Д",INDIRECT(CONCATENATE("'2018-06'!W",TEXT(MATCH($C81,'2018-06'!$C$2:$C$100,0)+1,0)))-INDIRECT(CONCATENATE("'2018-05'!W",TEXT(MATCH($C81,'2018-05'!$C$2:$C$100,0)+1,0))))</f>
        <v>12914740170.119995</v>
      </c>
    </row>
    <row r="82" spans="1:23" x14ac:dyDescent="0.25">
      <c r="A82" s="2" t="s">
        <v>107</v>
      </c>
      <c r="B82" s="2" t="s">
        <v>109</v>
      </c>
      <c r="C82" s="15">
        <v>18000000</v>
      </c>
      <c r="D82" s="2" t="s">
        <v>209</v>
      </c>
      <c r="E82" s="17">
        <f ca="1">IF(OR(INDIRECT(CONCATENATE("'2018-06'!E",TEXT(MATCH($C82,'2018-06'!$C$2:$C$100,0)+1,0)))="",INDIRECT(CONCATENATE("'2018-05'!E",TEXT(MATCH($C82,'2018-05'!$C$2:$C$100,0)+1,0)))="",AND(INDIRECT(CONCATENATE("'2018-06'!E",TEXT(MATCH($C82,'2018-06'!$C$2:$C$100,0)+1,0)))="",INDIRECT(CONCATENATE("'2018-05'!E",TEXT(MATCH($C82,'2018-05'!$C$2:$C$100,0)+1,0)))="")),"Н/Д",INDIRECT(CONCATENATE("'2018-06'!E",TEXT(MATCH($C82,'2018-06'!$C$2:$C$100,0)+1,0)))-INDIRECT(CONCATENATE("'2018-05'!E",TEXT(MATCH($C82,'2018-05'!$C$2:$C$100,0)+1,0))))</f>
        <v>10436279976.380005</v>
      </c>
      <c r="F82" s="17">
        <f ca="1">IF(OR(INDIRECT(CONCATENATE("'2018-06'!F",TEXT(MATCH($C82,'2018-06'!$C$2:$C$100,0)+1,0)))="",INDIRECT(CONCATENATE("'2018-05'!F",TEXT(MATCH($C82,'2018-05'!$C$2:$C$100,0)+1,0)))="",AND(INDIRECT(CONCATENATE("'2018-06'!F",TEXT(MATCH($C82,'2018-06'!$C$2:$C$100,0)+1,0)))="",INDIRECT(CONCATENATE("'2018-05'!F",TEXT(MATCH($C82,'2018-05'!$C$2:$C$100,0)+1,0)))="")),"Н/Д",INDIRECT(CONCATENATE("'2018-06'!F",TEXT(MATCH($C82,'2018-06'!$C$2:$C$100,0)+1,0)))-INDIRECT(CONCATENATE("'2018-05'!F",TEXT(MATCH($C82,'2018-05'!$C$2:$C$100,0)+1,0))))</f>
        <v>8014740543.3799973</v>
      </c>
      <c r="G82" s="17">
        <f ca="1">IF(OR(INDIRECT(CONCATENATE("'2018-06'!G",TEXT(MATCH($C82,'2018-06'!$C$2:$C$100,0)+1,0)))="",INDIRECT(CONCATENATE("'2018-05'!G",TEXT(MATCH($C82,'2018-05'!$C$2:$C$100,0)+1,0)))="",AND(INDIRECT(CONCATENATE("'2018-06'!G",TEXT(MATCH($C82,'2018-06'!$C$2:$C$100,0)+1,0)))="",INDIRECT(CONCATENATE("'2018-05'!G",TEXT(MATCH($C82,'2018-05'!$C$2:$C$100,0)+1,0)))="")),"Н/Д",INDIRECT(CONCATENATE("'2018-06'!G",TEXT(MATCH($C82,'2018-06'!$C$2:$C$100,0)+1,0)))-INDIRECT(CONCATENATE("'2018-05'!G",TEXT(MATCH($C82,'2018-05'!$C$2:$C$100,0)+1,0))))</f>
        <v>2534869893.8399992</v>
      </c>
      <c r="H82" s="17">
        <f ca="1">IF(OR(INDIRECT(CONCATENATE("'2018-06'!H",TEXT(MATCH($C82,'2018-06'!$C$2:$C$100,0)+1,0)))="",INDIRECT(CONCATENATE("'2018-05'!H",TEXT(MATCH($C82,'2018-05'!$C$2:$C$100,0)+1,0)))="",AND(INDIRECT(CONCATENATE("'2018-06'!H",TEXT(MATCH($C82,'2018-06'!$C$2:$C$100,0)+1,0)))="",INDIRECT(CONCATENATE("'2018-05'!H",TEXT(MATCH($C82,'2018-05'!$C$2:$C$100,0)+1,0)))="")),"Н/Д",INDIRECT(CONCATENATE("'2018-06'!H",TEXT(MATCH($C82,'2018-06'!$C$2:$C$100,0)+1,0)))-INDIRECT(CONCATENATE("'2018-05'!H",TEXT(MATCH($C82,'2018-05'!$C$2:$C$100,0)+1,0))))</f>
        <v>2351786227.3899994</v>
      </c>
      <c r="I82" s="17">
        <f ca="1">IF(OR(INDIRECT(CONCATENATE("'2018-06'!I",TEXT(MATCH($C82,'2018-06'!$C$2:$C$100,0)+1,0)))="",INDIRECT(CONCATENATE("'2018-05'!I",TEXT(MATCH($C82,'2018-05'!$C$2:$C$100,0)+1,0)))="",AND(INDIRECT(CONCATENATE("'2018-06'!I",TEXT(MATCH($C82,'2018-06'!$C$2:$C$100,0)+1,0)))="",INDIRECT(CONCATENATE("'2018-05'!I",TEXT(MATCH($C82,'2018-05'!$C$2:$C$100,0)+1,0)))="")),"Н/Д",INDIRECT(CONCATENATE("'2018-06'!I",TEXT(MATCH($C82,'2018-06'!$C$2:$C$100,0)+1,0)))-INDIRECT(CONCATENATE("'2018-05'!I",TEXT(MATCH($C82,'2018-05'!$C$2:$C$100,0)+1,0))))</f>
        <v>767413557</v>
      </c>
      <c r="J82" s="17" t="str">
        <f ca="1">IF(OR(INDIRECT(CONCATENATE("'2018-06'!J",TEXT(MATCH($C82,'2018-06'!$C$2:$C$100,0)+1,0)))="",INDIRECT(CONCATENATE("'2018-05'!J",TEXT(MATCH($C82,'2018-05'!$C$2:$C$100,0)+1,0)))="",AND(INDIRECT(CONCATENATE("'2018-06'!J",TEXT(MATCH($C82,'2018-06'!$C$2:$C$100,0)+1,0)))="",INDIRECT(CONCATENATE("'2018-05'!J",TEXT(MATCH($C82,'2018-05'!$C$2:$C$100,0)+1,0)))="")),"Н/Д",INDIRECT(CONCATENATE("'2018-06'!J",TEXT(MATCH($C82,'2018-06'!$C$2:$C$100,0)+1,0)))-INDIRECT(CONCATENATE("'2018-05'!J",TEXT(MATCH($C82,'2018-05'!$C$2:$C$100,0)+1,0))))</f>
        <v>Н/Д</v>
      </c>
      <c r="K82" s="17">
        <f ca="1">IF(OR(INDIRECT(CONCATENATE("'2018-06'!K",TEXT(MATCH($C82,'2018-06'!$C$2:$C$100,0)+1,0)))="",INDIRECT(CONCATENATE("'2018-05'!K",TEXT(MATCH($C82,'2018-05'!$C$2:$C$100,0)+1,0)))="",AND(INDIRECT(CONCATENATE("'2018-06'!K",TEXT(MATCH($C82,'2018-06'!$C$2:$C$100,0)+1,0)))="",INDIRECT(CONCATENATE("'2018-05'!K",TEXT(MATCH($C82,'2018-05'!$C$2:$C$100,0)+1,0)))="")),"Н/Д",INDIRECT(CONCATENATE("'2018-06'!K",TEXT(MATCH($C82,'2018-06'!$C$2:$C$100,0)+1,0)))-INDIRECT(CONCATENATE("'2018-05'!K",TEXT(MATCH($C82,'2018-05'!$C$2:$C$100,0)+1,0))))</f>
        <v>405406690.46000004</v>
      </c>
      <c r="L82" s="17">
        <f ca="1">IF(OR(INDIRECT(CONCATENATE("'2018-06'!L",TEXT(MATCH($C82,'2018-06'!$C$2:$C$100,0)+1,0)))="",INDIRECT(CONCATENATE("'2018-05'!L",TEXT(MATCH($C82,'2018-05'!$C$2:$C$100,0)+1,0)))="",AND(INDIRECT(CONCATENATE("'2018-06'!L",TEXT(MATCH($C82,'2018-06'!$C$2:$C$100,0)+1,0)))="",INDIRECT(CONCATENATE("'2018-05'!L",TEXT(MATCH($C82,'2018-05'!$C$2:$C$100,0)+1,0)))="")),"Н/Д",INDIRECT(CONCATENATE("'2018-06'!L",TEXT(MATCH($C82,'2018-06'!$C$2:$C$100,0)+1,0)))-INDIRECT(CONCATENATE("'2018-05'!L",TEXT(MATCH($C82,'2018-05'!$C$2:$C$100,0)+1,0))))</f>
        <v>1425327345.1500001</v>
      </c>
      <c r="M82" s="17">
        <f ca="1">IF(OR(INDIRECT(CONCATENATE("'2018-06'!M",TEXT(MATCH($C82,'2018-06'!$C$2:$C$100,0)+1,0)))="",INDIRECT(CONCATENATE("'2018-05'!M",TEXT(MATCH($C82,'2018-05'!$C$2:$C$100,0)+1,0)))="",AND(INDIRECT(CONCATENATE("'2018-06'!M",TEXT(MATCH($C82,'2018-06'!$C$2:$C$100,0)+1,0)))="",INDIRECT(CONCATENATE("'2018-05'!M",TEXT(MATCH($C82,'2018-05'!$C$2:$C$100,0)+1,0)))="")),"Н/Д",INDIRECT(CONCATENATE("'2018-06'!M",TEXT(MATCH($C82,'2018-06'!$C$2:$C$100,0)+1,0)))-INDIRECT(CONCATENATE("'2018-05'!M",TEXT(MATCH($C82,'2018-05'!$C$2:$C$100,0)+1,0))))</f>
        <v>3790877.5100000016</v>
      </c>
      <c r="N82" s="17">
        <f ca="1">IF(OR(INDIRECT(CONCATENATE("'2018-06'!N",TEXT(MATCH($C82,'2018-06'!$C$2:$C$100,0)+1,0)))="",INDIRECT(CONCATENATE("'2018-05'!N",TEXT(MATCH($C82,'2018-05'!$C$2:$C$100,0)+1,0)))="",AND(INDIRECT(CONCATENATE("'2018-06'!N",TEXT(MATCH($C82,'2018-06'!$C$2:$C$100,0)+1,0)))="",INDIRECT(CONCATENATE("'2018-05'!N",TEXT(MATCH($C82,'2018-05'!$C$2:$C$100,0)+1,0)))="")),"Н/Д",INDIRECT(CONCATENATE("'2018-06'!N",TEXT(MATCH($C82,'2018-06'!$C$2:$C$100,0)+1,0)))-INDIRECT(CONCATENATE("'2018-05'!NE",TEXT(MATCH($C82,'2018-05'!$C$2:$C$100,0)+1,0))))</f>
        <v>284939380.01999998</v>
      </c>
      <c r="O82" s="17">
        <f ca="1">IF(OR(INDIRECT(CONCATENATE("'2018-06'!O",TEXT(MATCH($C82,'2018-06'!$C$2:$C$100,0)+1,0)))="",INDIRECT(CONCATENATE("'2018-05'!O",TEXT(MATCH($C82,'2018-05'!$C$2:$C$100,0)+1,0)))="",AND(INDIRECT(CONCATENATE("'2018-06'!O",TEXT(MATCH($C82,'2018-06'!$C$2:$C$100,0)+1,0)))="",INDIRECT(CONCATENATE("'2018-05'!O",TEXT(MATCH($C82,'2018-05'!$C$2:$C$100,0)+1,0)))="")),"Н/Д",INDIRECT(CONCATENATE("'2018-06'!O",TEXT(MATCH($C82,'2018-06'!$C$2:$C$100,0)+1,0)))-INDIRECT(CONCATENATE("'2018-05'!O",TEXT(MATCH($C82,'2018-05'!$C$2:$C$100,0)+1,0))))</f>
        <v>785.11999999999534</v>
      </c>
      <c r="P82" s="17">
        <f ca="1">IF(OR(INDIRECT(CONCATENATE("'2018-06'!P",TEXT(MATCH($C82,'2018-06'!$C$2:$C$100,0)+1,0)))="",INDIRECT(CONCATENATE("'2018-05'!P",TEXT(MATCH($C82,'2018-05'!$C$2:$C$100,0)+1,0)))="",AND(INDIRECT(CONCATENATE("'2018-06'!P",TEXT(MATCH($C82,'2018-06'!$C$2:$C$100,0)+1,0)))="",INDIRECT(CONCATENATE("'2018-05'!P",TEXT(MATCH($C82,'2018-05'!$C$2:$C$100,0)+1,0)))="")),"Н/Д",INDIRECT(CONCATENATE("'2018-06'!P",TEXT(MATCH($C82,'2018-06'!$C$2:$C$100,0)+1,0)))-INDIRECT(CONCATENATE("'2018-05'!P",TEXT(MATCH($C82,'2018-05'!$C$2:$C$100,0)+1,0))))</f>
        <v>173976053.12</v>
      </c>
      <c r="Q82" s="17">
        <f ca="1">IF(OR(INDIRECT(CONCATENATE("'2018-06'!Q",TEXT(MATCH($C82,'2018-06'!$C$2:$C$100,0)+1,0)))="",INDIRECT(CONCATENATE("'2018-05'!Q",TEXT(MATCH($C82,'2018-05'!$C$2:$C$100,0)+1,0)))="",AND(INDIRECT(CONCATENATE("'2018-06'!Q",TEXT(MATCH($C82,'2018-06'!$C$2:$C$100,0)+1,0)))="",INDIRECT(CONCATENATE("'2018-05'!Q",TEXT(MATCH($C82,'2018-05'!$C$2:$C$100,0)+1,0)))="")),"Н/Д",INDIRECT(CONCATENATE("'2018-06'!Q",TEXT(MATCH($C82,'2018-06'!$C$2:$C$100,0)+1,0)))-INDIRECT(CONCATENATE("'2018-05'!Q",TEXT(MATCH($C82,'2018-05'!$C$2:$C$100,0)+1,0))))</f>
        <v>5492464.2800000012</v>
      </c>
      <c r="R82" s="17">
        <f ca="1">IF(OR(INDIRECT(CONCATENATE("'2018-06'!R",TEXT(MATCH($C82,'2018-06'!$C$2:$C$100,0)+1,0)))="",INDIRECT(CONCATENATE("'2018-05'!R",TEXT(MATCH($C82,'2018-05'!$C$2:$C$100,0)+1,0)))="",AND(INDIRECT(CONCATENATE("'2018-06'!R",TEXT(MATCH($C82,'2018-06'!$C$2:$C$100,0)+1,0)))="",INDIRECT(CONCATENATE("'2018-05'!R",TEXT(MATCH($C82,'2018-05'!$C$2:$C$100,0)+1,0)))="")),"Н/Д",INDIRECT(CONCATENATE("'2018-06'!R",TEXT(MATCH($C82,'2018-06'!$C$2:$C$100,0)+1,0)))-INDIRECT(CONCATENATE("'2018-05'!R",TEXT(MATCH($C82,'2018-05'!$C$2:$C$100,0)+1,0))))</f>
        <v>51931338.120000005</v>
      </c>
      <c r="S82" s="17">
        <f ca="1">IF(OR(INDIRECT(CONCATENATE("'2018-06'!S",TEXT(MATCH($C82,'2018-06'!$C$2:$C$100,0)+1,0)))="",INDIRECT(CONCATENATE("'2018-05'!S",TEXT(MATCH($C82,'2018-05'!$C$2:$C$100,0)+1,0)))="",AND(INDIRECT(CONCATENATE("'2018-06'!S",TEXT(MATCH($C82,'2018-06'!$C$2:$C$100,0)+1,0)))="",INDIRECT(CONCATENATE("'2018-05'!S",TEXT(MATCH($C82,'2018-05'!$C$2:$C$100,0)+1,0)))="")),"Н/Д",INDIRECT(CONCATENATE("'2018-06'!S",TEXT(MATCH($C82,'2018-06'!$C$2:$C$100,0)+1,0)))-INDIRECT(CONCATENATE("'2018-05'!S",TEXT(MATCH($C82,'2018-05'!$C$2:$C$100,0)+1,0))))</f>
        <v>2126341.5</v>
      </c>
      <c r="T82" s="17">
        <f ca="1">IF(OR(INDIRECT(CONCATENATE("'2018-06'!T",TEXT(MATCH($C82,'2018-06'!$C$2:$C$100,0)+1,0)))="",INDIRECT(CONCATENATE("'2018-05'!T",TEXT(MATCH($C82,'2018-05'!$C$2:$C$100,0)+1,0)))="",AND(INDIRECT(CONCATENATE("'2018-06'!T",TEXT(MATCH($C82,'2018-06'!$C$2:$C$100,0)+1,0)))="",INDIRECT(CONCATENATE("'2018-05'!T",TEXT(MATCH($C82,'2018-05'!$C$2:$C$100,0)+1,0)))="")),"Н/Д",INDIRECT(CONCATENATE("'2018-06'!T",TEXT(MATCH($C82,'2018-06'!$C$2:$C$100,0)+1,0)))-INDIRECT(CONCATENATE("'2018-05'!T",TEXT(MATCH($C82,'2018-05'!$C$2:$C$100,0)+1,0))))</f>
        <v>165440440.10999995</v>
      </c>
      <c r="U82" s="17">
        <f ca="1">IF(OR(INDIRECT(CONCATENATE("'2018-06'!U",TEXT(MATCH($C82,'2018-06'!$C$2:$C$100,0)+1,0)))="",INDIRECT(CONCATENATE("'2018-05'!U",TEXT(MATCH($C82,'2018-05'!$C$2:$C$100,0)+1,0)))="",AND(INDIRECT(CONCATENATE("'2018-06'!U",TEXT(MATCH($C82,'2018-06'!$C$2:$C$100,0)+1,0)))="",INDIRECT(CONCATENATE("'2018-05'!U",TEXT(MATCH($C82,'2018-05'!$C$2:$C$100,0)+1,0)))="")),"Н/Д",INDIRECT(CONCATENATE("'2018-06'!U",TEXT(MATCH($C82,'2018-06'!$C$2:$C$100,0)+1,0)))-INDIRECT(CONCATENATE("'2018-05'!U",TEXT(MATCH($C82,'2018-05'!$C$2:$C$100,0)+1,0))))</f>
        <v>8556899.9299999997</v>
      </c>
      <c r="V82" s="17">
        <f ca="1">IF(OR(INDIRECT(CONCATENATE("'2018-06'!V",TEXT(MATCH($C82,'2018-06'!$C$2:$C$100,0)+1,0)))="",INDIRECT(CONCATENATE("'2018-05'!V",TEXT(MATCH($C82,'2018-05'!$C$2:$C$100,0)+1,0)))="",AND(INDIRECT(CONCATENATE("'2018-06'!V",TEXT(MATCH($C82,'2018-06'!$C$2:$C$100,0)+1,0)))="",INDIRECT(CONCATENATE("'2018-05'!V",TEXT(MATCH($C82,'2018-05'!$C$2:$C$100,0)+1,0)))="")),"Н/Д",INDIRECT(CONCATENATE("'2018-06'!V",TEXT(MATCH($C82,'2018-06'!$C$2:$C$100,0)+1,0)))-INDIRECT(CONCATENATE("'2018-05'!V",TEXT(MATCH($C82,'2018-05'!$C$2:$C$100,0)+1,0))))</f>
        <v>2421539433</v>
      </c>
      <c r="W82" s="17">
        <f ca="1">IF(OR(INDIRECT(CONCATENATE("'2018-06'!W",TEXT(MATCH($C82,'2018-06'!$C$2:$C$100,0)+1,0)))="",INDIRECT(CONCATENATE("'2018-05'!W",TEXT(MATCH($C82,'2018-05'!$C$2:$C$100,0)+1,0)))="",AND(INDIRECT(CONCATENATE("'2018-06'!W",TEXT(MATCH($C82,'2018-06'!$C$2:$C$100,0)+1,0)))="",INDIRECT(CONCATENATE("'2018-05'!W",TEXT(MATCH($C82,'2018-05'!$C$2:$C$100,0)+1,0)))="")),"Н/Д",INDIRECT(CONCATENATE("'2018-06'!W",TEXT(MATCH($C82,'2018-06'!$C$2:$C$100,0)+1,0)))-INDIRECT(CONCATENATE("'2018-05'!W",TEXT(MATCH($C82,'2018-05'!$C$2:$C$100,0)+1,0))))</f>
        <v>28826562355.240005</v>
      </c>
    </row>
    <row r="83" spans="1:23" x14ac:dyDescent="0.25">
      <c r="A83" s="2" t="s">
        <v>107</v>
      </c>
      <c r="B83" s="2" t="s">
        <v>110</v>
      </c>
      <c r="C83" s="15">
        <v>3000000</v>
      </c>
      <c r="D83" s="2" t="s">
        <v>209</v>
      </c>
      <c r="E83" s="17">
        <f ca="1">IF(OR(INDIRECT(CONCATENATE("'2018-06'!E",TEXT(MATCH($C83,'2018-06'!$C$2:$C$100,0)+1,0)))="",INDIRECT(CONCATENATE("'2018-05'!E",TEXT(MATCH($C83,'2018-05'!$C$2:$C$100,0)+1,0)))="",AND(INDIRECT(CONCATENATE("'2018-06'!E",TEXT(MATCH($C83,'2018-06'!$C$2:$C$100,0)+1,0)))="",INDIRECT(CONCATENATE("'2018-05'!E",TEXT(MATCH($C83,'2018-05'!$C$2:$C$100,0)+1,0)))="")),"Н/Д",INDIRECT(CONCATENATE("'2018-06'!E",TEXT(MATCH($C83,'2018-06'!$C$2:$C$100,0)+1,0)))-INDIRECT(CONCATENATE("'2018-05'!E",TEXT(MATCH($C83,'2018-05'!$C$2:$C$100,0)+1,0))))</f>
        <v>27997286587.539993</v>
      </c>
      <c r="F83" s="17">
        <f ca="1">IF(OR(INDIRECT(CONCATENATE("'2018-06'!F",TEXT(MATCH($C83,'2018-06'!$C$2:$C$100,0)+1,0)))="",INDIRECT(CONCATENATE("'2018-05'!F",TEXT(MATCH($C83,'2018-05'!$C$2:$C$100,0)+1,0)))="",AND(INDIRECT(CONCATENATE("'2018-06'!F",TEXT(MATCH($C83,'2018-06'!$C$2:$C$100,0)+1,0)))="",INDIRECT(CONCATENATE("'2018-05'!F",TEXT(MATCH($C83,'2018-05'!$C$2:$C$100,0)+1,0)))="")),"Н/Д",INDIRECT(CONCATENATE("'2018-06'!F",TEXT(MATCH($C83,'2018-06'!$C$2:$C$100,0)+1,0)))-INDIRECT(CONCATENATE("'2018-05'!F",TEXT(MATCH($C83,'2018-05'!$C$2:$C$100,0)+1,0))))</f>
        <v>24673353262.310013</v>
      </c>
      <c r="G83" s="17">
        <f ca="1">IF(OR(INDIRECT(CONCATENATE("'2018-06'!G",TEXT(MATCH($C83,'2018-06'!$C$2:$C$100,0)+1,0)))="",INDIRECT(CONCATENATE("'2018-05'!G",TEXT(MATCH($C83,'2018-05'!$C$2:$C$100,0)+1,0)))="",AND(INDIRECT(CONCATENATE("'2018-06'!G",TEXT(MATCH($C83,'2018-06'!$C$2:$C$100,0)+1,0)))="",INDIRECT(CONCATENATE("'2018-05'!G",TEXT(MATCH($C83,'2018-05'!$C$2:$C$100,0)+1,0)))="")),"Н/Д",INDIRECT(CONCATENATE("'2018-06'!G",TEXT(MATCH($C83,'2018-06'!$C$2:$C$100,0)+1,0)))-INDIRECT(CONCATENATE("'2018-05'!G",TEXT(MATCH($C83,'2018-05'!$C$2:$C$100,0)+1,0))))</f>
        <v>6445422380.7800026</v>
      </c>
      <c r="H83" s="17">
        <f ca="1">IF(OR(INDIRECT(CONCATENATE("'2018-06'!H",TEXT(MATCH($C83,'2018-06'!$C$2:$C$100,0)+1,0)))="",INDIRECT(CONCATENATE("'2018-05'!H",TEXT(MATCH($C83,'2018-05'!$C$2:$C$100,0)+1,0)))="",AND(INDIRECT(CONCATENATE("'2018-06'!H",TEXT(MATCH($C83,'2018-06'!$C$2:$C$100,0)+1,0)))="",INDIRECT(CONCATENATE("'2018-05'!H",TEXT(MATCH($C83,'2018-05'!$C$2:$C$100,0)+1,0)))="")),"Н/Д",INDIRECT(CONCATENATE("'2018-06'!H",TEXT(MATCH($C83,'2018-06'!$C$2:$C$100,0)+1,0)))-INDIRECT(CONCATENATE("'2018-05'!H",TEXT(MATCH($C83,'2018-05'!$C$2:$C$100,0)+1,0))))</f>
        <v>6650337902.3400002</v>
      </c>
      <c r="I83" s="17">
        <f ca="1">IF(OR(INDIRECT(CONCATENATE("'2018-06'!I",TEXT(MATCH($C83,'2018-06'!$C$2:$C$100,0)+1,0)))="",INDIRECT(CONCATENATE("'2018-05'!I",TEXT(MATCH($C83,'2018-05'!$C$2:$C$100,0)+1,0)))="",AND(INDIRECT(CONCATENATE("'2018-06'!I",TEXT(MATCH($C83,'2018-06'!$C$2:$C$100,0)+1,0)))="",INDIRECT(CONCATENATE("'2018-05'!I",TEXT(MATCH($C83,'2018-05'!$C$2:$C$100,0)+1,0)))="")),"Н/Д",INDIRECT(CONCATENATE("'2018-06'!I",TEXT(MATCH($C83,'2018-06'!$C$2:$C$100,0)+1,0)))-INDIRECT(CONCATENATE("'2018-05'!I",TEXT(MATCH($C83,'2018-05'!$C$2:$C$100,0)+1,0))))</f>
        <v>1909936518.3000011</v>
      </c>
      <c r="J83" s="17" t="str">
        <f ca="1">IF(OR(INDIRECT(CONCATENATE("'2018-06'!J",TEXT(MATCH($C83,'2018-06'!$C$2:$C$100,0)+1,0)))="",INDIRECT(CONCATENATE("'2018-05'!J",TEXT(MATCH($C83,'2018-05'!$C$2:$C$100,0)+1,0)))="",AND(INDIRECT(CONCATENATE("'2018-06'!J",TEXT(MATCH($C83,'2018-06'!$C$2:$C$100,0)+1,0)))="",INDIRECT(CONCATENATE("'2018-05'!J",TEXT(MATCH($C83,'2018-05'!$C$2:$C$100,0)+1,0)))="")),"Н/Д",INDIRECT(CONCATENATE("'2018-06'!J",TEXT(MATCH($C83,'2018-06'!$C$2:$C$100,0)+1,0)))-INDIRECT(CONCATENATE("'2018-05'!J",TEXT(MATCH($C83,'2018-05'!$C$2:$C$100,0)+1,0))))</f>
        <v>Н/Д</v>
      </c>
      <c r="K83" s="17">
        <f ca="1">IF(OR(INDIRECT(CONCATENATE("'2018-06'!K",TEXT(MATCH($C83,'2018-06'!$C$2:$C$100,0)+1,0)))="",INDIRECT(CONCATENATE("'2018-05'!K",TEXT(MATCH($C83,'2018-05'!$C$2:$C$100,0)+1,0)))="",AND(INDIRECT(CONCATENATE("'2018-06'!K",TEXT(MATCH($C83,'2018-06'!$C$2:$C$100,0)+1,0)))="",INDIRECT(CONCATENATE("'2018-05'!K",TEXT(MATCH($C83,'2018-05'!$C$2:$C$100,0)+1,0)))="")),"Н/Д",INDIRECT(CONCATENATE("'2018-06'!K",TEXT(MATCH($C83,'2018-06'!$C$2:$C$100,0)+1,0)))-INDIRECT(CONCATENATE("'2018-05'!K",TEXT(MATCH($C83,'2018-05'!$C$2:$C$100,0)+1,0))))</f>
        <v>1486176833.2399998</v>
      </c>
      <c r="L83" s="17">
        <f ca="1">IF(OR(INDIRECT(CONCATENATE("'2018-06'!L",TEXT(MATCH($C83,'2018-06'!$C$2:$C$100,0)+1,0)))="",INDIRECT(CONCATENATE("'2018-05'!L",TEXT(MATCH($C83,'2018-05'!$C$2:$C$100,0)+1,0)))="",AND(INDIRECT(CONCATENATE("'2018-06'!L",TEXT(MATCH($C83,'2018-06'!$C$2:$C$100,0)+1,0)))="",INDIRECT(CONCATENATE("'2018-05'!L",TEXT(MATCH($C83,'2018-05'!$C$2:$C$100,0)+1,0)))="")),"Н/Д",INDIRECT(CONCATENATE("'2018-06'!L",TEXT(MATCH($C83,'2018-06'!$C$2:$C$100,0)+1,0)))-INDIRECT(CONCATENATE("'2018-05'!L",TEXT(MATCH($C83,'2018-05'!$C$2:$C$100,0)+1,0))))</f>
        <v>6847482419.3499985</v>
      </c>
      <c r="M83" s="17">
        <f ca="1">IF(OR(INDIRECT(CONCATENATE("'2018-06'!M",TEXT(MATCH($C83,'2018-06'!$C$2:$C$100,0)+1,0)))="",INDIRECT(CONCATENATE("'2018-05'!M",TEXT(MATCH($C83,'2018-05'!$C$2:$C$100,0)+1,0)))="",AND(INDIRECT(CONCATENATE("'2018-06'!M",TEXT(MATCH($C83,'2018-06'!$C$2:$C$100,0)+1,0)))="",INDIRECT(CONCATENATE("'2018-05'!M",TEXT(MATCH($C83,'2018-05'!$C$2:$C$100,0)+1,0)))="")),"Н/Д",INDIRECT(CONCATENATE("'2018-06'!M",TEXT(MATCH($C83,'2018-06'!$C$2:$C$100,0)+1,0)))-INDIRECT(CONCATENATE("'2018-05'!M",TEXT(MATCH($C83,'2018-05'!$C$2:$C$100,0)+1,0))))</f>
        <v>15069125.68</v>
      </c>
      <c r="N83" s="17">
        <f ca="1">IF(OR(INDIRECT(CONCATENATE("'2018-06'!N",TEXT(MATCH($C83,'2018-06'!$C$2:$C$100,0)+1,0)))="",INDIRECT(CONCATENATE("'2018-05'!N",TEXT(MATCH($C83,'2018-05'!$C$2:$C$100,0)+1,0)))="",AND(INDIRECT(CONCATENATE("'2018-06'!N",TEXT(MATCH($C83,'2018-06'!$C$2:$C$100,0)+1,0)))="",INDIRECT(CONCATENATE("'2018-05'!N",TEXT(MATCH($C83,'2018-05'!$C$2:$C$100,0)+1,0)))="")),"Н/Д",INDIRECT(CONCATENATE("'2018-06'!N",TEXT(MATCH($C83,'2018-06'!$C$2:$C$100,0)+1,0)))-INDIRECT(CONCATENATE("'2018-05'!NE",TEXT(MATCH($C83,'2018-05'!$C$2:$C$100,0)+1,0))))</f>
        <v>795434726.69000006</v>
      </c>
      <c r="O83" s="17">
        <f ca="1">IF(OR(INDIRECT(CONCATENATE("'2018-06'!O",TEXT(MATCH($C83,'2018-06'!$C$2:$C$100,0)+1,0)))="",INDIRECT(CONCATENATE("'2018-05'!O",TEXT(MATCH($C83,'2018-05'!$C$2:$C$100,0)+1,0)))="",AND(INDIRECT(CONCATENATE("'2018-06'!O",TEXT(MATCH($C83,'2018-06'!$C$2:$C$100,0)+1,0)))="",INDIRECT(CONCATENATE("'2018-05'!O",TEXT(MATCH($C83,'2018-05'!$C$2:$C$100,0)+1,0)))="")),"Н/Д",INDIRECT(CONCATENATE("'2018-06'!O",TEXT(MATCH($C83,'2018-06'!$C$2:$C$100,0)+1,0)))-INDIRECT(CONCATENATE("'2018-05'!O",TEXT(MATCH($C83,'2018-05'!$C$2:$C$100,0)+1,0))))</f>
        <v>-37417.950000000012</v>
      </c>
      <c r="P83" s="17">
        <f ca="1">IF(OR(INDIRECT(CONCATENATE("'2018-06'!P",TEXT(MATCH($C83,'2018-06'!$C$2:$C$100,0)+1,0)))="",INDIRECT(CONCATENATE("'2018-05'!P",TEXT(MATCH($C83,'2018-05'!$C$2:$C$100,0)+1,0)))="",AND(INDIRECT(CONCATENATE("'2018-06'!P",TEXT(MATCH($C83,'2018-06'!$C$2:$C$100,0)+1,0)))="",INDIRECT(CONCATENATE("'2018-05'!P",TEXT(MATCH($C83,'2018-05'!$C$2:$C$100,0)+1,0)))="")),"Н/Д",INDIRECT(CONCATENATE("'2018-06'!P",TEXT(MATCH($C83,'2018-06'!$C$2:$C$100,0)+1,0)))-INDIRECT(CONCATENATE("'2018-05'!P",TEXT(MATCH($C83,'2018-05'!$C$2:$C$100,0)+1,0))))</f>
        <v>580427190.21000004</v>
      </c>
      <c r="Q83" s="17">
        <f ca="1">IF(OR(INDIRECT(CONCATENATE("'2018-06'!Q",TEXT(MATCH($C83,'2018-06'!$C$2:$C$100,0)+1,0)))="",INDIRECT(CONCATENATE("'2018-05'!Q",TEXT(MATCH($C83,'2018-05'!$C$2:$C$100,0)+1,0)))="",AND(INDIRECT(CONCATENATE("'2018-06'!Q",TEXT(MATCH($C83,'2018-06'!$C$2:$C$100,0)+1,0)))="",INDIRECT(CONCATENATE("'2018-05'!Q",TEXT(MATCH($C83,'2018-05'!$C$2:$C$100,0)+1,0)))="")),"Н/Д",INDIRECT(CONCATENATE("'2018-06'!Q",TEXT(MATCH($C83,'2018-06'!$C$2:$C$100,0)+1,0)))-INDIRECT(CONCATENATE("'2018-05'!Q",TEXT(MATCH($C83,'2018-05'!$C$2:$C$100,0)+1,0))))</f>
        <v>2684721.1700000167</v>
      </c>
      <c r="R83" s="17">
        <f ca="1">IF(OR(INDIRECT(CONCATENATE("'2018-06'!R",TEXT(MATCH($C83,'2018-06'!$C$2:$C$100,0)+1,0)))="",INDIRECT(CONCATENATE("'2018-05'!R",TEXT(MATCH($C83,'2018-05'!$C$2:$C$100,0)+1,0)))="",AND(INDIRECT(CONCATENATE("'2018-06'!R",TEXT(MATCH($C83,'2018-06'!$C$2:$C$100,0)+1,0)))="",INDIRECT(CONCATENATE("'2018-05'!R",TEXT(MATCH($C83,'2018-05'!$C$2:$C$100,0)+1,0)))="")),"Н/Д",INDIRECT(CONCATENATE("'2018-06'!R",TEXT(MATCH($C83,'2018-06'!$C$2:$C$100,0)+1,0)))-INDIRECT(CONCATENATE("'2018-05'!R",TEXT(MATCH($C83,'2018-05'!$C$2:$C$100,0)+1,0))))</f>
        <v>220008398.61000001</v>
      </c>
      <c r="S83" s="17">
        <f ca="1">IF(OR(INDIRECT(CONCATENATE("'2018-06'!S",TEXT(MATCH($C83,'2018-06'!$C$2:$C$100,0)+1,0)))="",INDIRECT(CONCATENATE("'2018-05'!S",TEXT(MATCH($C83,'2018-05'!$C$2:$C$100,0)+1,0)))="",AND(INDIRECT(CONCATENATE("'2018-06'!S",TEXT(MATCH($C83,'2018-06'!$C$2:$C$100,0)+1,0)))="",INDIRECT(CONCATENATE("'2018-05'!S",TEXT(MATCH($C83,'2018-05'!$C$2:$C$100,0)+1,0)))="")),"Н/Д",INDIRECT(CONCATENATE("'2018-06'!S",TEXT(MATCH($C83,'2018-06'!$C$2:$C$100,0)+1,0)))-INDIRECT(CONCATENATE("'2018-05'!S",TEXT(MATCH($C83,'2018-05'!$C$2:$C$100,0)+1,0))))</f>
        <v>2823199</v>
      </c>
      <c r="T83" s="17">
        <f ca="1">IF(OR(INDIRECT(CONCATENATE("'2018-06'!T",TEXT(MATCH($C83,'2018-06'!$C$2:$C$100,0)+1,0)))="",INDIRECT(CONCATENATE("'2018-05'!T",TEXT(MATCH($C83,'2018-05'!$C$2:$C$100,0)+1,0)))="",AND(INDIRECT(CONCATENATE("'2018-06'!T",TEXT(MATCH($C83,'2018-06'!$C$2:$C$100,0)+1,0)))="",INDIRECT(CONCATENATE("'2018-05'!T",TEXT(MATCH($C83,'2018-05'!$C$2:$C$100,0)+1,0)))="")),"Н/Д",INDIRECT(CONCATENATE("'2018-06'!T",TEXT(MATCH($C83,'2018-06'!$C$2:$C$100,0)+1,0)))-INDIRECT(CONCATENATE("'2018-05'!T",TEXT(MATCH($C83,'2018-05'!$C$2:$C$100,0)+1,0))))</f>
        <v>237494668.47000003</v>
      </c>
      <c r="U83" s="17">
        <f ca="1">IF(OR(INDIRECT(CONCATENATE("'2018-06'!U",TEXT(MATCH($C83,'2018-06'!$C$2:$C$100,0)+1,0)))="",INDIRECT(CONCATENATE("'2018-05'!U",TEXT(MATCH($C83,'2018-05'!$C$2:$C$100,0)+1,0)))="",AND(INDIRECT(CONCATENATE("'2018-06'!U",TEXT(MATCH($C83,'2018-06'!$C$2:$C$100,0)+1,0)))="",INDIRECT(CONCATENATE("'2018-05'!U",TEXT(MATCH($C83,'2018-05'!$C$2:$C$100,0)+1,0)))="")),"Н/Д",INDIRECT(CONCATENATE("'2018-06'!U",TEXT(MATCH($C83,'2018-06'!$C$2:$C$100,0)+1,0)))-INDIRECT(CONCATENATE("'2018-05'!U",TEXT(MATCH($C83,'2018-05'!$C$2:$C$100,0)+1,0))))</f>
        <v>46929283.829999983</v>
      </c>
      <c r="V83" s="17">
        <f ca="1">IF(OR(INDIRECT(CONCATENATE("'2018-06'!V",TEXT(MATCH($C83,'2018-06'!$C$2:$C$100,0)+1,0)))="",INDIRECT(CONCATENATE("'2018-05'!V",TEXT(MATCH($C83,'2018-05'!$C$2:$C$100,0)+1,0)))="",AND(INDIRECT(CONCATENATE("'2018-06'!V",TEXT(MATCH($C83,'2018-06'!$C$2:$C$100,0)+1,0)))="",INDIRECT(CONCATENATE("'2018-05'!V",TEXT(MATCH($C83,'2018-05'!$C$2:$C$100,0)+1,0)))="")),"Н/Д",INDIRECT(CONCATENATE("'2018-06'!V",TEXT(MATCH($C83,'2018-06'!$C$2:$C$100,0)+1,0)))-INDIRECT(CONCATENATE("'2018-05'!V",TEXT(MATCH($C83,'2018-05'!$C$2:$C$100,0)+1,0))))</f>
        <v>3323933325.2299995</v>
      </c>
      <c r="W83" s="17">
        <f ca="1">IF(OR(INDIRECT(CONCATENATE("'2018-06'!W",TEXT(MATCH($C83,'2018-06'!$C$2:$C$100,0)+1,0)))="",INDIRECT(CONCATENATE("'2018-05'!W",TEXT(MATCH($C83,'2018-05'!$C$2:$C$100,0)+1,0)))="",AND(INDIRECT(CONCATENATE("'2018-06'!W",TEXT(MATCH($C83,'2018-06'!$C$2:$C$100,0)+1,0)))="",INDIRECT(CONCATENATE("'2018-05'!W",TEXT(MATCH($C83,'2018-05'!$C$2:$C$100,0)+1,0)))="")),"Н/Д",INDIRECT(CONCATENATE("'2018-06'!W",TEXT(MATCH($C83,'2018-06'!$C$2:$C$100,0)+1,0)))-INDIRECT(CONCATENATE("'2018-05'!W",TEXT(MATCH($C83,'2018-05'!$C$2:$C$100,0)+1,0))))</f>
        <v>80622355096.47998</v>
      </c>
    </row>
    <row r="84" spans="1:23" x14ac:dyDescent="0.25">
      <c r="A84" s="2" t="s">
        <v>107</v>
      </c>
      <c r="B84" s="2" t="s">
        <v>111</v>
      </c>
      <c r="C84" s="15">
        <v>79000000</v>
      </c>
      <c r="D84" s="2" t="s">
        <v>209</v>
      </c>
      <c r="E84" s="17">
        <f ca="1">IF(OR(INDIRECT(CONCATENATE("'2018-06'!E",TEXT(MATCH($C84,'2018-06'!$C$2:$C$100,0)+1,0)))="",INDIRECT(CONCATENATE("'2018-05'!E",TEXT(MATCH($C84,'2018-05'!$C$2:$C$100,0)+1,0)))="",AND(INDIRECT(CONCATENATE("'2018-06'!E",TEXT(MATCH($C84,'2018-06'!$C$2:$C$100,0)+1,0)))="",INDIRECT(CONCATENATE("'2018-05'!E",TEXT(MATCH($C84,'2018-05'!$C$2:$C$100,0)+1,0)))="")),"Н/Д",INDIRECT(CONCATENATE("'2018-06'!E",TEXT(MATCH($C84,'2018-06'!$C$2:$C$100,0)+1,0)))-INDIRECT(CONCATENATE("'2018-05'!E",TEXT(MATCH($C84,'2018-05'!$C$2:$C$100,0)+1,0))))</f>
        <v>1740910705.0900002</v>
      </c>
      <c r="F84" s="17">
        <f ca="1">IF(OR(INDIRECT(CONCATENATE("'2018-06'!F",TEXT(MATCH($C84,'2018-06'!$C$2:$C$100,0)+1,0)))="",INDIRECT(CONCATENATE("'2018-05'!F",TEXT(MATCH($C84,'2018-05'!$C$2:$C$100,0)+1,0)))="",AND(INDIRECT(CONCATENATE("'2018-06'!F",TEXT(MATCH($C84,'2018-06'!$C$2:$C$100,0)+1,0)))="",INDIRECT(CONCATENATE("'2018-05'!F",TEXT(MATCH($C84,'2018-05'!$C$2:$C$100,0)+1,0)))="")),"Н/Д",INDIRECT(CONCATENATE("'2018-06'!F",TEXT(MATCH($C84,'2018-06'!$C$2:$C$100,0)+1,0)))-INDIRECT(CONCATENATE("'2018-05'!F",TEXT(MATCH($C84,'2018-05'!$C$2:$C$100,0)+1,0))))</f>
        <v>1139756532.54</v>
      </c>
      <c r="G84" s="17">
        <f ca="1">IF(OR(INDIRECT(CONCATENATE("'2018-06'!G",TEXT(MATCH($C84,'2018-06'!$C$2:$C$100,0)+1,0)))="",INDIRECT(CONCATENATE("'2018-05'!G",TEXT(MATCH($C84,'2018-05'!$C$2:$C$100,0)+1,0)))="",AND(INDIRECT(CONCATENATE("'2018-06'!G",TEXT(MATCH($C84,'2018-06'!$C$2:$C$100,0)+1,0)))="",INDIRECT(CONCATENATE("'2018-05'!G",TEXT(MATCH($C84,'2018-05'!$C$2:$C$100,0)+1,0)))="")),"Н/Д",INDIRECT(CONCATENATE("'2018-06'!G",TEXT(MATCH($C84,'2018-06'!$C$2:$C$100,0)+1,0)))-INDIRECT(CONCATENATE("'2018-05'!G",TEXT(MATCH($C84,'2018-05'!$C$2:$C$100,0)+1,0))))</f>
        <v>300942371.34000003</v>
      </c>
      <c r="H84" s="17">
        <f ca="1">IF(OR(INDIRECT(CONCATENATE("'2018-06'!H",TEXT(MATCH($C84,'2018-06'!$C$2:$C$100,0)+1,0)))="",INDIRECT(CONCATENATE("'2018-05'!H",TEXT(MATCH($C84,'2018-05'!$C$2:$C$100,0)+1,0)))="",AND(INDIRECT(CONCATENATE("'2018-06'!H",TEXT(MATCH($C84,'2018-06'!$C$2:$C$100,0)+1,0)))="",INDIRECT(CONCATENATE("'2018-05'!H",TEXT(MATCH($C84,'2018-05'!$C$2:$C$100,0)+1,0)))="")),"Н/Д",INDIRECT(CONCATENATE("'2018-06'!H",TEXT(MATCH($C84,'2018-06'!$C$2:$C$100,0)+1,0)))-INDIRECT(CONCATENATE("'2018-05'!H",TEXT(MATCH($C84,'2018-05'!$C$2:$C$100,0)+1,0))))</f>
        <v>297420325.12000012</v>
      </c>
      <c r="I84" s="17">
        <f ca="1">IF(OR(INDIRECT(CONCATENATE("'2018-06'!I",TEXT(MATCH($C84,'2018-06'!$C$2:$C$100,0)+1,0)))="",INDIRECT(CONCATENATE("'2018-05'!I",TEXT(MATCH($C84,'2018-05'!$C$2:$C$100,0)+1,0)))="",AND(INDIRECT(CONCATENATE("'2018-06'!I",TEXT(MATCH($C84,'2018-06'!$C$2:$C$100,0)+1,0)))="",INDIRECT(CONCATENATE("'2018-05'!I",TEXT(MATCH($C84,'2018-05'!$C$2:$C$100,0)+1,0)))="")),"Н/Д",INDIRECT(CONCATENATE("'2018-06'!I",TEXT(MATCH($C84,'2018-06'!$C$2:$C$100,0)+1,0)))-INDIRECT(CONCATENATE("'2018-05'!I",TEXT(MATCH($C84,'2018-05'!$C$2:$C$100,0)+1,0))))</f>
        <v>252226724.49000001</v>
      </c>
      <c r="J84" s="17" t="str">
        <f ca="1">IF(OR(INDIRECT(CONCATENATE("'2018-06'!J",TEXT(MATCH($C84,'2018-06'!$C$2:$C$100,0)+1,0)))="",INDIRECT(CONCATENATE("'2018-05'!J",TEXT(MATCH($C84,'2018-05'!$C$2:$C$100,0)+1,0)))="",AND(INDIRECT(CONCATENATE("'2018-06'!J",TEXT(MATCH($C84,'2018-06'!$C$2:$C$100,0)+1,0)))="",INDIRECT(CONCATENATE("'2018-05'!J",TEXT(MATCH($C84,'2018-05'!$C$2:$C$100,0)+1,0)))="")),"Н/Д",INDIRECT(CONCATENATE("'2018-06'!J",TEXT(MATCH($C84,'2018-06'!$C$2:$C$100,0)+1,0)))-INDIRECT(CONCATENATE("'2018-05'!J",TEXT(MATCH($C84,'2018-05'!$C$2:$C$100,0)+1,0))))</f>
        <v>Н/Д</v>
      </c>
      <c r="K84" s="17">
        <f ca="1">IF(OR(INDIRECT(CONCATENATE("'2018-06'!K",TEXT(MATCH($C84,'2018-06'!$C$2:$C$100,0)+1,0)))="",INDIRECT(CONCATENATE("'2018-05'!K",TEXT(MATCH($C84,'2018-05'!$C$2:$C$100,0)+1,0)))="",AND(INDIRECT(CONCATENATE("'2018-06'!K",TEXT(MATCH($C84,'2018-06'!$C$2:$C$100,0)+1,0)))="",INDIRECT(CONCATENATE("'2018-05'!K",TEXT(MATCH($C84,'2018-05'!$C$2:$C$100,0)+1,0)))="")),"Н/Д",INDIRECT(CONCATENATE("'2018-06'!K",TEXT(MATCH($C84,'2018-06'!$C$2:$C$100,0)+1,0)))-INDIRECT(CONCATENATE("'2018-05'!K",TEXT(MATCH($C84,'2018-05'!$C$2:$C$100,0)+1,0))))</f>
        <v>76473596.269999921</v>
      </c>
      <c r="L84" s="17">
        <f ca="1">IF(OR(INDIRECT(CONCATENATE("'2018-06'!L",TEXT(MATCH($C84,'2018-06'!$C$2:$C$100,0)+1,0)))="",INDIRECT(CONCATENATE("'2018-05'!L",TEXT(MATCH($C84,'2018-05'!$C$2:$C$100,0)+1,0)))="",AND(INDIRECT(CONCATENATE("'2018-06'!L",TEXT(MATCH($C84,'2018-06'!$C$2:$C$100,0)+1,0)))="",INDIRECT(CONCATENATE("'2018-05'!L",TEXT(MATCH($C84,'2018-05'!$C$2:$C$100,0)+1,0)))="")),"Н/Д",INDIRECT(CONCATENATE("'2018-06'!L",TEXT(MATCH($C84,'2018-06'!$C$2:$C$100,0)+1,0)))-INDIRECT(CONCATENATE("'2018-05'!L",TEXT(MATCH($C84,'2018-05'!$C$2:$C$100,0)+1,0))))</f>
        <v>145942560.10000002</v>
      </c>
      <c r="M84" s="17">
        <f ca="1">IF(OR(INDIRECT(CONCATENATE("'2018-06'!M",TEXT(MATCH($C84,'2018-06'!$C$2:$C$100,0)+1,0)))="",INDIRECT(CONCATENATE("'2018-05'!M",TEXT(MATCH($C84,'2018-05'!$C$2:$C$100,0)+1,0)))="",AND(INDIRECT(CONCATENATE("'2018-06'!M",TEXT(MATCH($C84,'2018-06'!$C$2:$C$100,0)+1,0)))="",INDIRECT(CONCATENATE("'2018-05'!M",TEXT(MATCH($C84,'2018-05'!$C$2:$C$100,0)+1,0)))="")),"Н/Д",INDIRECT(CONCATENATE("'2018-06'!M",TEXT(MATCH($C84,'2018-06'!$C$2:$C$100,0)+1,0)))-INDIRECT(CONCATENATE("'2018-05'!M",TEXT(MATCH($C84,'2018-05'!$C$2:$C$100,0)+1,0))))</f>
        <v>3545027.08</v>
      </c>
      <c r="N84" s="17">
        <f ca="1">IF(OR(INDIRECT(CONCATENATE("'2018-06'!N",TEXT(MATCH($C84,'2018-06'!$C$2:$C$100,0)+1,0)))="",INDIRECT(CONCATENATE("'2018-05'!N",TEXT(MATCH($C84,'2018-05'!$C$2:$C$100,0)+1,0)))="",AND(INDIRECT(CONCATENATE("'2018-06'!N",TEXT(MATCH($C84,'2018-06'!$C$2:$C$100,0)+1,0)))="",INDIRECT(CONCATENATE("'2018-05'!N",TEXT(MATCH($C84,'2018-05'!$C$2:$C$100,0)+1,0)))="")),"Н/Д",INDIRECT(CONCATENATE("'2018-06'!N",TEXT(MATCH($C84,'2018-06'!$C$2:$C$100,0)+1,0)))-INDIRECT(CONCATENATE("'2018-05'!NE",TEXT(MATCH($C84,'2018-05'!$C$2:$C$100,0)+1,0))))</f>
        <v>50380759.659999996</v>
      </c>
      <c r="O84" s="17">
        <f ca="1">IF(OR(INDIRECT(CONCATENATE("'2018-06'!O",TEXT(MATCH($C84,'2018-06'!$C$2:$C$100,0)+1,0)))="",INDIRECT(CONCATENATE("'2018-05'!O",TEXT(MATCH($C84,'2018-05'!$C$2:$C$100,0)+1,0)))="",AND(INDIRECT(CONCATENATE("'2018-06'!O",TEXT(MATCH($C84,'2018-06'!$C$2:$C$100,0)+1,0)))="",INDIRECT(CONCATENATE("'2018-05'!O",TEXT(MATCH($C84,'2018-05'!$C$2:$C$100,0)+1,0)))="")),"Н/Д",INDIRECT(CONCATENATE("'2018-06'!O",TEXT(MATCH($C84,'2018-06'!$C$2:$C$100,0)+1,0)))-INDIRECT(CONCATENATE("'2018-05'!O",TEXT(MATCH($C84,'2018-05'!$C$2:$C$100,0)+1,0))))</f>
        <v>88</v>
      </c>
      <c r="P84" s="17">
        <f ca="1">IF(OR(INDIRECT(CONCATENATE("'2018-06'!P",TEXT(MATCH($C84,'2018-06'!$C$2:$C$100,0)+1,0)))="",INDIRECT(CONCATENATE("'2018-05'!P",TEXT(MATCH($C84,'2018-05'!$C$2:$C$100,0)+1,0)))="",AND(INDIRECT(CONCATENATE("'2018-06'!P",TEXT(MATCH($C84,'2018-06'!$C$2:$C$100,0)+1,0)))="",INDIRECT(CONCATENATE("'2018-05'!P",TEXT(MATCH($C84,'2018-05'!$C$2:$C$100,0)+1,0)))="")),"Н/Д",INDIRECT(CONCATENATE("'2018-06'!P",TEXT(MATCH($C84,'2018-06'!$C$2:$C$100,0)+1,0)))-INDIRECT(CONCATENATE("'2018-05'!P",TEXT(MATCH($C84,'2018-05'!$C$2:$C$100,0)+1,0))))</f>
        <v>17842700.390000001</v>
      </c>
      <c r="Q84" s="17">
        <f ca="1">IF(OR(INDIRECT(CONCATENATE("'2018-06'!Q",TEXT(MATCH($C84,'2018-06'!$C$2:$C$100,0)+1,0)))="",INDIRECT(CONCATENATE("'2018-05'!Q",TEXT(MATCH($C84,'2018-05'!$C$2:$C$100,0)+1,0)))="",AND(INDIRECT(CONCATENATE("'2018-06'!Q",TEXT(MATCH($C84,'2018-06'!$C$2:$C$100,0)+1,0)))="",INDIRECT(CONCATENATE("'2018-05'!Q",TEXT(MATCH($C84,'2018-05'!$C$2:$C$100,0)+1,0)))="")),"Н/Д",INDIRECT(CONCATENATE("'2018-06'!Q",TEXT(MATCH($C84,'2018-06'!$C$2:$C$100,0)+1,0)))-INDIRECT(CONCATENATE("'2018-05'!Q",TEXT(MATCH($C84,'2018-05'!$C$2:$C$100,0)+1,0))))</f>
        <v>231120.25</v>
      </c>
      <c r="R84" s="17">
        <f ca="1">IF(OR(INDIRECT(CONCATENATE("'2018-06'!R",TEXT(MATCH($C84,'2018-06'!$C$2:$C$100,0)+1,0)))="",INDIRECT(CONCATENATE("'2018-05'!R",TEXT(MATCH($C84,'2018-05'!$C$2:$C$100,0)+1,0)))="",AND(INDIRECT(CONCATENATE("'2018-06'!R",TEXT(MATCH($C84,'2018-06'!$C$2:$C$100,0)+1,0)))="",INDIRECT(CONCATENATE("'2018-05'!R",TEXT(MATCH($C84,'2018-05'!$C$2:$C$100,0)+1,0)))="")),"Н/Д",INDIRECT(CONCATENATE("'2018-06'!R",TEXT(MATCH($C84,'2018-06'!$C$2:$C$100,0)+1,0)))-INDIRECT(CONCATENATE("'2018-05'!R",TEXT(MATCH($C84,'2018-05'!$C$2:$C$100,0)+1,0))))</f>
        <v>11162473.289999999</v>
      </c>
      <c r="S84" s="17">
        <f ca="1">IF(OR(INDIRECT(CONCATENATE("'2018-06'!S",TEXT(MATCH($C84,'2018-06'!$C$2:$C$100,0)+1,0)))="",INDIRECT(CONCATENATE("'2018-05'!S",TEXT(MATCH($C84,'2018-05'!$C$2:$C$100,0)+1,0)))="",AND(INDIRECT(CONCATENATE("'2018-06'!S",TEXT(MATCH($C84,'2018-06'!$C$2:$C$100,0)+1,0)))="",INDIRECT(CONCATENATE("'2018-05'!S",TEXT(MATCH($C84,'2018-05'!$C$2:$C$100,0)+1,0)))="")),"Н/Д",INDIRECT(CONCATENATE("'2018-06'!S",TEXT(MATCH($C84,'2018-06'!$C$2:$C$100,0)+1,0)))-INDIRECT(CONCATENATE("'2018-05'!S",TEXT(MATCH($C84,'2018-05'!$C$2:$C$100,0)+1,0))))</f>
        <v>160130.5</v>
      </c>
      <c r="T84" s="17">
        <f ca="1">IF(OR(INDIRECT(CONCATENATE("'2018-06'!T",TEXT(MATCH($C84,'2018-06'!$C$2:$C$100,0)+1,0)))="",INDIRECT(CONCATENATE("'2018-05'!T",TEXT(MATCH($C84,'2018-05'!$C$2:$C$100,0)+1,0)))="",AND(INDIRECT(CONCATENATE("'2018-06'!T",TEXT(MATCH($C84,'2018-06'!$C$2:$C$100,0)+1,0)))="",INDIRECT(CONCATENATE("'2018-05'!T",TEXT(MATCH($C84,'2018-05'!$C$2:$C$100,0)+1,0)))="")),"Н/Д",INDIRECT(CONCATENATE("'2018-06'!T",TEXT(MATCH($C84,'2018-06'!$C$2:$C$100,0)+1,0)))-INDIRECT(CONCATENATE("'2018-05'!T",TEXT(MATCH($C84,'2018-05'!$C$2:$C$100,0)+1,0))))</f>
        <v>21104309.719999999</v>
      </c>
      <c r="U84" s="17">
        <f ca="1">IF(OR(INDIRECT(CONCATENATE("'2018-06'!U",TEXT(MATCH($C84,'2018-06'!$C$2:$C$100,0)+1,0)))="",INDIRECT(CONCATENATE("'2018-05'!U",TEXT(MATCH($C84,'2018-05'!$C$2:$C$100,0)+1,0)))="",AND(INDIRECT(CONCATENATE("'2018-06'!U",TEXT(MATCH($C84,'2018-06'!$C$2:$C$100,0)+1,0)))="",INDIRECT(CONCATENATE("'2018-05'!U",TEXT(MATCH($C84,'2018-05'!$C$2:$C$100,0)+1,0)))="")),"Н/Д",INDIRECT(CONCATENATE("'2018-06'!U",TEXT(MATCH($C84,'2018-06'!$C$2:$C$100,0)+1,0)))-INDIRECT(CONCATENATE("'2018-05'!U",TEXT(MATCH($C84,'2018-05'!$C$2:$C$100,0)+1,0))))</f>
        <v>-171188.74000000022</v>
      </c>
      <c r="V84" s="17">
        <f ca="1">IF(OR(INDIRECT(CONCATENATE("'2018-06'!V",TEXT(MATCH($C84,'2018-06'!$C$2:$C$100,0)+1,0)))="",INDIRECT(CONCATENATE("'2018-05'!V",TEXT(MATCH($C84,'2018-05'!$C$2:$C$100,0)+1,0)))="",AND(INDIRECT(CONCATENATE("'2018-06'!V",TEXT(MATCH($C84,'2018-06'!$C$2:$C$100,0)+1,0)))="",INDIRECT(CONCATENATE("'2018-05'!V",TEXT(MATCH($C84,'2018-05'!$C$2:$C$100,0)+1,0)))="")),"Н/Д",INDIRECT(CONCATENATE("'2018-06'!V",TEXT(MATCH($C84,'2018-06'!$C$2:$C$100,0)+1,0)))-INDIRECT(CONCATENATE("'2018-05'!V",TEXT(MATCH($C84,'2018-05'!$C$2:$C$100,0)+1,0))))</f>
        <v>601154172.55000019</v>
      </c>
      <c r="W84" s="17">
        <f ca="1">IF(OR(INDIRECT(CONCATENATE("'2018-06'!W",TEXT(MATCH($C84,'2018-06'!$C$2:$C$100,0)+1,0)))="",INDIRECT(CONCATENATE("'2018-05'!W",TEXT(MATCH($C84,'2018-05'!$C$2:$C$100,0)+1,0)))="",AND(INDIRECT(CONCATENATE("'2018-06'!W",TEXT(MATCH($C84,'2018-06'!$C$2:$C$100,0)+1,0)))="",INDIRECT(CONCATENATE("'2018-05'!W",TEXT(MATCH($C84,'2018-05'!$C$2:$C$100,0)+1,0)))="")),"Н/Д",INDIRECT(CONCATENATE("'2018-06'!W",TEXT(MATCH($C84,'2018-06'!$C$2:$C$100,0)+1,0)))-INDIRECT(CONCATENATE("'2018-05'!W",TEXT(MATCH($C84,'2018-05'!$C$2:$C$100,0)+1,0))))</f>
        <v>4620260372</v>
      </c>
    </row>
    <row r="85" spans="1:23" x14ac:dyDescent="0.25">
      <c r="A85" s="2" t="s">
        <v>107</v>
      </c>
      <c r="B85" s="2" t="s">
        <v>112</v>
      </c>
      <c r="C85" s="15">
        <v>85000000</v>
      </c>
      <c r="D85" s="2" t="s">
        <v>209</v>
      </c>
      <c r="E85" s="17">
        <f ca="1">IF(OR(INDIRECT(CONCATENATE("'2018-06'!E",TEXT(MATCH($C85,'2018-06'!$C$2:$C$100,0)+1,0)))="",INDIRECT(CONCATENATE("'2018-05'!E",TEXT(MATCH($C85,'2018-05'!$C$2:$C$100,0)+1,0)))="",AND(INDIRECT(CONCATENATE("'2018-06'!E",TEXT(MATCH($C85,'2018-06'!$C$2:$C$100,0)+1,0)))="",INDIRECT(CONCATENATE("'2018-05'!E",TEXT(MATCH($C85,'2018-05'!$C$2:$C$100,0)+1,0)))="")),"Н/Д",INDIRECT(CONCATENATE("'2018-06'!E",TEXT(MATCH($C85,'2018-06'!$C$2:$C$100,0)+1,0)))-INDIRECT(CONCATENATE("'2018-05'!E",TEXT(MATCH($C85,'2018-05'!$C$2:$C$100,0)+1,0))))</f>
        <v>983202863.84000015</v>
      </c>
      <c r="F85" s="17">
        <f ca="1">IF(OR(INDIRECT(CONCATENATE("'2018-06'!F",TEXT(MATCH($C85,'2018-06'!$C$2:$C$100,0)+1,0)))="",INDIRECT(CONCATENATE("'2018-05'!F",TEXT(MATCH($C85,'2018-05'!$C$2:$C$100,0)+1,0)))="",AND(INDIRECT(CONCATENATE("'2018-06'!F",TEXT(MATCH($C85,'2018-06'!$C$2:$C$100,0)+1,0)))="",INDIRECT(CONCATENATE("'2018-05'!F",TEXT(MATCH($C85,'2018-05'!$C$2:$C$100,0)+1,0)))="")),"Н/Д",INDIRECT(CONCATENATE("'2018-06'!F",TEXT(MATCH($C85,'2018-06'!$C$2:$C$100,0)+1,0)))-INDIRECT(CONCATENATE("'2018-05'!F",TEXT(MATCH($C85,'2018-05'!$C$2:$C$100,0)+1,0))))</f>
        <v>470592464.67999983</v>
      </c>
      <c r="G85" s="17">
        <f ca="1">IF(OR(INDIRECT(CONCATENATE("'2018-06'!G",TEXT(MATCH($C85,'2018-06'!$C$2:$C$100,0)+1,0)))="",INDIRECT(CONCATENATE("'2018-05'!G",TEXT(MATCH($C85,'2018-05'!$C$2:$C$100,0)+1,0)))="",AND(INDIRECT(CONCATENATE("'2018-06'!G",TEXT(MATCH($C85,'2018-06'!$C$2:$C$100,0)+1,0)))="",INDIRECT(CONCATENATE("'2018-05'!G",TEXT(MATCH($C85,'2018-05'!$C$2:$C$100,0)+1,0)))="")),"Н/Д",INDIRECT(CONCATENATE("'2018-06'!G",TEXT(MATCH($C85,'2018-06'!$C$2:$C$100,0)+1,0)))-INDIRECT(CONCATENATE("'2018-05'!G",TEXT(MATCH($C85,'2018-05'!$C$2:$C$100,0)+1,0))))</f>
        <v>129396390</v>
      </c>
      <c r="H85" s="17">
        <f ca="1">IF(OR(INDIRECT(CONCATENATE("'2018-06'!H",TEXT(MATCH($C85,'2018-06'!$C$2:$C$100,0)+1,0)))="",INDIRECT(CONCATENATE("'2018-05'!H",TEXT(MATCH($C85,'2018-05'!$C$2:$C$100,0)+1,0)))="",AND(INDIRECT(CONCATENATE("'2018-06'!H",TEXT(MATCH($C85,'2018-06'!$C$2:$C$100,0)+1,0)))="",INDIRECT(CONCATENATE("'2018-05'!H",TEXT(MATCH($C85,'2018-05'!$C$2:$C$100,0)+1,0)))="")),"Н/Д",INDIRECT(CONCATENATE("'2018-06'!H",TEXT(MATCH($C85,'2018-06'!$C$2:$C$100,0)+1,0)))-INDIRECT(CONCATENATE("'2018-05'!H",TEXT(MATCH($C85,'2018-05'!$C$2:$C$100,0)+1,0))))</f>
        <v>130805280.91999996</v>
      </c>
      <c r="I85" s="17">
        <f ca="1">IF(OR(INDIRECT(CONCATENATE("'2018-06'!I",TEXT(MATCH($C85,'2018-06'!$C$2:$C$100,0)+1,0)))="",INDIRECT(CONCATENATE("'2018-05'!I",TEXT(MATCH($C85,'2018-05'!$C$2:$C$100,0)+1,0)))="",AND(INDIRECT(CONCATENATE("'2018-06'!I",TEXT(MATCH($C85,'2018-06'!$C$2:$C$100,0)+1,0)))="",INDIRECT(CONCATENATE("'2018-05'!I",TEXT(MATCH($C85,'2018-05'!$C$2:$C$100,0)+1,0)))="")),"Н/Д",INDIRECT(CONCATENATE("'2018-06'!I",TEXT(MATCH($C85,'2018-06'!$C$2:$C$100,0)+1,0)))-INDIRECT(CONCATENATE("'2018-05'!I",TEXT(MATCH($C85,'2018-05'!$C$2:$C$100,0)+1,0))))</f>
        <v>61672290.170000017</v>
      </c>
      <c r="J85" s="17" t="str">
        <f ca="1">IF(OR(INDIRECT(CONCATENATE("'2018-06'!J",TEXT(MATCH($C85,'2018-06'!$C$2:$C$100,0)+1,0)))="",INDIRECT(CONCATENATE("'2018-05'!J",TEXT(MATCH($C85,'2018-05'!$C$2:$C$100,0)+1,0)))="",AND(INDIRECT(CONCATENATE("'2018-06'!J",TEXT(MATCH($C85,'2018-06'!$C$2:$C$100,0)+1,0)))="",INDIRECT(CONCATENATE("'2018-05'!J",TEXT(MATCH($C85,'2018-05'!$C$2:$C$100,0)+1,0)))="")),"Н/Д",INDIRECT(CONCATENATE("'2018-06'!J",TEXT(MATCH($C85,'2018-06'!$C$2:$C$100,0)+1,0)))-INDIRECT(CONCATENATE("'2018-05'!J",TEXT(MATCH($C85,'2018-05'!$C$2:$C$100,0)+1,0))))</f>
        <v>Н/Д</v>
      </c>
      <c r="K85" s="17">
        <f ca="1">IF(OR(INDIRECT(CONCATENATE("'2018-06'!K",TEXT(MATCH($C85,'2018-06'!$C$2:$C$100,0)+1,0)))="",INDIRECT(CONCATENATE("'2018-05'!K",TEXT(MATCH($C85,'2018-05'!$C$2:$C$100,0)+1,0)))="",AND(INDIRECT(CONCATENATE("'2018-06'!K",TEXT(MATCH($C85,'2018-06'!$C$2:$C$100,0)+1,0)))="",INDIRECT(CONCATENATE("'2018-05'!K",TEXT(MATCH($C85,'2018-05'!$C$2:$C$100,0)+1,0)))="")),"Н/Д",INDIRECT(CONCATENATE("'2018-06'!K",TEXT(MATCH($C85,'2018-06'!$C$2:$C$100,0)+1,0)))-INDIRECT(CONCATENATE("'2018-05'!K",TEXT(MATCH($C85,'2018-05'!$C$2:$C$100,0)+1,0))))</f>
        <v>29804743.74000001</v>
      </c>
      <c r="L85" s="17">
        <f ca="1">IF(OR(INDIRECT(CONCATENATE("'2018-06'!L",TEXT(MATCH($C85,'2018-06'!$C$2:$C$100,0)+1,0)))="",INDIRECT(CONCATENATE("'2018-05'!L",TEXT(MATCH($C85,'2018-05'!$C$2:$C$100,0)+1,0)))="",AND(INDIRECT(CONCATENATE("'2018-06'!L",TEXT(MATCH($C85,'2018-06'!$C$2:$C$100,0)+1,0)))="",INDIRECT(CONCATENATE("'2018-05'!L",TEXT(MATCH($C85,'2018-05'!$C$2:$C$100,0)+1,0)))="")),"Н/Д",INDIRECT(CONCATENATE("'2018-06'!L",TEXT(MATCH($C85,'2018-06'!$C$2:$C$100,0)+1,0)))-INDIRECT(CONCATENATE("'2018-05'!L",TEXT(MATCH($C85,'2018-05'!$C$2:$C$100,0)+1,0))))</f>
        <v>59901242.129999995</v>
      </c>
      <c r="M85" s="17">
        <f ca="1">IF(OR(INDIRECT(CONCATENATE("'2018-06'!M",TEXT(MATCH($C85,'2018-06'!$C$2:$C$100,0)+1,0)))="",INDIRECT(CONCATENATE("'2018-05'!M",TEXT(MATCH($C85,'2018-05'!$C$2:$C$100,0)+1,0)))="",AND(INDIRECT(CONCATENATE("'2018-06'!M",TEXT(MATCH($C85,'2018-06'!$C$2:$C$100,0)+1,0)))="",INDIRECT(CONCATENATE("'2018-05'!M",TEXT(MATCH($C85,'2018-05'!$C$2:$C$100,0)+1,0)))="")),"Н/Д",INDIRECT(CONCATENATE("'2018-06'!M",TEXT(MATCH($C85,'2018-06'!$C$2:$C$100,0)+1,0)))-INDIRECT(CONCATENATE("'2018-05'!M",TEXT(MATCH($C85,'2018-05'!$C$2:$C$100,0)+1,0))))</f>
        <v>24911.119999999995</v>
      </c>
      <c r="N85" s="17">
        <f ca="1">IF(OR(INDIRECT(CONCATENATE("'2018-06'!N",TEXT(MATCH($C85,'2018-06'!$C$2:$C$100,0)+1,0)))="",INDIRECT(CONCATENATE("'2018-05'!N",TEXT(MATCH($C85,'2018-05'!$C$2:$C$100,0)+1,0)))="",AND(INDIRECT(CONCATENATE("'2018-06'!N",TEXT(MATCH($C85,'2018-06'!$C$2:$C$100,0)+1,0)))="",INDIRECT(CONCATENATE("'2018-05'!N",TEXT(MATCH($C85,'2018-05'!$C$2:$C$100,0)+1,0)))="")),"Н/Д",INDIRECT(CONCATENATE("'2018-06'!N",TEXT(MATCH($C85,'2018-06'!$C$2:$C$100,0)+1,0)))-INDIRECT(CONCATENATE("'2018-05'!NE",TEXT(MATCH($C85,'2018-05'!$C$2:$C$100,0)+1,0))))</f>
        <v>26469999.52</v>
      </c>
      <c r="O85" s="17">
        <f ca="1">IF(OR(INDIRECT(CONCATENATE("'2018-06'!O",TEXT(MATCH($C85,'2018-06'!$C$2:$C$100,0)+1,0)))="",INDIRECT(CONCATENATE("'2018-05'!O",TEXT(MATCH($C85,'2018-05'!$C$2:$C$100,0)+1,0)))="",AND(INDIRECT(CONCATENATE("'2018-06'!O",TEXT(MATCH($C85,'2018-06'!$C$2:$C$100,0)+1,0)))="",INDIRECT(CONCATENATE("'2018-05'!O",TEXT(MATCH($C85,'2018-05'!$C$2:$C$100,0)+1,0)))="")),"Н/Д",INDIRECT(CONCATENATE("'2018-06'!O",TEXT(MATCH($C85,'2018-06'!$C$2:$C$100,0)+1,0)))-INDIRECT(CONCATENATE("'2018-05'!O",TEXT(MATCH($C85,'2018-05'!$C$2:$C$100,0)+1,0))))</f>
        <v>0</v>
      </c>
      <c r="P85" s="17">
        <f ca="1">IF(OR(INDIRECT(CONCATENATE("'2018-06'!P",TEXT(MATCH($C85,'2018-06'!$C$2:$C$100,0)+1,0)))="",INDIRECT(CONCATENATE("'2018-05'!P",TEXT(MATCH($C85,'2018-05'!$C$2:$C$100,0)+1,0)))="",AND(INDIRECT(CONCATENATE("'2018-06'!P",TEXT(MATCH($C85,'2018-06'!$C$2:$C$100,0)+1,0)))="",INDIRECT(CONCATENATE("'2018-05'!P",TEXT(MATCH($C85,'2018-05'!$C$2:$C$100,0)+1,0)))="")),"Н/Д",INDIRECT(CONCATENATE("'2018-06'!P",TEXT(MATCH($C85,'2018-06'!$C$2:$C$100,0)+1,0)))-INDIRECT(CONCATENATE("'2018-05'!P",TEXT(MATCH($C85,'2018-05'!$C$2:$C$100,0)+1,0))))</f>
        <v>28749706.799999997</v>
      </c>
      <c r="Q85" s="17">
        <f ca="1">IF(OR(INDIRECT(CONCATENATE("'2018-06'!Q",TEXT(MATCH($C85,'2018-06'!$C$2:$C$100,0)+1,0)))="",INDIRECT(CONCATENATE("'2018-05'!Q",TEXT(MATCH($C85,'2018-05'!$C$2:$C$100,0)+1,0)))="",AND(INDIRECT(CONCATENATE("'2018-06'!Q",TEXT(MATCH($C85,'2018-06'!$C$2:$C$100,0)+1,0)))="",INDIRECT(CONCATENATE("'2018-05'!Q",TEXT(MATCH($C85,'2018-05'!$C$2:$C$100,0)+1,0)))="")),"Н/Д",INDIRECT(CONCATENATE("'2018-06'!Q",TEXT(MATCH($C85,'2018-06'!$C$2:$C$100,0)+1,0)))-INDIRECT(CONCATENATE("'2018-05'!Q",TEXT(MATCH($C85,'2018-05'!$C$2:$C$100,0)+1,0))))</f>
        <v>610693.51999999955</v>
      </c>
      <c r="R85" s="17">
        <f ca="1">IF(OR(INDIRECT(CONCATENATE("'2018-06'!R",TEXT(MATCH($C85,'2018-06'!$C$2:$C$100,0)+1,0)))="",INDIRECT(CONCATENATE("'2018-05'!R",TEXT(MATCH($C85,'2018-05'!$C$2:$C$100,0)+1,0)))="",AND(INDIRECT(CONCATENATE("'2018-06'!R",TEXT(MATCH($C85,'2018-06'!$C$2:$C$100,0)+1,0)))="",INDIRECT(CONCATENATE("'2018-05'!R",TEXT(MATCH($C85,'2018-05'!$C$2:$C$100,0)+1,0)))="")),"Н/Д",INDIRECT(CONCATENATE("'2018-06'!R",TEXT(MATCH($C85,'2018-06'!$C$2:$C$100,0)+1,0)))-INDIRECT(CONCATENATE("'2018-05'!R",TEXT(MATCH($C85,'2018-05'!$C$2:$C$100,0)+1,0))))</f>
        <v>1590265.5399999991</v>
      </c>
      <c r="S85" s="17">
        <f ca="1">IF(OR(INDIRECT(CONCATENATE("'2018-06'!S",TEXT(MATCH($C85,'2018-06'!$C$2:$C$100,0)+1,0)))="",INDIRECT(CONCATENATE("'2018-05'!S",TEXT(MATCH($C85,'2018-05'!$C$2:$C$100,0)+1,0)))="",AND(INDIRECT(CONCATENATE("'2018-06'!S",TEXT(MATCH($C85,'2018-06'!$C$2:$C$100,0)+1,0)))="",INDIRECT(CONCATENATE("'2018-05'!S",TEXT(MATCH($C85,'2018-05'!$C$2:$C$100,0)+1,0)))="")),"Н/Д",INDIRECT(CONCATENATE("'2018-06'!S",TEXT(MATCH($C85,'2018-06'!$C$2:$C$100,0)+1,0)))-INDIRECT(CONCATENATE("'2018-05'!S",TEXT(MATCH($C85,'2018-05'!$C$2:$C$100,0)+1,0))))</f>
        <v>58850</v>
      </c>
      <c r="T85" s="17">
        <f ca="1">IF(OR(INDIRECT(CONCATENATE("'2018-06'!T",TEXT(MATCH($C85,'2018-06'!$C$2:$C$100,0)+1,0)))="",INDIRECT(CONCATENATE("'2018-05'!T",TEXT(MATCH($C85,'2018-05'!$C$2:$C$100,0)+1,0)))="",AND(INDIRECT(CONCATENATE("'2018-06'!T",TEXT(MATCH($C85,'2018-06'!$C$2:$C$100,0)+1,0)))="",INDIRECT(CONCATENATE("'2018-05'!T",TEXT(MATCH($C85,'2018-05'!$C$2:$C$100,0)+1,0)))="")),"Н/Д",INDIRECT(CONCATENATE("'2018-06'!T",TEXT(MATCH($C85,'2018-06'!$C$2:$C$100,0)+1,0)))-INDIRECT(CONCATENATE("'2018-05'!T",TEXT(MATCH($C85,'2018-05'!$C$2:$C$100,0)+1,0))))</f>
        <v>10516978.619999997</v>
      </c>
      <c r="U85" s="17">
        <f ca="1">IF(OR(INDIRECT(CONCATENATE("'2018-06'!U",TEXT(MATCH($C85,'2018-06'!$C$2:$C$100,0)+1,0)))="",INDIRECT(CONCATENATE("'2018-05'!U",TEXT(MATCH($C85,'2018-05'!$C$2:$C$100,0)+1,0)))="",AND(INDIRECT(CONCATENATE("'2018-06'!U",TEXT(MATCH($C85,'2018-06'!$C$2:$C$100,0)+1,0)))="",INDIRECT(CONCATENATE("'2018-05'!U",TEXT(MATCH($C85,'2018-05'!$C$2:$C$100,0)+1,0)))="")),"Н/Д",INDIRECT(CONCATENATE("'2018-06'!U",TEXT(MATCH($C85,'2018-06'!$C$2:$C$100,0)+1,0)))-INDIRECT(CONCATENATE("'2018-05'!U",TEXT(MATCH($C85,'2018-05'!$C$2:$C$100,0)+1,0))))</f>
        <v>239576.92999999225</v>
      </c>
      <c r="V85" s="17">
        <f ca="1">IF(OR(INDIRECT(CONCATENATE("'2018-06'!V",TEXT(MATCH($C85,'2018-06'!$C$2:$C$100,0)+1,0)))="",INDIRECT(CONCATENATE("'2018-05'!V",TEXT(MATCH($C85,'2018-05'!$C$2:$C$100,0)+1,0)))="",AND(INDIRECT(CONCATENATE("'2018-06'!V",TEXT(MATCH($C85,'2018-06'!$C$2:$C$100,0)+1,0)))="",INDIRECT(CONCATENATE("'2018-05'!V",TEXT(MATCH($C85,'2018-05'!$C$2:$C$100,0)+1,0)))="")),"Н/Д",INDIRECT(CONCATENATE("'2018-06'!V",TEXT(MATCH($C85,'2018-06'!$C$2:$C$100,0)+1,0)))-INDIRECT(CONCATENATE("'2018-05'!V",TEXT(MATCH($C85,'2018-05'!$C$2:$C$100,0)+1,0))))</f>
        <v>512610399.16000009</v>
      </c>
      <c r="W85" s="17">
        <f ca="1">IF(OR(INDIRECT(CONCATENATE("'2018-06'!W",TEXT(MATCH($C85,'2018-06'!$C$2:$C$100,0)+1,0)))="",INDIRECT(CONCATENATE("'2018-05'!W",TEXT(MATCH($C85,'2018-05'!$C$2:$C$100,0)+1,0)))="",AND(INDIRECT(CONCATENATE("'2018-06'!W",TEXT(MATCH($C85,'2018-06'!$C$2:$C$100,0)+1,0)))="",INDIRECT(CONCATENATE("'2018-05'!W",TEXT(MATCH($C85,'2018-05'!$C$2:$C$100,0)+1,0)))="")),"Н/Д",INDIRECT(CONCATENATE("'2018-06'!W",TEXT(MATCH($C85,'2018-06'!$C$2:$C$100,0)+1,0)))-INDIRECT(CONCATENATE("'2018-05'!W",TEXT(MATCH($C85,'2018-05'!$C$2:$C$100,0)+1,0))))</f>
        <v>2425030241.7900009</v>
      </c>
    </row>
    <row r="86" spans="1:23" x14ac:dyDescent="0.25">
      <c r="A86" s="2" t="s">
        <v>107</v>
      </c>
      <c r="B86" s="2" t="s">
        <v>113</v>
      </c>
      <c r="C86" s="15">
        <v>35000000</v>
      </c>
      <c r="D86" s="2" t="s">
        <v>209</v>
      </c>
      <c r="E86" s="17">
        <f ca="1">IF(OR(INDIRECT(CONCATENATE("'2018-06'!E",TEXT(MATCH($C86,'2018-06'!$C$2:$C$100,0)+1,0)))="",INDIRECT(CONCATENATE("'2018-05'!E",TEXT(MATCH($C86,'2018-05'!$C$2:$C$100,0)+1,0)))="",AND(INDIRECT(CONCATENATE("'2018-06'!E",TEXT(MATCH($C86,'2018-06'!$C$2:$C$100,0)+1,0)))="",INDIRECT(CONCATENATE("'2018-05'!E",TEXT(MATCH($C86,'2018-05'!$C$2:$C$100,0)+1,0)))="")),"Н/Д",INDIRECT(CONCATENATE("'2018-06'!E",TEXT(MATCH($C86,'2018-06'!$C$2:$C$100,0)+1,0)))-INDIRECT(CONCATENATE("'2018-05'!E",TEXT(MATCH($C86,'2018-05'!$C$2:$C$100,0)+1,0))))</f>
        <v>15473882324.020004</v>
      </c>
      <c r="F86" s="17">
        <f ca="1">IF(OR(INDIRECT(CONCATENATE("'2018-06'!F",TEXT(MATCH($C86,'2018-06'!$C$2:$C$100,0)+1,0)))="",INDIRECT(CONCATENATE("'2018-05'!F",TEXT(MATCH($C86,'2018-05'!$C$2:$C$100,0)+1,0)))="",AND(INDIRECT(CONCATENATE("'2018-06'!F",TEXT(MATCH($C86,'2018-06'!$C$2:$C$100,0)+1,0)))="",INDIRECT(CONCATENATE("'2018-05'!F",TEXT(MATCH($C86,'2018-05'!$C$2:$C$100,0)+1,0)))="")),"Н/Д",INDIRECT(CONCATENATE("'2018-06'!F",TEXT(MATCH($C86,'2018-06'!$C$2:$C$100,0)+1,0)))-INDIRECT(CONCATENATE("'2018-05'!F",TEXT(MATCH($C86,'2018-05'!$C$2:$C$100,0)+1,0))))</f>
        <v>4018732584.4299984</v>
      </c>
      <c r="G86" s="17">
        <f ca="1">IF(OR(INDIRECT(CONCATENATE("'2018-06'!G",TEXT(MATCH($C86,'2018-06'!$C$2:$C$100,0)+1,0)))="",INDIRECT(CONCATENATE("'2018-05'!G",TEXT(MATCH($C86,'2018-05'!$C$2:$C$100,0)+1,0)))="",AND(INDIRECT(CONCATENATE("'2018-06'!G",TEXT(MATCH($C86,'2018-06'!$C$2:$C$100,0)+1,0)))="",INDIRECT(CONCATENATE("'2018-05'!G",TEXT(MATCH($C86,'2018-05'!$C$2:$C$100,0)+1,0)))="")),"Н/Д",INDIRECT(CONCATENATE("'2018-06'!G",TEXT(MATCH($C86,'2018-06'!$C$2:$C$100,0)+1,0)))-INDIRECT(CONCATENATE("'2018-05'!G",TEXT(MATCH($C86,'2018-05'!$C$2:$C$100,0)+1,0))))</f>
        <v>525289615.74000001</v>
      </c>
      <c r="H86" s="17">
        <f ca="1">IF(OR(INDIRECT(CONCATENATE("'2018-06'!H",TEXT(MATCH($C86,'2018-06'!$C$2:$C$100,0)+1,0)))="",INDIRECT(CONCATENATE("'2018-05'!H",TEXT(MATCH($C86,'2018-05'!$C$2:$C$100,0)+1,0)))="",AND(INDIRECT(CONCATENATE("'2018-06'!H",TEXT(MATCH($C86,'2018-06'!$C$2:$C$100,0)+1,0)))="",INDIRECT(CONCATENATE("'2018-05'!H",TEXT(MATCH($C86,'2018-05'!$C$2:$C$100,0)+1,0)))="")),"Н/Д",INDIRECT(CONCATENATE("'2018-06'!H",TEXT(MATCH($C86,'2018-06'!$C$2:$C$100,0)+1,0)))-INDIRECT(CONCATENATE("'2018-05'!H",TEXT(MATCH($C86,'2018-05'!$C$2:$C$100,0)+1,0))))</f>
        <v>2012305620.8299999</v>
      </c>
      <c r="I86" s="17">
        <f ca="1">IF(OR(INDIRECT(CONCATENATE("'2018-06'!I",TEXT(MATCH($C86,'2018-06'!$C$2:$C$100,0)+1,0)))="",INDIRECT(CONCATENATE("'2018-05'!I",TEXT(MATCH($C86,'2018-05'!$C$2:$C$100,0)+1,0)))="",AND(INDIRECT(CONCATENATE("'2018-06'!I",TEXT(MATCH($C86,'2018-06'!$C$2:$C$100,0)+1,0)))="",INDIRECT(CONCATENATE("'2018-05'!I",TEXT(MATCH($C86,'2018-05'!$C$2:$C$100,0)+1,0)))="")),"Н/Д",INDIRECT(CONCATENATE("'2018-06'!I",TEXT(MATCH($C86,'2018-06'!$C$2:$C$100,0)+1,0)))-INDIRECT(CONCATENATE("'2018-05'!I",TEXT(MATCH($C86,'2018-05'!$C$2:$C$100,0)+1,0))))</f>
        <v>450004782.1500001</v>
      </c>
      <c r="J86" s="17" t="str">
        <f ca="1">IF(OR(INDIRECT(CONCATENATE("'2018-06'!J",TEXT(MATCH($C86,'2018-06'!$C$2:$C$100,0)+1,0)))="",INDIRECT(CONCATENATE("'2018-05'!J",TEXT(MATCH($C86,'2018-05'!$C$2:$C$100,0)+1,0)))="",AND(INDIRECT(CONCATENATE("'2018-06'!J",TEXT(MATCH($C86,'2018-06'!$C$2:$C$100,0)+1,0)))="",INDIRECT(CONCATENATE("'2018-05'!J",TEXT(MATCH($C86,'2018-05'!$C$2:$C$100,0)+1,0)))="")),"Н/Д",INDIRECT(CONCATENATE("'2018-06'!J",TEXT(MATCH($C86,'2018-06'!$C$2:$C$100,0)+1,0)))-INDIRECT(CONCATENATE("'2018-05'!J",TEXT(MATCH($C86,'2018-05'!$C$2:$C$100,0)+1,0))))</f>
        <v>Н/Д</v>
      </c>
      <c r="K86" s="17">
        <f ca="1">IF(OR(INDIRECT(CONCATENATE("'2018-06'!K",TEXT(MATCH($C86,'2018-06'!$C$2:$C$100,0)+1,0)))="",INDIRECT(CONCATENATE("'2018-05'!K",TEXT(MATCH($C86,'2018-05'!$C$2:$C$100,0)+1,0)))="",AND(INDIRECT(CONCATENATE("'2018-06'!K",TEXT(MATCH($C86,'2018-06'!$C$2:$C$100,0)+1,0)))="",INDIRECT(CONCATENATE("'2018-05'!K",TEXT(MATCH($C86,'2018-05'!$C$2:$C$100,0)+1,0)))="")),"Н/Д",INDIRECT(CONCATENATE("'2018-06'!K",TEXT(MATCH($C86,'2018-06'!$C$2:$C$100,0)+1,0)))-INDIRECT(CONCATENATE("'2018-05'!K",TEXT(MATCH($C86,'2018-05'!$C$2:$C$100,0)+1,0))))</f>
        <v>189512103.68999982</v>
      </c>
      <c r="L86" s="17">
        <f ca="1">IF(OR(INDIRECT(CONCATENATE("'2018-06'!L",TEXT(MATCH($C86,'2018-06'!$C$2:$C$100,0)+1,0)))="",INDIRECT(CONCATENATE("'2018-05'!L",TEXT(MATCH($C86,'2018-05'!$C$2:$C$100,0)+1,0)))="",AND(INDIRECT(CONCATENATE("'2018-06'!L",TEXT(MATCH($C86,'2018-06'!$C$2:$C$100,0)+1,0)))="",INDIRECT(CONCATENATE("'2018-05'!L",TEXT(MATCH($C86,'2018-05'!$C$2:$C$100,0)+1,0)))="")),"Н/Д",INDIRECT(CONCATENATE("'2018-06'!L",TEXT(MATCH($C86,'2018-06'!$C$2:$C$100,0)+1,0)))-INDIRECT(CONCATENATE("'2018-05'!L",TEXT(MATCH($C86,'2018-05'!$C$2:$C$100,0)+1,0))))</f>
        <v>109846903.74000001</v>
      </c>
      <c r="M86" s="17">
        <f ca="1">IF(OR(INDIRECT(CONCATENATE("'2018-06'!M",TEXT(MATCH($C86,'2018-06'!$C$2:$C$100,0)+1,0)))="",INDIRECT(CONCATENATE("'2018-05'!M",TEXT(MATCH($C86,'2018-05'!$C$2:$C$100,0)+1,0)))="",AND(INDIRECT(CONCATENATE("'2018-06'!M",TEXT(MATCH($C86,'2018-06'!$C$2:$C$100,0)+1,0)))="",INDIRECT(CONCATENATE("'2018-05'!M",TEXT(MATCH($C86,'2018-05'!$C$2:$C$100,0)+1,0)))="")),"Н/Д",INDIRECT(CONCATENATE("'2018-06'!M",TEXT(MATCH($C86,'2018-06'!$C$2:$C$100,0)+1,0)))-INDIRECT(CONCATENATE("'2018-05'!M",TEXT(MATCH($C86,'2018-05'!$C$2:$C$100,0)+1,0))))</f>
        <v>24573063.689999998</v>
      </c>
      <c r="N86" s="17">
        <f ca="1">IF(OR(INDIRECT(CONCATENATE("'2018-06'!N",TEXT(MATCH($C86,'2018-06'!$C$2:$C$100,0)+1,0)))="",INDIRECT(CONCATENATE("'2018-05'!N",TEXT(MATCH($C86,'2018-05'!$C$2:$C$100,0)+1,0)))="",AND(INDIRECT(CONCATENATE("'2018-06'!N",TEXT(MATCH($C86,'2018-06'!$C$2:$C$100,0)+1,0)))="",INDIRECT(CONCATENATE("'2018-05'!N",TEXT(MATCH($C86,'2018-05'!$C$2:$C$100,0)+1,0)))="")),"Н/Д",INDIRECT(CONCATENATE("'2018-06'!N",TEXT(MATCH($C86,'2018-06'!$C$2:$C$100,0)+1,0)))-INDIRECT(CONCATENATE("'2018-05'!NE",TEXT(MATCH($C86,'2018-05'!$C$2:$C$100,0)+1,0))))</f>
        <v>203040822.63</v>
      </c>
      <c r="O86" s="17">
        <f ca="1">IF(OR(INDIRECT(CONCATENATE("'2018-06'!O",TEXT(MATCH($C86,'2018-06'!$C$2:$C$100,0)+1,0)))="",INDIRECT(CONCATENATE("'2018-05'!O",TEXT(MATCH($C86,'2018-05'!$C$2:$C$100,0)+1,0)))="",AND(INDIRECT(CONCATENATE("'2018-06'!O",TEXT(MATCH($C86,'2018-06'!$C$2:$C$100,0)+1,0)))="",INDIRECT(CONCATENATE("'2018-05'!O",TEXT(MATCH($C86,'2018-05'!$C$2:$C$100,0)+1,0)))="")),"Н/Д",INDIRECT(CONCATENATE("'2018-06'!O",TEXT(MATCH($C86,'2018-06'!$C$2:$C$100,0)+1,0)))-INDIRECT(CONCATENATE("'2018-05'!O",TEXT(MATCH($C86,'2018-05'!$C$2:$C$100,0)+1,0))))</f>
        <v>0</v>
      </c>
      <c r="P86" s="17">
        <f ca="1">IF(OR(INDIRECT(CONCATENATE("'2018-06'!P",TEXT(MATCH($C86,'2018-06'!$C$2:$C$100,0)+1,0)))="",INDIRECT(CONCATENATE("'2018-05'!P",TEXT(MATCH($C86,'2018-05'!$C$2:$C$100,0)+1,0)))="",AND(INDIRECT(CONCATENATE("'2018-06'!P",TEXT(MATCH($C86,'2018-06'!$C$2:$C$100,0)+1,0)))="",INDIRECT(CONCATENATE("'2018-05'!P",TEXT(MATCH($C86,'2018-05'!$C$2:$C$100,0)+1,0)))="")),"Н/Д",INDIRECT(CONCATENATE("'2018-06'!P",TEXT(MATCH($C86,'2018-06'!$C$2:$C$100,0)+1,0)))-INDIRECT(CONCATENATE("'2018-05'!P",TEXT(MATCH($C86,'2018-05'!$C$2:$C$100,0)+1,0))))</f>
        <v>337672365.22000003</v>
      </c>
      <c r="Q86" s="17">
        <f ca="1">IF(OR(INDIRECT(CONCATENATE("'2018-06'!Q",TEXT(MATCH($C86,'2018-06'!$C$2:$C$100,0)+1,0)))="",INDIRECT(CONCATENATE("'2018-05'!Q",TEXT(MATCH($C86,'2018-05'!$C$2:$C$100,0)+1,0)))="",AND(INDIRECT(CONCATENATE("'2018-06'!Q",TEXT(MATCH($C86,'2018-06'!$C$2:$C$100,0)+1,0)))="",INDIRECT(CONCATENATE("'2018-05'!Q",TEXT(MATCH($C86,'2018-05'!$C$2:$C$100,0)+1,0)))="")),"Н/Д",INDIRECT(CONCATENATE("'2018-06'!Q",TEXT(MATCH($C86,'2018-06'!$C$2:$C$100,0)+1,0)))-INDIRECT(CONCATENATE("'2018-05'!Q",TEXT(MATCH($C86,'2018-05'!$C$2:$C$100,0)+1,0))))</f>
        <v>5346899.3100000024</v>
      </c>
      <c r="R86" s="17">
        <f ca="1">IF(OR(INDIRECT(CONCATENATE("'2018-06'!R",TEXT(MATCH($C86,'2018-06'!$C$2:$C$100,0)+1,0)))="",INDIRECT(CONCATENATE("'2018-05'!R",TEXT(MATCH($C86,'2018-05'!$C$2:$C$100,0)+1,0)))="",AND(INDIRECT(CONCATENATE("'2018-06'!R",TEXT(MATCH($C86,'2018-06'!$C$2:$C$100,0)+1,0)))="",INDIRECT(CONCATENATE("'2018-05'!R",TEXT(MATCH($C86,'2018-05'!$C$2:$C$100,0)+1,0)))="")),"Н/Д",INDIRECT(CONCATENATE("'2018-06'!R",TEXT(MATCH($C86,'2018-06'!$C$2:$C$100,0)+1,0)))-INDIRECT(CONCATENATE("'2018-05'!R",TEXT(MATCH($C86,'2018-05'!$C$2:$C$100,0)+1,0))))</f>
        <v>176381229.85000002</v>
      </c>
      <c r="S86" s="17">
        <f ca="1">IF(OR(INDIRECT(CONCATENATE("'2018-06'!S",TEXT(MATCH($C86,'2018-06'!$C$2:$C$100,0)+1,0)))="",INDIRECT(CONCATENATE("'2018-05'!S",TEXT(MATCH($C86,'2018-05'!$C$2:$C$100,0)+1,0)))="",AND(INDIRECT(CONCATENATE("'2018-06'!S",TEXT(MATCH($C86,'2018-06'!$C$2:$C$100,0)+1,0)))="",INDIRECT(CONCATENATE("'2018-05'!S",TEXT(MATCH($C86,'2018-05'!$C$2:$C$100,0)+1,0)))="")),"Н/Д",INDIRECT(CONCATENATE("'2018-06'!S",TEXT(MATCH($C86,'2018-06'!$C$2:$C$100,0)+1,0)))-INDIRECT(CONCATENATE("'2018-05'!S",TEXT(MATCH($C86,'2018-05'!$C$2:$C$100,0)+1,0))))</f>
        <v>93418.5</v>
      </c>
      <c r="T86" s="17">
        <f ca="1">IF(OR(INDIRECT(CONCATENATE("'2018-06'!T",TEXT(MATCH($C86,'2018-06'!$C$2:$C$100,0)+1,0)))="",INDIRECT(CONCATENATE("'2018-05'!T",TEXT(MATCH($C86,'2018-05'!$C$2:$C$100,0)+1,0)))="",AND(INDIRECT(CONCATENATE("'2018-06'!T",TEXT(MATCH($C86,'2018-06'!$C$2:$C$100,0)+1,0)))="",INDIRECT(CONCATENATE("'2018-05'!T",TEXT(MATCH($C86,'2018-05'!$C$2:$C$100,0)+1,0)))="")),"Н/Д",INDIRECT(CONCATENATE("'2018-06'!T",TEXT(MATCH($C86,'2018-06'!$C$2:$C$100,0)+1,0)))-INDIRECT(CONCATENATE("'2018-05'!T",TEXT(MATCH($C86,'2018-05'!$C$2:$C$100,0)+1,0))))</f>
        <v>56859874.440000027</v>
      </c>
      <c r="U86" s="17">
        <f ca="1">IF(OR(INDIRECT(CONCATENATE("'2018-06'!U",TEXT(MATCH($C86,'2018-06'!$C$2:$C$100,0)+1,0)))="",INDIRECT(CONCATENATE("'2018-05'!U",TEXT(MATCH($C86,'2018-05'!$C$2:$C$100,0)+1,0)))="",AND(INDIRECT(CONCATENATE("'2018-06'!U",TEXT(MATCH($C86,'2018-06'!$C$2:$C$100,0)+1,0)))="",INDIRECT(CONCATENATE("'2018-05'!U",TEXT(MATCH($C86,'2018-05'!$C$2:$C$100,0)+1,0)))="")),"Н/Д",INDIRECT(CONCATENATE("'2018-06'!U",TEXT(MATCH($C86,'2018-06'!$C$2:$C$100,0)+1,0)))-INDIRECT(CONCATENATE("'2018-05'!U",TEXT(MATCH($C86,'2018-05'!$C$2:$C$100,0)+1,0))))</f>
        <v>30668915.649999999</v>
      </c>
      <c r="V86" s="17">
        <f ca="1">IF(OR(INDIRECT(CONCATENATE("'2018-06'!V",TEXT(MATCH($C86,'2018-06'!$C$2:$C$100,0)+1,0)))="",INDIRECT(CONCATENATE("'2018-05'!V",TEXT(MATCH($C86,'2018-05'!$C$2:$C$100,0)+1,0)))="",AND(INDIRECT(CONCATENATE("'2018-06'!V",TEXT(MATCH($C86,'2018-06'!$C$2:$C$100,0)+1,0)))="",INDIRECT(CONCATENATE("'2018-05'!V",TEXT(MATCH($C86,'2018-05'!$C$2:$C$100,0)+1,0)))="")),"Н/Д",INDIRECT(CONCATENATE("'2018-06'!V",TEXT(MATCH($C86,'2018-06'!$C$2:$C$100,0)+1,0)))-INDIRECT(CONCATENATE("'2018-05'!V",TEXT(MATCH($C86,'2018-05'!$C$2:$C$100,0)+1,0))))</f>
        <v>11455149739.59</v>
      </c>
      <c r="W86" s="17">
        <f ca="1">IF(OR(INDIRECT(CONCATENATE("'2018-06'!W",TEXT(MATCH($C86,'2018-06'!$C$2:$C$100,0)+1,0)))="",INDIRECT(CONCATENATE("'2018-05'!W",TEXT(MATCH($C86,'2018-05'!$C$2:$C$100,0)+1,0)))="",AND(INDIRECT(CONCATENATE("'2018-06'!W",TEXT(MATCH($C86,'2018-06'!$C$2:$C$100,0)+1,0)))="",INDIRECT(CONCATENATE("'2018-05'!W",TEXT(MATCH($C86,'2018-05'!$C$2:$C$100,0)+1,0)))="")),"Н/Д",INDIRECT(CONCATENATE("'2018-06'!W",TEXT(MATCH($C86,'2018-06'!$C$2:$C$100,0)+1,0)))-INDIRECT(CONCATENATE("'2018-05'!W",TEXT(MATCH($C86,'2018-05'!$C$2:$C$100,0)+1,0))))</f>
        <v>34909511030.469986</v>
      </c>
    </row>
    <row r="87" spans="1:23" x14ac:dyDescent="0.25">
      <c r="A87" s="2" t="s">
        <v>107</v>
      </c>
      <c r="B87" s="2" t="s">
        <v>114</v>
      </c>
      <c r="C87" s="15">
        <v>60000000</v>
      </c>
      <c r="D87" s="2" t="s">
        <v>209</v>
      </c>
      <c r="E87" s="17">
        <f ca="1">IF(OR(INDIRECT(CONCATENATE("'2018-06'!E",TEXT(MATCH($C87,'2018-06'!$C$2:$C$100,0)+1,0)))="",INDIRECT(CONCATENATE("'2018-05'!E",TEXT(MATCH($C87,'2018-05'!$C$2:$C$100,0)+1,0)))="",AND(INDIRECT(CONCATENATE("'2018-06'!E",TEXT(MATCH($C87,'2018-06'!$C$2:$C$100,0)+1,0)))="",INDIRECT(CONCATENATE("'2018-05'!E",TEXT(MATCH($C87,'2018-05'!$C$2:$C$100,0)+1,0)))="")),"Н/Д",INDIRECT(CONCATENATE("'2018-06'!E",TEXT(MATCH($C87,'2018-06'!$C$2:$C$100,0)+1,0)))-INDIRECT(CONCATENATE("'2018-05'!E",TEXT(MATCH($C87,'2018-05'!$C$2:$C$100,0)+1,0))))</f>
        <v>19091918717.119995</v>
      </c>
      <c r="F87" s="17">
        <f ca="1">IF(OR(INDIRECT(CONCATENATE("'2018-06'!F",TEXT(MATCH($C87,'2018-06'!$C$2:$C$100,0)+1,0)))="",INDIRECT(CONCATENATE("'2018-05'!F",TEXT(MATCH($C87,'2018-05'!$C$2:$C$100,0)+1,0)))="",AND(INDIRECT(CONCATENATE("'2018-06'!F",TEXT(MATCH($C87,'2018-06'!$C$2:$C$100,0)+1,0)))="",INDIRECT(CONCATENATE("'2018-05'!F",TEXT(MATCH($C87,'2018-05'!$C$2:$C$100,0)+1,0)))="")),"Н/Д",INDIRECT(CONCATENATE("'2018-06'!F",TEXT(MATCH($C87,'2018-06'!$C$2:$C$100,0)+1,0)))-INDIRECT(CONCATENATE("'2018-05'!F",TEXT(MATCH($C87,'2018-05'!$C$2:$C$100,0)+1,0))))</f>
        <v>15870797281.190002</v>
      </c>
      <c r="G87" s="17">
        <f ca="1">IF(OR(INDIRECT(CONCATENATE("'2018-06'!G",TEXT(MATCH($C87,'2018-06'!$C$2:$C$100,0)+1,0)))="",INDIRECT(CONCATENATE("'2018-05'!G",TEXT(MATCH($C87,'2018-05'!$C$2:$C$100,0)+1,0)))="",AND(INDIRECT(CONCATENATE("'2018-06'!G",TEXT(MATCH($C87,'2018-06'!$C$2:$C$100,0)+1,0)))="",INDIRECT(CONCATENATE("'2018-05'!G",TEXT(MATCH($C87,'2018-05'!$C$2:$C$100,0)+1,0)))="")),"Н/Д",INDIRECT(CONCATENATE("'2018-06'!G",TEXT(MATCH($C87,'2018-06'!$C$2:$C$100,0)+1,0)))-INDIRECT(CONCATENATE("'2018-05'!G",TEXT(MATCH($C87,'2018-05'!$C$2:$C$100,0)+1,0))))</f>
        <v>5039255586.8599987</v>
      </c>
      <c r="H87" s="17">
        <f ca="1">IF(OR(INDIRECT(CONCATENATE("'2018-06'!H",TEXT(MATCH($C87,'2018-06'!$C$2:$C$100,0)+1,0)))="",INDIRECT(CONCATENATE("'2018-05'!H",TEXT(MATCH($C87,'2018-05'!$C$2:$C$100,0)+1,0)))="",AND(INDIRECT(CONCATENATE("'2018-06'!H",TEXT(MATCH($C87,'2018-06'!$C$2:$C$100,0)+1,0)))="",INDIRECT(CONCATENATE("'2018-05'!H",TEXT(MATCH($C87,'2018-05'!$C$2:$C$100,0)+1,0)))="")),"Н/Д",INDIRECT(CONCATENATE("'2018-06'!H",TEXT(MATCH($C87,'2018-06'!$C$2:$C$100,0)+1,0)))-INDIRECT(CONCATENATE("'2018-05'!H",TEXT(MATCH($C87,'2018-05'!$C$2:$C$100,0)+1,0))))</f>
        <v>4652281949.0900002</v>
      </c>
      <c r="I87" s="17">
        <f ca="1">IF(OR(INDIRECT(CONCATENATE("'2018-06'!I",TEXT(MATCH($C87,'2018-06'!$C$2:$C$100,0)+1,0)))="",INDIRECT(CONCATENATE("'2018-05'!I",TEXT(MATCH($C87,'2018-05'!$C$2:$C$100,0)+1,0)))="",AND(INDIRECT(CONCATENATE("'2018-06'!I",TEXT(MATCH($C87,'2018-06'!$C$2:$C$100,0)+1,0)))="",INDIRECT(CONCATENATE("'2018-05'!I",TEXT(MATCH($C87,'2018-05'!$C$2:$C$100,0)+1,0)))="")),"Н/Д",INDIRECT(CONCATENATE("'2018-06'!I",TEXT(MATCH($C87,'2018-06'!$C$2:$C$100,0)+1,0)))-INDIRECT(CONCATENATE("'2018-05'!I",TEXT(MATCH($C87,'2018-05'!$C$2:$C$100,0)+1,0))))</f>
        <v>1427532699.0699997</v>
      </c>
      <c r="J87" s="17" t="str">
        <f ca="1">IF(OR(INDIRECT(CONCATENATE("'2018-06'!J",TEXT(MATCH($C87,'2018-06'!$C$2:$C$100,0)+1,0)))="",INDIRECT(CONCATENATE("'2018-05'!J",TEXT(MATCH($C87,'2018-05'!$C$2:$C$100,0)+1,0)))="",AND(INDIRECT(CONCATENATE("'2018-06'!J",TEXT(MATCH($C87,'2018-06'!$C$2:$C$100,0)+1,0)))="",INDIRECT(CONCATENATE("'2018-05'!J",TEXT(MATCH($C87,'2018-05'!$C$2:$C$100,0)+1,0)))="")),"Н/Д",INDIRECT(CONCATENATE("'2018-06'!J",TEXT(MATCH($C87,'2018-06'!$C$2:$C$100,0)+1,0)))-INDIRECT(CONCATENATE("'2018-05'!J",TEXT(MATCH($C87,'2018-05'!$C$2:$C$100,0)+1,0))))</f>
        <v>Н/Д</v>
      </c>
      <c r="K87" s="17">
        <f ca="1">IF(OR(INDIRECT(CONCATENATE("'2018-06'!K",TEXT(MATCH($C87,'2018-06'!$C$2:$C$100,0)+1,0)))="",INDIRECT(CONCATENATE("'2018-05'!K",TEXT(MATCH($C87,'2018-05'!$C$2:$C$100,0)+1,0)))="",AND(INDIRECT(CONCATENATE("'2018-06'!K",TEXT(MATCH($C87,'2018-06'!$C$2:$C$100,0)+1,0)))="",INDIRECT(CONCATENATE("'2018-05'!K",TEXT(MATCH($C87,'2018-05'!$C$2:$C$100,0)+1,0)))="")),"Н/Д",INDIRECT(CONCATENATE("'2018-06'!K",TEXT(MATCH($C87,'2018-06'!$C$2:$C$100,0)+1,0)))-INDIRECT(CONCATENATE("'2018-05'!K",TEXT(MATCH($C87,'2018-05'!$C$2:$C$100,0)+1,0))))</f>
        <v>847399561.86999989</v>
      </c>
      <c r="L87" s="17">
        <f ca="1">IF(OR(INDIRECT(CONCATENATE("'2018-06'!L",TEXT(MATCH($C87,'2018-06'!$C$2:$C$100,0)+1,0)))="",INDIRECT(CONCATENATE("'2018-05'!L",TEXT(MATCH($C87,'2018-05'!$C$2:$C$100,0)+1,0)))="",AND(INDIRECT(CONCATENATE("'2018-06'!L",TEXT(MATCH($C87,'2018-06'!$C$2:$C$100,0)+1,0)))="",INDIRECT(CONCATENATE("'2018-05'!L",TEXT(MATCH($C87,'2018-05'!$C$2:$C$100,0)+1,0)))="")),"Н/Д",INDIRECT(CONCATENATE("'2018-06'!L",TEXT(MATCH($C87,'2018-06'!$C$2:$C$100,0)+1,0)))-INDIRECT(CONCATENATE("'2018-05'!L",TEXT(MATCH($C87,'2018-05'!$C$2:$C$100,0)+1,0))))</f>
        <v>3269097959.1400003</v>
      </c>
      <c r="M87" s="17">
        <f ca="1">IF(OR(INDIRECT(CONCATENATE("'2018-06'!M",TEXT(MATCH($C87,'2018-06'!$C$2:$C$100,0)+1,0)))="",INDIRECT(CONCATENATE("'2018-05'!M",TEXT(MATCH($C87,'2018-05'!$C$2:$C$100,0)+1,0)))="",AND(INDIRECT(CONCATENATE("'2018-06'!M",TEXT(MATCH($C87,'2018-06'!$C$2:$C$100,0)+1,0)))="",INDIRECT(CONCATENATE("'2018-05'!M",TEXT(MATCH($C87,'2018-05'!$C$2:$C$100,0)+1,0)))="")),"Н/Д",INDIRECT(CONCATENATE("'2018-06'!M",TEXT(MATCH($C87,'2018-06'!$C$2:$C$100,0)+1,0)))-INDIRECT(CONCATENATE("'2018-05'!M",TEXT(MATCH($C87,'2018-05'!$C$2:$C$100,0)+1,0))))</f>
        <v>30088564.769999996</v>
      </c>
      <c r="N87" s="17">
        <f ca="1">IF(OR(INDIRECT(CONCATENATE("'2018-06'!N",TEXT(MATCH($C87,'2018-06'!$C$2:$C$100,0)+1,0)))="",INDIRECT(CONCATENATE("'2018-05'!N",TEXT(MATCH($C87,'2018-05'!$C$2:$C$100,0)+1,0)))="",AND(INDIRECT(CONCATENATE("'2018-06'!N",TEXT(MATCH($C87,'2018-06'!$C$2:$C$100,0)+1,0)))="",INDIRECT(CONCATENATE("'2018-05'!N",TEXT(MATCH($C87,'2018-05'!$C$2:$C$100,0)+1,0)))="")),"Н/Д",INDIRECT(CONCATENATE("'2018-06'!N",TEXT(MATCH($C87,'2018-06'!$C$2:$C$100,0)+1,0)))-INDIRECT(CONCATENATE("'2018-05'!NE",TEXT(MATCH($C87,'2018-05'!$C$2:$C$100,0)+1,0))))</f>
        <v>502737697.13</v>
      </c>
      <c r="O87" s="17">
        <f ca="1">IF(OR(INDIRECT(CONCATENATE("'2018-06'!O",TEXT(MATCH($C87,'2018-06'!$C$2:$C$100,0)+1,0)))="",INDIRECT(CONCATENATE("'2018-05'!O",TEXT(MATCH($C87,'2018-05'!$C$2:$C$100,0)+1,0)))="",AND(INDIRECT(CONCATENATE("'2018-06'!O",TEXT(MATCH($C87,'2018-06'!$C$2:$C$100,0)+1,0)))="",INDIRECT(CONCATENATE("'2018-05'!O",TEXT(MATCH($C87,'2018-05'!$C$2:$C$100,0)+1,0)))="")),"Н/Д",INDIRECT(CONCATENATE("'2018-06'!O",TEXT(MATCH($C87,'2018-06'!$C$2:$C$100,0)+1,0)))-INDIRECT(CONCATENATE("'2018-05'!O",TEXT(MATCH($C87,'2018-05'!$C$2:$C$100,0)+1,0))))</f>
        <v>-1229.6900000000023</v>
      </c>
      <c r="P87" s="17">
        <f ca="1">IF(OR(INDIRECT(CONCATENATE("'2018-06'!P",TEXT(MATCH($C87,'2018-06'!$C$2:$C$100,0)+1,0)))="",INDIRECT(CONCATENATE("'2018-05'!P",TEXT(MATCH($C87,'2018-05'!$C$2:$C$100,0)+1,0)))="",AND(INDIRECT(CONCATENATE("'2018-06'!P",TEXT(MATCH($C87,'2018-06'!$C$2:$C$100,0)+1,0)))="",INDIRECT(CONCATENATE("'2018-05'!P",TEXT(MATCH($C87,'2018-05'!$C$2:$C$100,0)+1,0)))="")),"Н/Д",INDIRECT(CONCATENATE("'2018-06'!P",TEXT(MATCH($C87,'2018-06'!$C$2:$C$100,0)+1,0)))-INDIRECT(CONCATENATE("'2018-05'!P",TEXT(MATCH($C87,'2018-05'!$C$2:$C$100,0)+1,0))))</f>
        <v>180641793.6099999</v>
      </c>
      <c r="Q87" s="17">
        <f ca="1">IF(OR(INDIRECT(CONCATENATE("'2018-06'!Q",TEXT(MATCH($C87,'2018-06'!$C$2:$C$100,0)+1,0)))="",INDIRECT(CONCATENATE("'2018-05'!Q",TEXT(MATCH($C87,'2018-05'!$C$2:$C$100,0)+1,0)))="",AND(INDIRECT(CONCATENATE("'2018-06'!Q",TEXT(MATCH($C87,'2018-06'!$C$2:$C$100,0)+1,0)))="",INDIRECT(CONCATENATE("'2018-05'!Q",TEXT(MATCH($C87,'2018-05'!$C$2:$C$100,0)+1,0)))="")),"Н/Д",INDIRECT(CONCATENATE("'2018-06'!Q",TEXT(MATCH($C87,'2018-06'!$C$2:$C$100,0)+1,0)))-INDIRECT(CONCATENATE("'2018-05'!Q",TEXT(MATCH($C87,'2018-05'!$C$2:$C$100,0)+1,0))))</f>
        <v>15477831.270000011</v>
      </c>
      <c r="R87" s="17">
        <f ca="1">IF(OR(INDIRECT(CONCATENATE("'2018-06'!R",TEXT(MATCH($C87,'2018-06'!$C$2:$C$100,0)+1,0)))="",INDIRECT(CONCATENATE("'2018-05'!R",TEXT(MATCH($C87,'2018-05'!$C$2:$C$100,0)+1,0)))="",AND(INDIRECT(CONCATENATE("'2018-06'!R",TEXT(MATCH($C87,'2018-06'!$C$2:$C$100,0)+1,0)))="",INDIRECT(CONCATENATE("'2018-05'!R",TEXT(MATCH($C87,'2018-05'!$C$2:$C$100,0)+1,0)))="")),"Н/Д",INDIRECT(CONCATENATE("'2018-06'!R",TEXT(MATCH($C87,'2018-06'!$C$2:$C$100,0)+1,0)))-INDIRECT(CONCATENATE("'2018-05'!R",TEXT(MATCH($C87,'2018-05'!$C$2:$C$100,0)+1,0))))</f>
        <v>95229262.820000052</v>
      </c>
      <c r="S87" s="17">
        <f ca="1">IF(OR(INDIRECT(CONCATENATE("'2018-06'!S",TEXT(MATCH($C87,'2018-06'!$C$2:$C$100,0)+1,0)))="",INDIRECT(CONCATENATE("'2018-05'!S",TEXT(MATCH($C87,'2018-05'!$C$2:$C$100,0)+1,0)))="",AND(INDIRECT(CONCATENATE("'2018-06'!S",TEXT(MATCH($C87,'2018-06'!$C$2:$C$100,0)+1,0)))="",INDIRECT(CONCATENATE("'2018-05'!S",TEXT(MATCH($C87,'2018-05'!$C$2:$C$100,0)+1,0)))="")),"Н/Д",INDIRECT(CONCATENATE("'2018-06'!S",TEXT(MATCH($C87,'2018-06'!$C$2:$C$100,0)+1,0)))-INDIRECT(CONCATENATE("'2018-05'!S",TEXT(MATCH($C87,'2018-05'!$C$2:$C$100,0)+1,0))))</f>
        <v>468778.40999999992</v>
      </c>
      <c r="T87" s="17">
        <f ca="1">IF(OR(INDIRECT(CONCATENATE("'2018-06'!T",TEXT(MATCH($C87,'2018-06'!$C$2:$C$100,0)+1,0)))="",INDIRECT(CONCATENATE("'2018-05'!T",TEXT(MATCH($C87,'2018-05'!$C$2:$C$100,0)+1,0)))="",AND(INDIRECT(CONCATENATE("'2018-06'!T",TEXT(MATCH($C87,'2018-06'!$C$2:$C$100,0)+1,0)))="",INDIRECT(CONCATENATE("'2018-05'!T",TEXT(MATCH($C87,'2018-05'!$C$2:$C$100,0)+1,0)))="")),"Н/Д",INDIRECT(CONCATENATE("'2018-06'!T",TEXT(MATCH($C87,'2018-06'!$C$2:$C$100,0)+1,0)))-INDIRECT(CONCATENATE("'2018-05'!T",TEXT(MATCH($C87,'2018-05'!$C$2:$C$100,0)+1,0))))</f>
        <v>172270743.61000001</v>
      </c>
      <c r="U87" s="17">
        <f ca="1">IF(OR(INDIRECT(CONCATENATE("'2018-06'!U",TEXT(MATCH($C87,'2018-06'!$C$2:$C$100,0)+1,0)))="",INDIRECT(CONCATENATE("'2018-05'!U",TEXT(MATCH($C87,'2018-05'!$C$2:$C$100,0)+1,0)))="",AND(INDIRECT(CONCATENATE("'2018-06'!U",TEXT(MATCH($C87,'2018-06'!$C$2:$C$100,0)+1,0)))="",INDIRECT(CONCATENATE("'2018-05'!U",TEXT(MATCH($C87,'2018-05'!$C$2:$C$100,0)+1,0)))="")),"Н/Д",INDIRECT(CONCATENATE("'2018-06'!U",TEXT(MATCH($C87,'2018-06'!$C$2:$C$100,0)+1,0)))-INDIRECT(CONCATENATE("'2018-05'!U",TEXT(MATCH($C87,'2018-05'!$C$2:$C$100,0)+1,0))))</f>
        <v>20238996.340000004</v>
      </c>
      <c r="V87" s="17">
        <f ca="1">IF(OR(INDIRECT(CONCATENATE("'2018-06'!V",TEXT(MATCH($C87,'2018-06'!$C$2:$C$100,0)+1,0)))="",INDIRECT(CONCATENATE("'2018-05'!V",TEXT(MATCH($C87,'2018-05'!$C$2:$C$100,0)+1,0)))="",AND(INDIRECT(CONCATENATE("'2018-06'!V",TEXT(MATCH($C87,'2018-06'!$C$2:$C$100,0)+1,0)))="",INDIRECT(CONCATENATE("'2018-05'!V",TEXT(MATCH($C87,'2018-05'!$C$2:$C$100,0)+1,0)))="")),"Н/Д",INDIRECT(CONCATENATE("'2018-06'!V",TEXT(MATCH($C87,'2018-06'!$C$2:$C$100,0)+1,0)))-INDIRECT(CONCATENATE("'2018-05'!V",TEXT(MATCH($C87,'2018-05'!$C$2:$C$100,0)+1,0))))</f>
        <v>3221121435.9300003</v>
      </c>
      <c r="W87" s="17">
        <f ca="1">IF(OR(INDIRECT(CONCATENATE("'2018-06'!W",TEXT(MATCH($C87,'2018-06'!$C$2:$C$100,0)+1,0)))="",INDIRECT(CONCATENATE("'2018-05'!W",TEXT(MATCH($C87,'2018-05'!$C$2:$C$100,0)+1,0)))="",AND(INDIRECT(CONCATENATE("'2018-06'!W",TEXT(MATCH($C87,'2018-06'!$C$2:$C$100,0)+1,0)))="",INDIRECT(CONCATENATE("'2018-05'!W",TEXT(MATCH($C87,'2018-05'!$C$2:$C$100,0)+1,0)))="")),"Н/Д",INDIRECT(CONCATENATE("'2018-06'!W",TEXT(MATCH($C87,'2018-06'!$C$2:$C$100,0)+1,0)))-INDIRECT(CONCATENATE("'2018-05'!W",TEXT(MATCH($C87,'2018-05'!$C$2:$C$100,0)+1,0))))</f>
        <v>54041643706.51001</v>
      </c>
    </row>
    <row r="88" spans="1:23" x14ac:dyDescent="0.25">
      <c r="A88" s="2" t="s">
        <v>107</v>
      </c>
      <c r="B88" s="2" t="s">
        <v>115</v>
      </c>
      <c r="C88" s="15">
        <v>67000000</v>
      </c>
      <c r="D88" s="2" t="s">
        <v>209</v>
      </c>
      <c r="E88" s="17">
        <f ca="1">IF(OR(INDIRECT(CONCATENATE("'2018-06'!E",TEXT(MATCH($C88,'2018-06'!$C$2:$C$100,0)+1,0)))="",INDIRECT(CONCATENATE("'2018-05'!E",TEXT(MATCH($C88,'2018-05'!$C$2:$C$100,0)+1,0)))="",AND(INDIRECT(CONCATENATE("'2018-06'!E",TEXT(MATCH($C88,'2018-06'!$C$2:$C$100,0)+1,0)))="",INDIRECT(CONCATENATE("'2018-05'!E",TEXT(MATCH($C88,'2018-05'!$C$2:$C$100,0)+1,0)))="")),"Н/Д",INDIRECT(CONCATENATE("'2018-06'!E",TEXT(MATCH($C88,'2018-06'!$C$2:$C$100,0)+1,0)))-INDIRECT(CONCATENATE("'2018-05'!E",TEXT(MATCH($C88,'2018-05'!$C$2:$C$100,0)+1,0))))</f>
        <v>2090817776.8199997</v>
      </c>
      <c r="F88" s="17">
        <f ca="1">IF(OR(INDIRECT(CONCATENATE("'2018-06'!F",TEXT(MATCH($C88,'2018-06'!$C$2:$C$100,0)+1,0)))="",INDIRECT(CONCATENATE("'2018-05'!F",TEXT(MATCH($C88,'2018-05'!$C$2:$C$100,0)+1,0)))="",AND(INDIRECT(CONCATENATE("'2018-06'!F",TEXT(MATCH($C88,'2018-06'!$C$2:$C$100,0)+1,0)))="",INDIRECT(CONCATENATE("'2018-05'!F",TEXT(MATCH($C88,'2018-05'!$C$2:$C$100,0)+1,0)))="")),"Н/Д",INDIRECT(CONCATENATE("'2018-06'!F",TEXT(MATCH($C88,'2018-06'!$C$2:$C$100,0)+1,0)))-INDIRECT(CONCATENATE("'2018-05'!F",TEXT(MATCH($C88,'2018-05'!$C$2:$C$100,0)+1,0))))</f>
        <v>1113046522.0300002</v>
      </c>
      <c r="G88" s="17">
        <f ca="1">IF(OR(INDIRECT(CONCATENATE("'2018-06'!G",TEXT(MATCH($C88,'2018-06'!$C$2:$C$100,0)+1,0)))="",INDIRECT(CONCATENATE("'2018-05'!G",TEXT(MATCH($C88,'2018-05'!$C$2:$C$100,0)+1,0)))="",AND(INDIRECT(CONCATENATE("'2018-06'!G",TEXT(MATCH($C88,'2018-06'!$C$2:$C$100,0)+1,0)))="",INDIRECT(CONCATENATE("'2018-05'!G",TEXT(MATCH($C88,'2018-05'!$C$2:$C$100,0)+1,0)))="")),"Н/Д",INDIRECT(CONCATENATE("'2018-06'!G",TEXT(MATCH($C88,'2018-06'!$C$2:$C$100,0)+1,0)))-INDIRECT(CONCATENATE("'2018-05'!G",TEXT(MATCH($C88,'2018-05'!$C$2:$C$100,0)+1,0))))</f>
        <v>194598704.08999997</v>
      </c>
      <c r="H88" s="17">
        <f ca="1">IF(OR(INDIRECT(CONCATENATE("'2018-06'!H",TEXT(MATCH($C88,'2018-06'!$C$2:$C$100,0)+1,0)))="",INDIRECT(CONCATENATE("'2018-05'!H",TEXT(MATCH($C88,'2018-05'!$C$2:$C$100,0)+1,0)))="",AND(INDIRECT(CONCATENATE("'2018-06'!H",TEXT(MATCH($C88,'2018-06'!$C$2:$C$100,0)+1,0)))="",INDIRECT(CONCATENATE("'2018-05'!H",TEXT(MATCH($C88,'2018-05'!$C$2:$C$100,0)+1,0)))="")),"Н/Д",INDIRECT(CONCATENATE("'2018-06'!H",TEXT(MATCH($C88,'2018-06'!$C$2:$C$100,0)+1,0)))-INDIRECT(CONCATENATE("'2018-05'!H",TEXT(MATCH($C88,'2018-05'!$C$2:$C$100,0)+1,0))))</f>
        <v>594533272.51000023</v>
      </c>
      <c r="I88" s="17">
        <f ca="1">IF(OR(INDIRECT(CONCATENATE("'2018-06'!I",TEXT(MATCH($C88,'2018-06'!$C$2:$C$100,0)+1,0)))="",INDIRECT(CONCATENATE("'2018-05'!I",TEXT(MATCH($C88,'2018-05'!$C$2:$C$100,0)+1,0)))="",AND(INDIRECT(CONCATENATE("'2018-06'!I",TEXT(MATCH($C88,'2018-06'!$C$2:$C$100,0)+1,0)))="",INDIRECT(CONCATENATE("'2018-05'!I",TEXT(MATCH($C88,'2018-05'!$C$2:$C$100,0)+1,0)))="")),"Н/Д",INDIRECT(CONCATENATE("'2018-06'!I",TEXT(MATCH($C88,'2018-06'!$C$2:$C$100,0)+1,0)))-INDIRECT(CONCATENATE("'2018-05'!I",TEXT(MATCH($C88,'2018-05'!$C$2:$C$100,0)+1,0))))</f>
        <v>47163735.299999982</v>
      </c>
      <c r="J88" s="17" t="str">
        <f ca="1">IF(OR(INDIRECT(CONCATENATE("'2018-06'!J",TEXT(MATCH($C88,'2018-06'!$C$2:$C$100,0)+1,0)))="",INDIRECT(CONCATENATE("'2018-05'!J",TEXT(MATCH($C88,'2018-05'!$C$2:$C$100,0)+1,0)))="",AND(INDIRECT(CONCATENATE("'2018-06'!J",TEXT(MATCH($C88,'2018-06'!$C$2:$C$100,0)+1,0)))="",INDIRECT(CONCATENATE("'2018-05'!J",TEXT(MATCH($C88,'2018-05'!$C$2:$C$100,0)+1,0)))="")),"Н/Д",INDIRECT(CONCATENATE("'2018-06'!J",TEXT(MATCH($C88,'2018-06'!$C$2:$C$100,0)+1,0)))-INDIRECT(CONCATENATE("'2018-05'!J",TEXT(MATCH($C88,'2018-05'!$C$2:$C$100,0)+1,0))))</f>
        <v>Н/Д</v>
      </c>
      <c r="K88" s="17">
        <f ca="1">IF(OR(INDIRECT(CONCATENATE("'2018-06'!K",TEXT(MATCH($C88,'2018-06'!$C$2:$C$100,0)+1,0)))="",INDIRECT(CONCATENATE("'2018-05'!K",TEXT(MATCH($C88,'2018-05'!$C$2:$C$100,0)+1,0)))="",AND(INDIRECT(CONCATENATE("'2018-06'!K",TEXT(MATCH($C88,'2018-06'!$C$2:$C$100,0)+1,0)))="",INDIRECT(CONCATENATE("'2018-05'!K",TEXT(MATCH($C88,'2018-05'!$C$2:$C$100,0)+1,0)))="")),"Н/Д",INDIRECT(CONCATENATE("'2018-06'!K",TEXT(MATCH($C88,'2018-06'!$C$2:$C$100,0)+1,0)))-INDIRECT(CONCATENATE("'2018-05'!K",TEXT(MATCH($C88,'2018-05'!$C$2:$C$100,0)+1,0))))</f>
        <v>52581879.360000014</v>
      </c>
      <c r="L88" s="17">
        <f ca="1">IF(OR(INDIRECT(CONCATENATE("'2018-06'!L",TEXT(MATCH($C88,'2018-06'!$C$2:$C$100,0)+1,0)))="",INDIRECT(CONCATENATE("'2018-05'!L",TEXT(MATCH($C88,'2018-05'!$C$2:$C$100,0)+1,0)))="",AND(INDIRECT(CONCATENATE("'2018-06'!L",TEXT(MATCH($C88,'2018-06'!$C$2:$C$100,0)+1,0)))="",INDIRECT(CONCATENATE("'2018-05'!L",TEXT(MATCH($C88,'2018-05'!$C$2:$C$100,0)+1,0)))="")),"Н/Д",INDIRECT(CONCATENATE("'2018-06'!L",TEXT(MATCH($C88,'2018-06'!$C$2:$C$100,0)+1,0)))-INDIRECT(CONCATENATE("'2018-05'!L",TEXT(MATCH($C88,'2018-05'!$C$2:$C$100,0)+1,0))))</f>
        <v>22875693.369999975</v>
      </c>
      <c r="M88" s="17">
        <f ca="1">IF(OR(INDIRECT(CONCATENATE("'2018-06'!M",TEXT(MATCH($C88,'2018-06'!$C$2:$C$100,0)+1,0)))="",INDIRECT(CONCATENATE("'2018-05'!M",TEXT(MATCH($C88,'2018-05'!$C$2:$C$100,0)+1,0)))="",AND(INDIRECT(CONCATENATE("'2018-06'!M",TEXT(MATCH($C88,'2018-06'!$C$2:$C$100,0)+1,0)))="",INDIRECT(CONCATENATE("'2018-05'!M",TEXT(MATCH($C88,'2018-05'!$C$2:$C$100,0)+1,0)))="")),"Н/Д",INDIRECT(CONCATENATE("'2018-06'!M",TEXT(MATCH($C88,'2018-06'!$C$2:$C$100,0)+1,0)))-INDIRECT(CONCATENATE("'2018-05'!M",TEXT(MATCH($C88,'2018-05'!$C$2:$C$100,0)+1,0))))</f>
        <v>839525.96</v>
      </c>
      <c r="N88" s="17">
        <f ca="1">IF(OR(INDIRECT(CONCATENATE("'2018-06'!N",TEXT(MATCH($C88,'2018-06'!$C$2:$C$100,0)+1,0)))="",INDIRECT(CONCATENATE("'2018-05'!N",TEXT(MATCH($C88,'2018-05'!$C$2:$C$100,0)+1,0)))="",AND(INDIRECT(CONCATENATE("'2018-06'!N",TEXT(MATCH($C88,'2018-06'!$C$2:$C$100,0)+1,0)))="",INDIRECT(CONCATENATE("'2018-05'!N",TEXT(MATCH($C88,'2018-05'!$C$2:$C$100,0)+1,0)))="")),"Н/Д",INDIRECT(CONCATENATE("'2018-06'!N",TEXT(MATCH($C88,'2018-06'!$C$2:$C$100,0)+1,0)))-INDIRECT(CONCATENATE("'2018-05'!NE",TEXT(MATCH($C88,'2018-05'!$C$2:$C$100,0)+1,0))))</f>
        <v>60900915.43</v>
      </c>
      <c r="O88" s="17">
        <f ca="1">IF(OR(INDIRECT(CONCATENATE("'2018-06'!O",TEXT(MATCH($C88,'2018-06'!$C$2:$C$100,0)+1,0)))="",INDIRECT(CONCATENATE("'2018-05'!O",TEXT(MATCH($C88,'2018-05'!$C$2:$C$100,0)+1,0)))="",AND(INDIRECT(CONCATENATE("'2018-06'!O",TEXT(MATCH($C88,'2018-06'!$C$2:$C$100,0)+1,0)))="",INDIRECT(CONCATENATE("'2018-05'!O",TEXT(MATCH($C88,'2018-05'!$C$2:$C$100,0)+1,0)))="")),"Н/Д",INDIRECT(CONCATENATE("'2018-06'!O",TEXT(MATCH($C88,'2018-06'!$C$2:$C$100,0)+1,0)))-INDIRECT(CONCATENATE("'2018-05'!O",TEXT(MATCH($C88,'2018-05'!$C$2:$C$100,0)+1,0))))</f>
        <v>450</v>
      </c>
      <c r="P88" s="17">
        <f ca="1">IF(OR(INDIRECT(CONCATENATE("'2018-06'!P",TEXT(MATCH($C88,'2018-06'!$C$2:$C$100,0)+1,0)))="",INDIRECT(CONCATENATE("'2018-05'!P",TEXT(MATCH($C88,'2018-05'!$C$2:$C$100,0)+1,0)))="",AND(INDIRECT(CONCATENATE("'2018-06'!P",TEXT(MATCH($C88,'2018-06'!$C$2:$C$100,0)+1,0)))="",INDIRECT(CONCATENATE("'2018-05'!P",TEXT(MATCH($C88,'2018-05'!$C$2:$C$100,0)+1,0)))="")),"Н/Д",INDIRECT(CONCATENATE("'2018-06'!P",TEXT(MATCH($C88,'2018-06'!$C$2:$C$100,0)+1,0)))-INDIRECT(CONCATENATE("'2018-05'!P",TEXT(MATCH($C88,'2018-05'!$C$2:$C$100,0)+1,0))))</f>
        <v>104779587.18000001</v>
      </c>
      <c r="Q88" s="17">
        <f ca="1">IF(OR(INDIRECT(CONCATENATE("'2018-06'!Q",TEXT(MATCH($C88,'2018-06'!$C$2:$C$100,0)+1,0)))="",INDIRECT(CONCATENATE("'2018-05'!Q",TEXT(MATCH($C88,'2018-05'!$C$2:$C$100,0)+1,0)))="",AND(INDIRECT(CONCATENATE("'2018-06'!Q",TEXT(MATCH($C88,'2018-06'!$C$2:$C$100,0)+1,0)))="",INDIRECT(CONCATENATE("'2018-05'!Q",TEXT(MATCH($C88,'2018-05'!$C$2:$C$100,0)+1,0)))="")),"Н/Д",INDIRECT(CONCATENATE("'2018-06'!Q",TEXT(MATCH($C88,'2018-06'!$C$2:$C$100,0)+1,0)))-INDIRECT(CONCATENATE("'2018-05'!Q",TEXT(MATCH($C88,'2018-05'!$C$2:$C$100,0)+1,0))))</f>
        <v>2608155.2100000009</v>
      </c>
      <c r="R88" s="17">
        <f ca="1">IF(OR(INDIRECT(CONCATENATE("'2018-06'!R",TEXT(MATCH($C88,'2018-06'!$C$2:$C$100,0)+1,0)))="",INDIRECT(CONCATENATE("'2018-05'!R",TEXT(MATCH($C88,'2018-05'!$C$2:$C$100,0)+1,0)))="",AND(INDIRECT(CONCATENATE("'2018-06'!R",TEXT(MATCH($C88,'2018-06'!$C$2:$C$100,0)+1,0)))="",INDIRECT(CONCATENATE("'2018-05'!R",TEXT(MATCH($C88,'2018-05'!$C$2:$C$100,0)+1,0)))="")),"Н/Д",INDIRECT(CONCATENATE("'2018-06'!R",TEXT(MATCH($C88,'2018-06'!$C$2:$C$100,0)+1,0)))-INDIRECT(CONCATENATE("'2018-05'!R",TEXT(MATCH($C88,'2018-05'!$C$2:$C$100,0)+1,0))))</f>
        <v>8346619.679999996</v>
      </c>
      <c r="S88" s="17">
        <f ca="1">IF(OR(INDIRECT(CONCATENATE("'2018-06'!S",TEXT(MATCH($C88,'2018-06'!$C$2:$C$100,0)+1,0)))="",INDIRECT(CONCATENATE("'2018-05'!S",TEXT(MATCH($C88,'2018-05'!$C$2:$C$100,0)+1,0)))="",AND(INDIRECT(CONCATENATE("'2018-06'!S",TEXT(MATCH($C88,'2018-06'!$C$2:$C$100,0)+1,0)))="",INDIRECT(CONCATENATE("'2018-05'!S",TEXT(MATCH($C88,'2018-05'!$C$2:$C$100,0)+1,0)))="")),"Н/Д",INDIRECT(CONCATENATE("'2018-06'!S",TEXT(MATCH($C88,'2018-06'!$C$2:$C$100,0)+1,0)))-INDIRECT(CONCATENATE("'2018-05'!S",TEXT(MATCH($C88,'2018-05'!$C$2:$C$100,0)+1,0))))</f>
        <v>238741.25</v>
      </c>
      <c r="T88" s="17">
        <f ca="1">IF(OR(INDIRECT(CONCATENATE("'2018-06'!T",TEXT(MATCH($C88,'2018-06'!$C$2:$C$100,0)+1,0)))="",INDIRECT(CONCATENATE("'2018-05'!T",TEXT(MATCH($C88,'2018-05'!$C$2:$C$100,0)+1,0)))="",AND(INDIRECT(CONCATENATE("'2018-06'!T",TEXT(MATCH($C88,'2018-06'!$C$2:$C$100,0)+1,0)))="",INDIRECT(CONCATENATE("'2018-05'!T",TEXT(MATCH($C88,'2018-05'!$C$2:$C$100,0)+1,0)))="")),"Н/Д",INDIRECT(CONCATENATE("'2018-06'!T",TEXT(MATCH($C88,'2018-06'!$C$2:$C$100,0)+1,0)))-INDIRECT(CONCATENATE("'2018-05'!T",TEXT(MATCH($C88,'2018-05'!$C$2:$C$100,0)+1,0))))</f>
        <v>36175040.790000007</v>
      </c>
      <c r="U88" s="17">
        <f ca="1">IF(OR(INDIRECT(CONCATENATE("'2018-06'!U",TEXT(MATCH($C88,'2018-06'!$C$2:$C$100,0)+1,0)))="",INDIRECT(CONCATENATE("'2018-05'!U",TEXT(MATCH($C88,'2018-05'!$C$2:$C$100,0)+1,0)))="",AND(INDIRECT(CONCATENATE("'2018-06'!U",TEXT(MATCH($C88,'2018-06'!$C$2:$C$100,0)+1,0)))="",INDIRECT(CONCATENATE("'2018-05'!U",TEXT(MATCH($C88,'2018-05'!$C$2:$C$100,0)+1,0)))="")),"Н/Д",INDIRECT(CONCATENATE("'2018-06'!U",TEXT(MATCH($C88,'2018-06'!$C$2:$C$100,0)+1,0)))-INDIRECT(CONCATENATE("'2018-05'!U",TEXT(MATCH($C88,'2018-05'!$C$2:$C$100,0)+1,0))))</f>
        <v>-42996205.220000006</v>
      </c>
      <c r="V88" s="17">
        <f ca="1">IF(OR(INDIRECT(CONCATENATE("'2018-06'!V",TEXT(MATCH($C88,'2018-06'!$C$2:$C$100,0)+1,0)))="",INDIRECT(CONCATENATE("'2018-05'!V",TEXT(MATCH($C88,'2018-05'!$C$2:$C$100,0)+1,0)))="",AND(INDIRECT(CONCATENATE("'2018-06'!V",TEXT(MATCH($C88,'2018-06'!$C$2:$C$100,0)+1,0)))="",INDIRECT(CONCATENATE("'2018-05'!V",TEXT(MATCH($C88,'2018-05'!$C$2:$C$100,0)+1,0)))="")),"Н/Д",INDIRECT(CONCATENATE("'2018-06'!V",TEXT(MATCH($C88,'2018-06'!$C$2:$C$100,0)+1,0)))-INDIRECT(CONCATENATE("'2018-05'!V",TEXT(MATCH($C88,'2018-05'!$C$2:$C$100,0)+1,0))))</f>
        <v>977771254.79000044</v>
      </c>
      <c r="W88" s="17">
        <f ca="1">IF(OR(INDIRECT(CONCATENATE("'2018-06'!W",TEXT(MATCH($C88,'2018-06'!$C$2:$C$100,0)+1,0)))="",INDIRECT(CONCATENATE("'2018-05'!W",TEXT(MATCH($C88,'2018-05'!$C$2:$C$100,0)+1,0)))="",AND(INDIRECT(CONCATENATE("'2018-06'!W",TEXT(MATCH($C88,'2018-06'!$C$2:$C$100,0)+1,0)))="",INDIRECT(CONCATENATE("'2018-05'!W",TEXT(MATCH($C88,'2018-05'!$C$2:$C$100,0)+1,0)))="")),"Н/Д",INDIRECT(CONCATENATE("'2018-06'!W",TEXT(MATCH($C88,'2018-06'!$C$2:$C$100,0)+1,0)))-INDIRECT(CONCATENATE("'2018-05'!W",TEXT(MATCH($C88,'2018-05'!$C$2:$C$100,0)+1,0))))</f>
        <v>5212539260.0900002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88"/>
  <sheetViews>
    <sheetView topLeftCell="F58" zoomScale="85" zoomScaleNormal="85" workbookViewId="0">
      <selection activeCell="A13" sqref="A13:XFD13"/>
    </sheetView>
  </sheetViews>
  <sheetFormatPr defaultColWidth="18.7109375" defaultRowHeight="15" x14ac:dyDescent="0.25"/>
  <cols>
    <col min="1" max="1" width="38.140625" bestFit="1" customWidth="1"/>
    <col min="2" max="2" width="43.140625" bestFit="1" customWidth="1"/>
  </cols>
  <sheetData>
    <row r="1" spans="1:23" ht="135" x14ac:dyDescent="0.25">
      <c r="A1" s="4" t="s">
        <v>116</v>
      </c>
      <c r="B1" s="4" t="s">
        <v>117</v>
      </c>
      <c r="C1" s="4" t="s">
        <v>118</v>
      </c>
      <c r="D1" s="5" t="s">
        <v>19</v>
      </c>
      <c r="E1" s="2" t="s">
        <v>0</v>
      </c>
      <c r="F1" s="2" t="s">
        <v>1</v>
      </c>
      <c r="G1" s="2" t="s">
        <v>13</v>
      </c>
      <c r="H1" s="2" t="s">
        <v>16</v>
      </c>
      <c r="I1" s="2" t="s">
        <v>14</v>
      </c>
      <c r="J1" s="2" t="s">
        <v>9</v>
      </c>
      <c r="K1" s="2" t="s">
        <v>2</v>
      </c>
      <c r="L1" s="2" t="s">
        <v>17</v>
      </c>
      <c r="M1" s="2" t="s">
        <v>15</v>
      </c>
      <c r="N1" s="2" t="s">
        <v>10</v>
      </c>
      <c r="O1" s="2" t="s">
        <v>3</v>
      </c>
      <c r="P1" s="2" t="s">
        <v>4</v>
      </c>
      <c r="Q1" s="2" t="s">
        <v>11</v>
      </c>
      <c r="R1" s="2" t="s">
        <v>5</v>
      </c>
      <c r="S1" s="2" t="s">
        <v>12</v>
      </c>
      <c r="T1" s="2" t="s">
        <v>6</v>
      </c>
      <c r="U1" s="2" t="s">
        <v>7</v>
      </c>
      <c r="V1" s="2" t="s">
        <v>8</v>
      </c>
      <c r="W1" s="2" t="s">
        <v>18</v>
      </c>
    </row>
    <row r="2" spans="1:23" x14ac:dyDescent="0.25">
      <c r="A2" s="6" t="s">
        <v>21</v>
      </c>
      <c r="B2" s="6"/>
      <c r="C2" s="6">
        <v>1</v>
      </c>
      <c r="D2" s="6"/>
      <c r="E2" s="17">
        <f ca="1">IF(OR(INDIRECT(CONCATENATE("'2018-07'!E",TEXT(MATCH($C2,'2018-07'!$C$2:$C$100,0)+1,0)))="",INDIRECT(CONCATENATE("'2018-06'!E",TEXT(MATCH($C2,'2018-06'!$C$2:$C$100,0)+1,0)))="",AND(INDIRECT(CONCATENATE("'2018-07'!E",TEXT(MATCH($C2,'2018-07'!$C$2:$C$100,0)+1,0)))="",INDIRECT(CONCATENATE("'2018-06'!E",TEXT(MATCH($C2,'2018-06'!$C$2:$C$100,0)+1,0)))="")),"Н/Д",INDIRECT(CONCATENATE("'2018-07'!E",TEXT(MATCH($C2,'2018-07'!$C$2:$C$100,0)+1,0)))-INDIRECT(CONCATENATE("'2018-06'!E",TEXT(MATCH($C2,'2018-06'!$C$2:$C$100,0)+1,0))))</f>
        <v>823774355087.88086</v>
      </c>
      <c r="F2" s="17">
        <f ca="1">IF(OR(INDIRECT(CONCATENATE("'2018-07'!F",TEXT(MATCH($C2,'2018-07'!$C$2:$C$100,0)+1,0)))="",INDIRECT(CONCATENATE("'2018-06'!F",TEXT(MATCH($C2,'2018-06'!$C$2:$C$100,0)+1,0)))="",AND(INDIRECT(CONCATENATE("'2018-07'!F",TEXT(MATCH($C2,'2018-07'!$C$2:$C$100,0)+1,0)))="",INDIRECT(CONCATENATE("'2018-06'!F",TEXT(MATCH($C2,'2018-06'!$C$2:$C$100,0)+1,0)))="")),"Н/Д",INDIRECT(CONCATENATE("'2018-07'!F",TEXT(MATCH($C2,'2018-07'!$C$2:$C$100,0)+1,0)))-INDIRECT(CONCATENATE("'2018-06'!F",TEXT(MATCH($C2,'2018-06'!$C$2:$C$100,0)+1,0))))</f>
        <v>654522910614.76025</v>
      </c>
      <c r="G2" s="17">
        <f ca="1">IF(OR(INDIRECT(CONCATENATE("'2018-07'!G",TEXT(MATCH($C2,'2018-07'!$C$2:$C$100,0)+1,0)))="",INDIRECT(CONCATENATE("'2018-06'!G",TEXT(MATCH($C2,'2018-06'!$C$2:$C$100,0)+1,0)))="",AND(INDIRECT(CONCATENATE("'2018-07'!G",TEXT(MATCH($C2,'2018-07'!$C$2:$C$100,0)+1,0)))="",INDIRECT(CONCATENATE("'2018-06'!G",TEXT(MATCH($C2,'2018-06'!$C$2:$C$100,0)+1,0)))="")),"Н/Д",INDIRECT(CONCATENATE("'2018-07'!G",TEXT(MATCH($C2,'2018-07'!$C$2:$C$100,0)+1,0)))-INDIRECT(CONCATENATE("'2018-06'!G",TEXT(MATCH($C2,'2018-06'!$C$2:$C$100,0)+1,0))))</f>
        <v>201160295318.32983</v>
      </c>
      <c r="H2" s="17">
        <f ca="1">IF(OR(INDIRECT(CONCATENATE("'2018-07'!H",TEXT(MATCH($C2,'2018-07'!$C$2:$C$100,0)+1,0)))="",INDIRECT(CONCATENATE("'2018-06'!H",TEXT(MATCH($C2,'2018-06'!$C$2:$C$100,0)+1,0)))="",AND(INDIRECT(CONCATENATE("'2018-07'!H",TEXT(MATCH($C2,'2018-07'!$C$2:$C$100,0)+1,0)))="",INDIRECT(CONCATENATE("'2018-06'!H",TEXT(MATCH($C2,'2018-06'!$C$2:$C$100,0)+1,0)))="")),"Н/Д",INDIRECT(CONCATENATE("'2018-07'!H",TEXT(MATCH($C2,'2018-07'!$C$2:$C$100,0)+1,0)))-INDIRECT(CONCATENATE("'2018-06'!H",TEXT(MATCH($C2,'2018-06'!$C$2:$C$100,0)+1,0))))</f>
        <v>298310883073.31982</v>
      </c>
      <c r="I2" s="17">
        <f ca="1">IF(OR(INDIRECT(CONCATENATE("'2018-07'!I",TEXT(MATCH($C2,'2018-07'!$C$2:$C$100,0)+1,0)))="",INDIRECT(CONCATENATE("'2018-06'!I",TEXT(MATCH($C2,'2018-06'!$C$2:$C$100,0)+1,0)))="",AND(INDIRECT(CONCATENATE("'2018-07'!I",TEXT(MATCH($C2,'2018-07'!$C$2:$C$100,0)+1,0)))="",INDIRECT(CONCATENATE("'2018-06'!I",TEXT(MATCH($C2,'2018-06'!$C$2:$C$100,0)+1,0)))="")),"Н/Д",INDIRECT(CONCATENATE("'2018-07'!I",TEXT(MATCH($C2,'2018-07'!$C$2:$C$100,0)+1,0)))-INDIRECT(CONCATENATE("'2018-06'!I",TEXT(MATCH($C2,'2018-06'!$C$2:$C$100,0)+1,0))))</f>
        <v>54431668506.109985</v>
      </c>
      <c r="J2" s="17">
        <f ca="1">IF(OR(INDIRECT(CONCATENATE("'2018-07'!J",TEXT(MATCH($C2,'2018-07'!$C$2:$C$100,0)+1,0)))="",INDIRECT(CONCATENATE("'2018-06'!J",TEXT(MATCH($C2,'2018-06'!$C$2:$C$100,0)+1,0)))="",AND(INDIRECT(CONCATENATE("'2018-07'!J",TEXT(MATCH($C2,'2018-07'!$C$2:$C$100,0)+1,0)))="",INDIRECT(CONCATENATE("'2018-06'!J",TEXT(MATCH($C2,'2018-06'!$C$2:$C$100,0)+1,0)))="")),"Н/Д",INDIRECT(CONCATENATE("'2018-07'!J",TEXT(MATCH($C2,'2018-07'!$C$2:$C$100,0)+1,0)))-INDIRECT(CONCATENATE("'2018-06'!J",TEXT(MATCH($C2,'2018-06'!$C$2:$C$100,0)+1,0))))</f>
        <v>5700881.4200000018</v>
      </c>
      <c r="K2" s="17">
        <f ca="1">IF(OR(INDIRECT(CONCATENATE("'2018-07'!K",TEXT(MATCH($C2,'2018-07'!$C$2:$C$100,0)+1,0)))="",INDIRECT(CONCATENATE("'2018-06'!K",TEXT(MATCH($C2,'2018-06'!$C$2:$C$100,0)+1,0)))="",AND(INDIRECT(CONCATENATE("'2018-07'!K",TEXT(MATCH($C2,'2018-07'!$C$2:$C$100,0)+1,0)))="",INDIRECT(CONCATENATE("'2018-06'!K",TEXT(MATCH($C2,'2018-06'!$C$2:$C$100,0)+1,0)))="")),"Н/Д",INDIRECT(CONCATENATE("'2018-07'!K",TEXT(MATCH($C2,'2018-07'!$C$2:$C$100,0)+1,0)))-INDIRECT(CONCATENATE("'2018-06'!K",TEXT(MATCH($C2,'2018-06'!$C$2:$C$100,0)+1,0))))</f>
        <v>16049503981.209991</v>
      </c>
      <c r="L2" s="17">
        <f ca="1">IF(OR(INDIRECT(CONCATENATE("'2018-07'!L",TEXT(MATCH($C2,'2018-07'!$C$2:$C$100,0)+1,0)))="",INDIRECT(CONCATENATE("'2018-06'!L",TEXT(MATCH($C2,'2018-06'!$C$2:$C$100,0)+1,0)))="",AND(INDIRECT(CONCATENATE("'2018-07'!L",TEXT(MATCH($C2,'2018-07'!$C$2:$C$100,0)+1,0)))="",INDIRECT(CONCATENATE("'2018-06'!L",TEXT(MATCH($C2,'2018-06'!$C$2:$C$100,0)+1,0)))="")),"Н/Д",INDIRECT(CONCATENATE("'2018-07'!L",TEXT(MATCH($C2,'2018-07'!$C$2:$C$100,0)+1,0)))-INDIRECT(CONCATENATE("'2018-06'!L",TEXT(MATCH($C2,'2018-06'!$C$2:$C$100,0)+1,0))))</f>
        <v>15908026386.669922</v>
      </c>
      <c r="M2" s="17">
        <f ca="1">IF(OR(INDIRECT(CONCATENATE("'2018-07'!M",TEXT(MATCH($C2,'2018-07'!$C$2:$C$100,0)+1,0)))="",INDIRECT(CONCATENATE("'2018-06'!M",TEXT(MATCH($C2,'2018-06'!$C$2:$C$100,0)+1,0)))="",AND(INDIRECT(CONCATENATE("'2018-07'!M",TEXT(MATCH($C2,'2018-07'!$C$2:$C$100,0)+1,0)))="",INDIRECT(CONCATENATE("'2018-06'!M",TEXT(MATCH($C2,'2018-06'!$C$2:$C$100,0)+1,0)))="")),"Н/Д",INDIRECT(CONCATENATE("'2018-07'!M",TEXT(MATCH($C2,'2018-07'!$C$2:$C$100,0)+1,0)))-INDIRECT(CONCATENATE("'2018-06'!M",TEXT(MATCH($C2,'2018-06'!$C$2:$C$100,0)+1,0))))</f>
        <v>5559134158.4700012</v>
      </c>
      <c r="N2" s="17">
        <f ca="1">IF(OR(INDIRECT(CONCATENATE("'2018-07'!N",TEXT(MATCH($C2,'2018-07'!$C$2:$C$100,0)+1,0)))="",INDIRECT(CONCATENATE("'2018-06'!N",TEXT(MATCH($C2,'2018-06'!$C$2:$C$100,0)+1,0)))="",AND(INDIRECT(CONCATENATE("'2018-07'!N",TEXT(MATCH($C2,'2018-07'!$C$2:$C$100,0)+1,0)))="",INDIRECT(CONCATENATE("'2018-06'!N",TEXT(MATCH($C2,'2018-06'!$C$2:$C$100,0)+1,0)))="")),"Н/Д",INDIRECT(CONCATENATE("'2018-07'!N",TEXT(MATCH($C2,'2018-07'!$C$2:$C$100,0)+1,0)))-INDIRECT(CONCATENATE("'2018-06'!NE",TEXT(MATCH($C2,'2018-06'!$C$2:$C$100,0)+1,0))))</f>
        <v>22734843788.09</v>
      </c>
      <c r="O2" s="17">
        <f ca="1">IF(OR(INDIRECT(CONCATENATE("'2018-07'!O",TEXT(MATCH($C2,'2018-07'!$C$2:$C$100,0)+1,0)))="",INDIRECT(CONCATENATE("'2018-06'!O",TEXT(MATCH($C2,'2018-06'!$C$2:$C$100,0)+1,0)))="",AND(INDIRECT(CONCATENATE("'2018-07'!O",TEXT(MATCH($C2,'2018-07'!$C$2:$C$100,0)+1,0)))="",INDIRECT(CONCATENATE("'2018-06'!O",TEXT(MATCH($C2,'2018-06'!$C$2:$C$100,0)+1,0)))="")),"Н/Д",INDIRECT(CONCATENATE("'2018-07'!O",TEXT(MATCH($C2,'2018-07'!$C$2:$C$100,0)+1,0)))-INDIRECT(CONCATENATE("'2018-06'!O",TEXT(MATCH($C2,'2018-06'!$C$2:$C$100,0)+1,0))))</f>
        <v>7124395.1399999857</v>
      </c>
      <c r="P2" s="17">
        <f ca="1">IF(OR(INDIRECT(CONCATENATE("'2018-07'!P",TEXT(MATCH($C2,'2018-07'!$C$2:$C$100,0)+1,0)))="",INDIRECT(CONCATENATE("'2018-06'!P",TEXT(MATCH($C2,'2018-06'!$C$2:$C$100,0)+1,0)))="",AND(INDIRECT(CONCATENATE("'2018-07'!P",TEXT(MATCH($C2,'2018-07'!$C$2:$C$100,0)+1,0)))="",INDIRECT(CONCATENATE("'2018-06'!P",TEXT(MATCH($C2,'2018-06'!$C$2:$C$100,0)+1,0)))="")),"Н/Д",INDIRECT(CONCATENATE("'2018-07'!P",TEXT(MATCH($C2,'2018-07'!$C$2:$C$100,0)+1,0)))-INDIRECT(CONCATENATE("'2018-06'!P",TEXT(MATCH($C2,'2018-06'!$C$2:$C$100,0)+1,0))))</f>
        <v>29141862647.87999</v>
      </c>
      <c r="Q2" s="17">
        <f ca="1">IF(OR(INDIRECT(CONCATENATE("'2018-07'!Q",TEXT(MATCH($C2,'2018-07'!$C$2:$C$100,0)+1,0)))="",INDIRECT(CONCATENATE("'2018-06'!Q",TEXT(MATCH($C2,'2018-06'!$C$2:$C$100,0)+1,0)))="",AND(INDIRECT(CONCATENATE("'2018-07'!Q",TEXT(MATCH($C2,'2018-07'!$C$2:$C$100,0)+1,0)))="",INDIRECT(CONCATENATE("'2018-06'!Q",TEXT(MATCH($C2,'2018-06'!$C$2:$C$100,0)+1,0)))="")),"Н/Д",INDIRECT(CONCATENATE("'2018-07'!Q",TEXT(MATCH($C2,'2018-07'!$C$2:$C$100,0)+1,0)))-INDIRECT(CONCATENATE("'2018-06'!Q",TEXT(MATCH($C2,'2018-06'!$C$2:$C$100,0)+1,0))))</f>
        <v>1675790419.3799992</v>
      </c>
      <c r="R2" s="17">
        <f ca="1">IF(OR(INDIRECT(CONCATENATE("'2018-07'!R",TEXT(MATCH($C2,'2018-07'!$C$2:$C$100,0)+1,0)))="",INDIRECT(CONCATENATE("'2018-06'!R",TEXT(MATCH($C2,'2018-06'!$C$2:$C$100,0)+1,0)))="",AND(INDIRECT(CONCATENATE("'2018-07'!R",TEXT(MATCH($C2,'2018-07'!$C$2:$C$100,0)+1,0)))="",INDIRECT(CONCATENATE("'2018-06'!R",TEXT(MATCH($C2,'2018-06'!$C$2:$C$100,0)+1,0)))="")),"Н/Д",INDIRECT(CONCATENATE("'2018-07'!R",TEXT(MATCH($C2,'2018-07'!$C$2:$C$100,0)+1,0)))-INDIRECT(CONCATENATE("'2018-06'!R",TEXT(MATCH($C2,'2018-06'!$C$2:$C$100,0)+1,0))))</f>
        <v>9552766032.6100006</v>
      </c>
      <c r="S2" s="17">
        <f ca="1">IF(OR(INDIRECT(CONCATENATE("'2018-07'!S",TEXT(MATCH($C2,'2018-07'!$C$2:$C$100,0)+1,0)))="",INDIRECT(CONCATENATE("'2018-06'!S",TEXT(MATCH($C2,'2018-06'!$C$2:$C$100,0)+1,0)))="",AND(INDIRECT(CONCATENATE("'2018-07'!S",TEXT(MATCH($C2,'2018-07'!$C$2:$C$100,0)+1,0)))="",INDIRECT(CONCATENATE("'2018-06'!S",TEXT(MATCH($C2,'2018-06'!$C$2:$C$100,0)+1,0)))="")),"Н/Д",INDIRECT(CONCATENATE("'2018-07'!S",TEXT(MATCH($C2,'2018-07'!$C$2:$C$100,0)+1,0)))-INDIRECT(CONCATENATE("'2018-06'!S",TEXT(MATCH($C2,'2018-06'!$C$2:$C$100,0)+1,0))))</f>
        <v>114306545.44</v>
      </c>
      <c r="T2" s="17">
        <f ca="1">IF(OR(INDIRECT(CONCATENATE("'2018-07'!T",TEXT(MATCH($C2,'2018-07'!$C$2:$C$100,0)+1,0)))="",INDIRECT(CONCATENATE("'2018-06'!T",TEXT(MATCH($C2,'2018-06'!$C$2:$C$100,0)+1,0)))="",AND(INDIRECT(CONCATENATE("'2018-07'!T",TEXT(MATCH($C2,'2018-07'!$C$2:$C$100,0)+1,0)))="",INDIRECT(CONCATENATE("'2018-06'!T",TEXT(MATCH($C2,'2018-06'!$C$2:$C$100,0)+1,0)))="")),"Н/Д",INDIRECT(CONCATENATE("'2018-07'!T",TEXT(MATCH($C2,'2018-07'!$C$2:$C$100,0)+1,0)))-INDIRECT(CONCATENATE("'2018-06'!T",TEXT(MATCH($C2,'2018-06'!$C$2:$C$100,0)+1,0))))</f>
        <v>13436544521.029999</v>
      </c>
      <c r="U2" s="17">
        <f ca="1">IF(OR(INDIRECT(CONCATENATE("'2018-07'!U",TEXT(MATCH($C2,'2018-07'!$C$2:$C$100,0)+1,0)))="",INDIRECT(CONCATENATE("'2018-06'!U",TEXT(MATCH($C2,'2018-06'!$C$2:$C$100,0)+1,0)))="",AND(INDIRECT(CONCATENATE("'2018-07'!U",TEXT(MATCH($C2,'2018-07'!$C$2:$C$100,0)+1,0)))="",INDIRECT(CONCATENATE("'2018-06'!U",TEXT(MATCH($C2,'2018-06'!$C$2:$C$100,0)+1,0)))="")),"Н/Д",INDIRECT(CONCATENATE("'2018-07'!U",TEXT(MATCH($C2,'2018-07'!$C$2:$C$100,0)+1,0)))-INDIRECT(CONCATENATE("'2018-06'!U",TEXT(MATCH($C2,'2018-06'!$C$2:$C$100,0)+1,0))))</f>
        <v>1805908442.7800007</v>
      </c>
      <c r="V2" s="17">
        <f ca="1">IF(OR(INDIRECT(CONCATENATE("'2018-07'!V",TEXT(MATCH($C2,'2018-07'!$C$2:$C$100,0)+1,0)))="",INDIRECT(CONCATENATE("'2018-06'!V",TEXT(MATCH($C2,'2018-06'!$C$2:$C$100,0)+1,0)))="",AND(INDIRECT(CONCATENATE("'2018-07'!V",TEXT(MATCH($C2,'2018-07'!$C$2:$C$100,0)+1,0)))="",INDIRECT(CONCATENATE("'2018-06'!V",TEXT(MATCH($C2,'2018-06'!$C$2:$C$100,0)+1,0)))="")),"Н/Д",INDIRECT(CONCATENATE("'2018-07'!V",TEXT(MATCH($C2,'2018-07'!$C$2:$C$100,0)+1,0)))-INDIRECT(CONCATENATE("'2018-06'!V",TEXT(MATCH($C2,'2018-06'!$C$2:$C$100,0)+1,0))))</f>
        <v>169251444473.12</v>
      </c>
      <c r="W2" s="17">
        <f ca="1">IF(OR(INDIRECT(CONCATENATE("'2018-07'!W",TEXT(MATCH($C2,'2018-07'!$C$2:$C$100,0)+1,0)))="",INDIRECT(CONCATENATE("'2018-06'!W",TEXT(MATCH($C2,'2018-06'!$C$2:$C$100,0)+1,0)))="",AND(INDIRECT(CONCATENATE("'2018-07'!W",TEXT(MATCH($C2,'2018-07'!$C$2:$C$100,0)+1,0)))="",INDIRECT(CONCATENATE("'2018-06'!W",TEXT(MATCH($C2,'2018-06'!$C$2:$C$100,0)+1,0)))="")),"Н/Д",INDIRECT(CONCATENATE("'2018-07'!W",TEXT(MATCH($C2,'2018-07'!$C$2:$C$100,0)+1,0)))-INDIRECT(CONCATENATE("'2018-06'!W",TEXT(MATCH($C2,'2018-06'!$C$2:$C$100,0)+1,0))))</f>
        <v>2298707970232.4395</v>
      </c>
    </row>
    <row r="3" spans="1:23" x14ac:dyDescent="0.25">
      <c r="A3" s="2" t="s">
        <v>22</v>
      </c>
      <c r="B3" s="2" t="s">
        <v>23</v>
      </c>
      <c r="C3" s="15">
        <v>10000000</v>
      </c>
      <c r="D3" s="2" t="s">
        <v>210</v>
      </c>
      <c r="E3" s="17">
        <f ca="1">IF(OR(INDIRECT(CONCATENATE("'2018-07'!E",TEXT(MATCH($C3,'2018-07'!$C$2:$C$100,0)+1,0)))="",INDIRECT(CONCATENATE("'2018-06'!E",TEXT(MATCH($C3,'2018-06'!$C$2:$C$100,0)+1,0)))="",AND(INDIRECT(CONCATENATE("'2018-07'!E",TEXT(MATCH($C3,'2018-07'!$C$2:$C$100,0)+1,0)))="",INDIRECT(CONCATENATE("'2018-06'!E",TEXT(MATCH($C3,'2018-06'!$C$2:$C$100,0)+1,0)))="")),"Н/Д",INDIRECT(CONCATENATE("'2018-07'!E",TEXT(MATCH($C3,'2018-07'!$C$2:$C$100,0)+1,0)))-INDIRECT(CONCATENATE("'2018-06'!E",TEXT(MATCH($C3,'2018-06'!$C$2:$C$100,0)+1,0))))</f>
        <v>4269175856.6800003</v>
      </c>
      <c r="F3" s="17">
        <f ca="1">IF(OR(INDIRECT(CONCATENATE("'2018-07'!F",TEXT(MATCH($C3,'2018-07'!$C$2:$C$100,0)+1,0)))="",INDIRECT(CONCATENATE("'2018-06'!F",TEXT(MATCH($C3,'2018-06'!$C$2:$C$100,0)+1,0)))="",AND(INDIRECT(CONCATENATE("'2018-07'!F",TEXT(MATCH($C3,'2018-07'!$C$2:$C$100,0)+1,0)))="",INDIRECT(CONCATENATE("'2018-06'!F",TEXT(MATCH($C3,'2018-06'!$C$2:$C$100,0)+1,0)))="")),"Н/Д",INDIRECT(CONCATENATE("'2018-07'!F",TEXT(MATCH($C3,'2018-07'!$C$2:$C$100,0)+1,0)))-INDIRECT(CONCATENATE("'2018-06'!F",TEXT(MATCH($C3,'2018-06'!$C$2:$C$100,0)+1,0))))</f>
        <v>2872580758.9799995</v>
      </c>
      <c r="G3" s="17">
        <f ca="1">IF(OR(INDIRECT(CONCATENATE("'2018-07'!G",TEXT(MATCH($C3,'2018-07'!$C$2:$C$100,0)+1,0)))="",INDIRECT(CONCATENATE("'2018-06'!G",TEXT(MATCH($C3,'2018-06'!$C$2:$C$100,0)+1,0)))="",AND(INDIRECT(CONCATENATE("'2018-07'!G",TEXT(MATCH($C3,'2018-07'!$C$2:$C$100,0)+1,0)))="",INDIRECT(CONCATENATE("'2018-06'!G",TEXT(MATCH($C3,'2018-06'!$C$2:$C$100,0)+1,0)))="")),"Н/Д",INDIRECT(CONCATENATE("'2018-07'!G",TEXT(MATCH($C3,'2018-07'!$C$2:$C$100,0)+1,0)))-INDIRECT(CONCATENATE("'2018-06'!G",TEXT(MATCH($C3,'2018-06'!$C$2:$C$100,0)+1,0))))</f>
        <v>615652458.57999992</v>
      </c>
      <c r="H3" s="17">
        <f ca="1">IF(OR(INDIRECT(CONCATENATE("'2018-07'!H",TEXT(MATCH($C3,'2018-07'!$C$2:$C$100,0)+1,0)))="",INDIRECT(CONCATENATE("'2018-06'!H",TEXT(MATCH($C3,'2018-06'!$C$2:$C$100,0)+1,0)))="",AND(INDIRECT(CONCATENATE("'2018-07'!H",TEXT(MATCH($C3,'2018-07'!$C$2:$C$100,0)+1,0)))="",INDIRECT(CONCATENATE("'2018-06'!H",TEXT(MATCH($C3,'2018-06'!$C$2:$C$100,0)+1,0)))="")),"Н/Д",INDIRECT(CONCATENATE("'2018-07'!H",TEXT(MATCH($C3,'2018-07'!$C$2:$C$100,0)+1,0)))-INDIRECT(CONCATENATE("'2018-06'!H",TEXT(MATCH($C3,'2018-06'!$C$2:$C$100,0)+1,0))))</f>
        <v>1569993578.5799999</v>
      </c>
      <c r="I3" s="17">
        <f ca="1">IF(OR(INDIRECT(CONCATENATE("'2018-07'!I",TEXT(MATCH($C3,'2018-07'!$C$2:$C$100,0)+1,0)))="",INDIRECT(CONCATENATE("'2018-06'!I",TEXT(MATCH($C3,'2018-06'!$C$2:$C$100,0)+1,0)))="",AND(INDIRECT(CONCATENATE("'2018-07'!I",TEXT(MATCH($C3,'2018-07'!$C$2:$C$100,0)+1,0)))="",INDIRECT(CONCATENATE("'2018-06'!I",TEXT(MATCH($C3,'2018-06'!$C$2:$C$100,0)+1,0)))="")),"Н/Д",INDIRECT(CONCATENATE("'2018-07'!I",TEXT(MATCH($C3,'2018-07'!$C$2:$C$100,0)+1,0)))-INDIRECT(CONCATENATE("'2018-06'!I",TEXT(MATCH($C3,'2018-06'!$C$2:$C$100,0)+1,0))))</f>
        <v>214134386.61999989</v>
      </c>
      <c r="J3" s="17" t="str">
        <f ca="1">IF(OR(INDIRECT(CONCATENATE("'2018-07'!J",TEXT(MATCH($C3,'2018-07'!$C$2:$C$100,0)+1,0)))="",INDIRECT(CONCATENATE("'2018-06'!J",TEXT(MATCH($C3,'2018-06'!$C$2:$C$100,0)+1,0)))="",AND(INDIRECT(CONCATENATE("'2018-07'!J",TEXT(MATCH($C3,'2018-07'!$C$2:$C$100,0)+1,0)))="",INDIRECT(CONCATENATE("'2018-06'!J",TEXT(MATCH($C3,'2018-06'!$C$2:$C$100,0)+1,0)))="")),"Н/Д",INDIRECT(CONCATENATE("'2018-07'!J",TEXT(MATCH($C3,'2018-07'!$C$2:$C$100,0)+1,0)))-INDIRECT(CONCATENATE("'2018-06'!J",TEXT(MATCH($C3,'2018-06'!$C$2:$C$100,0)+1,0))))</f>
        <v>Н/Д</v>
      </c>
      <c r="K3" s="17">
        <f ca="1">IF(OR(INDIRECT(CONCATENATE("'2018-07'!K",TEXT(MATCH($C3,'2018-07'!$C$2:$C$100,0)+1,0)))="",INDIRECT(CONCATENATE("'2018-06'!K",TEXT(MATCH($C3,'2018-06'!$C$2:$C$100,0)+1,0)))="",AND(INDIRECT(CONCATENATE("'2018-07'!K",TEXT(MATCH($C3,'2018-07'!$C$2:$C$100,0)+1,0)))="",INDIRECT(CONCATENATE("'2018-06'!K",TEXT(MATCH($C3,'2018-06'!$C$2:$C$100,0)+1,0)))="")),"Н/Д",INDIRECT(CONCATENATE("'2018-07'!K",TEXT(MATCH($C3,'2018-07'!$C$2:$C$100,0)+1,0)))-INDIRECT(CONCATENATE("'2018-06'!K",TEXT(MATCH($C3,'2018-06'!$C$2:$C$100,0)+1,0))))</f>
        <v>95932395.730000019</v>
      </c>
      <c r="L3" s="17">
        <f ca="1">IF(OR(INDIRECT(CONCATENATE("'2018-07'!L",TEXT(MATCH($C3,'2018-07'!$C$2:$C$100,0)+1,0)))="",INDIRECT(CONCATENATE("'2018-06'!L",TEXT(MATCH($C3,'2018-06'!$C$2:$C$100,0)+1,0)))="",AND(INDIRECT(CONCATENATE("'2018-07'!L",TEXT(MATCH($C3,'2018-07'!$C$2:$C$100,0)+1,0)))="",INDIRECT(CONCATENATE("'2018-06'!L",TEXT(MATCH($C3,'2018-06'!$C$2:$C$100,0)+1,0)))="")),"Н/Д",INDIRECT(CONCATENATE("'2018-07'!L",TEXT(MATCH($C3,'2018-07'!$C$2:$C$100,0)+1,0)))-INDIRECT(CONCATENATE("'2018-06'!L",TEXT(MATCH($C3,'2018-06'!$C$2:$C$100,0)+1,0))))</f>
        <v>66574032.359999657</v>
      </c>
      <c r="M3" s="17">
        <f ca="1">IF(OR(INDIRECT(CONCATENATE("'2018-07'!M",TEXT(MATCH($C3,'2018-07'!$C$2:$C$100,0)+1,0)))="",INDIRECT(CONCATENATE("'2018-06'!M",TEXT(MATCH($C3,'2018-06'!$C$2:$C$100,0)+1,0)))="",AND(INDIRECT(CONCATENATE("'2018-07'!M",TEXT(MATCH($C3,'2018-07'!$C$2:$C$100,0)+1,0)))="",INDIRECT(CONCATENATE("'2018-06'!M",TEXT(MATCH($C3,'2018-06'!$C$2:$C$100,0)+1,0)))="")),"Н/Д",INDIRECT(CONCATENATE("'2018-07'!M",TEXT(MATCH($C3,'2018-07'!$C$2:$C$100,0)+1,0)))-INDIRECT(CONCATENATE("'2018-06'!M",TEXT(MATCH($C3,'2018-06'!$C$2:$C$100,0)+1,0))))</f>
        <v>68814975.909999996</v>
      </c>
      <c r="N3" s="17">
        <f ca="1">IF(OR(INDIRECT(CONCATENATE("'2018-07'!N",TEXT(MATCH($C3,'2018-07'!$C$2:$C$100,0)+1,0)))="",INDIRECT(CONCATENATE("'2018-06'!N",TEXT(MATCH($C3,'2018-06'!$C$2:$C$100,0)+1,0)))="",AND(INDIRECT(CONCATENATE("'2018-07'!N",TEXT(MATCH($C3,'2018-07'!$C$2:$C$100,0)+1,0)))="",INDIRECT(CONCATENATE("'2018-06'!N",TEXT(MATCH($C3,'2018-06'!$C$2:$C$100,0)+1,0)))="")),"Н/Д",INDIRECT(CONCATENATE("'2018-07'!N",TEXT(MATCH($C3,'2018-07'!$C$2:$C$100,0)+1,0)))-INDIRECT(CONCATENATE("'2018-06'!NE",TEXT(MATCH($C3,'2018-06'!$C$2:$C$100,0)+1,0))))</f>
        <v>133367504.16</v>
      </c>
      <c r="O3" s="17">
        <f ca="1">IF(OR(INDIRECT(CONCATENATE("'2018-07'!O",TEXT(MATCH($C3,'2018-07'!$C$2:$C$100,0)+1,0)))="",INDIRECT(CONCATENATE("'2018-06'!O",TEXT(MATCH($C3,'2018-06'!$C$2:$C$100,0)+1,0)))="",AND(INDIRECT(CONCATENATE("'2018-07'!O",TEXT(MATCH($C3,'2018-07'!$C$2:$C$100,0)+1,0)))="",INDIRECT(CONCATENATE("'2018-06'!O",TEXT(MATCH($C3,'2018-06'!$C$2:$C$100,0)+1,0)))="")),"Н/Д",INDIRECT(CONCATENATE("'2018-07'!O",TEXT(MATCH($C3,'2018-07'!$C$2:$C$100,0)+1,0)))-INDIRECT(CONCATENATE("'2018-06'!O",TEXT(MATCH($C3,'2018-06'!$C$2:$C$100,0)+1,0))))</f>
        <v>121.31</v>
      </c>
      <c r="P3" s="17">
        <f ca="1">IF(OR(INDIRECT(CONCATENATE("'2018-07'!P",TEXT(MATCH($C3,'2018-07'!$C$2:$C$100,0)+1,0)))="",INDIRECT(CONCATENATE("'2018-06'!P",TEXT(MATCH($C3,'2018-06'!$C$2:$C$100,0)+1,0)))="",AND(INDIRECT(CONCATENATE("'2018-07'!P",TEXT(MATCH($C3,'2018-07'!$C$2:$C$100,0)+1,0)))="",INDIRECT(CONCATENATE("'2018-06'!P",TEXT(MATCH($C3,'2018-06'!$C$2:$C$100,0)+1,0)))="")),"Н/Д",INDIRECT(CONCATENATE("'2018-07'!P",TEXT(MATCH($C3,'2018-07'!$C$2:$C$100,0)+1,0)))-INDIRECT(CONCATENATE("'2018-06'!P",TEXT(MATCH($C3,'2018-06'!$C$2:$C$100,0)+1,0))))</f>
        <v>95344845.120000005</v>
      </c>
      <c r="Q3" s="17">
        <f ca="1">IF(OR(INDIRECT(CONCATENATE("'2018-07'!Q",TEXT(MATCH($C3,'2018-07'!$C$2:$C$100,0)+1,0)))="",INDIRECT(CONCATENATE("'2018-06'!Q",TEXT(MATCH($C3,'2018-06'!$C$2:$C$100,0)+1,0)))="",AND(INDIRECT(CONCATENATE("'2018-07'!Q",TEXT(MATCH($C3,'2018-07'!$C$2:$C$100,0)+1,0)))="",INDIRECT(CONCATENATE("'2018-06'!Q",TEXT(MATCH($C3,'2018-06'!$C$2:$C$100,0)+1,0)))="")),"Н/Д",INDIRECT(CONCATENATE("'2018-07'!Q",TEXT(MATCH($C3,'2018-07'!$C$2:$C$100,0)+1,0)))-INDIRECT(CONCATENATE("'2018-06'!Q",TEXT(MATCH($C3,'2018-06'!$C$2:$C$100,0)+1,0))))</f>
        <v>32422185.810000002</v>
      </c>
      <c r="R3" s="17">
        <f ca="1">IF(OR(INDIRECT(CONCATENATE("'2018-07'!R",TEXT(MATCH($C3,'2018-07'!$C$2:$C$100,0)+1,0)))="",INDIRECT(CONCATENATE("'2018-06'!R",TEXT(MATCH($C3,'2018-06'!$C$2:$C$100,0)+1,0)))="",AND(INDIRECT(CONCATENATE("'2018-07'!R",TEXT(MATCH($C3,'2018-07'!$C$2:$C$100,0)+1,0)))="",INDIRECT(CONCATENATE("'2018-06'!R",TEXT(MATCH($C3,'2018-06'!$C$2:$C$100,0)+1,0)))="")),"Н/Д",INDIRECT(CONCATENATE("'2018-07'!R",TEXT(MATCH($C3,'2018-07'!$C$2:$C$100,0)+1,0)))-INDIRECT(CONCATENATE("'2018-06'!R",TEXT(MATCH($C3,'2018-06'!$C$2:$C$100,0)+1,0))))</f>
        <v>47677600.899999991</v>
      </c>
      <c r="S3" s="17">
        <f ca="1">IF(OR(INDIRECT(CONCATENATE("'2018-07'!S",TEXT(MATCH($C3,'2018-07'!$C$2:$C$100,0)+1,0)))="",INDIRECT(CONCATENATE("'2018-06'!S",TEXT(MATCH($C3,'2018-06'!$C$2:$C$100,0)+1,0)))="",AND(INDIRECT(CONCATENATE("'2018-07'!S",TEXT(MATCH($C3,'2018-07'!$C$2:$C$100,0)+1,0)))="",INDIRECT(CONCATENATE("'2018-06'!S",TEXT(MATCH($C3,'2018-06'!$C$2:$C$100,0)+1,0)))="")),"Н/Д",INDIRECT(CONCATENATE("'2018-07'!S",TEXT(MATCH($C3,'2018-07'!$C$2:$C$100,0)+1,0)))-INDIRECT(CONCATENATE("'2018-06'!S",TEXT(MATCH($C3,'2018-06'!$C$2:$C$100,0)+1,0))))</f>
        <v>1088510.7200000007</v>
      </c>
      <c r="T3" s="17">
        <f ca="1">IF(OR(INDIRECT(CONCATENATE("'2018-07'!T",TEXT(MATCH($C3,'2018-07'!$C$2:$C$100,0)+1,0)))="",INDIRECT(CONCATENATE("'2018-06'!T",TEXT(MATCH($C3,'2018-06'!$C$2:$C$100,0)+1,0)))="",AND(INDIRECT(CONCATENATE("'2018-07'!T",TEXT(MATCH($C3,'2018-07'!$C$2:$C$100,0)+1,0)))="",INDIRECT(CONCATENATE("'2018-06'!T",TEXT(MATCH($C3,'2018-06'!$C$2:$C$100,0)+1,0)))="")),"Н/Д",INDIRECT(CONCATENATE("'2018-07'!T",TEXT(MATCH($C3,'2018-07'!$C$2:$C$100,0)+1,0)))-INDIRECT(CONCATENATE("'2018-06'!T",TEXT(MATCH($C3,'2018-06'!$C$2:$C$100,0)+1,0))))</f>
        <v>33169137.819999993</v>
      </c>
      <c r="U3" s="17">
        <f ca="1">IF(OR(INDIRECT(CONCATENATE("'2018-07'!U",TEXT(MATCH($C3,'2018-07'!$C$2:$C$100,0)+1,0)))="",INDIRECT(CONCATENATE("'2018-06'!U",TEXT(MATCH($C3,'2018-06'!$C$2:$C$100,0)+1,0)))="",AND(INDIRECT(CONCATENATE("'2018-07'!U",TEXT(MATCH($C3,'2018-07'!$C$2:$C$100,0)+1,0)))="",INDIRECT(CONCATENATE("'2018-06'!U",TEXT(MATCH($C3,'2018-06'!$C$2:$C$100,0)+1,0)))="")),"Н/Д",INDIRECT(CONCATENATE("'2018-07'!U",TEXT(MATCH($C3,'2018-07'!$C$2:$C$100,0)+1,0)))-INDIRECT(CONCATENATE("'2018-06'!U",TEXT(MATCH($C3,'2018-06'!$C$2:$C$100,0)+1,0))))</f>
        <v>-11185603.200000003</v>
      </c>
      <c r="V3" s="17">
        <f ca="1">IF(OR(INDIRECT(CONCATENATE("'2018-07'!V",TEXT(MATCH($C3,'2018-07'!$C$2:$C$100,0)+1,0)))="",INDIRECT(CONCATENATE("'2018-06'!V",TEXT(MATCH($C3,'2018-06'!$C$2:$C$100,0)+1,0)))="",AND(INDIRECT(CONCATENATE("'2018-07'!V",TEXT(MATCH($C3,'2018-07'!$C$2:$C$100,0)+1,0)))="",INDIRECT(CONCATENATE("'2018-06'!V",TEXT(MATCH($C3,'2018-06'!$C$2:$C$100,0)+1,0)))="")),"Н/Д",INDIRECT(CONCATENATE("'2018-07'!V",TEXT(MATCH($C3,'2018-07'!$C$2:$C$100,0)+1,0)))-INDIRECT(CONCATENATE("'2018-06'!V",TEXT(MATCH($C3,'2018-06'!$C$2:$C$100,0)+1,0))))</f>
        <v>1396595097.6999998</v>
      </c>
      <c r="W3" s="17">
        <f ca="1">IF(OR(INDIRECT(CONCATENATE("'2018-07'!W",TEXT(MATCH($C3,'2018-07'!$C$2:$C$100,0)+1,0)))="",INDIRECT(CONCATENATE("'2018-06'!W",TEXT(MATCH($C3,'2018-06'!$C$2:$C$100,0)+1,0)))="",AND(INDIRECT(CONCATENATE("'2018-07'!W",TEXT(MATCH($C3,'2018-07'!$C$2:$C$100,0)+1,0)))="",INDIRECT(CONCATENATE("'2018-06'!W",TEXT(MATCH($C3,'2018-06'!$C$2:$C$100,0)+1,0)))="")),"Н/Д",INDIRECT(CONCATENATE("'2018-07'!W",TEXT(MATCH($C3,'2018-07'!$C$2:$C$100,0)+1,0)))-INDIRECT(CONCATENATE("'2018-06'!W",TEXT(MATCH($C3,'2018-06'!$C$2:$C$100,0)+1,0))))</f>
        <v>11392229481.880005</v>
      </c>
    </row>
    <row r="4" spans="1:23" x14ac:dyDescent="0.25">
      <c r="A4" s="2" t="s">
        <v>22</v>
      </c>
      <c r="B4" s="2" t="s">
        <v>24</v>
      </c>
      <c r="C4" s="15">
        <v>99000000</v>
      </c>
      <c r="D4" s="2" t="s">
        <v>210</v>
      </c>
      <c r="E4" s="17">
        <f ca="1">IF(OR(INDIRECT(CONCATENATE("'2018-07'!E",TEXT(MATCH($C4,'2018-07'!$C$2:$C$100,0)+1,0)))="",INDIRECT(CONCATENATE("'2018-06'!E",TEXT(MATCH($C4,'2018-06'!$C$2:$C$100,0)+1,0)))="",AND(INDIRECT(CONCATENATE("'2018-07'!E",TEXT(MATCH($C4,'2018-07'!$C$2:$C$100,0)+1,0)))="",INDIRECT(CONCATENATE("'2018-06'!E",TEXT(MATCH($C4,'2018-06'!$C$2:$C$100,0)+1,0)))="")),"Н/Д",INDIRECT(CONCATENATE("'2018-07'!E",TEXT(MATCH($C4,'2018-07'!$C$2:$C$100,0)+1,0)))-INDIRECT(CONCATENATE("'2018-06'!E",TEXT(MATCH($C4,'2018-06'!$C$2:$C$100,0)+1,0))))</f>
        <v>723045996.96000004</v>
      </c>
      <c r="F4" s="17">
        <f ca="1">IF(OR(INDIRECT(CONCATENATE("'2018-07'!F",TEXT(MATCH($C4,'2018-07'!$C$2:$C$100,0)+1,0)))="",INDIRECT(CONCATENATE("'2018-06'!F",TEXT(MATCH($C4,'2018-06'!$C$2:$C$100,0)+1,0)))="",AND(INDIRECT(CONCATENATE("'2018-07'!F",TEXT(MATCH($C4,'2018-07'!$C$2:$C$100,0)+1,0)))="",INDIRECT(CONCATENATE("'2018-06'!F",TEXT(MATCH($C4,'2018-06'!$C$2:$C$100,0)+1,0)))="")),"Н/Д",INDIRECT(CONCATENATE("'2018-07'!F",TEXT(MATCH($C4,'2018-07'!$C$2:$C$100,0)+1,0)))-INDIRECT(CONCATENATE("'2018-06'!F",TEXT(MATCH($C4,'2018-06'!$C$2:$C$100,0)+1,0))))</f>
        <v>466250348.87999964</v>
      </c>
      <c r="G4" s="17">
        <f ca="1">IF(OR(INDIRECT(CONCATENATE("'2018-07'!G",TEXT(MATCH($C4,'2018-07'!$C$2:$C$100,0)+1,0)))="",INDIRECT(CONCATENATE("'2018-06'!G",TEXT(MATCH($C4,'2018-06'!$C$2:$C$100,0)+1,0)))="",AND(INDIRECT(CONCATENATE("'2018-07'!G",TEXT(MATCH($C4,'2018-07'!$C$2:$C$100,0)+1,0)))="",INDIRECT(CONCATENATE("'2018-06'!G",TEXT(MATCH($C4,'2018-06'!$C$2:$C$100,0)+1,0)))="")),"Н/Д",INDIRECT(CONCATENATE("'2018-07'!G",TEXT(MATCH($C4,'2018-07'!$C$2:$C$100,0)+1,0)))-INDIRECT(CONCATENATE("'2018-06'!G",TEXT(MATCH($C4,'2018-06'!$C$2:$C$100,0)+1,0))))</f>
        <v>79882716.530000031</v>
      </c>
      <c r="H4" s="17">
        <f ca="1">IF(OR(INDIRECT(CONCATENATE("'2018-07'!H",TEXT(MATCH($C4,'2018-07'!$C$2:$C$100,0)+1,0)))="",INDIRECT(CONCATENATE("'2018-06'!H",TEXT(MATCH($C4,'2018-06'!$C$2:$C$100,0)+1,0)))="",AND(INDIRECT(CONCATENATE("'2018-07'!H",TEXT(MATCH($C4,'2018-07'!$C$2:$C$100,0)+1,0)))="",INDIRECT(CONCATENATE("'2018-06'!H",TEXT(MATCH($C4,'2018-06'!$C$2:$C$100,0)+1,0)))="")),"Н/Д",INDIRECT(CONCATENATE("'2018-07'!H",TEXT(MATCH($C4,'2018-07'!$C$2:$C$100,0)+1,0)))-INDIRECT(CONCATENATE("'2018-06'!H",TEXT(MATCH($C4,'2018-06'!$C$2:$C$100,0)+1,0))))</f>
        <v>267916742.09000015</v>
      </c>
      <c r="I4" s="17">
        <f ca="1">IF(OR(INDIRECT(CONCATENATE("'2018-07'!I",TEXT(MATCH($C4,'2018-07'!$C$2:$C$100,0)+1,0)))="",INDIRECT(CONCATENATE("'2018-06'!I",TEXT(MATCH($C4,'2018-06'!$C$2:$C$100,0)+1,0)))="",AND(INDIRECT(CONCATENATE("'2018-07'!I",TEXT(MATCH($C4,'2018-07'!$C$2:$C$100,0)+1,0)))="",INDIRECT(CONCATENATE("'2018-06'!I",TEXT(MATCH($C4,'2018-06'!$C$2:$C$100,0)+1,0)))="")),"Н/Д",INDIRECT(CONCATENATE("'2018-07'!I",TEXT(MATCH($C4,'2018-07'!$C$2:$C$100,0)+1,0)))-INDIRECT(CONCATENATE("'2018-06'!I",TEXT(MATCH($C4,'2018-06'!$C$2:$C$100,0)+1,0))))</f>
        <v>39060138.060000002</v>
      </c>
      <c r="J4" s="17" t="str">
        <f ca="1">IF(OR(INDIRECT(CONCATENATE("'2018-07'!J",TEXT(MATCH($C4,'2018-07'!$C$2:$C$100,0)+1,0)))="",INDIRECT(CONCATENATE("'2018-06'!J",TEXT(MATCH($C4,'2018-06'!$C$2:$C$100,0)+1,0)))="",AND(INDIRECT(CONCATENATE("'2018-07'!J",TEXT(MATCH($C4,'2018-07'!$C$2:$C$100,0)+1,0)))="",INDIRECT(CONCATENATE("'2018-06'!J",TEXT(MATCH($C4,'2018-06'!$C$2:$C$100,0)+1,0)))="")),"Н/Д",INDIRECT(CONCATENATE("'2018-07'!J",TEXT(MATCH($C4,'2018-07'!$C$2:$C$100,0)+1,0)))-INDIRECT(CONCATENATE("'2018-06'!J",TEXT(MATCH($C4,'2018-06'!$C$2:$C$100,0)+1,0))))</f>
        <v>Н/Д</v>
      </c>
      <c r="K4" s="17">
        <f ca="1">IF(OR(INDIRECT(CONCATENATE("'2018-07'!K",TEXT(MATCH($C4,'2018-07'!$C$2:$C$100,0)+1,0)))="",INDIRECT(CONCATENATE("'2018-06'!K",TEXT(MATCH($C4,'2018-06'!$C$2:$C$100,0)+1,0)))="",AND(INDIRECT(CONCATENATE("'2018-07'!K",TEXT(MATCH($C4,'2018-07'!$C$2:$C$100,0)+1,0)))="",INDIRECT(CONCATENATE("'2018-06'!K",TEXT(MATCH($C4,'2018-06'!$C$2:$C$100,0)+1,0)))="")),"Н/Д",INDIRECT(CONCATENATE("'2018-07'!K",TEXT(MATCH($C4,'2018-07'!$C$2:$C$100,0)+1,0)))-INDIRECT(CONCATENATE("'2018-06'!K",TEXT(MATCH($C4,'2018-06'!$C$2:$C$100,0)+1,0))))</f>
        <v>12234187.219999999</v>
      </c>
      <c r="L4" s="17">
        <f ca="1">IF(OR(INDIRECT(CONCATENATE("'2018-07'!L",TEXT(MATCH($C4,'2018-07'!$C$2:$C$100,0)+1,0)))="",INDIRECT(CONCATENATE("'2018-06'!L",TEXT(MATCH($C4,'2018-06'!$C$2:$C$100,0)+1,0)))="",AND(INDIRECT(CONCATENATE("'2018-07'!L",TEXT(MATCH($C4,'2018-07'!$C$2:$C$100,0)+1,0)))="",INDIRECT(CONCATENATE("'2018-06'!L",TEXT(MATCH($C4,'2018-06'!$C$2:$C$100,0)+1,0)))="")),"Н/Д",INDIRECT(CONCATENATE("'2018-07'!L",TEXT(MATCH($C4,'2018-07'!$C$2:$C$100,0)+1,0)))-INDIRECT(CONCATENATE("'2018-06'!L",TEXT(MATCH($C4,'2018-06'!$C$2:$C$100,0)+1,0))))</f>
        <v>5265012.3600000143</v>
      </c>
      <c r="M4" s="17">
        <f ca="1">IF(OR(INDIRECT(CONCATENATE("'2018-07'!M",TEXT(MATCH($C4,'2018-07'!$C$2:$C$100,0)+1,0)))="",INDIRECT(CONCATENATE("'2018-06'!M",TEXT(MATCH($C4,'2018-06'!$C$2:$C$100,0)+1,0)))="",AND(INDIRECT(CONCATENATE("'2018-07'!M",TEXT(MATCH($C4,'2018-07'!$C$2:$C$100,0)+1,0)))="",INDIRECT(CONCATENATE("'2018-06'!M",TEXT(MATCH($C4,'2018-06'!$C$2:$C$100,0)+1,0)))="")),"Н/Д",INDIRECT(CONCATENATE("'2018-07'!M",TEXT(MATCH($C4,'2018-07'!$C$2:$C$100,0)+1,0)))-INDIRECT(CONCATENATE("'2018-06'!M",TEXT(MATCH($C4,'2018-06'!$C$2:$C$100,0)+1,0))))</f>
        <v>4389422.6399999969</v>
      </c>
      <c r="N4" s="17">
        <f ca="1">IF(OR(INDIRECT(CONCATENATE("'2018-07'!N",TEXT(MATCH($C4,'2018-07'!$C$2:$C$100,0)+1,0)))="",INDIRECT(CONCATENATE("'2018-06'!N",TEXT(MATCH($C4,'2018-06'!$C$2:$C$100,0)+1,0)))="",AND(INDIRECT(CONCATENATE("'2018-07'!N",TEXT(MATCH($C4,'2018-07'!$C$2:$C$100,0)+1,0)))="",INDIRECT(CONCATENATE("'2018-06'!N",TEXT(MATCH($C4,'2018-06'!$C$2:$C$100,0)+1,0)))="")),"Н/Д",INDIRECT(CONCATENATE("'2018-07'!N",TEXT(MATCH($C4,'2018-07'!$C$2:$C$100,0)+1,0)))-INDIRECT(CONCATENATE("'2018-06'!NE",TEXT(MATCH($C4,'2018-06'!$C$2:$C$100,0)+1,0))))</f>
        <v>24452843.859999999</v>
      </c>
      <c r="O4" s="17">
        <f ca="1">IF(OR(INDIRECT(CONCATENATE("'2018-07'!O",TEXT(MATCH($C4,'2018-07'!$C$2:$C$100,0)+1,0)))="",INDIRECT(CONCATENATE("'2018-06'!O",TEXT(MATCH($C4,'2018-06'!$C$2:$C$100,0)+1,0)))="",AND(INDIRECT(CONCATENATE("'2018-07'!O",TEXT(MATCH($C4,'2018-07'!$C$2:$C$100,0)+1,0)))="",INDIRECT(CONCATENATE("'2018-06'!O",TEXT(MATCH($C4,'2018-06'!$C$2:$C$100,0)+1,0)))="")),"Н/Д",INDIRECT(CONCATENATE("'2018-07'!O",TEXT(MATCH($C4,'2018-07'!$C$2:$C$100,0)+1,0)))-INDIRECT(CONCATENATE("'2018-06'!O",TEXT(MATCH($C4,'2018-06'!$C$2:$C$100,0)+1,0))))</f>
        <v>8.5299999999997453</v>
      </c>
      <c r="P4" s="17">
        <f ca="1">IF(OR(INDIRECT(CONCATENATE("'2018-07'!P",TEXT(MATCH($C4,'2018-07'!$C$2:$C$100,0)+1,0)))="",INDIRECT(CONCATENATE("'2018-06'!P",TEXT(MATCH($C4,'2018-06'!$C$2:$C$100,0)+1,0)))="",AND(INDIRECT(CONCATENATE("'2018-07'!P",TEXT(MATCH($C4,'2018-07'!$C$2:$C$100,0)+1,0)))="",INDIRECT(CONCATENATE("'2018-06'!P",TEXT(MATCH($C4,'2018-06'!$C$2:$C$100,0)+1,0)))="")),"Н/Д",INDIRECT(CONCATENATE("'2018-07'!P",TEXT(MATCH($C4,'2018-07'!$C$2:$C$100,0)+1,0)))-INDIRECT(CONCATENATE("'2018-06'!P",TEXT(MATCH($C4,'2018-06'!$C$2:$C$100,0)+1,0))))</f>
        <v>29594829.000000015</v>
      </c>
      <c r="Q4" s="17">
        <f ca="1">IF(OR(INDIRECT(CONCATENATE("'2018-07'!Q",TEXT(MATCH($C4,'2018-07'!$C$2:$C$100,0)+1,0)))="",INDIRECT(CONCATENATE("'2018-06'!Q",TEXT(MATCH($C4,'2018-06'!$C$2:$C$100,0)+1,0)))="",AND(INDIRECT(CONCATENATE("'2018-07'!Q",TEXT(MATCH($C4,'2018-07'!$C$2:$C$100,0)+1,0)))="",INDIRECT(CONCATENATE("'2018-06'!Q",TEXT(MATCH($C4,'2018-06'!$C$2:$C$100,0)+1,0)))="")),"Н/Д",INDIRECT(CONCATENATE("'2018-07'!Q",TEXT(MATCH($C4,'2018-07'!$C$2:$C$100,0)+1,0)))-INDIRECT(CONCATENATE("'2018-06'!Q",TEXT(MATCH($C4,'2018-06'!$C$2:$C$100,0)+1,0))))</f>
        <v>3766796.9899999984</v>
      </c>
      <c r="R4" s="17">
        <f ca="1">IF(OR(INDIRECT(CONCATENATE("'2018-07'!R",TEXT(MATCH($C4,'2018-07'!$C$2:$C$100,0)+1,0)))="",INDIRECT(CONCATENATE("'2018-06'!R",TEXT(MATCH($C4,'2018-06'!$C$2:$C$100,0)+1,0)))="",AND(INDIRECT(CONCATENATE("'2018-07'!R",TEXT(MATCH($C4,'2018-07'!$C$2:$C$100,0)+1,0)))="",INDIRECT(CONCATENATE("'2018-06'!R",TEXT(MATCH($C4,'2018-06'!$C$2:$C$100,0)+1,0)))="")),"Н/Д",INDIRECT(CONCATENATE("'2018-07'!R",TEXT(MATCH($C4,'2018-07'!$C$2:$C$100,0)+1,0)))-INDIRECT(CONCATENATE("'2018-06'!R",TEXT(MATCH($C4,'2018-06'!$C$2:$C$100,0)+1,0))))</f>
        <v>5063695.41</v>
      </c>
      <c r="S4" s="17">
        <f ca="1">IF(OR(INDIRECT(CONCATENATE("'2018-07'!S",TEXT(MATCH($C4,'2018-07'!$C$2:$C$100,0)+1,0)))="",INDIRECT(CONCATENATE("'2018-06'!S",TEXT(MATCH($C4,'2018-06'!$C$2:$C$100,0)+1,0)))="",AND(INDIRECT(CONCATENATE("'2018-07'!S",TEXT(MATCH($C4,'2018-07'!$C$2:$C$100,0)+1,0)))="",INDIRECT(CONCATENATE("'2018-06'!S",TEXT(MATCH($C4,'2018-06'!$C$2:$C$100,0)+1,0)))="")),"Н/Д",INDIRECT(CONCATENATE("'2018-07'!S",TEXT(MATCH($C4,'2018-07'!$C$2:$C$100,0)+1,0)))-INDIRECT(CONCATENATE("'2018-06'!S",TEXT(MATCH($C4,'2018-06'!$C$2:$C$100,0)+1,0))))</f>
        <v>2500</v>
      </c>
      <c r="T4" s="17">
        <f ca="1">IF(OR(INDIRECT(CONCATENATE("'2018-07'!T",TEXT(MATCH($C4,'2018-07'!$C$2:$C$100,0)+1,0)))="",INDIRECT(CONCATENATE("'2018-06'!T",TEXT(MATCH($C4,'2018-06'!$C$2:$C$100,0)+1,0)))="",AND(INDIRECT(CONCATENATE("'2018-07'!T",TEXT(MATCH($C4,'2018-07'!$C$2:$C$100,0)+1,0)))="",INDIRECT(CONCATENATE("'2018-06'!T",TEXT(MATCH($C4,'2018-06'!$C$2:$C$100,0)+1,0)))="")),"Н/Д",INDIRECT(CONCATENATE("'2018-07'!T",TEXT(MATCH($C4,'2018-07'!$C$2:$C$100,0)+1,0)))-INDIRECT(CONCATENATE("'2018-06'!T",TEXT(MATCH($C4,'2018-06'!$C$2:$C$100,0)+1,0))))</f>
        <v>10226147.440000005</v>
      </c>
      <c r="U4" s="17">
        <f ca="1">IF(OR(INDIRECT(CONCATENATE("'2018-07'!U",TEXT(MATCH($C4,'2018-07'!$C$2:$C$100,0)+1,0)))="",INDIRECT(CONCATENATE("'2018-06'!U",TEXT(MATCH($C4,'2018-06'!$C$2:$C$100,0)+1,0)))="",AND(INDIRECT(CONCATENATE("'2018-07'!U",TEXT(MATCH($C4,'2018-07'!$C$2:$C$100,0)+1,0)))="",INDIRECT(CONCATENATE("'2018-06'!U",TEXT(MATCH($C4,'2018-06'!$C$2:$C$100,0)+1,0)))="")),"Н/Д",INDIRECT(CONCATENATE("'2018-07'!U",TEXT(MATCH($C4,'2018-07'!$C$2:$C$100,0)+1,0)))-INDIRECT(CONCATENATE("'2018-06'!U",TEXT(MATCH($C4,'2018-06'!$C$2:$C$100,0)+1,0))))</f>
        <v>785321.00000000047</v>
      </c>
      <c r="V4" s="17">
        <f ca="1">IF(OR(INDIRECT(CONCATENATE("'2018-07'!V",TEXT(MATCH($C4,'2018-07'!$C$2:$C$100,0)+1,0)))="",INDIRECT(CONCATENATE("'2018-06'!V",TEXT(MATCH($C4,'2018-06'!$C$2:$C$100,0)+1,0)))="",AND(INDIRECT(CONCATENATE("'2018-07'!V",TEXT(MATCH($C4,'2018-07'!$C$2:$C$100,0)+1,0)))="",INDIRECT(CONCATENATE("'2018-06'!V",TEXT(MATCH($C4,'2018-06'!$C$2:$C$100,0)+1,0)))="")),"Н/Д",INDIRECT(CONCATENATE("'2018-07'!V",TEXT(MATCH($C4,'2018-07'!$C$2:$C$100,0)+1,0)))-INDIRECT(CONCATENATE("'2018-06'!V",TEXT(MATCH($C4,'2018-06'!$C$2:$C$100,0)+1,0))))</f>
        <v>256795648.08000016</v>
      </c>
      <c r="W4" s="17">
        <f ca="1">IF(OR(INDIRECT(CONCATENATE("'2018-07'!W",TEXT(MATCH($C4,'2018-07'!$C$2:$C$100,0)+1,0)))="",INDIRECT(CONCATENATE("'2018-06'!W",TEXT(MATCH($C4,'2018-06'!$C$2:$C$100,0)+1,0)))="",AND(INDIRECT(CONCATENATE("'2018-07'!W",TEXT(MATCH($C4,'2018-07'!$C$2:$C$100,0)+1,0)))="",INDIRECT(CONCATENATE("'2018-06'!W",TEXT(MATCH($C4,'2018-06'!$C$2:$C$100,0)+1,0)))="")),"Н/Д",INDIRECT(CONCATENATE("'2018-07'!W",TEXT(MATCH($C4,'2018-07'!$C$2:$C$100,0)+1,0)))-INDIRECT(CONCATENATE("'2018-06'!W",TEXT(MATCH($C4,'2018-06'!$C$2:$C$100,0)+1,0))))</f>
        <v>1907456952.9599991</v>
      </c>
    </row>
    <row r="5" spans="1:23" x14ac:dyDescent="0.25">
      <c r="A5" s="2" t="s">
        <v>22</v>
      </c>
      <c r="B5" s="2" t="s">
        <v>25</v>
      </c>
      <c r="C5" s="15">
        <v>76000000</v>
      </c>
      <c r="D5" s="2" t="s">
        <v>210</v>
      </c>
      <c r="E5" s="17">
        <f ca="1">IF(OR(INDIRECT(CONCATENATE("'2018-07'!E",TEXT(MATCH($C5,'2018-07'!$C$2:$C$100,0)+1,0)))="",INDIRECT(CONCATENATE("'2018-06'!E",TEXT(MATCH($C5,'2018-06'!$C$2:$C$100,0)+1,0)))="",AND(INDIRECT(CONCATENATE("'2018-07'!E",TEXT(MATCH($C5,'2018-07'!$C$2:$C$100,0)+1,0)))="",INDIRECT(CONCATENATE("'2018-06'!E",TEXT(MATCH($C5,'2018-06'!$C$2:$C$100,0)+1,0)))="")),"Н/Д",INDIRECT(CONCATENATE("'2018-07'!E",TEXT(MATCH($C5,'2018-07'!$C$2:$C$100,0)+1,0)))-INDIRECT(CONCATENATE("'2018-06'!E",TEXT(MATCH($C5,'2018-06'!$C$2:$C$100,0)+1,0))))</f>
        <v>5944918967.1699982</v>
      </c>
      <c r="F5" s="17">
        <f ca="1">IF(OR(INDIRECT(CONCATENATE("'2018-07'!F",TEXT(MATCH($C5,'2018-07'!$C$2:$C$100,0)+1,0)))="",INDIRECT(CONCATENATE("'2018-06'!F",TEXT(MATCH($C5,'2018-06'!$C$2:$C$100,0)+1,0)))="",AND(INDIRECT(CONCATENATE("'2018-07'!F",TEXT(MATCH($C5,'2018-07'!$C$2:$C$100,0)+1,0)))="",INDIRECT(CONCATENATE("'2018-06'!F",TEXT(MATCH($C5,'2018-06'!$C$2:$C$100,0)+1,0)))="")),"Н/Д",INDIRECT(CONCATENATE("'2018-07'!F",TEXT(MATCH($C5,'2018-07'!$C$2:$C$100,0)+1,0)))-INDIRECT(CONCATENATE("'2018-06'!F",TEXT(MATCH($C5,'2018-06'!$C$2:$C$100,0)+1,0))))</f>
        <v>2980323042.5599976</v>
      </c>
      <c r="G5" s="17">
        <f ca="1">IF(OR(INDIRECT(CONCATENATE("'2018-07'!G",TEXT(MATCH($C5,'2018-07'!$C$2:$C$100,0)+1,0)))="",INDIRECT(CONCATENATE("'2018-06'!G",TEXT(MATCH($C5,'2018-06'!$C$2:$C$100,0)+1,0)))="",AND(INDIRECT(CONCATENATE("'2018-07'!G",TEXT(MATCH($C5,'2018-07'!$C$2:$C$100,0)+1,0)))="",INDIRECT(CONCATENATE("'2018-06'!G",TEXT(MATCH($C5,'2018-06'!$C$2:$C$100,0)+1,0)))="")),"Н/Д",INDIRECT(CONCATENATE("'2018-07'!G",TEXT(MATCH($C5,'2018-07'!$C$2:$C$100,0)+1,0)))-INDIRECT(CONCATENATE("'2018-06'!G",TEXT(MATCH($C5,'2018-06'!$C$2:$C$100,0)+1,0))))</f>
        <v>605093824.67000008</v>
      </c>
      <c r="H5" s="17">
        <f ca="1">IF(OR(INDIRECT(CONCATENATE("'2018-07'!H",TEXT(MATCH($C5,'2018-07'!$C$2:$C$100,0)+1,0)))="",INDIRECT(CONCATENATE("'2018-06'!H",TEXT(MATCH($C5,'2018-06'!$C$2:$C$100,0)+1,0)))="",AND(INDIRECT(CONCATENATE("'2018-07'!H",TEXT(MATCH($C5,'2018-07'!$C$2:$C$100,0)+1,0)))="",INDIRECT(CONCATENATE("'2018-06'!H",TEXT(MATCH($C5,'2018-06'!$C$2:$C$100,0)+1,0)))="")),"Н/Д",INDIRECT(CONCATENATE("'2018-07'!H",TEXT(MATCH($C5,'2018-07'!$C$2:$C$100,0)+1,0)))-INDIRECT(CONCATENATE("'2018-06'!H",TEXT(MATCH($C5,'2018-06'!$C$2:$C$100,0)+1,0))))</f>
        <v>1639253006.8599997</v>
      </c>
      <c r="I5" s="17">
        <f ca="1">IF(OR(INDIRECT(CONCATENATE("'2018-07'!I",TEXT(MATCH($C5,'2018-07'!$C$2:$C$100,0)+1,0)))="",INDIRECT(CONCATENATE("'2018-06'!I",TEXT(MATCH($C5,'2018-06'!$C$2:$C$100,0)+1,0)))="",AND(INDIRECT(CONCATENATE("'2018-07'!I",TEXT(MATCH($C5,'2018-07'!$C$2:$C$100,0)+1,0)))="",INDIRECT(CONCATENATE("'2018-06'!I",TEXT(MATCH($C5,'2018-06'!$C$2:$C$100,0)+1,0)))="")),"Н/Д",INDIRECT(CONCATENATE("'2018-07'!I",TEXT(MATCH($C5,'2018-07'!$C$2:$C$100,0)+1,0)))-INDIRECT(CONCATENATE("'2018-06'!I",TEXT(MATCH($C5,'2018-06'!$C$2:$C$100,0)+1,0))))</f>
        <v>259365904.91000009</v>
      </c>
      <c r="J5" s="17" t="str">
        <f ca="1">IF(OR(INDIRECT(CONCATENATE("'2018-07'!J",TEXT(MATCH($C5,'2018-07'!$C$2:$C$100,0)+1,0)))="",INDIRECT(CONCATENATE("'2018-06'!J",TEXT(MATCH($C5,'2018-06'!$C$2:$C$100,0)+1,0)))="",AND(INDIRECT(CONCATENATE("'2018-07'!J",TEXT(MATCH($C5,'2018-07'!$C$2:$C$100,0)+1,0)))="",INDIRECT(CONCATENATE("'2018-06'!J",TEXT(MATCH($C5,'2018-06'!$C$2:$C$100,0)+1,0)))="")),"Н/Д",INDIRECT(CONCATENATE("'2018-07'!J",TEXT(MATCH($C5,'2018-07'!$C$2:$C$100,0)+1,0)))-INDIRECT(CONCATENATE("'2018-06'!J",TEXT(MATCH($C5,'2018-06'!$C$2:$C$100,0)+1,0))))</f>
        <v>Н/Д</v>
      </c>
      <c r="K5" s="17">
        <f ca="1">IF(OR(INDIRECT(CONCATENATE("'2018-07'!K",TEXT(MATCH($C5,'2018-07'!$C$2:$C$100,0)+1,0)))="",INDIRECT(CONCATENATE("'2018-06'!K",TEXT(MATCH($C5,'2018-06'!$C$2:$C$100,0)+1,0)))="",AND(INDIRECT(CONCATENATE("'2018-07'!K",TEXT(MATCH($C5,'2018-07'!$C$2:$C$100,0)+1,0)))="",INDIRECT(CONCATENATE("'2018-06'!K",TEXT(MATCH($C5,'2018-06'!$C$2:$C$100,0)+1,0)))="")),"Н/Д",INDIRECT(CONCATENATE("'2018-07'!K",TEXT(MATCH($C5,'2018-07'!$C$2:$C$100,0)+1,0)))-INDIRECT(CONCATENATE("'2018-06'!K",TEXT(MATCH($C5,'2018-06'!$C$2:$C$100,0)+1,0))))</f>
        <v>94063158.49000001</v>
      </c>
      <c r="L5" s="17">
        <f ca="1">IF(OR(INDIRECT(CONCATENATE("'2018-07'!L",TEXT(MATCH($C5,'2018-07'!$C$2:$C$100,0)+1,0)))="",INDIRECT(CONCATENATE("'2018-06'!L",TEXT(MATCH($C5,'2018-06'!$C$2:$C$100,0)+1,0)))="",AND(INDIRECT(CONCATENATE("'2018-07'!L",TEXT(MATCH($C5,'2018-07'!$C$2:$C$100,0)+1,0)))="",INDIRECT(CONCATENATE("'2018-06'!L",TEXT(MATCH($C5,'2018-06'!$C$2:$C$100,0)+1,0)))="")),"Н/Д",INDIRECT(CONCATENATE("'2018-07'!L",TEXT(MATCH($C5,'2018-07'!$C$2:$C$100,0)+1,0)))-INDIRECT(CONCATENATE("'2018-06'!L",TEXT(MATCH($C5,'2018-06'!$C$2:$C$100,0)+1,0))))</f>
        <v>80261935.690000057</v>
      </c>
      <c r="M5" s="17">
        <f ca="1">IF(OR(INDIRECT(CONCATENATE("'2018-07'!M",TEXT(MATCH($C5,'2018-07'!$C$2:$C$100,0)+1,0)))="",INDIRECT(CONCATENATE("'2018-06'!M",TEXT(MATCH($C5,'2018-06'!$C$2:$C$100,0)+1,0)))="",AND(INDIRECT(CONCATENATE("'2018-07'!M",TEXT(MATCH($C5,'2018-07'!$C$2:$C$100,0)+1,0)))="",INDIRECT(CONCATENATE("'2018-06'!M",TEXT(MATCH($C5,'2018-06'!$C$2:$C$100,0)+1,0)))="")),"Н/Д",INDIRECT(CONCATENATE("'2018-07'!M",TEXT(MATCH($C5,'2018-07'!$C$2:$C$100,0)+1,0)))-INDIRECT(CONCATENATE("'2018-06'!M",TEXT(MATCH($C5,'2018-06'!$C$2:$C$100,0)+1,0))))</f>
        <v>113522449.13999999</v>
      </c>
      <c r="N5" s="17">
        <f ca="1">IF(OR(INDIRECT(CONCATENATE("'2018-07'!N",TEXT(MATCH($C5,'2018-07'!$C$2:$C$100,0)+1,0)))="",INDIRECT(CONCATENATE("'2018-06'!N",TEXT(MATCH($C5,'2018-06'!$C$2:$C$100,0)+1,0)))="",AND(INDIRECT(CONCATENATE("'2018-07'!N",TEXT(MATCH($C5,'2018-07'!$C$2:$C$100,0)+1,0)))="",INDIRECT(CONCATENATE("'2018-06'!N",TEXT(MATCH($C5,'2018-06'!$C$2:$C$100,0)+1,0)))="")),"Н/Д",INDIRECT(CONCATENATE("'2018-07'!N",TEXT(MATCH($C5,'2018-07'!$C$2:$C$100,0)+1,0)))-INDIRECT(CONCATENATE("'2018-06'!NE",TEXT(MATCH($C5,'2018-06'!$C$2:$C$100,0)+1,0))))</f>
        <v>142765221.00999999</v>
      </c>
      <c r="O5" s="17">
        <f ca="1">IF(OR(INDIRECT(CONCATENATE("'2018-07'!O",TEXT(MATCH($C5,'2018-07'!$C$2:$C$100,0)+1,0)))="",INDIRECT(CONCATENATE("'2018-06'!O",TEXT(MATCH($C5,'2018-06'!$C$2:$C$100,0)+1,0)))="",AND(INDIRECT(CONCATENATE("'2018-07'!O",TEXT(MATCH($C5,'2018-07'!$C$2:$C$100,0)+1,0)))="",INDIRECT(CONCATENATE("'2018-06'!O",TEXT(MATCH($C5,'2018-06'!$C$2:$C$100,0)+1,0)))="")),"Н/Д",INDIRECT(CONCATENATE("'2018-07'!O",TEXT(MATCH($C5,'2018-07'!$C$2:$C$100,0)+1,0)))-INDIRECT(CONCATENATE("'2018-06'!O",TEXT(MATCH($C5,'2018-06'!$C$2:$C$100,0)+1,0))))</f>
        <v>11984.790000000008</v>
      </c>
      <c r="P5" s="17">
        <f ca="1">IF(OR(INDIRECT(CONCATENATE("'2018-07'!P",TEXT(MATCH($C5,'2018-07'!$C$2:$C$100,0)+1,0)))="",INDIRECT(CONCATENATE("'2018-06'!P",TEXT(MATCH($C5,'2018-06'!$C$2:$C$100,0)+1,0)))="",AND(INDIRECT(CONCATENATE("'2018-07'!P",TEXT(MATCH($C5,'2018-07'!$C$2:$C$100,0)+1,0)))="",INDIRECT(CONCATENATE("'2018-06'!P",TEXT(MATCH($C5,'2018-06'!$C$2:$C$100,0)+1,0)))="")),"Н/Д",INDIRECT(CONCATENATE("'2018-07'!P",TEXT(MATCH($C5,'2018-07'!$C$2:$C$100,0)+1,0)))-INDIRECT(CONCATENATE("'2018-06'!P",TEXT(MATCH($C5,'2018-06'!$C$2:$C$100,0)+1,0))))</f>
        <v>62543899.799999982</v>
      </c>
      <c r="Q5" s="17">
        <f ca="1">IF(OR(INDIRECT(CONCATENATE("'2018-07'!Q",TEXT(MATCH($C5,'2018-07'!$C$2:$C$100,0)+1,0)))="",INDIRECT(CONCATENATE("'2018-06'!Q",TEXT(MATCH($C5,'2018-06'!$C$2:$C$100,0)+1,0)))="",AND(INDIRECT(CONCATENATE("'2018-07'!Q",TEXT(MATCH($C5,'2018-07'!$C$2:$C$100,0)+1,0)))="",INDIRECT(CONCATENATE("'2018-06'!Q",TEXT(MATCH($C5,'2018-06'!$C$2:$C$100,0)+1,0)))="")),"Н/Д",INDIRECT(CONCATENATE("'2018-07'!Q",TEXT(MATCH($C5,'2018-07'!$C$2:$C$100,0)+1,0)))-INDIRECT(CONCATENATE("'2018-06'!Q",TEXT(MATCH($C5,'2018-06'!$C$2:$C$100,0)+1,0))))</f>
        <v>17507716.86999999</v>
      </c>
      <c r="R5" s="17">
        <f ca="1">IF(OR(INDIRECT(CONCATENATE("'2018-07'!R",TEXT(MATCH($C5,'2018-07'!$C$2:$C$100,0)+1,0)))="",INDIRECT(CONCATENATE("'2018-06'!R",TEXT(MATCH($C5,'2018-06'!$C$2:$C$100,0)+1,0)))="",AND(INDIRECT(CONCATENATE("'2018-07'!R",TEXT(MATCH($C5,'2018-07'!$C$2:$C$100,0)+1,0)))="",INDIRECT(CONCATENATE("'2018-06'!R",TEXT(MATCH($C5,'2018-06'!$C$2:$C$100,0)+1,0)))="")),"Н/Д",INDIRECT(CONCATENATE("'2018-07'!R",TEXT(MATCH($C5,'2018-07'!$C$2:$C$100,0)+1,0)))-INDIRECT(CONCATENATE("'2018-06'!R",TEXT(MATCH($C5,'2018-06'!$C$2:$C$100,0)+1,0))))</f>
        <v>11198911.829999998</v>
      </c>
      <c r="S5" s="17">
        <f ca="1">IF(OR(INDIRECT(CONCATENATE("'2018-07'!S",TEXT(MATCH($C5,'2018-07'!$C$2:$C$100,0)+1,0)))="",INDIRECT(CONCATENATE("'2018-06'!S",TEXT(MATCH($C5,'2018-06'!$C$2:$C$100,0)+1,0)))="",AND(INDIRECT(CONCATENATE("'2018-07'!S",TEXT(MATCH($C5,'2018-07'!$C$2:$C$100,0)+1,0)))="",INDIRECT(CONCATENATE("'2018-06'!S",TEXT(MATCH($C5,'2018-06'!$C$2:$C$100,0)+1,0)))="")),"Н/Д",INDIRECT(CONCATENATE("'2018-07'!S",TEXT(MATCH($C5,'2018-07'!$C$2:$C$100,0)+1,0)))-INDIRECT(CONCATENATE("'2018-06'!S",TEXT(MATCH($C5,'2018-06'!$C$2:$C$100,0)+1,0))))</f>
        <v>163750.47000000009</v>
      </c>
      <c r="T5" s="17">
        <f ca="1">IF(OR(INDIRECT(CONCATENATE("'2018-07'!T",TEXT(MATCH($C5,'2018-07'!$C$2:$C$100,0)+1,0)))="",INDIRECT(CONCATENATE("'2018-06'!T",TEXT(MATCH($C5,'2018-06'!$C$2:$C$100,0)+1,0)))="",AND(INDIRECT(CONCATENATE("'2018-07'!T",TEXT(MATCH($C5,'2018-07'!$C$2:$C$100,0)+1,0)))="",INDIRECT(CONCATENATE("'2018-06'!T",TEXT(MATCH($C5,'2018-06'!$C$2:$C$100,0)+1,0)))="")),"Н/Д",INDIRECT(CONCATENATE("'2018-07'!T",TEXT(MATCH($C5,'2018-07'!$C$2:$C$100,0)+1,0)))-INDIRECT(CONCATENATE("'2018-06'!T",TEXT(MATCH($C5,'2018-06'!$C$2:$C$100,0)+1,0))))</f>
        <v>52821019.829999983</v>
      </c>
      <c r="U5" s="17">
        <f ca="1">IF(OR(INDIRECT(CONCATENATE("'2018-07'!U",TEXT(MATCH($C5,'2018-07'!$C$2:$C$100,0)+1,0)))="",INDIRECT(CONCATENATE("'2018-06'!U",TEXT(MATCH($C5,'2018-06'!$C$2:$C$100,0)+1,0)))="",AND(INDIRECT(CONCATENATE("'2018-07'!U",TEXT(MATCH($C5,'2018-07'!$C$2:$C$100,0)+1,0)))="",INDIRECT(CONCATENATE("'2018-06'!U",TEXT(MATCH($C5,'2018-06'!$C$2:$C$100,0)+1,0)))="")),"Н/Д",INDIRECT(CONCATENATE("'2018-07'!U",TEXT(MATCH($C5,'2018-07'!$C$2:$C$100,0)+1,0)))-INDIRECT(CONCATENATE("'2018-06'!U",TEXT(MATCH($C5,'2018-06'!$C$2:$C$100,0)+1,0))))</f>
        <v>6657888.1600000262</v>
      </c>
      <c r="V5" s="17">
        <f ca="1">IF(OR(INDIRECT(CONCATENATE("'2018-07'!V",TEXT(MATCH($C5,'2018-07'!$C$2:$C$100,0)+1,0)))="",INDIRECT(CONCATENATE("'2018-06'!V",TEXT(MATCH($C5,'2018-06'!$C$2:$C$100,0)+1,0)))="",AND(INDIRECT(CONCATENATE("'2018-07'!V",TEXT(MATCH($C5,'2018-07'!$C$2:$C$100,0)+1,0)))="",INDIRECT(CONCATENATE("'2018-06'!V",TEXT(MATCH($C5,'2018-06'!$C$2:$C$100,0)+1,0)))="")),"Н/Д",INDIRECT(CONCATENATE("'2018-07'!V",TEXT(MATCH($C5,'2018-07'!$C$2:$C$100,0)+1,0)))-INDIRECT(CONCATENATE("'2018-06'!V",TEXT(MATCH($C5,'2018-06'!$C$2:$C$100,0)+1,0))))</f>
        <v>2964595924.6099987</v>
      </c>
      <c r="W5" s="17">
        <f ca="1">IF(OR(INDIRECT(CONCATENATE("'2018-07'!W",TEXT(MATCH($C5,'2018-07'!$C$2:$C$100,0)+1,0)))="",INDIRECT(CONCATENATE("'2018-06'!W",TEXT(MATCH($C5,'2018-06'!$C$2:$C$100,0)+1,0)))="",AND(INDIRECT(CONCATENATE("'2018-07'!W",TEXT(MATCH($C5,'2018-07'!$C$2:$C$100,0)+1,0)))="",INDIRECT(CONCATENATE("'2018-06'!W",TEXT(MATCH($C5,'2018-06'!$C$2:$C$100,0)+1,0)))="")),"Н/Д",INDIRECT(CONCATENATE("'2018-07'!W",TEXT(MATCH($C5,'2018-07'!$C$2:$C$100,0)+1,0)))-INDIRECT(CONCATENATE("'2018-06'!W",TEXT(MATCH($C5,'2018-06'!$C$2:$C$100,0)+1,0))))</f>
        <v>14856896206.330002</v>
      </c>
    </row>
    <row r="6" spans="1:23" x14ac:dyDescent="0.25">
      <c r="A6" s="2" t="s">
        <v>22</v>
      </c>
      <c r="B6" s="2" t="s">
        <v>26</v>
      </c>
      <c r="C6" s="15">
        <v>30000000</v>
      </c>
      <c r="D6" s="2" t="s">
        <v>210</v>
      </c>
      <c r="E6" s="17">
        <f ca="1">IF(OR(INDIRECT(CONCATENATE("'2018-07'!E",TEXT(MATCH($C6,'2018-07'!$C$2:$C$100,0)+1,0)))="",INDIRECT(CONCATENATE("'2018-06'!E",TEXT(MATCH($C6,'2018-06'!$C$2:$C$100,0)+1,0)))="",AND(INDIRECT(CONCATENATE("'2018-07'!E",TEXT(MATCH($C6,'2018-07'!$C$2:$C$100,0)+1,0)))="",INDIRECT(CONCATENATE("'2018-06'!E",TEXT(MATCH($C6,'2018-06'!$C$2:$C$100,0)+1,0)))="")),"Н/Д",INDIRECT(CONCATENATE("'2018-07'!E",TEXT(MATCH($C6,'2018-07'!$C$2:$C$100,0)+1,0)))-INDIRECT(CONCATENATE("'2018-06'!E",TEXT(MATCH($C6,'2018-06'!$C$2:$C$100,0)+1,0))))</f>
        <v>6421486645.670002</v>
      </c>
      <c r="F6" s="17">
        <f ca="1">IF(OR(INDIRECT(CONCATENATE("'2018-07'!F",TEXT(MATCH($C6,'2018-07'!$C$2:$C$100,0)+1,0)))="",INDIRECT(CONCATENATE("'2018-06'!F",TEXT(MATCH($C6,'2018-06'!$C$2:$C$100,0)+1,0)))="",AND(INDIRECT(CONCATENATE("'2018-07'!F",TEXT(MATCH($C6,'2018-07'!$C$2:$C$100,0)+1,0)))="",INDIRECT(CONCATENATE("'2018-06'!F",TEXT(MATCH($C6,'2018-06'!$C$2:$C$100,0)+1,0)))="")),"Н/Д",INDIRECT(CONCATENATE("'2018-07'!F",TEXT(MATCH($C6,'2018-07'!$C$2:$C$100,0)+1,0)))-INDIRECT(CONCATENATE("'2018-06'!F",TEXT(MATCH($C6,'2018-06'!$C$2:$C$100,0)+1,0))))</f>
        <v>2060258677.8899994</v>
      </c>
      <c r="G6" s="17">
        <f ca="1">IF(OR(INDIRECT(CONCATENATE("'2018-07'!G",TEXT(MATCH($C6,'2018-07'!$C$2:$C$100,0)+1,0)))="",INDIRECT(CONCATENATE("'2018-06'!G",TEXT(MATCH($C6,'2018-06'!$C$2:$C$100,0)+1,0)))="",AND(INDIRECT(CONCATENATE("'2018-07'!G",TEXT(MATCH($C6,'2018-07'!$C$2:$C$100,0)+1,0)))="",INDIRECT(CONCATENATE("'2018-06'!G",TEXT(MATCH($C6,'2018-06'!$C$2:$C$100,0)+1,0)))="")),"Н/Д",INDIRECT(CONCATENATE("'2018-07'!G",TEXT(MATCH($C6,'2018-07'!$C$2:$C$100,0)+1,0)))-INDIRECT(CONCATENATE("'2018-06'!G",TEXT(MATCH($C6,'2018-06'!$C$2:$C$100,0)+1,0))))</f>
        <v>133888286.06999969</v>
      </c>
      <c r="H6" s="17">
        <f ca="1">IF(OR(INDIRECT(CONCATENATE("'2018-07'!H",TEXT(MATCH($C6,'2018-07'!$C$2:$C$100,0)+1,0)))="",INDIRECT(CONCATENATE("'2018-06'!H",TEXT(MATCH($C6,'2018-06'!$C$2:$C$100,0)+1,0)))="",AND(INDIRECT(CONCATENATE("'2018-07'!H",TEXT(MATCH($C6,'2018-07'!$C$2:$C$100,0)+1,0)))="",INDIRECT(CONCATENATE("'2018-06'!H",TEXT(MATCH($C6,'2018-06'!$C$2:$C$100,0)+1,0)))="")),"Н/Д",INDIRECT(CONCATENATE("'2018-07'!H",TEXT(MATCH($C6,'2018-07'!$C$2:$C$100,0)+1,0)))-INDIRECT(CONCATENATE("'2018-06'!H",TEXT(MATCH($C6,'2018-06'!$C$2:$C$100,0)+1,0))))</f>
        <v>1404555599.1899996</v>
      </c>
      <c r="I6" s="17">
        <f ca="1">IF(OR(INDIRECT(CONCATENATE("'2018-07'!I",TEXT(MATCH($C6,'2018-07'!$C$2:$C$100,0)+1,0)))="",INDIRECT(CONCATENATE("'2018-06'!I",TEXT(MATCH($C6,'2018-06'!$C$2:$C$100,0)+1,0)))="",AND(INDIRECT(CONCATENATE("'2018-07'!I",TEXT(MATCH($C6,'2018-07'!$C$2:$C$100,0)+1,0)))="",INDIRECT(CONCATENATE("'2018-06'!I",TEXT(MATCH($C6,'2018-06'!$C$2:$C$100,0)+1,0)))="")),"Н/Д",INDIRECT(CONCATENATE("'2018-07'!I",TEXT(MATCH($C6,'2018-07'!$C$2:$C$100,0)+1,0)))-INDIRECT(CONCATENATE("'2018-06'!I",TEXT(MATCH($C6,'2018-06'!$C$2:$C$100,0)+1,0))))</f>
        <v>100625126.45999998</v>
      </c>
      <c r="J6" s="17" t="str">
        <f ca="1">IF(OR(INDIRECT(CONCATENATE("'2018-07'!J",TEXT(MATCH($C6,'2018-07'!$C$2:$C$100,0)+1,0)))="",INDIRECT(CONCATENATE("'2018-06'!J",TEXT(MATCH($C6,'2018-06'!$C$2:$C$100,0)+1,0)))="",AND(INDIRECT(CONCATENATE("'2018-07'!J",TEXT(MATCH($C6,'2018-07'!$C$2:$C$100,0)+1,0)))="",INDIRECT(CONCATENATE("'2018-06'!J",TEXT(MATCH($C6,'2018-06'!$C$2:$C$100,0)+1,0)))="")),"Н/Д",INDIRECT(CONCATENATE("'2018-07'!J",TEXT(MATCH($C6,'2018-07'!$C$2:$C$100,0)+1,0)))-INDIRECT(CONCATENATE("'2018-06'!J",TEXT(MATCH($C6,'2018-06'!$C$2:$C$100,0)+1,0))))</f>
        <v>Н/Д</v>
      </c>
      <c r="K6" s="17">
        <f ca="1">IF(OR(INDIRECT(CONCATENATE("'2018-07'!K",TEXT(MATCH($C6,'2018-07'!$C$2:$C$100,0)+1,0)))="",INDIRECT(CONCATENATE("'2018-06'!K",TEXT(MATCH($C6,'2018-06'!$C$2:$C$100,0)+1,0)))="",AND(INDIRECT(CONCATENATE("'2018-07'!K",TEXT(MATCH($C6,'2018-07'!$C$2:$C$100,0)+1,0)))="",INDIRECT(CONCATENATE("'2018-06'!K",TEXT(MATCH($C6,'2018-06'!$C$2:$C$100,0)+1,0)))="")),"Н/Д",INDIRECT(CONCATENATE("'2018-07'!K",TEXT(MATCH($C6,'2018-07'!$C$2:$C$100,0)+1,0)))-INDIRECT(CONCATENATE("'2018-06'!K",TEXT(MATCH($C6,'2018-06'!$C$2:$C$100,0)+1,0))))</f>
        <v>107986803.55999994</v>
      </c>
      <c r="L6" s="17">
        <f ca="1">IF(OR(INDIRECT(CONCATENATE("'2018-07'!L",TEXT(MATCH($C6,'2018-07'!$C$2:$C$100,0)+1,0)))="",INDIRECT(CONCATENATE("'2018-06'!L",TEXT(MATCH($C6,'2018-06'!$C$2:$C$100,0)+1,0)))="",AND(INDIRECT(CONCATENATE("'2018-07'!L",TEXT(MATCH($C6,'2018-07'!$C$2:$C$100,0)+1,0)))="",INDIRECT(CONCATENATE("'2018-06'!L",TEXT(MATCH($C6,'2018-06'!$C$2:$C$100,0)+1,0)))="")),"Н/Д",INDIRECT(CONCATENATE("'2018-07'!L",TEXT(MATCH($C6,'2018-07'!$C$2:$C$100,0)+1,0)))-INDIRECT(CONCATENATE("'2018-06'!L",TEXT(MATCH($C6,'2018-06'!$C$2:$C$100,0)+1,0))))</f>
        <v>44164606.7099998</v>
      </c>
      <c r="M6" s="17">
        <f ca="1">IF(OR(INDIRECT(CONCATENATE("'2018-07'!M",TEXT(MATCH($C6,'2018-07'!$C$2:$C$100,0)+1,0)))="",INDIRECT(CONCATENATE("'2018-06'!M",TEXT(MATCH($C6,'2018-06'!$C$2:$C$100,0)+1,0)))="",AND(INDIRECT(CONCATENATE("'2018-07'!M",TEXT(MATCH($C6,'2018-07'!$C$2:$C$100,0)+1,0)))="",INDIRECT(CONCATENATE("'2018-06'!M",TEXT(MATCH($C6,'2018-06'!$C$2:$C$100,0)+1,0)))="")),"Н/Д",INDIRECT(CONCATENATE("'2018-07'!M",TEXT(MATCH($C6,'2018-07'!$C$2:$C$100,0)+1,0)))-INDIRECT(CONCATENATE("'2018-06'!M",TEXT(MATCH($C6,'2018-06'!$C$2:$C$100,0)+1,0))))</f>
        <v>87856741.360000014</v>
      </c>
      <c r="N6" s="17">
        <f ca="1">IF(OR(INDIRECT(CONCATENATE("'2018-07'!N",TEXT(MATCH($C6,'2018-07'!$C$2:$C$100,0)+1,0)))="",INDIRECT(CONCATENATE("'2018-06'!N",TEXT(MATCH($C6,'2018-06'!$C$2:$C$100,0)+1,0)))="",AND(INDIRECT(CONCATENATE("'2018-07'!N",TEXT(MATCH($C6,'2018-07'!$C$2:$C$100,0)+1,0)))="",INDIRECT(CONCATENATE("'2018-06'!N",TEXT(MATCH($C6,'2018-06'!$C$2:$C$100,0)+1,0)))="")),"Н/Д",INDIRECT(CONCATENATE("'2018-07'!N",TEXT(MATCH($C6,'2018-07'!$C$2:$C$100,0)+1,0)))-INDIRECT(CONCATENATE("'2018-06'!NE",TEXT(MATCH($C6,'2018-06'!$C$2:$C$100,0)+1,0))))</f>
        <v>76880965.459999993</v>
      </c>
      <c r="O6" s="17">
        <f ca="1">IF(OR(INDIRECT(CONCATENATE("'2018-07'!O",TEXT(MATCH($C6,'2018-07'!$C$2:$C$100,0)+1,0)))="",INDIRECT(CONCATENATE("'2018-06'!O",TEXT(MATCH($C6,'2018-06'!$C$2:$C$100,0)+1,0)))="",AND(INDIRECT(CONCATENATE("'2018-07'!O",TEXT(MATCH($C6,'2018-07'!$C$2:$C$100,0)+1,0)))="",INDIRECT(CONCATENATE("'2018-06'!O",TEXT(MATCH($C6,'2018-06'!$C$2:$C$100,0)+1,0)))="")),"Н/Д",INDIRECT(CONCATENATE("'2018-07'!O",TEXT(MATCH($C6,'2018-07'!$C$2:$C$100,0)+1,0)))-INDIRECT(CONCATENATE("'2018-06'!O",TEXT(MATCH($C6,'2018-06'!$C$2:$C$100,0)+1,0))))</f>
        <v>-17.389999999999418</v>
      </c>
      <c r="P6" s="17">
        <f ca="1">IF(OR(INDIRECT(CONCATENATE("'2018-07'!P",TEXT(MATCH($C6,'2018-07'!$C$2:$C$100,0)+1,0)))="",INDIRECT(CONCATENATE("'2018-06'!P",TEXT(MATCH($C6,'2018-06'!$C$2:$C$100,0)+1,0)))="",AND(INDIRECT(CONCATENATE("'2018-07'!P",TEXT(MATCH($C6,'2018-07'!$C$2:$C$100,0)+1,0)))="",INDIRECT(CONCATENATE("'2018-06'!P",TEXT(MATCH($C6,'2018-06'!$C$2:$C$100,0)+1,0)))="")),"Н/Д",INDIRECT(CONCATENATE("'2018-07'!P",TEXT(MATCH($C6,'2018-07'!$C$2:$C$100,0)+1,0)))-INDIRECT(CONCATENATE("'2018-06'!P",TEXT(MATCH($C6,'2018-06'!$C$2:$C$100,0)+1,0))))</f>
        <v>53991907.960000008</v>
      </c>
      <c r="Q6" s="17">
        <f ca="1">IF(OR(INDIRECT(CONCATENATE("'2018-07'!Q",TEXT(MATCH($C6,'2018-07'!$C$2:$C$100,0)+1,0)))="",INDIRECT(CONCATENATE("'2018-06'!Q",TEXT(MATCH($C6,'2018-06'!$C$2:$C$100,0)+1,0)))="",AND(INDIRECT(CONCATENATE("'2018-07'!Q",TEXT(MATCH($C6,'2018-07'!$C$2:$C$100,0)+1,0)))="",INDIRECT(CONCATENATE("'2018-06'!Q",TEXT(MATCH($C6,'2018-06'!$C$2:$C$100,0)+1,0)))="")),"Н/Д",INDIRECT(CONCATENATE("'2018-07'!Q",TEXT(MATCH($C6,'2018-07'!$C$2:$C$100,0)+1,0)))-INDIRECT(CONCATENATE("'2018-06'!Q",TEXT(MATCH($C6,'2018-06'!$C$2:$C$100,0)+1,0))))</f>
        <v>50169883.530000001</v>
      </c>
      <c r="R6" s="17">
        <f ca="1">IF(OR(INDIRECT(CONCATENATE("'2018-07'!R",TEXT(MATCH($C6,'2018-07'!$C$2:$C$100,0)+1,0)))="",INDIRECT(CONCATENATE("'2018-06'!R",TEXT(MATCH($C6,'2018-06'!$C$2:$C$100,0)+1,0)))="",AND(INDIRECT(CONCATENATE("'2018-07'!R",TEXT(MATCH($C6,'2018-07'!$C$2:$C$100,0)+1,0)))="",INDIRECT(CONCATENATE("'2018-06'!R",TEXT(MATCH($C6,'2018-06'!$C$2:$C$100,0)+1,0)))="")),"Н/Д",INDIRECT(CONCATENATE("'2018-07'!R",TEXT(MATCH($C6,'2018-07'!$C$2:$C$100,0)+1,0)))-INDIRECT(CONCATENATE("'2018-06'!R",TEXT(MATCH($C6,'2018-06'!$C$2:$C$100,0)+1,0))))</f>
        <v>9199392.4600000009</v>
      </c>
      <c r="S6" s="17">
        <f ca="1">IF(OR(INDIRECT(CONCATENATE("'2018-07'!S",TEXT(MATCH($C6,'2018-07'!$C$2:$C$100,0)+1,0)))="",INDIRECT(CONCATENATE("'2018-06'!S",TEXT(MATCH($C6,'2018-06'!$C$2:$C$100,0)+1,0)))="",AND(INDIRECT(CONCATENATE("'2018-07'!S",TEXT(MATCH($C6,'2018-07'!$C$2:$C$100,0)+1,0)))="",INDIRECT(CONCATENATE("'2018-06'!S",TEXT(MATCH($C6,'2018-06'!$C$2:$C$100,0)+1,0)))="")),"Н/Д",INDIRECT(CONCATENATE("'2018-07'!S",TEXT(MATCH($C6,'2018-07'!$C$2:$C$100,0)+1,0)))-INDIRECT(CONCATENATE("'2018-06'!S",TEXT(MATCH($C6,'2018-06'!$C$2:$C$100,0)+1,0))))</f>
        <v>185738.91000000003</v>
      </c>
      <c r="T6" s="17">
        <f ca="1">IF(OR(INDIRECT(CONCATENATE("'2018-07'!T",TEXT(MATCH($C6,'2018-07'!$C$2:$C$100,0)+1,0)))="",INDIRECT(CONCATENATE("'2018-06'!T",TEXT(MATCH($C6,'2018-06'!$C$2:$C$100,0)+1,0)))="",AND(INDIRECT(CONCATENATE("'2018-07'!T",TEXT(MATCH($C6,'2018-07'!$C$2:$C$100,0)+1,0)))="",INDIRECT(CONCATENATE("'2018-06'!T",TEXT(MATCH($C6,'2018-06'!$C$2:$C$100,0)+1,0)))="")),"Н/Д",INDIRECT(CONCATENATE("'2018-07'!T",TEXT(MATCH($C6,'2018-07'!$C$2:$C$100,0)+1,0)))-INDIRECT(CONCATENATE("'2018-06'!T",TEXT(MATCH($C6,'2018-06'!$C$2:$C$100,0)+1,0))))</f>
        <v>35155476.74000001</v>
      </c>
      <c r="U6" s="17">
        <f ca="1">IF(OR(INDIRECT(CONCATENATE("'2018-07'!U",TEXT(MATCH($C6,'2018-07'!$C$2:$C$100,0)+1,0)))="",INDIRECT(CONCATENATE("'2018-06'!U",TEXT(MATCH($C6,'2018-06'!$C$2:$C$100,0)+1,0)))="",AND(INDIRECT(CONCATENATE("'2018-07'!U",TEXT(MATCH($C6,'2018-07'!$C$2:$C$100,0)+1,0)))="",INDIRECT(CONCATENATE("'2018-06'!U",TEXT(MATCH($C6,'2018-06'!$C$2:$C$100,0)+1,0)))="")),"Н/Д",INDIRECT(CONCATENATE("'2018-07'!U",TEXT(MATCH($C6,'2018-07'!$C$2:$C$100,0)+1,0)))-INDIRECT(CONCATENATE("'2018-06'!U",TEXT(MATCH($C6,'2018-06'!$C$2:$C$100,0)+1,0))))</f>
        <v>2127388.08</v>
      </c>
      <c r="V6" s="17">
        <f ca="1">IF(OR(INDIRECT(CONCATENATE("'2018-07'!V",TEXT(MATCH($C6,'2018-07'!$C$2:$C$100,0)+1,0)))="",INDIRECT(CONCATENATE("'2018-06'!V",TEXT(MATCH($C6,'2018-06'!$C$2:$C$100,0)+1,0)))="",AND(INDIRECT(CONCATENATE("'2018-07'!V",TEXT(MATCH($C6,'2018-07'!$C$2:$C$100,0)+1,0)))="",INDIRECT(CONCATENATE("'2018-06'!V",TEXT(MATCH($C6,'2018-06'!$C$2:$C$100,0)+1,0)))="")),"Н/Д",INDIRECT(CONCATENATE("'2018-07'!V",TEXT(MATCH($C6,'2018-07'!$C$2:$C$100,0)+1,0)))-INDIRECT(CONCATENATE("'2018-06'!V",TEXT(MATCH($C6,'2018-06'!$C$2:$C$100,0)+1,0))))</f>
        <v>4361227967.7799988</v>
      </c>
      <c r="W6" s="17">
        <f ca="1">IF(OR(INDIRECT(CONCATENATE("'2018-07'!W",TEXT(MATCH($C6,'2018-07'!$C$2:$C$100,0)+1,0)))="",INDIRECT(CONCATENATE("'2018-06'!W",TEXT(MATCH($C6,'2018-06'!$C$2:$C$100,0)+1,0)))="",AND(INDIRECT(CONCATENATE("'2018-07'!W",TEXT(MATCH($C6,'2018-07'!$C$2:$C$100,0)+1,0)))="",INDIRECT(CONCATENATE("'2018-06'!W",TEXT(MATCH($C6,'2018-06'!$C$2:$C$100,0)+1,0)))="")),"Н/Д",INDIRECT(CONCATENATE("'2018-07'!W",TEXT(MATCH($C6,'2018-07'!$C$2:$C$100,0)+1,0)))-INDIRECT(CONCATENATE("'2018-06'!W",TEXT(MATCH($C6,'2018-06'!$C$2:$C$100,0)+1,0))))</f>
        <v>14886788506.080002</v>
      </c>
    </row>
    <row r="7" spans="1:23" x14ac:dyDescent="0.25">
      <c r="A7" s="2" t="s">
        <v>22</v>
      </c>
      <c r="B7" s="2" t="s">
        <v>27</v>
      </c>
      <c r="C7" s="15">
        <v>44000000</v>
      </c>
      <c r="D7" s="2" t="s">
        <v>210</v>
      </c>
      <c r="E7" s="17">
        <f ca="1">IF(OR(INDIRECT(CONCATENATE("'2018-07'!E",TEXT(MATCH($C7,'2018-07'!$C$2:$C$100,0)+1,0)))="",INDIRECT(CONCATENATE("'2018-06'!E",TEXT(MATCH($C7,'2018-06'!$C$2:$C$100,0)+1,0)))="",AND(INDIRECT(CONCATENATE("'2018-07'!E",TEXT(MATCH($C7,'2018-07'!$C$2:$C$100,0)+1,0)))="",INDIRECT(CONCATENATE("'2018-06'!E",TEXT(MATCH($C7,'2018-06'!$C$2:$C$100,0)+1,0)))="")),"Н/Д",INDIRECT(CONCATENATE("'2018-07'!E",TEXT(MATCH($C7,'2018-07'!$C$2:$C$100,0)+1,0)))-INDIRECT(CONCATENATE("'2018-06'!E",TEXT(MATCH($C7,'2018-06'!$C$2:$C$100,0)+1,0))))</f>
        <v>2442472537.9000015</v>
      </c>
      <c r="F7" s="17">
        <f ca="1">IF(OR(INDIRECT(CONCATENATE("'2018-07'!F",TEXT(MATCH($C7,'2018-07'!$C$2:$C$100,0)+1,0)))="",INDIRECT(CONCATENATE("'2018-06'!F",TEXT(MATCH($C7,'2018-06'!$C$2:$C$100,0)+1,0)))="",AND(INDIRECT(CONCATENATE("'2018-07'!F",TEXT(MATCH($C7,'2018-07'!$C$2:$C$100,0)+1,0)))="",INDIRECT(CONCATENATE("'2018-06'!F",TEXT(MATCH($C7,'2018-06'!$C$2:$C$100,0)+1,0)))="")),"Н/Д",INDIRECT(CONCATENATE("'2018-07'!F",TEXT(MATCH($C7,'2018-07'!$C$2:$C$100,0)+1,0)))-INDIRECT(CONCATENATE("'2018-06'!F",TEXT(MATCH($C7,'2018-06'!$C$2:$C$100,0)+1,0))))</f>
        <v>1435221459.4700012</v>
      </c>
      <c r="G7" s="17">
        <f ca="1">IF(OR(INDIRECT(CONCATENATE("'2018-07'!G",TEXT(MATCH($C7,'2018-07'!$C$2:$C$100,0)+1,0)))="",INDIRECT(CONCATENATE("'2018-06'!G",TEXT(MATCH($C7,'2018-06'!$C$2:$C$100,0)+1,0)))="",AND(INDIRECT(CONCATENATE("'2018-07'!G",TEXT(MATCH($C7,'2018-07'!$C$2:$C$100,0)+1,0)))="",INDIRECT(CONCATENATE("'2018-06'!G",TEXT(MATCH($C7,'2018-06'!$C$2:$C$100,0)+1,0)))="")),"Н/Д",INDIRECT(CONCATENATE("'2018-07'!G",TEXT(MATCH($C7,'2018-07'!$C$2:$C$100,0)+1,0)))-INDIRECT(CONCATENATE("'2018-06'!G",TEXT(MATCH($C7,'2018-06'!$C$2:$C$100,0)+1,0))))</f>
        <v>291255047.30000019</v>
      </c>
      <c r="H7" s="17">
        <f ca="1">IF(OR(INDIRECT(CONCATENATE("'2018-07'!H",TEXT(MATCH($C7,'2018-07'!$C$2:$C$100,0)+1,0)))="",INDIRECT(CONCATENATE("'2018-06'!H",TEXT(MATCH($C7,'2018-06'!$C$2:$C$100,0)+1,0)))="",AND(INDIRECT(CONCATENATE("'2018-07'!H",TEXT(MATCH($C7,'2018-07'!$C$2:$C$100,0)+1,0)))="",INDIRECT(CONCATENATE("'2018-06'!H",TEXT(MATCH($C7,'2018-06'!$C$2:$C$100,0)+1,0)))="")),"Н/Д",INDIRECT(CONCATENATE("'2018-07'!H",TEXT(MATCH($C7,'2018-07'!$C$2:$C$100,0)+1,0)))-INDIRECT(CONCATENATE("'2018-06'!H",TEXT(MATCH($C7,'2018-06'!$C$2:$C$100,0)+1,0))))</f>
        <v>804990870.25999975</v>
      </c>
      <c r="I7" s="17">
        <f ca="1">IF(OR(INDIRECT(CONCATENATE("'2018-07'!I",TEXT(MATCH($C7,'2018-07'!$C$2:$C$100,0)+1,0)))="",INDIRECT(CONCATENATE("'2018-06'!I",TEXT(MATCH($C7,'2018-06'!$C$2:$C$100,0)+1,0)))="",AND(INDIRECT(CONCATENATE("'2018-07'!I",TEXT(MATCH($C7,'2018-07'!$C$2:$C$100,0)+1,0)))="",INDIRECT(CONCATENATE("'2018-06'!I",TEXT(MATCH($C7,'2018-06'!$C$2:$C$100,0)+1,0)))="")),"Н/Д",INDIRECT(CONCATENATE("'2018-07'!I",TEXT(MATCH($C7,'2018-07'!$C$2:$C$100,0)+1,0)))-INDIRECT(CONCATENATE("'2018-06'!I",TEXT(MATCH($C7,'2018-06'!$C$2:$C$100,0)+1,0))))</f>
        <v>52657088.24999997</v>
      </c>
      <c r="J7" s="17" t="str">
        <f ca="1">IF(OR(INDIRECT(CONCATENATE("'2018-07'!J",TEXT(MATCH($C7,'2018-07'!$C$2:$C$100,0)+1,0)))="",INDIRECT(CONCATENATE("'2018-06'!J",TEXT(MATCH($C7,'2018-06'!$C$2:$C$100,0)+1,0)))="",AND(INDIRECT(CONCATENATE("'2018-07'!J",TEXT(MATCH($C7,'2018-07'!$C$2:$C$100,0)+1,0)))="",INDIRECT(CONCATENATE("'2018-06'!J",TEXT(MATCH($C7,'2018-06'!$C$2:$C$100,0)+1,0)))="")),"Н/Д",INDIRECT(CONCATENATE("'2018-07'!J",TEXT(MATCH($C7,'2018-07'!$C$2:$C$100,0)+1,0)))-INDIRECT(CONCATENATE("'2018-06'!J",TEXT(MATCH($C7,'2018-06'!$C$2:$C$100,0)+1,0))))</f>
        <v>Н/Д</v>
      </c>
      <c r="K7" s="17">
        <f ca="1">IF(OR(INDIRECT(CONCATENATE("'2018-07'!K",TEXT(MATCH($C7,'2018-07'!$C$2:$C$100,0)+1,0)))="",INDIRECT(CONCATENATE("'2018-06'!K",TEXT(MATCH($C7,'2018-06'!$C$2:$C$100,0)+1,0)))="",AND(INDIRECT(CONCATENATE("'2018-07'!K",TEXT(MATCH($C7,'2018-07'!$C$2:$C$100,0)+1,0)))="",INDIRECT(CONCATENATE("'2018-06'!K",TEXT(MATCH($C7,'2018-06'!$C$2:$C$100,0)+1,0)))="")),"Н/Д",INDIRECT(CONCATENATE("'2018-07'!K",TEXT(MATCH($C7,'2018-07'!$C$2:$C$100,0)+1,0)))-INDIRECT(CONCATENATE("'2018-06'!K",TEXT(MATCH($C7,'2018-06'!$C$2:$C$100,0)+1,0))))</f>
        <v>27328985.810000002</v>
      </c>
      <c r="L7" s="17">
        <f ca="1">IF(OR(INDIRECT(CONCATENATE("'2018-07'!L",TEXT(MATCH($C7,'2018-07'!$C$2:$C$100,0)+1,0)))="",INDIRECT(CONCATENATE("'2018-06'!L",TEXT(MATCH($C7,'2018-06'!$C$2:$C$100,0)+1,0)))="",AND(INDIRECT(CONCATENATE("'2018-07'!L",TEXT(MATCH($C7,'2018-07'!$C$2:$C$100,0)+1,0)))="",INDIRECT(CONCATENATE("'2018-06'!L",TEXT(MATCH($C7,'2018-06'!$C$2:$C$100,0)+1,0)))="")),"Н/Д",INDIRECT(CONCATENATE("'2018-07'!L",TEXT(MATCH($C7,'2018-07'!$C$2:$C$100,0)+1,0)))-INDIRECT(CONCATENATE("'2018-06'!L",TEXT(MATCH($C7,'2018-06'!$C$2:$C$100,0)+1,0))))</f>
        <v>15335282.100000024</v>
      </c>
      <c r="M7" s="17">
        <f ca="1">IF(OR(INDIRECT(CONCATENATE("'2018-07'!M",TEXT(MATCH($C7,'2018-07'!$C$2:$C$100,0)+1,0)))="",INDIRECT(CONCATENATE("'2018-06'!M",TEXT(MATCH($C7,'2018-06'!$C$2:$C$100,0)+1,0)))="",AND(INDIRECT(CONCATENATE("'2018-07'!M",TEXT(MATCH($C7,'2018-07'!$C$2:$C$100,0)+1,0)))="",INDIRECT(CONCATENATE("'2018-06'!M",TEXT(MATCH($C7,'2018-06'!$C$2:$C$100,0)+1,0)))="")),"Н/Д",INDIRECT(CONCATENATE("'2018-07'!M",TEXT(MATCH($C7,'2018-07'!$C$2:$C$100,0)+1,0)))-INDIRECT(CONCATENATE("'2018-06'!M",TEXT(MATCH($C7,'2018-06'!$C$2:$C$100,0)+1,0))))</f>
        <v>193782319.98999989</v>
      </c>
      <c r="N7" s="17">
        <f ca="1">IF(OR(INDIRECT(CONCATENATE("'2018-07'!N",TEXT(MATCH($C7,'2018-07'!$C$2:$C$100,0)+1,0)))="",INDIRECT(CONCATENATE("'2018-06'!N",TEXT(MATCH($C7,'2018-06'!$C$2:$C$100,0)+1,0)))="",AND(INDIRECT(CONCATENATE("'2018-07'!N",TEXT(MATCH($C7,'2018-07'!$C$2:$C$100,0)+1,0)))="",INDIRECT(CONCATENATE("'2018-06'!N",TEXT(MATCH($C7,'2018-06'!$C$2:$C$100,0)+1,0)))="")),"Н/Д",INDIRECT(CONCATENATE("'2018-07'!N",TEXT(MATCH($C7,'2018-07'!$C$2:$C$100,0)+1,0)))-INDIRECT(CONCATENATE("'2018-06'!NE",TEXT(MATCH($C7,'2018-06'!$C$2:$C$100,0)+1,0))))</f>
        <v>31487357.710000001</v>
      </c>
      <c r="O7" s="17">
        <f ca="1">IF(OR(INDIRECT(CONCATENATE("'2018-07'!O",TEXT(MATCH($C7,'2018-07'!$C$2:$C$100,0)+1,0)))="",INDIRECT(CONCATENATE("'2018-06'!O",TEXT(MATCH($C7,'2018-06'!$C$2:$C$100,0)+1,0)))="",AND(INDIRECT(CONCATENATE("'2018-07'!O",TEXT(MATCH($C7,'2018-07'!$C$2:$C$100,0)+1,0)))="",INDIRECT(CONCATENATE("'2018-06'!O",TEXT(MATCH($C7,'2018-06'!$C$2:$C$100,0)+1,0)))="")),"Н/Д",INDIRECT(CONCATENATE("'2018-07'!O",TEXT(MATCH($C7,'2018-07'!$C$2:$C$100,0)+1,0)))-INDIRECT(CONCATENATE("'2018-06'!O",TEXT(MATCH($C7,'2018-06'!$C$2:$C$100,0)+1,0))))</f>
        <v>1185.98</v>
      </c>
      <c r="P7" s="17">
        <f ca="1">IF(OR(INDIRECT(CONCATENATE("'2018-07'!P",TEXT(MATCH($C7,'2018-07'!$C$2:$C$100,0)+1,0)))="",INDIRECT(CONCATENATE("'2018-06'!P",TEXT(MATCH($C7,'2018-06'!$C$2:$C$100,0)+1,0)))="",AND(INDIRECT(CONCATENATE("'2018-07'!P",TEXT(MATCH($C7,'2018-07'!$C$2:$C$100,0)+1,0)))="",INDIRECT(CONCATENATE("'2018-06'!P",TEXT(MATCH($C7,'2018-06'!$C$2:$C$100,0)+1,0)))="")),"Н/Д",INDIRECT(CONCATENATE("'2018-07'!P",TEXT(MATCH($C7,'2018-07'!$C$2:$C$100,0)+1,0)))-INDIRECT(CONCATENATE("'2018-06'!P",TEXT(MATCH($C7,'2018-06'!$C$2:$C$100,0)+1,0))))</f>
        <v>18120788.150000006</v>
      </c>
      <c r="Q7" s="17">
        <f ca="1">IF(OR(INDIRECT(CONCATENATE("'2018-07'!Q",TEXT(MATCH($C7,'2018-07'!$C$2:$C$100,0)+1,0)))="",INDIRECT(CONCATENATE("'2018-06'!Q",TEXT(MATCH($C7,'2018-06'!$C$2:$C$100,0)+1,0)))="",AND(INDIRECT(CONCATENATE("'2018-07'!Q",TEXT(MATCH($C7,'2018-07'!$C$2:$C$100,0)+1,0)))="",INDIRECT(CONCATENATE("'2018-06'!Q",TEXT(MATCH($C7,'2018-06'!$C$2:$C$100,0)+1,0)))="")),"Н/Д",INDIRECT(CONCATENATE("'2018-07'!Q",TEXT(MATCH($C7,'2018-07'!$C$2:$C$100,0)+1,0)))-INDIRECT(CONCATENATE("'2018-06'!Q",TEXT(MATCH($C7,'2018-06'!$C$2:$C$100,0)+1,0))))</f>
        <v>1461726.7100000009</v>
      </c>
      <c r="R7" s="17">
        <f ca="1">IF(OR(INDIRECT(CONCATENATE("'2018-07'!R",TEXT(MATCH($C7,'2018-07'!$C$2:$C$100,0)+1,0)))="",INDIRECT(CONCATENATE("'2018-06'!R",TEXT(MATCH($C7,'2018-06'!$C$2:$C$100,0)+1,0)))="",AND(INDIRECT(CONCATENATE("'2018-07'!R",TEXT(MATCH($C7,'2018-07'!$C$2:$C$100,0)+1,0)))="",INDIRECT(CONCATENATE("'2018-06'!R",TEXT(MATCH($C7,'2018-06'!$C$2:$C$100,0)+1,0)))="")),"Н/Д",INDIRECT(CONCATENATE("'2018-07'!R",TEXT(MATCH($C7,'2018-07'!$C$2:$C$100,0)+1,0)))-INDIRECT(CONCATENATE("'2018-06'!R",TEXT(MATCH($C7,'2018-06'!$C$2:$C$100,0)+1,0))))</f>
        <v>15070171.149999999</v>
      </c>
      <c r="S7" s="17">
        <f ca="1">IF(OR(INDIRECT(CONCATENATE("'2018-07'!S",TEXT(MATCH($C7,'2018-07'!$C$2:$C$100,0)+1,0)))="",INDIRECT(CONCATENATE("'2018-06'!S",TEXT(MATCH($C7,'2018-06'!$C$2:$C$100,0)+1,0)))="",AND(INDIRECT(CONCATENATE("'2018-07'!S",TEXT(MATCH($C7,'2018-07'!$C$2:$C$100,0)+1,0)))="",INDIRECT(CONCATENATE("'2018-06'!S",TEXT(MATCH($C7,'2018-06'!$C$2:$C$100,0)+1,0)))="")),"Н/Д",INDIRECT(CONCATENATE("'2018-07'!S",TEXT(MATCH($C7,'2018-07'!$C$2:$C$100,0)+1,0)))-INDIRECT(CONCATENATE("'2018-06'!S",TEXT(MATCH($C7,'2018-06'!$C$2:$C$100,0)+1,0))))</f>
        <v>7599.5599999999977</v>
      </c>
      <c r="T7" s="17">
        <f ca="1">IF(OR(INDIRECT(CONCATENATE("'2018-07'!T",TEXT(MATCH($C7,'2018-07'!$C$2:$C$100,0)+1,0)))="",INDIRECT(CONCATENATE("'2018-06'!T",TEXT(MATCH($C7,'2018-06'!$C$2:$C$100,0)+1,0)))="",AND(INDIRECT(CONCATENATE("'2018-07'!T",TEXT(MATCH($C7,'2018-07'!$C$2:$C$100,0)+1,0)))="",INDIRECT(CONCATENATE("'2018-06'!T",TEXT(MATCH($C7,'2018-06'!$C$2:$C$100,0)+1,0)))="")),"Н/Д",INDIRECT(CONCATENATE("'2018-07'!T",TEXT(MATCH($C7,'2018-07'!$C$2:$C$100,0)+1,0)))-INDIRECT(CONCATENATE("'2018-06'!T",TEXT(MATCH($C7,'2018-06'!$C$2:$C$100,0)+1,0))))</f>
        <v>8170368.3500000015</v>
      </c>
      <c r="U7" s="17">
        <f ca="1">IF(OR(INDIRECT(CONCATENATE("'2018-07'!U",TEXT(MATCH($C7,'2018-07'!$C$2:$C$100,0)+1,0)))="",INDIRECT(CONCATENATE("'2018-06'!U",TEXT(MATCH($C7,'2018-06'!$C$2:$C$100,0)+1,0)))="",AND(INDIRECT(CONCATENATE("'2018-07'!U",TEXT(MATCH($C7,'2018-07'!$C$2:$C$100,0)+1,0)))="",INDIRECT(CONCATENATE("'2018-06'!U",TEXT(MATCH($C7,'2018-06'!$C$2:$C$100,0)+1,0)))="")),"Н/Д",INDIRECT(CONCATENATE("'2018-07'!U",TEXT(MATCH($C7,'2018-07'!$C$2:$C$100,0)+1,0)))-INDIRECT(CONCATENATE("'2018-06'!U",TEXT(MATCH($C7,'2018-06'!$C$2:$C$100,0)+1,0))))</f>
        <v>-6067017.8100000005</v>
      </c>
      <c r="V7" s="17">
        <f ca="1">IF(OR(INDIRECT(CONCATENATE("'2018-07'!V",TEXT(MATCH($C7,'2018-07'!$C$2:$C$100,0)+1,0)))="",INDIRECT(CONCATENATE("'2018-06'!V",TEXT(MATCH($C7,'2018-06'!$C$2:$C$100,0)+1,0)))="",AND(INDIRECT(CONCATENATE("'2018-07'!V",TEXT(MATCH($C7,'2018-07'!$C$2:$C$100,0)+1,0)))="",INDIRECT(CONCATENATE("'2018-06'!V",TEXT(MATCH($C7,'2018-06'!$C$2:$C$100,0)+1,0)))="")),"Н/Д",INDIRECT(CONCATENATE("'2018-07'!V",TEXT(MATCH($C7,'2018-07'!$C$2:$C$100,0)+1,0)))-INDIRECT(CONCATENATE("'2018-06'!V",TEXT(MATCH($C7,'2018-06'!$C$2:$C$100,0)+1,0))))</f>
        <v>1007251078.4300003</v>
      </c>
      <c r="W7" s="17">
        <f ca="1">IF(OR(INDIRECT(CONCATENATE("'2018-07'!W",TEXT(MATCH($C7,'2018-07'!$C$2:$C$100,0)+1,0)))="",INDIRECT(CONCATENATE("'2018-06'!W",TEXT(MATCH($C7,'2018-06'!$C$2:$C$100,0)+1,0)))="",AND(INDIRECT(CONCATENATE("'2018-07'!W",TEXT(MATCH($C7,'2018-07'!$C$2:$C$100,0)+1,0)))="",INDIRECT(CONCATENATE("'2018-06'!W",TEXT(MATCH($C7,'2018-06'!$C$2:$C$100,0)+1,0)))="")),"Н/Д",INDIRECT(CONCATENATE("'2018-07'!W",TEXT(MATCH($C7,'2018-07'!$C$2:$C$100,0)+1,0)))-INDIRECT(CONCATENATE("'2018-06'!W",TEXT(MATCH($C7,'2018-06'!$C$2:$C$100,0)+1,0))))</f>
        <v>6313120498.1699982</v>
      </c>
    </row>
    <row r="8" spans="1:23" x14ac:dyDescent="0.25">
      <c r="A8" s="2" t="s">
        <v>22</v>
      </c>
      <c r="B8" s="2" t="s">
        <v>28</v>
      </c>
      <c r="C8" s="15">
        <v>5000000</v>
      </c>
      <c r="D8" s="2" t="s">
        <v>210</v>
      </c>
      <c r="E8" s="17">
        <f ca="1">IF(OR(INDIRECT(CONCATENATE("'2018-07'!E",TEXT(MATCH($C8,'2018-07'!$C$2:$C$100,0)+1,0)))="",INDIRECT(CONCATENATE("'2018-06'!E",TEXT(MATCH($C8,'2018-06'!$C$2:$C$100,0)+1,0)))="",AND(INDIRECT(CONCATENATE("'2018-07'!E",TEXT(MATCH($C8,'2018-07'!$C$2:$C$100,0)+1,0)))="",INDIRECT(CONCATENATE("'2018-06'!E",TEXT(MATCH($C8,'2018-06'!$C$2:$C$100,0)+1,0)))="")),"Н/Д",INDIRECT(CONCATENATE("'2018-07'!E",TEXT(MATCH($C8,'2018-07'!$C$2:$C$100,0)+1,0)))-INDIRECT(CONCATENATE("'2018-06'!E",TEXT(MATCH($C8,'2018-06'!$C$2:$C$100,0)+1,0))))</f>
        <v>8851602445.0899963</v>
      </c>
      <c r="F8" s="17">
        <f ca="1">IF(OR(INDIRECT(CONCATENATE("'2018-07'!F",TEXT(MATCH($C8,'2018-07'!$C$2:$C$100,0)+1,0)))="",INDIRECT(CONCATENATE("'2018-06'!F",TEXT(MATCH($C8,'2018-06'!$C$2:$C$100,0)+1,0)))="",AND(INDIRECT(CONCATENATE("'2018-07'!F",TEXT(MATCH($C8,'2018-07'!$C$2:$C$100,0)+1,0)))="",INDIRECT(CONCATENATE("'2018-06'!F",TEXT(MATCH($C8,'2018-06'!$C$2:$C$100,0)+1,0)))="")),"Н/Д",INDIRECT(CONCATENATE("'2018-07'!F",TEXT(MATCH($C8,'2018-07'!$C$2:$C$100,0)+1,0)))-INDIRECT(CONCATENATE("'2018-06'!F",TEXT(MATCH($C8,'2018-06'!$C$2:$C$100,0)+1,0))))</f>
        <v>6861121320.7300034</v>
      </c>
      <c r="G8" s="17">
        <f ca="1">IF(OR(INDIRECT(CONCATENATE("'2018-07'!G",TEXT(MATCH($C8,'2018-07'!$C$2:$C$100,0)+1,0)))="",INDIRECT(CONCATENATE("'2018-06'!G",TEXT(MATCH($C8,'2018-06'!$C$2:$C$100,0)+1,0)))="",AND(INDIRECT(CONCATENATE("'2018-07'!G",TEXT(MATCH($C8,'2018-07'!$C$2:$C$100,0)+1,0)))="",INDIRECT(CONCATENATE("'2018-06'!G",TEXT(MATCH($C8,'2018-06'!$C$2:$C$100,0)+1,0)))="")),"Н/Д",INDIRECT(CONCATENATE("'2018-07'!G",TEXT(MATCH($C8,'2018-07'!$C$2:$C$100,0)+1,0)))-INDIRECT(CONCATENATE("'2018-06'!G",TEXT(MATCH($C8,'2018-06'!$C$2:$C$100,0)+1,0))))</f>
        <v>1349540256.1399994</v>
      </c>
      <c r="H8" s="17">
        <f ca="1">IF(OR(INDIRECT(CONCATENATE("'2018-07'!H",TEXT(MATCH($C8,'2018-07'!$C$2:$C$100,0)+1,0)))="",INDIRECT(CONCATENATE("'2018-06'!H",TEXT(MATCH($C8,'2018-06'!$C$2:$C$100,0)+1,0)))="",AND(INDIRECT(CONCATENATE("'2018-07'!H",TEXT(MATCH($C8,'2018-07'!$C$2:$C$100,0)+1,0)))="",INDIRECT(CONCATENATE("'2018-06'!H",TEXT(MATCH($C8,'2018-06'!$C$2:$C$100,0)+1,0)))="")),"Н/Д",INDIRECT(CONCATENATE("'2018-07'!H",TEXT(MATCH($C8,'2018-07'!$C$2:$C$100,0)+1,0)))-INDIRECT(CONCATENATE("'2018-06'!H",TEXT(MATCH($C8,'2018-06'!$C$2:$C$100,0)+1,0))))</f>
        <v>3904507509.7200012</v>
      </c>
      <c r="I8" s="17">
        <f ca="1">IF(OR(INDIRECT(CONCATENATE("'2018-07'!I",TEXT(MATCH($C8,'2018-07'!$C$2:$C$100,0)+1,0)))="",INDIRECT(CONCATENATE("'2018-06'!I",TEXT(MATCH($C8,'2018-06'!$C$2:$C$100,0)+1,0)))="",AND(INDIRECT(CONCATENATE("'2018-07'!I",TEXT(MATCH($C8,'2018-07'!$C$2:$C$100,0)+1,0)))="",INDIRECT(CONCATENATE("'2018-06'!I",TEXT(MATCH($C8,'2018-06'!$C$2:$C$100,0)+1,0)))="")),"Н/Д",INDIRECT(CONCATENATE("'2018-07'!I",TEXT(MATCH($C8,'2018-07'!$C$2:$C$100,0)+1,0)))-INDIRECT(CONCATENATE("'2018-06'!I",TEXT(MATCH($C8,'2018-06'!$C$2:$C$100,0)+1,0))))</f>
        <v>640534655.96000004</v>
      </c>
      <c r="J8" s="17" t="str">
        <f ca="1">IF(OR(INDIRECT(CONCATENATE("'2018-07'!J",TEXT(MATCH($C8,'2018-07'!$C$2:$C$100,0)+1,0)))="",INDIRECT(CONCATENATE("'2018-06'!J",TEXT(MATCH($C8,'2018-06'!$C$2:$C$100,0)+1,0)))="",AND(INDIRECT(CONCATENATE("'2018-07'!J",TEXT(MATCH($C8,'2018-07'!$C$2:$C$100,0)+1,0)))="",INDIRECT(CONCATENATE("'2018-06'!J",TEXT(MATCH($C8,'2018-06'!$C$2:$C$100,0)+1,0)))="")),"Н/Д",INDIRECT(CONCATENATE("'2018-07'!J",TEXT(MATCH($C8,'2018-07'!$C$2:$C$100,0)+1,0)))-INDIRECT(CONCATENATE("'2018-06'!J",TEXT(MATCH($C8,'2018-06'!$C$2:$C$100,0)+1,0))))</f>
        <v>Н/Д</v>
      </c>
      <c r="K8" s="17">
        <f ca="1">IF(OR(INDIRECT(CONCATENATE("'2018-07'!K",TEXT(MATCH($C8,'2018-07'!$C$2:$C$100,0)+1,0)))="",INDIRECT(CONCATENATE("'2018-06'!K",TEXT(MATCH($C8,'2018-06'!$C$2:$C$100,0)+1,0)))="",AND(INDIRECT(CONCATENATE("'2018-07'!K",TEXT(MATCH($C8,'2018-07'!$C$2:$C$100,0)+1,0)))="",INDIRECT(CONCATENATE("'2018-06'!K",TEXT(MATCH($C8,'2018-06'!$C$2:$C$100,0)+1,0)))="")),"Н/Д",INDIRECT(CONCATENATE("'2018-07'!K",TEXT(MATCH($C8,'2018-07'!$C$2:$C$100,0)+1,0)))-INDIRECT(CONCATENATE("'2018-06'!K",TEXT(MATCH($C8,'2018-06'!$C$2:$C$100,0)+1,0))))</f>
        <v>208433195.85999966</v>
      </c>
      <c r="L8" s="17">
        <f ca="1">IF(OR(INDIRECT(CONCATENATE("'2018-07'!L",TEXT(MATCH($C8,'2018-07'!$C$2:$C$100,0)+1,0)))="",INDIRECT(CONCATENATE("'2018-06'!L",TEXT(MATCH($C8,'2018-06'!$C$2:$C$100,0)+1,0)))="",AND(INDIRECT(CONCATENATE("'2018-07'!L",TEXT(MATCH($C8,'2018-07'!$C$2:$C$100,0)+1,0)))="",INDIRECT(CONCATENATE("'2018-06'!L",TEXT(MATCH($C8,'2018-06'!$C$2:$C$100,0)+1,0)))="")),"Н/Д",INDIRECT(CONCATENATE("'2018-07'!L",TEXT(MATCH($C8,'2018-07'!$C$2:$C$100,0)+1,0)))-INDIRECT(CONCATENATE("'2018-06'!L",TEXT(MATCH($C8,'2018-06'!$C$2:$C$100,0)+1,0))))</f>
        <v>214491010.14000034</v>
      </c>
      <c r="M8" s="17">
        <f ca="1">IF(OR(INDIRECT(CONCATENATE("'2018-07'!M",TEXT(MATCH($C8,'2018-07'!$C$2:$C$100,0)+1,0)))="",INDIRECT(CONCATENATE("'2018-06'!M",TEXT(MATCH($C8,'2018-06'!$C$2:$C$100,0)+1,0)))="",AND(INDIRECT(CONCATENATE("'2018-07'!M",TEXT(MATCH($C8,'2018-07'!$C$2:$C$100,0)+1,0)))="",INDIRECT(CONCATENATE("'2018-06'!M",TEXT(MATCH($C8,'2018-06'!$C$2:$C$100,0)+1,0)))="")),"Н/Д",INDIRECT(CONCATENATE("'2018-07'!M",TEXT(MATCH($C8,'2018-07'!$C$2:$C$100,0)+1,0)))-INDIRECT(CONCATENATE("'2018-06'!M",TEXT(MATCH($C8,'2018-06'!$C$2:$C$100,0)+1,0))))</f>
        <v>52515402.589999974</v>
      </c>
      <c r="N8" s="17">
        <f ca="1">IF(OR(INDIRECT(CONCATENATE("'2018-07'!N",TEXT(MATCH($C8,'2018-07'!$C$2:$C$100,0)+1,0)))="",INDIRECT(CONCATENATE("'2018-06'!N",TEXT(MATCH($C8,'2018-06'!$C$2:$C$100,0)+1,0)))="",AND(INDIRECT(CONCATENATE("'2018-07'!N",TEXT(MATCH($C8,'2018-07'!$C$2:$C$100,0)+1,0)))="",INDIRECT(CONCATENATE("'2018-06'!N",TEXT(MATCH($C8,'2018-06'!$C$2:$C$100,0)+1,0)))="")),"Н/Д",INDIRECT(CONCATENATE("'2018-07'!N",TEXT(MATCH($C8,'2018-07'!$C$2:$C$100,0)+1,0)))-INDIRECT(CONCATENATE("'2018-06'!NE",TEXT(MATCH($C8,'2018-06'!$C$2:$C$100,0)+1,0))))</f>
        <v>356548111.20999998</v>
      </c>
      <c r="O8" s="17">
        <f ca="1">IF(OR(INDIRECT(CONCATENATE("'2018-07'!O",TEXT(MATCH($C8,'2018-07'!$C$2:$C$100,0)+1,0)))="",INDIRECT(CONCATENATE("'2018-06'!O",TEXT(MATCH($C8,'2018-06'!$C$2:$C$100,0)+1,0)))="",AND(INDIRECT(CONCATENATE("'2018-07'!O",TEXT(MATCH($C8,'2018-07'!$C$2:$C$100,0)+1,0)))="",INDIRECT(CONCATENATE("'2018-06'!O",TEXT(MATCH($C8,'2018-06'!$C$2:$C$100,0)+1,0)))="")),"Н/Д",INDIRECT(CONCATENATE("'2018-07'!O",TEXT(MATCH($C8,'2018-07'!$C$2:$C$100,0)+1,0)))-INDIRECT(CONCATENATE("'2018-06'!O",TEXT(MATCH($C8,'2018-06'!$C$2:$C$100,0)+1,0))))</f>
        <v>1861.140000000014</v>
      </c>
      <c r="P8" s="17">
        <f ca="1">IF(OR(INDIRECT(CONCATENATE("'2018-07'!P",TEXT(MATCH($C8,'2018-07'!$C$2:$C$100,0)+1,0)))="",INDIRECT(CONCATENATE("'2018-06'!P",TEXT(MATCH($C8,'2018-06'!$C$2:$C$100,0)+1,0)))="",AND(INDIRECT(CONCATENATE("'2018-07'!P",TEXT(MATCH($C8,'2018-07'!$C$2:$C$100,0)+1,0)))="",INDIRECT(CONCATENATE("'2018-06'!P",TEXT(MATCH($C8,'2018-06'!$C$2:$C$100,0)+1,0)))="")),"Н/Д",INDIRECT(CONCATENATE("'2018-07'!P",TEXT(MATCH($C8,'2018-07'!$C$2:$C$100,0)+1,0)))-INDIRECT(CONCATENATE("'2018-06'!P",TEXT(MATCH($C8,'2018-06'!$C$2:$C$100,0)+1,0))))</f>
        <v>219309337.53999996</v>
      </c>
      <c r="Q8" s="17">
        <f ca="1">IF(OR(INDIRECT(CONCATENATE("'2018-07'!Q",TEXT(MATCH($C8,'2018-07'!$C$2:$C$100,0)+1,0)))="",INDIRECT(CONCATENATE("'2018-06'!Q",TEXT(MATCH($C8,'2018-06'!$C$2:$C$100,0)+1,0)))="",AND(INDIRECT(CONCATENATE("'2018-07'!Q",TEXT(MATCH($C8,'2018-07'!$C$2:$C$100,0)+1,0)))="",INDIRECT(CONCATENATE("'2018-06'!Q",TEXT(MATCH($C8,'2018-06'!$C$2:$C$100,0)+1,0)))="")),"Н/Д",INDIRECT(CONCATENATE("'2018-07'!Q",TEXT(MATCH($C8,'2018-07'!$C$2:$C$100,0)+1,0)))-INDIRECT(CONCATENATE("'2018-06'!Q",TEXT(MATCH($C8,'2018-06'!$C$2:$C$100,0)+1,0))))</f>
        <v>-738414.37999999523</v>
      </c>
      <c r="R8" s="17">
        <f ca="1">IF(OR(INDIRECT(CONCATENATE("'2018-07'!R",TEXT(MATCH($C8,'2018-07'!$C$2:$C$100,0)+1,0)))="",INDIRECT(CONCATENATE("'2018-06'!R",TEXT(MATCH($C8,'2018-06'!$C$2:$C$100,0)+1,0)))="",AND(INDIRECT(CONCATENATE("'2018-07'!R",TEXT(MATCH($C8,'2018-07'!$C$2:$C$100,0)+1,0)))="",INDIRECT(CONCATENATE("'2018-06'!R",TEXT(MATCH($C8,'2018-06'!$C$2:$C$100,0)+1,0)))="")),"Н/Д",INDIRECT(CONCATENATE("'2018-07'!R",TEXT(MATCH($C8,'2018-07'!$C$2:$C$100,0)+1,0)))-INDIRECT(CONCATENATE("'2018-06'!R",TEXT(MATCH($C8,'2018-06'!$C$2:$C$100,0)+1,0))))</f>
        <v>42663271.649999976</v>
      </c>
      <c r="S8" s="17">
        <f ca="1">IF(OR(INDIRECT(CONCATENATE("'2018-07'!S",TEXT(MATCH($C8,'2018-07'!$C$2:$C$100,0)+1,0)))="",INDIRECT(CONCATENATE("'2018-06'!S",TEXT(MATCH($C8,'2018-06'!$C$2:$C$100,0)+1,0)))="",AND(INDIRECT(CONCATENATE("'2018-07'!S",TEXT(MATCH($C8,'2018-07'!$C$2:$C$100,0)+1,0)))="",INDIRECT(CONCATENATE("'2018-06'!S",TEXT(MATCH($C8,'2018-06'!$C$2:$C$100,0)+1,0)))="")),"Н/Д",INDIRECT(CONCATENATE("'2018-07'!S",TEXT(MATCH($C8,'2018-07'!$C$2:$C$100,0)+1,0)))-INDIRECT(CONCATENATE("'2018-06'!S",TEXT(MATCH($C8,'2018-06'!$C$2:$C$100,0)+1,0))))</f>
        <v>716285.75999999978</v>
      </c>
      <c r="T8" s="17">
        <f ca="1">IF(OR(INDIRECT(CONCATENATE("'2018-07'!T",TEXT(MATCH($C8,'2018-07'!$C$2:$C$100,0)+1,0)))="",INDIRECT(CONCATENATE("'2018-06'!T",TEXT(MATCH($C8,'2018-06'!$C$2:$C$100,0)+1,0)))="",AND(INDIRECT(CONCATENATE("'2018-07'!T",TEXT(MATCH($C8,'2018-07'!$C$2:$C$100,0)+1,0)))="",INDIRECT(CONCATENATE("'2018-06'!T",TEXT(MATCH($C8,'2018-06'!$C$2:$C$100,0)+1,0)))="")),"Н/Д",INDIRECT(CONCATENATE("'2018-07'!T",TEXT(MATCH($C8,'2018-07'!$C$2:$C$100,0)+1,0)))-INDIRECT(CONCATENATE("'2018-06'!T",TEXT(MATCH($C8,'2018-06'!$C$2:$C$100,0)+1,0))))</f>
        <v>99439244.219999969</v>
      </c>
      <c r="U8" s="17">
        <f ca="1">IF(OR(INDIRECT(CONCATENATE("'2018-07'!U",TEXT(MATCH($C8,'2018-07'!$C$2:$C$100,0)+1,0)))="",INDIRECT(CONCATENATE("'2018-06'!U",TEXT(MATCH($C8,'2018-06'!$C$2:$C$100,0)+1,0)))="",AND(INDIRECT(CONCATENATE("'2018-07'!U",TEXT(MATCH($C8,'2018-07'!$C$2:$C$100,0)+1,0)))="",INDIRECT(CONCATENATE("'2018-06'!U",TEXT(MATCH($C8,'2018-06'!$C$2:$C$100,0)+1,0)))="")),"Н/Д",INDIRECT(CONCATENATE("'2018-07'!U",TEXT(MATCH($C8,'2018-07'!$C$2:$C$100,0)+1,0)))-INDIRECT(CONCATENATE("'2018-06'!U",TEXT(MATCH($C8,'2018-06'!$C$2:$C$100,0)+1,0))))</f>
        <v>25261507.520000011</v>
      </c>
      <c r="V8" s="17">
        <f ca="1">IF(OR(INDIRECT(CONCATENATE("'2018-07'!V",TEXT(MATCH($C8,'2018-07'!$C$2:$C$100,0)+1,0)))="",INDIRECT(CONCATENATE("'2018-06'!V",TEXT(MATCH($C8,'2018-06'!$C$2:$C$100,0)+1,0)))="",AND(INDIRECT(CONCATENATE("'2018-07'!V",TEXT(MATCH($C8,'2018-07'!$C$2:$C$100,0)+1,0)))="",INDIRECT(CONCATENATE("'2018-06'!V",TEXT(MATCH($C8,'2018-06'!$C$2:$C$100,0)+1,0)))="")),"Н/Д",INDIRECT(CONCATENATE("'2018-07'!V",TEXT(MATCH($C8,'2018-07'!$C$2:$C$100,0)+1,0)))-INDIRECT(CONCATENATE("'2018-06'!V",TEXT(MATCH($C8,'2018-06'!$C$2:$C$100,0)+1,0))))</f>
        <v>1990481124.3599997</v>
      </c>
      <c r="W8" s="17">
        <f ca="1">IF(OR(INDIRECT(CONCATENATE("'2018-07'!W",TEXT(MATCH($C8,'2018-07'!$C$2:$C$100,0)+1,0)))="",INDIRECT(CONCATENATE("'2018-06'!W",TEXT(MATCH($C8,'2018-06'!$C$2:$C$100,0)+1,0)))="",AND(INDIRECT(CONCATENATE("'2018-07'!W",TEXT(MATCH($C8,'2018-07'!$C$2:$C$100,0)+1,0)))="",INDIRECT(CONCATENATE("'2018-06'!W",TEXT(MATCH($C8,'2018-06'!$C$2:$C$100,0)+1,0)))="")),"Н/Д",INDIRECT(CONCATENATE("'2018-07'!W",TEXT(MATCH($C8,'2018-07'!$C$2:$C$100,0)+1,0)))-INDIRECT(CONCATENATE("'2018-06'!W",TEXT(MATCH($C8,'2018-06'!$C$2:$C$100,0)+1,0))))</f>
        <v>24529212091.070007</v>
      </c>
    </row>
    <row r="9" spans="1:23" x14ac:dyDescent="0.25">
      <c r="A9" s="2" t="s">
        <v>22</v>
      </c>
      <c r="B9" s="2" t="s">
        <v>29</v>
      </c>
      <c r="C9" s="15">
        <v>81000000</v>
      </c>
      <c r="D9" s="2" t="s">
        <v>210</v>
      </c>
      <c r="E9" s="17">
        <f ca="1">IF(OR(INDIRECT(CONCATENATE("'2018-07'!E",TEXT(MATCH($C9,'2018-07'!$C$2:$C$100,0)+1,0)))="",INDIRECT(CONCATENATE("'2018-06'!E",TEXT(MATCH($C9,'2018-06'!$C$2:$C$100,0)+1,0)))="",AND(INDIRECT(CONCATENATE("'2018-07'!E",TEXT(MATCH($C9,'2018-07'!$C$2:$C$100,0)+1,0)))="",INDIRECT(CONCATENATE("'2018-06'!E",TEXT(MATCH($C9,'2018-06'!$C$2:$C$100,0)+1,0)))="")),"Н/Д",INDIRECT(CONCATENATE("'2018-07'!E",TEXT(MATCH($C9,'2018-07'!$C$2:$C$100,0)+1,0)))-INDIRECT(CONCATENATE("'2018-06'!E",TEXT(MATCH($C9,'2018-06'!$C$2:$C$100,0)+1,0))))</f>
        <v>4961418310.5100021</v>
      </c>
      <c r="F9" s="17">
        <f ca="1">IF(OR(INDIRECT(CONCATENATE("'2018-07'!F",TEXT(MATCH($C9,'2018-07'!$C$2:$C$100,0)+1,0)))="",INDIRECT(CONCATENATE("'2018-06'!F",TEXT(MATCH($C9,'2018-06'!$C$2:$C$100,0)+1,0)))="",AND(INDIRECT(CONCATENATE("'2018-07'!F",TEXT(MATCH($C9,'2018-07'!$C$2:$C$100,0)+1,0)))="",INDIRECT(CONCATENATE("'2018-06'!F",TEXT(MATCH($C9,'2018-06'!$C$2:$C$100,0)+1,0)))="")),"Н/Д",INDIRECT(CONCATENATE("'2018-07'!F",TEXT(MATCH($C9,'2018-07'!$C$2:$C$100,0)+1,0)))-INDIRECT(CONCATENATE("'2018-06'!F",TEXT(MATCH($C9,'2018-06'!$C$2:$C$100,0)+1,0))))</f>
        <v>2215114199.9200001</v>
      </c>
      <c r="G9" s="17">
        <f ca="1">IF(OR(INDIRECT(CONCATENATE("'2018-07'!G",TEXT(MATCH($C9,'2018-07'!$C$2:$C$100,0)+1,0)))="",INDIRECT(CONCATENATE("'2018-06'!G",TEXT(MATCH($C9,'2018-06'!$C$2:$C$100,0)+1,0)))="",AND(INDIRECT(CONCATENATE("'2018-07'!G",TEXT(MATCH($C9,'2018-07'!$C$2:$C$100,0)+1,0)))="",INDIRECT(CONCATENATE("'2018-06'!G",TEXT(MATCH($C9,'2018-06'!$C$2:$C$100,0)+1,0)))="")),"Н/Д",INDIRECT(CONCATENATE("'2018-07'!G",TEXT(MATCH($C9,'2018-07'!$C$2:$C$100,0)+1,0)))-INDIRECT(CONCATENATE("'2018-06'!G",TEXT(MATCH($C9,'2018-06'!$C$2:$C$100,0)+1,0))))</f>
        <v>461946385.96000004</v>
      </c>
      <c r="H9" s="17">
        <f ca="1">IF(OR(INDIRECT(CONCATENATE("'2018-07'!H",TEXT(MATCH($C9,'2018-07'!$C$2:$C$100,0)+1,0)))="",INDIRECT(CONCATENATE("'2018-06'!H",TEXT(MATCH($C9,'2018-06'!$C$2:$C$100,0)+1,0)))="",AND(INDIRECT(CONCATENATE("'2018-07'!H",TEXT(MATCH($C9,'2018-07'!$C$2:$C$100,0)+1,0)))="",INDIRECT(CONCATENATE("'2018-06'!H",TEXT(MATCH($C9,'2018-06'!$C$2:$C$100,0)+1,0)))="")),"Н/Д",INDIRECT(CONCATENATE("'2018-07'!H",TEXT(MATCH($C9,'2018-07'!$C$2:$C$100,0)+1,0)))-INDIRECT(CONCATENATE("'2018-06'!H",TEXT(MATCH($C9,'2018-06'!$C$2:$C$100,0)+1,0))))</f>
        <v>1177617560.1099997</v>
      </c>
      <c r="I9" s="17">
        <f ca="1">IF(OR(INDIRECT(CONCATENATE("'2018-07'!I",TEXT(MATCH($C9,'2018-07'!$C$2:$C$100,0)+1,0)))="",INDIRECT(CONCATENATE("'2018-06'!I",TEXT(MATCH($C9,'2018-06'!$C$2:$C$100,0)+1,0)))="",AND(INDIRECT(CONCATENATE("'2018-07'!I",TEXT(MATCH($C9,'2018-07'!$C$2:$C$100,0)+1,0)))="",INDIRECT(CONCATENATE("'2018-06'!I",TEXT(MATCH($C9,'2018-06'!$C$2:$C$100,0)+1,0)))="")),"Н/Д",INDIRECT(CONCATENATE("'2018-07'!I",TEXT(MATCH($C9,'2018-07'!$C$2:$C$100,0)+1,0)))-INDIRECT(CONCATENATE("'2018-06'!I",TEXT(MATCH($C9,'2018-06'!$C$2:$C$100,0)+1,0))))</f>
        <v>206104105.53999996</v>
      </c>
      <c r="J9" s="17" t="str">
        <f ca="1">IF(OR(INDIRECT(CONCATENATE("'2018-07'!J",TEXT(MATCH($C9,'2018-07'!$C$2:$C$100,0)+1,0)))="",INDIRECT(CONCATENATE("'2018-06'!J",TEXT(MATCH($C9,'2018-06'!$C$2:$C$100,0)+1,0)))="",AND(INDIRECT(CONCATENATE("'2018-07'!J",TEXT(MATCH($C9,'2018-07'!$C$2:$C$100,0)+1,0)))="",INDIRECT(CONCATENATE("'2018-06'!J",TEXT(MATCH($C9,'2018-06'!$C$2:$C$100,0)+1,0)))="")),"Н/Д",INDIRECT(CONCATENATE("'2018-07'!J",TEXT(MATCH($C9,'2018-07'!$C$2:$C$100,0)+1,0)))-INDIRECT(CONCATENATE("'2018-06'!J",TEXT(MATCH($C9,'2018-06'!$C$2:$C$100,0)+1,0))))</f>
        <v>Н/Д</v>
      </c>
      <c r="K9" s="17">
        <f ca="1">IF(OR(INDIRECT(CONCATENATE("'2018-07'!K",TEXT(MATCH($C9,'2018-07'!$C$2:$C$100,0)+1,0)))="",INDIRECT(CONCATENATE("'2018-06'!K",TEXT(MATCH($C9,'2018-06'!$C$2:$C$100,0)+1,0)))="",AND(INDIRECT(CONCATENATE("'2018-07'!K",TEXT(MATCH($C9,'2018-07'!$C$2:$C$100,0)+1,0)))="",INDIRECT(CONCATENATE("'2018-06'!K",TEXT(MATCH($C9,'2018-06'!$C$2:$C$100,0)+1,0)))="")),"Н/Д",INDIRECT(CONCATENATE("'2018-07'!K",TEXT(MATCH($C9,'2018-07'!$C$2:$C$100,0)+1,0)))-INDIRECT(CONCATENATE("'2018-06'!K",TEXT(MATCH($C9,'2018-06'!$C$2:$C$100,0)+1,0))))</f>
        <v>91511910.419999957</v>
      </c>
      <c r="L9" s="17">
        <f ca="1">IF(OR(INDIRECT(CONCATENATE("'2018-07'!L",TEXT(MATCH($C9,'2018-07'!$C$2:$C$100,0)+1,0)))="",INDIRECT(CONCATENATE("'2018-06'!L",TEXT(MATCH($C9,'2018-06'!$C$2:$C$100,0)+1,0)))="",AND(INDIRECT(CONCATENATE("'2018-07'!L",TEXT(MATCH($C9,'2018-07'!$C$2:$C$100,0)+1,0)))="",INDIRECT(CONCATENATE("'2018-06'!L",TEXT(MATCH($C9,'2018-06'!$C$2:$C$100,0)+1,0)))="")),"Н/Д",INDIRECT(CONCATENATE("'2018-07'!L",TEXT(MATCH($C9,'2018-07'!$C$2:$C$100,0)+1,0)))-INDIRECT(CONCATENATE("'2018-06'!L",TEXT(MATCH($C9,'2018-06'!$C$2:$C$100,0)+1,0))))</f>
        <v>68825777.75</v>
      </c>
      <c r="M9" s="17">
        <f ca="1">IF(OR(INDIRECT(CONCATENATE("'2018-07'!M",TEXT(MATCH($C9,'2018-07'!$C$2:$C$100,0)+1,0)))="",INDIRECT(CONCATENATE("'2018-06'!M",TEXT(MATCH($C9,'2018-06'!$C$2:$C$100,0)+1,0)))="",AND(INDIRECT(CONCATENATE("'2018-07'!M",TEXT(MATCH($C9,'2018-07'!$C$2:$C$100,0)+1,0)))="",INDIRECT(CONCATENATE("'2018-06'!M",TEXT(MATCH($C9,'2018-06'!$C$2:$C$100,0)+1,0)))="")),"Н/Д",INDIRECT(CONCATENATE("'2018-07'!M",TEXT(MATCH($C9,'2018-07'!$C$2:$C$100,0)+1,0)))-INDIRECT(CONCATENATE("'2018-06'!M",TEXT(MATCH($C9,'2018-06'!$C$2:$C$100,0)+1,0))))</f>
        <v>70792160.129999995</v>
      </c>
      <c r="N9" s="17">
        <f ca="1">IF(OR(INDIRECT(CONCATENATE("'2018-07'!N",TEXT(MATCH($C9,'2018-07'!$C$2:$C$100,0)+1,0)))="",INDIRECT(CONCATENATE("'2018-06'!N",TEXT(MATCH($C9,'2018-06'!$C$2:$C$100,0)+1,0)))="",AND(INDIRECT(CONCATENATE("'2018-07'!N",TEXT(MATCH($C9,'2018-07'!$C$2:$C$100,0)+1,0)))="",INDIRECT(CONCATENATE("'2018-06'!N",TEXT(MATCH($C9,'2018-06'!$C$2:$C$100,0)+1,0)))="")),"Н/Д",INDIRECT(CONCATENATE("'2018-07'!N",TEXT(MATCH($C9,'2018-07'!$C$2:$C$100,0)+1,0)))-INDIRECT(CONCATENATE("'2018-06'!NE",TEXT(MATCH($C9,'2018-06'!$C$2:$C$100,0)+1,0))))</f>
        <v>153166790.41</v>
      </c>
      <c r="O9" s="17">
        <f ca="1">IF(OR(INDIRECT(CONCATENATE("'2018-07'!O",TEXT(MATCH($C9,'2018-07'!$C$2:$C$100,0)+1,0)))="",INDIRECT(CONCATENATE("'2018-06'!O",TEXT(MATCH($C9,'2018-06'!$C$2:$C$100,0)+1,0)))="",AND(INDIRECT(CONCATENATE("'2018-07'!O",TEXT(MATCH($C9,'2018-07'!$C$2:$C$100,0)+1,0)))="",INDIRECT(CONCATENATE("'2018-06'!O",TEXT(MATCH($C9,'2018-06'!$C$2:$C$100,0)+1,0)))="")),"Н/Д",INDIRECT(CONCATENATE("'2018-07'!O",TEXT(MATCH($C9,'2018-07'!$C$2:$C$100,0)+1,0)))-INDIRECT(CONCATENATE("'2018-06'!O",TEXT(MATCH($C9,'2018-06'!$C$2:$C$100,0)+1,0))))</f>
        <v>700.77999999999975</v>
      </c>
      <c r="P9" s="17">
        <f ca="1">IF(OR(INDIRECT(CONCATENATE("'2018-07'!P",TEXT(MATCH($C9,'2018-07'!$C$2:$C$100,0)+1,0)))="",INDIRECT(CONCATENATE("'2018-06'!P",TEXT(MATCH($C9,'2018-06'!$C$2:$C$100,0)+1,0)))="",AND(INDIRECT(CONCATENATE("'2018-07'!P",TEXT(MATCH($C9,'2018-07'!$C$2:$C$100,0)+1,0)))="",INDIRECT(CONCATENATE("'2018-06'!P",TEXT(MATCH($C9,'2018-06'!$C$2:$C$100,0)+1,0)))="")),"Н/Д",INDIRECT(CONCATENATE("'2018-07'!P",TEXT(MATCH($C9,'2018-07'!$C$2:$C$100,0)+1,0)))-INDIRECT(CONCATENATE("'2018-06'!P",TEXT(MATCH($C9,'2018-06'!$C$2:$C$100,0)+1,0))))</f>
        <v>34328762.599999994</v>
      </c>
      <c r="Q9" s="17">
        <f ca="1">IF(OR(INDIRECT(CONCATENATE("'2018-07'!Q",TEXT(MATCH($C9,'2018-07'!$C$2:$C$100,0)+1,0)))="",INDIRECT(CONCATENATE("'2018-06'!Q",TEXT(MATCH($C9,'2018-06'!$C$2:$C$100,0)+1,0)))="",AND(INDIRECT(CONCATENATE("'2018-07'!Q",TEXT(MATCH($C9,'2018-07'!$C$2:$C$100,0)+1,0)))="",INDIRECT(CONCATENATE("'2018-06'!Q",TEXT(MATCH($C9,'2018-06'!$C$2:$C$100,0)+1,0)))="")),"Н/Д",INDIRECT(CONCATENATE("'2018-07'!Q",TEXT(MATCH($C9,'2018-07'!$C$2:$C$100,0)+1,0)))-INDIRECT(CONCATENATE("'2018-06'!Q",TEXT(MATCH($C9,'2018-06'!$C$2:$C$100,0)+1,0))))</f>
        <v>11877601.840000004</v>
      </c>
      <c r="R9" s="17">
        <f ca="1">IF(OR(INDIRECT(CONCATENATE("'2018-07'!R",TEXT(MATCH($C9,'2018-07'!$C$2:$C$100,0)+1,0)))="",INDIRECT(CONCATENATE("'2018-06'!R",TEXT(MATCH($C9,'2018-06'!$C$2:$C$100,0)+1,0)))="",AND(INDIRECT(CONCATENATE("'2018-07'!R",TEXT(MATCH($C9,'2018-07'!$C$2:$C$100,0)+1,0)))="",INDIRECT(CONCATENATE("'2018-06'!R",TEXT(MATCH($C9,'2018-06'!$C$2:$C$100,0)+1,0)))="")),"Н/Д",INDIRECT(CONCATENATE("'2018-07'!R",TEXT(MATCH($C9,'2018-07'!$C$2:$C$100,0)+1,0)))-INDIRECT(CONCATENATE("'2018-06'!R",TEXT(MATCH($C9,'2018-06'!$C$2:$C$100,0)+1,0))))</f>
        <v>5883654.9600000009</v>
      </c>
      <c r="S9" s="17">
        <f ca="1">IF(OR(INDIRECT(CONCATENATE("'2018-07'!S",TEXT(MATCH($C9,'2018-07'!$C$2:$C$100,0)+1,0)))="",INDIRECT(CONCATENATE("'2018-06'!S",TEXT(MATCH($C9,'2018-06'!$C$2:$C$100,0)+1,0)))="",AND(INDIRECT(CONCATENATE("'2018-07'!S",TEXT(MATCH($C9,'2018-07'!$C$2:$C$100,0)+1,0)))="",INDIRECT(CONCATENATE("'2018-06'!S",TEXT(MATCH($C9,'2018-06'!$C$2:$C$100,0)+1,0)))="")),"Н/Д",INDIRECT(CONCATENATE("'2018-07'!S",TEXT(MATCH($C9,'2018-07'!$C$2:$C$100,0)+1,0)))-INDIRECT(CONCATENATE("'2018-06'!S",TEXT(MATCH($C9,'2018-06'!$C$2:$C$100,0)+1,0))))</f>
        <v>922017.83000000007</v>
      </c>
      <c r="T9" s="17">
        <f ca="1">IF(OR(INDIRECT(CONCATENATE("'2018-07'!T",TEXT(MATCH($C9,'2018-07'!$C$2:$C$100,0)+1,0)))="",INDIRECT(CONCATENATE("'2018-06'!T",TEXT(MATCH($C9,'2018-06'!$C$2:$C$100,0)+1,0)))="",AND(INDIRECT(CONCATENATE("'2018-07'!T",TEXT(MATCH($C9,'2018-07'!$C$2:$C$100,0)+1,0)))="",INDIRECT(CONCATENATE("'2018-06'!T",TEXT(MATCH($C9,'2018-06'!$C$2:$C$100,0)+1,0)))="")),"Н/Д",INDIRECT(CONCATENATE("'2018-07'!T",TEXT(MATCH($C9,'2018-07'!$C$2:$C$100,0)+1,0)))-INDIRECT(CONCATENATE("'2018-06'!T",TEXT(MATCH($C9,'2018-06'!$C$2:$C$100,0)+1,0))))</f>
        <v>43483227.419999957</v>
      </c>
      <c r="U9" s="17">
        <f ca="1">IF(OR(INDIRECT(CONCATENATE("'2018-07'!U",TEXT(MATCH($C9,'2018-07'!$C$2:$C$100,0)+1,0)))="",INDIRECT(CONCATENATE("'2018-06'!U",TEXT(MATCH($C9,'2018-06'!$C$2:$C$100,0)+1,0)))="",AND(INDIRECT(CONCATENATE("'2018-07'!U",TEXT(MATCH($C9,'2018-07'!$C$2:$C$100,0)+1,0)))="",INDIRECT(CONCATENATE("'2018-06'!U",TEXT(MATCH($C9,'2018-06'!$C$2:$C$100,0)+1,0)))="")),"Н/Д",INDIRECT(CONCATENATE("'2018-07'!U",TEXT(MATCH($C9,'2018-07'!$C$2:$C$100,0)+1,0)))-INDIRECT(CONCATENATE("'2018-06'!U",TEXT(MATCH($C9,'2018-06'!$C$2:$C$100,0)+1,0))))</f>
        <v>5664168.0000000019</v>
      </c>
      <c r="V9" s="17">
        <f ca="1">IF(OR(INDIRECT(CONCATENATE("'2018-07'!V",TEXT(MATCH($C9,'2018-07'!$C$2:$C$100,0)+1,0)))="",INDIRECT(CONCATENATE("'2018-06'!V",TEXT(MATCH($C9,'2018-06'!$C$2:$C$100,0)+1,0)))="",AND(INDIRECT(CONCATENATE("'2018-07'!V",TEXT(MATCH($C9,'2018-07'!$C$2:$C$100,0)+1,0)))="",INDIRECT(CONCATENATE("'2018-06'!V",TEXT(MATCH($C9,'2018-06'!$C$2:$C$100,0)+1,0)))="")),"Н/Д",INDIRECT(CONCATENATE("'2018-07'!V",TEXT(MATCH($C9,'2018-07'!$C$2:$C$100,0)+1,0)))-INDIRECT(CONCATENATE("'2018-06'!V",TEXT(MATCH($C9,'2018-06'!$C$2:$C$100,0)+1,0))))</f>
        <v>2746304110.5900002</v>
      </c>
      <c r="W9" s="17">
        <f ca="1">IF(OR(INDIRECT(CONCATENATE("'2018-07'!W",TEXT(MATCH($C9,'2018-07'!$C$2:$C$100,0)+1,0)))="",INDIRECT(CONCATENATE("'2018-06'!W",TEXT(MATCH($C9,'2018-06'!$C$2:$C$100,0)+1,0)))="",AND(INDIRECT(CONCATENATE("'2018-07'!W",TEXT(MATCH($C9,'2018-07'!$C$2:$C$100,0)+1,0)))="",INDIRECT(CONCATENATE("'2018-06'!W",TEXT(MATCH($C9,'2018-06'!$C$2:$C$100,0)+1,0)))="")),"Н/Д",INDIRECT(CONCATENATE("'2018-07'!W",TEXT(MATCH($C9,'2018-07'!$C$2:$C$100,0)+1,0)))-INDIRECT(CONCATENATE("'2018-06'!W",TEXT(MATCH($C9,'2018-06'!$C$2:$C$100,0)+1,0))))</f>
        <v>12129513222.990005</v>
      </c>
    </row>
    <row r="10" spans="1:23" x14ac:dyDescent="0.25">
      <c r="A10" s="2" t="s">
        <v>22</v>
      </c>
      <c r="B10" s="2" t="s">
        <v>30</v>
      </c>
      <c r="C10" s="15">
        <v>98000000</v>
      </c>
      <c r="D10" s="2" t="s">
        <v>210</v>
      </c>
      <c r="E10" s="17">
        <f ca="1">IF(OR(INDIRECT(CONCATENATE("'2018-07'!E",TEXT(MATCH($C10,'2018-07'!$C$2:$C$100,0)+1,0)))="",INDIRECT(CONCATENATE("'2018-06'!E",TEXT(MATCH($C10,'2018-06'!$C$2:$C$100,0)+1,0)))="",AND(INDIRECT(CONCATENATE("'2018-07'!E",TEXT(MATCH($C10,'2018-07'!$C$2:$C$100,0)+1,0)))="",INDIRECT(CONCATENATE("'2018-06'!E",TEXT(MATCH($C10,'2018-06'!$C$2:$C$100,0)+1,0)))="")),"Н/Д",INDIRECT(CONCATENATE("'2018-07'!E",TEXT(MATCH($C10,'2018-07'!$C$2:$C$100,0)+1,0)))-INDIRECT(CONCATENATE("'2018-06'!E",TEXT(MATCH($C10,'2018-06'!$C$2:$C$100,0)+1,0))))</f>
        <v>15438519638.599991</v>
      </c>
      <c r="F10" s="17">
        <f ca="1">IF(OR(INDIRECT(CONCATENATE("'2018-07'!F",TEXT(MATCH($C10,'2018-07'!$C$2:$C$100,0)+1,0)))="",INDIRECT(CONCATENATE("'2018-06'!F",TEXT(MATCH($C10,'2018-06'!$C$2:$C$100,0)+1,0)))="",AND(INDIRECT(CONCATENATE("'2018-07'!F",TEXT(MATCH($C10,'2018-07'!$C$2:$C$100,0)+1,0)))="",INDIRECT(CONCATENATE("'2018-06'!F",TEXT(MATCH($C10,'2018-06'!$C$2:$C$100,0)+1,0)))="")),"Н/Д",INDIRECT(CONCATENATE("'2018-07'!F",TEXT(MATCH($C10,'2018-07'!$C$2:$C$100,0)+1,0)))-INDIRECT(CONCATENATE("'2018-06'!F",TEXT(MATCH($C10,'2018-06'!$C$2:$C$100,0)+1,0))))</f>
        <v>8595504272.1600037</v>
      </c>
      <c r="G10" s="17">
        <f ca="1">IF(OR(INDIRECT(CONCATENATE("'2018-07'!G",TEXT(MATCH($C10,'2018-07'!$C$2:$C$100,0)+1,0)))="",INDIRECT(CONCATENATE("'2018-06'!G",TEXT(MATCH($C10,'2018-06'!$C$2:$C$100,0)+1,0)))="",AND(INDIRECT(CONCATENATE("'2018-07'!G",TEXT(MATCH($C10,'2018-07'!$C$2:$C$100,0)+1,0)))="",INDIRECT(CONCATENATE("'2018-06'!G",TEXT(MATCH($C10,'2018-06'!$C$2:$C$100,0)+1,0)))="")),"Н/Д",INDIRECT(CONCATENATE("'2018-07'!G",TEXT(MATCH($C10,'2018-07'!$C$2:$C$100,0)+1,0)))-INDIRECT(CONCATENATE("'2018-06'!G",TEXT(MATCH($C10,'2018-06'!$C$2:$C$100,0)+1,0))))</f>
        <v>2727571338.8100014</v>
      </c>
      <c r="H10" s="17">
        <f ca="1">IF(OR(INDIRECT(CONCATENATE("'2018-07'!H",TEXT(MATCH($C10,'2018-07'!$C$2:$C$100,0)+1,0)))="",INDIRECT(CONCATENATE("'2018-06'!H",TEXT(MATCH($C10,'2018-06'!$C$2:$C$100,0)+1,0)))="",AND(INDIRECT(CONCATENATE("'2018-07'!H",TEXT(MATCH($C10,'2018-07'!$C$2:$C$100,0)+1,0)))="",INDIRECT(CONCATENATE("'2018-06'!H",TEXT(MATCH($C10,'2018-06'!$C$2:$C$100,0)+1,0)))="")),"Н/Д",INDIRECT(CONCATENATE("'2018-07'!H",TEXT(MATCH($C10,'2018-07'!$C$2:$C$100,0)+1,0)))-INDIRECT(CONCATENATE("'2018-06'!H",TEXT(MATCH($C10,'2018-06'!$C$2:$C$100,0)+1,0))))</f>
        <v>3366876576.3099995</v>
      </c>
      <c r="I10" s="17">
        <f ca="1">IF(OR(INDIRECT(CONCATENATE("'2018-07'!I",TEXT(MATCH($C10,'2018-07'!$C$2:$C$100,0)+1,0)))="",INDIRECT(CONCATENATE("'2018-06'!I",TEXT(MATCH($C10,'2018-06'!$C$2:$C$100,0)+1,0)))="",AND(INDIRECT(CONCATENATE("'2018-07'!I",TEXT(MATCH($C10,'2018-07'!$C$2:$C$100,0)+1,0)))="",INDIRECT(CONCATENATE("'2018-06'!I",TEXT(MATCH($C10,'2018-06'!$C$2:$C$100,0)+1,0)))="")),"Н/Д",INDIRECT(CONCATENATE("'2018-07'!I",TEXT(MATCH($C10,'2018-07'!$C$2:$C$100,0)+1,0)))-INDIRECT(CONCATENATE("'2018-06'!I",TEXT(MATCH($C10,'2018-06'!$C$2:$C$100,0)+1,0))))</f>
        <v>317244626.03999996</v>
      </c>
      <c r="J10" s="17" t="str">
        <f ca="1">IF(OR(INDIRECT(CONCATENATE("'2018-07'!J",TEXT(MATCH($C10,'2018-07'!$C$2:$C$100,0)+1,0)))="",INDIRECT(CONCATENATE("'2018-06'!J",TEXT(MATCH($C10,'2018-06'!$C$2:$C$100,0)+1,0)))="",AND(INDIRECT(CONCATENATE("'2018-07'!J",TEXT(MATCH($C10,'2018-07'!$C$2:$C$100,0)+1,0)))="",INDIRECT(CONCATENATE("'2018-06'!J",TEXT(MATCH($C10,'2018-06'!$C$2:$C$100,0)+1,0)))="")),"Н/Д",INDIRECT(CONCATENATE("'2018-07'!J",TEXT(MATCH($C10,'2018-07'!$C$2:$C$100,0)+1,0)))-INDIRECT(CONCATENATE("'2018-06'!J",TEXT(MATCH($C10,'2018-06'!$C$2:$C$100,0)+1,0))))</f>
        <v>Н/Д</v>
      </c>
      <c r="K10" s="17">
        <f ca="1">IF(OR(INDIRECT(CONCATENATE("'2018-07'!K",TEXT(MATCH($C10,'2018-07'!$C$2:$C$100,0)+1,0)))="",INDIRECT(CONCATENATE("'2018-06'!K",TEXT(MATCH($C10,'2018-06'!$C$2:$C$100,0)+1,0)))="",AND(INDIRECT(CONCATENATE("'2018-07'!K",TEXT(MATCH($C10,'2018-07'!$C$2:$C$100,0)+1,0)))="",INDIRECT(CONCATENATE("'2018-06'!K",TEXT(MATCH($C10,'2018-06'!$C$2:$C$100,0)+1,0)))="")),"Н/Д",INDIRECT(CONCATENATE("'2018-07'!K",TEXT(MATCH($C10,'2018-07'!$C$2:$C$100,0)+1,0)))-INDIRECT(CONCATENATE("'2018-06'!K",TEXT(MATCH($C10,'2018-06'!$C$2:$C$100,0)+1,0))))</f>
        <v>220100460.0999999</v>
      </c>
      <c r="L10" s="17">
        <f ca="1">IF(OR(INDIRECT(CONCATENATE("'2018-07'!L",TEXT(MATCH($C10,'2018-07'!$C$2:$C$100,0)+1,0)))="",INDIRECT(CONCATENATE("'2018-06'!L",TEXT(MATCH($C10,'2018-06'!$C$2:$C$100,0)+1,0)))="",AND(INDIRECT(CONCATENATE("'2018-07'!L",TEXT(MATCH($C10,'2018-07'!$C$2:$C$100,0)+1,0)))="",INDIRECT(CONCATENATE("'2018-06'!L",TEXT(MATCH($C10,'2018-06'!$C$2:$C$100,0)+1,0)))="")),"Н/Д",INDIRECT(CONCATENATE("'2018-07'!L",TEXT(MATCH($C10,'2018-07'!$C$2:$C$100,0)+1,0)))-INDIRECT(CONCATENATE("'2018-06'!L",TEXT(MATCH($C10,'2018-06'!$C$2:$C$100,0)+1,0))))</f>
        <v>213750336.69999981</v>
      </c>
      <c r="M10" s="17">
        <f ca="1">IF(OR(INDIRECT(CONCATENATE("'2018-07'!M",TEXT(MATCH($C10,'2018-07'!$C$2:$C$100,0)+1,0)))="",INDIRECT(CONCATENATE("'2018-06'!M",TEXT(MATCH($C10,'2018-06'!$C$2:$C$100,0)+1,0)))="",AND(INDIRECT(CONCATENATE("'2018-07'!M",TEXT(MATCH($C10,'2018-07'!$C$2:$C$100,0)+1,0)))="",INDIRECT(CONCATENATE("'2018-06'!M",TEXT(MATCH($C10,'2018-06'!$C$2:$C$100,0)+1,0)))="")),"Н/Д",INDIRECT(CONCATENATE("'2018-07'!M",TEXT(MATCH($C10,'2018-07'!$C$2:$C$100,0)+1,0)))-INDIRECT(CONCATENATE("'2018-06'!M",TEXT(MATCH($C10,'2018-06'!$C$2:$C$100,0)+1,0))))</f>
        <v>1074162778.8600006</v>
      </c>
      <c r="N10" s="17">
        <f ca="1">IF(OR(INDIRECT(CONCATENATE("'2018-07'!N",TEXT(MATCH($C10,'2018-07'!$C$2:$C$100,0)+1,0)))="",INDIRECT(CONCATENATE("'2018-06'!N",TEXT(MATCH($C10,'2018-06'!$C$2:$C$100,0)+1,0)))="",AND(INDIRECT(CONCATENATE("'2018-07'!N",TEXT(MATCH($C10,'2018-07'!$C$2:$C$100,0)+1,0)))="",INDIRECT(CONCATENATE("'2018-06'!N",TEXT(MATCH($C10,'2018-06'!$C$2:$C$100,0)+1,0)))="")),"Н/Д",INDIRECT(CONCATENATE("'2018-07'!N",TEXT(MATCH($C10,'2018-07'!$C$2:$C$100,0)+1,0)))-INDIRECT(CONCATENATE("'2018-06'!NE",TEXT(MATCH($C10,'2018-06'!$C$2:$C$100,0)+1,0))))</f>
        <v>187340331.19</v>
      </c>
      <c r="O10" s="17">
        <f ca="1">IF(OR(INDIRECT(CONCATENATE("'2018-07'!O",TEXT(MATCH($C10,'2018-07'!$C$2:$C$100,0)+1,0)))="",INDIRECT(CONCATENATE("'2018-06'!O",TEXT(MATCH($C10,'2018-06'!$C$2:$C$100,0)+1,0)))="",AND(INDIRECT(CONCATENATE("'2018-07'!O",TEXT(MATCH($C10,'2018-07'!$C$2:$C$100,0)+1,0)))="",INDIRECT(CONCATENATE("'2018-06'!O",TEXT(MATCH($C10,'2018-06'!$C$2:$C$100,0)+1,0)))="")),"Н/Д",INDIRECT(CONCATENATE("'2018-07'!O",TEXT(MATCH($C10,'2018-07'!$C$2:$C$100,0)+1,0)))-INDIRECT(CONCATENATE("'2018-06'!O",TEXT(MATCH($C10,'2018-06'!$C$2:$C$100,0)+1,0))))</f>
        <v>12389.919999999998</v>
      </c>
      <c r="P10" s="17">
        <f ca="1">IF(OR(INDIRECT(CONCATENATE("'2018-07'!P",TEXT(MATCH($C10,'2018-07'!$C$2:$C$100,0)+1,0)))="",INDIRECT(CONCATENATE("'2018-06'!P",TEXT(MATCH($C10,'2018-06'!$C$2:$C$100,0)+1,0)))="",AND(INDIRECT(CONCATENATE("'2018-07'!P",TEXT(MATCH($C10,'2018-07'!$C$2:$C$100,0)+1,0)))="",INDIRECT(CONCATENATE("'2018-06'!P",TEXT(MATCH($C10,'2018-06'!$C$2:$C$100,0)+1,0)))="")),"Н/Д",INDIRECT(CONCATENATE("'2018-07'!P",TEXT(MATCH($C10,'2018-07'!$C$2:$C$100,0)+1,0)))-INDIRECT(CONCATENATE("'2018-06'!P",TEXT(MATCH($C10,'2018-06'!$C$2:$C$100,0)+1,0))))</f>
        <v>139646174.42999995</v>
      </c>
      <c r="Q10" s="17">
        <f ca="1">IF(OR(INDIRECT(CONCATENATE("'2018-07'!Q",TEXT(MATCH($C10,'2018-07'!$C$2:$C$100,0)+1,0)))="",INDIRECT(CONCATENATE("'2018-06'!Q",TEXT(MATCH($C10,'2018-06'!$C$2:$C$100,0)+1,0)))="",AND(INDIRECT(CONCATENATE("'2018-07'!Q",TEXT(MATCH($C10,'2018-07'!$C$2:$C$100,0)+1,0)))="",INDIRECT(CONCATENATE("'2018-06'!Q",TEXT(MATCH($C10,'2018-06'!$C$2:$C$100,0)+1,0)))="")),"Н/Д",INDIRECT(CONCATENATE("'2018-07'!Q",TEXT(MATCH($C10,'2018-07'!$C$2:$C$100,0)+1,0)))-INDIRECT(CONCATENATE("'2018-06'!Q",TEXT(MATCH($C10,'2018-06'!$C$2:$C$100,0)+1,0))))</f>
        <v>210370567.71000004</v>
      </c>
      <c r="R10" s="17">
        <f ca="1">IF(OR(INDIRECT(CONCATENATE("'2018-07'!R",TEXT(MATCH($C10,'2018-07'!$C$2:$C$100,0)+1,0)))="",INDIRECT(CONCATENATE("'2018-06'!R",TEXT(MATCH($C10,'2018-06'!$C$2:$C$100,0)+1,0)))="",AND(INDIRECT(CONCATENATE("'2018-07'!R",TEXT(MATCH($C10,'2018-07'!$C$2:$C$100,0)+1,0)))="",INDIRECT(CONCATENATE("'2018-06'!R",TEXT(MATCH($C10,'2018-06'!$C$2:$C$100,0)+1,0)))="")),"Н/Д",INDIRECT(CONCATENATE("'2018-07'!R",TEXT(MATCH($C10,'2018-07'!$C$2:$C$100,0)+1,0)))-INDIRECT(CONCATENATE("'2018-06'!R",TEXT(MATCH($C10,'2018-06'!$C$2:$C$100,0)+1,0))))</f>
        <v>15404190.670000017</v>
      </c>
      <c r="S10" s="17">
        <f ca="1">IF(OR(INDIRECT(CONCATENATE("'2018-07'!S",TEXT(MATCH($C10,'2018-07'!$C$2:$C$100,0)+1,0)))="",INDIRECT(CONCATENATE("'2018-06'!S",TEXT(MATCH($C10,'2018-06'!$C$2:$C$100,0)+1,0)))="",AND(INDIRECT(CONCATENATE("'2018-07'!S",TEXT(MATCH($C10,'2018-07'!$C$2:$C$100,0)+1,0)))="",INDIRECT(CONCATENATE("'2018-06'!S",TEXT(MATCH($C10,'2018-06'!$C$2:$C$100,0)+1,0)))="")),"Н/Д",INDIRECT(CONCATENATE("'2018-07'!S",TEXT(MATCH($C10,'2018-07'!$C$2:$C$100,0)+1,0)))-INDIRECT(CONCATENATE("'2018-06'!S",TEXT(MATCH($C10,'2018-06'!$C$2:$C$100,0)+1,0))))</f>
        <v>1322398</v>
      </c>
      <c r="T10" s="17">
        <f ca="1">IF(OR(INDIRECT(CONCATENATE("'2018-07'!T",TEXT(MATCH($C10,'2018-07'!$C$2:$C$100,0)+1,0)))="",INDIRECT(CONCATENATE("'2018-06'!T",TEXT(MATCH($C10,'2018-06'!$C$2:$C$100,0)+1,0)))="",AND(INDIRECT(CONCATENATE("'2018-07'!T",TEXT(MATCH($C10,'2018-07'!$C$2:$C$100,0)+1,0)))="",INDIRECT(CONCATENATE("'2018-06'!T",TEXT(MATCH($C10,'2018-06'!$C$2:$C$100,0)+1,0)))="")),"Н/Д",INDIRECT(CONCATENATE("'2018-07'!T",TEXT(MATCH($C10,'2018-07'!$C$2:$C$100,0)+1,0)))-INDIRECT(CONCATENATE("'2018-06'!T",TEXT(MATCH($C10,'2018-06'!$C$2:$C$100,0)+1,0))))</f>
        <v>66577935.049999952</v>
      </c>
      <c r="U10" s="17">
        <f ca="1">IF(OR(INDIRECT(CONCATENATE("'2018-07'!U",TEXT(MATCH($C10,'2018-07'!$C$2:$C$100,0)+1,0)))="",INDIRECT(CONCATENATE("'2018-06'!U",TEXT(MATCH($C10,'2018-06'!$C$2:$C$100,0)+1,0)))="",AND(INDIRECT(CONCATENATE("'2018-07'!U",TEXT(MATCH($C10,'2018-07'!$C$2:$C$100,0)+1,0)))="",INDIRECT(CONCATENATE("'2018-06'!U",TEXT(MATCH($C10,'2018-06'!$C$2:$C$100,0)+1,0)))="")),"Н/Д",INDIRECT(CONCATENATE("'2018-07'!U",TEXT(MATCH($C10,'2018-07'!$C$2:$C$100,0)+1,0)))-INDIRECT(CONCATENATE("'2018-06'!U",TEXT(MATCH($C10,'2018-06'!$C$2:$C$100,0)+1,0))))</f>
        <v>109820556.23000002</v>
      </c>
      <c r="V10" s="17">
        <f ca="1">IF(OR(INDIRECT(CONCATENATE("'2018-07'!V",TEXT(MATCH($C10,'2018-07'!$C$2:$C$100,0)+1,0)))="",INDIRECT(CONCATENATE("'2018-06'!V",TEXT(MATCH($C10,'2018-06'!$C$2:$C$100,0)+1,0)))="",AND(INDIRECT(CONCATENATE("'2018-07'!V",TEXT(MATCH($C10,'2018-07'!$C$2:$C$100,0)+1,0)))="",INDIRECT(CONCATENATE("'2018-06'!V",TEXT(MATCH($C10,'2018-06'!$C$2:$C$100,0)+1,0)))="")),"Н/Д",INDIRECT(CONCATENATE("'2018-07'!V",TEXT(MATCH($C10,'2018-07'!$C$2:$C$100,0)+1,0)))-INDIRECT(CONCATENATE("'2018-06'!V",TEXT(MATCH($C10,'2018-06'!$C$2:$C$100,0)+1,0))))</f>
        <v>6843015366.4400024</v>
      </c>
      <c r="W10" s="17">
        <f ca="1">IF(OR(INDIRECT(CONCATENATE("'2018-07'!W",TEXT(MATCH($C10,'2018-07'!$C$2:$C$100,0)+1,0)))="",INDIRECT(CONCATENATE("'2018-06'!W",TEXT(MATCH($C10,'2018-06'!$C$2:$C$100,0)+1,0)))="",AND(INDIRECT(CONCATENATE("'2018-07'!W",TEXT(MATCH($C10,'2018-07'!$C$2:$C$100,0)+1,0)))="",INDIRECT(CONCATENATE("'2018-06'!W",TEXT(MATCH($C10,'2018-06'!$C$2:$C$100,0)+1,0)))="")),"Н/Д",INDIRECT(CONCATENATE("'2018-07'!W",TEXT(MATCH($C10,'2018-07'!$C$2:$C$100,0)+1,0)))-INDIRECT(CONCATENATE("'2018-06'!W",TEXT(MATCH($C10,'2018-06'!$C$2:$C$100,0)+1,0))))</f>
        <v>39375667887.52002</v>
      </c>
    </row>
    <row r="11" spans="1:23" x14ac:dyDescent="0.25">
      <c r="A11" s="2" t="s">
        <v>22</v>
      </c>
      <c r="B11" s="2" t="s">
        <v>31</v>
      </c>
      <c r="C11" s="15">
        <v>64000000</v>
      </c>
      <c r="D11" s="2" t="s">
        <v>210</v>
      </c>
      <c r="E11" s="17">
        <f ca="1">IF(OR(INDIRECT(CONCATENATE("'2018-07'!E",TEXT(MATCH($C11,'2018-07'!$C$2:$C$100,0)+1,0)))="",INDIRECT(CONCATENATE("'2018-06'!E",TEXT(MATCH($C11,'2018-06'!$C$2:$C$100,0)+1,0)))="",AND(INDIRECT(CONCATENATE("'2018-07'!E",TEXT(MATCH($C11,'2018-07'!$C$2:$C$100,0)+1,0)))="",INDIRECT(CONCATENATE("'2018-06'!E",TEXT(MATCH($C11,'2018-06'!$C$2:$C$100,0)+1,0)))="")),"Н/Д",INDIRECT(CONCATENATE("'2018-07'!E",TEXT(MATCH($C11,'2018-07'!$C$2:$C$100,0)+1,0)))-INDIRECT(CONCATENATE("'2018-06'!E",TEXT(MATCH($C11,'2018-06'!$C$2:$C$100,0)+1,0))))</f>
        <v>7328985447.3899994</v>
      </c>
      <c r="F11" s="17">
        <f ca="1">IF(OR(INDIRECT(CONCATENATE("'2018-07'!F",TEXT(MATCH($C11,'2018-07'!$C$2:$C$100,0)+1,0)))="",INDIRECT(CONCATENATE("'2018-06'!F",TEXT(MATCH($C11,'2018-06'!$C$2:$C$100,0)+1,0)))="",AND(INDIRECT(CONCATENATE("'2018-07'!F",TEXT(MATCH($C11,'2018-07'!$C$2:$C$100,0)+1,0)))="",INDIRECT(CONCATENATE("'2018-06'!F",TEXT(MATCH($C11,'2018-06'!$C$2:$C$100,0)+1,0)))="")),"Н/Д",INDIRECT(CONCATENATE("'2018-07'!F",TEXT(MATCH($C11,'2018-07'!$C$2:$C$100,0)+1,0)))-INDIRECT(CONCATENATE("'2018-06'!F",TEXT(MATCH($C11,'2018-06'!$C$2:$C$100,0)+1,0))))</f>
        <v>6830094294.0999985</v>
      </c>
      <c r="G11" s="17">
        <f ca="1">IF(OR(INDIRECT(CONCATENATE("'2018-07'!G",TEXT(MATCH($C11,'2018-07'!$C$2:$C$100,0)+1,0)))="",INDIRECT(CONCATENATE("'2018-06'!G",TEXT(MATCH($C11,'2018-06'!$C$2:$C$100,0)+1,0)))="",AND(INDIRECT(CONCATENATE("'2018-07'!G",TEXT(MATCH($C11,'2018-07'!$C$2:$C$100,0)+1,0)))="",INDIRECT(CONCATENATE("'2018-06'!G",TEXT(MATCH($C11,'2018-06'!$C$2:$C$100,0)+1,0)))="")),"Н/Д",INDIRECT(CONCATENATE("'2018-07'!G",TEXT(MATCH($C11,'2018-07'!$C$2:$C$100,0)+1,0)))-INDIRECT(CONCATENATE("'2018-06'!G",TEXT(MATCH($C11,'2018-06'!$C$2:$C$100,0)+1,0))))</f>
        <v>678200941.92999649</v>
      </c>
      <c r="H11" s="17">
        <f ca="1">IF(OR(INDIRECT(CONCATENATE("'2018-07'!H",TEXT(MATCH($C11,'2018-07'!$C$2:$C$100,0)+1,0)))="",INDIRECT(CONCATENATE("'2018-06'!H",TEXT(MATCH($C11,'2018-06'!$C$2:$C$100,0)+1,0)))="",AND(INDIRECT(CONCATENATE("'2018-07'!H",TEXT(MATCH($C11,'2018-07'!$C$2:$C$100,0)+1,0)))="",INDIRECT(CONCATENATE("'2018-06'!H",TEXT(MATCH($C11,'2018-06'!$C$2:$C$100,0)+1,0)))="")),"Н/Д",INDIRECT(CONCATENATE("'2018-07'!H",TEXT(MATCH($C11,'2018-07'!$C$2:$C$100,0)+1,0)))-INDIRECT(CONCATENATE("'2018-06'!H",TEXT(MATCH($C11,'2018-06'!$C$2:$C$100,0)+1,0))))</f>
        <v>2259611941.0100002</v>
      </c>
      <c r="I11" s="17">
        <f ca="1">IF(OR(INDIRECT(CONCATENATE("'2018-07'!I",TEXT(MATCH($C11,'2018-07'!$C$2:$C$100,0)+1,0)))="",INDIRECT(CONCATENATE("'2018-06'!I",TEXT(MATCH($C11,'2018-06'!$C$2:$C$100,0)+1,0)))="",AND(INDIRECT(CONCATENATE("'2018-07'!I",TEXT(MATCH($C11,'2018-07'!$C$2:$C$100,0)+1,0)))="",INDIRECT(CONCATENATE("'2018-06'!I",TEXT(MATCH($C11,'2018-06'!$C$2:$C$100,0)+1,0)))="")),"Н/Д",INDIRECT(CONCATENATE("'2018-07'!I",TEXT(MATCH($C11,'2018-07'!$C$2:$C$100,0)+1,0)))-INDIRECT(CONCATENATE("'2018-06'!I",TEXT(MATCH($C11,'2018-06'!$C$2:$C$100,0)+1,0))))</f>
        <v>141184346.46000004</v>
      </c>
      <c r="J11" s="17" t="str">
        <f ca="1">IF(OR(INDIRECT(CONCATENATE("'2018-07'!J",TEXT(MATCH($C11,'2018-07'!$C$2:$C$100,0)+1,0)))="",INDIRECT(CONCATENATE("'2018-06'!J",TEXT(MATCH($C11,'2018-06'!$C$2:$C$100,0)+1,0)))="",AND(INDIRECT(CONCATENATE("'2018-07'!J",TEXT(MATCH($C11,'2018-07'!$C$2:$C$100,0)+1,0)))="",INDIRECT(CONCATENATE("'2018-06'!J",TEXT(MATCH($C11,'2018-06'!$C$2:$C$100,0)+1,0)))="")),"Н/Д",INDIRECT(CONCATENATE("'2018-07'!J",TEXT(MATCH($C11,'2018-07'!$C$2:$C$100,0)+1,0)))-INDIRECT(CONCATENATE("'2018-06'!J",TEXT(MATCH($C11,'2018-06'!$C$2:$C$100,0)+1,0))))</f>
        <v>Н/Д</v>
      </c>
      <c r="K11" s="17">
        <f ca="1">IF(OR(INDIRECT(CONCATENATE("'2018-07'!K",TEXT(MATCH($C11,'2018-07'!$C$2:$C$100,0)+1,0)))="",INDIRECT(CONCATENATE("'2018-06'!K",TEXT(MATCH($C11,'2018-06'!$C$2:$C$100,0)+1,0)))="",AND(INDIRECT(CONCATENATE("'2018-07'!K",TEXT(MATCH($C11,'2018-07'!$C$2:$C$100,0)+1,0)))="",INDIRECT(CONCATENATE("'2018-06'!K",TEXT(MATCH($C11,'2018-06'!$C$2:$C$100,0)+1,0)))="")),"Н/Д",INDIRECT(CONCATENATE("'2018-07'!K",TEXT(MATCH($C11,'2018-07'!$C$2:$C$100,0)+1,0)))-INDIRECT(CONCATENATE("'2018-06'!K",TEXT(MATCH($C11,'2018-06'!$C$2:$C$100,0)+1,0))))</f>
        <v>139635127.16000009</v>
      </c>
      <c r="L11" s="17">
        <f ca="1">IF(OR(INDIRECT(CONCATENATE("'2018-07'!L",TEXT(MATCH($C11,'2018-07'!$C$2:$C$100,0)+1,0)))="",INDIRECT(CONCATENATE("'2018-06'!L",TEXT(MATCH($C11,'2018-06'!$C$2:$C$100,0)+1,0)))="",AND(INDIRECT(CONCATENATE("'2018-07'!L",TEXT(MATCH($C11,'2018-07'!$C$2:$C$100,0)+1,0)))="",INDIRECT(CONCATENATE("'2018-06'!L",TEXT(MATCH($C11,'2018-06'!$C$2:$C$100,0)+1,0)))="")),"Н/Д",INDIRECT(CONCATENATE("'2018-07'!L",TEXT(MATCH($C11,'2018-07'!$C$2:$C$100,0)+1,0)))-INDIRECT(CONCATENATE("'2018-06'!L",TEXT(MATCH($C11,'2018-06'!$C$2:$C$100,0)+1,0))))</f>
        <v>106047408.80000019</v>
      </c>
      <c r="M11" s="17">
        <f ca="1">IF(OR(INDIRECT(CONCATENATE("'2018-07'!M",TEXT(MATCH($C11,'2018-07'!$C$2:$C$100,0)+1,0)))="",INDIRECT(CONCATENATE("'2018-06'!M",TEXT(MATCH($C11,'2018-06'!$C$2:$C$100,0)+1,0)))="",AND(INDIRECT(CONCATENATE("'2018-07'!M",TEXT(MATCH($C11,'2018-07'!$C$2:$C$100,0)+1,0)))="",INDIRECT(CONCATENATE("'2018-06'!M",TEXT(MATCH($C11,'2018-06'!$C$2:$C$100,0)+1,0)))="")),"Н/Д",INDIRECT(CONCATENATE("'2018-07'!M",TEXT(MATCH($C11,'2018-07'!$C$2:$C$100,0)+1,0)))-INDIRECT(CONCATENATE("'2018-06'!M",TEXT(MATCH($C11,'2018-06'!$C$2:$C$100,0)+1,0))))</f>
        <v>218248263.08999991</v>
      </c>
      <c r="N11" s="17">
        <f ca="1">IF(OR(INDIRECT(CONCATENATE("'2018-07'!N",TEXT(MATCH($C11,'2018-07'!$C$2:$C$100,0)+1,0)))="",INDIRECT(CONCATENATE("'2018-06'!N",TEXT(MATCH($C11,'2018-06'!$C$2:$C$100,0)+1,0)))="",AND(INDIRECT(CONCATENATE("'2018-07'!N",TEXT(MATCH($C11,'2018-07'!$C$2:$C$100,0)+1,0)))="",INDIRECT(CONCATENATE("'2018-06'!N",TEXT(MATCH($C11,'2018-06'!$C$2:$C$100,0)+1,0)))="")),"Н/Д",INDIRECT(CONCATENATE("'2018-07'!N",TEXT(MATCH($C11,'2018-07'!$C$2:$C$100,0)+1,0)))-INDIRECT(CONCATENATE("'2018-06'!NE",TEXT(MATCH($C11,'2018-06'!$C$2:$C$100,0)+1,0))))</f>
        <v>120119675.81999999</v>
      </c>
      <c r="O11" s="17">
        <f ca="1">IF(OR(INDIRECT(CONCATENATE("'2018-07'!O",TEXT(MATCH($C11,'2018-07'!$C$2:$C$100,0)+1,0)))="",INDIRECT(CONCATENATE("'2018-06'!O",TEXT(MATCH($C11,'2018-06'!$C$2:$C$100,0)+1,0)))="",AND(INDIRECT(CONCATENATE("'2018-07'!O",TEXT(MATCH($C11,'2018-07'!$C$2:$C$100,0)+1,0)))="",INDIRECT(CONCATENATE("'2018-06'!O",TEXT(MATCH($C11,'2018-06'!$C$2:$C$100,0)+1,0)))="")),"Н/Д",INDIRECT(CONCATENATE("'2018-07'!O",TEXT(MATCH($C11,'2018-07'!$C$2:$C$100,0)+1,0)))-INDIRECT(CONCATENATE("'2018-06'!O",TEXT(MATCH($C11,'2018-06'!$C$2:$C$100,0)+1,0))))</f>
        <v>3.5800000000017462</v>
      </c>
      <c r="P11" s="17">
        <f ca="1">IF(OR(INDIRECT(CONCATENATE("'2018-07'!P",TEXT(MATCH($C11,'2018-07'!$C$2:$C$100,0)+1,0)))="",INDIRECT(CONCATENATE("'2018-06'!P",TEXT(MATCH($C11,'2018-06'!$C$2:$C$100,0)+1,0)))="",AND(INDIRECT(CONCATENATE("'2018-07'!P",TEXT(MATCH($C11,'2018-07'!$C$2:$C$100,0)+1,0)))="",INDIRECT(CONCATENATE("'2018-06'!P",TEXT(MATCH($C11,'2018-06'!$C$2:$C$100,0)+1,0)))="")),"Н/Д",INDIRECT(CONCATENATE("'2018-07'!P",TEXT(MATCH($C11,'2018-07'!$C$2:$C$100,0)+1,0)))-INDIRECT(CONCATENATE("'2018-06'!P",TEXT(MATCH($C11,'2018-06'!$C$2:$C$100,0)+1,0))))</f>
        <v>357232094.05999994</v>
      </c>
      <c r="Q11" s="17">
        <f ca="1">IF(OR(INDIRECT(CONCATENATE("'2018-07'!Q",TEXT(MATCH($C11,'2018-07'!$C$2:$C$100,0)+1,0)))="",INDIRECT(CONCATENATE("'2018-06'!Q",TEXT(MATCH($C11,'2018-06'!$C$2:$C$100,0)+1,0)))="",AND(INDIRECT(CONCATENATE("'2018-07'!Q",TEXT(MATCH($C11,'2018-07'!$C$2:$C$100,0)+1,0)))="",INDIRECT(CONCATENATE("'2018-06'!Q",TEXT(MATCH($C11,'2018-06'!$C$2:$C$100,0)+1,0)))="")),"Н/Д",INDIRECT(CONCATENATE("'2018-07'!Q",TEXT(MATCH($C11,'2018-07'!$C$2:$C$100,0)+1,0)))-INDIRECT(CONCATENATE("'2018-06'!Q",TEXT(MATCH($C11,'2018-06'!$C$2:$C$100,0)+1,0))))</f>
        <v>1146798.5300000012</v>
      </c>
      <c r="R11" s="17">
        <f ca="1">IF(OR(INDIRECT(CONCATENATE("'2018-07'!R",TEXT(MATCH($C11,'2018-07'!$C$2:$C$100,0)+1,0)))="",INDIRECT(CONCATENATE("'2018-06'!R",TEXT(MATCH($C11,'2018-06'!$C$2:$C$100,0)+1,0)))="",AND(INDIRECT(CONCATENATE("'2018-07'!R",TEXT(MATCH($C11,'2018-07'!$C$2:$C$100,0)+1,0)))="",INDIRECT(CONCATENATE("'2018-06'!R",TEXT(MATCH($C11,'2018-06'!$C$2:$C$100,0)+1,0)))="")),"Н/Д",INDIRECT(CONCATENATE("'2018-07'!R",TEXT(MATCH($C11,'2018-07'!$C$2:$C$100,0)+1,0)))-INDIRECT(CONCATENATE("'2018-06'!R",TEXT(MATCH($C11,'2018-06'!$C$2:$C$100,0)+1,0))))</f>
        <v>2839528454.0600014</v>
      </c>
      <c r="S11" s="17">
        <f ca="1">IF(OR(INDIRECT(CONCATENATE("'2018-07'!S",TEXT(MATCH($C11,'2018-07'!$C$2:$C$100,0)+1,0)))="",INDIRECT(CONCATENATE("'2018-06'!S",TEXT(MATCH($C11,'2018-06'!$C$2:$C$100,0)+1,0)))="",AND(INDIRECT(CONCATENATE("'2018-07'!S",TEXT(MATCH($C11,'2018-07'!$C$2:$C$100,0)+1,0)))="",INDIRECT(CONCATENATE("'2018-06'!S",TEXT(MATCH($C11,'2018-06'!$C$2:$C$100,0)+1,0)))="")),"Н/Д",INDIRECT(CONCATENATE("'2018-07'!S",TEXT(MATCH($C11,'2018-07'!$C$2:$C$100,0)+1,0)))-INDIRECT(CONCATENATE("'2018-06'!S",TEXT(MATCH($C11,'2018-06'!$C$2:$C$100,0)+1,0))))</f>
        <v>4277</v>
      </c>
      <c r="T11" s="17">
        <f ca="1">IF(OR(INDIRECT(CONCATENATE("'2018-07'!T",TEXT(MATCH($C11,'2018-07'!$C$2:$C$100,0)+1,0)))="",INDIRECT(CONCATENATE("'2018-06'!T",TEXT(MATCH($C11,'2018-06'!$C$2:$C$100,0)+1,0)))="",AND(INDIRECT(CONCATENATE("'2018-07'!T",TEXT(MATCH($C11,'2018-07'!$C$2:$C$100,0)+1,0)))="",INDIRECT(CONCATENATE("'2018-06'!T",TEXT(MATCH($C11,'2018-06'!$C$2:$C$100,0)+1,0)))="")),"Н/Д",INDIRECT(CONCATENATE("'2018-07'!T",TEXT(MATCH($C11,'2018-07'!$C$2:$C$100,0)+1,0)))-INDIRECT(CONCATENATE("'2018-06'!T",TEXT(MATCH($C11,'2018-06'!$C$2:$C$100,0)+1,0))))</f>
        <v>45772536.060000032</v>
      </c>
      <c r="U11" s="17">
        <f ca="1">IF(OR(INDIRECT(CONCATENATE("'2018-07'!U",TEXT(MATCH($C11,'2018-07'!$C$2:$C$100,0)+1,0)))="",INDIRECT(CONCATENATE("'2018-06'!U",TEXT(MATCH($C11,'2018-06'!$C$2:$C$100,0)+1,0)))="",AND(INDIRECT(CONCATENATE("'2018-07'!U",TEXT(MATCH($C11,'2018-07'!$C$2:$C$100,0)+1,0)))="",INDIRECT(CONCATENATE("'2018-06'!U",TEXT(MATCH($C11,'2018-06'!$C$2:$C$100,0)+1,0)))="")),"Н/Д",INDIRECT(CONCATENATE("'2018-07'!U",TEXT(MATCH($C11,'2018-07'!$C$2:$C$100,0)+1,0)))-INDIRECT(CONCATENATE("'2018-06'!U",TEXT(MATCH($C11,'2018-06'!$C$2:$C$100,0)+1,0))))</f>
        <v>4583221.1999999993</v>
      </c>
      <c r="V11" s="17">
        <f ca="1">IF(OR(INDIRECT(CONCATENATE("'2018-07'!V",TEXT(MATCH($C11,'2018-07'!$C$2:$C$100,0)+1,0)))="",INDIRECT(CONCATENATE("'2018-06'!V",TEXT(MATCH($C11,'2018-06'!$C$2:$C$100,0)+1,0)))="",AND(INDIRECT(CONCATENATE("'2018-07'!V",TEXT(MATCH($C11,'2018-07'!$C$2:$C$100,0)+1,0)))="",INDIRECT(CONCATENATE("'2018-06'!V",TEXT(MATCH($C11,'2018-06'!$C$2:$C$100,0)+1,0)))="")),"Н/Д",INDIRECT(CONCATENATE("'2018-07'!V",TEXT(MATCH($C11,'2018-07'!$C$2:$C$100,0)+1,0)))-INDIRECT(CONCATENATE("'2018-06'!V",TEXT(MATCH($C11,'2018-06'!$C$2:$C$100,0)+1,0))))</f>
        <v>498891153.2900002</v>
      </c>
      <c r="W11" s="17">
        <f ca="1">IF(OR(INDIRECT(CONCATENATE("'2018-07'!W",TEXT(MATCH($C11,'2018-07'!$C$2:$C$100,0)+1,0)))="",INDIRECT(CONCATENATE("'2018-06'!W",TEXT(MATCH($C11,'2018-06'!$C$2:$C$100,0)+1,0)))="",AND(INDIRECT(CONCATENATE("'2018-07'!W",TEXT(MATCH($C11,'2018-07'!$C$2:$C$100,0)+1,0)))="",INDIRECT(CONCATENATE("'2018-06'!W",TEXT(MATCH($C11,'2018-06'!$C$2:$C$100,0)+1,0)))="")),"Н/Д",INDIRECT(CONCATENATE("'2018-07'!W",TEXT(MATCH($C11,'2018-07'!$C$2:$C$100,0)+1,0)))-INDIRECT(CONCATENATE("'2018-06'!W",TEXT(MATCH($C11,'2018-06'!$C$2:$C$100,0)+1,0))))</f>
        <v>21468987764.579987</v>
      </c>
    </row>
    <row r="12" spans="1:23" x14ac:dyDescent="0.25">
      <c r="A12" s="2" t="s">
        <v>22</v>
      </c>
      <c r="B12" s="2" t="s">
        <v>32</v>
      </c>
      <c r="C12" s="15">
        <v>8000000</v>
      </c>
      <c r="D12" s="2" t="s">
        <v>210</v>
      </c>
      <c r="E12" s="17">
        <f ca="1">IF(OR(INDIRECT(CONCATENATE("'2018-07'!E",TEXT(MATCH($C12,'2018-07'!$C$2:$C$100,0)+1,0)))="",INDIRECT(CONCATENATE("'2018-06'!E",TEXT(MATCH($C12,'2018-06'!$C$2:$C$100,0)+1,0)))="",AND(INDIRECT(CONCATENATE("'2018-07'!E",TEXT(MATCH($C12,'2018-07'!$C$2:$C$100,0)+1,0)))="",INDIRECT(CONCATENATE("'2018-06'!E",TEXT(MATCH($C12,'2018-06'!$C$2:$C$100,0)+1,0)))="")),"Н/Д",INDIRECT(CONCATENATE("'2018-07'!E",TEXT(MATCH($C12,'2018-07'!$C$2:$C$100,0)+1,0)))-INDIRECT(CONCATENATE("'2018-06'!E",TEXT(MATCH($C12,'2018-06'!$C$2:$C$100,0)+1,0))))</f>
        <v>7753365305.090004</v>
      </c>
      <c r="F12" s="17">
        <f ca="1">IF(OR(INDIRECT(CONCATENATE("'2018-07'!F",TEXT(MATCH($C12,'2018-07'!$C$2:$C$100,0)+1,0)))="",INDIRECT(CONCATENATE("'2018-06'!F",TEXT(MATCH($C12,'2018-06'!$C$2:$C$100,0)+1,0)))="",AND(INDIRECT(CONCATENATE("'2018-07'!F",TEXT(MATCH($C12,'2018-07'!$C$2:$C$100,0)+1,0)))="",INDIRECT(CONCATENATE("'2018-06'!F",TEXT(MATCH($C12,'2018-06'!$C$2:$C$100,0)+1,0)))="")),"Н/Д",INDIRECT(CONCATENATE("'2018-07'!F",TEXT(MATCH($C12,'2018-07'!$C$2:$C$100,0)+1,0)))-INDIRECT(CONCATENATE("'2018-06'!F",TEXT(MATCH($C12,'2018-06'!$C$2:$C$100,0)+1,0))))</f>
        <v>5998569229.5599976</v>
      </c>
      <c r="G12" s="17">
        <f ca="1">IF(OR(INDIRECT(CONCATENATE("'2018-07'!G",TEXT(MATCH($C12,'2018-07'!$C$2:$C$100,0)+1,0)))="",INDIRECT(CONCATENATE("'2018-06'!G",TEXT(MATCH($C12,'2018-06'!$C$2:$C$100,0)+1,0)))="",AND(INDIRECT(CONCATENATE("'2018-07'!G",TEXT(MATCH($C12,'2018-07'!$C$2:$C$100,0)+1,0)))="",INDIRECT(CONCATENATE("'2018-06'!G",TEXT(MATCH($C12,'2018-06'!$C$2:$C$100,0)+1,0)))="")),"Н/Д",INDIRECT(CONCATENATE("'2018-07'!G",TEXT(MATCH($C12,'2018-07'!$C$2:$C$100,0)+1,0)))-INDIRECT(CONCATENATE("'2018-06'!G",TEXT(MATCH($C12,'2018-06'!$C$2:$C$100,0)+1,0))))</f>
        <v>1008783328.2700005</v>
      </c>
      <c r="H12" s="17">
        <f ca="1">IF(OR(INDIRECT(CONCATENATE("'2018-07'!H",TEXT(MATCH($C12,'2018-07'!$C$2:$C$100,0)+1,0)))="",INDIRECT(CONCATENATE("'2018-06'!H",TEXT(MATCH($C12,'2018-06'!$C$2:$C$100,0)+1,0)))="",AND(INDIRECT(CONCATENATE("'2018-07'!H",TEXT(MATCH($C12,'2018-07'!$C$2:$C$100,0)+1,0)))="",INDIRECT(CONCATENATE("'2018-06'!H",TEXT(MATCH($C12,'2018-06'!$C$2:$C$100,0)+1,0)))="")),"Н/Д",INDIRECT(CONCATENATE("'2018-07'!H",TEXT(MATCH($C12,'2018-07'!$C$2:$C$100,0)+1,0)))-INDIRECT(CONCATENATE("'2018-06'!H",TEXT(MATCH($C12,'2018-06'!$C$2:$C$100,0)+1,0))))</f>
        <v>3077800450.7700005</v>
      </c>
      <c r="I12" s="17">
        <f ca="1">IF(OR(INDIRECT(CONCATENATE("'2018-07'!I",TEXT(MATCH($C12,'2018-07'!$C$2:$C$100,0)+1,0)))="",INDIRECT(CONCATENATE("'2018-06'!I",TEXT(MATCH($C12,'2018-06'!$C$2:$C$100,0)+1,0)))="",AND(INDIRECT(CONCATENATE("'2018-07'!I",TEXT(MATCH($C12,'2018-07'!$C$2:$C$100,0)+1,0)))="",INDIRECT(CONCATENATE("'2018-06'!I",TEXT(MATCH($C12,'2018-06'!$C$2:$C$100,0)+1,0)))="")),"Н/Д",INDIRECT(CONCATENATE("'2018-07'!I",TEXT(MATCH($C12,'2018-07'!$C$2:$C$100,0)+1,0)))-INDIRECT(CONCATENATE("'2018-06'!I",TEXT(MATCH($C12,'2018-06'!$C$2:$C$100,0)+1,0))))</f>
        <v>816964412.01999998</v>
      </c>
      <c r="J12" s="17" t="str">
        <f ca="1">IF(OR(INDIRECT(CONCATENATE("'2018-07'!J",TEXT(MATCH($C12,'2018-07'!$C$2:$C$100,0)+1,0)))="",INDIRECT(CONCATENATE("'2018-06'!J",TEXT(MATCH($C12,'2018-06'!$C$2:$C$100,0)+1,0)))="",AND(INDIRECT(CONCATENATE("'2018-07'!J",TEXT(MATCH($C12,'2018-07'!$C$2:$C$100,0)+1,0)))="",INDIRECT(CONCATENATE("'2018-06'!J",TEXT(MATCH($C12,'2018-06'!$C$2:$C$100,0)+1,0)))="")),"Н/Д",INDIRECT(CONCATENATE("'2018-07'!J",TEXT(MATCH($C12,'2018-07'!$C$2:$C$100,0)+1,0)))-INDIRECT(CONCATENATE("'2018-06'!J",TEXT(MATCH($C12,'2018-06'!$C$2:$C$100,0)+1,0))))</f>
        <v>Н/Д</v>
      </c>
      <c r="K12" s="17">
        <f ca="1">IF(OR(INDIRECT(CONCATENATE("'2018-07'!K",TEXT(MATCH($C12,'2018-07'!$C$2:$C$100,0)+1,0)))="",INDIRECT(CONCATENATE("'2018-06'!K",TEXT(MATCH($C12,'2018-06'!$C$2:$C$100,0)+1,0)))="",AND(INDIRECT(CONCATENATE("'2018-07'!K",TEXT(MATCH($C12,'2018-07'!$C$2:$C$100,0)+1,0)))="",INDIRECT(CONCATENATE("'2018-06'!K",TEXT(MATCH($C12,'2018-06'!$C$2:$C$100,0)+1,0)))="")),"Н/Д",INDIRECT(CONCATENATE("'2018-07'!K",TEXT(MATCH($C12,'2018-07'!$C$2:$C$100,0)+1,0)))-INDIRECT(CONCATENATE("'2018-06'!K",TEXT(MATCH($C12,'2018-06'!$C$2:$C$100,0)+1,0))))</f>
        <v>196662594.45000029</v>
      </c>
      <c r="L12" s="17">
        <f ca="1">IF(OR(INDIRECT(CONCATENATE("'2018-07'!L",TEXT(MATCH($C12,'2018-07'!$C$2:$C$100,0)+1,0)))="",INDIRECT(CONCATENATE("'2018-06'!L",TEXT(MATCH($C12,'2018-06'!$C$2:$C$100,0)+1,0)))="",AND(INDIRECT(CONCATENATE("'2018-07'!L",TEXT(MATCH($C12,'2018-07'!$C$2:$C$100,0)+1,0)))="",INDIRECT(CONCATENATE("'2018-06'!L",TEXT(MATCH($C12,'2018-06'!$C$2:$C$100,0)+1,0)))="")),"Н/Д",INDIRECT(CONCATENATE("'2018-07'!L",TEXT(MATCH($C12,'2018-07'!$C$2:$C$100,0)+1,0)))-INDIRECT(CONCATENATE("'2018-06'!L",TEXT(MATCH($C12,'2018-06'!$C$2:$C$100,0)+1,0))))</f>
        <v>241830414.21999931</v>
      </c>
      <c r="M12" s="17">
        <f ca="1">IF(OR(INDIRECT(CONCATENATE("'2018-07'!M",TEXT(MATCH($C12,'2018-07'!$C$2:$C$100,0)+1,0)))="",INDIRECT(CONCATENATE("'2018-06'!M",TEXT(MATCH($C12,'2018-06'!$C$2:$C$100,0)+1,0)))="",AND(INDIRECT(CONCATENATE("'2018-07'!M",TEXT(MATCH($C12,'2018-07'!$C$2:$C$100,0)+1,0)))="",INDIRECT(CONCATENATE("'2018-06'!M",TEXT(MATCH($C12,'2018-06'!$C$2:$C$100,0)+1,0)))="")),"Н/Д",INDIRECT(CONCATENATE("'2018-07'!M",TEXT(MATCH($C12,'2018-07'!$C$2:$C$100,0)+1,0)))-INDIRECT(CONCATENATE("'2018-06'!M",TEXT(MATCH($C12,'2018-06'!$C$2:$C$100,0)+1,0))))</f>
        <v>167507947.88</v>
      </c>
      <c r="N12" s="17">
        <f ca="1">IF(OR(INDIRECT(CONCATENATE("'2018-07'!N",TEXT(MATCH($C12,'2018-07'!$C$2:$C$100,0)+1,0)))="",INDIRECT(CONCATENATE("'2018-06'!N",TEXT(MATCH($C12,'2018-06'!$C$2:$C$100,0)+1,0)))="",AND(INDIRECT(CONCATENATE("'2018-07'!N",TEXT(MATCH($C12,'2018-07'!$C$2:$C$100,0)+1,0)))="",INDIRECT(CONCATENATE("'2018-06'!N",TEXT(MATCH($C12,'2018-06'!$C$2:$C$100,0)+1,0)))="")),"Н/Д",INDIRECT(CONCATENATE("'2018-07'!N",TEXT(MATCH($C12,'2018-07'!$C$2:$C$100,0)+1,0)))-INDIRECT(CONCATENATE("'2018-06'!NE",TEXT(MATCH($C12,'2018-06'!$C$2:$C$100,0)+1,0))))</f>
        <v>263602201.53999999</v>
      </c>
      <c r="O12" s="17">
        <f ca="1">IF(OR(INDIRECT(CONCATENATE("'2018-07'!O",TEXT(MATCH($C12,'2018-07'!$C$2:$C$100,0)+1,0)))="",INDIRECT(CONCATENATE("'2018-06'!O",TEXT(MATCH($C12,'2018-06'!$C$2:$C$100,0)+1,0)))="",AND(INDIRECT(CONCATENATE("'2018-07'!O",TEXT(MATCH($C12,'2018-07'!$C$2:$C$100,0)+1,0)))="",INDIRECT(CONCATENATE("'2018-06'!O",TEXT(MATCH($C12,'2018-06'!$C$2:$C$100,0)+1,0)))="")),"Н/Д",INDIRECT(CONCATENATE("'2018-07'!O",TEXT(MATCH($C12,'2018-07'!$C$2:$C$100,0)+1,0)))-INDIRECT(CONCATENATE("'2018-06'!O",TEXT(MATCH($C12,'2018-06'!$C$2:$C$100,0)+1,0))))</f>
        <v>2703.8500000000058</v>
      </c>
      <c r="P12" s="17">
        <f ca="1">IF(OR(INDIRECT(CONCATENATE("'2018-07'!P",TEXT(MATCH($C12,'2018-07'!$C$2:$C$100,0)+1,0)))="",INDIRECT(CONCATENATE("'2018-06'!P",TEXT(MATCH($C12,'2018-06'!$C$2:$C$100,0)+1,0)))="",AND(INDIRECT(CONCATENATE("'2018-07'!P",TEXT(MATCH($C12,'2018-07'!$C$2:$C$100,0)+1,0)))="",INDIRECT(CONCATENATE("'2018-06'!P",TEXT(MATCH($C12,'2018-06'!$C$2:$C$100,0)+1,0)))="")),"Н/Д",INDIRECT(CONCATENATE("'2018-07'!P",TEXT(MATCH($C12,'2018-07'!$C$2:$C$100,0)+1,0)))-INDIRECT(CONCATENATE("'2018-06'!P",TEXT(MATCH($C12,'2018-06'!$C$2:$C$100,0)+1,0))))</f>
        <v>220126032.32000005</v>
      </c>
      <c r="Q12" s="17">
        <f ca="1">IF(OR(INDIRECT(CONCATENATE("'2018-07'!Q",TEXT(MATCH($C12,'2018-07'!$C$2:$C$100,0)+1,0)))="",INDIRECT(CONCATENATE("'2018-06'!Q",TEXT(MATCH($C12,'2018-06'!$C$2:$C$100,0)+1,0)))="",AND(INDIRECT(CONCATENATE("'2018-07'!Q",TEXT(MATCH($C12,'2018-07'!$C$2:$C$100,0)+1,0)))="",INDIRECT(CONCATENATE("'2018-06'!Q",TEXT(MATCH($C12,'2018-06'!$C$2:$C$100,0)+1,0)))="")),"Н/Д",INDIRECT(CONCATENATE("'2018-07'!Q",TEXT(MATCH($C12,'2018-07'!$C$2:$C$100,0)+1,0)))-INDIRECT(CONCATENATE("'2018-06'!Q",TEXT(MATCH($C12,'2018-06'!$C$2:$C$100,0)+1,0))))</f>
        <v>43041924.530000031</v>
      </c>
      <c r="R12" s="17">
        <f ca="1">IF(OR(INDIRECT(CONCATENATE("'2018-07'!R",TEXT(MATCH($C12,'2018-07'!$C$2:$C$100,0)+1,0)))="",INDIRECT(CONCATENATE("'2018-06'!R",TEXT(MATCH($C12,'2018-06'!$C$2:$C$100,0)+1,0)))="",AND(INDIRECT(CONCATENATE("'2018-07'!R",TEXT(MATCH($C12,'2018-07'!$C$2:$C$100,0)+1,0)))="",INDIRECT(CONCATENATE("'2018-06'!R",TEXT(MATCH($C12,'2018-06'!$C$2:$C$100,0)+1,0)))="")),"Н/Д",INDIRECT(CONCATENATE("'2018-07'!R",TEXT(MATCH($C12,'2018-07'!$C$2:$C$100,0)+1,0)))-INDIRECT(CONCATENATE("'2018-06'!R",TEXT(MATCH($C12,'2018-06'!$C$2:$C$100,0)+1,0))))</f>
        <v>47332137.25</v>
      </c>
      <c r="S12" s="17">
        <f ca="1">IF(OR(INDIRECT(CONCATENATE("'2018-07'!S",TEXT(MATCH($C12,'2018-07'!$C$2:$C$100,0)+1,0)))="",INDIRECT(CONCATENATE("'2018-06'!S",TEXT(MATCH($C12,'2018-06'!$C$2:$C$100,0)+1,0)))="",AND(INDIRECT(CONCATENATE("'2018-07'!S",TEXT(MATCH($C12,'2018-07'!$C$2:$C$100,0)+1,0)))="",INDIRECT(CONCATENATE("'2018-06'!S",TEXT(MATCH($C12,'2018-06'!$C$2:$C$100,0)+1,0)))="")),"Н/Д",INDIRECT(CONCATENATE("'2018-07'!S",TEXT(MATCH($C12,'2018-07'!$C$2:$C$100,0)+1,0)))-INDIRECT(CONCATENATE("'2018-06'!S",TEXT(MATCH($C12,'2018-06'!$C$2:$C$100,0)+1,0))))</f>
        <v>606053.71</v>
      </c>
      <c r="T12" s="17">
        <f ca="1">IF(OR(INDIRECT(CONCATENATE("'2018-07'!T",TEXT(MATCH($C12,'2018-07'!$C$2:$C$100,0)+1,0)))="",INDIRECT(CONCATENATE("'2018-06'!T",TEXT(MATCH($C12,'2018-06'!$C$2:$C$100,0)+1,0)))="",AND(INDIRECT(CONCATENATE("'2018-07'!T",TEXT(MATCH($C12,'2018-07'!$C$2:$C$100,0)+1,0)))="",INDIRECT(CONCATENATE("'2018-06'!T",TEXT(MATCH($C12,'2018-06'!$C$2:$C$100,0)+1,0)))="")),"Н/Д",INDIRECT(CONCATENATE("'2018-07'!T",TEXT(MATCH($C12,'2018-07'!$C$2:$C$100,0)+1,0)))-INDIRECT(CONCATENATE("'2018-06'!T",TEXT(MATCH($C12,'2018-06'!$C$2:$C$100,0)+1,0))))</f>
        <v>93736192.199999988</v>
      </c>
      <c r="U12" s="17">
        <f ca="1">IF(OR(INDIRECT(CONCATENATE("'2018-07'!U",TEXT(MATCH($C12,'2018-07'!$C$2:$C$100,0)+1,0)))="",INDIRECT(CONCATENATE("'2018-06'!U",TEXT(MATCH($C12,'2018-06'!$C$2:$C$100,0)+1,0)))="",AND(INDIRECT(CONCATENATE("'2018-07'!U",TEXT(MATCH($C12,'2018-07'!$C$2:$C$100,0)+1,0)))="",INDIRECT(CONCATENATE("'2018-06'!U",TEXT(MATCH($C12,'2018-06'!$C$2:$C$100,0)+1,0)))="")),"Н/Д",INDIRECT(CONCATENATE("'2018-07'!U",TEXT(MATCH($C12,'2018-07'!$C$2:$C$100,0)+1,0)))-INDIRECT(CONCATENATE("'2018-06'!U",TEXT(MATCH($C12,'2018-06'!$C$2:$C$100,0)+1,0))))</f>
        <v>3510727.150000006</v>
      </c>
      <c r="V12" s="17">
        <f ca="1">IF(OR(INDIRECT(CONCATENATE("'2018-07'!V",TEXT(MATCH($C12,'2018-07'!$C$2:$C$100,0)+1,0)))="",INDIRECT(CONCATENATE("'2018-06'!V",TEXT(MATCH($C12,'2018-06'!$C$2:$C$100,0)+1,0)))="",AND(INDIRECT(CONCATENATE("'2018-07'!V",TEXT(MATCH($C12,'2018-07'!$C$2:$C$100,0)+1,0)))="",INDIRECT(CONCATENATE("'2018-06'!V",TEXT(MATCH($C12,'2018-06'!$C$2:$C$100,0)+1,0)))="")),"Н/Д",INDIRECT(CONCATENATE("'2018-07'!V",TEXT(MATCH($C12,'2018-07'!$C$2:$C$100,0)+1,0)))-INDIRECT(CONCATENATE("'2018-06'!V",TEXT(MATCH($C12,'2018-06'!$C$2:$C$100,0)+1,0))))</f>
        <v>1754796075.5299997</v>
      </c>
      <c r="W12" s="17">
        <f ca="1">IF(OR(INDIRECT(CONCATENATE("'2018-07'!W",TEXT(MATCH($C12,'2018-07'!$C$2:$C$100,0)+1,0)))="",INDIRECT(CONCATENATE("'2018-06'!W",TEXT(MATCH($C12,'2018-06'!$C$2:$C$100,0)+1,0)))="",AND(INDIRECT(CONCATENATE("'2018-07'!W",TEXT(MATCH($C12,'2018-07'!$C$2:$C$100,0)+1,0)))="",INDIRECT(CONCATENATE("'2018-06'!W",TEXT(MATCH($C12,'2018-06'!$C$2:$C$100,0)+1,0)))="")),"Н/Д",INDIRECT(CONCATENATE("'2018-07'!W",TEXT(MATCH($C12,'2018-07'!$C$2:$C$100,0)+1,0)))-INDIRECT(CONCATENATE("'2018-06'!W",TEXT(MATCH($C12,'2018-06'!$C$2:$C$100,0)+1,0))))</f>
        <v>21470059781.809998</v>
      </c>
    </row>
    <row r="13" spans="1:23" x14ac:dyDescent="0.25">
      <c r="A13" s="2" t="s">
        <v>22</v>
      </c>
      <c r="B13" s="2" t="s">
        <v>33</v>
      </c>
      <c r="C13" s="15">
        <v>77000000</v>
      </c>
      <c r="D13" s="2" t="s">
        <v>210</v>
      </c>
      <c r="E13" s="17">
        <f ca="1">IF(OR(INDIRECT(CONCATENATE("'2018-07'!E",TEXT(MATCH($C13,'2018-07'!$C$2:$C$100,0)+1,0)))="",INDIRECT(CONCATENATE("'2018-06'!E",TEXT(MATCH($C13,'2018-06'!$C$2:$C$100,0)+1,0)))="",AND(INDIRECT(CONCATENATE("'2018-07'!E",TEXT(MATCH($C13,'2018-07'!$C$2:$C$100,0)+1,0)))="",INDIRECT(CONCATENATE("'2018-06'!E",TEXT(MATCH($C13,'2018-06'!$C$2:$C$100,0)+1,0)))="")),"Н/Д",INDIRECT(CONCATENATE("'2018-07'!E",TEXT(MATCH($C13,'2018-07'!$C$2:$C$100,0)+1,0)))-INDIRECT(CONCATENATE("'2018-06'!E",TEXT(MATCH($C13,'2018-06'!$C$2:$C$100,0)+1,0))))</f>
        <v>2773647148.2900009</v>
      </c>
      <c r="F13" s="17">
        <f ca="1">IF(OR(INDIRECT(CONCATENATE("'2018-07'!F",TEXT(MATCH($C13,'2018-07'!$C$2:$C$100,0)+1,0)))="",INDIRECT(CONCATENATE("'2018-06'!F",TEXT(MATCH($C13,'2018-06'!$C$2:$C$100,0)+1,0)))="",AND(INDIRECT(CONCATENATE("'2018-07'!F",TEXT(MATCH($C13,'2018-07'!$C$2:$C$100,0)+1,0)))="",INDIRECT(CONCATENATE("'2018-06'!F",TEXT(MATCH($C13,'2018-06'!$C$2:$C$100,0)+1,0)))="")),"Н/Д",INDIRECT(CONCATENATE("'2018-07'!F",TEXT(MATCH($C13,'2018-07'!$C$2:$C$100,0)+1,0)))-INDIRECT(CONCATENATE("'2018-06'!F",TEXT(MATCH($C13,'2018-06'!$C$2:$C$100,0)+1,0))))</f>
        <v>785044492.7699995</v>
      </c>
      <c r="G13" s="17">
        <f ca="1">IF(OR(INDIRECT(CONCATENATE("'2018-07'!G",TEXT(MATCH($C13,'2018-07'!$C$2:$C$100,0)+1,0)))="",INDIRECT(CONCATENATE("'2018-06'!G",TEXT(MATCH($C13,'2018-06'!$C$2:$C$100,0)+1,0)))="",AND(INDIRECT(CONCATENATE("'2018-07'!G",TEXT(MATCH($C13,'2018-07'!$C$2:$C$100,0)+1,0)))="",INDIRECT(CONCATENATE("'2018-06'!G",TEXT(MATCH($C13,'2018-06'!$C$2:$C$100,0)+1,0)))="")),"Н/Д",INDIRECT(CONCATENATE("'2018-07'!G",TEXT(MATCH($C13,'2018-07'!$C$2:$C$100,0)+1,0)))-INDIRECT(CONCATENATE("'2018-06'!G",TEXT(MATCH($C13,'2018-06'!$C$2:$C$100,0)+1,0))))</f>
        <v>98719897.590000153</v>
      </c>
      <c r="H13" s="17">
        <f ca="1">IF(OR(INDIRECT(CONCATENATE("'2018-07'!H",TEXT(MATCH($C13,'2018-07'!$C$2:$C$100,0)+1,0)))="",INDIRECT(CONCATENATE("'2018-06'!H",TEXT(MATCH($C13,'2018-06'!$C$2:$C$100,0)+1,0)))="",AND(INDIRECT(CONCATENATE("'2018-07'!H",TEXT(MATCH($C13,'2018-07'!$C$2:$C$100,0)+1,0)))="",INDIRECT(CONCATENATE("'2018-06'!H",TEXT(MATCH($C13,'2018-06'!$C$2:$C$100,0)+1,0)))="")),"Н/Д",INDIRECT(CONCATENATE("'2018-07'!H",TEXT(MATCH($C13,'2018-07'!$C$2:$C$100,0)+1,0)))-INDIRECT(CONCATENATE("'2018-06'!H",TEXT(MATCH($C13,'2018-06'!$C$2:$C$100,0)+1,0))))</f>
        <v>416708105.76999998</v>
      </c>
      <c r="I13" s="17">
        <f ca="1">IF(OR(INDIRECT(CONCATENATE("'2018-07'!I",TEXT(MATCH($C13,'2018-07'!$C$2:$C$100,0)+1,0)))="",INDIRECT(CONCATENATE("'2018-06'!I",TEXT(MATCH($C13,'2018-06'!$C$2:$C$100,0)+1,0)))="",AND(INDIRECT(CONCATENATE("'2018-07'!I",TEXT(MATCH($C13,'2018-07'!$C$2:$C$100,0)+1,0)))="",INDIRECT(CONCATENATE("'2018-06'!I",TEXT(MATCH($C13,'2018-06'!$C$2:$C$100,0)+1,0)))="")),"Н/Д",INDIRECT(CONCATENATE("'2018-07'!I",TEXT(MATCH($C13,'2018-07'!$C$2:$C$100,0)+1,0)))-INDIRECT(CONCATENATE("'2018-06'!I",TEXT(MATCH($C13,'2018-06'!$C$2:$C$100,0)+1,0))))</f>
        <v>18240649.159999996</v>
      </c>
      <c r="J13" s="17" t="str">
        <f ca="1">IF(OR(INDIRECT(CONCATENATE("'2018-07'!J",TEXT(MATCH($C13,'2018-07'!$C$2:$C$100,0)+1,0)))="",INDIRECT(CONCATENATE("'2018-06'!J",TEXT(MATCH($C13,'2018-06'!$C$2:$C$100,0)+1,0)))="",AND(INDIRECT(CONCATENATE("'2018-07'!J",TEXT(MATCH($C13,'2018-07'!$C$2:$C$100,0)+1,0)))="",INDIRECT(CONCATENATE("'2018-06'!J",TEXT(MATCH($C13,'2018-06'!$C$2:$C$100,0)+1,0)))="")),"Н/Д",INDIRECT(CONCATENATE("'2018-07'!J",TEXT(MATCH($C13,'2018-07'!$C$2:$C$100,0)+1,0)))-INDIRECT(CONCATENATE("'2018-06'!J",TEXT(MATCH($C13,'2018-06'!$C$2:$C$100,0)+1,0))))</f>
        <v>Н/Д</v>
      </c>
      <c r="K13" s="17">
        <f ca="1">IF(OR(INDIRECT(CONCATENATE("'2018-07'!K",TEXT(MATCH($C13,'2018-07'!$C$2:$C$100,0)+1,0)))="",INDIRECT(CONCATENATE("'2018-06'!K",TEXT(MATCH($C13,'2018-06'!$C$2:$C$100,0)+1,0)))="",AND(INDIRECT(CONCATENATE("'2018-07'!K",TEXT(MATCH($C13,'2018-07'!$C$2:$C$100,0)+1,0)))="",INDIRECT(CONCATENATE("'2018-06'!K",TEXT(MATCH($C13,'2018-06'!$C$2:$C$100,0)+1,0)))="")),"Н/Д",INDIRECT(CONCATENATE("'2018-07'!K",TEXT(MATCH($C13,'2018-07'!$C$2:$C$100,0)+1,0)))-INDIRECT(CONCATENATE("'2018-06'!K",TEXT(MATCH($C13,'2018-06'!$C$2:$C$100,0)+1,0))))</f>
        <v>5142183.5300000012</v>
      </c>
      <c r="L13" s="17">
        <f ca="1">IF(OR(INDIRECT(CONCATENATE("'2018-07'!L",TEXT(MATCH($C13,'2018-07'!$C$2:$C$100,0)+1,0)))="",INDIRECT(CONCATENATE("'2018-06'!L",TEXT(MATCH($C13,'2018-06'!$C$2:$C$100,0)+1,0)))="",AND(INDIRECT(CONCATENATE("'2018-07'!L",TEXT(MATCH($C13,'2018-07'!$C$2:$C$100,0)+1,0)))="",INDIRECT(CONCATENATE("'2018-06'!L",TEXT(MATCH($C13,'2018-06'!$C$2:$C$100,0)+1,0)))="")),"Н/Д",INDIRECT(CONCATENATE("'2018-07'!L",TEXT(MATCH($C13,'2018-07'!$C$2:$C$100,0)+1,0)))-INDIRECT(CONCATENATE("'2018-06'!L",TEXT(MATCH($C13,'2018-06'!$C$2:$C$100,0)+1,0))))</f>
        <v>6106493.2100000381</v>
      </c>
      <c r="M13" s="17">
        <f ca="1">IF(OR(INDIRECT(CONCATENATE("'2018-07'!M",TEXT(MATCH($C13,'2018-07'!$C$2:$C$100,0)+1,0)))="",INDIRECT(CONCATENATE("'2018-06'!M",TEXT(MATCH($C13,'2018-06'!$C$2:$C$100,0)+1,0)))="",AND(INDIRECT(CONCATENATE("'2018-07'!M",TEXT(MATCH($C13,'2018-07'!$C$2:$C$100,0)+1,0)))="",INDIRECT(CONCATENATE("'2018-06'!M",TEXT(MATCH($C13,'2018-06'!$C$2:$C$100,0)+1,0)))="")),"Н/Д",INDIRECT(CONCATENATE("'2018-07'!M",TEXT(MATCH($C13,'2018-07'!$C$2:$C$100,0)+1,0)))-INDIRECT(CONCATENATE("'2018-06'!M",TEXT(MATCH($C13,'2018-06'!$C$2:$C$100,0)+1,0))))</f>
        <v>173377221.16999996</v>
      </c>
      <c r="N13" s="17">
        <f ca="1">IF(OR(INDIRECT(CONCATENATE("'2018-07'!N",TEXT(MATCH($C13,'2018-07'!$C$2:$C$100,0)+1,0)))="",INDIRECT(CONCATENATE("'2018-06'!N",TEXT(MATCH($C13,'2018-06'!$C$2:$C$100,0)+1,0)))="",AND(INDIRECT(CONCATENATE("'2018-07'!N",TEXT(MATCH($C13,'2018-07'!$C$2:$C$100,0)+1,0)))="",INDIRECT(CONCATENATE("'2018-06'!N",TEXT(MATCH($C13,'2018-06'!$C$2:$C$100,0)+1,0)))="")),"Н/Д",INDIRECT(CONCATENATE("'2018-07'!N",TEXT(MATCH($C13,'2018-07'!$C$2:$C$100,0)+1,0)))-INDIRECT(CONCATENATE("'2018-06'!NE",TEXT(MATCH($C13,'2018-06'!$C$2:$C$100,0)+1,0))))</f>
        <v>7103974.8499999996</v>
      </c>
      <c r="O13" s="17">
        <f ca="1">IF(OR(INDIRECT(CONCATENATE("'2018-07'!O",TEXT(MATCH($C13,'2018-07'!$C$2:$C$100,0)+1,0)))="",INDIRECT(CONCATENATE("'2018-06'!O",TEXT(MATCH($C13,'2018-06'!$C$2:$C$100,0)+1,0)))="",AND(INDIRECT(CONCATENATE("'2018-07'!O",TEXT(MATCH($C13,'2018-07'!$C$2:$C$100,0)+1,0)))="",INDIRECT(CONCATENATE("'2018-06'!O",TEXT(MATCH($C13,'2018-06'!$C$2:$C$100,0)+1,0)))="")),"Н/Д",INDIRECT(CONCATENATE("'2018-07'!O",TEXT(MATCH($C13,'2018-07'!$C$2:$C$100,0)+1,0)))-INDIRECT(CONCATENATE("'2018-06'!O",TEXT(MATCH($C13,'2018-06'!$C$2:$C$100,0)+1,0))))</f>
        <v>0</v>
      </c>
      <c r="P13" s="17">
        <f ca="1">IF(OR(INDIRECT(CONCATENATE("'2018-07'!P",TEXT(MATCH($C13,'2018-07'!$C$2:$C$100,0)+1,0)))="",INDIRECT(CONCATENATE("'2018-06'!P",TEXT(MATCH($C13,'2018-06'!$C$2:$C$100,0)+1,0)))="",AND(INDIRECT(CONCATENATE("'2018-07'!P",TEXT(MATCH($C13,'2018-07'!$C$2:$C$100,0)+1,0)))="",INDIRECT(CONCATENATE("'2018-06'!P",TEXT(MATCH($C13,'2018-06'!$C$2:$C$100,0)+1,0)))="")),"Н/Д",INDIRECT(CONCATENATE("'2018-07'!P",TEXT(MATCH($C13,'2018-07'!$C$2:$C$100,0)+1,0)))-INDIRECT(CONCATENATE("'2018-06'!P",TEXT(MATCH($C13,'2018-06'!$C$2:$C$100,0)+1,0))))</f>
        <v>32685355.979999989</v>
      </c>
      <c r="Q13" s="17">
        <f ca="1">IF(OR(INDIRECT(CONCATENATE("'2018-07'!Q",TEXT(MATCH($C13,'2018-07'!$C$2:$C$100,0)+1,0)))="",INDIRECT(CONCATENATE("'2018-06'!Q",TEXT(MATCH($C13,'2018-06'!$C$2:$C$100,0)+1,0)))="",AND(INDIRECT(CONCATENATE("'2018-07'!Q",TEXT(MATCH($C13,'2018-07'!$C$2:$C$100,0)+1,0)))="",INDIRECT(CONCATENATE("'2018-06'!Q",TEXT(MATCH($C13,'2018-06'!$C$2:$C$100,0)+1,0)))="")),"Н/Д",INDIRECT(CONCATENATE("'2018-07'!Q",TEXT(MATCH($C13,'2018-07'!$C$2:$C$100,0)+1,0)))-INDIRECT(CONCATENATE("'2018-06'!Q",TEXT(MATCH($C13,'2018-06'!$C$2:$C$100,0)+1,0))))</f>
        <v>199666.10000000149</v>
      </c>
      <c r="R13" s="17">
        <f ca="1">IF(OR(INDIRECT(CONCATENATE("'2018-07'!R",TEXT(MATCH($C13,'2018-07'!$C$2:$C$100,0)+1,0)))="",INDIRECT(CONCATENATE("'2018-06'!R",TEXT(MATCH($C13,'2018-06'!$C$2:$C$100,0)+1,0)))="",AND(INDIRECT(CONCATENATE("'2018-07'!R",TEXT(MATCH($C13,'2018-07'!$C$2:$C$100,0)+1,0)))="",INDIRECT(CONCATENATE("'2018-06'!R",TEXT(MATCH($C13,'2018-06'!$C$2:$C$100,0)+1,0)))="")),"Н/Д",INDIRECT(CONCATENATE("'2018-07'!R",TEXT(MATCH($C13,'2018-07'!$C$2:$C$100,0)+1,0)))-INDIRECT(CONCATENATE("'2018-06'!R",TEXT(MATCH($C13,'2018-06'!$C$2:$C$100,0)+1,0))))</f>
        <v>27802182.18</v>
      </c>
      <c r="S13" s="17" t="str">
        <f ca="1">IF(OR(INDIRECT(CONCATENATE("'2018-07'!S",TEXT(MATCH($C13,'2018-07'!$C$2:$C$100,0)+1,0)))="",INDIRECT(CONCATENATE("'2018-06'!S",TEXT(MATCH($C13,'2018-06'!$C$2:$C$100,0)+1,0)))="",AND(INDIRECT(CONCATENATE("'2018-07'!S",TEXT(MATCH($C13,'2018-07'!$C$2:$C$100,0)+1,0)))="",INDIRECT(CONCATENATE("'2018-06'!S",TEXT(MATCH($C13,'2018-06'!$C$2:$C$100,0)+1,0)))="")),"Н/Д",INDIRECT(CONCATENATE("'2018-07'!S",TEXT(MATCH($C13,'2018-07'!$C$2:$C$100,0)+1,0)))-INDIRECT(CONCATENATE("'2018-06'!S",TEXT(MATCH($C13,'2018-06'!$C$2:$C$100,0)+1,0))))</f>
        <v>Н/Д</v>
      </c>
      <c r="T13" s="17">
        <f ca="1">IF(OR(INDIRECT(CONCATENATE("'2018-07'!T",TEXT(MATCH($C13,'2018-07'!$C$2:$C$100,0)+1,0)))="",INDIRECT(CONCATENATE("'2018-06'!T",TEXT(MATCH($C13,'2018-06'!$C$2:$C$100,0)+1,0)))="",AND(INDIRECT(CONCATENATE("'2018-07'!T",TEXT(MATCH($C13,'2018-07'!$C$2:$C$100,0)+1,0)))="",INDIRECT(CONCATENATE("'2018-06'!T",TEXT(MATCH($C13,'2018-06'!$C$2:$C$100,0)+1,0)))="")),"Н/Д",INDIRECT(CONCATENATE("'2018-07'!T",TEXT(MATCH($C13,'2018-07'!$C$2:$C$100,0)+1,0)))-INDIRECT(CONCATENATE("'2018-06'!T",TEXT(MATCH($C13,'2018-06'!$C$2:$C$100,0)+1,0))))</f>
        <v>3139422.9800000004</v>
      </c>
      <c r="U13" s="17">
        <f ca="1">IF(OR(INDIRECT(CONCATENATE("'2018-07'!U",TEXT(MATCH($C13,'2018-07'!$C$2:$C$100,0)+1,0)))="",INDIRECT(CONCATENATE("'2018-06'!U",TEXT(MATCH($C13,'2018-06'!$C$2:$C$100,0)+1,0)))="",AND(INDIRECT(CONCATENATE("'2018-07'!U",TEXT(MATCH($C13,'2018-07'!$C$2:$C$100,0)+1,0)))="",INDIRECT(CONCATENATE("'2018-06'!U",TEXT(MATCH($C13,'2018-06'!$C$2:$C$100,0)+1,0)))="")),"Н/Д",INDIRECT(CONCATENATE("'2018-07'!U",TEXT(MATCH($C13,'2018-07'!$C$2:$C$100,0)+1,0)))-INDIRECT(CONCATENATE("'2018-06'!U",TEXT(MATCH($C13,'2018-06'!$C$2:$C$100,0)+1,0))))</f>
        <v>-242239.02</v>
      </c>
      <c r="V13" s="17">
        <f ca="1">IF(OR(INDIRECT(CONCATENATE("'2018-07'!V",TEXT(MATCH($C13,'2018-07'!$C$2:$C$100,0)+1,0)))="",INDIRECT(CONCATENATE("'2018-06'!V",TEXT(MATCH($C13,'2018-06'!$C$2:$C$100,0)+1,0)))="",AND(INDIRECT(CONCATENATE("'2018-07'!V",TEXT(MATCH($C13,'2018-07'!$C$2:$C$100,0)+1,0)))="",INDIRECT(CONCATENATE("'2018-06'!V",TEXT(MATCH($C13,'2018-06'!$C$2:$C$100,0)+1,0)))="")),"Н/Д",INDIRECT(CONCATENATE("'2018-07'!V",TEXT(MATCH($C13,'2018-07'!$C$2:$C$100,0)+1,0)))-INDIRECT(CONCATENATE("'2018-06'!V",TEXT(MATCH($C13,'2018-06'!$C$2:$C$100,0)+1,0))))</f>
        <v>1988602655.5199995</v>
      </c>
      <c r="W13" s="17">
        <f ca="1">IF(OR(INDIRECT(CONCATENATE("'2018-07'!W",TEXT(MATCH($C13,'2018-07'!$C$2:$C$100,0)+1,0)))="",INDIRECT(CONCATENATE("'2018-06'!W",TEXT(MATCH($C13,'2018-06'!$C$2:$C$100,0)+1,0)))="",AND(INDIRECT(CONCATENATE("'2018-07'!W",TEXT(MATCH($C13,'2018-07'!$C$2:$C$100,0)+1,0)))="",INDIRECT(CONCATENATE("'2018-06'!W",TEXT(MATCH($C13,'2018-06'!$C$2:$C$100,0)+1,0)))="")),"Н/Д",INDIRECT(CONCATENATE("'2018-07'!W",TEXT(MATCH($C13,'2018-07'!$C$2:$C$100,0)+1,0)))-INDIRECT(CONCATENATE("'2018-06'!W",TEXT(MATCH($C13,'2018-06'!$C$2:$C$100,0)+1,0))))</f>
        <v>6331005343.2400017</v>
      </c>
    </row>
    <row r="14" spans="1:23" x14ac:dyDescent="0.25">
      <c r="A14" s="2" t="s">
        <v>34</v>
      </c>
      <c r="B14" s="2" t="s">
        <v>35</v>
      </c>
      <c r="C14" s="15">
        <v>33000000</v>
      </c>
      <c r="D14" s="2" t="s">
        <v>210</v>
      </c>
      <c r="E14" s="17">
        <f ca="1">IF(OR(INDIRECT(CONCATENATE("'2018-07'!E",TEXT(MATCH($C14,'2018-07'!$C$2:$C$100,0)+1,0)))="",INDIRECT(CONCATENATE("'2018-06'!E",TEXT(MATCH($C14,'2018-06'!$C$2:$C$100,0)+1,0)))="",AND(INDIRECT(CONCATENATE("'2018-07'!E",TEXT(MATCH($C14,'2018-07'!$C$2:$C$100,0)+1,0)))="",INDIRECT(CONCATENATE("'2018-06'!E",TEXT(MATCH($C14,'2018-06'!$C$2:$C$100,0)+1,0)))="")),"Н/Д",INDIRECT(CONCATENATE("'2018-07'!E",TEXT(MATCH($C14,'2018-07'!$C$2:$C$100,0)+1,0)))-INDIRECT(CONCATENATE("'2018-06'!E",TEXT(MATCH($C14,'2018-06'!$C$2:$C$100,0)+1,0))))</f>
        <v>4399889342.7299995</v>
      </c>
      <c r="F14" s="17">
        <f ca="1">IF(OR(INDIRECT(CONCATENATE("'2018-07'!F",TEXT(MATCH($C14,'2018-07'!$C$2:$C$100,0)+1,0)))="",INDIRECT(CONCATENATE("'2018-06'!F",TEXT(MATCH($C14,'2018-06'!$C$2:$C$100,0)+1,0)))="",AND(INDIRECT(CONCATENATE("'2018-07'!F",TEXT(MATCH($C14,'2018-07'!$C$2:$C$100,0)+1,0)))="",INDIRECT(CONCATENATE("'2018-06'!F",TEXT(MATCH($C14,'2018-06'!$C$2:$C$100,0)+1,0)))="")),"Н/Д",INDIRECT(CONCATENATE("'2018-07'!F",TEXT(MATCH($C14,'2018-07'!$C$2:$C$100,0)+1,0)))-INDIRECT(CONCATENATE("'2018-06'!F",TEXT(MATCH($C14,'2018-06'!$C$2:$C$100,0)+1,0))))</f>
        <v>2813405045.2199974</v>
      </c>
      <c r="G14" s="17">
        <f ca="1">IF(OR(INDIRECT(CONCATENATE("'2018-07'!G",TEXT(MATCH($C14,'2018-07'!$C$2:$C$100,0)+1,0)))="",INDIRECT(CONCATENATE("'2018-06'!G",TEXT(MATCH($C14,'2018-06'!$C$2:$C$100,0)+1,0)))="",AND(INDIRECT(CONCATENATE("'2018-07'!G",TEXT(MATCH($C14,'2018-07'!$C$2:$C$100,0)+1,0)))="",INDIRECT(CONCATENATE("'2018-06'!G",TEXT(MATCH($C14,'2018-06'!$C$2:$C$100,0)+1,0)))="")),"Н/Д",INDIRECT(CONCATENATE("'2018-07'!G",TEXT(MATCH($C14,'2018-07'!$C$2:$C$100,0)+1,0)))-INDIRECT(CONCATENATE("'2018-06'!G",TEXT(MATCH($C14,'2018-06'!$C$2:$C$100,0)+1,0))))</f>
        <v>521977990.30000019</v>
      </c>
      <c r="H14" s="17">
        <f ca="1">IF(OR(INDIRECT(CONCATENATE("'2018-07'!H",TEXT(MATCH($C14,'2018-07'!$C$2:$C$100,0)+1,0)))="",INDIRECT(CONCATENATE("'2018-06'!H",TEXT(MATCH($C14,'2018-06'!$C$2:$C$100,0)+1,0)))="",AND(INDIRECT(CONCATENATE("'2018-07'!H",TEXT(MATCH($C14,'2018-07'!$C$2:$C$100,0)+1,0)))="",INDIRECT(CONCATENATE("'2018-06'!H",TEXT(MATCH($C14,'2018-06'!$C$2:$C$100,0)+1,0)))="")),"Н/Д",INDIRECT(CONCATENATE("'2018-07'!H",TEXT(MATCH($C14,'2018-07'!$C$2:$C$100,0)+1,0)))-INDIRECT(CONCATENATE("'2018-06'!H",TEXT(MATCH($C14,'2018-06'!$C$2:$C$100,0)+1,0))))</f>
        <v>1280511528.1599998</v>
      </c>
      <c r="I14" s="17">
        <f ca="1">IF(OR(INDIRECT(CONCATENATE("'2018-07'!I",TEXT(MATCH($C14,'2018-07'!$C$2:$C$100,0)+1,0)))="",INDIRECT(CONCATENATE("'2018-06'!I",TEXT(MATCH($C14,'2018-06'!$C$2:$C$100,0)+1,0)))="",AND(INDIRECT(CONCATENATE("'2018-07'!I",TEXT(MATCH($C14,'2018-07'!$C$2:$C$100,0)+1,0)))="",INDIRECT(CONCATENATE("'2018-06'!I",TEXT(MATCH($C14,'2018-06'!$C$2:$C$100,0)+1,0)))="")),"Н/Д",INDIRECT(CONCATENATE("'2018-07'!I",TEXT(MATCH($C14,'2018-07'!$C$2:$C$100,0)+1,0)))-INDIRECT(CONCATENATE("'2018-06'!I",TEXT(MATCH($C14,'2018-06'!$C$2:$C$100,0)+1,0))))</f>
        <v>375496026.95000005</v>
      </c>
      <c r="J14" s="17" t="str">
        <f ca="1">IF(OR(INDIRECT(CONCATENATE("'2018-07'!J",TEXT(MATCH($C14,'2018-07'!$C$2:$C$100,0)+1,0)))="",INDIRECT(CONCATENATE("'2018-06'!J",TEXT(MATCH($C14,'2018-06'!$C$2:$C$100,0)+1,0)))="",AND(INDIRECT(CONCATENATE("'2018-07'!J",TEXT(MATCH($C14,'2018-07'!$C$2:$C$100,0)+1,0)))="",INDIRECT(CONCATENATE("'2018-06'!J",TEXT(MATCH($C14,'2018-06'!$C$2:$C$100,0)+1,0)))="")),"Н/Д",INDIRECT(CONCATENATE("'2018-07'!J",TEXT(MATCH($C14,'2018-07'!$C$2:$C$100,0)+1,0)))-INDIRECT(CONCATENATE("'2018-06'!J",TEXT(MATCH($C14,'2018-06'!$C$2:$C$100,0)+1,0))))</f>
        <v>Н/Д</v>
      </c>
      <c r="K14" s="17">
        <f ca="1">IF(OR(INDIRECT(CONCATENATE("'2018-07'!K",TEXT(MATCH($C14,'2018-07'!$C$2:$C$100,0)+1,0)))="",INDIRECT(CONCATENATE("'2018-06'!K",TEXT(MATCH($C14,'2018-06'!$C$2:$C$100,0)+1,0)))="",AND(INDIRECT(CONCATENATE("'2018-07'!K",TEXT(MATCH($C14,'2018-07'!$C$2:$C$100,0)+1,0)))="",INDIRECT(CONCATENATE("'2018-06'!K",TEXT(MATCH($C14,'2018-06'!$C$2:$C$100,0)+1,0)))="")),"Н/Д",INDIRECT(CONCATENATE("'2018-07'!K",TEXT(MATCH($C14,'2018-07'!$C$2:$C$100,0)+1,0)))-INDIRECT(CONCATENATE("'2018-06'!K",TEXT(MATCH($C14,'2018-06'!$C$2:$C$100,0)+1,0))))</f>
        <v>138033884.00999999</v>
      </c>
      <c r="L14" s="17">
        <f ca="1">IF(OR(INDIRECT(CONCATENATE("'2018-07'!L",TEXT(MATCH($C14,'2018-07'!$C$2:$C$100,0)+1,0)))="",INDIRECT(CONCATENATE("'2018-06'!L",TEXT(MATCH($C14,'2018-06'!$C$2:$C$100,0)+1,0)))="",AND(INDIRECT(CONCATENATE("'2018-07'!L",TEXT(MATCH($C14,'2018-07'!$C$2:$C$100,0)+1,0)))="",INDIRECT(CONCATENATE("'2018-06'!L",TEXT(MATCH($C14,'2018-06'!$C$2:$C$100,0)+1,0)))="")),"Н/Д",INDIRECT(CONCATENATE("'2018-07'!L",TEXT(MATCH($C14,'2018-07'!$C$2:$C$100,0)+1,0)))-INDIRECT(CONCATENATE("'2018-06'!L",TEXT(MATCH($C14,'2018-06'!$C$2:$C$100,0)+1,0))))</f>
        <v>59851090.0400002</v>
      </c>
      <c r="M14" s="17">
        <f ca="1">IF(OR(INDIRECT(CONCATENATE("'2018-07'!M",TEXT(MATCH($C14,'2018-07'!$C$2:$C$100,0)+1,0)))="",INDIRECT(CONCATENATE("'2018-06'!M",TEXT(MATCH($C14,'2018-06'!$C$2:$C$100,0)+1,0)))="",AND(INDIRECT(CONCATENATE("'2018-07'!M",TEXT(MATCH($C14,'2018-07'!$C$2:$C$100,0)+1,0)))="",INDIRECT(CONCATENATE("'2018-06'!M",TEXT(MATCH($C14,'2018-06'!$C$2:$C$100,0)+1,0)))="")),"Н/Д",INDIRECT(CONCATENATE("'2018-07'!M",TEXT(MATCH($C14,'2018-07'!$C$2:$C$100,0)+1,0)))-INDIRECT(CONCATENATE("'2018-06'!M",TEXT(MATCH($C14,'2018-06'!$C$2:$C$100,0)+1,0))))</f>
        <v>3023484.2500000009</v>
      </c>
      <c r="N14" s="17">
        <f ca="1">IF(OR(INDIRECT(CONCATENATE("'2018-07'!N",TEXT(MATCH($C14,'2018-07'!$C$2:$C$100,0)+1,0)))="",INDIRECT(CONCATENATE("'2018-06'!N",TEXT(MATCH($C14,'2018-06'!$C$2:$C$100,0)+1,0)))="",AND(INDIRECT(CONCATENATE("'2018-07'!N",TEXT(MATCH($C14,'2018-07'!$C$2:$C$100,0)+1,0)))="",INDIRECT(CONCATENATE("'2018-06'!N",TEXT(MATCH($C14,'2018-06'!$C$2:$C$100,0)+1,0)))="")),"Н/Д",INDIRECT(CONCATENATE("'2018-07'!N",TEXT(MATCH($C14,'2018-07'!$C$2:$C$100,0)+1,0)))-INDIRECT(CONCATENATE("'2018-06'!NE",TEXT(MATCH($C14,'2018-06'!$C$2:$C$100,0)+1,0))))</f>
        <v>211136943.28999999</v>
      </c>
      <c r="O14" s="17">
        <f ca="1">IF(OR(INDIRECT(CONCATENATE("'2018-07'!O",TEXT(MATCH($C14,'2018-07'!$C$2:$C$100,0)+1,0)))="",INDIRECT(CONCATENATE("'2018-06'!O",TEXT(MATCH($C14,'2018-06'!$C$2:$C$100,0)+1,0)))="",AND(INDIRECT(CONCATENATE("'2018-07'!O",TEXT(MATCH($C14,'2018-07'!$C$2:$C$100,0)+1,0)))="",INDIRECT(CONCATENATE("'2018-06'!O",TEXT(MATCH($C14,'2018-06'!$C$2:$C$100,0)+1,0)))="")),"Н/Д",INDIRECT(CONCATENATE("'2018-07'!O",TEXT(MATCH($C14,'2018-07'!$C$2:$C$100,0)+1,0)))-INDIRECT(CONCATENATE("'2018-06'!O",TEXT(MATCH($C14,'2018-06'!$C$2:$C$100,0)+1,0))))</f>
        <v>-18268.22</v>
      </c>
      <c r="P14" s="17">
        <f ca="1">IF(OR(INDIRECT(CONCATENATE("'2018-07'!P",TEXT(MATCH($C14,'2018-07'!$C$2:$C$100,0)+1,0)))="",INDIRECT(CONCATENATE("'2018-06'!P",TEXT(MATCH($C14,'2018-06'!$C$2:$C$100,0)+1,0)))="",AND(INDIRECT(CONCATENATE("'2018-07'!P",TEXT(MATCH($C14,'2018-07'!$C$2:$C$100,0)+1,0)))="",INDIRECT(CONCATENATE("'2018-06'!P",TEXT(MATCH($C14,'2018-06'!$C$2:$C$100,0)+1,0)))="")),"Н/Д",INDIRECT(CONCATENATE("'2018-07'!P",TEXT(MATCH($C14,'2018-07'!$C$2:$C$100,0)+1,0)))-INDIRECT(CONCATENATE("'2018-06'!P",TEXT(MATCH($C14,'2018-06'!$C$2:$C$100,0)+1,0))))</f>
        <v>122789966.49999994</v>
      </c>
      <c r="Q14" s="17">
        <f ca="1">IF(OR(INDIRECT(CONCATENATE("'2018-07'!Q",TEXT(MATCH($C14,'2018-07'!$C$2:$C$100,0)+1,0)))="",INDIRECT(CONCATENATE("'2018-06'!Q",TEXT(MATCH($C14,'2018-06'!$C$2:$C$100,0)+1,0)))="",AND(INDIRECT(CONCATENATE("'2018-07'!Q",TEXT(MATCH($C14,'2018-07'!$C$2:$C$100,0)+1,0)))="",INDIRECT(CONCATENATE("'2018-06'!Q",TEXT(MATCH($C14,'2018-06'!$C$2:$C$100,0)+1,0)))="")),"Н/Д",INDIRECT(CONCATENATE("'2018-07'!Q",TEXT(MATCH($C14,'2018-07'!$C$2:$C$100,0)+1,0)))-INDIRECT(CONCATENATE("'2018-06'!Q",TEXT(MATCH($C14,'2018-06'!$C$2:$C$100,0)+1,0))))</f>
        <v>80499474.680000007</v>
      </c>
      <c r="R14" s="17">
        <f ca="1">IF(OR(INDIRECT(CONCATENATE("'2018-07'!R",TEXT(MATCH($C14,'2018-07'!$C$2:$C$100,0)+1,0)))="",INDIRECT(CONCATENATE("'2018-06'!R",TEXT(MATCH($C14,'2018-06'!$C$2:$C$100,0)+1,0)))="",AND(INDIRECT(CONCATENATE("'2018-07'!R",TEXT(MATCH($C14,'2018-07'!$C$2:$C$100,0)+1,0)))="",INDIRECT(CONCATENATE("'2018-06'!R",TEXT(MATCH($C14,'2018-06'!$C$2:$C$100,0)+1,0)))="")),"Н/Д",INDIRECT(CONCATENATE("'2018-07'!R",TEXT(MATCH($C14,'2018-07'!$C$2:$C$100,0)+1,0)))-INDIRECT(CONCATENATE("'2018-06'!R",TEXT(MATCH($C14,'2018-06'!$C$2:$C$100,0)+1,0))))</f>
        <v>41083551.680000037</v>
      </c>
      <c r="S14" s="17">
        <f ca="1">IF(OR(INDIRECT(CONCATENATE("'2018-07'!S",TEXT(MATCH($C14,'2018-07'!$C$2:$C$100,0)+1,0)))="",INDIRECT(CONCATENATE("'2018-06'!S",TEXT(MATCH($C14,'2018-06'!$C$2:$C$100,0)+1,0)))="",AND(INDIRECT(CONCATENATE("'2018-07'!S",TEXT(MATCH($C14,'2018-07'!$C$2:$C$100,0)+1,0)))="",INDIRECT(CONCATENATE("'2018-06'!S",TEXT(MATCH($C14,'2018-06'!$C$2:$C$100,0)+1,0)))="")),"Н/Д",INDIRECT(CONCATENATE("'2018-07'!S",TEXT(MATCH($C14,'2018-07'!$C$2:$C$100,0)+1,0)))-INDIRECT(CONCATENATE("'2018-06'!S",TEXT(MATCH($C14,'2018-06'!$C$2:$C$100,0)+1,0))))</f>
        <v>763950</v>
      </c>
      <c r="T14" s="17">
        <f ca="1">IF(OR(INDIRECT(CONCATENATE("'2018-07'!T",TEXT(MATCH($C14,'2018-07'!$C$2:$C$100,0)+1,0)))="",INDIRECT(CONCATENATE("'2018-06'!T",TEXT(MATCH($C14,'2018-06'!$C$2:$C$100,0)+1,0)))="",AND(INDIRECT(CONCATENATE("'2018-07'!T",TEXT(MATCH($C14,'2018-07'!$C$2:$C$100,0)+1,0)))="",INDIRECT(CONCATENATE("'2018-06'!T",TEXT(MATCH($C14,'2018-06'!$C$2:$C$100,0)+1,0)))="")),"Н/Д",INDIRECT(CONCATENATE("'2018-07'!T",TEXT(MATCH($C14,'2018-07'!$C$2:$C$100,0)+1,0)))-INDIRECT(CONCATENATE("'2018-06'!T",TEXT(MATCH($C14,'2018-06'!$C$2:$C$100,0)+1,0))))</f>
        <v>55432749.570000023</v>
      </c>
      <c r="U14" s="17">
        <f ca="1">IF(OR(INDIRECT(CONCATENATE("'2018-07'!U",TEXT(MATCH($C14,'2018-07'!$C$2:$C$100,0)+1,0)))="",INDIRECT(CONCATENATE("'2018-06'!U",TEXT(MATCH($C14,'2018-06'!$C$2:$C$100,0)+1,0)))="",AND(INDIRECT(CONCATENATE("'2018-07'!U",TEXT(MATCH($C14,'2018-07'!$C$2:$C$100,0)+1,0)))="",INDIRECT(CONCATENATE("'2018-06'!U",TEXT(MATCH($C14,'2018-06'!$C$2:$C$100,0)+1,0)))="")),"Н/Д",INDIRECT(CONCATENATE("'2018-07'!U",TEXT(MATCH($C14,'2018-07'!$C$2:$C$100,0)+1,0)))-INDIRECT(CONCATENATE("'2018-06'!U",TEXT(MATCH($C14,'2018-06'!$C$2:$C$100,0)+1,0))))</f>
        <v>3057278.9700000025</v>
      </c>
      <c r="V14" s="17">
        <f ca="1">IF(OR(INDIRECT(CONCATENATE("'2018-07'!V",TEXT(MATCH($C14,'2018-07'!$C$2:$C$100,0)+1,0)))="",INDIRECT(CONCATENATE("'2018-06'!V",TEXT(MATCH($C14,'2018-06'!$C$2:$C$100,0)+1,0)))="",AND(INDIRECT(CONCATENATE("'2018-07'!V",TEXT(MATCH($C14,'2018-07'!$C$2:$C$100,0)+1,0)))="",INDIRECT(CONCATENATE("'2018-06'!V",TEXT(MATCH($C14,'2018-06'!$C$2:$C$100,0)+1,0)))="")),"Н/Д",INDIRECT(CONCATENATE("'2018-07'!V",TEXT(MATCH($C14,'2018-07'!$C$2:$C$100,0)+1,0)))-INDIRECT(CONCATENATE("'2018-06'!V",TEXT(MATCH($C14,'2018-06'!$C$2:$C$100,0)+1,0))))</f>
        <v>1586484297.5099993</v>
      </c>
      <c r="W14" s="17">
        <f ca="1">IF(OR(INDIRECT(CONCATENATE("'2018-07'!W",TEXT(MATCH($C14,'2018-07'!$C$2:$C$100,0)+1,0)))="",INDIRECT(CONCATENATE("'2018-06'!W",TEXT(MATCH($C14,'2018-06'!$C$2:$C$100,0)+1,0)))="",AND(INDIRECT(CONCATENATE("'2018-07'!W",TEXT(MATCH($C14,'2018-07'!$C$2:$C$100,0)+1,0)))="",INDIRECT(CONCATENATE("'2018-06'!W",TEXT(MATCH($C14,'2018-06'!$C$2:$C$100,0)+1,0)))="")),"Н/Д",INDIRECT(CONCATENATE("'2018-07'!W",TEXT(MATCH($C14,'2018-07'!$C$2:$C$100,0)+1,0)))-INDIRECT(CONCATENATE("'2018-06'!W",TEXT(MATCH($C14,'2018-06'!$C$2:$C$100,0)+1,0))))</f>
        <v>11518066031.309998</v>
      </c>
    </row>
    <row r="15" spans="1:23" x14ac:dyDescent="0.25">
      <c r="A15" s="2" t="s">
        <v>34</v>
      </c>
      <c r="B15" s="2" t="s">
        <v>36</v>
      </c>
      <c r="C15" s="15">
        <v>22000000</v>
      </c>
      <c r="D15" s="2" t="s">
        <v>210</v>
      </c>
      <c r="E15" s="17">
        <f ca="1">IF(OR(INDIRECT(CONCATENATE("'2018-07'!E",TEXT(MATCH($C15,'2018-07'!$C$2:$C$100,0)+1,0)))="",INDIRECT(CONCATENATE("'2018-06'!E",TEXT(MATCH($C15,'2018-06'!$C$2:$C$100,0)+1,0)))="",AND(INDIRECT(CONCATENATE("'2018-07'!E",TEXT(MATCH($C15,'2018-07'!$C$2:$C$100,0)+1,0)))="",INDIRECT(CONCATENATE("'2018-06'!E",TEXT(MATCH($C15,'2018-06'!$C$2:$C$100,0)+1,0)))="")),"Н/Д",INDIRECT(CONCATENATE("'2018-07'!E",TEXT(MATCH($C15,'2018-07'!$C$2:$C$100,0)+1,0)))-INDIRECT(CONCATENATE("'2018-06'!E",TEXT(MATCH($C15,'2018-06'!$C$2:$C$100,0)+1,0))))</f>
        <v>12466141778.290009</v>
      </c>
      <c r="F15" s="17">
        <f ca="1">IF(OR(INDIRECT(CONCATENATE("'2018-07'!F",TEXT(MATCH($C15,'2018-07'!$C$2:$C$100,0)+1,0)))="",INDIRECT(CONCATENATE("'2018-06'!F",TEXT(MATCH($C15,'2018-06'!$C$2:$C$100,0)+1,0)))="",AND(INDIRECT(CONCATENATE("'2018-07'!F",TEXT(MATCH($C15,'2018-07'!$C$2:$C$100,0)+1,0)))="",INDIRECT(CONCATENATE("'2018-06'!F",TEXT(MATCH($C15,'2018-06'!$C$2:$C$100,0)+1,0)))="")),"Н/Д",INDIRECT(CONCATENATE("'2018-07'!F",TEXT(MATCH($C15,'2018-07'!$C$2:$C$100,0)+1,0)))-INDIRECT(CONCATENATE("'2018-06'!F",TEXT(MATCH($C15,'2018-06'!$C$2:$C$100,0)+1,0))))</f>
        <v>10376136448.920006</v>
      </c>
      <c r="G15" s="17">
        <f ca="1">IF(OR(INDIRECT(CONCATENATE("'2018-07'!G",TEXT(MATCH($C15,'2018-07'!$C$2:$C$100,0)+1,0)))="",INDIRECT(CONCATENATE("'2018-06'!G",TEXT(MATCH($C15,'2018-06'!$C$2:$C$100,0)+1,0)))="",AND(INDIRECT(CONCATENATE("'2018-07'!G",TEXT(MATCH($C15,'2018-07'!$C$2:$C$100,0)+1,0)))="",INDIRECT(CONCATENATE("'2018-06'!G",TEXT(MATCH($C15,'2018-06'!$C$2:$C$100,0)+1,0)))="")),"Н/Д",INDIRECT(CONCATENATE("'2018-07'!G",TEXT(MATCH($C15,'2018-07'!$C$2:$C$100,0)+1,0)))-INDIRECT(CONCATENATE("'2018-06'!G",TEXT(MATCH($C15,'2018-06'!$C$2:$C$100,0)+1,0))))</f>
        <v>2335513147.9799995</v>
      </c>
      <c r="H15" s="17">
        <f ca="1">IF(OR(INDIRECT(CONCATENATE("'2018-07'!H",TEXT(MATCH($C15,'2018-07'!$C$2:$C$100,0)+1,0)))="",INDIRECT(CONCATENATE("'2018-06'!H",TEXT(MATCH($C15,'2018-06'!$C$2:$C$100,0)+1,0)))="",AND(INDIRECT(CONCATENATE("'2018-07'!H",TEXT(MATCH($C15,'2018-07'!$C$2:$C$100,0)+1,0)))="",INDIRECT(CONCATENATE("'2018-06'!H",TEXT(MATCH($C15,'2018-06'!$C$2:$C$100,0)+1,0)))="")),"Н/Д",INDIRECT(CONCATENATE("'2018-07'!H",TEXT(MATCH($C15,'2018-07'!$C$2:$C$100,0)+1,0)))-INDIRECT(CONCATENATE("'2018-06'!H",TEXT(MATCH($C15,'2018-06'!$C$2:$C$100,0)+1,0))))</f>
        <v>5202879675.4499969</v>
      </c>
      <c r="I15" s="17">
        <f ca="1">IF(OR(INDIRECT(CONCATENATE("'2018-07'!I",TEXT(MATCH($C15,'2018-07'!$C$2:$C$100,0)+1,0)))="",INDIRECT(CONCATENATE("'2018-06'!I",TEXT(MATCH($C15,'2018-06'!$C$2:$C$100,0)+1,0)))="",AND(INDIRECT(CONCATENATE("'2018-07'!I",TEXT(MATCH($C15,'2018-07'!$C$2:$C$100,0)+1,0)))="",INDIRECT(CONCATENATE("'2018-06'!I",TEXT(MATCH($C15,'2018-06'!$C$2:$C$100,0)+1,0)))="")),"Н/Д",INDIRECT(CONCATENATE("'2018-07'!I",TEXT(MATCH($C15,'2018-07'!$C$2:$C$100,0)+1,0)))-INDIRECT(CONCATENATE("'2018-06'!I",TEXT(MATCH($C15,'2018-06'!$C$2:$C$100,0)+1,0))))</f>
        <v>1491987480.1600008</v>
      </c>
      <c r="J15" s="17" t="str">
        <f ca="1">IF(OR(INDIRECT(CONCATENATE("'2018-07'!J",TEXT(MATCH($C15,'2018-07'!$C$2:$C$100,0)+1,0)))="",INDIRECT(CONCATENATE("'2018-06'!J",TEXT(MATCH($C15,'2018-06'!$C$2:$C$100,0)+1,0)))="",AND(INDIRECT(CONCATENATE("'2018-07'!J",TEXT(MATCH($C15,'2018-07'!$C$2:$C$100,0)+1,0)))="",INDIRECT(CONCATENATE("'2018-06'!J",TEXT(MATCH($C15,'2018-06'!$C$2:$C$100,0)+1,0)))="")),"Н/Д",INDIRECT(CONCATENATE("'2018-07'!J",TEXT(MATCH($C15,'2018-07'!$C$2:$C$100,0)+1,0)))-INDIRECT(CONCATENATE("'2018-06'!J",TEXT(MATCH($C15,'2018-06'!$C$2:$C$100,0)+1,0))))</f>
        <v>Н/Д</v>
      </c>
      <c r="K15" s="17">
        <f ca="1">IF(OR(INDIRECT(CONCATENATE("'2018-07'!K",TEXT(MATCH($C15,'2018-07'!$C$2:$C$100,0)+1,0)))="",INDIRECT(CONCATENATE("'2018-06'!K",TEXT(MATCH($C15,'2018-06'!$C$2:$C$100,0)+1,0)))="",AND(INDIRECT(CONCATENATE("'2018-07'!K",TEXT(MATCH($C15,'2018-07'!$C$2:$C$100,0)+1,0)))="",INDIRECT(CONCATENATE("'2018-06'!K",TEXT(MATCH($C15,'2018-06'!$C$2:$C$100,0)+1,0)))="")),"Н/Д",INDIRECT(CONCATENATE("'2018-07'!K",TEXT(MATCH($C15,'2018-07'!$C$2:$C$100,0)+1,0)))-INDIRECT(CONCATENATE("'2018-06'!K",TEXT(MATCH($C15,'2018-06'!$C$2:$C$100,0)+1,0))))</f>
        <v>213911415.98999977</v>
      </c>
      <c r="L15" s="17">
        <f ca="1">IF(OR(INDIRECT(CONCATENATE("'2018-07'!L",TEXT(MATCH($C15,'2018-07'!$C$2:$C$100,0)+1,0)))="",INDIRECT(CONCATENATE("'2018-06'!L",TEXT(MATCH($C15,'2018-06'!$C$2:$C$100,0)+1,0)))="",AND(INDIRECT(CONCATENATE("'2018-07'!L",TEXT(MATCH($C15,'2018-07'!$C$2:$C$100,0)+1,0)))="",INDIRECT(CONCATENATE("'2018-06'!L",TEXT(MATCH($C15,'2018-06'!$C$2:$C$100,0)+1,0)))="")),"Н/Д",INDIRECT(CONCATENATE("'2018-07'!L",TEXT(MATCH($C15,'2018-07'!$C$2:$C$100,0)+1,0)))-INDIRECT(CONCATENATE("'2018-06'!L",TEXT(MATCH($C15,'2018-06'!$C$2:$C$100,0)+1,0))))</f>
        <v>240541980.36999989</v>
      </c>
      <c r="M15" s="17">
        <f ca="1">IF(OR(INDIRECT(CONCATENATE("'2018-07'!M",TEXT(MATCH($C15,'2018-07'!$C$2:$C$100,0)+1,0)))="",INDIRECT(CONCATENATE("'2018-06'!M",TEXT(MATCH($C15,'2018-06'!$C$2:$C$100,0)+1,0)))="",AND(INDIRECT(CONCATENATE("'2018-07'!M",TEXT(MATCH($C15,'2018-07'!$C$2:$C$100,0)+1,0)))="",INDIRECT(CONCATENATE("'2018-06'!M",TEXT(MATCH($C15,'2018-06'!$C$2:$C$100,0)+1,0)))="")),"Н/Д",INDIRECT(CONCATENATE("'2018-07'!M",TEXT(MATCH($C15,'2018-07'!$C$2:$C$100,0)+1,0)))-INDIRECT(CONCATENATE("'2018-06'!M",TEXT(MATCH($C15,'2018-06'!$C$2:$C$100,0)+1,0))))</f>
        <v>5186463.6700000018</v>
      </c>
      <c r="N15" s="17">
        <f ca="1">IF(OR(INDIRECT(CONCATENATE("'2018-07'!N",TEXT(MATCH($C15,'2018-07'!$C$2:$C$100,0)+1,0)))="",INDIRECT(CONCATENATE("'2018-06'!N",TEXT(MATCH($C15,'2018-06'!$C$2:$C$100,0)+1,0)))="",AND(INDIRECT(CONCATENATE("'2018-07'!N",TEXT(MATCH($C15,'2018-07'!$C$2:$C$100,0)+1,0)))="",INDIRECT(CONCATENATE("'2018-06'!N",TEXT(MATCH($C15,'2018-06'!$C$2:$C$100,0)+1,0)))="")),"Н/Д",INDIRECT(CONCATENATE("'2018-07'!N",TEXT(MATCH($C15,'2018-07'!$C$2:$C$100,0)+1,0)))-INDIRECT(CONCATENATE("'2018-06'!NE",TEXT(MATCH($C15,'2018-06'!$C$2:$C$100,0)+1,0))))</f>
        <v>469055173.23000002</v>
      </c>
      <c r="O15" s="17">
        <f ca="1">IF(OR(INDIRECT(CONCATENATE("'2018-07'!O",TEXT(MATCH($C15,'2018-07'!$C$2:$C$100,0)+1,0)))="",INDIRECT(CONCATENATE("'2018-06'!O",TEXT(MATCH($C15,'2018-06'!$C$2:$C$100,0)+1,0)))="",AND(INDIRECT(CONCATENATE("'2018-07'!O",TEXT(MATCH($C15,'2018-07'!$C$2:$C$100,0)+1,0)))="",INDIRECT(CONCATENATE("'2018-06'!O",TEXT(MATCH($C15,'2018-06'!$C$2:$C$100,0)+1,0)))="")),"Н/Д",INDIRECT(CONCATENATE("'2018-07'!O",TEXT(MATCH($C15,'2018-07'!$C$2:$C$100,0)+1,0)))-INDIRECT(CONCATENATE("'2018-06'!O",TEXT(MATCH($C15,'2018-06'!$C$2:$C$100,0)+1,0))))</f>
        <v>-8279.4199999999983</v>
      </c>
      <c r="P15" s="17">
        <f ca="1">IF(OR(INDIRECT(CONCATENATE("'2018-07'!P",TEXT(MATCH($C15,'2018-07'!$C$2:$C$100,0)+1,0)))="",INDIRECT(CONCATENATE("'2018-06'!P",TEXT(MATCH($C15,'2018-06'!$C$2:$C$100,0)+1,0)))="",AND(INDIRECT(CONCATENATE("'2018-07'!P",TEXT(MATCH($C15,'2018-07'!$C$2:$C$100,0)+1,0)))="",INDIRECT(CONCATENATE("'2018-06'!P",TEXT(MATCH($C15,'2018-06'!$C$2:$C$100,0)+1,0)))="")),"Н/Д",INDIRECT(CONCATENATE("'2018-07'!P",TEXT(MATCH($C15,'2018-07'!$C$2:$C$100,0)+1,0)))-INDIRECT(CONCATENATE("'2018-06'!P",TEXT(MATCH($C15,'2018-06'!$C$2:$C$100,0)+1,0))))</f>
        <v>377483506.06000018</v>
      </c>
      <c r="Q15" s="17">
        <f ca="1">IF(OR(INDIRECT(CONCATENATE("'2018-07'!Q",TEXT(MATCH($C15,'2018-07'!$C$2:$C$100,0)+1,0)))="",INDIRECT(CONCATENATE("'2018-06'!Q",TEXT(MATCH($C15,'2018-06'!$C$2:$C$100,0)+1,0)))="",AND(INDIRECT(CONCATENATE("'2018-07'!Q",TEXT(MATCH($C15,'2018-07'!$C$2:$C$100,0)+1,0)))="",INDIRECT(CONCATENATE("'2018-06'!Q",TEXT(MATCH($C15,'2018-06'!$C$2:$C$100,0)+1,0)))="")),"Н/Д",INDIRECT(CONCATENATE("'2018-07'!Q",TEXT(MATCH($C15,'2018-07'!$C$2:$C$100,0)+1,0)))-INDIRECT(CONCATENATE("'2018-06'!Q",TEXT(MATCH($C15,'2018-06'!$C$2:$C$100,0)+1,0))))</f>
        <v>46248127.689999998</v>
      </c>
      <c r="R15" s="17">
        <f ca="1">IF(OR(INDIRECT(CONCATENATE("'2018-07'!R",TEXT(MATCH($C15,'2018-07'!$C$2:$C$100,0)+1,0)))="",INDIRECT(CONCATENATE("'2018-06'!R",TEXT(MATCH($C15,'2018-06'!$C$2:$C$100,0)+1,0)))="",AND(INDIRECT(CONCATENATE("'2018-07'!R",TEXT(MATCH($C15,'2018-07'!$C$2:$C$100,0)+1,0)))="",INDIRECT(CONCATENATE("'2018-06'!R",TEXT(MATCH($C15,'2018-06'!$C$2:$C$100,0)+1,0)))="")),"Н/Д",INDIRECT(CONCATENATE("'2018-07'!R",TEXT(MATCH($C15,'2018-07'!$C$2:$C$100,0)+1,0)))-INDIRECT(CONCATENATE("'2018-06'!R",TEXT(MATCH($C15,'2018-06'!$C$2:$C$100,0)+1,0))))</f>
        <v>61261478.310000002</v>
      </c>
      <c r="S15" s="17">
        <f ca="1">IF(OR(INDIRECT(CONCATENATE("'2018-07'!S",TEXT(MATCH($C15,'2018-07'!$C$2:$C$100,0)+1,0)))="",INDIRECT(CONCATENATE("'2018-06'!S",TEXT(MATCH($C15,'2018-06'!$C$2:$C$100,0)+1,0)))="",AND(INDIRECT(CONCATENATE("'2018-07'!S",TEXT(MATCH($C15,'2018-07'!$C$2:$C$100,0)+1,0)))="",INDIRECT(CONCATENATE("'2018-06'!S",TEXT(MATCH($C15,'2018-06'!$C$2:$C$100,0)+1,0)))="")),"Н/Д",INDIRECT(CONCATENATE("'2018-07'!S",TEXT(MATCH($C15,'2018-07'!$C$2:$C$100,0)+1,0)))-INDIRECT(CONCATENATE("'2018-06'!S",TEXT(MATCH($C15,'2018-06'!$C$2:$C$100,0)+1,0))))</f>
        <v>1280456.1200000001</v>
      </c>
      <c r="T15" s="17">
        <f ca="1">IF(OR(INDIRECT(CONCATENATE("'2018-07'!T",TEXT(MATCH($C15,'2018-07'!$C$2:$C$100,0)+1,0)))="",INDIRECT(CONCATENATE("'2018-06'!T",TEXT(MATCH($C15,'2018-06'!$C$2:$C$100,0)+1,0)))="",AND(INDIRECT(CONCATENATE("'2018-07'!T",TEXT(MATCH($C15,'2018-07'!$C$2:$C$100,0)+1,0)))="",INDIRECT(CONCATENATE("'2018-06'!T",TEXT(MATCH($C15,'2018-06'!$C$2:$C$100,0)+1,0)))="")),"Н/Д",INDIRECT(CONCATENATE("'2018-07'!T",TEXT(MATCH($C15,'2018-07'!$C$2:$C$100,0)+1,0)))-INDIRECT(CONCATENATE("'2018-06'!T",TEXT(MATCH($C15,'2018-06'!$C$2:$C$100,0)+1,0))))</f>
        <v>209694132.82000005</v>
      </c>
      <c r="U15" s="17">
        <f ca="1">IF(OR(INDIRECT(CONCATENATE("'2018-07'!U",TEXT(MATCH($C15,'2018-07'!$C$2:$C$100,0)+1,0)))="",INDIRECT(CONCATENATE("'2018-06'!U",TEXT(MATCH($C15,'2018-06'!$C$2:$C$100,0)+1,0)))="",AND(INDIRECT(CONCATENATE("'2018-07'!U",TEXT(MATCH($C15,'2018-07'!$C$2:$C$100,0)+1,0)))="",INDIRECT(CONCATENATE("'2018-06'!U",TEXT(MATCH($C15,'2018-06'!$C$2:$C$100,0)+1,0)))="")),"Н/Д",INDIRECT(CONCATENATE("'2018-07'!U",TEXT(MATCH($C15,'2018-07'!$C$2:$C$100,0)+1,0)))-INDIRECT(CONCATENATE("'2018-06'!U",TEXT(MATCH($C15,'2018-06'!$C$2:$C$100,0)+1,0))))</f>
        <v>7800033.8599999994</v>
      </c>
      <c r="V15" s="17">
        <f ca="1">IF(OR(INDIRECT(CONCATENATE("'2018-07'!V",TEXT(MATCH($C15,'2018-07'!$C$2:$C$100,0)+1,0)))="",INDIRECT(CONCATENATE("'2018-06'!V",TEXT(MATCH($C15,'2018-06'!$C$2:$C$100,0)+1,0)))="",AND(INDIRECT(CONCATENATE("'2018-07'!V",TEXT(MATCH($C15,'2018-07'!$C$2:$C$100,0)+1,0)))="",INDIRECT(CONCATENATE("'2018-06'!V",TEXT(MATCH($C15,'2018-06'!$C$2:$C$100,0)+1,0)))="")),"Н/Д",INDIRECT(CONCATENATE("'2018-07'!V",TEXT(MATCH($C15,'2018-07'!$C$2:$C$100,0)+1,0)))-INDIRECT(CONCATENATE("'2018-06'!V",TEXT(MATCH($C15,'2018-06'!$C$2:$C$100,0)+1,0))))</f>
        <v>2090005329.3700008</v>
      </c>
      <c r="W15" s="17">
        <f ca="1">IF(OR(INDIRECT(CONCATENATE("'2018-07'!W",TEXT(MATCH($C15,'2018-07'!$C$2:$C$100,0)+1,0)))="",INDIRECT(CONCATENATE("'2018-06'!W",TEXT(MATCH($C15,'2018-06'!$C$2:$C$100,0)+1,0)))="",AND(INDIRECT(CONCATENATE("'2018-07'!W",TEXT(MATCH($C15,'2018-07'!$C$2:$C$100,0)+1,0)))="",INDIRECT(CONCATENATE("'2018-06'!W",TEXT(MATCH($C15,'2018-06'!$C$2:$C$100,0)+1,0)))="")),"Н/Д",INDIRECT(CONCATENATE("'2018-07'!W",TEXT(MATCH($C15,'2018-07'!$C$2:$C$100,0)+1,0)))-INDIRECT(CONCATENATE("'2018-06'!W",TEXT(MATCH($C15,'2018-06'!$C$2:$C$100,0)+1,0))))</f>
        <v>35216153570.419983</v>
      </c>
    </row>
    <row r="16" spans="1:23" x14ac:dyDescent="0.25">
      <c r="A16" s="2" t="s">
        <v>34</v>
      </c>
      <c r="B16" s="2" t="s">
        <v>37</v>
      </c>
      <c r="C16" s="15">
        <v>53000000</v>
      </c>
      <c r="D16" s="2" t="s">
        <v>210</v>
      </c>
      <c r="E16" s="17">
        <f ca="1">IF(OR(INDIRECT(CONCATENATE("'2018-07'!E",TEXT(MATCH($C16,'2018-07'!$C$2:$C$100,0)+1,0)))="",INDIRECT(CONCATENATE("'2018-06'!E",TEXT(MATCH($C16,'2018-06'!$C$2:$C$100,0)+1,0)))="",AND(INDIRECT(CONCATENATE("'2018-07'!E",TEXT(MATCH($C16,'2018-07'!$C$2:$C$100,0)+1,0)))="",INDIRECT(CONCATENATE("'2018-06'!E",TEXT(MATCH($C16,'2018-06'!$C$2:$C$100,0)+1,0)))="")),"Н/Д",INDIRECT(CONCATENATE("'2018-07'!E",TEXT(MATCH($C16,'2018-07'!$C$2:$C$100,0)+1,0)))-INDIRECT(CONCATENATE("'2018-06'!E",TEXT(MATCH($C16,'2018-06'!$C$2:$C$100,0)+1,0))))</f>
        <v>7548660126.7300034</v>
      </c>
      <c r="F16" s="17">
        <f ca="1">IF(OR(INDIRECT(CONCATENATE("'2018-07'!F",TEXT(MATCH($C16,'2018-07'!$C$2:$C$100,0)+1,0)))="",INDIRECT(CONCATENATE("'2018-06'!F",TEXT(MATCH($C16,'2018-06'!$C$2:$C$100,0)+1,0)))="",AND(INDIRECT(CONCATENATE("'2018-07'!F",TEXT(MATCH($C16,'2018-07'!$C$2:$C$100,0)+1,0)))="",INDIRECT(CONCATENATE("'2018-06'!F",TEXT(MATCH($C16,'2018-06'!$C$2:$C$100,0)+1,0)))="")),"Н/Д",INDIRECT(CONCATENATE("'2018-07'!F",TEXT(MATCH($C16,'2018-07'!$C$2:$C$100,0)+1,0)))-INDIRECT(CONCATENATE("'2018-06'!F",TEXT(MATCH($C16,'2018-06'!$C$2:$C$100,0)+1,0))))</f>
        <v>5969611120.9100037</v>
      </c>
      <c r="G16" s="17">
        <f ca="1">IF(OR(INDIRECT(CONCATENATE("'2018-07'!G",TEXT(MATCH($C16,'2018-07'!$C$2:$C$100,0)+1,0)))="",INDIRECT(CONCATENATE("'2018-06'!G",TEXT(MATCH($C16,'2018-06'!$C$2:$C$100,0)+1,0)))="",AND(INDIRECT(CONCATENATE("'2018-07'!G",TEXT(MATCH($C16,'2018-07'!$C$2:$C$100,0)+1,0)))="",INDIRECT(CONCATENATE("'2018-06'!G",TEXT(MATCH($C16,'2018-06'!$C$2:$C$100,0)+1,0)))="")),"Н/Д",INDIRECT(CONCATENATE("'2018-07'!G",TEXT(MATCH($C16,'2018-07'!$C$2:$C$100,0)+1,0)))-INDIRECT(CONCATENATE("'2018-06'!G",TEXT(MATCH($C16,'2018-06'!$C$2:$C$100,0)+1,0))))</f>
        <v>2817504520.9899998</v>
      </c>
      <c r="H16" s="17">
        <f ca="1">IF(OR(INDIRECT(CONCATENATE("'2018-07'!H",TEXT(MATCH($C16,'2018-07'!$C$2:$C$100,0)+1,0)))="",INDIRECT(CONCATENATE("'2018-06'!H",TEXT(MATCH($C16,'2018-06'!$C$2:$C$100,0)+1,0)))="",AND(INDIRECT(CONCATENATE("'2018-07'!H",TEXT(MATCH($C16,'2018-07'!$C$2:$C$100,0)+1,0)))="",INDIRECT(CONCATENATE("'2018-06'!H",TEXT(MATCH($C16,'2018-06'!$C$2:$C$100,0)+1,0)))="")),"Н/Д",INDIRECT(CONCATENATE("'2018-07'!H",TEXT(MATCH($C16,'2018-07'!$C$2:$C$100,0)+1,0)))-INDIRECT(CONCATENATE("'2018-06'!H",TEXT(MATCH($C16,'2018-06'!$C$2:$C$100,0)+1,0))))</f>
        <v>2057537299.2199993</v>
      </c>
      <c r="I16" s="17">
        <f ca="1">IF(OR(INDIRECT(CONCATENATE("'2018-07'!I",TEXT(MATCH($C16,'2018-07'!$C$2:$C$100,0)+1,0)))="",INDIRECT(CONCATENATE("'2018-06'!I",TEXT(MATCH($C16,'2018-06'!$C$2:$C$100,0)+1,0)))="",AND(INDIRECT(CONCATENATE("'2018-07'!I",TEXT(MATCH($C16,'2018-07'!$C$2:$C$100,0)+1,0)))="",INDIRECT(CONCATENATE("'2018-06'!I",TEXT(MATCH($C16,'2018-06'!$C$2:$C$100,0)+1,0)))="")),"Н/Д",INDIRECT(CONCATENATE("'2018-07'!I",TEXT(MATCH($C16,'2018-07'!$C$2:$C$100,0)+1,0)))-INDIRECT(CONCATENATE("'2018-06'!I",TEXT(MATCH($C16,'2018-06'!$C$2:$C$100,0)+1,0))))</f>
        <v>470659377.62000036</v>
      </c>
      <c r="J16" s="17" t="str">
        <f ca="1">IF(OR(INDIRECT(CONCATENATE("'2018-07'!J",TEXT(MATCH($C16,'2018-07'!$C$2:$C$100,0)+1,0)))="",INDIRECT(CONCATENATE("'2018-06'!J",TEXT(MATCH($C16,'2018-06'!$C$2:$C$100,0)+1,0)))="",AND(INDIRECT(CONCATENATE("'2018-07'!J",TEXT(MATCH($C16,'2018-07'!$C$2:$C$100,0)+1,0)))="",INDIRECT(CONCATENATE("'2018-06'!J",TEXT(MATCH($C16,'2018-06'!$C$2:$C$100,0)+1,0)))="")),"Н/Д",INDIRECT(CONCATENATE("'2018-07'!J",TEXT(MATCH($C16,'2018-07'!$C$2:$C$100,0)+1,0)))-INDIRECT(CONCATENATE("'2018-06'!J",TEXT(MATCH($C16,'2018-06'!$C$2:$C$100,0)+1,0))))</f>
        <v>Н/Д</v>
      </c>
      <c r="K16" s="17">
        <f ca="1">IF(OR(INDIRECT(CONCATENATE("'2018-07'!K",TEXT(MATCH($C16,'2018-07'!$C$2:$C$100,0)+1,0)))="",INDIRECT(CONCATENATE("'2018-06'!K",TEXT(MATCH($C16,'2018-06'!$C$2:$C$100,0)+1,0)))="",AND(INDIRECT(CONCATENATE("'2018-07'!K",TEXT(MATCH($C16,'2018-07'!$C$2:$C$100,0)+1,0)))="",INDIRECT(CONCATENATE("'2018-06'!K",TEXT(MATCH($C16,'2018-06'!$C$2:$C$100,0)+1,0)))="")),"Н/Д",INDIRECT(CONCATENATE("'2018-07'!K",TEXT(MATCH($C16,'2018-07'!$C$2:$C$100,0)+1,0)))-INDIRECT(CONCATENATE("'2018-06'!K",TEXT(MATCH($C16,'2018-06'!$C$2:$C$100,0)+1,0))))</f>
        <v>143845288.33000016</v>
      </c>
      <c r="L16" s="17">
        <f ca="1">IF(OR(INDIRECT(CONCATENATE("'2018-07'!L",TEXT(MATCH($C16,'2018-07'!$C$2:$C$100,0)+1,0)))="",INDIRECT(CONCATENATE("'2018-06'!L",TEXT(MATCH($C16,'2018-06'!$C$2:$C$100,0)+1,0)))="",AND(INDIRECT(CONCATENATE("'2018-07'!L",TEXT(MATCH($C16,'2018-07'!$C$2:$C$100,0)+1,0)))="",INDIRECT(CONCATENATE("'2018-06'!L",TEXT(MATCH($C16,'2018-06'!$C$2:$C$100,0)+1,0)))="")),"Н/Д",INDIRECT(CONCATENATE("'2018-07'!L",TEXT(MATCH($C16,'2018-07'!$C$2:$C$100,0)+1,0)))-INDIRECT(CONCATENATE("'2018-06'!L",TEXT(MATCH($C16,'2018-06'!$C$2:$C$100,0)+1,0))))</f>
        <v>114005969.64000034</v>
      </c>
      <c r="M16" s="17">
        <f ca="1">IF(OR(INDIRECT(CONCATENATE("'2018-07'!M",TEXT(MATCH($C16,'2018-07'!$C$2:$C$100,0)+1,0)))="",INDIRECT(CONCATENATE("'2018-06'!M",TEXT(MATCH($C16,'2018-06'!$C$2:$C$100,0)+1,0)))="",AND(INDIRECT(CONCATENATE("'2018-07'!M",TEXT(MATCH($C16,'2018-07'!$C$2:$C$100,0)+1,0)))="",INDIRECT(CONCATENATE("'2018-06'!M",TEXT(MATCH($C16,'2018-06'!$C$2:$C$100,0)+1,0)))="")),"Н/Д",INDIRECT(CONCATENATE("'2018-07'!M",TEXT(MATCH($C16,'2018-07'!$C$2:$C$100,0)+1,0)))-INDIRECT(CONCATENATE("'2018-06'!M",TEXT(MATCH($C16,'2018-06'!$C$2:$C$100,0)+1,0))))</f>
        <v>63944167.450000048</v>
      </c>
      <c r="N16" s="17">
        <f ca="1">IF(OR(INDIRECT(CONCATENATE("'2018-07'!N",TEXT(MATCH($C16,'2018-07'!$C$2:$C$100,0)+1,0)))="",INDIRECT(CONCATENATE("'2018-06'!N",TEXT(MATCH($C16,'2018-06'!$C$2:$C$100,0)+1,0)))="",AND(INDIRECT(CONCATENATE("'2018-07'!N",TEXT(MATCH($C16,'2018-07'!$C$2:$C$100,0)+1,0)))="",INDIRECT(CONCATENATE("'2018-06'!N",TEXT(MATCH($C16,'2018-06'!$C$2:$C$100,0)+1,0)))="")),"Н/Д",INDIRECT(CONCATENATE("'2018-07'!N",TEXT(MATCH($C16,'2018-07'!$C$2:$C$100,0)+1,0)))-INDIRECT(CONCATENATE("'2018-06'!NE",TEXT(MATCH($C16,'2018-06'!$C$2:$C$100,0)+1,0))))</f>
        <v>298621482.12</v>
      </c>
      <c r="O16" s="17">
        <f ca="1">IF(OR(INDIRECT(CONCATENATE("'2018-07'!O",TEXT(MATCH($C16,'2018-07'!$C$2:$C$100,0)+1,0)))="",INDIRECT(CONCATENATE("'2018-06'!O",TEXT(MATCH($C16,'2018-06'!$C$2:$C$100,0)+1,0)))="",AND(INDIRECT(CONCATENATE("'2018-07'!O",TEXT(MATCH($C16,'2018-07'!$C$2:$C$100,0)+1,0)))="",INDIRECT(CONCATENATE("'2018-06'!O",TEXT(MATCH($C16,'2018-06'!$C$2:$C$100,0)+1,0)))="")),"Н/Д",INDIRECT(CONCATENATE("'2018-07'!O",TEXT(MATCH($C16,'2018-07'!$C$2:$C$100,0)+1,0)))-INDIRECT(CONCATENATE("'2018-06'!O",TEXT(MATCH($C16,'2018-06'!$C$2:$C$100,0)+1,0))))</f>
        <v>12967.589999999997</v>
      </c>
      <c r="P16" s="17">
        <f ca="1">IF(OR(INDIRECT(CONCATENATE("'2018-07'!P",TEXT(MATCH($C16,'2018-07'!$C$2:$C$100,0)+1,0)))="",INDIRECT(CONCATENATE("'2018-06'!P",TEXT(MATCH($C16,'2018-06'!$C$2:$C$100,0)+1,0)))="",AND(INDIRECT(CONCATENATE("'2018-07'!P",TEXT(MATCH($C16,'2018-07'!$C$2:$C$100,0)+1,0)))="",INDIRECT(CONCATENATE("'2018-06'!P",TEXT(MATCH($C16,'2018-06'!$C$2:$C$100,0)+1,0)))="")),"Н/Д",INDIRECT(CONCATENATE("'2018-07'!P",TEXT(MATCH($C16,'2018-07'!$C$2:$C$100,0)+1,0)))-INDIRECT(CONCATENATE("'2018-06'!P",TEXT(MATCH($C16,'2018-06'!$C$2:$C$100,0)+1,0))))</f>
        <v>93135276.519999981</v>
      </c>
      <c r="Q16" s="17">
        <f ca="1">IF(OR(INDIRECT(CONCATENATE("'2018-07'!Q",TEXT(MATCH($C16,'2018-07'!$C$2:$C$100,0)+1,0)))="",INDIRECT(CONCATENATE("'2018-06'!Q",TEXT(MATCH($C16,'2018-06'!$C$2:$C$100,0)+1,0)))="",AND(INDIRECT(CONCATENATE("'2018-07'!Q",TEXT(MATCH($C16,'2018-07'!$C$2:$C$100,0)+1,0)))="",INDIRECT(CONCATENATE("'2018-06'!Q",TEXT(MATCH($C16,'2018-06'!$C$2:$C$100,0)+1,0)))="")),"Н/Д",INDIRECT(CONCATENATE("'2018-07'!Q",TEXT(MATCH($C16,'2018-07'!$C$2:$C$100,0)+1,0)))-INDIRECT(CONCATENATE("'2018-06'!Q",TEXT(MATCH($C16,'2018-06'!$C$2:$C$100,0)+1,0))))</f>
        <v>9793.6700000017881</v>
      </c>
      <c r="R16" s="17">
        <f ca="1">IF(OR(INDIRECT(CONCATENATE("'2018-07'!R",TEXT(MATCH($C16,'2018-07'!$C$2:$C$100,0)+1,0)))="",INDIRECT(CONCATENATE("'2018-06'!R",TEXT(MATCH($C16,'2018-06'!$C$2:$C$100,0)+1,0)))="",AND(INDIRECT(CONCATENATE("'2018-07'!R",TEXT(MATCH($C16,'2018-07'!$C$2:$C$100,0)+1,0)))="",INDIRECT(CONCATENATE("'2018-06'!R",TEXT(MATCH($C16,'2018-06'!$C$2:$C$100,0)+1,0)))="")),"Н/Д",INDIRECT(CONCATENATE("'2018-07'!R",TEXT(MATCH($C16,'2018-07'!$C$2:$C$100,0)+1,0)))-INDIRECT(CONCATENATE("'2018-06'!R",TEXT(MATCH($C16,'2018-06'!$C$2:$C$100,0)+1,0))))</f>
        <v>48688757.25999999</v>
      </c>
      <c r="S16" s="17">
        <f ca="1">IF(OR(INDIRECT(CONCATENATE("'2018-07'!S",TEXT(MATCH($C16,'2018-07'!$C$2:$C$100,0)+1,0)))="",INDIRECT(CONCATENATE("'2018-06'!S",TEXT(MATCH($C16,'2018-06'!$C$2:$C$100,0)+1,0)))="",AND(INDIRECT(CONCATENATE("'2018-07'!S",TEXT(MATCH($C16,'2018-07'!$C$2:$C$100,0)+1,0)))="",INDIRECT(CONCATENATE("'2018-06'!S",TEXT(MATCH($C16,'2018-06'!$C$2:$C$100,0)+1,0)))="")),"Н/Д",INDIRECT(CONCATENATE("'2018-07'!S",TEXT(MATCH($C16,'2018-07'!$C$2:$C$100,0)+1,0)))-INDIRECT(CONCATENATE("'2018-06'!S",TEXT(MATCH($C16,'2018-06'!$C$2:$C$100,0)+1,0))))</f>
        <v>716254.74000000022</v>
      </c>
      <c r="T16" s="17">
        <f ca="1">IF(OR(INDIRECT(CONCATENATE("'2018-07'!T",TEXT(MATCH($C16,'2018-07'!$C$2:$C$100,0)+1,0)))="",INDIRECT(CONCATENATE("'2018-06'!T",TEXT(MATCH($C16,'2018-06'!$C$2:$C$100,0)+1,0)))="",AND(INDIRECT(CONCATENATE("'2018-07'!T",TEXT(MATCH($C16,'2018-07'!$C$2:$C$100,0)+1,0)))="",INDIRECT(CONCATENATE("'2018-06'!T",TEXT(MATCH($C16,'2018-06'!$C$2:$C$100,0)+1,0)))="")),"Н/Д",INDIRECT(CONCATENATE("'2018-07'!T",TEXT(MATCH($C16,'2018-07'!$C$2:$C$100,0)+1,0)))-INDIRECT(CONCATENATE("'2018-06'!T",TEXT(MATCH($C16,'2018-06'!$C$2:$C$100,0)+1,0))))</f>
        <v>70600020.550000012</v>
      </c>
      <c r="U16" s="17">
        <f ca="1">IF(OR(INDIRECT(CONCATENATE("'2018-07'!U",TEXT(MATCH($C16,'2018-07'!$C$2:$C$100,0)+1,0)))="",INDIRECT(CONCATENATE("'2018-06'!U",TEXT(MATCH($C16,'2018-06'!$C$2:$C$100,0)+1,0)))="",AND(INDIRECT(CONCATENATE("'2018-07'!U",TEXT(MATCH($C16,'2018-07'!$C$2:$C$100,0)+1,0)))="",INDIRECT(CONCATENATE("'2018-06'!U",TEXT(MATCH($C16,'2018-06'!$C$2:$C$100,0)+1,0)))="")),"Н/Д",INDIRECT(CONCATENATE("'2018-07'!U",TEXT(MATCH($C16,'2018-07'!$C$2:$C$100,0)+1,0)))-INDIRECT(CONCATENATE("'2018-06'!U",TEXT(MATCH($C16,'2018-06'!$C$2:$C$100,0)+1,0))))</f>
        <v>5357780</v>
      </c>
      <c r="V16" s="17">
        <f ca="1">IF(OR(INDIRECT(CONCATENATE("'2018-07'!V",TEXT(MATCH($C16,'2018-07'!$C$2:$C$100,0)+1,0)))="",INDIRECT(CONCATENATE("'2018-06'!V",TEXT(MATCH($C16,'2018-06'!$C$2:$C$100,0)+1,0)))="",AND(INDIRECT(CONCATENATE("'2018-07'!V",TEXT(MATCH($C16,'2018-07'!$C$2:$C$100,0)+1,0)))="",INDIRECT(CONCATENATE("'2018-06'!V",TEXT(MATCH($C16,'2018-06'!$C$2:$C$100,0)+1,0)))="")),"Н/Д",INDIRECT(CONCATENATE("'2018-07'!V",TEXT(MATCH($C16,'2018-07'!$C$2:$C$100,0)+1,0)))-INDIRECT(CONCATENATE("'2018-06'!V",TEXT(MATCH($C16,'2018-06'!$C$2:$C$100,0)+1,0))))</f>
        <v>1579049005.8199997</v>
      </c>
      <c r="W16" s="17">
        <f ca="1">IF(OR(INDIRECT(CONCATENATE("'2018-07'!W",TEXT(MATCH($C16,'2018-07'!$C$2:$C$100,0)+1,0)))="",INDIRECT(CONCATENATE("'2018-06'!W",TEXT(MATCH($C16,'2018-06'!$C$2:$C$100,0)+1,0)))="",AND(INDIRECT(CONCATENATE("'2018-07'!W",TEXT(MATCH($C16,'2018-07'!$C$2:$C$100,0)+1,0)))="",INDIRECT(CONCATENATE("'2018-06'!W",TEXT(MATCH($C16,'2018-06'!$C$2:$C$100,0)+1,0)))="")),"Н/Д",INDIRECT(CONCATENATE("'2018-07'!W",TEXT(MATCH($C16,'2018-07'!$C$2:$C$100,0)+1,0)))-INDIRECT(CONCATENATE("'2018-06'!W",TEXT(MATCH($C16,'2018-06'!$C$2:$C$100,0)+1,0))))</f>
        <v>21040732317.970001</v>
      </c>
    </row>
    <row r="17" spans="1:23" x14ac:dyDescent="0.25">
      <c r="A17" s="2" t="s">
        <v>34</v>
      </c>
      <c r="B17" s="2" t="s">
        <v>38</v>
      </c>
      <c r="C17" s="15">
        <v>56000000</v>
      </c>
      <c r="D17" s="2" t="s">
        <v>210</v>
      </c>
      <c r="E17" s="17">
        <f ca="1">IF(OR(INDIRECT(CONCATENATE("'2018-07'!E",TEXT(MATCH($C17,'2018-07'!$C$2:$C$100,0)+1,0)))="",INDIRECT(CONCATENATE("'2018-06'!E",TEXT(MATCH($C17,'2018-06'!$C$2:$C$100,0)+1,0)))="",AND(INDIRECT(CONCATENATE("'2018-07'!E",TEXT(MATCH($C17,'2018-07'!$C$2:$C$100,0)+1,0)))="",INDIRECT(CONCATENATE("'2018-06'!E",TEXT(MATCH($C17,'2018-06'!$C$2:$C$100,0)+1,0)))="")),"Н/Д",INDIRECT(CONCATENATE("'2018-07'!E",TEXT(MATCH($C17,'2018-07'!$C$2:$C$100,0)+1,0)))-INDIRECT(CONCATENATE("'2018-06'!E",TEXT(MATCH($C17,'2018-06'!$C$2:$C$100,0)+1,0))))</f>
        <v>4785767319.3799973</v>
      </c>
      <c r="F17" s="17">
        <f ca="1">IF(OR(INDIRECT(CONCATENATE("'2018-07'!F",TEXT(MATCH($C17,'2018-07'!$C$2:$C$100,0)+1,0)))="",INDIRECT(CONCATENATE("'2018-06'!F",TEXT(MATCH($C17,'2018-06'!$C$2:$C$100,0)+1,0)))="",AND(INDIRECT(CONCATENATE("'2018-07'!F",TEXT(MATCH($C17,'2018-07'!$C$2:$C$100,0)+1,0)))="",INDIRECT(CONCATENATE("'2018-06'!F",TEXT(MATCH($C17,'2018-06'!$C$2:$C$100,0)+1,0)))="")),"Н/Д",INDIRECT(CONCATENATE("'2018-07'!F",TEXT(MATCH($C17,'2018-07'!$C$2:$C$100,0)+1,0)))-INDIRECT(CONCATENATE("'2018-06'!F",TEXT(MATCH($C17,'2018-06'!$C$2:$C$100,0)+1,0))))</f>
        <v>2742975646.9200001</v>
      </c>
      <c r="G17" s="17">
        <f ca="1">IF(OR(INDIRECT(CONCATENATE("'2018-07'!G",TEXT(MATCH($C17,'2018-07'!$C$2:$C$100,0)+1,0)))="",INDIRECT(CONCATENATE("'2018-06'!G",TEXT(MATCH($C17,'2018-06'!$C$2:$C$100,0)+1,0)))="",AND(INDIRECT(CONCATENATE("'2018-07'!G",TEXT(MATCH($C17,'2018-07'!$C$2:$C$100,0)+1,0)))="",INDIRECT(CONCATENATE("'2018-06'!G",TEXT(MATCH($C17,'2018-06'!$C$2:$C$100,0)+1,0)))="")),"Н/Д",INDIRECT(CONCATENATE("'2018-07'!G",TEXT(MATCH($C17,'2018-07'!$C$2:$C$100,0)+1,0)))-INDIRECT(CONCATENATE("'2018-06'!G",TEXT(MATCH($C17,'2018-06'!$C$2:$C$100,0)+1,0))))</f>
        <v>376102031.80999994</v>
      </c>
      <c r="H17" s="17">
        <f ca="1">IF(OR(INDIRECT(CONCATENATE("'2018-07'!H",TEXT(MATCH($C17,'2018-07'!$C$2:$C$100,0)+1,0)))="",INDIRECT(CONCATENATE("'2018-06'!H",TEXT(MATCH($C17,'2018-06'!$C$2:$C$100,0)+1,0)))="",AND(INDIRECT(CONCATENATE("'2018-07'!H",TEXT(MATCH($C17,'2018-07'!$C$2:$C$100,0)+1,0)))="",INDIRECT(CONCATENATE("'2018-06'!H",TEXT(MATCH($C17,'2018-06'!$C$2:$C$100,0)+1,0)))="")),"Н/Д",INDIRECT(CONCATENATE("'2018-07'!H",TEXT(MATCH($C17,'2018-07'!$C$2:$C$100,0)+1,0)))-INDIRECT(CONCATENATE("'2018-06'!H",TEXT(MATCH($C17,'2018-06'!$C$2:$C$100,0)+1,0))))</f>
        <v>1188750725.8299999</v>
      </c>
      <c r="I17" s="17">
        <f ca="1">IF(OR(INDIRECT(CONCATENATE("'2018-07'!I",TEXT(MATCH($C17,'2018-07'!$C$2:$C$100,0)+1,0)))="",INDIRECT(CONCATENATE("'2018-06'!I",TEXT(MATCH($C17,'2018-06'!$C$2:$C$100,0)+1,0)))="",AND(INDIRECT(CONCATENATE("'2018-07'!I",TEXT(MATCH($C17,'2018-07'!$C$2:$C$100,0)+1,0)))="",INDIRECT(CONCATENATE("'2018-06'!I",TEXT(MATCH($C17,'2018-06'!$C$2:$C$100,0)+1,0)))="")),"Н/Д",INDIRECT(CONCATENATE("'2018-07'!I",TEXT(MATCH($C17,'2018-07'!$C$2:$C$100,0)+1,0)))-INDIRECT(CONCATENATE("'2018-06'!I",TEXT(MATCH($C17,'2018-06'!$C$2:$C$100,0)+1,0))))</f>
        <v>755212631.86999989</v>
      </c>
      <c r="J17" s="17" t="str">
        <f ca="1">IF(OR(INDIRECT(CONCATENATE("'2018-07'!J",TEXT(MATCH($C17,'2018-07'!$C$2:$C$100,0)+1,0)))="",INDIRECT(CONCATENATE("'2018-06'!J",TEXT(MATCH($C17,'2018-06'!$C$2:$C$100,0)+1,0)))="",AND(INDIRECT(CONCATENATE("'2018-07'!J",TEXT(MATCH($C17,'2018-07'!$C$2:$C$100,0)+1,0)))="",INDIRECT(CONCATENATE("'2018-06'!J",TEXT(MATCH($C17,'2018-06'!$C$2:$C$100,0)+1,0)))="")),"Н/Д",INDIRECT(CONCATENATE("'2018-07'!J",TEXT(MATCH($C17,'2018-07'!$C$2:$C$100,0)+1,0)))-INDIRECT(CONCATENATE("'2018-06'!J",TEXT(MATCH($C17,'2018-06'!$C$2:$C$100,0)+1,0))))</f>
        <v>Н/Д</v>
      </c>
      <c r="K17" s="17">
        <f ca="1">IF(OR(INDIRECT(CONCATENATE("'2018-07'!K",TEXT(MATCH($C17,'2018-07'!$C$2:$C$100,0)+1,0)))="",INDIRECT(CONCATENATE("'2018-06'!K",TEXT(MATCH($C17,'2018-06'!$C$2:$C$100,0)+1,0)))="",AND(INDIRECT(CONCATENATE("'2018-07'!K",TEXT(MATCH($C17,'2018-07'!$C$2:$C$100,0)+1,0)))="",INDIRECT(CONCATENATE("'2018-06'!K",TEXT(MATCH($C17,'2018-06'!$C$2:$C$100,0)+1,0)))="")),"Н/Д",INDIRECT(CONCATENATE("'2018-07'!K",TEXT(MATCH($C17,'2018-07'!$C$2:$C$100,0)+1,0)))-INDIRECT(CONCATENATE("'2018-06'!K",TEXT(MATCH($C17,'2018-06'!$C$2:$C$100,0)+1,0))))</f>
        <v>91560082.350000143</v>
      </c>
      <c r="L17" s="17">
        <f ca="1">IF(OR(INDIRECT(CONCATENATE("'2018-07'!L",TEXT(MATCH($C17,'2018-07'!$C$2:$C$100,0)+1,0)))="",INDIRECT(CONCATENATE("'2018-06'!L",TEXT(MATCH($C17,'2018-06'!$C$2:$C$100,0)+1,0)))="",AND(INDIRECT(CONCATENATE("'2018-07'!L",TEXT(MATCH($C17,'2018-07'!$C$2:$C$100,0)+1,0)))="",INDIRECT(CONCATENATE("'2018-06'!L",TEXT(MATCH($C17,'2018-06'!$C$2:$C$100,0)+1,0)))="")),"Н/Д",INDIRECT(CONCATENATE("'2018-07'!L",TEXT(MATCH($C17,'2018-07'!$C$2:$C$100,0)+1,0)))-INDIRECT(CONCATENATE("'2018-06'!L",TEXT(MATCH($C17,'2018-06'!$C$2:$C$100,0)+1,0))))</f>
        <v>83202108.480000019</v>
      </c>
      <c r="M17" s="17">
        <f ca="1">IF(OR(INDIRECT(CONCATENATE("'2018-07'!M",TEXT(MATCH($C17,'2018-07'!$C$2:$C$100,0)+1,0)))="",INDIRECT(CONCATENATE("'2018-06'!M",TEXT(MATCH($C17,'2018-06'!$C$2:$C$100,0)+1,0)))="",AND(INDIRECT(CONCATENATE("'2018-07'!M",TEXT(MATCH($C17,'2018-07'!$C$2:$C$100,0)+1,0)))="",INDIRECT(CONCATENATE("'2018-06'!M",TEXT(MATCH($C17,'2018-06'!$C$2:$C$100,0)+1,0)))="")),"Н/Д",INDIRECT(CONCATENATE("'2018-07'!M",TEXT(MATCH($C17,'2018-07'!$C$2:$C$100,0)+1,0)))-INDIRECT(CONCATENATE("'2018-06'!M",TEXT(MATCH($C17,'2018-06'!$C$2:$C$100,0)+1,0))))</f>
        <v>1590131.959999999</v>
      </c>
      <c r="N17" s="17">
        <f ca="1">IF(OR(INDIRECT(CONCATENATE("'2018-07'!N",TEXT(MATCH($C17,'2018-07'!$C$2:$C$100,0)+1,0)))="",INDIRECT(CONCATENATE("'2018-06'!N",TEXT(MATCH($C17,'2018-06'!$C$2:$C$100,0)+1,0)))="",AND(INDIRECT(CONCATENATE("'2018-07'!N",TEXT(MATCH($C17,'2018-07'!$C$2:$C$100,0)+1,0)))="",INDIRECT(CONCATENATE("'2018-06'!N",TEXT(MATCH($C17,'2018-06'!$C$2:$C$100,0)+1,0)))="")),"Н/Д",INDIRECT(CONCATENATE("'2018-07'!N",TEXT(MATCH($C17,'2018-07'!$C$2:$C$100,0)+1,0)))-INDIRECT(CONCATENATE("'2018-06'!NE",TEXT(MATCH($C17,'2018-06'!$C$2:$C$100,0)+1,0))))</f>
        <v>160985186.09999999</v>
      </c>
      <c r="O17" s="17">
        <f ca="1">IF(OR(INDIRECT(CONCATENATE("'2018-07'!O",TEXT(MATCH($C17,'2018-07'!$C$2:$C$100,0)+1,0)))="",INDIRECT(CONCATENATE("'2018-06'!O",TEXT(MATCH($C17,'2018-06'!$C$2:$C$100,0)+1,0)))="",AND(INDIRECT(CONCATENATE("'2018-07'!O",TEXT(MATCH($C17,'2018-07'!$C$2:$C$100,0)+1,0)))="",INDIRECT(CONCATENATE("'2018-06'!O",TEXT(MATCH($C17,'2018-06'!$C$2:$C$100,0)+1,0)))="")),"Н/Д",INDIRECT(CONCATENATE("'2018-07'!O",TEXT(MATCH($C17,'2018-07'!$C$2:$C$100,0)+1,0)))-INDIRECT(CONCATENATE("'2018-06'!O",TEXT(MATCH($C17,'2018-06'!$C$2:$C$100,0)+1,0))))</f>
        <v>134.97000000000116</v>
      </c>
      <c r="P17" s="17">
        <f ca="1">IF(OR(INDIRECT(CONCATENATE("'2018-07'!P",TEXT(MATCH($C17,'2018-07'!$C$2:$C$100,0)+1,0)))="",INDIRECT(CONCATENATE("'2018-06'!P",TEXT(MATCH($C17,'2018-06'!$C$2:$C$100,0)+1,0)))="",AND(INDIRECT(CONCATENATE("'2018-07'!P",TEXT(MATCH($C17,'2018-07'!$C$2:$C$100,0)+1,0)))="",INDIRECT(CONCATENATE("'2018-06'!P",TEXT(MATCH($C17,'2018-06'!$C$2:$C$100,0)+1,0)))="")),"Н/Д",INDIRECT(CONCATENATE("'2018-07'!P",TEXT(MATCH($C17,'2018-07'!$C$2:$C$100,0)+1,0)))-INDIRECT(CONCATENATE("'2018-06'!P",TEXT(MATCH($C17,'2018-06'!$C$2:$C$100,0)+1,0))))</f>
        <v>79510983.350000024</v>
      </c>
      <c r="Q17" s="17">
        <f ca="1">IF(OR(INDIRECT(CONCATENATE("'2018-07'!Q",TEXT(MATCH($C17,'2018-07'!$C$2:$C$100,0)+1,0)))="",INDIRECT(CONCATENATE("'2018-06'!Q",TEXT(MATCH($C17,'2018-06'!$C$2:$C$100,0)+1,0)))="",AND(INDIRECT(CONCATENATE("'2018-07'!Q",TEXT(MATCH($C17,'2018-07'!$C$2:$C$100,0)+1,0)))="",INDIRECT(CONCATENATE("'2018-06'!Q",TEXT(MATCH($C17,'2018-06'!$C$2:$C$100,0)+1,0)))="")),"Н/Д",INDIRECT(CONCATENATE("'2018-07'!Q",TEXT(MATCH($C17,'2018-07'!$C$2:$C$100,0)+1,0)))-INDIRECT(CONCATENATE("'2018-06'!Q",TEXT(MATCH($C17,'2018-06'!$C$2:$C$100,0)+1,0))))</f>
        <v>1351004.0099999979</v>
      </c>
      <c r="R17" s="17">
        <f ca="1">IF(OR(INDIRECT(CONCATENATE("'2018-07'!R",TEXT(MATCH($C17,'2018-07'!$C$2:$C$100,0)+1,0)))="",INDIRECT(CONCATENATE("'2018-06'!R",TEXT(MATCH($C17,'2018-06'!$C$2:$C$100,0)+1,0)))="",AND(INDIRECT(CONCATENATE("'2018-07'!R",TEXT(MATCH($C17,'2018-07'!$C$2:$C$100,0)+1,0)))="",INDIRECT(CONCATENATE("'2018-06'!R",TEXT(MATCH($C17,'2018-06'!$C$2:$C$100,0)+1,0)))="")),"Н/Д",INDIRECT(CONCATENATE("'2018-07'!R",TEXT(MATCH($C17,'2018-07'!$C$2:$C$100,0)+1,0)))-INDIRECT(CONCATENATE("'2018-06'!R",TEXT(MATCH($C17,'2018-06'!$C$2:$C$100,0)+1,0))))</f>
        <v>21286470.120000005</v>
      </c>
      <c r="S17" s="17">
        <f ca="1">IF(OR(INDIRECT(CONCATENATE("'2018-07'!S",TEXT(MATCH($C17,'2018-07'!$C$2:$C$100,0)+1,0)))="",INDIRECT(CONCATENATE("'2018-06'!S",TEXT(MATCH($C17,'2018-06'!$C$2:$C$100,0)+1,0)))="",AND(INDIRECT(CONCATENATE("'2018-07'!S",TEXT(MATCH($C17,'2018-07'!$C$2:$C$100,0)+1,0)))="",INDIRECT(CONCATENATE("'2018-06'!S",TEXT(MATCH($C17,'2018-06'!$C$2:$C$100,0)+1,0)))="")),"Н/Д",INDIRECT(CONCATENATE("'2018-07'!S",TEXT(MATCH($C17,'2018-07'!$C$2:$C$100,0)+1,0)))-INDIRECT(CONCATENATE("'2018-06'!S",TEXT(MATCH($C17,'2018-06'!$C$2:$C$100,0)+1,0))))</f>
        <v>545071.93999999994</v>
      </c>
      <c r="T17" s="17">
        <f ca="1">IF(OR(INDIRECT(CONCATENATE("'2018-07'!T",TEXT(MATCH($C17,'2018-07'!$C$2:$C$100,0)+1,0)))="",INDIRECT(CONCATENATE("'2018-06'!T",TEXT(MATCH($C17,'2018-06'!$C$2:$C$100,0)+1,0)))="",AND(INDIRECT(CONCATENATE("'2018-07'!T",TEXT(MATCH($C17,'2018-07'!$C$2:$C$100,0)+1,0)))="",INDIRECT(CONCATENATE("'2018-06'!T",TEXT(MATCH($C17,'2018-06'!$C$2:$C$100,0)+1,0)))="")),"Н/Д",INDIRECT(CONCATENATE("'2018-07'!T",TEXT(MATCH($C17,'2018-07'!$C$2:$C$100,0)+1,0)))-INDIRECT(CONCATENATE("'2018-06'!T",TEXT(MATCH($C17,'2018-06'!$C$2:$C$100,0)+1,0))))</f>
        <v>74812587.539999992</v>
      </c>
      <c r="U17" s="17">
        <f ca="1">IF(OR(INDIRECT(CONCATENATE("'2018-07'!U",TEXT(MATCH($C17,'2018-07'!$C$2:$C$100,0)+1,0)))="",INDIRECT(CONCATENATE("'2018-06'!U",TEXT(MATCH($C17,'2018-06'!$C$2:$C$100,0)+1,0)))="",AND(INDIRECT(CONCATENATE("'2018-07'!U",TEXT(MATCH($C17,'2018-07'!$C$2:$C$100,0)+1,0)))="",INDIRECT(CONCATENATE("'2018-06'!U",TEXT(MATCH($C17,'2018-06'!$C$2:$C$100,0)+1,0)))="")),"Н/Д",INDIRECT(CONCATENATE("'2018-07'!U",TEXT(MATCH($C17,'2018-07'!$C$2:$C$100,0)+1,0)))-INDIRECT(CONCATENATE("'2018-06'!U",TEXT(MATCH($C17,'2018-06'!$C$2:$C$100,0)+1,0))))</f>
        <v>19582345.949999996</v>
      </c>
      <c r="V17" s="17">
        <f ca="1">IF(OR(INDIRECT(CONCATENATE("'2018-07'!V",TEXT(MATCH($C17,'2018-07'!$C$2:$C$100,0)+1,0)))="",INDIRECT(CONCATENATE("'2018-06'!V",TEXT(MATCH($C17,'2018-06'!$C$2:$C$100,0)+1,0)))="",AND(INDIRECT(CONCATENATE("'2018-07'!V",TEXT(MATCH($C17,'2018-07'!$C$2:$C$100,0)+1,0)))="",INDIRECT(CONCATENATE("'2018-06'!V",TEXT(MATCH($C17,'2018-06'!$C$2:$C$100,0)+1,0)))="")),"Н/Д",INDIRECT(CONCATENATE("'2018-07'!V",TEXT(MATCH($C17,'2018-07'!$C$2:$C$100,0)+1,0)))-INDIRECT(CONCATENATE("'2018-06'!V",TEXT(MATCH($C17,'2018-06'!$C$2:$C$100,0)+1,0))))</f>
        <v>2042791672.46</v>
      </c>
      <c r="W17" s="17">
        <f ca="1">IF(OR(INDIRECT(CONCATENATE("'2018-07'!W",TEXT(MATCH($C17,'2018-07'!$C$2:$C$100,0)+1,0)))="",INDIRECT(CONCATENATE("'2018-06'!W",TEXT(MATCH($C17,'2018-06'!$C$2:$C$100,0)+1,0)))="",AND(INDIRECT(CONCATENATE("'2018-07'!W",TEXT(MATCH($C17,'2018-07'!$C$2:$C$100,0)+1,0)))="",INDIRECT(CONCATENATE("'2018-06'!W",TEXT(MATCH($C17,'2018-06'!$C$2:$C$100,0)+1,0)))="")),"Н/Д",INDIRECT(CONCATENATE("'2018-07'!W",TEXT(MATCH($C17,'2018-07'!$C$2:$C$100,0)+1,0)))-INDIRECT(CONCATENATE("'2018-06'!W",TEXT(MATCH($C17,'2018-06'!$C$2:$C$100,0)+1,0))))</f>
        <v>12296743200.149994</v>
      </c>
    </row>
    <row r="18" spans="1:23" x14ac:dyDescent="0.25">
      <c r="A18" s="2" t="s">
        <v>34</v>
      </c>
      <c r="B18" s="2" t="s">
        <v>39</v>
      </c>
      <c r="C18" s="15">
        <v>57000000</v>
      </c>
      <c r="D18" s="2" t="s">
        <v>210</v>
      </c>
      <c r="E18" s="17">
        <f ca="1">IF(OR(INDIRECT(CONCATENATE("'2018-07'!E",TEXT(MATCH($C18,'2018-07'!$C$2:$C$100,0)+1,0)))="",INDIRECT(CONCATENATE("'2018-06'!E",TEXT(MATCH($C18,'2018-06'!$C$2:$C$100,0)+1,0)))="",AND(INDIRECT(CONCATENATE("'2018-07'!E",TEXT(MATCH($C18,'2018-07'!$C$2:$C$100,0)+1,0)))="",INDIRECT(CONCATENATE("'2018-06'!E",TEXT(MATCH($C18,'2018-06'!$C$2:$C$100,0)+1,0)))="")),"Н/Д",INDIRECT(CONCATENATE("'2018-07'!E",TEXT(MATCH($C18,'2018-07'!$C$2:$C$100,0)+1,0)))-INDIRECT(CONCATENATE("'2018-06'!E",TEXT(MATCH($C18,'2018-06'!$C$2:$C$100,0)+1,0))))</f>
        <v>10179980432.150002</v>
      </c>
      <c r="F18" s="17">
        <f ca="1">IF(OR(INDIRECT(CONCATENATE("'2018-07'!F",TEXT(MATCH($C18,'2018-07'!$C$2:$C$100,0)+1,0)))="",INDIRECT(CONCATENATE("'2018-06'!F",TEXT(MATCH($C18,'2018-06'!$C$2:$C$100,0)+1,0)))="",AND(INDIRECT(CONCATENATE("'2018-07'!F",TEXT(MATCH($C18,'2018-07'!$C$2:$C$100,0)+1,0)))="",INDIRECT(CONCATENATE("'2018-06'!F",TEXT(MATCH($C18,'2018-06'!$C$2:$C$100,0)+1,0)))="")),"Н/Д",INDIRECT(CONCATENATE("'2018-07'!F",TEXT(MATCH($C18,'2018-07'!$C$2:$C$100,0)+1,0)))-INDIRECT(CONCATENATE("'2018-06'!F",TEXT(MATCH($C18,'2018-06'!$C$2:$C$100,0)+1,0))))</f>
        <v>9148034421.1800003</v>
      </c>
      <c r="G18" s="17">
        <f ca="1">IF(OR(INDIRECT(CONCATENATE("'2018-07'!G",TEXT(MATCH($C18,'2018-07'!$C$2:$C$100,0)+1,0)))="",INDIRECT(CONCATENATE("'2018-06'!G",TEXT(MATCH($C18,'2018-06'!$C$2:$C$100,0)+1,0)))="",AND(INDIRECT(CONCATENATE("'2018-07'!G",TEXT(MATCH($C18,'2018-07'!$C$2:$C$100,0)+1,0)))="",INDIRECT(CONCATENATE("'2018-06'!G",TEXT(MATCH($C18,'2018-06'!$C$2:$C$100,0)+1,0)))="")),"Н/Д",INDIRECT(CONCATENATE("'2018-07'!G",TEXT(MATCH($C18,'2018-07'!$C$2:$C$100,0)+1,0)))-INDIRECT(CONCATENATE("'2018-06'!G",TEXT(MATCH($C18,'2018-06'!$C$2:$C$100,0)+1,0))))</f>
        <v>3528002497.3300018</v>
      </c>
      <c r="H18" s="17">
        <f ca="1">IF(OR(INDIRECT(CONCATENATE("'2018-07'!H",TEXT(MATCH($C18,'2018-07'!$C$2:$C$100,0)+1,0)))="",INDIRECT(CONCATENATE("'2018-06'!H",TEXT(MATCH($C18,'2018-06'!$C$2:$C$100,0)+1,0)))="",AND(INDIRECT(CONCATENATE("'2018-07'!H",TEXT(MATCH($C18,'2018-07'!$C$2:$C$100,0)+1,0)))="",INDIRECT(CONCATENATE("'2018-06'!H",TEXT(MATCH($C18,'2018-06'!$C$2:$C$100,0)+1,0)))="")),"Н/Д",INDIRECT(CONCATENATE("'2018-07'!H",TEXT(MATCH($C18,'2018-07'!$C$2:$C$100,0)+1,0)))-INDIRECT(CONCATENATE("'2018-06'!H",TEXT(MATCH($C18,'2018-06'!$C$2:$C$100,0)+1,0))))</f>
        <v>3647075569.3199997</v>
      </c>
      <c r="I18" s="17">
        <f ca="1">IF(OR(INDIRECT(CONCATENATE("'2018-07'!I",TEXT(MATCH($C18,'2018-07'!$C$2:$C$100,0)+1,0)))="",INDIRECT(CONCATENATE("'2018-06'!I",TEXT(MATCH($C18,'2018-06'!$C$2:$C$100,0)+1,0)))="",AND(INDIRECT(CONCATENATE("'2018-07'!I",TEXT(MATCH($C18,'2018-07'!$C$2:$C$100,0)+1,0)))="",INDIRECT(CONCATENATE("'2018-06'!I",TEXT(MATCH($C18,'2018-06'!$C$2:$C$100,0)+1,0)))="")),"Н/Д",INDIRECT(CONCATENATE("'2018-07'!I",TEXT(MATCH($C18,'2018-07'!$C$2:$C$100,0)+1,0)))-INDIRECT(CONCATENATE("'2018-06'!I",TEXT(MATCH($C18,'2018-06'!$C$2:$C$100,0)+1,0))))</f>
        <v>704673615.86999989</v>
      </c>
      <c r="J18" s="17" t="str">
        <f ca="1">IF(OR(INDIRECT(CONCATENATE("'2018-07'!J",TEXT(MATCH($C18,'2018-07'!$C$2:$C$100,0)+1,0)))="",INDIRECT(CONCATENATE("'2018-06'!J",TEXT(MATCH($C18,'2018-06'!$C$2:$C$100,0)+1,0)))="",AND(INDIRECT(CONCATENATE("'2018-07'!J",TEXT(MATCH($C18,'2018-07'!$C$2:$C$100,0)+1,0)))="",INDIRECT(CONCATENATE("'2018-06'!J",TEXT(MATCH($C18,'2018-06'!$C$2:$C$100,0)+1,0)))="")),"Н/Д",INDIRECT(CONCATENATE("'2018-07'!J",TEXT(MATCH($C18,'2018-07'!$C$2:$C$100,0)+1,0)))-INDIRECT(CONCATENATE("'2018-06'!J",TEXT(MATCH($C18,'2018-06'!$C$2:$C$100,0)+1,0))))</f>
        <v>Н/Д</v>
      </c>
      <c r="K18" s="17">
        <f ca="1">IF(OR(INDIRECT(CONCATENATE("'2018-07'!K",TEXT(MATCH($C18,'2018-07'!$C$2:$C$100,0)+1,0)))="",INDIRECT(CONCATENATE("'2018-06'!K",TEXT(MATCH($C18,'2018-06'!$C$2:$C$100,0)+1,0)))="",AND(INDIRECT(CONCATENATE("'2018-07'!K",TEXT(MATCH($C18,'2018-07'!$C$2:$C$100,0)+1,0)))="",INDIRECT(CONCATENATE("'2018-06'!K",TEXT(MATCH($C18,'2018-06'!$C$2:$C$100,0)+1,0)))="")),"Н/Д",INDIRECT(CONCATENATE("'2018-07'!K",TEXT(MATCH($C18,'2018-07'!$C$2:$C$100,0)+1,0)))-INDIRECT(CONCATENATE("'2018-06'!K",TEXT(MATCH($C18,'2018-06'!$C$2:$C$100,0)+1,0))))</f>
        <v>262733570.07999992</v>
      </c>
      <c r="L18" s="17">
        <f ca="1">IF(OR(INDIRECT(CONCATENATE("'2018-07'!L",TEXT(MATCH($C18,'2018-07'!$C$2:$C$100,0)+1,0)))="",INDIRECT(CONCATENATE("'2018-06'!L",TEXT(MATCH($C18,'2018-06'!$C$2:$C$100,0)+1,0)))="",AND(INDIRECT(CONCATENATE("'2018-07'!L",TEXT(MATCH($C18,'2018-07'!$C$2:$C$100,0)+1,0)))="",INDIRECT(CONCATENATE("'2018-06'!L",TEXT(MATCH($C18,'2018-06'!$C$2:$C$100,0)+1,0)))="")),"Н/Д",INDIRECT(CONCATENATE("'2018-07'!L",TEXT(MATCH($C18,'2018-07'!$C$2:$C$100,0)+1,0)))-INDIRECT(CONCATENATE("'2018-06'!L",TEXT(MATCH($C18,'2018-06'!$C$2:$C$100,0)+1,0))))</f>
        <v>188394752.67999935</v>
      </c>
      <c r="M18" s="17">
        <f ca="1">IF(OR(INDIRECT(CONCATENATE("'2018-07'!M",TEXT(MATCH($C18,'2018-07'!$C$2:$C$100,0)+1,0)))="",INDIRECT(CONCATENATE("'2018-06'!M",TEXT(MATCH($C18,'2018-06'!$C$2:$C$100,0)+1,0)))="",AND(INDIRECT(CONCATENATE("'2018-07'!M",TEXT(MATCH($C18,'2018-07'!$C$2:$C$100,0)+1,0)))="",INDIRECT(CONCATENATE("'2018-06'!M",TEXT(MATCH($C18,'2018-06'!$C$2:$C$100,0)+1,0)))="")),"Н/Д",INDIRECT(CONCATENATE("'2018-07'!M",TEXT(MATCH($C18,'2018-07'!$C$2:$C$100,0)+1,0)))-INDIRECT(CONCATENATE("'2018-06'!M",TEXT(MATCH($C18,'2018-06'!$C$2:$C$100,0)+1,0))))</f>
        <v>29421442.510000005</v>
      </c>
      <c r="N18" s="17">
        <f ca="1">IF(OR(INDIRECT(CONCATENATE("'2018-07'!N",TEXT(MATCH($C18,'2018-07'!$C$2:$C$100,0)+1,0)))="",INDIRECT(CONCATENATE("'2018-06'!N",TEXT(MATCH($C18,'2018-06'!$C$2:$C$100,0)+1,0)))="",AND(INDIRECT(CONCATENATE("'2018-07'!N",TEXT(MATCH($C18,'2018-07'!$C$2:$C$100,0)+1,0)))="",INDIRECT(CONCATENATE("'2018-06'!N",TEXT(MATCH($C18,'2018-06'!$C$2:$C$100,0)+1,0)))="")),"Н/Д",INDIRECT(CONCATENATE("'2018-07'!N",TEXT(MATCH($C18,'2018-07'!$C$2:$C$100,0)+1,0)))-INDIRECT(CONCATENATE("'2018-06'!NE",TEXT(MATCH($C18,'2018-06'!$C$2:$C$100,0)+1,0))))</f>
        <v>433220251.88999999</v>
      </c>
      <c r="O18" s="17">
        <f ca="1">IF(OR(INDIRECT(CONCATENATE("'2018-07'!O",TEXT(MATCH($C18,'2018-07'!$C$2:$C$100,0)+1,0)))="",INDIRECT(CONCATENATE("'2018-06'!O",TEXT(MATCH($C18,'2018-06'!$C$2:$C$100,0)+1,0)))="",AND(INDIRECT(CONCATENATE("'2018-07'!O",TEXT(MATCH($C18,'2018-07'!$C$2:$C$100,0)+1,0)))="",INDIRECT(CONCATENATE("'2018-06'!O",TEXT(MATCH($C18,'2018-06'!$C$2:$C$100,0)+1,0)))="")),"Н/Д",INDIRECT(CONCATENATE("'2018-07'!O",TEXT(MATCH($C18,'2018-07'!$C$2:$C$100,0)+1,0)))-INDIRECT(CONCATENATE("'2018-06'!O",TEXT(MATCH($C18,'2018-06'!$C$2:$C$100,0)+1,0))))</f>
        <v>-4313.8499999999985</v>
      </c>
      <c r="P18" s="17">
        <f ca="1">IF(OR(INDIRECT(CONCATENATE("'2018-07'!P",TEXT(MATCH($C18,'2018-07'!$C$2:$C$100,0)+1,0)))="",INDIRECT(CONCATENATE("'2018-06'!P",TEXT(MATCH($C18,'2018-06'!$C$2:$C$100,0)+1,0)))="",AND(INDIRECT(CONCATENATE("'2018-07'!P",TEXT(MATCH($C18,'2018-07'!$C$2:$C$100,0)+1,0)))="",INDIRECT(CONCATENATE("'2018-06'!P",TEXT(MATCH($C18,'2018-06'!$C$2:$C$100,0)+1,0)))="")),"Н/Д",INDIRECT(CONCATENATE("'2018-07'!P",TEXT(MATCH($C18,'2018-07'!$C$2:$C$100,0)+1,0)))-INDIRECT(CONCATENATE("'2018-06'!P",TEXT(MATCH($C18,'2018-06'!$C$2:$C$100,0)+1,0))))</f>
        <v>395363243.00999999</v>
      </c>
      <c r="Q18" s="17">
        <f ca="1">IF(OR(INDIRECT(CONCATENATE("'2018-07'!Q",TEXT(MATCH($C18,'2018-07'!$C$2:$C$100,0)+1,0)))="",INDIRECT(CONCATENATE("'2018-06'!Q",TEXT(MATCH($C18,'2018-06'!$C$2:$C$100,0)+1,0)))="",AND(INDIRECT(CONCATENATE("'2018-07'!Q",TEXT(MATCH($C18,'2018-07'!$C$2:$C$100,0)+1,0)))="",INDIRECT(CONCATENATE("'2018-06'!Q",TEXT(MATCH($C18,'2018-06'!$C$2:$C$100,0)+1,0)))="")),"Н/Д",INDIRECT(CONCATENATE("'2018-07'!Q",TEXT(MATCH($C18,'2018-07'!$C$2:$C$100,0)+1,0)))-INDIRECT(CONCATENATE("'2018-06'!Q",TEXT(MATCH($C18,'2018-06'!$C$2:$C$100,0)+1,0))))</f>
        <v>51708945.129999995</v>
      </c>
      <c r="R18" s="17">
        <f ca="1">IF(OR(INDIRECT(CONCATENATE("'2018-07'!R",TEXT(MATCH($C18,'2018-07'!$C$2:$C$100,0)+1,0)))="",INDIRECT(CONCATENATE("'2018-06'!R",TEXT(MATCH($C18,'2018-06'!$C$2:$C$100,0)+1,0)))="",AND(INDIRECT(CONCATENATE("'2018-07'!R",TEXT(MATCH($C18,'2018-07'!$C$2:$C$100,0)+1,0)))="",INDIRECT(CONCATENATE("'2018-06'!R",TEXT(MATCH($C18,'2018-06'!$C$2:$C$100,0)+1,0)))="")),"Н/Д",INDIRECT(CONCATENATE("'2018-07'!R",TEXT(MATCH($C18,'2018-07'!$C$2:$C$100,0)+1,0)))-INDIRECT(CONCATENATE("'2018-06'!R",TEXT(MATCH($C18,'2018-06'!$C$2:$C$100,0)+1,0))))</f>
        <v>73623447.110000014</v>
      </c>
      <c r="S18" s="17">
        <f ca="1">IF(OR(INDIRECT(CONCATENATE("'2018-07'!S",TEXT(MATCH($C18,'2018-07'!$C$2:$C$100,0)+1,0)))="",INDIRECT(CONCATENATE("'2018-06'!S",TEXT(MATCH($C18,'2018-06'!$C$2:$C$100,0)+1,0)))="",AND(INDIRECT(CONCATENATE("'2018-07'!S",TEXT(MATCH($C18,'2018-07'!$C$2:$C$100,0)+1,0)))="",INDIRECT(CONCATENATE("'2018-06'!S",TEXT(MATCH($C18,'2018-06'!$C$2:$C$100,0)+1,0)))="")),"Н/Д",INDIRECT(CONCATENATE("'2018-07'!S",TEXT(MATCH($C18,'2018-07'!$C$2:$C$100,0)+1,0)))-INDIRECT(CONCATENATE("'2018-06'!S",TEXT(MATCH($C18,'2018-06'!$C$2:$C$100,0)+1,0))))</f>
        <v>225641.80999999994</v>
      </c>
      <c r="T18" s="17">
        <f ca="1">IF(OR(INDIRECT(CONCATENATE("'2018-07'!T",TEXT(MATCH($C18,'2018-07'!$C$2:$C$100,0)+1,0)))="",INDIRECT(CONCATENATE("'2018-06'!T",TEXT(MATCH($C18,'2018-06'!$C$2:$C$100,0)+1,0)))="",AND(INDIRECT(CONCATENATE("'2018-07'!T",TEXT(MATCH($C18,'2018-07'!$C$2:$C$100,0)+1,0)))="",INDIRECT(CONCATENATE("'2018-06'!T",TEXT(MATCH($C18,'2018-06'!$C$2:$C$100,0)+1,0)))="")),"Н/Д",INDIRECT(CONCATENATE("'2018-07'!T",TEXT(MATCH($C18,'2018-07'!$C$2:$C$100,0)+1,0)))-INDIRECT(CONCATENATE("'2018-06'!T",TEXT(MATCH($C18,'2018-06'!$C$2:$C$100,0)+1,0))))</f>
        <v>134975517.71000004</v>
      </c>
      <c r="U18" s="17">
        <f ca="1">IF(OR(INDIRECT(CONCATENATE("'2018-07'!U",TEXT(MATCH($C18,'2018-07'!$C$2:$C$100,0)+1,0)))="",INDIRECT(CONCATENATE("'2018-06'!U",TEXT(MATCH($C18,'2018-06'!$C$2:$C$100,0)+1,0)))="",AND(INDIRECT(CONCATENATE("'2018-07'!U",TEXT(MATCH($C18,'2018-07'!$C$2:$C$100,0)+1,0)))="",INDIRECT(CONCATENATE("'2018-06'!U",TEXT(MATCH($C18,'2018-06'!$C$2:$C$100,0)+1,0)))="")),"Н/Д",INDIRECT(CONCATENATE("'2018-07'!U",TEXT(MATCH($C18,'2018-07'!$C$2:$C$100,0)+1,0)))-INDIRECT(CONCATENATE("'2018-06'!U",TEXT(MATCH($C18,'2018-06'!$C$2:$C$100,0)+1,0))))</f>
        <v>7123528.950000003</v>
      </c>
      <c r="V18" s="17">
        <f ca="1">IF(OR(INDIRECT(CONCATENATE("'2018-07'!V",TEXT(MATCH($C18,'2018-07'!$C$2:$C$100,0)+1,0)))="",INDIRECT(CONCATENATE("'2018-06'!V",TEXT(MATCH($C18,'2018-06'!$C$2:$C$100,0)+1,0)))="",AND(INDIRECT(CONCATENATE("'2018-07'!V",TEXT(MATCH($C18,'2018-07'!$C$2:$C$100,0)+1,0)))="",INDIRECT(CONCATENATE("'2018-06'!V",TEXT(MATCH($C18,'2018-06'!$C$2:$C$100,0)+1,0)))="")),"Н/Д",INDIRECT(CONCATENATE("'2018-07'!V",TEXT(MATCH($C18,'2018-07'!$C$2:$C$100,0)+1,0)))-INDIRECT(CONCATENATE("'2018-06'!V",TEXT(MATCH($C18,'2018-06'!$C$2:$C$100,0)+1,0))))</f>
        <v>1031946010.9700003</v>
      </c>
      <c r="W18" s="17">
        <f ca="1">IF(OR(INDIRECT(CONCATENATE("'2018-07'!W",TEXT(MATCH($C18,'2018-07'!$C$2:$C$100,0)+1,0)))="",INDIRECT(CONCATENATE("'2018-06'!W",TEXT(MATCH($C18,'2018-06'!$C$2:$C$100,0)+1,0)))="",AND(INDIRECT(CONCATENATE("'2018-07'!W",TEXT(MATCH($C18,'2018-07'!$C$2:$C$100,0)+1,0)))="",INDIRECT(CONCATENATE("'2018-06'!W",TEXT(MATCH($C18,'2018-06'!$C$2:$C$100,0)+1,0)))="")),"Н/Д",INDIRECT(CONCATENATE("'2018-07'!W",TEXT(MATCH($C18,'2018-07'!$C$2:$C$100,0)+1,0)))-INDIRECT(CONCATENATE("'2018-06'!W",TEXT(MATCH($C18,'2018-06'!$C$2:$C$100,0)+1,0))))</f>
        <v>29462961373.230011</v>
      </c>
    </row>
    <row r="19" spans="1:23" x14ac:dyDescent="0.25">
      <c r="A19" s="2" t="s">
        <v>34</v>
      </c>
      <c r="B19" s="2" t="s">
        <v>40</v>
      </c>
      <c r="C19" s="15">
        <v>80000000</v>
      </c>
      <c r="D19" s="2" t="s">
        <v>210</v>
      </c>
      <c r="E19" s="17">
        <f ca="1">IF(OR(INDIRECT(CONCATENATE("'2018-07'!E",TEXT(MATCH($C19,'2018-07'!$C$2:$C$100,0)+1,0)))="",INDIRECT(CONCATENATE("'2018-06'!E",TEXT(MATCH($C19,'2018-06'!$C$2:$C$100,0)+1,0)))="",AND(INDIRECT(CONCATENATE("'2018-07'!E",TEXT(MATCH($C19,'2018-07'!$C$2:$C$100,0)+1,0)))="",INDIRECT(CONCATENATE("'2018-06'!E",TEXT(MATCH($C19,'2018-06'!$C$2:$C$100,0)+1,0)))="")),"Н/Д",INDIRECT(CONCATENATE("'2018-07'!E",TEXT(MATCH($C19,'2018-07'!$C$2:$C$100,0)+1,0)))-INDIRECT(CONCATENATE("'2018-06'!E",TEXT(MATCH($C19,'2018-06'!$C$2:$C$100,0)+1,0))))</f>
        <v>14784758888</v>
      </c>
      <c r="F19" s="17">
        <f ca="1">IF(OR(INDIRECT(CONCATENATE("'2018-07'!F",TEXT(MATCH($C19,'2018-07'!$C$2:$C$100,0)+1,0)))="",INDIRECT(CONCATENATE("'2018-06'!F",TEXT(MATCH($C19,'2018-06'!$C$2:$C$100,0)+1,0)))="",AND(INDIRECT(CONCATENATE("'2018-07'!F",TEXT(MATCH($C19,'2018-07'!$C$2:$C$100,0)+1,0)))="",INDIRECT(CONCATENATE("'2018-06'!F",TEXT(MATCH($C19,'2018-06'!$C$2:$C$100,0)+1,0)))="")),"Н/Д",INDIRECT(CONCATENATE("'2018-07'!F",TEXT(MATCH($C19,'2018-07'!$C$2:$C$100,0)+1,0)))-INDIRECT(CONCATENATE("'2018-06'!F",TEXT(MATCH($C19,'2018-06'!$C$2:$C$100,0)+1,0))))</f>
        <v>11719078753.589996</v>
      </c>
      <c r="G19" s="17">
        <f ca="1">IF(OR(INDIRECT(CONCATENATE("'2018-07'!G",TEXT(MATCH($C19,'2018-07'!$C$2:$C$100,0)+1,0)))="",INDIRECT(CONCATENATE("'2018-06'!G",TEXT(MATCH($C19,'2018-06'!$C$2:$C$100,0)+1,0)))="",AND(INDIRECT(CONCATENATE("'2018-07'!G",TEXT(MATCH($C19,'2018-07'!$C$2:$C$100,0)+1,0)))="",INDIRECT(CONCATENATE("'2018-06'!G",TEXT(MATCH($C19,'2018-06'!$C$2:$C$100,0)+1,0)))="")),"Н/Д",INDIRECT(CONCATENATE("'2018-07'!G",TEXT(MATCH($C19,'2018-07'!$C$2:$C$100,0)+1,0)))-INDIRECT(CONCATENATE("'2018-06'!G",TEXT(MATCH($C19,'2018-06'!$C$2:$C$100,0)+1,0))))</f>
        <v>4028077888.1899948</v>
      </c>
      <c r="H19" s="17">
        <f ca="1">IF(OR(INDIRECT(CONCATENATE("'2018-07'!H",TEXT(MATCH($C19,'2018-07'!$C$2:$C$100,0)+1,0)))="",INDIRECT(CONCATENATE("'2018-06'!H",TEXT(MATCH($C19,'2018-06'!$C$2:$C$100,0)+1,0)))="",AND(INDIRECT(CONCATENATE("'2018-07'!H",TEXT(MATCH($C19,'2018-07'!$C$2:$C$100,0)+1,0)))="",INDIRECT(CONCATENATE("'2018-06'!H",TEXT(MATCH($C19,'2018-06'!$C$2:$C$100,0)+1,0)))="")),"Н/Д",INDIRECT(CONCATENATE("'2018-07'!H",TEXT(MATCH($C19,'2018-07'!$C$2:$C$100,0)+1,0)))-INDIRECT(CONCATENATE("'2018-06'!H",TEXT(MATCH($C19,'2018-06'!$C$2:$C$100,0)+1,0))))</f>
        <v>4109671421.2600021</v>
      </c>
      <c r="I19" s="17">
        <f ca="1">IF(OR(INDIRECT(CONCATENATE("'2018-07'!I",TEXT(MATCH($C19,'2018-07'!$C$2:$C$100,0)+1,0)))="",INDIRECT(CONCATENATE("'2018-06'!I",TEXT(MATCH($C19,'2018-06'!$C$2:$C$100,0)+1,0)))="",AND(INDIRECT(CONCATENATE("'2018-07'!I",TEXT(MATCH($C19,'2018-07'!$C$2:$C$100,0)+1,0)))="",INDIRECT(CONCATENATE("'2018-06'!I",TEXT(MATCH($C19,'2018-06'!$C$2:$C$100,0)+1,0)))="")),"Н/Д",INDIRECT(CONCATENATE("'2018-07'!I",TEXT(MATCH($C19,'2018-07'!$C$2:$C$100,0)+1,0)))-INDIRECT(CONCATENATE("'2018-06'!I",TEXT(MATCH($C19,'2018-06'!$C$2:$C$100,0)+1,0))))</f>
        <v>1743400756.2200003</v>
      </c>
      <c r="J19" s="17" t="str">
        <f ca="1">IF(OR(INDIRECT(CONCATENATE("'2018-07'!J",TEXT(MATCH($C19,'2018-07'!$C$2:$C$100,0)+1,0)))="",INDIRECT(CONCATENATE("'2018-06'!J",TEXT(MATCH($C19,'2018-06'!$C$2:$C$100,0)+1,0)))="",AND(INDIRECT(CONCATENATE("'2018-07'!J",TEXT(MATCH($C19,'2018-07'!$C$2:$C$100,0)+1,0)))="",INDIRECT(CONCATENATE("'2018-06'!J",TEXT(MATCH($C19,'2018-06'!$C$2:$C$100,0)+1,0)))="")),"Н/Д",INDIRECT(CONCATENATE("'2018-07'!J",TEXT(MATCH($C19,'2018-07'!$C$2:$C$100,0)+1,0)))-INDIRECT(CONCATENATE("'2018-06'!J",TEXT(MATCH($C19,'2018-06'!$C$2:$C$100,0)+1,0))))</f>
        <v>Н/Д</v>
      </c>
      <c r="K19" s="17">
        <f ca="1">IF(OR(INDIRECT(CONCATENATE("'2018-07'!K",TEXT(MATCH($C19,'2018-07'!$C$2:$C$100,0)+1,0)))="",INDIRECT(CONCATENATE("'2018-06'!K",TEXT(MATCH($C19,'2018-06'!$C$2:$C$100,0)+1,0)))="",AND(INDIRECT(CONCATENATE("'2018-07'!K",TEXT(MATCH($C19,'2018-07'!$C$2:$C$100,0)+1,0)))="",INDIRECT(CONCATENATE("'2018-06'!K",TEXT(MATCH($C19,'2018-06'!$C$2:$C$100,0)+1,0)))="")),"Н/Д",INDIRECT(CONCATENATE("'2018-07'!K",TEXT(MATCH($C19,'2018-07'!$C$2:$C$100,0)+1,0)))-INDIRECT(CONCATENATE("'2018-06'!K",TEXT(MATCH($C19,'2018-06'!$C$2:$C$100,0)+1,0))))</f>
        <v>292934322.96999979</v>
      </c>
      <c r="L19" s="17">
        <f ca="1">IF(OR(INDIRECT(CONCATENATE("'2018-07'!L",TEXT(MATCH($C19,'2018-07'!$C$2:$C$100,0)+1,0)))="",INDIRECT(CONCATENATE("'2018-06'!L",TEXT(MATCH($C19,'2018-06'!$C$2:$C$100,0)+1,0)))="",AND(INDIRECT(CONCATENATE("'2018-07'!L",TEXT(MATCH($C19,'2018-07'!$C$2:$C$100,0)+1,0)))="",INDIRECT(CONCATENATE("'2018-06'!L",TEXT(MATCH($C19,'2018-06'!$C$2:$C$100,0)+1,0)))="")),"Н/Д",INDIRECT(CONCATENATE("'2018-07'!L",TEXT(MATCH($C19,'2018-07'!$C$2:$C$100,0)+1,0)))-INDIRECT(CONCATENATE("'2018-06'!L",TEXT(MATCH($C19,'2018-06'!$C$2:$C$100,0)+1,0))))</f>
        <v>236821663.11999989</v>
      </c>
      <c r="M19" s="17">
        <f ca="1">IF(OR(INDIRECT(CONCATENATE("'2018-07'!M",TEXT(MATCH($C19,'2018-07'!$C$2:$C$100,0)+1,0)))="",INDIRECT(CONCATENATE("'2018-06'!M",TEXT(MATCH($C19,'2018-06'!$C$2:$C$100,0)+1,0)))="",AND(INDIRECT(CONCATENATE("'2018-07'!M",TEXT(MATCH($C19,'2018-07'!$C$2:$C$100,0)+1,0)))="",INDIRECT(CONCATENATE("'2018-06'!M",TEXT(MATCH($C19,'2018-06'!$C$2:$C$100,0)+1,0)))="")),"Н/Д",INDIRECT(CONCATENATE("'2018-07'!M",TEXT(MATCH($C19,'2018-07'!$C$2:$C$100,0)+1,0)))-INDIRECT(CONCATENATE("'2018-06'!M",TEXT(MATCH($C19,'2018-06'!$C$2:$C$100,0)+1,0))))</f>
        <v>46879436.810000002</v>
      </c>
      <c r="N19" s="17">
        <f ca="1">IF(OR(INDIRECT(CONCATENATE("'2018-07'!N",TEXT(MATCH($C19,'2018-07'!$C$2:$C$100,0)+1,0)))="",INDIRECT(CONCATENATE("'2018-06'!N",TEXT(MATCH($C19,'2018-06'!$C$2:$C$100,0)+1,0)))="",AND(INDIRECT(CONCATENATE("'2018-07'!N",TEXT(MATCH($C19,'2018-07'!$C$2:$C$100,0)+1,0)))="",INDIRECT(CONCATENATE("'2018-06'!N",TEXT(MATCH($C19,'2018-06'!$C$2:$C$100,0)+1,0)))="")),"Н/Д",INDIRECT(CONCATENATE("'2018-07'!N",TEXT(MATCH($C19,'2018-07'!$C$2:$C$100,0)+1,0)))-INDIRECT(CONCATENATE("'2018-06'!NE",TEXT(MATCH($C19,'2018-06'!$C$2:$C$100,0)+1,0))))</f>
        <v>597928325.47000003</v>
      </c>
      <c r="O19" s="17">
        <f ca="1">IF(OR(INDIRECT(CONCATENATE("'2018-07'!O",TEXT(MATCH($C19,'2018-07'!$C$2:$C$100,0)+1,0)))="",INDIRECT(CONCATENATE("'2018-06'!O",TEXT(MATCH($C19,'2018-06'!$C$2:$C$100,0)+1,0)))="",AND(INDIRECT(CONCATENATE("'2018-07'!O",TEXT(MATCH($C19,'2018-07'!$C$2:$C$100,0)+1,0)))="",INDIRECT(CONCATENATE("'2018-06'!O",TEXT(MATCH($C19,'2018-06'!$C$2:$C$100,0)+1,0)))="")),"Н/Д",INDIRECT(CONCATENATE("'2018-07'!O",TEXT(MATCH($C19,'2018-07'!$C$2:$C$100,0)+1,0)))-INDIRECT(CONCATENATE("'2018-06'!O",TEXT(MATCH($C19,'2018-06'!$C$2:$C$100,0)+1,0))))</f>
        <v>19207.910000000033</v>
      </c>
      <c r="P19" s="17">
        <f ca="1">IF(OR(INDIRECT(CONCATENATE("'2018-07'!P",TEXT(MATCH($C19,'2018-07'!$C$2:$C$100,0)+1,0)))="",INDIRECT(CONCATENATE("'2018-06'!P",TEXT(MATCH($C19,'2018-06'!$C$2:$C$100,0)+1,0)))="",AND(INDIRECT(CONCATENATE("'2018-07'!P",TEXT(MATCH($C19,'2018-07'!$C$2:$C$100,0)+1,0)))="",INDIRECT(CONCATENATE("'2018-06'!P",TEXT(MATCH($C19,'2018-06'!$C$2:$C$100,0)+1,0)))="")),"Н/Д",INDIRECT(CONCATENATE("'2018-07'!P",TEXT(MATCH($C19,'2018-07'!$C$2:$C$100,0)+1,0)))-INDIRECT(CONCATENATE("'2018-06'!P",TEXT(MATCH($C19,'2018-06'!$C$2:$C$100,0)+1,0))))</f>
        <v>569598050.3499999</v>
      </c>
      <c r="Q19" s="17">
        <f ca="1">IF(OR(INDIRECT(CONCATENATE("'2018-07'!Q",TEXT(MATCH($C19,'2018-07'!$C$2:$C$100,0)+1,0)))="",INDIRECT(CONCATENATE("'2018-06'!Q",TEXT(MATCH($C19,'2018-06'!$C$2:$C$100,0)+1,0)))="",AND(INDIRECT(CONCATENATE("'2018-07'!Q",TEXT(MATCH($C19,'2018-07'!$C$2:$C$100,0)+1,0)))="",INDIRECT(CONCATENATE("'2018-06'!Q",TEXT(MATCH($C19,'2018-06'!$C$2:$C$100,0)+1,0)))="")),"Н/Д",INDIRECT(CONCATENATE("'2018-07'!Q",TEXT(MATCH($C19,'2018-07'!$C$2:$C$100,0)+1,0)))-INDIRECT(CONCATENATE("'2018-06'!Q",TEXT(MATCH($C19,'2018-06'!$C$2:$C$100,0)+1,0))))</f>
        <v>27179874.419999987</v>
      </c>
      <c r="R19" s="17">
        <f ca="1">IF(OR(INDIRECT(CONCATENATE("'2018-07'!R",TEXT(MATCH($C19,'2018-07'!$C$2:$C$100,0)+1,0)))="",INDIRECT(CONCATENATE("'2018-06'!R",TEXT(MATCH($C19,'2018-06'!$C$2:$C$100,0)+1,0)))="",AND(INDIRECT(CONCATENATE("'2018-07'!R",TEXT(MATCH($C19,'2018-07'!$C$2:$C$100,0)+1,0)))="",INDIRECT(CONCATENATE("'2018-06'!R",TEXT(MATCH($C19,'2018-06'!$C$2:$C$100,0)+1,0)))="")),"Н/Д",INDIRECT(CONCATENATE("'2018-07'!R",TEXT(MATCH($C19,'2018-07'!$C$2:$C$100,0)+1,0)))-INDIRECT(CONCATENATE("'2018-06'!R",TEXT(MATCH($C19,'2018-06'!$C$2:$C$100,0)+1,0))))</f>
        <v>302340550.20000005</v>
      </c>
      <c r="S19" s="17">
        <f ca="1">IF(OR(INDIRECT(CONCATENATE("'2018-07'!S",TEXT(MATCH($C19,'2018-07'!$C$2:$C$100,0)+1,0)))="",INDIRECT(CONCATENATE("'2018-06'!S",TEXT(MATCH($C19,'2018-06'!$C$2:$C$100,0)+1,0)))="",AND(INDIRECT(CONCATENATE("'2018-07'!S",TEXT(MATCH($C19,'2018-07'!$C$2:$C$100,0)+1,0)))="",INDIRECT(CONCATENATE("'2018-06'!S",TEXT(MATCH($C19,'2018-06'!$C$2:$C$100,0)+1,0)))="")),"Н/Д",INDIRECT(CONCATENATE("'2018-07'!S",TEXT(MATCH($C19,'2018-07'!$C$2:$C$100,0)+1,0)))-INDIRECT(CONCATENATE("'2018-06'!S",TEXT(MATCH($C19,'2018-06'!$C$2:$C$100,0)+1,0))))</f>
        <v>2969364.16</v>
      </c>
      <c r="T19" s="17">
        <f ca="1">IF(OR(INDIRECT(CONCATENATE("'2018-07'!T",TEXT(MATCH($C19,'2018-07'!$C$2:$C$100,0)+1,0)))="",INDIRECT(CONCATENATE("'2018-06'!T",TEXT(MATCH($C19,'2018-06'!$C$2:$C$100,0)+1,0)))="",AND(INDIRECT(CONCATENATE("'2018-07'!T",TEXT(MATCH($C19,'2018-07'!$C$2:$C$100,0)+1,0)))="",INDIRECT(CONCATENATE("'2018-06'!T",TEXT(MATCH($C19,'2018-06'!$C$2:$C$100,0)+1,0)))="")),"Н/Д",INDIRECT(CONCATENATE("'2018-07'!T",TEXT(MATCH($C19,'2018-07'!$C$2:$C$100,0)+1,0)))-INDIRECT(CONCATENATE("'2018-06'!T",TEXT(MATCH($C19,'2018-06'!$C$2:$C$100,0)+1,0))))</f>
        <v>182078433.63999999</v>
      </c>
      <c r="U19" s="17">
        <f ca="1">IF(OR(INDIRECT(CONCATENATE("'2018-07'!U",TEXT(MATCH($C19,'2018-07'!$C$2:$C$100,0)+1,0)))="",INDIRECT(CONCATENATE("'2018-06'!U",TEXT(MATCH($C19,'2018-06'!$C$2:$C$100,0)+1,0)))="",AND(INDIRECT(CONCATENATE("'2018-07'!U",TEXT(MATCH($C19,'2018-07'!$C$2:$C$100,0)+1,0)))="",INDIRECT(CONCATENATE("'2018-06'!U",TEXT(MATCH($C19,'2018-06'!$C$2:$C$100,0)+1,0)))="")),"Н/Д",INDIRECT(CONCATENATE("'2018-07'!U",TEXT(MATCH($C19,'2018-07'!$C$2:$C$100,0)+1,0)))-INDIRECT(CONCATENATE("'2018-06'!U",TEXT(MATCH($C19,'2018-06'!$C$2:$C$100,0)+1,0))))</f>
        <v>13802615.209999993</v>
      </c>
      <c r="V19" s="17">
        <f ca="1">IF(OR(INDIRECT(CONCATENATE("'2018-07'!V",TEXT(MATCH($C19,'2018-07'!$C$2:$C$100,0)+1,0)))="",INDIRECT(CONCATENATE("'2018-06'!V",TEXT(MATCH($C19,'2018-06'!$C$2:$C$100,0)+1,0)))="",AND(INDIRECT(CONCATENATE("'2018-07'!V",TEXT(MATCH($C19,'2018-07'!$C$2:$C$100,0)+1,0)))="",INDIRECT(CONCATENATE("'2018-06'!V",TEXT(MATCH($C19,'2018-06'!$C$2:$C$100,0)+1,0)))="")),"Н/Д",INDIRECT(CONCATENATE("'2018-07'!V",TEXT(MATCH($C19,'2018-07'!$C$2:$C$100,0)+1,0)))-INDIRECT(CONCATENATE("'2018-06'!V",TEXT(MATCH($C19,'2018-06'!$C$2:$C$100,0)+1,0))))</f>
        <v>3065680134.4099998</v>
      </c>
      <c r="W19" s="17">
        <f ca="1">IF(OR(INDIRECT(CONCATENATE("'2018-07'!W",TEXT(MATCH($C19,'2018-07'!$C$2:$C$100,0)+1,0)))="",INDIRECT(CONCATENATE("'2018-06'!W",TEXT(MATCH($C19,'2018-06'!$C$2:$C$100,0)+1,0)))="",AND(INDIRECT(CONCATENATE("'2018-07'!W",TEXT(MATCH($C19,'2018-07'!$C$2:$C$100,0)+1,0)))="",INDIRECT(CONCATENATE("'2018-06'!W",TEXT(MATCH($C19,'2018-06'!$C$2:$C$100,0)+1,0)))="")),"Н/Д",INDIRECT(CONCATENATE("'2018-07'!W",TEXT(MATCH($C19,'2018-07'!$C$2:$C$100,0)+1,0)))-INDIRECT(CONCATENATE("'2018-06'!W",TEXT(MATCH($C19,'2018-06'!$C$2:$C$100,0)+1,0))))</f>
        <v>41230755055.699951</v>
      </c>
    </row>
    <row r="20" spans="1:23" x14ac:dyDescent="0.25">
      <c r="A20" s="2" t="s">
        <v>34</v>
      </c>
      <c r="B20" s="2" t="s">
        <v>41</v>
      </c>
      <c r="C20" s="15">
        <v>88000000</v>
      </c>
      <c r="D20" s="2" t="s">
        <v>210</v>
      </c>
      <c r="E20" s="17">
        <f ca="1">IF(OR(INDIRECT(CONCATENATE("'2018-07'!E",TEXT(MATCH($C20,'2018-07'!$C$2:$C$100,0)+1,0)))="",INDIRECT(CONCATENATE("'2018-06'!E",TEXT(MATCH($C20,'2018-06'!$C$2:$C$100,0)+1,0)))="",AND(INDIRECT(CONCATENATE("'2018-07'!E",TEXT(MATCH($C20,'2018-07'!$C$2:$C$100,0)+1,0)))="",INDIRECT(CONCATENATE("'2018-06'!E",TEXT(MATCH($C20,'2018-06'!$C$2:$C$100,0)+1,0)))="")),"Н/Д",INDIRECT(CONCATENATE("'2018-07'!E",TEXT(MATCH($C20,'2018-07'!$C$2:$C$100,0)+1,0)))-INDIRECT(CONCATENATE("'2018-06'!E",TEXT(MATCH($C20,'2018-06'!$C$2:$C$100,0)+1,0))))</f>
        <v>2108360245.6100006</v>
      </c>
      <c r="F20" s="17">
        <f ca="1">IF(OR(INDIRECT(CONCATENATE("'2018-07'!F",TEXT(MATCH($C20,'2018-07'!$C$2:$C$100,0)+1,0)))="",INDIRECT(CONCATENATE("'2018-06'!F",TEXT(MATCH($C20,'2018-06'!$C$2:$C$100,0)+1,0)))="",AND(INDIRECT(CONCATENATE("'2018-07'!F",TEXT(MATCH($C20,'2018-07'!$C$2:$C$100,0)+1,0)))="",INDIRECT(CONCATENATE("'2018-06'!F",TEXT(MATCH($C20,'2018-06'!$C$2:$C$100,0)+1,0)))="")),"Н/Д",INDIRECT(CONCATENATE("'2018-07'!F",TEXT(MATCH($C20,'2018-07'!$C$2:$C$100,0)+1,0)))-INDIRECT(CONCATENATE("'2018-06'!F",TEXT(MATCH($C20,'2018-06'!$C$2:$C$100,0)+1,0))))</f>
        <v>1224216198.5100012</v>
      </c>
      <c r="G20" s="17">
        <f ca="1">IF(OR(INDIRECT(CONCATENATE("'2018-07'!G",TEXT(MATCH($C20,'2018-07'!$C$2:$C$100,0)+1,0)))="",INDIRECT(CONCATENATE("'2018-06'!G",TEXT(MATCH($C20,'2018-06'!$C$2:$C$100,0)+1,0)))="",AND(INDIRECT(CONCATENATE("'2018-07'!G",TEXT(MATCH($C20,'2018-07'!$C$2:$C$100,0)+1,0)))="",INDIRECT(CONCATENATE("'2018-06'!G",TEXT(MATCH($C20,'2018-06'!$C$2:$C$100,0)+1,0)))="")),"Н/Д",INDIRECT(CONCATENATE("'2018-07'!G",TEXT(MATCH($C20,'2018-07'!$C$2:$C$100,0)+1,0)))-INDIRECT(CONCATENATE("'2018-06'!G",TEXT(MATCH($C20,'2018-06'!$C$2:$C$100,0)+1,0))))</f>
        <v>226133921.96000004</v>
      </c>
      <c r="H20" s="17">
        <f ca="1">IF(OR(INDIRECT(CONCATENATE("'2018-07'!H",TEXT(MATCH($C20,'2018-07'!$C$2:$C$100,0)+1,0)))="",INDIRECT(CONCATENATE("'2018-06'!H",TEXT(MATCH($C20,'2018-06'!$C$2:$C$100,0)+1,0)))="",AND(INDIRECT(CONCATENATE("'2018-07'!H",TEXT(MATCH($C20,'2018-07'!$C$2:$C$100,0)+1,0)))="",INDIRECT(CONCATENATE("'2018-06'!H",TEXT(MATCH($C20,'2018-06'!$C$2:$C$100,0)+1,0)))="")),"Н/Д",INDIRECT(CONCATENATE("'2018-07'!H",TEXT(MATCH($C20,'2018-07'!$C$2:$C$100,0)+1,0)))-INDIRECT(CONCATENATE("'2018-06'!H",TEXT(MATCH($C20,'2018-06'!$C$2:$C$100,0)+1,0))))</f>
        <v>650189560.80000019</v>
      </c>
      <c r="I20" s="17">
        <f ca="1">IF(OR(INDIRECT(CONCATENATE("'2018-07'!I",TEXT(MATCH($C20,'2018-07'!$C$2:$C$100,0)+1,0)))="",INDIRECT(CONCATENATE("'2018-06'!I",TEXT(MATCH($C20,'2018-06'!$C$2:$C$100,0)+1,0)))="",AND(INDIRECT(CONCATENATE("'2018-07'!I",TEXT(MATCH($C20,'2018-07'!$C$2:$C$100,0)+1,0)))="",INDIRECT(CONCATENATE("'2018-06'!I",TEXT(MATCH($C20,'2018-06'!$C$2:$C$100,0)+1,0)))="")),"Н/Д",INDIRECT(CONCATENATE("'2018-07'!I",TEXT(MATCH($C20,'2018-07'!$C$2:$C$100,0)+1,0)))-INDIRECT(CONCATENATE("'2018-06'!I",TEXT(MATCH($C20,'2018-06'!$C$2:$C$100,0)+1,0))))</f>
        <v>174402462.2299999</v>
      </c>
      <c r="J20" s="17" t="str">
        <f ca="1">IF(OR(INDIRECT(CONCATENATE("'2018-07'!J",TEXT(MATCH($C20,'2018-07'!$C$2:$C$100,0)+1,0)))="",INDIRECT(CONCATENATE("'2018-06'!J",TEXT(MATCH($C20,'2018-06'!$C$2:$C$100,0)+1,0)))="",AND(INDIRECT(CONCATENATE("'2018-07'!J",TEXT(MATCH($C20,'2018-07'!$C$2:$C$100,0)+1,0)))="",INDIRECT(CONCATENATE("'2018-06'!J",TEXT(MATCH($C20,'2018-06'!$C$2:$C$100,0)+1,0)))="")),"Н/Д",INDIRECT(CONCATENATE("'2018-07'!J",TEXT(MATCH($C20,'2018-07'!$C$2:$C$100,0)+1,0)))-INDIRECT(CONCATENATE("'2018-06'!J",TEXT(MATCH($C20,'2018-06'!$C$2:$C$100,0)+1,0))))</f>
        <v>Н/Д</v>
      </c>
      <c r="K20" s="17">
        <f ca="1">IF(OR(INDIRECT(CONCATENATE("'2018-07'!K",TEXT(MATCH($C20,'2018-07'!$C$2:$C$100,0)+1,0)))="",INDIRECT(CONCATENATE("'2018-06'!K",TEXT(MATCH($C20,'2018-06'!$C$2:$C$100,0)+1,0)))="",AND(INDIRECT(CONCATENATE("'2018-07'!K",TEXT(MATCH($C20,'2018-07'!$C$2:$C$100,0)+1,0)))="",INDIRECT(CONCATENATE("'2018-06'!K",TEXT(MATCH($C20,'2018-06'!$C$2:$C$100,0)+1,0)))="")),"Н/Д",INDIRECT(CONCATENATE("'2018-07'!K",TEXT(MATCH($C20,'2018-07'!$C$2:$C$100,0)+1,0)))-INDIRECT(CONCATENATE("'2018-06'!K",TEXT(MATCH($C20,'2018-06'!$C$2:$C$100,0)+1,0))))</f>
        <v>44100208.340000033</v>
      </c>
      <c r="L20" s="17">
        <f ca="1">IF(OR(INDIRECT(CONCATENATE("'2018-07'!L",TEXT(MATCH($C20,'2018-07'!$C$2:$C$100,0)+1,0)))="",INDIRECT(CONCATENATE("'2018-06'!L",TEXT(MATCH($C20,'2018-06'!$C$2:$C$100,0)+1,0)))="",AND(INDIRECT(CONCATENATE("'2018-07'!L",TEXT(MATCH($C20,'2018-07'!$C$2:$C$100,0)+1,0)))="",INDIRECT(CONCATENATE("'2018-06'!L",TEXT(MATCH($C20,'2018-06'!$C$2:$C$100,0)+1,0)))="")),"Н/Д",INDIRECT(CONCATENATE("'2018-07'!L",TEXT(MATCH($C20,'2018-07'!$C$2:$C$100,0)+1,0)))-INDIRECT(CONCATENATE("'2018-06'!L",TEXT(MATCH($C20,'2018-06'!$C$2:$C$100,0)+1,0))))</f>
        <v>25403643.809999943</v>
      </c>
      <c r="M20" s="17">
        <f ca="1">IF(OR(INDIRECT(CONCATENATE("'2018-07'!M",TEXT(MATCH($C20,'2018-07'!$C$2:$C$100,0)+1,0)))="",INDIRECT(CONCATENATE("'2018-06'!M",TEXT(MATCH($C20,'2018-06'!$C$2:$C$100,0)+1,0)))="",AND(INDIRECT(CONCATENATE("'2018-07'!M",TEXT(MATCH($C20,'2018-07'!$C$2:$C$100,0)+1,0)))="",INDIRECT(CONCATENATE("'2018-06'!M",TEXT(MATCH($C20,'2018-06'!$C$2:$C$100,0)+1,0)))="")),"Н/Д",INDIRECT(CONCATENATE("'2018-07'!M",TEXT(MATCH($C20,'2018-07'!$C$2:$C$100,0)+1,0)))-INDIRECT(CONCATENATE("'2018-06'!M",TEXT(MATCH($C20,'2018-06'!$C$2:$C$100,0)+1,0))))</f>
        <v>1242236.1999999993</v>
      </c>
      <c r="N20" s="17">
        <f ca="1">IF(OR(INDIRECT(CONCATENATE("'2018-07'!N",TEXT(MATCH($C20,'2018-07'!$C$2:$C$100,0)+1,0)))="",INDIRECT(CONCATENATE("'2018-06'!N",TEXT(MATCH($C20,'2018-06'!$C$2:$C$100,0)+1,0)))="",AND(INDIRECT(CONCATENATE("'2018-07'!N",TEXT(MATCH($C20,'2018-07'!$C$2:$C$100,0)+1,0)))="",INDIRECT(CONCATENATE("'2018-06'!N",TEXT(MATCH($C20,'2018-06'!$C$2:$C$100,0)+1,0)))="")),"Н/Д",INDIRECT(CONCATENATE("'2018-07'!N",TEXT(MATCH($C20,'2018-07'!$C$2:$C$100,0)+1,0)))-INDIRECT(CONCATENATE("'2018-06'!NE",TEXT(MATCH($C20,'2018-06'!$C$2:$C$100,0)+1,0))))</f>
        <v>93182706.290000007</v>
      </c>
      <c r="O20" s="17">
        <f ca="1">IF(OR(INDIRECT(CONCATENATE("'2018-07'!O",TEXT(MATCH($C20,'2018-07'!$C$2:$C$100,0)+1,0)))="",INDIRECT(CONCATENATE("'2018-06'!O",TEXT(MATCH($C20,'2018-06'!$C$2:$C$100,0)+1,0)))="",AND(INDIRECT(CONCATENATE("'2018-07'!O",TEXT(MATCH($C20,'2018-07'!$C$2:$C$100,0)+1,0)))="",INDIRECT(CONCATENATE("'2018-06'!O",TEXT(MATCH($C20,'2018-06'!$C$2:$C$100,0)+1,0)))="")),"Н/Д",INDIRECT(CONCATENATE("'2018-07'!O",TEXT(MATCH($C20,'2018-07'!$C$2:$C$100,0)+1,0)))-INDIRECT(CONCATENATE("'2018-06'!O",TEXT(MATCH($C20,'2018-06'!$C$2:$C$100,0)+1,0))))</f>
        <v>505.15999999999985</v>
      </c>
      <c r="P20" s="17">
        <f ca="1">IF(OR(INDIRECT(CONCATENATE("'2018-07'!P",TEXT(MATCH($C20,'2018-07'!$C$2:$C$100,0)+1,0)))="",INDIRECT(CONCATENATE("'2018-06'!P",TEXT(MATCH($C20,'2018-06'!$C$2:$C$100,0)+1,0)))="",AND(INDIRECT(CONCATENATE("'2018-07'!P",TEXT(MATCH($C20,'2018-07'!$C$2:$C$100,0)+1,0)))="",INDIRECT(CONCATENATE("'2018-06'!P",TEXT(MATCH($C20,'2018-06'!$C$2:$C$100,0)+1,0)))="")),"Н/Д",INDIRECT(CONCATENATE("'2018-07'!P",TEXT(MATCH($C20,'2018-07'!$C$2:$C$100,0)+1,0)))-INDIRECT(CONCATENATE("'2018-06'!P",TEXT(MATCH($C20,'2018-06'!$C$2:$C$100,0)+1,0))))</f>
        <v>40231556.849999994</v>
      </c>
      <c r="Q20" s="17">
        <f ca="1">IF(OR(INDIRECT(CONCATENATE("'2018-07'!Q",TEXT(MATCH($C20,'2018-07'!$C$2:$C$100,0)+1,0)))="",INDIRECT(CONCATENATE("'2018-06'!Q",TEXT(MATCH($C20,'2018-06'!$C$2:$C$100,0)+1,0)))="",AND(INDIRECT(CONCATENATE("'2018-07'!Q",TEXT(MATCH($C20,'2018-07'!$C$2:$C$100,0)+1,0)))="",INDIRECT(CONCATENATE("'2018-06'!Q",TEXT(MATCH($C20,'2018-06'!$C$2:$C$100,0)+1,0)))="")),"Н/Д",INDIRECT(CONCATENATE("'2018-07'!Q",TEXT(MATCH($C20,'2018-07'!$C$2:$C$100,0)+1,0)))-INDIRECT(CONCATENATE("'2018-06'!Q",TEXT(MATCH($C20,'2018-06'!$C$2:$C$100,0)+1,0))))</f>
        <v>10308859.159999996</v>
      </c>
      <c r="R20" s="17">
        <f ca="1">IF(OR(INDIRECT(CONCATENATE("'2018-07'!R",TEXT(MATCH($C20,'2018-07'!$C$2:$C$100,0)+1,0)))="",INDIRECT(CONCATENATE("'2018-06'!R",TEXT(MATCH($C20,'2018-06'!$C$2:$C$100,0)+1,0)))="",AND(INDIRECT(CONCATENATE("'2018-07'!R",TEXT(MATCH($C20,'2018-07'!$C$2:$C$100,0)+1,0)))="",INDIRECT(CONCATENATE("'2018-06'!R",TEXT(MATCH($C20,'2018-06'!$C$2:$C$100,0)+1,0)))="")),"Н/Д",INDIRECT(CONCATENATE("'2018-07'!R",TEXT(MATCH($C20,'2018-07'!$C$2:$C$100,0)+1,0)))-INDIRECT(CONCATENATE("'2018-06'!R",TEXT(MATCH($C20,'2018-06'!$C$2:$C$100,0)+1,0))))</f>
        <v>14044866.070000008</v>
      </c>
      <c r="S20" s="17">
        <f ca="1">IF(OR(INDIRECT(CONCATENATE("'2018-07'!S",TEXT(MATCH($C20,'2018-07'!$C$2:$C$100,0)+1,0)))="",INDIRECT(CONCATENATE("'2018-06'!S",TEXT(MATCH($C20,'2018-06'!$C$2:$C$100,0)+1,0)))="",AND(INDIRECT(CONCATENATE("'2018-07'!S",TEXT(MATCH($C20,'2018-07'!$C$2:$C$100,0)+1,0)))="",INDIRECT(CONCATENATE("'2018-06'!S",TEXT(MATCH($C20,'2018-06'!$C$2:$C$100,0)+1,0)))="")),"Н/Д",INDIRECT(CONCATENATE("'2018-07'!S",TEXT(MATCH($C20,'2018-07'!$C$2:$C$100,0)+1,0)))-INDIRECT(CONCATENATE("'2018-06'!S",TEXT(MATCH($C20,'2018-06'!$C$2:$C$100,0)+1,0))))</f>
        <v>91350.5</v>
      </c>
      <c r="T20" s="17">
        <f ca="1">IF(OR(INDIRECT(CONCATENATE("'2018-07'!T",TEXT(MATCH($C20,'2018-07'!$C$2:$C$100,0)+1,0)))="",INDIRECT(CONCATENATE("'2018-06'!T",TEXT(MATCH($C20,'2018-06'!$C$2:$C$100,0)+1,0)))="",AND(INDIRECT(CONCATENATE("'2018-07'!T",TEXT(MATCH($C20,'2018-07'!$C$2:$C$100,0)+1,0)))="",INDIRECT(CONCATENATE("'2018-06'!T",TEXT(MATCH($C20,'2018-06'!$C$2:$C$100,0)+1,0)))="")),"Н/Д",INDIRECT(CONCATENATE("'2018-07'!T",TEXT(MATCH($C20,'2018-07'!$C$2:$C$100,0)+1,0)))-INDIRECT(CONCATENATE("'2018-06'!T",TEXT(MATCH($C20,'2018-06'!$C$2:$C$100,0)+1,0))))</f>
        <v>16660123.849999994</v>
      </c>
      <c r="U20" s="17">
        <f ca="1">IF(OR(INDIRECT(CONCATENATE("'2018-07'!U",TEXT(MATCH($C20,'2018-07'!$C$2:$C$100,0)+1,0)))="",INDIRECT(CONCATENATE("'2018-06'!U",TEXT(MATCH($C20,'2018-06'!$C$2:$C$100,0)+1,0)))="",AND(INDIRECT(CONCATENATE("'2018-07'!U",TEXT(MATCH($C20,'2018-07'!$C$2:$C$100,0)+1,0)))="",INDIRECT(CONCATENATE("'2018-06'!U",TEXT(MATCH($C20,'2018-06'!$C$2:$C$100,0)+1,0)))="")),"Н/Д",INDIRECT(CONCATENATE("'2018-07'!U",TEXT(MATCH($C20,'2018-07'!$C$2:$C$100,0)+1,0)))-INDIRECT(CONCATENATE("'2018-06'!U",TEXT(MATCH($C20,'2018-06'!$C$2:$C$100,0)+1,0))))</f>
        <v>-68836.040000000037</v>
      </c>
      <c r="V20" s="17">
        <f ca="1">IF(OR(INDIRECT(CONCATENATE("'2018-07'!V",TEXT(MATCH($C20,'2018-07'!$C$2:$C$100,0)+1,0)))="",INDIRECT(CONCATENATE("'2018-06'!V",TEXT(MATCH($C20,'2018-06'!$C$2:$C$100,0)+1,0)))="",AND(INDIRECT(CONCATENATE("'2018-07'!V",TEXT(MATCH($C20,'2018-07'!$C$2:$C$100,0)+1,0)))="",INDIRECT(CONCATENATE("'2018-06'!V",TEXT(MATCH($C20,'2018-06'!$C$2:$C$100,0)+1,0)))="")),"Н/Д",INDIRECT(CONCATENATE("'2018-07'!V",TEXT(MATCH($C20,'2018-07'!$C$2:$C$100,0)+1,0)))-INDIRECT(CONCATENATE("'2018-06'!V",TEXT(MATCH($C20,'2018-06'!$C$2:$C$100,0)+1,0))))</f>
        <v>884144047.0999999</v>
      </c>
      <c r="W20" s="17">
        <f ca="1">IF(OR(INDIRECT(CONCATENATE("'2018-07'!W",TEXT(MATCH($C20,'2018-07'!$C$2:$C$100,0)+1,0)))="",INDIRECT(CONCATENATE("'2018-06'!W",TEXT(MATCH($C20,'2018-06'!$C$2:$C$100,0)+1,0)))="",AND(INDIRECT(CONCATENATE("'2018-07'!W",TEXT(MATCH($C20,'2018-07'!$C$2:$C$100,0)+1,0)))="",INDIRECT(CONCATENATE("'2018-06'!W",TEXT(MATCH($C20,'2018-06'!$C$2:$C$100,0)+1,0)))="")),"Н/Д",INDIRECT(CONCATENATE("'2018-07'!W",TEXT(MATCH($C20,'2018-07'!$C$2:$C$100,0)+1,0)))-INDIRECT(CONCATENATE("'2018-06'!W",TEXT(MATCH($C20,'2018-06'!$C$2:$C$100,0)+1,0))))</f>
        <v>5435247900.9600029</v>
      </c>
    </row>
    <row r="21" spans="1:23" x14ac:dyDescent="0.25">
      <c r="A21" s="2" t="s">
        <v>34</v>
      </c>
      <c r="B21" s="2" t="s">
        <v>42</v>
      </c>
      <c r="C21" s="15">
        <v>89000000</v>
      </c>
      <c r="D21" s="2" t="s">
        <v>210</v>
      </c>
      <c r="E21" s="17">
        <f ca="1">IF(OR(INDIRECT(CONCATENATE("'2018-07'!E",TEXT(MATCH($C21,'2018-07'!$C$2:$C$100,0)+1,0)))="",INDIRECT(CONCATENATE("'2018-06'!E",TEXT(MATCH($C21,'2018-06'!$C$2:$C$100,0)+1,0)))="",AND(INDIRECT(CONCATENATE("'2018-07'!E",TEXT(MATCH($C21,'2018-07'!$C$2:$C$100,0)+1,0)))="",INDIRECT(CONCATENATE("'2018-06'!E",TEXT(MATCH($C21,'2018-06'!$C$2:$C$100,0)+1,0)))="")),"Н/Д",INDIRECT(CONCATENATE("'2018-07'!E",TEXT(MATCH($C21,'2018-07'!$C$2:$C$100,0)+1,0)))-INDIRECT(CONCATENATE("'2018-06'!E",TEXT(MATCH($C21,'2018-06'!$C$2:$C$100,0)+1,0))))</f>
        <v>3413657725.3400002</v>
      </c>
      <c r="F21" s="17">
        <f ca="1">IF(OR(INDIRECT(CONCATENATE("'2018-07'!F",TEXT(MATCH($C21,'2018-07'!$C$2:$C$100,0)+1,0)))="",INDIRECT(CONCATENATE("'2018-06'!F",TEXT(MATCH($C21,'2018-06'!$C$2:$C$100,0)+1,0)))="",AND(INDIRECT(CONCATENATE("'2018-07'!F",TEXT(MATCH($C21,'2018-07'!$C$2:$C$100,0)+1,0)))="",INDIRECT(CONCATENATE("'2018-06'!F",TEXT(MATCH($C21,'2018-06'!$C$2:$C$100,0)+1,0)))="")),"Н/Д",INDIRECT(CONCATENATE("'2018-07'!F",TEXT(MATCH($C21,'2018-07'!$C$2:$C$100,0)+1,0)))-INDIRECT(CONCATENATE("'2018-06'!F",TEXT(MATCH($C21,'2018-06'!$C$2:$C$100,0)+1,0))))</f>
        <v>2267467448.710001</v>
      </c>
      <c r="G21" s="17">
        <f ca="1">IF(OR(INDIRECT(CONCATENATE("'2018-07'!G",TEXT(MATCH($C21,'2018-07'!$C$2:$C$100,0)+1,0)))="",INDIRECT(CONCATENATE("'2018-06'!G",TEXT(MATCH($C21,'2018-06'!$C$2:$C$100,0)+1,0)))="",AND(INDIRECT(CONCATENATE("'2018-07'!G",TEXT(MATCH($C21,'2018-07'!$C$2:$C$100,0)+1,0)))="",INDIRECT(CONCATENATE("'2018-06'!G",TEXT(MATCH($C21,'2018-06'!$C$2:$C$100,0)+1,0)))="")),"Н/Д",INDIRECT(CONCATENATE("'2018-07'!G",TEXT(MATCH($C21,'2018-07'!$C$2:$C$100,0)+1,0)))-INDIRECT(CONCATENATE("'2018-06'!G",TEXT(MATCH($C21,'2018-06'!$C$2:$C$100,0)+1,0))))</f>
        <v>194488524.22000003</v>
      </c>
      <c r="H21" s="17">
        <f ca="1">IF(OR(INDIRECT(CONCATENATE("'2018-07'!H",TEXT(MATCH($C21,'2018-07'!$C$2:$C$100,0)+1,0)))="",INDIRECT(CONCATENATE("'2018-06'!H",TEXT(MATCH($C21,'2018-06'!$C$2:$C$100,0)+1,0)))="",AND(INDIRECT(CONCATENATE("'2018-07'!H",TEXT(MATCH($C21,'2018-07'!$C$2:$C$100,0)+1,0)))="",INDIRECT(CONCATENATE("'2018-06'!H",TEXT(MATCH($C21,'2018-06'!$C$2:$C$100,0)+1,0)))="")),"Н/Д",INDIRECT(CONCATENATE("'2018-07'!H",TEXT(MATCH($C21,'2018-07'!$C$2:$C$100,0)+1,0)))-INDIRECT(CONCATENATE("'2018-06'!H",TEXT(MATCH($C21,'2018-06'!$C$2:$C$100,0)+1,0))))</f>
        <v>791913362.82000017</v>
      </c>
      <c r="I21" s="17">
        <f ca="1">IF(OR(INDIRECT(CONCATENATE("'2018-07'!I",TEXT(MATCH($C21,'2018-07'!$C$2:$C$100,0)+1,0)))="",INDIRECT(CONCATENATE("'2018-06'!I",TEXT(MATCH($C21,'2018-06'!$C$2:$C$100,0)+1,0)))="",AND(INDIRECT(CONCATENATE("'2018-07'!I",TEXT(MATCH($C21,'2018-07'!$C$2:$C$100,0)+1,0)))="",INDIRECT(CONCATENATE("'2018-06'!I",TEXT(MATCH($C21,'2018-06'!$C$2:$C$100,0)+1,0)))="")),"Н/Д",INDIRECT(CONCATENATE("'2018-07'!I",TEXT(MATCH($C21,'2018-07'!$C$2:$C$100,0)+1,0)))-INDIRECT(CONCATENATE("'2018-06'!I",TEXT(MATCH($C21,'2018-06'!$C$2:$C$100,0)+1,0))))</f>
        <v>754092940.82000017</v>
      </c>
      <c r="J21" s="17" t="str">
        <f ca="1">IF(OR(INDIRECT(CONCATENATE("'2018-07'!J",TEXT(MATCH($C21,'2018-07'!$C$2:$C$100,0)+1,0)))="",INDIRECT(CONCATENATE("'2018-06'!J",TEXT(MATCH($C21,'2018-06'!$C$2:$C$100,0)+1,0)))="",AND(INDIRECT(CONCATENATE("'2018-07'!J",TEXT(MATCH($C21,'2018-07'!$C$2:$C$100,0)+1,0)))="",INDIRECT(CONCATENATE("'2018-06'!J",TEXT(MATCH($C21,'2018-06'!$C$2:$C$100,0)+1,0)))="")),"Н/Д",INDIRECT(CONCATENATE("'2018-07'!J",TEXT(MATCH($C21,'2018-07'!$C$2:$C$100,0)+1,0)))-INDIRECT(CONCATENATE("'2018-06'!J",TEXT(MATCH($C21,'2018-06'!$C$2:$C$100,0)+1,0))))</f>
        <v>Н/Д</v>
      </c>
      <c r="K21" s="17">
        <f ca="1">IF(OR(INDIRECT(CONCATENATE("'2018-07'!K",TEXT(MATCH($C21,'2018-07'!$C$2:$C$100,0)+1,0)))="",INDIRECT(CONCATENATE("'2018-06'!K",TEXT(MATCH($C21,'2018-06'!$C$2:$C$100,0)+1,0)))="",AND(INDIRECT(CONCATENATE("'2018-07'!K",TEXT(MATCH($C21,'2018-07'!$C$2:$C$100,0)+1,0)))="",INDIRECT(CONCATENATE("'2018-06'!K",TEXT(MATCH($C21,'2018-06'!$C$2:$C$100,0)+1,0)))="")),"Н/Д",INDIRECT(CONCATENATE("'2018-07'!K",TEXT(MATCH($C21,'2018-07'!$C$2:$C$100,0)+1,0)))-INDIRECT(CONCATENATE("'2018-06'!K",TEXT(MATCH($C21,'2018-06'!$C$2:$C$100,0)+1,0))))</f>
        <v>56553250.49000001</v>
      </c>
      <c r="L21" s="17">
        <f ca="1">IF(OR(INDIRECT(CONCATENATE("'2018-07'!L",TEXT(MATCH($C21,'2018-07'!$C$2:$C$100,0)+1,0)))="",INDIRECT(CONCATENATE("'2018-06'!L",TEXT(MATCH($C21,'2018-06'!$C$2:$C$100,0)+1,0)))="",AND(INDIRECT(CONCATENATE("'2018-07'!L",TEXT(MATCH($C21,'2018-07'!$C$2:$C$100,0)+1,0)))="",INDIRECT(CONCATENATE("'2018-06'!L",TEXT(MATCH($C21,'2018-06'!$C$2:$C$100,0)+1,0)))="")),"Н/Д",INDIRECT(CONCATENATE("'2018-07'!L",TEXT(MATCH($C21,'2018-07'!$C$2:$C$100,0)+1,0)))-INDIRECT(CONCATENATE("'2018-06'!L",TEXT(MATCH($C21,'2018-06'!$C$2:$C$100,0)+1,0))))</f>
        <v>348438309.75</v>
      </c>
      <c r="M21" s="17">
        <f ca="1">IF(OR(INDIRECT(CONCATENATE("'2018-07'!M",TEXT(MATCH($C21,'2018-07'!$C$2:$C$100,0)+1,0)))="",INDIRECT(CONCATENATE("'2018-06'!M",TEXT(MATCH($C21,'2018-06'!$C$2:$C$100,0)+1,0)))="",AND(INDIRECT(CONCATENATE("'2018-07'!M",TEXT(MATCH($C21,'2018-07'!$C$2:$C$100,0)+1,0)))="",INDIRECT(CONCATENATE("'2018-06'!M",TEXT(MATCH($C21,'2018-06'!$C$2:$C$100,0)+1,0)))="")),"Н/Д",INDIRECT(CONCATENATE("'2018-07'!M",TEXT(MATCH($C21,'2018-07'!$C$2:$C$100,0)+1,0)))-INDIRECT(CONCATENATE("'2018-06'!M",TEXT(MATCH($C21,'2018-06'!$C$2:$C$100,0)+1,0))))</f>
        <v>1502333.8399999999</v>
      </c>
      <c r="N21" s="17">
        <f ca="1">IF(OR(INDIRECT(CONCATENATE("'2018-07'!N",TEXT(MATCH($C21,'2018-07'!$C$2:$C$100,0)+1,0)))="",INDIRECT(CONCATENATE("'2018-06'!N",TEXT(MATCH($C21,'2018-06'!$C$2:$C$100,0)+1,0)))="",AND(INDIRECT(CONCATENATE("'2018-07'!N",TEXT(MATCH($C21,'2018-07'!$C$2:$C$100,0)+1,0)))="",INDIRECT(CONCATENATE("'2018-06'!N",TEXT(MATCH($C21,'2018-06'!$C$2:$C$100,0)+1,0)))="")),"Н/Д",INDIRECT(CONCATENATE("'2018-07'!N",TEXT(MATCH($C21,'2018-07'!$C$2:$C$100,0)+1,0)))-INDIRECT(CONCATENATE("'2018-06'!NE",TEXT(MATCH($C21,'2018-06'!$C$2:$C$100,0)+1,0))))</f>
        <v>81837545.879999995</v>
      </c>
      <c r="O21" s="17">
        <f ca="1">IF(OR(INDIRECT(CONCATENATE("'2018-07'!O",TEXT(MATCH($C21,'2018-07'!$C$2:$C$100,0)+1,0)))="",INDIRECT(CONCATENATE("'2018-06'!O",TEXT(MATCH($C21,'2018-06'!$C$2:$C$100,0)+1,0)))="",AND(INDIRECT(CONCATENATE("'2018-07'!O",TEXT(MATCH($C21,'2018-07'!$C$2:$C$100,0)+1,0)))="",INDIRECT(CONCATENATE("'2018-06'!O",TEXT(MATCH($C21,'2018-06'!$C$2:$C$100,0)+1,0)))="")),"Н/Д",INDIRECT(CONCATENATE("'2018-07'!O",TEXT(MATCH($C21,'2018-07'!$C$2:$C$100,0)+1,0)))-INDIRECT(CONCATENATE("'2018-06'!O",TEXT(MATCH($C21,'2018-06'!$C$2:$C$100,0)+1,0))))</f>
        <v>14354.719999999987</v>
      </c>
      <c r="P21" s="17">
        <f ca="1">IF(OR(INDIRECT(CONCATENATE("'2018-07'!P",TEXT(MATCH($C21,'2018-07'!$C$2:$C$100,0)+1,0)))="",INDIRECT(CONCATENATE("'2018-06'!P",TEXT(MATCH($C21,'2018-06'!$C$2:$C$100,0)+1,0)))="",AND(INDIRECT(CONCATENATE("'2018-07'!P",TEXT(MATCH($C21,'2018-07'!$C$2:$C$100,0)+1,0)))="",INDIRECT(CONCATENATE("'2018-06'!P",TEXT(MATCH($C21,'2018-06'!$C$2:$C$100,0)+1,0)))="")),"Н/Д",INDIRECT(CONCATENATE("'2018-07'!P",TEXT(MATCH($C21,'2018-07'!$C$2:$C$100,0)+1,0)))-INDIRECT(CONCATENATE("'2018-06'!P",TEXT(MATCH($C21,'2018-06'!$C$2:$C$100,0)+1,0))))</f>
        <v>48536313.51000002</v>
      </c>
      <c r="Q21" s="17">
        <f ca="1">IF(OR(INDIRECT(CONCATENATE("'2018-07'!Q",TEXT(MATCH($C21,'2018-07'!$C$2:$C$100,0)+1,0)))="",INDIRECT(CONCATENATE("'2018-06'!Q",TEXT(MATCH($C21,'2018-06'!$C$2:$C$100,0)+1,0)))="",AND(INDIRECT(CONCATENATE("'2018-07'!Q",TEXT(MATCH($C21,'2018-07'!$C$2:$C$100,0)+1,0)))="",INDIRECT(CONCATENATE("'2018-06'!Q",TEXT(MATCH($C21,'2018-06'!$C$2:$C$100,0)+1,0)))="")),"Н/Д",INDIRECT(CONCATENATE("'2018-07'!Q",TEXT(MATCH($C21,'2018-07'!$C$2:$C$100,0)+1,0)))-INDIRECT(CONCATENATE("'2018-06'!Q",TEXT(MATCH($C21,'2018-06'!$C$2:$C$100,0)+1,0))))</f>
        <v>1822126.3599999994</v>
      </c>
      <c r="R21" s="17">
        <f ca="1">IF(OR(INDIRECT(CONCATENATE("'2018-07'!R",TEXT(MATCH($C21,'2018-07'!$C$2:$C$100,0)+1,0)))="",INDIRECT(CONCATENATE("'2018-06'!R",TEXT(MATCH($C21,'2018-06'!$C$2:$C$100,0)+1,0)))="",AND(INDIRECT(CONCATENATE("'2018-07'!R",TEXT(MATCH($C21,'2018-07'!$C$2:$C$100,0)+1,0)))="",INDIRECT(CONCATENATE("'2018-06'!R",TEXT(MATCH($C21,'2018-06'!$C$2:$C$100,0)+1,0)))="")),"Н/Д",INDIRECT(CONCATENATE("'2018-07'!R",TEXT(MATCH($C21,'2018-07'!$C$2:$C$100,0)+1,0)))-INDIRECT(CONCATENATE("'2018-06'!R",TEXT(MATCH($C21,'2018-06'!$C$2:$C$100,0)+1,0))))</f>
        <v>15573223.480000019</v>
      </c>
      <c r="S21" s="17">
        <f ca="1">IF(OR(INDIRECT(CONCATENATE("'2018-07'!S",TEXT(MATCH($C21,'2018-07'!$C$2:$C$100,0)+1,0)))="",INDIRECT(CONCATENATE("'2018-06'!S",TEXT(MATCH($C21,'2018-06'!$C$2:$C$100,0)+1,0)))="",AND(INDIRECT(CONCATENATE("'2018-07'!S",TEXT(MATCH($C21,'2018-07'!$C$2:$C$100,0)+1,0)))="",INDIRECT(CONCATENATE("'2018-06'!S",TEXT(MATCH($C21,'2018-06'!$C$2:$C$100,0)+1,0)))="")),"Н/Д",INDIRECT(CONCATENATE("'2018-07'!S",TEXT(MATCH($C21,'2018-07'!$C$2:$C$100,0)+1,0)))-INDIRECT(CONCATENATE("'2018-06'!S",TEXT(MATCH($C21,'2018-06'!$C$2:$C$100,0)+1,0))))</f>
        <v>15000</v>
      </c>
      <c r="T21" s="17">
        <f ca="1">IF(OR(INDIRECT(CONCATENATE("'2018-07'!T",TEXT(MATCH($C21,'2018-07'!$C$2:$C$100,0)+1,0)))="",INDIRECT(CONCATENATE("'2018-06'!T",TEXT(MATCH($C21,'2018-06'!$C$2:$C$100,0)+1,0)))="",AND(INDIRECT(CONCATENATE("'2018-07'!T",TEXT(MATCH($C21,'2018-07'!$C$2:$C$100,0)+1,0)))="",INDIRECT(CONCATENATE("'2018-06'!T",TEXT(MATCH($C21,'2018-06'!$C$2:$C$100,0)+1,0)))="")),"Н/Д",INDIRECT(CONCATENATE("'2018-07'!T",TEXT(MATCH($C21,'2018-07'!$C$2:$C$100,0)+1,0)))-INDIRECT(CONCATENATE("'2018-06'!T",TEXT(MATCH($C21,'2018-06'!$C$2:$C$100,0)+1,0))))</f>
        <v>34804558.629999995</v>
      </c>
      <c r="U21" s="17">
        <f ca="1">IF(OR(INDIRECT(CONCATENATE("'2018-07'!U",TEXT(MATCH($C21,'2018-07'!$C$2:$C$100,0)+1,0)))="",INDIRECT(CONCATENATE("'2018-06'!U",TEXT(MATCH($C21,'2018-06'!$C$2:$C$100,0)+1,0)))="",AND(INDIRECT(CONCATENATE("'2018-07'!U",TEXT(MATCH($C21,'2018-07'!$C$2:$C$100,0)+1,0)))="",INDIRECT(CONCATENATE("'2018-06'!U",TEXT(MATCH($C21,'2018-06'!$C$2:$C$100,0)+1,0)))="")),"Н/Д",INDIRECT(CONCATENATE("'2018-07'!U",TEXT(MATCH($C21,'2018-07'!$C$2:$C$100,0)+1,0)))-INDIRECT(CONCATENATE("'2018-06'!U",TEXT(MATCH($C21,'2018-06'!$C$2:$C$100,0)+1,0))))</f>
        <v>410920.49</v>
      </c>
      <c r="V21" s="17">
        <f ca="1">IF(OR(INDIRECT(CONCATENATE("'2018-07'!V",TEXT(MATCH($C21,'2018-07'!$C$2:$C$100,0)+1,0)))="",INDIRECT(CONCATENATE("'2018-06'!V",TEXT(MATCH($C21,'2018-06'!$C$2:$C$100,0)+1,0)))="",AND(INDIRECT(CONCATENATE("'2018-07'!V",TEXT(MATCH($C21,'2018-07'!$C$2:$C$100,0)+1,0)))="",INDIRECT(CONCATENATE("'2018-06'!V",TEXT(MATCH($C21,'2018-06'!$C$2:$C$100,0)+1,0)))="")),"Н/Д",INDIRECT(CONCATENATE("'2018-07'!V",TEXT(MATCH($C21,'2018-07'!$C$2:$C$100,0)+1,0)))-INDIRECT(CONCATENATE("'2018-06'!V",TEXT(MATCH($C21,'2018-06'!$C$2:$C$100,0)+1,0))))</f>
        <v>1146190276.6300001</v>
      </c>
      <c r="W21" s="17">
        <f ca="1">IF(OR(INDIRECT(CONCATENATE("'2018-07'!W",TEXT(MATCH($C21,'2018-07'!$C$2:$C$100,0)+1,0)))="",INDIRECT(CONCATENATE("'2018-06'!W",TEXT(MATCH($C21,'2018-06'!$C$2:$C$100,0)+1,0)))="",AND(INDIRECT(CONCATENATE("'2018-07'!W",TEXT(MATCH($C21,'2018-07'!$C$2:$C$100,0)+1,0)))="",INDIRECT(CONCATENATE("'2018-06'!W",TEXT(MATCH($C21,'2018-06'!$C$2:$C$100,0)+1,0)))="")),"Н/Д",INDIRECT(CONCATENATE("'2018-07'!W",TEXT(MATCH($C21,'2018-07'!$C$2:$C$100,0)+1,0)))-INDIRECT(CONCATENATE("'2018-06'!W",TEXT(MATCH($C21,'2018-06'!$C$2:$C$100,0)+1,0))))</f>
        <v>9088544619.6299973</v>
      </c>
    </row>
    <row r="22" spans="1:23" x14ac:dyDescent="0.25">
      <c r="A22" s="2" t="s">
        <v>34</v>
      </c>
      <c r="B22" s="2" t="s">
        <v>43</v>
      </c>
      <c r="C22" s="15">
        <v>92000000</v>
      </c>
      <c r="D22" s="2" t="s">
        <v>210</v>
      </c>
      <c r="E22" s="17">
        <f ca="1">IF(OR(INDIRECT(CONCATENATE("'2018-07'!E",TEXT(MATCH($C22,'2018-07'!$C$2:$C$100,0)+1,0)))="",INDIRECT(CONCATENATE("'2018-06'!E",TEXT(MATCH($C22,'2018-06'!$C$2:$C$100,0)+1,0)))="",AND(INDIRECT(CONCATENATE("'2018-07'!E",TEXT(MATCH($C22,'2018-07'!$C$2:$C$100,0)+1,0)))="",INDIRECT(CONCATENATE("'2018-06'!E",TEXT(MATCH($C22,'2018-06'!$C$2:$C$100,0)+1,0)))="")),"Н/Д",INDIRECT(CONCATENATE("'2018-07'!E",TEXT(MATCH($C22,'2018-07'!$C$2:$C$100,0)+1,0)))-INDIRECT(CONCATENATE("'2018-06'!E",TEXT(MATCH($C22,'2018-06'!$C$2:$C$100,0)+1,0))))</f>
        <v>20664031426.019989</v>
      </c>
      <c r="F22" s="17">
        <f ca="1">IF(OR(INDIRECT(CONCATENATE("'2018-07'!F",TEXT(MATCH($C22,'2018-07'!$C$2:$C$100,0)+1,0)))="",INDIRECT(CONCATENATE("'2018-06'!F",TEXT(MATCH($C22,'2018-06'!$C$2:$C$100,0)+1,0)))="",AND(INDIRECT(CONCATENATE("'2018-07'!F",TEXT(MATCH($C22,'2018-07'!$C$2:$C$100,0)+1,0)))="",INDIRECT(CONCATENATE("'2018-06'!F",TEXT(MATCH($C22,'2018-06'!$C$2:$C$100,0)+1,0)))="")),"Н/Д",INDIRECT(CONCATENATE("'2018-07'!F",TEXT(MATCH($C22,'2018-07'!$C$2:$C$100,0)+1,0)))-INDIRECT(CONCATENATE("'2018-06'!F",TEXT(MATCH($C22,'2018-06'!$C$2:$C$100,0)+1,0))))</f>
        <v>18907053904.509995</v>
      </c>
      <c r="G22" s="17">
        <f ca="1">IF(OR(INDIRECT(CONCATENATE("'2018-07'!G",TEXT(MATCH($C22,'2018-07'!$C$2:$C$100,0)+1,0)))="",INDIRECT(CONCATENATE("'2018-06'!G",TEXT(MATCH($C22,'2018-06'!$C$2:$C$100,0)+1,0)))="",AND(INDIRECT(CONCATENATE("'2018-07'!G",TEXT(MATCH($C22,'2018-07'!$C$2:$C$100,0)+1,0)))="",INDIRECT(CONCATENATE("'2018-06'!G",TEXT(MATCH($C22,'2018-06'!$C$2:$C$100,0)+1,0)))="")),"Н/Д",INDIRECT(CONCATENATE("'2018-07'!G",TEXT(MATCH($C22,'2018-07'!$C$2:$C$100,0)+1,0)))-INDIRECT(CONCATENATE("'2018-06'!G",TEXT(MATCH($C22,'2018-06'!$C$2:$C$100,0)+1,0))))</f>
        <v>8957893251.9300003</v>
      </c>
      <c r="H22" s="17">
        <f ca="1">IF(OR(INDIRECT(CONCATENATE("'2018-07'!H",TEXT(MATCH($C22,'2018-07'!$C$2:$C$100,0)+1,0)))="",INDIRECT(CONCATENATE("'2018-06'!H",TEXT(MATCH($C22,'2018-06'!$C$2:$C$100,0)+1,0)))="",AND(INDIRECT(CONCATENATE("'2018-07'!H",TEXT(MATCH($C22,'2018-07'!$C$2:$C$100,0)+1,0)))="",INDIRECT(CONCATENATE("'2018-06'!H",TEXT(MATCH($C22,'2018-06'!$C$2:$C$100,0)+1,0)))="")),"Н/Д",INDIRECT(CONCATENATE("'2018-07'!H",TEXT(MATCH($C22,'2018-07'!$C$2:$C$100,0)+1,0)))-INDIRECT(CONCATENATE("'2018-06'!H",TEXT(MATCH($C22,'2018-06'!$C$2:$C$100,0)+1,0))))</f>
        <v>5934023040.3400002</v>
      </c>
      <c r="I22" s="17">
        <f ca="1">IF(OR(INDIRECT(CONCATENATE("'2018-07'!I",TEXT(MATCH($C22,'2018-07'!$C$2:$C$100,0)+1,0)))="",INDIRECT(CONCATENATE("'2018-06'!I",TEXT(MATCH($C22,'2018-06'!$C$2:$C$100,0)+1,0)))="",AND(INDIRECT(CONCATENATE("'2018-07'!I",TEXT(MATCH($C22,'2018-07'!$C$2:$C$100,0)+1,0)))="",INDIRECT(CONCATENATE("'2018-06'!I",TEXT(MATCH($C22,'2018-06'!$C$2:$C$100,0)+1,0)))="")),"Н/Д",INDIRECT(CONCATENATE("'2018-07'!I",TEXT(MATCH($C22,'2018-07'!$C$2:$C$100,0)+1,0)))-INDIRECT(CONCATENATE("'2018-06'!I",TEXT(MATCH($C22,'2018-06'!$C$2:$C$100,0)+1,0))))</f>
        <v>2750445239.7300014</v>
      </c>
      <c r="J22" s="17" t="str">
        <f ca="1">IF(OR(INDIRECT(CONCATENATE("'2018-07'!J",TEXT(MATCH($C22,'2018-07'!$C$2:$C$100,0)+1,0)))="",INDIRECT(CONCATENATE("'2018-06'!J",TEXT(MATCH($C22,'2018-06'!$C$2:$C$100,0)+1,0)))="",AND(INDIRECT(CONCATENATE("'2018-07'!J",TEXT(MATCH($C22,'2018-07'!$C$2:$C$100,0)+1,0)))="",INDIRECT(CONCATENATE("'2018-06'!J",TEXT(MATCH($C22,'2018-06'!$C$2:$C$100,0)+1,0)))="")),"Н/Д",INDIRECT(CONCATENATE("'2018-07'!J",TEXT(MATCH($C22,'2018-07'!$C$2:$C$100,0)+1,0)))-INDIRECT(CONCATENATE("'2018-06'!J",TEXT(MATCH($C22,'2018-06'!$C$2:$C$100,0)+1,0))))</f>
        <v>Н/Д</v>
      </c>
      <c r="K22" s="17">
        <f ca="1">IF(OR(INDIRECT(CONCATENATE("'2018-07'!K",TEXT(MATCH($C22,'2018-07'!$C$2:$C$100,0)+1,0)))="",INDIRECT(CONCATENATE("'2018-06'!K",TEXT(MATCH($C22,'2018-06'!$C$2:$C$100,0)+1,0)))="",AND(INDIRECT(CONCATENATE("'2018-07'!K",TEXT(MATCH($C22,'2018-07'!$C$2:$C$100,0)+1,0)))="",INDIRECT(CONCATENATE("'2018-06'!K",TEXT(MATCH($C22,'2018-06'!$C$2:$C$100,0)+1,0)))="")),"Н/Д",INDIRECT(CONCATENATE("'2018-07'!K",TEXT(MATCH($C22,'2018-07'!$C$2:$C$100,0)+1,0)))-INDIRECT(CONCATENATE("'2018-06'!K",TEXT(MATCH($C22,'2018-06'!$C$2:$C$100,0)+1,0))))</f>
        <v>300289823.2300005</v>
      </c>
      <c r="L22" s="17">
        <f ca="1">IF(OR(INDIRECT(CONCATENATE("'2018-07'!L",TEXT(MATCH($C22,'2018-07'!$C$2:$C$100,0)+1,0)))="",INDIRECT(CONCATENATE("'2018-06'!L",TEXT(MATCH($C22,'2018-06'!$C$2:$C$100,0)+1,0)))="",AND(INDIRECT(CONCATENATE("'2018-07'!L",TEXT(MATCH($C22,'2018-07'!$C$2:$C$100,0)+1,0)))="",INDIRECT(CONCATENATE("'2018-06'!L",TEXT(MATCH($C22,'2018-06'!$C$2:$C$100,0)+1,0)))="")),"Н/Д",INDIRECT(CONCATENATE("'2018-07'!L",TEXT(MATCH($C22,'2018-07'!$C$2:$C$100,0)+1,0)))-INDIRECT(CONCATENATE("'2018-06'!L",TEXT(MATCH($C22,'2018-06'!$C$2:$C$100,0)+1,0))))</f>
        <v>-96391376.670000076</v>
      </c>
      <c r="M22" s="17">
        <f ca="1">IF(OR(INDIRECT(CONCATENATE("'2018-07'!M",TEXT(MATCH($C22,'2018-07'!$C$2:$C$100,0)+1,0)))="",INDIRECT(CONCATENATE("'2018-06'!M",TEXT(MATCH($C22,'2018-06'!$C$2:$C$100,0)+1,0)))="",AND(INDIRECT(CONCATENATE("'2018-07'!M",TEXT(MATCH($C22,'2018-07'!$C$2:$C$100,0)+1,0)))="",INDIRECT(CONCATENATE("'2018-06'!M",TEXT(MATCH($C22,'2018-06'!$C$2:$C$100,0)+1,0)))="")),"Н/Д",INDIRECT(CONCATENATE("'2018-07'!M",TEXT(MATCH($C22,'2018-07'!$C$2:$C$100,0)+1,0)))-INDIRECT(CONCATENATE("'2018-06'!M",TEXT(MATCH($C22,'2018-06'!$C$2:$C$100,0)+1,0))))</f>
        <v>5853003.9700000007</v>
      </c>
      <c r="N22" s="17">
        <f ca="1">IF(OR(INDIRECT(CONCATENATE("'2018-07'!N",TEXT(MATCH($C22,'2018-07'!$C$2:$C$100,0)+1,0)))="",INDIRECT(CONCATENATE("'2018-06'!N",TEXT(MATCH($C22,'2018-06'!$C$2:$C$100,0)+1,0)))="",AND(INDIRECT(CONCATENATE("'2018-07'!N",TEXT(MATCH($C22,'2018-07'!$C$2:$C$100,0)+1,0)))="",INDIRECT(CONCATENATE("'2018-06'!N",TEXT(MATCH($C22,'2018-06'!$C$2:$C$100,0)+1,0)))="")),"Н/Д",INDIRECT(CONCATENATE("'2018-07'!N",TEXT(MATCH($C22,'2018-07'!$C$2:$C$100,0)+1,0)))-INDIRECT(CONCATENATE("'2018-06'!NE",TEXT(MATCH($C22,'2018-06'!$C$2:$C$100,0)+1,0))))</f>
        <v>719254139.29999995</v>
      </c>
      <c r="O22" s="17">
        <f ca="1">IF(OR(INDIRECT(CONCATENATE("'2018-07'!O",TEXT(MATCH($C22,'2018-07'!$C$2:$C$100,0)+1,0)))="",INDIRECT(CONCATENATE("'2018-06'!O",TEXT(MATCH($C22,'2018-06'!$C$2:$C$100,0)+1,0)))="",AND(INDIRECT(CONCATENATE("'2018-07'!O",TEXT(MATCH($C22,'2018-07'!$C$2:$C$100,0)+1,0)))="",INDIRECT(CONCATENATE("'2018-06'!O",TEXT(MATCH($C22,'2018-06'!$C$2:$C$100,0)+1,0)))="")),"Н/Д",INDIRECT(CONCATENATE("'2018-07'!O",TEXT(MATCH($C22,'2018-07'!$C$2:$C$100,0)+1,0)))-INDIRECT(CONCATENATE("'2018-06'!O",TEXT(MATCH($C22,'2018-06'!$C$2:$C$100,0)+1,0))))</f>
        <v>110482.31000000003</v>
      </c>
      <c r="P22" s="17">
        <f ca="1">IF(OR(INDIRECT(CONCATENATE("'2018-07'!P",TEXT(MATCH($C22,'2018-07'!$C$2:$C$100,0)+1,0)))="",INDIRECT(CONCATENATE("'2018-06'!P",TEXT(MATCH($C22,'2018-06'!$C$2:$C$100,0)+1,0)))="",AND(INDIRECT(CONCATENATE("'2018-07'!P",TEXT(MATCH($C22,'2018-07'!$C$2:$C$100,0)+1,0)))="",INDIRECT(CONCATENATE("'2018-06'!P",TEXT(MATCH($C22,'2018-06'!$C$2:$C$100,0)+1,0)))="")),"Н/Д",INDIRECT(CONCATENATE("'2018-07'!P",TEXT(MATCH($C22,'2018-07'!$C$2:$C$100,0)+1,0)))-INDIRECT(CONCATENATE("'2018-06'!P",TEXT(MATCH($C22,'2018-06'!$C$2:$C$100,0)+1,0))))</f>
        <v>333331969.85999966</v>
      </c>
      <c r="Q22" s="17">
        <f ca="1">IF(OR(INDIRECT(CONCATENATE("'2018-07'!Q",TEXT(MATCH($C22,'2018-07'!$C$2:$C$100,0)+1,0)))="",INDIRECT(CONCATENATE("'2018-06'!Q",TEXT(MATCH($C22,'2018-06'!$C$2:$C$100,0)+1,0)))="",AND(INDIRECT(CONCATENATE("'2018-07'!Q",TEXT(MATCH($C22,'2018-07'!$C$2:$C$100,0)+1,0)))="",INDIRECT(CONCATENATE("'2018-06'!Q",TEXT(MATCH($C22,'2018-06'!$C$2:$C$100,0)+1,0)))="")),"Н/Д",INDIRECT(CONCATENATE("'2018-07'!Q",TEXT(MATCH($C22,'2018-07'!$C$2:$C$100,0)+1,0)))-INDIRECT(CONCATENATE("'2018-06'!Q",TEXT(MATCH($C22,'2018-06'!$C$2:$C$100,0)+1,0))))</f>
        <v>13504080.149999976</v>
      </c>
      <c r="R22" s="17">
        <f ca="1">IF(OR(INDIRECT(CONCATENATE("'2018-07'!R",TEXT(MATCH($C22,'2018-07'!$C$2:$C$100,0)+1,0)))="",INDIRECT(CONCATENATE("'2018-06'!R",TEXT(MATCH($C22,'2018-06'!$C$2:$C$100,0)+1,0)))="",AND(INDIRECT(CONCATENATE("'2018-07'!R",TEXT(MATCH($C22,'2018-07'!$C$2:$C$100,0)+1,0)))="",INDIRECT(CONCATENATE("'2018-06'!R",TEXT(MATCH($C22,'2018-06'!$C$2:$C$100,0)+1,0)))="")),"Н/Д",INDIRECT(CONCATENATE("'2018-07'!R",TEXT(MATCH($C22,'2018-07'!$C$2:$C$100,0)+1,0)))-INDIRECT(CONCATENATE("'2018-06'!R",TEXT(MATCH($C22,'2018-06'!$C$2:$C$100,0)+1,0))))</f>
        <v>98915016.359999955</v>
      </c>
      <c r="S22" s="17">
        <f ca="1">IF(OR(INDIRECT(CONCATENATE("'2018-07'!S",TEXT(MATCH($C22,'2018-07'!$C$2:$C$100,0)+1,0)))="",INDIRECT(CONCATENATE("'2018-06'!S",TEXT(MATCH($C22,'2018-06'!$C$2:$C$100,0)+1,0)))="",AND(INDIRECT(CONCATENATE("'2018-07'!S",TEXT(MATCH($C22,'2018-07'!$C$2:$C$100,0)+1,0)))="",INDIRECT(CONCATENATE("'2018-06'!S",TEXT(MATCH($C22,'2018-06'!$C$2:$C$100,0)+1,0)))="")),"Н/Д",INDIRECT(CONCATENATE("'2018-07'!S",TEXT(MATCH($C22,'2018-07'!$C$2:$C$100,0)+1,0)))-INDIRECT(CONCATENATE("'2018-06'!S",TEXT(MATCH($C22,'2018-06'!$C$2:$C$100,0)+1,0))))</f>
        <v>83800</v>
      </c>
      <c r="T22" s="17">
        <f ca="1">IF(OR(INDIRECT(CONCATENATE("'2018-07'!T",TEXT(MATCH($C22,'2018-07'!$C$2:$C$100,0)+1,0)))="",INDIRECT(CONCATENATE("'2018-06'!T",TEXT(MATCH($C22,'2018-06'!$C$2:$C$100,0)+1,0)))="",AND(INDIRECT(CONCATENATE("'2018-07'!T",TEXT(MATCH($C22,'2018-07'!$C$2:$C$100,0)+1,0)))="",INDIRECT(CONCATENATE("'2018-06'!T",TEXT(MATCH($C22,'2018-06'!$C$2:$C$100,0)+1,0)))="")),"Н/Д",INDIRECT(CONCATENATE("'2018-07'!T",TEXT(MATCH($C22,'2018-07'!$C$2:$C$100,0)+1,0)))-INDIRECT(CONCATENATE("'2018-06'!T",TEXT(MATCH($C22,'2018-06'!$C$2:$C$100,0)+1,0))))</f>
        <v>334707533.29999995</v>
      </c>
      <c r="U22" s="17">
        <f ca="1">IF(OR(INDIRECT(CONCATENATE("'2018-07'!U",TEXT(MATCH($C22,'2018-07'!$C$2:$C$100,0)+1,0)))="",INDIRECT(CONCATENATE("'2018-06'!U",TEXT(MATCH($C22,'2018-06'!$C$2:$C$100,0)+1,0)))="",AND(INDIRECT(CONCATENATE("'2018-07'!U",TEXT(MATCH($C22,'2018-07'!$C$2:$C$100,0)+1,0)))="",INDIRECT(CONCATENATE("'2018-06'!U",TEXT(MATCH($C22,'2018-06'!$C$2:$C$100,0)+1,0)))="")),"Н/Д",INDIRECT(CONCATENATE("'2018-07'!U",TEXT(MATCH($C22,'2018-07'!$C$2:$C$100,0)+1,0)))-INDIRECT(CONCATENATE("'2018-06'!U",TEXT(MATCH($C22,'2018-06'!$C$2:$C$100,0)+1,0))))</f>
        <v>31165577.859999895</v>
      </c>
      <c r="V22" s="17">
        <f ca="1">IF(OR(INDIRECT(CONCATENATE("'2018-07'!V",TEXT(MATCH($C22,'2018-07'!$C$2:$C$100,0)+1,0)))="",INDIRECT(CONCATENATE("'2018-06'!V",TEXT(MATCH($C22,'2018-06'!$C$2:$C$100,0)+1,0)))="",AND(INDIRECT(CONCATENATE("'2018-07'!V",TEXT(MATCH($C22,'2018-07'!$C$2:$C$100,0)+1,0)))="",INDIRECT(CONCATENATE("'2018-06'!V",TEXT(MATCH($C22,'2018-06'!$C$2:$C$100,0)+1,0)))="")),"Н/Д",INDIRECT(CONCATENATE("'2018-07'!V",TEXT(MATCH($C22,'2018-07'!$C$2:$C$100,0)+1,0)))-INDIRECT(CONCATENATE("'2018-06'!V",TEXT(MATCH($C22,'2018-06'!$C$2:$C$100,0)+1,0))))</f>
        <v>1756977521.5100002</v>
      </c>
      <c r="W22" s="17">
        <f ca="1">IF(OR(INDIRECT(CONCATENATE("'2018-07'!W",TEXT(MATCH($C22,'2018-07'!$C$2:$C$100,0)+1,0)))="",INDIRECT(CONCATENATE("'2018-06'!W",TEXT(MATCH($C22,'2018-06'!$C$2:$C$100,0)+1,0)))="",AND(INDIRECT(CONCATENATE("'2018-07'!W",TEXT(MATCH($C22,'2018-07'!$C$2:$C$100,0)+1,0)))="",INDIRECT(CONCATENATE("'2018-06'!W",TEXT(MATCH($C22,'2018-06'!$C$2:$C$100,0)+1,0)))="")),"Н/Д",INDIRECT(CONCATENATE("'2018-07'!W",TEXT(MATCH($C22,'2018-07'!$C$2:$C$100,0)+1,0)))-INDIRECT(CONCATENATE("'2018-06'!W",TEXT(MATCH($C22,'2018-06'!$C$2:$C$100,0)+1,0))))</f>
        <v>60106095299.339966</v>
      </c>
    </row>
    <row r="23" spans="1:23" x14ac:dyDescent="0.25">
      <c r="A23" s="2" t="s">
        <v>34</v>
      </c>
      <c r="B23" s="2" t="s">
        <v>44</v>
      </c>
      <c r="C23" s="15">
        <v>36000000</v>
      </c>
      <c r="D23" s="2" t="s">
        <v>210</v>
      </c>
      <c r="E23" s="17">
        <f ca="1">IF(OR(INDIRECT(CONCATENATE("'2018-07'!E",TEXT(MATCH($C23,'2018-07'!$C$2:$C$100,0)+1,0)))="",INDIRECT(CONCATENATE("'2018-06'!E",TEXT(MATCH($C23,'2018-06'!$C$2:$C$100,0)+1,0)))="",AND(INDIRECT(CONCATENATE("'2018-07'!E",TEXT(MATCH($C23,'2018-07'!$C$2:$C$100,0)+1,0)))="",INDIRECT(CONCATENATE("'2018-06'!E",TEXT(MATCH($C23,'2018-06'!$C$2:$C$100,0)+1,0)))="")),"Н/Д",INDIRECT(CONCATENATE("'2018-07'!E",TEXT(MATCH($C23,'2018-07'!$C$2:$C$100,0)+1,0)))-INDIRECT(CONCATENATE("'2018-06'!E",TEXT(MATCH($C23,'2018-06'!$C$2:$C$100,0)+1,0))))</f>
        <v>12272818452.710007</v>
      </c>
      <c r="F23" s="17">
        <f ca="1">IF(OR(INDIRECT(CONCATENATE("'2018-07'!F",TEXT(MATCH($C23,'2018-07'!$C$2:$C$100,0)+1,0)))="",INDIRECT(CONCATENATE("'2018-06'!F",TEXT(MATCH($C23,'2018-06'!$C$2:$C$100,0)+1,0)))="",AND(INDIRECT(CONCATENATE("'2018-07'!F",TEXT(MATCH($C23,'2018-07'!$C$2:$C$100,0)+1,0)))="",INDIRECT(CONCATENATE("'2018-06'!F",TEXT(MATCH($C23,'2018-06'!$C$2:$C$100,0)+1,0)))="")),"Н/Д",INDIRECT(CONCATENATE("'2018-07'!F",TEXT(MATCH($C23,'2018-07'!$C$2:$C$100,0)+1,0)))-INDIRECT(CONCATENATE("'2018-06'!F",TEXT(MATCH($C23,'2018-06'!$C$2:$C$100,0)+1,0))))</f>
        <v>11078473618.820007</v>
      </c>
      <c r="G23" s="17">
        <f ca="1">IF(OR(INDIRECT(CONCATENATE("'2018-07'!G",TEXT(MATCH($C23,'2018-07'!$C$2:$C$100,0)+1,0)))="",INDIRECT(CONCATENATE("'2018-06'!G",TEXT(MATCH($C23,'2018-06'!$C$2:$C$100,0)+1,0)))="",AND(INDIRECT(CONCATENATE("'2018-07'!G",TEXT(MATCH($C23,'2018-07'!$C$2:$C$100,0)+1,0)))="",INDIRECT(CONCATENATE("'2018-06'!G",TEXT(MATCH($C23,'2018-06'!$C$2:$C$100,0)+1,0)))="")),"Н/Д",INDIRECT(CONCATENATE("'2018-07'!G",TEXT(MATCH($C23,'2018-07'!$C$2:$C$100,0)+1,0)))-INDIRECT(CONCATENATE("'2018-06'!G",TEXT(MATCH($C23,'2018-06'!$C$2:$C$100,0)+1,0))))</f>
        <v>3786784728.6599998</v>
      </c>
      <c r="H23" s="17">
        <f ca="1">IF(OR(INDIRECT(CONCATENATE("'2018-07'!H",TEXT(MATCH($C23,'2018-07'!$C$2:$C$100,0)+1,0)))="",INDIRECT(CONCATENATE("'2018-06'!H",TEXT(MATCH($C23,'2018-06'!$C$2:$C$100,0)+1,0)))="",AND(INDIRECT(CONCATENATE("'2018-07'!H",TEXT(MATCH($C23,'2018-07'!$C$2:$C$100,0)+1,0)))="",INDIRECT(CONCATENATE("'2018-06'!H",TEXT(MATCH($C23,'2018-06'!$C$2:$C$100,0)+1,0)))="")),"Н/Д",INDIRECT(CONCATENATE("'2018-07'!H",TEXT(MATCH($C23,'2018-07'!$C$2:$C$100,0)+1,0)))-INDIRECT(CONCATENATE("'2018-06'!H",TEXT(MATCH($C23,'2018-06'!$C$2:$C$100,0)+1,0))))</f>
        <v>4404790810.170002</v>
      </c>
      <c r="I23" s="17">
        <f ca="1">IF(OR(INDIRECT(CONCATENATE("'2018-07'!I",TEXT(MATCH($C23,'2018-07'!$C$2:$C$100,0)+1,0)))="",INDIRECT(CONCATENATE("'2018-06'!I",TEXT(MATCH($C23,'2018-06'!$C$2:$C$100,0)+1,0)))="",AND(INDIRECT(CONCATENATE("'2018-07'!I",TEXT(MATCH($C23,'2018-07'!$C$2:$C$100,0)+1,0)))="",INDIRECT(CONCATENATE("'2018-06'!I",TEXT(MATCH($C23,'2018-06'!$C$2:$C$100,0)+1,0)))="")),"Н/Д",INDIRECT(CONCATENATE("'2018-07'!I",TEXT(MATCH($C23,'2018-07'!$C$2:$C$100,0)+1,0)))-INDIRECT(CONCATENATE("'2018-06'!I",TEXT(MATCH($C23,'2018-06'!$C$2:$C$100,0)+1,0))))</f>
        <v>1586804048.2399998</v>
      </c>
      <c r="J23" s="17" t="str">
        <f ca="1">IF(OR(INDIRECT(CONCATENATE("'2018-07'!J",TEXT(MATCH($C23,'2018-07'!$C$2:$C$100,0)+1,0)))="",INDIRECT(CONCATENATE("'2018-06'!J",TEXT(MATCH($C23,'2018-06'!$C$2:$C$100,0)+1,0)))="",AND(INDIRECT(CONCATENATE("'2018-07'!J",TEXT(MATCH($C23,'2018-07'!$C$2:$C$100,0)+1,0)))="",INDIRECT(CONCATENATE("'2018-06'!J",TEXT(MATCH($C23,'2018-06'!$C$2:$C$100,0)+1,0)))="")),"Н/Д",INDIRECT(CONCATENATE("'2018-07'!J",TEXT(MATCH($C23,'2018-07'!$C$2:$C$100,0)+1,0)))-INDIRECT(CONCATENATE("'2018-06'!J",TEXT(MATCH($C23,'2018-06'!$C$2:$C$100,0)+1,0))))</f>
        <v>Н/Д</v>
      </c>
      <c r="K23" s="17">
        <f ca="1">IF(OR(INDIRECT(CONCATENATE("'2018-07'!K",TEXT(MATCH($C23,'2018-07'!$C$2:$C$100,0)+1,0)))="",INDIRECT(CONCATENATE("'2018-06'!K",TEXT(MATCH($C23,'2018-06'!$C$2:$C$100,0)+1,0)))="",AND(INDIRECT(CONCATENATE("'2018-07'!K",TEXT(MATCH($C23,'2018-07'!$C$2:$C$100,0)+1,0)))="",INDIRECT(CONCATENATE("'2018-06'!K",TEXT(MATCH($C23,'2018-06'!$C$2:$C$100,0)+1,0)))="")),"Н/Д",INDIRECT(CONCATENATE("'2018-07'!K",TEXT(MATCH($C23,'2018-07'!$C$2:$C$100,0)+1,0)))-INDIRECT(CONCATENATE("'2018-06'!K",TEXT(MATCH($C23,'2018-06'!$C$2:$C$100,0)+1,0))))</f>
        <v>234110731.64999962</v>
      </c>
      <c r="L23" s="17">
        <f ca="1">IF(OR(INDIRECT(CONCATENATE("'2018-07'!L",TEXT(MATCH($C23,'2018-07'!$C$2:$C$100,0)+1,0)))="",INDIRECT(CONCATENATE("'2018-06'!L",TEXT(MATCH($C23,'2018-06'!$C$2:$C$100,0)+1,0)))="",AND(INDIRECT(CONCATENATE("'2018-07'!L",TEXT(MATCH($C23,'2018-07'!$C$2:$C$100,0)+1,0)))="",INDIRECT(CONCATENATE("'2018-06'!L",TEXT(MATCH($C23,'2018-06'!$C$2:$C$100,0)+1,0)))="")),"Н/Д",INDIRECT(CONCATENATE("'2018-07'!L",TEXT(MATCH($C23,'2018-07'!$C$2:$C$100,0)+1,0)))-INDIRECT(CONCATENATE("'2018-06'!L",TEXT(MATCH($C23,'2018-06'!$C$2:$C$100,0)+1,0))))</f>
        <v>295387070.55000114</v>
      </c>
      <c r="M23" s="17">
        <f ca="1">IF(OR(INDIRECT(CONCATENATE("'2018-07'!M",TEXT(MATCH($C23,'2018-07'!$C$2:$C$100,0)+1,0)))="",INDIRECT(CONCATENATE("'2018-06'!M",TEXT(MATCH($C23,'2018-06'!$C$2:$C$100,0)+1,0)))="",AND(INDIRECT(CONCATENATE("'2018-07'!M",TEXT(MATCH($C23,'2018-07'!$C$2:$C$100,0)+1,0)))="",INDIRECT(CONCATENATE("'2018-06'!M",TEXT(MATCH($C23,'2018-06'!$C$2:$C$100,0)+1,0)))="")),"Н/Д",INDIRECT(CONCATENATE("'2018-07'!M",TEXT(MATCH($C23,'2018-07'!$C$2:$C$100,0)+1,0)))-INDIRECT(CONCATENATE("'2018-06'!M",TEXT(MATCH($C23,'2018-06'!$C$2:$C$100,0)+1,0))))</f>
        <v>5838561.8900000006</v>
      </c>
      <c r="N23" s="17">
        <f ca="1">IF(OR(INDIRECT(CONCATENATE("'2018-07'!N",TEXT(MATCH($C23,'2018-07'!$C$2:$C$100,0)+1,0)))="",INDIRECT(CONCATENATE("'2018-06'!N",TEXT(MATCH($C23,'2018-06'!$C$2:$C$100,0)+1,0)))="",AND(INDIRECT(CONCATENATE("'2018-07'!N",TEXT(MATCH($C23,'2018-07'!$C$2:$C$100,0)+1,0)))="",INDIRECT(CONCATENATE("'2018-06'!N",TEXT(MATCH($C23,'2018-06'!$C$2:$C$100,0)+1,0)))="")),"Н/Д",INDIRECT(CONCATENATE("'2018-07'!N",TEXT(MATCH($C23,'2018-07'!$C$2:$C$100,0)+1,0)))-INDIRECT(CONCATENATE("'2018-06'!NE",TEXT(MATCH($C23,'2018-06'!$C$2:$C$100,0)+1,0))))</f>
        <v>492110849.74000001</v>
      </c>
      <c r="O23" s="17">
        <f ca="1">IF(OR(INDIRECT(CONCATENATE("'2018-07'!O",TEXT(MATCH($C23,'2018-07'!$C$2:$C$100,0)+1,0)))="",INDIRECT(CONCATENATE("'2018-06'!O",TEXT(MATCH($C23,'2018-06'!$C$2:$C$100,0)+1,0)))="",AND(INDIRECT(CONCATENATE("'2018-07'!O",TEXT(MATCH($C23,'2018-07'!$C$2:$C$100,0)+1,0)))="",INDIRECT(CONCATENATE("'2018-06'!O",TEXT(MATCH($C23,'2018-06'!$C$2:$C$100,0)+1,0)))="")),"Н/Д",INDIRECT(CONCATENATE("'2018-07'!O",TEXT(MATCH($C23,'2018-07'!$C$2:$C$100,0)+1,0)))-INDIRECT(CONCATENATE("'2018-06'!O",TEXT(MATCH($C23,'2018-06'!$C$2:$C$100,0)+1,0))))</f>
        <v>8978.36</v>
      </c>
      <c r="P23" s="17">
        <f ca="1">IF(OR(INDIRECT(CONCATENATE("'2018-07'!P",TEXT(MATCH($C23,'2018-07'!$C$2:$C$100,0)+1,0)))="",INDIRECT(CONCATENATE("'2018-06'!P",TEXT(MATCH($C23,'2018-06'!$C$2:$C$100,0)+1,0)))="",AND(INDIRECT(CONCATENATE("'2018-07'!P",TEXT(MATCH($C23,'2018-07'!$C$2:$C$100,0)+1,0)))="",INDIRECT(CONCATENATE("'2018-06'!P",TEXT(MATCH($C23,'2018-06'!$C$2:$C$100,0)+1,0)))="")),"Н/Д",INDIRECT(CONCATENATE("'2018-07'!P",TEXT(MATCH($C23,'2018-07'!$C$2:$C$100,0)+1,0)))-INDIRECT(CONCATENATE("'2018-06'!P",TEXT(MATCH($C23,'2018-06'!$C$2:$C$100,0)+1,0))))</f>
        <v>310514113.91000009</v>
      </c>
      <c r="Q23" s="17">
        <f ca="1">IF(OR(INDIRECT(CONCATENATE("'2018-07'!Q",TEXT(MATCH($C23,'2018-07'!$C$2:$C$100,0)+1,0)))="",INDIRECT(CONCATENATE("'2018-06'!Q",TEXT(MATCH($C23,'2018-06'!$C$2:$C$100,0)+1,0)))="",AND(INDIRECT(CONCATENATE("'2018-07'!Q",TEXT(MATCH($C23,'2018-07'!$C$2:$C$100,0)+1,0)))="",INDIRECT(CONCATENATE("'2018-06'!Q",TEXT(MATCH($C23,'2018-06'!$C$2:$C$100,0)+1,0)))="")),"Н/Д",INDIRECT(CONCATENATE("'2018-07'!Q",TEXT(MATCH($C23,'2018-07'!$C$2:$C$100,0)+1,0)))-INDIRECT(CONCATENATE("'2018-06'!Q",TEXT(MATCH($C23,'2018-06'!$C$2:$C$100,0)+1,0))))</f>
        <v>2667180.2000000179</v>
      </c>
      <c r="R23" s="17">
        <f ca="1">IF(OR(INDIRECT(CONCATENATE("'2018-07'!R",TEXT(MATCH($C23,'2018-07'!$C$2:$C$100,0)+1,0)))="",INDIRECT(CONCATENATE("'2018-06'!R",TEXT(MATCH($C23,'2018-06'!$C$2:$C$100,0)+1,0)))="",AND(INDIRECT(CONCATENATE("'2018-07'!R",TEXT(MATCH($C23,'2018-07'!$C$2:$C$100,0)+1,0)))="",INDIRECT(CONCATENATE("'2018-06'!R",TEXT(MATCH($C23,'2018-06'!$C$2:$C$100,0)+1,0)))="")),"Н/Д",INDIRECT(CONCATENATE("'2018-07'!R",TEXT(MATCH($C23,'2018-07'!$C$2:$C$100,0)+1,0)))-INDIRECT(CONCATENATE("'2018-06'!R",TEXT(MATCH($C23,'2018-06'!$C$2:$C$100,0)+1,0))))</f>
        <v>111632176.10999995</v>
      </c>
      <c r="S23" s="17">
        <f ca="1">IF(OR(INDIRECT(CONCATENATE("'2018-07'!S",TEXT(MATCH($C23,'2018-07'!$C$2:$C$100,0)+1,0)))="",INDIRECT(CONCATENATE("'2018-06'!S",TEXT(MATCH($C23,'2018-06'!$C$2:$C$100,0)+1,0)))="",AND(INDIRECT(CONCATENATE("'2018-07'!S",TEXT(MATCH($C23,'2018-07'!$C$2:$C$100,0)+1,0)))="",INDIRECT(CONCATENATE("'2018-06'!S",TEXT(MATCH($C23,'2018-06'!$C$2:$C$100,0)+1,0)))="")),"Н/Д",INDIRECT(CONCATENATE("'2018-07'!S",TEXT(MATCH($C23,'2018-07'!$C$2:$C$100,0)+1,0)))-INDIRECT(CONCATENATE("'2018-06'!S",TEXT(MATCH($C23,'2018-06'!$C$2:$C$100,0)+1,0))))</f>
        <v>133195</v>
      </c>
      <c r="T23" s="17">
        <f ca="1">IF(OR(INDIRECT(CONCATENATE("'2018-07'!T",TEXT(MATCH($C23,'2018-07'!$C$2:$C$100,0)+1,0)))="",INDIRECT(CONCATENATE("'2018-06'!T",TEXT(MATCH($C23,'2018-06'!$C$2:$C$100,0)+1,0)))="",AND(INDIRECT(CONCATENATE("'2018-07'!T",TEXT(MATCH($C23,'2018-07'!$C$2:$C$100,0)+1,0)))="",INDIRECT(CONCATENATE("'2018-06'!T",TEXT(MATCH($C23,'2018-06'!$C$2:$C$100,0)+1,0)))="")),"Н/Д",INDIRECT(CONCATENATE("'2018-07'!T",TEXT(MATCH($C23,'2018-07'!$C$2:$C$100,0)+1,0)))-INDIRECT(CONCATENATE("'2018-06'!T",TEXT(MATCH($C23,'2018-06'!$C$2:$C$100,0)+1,0))))</f>
        <v>204464897.62</v>
      </c>
      <c r="U23" s="17">
        <f ca="1">IF(OR(INDIRECT(CONCATENATE("'2018-07'!U",TEXT(MATCH($C23,'2018-07'!$C$2:$C$100,0)+1,0)))="",INDIRECT(CONCATENATE("'2018-06'!U",TEXT(MATCH($C23,'2018-06'!$C$2:$C$100,0)+1,0)))="",AND(INDIRECT(CONCATENATE("'2018-07'!U",TEXT(MATCH($C23,'2018-07'!$C$2:$C$100,0)+1,0)))="",INDIRECT(CONCATENATE("'2018-06'!U",TEXT(MATCH($C23,'2018-06'!$C$2:$C$100,0)+1,0)))="")),"Н/Д",INDIRECT(CONCATENATE("'2018-07'!U",TEXT(MATCH($C23,'2018-07'!$C$2:$C$100,0)+1,0)))-INDIRECT(CONCATENATE("'2018-06'!U",TEXT(MATCH($C23,'2018-06'!$C$2:$C$100,0)+1,0))))</f>
        <v>33041894.00999999</v>
      </c>
      <c r="V23" s="17">
        <f ca="1">IF(OR(INDIRECT(CONCATENATE("'2018-07'!V",TEXT(MATCH($C23,'2018-07'!$C$2:$C$100,0)+1,0)))="",INDIRECT(CONCATENATE("'2018-06'!V",TEXT(MATCH($C23,'2018-06'!$C$2:$C$100,0)+1,0)))="",AND(INDIRECT(CONCATENATE("'2018-07'!V",TEXT(MATCH($C23,'2018-07'!$C$2:$C$100,0)+1,0)))="",INDIRECT(CONCATENATE("'2018-06'!V",TEXT(MATCH($C23,'2018-06'!$C$2:$C$100,0)+1,0)))="")),"Н/Д",INDIRECT(CONCATENATE("'2018-07'!V",TEXT(MATCH($C23,'2018-07'!$C$2:$C$100,0)+1,0)))-INDIRECT(CONCATENATE("'2018-06'!V",TEXT(MATCH($C23,'2018-06'!$C$2:$C$100,0)+1,0))))</f>
        <v>1194344833.8899999</v>
      </c>
      <c r="W23" s="17">
        <f ca="1">IF(OR(INDIRECT(CONCATENATE("'2018-07'!W",TEXT(MATCH($C23,'2018-07'!$C$2:$C$100,0)+1,0)))="",INDIRECT(CONCATENATE("'2018-06'!W",TEXT(MATCH($C23,'2018-06'!$C$2:$C$100,0)+1,0)))="",AND(INDIRECT(CONCATENATE("'2018-07'!W",TEXT(MATCH($C23,'2018-07'!$C$2:$C$100,0)+1,0)))="",INDIRECT(CONCATENATE("'2018-06'!W",TEXT(MATCH($C23,'2018-06'!$C$2:$C$100,0)+1,0)))="")),"Н/Д",INDIRECT(CONCATENATE("'2018-07'!W",TEXT(MATCH($C23,'2018-07'!$C$2:$C$100,0)+1,0)))-INDIRECT(CONCATENATE("'2018-06'!W",TEXT(MATCH($C23,'2018-06'!$C$2:$C$100,0)+1,0))))</f>
        <v>35609600465.279999</v>
      </c>
    </row>
    <row r="24" spans="1:23" x14ac:dyDescent="0.25">
      <c r="A24" s="2" t="s">
        <v>34</v>
      </c>
      <c r="B24" s="2" t="s">
        <v>45</v>
      </c>
      <c r="C24" s="15">
        <v>63000000</v>
      </c>
      <c r="D24" s="2" t="s">
        <v>210</v>
      </c>
      <c r="E24" s="17">
        <f ca="1">IF(OR(INDIRECT(CONCATENATE("'2018-07'!E",TEXT(MATCH($C24,'2018-07'!$C$2:$C$100,0)+1,0)))="",INDIRECT(CONCATENATE("'2018-06'!E",TEXT(MATCH($C24,'2018-06'!$C$2:$C$100,0)+1,0)))="",AND(INDIRECT(CONCATENATE("'2018-07'!E",TEXT(MATCH($C24,'2018-07'!$C$2:$C$100,0)+1,0)))="",INDIRECT(CONCATENATE("'2018-06'!E",TEXT(MATCH($C24,'2018-06'!$C$2:$C$100,0)+1,0)))="")),"Н/Д",INDIRECT(CONCATENATE("'2018-07'!E",TEXT(MATCH($C24,'2018-07'!$C$2:$C$100,0)+1,0)))-INDIRECT(CONCATENATE("'2018-06'!E",TEXT(MATCH($C24,'2018-06'!$C$2:$C$100,0)+1,0))))</f>
        <v>7041573307.3299942</v>
      </c>
      <c r="F24" s="17">
        <f ca="1">IF(OR(INDIRECT(CONCATENATE("'2018-07'!F",TEXT(MATCH($C24,'2018-07'!$C$2:$C$100,0)+1,0)))="",INDIRECT(CONCATENATE("'2018-06'!F",TEXT(MATCH($C24,'2018-06'!$C$2:$C$100,0)+1,0)))="",AND(INDIRECT(CONCATENATE("'2018-07'!F",TEXT(MATCH($C24,'2018-07'!$C$2:$C$100,0)+1,0)))="",INDIRECT(CONCATENATE("'2018-06'!F",TEXT(MATCH($C24,'2018-06'!$C$2:$C$100,0)+1,0)))="")),"Н/Д",INDIRECT(CONCATENATE("'2018-07'!F",TEXT(MATCH($C24,'2018-07'!$C$2:$C$100,0)+1,0)))-INDIRECT(CONCATENATE("'2018-06'!F",TEXT(MATCH($C24,'2018-06'!$C$2:$C$100,0)+1,0))))</f>
        <v>5197164896.2600021</v>
      </c>
      <c r="G24" s="17">
        <f ca="1">IF(OR(INDIRECT(CONCATENATE("'2018-07'!G",TEXT(MATCH($C24,'2018-07'!$C$2:$C$100,0)+1,0)))="",INDIRECT(CONCATENATE("'2018-06'!G",TEXT(MATCH($C24,'2018-06'!$C$2:$C$100,0)+1,0)))="",AND(INDIRECT(CONCATENATE("'2018-07'!G",TEXT(MATCH($C24,'2018-07'!$C$2:$C$100,0)+1,0)))="",INDIRECT(CONCATENATE("'2018-06'!G",TEXT(MATCH($C24,'2018-06'!$C$2:$C$100,0)+1,0)))="")),"Н/Д",INDIRECT(CONCATENATE("'2018-07'!G",TEXT(MATCH($C24,'2018-07'!$C$2:$C$100,0)+1,0)))-INDIRECT(CONCATENATE("'2018-06'!G",TEXT(MATCH($C24,'2018-06'!$C$2:$C$100,0)+1,0))))</f>
        <v>1352624698.7600002</v>
      </c>
      <c r="H24" s="17">
        <f ca="1">IF(OR(INDIRECT(CONCATENATE("'2018-07'!H",TEXT(MATCH($C24,'2018-07'!$C$2:$C$100,0)+1,0)))="",INDIRECT(CONCATENATE("'2018-06'!H",TEXT(MATCH($C24,'2018-06'!$C$2:$C$100,0)+1,0)))="",AND(INDIRECT(CONCATENATE("'2018-07'!H",TEXT(MATCH($C24,'2018-07'!$C$2:$C$100,0)+1,0)))="",INDIRECT(CONCATENATE("'2018-06'!H",TEXT(MATCH($C24,'2018-06'!$C$2:$C$100,0)+1,0)))="")),"Н/Д",INDIRECT(CONCATENATE("'2018-07'!H",TEXT(MATCH($C24,'2018-07'!$C$2:$C$100,0)+1,0)))-INDIRECT(CONCATENATE("'2018-06'!H",TEXT(MATCH($C24,'2018-06'!$C$2:$C$100,0)+1,0))))</f>
        <v>2627541978.7200012</v>
      </c>
      <c r="I24" s="17">
        <f ca="1">IF(OR(INDIRECT(CONCATENATE("'2018-07'!I",TEXT(MATCH($C24,'2018-07'!$C$2:$C$100,0)+1,0)))="",INDIRECT(CONCATENATE("'2018-06'!I",TEXT(MATCH($C24,'2018-06'!$C$2:$C$100,0)+1,0)))="",AND(INDIRECT(CONCATENATE("'2018-07'!I",TEXT(MATCH($C24,'2018-07'!$C$2:$C$100,0)+1,0)))="",INDIRECT(CONCATENATE("'2018-06'!I",TEXT(MATCH($C24,'2018-06'!$C$2:$C$100,0)+1,0)))="")),"Н/Д",INDIRECT(CONCATENATE("'2018-07'!I",TEXT(MATCH($C24,'2018-07'!$C$2:$C$100,0)+1,0)))-INDIRECT(CONCATENATE("'2018-06'!I",TEXT(MATCH($C24,'2018-06'!$C$2:$C$100,0)+1,0))))</f>
        <v>541256277.05999994</v>
      </c>
      <c r="J24" s="17" t="str">
        <f ca="1">IF(OR(INDIRECT(CONCATENATE("'2018-07'!J",TEXT(MATCH($C24,'2018-07'!$C$2:$C$100,0)+1,0)))="",INDIRECT(CONCATENATE("'2018-06'!J",TEXT(MATCH($C24,'2018-06'!$C$2:$C$100,0)+1,0)))="",AND(INDIRECT(CONCATENATE("'2018-07'!J",TEXT(MATCH($C24,'2018-07'!$C$2:$C$100,0)+1,0)))="",INDIRECT(CONCATENATE("'2018-06'!J",TEXT(MATCH($C24,'2018-06'!$C$2:$C$100,0)+1,0)))="")),"Н/Д",INDIRECT(CONCATENATE("'2018-07'!J",TEXT(MATCH($C24,'2018-07'!$C$2:$C$100,0)+1,0)))-INDIRECT(CONCATENATE("'2018-06'!J",TEXT(MATCH($C24,'2018-06'!$C$2:$C$100,0)+1,0))))</f>
        <v>Н/Д</v>
      </c>
      <c r="K24" s="17">
        <f ca="1">IF(OR(INDIRECT(CONCATENATE("'2018-07'!K",TEXT(MATCH($C24,'2018-07'!$C$2:$C$100,0)+1,0)))="",INDIRECT(CONCATENATE("'2018-06'!K",TEXT(MATCH($C24,'2018-06'!$C$2:$C$100,0)+1,0)))="",AND(INDIRECT(CONCATENATE("'2018-07'!K",TEXT(MATCH($C24,'2018-07'!$C$2:$C$100,0)+1,0)))="",INDIRECT(CONCATENATE("'2018-06'!K",TEXT(MATCH($C24,'2018-06'!$C$2:$C$100,0)+1,0)))="")),"Н/Д",INDIRECT(CONCATENATE("'2018-07'!K",TEXT(MATCH($C24,'2018-07'!$C$2:$C$100,0)+1,0)))-INDIRECT(CONCATENATE("'2018-06'!K",TEXT(MATCH($C24,'2018-06'!$C$2:$C$100,0)+1,0))))</f>
        <v>217602531.30000019</v>
      </c>
      <c r="L24" s="17">
        <f ca="1">IF(OR(INDIRECT(CONCATENATE("'2018-07'!L",TEXT(MATCH($C24,'2018-07'!$C$2:$C$100,0)+1,0)))="",INDIRECT(CONCATENATE("'2018-06'!L",TEXT(MATCH($C24,'2018-06'!$C$2:$C$100,0)+1,0)))="",AND(INDIRECT(CONCATENATE("'2018-07'!L",TEXT(MATCH($C24,'2018-07'!$C$2:$C$100,0)+1,0)))="",INDIRECT(CONCATENATE("'2018-06'!L",TEXT(MATCH($C24,'2018-06'!$C$2:$C$100,0)+1,0)))="")),"Н/Д",INDIRECT(CONCATENATE("'2018-07'!L",TEXT(MATCH($C24,'2018-07'!$C$2:$C$100,0)+1,0)))-INDIRECT(CONCATENATE("'2018-06'!L",TEXT(MATCH($C24,'2018-06'!$C$2:$C$100,0)+1,0))))</f>
        <v>80750484.329999924</v>
      </c>
      <c r="M24" s="17">
        <f ca="1">IF(OR(INDIRECT(CONCATENATE("'2018-07'!M",TEXT(MATCH($C24,'2018-07'!$C$2:$C$100,0)+1,0)))="",INDIRECT(CONCATENATE("'2018-06'!M",TEXT(MATCH($C24,'2018-06'!$C$2:$C$100,0)+1,0)))="",AND(INDIRECT(CONCATENATE("'2018-07'!M",TEXT(MATCH($C24,'2018-07'!$C$2:$C$100,0)+1,0)))="",INDIRECT(CONCATENATE("'2018-06'!M",TEXT(MATCH($C24,'2018-06'!$C$2:$C$100,0)+1,0)))="")),"Н/Д",INDIRECT(CONCATENATE("'2018-07'!M",TEXT(MATCH($C24,'2018-07'!$C$2:$C$100,0)+1,0)))-INDIRECT(CONCATENATE("'2018-06'!M",TEXT(MATCH($C24,'2018-06'!$C$2:$C$100,0)+1,0))))</f>
        <v>9831142.1500000022</v>
      </c>
      <c r="N24" s="17">
        <f ca="1">IF(OR(INDIRECT(CONCATENATE("'2018-07'!N",TEXT(MATCH($C24,'2018-07'!$C$2:$C$100,0)+1,0)))="",INDIRECT(CONCATENATE("'2018-06'!N",TEXT(MATCH($C24,'2018-06'!$C$2:$C$100,0)+1,0)))="",AND(INDIRECT(CONCATENATE("'2018-07'!N",TEXT(MATCH($C24,'2018-07'!$C$2:$C$100,0)+1,0)))="",INDIRECT(CONCATENATE("'2018-06'!N",TEXT(MATCH($C24,'2018-06'!$C$2:$C$100,0)+1,0)))="")),"Н/Д",INDIRECT(CONCATENATE("'2018-07'!N",TEXT(MATCH($C24,'2018-07'!$C$2:$C$100,0)+1,0)))-INDIRECT(CONCATENATE("'2018-06'!NE",TEXT(MATCH($C24,'2018-06'!$C$2:$C$100,0)+1,0))))</f>
        <v>356902926.87</v>
      </c>
      <c r="O24" s="17">
        <f ca="1">IF(OR(INDIRECT(CONCATENATE("'2018-07'!O",TEXT(MATCH($C24,'2018-07'!$C$2:$C$100,0)+1,0)))="",INDIRECT(CONCATENATE("'2018-06'!O",TEXT(MATCH($C24,'2018-06'!$C$2:$C$100,0)+1,0)))="",AND(INDIRECT(CONCATENATE("'2018-07'!O",TEXT(MATCH($C24,'2018-07'!$C$2:$C$100,0)+1,0)))="",INDIRECT(CONCATENATE("'2018-06'!O",TEXT(MATCH($C24,'2018-06'!$C$2:$C$100,0)+1,0)))="")),"Н/Д",INDIRECT(CONCATENATE("'2018-07'!O",TEXT(MATCH($C24,'2018-07'!$C$2:$C$100,0)+1,0)))-INDIRECT(CONCATENATE("'2018-06'!O",TEXT(MATCH($C24,'2018-06'!$C$2:$C$100,0)+1,0))))</f>
        <v>18437.36</v>
      </c>
      <c r="P24" s="17">
        <f ca="1">IF(OR(INDIRECT(CONCATENATE("'2018-07'!P",TEXT(MATCH($C24,'2018-07'!$C$2:$C$100,0)+1,0)))="",INDIRECT(CONCATENATE("'2018-06'!P",TEXT(MATCH($C24,'2018-06'!$C$2:$C$100,0)+1,0)))="",AND(INDIRECT(CONCATENATE("'2018-07'!P",TEXT(MATCH($C24,'2018-07'!$C$2:$C$100,0)+1,0)))="",INDIRECT(CONCATENATE("'2018-06'!P",TEXT(MATCH($C24,'2018-06'!$C$2:$C$100,0)+1,0)))="")),"Н/Д",INDIRECT(CONCATENATE("'2018-07'!P",TEXT(MATCH($C24,'2018-07'!$C$2:$C$100,0)+1,0)))-INDIRECT(CONCATENATE("'2018-06'!P",TEXT(MATCH($C24,'2018-06'!$C$2:$C$100,0)+1,0))))</f>
        <v>73973784.629999995</v>
      </c>
      <c r="Q24" s="17">
        <f ca="1">IF(OR(INDIRECT(CONCATENATE("'2018-07'!Q",TEXT(MATCH($C24,'2018-07'!$C$2:$C$100,0)+1,0)))="",INDIRECT(CONCATENATE("'2018-06'!Q",TEXT(MATCH($C24,'2018-06'!$C$2:$C$100,0)+1,0)))="",AND(INDIRECT(CONCATENATE("'2018-07'!Q",TEXT(MATCH($C24,'2018-07'!$C$2:$C$100,0)+1,0)))="",INDIRECT(CONCATENATE("'2018-06'!Q",TEXT(MATCH($C24,'2018-06'!$C$2:$C$100,0)+1,0)))="")),"Н/Д",INDIRECT(CONCATENATE("'2018-07'!Q",TEXT(MATCH($C24,'2018-07'!$C$2:$C$100,0)+1,0)))-INDIRECT(CONCATENATE("'2018-06'!Q",TEXT(MATCH($C24,'2018-06'!$C$2:$C$100,0)+1,0))))</f>
        <v>1791354.0300000012</v>
      </c>
      <c r="R24" s="17">
        <f ca="1">IF(OR(INDIRECT(CONCATENATE("'2018-07'!R",TEXT(MATCH($C24,'2018-07'!$C$2:$C$100,0)+1,0)))="",INDIRECT(CONCATENATE("'2018-06'!R",TEXT(MATCH($C24,'2018-06'!$C$2:$C$100,0)+1,0)))="",AND(INDIRECT(CONCATENATE("'2018-07'!R",TEXT(MATCH($C24,'2018-07'!$C$2:$C$100,0)+1,0)))="",INDIRECT(CONCATENATE("'2018-06'!R",TEXT(MATCH($C24,'2018-06'!$C$2:$C$100,0)+1,0)))="")),"Н/Д",INDIRECT(CONCATENATE("'2018-07'!R",TEXT(MATCH($C24,'2018-07'!$C$2:$C$100,0)+1,0)))-INDIRECT(CONCATENATE("'2018-06'!R",TEXT(MATCH($C24,'2018-06'!$C$2:$C$100,0)+1,0))))</f>
        <v>43738272.550000012</v>
      </c>
      <c r="S24" s="17">
        <f ca="1">IF(OR(INDIRECT(CONCATENATE("'2018-07'!S",TEXT(MATCH($C24,'2018-07'!$C$2:$C$100,0)+1,0)))="",INDIRECT(CONCATENATE("'2018-06'!S",TEXT(MATCH($C24,'2018-06'!$C$2:$C$100,0)+1,0)))="",AND(INDIRECT(CONCATENATE("'2018-07'!S",TEXT(MATCH($C24,'2018-07'!$C$2:$C$100,0)+1,0)))="",INDIRECT(CONCATENATE("'2018-06'!S",TEXT(MATCH($C24,'2018-06'!$C$2:$C$100,0)+1,0)))="")),"Н/Д",INDIRECT(CONCATENATE("'2018-07'!S",TEXT(MATCH($C24,'2018-07'!$C$2:$C$100,0)+1,0)))-INDIRECT(CONCATENATE("'2018-06'!S",TEXT(MATCH($C24,'2018-06'!$C$2:$C$100,0)+1,0))))</f>
        <v>1418686</v>
      </c>
      <c r="T24" s="17">
        <f ca="1">IF(OR(INDIRECT(CONCATENATE("'2018-07'!T",TEXT(MATCH($C24,'2018-07'!$C$2:$C$100,0)+1,0)))="",INDIRECT(CONCATENATE("'2018-06'!T",TEXT(MATCH($C24,'2018-06'!$C$2:$C$100,0)+1,0)))="",AND(INDIRECT(CONCATENATE("'2018-07'!T",TEXT(MATCH($C24,'2018-07'!$C$2:$C$100,0)+1,0)))="",INDIRECT(CONCATENATE("'2018-06'!T",TEXT(MATCH($C24,'2018-06'!$C$2:$C$100,0)+1,0)))="")),"Н/Д",INDIRECT(CONCATENATE("'2018-07'!T",TEXT(MATCH($C24,'2018-07'!$C$2:$C$100,0)+1,0)))-INDIRECT(CONCATENATE("'2018-06'!T",TEXT(MATCH($C24,'2018-06'!$C$2:$C$100,0)+1,0))))</f>
        <v>88402987.079999983</v>
      </c>
      <c r="U24" s="17">
        <f ca="1">IF(OR(INDIRECT(CONCATENATE("'2018-07'!U",TEXT(MATCH($C24,'2018-07'!$C$2:$C$100,0)+1,0)))="",INDIRECT(CONCATENATE("'2018-06'!U",TEXT(MATCH($C24,'2018-06'!$C$2:$C$100,0)+1,0)))="",AND(INDIRECT(CONCATENATE("'2018-07'!U",TEXT(MATCH($C24,'2018-07'!$C$2:$C$100,0)+1,0)))="",INDIRECT(CONCATENATE("'2018-06'!U",TEXT(MATCH($C24,'2018-06'!$C$2:$C$100,0)+1,0)))="")),"Н/Д",INDIRECT(CONCATENATE("'2018-07'!U",TEXT(MATCH($C24,'2018-07'!$C$2:$C$100,0)+1,0)))-INDIRECT(CONCATENATE("'2018-06'!U",TEXT(MATCH($C24,'2018-06'!$C$2:$C$100,0)+1,0))))</f>
        <v>2238735.38</v>
      </c>
      <c r="V24" s="17">
        <f ca="1">IF(OR(INDIRECT(CONCATENATE("'2018-07'!V",TEXT(MATCH($C24,'2018-07'!$C$2:$C$100,0)+1,0)))="",INDIRECT(CONCATENATE("'2018-06'!V",TEXT(MATCH($C24,'2018-06'!$C$2:$C$100,0)+1,0)))="",AND(INDIRECT(CONCATENATE("'2018-07'!V",TEXT(MATCH($C24,'2018-07'!$C$2:$C$100,0)+1,0)))="",INDIRECT(CONCATENATE("'2018-06'!V",TEXT(MATCH($C24,'2018-06'!$C$2:$C$100,0)+1,0)))="")),"Н/Д",INDIRECT(CONCATENATE("'2018-07'!V",TEXT(MATCH($C24,'2018-07'!$C$2:$C$100,0)+1,0)))-INDIRECT(CONCATENATE("'2018-06'!V",TEXT(MATCH($C24,'2018-06'!$C$2:$C$100,0)+1,0))))</f>
        <v>1844408411.0699997</v>
      </c>
      <c r="W24" s="17">
        <f ca="1">IF(OR(INDIRECT(CONCATENATE("'2018-07'!W",TEXT(MATCH($C24,'2018-07'!$C$2:$C$100,0)+1,0)))="",INDIRECT(CONCATENATE("'2018-06'!W",TEXT(MATCH($C24,'2018-06'!$C$2:$C$100,0)+1,0)))="",AND(INDIRECT(CONCATENATE("'2018-07'!W",TEXT(MATCH($C24,'2018-07'!$C$2:$C$100,0)+1,0)))="",INDIRECT(CONCATENATE("'2018-06'!W",TEXT(MATCH($C24,'2018-06'!$C$2:$C$100,0)+1,0)))="")),"Н/Д",INDIRECT(CONCATENATE("'2018-07'!W",TEXT(MATCH($C24,'2018-07'!$C$2:$C$100,0)+1,0)))-INDIRECT(CONCATENATE("'2018-06'!W",TEXT(MATCH($C24,'2018-06'!$C$2:$C$100,0)+1,0))))</f>
        <v>19188203095.470001</v>
      </c>
    </row>
    <row r="25" spans="1:23" x14ac:dyDescent="0.25">
      <c r="A25" s="2" t="s">
        <v>34</v>
      </c>
      <c r="B25" s="2" t="s">
        <v>46</v>
      </c>
      <c r="C25" s="15">
        <v>94000000</v>
      </c>
      <c r="D25" s="2" t="s">
        <v>210</v>
      </c>
      <c r="E25" s="17">
        <f ca="1">IF(OR(INDIRECT(CONCATENATE("'2018-07'!E",TEXT(MATCH($C25,'2018-07'!$C$2:$C$100,0)+1,0)))="",INDIRECT(CONCATENATE("'2018-06'!E",TEXT(MATCH($C25,'2018-06'!$C$2:$C$100,0)+1,0)))="",AND(INDIRECT(CONCATENATE("'2018-07'!E",TEXT(MATCH($C25,'2018-07'!$C$2:$C$100,0)+1,0)))="",INDIRECT(CONCATENATE("'2018-06'!E",TEXT(MATCH($C25,'2018-06'!$C$2:$C$100,0)+1,0)))="")),"Н/Д",INDIRECT(CONCATENATE("'2018-07'!E",TEXT(MATCH($C25,'2018-07'!$C$2:$C$100,0)+1,0)))-INDIRECT(CONCATENATE("'2018-06'!E",TEXT(MATCH($C25,'2018-06'!$C$2:$C$100,0)+1,0))))</f>
        <v>5749351806.5600014</v>
      </c>
      <c r="F25" s="17">
        <f ca="1">IF(OR(INDIRECT(CONCATENATE("'2018-07'!F",TEXT(MATCH($C25,'2018-07'!$C$2:$C$100,0)+1,0)))="",INDIRECT(CONCATENATE("'2018-06'!F",TEXT(MATCH($C25,'2018-06'!$C$2:$C$100,0)+1,0)))="",AND(INDIRECT(CONCATENATE("'2018-07'!F",TEXT(MATCH($C25,'2018-07'!$C$2:$C$100,0)+1,0)))="",INDIRECT(CONCATENATE("'2018-06'!F",TEXT(MATCH($C25,'2018-06'!$C$2:$C$100,0)+1,0)))="")),"Н/Д",INDIRECT(CONCATENATE("'2018-07'!F",TEXT(MATCH($C25,'2018-07'!$C$2:$C$100,0)+1,0)))-INDIRECT(CONCATENATE("'2018-06'!F",TEXT(MATCH($C25,'2018-06'!$C$2:$C$100,0)+1,0))))</f>
        <v>4317890518.3600006</v>
      </c>
      <c r="G25" s="17">
        <f ca="1">IF(OR(INDIRECT(CONCATENATE("'2018-07'!G",TEXT(MATCH($C25,'2018-07'!$C$2:$C$100,0)+1,0)))="",INDIRECT(CONCATENATE("'2018-06'!G",TEXT(MATCH($C25,'2018-06'!$C$2:$C$100,0)+1,0)))="",AND(INDIRECT(CONCATENATE("'2018-07'!G",TEXT(MATCH($C25,'2018-07'!$C$2:$C$100,0)+1,0)))="",INDIRECT(CONCATENATE("'2018-06'!G",TEXT(MATCH($C25,'2018-06'!$C$2:$C$100,0)+1,0)))="")),"Н/Д",INDIRECT(CONCATENATE("'2018-07'!G",TEXT(MATCH($C25,'2018-07'!$C$2:$C$100,0)+1,0)))-INDIRECT(CONCATENATE("'2018-06'!G",TEXT(MATCH($C25,'2018-06'!$C$2:$C$100,0)+1,0))))</f>
        <v>1425378246.9899998</v>
      </c>
      <c r="H25" s="17">
        <f ca="1">IF(OR(INDIRECT(CONCATENATE("'2018-07'!H",TEXT(MATCH($C25,'2018-07'!$C$2:$C$100,0)+1,0)))="",INDIRECT(CONCATENATE("'2018-06'!H",TEXT(MATCH($C25,'2018-06'!$C$2:$C$100,0)+1,0)))="",AND(INDIRECT(CONCATENATE("'2018-07'!H",TEXT(MATCH($C25,'2018-07'!$C$2:$C$100,0)+1,0)))="",INDIRECT(CONCATENATE("'2018-06'!H",TEXT(MATCH($C25,'2018-06'!$C$2:$C$100,0)+1,0)))="")),"Н/Д",INDIRECT(CONCATENATE("'2018-07'!H",TEXT(MATCH($C25,'2018-07'!$C$2:$C$100,0)+1,0)))-INDIRECT(CONCATENATE("'2018-06'!H",TEXT(MATCH($C25,'2018-06'!$C$2:$C$100,0)+1,0))))</f>
        <v>1936526114.6800003</v>
      </c>
      <c r="I25" s="17">
        <f ca="1">IF(OR(INDIRECT(CONCATENATE("'2018-07'!I",TEXT(MATCH($C25,'2018-07'!$C$2:$C$100,0)+1,0)))="",INDIRECT(CONCATENATE("'2018-06'!I",TEXT(MATCH($C25,'2018-06'!$C$2:$C$100,0)+1,0)))="",AND(INDIRECT(CONCATENATE("'2018-07'!I",TEXT(MATCH($C25,'2018-07'!$C$2:$C$100,0)+1,0)))="",INDIRECT(CONCATENATE("'2018-06'!I",TEXT(MATCH($C25,'2018-06'!$C$2:$C$100,0)+1,0)))="")),"Н/Д",INDIRECT(CONCATENATE("'2018-07'!I",TEXT(MATCH($C25,'2018-07'!$C$2:$C$100,0)+1,0)))-INDIRECT(CONCATENATE("'2018-06'!I",TEXT(MATCH($C25,'2018-06'!$C$2:$C$100,0)+1,0))))</f>
        <v>473687457.93000031</v>
      </c>
      <c r="J25" s="17" t="str">
        <f ca="1">IF(OR(INDIRECT(CONCATENATE("'2018-07'!J",TEXT(MATCH($C25,'2018-07'!$C$2:$C$100,0)+1,0)))="",INDIRECT(CONCATENATE("'2018-06'!J",TEXT(MATCH($C25,'2018-06'!$C$2:$C$100,0)+1,0)))="",AND(INDIRECT(CONCATENATE("'2018-07'!J",TEXT(MATCH($C25,'2018-07'!$C$2:$C$100,0)+1,0)))="",INDIRECT(CONCATENATE("'2018-06'!J",TEXT(MATCH($C25,'2018-06'!$C$2:$C$100,0)+1,0)))="")),"Н/Д",INDIRECT(CONCATENATE("'2018-07'!J",TEXT(MATCH($C25,'2018-07'!$C$2:$C$100,0)+1,0)))-INDIRECT(CONCATENATE("'2018-06'!J",TEXT(MATCH($C25,'2018-06'!$C$2:$C$100,0)+1,0))))</f>
        <v>Н/Д</v>
      </c>
      <c r="K25" s="17">
        <f ca="1">IF(OR(INDIRECT(CONCATENATE("'2018-07'!K",TEXT(MATCH($C25,'2018-07'!$C$2:$C$100,0)+1,0)))="",INDIRECT(CONCATENATE("'2018-06'!K",TEXT(MATCH($C25,'2018-06'!$C$2:$C$100,0)+1,0)))="",AND(INDIRECT(CONCATENATE("'2018-07'!K",TEXT(MATCH($C25,'2018-07'!$C$2:$C$100,0)+1,0)))="",INDIRECT(CONCATENATE("'2018-06'!K",TEXT(MATCH($C25,'2018-06'!$C$2:$C$100,0)+1,0)))="")),"Н/Д",INDIRECT(CONCATENATE("'2018-07'!K",TEXT(MATCH($C25,'2018-07'!$C$2:$C$100,0)+1,0)))-INDIRECT(CONCATENATE("'2018-06'!K",TEXT(MATCH($C25,'2018-06'!$C$2:$C$100,0)+1,0))))</f>
        <v>148448570.57999992</v>
      </c>
      <c r="L25" s="17">
        <f ca="1">IF(OR(INDIRECT(CONCATENATE("'2018-07'!L",TEXT(MATCH($C25,'2018-07'!$C$2:$C$100,0)+1,0)))="",INDIRECT(CONCATENATE("'2018-06'!L",TEXT(MATCH($C25,'2018-06'!$C$2:$C$100,0)+1,0)))="",AND(INDIRECT(CONCATENATE("'2018-07'!L",TEXT(MATCH($C25,'2018-07'!$C$2:$C$100,0)+1,0)))="",INDIRECT(CONCATENATE("'2018-06'!L",TEXT(MATCH($C25,'2018-06'!$C$2:$C$100,0)+1,0)))="")),"Н/Д",INDIRECT(CONCATENATE("'2018-07'!L",TEXT(MATCH($C25,'2018-07'!$C$2:$C$100,0)+1,0)))-INDIRECT(CONCATENATE("'2018-06'!L",TEXT(MATCH($C25,'2018-06'!$C$2:$C$100,0)+1,0))))</f>
        <v>59795756.480000019</v>
      </c>
      <c r="M25" s="17">
        <f ca="1">IF(OR(INDIRECT(CONCATENATE("'2018-07'!M",TEXT(MATCH($C25,'2018-07'!$C$2:$C$100,0)+1,0)))="",INDIRECT(CONCATENATE("'2018-06'!M",TEXT(MATCH($C25,'2018-06'!$C$2:$C$100,0)+1,0)))="",AND(INDIRECT(CONCATENATE("'2018-07'!M",TEXT(MATCH($C25,'2018-07'!$C$2:$C$100,0)+1,0)))="",INDIRECT(CONCATENATE("'2018-06'!M",TEXT(MATCH($C25,'2018-06'!$C$2:$C$100,0)+1,0)))="")),"Н/Д",INDIRECT(CONCATENATE("'2018-07'!M",TEXT(MATCH($C25,'2018-07'!$C$2:$C$100,0)+1,0)))-INDIRECT(CONCATENATE("'2018-06'!M",TEXT(MATCH($C25,'2018-06'!$C$2:$C$100,0)+1,0))))</f>
        <v>1276525.9699999997</v>
      </c>
      <c r="N25" s="17">
        <f ca="1">IF(OR(INDIRECT(CONCATENATE("'2018-07'!N",TEXT(MATCH($C25,'2018-07'!$C$2:$C$100,0)+1,0)))="",INDIRECT(CONCATENATE("'2018-06'!N",TEXT(MATCH($C25,'2018-06'!$C$2:$C$100,0)+1,0)))="",AND(INDIRECT(CONCATENATE("'2018-07'!N",TEXT(MATCH($C25,'2018-07'!$C$2:$C$100,0)+1,0)))="",INDIRECT(CONCATENATE("'2018-06'!N",TEXT(MATCH($C25,'2018-06'!$C$2:$C$100,0)+1,0)))="")),"Н/Д",INDIRECT(CONCATENATE("'2018-07'!N",TEXT(MATCH($C25,'2018-07'!$C$2:$C$100,0)+1,0)))-INDIRECT(CONCATENATE("'2018-06'!NE",TEXT(MATCH($C25,'2018-06'!$C$2:$C$100,0)+1,0))))</f>
        <v>219821092.31</v>
      </c>
      <c r="O25" s="17">
        <f ca="1">IF(OR(INDIRECT(CONCATENATE("'2018-07'!O",TEXT(MATCH($C25,'2018-07'!$C$2:$C$100,0)+1,0)))="",INDIRECT(CONCATENATE("'2018-06'!O",TEXT(MATCH($C25,'2018-06'!$C$2:$C$100,0)+1,0)))="",AND(INDIRECT(CONCATENATE("'2018-07'!O",TEXT(MATCH($C25,'2018-07'!$C$2:$C$100,0)+1,0)))="",INDIRECT(CONCATENATE("'2018-06'!O",TEXT(MATCH($C25,'2018-06'!$C$2:$C$100,0)+1,0)))="")),"Н/Д",INDIRECT(CONCATENATE("'2018-07'!O",TEXT(MATCH($C25,'2018-07'!$C$2:$C$100,0)+1,0)))-INDIRECT(CONCATENATE("'2018-06'!O",TEXT(MATCH($C25,'2018-06'!$C$2:$C$100,0)+1,0))))</f>
        <v>669.18000000000029</v>
      </c>
      <c r="P25" s="17">
        <f ca="1">IF(OR(INDIRECT(CONCATENATE("'2018-07'!P",TEXT(MATCH($C25,'2018-07'!$C$2:$C$100,0)+1,0)))="",INDIRECT(CONCATENATE("'2018-06'!P",TEXT(MATCH($C25,'2018-06'!$C$2:$C$100,0)+1,0)))="",AND(INDIRECT(CONCATENATE("'2018-07'!P",TEXT(MATCH($C25,'2018-07'!$C$2:$C$100,0)+1,0)))="",INDIRECT(CONCATENATE("'2018-06'!P",TEXT(MATCH($C25,'2018-06'!$C$2:$C$100,0)+1,0)))="")),"Н/Д",INDIRECT(CONCATENATE("'2018-07'!P",TEXT(MATCH($C25,'2018-07'!$C$2:$C$100,0)+1,0)))-INDIRECT(CONCATENATE("'2018-06'!P",TEXT(MATCH($C25,'2018-06'!$C$2:$C$100,0)+1,0))))</f>
        <v>110660110.64000005</v>
      </c>
      <c r="Q25" s="17">
        <f ca="1">IF(OR(INDIRECT(CONCATENATE("'2018-07'!Q",TEXT(MATCH($C25,'2018-07'!$C$2:$C$100,0)+1,0)))="",INDIRECT(CONCATENATE("'2018-06'!Q",TEXT(MATCH($C25,'2018-06'!$C$2:$C$100,0)+1,0)))="",AND(INDIRECT(CONCATENATE("'2018-07'!Q",TEXT(MATCH($C25,'2018-07'!$C$2:$C$100,0)+1,0)))="",INDIRECT(CONCATENATE("'2018-06'!Q",TEXT(MATCH($C25,'2018-06'!$C$2:$C$100,0)+1,0)))="")),"Н/Д",INDIRECT(CONCATENATE("'2018-07'!Q",TEXT(MATCH($C25,'2018-07'!$C$2:$C$100,0)+1,0)))-INDIRECT(CONCATENATE("'2018-06'!Q",TEXT(MATCH($C25,'2018-06'!$C$2:$C$100,0)+1,0))))</f>
        <v>5777394.6799999923</v>
      </c>
      <c r="R25" s="17">
        <f ca="1">IF(OR(INDIRECT(CONCATENATE("'2018-07'!R",TEXT(MATCH($C25,'2018-07'!$C$2:$C$100,0)+1,0)))="",INDIRECT(CONCATENATE("'2018-06'!R",TEXT(MATCH($C25,'2018-06'!$C$2:$C$100,0)+1,0)))="",AND(INDIRECT(CONCATENATE("'2018-07'!R",TEXT(MATCH($C25,'2018-07'!$C$2:$C$100,0)+1,0)))="",INDIRECT(CONCATENATE("'2018-06'!R",TEXT(MATCH($C25,'2018-06'!$C$2:$C$100,0)+1,0)))="")),"Н/Д",INDIRECT(CONCATENATE("'2018-07'!R",TEXT(MATCH($C25,'2018-07'!$C$2:$C$100,0)+1,0)))-INDIRECT(CONCATENATE("'2018-06'!R",TEXT(MATCH($C25,'2018-06'!$C$2:$C$100,0)+1,0))))</f>
        <v>17501744.629999995</v>
      </c>
      <c r="S25" s="17">
        <f ca="1">IF(OR(INDIRECT(CONCATENATE("'2018-07'!S",TEXT(MATCH($C25,'2018-07'!$C$2:$C$100,0)+1,0)))="",INDIRECT(CONCATENATE("'2018-06'!S",TEXT(MATCH($C25,'2018-06'!$C$2:$C$100,0)+1,0)))="",AND(INDIRECT(CONCATENATE("'2018-07'!S",TEXT(MATCH($C25,'2018-07'!$C$2:$C$100,0)+1,0)))="",INDIRECT(CONCATENATE("'2018-06'!S",TEXT(MATCH($C25,'2018-06'!$C$2:$C$100,0)+1,0)))="")),"Н/Д",INDIRECT(CONCATENATE("'2018-07'!S",TEXT(MATCH($C25,'2018-07'!$C$2:$C$100,0)+1,0)))-INDIRECT(CONCATENATE("'2018-06'!S",TEXT(MATCH($C25,'2018-06'!$C$2:$C$100,0)+1,0))))</f>
        <v>221429.1399999999</v>
      </c>
      <c r="T25" s="17">
        <f ca="1">IF(OR(INDIRECT(CONCATENATE("'2018-07'!T",TEXT(MATCH($C25,'2018-07'!$C$2:$C$100,0)+1,0)))="",INDIRECT(CONCATENATE("'2018-06'!T",TEXT(MATCH($C25,'2018-06'!$C$2:$C$100,0)+1,0)))="",AND(INDIRECT(CONCATENATE("'2018-07'!T",TEXT(MATCH($C25,'2018-07'!$C$2:$C$100,0)+1,0)))="",INDIRECT(CONCATENATE("'2018-06'!T",TEXT(MATCH($C25,'2018-06'!$C$2:$C$100,0)+1,0)))="")),"Н/Д",INDIRECT(CONCATENATE("'2018-07'!T",TEXT(MATCH($C25,'2018-07'!$C$2:$C$100,0)+1,0)))-INDIRECT(CONCATENATE("'2018-06'!T",TEXT(MATCH($C25,'2018-06'!$C$2:$C$100,0)+1,0))))</f>
        <v>86386512.410000026</v>
      </c>
      <c r="U25" s="17">
        <f ca="1">IF(OR(INDIRECT(CONCATENATE("'2018-07'!U",TEXT(MATCH($C25,'2018-07'!$C$2:$C$100,0)+1,0)))="",INDIRECT(CONCATENATE("'2018-06'!U",TEXT(MATCH($C25,'2018-06'!$C$2:$C$100,0)+1,0)))="",AND(INDIRECT(CONCATENATE("'2018-07'!U",TEXT(MATCH($C25,'2018-07'!$C$2:$C$100,0)+1,0)))="",INDIRECT(CONCATENATE("'2018-06'!U",TEXT(MATCH($C25,'2018-06'!$C$2:$C$100,0)+1,0)))="")),"Н/Д",INDIRECT(CONCATENATE("'2018-07'!U",TEXT(MATCH($C25,'2018-07'!$C$2:$C$100,0)+1,0)))-INDIRECT(CONCATENATE("'2018-06'!U",TEXT(MATCH($C25,'2018-06'!$C$2:$C$100,0)+1,0))))</f>
        <v>1802171.5599999996</v>
      </c>
      <c r="V25" s="17">
        <f ca="1">IF(OR(INDIRECT(CONCATENATE("'2018-07'!V",TEXT(MATCH($C25,'2018-07'!$C$2:$C$100,0)+1,0)))="",INDIRECT(CONCATENATE("'2018-06'!V",TEXT(MATCH($C25,'2018-06'!$C$2:$C$100,0)+1,0)))="",AND(INDIRECT(CONCATENATE("'2018-07'!V",TEXT(MATCH($C25,'2018-07'!$C$2:$C$100,0)+1,0)))="",INDIRECT(CONCATENATE("'2018-06'!V",TEXT(MATCH($C25,'2018-06'!$C$2:$C$100,0)+1,0)))="")),"Н/Д",INDIRECT(CONCATENATE("'2018-07'!V",TEXT(MATCH($C25,'2018-07'!$C$2:$C$100,0)+1,0)))-INDIRECT(CONCATENATE("'2018-06'!V",TEXT(MATCH($C25,'2018-06'!$C$2:$C$100,0)+1,0))))</f>
        <v>1431461288.1999998</v>
      </c>
      <c r="W25" s="17">
        <f ca="1">IF(OR(INDIRECT(CONCATENATE("'2018-07'!W",TEXT(MATCH($C25,'2018-07'!$C$2:$C$100,0)+1,0)))="",INDIRECT(CONCATENATE("'2018-06'!W",TEXT(MATCH($C25,'2018-06'!$C$2:$C$100,0)+1,0)))="",AND(INDIRECT(CONCATENATE("'2018-07'!W",TEXT(MATCH($C25,'2018-07'!$C$2:$C$100,0)+1,0)))="",INDIRECT(CONCATENATE("'2018-06'!W",TEXT(MATCH($C25,'2018-06'!$C$2:$C$100,0)+1,0)))="")),"Н/Д",INDIRECT(CONCATENATE("'2018-07'!W",TEXT(MATCH($C25,'2018-07'!$C$2:$C$100,0)+1,0)))-INDIRECT(CONCATENATE("'2018-06'!W",TEXT(MATCH($C25,'2018-06'!$C$2:$C$100,0)+1,0))))</f>
        <v>15802626426.660004</v>
      </c>
    </row>
    <row r="26" spans="1:23" x14ac:dyDescent="0.25">
      <c r="A26" s="2" t="s">
        <v>34</v>
      </c>
      <c r="B26" s="2" t="s">
        <v>47</v>
      </c>
      <c r="C26" s="15">
        <v>73000000</v>
      </c>
      <c r="D26" s="2" t="s">
        <v>210</v>
      </c>
      <c r="E26" s="17">
        <f ca="1">IF(OR(INDIRECT(CONCATENATE("'2018-07'!E",TEXT(MATCH($C26,'2018-07'!$C$2:$C$100,0)+1,0)))="",INDIRECT(CONCATENATE("'2018-06'!E",TEXT(MATCH($C26,'2018-06'!$C$2:$C$100,0)+1,0)))="",AND(INDIRECT(CONCATENATE("'2018-07'!E",TEXT(MATCH($C26,'2018-07'!$C$2:$C$100,0)+1,0)))="",INDIRECT(CONCATENATE("'2018-06'!E",TEXT(MATCH($C26,'2018-06'!$C$2:$C$100,0)+1,0)))="")),"Н/Д",INDIRECT(CONCATENATE("'2018-07'!E",TEXT(MATCH($C26,'2018-07'!$C$2:$C$100,0)+1,0)))-INDIRECT(CONCATENATE("'2018-06'!E",TEXT(MATCH($C26,'2018-06'!$C$2:$C$100,0)+1,0))))</f>
        <v>4860493979.9000015</v>
      </c>
      <c r="F26" s="17">
        <f ca="1">IF(OR(INDIRECT(CONCATENATE("'2018-07'!F",TEXT(MATCH($C26,'2018-07'!$C$2:$C$100,0)+1,0)))="",INDIRECT(CONCATENATE("'2018-06'!F",TEXT(MATCH($C26,'2018-06'!$C$2:$C$100,0)+1,0)))="",AND(INDIRECT(CONCATENATE("'2018-07'!F",TEXT(MATCH($C26,'2018-07'!$C$2:$C$100,0)+1,0)))="",INDIRECT(CONCATENATE("'2018-06'!F",TEXT(MATCH($C26,'2018-06'!$C$2:$C$100,0)+1,0)))="")),"Н/Д",INDIRECT(CONCATENATE("'2018-07'!F",TEXT(MATCH($C26,'2018-07'!$C$2:$C$100,0)+1,0)))-INDIRECT(CONCATENATE("'2018-06'!F",TEXT(MATCH($C26,'2018-06'!$C$2:$C$100,0)+1,0))))</f>
        <v>4068178490.3399963</v>
      </c>
      <c r="G26" s="17">
        <f ca="1">IF(OR(INDIRECT(CONCATENATE("'2018-07'!G",TEXT(MATCH($C26,'2018-07'!$C$2:$C$100,0)+1,0)))="",INDIRECT(CONCATENATE("'2018-06'!G",TEXT(MATCH($C26,'2018-06'!$C$2:$C$100,0)+1,0)))="",AND(INDIRECT(CONCATENATE("'2018-07'!G",TEXT(MATCH($C26,'2018-07'!$C$2:$C$100,0)+1,0)))="",INDIRECT(CONCATENATE("'2018-06'!G",TEXT(MATCH($C26,'2018-06'!$C$2:$C$100,0)+1,0)))="")),"Н/Д",INDIRECT(CONCATENATE("'2018-07'!G",TEXT(MATCH($C26,'2018-07'!$C$2:$C$100,0)+1,0)))-INDIRECT(CONCATENATE("'2018-06'!G",TEXT(MATCH($C26,'2018-06'!$C$2:$C$100,0)+1,0))))</f>
        <v>706549180.85999966</v>
      </c>
      <c r="H26" s="17">
        <f ca="1">IF(OR(INDIRECT(CONCATENATE("'2018-07'!H",TEXT(MATCH($C26,'2018-07'!$C$2:$C$100,0)+1,0)))="",INDIRECT(CONCATENATE("'2018-06'!H",TEXT(MATCH($C26,'2018-06'!$C$2:$C$100,0)+1,0)))="",AND(INDIRECT(CONCATENATE("'2018-07'!H",TEXT(MATCH($C26,'2018-07'!$C$2:$C$100,0)+1,0)))="",INDIRECT(CONCATENATE("'2018-06'!H",TEXT(MATCH($C26,'2018-06'!$C$2:$C$100,0)+1,0)))="")),"Н/Д",INDIRECT(CONCATENATE("'2018-07'!H",TEXT(MATCH($C26,'2018-07'!$C$2:$C$100,0)+1,0)))-INDIRECT(CONCATENATE("'2018-06'!H",TEXT(MATCH($C26,'2018-06'!$C$2:$C$100,0)+1,0))))</f>
        <v>1266931142.75</v>
      </c>
      <c r="I26" s="17">
        <f ca="1">IF(OR(INDIRECT(CONCATENATE("'2018-07'!I",TEXT(MATCH($C26,'2018-07'!$C$2:$C$100,0)+1,0)))="",INDIRECT(CONCATENATE("'2018-06'!I",TEXT(MATCH($C26,'2018-06'!$C$2:$C$100,0)+1,0)))="",AND(INDIRECT(CONCATENATE("'2018-07'!I",TEXT(MATCH($C26,'2018-07'!$C$2:$C$100,0)+1,0)))="",INDIRECT(CONCATENATE("'2018-06'!I",TEXT(MATCH($C26,'2018-06'!$C$2:$C$100,0)+1,0)))="")),"Н/Д",INDIRECT(CONCATENATE("'2018-07'!I",TEXT(MATCH($C26,'2018-07'!$C$2:$C$100,0)+1,0)))-INDIRECT(CONCATENATE("'2018-06'!I",TEXT(MATCH($C26,'2018-06'!$C$2:$C$100,0)+1,0))))</f>
        <v>1727936867.4799995</v>
      </c>
      <c r="J26" s="17" t="str">
        <f ca="1">IF(OR(INDIRECT(CONCATENATE("'2018-07'!J",TEXT(MATCH($C26,'2018-07'!$C$2:$C$100,0)+1,0)))="",INDIRECT(CONCATENATE("'2018-06'!J",TEXT(MATCH($C26,'2018-06'!$C$2:$C$100,0)+1,0)))="",AND(INDIRECT(CONCATENATE("'2018-07'!J",TEXT(MATCH($C26,'2018-07'!$C$2:$C$100,0)+1,0)))="",INDIRECT(CONCATENATE("'2018-06'!J",TEXT(MATCH($C26,'2018-06'!$C$2:$C$100,0)+1,0)))="")),"Н/Д",INDIRECT(CONCATENATE("'2018-07'!J",TEXT(MATCH($C26,'2018-07'!$C$2:$C$100,0)+1,0)))-INDIRECT(CONCATENATE("'2018-06'!J",TEXT(MATCH($C26,'2018-06'!$C$2:$C$100,0)+1,0))))</f>
        <v>Н/Д</v>
      </c>
      <c r="K26" s="17">
        <f ca="1">IF(OR(INDIRECT(CONCATENATE("'2018-07'!K",TEXT(MATCH($C26,'2018-07'!$C$2:$C$100,0)+1,0)))="",INDIRECT(CONCATENATE("'2018-06'!K",TEXT(MATCH($C26,'2018-06'!$C$2:$C$100,0)+1,0)))="",AND(INDIRECT(CONCATENATE("'2018-07'!K",TEXT(MATCH($C26,'2018-07'!$C$2:$C$100,0)+1,0)))="",INDIRECT(CONCATENATE("'2018-06'!K",TEXT(MATCH($C26,'2018-06'!$C$2:$C$100,0)+1,0)))="")),"Н/Д",INDIRECT(CONCATENATE("'2018-07'!K",TEXT(MATCH($C26,'2018-07'!$C$2:$C$100,0)+1,0)))-INDIRECT(CONCATENATE("'2018-06'!K",TEXT(MATCH($C26,'2018-06'!$C$2:$C$100,0)+1,0))))</f>
        <v>88400221.920000076</v>
      </c>
      <c r="L26" s="17">
        <f ca="1">IF(OR(INDIRECT(CONCATENATE("'2018-07'!L",TEXT(MATCH($C26,'2018-07'!$C$2:$C$100,0)+1,0)))="",INDIRECT(CONCATENATE("'2018-06'!L",TEXT(MATCH($C26,'2018-06'!$C$2:$C$100,0)+1,0)))="",AND(INDIRECT(CONCATENATE("'2018-07'!L",TEXT(MATCH($C26,'2018-07'!$C$2:$C$100,0)+1,0)))="",INDIRECT(CONCATENATE("'2018-06'!L",TEXT(MATCH($C26,'2018-06'!$C$2:$C$100,0)+1,0)))="")),"Н/Д",INDIRECT(CONCATENATE("'2018-07'!L",TEXT(MATCH($C26,'2018-07'!$C$2:$C$100,0)+1,0)))-INDIRECT(CONCATENATE("'2018-06'!L",TEXT(MATCH($C26,'2018-06'!$C$2:$C$100,0)+1,0))))</f>
        <v>64134389.81000042</v>
      </c>
      <c r="M26" s="17">
        <f ca="1">IF(OR(INDIRECT(CONCATENATE("'2018-07'!M",TEXT(MATCH($C26,'2018-07'!$C$2:$C$100,0)+1,0)))="",INDIRECT(CONCATENATE("'2018-06'!M",TEXT(MATCH($C26,'2018-06'!$C$2:$C$100,0)+1,0)))="",AND(INDIRECT(CONCATENATE("'2018-07'!M",TEXT(MATCH($C26,'2018-07'!$C$2:$C$100,0)+1,0)))="",INDIRECT(CONCATENATE("'2018-06'!M",TEXT(MATCH($C26,'2018-06'!$C$2:$C$100,0)+1,0)))="")),"Н/Д",INDIRECT(CONCATENATE("'2018-07'!M",TEXT(MATCH($C26,'2018-07'!$C$2:$C$100,0)+1,0)))-INDIRECT(CONCATENATE("'2018-06'!M",TEXT(MATCH($C26,'2018-06'!$C$2:$C$100,0)+1,0))))</f>
        <v>2147097.1499999994</v>
      </c>
      <c r="N26" s="17">
        <f ca="1">IF(OR(INDIRECT(CONCATENATE("'2018-07'!N",TEXT(MATCH($C26,'2018-07'!$C$2:$C$100,0)+1,0)))="",INDIRECT(CONCATENATE("'2018-06'!N",TEXT(MATCH($C26,'2018-06'!$C$2:$C$100,0)+1,0)))="",AND(INDIRECT(CONCATENATE("'2018-07'!N",TEXT(MATCH($C26,'2018-07'!$C$2:$C$100,0)+1,0)))="",INDIRECT(CONCATENATE("'2018-06'!N",TEXT(MATCH($C26,'2018-06'!$C$2:$C$100,0)+1,0)))="")),"Н/Д",INDIRECT(CONCATENATE("'2018-07'!N",TEXT(MATCH($C26,'2018-07'!$C$2:$C$100,0)+1,0)))-INDIRECT(CONCATENATE("'2018-06'!NE",TEXT(MATCH($C26,'2018-06'!$C$2:$C$100,0)+1,0))))</f>
        <v>146430539.65000001</v>
      </c>
      <c r="O26" s="17">
        <f ca="1">IF(OR(INDIRECT(CONCATENATE("'2018-07'!O",TEXT(MATCH($C26,'2018-07'!$C$2:$C$100,0)+1,0)))="",INDIRECT(CONCATENATE("'2018-06'!O",TEXT(MATCH($C26,'2018-06'!$C$2:$C$100,0)+1,0)))="",AND(INDIRECT(CONCATENATE("'2018-07'!O",TEXT(MATCH($C26,'2018-07'!$C$2:$C$100,0)+1,0)))="",INDIRECT(CONCATENATE("'2018-06'!O",TEXT(MATCH($C26,'2018-06'!$C$2:$C$100,0)+1,0)))="")),"Н/Д",INDIRECT(CONCATENATE("'2018-07'!O",TEXT(MATCH($C26,'2018-07'!$C$2:$C$100,0)+1,0)))-INDIRECT(CONCATENATE("'2018-06'!O",TEXT(MATCH($C26,'2018-06'!$C$2:$C$100,0)+1,0))))</f>
        <v>5601.3300000000745</v>
      </c>
      <c r="P26" s="17">
        <f ca="1">IF(OR(INDIRECT(CONCATENATE("'2018-07'!P",TEXT(MATCH($C26,'2018-07'!$C$2:$C$100,0)+1,0)))="",INDIRECT(CONCATENATE("'2018-06'!P",TEXT(MATCH($C26,'2018-06'!$C$2:$C$100,0)+1,0)))="",AND(INDIRECT(CONCATENATE("'2018-07'!P",TEXT(MATCH($C26,'2018-07'!$C$2:$C$100,0)+1,0)))="",INDIRECT(CONCATENATE("'2018-06'!P",TEXT(MATCH($C26,'2018-06'!$C$2:$C$100,0)+1,0)))="")),"Н/Д",INDIRECT(CONCATENATE("'2018-07'!P",TEXT(MATCH($C26,'2018-07'!$C$2:$C$100,0)+1,0)))-INDIRECT(CONCATENATE("'2018-06'!P",TEXT(MATCH($C26,'2018-06'!$C$2:$C$100,0)+1,0))))</f>
        <v>41475204.670000017</v>
      </c>
      <c r="Q26" s="17">
        <f ca="1">IF(OR(INDIRECT(CONCATENATE("'2018-07'!Q",TEXT(MATCH($C26,'2018-07'!$C$2:$C$100,0)+1,0)))="",INDIRECT(CONCATENATE("'2018-06'!Q",TEXT(MATCH($C26,'2018-06'!$C$2:$C$100,0)+1,0)))="",AND(INDIRECT(CONCATENATE("'2018-07'!Q",TEXT(MATCH($C26,'2018-07'!$C$2:$C$100,0)+1,0)))="",INDIRECT(CONCATENATE("'2018-06'!Q",TEXT(MATCH($C26,'2018-06'!$C$2:$C$100,0)+1,0)))="")),"Н/Д",INDIRECT(CONCATENATE("'2018-07'!Q",TEXT(MATCH($C26,'2018-07'!$C$2:$C$100,0)+1,0)))-INDIRECT(CONCATENATE("'2018-06'!Q",TEXT(MATCH($C26,'2018-06'!$C$2:$C$100,0)+1,0))))</f>
        <v>10745420.159999996</v>
      </c>
      <c r="R26" s="17">
        <f ca="1">IF(OR(INDIRECT(CONCATENATE("'2018-07'!R",TEXT(MATCH($C26,'2018-07'!$C$2:$C$100,0)+1,0)))="",INDIRECT(CONCATENATE("'2018-06'!R",TEXT(MATCH($C26,'2018-06'!$C$2:$C$100,0)+1,0)))="",AND(INDIRECT(CONCATENATE("'2018-07'!R",TEXT(MATCH($C26,'2018-07'!$C$2:$C$100,0)+1,0)))="",INDIRECT(CONCATENATE("'2018-06'!R",TEXT(MATCH($C26,'2018-06'!$C$2:$C$100,0)+1,0)))="")),"Н/Д",INDIRECT(CONCATENATE("'2018-07'!R",TEXT(MATCH($C26,'2018-07'!$C$2:$C$100,0)+1,0)))-INDIRECT(CONCATENATE("'2018-06'!R",TEXT(MATCH($C26,'2018-06'!$C$2:$C$100,0)+1,0))))</f>
        <v>20717607.039999992</v>
      </c>
      <c r="S26" s="17">
        <f ca="1">IF(OR(INDIRECT(CONCATENATE("'2018-07'!S",TEXT(MATCH($C26,'2018-07'!$C$2:$C$100,0)+1,0)))="",INDIRECT(CONCATENATE("'2018-06'!S",TEXT(MATCH($C26,'2018-06'!$C$2:$C$100,0)+1,0)))="",AND(INDIRECT(CONCATENATE("'2018-07'!S",TEXT(MATCH($C26,'2018-07'!$C$2:$C$100,0)+1,0)))="",INDIRECT(CONCATENATE("'2018-06'!S",TEXT(MATCH($C26,'2018-06'!$C$2:$C$100,0)+1,0)))="")),"Н/Д",INDIRECT(CONCATENATE("'2018-07'!S",TEXT(MATCH($C26,'2018-07'!$C$2:$C$100,0)+1,0)))-INDIRECT(CONCATENATE("'2018-06'!S",TEXT(MATCH($C26,'2018-06'!$C$2:$C$100,0)+1,0))))</f>
        <v>126900</v>
      </c>
      <c r="T26" s="17">
        <f ca="1">IF(OR(INDIRECT(CONCATENATE("'2018-07'!T",TEXT(MATCH($C26,'2018-07'!$C$2:$C$100,0)+1,0)))="",INDIRECT(CONCATENATE("'2018-06'!T",TEXT(MATCH($C26,'2018-06'!$C$2:$C$100,0)+1,0)))="",AND(INDIRECT(CONCATENATE("'2018-07'!T",TEXT(MATCH($C26,'2018-07'!$C$2:$C$100,0)+1,0)))="",INDIRECT(CONCATENATE("'2018-06'!T",TEXT(MATCH($C26,'2018-06'!$C$2:$C$100,0)+1,0)))="")),"Н/Д",INDIRECT(CONCATENATE("'2018-07'!T",TEXT(MATCH($C26,'2018-07'!$C$2:$C$100,0)+1,0)))-INDIRECT(CONCATENATE("'2018-06'!T",TEXT(MATCH($C26,'2018-06'!$C$2:$C$100,0)+1,0))))</f>
        <v>91534559.169999957</v>
      </c>
      <c r="U26" s="17">
        <f ca="1">IF(OR(INDIRECT(CONCATENATE("'2018-07'!U",TEXT(MATCH($C26,'2018-07'!$C$2:$C$100,0)+1,0)))="",INDIRECT(CONCATENATE("'2018-06'!U",TEXT(MATCH($C26,'2018-06'!$C$2:$C$100,0)+1,0)))="",AND(INDIRECT(CONCATENATE("'2018-07'!U",TEXT(MATCH($C26,'2018-07'!$C$2:$C$100,0)+1,0)))="",INDIRECT(CONCATENATE("'2018-06'!U",TEXT(MATCH($C26,'2018-06'!$C$2:$C$100,0)+1,0)))="")),"Н/Д",INDIRECT(CONCATENATE("'2018-07'!U",TEXT(MATCH($C26,'2018-07'!$C$2:$C$100,0)+1,0)))-INDIRECT(CONCATENATE("'2018-06'!U",TEXT(MATCH($C26,'2018-06'!$C$2:$C$100,0)+1,0))))</f>
        <v>2896488.25</v>
      </c>
      <c r="V26" s="17">
        <f ca="1">IF(OR(INDIRECT(CONCATENATE("'2018-07'!V",TEXT(MATCH($C26,'2018-07'!$C$2:$C$100,0)+1,0)))="",INDIRECT(CONCATENATE("'2018-06'!V",TEXT(MATCH($C26,'2018-06'!$C$2:$C$100,0)+1,0)))="",AND(INDIRECT(CONCATENATE("'2018-07'!V",TEXT(MATCH($C26,'2018-07'!$C$2:$C$100,0)+1,0)))="",INDIRECT(CONCATENATE("'2018-06'!V",TEXT(MATCH($C26,'2018-06'!$C$2:$C$100,0)+1,0)))="")),"Н/Д",INDIRECT(CONCATENATE("'2018-07'!V",TEXT(MATCH($C26,'2018-07'!$C$2:$C$100,0)+1,0)))-INDIRECT(CONCATENATE("'2018-06'!V",TEXT(MATCH($C26,'2018-06'!$C$2:$C$100,0)+1,0))))</f>
        <v>792315489.55999994</v>
      </c>
      <c r="W26" s="17">
        <f ca="1">IF(OR(INDIRECT(CONCATENATE("'2018-07'!W",TEXT(MATCH($C26,'2018-07'!$C$2:$C$100,0)+1,0)))="",INDIRECT(CONCATENATE("'2018-06'!W",TEXT(MATCH($C26,'2018-06'!$C$2:$C$100,0)+1,0)))="",AND(INDIRECT(CONCATENATE("'2018-07'!W",TEXT(MATCH($C26,'2018-07'!$C$2:$C$100,0)+1,0)))="",INDIRECT(CONCATENATE("'2018-06'!W",TEXT(MATCH($C26,'2018-06'!$C$2:$C$100,0)+1,0)))="")),"Н/Д",INDIRECT(CONCATENATE("'2018-07'!W",TEXT(MATCH($C26,'2018-07'!$C$2:$C$100,0)+1,0)))-INDIRECT(CONCATENATE("'2018-06'!W",TEXT(MATCH($C26,'2018-06'!$C$2:$C$100,0)+1,0))))</f>
        <v>13770381904.589996</v>
      </c>
    </row>
    <row r="27" spans="1:23" x14ac:dyDescent="0.25">
      <c r="A27" s="2" t="s">
        <v>34</v>
      </c>
      <c r="B27" s="2" t="s">
        <v>48</v>
      </c>
      <c r="C27" s="15">
        <v>97000000</v>
      </c>
      <c r="D27" s="2" t="s">
        <v>210</v>
      </c>
      <c r="E27" s="17">
        <f ca="1">IF(OR(INDIRECT(CONCATENATE("'2018-07'!E",TEXT(MATCH($C27,'2018-07'!$C$2:$C$100,0)+1,0)))="",INDIRECT(CONCATENATE("'2018-06'!E",TEXT(MATCH($C27,'2018-06'!$C$2:$C$100,0)+1,0)))="",AND(INDIRECT(CONCATENATE("'2018-07'!E",TEXT(MATCH($C27,'2018-07'!$C$2:$C$100,0)+1,0)))="",INDIRECT(CONCATENATE("'2018-06'!E",TEXT(MATCH($C27,'2018-06'!$C$2:$C$100,0)+1,0)))="")),"Н/Д",INDIRECT(CONCATENATE("'2018-07'!E",TEXT(MATCH($C27,'2018-07'!$C$2:$C$100,0)+1,0)))-INDIRECT(CONCATENATE("'2018-06'!E",TEXT(MATCH($C27,'2018-06'!$C$2:$C$100,0)+1,0))))</f>
        <v>4570788942.6399994</v>
      </c>
      <c r="F27" s="17">
        <f ca="1">IF(OR(INDIRECT(CONCATENATE("'2018-07'!F",TEXT(MATCH($C27,'2018-07'!$C$2:$C$100,0)+1,0)))="",INDIRECT(CONCATENATE("'2018-06'!F",TEXT(MATCH($C27,'2018-06'!$C$2:$C$100,0)+1,0)))="",AND(INDIRECT(CONCATENATE("'2018-07'!F",TEXT(MATCH($C27,'2018-07'!$C$2:$C$100,0)+1,0)))="",INDIRECT(CONCATENATE("'2018-06'!F",TEXT(MATCH($C27,'2018-06'!$C$2:$C$100,0)+1,0)))="")),"Н/Д",INDIRECT(CONCATENATE("'2018-07'!F",TEXT(MATCH($C27,'2018-07'!$C$2:$C$100,0)+1,0)))-INDIRECT(CONCATENATE("'2018-06'!F",TEXT(MATCH($C27,'2018-06'!$C$2:$C$100,0)+1,0))))</f>
        <v>2858074654.1500015</v>
      </c>
      <c r="G27" s="17">
        <f ca="1">IF(OR(INDIRECT(CONCATENATE("'2018-07'!G",TEXT(MATCH($C27,'2018-07'!$C$2:$C$100,0)+1,0)))="",INDIRECT(CONCATENATE("'2018-06'!G",TEXT(MATCH($C27,'2018-06'!$C$2:$C$100,0)+1,0)))="",AND(INDIRECT(CONCATENATE("'2018-07'!G",TEXT(MATCH($C27,'2018-07'!$C$2:$C$100,0)+1,0)))="",INDIRECT(CONCATENATE("'2018-06'!G",TEXT(MATCH($C27,'2018-06'!$C$2:$C$100,0)+1,0)))="")),"Н/Д",INDIRECT(CONCATENATE("'2018-07'!G",TEXT(MATCH($C27,'2018-07'!$C$2:$C$100,0)+1,0)))-INDIRECT(CONCATENATE("'2018-06'!G",TEXT(MATCH($C27,'2018-06'!$C$2:$C$100,0)+1,0))))</f>
        <v>825780109.20999956</v>
      </c>
      <c r="H27" s="17">
        <f ca="1">IF(OR(INDIRECT(CONCATENATE("'2018-07'!H",TEXT(MATCH($C27,'2018-07'!$C$2:$C$100,0)+1,0)))="",INDIRECT(CONCATENATE("'2018-06'!H",TEXT(MATCH($C27,'2018-06'!$C$2:$C$100,0)+1,0)))="",AND(INDIRECT(CONCATENATE("'2018-07'!H",TEXT(MATCH($C27,'2018-07'!$C$2:$C$100,0)+1,0)))="",INDIRECT(CONCATENATE("'2018-06'!H",TEXT(MATCH($C27,'2018-06'!$C$2:$C$100,0)+1,0)))="")),"Н/Д",INDIRECT(CONCATENATE("'2018-07'!H",TEXT(MATCH($C27,'2018-07'!$C$2:$C$100,0)+1,0)))-INDIRECT(CONCATENATE("'2018-06'!H",TEXT(MATCH($C27,'2018-06'!$C$2:$C$100,0)+1,0))))</f>
        <v>1151364528.6800003</v>
      </c>
      <c r="I27" s="17">
        <f ca="1">IF(OR(INDIRECT(CONCATENATE("'2018-07'!I",TEXT(MATCH($C27,'2018-07'!$C$2:$C$100,0)+1,0)))="",INDIRECT(CONCATENATE("'2018-06'!I",TEXT(MATCH($C27,'2018-06'!$C$2:$C$100,0)+1,0)))="",AND(INDIRECT(CONCATENATE("'2018-07'!I",TEXT(MATCH($C27,'2018-07'!$C$2:$C$100,0)+1,0)))="",INDIRECT(CONCATENATE("'2018-06'!I",TEXT(MATCH($C27,'2018-06'!$C$2:$C$100,0)+1,0)))="")),"Н/Д",INDIRECT(CONCATENATE("'2018-07'!I",TEXT(MATCH($C27,'2018-07'!$C$2:$C$100,0)+1,0)))-INDIRECT(CONCATENATE("'2018-06'!I",TEXT(MATCH($C27,'2018-06'!$C$2:$C$100,0)+1,0))))</f>
        <v>351750847.8900001</v>
      </c>
      <c r="J27" s="17" t="str">
        <f ca="1">IF(OR(INDIRECT(CONCATENATE("'2018-07'!J",TEXT(MATCH($C27,'2018-07'!$C$2:$C$100,0)+1,0)))="",INDIRECT(CONCATENATE("'2018-06'!J",TEXT(MATCH($C27,'2018-06'!$C$2:$C$100,0)+1,0)))="",AND(INDIRECT(CONCATENATE("'2018-07'!J",TEXT(MATCH($C27,'2018-07'!$C$2:$C$100,0)+1,0)))="",INDIRECT(CONCATENATE("'2018-06'!J",TEXT(MATCH($C27,'2018-06'!$C$2:$C$100,0)+1,0)))="")),"Н/Д",INDIRECT(CONCATENATE("'2018-07'!J",TEXT(MATCH($C27,'2018-07'!$C$2:$C$100,0)+1,0)))-INDIRECT(CONCATENATE("'2018-06'!J",TEXT(MATCH($C27,'2018-06'!$C$2:$C$100,0)+1,0))))</f>
        <v>Н/Д</v>
      </c>
      <c r="K27" s="17">
        <f ca="1">IF(OR(INDIRECT(CONCATENATE("'2018-07'!K",TEXT(MATCH($C27,'2018-07'!$C$2:$C$100,0)+1,0)))="",INDIRECT(CONCATENATE("'2018-06'!K",TEXT(MATCH($C27,'2018-06'!$C$2:$C$100,0)+1,0)))="",AND(INDIRECT(CONCATENATE("'2018-07'!K",TEXT(MATCH($C27,'2018-07'!$C$2:$C$100,0)+1,0)))="",INDIRECT(CONCATENATE("'2018-06'!K",TEXT(MATCH($C27,'2018-06'!$C$2:$C$100,0)+1,0)))="")),"Н/Д",INDIRECT(CONCATENATE("'2018-07'!K",TEXT(MATCH($C27,'2018-07'!$C$2:$C$100,0)+1,0)))-INDIRECT(CONCATENATE("'2018-06'!K",TEXT(MATCH($C27,'2018-06'!$C$2:$C$100,0)+1,0))))</f>
        <v>119485228.55999994</v>
      </c>
      <c r="L27" s="17">
        <f ca="1">IF(OR(INDIRECT(CONCATENATE("'2018-07'!L",TEXT(MATCH($C27,'2018-07'!$C$2:$C$100,0)+1,0)))="",INDIRECT(CONCATENATE("'2018-06'!L",TEXT(MATCH($C27,'2018-06'!$C$2:$C$100,0)+1,0)))="",AND(INDIRECT(CONCATENATE("'2018-07'!L",TEXT(MATCH($C27,'2018-07'!$C$2:$C$100,0)+1,0)))="",INDIRECT(CONCATENATE("'2018-06'!L",TEXT(MATCH($C27,'2018-06'!$C$2:$C$100,0)+1,0)))="")),"Н/Д",INDIRECT(CONCATENATE("'2018-07'!L",TEXT(MATCH($C27,'2018-07'!$C$2:$C$100,0)+1,0)))-INDIRECT(CONCATENATE("'2018-06'!L",TEXT(MATCH($C27,'2018-06'!$C$2:$C$100,0)+1,0))))</f>
        <v>101432294.13000011</v>
      </c>
      <c r="M27" s="17">
        <f ca="1">IF(OR(INDIRECT(CONCATENATE("'2018-07'!M",TEXT(MATCH($C27,'2018-07'!$C$2:$C$100,0)+1,0)))="",INDIRECT(CONCATENATE("'2018-06'!M",TEXT(MATCH($C27,'2018-06'!$C$2:$C$100,0)+1,0)))="",AND(INDIRECT(CONCATENATE("'2018-07'!M",TEXT(MATCH($C27,'2018-07'!$C$2:$C$100,0)+1,0)))="",INDIRECT(CONCATENATE("'2018-06'!M",TEXT(MATCH($C27,'2018-06'!$C$2:$C$100,0)+1,0)))="")),"Н/Д",INDIRECT(CONCATENATE("'2018-07'!M",TEXT(MATCH($C27,'2018-07'!$C$2:$C$100,0)+1,0)))-INDIRECT(CONCATENATE("'2018-06'!M",TEXT(MATCH($C27,'2018-06'!$C$2:$C$100,0)+1,0))))</f>
        <v>2441764.8299999991</v>
      </c>
      <c r="N27" s="17">
        <f ca="1">IF(OR(INDIRECT(CONCATENATE("'2018-07'!N",TEXT(MATCH($C27,'2018-07'!$C$2:$C$100,0)+1,0)))="",INDIRECT(CONCATENATE("'2018-06'!N",TEXT(MATCH($C27,'2018-06'!$C$2:$C$100,0)+1,0)))="",AND(INDIRECT(CONCATENATE("'2018-07'!N",TEXT(MATCH($C27,'2018-07'!$C$2:$C$100,0)+1,0)))="",INDIRECT(CONCATENATE("'2018-06'!N",TEXT(MATCH($C27,'2018-06'!$C$2:$C$100,0)+1,0)))="")),"Н/Д",INDIRECT(CONCATENATE("'2018-07'!N",TEXT(MATCH($C27,'2018-07'!$C$2:$C$100,0)+1,0)))-INDIRECT(CONCATENATE("'2018-06'!NE",TEXT(MATCH($C27,'2018-06'!$C$2:$C$100,0)+1,0))))</f>
        <v>155476591.16</v>
      </c>
      <c r="O27" s="17">
        <f ca="1">IF(OR(INDIRECT(CONCATENATE("'2018-07'!O",TEXT(MATCH($C27,'2018-07'!$C$2:$C$100,0)+1,0)))="",INDIRECT(CONCATENATE("'2018-06'!O",TEXT(MATCH($C27,'2018-06'!$C$2:$C$100,0)+1,0)))="",AND(INDIRECT(CONCATENATE("'2018-07'!O",TEXT(MATCH($C27,'2018-07'!$C$2:$C$100,0)+1,0)))="",INDIRECT(CONCATENATE("'2018-06'!O",TEXT(MATCH($C27,'2018-06'!$C$2:$C$100,0)+1,0)))="")),"Н/Д",INDIRECT(CONCATENATE("'2018-07'!O",TEXT(MATCH($C27,'2018-07'!$C$2:$C$100,0)+1,0)))-INDIRECT(CONCATENATE("'2018-06'!O",TEXT(MATCH($C27,'2018-06'!$C$2:$C$100,0)+1,0))))</f>
        <v>39516.460000000006</v>
      </c>
      <c r="P27" s="17">
        <f ca="1">IF(OR(INDIRECT(CONCATENATE("'2018-07'!P",TEXT(MATCH($C27,'2018-07'!$C$2:$C$100,0)+1,0)))="",INDIRECT(CONCATENATE("'2018-06'!P",TEXT(MATCH($C27,'2018-06'!$C$2:$C$100,0)+1,0)))="",AND(INDIRECT(CONCATENATE("'2018-07'!P",TEXT(MATCH($C27,'2018-07'!$C$2:$C$100,0)+1,0)))="",INDIRECT(CONCATENATE("'2018-06'!P",TEXT(MATCH($C27,'2018-06'!$C$2:$C$100,0)+1,0)))="")),"Н/Д",INDIRECT(CONCATENATE("'2018-07'!P",TEXT(MATCH($C27,'2018-07'!$C$2:$C$100,0)+1,0)))-INDIRECT(CONCATENATE("'2018-06'!P",TEXT(MATCH($C27,'2018-06'!$C$2:$C$100,0)+1,0))))</f>
        <v>105644800.73000002</v>
      </c>
      <c r="Q27" s="17">
        <f ca="1">IF(OR(INDIRECT(CONCATENATE("'2018-07'!Q",TEXT(MATCH($C27,'2018-07'!$C$2:$C$100,0)+1,0)))="",INDIRECT(CONCATENATE("'2018-06'!Q",TEXT(MATCH($C27,'2018-06'!$C$2:$C$100,0)+1,0)))="",AND(INDIRECT(CONCATENATE("'2018-07'!Q",TEXT(MATCH($C27,'2018-07'!$C$2:$C$100,0)+1,0)))="",INDIRECT(CONCATENATE("'2018-06'!Q",TEXT(MATCH($C27,'2018-06'!$C$2:$C$100,0)+1,0)))="")),"Н/Д",INDIRECT(CONCATENATE("'2018-07'!Q",TEXT(MATCH($C27,'2018-07'!$C$2:$C$100,0)+1,0)))-INDIRECT(CONCATENATE("'2018-06'!Q",TEXT(MATCH($C27,'2018-06'!$C$2:$C$100,0)+1,0))))</f>
        <v>2208198.6099999994</v>
      </c>
      <c r="R27" s="17">
        <f ca="1">IF(OR(INDIRECT(CONCATENATE("'2018-07'!R",TEXT(MATCH($C27,'2018-07'!$C$2:$C$100,0)+1,0)))="",INDIRECT(CONCATENATE("'2018-06'!R",TEXT(MATCH($C27,'2018-06'!$C$2:$C$100,0)+1,0)))="",AND(INDIRECT(CONCATENATE("'2018-07'!R",TEXT(MATCH($C27,'2018-07'!$C$2:$C$100,0)+1,0)))="",INDIRECT(CONCATENATE("'2018-06'!R",TEXT(MATCH($C27,'2018-06'!$C$2:$C$100,0)+1,0)))="")),"Н/Д",INDIRECT(CONCATENATE("'2018-07'!R",TEXT(MATCH($C27,'2018-07'!$C$2:$C$100,0)+1,0)))-INDIRECT(CONCATENATE("'2018-06'!R",TEXT(MATCH($C27,'2018-06'!$C$2:$C$100,0)+1,0))))</f>
        <v>92244721.019999981</v>
      </c>
      <c r="S27" s="17">
        <f ca="1">IF(OR(INDIRECT(CONCATENATE("'2018-07'!S",TEXT(MATCH($C27,'2018-07'!$C$2:$C$100,0)+1,0)))="",INDIRECT(CONCATENATE("'2018-06'!S",TEXT(MATCH($C27,'2018-06'!$C$2:$C$100,0)+1,0)))="",AND(INDIRECT(CONCATENATE("'2018-07'!S",TEXT(MATCH($C27,'2018-07'!$C$2:$C$100,0)+1,0)))="",INDIRECT(CONCATENATE("'2018-06'!S",TEXT(MATCH($C27,'2018-06'!$C$2:$C$100,0)+1,0)))="")),"Н/Д",INDIRECT(CONCATENATE("'2018-07'!S",TEXT(MATCH($C27,'2018-07'!$C$2:$C$100,0)+1,0)))-INDIRECT(CONCATENATE("'2018-06'!S",TEXT(MATCH($C27,'2018-06'!$C$2:$C$100,0)+1,0))))</f>
        <v>77970</v>
      </c>
      <c r="T27" s="17">
        <f ca="1">IF(OR(INDIRECT(CONCATENATE("'2018-07'!T",TEXT(MATCH($C27,'2018-07'!$C$2:$C$100,0)+1,0)))="",INDIRECT(CONCATENATE("'2018-06'!T",TEXT(MATCH($C27,'2018-06'!$C$2:$C$100,0)+1,0)))="",AND(INDIRECT(CONCATENATE("'2018-07'!T",TEXT(MATCH($C27,'2018-07'!$C$2:$C$100,0)+1,0)))="",INDIRECT(CONCATENATE("'2018-06'!T",TEXT(MATCH($C27,'2018-06'!$C$2:$C$100,0)+1,0)))="")),"Н/Д",INDIRECT(CONCATENATE("'2018-07'!T",TEXT(MATCH($C27,'2018-07'!$C$2:$C$100,0)+1,0)))-INDIRECT(CONCATENATE("'2018-06'!T",TEXT(MATCH($C27,'2018-06'!$C$2:$C$100,0)+1,0))))</f>
        <v>61789792.139999986</v>
      </c>
      <c r="U27" s="17">
        <f ca="1">IF(OR(INDIRECT(CONCATENATE("'2018-07'!U",TEXT(MATCH($C27,'2018-07'!$C$2:$C$100,0)+1,0)))="",INDIRECT(CONCATENATE("'2018-06'!U",TEXT(MATCH($C27,'2018-06'!$C$2:$C$100,0)+1,0)))="",AND(INDIRECT(CONCATENATE("'2018-07'!U",TEXT(MATCH($C27,'2018-07'!$C$2:$C$100,0)+1,0)))="",INDIRECT(CONCATENATE("'2018-06'!U",TEXT(MATCH($C27,'2018-06'!$C$2:$C$100,0)+1,0)))="")),"Н/Д",INDIRECT(CONCATENATE("'2018-07'!U",TEXT(MATCH($C27,'2018-07'!$C$2:$C$100,0)+1,0)))-INDIRECT(CONCATENATE("'2018-06'!U",TEXT(MATCH($C27,'2018-06'!$C$2:$C$100,0)+1,0))))</f>
        <v>2938834.96</v>
      </c>
      <c r="V27" s="17">
        <f ca="1">IF(OR(INDIRECT(CONCATENATE("'2018-07'!V",TEXT(MATCH($C27,'2018-07'!$C$2:$C$100,0)+1,0)))="",INDIRECT(CONCATENATE("'2018-06'!V",TEXT(MATCH($C27,'2018-06'!$C$2:$C$100,0)+1,0)))="",AND(INDIRECT(CONCATENATE("'2018-07'!V",TEXT(MATCH($C27,'2018-07'!$C$2:$C$100,0)+1,0)))="",INDIRECT(CONCATENATE("'2018-06'!V",TEXT(MATCH($C27,'2018-06'!$C$2:$C$100,0)+1,0)))="")),"Н/Д",INDIRECT(CONCATENATE("'2018-07'!V",TEXT(MATCH($C27,'2018-07'!$C$2:$C$100,0)+1,0)))-INDIRECT(CONCATENATE("'2018-06'!V",TEXT(MATCH($C27,'2018-06'!$C$2:$C$100,0)+1,0))))</f>
        <v>1712714288.4900007</v>
      </c>
      <c r="W27" s="17">
        <f ca="1">IF(OR(INDIRECT(CONCATENATE("'2018-07'!W",TEXT(MATCH($C27,'2018-07'!$C$2:$C$100,0)+1,0)))="",INDIRECT(CONCATENATE("'2018-06'!W",TEXT(MATCH($C27,'2018-06'!$C$2:$C$100,0)+1,0)))="",AND(INDIRECT(CONCATENATE("'2018-07'!W",TEXT(MATCH($C27,'2018-07'!$C$2:$C$100,0)+1,0)))="",INDIRECT(CONCATENATE("'2018-06'!W",TEXT(MATCH($C27,'2018-06'!$C$2:$C$100,0)+1,0)))="")),"Н/Д",INDIRECT(CONCATENATE("'2018-07'!W",TEXT(MATCH($C27,'2018-07'!$C$2:$C$100,0)+1,0)))-INDIRECT(CONCATENATE("'2018-06'!W",TEXT(MATCH($C27,'2018-06'!$C$2:$C$100,0)+1,0))))</f>
        <v>11989693749.820007</v>
      </c>
    </row>
    <row r="28" spans="1:23" x14ac:dyDescent="0.25">
      <c r="A28" s="2" t="s">
        <v>49</v>
      </c>
      <c r="B28" s="2" t="s">
        <v>50</v>
      </c>
      <c r="C28" s="15">
        <v>11000000</v>
      </c>
      <c r="D28" s="2" t="s">
        <v>210</v>
      </c>
      <c r="E28" s="17">
        <f ca="1">IF(OR(INDIRECT(CONCATENATE("'2018-07'!E",TEXT(MATCH($C28,'2018-07'!$C$2:$C$100,0)+1,0)))="",INDIRECT(CONCATENATE("'2018-06'!E",TEXT(MATCH($C28,'2018-06'!$C$2:$C$100,0)+1,0)))="",AND(INDIRECT(CONCATENATE("'2018-07'!E",TEXT(MATCH($C28,'2018-07'!$C$2:$C$100,0)+1,0)))="",INDIRECT(CONCATENATE("'2018-06'!E",TEXT(MATCH($C28,'2018-06'!$C$2:$C$100,0)+1,0)))="")),"Н/Д",INDIRECT(CONCATENATE("'2018-07'!E",TEXT(MATCH($C28,'2018-07'!$C$2:$C$100,0)+1,0)))-INDIRECT(CONCATENATE("'2018-06'!E",TEXT(MATCH($C28,'2018-06'!$C$2:$C$100,0)+1,0))))</f>
        <v>6507486173.3300018</v>
      </c>
      <c r="F28" s="17">
        <f ca="1">IF(OR(INDIRECT(CONCATENATE("'2018-07'!F",TEXT(MATCH($C28,'2018-07'!$C$2:$C$100,0)+1,0)))="",INDIRECT(CONCATENATE("'2018-06'!F",TEXT(MATCH($C28,'2018-06'!$C$2:$C$100,0)+1,0)))="",AND(INDIRECT(CONCATENATE("'2018-07'!F",TEXT(MATCH($C28,'2018-07'!$C$2:$C$100,0)+1,0)))="",INDIRECT(CONCATENATE("'2018-06'!F",TEXT(MATCH($C28,'2018-06'!$C$2:$C$100,0)+1,0)))="")),"Н/Д",INDIRECT(CONCATENATE("'2018-07'!F",TEXT(MATCH($C28,'2018-07'!$C$2:$C$100,0)+1,0)))-INDIRECT(CONCATENATE("'2018-06'!F",TEXT(MATCH($C28,'2018-06'!$C$2:$C$100,0)+1,0))))</f>
        <v>5193886265.6200027</v>
      </c>
      <c r="G28" s="17">
        <f ca="1">IF(OR(INDIRECT(CONCATENATE("'2018-07'!G",TEXT(MATCH($C28,'2018-07'!$C$2:$C$100,0)+1,0)))="",INDIRECT(CONCATENATE("'2018-06'!G",TEXT(MATCH($C28,'2018-06'!$C$2:$C$100,0)+1,0)))="",AND(INDIRECT(CONCATENATE("'2018-07'!G",TEXT(MATCH($C28,'2018-07'!$C$2:$C$100,0)+1,0)))="",INDIRECT(CONCATENATE("'2018-06'!G",TEXT(MATCH($C28,'2018-06'!$C$2:$C$100,0)+1,0)))="")),"Н/Д",INDIRECT(CONCATENATE("'2018-07'!G",TEXT(MATCH($C28,'2018-07'!$C$2:$C$100,0)+1,0)))-INDIRECT(CONCATENATE("'2018-06'!G",TEXT(MATCH($C28,'2018-06'!$C$2:$C$100,0)+1,0))))</f>
        <v>1527105703.8800001</v>
      </c>
      <c r="H28" s="17">
        <f ca="1">IF(OR(INDIRECT(CONCATENATE("'2018-07'!H",TEXT(MATCH($C28,'2018-07'!$C$2:$C$100,0)+1,0)))="",INDIRECT(CONCATENATE("'2018-06'!H",TEXT(MATCH($C28,'2018-06'!$C$2:$C$100,0)+1,0)))="",AND(INDIRECT(CONCATENATE("'2018-07'!H",TEXT(MATCH($C28,'2018-07'!$C$2:$C$100,0)+1,0)))="",INDIRECT(CONCATENATE("'2018-06'!H",TEXT(MATCH($C28,'2018-06'!$C$2:$C$100,0)+1,0)))="")),"Н/Д",INDIRECT(CONCATENATE("'2018-07'!H",TEXT(MATCH($C28,'2018-07'!$C$2:$C$100,0)+1,0)))-INDIRECT(CONCATENATE("'2018-06'!H",TEXT(MATCH($C28,'2018-06'!$C$2:$C$100,0)+1,0))))</f>
        <v>2540749481.75</v>
      </c>
      <c r="I28" s="17">
        <f ca="1">IF(OR(INDIRECT(CONCATENATE("'2018-07'!I",TEXT(MATCH($C28,'2018-07'!$C$2:$C$100,0)+1,0)))="",INDIRECT(CONCATENATE("'2018-06'!I",TEXT(MATCH($C28,'2018-06'!$C$2:$C$100,0)+1,0)))="",AND(INDIRECT(CONCATENATE("'2018-07'!I",TEXT(MATCH($C28,'2018-07'!$C$2:$C$100,0)+1,0)))="",INDIRECT(CONCATENATE("'2018-06'!I",TEXT(MATCH($C28,'2018-06'!$C$2:$C$100,0)+1,0)))="")),"Н/Д",INDIRECT(CONCATENATE("'2018-07'!I",TEXT(MATCH($C28,'2018-07'!$C$2:$C$100,0)+1,0)))-INDIRECT(CONCATENATE("'2018-06'!I",TEXT(MATCH($C28,'2018-06'!$C$2:$C$100,0)+1,0))))</f>
        <v>354085049.01999998</v>
      </c>
      <c r="J28" s="17" t="str">
        <f ca="1">IF(OR(INDIRECT(CONCATENATE("'2018-07'!J",TEXT(MATCH($C28,'2018-07'!$C$2:$C$100,0)+1,0)))="",INDIRECT(CONCATENATE("'2018-06'!J",TEXT(MATCH($C28,'2018-06'!$C$2:$C$100,0)+1,0)))="",AND(INDIRECT(CONCATENATE("'2018-07'!J",TEXT(MATCH($C28,'2018-07'!$C$2:$C$100,0)+1,0)))="",INDIRECT(CONCATENATE("'2018-06'!J",TEXT(MATCH($C28,'2018-06'!$C$2:$C$100,0)+1,0)))="")),"Н/Д",INDIRECT(CONCATENATE("'2018-07'!J",TEXT(MATCH($C28,'2018-07'!$C$2:$C$100,0)+1,0)))-INDIRECT(CONCATENATE("'2018-06'!J",TEXT(MATCH($C28,'2018-06'!$C$2:$C$100,0)+1,0))))</f>
        <v>Н/Д</v>
      </c>
      <c r="K28" s="17">
        <f ca="1">IF(OR(INDIRECT(CONCATENATE("'2018-07'!K",TEXT(MATCH($C28,'2018-07'!$C$2:$C$100,0)+1,0)))="",INDIRECT(CONCATENATE("'2018-06'!K",TEXT(MATCH($C28,'2018-06'!$C$2:$C$100,0)+1,0)))="",AND(INDIRECT(CONCATENATE("'2018-07'!K",TEXT(MATCH($C28,'2018-07'!$C$2:$C$100,0)+1,0)))="",INDIRECT(CONCATENATE("'2018-06'!K",TEXT(MATCH($C28,'2018-06'!$C$2:$C$100,0)+1,0)))="")),"Н/Д",INDIRECT(CONCATENATE("'2018-07'!K",TEXT(MATCH($C28,'2018-07'!$C$2:$C$100,0)+1,0)))-INDIRECT(CONCATENATE("'2018-06'!K",TEXT(MATCH($C28,'2018-06'!$C$2:$C$100,0)+1,0))))</f>
        <v>152077371.33999968</v>
      </c>
      <c r="L28" s="17">
        <f ca="1">IF(OR(INDIRECT(CONCATENATE("'2018-07'!L",TEXT(MATCH($C28,'2018-07'!$C$2:$C$100,0)+1,0)))="",INDIRECT(CONCATENATE("'2018-06'!L",TEXT(MATCH($C28,'2018-06'!$C$2:$C$100,0)+1,0)))="",AND(INDIRECT(CONCATENATE("'2018-07'!L",TEXT(MATCH($C28,'2018-07'!$C$2:$C$100,0)+1,0)))="",INDIRECT(CONCATENATE("'2018-06'!L",TEXT(MATCH($C28,'2018-06'!$C$2:$C$100,0)+1,0)))="")),"Н/Д",INDIRECT(CONCATENATE("'2018-07'!L",TEXT(MATCH($C28,'2018-07'!$C$2:$C$100,0)+1,0)))-INDIRECT(CONCATENATE("'2018-06'!L",TEXT(MATCH($C28,'2018-06'!$C$2:$C$100,0)+1,0))))</f>
        <v>75957796.359999657</v>
      </c>
      <c r="M28" s="17">
        <f ca="1">IF(OR(INDIRECT(CONCATENATE("'2018-07'!M",TEXT(MATCH($C28,'2018-07'!$C$2:$C$100,0)+1,0)))="",INDIRECT(CONCATENATE("'2018-06'!M",TEXT(MATCH($C28,'2018-06'!$C$2:$C$100,0)+1,0)))="",AND(INDIRECT(CONCATENATE("'2018-07'!M",TEXT(MATCH($C28,'2018-07'!$C$2:$C$100,0)+1,0)))="",INDIRECT(CONCATENATE("'2018-06'!M",TEXT(MATCH($C28,'2018-06'!$C$2:$C$100,0)+1,0)))="")),"Н/Д",INDIRECT(CONCATENATE("'2018-07'!M",TEXT(MATCH($C28,'2018-07'!$C$2:$C$100,0)+1,0)))-INDIRECT(CONCATENATE("'2018-06'!M",TEXT(MATCH($C28,'2018-06'!$C$2:$C$100,0)+1,0))))</f>
        <v>230532503.99000001</v>
      </c>
      <c r="N28" s="17">
        <f ca="1">IF(OR(INDIRECT(CONCATENATE("'2018-07'!N",TEXT(MATCH($C28,'2018-07'!$C$2:$C$100,0)+1,0)))="",INDIRECT(CONCATENATE("'2018-06'!N",TEXT(MATCH($C28,'2018-06'!$C$2:$C$100,0)+1,0)))="",AND(INDIRECT(CONCATENATE("'2018-07'!N",TEXT(MATCH($C28,'2018-07'!$C$2:$C$100,0)+1,0)))="",INDIRECT(CONCATENATE("'2018-06'!N",TEXT(MATCH($C28,'2018-06'!$C$2:$C$100,0)+1,0)))="")),"Н/Д",INDIRECT(CONCATENATE("'2018-07'!N",TEXT(MATCH($C28,'2018-07'!$C$2:$C$100,0)+1,0)))-INDIRECT(CONCATENATE("'2018-06'!NE",TEXT(MATCH($C28,'2018-06'!$C$2:$C$100,0)+1,0))))</f>
        <v>172582075.13999999</v>
      </c>
      <c r="O28" s="17">
        <f ca="1">IF(OR(INDIRECT(CONCATENATE("'2018-07'!O",TEXT(MATCH($C28,'2018-07'!$C$2:$C$100,0)+1,0)))="",INDIRECT(CONCATENATE("'2018-06'!O",TEXT(MATCH($C28,'2018-06'!$C$2:$C$100,0)+1,0)))="",AND(INDIRECT(CONCATENATE("'2018-07'!O",TEXT(MATCH($C28,'2018-07'!$C$2:$C$100,0)+1,0)))="",INDIRECT(CONCATENATE("'2018-06'!O",TEXT(MATCH($C28,'2018-06'!$C$2:$C$100,0)+1,0)))="")),"Н/Д",INDIRECT(CONCATENATE("'2018-07'!O",TEXT(MATCH($C28,'2018-07'!$C$2:$C$100,0)+1,0)))-INDIRECT(CONCATENATE("'2018-06'!O",TEXT(MATCH($C28,'2018-06'!$C$2:$C$100,0)+1,0))))</f>
        <v>-447.84000000000015</v>
      </c>
      <c r="P28" s="17">
        <f ca="1">IF(OR(INDIRECT(CONCATENATE("'2018-07'!P",TEXT(MATCH($C28,'2018-07'!$C$2:$C$100,0)+1,0)))="",INDIRECT(CONCATENATE("'2018-06'!P",TEXT(MATCH($C28,'2018-06'!$C$2:$C$100,0)+1,0)))="",AND(INDIRECT(CONCATENATE("'2018-07'!P",TEXT(MATCH($C28,'2018-07'!$C$2:$C$100,0)+1,0)))="",INDIRECT(CONCATENATE("'2018-06'!P",TEXT(MATCH($C28,'2018-06'!$C$2:$C$100,0)+1,0)))="")),"Н/Д",INDIRECT(CONCATENATE("'2018-07'!P",TEXT(MATCH($C28,'2018-07'!$C$2:$C$100,0)+1,0)))-INDIRECT(CONCATENATE("'2018-06'!P",TEXT(MATCH($C28,'2018-06'!$C$2:$C$100,0)+1,0))))</f>
        <v>88598950.959999979</v>
      </c>
      <c r="Q28" s="17">
        <f ca="1">IF(OR(INDIRECT(CONCATENATE("'2018-07'!Q",TEXT(MATCH($C28,'2018-07'!$C$2:$C$100,0)+1,0)))="",INDIRECT(CONCATENATE("'2018-06'!Q",TEXT(MATCH($C28,'2018-06'!$C$2:$C$100,0)+1,0)))="",AND(INDIRECT(CONCATENATE("'2018-07'!Q",TEXT(MATCH($C28,'2018-07'!$C$2:$C$100,0)+1,0)))="",INDIRECT(CONCATENATE("'2018-06'!Q",TEXT(MATCH($C28,'2018-06'!$C$2:$C$100,0)+1,0)))="")),"Н/Д",INDIRECT(CONCATENATE("'2018-07'!Q",TEXT(MATCH($C28,'2018-07'!$C$2:$C$100,0)+1,0)))-INDIRECT(CONCATENATE("'2018-06'!Q",TEXT(MATCH($C28,'2018-06'!$C$2:$C$100,0)+1,0))))</f>
        <v>77186461.320000052</v>
      </c>
      <c r="R28" s="17">
        <f ca="1">IF(OR(INDIRECT(CONCATENATE("'2018-07'!R",TEXT(MATCH($C28,'2018-07'!$C$2:$C$100,0)+1,0)))="",INDIRECT(CONCATENATE("'2018-06'!R",TEXT(MATCH($C28,'2018-06'!$C$2:$C$100,0)+1,0)))="",AND(INDIRECT(CONCATENATE("'2018-07'!R",TEXT(MATCH($C28,'2018-07'!$C$2:$C$100,0)+1,0)))="",INDIRECT(CONCATENATE("'2018-06'!R",TEXT(MATCH($C28,'2018-06'!$C$2:$C$100,0)+1,0)))="")),"Н/Д",INDIRECT(CONCATENATE("'2018-07'!R",TEXT(MATCH($C28,'2018-07'!$C$2:$C$100,0)+1,0)))-INDIRECT(CONCATENATE("'2018-06'!R",TEXT(MATCH($C28,'2018-06'!$C$2:$C$100,0)+1,0))))</f>
        <v>44041207.110000014</v>
      </c>
      <c r="S28" s="17">
        <f ca="1">IF(OR(INDIRECT(CONCATENATE("'2018-07'!S",TEXT(MATCH($C28,'2018-07'!$C$2:$C$100,0)+1,0)))="",INDIRECT(CONCATENATE("'2018-06'!S",TEXT(MATCH($C28,'2018-06'!$C$2:$C$100,0)+1,0)))="",AND(INDIRECT(CONCATENATE("'2018-07'!S",TEXT(MATCH($C28,'2018-07'!$C$2:$C$100,0)+1,0)))="",INDIRECT(CONCATENATE("'2018-06'!S",TEXT(MATCH($C28,'2018-06'!$C$2:$C$100,0)+1,0)))="")),"Н/Д",INDIRECT(CONCATENATE("'2018-07'!S",TEXT(MATCH($C28,'2018-07'!$C$2:$C$100,0)+1,0)))-INDIRECT(CONCATENATE("'2018-06'!S",TEXT(MATCH($C28,'2018-06'!$C$2:$C$100,0)+1,0))))</f>
        <v>224926.99999999994</v>
      </c>
      <c r="T28" s="17">
        <f ca="1">IF(OR(INDIRECT(CONCATENATE("'2018-07'!T",TEXT(MATCH($C28,'2018-07'!$C$2:$C$100,0)+1,0)))="",INDIRECT(CONCATENATE("'2018-06'!T",TEXT(MATCH($C28,'2018-06'!$C$2:$C$100,0)+1,0)))="",AND(INDIRECT(CONCATENATE("'2018-07'!T",TEXT(MATCH($C28,'2018-07'!$C$2:$C$100,0)+1,0)))="",INDIRECT(CONCATENATE("'2018-06'!T",TEXT(MATCH($C28,'2018-06'!$C$2:$C$100,0)+1,0)))="")),"Н/Д",INDIRECT(CONCATENATE("'2018-07'!T",TEXT(MATCH($C28,'2018-07'!$C$2:$C$100,0)+1,0)))-INDIRECT(CONCATENATE("'2018-06'!T",TEXT(MATCH($C28,'2018-06'!$C$2:$C$100,0)+1,0))))</f>
        <v>45924210.680000007</v>
      </c>
      <c r="U28" s="17">
        <f ca="1">IF(OR(INDIRECT(CONCATENATE("'2018-07'!U",TEXT(MATCH($C28,'2018-07'!$C$2:$C$100,0)+1,0)))="",INDIRECT(CONCATENATE("'2018-06'!U",TEXT(MATCH($C28,'2018-06'!$C$2:$C$100,0)+1,0)))="",AND(INDIRECT(CONCATENATE("'2018-07'!U",TEXT(MATCH($C28,'2018-07'!$C$2:$C$100,0)+1,0)))="",INDIRECT(CONCATENATE("'2018-06'!U",TEXT(MATCH($C28,'2018-06'!$C$2:$C$100,0)+1,0)))="")),"Н/Д",INDIRECT(CONCATENATE("'2018-07'!U",TEXT(MATCH($C28,'2018-07'!$C$2:$C$100,0)+1,0)))-INDIRECT(CONCATENATE("'2018-06'!U",TEXT(MATCH($C28,'2018-06'!$C$2:$C$100,0)+1,0))))</f>
        <v>888626.93999999762</v>
      </c>
      <c r="V28" s="17">
        <f ca="1">IF(OR(INDIRECT(CONCATENATE("'2018-07'!V",TEXT(MATCH($C28,'2018-07'!$C$2:$C$100,0)+1,0)))="",INDIRECT(CONCATENATE("'2018-06'!V",TEXT(MATCH($C28,'2018-06'!$C$2:$C$100,0)+1,0)))="",AND(INDIRECT(CONCATENATE("'2018-07'!V",TEXT(MATCH($C28,'2018-07'!$C$2:$C$100,0)+1,0)))="",INDIRECT(CONCATENATE("'2018-06'!V",TEXT(MATCH($C28,'2018-06'!$C$2:$C$100,0)+1,0)))="")),"Н/Д",INDIRECT(CONCATENATE("'2018-07'!V",TEXT(MATCH($C28,'2018-07'!$C$2:$C$100,0)+1,0)))-INDIRECT(CONCATENATE("'2018-06'!V",TEXT(MATCH($C28,'2018-06'!$C$2:$C$100,0)+1,0))))</f>
        <v>1313599907.71</v>
      </c>
      <c r="W28" s="17">
        <f ca="1">IF(OR(INDIRECT(CONCATENATE("'2018-07'!W",TEXT(MATCH($C28,'2018-07'!$C$2:$C$100,0)+1,0)))="",INDIRECT(CONCATENATE("'2018-06'!W",TEXT(MATCH($C28,'2018-06'!$C$2:$C$100,0)+1,0)))="",AND(INDIRECT(CONCATENATE("'2018-07'!W",TEXT(MATCH($C28,'2018-07'!$C$2:$C$100,0)+1,0)))="",INDIRECT(CONCATENATE("'2018-06'!W",TEXT(MATCH($C28,'2018-06'!$C$2:$C$100,0)+1,0)))="")),"Н/Д",INDIRECT(CONCATENATE("'2018-07'!W",TEXT(MATCH($C28,'2018-07'!$C$2:$C$100,0)+1,0)))-INDIRECT(CONCATENATE("'2018-06'!W",TEXT(MATCH($C28,'2018-06'!$C$2:$C$100,0)+1,0))))</f>
        <v>18184910615.299988</v>
      </c>
    </row>
    <row r="29" spans="1:23" x14ac:dyDescent="0.25">
      <c r="A29" s="2" t="s">
        <v>49</v>
      </c>
      <c r="B29" s="2" t="s">
        <v>51</v>
      </c>
      <c r="C29" s="15">
        <v>19000000</v>
      </c>
      <c r="D29" s="2" t="s">
        <v>210</v>
      </c>
      <c r="E29" s="17">
        <f ca="1">IF(OR(INDIRECT(CONCATENATE("'2018-07'!E",TEXT(MATCH($C29,'2018-07'!$C$2:$C$100,0)+1,0)))="",INDIRECT(CONCATENATE("'2018-06'!E",TEXT(MATCH($C29,'2018-06'!$C$2:$C$100,0)+1,0)))="",AND(INDIRECT(CONCATENATE("'2018-07'!E",TEXT(MATCH($C29,'2018-07'!$C$2:$C$100,0)+1,0)))="",INDIRECT(CONCATENATE("'2018-06'!E",TEXT(MATCH($C29,'2018-06'!$C$2:$C$100,0)+1,0)))="")),"Н/Д",INDIRECT(CONCATENATE("'2018-07'!E",TEXT(MATCH($C29,'2018-07'!$C$2:$C$100,0)+1,0)))-INDIRECT(CONCATENATE("'2018-06'!E",TEXT(MATCH($C29,'2018-06'!$C$2:$C$100,0)+1,0))))</f>
        <v>5515898051.3300018</v>
      </c>
      <c r="F29" s="17">
        <f ca="1">IF(OR(INDIRECT(CONCATENATE("'2018-07'!F",TEXT(MATCH($C29,'2018-07'!$C$2:$C$100,0)+1,0)))="",INDIRECT(CONCATENATE("'2018-06'!F",TEXT(MATCH($C29,'2018-06'!$C$2:$C$100,0)+1,0)))="",AND(INDIRECT(CONCATENATE("'2018-07'!F",TEXT(MATCH($C29,'2018-07'!$C$2:$C$100,0)+1,0)))="",INDIRECT(CONCATENATE("'2018-06'!F",TEXT(MATCH($C29,'2018-06'!$C$2:$C$100,0)+1,0)))="")),"Н/Д",INDIRECT(CONCATENATE("'2018-07'!F",TEXT(MATCH($C29,'2018-07'!$C$2:$C$100,0)+1,0)))-INDIRECT(CONCATENATE("'2018-06'!F",TEXT(MATCH($C29,'2018-06'!$C$2:$C$100,0)+1,0))))</f>
        <v>4566345458.7900009</v>
      </c>
      <c r="G29" s="17">
        <f ca="1">IF(OR(INDIRECT(CONCATENATE("'2018-07'!G",TEXT(MATCH($C29,'2018-07'!$C$2:$C$100,0)+1,0)))="",INDIRECT(CONCATENATE("'2018-06'!G",TEXT(MATCH($C29,'2018-06'!$C$2:$C$100,0)+1,0)))="",AND(INDIRECT(CONCATENATE("'2018-07'!G",TEXT(MATCH($C29,'2018-07'!$C$2:$C$100,0)+1,0)))="",INDIRECT(CONCATENATE("'2018-06'!G",TEXT(MATCH($C29,'2018-06'!$C$2:$C$100,0)+1,0)))="")),"Н/Д",INDIRECT(CONCATENATE("'2018-07'!G",TEXT(MATCH($C29,'2018-07'!$C$2:$C$100,0)+1,0)))-INDIRECT(CONCATENATE("'2018-06'!G",TEXT(MATCH($C29,'2018-06'!$C$2:$C$100,0)+1,0))))</f>
        <v>1840147917.3099995</v>
      </c>
      <c r="H29" s="17">
        <f ca="1">IF(OR(INDIRECT(CONCATENATE("'2018-07'!H",TEXT(MATCH($C29,'2018-07'!$C$2:$C$100,0)+1,0)))="",INDIRECT(CONCATENATE("'2018-06'!H",TEXT(MATCH($C29,'2018-06'!$C$2:$C$100,0)+1,0)))="",AND(INDIRECT(CONCATENATE("'2018-07'!H",TEXT(MATCH($C29,'2018-07'!$C$2:$C$100,0)+1,0)))="",INDIRECT(CONCATENATE("'2018-06'!H",TEXT(MATCH($C29,'2018-06'!$C$2:$C$100,0)+1,0)))="")),"Н/Д",INDIRECT(CONCATENATE("'2018-07'!H",TEXT(MATCH($C29,'2018-07'!$C$2:$C$100,0)+1,0)))-INDIRECT(CONCATENATE("'2018-06'!H",TEXT(MATCH($C29,'2018-06'!$C$2:$C$100,0)+1,0))))</f>
        <v>1615530779.460001</v>
      </c>
      <c r="I29" s="17">
        <f ca="1">IF(OR(INDIRECT(CONCATENATE("'2018-07'!I",TEXT(MATCH($C29,'2018-07'!$C$2:$C$100,0)+1,0)))="",INDIRECT(CONCATENATE("'2018-06'!I",TEXT(MATCH($C29,'2018-06'!$C$2:$C$100,0)+1,0)))="",AND(INDIRECT(CONCATENATE("'2018-07'!I",TEXT(MATCH($C29,'2018-07'!$C$2:$C$100,0)+1,0)))="",INDIRECT(CONCATENATE("'2018-06'!I",TEXT(MATCH($C29,'2018-06'!$C$2:$C$100,0)+1,0)))="")),"Н/Д",INDIRECT(CONCATENATE("'2018-07'!I",TEXT(MATCH($C29,'2018-07'!$C$2:$C$100,0)+1,0)))-INDIRECT(CONCATENATE("'2018-06'!I",TEXT(MATCH($C29,'2018-06'!$C$2:$C$100,0)+1,0))))</f>
        <v>576582721.94000006</v>
      </c>
      <c r="J29" s="17" t="str">
        <f ca="1">IF(OR(INDIRECT(CONCATENATE("'2018-07'!J",TEXT(MATCH($C29,'2018-07'!$C$2:$C$100,0)+1,0)))="",INDIRECT(CONCATENATE("'2018-06'!J",TEXT(MATCH($C29,'2018-06'!$C$2:$C$100,0)+1,0)))="",AND(INDIRECT(CONCATENATE("'2018-07'!J",TEXT(MATCH($C29,'2018-07'!$C$2:$C$100,0)+1,0)))="",INDIRECT(CONCATENATE("'2018-06'!J",TEXT(MATCH($C29,'2018-06'!$C$2:$C$100,0)+1,0)))="")),"Н/Д",INDIRECT(CONCATENATE("'2018-07'!J",TEXT(MATCH($C29,'2018-07'!$C$2:$C$100,0)+1,0)))-INDIRECT(CONCATENATE("'2018-06'!J",TEXT(MATCH($C29,'2018-06'!$C$2:$C$100,0)+1,0))))</f>
        <v>Н/Д</v>
      </c>
      <c r="K29" s="17">
        <f ca="1">IF(OR(INDIRECT(CONCATENATE("'2018-07'!K",TEXT(MATCH($C29,'2018-07'!$C$2:$C$100,0)+1,0)))="",INDIRECT(CONCATENATE("'2018-06'!K",TEXT(MATCH($C29,'2018-06'!$C$2:$C$100,0)+1,0)))="",AND(INDIRECT(CONCATENATE("'2018-07'!K",TEXT(MATCH($C29,'2018-07'!$C$2:$C$100,0)+1,0)))="",INDIRECT(CONCATENATE("'2018-06'!K",TEXT(MATCH($C29,'2018-06'!$C$2:$C$100,0)+1,0)))="")),"Н/Д",INDIRECT(CONCATENATE("'2018-07'!K",TEXT(MATCH($C29,'2018-07'!$C$2:$C$100,0)+1,0)))-INDIRECT(CONCATENATE("'2018-06'!K",TEXT(MATCH($C29,'2018-06'!$C$2:$C$100,0)+1,0))))</f>
        <v>111024070.98000002</v>
      </c>
      <c r="L29" s="17">
        <f ca="1">IF(OR(INDIRECT(CONCATENATE("'2018-07'!L",TEXT(MATCH($C29,'2018-07'!$C$2:$C$100,0)+1,0)))="",INDIRECT(CONCATENATE("'2018-06'!L",TEXT(MATCH($C29,'2018-06'!$C$2:$C$100,0)+1,0)))="",AND(INDIRECT(CONCATENATE("'2018-07'!L",TEXT(MATCH($C29,'2018-07'!$C$2:$C$100,0)+1,0)))="",INDIRECT(CONCATENATE("'2018-06'!L",TEXT(MATCH($C29,'2018-06'!$C$2:$C$100,0)+1,0)))="")),"Н/Д",INDIRECT(CONCATENATE("'2018-07'!L",TEXT(MATCH($C29,'2018-07'!$C$2:$C$100,0)+1,0)))-INDIRECT(CONCATENATE("'2018-06'!L",TEXT(MATCH($C29,'2018-06'!$C$2:$C$100,0)+1,0))))</f>
        <v>79019525.300000191</v>
      </c>
      <c r="M29" s="17">
        <f ca="1">IF(OR(INDIRECT(CONCATENATE("'2018-07'!M",TEXT(MATCH($C29,'2018-07'!$C$2:$C$100,0)+1,0)))="",INDIRECT(CONCATENATE("'2018-06'!M",TEXT(MATCH($C29,'2018-06'!$C$2:$C$100,0)+1,0)))="",AND(INDIRECT(CONCATENATE("'2018-07'!M",TEXT(MATCH($C29,'2018-07'!$C$2:$C$100,0)+1,0)))="",INDIRECT(CONCATENATE("'2018-06'!M",TEXT(MATCH($C29,'2018-06'!$C$2:$C$100,0)+1,0)))="")),"Н/Д",INDIRECT(CONCATENATE("'2018-07'!M",TEXT(MATCH($C29,'2018-07'!$C$2:$C$100,0)+1,0)))-INDIRECT(CONCATENATE("'2018-06'!M",TEXT(MATCH($C29,'2018-06'!$C$2:$C$100,0)+1,0))))</f>
        <v>3632607.4800000004</v>
      </c>
      <c r="N29" s="17">
        <f ca="1">IF(OR(INDIRECT(CONCATENATE("'2018-07'!N",TEXT(MATCH($C29,'2018-07'!$C$2:$C$100,0)+1,0)))="",INDIRECT(CONCATENATE("'2018-06'!N",TEXT(MATCH($C29,'2018-06'!$C$2:$C$100,0)+1,0)))="",AND(INDIRECT(CONCATENATE("'2018-07'!N",TEXT(MATCH($C29,'2018-07'!$C$2:$C$100,0)+1,0)))="",INDIRECT(CONCATENATE("'2018-06'!N",TEXT(MATCH($C29,'2018-06'!$C$2:$C$100,0)+1,0)))="")),"Н/Д",INDIRECT(CONCATENATE("'2018-07'!N",TEXT(MATCH($C29,'2018-07'!$C$2:$C$100,0)+1,0)))-INDIRECT(CONCATENATE("'2018-06'!NE",TEXT(MATCH($C29,'2018-06'!$C$2:$C$100,0)+1,0))))</f>
        <v>207551500.28999999</v>
      </c>
      <c r="O29" s="17">
        <f ca="1">IF(OR(INDIRECT(CONCATENATE("'2018-07'!O",TEXT(MATCH($C29,'2018-07'!$C$2:$C$100,0)+1,0)))="",INDIRECT(CONCATENATE("'2018-06'!O",TEXT(MATCH($C29,'2018-06'!$C$2:$C$100,0)+1,0)))="",AND(INDIRECT(CONCATENATE("'2018-07'!O",TEXT(MATCH($C29,'2018-07'!$C$2:$C$100,0)+1,0)))="",INDIRECT(CONCATENATE("'2018-06'!O",TEXT(MATCH($C29,'2018-06'!$C$2:$C$100,0)+1,0)))="")),"Н/Д",INDIRECT(CONCATENATE("'2018-07'!O",TEXT(MATCH($C29,'2018-07'!$C$2:$C$100,0)+1,0)))-INDIRECT(CONCATENATE("'2018-06'!O",TEXT(MATCH($C29,'2018-06'!$C$2:$C$100,0)+1,0))))</f>
        <v>14789.400000000001</v>
      </c>
      <c r="P29" s="17">
        <f ca="1">IF(OR(INDIRECT(CONCATENATE("'2018-07'!P",TEXT(MATCH($C29,'2018-07'!$C$2:$C$100,0)+1,0)))="",INDIRECT(CONCATENATE("'2018-06'!P",TEXT(MATCH($C29,'2018-06'!$C$2:$C$100,0)+1,0)))="",AND(INDIRECT(CONCATENATE("'2018-07'!P",TEXT(MATCH($C29,'2018-07'!$C$2:$C$100,0)+1,0)))="",INDIRECT(CONCATENATE("'2018-06'!P",TEXT(MATCH($C29,'2018-06'!$C$2:$C$100,0)+1,0)))="")),"Н/Д",INDIRECT(CONCATENATE("'2018-07'!P",TEXT(MATCH($C29,'2018-07'!$C$2:$C$100,0)+1,0)))-INDIRECT(CONCATENATE("'2018-06'!P",TEXT(MATCH($C29,'2018-06'!$C$2:$C$100,0)+1,0))))</f>
        <v>46582234.050000012</v>
      </c>
      <c r="Q29" s="17">
        <f ca="1">IF(OR(INDIRECT(CONCATENATE("'2018-07'!Q",TEXT(MATCH($C29,'2018-07'!$C$2:$C$100,0)+1,0)))="",INDIRECT(CONCATENATE("'2018-06'!Q",TEXT(MATCH($C29,'2018-06'!$C$2:$C$100,0)+1,0)))="",AND(INDIRECT(CONCATENATE("'2018-07'!Q",TEXT(MATCH($C29,'2018-07'!$C$2:$C$100,0)+1,0)))="",INDIRECT(CONCATENATE("'2018-06'!Q",TEXT(MATCH($C29,'2018-06'!$C$2:$C$100,0)+1,0)))="")),"Н/Д",INDIRECT(CONCATENATE("'2018-07'!Q",TEXT(MATCH($C29,'2018-07'!$C$2:$C$100,0)+1,0)))-INDIRECT(CONCATENATE("'2018-06'!Q",TEXT(MATCH($C29,'2018-06'!$C$2:$C$100,0)+1,0))))</f>
        <v>87065053.889999986</v>
      </c>
      <c r="R29" s="17">
        <f ca="1">IF(OR(INDIRECT(CONCATENATE("'2018-07'!R",TEXT(MATCH($C29,'2018-07'!$C$2:$C$100,0)+1,0)))="",INDIRECT(CONCATENATE("'2018-06'!R",TEXT(MATCH($C29,'2018-06'!$C$2:$C$100,0)+1,0)))="",AND(INDIRECT(CONCATENATE("'2018-07'!R",TEXT(MATCH($C29,'2018-07'!$C$2:$C$100,0)+1,0)))="",INDIRECT(CONCATENATE("'2018-06'!R",TEXT(MATCH($C29,'2018-06'!$C$2:$C$100,0)+1,0)))="")),"Н/Д",INDIRECT(CONCATENATE("'2018-07'!R",TEXT(MATCH($C29,'2018-07'!$C$2:$C$100,0)+1,0)))-INDIRECT(CONCATENATE("'2018-06'!R",TEXT(MATCH($C29,'2018-06'!$C$2:$C$100,0)+1,0))))</f>
        <v>45214846.539999992</v>
      </c>
      <c r="S29" s="17">
        <f ca="1">IF(OR(INDIRECT(CONCATENATE("'2018-07'!S",TEXT(MATCH($C29,'2018-07'!$C$2:$C$100,0)+1,0)))="",INDIRECT(CONCATENATE("'2018-06'!S",TEXT(MATCH($C29,'2018-06'!$C$2:$C$100,0)+1,0)))="",AND(INDIRECT(CONCATENATE("'2018-07'!S",TEXT(MATCH($C29,'2018-07'!$C$2:$C$100,0)+1,0)))="",INDIRECT(CONCATENATE("'2018-06'!S",TEXT(MATCH($C29,'2018-06'!$C$2:$C$100,0)+1,0)))="")),"Н/Д",INDIRECT(CONCATENATE("'2018-07'!S",TEXT(MATCH($C29,'2018-07'!$C$2:$C$100,0)+1,0)))-INDIRECT(CONCATENATE("'2018-06'!S",TEXT(MATCH($C29,'2018-06'!$C$2:$C$100,0)+1,0))))</f>
        <v>22000</v>
      </c>
      <c r="T29" s="17">
        <f ca="1">IF(OR(INDIRECT(CONCATENATE("'2018-07'!T",TEXT(MATCH($C29,'2018-07'!$C$2:$C$100,0)+1,0)))="",INDIRECT(CONCATENATE("'2018-06'!T",TEXT(MATCH($C29,'2018-06'!$C$2:$C$100,0)+1,0)))="",AND(INDIRECT(CONCATENATE("'2018-07'!T",TEXT(MATCH($C29,'2018-07'!$C$2:$C$100,0)+1,0)))="",INDIRECT(CONCATENATE("'2018-06'!T",TEXT(MATCH($C29,'2018-06'!$C$2:$C$100,0)+1,0)))="")),"Н/Д",INDIRECT(CONCATENATE("'2018-07'!T",TEXT(MATCH($C29,'2018-07'!$C$2:$C$100,0)+1,0)))-INDIRECT(CONCATENATE("'2018-06'!T",TEXT(MATCH($C29,'2018-06'!$C$2:$C$100,0)+1,0))))</f>
        <v>101773232.79000002</v>
      </c>
      <c r="U29" s="17">
        <f ca="1">IF(OR(INDIRECT(CONCATENATE("'2018-07'!U",TEXT(MATCH($C29,'2018-07'!$C$2:$C$100,0)+1,0)))="",INDIRECT(CONCATENATE("'2018-06'!U",TEXT(MATCH($C29,'2018-06'!$C$2:$C$100,0)+1,0)))="",AND(INDIRECT(CONCATENATE("'2018-07'!U",TEXT(MATCH($C29,'2018-07'!$C$2:$C$100,0)+1,0)))="",INDIRECT(CONCATENATE("'2018-06'!U",TEXT(MATCH($C29,'2018-06'!$C$2:$C$100,0)+1,0)))="")),"Н/Д",INDIRECT(CONCATENATE("'2018-07'!U",TEXT(MATCH($C29,'2018-07'!$C$2:$C$100,0)+1,0)))-INDIRECT(CONCATENATE("'2018-06'!U",TEXT(MATCH($C29,'2018-06'!$C$2:$C$100,0)+1,0))))</f>
        <v>8441307.6499999985</v>
      </c>
      <c r="V29" s="17">
        <f ca="1">IF(OR(INDIRECT(CONCATENATE("'2018-07'!V",TEXT(MATCH($C29,'2018-07'!$C$2:$C$100,0)+1,0)))="",INDIRECT(CONCATENATE("'2018-06'!V",TEXT(MATCH($C29,'2018-06'!$C$2:$C$100,0)+1,0)))="",AND(INDIRECT(CONCATENATE("'2018-07'!V",TEXT(MATCH($C29,'2018-07'!$C$2:$C$100,0)+1,0)))="",INDIRECT(CONCATENATE("'2018-06'!V",TEXT(MATCH($C29,'2018-06'!$C$2:$C$100,0)+1,0)))="")),"Н/Д",INDIRECT(CONCATENATE("'2018-07'!V",TEXT(MATCH($C29,'2018-07'!$C$2:$C$100,0)+1,0)))-INDIRECT(CONCATENATE("'2018-06'!V",TEXT(MATCH($C29,'2018-06'!$C$2:$C$100,0)+1,0))))</f>
        <v>949552592.53999996</v>
      </c>
      <c r="W29" s="17">
        <f ca="1">IF(OR(INDIRECT(CONCATENATE("'2018-07'!W",TEXT(MATCH($C29,'2018-07'!$C$2:$C$100,0)+1,0)))="",INDIRECT(CONCATENATE("'2018-06'!W",TEXT(MATCH($C29,'2018-06'!$C$2:$C$100,0)+1,0)))="",AND(INDIRECT(CONCATENATE("'2018-07'!W",TEXT(MATCH($C29,'2018-07'!$C$2:$C$100,0)+1,0)))="",INDIRECT(CONCATENATE("'2018-06'!W",TEXT(MATCH($C29,'2018-06'!$C$2:$C$100,0)+1,0)))="")),"Н/Д",INDIRECT(CONCATENATE("'2018-07'!W",TEXT(MATCH($C29,'2018-07'!$C$2:$C$100,0)+1,0)))-INDIRECT(CONCATENATE("'2018-06'!W",TEXT(MATCH($C29,'2018-06'!$C$2:$C$100,0)+1,0))))</f>
        <v>15582607334.470001</v>
      </c>
    </row>
    <row r="30" spans="1:23" x14ac:dyDescent="0.25">
      <c r="A30" s="2" t="s">
        <v>49</v>
      </c>
      <c r="B30" s="2" t="s">
        <v>52</v>
      </c>
      <c r="C30" s="15">
        <v>27000000</v>
      </c>
      <c r="D30" s="2" t="s">
        <v>210</v>
      </c>
      <c r="E30" s="17">
        <f ca="1">IF(OR(INDIRECT(CONCATENATE("'2018-07'!E",TEXT(MATCH($C30,'2018-07'!$C$2:$C$100,0)+1,0)))="",INDIRECT(CONCATENATE("'2018-06'!E",TEXT(MATCH($C30,'2018-06'!$C$2:$C$100,0)+1,0)))="",AND(INDIRECT(CONCATENATE("'2018-07'!E",TEXT(MATCH($C30,'2018-07'!$C$2:$C$100,0)+1,0)))="",INDIRECT(CONCATENATE("'2018-06'!E",TEXT(MATCH($C30,'2018-06'!$C$2:$C$100,0)+1,0)))="")),"Н/Д",INDIRECT(CONCATENATE("'2018-07'!E",TEXT(MATCH($C30,'2018-07'!$C$2:$C$100,0)+1,0)))-INDIRECT(CONCATENATE("'2018-06'!E",TEXT(MATCH($C30,'2018-06'!$C$2:$C$100,0)+1,0))))</f>
        <v>9473668985.3899994</v>
      </c>
      <c r="F30" s="17">
        <f ca="1">IF(OR(INDIRECT(CONCATENATE("'2018-07'!F",TEXT(MATCH($C30,'2018-07'!$C$2:$C$100,0)+1,0)))="",INDIRECT(CONCATENATE("'2018-06'!F",TEXT(MATCH($C30,'2018-06'!$C$2:$C$100,0)+1,0)))="",AND(INDIRECT(CONCATENATE("'2018-07'!F",TEXT(MATCH($C30,'2018-07'!$C$2:$C$100,0)+1,0)))="",INDIRECT(CONCATENATE("'2018-06'!F",TEXT(MATCH($C30,'2018-06'!$C$2:$C$100,0)+1,0)))="")),"Н/Д",INDIRECT(CONCATENATE("'2018-07'!F",TEXT(MATCH($C30,'2018-07'!$C$2:$C$100,0)+1,0)))-INDIRECT(CONCATENATE("'2018-06'!F",TEXT(MATCH($C30,'2018-06'!$C$2:$C$100,0)+1,0))))</f>
        <v>3075325203.5099983</v>
      </c>
      <c r="G30" s="17">
        <f ca="1">IF(OR(INDIRECT(CONCATENATE("'2018-07'!G",TEXT(MATCH($C30,'2018-07'!$C$2:$C$100,0)+1,0)))="",INDIRECT(CONCATENATE("'2018-06'!G",TEXT(MATCH($C30,'2018-06'!$C$2:$C$100,0)+1,0)))="",AND(INDIRECT(CONCATENATE("'2018-07'!G",TEXT(MATCH($C30,'2018-07'!$C$2:$C$100,0)+1,0)))="",INDIRECT(CONCATENATE("'2018-06'!G",TEXT(MATCH($C30,'2018-06'!$C$2:$C$100,0)+1,0)))="")),"Н/Д",INDIRECT(CONCATENATE("'2018-07'!G",TEXT(MATCH($C30,'2018-07'!$C$2:$C$100,0)+1,0)))-INDIRECT(CONCATENATE("'2018-06'!G",TEXT(MATCH($C30,'2018-06'!$C$2:$C$100,0)+1,0))))</f>
        <v>605512980.34000015</v>
      </c>
      <c r="H30" s="17">
        <f ca="1">IF(OR(INDIRECT(CONCATENATE("'2018-07'!H",TEXT(MATCH($C30,'2018-07'!$C$2:$C$100,0)+1,0)))="",INDIRECT(CONCATENATE("'2018-06'!H",TEXT(MATCH($C30,'2018-06'!$C$2:$C$100,0)+1,0)))="",AND(INDIRECT(CONCATENATE("'2018-07'!H",TEXT(MATCH($C30,'2018-07'!$C$2:$C$100,0)+1,0)))="",INDIRECT(CONCATENATE("'2018-06'!H",TEXT(MATCH($C30,'2018-06'!$C$2:$C$100,0)+1,0)))="")),"Н/Д",INDIRECT(CONCATENATE("'2018-07'!H",TEXT(MATCH($C30,'2018-07'!$C$2:$C$100,0)+1,0)))-INDIRECT(CONCATENATE("'2018-06'!H",TEXT(MATCH($C30,'2018-06'!$C$2:$C$100,0)+1,0))))</f>
        <v>1539669435.0299997</v>
      </c>
      <c r="I30" s="17">
        <f ca="1">IF(OR(INDIRECT(CONCATENATE("'2018-07'!I",TEXT(MATCH($C30,'2018-07'!$C$2:$C$100,0)+1,0)))="",INDIRECT(CONCATENATE("'2018-06'!I",TEXT(MATCH($C30,'2018-06'!$C$2:$C$100,0)+1,0)))="",AND(INDIRECT(CONCATENATE("'2018-07'!I",TEXT(MATCH($C30,'2018-07'!$C$2:$C$100,0)+1,0)))="",INDIRECT(CONCATENATE("'2018-06'!I",TEXT(MATCH($C30,'2018-06'!$C$2:$C$100,0)+1,0)))="")),"Н/Д",INDIRECT(CONCATENATE("'2018-07'!I",TEXT(MATCH($C30,'2018-07'!$C$2:$C$100,0)+1,0)))-INDIRECT(CONCATENATE("'2018-06'!I",TEXT(MATCH($C30,'2018-06'!$C$2:$C$100,0)+1,0))))</f>
        <v>297454771.87999988</v>
      </c>
      <c r="J30" s="17" t="str">
        <f ca="1">IF(OR(INDIRECT(CONCATENATE("'2018-07'!J",TEXT(MATCH($C30,'2018-07'!$C$2:$C$100,0)+1,0)))="",INDIRECT(CONCATENATE("'2018-06'!J",TEXT(MATCH($C30,'2018-06'!$C$2:$C$100,0)+1,0)))="",AND(INDIRECT(CONCATENATE("'2018-07'!J",TEXT(MATCH($C30,'2018-07'!$C$2:$C$100,0)+1,0)))="",INDIRECT(CONCATENATE("'2018-06'!J",TEXT(MATCH($C30,'2018-06'!$C$2:$C$100,0)+1,0)))="")),"Н/Д",INDIRECT(CONCATENATE("'2018-07'!J",TEXT(MATCH($C30,'2018-07'!$C$2:$C$100,0)+1,0)))-INDIRECT(CONCATENATE("'2018-06'!J",TEXT(MATCH($C30,'2018-06'!$C$2:$C$100,0)+1,0))))</f>
        <v>Н/Д</v>
      </c>
      <c r="K30" s="17">
        <f ca="1">IF(OR(INDIRECT(CONCATENATE("'2018-07'!K",TEXT(MATCH($C30,'2018-07'!$C$2:$C$100,0)+1,0)))="",INDIRECT(CONCATENATE("'2018-06'!K",TEXT(MATCH($C30,'2018-06'!$C$2:$C$100,0)+1,0)))="",AND(INDIRECT(CONCATENATE("'2018-07'!K",TEXT(MATCH($C30,'2018-07'!$C$2:$C$100,0)+1,0)))="",INDIRECT(CONCATENATE("'2018-06'!K",TEXT(MATCH($C30,'2018-06'!$C$2:$C$100,0)+1,0)))="")),"Н/Д",INDIRECT(CONCATENATE("'2018-07'!K",TEXT(MATCH($C30,'2018-07'!$C$2:$C$100,0)+1,0)))-INDIRECT(CONCATENATE("'2018-06'!K",TEXT(MATCH($C30,'2018-06'!$C$2:$C$100,0)+1,0))))</f>
        <v>187214939.65999985</v>
      </c>
      <c r="L30" s="17">
        <f ca="1">IF(OR(INDIRECT(CONCATENATE("'2018-07'!L",TEXT(MATCH($C30,'2018-07'!$C$2:$C$100,0)+1,0)))="",INDIRECT(CONCATENATE("'2018-06'!L",TEXT(MATCH($C30,'2018-06'!$C$2:$C$100,0)+1,0)))="",AND(INDIRECT(CONCATENATE("'2018-07'!L",TEXT(MATCH($C30,'2018-07'!$C$2:$C$100,0)+1,0)))="",INDIRECT(CONCATENATE("'2018-06'!L",TEXT(MATCH($C30,'2018-06'!$C$2:$C$100,0)+1,0)))="")),"Н/Д",INDIRECT(CONCATENATE("'2018-07'!L",TEXT(MATCH($C30,'2018-07'!$C$2:$C$100,0)+1,0)))-INDIRECT(CONCATENATE("'2018-06'!L",TEXT(MATCH($C30,'2018-06'!$C$2:$C$100,0)+1,0))))</f>
        <v>124737410.33999968</v>
      </c>
      <c r="M30" s="17">
        <f ca="1">IF(OR(INDIRECT(CONCATENATE("'2018-07'!M",TEXT(MATCH($C30,'2018-07'!$C$2:$C$100,0)+1,0)))="",INDIRECT(CONCATENATE("'2018-06'!M",TEXT(MATCH($C30,'2018-06'!$C$2:$C$100,0)+1,0)))="",AND(INDIRECT(CONCATENATE("'2018-07'!M",TEXT(MATCH($C30,'2018-07'!$C$2:$C$100,0)+1,0)))="",INDIRECT(CONCATENATE("'2018-06'!M",TEXT(MATCH($C30,'2018-06'!$C$2:$C$100,0)+1,0)))="")),"Н/Д",INDIRECT(CONCATENATE("'2018-07'!M",TEXT(MATCH($C30,'2018-07'!$C$2:$C$100,0)+1,0)))-INDIRECT(CONCATENATE("'2018-06'!M",TEXT(MATCH($C30,'2018-06'!$C$2:$C$100,0)+1,0))))</f>
        <v>50931940.080000006</v>
      </c>
      <c r="N30" s="17">
        <f ca="1">IF(OR(INDIRECT(CONCATENATE("'2018-07'!N",TEXT(MATCH($C30,'2018-07'!$C$2:$C$100,0)+1,0)))="",INDIRECT(CONCATENATE("'2018-06'!N",TEXT(MATCH($C30,'2018-06'!$C$2:$C$100,0)+1,0)))="",AND(INDIRECT(CONCATENATE("'2018-07'!N",TEXT(MATCH($C30,'2018-07'!$C$2:$C$100,0)+1,0)))="",INDIRECT(CONCATENATE("'2018-06'!N",TEXT(MATCH($C30,'2018-06'!$C$2:$C$100,0)+1,0)))="")),"Н/Д",INDIRECT(CONCATENATE("'2018-07'!N",TEXT(MATCH($C30,'2018-07'!$C$2:$C$100,0)+1,0)))-INDIRECT(CONCATENATE("'2018-06'!NE",TEXT(MATCH($C30,'2018-06'!$C$2:$C$100,0)+1,0))))</f>
        <v>193005808.49000001</v>
      </c>
      <c r="O30" s="17">
        <f ca="1">IF(OR(INDIRECT(CONCATENATE("'2018-07'!O",TEXT(MATCH($C30,'2018-07'!$C$2:$C$100,0)+1,0)))="",INDIRECT(CONCATENATE("'2018-06'!O",TEXT(MATCH($C30,'2018-06'!$C$2:$C$100,0)+1,0)))="",AND(INDIRECT(CONCATENATE("'2018-07'!O",TEXT(MATCH($C30,'2018-07'!$C$2:$C$100,0)+1,0)))="",INDIRECT(CONCATENATE("'2018-06'!O",TEXT(MATCH($C30,'2018-06'!$C$2:$C$100,0)+1,0)))="")),"Н/Д",INDIRECT(CONCATENATE("'2018-07'!O",TEXT(MATCH($C30,'2018-07'!$C$2:$C$100,0)+1,0)))-INDIRECT(CONCATENATE("'2018-06'!O",TEXT(MATCH($C30,'2018-06'!$C$2:$C$100,0)+1,0))))</f>
        <v>9739.1000000000058</v>
      </c>
      <c r="P30" s="17">
        <f ca="1">IF(OR(INDIRECT(CONCATENATE("'2018-07'!P",TEXT(MATCH($C30,'2018-07'!$C$2:$C$100,0)+1,0)))="",INDIRECT(CONCATENATE("'2018-06'!P",TEXT(MATCH($C30,'2018-06'!$C$2:$C$100,0)+1,0)))="",AND(INDIRECT(CONCATENATE("'2018-07'!P",TEXT(MATCH($C30,'2018-07'!$C$2:$C$100,0)+1,0)))="",INDIRECT(CONCATENATE("'2018-06'!P",TEXT(MATCH($C30,'2018-06'!$C$2:$C$100,0)+1,0)))="")),"Н/Д",INDIRECT(CONCATENATE("'2018-07'!P",TEXT(MATCH($C30,'2018-07'!$C$2:$C$100,0)+1,0)))-INDIRECT(CONCATENATE("'2018-06'!P",TEXT(MATCH($C30,'2018-06'!$C$2:$C$100,0)+1,0))))</f>
        <v>74043315.25999999</v>
      </c>
      <c r="Q30" s="17">
        <f ca="1">IF(OR(INDIRECT(CONCATENATE("'2018-07'!Q",TEXT(MATCH($C30,'2018-07'!$C$2:$C$100,0)+1,0)))="",INDIRECT(CONCATENATE("'2018-06'!Q",TEXT(MATCH($C30,'2018-06'!$C$2:$C$100,0)+1,0)))="",AND(INDIRECT(CONCATENATE("'2018-07'!Q",TEXT(MATCH($C30,'2018-07'!$C$2:$C$100,0)+1,0)))="",INDIRECT(CONCATENATE("'2018-06'!Q",TEXT(MATCH($C30,'2018-06'!$C$2:$C$100,0)+1,0)))="")),"Н/Д",INDIRECT(CONCATENATE("'2018-07'!Q",TEXT(MATCH($C30,'2018-07'!$C$2:$C$100,0)+1,0)))-INDIRECT(CONCATENATE("'2018-06'!Q",TEXT(MATCH($C30,'2018-06'!$C$2:$C$100,0)+1,0))))</f>
        <v>5963614.4799999967</v>
      </c>
      <c r="R30" s="17">
        <f ca="1">IF(OR(INDIRECT(CONCATENATE("'2018-07'!R",TEXT(MATCH($C30,'2018-07'!$C$2:$C$100,0)+1,0)))="",INDIRECT(CONCATENATE("'2018-06'!R",TEXT(MATCH($C30,'2018-06'!$C$2:$C$100,0)+1,0)))="",AND(INDIRECT(CONCATENATE("'2018-07'!R",TEXT(MATCH($C30,'2018-07'!$C$2:$C$100,0)+1,0)))="",INDIRECT(CONCATENATE("'2018-06'!R",TEXT(MATCH($C30,'2018-06'!$C$2:$C$100,0)+1,0)))="")),"Н/Д",INDIRECT(CONCATENATE("'2018-07'!R",TEXT(MATCH($C30,'2018-07'!$C$2:$C$100,0)+1,0)))-INDIRECT(CONCATENATE("'2018-06'!R",TEXT(MATCH($C30,'2018-06'!$C$2:$C$100,0)+1,0))))</f>
        <v>37730228.369999975</v>
      </c>
      <c r="S30" s="17">
        <f ca="1">IF(OR(INDIRECT(CONCATENATE("'2018-07'!S",TEXT(MATCH($C30,'2018-07'!$C$2:$C$100,0)+1,0)))="",INDIRECT(CONCATENATE("'2018-06'!S",TEXT(MATCH($C30,'2018-06'!$C$2:$C$100,0)+1,0)))="",AND(INDIRECT(CONCATENATE("'2018-07'!S",TEXT(MATCH($C30,'2018-07'!$C$2:$C$100,0)+1,0)))="",INDIRECT(CONCATENATE("'2018-06'!S",TEXT(MATCH($C30,'2018-06'!$C$2:$C$100,0)+1,0)))="")),"Н/Д",INDIRECT(CONCATENATE("'2018-07'!S",TEXT(MATCH($C30,'2018-07'!$C$2:$C$100,0)+1,0)))-INDIRECT(CONCATENATE("'2018-06'!S",TEXT(MATCH($C30,'2018-06'!$C$2:$C$100,0)+1,0))))</f>
        <v>15696387.809999995</v>
      </c>
      <c r="T30" s="17">
        <f ca="1">IF(OR(INDIRECT(CONCATENATE("'2018-07'!T",TEXT(MATCH($C30,'2018-07'!$C$2:$C$100,0)+1,0)))="",INDIRECT(CONCATENATE("'2018-06'!T",TEXT(MATCH($C30,'2018-06'!$C$2:$C$100,0)+1,0)))="",AND(INDIRECT(CONCATENATE("'2018-07'!T",TEXT(MATCH($C30,'2018-07'!$C$2:$C$100,0)+1,0)))="",INDIRECT(CONCATENATE("'2018-06'!T",TEXT(MATCH($C30,'2018-06'!$C$2:$C$100,0)+1,0)))="")),"Н/Д",INDIRECT(CONCATENATE("'2018-07'!T",TEXT(MATCH($C30,'2018-07'!$C$2:$C$100,0)+1,0)))-INDIRECT(CONCATENATE("'2018-06'!T",TEXT(MATCH($C30,'2018-06'!$C$2:$C$100,0)+1,0))))</f>
        <v>42860809.400000036</v>
      </c>
      <c r="U30" s="17">
        <f ca="1">IF(OR(INDIRECT(CONCATENATE("'2018-07'!U",TEXT(MATCH($C30,'2018-07'!$C$2:$C$100,0)+1,0)))="",INDIRECT(CONCATENATE("'2018-06'!U",TEXT(MATCH($C30,'2018-06'!$C$2:$C$100,0)+1,0)))="",AND(INDIRECT(CONCATENATE("'2018-07'!U",TEXT(MATCH($C30,'2018-07'!$C$2:$C$100,0)+1,0)))="",INDIRECT(CONCATENATE("'2018-06'!U",TEXT(MATCH($C30,'2018-06'!$C$2:$C$100,0)+1,0)))="")),"Н/Д",INDIRECT(CONCATENATE("'2018-07'!U",TEXT(MATCH($C30,'2018-07'!$C$2:$C$100,0)+1,0)))-INDIRECT(CONCATENATE("'2018-06'!U",TEXT(MATCH($C30,'2018-06'!$C$2:$C$100,0)+1,0))))</f>
        <v>37346022.890000001</v>
      </c>
      <c r="V30" s="17">
        <f ca="1">IF(OR(INDIRECT(CONCATENATE("'2018-07'!V",TEXT(MATCH($C30,'2018-07'!$C$2:$C$100,0)+1,0)))="",INDIRECT(CONCATENATE("'2018-06'!V",TEXT(MATCH($C30,'2018-06'!$C$2:$C$100,0)+1,0)))="",AND(INDIRECT(CONCATENATE("'2018-07'!V",TEXT(MATCH($C30,'2018-07'!$C$2:$C$100,0)+1,0)))="",INDIRECT(CONCATENATE("'2018-06'!V",TEXT(MATCH($C30,'2018-06'!$C$2:$C$100,0)+1,0)))="")),"Н/Д",INDIRECT(CONCATENATE("'2018-07'!V",TEXT(MATCH($C30,'2018-07'!$C$2:$C$100,0)+1,0)))-INDIRECT(CONCATENATE("'2018-06'!V",TEXT(MATCH($C30,'2018-06'!$C$2:$C$100,0)+1,0))))</f>
        <v>6398343781.8799973</v>
      </c>
      <c r="W30" s="17">
        <f ca="1">IF(OR(INDIRECT(CONCATENATE("'2018-07'!W",TEXT(MATCH($C30,'2018-07'!$C$2:$C$100,0)+1,0)))="",INDIRECT(CONCATENATE("'2018-06'!W",TEXT(MATCH($C30,'2018-06'!$C$2:$C$100,0)+1,0)))="",AND(INDIRECT(CONCATENATE("'2018-07'!W",TEXT(MATCH($C30,'2018-07'!$C$2:$C$100,0)+1,0)))="",INDIRECT(CONCATENATE("'2018-06'!W",TEXT(MATCH($C30,'2018-06'!$C$2:$C$100,0)+1,0)))="")),"Н/Д",INDIRECT(CONCATENATE("'2018-07'!W",TEXT(MATCH($C30,'2018-07'!$C$2:$C$100,0)+1,0)))-INDIRECT(CONCATENATE("'2018-06'!W",TEXT(MATCH($C30,'2018-06'!$C$2:$C$100,0)+1,0))))</f>
        <v>21999698425.959991</v>
      </c>
    </row>
    <row r="31" spans="1:23" x14ac:dyDescent="0.25">
      <c r="A31" s="2" t="s">
        <v>49</v>
      </c>
      <c r="B31" s="2" t="s">
        <v>53</v>
      </c>
      <c r="C31" s="15">
        <v>41000000</v>
      </c>
      <c r="D31" s="2" t="s">
        <v>210</v>
      </c>
      <c r="E31" s="17">
        <f ca="1">IF(OR(INDIRECT(CONCATENATE("'2018-07'!E",TEXT(MATCH($C31,'2018-07'!$C$2:$C$100,0)+1,0)))="",INDIRECT(CONCATENATE("'2018-06'!E",TEXT(MATCH($C31,'2018-06'!$C$2:$C$100,0)+1,0)))="",AND(INDIRECT(CONCATENATE("'2018-07'!E",TEXT(MATCH($C31,'2018-07'!$C$2:$C$100,0)+1,0)))="",INDIRECT(CONCATENATE("'2018-06'!E",TEXT(MATCH($C31,'2018-06'!$C$2:$C$100,0)+1,0)))="")),"Н/Д",INDIRECT(CONCATENATE("'2018-07'!E",TEXT(MATCH($C31,'2018-07'!$C$2:$C$100,0)+1,0)))-INDIRECT(CONCATENATE("'2018-06'!E",TEXT(MATCH($C31,'2018-06'!$C$2:$C$100,0)+1,0))))</f>
        <v>10764187703.200005</v>
      </c>
      <c r="F31" s="17">
        <f ca="1">IF(OR(INDIRECT(CONCATENATE("'2018-07'!F",TEXT(MATCH($C31,'2018-07'!$C$2:$C$100,0)+1,0)))="",INDIRECT(CONCATENATE("'2018-06'!F",TEXT(MATCH($C31,'2018-06'!$C$2:$C$100,0)+1,0)))="",AND(INDIRECT(CONCATENATE("'2018-07'!F",TEXT(MATCH($C31,'2018-07'!$C$2:$C$100,0)+1,0)))="",INDIRECT(CONCATENATE("'2018-06'!F",TEXT(MATCH($C31,'2018-06'!$C$2:$C$100,0)+1,0)))="")),"Н/Д",INDIRECT(CONCATENATE("'2018-07'!F",TEXT(MATCH($C31,'2018-07'!$C$2:$C$100,0)+1,0)))-INDIRECT(CONCATENATE("'2018-06'!F",TEXT(MATCH($C31,'2018-06'!$C$2:$C$100,0)+1,0))))</f>
        <v>10267094172.840004</v>
      </c>
      <c r="G31" s="17">
        <f ca="1">IF(OR(INDIRECT(CONCATENATE("'2018-07'!G",TEXT(MATCH($C31,'2018-07'!$C$2:$C$100,0)+1,0)))="",INDIRECT(CONCATENATE("'2018-06'!G",TEXT(MATCH($C31,'2018-06'!$C$2:$C$100,0)+1,0)))="",AND(INDIRECT(CONCATENATE("'2018-07'!G",TEXT(MATCH($C31,'2018-07'!$C$2:$C$100,0)+1,0)))="",INDIRECT(CONCATENATE("'2018-06'!G",TEXT(MATCH($C31,'2018-06'!$C$2:$C$100,0)+1,0)))="")),"Н/Д",INDIRECT(CONCATENATE("'2018-07'!G",TEXT(MATCH($C31,'2018-07'!$C$2:$C$100,0)+1,0)))-INDIRECT(CONCATENATE("'2018-06'!G",TEXT(MATCH($C31,'2018-06'!$C$2:$C$100,0)+1,0))))</f>
        <v>4772537503.4300003</v>
      </c>
      <c r="H31" s="17">
        <f ca="1">IF(OR(INDIRECT(CONCATENATE("'2018-07'!H",TEXT(MATCH($C31,'2018-07'!$C$2:$C$100,0)+1,0)))="",INDIRECT(CONCATENATE("'2018-06'!H",TEXT(MATCH($C31,'2018-06'!$C$2:$C$100,0)+1,0)))="",AND(INDIRECT(CONCATENATE("'2018-07'!H",TEXT(MATCH($C31,'2018-07'!$C$2:$C$100,0)+1,0)))="",INDIRECT(CONCATENATE("'2018-06'!H",TEXT(MATCH($C31,'2018-06'!$C$2:$C$100,0)+1,0)))="")),"Н/Д",INDIRECT(CONCATENATE("'2018-07'!H",TEXT(MATCH($C31,'2018-07'!$C$2:$C$100,0)+1,0)))-INDIRECT(CONCATENATE("'2018-06'!H",TEXT(MATCH($C31,'2018-06'!$C$2:$C$100,0)+1,0))))</f>
        <v>3482272613.170002</v>
      </c>
      <c r="I31" s="17">
        <f ca="1">IF(OR(INDIRECT(CONCATENATE("'2018-07'!I",TEXT(MATCH($C31,'2018-07'!$C$2:$C$100,0)+1,0)))="",INDIRECT(CONCATENATE("'2018-06'!I",TEXT(MATCH($C31,'2018-06'!$C$2:$C$100,0)+1,0)))="",AND(INDIRECT(CONCATENATE("'2018-07'!I",TEXT(MATCH($C31,'2018-07'!$C$2:$C$100,0)+1,0)))="",INDIRECT(CONCATENATE("'2018-06'!I",TEXT(MATCH($C31,'2018-06'!$C$2:$C$100,0)+1,0)))="")),"Н/Д",INDIRECT(CONCATENATE("'2018-07'!I",TEXT(MATCH($C31,'2018-07'!$C$2:$C$100,0)+1,0)))-INDIRECT(CONCATENATE("'2018-06'!I",TEXT(MATCH($C31,'2018-06'!$C$2:$C$100,0)+1,0))))</f>
        <v>663959744.8499999</v>
      </c>
      <c r="J31" s="17" t="str">
        <f ca="1">IF(OR(INDIRECT(CONCATENATE("'2018-07'!J",TEXT(MATCH($C31,'2018-07'!$C$2:$C$100,0)+1,0)))="",INDIRECT(CONCATENATE("'2018-06'!J",TEXT(MATCH($C31,'2018-06'!$C$2:$C$100,0)+1,0)))="",AND(INDIRECT(CONCATENATE("'2018-07'!J",TEXT(MATCH($C31,'2018-07'!$C$2:$C$100,0)+1,0)))="",INDIRECT(CONCATENATE("'2018-06'!J",TEXT(MATCH($C31,'2018-06'!$C$2:$C$100,0)+1,0)))="")),"Н/Д",INDIRECT(CONCATENATE("'2018-07'!J",TEXT(MATCH($C31,'2018-07'!$C$2:$C$100,0)+1,0)))-INDIRECT(CONCATENATE("'2018-06'!J",TEXT(MATCH($C31,'2018-06'!$C$2:$C$100,0)+1,0))))</f>
        <v>Н/Д</v>
      </c>
      <c r="K31" s="17">
        <f ca="1">IF(OR(INDIRECT(CONCATENATE("'2018-07'!K",TEXT(MATCH($C31,'2018-07'!$C$2:$C$100,0)+1,0)))="",INDIRECT(CONCATENATE("'2018-06'!K",TEXT(MATCH($C31,'2018-06'!$C$2:$C$100,0)+1,0)))="",AND(INDIRECT(CONCATENATE("'2018-07'!K",TEXT(MATCH($C31,'2018-07'!$C$2:$C$100,0)+1,0)))="",INDIRECT(CONCATENATE("'2018-06'!K",TEXT(MATCH($C31,'2018-06'!$C$2:$C$100,0)+1,0)))="")),"Н/Д",INDIRECT(CONCATENATE("'2018-07'!K",TEXT(MATCH($C31,'2018-07'!$C$2:$C$100,0)+1,0)))-INDIRECT(CONCATENATE("'2018-06'!K",TEXT(MATCH($C31,'2018-06'!$C$2:$C$100,0)+1,0))))</f>
        <v>113086762.26999998</v>
      </c>
      <c r="L31" s="17">
        <f ca="1">IF(OR(INDIRECT(CONCATENATE("'2018-07'!L",TEXT(MATCH($C31,'2018-07'!$C$2:$C$100,0)+1,0)))="",INDIRECT(CONCATENATE("'2018-06'!L",TEXT(MATCH($C31,'2018-06'!$C$2:$C$100,0)+1,0)))="",AND(INDIRECT(CONCATENATE("'2018-07'!L",TEXT(MATCH($C31,'2018-07'!$C$2:$C$100,0)+1,0)))="",INDIRECT(CONCATENATE("'2018-06'!L",TEXT(MATCH($C31,'2018-06'!$C$2:$C$100,0)+1,0)))="")),"Н/Д",INDIRECT(CONCATENATE("'2018-07'!L",TEXT(MATCH($C31,'2018-07'!$C$2:$C$100,0)+1,0)))-INDIRECT(CONCATENATE("'2018-06'!L",TEXT(MATCH($C31,'2018-06'!$C$2:$C$100,0)+1,0))))</f>
        <v>253981544.45999908</v>
      </c>
      <c r="M31" s="17">
        <f ca="1">IF(OR(INDIRECT(CONCATENATE("'2018-07'!M",TEXT(MATCH($C31,'2018-07'!$C$2:$C$100,0)+1,0)))="",INDIRECT(CONCATENATE("'2018-06'!M",TEXT(MATCH($C31,'2018-06'!$C$2:$C$100,0)+1,0)))="",AND(INDIRECT(CONCATENATE("'2018-07'!M",TEXT(MATCH($C31,'2018-07'!$C$2:$C$100,0)+1,0)))="",INDIRECT(CONCATENATE("'2018-06'!M",TEXT(MATCH($C31,'2018-06'!$C$2:$C$100,0)+1,0)))="")),"Н/Д",INDIRECT(CONCATENATE("'2018-07'!M",TEXT(MATCH($C31,'2018-07'!$C$2:$C$100,0)+1,0)))-INDIRECT(CONCATENATE("'2018-06'!M",TEXT(MATCH($C31,'2018-06'!$C$2:$C$100,0)+1,0))))</f>
        <v>39324229.610000014</v>
      </c>
      <c r="N31" s="17">
        <f ca="1">IF(OR(INDIRECT(CONCATENATE("'2018-07'!N",TEXT(MATCH($C31,'2018-07'!$C$2:$C$100,0)+1,0)))="",INDIRECT(CONCATENATE("'2018-06'!N",TEXT(MATCH($C31,'2018-06'!$C$2:$C$100,0)+1,0)))="",AND(INDIRECT(CONCATENATE("'2018-07'!N",TEXT(MATCH($C31,'2018-07'!$C$2:$C$100,0)+1,0)))="",INDIRECT(CONCATENATE("'2018-06'!N",TEXT(MATCH($C31,'2018-06'!$C$2:$C$100,0)+1,0)))="")),"Н/Д",INDIRECT(CONCATENATE("'2018-07'!N",TEXT(MATCH($C31,'2018-07'!$C$2:$C$100,0)+1,0)))-INDIRECT(CONCATENATE("'2018-06'!NE",TEXT(MATCH($C31,'2018-06'!$C$2:$C$100,0)+1,0))))</f>
        <v>359894837.22000003</v>
      </c>
      <c r="O31" s="17">
        <f ca="1">IF(OR(INDIRECT(CONCATENATE("'2018-07'!O",TEXT(MATCH($C31,'2018-07'!$C$2:$C$100,0)+1,0)))="",INDIRECT(CONCATENATE("'2018-06'!O",TEXT(MATCH($C31,'2018-06'!$C$2:$C$100,0)+1,0)))="",AND(INDIRECT(CONCATENATE("'2018-07'!O",TEXT(MATCH($C31,'2018-07'!$C$2:$C$100,0)+1,0)))="",INDIRECT(CONCATENATE("'2018-06'!O",TEXT(MATCH($C31,'2018-06'!$C$2:$C$100,0)+1,0)))="")),"Н/Д",INDIRECT(CONCATENATE("'2018-07'!O",TEXT(MATCH($C31,'2018-07'!$C$2:$C$100,0)+1,0)))-INDIRECT(CONCATENATE("'2018-06'!O",TEXT(MATCH($C31,'2018-06'!$C$2:$C$100,0)+1,0))))</f>
        <v>7529.1900000000023</v>
      </c>
      <c r="P31" s="17">
        <f ca="1">IF(OR(INDIRECT(CONCATENATE("'2018-07'!P",TEXT(MATCH($C31,'2018-07'!$C$2:$C$100,0)+1,0)))="",INDIRECT(CONCATENATE("'2018-06'!P",TEXT(MATCH($C31,'2018-06'!$C$2:$C$100,0)+1,0)))="",AND(INDIRECT(CONCATENATE("'2018-07'!P",TEXT(MATCH($C31,'2018-07'!$C$2:$C$100,0)+1,0)))="",INDIRECT(CONCATENATE("'2018-06'!P",TEXT(MATCH($C31,'2018-06'!$C$2:$C$100,0)+1,0)))="")),"Н/Д",INDIRECT(CONCATENATE("'2018-07'!P",TEXT(MATCH($C31,'2018-07'!$C$2:$C$100,0)+1,0)))-INDIRECT(CONCATENATE("'2018-06'!P",TEXT(MATCH($C31,'2018-06'!$C$2:$C$100,0)+1,0))))</f>
        <v>500970424.21000004</v>
      </c>
      <c r="Q31" s="17">
        <f ca="1">IF(OR(INDIRECT(CONCATENATE("'2018-07'!Q",TEXT(MATCH($C31,'2018-07'!$C$2:$C$100,0)+1,0)))="",INDIRECT(CONCATENATE("'2018-06'!Q",TEXT(MATCH($C31,'2018-06'!$C$2:$C$100,0)+1,0)))="",AND(INDIRECT(CONCATENATE("'2018-07'!Q",TEXT(MATCH($C31,'2018-07'!$C$2:$C$100,0)+1,0)))="",INDIRECT(CONCATENATE("'2018-06'!Q",TEXT(MATCH($C31,'2018-06'!$C$2:$C$100,0)+1,0)))="")),"Н/Д",INDIRECT(CONCATENATE("'2018-07'!Q",TEXT(MATCH($C31,'2018-07'!$C$2:$C$100,0)+1,0)))-INDIRECT(CONCATENATE("'2018-06'!Q",TEXT(MATCH($C31,'2018-06'!$C$2:$C$100,0)+1,0))))</f>
        <v>52873009.690000057</v>
      </c>
      <c r="R31" s="17">
        <f ca="1">IF(OR(INDIRECT(CONCATENATE("'2018-07'!R",TEXT(MATCH($C31,'2018-07'!$C$2:$C$100,0)+1,0)))="",INDIRECT(CONCATENATE("'2018-06'!R",TEXT(MATCH($C31,'2018-06'!$C$2:$C$100,0)+1,0)))="",AND(INDIRECT(CONCATENATE("'2018-07'!R",TEXT(MATCH($C31,'2018-07'!$C$2:$C$100,0)+1,0)))="",INDIRECT(CONCATENATE("'2018-06'!R",TEXT(MATCH($C31,'2018-06'!$C$2:$C$100,0)+1,0)))="")),"Н/Д",INDIRECT(CONCATENATE("'2018-07'!R",TEXT(MATCH($C31,'2018-07'!$C$2:$C$100,0)+1,0)))-INDIRECT(CONCATENATE("'2018-06'!R",TEXT(MATCH($C31,'2018-06'!$C$2:$C$100,0)+1,0))))</f>
        <v>135228901.51999998</v>
      </c>
      <c r="S31" s="17">
        <f ca="1">IF(OR(INDIRECT(CONCATENATE("'2018-07'!S",TEXT(MATCH($C31,'2018-07'!$C$2:$C$100,0)+1,0)))="",INDIRECT(CONCATENATE("'2018-06'!S",TEXT(MATCH($C31,'2018-06'!$C$2:$C$100,0)+1,0)))="",AND(INDIRECT(CONCATENATE("'2018-07'!S",TEXT(MATCH($C31,'2018-07'!$C$2:$C$100,0)+1,0)))="",INDIRECT(CONCATENATE("'2018-06'!S",TEXT(MATCH($C31,'2018-06'!$C$2:$C$100,0)+1,0)))="")),"Н/Д",INDIRECT(CONCATENATE("'2018-07'!S",TEXT(MATCH($C31,'2018-07'!$C$2:$C$100,0)+1,0)))-INDIRECT(CONCATENATE("'2018-06'!S",TEXT(MATCH($C31,'2018-06'!$C$2:$C$100,0)+1,0))))</f>
        <v>1183000</v>
      </c>
      <c r="T31" s="17">
        <f ca="1">IF(OR(INDIRECT(CONCATENATE("'2018-07'!T",TEXT(MATCH($C31,'2018-07'!$C$2:$C$100,0)+1,0)))="",INDIRECT(CONCATENATE("'2018-06'!T",TEXT(MATCH($C31,'2018-06'!$C$2:$C$100,0)+1,0)))="",AND(INDIRECT(CONCATENATE("'2018-07'!T",TEXT(MATCH($C31,'2018-07'!$C$2:$C$100,0)+1,0)))="",INDIRECT(CONCATENATE("'2018-06'!T",TEXT(MATCH($C31,'2018-06'!$C$2:$C$100,0)+1,0)))="")),"Н/Д",INDIRECT(CONCATENATE("'2018-07'!T",TEXT(MATCH($C31,'2018-07'!$C$2:$C$100,0)+1,0)))-INDIRECT(CONCATENATE("'2018-06'!T",TEXT(MATCH($C31,'2018-06'!$C$2:$C$100,0)+1,0))))</f>
        <v>97240287.710000038</v>
      </c>
      <c r="U31" s="17">
        <f ca="1">IF(OR(INDIRECT(CONCATENATE("'2018-07'!U",TEXT(MATCH($C31,'2018-07'!$C$2:$C$100,0)+1,0)))="",INDIRECT(CONCATENATE("'2018-06'!U",TEXT(MATCH($C31,'2018-06'!$C$2:$C$100,0)+1,0)))="",AND(INDIRECT(CONCATENATE("'2018-07'!U",TEXT(MATCH($C31,'2018-07'!$C$2:$C$100,0)+1,0)))="",INDIRECT(CONCATENATE("'2018-06'!U",TEXT(MATCH($C31,'2018-06'!$C$2:$C$100,0)+1,0)))="")),"Н/Д",INDIRECT(CONCATENATE("'2018-07'!U",TEXT(MATCH($C31,'2018-07'!$C$2:$C$100,0)+1,0)))-INDIRECT(CONCATENATE("'2018-06'!U",TEXT(MATCH($C31,'2018-06'!$C$2:$C$100,0)+1,0))))</f>
        <v>28310887.389999986</v>
      </c>
      <c r="V31" s="17">
        <f ca="1">IF(OR(INDIRECT(CONCATENATE("'2018-07'!V",TEXT(MATCH($C31,'2018-07'!$C$2:$C$100,0)+1,0)))="",INDIRECT(CONCATENATE("'2018-06'!V",TEXT(MATCH($C31,'2018-06'!$C$2:$C$100,0)+1,0)))="",AND(INDIRECT(CONCATENATE("'2018-07'!V",TEXT(MATCH($C31,'2018-07'!$C$2:$C$100,0)+1,0)))="",INDIRECT(CONCATENATE("'2018-06'!V",TEXT(MATCH($C31,'2018-06'!$C$2:$C$100,0)+1,0)))="")),"Н/Д",INDIRECT(CONCATENATE("'2018-07'!V",TEXT(MATCH($C31,'2018-07'!$C$2:$C$100,0)+1,0)))-INDIRECT(CONCATENATE("'2018-06'!V",TEXT(MATCH($C31,'2018-06'!$C$2:$C$100,0)+1,0))))</f>
        <v>497093530.36000013</v>
      </c>
      <c r="W31" s="17">
        <f ca="1">IF(OR(INDIRECT(CONCATENATE("'2018-07'!W",TEXT(MATCH($C31,'2018-07'!$C$2:$C$100,0)+1,0)))="",INDIRECT(CONCATENATE("'2018-06'!W",TEXT(MATCH($C31,'2018-06'!$C$2:$C$100,0)+1,0)))="",AND(INDIRECT(CONCATENATE("'2018-07'!W",TEXT(MATCH($C31,'2018-07'!$C$2:$C$100,0)+1,0)))="",INDIRECT(CONCATENATE("'2018-06'!W",TEXT(MATCH($C31,'2018-06'!$C$2:$C$100,0)+1,0)))="")),"Н/Д",INDIRECT(CONCATENATE("'2018-07'!W",TEXT(MATCH($C31,'2018-07'!$C$2:$C$100,0)+1,0)))-INDIRECT(CONCATENATE("'2018-06'!W",TEXT(MATCH($C31,'2018-06'!$C$2:$C$100,0)+1,0))))</f>
        <v>31739972619.580017</v>
      </c>
    </row>
    <row r="32" spans="1:23" x14ac:dyDescent="0.25">
      <c r="A32" s="2" t="s">
        <v>49</v>
      </c>
      <c r="B32" s="2" t="s">
        <v>54</v>
      </c>
      <c r="C32" s="15">
        <v>47000000</v>
      </c>
      <c r="D32" s="2" t="s">
        <v>210</v>
      </c>
      <c r="E32" s="17">
        <f ca="1">IF(OR(INDIRECT(CONCATENATE("'2018-07'!E",TEXT(MATCH($C32,'2018-07'!$C$2:$C$100,0)+1,0)))="",INDIRECT(CONCATENATE("'2018-06'!E",TEXT(MATCH($C32,'2018-06'!$C$2:$C$100,0)+1,0)))="",AND(INDIRECT(CONCATENATE("'2018-07'!E",TEXT(MATCH($C32,'2018-07'!$C$2:$C$100,0)+1,0)))="",INDIRECT(CONCATENATE("'2018-06'!E",TEXT(MATCH($C32,'2018-06'!$C$2:$C$100,0)+1,0)))="")),"Н/Д",INDIRECT(CONCATENATE("'2018-07'!E",TEXT(MATCH($C32,'2018-07'!$C$2:$C$100,0)+1,0)))-INDIRECT(CONCATENATE("'2018-06'!E",TEXT(MATCH($C32,'2018-06'!$C$2:$C$100,0)+1,0))))</f>
        <v>6363292431.170002</v>
      </c>
      <c r="F32" s="17">
        <f ca="1">IF(OR(INDIRECT(CONCATENATE("'2018-07'!F",TEXT(MATCH($C32,'2018-07'!$C$2:$C$100,0)+1,0)))="",INDIRECT(CONCATENATE("'2018-06'!F",TEXT(MATCH($C32,'2018-06'!$C$2:$C$100,0)+1,0)))="",AND(INDIRECT(CONCATENATE("'2018-07'!F",TEXT(MATCH($C32,'2018-07'!$C$2:$C$100,0)+1,0)))="",INDIRECT(CONCATENATE("'2018-06'!F",TEXT(MATCH($C32,'2018-06'!$C$2:$C$100,0)+1,0)))="")),"Н/Д",INDIRECT(CONCATENATE("'2018-07'!F",TEXT(MATCH($C32,'2018-07'!$C$2:$C$100,0)+1,0)))-INDIRECT(CONCATENATE("'2018-06'!F",TEXT(MATCH($C32,'2018-06'!$C$2:$C$100,0)+1,0))))</f>
        <v>5382210457.1699982</v>
      </c>
      <c r="G32" s="17">
        <f ca="1">IF(OR(INDIRECT(CONCATENATE("'2018-07'!G",TEXT(MATCH($C32,'2018-07'!$C$2:$C$100,0)+1,0)))="",INDIRECT(CONCATENATE("'2018-06'!G",TEXT(MATCH($C32,'2018-06'!$C$2:$C$100,0)+1,0)))="",AND(INDIRECT(CONCATENATE("'2018-07'!G",TEXT(MATCH($C32,'2018-07'!$C$2:$C$100,0)+1,0)))="",INDIRECT(CONCATENATE("'2018-06'!G",TEXT(MATCH($C32,'2018-06'!$C$2:$C$100,0)+1,0)))="")),"Н/Д",INDIRECT(CONCATENATE("'2018-07'!G",TEXT(MATCH($C32,'2018-07'!$C$2:$C$100,0)+1,0)))-INDIRECT(CONCATENATE("'2018-06'!G",TEXT(MATCH($C32,'2018-06'!$C$2:$C$100,0)+1,0))))</f>
        <v>1619352477.7999992</v>
      </c>
      <c r="H32" s="17">
        <f ca="1">IF(OR(INDIRECT(CONCATENATE("'2018-07'!H",TEXT(MATCH($C32,'2018-07'!$C$2:$C$100,0)+1,0)))="",INDIRECT(CONCATENATE("'2018-06'!H",TEXT(MATCH($C32,'2018-06'!$C$2:$C$100,0)+1,0)))="",AND(INDIRECT(CONCATENATE("'2018-07'!H",TEXT(MATCH($C32,'2018-07'!$C$2:$C$100,0)+1,0)))="",INDIRECT(CONCATENATE("'2018-06'!H",TEXT(MATCH($C32,'2018-06'!$C$2:$C$100,0)+1,0)))="")),"Н/Д",INDIRECT(CONCATENATE("'2018-07'!H",TEXT(MATCH($C32,'2018-07'!$C$2:$C$100,0)+1,0)))-INDIRECT(CONCATENATE("'2018-06'!H",TEXT(MATCH($C32,'2018-06'!$C$2:$C$100,0)+1,0))))</f>
        <v>2941245414.7299995</v>
      </c>
      <c r="I32" s="17">
        <f ca="1">IF(OR(INDIRECT(CONCATENATE("'2018-07'!I",TEXT(MATCH($C32,'2018-07'!$C$2:$C$100,0)+1,0)))="",INDIRECT(CONCATENATE("'2018-06'!I",TEXT(MATCH($C32,'2018-06'!$C$2:$C$100,0)+1,0)))="",AND(INDIRECT(CONCATENATE("'2018-07'!I",TEXT(MATCH($C32,'2018-07'!$C$2:$C$100,0)+1,0)))="",INDIRECT(CONCATENATE("'2018-06'!I",TEXT(MATCH($C32,'2018-06'!$C$2:$C$100,0)+1,0)))="")),"Н/Д",INDIRECT(CONCATENATE("'2018-07'!I",TEXT(MATCH($C32,'2018-07'!$C$2:$C$100,0)+1,0)))-INDIRECT(CONCATENATE("'2018-06'!I",TEXT(MATCH($C32,'2018-06'!$C$2:$C$100,0)+1,0))))</f>
        <v>144481163.29000008</v>
      </c>
      <c r="J32" s="17" t="str">
        <f ca="1">IF(OR(INDIRECT(CONCATENATE("'2018-07'!J",TEXT(MATCH($C32,'2018-07'!$C$2:$C$100,0)+1,0)))="",INDIRECT(CONCATENATE("'2018-06'!J",TEXT(MATCH($C32,'2018-06'!$C$2:$C$100,0)+1,0)))="",AND(INDIRECT(CONCATENATE("'2018-07'!J",TEXT(MATCH($C32,'2018-07'!$C$2:$C$100,0)+1,0)))="",INDIRECT(CONCATENATE("'2018-06'!J",TEXT(MATCH($C32,'2018-06'!$C$2:$C$100,0)+1,0)))="")),"Н/Д",INDIRECT(CONCATENATE("'2018-07'!J",TEXT(MATCH($C32,'2018-07'!$C$2:$C$100,0)+1,0)))-INDIRECT(CONCATENATE("'2018-06'!J",TEXT(MATCH($C32,'2018-06'!$C$2:$C$100,0)+1,0))))</f>
        <v>Н/Д</v>
      </c>
      <c r="K32" s="17">
        <f ca="1">IF(OR(INDIRECT(CONCATENATE("'2018-07'!K",TEXT(MATCH($C32,'2018-07'!$C$2:$C$100,0)+1,0)))="",INDIRECT(CONCATENATE("'2018-06'!K",TEXT(MATCH($C32,'2018-06'!$C$2:$C$100,0)+1,0)))="",AND(INDIRECT(CONCATENATE("'2018-07'!K",TEXT(MATCH($C32,'2018-07'!$C$2:$C$100,0)+1,0)))="",INDIRECT(CONCATENATE("'2018-06'!K",TEXT(MATCH($C32,'2018-06'!$C$2:$C$100,0)+1,0)))="")),"Н/Д",INDIRECT(CONCATENATE("'2018-07'!K",TEXT(MATCH($C32,'2018-07'!$C$2:$C$100,0)+1,0)))-INDIRECT(CONCATENATE("'2018-06'!K",TEXT(MATCH($C32,'2018-06'!$C$2:$C$100,0)+1,0))))</f>
        <v>85059238.789999962</v>
      </c>
      <c r="L32" s="17">
        <f ca="1">IF(OR(INDIRECT(CONCATENATE("'2018-07'!L",TEXT(MATCH($C32,'2018-07'!$C$2:$C$100,0)+1,0)))="",INDIRECT(CONCATENATE("'2018-06'!L",TEXT(MATCH($C32,'2018-06'!$C$2:$C$100,0)+1,0)))="",AND(INDIRECT(CONCATENATE("'2018-07'!L",TEXT(MATCH($C32,'2018-07'!$C$2:$C$100,0)+1,0)))="",INDIRECT(CONCATENATE("'2018-06'!L",TEXT(MATCH($C32,'2018-06'!$C$2:$C$100,0)+1,0)))="")),"Н/Д",INDIRECT(CONCATENATE("'2018-07'!L",TEXT(MATCH($C32,'2018-07'!$C$2:$C$100,0)+1,0)))-INDIRECT(CONCATENATE("'2018-06'!L",TEXT(MATCH($C32,'2018-06'!$C$2:$C$100,0)+1,0))))</f>
        <v>96405653.860000134</v>
      </c>
      <c r="M32" s="17">
        <f ca="1">IF(OR(INDIRECT(CONCATENATE("'2018-07'!M",TEXT(MATCH($C32,'2018-07'!$C$2:$C$100,0)+1,0)))="",INDIRECT(CONCATENATE("'2018-06'!M",TEXT(MATCH($C32,'2018-06'!$C$2:$C$100,0)+1,0)))="",AND(INDIRECT(CONCATENATE("'2018-07'!M",TEXT(MATCH($C32,'2018-07'!$C$2:$C$100,0)+1,0)))="",INDIRECT(CONCATENATE("'2018-06'!M",TEXT(MATCH($C32,'2018-06'!$C$2:$C$100,0)+1,0)))="")),"Н/Д",INDIRECT(CONCATENATE("'2018-07'!M",TEXT(MATCH($C32,'2018-07'!$C$2:$C$100,0)+1,0)))-INDIRECT(CONCATENATE("'2018-06'!M",TEXT(MATCH($C32,'2018-06'!$C$2:$C$100,0)+1,0))))</f>
        <v>129193659.57000005</v>
      </c>
      <c r="N32" s="17">
        <f ca="1">IF(OR(INDIRECT(CONCATENATE("'2018-07'!N",TEXT(MATCH($C32,'2018-07'!$C$2:$C$100,0)+1,0)))="",INDIRECT(CONCATENATE("'2018-06'!N",TEXT(MATCH($C32,'2018-06'!$C$2:$C$100,0)+1,0)))="",AND(INDIRECT(CONCATENATE("'2018-07'!N",TEXT(MATCH($C32,'2018-07'!$C$2:$C$100,0)+1,0)))="",INDIRECT(CONCATENATE("'2018-06'!N",TEXT(MATCH($C32,'2018-06'!$C$2:$C$100,0)+1,0)))="")),"Н/Д",INDIRECT(CONCATENATE("'2018-07'!N",TEXT(MATCH($C32,'2018-07'!$C$2:$C$100,0)+1,0)))-INDIRECT(CONCATENATE("'2018-06'!NE",TEXT(MATCH($C32,'2018-06'!$C$2:$C$100,0)+1,0))))</f>
        <v>141345911.97999999</v>
      </c>
      <c r="O32" s="17">
        <f ca="1">IF(OR(INDIRECT(CONCATENATE("'2018-07'!O",TEXT(MATCH($C32,'2018-07'!$C$2:$C$100,0)+1,0)))="",INDIRECT(CONCATENATE("'2018-06'!O",TEXT(MATCH($C32,'2018-06'!$C$2:$C$100,0)+1,0)))="",AND(INDIRECT(CONCATENATE("'2018-07'!O",TEXT(MATCH($C32,'2018-07'!$C$2:$C$100,0)+1,0)))="",INDIRECT(CONCATENATE("'2018-06'!O",TEXT(MATCH($C32,'2018-06'!$C$2:$C$100,0)+1,0)))="")),"Н/Д",INDIRECT(CONCATENATE("'2018-07'!O",TEXT(MATCH($C32,'2018-07'!$C$2:$C$100,0)+1,0)))-INDIRECT(CONCATENATE("'2018-06'!O",TEXT(MATCH($C32,'2018-06'!$C$2:$C$100,0)+1,0))))</f>
        <v>1251.6500000000015</v>
      </c>
      <c r="P32" s="17">
        <f ca="1">IF(OR(INDIRECT(CONCATENATE("'2018-07'!P",TEXT(MATCH($C32,'2018-07'!$C$2:$C$100,0)+1,0)))="",INDIRECT(CONCATENATE("'2018-06'!P",TEXT(MATCH($C32,'2018-06'!$C$2:$C$100,0)+1,0)))="",AND(INDIRECT(CONCATENATE("'2018-07'!P",TEXT(MATCH($C32,'2018-07'!$C$2:$C$100,0)+1,0)))="",INDIRECT(CONCATENATE("'2018-06'!P",TEXT(MATCH($C32,'2018-06'!$C$2:$C$100,0)+1,0)))="")),"Н/Д",INDIRECT(CONCATENATE("'2018-07'!P",TEXT(MATCH($C32,'2018-07'!$C$2:$C$100,0)+1,0)))-INDIRECT(CONCATENATE("'2018-06'!P",TEXT(MATCH($C32,'2018-06'!$C$2:$C$100,0)+1,0))))</f>
        <v>284753833.98000002</v>
      </c>
      <c r="Q32" s="17">
        <f ca="1">IF(OR(INDIRECT(CONCATENATE("'2018-07'!Q",TEXT(MATCH($C32,'2018-07'!$C$2:$C$100,0)+1,0)))="",INDIRECT(CONCATENATE("'2018-06'!Q",TEXT(MATCH($C32,'2018-06'!$C$2:$C$100,0)+1,0)))="",AND(INDIRECT(CONCATENATE("'2018-07'!Q",TEXT(MATCH($C32,'2018-07'!$C$2:$C$100,0)+1,0)))="",INDIRECT(CONCATENATE("'2018-06'!Q",TEXT(MATCH($C32,'2018-06'!$C$2:$C$100,0)+1,0)))="")),"Н/Д",INDIRECT(CONCATENATE("'2018-07'!Q",TEXT(MATCH($C32,'2018-07'!$C$2:$C$100,0)+1,0)))-INDIRECT(CONCATENATE("'2018-06'!Q",TEXT(MATCH($C32,'2018-06'!$C$2:$C$100,0)+1,0))))</f>
        <v>3346562.9299999923</v>
      </c>
      <c r="R32" s="17">
        <f ca="1">IF(OR(INDIRECT(CONCATENATE("'2018-07'!R",TEXT(MATCH($C32,'2018-07'!$C$2:$C$100,0)+1,0)))="",INDIRECT(CONCATENATE("'2018-06'!R",TEXT(MATCH($C32,'2018-06'!$C$2:$C$100,0)+1,0)))="",AND(INDIRECT(CONCATENATE("'2018-07'!R",TEXT(MATCH($C32,'2018-07'!$C$2:$C$100,0)+1,0)))="",INDIRECT(CONCATENATE("'2018-06'!R",TEXT(MATCH($C32,'2018-06'!$C$2:$C$100,0)+1,0)))="")),"Н/Д",INDIRECT(CONCATENATE("'2018-07'!R",TEXT(MATCH($C32,'2018-07'!$C$2:$C$100,0)+1,0)))-INDIRECT(CONCATENATE("'2018-06'!R",TEXT(MATCH($C32,'2018-06'!$C$2:$C$100,0)+1,0))))</f>
        <v>22205547.579999983</v>
      </c>
      <c r="S32" s="17">
        <f ca="1">IF(OR(INDIRECT(CONCATENATE("'2018-07'!S",TEXT(MATCH($C32,'2018-07'!$C$2:$C$100,0)+1,0)))="",INDIRECT(CONCATENATE("'2018-06'!S",TEXT(MATCH($C32,'2018-06'!$C$2:$C$100,0)+1,0)))="",AND(INDIRECT(CONCATENATE("'2018-07'!S",TEXT(MATCH($C32,'2018-07'!$C$2:$C$100,0)+1,0)))="",INDIRECT(CONCATENATE("'2018-06'!S",TEXT(MATCH($C32,'2018-06'!$C$2:$C$100,0)+1,0)))="")),"Н/Д",INDIRECT(CONCATENATE("'2018-07'!S",TEXT(MATCH($C32,'2018-07'!$C$2:$C$100,0)+1,0)))-INDIRECT(CONCATENATE("'2018-06'!S",TEXT(MATCH($C32,'2018-06'!$C$2:$C$100,0)+1,0))))</f>
        <v>119407</v>
      </c>
      <c r="T32" s="17">
        <f ca="1">IF(OR(INDIRECT(CONCATENATE("'2018-07'!T",TEXT(MATCH($C32,'2018-07'!$C$2:$C$100,0)+1,0)))="",INDIRECT(CONCATENATE("'2018-06'!T",TEXT(MATCH($C32,'2018-06'!$C$2:$C$100,0)+1,0)))="",AND(INDIRECT(CONCATENATE("'2018-07'!T",TEXT(MATCH($C32,'2018-07'!$C$2:$C$100,0)+1,0)))="",INDIRECT(CONCATENATE("'2018-06'!T",TEXT(MATCH($C32,'2018-06'!$C$2:$C$100,0)+1,0)))="")),"Н/Д",INDIRECT(CONCATENATE("'2018-07'!T",TEXT(MATCH($C32,'2018-07'!$C$2:$C$100,0)+1,0)))-INDIRECT(CONCATENATE("'2018-06'!T",TEXT(MATCH($C32,'2018-06'!$C$2:$C$100,0)+1,0))))</f>
        <v>35732706.539999992</v>
      </c>
      <c r="U32" s="17">
        <f ca="1">IF(OR(INDIRECT(CONCATENATE("'2018-07'!U",TEXT(MATCH($C32,'2018-07'!$C$2:$C$100,0)+1,0)))="",INDIRECT(CONCATENATE("'2018-06'!U",TEXT(MATCH($C32,'2018-06'!$C$2:$C$100,0)+1,0)))="",AND(INDIRECT(CONCATENATE("'2018-07'!U",TEXT(MATCH($C32,'2018-07'!$C$2:$C$100,0)+1,0)))="",INDIRECT(CONCATENATE("'2018-06'!U",TEXT(MATCH($C32,'2018-06'!$C$2:$C$100,0)+1,0)))="")),"Н/Д",INDIRECT(CONCATENATE("'2018-07'!U",TEXT(MATCH($C32,'2018-07'!$C$2:$C$100,0)+1,0)))-INDIRECT(CONCATENATE("'2018-06'!U",TEXT(MATCH($C32,'2018-06'!$C$2:$C$100,0)+1,0))))</f>
        <v>-442079.68999999762</v>
      </c>
      <c r="V32" s="17">
        <f ca="1">IF(OR(INDIRECT(CONCATENATE("'2018-07'!V",TEXT(MATCH($C32,'2018-07'!$C$2:$C$100,0)+1,0)))="",INDIRECT(CONCATENATE("'2018-06'!V",TEXT(MATCH($C32,'2018-06'!$C$2:$C$100,0)+1,0)))="",AND(INDIRECT(CONCATENATE("'2018-07'!V",TEXT(MATCH($C32,'2018-07'!$C$2:$C$100,0)+1,0)))="",INDIRECT(CONCATENATE("'2018-06'!V",TEXT(MATCH($C32,'2018-06'!$C$2:$C$100,0)+1,0)))="")),"Н/Д",INDIRECT(CONCATENATE("'2018-07'!V",TEXT(MATCH($C32,'2018-07'!$C$2:$C$100,0)+1,0)))-INDIRECT(CONCATENATE("'2018-06'!V",TEXT(MATCH($C32,'2018-06'!$C$2:$C$100,0)+1,0))))</f>
        <v>981081974</v>
      </c>
      <c r="W32" s="17">
        <f ca="1">IF(OR(INDIRECT(CONCATENATE("'2018-07'!W",TEXT(MATCH($C32,'2018-07'!$C$2:$C$100,0)+1,0)))="",INDIRECT(CONCATENATE("'2018-06'!W",TEXT(MATCH($C32,'2018-06'!$C$2:$C$100,0)+1,0)))="",AND(INDIRECT(CONCATENATE("'2018-07'!W",TEXT(MATCH($C32,'2018-07'!$C$2:$C$100,0)+1,0)))="",INDIRECT(CONCATENATE("'2018-06'!W",TEXT(MATCH($C32,'2018-06'!$C$2:$C$100,0)+1,0)))="")),"Н/Д",INDIRECT(CONCATENATE("'2018-07'!W",TEXT(MATCH($C32,'2018-07'!$C$2:$C$100,0)+1,0)))-INDIRECT(CONCATENATE("'2018-06'!W",TEXT(MATCH($C32,'2018-06'!$C$2:$C$100,0)+1,0))))</f>
        <v>18111827030.139999</v>
      </c>
    </row>
    <row r="33" spans="1:23" x14ac:dyDescent="0.25">
      <c r="A33" s="2" t="s">
        <v>49</v>
      </c>
      <c r="B33" s="2" t="s">
        <v>55</v>
      </c>
      <c r="C33" s="15">
        <v>11800000</v>
      </c>
      <c r="D33" s="2" t="s">
        <v>210</v>
      </c>
      <c r="E33" s="17">
        <f ca="1">IF(OR(INDIRECT(CONCATENATE("'2018-07'!E",TEXT(MATCH($C33,'2018-07'!$C$2:$C$100,0)+1,0)))="",INDIRECT(CONCATENATE("'2018-06'!E",TEXT(MATCH($C33,'2018-06'!$C$2:$C$100,0)+1,0)))="",AND(INDIRECT(CONCATENATE("'2018-07'!E",TEXT(MATCH($C33,'2018-07'!$C$2:$C$100,0)+1,0)))="",INDIRECT(CONCATENATE("'2018-06'!E",TEXT(MATCH($C33,'2018-06'!$C$2:$C$100,0)+1,0)))="")),"Н/Д",INDIRECT(CONCATENATE("'2018-07'!E",TEXT(MATCH($C33,'2018-07'!$C$2:$C$100,0)+1,0)))-INDIRECT(CONCATENATE("'2018-06'!E",TEXT(MATCH($C33,'2018-06'!$C$2:$C$100,0)+1,0))))</f>
        <v>984339460.5</v>
      </c>
      <c r="F33" s="17">
        <f ca="1">IF(OR(INDIRECT(CONCATENATE("'2018-07'!F",TEXT(MATCH($C33,'2018-07'!$C$2:$C$100,0)+1,0)))="",INDIRECT(CONCATENATE("'2018-06'!F",TEXT(MATCH($C33,'2018-06'!$C$2:$C$100,0)+1,0)))="",AND(INDIRECT(CONCATENATE("'2018-07'!F",TEXT(MATCH($C33,'2018-07'!$C$2:$C$100,0)+1,0)))="",INDIRECT(CONCATENATE("'2018-06'!F",TEXT(MATCH($C33,'2018-06'!$C$2:$C$100,0)+1,0)))="")),"Н/Д",INDIRECT(CONCATENATE("'2018-07'!F",TEXT(MATCH($C33,'2018-07'!$C$2:$C$100,0)+1,0)))-INDIRECT(CONCATENATE("'2018-06'!F",TEXT(MATCH($C33,'2018-06'!$C$2:$C$100,0)+1,0))))</f>
        <v>709919372.17000008</v>
      </c>
      <c r="G33" s="17">
        <f ca="1">IF(OR(INDIRECT(CONCATENATE("'2018-07'!G",TEXT(MATCH($C33,'2018-07'!$C$2:$C$100,0)+1,0)))="",INDIRECT(CONCATENATE("'2018-06'!G",TEXT(MATCH($C33,'2018-06'!$C$2:$C$100,0)+1,0)))="",AND(INDIRECT(CONCATENATE("'2018-07'!G",TEXT(MATCH($C33,'2018-07'!$C$2:$C$100,0)+1,0)))="",INDIRECT(CONCATENATE("'2018-06'!G",TEXT(MATCH($C33,'2018-06'!$C$2:$C$100,0)+1,0)))="")),"Н/Д",INDIRECT(CONCATENATE("'2018-07'!G",TEXT(MATCH($C33,'2018-07'!$C$2:$C$100,0)+1,0)))-INDIRECT(CONCATENATE("'2018-06'!G",TEXT(MATCH($C33,'2018-06'!$C$2:$C$100,0)+1,0))))</f>
        <v>301539420.62000012</v>
      </c>
      <c r="H33" s="17">
        <f ca="1">IF(OR(INDIRECT(CONCATENATE("'2018-07'!H",TEXT(MATCH($C33,'2018-07'!$C$2:$C$100,0)+1,0)))="",INDIRECT(CONCATENATE("'2018-06'!H",TEXT(MATCH($C33,'2018-06'!$C$2:$C$100,0)+1,0)))="",AND(INDIRECT(CONCATENATE("'2018-07'!H",TEXT(MATCH($C33,'2018-07'!$C$2:$C$100,0)+1,0)))="",INDIRECT(CONCATENATE("'2018-06'!H",TEXT(MATCH($C33,'2018-06'!$C$2:$C$100,0)+1,0)))="")),"Н/Д",INDIRECT(CONCATENATE("'2018-07'!H",TEXT(MATCH($C33,'2018-07'!$C$2:$C$100,0)+1,0)))-INDIRECT(CONCATENATE("'2018-06'!H",TEXT(MATCH($C33,'2018-06'!$C$2:$C$100,0)+1,0))))</f>
        <v>249940279.83000004</v>
      </c>
      <c r="I33" s="17">
        <f ca="1">IF(OR(INDIRECT(CONCATENATE("'2018-07'!I",TEXT(MATCH($C33,'2018-07'!$C$2:$C$100,0)+1,0)))="",INDIRECT(CONCATENATE("'2018-06'!I",TEXT(MATCH($C33,'2018-06'!$C$2:$C$100,0)+1,0)))="",AND(INDIRECT(CONCATENATE("'2018-07'!I",TEXT(MATCH($C33,'2018-07'!$C$2:$C$100,0)+1,0)))="",INDIRECT(CONCATENATE("'2018-06'!I",TEXT(MATCH($C33,'2018-06'!$C$2:$C$100,0)+1,0)))="")),"Н/Д",INDIRECT(CONCATENATE("'2018-07'!I",TEXT(MATCH($C33,'2018-07'!$C$2:$C$100,0)+1,0)))-INDIRECT(CONCATENATE("'2018-06'!I",TEXT(MATCH($C33,'2018-06'!$C$2:$C$100,0)+1,0))))</f>
        <v>10008249.299999997</v>
      </c>
      <c r="J33" s="17" t="str">
        <f ca="1">IF(OR(INDIRECT(CONCATENATE("'2018-07'!J",TEXT(MATCH($C33,'2018-07'!$C$2:$C$100,0)+1,0)))="",INDIRECT(CONCATENATE("'2018-06'!J",TEXT(MATCH($C33,'2018-06'!$C$2:$C$100,0)+1,0)))="",AND(INDIRECT(CONCATENATE("'2018-07'!J",TEXT(MATCH($C33,'2018-07'!$C$2:$C$100,0)+1,0)))="",INDIRECT(CONCATENATE("'2018-06'!J",TEXT(MATCH($C33,'2018-06'!$C$2:$C$100,0)+1,0)))="")),"Н/Д",INDIRECT(CONCATENATE("'2018-07'!J",TEXT(MATCH($C33,'2018-07'!$C$2:$C$100,0)+1,0)))-INDIRECT(CONCATENATE("'2018-06'!J",TEXT(MATCH($C33,'2018-06'!$C$2:$C$100,0)+1,0))))</f>
        <v>Н/Д</v>
      </c>
      <c r="K33" s="17">
        <f ca="1">IF(OR(INDIRECT(CONCATENATE("'2018-07'!K",TEXT(MATCH($C33,'2018-07'!$C$2:$C$100,0)+1,0)))="",INDIRECT(CONCATENATE("'2018-06'!K",TEXT(MATCH($C33,'2018-06'!$C$2:$C$100,0)+1,0)))="",AND(INDIRECT(CONCATENATE("'2018-07'!K",TEXT(MATCH($C33,'2018-07'!$C$2:$C$100,0)+1,0)))="",INDIRECT(CONCATENATE("'2018-06'!K",TEXT(MATCH($C33,'2018-06'!$C$2:$C$100,0)+1,0)))="")),"Н/Д",INDIRECT(CONCATENATE("'2018-07'!K",TEXT(MATCH($C33,'2018-07'!$C$2:$C$100,0)+1,0)))-INDIRECT(CONCATENATE("'2018-06'!K",TEXT(MATCH($C33,'2018-06'!$C$2:$C$100,0)+1,0))))</f>
        <v>5997518.9399999976</v>
      </c>
      <c r="L33" s="17">
        <f ca="1">IF(OR(INDIRECT(CONCATENATE("'2018-07'!L",TEXT(MATCH($C33,'2018-07'!$C$2:$C$100,0)+1,0)))="",INDIRECT(CONCATENATE("'2018-06'!L",TEXT(MATCH($C33,'2018-06'!$C$2:$C$100,0)+1,0)))="",AND(INDIRECT(CONCATENATE("'2018-07'!L",TEXT(MATCH($C33,'2018-07'!$C$2:$C$100,0)+1,0)))="",INDIRECT(CONCATENATE("'2018-06'!L",TEXT(MATCH($C33,'2018-06'!$C$2:$C$100,0)+1,0)))="")),"Н/Д",INDIRECT(CONCATENATE("'2018-07'!L",TEXT(MATCH($C33,'2018-07'!$C$2:$C$100,0)+1,0)))-INDIRECT(CONCATENATE("'2018-06'!L",TEXT(MATCH($C33,'2018-06'!$C$2:$C$100,0)+1,0))))</f>
        <v>30722046.139999866</v>
      </c>
      <c r="M33" s="17">
        <f ca="1">IF(OR(INDIRECT(CONCATENATE("'2018-07'!M",TEXT(MATCH($C33,'2018-07'!$C$2:$C$100,0)+1,0)))="",INDIRECT(CONCATENATE("'2018-06'!M",TEXT(MATCH($C33,'2018-06'!$C$2:$C$100,0)+1,0)))="",AND(INDIRECT(CONCATENATE("'2018-07'!M",TEXT(MATCH($C33,'2018-07'!$C$2:$C$100,0)+1,0)))="",INDIRECT(CONCATENATE("'2018-06'!M",TEXT(MATCH($C33,'2018-06'!$C$2:$C$100,0)+1,0)))="")),"Н/Д",INDIRECT(CONCATENATE("'2018-07'!M",TEXT(MATCH($C33,'2018-07'!$C$2:$C$100,0)+1,0)))-INDIRECT(CONCATENATE("'2018-06'!M",TEXT(MATCH($C33,'2018-06'!$C$2:$C$100,0)+1,0))))</f>
        <v>3127480.1700000018</v>
      </c>
      <c r="N33" s="17">
        <f ca="1">IF(OR(INDIRECT(CONCATENATE("'2018-07'!N",TEXT(MATCH($C33,'2018-07'!$C$2:$C$100,0)+1,0)))="",INDIRECT(CONCATENATE("'2018-06'!N",TEXT(MATCH($C33,'2018-06'!$C$2:$C$100,0)+1,0)))="",AND(INDIRECT(CONCATENATE("'2018-07'!N",TEXT(MATCH($C33,'2018-07'!$C$2:$C$100,0)+1,0)))="",INDIRECT(CONCATENATE("'2018-06'!N",TEXT(MATCH($C33,'2018-06'!$C$2:$C$100,0)+1,0)))="")),"Н/Д",INDIRECT(CONCATENATE("'2018-07'!N",TEXT(MATCH($C33,'2018-07'!$C$2:$C$100,0)+1,0)))-INDIRECT(CONCATENATE("'2018-06'!NE",TEXT(MATCH($C33,'2018-06'!$C$2:$C$100,0)+1,0))))</f>
        <v>10813556.939999999</v>
      </c>
      <c r="O33" s="17" t="str">
        <f ca="1">IF(OR(INDIRECT(CONCATENATE("'2018-07'!O",TEXT(MATCH($C33,'2018-07'!$C$2:$C$100,0)+1,0)))="",INDIRECT(CONCATENATE("'2018-06'!O",TEXT(MATCH($C33,'2018-06'!$C$2:$C$100,0)+1,0)))="",AND(INDIRECT(CONCATENATE("'2018-07'!O",TEXT(MATCH($C33,'2018-07'!$C$2:$C$100,0)+1,0)))="",INDIRECT(CONCATENATE("'2018-06'!O",TEXT(MATCH($C33,'2018-06'!$C$2:$C$100,0)+1,0)))="")),"Н/Д",INDIRECT(CONCATENATE("'2018-07'!O",TEXT(MATCH($C33,'2018-07'!$C$2:$C$100,0)+1,0)))-INDIRECT(CONCATENATE("'2018-06'!O",TEXT(MATCH($C33,'2018-06'!$C$2:$C$100,0)+1,0))))</f>
        <v>Н/Д</v>
      </c>
      <c r="P33" s="17">
        <f ca="1">IF(OR(INDIRECT(CONCATENATE("'2018-07'!P",TEXT(MATCH($C33,'2018-07'!$C$2:$C$100,0)+1,0)))="",INDIRECT(CONCATENATE("'2018-06'!P",TEXT(MATCH($C33,'2018-06'!$C$2:$C$100,0)+1,0)))="",AND(INDIRECT(CONCATENATE("'2018-07'!P",TEXT(MATCH($C33,'2018-07'!$C$2:$C$100,0)+1,0)))="",INDIRECT(CONCATENATE("'2018-06'!P",TEXT(MATCH($C33,'2018-06'!$C$2:$C$100,0)+1,0)))="")),"Н/Д",INDIRECT(CONCATENATE("'2018-07'!P",TEXT(MATCH($C33,'2018-07'!$C$2:$C$100,0)+1,0)))-INDIRECT(CONCATENATE("'2018-06'!P",TEXT(MATCH($C33,'2018-06'!$C$2:$C$100,0)+1,0))))</f>
        <v>3416213.1400000006</v>
      </c>
      <c r="Q33" s="17">
        <f ca="1">IF(OR(INDIRECT(CONCATENATE("'2018-07'!Q",TEXT(MATCH($C33,'2018-07'!$C$2:$C$100,0)+1,0)))="",INDIRECT(CONCATENATE("'2018-06'!Q",TEXT(MATCH($C33,'2018-06'!$C$2:$C$100,0)+1,0)))="",AND(INDIRECT(CONCATENATE("'2018-07'!Q",TEXT(MATCH($C33,'2018-07'!$C$2:$C$100,0)+1,0)))="",INDIRECT(CONCATENATE("'2018-06'!Q",TEXT(MATCH($C33,'2018-06'!$C$2:$C$100,0)+1,0)))="")),"Н/Д",INDIRECT(CONCATENATE("'2018-07'!Q",TEXT(MATCH($C33,'2018-07'!$C$2:$C$100,0)+1,0)))-INDIRECT(CONCATENATE("'2018-06'!Q",TEXT(MATCH($C33,'2018-06'!$C$2:$C$100,0)+1,0))))</f>
        <v>472689.18999999762</v>
      </c>
      <c r="R33" s="17">
        <f ca="1">IF(OR(INDIRECT(CONCATENATE("'2018-07'!R",TEXT(MATCH($C33,'2018-07'!$C$2:$C$100,0)+1,0)))="",INDIRECT(CONCATENATE("'2018-06'!R",TEXT(MATCH($C33,'2018-06'!$C$2:$C$100,0)+1,0)))="",AND(INDIRECT(CONCATENATE("'2018-07'!R",TEXT(MATCH($C33,'2018-07'!$C$2:$C$100,0)+1,0)))="",INDIRECT(CONCATENATE("'2018-06'!R",TEXT(MATCH($C33,'2018-06'!$C$2:$C$100,0)+1,0)))="")),"Н/Д",INDIRECT(CONCATENATE("'2018-07'!R",TEXT(MATCH($C33,'2018-07'!$C$2:$C$100,0)+1,0)))-INDIRECT(CONCATENATE("'2018-06'!R",TEXT(MATCH($C33,'2018-06'!$C$2:$C$100,0)+1,0))))</f>
        <v>3587859.9500002861</v>
      </c>
      <c r="S33" s="17">
        <f ca="1">IF(OR(INDIRECT(CONCATENATE("'2018-07'!S",TEXT(MATCH($C33,'2018-07'!$C$2:$C$100,0)+1,0)))="",INDIRECT(CONCATENATE("'2018-06'!S",TEXT(MATCH($C33,'2018-06'!$C$2:$C$100,0)+1,0)))="",AND(INDIRECT(CONCATENATE("'2018-07'!S",TEXT(MATCH($C33,'2018-07'!$C$2:$C$100,0)+1,0)))="",INDIRECT(CONCATENATE("'2018-06'!S",TEXT(MATCH($C33,'2018-06'!$C$2:$C$100,0)+1,0)))="")),"Н/Д",INDIRECT(CONCATENATE("'2018-07'!S",TEXT(MATCH($C33,'2018-07'!$C$2:$C$100,0)+1,0)))-INDIRECT(CONCATENATE("'2018-06'!S",TEXT(MATCH($C33,'2018-06'!$C$2:$C$100,0)+1,0))))</f>
        <v>6264366.0000000019</v>
      </c>
      <c r="T33" s="17">
        <f ca="1">IF(OR(INDIRECT(CONCATENATE("'2018-07'!T",TEXT(MATCH($C33,'2018-07'!$C$2:$C$100,0)+1,0)))="",INDIRECT(CONCATENATE("'2018-06'!T",TEXT(MATCH($C33,'2018-06'!$C$2:$C$100,0)+1,0)))="",AND(INDIRECT(CONCATENATE("'2018-07'!T",TEXT(MATCH($C33,'2018-07'!$C$2:$C$100,0)+1,0)))="",INDIRECT(CONCATENATE("'2018-06'!T",TEXT(MATCH($C33,'2018-06'!$C$2:$C$100,0)+1,0)))="")),"Н/Д",INDIRECT(CONCATENATE("'2018-07'!T",TEXT(MATCH($C33,'2018-07'!$C$2:$C$100,0)+1,0)))-INDIRECT(CONCATENATE("'2018-06'!T",TEXT(MATCH($C33,'2018-06'!$C$2:$C$100,0)+1,0))))</f>
        <v>85539171.349999994</v>
      </c>
      <c r="U33" s="17">
        <f ca="1">IF(OR(INDIRECT(CONCATENATE("'2018-07'!U",TEXT(MATCH($C33,'2018-07'!$C$2:$C$100,0)+1,0)))="",INDIRECT(CONCATENATE("'2018-06'!U",TEXT(MATCH($C33,'2018-06'!$C$2:$C$100,0)+1,0)))="",AND(INDIRECT(CONCATENATE("'2018-07'!U",TEXT(MATCH($C33,'2018-07'!$C$2:$C$100,0)+1,0)))="",INDIRECT(CONCATENATE("'2018-06'!U",TEXT(MATCH($C33,'2018-06'!$C$2:$C$100,0)+1,0)))="")),"Н/Д",INDIRECT(CONCATENATE("'2018-07'!U",TEXT(MATCH($C33,'2018-07'!$C$2:$C$100,0)+1,0)))-INDIRECT(CONCATENATE("'2018-06'!U",TEXT(MATCH($C33,'2018-06'!$C$2:$C$100,0)+1,0))))</f>
        <v>3875149.7699999996</v>
      </c>
      <c r="V33" s="17">
        <f ca="1">IF(OR(INDIRECT(CONCATENATE("'2018-07'!V",TEXT(MATCH($C33,'2018-07'!$C$2:$C$100,0)+1,0)))="",INDIRECT(CONCATENATE("'2018-06'!V",TEXT(MATCH($C33,'2018-06'!$C$2:$C$100,0)+1,0)))="",AND(INDIRECT(CONCATENATE("'2018-07'!V",TEXT(MATCH($C33,'2018-07'!$C$2:$C$100,0)+1,0)))="",INDIRECT(CONCATENATE("'2018-06'!V",TEXT(MATCH($C33,'2018-06'!$C$2:$C$100,0)+1,0)))="")),"Н/Д",INDIRECT(CONCATENATE("'2018-07'!V",TEXT(MATCH($C33,'2018-07'!$C$2:$C$100,0)+1,0)))-INDIRECT(CONCATENATE("'2018-06'!V",TEXT(MATCH($C33,'2018-06'!$C$2:$C$100,0)+1,0))))</f>
        <v>274420088.33000004</v>
      </c>
      <c r="W33" s="17">
        <f ca="1">IF(OR(INDIRECT(CONCATENATE("'2018-07'!W",TEXT(MATCH($C33,'2018-07'!$C$2:$C$100,0)+1,0)))="",INDIRECT(CONCATENATE("'2018-06'!W",TEXT(MATCH($C33,'2018-06'!$C$2:$C$100,0)+1,0)))="",AND(INDIRECT(CONCATENATE("'2018-07'!W",TEXT(MATCH($C33,'2018-07'!$C$2:$C$100,0)+1,0)))="",INDIRECT(CONCATENATE("'2018-06'!W",TEXT(MATCH($C33,'2018-06'!$C$2:$C$100,0)+1,0)))="")),"Н/Д",INDIRECT(CONCATENATE("'2018-07'!W",TEXT(MATCH($C33,'2018-07'!$C$2:$C$100,0)+1,0)))-INDIRECT(CONCATENATE("'2018-06'!W",TEXT(MATCH($C33,'2018-06'!$C$2:$C$100,0)+1,0))))</f>
        <v>2674929253</v>
      </c>
    </row>
    <row r="34" spans="1:23" x14ac:dyDescent="0.25">
      <c r="A34" s="2" t="s">
        <v>49</v>
      </c>
      <c r="B34" s="2" t="s">
        <v>56</v>
      </c>
      <c r="C34" s="15">
        <v>49000000</v>
      </c>
      <c r="D34" s="2" t="s">
        <v>210</v>
      </c>
      <c r="E34" s="17">
        <f ca="1">IF(OR(INDIRECT(CONCATENATE("'2018-07'!E",TEXT(MATCH($C34,'2018-07'!$C$2:$C$100,0)+1,0)))="",INDIRECT(CONCATENATE("'2018-06'!E",TEXT(MATCH($C34,'2018-06'!$C$2:$C$100,0)+1,0)))="",AND(INDIRECT(CONCATENATE("'2018-07'!E",TEXT(MATCH($C34,'2018-07'!$C$2:$C$100,0)+1,0)))="",INDIRECT(CONCATENATE("'2018-06'!E",TEXT(MATCH($C34,'2018-06'!$C$2:$C$100,0)+1,0)))="")),"Н/Д",INDIRECT(CONCATENATE("'2018-07'!E",TEXT(MATCH($C34,'2018-07'!$C$2:$C$100,0)+1,0)))-INDIRECT(CONCATENATE("'2018-06'!E",TEXT(MATCH($C34,'2018-06'!$C$2:$C$100,0)+1,0))))</f>
        <v>2697694003.3799992</v>
      </c>
      <c r="F34" s="17">
        <f ca="1">IF(OR(INDIRECT(CONCATENATE("'2018-07'!F",TEXT(MATCH($C34,'2018-07'!$C$2:$C$100,0)+1,0)))="",INDIRECT(CONCATENATE("'2018-06'!F",TEXT(MATCH($C34,'2018-06'!$C$2:$C$100,0)+1,0)))="",AND(INDIRECT(CONCATENATE("'2018-07'!F",TEXT(MATCH($C34,'2018-07'!$C$2:$C$100,0)+1,0)))="",INDIRECT(CONCATENATE("'2018-06'!F",TEXT(MATCH($C34,'2018-06'!$C$2:$C$100,0)+1,0)))="")),"Н/Д",INDIRECT(CONCATENATE("'2018-07'!F",TEXT(MATCH($C34,'2018-07'!$C$2:$C$100,0)+1,0)))-INDIRECT(CONCATENATE("'2018-06'!F",TEXT(MATCH($C34,'2018-06'!$C$2:$C$100,0)+1,0))))</f>
        <v>1789051824.0699997</v>
      </c>
      <c r="G34" s="17">
        <f ca="1">IF(OR(INDIRECT(CONCATENATE("'2018-07'!G",TEXT(MATCH($C34,'2018-07'!$C$2:$C$100,0)+1,0)))="",INDIRECT(CONCATENATE("'2018-06'!G",TEXT(MATCH($C34,'2018-06'!$C$2:$C$100,0)+1,0)))="",AND(INDIRECT(CONCATENATE("'2018-07'!G",TEXT(MATCH($C34,'2018-07'!$C$2:$C$100,0)+1,0)))="",INDIRECT(CONCATENATE("'2018-06'!G",TEXT(MATCH($C34,'2018-06'!$C$2:$C$100,0)+1,0)))="")),"Н/Д",INDIRECT(CONCATENATE("'2018-07'!G",TEXT(MATCH($C34,'2018-07'!$C$2:$C$100,0)+1,0)))-INDIRECT(CONCATENATE("'2018-06'!G",TEXT(MATCH($C34,'2018-06'!$C$2:$C$100,0)+1,0))))</f>
        <v>435441828.05000019</v>
      </c>
      <c r="H34" s="17">
        <f ca="1">IF(OR(INDIRECT(CONCATENATE("'2018-07'!H",TEXT(MATCH($C34,'2018-07'!$C$2:$C$100,0)+1,0)))="",INDIRECT(CONCATENATE("'2018-06'!H",TEXT(MATCH($C34,'2018-06'!$C$2:$C$100,0)+1,0)))="",AND(INDIRECT(CONCATENATE("'2018-07'!H",TEXT(MATCH($C34,'2018-07'!$C$2:$C$100,0)+1,0)))="",INDIRECT(CONCATENATE("'2018-06'!H",TEXT(MATCH($C34,'2018-06'!$C$2:$C$100,0)+1,0)))="")),"Н/Д",INDIRECT(CONCATENATE("'2018-07'!H",TEXT(MATCH($C34,'2018-07'!$C$2:$C$100,0)+1,0)))-INDIRECT(CONCATENATE("'2018-06'!H",TEXT(MATCH($C34,'2018-06'!$C$2:$C$100,0)+1,0))))</f>
        <v>820322067.30000019</v>
      </c>
      <c r="I34" s="17">
        <f ca="1">IF(OR(INDIRECT(CONCATENATE("'2018-07'!I",TEXT(MATCH($C34,'2018-07'!$C$2:$C$100,0)+1,0)))="",INDIRECT(CONCATENATE("'2018-06'!I",TEXT(MATCH($C34,'2018-06'!$C$2:$C$100,0)+1,0)))="",AND(INDIRECT(CONCATENATE("'2018-07'!I",TEXT(MATCH($C34,'2018-07'!$C$2:$C$100,0)+1,0)))="",INDIRECT(CONCATENATE("'2018-06'!I",TEXT(MATCH($C34,'2018-06'!$C$2:$C$100,0)+1,0)))="")),"Н/Д",INDIRECT(CONCATENATE("'2018-07'!I",TEXT(MATCH($C34,'2018-07'!$C$2:$C$100,0)+1,0)))-INDIRECT(CONCATENATE("'2018-06'!I",TEXT(MATCH($C34,'2018-06'!$C$2:$C$100,0)+1,0))))</f>
        <v>264478034.11000013</v>
      </c>
      <c r="J34" s="17" t="str">
        <f ca="1">IF(OR(INDIRECT(CONCATENATE("'2018-07'!J",TEXT(MATCH($C34,'2018-07'!$C$2:$C$100,0)+1,0)))="",INDIRECT(CONCATENATE("'2018-06'!J",TEXT(MATCH($C34,'2018-06'!$C$2:$C$100,0)+1,0)))="",AND(INDIRECT(CONCATENATE("'2018-07'!J",TEXT(MATCH($C34,'2018-07'!$C$2:$C$100,0)+1,0)))="",INDIRECT(CONCATENATE("'2018-06'!J",TEXT(MATCH($C34,'2018-06'!$C$2:$C$100,0)+1,0)))="")),"Н/Д",INDIRECT(CONCATENATE("'2018-07'!J",TEXT(MATCH($C34,'2018-07'!$C$2:$C$100,0)+1,0)))-INDIRECT(CONCATENATE("'2018-06'!J",TEXT(MATCH($C34,'2018-06'!$C$2:$C$100,0)+1,0))))</f>
        <v>Н/Д</v>
      </c>
      <c r="K34" s="17">
        <f ca="1">IF(OR(INDIRECT(CONCATENATE("'2018-07'!K",TEXT(MATCH($C34,'2018-07'!$C$2:$C$100,0)+1,0)))="",INDIRECT(CONCATENATE("'2018-06'!K",TEXT(MATCH($C34,'2018-06'!$C$2:$C$100,0)+1,0)))="",AND(INDIRECT(CONCATENATE("'2018-07'!K",TEXT(MATCH($C34,'2018-07'!$C$2:$C$100,0)+1,0)))="",INDIRECT(CONCATENATE("'2018-06'!K",TEXT(MATCH($C34,'2018-06'!$C$2:$C$100,0)+1,0)))="")),"Н/Д",INDIRECT(CONCATENATE("'2018-07'!K",TEXT(MATCH($C34,'2018-07'!$C$2:$C$100,0)+1,0)))-INDIRECT(CONCATENATE("'2018-06'!K",TEXT(MATCH($C34,'2018-06'!$C$2:$C$100,0)+1,0))))</f>
        <v>44746956.430000067</v>
      </c>
      <c r="L34" s="17">
        <f ca="1">IF(OR(INDIRECT(CONCATENATE("'2018-07'!L",TEXT(MATCH($C34,'2018-07'!$C$2:$C$100,0)+1,0)))="",INDIRECT(CONCATENATE("'2018-06'!L",TEXT(MATCH($C34,'2018-06'!$C$2:$C$100,0)+1,0)))="",AND(INDIRECT(CONCATENATE("'2018-07'!L",TEXT(MATCH($C34,'2018-07'!$C$2:$C$100,0)+1,0)))="",INDIRECT(CONCATENATE("'2018-06'!L",TEXT(MATCH($C34,'2018-06'!$C$2:$C$100,0)+1,0)))="")),"Н/Д",INDIRECT(CONCATENATE("'2018-07'!L",TEXT(MATCH($C34,'2018-07'!$C$2:$C$100,0)+1,0)))-INDIRECT(CONCATENATE("'2018-06'!L",TEXT(MATCH($C34,'2018-06'!$C$2:$C$100,0)+1,0))))</f>
        <v>47346757.549999952</v>
      </c>
      <c r="M34" s="17">
        <f ca="1">IF(OR(INDIRECT(CONCATENATE("'2018-07'!M",TEXT(MATCH($C34,'2018-07'!$C$2:$C$100,0)+1,0)))="",INDIRECT(CONCATENATE("'2018-06'!M",TEXT(MATCH($C34,'2018-06'!$C$2:$C$100,0)+1,0)))="",AND(INDIRECT(CONCATENATE("'2018-07'!M",TEXT(MATCH($C34,'2018-07'!$C$2:$C$100,0)+1,0)))="",INDIRECT(CONCATENATE("'2018-06'!M",TEXT(MATCH($C34,'2018-06'!$C$2:$C$100,0)+1,0)))="")),"Н/Д",INDIRECT(CONCATENATE("'2018-07'!M",TEXT(MATCH($C34,'2018-07'!$C$2:$C$100,0)+1,0)))-INDIRECT(CONCATENATE("'2018-06'!M",TEXT(MATCH($C34,'2018-06'!$C$2:$C$100,0)+1,0))))</f>
        <v>2357605.9800000004</v>
      </c>
      <c r="N34" s="17">
        <f ca="1">IF(OR(INDIRECT(CONCATENATE("'2018-07'!N",TEXT(MATCH($C34,'2018-07'!$C$2:$C$100,0)+1,0)))="",INDIRECT(CONCATENATE("'2018-06'!N",TEXT(MATCH($C34,'2018-06'!$C$2:$C$100,0)+1,0)))="",AND(INDIRECT(CONCATENATE("'2018-07'!N",TEXT(MATCH($C34,'2018-07'!$C$2:$C$100,0)+1,0)))="",INDIRECT(CONCATENATE("'2018-06'!N",TEXT(MATCH($C34,'2018-06'!$C$2:$C$100,0)+1,0)))="")),"Н/Д",INDIRECT(CONCATENATE("'2018-07'!N",TEXT(MATCH($C34,'2018-07'!$C$2:$C$100,0)+1,0)))-INDIRECT(CONCATENATE("'2018-06'!NE",TEXT(MATCH($C34,'2018-06'!$C$2:$C$100,0)+1,0))))</f>
        <v>108502571.22</v>
      </c>
      <c r="O34" s="17">
        <f ca="1">IF(OR(INDIRECT(CONCATENATE("'2018-07'!O",TEXT(MATCH($C34,'2018-07'!$C$2:$C$100,0)+1,0)))="",INDIRECT(CONCATENATE("'2018-06'!O",TEXT(MATCH($C34,'2018-06'!$C$2:$C$100,0)+1,0)))="",AND(INDIRECT(CONCATENATE("'2018-07'!O",TEXT(MATCH($C34,'2018-07'!$C$2:$C$100,0)+1,0)))="",INDIRECT(CONCATENATE("'2018-06'!O",TEXT(MATCH($C34,'2018-06'!$C$2:$C$100,0)+1,0)))="")),"Н/Д",INDIRECT(CONCATENATE("'2018-07'!O",TEXT(MATCH($C34,'2018-07'!$C$2:$C$100,0)+1,0)))-INDIRECT(CONCATENATE("'2018-06'!O",TEXT(MATCH($C34,'2018-06'!$C$2:$C$100,0)+1,0))))</f>
        <v>44.839999999999918</v>
      </c>
      <c r="P34" s="17">
        <f ca="1">IF(OR(INDIRECT(CONCATENATE("'2018-07'!P",TEXT(MATCH($C34,'2018-07'!$C$2:$C$100,0)+1,0)))="",INDIRECT(CONCATENATE("'2018-06'!P",TEXT(MATCH($C34,'2018-06'!$C$2:$C$100,0)+1,0)))="",AND(INDIRECT(CONCATENATE("'2018-07'!P",TEXT(MATCH($C34,'2018-07'!$C$2:$C$100,0)+1,0)))="",INDIRECT(CONCATENATE("'2018-06'!P",TEXT(MATCH($C34,'2018-06'!$C$2:$C$100,0)+1,0)))="")),"Н/Д",INDIRECT(CONCATENATE("'2018-07'!P",TEXT(MATCH($C34,'2018-07'!$C$2:$C$100,0)+1,0)))-INDIRECT(CONCATENATE("'2018-06'!P",TEXT(MATCH($C34,'2018-06'!$C$2:$C$100,0)+1,0))))</f>
        <v>47440908.50999999</v>
      </c>
      <c r="Q34" s="17">
        <f ca="1">IF(OR(INDIRECT(CONCATENATE("'2018-07'!Q",TEXT(MATCH($C34,'2018-07'!$C$2:$C$100,0)+1,0)))="",INDIRECT(CONCATENATE("'2018-06'!Q",TEXT(MATCH($C34,'2018-06'!$C$2:$C$100,0)+1,0)))="",AND(INDIRECT(CONCATENATE("'2018-07'!Q",TEXT(MATCH($C34,'2018-07'!$C$2:$C$100,0)+1,0)))="",INDIRECT(CONCATENATE("'2018-06'!Q",TEXT(MATCH($C34,'2018-06'!$C$2:$C$100,0)+1,0)))="")),"Н/Д",INDIRECT(CONCATENATE("'2018-07'!Q",TEXT(MATCH($C34,'2018-07'!$C$2:$C$100,0)+1,0)))-INDIRECT(CONCATENATE("'2018-06'!Q",TEXT(MATCH($C34,'2018-06'!$C$2:$C$100,0)+1,0))))</f>
        <v>28787463.569999993</v>
      </c>
      <c r="R34" s="17">
        <f ca="1">IF(OR(INDIRECT(CONCATENATE("'2018-07'!R",TEXT(MATCH($C34,'2018-07'!$C$2:$C$100,0)+1,0)))="",INDIRECT(CONCATENATE("'2018-06'!R",TEXT(MATCH($C34,'2018-06'!$C$2:$C$100,0)+1,0)))="",AND(INDIRECT(CONCATENATE("'2018-07'!R",TEXT(MATCH($C34,'2018-07'!$C$2:$C$100,0)+1,0)))="",INDIRECT(CONCATENATE("'2018-06'!R",TEXT(MATCH($C34,'2018-06'!$C$2:$C$100,0)+1,0)))="")),"Н/Д",INDIRECT(CONCATENATE("'2018-07'!R",TEXT(MATCH($C34,'2018-07'!$C$2:$C$100,0)+1,0)))-INDIRECT(CONCATENATE("'2018-06'!R",TEXT(MATCH($C34,'2018-06'!$C$2:$C$100,0)+1,0))))</f>
        <v>19917281.810000002</v>
      </c>
      <c r="S34" s="17">
        <f ca="1">IF(OR(INDIRECT(CONCATENATE("'2018-07'!S",TEXT(MATCH($C34,'2018-07'!$C$2:$C$100,0)+1,0)))="",INDIRECT(CONCATENATE("'2018-06'!S",TEXT(MATCH($C34,'2018-06'!$C$2:$C$100,0)+1,0)))="",AND(INDIRECT(CONCATENATE("'2018-07'!S",TEXT(MATCH($C34,'2018-07'!$C$2:$C$100,0)+1,0)))="",INDIRECT(CONCATENATE("'2018-06'!S",TEXT(MATCH($C34,'2018-06'!$C$2:$C$100,0)+1,0)))="")),"Н/Д",INDIRECT(CONCATENATE("'2018-07'!S",TEXT(MATCH($C34,'2018-07'!$C$2:$C$100,0)+1,0)))-INDIRECT(CONCATENATE("'2018-06'!S",TEXT(MATCH($C34,'2018-06'!$C$2:$C$100,0)+1,0))))</f>
        <v>63250.000000000058</v>
      </c>
      <c r="T34" s="17">
        <f ca="1">IF(OR(INDIRECT(CONCATENATE("'2018-07'!T",TEXT(MATCH($C34,'2018-07'!$C$2:$C$100,0)+1,0)))="",INDIRECT(CONCATENATE("'2018-06'!T",TEXT(MATCH($C34,'2018-06'!$C$2:$C$100,0)+1,0)))="",AND(INDIRECT(CONCATENATE("'2018-07'!T",TEXT(MATCH($C34,'2018-07'!$C$2:$C$100,0)+1,0)))="",INDIRECT(CONCATENATE("'2018-06'!T",TEXT(MATCH($C34,'2018-06'!$C$2:$C$100,0)+1,0)))="")),"Н/Д",INDIRECT(CONCATENATE("'2018-07'!T",TEXT(MATCH($C34,'2018-07'!$C$2:$C$100,0)+1,0)))-INDIRECT(CONCATENATE("'2018-06'!T",TEXT(MATCH($C34,'2018-06'!$C$2:$C$100,0)+1,0))))</f>
        <v>39030194.329999983</v>
      </c>
      <c r="U34" s="17">
        <f ca="1">IF(OR(INDIRECT(CONCATENATE("'2018-07'!U",TEXT(MATCH($C34,'2018-07'!$C$2:$C$100,0)+1,0)))="",INDIRECT(CONCATENATE("'2018-06'!U",TEXT(MATCH($C34,'2018-06'!$C$2:$C$100,0)+1,0)))="",AND(INDIRECT(CONCATENATE("'2018-07'!U",TEXT(MATCH($C34,'2018-07'!$C$2:$C$100,0)+1,0)))="",INDIRECT(CONCATENATE("'2018-06'!U",TEXT(MATCH($C34,'2018-06'!$C$2:$C$100,0)+1,0)))="")),"Н/Д",INDIRECT(CONCATENATE("'2018-07'!U",TEXT(MATCH($C34,'2018-07'!$C$2:$C$100,0)+1,0)))-INDIRECT(CONCATENATE("'2018-06'!U",TEXT(MATCH($C34,'2018-06'!$C$2:$C$100,0)+1,0))))</f>
        <v>3984221.2300000004</v>
      </c>
      <c r="V34" s="17">
        <f ca="1">IF(OR(INDIRECT(CONCATENATE("'2018-07'!V",TEXT(MATCH($C34,'2018-07'!$C$2:$C$100,0)+1,0)))="",INDIRECT(CONCATENATE("'2018-06'!V",TEXT(MATCH($C34,'2018-06'!$C$2:$C$100,0)+1,0)))="",AND(INDIRECT(CONCATENATE("'2018-07'!V",TEXT(MATCH($C34,'2018-07'!$C$2:$C$100,0)+1,0)))="",INDIRECT(CONCATENATE("'2018-06'!V",TEXT(MATCH($C34,'2018-06'!$C$2:$C$100,0)+1,0)))="")),"Н/Д",INDIRECT(CONCATENATE("'2018-07'!V",TEXT(MATCH($C34,'2018-07'!$C$2:$C$100,0)+1,0)))-INDIRECT(CONCATENATE("'2018-06'!V",TEXT(MATCH($C34,'2018-06'!$C$2:$C$100,0)+1,0))))</f>
        <v>908642179.30999994</v>
      </c>
      <c r="W34" s="17">
        <f ca="1">IF(OR(INDIRECT(CONCATENATE("'2018-07'!W",TEXT(MATCH($C34,'2018-07'!$C$2:$C$100,0)+1,0)))="",INDIRECT(CONCATENATE("'2018-06'!W",TEXT(MATCH($C34,'2018-06'!$C$2:$C$100,0)+1,0)))="",AND(INDIRECT(CONCATENATE("'2018-07'!W",TEXT(MATCH($C34,'2018-07'!$C$2:$C$100,0)+1,0)))="",INDIRECT(CONCATENATE("'2018-06'!W",TEXT(MATCH($C34,'2018-06'!$C$2:$C$100,0)+1,0)))="")),"Н/Д",INDIRECT(CONCATENATE("'2018-07'!W",TEXT(MATCH($C34,'2018-07'!$C$2:$C$100,0)+1,0)))-INDIRECT(CONCATENATE("'2018-06'!W",TEXT(MATCH($C34,'2018-06'!$C$2:$C$100,0)+1,0))))</f>
        <v>7173444431</v>
      </c>
    </row>
    <row r="35" spans="1:23" x14ac:dyDescent="0.25">
      <c r="A35" s="2" t="s">
        <v>49</v>
      </c>
      <c r="B35" s="2" t="s">
        <v>57</v>
      </c>
      <c r="C35" s="15">
        <v>58000000</v>
      </c>
      <c r="D35" s="2" t="s">
        <v>210</v>
      </c>
      <c r="E35" s="17">
        <f ca="1">IF(OR(INDIRECT(CONCATENATE("'2018-07'!E",TEXT(MATCH($C35,'2018-07'!$C$2:$C$100,0)+1,0)))="",INDIRECT(CONCATENATE("'2018-06'!E",TEXT(MATCH($C35,'2018-06'!$C$2:$C$100,0)+1,0)))="",AND(INDIRECT(CONCATENATE("'2018-07'!E",TEXT(MATCH($C35,'2018-07'!$C$2:$C$100,0)+1,0)))="",INDIRECT(CONCATENATE("'2018-06'!E",TEXT(MATCH($C35,'2018-06'!$C$2:$C$100,0)+1,0)))="")),"Н/Д",INDIRECT(CONCATENATE("'2018-07'!E",TEXT(MATCH($C35,'2018-07'!$C$2:$C$100,0)+1,0)))-INDIRECT(CONCATENATE("'2018-06'!E",TEXT(MATCH($C35,'2018-06'!$C$2:$C$100,0)+1,0))))</f>
        <v>2377513743.3000011</v>
      </c>
      <c r="F35" s="17">
        <f ca="1">IF(OR(INDIRECT(CONCATENATE("'2018-07'!F",TEXT(MATCH($C35,'2018-07'!$C$2:$C$100,0)+1,0)))="",INDIRECT(CONCATENATE("'2018-06'!F",TEXT(MATCH($C35,'2018-06'!$C$2:$C$100,0)+1,0)))="",AND(INDIRECT(CONCATENATE("'2018-07'!F",TEXT(MATCH($C35,'2018-07'!$C$2:$C$100,0)+1,0)))="",INDIRECT(CONCATENATE("'2018-06'!F",TEXT(MATCH($C35,'2018-06'!$C$2:$C$100,0)+1,0)))="")),"Н/Д",INDIRECT(CONCATENATE("'2018-07'!F",TEXT(MATCH($C35,'2018-07'!$C$2:$C$100,0)+1,0)))-INDIRECT(CONCATENATE("'2018-06'!F",TEXT(MATCH($C35,'2018-06'!$C$2:$C$100,0)+1,0))))</f>
        <v>1541667527.7399998</v>
      </c>
      <c r="G35" s="17">
        <f ca="1">IF(OR(INDIRECT(CONCATENATE("'2018-07'!G",TEXT(MATCH($C35,'2018-07'!$C$2:$C$100,0)+1,0)))="",INDIRECT(CONCATENATE("'2018-06'!G",TEXT(MATCH($C35,'2018-06'!$C$2:$C$100,0)+1,0)))="",AND(INDIRECT(CONCATENATE("'2018-07'!G",TEXT(MATCH($C35,'2018-07'!$C$2:$C$100,0)+1,0)))="",INDIRECT(CONCATENATE("'2018-06'!G",TEXT(MATCH($C35,'2018-06'!$C$2:$C$100,0)+1,0)))="")),"Н/Д",INDIRECT(CONCATENATE("'2018-07'!G",TEXT(MATCH($C35,'2018-07'!$C$2:$C$100,0)+1,0)))-INDIRECT(CONCATENATE("'2018-06'!G",TEXT(MATCH($C35,'2018-06'!$C$2:$C$100,0)+1,0))))</f>
        <v>242010785.23999977</v>
      </c>
      <c r="H35" s="17">
        <f ca="1">IF(OR(INDIRECT(CONCATENATE("'2018-07'!H",TEXT(MATCH($C35,'2018-07'!$C$2:$C$100,0)+1,0)))="",INDIRECT(CONCATENATE("'2018-06'!H",TEXT(MATCH($C35,'2018-06'!$C$2:$C$100,0)+1,0)))="",AND(INDIRECT(CONCATENATE("'2018-07'!H",TEXT(MATCH($C35,'2018-07'!$C$2:$C$100,0)+1,0)))="",INDIRECT(CONCATENATE("'2018-06'!H",TEXT(MATCH($C35,'2018-06'!$C$2:$C$100,0)+1,0)))="")),"Н/Д",INDIRECT(CONCATENATE("'2018-07'!H",TEXT(MATCH($C35,'2018-07'!$C$2:$C$100,0)+1,0)))-INDIRECT(CONCATENATE("'2018-06'!H",TEXT(MATCH($C35,'2018-06'!$C$2:$C$100,0)+1,0))))</f>
        <v>732018593.36000013</v>
      </c>
      <c r="I35" s="17">
        <f ca="1">IF(OR(INDIRECT(CONCATENATE("'2018-07'!I",TEXT(MATCH($C35,'2018-07'!$C$2:$C$100,0)+1,0)))="",INDIRECT(CONCATENATE("'2018-06'!I",TEXT(MATCH($C35,'2018-06'!$C$2:$C$100,0)+1,0)))="",AND(INDIRECT(CONCATENATE("'2018-07'!I",TEXT(MATCH($C35,'2018-07'!$C$2:$C$100,0)+1,0)))="",INDIRECT(CONCATENATE("'2018-06'!I",TEXT(MATCH($C35,'2018-06'!$C$2:$C$100,0)+1,0)))="")),"Н/Д",INDIRECT(CONCATENATE("'2018-07'!I",TEXT(MATCH($C35,'2018-07'!$C$2:$C$100,0)+1,0)))-INDIRECT(CONCATENATE("'2018-06'!I",TEXT(MATCH($C35,'2018-06'!$C$2:$C$100,0)+1,0))))</f>
        <v>286991178.51999998</v>
      </c>
      <c r="J35" s="17" t="str">
        <f ca="1">IF(OR(INDIRECT(CONCATENATE("'2018-07'!J",TEXT(MATCH($C35,'2018-07'!$C$2:$C$100,0)+1,0)))="",INDIRECT(CONCATENATE("'2018-06'!J",TEXT(MATCH($C35,'2018-06'!$C$2:$C$100,0)+1,0)))="",AND(INDIRECT(CONCATENATE("'2018-07'!J",TEXT(MATCH($C35,'2018-07'!$C$2:$C$100,0)+1,0)))="",INDIRECT(CONCATENATE("'2018-06'!J",TEXT(MATCH($C35,'2018-06'!$C$2:$C$100,0)+1,0)))="")),"Н/Д",INDIRECT(CONCATENATE("'2018-07'!J",TEXT(MATCH($C35,'2018-07'!$C$2:$C$100,0)+1,0)))-INDIRECT(CONCATENATE("'2018-06'!J",TEXT(MATCH($C35,'2018-06'!$C$2:$C$100,0)+1,0))))</f>
        <v>Н/Д</v>
      </c>
      <c r="K35" s="17">
        <f ca="1">IF(OR(INDIRECT(CONCATENATE("'2018-07'!K",TEXT(MATCH($C35,'2018-07'!$C$2:$C$100,0)+1,0)))="",INDIRECT(CONCATENATE("'2018-06'!K",TEXT(MATCH($C35,'2018-06'!$C$2:$C$100,0)+1,0)))="",AND(INDIRECT(CONCATENATE("'2018-07'!K",TEXT(MATCH($C35,'2018-07'!$C$2:$C$100,0)+1,0)))="",INDIRECT(CONCATENATE("'2018-06'!K",TEXT(MATCH($C35,'2018-06'!$C$2:$C$100,0)+1,0)))="")),"Н/Д",INDIRECT(CONCATENATE("'2018-07'!K",TEXT(MATCH($C35,'2018-07'!$C$2:$C$100,0)+1,0)))-INDIRECT(CONCATENATE("'2018-06'!K",TEXT(MATCH($C35,'2018-06'!$C$2:$C$100,0)+1,0))))</f>
        <v>50345833.769999981</v>
      </c>
      <c r="L35" s="17">
        <f ca="1">IF(OR(INDIRECT(CONCATENATE("'2018-07'!L",TEXT(MATCH($C35,'2018-07'!$C$2:$C$100,0)+1,0)))="",INDIRECT(CONCATENATE("'2018-06'!L",TEXT(MATCH($C35,'2018-06'!$C$2:$C$100,0)+1,0)))="",AND(INDIRECT(CONCATENATE("'2018-07'!L",TEXT(MATCH($C35,'2018-07'!$C$2:$C$100,0)+1,0)))="",INDIRECT(CONCATENATE("'2018-06'!L",TEXT(MATCH($C35,'2018-06'!$C$2:$C$100,0)+1,0)))="")),"Н/Д",INDIRECT(CONCATENATE("'2018-07'!L",TEXT(MATCH($C35,'2018-07'!$C$2:$C$100,0)+1,0)))-INDIRECT(CONCATENATE("'2018-06'!L",TEXT(MATCH($C35,'2018-06'!$C$2:$C$100,0)+1,0))))</f>
        <v>95293977.999999881</v>
      </c>
      <c r="M35" s="17">
        <f ca="1">IF(OR(INDIRECT(CONCATENATE("'2018-07'!M",TEXT(MATCH($C35,'2018-07'!$C$2:$C$100,0)+1,0)))="",INDIRECT(CONCATENATE("'2018-06'!M",TEXT(MATCH($C35,'2018-06'!$C$2:$C$100,0)+1,0)))="",AND(INDIRECT(CONCATENATE("'2018-07'!M",TEXT(MATCH($C35,'2018-07'!$C$2:$C$100,0)+1,0)))="",INDIRECT(CONCATENATE("'2018-06'!M",TEXT(MATCH($C35,'2018-06'!$C$2:$C$100,0)+1,0)))="")),"Н/Д",INDIRECT(CONCATENATE("'2018-07'!M",TEXT(MATCH($C35,'2018-07'!$C$2:$C$100,0)+1,0)))-INDIRECT(CONCATENATE("'2018-06'!M",TEXT(MATCH($C35,'2018-06'!$C$2:$C$100,0)+1,0))))</f>
        <v>1241453.7400000002</v>
      </c>
      <c r="N35" s="17">
        <f ca="1">IF(OR(INDIRECT(CONCATENATE("'2018-07'!N",TEXT(MATCH($C35,'2018-07'!$C$2:$C$100,0)+1,0)))="",INDIRECT(CONCATENATE("'2018-06'!N",TEXT(MATCH($C35,'2018-06'!$C$2:$C$100,0)+1,0)))="",AND(INDIRECT(CONCATENATE("'2018-07'!N",TEXT(MATCH($C35,'2018-07'!$C$2:$C$100,0)+1,0)))="",INDIRECT(CONCATENATE("'2018-06'!N",TEXT(MATCH($C35,'2018-06'!$C$2:$C$100,0)+1,0)))="")),"Н/Д",INDIRECT(CONCATENATE("'2018-07'!N",TEXT(MATCH($C35,'2018-07'!$C$2:$C$100,0)+1,0)))-INDIRECT(CONCATENATE("'2018-06'!NE",TEXT(MATCH($C35,'2018-06'!$C$2:$C$100,0)+1,0))))</f>
        <v>80609760.670000002</v>
      </c>
      <c r="O35" s="17">
        <f ca="1">IF(OR(INDIRECT(CONCATENATE("'2018-07'!O",TEXT(MATCH($C35,'2018-07'!$C$2:$C$100,0)+1,0)))="",INDIRECT(CONCATENATE("'2018-06'!O",TEXT(MATCH($C35,'2018-06'!$C$2:$C$100,0)+1,0)))="",AND(INDIRECT(CONCATENATE("'2018-07'!O",TEXT(MATCH($C35,'2018-07'!$C$2:$C$100,0)+1,0)))="",INDIRECT(CONCATENATE("'2018-06'!O",TEXT(MATCH($C35,'2018-06'!$C$2:$C$100,0)+1,0)))="")),"Н/Д",INDIRECT(CONCATENATE("'2018-07'!O",TEXT(MATCH($C35,'2018-07'!$C$2:$C$100,0)+1,0)))-INDIRECT(CONCATENATE("'2018-06'!O",TEXT(MATCH($C35,'2018-06'!$C$2:$C$100,0)+1,0))))</f>
        <v>14407.48000000001</v>
      </c>
      <c r="P35" s="17">
        <f ca="1">IF(OR(INDIRECT(CONCATENATE("'2018-07'!P",TEXT(MATCH($C35,'2018-07'!$C$2:$C$100,0)+1,0)))="",INDIRECT(CONCATENATE("'2018-06'!P",TEXT(MATCH($C35,'2018-06'!$C$2:$C$100,0)+1,0)))="",AND(INDIRECT(CONCATENATE("'2018-07'!P",TEXT(MATCH($C35,'2018-07'!$C$2:$C$100,0)+1,0)))="",INDIRECT(CONCATENATE("'2018-06'!P",TEXT(MATCH($C35,'2018-06'!$C$2:$C$100,0)+1,0)))="")),"Н/Д",INDIRECT(CONCATENATE("'2018-07'!P",TEXT(MATCH($C35,'2018-07'!$C$2:$C$100,0)+1,0)))-INDIRECT(CONCATENATE("'2018-06'!P",TEXT(MATCH($C35,'2018-06'!$C$2:$C$100,0)+1,0))))</f>
        <v>46550547.25</v>
      </c>
      <c r="Q35" s="17">
        <f ca="1">IF(OR(INDIRECT(CONCATENATE("'2018-07'!Q",TEXT(MATCH($C35,'2018-07'!$C$2:$C$100,0)+1,0)))="",INDIRECT(CONCATENATE("'2018-06'!Q",TEXT(MATCH($C35,'2018-06'!$C$2:$C$100,0)+1,0)))="",AND(INDIRECT(CONCATENATE("'2018-07'!Q",TEXT(MATCH($C35,'2018-07'!$C$2:$C$100,0)+1,0)))="",INDIRECT(CONCATENATE("'2018-06'!Q",TEXT(MATCH($C35,'2018-06'!$C$2:$C$100,0)+1,0)))="")),"Н/Д",INDIRECT(CONCATENATE("'2018-07'!Q",TEXT(MATCH($C35,'2018-07'!$C$2:$C$100,0)+1,0)))-INDIRECT(CONCATENATE("'2018-06'!Q",TEXT(MATCH($C35,'2018-06'!$C$2:$C$100,0)+1,0))))</f>
        <v>17585269.61999999</v>
      </c>
      <c r="R35" s="17">
        <f ca="1">IF(OR(INDIRECT(CONCATENATE("'2018-07'!R",TEXT(MATCH($C35,'2018-07'!$C$2:$C$100,0)+1,0)))="",INDIRECT(CONCATENATE("'2018-06'!R",TEXT(MATCH($C35,'2018-06'!$C$2:$C$100,0)+1,0)))="",AND(INDIRECT(CONCATENATE("'2018-07'!R",TEXT(MATCH($C35,'2018-07'!$C$2:$C$100,0)+1,0)))="",INDIRECT(CONCATENATE("'2018-06'!R",TEXT(MATCH($C35,'2018-06'!$C$2:$C$100,0)+1,0)))="")),"Н/Д",INDIRECT(CONCATENATE("'2018-07'!R",TEXT(MATCH($C35,'2018-07'!$C$2:$C$100,0)+1,0)))-INDIRECT(CONCATENATE("'2018-06'!R",TEXT(MATCH($C35,'2018-06'!$C$2:$C$100,0)+1,0))))</f>
        <v>22550692.950000003</v>
      </c>
      <c r="S35" s="17">
        <f ca="1">IF(OR(INDIRECT(CONCATENATE("'2018-07'!S",TEXT(MATCH($C35,'2018-07'!$C$2:$C$100,0)+1,0)))="",INDIRECT(CONCATENATE("'2018-06'!S",TEXT(MATCH($C35,'2018-06'!$C$2:$C$100,0)+1,0)))="",AND(INDIRECT(CONCATENATE("'2018-07'!S",TEXT(MATCH($C35,'2018-07'!$C$2:$C$100,0)+1,0)))="",INDIRECT(CONCATENATE("'2018-06'!S",TEXT(MATCH($C35,'2018-06'!$C$2:$C$100,0)+1,0)))="")),"Н/Д",INDIRECT(CONCATENATE("'2018-07'!S",TEXT(MATCH($C35,'2018-07'!$C$2:$C$100,0)+1,0)))-INDIRECT(CONCATENATE("'2018-06'!S",TEXT(MATCH($C35,'2018-06'!$C$2:$C$100,0)+1,0))))</f>
        <v>108717.99999999994</v>
      </c>
      <c r="T35" s="17">
        <f ca="1">IF(OR(INDIRECT(CONCATENATE("'2018-07'!T",TEXT(MATCH($C35,'2018-07'!$C$2:$C$100,0)+1,0)))="",INDIRECT(CONCATENATE("'2018-06'!T",TEXT(MATCH($C35,'2018-06'!$C$2:$C$100,0)+1,0)))="",AND(INDIRECT(CONCATENATE("'2018-07'!T",TEXT(MATCH($C35,'2018-07'!$C$2:$C$100,0)+1,0)))="",INDIRECT(CONCATENATE("'2018-06'!T",TEXT(MATCH($C35,'2018-06'!$C$2:$C$100,0)+1,0)))="")),"Н/Д",INDIRECT(CONCATENATE("'2018-07'!T",TEXT(MATCH($C35,'2018-07'!$C$2:$C$100,0)+1,0)))-INDIRECT(CONCATENATE("'2018-06'!T",TEXT(MATCH($C35,'2018-06'!$C$2:$C$100,0)+1,0))))</f>
        <v>25994576.400000006</v>
      </c>
      <c r="U35" s="17">
        <f ca="1">IF(OR(INDIRECT(CONCATENATE("'2018-07'!U",TEXT(MATCH($C35,'2018-07'!$C$2:$C$100,0)+1,0)))="",INDIRECT(CONCATENATE("'2018-06'!U",TEXT(MATCH($C35,'2018-06'!$C$2:$C$100,0)+1,0)))="",AND(INDIRECT(CONCATENATE("'2018-07'!U",TEXT(MATCH($C35,'2018-07'!$C$2:$C$100,0)+1,0)))="",INDIRECT(CONCATENATE("'2018-06'!U",TEXT(MATCH($C35,'2018-06'!$C$2:$C$100,0)+1,0)))="")),"Н/Д",INDIRECT(CONCATENATE("'2018-07'!U",TEXT(MATCH($C35,'2018-07'!$C$2:$C$100,0)+1,0)))-INDIRECT(CONCATENATE("'2018-06'!U",TEXT(MATCH($C35,'2018-06'!$C$2:$C$100,0)+1,0))))</f>
        <v>1937379.7300000004</v>
      </c>
      <c r="V35" s="17">
        <f ca="1">IF(OR(INDIRECT(CONCATENATE("'2018-07'!V",TEXT(MATCH($C35,'2018-07'!$C$2:$C$100,0)+1,0)))="",INDIRECT(CONCATENATE("'2018-06'!V",TEXT(MATCH($C35,'2018-06'!$C$2:$C$100,0)+1,0)))="",AND(INDIRECT(CONCATENATE("'2018-07'!V",TEXT(MATCH($C35,'2018-07'!$C$2:$C$100,0)+1,0)))="",INDIRECT(CONCATENATE("'2018-06'!V",TEXT(MATCH($C35,'2018-06'!$C$2:$C$100,0)+1,0)))="")),"Н/Д",INDIRECT(CONCATENATE("'2018-07'!V",TEXT(MATCH($C35,'2018-07'!$C$2:$C$100,0)+1,0)))-INDIRECT(CONCATENATE("'2018-06'!V",TEXT(MATCH($C35,'2018-06'!$C$2:$C$100,0)+1,0))))</f>
        <v>835846215.55999994</v>
      </c>
      <c r="W35" s="17">
        <f ca="1">IF(OR(INDIRECT(CONCATENATE("'2018-07'!W",TEXT(MATCH($C35,'2018-07'!$C$2:$C$100,0)+1,0)))="",INDIRECT(CONCATENATE("'2018-06'!W",TEXT(MATCH($C35,'2018-06'!$C$2:$C$100,0)+1,0)))="",AND(INDIRECT(CONCATENATE("'2018-07'!W",TEXT(MATCH($C35,'2018-07'!$C$2:$C$100,0)+1,0)))="",INDIRECT(CONCATENATE("'2018-06'!W",TEXT(MATCH($C35,'2018-06'!$C$2:$C$100,0)+1,0)))="")),"Н/Д",INDIRECT(CONCATENATE("'2018-07'!W",TEXT(MATCH($C35,'2018-07'!$C$2:$C$100,0)+1,0)))-INDIRECT(CONCATENATE("'2018-06'!W",TEXT(MATCH($C35,'2018-06'!$C$2:$C$100,0)+1,0))))</f>
        <v>6293519453.1499977</v>
      </c>
    </row>
    <row r="36" spans="1:23" x14ac:dyDescent="0.25">
      <c r="A36" s="2" t="s">
        <v>49</v>
      </c>
      <c r="B36" s="2" t="s">
        <v>58</v>
      </c>
      <c r="C36" s="15">
        <v>86000000</v>
      </c>
      <c r="D36" s="2" t="s">
        <v>210</v>
      </c>
      <c r="E36" s="17">
        <f ca="1">IF(OR(INDIRECT(CONCATENATE("'2018-07'!E",TEXT(MATCH($C36,'2018-07'!$C$2:$C$100,0)+1,0)))="",INDIRECT(CONCATENATE("'2018-06'!E",TEXT(MATCH($C36,'2018-06'!$C$2:$C$100,0)+1,0)))="",AND(INDIRECT(CONCATENATE("'2018-07'!E",TEXT(MATCH($C36,'2018-07'!$C$2:$C$100,0)+1,0)))="",INDIRECT(CONCATENATE("'2018-06'!E",TEXT(MATCH($C36,'2018-06'!$C$2:$C$100,0)+1,0)))="")),"Н/Д",INDIRECT(CONCATENATE("'2018-07'!E",TEXT(MATCH($C36,'2018-07'!$C$2:$C$100,0)+1,0)))-INDIRECT(CONCATENATE("'2018-06'!E",TEXT(MATCH($C36,'2018-06'!$C$2:$C$100,0)+1,0))))</f>
        <v>3513353803.0699997</v>
      </c>
      <c r="F36" s="17">
        <f ca="1">IF(OR(INDIRECT(CONCATENATE("'2018-07'!F",TEXT(MATCH($C36,'2018-07'!$C$2:$C$100,0)+1,0)))="",INDIRECT(CONCATENATE("'2018-06'!F",TEXT(MATCH($C36,'2018-06'!$C$2:$C$100,0)+1,0)))="",AND(INDIRECT(CONCATENATE("'2018-07'!F",TEXT(MATCH($C36,'2018-07'!$C$2:$C$100,0)+1,0)))="",INDIRECT(CONCATENATE("'2018-06'!F",TEXT(MATCH($C36,'2018-06'!$C$2:$C$100,0)+1,0)))="")),"Н/Д",INDIRECT(CONCATENATE("'2018-07'!F",TEXT(MATCH($C36,'2018-07'!$C$2:$C$100,0)+1,0)))-INDIRECT(CONCATENATE("'2018-06'!F",TEXT(MATCH($C36,'2018-06'!$C$2:$C$100,0)+1,0))))</f>
        <v>2172565704.8500004</v>
      </c>
      <c r="G36" s="17">
        <f ca="1">IF(OR(INDIRECT(CONCATENATE("'2018-07'!G",TEXT(MATCH($C36,'2018-07'!$C$2:$C$100,0)+1,0)))="",INDIRECT(CONCATENATE("'2018-06'!G",TEXT(MATCH($C36,'2018-06'!$C$2:$C$100,0)+1,0)))="",AND(INDIRECT(CONCATENATE("'2018-07'!G",TEXT(MATCH($C36,'2018-07'!$C$2:$C$100,0)+1,0)))="",INDIRECT(CONCATENATE("'2018-06'!G",TEXT(MATCH($C36,'2018-06'!$C$2:$C$100,0)+1,0)))="")),"Н/Д",INDIRECT(CONCATENATE("'2018-07'!G",TEXT(MATCH($C36,'2018-07'!$C$2:$C$100,0)+1,0)))-INDIRECT(CONCATENATE("'2018-06'!G",TEXT(MATCH($C36,'2018-06'!$C$2:$C$100,0)+1,0))))</f>
        <v>496398195.28999996</v>
      </c>
      <c r="H36" s="17">
        <f ca="1">IF(OR(INDIRECT(CONCATENATE("'2018-07'!H",TEXT(MATCH($C36,'2018-07'!$C$2:$C$100,0)+1,0)))="",INDIRECT(CONCATENATE("'2018-06'!H",TEXT(MATCH($C36,'2018-06'!$C$2:$C$100,0)+1,0)))="",AND(INDIRECT(CONCATENATE("'2018-07'!H",TEXT(MATCH($C36,'2018-07'!$C$2:$C$100,0)+1,0)))="",INDIRECT(CONCATENATE("'2018-06'!H",TEXT(MATCH($C36,'2018-06'!$C$2:$C$100,0)+1,0)))="")),"Н/Д",INDIRECT(CONCATENATE("'2018-07'!H",TEXT(MATCH($C36,'2018-07'!$C$2:$C$100,0)+1,0)))-INDIRECT(CONCATENATE("'2018-06'!H",TEXT(MATCH($C36,'2018-06'!$C$2:$C$100,0)+1,0))))</f>
        <v>1073892795.0600004</v>
      </c>
      <c r="I36" s="17">
        <f ca="1">IF(OR(INDIRECT(CONCATENATE("'2018-07'!I",TEXT(MATCH($C36,'2018-07'!$C$2:$C$100,0)+1,0)))="",INDIRECT(CONCATENATE("'2018-06'!I",TEXT(MATCH($C36,'2018-06'!$C$2:$C$100,0)+1,0)))="",AND(INDIRECT(CONCATENATE("'2018-07'!I",TEXT(MATCH($C36,'2018-07'!$C$2:$C$100,0)+1,0)))="",INDIRECT(CONCATENATE("'2018-06'!I",TEXT(MATCH($C36,'2018-06'!$C$2:$C$100,0)+1,0)))="")),"Н/Д",INDIRECT(CONCATENATE("'2018-07'!I",TEXT(MATCH($C36,'2018-07'!$C$2:$C$100,0)+1,0)))-INDIRECT(CONCATENATE("'2018-06'!I",TEXT(MATCH($C36,'2018-06'!$C$2:$C$100,0)+1,0))))</f>
        <v>206317912.35000014</v>
      </c>
      <c r="J36" s="17" t="str">
        <f ca="1">IF(OR(INDIRECT(CONCATENATE("'2018-07'!J",TEXT(MATCH($C36,'2018-07'!$C$2:$C$100,0)+1,0)))="",INDIRECT(CONCATENATE("'2018-06'!J",TEXT(MATCH($C36,'2018-06'!$C$2:$C$100,0)+1,0)))="",AND(INDIRECT(CONCATENATE("'2018-07'!J",TEXT(MATCH($C36,'2018-07'!$C$2:$C$100,0)+1,0)))="",INDIRECT(CONCATENATE("'2018-06'!J",TEXT(MATCH($C36,'2018-06'!$C$2:$C$100,0)+1,0)))="")),"Н/Д",INDIRECT(CONCATENATE("'2018-07'!J",TEXT(MATCH($C36,'2018-07'!$C$2:$C$100,0)+1,0)))-INDIRECT(CONCATENATE("'2018-06'!J",TEXT(MATCH($C36,'2018-06'!$C$2:$C$100,0)+1,0))))</f>
        <v>Н/Д</v>
      </c>
      <c r="K36" s="17">
        <f ca="1">IF(OR(INDIRECT(CONCATENATE("'2018-07'!K",TEXT(MATCH($C36,'2018-07'!$C$2:$C$100,0)+1,0)))="",INDIRECT(CONCATENATE("'2018-06'!K",TEXT(MATCH($C36,'2018-06'!$C$2:$C$100,0)+1,0)))="",AND(INDIRECT(CONCATENATE("'2018-07'!K",TEXT(MATCH($C36,'2018-07'!$C$2:$C$100,0)+1,0)))="",INDIRECT(CONCATENATE("'2018-06'!K",TEXT(MATCH($C36,'2018-06'!$C$2:$C$100,0)+1,0)))="")),"Н/Д",INDIRECT(CONCATENATE("'2018-07'!K",TEXT(MATCH($C36,'2018-07'!$C$2:$C$100,0)+1,0)))-INDIRECT(CONCATENATE("'2018-06'!K",TEXT(MATCH($C36,'2018-06'!$C$2:$C$100,0)+1,0))))</f>
        <v>78915598.880000114</v>
      </c>
      <c r="L36" s="17">
        <f ca="1">IF(OR(INDIRECT(CONCATENATE("'2018-07'!L",TEXT(MATCH($C36,'2018-07'!$C$2:$C$100,0)+1,0)))="",INDIRECT(CONCATENATE("'2018-06'!L",TEXT(MATCH($C36,'2018-06'!$C$2:$C$100,0)+1,0)))="",AND(INDIRECT(CONCATENATE("'2018-07'!L",TEXT(MATCH($C36,'2018-07'!$C$2:$C$100,0)+1,0)))="",INDIRECT(CONCATENATE("'2018-06'!L",TEXT(MATCH($C36,'2018-06'!$C$2:$C$100,0)+1,0)))="")),"Н/Д",INDIRECT(CONCATENATE("'2018-07'!L",TEXT(MATCH($C36,'2018-07'!$C$2:$C$100,0)+1,0)))-INDIRECT(CONCATENATE("'2018-06'!L",TEXT(MATCH($C36,'2018-06'!$C$2:$C$100,0)+1,0))))</f>
        <v>43040183.720000029</v>
      </c>
      <c r="M36" s="17">
        <f ca="1">IF(OR(INDIRECT(CONCATENATE("'2018-07'!M",TEXT(MATCH($C36,'2018-07'!$C$2:$C$100,0)+1,0)))="",INDIRECT(CONCATENATE("'2018-06'!M",TEXT(MATCH($C36,'2018-06'!$C$2:$C$100,0)+1,0)))="",AND(INDIRECT(CONCATENATE("'2018-07'!M",TEXT(MATCH($C36,'2018-07'!$C$2:$C$100,0)+1,0)))="",INDIRECT(CONCATENATE("'2018-06'!M",TEXT(MATCH($C36,'2018-06'!$C$2:$C$100,0)+1,0)))="")),"Н/Д",INDIRECT(CONCATENATE("'2018-07'!M",TEXT(MATCH($C36,'2018-07'!$C$2:$C$100,0)+1,0)))-INDIRECT(CONCATENATE("'2018-06'!M",TEXT(MATCH($C36,'2018-06'!$C$2:$C$100,0)+1,0))))</f>
        <v>47611977.620000005</v>
      </c>
      <c r="N36" s="17">
        <f ca="1">IF(OR(INDIRECT(CONCATENATE("'2018-07'!N",TEXT(MATCH($C36,'2018-07'!$C$2:$C$100,0)+1,0)))="",INDIRECT(CONCATENATE("'2018-06'!N",TEXT(MATCH($C36,'2018-06'!$C$2:$C$100,0)+1,0)))="",AND(INDIRECT(CONCATENATE("'2018-07'!N",TEXT(MATCH($C36,'2018-07'!$C$2:$C$100,0)+1,0)))="",INDIRECT(CONCATENATE("'2018-06'!N",TEXT(MATCH($C36,'2018-06'!$C$2:$C$100,0)+1,0)))="")),"Н/Д",INDIRECT(CONCATENATE("'2018-07'!N",TEXT(MATCH($C36,'2018-07'!$C$2:$C$100,0)+1,0)))-INDIRECT(CONCATENATE("'2018-06'!NE",TEXT(MATCH($C36,'2018-06'!$C$2:$C$100,0)+1,0))))</f>
        <v>114402635.78</v>
      </c>
      <c r="O36" s="17">
        <f ca="1">IF(OR(INDIRECT(CONCATENATE("'2018-07'!O",TEXT(MATCH($C36,'2018-07'!$C$2:$C$100,0)+1,0)))="",INDIRECT(CONCATENATE("'2018-06'!O",TEXT(MATCH($C36,'2018-06'!$C$2:$C$100,0)+1,0)))="",AND(INDIRECT(CONCATENATE("'2018-07'!O",TEXT(MATCH($C36,'2018-07'!$C$2:$C$100,0)+1,0)))="",INDIRECT(CONCATENATE("'2018-06'!O",TEXT(MATCH($C36,'2018-06'!$C$2:$C$100,0)+1,0)))="")),"Н/Д",INDIRECT(CONCATENATE("'2018-07'!O",TEXT(MATCH($C36,'2018-07'!$C$2:$C$100,0)+1,0)))-INDIRECT(CONCATENATE("'2018-06'!O",TEXT(MATCH($C36,'2018-06'!$C$2:$C$100,0)+1,0))))</f>
        <v>29153.379999999997</v>
      </c>
      <c r="P36" s="17">
        <f ca="1">IF(OR(INDIRECT(CONCATENATE("'2018-07'!P",TEXT(MATCH($C36,'2018-07'!$C$2:$C$100,0)+1,0)))="",INDIRECT(CONCATENATE("'2018-06'!P",TEXT(MATCH($C36,'2018-06'!$C$2:$C$100,0)+1,0)))="",AND(INDIRECT(CONCATENATE("'2018-07'!P",TEXT(MATCH($C36,'2018-07'!$C$2:$C$100,0)+1,0)))="",INDIRECT(CONCATENATE("'2018-06'!P",TEXT(MATCH($C36,'2018-06'!$C$2:$C$100,0)+1,0)))="")),"Н/Д",INDIRECT(CONCATENATE("'2018-07'!P",TEXT(MATCH($C36,'2018-07'!$C$2:$C$100,0)+1,0)))-INDIRECT(CONCATENATE("'2018-06'!P",TEXT(MATCH($C36,'2018-06'!$C$2:$C$100,0)+1,0))))</f>
        <v>53814480.179999977</v>
      </c>
      <c r="Q36" s="17">
        <f ca="1">IF(OR(INDIRECT(CONCATENATE("'2018-07'!Q",TEXT(MATCH($C36,'2018-07'!$C$2:$C$100,0)+1,0)))="",INDIRECT(CONCATENATE("'2018-06'!Q",TEXT(MATCH($C36,'2018-06'!$C$2:$C$100,0)+1,0)))="",AND(INDIRECT(CONCATENATE("'2018-07'!Q",TEXT(MATCH($C36,'2018-07'!$C$2:$C$100,0)+1,0)))="",INDIRECT(CONCATENATE("'2018-06'!Q",TEXT(MATCH($C36,'2018-06'!$C$2:$C$100,0)+1,0)))="")),"Н/Д",INDIRECT(CONCATENATE("'2018-07'!Q",TEXT(MATCH($C36,'2018-07'!$C$2:$C$100,0)+1,0)))-INDIRECT(CONCATENATE("'2018-06'!Q",TEXT(MATCH($C36,'2018-06'!$C$2:$C$100,0)+1,0))))</f>
        <v>72174969.459999919</v>
      </c>
      <c r="R36" s="17">
        <f ca="1">IF(OR(INDIRECT(CONCATENATE("'2018-07'!R",TEXT(MATCH($C36,'2018-07'!$C$2:$C$100,0)+1,0)))="",INDIRECT(CONCATENATE("'2018-06'!R",TEXT(MATCH($C36,'2018-06'!$C$2:$C$100,0)+1,0)))="",AND(INDIRECT(CONCATENATE("'2018-07'!R",TEXT(MATCH($C36,'2018-07'!$C$2:$C$100,0)+1,0)))="",INDIRECT(CONCATENATE("'2018-06'!R",TEXT(MATCH($C36,'2018-06'!$C$2:$C$100,0)+1,0)))="")),"Н/Д",INDIRECT(CONCATENATE("'2018-07'!R",TEXT(MATCH($C36,'2018-07'!$C$2:$C$100,0)+1,0)))-INDIRECT(CONCATENATE("'2018-06'!R",TEXT(MATCH($C36,'2018-06'!$C$2:$C$100,0)+1,0))))</f>
        <v>20735935.910000011</v>
      </c>
      <c r="S36" s="17">
        <f ca="1">IF(OR(INDIRECT(CONCATENATE("'2018-07'!S",TEXT(MATCH($C36,'2018-07'!$C$2:$C$100,0)+1,0)))="",INDIRECT(CONCATENATE("'2018-06'!S",TEXT(MATCH($C36,'2018-06'!$C$2:$C$100,0)+1,0)))="",AND(INDIRECT(CONCATENATE("'2018-07'!S",TEXT(MATCH($C36,'2018-07'!$C$2:$C$100,0)+1,0)))="",INDIRECT(CONCATENATE("'2018-06'!S",TEXT(MATCH($C36,'2018-06'!$C$2:$C$100,0)+1,0)))="")),"Н/Д",INDIRECT(CONCATENATE("'2018-07'!S",TEXT(MATCH($C36,'2018-07'!$C$2:$C$100,0)+1,0)))-INDIRECT(CONCATENATE("'2018-06'!S",TEXT(MATCH($C36,'2018-06'!$C$2:$C$100,0)+1,0))))</f>
        <v>40326.969999999972</v>
      </c>
      <c r="T36" s="17">
        <f ca="1">IF(OR(INDIRECT(CONCATENATE("'2018-07'!T",TEXT(MATCH($C36,'2018-07'!$C$2:$C$100,0)+1,0)))="",INDIRECT(CONCATENATE("'2018-06'!T",TEXT(MATCH($C36,'2018-06'!$C$2:$C$100,0)+1,0)))="",AND(INDIRECT(CONCATENATE("'2018-07'!T",TEXT(MATCH($C36,'2018-07'!$C$2:$C$100,0)+1,0)))="",INDIRECT(CONCATENATE("'2018-06'!T",TEXT(MATCH($C36,'2018-06'!$C$2:$C$100,0)+1,0)))="")),"Н/Д",INDIRECT(CONCATENATE("'2018-07'!T",TEXT(MATCH($C36,'2018-07'!$C$2:$C$100,0)+1,0)))-INDIRECT(CONCATENATE("'2018-06'!T",TEXT(MATCH($C36,'2018-06'!$C$2:$C$100,0)+1,0))))</f>
        <v>33241045.75999999</v>
      </c>
      <c r="U36" s="17">
        <f ca="1">IF(OR(INDIRECT(CONCATENATE("'2018-07'!U",TEXT(MATCH($C36,'2018-07'!$C$2:$C$100,0)+1,0)))="",INDIRECT(CONCATENATE("'2018-06'!U",TEXT(MATCH($C36,'2018-06'!$C$2:$C$100,0)+1,0)))="",AND(INDIRECT(CONCATENATE("'2018-07'!U",TEXT(MATCH($C36,'2018-07'!$C$2:$C$100,0)+1,0)))="",INDIRECT(CONCATENATE("'2018-06'!U",TEXT(MATCH($C36,'2018-06'!$C$2:$C$100,0)+1,0)))="")),"Н/Д",INDIRECT(CONCATENATE("'2018-07'!U",TEXT(MATCH($C36,'2018-07'!$C$2:$C$100,0)+1,0)))-INDIRECT(CONCATENATE("'2018-06'!U",TEXT(MATCH($C36,'2018-06'!$C$2:$C$100,0)+1,0))))</f>
        <v>1045414.7299999995</v>
      </c>
      <c r="V36" s="17">
        <f ca="1">IF(OR(INDIRECT(CONCATENATE("'2018-07'!V",TEXT(MATCH($C36,'2018-07'!$C$2:$C$100,0)+1,0)))="",INDIRECT(CONCATENATE("'2018-06'!V",TEXT(MATCH($C36,'2018-06'!$C$2:$C$100,0)+1,0)))="",AND(INDIRECT(CONCATENATE("'2018-07'!V",TEXT(MATCH($C36,'2018-07'!$C$2:$C$100,0)+1,0)))="",INDIRECT(CONCATENATE("'2018-06'!V",TEXT(MATCH($C36,'2018-06'!$C$2:$C$100,0)+1,0)))="")),"Н/Д",INDIRECT(CONCATENATE("'2018-07'!V",TEXT(MATCH($C36,'2018-07'!$C$2:$C$100,0)+1,0)))-INDIRECT(CONCATENATE("'2018-06'!V",TEXT(MATCH($C36,'2018-06'!$C$2:$C$100,0)+1,0))))</f>
        <v>1340788098.2200003</v>
      </c>
      <c r="W36" s="17">
        <f ca="1">IF(OR(INDIRECT(CONCATENATE("'2018-07'!W",TEXT(MATCH($C36,'2018-07'!$C$2:$C$100,0)+1,0)))="",INDIRECT(CONCATENATE("'2018-06'!W",TEXT(MATCH($C36,'2018-06'!$C$2:$C$100,0)+1,0)))="",AND(INDIRECT(CONCATENATE("'2018-07'!W",TEXT(MATCH($C36,'2018-07'!$C$2:$C$100,0)+1,0)))="",INDIRECT(CONCATENATE("'2018-06'!W",TEXT(MATCH($C36,'2018-06'!$C$2:$C$100,0)+1,0)))="")),"Н/Д",INDIRECT(CONCATENATE("'2018-07'!W",TEXT(MATCH($C36,'2018-07'!$C$2:$C$100,0)+1,0)))-INDIRECT(CONCATENATE("'2018-06'!W",TEXT(MATCH($C36,'2018-06'!$C$2:$C$100,0)+1,0))))</f>
        <v>9172072438.2799988</v>
      </c>
    </row>
    <row r="37" spans="1:23" x14ac:dyDescent="0.25">
      <c r="A37" s="2" t="s">
        <v>49</v>
      </c>
      <c r="B37" s="2" t="s">
        <v>59</v>
      </c>
      <c r="C37" s="15">
        <v>87000000</v>
      </c>
      <c r="D37" s="2" t="s">
        <v>210</v>
      </c>
      <c r="E37" s="17">
        <f ca="1">IF(OR(INDIRECT(CONCATENATE("'2018-07'!E",TEXT(MATCH($C37,'2018-07'!$C$2:$C$100,0)+1,0)))="",INDIRECT(CONCATENATE("'2018-06'!E",TEXT(MATCH($C37,'2018-06'!$C$2:$C$100,0)+1,0)))="",AND(INDIRECT(CONCATENATE("'2018-07'!E",TEXT(MATCH($C37,'2018-07'!$C$2:$C$100,0)+1,0)))="",INDIRECT(CONCATENATE("'2018-06'!E",TEXT(MATCH($C37,'2018-06'!$C$2:$C$100,0)+1,0)))="")),"Н/Д",INDIRECT(CONCATENATE("'2018-07'!E",TEXT(MATCH($C37,'2018-07'!$C$2:$C$100,0)+1,0)))-INDIRECT(CONCATENATE("'2018-06'!E",TEXT(MATCH($C37,'2018-06'!$C$2:$C$100,0)+1,0))))</f>
        <v>6403502488.9400024</v>
      </c>
      <c r="F37" s="17">
        <f ca="1">IF(OR(INDIRECT(CONCATENATE("'2018-07'!F",TEXT(MATCH($C37,'2018-07'!$C$2:$C$100,0)+1,0)))="",INDIRECT(CONCATENATE("'2018-06'!F",TEXT(MATCH($C37,'2018-06'!$C$2:$C$100,0)+1,0)))="",AND(INDIRECT(CONCATENATE("'2018-07'!F",TEXT(MATCH($C37,'2018-07'!$C$2:$C$100,0)+1,0)))="",INDIRECT(CONCATENATE("'2018-06'!F",TEXT(MATCH($C37,'2018-06'!$C$2:$C$100,0)+1,0)))="")),"Н/Д",INDIRECT(CONCATENATE("'2018-07'!F",TEXT(MATCH($C37,'2018-07'!$C$2:$C$100,0)+1,0)))-INDIRECT(CONCATENATE("'2018-06'!F",TEXT(MATCH($C37,'2018-06'!$C$2:$C$100,0)+1,0))))</f>
        <v>5260563637.5900002</v>
      </c>
      <c r="G37" s="17">
        <f ca="1">IF(OR(INDIRECT(CONCATENATE("'2018-07'!G",TEXT(MATCH($C37,'2018-07'!$C$2:$C$100,0)+1,0)))="",INDIRECT(CONCATENATE("'2018-06'!G",TEXT(MATCH($C37,'2018-06'!$C$2:$C$100,0)+1,0)))="",AND(INDIRECT(CONCATENATE("'2018-07'!G",TEXT(MATCH($C37,'2018-07'!$C$2:$C$100,0)+1,0)))="",INDIRECT(CONCATENATE("'2018-06'!G",TEXT(MATCH($C37,'2018-06'!$C$2:$C$100,0)+1,0)))="")),"Н/Д",INDIRECT(CONCATENATE("'2018-07'!G",TEXT(MATCH($C37,'2018-07'!$C$2:$C$100,0)+1,0)))-INDIRECT(CONCATENATE("'2018-06'!G",TEXT(MATCH($C37,'2018-06'!$C$2:$C$100,0)+1,0))))</f>
        <v>2363037571.3100014</v>
      </c>
      <c r="H37" s="17">
        <f ca="1">IF(OR(INDIRECT(CONCATENATE("'2018-07'!H",TEXT(MATCH($C37,'2018-07'!$C$2:$C$100,0)+1,0)))="",INDIRECT(CONCATENATE("'2018-06'!H",TEXT(MATCH($C37,'2018-06'!$C$2:$C$100,0)+1,0)))="",AND(INDIRECT(CONCATENATE("'2018-07'!H",TEXT(MATCH($C37,'2018-07'!$C$2:$C$100,0)+1,0)))="",INDIRECT(CONCATENATE("'2018-06'!H",TEXT(MATCH($C37,'2018-06'!$C$2:$C$100,0)+1,0)))="")),"Н/Д",INDIRECT(CONCATENATE("'2018-07'!H",TEXT(MATCH($C37,'2018-07'!$C$2:$C$100,0)+1,0)))-INDIRECT(CONCATENATE("'2018-06'!H",TEXT(MATCH($C37,'2018-06'!$C$2:$C$100,0)+1,0))))</f>
        <v>2167042591.0200005</v>
      </c>
      <c r="I37" s="17">
        <f ca="1">IF(OR(INDIRECT(CONCATENATE("'2018-07'!I",TEXT(MATCH($C37,'2018-07'!$C$2:$C$100,0)+1,0)))="",INDIRECT(CONCATENATE("'2018-06'!I",TEXT(MATCH($C37,'2018-06'!$C$2:$C$100,0)+1,0)))="",AND(INDIRECT(CONCATENATE("'2018-07'!I",TEXT(MATCH($C37,'2018-07'!$C$2:$C$100,0)+1,0)))="",INDIRECT(CONCATENATE("'2018-06'!I",TEXT(MATCH($C37,'2018-06'!$C$2:$C$100,0)+1,0)))="")),"Н/Д",INDIRECT(CONCATENATE("'2018-07'!I",TEXT(MATCH($C37,'2018-07'!$C$2:$C$100,0)+1,0)))-INDIRECT(CONCATENATE("'2018-06'!I",TEXT(MATCH($C37,'2018-06'!$C$2:$C$100,0)+1,0))))</f>
        <v>203405099.64999986</v>
      </c>
      <c r="J37" s="17" t="str">
        <f ca="1">IF(OR(INDIRECT(CONCATENATE("'2018-07'!J",TEXT(MATCH($C37,'2018-07'!$C$2:$C$100,0)+1,0)))="",INDIRECT(CONCATENATE("'2018-06'!J",TEXT(MATCH($C37,'2018-06'!$C$2:$C$100,0)+1,0)))="",AND(INDIRECT(CONCATENATE("'2018-07'!J",TEXT(MATCH($C37,'2018-07'!$C$2:$C$100,0)+1,0)))="",INDIRECT(CONCATENATE("'2018-06'!J",TEXT(MATCH($C37,'2018-06'!$C$2:$C$100,0)+1,0)))="")),"Н/Д",INDIRECT(CONCATENATE("'2018-07'!J",TEXT(MATCH($C37,'2018-07'!$C$2:$C$100,0)+1,0)))-INDIRECT(CONCATENATE("'2018-06'!J",TEXT(MATCH($C37,'2018-06'!$C$2:$C$100,0)+1,0))))</f>
        <v>Н/Д</v>
      </c>
      <c r="K37" s="17">
        <f ca="1">IF(OR(INDIRECT(CONCATENATE("'2018-07'!K",TEXT(MATCH($C37,'2018-07'!$C$2:$C$100,0)+1,0)))="",INDIRECT(CONCATENATE("'2018-06'!K",TEXT(MATCH($C37,'2018-06'!$C$2:$C$100,0)+1,0)))="",AND(INDIRECT(CONCATENATE("'2018-07'!K",TEXT(MATCH($C37,'2018-07'!$C$2:$C$100,0)+1,0)))="",INDIRECT(CONCATENATE("'2018-06'!K",TEXT(MATCH($C37,'2018-06'!$C$2:$C$100,0)+1,0)))="")),"Н/Д",INDIRECT(CONCATENATE("'2018-07'!K",TEXT(MATCH($C37,'2018-07'!$C$2:$C$100,0)+1,0)))-INDIRECT(CONCATENATE("'2018-06'!K",TEXT(MATCH($C37,'2018-06'!$C$2:$C$100,0)+1,0))))</f>
        <v>115358756.02999997</v>
      </c>
      <c r="L37" s="17">
        <f ca="1">IF(OR(INDIRECT(CONCATENATE("'2018-07'!L",TEXT(MATCH($C37,'2018-07'!$C$2:$C$100,0)+1,0)))="",INDIRECT(CONCATENATE("'2018-06'!L",TEXT(MATCH($C37,'2018-06'!$C$2:$C$100,0)+1,0)))="",AND(INDIRECT(CONCATENATE("'2018-07'!L",TEXT(MATCH($C37,'2018-07'!$C$2:$C$100,0)+1,0)))="",INDIRECT(CONCATENATE("'2018-06'!L",TEXT(MATCH($C37,'2018-06'!$C$2:$C$100,0)+1,0)))="")),"Н/Д",INDIRECT(CONCATENATE("'2018-07'!L",TEXT(MATCH($C37,'2018-07'!$C$2:$C$100,0)+1,0)))-INDIRECT(CONCATENATE("'2018-06'!L",TEXT(MATCH($C37,'2018-06'!$C$2:$C$100,0)+1,0))))</f>
        <v>77849798</v>
      </c>
      <c r="M37" s="17">
        <f ca="1">IF(OR(INDIRECT(CONCATENATE("'2018-07'!M",TEXT(MATCH($C37,'2018-07'!$C$2:$C$100,0)+1,0)))="",INDIRECT(CONCATENATE("'2018-06'!M",TEXT(MATCH($C37,'2018-06'!$C$2:$C$100,0)+1,0)))="",AND(INDIRECT(CONCATENATE("'2018-07'!M",TEXT(MATCH($C37,'2018-07'!$C$2:$C$100,0)+1,0)))="",INDIRECT(CONCATENATE("'2018-06'!M",TEXT(MATCH($C37,'2018-06'!$C$2:$C$100,0)+1,0)))="")),"Н/Д",INDIRECT(CONCATENATE("'2018-07'!M",TEXT(MATCH($C37,'2018-07'!$C$2:$C$100,0)+1,0)))-INDIRECT(CONCATENATE("'2018-06'!M",TEXT(MATCH($C37,'2018-06'!$C$2:$C$100,0)+1,0))))</f>
        <v>31367972.719999999</v>
      </c>
      <c r="N37" s="17">
        <f ca="1">IF(OR(INDIRECT(CONCATENATE("'2018-07'!N",TEXT(MATCH($C37,'2018-07'!$C$2:$C$100,0)+1,0)))="",INDIRECT(CONCATENATE("'2018-06'!N",TEXT(MATCH($C37,'2018-06'!$C$2:$C$100,0)+1,0)))="",AND(INDIRECT(CONCATENATE("'2018-07'!N",TEXT(MATCH($C37,'2018-07'!$C$2:$C$100,0)+1,0)))="",INDIRECT(CONCATENATE("'2018-06'!N",TEXT(MATCH($C37,'2018-06'!$C$2:$C$100,0)+1,0)))="")),"Н/Д",INDIRECT(CONCATENATE("'2018-07'!N",TEXT(MATCH($C37,'2018-07'!$C$2:$C$100,0)+1,0)))-INDIRECT(CONCATENATE("'2018-06'!NE",TEXT(MATCH($C37,'2018-06'!$C$2:$C$100,0)+1,0))))</f>
        <v>152898717.90000001</v>
      </c>
      <c r="O37" s="17">
        <f ca="1">IF(OR(INDIRECT(CONCATENATE("'2018-07'!O",TEXT(MATCH($C37,'2018-07'!$C$2:$C$100,0)+1,0)))="",INDIRECT(CONCATENATE("'2018-06'!O",TEXT(MATCH($C37,'2018-06'!$C$2:$C$100,0)+1,0)))="",AND(INDIRECT(CONCATENATE("'2018-07'!O",TEXT(MATCH($C37,'2018-07'!$C$2:$C$100,0)+1,0)))="",INDIRECT(CONCATENATE("'2018-06'!O",TEXT(MATCH($C37,'2018-06'!$C$2:$C$100,0)+1,0)))="")),"Н/Д",INDIRECT(CONCATENATE("'2018-07'!O",TEXT(MATCH($C37,'2018-07'!$C$2:$C$100,0)+1,0)))-INDIRECT(CONCATENATE("'2018-06'!O",TEXT(MATCH($C37,'2018-06'!$C$2:$C$100,0)+1,0))))</f>
        <v>309.18000000000029</v>
      </c>
      <c r="P37" s="17">
        <f ca="1">IF(OR(INDIRECT(CONCATENATE("'2018-07'!P",TEXT(MATCH($C37,'2018-07'!$C$2:$C$100,0)+1,0)))="",INDIRECT(CONCATENATE("'2018-06'!P",TEXT(MATCH($C37,'2018-06'!$C$2:$C$100,0)+1,0)))="",AND(INDIRECT(CONCATENATE("'2018-07'!P",TEXT(MATCH($C37,'2018-07'!$C$2:$C$100,0)+1,0)))="",INDIRECT(CONCATENATE("'2018-06'!P",TEXT(MATCH($C37,'2018-06'!$C$2:$C$100,0)+1,0)))="")),"Н/Д",INDIRECT(CONCATENATE("'2018-07'!P",TEXT(MATCH($C37,'2018-07'!$C$2:$C$100,0)+1,0)))-INDIRECT(CONCATENATE("'2018-06'!P",TEXT(MATCH($C37,'2018-06'!$C$2:$C$100,0)+1,0))))</f>
        <v>139854172.95999998</v>
      </c>
      <c r="Q37" s="17">
        <f ca="1">IF(OR(INDIRECT(CONCATENATE("'2018-07'!Q",TEXT(MATCH($C37,'2018-07'!$C$2:$C$100,0)+1,0)))="",INDIRECT(CONCATENATE("'2018-06'!Q",TEXT(MATCH($C37,'2018-06'!$C$2:$C$100,0)+1,0)))="",AND(INDIRECT(CONCATENATE("'2018-07'!Q",TEXT(MATCH($C37,'2018-07'!$C$2:$C$100,0)+1,0)))="",INDIRECT(CONCATENATE("'2018-06'!Q",TEXT(MATCH($C37,'2018-06'!$C$2:$C$100,0)+1,0)))="")),"Н/Д",INDIRECT(CONCATENATE("'2018-07'!Q",TEXT(MATCH($C37,'2018-07'!$C$2:$C$100,0)+1,0)))-INDIRECT(CONCATENATE("'2018-06'!Q",TEXT(MATCH($C37,'2018-06'!$C$2:$C$100,0)+1,0))))</f>
        <v>55790993.910000026</v>
      </c>
      <c r="R37" s="17">
        <f ca="1">IF(OR(INDIRECT(CONCATENATE("'2018-07'!R",TEXT(MATCH($C37,'2018-07'!$C$2:$C$100,0)+1,0)))="",INDIRECT(CONCATENATE("'2018-06'!R",TEXT(MATCH($C37,'2018-06'!$C$2:$C$100,0)+1,0)))="",AND(INDIRECT(CONCATENATE("'2018-07'!R",TEXT(MATCH($C37,'2018-07'!$C$2:$C$100,0)+1,0)))="",INDIRECT(CONCATENATE("'2018-06'!R",TEXT(MATCH($C37,'2018-06'!$C$2:$C$100,0)+1,0)))="")),"Н/Д",INDIRECT(CONCATENATE("'2018-07'!R",TEXT(MATCH($C37,'2018-07'!$C$2:$C$100,0)+1,0)))-INDIRECT(CONCATENATE("'2018-06'!R",TEXT(MATCH($C37,'2018-06'!$C$2:$C$100,0)+1,0))))</f>
        <v>18488467.230000004</v>
      </c>
      <c r="S37" s="17">
        <f ca="1">IF(OR(INDIRECT(CONCATENATE("'2018-07'!S",TEXT(MATCH($C37,'2018-07'!$C$2:$C$100,0)+1,0)))="",INDIRECT(CONCATENATE("'2018-06'!S",TEXT(MATCH($C37,'2018-06'!$C$2:$C$100,0)+1,0)))="",AND(INDIRECT(CONCATENATE("'2018-07'!S",TEXT(MATCH($C37,'2018-07'!$C$2:$C$100,0)+1,0)))="",INDIRECT(CONCATENATE("'2018-06'!S",TEXT(MATCH($C37,'2018-06'!$C$2:$C$100,0)+1,0)))="")),"Н/Д",INDIRECT(CONCATENATE("'2018-07'!S",TEXT(MATCH($C37,'2018-07'!$C$2:$C$100,0)+1,0)))-INDIRECT(CONCATENATE("'2018-06'!S",TEXT(MATCH($C37,'2018-06'!$C$2:$C$100,0)+1,0))))</f>
        <v>259657.33000000007</v>
      </c>
      <c r="T37" s="17">
        <f ca="1">IF(OR(INDIRECT(CONCATENATE("'2018-07'!T",TEXT(MATCH($C37,'2018-07'!$C$2:$C$100,0)+1,0)))="",INDIRECT(CONCATENATE("'2018-06'!T",TEXT(MATCH($C37,'2018-06'!$C$2:$C$100,0)+1,0)))="",AND(INDIRECT(CONCATENATE("'2018-07'!T",TEXT(MATCH($C37,'2018-07'!$C$2:$C$100,0)+1,0)))="",INDIRECT(CONCATENATE("'2018-06'!T",TEXT(MATCH($C37,'2018-06'!$C$2:$C$100,0)+1,0)))="")),"Н/Д",INDIRECT(CONCATENATE("'2018-07'!T",TEXT(MATCH($C37,'2018-07'!$C$2:$C$100,0)+1,0)))-INDIRECT(CONCATENATE("'2018-06'!T",TEXT(MATCH($C37,'2018-06'!$C$2:$C$100,0)+1,0))))</f>
        <v>45880618.719999969</v>
      </c>
      <c r="U37" s="17">
        <f ca="1">IF(OR(INDIRECT(CONCATENATE("'2018-07'!U",TEXT(MATCH($C37,'2018-07'!$C$2:$C$100,0)+1,0)))="",INDIRECT(CONCATENATE("'2018-06'!U",TEXT(MATCH($C37,'2018-06'!$C$2:$C$100,0)+1,0)))="",AND(INDIRECT(CONCATENATE("'2018-07'!U",TEXT(MATCH($C37,'2018-07'!$C$2:$C$100,0)+1,0)))="",INDIRECT(CONCATENATE("'2018-06'!U",TEXT(MATCH($C37,'2018-06'!$C$2:$C$100,0)+1,0)))="")),"Н/Д",INDIRECT(CONCATENATE("'2018-07'!U",TEXT(MATCH($C37,'2018-07'!$C$2:$C$100,0)+1,0)))-INDIRECT(CONCATENATE("'2018-06'!U",TEXT(MATCH($C37,'2018-06'!$C$2:$C$100,0)+1,0))))</f>
        <v>1925432.200000003</v>
      </c>
      <c r="V37" s="17">
        <f ca="1">IF(OR(INDIRECT(CONCATENATE("'2018-07'!V",TEXT(MATCH($C37,'2018-07'!$C$2:$C$100,0)+1,0)))="",INDIRECT(CONCATENATE("'2018-06'!V",TEXT(MATCH($C37,'2018-06'!$C$2:$C$100,0)+1,0)))="",AND(INDIRECT(CONCATENATE("'2018-07'!V",TEXT(MATCH($C37,'2018-07'!$C$2:$C$100,0)+1,0)))="",INDIRECT(CONCATENATE("'2018-06'!V",TEXT(MATCH($C37,'2018-06'!$C$2:$C$100,0)+1,0)))="")),"Н/Д",INDIRECT(CONCATENATE("'2018-07'!V",TEXT(MATCH($C37,'2018-07'!$C$2:$C$100,0)+1,0)))-INDIRECT(CONCATENATE("'2018-06'!V",TEXT(MATCH($C37,'2018-06'!$C$2:$C$100,0)+1,0))))</f>
        <v>1142938851.3499999</v>
      </c>
      <c r="W37" s="17">
        <f ca="1">IF(OR(INDIRECT(CONCATENATE("'2018-07'!W",TEXT(MATCH($C37,'2018-07'!$C$2:$C$100,0)+1,0)))="",INDIRECT(CONCATENATE("'2018-06'!W",TEXT(MATCH($C37,'2018-06'!$C$2:$C$100,0)+1,0)))="",AND(INDIRECT(CONCATENATE("'2018-07'!W",TEXT(MATCH($C37,'2018-07'!$C$2:$C$100,0)+1,0)))="",INDIRECT(CONCATENATE("'2018-06'!W",TEXT(MATCH($C37,'2018-06'!$C$2:$C$100,0)+1,0)))="")),"Н/Д",INDIRECT(CONCATENATE("'2018-07'!W",TEXT(MATCH($C37,'2018-07'!$C$2:$C$100,0)+1,0)))-INDIRECT(CONCATENATE("'2018-06'!W",TEXT(MATCH($C37,'2018-06'!$C$2:$C$100,0)+1,0))))</f>
        <v>18052315583.169998</v>
      </c>
    </row>
    <row r="38" spans="1:23" x14ac:dyDescent="0.25">
      <c r="A38" s="2" t="s">
        <v>49</v>
      </c>
      <c r="B38" s="2" t="s">
        <v>60</v>
      </c>
      <c r="C38" s="15">
        <v>40000000</v>
      </c>
      <c r="D38" s="2" t="s">
        <v>210</v>
      </c>
      <c r="E38" s="17">
        <f ca="1">IF(OR(INDIRECT(CONCATENATE("'2018-07'!E",TEXT(MATCH($C38,'2018-07'!$C$2:$C$100,0)+1,0)))="",INDIRECT(CONCATENATE("'2018-06'!E",TEXT(MATCH($C38,'2018-06'!$C$2:$C$100,0)+1,0)))="",AND(INDIRECT(CONCATENATE("'2018-07'!E",TEXT(MATCH($C38,'2018-07'!$C$2:$C$100,0)+1,0)))="",INDIRECT(CONCATENATE("'2018-06'!E",TEXT(MATCH($C38,'2018-06'!$C$2:$C$100,0)+1,0)))="")),"Н/Д",INDIRECT(CONCATENATE("'2018-07'!E",TEXT(MATCH($C38,'2018-07'!$C$2:$C$100,0)+1,0)))-INDIRECT(CONCATENATE("'2018-06'!E",TEXT(MATCH($C38,'2018-06'!$C$2:$C$100,0)+1,0))))</f>
        <v>36183137587.190002</v>
      </c>
      <c r="F38" s="17">
        <f ca="1">IF(OR(INDIRECT(CONCATENATE("'2018-07'!F",TEXT(MATCH($C38,'2018-07'!$C$2:$C$100,0)+1,0)))="",INDIRECT(CONCATENATE("'2018-06'!F",TEXT(MATCH($C38,'2018-06'!$C$2:$C$100,0)+1,0)))="",AND(INDIRECT(CONCATENATE("'2018-07'!F",TEXT(MATCH($C38,'2018-07'!$C$2:$C$100,0)+1,0)))="",INDIRECT(CONCATENATE("'2018-06'!F",TEXT(MATCH($C38,'2018-06'!$C$2:$C$100,0)+1,0)))="")),"Н/Д",INDIRECT(CONCATENATE("'2018-07'!F",TEXT(MATCH($C38,'2018-07'!$C$2:$C$100,0)+1,0)))-INDIRECT(CONCATENATE("'2018-06'!F",TEXT(MATCH($C38,'2018-06'!$C$2:$C$100,0)+1,0))))</f>
        <v>35118378246.340027</v>
      </c>
      <c r="G38" s="17">
        <f ca="1">IF(OR(INDIRECT(CONCATENATE("'2018-07'!G",TEXT(MATCH($C38,'2018-07'!$C$2:$C$100,0)+1,0)))="",INDIRECT(CONCATENATE("'2018-06'!G",TEXT(MATCH($C38,'2018-06'!$C$2:$C$100,0)+1,0)))="",AND(INDIRECT(CONCATENATE("'2018-07'!G",TEXT(MATCH($C38,'2018-07'!$C$2:$C$100,0)+1,0)))="",INDIRECT(CONCATENATE("'2018-06'!G",TEXT(MATCH($C38,'2018-06'!$C$2:$C$100,0)+1,0)))="")),"Н/Д",INDIRECT(CONCATENATE("'2018-07'!G",TEXT(MATCH($C38,'2018-07'!$C$2:$C$100,0)+1,0)))-INDIRECT(CONCATENATE("'2018-06'!G",TEXT(MATCH($C38,'2018-06'!$C$2:$C$100,0)+1,0))))</f>
        <v>8495149942.5899963</v>
      </c>
      <c r="H38" s="17">
        <f ca="1">IF(OR(INDIRECT(CONCATENATE("'2018-07'!H",TEXT(MATCH($C38,'2018-07'!$C$2:$C$100,0)+1,0)))="",INDIRECT(CONCATENATE("'2018-06'!H",TEXT(MATCH($C38,'2018-06'!$C$2:$C$100,0)+1,0)))="",AND(INDIRECT(CONCATENATE("'2018-07'!H",TEXT(MATCH($C38,'2018-07'!$C$2:$C$100,0)+1,0)))="",INDIRECT(CONCATENATE("'2018-06'!H",TEXT(MATCH($C38,'2018-06'!$C$2:$C$100,0)+1,0)))="")),"Н/Д",INDIRECT(CONCATENATE("'2018-07'!H",TEXT(MATCH($C38,'2018-07'!$C$2:$C$100,0)+1,0)))-INDIRECT(CONCATENATE("'2018-06'!H",TEXT(MATCH($C38,'2018-06'!$C$2:$C$100,0)+1,0))))</f>
        <v>21128135885.209991</v>
      </c>
      <c r="I38" s="17">
        <f ca="1">IF(OR(INDIRECT(CONCATENATE("'2018-07'!I",TEXT(MATCH($C38,'2018-07'!$C$2:$C$100,0)+1,0)))="",INDIRECT(CONCATENATE("'2018-06'!I",TEXT(MATCH($C38,'2018-06'!$C$2:$C$100,0)+1,0)))="",AND(INDIRECT(CONCATENATE("'2018-07'!I",TEXT(MATCH($C38,'2018-07'!$C$2:$C$100,0)+1,0)))="",INDIRECT(CONCATENATE("'2018-06'!I",TEXT(MATCH($C38,'2018-06'!$C$2:$C$100,0)+1,0)))="")),"Н/Д",INDIRECT(CONCATENATE("'2018-07'!I",TEXT(MATCH($C38,'2018-07'!$C$2:$C$100,0)+1,0)))-INDIRECT(CONCATENATE("'2018-06'!I",TEXT(MATCH($C38,'2018-06'!$C$2:$C$100,0)+1,0))))</f>
        <v>1900410813.2200003</v>
      </c>
      <c r="J38" s="17" t="str">
        <f ca="1">IF(OR(INDIRECT(CONCATENATE("'2018-07'!J",TEXT(MATCH($C38,'2018-07'!$C$2:$C$100,0)+1,0)))="",INDIRECT(CONCATENATE("'2018-06'!J",TEXT(MATCH($C38,'2018-06'!$C$2:$C$100,0)+1,0)))="",AND(INDIRECT(CONCATENATE("'2018-07'!J",TEXT(MATCH($C38,'2018-07'!$C$2:$C$100,0)+1,0)))="",INDIRECT(CONCATENATE("'2018-06'!J",TEXT(MATCH($C38,'2018-06'!$C$2:$C$100,0)+1,0)))="")),"Н/Д",INDIRECT(CONCATENATE("'2018-07'!J",TEXT(MATCH($C38,'2018-07'!$C$2:$C$100,0)+1,0)))-INDIRECT(CONCATENATE("'2018-06'!J",TEXT(MATCH($C38,'2018-06'!$C$2:$C$100,0)+1,0))))</f>
        <v>Н/Д</v>
      </c>
      <c r="K38" s="17">
        <f ca="1">IF(OR(INDIRECT(CONCATENATE("'2018-07'!K",TEXT(MATCH($C38,'2018-07'!$C$2:$C$100,0)+1,0)))="",INDIRECT(CONCATENATE("'2018-06'!K",TEXT(MATCH($C38,'2018-06'!$C$2:$C$100,0)+1,0)))="",AND(INDIRECT(CONCATENATE("'2018-07'!K",TEXT(MATCH($C38,'2018-07'!$C$2:$C$100,0)+1,0)))="",INDIRECT(CONCATENATE("'2018-06'!K",TEXT(MATCH($C38,'2018-06'!$C$2:$C$100,0)+1,0)))="")),"Н/Д",INDIRECT(CONCATENATE("'2018-07'!K",TEXT(MATCH($C38,'2018-07'!$C$2:$C$100,0)+1,0)))-INDIRECT(CONCATENATE("'2018-06'!K",TEXT(MATCH($C38,'2018-06'!$C$2:$C$100,0)+1,0))))</f>
        <v>794922293.46000099</v>
      </c>
      <c r="L38" s="17">
        <f ca="1">IF(OR(INDIRECT(CONCATENATE("'2018-07'!L",TEXT(MATCH($C38,'2018-07'!$C$2:$C$100,0)+1,0)))="",INDIRECT(CONCATENATE("'2018-06'!L",TEXT(MATCH($C38,'2018-06'!$C$2:$C$100,0)+1,0)))="",AND(INDIRECT(CONCATENATE("'2018-07'!L",TEXT(MATCH($C38,'2018-07'!$C$2:$C$100,0)+1,0)))="",INDIRECT(CONCATENATE("'2018-06'!L",TEXT(MATCH($C38,'2018-06'!$C$2:$C$100,0)+1,0)))="")),"Н/Д",INDIRECT(CONCATENATE("'2018-07'!L",TEXT(MATCH($C38,'2018-07'!$C$2:$C$100,0)+1,0)))-INDIRECT(CONCATENATE("'2018-06'!L",TEXT(MATCH($C38,'2018-06'!$C$2:$C$100,0)+1,0))))</f>
        <v>571103649.84999847</v>
      </c>
      <c r="M38" s="17">
        <f ca="1">IF(OR(INDIRECT(CONCATENATE("'2018-07'!M",TEXT(MATCH($C38,'2018-07'!$C$2:$C$100,0)+1,0)))="",INDIRECT(CONCATENATE("'2018-06'!M",TEXT(MATCH($C38,'2018-06'!$C$2:$C$100,0)+1,0)))="",AND(INDIRECT(CONCATENATE("'2018-07'!M",TEXT(MATCH($C38,'2018-07'!$C$2:$C$100,0)+1,0)))="",INDIRECT(CONCATENATE("'2018-06'!M",TEXT(MATCH($C38,'2018-06'!$C$2:$C$100,0)+1,0)))="")),"Н/Д",INDIRECT(CONCATENATE("'2018-07'!M",TEXT(MATCH($C38,'2018-07'!$C$2:$C$100,0)+1,0)))-INDIRECT(CONCATENATE("'2018-06'!M",TEXT(MATCH($C38,'2018-06'!$C$2:$C$100,0)+1,0))))</f>
        <v>363007.14999999991</v>
      </c>
      <c r="N38" s="17">
        <f ca="1">IF(OR(INDIRECT(CONCATENATE("'2018-07'!N",TEXT(MATCH($C38,'2018-07'!$C$2:$C$100,0)+1,0)))="",INDIRECT(CONCATENATE("'2018-06'!N",TEXT(MATCH($C38,'2018-06'!$C$2:$C$100,0)+1,0)))="",AND(INDIRECT(CONCATENATE("'2018-07'!N",TEXT(MATCH($C38,'2018-07'!$C$2:$C$100,0)+1,0)))="",INDIRECT(CONCATENATE("'2018-06'!N",TEXT(MATCH($C38,'2018-06'!$C$2:$C$100,0)+1,0)))="")),"Н/Д",INDIRECT(CONCATENATE("'2018-07'!N",TEXT(MATCH($C38,'2018-07'!$C$2:$C$100,0)+1,0)))-INDIRECT(CONCATENATE("'2018-06'!NE",TEXT(MATCH($C38,'2018-06'!$C$2:$C$100,0)+1,0))))</f>
        <v>869679476.59000003</v>
      </c>
      <c r="O38" s="17">
        <f ca="1">IF(OR(INDIRECT(CONCATENATE("'2018-07'!O",TEXT(MATCH($C38,'2018-07'!$C$2:$C$100,0)+1,0)))="",INDIRECT(CONCATENATE("'2018-06'!O",TEXT(MATCH($C38,'2018-06'!$C$2:$C$100,0)+1,0)))="",AND(INDIRECT(CONCATENATE("'2018-07'!O",TEXT(MATCH($C38,'2018-07'!$C$2:$C$100,0)+1,0)))="",INDIRECT(CONCATENATE("'2018-06'!O",TEXT(MATCH($C38,'2018-06'!$C$2:$C$100,0)+1,0)))="")),"Н/Д",INDIRECT(CONCATENATE("'2018-07'!O",TEXT(MATCH($C38,'2018-07'!$C$2:$C$100,0)+1,0)))-INDIRECT(CONCATENATE("'2018-06'!O",TEXT(MATCH($C38,'2018-06'!$C$2:$C$100,0)+1,0))))</f>
        <v>-43496.79</v>
      </c>
      <c r="P38" s="17">
        <f ca="1">IF(OR(INDIRECT(CONCATENATE("'2018-07'!P",TEXT(MATCH($C38,'2018-07'!$C$2:$C$100,0)+1,0)))="",INDIRECT(CONCATENATE("'2018-06'!P",TEXT(MATCH($C38,'2018-06'!$C$2:$C$100,0)+1,0)))="",AND(INDIRECT(CONCATENATE("'2018-07'!P",TEXT(MATCH($C38,'2018-07'!$C$2:$C$100,0)+1,0)))="",INDIRECT(CONCATENATE("'2018-06'!P",TEXT(MATCH($C38,'2018-06'!$C$2:$C$100,0)+1,0)))="")),"Н/Д",INDIRECT(CONCATENATE("'2018-07'!P",TEXT(MATCH($C38,'2018-07'!$C$2:$C$100,0)+1,0)))-INDIRECT(CONCATENATE("'2018-06'!P",TEXT(MATCH($C38,'2018-06'!$C$2:$C$100,0)+1,0))))</f>
        <v>975737691.11999989</v>
      </c>
      <c r="Q38" s="17">
        <f ca="1">IF(OR(INDIRECT(CONCATENATE("'2018-07'!Q",TEXT(MATCH($C38,'2018-07'!$C$2:$C$100,0)+1,0)))="",INDIRECT(CONCATENATE("'2018-06'!Q",TEXT(MATCH($C38,'2018-06'!$C$2:$C$100,0)+1,0)))="",AND(INDIRECT(CONCATENATE("'2018-07'!Q",TEXT(MATCH($C38,'2018-07'!$C$2:$C$100,0)+1,0)))="",INDIRECT(CONCATENATE("'2018-06'!Q",TEXT(MATCH($C38,'2018-06'!$C$2:$C$100,0)+1,0)))="")),"Н/Д",INDIRECT(CONCATENATE("'2018-07'!Q",TEXT(MATCH($C38,'2018-07'!$C$2:$C$100,0)+1,0)))-INDIRECT(CONCATENATE("'2018-06'!Q",TEXT(MATCH($C38,'2018-06'!$C$2:$C$100,0)+1,0))))</f>
        <v>1100513.5200000107</v>
      </c>
      <c r="R38" s="17">
        <f ca="1">IF(OR(INDIRECT(CONCATENATE("'2018-07'!R",TEXT(MATCH($C38,'2018-07'!$C$2:$C$100,0)+1,0)))="",INDIRECT(CONCATENATE("'2018-06'!R",TEXT(MATCH($C38,'2018-06'!$C$2:$C$100,0)+1,0)))="",AND(INDIRECT(CONCATENATE("'2018-07'!R",TEXT(MATCH($C38,'2018-07'!$C$2:$C$100,0)+1,0)))="",INDIRECT(CONCATENATE("'2018-06'!R",TEXT(MATCH($C38,'2018-06'!$C$2:$C$100,0)+1,0)))="")),"Н/Д",INDIRECT(CONCATENATE("'2018-07'!R",TEXT(MATCH($C38,'2018-07'!$C$2:$C$100,0)+1,0)))-INDIRECT(CONCATENATE("'2018-06'!R",TEXT(MATCH($C38,'2018-06'!$C$2:$C$100,0)+1,0))))</f>
        <v>517603170.80999947</v>
      </c>
      <c r="S38" s="17">
        <f ca="1">IF(OR(INDIRECT(CONCATENATE("'2018-07'!S",TEXT(MATCH($C38,'2018-07'!$C$2:$C$100,0)+1,0)))="",INDIRECT(CONCATENATE("'2018-06'!S",TEXT(MATCH($C38,'2018-06'!$C$2:$C$100,0)+1,0)))="",AND(INDIRECT(CONCATENATE("'2018-07'!S",TEXT(MATCH($C38,'2018-07'!$C$2:$C$100,0)+1,0)))="",INDIRECT(CONCATENATE("'2018-06'!S",TEXT(MATCH($C38,'2018-06'!$C$2:$C$100,0)+1,0)))="")),"Н/Д",INDIRECT(CONCATENATE("'2018-07'!S",TEXT(MATCH($C38,'2018-07'!$C$2:$C$100,0)+1,0)))-INDIRECT(CONCATENATE("'2018-06'!S",TEXT(MATCH($C38,'2018-06'!$C$2:$C$100,0)+1,0))))</f>
        <v>424380</v>
      </c>
      <c r="T38" s="17">
        <f ca="1">IF(OR(INDIRECT(CONCATENATE("'2018-07'!T",TEXT(MATCH($C38,'2018-07'!$C$2:$C$100,0)+1,0)))="",INDIRECT(CONCATENATE("'2018-06'!T",TEXT(MATCH($C38,'2018-06'!$C$2:$C$100,0)+1,0)))="",AND(INDIRECT(CONCATENATE("'2018-07'!T",TEXT(MATCH($C38,'2018-07'!$C$2:$C$100,0)+1,0)))="",INDIRECT(CONCATENATE("'2018-06'!T",TEXT(MATCH($C38,'2018-06'!$C$2:$C$100,0)+1,0)))="")),"Н/Д",INDIRECT(CONCATENATE("'2018-07'!T",TEXT(MATCH($C38,'2018-07'!$C$2:$C$100,0)+1,0)))-INDIRECT(CONCATENATE("'2018-06'!T",TEXT(MATCH($C38,'2018-06'!$C$2:$C$100,0)+1,0))))</f>
        <v>352877958.21000004</v>
      </c>
      <c r="U38" s="17">
        <f ca="1">IF(OR(INDIRECT(CONCATENATE("'2018-07'!U",TEXT(MATCH($C38,'2018-07'!$C$2:$C$100,0)+1,0)))="",INDIRECT(CONCATENATE("'2018-06'!U",TEXT(MATCH($C38,'2018-06'!$C$2:$C$100,0)+1,0)))="",AND(INDIRECT(CONCATENATE("'2018-07'!U",TEXT(MATCH($C38,'2018-07'!$C$2:$C$100,0)+1,0)))="",INDIRECT(CONCATENATE("'2018-06'!U",TEXT(MATCH($C38,'2018-06'!$C$2:$C$100,0)+1,0)))="")),"Н/Д",INDIRECT(CONCATENATE("'2018-07'!U",TEXT(MATCH($C38,'2018-07'!$C$2:$C$100,0)+1,0)))-INDIRECT(CONCATENATE("'2018-06'!U",TEXT(MATCH($C38,'2018-06'!$C$2:$C$100,0)+1,0))))</f>
        <v>33155651.780000001</v>
      </c>
      <c r="V38" s="17">
        <f ca="1">IF(OR(INDIRECT(CONCATENATE("'2018-07'!V",TEXT(MATCH($C38,'2018-07'!$C$2:$C$100,0)+1,0)))="",INDIRECT(CONCATENATE("'2018-06'!V",TEXT(MATCH($C38,'2018-06'!$C$2:$C$100,0)+1,0)))="",AND(INDIRECT(CONCATENATE("'2018-07'!V",TEXT(MATCH($C38,'2018-07'!$C$2:$C$100,0)+1,0)))="",INDIRECT(CONCATENATE("'2018-06'!V",TEXT(MATCH($C38,'2018-06'!$C$2:$C$100,0)+1,0)))="")),"Н/Д",INDIRECT(CONCATENATE("'2018-07'!V",TEXT(MATCH($C38,'2018-07'!$C$2:$C$100,0)+1,0)))-INDIRECT(CONCATENATE("'2018-06'!V",TEXT(MATCH($C38,'2018-06'!$C$2:$C$100,0)+1,0))))</f>
        <v>1064759340.8499994</v>
      </c>
      <c r="W38" s="17">
        <f ca="1">IF(OR(INDIRECT(CONCATENATE("'2018-07'!W",TEXT(MATCH($C38,'2018-07'!$C$2:$C$100,0)+1,0)))="",INDIRECT(CONCATENATE("'2018-06'!W",TEXT(MATCH($C38,'2018-06'!$C$2:$C$100,0)+1,0)))="",AND(INDIRECT(CONCATENATE("'2018-07'!W",TEXT(MATCH($C38,'2018-07'!$C$2:$C$100,0)+1,0)))="",INDIRECT(CONCATENATE("'2018-06'!W",TEXT(MATCH($C38,'2018-06'!$C$2:$C$100,0)+1,0)))="")),"Н/Д",INDIRECT(CONCATENATE("'2018-07'!W",TEXT(MATCH($C38,'2018-07'!$C$2:$C$100,0)+1,0)))-INDIRECT(CONCATENATE("'2018-06'!W",TEXT(MATCH($C38,'2018-06'!$C$2:$C$100,0)+1,0))))</f>
        <v>107285487093.58008</v>
      </c>
    </row>
    <row r="39" spans="1:23" x14ac:dyDescent="0.25">
      <c r="A39" s="2" t="s">
        <v>61</v>
      </c>
      <c r="B39" s="2" t="s">
        <v>62</v>
      </c>
      <c r="C39" s="15">
        <v>83000000</v>
      </c>
      <c r="D39" s="2" t="s">
        <v>210</v>
      </c>
      <c r="E39" s="17">
        <f ca="1">IF(OR(INDIRECT(CONCATENATE("'2018-07'!E",TEXT(MATCH($C39,'2018-07'!$C$2:$C$100,0)+1,0)))="",INDIRECT(CONCATENATE("'2018-06'!E",TEXT(MATCH($C39,'2018-06'!$C$2:$C$100,0)+1,0)))="",AND(INDIRECT(CONCATENATE("'2018-07'!E",TEXT(MATCH($C39,'2018-07'!$C$2:$C$100,0)+1,0)))="",INDIRECT(CONCATENATE("'2018-06'!E",TEXT(MATCH($C39,'2018-06'!$C$2:$C$100,0)+1,0)))="")),"Н/Д",INDIRECT(CONCATENATE("'2018-07'!E",TEXT(MATCH($C39,'2018-07'!$C$2:$C$100,0)+1,0)))-INDIRECT(CONCATENATE("'2018-06'!E",TEXT(MATCH($C39,'2018-06'!$C$2:$C$100,0)+1,0))))</f>
        <v>3726132908.1700001</v>
      </c>
      <c r="F39" s="17">
        <f ca="1">IF(OR(INDIRECT(CONCATENATE("'2018-07'!F",TEXT(MATCH($C39,'2018-07'!$C$2:$C$100,0)+1,0)))="",INDIRECT(CONCATENATE("'2018-06'!F",TEXT(MATCH($C39,'2018-06'!$C$2:$C$100,0)+1,0)))="",AND(INDIRECT(CONCATENATE("'2018-07'!F",TEXT(MATCH($C39,'2018-07'!$C$2:$C$100,0)+1,0)))="",INDIRECT(CONCATENATE("'2018-06'!F",TEXT(MATCH($C39,'2018-06'!$C$2:$C$100,0)+1,0)))="")),"Н/Д",INDIRECT(CONCATENATE("'2018-07'!F",TEXT(MATCH($C39,'2018-07'!$C$2:$C$100,0)+1,0)))-INDIRECT(CONCATENATE("'2018-06'!F",TEXT(MATCH($C39,'2018-06'!$C$2:$C$100,0)+1,0))))</f>
        <v>1221358678.7399998</v>
      </c>
      <c r="G39" s="17">
        <f ca="1">IF(OR(INDIRECT(CONCATENATE("'2018-07'!G",TEXT(MATCH($C39,'2018-07'!$C$2:$C$100,0)+1,0)))="",INDIRECT(CONCATENATE("'2018-06'!G",TEXT(MATCH($C39,'2018-06'!$C$2:$C$100,0)+1,0)))="",AND(INDIRECT(CONCATENATE("'2018-07'!G",TEXT(MATCH($C39,'2018-07'!$C$2:$C$100,0)+1,0)))="",INDIRECT(CONCATENATE("'2018-06'!G",TEXT(MATCH($C39,'2018-06'!$C$2:$C$100,0)+1,0)))="")),"Н/Д",INDIRECT(CONCATENATE("'2018-07'!G",TEXT(MATCH($C39,'2018-07'!$C$2:$C$100,0)+1,0)))-INDIRECT(CONCATENATE("'2018-06'!G",TEXT(MATCH($C39,'2018-06'!$C$2:$C$100,0)+1,0))))</f>
        <v>146212228.22000003</v>
      </c>
      <c r="H39" s="17">
        <f ca="1">IF(OR(INDIRECT(CONCATENATE("'2018-07'!H",TEXT(MATCH($C39,'2018-07'!$C$2:$C$100,0)+1,0)))="",INDIRECT(CONCATENATE("'2018-06'!H",TEXT(MATCH($C39,'2018-06'!$C$2:$C$100,0)+1,0)))="",AND(INDIRECT(CONCATENATE("'2018-07'!H",TEXT(MATCH($C39,'2018-07'!$C$2:$C$100,0)+1,0)))="",INDIRECT(CONCATENATE("'2018-06'!H",TEXT(MATCH($C39,'2018-06'!$C$2:$C$100,0)+1,0)))="")),"Н/Д",INDIRECT(CONCATENATE("'2018-07'!H",TEXT(MATCH($C39,'2018-07'!$C$2:$C$100,0)+1,0)))-INDIRECT(CONCATENATE("'2018-06'!H",TEXT(MATCH($C39,'2018-06'!$C$2:$C$100,0)+1,0))))</f>
        <v>478805433.83000016</v>
      </c>
      <c r="I39" s="17">
        <f ca="1">IF(OR(INDIRECT(CONCATENATE("'2018-07'!I",TEXT(MATCH($C39,'2018-07'!$C$2:$C$100,0)+1,0)))="",INDIRECT(CONCATENATE("'2018-06'!I",TEXT(MATCH($C39,'2018-06'!$C$2:$C$100,0)+1,0)))="",AND(INDIRECT(CONCATENATE("'2018-07'!I",TEXT(MATCH($C39,'2018-07'!$C$2:$C$100,0)+1,0)))="",INDIRECT(CONCATENATE("'2018-06'!I",TEXT(MATCH($C39,'2018-06'!$C$2:$C$100,0)+1,0)))="")),"Н/Д",INDIRECT(CONCATENATE("'2018-07'!I",TEXT(MATCH($C39,'2018-07'!$C$2:$C$100,0)+1,0)))-INDIRECT(CONCATENATE("'2018-06'!I",TEXT(MATCH($C39,'2018-06'!$C$2:$C$100,0)+1,0))))</f>
        <v>265447343.86000013</v>
      </c>
      <c r="J39" s="17" t="str">
        <f ca="1">IF(OR(INDIRECT(CONCATENATE("'2018-07'!J",TEXT(MATCH($C39,'2018-07'!$C$2:$C$100,0)+1,0)))="",INDIRECT(CONCATENATE("'2018-06'!J",TEXT(MATCH($C39,'2018-06'!$C$2:$C$100,0)+1,0)))="",AND(INDIRECT(CONCATENATE("'2018-07'!J",TEXT(MATCH($C39,'2018-07'!$C$2:$C$100,0)+1,0)))="",INDIRECT(CONCATENATE("'2018-06'!J",TEXT(MATCH($C39,'2018-06'!$C$2:$C$100,0)+1,0)))="")),"Н/Д",INDIRECT(CONCATENATE("'2018-07'!J",TEXT(MATCH($C39,'2018-07'!$C$2:$C$100,0)+1,0)))-INDIRECT(CONCATENATE("'2018-06'!J",TEXT(MATCH($C39,'2018-06'!$C$2:$C$100,0)+1,0))))</f>
        <v>Н/Д</v>
      </c>
      <c r="K39" s="17">
        <f ca="1">IF(OR(INDIRECT(CONCATENATE("'2018-07'!K",TEXT(MATCH($C39,'2018-07'!$C$2:$C$100,0)+1,0)))="",INDIRECT(CONCATENATE("'2018-06'!K",TEXT(MATCH($C39,'2018-06'!$C$2:$C$100,0)+1,0)))="",AND(INDIRECT(CONCATENATE("'2018-07'!K",TEXT(MATCH($C39,'2018-07'!$C$2:$C$100,0)+1,0)))="",INDIRECT(CONCATENATE("'2018-06'!K",TEXT(MATCH($C39,'2018-06'!$C$2:$C$100,0)+1,0)))="")),"Н/Д",INDIRECT(CONCATENATE("'2018-07'!K",TEXT(MATCH($C39,'2018-07'!$C$2:$C$100,0)+1,0)))-INDIRECT(CONCATENATE("'2018-06'!K",TEXT(MATCH($C39,'2018-06'!$C$2:$C$100,0)+1,0))))</f>
        <v>60079078.280000031</v>
      </c>
      <c r="L39" s="17">
        <f ca="1">IF(OR(INDIRECT(CONCATENATE("'2018-07'!L",TEXT(MATCH($C39,'2018-07'!$C$2:$C$100,0)+1,0)))="",INDIRECT(CONCATENATE("'2018-06'!L",TEXT(MATCH($C39,'2018-06'!$C$2:$C$100,0)+1,0)))="",AND(INDIRECT(CONCATENATE("'2018-07'!L",TEXT(MATCH($C39,'2018-07'!$C$2:$C$100,0)+1,0)))="",INDIRECT(CONCATENATE("'2018-06'!L",TEXT(MATCH($C39,'2018-06'!$C$2:$C$100,0)+1,0)))="")),"Н/Д",INDIRECT(CONCATENATE("'2018-07'!L",TEXT(MATCH($C39,'2018-07'!$C$2:$C$100,0)+1,0)))-INDIRECT(CONCATENATE("'2018-06'!L",TEXT(MATCH($C39,'2018-06'!$C$2:$C$100,0)+1,0))))</f>
        <v>59550777.450000048</v>
      </c>
      <c r="M39" s="17">
        <f ca="1">IF(OR(INDIRECT(CONCATENATE("'2018-07'!M",TEXT(MATCH($C39,'2018-07'!$C$2:$C$100,0)+1,0)))="",INDIRECT(CONCATENATE("'2018-06'!M",TEXT(MATCH($C39,'2018-06'!$C$2:$C$100,0)+1,0)))="",AND(INDIRECT(CONCATENATE("'2018-07'!M",TEXT(MATCH($C39,'2018-07'!$C$2:$C$100,0)+1,0)))="",INDIRECT(CONCATENATE("'2018-06'!M",TEXT(MATCH($C39,'2018-06'!$C$2:$C$100,0)+1,0)))="")),"Н/Д",INDIRECT(CONCATENATE("'2018-07'!M",TEXT(MATCH($C39,'2018-07'!$C$2:$C$100,0)+1,0)))-INDIRECT(CONCATENATE("'2018-06'!M",TEXT(MATCH($C39,'2018-06'!$C$2:$C$100,0)+1,0))))</f>
        <v>682164.10000000009</v>
      </c>
      <c r="N39" s="17">
        <f ca="1">IF(OR(INDIRECT(CONCATENATE("'2018-07'!N",TEXT(MATCH($C39,'2018-07'!$C$2:$C$100,0)+1,0)))="",INDIRECT(CONCATENATE("'2018-06'!N",TEXT(MATCH($C39,'2018-06'!$C$2:$C$100,0)+1,0)))="",AND(INDIRECT(CONCATENATE("'2018-07'!N",TEXT(MATCH($C39,'2018-07'!$C$2:$C$100,0)+1,0)))="",INDIRECT(CONCATENATE("'2018-06'!N",TEXT(MATCH($C39,'2018-06'!$C$2:$C$100,0)+1,0)))="")),"Н/Д",INDIRECT(CONCATENATE("'2018-07'!N",TEXT(MATCH($C39,'2018-07'!$C$2:$C$100,0)+1,0)))-INDIRECT(CONCATENATE("'2018-06'!NE",TEXT(MATCH($C39,'2018-06'!$C$2:$C$100,0)+1,0))))</f>
        <v>78424945.640000001</v>
      </c>
      <c r="O39" s="17">
        <f ca="1">IF(OR(INDIRECT(CONCATENATE("'2018-07'!O",TEXT(MATCH($C39,'2018-07'!$C$2:$C$100,0)+1,0)))="",INDIRECT(CONCATENATE("'2018-06'!O",TEXT(MATCH($C39,'2018-06'!$C$2:$C$100,0)+1,0)))="",AND(INDIRECT(CONCATENATE("'2018-07'!O",TEXT(MATCH($C39,'2018-07'!$C$2:$C$100,0)+1,0)))="",INDIRECT(CONCATENATE("'2018-06'!O",TEXT(MATCH($C39,'2018-06'!$C$2:$C$100,0)+1,0)))="")),"Н/Д",INDIRECT(CONCATENATE("'2018-07'!O",TEXT(MATCH($C39,'2018-07'!$C$2:$C$100,0)+1,0)))-INDIRECT(CONCATENATE("'2018-06'!O",TEXT(MATCH($C39,'2018-06'!$C$2:$C$100,0)+1,0))))</f>
        <v>-17343.03</v>
      </c>
      <c r="P39" s="17">
        <f ca="1">IF(OR(INDIRECT(CONCATENATE("'2018-07'!P",TEXT(MATCH($C39,'2018-07'!$C$2:$C$100,0)+1,0)))="",INDIRECT(CONCATENATE("'2018-06'!P",TEXT(MATCH($C39,'2018-06'!$C$2:$C$100,0)+1,0)))="",AND(INDIRECT(CONCATENATE("'2018-07'!P",TEXT(MATCH($C39,'2018-07'!$C$2:$C$100,0)+1,0)))="",INDIRECT(CONCATENATE("'2018-06'!P",TEXT(MATCH($C39,'2018-06'!$C$2:$C$100,0)+1,0)))="")),"Н/Д",INDIRECT(CONCATENATE("'2018-07'!P",TEXT(MATCH($C39,'2018-07'!$C$2:$C$100,0)+1,0)))-INDIRECT(CONCATENATE("'2018-06'!P",TEXT(MATCH($C39,'2018-06'!$C$2:$C$100,0)+1,0))))</f>
        <v>76662289.129999995</v>
      </c>
      <c r="Q39" s="17">
        <f ca="1">IF(OR(INDIRECT(CONCATENATE("'2018-07'!Q",TEXT(MATCH($C39,'2018-07'!$C$2:$C$100,0)+1,0)))="",INDIRECT(CONCATENATE("'2018-06'!Q",TEXT(MATCH($C39,'2018-06'!$C$2:$C$100,0)+1,0)))="",AND(INDIRECT(CONCATENATE("'2018-07'!Q",TEXT(MATCH($C39,'2018-07'!$C$2:$C$100,0)+1,0)))="",INDIRECT(CONCATENATE("'2018-06'!Q",TEXT(MATCH($C39,'2018-06'!$C$2:$C$100,0)+1,0)))="")),"Н/Д",INDIRECT(CONCATENATE("'2018-07'!Q",TEXT(MATCH($C39,'2018-07'!$C$2:$C$100,0)+1,0)))-INDIRECT(CONCATENATE("'2018-06'!Q",TEXT(MATCH($C39,'2018-06'!$C$2:$C$100,0)+1,0))))</f>
        <v>1504332.4900000002</v>
      </c>
      <c r="R39" s="17">
        <f ca="1">IF(OR(INDIRECT(CONCATENATE("'2018-07'!R",TEXT(MATCH($C39,'2018-07'!$C$2:$C$100,0)+1,0)))="",INDIRECT(CONCATENATE("'2018-06'!R",TEXT(MATCH($C39,'2018-06'!$C$2:$C$100,0)+1,0)))="",AND(INDIRECT(CONCATENATE("'2018-07'!R",TEXT(MATCH($C39,'2018-07'!$C$2:$C$100,0)+1,0)))="",INDIRECT(CONCATENATE("'2018-06'!R",TEXT(MATCH($C39,'2018-06'!$C$2:$C$100,0)+1,0)))="")),"Н/Д",INDIRECT(CONCATENATE("'2018-07'!R",TEXT(MATCH($C39,'2018-07'!$C$2:$C$100,0)+1,0)))-INDIRECT(CONCATENATE("'2018-06'!R",TEXT(MATCH($C39,'2018-06'!$C$2:$C$100,0)+1,0))))</f>
        <v>21206420.649999999</v>
      </c>
      <c r="S39" s="17">
        <f ca="1">IF(OR(INDIRECT(CONCATENATE("'2018-07'!S",TEXT(MATCH($C39,'2018-07'!$C$2:$C$100,0)+1,0)))="",INDIRECT(CONCATENATE("'2018-06'!S",TEXT(MATCH($C39,'2018-06'!$C$2:$C$100,0)+1,0)))="",AND(INDIRECT(CONCATENATE("'2018-07'!S",TEXT(MATCH($C39,'2018-07'!$C$2:$C$100,0)+1,0)))="",INDIRECT(CONCATENATE("'2018-06'!S",TEXT(MATCH($C39,'2018-06'!$C$2:$C$100,0)+1,0)))="")),"Н/Д",INDIRECT(CONCATENATE("'2018-07'!S",TEXT(MATCH($C39,'2018-07'!$C$2:$C$100,0)+1,0)))-INDIRECT(CONCATENATE("'2018-06'!S",TEXT(MATCH($C39,'2018-06'!$C$2:$C$100,0)+1,0))))</f>
        <v>49388</v>
      </c>
      <c r="T39" s="17">
        <f ca="1">IF(OR(INDIRECT(CONCATENATE("'2018-07'!T",TEXT(MATCH($C39,'2018-07'!$C$2:$C$100,0)+1,0)))="",INDIRECT(CONCATENATE("'2018-06'!T",TEXT(MATCH($C39,'2018-06'!$C$2:$C$100,0)+1,0)))="",AND(INDIRECT(CONCATENATE("'2018-07'!T",TEXT(MATCH($C39,'2018-07'!$C$2:$C$100,0)+1,0)))="",INDIRECT(CONCATENATE("'2018-06'!T",TEXT(MATCH($C39,'2018-06'!$C$2:$C$100,0)+1,0)))="")),"Н/Д",INDIRECT(CONCATENATE("'2018-07'!T",TEXT(MATCH($C39,'2018-07'!$C$2:$C$100,0)+1,0)))-INDIRECT(CONCATENATE("'2018-06'!T",TEXT(MATCH($C39,'2018-06'!$C$2:$C$100,0)+1,0))))</f>
        <v>37880676.639999986</v>
      </c>
      <c r="U39" s="17">
        <f ca="1">IF(OR(INDIRECT(CONCATENATE("'2018-07'!U",TEXT(MATCH($C39,'2018-07'!$C$2:$C$100,0)+1,0)))="",INDIRECT(CONCATENATE("'2018-06'!U",TEXT(MATCH($C39,'2018-06'!$C$2:$C$100,0)+1,0)))="",AND(INDIRECT(CONCATENATE("'2018-07'!U",TEXT(MATCH($C39,'2018-07'!$C$2:$C$100,0)+1,0)))="",INDIRECT(CONCATENATE("'2018-06'!U",TEXT(MATCH($C39,'2018-06'!$C$2:$C$100,0)+1,0)))="")),"Н/Д",INDIRECT(CONCATENATE("'2018-07'!U",TEXT(MATCH($C39,'2018-07'!$C$2:$C$100,0)+1,0)))-INDIRECT(CONCATENATE("'2018-06'!U",TEXT(MATCH($C39,'2018-06'!$C$2:$C$100,0)+1,0))))</f>
        <v>3021899.7699999996</v>
      </c>
      <c r="V39" s="17">
        <f ca="1">IF(OR(INDIRECT(CONCATENATE("'2018-07'!V",TEXT(MATCH($C39,'2018-07'!$C$2:$C$100,0)+1,0)))="",INDIRECT(CONCATENATE("'2018-06'!V",TEXT(MATCH($C39,'2018-06'!$C$2:$C$100,0)+1,0)))="",AND(INDIRECT(CONCATENATE("'2018-07'!V",TEXT(MATCH($C39,'2018-07'!$C$2:$C$100,0)+1,0)))="",INDIRECT(CONCATENATE("'2018-06'!V",TEXT(MATCH($C39,'2018-06'!$C$2:$C$100,0)+1,0)))="")),"Н/Д",INDIRECT(CONCATENATE("'2018-07'!V",TEXT(MATCH($C39,'2018-07'!$C$2:$C$100,0)+1,0)))-INDIRECT(CONCATENATE("'2018-06'!V",TEXT(MATCH($C39,'2018-06'!$C$2:$C$100,0)+1,0))))</f>
        <v>2504774229.4299994</v>
      </c>
      <c r="W39" s="17">
        <f ca="1">IF(OR(INDIRECT(CONCATENATE("'2018-07'!W",TEXT(MATCH($C39,'2018-07'!$C$2:$C$100,0)+1,0)))="",INDIRECT(CONCATENATE("'2018-06'!W",TEXT(MATCH($C39,'2018-06'!$C$2:$C$100,0)+1,0)))="",AND(INDIRECT(CONCATENATE("'2018-07'!W",TEXT(MATCH($C39,'2018-07'!$C$2:$C$100,0)+1,0)))="",INDIRECT(CONCATENATE("'2018-06'!W",TEXT(MATCH($C39,'2018-06'!$C$2:$C$100,0)+1,0)))="")),"Н/Д",INDIRECT(CONCATENATE("'2018-07'!W",TEXT(MATCH($C39,'2018-07'!$C$2:$C$100,0)+1,0)))-INDIRECT(CONCATENATE("'2018-06'!W",TEXT(MATCH($C39,'2018-06'!$C$2:$C$100,0)+1,0))))</f>
        <v>8618770244.8600006</v>
      </c>
    </row>
    <row r="40" spans="1:23" x14ac:dyDescent="0.25">
      <c r="A40" s="2" t="s">
        <v>61</v>
      </c>
      <c r="B40" s="2" t="s">
        <v>63</v>
      </c>
      <c r="C40" s="15">
        <v>91000000</v>
      </c>
      <c r="D40" s="2" t="s">
        <v>210</v>
      </c>
      <c r="E40" s="17">
        <f ca="1">IF(OR(INDIRECT(CONCATENATE("'2018-07'!E",TEXT(MATCH($C40,'2018-07'!$C$2:$C$100,0)+1,0)))="",INDIRECT(CONCATENATE("'2018-06'!E",TEXT(MATCH($C40,'2018-06'!$C$2:$C$100,0)+1,0)))="",AND(INDIRECT(CONCATENATE("'2018-07'!E",TEXT(MATCH($C40,'2018-07'!$C$2:$C$100,0)+1,0)))="",INDIRECT(CONCATENATE("'2018-06'!E",TEXT(MATCH($C40,'2018-06'!$C$2:$C$100,0)+1,0)))="")),"Н/Д",INDIRECT(CONCATENATE("'2018-07'!E",TEXT(MATCH($C40,'2018-07'!$C$2:$C$100,0)+1,0)))-INDIRECT(CONCATENATE("'2018-06'!E",TEXT(MATCH($C40,'2018-06'!$C$2:$C$100,0)+1,0))))</f>
        <v>2411013784.2900009</v>
      </c>
      <c r="F40" s="17">
        <f ca="1">IF(OR(INDIRECT(CONCATENATE("'2018-07'!F",TEXT(MATCH($C40,'2018-07'!$C$2:$C$100,0)+1,0)))="",INDIRECT(CONCATENATE("'2018-06'!F",TEXT(MATCH($C40,'2018-06'!$C$2:$C$100,0)+1,0)))="",AND(INDIRECT(CONCATENATE("'2018-07'!F",TEXT(MATCH($C40,'2018-07'!$C$2:$C$100,0)+1,0)))="",INDIRECT(CONCATENATE("'2018-06'!F",TEXT(MATCH($C40,'2018-06'!$C$2:$C$100,0)+1,0)))="")),"Н/Д",INDIRECT(CONCATENATE("'2018-07'!F",TEXT(MATCH($C40,'2018-07'!$C$2:$C$100,0)+1,0)))-INDIRECT(CONCATENATE("'2018-06'!F",TEXT(MATCH($C40,'2018-06'!$C$2:$C$100,0)+1,0))))</f>
        <v>614893941.36999989</v>
      </c>
      <c r="G40" s="17">
        <f ca="1">IF(OR(INDIRECT(CONCATENATE("'2018-07'!G",TEXT(MATCH($C40,'2018-07'!$C$2:$C$100,0)+1,0)))="",INDIRECT(CONCATENATE("'2018-06'!G",TEXT(MATCH($C40,'2018-06'!$C$2:$C$100,0)+1,0)))="",AND(INDIRECT(CONCATENATE("'2018-07'!G",TEXT(MATCH($C40,'2018-07'!$C$2:$C$100,0)+1,0)))="",INDIRECT(CONCATENATE("'2018-06'!G",TEXT(MATCH($C40,'2018-06'!$C$2:$C$100,0)+1,0)))="")),"Н/Д",INDIRECT(CONCATENATE("'2018-07'!G",TEXT(MATCH($C40,'2018-07'!$C$2:$C$100,0)+1,0)))-INDIRECT(CONCATENATE("'2018-06'!G",TEXT(MATCH($C40,'2018-06'!$C$2:$C$100,0)+1,0))))</f>
        <v>89788587.340000033</v>
      </c>
      <c r="H40" s="17">
        <f ca="1">IF(OR(INDIRECT(CONCATENATE("'2018-07'!H",TEXT(MATCH($C40,'2018-07'!$C$2:$C$100,0)+1,0)))="",INDIRECT(CONCATENATE("'2018-06'!H",TEXT(MATCH($C40,'2018-06'!$C$2:$C$100,0)+1,0)))="",AND(INDIRECT(CONCATENATE("'2018-07'!H",TEXT(MATCH($C40,'2018-07'!$C$2:$C$100,0)+1,0)))="",INDIRECT(CONCATENATE("'2018-06'!H",TEXT(MATCH($C40,'2018-06'!$C$2:$C$100,0)+1,0)))="")),"Н/Д",INDIRECT(CONCATENATE("'2018-07'!H",TEXT(MATCH($C40,'2018-07'!$C$2:$C$100,0)+1,0)))-INDIRECT(CONCATENATE("'2018-06'!H",TEXT(MATCH($C40,'2018-06'!$C$2:$C$100,0)+1,0))))</f>
        <v>312047964.31999993</v>
      </c>
      <c r="I40" s="17">
        <f ca="1">IF(OR(INDIRECT(CONCATENATE("'2018-07'!I",TEXT(MATCH($C40,'2018-07'!$C$2:$C$100,0)+1,0)))="",INDIRECT(CONCATENATE("'2018-06'!I",TEXT(MATCH($C40,'2018-06'!$C$2:$C$100,0)+1,0)))="",AND(INDIRECT(CONCATENATE("'2018-07'!I",TEXT(MATCH($C40,'2018-07'!$C$2:$C$100,0)+1,0)))="",INDIRECT(CONCATENATE("'2018-06'!I",TEXT(MATCH($C40,'2018-06'!$C$2:$C$100,0)+1,0)))="")),"Н/Д",INDIRECT(CONCATENATE("'2018-07'!I",TEXT(MATCH($C40,'2018-07'!$C$2:$C$100,0)+1,0)))-INDIRECT(CONCATENATE("'2018-06'!I",TEXT(MATCH($C40,'2018-06'!$C$2:$C$100,0)+1,0))))</f>
        <v>85185533.209999979</v>
      </c>
      <c r="J40" s="17" t="str">
        <f ca="1">IF(OR(INDIRECT(CONCATENATE("'2018-07'!J",TEXT(MATCH($C40,'2018-07'!$C$2:$C$100,0)+1,0)))="",INDIRECT(CONCATENATE("'2018-06'!J",TEXT(MATCH($C40,'2018-06'!$C$2:$C$100,0)+1,0)))="",AND(INDIRECT(CONCATENATE("'2018-07'!J",TEXT(MATCH($C40,'2018-07'!$C$2:$C$100,0)+1,0)))="",INDIRECT(CONCATENATE("'2018-06'!J",TEXT(MATCH($C40,'2018-06'!$C$2:$C$100,0)+1,0)))="")),"Н/Д",INDIRECT(CONCATENATE("'2018-07'!J",TEXT(MATCH($C40,'2018-07'!$C$2:$C$100,0)+1,0)))-INDIRECT(CONCATENATE("'2018-06'!J",TEXT(MATCH($C40,'2018-06'!$C$2:$C$100,0)+1,0))))</f>
        <v>Н/Д</v>
      </c>
      <c r="K40" s="17">
        <f ca="1">IF(OR(INDIRECT(CONCATENATE("'2018-07'!K",TEXT(MATCH($C40,'2018-07'!$C$2:$C$100,0)+1,0)))="",INDIRECT(CONCATENATE("'2018-06'!K",TEXT(MATCH($C40,'2018-06'!$C$2:$C$100,0)+1,0)))="",AND(INDIRECT(CONCATENATE("'2018-07'!K",TEXT(MATCH($C40,'2018-07'!$C$2:$C$100,0)+1,0)))="",INDIRECT(CONCATENATE("'2018-06'!K",TEXT(MATCH($C40,'2018-06'!$C$2:$C$100,0)+1,0)))="")),"Н/Д",INDIRECT(CONCATENATE("'2018-07'!K",TEXT(MATCH($C40,'2018-07'!$C$2:$C$100,0)+1,0)))-INDIRECT(CONCATENATE("'2018-06'!K",TEXT(MATCH($C40,'2018-06'!$C$2:$C$100,0)+1,0))))</f>
        <v>26916115.419999987</v>
      </c>
      <c r="L40" s="17">
        <f ca="1">IF(OR(INDIRECT(CONCATENATE("'2018-07'!L",TEXT(MATCH($C40,'2018-07'!$C$2:$C$100,0)+1,0)))="",INDIRECT(CONCATENATE("'2018-06'!L",TEXT(MATCH($C40,'2018-06'!$C$2:$C$100,0)+1,0)))="",AND(INDIRECT(CONCATENATE("'2018-07'!L",TEXT(MATCH($C40,'2018-07'!$C$2:$C$100,0)+1,0)))="",INDIRECT(CONCATENATE("'2018-06'!L",TEXT(MATCH($C40,'2018-06'!$C$2:$C$100,0)+1,0)))="")),"Н/Д",INDIRECT(CONCATENATE("'2018-07'!L",TEXT(MATCH($C40,'2018-07'!$C$2:$C$100,0)+1,0)))-INDIRECT(CONCATENATE("'2018-06'!L",TEXT(MATCH($C40,'2018-06'!$C$2:$C$100,0)+1,0))))</f>
        <v>40858269.730000019</v>
      </c>
      <c r="M40" s="17">
        <f ca="1">IF(OR(INDIRECT(CONCATENATE("'2018-07'!M",TEXT(MATCH($C40,'2018-07'!$C$2:$C$100,0)+1,0)))="",INDIRECT(CONCATENATE("'2018-06'!M",TEXT(MATCH($C40,'2018-06'!$C$2:$C$100,0)+1,0)))="",AND(INDIRECT(CONCATENATE("'2018-07'!M",TEXT(MATCH($C40,'2018-07'!$C$2:$C$100,0)+1,0)))="",INDIRECT(CONCATENATE("'2018-06'!M",TEXT(MATCH($C40,'2018-06'!$C$2:$C$100,0)+1,0)))="")),"Н/Д",INDIRECT(CONCATENATE("'2018-07'!M",TEXT(MATCH($C40,'2018-07'!$C$2:$C$100,0)+1,0)))-INDIRECT(CONCATENATE("'2018-06'!M",TEXT(MATCH($C40,'2018-06'!$C$2:$C$100,0)+1,0))))</f>
        <v>3503223.7400000021</v>
      </c>
      <c r="N40" s="17">
        <f ca="1">IF(OR(INDIRECT(CONCATENATE("'2018-07'!N",TEXT(MATCH($C40,'2018-07'!$C$2:$C$100,0)+1,0)))="",INDIRECT(CONCATENATE("'2018-06'!N",TEXT(MATCH($C40,'2018-06'!$C$2:$C$100,0)+1,0)))="",AND(INDIRECT(CONCATENATE("'2018-07'!N",TEXT(MATCH($C40,'2018-07'!$C$2:$C$100,0)+1,0)))="",INDIRECT(CONCATENATE("'2018-06'!N",TEXT(MATCH($C40,'2018-06'!$C$2:$C$100,0)+1,0)))="")),"Н/Д",INDIRECT(CONCATENATE("'2018-07'!N",TEXT(MATCH($C40,'2018-07'!$C$2:$C$100,0)+1,0)))-INDIRECT(CONCATENATE("'2018-06'!NE",TEXT(MATCH($C40,'2018-06'!$C$2:$C$100,0)+1,0))))</f>
        <v>54272484.039999999</v>
      </c>
      <c r="O40" s="17">
        <f ca="1">IF(OR(INDIRECT(CONCATENATE("'2018-07'!O",TEXT(MATCH($C40,'2018-07'!$C$2:$C$100,0)+1,0)))="",INDIRECT(CONCATENATE("'2018-06'!O",TEXT(MATCH($C40,'2018-06'!$C$2:$C$100,0)+1,0)))="",AND(INDIRECT(CONCATENATE("'2018-07'!O",TEXT(MATCH($C40,'2018-07'!$C$2:$C$100,0)+1,0)))="",INDIRECT(CONCATENATE("'2018-06'!O",TEXT(MATCH($C40,'2018-06'!$C$2:$C$100,0)+1,0)))="")),"Н/Д",INDIRECT(CONCATENATE("'2018-07'!O",TEXT(MATCH($C40,'2018-07'!$C$2:$C$100,0)+1,0)))-INDIRECT(CONCATENATE("'2018-06'!O",TEXT(MATCH($C40,'2018-06'!$C$2:$C$100,0)+1,0))))</f>
        <v>0</v>
      </c>
      <c r="P40" s="17">
        <f ca="1">IF(OR(INDIRECT(CONCATENATE("'2018-07'!P",TEXT(MATCH($C40,'2018-07'!$C$2:$C$100,0)+1,0)))="",INDIRECT(CONCATENATE("'2018-06'!P",TEXT(MATCH($C40,'2018-06'!$C$2:$C$100,0)+1,0)))="",AND(INDIRECT(CONCATENATE("'2018-07'!P",TEXT(MATCH($C40,'2018-07'!$C$2:$C$100,0)+1,0)))="",INDIRECT(CONCATENATE("'2018-06'!P",TEXT(MATCH($C40,'2018-06'!$C$2:$C$100,0)+1,0)))="")),"Н/Д",INDIRECT(CONCATENATE("'2018-07'!P",TEXT(MATCH($C40,'2018-07'!$C$2:$C$100,0)+1,0)))-INDIRECT(CONCATENATE("'2018-06'!P",TEXT(MATCH($C40,'2018-06'!$C$2:$C$100,0)+1,0))))</f>
        <v>11915395.450000003</v>
      </c>
      <c r="Q40" s="17">
        <f ca="1">IF(OR(INDIRECT(CONCATENATE("'2018-07'!Q",TEXT(MATCH($C40,'2018-07'!$C$2:$C$100,0)+1,0)))="",INDIRECT(CONCATENATE("'2018-06'!Q",TEXT(MATCH($C40,'2018-06'!$C$2:$C$100,0)+1,0)))="",AND(INDIRECT(CONCATENATE("'2018-07'!Q",TEXT(MATCH($C40,'2018-07'!$C$2:$C$100,0)+1,0)))="",INDIRECT(CONCATENATE("'2018-06'!Q",TEXT(MATCH($C40,'2018-06'!$C$2:$C$100,0)+1,0)))="")),"Н/Д",INDIRECT(CONCATENATE("'2018-07'!Q",TEXT(MATCH($C40,'2018-07'!$C$2:$C$100,0)+1,0)))-INDIRECT(CONCATENATE("'2018-06'!Q",TEXT(MATCH($C40,'2018-06'!$C$2:$C$100,0)+1,0))))</f>
        <v>566131.81000000052</v>
      </c>
      <c r="R40" s="17">
        <f ca="1">IF(OR(INDIRECT(CONCATENATE("'2018-07'!R",TEXT(MATCH($C40,'2018-07'!$C$2:$C$100,0)+1,0)))="",INDIRECT(CONCATENATE("'2018-06'!R",TEXT(MATCH($C40,'2018-06'!$C$2:$C$100,0)+1,0)))="",AND(INDIRECT(CONCATENATE("'2018-07'!R",TEXT(MATCH($C40,'2018-07'!$C$2:$C$100,0)+1,0)))="",INDIRECT(CONCATENATE("'2018-06'!R",TEXT(MATCH($C40,'2018-06'!$C$2:$C$100,0)+1,0)))="")),"Н/Д",INDIRECT(CONCATENATE("'2018-07'!R",TEXT(MATCH($C40,'2018-07'!$C$2:$C$100,0)+1,0)))-INDIRECT(CONCATENATE("'2018-06'!R",TEXT(MATCH($C40,'2018-06'!$C$2:$C$100,0)+1,0))))</f>
        <v>2171904.09</v>
      </c>
      <c r="S40" s="17">
        <f ca="1">IF(OR(INDIRECT(CONCATENATE("'2018-07'!S",TEXT(MATCH($C40,'2018-07'!$C$2:$C$100,0)+1,0)))="",INDIRECT(CONCATENATE("'2018-06'!S",TEXT(MATCH($C40,'2018-06'!$C$2:$C$100,0)+1,0)))="",AND(INDIRECT(CONCATENATE("'2018-07'!S",TEXT(MATCH($C40,'2018-07'!$C$2:$C$100,0)+1,0)))="",INDIRECT(CONCATENATE("'2018-06'!S",TEXT(MATCH($C40,'2018-06'!$C$2:$C$100,0)+1,0)))="")),"Н/Д",INDIRECT(CONCATENATE("'2018-07'!S",TEXT(MATCH($C40,'2018-07'!$C$2:$C$100,0)+1,0)))-INDIRECT(CONCATENATE("'2018-06'!S",TEXT(MATCH($C40,'2018-06'!$C$2:$C$100,0)+1,0))))</f>
        <v>620864.16999999993</v>
      </c>
      <c r="T40" s="17">
        <f ca="1">IF(OR(INDIRECT(CONCATENATE("'2018-07'!T",TEXT(MATCH($C40,'2018-07'!$C$2:$C$100,0)+1,0)))="",INDIRECT(CONCATENATE("'2018-06'!T",TEXT(MATCH($C40,'2018-06'!$C$2:$C$100,0)+1,0)))="",AND(INDIRECT(CONCATENATE("'2018-07'!T",TEXT(MATCH($C40,'2018-07'!$C$2:$C$100,0)+1,0)))="",INDIRECT(CONCATENATE("'2018-06'!T",TEXT(MATCH($C40,'2018-06'!$C$2:$C$100,0)+1,0)))="")),"Н/Д",INDIRECT(CONCATENATE("'2018-07'!T",TEXT(MATCH($C40,'2018-07'!$C$2:$C$100,0)+1,0)))-INDIRECT(CONCATENATE("'2018-06'!T",TEXT(MATCH($C40,'2018-06'!$C$2:$C$100,0)+1,0))))</f>
        <v>16254553.190000013</v>
      </c>
      <c r="U40" s="17">
        <f ca="1">IF(OR(INDIRECT(CONCATENATE("'2018-07'!U",TEXT(MATCH($C40,'2018-07'!$C$2:$C$100,0)+1,0)))="",INDIRECT(CONCATENATE("'2018-06'!U",TEXT(MATCH($C40,'2018-06'!$C$2:$C$100,0)+1,0)))="",AND(INDIRECT(CONCATENATE("'2018-07'!U",TEXT(MATCH($C40,'2018-07'!$C$2:$C$100,0)+1,0)))="",INDIRECT(CONCATENATE("'2018-06'!U",TEXT(MATCH($C40,'2018-06'!$C$2:$C$100,0)+1,0)))="")),"Н/Д",INDIRECT(CONCATENATE("'2018-07'!U",TEXT(MATCH($C40,'2018-07'!$C$2:$C$100,0)+1,0)))-INDIRECT(CONCATENATE("'2018-06'!U",TEXT(MATCH($C40,'2018-06'!$C$2:$C$100,0)+1,0))))</f>
        <v>8924534.7199999988</v>
      </c>
      <c r="V40" s="17">
        <f ca="1">IF(OR(INDIRECT(CONCATENATE("'2018-07'!V",TEXT(MATCH($C40,'2018-07'!$C$2:$C$100,0)+1,0)))="",INDIRECT(CONCATENATE("'2018-06'!V",TEXT(MATCH($C40,'2018-06'!$C$2:$C$100,0)+1,0)))="",AND(INDIRECT(CONCATENATE("'2018-07'!V",TEXT(MATCH($C40,'2018-07'!$C$2:$C$100,0)+1,0)))="",INDIRECT(CONCATENATE("'2018-06'!V",TEXT(MATCH($C40,'2018-06'!$C$2:$C$100,0)+1,0)))="")),"Н/Д",INDIRECT(CONCATENATE("'2018-07'!V",TEXT(MATCH($C40,'2018-07'!$C$2:$C$100,0)+1,0)))-INDIRECT(CONCATENATE("'2018-06'!V",TEXT(MATCH($C40,'2018-06'!$C$2:$C$100,0)+1,0))))</f>
        <v>1796119842.9199991</v>
      </c>
      <c r="W40" s="17">
        <f ca="1">IF(OR(INDIRECT(CONCATENATE("'2018-07'!W",TEXT(MATCH($C40,'2018-07'!$C$2:$C$100,0)+1,0)))="",INDIRECT(CONCATENATE("'2018-06'!W",TEXT(MATCH($C40,'2018-06'!$C$2:$C$100,0)+1,0)))="",AND(INDIRECT(CONCATENATE("'2018-07'!W",TEXT(MATCH($C40,'2018-07'!$C$2:$C$100,0)+1,0)))="",INDIRECT(CONCATENATE("'2018-06'!W",TEXT(MATCH($C40,'2018-06'!$C$2:$C$100,0)+1,0)))="")),"Н/Д",INDIRECT(CONCATENATE("'2018-07'!W",TEXT(MATCH($C40,'2018-07'!$C$2:$C$100,0)+1,0)))-INDIRECT(CONCATENATE("'2018-06'!W",TEXT(MATCH($C40,'2018-06'!$C$2:$C$100,0)+1,0))))</f>
        <v>5429845974.4700012</v>
      </c>
    </row>
    <row r="41" spans="1:23" x14ac:dyDescent="0.25">
      <c r="A41" s="2" t="s">
        <v>61</v>
      </c>
      <c r="B41" s="2" t="s">
        <v>64</v>
      </c>
      <c r="C41" s="15">
        <v>82000000</v>
      </c>
      <c r="D41" s="2" t="s">
        <v>210</v>
      </c>
      <c r="E41" s="17">
        <f ca="1">IF(OR(INDIRECT(CONCATENATE("'2018-07'!E",TEXT(MATCH($C41,'2018-07'!$C$2:$C$100,0)+1,0)))="",INDIRECT(CONCATENATE("'2018-06'!E",TEXT(MATCH($C41,'2018-06'!$C$2:$C$100,0)+1,0)))="",AND(INDIRECT(CONCATENATE("'2018-07'!E",TEXT(MATCH($C41,'2018-07'!$C$2:$C$100,0)+1,0)))="",INDIRECT(CONCATENATE("'2018-06'!E",TEXT(MATCH($C41,'2018-06'!$C$2:$C$100,0)+1,0)))="")),"Н/Д",INDIRECT(CONCATENATE("'2018-07'!E",TEXT(MATCH($C41,'2018-07'!$C$2:$C$100,0)+1,0)))-INDIRECT(CONCATENATE("'2018-06'!E",TEXT(MATCH($C41,'2018-06'!$C$2:$C$100,0)+1,0))))</f>
        <v>9266766780.3899994</v>
      </c>
      <c r="F41" s="17">
        <f ca="1">IF(OR(INDIRECT(CONCATENATE("'2018-07'!F",TEXT(MATCH($C41,'2018-07'!$C$2:$C$100,0)+1,0)))="",INDIRECT(CONCATENATE("'2018-06'!F",TEXT(MATCH($C41,'2018-06'!$C$2:$C$100,0)+1,0)))="",AND(INDIRECT(CONCATENATE("'2018-07'!F",TEXT(MATCH($C41,'2018-07'!$C$2:$C$100,0)+1,0)))="",INDIRECT(CONCATENATE("'2018-06'!F",TEXT(MATCH($C41,'2018-06'!$C$2:$C$100,0)+1,0)))="")),"Н/Д",INDIRECT(CONCATENATE("'2018-07'!F",TEXT(MATCH($C41,'2018-07'!$C$2:$C$100,0)+1,0)))-INDIRECT(CONCATENATE("'2018-06'!F",TEXT(MATCH($C41,'2018-06'!$C$2:$C$100,0)+1,0))))</f>
        <v>2669343981.2199993</v>
      </c>
      <c r="G41" s="17">
        <f ca="1">IF(OR(INDIRECT(CONCATENATE("'2018-07'!G",TEXT(MATCH($C41,'2018-07'!$C$2:$C$100,0)+1,0)))="",INDIRECT(CONCATENATE("'2018-06'!G",TEXT(MATCH($C41,'2018-06'!$C$2:$C$100,0)+1,0)))="",AND(INDIRECT(CONCATENATE("'2018-07'!G",TEXT(MATCH($C41,'2018-07'!$C$2:$C$100,0)+1,0)))="",INDIRECT(CONCATENATE("'2018-06'!G",TEXT(MATCH($C41,'2018-06'!$C$2:$C$100,0)+1,0)))="")),"Н/Д",INDIRECT(CONCATENATE("'2018-07'!G",TEXT(MATCH($C41,'2018-07'!$C$2:$C$100,0)+1,0)))-INDIRECT(CONCATENATE("'2018-06'!G",TEXT(MATCH($C41,'2018-06'!$C$2:$C$100,0)+1,0))))</f>
        <v>223435203.93999982</v>
      </c>
      <c r="H41" s="17">
        <f ca="1">IF(OR(INDIRECT(CONCATENATE("'2018-07'!H",TEXT(MATCH($C41,'2018-07'!$C$2:$C$100,0)+1,0)))="",INDIRECT(CONCATENATE("'2018-06'!H",TEXT(MATCH($C41,'2018-06'!$C$2:$C$100,0)+1,0)))="",AND(INDIRECT(CONCATENATE("'2018-07'!H",TEXT(MATCH($C41,'2018-07'!$C$2:$C$100,0)+1,0)))="",INDIRECT(CONCATENATE("'2018-06'!H",TEXT(MATCH($C41,'2018-06'!$C$2:$C$100,0)+1,0)))="")),"Н/Д",INDIRECT(CONCATENATE("'2018-07'!H",TEXT(MATCH($C41,'2018-07'!$C$2:$C$100,0)+1,0)))-INDIRECT(CONCATENATE("'2018-06'!H",TEXT(MATCH($C41,'2018-06'!$C$2:$C$100,0)+1,0))))</f>
        <v>1284404445.5600004</v>
      </c>
      <c r="I41" s="17">
        <f ca="1">IF(OR(INDIRECT(CONCATENATE("'2018-07'!I",TEXT(MATCH($C41,'2018-07'!$C$2:$C$100,0)+1,0)))="",INDIRECT(CONCATENATE("'2018-06'!I",TEXT(MATCH($C41,'2018-06'!$C$2:$C$100,0)+1,0)))="",AND(INDIRECT(CONCATENATE("'2018-07'!I",TEXT(MATCH($C41,'2018-07'!$C$2:$C$100,0)+1,0)))="",INDIRECT(CONCATENATE("'2018-06'!I",TEXT(MATCH($C41,'2018-06'!$C$2:$C$100,0)+1,0)))="")),"Н/Д",INDIRECT(CONCATENATE("'2018-07'!I",TEXT(MATCH($C41,'2018-07'!$C$2:$C$100,0)+1,0)))-INDIRECT(CONCATENATE("'2018-06'!I",TEXT(MATCH($C41,'2018-06'!$C$2:$C$100,0)+1,0))))</f>
        <v>623106286.82000017</v>
      </c>
      <c r="J41" s="17" t="str">
        <f ca="1">IF(OR(INDIRECT(CONCATENATE("'2018-07'!J",TEXT(MATCH($C41,'2018-07'!$C$2:$C$100,0)+1,0)))="",INDIRECT(CONCATENATE("'2018-06'!J",TEXT(MATCH($C41,'2018-06'!$C$2:$C$100,0)+1,0)))="",AND(INDIRECT(CONCATENATE("'2018-07'!J",TEXT(MATCH($C41,'2018-07'!$C$2:$C$100,0)+1,0)))="",INDIRECT(CONCATENATE("'2018-06'!J",TEXT(MATCH($C41,'2018-06'!$C$2:$C$100,0)+1,0)))="")),"Н/Д",INDIRECT(CONCATENATE("'2018-07'!J",TEXT(MATCH($C41,'2018-07'!$C$2:$C$100,0)+1,0)))-INDIRECT(CONCATENATE("'2018-06'!J",TEXT(MATCH($C41,'2018-06'!$C$2:$C$100,0)+1,0))))</f>
        <v>Н/Д</v>
      </c>
      <c r="K41" s="17">
        <f ca="1">IF(OR(INDIRECT(CONCATENATE("'2018-07'!K",TEXT(MATCH($C41,'2018-07'!$C$2:$C$100,0)+1,0)))="",INDIRECT(CONCATENATE("'2018-06'!K",TEXT(MATCH($C41,'2018-06'!$C$2:$C$100,0)+1,0)))="",AND(INDIRECT(CONCATENATE("'2018-07'!K",TEXT(MATCH($C41,'2018-07'!$C$2:$C$100,0)+1,0)))="",INDIRECT(CONCATENATE("'2018-06'!K",TEXT(MATCH($C41,'2018-06'!$C$2:$C$100,0)+1,0)))="")),"Н/Д",INDIRECT(CONCATENATE("'2018-07'!K",TEXT(MATCH($C41,'2018-07'!$C$2:$C$100,0)+1,0)))-INDIRECT(CONCATENATE("'2018-06'!K",TEXT(MATCH($C41,'2018-06'!$C$2:$C$100,0)+1,0))))</f>
        <v>95025198.899999976</v>
      </c>
      <c r="L41" s="17">
        <f ca="1">IF(OR(INDIRECT(CONCATENATE("'2018-07'!L",TEXT(MATCH($C41,'2018-07'!$C$2:$C$100,0)+1,0)))="",INDIRECT(CONCATENATE("'2018-06'!L",TEXT(MATCH($C41,'2018-06'!$C$2:$C$100,0)+1,0)))="",AND(INDIRECT(CONCATENATE("'2018-07'!L",TEXT(MATCH($C41,'2018-07'!$C$2:$C$100,0)+1,0)))="",INDIRECT(CONCATENATE("'2018-06'!L",TEXT(MATCH($C41,'2018-06'!$C$2:$C$100,0)+1,0)))="")),"Н/Д",INDIRECT(CONCATENATE("'2018-07'!L",TEXT(MATCH($C41,'2018-07'!$C$2:$C$100,0)+1,0)))-INDIRECT(CONCATENATE("'2018-06'!L",TEXT(MATCH($C41,'2018-06'!$C$2:$C$100,0)+1,0))))</f>
        <v>152001356.68000031</v>
      </c>
      <c r="M41" s="17">
        <f ca="1">IF(OR(INDIRECT(CONCATENATE("'2018-07'!M",TEXT(MATCH($C41,'2018-07'!$C$2:$C$100,0)+1,0)))="",INDIRECT(CONCATENATE("'2018-06'!M",TEXT(MATCH($C41,'2018-06'!$C$2:$C$100,0)+1,0)))="",AND(INDIRECT(CONCATENATE("'2018-07'!M",TEXT(MATCH($C41,'2018-07'!$C$2:$C$100,0)+1,0)))="",INDIRECT(CONCATENATE("'2018-06'!M",TEXT(MATCH($C41,'2018-06'!$C$2:$C$100,0)+1,0)))="")),"Н/Д",INDIRECT(CONCATENATE("'2018-07'!M",TEXT(MATCH($C41,'2018-07'!$C$2:$C$100,0)+1,0)))-INDIRECT(CONCATENATE("'2018-06'!M",TEXT(MATCH($C41,'2018-06'!$C$2:$C$100,0)+1,0))))</f>
        <v>3013718.2699999996</v>
      </c>
      <c r="N41" s="17">
        <f ca="1">IF(OR(INDIRECT(CONCATENATE("'2018-07'!N",TEXT(MATCH($C41,'2018-07'!$C$2:$C$100,0)+1,0)))="",INDIRECT(CONCATENATE("'2018-06'!N",TEXT(MATCH($C41,'2018-06'!$C$2:$C$100,0)+1,0)))="",AND(INDIRECT(CONCATENATE("'2018-07'!N",TEXT(MATCH($C41,'2018-07'!$C$2:$C$100,0)+1,0)))="",INDIRECT(CONCATENATE("'2018-06'!N",TEXT(MATCH($C41,'2018-06'!$C$2:$C$100,0)+1,0)))="")),"Н/Д",INDIRECT(CONCATENATE("'2018-07'!N",TEXT(MATCH($C41,'2018-07'!$C$2:$C$100,0)+1,0)))-INDIRECT(CONCATENATE("'2018-06'!NE",TEXT(MATCH($C41,'2018-06'!$C$2:$C$100,0)+1,0))))</f>
        <v>81452017.659999996</v>
      </c>
      <c r="O41" s="17">
        <f ca="1">IF(OR(INDIRECT(CONCATENATE("'2018-07'!O",TEXT(MATCH($C41,'2018-07'!$C$2:$C$100,0)+1,0)))="",INDIRECT(CONCATENATE("'2018-06'!O",TEXT(MATCH($C41,'2018-06'!$C$2:$C$100,0)+1,0)))="",AND(INDIRECT(CONCATENATE("'2018-07'!O",TEXT(MATCH($C41,'2018-07'!$C$2:$C$100,0)+1,0)))="",INDIRECT(CONCATENATE("'2018-06'!O",TEXT(MATCH($C41,'2018-06'!$C$2:$C$100,0)+1,0)))="")),"Н/Д",INDIRECT(CONCATENATE("'2018-07'!O",TEXT(MATCH($C41,'2018-07'!$C$2:$C$100,0)+1,0)))-INDIRECT(CONCATENATE("'2018-06'!O",TEXT(MATCH($C41,'2018-06'!$C$2:$C$100,0)+1,0))))</f>
        <v>1263209.9299999997</v>
      </c>
      <c r="P41" s="17">
        <f ca="1">IF(OR(INDIRECT(CONCATENATE("'2018-07'!P",TEXT(MATCH($C41,'2018-07'!$C$2:$C$100,0)+1,0)))="",INDIRECT(CONCATENATE("'2018-06'!P",TEXT(MATCH($C41,'2018-06'!$C$2:$C$100,0)+1,0)))="",AND(INDIRECT(CONCATENATE("'2018-07'!P",TEXT(MATCH($C41,'2018-07'!$C$2:$C$100,0)+1,0)))="",INDIRECT(CONCATENATE("'2018-06'!P",TEXT(MATCH($C41,'2018-06'!$C$2:$C$100,0)+1,0)))="")),"Н/Д",INDIRECT(CONCATENATE("'2018-07'!P",TEXT(MATCH($C41,'2018-07'!$C$2:$C$100,0)+1,0)))-INDIRECT(CONCATENATE("'2018-06'!P",TEXT(MATCH($C41,'2018-06'!$C$2:$C$100,0)+1,0))))</f>
        <v>93869988.509999961</v>
      </c>
      <c r="Q41" s="17">
        <f ca="1">IF(OR(INDIRECT(CONCATENATE("'2018-07'!Q",TEXT(MATCH($C41,'2018-07'!$C$2:$C$100,0)+1,0)))="",INDIRECT(CONCATENATE("'2018-06'!Q",TEXT(MATCH($C41,'2018-06'!$C$2:$C$100,0)+1,0)))="",AND(INDIRECT(CONCATENATE("'2018-07'!Q",TEXT(MATCH($C41,'2018-07'!$C$2:$C$100,0)+1,0)))="",INDIRECT(CONCATENATE("'2018-06'!Q",TEXT(MATCH($C41,'2018-06'!$C$2:$C$100,0)+1,0)))="")),"Н/Д",INDIRECT(CONCATENATE("'2018-07'!Q",TEXT(MATCH($C41,'2018-07'!$C$2:$C$100,0)+1,0)))-INDIRECT(CONCATENATE("'2018-06'!Q",TEXT(MATCH($C41,'2018-06'!$C$2:$C$100,0)+1,0))))</f>
        <v>251116.26999999955</v>
      </c>
      <c r="R41" s="17">
        <f ca="1">IF(OR(INDIRECT(CONCATENATE("'2018-07'!R",TEXT(MATCH($C41,'2018-07'!$C$2:$C$100,0)+1,0)))="",INDIRECT(CONCATENATE("'2018-06'!R",TEXT(MATCH($C41,'2018-06'!$C$2:$C$100,0)+1,0)))="",AND(INDIRECT(CONCATENATE("'2018-07'!R",TEXT(MATCH($C41,'2018-07'!$C$2:$C$100,0)+1,0)))="",INDIRECT(CONCATENATE("'2018-06'!R",TEXT(MATCH($C41,'2018-06'!$C$2:$C$100,0)+1,0)))="")),"Н/Д",INDIRECT(CONCATENATE("'2018-07'!R",TEXT(MATCH($C41,'2018-07'!$C$2:$C$100,0)+1,0)))-INDIRECT(CONCATENATE("'2018-06'!R",TEXT(MATCH($C41,'2018-06'!$C$2:$C$100,0)+1,0))))</f>
        <v>21847582.019999996</v>
      </c>
      <c r="S41" s="17">
        <f ca="1">IF(OR(INDIRECT(CONCATENATE("'2018-07'!S",TEXT(MATCH($C41,'2018-07'!$C$2:$C$100,0)+1,0)))="",INDIRECT(CONCATENATE("'2018-06'!S",TEXT(MATCH($C41,'2018-06'!$C$2:$C$100,0)+1,0)))="",AND(INDIRECT(CONCATENATE("'2018-07'!S",TEXT(MATCH($C41,'2018-07'!$C$2:$C$100,0)+1,0)))="",INDIRECT(CONCATENATE("'2018-06'!S",TEXT(MATCH($C41,'2018-06'!$C$2:$C$100,0)+1,0)))="")),"Н/Д",INDIRECT(CONCATENATE("'2018-07'!S",TEXT(MATCH($C41,'2018-07'!$C$2:$C$100,0)+1,0)))-INDIRECT(CONCATENATE("'2018-06'!S",TEXT(MATCH($C41,'2018-06'!$C$2:$C$100,0)+1,0))))</f>
        <v>500</v>
      </c>
      <c r="T41" s="17">
        <f ca="1">IF(OR(INDIRECT(CONCATENATE("'2018-07'!T",TEXT(MATCH($C41,'2018-07'!$C$2:$C$100,0)+1,0)))="",INDIRECT(CONCATENATE("'2018-06'!T",TEXT(MATCH($C41,'2018-06'!$C$2:$C$100,0)+1,0)))="",AND(INDIRECT(CONCATENATE("'2018-07'!T",TEXT(MATCH($C41,'2018-07'!$C$2:$C$100,0)+1,0)))="",INDIRECT(CONCATENATE("'2018-06'!T",TEXT(MATCH($C41,'2018-06'!$C$2:$C$100,0)+1,0)))="")),"Н/Д",INDIRECT(CONCATENATE("'2018-07'!T",TEXT(MATCH($C41,'2018-07'!$C$2:$C$100,0)+1,0)))-INDIRECT(CONCATENATE("'2018-06'!T",TEXT(MATCH($C41,'2018-06'!$C$2:$C$100,0)+1,0))))</f>
        <v>60594326.160000026</v>
      </c>
      <c r="U41" s="17">
        <f ca="1">IF(OR(INDIRECT(CONCATENATE("'2018-07'!U",TEXT(MATCH($C41,'2018-07'!$C$2:$C$100,0)+1,0)))="",INDIRECT(CONCATENATE("'2018-06'!U",TEXT(MATCH($C41,'2018-06'!$C$2:$C$100,0)+1,0)))="",AND(INDIRECT(CONCATENATE("'2018-07'!U",TEXT(MATCH($C41,'2018-07'!$C$2:$C$100,0)+1,0)))="",INDIRECT(CONCATENATE("'2018-06'!U",TEXT(MATCH($C41,'2018-06'!$C$2:$C$100,0)+1,0)))="")),"Н/Д",INDIRECT(CONCATENATE("'2018-07'!U",TEXT(MATCH($C41,'2018-07'!$C$2:$C$100,0)+1,0)))-INDIRECT(CONCATENATE("'2018-06'!U",TEXT(MATCH($C41,'2018-06'!$C$2:$C$100,0)+1,0))))</f>
        <v>56202255.199999996</v>
      </c>
      <c r="V41" s="17">
        <f ca="1">IF(OR(INDIRECT(CONCATENATE("'2018-07'!V",TEXT(MATCH($C41,'2018-07'!$C$2:$C$100,0)+1,0)))="",INDIRECT(CONCATENATE("'2018-06'!V",TEXT(MATCH($C41,'2018-06'!$C$2:$C$100,0)+1,0)))="",AND(INDIRECT(CONCATENATE("'2018-07'!V",TEXT(MATCH($C41,'2018-07'!$C$2:$C$100,0)+1,0)))="",INDIRECT(CONCATENATE("'2018-06'!V",TEXT(MATCH($C41,'2018-06'!$C$2:$C$100,0)+1,0)))="")),"Н/Д",INDIRECT(CONCATENATE("'2018-07'!V",TEXT(MATCH($C41,'2018-07'!$C$2:$C$100,0)+1,0)))-INDIRECT(CONCATENATE("'2018-06'!V",TEXT(MATCH($C41,'2018-06'!$C$2:$C$100,0)+1,0))))</f>
        <v>6597422799.1699982</v>
      </c>
      <c r="W41" s="17">
        <f ca="1">IF(OR(INDIRECT(CONCATENATE("'2018-07'!W",TEXT(MATCH($C41,'2018-07'!$C$2:$C$100,0)+1,0)))="",INDIRECT(CONCATENATE("'2018-06'!W",TEXT(MATCH($C41,'2018-06'!$C$2:$C$100,0)+1,0)))="",AND(INDIRECT(CONCATENATE("'2018-07'!W",TEXT(MATCH($C41,'2018-07'!$C$2:$C$100,0)+1,0)))="",INDIRECT(CONCATENATE("'2018-06'!W",TEXT(MATCH($C41,'2018-06'!$C$2:$C$100,0)+1,0)))="")),"Н/Д",INDIRECT(CONCATENATE("'2018-07'!W",TEXT(MATCH($C41,'2018-07'!$C$2:$C$100,0)+1,0)))-INDIRECT(CONCATENATE("'2018-06'!W",TEXT(MATCH($C41,'2018-06'!$C$2:$C$100,0)+1,0))))</f>
        <v>21161624298.200012</v>
      </c>
    </row>
    <row r="42" spans="1:23" x14ac:dyDescent="0.25">
      <c r="A42" s="2" t="s">
        <v>61</v>
      </c>
      <c r="B42" s="2" t="s">
        <v>65</v>
      </c>
      <c r="C42" s="15">
        <v>26000000</v>
      </c>
      <c r="D42" s="2" t="s">
        <v>210</v>
      </c>
      <c r="E42" s="17">
        <f ca="1">IF(OR(INDIRECT(CONCATENATE("'2018-07'!E",TEXT(MATCH($C42,'2018-07'!$C$2:$C$100,0)+1,0)))="",INDIRECT(CONCATENATE("'2018-06'!E",TEXT(MATCH($C42,'2018-06'!$C$2:$C$100,0)+1,0)))="",AND(INDIRECT(CONCATENATE("'2018-07'!E",TEXT(MATCH($C42,'2018-07'!$C$2:$C$100,0)+1,0)))="",INDIRECT(CONCATENATE("'2018-06'!E",TEXT(MATCH($C42,'2018-06'!$C$2:$C$100,0)+1,0)))="")),"Н/Д",INDIRECT(CONCATENATE("'2018-07'!E",TEXT(MATCH($C42,'2018-07'!$C$2:$C$100,0)+1,0)))-INDIRECT(CONCATENATE("'2018-06'!E",TEXT(MATCH($C42,'2018-06'!$C$2:$C$100,0)+1,0))))</f>
        <v>1549417320.3599997</v>
      </c>
      <c r="F42" s="17">
        <f ca="1">IF(OR(INDIRECT(CONCATENATE("'2018-07'!F",TEXT(MATCH($C42,'2018-07'!$C$2:$C$100,0)+1,0)))="",INDIRECT(CONCATENATE("'2018-06'!F",TEXT(MATCH($C42,'2018-06'!$C$2:$C$100,0)+1,0)))="",AND(INDIRECT(CONCATENATE("'2018-07'!F",TEXT(MATCH($C42,'2018-07'!$C$2:$C$100,0)+1,0)))="",INDIRECT(CONCATENATE("'2018-06'!F",TEXT(MATCH($C42,'2018-06'!$C$2:$C$100,0)+1,0)))="")),"Н/Д",INDIRECT(CONCATENATE("'2018-07'!F",TEXT(MATCH($C42,'2018-07'!$C$2:$C$100,0)+1,0)))-INDIRECT(CONCATENATE("'2018-06'!F",TEXT(MATCH($C42,'2018-06'!$C$2:$C$100,0)+1,0))))</f>
        <v>335991421.45000005</v>
      </c>
      <c r="G42" s="17">
        <f ca="1">IF(OR(INDIRECT(CONCATENATE("'2018-07'!G",TEXT(MATCH($C42,'2018-07'!$C$2:$C$100,0)+1,0)))="",INDIRECT(CONCATENATE("'2018-06'!G",TEXT(MATCH($C42,'2018-06'!$C$2:$C$100,0)+1,0)))="",AND(INDIRECT(CONCATENATE("'2018-07'!G",TEXT(MATCH($C42,'2018-07'!$C$2:$C$100,0)+1,0)))="",INDIRECT(CONCATENATE("'2018-06'!G",TEXT(MATCH($C42,'2018-06'!$C$2:$C$100,0)+1,0)))="")),"Н/Д",INDIRECT(CONCATENATE("'2018-07'!G",TEXT(MATCH($C42,'2018-07'!$C$2:$C$100,0)+1,0)))-INDIRECT(CONCATENATE("'2018-06'!G",TEXT(MATCH($C42,'2018-06'!$C$2:$C$100,0)+1,0))))</f>
        <v>24489527.770000011</v>
      </c>
      <c r="H42" s="17">
        <f ca="1">IF(OR(INDIRECT(CONCATENATE("'2018-07'!H",TEXT(MATCH($C42,'2018-07'!$C$2:$C$100,0)+1,0)))="",INDIRECT(CONCATENATE("'2018-06'!H",TEXT(MATCH($C42,'2018-06'!$C$2:$C$100,0)+1,0)))="",AND(INDIRECT(CONCATENATE("'2018-07'!H",TEXT(MATCH($C42,'2018-07'!$C$2:$C$100,0)+1,0)))="",INDIRECT(CONCATENATE("'2018-06'!H",TEXT(MATCH($C42,'2018-06'!$C$2:$C$100,0)+1,0)))="")),"Н/Д",INDIRECT(CONCATENATE("'2018-07'!H",TEXT(MATCH($C42,'2018-07'!$C$2:$C$100,0)+1,0)))-INDIRECT(CONCATENATE("'2018-06'!H",TEXT(MATCH($C42,'2018-06'!$C$2:$C$100,0)+1,0))))</f>
        <v>199067736.49000001</v>
      </c>
      <c r="I42" s="17">
        <f ca="1">IF(OR(INDIRECT(CONCATENATE("'2018-07'!I",TEXT(MATCH($C42,'2018-07'!$C$2:$C$100,0)+1,0)))="",INDIRECT(CONCATENATE("'2018-06'!I",TEXT(MATCH($C42,'2018-06'!$C$2:$C$100,0)+1,0)))="",AND(INDIRECT(CONCATENATE("'2018-07'!I",TEXT(MATCH($C42,'2018-07'!$C$2:$C$100,0)+1,0)))="",INDIRECT(CONCATENATE("'2018-06'!I",TEXT(MATCH($C42,'2018-06'!$C$2:$C$100,0)+1,0)))="")),"Н/Д",INDIRECT(CONCATENATE("'2018-07'!I",TEXT(MATCH($C42,'2018-07'!$C$2:$C$100,0)+1,0)))-INDIRECT(CONCATENATE("'2018-06'!I",TEXT(MATCH($C42,'2018-06'!$C$2:$C$100,0)+1,0))))</f>
        <v>49496415.26000002</v>
      </c>
      <c r="J42" s="17" t="str">
        <f ca="1">IF(OR(INDIRECT(CONCATENATE("'2018-07'!J",TEXT(MATCH($C42,'2018-07'!$C$2:$C$100,0)+1,0)))="",INDIRECT(CONCATENATE("'2018-06'!J",TEXT(MATCH($C42,'2018-06'!$C$2:$C$100,0)+1,0)))="",AND(INDIRECT(CONCATENATE("'2018-07'!J",TEXT(MATCH($C42,'2018-07'!$C$2:$C$100,0)+1,0)))="",INDIRECT(CONCATENATE("'2018-06'!J",TEXT(MATCH($C42,'2018-06'!$C$2:$C$100,0)+1,0)))="")),"Н/Д",INDIRECT(CONCATENATE("'2018-07'!J",TEXT(MATCH($C42,'2018-07'!$C$2:$C$100,0)+1,0)))-INDIRECT(CONCATENATE("'2018-06'!J",TEXT(MATCH($C42,'2018-06'!$C$2:$C$100,0)+1,0))))</f>
        <v>Н/Д</v>
      </c>
      <c r="K42" s="17">
        <f ca="1">IF(OR(INDIRECT(CONCATENATE("'2018-07'!K",TEXT(MATCH($C42,'2018-07'!$C$2:$C$100,0)+1,0)))="",INDIRECT(CONCATENATE("'2018-06'!K",TEXT(MATCH($C42,'2018-06'!$C$2:$C$100,0)+1,0)))="",AND(INDIRECT(CONCATENATE("'2018-07'!K",TEXT(MATCH($C42,'2018-07'!$C$2:$C$100,0)+1,0)))="",INDIRECT(CONCATENATE("'2018-06'!K",TEXT(MATCH($C42,'2018-06'!$C$2:$C$100,0)+1,0)))="")),"Н/Д",INDIRECT(CONCATENATE("'2018-07'!K",TEXT(MATCH($C42,'2018-07'!$C$2:$C$100,0)+1,0)))-INDIRECT(CONCATENATE("'2018-06'!K",TEXT(MATCH($C42,'2018-06'!$C$2:$C$100,0)+1,0))))</f>
        <v>8947226.4699999988</v>
      </c>
      <c r="L42" s="17">
        <f ca="1">IF(OR(INDIRECT(CONCATENATE("'2018-07'!L",TEXT(MATCH($C42,'2018-07'!$C$2:$C$100,0)+1,0)))="",INDIRECT(CONCATENATE("'2018-06'!L",TEXT(MATCH($C42,'2018-06'!$C$2:$C$100,0)+1,0)))="",AND(INDIRECT(CONCATENATE("'2018-07'!L",TEXT(MATCH($C42,'2018-07'!$C$2:$C$100,0)+1,0)))="",INDIRECT(CONCATENATE("'2018-06'!L",TEXT(MATCH($C42,'2018-06'!$C$2:$C$100,0)+1,0)))="")),"Н/Д",INDIRECT(CONCATENATE("'2018-07'!L",TEXT(MATCH($C42,'2018-07'!$C$2:$C$100,0)+1,0)))-INDIRECT(CONCATENATE("'2018-06'!L",TEXT(MATCH($C42,'2018-06'!$C$2:$C$100,0)+1,0))))</f>
        <v>31440309.789999999</v>
      </c>
      <c r="M42" s="17">
        <f ca="1">IF(OR(INDIRECT(CONCATENATE("'2018-07'!M",TEXT(MATCH($C42,'2018-07'!$C$2:$C$100,0)+1,0)))="",INDIRECT(CONCATENATE("'2018-06'!M",TEXT(MATCH($C42,'2018-06'!$C$2:$C$100,0)+1,0)))="",AND(INDIRECT(CONCATENATE("'2018-07'!M",TEXT(MATCH($C42,'2018-07'!$C$2:$C$100,0)+1,0)))="",INDIRECT(CONCATENATE("'2018-06'!M",TEXT(MATCH($C42,'2018-06'!$C$2:$C$100,0)+1,0)))="")),"Н/Д",INDIRECT(CONCATENATE("'2018-07'!M",TEXT(MATCH($C42,'2018-07'!$C$2:$C$100,0)+1,0)))-INDIRECT(CONCATENATE("'2018-06'!M",TEXT(MATCH($C42,'2018-06'!$C$2:$C$100,0)+1,0))))</f>
        <v>212.44000000000233</v>
      </c>
      <c r="N42" s="17">
        <f ca="1">IF(OR(INDIRECT(CONCATENATE("'2018-07'!N",TEXT(MATCH($C42,'2018-07'!$C$2:$C$100,0)+1,0)))="",INDIRECT(CONCATENATE("'2018-06'!N",TEXT(MATCH($C42,'2018-06'!$C$2:$C$100,0)+1,0)))="",AND(INDIRECT(CONCATENATE("'2018-07'!N",TEXT(MATCH($C42,'2018-07'!$C$2:$C$100,0)+1,0)))="",INDIRECT(CONCATENATE("'2018-06'!N",TEXT(MATCH($C42,'2018-06'!$C$2:$C$100,0)+1,0)))="")),"Н/Д",INDIRECT(CONCATENATE("'2018-07'!N",TEXT(MATCH($C42,'2018-07'!$C$2:$C$100,0)+1,0)))-INDIRECT(CONCATENATE("'2018-06'!NE",TEXT(MATCH($C42,'2018-06'!$C$2:$C$100,0)+1,0))))</f>
        <v>31679291.75</v>
      </c>
      <c r="O42" s="17">
        <f ca="1">IF(OR(INDIRECT(CONCATENATE("'2018-07'!O",TEXT(MATCH($C42,'2018-07'!$C$2:$C$100,0)+1,0)))="",INDIRECT(CONCATENATE("'2018-06'!O",TEXT(MATCH($C42,'2018-06'!$C$2:$C$100,0)+1,0)))="",AND(INDIRECT(CONCATENATE("'2018-07'!O",TEXT(MATCH($C42,'2018-07'!$C$2:$C$100,0)+1,0)))="",INDIRECT(CONCATENATE("'2018-06'!O",TEXT(MATCH($C42,'2018-06'!$C$2:$C$100,0)+1,0)))="")),"Н/Д",INDIRECT(CONCATENATE("'2018-07'!O",TEXT(MATCH($C42,'2018-07'!$C$2:$C$100,0)+1,0)))-INDIRECT(CONCATENATE("'2018-06'!O",TEXT(MATCH($C42,'2018-06'!$C$2:$C$100,0)+1,0))))</f>
        <v>25914.569999999996</v>
      </c>
      <c r="P42" s="17">
        <f ca="1">IF(OR(INDIRECT(CONCATENATE("'2018-07'!P",TEXT(MATCH($C42,'2018-07'!$C$2:$C$100,0)+1,0)))="",INDIRECT(CONCATENATE("'2018-06'!P",TEXT(MATCH($C42,'2018-06'!$C$2:$C$100,0)+1,0)))="",AND(INDIRECT(CONCATENATE("'2018-07'!P",TEXT(MATCH($C42,'2018-07'!$C$2:$C$100,0)+1,0)))="",INDIRECT(CONCATENATE("'2018-06'!P",TEXT(MATCH($C42,'2018-06'!$C$2:$C$100,0)+1,0)))="")),"Н/Д",INDIRECT(CONCATENATE("'2018-07'!P",TEXT(MATCH($C42,'2018-07'!$C$2:$C$100,0)+1,0)))-INDIRECT(CONCATENATE("'2018-06'!P",TEXT(MATCH($C42,'2018-06'!$C$2:$C$100,0)+1,0))))</f>
        <v>2959771.0400000028</v>
      </c>
      <c r="Q42" s="17">
        <f ca="1">IF(OR(INDIRECT(CONCATENATE("'2018-07'!Q",TEXT(MATCH($C42,'2018-07'!$C$2:$C$100,0)+1,0)))="",INDIRECT(CONCATENATE("'2018-06'!Q",TEXT(MATCH($C42,'2018-06'!$C$2:$C$100,0)+1,0)))="",AND(INDIRECT(CONCATENATE("'2018-07'!Q",TEXT(MATCH($C42,'2018-07'!$C$2:$C$100,0)+1,0)))="",INDIRECT(CONCATENATE("'2018-06'!Q",TEXT(MATCH($C42,'2018-06'!$C$2:$C$100,0)+1,0)))="")),"Н/Д",INDIRECT(CONCATENATE("'2018-07'!Q",TEXT(MATCH($C42,'2018-07'!$C$2:$C$100,0)+1,0)))-INDIRECT(CONCATENATE("'2018-06'!Q",TEXT(MATCH($C42,'2018-06'!$C$2:$C$100,0)+1,0))))</f>
        <v>55223.840000000084</v>
      </c>
      <c r="R42" s="17">
        <f ca="1">IF(OR(INDIRECT(CONCATENATE("'2018-07'!R",TEXT(MATCH($C42,'2018-07'!$C$2:$C$100,0)+1,0)))="",INDIRECT(CONCATENATE("'2018-06'!R",TEXT(MATCH($C42,'2018-06'!$C$2:$C$100,0)+1,0)))="",AND(INDIRECT(CONCATENATE("'2018-07'!R",TEXT(MATCH($C42,'2018-07'!$C$2:$C$100,0)+1,0)))="",INDIRECT(CONCATENATE("'2018-06'!R",TEXT(MATCH($C42,'2018-06'!$C$2:$C$100,0)+1,0)))="")),"Н/Д",INDIRECT(CONCATENATE("'2018-07'!R",TEXT(MATCH($C42,'2018-07'!$C$2:$C$100,0)+1,0)))-INDIRECT(CONCATENATE("'2018-06'!R",TEXT(MATCH($C42,'2018-06'!$C$2:$C$100,0)+1,0))))</f>
        <v>526889.42000000179</v>
      </c>
      <c r="S42" s="17">
        <f ca="1">IF(OR(INDIRECT(CONCATENATE("'2018-07'!S",TEXT(MATCH($C42,'2018-07'!$C$2:$C$100,0)+1,0)))="",INDIRECT(CONCATENATE("'2018-06'!S",TEXT(MATCH($C42,'2018-06'!$C$2:$C$100,0)+1,0)))="",AND(INDIRECT(CONCATENATE("'2018-07'!S",TEXT(MATCH($C42,'2018-07'!$C$2:$C$100,0)+1,0)))="",INDIRECT(CONCATENATE("'2018-06'!S",TEXT(MATCH($C42,'2018-06'!$C$2:$C$100,0)+1,0)))="")),"Н/Д",INDIRECT(CONCATENATE("'2018-07'!S",TEXT(MATCH($C42,'2018-07'!$C$2:$C$100,0)+1,0)))-INDIRECT(CONCATENATE("'2018-06'!S",TEXT(MATCH($C42,'2018-06'!$C$2:$C$100,0)+1,0))))</f>
        <v>0</v>
      </c>
      <c r="T42" s="17">
        <f ca="1">IF(OR(INDIRECT(CONCATENATE("'2018-07'!T",TEXT(MATCH($C42,'2018-07'!$C$2:$C$100,0)+1,0)))="",INDIRECT(CONCATENATE("'2018-06'!T",TEXT(MATCH($C42,'2018-06'!$C$2:$C$100,0)+1,0)))="",AND(INDIRECT(CONCATENATE("'2018-07'!T",TEXT(MATCH($C42,'2018-07'!$C$2:$C$100,0)+1,0)))="",INDIRECT(CONCATENATE("'2018-06'!T",TEXT(MATCH($C42,'2018-06'!$C$2:$C$100,0)+1,0)))="")),"Н/Д",INDIRECT(CONCATENATE("'2018-07'!T",TEXT(MATCH($C42,'2018-07'!$C$2:$C$100,0)+1,0)))-INDIRECT(CONCATENATE("'2018-06'!T",TEXT(MATCH($C42,'2018-06'!$C$2:$C$100,0)+1,0))))</f>
        <v>9859727.0700000003</v>
      </c>
      <c r="U42" s="17">
        <f ca="1">IF(OR(INDIRECT(CONCATENATE("'2018-07'!U",TEXT(MATCH($C42,'2018-07'!$C$2:$C$100,0)+1,0)))="",INDIRECT(CONCATENATE("'2018-06'!U",TEXT(MATCH($C42,'2018-06'!$C$2:$C$100,0)+1,0)))="",AND(INDIRECT(CONCATENATE("'2018-07'!U",TEXT(MATCH($C42,'2018-07'!$C$2:$C$100,0)+1,0)))="",INDIRECT(CONCATENATE("'2018-06'!U",TEXT(MATCH($C42,'2018-06'!$C$2:$C$100,0)+1,0)))="")),"Н/Д",INDIRECT(CONCATENATE("'2018-07'!U",TEXT(MATCH($C42,'2018-07'!$C$2:$C$100,0)+1,0)))-INDIRECT(CONCATENATE("'2018-06'!U",TEXT(MATCH($C42,'2018-06'!$C$2:$C$100,0)+1,0))))</f>
        <v>4845251.32</v>
      </c>
      <c r="V42" s="17">
        <f ca="1">IF(OR(INDIRECT(CONCATENATE("'2018-07'!V",TEXT(MATCH($C42,'2018-07'!$C$2:$C$100,0)+1,0)))="",INDIRECT(CONCATENATE("'2018-06'!V",TEXT(MATCH($C42,'2018-06'!$C$2:$C$100,0)+1,0)))="",AND(INDIRECT(CONCATENATE("'2018-07'!V",TEXT(MATCH($C42,'2018-07'!$C$2:$C$100,0)+1,0)))="",INDIRECT(CONCATENATE("'2018-06'!V",TEXT(MATCH($C42,'2018-06'!$C$2:$C$100,0)+1,0)))="")),"Н/Д",INDIRECT(CONCATENATE("'2018-07'!V",TEXT(MATCH($C42,'2018-07'!$C$2:$C$100,0)+1,0)))-INDIRECT(CONCATENATE("'2018-06'!V",TEXT(MATCH($C42,'2018-06'!$C$2:$C$100,0)+1,0))))</f>
        <v>1213425898.9100008</v>
      </c>
      <c r="W42" s="17">
        <f ca="1">IF(OR(INDIRECT(CONCATENATE("'2018-07'!W",TEXT(MATCH($C42,'2018-07'!$C$2:$C$100,0)+1,0)))="",INDIRECT(CONCATENATE("'2018-06'!W",TEXT(MATCH($C42,'2018-06'!$C$2:$C$100,0)+1,0)))="",AND(INDIRECT(CONCATENATE("'2018-07'!W",TEXT(MATCH($C42,'2018-07'!$C$2:$C$100,0)+1,0)))="",INDIRECT(CONCATENATE("'2018-06'!W",TEXT(MATCH($C42,'2018-06'!$C$2:$C$100,0)+1,0)))="")),"Н/Д",INDIRECT(CONCATENATE("'2018-07'!W",TEXT(MATCH($C42,'2018-07'!$C$2:$C$100,0)+1,0)))-INDIRECT(CONCATENATE("'2018-06'!W",TEXT(MATCH($C42,'2018-06'!$C$2:$C$100,0)+1,0))))</f>
        <v>3434625169.1100006</v>
      </c>
    </row>
    <row r="43" spans="1:23" x14ac:dyDescent="0.25">
      <c r="A43" s="2" t="s">
        <v>61</v>
      </c>
      <c r="B43" s="2" t="s">
        <v>66</v>
      </c>
      <c r="C43" s="15">
        <v>90000000</v>
      </c>
      <c r="D43" s="2" t="s">
        <v>210</v>
      </c>
      <c r="E43" s="17">
        <f ca="1">IF(OR(INDIRECT(CONCATENATE("'2018-07'!E",TEXT(MATCH($C43,'2018-07'!$C$2:$C$100,0)+1,0)))="",INDIRECT(CONCATENATE("'2018-06'!E",TEXT(MATCH($C43,'2018-06'!$C$2:$C$100,0)+1,0)))="",AND(INDIRECT(CONCATENATE("'2018-07'!E",TEXT(MATCH($C43,'2018-07'!$C$2:$C$100,0)+1,0)))="",INDIRECT(CONCATENATE("'2018-06'!E",TEXT(MATCH($C43,'2018-06'!$C$2:$C$100,0)+1,0)))="")),"Н/Д",INDIRECT(CONCATENATE("'2018-07'!E",TEXT(MATCH($C43,'2018-07'!$C$2:$C$100,0)+1,0)))-INDIRECT(CONCATENATE("'2018-06'!E",TEXT(MATCH($C43,'2018-06'!$C$2:$C$100,0)+1,0))))</f>
        <v>2833266527.9400005</v>
      </c>
      <c r="F43" s="17">
        <f ca="1">IF(OR(INDIRECT(CONCATENATE("'2018-07'!F",TEXT(MATCH($C43,'2018-07'!$C$2:$C$100,0)+1,0)))="",INDIRECT(CONCATENATE("'2018-06'!F",TEXT(MATCH($C43,'2018-06'!$C$2:$C$100,0)+1,0)))="",AND(INDIRECT(CONCATENATE("'2018-07'!F",TEXT(MATCH($C43,'2018-07'!$C$2:$C$100,0)+1,0)))="",INDIRECT(CONCATENATE("'2018-06'!F",TEXT(MATCH($C43,'2018-06'!$C$2:$C$100,0)+1,0)))="")),"Н/Д",INDIRECT(CONCATENATE("'2018-07'!F",TEXT(MATCH($C43,'2018-07'!$C$2:$C$100,0)+1,0)))-INDIRECT(CONCATENATE("'2018-06'!F",TEXT(MATCH($C43,'2018-06'!$C$2:$C$100,0)+1,0))))</f>
        <v>1334114995.5599995</v>
      </c>
      <c r="G43" s="17">
        <f ca="1">IF(OR(INDIRECT(CONCATENATE("'2018-07'!G",TEXT(MATCH($C43,'2018-07'!$C$2:$C$100,0)+1,0)))="",INDIRECT(CONCATENATE("'2018-06'!G",TEXT(MATCH($C43,'2018-06'!$C$2:$C$100,0)+1,0)))="",AND(INDIRECT(CONCATENATE("'2018-07'!G",TEXT(MATCH($C43,'2018-07'!$C$2:$C$100,0)+1,0)))="",INDIRECT(CONCATENATE("'2018-06'!G",TEXT(MATCH($C43,'2018-06'!$C$2:$C$100,0)+1,0)))="")),"Н/Д",INDIRECT(CONCATENATE("'2018-07'!G",TEXT(MATCH($C43,'2018-07'!$C$2:$C$100,0)+1,0)))-INDIRECT(CONCATENATE("'2018-06'!G",TEXT(MATCH($C43,'2018-06'!$C$2:$C$100,0)+1,0))))</f>
        <v>85762999.769999981</v>
      </c>
      <c r="H43" s="17">
        <f ca="1">IF(OR(INDIRECT(CONCATENATE("'2018-07'!H",TEXT(MATCH($C43,'2018-07'!$C$2:$C$100,0)+1,0)))="",INDIRECT(CONCATENATE("'2018-06'!H",TEXT(MATCH($C43,'2018-06'!$C$2:$C$100,0)+1,0)))="",AND(INDIRECT(CONCATENATE("'2018-07'!H",TEXT(MATCH($C43,'2018-07'!$C$2:$C$100,0)+1,0)))="",INDIRECT(CONCATENATE("'2018-06'!H",TEXT(MATCH($C43,'2018-06'!$C$2:$C$100,0)+1,0)))="")),"Н/Д",INDIRECT(CONCATENATE("'2018-07'!H",TEXT(MATCH($C43,'2018-07'!$C$2:$C$100,0)+1,0)))-INDIRECT(CONCATENATE("'2018-06'!H",TEXT(MATCH($C43,'2018-06'!$C$2:$C$100,0)+1,0))))</f>
        <v>611355624.04999971</v>
      </c>
      <c r="I43" s="17">
        <f ca="1">IF(OR(INDIRECT(CONCATENATE("'2018-07'!I",TEXT(MATCH($C43,'2018-07'!$C$2:$C$100,0)+1,0)))="",INDIRECT(CONCATENATE("'2018-06'!I",TEXT(MATCH($C43,'2018-06'!$C$2:$C$100,0)+1,0)))="",AND(INDIRECT(CONCATENATE("'2018-07'!I",TEXT(MATCH($C43,'2018-07'!$C$2:$C$100,0)+1,0)))="",INDIRECT(CONCATENATE("'2018-06'!I",TEXT(MATCH($C43,'2018-06'!$C$2:$C$100,0)+1,0)))="")),"Н/Д",INDIRECT(CONCATENATE("'2018-07'!I",TEXT(MATCH($C43,'2018-07'!$C$2:$C$100,0)+1,0)))-INDIRECT(CONCATENATE("'2018-06'!I",TEXT(MATCH($C43,'2018-06'!$C$2:$C$100,0)+1,0))))</f>
        <v>361371016.69999981</v>
      </c>
      <c r="J43" s="17" t="str">
        <f ca="1">IF(OR(INDIRECT(CONCATENATE("'2018-07'!J",TEXT(MATCH($C43,'2018-07'!$C$2:$C$100,0)+1,0)))="",INDIRECT(CONCATENATE("'2018-06'!J",TEXT(MATCH($C43,'2018-06'!$C$2:$C$100,0)+1,0)))="",AND(INDIRECT(CONCATENATE("'2018-07'!J",TEXT(MATCH($C43,'2018-07'!$C$2:$C$100,0)+1,0)))="",INDIRECT(CONCATENATE("'2018-06'!J",TEXT(MATCH($C43,'2018-06'!$C$2:$C$100,0)+1,0)))="")),"Н/Д",INDIRECT(CONCATENATE("'2018-07'!J",TEXT(MATCH($C43,'2018-07'!$C$2:$C$100,0)+1,0)))-INDIRECT(CONCATENATE("'2018-06'!J",TEXT(MATCH($C43,'2018-06'!$C$2:$C$100,0)+1,0))))</f>
        <v>Н/Д</v>
      </c>
      <c r="K43" s="17">
        <f ca="1">IF(OR(INDIRECT(CONCATENATE("'2018-07'!K",TEXT(MATCH($C43,'2018-07'!$C$2:$C$100,0)+1,0)))="",INDIRECT(CONCATENATE("'2018-06'!K",TEXT(MATCH($C43,'2018-06'!$C$2:$C$100,0)+1,0)))="",AND(INDIRECT(CONCATENATE("'2018-07'!K",TEXT(MATCH($C43,'2018-07'!$C$2:$C$100,0)+1,0)))="",INDIRECT(CONCATENATE("'2018-06'!K",TEXT(MATCH($C43,'2018-06'!$C$2:$C$100,0)+1,0)))="")),"Н/Д",INDIRECT(CONCATENATE("'2018-07'!K",TEXT(MATCH($C43,'2018-07'!$C$2:$C$100,0)+1,0)))-INDIRECT(CONCATENATE("'2018-06'!K",TEXT(MATCH($C43,'2018-06'!$C$2:$C$100,0)+1,0))))</f>
        <v>50972108.430000007</v>
      </c>
      <c r="L43" s="17">
        <f ca="1">IF(OR(INDIRECT(CONCATENATE("'2018-07'!L",TEXT(MATCH($C43,'2018-07'!$C$2:$C$100,0)+1,0)))="",INDIRECT(CONCATENATE("'2018-06'!L",TEXT(MATCH($C43,'2018-06'!$C$2:$C$100,0)+1,0)))="",AND(INDIRECT(CONCATENATE("'2018-07'!L",TEXT(MATCH($C43,'2018-07'!$C$2:$C$100,0)+1,0)))="",INDIRECT(CONCATENATE("'2018-06'!L",TEXT(MATCH($C43,'2018-06'!$C$2:$C$100,0)+1,0)))="")),"Н/Д",INDIRECT(CONCATENATE("'2018-07'!L",TEXT(MATCH($C43,'2018-07'!$C$2:$C$100,0)+1,0)))-INDIRECT(CONCATENATE("'2018-06'!L",TEXT(MATCH($C43,'2018-06'!$C$2:$C$100,0)+1,0))))</f>
        <v>60992479.269999981</v>
      </c>
      <c r="M43" s="17">
        <f ca="1">IF(OR(INDIRECT(CONCATENATE("'2018-07'!M",TEXT(MATCH($C43,'2018-07'!$C$2:$C$100,0)+1,0)))="",INDIRECT(CONCATENATE("'2018-06'!M",TEXT(MATCH($C43,'2018-06'!$C$2:$C$100,0)+1,0)))="",AND(INDIRECT(CONCATENATE("'2018-07'!M",TEXT(MATCH($C43,'2018-07'!$C$2:$C$100,0)+1,0)))="",INDIRECT(CONCATENATE("'2018-06'!M",TEXT(MATCH($C43,'2018-06'!$C$2:$C$100,0)+1,0)))="")),"Н/Д",INDIRECT(CONCATENATE("'2018-07'!M",TEXT(MATCH($C43,'2018-07'!$C$2:$C$100,0)+1,0)))-INDIRECT(CONCATENATE("'2018-06'!M",TEXT(MATCH($C43,'2018-06'!$C$2:$C$100,0)+1,0))))</f>
        <v>1448920.4300000006</v>
      </c>
      <c r="N43" s="17">
        <f ca="1">IF(OR(INDIRECT(CONCATENATE("'2018-07'!N",TEXT(MATCH($C43,'2018-07'!$C$2:$C$100,0)+1,0)))="",INDIRECT(CONCATENATE("'2018-06'!N",TEXT(MATCH($C43,'2018-06'!$C$2:$C$100,0)+1,0)))="",AND(INDIRECT(CONCATENATE("'2018-07'!N",TEXT(MATCH($C43,'2018-07'!$C$2:$C$100,0)+1,0)))="",INDIRECT(CONCATENATE("'2018-06'!N",TEXT(MATCH($C43,'2018-06'!$C$2:$C$100,0)+1,0)))="")),"Н/Д",INDIRECT(CONCATENATE("'2018-07'!N",TEXT(MATCH($C43,'2018-07'!$C$2:$C$100,0)+1,0)))-INDIRECT(CONCATENATE("'2018-06'!NE",TEXT(MATCH($C43,'2018-06'!$C$2:$C$100,0)+1,0))))</f>
        <v>72020949.25</v>
      </c>
      <c r="O43" s="17">
        <f ca="1">IF(OR(INDIRECT(CONCATENATE("'2018-07'!O",TEXT(MATCH($C43,'2018-07'!$C$2:$C$100,0)+1,0)))="",INDIRECT(CONCATENATE("'2018-06'!O",TEXT(MATCH($C43,'2018-06'!$C$2:$C$100,0)+1,0)))="",AND(INDIRECT(CONCATENATE("'2018-07'!O",TEXT(MATCH($C43,'2018-07'!$C$2:$C$100,0)+1,0)))="",INDIRECT(CONCATENATE("'2018-06'!O",TEXT(MATCH($C43,'2018-06'!$C$2:$C$100,0)+1,0)))="")),"Н/Д",INDIRECT(CONCATENATE("'2018-07'!O",TEXT(MATCH($C43,'2018-07'!$C$2:$C$100,0)+1,0)))-INDIRECT(CONCATENATE("'2018-06'!O",TEXT(MATCH($C43,'2018-06'!$C$2:$C$100,0)+1,0))))</f>
        <v>0</v>
      </c>
      <c r="P43" s="17">
        <f ca="1">IF(OR(INDIRECT(CONCATENATE("'2018-07'!P",TEXT(MATCH($C43,'2018-07'!$C$2:$C$100,0)+1,0)))="",INDIRECT(CONCATENATE("'2018-06'!P",TEXT(MATCH($C43,'2018-06'!$C$2:$C$100,0)+1,0)))="",AND(INDIRECT(CONCATENATE("'2018-07'!P",TEXT(MATCH($C43,'2018-07'!$C$2:$C$100,0)+1,0)))="",INDIRECT(CONCATENATE("'2018-06'!P",TEXT(MATCH($C43,'2018-06'!$C$2:$C$100,0)+1,0)))="")),"Н/Д",INDIRECT(CONCATENATE("'2018-07'!P",TEXT(MATCH($C43,'2018-07'!$C$2:$C$100,0)+1,0)))-INDIRECT(CONCATENATE("'2018-06'!P",TEXT(MATCH($C43,'2018-06'!$C$2:$C$100,0)+1,0))))</f>
        <v>30609642.959999979</v>
      </c>
      <c r="Q43" s="17">
        <f ca="1">IF(OR(INDIRECT(CONCATENATE("'2018-07'!Q",TEXT(MATCH($C43,'2018-07'!$C$2:$C$100,0)+1,0)))="",INDIRECT(CONCATENATE("'2018-06'!Q",TEXT(MATCH($C43,'2018-06'!$C$2:$C$100,0)+1,0)))="",AND(INDIRECT(CONCATENATE("'2018-07'!Q",TEXT(MATCH($C43,'2018-07'!$C$2:$C$100,0)+1,0)))="",INDIRECT(CONCATENATE("'2018-06'!Q",TEXT(MATCH($C43,'2018-06'!$C$2:$C$100,0)+1,0)))="")),"Н/Д",INDIRECT(CONCATENATE("'2018-07'!Q",TEXT(MATCH($C43,'2018-07'!$C$2:$C$100,0)+1,0)))-INDIRECT(CONCATENATE("'2018-06'!Q",TEXT(MATCH($C43,'2018-06'!$C$2:$C$100,0)+1,0))))</f>
        <v>585081.1799999997</v>
      </c>
      <c r="R43" s="17">
        <f ca="1">IF(OR(INDIRECT(CONCATENATE("'2018-07'!R",TEXT(MATCH($C43,'2018-07'!$C$2:$C$100,0)+1,0)))="",INDIRECT(CONCATENATE("'2018-06'!R",TEXT(MATCH($C43,'2018-06'!$C$2:$C$100,0)+1,0)))="",AND(INDIRECT(CONCATENATE("'2018-07'!R",TEXT(MATCH($C43,'2018-07'!$C$2:$C$100,0)+1,0)))="",INDIRECT(CONCATENATE("'2018-06'!R",TEXT(MATCH($C43,'2018-06'!$C$2:$C$100,0)+1,0)))="")),"Н/Д",INDIRECT(CONCATENATE("'2018-07'!R",TEXT(MATCH($C43,'2018-07'!$C$2:$C$100,0)+1,0)))-INDIRECT(CONCATENATE("'2018-06'!R",TEXT(MATCH($C43,'2018-06'!$C$2:$C$100,0)+1,0))))</f>
        <v>6703585</v>
      </c>
      <c r="S43" s="17">
        <f ca="1">IF(OR(INDIRECT(CONCATENATE("'2018-07'!S",TEXT(MATCH($C43,'2018-07'!$C$2:$C$100,0)+1,0)))="",INDIRECT(CONCATENATE("'2018-06'!S",TEXT(MATCH($C43,'2018-06'!$C$2:$C$100,0)+1,0)))="",AND(INDIRECT(CONCATENATE("'2018-07'!S",TEXT(MATCH($C43,'2018-07'!$C$2:$C$100,0)+1,0)))="",INDIRECT(CONCATENATE("'2018-06'!S",TEXT(MATCH($C43,'2018-06'!$C$2:$C$100,0)+1,0)))="")),"Н/Д",INDIRECT(CONCATENATE("'2018-07'!S",TEXT(MATCH($C43,'2018-07'!$C$2:$C$100,0)+1,0)))-INDIRECT(CONCATENATE("'2018-06'!S",TEXT(MATCH($C43,'2018-06'!$C$2:$C$100,0)+1,0))))</f>
        <v>12000</v>
      </c>
      <c r="T43" s="17">
        <f ca="1">IF(OR(INDIRECT(CONCATENATE("'2018-07'!T",TEXT(MATCH($C43,'2018-07'!$C$2:$C$100,0)+1,0)))="",INDIRECT(CONCATENATE("'2018-06'!T",TEXT(MATCH($C43,'2018-06'!$C$2:$C$100,0)+1,0)))="",AND(INDIRECT(CONCATENATE("'2018-07'!T",TEXT(MATCH($C43,'2018-07'!$C$2:$C$100,0)+1,0)))="",INDIRECT(CONCATENATE("'2018-06'!T",TEXT(MATCH($C43,'2018-06'!$C$2:$C$100,0)+1,0)))="")),"Н/Д",INDIRECT(CONCATENATE("'2018-07'!T",TEXT(MATCH($C43,'2018-07'!$C$2:$C$100,0)+1,0)))-INDIRECT(CONCATENATE("'2018-06'!T",TEXT(MATCH($C43,'2018-06'!$C$2:$C$100,0)+1,0))))</f>
        <v>16730969.429999992</v>
      </c>
      <c r="U43" s="17">
        <f ca="1">IF(OR(INDIRECT(CONCATENATE("'2018-07'!U",TEXT(MATCH($C43,'2018-07'!$C$2:$C$100,0)+1,0)))="",INDIRECT(CONCATENATE("'2018-06'!U",TEXT(MATCH($C43,'2018-06'!$C$2:$C$100,0)+1,0)))="",AND(INDIRECT(CONCATENATE("'2018-07'!U",TEXT(MATCH($C43,'2018-07'!$C$2:$C$100,0)+1,0)))="",INDIRECT(CONCATENATE("'2018-06'!U",TEXT(MATCH($C43,'2018-06'!$C$2:$C$100,0)+1,0)))="")),"Н/Д",INDIRECT(CONCATENATE("'2018-07'!U",TEXT(MATCH($C43,'2018-07'!$C$2:$C$100,0)+1,0)))-INDIRECT(CONCATENATE("'2018-06'!U",TEXT(MATCH($C43,'2018-06'!$C$2:$C$100,0)+1,0))))</f>
        <v>2216377.3499999978</v>
      </c>
      <c r="V43" s="17">
        <f ca="1">IF(OR(INDIRECT(CONCATENATE("'2018-07'!V",TEXT(MATCH($C43,'2018-07'!$C$2:$C$100,0)+1,0)))="",INDIRECT(CONCATENATE("'2018-06'!V",TEXT(MATCH($C43,'2018-06'!$C$2:$C$100,0)+1,0)))="",AND(INDIRECT(CONCATENATE("'2018-07'!V",TEXT(MATCH($C43,'2018-07'!$C$2:$C$100,0)+1,0)))="",INDIRECT(CONCATENATE("'2018-06'!V",TEXT(MATCH($C43,'2018-06'!$C$2:$C$100,0)+1,0)))="")),"Н/Д",INDIRECT(CONCATENATE("'2018-07'!V",TEXT(MATCH($C43,'2018-07'!$C$2:$C$100,0)+1,0)))-INDIRECT(CONCATENATE("'2018-06'!V",TEXT(MATCH($C43,'2018-06'!$C$2:$C$100,0)+1,0))))</f>
        <v>1499151532.3800001</v>
      </c>
      <c r="W43" s="17">
        <f ca="1">IF(OR(INDIRECT(CONCATENATE("'2018-07'!W",TEXT(MATCH($C43,'2018-07'!$C$2:$C$100,0)+1,0)))="",INDIRECT(CONCATENATE("'2018-06'!W",TEXT(MATCH($C43,'2018-06'!$C$2:$C$100,0)+1,0)))="",AND(INDIRECT(CONCATENATE("'2018-07'!W",TEXT(MATCH($C43,'2018-07'!$C$2:$C$100,0)+1,0)))="",INDIRECT(CONCATENATE("'2018-06'!W",TEXT(MATCH($C43,'2018-06'!$C$2:$C$100,0)+1,0)))="")),"Н/Д",INDIRECT(CONCATENATE("'2018-07'!W",TEXT(MATCH($C43,'2018-07'!$C$2:$C$100,0)+1,0)))-INDIRECT(CONCATENATE("'2018-06'!W",TEXT(MATCH($C43,'2018-06'!$C$2:$C$100,0)+1,0))))</f>
        <v>6908687713.4600029</v>
      </c>
    </row>
    <row r="44" spans="1:23" x14ac:dyDescent="0.25">
      <c r="A44" s="2" t="s">
        <v>61</v>
      </c>
      <c r="B44" s="2" t="s">
        <v>67</v>
      </c>
      <c r="C44" s="15">
        <v>7000000</v>
      </c>
      <c r="D44" s="2" t="s">
        <v>210</v>
      </c>
      <c r="E44" s="17">
        <f ca="1">IF(OR(INDIRECT(CONCATENATE("'2018-07'!E",TEXT(MATCH($C44,'2018-07'!$C$2:$C$100,0)+1,0)))="",INDIRECT(CONCATENATE("'2018-06'!E",TEXT(MATCH($C44,'2018-06'!$C$2:$C$100,0)+1,0)))="",AND(INDIRECT(CONCATENATE("'2018-07'!E",TEXT(MATCH($C44,'2018-07'!$C$2:$C$100,0)+1,0)))="",INDIRECT(CONCATENATE("'2018-06'!E",TEXT(MATCH($C44,'2018-06'!$C$2:$C$100,0)+1,0)))="")),"Н/Д",INDIRECT(CONCATENATE("'2018-07'!E",TEXT(MATCH($C44,'2018-07'!$C$2:$C$100,0)+1,0)))-INDIRECT(CONCATENATE("'2018-06'!E",TEXT(MATCH($C44,'2018-06'!$C$2:$C$100,0)+1,0))))</f>
        <v>8412593158.4199982</v>
      </c>
      <c r="F44" s="17">
        <f ca="1">IF(OR(INDIRECT(CONCATENATE("'2018-07'!F",TEXT(MATCH($C44,'2018-07'!$C$2:$C$100,0)+1,0)))="",INDIRECT(CONCATENATE("'2018-06'!F",TEXT(MATCH($C44,'2018-06'!$C$2:$C$100,0)+1,0)))="",AND(INDIRECT(CONCATENATE("'2018-07'!F",TEXT(MATCH($C44,'2018-07'!$C$2:$C$100,0)+1,0)))="",INDIRECT(CONCATENATE("'2018-06'!F",TEXT(MATCH($C44,'2018-06'!$C$2:$C$100,0)+1,0)))="")),"Н/Д",INDIRECT(CONCATENATE("'2018-07'!F",TEXT(MATCH($C44,'2018-07'!$C$2:$C$100,0)+1,0)))-INDIRECT(CONCATENATE("'2018-06'!F",TEXT(MATCH($C44,'2018-06'!$C$2:$C$100,0)+1,0))))</f>
        <v>5222572634.5299988</v>
      </c>
      <c r="G44" s="17">
        <f ca="1">IF(OR(INDIRECT(CONCATENATE("'2018-07'!G",TEXT(MATCH($C44,'2018-07'!$C$2:$C$100,0)+1,0)))="",INDIRECT(CONCATENATE("'2018-06'!G",TEXT(MATCH($C44,'2018-06'!$C$2:$C$100,0)+1,0)))="",AND(INDIRECT(CONCATENATE("'2018-07'!G",TEXT(MATCH($C44,'2018-07'!$C$2:$C$100,0)+1,0)))="",INDIRECT(CONCATENATE("'2018-06'!G",TEXT(MATCH($C44,'2018-06'!$C$2:$C$100,0)+1,0)))="")),"Н/Д",INDIRECT(CONCATENATE("'2018-07'!G",TEXT(MATCH($C44,'2018-07'!$C$2:$C$100,0)+1,0)))-INDIRECT(CONCATENATE("'2018-06'!G",TEXT(MATCH($C44,'2018-06'!$C$2:$C$100,0)+1,0))))</f>
        <v>1014137679.3699999</v>
      </c>
      <c r="H44" s="17">
        <f ca="1">IF(OR(INDIRECT(CONCATENATE("'2018-07'!H",TEXT(MATCH($C44,'2018-07'!$C$2:$C$100,0)+1,0)))="",INDIRECT(CONCATENATE("'2018-06'!H",TEXT(MATCH($C44,'2018-06'!$C$2:$C$100,0)+1,0)))="",AND(INDIRECT(CONCATENATE("'2018-07'!H",TEXT(MATCH($C44,'2018-07'!$C$2:$C$100,0)+1,0)))="",INDIRECT(CONCATENATE("'2018-06'!H",TEXT(MATCH($C44,'2018-06'!$C$2:$C$100,0)+1,0)))="")),"Н/Д",INDIRECT(CONCATENATE("'2018-07'!H",TEXT(MATCH($C44,'2018-07'!$C$2:$C$100,0)+1,0)))-INDIRECT(CONCATENATE("'2018-06'!H",TEXT(MATCH($C44,'2018-06'!$C$2:$C$100,0)+1,0))))</f>
        <v>2398349749.1399994</v>
      </c>
      <c r="I44" s="17">
        <f ca="1">IF(OR(INDIRECT(CONCATENATE("'2018-07'!I",TEXT(MATCH($C44,'2018-07'!$C$2:$C$100,0)+1,0)))="",INDIRECT(CONCATENATE("'2018-06'!I",TEXT(MATCH($C44,'2018-06'!$C$2:$C$100,0)+1,0)))="",AND(INDIRECT(CONCATENATE("'2018-07'!I",TEXT(MATCH($C44,'2018-07'!$C$2:$C$100,0)+1,0)))="",INDIRECT(CONCATENATE("'2018-06'!I",TEXT(MATCH($C44,'2018-06'!$C$2:$C$100,0)+1,0)))="")),"Н/Д",INDIRECT(CONCATENATE("'2018-07'!I",TEXT(MATCH($C44,'2018-07'!$C$2:$C$100,0)+1,0)))-INDIRECT(CONCATENATE("'2018-06'!I",TEXT(MATCH($C44,'2018-06'!$C$2:$C$100,0)+1,0))))</f>
        <v>870857949.46999979</v>
      </c>
      <c r="J44" s="17" t="str">
        <f ca="1">IF(OR(INDIRECT(CONCATENATE("'2018-07'!J",TEXT(MATCH($C44,'2018-07'!$C$2:$C$100,0)+1,0)))="",INDIRECT(CONCATENATE("'2018-06'!J",TEXT(MATCH($C44,'2018-06'!$C$2:$C$100,0)+1,0)))="",AND(INDIRECT(CONCATENATE("'2018-07'!J",TEXT(MATCH($C44,'2018-07'!$C$2:$C$100,0)+1,0)))="",INDIRECT(CONCATENATE("'2018-06'!J",TEXT(MATCH($C44,'2018-06'!$C$2:$C$100,0)+1,0)))="")),"Н/Д",INDIRECT(CONCATENATE("'2018-07'!J",TEXT(MATCH($C44,'2018-07'!$C$2:$C$100,0)+1,0)))-INDIRECT(CONCATENATE("'2018-06'!J",TEXT(MATCH($C44,'2018-06'!$C$2:$C$100,0)+1,0))))</f>
        <v>Н/Д</v>
      </c>
      <c r="K44" s="17">
        <f ca="1">IF(OR(INDIRECT(CONCATENATE("'2018-07'!K",TEXT(MATCH($C44,'2018-07'!$C$2:$C$100,0)+1,0)))="",INDIRECT(CONCATENATE("'2018-06'!K",TEXT(MATCH($C44,'2018-06'!$C$2:$C$100,0)+1,0)))="",AND(INDIRECT(CONCATENATE("'2018-07'!K",TEXT(MATCH($C44,'2018-07'!$C$2:$C$100,0)+1,0)))="",INDIRECT(CONCATENATE("'2018-06'!K",TEXT(MATCH($C44,'2018-06'!$C$2:$C$100,0)+1,0)))="")),"Н/Д",INDIRECT(CONCATENATE("'2018-07'!K",TEXT(MATCH($C44,'2018-07'!$C$2:$C$100,0)+1,0)))-INDIRECT(CONCATENATE("'2018-06'!K",TEXT(MATCH($C44,'2018-06'!$C$2:$C$100,0)+1,0))))</f>
        <v>220468035.44999981</v>
      </c>
      <c r="L44" s="17">
        <f ca="1">IF(OR(INDIRECT(CONCATENATE("'2018-07'!L",TEXT(MATCH($C44,'2018-07'!$C$2:$C$100,0)+1,0)))="",INDIRECT(CONCATENATE("'2018-06'!L",TEXT(MATCH($C44,'2018-06'!$C$2:$C$100,0)+1,0)))="",AND(INDIRECT(CONCATENATE("'2018-07'!L",TEXT(MATCH($C44,'2018-07'!$C$2:$C$100,0)+1,0)))="",INDIRECT(CONCATENATE("'2018-06'!L",TEXT(MATCH($C44,'2018-06'!$C$2:$C$100,0)+1,0)))="")),"Н/Д",INDIRECT(CONCATENATE("'2018-07'!L",TEXT(MATCH($C44,'2018-07'!$C$2:$C$100,0)+1,0)))-INDIRECT(CONCATENATE("'2018-06'!L",TEXT(MATCH($C44,'2018-06'!$C$2:$C$100,0)+1,0))))</f>
        <v>194340808.82000065</v>
      </c>
      <c r="M44" s="17">
        <f ca="1">IF(OR(INDIRECT(CONCATENATE("'2018-07'!M",TEXT(MATCH($C44,'2018-07'!$C$2:$C$100,0)+1,0)))="",INDIRECT(CONCATENATE("'2018-06'!M",TEXT(MATCH($C44,'2018-06'!$C$2:$C$100,0)+1,0)))="",AND(INDIRECT(CONCATENATE("'2018-07'!M",TEXT(MATCH($C44,'2018-07'!$C$2:$C$100,0)+1,0)))="",INDIRECT(CONCATENATE("'2018-06'!M",TEXT(MATCH($C44,'2018-06'!$C$2:$C$100,0)+1,0)))="")),"Н/Д",INDIRECT(CONCATENATE("'2018-07'!M",TEXT(MATCH($C44,'2018-07'!$C$2:$C$100,0)+1,0)))-INDIRECT(CONCATENATE("'2018-06'!M",TEXT(MATCH($C44,'2018-06'!$C$2:$C$100,0)+1,0))))</f>
        <v>4350316.4200000018</v>
      </c>
      <c r="N44" s="17">
        <f ca="1">IF(OR(INDIRECT(CONCATENATE("'2018-07'!N",TEXT(MATCH($C44,'2018-07'!$C$2:$C$100,0)+1,0)))="",INDIRECT(CONCATENATE("'2018-06'!N",TEXT(MATCH($C44,'2018-06'!$C$2:$C$100,0)+1,0)))="",AND(INDIRECT(CONCATENATE("'2018-07'!N",TEXT(MATCH($C44,'2018-07'!$C$2:$C$100,0)+1,0)))="",INDIRECT(CONCATENATE("'2018-06'!N",TEXT(MATCH($C44,'2018-06'!$C$2:$C$100,0)+1,0)))="")),"Н/Д",INDIRECT(CONCATENATE("'2018-07'!N",TEXT(MATCH($C44,'2018-07'!$C$2:$C$100,0)+1,0)))-INDIRECT(CONCATENATE("'2018-06'!NE",TEXT(MATCH($C44,'2018-06'!$C$2:$C$100,0)+1,0))))</f>
        <v>330457998.36000001</v>
      </c>
      <c r="O44" s="17">
        <f ca="1">IF(OR(INDIRECT(CONCATENATE("'2018-07'!O",TEXT(MATCH($C44,'2018-07'!$C$2:$C$100,0)+1,0)))="",INDIRECT(CONCATENATE("'2018-06'!O",TEXT(MATCH($C44,'2018-06'!$C$2:$C$100,0)+1,0)))="",AND(INDIRECT(CONCATENATE("'2018-07'!O",TEXT(MATCH($C44,'2018-07'!$C$2:$C$100,0)+1,0)))="",INDIRECT(CONCATENATE("'2018-06'!O",TEXT(MATCH($C44,'2018-06'!$C$2:$C$100,0)+1,0)))="")),"Н/Д",INDIRECT(CONCATENATE("'2018-07'!O",TEXT(MATCH($C44,'2018-07'!$C$2:$C$100,0)+1,0)))-INDIRECT(CONCATENATE("'2018-06'!O",TEXT(MATCH($C44,'2018-06'!$C$2:$C$100,0)+1,0))))</f>
        <v>43358.170000000013</v>
      </c>
      <c r="P44" s="17">
        <f ca="1">IF(OR(INDIRECT(CONCATENATE("'2018-07'!P",TEXT(MATCH($C44,'2018-07'!$C$2:$C$100,0)+1,0)))="",INDIRECT(CONCATENATE("'2018-06'!P",TEXT(MATCH($C44,'2018-06'!$C$2:$C$100,0)+1,0)))="",AND(INDIRECT(CONCATENATE("'2018-07'!P",TEXT(MATCH($C44,'2018-07'!$C$2:$C$100,0)+1,0)))="",INDIRECT(CONCATENATE("'2018-06'!P",TEXT(MATCH($C44,'2018-06'!$C$2:$C$100,0)+1,0)))="")),"Н/Д",INDIRECT(CONCATENATE("'2018-07'!P",TEXT(MATCH($C44,'2018-07'!$C$2:$C$100,0)+1,0)))-INDIRECT(CONCATENATE("'2018-06'!P",TEXT(MATCH($C44,'2018-06'!$C$2:$C$100,0)+1,0))))</f>
        <v>276127021.66000009</v>
      </c>
      <c r="Q44" s="17">
        <f ca="1">IF(OR(INDIRECT(CONCATENATE("'2018-07'!Q",TEXT(MATCH($C44,'2018-07'!$C$2:$C$100,0)+1,0)))="",INDIRECT(CONCATENATE("'2018-06'!Q",TEXT(MATCH($C44,'2018-06'!$C$2:$C$100,0)+1,0)))="",AND(INDIRECT(CONCATENATE("'2018-07'!Q",TEXT(MATCH($C44,'2018-07'!$C$2:$C$100,0)+1,0)))="",INDIRECT(CONCATENATE("'2018-06'!Q",TEXT(MATCH($C44,'2018-06'!$C$2:$C$100,0)+1,0)))="")),"Н/Д",INDIRECT(CONCATENATE("'2018-07'!Q",TEXT(MATCH($C44,'2018-07'!$C$2:$C$100,0)+1,0)))-INDIRECT(CONCATENATE("'2018-06'!Q",TEXT(MATCH($C44,'2018-06'!$C$2:$C$100,0)+1,0))))</f>
        <v>2155235.299999997</v>
      </c>
      <c r="R44" s="17">
        <f ca="1">IF(OR(INDIRECT(CONCATENATE("'2018-07'!R",TEXT(MATCH($C44,'2018-07'!$C$2:$C$100,0)+1,0)))="",INDIRECT(CONCATENATE("'2018-06'!R",TEXT(MATCH($C44,'2018-06'!$C$2:$C$100,0)+1,0)))="",AND(INDIRECT(CONCATENATE("'2018-07'!R",TEXT(MATCH($C44,'2018-07'!$C$2:$C$100,0)+1,0)))="",INDIRECT(CONCATENATE("'2018-06'!R",TEXT(MATCH($C44,'2018-06'!$C$2:$C$100,0)+1,0)))="")),"Н/Д",INDIRECT(CONCATENATE("'2018-07'!R",TEXT(MATCH($C44,'2018-07'!$C$2:$C$100,0)+1,0)))-INDIRECT(CONCATENATE("'2018-06'!R",TEXT(MATCH($C44,'2018-06'!$C$2:$C$100,0)+1,0))))</f>
        <v>24136373.389999986</v>
      </c>
      <c r="S44" s="17">
        <f ca="1">IF(OR(INDIRECT(CONCATENATE("'2018-07'!S",TEXT(MATCH($C44,'2018-07'!$C$2:$C$100,0)+1,0)))="",INDIRECT(CONCATENATE("'2018-06'!S",TEXT(MATCH($C44,'2018-06'!$C$2:$C$100,0)+1,0)))="",AND(INDIRECT(CONCATENATE("'2018-07'!S",TEXT(MATCH($C44,'2018-07'!$C$2:$C$100,0)+1,0)))="",INDIRECT(CONCATENATE("'2018-06'!S",TEXT(MATCH($C44,'2018-06'!$C$2:$C$100,0)+1,0)))="")),"Н/Д",INDIRECT(CONCATENATE("'2018-07'!S",TEXT(MATCH($C44,'2018-07'!$C$2:$C$100,0)+1,0)))-INDIRECT(CONCATENATE("'2018-06'!S",TEXT(MATCH($C44,'2018-06'!$C$2:$C$100,0)+1,0))))</f>
        <v>9276798.7300000042</v>
      </c>
      <c r="T44" s="17">
        <f ca="1">IF(OR(INDIRECT(CONCATENATE("'2018-07'!T",TEXT(MATCH($C44,'2018-07'!$C$2:$C$100,0)+1,0)))="",INDIRECT(CONCATENATE("'2018-06'!T",TEXT(MATCH($C44,'2018-06'!$C$2:$C$100,0)+1,0)))="",AND(INDIRECT(CONCATENATE("'2018-07'!T",TEXT(MATCH($C44,'2018-07'!$C$2:$C$100,0)+1,0)))="",INDIRECT(CONCATENATE("'2018-06'!T",TEXT(MATCH($C44,'2018-06'!$C$2:$C$100,0)+1,0)))="")),"Н/Д",INDIRECT(CONCATENATE("'2018-07'!T",TEXT(MATCH($C44,'2018-07'!$C$2:$C$100,0)+1,0)))-INDIRECT(CONCATENATE("'2018-06'!T",TEXT(MATCH($C44,'2018-06'!$C$2:$C$100,0)+1,0))))</f>
        <v>90090748.99000001</v>
      </c>
      <c r="U44" s="17">
        <f ca="1">IF(OR(INDIRECT(CONCATENATE("'2018-07'!U",TEXT(MATCH($C44,'2018-07'!$C$2:$C$100,0)+1,0)))="",INDIRECT(CONCATENATE("'2018-06'!U",TEXT(MATCH($C44,'2018-06'!$C$2:$C$100,0)+1,0)))="",AND(INDIRECT(CONCATENATE("'2018-07'!U",TEXT(MATCH($C44,'2018-07'!$C$2:$C$100,0)+1,0)))="",INDIRECT(CONCATENATE("'2018-06'!U",TEXT(MATCH($C44,'2018-06'!$C$2:$C$100,0)+1,0)))="")),"Н/Д",INDIRECT(CONCATENATE("'2018-07'!U",TEXT(MATCH($C44,'2018-07'!$C$2:$C$100,0)+1,0)))-INDIRECT(CONCATENATE("'2018-06'!U",TEXT(MATCH($C44,'2018-06'!$C$2:$C$100,0)+1,0))))</f>
        <v>9214352.5199999996</v>
      </c>
      <c r="V44" s="17">
        <f ca="1">IF(OR(INDIRECT(CONCATENATE("'2018-07'!V",TEXT(MATCH($C44,'2018-07'!$C$2:$C$100,0)+1,0)))="",INDIRECT(CONCATENATE("'2018-06'!V",TEXT(MATCH($C44,'2018-06'!$C$2:$C$100,0)+1,0)))="",AND(INDIRECT(CONCATENATE("'2018-07'!V",TEXT(MATCH($C44,'2018-07'!$C$2:$C$100,0)+1,0)))="",INDIRECT(CONCATENATE("'2018-06'!V",TEXT(MATCH($C44,'2018-06'!$C$2:$C$100,0)+1,0)))="")),"Н/Д",INDIRECT(CONCATENATE("'2018-07'!V",TEXT(MATCH($C44,'2018-07'!$C$2:$C$100,0)+1,0)))-INDIRECT(CONCATENATE("'2018-06'!V",TEXT(MATCH($C44,'2018-06'!$C$2:$C$100,0)+1,0))))</f>
        <v>3190020523.8899994</v>
      </c>
      <c r="W44" s="17">
        <f ca="1">IF(OR(INDIRECT(CONCATENATE("'2018-07'!W",TEXT(MATCH($C44,'2018-07'!$C$2:$C$100,0)+1,0)))="",INDIRECT(CONCATENATE("'2018-06'!W",TEXT(MATCH($C44,'2018-06'!$C$2:$C$100,0)+1,0)))="",AND(INDIRECT(CONCATENATE("'2018-07'!W",TEXT(MATCH($C44,'2018-07'!$C$2:$C$100,0)+1,0)))="",INDIRECT(CONCATENATE("'2018-06'!W",TEXT(MATCH($C44,'2018-06'!$C$2:$C$100,0)+1,0)))="")),"Н/Д",INDIRECT(CONCATENATE("'2018-07'!W",TEXT(MATCH($C44,'2018-07'!$C$2:$C$100,0)+1,0)))-INDIRECT(CONCATENATE("'2018-06'!W",TEXT(MATCH($C44,'2018-06'!$C$2:$C$100,0)+1,0))))</f>
        <v>21993402478.069992</v>
      </c>
    </row>
    <row r="45" spans="1:23" x14ac:dyDescent="0.25">
      <c r="A45" s="2" t="s">
        <v>61</v>
      </c>
      <c r="B45" s="2" t="s">
        <v>68</v>
      </c>
      <c r="C45" s="15">
        <v>96000000</v>
      </c>
      <c r="D45" s="2" t="s">
        <v>210</v>
      </c>
      <c r="E45" s="17">
        <f ca="1">IF(OR(INDIRECT(CONCATENATE("'2018-07'!E",TEXT(MATCH($C45,'2018-07'!$C$2:$C$100,0)+1,0)))="",INDIRECT(CONCATENATE("'2018-06'!E",TEXT(MATCH($C45,'2018-06'!$C$2:$C$100,0)+1,0)))="",AND(INDIRECT(CONCATENATE("'2018-07'!E",TEXT(MATCH($C45,'2018-07'!$C$2:$C$100,0)+1,0)))="",INDIRECT(CONCATENATE("'2018-06'!E",TEXT(MATCH($C45,'2018-06'!$C$2:$C$100,0)+1,0)))="")),"Н/Д",INDIRECT(CONCATENATE("'2018-07'!E",TEXT(MATCH($C45,'2018-07'!$C$2:$C$100,0)+1,0)))-INDIRECT(CONCATENATE("'2018-06'!E",TEXT(MATCH($C45,'2018-06'!$C$2:$C$100,0)+1,0))))</f>
        <v>6304321313.8599968</v>
      </c>
      <c r="F45" s="17">
        <f ca="1">IF(OR(INDIRECT(CONCATENATE("'2018-07'!F",TEXT(MATCH($C45,'2018-07'!$C$2:$C$100,0)+1,0)))="",INDIRECT(CONCATENATE("'2018-06'!F",TEXT(MATCH($C45,'2018-06'!$C$2:$C$100,0)+1,0)))="",AND(INDIRECT(CONCATENATE("'2018-07'!F",TEXT(MATCH($C45,'2018-07'!$C$2:$C$100,0)+1,0)))="",INDIRECT(CONCATENATE("'2018-06'!F",TEXT(MATCH($C45,'2018-06'!$C$2:$C$100,0)+1,0)))="")),"Н/Д",INDIRECT(CONCATENATE("'2018-07'!F",TEXT(MATCH($C45,'2018-07'!$C$2:$C$100,0)+1,0)))-INDIRECT(CONCATENATE("'2018-06'!F",TEXT(MATCH($C45,'2018-06'!$C$2:$C$100,0)+1,0))))</f>
        <v>1305242460.9499998</v>
      </c>
      <c r="G45" s="17">
        <f ca="1">IF(OR(INDIRECT(CONCATENATE("'2018-07'!G",TEXT(MATCH($C45,'2018-07'!$C$2:$C$100,0)+1,0)))="",INDIRECT(CONCATENATE("'2018-06'!G",TEXT(MATCH($C45,'2018-06'!$C$2:$C$100,0)+1,0)))="",AND(INDIRECT(CONCATENATE("'2018-07'!G",TEXT(MATCH($C45,'2018-07'!$C$2:$C$100,0)+1,0)))="",INDIRECT(CONCATENATE("'2018-06'!G",TEXT(MATCH($C45,'2018-06'!$C$2:$C$100,0)+1,0)))="")),"Н/Д",INDIRECT(CONCATENATE("'2018-07'!G",TEXT(MATCH($C45,'2018-07'!$C$2:$C$100,0)+1,0)))-INDIRECT(CONCATENATE("'2018-06'!G",TEXT(MATCH($C45,'2018-06'!$C$2:$C$100,0)+1,0))))</f>
        <v>47775309.769999981</v>
      </c>
      <c r="H45" s="17">
        <f ca="1">IF(OR(INDIRECT(CONCATENATE("'2018-07'!H",TEXT(MATCH($C45,'2018-07'!$C$2:$C$100,0)+1,0)))="",INDIRECT(CONCATENATE("'2018-06'!H",TEXT(MATCH($C45,'2018-06'!$C$2:$C$100,0)+1,0)))="",AND(INDIRECT(CONCATENATE("'2018-07'!H",TEXT(MATCH($C45,'2018-07'!$C$2:$C$100,0)+1,0)))="",INDIRECT(CONCATENATE("'2018-06'!H",TEXT(MATCH($C45,'2018-06'!$C$2:$C$100,0)+1,0)))="")),"Н/Д",INDIRECT(CONCATENATE("'2018-07'!H",TEXT(MATCH($C45,'2018-07'!$C$2:$C$100,0)+1,0)))-INDIRECT(CONCATENATE("'2018-06'!H",TEXT(MATCH($C45,'2018-06'!$C$2:$C$100,0)+1,0))))</f>
        <v>881410651.6500001</v>
      </c>
      <c r="I45" s="17">
        <f ca="1">IF(OR(INDIRECT(CONCATENATE("'2018-07'!I",TEXT(MATCH($C45,'2018-07'!$C$2:$C$100,0)+1,0)))="",INDIRECT(CONCATENATE("'2018-06'!I",TEXT(MATCH($C45,'2018-06'!$C$2:$C$100,0)+1,0)))="",AND(INDIRECT(CONCATENATE("'2018-07'!I",TEXT(MATCH($C45,'2018-07'!$C$2:$C$100,0)+1,0)))="",INDIRECT(CONCATENATE("'2018-06'!I",TEXT(MATCH($C45,'2018-06'!$C$2:$C$100,0)+1,0)))="")),"Н/Д",INDIRECT(CONCATENATE("'2018-07'!I",TEXT(MATCH($C45,'2018-07'!$C$2:$C$100,0)+1,0)))-INDIRECT(CONCATENATE("'2018-06'!I",TEXT(MATCH($C45,'2018-06'!$C$2:$C$100,0)+1,0))))</f>
        <v>163804392.26999998</v>
      </c>
      <c r="J45" s="17" t="str">
        <f ca="1">IF(OR(INDIRECT(CONCATENATE("'2018-07'!J",TEXT(MATCH($C45,'2018-07'!$C$2:$C$100,0)+1,0)))="",INDIRECT(CONCATENATE("'2018-06'!J",TEXT(MATCH($C45,'2018-06'!$C$2:$C$100,0)+1,0)))="",AND(INDIRECT(CONCATENATE("'2018-07'!J",TEXT(MATCH($C45,'2018-07'!$C$2:$C$100,0)+1,0)))="",INDIRECT(CONCATENATE("'2018-06'!J",TEXT(MATCH($C45,'2018-06'!$C$2:$C$100,0)+1,0)))="")),"Н/Д",INDIRECT(CONCATENATE("'2018-07'!J",TEXT(MATCH($C45,'2018-07'!$C$2:$C$100,0)+1,0)))-INDIRECT(CONCATENATE("'2018-06'!J",TEXT(MATCH($C45,'2018-06'!$C$2:$C$100,0)+1,0))))</f>
        <v>Н/Д</v>
      </c>
      <c r="K45" s="17">
        <f ca="1">IF(OR(INDIRECT(CONCATENATE("'2018-07'!K",TEXT(MATCH($C45,'2018-07'!$C$2:$C$100,0)+1,0)))="",INDIRECT(CONCATENATE("'2018-06'!K",TEXT(MATCH($C45,'2018-06'!$C$2:$C$100,0)+1,0)))="",AND(INDIRECT(CONCATENATE("'2018-07'!K",TEXT(MATCH($C45,'2018-07'!$C$2:$C$100,0)+1,0)))="",INDIRECT(CONCATENATE("'2018-06'!K",TEXT(MATCH($C45,'2018-06'!$C$2:$C$100,0)+1,0)))="")),"Н/Д",INDIRECT(CONCATENATE("'2018-07'!K",TEXT(MATCH($C45,'2018-07'!$C$2:$C$100,0)+1,0)))-INDIRECT(CONCATENATE("'2018-06'!K",TEXT(MATCH($C45,'2018-06'!$C$2:$C$100,0)+1,0))))</f>
        <v>12504115.269999996</v>
      </c>
      <c r="L45" s="17">
        <f ca="1">IF(OR(INDIRECT(CONCATENATE("'2018-07'!L",TEXT(MATCH($C45,'2018-07'!$C$2:$C$100,0)+1,0)))="",INDIRECT(CONCATENATE("'2018-06'!L",TEXT(MATCH($C45,'2018-06'!$C$2:$C$100,0)+1,0)))="",AND(INDIRECT(CONCATENATE("'2018-07'!L",TEXT(MATCH($C45,'2018-07'!$C$2:$C$100,0)+1,0)))="",INDIRECT(CONCATENATE("'2018-06'!L",TEXT(MATCH($C45,'2018-06'!$C$2:$C$100,0)+1,0)))="")),"Н/Д",INDIRECT(CONCATENATE("'2018-07'!L",TEXT(MATCH($C45,'2018-07'!$C$2:$C$100,0)+1,0)))-INDIRECT(CONCATENATE("'2018-06'!L",TEXT(MATCH($C45,'2018-06'!$C$2:$C$100,0)+1,0))))</f>
        <v>177274876.27999997</v>
      </c>
      <c r="M45" s="17">
        <f ca="1">IF(OR(INDIRECT(CONCATENATE("'2018-07'!M",TEXT(MATCH($C45,'2018-07'!$C$2:$C$100,0)+1,0)))="",INDIRECT(CONCATENATE("'2018-06'!M",TEXT(MATCH($C45,'2018-06'!$C$2:$C$100,0)+1,0)))="",AND(INDIRECT(CONCATENATE("'2018-07'!M",TEXT(MATCH($C45,'2018-07'!$C$2:$C$100,0)+1,0)))="",INDIRECT(CONCATENATE("'2018-06'!M",TEXT(MATCH($C45,'2018-06'!$C$2:$C$100,0)+1,0)))="")),"Н/Д",INDIRECT(CONCATENATE("'2018-07'!M",TEXT(MATCH($C45,'2018-07'!$C$2:$C$100,0)+1,0)))-INDIRECT(CONCATENATE("'2018-06'!M",TEXT(MATCH($C45,'2018-06'!$C$2:$C$100,0)+1,0))))</f>
        <v>414164.05000000005</v>
      </c>
      <c r="N45" s="17">
        <f ca="1">IF(OR(INDIRECT(CONCATENATE("'2018-07'!N",TEXT(MATCH($C45,'2018-07'!$C$2:$C$100,0)+1,0)))="",INDIRECT(CONCATENATE("'2018-06'!N",TEXT(MATCH($C45,'2018-06'!$C$2:$C$100,0)+1,0)))="",AND(INDIRECT(CONCATENATE("'2018-07'!N",TEXT(MATCH($C45,'2018-07'!$C$2:$C$100,0)+1,0)))="",INDIRECT(CONCATENATE("'2018-06'!N",TEXT(MATCH($C45,'2018-06'!$C$2:$C$100,0)+1,0)))="")),"Н/Д",INDIRECT(CONCATENATE("'2018-07'!N",TEXT(MATCH($C45,'2018-07'!$C$2:$C$100,0)+1,0)))-INDIRECT(CONCATENATE("'2018-06'!NE",TEXT(MATCH($C45,'2018-06'!$C$2:$C$100,0)+1,0))))</f>
        <v>48737087.950000003</v>
      </c>
      <c r="O45" s="17">
        <f ca="1">IF(OR(INDIRECT(CONCATENATE("'2018-07'!O",TEXT(MATCH($C45,'2018-07'!$C$2:$C$100,0)+1,0)))="",INDIRECT(CONCATENATE("'2018-06'!O",TEXT(MATCH($C45,'2018-06'!$C$2:$C$100,0)+1,0)))="",AND(INDIRECT(CONCATENATE("'2018-07'!O",TEXT(MATCH($C45,'2018-07'!$C$2:$C$100,0)+1,0)))="",INDIRECT(CONCATENATE("'2018-06'!O",TEXT(MATCH($C45,'2018-06'!$C$2:$C$100,0)+1,0)))="")),"Н/Д",INDIRECT(CONCATENATE("'2018-07'!O",TEXT(MATCH($C45,'2018-07'!$C$2:$C$100,0)+1,0)))-INDIRECT(CONCATENATE("'2018-06'!O",TEXT(MATCH($C45,'2018-06'!$C$2:$C$100,0)+1,0))))</f>
        <v>29164.230000000003</v>
      </c>
      <c r="P45" s="17">
        <f ca="1">IF(OR(INDIRECT(CONCATENATE("'2018-07'!P",TEXT(MATCH($C45,'2018-07'!$C$2:$C$100,0)+1,0)))="",INDIRECT(CONCATENATE("'2018-06'!P",TEXT(MATCH($C45,'2018-06'!$C$2:$C$100,0)+1,0)))="",AND(INDIRECT(CONCATENATE("'2018-07'!P",TEXT(MATCH($C45,'2018-07'!$C$2:$C$100,0)+1,0)))="",INDIRECT(CONCATENATE("'2018-06'!P",TEXT(MATCH($C45,'2018-06'!$C$2:$C$100,0)+1,0)))="")),"Н/Д",INDIRECT(CONCATENATE("'2018-07'!P",TEXT(MATCH($C45,'2018-07'!$C$2:$C$100,0)+1,0)))-INDIRECT(CONCATENATE("'2018-06'!P",TEXT(MATCH($C45,'2018-06'!$C$2:$C$100,0)+1,0))))</f>
        <v>20469970.230000004</v>
      </c>
      <c r="Q45" s="17">
        <f ca="1">IF(OR(INDIRECT(CONCATENATE("'2018-07'!Q",TEXT(MATCH($C45,'2018-07'!$C$2:$C$100,0)+1,0)))="",INDIRECT(CONCATENATE("'2018-06'!Q",TEXT(MATCH($C45,'2018-06'!$C$2:$C$100,0)+1,0)))="",AND(INDIRECT(CONCATENATE("'2018-07'!Q",TEXT(MATCH($C45,'2018-07'!$C$2:$C$100,0)+1,0)))="",INDIRECT(CONCATENATE("'2018-06'!Q",TEXT(MATCH($C45,'2018-06'!$C$2:$C$100,0)+1,0)))="")),"Н/Д",INDIRECT(CONCATENATE("'2018-07'!Q",TEXT(MATCH($C45,'2018-07'!$C$2:$C$100,0)+1,0)))-INDIRECT(CONCATENATE("'2018-06'!Q",TEXT(MATCH($C45,'2018-06'!$C$2:$C$100,0)+1,0))))</f>
        <v>470000.73000000045</v>
      </c>
      <c r="R45" s="17">
        <f ca="1">IF(OR(INDIRECT(CONCATENATE("'2018-07'!R",TEXT(MATCH($C45,'2018-07'!$C$2:$C$100,0)+1,0)))="",INDIRECT(CONCATENATE("'2018-06'!R",TEXT(MATCH($C45,'2018-06'!$C$2:$C$100,0)+1,0)))="",AND(INDIRECT(CONCATENATE("'2018-07'!R",TEXT(MATCH($C45,'2018-07'!$C$2:$C$100,0)+1,0)))="",INDIRECT(CONCATENATE("'2018-06'!R",TEXT(MATCH($C45,'2018-06'!$C$2:$C$100,0)+1,0)))="")),"Н/Д",INDIRECT(CONCATENATE("'2018-07'!R",TEXT(MATCH($C45,'2018-07'!$C$2:$C$100,0)+1,0)))-INDIRECT(CONCATENATE("'2018-06'!R",TEXT(MATCH($C45,'2018-06'!$C$2:$C$100,0)+1,0))))</f>
        <v>5279726.87</v>
      </c>
      <c r="S45" s="17">
        <f ca="1">IF(OR(INDIRECT(CONCATENATE("'2018-07'!S",TEXT(MATCH($C45,'2018-07'!$C$2:$C$100,0)+1,0)))="",INDIRECT(CONCATENATE("'2018-06'!S",TEXT(MATCH($C45,'2018-06'!$C$2:$C$100,0)+1,0)))="",AND(INDIRECT(CONCATENATE("'2018-07'!S",TEXT(MATCH($C45,'2018-07'!$C$2:$C$100,0)+1,0)))="",INDIRECT(CONCATENATE("'2018-06'!S",TEXT(MATCH($C45,'2018-06'!$C$2:$C$100,0)+1,0)))="")),"Н/Д",INDIRECT(CONCATENATE("'2018-07'!S",TEXT(MATCH($C45,'2018-07'!$C$2:$C$100,0)+1,0)))-INDIRECT(CONCATENATE("'2018-06'!S",TEXT(MATCH($C45,'2018-06'!$C$2:$C$100,0)+1,0))))</f>
        <v>0</v>
      </c>
      <c r="T45" s="17">
        <f ca="1">IF(OR(INDIRECT(CONCATENATE("'2018-07'!T",TEXT(MATCH($C45,'2018-07'!$C$2:$C$100,0)+1,0)))="",INDIRECT(CONCATENATE("'2018-06'!T",TEXT(MATCH($C45,'2018-06'!$C$2:$C$100,0)+1,0)))="",AND(INDIRECT(CONCATENATE("'2018-07'!T",TEXT(MATCH($C45,'2018-07'!$C$2:$C$100,0)+1,0)))="",INDIRECT(CONCATENATE("'2018-06'!T",TEXT(MATCH($C45,'2018-06'!$C$2:$C$100,0)+1,0)))="")),"Н/Д",INDIRECT(CONCATENATE("'2018-07'!T",TEXT(MATCH($C45,'2018-07'!$C$2:$C$100,0)+1,0)))-INDIRECT(CONCATENATE("'2018-06'!T",TEXT(MATCH($C45,'2018-06'!$C$2:$C$100,0)+1,0))))</f>
        <v>14577221.049999997</v>
      </c>
      <c r="U45" s="17">
        <f ca="1">IF(OR(INDIRECT(CONCATENATE("'2018-07'!U",TEXT(MATCH($C45,'2018-07'!$C$2:$C$100,0)+1,0)))="",INDIRECT(CONCATENATE("'2018-06'!U",TEXT(MATCH($C45,'2018-06'!$C$2:$C$100,0)+1,0)))="",AND(INDIRECT(CONCATENATE("'2018-07'!U",TEXT(MATCH($C45,'2018-07'!$C$2:$C$100,0)+1,0)))="",INDIRECT(CONCATENATE("'2018-06'!U",TEXT(MATCH($C45,'2018-06'!$C$2:$C$100,0)+1,0)))="")),"Н/Д",INDIRECT(CONCATENATE("'2018-07'!U",TEXT(MATCH($C45,'2018-07'!$C$2:$C$100,0)+1,0)))-INDIRECT(CONCATENATE("'2018-06'!U",TEXT(MATCH($C45,'2018-06'!$C$2:$C$100,0)+1,0))))</f>
        <v>-28105274.12999998</v>
      </c>
      <c r="V45" s="17">
        <f ca="1">IF(OR(INDIRECT(CONCATENATE("'2018-07'!V",TEXT(MATCH($C45,'2018-07'!$C$2:$C$100,0)+1,0)))="",INDIRECT(CONCATENATE("'2018-06'!V",TEXT(MATCH($C45,'2018-06'!$C$2:$C$100,0)+1,0)))="",AND(INDIRECT(CONCATENATE("'2018-07'!V",TEXT(MATCH($C45,'2018-07'!$C$2:$C$100,0)+1,0)))="",INDIRECT(CONCATENATE("'2018-06'!V",TEXT(MATCH($C45,'2018-06'!$C$2:$C$100,0)+1,0)))="")),"Н/Д",INDIRECT(CONCATENATE("'2018-07'!V",TEXT(MATCH($C45,'2018-07'!$C$2:$C$100,0)+1,0)))-INDIRECT(CONCATENATE("'2018-06'!V",TEXT(MATCH($C45,'2018-06'!$C$2:$C$100,0)+1,0))))</f>
        <v>4999078852.9099998</v>
      </c>
      <c r="W45" s="17">
        <f ca="1">IF(OR(INDIRECT(CONCATENATE("'2018-07'!W",TEXT(MATCH($C45,'2018-07'!$C$2:$C$100,0)+1,0)))="",INDIRECT(CONCATENATE("'2018-06'!W",TEXT(MATCH($C45,'2018-06'!$C$2:$C$100,0)+1,0)))="",AND(INDIRECT(CONCATENATE("'2018-07'!W",TEXT(MATCH($C45,'2018-07'!$C$2:$C$100,0)+1,0)))="",INDIRECT(CONCATENATE("'2018-06'!W",TEXT(MATCH($C45,'2018-06'!$C$2:$C$100,0)+1,0)))="")),"Н/Д",INDIRECT(CONCATENATE("'2018-07'!W",TEXT(MATCH($C45,'2018-07'!$C$2:$C$100,0)+1,0)))-INDIRECT(CONCATENATE("'2018-06'!W",TEXT(MATCH($C45,'2018-06'!$C$2:$C$100,0)+1,0))))</f>
        <v>13913631994.349998</v>
      </c>
    </row>
    <row r="46" spans="1:23" x14ac:dyDescent="0.25">
      <c r="A46" s="2" t="s">
        <v>69</v>
      </c>
      <c r="B46" s="2" t="s">
        <v>70</v>
      </c>
      <c r="C46" s="15">
        <v>1000000</v>
      </c>
      <c r="D46" s="2" t="s">
        <v>210</v>
      </c>
      <c r="E46" s="17">
        <f ca="1">IF(OR(INDIRECT(CONCATENATE("'2018-07'!E",TEXT(MATCH($C46,'2018-07'!$C$2:$C$100,0)+1,0)))="",INDIRECT(CONCATENATE("'2018-06'!E",TEXT(MATCH($C46,'2018-06'!$C$2:$C$100,0)+1,0)))="",AND(INDIRECT(CONCATENATE("'2018-07'!E",TEXT(MATCH($C46,'2018-07'!$C$2:$C$100,0)+1,0)))="",INDIRECT(CONCATENATE("'2018-06'!E",TEXT(MATCH($C46,'2018-06'!$C$2:$C$100,0)+1,0)))="")),"Н/Д",INDIRECT(CONCATENATE("'2018-07'!E",TEXT(MATCH($C46,'2018-07'!$C$2:$C$100,0)+1,0)))-INDIRECT(CONCATENATE("'2018-06'!E",TEXT(MATCH($C46,'2018-06'!$C$2:$C$100,0)+1,0))))</f>
        <v>8398747328.340004</v>
      </c>
      <c r="F46" s="17">
        <f ca="1">IF(OR(INDIRECT(CONCATENATE("'2018-07'!F",TEXT(MATCH($C46,'2018-07'!$C$2:$C$100,0)+1,0)))="",INDIRECT(CONCATENATE("'2018-06'!F",TEXT(MATCH($C46,'2018-06'!$C$2:$C$100,0)+1,0)))="",AND(INDIRECT(CONCATENATE("'2018-07'!F",TEXT(MATCH($C46,'2018-07'!$C$2:$C$100,0)+1,0)))="",INDIRECT(CONCATENATE("'2018-06'!F",TEXT(MATCH($C46,'2018-06'!$C$2:$C$100,0)+1,0)))="")),"Н/Д",INDIRECT(CONCATENATE("'2018-07'!F",TEXT(MATCH($C46,'2018-07'!$C$2:$C$100,0)+1,0)))-INDIRECT(CONCATENATE("'2018-06'!F",TEXT(MATCH($C46,'2018-06'!$C$2:$C$100,0)+1,0))))</f>
        <v>4852275079.329998</v>
      </c>
      <c r="G46" s="17">
        <f ca="1">IF(OR(INDIRECT(CONCATENATE("'2018-07'!G",TEXT(MATCH($C46,'2018-07'!$C$2:$C$100,0)+1,0)))="",INDIRECT(CONCATENATE("'2018-06'!G",TEXT(MATCH($C46,'2018-06'!$C$2:$C$100,0)+1,0)))="",AND(INDIRECT(CONCATENATE("'2018-07'!G",TEXT(MATCH($C46,'2018-07'!$C$2:$C$100,0)+1,0)))="",INDIRECT(CONCATENATE("'2018-06'!G",TEXT(MATCH($C46,'2018-06'!$C$2:$C$100,0)+1,0)))="")),"Н/Д",INDIRECT(CONCATENATE("'2018-07'!G",TEXT(MATCH($C46,'2018-07'!$C$2:$C$100,0)+1,0)))-INDIRECT(CONCATENATE("'2018-06'!G",TEXT(MATCH($C46,'2018-06'!$C$2:$C$100,0)+1,0))))</f>
        <v>940674250.52000046</v>
      </c>
      <c r="H46" s="17">
        <f ca="1">IF(OR(INDIRECT(CONCATENATE("'2018-07'!H",TEXT(MATCH($C46,'2018-07'!$C$2:$C$100,0)+1,0)))="",INDIRECT(CONCATENATE("'2018-06'!H",TEXT(MATCH($C46,'2018-06'!$C$2:$C$100,0)+1,0)))="",AND(INDIRECT(CONCATENATE("'2018-07'!H",TEXT(MATCH($C46,'2018-07'!$C$2:$C$100,0)+1,0)))="",INDIRECT(CONCATENATE("'2018-06'!H",TEXT(MATCH($C46,'2018-06'!$C$2:$C$100,0)+1,0)))="")),"Н/Д",INDIRECT(CONCATENATE("'2018-07'!H",TEXT(MATCH($C46,'2018-07'!$C$2:$C$100,0)+1,0)))-INDIRECT(CONCATENATE("'2018-06'!H",TEXT(MATCH($C46,'2018-06'!$C$2:$C$100,0)+1,0))))</f>
        <v>2025782440.3600006</v>
      </c>
      <c r="I46" s="17">
        <f ca="1">IF(OR(INDIRECT(CONCATENATE("'2018-07'!I",TEXT(MATCH($C46,'2018-07'!$C$2:$C$100,0)+1,0)))="",INDIRECT(CONCATENATE("'2018-06'!I",TEXT(MATCH($C46,'2018-06'!$C$2:$C$100,0)+1,0)))="",AND(INDIRECT(CONCATENATE("'2018-07'!I",TEXT(MATCH($C46,'2018-07'!$C$2:$C$100,0)+1,0)))="",INDIRECT(CONCATENATE("'2018-06'!I",TEXT(MATCH($C46,'2018-06'!$C$2:$C$100,0)+1,0)))="")),"Н/Д",INDIRECT(CONCATENATE("'2018-07'!I",TEXT(MATCH($C46,'2018-07'!$C$2:$C$100,0)+1,0)))-INDIRECT(CONCATENATE("'2018-06'!I",TEXT(MATCH($C46,'2018-06'!$C$2:$C$100,0)+1,0))))</f>
        <v>1046169038.3299999</v>
      </c>
      <c r="J46" s="17" t="str">
        <f ca="1">IF(OR(INDIRECT(CONCATENATE("'2018-07'!J",TEXT(MATCH($C46,'2018-07'!$C$2:$C$100,0)+1,0)))="",INDIRECT(CONCATENATE("'2018-06'!J",TEXT(MATCH($C46,'2018-06'!$C$2:$C$100,0)+1,0)))="",AND(INDIRECT(CONCATENATE("'2018-07'!J",TEXT(MATCH($C46,'2018-07'!$C$2:$C$100,0)+1,0)))="",INDIRECT(CONCATENATE("'2018-06'!J",TEXT(MATCH($C46,'2018-06'!$C$2:$C$100,0)+1,0)))="")),"Н/Д",INDIRECT(CONCATENATE("'2018-07'!J",TEXT(MATCH($C46,'2018-07'!$C$2:$C$100,0)+1,0)))-INDIRECT(CONCATENATE("'2018-06'!J",TEXT(MATCH($C46,'2018-06'!$C$2:$C$100,0)+1,0))))</f>
        <v>Н/Д</v>
      </c>
      <c r="K46" s="17">
        <f ca="1">IF(OR(INDIRECT(CONCATENATE("'2018-07'!K",TEXT(MATCH($C46,'2018-07'!$C$2:$C$100,0)+1,0)))="",INDIRECT(CONCATENATE("'2018-06'!K",TEXT(MATCH($C46,'2018-06'!$C$2:$C$100,0)+1,0)))="",AND(INDIRECT(CONCATENATE("'2018-07'!K",TEXT(MATCH($C46,'2018-07'!$C$2:$C$100,0)+1,0)))="",INDIRECT(CONCATENATE("'2018-06'!K",TEXT(MATCH($C46,'2018-06'!$C$2:$C$100,0)+1,0)))="")),"Н/Д",INDIRECT(CONCATENATE("'2018-07'!K",TEXT(MATCH($C46,'2018-07'!$C$2:$C$100,0)+1,0)))-INDIRECT(CONCATENATE("'2018-06'!K",TEXT(MATCH($C46,'2018-06'!$C$2:$C$100,0)+1,0))))</f>
        <v>202249954.9000001</v>
      </c>
      <c r="L46" s="17">
        <f ca="1">IF(OR(INDIRECT(CONCATENATE("'2018-07'!L",TEXT(MATCH($C46,'2018-07'!$C$2:$C$100,0)+1,0)))="",INDIRECT(CONCATENATE("'2018-06'!L",TEXT(MATCH($C46,'2018-06'!$C$2:$C$100,0)+1,0)))="",AND(INDIRECT(CONCATENATE("'2018-07'!L",TEXT(MATCH($C46,'2018-07'!$C$2:$C$100,0)+1,0)))="",INDIRECT(CONCATENATE("'2018-06'!L",TEXT(MATCH($C46,'2018-06'!$C$2:$C$100,0)+1,0)))="")),"Н/Д",INDIRECT(CONCATENATE("'2018-07'!L",TEXT(MATCH($C46,'2018-07'!$C$2:$C$100,0)+1,0)))-INDIRECT(CONCATENATE("'2018-06'!L",TEXT(MATCH($C46,'2018-06'!$C$2:$C$100,0)+1,0))))</f>
        <v>202568086.18000031</v>
      </c>
      <c r="M46" s="17">
        <f ca="1">IF(OR(INDIRECT(CONCATENATE("'2018-07'!M",TEXT(MATCH($C46,'2018-07'!$C$2:$C$100,0)+1,0)))="",INDIRECT(CONCATENATE("'2018-06'!M",TEXT(MATCH($C46,'2018-06'!$C$2:$C$100,0)+1,0)))="",AND(INDIRECT(CONCATENATE("'2018-07'!M",TEXT(MATCH($C46,'2018-07'!$C$2:$C$100,0)+1,0)))="",INDIRECT(CONCATENATE("'2018-06'!M",TEXT(MATCH($C46,'2018-06'!$C$2:$C$100,0)+1,0)))="")),"Н/Д",INDIRECT(CONCATENATE("'2018-07'!M",TEXT(MATCH($C46,'2018-07'!$C$2:$C$100,0)+1,0)))-INDIRECT(CONCATENATE("'2018-06'!M",TEXT(MATCH($C46,'2018-06'!$C$2:$C$100,0)+1,0))))</f>
        <v>15558143.649999991</v>
      </c>
      <c r="N46" s="17">
        <f ca="1">IF(OR(INDIRECT(CONCATENATE("'2018-07'!N",TEXT(MATCH($C46,'2018-07'!$C$2:$C$100,0)+1,0)))="",INDIRECT(CONCATENATE("'2018-06'!N",TEXT(MATCH($C46,'2018-06'!$C$2:$C$100,0)+1,0)))="",AND(INDIRECT(CONCATENATE("'2018-07'!N",TEXT(MATCH($C46,'2018-07'!$C$2:$C$100,0)+1,0)))="",INDIRECT(CONCATENATE("'2018-06'!N",TEXT(MATCH($C46,'2018-06'!$C$2:$C$100,0)+1,0)))="")),"Н/Д",INDIRECT(CONCATENATE("'2018-07'!N",TEXT(MATCH($C46,'2018-07'!$C$2:$C$100,0)+1,0)))-INDIRECT(CONCATENATE("'2018-06'!NE",TEXT(MATCH($C46,'2018-06'!$C$2:$C$100,0)+1,0))))</f>
        <v>299643064.85000002</v>
      </c>
      <c r="O46" s="17">
        <f ca="1">IF(OR(INDIRECT(CONCATENATE("'2018-07'!O",TEXT(MATCH($C46,'2018-07'!$C$2:$C$100,0)+1,0)))="",INDIRECT(CONCATENATE("'2018-06'!O",TEXT(MATCH($C46,'2018-06'!$C$2:$C$100,0)+1,0)))="",AND(INDIRECT(CONCATENATE("'2018-07'!O",TEXT(MATCH($C46,'2018-07'!$C$2:$C$100,0)+1,0)))="",INDIRECT(CONCATENATE("'2018-06'!O",TEXT(MATCH($C46,'2018-06'!$C$2:$C$100,0)+1,0)))="")),"Н/Д",INDIRECT(CONCATENATE("'2018-07'!O",TEXT(MATCH($C46,'2018-07'!$C$2:$C$100,0)+1,0)))-INDIRECT(CONCATENATE("'2018-06'!O",TEXT(MATCH($C46,'2018-06'!$C$2:$C$100,0)+1,0))))</f>
        <v>-8887.9199999999983</v>
      </c>
      <c r="P46" s="17">
        <f ca="1">IF(OR(INDIRECT(CONCATENATE("'2018-07'!P",TEXT(MATCH($C46,'2018-07'!$C$2:$C$100,0)+1,0)))="",INDIRECT(CONCATENATE("'2018-06'!P",TEXT(MATCH($C46,'2018-06'!$C$2:$C$100,0)+1,0)))="",AND(INDIRECT(CONCATENATE("'2018-07'!P",TEXT(MATCH($C46,'2018-07'!$C$2:$C$100,0)+1,0)))="",INDIRECT(CONCATENATE("'2018-06'!P",TEXT(MATCH($C46,'2018-06'!$C$2:$C$100,0)+1,0)))="")),"Н/Д",INDIRECT(CONCATENATE("'2018-07'!P",TEXT(MATCH($C46,'2018-07'!$C$2:$C$100,0)+1,0)))-INDIRECT(CONCATENATE("'2018-06'!P",TEXT(MATCH($C46,'2018-06'!$C$2:$C$100,0)+1,0))))</f>
        <v>214774995.67999995</v>
      </c>
      <c r="Q46" s="17">
        <f ca="1">IF(OR(INDIRECT(CONCATENATE("'2018-07'!Q",TEXT(MATCH($C46,'2018-07'!$C$2:$C$100,0)+1,0)))="",INDIRECT(CONCATENATE("'2018-06'!Q",TEXT(MATCH($C46,'2018-06'!$C$2:$C$100,0)+1,0)))="",AND(INDIRECT(CONCATENATE("'2018-07'!Q",TEXT(MATCH($C46,'2018-07'!$C$2:$C$100,0)+1,0)))="",INDIRECT(CONCATENATE("'2018-06'!Q",TEXT(MATCH($C46,'2018-06'!$C$2:$C$100,0)+1,0)))="")),"Н/Д",INDIRECT(CONCATENATE("'2018-07'!Q",TEXT(MATCH($C46,'2018-07'!$C$2:$C$100,0)+1,0)))-INDIRECT(CONCATENATE("'2018-06'!Q",TEXT(MATCH($C46,'2018-06'!$C$2:$C$100,0)+1,0))))</f>
        <v>8991935.1899999976</v>
      </c>
      <c r="R46" s="17">
        <f ca="1">IF(OR(INDIRECT(CONCATENATE("'2018-07'!R",TEXT(MATCH($C46,'2018-07'!$C$2:$C$100,0)+1,0)))="",INDIRECT(CONCATENATE("'2018-06'!R",TEXT(MATCH($C46,'2018-06'!$C$2:$C$100,0)+1,0)))="",AND(INDIRECT(CONCATENATE("'2018-07'!R",TEXT(MATCH($C46,'2018-07'!$C$2:$C$100,0)+1,0)))="",INDIRECT(CONCATENATE("'2018-06'!R",TEXT(MATCH($C46,'2018-06'!$C$2:$C$100,0)+1,0)))="")),"Н/Д",INDIRECT(CONCATENATE("'2018-07'!R",TEXT(MATCH($C46,'2018-07'!$C$2:$C$100,0)+1,0)))-INDIRECT(CONCATENATE("'2018-06'!R",TEXT(MATCH($C46,'2018-06'!$C$2:$C$100,0)+1,0))))</f>
        <v>13730843.510000005</v>
      </c>
      <c r="S46" s="17">
        <f ca="1">IF(OR(INDIRECT(CONCATENATE("'2018-07'!S",TEXT(MATCH($C46,'2018-07'!$C$2:$C$100,0)+1,0)))="",INDIRECT(CONCATENATE("'2018-06'!S",TEXT(MATCH($C46,'2018-06'!$C$2:$C$100,0)+1,0)))="",AND(INDIRECT(CONCATENATE("'2018-07'!S",TEXT(MATCH($C46,'2018-07'!$C$2:$C$100,0)+1,0)))="",INDIRECT(CONCATENATE("'2018-06'!S",TEXT(MATCH($C46,'2018-06'!$C$2:$C$100,0)+1,0)))="")),"Н/Д",INDIRECT(CONCATENATE("'2018-07'!S",TEXT(MATCH($C46,'2018-07'!$C$2:$C$100,0)+1,0)))-INDIRECT(CONCATENATE("'2018-06'!S",TEXT(MATCH($C46,'2018-06'!$C$2:$C$100,0)+1,0))))</f>
        <v>1877630.1600000001</v>
      </c>
      <c r="T46" s="17">
        <f ca="1">IF(OR(INDIRECT(CONCATENATE("'2018-07'!T",TEXT(MATCH($C46,'2018-07'!$C$2:$C$100,0)+1,0)))="",INDIRECT(CONCATENATE("'2018-06'!T",TEXT(MATCH($C46,'2018-06'!$C$2:$C$100,0)+1,0)))="",AND(INDIRECT(CONCATENATE("'2018-07'!T",TEXT(MATCH($C46,'2018-07'!$C$2:$C$100,0)+1,0)))="",INDIRECT(CONCATENATE("'2018-06'!T",TEXT(MATCH($C46,'2018-06'!$C$2:$C$100,0)+1,0)))="")),"Н/Д",INDIRECT(CONCATENATE("'2018-07'!T",TEXT(MATCH($C46,'2018-07'!$C$2:$C$100,0)+1,0)))-INDIRECT(CONCATENATE("'2018-06'!T",TEXT(MATCH($C46,'2018-06'!$C$2:$C$100,0)+1,0))))</f>
        <v>81122832.720000029</v>
      </c>
      <c r="U46" s="17">
        <f ca="1">IF(OR(INDIRECT(CONCATENATE("'2018-07'!U",TEXT(MATCH($C46,'2018-07'!$C$2:$C$100,0)+1,0)))="",INDIRECT(CONCATENATE("'2018-06'!U",TEXT(MATCH($C46,'2018-06'!$C$2:$C$100,0)+1,0)))="",AND(INDIRECT(CONCATENATE("'2018-07'!U",TEXT(MATCH($C46,'2018-07'!$C$2:$C$100,0)+1,0)))="",INDIRECT(CONCATENATE("'2018-06'!U",TEXT(MATCH($C46,'2018-06'!$C$2:$C$100,0)+1,0)))="")),"Н/Д",INDIRECT(CONCATENATE("'2018-07'!U",TEXT(MATCH($C46,'2018-07'!$C$2:$C$100,0)+1,0)))-INDIRECT(CONCATENATE("'2018-06'!U",TEXT(MATCH($C46,'2018-06'!$C$2:$C$100,0)+1,0))))</f>
        <v>10620230.259999998</v>
      </c>
      <c r="V46" s="17">
        <f ca="1">IF(OR(INDIRECT(CONCATENATE("'2018-07'!V",TEXT(MATCH($C46,'2018-07'!$C$2:$C$100,0)+1,0)))="",INDIRECT(CONCATENATE("'2018-06'!V",TEXT(MATCH($C46,'2018-06'!$C$2:$C$100,0)+1,0)))="",AND(INDIRECT(CONCATENATE("'2018-07'!V",TEXT(MATCH($C46,'2018-07'!$C$2:$C$100,0)+1,0)))="",INDIRECT(CONCATENATE("'2018-06'!V",TEXT(MATCH($C46,'2018-06'!$C$2:$C$100,0)+1,0)))="")),"Н/Д",INDIRECT(CONCATENATE("'2018-07'!V",TEXT(MATCH($C46,'2018-07'!$C$2:$C$100,0)+1,0)))-INDIRECT(CONCATENATE("'2018-06'!V",TEXT(MATCH($C46,'2018-06'!$C$2:$C$100,0)+1,0))))</f>
        <v>3546472249.0100021</v>
      </c>
      <c r="W46" s="17">
        <f ca="1">IF(OR(INDIRECT(CONCATENATE("'2018-07'!W",TEXT(MATCH($C46,'2018-07'!$C$2:$C$100,0)+1,0)))="",INDIRECT(CONCATENATE("'2018-06'!W",TEXT(MATCH($C46,'2018-06'!$C$2:$C$100,0)+1,0)))="",AND(INDIRECT(CONCATENATE("'2018-07'!W",TEXT(MATCH($C46,'2018-07'!$C$2:$C$100,0)+1,0)))="",INDIRECT(CONCATENATE("'2018-06'!W",TEXT(MATCH($C46,'2018-06'!$C$2:$C$100,0)+1,0)))="")),"Н/Д",INDIRECT(CONCATENATE("'2018-07'!W",TEXT(MATCH($C46,'2018-07'!$C$2:$C$100,0)+1,0)))-INDIRECT(CONCATENATE("'2018-06'!W",TEXT(MATCH($C46,'2018-06'!$C$2:$C$100,0)+1,0))))</f>
        <v>21610988171.269989</v>
      </c>
    </row>
    <row r="47" spans="1:23" x14ac:dyDescent="0.25">
      <c r="A47" s="2" t="s">
        <v>69</v>
      </c>
      <c r="B47" s="2" t="s">
        <v>71</v>
      </c>
      <c r="C47" s="15">
        <v>25000000</v>
      </c>
      <c r="D47" s="2" t="s">
        <v>210</v>
      </c>
      <c r="E47" s="17">
        <f ca="1">IF(OR(INDIRECT(CONCATENATE("'2018-07'!E",TEXT(MATCH($C47,'2018-07'!$C$2:$C$100,0)+1,0)))="",INDIRECT(CONCATENATE("'2018-06'!E",TEXT(MATCH($C47,'2018-06'!$C$2:$C$100,0)+1,0)))="",AND(INDIRECT(CONCATENATE("'2018-07'!E",TEXT(MATCH($C47,'2018-07'!$C$2:$C$100,0)+1,0)))="",INDIRECT(CONCATENATE("'2018-06'!E",TEXT(MATCH($C47,'2018-06'!$C$2:$C$100,0)+1,0)))="")),"Н/Д",INDIRECT(CONCATENATE("'2018-07'!E",TEXT(MATCH($C47,'2018-07'!$C$2:$C$100,0)+1,0)))-INDIRECT(CONCATENATE("'2018-06'!E",TEXT(MATCH($C47,'2018-06'!$C$2:$C$100,0)+1,0))))</f>
        <v>14210442896.720001</v>
      </c>
      <c r="F47" s="17">
        <f ca="1">IF(OR(INDIRECT(CONCATENATE("'2018-07'!F",TEXT(MATCH($C47,'2018-07'!$C$2:$C$100,0)+1,0)))="",INDIRECT(CONCATENATE("'2018-06'!F",TEXT(MATCH($C47,'2018-06'!$C$2:$C$100,0)+1,0)))="",AND(INDIRECT(CONCATENATE("'2018-07'!F",TEXT(MATCH($C47,'2018-07'!$C$2:$C$100,0)+1,0)))="",INDIRECT(CONCATENATE("'2018-06'!F",TEXT(MATCH($C47,'2018-06'!$C$2:$C$100,0)+1,0)))="")),"Н/Д",INDIRECT(CONCATENATE("'2018-07'!F",TEXT(MATCH($C47,'2018-07'!$C$2:$C$100,0)+1,0)))-INDIRECT(CONCATENATE("'2018-06'!F",TEXT(MATCH($C47,'2018-06'!$C$2:$C$100,0)+1,0))))</f>
        <v>11783115751.890007</v>
      </c>
      <c r="G47" s="17">
        <f ca="1">IF(OR(INDIRECT(CONCATENATE("'2018-07'!G",TEXT(MATCH($C47,'2018-07'!$C$2:$C$100,0)+1,0)))="",INDIRECT(CONCATENATE("'2018-06'!G",TEXT(MATCH($C47,'2018-06'!$C$2:$C$100,0)+1,0)))="",AND(INDIRECT(CONCATENATE("'2018-07'!G",TEXT(MATCH($C47,'2018-07'!$C$2:$C$100,0)+1,0)))="",INDIRECT(CONCATENATE("'2018-06'!G",TEXT(MATCH($C47,'2018-06'!$C$2:$C$100,0)+1,0)))="")),"Н/Д",INDIRECT(CONCATENATE("'2018-07'!G",TEXT(MATCH($C47,'2018-07'!$C$2:$C$100,0)+1,0)))-INDIRECT(CONCATENATE("'2018-06'!G",TEXT(MATCH($C47,'2018-06'!$C$2:$C$100,0)+1,0))))</f>
        <v>5139814786.0400009</v>
      </c>
      <c r="H47" s="17">
        <f ca="1">IF(OR(INDIRECT(CONCATENATE("'2018-07'!H",TEXT(MATCH($C47,'2018-07'!$C$2:$C$100,0)+1,0)))="",INDIRECT(CONCATENATE("'2018-06'!H",TEXT(MATCH($C47,'2018-06'!$C$2:$C$100,0)+1,0)))="",AND(INDIRECT(CONCATENATE("'2018-07'!H",TEXT(MATCH($C47,'2018-07'!$C$2:$C$100,0)+1,0)))="",INDIRECT(CONCATENATE("'2018-06'!H",TEXT(MATCH($C47,'2018-06'!$C$2:$C$100,0)+1,0)))="")),"Н/Д",INDIRECT(CONCATENATE("'2018-07'!H",TEXT(MATCH($C47,'2018-07'!$C$2:$C$100,0)+1,0)))-INDIRECT(CONCATENATE("'2018-06'!H",TEXT(MATCH($C47,'2018-06'!$C$2:$C$100,0)+1,0))))</f>
        <v>4513101692.9599991</v>
      </c>
      <c r="I47" s="17">
        <f ca="1">IF(OR(INDIRECT(CONCATENATE("'2018-07'!I",TEXT(MATCH($C47,'2018-07'!$C$2:$C$100,0)+1,0)))="",INDIRECT(CONCATENATE("'2018-06'!I",TEXT(MATCH($C47,'2018-06'!$C$2:$C$100,0)+1,0)))="",AND(INDIRECT(CONCATENATE("'2018-07'!I",TEXT(MATCH($C47,'2018-07'!$C$2:$C$100,0)+1,0)))="",INDIRECT(CONCATENATE("'2018-06'!I",TEXT(MATCH($C47,'2018-06'!$C$2:$C$100,0)+1,0)))="")),"Н/Д",INDIRECT(CONCATENATE("'2018-07'!I",TEXT(MATCH($C47,'2018-07'!$C$2:$C$100,0)+1,0)))-INDIRECT(CONCATENATE("'2018-06'!I",TEXT(MATCH($C47,'2018-06'!$C$2:$C$100,0)+1,0))))</f>
        <v>879617771.69999981</v>
      </c>
      <c r="J47" s="17" t="str">
        <f ca="1">IF(OR(INDIRECT(CONCATENATE("'2018-07'!J",TEXT(MATCH($C47,'2018-07'!$C$2:$C$100,0)+1,0)))="",INDIRECT(CONCATENATE("'2018-06'!J",TEXT(MATCH($C47,'2018-06'!$C$2:$C$100,0)+1,0)))="",AND(INDIRECT(CONCATENATE("'2018-07'!J",TEXT(MATCH($C47,'2018-07'!$C$2:$C$100,0)+1,0)))="",INDIRECT(CONCATENATE("'2018-06'!J",TEXT(MATCH($C47,'2018-06'!$C$2:$C$100,0)+1,0)))="")),"Н/Д",INDIRECT(CONCATENATE("'2018-07'!J",TEXT(MATCH($C47,'2018-07'!$C$2:$C$100,0)+1,0)))-INDIRECT(CONCATENATE("'2018-06'!J",TEXT(MATCH($C47,'2018-06'!$C$2:$C$100,0)+1,0))))</f>
        <v>Н/Д</v>
      </c>
      <c r="K47" s="17">
        <f ca="1">IF(OR(INDIRECT(CONCATENATE("'2018-07'!K",TEXT(MATCH($C47,'2018-07'!$C$2:$C$100,0)+1,0)))="",INDIRECT(CONCATENATE("'2018-06'!K",TEXT(MATCH($C47,'2018-06'!$C$2:$C$100,0)+1,0)))="",AND(INDIRECT(CONCATENATE("'2018-07'!K",TEXT(MATCH($C47,'2018-07'!$C$2:$C$100,0)+1,0)))="",INDIRECT(CONCATENATE("'2018-06'!K",TEXT(MATCH($C47,'2018-06'!$C$2:$C$100,0)+1,0)))="")),"Н/Д",INDIRECT(CONCATENATE("'2018-07'!K",TEXT(MATCH($C47,'2018-07'!$C$2:$C$100,0)+1,0)))-INDIRECT(CONCATENATE("'2018-06'!K",TEXT(MATCH($C47,'2018-06'!$C$2:$C$100,0)+1,0))))</f>
        <v>250649577.62999964</v>
      </c>
      <c r="L47" s="17">
        <f ca="1">IF(OR(INDIRECT(CONCATENATE("'2018-07'!L",TEXT(MATCH($C47,'2018-07'!$C$2:$C$100,0)+1,0)))="",INDIRECT(CONCATENATE("'2018-06'!L",TEXT(MATCH($C47,'2018-06'!$C$2:$C$100,0)+1,0)))="",AND(INDIRECT(CONCATENATE("'2018-07'!L",TEXT(MATCH($C47,'2018-07'!$C$2:$C$100,0)+1,0)))="",INDIRECT(CONCATENATE("'2018-06'!L",TEXT(MATCH($C47,'2018-06'!$C$2:$C$100,0)+1,0)))="")),"Н/Д",INDIRECT(CONCATENATE("'2018-07'!L",TEXT(MATCH($C47,'2018-07'!$C$2:$C$100,0)+1,0)))-INDIRECT(CONCATENATE("'2018-06'!L",TEXT(MATCH($C47,'2018-06'!$C$2:$C$100,0)+1,0))))</f>
        <v>309616345.04999924</v>
      </c>
      <c r="M47" s="17">
        <f ca="1">IF(OR(INDIRECT(CONCATENATE("'2018-07'!M",TEXT(MATCH($C47,'2018-07'!$C$2:$C$100,0)+1,0)))="",INDIRECT(CONCATENATE("'2018-06'!M",TEXT(MATCH($C47,'2018-06'!$C$2:$C$100,0)+1,0)))="",AND(INDIRECT(CONCATENATE("'2018-07'!M",TEXT(MATCH($C47,'2018-07'!$C$2:$C$100,0)+1,0)))="",INDIRECT(CONCATENATE("'2018-06'!M",TEXT(MATCH($C47,'2018-06'!$C$2:$C$100,0)+1,0)))="")),"Н/Д",INDIRECT(CONCATENATE("'2018-07'!M",TEXT(MATCH($C47,'2018-07'!$C$2:$C$100,0)+1,0)))-INDIRECT(CONCATENATE("'2018-06'!M",TEXT(MATCH($C47,'2018-06'!$C$2:$C$100,0)+1,0))))</f>
        <v>162321795.96000004</v>
      </c>
      <c r="N47" s="17">
        <f ca="1">IF(OR(INDIRECT(CONCATENATE("'2018-07'!N",TEXT(MATCH($C47,'2018-07'!$C$2:$C$100,0)+1,0)))="",INDIRECT(CONCATENATE("'2018-06'!N",TEXT(MATCH($C47,'2018-06'!$C$2:$C$100,0)+1,0)))="",AND(INDIRECT(CONCATENATE("'2018-07'!N",TEXT(MATCH($C47,'2018-07'!$C$2:$C$100,0)+1,0)))="",INDIRECT(CONCATENATE("'2018-06'!N",TEXT(MATCH($C47,'2018-06'!$C$2:$C$100,0)+1,0)))="")),"Н/Д",INDIRECT(CONCATENATE("'2018-07'!N",TEXT(MATCH($C47,'2018-07'!$C$2:$C$100,0)+1,0)))-INDIRECT(CONCATENATE("'2018-06'!NE",TEXT(MATCH($C47,'2018-06'!$C$2:$C$100,0)+1,0))))</f>
        <v>420038213.31999999</v>
      </c>
      <c r="O47" s="17">
        <f ca="1">IF(OR(INDIRECT(CONCATENATE("'2018-07'!O",TEXT(MATCH($C47,'2018-07'!$C$2:$C$100,0)+1,0)))="",INDIRECT(CONCATENATE("'2018-06'!O",TEXT(MATCH($C47,'2018-06'!$C$2:$C$100,0)+1,0)))="",AND(INDIRECT(CONCATENATE("'2018-07'!O",TEXT(MATCH($C47,'2018-07'!$C$2:$C$100,0)+1,0)))="",INDIRECT(CONCATENATE("'2018-06'!O",TEXT(MATCH($C47,'2018-06'!$C$2:$C$100,0)+1,0)))="")),"Н/Д",INDIRECT(CONCATENATE("'2018-07'!O",TEXT(MATCH($C47,'2018-07'!$C$2:$C$100,0)+1,0)))-INDIRECT(CONCATENATE("'2018-06'!O",TEXT(MATCH($C47,'2018-06'!$C$2:$C$100,0)+1,0))))</f>
        <v>17467.480000000003</v>
      </c>
      <c r="P47" s="17">
        <f ca="1">IF(OR(INDIRECT(CONCATENATE("'2018-07'!P",TEXT(MATCH($C47,'2018-07'!$C$2:$C$100,0)+1,0)))="",INDIRECT(CONCATENATE("'2018-06'!P",TEXT(MATCH($C47,'2018-06'!$C$2:$C$100,0)+1,0)))="",AND(INDIRECT(CONCATENATE("'2018-07'!P",TEXT(MATCH($C47,'2018-07'!$C$2:$C$100,0)+1,0)))="",INDIRECT(CONCATENATE("'2018-06'!P",TEXT(MATCH($C47,'2018-06'!$C$2:$C$100,0)+1,0)))="")),"Н/Д",INDIRECT(CONCATENATE("'2018-07'!P",TEXT(MATCH($C47,'2018-07'!$C$2:$C$100,0)+1,0)))-INDIRECT(CONCATENATE("'2018-06'!P",TEXT(MATCH($C47,'2018-06'!$C$2:$C$100,0)+1,0))))</f>
        <v>143447047.24000001</v>
      </c>
      <c r="Q47" s="17">
        <f ca="1">IF(OR(INDIRECT(CONCATENATE("'2018-07'!Q",TEXT(MATCH($C47,'2018-07'!$C$2:$C$100,0)+1,0)))="",INDIRECT(CONCATENATE("'2018-06'!Q",TEXT(MATCH($C47,'2018-06'!$C$2:$C$100,0)+1,0)))="",AND(INDIRECT(CONCATENATE("'2018-07'!Q",TEXT(MATCH($C47,'2018-07'!$C$2:$C$100,0)+1,0)))="",INDIRECT(CONCATENATE("'2018-06'!Q",TEXT(MATCH($C47,'2018-06'!$C$2:$C$100,0)+1,0)))="")),"Н/Д",INDIRECT(CONCATENATE("'2018-07'!Q",TEXT(MATCH($C47,'2018-07'!$C$2:$C$100,0)+1,0)))-INDIRECT(CONCATENATE("'2018-06'!Q",TEXT(MATCH($C47,'2018-06'!$C$2:$C$100,0)+1,0))))</f>
        <v>69310343.190000057</v>
      </c>
      <c r="R47" s="17">
        <f ca="1">IF(OR(INDIRECT(CONCATENATE("'2018-07'!R",TEXT(MATCH($C47,'2018-07'!$C$2:$C$100,0)+1,0)))="",INDIRECT(CONCATENATE("'2018-06'!R",TEXT(MATCH($C47,'2018-06'!$C$2:$C$100,0)+1,0)))="",AND(INDIRECT(CONCATENATE("'2018-07'!R",TEXT(MATCH($C47,'2018-07'!$C$2:$C$100,0)+1,0)))="",INDIRECT(CONCATENATE("'2018-06'!R",TEXT(MATCH($C47,'2018-06'!$C$2:$C$100,0)+1,0)))="")),"Н/Д",INDIRECT(CONCATENATE("'2018-07'!R",TEXT(MATCH($C47,'2018-07'!$C$2:$C$100,0)+1,0)))-INDIRECT(CONCATENATE("'2018-06'!R",TEXT(MATCH($C47,'2018-06'!$C$2:$C$100,0)+1,0))))</f>
        <v>52266971.370000005</v>
      </c>
      <c r="S47" s="17">
        <f ca="1">IF(OR(INDIRECT(CONCATENATE("'2018-07'!S",TEXT(MATCH($C47,'2018-07'!$C$2:$C$100,0)+1,0)))="",INDIRECT(CONCATENATE("'2018-06'!S",TEXT(MATCH($C47,'2018-06'!$C$2:$C$100,0)+1,0)))="",AND(INDIRECT(CONCATENATE("'2018-07'!S",TEXT(MATCH($C47,'2018-07'!$C$2:$C$100,0)+1,0)))="",INDIRECT(CONCATENATE("'2018-06'!S",TEXT(MATCH($C47,'2018-06'!$C$2:$C$100,0)+1,0)))="")),"Н/Д",INDIRECT(CONCATENATE("'2018-07'!S",TEXT(MATCH($C47,'2018-07'!$C$2:$C$100,0)+1,0)))-INDIRECT(CONCATENATE("'2018-06'!S",TEXT(MATCH($C47,'2018-06'!$C$2:$C$100,0)+1,0))))</f>
        <v>376886.1100000001</v>
      </c>
      <c r="T47" s="17">
        <f ca="1">IF(OR(INDIRECT(CONCATENATE("'2018-07'!T",TEXT(MATCH($C47,'2018-07'!$C$2:$C$100,0)+1,0)))="",INDIRECT(CONCATENATE("'2018-06'!T",TEXT(MATCH($C47,'2018-06'!$C$2:$C$100,0)+1,0)))="",AND(INDIRECT(CONCATENATE("'2018-07'!T",TEXT(MATCH($C47,'2018-07'!$C$2:$C$100,0)+1,0)))="",INDIRECT(CONCATENATE("'2018-06'!T",TEXT(MATCH($C47,'2018-06'!$C$2:$C$100,0)+1,0)))="")),"Н/Д",INDIRECT(CONCATENATE("'2018-07'!T",TEXT(MATCH($C47,'2018-07'!$C$2:$C$100,0)+1,0)))-INDIRECT(CONCATENATE("'2018-06'!T",TEXT(MATCH($C47,'2018-06'!$C$2:$C$100,0)+1,0))))</f>
        <v>96742885.279999971</v>
      </c>
      <c r="U47" s="17">
        <f ca="1">IF(OR(INDIRECT(CONCATENATE("'2018-07'!U",TEXT(MATCH($C47,'2018-07'!$C$2:$C$100,0)+1,0)))="",INDIRECT(CONCATENATE("'2018-06'!U",TEXT(MATCH($C47,'2018-06'!$C$2:$C$100,0)+1,0)))="",AND(INDIRECT(CONCATENATE("'2018-07'!U",TEXT(MATCH($C47,'2018-07'!$C$2:$C$100,0)+1,0)))="",INDIRECT(CONCATENATE("'2018-06'!U",TEXT(MATCH($C47,'2018-06'!$C$2:$C$100,0)+1,0)))="")),"Н/Д",INDIRECT(CONCATENATE("'2018-07'!U",TEXT(MATCH($C47,'2018-07'!$C$2:$C$100,0)+1,0)))-INDIRECT(CONCATENATE("'2018-06'!U",TEXT(MATCH($C47,'2018-06'!$C$2:$C$100,0)+1,0))))</f>
        <v>9906456.4899999946</v>
      </c>
      <c r="V47" s="17">
        <f ca="1">IF(OR(INDIRECT(CONCATENATE("'2018-07'!V",TEXT(MATCH($C47,'2018-07'!$C$2:$C$100,0)+1,0)))="",INDIRECT(CONCATENATE("'2018-06'!V",TEXT(MATCH($C47,'2018-06'!$C$2:$C$100,0)+1,0)))="",AND(INDIRECT(CONCATENATE("'2018-07'!V",TEXT(MATCH($C47,'2018-07'!$C$2:$C$100,0)+1,0)))="",INDIRECT(CONCATENATE("'2018-06'!V",TEXT(MATCH($C47,'2018-06'!$C$2:$C$100,0)+1,0)))="")),"Н/Д",INDIRECT(CONCATENATE("'2018-07'!V",TEXT(MATCH($C47,'2018-07'!$C$2:$C$100,0)+1,0)))-INDIRECT(CONCATENATE("'2018-06'!V",TEXT(MATCH($C47,'2018-06'!$C$2:$C$100,0)+1,0))))</f>
        <v>2427327144.829999</v>
      </c>
      <c r="W47" s="17">
        <f ca="1">IF(OR(INDIRECT(CONCATENATE("'2018-07'!W",TEXT(MATCH($C47,'2018-07'!$C$2:$C$100,0)+1,0)))="",INDIRECT(CONCATENATE("'2018-06'!W",TEXT(MATCH($C47,'2018-06'!$C$2:$C$100,0)+1,0)))="",AND(INDIRECT(CONCATENATE("'2018-07'!W",TEXT(MATCH($C47,'2018-07'!$C$2:$C$100,0)+1,0)))="",INDIRECT(CONCATENATE("'2018-06'!W",TEXT(MATCH($C47,'2018-06'!$C$2:$C$100,0)+1,0)))="")),"Н/Д",INDIRECT(CONCATENATE("'2018-07'!W",TEXT(MATCH($C47,'2018-07'!$C$2:$C$100,0)+1,0)))-INDIRECT(CONCATENATE("'2018-06'!W",TEXT(MATCH($C47,'2018-06'!$C$2:$C$100,0)+1,0))))</f>
        <v>40123256143.5</v>
      </c>
    </row>
    <row r="48" spans="1:23" x14ac:dyDescent="0.25">
      <c r="A48" s="2" t="s">
        <v>69</v>
      </c>
      <c r="B48" s="2" t="s">
        <v>72</v>
      </c>
      <c r="C48" s="15">
        <v>32000000</v>
      </c>
      <c r="D48" s="2" t="s">
        <v>210</v>
      </c>
      <c r="E48" s="17">
        <f ca="1">IF(OR(INDIRECT(CONCATENATE("'2018-07'!E",TEXT(MATCH($C48,'2018-07'!$C$2:$C$100,0)+1,0)))="",INDIRECT(CONCATENATE("'2018-06'!E",TEXT(MATCH($C48,'2018-06'!$C$2:$C$100,0)+1,0)))="",AND(INDIRECT(CONCATENATE("'2018-07'!E",TEXT(MATCH($C48,'2018-07'!$C$2:$C$100,0)+1,0)))="",INDIRECT(CONCATENATE("'2018-06'!E",TEXT(MATCH($C48,'2018-06'!$C$2:$C$100,0)+1,0)))="")),"Н/Д",INDIRECT(CONCATENATE("'2018-07'!E",TEXT(MATCH($C48,'2018-07'!$C$2:$C$100,0)+1,0)))-INDIRECT(CONCATENATE("'2018-06'!E",TEXT(MATCH($C48,'2018-06'!$C$2:$C$100,0)+1,0))))</f>
        <v>12914888708.699997</v>
      </c>
      <c r="F48" s="17">
        <f ca="1">IF(OR(INDIRECT(CONCATENATE("'2018-07'!F",TEXT(MATCH($C48,'2018-07'!$C$2:$C$100,0)+1,0)))="",INDIRECT(CONCATENATE("'2018-06'!F",TEXT(MATCH($C48,'2018-06'!$C$2:$C$100,0)+1,0)))="",AND(INDIRECT(CONCATENATE("'2018-07'!F",TEXT(MATCH($C48,'2018-07'!$C$2:$C$100,0)+1,0)))="",INDIRECT(CONCATENATE("'2018-06'!F",TEXT(MATCH($C48,'2018-06'!$C$2:$C$100,0)+1,0)))="")),"Н/Д",INDIRECT(CONCATENATE("'2018-07'!F",TEXT(MATCH($C48,'2018-07'!$C$2:$C$100,0)+1,0)))-INDIRECT(CONCATENATE("'2018-06'!F",TEXT(MATCH($C48,'2018-06'!$C$2:$C$100,0)+1,0))))</f>
        <v>11101559745.82</v>
      </c>
      <c r="G48" s="17">
        <f ca="1">IF(OR(INDIRECT(CONCATENATE("'2018-07'!G",TEXT(MATCH($C48,'2018-07'!$C$2:$C$100,0)+1,0)))="",INDIRECT(CONCATENATE("'2018-06'!G",TEXT(MATCH($C48,'2018-06'!$C$2:$C$100,0)+1,0)))="",AND(INDIRECT(CONCATENATE("'2018-07'!G",TEXT(MATCH($C48,'2018-07'!$C$2:$C$100,0)+1,0)))="",INDIRECT(CONCATENATE("'2018-06'!G",TEXT(MATCH($C48,'2018-06'!$C$2:$C$100,0)+1,0)))="")),"Н/Д",INDIRECT(CONCATENATE("'2018-07'!G",TEXT(MATCH($C48,'2018-07'!$C$2:$C$100,0)+1,0)))-INDIRECT(CONCATENATE("'2018-06'!G",TEXT(MATCH($C48,'2018-06'!$C$2:$C$100,0)+1,0))))</f>
        <v>4121946808.25</v>
      </c>
      <c r="H48" s="17">
        <f ca="1">IF(OR(INDIRECT(CONCATENATE("'2018-07'!H",TEXT(MATCH($C48,'2018-07'!$C$2:$C$100,0)+1,0)))="",INDIRECT(CONCATENATE("'2018-06'!H",TEXT(MATCH($C48,'2018-06'!$C$2:$C$100,0)+1,0)))="",AND(INDIRECT(CONCATENATE("'2018-07'!H",TEXT(MATCH($C48,'2018-07'!$C$2:$C$100,0)+1,0)))="",INDIRECT(CONCATENATE("'2018-06'!H",TEXT(MATCH($C48,'2018-06'!$C$2:$C$100,0)+1,0)))="")),"Н/Д",INDIRECT(CONCATENATE("'2018-07'!H",TEXT(MATCH($C48,'2018-07'!$C$2:$C$100,0)+1,0)))-INDIRECT(CONCATENATE("'2018-06'!H",TEXT(MATCH($C48,'2018-06'!$C$2:$C$100,0)+1,0))))</f>
        <v>4205967468.8300018</v>
      </c>
      <c r="I48" s="17">
        <f ca="1">IF(OR(INDIRECT(CONCATENATE("'2018-07'!I",TEXT(MATCH($C48,'2018-07'!$C$2:$C$100,0)+1,0)))="",INDIRECT(CONCATENATE("'2018-06'!I",TEXT(MATCH($C48,'2018-06'!$C$2:$C$100,0)+1,0)))="",AND(INDIRECT(CONCATENATE("'2018-07'!I",TEXT(MATCH($C48,'2018-07'!$C$2:$C$100,0)+1,0)))="",INDIRECT(CONCATENATE("'2018-06'!I",TEXT(MATCH($C48,'2018-06'!$C$2:$C$100,0)+1,0)))="")),"Н/Д",INDIRECT(CONCATENATE("'2018-07'!I",TEXT(MATCH($C48,'2018-07'!$C$2:$C$100,0)+1,0)))-INDIRECT(CONCATENATE("'2018-06'!I",TEXT(MATCH($C48,'2018-06'!$C$2:$C$100,0)+1,0))))</f>
        <v>626788913.78000021</v>
      </c>
      <c r="J48" s="17" t="str">
        <f ca="1">IF(OR(INDIRECT(CONCATENATE("'2018-07'!J",TEXT(MATCH($C48,'2018-07'!$C$2:$C$100,0)+1,0)))="",INDIRECT(CONCATENATE("'2018-06'!J",TEXT(MATCH($C48,'2018-06'!$C$2:$C$100,0)+1,0)))="",AND(INDIRECT(CONCATENATE("'2018-07'!J",TEXT(MATCH($C48,'2018-07'!$C$2:$C$100,0)+1,0)))="",INDIRECT(CONCATENATE("'2018-06'!J",TEXT(MATCH($C48,'2018-06'!$C$2:$C$100,0)+1,0)))="")),"Н/Д",INDIRECT(CONCATENATE("'2018-07'!J",TEXT(MATCH($C48,'2018-07'!$C$2:$C$100,0)+1,0)))-INDIRECT(CONCATENATE("'2018-06'!J",TEXT(MATCH($C48,'2018-06'!$C$2:$C$100,0)+1,0))))</f>
        <v>Н/Д</v>
      </c>
      <c r="K48" s="17">
        <f ca="1">IF(OR(INDIRECT(CONCATENATE("'2018-07'!K",TEXT(MATCH($C48,'2018-07'!$C$2:$C$100,0)+1,0)))="",INDIRECT(CONCATENATE("'2018-06'!K",TEXT(MATCH($C48,'2018-06'!$C$2:$C$100,0)+1,0)))="",AND(INDIRECT(CONCATENATE("'2018-07'!K",TEXT(MATCH($C48,'2018-07'!$C$2:$C$100,0)+1,0)))="",INDIRECT(CONCATENATE("'2018-06'!K",TEXT(MATCH($C48,'2018-06'!$C$2:$C$100,0)+1,0)))="")),"Н/Д",INDIRECT(CONCATENATE("'2018-07'!K",TEXT(MATCH($C48,'2018-07'!$C$2:$C$100,0)+1,0)))-INDIRECT(CONCATENATE("'2018-06'!K",TEXT(MATCH($C48,'2018-06'!$C$2:$C$100,0)+1,0))))</f>
        <v>207876139.40999985</v>
      </c>
      <c r="L48" s="17">
        <f ca="1">IF(OR(INDIRECT(CONCATENATE("'2018-07'!L",TEXT(MATCH($C48,'2018-07'!$C$2:$C$100,0)+1,0)))="",INDIRECT(CONCATENATE("'2018-06'!L",TEXT(MATCH($C48,'2018-06'!$C$2:$C$100,0)+1,0)))="",AND(INDIRECT(CONCATENATE("'2018-07'!L",TEXT(MATCH($C48,'2018-07'!$C$2:$C$100,0)+1,0)))="",INDIRECT(CONCATENATE("'2018-06'!L",TEXT(MATCH($C48,'2018-06'!$C$2:$C$100,0)+1,0)))="")),"Н/Д",INDIRECT(CONCATENATE("'2018-07'!L",TEXT(MATCH($C48,'2018-07'!$C$2:$C$100,0)+1,0)))-INDIRECT(CONCATENATE("'2018-06'!L",TEXT(MATCH($C48,'2018-06'!$C$2:$C$100,0)+1,0))))</f>
        <v>345129292.65999985</v>
      </c>
      <c r="M48" s="17">
        <f ca="1">IF(OR(INDIRECT(CONCATENATE("'2018-07'!M",TEXT(MATCH($C48,'2018-07'!$C$2:$C$100,0)+1,0)))="",INDIRECT(CONCATENATE("'2018-06'!M",TEXT(MATCH($C48,'2018-06'!$C$2:$C$100,0)+1,0)))="",AND(INDIRECT(CONCATENATE("'2018-07'!M",TEXT(MATCH($C48,'2018-07'!$C$2:$C$100,0)+1,0)))="",INDIRECT(CONCATENATE("'2018-06'!M",TEXT(MATCH($C48,'2018-06'!$C$2:$C$100,0)+1,0)))="")),"Н/Д",INDIRECT(CONCATENATE("'2018-07'!M",TEXT(MATCH($C48,'2018-07'!$C$2:$C$100,0)+1,0)))-INDIRECT(CONCATENATE("'2018-06'!M",TEXT(MATCH($C48,'2018-06'!$C$2:$C$100,0)+1,0))))</f>
        <v>540057397.1500001</v>
      </c>
      <c r="N48" s="17">
        <f ca="1">IF(OR(INDIRECT(CONCATENATE("'2018-07'!N",TEXT(MATCH($C48,'2018-07'!$C$2:$C$100,0)+1,0)))="",INDIRECT(CONCATENATE("'2018-06'!N",TEXT(MATCH($C48,'2018-06'!$C$2:$C$100,0)+1,0)))="",AND(INDIRECT(CONCATENATE("'2018-07'!N",TEXT(MATCH($C48,'2018-07'!$C$2:$C$100,0)+1,0)))="",INDIRECT(CONCATENATE("'2018-06'!N",TEXT(MATCH($C48,'2018-06'!$C$2:$C$100,0)+1,0)))="")),"Н/Д",INDIRECT(CONCATENATE("'2018-07'!N",TEXT(MATCH($C48,'2018-07'!$C$2:$C$100,0)+1,0)))-INDIRECT(CONCATENATE("'2018-06'!NE",TEXT(MATCH($C48,'2018-06'!$C$2:$C$100,0)+1,0))))</f>
        <v>375860232.81</v>
      </c>
      <c r="O48" s="17">
        <f ca="1">IF(OR(INDIRECT(CONCATENATE("'2018-07'!O",TEXT(MATCH($C48,'2018-07'!$C$2:$C$100,0)+1,0)))="",INDIRECT(CONCATENATE("'2018-06'!O",TEXT(MATCH($C48,'2018-06'!$C$2:$C$100,0)+1,0)))="",AND(INDIRECT(CONCATENATE("'2018-07'!O",TEXT(MATCH($C48,'2018-07'!$C$2:$C$100,0)+1,0)))="",INDIRECT(CONCATENATE("'2018-06'!O",TEXT(MATCH($C48,'2018-06'!$C$2:$C$100,0)+1,0)))="")),"Н/Д",INDIRECT(CONCATENATE("'2018-07'!O",TEXT(MATCH($C48,'2018-07'!$C$2:$C$100,0)+1,0)))-INDIRECT(CONCATENATE("'2018-06'!O",TEXT(MATCH($C48,'2018-06'!$C$2:$C$100,0)+1,0))))</f>
        <v>191.87999999999965</v>
      </c>
      <c r="P48" s="17">
        <f ca="1">IF(OR(INDIRECT(CONCATENATE("'2018-07'!P",TEXT(MATCH($C48,'2018-07'!$C$2:$C$100,0)+1,0)))="",INDIRECT(CONCATENATE("'2018-06'!P",TEXT(MATCH($C48,'2018-06'!$C$2:$C$100,0)+1,0)))="",AND(INDIRECT(CONCATENATE("'2018-07'!P",TEXT(MATCH($C48,'2018-07'!$C$2:$C$100,0)+1,0)))="",INDIRECT(CONCATENATE("'2018-06'!P",TEXT(MATCH($C48,'2018-06'!$C$2:$C$100,0)+1,0)))="")),"Н/Д",INDIRECT(CONCATENATE("'2018-07'!P",TEXT(MATCH($C48,'2018-07'!$C$2:$C$100,0)+1,0)))-INDIRECT(CONCATENATE("'2018-06'!P",TEXT(MATCH($C48,'2018-06'!$C$2:$C$100,0)+1,0))))</f>
        <v>715317575.67000008</v>
      </c>
      <c r="Q48" s="17">
        <f ca="1">IF(OR(INDIRECT(CONCATENATE("'2018-07'!Q",TEXT(MATCH($C48,'2018-07'!$C$2:$C$100,0)+1,0)))="",INDIRECT(CONCATENATE("'2018-06'!Q",TEXT(MATCH($C48,'2018-06'!$C$2:$C$100,0)+1,0)))="",AND(INDIRECT(CONCATENATE("'2018-07'!Q",TEXT(MATCH($C48,'2018-07'!$C$2:$C$100,0)+1,0)))="",INDIRECT(CONCATENATE("'2018-06'!Q",TEXT(MATCH($C48,'2018-06'!$C$2:$C$100,0)+1,0)))="")),"Н/Д",INDIRECT(CONCATENATE("'2018-07'!Q",TEXT(MATCH($C48,'2018-07'!$C$2:$C$100,0)+1,0)))-INDIRECT(CONCATENATE("'2018-06'!Q",TEXT(MATCH($C48,'2018-06'!$C$2:$C$100,0)+1,0))))</f>
        <v>37816977.049999952</v>
      </c>
      <c r="R48" s="17">
        <f ca="1">IF(OR(INDIRECT(CONCATENATE("'2018-07'!R",TEXT(MATCH($C48,'2018-07'!$C$2:$C$100,0)+1,0)))="",INDIRECT(CONCATENATE("'2018-06'!R",TEXT(MATCH($C48,'2018-06'!$C$2:$C$100,0)+1,0)))="",AND(INDIRECT(CONCATENATE("'2018-07'!R",TEXT(MATCH($C48,'2018-07'!$C$2:$C$100,0)+1,0)))="",INDIRECT(CONCATENATE("'2018-06'!R",TEXT(MATCH($C48,'2018-06'!$C$2:$C$100,0)+1,0)))="")),"Н/Д",INDIRECT(CONCATENATE("'2018-07'!R",TEXT(MATCH($C48,'2018-07'!$C$2:$C$100,0)+1,0)))-INDIRECT(CONCATENATE("'2018-06'!R",TEXT(MATCH($C48,'2018-06'!$C$2:$C$100,0)+1,0))))</f>
        <v>45336351.790000021</v>
      </c>
      <c r="S48" s="17">
        <f ca="1">IF(OR(INDIRECT(CONCATENATE("'2018-07'!S",TEXT(MATCH($C48,'2018-07'!$C$2:$C$100,0)+1,0)))="",INDIRECT(CONCATENATE("'2018-06'!S",TEXT(MATCH($C48,'2018-06'!$C$2:$C$100,0)+1,0)))="",AND(INDIRECT(CONCATENATE("'2018-07'!S",TEXT(MATCH($C48,'2018-07'!$C$2:$C$100,0)+1,0)))="",INDIRECT(CONCATENATE("'2018-06'!S",TEXT(MATCH($C48,'2018-06'!$C$2:$C$100,0)+1,0)))="")),"Н/Д",INDIRECT(CONCATENATE("'2018-07'!S",TEXT(MATCH($C48,'2018-07'!$C$2:$C$100,0)+1,0)))-INDIRECT(CONCATENATE("'2018-06'!S",TEXT(MATCH($C48,'2018-06'!$C$2:$C$100,0)+1,0))))</f>
        <v>1083156</v>
      </c>
      <c r="T48" s="17">
        <f ca="1">IF(OR(INDIRECT(CONCATENATE("'2018-07'!T",TEXT(MATCH($C48,'2018-07'!$C$2:$C$100,0)+1,0)))="",INDIRECT(CONCATENATE("'2018-06'!T",TEXT(MATCH($C48,'2018-06'!$C$2:$C$100,0)+1,0)))="",AND(INDIRECT(CONCATENATE("'2018-07'!T",TEXT(MATCH($C48,'2018-07'!$C$2:$C$100,0)+1,0)))="",INDIRECT(CONCATENATE("'2018-06'!T",TEXT(MATCH($C48,'2018-06'!$C$2:$C$100,0)+1,0)))="")),"Н/Д",INDIRECT(CONCATENATE("'2018-07'!T",TEXT(MATCH($C48,'2018-07'!$C$2:$C$100,0)+1,0)))-INDIRECT(CONCATENATE("'2018-06'!T",TEXT(MATCH($C48,'2018-06'!$C$2:$C$100,0)+1,0))))</f>
        <v>148523617.75</v>
      </c>
      <c r="U48" s="17">
        <f ca="1">IF(OR(INDIRECT(CONCATENATE("'2018-07'!U",TEXT(MATCH($C48,'2018-07'!$C$2:$C$100,0)+1,0)))="",INDIRECT(CONCATENATE("'2018-06'!U",TEXT(MATCH($C48,'2018-06'!$C$2:$C$100,0)+1,0)))="",AND(INDIRECT(CONCATENATE("'2018-07'!U",TEXT(MATCH($C48,'2018-07'!$C$2:$C$100,0)+1,0)))="",INDIRECT(CONCATENATE("'2018-06'!U",TEXT(MATCH($C48,'2018-06'!$C$2:$C$100,0)+1,0)))="")),"Н/Д",INDIRECT(CONCATENATE("'2018-07'!U",TEXT(MATCH($C48,'2018-07'!$C$2:$C$100,0)+1,0)))-INDIRECT(CONCATENATE("'2018-06'!U",TEXT(MATCH($C48,'2018-06'!$C$2:$C$100,0)+1,0))))</f>
        <v>-957923.91999999993</v>
      </c>
      <c r="V48" s="17">
        <f ca="1">IF(OR(INDIRECT(CONCATENATE("'2018-07'!V",TEXT(MATCH($C48,'2018-07'!$C$2:$C$100,0)+1,0)))="",INDIRECT(CONCATENATE("'2018-06'!V",TEXT(MATCH($C48,'2018-06'!$C$2:$C$100,0)+1,0)))="",AND(INDIRECT(CONCATENATE("'2018-07'!V",TEXT(MATCH($C48,'2018-07'!$C$2:$C$100,0)+1,0)))="",INDIRECT(CONCATENATE("'2018-06'!V",TEXT(MATCH($C48,'2018-06'!$C$2:$C$100,0)+1,0)))="")),"Н/Д",INDIRECT(CONCATENATE("'2018-07'!V",TEXT(MATCH($C48,'2018-07'!$C$2:$C$100,0)+1,0)))-INDIRECT(CONCATENATE("'2018-06'!V",TEXT(MATCH($C48,'2018-06'!$C$2:$C$100,0)+1,0))))</f>
        <v>1813328962.8799992</v>
      </c>
      <c r="W48" s="17">
        <f ca="1">IF(OR(INDIRECT(CONCATENATE("'2018-07'!W",TEXT(MATCH($C48,'2018-07'!$C$2:$C$100,0)+1,0)))="",INDIRECT(CONCATENATE("'2018-06'!W",TEXT(MATCH($C48,'2018-06'!$C$2:$C$100,0)+1,0)))="",AND(INDIRECT(CONCATENATE("'2018-07'!W",TEXT(MATCH($C48,'2018-07'!$C$2:$C$100,0)+1,0)))="",INDIRECT(CONCATENATE("'2018-06'!W",TEXT(MATCH($C48,'2018-06'!$C$2:$C$100,0)+1,0)))="")),"Н/Д",INDIRECT(CONCATENATE("'2018-07'!W",TEXT(MATCH($C48,'2018-07'!$C$2:$C$100,0)+1,0)))-INDIRECT(CONCATENATE("'2018-06'!W",TEXT(MATCH($C48,'2018-06'!$C$2:$C$100,0)+1,0))))</f>
        <v>36893168201.389984</v>
      </c>
    </row>
    <row r="49" spans="1:23" x14ac:dyDescent="0.25">
      <c r="A49" s="2" t="s">
        <v>69</v>
      </c>
      <c r="B49" s="2" t="s">
        <v>73</v>
      </c>
      <c r="C49" s="15">
        <v>4000000</v>
      </c>
      <c r="D49" s="2" t="s">
        <v>210</v>
      </c>
      <c r="E49" s="17">
        <f ca="1">IF(OR(INDIRECT(CONCATENATE("'2018-07'!E",TEXT(MATCH($C49,'2018-07'!$C$2:$C$100,0)+1,0)))="",INDIRECT(CONCATENATE("'2018-06'!E",TEXT(MATCH($C49,'2018-06'!$C$2:$C$100,0)+1,0)))="",AND(INDIRECT(CONCATENATE("'2018-07'!E",TEXT(MATCH($C49,'2018-07'!$C$2:$C$100,0)+1,0)))="",INDIRECT(CONCATENATE("'2018-06'!E",TEXT(MATCH($C49,'2018-06'!$C$2:$C$100,0)+1,0)))="")),"Н/Д",INDIRECT(CONCATENATE("'2018-07'!E",TEXT(MATCH($C49,'2018-07'!$C$2:$C$100,0)+1,0)))-INDIRECT(CONCATENATE("'2018-06'!E",TEXT(MATCH($C49,'2018-06'!$C$2:$C$100,0)+1,0))))</f>
        <v>22156329319.279999</v>
      </c>
      <c r="F49" s="17">
        <f ca="1">IF(OR(INDIRECT(CONCATENATE("'2018-07'!F",TEXT(MATCH($C49,'2018-07'!$C$2:$C$100,0)+1,0)))="",INDIRECT(CONCATENATE("'2018-06'!F",TEXT(MATCH($C49,'2018-06'!$C$2:$C$100,0)+1,0)))="",AND(INDIRECT(CONCATENATE("'2018-07'!F",TEXT(MATCH($C49,'2018-07'!$C$2:$C$100,0)+1,0)))="",INDIRECT(CONCATENATE("'2018-06'!F",TEXT(MATCH($C49,'2018-06'!$C$2:$C$100,0)+1,0)))="")),"Н/Д",INDIRECT(CONCATENATE("'2018-07'!F",TEXT(MATCH($C49,'2018-07'!$C$2:$C$100,0)+1,0)))-INDIRECT(CONCATENATE("'2018-06'!F",TEXT(MATCH($C49,'2018-06'!$C$2:$C$100,0)+1,0))))</f>
        <v>17540279679.400009</v>
      </c>
      <c r="G49" s="17">
        <f ca="1">IF(OR(INDIRECT(CONCATENATE("'2018-07'!G",TEXT(MATCH($C49,'2018-07'!$C$2:$C$100,0)+1,0)))="",INDIRECT(CONCATENATE("'2018-06'!G",TEXT(MATCH($C49,'2018-06'!$C$2:$C$100,0)+1,0)))="",AND(INDIRECT(CONCATENATE("'2018-07'!G",TEXT(MATCH($C49,'2018-07'!$C$2:$C$100,0)+1,0)))="",INDIRECT(CONCATENATE("'2018-06'!G",TEXT(MATCH($C49,'2018-06'!$C$2:$C$100,0)+1,0)))="")),"Н/Д",INDIRECT(CONCATENATE("'2018-07'!G",TEXT(MATCH($C49,'2018-07'!$C$2:$C$100,0)+1,0)))-INDIRECT(CONCATENATE("'2018-06'!G",TEXT(MATCH($C49,'2018-06'!$C$2:$C$100,0)+1,0))))</f>
        <v>8311833499.6299973</v>
      </c>
      <c r="H49" s="17">
        <f ca="1">IF(OR(INDIRECT(CONCATENATE("'2018-07'!H",TEXT(MATCH($C49,'2018-07'!$C$2:$C$100,0)+1,0)))="",INDIRECT(CONCATENATE("'2018-06'!H",TEXT(MATCH($C49,'2018-06'!$C$2:$C$100,0)+1,0)))="",AND(INDIRECT(CONCATENATE("'2018-07'!H",TEXT(MATCH($C49,'2018-07'!$C$2:$C$100,0)+1,0)))="",INDIRECT(CONCATENATE("'2018-06'!H",TEXT(MATCH($C49,'2018-06'!$C$2:$C$100,0)+1,0)))="")),"Н/Д",INDIRECT(CONCATENATE("'2018-07'!H",TEXT(MATCH($C49,'2018-07'!$C$2:$C$100,0)+1,0)))-INDIRECT(CONCATENATE("'2018-06'!H",TEXT(MATCH($C49,'2018-06'!$C$2:$C$100,0)+1,0))))</f>
        <v>5940523653.5399971</v>
      </c>
      <c r="I49" s="17">
        <f ca="1">IF(OR(INDIRECT(CONCATENATE("'2018-07'!I",TEXT(MATCH($C49,'2018-07'!$C$2:$C$100,0)+1,0)))="",INDIRECT(CONCATENATE("'2018-06'!I",TEXT(MATCH($C49,'2018-06'!$C$2:$C$100,0)+1,0)))="",AND(INDIRECT(CONCATENATE("'2018-07'!I",TEXT(MATCH($C49,'2018-07'!$C$2:$C$100,0)+1,0)))="",INDIRECT(CONCATENATE("'2018-06'!I",TEXT(MATCH($C49,'2018-06'!$C$2:$C$100,0)+1,0)))="")),"Н/Д",INDIRECT(CONCATENATE("'2018-07'!I",TEXT(MATCH($C49,'2018-07'!$C$2:$C$100,0)+1,0)))-INDIRECT(CONCATENATE("'2018-06'!I",TEXT(MATCH($C49,'2018-06'!$C$2:$C$100,0)+1,0))))</f>
        <v>755380768.71000004</v>
      </c>
      <c r="J49" s="17" t="str">
        <f ca="1">IF(OR(INDIRECT(CONCATENATE("'2018-07'!J",TEXT(MATCH($C49,'2018-07'!$C$2:$C$100,0)+1,0)))="",INDIRECT(CONCATENATE("'2018-06'!J",TEXT(MATCH($C49,'2018-06'!$C$2:$C$100,0)+1,0)))="",AND(INDIRECT(CONCATENATE("'2018-07'!J",TEXT(MATCH($C49,'2018-07'!$C$2:$C$100,0)+1,0)))="",INDIRECT(CONCATENATE("'2018-06'!J",TEXT(MATCH($C49,'2018-06'!$C$2:$C$100,0)+1,0)))="")),"Н/Д",INDIRECT(CONCATENATE("'2018-07'!J",TEXT(MATCH($C49,'2018-07'!$C$2:$C$100,0)+1,0)))-INDIRECT(CONCATENATE("'2018-06'!J",TEXT(MATCH($C49,'2018-06'!$C$2:$C$100,0)+1,0))))</f>
        <v>Н/Д</v>
      </c>
      <c r="K49" s="17">
        <f ca="1">IF(OR(INDIRECT(CONCATENATE("'2018-07'!K",TEXT(MATCH($C49,'2018-07'!$C$2:$C$100,0)+1,0)))="",INDIRECT(CONCATENATE("'2018-06'!K",TEXT(MATCH($C49,'2018-06'!$C$2:$C$100,0)+1,0)))="",AND(INDIRECT(CONCATENATE("'2018-07'!K",TEXT(MATCH($C49,'2018-07'!$C$2:$C$100,0)+1,0)))="",INDIRECT(CONCATENATE("'2018-06'!K",TEXT(MATCH($C49,'2018-06'!$C$2:$C$100,0)+1,0)))="")),"Н/Д",INDIRECT(CONCATENATE("'2018-07'!K",TEXT(MATCH($C49,'2018-07'!$C$2:$C$100,0)+1,0)))-INDIRECT(CONCATENATE("'2018-06'!K",TEXT(MATCH($C49,'2018-06'!$C$2:$C$100,0)+1,0))))</f>
        <v>252859387.34000015</v>
      </c>
      <c r="L49" s="17">
        <f ca="1">IF(OR(INDIRECT(CONCATENATE("'2018-07'!L",TEXT(MATCH($C49,'2018-07'!$C$2:$C$100,0)+1,0)))="",INDIRECT(CONCATENATE("'2018-06'!L",TEXT(MATCH($C49,'2018-06'!$C$2:$C$100,0)+1,0)))="",AND(INDIRECT(CONCATENATE("'2018-07'!L",TEXT(MATCH($C49,'2018-07'!$C$2:$C$100,0)+1,0)))="",INDIRECT(CONCATENATE("'2018-06'!L",TEXT(MATCH($C49,'2018-06'!$C$2:$C$100,0)+1,0)))="")),"Н/Д",INDIRECT(CONCATENATE("'2018-07'!L",TEXT(MATCH($C49,'2018-07'!$C$2:$C$100,0)+1,0)))-INDIRECT(CONCATENATE("'2018-06'!L",TEXT(MATCH($C49,'2018-06'!$C$2:$C$100,0)+1,0))))</f>
        <v>202101121.85000038</v>
      </c>
      <c r="M49" s="17">
        <f ca="1">IF(OR(INDIRECT(CONCATENATE("'2018-07'!M",TEXT(MATCH($C49,'2018-07'!$C$2:$C$100,0)+1,0)))="",INDIRECT(CONCATENATE("'2018-06'!M",TEXT(MATCH($C49,'2018-06'!$C$2:$C$100,0)+1,0)))="",AND(INDIRECT(CONCATENATE("'2018-07'!M",TEXT(MATCH($C49,'2018-07'!$C$2:$C$100,0)+1,0)))="",INDIRECT(CONCATENATE("'2018-06'!M",TEXT(MATCH($C49,'2018-06'!$C$2:$C$100,0)+1,0)))="")),"Н/Д",INDIRECT(CONCATENATE("'2018-07'!M",TEXT(MATCH($C49,'2018-07'!$C$2:$C$100,0)+1,0)))-INDIRECT(CONCATENATE("'2018-06'!M",TEXT(MATCH($C49,'2018-06'!$C$2:$C$100,0)+1,0))))</f>
        <v>1182715271</v>
      </c>
      <c r="N49" s="17">
        <f ca="1">IF(OR(INDIRECT(CONCATENATE("'2018-07'!N",TEXT(MATCH($C49,'2018-07'!$C$2:$C$100,0)+1,0)))="",INDIRECT(CONCATENATE("'2018-06'!N",TEXT(MATCH($C49,'2018-06'!$C$2:$C$100,0)+1,0)))="",AND(INDIRECT(CONCATENATE("'2018-07'!N",TEXT(MATCH($C49,'2018-07'!$C$2:$C$100,0)+1,0)))="",INDIRECT(CONCATENATE("'2018-06'!N",TEXT(MATCH($C49,'2018-06'!$C$2:$C$100,0)+1,0)))="")),"Н/Д",INDIRECT(CONCATENATE("'2018-07'!N",TEXT(MATCH($C49,'2018-07'!$C$2:$C$100,0)+1,0)))-INDIRECT(CONCATENATE("'2018-06'!NE",TEXT(MATCH($C49,'2018-06'!$C$2:$C$100,0)+1,0))))</f>
        <v>536878605.86000001</v>
      </c>
      <c r="O49" s="17">
        <f ca="1">IF(OR(INDIRECT(CONCATENATE("'2018-07'!O",TEXT(MATCH($C49,'2018-07'!$C$2:$C$100,0)+1,0)))="",INDIRECT(CONCATENATE("'2018-06'!O",TEXT(MATCH($C49,'2018-06'!$C$2:$C$100,0)+1,0)))="",AND(INDIRECT(CONCATENATE("'2018-07'!O",TEXT(MATCH($C49,'2018-07'!$C$2:$C$100,0)+1,0)))="",INDIRECT(CONCATENATE("'2018-06'!O",TEXT(MATCH($C49,'2018-06'!$C$2:$C$100,0)+1,0)))="")),"Н/Д",INDIRECT(CONCATENATE("'2018-07'!O",TEXT(MATCH($C49,'2018-07'!$C$2:$C$100,0)+1,0)))-INDIRECT(CONCATENATE("'2018-06'!O",TEXT(MATCH($C49,'2018-06'!$C$2:$C$100,0)+1,0))))</f>
        <v>-10722.949999999997</v>
      </c>
      <c r="P49" s="17">
        <f ca="1">IF(OR(INDIRECT(CONCATENATE("'2018-07'!P",TEXT(MATCH($C49,'2018-07'!$C$2:$C$100,0)+1,0)))="",INDIRECT(CONCATENATE("'2018-06'!P",TEXT(MATCH($C49,'2018-06'!$C$2:$C$100,0)+1,0)))="",AND(INDIRECT(CONCATENATE("'2018-07'!P",TEXT(MATCH($C49,'2018-07'!$C$2:$C$100,0)+1,0)))="",INDIRECT(CONCATENATE("'2018-06'!P",TEXT(MATCH($C49,'2018-06'!$C$2:$C$100,0)+1,0)))="")),"Н/Д",INDIRECT(CONCATENATE("'2018-07'!P",TEXT(MATCH($C49,'2018-07'!$C$2:$C$100,0)+1,0)))-INDIRECT(CONCATENATE("'2018-06'!P",TEXT(MATCH($C49,'2018-06'!$C$2:$C$100,0)+1,0))))</f>
        <v>272950739.96000004</v>
      </c>
      <c r="Q49" s="17">
        <f ca="1">IF(OR(INDIRECT(CONCATENATE("'2018-07'!Q",TEXT(MATCH($C49,'2018-07'!$C$2:$C$100,0)+1,0)))="",INDIRECT(CONCATENATE("'2018-06'!Q",TEXT(MATCH($C49,'2018-06'!$C$2:$C$100,0)+1,0)))="",AND(INDIRECT(CONCATENATE("'2018-07'!Q",TEXT(MATCH($C49,'2018-07'!$C$2:$C$100,0)+1,0)))="",INDIRECT(CONCATENATE("'2018-06'!Q",TEXT(MATCH($C49,'2018-06'!$C$2:$C$100,0)+1,0)))="")),"Н/Д",INDIRECT(CONCATENATE("'2018-07'!Q",TEXT(MATCH($C49,'2018-07'!$C$2:$C$100,0)+1,0)))-INDIRECT(CONCATENATE("'2018-06'!Q",TEXT(MATCH($C49,'2018-06'!$C$2:$C$100,0)+1,0))))</f>
        <v>110412507.8499999</v>
      </c>
      <c r="R49" s="17">
        <f ca="1">IF(OR(INDIRECT(CONCATENATE("'2018-07'!R",TEXT(MATCH($C49,'2018-07'!$C$2:$C$100,0)+1,0)))="",INDIRECT(CONCATENATE("'2018-06'!R",TEXT(MATCH($C49,'2018-06'!$C$2:$C$100,0)+1,0)))="",AND(INDIRECT(CONCATENATE("'2018-07'!R",TEXT(MATCH($C49,'2018-07'!$C$2:$C$100,0)+1,0)))="",INDIRECT(CONCATENATE("'2018-06'!R",TEXT(MATCH($C49,'2018-06'!$C$2:$C$100,0)+1,0)))="")),"Н/Д",INDIRECT(CONCATENATE("'2018-07'!R",TEXT(MATCH($C49,'2018-07'!$C$2:$C$100,0)+1,0)))-INDIRECT(CONCATENATE("'2018-06'!R",TEXT(MATCH($C49,'2018-06'!$C$2:$C$100,0)+1,0))))</f>
        <v>109707710.67999995</v>
      </c>
      <c r="S49" s="17">
        <f ca="1">IF(OR(INDIRECT(CONCATENATE("'2018-07'!S",TEXT(MATCH($C49,'2018-07'!$C$2:$C$100,0)+1,0)))="",INDIRECT(CONCATENATE("'2018-06'!S",TEXT(MATCH($C49,'2018-06'!$C$2:$C$100,0)+1,0)))="",AND(INDIRECT(CONCATENATE("'2018-07'!S",TEXT(MATCH($C49,'2018-07'!$C$2:$C$100,0)+1,0)))="",INDIRECT(CONCATENATE("'2018-06'!S",TEXT(MATCH($C49,'2018-06'!$C$2:$C$100,0)+1,0)))="")),"Н/Д",INDIRECT(CONCATENATE("'2018-07'!S",TEXT(MATCH($C49,'2018-07'!$C$2:$C$100,0)+1,0)))-INDIRECT(CONCATENATE("'2018-06'!S",TEXT(MATCH($C49,'2018-06'!$C$2:$C$100,0)+1,0))))</f>
        <v>1604663.7000000002</v>
      </c>
      <c r="T49" s="17">
        <f ca="1">IF(OR(INDIRECT(CONCATENATE("'2018-07'!T",TEXT(MATCH($C49,'2018-07'!$C$2:$C$100,0)+1,0)))="",INDIRECT(CONCATENATE("'2018-06'!T",TEXT(MATCH($C49,'2018-06'!$C$2:$C$100,0)+1,0)))="",AND(INDIRECT(CONCATENATE("'2018-07'!T",TEXT(MATCH($C49,'2018-07'!$C$2:$C$100,0)+1,0)))="",INDIRECT(CONCATENATE("'2018-06'!T",TEXT(MATCH($C49,'2018-06'!$C$2:$C$100,0)+1,0)))="")),"Н/Д",INDIRECT(CONCATENATE("'2018-07'!T",TEXT(MATCH($C49,'2018-07'!$C$2:$C$100,0)+1,0)))-INDIRECT(CONCATENATE("'2018-06'!T",TEXT(MATCH($C49,'2018-06'!$C$2:$C$100,0)+1,0))))</f>
        <v>233686215.49000001</v>
      </c>
      <c r="U49" s="17">
        <f ca="1">IF(OR(INDIRECT(CONCATENATE("'2018-07'!U",TEXT(MATCH($C49,'2018-07'!$C$2:$C$100,0)+1,0)))="",INDIRECT(CONCATENATE("'2018-06'!U",TEXT(MATCH($C49,'2018-06'!$C$2:$C$100,0)+1,0)))="",AND(INDIRECT(CONCATENATE("'2018-07'!U",TEXT(MATCH($C49,'2018-07'!$C$2:$C$100,0)+1,0)))="",INDIRECT(CONCATENATE("'2018-06'!U",TEXT(MATCH($C49,'2018-06'!$C$2:$C$100,0)+1,0)))="")),"Н/Д",INDIRECT(CONCATENATE("'2018-07'!U",TEXT(MATCH($C49,'2018-07'!$C$2:$C$100,0)+1,0)))-INDIRECT(CONCATENATE("'2018-06'!U",TEXT(MATCH($C49,'2018-06'!$C$2:$C$100,0)+1,0))))</f>
        <v>-2504671.5199999958</v>
      </c>
      <c r="V49" s="17">
        <f ca="1">IF(OR(INDIRECT(CONCATENATE("'2018-07'!V",TEXT(MATCH($C49,'2018-07'!$C$2:$C$100,0)+1,0)))="",INDIRECT(CONCATENATE("'2018-06'!V",TEXT(MATCH($C49,'2018-06'!$C$2:$C$100,0)+1,0)))="",AND(INDIRECT(CONCATENATE("'2018-07'!V",TEXT(MATCH($C49,'2018-07'!$C$2:$C$100,0)+1,0)))="",INDIRECT(CONCATENATE("'2018-06'!V",TEXT(MATCH($C49,'2018-06'!$C$2:$C$100,0)+1,0)))="")),"Н/Д",INDIRECT(CONCATENATE("'2018-07'!V",TEXT(MATCH($C49,'2018-07'!$C$2:$C$100,0)+1,0)))-INDIRECT(CONCATENATE("'2018-06'!V",TEXT(MATCH($C49,'2018-06'!$C$2:$C$100,0)+1,0))))</f>
        <v>4616049639.8799992</v>
      </c>
      <c r="W49" s="17">
        <f ca="1">IF(OR(INDIRECT(CONCATENATE("'2018-07'!W",TEXT(MATCH($C49,'2018-07'!$C$2:$C$100,0)+1,0)))="",INDIRECT(CONCATENATE("'2018-06'!W",TEXT(MATCH($C49,'2018-06'!$C$2:$C$100,0)+1,0)))="",AND(INDIRECT(CONCATENATE("'2018-07'!W",TEXT(MATCH($C49,'2018-07'!$C$2:$C$100,0)+1,0)))="",INDIRECT(CONCATENATE("'2018-06'!W",TEXT(MATCH($C49,'2018-06'!$C$2:$C$100,0)+1,0)))="")),"Н/Д",INDIRECT(CONCATENATE("'2018-07'!W",TEXT(MATCH($C49,'2018-07'!$C$2:$C$100,0)+1,0)))-INDIRECT(CONCATENATE("'2018-06'!W",TEXT(MATCH($C49,'2018-06'!$C$2:$C$100,0)+1,0))))</f>
        <v>61772923217.149963</v>
      </c>
    </row>
    <row r="50" spans="1:23" x14ac:dyDescent="0.25">
      <c r="A50" s="2" t="s">
        <v>69</v>
      </c>
      <c r="B50" s="2" t="s">
        <v>74</v>
      </c>
      <c r="C50" s="15">
        <v>50000000</v>
      </c>
      <c r="D50" s="2" t="s">
        <v>210</v>
      </c>
      <c r="E50" s="17">
        <f ca="1">IF(OR(INDIRECT(CONCATENATE("'2018-07'!E",TEXT(MATCH($C50,'2018-07'!$C$2:$C$100,0)+1,0)))="",INDIRECT(CONCATENATE("'2018-06'!E",TEXT(MATCH($C50,'2018-06'!$C$2:$C$100,0)+1,0)))="",AND(INDIRECT(CONCATENATE("'2018-07'!E",TEXT(MATCH($C50,'2018-07'!$C$2:$C$100,0)+1,0)))="",INDIRECT(CONCATENATE("'2018-06'!E",TEXT(MATCH($C50,'2018-06'!$C$2:$C$100,0)+1,0)))="")),"Н/Д",INDIRECT(CONCATENATE("'2018-07'!E",TEXT(MATCH($C50,'2018-07'!$C$2:$C$100,0)+1,0)))-INDIRECT(CONCATENATE("'2018-06'!E",TEXT(MATCH($C50,'2018-06'!$C$2:$C$100,0)+1,0))))</f>
        <v>12410743381.07</v>
      </c>
      <c r="F50" s="17">
        <f ca="1">IF(OR(INDIRECT(CONCATENATE("'2018-07'!F",TEXT(MATCH($C50,'2018-07'!$C$2:$C$100,0)+1,0)))="",INDIRECT(CONCATENATE("'2018-06'!F",TEXT(MATCH($C50,'2018-06'!$C$2:$C$100,0)+1,0)))="",AND(INDIRECT(CONCATENATE("'2018-07'!F",TEXT(MATCH($C50,'2018-07'!$C$2:$C$100,0)+1,0)))="",INDIRECT(CONCATENATE("'2018-06'!F",TEXT(MATCH($C50,'2018-06'!$C$2:$C$100,0)+1,0)))="")),"Н/Д",INDIRECT(CONCATENATE("'2018-07'!F",TEXT(MATCH($C50,'2018-07'!$C$2:$C$100,0)+1,0)))-INDIRECT(CONCATENATE("'2018-06'!F",TEXT(MATCH($C50,'2018-06'!$C$2:$C$100,0)+1,0))))</f>
        <v>10275447281.950005</v>
      </c>
      <c r="G50" s="17">
        <f ca="1">IF(OR(INDIRECT(CONCATENATE("'2018-07'!G",TEXT(MATCH($C50,'2018-07'!$C$2:$C$100,0)+1,0)))="",INDIRECT(CONCATENATE("'2018-06'!G",TEXT(MATCH($C50,'2018-06'!$C$2:$C$100,0)+1,0)))="",AND(INDIRECT(CONCATENATE("'2018-07'!G",TEXT(MATCH($C50,'2018-07'!$C$2:$C$100,0)+1,0)))="",INDIRECT(CONCATENATE("'2018-06'!G",TEXT(MATCH($C50,'2018-06'!$C$2:$C$100,0)+1,0)))="")),"Н/Д",INDIRECT(CONCATENATE("'2018-07'!G",TEXT(MATCH($C50,'2018-07'!$C$2:$C$100,0)+1,0)))-INDIRECT(CONCATENATE("'2018-06'!G",TEXT(MATCH($C50,'2018-06'!$C$2:$C$100,0)+1,0))))</f>
        <v>2589128208</v>
      </c>
      <c r="H50" s="17">
        <f ca="1">IF(OR(INDIRECT(CONCATENATE("'2018-07'!H",TEXT(MATCH($C50,'2018-07'!$C$2:$C$100,0)+1,0)))="",INDIRECT(CONCATENATE("'2018-06'!H",TEXT(MATCH($C50,'2018-06'!$C$2:$C$100,0)+1,0)))="",AND(INDIRECT(CONCATENATE("'2018-07'!H",TEXT(MATCH($C50,'2018-07'!$C$2:$C$100,0)+1,0)))="",INDIRECT(CONCATENATE("'2018-06'!H",TEXT(MATCH($C50,'2018-06'!$C$2:$C$100,0)+1,0)))="")),"Н/Д",INDIRECT(CONCATENATE("'2018-07'!H",TEXT(MATCH($C50,'2018-07'!$C$2:$C$100,0)+1,0)))-INDIRECT(CONCATENATE("'2018-06'!H",TEXT(MATCH($C50,'2018-06'!$C$2:$C$100,0)+1,0))))</f>
        <v>4698558833.9599991</v>
      </c>
      <c r="I50" s="17">
        <f ca="1">IF(OR(INDIRECT(CONCATENATE("'2018-07'!I",TEXT(MATCH($C50,'2018-07'!$C$2:$C$100,0)+1,0)))="",INDIRECT(CONCATENATE("'2018-06'!I",TEXT(MATCH($C50,'2018-06'!$C$2:$C$100,0)+1,0)))="",AND(INDIRECT(CONCATENATE("'2018-07'!I",TEXT(MATCH($C50,'2018-07'!$C$2:$C$100,0)+1,0)))="",INDIRECT(CONCATENATE("'2018-06'!I",TEXT(MATCH($C50,'2018-06'!$C$2:$C$100,0)+1,0)))="")),"Н/Д",INDIRECT(CONCATENATE("'2018-07'!I",TEXT(MATCH($C50,'2018-07'!$C$2:$C$100,0)+1,0)))-INDIRECT(CONCATENATE("'2018-06'!I",TEXT(MATCH($C50,'2018-06'!$C$2:$C$100,0)+1,0))))</f>
        <v>1454402270.8599997</v>
      </c>
      <c r="J50" s="17" t="str">
        <f ca="1">IF(OR(INDIRECT(CONCATENATE("'2018-07'!J",TEXT(MATCH($C50,'2018-07'!$C$2:$C$100,0)+1,0)))="",INDIRECT(CONCATENATE("'2018-06'!J",TEXT(MATCH($C50,'2018-06'!$C$2:$C$100,0)+1,0)))="",AND(INDIRECT(CONCATENATE("'2018-07'!J",TEXT(MATCH($C50,'2018-07'!$C$2:$C$100,0)+1,0)))="",INDIRECT(CONCATENATE("'2018-06'!J",TEXT(MATCH($C50,'2018-06'!$C$2:$C$100,0)+1,0)))="")),"Н/Д",INDIRECT(CONCATENATE("'2018-07'!J",TEXT(MATCH($C50,'2018-07'!$C$2:$C$100,0)+1,0)))-INDIRECT(CONCATENATE("'2018-06'!J",TEXT(MATCH($C50,'2018-06'!$C$2:$C$100,0)+1,0))))</f>
        <v>Н/Д</v>
      </c>
      <c r="K50" s="17">
        <f ca="1">IF(OR(INDIRECT(CONCATENATE("'2018-07'!K",TEXT(MATCH($C50,'2018-07'!$C$2:$C$100,0)+1,0)))="",INDIRECT(CONCATENATE("'2018-06'!K",TEXT(MATCH($C50,'2018-06'!$C$2:$C$100,0)+1,0)))="",AND(INDIRECT(CONCATENATE("'2018-07'!K",TEXT(MATCH($C50,'2018-07'!$C$2:$C$100,0)+1,0)))="",INDIRECT(CONCATENATE("'2018-06'!K",TEXT(MATCH($C50,'2018-06'!$C$2:$C$100,0)+1,0)))="")),"Н/Д",INDIRECT(CONCATENATE("'2018-07'!K",TEXT(MATCH($C50,'2018-07'!$C$2:$C$100,0)+1,0)))-INDIRECT(CONCATENATE("'2018-06'!K",TEXT(MATCH($C50,'2018-06'!$C$2:$C$100,0)+1,0))))</f>
        <v>332678807.40999985</v>
      </c>
      <c r="L50" s="17">
        <f ca="1">IF(OR(INDIRECT(CONCATENATE("'2018-07'!L",TEXT(MATCH($C50,'2018-07'!$C$2:$C$100,0)+1,0)))="",INDIRECT(CONCATENATE("'2018-06'!L",TEXT(MATCH($C50,'2018-06'!$C$2:$C$100,0)+1,0)))="",AND(INDIRECT(CONCATENATE("'2018-07'!L",TEXT(MATCH($C50,'2018-07'!$C$2:$C$100,0)+1,0)))="",INDIRECT(CONCATENATE("'2018-06'!L",TEXT(MATCH($C50,'2018-06'!$C$2:$C$100,0)+1,0)))="")),"Н/Д",INDIRECT(CONCATENATE("'2018-07'!L",TEXT(MATCH($C50,'2018-07'!$C$2:$C$100,0)+1,0)))-INDIRECT(CONCATENATE("'2018-06'!L",TEXT(MATCH($C50,'2018-06'!$C$2:$C$100,0)+1,0))))</f>
        <v>341676183.7699995</v>
      </c>
      <c r="M50" s="17">
        <f ca="1">IF(OR(INDIRECT(CONCATENATE("'2018-07'!M",TEXT(MATCH($C50,'2018-07'!$C$2:$C$100,0)+1,0)))="",INDIRECT(CONCATENATE("'2018-06'!M",TEXT(MATCH($C50,'2018-06'!$C$2:$C$100,0)+1,0)))="",AND(INDIRECT(CONCATENATE("'2018-07'!M",TEXT(MATCH($C50,'2018-07'!$C$2:$C$100,0)+1,0)))="",INDIRECT(CONCATENATE("'2018-06'!M",TEXT(MATCH($C50,'2018-06'!$C$2:$C$100,0)+1,0)))="")),"Н/Д",INDIRECT(CONCATENATE("'2018-07'!M",TEXT(MATCH($C50,'2018-07'!$C$2:$C$100,0)+1,0)))-INDIRECT(CONCATENATE("'2018-06'!M",TEXT(MATCH($C50,'2018-06'!$C$2:$C$100,0)+1,0))))</f>
        <v>82277824.460000038</v>
      </c>
      <c r="N50" s="17">
        <f ca="1">IF(OR(INDIRECT(CONCATENATE("'2018-07'!N",TEXT(MATCH($C50,'2018-07'!$C$2:$C$100,0)+1,0)))="",INDIRECT(CONCATENATE("'2018-06'!N",TEXT(MATCH($C50,'2018-06'!$C$2:$C$100,0)+1,0)))="",AND(INDIRECT(CONCATENATE("'2018-07'!N",TEXT(MATCH($C50,'2018-07'!$C$2:$C$100,0)+1,0)))="",INDIRECT(CONCATENATE("'2018-06'!N",TEXT(MATCH($C50,'2018-06'!$C$2:$C$100,0)+1,0)))="")),"Н/Д",INDIRECT(CONCATENATE("'2018-07'!N",TEXT(MATCH($C50,'2018-07'!$C$2:$C$100,0)+1,0)))-INDIRECT(CONCATENATE("'2018-06'!NE",TEXT(MATCH($C50,'2018-06'!$C$2:$C$100,0)+1,0))))</f>
        <v>432627557.38</v>
      </c>
      <c r="O50" s="17">
        <f ca="1">IF(OR(INDIRECT(CONCATENATE("'2018-07'!O",TEXT(MATCH($C50,'2018-07'!$C$2:$C$100,0)+1,0)))="",INDIRECT(CONCATENATE("'2018-06'!O",TEXT(MATCH($C50,'2018-06'!$C$2:$C$100,0)+1,0)))="",AND(INDIRECT(CONCATENATE("'2018-07'!O",TEXT(MATCH($C50,'2018-07'!$C$2:$C$100,0)+1,0)))="",INDIRECT(CONCATENATE("'2018-06'!O",TEXT(MATCH($C50,'2018-06'!$C$2:$C$100,0)+1,0)))="")),"Н/Д",INDIRECT(CONCATENATE("'2018-07'!O",TEXT(MATCH($C50,'2018-07'!$C$2:$C$100,0)+1,0)))-INDIRECT(CONCATENATE("'2018-06'!O",TEXT(MATCH($C50,'2018-06'!$C$2:$C$100,0)+1,0))))</f>
        <v>374206.05</v>
      </c>
      <c r="P50" s="17">
        <f ca="1">IF(OR(INDIRECT(CONCATENATE("'2018-07'!P",TEXT(MATCH($C50,'2018-07'!$C$2:$C$100,0)+1,0)))="",INDIRECT(CONCATENATE("'2018-06'!P",TEXT(MATCH($C50,'2018-06'!$C$2:$C$100,0)+1,0)))="",AND(INDIRECT(CONCATENATE("'2018-07'!P",TEXT(MATCH($C50,'2018-07'!$C$2:$C$100,0)+1,0)))="",INDIRECT(CONCATENATE("'2018-06'!P",TEXT(MATCH($C50,'2018-06'!$C$2:$C$100,0)+1,0)))="")),"Н/Д",INDIRECT(CONCATENATE("'2018-07'!P",TEXT(MATCH($C50,'2018-07'!$C$2:$C$100,0)+1,0)))-INDIRECT(CONCATENATE("'2018-06'!P",TEXT(MATCH($C50,'2018-06'!$C$2:$C$100,0)+1,0))))</f>
        <v>305953343.50999999</v>
      </c>
      <c r="Q50" s="17">
        <f ca="1">IF(OR(INDIRECT(CONCATENATE("'2018-07'!Q",TEXT(MATCH($C50,'2018-07'!$C$2:$C$100,0)+1,0)))="",INDIRECT(CONCATENATE("'2018-06'!Q",TEXT(MATCH($C50,'2018-06'!$C$2:$C$100,0)+1,0)))="",AND(INDIRECT(CONCATENATE("'2018-07'!Q",TEXT(MATCH($C50,'2018-07'!$C$2:$C$100,0)+1,0)))="",INDIRECT(CONCATENATE("'2018-06'!Q",TEXT(MATCH($C50,'2018-06'!$C$2:$C$100,0)+1,0)))="")),"Н/Д",INDIRECT(CONCATENATE("'2018-07'!Q",TEXT(MATCH($C50,'2018-07'!$C$2:$C$100,0)+1,0)))-INDIRECT(CONCATENATE("'2018-06'!Q",TEXT(MATCH($C50,'2018-06'!$C$2:$C$100,0)+1,0))))</f>
        <v>15711746.890000001</v>
      </c>
      <c r="R50" s="17">
        <f ca="1">IF(OR(INDIRECT(CONCATENATE("'2018-07'!R",TEXT(MATCH($C50,'2018-07'!$C$2:$C$100,0)+1,0)))="",INDIRECT(CONCATENATE("'2018-06'!R",TEXT(MATCH($C50,'2018-06'!$C$2:$C$100,0)+1,0)))="",AND(INDIRECT(CONCATENATE("'2018-07'!R",TEXT(MATCH($C50,'2018-07'!$C$2:$C$100,0)+1,0)))="",INDIRECT(CONCATENATE("'2018-06'!R",TEXT(MATCH($C50,'2018-06'!$C$2:$C$100,0)+1,0)))="")),"Н/Д",INDIRECT(CONCATENATE("'2018-07'!R",TEXT(MATCH($C50,'2018-07'!$C$2:$C$100,0)+1,0)))-INDIRECT(CONCATENATE("'2018-06'!R",TEXT(MATCH($C50,'2018-06'!$C$2:$C$100,0)+1,0))))</f>
        <v>71819962.020000041</v>
      </c>
      <c r="S50" s="17">
        <f ca="1">IF(OR(INDIRECT(CONCATENATE("'2018-07'!S",TEXT(MATCH($C50,'2018-07'!$C$2:$C$100,0)+1,0)))="",INDIRECT(CONCATENATE("'2018-06'!S",TEXT(MATCH($C50,'2018-06'!$C$2:$C$100,0)+1,0)))="",AND(INDIRECT(CONCATENATE("'2018-07'!S",TEXT(MATCH($C50,'2018-07'!$C$2:$C$100,0)+1,0)))="",INDIRECT(CONCATENATE("'2018-06'!S",TEXT(MATCH($C50,'2018-06'!$C$2:$C$100,0)+1,0)))="")),"Н/Д",INDIRECT(CONCATENATE("'2018-07'!S",TEXT(MATCH($C50,'2018-07'!$C$2:$C$100,0)+1,0)))-INDIRECT(CONCATENATE("'2018-06'!S",TEXT(MATCH($C50,'2018-06'!$C$2:$C$100,0)+1,0))))</f>
        <v>15850</v>
      </c>
      <c r="T50" s="17">
        <f ca="1">IF(OR(INDIRECT(CONCATENATE("'2018-07'!T",TEXT(MATCH($C50,'2018-07'!$C$2:$C$100,0)+1,0)))="",INDIRECT(CONCATENATE("'2018-06'!T",TEXT(MATCH($C50,'2018-06'!$C$2:$C$100,0)+1,0)))="",AND(INDIRECT(CONCATENATE("'2018-07'!T",TEXT(MATCH($C50,'2018-07'!$C$2:$C$100,0)+1,0)))="",INDIRECT(CONCATENATE("'2018-06'!T",TEXT(MATCH($C50,'2018-06'!$C$2:$C$100,0)+1,0)))="")),"Н/Д",INDIRECT(CONCATENATE("'2018-07'!T",TEXT(MATCH($C50,'2018-07'!$C$2:$C$100,0)+1,0)))-INDIRECT(CONCATENATE("'2018-06'!T",TEXT(MATCH($C50,'2018-06'!$C$2:$C$100,0)+1,0))))</f>
        <v>129258801.32000005</v>
      </c>
      <c r="U50" s="17">
        <f ca="1">IF(OR(INDIRECT(CONCATENATE("'2018-07'!U",TEXT(MATCH($C50,'2018-07'!$C$2:$C$100,0)+1,0)))="",INDIRECT(CONCATENATE("'2018-06'!U",TEXT(MATCH($C50,'2018-06'!$C$2:$C$100,0)+1,0)))="",AND(INDIRECT(CONCATENATE("'2018-07'!U",TEXT(MATCH($C50,'2018-07'!$C$2:$C$100,0)+1,0)))="",INDIRECT(CONCATENATE("'2018-06'!U",TEXT(MATCH($C50,'2018-06'!$C$2:$C$100,0)+1,0)))="")),"Н/Д",INDIRECT(CONCATENATE("'2018-07'!U",TEXT(MATCH($C50,'2018-07'!$C$2:$C$100,0)+1,0)))-INDIRECT(CONCATENATE("'2018-06'!U",TEXT(MATCH($C50,'2018-06'!$C$2:$C$100,0)+1,0))))</f>
        <v>20725373.709999993</v>
      </c>
      <c r="V50" s="17">
        <f ca="1">IF(OR(INDIRECT(CONCATENATE("'2018-07'!V",TEXT(MATCH($C50,'2018-07'!$C$2:$C$100,0)+1,0)))="",INDIRECT(CONCATENATE("'2018-06'!V",TEXT(MATCH($C50,'2018-06'!$C$2:$C$100,0)+1,0)))="",AND(INDIRECT(CONCATENATE("'2018-07'!V",TEXT(MATCH($C50,'2018-07'!$C$2:$C$100,0)+1,0)))="",INDIRECT(CONCATENATE("'2018-06'!V",TEXT(MATCH($C50,'2018-06'!$C$2:$C$100,0)+1,0)))="")),"Н/Д",INDIRECT(CONCATENATE("'2018-07'!V",TEXT(MATCH($C50,'2018-07'!$C$2:$C$100,0)+1,0)))-INDIRECT(CONCATENATE("'2018-06'!V",TEXT(MATCH($C50,'2018-06'!$C$2:$C$100,0)+1,0))))</f>
        <v>2135296099.1199999</v>
      </c>
      <c r="W50" s="17">
        <f ca="1">IF(OR(INDIRECT(CONCATENATE("'2018-07'!W",TEXT(MATCH($C50,'2018-07'!$C$2:$C$100,0)+1,0)))="",INDIRECT(CONCATENATE("'2018-06'!W",TEXT(MATCH($C50,'2018-06'!$C$2:$C$100,0)+1,0)))="",AND(INDIRECT(CONCATENATE("'2018-07'!W",TEXT(MATCH($C50,'2018-07'!$C$2:$C$100,0)+1,0)))="",INDIRECT(CONCATENATE("'2018-06'!W",TEXT(MATCH($C50,'2018-06'!$C$2:$C$100,0)+1,0)))="")),"Н/Д",INDIRECT(CONCATENATE("'2018-07'!W",TEXT(MATCH($C50,'2018-07'!$C$2:$C$100,0)+1,0)))-INDIRECT(CONCATENATE("'2018-06'!W",TEXT(MATCH($C50,'2018-06'!$C$2:$C$100,0)+1,0))))</f>
        <v>34936531161.22998</v>
      </c>
    </row>
    <row r="51" spans="1:23" x14ac:dyDescent="0.25">
      <c r="A51" s="2" t="s">
        <v>69</v>
      </c>
      <c r="B51" s="2" t="s">
        <v>75</v>
      </c>
      <c r="C51" s="15">
        <v>52000000</v>
      </c>
      <c r="D51" s="2" t="s">
        <v>210</v>
      </c>
      <c r="E51" s="17">
        <f ca="1">IF(OR(INDIRECT(CONCATENATE("'2018-07'!E",TEXT(MATCH($C51,'2018-07'!$C$2:$C$100,0)+1,0)))="",INDIRECT(CONCATENATE("'2018-06'!E",TEXT(MATCH($C51,'2018-06'!$C$2:$C$100,0)+1,0)))="",AND(INDIRECT(CONCATENATE("'2018-07'!E",TEXT(MATCH($C51,'2018-07'!$C$2:$C$100,0)+1,0)))="",INDIRECT(CONCATENATE("'2018-06'!E",TEXT(MATCH($C51,'2018-06'!$C$2:$C$100,0)+1,0)))="")),"Н/Д",INDIRECT(CONCATENATE("'2018-07'!E",TEXT(MATCH($C51,'2018-07'!$C$2:$C$100,0)+1,0)))-INDIRECT(CONCATENATE("'2018-06'!E",TEXT(MATCH($C51,'2018-06'!$C$2:$C$100,0)+1,0))))</f>
        <v>7732614055.4800034</v>
      </c>
      <c r="F51" s="17">
        <f ca="1">IF(OR(INDIRECT(CONCATENATE("'2018-07'!F",TEXT(MATCH($C51,'2018-07'!$C$2:$C$100,0)+1,0)))="",INDIRECT(CONCATENATE("'2018-06'!F",TEXT(MATCH($C51,'2018-06'!$C$2:$C$100,0)+1,0)))="",AND(INDIRECT(CONCATENATE("'2018-07'!F",TEXT(MATCH($C51,'2018-07'!$C$2:$C$100,0)+1,0)))="",INDIRECT(CONCATENATE("'2018-06'!F",TEXT(MATCH($C51,'2018-06'!$C$2:$C$100,0)+1,0)))="")),"Н/Д",INDIRECT(CONCATENATE("'2018-07'!F",TEXT(MATCH($C51,'2018-07'!$C$2:$C$100,0)+1,0)))-INDIRECT(CONCATENATE("'2018-06'!F",TEXT(MATCH($C51,'2018-06'!$C$2:$C$100,0)+1,0))))</f>
        <v>5193630634.1799965</v>
      </c>
      <c r="G51" s="17">
        <f ca="1">IF(OR(INDIRECT(CONCATENATE("'2018-07'!G",TEXT(MATCH($C51,'2018-07'!$C$2:$C$100,0)+1,0)))="",INDIRECT(CONCATENATE("'2018-06'!G",TEXT(MATCH($C51,'2018-06'!$C$2:$C$100,0)+1,0)))="",AND(INDIRECT(CONCATENATE("'2018-07'!G",TEXT(MATCH($C51,'2018-07'!$C$2:$C$100,0)+1,0)))="",INDIRECT(CONCATENATE("'2018-06'!G",TEXT(MATCH($C51,'2018-06'!$C$2:$C$100,0)+1,0)))="")),"Н/Д",INDIRECT(CONCATENATE("'2018-07'!G",TEXT(MATCH($C51,'2018-07'!$C$2:$C$100,0)+1,0)))-INDIRECT(CONCATENATE("'2018-06'!G",TEXT(MATCH($C51,'2018-06'!$C$2:$C$100,0)+1,0))))</f>
        <v>1219724055.8599997</v>
      </c>
      <c r="H51" s="17">
        <f ca="1">IF(OR(INDIRECT(CONCATENATE("'2018-07'!H",TEXT(MATCH($C51,'2018-07'!$C$2:$C$100,0)+1,0)))="",INDIRECT(CONCATENATE("'2018-06'!H",TEXT(MATCH($C51,'2018-06'!$C$2:$C$100,0)+1,0)))="",AND(INDIRECT(CONCATENATE("'2018-07'!H",TEXT(MATCH($C51,'2018-07'!$C$2:$C$100,0)+1,0)))="",INDIRECT(CONCATENATE("'2018-06'!H",TEXT(MATCH($C51,'2018-06'!$C$2:$C$100,0)+1,0)))="")),"Н/Д",INDIRECT(CONCATENATE("'2018-07'!H",TEXT(MATCH($C51,'2018-07'!$C$2:$C$100,0)+1,0)))-INDIRECT(CONCATENATE("'2018-06'!H",TEXT(MATCH($C51,'2018-06'!$C$2:$C$100,0)+1,0))))</f>
        <v>2117996838.8700008</v>
      </c>
      <c r="I51" s="17">
        <f ca="1">IF(OR(INDIRECT(CONCATENATE("'2018-07'!I",TEXT(MATCH($C51,'2018-07'!$C$2:$C$100,0)+1,0)))="",INDIRECT(CONCATENATE("'2018-06'!I",TEXT(MATCH($C51,'2018-06'!$C$2:$C$100,0)+1,0)))="",AND(INDIRECT(CONCATENATE("'2018-07'!I",TEXT(MATCH($C51,'2018-07'!$C$2:$C$100,0)+1,0)))="",INDIRECT(CONCATENATE("'2018-06'!I",TEXT(MATCH($C51,'2018-06'!$C$2:$C$100,0)+1,0)))="")),"Н/Д",INDIRECT(CONCATENATE("'2018-07'!I",TEXT(MATCH($C51,'2018-07'!$C$2:$C$100,0)+1,0)))-INDIRECT(CONCATENATE("'2018-06'!I",TEXT(MATCH($C51,'2018-06'!$C$2:$C$100,0)+1,0))))</f>
        <v>1252837951.6300001</v>
      </c>
      <c r="J51" s="17" t="str">
        <f ca="1">IF(OR(INDIRECT(CONCATENATE("'2018-07'!J",TEXT(MATCH($C51,'2018-07'!$C$2:$C$100,0)+1,0)))="",INDIRECT(CONCATENATE("'2018-06'!J",TEXT(MATCH($C51,'2018-06'!$C$2:$C$100,0)+1,0)))="",AND(INDIRECT(CONCATENATE("'2018-07'!J",TEXT(MATCH($C51,'2018-07'!$C$2:$C$100,0)+1,0)))="",INDIRECT(CONCATENATE("'2018-06'!J",TEXT(MATCH($C51,'2018-06'!$C$2:$C$100,0)+1,0)))="")),"Н/Д",INDIRECT(CONCATENATE("'2018-07'!J",TEXT(MATCH($C51,'2018-07'!$C$2:$C$100,0)+1,0)))-INDIRECT(CONCATENATE("'2018-06'!J",TEXT(MATCH($C51,'2018-06'!$C$2:$C$100,0)+1,0))))</f>
        <v>Н/Д</v>
      </c>
      <c r="K51" s="17">
        <f ca="1">IF(OR(INDIRECT(CONCATENATE("'2018-07'!K",TEXT(MATCH($C51,'2018-07'!$C$2:$C$100,0)+1,0)))="",INDIRECT(CONCATENATE("'2018-06'!K",TEXT(MATCH($C51,'2018-06'!$C$2:$C$100,0)+1,0)))="",AND(INDIRECT(CONCATENATE("'2018-07'!K",TEXT(MATCH($C51,'2018-07'!$C$2:$C$100,0)+1,0)))="",INDIRECT(CONCATENATE("'2018-06'!K",TEXT(MATCH($C51,'2018-06'!$C$2:$C$100,0)+1,0)))="")),"Н/Д",INDIRECT(CONCATENATE("'2018-07'!K",TEXT(MATCH($C51,'2018-07'!$C$2:$C$100,0)+1,0)))-INDIRECT(CONCATENATE("'2018-06'!K",TEXT(MATCH($C51,'2018-06'!$C$2:$C$100,0)+1,0))))</f>
        <v>142791899.36999989</v>
      </c>
      <c r="L51" s="17">
        <f ca="1">IF(OR(INDIRECT(CONCATENATE("'2018-07'!L",TEXT(MATCH($C51,'2018-07'!$C$2:$C$100,0)+1,0)))="",INDIRECT(CONCATENATE("'2018-06'!L",TEXT(MATCH($C51,'2018-06'!$C$2:$C$100,0)+1,0)))="",AND(INDIRECT(CONCATENATE("'2018-07'!L",TEXT(MATCH($C51,'2018-07'!$C$2:$C$100,0)+1,0)))="",INDIRECT(CONCATENATE("'2018-06'!L",TEXT(MATCH($C51,'2018-06'!$C$2:$C$100,0)+1,0)))="")),"Н/Д",INDIRECT(CONCATENATE("'2018-07'!L",TEXT(MATCH($C51,'2018-07'!$C$2:$C$100,0)+1,0)))-INDIRECT(CONCATENATE("'2018-06'!L",TEXT(MATCH($C51,'2018-06'!$C$2:$C$100,0)+1,0))))</f>
        <v>101666350.30000019</v>
      </c>
      <c r="M51" s="17">
        <f ca="1">IF(OR(INDIRECT(CONCATENATE("'2018-07'!M",TEXT(MATCH($C51,'2018-07'!$C$2:$C$100,0)+1,0)))="",INDIRECT(CONCATENATE("'2018-06'!M",TEXT(MATCH($C51,'2018-06'!$C$2:$C$100,0)+1,0)))="",AND(INDIRECT(CONCATENATE("'2018-07'!M",TEXT(MATCH($C51,'2018-07'!$C$2:$C$100,0)+1,0)))="",INDIRECT(CONCATENATE("'2018-06'!M",TEXT(MATCH($C51,'2018-06'!$C$2:$C$100,0)+1,0)))="")),"Н/Д",INDIRECT(CONCATENATE("'2018-07'!M",TEXT(MATCH($C51,'2018-07'!$C$2:$C$100,0)+1,0)))-INDIRECT(CONCATENATE("'2018-06'!M",TEXT(MATCH($C51,'2018-06'!$C$2:$C$100,0)+1,0))))</f>
        <v>805781.07000000007</v>
      </c>
      <c r="N51" s="17">
        <f ca="1">IF(OR(INDIRECT(CONCATENATE("'2018-07'!N",TEXT(MATCH($C51,'2018-07'!$C$2:$C$100,0)+1,0)))="",INDIRECT(CONCATENATE("'2018-06'!N",TEXT(MATCH($C51,'2018-06'!$C$2:$C$100,0)+1,0)))="",AND(INDIRECT(CONCATENATE("'2018-07'!N",TEXT(MATCH($C51,'2018-07'!$C$2:$C$100,0)+1,0)))="",INDIRECT(CONCATENATE("'2018-06'!N",TEXT(MATCH($C51,'2018-06'!$C$2:$C$100,0)+1,0)))="")),"Н/Д",INDIRECT(CONCATENATE("'2018-07'!N",TEXT(MATCH($C51,'2018-07'!$C$2:$C$100,0)+1,0)))-INDIRECT(CONCATENATE("'2018-06'!NE",TEXT(MATCH($C51,'2018-06'!$C$2:$C$100,0)+1,0))))</f>
        <v>259834238.47</v>
      </c>
      <c r="O51" s="17">
        <f ca="1">IF(OR(INDIRECT(CONCATENATE("'2018-07'!O",TEXT(MATCH($C51,'2018-07'!$C$2:$C$100,0)+1,0)))="",INDIRECT(CONCATENATE("'2018-06'!O",TEXT(MATCH($C51,'2018-06'!$C$2:$C$100,0)+1,0)))="",AND(INDIRECT(CONCATENATE("'2018-07'!O",TEXT(MATCH($C51,'2018-07'!$C$2:$C$100,0)+1,0)))="",INDIRECT(CONCATENATE("'2018-06'!O",TEXT(MATCH($C51,'2018-06'!$C$2:$C$100,0)+1,0)))="")),"Н/Д",INDIRECT(CONCATENATE("'2018-07'!O",TEXT(MATCH($C51,'2018-07'!$C$2:$C$100,0)+1,0)))-INDIRECT(CONCATENATE("'2018-06'!O",TEXT(MATCH($C51,'2018-06'!$C$2:$C$100,0)+1,0))))</f>
        <v>4287329.05</v>
      </c>
      <c r="P51" s="17">
        <f ca="1">IF(OR(INDIRECT(CONCATENATE("'2018-07'!P",TEXT(MATCH($C51,'2018-07'!$C$2:$C$100,0)+1,0)))="",INDIRECT(CONCATENATE("'2018-06'!P",TEXT(MATCH($C51,'2018-06'!$C$2:$C$100,0)+1,0)))="",AND(INDIRECT(CONCATENATE("'2018-07'!P",TEXT(MATCH($C51,'2018-07'!$C$2:$C$100,0)+1,0)))="",INDIRECT(CONCATENATE("'2018-06'!P",TEXT(MATCH($C51,'2018-06'!$C$2:$C$100,0)+1,0)))="")),"Н/Д",INDIRECT(CONCATENATE("'2018-07'!P",TEXT(MATCH($C51,'2018-07'!$C$2:$C$100,0)+1,0)))-INDIRECT(CONCATENATE("'2018-06'!P",TEXT(MATCH($C51,'2018-06'!$C$2:$C$100,0)+1,0))))</f>
        <v>127133939.54000008</v>
      </c>
      <c r="Q51" s="17">
        <f ca="1">IF(OR(INDIRECT(CONCATENATE("'2018-07'!Q",TEXT(MATCH($C51,'2018-07'!$C$2:$C$100,0)+1,0)))="",INDIRECT(CONCATENATE("'2018-06'!Q",TEXT(MATCH($C51,'2018-06'!$C$2:$C$100,0)+1,0)))="",AND(INDIRECT(CONCATENATE("'2018-07'!Q",TEXT(MATCH($C51,'2018-07'!$C$2:$C$100,0)+1,0)))="",INDIRECT(CONCATENATE("'2018-06'!Q",TEXT(MATCH($C51,'2018-06'!$C$2:$C$100,0)+1,0)))="")),"Н/Д",INDIRECT(CONCATENATE("'2018-07'!Q",TEXT(MATCH($C51,'2018-07'!$C$2:$C$100,0)+1,0)))-INDIRECT(CONCATENATE("'2018-06'!Q",TEXT(MATCH($C51,'2018-06'!$C$2:$C$100,0)+1,0))))</f>
        <v>2949491.349999994</v>
      </c>
      <c r="R51" s="17">
        <f ca="1">IF(OR(INDIRECT(CONCATENATE("'2018-07'!R",TEXT(MATCH($C51,'2018-07'!$C$2:$C$100,0)+1,0)))="",INDIRECT(CONCATENATE("'2018-06'!R",TEXT(MATCH($C51,'2018-06'!$C$2:$C$100,0)+1,0)))="",AND(INDIRECT(CONCATENATE("'2018-07'!R",TEXT(MATCH($C51,'2018-07'!$C$2:$C$100,0)+1,0)))="",INDIRECT(CONCATENATE("'2018-06'!R",TEXT(MATCH($C51,'2018-06'!$C$2:$C$100,0)+1,0)))="")),"Н/Д",INDIRECT(CONCATENATE("'2018-07'!R",TEXT(MATCH($C51,'2018-07'!$C$2:$C$100,0)+1,0)))-INDIRECT(CONCATENATE("'2018-06'!R",TEXT(MATCH($C51,'2018-06'!$C$2:$C$100,0)+1,0))))</f>
        <v>14107108.720000014</v>
      </c>
      <c r="S51" s="17">
        <f ca="1">IF(OR(INDIRECT(CONCATENATE("'2018-07'!S",TEXT(MATCH($C51,'2018-07'!$C$2:$C$100,0)+1,0)))="",INDIRECT(CONCATENATE("'2018-06'!S",TEXT(MATCH($C51,'2018-06'!$C$2:$C$100,0)+1,0)))="",AND(INDIRECT(CONCATENATE("'2018-07'!S",TEXT(MATCH($C51,'2018-07'!$C$2:$C$100,0)+1,0)))="",INDIRECT(CONCATENATE("'2018-06'!S",TEXT(MATCH($C51,'2018-06'!$C$2:$C$100,0)+1,0)))="")),"Н/Д",INDIRECT(CONCATENATE("'2018-07'!S",TEXT(MATCH($C51,'2018-07'!$C$2:$C$100,0)+1,0)))-INDIRECT(CONCATENATE("'2018-06'!S",TEXT(MATCH($C51,'2018-06'!$C$2:$C$100,0)+1,0))))</f>
        <v>997133.65000000037</v>
      </c>
      <c r="T51" s="17">
        <f ca="1">IF(OR(INDIRECT(CONCATENATE("'2018-07'!T",TEXT(MATCH($C51,'2018-07'!$C$2:$C$100,0)+1,0)))="",INDIRECT(CONCATENATE("'2018-06'!T",TEXT(MATCH($C51,'2018-06'!$C$2:$C$100,0)+1,0)))="",AND(INDIRECT(CONCATENATE("'2018-07'!T",TEXT(MATCH($C51,'2018-07'!$C$2:$C$100,0)+1,0)))="",INDIRECT(CONCATENATE("'2018-06'!T",TEXT(MATCH($C51,'2018-06'!$C$2:$C$100,0)+1,0)))="")),"Н/Д",INDIRECT(CONCATENATE("'2018-07'!T",TEXT(MATCH($C51,'2018-07'!$C$2:$C$100,0)+1,0)))-INDIRECT(CONCATENATE("'2018-06'!T",TEXT(MATCH($C51,'2018-06'!$C$2:$C$100,0)+1,0))))</f>
        <v>110766922.56999999</v>
      </c>
      <c r="U51" s="17">
        <f ca="1">IF(OR(INDIRECT(CONCATENATE("'2018-07'!U",TEXT(MATCH($C51,'2018-07'!$C$2:$C$100,0)+1,0)))="",INDIRECT(CONCATENATE("'2018-06'!U",TEXT(MATCH($C51,'2018-06'!$C$2:$C$100,0)+1,0)))="",AND(INDIRECT(CONCATENATE("'2018-07'!U",TEXT(MATCH($C51,'2018-07'!$C$2:$C$100,0)+1,0)))="",INDIRECT(CONCATENATE("'2018-06'!U",TEXT(MATCH($C51,'2018-06'!$C$2:$C$100,0)+1,0)))="")),"Н/Д",INDIRECT(CONCATENATE("'2018-07'!U",TEXT(MATCH($C51,'2018-07'!$C$2:$C$100,0)+1,0)))-INDIRECT(CONCATENATE("'2018-06'!U",TEXT(MATCH($C51,'2018-06'!$C$2:$C$100,0)+1,0))))</f>
        <v>26809127.370000005</v>
      </c>
      <c r="V51" s="17">
        <f ca="1">IF(OR(INDIRECT(CONCATENATE("'2018-07'!V",TEXT(MATCH($C51,'2018-07'!$C$2:$C$100,0)+1,0)))="",INDIRECT(CONCATENATE("'2018-06'!V",TEXT(MATCH($C51,'2018-06'!$C$2:$C$100,0)+1,0)))="",AND(INDIRECT(CONCATENATE("'2018-07'!V",TEXT(MATCH($C51,'2018-07'!$C$2:$C$100,0)+1,0)))="",INDIRECT(CONCATENATE("'2018-06'!V",TEXT(MATCH($C51,'2018-06'!$C$2:$C$100,0)+1,0)))="")),"Н/Д",INDIRECT(CONCATENATE("'2018-07'!V",TEXT(MATCH($C51,'2018-07'!$C$2:$C$100,0)+1,0)))-INDIRECT(CONCATENATE("'2018-06'!V",TEXT(MATCH($C51,'2018-06'!$C$2:$C$100,0)+1,0))))</f>
        <v>2538983421.2999992</v>
      </c>
      <c r="W51" s="17">
        <f ca="1">IF(OR(INDIRECT(CONCATENATE("'2018-07'!W",TEXT(MATCH($C51,'2018-07'!$C$2:$C$100,0)+1,0)))="",INDIRECT(CONCATENATE("'2018-06'!W",TEXT(MATCH($C51,'2018-06'!$C$2:$C$100,0)+1,0)))="",AND(INDIRECT(CONCATENATE("'2018-07'!W",TEXT(MATCH($C51,'2018-07'!$C$2:$C$100,0)+1,0)))="",INDIRECT(CONCATENATE("'2018-06'!W",TEXT(MATCH($C51,'2018-06'!$C$2:$C$100,0)+1,0)))="")),"Н/Д",INDIRECT(CONCATENATE("'2018-07'!W",TEXT(MATCH($C51,'2018-07'!$C$2:$C$100,0)+1,0)))-INDIRECT(CONCATENATE("'2018-06'!W",TEXT(MATCH($C51,'2018-06'!$C$2:$C$100,0)+1,0))))</f>
        <v>20638868342.070007</v>
      </c>
    </row>
    <row r="52" spans="1:23" x14ac:dyDescent="0.25">
      <c r="A52" s="2" t="s">
        <v>69</v>
      </c>
      <c r="B52" s="2" t="s">
        <v>76</v>
      </c>
      <c r="C52" s="15">
        <v>84000000</v>
      </c>
      <c r="D52" s="2" t="s">
        <v>210</v>
      </c>
      <c r="E52" s="17">
        <f ca="1">IF(OR(INDIRECT(CONCATENATE("'2018-07'!E",TEXT(MATCH($C52,'2018-07'!$C$2:$C$100,0)+1,0)))="",INDIRECT(CONCATENATE("'2018-06'!E",TEXT(MATCH($C52,'2018-06'!$C$2:$C$100,0)+1,0)))="",AND(INDIRECT(CONCATENATE("'2018-07'!E",TEXT(MATCH($C52,'2018-07'!$C$2:$C$100,0)+1,0)))="",INDIRECT(CONCATENATE("'2018-06'!E",TEXT(MATCH($C52,'2018-06'!$C$2:$C$100,0)+1,0)))="")),"Н/Д",INDIRECT(CONCATENATE("'2018-07'!E",TEXT(MATCH($C52,'2018-07'!$C$2:$C$100,0)+1,0)))-INDIRECT(CONCATENATE("'2018-06'!E",TEXT(MATCH($C52,'2018-06'!$C$2:$C$100,0)+1,0))))</f>
        <v>1492280473.6999989</v>
      </c>
      <c r="F52" s="17">
        <f ca="1">IF(OR(INDIRECT(CONCATENATE("'2018-07'!F",TEXT(MATCH($C52,'2018-07'!$C$2:$C$100,0)+1,0)))="",INDIRECT(CONCATENATE("'2018-06'!F",TEXT(MATCH($C52,'2018-06'!$C$2:$C$100,0)+1,0)))="",AND(INDIRECT(CONCATENATE("'2018-07'!F",TEXT(MATCH($C52,'2018-07'!$C$2:$C$100,0)+1,0)))="",INDIRECT(CONCATENATE("'2018-06'!F",TEXT(MATCH($C52,'2018-06'!$C$2:$C$100,0)+1,0)))="")),"Н/Д",INDIRECT(CONCATENATE("'2018-07'!F",TEXT(MATCH($C52,'2018-07'!$C$2:$C$100,0)+1,0)))-INDIRECT(CONCATENATE("'2018-06'!F",TEXT(MATCH($C52,'2018-06'!$C$2:$C$100,0)+1,0))))</f>
        <v>468057873.81999969</v>
      </c>
      <c r="G52" s="17">
        <f ca="1">IF(OR(INDIRECT(CONCATENATE("'2018-07'!G",TEXT(MATCH($C52,'2018-07'!$C$2:$C$100,0)+1,0)))="",INDIRECT(CONCATENATE("'2018-06'!G",TEXT(MATCH($C52,'2018-06'!$C$2:$C$100,0)+1,0)))="",AND(INDIRECT(CONCATENATE("'2018-07'!G",TEXT(MATCH($C52,'2018-07'!$C$2:$C$100,0)+1,0)))="",INDIRECT(CONCATENATE("'2018-06'!G",TEXT(MATCH($C52,'2018-06'!$C$2:$C$100,0)+1,0)))="")),"Н/Д",INDIRECT(CONCATENATE("'2018-07'!G",TEXT(MATCH($C52,'2018-07'!$C$2:$C$100,0)+1,0)))-INDIRECT(CONCATENATE("'2018-06'!G",TEXT(MATCH($C52,'2018-06'!$C$2:$C$100,0)+1,0))))</f>
        <v>73367713.920000017</v>
      </c>
      <c r="H52" s="17">
        <f ca="1">IF(OR(INDIRECT(CONCATENATE("'2018-07'!H",TEXT(MATCH($C52,'2018-07'!$C$2:$C$100,0)+1,0)))="",INDIRECT(CONCATENATE("'2018-06'!H",TEXT(MATCH($C52,'2018-06'!$C$2:$C$100,0)+1,0)))="",AND(INDIRECT(CONCATENATE("'2018-07'!H",TEXT(MATCH($C52,'2018-07'!$C$2:$C$100,0)+1,0)))="",INDIRECT(CONCATENATE("'2018-06'!H",TEXT(MATCH($C52,'2018-06'!$C$2:$C$100,0)+1,0)))="")),"Н/Д",INDIRECT(CONCATENATE("'2018-07'!H",TEXT(MATCH($C52,'2018-07'!$C$2:$C$100,0)+1,0)))-INDIRECT(CONCATENATE("'2018-06'!H",TEXT(MATCH($C52,'2018-06'!$C$2:$C$100,0)+1,0))))</f>
        <v>246309910.24000001</v>
      </c>
      <c r="I52" s="17">
        <f ca="1">IF(OR(INDIRECT(CONCATENATE("'2018-07'!I",TEXT(MATCH($C52,'2018-07'!$C$2:$C$100,0)+1,0)))="",INDIRECT(CONCATENATE("'2018-06'!I",TEXT(MATCH($C52,'2018-06'!$C$2:$C$100,0)+1,0)))="",AND(INDIRECT(CONCATENATE("'2018-07'!I",TEXT(MATCH($C52,'2018-07'!$C$2:$C$100,0)+1,0)))="",INDIRECT(CONCATENATE("'2018-06'!I",TEXT(MATCH($C52,'2018-06'!$C$2:$C$100,0)+1,0)))="")),"Н/Д",INDIRECT(CONCATENATE("'2018-07'!I",TEXT(MATCH($C52,'2018-07'!$C$2:$C$100,0)+1,0)))-INDIRECT(CONCATENATE("'2018-06'!I",TEXT(MATCH($C52,'2018-06'!$C$2:$C$100,0)+1,0))))</f>
        <v>60243241.319999993</v>
      </c>
      <c r="J52" s="17" t="str">
        <f ca="1">IF(OR(INDIRECT(CONCATENATE("'2018-07'!J",TEXT(MATCH($C52,'2018-07'!$C$2:$C$100,0)+1,0)))="",INDIRECT(CONCATENATE("'2018-06'!J",TEXT(MATCH($C52,'2018-06'!$C$2:$C$100,0)+1,0)))="",AND(INDIRECT(CONCATENATE("'2018-07'!J",TEXT(MATCH($C52,'2018-07'!$C$2:$C$100,0)+1,0)))="",INDIRECT(CONCATENATE("'2018-06'!J",TEXT(MATCH($C52,'2018-06'!$C$2:$C$100,0)+1,0)))="")),"Н/Д",INDIRECT(CONCATENATE("'2018-07'!J",TEXT(MATCH($C52,'2018-07'!$C$2:$C$100,0)+1,0)))-INDIRECT(CONCATENATE("'2018-06'!J",TEXT(MATCH($C52,'2018-06'!$C$2:$C$100,0)+1,0))))</f>
        <v>Н/Д</v>
      </c>
      <c r="K52" s="17">
        <f ca="1">IF(OR(INDIRECT(CONCATENATE("'2018-07'!K",TEXT(MATCH($C52,'2018-07'!$C$2:$C$100,0)+1,0)))="",INDIRECT(CONCATENATE("'2018-06'!K",TEXT(MATCH($C52,'2018-06'!$C$2:$C$100,0)+1,0)))="",AND(INDIRECT(CONCATENATE("'2018-07'!K",TEXT(MATCH($C52,'2018-07'!$C$2:$C$100,0)+1,0)))="",INDIRECT(CONCATENATE("'2018-06'!K",TEXT(MATCH($C52,'2018-06'!$C$2:$C$100,0)+1,0)))="")),"Н/Д",INDIRECT(CONCATENATE("'2018-07'!K",TEXT(MATCH($C52,'2018-07'!$C$2:$C$100,0)+1,0)))-INDIRECT(CONCATENATE("'2018-06'!K",TEXT(MATCH($C52,'2018-06'!$C$2:$C$100,0)+1,0))))</f>
        <v>30250786.030000001</v>
      </c>
      <c r="L52" s="17">
        <f ca="1">IF(OR(INDIRECT(CONCATENATE("'2018-07'!L",TEXT(MATCH($C52,'2018-07'!$C$2:$C$100,0)+1,0)))="",INDIRECT(CONCATENATE("'2018-06'!L",TEXT(MATCH($C52,'2018-06'!$C$2:$C$100,0)+1,0)))="",AND(INDIRECT(CONCATENATE("'2018-07'!L",TEXT(MATCH($C52,'2018-07'!$C$2:$C$100,0)+1,0)))="",INDIRECT(CONCATENATE("'2018-06'!L",TEXT(MATCH($C52,'2018-06'!$C$2:$C$100,0)+1,0)))="")),"Н/Д",INDIRECT(CONCATENATE("'2018-07'!L",TEXT(MATCH($C52,'2018-07'!$C$2:$C$100,0)+1,0)))-INDIRECT(CONCATENATE("'2018-06'!L",TEXT(MATCH($C52,'2018-06'!$C$2:$C$100,0)+1,0))))</f>
        <v>9025287.4199999869</v>
      </c>
      <c r="M52" s="17">
        <f ca="1">IF(OR(INDIRECT(CONCATENATE("'2018-07'!M",TEXT(MATCH($C52,'2018-07'!$C$2:$C$100,0)+1,0)))="",INDIRECT(CONCATENATE("'2018-06'!M",TEXT(MATCH($C52,'2018-06'!$C$2:$C$100,0)+1,0)))="",AND(INDIRECT(CONCATENATE("'2018-07'!M",TEXT(MATCH($C52,'2018-07'!$C$2:$C$100,0)+1,0)))="",INDIRECT(CONCATENATE("'2018-06'!M",TEXT(MATCH($C52,'2018-06'!$C$2:$C$100,0)+1,0)))="")),"Н/Д",INDIRECT(CONCATENATE("'2018-07'!M",TEXT(MATCH($C52,'2018-07'!$C$2:$C$100,0)+1,0)))-INDIRECT(CONCATENATE("'2018-06'!M",TEXT(MATCH($C52,'2018-06'!$C$2:$C$100,0)+1,0))))</f>
        <v>5113973.7199999988</v>
      </c>
      <c r="N52" s="17">
        <f ca="1">IF(OR(INDIRECT(CONCATENATE("'2018-07'!N",TEXT(MATCH($C52,'2018-07'!$C$2:$C$100,0)+1,0)))="",INDIRECT(CONCATENATE("'2018-06'!N",TEXT(MATCH($C52,'2018-06'!$C$2:$C$100,0)+1,0)))="",AND(INDIRECT(CONCATENATE("'2018-07'!N",TEXT(MATCH($C52,'2018-07'!$C$2:$C$100,0)+1,0)))="",INDIRECT(CONCATENATE("'2018-06'!N",TEXT(MATCH($C52,'2018-06'!$C$2:$C$100,0)+1,0)))="")),"Н/Д",INDIRECT(CONCATENATE("'2018-07'!N",TEXT(MATCH($C52,'2018-07'!$C$2:$C$100,0)+1,0)))-INDIRECT(CONCATENATE("'2018-06'!NE",TEXT(MATCH($C52,'2018-06'!$C$2:$C$100,0)+1,0))))</f>
        <v>27816316.449999999</v>
      </c>
      <c r="O52" s="17">
        <f ca="1">IF(OR(INDIRECT(CONCATENATE("'2018-07'!O",TEXT(MATCH($C52,'2018-07'!$C$2:$C$100,0)+1,0)))="",INDIRECT(CONCATENATE("'2018-06'!O",TEXT(MATCH($C52,'2018-06'!$C$2:$C$100,0)+1,0)))="",AND(INDIRECT(CONCATENATE("'2018-07'!O",TEXT(MATCH($C52,'2018-07'!$C$2:$C$100,0)+1,0)))="",INDIRECT(CONCATENATE("'2018-06'!O",TEXT(MATCH($C52,'2018-06'!$C$2:$C$100,0)+1,0)))="")),"Н/Д",INDIRECT(CONCATENATE("'2018-07'!O",TEXT(MATCH($C52,'2018-07'!$C$2:$C$100,0)+1,0)))-INDIRECT(CONCATENATE("'2018-06'!O",TEXT(MATCH($C52,'2018-06'!$C$2:$C$100,0)+1,0))))</f>
        <v>65169.570000000007</v>
      </c>
      <c r="P52" s="17">
        <f ca="1">IF(OR(INDIRECT(CONCATENATE("'2018-07'!P",TEXT(MATCH($C52,'2018-07'!$C$2:$C$100,0)+1,0)))="",INDIRECT(CONCATENATE("'2018-06'!P",TEXT(MATCH($C52,'2018-06'!$C$2:$C$100,0)+1,0)))="",AND(INDIRECT(CONCATENATE("'2018-07'!P",TEXT(MATCH($C52,'2018-07'!$C$2:$C$100,0)+1,0)))="",INDIRECT(CONCATENATE("'2018-06'!P",TEXT(MATCH($C52,'2018-06'!$C$2:$C$100,0)+1,0)))="")),"Н/Д",INDIRECT(CONCATENATE("'2018-07'!P",TEXT(MATCH($C52,'2018-07'!$C$2:$C$100,0)+1,0)))-INDIRECT(CONCATENATE("'2018-06'!P",TEXT(MATCH($C52,'2018-06'!$C$2:$C$100,0)+1,0))))</f>
        <v>8981901.3300000019</v>
      </c>
      <c r="Q52" s="17">
        <f ca="1">IF(OR(INDIRECT(CONCATENATE("'2018-07'!Q",TEXT(MATCH($C52,'2018-07'!$C$2:$C$100,0)+1,0)))="",INDIRECT(CONCATENATE("'2018-06'!Q",TEXT(MATCH($C52,'2018-06'!$C$2:$C$100,0)+1,0)))="",AND(INDIRECT(CONCATENATE("'2018-07'!Q",TEXT(MATCH($C52,'2018-07'!$C$2:$C$100,0)+1,0)))="",INDIRECT(CONCATENATE("'2018-06'!Q",TEXT(MATCH($C52,'2018-06'!$C$2:$C$100,0)+1,0)))="")),"Н/Д",INDIRECT(CONCATENATE("'2018-07'!Q",TEXT(MATCH($C52,'2018-07'!$C$2:$C$100,0)+1,0)))-INDIRECT(CONCATENATE("'2018-06'!Q",TEXT(MATCH($C52,'2018-06'!$C$2:$C$100,0)+1,0))))</f>
        <v>3801340.2699999996</v>
      </c>
      <c r="R52" s="17">
        <f ca="1">IF(OR(INDIRECT(CONCATENATE("'2018-07'!R",TEXT(MATCH($C52,'2018-07'!$C$2:$C$100,0)+1,0)))="",INDIRECT(CONCATENATE("'2018-06'!R",TEXT(MATCH($C52,'2018-06'!$C$2:$C$100,0)+1,0)))="",AND(INDIRECT(CONCATENATE("'2018-07'!R",TEXT(MATCH($C52,'2018-07'!$C$2:$C$100,0)+1,0)))="",INDIRECT(CONCATENATE("'2018-06'!R",TEXT(MATCH($C52,'2018-06'!$C$2:$C$100,0)+1,0)))="")),"Н/Д",INDIRECT(CONCATENATE("'2018-07'!R",TEXT(MATCH($C52,'2018-07'!$C$2:$C$100,0)+1,0)))-INDIRECT(CONCATENATE("'2018-06'!R",TEXT(MATCH($C52,'2018-06'!$C$2:$C$100,0)+1,0))))</f>
        <v>1721784.129999999</v>
      </c>
      <c r="S52" s="17">
        <f ca="1">IF(OR(INDIRECT(CONCATENATE("'2018-07'!S",TEXT(MATCH($C52,'2018-07'!$C$2:$C$100,0)+1,0)))="",INDIRECT(CONCATENATE("'2018-06'!S",TEXT(MATCH($C52,'2018-06'!$C$2:$C$100,0)+1,0)))="",AND(INDIRECT(CONCATENATE("'2018-07'!S",TEXT(MATCH($C52,'2018-07'!$C$2:$C$100,0)+1,0)))="",INDIRECT(CONCATENATE("'2018-06'!S",TEXT(MATCH($C52,'2018-06'!$C$2:$C$100,0)+1,0)))="")),"Н/Д",INDIRECT(CONCATENATE("'2018-07'!S",TEXT(MATCH($C52,'2018-07'!$C$2:$C$100,0)+1,0)))-INDIRECT(CONCATENATE("'2018-06'!S",TEXT(MATCH($C52,'2018-06'!$C$2:$C$100,0)+1,0))))</f>
        <v>9500</v>
      </c>
      <c r="T52" s="17">
        <f ca="1">IF(OR(INDIRECT(CONCATENATE("'2018-07'!T",TEXT(MATCH($C52,'2018-07'!$C$2:$C$100,0)+1,0)))="",INDIRECT(CONCATENATE("'2018-06'!T",TEXT(MATCH($C52,'2018-06'!$C$2:$C$100,0)+1,0)))="",AND(INDIRECT(CONCATENATE("'2018-07'!T",TEXT(MATCH($C52,'2018-07'!$C$2:$C$100,0)+1,0)))="",INDIRECT(CONCATENATE("'2018-06'!T",TEXT(MATCH($C52,'2018-06'!$C$2:$C$100,0)+1,0)))="")),"Н/Д",INDIRECT(CONCATENATE("'2018-07'!T",TEXT(MATCH($C52,'2018-07'!$C$2:$C$100,0)+1,0)))-INDIRECT(CONCATENATE("'2018-06'!T",TEXT(MATCH($C52,'2018-06'!$C$2:$C$100,0)+1,0))))</f>
        <v>15888218.840000004</v>
      </c>
      <c r="U52" s="17">
        <f ca="1">IF(OR(INDIRECT(CONCATENATE("'2018-07'!U",TEXT(MATCH($C52,'2018-07'!$C$2:$C$100,0)+1,0)))="",INDIRECT(CONCATENATE("'2018-06'!U",TEXT(MATCH($C52,'2018-06'!$C$2:$C$100,0)+1,0)))="",AND(INDIRECT(CONCATENATE("'2018-07'!U",TEXT(MATCH($C52,'2018-07'!$C$2:$C$100,0)+1,0)))="",INDIRECT(CONCATENATE("'2018-06'!U",TEXT(MATCH($C52,'2018-06'!$C$2:$C$100,0)+1,0)))="")),"Н/Д",INDIRECT(CONCATENATE("'2018-07'!U",TEXT(MATCH($C52,'2018-07'!$C$2:$C$100,0)+1,0)))-INDIRECT(CONCATENATE("'2018-06'!U",TEXT(MATCH($C52,'2018-06'!$C$2:$C$100,0)+1,0))))</f>
        <v>2399380.2000000002</v>
      </c>
      <c r="V52" s="17">
        <f ca="1">IF(OR(INDIRECT(CONCATENATE("'2018-07'!V",TEXT(MATCH($C52,'2018-07'!$C$2:$C$100,0)+1,0)))="",INDIRECT(CONCATENATE("'2018-06'!V",TEXT(MATCH($C52,'2018-06'!$C$2:$C$100,0)+1,0)))="",AND(INDIRECT(CONCATENATE("'2018-07'!V",TEXT(MATCH($C52,'2018-07'!$C$2:$C$100,0)+1,0)))="",INDIRECT(CONCATENATE("'2018-06'!V",TEXT(MATCH($C52,'2018-06'!$C$2:$C$100,0)+1,0)))="")),"Н/Д",INDIRECT(CONCATENATE("'2018-07'!V",TEXT(MATCH($C52,'2018-07'!$C$2:$C$100,0)+1,0)))-INDIRECT(CONCATENATE("'2018-06'!V",TEXT(MATCH($C52,'2018-06'!$C$2:$C$100,0)+1,0))))</f>
        <v>1024222599.8800001</v>
      </c>
      <c r="W52" s="17">
        <f ca="1">IF(OR(INDIRECT(CONCATENATE("'2018-07'!W",TEXT(MATCH($C52,'2018-07'!$C$2:$C$100,0)+1,0)))="",INDIRECT(CONCATENATE("'2018-06'!W",TEXT(MATCH($C52,'2018-06'!$C$2:$C$100,0)+1,0)))="",AND(INDIRECT(CONCATENATE("'2018-07'!W",TEXT(MATCH($C52,'2018-07'!$C$2:$C$100,0)+1,0)))="",INDIRECT(CONCATENATE("'2018-06'!W",TEXT(MATCH($C52,'2018-06'!$C$2:$C$100,0)+1,0)))="")),"Н/Д",INDIRECT(CONCATENATE("'2018-07'!W",TEXT(MATCH($C52,'2018-07'!$C$2:$C$100,0)+1,0)))-INDIRECT(CONCATENATE("'2018-06'!W",TEXT(MATCH($C52,'2018-06'!$C$2:$C$100,0)+1,0))))</f>
        <v>3446988643.5999985</v>
      </c>
    </row>
    <row r="53" spans="1:23" x14ac:dyDescent="0.25">
      <c r="A53" s="2" t="s">
        <v>69</v>
      </c>
      <c r="B53" s="2" t="s">
        <v>77</v>
      </c>
      <c r="C53" s="15">
        <v>93000000</v>
      </c>
      <c r="D53" s="2" t="s">
        <v>210</v>
      </c>
      <c r="E53" s="17">
        <f ca="1">IF(OR(INDIRECT(CONCATENATE("'2018-07'!E",TEXT(MATCH($C53,'2018-07'!$C$2:$C$100,0)+1,0)))="",INDIRECT(CONCATENATE("'2018-06'!E",TEXT(MATCH($C53,'2018-06'!$C$2:$C$100,0)+1,0)))="",AND(INDIRECT(CONCATENATE("'2018-07'!E",TEXT(MATCH($C53,'2018-07'!$C$2:$C$100,0)+1,0)))="",INDIRECT(CONCATENATE("'2018-06'!E",TEXT(MATCH($C53,'2018-06'!$C$2:$C$100,0)+1,0)))="")),"Н/Д",INDIRECT(CONCATENATE("'2018-07'!E",TEXT(MATCH($C53,'2018-07'!$C$2:$C$100,0)+1,0)))-INDIRECT(CONCATENATE("'2018-06'!E",TEXT(MATCH($C53,'2018-06'!$C$2:$C$100,0)+1,0))))</f>
        <v>3039892800.5799999</v>
      </c>
      <c r="F53" s="17">
        <f ca="1">IF(OR(INDIRECT(CONCATENATE("'2018-07'!F",TEXT(MATCH($C53,'2018-07'!$C$2:$C$100,0)+1,0)))="",INDIRECT(CONCATENATE("'2018-06'!F",TEXT(MATCH($C53,'2018-06'!$C$2:$C$100,0)+1,0)))="",AND(INDIRECT(CONCATENATE("'2018-07'!F",TEXT(MATCH($C53,'2018-07'!$C$2:$C$100,0)+1,0)))="",INDIRECT(CONCATENATE("'2018-06'!F",TEXT(MATCH($C53,'2018-06'!$C$2:$C$100,0)+1,0)))="")),"Н/Д",INDIRECT(CONCATENATE("'2018-07'!F",TEXT(MATCH($C53,'2018-07'!$C$2:$C$100,0)+1,0)))-INDIRECT(CONCATENATE("'2018-06'!F",TEXT(MATCH($C53,'2018-06'!$C$2:$C$100,0)+1,0))))</f>
        <v>582774832.17000008</v>
      </c>
      <c r="G53" s="17">
        <f ca="1">IF(OR(INDIRECT(CONCATENATE("'2018-07'!G",TEXT(MATCH($C53,'2018-07'!$C$2:$C$100,0)+1,0)))="",INDIRECT(CONCATENATE("'2018-06'!G",TEXT(MATCH($C53,'2018-06'!$C$2:$C$100,0)+1,0)))="",AND(INDIRECT(CONCATENATE("'2018-07'!G",TEXT(MATCH($C53,'2018-07'!$C$2:$C$100,0)+1,0)))="",INDIRECT(CONCATENATE("'2018-06'!G",TEXT(MATCH($C53,'2018-06'!$C$2:$C$100,0)+1,0)))="")),"Н/Д",INDIRECT(CONCATENATE("'2018-07'!G",TEXT(MATCH($C53,'2018-07'!$C$2:$C$100,0)+1,0)))-INDIRECT(CONCATENATE("'2018-06'!G",TEXT(MATCH($C53,'2018-06'!$C$2:$C$100,0)+1,0))))</f>
        <v>20118971.789999962</v>
      </c>
      <c r="H53" s="17">
        <f ca="1">IF(OR(INDIRECT(CONCATENATE("'2018-07'!H",TEXT(MATCH($C53,'2018-07'!$C$2:$C$100,0)+1,0)))="",INDIRECT(CONCATENATE("'2018-06'!H",TEXT(MATCH($C53,'2018-06'!$C$2:$C$100,0)+1,0)))="",AND(INDIRECT(CONCATENATE("'2018-07'!H",TEXT(MATCH($C53,'2018-07'!$C$2:$C$100,0)+1,0)))="",INDIRECT(CONCATENATE("'2018-06'!H",TEXT(MATCH($C53,'2018-06'!$C$2:$C$100,0)+1,0)))="")),"Н/Д",INDIRECT(CONCATENATE("'2018-07'!H",TEXT(MATCH($C53,'2018-07'!$C$2:$C$100,0)+1,0)))-INDIRECT(CONCATENATE("'2018-06'!H",TEXT(MATCH($C53,'2018-06'!$C$2:$C$100,0)+1,0))))</f>
        <v>382351895.44000006</v>
      </c>
      <c r="I53" s="17">
        <f ca="1">IF(OR(INDIRECT(CONCATENATE("'2018-07'!I",TEXT(MATCH($C53,'2018-07'!$C$2:$C$100,0)+1,0)))="",INDIRECT(CONCATENATE("'2018-06'!I",TEXT(MATCH($C53,'2018-06'!$C$2:$C$100,0)+1,0)))="",AND(INDIRECT(CONCATENATE("'2018-07'!I",TEXT(MATCH($C53,'2018-07'!$C$2:$C$100,0)+1,0)))="",INDIRECT(CONCATENATE("'2018-06'!I",TEXT(MATCH($C53,'2018-06'!$C$2:$C$100,0)+1,0)))="")),"Н/Д",INDIRECT(CONCATENATE("'2018-07'!I",TEXT(MATCH($C53,'2018-07'!$C$2:$C$100,0)+1,0)))-INDIRECT(CONCATENATE("'2018-06'!I",TEXT(MATCH($C53,'2018-06'!$C$2:$C$100,0)+1,0))))</f>
        <v>60730339.909999967</v>
      </c>
      <c r="J53" s="17" t="str">
        <f ca="1">IF(OR(INDIRECT(CONCATENATE("'2018-07'!J",TEXT(MATCH($C53,'2018-07'!$C$2:$C$100,0)+1,0)))="",INDIRECT(CONCATENATE("'2018-06'!J",TEXT(MATCH($C53,'2018-06'!$C$2:$C$100,0)+1,0)))="",AND(INDIRECT(CONCATENATE("'2018-07'!J",TEXT(MATCH($C53,'2018-07'!$C$2:$C$100,0)+1,0)))="",INDIRECT(CONCATENATE("'2018-06'!J",TEXT(MATCH($C53,'2018-06'!$C$2:$C$100,0)+1,0)))="")),"Н/Д",INDIRECT(CONCATENATE("'2018-07'!J",TEXT(MATCH($C53,'2018-07'!$C$2:$C$100,0)+1,0)))-INDIRECT(CONCATENATE("'2018-06'!J",TEXT(MATCH($C53,'2018-06'!$C$2:$C$100,0)+1,0))))</f>
        <v>Н/Д</v>
      </c>
      <c r="K53" s="17">
        <f ca="1">IF(OR(INDIRECT(CONCATENATE("'2018-07'!K",TEXT(MATCH($C53,'2018-07'!$C$2:$C$100,0)+1,0)))="",INDIRECT(CONCATENATE("'2018-06'!K",TEXT(MATCH($C53,'2018-06'!$C$2:$C$100,0)+1,0)))="",AND(INDIRECT(CONCATENATE("'2018-07'!K",TEXT(MATCH($C53,'2018-07'!$C$2:$C$100,0)+1,0)))="",INDIRECT(CONCATENATE("'2018-06'!K",TEXT(MATCH($C53,'2018-06'!$C$2:$C$100,0)+1,0)))="")),"Н/Д",INDIRECT(CONCATENATE("'2018-07'!K",TEXT(MATCH($C53,'2018-07'!$C$2:$C$100,0)+1,0)))-INDIRECT(CONCATENATE("'2018-06'!K",TEXT(MATCH($C53,'2018-06'!$C$2:$C$100,0)+1,0))))</f>
        <v>20810220.129999995</v>
      </c>
      <c r="L53" s="17">
        <f ca="1">IF(OR(INDIRECT(CONCATENATE("'2018-07'!L",TEXT(MATCH($C53,'2018-07'!$C$2:$C$100,0)+1,0)))="",INDIRECT(CONCATENATE("'2018-06'!L",TEXT(MATCH($C53,'2018-06'!$C$2:$C$100,0)+1,0)))="",AND(INDIRECT(CONCATENATE("'2018-07'!L",TEXT(MATCH($C53,'2018-07'!$C$2:$C$100,0)+1,0)))="",INDIRECT(CONCATENATE("'2018-06'!L",TEXT(MATCH($C53,'2018-06'!$C$2:$C$100,0)+1,0)))="")),"Н/Д",INDIRECT(CONCATENATE("'2018-07'!L",TEXT(MATCH($C53,'2018-07'!$C$2:$C$100,0)+1,0)))-INDIRECT(CONCATENATE("'2018-06'!L",TEXT(MATCH($C53,'2018-06'!$C$2:$C$100,0)+1,0))))</f>
        <v>41546001.269999981</v>
      </c>
      <c r="M53" s="17">
        <f ca="1">IF(OR(INDIRECT(CONCATENATE("'2018-07'!M",TEXT(MATCH($C53,'2018-07'!$C$2:$C$100,0)+1,0)))="",INDIRECT(CONCATENATE("'2018-06'!M",TEXT(MATCH($C53,'2018-06'!$C$2:$C$100,0)+1,0)))="",AND(INDIRECT(CONCATENATE("'2018-07'!M",TEXT(MATCH($C53,'2018-07'!$C$2:$C$100,0)+1,0)))="",INDIRECT(CONCATENATE("'2018-06'!M",TEXT(MATCH($C53,'2018-06'!$C$2:$C$100,0)+1,0)))="")),"Н/Д",INDIRECT(CONCATENATE("'2018-07'!M",TEXT(MATCH($C53,'2018-07'!$C$2:$C$100,0)+1,0)))-INDIRECT(CONCATENATE("'2018-06'!M",TEXT(MATCH($C53,'2018-06'!$C$2:$C$100,0)+1,0))))</f>
        <v>10180191.569999993</v>
      </c>
      <c r="N53" s="17">
        <f ca="1">IF(OR(INDIRECT(CONCATENATE("'2018-07'!N",TEXT(MATCH($C53,'2018-07'!$C$2:$C$100,0)+1,0)))="",INDIRECT(CONCATENATE("'2018-06'!N",TEXT(MATCH($C53,'2018-06'!$C$2:$C$100,0)+1,0)))="",AND(INDIRECT(CONCATENATE("'2018-07'!N",TEXT(MATCH($C53,'2018-07'!$C$2:$C$100,0)+1,0)))="",INDIRECT(CONCATENATE("'2018-06'!N",TEXT(MATCH($C53,'2018-06'!$C$2:$C$100,0)+1,0)))="")),"Н/Д",INDIRECT(CONCATENATE("'2018-07'!N",TEXT(MATCH($C53,'2018-07'!$C$2:$C$100,0)+1,0)))-INDIRECT(CONCATENATE("'2018-06'!NE",TEXT(MATCH($C53,'2018-06'!$C$2:$C$100,0)+1,0))))</f>
        <v>39011185.859999999</v>
      </c>
      <c r="O53" s="17">
        <f ca="1">IF(OR(INDIRECT(CONCATENATE("'2018-07'!O",TEXT(MATCH($C53,'2018-07'!$C$2:$C$100,0)+1,0)))="",INDIRECT(CONCATENATE("'2018-06'!O",TEXT(MATCH($C53,'2018-06'!$C$2:$C$100,0)+1,0)))="",AND(INDIRECT(CONCATENATE("'2018-07'!O",TEXT(MATCH($C53,'2018-07'!$C$2:$C$100,0)+1,0)))="",INDIRECT(CONCATENATE("'2018-06'!O",TEXT(MATCH($C53,'2018-06'!$C$2:$C$100,0)+1,0)))="")),"Н/Д",INDIRECT(CONCATENATE("'2018-07'!O",TEXT(MATCH($C53,'2018-07'!$C$2:$C$100,0)+1,0)))-INDIRECT(CONCATENATE("'2018-06'!O",TEXT(MATCH($C53,'2018-06'!$C$2:$C$100,0)+1,0))))</f>
        <v>1978</v>
      </c>
      <c r="P53" s="17">
        <f ca="1">IF(OR(INDIRECT(CONCATENATE("'2018-07'!P",TEXT(MATCH($C53,'2018-07'!$C$2:$C$100,0)+1,0)))="",INDIRECT(CONCATENATE("'2018-06'!P",TEXT(MATCH($C53,'2018-06'!$C$2:$C$100,0)+1,0)))="",AND(INDIRECT(CONCATENATE("'2018-07'!P",TEXT(MATCH($C53,'2018-07'!$C$2:$C$100,0)+1,0)))="",INDIRECT(CONCATENATE("'2018-06'!P",TEXT(MATCH($C53,'2018-06'!$C$2:$C$100,0)+1,0)))="")),"Н/Д",INDIRECT(CONCATENATE("'2018-07'!P",TEXT(MATCH($C53,'2018-07'!$C$2:$C$100,0)+1,0)))-INDIRECT(CONCATENATE("'2018-06'!P",TEXT(MATCH($C53,'2018-06'!$C$2:$C$100,0)+1,0))))</f>
        <v>10882055.829999998</v>
      </c>
      <c r="Q53" s="17">
        <f ca="1">IF(OR(INDIRECT(CONCATENATE("'2018-07'!Q",TEXT(MATCH($C53,'2018-07'!$C$2:$C$100,0)+1,0)))="",INDIRECT(CONCATENATE("'2018-06'!Q",TEXT(MATCH($C53,'2018-06'!$C$2:$C$100,0)+1,0)))="",AND(INDIRECT(CONCATENATE("'2018-07'!Q",TEXT(MATCH($C53,'2018-07'!$C$2:$C$100,0)+1,0)))="",INDIRECT(CONCATENATE("'2018-06'!Q",TEXT(MATCH($C53,'2018-06'!$C$2:$C$100,0)+1,0)))="")),"Н/Д",INDIRECT(CONCATENATE("'2018-07'!Q",TEXT(MATCH($C53,'2018-07'!$C$2:$C$100,0)+1,0)))-INDIRECT(CONCATENATE("'2018-06'!Q",TEXT(MATCH($C53,'2018-06'!$C$2:$C$100,0)+1,0))))</f>
        <v>11360137.029999999</v>
      </c>
      <c r="R53" s="17">
        <f ca="1">IF(OR(INDIRECT(CONCATENATE("'2018-07'!R",TEXT(MATCH($C53,'2018-07'!$C$2:$C$100,0)+1,0)))="",INDIRECT(CONCATENATE("'2018-06'!R",TEXT(MATCH($C53,'2018-06'!$C$2:$C$100,0)+1,0)))="",AND(INDIRECT(CONCATENATE("'2018-07'!R",TEXT(MATCH($C53,'2018-07'!$C$2:$C$100,0)+1,0)))="",INDIRECT(CONCATENATE("'2018-06'!R",TEXT(MATCH($C53,'2018-06'!$C$2:$C$100,0)+1,0)))="")),"Н/Д",INDIRECT(CONCATENATE("'2018-07'!R",TEXT(MATCH($C53,'2018-07'!$C$2:$C$100,0)+1,0)))-INDIRECT(CONCATENATE("'2018-06'!R",TEXT(MATCH($C53,'2018-06'!$C$2:$C$100,0)+1,0))))</f>
        <v>2576936.3199999984</v>
      </c>
      <c r="S53" s="17">
        <f ca="1">IF(OR(INDIRECT(CONCATENATE("'2018-07'!S",TEXT(MATCH($C53,'2018-07'!$C$2:$C$100,0)+1,0)))="",INDIRECT(CONCATENATE("'2018-06'!S",TEXT(MATCH($C53,'2018-06'!$C$2:$C$100,0)+1,0)))="",AND(INDIRECT(CONCATENATE("'2018-07'!S",TEXT(MATCH($C53,'2018-07'!$C$2:$C$100,0)+1,0)))="",INDIRECT(CONCATENATE("'2018-06'!S",TEXT(MATCH($C53,'2018-06'!$C$2:$C$100,0)+1,0)))="")),"Н/Д",INDIRECT(CONCATENATE("'2018-07'!S",TEXT(MATCH($C53,'2018-07'!$C$2:$C$100,0)+1,0)))-INDIRECT(CONCATENATE("'2018-06'!S",TEXT(MATCH($C53,'2018-06'!$C$2:$C$100,0)+1,0))))</f>
        <v>58320</v>
      </c>
      <c r="T53" s="17">
        <f ca="1">IF(OR(INDIRECT(CONCATENATE("'2018-07'!T",TEXT(MATCH($C53,'2018-07'!$C$2:$C$100,0)+1,0)))="",INDIRECT(CONCATENATE("'2018-06'!T",TEXT(MATCH($C53,'2018-06'!$C$2:$C$100,0)+1,0)))="",AND(INDIRECT(CONCATENATE("'2018-07'!T",TEXT(MATCH($C53,'2018-07'!$C$2:$C$100,0)+1,0)))="",INDIRECT(CONCATENATE("'2018-06'!T",TEXT(MATCH($C53,'2018-06'!$C$2:$C$100,0)+1,0)))="")),"Н/Д",INDIRECT(CONCATENATE("'2018-07'!T",TEXT(MATCH($C53,'2018-07'!$C$2:$C$100,0)+1,0)))-INDIRECT(CONCATENATE("'2018-06'!T",TEXT(MATCH($C53,'2018-06'!$C$2:$C$100,0)+1,0))))</f>
        <v>13179193.650000006</v>
      </c>
      <c r="U53" s="17">
        <f ca="1">IF(OR(INDIRECT(CONCATENATE("'2018-07'!U",TEXT(MATCH($C53,'2018-07'!$C$2:$C$100,0)+1,0)))="",INDIRECT(CONCATENATE("'2018-06'!U",TEXT(MATCH($C53,'2018-06'!$C$2:$C$100,0)+1,0)))="",AND(INDIRECT(CONCATENATE("'2018-07'!U",TEXT(MATCH($C53,'2018-07'!$C$2:$C$100,0)+1,0)))="",INDIRECT(CONCATENATE("'2018-06'!U",TEXT(MATCH($C53,'2018-06'!$C$2:$C$100,0)+1,0)))="")),"Н/Д",INDIRECT(CONCATENATE("'2018-07'!U",TEXT(MATCH($C53,'2018-07'!$C$2:$C$100,0)+1,0)))-INDIRECT(CONCATENATE("'2018-06'!U",TEXT(MATCH($C53,'2018-06'!$C$2:$C$100,0)+1,0))))</f>
        <v>-152273.81000000006</v>
      </c>
      <c r="V53" s="17">
        <f ca="1">IF(OR(INDIRECT(CONCATENATE("'2018-07'!V",TEXT(MATCH($C53,'2018-07'!$C$2:$C$100,0)+1,0)))="",INDIRECT(CONCATENATE("'2018-06'!V",TEXT(MATCH($C53,'2018-06'!$C$2:$C$100,0)+1,0)))="",AND(INDIRECT(CONCATENATE("'2018-07'!V",TEXT(MATCH($C53,'2018-07'!$C$2:$C$100,0)+1,0)))="",INDIRECT(CONCATENATE("'2018-06'!V",TEXT(MATCH($C53,'2018-06'!$C$2:$C$100,0)+1,0)))="")),"Н/Д",INDIRECT(CONCATENATE("'2018-07'!V",TEXT(MATCH($C53,'2018-07'!$C$2:$C$100,0)+1,0)))-INDIRECT(CONCATENATE("'2018-06'!V",TEXT(MATCH($C53,'2018-06'!$C$2:$C$100,0)+1,0))))</f>
        <v>2457117968.4099989</v>
      </c>
      <c r="W53" s="17">
        <f ca="1">IF(OR(INDIRECT(CONCATENATE("'2018-07'!W",TEXT(MATCH($C53,'2018-07'!$C$2:$C$100,0)+1,0)))="",INDIRECT(CONCATENATE("'2018-06'!W",TEXT(MATCH($C53,'2018-06'!$C$2:$C$100,0)+1,0)))="",AND(INDIRECT(CONCATENATE("'2018-07'!W",TEXT(MATCH($C53,'2018-07'!$C$2:$C$100,0)+1,0)))="",INDIRECT(CONCATENATE("'2018-06'!W",TEXT(MATCH($C53,'2018-06'!$C$2:$C$100,0)+1,0)))="")),"Н/Д",INDIRECT(CONCATENATE("'2018-07'!W",TEXT(MATCH($C53,'2018-07'!$C$2:$C$100,0)+1,0)))-INDIRECT(CONCATENATE("'2018-06'!W",TEXT(MATCH($C53,'2018-06'!$C$2:$C$100,0)+1,0))))</f>
        <v>6661408759.4799995</v>
      </c>
    </row>
    <row r="54" spans="1:23" x14ac:dyDescent="0.25">
      <c r="A54" s="2" t="s">
        <v>69</v>
      </c>
      <c r="B54" s="2" t="s">
        <v>78</v>
      </c>
      <c r="C54" s="15">
        <v>95000000</v>
      </c>
      <c r="D54" s="2" t="s">
        <v>210</v>
      </c>
      <c r="E54" s="17">
        <f ca="1">IF(OR(INDIRECT(CONCATENATE("'2018-07'!E",TEXT(MATCH($C54,'2018-07'!$C$2:$C$100,0)+1,0)))="",INDIRECT(CONCATENATE("'2018-06'!E",TEXT(MATCH($C54,'2018-06'!$C$2:$C$100,0)+1,0)))="",AND(INDIRECT(CONCATENATE("'2018-07'!E",TEXT(MATCH($C54,'2018-07'!$C$2:$C$100,0)+1,0)))="",INDIRECT(CONCATENATE("'2018-06'!E",TEXT(MATCH($C54,'2018-06'!$C$2:$C$100,0)+1,0)))="")),"Н/Д",INDIRECT(CONCATENATE("'2018-07'!E",TEXT(MATCH($C54,'2018-07'!$C$2:$C$100,0)+1,0)))-INDIRECT(CONCATENATE("'2018-06'!E",TEXT(MATCH($C54,'2018-06'!$C$2:$C$100,0)+1,0))))</f>
        <v>2367513089.6599998</v>
      </c>
      <c r="F54" s="17">
        <f ca="1">IF(OR(INDIRECT(CONCATENATE("'2018-07'!F",TEXT(MATCH($C54,'2018-07'!$C$2:$C$100,0)+1,0)))="",INDIRECT(CONCATENATE("'2018-06'!F",TEXT(MATCH($C54,'2018-06'!$C$2:$C$100,0)+1,0)))="",AND(INDIRECT(CONCATENATE("'2018-07'!F",TEXT(MATCH($C54,'2018-07'!$C$2:$C$100,0)+1,0)))="",INDIRECT(CONCATENATE("'2018-06'!F",TEXT(MATCH($C54,'2018-06'!$C$2:$C$100,0)+1,0)))="")),"Н/Д",INDIRECT(CONCATENATE("'2018-07'!F",TEXT(MATCH($C54,'2018-07'!$C$2:$C$100,0)+1,0)))-INDIRECT(CONCATENATE("'2018-06'!F",TEXT(MATCH($C54,'2018-06'!$C$2:$C$100,0)+1,0))))</f>
        <v>1645161042.1700001</v>
      </c>
      <c r="G54" s="17">
        <f ca="1">IF(OR(INDIRECT(CONCATENATE("'2018-07'!G",TEXT(MATCH($C54,'2018-07'!$C$2:$C$100,0)+1,0)))="",INDIRECT(CONCATENATE("'2018-06'!G",TEXT(MATCH($C54,'2018-06'!$C$2:$C$100,0)+1,0)))="",AND(INDIRECT(CONCATENATE("'2018-07'!G",TEXT(MATCH($C54,'2018-07'!$C$2:$C$100,0)+1,0)))="",INDIRECT(CONCATENATE("'2018-06'!G",TEXT(MATCH($C54,'2018-06'!$C$2:$C$100,0)+1,0)))="")),"Н/Д",INDIRECT(CONCATENATE("'2018-07'!G",TEXT(MATCH($C54,'2018-07'!$C$2:$C$100,0)+1,0)))-INDIRECT(CONCATENATE("'2018-06'!G",TEXT(MATCH($C54,'2018-06'!$C$2:$C$100,0)+1,0))))</f>
        <v>320726767.0999999</v>
      </c>
      <c r="H54" s="17">
        <f ca="1">IF(OR(INDIRECT(CONCATENATE("'2018-07'!H",TEXT(MATCH($C54,'2018-07'!$C$2:$C$100,0)+1,0)))="",INDIRECT(CONCATENATE("'2018-06'!H",TEXT(MATCH($C54,'2018-06'!$C$2:$C$100,0)+1,0)))="",AND(INDIRECT(CONCATENATE("'2018-07'!H",TEXT(MATCH($C54,'2018-07'!$C$2:$C$100,0)+1,0)))="",INDIRECT(CONCATENATE("'2018-06'!H",TEXT(MATCH($C54,'2018-06'!$C$2:$C$100,0)+1,0)))="")),"Н/Д",INDIRECT(CONCATENATE("'2018-07'!H",TEXT(MATCH($C54,'2018-07'!$C$2:$C$100,0)+1,0)))-INDIRECT(CONCATENATE("'2018-06'!H",TEXT(MATCH($C54,'2018-06'!$C$2:$C$100,0)+1,0))))</f>
        <v>694302257.70000076</v>
      </c>
      <c r="I54" s="17">
        <f ca="1">IF(OR(INDIRECT(CONCATENATE("'2018-07'!I",TEXT(MATCH($C54,'2018-07'!$C$2:$C$100,0)+1,0)))="",INDIRECT(CONCATENATE("'2018-06'!I",TEXT(MATCH($C54,'2018-06'!$C$2:$C$100,0)+1,0)))="",AND(INDIRECT(CONCATENATE("'2018-07'!I",TEXT(MATCH($C54,'2018-07'!$C$2:$C$100,0)+1,0)))="",INDIRECT(CONCATENATE("'2018-06'!I",TEXT(MATCH($C54,'2018-06'!$C$2:$C$100,0)+1,0)))="")),"Н/Д",INDIRECT(CONCATENATE("'2018-07'!I",TEXT(MATCH($C54,'2018-07'!$C$2:$C$100,0)+1,0)))-INDIRECT(CONCATENATE("'2018-06'!I",TEXT(MATCH($C54,'2018-06'!$C$2:$C$100,0)+1,0))))</f>
        <v>236030082.23000002</v>
      </c>
      <c r="J54" s="17" t="str">
        <f ca="1">IF(OR(INDIRECT(CONCATENATE("'2018-07'!J",TEXT(MATCH($C54,'2018-07'!$C$2:$C$100,0)+1,0)))="",INDIRECT(CONCATENATE("'2018-06'!J",TEXT(MATCH($C54,'2018-06'!$C$2:$C$100,0)+1,0)))="",AND(INDIRECT(CONCATENATE("'2018-07'!J",TEXT(MATCH($C54,'2018-07'!$C$2:$C$100,0)+1,0)))="",INDIRECT(CONCATENATE("'2018-06'!J",TEXT(MATCH($C54,'2018-06'!$C$2:$C$100,0)+1,0)))="")),"Н/Д",INDIRECT(CONCATENATE("'2018-07'!J",TEXT(MATCH($C54,'2018-07'!$C$2:$C$100,0)+1,0)))-INDIRECT(CONCATENATE("'2018-06'!J",TEXT(MATCH($C54,'2018-06'!$C$2:$C$100,0)+1,0))))</f>
        <v>Н/Д</v>
      </c>
      <c r="K54" s="17">
        <f ca="1">IF(OR(INDIRECT(CONCATENATE("'2018-07'!K",TEXT(MATCH($C54,'2018-07'!$C$2:$C$100,0)+1,0)))="",INDIRECT(CONCATENATE("'2018-06'!K",TEXT(MATCH($C54,'2018-06'!$C$2:$C$100,0)+1,0)))="",AND(INDIRECT(CONCATENATE("'2018-07'!K",TEXT(MATCH($C54,'2018-07'!$C$2:$C$100,0)+1,0)))="",INDIRECT(CONCATENATE("'2018-06'!K",TEXT(MATCH($C54,'2018-06'!$C$2:$C$100,0)+1,0)))="")),"Н/Д",INDIRECT(CONCATENATE("'2018-07'!K",TEXT(MATCH($C54,'2018-07'!$C$2:$C$100,0)+1,0)))-INDIRECT(CONCATENATE("'2018-06'!K",TEXT(MATCH($C54,'2018-06'!$C$2:$C$100,0)+1,0))))</f>
        <v>50054269.379999995</v>
      </c>
      <c r="L54" s="17">
        <f ca="1">IF(OR(INDIRECT(CONCATENATE("'2018-07'!L",TEXT(MATCH($C54,'2018-07'!$C$2:$C$100,0)+1,0)))="",INDIRECT(CONCATENATE("'2018-06'!L",TEXT(MATCH($C54,'2018-06'!$C$2:$C$100,0)+1,0)))="",AND(INDIRECT(CONCATENATE("'2018-07'!L",TEXT(MATCH($C54,'2018-07'!$C$2:$C$100,0)+1,0)))="",INDIRECT(CONCATENATE("'2018-06'!L",TEXT(MATCH($C54,'2018-06'!$C$2:$C$100,0)+1,0)))="")),"Н/Д",INDIRECT(CONCATENATE("'2018-07'!L",TEXT(MATCH($C54,'2018-07'!$C$2:$C$100,0)+1,0)))-INDIRECT(CONCATENATE("'2018-06'!L",TEXT(MATCH($C54,'2018-06'!$C$2:$C$100,0)+1,0))))</f>
        <v>72729687.600000143</v>
      </c>
      <c r="M54" s="17">
        <f ca="1">IF(OR(INDIRECT(CONCATENATE("'2018-07'!M",TEXT(MATCH($C54,'2018-07'!$C$2:$C$100,0)+1,0)))="",INDIRECT(CONCATENATE("'2018-06'!M",TEXT(MATCH($C54,'2018-06'!$C$2:$C$100,0)+1,0)))="",AND(INDIRECT(CONCATENATE("'2018-07'!M",TEXT(MATCH($C54,'2018-07'!$C$2:$C$100,0)+1,0)))="",INDIRECT(CONCATENATE("'2018-06'!M",TEXT(MATCH($C54,'2018-06'!$C$2:$C$100,0)+1,0)))="")),"Н/Д",INDIRECT(CONCATENATE("'2018-07'!M",TEXT(MATCH($C54,'2018-07'!$C$2:$C$100,0)+1,0)))-INDIRECT(CONCATENATE("'2018-06'!M",TEXT(MATCH($C54,'2018-06'!$C$2:$C$100,0)+1,0))))</f>
        <v>68980170.429999977</v>
      </c>
      <c r="N54" s="17">
        <f ca="1">IF(OR(INDIRECT(CONCATENATE("'2018-07'!N",TEXT(MATCH($C54,'2018-07'!$C$2:$C$100,0)+1,0)))="",INDIRECT(CONCATENATE("'2018-06'!N",TEXT(MATCH($C54,'2018-06'!$C$2:$C$100,0)+1,0)))="",AND(INDIRECT(CONCATENATE("'2018-07'!N",TEXT(MATCH($C54,'2018-07'!$C$2:$C$100,0)+1,0)))="",INDIRECT(CONCATENATE("'2018-06'!N",TEXT(MATCH($C54,'2018-06'!$C$2:$C$100,0)+1,0)))="")),"Н/Д",INDIRECT(CONCATENATE("'2018-07'!N",TEXT(MATCH($C54,'2018-07'!$C$2:$C$100,0)+1,0)))-INDIRECT(CONCATENATE("'2018-06'!NE",TEXT(MATCH($C54,'2018-06'!$C$2:$C$100,0)+1,0))))</f>
        <v>79586423.120000005</v>
      </c>
      <c r="O54" s="17">
        <f ca="1">IF(OR(INDIRECT(CONCATENATE("'2018-07'!O",TEXT(MATCH($C54,'2018-07'!$C$2:$C$100,0)+1,0)))="",INDIRECT(CONCATENATE("'2018-06'!O",TEXT(MATCH($C54,'2018-06'!$C$2:$C$100,0)+1,0)))="",AND(INDIRECT(CONCATENATE("'2018-07'!O",TEXT(MATCH($C54,'2018-07'!$C$2:$C$100,0)+1,0)))="",INDIRECT(CONCATENATE("'2018-06'!O",TEXT(MATCH($C54,'2018-06'!$C$2:$C$100,0)+1,0)))="")),"Н/Д",INDIRECT(CONCATENATE("'2018-07'!O",TEXT(MATCH($C54,'2018-07'!$C$2:$C$100,0)+1,0)))-INDIRECT(CONCATENATE("'2018-06'!O",TEXT(MATCH($C54,'2018-06'!$C$2:$C$100,0)+1,0))))</f>
        <v>17519.34</v>
      </c>
      <c r="P54" s="17">
        <f ca="1">IF(OR(INDIRECT(CONCATENATE("'2018-07'!P",TEXT(MATCH($C54,'2018-07'!$C$2:$C$100,0)+1,0)))="",INDIRECT(CONCATENATE("'2018-06'!P",TEXT(MATCH($C54,'2018-06'!$C$2:$C$100,0)+1,0)))="",AND(INDIRECT(CONCATENATE("'2018-07'!P",TEXT(MATCH($C54,'2018-07'!$C$2:$C$100,0)+1,0)))="",INDIRECT(CONCATENATE("'2018-06'!P",TEXT(MATCH($C54,'2018-06'!$C$2:$C$100,0)+1,0)))="")),"Н/Д",INDIRECT(CONCATENATE("'2018-07'!P",TEXT(MATCH($C54,'2018-07'!$C$2:$C$100,0)+1,0)))-INDIRECT(CONCATENATE("'2018-06'!P",TEXT(MATCH($C54,'2018-06'!$C$2:$C$100,0)+1,0))))</f>
        <v>102751754.55000001</v>
      </c>
      <c r="Q54" s="17">
        <f ca="1">IF(OR(INDIRECT(CONCATENATE("'2018-07'!Q",TEXT(MATCH($C54,'2018-07'!$C$2:$C$100,0)+1,0)))="",INDIRECT(CONCATENATE("'2018-06'!Q",TEXT(MATCH($C54,'2018-06'!$C$2:$C$100,0)+1,0)))="",AND(INDIRECT(CONCATENATE("'2018-07'!Q",TEXT(MATCH($C54,'2018-07'!$C$2:$C$100,0)+1,0)))="",INDIRECT(CONCATENATE("'2018-06'!Q",TEXT(MATCH($C54,'2018-06'!$C$2:$C$100,0)+1,0)))="")),"Н/Д",INDIRECT(CONCATENATE("'2018-07'!Q",TEXT(MATCH($C54,'2018-07'!$C$2:$C$100,0)+1,0)))-INDIRECT(CONCATENATE("'2018-06'!Q",TEXT(MATCH($C54,'2018-06'!$C$2:$C$100,0)+1,0))))</f>
        <v>13775775.75</v>
      </c>
      <c r="R54" s="17">
        <f ca="1">IF(OR(INDIRECT(CONCATENATE("'2018-07'!R",TEXT(MATCH($C54,'2018-07'!$C$2:$C$100,0)+1,0)))="",INDIRECT(CONCATENATE("'2018-06'!R",TEXT(MATCH($C54,'2018-06'!$C$2:$C$100,0)+1,0)))="",AND(INDIRECT(CONCATENATE("'2018-07'!R",TEXT(MATCH($C54,'2018-07'!$C$2:$C$100,0)+1,0)))="",INDIRECT(CONCATENATE("'2018-06'!R",TEXT(MATCH($C54,'2018-06'!$C$2:$C$100,0)+1,0)))="")),"Н/Д",INDIRECT(CONCATENATE("'2018-07'!R",TEXT(MATCH($C54,'2018-07'!$C$2:$C$100,0)+1,0)))-INDIRECT(CONCATENATE("'2018-06'!R",TEXT(MATCH($C54,'2018-06'!$C$2:$C$100,0)+1,0))))</f>
        <v>40098501.719999999</v>
      </c>
      <c r="S54" s="17">
        <f ca="1">IF(OR(INDIRECT(CONCATENATE("'2018-07'!S",TEXT(MATCH($C54,'2018-07'!$C$2:$C$100,0)+1,0)))="",INDIRECT(CONCATENATE("'2018-06'!S",TEXT(MATCH($C54,'2018-06'!$C$2:$C$100,0)+1,0)))="",AND(INDIRECT(CONCATENATE("'2018-07'!S",TEXT(MATCH($C54,'2018-07'!$C$2:$C$100,0)+1,0)))="",INDIRECT(CONCATENATE("'2018-06'!S",TEXT(MATCH($C54,'2018-06'!$C$2:$C$100,0)+1,0)))="")),"Н/Д",INDIRECT(CONCATENATE("'2018-07'!S",TEXT(MATCH($C54,'2018-07'!$C$2:$C$100,0)+1,0)))-INDIRECT(CONCATENATE("'2018-06'!S",TEXT(MATCH($C54,'2018-06'!$C$2:$C$100,0)+1,0))))</f>
        <v>5096</v>
      </c>
      <c r="T54" s="17">
        <f ca="1">IF(OR(INDIRECT(CONCATENATE("'2018-07'!T",TEXT(MATCH($C54,'2018-07'!$C$2:$C$100,0)+1,0)))="",INDIRECT(CONCATENATE("'2018-06'!T",TEXT(MATCH($C54,'2018-06'!$C$2:$C$100,0)+1,0)))="",AND(INDIRECT(CONCATENATE("'2018-07'!T",TEXT(MATCH($C54,'2018-07'!$C$2:$C$100,0)+1,0)))="",INDIRECT(CONCATENATE("'2018-06'!T",TEXT(MATCH($C54,'2018-06'!$C$2:$C$100,0)+1,0)))="")),"Н/Д",INDIRECT(CONCATENATE("'2018-07'!T",TEXT(MATCH($C54,'2018-07'!$C$2:$C$100,0)+1,0)))-INDIRECT(CONCATENATE("'2018-06'!T",TEXT(MATCH($C54,'2018-06'!$C$2:$C$100,0)+1,0))))</f>
        <v>20487865.140000015</v>
      </c>
      <c r="U54" s="17">
        <f ca="1">IF(OR(INDIRECT(CONCATENATE("'2018-07'!U",TEXT(MATCH($C54,'2018-07'!$C$2:$C$100,0)+1,0)))="",INDIRECT(CONCATENATE("'2018-06'!U",TEXT(MATCH($C54,'2018-06'!$C$2:$C$100,0)+1,0)))="",AND(INDIRECT(CONCATENATE("'2018-07'!U",TEXT(MATCH($C54,'2018-07'!$C$2:$C$100,0)+1,0)))="",INDIRECT(CONCATENATE("'2018-06'!U",TEXT(MATCH($C54,'2018-06'!$C$2:$C$100,0)+1,0)))="")),"Н/Д",INDIRECT(CONCATENATE("'2018-07'!U",TEXT(MATCH($C54,'2018-07'!$C$2:$C$100,0)+1,0)))-INDIRECT(CONCATENATE("'2018-06'!U",TEXT(MATCH($C54,'2018-06'!$C$2:$C$100,0)+1,0))))</f>
        <v>438479.59</v>
      </c>
      <c r="V54" s="17">
        <f ca="1">IF(OR(INDIRECT(CONCATENATE("'2018-07'!V",TEXT(MATCH($C54,'2018-07'!$C$2:$C$100,0)+1,0)))="",INDIRECT(CONCATENATE("'2018-06'!V",TEXT(MATCH($C54,'2018-06'!$C$2:$C$100,0)+1,0)))="",AND(INDIRECT(CONCATENATE("'2018-07'!V",TEXT(MATCH($C54,'2018-07'!$C$2:$C$100,0)+1,0)))="",INDIRECT(CONCATENATE("'2018-06'!V",TEXT(MATCH($C54,'2018-06'!$C$2:$C$100,0)+1,0)))="")),"Н/Д",INDIRECT(CONCATENATE("'2018-07'!V",TEXT(MATCH($C54,'2018-07'!$C$2:$C$100,0)+1,0)))-INDIRECT(CONCATENATE("'2018-06'!V",TEXT(MATCH($C54,'2018-06'!$C$2:$C$100,0)+1,0))))</f>
        <v>722352047.48999977</v>
      </c>
      <c r="W54" s="17">
        <f ca="1">IF(OR(INDIRECT(CONCATENATE("'2018-07'!W",TEXT(MATCH($C54,'2018-07'!$C$2:$C$100,0)+1,0)))="",INDIRECT(CONCATENATE("'2018-06'!W",TEXT(MATCH($C54,'2018-06'!$C$2:$C$100,0)+1,0)))="",AND(INDIRECT(CONCATENATE("'2018-07'!W",TEXT(MATCH($C54,'2018-07'!$C$2:$C$100,0)+1,0)))="",INDIRECT(CONCATENATE("'2018-06'!W",TEXT(MATCH($C54,'2018-06'!$C$2:$C$100,0)+1,0)))="")),"Н/Д",INDIRECT(CONCATENATE("'2018-07'!W",TEXT(MATCH($C54,'2018-07'!$C$2:$C$100,0)+1,0)))-INDIRECT(CONCATENATE("'2018-06'!W",TEXT(MATCH($C54,'2018-06'!$C$2:$C$100,0)+1,0))))</f>
        <v>6367912681.4000015</v>
      </c>
    </row>
    <row r="55" spans="1:23" x14ac:dyDescent="0.25">
      <c r="A55" s="2" t="s">
        <v>69</v>
      </c>
      <c r="B55" s="2" t="s">
        <v>79</v>
      </c>
      <c r="C55" s="15">
        <v>69000000</v>
      </c>
      <c r="D55" s="2" t="s">
        <v>210</v>
      </c>
      <c r="E55" s="17">
        <f ca="1">IF(OR(INDIRECT(CONCATENATE("'2018-07'!E",TEXT(MATCH($C55,'2018-07'!$C$2:$C$100,0)+1,0)))="",INDIRECT(CONCATENATE("'2018-06'!E",TEXT(MATCH($C55,'2018-06'!$C$2:$C$100,0)+1,0)))="",AND(INDIRECT(CONCATENATE("'2018-07'!E",TEXT(MATCH($C55,'2018-07'!$C$2:$C$100,0)+1,0)))="",INDIRECT(CONCATENATE("'2018-06'!E",TEXT(MATCH($C55,'2018-06'!$C$2:$C$100,0)+1,0)))="")),"Н/Д",INDIRECT(CONCATENATE("'2018-07'!E",TEXT(MATCH($C55,'2018-07'!$C$2:$C$100,0)+1,0)))-INDIRECT(CONCATENATE("'2018-06'!E",TEXT(MATCH($C55,'2018-06'!$C$2:$C$100,0)+1,0))))</f>
        <v>5592015402.6599998</v>
      </c>
      <c r="F55" s="17">
        <f ca="1">IF(OR(INDIRECT(CONCATENATE("'2018-07'!F",TEXT(MATCH($C55,'2018-07'!$C$2:$C$100,0)+1,0)))="",INDIRECT(CONCATENATE("'2018-06'!F",TEXT(MATCH($C55,'2018-06'!$C$2:$C$100,0)+1,0)))="",AND(INDIRECT(CONCATENATE("'2018-07'!F",TEXT(MATCH($C55,'2018-07'!$C$2:$C$100,0)+1,0)))="",INDIRECT(CONCATENATE("'2018-06'!F",TEXT(MATCH($C55,'2018-06'!$C$2:$C$100,0)+1,0)))="")),"Н/Д",INDIRECT(CONCATENATE("'2018-07'!F",TEXT(MATCH($C55,'2018-07'!$C$2:$C$100,0)+1,0)))-INDIRECT(CONCATENATE("'2018-06'!F",TEXT(MATCH($C55,'2018-06'!$C$2:$C$100,0)+1,0))))</f>
        <v>4001793423.8800011</v>
      </c>
      <c r="G55" s="17">
        <f ca="1">IF(OR(INDIRECT(CONCATENATE("'2018-07'!G",TEXT(MATCH($C55,'2018-07'!$C$2:$C$100,0)+1,0)))="",INDIRECT(CONCATENATE("'2018-06'!G",TEXT(MATCH($C55,'2018-06'!$C$2:$C$100,0)+1,0)))="",AND(INDIRECT(CONCATENATE("'2018-07'!G",TEXT(MATCH($C55,'2018-07'!$C$2:$C$100,0)+1,0)))="",INDIRECT(CONCATENATE("'2018-06'!G",TEXT(MATCH($C55,'2018-06'!$C$2:$C$100,0)+1,0)))="")),"Н/Д",INDIRECT(CONCATENATE("'2018-07'!G",TEXT(MATCH($C55,'2018-07'!$C$2:$C$100,0)+1,0)))-INDIRECT(CONCATENATE("'2018-06'!G",TEXT(MATCH($C55,'2018-06'!$C$2:$C$100,0)+1,0))))</f>
        <v>1128311299.46</v>
      </c>
      <c r="H55" s="17">
        <f ca="1">IF(OR(INDIRECT(CONCATENATE("'2018-07'!H",TEXT(MATCH($C55,'2018-07'!$C$2:$C$100,0)+1,0)))="",INDIRECT(CONCATENATE("'2018-06'!H",TEXT(MATCH($C55,'2018-06'!$C$2:$C$100,0)+1,0)))="",AND(INDIRECT(CONCATENATE("'2018-07'!H",TEXT(MATCH($C55,'2018-07'!$C$2:$C$100,0)+1,0)))="",INDIRECT(CONCATENATE("'2018-06'!H",TEXT(MATCH($C55,'2018-06'!$C$2:$C$100,0)+1,0)))="")),"Н/Д",INDIRECT(CONCATENATE("'2018-07'!H",TEXT(MATCH($C55,'2018-07'!$C$2:$C$100,0)+1,0)))-INDIRECT(CONCATENATE("'2018-06'!H",TEXT(MATCH($C55,'2018-06'!$C$2:$C$100,0)+1,0))))</f>
        <v>1830362391.6700001</v>
      </c>
      <c r="I55" s="17">
        <f ca="1">IF(OR(INDIRECT(CONCATENATE("'2018-07'!I",TEXT(MATCH($C55,'2018-07'!$C$2:$C$100,0)+1,0)))="",INDIRECT(CONCATENATE("'2018-06'!I",TEXT(MATCH($C55,'2018-06'!$C$2:$C$100,0)+1,0)))="",AND(INDIRECT(CONCATENATE("'2018-07'!I",TEXT(MATCH($C55,'2018-07'!$C$2:$C$100,0)+1,0)))="",INDIRECT(CONCATENATE("'2018-06'!I",TEXT(MATCH($C55,'2018-06'!$C$2:$C$100,0)+1,0)))="")),"Н/Д",INDIRECT(CONCATENATE("'2018-07'!I",TEXT(MATCH($C55,'2018-07'!$C$2:$C$100,0)+1,0)))-INDIRECT(CONCATENATE("'2018-06'!I",TEXT(MATCH($C55,'2018-06'!$C$2:$C$100,0)+1,0))))</f>
        <v>574672909.82999992</v>
      </c>
      <c r="J55" s="17" t="str">
        <f ca="1">IF(OR(INDIRECT(CONCATENATE("'2018-07'!J",TEXT(MATCH($C55,'2018-07'!$C$2:$C$100,0)+1,0)))="",INDIRECT(CONCATENATE("'2018-06'!J",TEXT(MATCH($C55,'2018-06'!$C$2:$C$100,0)+1,0)))="",AND(INDIRECT(CONCATENATE("'2018-07'!J",TEXT(MATCH($C55,'2018-07'!$C$2:$C$100,0)+1,0)))="",INDIRECT(CONCATENATE("'2018-06'!J",TEXT(MATCH($C55,'2018-06'!$C$2:$C$100,0)+1,0)))="")),"Н/Д",INDIRECT(CONCATENATE("'2018-07'!J",TEXT(MATCH($C55,'2018-07'!$C$2:$C$100,0)+1,0)))-INDIRECT(CONCATENATE("'2018-06'!J",TEXT(MATCH($C55,'2018-06'!$C$2:$C$100,0)+1,0))))</f>
        <v>Н/Д</v>
      </c>
      <c r="K55" s="17">
        <f ca="1">IF(OR(INDIRECT(CONCATENATE("'2018-07'!K",TEXT(MATCH($C55,'2018-07'!$C$2:$C$100,0)+1,0)))="",INDIRECT(CONCATENATE("'2018-06'!K",TEXT(MATCH($C55,'2018-06'!$C$2:$C$100,0)+1,0)))="",AND(INDIRECT(CONCATENATE("'2018-07'!K",TEXT(MATCH($C55,'2018-07'!$C$2:$C$100,0)+1,0)))="",INDIRECT(CONCATENATE("'2018-06'!K",TEXT(MATCH($C55,'2018-06'!$C$2:$C$100,0)+1,0)))="")),"Н/Д",INDIRECT(CONCATENATE("'2018-07'!K",TEXT(MATCH($C55,'2018-07'!$C$2:$C$100,0)+1,0)))-INDIRECT(CONCATENATE("'2018-06'!K",TEXT(MATCH($C55,'2018-06'!$C$2:$C$100,0)+1,0))))</f>
        <v>102975412.38000011</v>
      </c>
      <c r="L55" s="17">
        <f ca="1">IF(OR(INDIRECT(CONCATENATE("'2018-07'!L",TEXT(MATCH($C55,'2018-07'!$C$2:$C$100,0)+1,0)))="",INDIRECT(CONCATENATE("'2018-06'!L",TEXT(MATCH($C55,'2018-06'!$C$2:$C$100,0)+1,0)))="",AND(INDIRECT(CONCATENATE("'2018-07'!L",TEXT(MATCH($C55,'2018-07'!$C$2:$C$100,0)+1,0)))="",INDIRECT(CONCATENATE("'2018-06'!L",TEXT(MATCH($C55,'2018-06'!$C$2:$C$100,0)+1,0)))="")),"Н/Д",INDIRECT(CONCATENATE("'2018-07'!L",TEXT(MATCH($C55,'2018-07'!$C$2:$C$100,0)+1,0)))-INDIRECT(CONCATENATE("'2018-06'!L",TEXT(MATCH($C55,'2018-06'!$C$2:$C$100,0)+1,0))))</f>
        <v>131066963.88999987</v>
      </c>
      <c r="M55" s="17">
        <f ca="1">IF(OR(INDIRECT(CONCATENATE("'2018-07'!M",TEXT(MATCH($C55,'2018-07'!$C$2:$C$100,0)+1,0)))="",INDIRECT(CONCATENATE("'2018-06'!M",TEXT(MATCH($C55,'2018-06'!$C$2:$C$100,0)+1,0)))="",AND(INDIRECT(CONCATENATE("'2018-07'!M",TEXT(MATCH($C55,'2018-07'!$C$2:$C$100,0)+1,0)))="",INDIRECT(CONCATENATE("'2018-06'!M",TEXT(MATCH($C55,'2018-06'!$C$2:$C$100,0)+1,0)))="")),"Н/Д",INDIRECT(CONCATENATE("'2018-07'!M",TEXT(MATCH($C55,'2018-07'!$C$2:$C$100,0)+1,0)))-INDIRECT(CONCATENATE("'2018-06'!M",TEXT(MATCH($C55,'2018-06'!$C$2:$C$100,0)+1,0))))</f>
        <v>1612931.9899999993</v>
      </c>
      <c r="N55" s="17">
        <f ca="1">IF(OR(INDIRECT(CONCATENATE("'2018-07'!N",TEXT(MATCH($C55,'2018-07'!$C$2:$C$100,0)+1,0)))="",INDIRECT(CONCATENATE("'2018-06'!N",TEXT(MATCH($C55,'2018-06'!$C$2:$C$100,0)+1,0)))="",AND(INDIRECT(CONCATENATE("'2018-07'!N",TEXT(MATCH($C55,'2018-07'!$C$2:$C$100,0)+1,0)))="",INDIRECT(CONCATENATE("'2018-06'!N",TEXT(MATCH($C55,'2018-06'!$C$2:$C$100,0)+1,0)))="")),"Н/Д",INDIRECT(CONCATENATE("'2018-07'!N",TEXT(MATCH($C55,'2018-07'!$C$2:$C$100,0)+1,0)))-INDIRECT(CONCATENATE("'2018-06'!NE",TEXT(MATCH($C55,'2018-06'!$C$2:$C$100,0)+1,0))))</f>
        <v>158356145.22</v>
      </c>
      <c r="O55" s="17">
        <f ca="1">IF(OR(INDIRECT(CONCATENATE("'2018-07'!O",TEXT(MATCH($C55,'2018-07'!$C$2:$C$100,0)+1,0)))="",INDIRECT(CONCATENATE("'2018-06'!O",TEXT(MATCH($C55,'2018-06'!$C$2:$C$100,0)+1,0)))="",AND(INDIRECT(CONCATENATE("'2018-07'!O",TEXT(MATCH($C55,'2018-07'!$C$2:$C$100,0)+1,0)))="",INDIRECT(CONCATENATE("'2018-06'!O",TEXT(MATCH($C55,'2018-06'!$C$2:$C$100,0)+1,0)))="")),"Н/Д",INDIRECT(CONCATENATE("'2018-07'!O",TEXT(MATCH($C55,'2018-07'!$C$2:$C$100,0)+1,0)))-INDIRECT(CONCATENATE("'2018-06'!O",TEXT(MATCH($C55,'2018-06'!$C$2:$C$100,0)+1,0))))</f>
        <v>695.79000000000815</v>
      </c>
      <c r="P55" s="17">
        <f ca="1">IF(OR(INDIRECT(CONCATENATE("'2018-07'!P",TEXT(MATCH($C55,'2018-07'!$C$2:$C$100,0)+1,0)))="",INDIRECT(CONCATENATE("'2018-06'!P",TEXT(MATCH($C55,'2018-06'!$C$2:$C$100,0)+1,0)))="",AND(INDIRECT(CONCATENATE("'2018-07'!P",TEXT(MATCH($C55,'2018-07'!$C$2:$C$100,0)+1,0)))="",INDIRECT(CONCATENATE("'2018-06'!P",TEXT(MATCH($C55,'2018-06'!$C$2:$C$100,0)+1,0)))="")),"Н/Д",INDIRECT(CONCATENATE("'2018-07'!P",TEXT(MATCH($C55,'2018-07'!$C$2:$C$100,0)+1,0)))-INDIRECT(CONCATENATE("'2018-06'!P",TEXT(MATCH($C55,'2018-06'!$C$2:$C$100,0)+1,0))))</f>
        <v>77943068.839999974</v>
      </c>
      <c r="Q55" s="17">
        <f ca="1">IF(OR(INDIRECT(CONCATENATE("'2018-07'!Q",TEXT(MATCH($C55,'2018-07'!$C$2:$C$100,0)+1,0)))="",INDIRECT(CONCATENATE("'2018-06'!Q",TEXT(MATCH($C55,'2018-06'!$C$2:$C$100,0)+1,0)))="",AND(INDIRECT(CONCATENATE("'2018-07'!Q",TEXT(MATCH($C55,'2018-07'!$C$2:$C$100,0)+1,0)))="",INDIRECT(CONCATENATE("'2018-06'!Q",TEXT(MATCH($C55,'2018-06'!$C$2:$C$100,0)+1,0)))="")),"Н/Д",INDIRECT(CONCATENATE("'2018-07'!Q",TEXT(MATCH($C55,'2018-07'!$C$2:$C$100,0)+1,0)))-INDIRECT(CONCATENATE("'2018-06'!Q",TEXT(MATCH($C55,'2018-06'!$C$2:$C$100,0)+1,0))))</f>
        <v>19243798.640000015</v>
      </c>
      <c r="R55" s="17">
        <f ca="1">IF(OR(INDIRECT(CONCATENATE("'2018-07'!R",TEXT(MATCH($C55,'2018-07'!$C$2:$C$100,0)+1,0)))="",INDIRECT(CONCATENATE("'2018-06'!R",TEXT(MATCH($C55,'2018-06'!$C$2:$C$100,0)+1,0)))="",AND(INDIRECT(CONCATENATE("'2018-07'!R",TEXT(MATCH($C55,'2018-07'!$C$2:$C$100,0)+1,0)))="",INDIRECT(CONCATENATE("'2018-06'!R",TEXT(MATCH($C55,'2018-06'!$C$2:$C$100,0)+1,0)))="")),"Н/Д",INDIRECT(CONCATENATE("'2018-07'!R",TEXT(MATCH($C55,'2018-07'!$C$2:$C$100,0)+1,0)))-INDIRECT(CONCATENATE("'2018-06'!R",TEXT(MATCH($C55,'2018-06'!$C$2:$C$100,0)+1,0))))</f>
        <v>13267105.119999975</v>
      </c>
      <c r="S55" s="17">
        <f ca="1">IF(OR(INDIRECT(CONCATENATE("'2018-07'!S",TEXT(MATCH($C55,'2018-07'!$C$2:$C$100,0)+1,0)))="",INDIRECT(CONCATENATE("'2018-06'!S",TEXT(MATCH($C55,'2018-06'!$C$2:$C$100,0)+1,0)))="",AND(INDIRECT(CONCATENATE("'2018-07'!S",TEXT(MATCH($C55,'2018-07'!$C$2:$C$100,0)+1,0)))="",INDIRECT(CONCATENATE("'2018-06'!S",TEXT(MATCH($C55,'2018-06'!$C$2:$C$100,0)+1,0)))="")),"Н/Д",INDIRECT(CONCATENATE("'2018-07'!S",TEXT(MATCH($C55,'2018-07'!$C$2:$C$100,0)+1,0)))-INDIRECT(CONCATENATE("'2018-06'!S",TEXT(MATCH($C55,'2018-06'!$C$2:$C$100,0)+1,0))))</f>
        <v>279674.5199999999</v>
      </c>
      <c r="T55" s="17">
        <f ca="1">IF(OR(INDIRECT(CONCATENATE("'2018-07'!T",TEXT(MATCH($C55,'2018-07'!$C$2:$C$100,0)+1,0)))="",INDIRECT(CONCATENATE("'2018-06'!T",TEXT(MATCH($C55,'2018-06'!$C$2:$C$100,0)+1,0)))="",AND(INDIRECT(CONCATENATE("'2018-07'!T",TEXT(MATCH($C55,'2018-07'!$C$2:$C$100,0)+1,0)))="",INDIRECT(CONCATENATE("'2018-06'!T",TEXT(MATCH($C55,'2018-06'!$C$2:$C$100,0)+1,0)))="")),"Н/Д",INDIRECT(CONCATENATE("'2018-07'!T",TEXT(MATCH($C55,'2018-07'!$C$2:$C$100,0)+1,0)))-INDIRECT(CONCATENATE("'2018-06'!T",TEXT(MATCH($C55,'2018-06'!$C$2:$C$100,0)+1,0))))</f>
        <v>74401312.049999982</v>
      </c>
      <c r="U55" s="17">
        <f ca="1">IF(OR(INDIRECT(CONCATENATE("'2018-07'!U",TEXT(MATCH($C55,'2018-07'!$C$2:$C$100,0)+1,0)))="",INDIRECT(CONCATENATE("'2018-06'!U",TEXT(MATCH($C55,'2018-06'!$C$2:$C$100,0)+1,0)))="",AND(INDIRECT(CONCATENATE("'2018-07'!U",TEXT(MATCH($C55,'2018-07'!$C$2:$C$100,0)+1,0)))="",INDIRECT(CONCATENATE("'2018-06'!U",TEXT(MATCH($C55,'2018-06'!$C$2:$C$100,0)+1,0)))="")),"Н/Д",INDIRECT(CONCATENATE("'2018-07'!U",TEXT(MATCH($C55,'2018-07'!$C$2:$C$100,0)+1,0)))-INDIRECT(CONCATENATE("'2018-06'!U",TEXT(MATCH($C55,'2018-06'!$C$2:$C$100,0)+1,0))))</f>
        <v>2044988.7900000066</v>
      </c>
      <c r="V55" s="17">
        <f ca="1">IF(OR(INDIRECT(CONCATENATE("'2018-07'!V",TEXT(MATCH($C55,'2018-07'!$C$2:$C$100,0)+1,0)))="",INDIRECT(CONCATENATE("'2018-06'!V",TEXT(MATCH($C55,'2018-06'!$C$2:$C$100,0)+1,0)))="",AND(INDIRECT(CONCATENATE("'2018-07'!V",TEXT(MATCH($C55,'2018-07'!$C$2:$C$100,0)+1,0)))="",INDIRECT(CONCATENATE("'2018-06'!V",TEXT(MATCH($C55,'2018-06'!$C$2:$C$100,0)+1,0)))="")),"Н/Д",INDIRECT(CONCATENATE("'2018-07'!V",TEXT(MATCH($C55,'2018-07'!$C$2:$C$100,0)+1,0)))-INDIRECT(CONCATENATE("'2018-06'!V",TEXT(MATCH($C55,'2018-06'!$C$2:$C$100,0)+1,0))))</f>
        <v>1590221978.7800002</v>
      </c>
      <c r="W55" s="17">
        <f ca="1">IF(OR(INDIRECT(CONCATENATE("'2018-07'!W",TEXT(MATCH($C55,'2018-07'!$C$2:$C$100,0)+1,0)))="",INDIRECT(CONCATENATE("'2018-06'!W",TEXT(MATCH($C55,'2018-06'!$C$2:$C$100,0)+1,0)))="",AND(INDIRECT(CONCATENATE("'2018-07'!W",TEXT(MATCH($C55,'2018-07'!$C$2:$C$100,0)+1,0)))="",INDIRECT(CONCATENATE("'2018-06'!W",TEXT(MATCH($C55,'2018-06'!$C$2:$C$100,0)+1,0)))="")),"Н/Д",INDIRECT(CONCATENATE("'2018-07'!W",TEXT(MATCH($C55,'2018-07'!$C$2:$C$100,0)+1,0)))-INDIRECT(CONCATENATE("'2018-06'!W",TEXT(MATCH($C55,'2018-06'!$C$2:$C$100,0)+1,0))))</f>
        <v>15166825968.559998</v>
      </c>
    </row>
    <row r="56" spans="1:23" x14ac:dyDescent="0.25">
      <c r="A56" s="2" t="s">
        <v>80</v>
      </c>
      <c r="B56" s="2" t="s">
        <v>81</v>
      </c>
      <c r="C56" s="15">
        <v>37000000</v>
      </c>
      <c r="D56" s="2" t="s">
        <v>210</v>
      </c>
      <c r="E56" s="17">
        <f ca="1">IF(OR(INDIRECT(CONCATENATE("'2018-07'!E",TEXT(MATCH($C56,'2018-07'!$C$2:$C$100,0)+1,0)))="",INDIRECT(CONCATENATE("'2018-06'!E",TEXT(MATCH($C56,'2018-06'!$C$2:$C$100,0)+1,0)))="",AND(INDIRECT(CONCATENATE("'2018-07'!E",TEXT(MATCH($C56,'2018-07'!$C$2:$C$100,0)+1,0)))="",INDIRECT(CONCATENATE("'2018-06'!E",TEXT(MATCH($C56,'2018-06'!$C$2:$C$100,0)+1,0)))="")),"Н/Д",INDIRECT(CONCATENATE("'2018-07'!E",TEXT(MATCH($C56,'2018-07'!$C$2:$C$100,0)+1,0)))-INDIRECT(CONCATENATE("'2018-06'!E",TEXT(MATCH($C56,'2018-06'!$C$2:$C$100,0)+1,0))))</f>
        <v>3673617734.7000008</v>
      </c>
      <c r="F56" s="17">
        <f ca="1">IF(OR(INDIRECT(CONCATENATE("'2018-07'!F",TEXT(MATCH($C56,'2018-07'!$C$2:$C$100,0)+1,0)))="",INDIRECT(CONCATENATE("'2018-06'!F",TEXT(MATCH($C56,'2018-06'!$C$2:$C$100,0)+1,0)))="",AND(INDIRECT(CONCATENATE("'2018-07'!F",TEXT(MATCH($C56,'2018-07'!$C$2:$C$100,0)+1,0)))="",INDIRECT(CONCATENATE("'2018-06'!F",TEXT(MATCH($C56,'2018-06'!$C$2:$C$100,0)+1,0)))="")),"Н/Д",INDIRECT(CONCATENATE("'2018-07'!F",TEXT(MATCH($C56,'2018-07'!$C$2:$C$100,0)+1,0)))-INDIRECT(CONCATENATE("'2018-06'!F",TEXT(MATCH($C56,'2018-06'!$C$2:$C$100,0)+1,0))))</f>
        <v>1533005166.210001</v>
      </c>
      <c r="G56" s="17">
        <f ca="1">IF(OR(INDIRECT(CONCATENATE("'2018-07'!G",TEXT(MATCH($C56,'2018-07'!$C$2:$C$100,0)+1,0)))="",INDIRECT(CONCATENATE("'2018-06'!G",TEXT(MATCH($C56,'2018-06'!$C$2:$C$100,0)+1,0)))="",AND(INDIRECT(CONCATENATE("'2018-07'!G",TEXT(MATCH($C56,'2018-07'!$C$2:$C$100,0)+1,0)))="",INDIRECT(CONCATENATE("'2018-06'!G",TEXT(MATCH($C56,'2018-06'!$C$2:$C$100,0)+1,0)))="")),"Н/Д",INDIRECT(CONCATENATE("'2018-07'!G",TEXT(MATCH($C56,'2018-07'!$C$2:$C$100,0)+1,0)))-INDIRECT(CONCATENATE("'2018-06'!G",TEXT(MATCH($C56,'2018-06'!$C$2:$C$100,0)+1,0))))</f>
        <v>301929093.85000014</v>
      </c>
      <c r="H56" s="17">
        <f ca="1">IF(OR(INDIRECT(CONCATENATE("'2018-07'!H",TEXT(MATCH($C56,'2018-07'!$C$2:$C$100,0)+1,0)))="",INDIRECT(CONCATENATE("'2018-06'!H",TEXT(MATCH($C56,'2018-06'!$C$2:$C$100,0)+1,0)))="",AND(INDIRECT(CONCATENATE("'2018-07'!H",TEXT(MATCH($C56,'2018-07'!$C$2:$C$100,0)+1,0)))="",INDIRECT(CONCATENATE("'2018-06'!H",TEXT(MATCH($C56,'2018-06'!$C$2:$C$100,0)+1,0)))="")),"Н/Д",INDIRECT(CONCATENATE("'2018-07'!H",TEXT(MATCH($C56,'2018-07'!$C$2:$C$100,0)+1,0)))-INDIRECT(CONCATENATE("'2018-06'!H",TEXT(MATCH($C56,'2018-06'!$C$2:$C$100,0)+1,0))))</f>
        <v>789113325.73000002</v>
      </c>
      <c r="I56" s="17">
        <f ca="1">IF(OR(INDIRECT(CONCATENATE("'2018-07'!I",TEXT(MATCH($C56,'2018-07'!$C$2:$C$100,0)+1,0)))="",INDIRECT(CONCATENATE("'2018-06'!I",TEXT(MATCH($C56,'2018-06'!$C$2:$C$100,0)+1,0)))="",AND(INDIRECT(CONCATENATE("'2018-07'!I",TEXT(MATCH($C56,'2018-07'!$C$2:$C$100,0)+1,0)))="",INDIRECT(CONCATENATE("'2018-06'!I",TEXT(MATCH($C56,'2018-06'!$C$2:$C$100,0)+1,0)))="")),"Н/Д",INDIRECT(CONCATENATE("'2018-07'!I",TEXT(MATCH($C56,'2018-07'!$C$2:$C$100,0)+1,0)))-INDIRECT(CONCATENATE("'2018-06'!I",TEXT(MATCH($C56,'2018-06'!$C$2:$C$100,0)+1,0))))</f>
        <v>227955934.72000003</v>
      </c>
      <c r="J56" s="17" t="str">
        <f ca="1">IF(OR(INDIRECT(CONCATENATE("'2018-07'!J",TEXT(MATCH($C56,'2018-07'!$C$2:$C$100,0)+1,0)))="",INDIRECT(CONCATENATE("'2018-06'!J",TEXT(MATCH($C56,'2018-06'!$C$2:$C$100,0)+1,0)))="",AND(INDIRECT(CONCATENATE("'2018-07'!J",TEXT(MATCH($C56,'2018-07'!$C$2:$C$100,0)+1,0)))="",INDIRECT(CONCATENATE("'2018-06'!J",TEXT(MATCH($C56,'2018-06'!$C$2:$C$100,0)+1,0)))="")),"Н/Д",INDIRECT(CONCATENATE("'2018-07'!J",TEXT(MATCH($C56,'2018-07'!$C$2:$C$100,0)+1,0)))-INDIRECT(CONCATENATE("'2018-06'!J",TEXT(MATCH($C56,'2018-06'!$C$2:$C$100,0)+1,0))))</f>
        <v>Н/Д</v>
      </c>
      <c r="K56" s="17">
        <f ca="1">IF(OR(INDIRECT(CONCATENATE("'2018-07'!K",TEXT(MATCH($C56,'2018-07'!$C$2:$C$100,0)+1,0)))="",INDIRECT(CONCATENATE("'2018-06'!K",TEXT(MATCH($C56,'2018-06'!$C$2:$C$100,0)+1,0)))="",AND(INDIRECT(CONCATENATE("'2018-07'!K",TEXT(MATCH($C56,'2018-07'!$C$2:$C$100,0)+1,0)))="",INDIRECT(CONCATENATE("'2018-06'!K",TEXT(MATCH($C56,'2018-06'!$C$2:$C$100,0)+1,0)))="")),"Н/Д",INDIRECT(CONCATENATE("'2018-07'!K",TEXT(MATCH($C56,'2018-07'!$C$2:$C$100,0)+1,0)))-INDIRECT(CONCATENATE("'2018-06'!K",TEXT(MATCH($C56,'2018-06'!$C$2:$C$100,0)+1,0))))</f>
        <v>46493197.74000001</v>
      </c>
      <c r="L56" s="17">
        <f ca="1">IF(OR(INDIRECT(CONCATENATE("'2018-07'!L",TEXT(MATCH($C56,'2018-07'!$C$2:$C$100,0)+1,0)))="",INDIRECT(CONCATENATE("'2018-06'!L",TEXT(MATCH($C56,'2018-06'!$C$2:$C$100,0)+1,0)))="",AND(INDIRECT(CONCATENATE("'2018-07'!L",TEXT(MATCH($C56,'2018-07'!$C$2:$C$100,0)+1,0)))="",INDIRECT(CONCATENATE("'2018-06'!L",TEXT(MATCH($C56,'2018-06'!$C$2:$C$100,0)+1,0)))="")),"Н/Д",INDIRECT(CONCATENATE("'2018-07'!L",TEXT(MATCH($C56,'2018-07'!$C$2:$C$100,0)+1,0)))-INDIRECT(CONCATENATE("'2018-06'!L",TEXT(MATCH($C56,'2018-06'!$C$2:$C$100,0)+1,0))))</f>
        <v>31993706.380000114</v>
      </c>
      <c r="M56" s="17">
        <f ca="1">IF(OR(INDIRECT(CONCATENATE("'2018-07'!M",TEXT(MATCH($C56,'2018-07'!$C$2:$C$100,0)+1,0)))="",INDIRECT(CONCATENATE("'2018-06'!M",TEXT(MATCH($C56,'2018-06'!$C$2:$C$100,0)+1,0)))="",AND(INDIRECT(CONCATENATE("'2018-07'!M",TEXT(MATCH($C56,'2018-07'!$C$2:$C$100,0)+1,0)))="",INDIRECT(CONCATENATE("'2018-06'!M",TEXT(MATCH($C56,'2018-06'!$C$2:$C$100,0)+1,0)))="")),"Н/Д",INDIRECT(CONCATENATE("'2018-07'!M",TEXT(MATCH($C56,'2018-07'!$C$2:$C$100,0)+1,0)))-INDIRECT(CONCATENATE("'2018-06'!M",TEXT(MATCH($C56,'2018-06'!$C$2:$C$100,0)+1,0))))</f>
        <v>6993964.2699999958</v>
      </c>
      <c r="N56" s="17">
        <f ca="1">IF(OR(INDIRECT(CONCATENATE("'2018-07'!N",TEXT(MATCH($C56,'2018-07'!$C$2:$C$100,0)+1,0)))="",INDIRECT(CONCATENATE("'2018-06'!N",TEXT(MATCH($C56,'2018-06'!$C$2:$C$100,0)+1,0)))="",AND(INDIRECT(CONCATENATE("'2018-07'!N",TEXT(MATCH($C56,'2018-07'!$C$2:$C$100,0)+1,0)))="",INDIRECT(CONCATENATE("'2018-06'!N",TEXT(MATCH($C56,'2018-06'!$C$2:$C$100,0)+1,0)))="")),"Н/Д",INDIRECT(CONCATENATE("'2018-07'!N",TEXT(MATCH($C56,'2018-07'!$C$2:$C$100,0)+1,0)))-INDIRECT(CONCATENATE("'2018-06'!NE",TEXT(MATCH($C56,'2018-06'!$C$2:$C$100,0)+1,0))))</f>
        <v>111656917.53</v>
      </c>
      <c r="O56" s="17">
        <f ca="1">IF(OR(INDIRECT(CONCATENATE("'2018-07'!O",TEXT(MATCH($C56,'2018-07'!$C$2:$C$100,0)+1,0)))="",INDIRECT(CONCATENATE("'2018-06'!O",TEXT(MATCH($C56,'2018-06'!$C$2:$C$100,0)+1,0)))="",AND(INDIRECT(CONCATENATE("'2018-07'!O",TEXT(MATCH($C56,'2018-07'!$C$2:$C$100,0)+1,0)))="",INDIRECT(CONCATENATE("'2018-06'!O",TEXT(MATCH($C56,'2018-06'!$C$2:$C$100,0)+1,0)))="")),"Н/Д",INDIRECT(CONCATENATE("'2018-07'!O",TEXT(MATCH($C56,'2018-07'!$C$2:$C$100,0)+1,0)))-INDIRECT(CONCATENATE("'2018-06'!O",TEXT(MATCH($C56,'2018-06'!$C$2:$C$100,0)+1,0))))</f>
        <v>351.19999999998254</v>
      </c>
      <c r="P56" s="17">
        <f ca="1">IF(OR(INDIRECT(CONCATENATE("'2018-07'!P",TEXT(MATCH($C56,'2018-07'!$C$2:$C$100,0)+1,0)))="",INDIRECT(CONCATENATE("'2018-06'!P",TEXT(MATCH($C56,'2018-06'!$C$2:$C$100,0)+1,0)))="",AND(INDIRECT(CONCATENATE("'2018-07'!P",TEXT(MATCH($C56,'2018-07'!$C$2:$C$100,0)+1,0)))="",INDIRECT(CONCATENATE("'2018-06'!P",TEXT(MATCH($C56,'2018-06'!$C$2:$C$100,0)+1,0)))="")),"Н/Д",INDIRECT(CONCATENATE("'2018-07'!P",TEXT(MATCH($C56,'2018-07'!$C$2:$C$100,0)+1,0)))-INDIRECT(CONCATENATE("'2018-06'!P",TEXT(MATCH($C56,'2018-06'!$C$2:$C$100,0)+1,0))))</f>
        <v>29702050.86999999</v>
      </c>
      <c r="Q56" s="17">
        <f ca="1">IF(OR(INDIRECT(CONCATENATE("'2018-07'!Q",TEXT(MATCH($C56,'2018-07'!$C$2:$C$100,0)+1,0)))="",INDIRECT(CONCATENATE("'2018-06'!Q",TEXT(MATCH($C56,'2018-06'!$C$2:$C$100,0)+1,0)))="",AND(INDIRECT(CONCATENATE("'2018-07'!Q",TEXT(MATCH($C56,'2018-07'!$C$2:$C$100,0)+1,0)))="",INDIRECT(CONCATENATE("'2018-06'!Q",TEXT(MATCH($C56,'2018-06'!$C$2:$C$100,0)+1,0)))="")),"Н/Д",INDIRECT(CONCATENATE("'2018-07'!Q",TEXT(MATCH($C56,'2018-07'!$C$2:$C$100,0)+1,0)))-INDIRECT(CONCATENATE("'2018-06'!Q",TEXT(MATCH($C56,'2018-06'!$C$2:$C$100,0)+1,0))))</f>
        <v>890785.59999999776</v>
      </c>
      <c r="R56" s="17">
        <f ca="1">IF(OR(INDIRECT(CONCATENATE("'2018-07'!R",TEXT(MATCH($C56,'2018-07'!$C$2:$C$100,0)+1,0)))="",INDIRECT(CONCATENATE("'2018-06'!R",TEXT(MATCH($C56,'2018-06'!$C$2:$C$100,0)+1,0)))="",AND(INDIRECT(CONCATENATE("'2018-07'!R",TEXT(MATCH($C56,'2018-07'!$C$2:$C$100,0)+1,0)))="",INDIRECT(CONCATENATE("'2018-06'!R",TEXT(MATCH($C56,'2018-06'!$C$2:$C$100,0)+1,0)))="")),"Н/Д",INDIRECT(CONCATENATE("'2018-07'!R",TEXT(MATCH($C56,'2018-07'!$C$2:$C$100,0)+1,0)))-INDIRECT(CONCATENATE("'2018-06'!R",TEXT(MATCH($C56,'2018-06'!$C$2:$C$100,0)+1,0))))</f>
        <v>9142303.2199999988</v>
      </c>
      <c r="S56" s="17">
        <f ca="1">IF(OR(INDIRECT(CONCATENATE("'2018-07'!S",TEXT(MATCH($C56,'2018-07'!$C$2:$C$100,0)+1,0)))="",INDIRECT(CONCATENATE("'2018-06'!S",TEXT(MATCH($C56,'2018-06'!$C$2:$C$100,0)+1,0)))="",AND(INDIRECT(CONCATENATE("'2018-07'!S",TEXT(MATCH($C56,'2018-07'!$C$2:$C$100,0)+1,0)))="",INDIRECT(CONCATENATE("'2018-06'!S",TEXT(MATCH($C56,'2018-06'!$C$2:$C$100,0)+1,0)))="")),"Н/Д",INDIRECT(CONCATENATE("'2018-07'!S",TEXT(MATCH($C56,'2018-07'!$C$2:$C$100,0)+1,0)))-INDIRECT(CONCATENATE("'2018-06'!S",TEXT(MATCH($C56,'2018-06'!$C$2:$C$100,0)+1,0))))</f>
        <v>2941299</v>
      </c>
      <c r="T56" s="17">
        <f ca="1">IF(OR(INDIRECT(CONCATENATE("'2018-07'!T",TEXT(MATCH($C56,'2018-07'!$C$2:$C$100,0)+1,0)))="",INDIRECT(CONCATENATE("'2018-06'!T",TEXT(MATCH($C56,'2018-06'!$C$2:$C$100,0)+1,0)))="",AND(INDIRECT(CONCATENATE("'2018-07'!T",TEXT(MATCH($C56,'2018-07'!$C$2:$C$100,0)+1,0)))="",INDIRECT(CONCATENATE("'2018-06'!T",TEXT(MATCH($C56,'2018-06'!$C$2:$C$100,0)+1,0)))="")),"Н/Д",INDIRECT(CONCATENATE("'2018-07'!T",TEXT(MATCH($C56,'2018-07'!$C$2:$C$100,0)+1,0)))-INDIRECT(CONCATENATE("'2018-06'!T",TEXT(MATCH($C56,'2018-06'!$C$2:$C$100,0)+1,0))))</f>
        <v>41008916.98999998</v>
      </c>
      <c r="U56" s="17">
        <f ca="1">IF(OR(INDIRECT(CONCATENATE("'2018-07'!U",TEXT(MATCH($C56,'2018-07'!$C$2:$C$100,0)+1,0)))="",INDIRECT(CONCATENATE("'2018-06'!U",TEXT(MATCH($C56,'2018-06'!$C$2:$C$100,0)+1,0)))="",AND(INDIRECT(CONCATENATE("'2018-07'!U",TEXT(MATCH($C56,'2018-07'!$C$2:$C$100,0)+1,0)))="",INDIRECT(CONCATENATE("'2018-06'!U",TEXT(MATCH($C56,'2018-06'!$C$2:$C$100,0)+1,0)))="")),"Н/Д",INDIRECT(CONCATENATE("'2018-07'!U",TEXT(MATCH($C56,'2018-07'!$C$2:$C$100,0)+1,0)))-INDIRECT(CONCATENATE("'2018-06'!U",TEXT(MATCH($C56,'2018-06'!$C$2:$C$100,0)+1,0))))</f>
        <v>2183543.5799999982</v>
      </c>
      <c r="V56" s="17">
        <f ca="1">IF(OR(INDIRECT(CONCATENATE("'2018-07'!V",TEXT(MATCH($C56,'2018-07'!$C$2:$C$100,0)+1,0)))="",INDIRECT(CONCATENATE("'2018-06'!V",TEXT(MATCH($C56,'2018-06'!$C$2:$C$100,0)+1,0)))="",AND(INDIRECT(CONCATENATE("'2018-07'!V",TEXT(MATCH($C56,'2018-07'!$C$2:$C$100,0)+1,0)))="",INDIRECT(CONCATENATE("'2018-06'!V",TEXT(MATCH($C56,'2018-06'!$C$2:$C$100,0)+1,0)))="")),"Н/Д",INDIRECT(CONCATENATE("'2018-07'!V",TEXT(MATCH($C56,'2018-07'!$C$2:$C$100,0)+1,0)))-INDIRECT(CONCATENATE("'2018-06'!V",TEXT(MATCH($C56,'2018-06'!$C$2:$C$100,0)+1,0))))</f>
        <v>2140612568.4900007</v>
      </c>
      <c r="W56" s="17">
        <f ca="1">IF(OR(INDIRECT(CONCATENATE("'2018-07'!W",TEXT(MATCH($C56,'2018-07'!$C$2:$C$100,0)+1,0)))="",INDIRECT(CONCATENATE("'2018-06'!W",TEXT(MATCH($C56,'2018-06'!$C$2:$C$100,0)+1,0)))="",AND(INDIRECT(CONCATENATE("'2018-07'!W",TEXT(MATCH($C56,'2018-07'!$C$2:$C$100,0)+1,0)))="",INDIRECT(CONCATENATE("'2018-06'!W",TEXT(MATCH($C56,'2018-06'!$C$2:$C$100,0)+1,0)))="")),"Н/Д",INDIRECT(CONCATENATE("'2018-07'!W",TEXT(MATCH($C56,'2018-07'!$C$2:$C$100,0)+1,0)))-INDIRECT(CONCATENATE("'2018-06'!W",TEXT(MATCH($C56,'2018-06'!$C$2:$C$100,0)+1,0))))</f>
        <v>8856130015.0800018</v>
      </c>
    </row>
    <row r="57" spans="1:23" x14ac:dyDescent="0.25">
      <c r="A57" s="2" t="s">
        <v>80</v>
      </c>
      <c r="B57" s="2" t="s">
        <v>82</v>
      </c>
      <c r="C57" s="15">
        <v>65000000</v>
      </c>
      <c r="D57" s="2" t="s">
        <v>210</v>
      </c>
      <c r="E57" s="17">
        <f ca="1">IF(OR(INDIRECT(CONCATENATE("'2018-07'!E",TEXT(MATCH($C57,'2018-07'!$C$2:$C$100,0)+1,0)))="",INDIRECT(CONCATENATE("'2018-06'!E",TEXT(MATCH($C57,'2018-06'!$C$2:$C$100,0)+1,0)))="",AND(INDIRECT(CONCATENATE("'2018-07'!E",TEXT(MATCH($C57,'2018-07'!$C$2:$C$100,0)+1,0)))="",INDIRECT(CONCATENATE("'2018-06'!E",TEXT(MATCH($C57,'2018-06'!$C$2:$C$100,0)+1,0)))="")),"Н/Д",INDIRECT(CONCATENATE("'2018-07'!E",TEXT(MATCH($C57,'2018-07'!$C$2:$C$100,0)+1,0)))-INDIRECT(CONCATENATE("'2018-06'!E",TEXT(MATCH($C57,'2018-06'!$C$2:$C$100,0)+1,0))))</f>
        <v>17573715848.349991</v>
      </c>
      <c r="F57" s="17">
        <f ca="1">IF(OR(INDIRECT(CONCATENATE("'2018-07'!F",TEXT(MATCH($C57,'2018-07'!$C$2:$C$100,0)+1,0)))="",INDIRECT(CONCATENATE("'2018-06'!F",TEXT(MATCH($C57,'2018-06'!$C$2:$C$100,0)+1,0)))="",AND(INDIRECT(CONCATENATE("'2018-07'!F",TEXT(MATCH($C57,'2018-07'!$C$2:$C$100,0)+1,0)))="",INDIRECT(CONCATENATE("'2018-06'!F",TEXT(MATCH($C57,'2018-06'!$C$2:$C$100,0)+1,0)))="")),"Н/Д",INDIRECT(CONCATENATE("'2018-07'!F",TEXT(MATCH($C57,'2018-07'!$C$2:$C$100,0)+1,0)))-INDIRECT(CONCATENATE("'2018-06'!F",TEXT(MATCH($C57,'2018-06'!$C$2:$C$100,0)+1,0))))</f>
        <v>16530734216.649994</v>
      </c>
      <c r="G57" s="17">
        <f ca="1">IF(OR(INDIRECT(CONCATENATE("'2018-07'!G",TEXT(MATCH($C57,'2018-07'!$C$2:$C$100,0)+1,0)))="",INDIRECT(CONCATENATE("'2018-06'!G",TEXT(MATCH($C57,'2018-06'!$C$2:$C$100,0)+1,0)))="",AND(INDIRECT(CONCATENATE("'2018-07'!G",TEXT(MATCH($C57,'2018-07'!$C$2:$C$100,0)+1,0)))="",INDIRECT(CONCATENATE("'2018-06'!G",TEXT(MATCH($C57,'2018-06'!$C$2:$C$100,0)+1,0)))="")),"Н/Д",INDIRECT(CONCATENATE("'2018-07'!G",TEXT(MATCH($C57,'2018-07'!$C$2:$C$100,0)+1,0)))-INDIRECT(CONCATENATE("'2018-06'!G",TEXT(MATCH($C57,'2018-06'!$C$2:$C$100,0)+1,0))))</f>
        <v>5283135460.3699951</v>
      </c>
      <c r="H57" s="17">
        <f ca="1">IF(OR(INDIRECT(CONCATENATE("'2018-07'!H",TEXT(MATCH($C57,'2018-07'!$C$2:$C$100,0)+1,0)))="",INDIRECT(CONCATENATE("'2018-06'!H",TEXT(MATCH($C57,'2018-06'!$C$2:$C$100,0)+1,0)))="",AND(INDIRECT(CONCATENATE("'2018-07'!H",TEXT(MATCH($C57,'2018-07'!$C$2:$C$100,0)+1,0)))="",INDIRECT(CONCATENATE("'2018-06'!H",TEXT(MATCH($C57,'2018-06'!$C$2:$C$100,0)+1,0)))="")),"Н/Д",INDIRECT(CONCATENATE("'2018-07'!H",TEXT(MATCH($C57,'2018-07'!$C$2:$C$100,0)+1,0)))-INDIRECT(CONCATENATE("'2018-06'!H",TEXT(MATCH($C57,'2018-06'!$C$2:$C$100,0)+1,0))))</f>
        <v>7588665172.2799988</v>
      </c>
      <c r="I57" s="17">
        <f ca="1">IF(OR(INDIRECT(CONCATENATE("'2018-07'!I",TEXT(MATCH($C57,'2018-07'!$C$2:$C$100,0)+1,0)))="",INDIRECT(CONCATENATE("'2018-06'!I",TEXT(MATCH($C57,'2018-06'!$C$2:$C$100,0)+1,0)))="",AND(INDIRECT(CONCATENATE("'2018-07'!I",TEXT(MATCH($C57,'2018-07'!$C$2:$C$100,0)+1,0)))="",INDIRECT(CONCATENATE("'2018-06'!I",TEXT(MATCH($C57,'2018-06'!$C$2:$C$100,0)+1,0)))="")),"Н/Д",INDIRECT(CONCATENATE("'2018-07'!I",TEXT(MATCH($C57,'2018-07'!$C$2:$C$100,0)+1,0)))-INDIRECT(CONCATENATE("'2018-06'!I",TEXT(MATCH($C57,'2018-06'!$C$2:$C$100,0)+1,0))))</f>
        <v>1535958016.0100002</v>
      </c>
      <c r="J57" s="17" t="str">
        <f ca="1">IF(OR(INDIRECT(CONCATENATE("'2018-07'!J",TEXT(MATCH($C57,'2018-07'!$C$2:$C$100,0)+1,0)))="",INDIRECT(CONCATENATE("'2018-06'!J",TEXT(MATCH($C57,'2018-06'!$C$2:$C$100,0)+1,0)))="",AND(INDIRECT(CONCATENATE("'2018-07'!J",TEXT(MATCH($C57,'2018-07'!$C$2:$C$100,0)+1,0)))="",INDIRECT(CONCATENATE("'2018-06'!J",TEXT(MATCH($C57,'2018-06'!$C$2:$C$100,0)+1,0)))="")),"Н/Д",INDIRECT(CONCATENATE("'2018-07'!J",TEXT(MATCH($C57,'2018-07'!$C$2:$C$100,0)+1,0)))-INDIRECT(CONCATENATE("'2018-06'!J",TEXT(MATCH($C57,'2018-06'!$C$2:$C$100,0)+1,0))))</f>
        <v>Н/Д</v>
      </c>
      <c r="K57" s="17">
        <f ca="1">IF(OR(INDIRECT(CONCATENATE("'2018-07'!K",TEXT(MATCH($C57,'2018-07'!$C$2:$C$100,0)+1,0)))="",INDIRECT(CONCATENATE("'2018-06'!K",TEXT(MATCH($C57,'2018-06'!$C$2:$C$100,0)+1,0)))="",AND(INDIRECT(CONCATENATE("'2018-07'!K",TEXT(MATCH($C57,'2018-07'!$C$2:$C$100,0)+1,0)))="",INDIRECT(CONCATENATE("'2018-06'!K",TEXT(MATCH($C57,'2018-06'!$C$2:$C$100,0)+1,0)))="")),"Н/Д",INDIRECT(CONCATENATE("'2018-07'!K",TEXT(MATCH($C57,'2018-07'!$C$2:$C$100,0)+1,0)))-INDIRECT(CONCATENATE("'2018-06'!K",TEXT(MATCH($C57,'2018-06'!$C$2:$C$100,0)+1,0))))</f>
        <v>480933342.43999958</v>
      </c>
      <c r="L57" s="17">
        <f ca="1">IF(OR(INDIRECT(CONCATENATE("'2018-07'!L",TEXT(MATCH($C57,'2018-07'!$C$2:$C$100,0)+1,0)))="",INDIRECT(CONCATENATE("'2018-06'!L",TEXT(MATCH($C57,'2018-06'!$C$2:$C$100,0)+1,0)))="",AND(INDIRECT(CONCATENATE("'2018-07'!L",TEXT(MATCH($C57,'2018-07'!$C$2:$C$100,0)+1,0)))="",INDIRECT(CONCATENATE("'2018-06'!L",TEXT(MATCH($C57,'2018-06'!$C$2:$C$100,0)+1,0)))="")),"Н/Д",INDIRECT(CONCATENATE("'2018-07'!L",TEXT(MATCH($C57,'2018-07'!$C$2:$C$100,0)+1,0)))-INDIRECT(CONCATENATE("'2018-06'!L",TEXT(MATCH($C57,'2018-06'!$C$2:$C$100,0)+1,0))))</f>
        <v>289173158.93000031</v>
      </c>
      <c r="M57" s="17">
        <f ca="1">IF(OR(INDIRECT(CONCATENATE("'2018-07'!M",TEXT(MATCH($C57,'2018-07'!$C$2:$C$100,0)+1,0)))="",INDIRECT(CONCATENATE("'2018-06'!M",TEXT(MATCH($C57,'2018-06'!$C$2:$C$100,0)+1,0)))="",AND(INDIRECT(CONCATENATE("'2018-07'!M",TEXT(MATCH($C57,'2018-07'!$C$2:$C$100,0)+1,0)))="",INDIRECT(CONCATENATE("'2018-06'!M",TEXT(MATCH($C57,'2018-06'!$C$2:$C$100,0)+1,0)))="")),"Н/Д",INDIRECT(CONCATENATE("'2018-07'!M",TEXT(MATCH($C57,'2018-07'!$C$2:$C$100,0)+1,0)))-INDIRECT(CONCATENATE("'2018-06'!M",TEXT(MATCH($C57,'2018-06'!$C$2:$C$100,0)+1,0))))</f>
        <v>136378555.01999998</v>
      </c>
      <c r="N57" s="17">
        <f ca="1">IF(OR(INDIRECT(CONCATENATE("'2018-07'!N",TEXT(MATCH($C57,'2018-07'!$C$2:$C$100,0)+1,0)))="",INDIRECT(CONCATENATE("'2018-06'!N",TEXT(MATCH($C57,'2018-06'!$C$2:$C$100,0)+1,0)))="",AND(INDIRECT(CONCATENATE("'2018-07'!N",TEXT(MATCH($C57,'2018-07'!$C$2:$C$100,0)+1,0)))="",INDIRECT(CONCATENATE("'2018-06'!N",TEXT(MATCH($C57,'2018-06'!$C$2:$C$100,0)+1,0)))="")),"Н/Д",INDIRECT(CONCATENATE("'2018-07'!N",TEXT(MATCH($C57,'2018-07'!$C$2:$C$100,0)+1,0)))-INDIRECT(CONCATENATE("'2018-06'!NE",TEXT(MATCH($C57,'2018-06'!$C$2:$C$100,0)+1,0))))</f>
        <v>698630397.84000003</v>
      </c>
      <c r="O57" s="17">
        <f ca="1">IF(OR(INDIRECT(CONCATENATE("'2018-07'!O",TEXT(MATCH($C57,'2018-07'!$C$2:$C$100,0)+1,0)))="",INDIRECT(CONCATENATE("'2018-06'!O",TEXT(MATCH($C57,'2018-06'!$C$2:$C$100,0)+1,0)))="",AND(INDIRECT(CONCATENATE("'2018-07'!O",TEXT(MATCH($C57,'2018-07'!$C$2:$C$100,0)+1,0)))="",INDIRECT(CONCATENATE("'2018-06'!O",TEXT(MATCH($C57,'2018-06'!$C$2:$C$100,0)+1,0)))="")),"Н/Д",INDIRECT(CONCATENATE("'2018-07'!O",TEXT(MATCH($C57,'2018-07'!$C$2:$C$100,0)+1,0)))-INDIRECT(CONCATENATE("'2018-06'!O",TEXT(MATCH($C57,'2018-06'!$C$2:$C$100,0)+1,0))))</f>
        <v>-28198.630000000005</v>
      </c>
      <c r="P57" s="17">
        <f ca="1">IF(OR(INDIRECT(CONCATENATE("'2018-07'!P",TEXT(MATCH($C57,'2018-07'!$C$2:$C$100,0)+1,0)))="",INDIRECT(CONCATENATE("'2018-06'!P",TEXT(MATCH($C57,'2018-06'!$C$2:$C$100,0)+1,0)))="",AND(INDIRECT(CONCATENATE("'2018-07'!P",TEXT(MATCH($C57,'2018-07'!$C$2:$C$100,0)+1,0)))="",INDIRECT(CONCATENATE("'2018-06'!P",TEXT(MATCH($C57,'2018-06'!$C$2:$C$100,0)+1,0)))="")),"Н/Д",INDIRECT(CONCATENATE("'2018-07'!P",TEXT(MATCH($C57,'2018-07'!$C$2:$C$100,0)+1,0)))-INDIRECT(CONCATENATE("'2018-06'!P",TEXT(MATCH($C57,'2018-06'!$C$2:$C$100,0)+1,0))))</f>
        <v>467349128.82999992</v>
      </c>
      <c r="Q57" s="17">
        <f ca="1">IF(OR(INDIRECT(CONCATENATE("'2018-07'!Q",TEXT(MATCH($C57,'2018-07'!$C$2:$C$100,0)+1,0)))="",INDIRECT(CONCATENATE("'2018-06'!Q",TEXT(MATCH($C57,'2018-06'!$C$2:$C$100,0)+1,0)))="",AND(INDIRECT(CONCATENATE("'2018-07'!Q",TEXT(MATCH($C57,'2018-07'!$C$2:$C$100,0)+1,0)))="",INDIRECT(CONCATENATE("'2018-06'!Q",TEXT(MATCH($C57,'2018-06'!$C$2:$C$100,0)+1,0)))="")),"Н/Д",INDIRECT(CONCATENATE("'2018-07'!Q",TEXT(MATCH($C57,'2018-07'!$C$2:$C$100,0)+1,0)))-INDIRECT(CONCATENATE("'2018-06'!Q",TEXT(MATCH($C57,'2018-06'!$C$2:$C$100,0)+1,0))))</f>
        <v>20435604.629999995</v>
      </c>
      <c r="R57" s="17">
        <f ca="1">IF(OR(INDIRECT(CONCATENATE("'2018-07'!R",TEXT(MATCH($C57,'2018-07'!$C$2:$C$100,0)+1,0)))="",INDIRECT(CONCATENATE("'2018-06'!R",TEXT(MATCH($C57,'2018-06'!$C$2:$C$100,0)+1,0)))="",AND(INDIRECT(CONCATENATE("'2018-07'!R",TEXT(MATCH($C57,'2018-07'!$C$2:$C$100,0)+1,0)))="",INDIRECT(CONCATENATE("'2018-06'!R",TEXT(MATCH($C57,'2018-06'!$C$2:$C$100,0)+1,0)))="")),"Н/Д",INDIRECT(CONCATENATE("'2018-07'!R",TEXT(MATCH($C57,'2018-07'!$C$2:$C$100,0)+1,0)))-INDIRECT(CONCATENATE("'2018-06'!R",TEXT(MATCH($C57,'2018-06'!$C$2:$C$100,0)+1,0))))</f>
        <v>210977354.93000007</v>
      </c>
      <c r="S57" s="17">
        <f ca="1">IF(OR(INDIRECT(CONCATENATE("'2018-07'!S",TEXT(MATCH($C57,'2018-07'!$C$2:$C$100,0)+1,0)))="",INDIRECT(CONCATENATE("'2018-06'!S",TEXT(MATCH($C57,'2018-06'!$C$2:$C$100,0)+1,0)))="",AND(INDIRECT(CONCATENATE("'2018-07'!S",TEXT(MATCH($C57,'2018-07'!$C$2:$C$100,0)+1,0)))="",INDIRECT(CONCATENATE("'2018-06'!S",TEXT(MATCH($C57,'2018-06'!$C$2:$C$100,0)+1,0)))="")),"Н/Д",INDIRECT(CONCATENATE("'2018-07'!S",TEXT(MATCH($C57,'2018-07'!$C$2:$C$100,0)+1,0)))-INDIRECT(CONCATENATE("'2018-06'!S",TEXT(MATCH($C57,'2018-06'!$C$2:$C$100,0)+1,0))))</f>
        <v>5615.3899999999558</v>
      </c>
      <c r="T57" s="17">
        <f ca="1">IF(OR(INDIRECT(CONCATENATE("'2018-07'!T",TEXT(MATCH($C57,'2018-07'!$C$2:$C$100,0)+1,0)))="",INDIRECT(CONCATENATE("'2018-06'!T",TEXT(MATCH($C57,'2018-06'!$C$2:$C$100,0)+1,0)))="",AND(INDIRECT(CONCATENATE("'2018-07'!T",TEXT(MATCH($C57,'2018-07'!$C$2:$C$100,0)+1,0)))="",INDIRECT(CONCATENATE("'2018-06'!T",TEXT(MATCH($C57,'2018-06'!$C$2:$C$100,0)+1,0)))="")),"Н/Д",INDIRECT(CONCATENATE("'2018-07'!T",TEXT(MATCH($C57,'2018-07'!$C$2:$C$100,0)+1,0)))-INDIRECT(CONCATENATE("'2018-06'!T",TEXT(MATCH($C57,'2018-06'!$C$2:$C$100,0)+1,0))))</f>
        <v>303960245.02000022</v>
      </c>
      <c r="U57" s="17">
        <f ca="1">IF(OR(INDIRECT(CONCATENATE("'2018-07'!U",TEXT(MATCH($C57,'2018-07'!$C$2:$C$100,0)+1,0)))="",INDIRECT(CONCATENATE("'2018-06'!U",TEXT(MATCH($C57,'2018-06'!$C$2:$C$100,0)+1,0)))="",AND(INDIRECT(CONCATENATE("'2018-07'!U",TEXT(MATCH($C57,'2018-07'!$C$2:$C$100,0)+1,0)))="",INDIRECT(CONCATENATE("'2018-06'!U",TEXT(MATCH($C57,'2018-06'!$C$2:$C$100,0)+1,0)))="")),"Н/Д",INDIRECT(CONCATENATE("'2018-07'!U",TEXT(MATCH($C57,'2018-07'!$C$2:$C$100,0)+1,0)))-INDIRECT(CONCATENATE("'2018-06'!U",TEXT(MATCH($C57,'2018-06'!$C$2:$C$100,0)+1,0))))</f>
        <v>5903175.299999997</v>
      </c>
      <c r="V57" s="17">
        <f ca="1">IF(OR(INDIRECT(CONCATENATE("'2018-07'!V",TEXT(MATCH($C57,'2018-07'!$C$2:$C$100,0)+1,0)))="",INDIRECT(CONCATENATE("'2018-06'!V",TEXT(MATCH($C57,'2018-06'!$C$2:$C$100,0)+1,0)))="",AND(INDIRECT(CONCATENATE("'2018-07'!V",TEXT(MATCH($C57,'2018-07'!$C$2:$C$100,0)+1,0)))="",INDIRECT(CONCATENATE("'2018-06'!V",TEXT(MATCH($C57,'2018-06'!$C$2:$C$100,0)+1,0)))="")),"Н/Д",INDIRECT(CONCATENATE("'2018-07'!V",TEXT(MATCH($C57,'2018-07'!$C$2:$C$100,0)+1,0)))-INDIRECT(CONCATENATE("'2018-06'!V",TEXT(MATCH($C57,'2018-06'!$C$2:$C$100,0)+1,0))))</f>
        <v>1042981631.6999998</v>
      </c>
      <c r="W57" s="17">
        <f ca="1">IF(OR(INDIRECT(CONCATENATE("'2018-07'!W",TEXT(MATCH($C57,'2018-07'!$C$2:$C$100,0)+1,0)))="",INDIRECT(CONCATENATE("'2018-06'!W",TEXT(MATCH($C57,'2018-06'!$C$2:$C$100,0)+1,0)))="",AND(INDIRECT(CONCATENATE("'2018-07'!W",TEXT(MATCH($C57,'2018-07'!$C$2:$C$100,0)+1,0)))="",INDIRECT(CONCATENATE("'2018-06'!W",TEXT(MATCH($C57,'2018-06'!$C$2:$C$100,0)+1,0)))="")),"Н/Д",INDIRECT(CONCATENATE("'2018-07'!W",TEXT(MATCH($C57,'2018-07'!$C$2:$C$100,0)+1,0)))-INDIRECT(CONCATENATE("'2018-06'!W",TEXT(MATCH($C57,'2018-06'!$C$2:$C$100,0)+1,0))))</f>
        <v>51588690943.849976</v>
      </c>
    </row>
    <row r="58" spans="1:23" x14ac:dyDescent="0.25">
      <c r="A58" s="2" t="s">
        <v>80</v>
      </c>
      <c r="B58" s="2" t="s">
        <v>83</v>
      </c>
      <c r="C58" s="15">
        <v>71000000</v>
      </c>
      <c r="D58" s="2" t="s">
        <v>210</v>
      </c>
      <c r="E58" s="17">
        <f ca="1">IF(OR(INDIRECT(CONCATENATE("'2018-07'!E",TEXT(MATCH($C58,'2018-07'!$C$2:$C$100,0)+1,0)))="",INDIRECT(CONCATENATE("'2018-06'!E",TEXT(MATCH($C58,'2018-06'!$C$2:$C$100,0)+1,0)))="",AND(INDIRECT(CONCATENATE("'2018-07'!E",TEXT(MATCH($C58,'2018-07'!$C$2:$C$100,0)+1,0)))="",INDIRECT(CONCATENATE("'2018-06'!E",TEXT(MATCH($C58,'2018-06'!$C$2:$C$100,0)+1,0)))="")),"Н/Д",INDIRECT(CONCATENATE("'2018-07'!E",TEXT(MATCH($C58,'2018-07'!$C$2:$C$100,0)+1,0)))-INDIRECT(CONCATENATE("'2018-06'!E",TEXT(MATCH($C58,'2018-06'!$C$2:$C$100,0)+1,0))))</f>
        <v>17785119665.139999</v>
      </c>
      <c r="F58" s="17">
        <f ca="1">IF(OR(INDIRECT(CONCATENATE("'2018-07'!F",TEXT(MATCH($C58,'2018-07'!$C$2:$C$100,0)+1,0)))="",INDIRECT(CONCATENATE("'2018-06'!F",TEXT(MATCH($C58,'2018-06'!$C$2:$C$100,0)+1,0)))="",AND(INDIRECT(CONCATENATE("'2018-07'!F",TEXT(MATCH($C58,'2018-07'!$C$2:$C$100,0)+1,0)))="",INDIRECT(CONCATENATE("'2018-06'!F",TEXT(MATCH($C58,'2018-06'!$C$2:$C$100,0)+1,0)))="")),"Н/Д",INDIRECT(CONCATENATE("'2018-07'!F",TEXT(MATCH($C58,'2018-07'!$C$2:$C$100,0)+1,0)))-INDIRECT(CONCATENATE("'2018-06'!F",TEXT(MATCH($C58,'2018-06'!$C$2:$C$100,0)+1,0))))</f>
        <v>17127370423.01001</v>
      </c>
      <c r="G58" s="17">
        <f ca="1">IF(OR(INDIRECT(CONCATENATE("'2018-07'!G",TEXT(MATCH($C58,'2018-07'!$C$2:$C$100,0)+1,0)))="",INDIRECT(CONCATENATE("'2018-06'!G",TEXT(MATCH($C58,'2018-06'!$C$2:$C$100,0)+1,0)))="",AND(INDIRECT(CONCATENATE("'2018-07'!G",TEXT(MATCH($C58,'2018-07'!$C$2:$C$100,0)+1,0)))="",INDIRECT(CONCATENATE("'2018-06'!G",TEXT(MATCH($C58,'2018-06'!$C$2:$C$100,0)+1,0)))="")),"Н/Д",INDIRECT(CONCATENATE("'2018-07'!G",TEXT(MATCH($C58,'2018-07'!$C$2:$C$100,0)+1,0)))-INDIRECT(CONCATENATE("'2018-06'!G",TEXT(MATCH($C58,'2018-06'!$C$2:$C$100,0)+1,0))))</f>
        <v>12546357529.68</v>
      </c>
      <c r="H58" s="17">
        <f ca="1">IF(OR(INDIRECT(CONCATENATE("'2018-07'!H",TEXT(MATCH($C58,'2018-07'!$C$2:$C$100,0)+1,0)))="",INDIRECT(CONCATENATE("'2018-06'!H",TEXT(MATCH($C58,'2018-06'!$C$2:$C$100,0)+1,0)))="",AND(INDIRECT(CONCATENATE("'2018-07'!H",TEXT(MATCH($C58,'2018-07'!$C$2:$C$100,0)+1,0)))="",INDIRECT(CONCATENATE("'2018-06'!H",TEXT(MATCH($C58,'2018-06'!$C$2:$C$100,0)+1,0)))="")),"Н/Д",INDIRECT(CONCATENATE("'2018-07'!H",TEXT(MATCH($C58,'2018-07'!$C$2:$C$100,0)+1,0)))-INDIRECT(CONCATENATE("'2018-06'!H",TEXT(MATCH($C58,'2018-06'!$C$2:$C$100,0)+1,0))))</f>
        <v>2823178222.8299999</v>
      </c>
      <c r="I58" s="17">
        <f ca="1">IF(OR(INDIRECT(CONCATENATE("'2018-07'!I",TEXT(MATCH($C58,'2018-07'!$C$2:$C$100,0)+1,0)))="",INDIRECT(CONCATENATE("'2018-06'!I",TEXT(MATCH($C58,'2018-06'!$C$2:$C$100,0)+1,0)))="",AND(INDIRECT(CONCATENATE("'2018-07'!I",TEXT(MATCH($C58,'2018-07'!$C$2:$C$100,0)+1,0)))="",INDIRECT(CONCATENATE("'2018-06'!I",TEXT(MATCH($C58,'2018-06'!$C$2:$C$100,0)+1,0)))="")),"Н/Д",INDIRECT(CONCATENATE("'2018-07'!I",TEXT(MATCH($C58,'2018-07'!$C$2:$C$100,0)+1,0)))-INDIRECT(CONCATENATE("'2018-06'!I",TEXT(MATCH($C58,'2018-06'!$C$2:$C$100,0)+1,0))))</f>
        <v>571425845.05999994</v>
      </c>
      <c r="J58" s="17" t="str">
        <f ca="1">IF(OR(INDIRECT(CONCATENATE("'2018-07'!J",TEXT(MATCH($C58,'2018-07'!$C$2:$C$100,0)+1,0)))="",INDIRECT(CONCATENATE("'2018-06'!J",TEXT(MATCH($C58,'2018-06'!$C$2:$C$100,0)+1,0)))="",AND(INDIRECT(CONCATENATE("'2018-07'!J",TEXT(MATCH($C58,'2018-07'!$C$2:$C$100,0)+1,0)))="",INDIRECT(CONCATENATE("'2018-06'!J",TEXT(MATCH($C58,'2018-06'!$C$2:$C$100,0)+1,0)))="")),"Н/Д",INDIRECT(CONCATENATE("'2018-07'!J",TEXT(MATCH($C58,'2018-07'!$C$2:$C$100,0)+1,0)))-INDIRECT(CONCATENATE("'2018-06'!J",TEXT(MATCH($C58,'2018-06'!$C$2:$C$100,0)+1,0))))</f>
        <v>Н/Д</v>
      </c>
      <c r="K58" s="17">
        <f ca="1">IF(OR(INDIRECT(CONCATENATE("'2018-07'!K",TEXT(MATCH($C58,'2018-07'!$C$2:$C$100,0)+1,0)))="",INDIRECT(CONCATENATE("'2018-06'!K",TEXT(MATCH($C58,'2018-06'!$C$2:$C$100,0)+1,0)))="",AND(INDIRECT(CONCATENATE("'2018-07'!K",TEXT(MATCH($C58,'2018-07'!$C$2:$C$100,0)+1,0)))="",INDIRECT(CONCATENATE("'2018-06'!K",TEXT(MATCH($C58,'2018-06'!$C$2:$C$100,0)+1,0)))="")),"Н/Д",INDIRECT(CONCATENATE("'2018-07'!K",TEXT(MATCH($C58,'2018-07'!$C$2:$C$100,0)+1,0)))-INDIRECT(CONCATENATE("'2018-06'!K",TEXT(MATCH($C58,'2018-06'!$C$2:$C$100,0)+1,0))))</f>
        <v>157891129.58999968</v>
      </c>
      <c r="L58" s="17">
        <f ca="1">IF(OR(INDIRECT(CONCATENATE("'2018-07'!L",TEXT(MATCH($C58,'2018-07'!$C$2:$C$100,0)+1,0)))="",INDIRECT(CONCATENATE("'2018-06'!L",TEXT(MATCH($C58,'2018-06'!$C$2:$C$100,0)+1,0)))="",AND(INDIRECT(CONCATENATE("'2018-07'!L",TEXT(MATCH($C58,'2018-07'!$C$2:$C$100,0)+1,0)))="",INDIRECT(CONCATENATE("'2018-06'!L",TEXT(MATCH($C58,'2018-06'!$C$2:$C$100,0)+1,0)))="")),"Н/Д",INDIRECT(CONCATENATE("'2018-07'!L",TEXT(MATCH($C58,'2018-07'!$C$2:$C$100,0)+1,0)))-INDIRECT(CONCATENATE("'2018-06'!L",TEXT(MATCH($C58,'2018-06'!$C$2:$C$100,0)+1,0))))</f>
        <v>328243352.18000031</v>
      </c>
      <c r="M58" s="17">
        <f ca="1">IF(OR(INDIRECT(CONCATENATE("'2018-07'!M",TEXT(MATCH($C58,'2018-07'!$C$2:$C$100,0)+1,0)))="",INDIRECT(CONCATENATE("'2018-06'!M",TEXT(MATCH($C58,'2018-06'!$C$2:$C$100,0)+1,0)))="",AND(INDIRECT(CONCATENATE("'2018-07'!M",TEXT(MATCH($C58,'2018-07'!$C$2:$C$100,0)+1,0)))="",INDIRECT(CONCATENATE("'2018-06'!M",TEXT(MATCH($C58,'2018-06'!$C$2:$C$100,0)+1,0)))="")),"Н/Д",INDIRECT(CONCATENATE("'2018-07'!M",TEXT(MATCH($C58,'2018-07'!$C$2:$C$100,0)+1,0)))-INDIRECT(CONCATENATE("'2018-06'!M",TEXT(MATCH($C58,'2018-06'!$C$2:$C$100,0)+1,0))))</f>
        <v>5535481.8699999973</v>
      </c>
      <c r="N58" s="17">
        <f ca="1">IF(OR(INDIRECT(CONCATENATE("'2018-07'!N",TEXT(MATCH($C58,'2018-07'!$C$2:$C$100,0)+1,0)))="",INDIRECT(CONCATENATE("'2018-06'!N",TEXT(MATCH($C58,'2018-06'!$C$2:$C$100,0)+1,0)))="",AND(INDIRECT(CONCATENATE("'2018-07'!N",TEXT(MATCH($C58,'2018-07'!$C$2:$C$100,0)+1,0)))="",INDIRECT(CONCATENATE("'2018-06'!N",TEXT(MATCH($C58,'2018-06'!$C$2:$C$100,0)+1,0)))="")),"Н/Д",INDIRECT(CONCATENATE("'2018-07'!N",TEXT(MATCH($C58,'2018-07'!$C$2:$C$100,0)+1,0)))-INDIRECT(CONCATENATE("'2018-06'!NE",TEXT(MATCH($C58,'2018-06'!$C$2:$C$100,0)+1,0))))</f>
        <v>347633025.66000003</v>
      </c>
      <c r="O58" s="17">
        <f ca="1">IF(OR(INDIRECT(CONCATENATE("'2018-07'!O",TEXT(MATCH($C58,'2018-07'!$C$2:$C$100,0)+1,0)))="",INDIRECT(CONCATENATE("'2018-06'!O",TEXT(MATCH($C58,'2018-06'!$C$2:$C$100,0)+1,0)))="",AND(INDIRECT(CONCATENATE("'2018-07'!O",TEXT(MATCH($C58,'2018-07'!$C$2:$C$100,0)+1,0)))="",INDIRECT(CONCATENATE("'2018-06'!O",TEXT(MATCH($C58,'2018-06'!$C$2:$C$100,0)+1,0)))="")),"Н/Д",INDIRECT(CONCATENATE("'2018-07'!O",TEXT(MATCH($C58,'2018-07'!$C$2:$C$100,0)+1,0)))-INDIRECT(CONCATENATE("'2018-06'!O",TEXT(MATCH($C58,'2018-06'!$C$2:$C$100,0)+1,0))))</f>
        <v>14937.560000000056</v>
      </c>
      <c r="P58" s="17">
        <f ca="1">IF(OR(INDIRECT(CONCATENATE("'2018-07'!P",TEXT(MATCH($C58,'2018-07'!$C$2:$C$100,0)+1,0)))="",INDIRECT(CONCATENATE("'2018-06'!P",TEXT(MATCH($C58,'2018-06'!$C$2:$C$100,0)+1,0)))="",AND(INDIRECT(CONCATENATE("'2018-07'!P",TEXT(MATCH($C58,'2018-07'!$C$2:$C$100,0)+1,0)))="",INDIRECT(CONCATENATE("'2018-06'!P",TEXT(MATCH($C58,'2018-06'!$C$2:$C$100,0)+1,0)))="")),"Н/Д",INDIRECT(CONCATENATE("'2018-07'!P",TEXT(MATCH($C58,'2018-07'!$C$2:$C$100,0)+1,0)))-INDIRECT(CONCATENATE("'2018-06'!P",TEXT(MATCH($C58,'2018-06'!$C$2:$C$100,0)+1,0))))</f>
        <v>386923873.0999999</v>
      </c>
      <c r="Q58" s="17">
        <f ca="1">IF(OR(INDIRECT(CONCATENATE("'2018-07'!Q",TEXT(MATCH($C58,'2018-07'!$C$2:$C$100,0)+1,0)))="",INDIRECT(CONCATENATE("'2018-06'!Q",TEXT(MATCH($C58,'2018-06'!$C$2:$C$100,0)+1,0)))="",AND(INDIRECT(CONCATENATE("'2018-07'!Q",TEXT(MATCH($C58,'2018-07'!$C$2:$C$100,0)+1,0)))="",INDIRECT(CONCATENATE("'2018-06'!Q",TEXT(MATCH($C58,'2018-06'!$C$2:$C$100,0)+1,0)))="")),"Н/Д",INDIRECT(CONCATENATE("'2018-07'!Q",TEXT(MATCH($C58,'2018-07'!$C$2:$C$100,0)+1,0)))-INDIRECT(CONCATENATE("'2018-06'!Q",TEXT(MATCH($C58,'2018-06'!$C$2:$C$100,0)+1,0))))</f>
        <v>10793500</v>
      </c>
      <c r="R58" s="17">
        <f ca="1">IF(OR(INDIRECT(CONCATENATE("'2018-07'!R",TEXT(MATCH($C58,'2018-07'!$C$2:$C$100,0)+1,0)))="",INDIRECT(CONCATENATE("'2018-06'!R",TEXT(MATCH($C58,'2018-06'!$C$2:$C$100,0)+1,0)))="",AND(INDIRECT(CONCATENATE("'2018-07'!R",TEXT(MATCH($C58,'2018-07'!$C$2:$C$100,0)+1,0)))="",INDIRECT(CONCATENATE("'2018-06'!R",TEXT(MATCH($C58,'2018-06'!$C$2:$C$100,0)+1,0)))="")),"Н/Д",INDIRECT(CONCATENATE("'2018-07'!R",TEXT(MATCH($C58,'2018-07'!$C$2:$C$100,0)+1,0)))-INDIRECT(CONCATENATE("'2018-06'!R",TEXT(MATCH($C58,'2018-06'!$C$2:$C$100,0)+1,0))))</f>
        <v>29355055.719999999</v>
      </c>
      <c r="S58" s="17">
        <f ca="1">IF(OR(INDIRECT(CONCATENATE("'2018-07'!S",TEXT(MATCH($C58,'2018-07'!$C$2:$C$100,0)+1,0)))="",INDIRECT(CONCATENATE("'2018-06'!S",TEXT(MATCH($C58,'2018-06'!$C$2:$C$100,0)+1,0)))="",AND(INDIRECT(CONCATENATE("'2018-07'!S",TEXT(MATCH($C58,'2018-07'!$C$2:$C$100,0)+1,0)))="",INDIRECT(CONCATENATE("'2018-06'!S",TEXT(MATCH($C58,'2018-06'!$C$2:$C$100,0)+1,0)))="")),"Н/Д",INDIRECT(CONCATENATE("'2018-07'!S",TEXT(MATCH($C58,'2018-07'!$C$2:$C$100,0)+1,0)))-INDIRECT(CONCATENATE("'2018-06'!S",TEXT(MATCH($C58,'2018-06'!$C$2:$C$100,0)+1,0))))</f>
        <v>350018.5</v>
      </c>
      <c r="T58" s="17">
        <f ca="1">IF(OR(INDIRECT(CONCATENATE("'2018-07'!T",TEXT(MATCH($C58,'2018-07'!$C$2:$C$100,0)+1,0)))="",INDIRECT(CONCATENATE("'2018-06'!T",TEXT(MATCH($C58,'2018-06'!$C$2:$C$100,0)+1,0)))="",AND(INDIRECT(CONCATENATE("'2018-07'!T",TEXT(MATCH($C58,'2018-07'!$C$2:$C$100,0)+1,0)))="",INDIRECT(CONCATENATE("'2018-06'!T",TEXT(MATCH($C58,'2018-06'!$C$2:$C$100,0)+1,0)))="")),"Н/Д",INDIRECT(CONCATENATE("'2018-07'!T",TEXT(MATCH($C58,'2018-07'!$C$2:$C$100,0)+1,0)))-INDIRECT(CONCATENATE("'2018-06'!T",TEXT(MATCH($C58,'2018-06'!$C$2:$C$100,0)+1,0))))</f>
        <v>118561928.16999996</v>
      </c>
      <c r="U58" s="17">
        <f ca="1">IF(OR(INDIRECT(CONCATENATE("'2018-07'!U",TEXT(MATCH($C58,'2018-07'!$C$2:$C$100,0)+1,0)))="",INDIRECT(CONCATENATE("'2018-06'!U",TEXT(MATCH($C58,'2018-06'!$C$2:$C$100,0)+1,0)))="",AND(INDIRECT(CONCATENATE("'2018-07'!U",TEXT(MATCH($C58,'2018-07'!$C$2:$C$100,0)+1,0)))="",INDIRECT(CONCATENATE("'2018-06'!U",TEXT(MATCH($C58,'2018-06'!$C$2:$C$100,0)+1,0)))="")),"Н/Д",INDIRECT(CONCATENATE("'2018-07'!U",TEXT(MATCH($C58,'2018-07'!$C$2:$C$100,0)+1,0)))-INDIRECT(CONCATENATE("'2018-06'!U",TEXT(MATCH($C58,'2018-06'!$C$2:$C$100,0)+1,0))))</f>
        <v>7135835.3200000003</v>
      </c>
      <c r="V58" s="17">
        <f ca="1">IF(OR(INDIRECT(CONCATENATE("'2018-07'!V",TEXT(MATCH($C58,'2018-07'!$C$2:$C$100,0)+1,0)))="",INDIRECT(CONCATENATE("'2018-06'!V",TEXT(MATCH($C58,'2018-06'!$C$2:$C$100,0)+1,0)))="",AND(INDIRECT(CONCATENATE("'2018-07'!V",TEXT(MATCH($C58,'2018-07'!$C$2:$C$100,0)+1,0)))="",INDIRECT(CONCATENATE("'2018-06'!V",TEXT(MATCH($C58,'2018-06'!$C$2:$C$100,0)+1,0)))="")),"Н/Д",INDIRECT(CONCATENATE("'2018-07'!V",TEXT(MATCH($C58,'2018-07'!$C$2:$C$100,0)+1,0)))-INDIRECT(CONCATENATE("'2018-06'!V",TEXT(MATCH($C58,'2018-06'!$C$2:$C$100,0)+1,0))))</f>
        <v>657749242.12999964</v>
      </c>
      <c r="W58" s="17">
        <f ca="1">IF(OR(INDIRECT(CONCATENATE("'2018-07'!W",TEXT(MATCH($C58,'2018-07'!$C$2:$C$100,0)+1,0)))="",INDIRECT(CONCATENATE("'2018-06'!W",TEXT(MATCH($C58,'2018-06'!$C$2:$C$100,0)+1,0)))="",AND(INDIRECT(CONCATENATE("'2018-07'!W",TEXT(MATCH($C58,'2018-07'!$C$2:$C$100,0)+1,0)))="",INDIRECT(CONCATENATE("'2018-06'!W",TEXT(MATCH($C58,'2018-06'!$C$2:$C$100,0)+1,0)))="")),"Н/Д",INDIRECT(CONCATENATE("'2018-07'!W",TEXT(MATCH($C58,'2018-07'!$C$2:$C$100,0)+1,0)))-INDIRECT(CONCATENATE("'2018-06'!W",TEXT(MATCH($C58,'2018-06'!$C$2:$C$100,0)+1,0))))</f>
        <v>52611952870.049957</v>
      </c>
    </row>
    <row r="59" spans="1:23" x14ac:dyDescent="0.25">
      <c r="A59" s="2" t="s">
        <v>80</v>
      </c>
      <c r="B59" s="2" t="s">
        <v>84</v>
      </c>
      <c r="C59" s="15">
        <v>71800000</v>
      </c>
      <c r="D59" s="2" t="s">
        <v>210</v>
      </c>
      <c r="E59" s="17">
        <f ca="1">IF(OR(INDIRECT(CONCATENATE("'2018-07'!E",TEXT(MATCH($C59,'2018-07'!$C$2:$C$100,0)+1,0)))="",INDIRECT(CONCATENATE("'2018-06'!E",TEXT(MATCH($C59,'2018-06'!$C$2:$C$100,0)+1,0)))="",AND(INDIRECT(CONCATENATE("'2018-07'!E",TEXT(MATCH($C59,'2018-07'!$C$2:$C$100,0)+1,0)))="",INDIRECT(CONCATENATE("'2018-06'!E",TEXT(MATCH($C59,'2018-06'!$C$2:$C$100,0)+1,0)))="")),"Н/Д",INDIRECT(CONCATENATE("'2018-07'!E",TEXT(MATCH($C59,'2018-07'!$C$2:$C$100,0)+1,0)))-INDIRECT(CONCATENATE("'2018-06'!E",TEXT(MATCH($C59,'2018-06'!$C$2:$C$100,0)+1,0))))</f>
        <v>20509612011.090012</v>
      </c>
      <c r="F59" s="17">
        <f ca="1">IF(OR(INDIRECT(CONCATENATE("'2018-07'!F",TEXT(MATCH($C59,'2018-07'!$C$2:$C$100,0)+1,0)))="",INDIRECT(CONCATENATE("'2018-06'!F",TEXT(MATCH($C59,'2018-06'!$C$2:$C$100,0)+1,0)))="",AND(INDIRECT(CONCATENATE("'2018-07'!F",TEXT(MATCH($C59,'2018-07'!$C$2:$C$100,0)+1,0)))="",INDIRECT(CONCATENATE("'2018-06'!F",TEXT(MATCH($C59,'2018-06'!$C$2:$C$100,0)+1,0)))="")),"Н/Д",INDIRECT(CONCATENATE("'2018-07'!F",TEXT(MATCH($C59,'2018-07'!$C$2:$C$100,0)+1,0)))-INDIRECT(CONCATENATE("'2018-06'!F",TEXT(MATCH($C59,'2018-06'!$C$2:$C$100,0)+1,0))))</f>
        <v>20020499259.100006</v>
      </c>
      <c r="G59" s="17">
        <f ca="1">IF(OR(INDIRECT(CONCATENATE("'2018-07'!G",TEXT(MATCH($C59,'2018-07'!$C$2:$C$100,0)+1,0)))="",INDIRECT(CONCATENATE("'2018-06'!G",TEXT(MATCH($C59,'2018-06'!$C$2:$C$100,0)+1,0)))="",AND(INDIRECT(CONCATENATE("'2018-07'!G",TEXT(MATCH($C59,'2018-07'!$C$2:$C$100,0)+1,0)))="",INDIRECT(CONCATENATE("'2018-06'!G",TEXT(MATCH($C59,'2018-06'!$C$2:$C$100,0)+1,0)))="")),"Н/Д",INDIRECT(CONCATENATE("'2018-07'!G",TEXT(MATCH($C59,'2018-07'!$C$2:$C$100,0)+1,0)))-INDIRECT(CONCATENATE("'2018-06'!G",TEXT(MATCH($C59,'2018-06'!$C$2:$C$100,0)+1,0))))</f>
        <v>10191614623.730003</v>
      </c>
      <c r="H59" s="17">
        <f ca="1">IF(OR(INDIRECT(CONCATENATE("'2018-07'!H",TEXT(MATCH($C59,'2018-07'!$C$2:$C$100,0)+1,0)))="",INDIRECT(CONCATENATE("'2018-06'!H",TEXT(MATCH($C59,'2018-06'!$C$2:$C$100,0)+1,0)))="",AND(INDIRECT(CONCATENATE("'2018-07'!H",TEXT(MATCH($C59,'2018-07'!$C$2:$C$100,0)+1,0)))="",INDIRECT(CONCATENATE("'2018-06'!H",TEXT(MATCH($C59,'2018-06'!$C$2:$C$100,0)+1,0)))="")),"Н/Д",INDIRECT(CONCATENATE("'2018-07'!H",TEXT(MATCH($C59,'2018-07'!$C$2:$C$100,0)+1,0)))-INDIRECT(CONCATENATE("'2018-06'!H",TEXT(MATCH($C59,'2018-06'!$C$2:$C$100,0)+1,0))))</f>
        <v>7202221330.2799988</v>
      </c>
      <c r="I59" s="17">
        <f ca="1">IF(OR(INDIRECT(CONCATENATE("'2018-07'!I",TEXT(MATCH($C59,'2018-07'!$C$2:$C$100,0)+1,0)))="",INDIRECT(CONCATENATE("'2018-06'!I",TEXT(MATCH($C59,'2018-06'!$C$2:$C$100,0)+1,0)))="",AND(INDIRECT(CONCATENATE("'2018-07'!I",TEXT(MATCH($C59,'2018-07'!$C$2:$C$100,0)+1,0)))="",INDIRECT(CONCATENATE("'2018-06'!I",TEXT(MATCH($C59,'2018-06'!$C$2:$C$100,0)+1,0)))="")),"Н/Д",INDIRECT(CONCATENATE("'2018-07'!I",TEXT(MATCH($C59,'2018-07'!$C$2:$C$100,0)+1,0)))-INDIRECT(CONCATENATE("'2018-06'!I",TEXT(MATCH($C59,'2018-06'!$C$2:$C$100,0)+1,0))))</f>
        <v>506157003.17000008</v>
      </c>
      <c r="J59" s="17" t="str">
        <f ca="1">IF(OR(INDIRECT(CONCATENATE("'2018-07'!J",TEXT(MATCH($C59,'2018-07'!$C$2:$C$100,0)+1,0)))="",INDIRECT(CONCATENATE("'2018-06'!J",TEXT(MATCH($C59,'2018-06'!$C$2:$C$100,0)+1,0)))="",AND(INDIRECT(CONCATENATE("'2018-07'!J",TEXT(MATCH($C59,'2018-07'!$C$2:$C$100,0)+1,0)))="",INDIRECT(CONCATENATE("'2018-06'!J",TEXT(MATCH($C59,'2018-06'!$C$2:$C$100,0)+1,0)))="")),"Н/Д",INDIRECT(CONCATENATE("'2018-07'!J",TEXT(MATCH($C59,'2018-07'!$C$2:$C$100,0)+1,0)))-INDIRECT(CONCATENATE("'2018-06'!J",TEXT(MATCH($C59,'2018-06'!$C$2:$C$100,0)+1,0))))</f>
        <v>Н/Д</v>
      </c>
      <c r="K59" s="17">
        <f ca="1">IF(OR(INDIRECT(CONCATENATE("'2018-07'!K",TEXT(MATCH($C59,'2018-07'!$C$2:$C$100,0)+1,0)))="",INDIRECT(CONCATENATE("'2018-06'!K",TEXT(MATCH($C59,'2018-06'!$C$2:$C$100,0)+1,0)))="",AND(INDIRECT(CONCATENATE("'2018-07'!K",TEXT(MATCH($C59,'2018-07'!$C$2:$C$100,0)+1,0)))="",INDIRECT(CONCATENATE("'2018-06'!K",TEXT(MATCH($C59,'2018-06'!$C$2:$C$100,0)+1,0)))="")),"Н/Д",INDIRECT(CONCATENATE("'2018-07'!K",TEXT(MATCH($C59,'2018-07'!$C$2:$C$100,0)+1,0)))-INDIRECT(CONCATENATE("'2018-06'!K",TEXT(MATCH($C59,'2018-06'!$C$2:$C$100,0)+1,0))))</f>
        <v>241565511.53000021</v>
      </c>
      <c r="L59" s="17">
        <f ca="1">IF(OR(INDIRECT(CONCATENATE("'2018-07'!L",TEXT(MATCH($C59,'2018-07'!$C$2:$C$100,0)+1,0)))="",INDIRECT(CONCATENATE("'2018-06'!L",TEXT(MATCH($C59,'2018-06'!$C$2:$C$100,0)+1,0)))="",AND(INDIRECT(CONCATENATE("'2018-07'!L",TEXT(MATCH($C59,'2018-07'!$C$2:$C$100,0)+1,0)))="",INDIRECT(CONCATENATE("'2018-06'!L",TEXT(MATCH($C59,'2018-06'!$C$2:$C$100,0)+1,0)))="")),"Н/Д",INDIRECT(CONCATENATE("'2018-07'!L",TEXT(MATCH($C59,'2018-07'!$C$2:$C$100,0)+1,0)))-INDIRECT(CONCATENATE("'2018-06'!L",TEXT(MATCH($C59,'2018-06'!$C$2:$C$100,0)+1,0))))</f>
        <v>399113648.02000046</v>
      </c>
      <c r="M59" s="17">
        <f ca="1">IF(OR(INDIRECT(CONCATENATE("'2018-07'!M",TEXT(MATCH($C59,'2018-07'!$C$2:$C$100,0)+1,0)))="",INDIRECT(CONCATENATE("'2018-06'!M",TEXT(MATCH($C59,'2018-06'!$C$2:$C$100,0)+1,0)))="",AND(INDIRECT(CONCATENATE("'2018-07'!M",TEXT(MATCH($C59,'2018-07'!$C$2:$C$100,0)+1,0)))="",INDIRECT(CONCATENATE("'2018-06'!M",TEXT(MATCH($C59,'2018-06'!$C$2:$C$100,0)+1,0)))="")),"Н/Д",INDIRECT(CONCATENATE("'2018-07'!M",TEXT(MATCH($C59,'2018-07'!$C$2:$C$100,0)+1,0)))-INDIRECT(CONCATENATE("'2018-06'!M",TEXT(MATCH($C59,'2018-06'!$C$2:$C$100,0)+1,0))))</f>
        <v>-20262673.100000009</v>
      </c>
      <c r="N59" s="17">
        <f ca="1">IF(OR(INDIRECT(CONCATENATE("'2018-07'!N",TEXT(MATCH($C59,'2018-07'!$C$2:$C$100,0)+1,0)))="",INDIRECT(CONCATENATE("'2018-06'!N",TEXT(MATCH($C59,'2018-06'!$C$2:$C$100,0)+1,0)))="",AND(INDIRECT(CONCATENATE("'2018-07'!N",TEXT(MATCH($C59,'2018-07'!$C$2:$C$100,0)+1,0)))="",INDIRECT(CONCATENATE("'2018-06'!N",TEXT(MATCH($C59,'2018-06'!$C$2:$C$100,0)+1,0)))="")),"Н/Д",INDIRECT(CONCATENATE("'2018-07'!N",TEXT(MATCH($C59,'2018-07'!$C$2:$C$100,0)+1,0)))-INDIRECT(CONCATENATE("'2018-06'!NE",TEXT(MATCH($C59,'2018-06'!$C$2:$C$100,0)+1,0))))</f>
        <v>427306693.35000002</v>
      </c>
      <c r="O59" s="17">
        <f ca="1">IF(OR(INDIRECT(CONCATENATE("'2018-07'!O",TEXT(MATCH($C59,'2018-07'!$C$2:$C$100,0)+1,0)))="",INDIRECT(CONCATENATE("'2018-06'!O",TEXT(MATCH($C59,'2018-06'!$C$2:$C$100,0)+1,0)))="",AND(INDIRECT(CONCATENATE("'2018-07'!O",TEXT(MATCH($C59,'2018-07'!$C$2:$C$100,0)+1,0)))="",INDIRECT(CONCATENATE("'2018-06'!O",TEXT(MATCH($C59,'2018-06'!$C$2:$C$100,0)+1,0)))="")),"Н/Д",INDIRECT(CONCATENATE("'2018-07'!O",TEXT(MATCH($C59,'2018-07'!$C$2:$C$100,0)+1,0)))-INDIRECT(CONCATENATE("'2018-06'!O",TEXT(MATCH($C59,'2018-06'!$C$2:$C$100,0)+1,0))))</f>
        <v>4568.3400000000111</v>
      </c>
      <c r="P59" s="17">
        <f ca="1">IF(OR(INDIRECT(CONCATENATE("'2018-07'!P",TEXT(MATCH($C59,'2018-07'!$C$2:$C$100,0)+1,0)))="",INDIRECT(CONCATENATE("'2018-06'!P",TEXT(MATCH($C59,'2018-06'!$C$2:$C$100,0)+1,0)))="",AND(INDIRECT(CONCATENATE("'2018-07'!P",TEXT(MATCH($C59,'2018-07'!$C$2:$C$100,0)+1,0)))="",INDIRECT(CONCATENATE("'2018-06'!P",TEXT(MATCH($C59,'2018-06'!$C$2:$C$100,0)+1,0)))="")),"Н/Д",INDIRECT(CONCATENATE("'2018-07'!P",TEXT(MATCH($C59,'2018-07'!$C$2:$C$100,0)+1,0)))-INDIRECT(CONCATENATE("'2018-06'!P",TEXT(MATCH($C59,'2018-06'!$C$2:$C$100,0)+1,0))))</f>
        <v>743625731.73000002</v>
      </c>
      <c r="Q59" s="17">
        <f ca="1">IF(OR(INDIRECT(CONCATENATE("'2018-07'!Q",TEXT(MATCH($C59,'2018-07'!$C$2:$C$100,0)+1,0)))="",INDIRECT(CONCATENATE("'2018-06'!Q",TEXT(MATCH($C59,'2018-06'!$C$2:$C$100,0)+1,0)))="",AND(INDIRECT(CONCATENATE("'2018-07'!Q",TEXT(MATCH($C59,'2018-07'!$C$2:$C$100,0)+1,0)))="",INDIRECT(CONCATENATE("'2018-06'!Q",TEXT(MATCH($C59,'2018-06'!$C$2:$C$100,0)+1,0)))="")),"Н/Д",INDIRECT(CONCATENATE("'2018-07'!Q",TEXT(MATCH($C59,'2018-07'!$C$2:$C$100,0)+1,0)))-INDIRECT(CONCATENATE("'2018-06'!Q",TEXT(MATCH($C59,'2018-06'!$C$2:$C$100,0)+1,0))))</f>
        <v>37888343.049999952</v>
      </c>
      <c r="R59" s="17">
        <f ca="1">IF(OR(INDIRECT(CONCATENATE("'2018-07'!R",TEXT(MATCH($C59,'2018-07'!$C$2:$C$100,0)+1,0)))="",INDIRECT(CONCATENATE("'2018-06'!R",TEXT(MATCH($C59,'2018-06'!$C$2:$C$100,0)+1,0)))="",AND(INDIRECT(CONCATENATE("'2018-07'!R",TEXT(MATCH($C59,'2018-07'!$C$2:$C$100,0)+1,0)))="",INDIRECT(CONCATENATE("'2018-06'!R",TEXT(MATCH($C59,'2018-06'!$C$2:$C$100,0)+1,0)))="")),"Н/Д",INDIRECT(CONCATENATE("'2018-07'!R",TEXT(MATCH($C59,'2018-07'!$C$2:$C$100,0)+1,0)))-INDIRECT(CONCATENATE("'2018-06'!R",TEXT(MATCH($C59,'2018-06'!$C$2:$C$100,0)+1,0))))</f>
        <v>294754397.22000003</v>
      </c>
      <c r="S59" s="17">
        <f ca="1">IF(OR(INDIRECT(CONCATENATE("'2018-07'!S",TEXT(MATCH($C59,'2018-07'!$C$2:$C$100,0)+1,0)))="",INDIRECT(CONCATENATE("'2018-06'!S",TEXT(MATCH($C59,'2018-06'!$C$2:$C$100,0)+1,0)))="",AND(INDIRECT(CONCATENATE("'2018-07'!S",TEXT(MATCH($C59,'2018-07'!$C$2:$C$100,0)+1,0)))="",INDIRECT(CONCATENATE("'2018-06'!S",TEXT(MATCH($C59,'2018-06'!$C$2:$C$100,0)+1,0)))="")),"Н/Д",INDIRECT(CONCATENATE("'2018-07'!S",TEXT(MATCH($C59,'2018-07'!$C$2:$C$100,0)+1,0)))-INDIRECT(CONCATENATE("'2018-06'!S",TEXT(MATCH($C59,'2018-06'!$C$2:$C$100,0)+1,0))))</f>
        <v>961880.97000000067</v>
      </c>
      <c r="T59" s="17">
        <f ca="1">IF(OR(INDIRECT(CONCATENATE("'2018-07'!T",TEXT(MATCH($C59,'2018-07'!$C$2:$C$100,0)+1,0)))="",INDIRECT(CONCATENATE("'2018-06'!T",TEXT(MATCH($C59,'2018-06'!$C$2:$C$100,0)+1,0)))="",AND(INDIRECT(CONCATENATE("'2018-07'!T",TEXT(MATCH($C59,'2018-07'!$C$2:$C$100,0)+1,0)))="",INDIRECT(CONCATENATE("'2018-06'!T",TEXT(MATCH($C59,'2018-06'!$C$2:$C$100,0)+1,0)))="")),"Н/Д",INDIRECT(CONCATENATE("'2018-07'!T",TEXT(MATCH($C59,'2018-07'!$C$2:$C$100,0)+1,0)))-INDIRECT(CONCATENATE("'2018-06'!T",TEXT(MATCH($C59,'2018-06'!$C$2:$C$100,0)+1,0))))</f>
        <v>267597510.06999993</v>
      </c>
      <c r="U59" s="17">
        <f ca="1">IF(OR(INDIRECT(CONCATENATE("'2018-07'!U",TEXT(MATCH($C59,'2018-07'!$C$2:$C$100,0)+1,0)))="",INDIRECT(CONCATENATE("'2018-06'!U",TEXT(MATCH($C59,'2018-06'!$C$2:$C$100,0)+1,0)))="",AND(INDIRECT(CONCATENATE("'2018-07'!U",TEXT(MATCH($C59,'2018-07'!$C$2:$C$100,0)+1,0)))="",INDIRECT(CONCATENATE("'2018-06'!U",TEXT(MATCH($C59,'2018-06'!$C$2:$C$100,0)+1,0)))="")),"Н/Д",INDIRECT(CONCATENATE("'2018-07'!U",TEXT(MATCH($C59,'2018-07'!$C$2:$C$100,0)+1,0)))-INDIRECT(CONCATENATE("'2018-06'!U",TEXT(MATCH($C59,'2018-06'!$C$2:$C$100,0)+1,0))))</f>
        <v>4108235.1799999997</v>
      </c>
      <c r="V59" s="17">
        <f ca="1">IF(OR(INDIRECT(CONCATENATE("'2018-07'!V",TEXT(MATCH($C59,'2018-07'!$C$2:$C$100,0)+1,0)))="",INDIRECT(CONCATENATE("'2018-06'!V",TEXT(MATCH($C59,'2018-06'!$C$2:$C$100,0)+1,0)))="",AND(INDIRECT(CONCATENATE("'2018-07'!V",TEXT(MATCH($C59,'2018-07'!$C$2:$C$100,0)+1,0)))="",INDIRECT(CONCATENATE("'2018-06'!V",TEXT(MATCH($C59,'2018-06'!$C$2:$C$100,0)+1,0)))="")),"Н/Д",INDIRECT(CONCATENATE("'2018-07'!V",TEXT(MATCH($C59,'2018-07'!$C$2:$C$100,0)+1,0)))-INDIRECT(CONCATENATE("'2018-06'!V",TEXT(MATCH($C59,'2018-06'!$C$2:$C$100,0)+1,0))))</f>
        <v>489112751.98999977</v>
      </c>
      <c r="W59" s="17">
        <f ca="1">IF(OR(INDIRECT(CONCATENATE("'2018-07'!W",TEXT(MATCH($C59,'2018-07'!$C$2:$C$100,0)+1,0)))="",INDIRECT(CONCATENATE("'2018-06'!W",TEXT(MATCH($C59,'2018-06'!$C$2:$C$100,0)+1,0)))="",AND(INDIRECT(CONCATENATE("'2018-07'!W",TEXT(MATCH($C59,'2018-07'!$C$2:$C$100,0)+1,0)))="",INDIRECT(CONCATENATE("'2018-06'!W",TEXT(MATCH($C59,'2018-06'!$C$2:$C$100,0)+1,0)))="")),"Н/Д",INDIRECT(CONCATENATE("'2018-07'!W",TEXT(MATCH($C59,'2018-07'!$C$2:$C$100,0)+1,0)))-INDIRECT(CONCATENATE("'2018-06'!W",TEXT(MATCH($C59,'2018-06'!$C$2:$C$100,0)+1,0))))</f>
        <v>60963195466.130005</v>
      </c>
    </row>
    <row r="60" spans="1:23" x14ac:dyDescent="0.25">
      <c r="A60" s="2" t="s">
        <v>80</v>
      </c>
      <c r="B60" s="2" t="s">
        <v>85</v>
      </c>
      <c r="C60" s="15">
        <v>75000000</v>
      </c>
      <c r="D60" s="2" t="s">
        <v>210</v>
      </c>
      <c r="E60" s="17">
        <f ca="1">IF(OR(INDIRECT(CONCATENATE("'2018-07'!E",TEXT(MATCH($C60,'2018-07'!$C$2:$C$100,0)+1,0)))="",INDIRECT(CONCATENATE("'2018-06'!E",TEXT(MATCH($C60,'2018-06'!$C$2:$C$100,0)+1,0)))="",AND(INDIRECT(CONCATENATE("'2018-07'!E",TEXT(MATCH($C60,'2018-07'!$C$2:$C$100,0)+1,0)))="",INDIRECT(CONCATENATE("'2018-06'!E",TEXT(MATCH($C60,'2018-06'!$C$2:$C$100,0)+1,0)))="")),"Н/Д",INDIRECT(CONCATENATE("'2018-07'!E",TEXT(MATCH($C60,'2018-07'!$C$2:$C$100,0)+1,0)))-INDIRECT(CONCATENATE("'2018-06'!E",TEXT(MATCH($C60,'2018-06'!$C$2:$C$100,0)+1,0))))</f>
        <v>14373914152.76001</v>
      </c>
      <c r="F60" s="17">
        <f ca="1">IF(OR(INDIRECT(CONCATENATE("'2018-07'!F",TEXT(MATCH($C60,'2018-07'!$C$2:$C$100,0)+1,0)))="",INDIRECT(CONCATENATE("'2018-06'!F",TEXT(MATCH($C60,'2018-06'!$C$2:$C$100,0)+1,0)))="",AND(INDIRECT(CONCATENATE("'2018-07'!F",TEXT(MATCH($C60,'2018-07'!$C$2:$C$100,0)+1,0)))="",INDIRECT(CONCATENATE("'2018-06'!F",TEXT(MATCH($C60,'2018-06'!$C$2:$C$100,0)+1,0)))="")),"Н/Д",INDIRECT(CONCATENATE("'2018-07'!F",TEXT(MATCH($C60,'2018-07'!$C$2:$C$100,0)+1,0)))-INDIRECT(CONCATENATE("'2018-06'!F",TEXT(MATCH($C60,'2018-06'!$C$2:$C$100,0)+1,0))))</f>
        <v>12281657011.009995</v>
      </c>
      <c r="G60" s="17">
        <f ca="1">IF(OR(INDIRECT(CONCATENATE("'2018-07'!G",TEXT(MATCH($C60,'2018-07'!$C$2:$C$100,0)+1,0)))="",INDIRECT(CONCATENATE("'2018-06'!G",TEXT(MATCH($C60,'2018-06'!$C$2:$C$100,0)+1,0)))="",AND(INDIRECT(CONCATENATE("'2018-07'!G",TEXT(MATCH($C60,'2018-07'!$C$2:$C$100,0)+1,0)))="",INDIRECT(CONCATENATE("'2018-06'!G",TEXT(MATCH($C60,'2018-06'!$C$2:$C$100,0)+1,0)))="")),"Н/Д",INDIRECT(CONCATENATE("'2018-07'!G",TEXT(MATCH($C60,'2018-07'!$C$2:$C$100,0)+1,0)))-INDIRECT(CONCATENATE("'2018-06'!G",TEXT(MATCH($C60,'2018-06'!$C$2:$C$100,0)+1,0))))</f>
        <v>4017456935.0300026</v>
      </c>
      <c r="H60" s="17">
        <f ca="1">IF(OR(INDIRECT(CONCATENATE("'2018-07'!H",TEXT(MATCH($C60,'2018-07'!$C$2:$C$100,0)+1,0)))="",INDIRECT(CONCATENATE("'2018-06'!H",TEXT(MATCH($C60,'2018-06'!$C$2:$C$100,0)+1,0)))="",AND(INDIRECT(CONCATENATE("'2018-07'!H",TEXT(MATCH($C60,'2018-07'!$C$2:$C$100,0)+1,0)))="",INDIRECT(CONCATENATE("'2018-06'!H",TEXT(MATCH($C60,'2018-06'!$C$2:$C$100,0)+1,0)))="")),"Н/Д",INDIRECT(CONCATENATE("'2018-07'!H",TEXT(MATCH($C60,'2018-07'!$C$2:$C$100,0)+1,0)))-INDIRECT(CONCATENATE("'2018-06'!H",TEXT(MATCH($C60,'2018-06'!$C$2:$C$100,0)+1,0))))</f>
        <v>5958401217.420002</v>
      </c>
      <c r="I60" s="17">
        <f ca="1">IF(OR(INDIRECT(CONCATENATE("'2018-07'!I",TEXT(MATCH($C60,'2018-07'!$C$2:$C$100,0)+1,0)))="",INDIRECT(CONCATENATE("'2018-06'!I",TEXT(MATCH($C60,'2018-06'!$C$2:$C$100,0)+1,0)))="",AND(INDIRECT(CONCATENATE("'2018-07'!I",TEXT(MATCH($C60,'2018-07'!$C$2:$C$100,0)+1,0)))="",INDIRECT(CONCATENATE("'2018-06'!I",TEXT(MATCH($C60,'2018-06'!$C$2:$C$100,0)+1,0)))="")),"Н/Д",INDIRECT(CONCATENATE("'2018-07'!I",TEXT(MATCH($C60,'2018-07'!$C$2:$C$100,0)+1,0)))-INDIRECT(CONCATENATE("'2018-06'!I",TEXT(MATCH($C60,'2018-06'!$C$2:$C$100,0)+1,0))))</f>
        <v>672869959.46000004</v>
      </c>
      <c r="J60" s="17" t="str">
        <f ca="1">IF(OR(INDIRECT(CONCATENATE("'2018-07'!J",TEXT(MATCH($C60,'2018-07'!$C$2:$C$100,0)+1,0)))="",INDIRECT(CONCATENATE("'2018-06'!J",TEXT(MATCH($C60,'2018-06'!$C$2:$C$100,0)+1,0)))="",AND(INDIRECT(CONCATENATE("'2018-07'!J",TEXT(MATCH($C60,'2018-07'!$C$2:$C$100,0)+1,0)))="",INDIRECT(CONCATENATE("'2018-06'!J",TEXT(MATCH($C60,'2018-06'!$C$2:$C$100,0)+1,0)))="")),"Н/Д",INDIRECT(CONCATENATE("'2018-07'!J",TEXT(MATCH($C60,'2018-07'!$C$2:$C$100,0)+1,0)))-INDIRECT(CONCATENATE("'2018-06'!J",TEXT(MATCH($C60,'2018-06'!$C$2:$C$100,0)+1,0))))</f>
        <v>Н/Д</v>
      </c>
      <c r="K60" s="17">
        <f ca="1">IF(OR(INDIRECT(CONCATENATE("'2018-07'!K",TEXT(MATCH($C60,'2018-07'!$C$2:$C$100,0)+1,0)))="",INDIRECT(CONCATENATE("'2018-06'!K",TEXT(MATCH($C60,'2018-06'!$C$2:$C$100,0)+1,0)))="",AND(INDIRECT(CONCATENATE("'2018-07'!K",TEXT(MATCH($C60,'2018-07'!$C$2:$C$100,0)+1,0)))="",INDIRECT(CONCATENATE("'2018-06'!K",TEXT(MATCH($C60,'2018-06'!$C$2:$C$100,0)+1,0)))="")),"Н/Д",INDIRECT(CONCATENATE("'2018-07'!K",TEXT(MATCH($C60,'2018-07'!$C$2:$C$100,0)+1,0)))-INDIRECT(CONCATENATE("'2018-06'!K",TEXT(MATCH($C60,'2018-06'!$C$2:$C$100,0)+1,0))))</f>
        <v>310540659.28999996</v>
      </c>
      <c r="L60" s="17">
        <f ca="1">IF(OR(INDIRECT(CONCATENATE("'2018-07'!L",TEXT(MATCH($C60,'2018-07'!$C$2:$C$100,0)+1,0)))="",INDIRECT(CONCATENATE("'2018-06'!L",TEXT(MATCH($C60,'2018-06'!$C$2:$C$100,0)+1,0)))="",AND(INDIRECT(CONCATENATE("'2018-07'!L",TEXT(MATCH($C60,'2018-07'!$C$2:$C$100,0)+1,0)))="",INDIRECT(CONCATENATE("'2018-06'!L",TEXT(MATCH($C60,'2018-06'!$C$2:$C$100,0)+1,0)))="")),"Н/Д",INDIRECT(CONCATENATE("'2018-07'!L",TEXT(MATCH($C60,'2018-07'!$C$2:$C$100,0)+1,0)))-INDIRECT(CONCATENATE("'2018-06'!L",TEXT(MATCH($C60,'2018-06'!$C$2:$C$100,0)+1,0))))</f>
        <v>463829915.94000053</v>
      </c>
      <c r="M60" s="17">
        <f ca="1">IF(OR(INDIRECT(CONCATENATE("'2018-07'!M",TEXT(MATCH($C60,'2018-07'!$C$2:$C$100,0)+1,0)))="",INDIRECT(CONCATENATE("'2018-06'!M",TEXT(MATCH($C60,'2018-06'!$C$2:$C$100,0)+1,0)))="",AND(INDIRECT(CONCATENATE("'2018-07'!M",TEXT(MATCH($C60,'2018-07'!$C$2:$C$100,0)+1,0)))="",INDIRECT(CONCATENATE("'2018-06'!M",TEXT(MATCH($C60,'2018-06'!$C$2:$C$100,0)+1,0)))="")),"Н/Д",INDIRECT(CONCATENATE("'2018-07'!M",TEXT(MATCH($C60,'2018-07'!$C$2:$C$100,0)+1,0)))-INDIRECT(CONCATENATE("'2018-06'!M",TEXT(MATCH($C60,'2018-06'!$C$2:$C$100,0)+1,0))))</f>
        <v>122082457.92999995</v>
      </c>
      <c r="N60" s="17">
        <f ca="1">IF(OR(INDIRECT(CONCATENATE("'2018-07'!N",TEXT(MATCH($C60,'2018-07'!$C$2:$C$100,0)+1,0)))="",INDIRECT(CONCATENATE("'2018-06'!N",TEXT(MATCH($C60,'2018-06'!$C$2:$C$100,0)+1,0)))="",AND(INDIRECT(CONCATENATE("'2018-07'!N",TEXT(MATCH($C60,'2018-07'!$C$2:$C$100,0)+1,0)))="",INDIRECT(CONCATENATE("'2018-06'!N",TEXT(MATCH($C60,'2018-06'!$C$2:$C$100,0)+1,0)))="")),"Н/Д",INDIRECT(CONCATENATE("'2018-07'!N",TEXT(MATCH($C60,'2018-07'!$C$2:$C$100,0)+1,0)))-INDIRECT(CONCATENATE("'2018-06'!NE",TEXT(MATCH($C60,'2018-06'!$C$2:$C$100,0)+1,0))))</f>
        <v>514328825.70999998</v>
      </c>
      <c r="O60" s="17">
        <f ca="1">IF(OR(INDIRECT(CONCATENATE("'2018-07'!O",TEXT(MATCH($C60,'2018-07'!$C$2:$C$100,0)+1,0)))="",INDIRECT(CONCATENATE("'2018-06'!O",TEXT(MATCH($C60,'2018-06'!$C$2:$C$100,0)+1,0)))="",AND(INDIRECT(CONCATENATE("'2018-07'!O",TEXT(MATCH($C60,'2018-07'!$C$2:$C$100,0)+1,0)))="",INDIRECT(CONCATENATE("'2018-06'!O",TEXT(MATCH($C60,'2018-06'!$C$2:$C$100,0)+1,0)))="")),"Н/Д",INDIRECT(CONCATENATE("'2018-07'!O",TEXT(MATCH($C60,'2018-07'!$C$2:$C$100,0)+1,0)))-INDIRECT(CONCATENATE("'2018-06'!O",TEXT(MATCH($C60,'2018-06'!$C$2:$C$100,0)+1,0))))</f>
        <v>10428.75</v>
      </c>
      <c r="P60" s="17">
        <f ca="1">IF(OR(INDIRECT(CONCATENATE("'2018-07'!P",TEXT(MATCH($C60,'2018-07'!$C$2:$C$100,0)+1,0)))="",INDIRECT(CONCATENATE("'2018-06'!P",TEXT(MATCH($C60,'2018-06'!$C$2:$C$100,0)+1,0)))="",AND(INDIRECT(CONCATENATE("'2018-07'!P",TEXT(MATCH($C60,'2018-07'!$C$2:$C$100,0)+1,0)))="",INDIRECT(CONCATENATE("'2018-06'!P",TEXT(MATCH($C60,'2018-06'!$C$2:$C$100,0)+1,0)))="")),"Н/Д",INDIRECT(CONCATENATE("'2018-07'!P",TEXT(MATCH($C60,'2018-07'!$C$2:$C$100,0)+1,0)))-INDIRECT(CONCATENATE("'2018-06'!P",TEXT(MATCH($C60,'2018-06'!$C$2:$C$100,0)+1,0))))</f>
        <v>396627756.05999994</v>
      </c>
      <c r="Q60" s="17">
        <f ca="1">IF(OR(INDIRECT(CONCATENATE("'2018-07'!Q",TEXT(MATCH($C60,'2018-07'!$C$2:$C$100,0)+1,0)))="",INDIRECT(CONCATENATE("'2018-06'!Q",TEXT(MATCH($C60,'2018-06'!$C$2:$C$100,0)+1,0)))="",AND(INDIRECT(CONCATENATE("'2018-07'!Q",TEXT(MATCH($C60,'2018-07'!$C$2:$C$100,0)+1,0)))="",INDIRECT(CONCATENATE("'2018-06'!Q",TEXT(MATCH($C60,'2018-06'!$C$2:$C$100,0)+1,0)))="")),"Н/Д",INDIRECT(CONCATENATE("'2018-07'!Q",TEXT(MATCH($C60,'2018-07'!$C$2:$C$100,0)+1,0)))-INDIRECT(CONCATENATE("'2018-06'!Q",TEXT(MATCH($C60,'2018-06'!$C$2:$C$100,0)+1,0))))</f>
        <v>18494210.50999999</v>
      </c>
      <c r="R60" s="17">
        <f ca="1">IF(OR(INDIRECT(CONCATENATE("'2018-07'!R",TEXT(MATCH($C60,'2018-07'!$C$2:$C$100,0)+1,0)))="",INDIRECT(CONCATENATE("'2018-06'!R",TEXT(MATCH($C60,'2018-06'!$C$2:$C$100,0)+1,0)))="",AND(INDIRECT(CONCATENATE("'2018-07'!R",TEXT(MATCH($C60,'2018-07'!$C$2:$C$100,0)+1,0)))="",INDIRECT(CONCATENATE("'2018-06'!R",TEXT(MATCH($C60,'2018-06'!$C$2:$C$100,0)+1,0)))="")),"Н/Д",INDIRECT(CONCATENATE("'2018-07'!R",TEXT(MATCH($C60,'2018-07'!$C$2:$C$100,0)+1,0)))-INDIRECT(CONCATENATE("'2018-06'!R",TEXT(MATCH($C60,'2018-06'!$C$2:$C$100,0)+1,0))))</f>
        <v>67758427</v>
      </c>
      <c r="S60" s="17">
        <f ca="1">IF(OR(INDIRECT(CONCATENATE("'2018-07'!S",TEXT(MATCH($C60,'2018-07'!$C$2:$C$100,0)+1,0)))="",INDIRECT(CONCATENATE("'2018-06'!S",TEXT(MATCH($C60,'2018-06'!$C$2:$C$100,0)+1,0)))="",AND(INDIRECT(CONCATENATE("'2018-07'!S",TEXT(MATCH($C60,'2018-07'!$C$2:$C$100,0)+1,0)))="",INDIRECT(CONCATENATE("'2018-06'!S",TEXT(MATCH($C60,'2018-06'!$C$2:$C$100,0)+1,0)))="")),"Н/Д",INDIRECT(CONCATENATE("'2018-07'!S",TEXT(MATCH($C60,'2018-07'!$C$2:$C$100,0)+1,0)))-INDIRECT(CONCATENATE("'2018-06'!S",TEXT(MATCH($C60,'2018-06'!$C$2:$C$100,0)+1,0))))</f>
        <v>232800</v>
      </c>
      <c r="T60" s="17">
        <f ca="1">IF(OR(INDIRECT(CONCATENATE("'2018-07'!T",TEXT(MATCH($C60,'2018-07'!$C$2:$C$100,0)+1,0)))="",INDIRECT(CONCATENATE("'2018-06'!T",TEXT(MATCH($C60,'2018-06'!$C$2:$C$100,0)+1,0)))="",AND(INDIRECT(CONCATENATE("'2018-07'!T",TEXT(MATCH($C60,'2018-07'!$C$2:$C$100,0)+1,0)))="",INDIRECT(CONCATENATE("'2018-06'!T",TEXT(MATCH($C60,'2018-06'!$C$2:$C$100,0)+1,0)))="")),"Н/Д",INDIRECT(CONCATENATE("'2018-07'!T",TEXT(MATCH($C60,'2018-07'!$C$2:$C$100,0)+1,0)))-INDIRECT(CONCATENATE("'2018-06'!T",TEXT(MATCH($C60,'2018-06'!$C$2:$C$100,0)+1,0))))</f>
        <v>116896502.27999997</v>
      </c>
      <c r="U60" s="17">
        <f ca="1">IF(OR(INDIRECT(CONCATENATE("'2018-07'!U",TEXT(MATCH($C60,'2018-07'!$C$2:$C$100,0)+1,0)))="",INDIRECT(CONCATENATE("'2018-06'!U",TEXT(MATCH($C60,'2018-06'!$C$2:$C$100,0)+1,0)))="",AND(INDIRECT(CONCATENATE("'2018-07'!U",TEXT(MATCH($C60,'2018-07'!$C$2:$C$100,0)+1,0)))="",INDIRECT(CONCATENATE("'2018-06'!U",TEXT(MATCH($C60,'2018-06'!$C$2:$C$100,0)+1,0)))="")),"Н/Д",INDIRECT(CONCATENATE("'2018-07'!U",TEXT(MATCH($C60,'2018-07'!$C$2:$C$100,0)+1,0)))-INDIRECT(CONCATENATE("'2018-06'!U",TEXT(MATCH($C60,'2018-06'!$C$2:$C$100,0)+1,0))))</f>
        <v>11786457.310000002</v>
      </c>
      <c r="V60" s="17">
        <f ca="1">IF(OR(INDIRECT(CONCATENATE("'2018-07'!V",TEXT(MATCH($C60,'2018-07'!$C$2:$C$100,0)+1,0)))="",INDIRECT(CONCATENATE("'2018-06'!V",TEXT(MATCH($C60,'2018-06'!$C$2:$C$100,0)+1,0)))="",AND(INDIRECT(CONCATENATE("'2018-07'!V",TEXT(MATCH($C60,'2018-07'!$C$2:$C$100,0)+1,0)))="",INDIRECT(CONCATENATE("'2018-06'!V",TEXT(MATCH($C60,'2018-06'!$C$2:$C$100,0)+1,0)))="")),"Н/Д",INDIRECT(CONCATENATE("'2018-07'!V",TEXT(MATCH($C60,'2018-07'!$C$2:$C$100,0)+1,0)))-INDIRECT(CONCATENATE("'2018-06'!V",TEXT(MATCH($C60,'2018-06'!$C$2:$C$100,0)+1,0))))</f>
        <v>2092257141.75</v>
      </c>
      <c r="W60" s="17">
        <f ca="1">IF(OR(INDIRECT(CONCATENATE("'2018-07'!W",TEXT(MATCH($C60,'2018-07'!$C$2:$C$100,0)+1,0)))="",INDIRECT(CONCATENATE("'2018-06'!W",TEXT(MATCH($C60,'2018-06'!$C$2:$C$100,0)+1,0)))="",AND(INDIRECT(CONCATENATE("'2018-07'!W",TEXT(MATCH($C60,'2018-07'!$C$2:$C$100,0)+1,0)))="",INDIRECT(CONCATENATE("'2018-06'!W",TEXT(MATCH($C60,'2018-06'!$C$2:$C$100,0)+1,0)))="")),"Н/Д",INDIRECT(CONCATENATE("'2018-07'!W",TEXT(MATCH($C60,'2018-07'!$C$2:$C$100,0)+1,0)))-INDIRECT(CONCATENATE("'2018-06'!W",TEXT(MATCH($C60,'2018-06'!$C$2:$C$100,0)+1,0))))</f>
        <v>40991346001.669983</v>
      </c>
    </row>
    <row r="61" spans="1:23" x14ac:dyDescent="0.25">
      <c r="A61" s="2" t="s">
        <v>80</v>
      </c>
      <c r="B61" s="2" t="s">
        <v>86</v>
      </c>
      <c r="C61" s="15">
        <v>71900000</v>
      </c>
      <c r="D61" s="2" t="s">
        <v>210</v>
      </c>
      <c r="E61" s="17">
        <f ca="1">IF(OR(INDIRECT(CONCATENATE("'2018-07'!E",TEXT(MATCH($C61,'2018-07'!$C$2:$C$100,0)+1,0)))="",INDIRECT(CONCATENATE("'2018-06'!E",TEXT(MATCH($C61,'2018-06'!$C$2:$C$100,0)+1,0)))="",AND(INDIRECT(CONCATENATE("'2018-07'!E",TEXT(MATCH($C61,'2018-07'!$C$2:$C$100,0)+1,0)))="",INDIRECT(CONCATENATE("'2018-06'!E",TEXT(MATCH($C61,'2018-06'!$C$2:$C$100,0)+1,0)))="")),"Н/Д",INDIRECT(CONCATENATE("'2018-07'!E",TEXT(MATCH($C61,'2018-07'!$C$2:$C$100,0)+1,0)))-INDIRECT(CONCATENATE("'2018-06'!E",TEXT(MATCH($C61,'2018-06'!$C$2:$C$100,0)+1,0))))</f>
        <v>11508418073.75</v>
      </c>
      <c r="F61" s="17">
        <f ca="1">IF(OR(INDIRECT(CONCATENATE("'2018-07'!F",TEXT(MATCH($C61,'2018-07'!$C$2:$C$100,0)+1,0)))="",INDIRECT(CONCATENATE("'2018-06'!F",TEXT(MATCH($C61,'2018-06'!$C$2:$C$100,0)+1,0)))="",AND(INDIRECT(CONCATENATE("'2018-07'!F",TEXT(MATCH($C61,'2018-07'!$C$2:$C$100,0)+1,0)))="",INDIRECT(CONCATENATE("'2018-06'!F",TEXT(MATCH($C61,'2018-06'!$C$2:$C$100,0)+1,0)))="")),"Н/Д",INDIRECT(CONCATENATE("'2018-07'!F",TEXT(MATCH($C61,'2018-07'!$C$2:$C$100,0)+1,0)))-INDIRECT(CONCATENATE("'2018-06'!F",TEXT(MATCH($C61,'2018-06'!$C$2:$C$100,0)+1,0))))</f>
        <v>11075898226.900009</v>
      </c>
      <c r="G61" s="17">
        <f ca="1">IF(OR(INDIRECT(CONCATENATE("'2018-07'!G",TEXT(MATCH($C61,'2018-07'!$C$2:$C$100,0)+1,0)))="",INDIRECT(CONCATENATE("'2018-06'!G",TEXT(MATCH($C61,'2018-06'!$C$2:$C$100,0)+1,0)))="",AND(INDIRECT(CONCATENATE("'2018-07'!G",TEXT(MATCH($C61,'2018-07'!$C$2:$C$100,0)+1,0)))="",INDIRECT(CONCATENATE("'2018-06'!G",TEXT(MATCH($C61,'2018-06'!$C$2:$C$100,0)+1,0)))="")),"Н/Д",INDIRECT(CONCATENATE("'2018-07'!G",TEXT(MATCH($C61,'2018-07'!$C$2:$C$100,0)+1,0)))-INDIRECT(CONCATENATE("'2018-06'!G",TEXT(MATCH($C61,'2018-06'!$C$2:$C$100,0)+1,0))))</f>
        <v>5463732007.2300034</v>
      </c>
      <c r="H61" s="17">
        <f ca="1">IF(OR(INDIRECT(CONCATENATE("'2018-07'!H",TEXT(MATCH($C61,'2018-07'!$C$2:$C$100,0)+1,0)))="",INDIRECT(CONCATENATE("'2018-06'!H",TEXT(MATCH($C61,'2018-06'!$C$2:$C$100,0)+1,0)))="",AND(INDIRECT(CONCATENATE("'2018-07'!H",TEXT(MATCH($C61,'2018-07'!$C$2:$C$100,0)+1,0)))="",INDIRECT(CONCATENATE("'2018-06'!H",TEXT(MATCH($C61,'2018-06'!$C$2:$C$100,0)+1,0)))="")),"Н/Д",INDIRECT(CONCATENATE("'2018-07'!H",TEXT(MATCH($C61,'2018-07'!$C$2:$C$100,0)+1,0)))-INDIRECT(CONCATENATE("'2018-06'!H",TEXT(MATCH($C61,'2018-06'!$C$2:$C$100,0)+1,0))))</f>
        <v>4608819515.7400017</v>
      </c>
      <c r="I61" s="17">
        <f ca="1">IF(OR(INDIRECT(CONCATENATE("'2018-07'!I",TEXT(MATCH($C61,'2018-07'!$C$2:$C$100,0)+1,0)))="",INDIRECT(CONCATENATE("'2018-06'!I",TEXT(MATCH($C61,'2018-06'!$C$2:$C$100,0)+1,0)))="",AND(INDIRECT(CONCATENATE("'2018-07'!I",TEXT(MATCH($C61,'2018-07'!$C$2:$C$100,0)+1,0)))="",INDIRECT(CONCATENATE("'2018-06'!I",TEXT(MATCH($C61,'2018-06'!$C$2:$C$100,0)+1,0)))="")),"Н/Д",INDIRECT(CONCATENATE("'2018-07'!I",TEXT(MATCH($C61,'2018-07'!$C$2:$C$100,0)+1,0)))-INDIRECT(CONCATENATE("'2018-06'!I",TEXT(MATCH($C61,'2018-06'!$C$2:$C$100,0)+1,0))))</f>
        <v>163054082.25999999</v>
      </c>
      <c r="J61" s="17" t="str">
        <f ca="1">IF(OR(INDIRECT(CONCATENATE("'2018-07'!J",TEXT(MATCH($C61,'2018-07'!$C$2:$C$100,0)+1,0)))="",INDIRECT(CONCATENATE("'2018-06'!J",TEXT(MATCH($C61,'2018-06'!$C$2:$C$100,0)+1,0)))="",AND(INDIRECT(CONCATENATE("'2018-07'!J",TEXT(MATCH($C61,'2018-07'!$C$2:$C$100,0)+1,0)))="",INDIRECT(CONCATENATE("'2018-06'!J",TEXT(MATCH($C61,'2018-06'!$C$2:$C$100,0)+1,0)))="")),"Н/Д",INDIRECT(CONCATENATE("'2018-07'!J",TEXT(MATCH($C61,'2018-07'!$C$2:$C$100,0)+1,0)))-INDIRECT(CONCATENATE("'2018-06'!J",TEXT(MATCH($C61,'2018-06'!$C$2:$C$100,0)+1,0))))</f>
        <v>Н/Д</v>
      </c>
      <c r="K61" s="17">
        <f ca="1">IF(OR(INDIRECT(CONCATENATE("'2018-07'!K",TEXT(MATCH($C61,'2018-07'!$C$2:$C$100,0)+1,0)))="",INDIRECT(CONCATENATE("'2018-06'!K",TEXT(MATCH($C61,'2018-06'!$C$2:$C$100,0)+1,0)))="",AND(INDIRECT(CONCATENATE("'2018-07'!K",TEXT(MATCH($C61,'2018-07'!$C$2:$C$100,0)+1,0)))="",INDIRECT(CONCATENATE("'2018-06'!K",TEXT(MATCH($C61,'2018-06'!$C$2:$C$100,0)+1,0)))="")),"Н/Д",INDIRECT(CONCATENATE("'2018-07'!K",TEXT(MATCH($C61,'2018-07'!$C$2:$C$100,0)+1,0)))-INDIRECT(CONCATENATE("'2018-06'!K",TEXT(MATCH($C61,'2018-06'!$C$2:$C$100,0)+1,0))))</f>
        <v>112897760.23000002</v>
      </c>
      <c r="L61" s="17">
        <f ca="1">IF(OR(INDIRECT(CONCATENATE("'2018-07'!L",TEXT(MATCH($C61,'2018-07'!$C$2:$C$100,0)+1,0)))="",INDIRECT(CONCATENATE("'2018-06'!L",TEXT(MATCH($C61,'2018-06'!$C$2:$C$100,0)+1,0)))="",AND(INDIRECT(CONCATENATE("'2018-07'!L",TEXT(MATCH($C61,'2018-07'!$C$2:$C$100,0)+1,0)))="",INDIRECT(CONCATENATE("'2018-06'!L",TEXT(MATCH($C61,'2018-06'!$C$2:$C$100,0)+1,0)))="")),"Н/Д",INDIRECT(CONCATENATE("'2018-07'!L",TEXT(MATCH($C61,'2018-07'!$C$2:$C$100,0)+1,0)))-INDIRECT(CONCATENATE("'2018-06'!L",TEXT(MATCH($C61,'2018-06'!$C$2:$C$100,0)+1,0))))</f>
        <v>232201151.65000153</v>
      </c>
      <c r="M61" s="17">
        <f ca="1">IF(OR(INDIRECT(CONCATENATE("'2018-07'!M",TEXT(MATCH($C61,'2018-07'!$C$2:$C$100,0)+1,0)))="",INDIRECT(CONCATENATE("'2018-06'!M",TEXT(MATCH($C61,'2018-06'!$C$2:$C$100,0)+1,0)))="",AND(INDIRECT(CONCATENATE("'2018-07'!M",TEXT(MATCH($C61,'2018-07'!$C$2:$C$100,0)+1,0)))="",INDIRECT(CONCATENATE("'2018-06'!M",TEXT(MATCH($C61,'2018-06'!$C$2:$C$100,0)+1,0)))="")),"Н/Д",INDIRECT(CONCATENATE("'2018-07'!M",TEXT(MATCH($C61,'2018-07'!$C$2:$C$100,0)+1,0)))-INDIRECT(CONCATENATE("'2018-06'!M",TEXT(MATCH($C61,'2018-06'!$C$2:$C$100,0)+1,0))))</f>
        <v>15205401.289999992</v>
      </c>
      <c r="N61" s="17">
        <f ca="1">IF(OR(INDIRECT(CONCATENATE("'2018-07'!N",TEXT(MATCH($C61,'2018-07'!$C$2:$C$100,0)+1,0)))="",INDIRECT(CONCATENATE("'2018-06'!N",TEXT(MATCH($C61,'2018-06'!$C$2:$C$100,0)+1,0)))="",AND(INDIRECT(CONCATENATE("'2018-07'!N",TEXT(MATCH($C61,'2018-07'!$C$2:$C$100,0)+1,0)))="",INDIRECT(CONCATENATE("'2018-06'!N",TEXT(MATCH($C61,'2018-06'!$C$2:$C$100,0)+1,0)))="")),"Н/Д",INDIRECT(CONCATENATE("'2018-07'!N",TEXT(MATCH($C61,'2018-07'!$C$2:$C$100,0)+1,0)))-INDIRECT(CONCATENATE("'2018-06'!NE",TEXT(MATCH($C61,'2018-06'!$C$2:$C$100,0)+1,0))))</f>
        <v>164205566.75999999</v>
      </c>
      <c r="O61" s="17">
        <f ca="1">IF(OR(INDIRECT(CONCATENATE("'2018-07'!O",TEXT(MATCH($C61,'2018-07'!$C$2:$C$100,0)+1,0)))="",INDIRECT(CONCATENATE("'2018-06'!O",TEXT(MATCH($C61,'2018-06'!$C$2:$C$100,0)+1,0)))="",AND(INDIRECT(CONCATENATE("'2018-07'!O",TEXT(MATCH($C61,'2018-07'!$C$2:$C$100,0)+1,0)))="",INDIRECT(CONCATENATE("'2018-06'!O",TEXT(MATCH($C61,'2018-06'!$C$2:$C$100,0)+1,0)))="")),"Н/Д",INDIRECT(CONCATENATE("'2018-07'!O",TEXT(MATCH($C61,'2018-07'!$C$2:$C$100,0)+1,0)))-INDIRECT(CONCATENATE("'2018-06'!O",TEXT(MATCH($C61,'2018-06'!$C$2:$C$100,0)+1,0))))</f>
        <v>-7831.3799999999992</v>
      </c>
      <c r="P61" s="17">
        <f ca="1">IF(OR(INDIRECT(CONCATENATE("'2018-07'!P",TEXT(MATCH($C61,'2018-07'!$C$2:$C$100,0)+1,0)))="",INDIRECT(CONCATENATE("'2018-06'!P",TEXT(MATCH($C61,'2018-06'!$C$2:$C$100,0)+1,0)))="",AND(INDIRECT(CONCATENATE("'2018-07'!P",TEXT(MATCH($C61,'2018-07'!$C$2:$C$100,0)+1,0)))="",INDIRECT(CONCATENATE("'2018-06'!P",TEXT(MATCH($C61,'2018-06'!$C$2:$C$100,0)+1,0)))="")),"Н/Д",INDIRECT(CONCATENATE("'2018-07'!P",TEXT(MATCH($C61,'2018-07'!$C$2:$C$100,0)+1,0)))-INDIRECT(CONCATENATE("'2018-06'!P",TEXT(MATCH($C61,'2018-06'!$C$2:$C$100,0)+1,0))))</f>
        <v>199459192.75</v>
      </c>
      <c r="Q61" s="17">
        <f ca="1">IF(OR(INDIRECT(CONCATENATE("'2018-07'!Q",TEXT(MATCH($C61,'2018-07'!$C$2:$C$100,0)+1,0)))="",INDIRECT(CONCATENATE("'2018-06'!Q",TEXT(MATCH($C61,'2018-06'!$C$2:$C$100,0)+1,0)))="",AND(INDIRECT(CONCATENATE("'2018-07'!Q",TEXT(MATCH($C61,'2018-07'!$C$2:$C$100,0)+1,0)))="",INDIRECT(CONCATENATE("'2018-06'!Q",TEXT(MATCH($C61,'2018-06'!$C$2:$C$100,0)+1,0)))="")),"Н/Д",INDIRECT(CONCATENATE("'2018-07'!Q",TEXT(MATCH($C61,'2018-07'!$C$2:$C$100,0)+1,0)))-INDIRECT(CONCATENATE("'2018-06'!Q",TEXT(MATCH($C61,'2018-06'!$C$2:$C$100,0)+1,0))))</f>
        <v>32858836.319999993</v>
      </c>
      <c r="R61" s="17">
        <f ca="1">IF(OR(INDIRECT(CONCATENATE("'2018-07'!R",TEXT(MATCH($C61,'2018-07'!$C$2:$C$100,0)+1,0)))="",INDIRECT(CONCATENATE("'2018-06'!R",TEXT(MATCH($C61,'2018-06'!$C$2:$C$100,0)+1,0)))="",AND(INDIRECT(CONCATENATE("'2018-07'!R",TEXT(MATCH($C61,'2018-07'!$C$2:$C$100,0)+1,0)))="",INDIRECT(CONCATENATE("'2018-06'!R",TEXT(MATCH($C61,'2018-06'!$C$2:$C$100,0)+1,0)))="")),"Н/Д",INDIRECT(CONCATENATE("'2018-07'!R",TEXT(MATCH($C61,'2018-07'!$C$2:$C$100,0)+1,0)))-INDIRECT(CONCATENATE("'2018-06'!R",TEXT(MATCH($C61,'2018-06'!$C$2:$C$100,0)+1,0))))</f>
        <v>30008960.49000001</v>
      </c>
      <c r="S61" s="17">
        <f ca="1">IF(OR(INDIRECT(CONCATENATE("'2018-07'!S",TEXT(MATCH($C61,'2018-07'!$C$2:$C$100,0)+1,0)))="",INDIRECT(CONCATENATE("'2018-06'!S",TEXT(MATCH($C61,'2018-06'!$C$2:$C$100,0)+1,0)))="",AND(INDIRECT(CONCATENATE("'2018-07'!S",TEXT(MATCH($C61,'2018-07'!$C$2:$C$100,0)+1,0)))="",INDIRECT(CONCATENATE("'2018-06'!S",TEXT(MATCH($C61,'2018-06'!$C$2:$C$100,0)+1,0)))="")),"Н/Д",INDIRECT(CONCATENATE("'2018-07'!S",TEXT(MATCH($C61,'2018-07'!$C$2:$C$100,0)+1,0)))-INDIRECT(CONCATENATE("'2018-06'!S",TEXT(MATCH($C61,'2018-06'!$C$2:$C$100,0)+1,0))))</f>
        <v>-1730</v>
      </c>
      <c r="T61" s="17">
        <f ca="1">IF(OR(INDIRECT(CONCATENATE("'2018-07'!T",TEXT(MATCH($C61,'2018-07'!$C$2:$C$100,0)+1,0)))="",INDIRECT(CONCATENATE("'2018-06'!T",TEXT(MATCH($C61,'2018-06'!$C$2:$C$100,0)+1,0)))="",AND(INDIRECT(CONCATENATE("'2018-07'!T",TEXT(MATCH($C61,'2018-07'!$C$2:$C$100,0)+1,0)))="",INDIRECT(CONCATENATE("'2018-06'!T",TEXT(MATCH($C61,'2018-06'!$C$2:$C$100,0)+1,0)))="")),"Н/Д",INDIRECT(CONCATENATE("'2018-07'!T",TEXT(MATCH($C61,'2018-07'!$C$2:$C$100,0)+1,0)))-INDIRECT(CONCATENATE("'2018-06'!T",TEXT(MATCH($C61,'2018-06'!$C$2:$C$100,0)+1,0))))</f>
        <v>124032503.67999995</v>
      </c>
      <c r="U61" s="17">
        <f ca="1">IF(OR(INDIRECT(CONCATENATE("'2018-07'!U",TEXT(MATCH($C61,'2018-07'!$C$2:$C$100,0)+1,0)))="",INDIRECT(CONCATENATE("'2018-06'!U",TEXT(MATCH($C61,'2018-06'!$C$2:$C$100,0)+1,0)))="",AND(INDIRECT(CONCATENATE("'2018-07'!U",TEXT(MATCH($C61,'2018-07'!$C$2:$C$100,0)+1,0)))="",INDIRECT(CONCATENATE("'2018-06'!U",TEXT(MATCH($C61,'2018-06'!$C$2:$C$100,0)+1,0)))="")),"Н/Д",INDIRECT(CONCATENATE("'2018-07'!U",TEXT(MATCH($C61,'2018-07'!$C$2:$C$100,0)+1,0)))-INDIRECT(CONCATENATE("'2018-06'!U",TEXT(MATCH($C61,'2018-06'!$C$2:$C$100,0)+1,0))))</f>
        <v>4573637.5300000012</v>
      </c>
      <c r="V61" s="17">
        <f ca="1">IF(OR(INDIRECT(CONCATENATE("'2018-07'!V",TEXT(MATCH($C61,'2018-07'!$C$2:$C$100,0)+1,0)))="",INDIRECT(CONCATENATE("'2018-06'!V",TEXT(MATCH($C61,'2018-06'!$C$2:$C$100,0)+1,0)))="",AND(INDIRECT(CONCATENATE("'2018-07'!V",TEXT(MATCH($C61,'2018-07'!$C$2:$C$100,0)+1,0)))="",INDIRECT(CONCATENATE("'2018-06'!V",TEXT(MATCH($C61,'2018-06'!$C$2:$C$100,0)+1,0)))="")),"Н/Д",INDIRECT(CONCATENATE("'2018-07'!V",TEXT(MATCH($C61,'2018-07'!$C$2:$C$100,0)+1,0)))-INDIRECT(CONCATENATE("'2018-06'!V",TEXT(MATCH($C61,'2018-06'!$C$2:$C$100,0)+1,0))))</f>
        <v>432519846.8499999</v>
      </c>
      <c r="W61" s="17">
        <f ca="1">IF(OR(INDIRECT(CONCATENATE("'2018-07'!W",TEXT(MATCH($C61,'2018-07'!$C$2:$C$100,0)+1,0)))="",INDIRECT(CONCATENATE("'2018-06'!W",TEXT(MATCH($C61,'2018-06'!$C$2:$C$100,0)+1,0)))="",AND(INDIRECT(CONCATENATE("'2018-07'!W",TEXT(MATCH($C61,'2018-07'!$C$2:$C$100,0)+1,0)))="",INDIRECT(CONCATENATE("'2018-06'!W",TEXT(MATCH($C61,'2018-06'!$C$2:$C$100,0)+1,0)))="")),"Н/Д",INDIRECT(CONCATENATE("'2018-07'!W",TEXT(MATCH($C61,'2018-07'!$C$2:$C$100,0)+1,0)))-INDIRECT(CONCATENATE("'2018-06'!W",TEXT(MATCH($C61,'2018-06'!$C$2:$C$100,0)+1,0))))</f>
        <v>34026665290.23999</v>
      </c>
    </row>
    <row r="62" spans="1:23" x14ac:dyDescent="0.25">
      <c r="A62" s="2" t="s">
        <v>87</v>
      </c>
      <c r="B62" s="2" t="s">
        <v>88</v>
      </c>
      <c r="C62" s="15">
        <v>14000000</v>
      </c>
      <c r="D62" s="2" t="s">
        <v>210</v>
      </c>
      <c r="E62" s="17">
        <f ca="1">IF(OR(INDIRECT(CONCATENATE("'2018-07'!E",TEXT(MATCH($C62,'2018-07'!$C$2:$C$100,0)+1,0)))="",INDIRECT(CONCATENATE("'2018-06'!E",TEXT(MATCH($C62,'2018-06'!$C$2:$C$100,0)+1,0)))="",AND(INDIRECT(CONCATENATE("'2018-07'!E",TEXT(MATCH($C62,'2018-07'!$C$2:$C$100,0)+1,0)))="",INDIRECT(CONCATENATE("'2018-06'!E",TEXT(MATCH($C62,'2018-06'!$C$2:$C$100,0)+1,0)))="")),"Н/Д",INDIRECT(CONCATENATE("'2018-07'!E",TEXT(MATCH($C62,'2018-07'!$C$2:$C$100,0)+1,0)))-INDIRECT(CONCATENATE("'2018-06'!E",TEXT(MATCH($C62,'2018-06'!$C$2:$C$100,0)+1,0))))</f>
        <v>7935632695.2300034</v>
      </c>
      <c r="F62" s="17">
        <f ca="1">IF(OR(INDIRECT(CONCATENATE("'2018-07'!F",TEXT(MATCH($C62,'2018-07'!$C$2:$C$100,0)+1,0)))="",INDIRECT(CONCATENATE("'2018-06'!F",TEXT(MATCH($C62,'2018-06'!$C$2:$C$100,0)+1,0)))="",AND(INDIRECT(CONCATENATE("'2018-07'!F",TEXT(MATCH($C62,'2018-07'!$C$2:$C$100,0)+1,0)))="",INDIRECT(CONCATENATE("'2018-06'!F",TEXT(MATCH($C62,'2018-06'!$C$2:$C$100,0)+1,0)))="")),"Н/Д",INDIRECT(CONCATENATE("'2018-07'!F",TEXT(MATCH($C62,'2018-07'!$C$2:$C$100,0)+1,0)))-INDIRECT(CONCATENATE("'2018-06'!F",TEXT(MATCH($C62,'2018-06'!$C$2:$C$100,0)+1,0))))</f>
        <v>6385761010.5299988</v>
      </c>
      <c r="G62" s="17">
        <f ca="1">IF(OR(INDIRECT(CONCATENATE("'2018-07'!G",TEXT(MATCH($C62,'2018-07'!$C$2:$C$100,0)+1,0)))="",INDIRECT(CONCATENATE("'2018-06'!G",TEXT(MATCH($C62,'2018-06'!$C$2:$C$100,0)+1,0)))="",AND(INDIRECT(CONCATENATE("'2018-07'!G",TEXT(MATCH($C62,'2018-07'!$C$2:$C$100,0)+1,0)))="",INDIRECT(CONCATENATE("'2018-06'!G",TEXT(MATCH($C62,'2018-06'!$C$2:$C$100,0)+1,0)))="")),"Н/Д",INDIRECT(CONCATENATE("'2018-07'!G",TEXT(MATCH($C62,'2018-07'!$C$2:$C$100,0)+1,0)))-INDIRECT(CONCATENATE("'2018-06'!G",TEXT(MATCH($C62,'2018-06'!$C$2:$C$100,0)+1,0))))</f>
        <v>2828530308.8500004</v>
      </c>
      <c r="H62" s="17">
        <f ca="1">IF(OR(INDIRECT(CONCATENATE("'2018-07'!H",TEXT(MATCH($C62,'2018-07'!$C$2:$C$100,0)+1,0)))="",INDIRECT(CONCATENATE("'2018-06'!H",TEXT(MATCH($C62,'2018-06'!$C$2:$C$100,0)+1,0)))="",AND(INDIRECT(CONCATENATE("'2018-07'!H",TEXT(MATCH($C62,'2018-07'!$C$2:$C$100,0)+1,0)))="",INDIRECT(CONCATENATE("'2018-06'!H",TEXT(MATCH($C62,'2018-06'!$C$2:$C$100,0)+1,0)))="")),"Н/Д",INDIRECT(CONCATENATE("'2018-07'!H",TEXT(MATCH($C62,'2018-07'!$C$2:$C$100,0)+1,0)))-INDIRECT(CONCATENATE("'2018-06'!H",TEXT(MATCH($C62,'2018-06'!$C$2:$C$100,0)+1,0))))</f>
        <v>2231710330.0499992</v>
      </c>
      <c r="I62" s="17">
        <f ca="1">IF(OR(INDIRECT(CONCATENATE("'2018-07'!I",TEXT(MATCH($C62,'2018-07'!$C$2:$C$100,0)+1,0)))="",INDIRECT(CONCATENATE("'2018-06'!I",TEXT(MATCH($C62,'2018-06'!$C$2:$C$100,0)+1,0)))="",AND(INDIRECT(CONCATENATE("'2018-07'!I",TEXT(MATCH($C62,'2018-07'!$C$2:$C$100,0)+1,0)))="",INDIRECT(CONCATENATE("'2018-06'!I",TEXT(MATCH($C62,'2018-06'!$C$2:$C$100,0)+1,0)))="")),"Н/Д",INDIRECT(CONCATENATE("'2018-07'!I",TEXT(MATCH($C62,'2018-07'!$C$2:$C$100,0)+1,0)))-INDIRECT(CONCATENATE("'2018-06'!I",TEXT(MATCH($C62,'2018-06'!$C$2:$C$100,0)+1,0))))</f>
        <v>572369361.38000011</v>
      </c>
      <c r="J62" s="17" t="str">
        <f ca="1">IF(OR(INDIRECT(CONCATENATE("'2018-07'!J",TEXT(MATCH($C62,'2018-07'!$C$2:$C$100,0)+1,0)))="",INDIRECT(CONCATENATE("'2018-06'!J",TEXT(MATCH($C62,'2018-06'!$C$2:$C$100,0)+1,0)))="",AND(INDIRECT(CONCATENATE("'2018-07'!J",TEXT(MATCH($C62,'2018-07'!$C$2:$C$100,0)+1,0)))="",INDIRECT(CONCATENATE("'2018-06'!J",TEXT(MATCH($C62,'2018-06'!$C$2:$C$100,0)+1,0)))="")),"Н/Д",INDIRECT(CONCATENATE("'2018-07'!J",TEXT(MATCH($C62,'2018-07'!$C$2:$C$100,0)+1,0)))-INDIRECT(CONCATENATE("'2018-06'!J",TEXT(MATCH($C62,'2018-06'!$C$2:$C$100,0)+1,0))))</f>
        <v>Н/Д</v>
      </c>
      <c r="K62" s="17">
        <f ca="1">IF(OR(INDIRECT(CONCATENATE("'2018-07'!K",TEXT(MATCH($C62,'2018-07'!$C$2:$C$100,0)+1,0)))="",INDIRECT(CONCATENATE("'2018-06'!K",TEXT(MATCH($C62,'2018-06'!$C$2:$C$100,0)+1,0)))="",AND(INDIRECT(CONCATENATE("'2018-07'!K",TEXT(MATCH($C62,'2018-07'!$C$2:$C$100,0)+1,0)))="",INDIRECT(CONCATENATE("'2018-06'!K",TEXT(MATCH($C62,'2018-06'!$C$2:$C$100,0)+1,0)))="")),"Н/Д",INDIRECT(CONCATENATE("'2018-07'!K",TEXT(MATCH($C62,'2018-07'!$C$2:$C$100,0)+1,0)))-INDIRECT(CONCATENATE("'2018-06'!K",TEXT(MATCH($C62,'2018-06'!$C$2:$C$100,0)+1,0))))</f>
        <v>126536601.60000014</v>
      </c>
      <c r="L62" s="17">
        <f ca="1">IF(OR(INDIRECT(CONCATENATE("'2018-07'!L",TEXT(MATCH($C62,'2018-07'!$C$2:$C$100,0)+1,0)))="",INDIRECT(CONCATENATE("'2018-06'!L",TEXT(MATCH($C62,'2018-06'!$C$2:$C$100,0)+1,0)))="",AND(INDIRECT(CONCATENATE("'2018-07'!L",TEXT(MATCH($C62,'2018-07'!$C$2:$C$100,0)+1,0)))="",INDIRECT(CONCATENATE("'2018-06'!L",TEXT(MATCH($C62,'2018-06'!$C$2:$C$100,0)+1,0)))="")),"Н/Д",INDIRECT(CONCATENATE("'2018-07'!L",TEXT(MATCH($C62,'2018-07'!$C$2:$C$100,0)+1,0)))-INDIRECT(CONCATENATE("'2018-06'!L",TEXT(MATCH($C62,'2018-06'!$C$2:$C$100,0)+1,0))))</f>
        <v>165567559.86000061</v>
      </c>
      <c r="M62" s="17">
        <f ca="1">IF(OR(INDIRECT(CONCATENATE("'2018-07'!M",TEXT(MATCH($C62,'2018-07'!$C$2:$C$100,0)+1,0)))="",INDIRECT(CONCATENATE("'2018-06'!M",TEXT(MATCH($C62,'2018-06'!$C$2:$C$100,0)+1,0)))="",AND(INDIRECT(CONCATENATE("'2018-07'!M",TEXT(MATCH($C62,'2018-07'!$C$2:$C$100,0)+1,0)))="",INDIRECT(CONCATENATE("'2018-06'!M",TEXT(MATCH($C62,'2018-06'!$C$2:$C$100,0)+1,0)))="")),"Н/Д",INDIRECT(CONCATENATE("'2018-07'!M",TEXT(MATCH($C62,'2018-07'!$C$2:$C$100,0)+1,0)))-INDIRECT(CONCATENATE("'2018-06'!M",TEXT(MATCH($C62,'2018-06'!$C$2:$C$100,0)+1,0))))</f>
        <v>57502997.810000002</v>
      </c>
      <c r="N62" s="17">
        <f ca="1">IF(OR(INDIRECT(CONCATENATE("'2018-07'!N",TEXT(MATCH($C62,'2018-07'!$C$2:$C$100,0)+1,0)))="",INDIRECT(CONCATENATE("'2018-06'!N",TEXT(MATCH($C62,'2018-06'!$C$2:$C$100,0)+1,0)))="",AND(INDIRECT(CONCATENATE("'2018-07'!N",TEXT(MATCH($C62,'2018-07'!$C$2:$C$100,0)+1,0)))="",INDIRECT(CONCATENATE("'2018-06'!N",TEXT(MATCH($C62,'2018-06'!$C$2:$C$100,0)+1,0)))="")),"Н/Д",INDIRECT(CONCATENATE("'2018-07'!N",TEXT(MATCH($C62,'2018-07'!$C$2:$C$100,0)+1,0)))-INDIRECT(CONCATENATE("'2018-06'!NE",TEXT(MATCH($C62,'2018-06'!$C$2:$C$100,0)+1,0))))</f>
        <v>226386886.28</v>
      </c>
      <c r="O62" s="17">
        <f ca="1">IF(OR(INDIRECT(CONCATENATE("'2018-07'!O",TEXT(MATCH($C62,'2018-07'!$C$2:$C$100,0)+1,0)))="",INDIRECT(CONCATENATE("'2018-06'!O",TEXT(MATCH($C62,'2018-06'!$C$2:$C$100,0)+1,0)))="",AND(INDIRECT(CONCATENATE("'2018-07'!O",TEXT(MATCH($C62,'2018-07'!$C$2:$C$100,0)+1,0)))="",INDIRECT(CONCATENATE("'2018-06'!O",TEXT(MATCH($C62,'2018-06'!$C$2:$C$100,0)+1,0)))="")),"Н/Д",INDIRECT(CONCATENATE("'2018-07'!O",TEXT(MATCH($C62,'2018-07'!$C$2:$C$100,0)+1,0)))-INDIRECT(CONCATENATE("'2018-06'!O",TEXT(MATCH($C62,'2018-06'!$C$2:$C$100,0)+1,0))))</f>
        <v>-5089.5099999999948</v>
      </c>
      <c r="P62" s="17">
        <f ca="1">IF(OR(INDIRECT(CONCATENATE("'2018-07'!P",TEXT(MATCH($C62,'2018-07'!$C$2:$C$100,0)+1,0)))="",INDIRECT(CONCATENATE("'2018-06'!P",TEXT(MATCH($C62,'2018-06'!$C$2:$C$100,0)+1,0)))="",AND(INDIRECT(CONCATENATE("'2018-07'!P",TEXT(MATCH($C62,'2018-07'!$C$2:$C$100,0)+1,0)))="",INDIRECT(CONCATENATE("'2018-06'!P",TEXT(MATCH($C62,'2018-06'!$C$2:$C$100,0)+1,0)))="")),"Н/Д",INDIRECT(CONCATENATE("'2018-07'!P",TEXT(MATCH($C62,'2018-07'!$C$2:$C$100,0)+1,0)))-INDIRECT(CONCATENATE("'2018-06'!P",TEXT(MATCH($C62,'2018-06'!$C$2:$C$100,0)+1,0))))</f>
        <v>187348166.88</v>
      </c>
      <c r="Q62" s="17">
        <f ca="1">IF(OR(INDIRECT(CONCATENATE("'2018-07'!Q",TEXT(MATCH($C62,'2018-07'!$C$2:$C$100,0)+1,0)))="",INDIRECT(CONCATENATE("'2018-06'!Q",TEXT(MATCH($C62,'2018-06'!$C$2:$C$100,0)+1,0)))="",AND(INDIRECT(CONCATENATE("'2018-07'!Q",TEXT(MATCH($C62,'2018-07'!$C$2:$C$100,0)+1,0)))="",INDIRECT(CONCATENATE("'2018-06'!Q",TEXT(MATCH($C62,'2018-06'!$C$2:$C$100,0)+1,0)))="")),"Н/Д",INDIRECT(CONCATENATE("'2018-07'!Q",TEXT(MATCH($C62,'2018-07'!$C$2:$C$100,0)+1,0)))-INDIRECT(CONCATENATE("'2018-06'!Q",TEXT(MATCH($C62,'2018-06'!$C$2:$C$100,0)+1,0))))</f>
        <v>211502.88000001013</v>
      </c>
      <c r="R62" s="17">
        <f ca="1">IF(OR(INDIRECT(CONCATENATE("'2018-07'!R",TEXT(MATCH($C62,'2018-07'!$C$2:$C$100,0)+1,0)))="",INDIRECT(CONCATENATE("'2018-06'!R",TEXT(MATCH($C62,'2018-06'!$C$2:$C$100,0)+1,0)))="",AND(INDIRECT(CONCATENATE("'2018-07'!R",TEXT(MATCH($C62,'2018-07'!$C$2:$C$100,0)+1,0)))="",INDIRECT(CONCATENATE("'2018-06'!R",TEXT(MATCH($C62,'2018-06'!$C$2:$C$100,0)+1,0)))="")),"Н/Д",INDIRECT(CONCATENATE("'2018-07'!R",TEXT(MATCH($C62,'2018-07'!$C$2:$C$100,0)+1,0)))-INDIRECT(CONCATENATE("'2018-06'!R",TEXT(MATCH($C62,'2018-06'!$C$2:$C$100,0)+1,0))))</f>
        <v>49860942.579999983</v>
      </c>
      <c r="S62" s="17">
        <f ca="1">IF(OR(INDIRECT(CONCATENATE("'2018-07'!S",TEXT(MATCH($C62,'2018-07'!$C$2:$C$100,0)+1,0)))="",INDIRECT(CONCATENATE("'2018-06'!S",TEXT(MATCH($C62,'2018-06'!$C$2:$C$100,0)+1,0)))="",AND(INDIRECT(CONCATENATE("'2018-07'!S",TEXT(MATCH($C62,'2018-07'!$C$2:$C$100,0)+1,0)))="",INDIRECT(CONCATENATE("'2018-06'!S",TEXT(MATCH($C62,'2018-06'!$C$2:$C$100,0)+1,0)))="")),"Н/Д",INDIRECT(CONCATENATE("'2018-07'!S",TEXT(MATCH($C62,'2018-07'!$C$2:$C$100,0)+1,0)))-INDIRECT(CONCATENATE("'2018-06'!S",TEXT(MATCH($C62,'2018-06'!$C$2:$C$100,0)+1,0))))</f>
        <v>753790.20000000019</v>
      </c>
      <c r="T62" s="17">
        <f ca="1">IF(OR(INDIRECT(CONCATENATE("'2018-07'!T",TEXT(MATCH($C62,'2018-07'!$C$2:$C$100,0)+1,0)))="",INDIRECT(CONCATENATE("'2018-06'!T",TEXT(MATCH($C62,'2018-06'!$C$2:$C$100,0)+1,0)))="",AND(INDIRECT(CONCATENATE("'2018-07'!T",TEXT(MATCH($C62,'2018-07'!$C$2:$C$100,0)+1,0)))="",INDIRECT(CONCATENATE("'2018-06'!T",TEXT(MATCH($C62,'2018-06'!$C$2:$C$100,0)+1,0)))="")),"Н/Д",INDIRECT(CONCATENATE("'2018-07'!T",TEXT(MATCH($C62,'2018-07'!$C$2:$C$100,0)+1,0)))-INDIRECT(CONCATENATE("'2018-06'!T",TEXT(MATCH($C62,'2018-06'!$C$2:$C$100,0)+1,0))))</f>
        <v>94442100.129999995</v>
      </c>
      <c r="U62" s="17">
        <f ca="1">IF(OR(INDIRECT(CONCATENATE("'2018-07'!U",TEXT(MATCH($C62,'2018-07'!$C$2:$C$100,0)+1,0)))="",INDIRECT(CONCATENATE("'2018-06'!U",TEXT(MATCH($C62,'2018-06'!$C$2:$C$100,0)+1,0)))="",AND(INDIRECT(CONCATENATE("'2018-07'!U",TEXT(MATCH($C62,'2018-07'!$C$2:$C$100,0)+1,0)))="",INDIRECT(CONCATENATE("'2018-06'!U",TEXT(MATCH($C62,'2018-06'!$C$2:$C$100,0)+1,0)))="")),"Н/Д",INDIRECT(CONCATENATE("'2018-07'!U",TEXT(MATCH($C62,'2018-07'!$C$2:$C$100,0)+1,0)))-INDIRECT(CONCATENATE("'2018-06'!U",TEXT(MATCH($C62,'2018-06'!$C$2:$C$100,0)+1,0))))</f>
        <v>17956381.82</v>
      </c>
      <c r="V62" s="17">
        <f ca="1">IF(OR(INDIRECT(CONCATENATE("'2018-07'!V",TEXT(MATCH($C62,'2018-07'!$C$2:$C$100,0)+1,0)))="",INDIRECT(CONCATENATE("'2018-06'!V",TEXT(MATCH($C62,'2018-06'!$C$2:$C$100,0)+1,0)))="",AND(INDIRECT(CONCATENATE("'2018-07'!V",TEXT(MATCH($C62,'2018-07'!$C$2:$C$100,0)+1,0)))="",INDIRECT(CONCATENATE("'2018-06'!V",TEXT(MATCH($C62,'2018-06'!$C$2:$C$100,0)+1,0)))="")),"Н/Д",INDIRECT(CONCATENATE("'2018-07'!V",TEXT(MATCH($C62,'2018-07'!$C$2:$C$100,0)+1,0)))-INDIRECT(CONCATENATE("'2018-06'!V",TEXT(MATCH($C62,'2018-06'!$C$2:$C$100,0)+1,0))))</f>
        <v>1549871684.6999998</v>
      </c>
      <c r="W62" s="17">
        <f ca="1">IF(OR(INDIRECT(CONCATENATE("'2018-07'!W",TEXT(MATCH($C62,'2018-07'!$C$2:$C$100,0)+1,0)))="",INDIRECT(CONCATENATE("'2018-06'!W",TEXT(MATCH($C62,'2018-06'!$C$2:$C$100,0)+1,0)))="",AND(INDIRECT(CONCATENATE("'2018-07'!W",TEXT(MATCH($C62,'2018-07'!$C$2:$C$100,0)+1,0)))="",INDIRECT(CONCATENATE("'2018-06'!W",TEXT(MATCH($C62,'2018-06'!$C$2:$C$100,0)+1,0)))="")),"Н/Д",INDIRECT(CONCATENATE("'2018-07'!W",TEXT(MATCH($C62,'2018-07'!$C$2:$C$100,0)+1,0)))-INDIRECT(CONCATENATE("'2018-06'!W",TEXT(MATCH($C62,'2018-06'!$C$2:$C$100,0)+1,0))))</f>
        <v>22241721314.519989</v>
      </c>
    </row>
    <row r="63" spans="1:23" x14ac:dyDescent="0.25">
      <c r="A63" s="2" t="s">
        <v>87</v>
      </c>
      <c r="B63" s="2" t="s">
        <v>89</v>
      </c>
      <c r="C63" s="15">
        <v>15000000</v>
      </c>
      <c r="D63" s="2" t="s">
        <v>210</v>
      </c>
      <c r="E63" s="17">
        <f ca="1">IF(OR(INDIRECT(CONCATENATE("'2018-07'!E",TEXT(MATCH($C63,'2018-07'!$C$2:$C$100,0)+1,0)))="",INDIRECT(CONCATENATE("'2018-06'!E",TEXT(MATCH($C63,'2018-06'!$C$2:$C$100,0)+1,0)))="",AND(INDIRECT(CONCATENATE("'2018-07'!E",TEXT(MATCH($C63,'2018-07'!$C$2:$C$100,0)+1,0)))="",INDIRECT(CONCATENATE("'2018-06'!E",TEXT(MATCH($C63,'2018-06'!$C$2:$C$100,0)+1,0)))="")),"Н/Д",INDIRECT(CONCATENATE("'2018-07'!E",TEXT(MATCH($C63,'2018-07'!$C$2:$C$100,0)+1,0)))-INDIRECT(CONCATENATE("'2018-06'!E",TEXT(MATCH($C63,'2018-06'!$C$2:$C$100,0)+1,0))))</f>
        <v>4786637559.8500023</v>
      </c>
      <c r="F63" s="17">
        <f ca="1">IF(OR(INDIRECT(CONCATENATE("'2018-07'!F",TEXT(MATCH($C63,'2018-07'!$C$2:$C$100,0)+1,0)))="",INDIRECT(CONCATENATE("'2018-06'!F",TEXT(MATCH($C63,'2018-06'!$C$2:$C$100,0)+1,0)))="",AND(INDIRECT(CONCATENATE("'2018-07'!F",TEXT(MATCH($C63,'2018-07'!$C$2:$C$100,0)+1,0)))="",INDIRECT(CONCATENATE("'2018-06'!F",TEXT(MATCH($C63,'2018-06'!$C$2:$C$100,0)+1,0)))="")),"Н/Д",INDIRECT(CONCATENATE("'2018-07'!F",TEXT(MATCH($C63,'2018-07'!$C$2:$C$100,0)+1,0)))-INDIRECT(CONCATENATE("'2018-06'!F",TEXT(MATCH($C63,'2018-06'!$C$2:$C$100,0)+1,0))))</f>
        <v>2272832183.9300003</v>
      </c>
      <c r="G63" s="17">
        <f ca="1">IF(OR(INDIRECT(CONCATENATE("'2018-07'!G",TEXT(MATCH($C63,'2018-07'!$C$2:$C$100,0)+1,0)))="",INDIRECT(CONCATENATE("'2018-06'!G",TEXT(MATCH($C63,'2018-06'!$C$2:$C$100,0)+1,0)))="",AND(INDIRECT(CONCATENATE("'2018-07'!G",TEXT(MATCH($C63,'2018-07'!$C$2:$C$100,0)+1,0)))="",INDIRECT(CONCATENATE("'2018-06'!G",TEXT(MATCH($C63,'2018-06'!$C$2:$C$100,0)+1,0)))="")),"Н/Д",INDIRECT(CONCATENATE("'2018-07'!G",TEXT(MATCH($C63,'2018-07'!$C$2:$C$100,0)+1,0)))-INDIRECT(CONCATENATE("'2018-06'!G",TEXT(MATCH($C63,'2018-06'!$C$2:$C$100,0)+1,0))))</f>
        <v>419788375.07000017</v>
      </c>
      <c r="H63" s="17">
        <f ca="1">IF(OR(INDIRECT(CONCATENATE("'2018-07'!H",TEXT(MATCH($C63,'2018-07'!$C$2:$C$100,0)+1,0)))="",INDIRECT(CONCATENATE("'2018-06'!H",TEXT(MATCH($C63,'2018-06'!$C$2:$C$100,0)+1,0)))="",AND(INDIRECT(CONCATENATE("'2018-07'!H",TEXT(MATCH($C63,'2018-07'!$C$2:$C$100,0)+1,0)))="",INDIRECT(CONCATENATE("'2018-06'!H",TEXT(MATCH($C63,'2018-06'!$C$2:$C$100,0)+1,0)))="")),"Н/Д",INDIRECT(CONCATENATE("'2018-07'!H",TEXT(MATCH($C63,'2018-07'!$C$2:$C$100,0)+1,0)))-INDIRECT(CONCATENATE("'2018-06'!H",TEXT(MATCH($C63,'2018-06'!$C$2:$C$100,0)+1,0))))</f>
        <v>1105821585.0799999</v>
      </c>
      <c r="I63" s="17">
        <f ca="1">IF(OR(INDIRECT(CONCATENATE("'2018-07'!I",TEXT(MATCH($C63,'2018-07'!$C$2:$C$100,0)+1,0)))="",INDIRECT(CONCATENATE("'2018-06'!I",TEXT(MATCH($C63,'2018-06'!$C$2:$C$100,0)+1,0)))="",AND(INDIRECT(CONCATENATE("'2018-07'!I",TEXT(MATCH($C63,'2018-07'!$C$2:$C$100,0)+1,0)))="",INDIRECT(CONCATENATE("'2018-06'!I",TEXT(MATCH($C63,'2018-06'!$C$2:$C$100,0)+1,0)))="")),"Н/Д",INDIRECT(CONCATENATE("'2018-07'!I",TEXT(MATCH($C63,'2018-07'!$C$2:$C$100,0)+1,0)))-INDIRECT(CONCATENATE("'2018-06'!I",TEXT(MATCH($C63,'2018-06'!$C$2:$C$100,0)+1,0))))</f>
        <v>343154448.32000017</v>
      </c>
      <c r="J63" s="17" t="str">
        <f ca="1">IF(OR(INDIRECT(CONCATENATE("'2018-07'!J",TEXT(MATCH($C63,'2018-07'!$C$2:$C$100,0)+1,0)))="",INDIRECT(CONCATENATE("'2018-06'!J",TEXT(MATCH($C63,'2018-06'!$C$2:$C$100,0)+1,0)))="",AND(INDIRECT(CONCATENATE("'2018-07'!J",TEXT(MATCH($C63,'2018-07'!$C$2:$C$100,0)+1,0)))="",INDIRECT(CONCATENATE("'2018-06'!J",TEXT(MATCH($C63,'2018-06'!$C$2:$C$100,0)+1,0)))="")),"Н/Д",INDIRECT(CONCATENATE("'2018-07'!J",TEXT(MATCH($C63,'2018-07'!$C$2:$C$100,0)+1,0)))-INDIRECT(CONCATENATE("'2018-06'!J",TEXT(MATCH($C63,'2018-06'!$C$2:$C$100,0)+1,0))))</f>
        <v>Н/Д</v>
      </c>
      <c r="K63" s="17">
        <f ca="1">IF(OR(INDIRECT(CONCATENATE("'2018-07'!K",TEXT(MATCH($C63,'2018-07'!$C$2:$C$100,0)+1,0)))="",INDIRECT(CONCATENATE("'2018-06'!K",TEXT(MATCH($C63,'2018-06'!$C$2:$C$100,0)+1,0)))="",AND(INDIRECT(CONCATENATE("'2018-07'!K",TEXT(MATCH($C63,'2018-07'!$C$2:$C$100,0)+1,0)))="",INDIRECT(CONCATENATE("'2018-06'!K",TEXT(MATCH($C63,'2018-06'!$C$2:$C$100,0)+1,0)))="")),"Н/Д",INDIRECT(CONCATENATE("'2018-07'!K",TEXT(MATCH($C63,'2018-07'!$C$2:$C$100,0)+1,0)))-INDIRECT(CONCATENATE("'2018-06'!K",TEXT(MATCH($C63,'2018-06'!$C$2:$C$100,0)+1,0))))</f>
        <v>80635312.579999924</v>
      </c>
      <c r="L63" s="17">
        <f ca="1">IF(OR(INDIRECT(CONCATENATE("'2018-07'!L",TEXT(MATCH($C63,'2018-07'!$C$2:$C$100,0)+1,0)))="",INDIRECT(CONCATENATE("'2018-06'!L",TEXT(MATCH($C63,'2018-06'!$C$2:$C$100,0)+1,0)))="",AND(INDIRECT(CONCATENATE("'2018-07'!L",TEXT(MATCH($C63,'2018-07'!$C$2:$C$100,0)+1,0)))="",INDIRECT(CONCATENATE("'2018-06'!L",TEXT(MATCH($C63,'2018-06'!$C$2:$C$100,0)+1,0)))="")),"Н/Д",INDIRECT(CONCATENATE("'2018-07'!L",TEXT(MATCH($C63,'2018-07'!$C$2:$C$100,0)+1,0)))-INDIRECT(CONCATENATE("'2018-06'!L",TEXT(MATCH($C63,'2018-06'!$C$2:$C$100,0)+1,0))))</f>
        <v>78526722.470000029</v>
      </c>
      <c r="M63" s="17">
        <f ca="1">IF(OR(INDIRECT(CONCATENATE("'2018-07'!M",TEXT(MATCH($C63,'2018-07'!$C$2:$C$100,0)+1,0)))="",INDIRECT(CONCATENATE("'2018-06'!M",TEXT(MATCH($C63,'2018-06'!$C$2:$C$100,0)+1,0)))="",AND(INDIRECT(CONCATENATE("'2018-07'!M",TEXT(MATCH($C63,'2018-07'!$C$2:$C$100,0)+1,0)))="",INDIRECT(CONCATENATE("'2018-06'!M",TEXT(MATCH($C63,'2018-06'!$C$2:$C$100,0)+1,0)))="")),"Н/Д",INDIRECT(CONCATENATE("'2018-07'!M",TEXT(MATCH($C63,'2018-07'!$C$2:$C$100,0)+1,0)))-INDIRECT(CONCATENATE("'2018-06'!M",TEXT(MATCH($C63,'2018-06'!$C$2:$C$100,0)+1,0))))</f>
        <v>1417675.7600000007</v>
      </c>
      <c r="N63" s="17">
        <f ca="1">IF(OR(INDIRECT(CONCATENATE("'2018-07'!N",TEXT(MATCH($C63,'2018-07'!$C$2:$C$100,0)+1,0)))="",INDIRECT(CONCATENATE("'2018-06'!N",TEXT(MATCH($C63,'2018-06'!$C$2:$C$100,0)+1,0)))="",AND(INDIRECT(CONCATENATE("'2018-07'!N",TEXT(MATCH($C63,'2018-07'!$C$2:$C$100,0)+1,0)))="",INDIRECT(CONCATENATE("'2018-06'!N",TEXT(MATCH($C63,'2018-06'!$C$2:$C$100,0)+1,0)))="")),"Н/Д",INDIRECT(CONCATENATE("'2018-07'!N",TEXT(MATCH($C63,'2018-07'!$C$2:$C$100,0)+1,0)))-INDIRECT(CONCATENATE("'2018-06'!NE",TEXT(MATCH($C63,'2018-06'!$C$2:$C$100,0)+1,0))))</f>
        <v>139361356.27000001</v>
      </c>
      <c r="O63" s="17">
        <f ca="1">IF(OR(INDIRECT(CONCATENATE("'2018-07'!O",TEXT(MATCH($C63,'2018-07'!$C$2:$C$100,0)+1,0)))="",INDIRECT(CONCATENATE("'2018-06'!O",TEXT(MATCH($C63,'2018-06'!$C$2:$C$100,0)+1,0)))="",AND(INDIRECT(CONCATENATE("'2018-07'!O",TEXT(MATCH($C63,'2018-07'!$C$2:$C$100,0)+1,0)))="",INDIRECT(CONCATENATE("'2018-06'!O",TEXT(MATCH($C63,'2018-06'!$C$2:$C$100,0)+1,0)))="")),"Н/Д",INDIRECT(CONCATENATE("'2018-07'!O",TEXT(MATCH($C63,'2018-07'!$C$2:$C$100,0)+1,0)))-INDIRECT(CONCATENATE("'2018-06'!O",TEXT(MATCH($C63,'2018-06'!$C$2:$C$100,0)+1,0))))</f>
        <v>4891.07</v>
      </c>
      <c r="P63" s="17">
        <f ca="1">IF(OR(INDIRECT(CONCATENATE("'2018-07'!P",TEXT(MATCH($C63,'2018-07'!$C$2:$C$100,0)+1,0)))="",INDIRECT(CONCATENATE("'2018-06'!P",TEXT(MATCH($C63,'2018-06'!$C$2:$C$100,0)+1,0)))="",AND(INDIRECT(CONCATENATE("'2018-07'!P",TEXT(MATCH($C63,'2018-07'!$C$2:$C$100,0)+1,0)))="",INDIRECT(CONCATENATE("'2018-06'!P",TEXT(MATCH($C63,'2018-06'!$C$2:$C$100,0)+1,0)))="")),"Н/Д",INDIRECT(CONCATENATE("'2018-07'!P",TEXT(MATCH($C63,'2018-07'!$C$2:$C$100,0)+1,0)))-INDIRECT(CONCATENATE("'2018-06'!P",TEXT(MATCH($C63,'2018-06'!$C$2:$C$100,0)+1,0))))</f>
        <v>87895254.080000013</v>
      </c>
      <c r="Q63" s="17">
        <f ca="1">IF(OR(INDIRECT(CONCATENATE("'2018-07'!Q",TEXT(MATCH($C63,'2018-07'!$C$2:$C$100,0)+1,0)))="",INDIRECT(CONCATENATE("'2018-06'!Q",TEXT(MATCH($C63,'2018-06'!$C$2:$C$100,0)+1,0)))="",AND(INDIRECT(CONCATENATE("'2018-07'!Q",TEXT(MATCH($C63,'2018-07'!$C$2:$C$100,0)+1,0)))="",INDIRECT(CONCATENATE("'2018-06'!Q",TEXT(MATCH($C63,'2018-06'!$C$2:$C$100,0)+1,0)))="")),"Н/Д",INDIRECT(CONCATENATE("'2018-07'!Q",TEXT(MATCH($C63,'2018-07'!$C$2:$C$100,0)+1,0)))-INDIRECT(CONCATENATE("'2018-06'!Q",TEXT(MATCH($C63,'2018-06'!$C$2:$C$100,0)+1,0))))</f>
        <v>28749403.960000008</v>
      </c>
      <c r="R63" s="17">
        <f ca="1">IF(OR(INDIRECT(CONCATENATE("'2018-07'!R",TEXT(MATCH($C63,'2018-07'!$C$2:$C$100,0)+1,0)))="",INDIRECT(CONCATENATE("'2018-06'!R",TEXT(MATCH($C63,'2018-06'!$C$2:$C$100,0)+1,0)))="",AND(INDIRECT(CONCATENATE("'2018-07'!R",TEXT(MATCH($C63,'2018-07'!$C$2:$C$100,0)+1,0)))="",INDIRECT(CONCATENATE("'2018-06'!R",TEXT(MATCH($C63,'2018-06'!$C$2:$C$100,0)+1,0)))="")),"Н/Д",INDIRECT(CONCATENATE("'2018-07'!R",TEXT(MATCH($C63,'2018-07'!$C$2:$C$100,0)+1,0)))-INDIRECT(CONCATENATE("'2018-06'!R",TEXT(MATCH($C63,'2018-06'!$C$2:$C$100,0)+1,0))))</f>
        <v>25200954.210000008</v>
      </c>
      <c r="S63" s="17">
        <f ca="1">IF(OR(INDIRECT(CONCATENATE("'2018-07'!S",TEXT(MATCH($C63,'2018-07'!$C$2:$C$100,0)+1,0)))="",INDIRECT(CONCATENATE("'2018-06'!S",TEXT(MATCH($C63,'2018-06'!$C$2:$C$100,0)+1,0)))="",AND(INDIRECT(CONCATENATE("'2018-07'!S",TEXT(MATCH($C63,'2018-07'!$C$2:$C$100,0)+1,0)))="",INDIRECT(CONCATENATE("'2018-06'!S",TEXT(MATCH($C63,'2018-06'!$C$2:$C$100,0)+1,0)))="")),"Н/Д",INDIRECT(CONCATENATE("'2018-07'!S",TEXT(MATCH($C63,'2018-07'!$C$2:$C$100,0)+1,0)))-INDIRECT(CONCATENATE("'2018-06'!S",TEXT(MATCH($C63,'2018-06'!$C$2:$C$100,0)+1,0))))</f>
        <v>5099684.4200000018</v>
      </c>
      <c r="T63" s="17">
        <f ca="1">IF(OR(INDIRECT(CONCATENATE("'2018-07'!T",TEXT(MATCH($C63,'2018-07'!$C$2:$C$100,0)+1,0)))="",INDIRECT(CONCATENATE("'2018-06'!T",TEXT(MATCH($C63,'2018-06'!$C$2:$C$100,0)+1,0)))="",AND(INDIRECT(CONCATENATE("'2018-07'!T",TEXT(MATCH($C63,'2018-07'!$C$2:$C$100,0)+1,0)))="",INDIRECT(CONCATENATE("'2018-06'!T",TEXT(MATCH($C63,'2018-06'!$C$2:$C$100,0)+1,0)))="")),"Н/Д",INDIRECT(CONCATENATE("'2018-07'!T",TEXT(MATCH($C63,'2018-07'!$C$2:$C$100,0)+1,0)))-INDIRECT(CONCATENATE("'2018-06'!T",TEXT(MATCH($C63,'2018-06'!$C$2:$C$100,0)+1,0))))</f>
        <v>54197871.939999998</v>
      </c>
      <c r="U63" s="17">
        <f ca="1">IF(OR(INDIRECT(CONCATENATE("'2018-07'!U",TEXT(MATCH($C63,'2018-07'!$C$2:$C$100,0)+1,0)))="",INDIRECT(CONCATENATE("'2018-06'!U",TEXT(MATCH($C63,'2018-06'!$C$2:$C$100,0)+1,0)))="",AND(INDIRECT(CONCATENATE("'2018-07'!U",TEXT(MATCH($C63,'2018-07'!$C$2:$C$100,0)+1,0)))="",INDIRECT(CONCATENATE("'2018-06'!U",TEXT(MATCH($C63,'2018-06'!$C$2:$C$100,0)+1,0)))="")),"Н/Д",INDIRECT(CONCATENATE("'2018-07'!U",TEXT(MATCH($C63,'2018-07'!$C$2:$C$100,0)+1,0)))-INDIRECT(CONCATENATE("'2018-06'!U",TEXT(MATCH($C63,'2018-06'!$C$2:$C$100,0)+1,0))))</f>
        <v>10851261.67</v>
      </c>
      <c r="V63" s="17">
        <f ca="1">IF(OR(INDIRECT(CONCATENATE("'2018-07'!V",TEXT(MATCH($C63,'2018-07'!$C$2:$C$100,0)+1,0)))="",INDIRECT(CONCATENATE("'2018-06'!V",TEXT(MATCH($C63,'2018-06'!$C$2:$C$100,0)+1,0)))="",AND(INDIRECT(CONCATENATE("'2018-07'!V",TEXT(MATCH($C63,'2018-07'!$C$2:$C$100,0)+1,0)))="",INDIRECT(CONCATENATE("'2018-06'!V",TEXT(MATCH($C63,'2018-06'!$C$2:$C$100,0)+1,0)))="")),"Н/Д",INDIRECT(CONCATENATE("'2018-07'!V",TEXT(MATCH($C63,'2018-07'!$C$2:$C$100,0)+1,0)))-INDIRECT(CONCATENATE("'2018-06'!V",TEXT(MATCH($C63,'2018-06'!$C$2:$C$100,0)+1,0))))</f>
        <v>2513805375.9200001</v>
      </c>
      <c r="W63" s="17">
        <f ca="1">IF(OR(INDIRECT(CONCATENATE("'2018-07'!W",TEXT(MATCH($C63,'2018-07'!$C$2:$C$100,0)+1,0)))="",INDIRECT(CONCATENATE("'2018-06'!W",TEXT(MATCH($C63,'2018-06'!$C$2:$C$100,0)+1,0)))="",AND(INDIRECT(CONCATENATE("'2018-07'!W",TEXT(MATCH($C63,'2018-07'!$C$2:$C$100,0)+1,0)))="",INDIRECT(CONCATENATE("'2018-06'!W",TEXT(MATCH($C63,'2018-06'!$C$2:$C$100,0)+1,0)))="")),"Н/Д",INDIRECT(CONCATENATE("'2018-07'!W",TEXT(MATCH($C63,'2018-07'!$C$2:$C$100,0)+1,0)))-INDIRECT(CONCATENATE("'2018-06'!W",TEXT(MATCH($C63,'2018-06'!$C$2:$C$100,0)+1,0))))</f>
        <v>11839906831.420006</v>
      </c>
    </row>
    <row r="64" spans="1:23" x14ac:dyDescent="0.25">
      <c r="A64" s="2" t="s">
        <v>87</v>
      </c>
      <c r="B64" s="2" t="s">
        <v>90</v>
      </c>
      <c r="C64" s="15">
        <v>17000000</v>
      </c>
      <c r="D64" s="2" t="s">
        <v>210</v>
      </c>
      <c r="E64" s="17">
        <f ca="1">IF(OR(INDIRECT(CONCATENATE("'2018-07'!E",TEXT(MATCH($C64,'2018-07'!$C$2:$C$100,0)+1,0)))="",INDIRECT(CONCATENATE("'2018-06'!E",TEXT(MATCH($C64,'2018-06'!$C$2:$C$100,0)+1,0)))="",AND(INDIRECT(CONCATENATE("'2018-07'!E",TEXT(MATCH($C64,'2018-07'!$C$2:$C$100,0)+1,0)))="",INDIRECT(CONCATENATE("'2018-06'!E",TEXT(MATCH($C64,'2018-06'!$C$2:$C$100,0)+1,0)))="")),"Н/Д",INDIRECT(CONCATENATE("'2018-07'!E",TEXT(MATCH($C64,'2018-07'!$C$2:$C$100,0)+1,0)))-INDIRECT(CONCATENATE("'2018-06'!E",TEXT(MATCH($C64,'2018-06'!$C$2:$C$100,0)+1,0))))</f>
        <v>4463343804.1599998</v>
      </c>
      <c r="F64" s="17">
        <f ca="1">IF(OR(INDIRECT(CONCATENATE("'2018-07'!F",TEXT(MATCH($C64,'2018-07'!$C$2:$C$100,0)+1,0)))="",INDIRECT(CONCATENATE("'2018-06'!F",TEXT(MATCH($C64,'2018-06'!$C$2:$C$100,0)+1,0)))="",AND(INDIRECT(CONCATENATE("'2018-07'!F",TEXT(MATCH($C64,'2018-07'!$C$2:$C$100,0)+1,0)))="",INDIRECT(CONCATENATE("'2018-06'!F",TEXT(MATCH($C64,'2018-06'!$C$2:$C$100,0)+1,0)))="")),"Н/Д",INDIRECT(CONCATENATE("'2018-07'!F",TEXT(MATCH($C64,'2018-07'!$C$2:$C$100,0)+1,0)))-INDIRECT(CONCATENATE("'2018-06'!F",TEXT(MATCH($C64,'2018-06'!$C$2:$C$100,0)+1,0))))</f>
        <v>3481475275.0099983</v>
      </c>
      <c r="G64" s="17">
        <f ca="1">IF(OR(INDIRECT(CONCATENATE("'2018-07'!G",TEXT(MATCH($C64,'2018-07'!$C$2:$C$100,0)+1,0)))="",INDIRECT(CONCATENATE("'2018-06'!G",TEXT(MATCH($C64,'2018-06'!$C$2:$C$100,0)+1,0)))="",AND(INDIRECT(CONCATENATE("'2018-07'!G",TEXT(MATCH($C64,'2018-07'!$C$2:$C$100,0)+1,0)))="",INDIRECT(CONCATENATE("'2018-06'!G",TEXT(MATCH($C64,'2018-06'!$C$2:$C$100,0)+1,0)))="")),"Н/Д",INDIRECT(CONCATENATE("'2018-07'!G",TEXT(MATCH($C64,'2018-07'!$C$2:$C$100,0)+1,0)))-INDIRECT(CONCATENATE("'2018-06'!G",TEXT(MATCH($C64,'2018-06'!$C$2:$C$100,0)+1,0))))</f>
        <v>696785802.59000015</v>
      </c>
      <c r="H64" s="17">
        <f ca="1">IF(OR(INDIRECT(CONCATENATE("'2018-07'!H",TEXT(MATCH($C64,'2018-07'!$C$2:$C$100,0)+1,0)))="",INDIRECT(CONCATENATE("'2018-06'!H",TEXT(MATCH($C64,'2018-06'!$C$2:$C$100,0)+1,0)))="",AND(INDIRECT(CONCATENATE("'2018-07'!H",TEXT(MATCH($C64,'2018-07'!$C$2:$C$100,0)+1,0)))="",INDIRECT(CONCATENATE("'2018-06'!H",TEXT(MATCH($C64,'2018-06'!$C$2:$C$100,0)+1,0)))="")),"Н/Д",INDIRECT(CONCATENATE("'2018-07'!H",TEXT(MATCH($C64,'2018-07'!$C$2:$C$100,0)+1,0)))-INDIRECT(CONCATENATE("'2018-06'!H",TEXT(MATCH($C64,'2018-06'!$C$2:$C$100,0)+1,0))))</f>
        <v>1811505130.1800013</v>
      </c>
      <c r="I64" s="17">
        <f ca="1">IF(OR(INDIRECT(CONCATENATE("'2018-07'!I",TEXT(MATCH($C64,'2018-07'!$C$2:$C$100,0)+1,0)))="",INDIRECT(CONCATENATE("'2018-06'!I",TEXT(MATCH($C64,'2018-06'!$C$2:$C$100,0)+1,0)))="",AND(INDIRECT(CONCATENATE("'2018-07'!I",TEXT(MATCH($C64,'2018-07'!$C$2:$C$100,0)+1,0)))="",INDIRECT(CONCATENATE("'2018-06'!I",TEXT(MATCH($C64,'2018-06'!$C$2:$C$100,0)+1,0)))="")),"Н/Д",INDIRECT(CONCATENATE("'2018-07'!I",TEXT(MATCH($C64,'2018-07'!$C$2:$C$100,0)+1,0)))-INDIRECT(CONCATENATE("'2018-06'!I",TEXT(MATCH($C64,'2018-06'!$C$2:$C$100,0)+1,0))))</f>
        <v>356480465.66000009</v>
      </c>
      <c r="J64" s="17" t="str">
        <f ca="1">IF(OR(INDIRECT(CONCATENATE("'2018-07'!J",TEXT(MATCH($C64,'2018-07'!$C$2:$C$100,0)+1,0)))="",INDIRECT(CONCATENATE("'2018-06'!J",TEXT(MATCH($C64,'2018-06'!$C$2:$C$100,0)+1,0)))="",AND(INDIRECT(CONCATENATE("'2018-07'!J",TEXT(MATCH($C64,'2018-07'!$C$2:$C$100,0)+1,0)))="",INDIRECT(CONCATENATE("'2018-06'!J",TEXT(MATCH($C64,'2018-06'!$C$2:$C$100,0)+1,0)))="")),"Н/Д",INDIRECT(CONCATENATE("'2018-07'!J",TEXT(MATCH($C64,'2018-07'!$C$2:$C$100,0)+1,0)))-INDIRECT(CONCATENATE("'2018-06'!J",TEXT(MATCH($C64,'2018-06'!$C$2:$C$100,0)+1,0))))</f>
        <v>Н/Д</v>
      </c>
      <c r="K64" s="17">
        <f ca="1">IF(OR(INDIRECT(CONCATENATE("'2018-07'!K",TEXT(MATCH($C64,'2018-07'!$C$2:$C$100,0)+1,0)))="",INDIRECT(CONCATENATE("'2018-06'!K",TEXT(MATCH($C64,'2018-06'!$C$2:$C$100,0)+1,0)))="",AND(INDIRECT(CONCATENATE("'2018-07'!K",TEXT(MATCH($C64,'2018-07'!$C$2:$C$100,0)+1,0)))="",INDIRECT(CONCATENATE("'2018-06'!K",TEXT(MATCH($C64,'2018-06'!$C$2:$C$100,0)+1,0)))="")),"Н/Д",INDIRECT(CONCATENATE("'2018-07'!K",TEXT(MATCH($C64,'2018-07'!$C$2:$C$100,0)+1,0)))-INDIRECT(CONCATENATE("'2018-06'!K",TEXT(MATCH($C64,'2018-06'!$C$2:$C$100,0)+1,0))))</f>
        <v>143190478.52999973</v>
      </c>
      <c r="L64" s="17">
        <f ca="1">IF(OR(INDIRECT(CONCATENATE("'2018-07'!L",TEXT(MATCH($C64,'2018-07'!$C$2:$C$100,0)+1,0)))="",INDIRECT(CONCATENATE("'2018-06'!L",TEXT(MATCH($C64,'2018-06'!$C$2:$C$100,0)+1,0)))="",AND(INDIRECT(CONCATENATE("'2018-07'!L",TEXT(MATCH($C64,'2018-07'!$C$2:$C$100,0)+1,0)))="",INDIRECT(CONCATENATE("'2018-06'!L",TEXT(MATCH($C64,'2018-06'!$C$2:$C$100,0)+1,0)))="")),"Н/Д",INDIRECT(CONCATENATE("'2018-07'!L",TEXT(MATCH($C64,'2018-07'!$C$2:$C$100,0)+1,0)))-INDIRECT(CONCATENATE("'2018-06'!L",TEXT(MATCH($C64,'2018-06'!$C$2:$C$100,0)+1,0))))</f>
        <v>198333322.32999992</v>
      </c>
      <c r="M64" s="17">
        <f ca="1">IF(OR(INDIRECT(CONCATENATE("'2018-07'!M",TEXT(MATCH($C64,'2018-07'!$C$2:$C$100,0)+1,0)))="",INDIRECT(CONCATENATE("'2018-06'!M",TEXT(MATCH($C64,'2018-06'!$C$2:$C$100,0)+1,0)))="",AND(INDIRECT(CONCATENATE("'2018-07'!M",TEXT(MATCH($C64,'2018-07'!$C$2:$C$100,0)+1,0)))="",INDIRECT(CONCATENATE("'2018-06'!M",TEXT(MATCH($C64,'2018-06'!$C$2:$C$100,0)+1,0)))="")),"Н/Д",INDIRECT(CONCATENATE("'2018-07'!M",TEXT(MATCH($C64,'2018-07'!$C$2:$C$100,0)+1,0)))-INDIRECT(CONCATENATE("'2018-06'!M",TEXT(MATCH($C64,'2018-06'!$C$2:$C$100,0)+1,0))))</f>
        <v>7913496.2400000021</v>
      </c>
      <c r="N64" s="17">
        <f ca="1">IF(OR(INDIRECT(CONCATENATE("'2018-07'!N",TEXT(MATCH($C64,'2018-07'!$C$2:$C$100,0)+1,0)))="",INDIRECT(CONCATENATE("'2018-06'!N",TEXT(MATCH($C64,'2018-06'!$C$2:$C$100,0)+1,0)))="",AND(INDIRECT(CONCATENATE("'2018-07'!N",TEXT(MATCH($C64,'2018-07'!$C$2:$C$100,0)+1,0)))="",INDIRECT(CONCATENATE("'2018-06'!N",TEXT(MATCH($C64,'2018-06'!$C$2:$C$100,0)+1,0)))="")),"Н/Д",INDIRECT(CONCATENATE("'2018-07'!N",TEXT(MATCH($C64,'2018-07'!$C$2:$C$100,0)+1,0)))-INDIRECT(CONCATENATE("'2018-06'!NE",TEXT(MATCH($C64,'2018-06'!$C$2:$C$100,0)+1,0))))</f>
        <v>226954240.88999999</v>
      </c>
      <c r="O64" s="17">
        <f ca="1">IF(OR(INDIRECT(CONCATENATE("'2018-07'!O",TEXT(MATCH($C64,'2018-07'!$C$2:$C$100,0)+1,0)))="",INDIRECT(CONCATENATE("'2018-06'!O",TEXT(MATCH($C64,'2018-06'!$C$2:$C$100,0)+1,0)))="",AND(INDIRECT(CONCATENATE("'2018-07'!O",TEXT(MATCH($C64,'2018-07'!$C$2:$C$100,0)+1,0)))="",INDIRECT(CONCATENATE("'2018-06'!O",TEXT(MATCH($C64,'2018-06'!$C$2:$C$100,0)+1,0)))="")),"Н/Д",INDIRECT(CONCATENATE("'2018-07'!O",TEXT(MATCH($C64,'2018-07'!$C$2:$C$100,0)+1,0)))-INDIRECT(CONCATENATE("'2018-06'!O",TEXT(MATCH($C64,'2018-06'!$C$2:$C$100,0)+1,0))))</f>
        <v>170623.81</v>
      </c>
      <c r="P64" s="17">
        <f ca="1">IF(OR(INDIRECT(CONCATENATE("'2018-07'!P",TEXT(MATCH($C64,'2018-07'!$C$2:$C$100,0)+1,0)))="",INDIRECT(CONCATENATE("'2018-06'!P",TEXT(MATCH($C64,'2018-06'!$C$2:$C$100,0)+1,0)))="",AND(INDIRECT(CONCATENATE("'2018-07'!P",TEXT(MATCH($C64,'2018-07'!$C$2:$C$100,0)+1,0)))="",INDIRECT(CONCATENATE("'2018-06'!P",TEXT(MATCH($C64,'2018-06'!$C$2:$C$100,0)+1,0)))="")),"Н/Д",INDIRECT(CONCATENATE("'2018-07'!P",TEXT(MATCH($C64,'2018-07'!$C$2:$C$100,0)+1,0)))-INDIRECT(CONCATENATE("'2018-06'!P",TEXT(MATCH($C64,'2018-06'!$C$2:$C$100,0)+1,0))))</f>
        <v>133824081.53999996</v>
      </c>
      <c r="Q64" s="17">
        <f ca="1">IF(OR(INDIRECT(CONCATENATE("'2018-07'!Q",TEXT(MATCH($C64,'2018-07'!$C$2:$C$100,0)+1,0)))="",INDIRECT(CONCATENATE("'2018-06'!Q",TEXT(MATCH($C64,'2018-06'!$C$2:$C$100,0)+1,0)))="",AND(INDIRECT(CONCATENATE("'2018-07'!Q",TEXT(MATCH($C64,'2018-07'!$C$2:$C$100,0)+1,0)))="",INDIRECT(CONCATENATE("'2018-06'!Q",TEXT(MATCH($C64,'2018-06'!$C$2:$C$100,0)+1,0)))="")),"Н/Д",INDIRECT(CONCATENATE("'2018-07'!Q",TEXT(MATCH($C64,'2018-07'!$C$2:$C$100,0)+1,0)))-INDIRECT(CONCATENATE("'2018-06'!Q",TEXT(MATCH($C64,'2018-06'!$C$2:$C$100,0)+1,0))))</f>
        <v>6219952.8400000036</v>
      </c>
      <c r="R64" s="17">
        <f ca="1">IF(OR(INDIRECT(CONCATENATE("'2018-07'!R",TEXT(MATCH($C64,'2018-07'!$C$2:$C$100,0)+1,0)))="",INDIRECT(CONCATENATE("'2018-06'!R",TEXT(MATCH($C64,'2018-06'!$C$2:$C$100,0)+1,0)))="",AND(INDIRECT(CONCATENATE("'2018-07'!R",TEXT(MATCH($C64,'2018-07'!$C$2:$C$100,0)+1,0)))="",INDIRECT(CONCATENATE("'2018-06'!R",TEXT(MATCH($C64,'2018-06'!$C$2:$C$100,0)+1,0)))="")),"Н/Д",INDIRECT(CONCATENATE("'2018-07'!R",TEXT(MATCH($C64,'2018-07'!$C$2:$C$100,0)+1,0)))-INDIRECT(CONCATENATE("'2018-06'!R",TEXT(MATCH($C64,'2018-06'!$C$2:$C$100,0)+1,0))))</f>
        <v>25975825.550000012</v>
      </c>
      <c r="S64" s="17">
        <f ca="1">IF(OR(INDIRECT(CONCATENATE("'2018-07'!S",TEXT(MATCH($C64,'2018-07'!$C$2:$C$100,0)+1,0)))="",INDIRECT(CONCATENATE("'2018-06'!S",TEXT(MATCH($C64,'2018-06'!$C$2:$C$100,0)+1,0)))="",AND(INDIRECT(CONCATENATE("'2018-07'!S",TEXT(MATCH($C64,'2018-07'!$C$2:$C$100,0)+1,0)))="",INDIRECT(CONCATENATE("'2018-06'!S",TEXT(MATCH($C64,'2018-06'!$C$2:$C$100,0)+1,0)))="")),"Н/Д",INDIRECT(CONCATENATE("'2018-07'!S",TEXT(MATCH($C64,'2018-07'!$C$2:$C$100,0)+1,0)))-INDIRECT(CONCATENATE("'2018-06'!S",TEXT(MATCH($C64,'2018-06'!$C$2:$C$100,0)+1,0))))</f>
        <v>175916.93999999994</v>
      </c>
      <c r="T64" s="17">
        <f ca="1">IF(OR(INDIRECT(CONCATENATE("'2018-07'!T",TEXT(MATCH($C64,'2018-07'!$C$2:$C$100,0)+1,0)))="",INDIRECT(CONCATENATE("'2018-06'!T",TEXT(MATCH($C64,'2018-06'!$C$2:$C$100,0)+1,0)))="",AND(INDIRECT(CONCATENATE("'2018-07'!T",TEXT(MATCH($C64,'2018-07'!$C$2:$C$100,0)+1,0)))="",INDIRECT(CONCATENATE("'2018-06'!T",TEXT(MATCH($C64,'2018-06'!$C$2:$C$100,0)+1,0)))="")),"Н/Д",INDIRECT(CONCATENATE("'2018-07'!T",TEXT(MATCH($C64,'2018-07'!$C$2:$C$100,0)+1,0)))-INDIRECT(CONCATENATE("'2018-06'!T",TEXT(MATCH($C64,'2018-06'!$C$2:$C$100,0)+1,0))))</f>
        <v>47848086.840000004</v>
      </c>
      <c r="U64" s="17">
        <f ca="1">IF(OR(INDIRECT(CONCATENATE("'2018-07'!U",TEXT(MATCH($C64,'2018-07'!$C$2:$C$100,0)+1,0)))="",INDIRECT(CONCATENATE("'2018-06'!U",TEXT(MATCH($C64,'2018-06'!$C$2:$C$100,0)+1,0)))="",AND(INDIRECT(CONCATENATE("'2018-07'!U",TEXT(MATCH($C64,'2018-07'!$C$2:$C$100,0)+1,0)))="",INDIRECT(CONCATENATE("'2018-06'!U",TEXT(MATCH($C64,'2018-06'!$C$2:$C$100,0)+1,0)))="")),"Н/Д",INDIRECT(CONCATENATE("'2018-07'!U",TEXT(MATCH($C64,'2018-07'!$C$2:$C$100,0)+1,0)))-INDIRECT(CONCATENATE("'2018-06'!U",TEXT(MATCH($C64,'2018-06'!$C$2:$C$100,0)+1,0))))</f>
        <v>4166178.5999999996</v>
      </c>
      <c r="V64" s="17">
        <f ca="1">IF(OR(INDIRECT(CONCATENATE("'2018-07'!V",TEXT(MATCH($C64,'2018-07'!$C$2:$C$100,0)+1,0)))="",INDIRECT(CONCATENATE("'2018-06'!V",TEXT(MATCH($C64,'2018-06'!$C$2:$C$100,0)+1,0)))="",AND(INDIRECT(CONCATENATE("'2018-07'!V",TEXT(MATCH($C64,'2018-07'!$C$2:$C$100,0)+1,0)))="",INDIRECT(CONCATENATE("'2018-06'!V",TEXT(MATCH($C64,'2018-06'!$C$2:$C$100,0)+1,0)))="")),"Н/Д",INDIRECT(CONCATENATE("'2018-07'!V",TEXT(MATCH($C64,'2018-07'!$C$2:$C$100,0)+1,0)))-INDIRECT(CONCATENATE("'2018-06'!V",TEXT(MATCH($C64,'2018-06'!$C$2:$C$100,0)+1,0))))</f>
        <v>981868529.15000057</v>
      </c>
      <c r="W64" s="17">
        <f ca="1">IF(OR(INDIRECT(CONCATENATE("'2018-07'!W",TEXT(MATCH($C64,'2018-07'!$C$2:$C$100,0)+1,0)))="",INDIRECT(CONCATENATE("'2018-06'!W",TEXT(MATCH($C64,'2018-06'!$C$2:$C$100,0)+1,0)))="",AND(INDIRECT(CONCATENATE("'2018-07'!W",TEXT(MATCH($C64,'2018-07'!$C$2:$C$100,0)+1,0)))="",INDIRECT(CONCATENATE("'2018-06'!W",TEXT(MATCH($C64,'2018-06'!$C$2:$C$100,0)+1,0)))="")),"Н/Д",INDIRECT(CONCATENATE("'2018-07'!W",TEXT(MATCH($C64,'2018-07'!$C$2:$C$100,0)+1,0)))-INDIRECT(CONCATENATE("'2018-06'!W",TEXT(MATCH($C64,'2018-06'!$C$2:$C$100,0)+1,0))))</f>
        <v>12393461817.860001</v>
      </c>
    </row>
    <row r="65" spans="1:23" x14ac:dyDescent="0.25">
      <c r="A65" s="2" t="s">
        <v>87</v>
      </c>
      <c r="B65" s="2" t="s">
        <v>91</v>
      </c>
      <c r="C65" s="15">
        <v>20000000</v>
      </c>
      <c r="D65" s="2" t="s">
        <v>210</v>
      </c>
      <c r="E65" s="17">
        <f ca="1">IF(OR(INDIRECT(CONCATENATE("'2018-07'!E",TEXT(MATCH($C65,'2018-07'!$C$2:$C$100,0)+1,0)))="",INDIRECT(CONCATENATE("'2018-06'!E",TEXT(MATCH($C65,'2018-06'!$C$2:$C$100,0)+1,0)))="",AND(INDIRECT(CONCATENATE("'2018-07'!E",TEXT(MATCH($C65,'2018-07'!$C$2:$C$100,0)+1,0)))="",INDIRECT(CONCATENATE("'2018-06'!E",TEXT(MATCH($C65,'2018-06'!$C$2:$C$100,0)+1,0)))="")),"Н/Д",INDIRECT(CONCATENATE("'2018-07'!E",TEXT(MATCH($C65,'2018-07'!$C$2:$C$100,0)+1,0)))-INDIRECT(CONCATENATE("'2018-06'!E",TEXT(MATCH($C65,'2018-06'!$C$2:$C$100,0)+1,0))))</f>
        <v>10511400304</v>
      </c>
      <c r="F65" s="17">
        <f ca="1">IF(OR(INDIRECT(CONCATENATE("'2018-07'!F",TEXT(MATCH($C65,'2018-07'!$C$2:$C$100,0)+1,0)))="",INDIRECT(CONCATENATE("'2018-06'!F",TEXT(MATCH($C65,'2018-06'!$C$2:$C$100,0)+1,0)))="",AND(INDIRECT(CONCATENATE("'2018-07'!F",TEXT(MATCH($C65,'2018-07'!$C$2:$C$100,0)+1,0)))="",INDIRECT(CONCATENATE("'2018-06'!F",TEXT(MATCH($C65,'2018-06'!$C$2:$C$100,0)+1,0)))="")),"Н/Д",INDIRECT(CONCATENATE("'2018-07'!F",TEXT(MATCH($C65,'2018-07'!$C$2:$C$100,0)+1,0)))-INDIRECT(CONCATENATE("'2018-06'!F",TEXT(MATCH($C65,'2018-06'!$C$2:$C$100,0)+1,0))))</f>
        <v>6078359527.5099945</v>
      </c>
      <c r="G65" s="17">
        <f ca="1">IF(OR(INDIRECT(CONCATENATE("'2018-07'!G",TEXT(MATCH($C65,'2018-07'!$C$2:$C$100,0)+1,0)))="",INDIRECT(CONCATENATE("'2018-06'!G",TEXT(MATCH($C65,'2018-06'!$C$2:$C$100,0)+1,0)))="",AND(INDIRECT(CONCATENATE("'2018-07'!G",TEXT(MATCH($C65,'2018-07'!$C$2:$C$100,0)+1,0)))="",INDIRECT(CONCATENATE("'2018-06'!G",TEXT(MATCH($C65,'2018-06'!$C$2:$C$100,0)+1,0)))="")),"Н/Д",INDIRECT(CONCATENATE("'2018-07'!G",TEXT(MATCH($C65,'2018-07'!$C$2:$C$100,0)+1,0)))-INDIRECT(CONCATENATE("'2018-06'!G",TEXT(MATCH($C65,'2018-06'!$C$2:$C$100,0)+1,0))))</f>
        <v>1588970178.8800011</v>
      </c>
      <c r="H65" s="17">
        <f ca="1">IF(OR(INDIRECT(CONCATENATE("'2018-07'!H",TEXT(MATCH($C65,'2018-07'!$C$2:$C$100,0)+1,0)))="",INDIRECT(CONCATENATE("'2018-06'!H",TEXT(MATCH($C65,'2018-06'!$C$2:$C$100,0)+1,0)))="",AND(INDIRECT(CONCATENATE("'2018-07'!H",TEXT(MATCH($C65,'2018-07'!$C$2:$C$100,0)+1,0)))="",INDIRECT(CONCATENATE("'2018-06'!H",TEXT(MATCH($C65,'2018-06'!$C$2:$C$100,0)+1,0)))="")),"Н/Д",INDIRECT(CONCATENATE("'2018-07'!H",TEXT(MATCH($C65,'2018-07'!$C$2:$C$100,0)+1,0)))-INDIRECT(CONCATENATE("'2018-06'!H",TEXT(MATCH($C65,'2018-06'!$C$2:$C$100,0)+1,0))))</f>
        <v>2840992087.2700005</v>
      </c>
      <c r="I65" s="17">
        <f ca="1">IF(OR(INDIRECT(CONCATENATE("'2018-07'!I",TEXT(MATCH($C65,'2018-07'!$C$2:$C$100,0)+1,0)))="",INDIRECT(CONCATENATE("'2018-06'!I",TEXT(MATCH($C65,'2018-06'!$C$2:$C$100,0)+1,0)))="",AND(INDIRECT(CONCATENATE("'2018-07'!I",TEXT(MATCH($C65,'2018-07'!$C$2:$C$100,0)+1,0)))="",INDIRECT(CONCATENATE("'2018-06'!I",TEXT(MATCH($C65,'2018-06'!$C$2:$C$100,0)+1,0)))="")),"Н/Д",INDIRECT(CONCATENATE("'2018-07'!I",TEXT(MATCH($C65,'2018-07'!$C$2:$C$100,0)+1,0)))-INDIRECT(CONCATENATE("'2018-06'!I",TEXT(MATCH($C65,'2018-06'!$C$2:$C$100,0)+1,0))))</f>
        <v>731424311.67999983</v>
      </c>
      <c r="J65" s="17" t="str">
        <f ca="1">IF(OR(INDIRECT(CONCATENATE("'2018-07'!J",TEXT(MATCH($C65,'2018-07'!$C$2:$C$100,0)+1,0)))="",INDIRECT(CONCATENATE("'2018-06'!J",TEXT(MATCH($C65,'2018-06'!$C$2:$C$100,0)+1,0)))="",AND(INDIRECT(CONCATENATE("'2018-07'!J",TEXT(MATCH($C65,'2018-07'!$C$2:$C$100,0)+1,0)))="",INDIRECT(CONCATENATE("'2018-06'!J",TEXT(MATCH($C65,'2018-06'!$C$2:$C$100,0)+1,0)))="")),"Н/Д",INDIRECT(CONCATENATE("'2018-07'!J",TEXT(MATCH($C65,'2018-07'!$C$2:$C$100,0)+1,0)))-INDIRECT(CONCATENATE("'2018-06'!J",TEXT(MATCH($C65,'2018-06'!$C$2:$C$100,0)+1,0))))</f>
        <v>Н/Д</v>
      </c>
      <c r="K65" s="17">
        <f ca="1">IF(OR(INDIRECT(CONCATENATE("'2018-07'!K",TEXT(MATCH($C65,'2018-07'!$C$2:$C$100,0)+1,0)))="",INDIRECT(CONCATENATE("'2018-06'!K",TEXT(MATCH($C65,'2018-06'!$C$2:$C$100,0)+1,0)))="",AND(INDIRECT(CONCATENATE("'2018-07'!K",TEXT(MATCH($C65,'2018-07'!$C$2:$C$100,0)+1,0)))="",INDIRECT(CONCATENATE("'2018-06'!K",TEXT(MATCH($C65,'2018-06'!$C$2:$C$100,0)+1,0)))="")),"Н/Д",INDIRECT(CONCATENATE("'2018-07'!K",TEXT(MATCH($C65,'2018-07'!$C$2:$C$100,0)+1,0)))-INDIRECT(CONCATENATE("'2018-06'!K",TEXT(MATCH($C65,'2018-06'!$C$2:$C$100,0)+1,0))))</f>
        <v>159871656.68000031</v>
      </c>
      <c r="L65" s="17">
        <f ca="1">IF(OR(INDIRECT(CONCATENATE("'2018-07'!L",TEXT(MATCH($C65,'2018-07'!$C$2:$C$100,0)+1,0)))="",INDIRECT(CONCATENATE("'2018-06'!L",TEXT(MATCH($C65,'2018-06'!$C$2:$C$100,0)+1,0)))="",AND(INDIRECT(CONCATENATE("'2018-07'!L",TEXT(MATCH($C65,'2018-07'!$C$2:$C$100,0)+1,0)))="",INDIRECT(CONCATENATE("'2018-06'!L",TEXT(MATCH($C65,'2018-06'!$C$2:$C$100,0)+1,0)))="")),"Н/Д",INDIRECT(CONCATENATE("'2018-07'!L",TEXT(MATCH($C65,'2018-07'!$C$2:$C$100,0)+1,0)))-INDIRECT(CONCATENATE("'2018-06'!L",TEXT(MATCH($C65,'2018-06'!$C$2:$C$100,0)+1,0))))</f>
        <v>183204198.31000042</v>
      </c>
      <c r="M65" s="17">
        <f ca="1">IF(OR(INDIRECT(CONCATENATE("'2018-07'!M",TEXT(MATCH($C65,'2018-07'!$C$2:$C$100,0)+1,0)))="",INDIRECT(CONCATENATE("'2018-06'!M",TEXT(MATCH($C65,'2018-06'!$C$2:$C$100,0)+1,0)))="",AND(INDIRECT(CONCATENATE("'2018-07'!M",TEXT(MATCH($C65,'2018-07'!$C$2:$C$100,0)+1,0)))="",INDIRECT(CONCATENATE("'2018-06'!M",TEXT(MATCH($C65,'2018-06'!$C$2:$C$100,0)+1,0)))="")),"Н/Д",INDIRECT(CONCATENATE("'2018-07'!M",TEXT(MATCH($C65,'2018-07'!$C$2:$C$100,0)+1,0)))-INDIRECT(CONCATENATE("'2018-06'!M",TEXT(MATCH($C65,'2018-06'!$C$2:$C$100,0)+1,0))))</f>
        <v>13924810.280000001</v>
      </c>
      <c r="N65" s="17">
        <f ca="1">IF(OR(INDIRECT(CONCATENATE("'2018-07'!N",TEXT(MATCH($C65,'2018-07'!$C$2:$C$100,0)+1,0)))="",INDIRECT(CONCATENATE("'2018-06'!N",TEXT(MATCH($C65,'2018-06'!$C$2:$C$100,0)+1,0)))="",AND(INDIRECT(CONCATENATE("'2018-07'!N",TEXT(MATCH($C65,'2018-07'!$C$2:$C$100,0)+1,0)))="",INDIRECT(CONCATENATE("'2018-06'!N",TEXT(MATCH($C65,'2018-06'!$C$2:$C$100,0)+1,0)))="")),"Н/Д",INDIRECT(CONCATENATE("'2018-07'!N",TEXT(MATCH($C65,'2018-07'!$C$2:$C$100,0)+1,0)))-INDIRECT(CONCATENATE("'2018-06'!NE",TEXT(MATCH($C65,'2018-06'!$C$2:$C$100,0)+1,0))))</f>
        <v>356051293.79000002</v>
      </c>
      <c r="O65" s="17">
        <f ca="1">IF(OR(INDIRECT(CONCATENATE("'2018-07'!O",TEXT(MATCH($C65,'2018-07'!$C$2:$C$100,0)+1,0)))="",INDIRECT(CONCATENATE("'2018-06'!O",TEXT(MATCH($C65,'2018-06'!$C$2:$C$100,0)+1,0)))="",AND(INDIRECT(CONCATENATE("'2018-07'!O",TEXT(MATCH($C65,'2018-07'!$C$2:$C$100,0)+1,0)))="",INDIRECT(CONCATENATE("'2018-06'!O",TEXT(MATCH($C65,'2018-06'!$C$2:$C$100,0)+1,0)))="")),"Н/Д",INDIRECT(CONCATENATE("'2018-07'!O",TEXT(MATCH($C65,'2018-07'!$C$2:$C$100,0)+1,0)))-INDIRECT(CONCATENATE("'2018-06'!O",TEXT(MATCH($C65,'2018-06'!$C$2:$C$100,0)+1,0))))</f>
        <v>10231.279999999999</v>
      </c>
      <c r="P65" s="17">
        <f ca="1">IF(OR(INDIRECT(CONCATENATE("'2018-07'!P",TEXT(MATCH($C65,'2018-07'!$C$2:$C$100,0)+1,0)))="",INDIRECT(CONCATENATE("'2018-06'!P",TEXT(MATCH($C65,'2018-06'!$C$2:$C$100,0)+1,0)))="",AND(INDIRECT(CONCATENATE("'2018-07'!P",TEXT(MATCH($C65,'2018-07'!$C$2:$C$100,0)+1,0)))="",INDIRECT(CONCATENATE("'2018-06'!P",TEXT(MATCH($C65,'2018-06'!$C$2:$C$100,0)+1,0)))="")),"Н/Д",INDIRECT(CONCATENATE("'2018-07'!P",TEXT(MATCH($C65,'2018-07'!$C$2:$C$100,0)+1,0)))-INDIRECT(CONCATENATE("'2018-06'!P",TEXT(MATCH($C65,'2018-06'!$C$2:$C$100,0)+1,0))))</f>
        <v>111199633.3599999</v>
      </c>
      <c r="Q65" s="17">
        <f ca="1">IF(OR(INDIRECT(CONCATENATE("'2018-07'!Q",TEXT(MATCH($C65,'2018-07'!$C$2:$C$100,0)+1,0)))="",INDIRECT(CONCATENATE("'2018-06'!Q",TEXT(MATCH($C65,'2018-06'!$C$2:$C$100,0)+1,0)))="",AND(INDIRECT(CONCATENATE("'2018-07'!Q",TEXT(MATCH($C65,'2018-07'!$C$2:$C$100,0)+1,0)))="",INDIRECT(CONCATENATE("'2018-06'!Q",TEXT(MATCH($C65,'2018-06'!$C$2:$C$100,0)+1,0)))="")),"Н/Д",INDIRECT(CONCATENATE("'2018-07'!Q",TEXT(MATCH($C65,'2018-07'!$C$2:$C$100,0)+1,0)))-INDIRECT(CONCATENATE("'2018-06'!Q",TEXT(MATCH($C65,'2018-06'!$C$2:$C$100,0)+1,0))))</f>
        <v>10020289.859999999</v>
      </c>
      <c r="R65" s="17">
        <f ca="1">IF(OR(INDIRECT(CONCATENATE("'2018-07'!R",TEXT(MATCH($C65,'2018-07'!$C$2:$C$100,0)+1,0)))="",INDIRECT(CONCATENATE("'2018-06'!R",TEXT(MATCH($C65,'2018-06'!$C$2:$C$100,0)+1,0)))="",AND(INDIRECT(CONCATENATE("'2018-07'!R",TEXT(MATCH($C65,'2018-07'!$C$2:$C$100,0)+1,0)))="",INDIRECT(CONCATENATE("'2018-06'!R",TEXT(MATCH($C65,'2018-06'!$C$2:$C$100,0)+1,0)))="")),"Н/Д",INDIRECT(CONCATENATE("'2018-07'!R",TEXT(MATCH($C65,'2018-07'!$C$2:$C$100,0)+1,0)))-INDIRECT(CONCATENATE("'2018-06'!R",TEXT(MATCH($C65,'2018-06'!$C$2:$C$100,0)+1,0))))</f>
        <v>128192192.85000002</v>
      </c>
      <c r="S65" s="17">
        <f ca="1">IF(OR(INDIRECT(CONCATENATE("'2018-07'!S",TEXT(MATCH($C65,'2018-07'!$C$2:$C$100,0)+1,0)))="",INDIRECT(CONCATENATE("'2018-06'!S",TEXT(MATCH($C65,'2018-06'!$C$2:$C$100,0)+1,0)))="",AND(INDIRECT(CONCATENATE("'2018-07'!S",TEXT(MATCH($C65,'2018-07'!$C$2:$C$100,0)+1,0)))="",INDIRECT(CONCATENATE("'2018-06'!S",TEXT(MATCH($C65,'2018-06'!$C$2:$C$100,0)+1,0)))="")),"Н/Д",INDIRECT(CONCATENATE("'2018-07'!S",TEXT(MATCH($C65,'2018-07'!$C$2:$C$100,0)+1,0)))-INDIRECT(CONCATENATE("'2018-06'!S",TEXT(MATCH($C65,'2018-06'!$C$2:$C$100,0)+1,0))))</f>
        <v>960</v>
      </c>
      <c r="T65" s="17">
        <f ca="1">IF(OR(INDIRECT(CONCATENATE("'2018-07'!T",TEXT(MATCH($C65,'2018-07'!$C$2:$C$100,0)+1,0)))="",INDIRECT(CONCATENATE("'2018-06'!T",TEXT(MATCH($C65,'2018-06'!$C$2:$C$100,0)+1,0)))="",AND(INDIRECT(CONCATENATE("'2018-07'!T",TEXT(MATCH($C65,'2018-07'!$C$2:$C$100,0)+1,0)))="",INDIRECT(CONCATENATE("'2018-06'!T",TEXT(MATCH($C65,'2018-06'!$C$2:$C$100,0)+1,0)))="")),"Н/Д",INDIRECT(CONCATENATE("'2018-07'!T",TEXT(MATCH($C65,'2018-07'!$C$2:$C$100,0)+1,0)))-INDIRECT(CONCATENATE("'2018-06'!T",TEXT(MATCH($C65,'2018-06'!$C$2:$C$100,0)+1,0))))</f>
        <v>130046603.34000003</v>
      </c>
      <c r="U65" s="17">
        <f ca="1">IF(OR(INDIRECT(CONCATENATE("'2018-07'!U",TEXT(MATCH($C65,'2018-07'!$C$2:$C$100,0)+1,0)))="",INDIRECT(CONCATENATE("'2018-06'!U",TEXT(MATCH($C65,'2018-06'!$C$2:$C$100,0)+1,0)))="",AND(INDIRECT(CONCATENATE("'2018-07'!U",TEXT(MATCH($C65,'2018-07'!$C$2:$C$100,0)+1,0)))="",INDIRECT(CONCATENATE("'2018-06'!U",TEXT(MATCH($C65,'2018-06'!$C$2:$C$100,0)+1,0)))="")),"Н/Д",INDIRECT(CONCATENATE("'2018-07'!U",TEXT(MATCH($C65,'2018-07'!$C$2:$C$100,0)+1,0)))-INDIRECT(CONCATENATE("'2018-06'!U",TEXT(MATCH($C65,'2018-06'!$C$2:$C$100,0)+1,0))))</f>
        <v>56485512.789999962</v>
      </c>
      <c r="V65" s="17">
        <f ca="1">IF(OR(INDIRECT(CONCATENATE("'2018-07'!V",TEXT(MATCH($C65,'2018-07'!$C$2:$C$100,0)+1,0)))="",INDIRECT(CONCATENATE("'2018-06'!V",TEXT(MATCH($C65,'2018-06'!$C$2:$C$100,0)+1,0)))="",AND(INDIRECT(CONCATENATE("'2018-07'!V",TEXT(MATCH($C65,'2018-07'!$C$2:$C$100,0)+1,0)))="",INDIRECT(CONCATENATE("'2018-06'!V",TEXT(MATCH($C65,'2018-06'!$C$2:$C$100,0)+1,0)))="")),"Н/Д",INDIRECT(CONCATENATE("'2018-07'!V",TEXT(MATCH($C65,'2018-07'!$C$2:$C$100,0)+1,0)))-INDIRECT(CONCATENATE("'2018-06'!V",TEXT(MATCH($C65,'2018-06'!$C$2:$C$100,0)+1,0))))</f>
        <v>4433040776.4899998</v>
      </c>
      <c r="W65" s="17">
        <f ca="1">IF(OR(INDIRECT(CONCATENATE("'2018-07'!W",TEXT(MATCH($C65,'2018-07'!$C$2:$C$100,0)+1,0)))="",INDIRECT(CONCATENATE("'2018-06'!W",TEXT(MATCH($C65,'2018-06'!$C$2:$C$100,0)+1,0)))="",AND(INDIRECT(CONCATENATE("'2018-07'!W",TEXT(MATCH($C65,'2018-07'!$C$2:$C$100,0)+1,0)))="",INDIRECT(CONCATENATE("'2018-06'!W",TEXT(MATCH($C65,'2018-06'!$C$2:$C$100,0)+1,0)))="")),"Н/Д",INDIRECT(CONCATENATE("'2018-07'!W",TEXT(MATCH($C65,'2018-07'!$C$2:$C$100,0)+1,0)))-INDIRECT(CONCATENATE("'2018-06'!W",TEXT(MATCH($C65,'2018-06'!$C$2:$C$100,0)+1,0))))</f>
        <v>27043110917.649994</v>
      </c>
    </row>
    <row r="66" spans="1:23" x14ac:dyDescent="0.25">
      <c r="A66" s="2" t="s">
        <v>87</v>
      </c>
      <c r="B66" s="2" t="s">
        <v>92</v>
      </c>
      <c r="C66" s="15">
        <v>24000000</v>
      </c>
      <c r="D66" s="2" t="s">
        <v>210</v>
      </c>
      <c r="E66" s="17">
        <f ca="1">IF(OR(INDIRECT(CONCATENATE("'2018-07'!E",TEXT(MATCH($C66,'2018-07'!$C$2:$C$100,0)+1,0)))="",INDIRECT(CONCATENATE("'2018-06'!E",TEXT(MATCH($C66,'2018-06'!$C$2:$C$100,0)+1,0)))="",AND(INDIRECT(CONCATENATE("'2018-07'!E",TEXT(MATCH($C66,'2018-07'!$C$2:$C$100,0)+1,0)))="",INDIRECT(CONCATENATE("'2018-06'!E",TEXT(MATCH($C66,'2018-06'!$C$2:$C$100,0)+1,0)))="")),"Н/Д",INDIRECT(CONCATENATE("'2018-07'!E",TEXT(MATCH($C66,'2018-07'!$C$2:$C$100,0)+1,0)))-INDIRECT(CONCATENATE("'2018-06'!E",TEXT(MATCH($C66,'2018-06'!$C$2:$C$100,0)+1,0))))</f>
        <v>3233232071.4300003</v>
      </c>
      <c r="F66" s="17">
        <f ca="1">IF(OR(INDIRECT(CONCATENATE("'2018-07'!F",TEXT(MATCH($C66,'2018-07'!$C$2:$C$100,0)+1,0)))="",INDIRECT(CONCATENATE("'2018-06'!F",TEXT(MATCH($C66,'2018-06'!$C$2:$C$100,0)+1,0)))="",AND(INDIRECT(CONCATENATE("'2018-07'!F",TEXT(MATCH($C66,'2018-07'!$C$2:$C$100,0)+1,0)))="",INDIRECT(CONCATENATE("'2018-06'!F",TEXT(MATCH($C66,'2018-06'!$C$2:$C$100,0)+1,0)))="")),"Н/Д",INDIRECT(CONCATENATE("'2018-07'!F",TEXT(MATCH($C66,'2018-07'!$C$2:$C$100,0)+1,0)))-INDIRECT(CONCATENATE("'2018-06'!F",TEXT(MATCH($C66,'2018-06'!$C$2:$C$100,0)+1,0))))</f>
        <v>1846979802.6200008</v>
      </c>
      <c r="G66" s="17">
        <f ca="1">IF(OR(INDIRECT(CONCATENATE("'2018-07'!G",TEXT(MATCH($C66,'2018-07'!$C$2:$C$100,0)+1,0)))="",INDIRECT(CONCATENATE("'2018-06'!G",TEXT(MATCH($C66,'2018-06'!$C$2:$C$100,0)+1,0)))="",AND(INDIRECT(CONCATENATE("'2018-07'!G",TEXT(MATCH($C66,'2018-07'!$C$2:$C$100,0)+1,0)))="",INDIRECT(CONCATENATE("'2018-06'!G",TEXT(MATCH($C66,'2018-06'!$C$2:$C$100,0)+1,0)))="")),"Н/Д",INDIRECT(CONCATENATE("'2018-07'!G",TEXT(MATCH($C66,'2018-07'!$C$2:$C$100,0)+1,0)))-INDIRECT(CONCATENATE("'2018-06'!G",TEXT(MATCH($C66,'2018-06'!$C$2:$C$100,0)+1,0))))</f>
        <v>317405402.51999998</v>
      </c>
      <c r="H66" s="17">
        <f ca="1">IF(OR(INDIRECT(CONCATENATE("'2018-07'!H",TEXT(MATCH($C66,'2018-07'!$C$2:$C$100,0)+1,0)))="",INDIRECT(CONCATENATE("'2018-06'!H",TEXT(MATCH($C66,'2018-06'!$C$2:$C$100,0)+1,0)))="",AND(INDIRECT(CONCATENATE("'2018-07'!H",TEXT(MATCH($C66,'2018-07'!$C$2:$C$100,0)+1,0)))="",INDIRECT(CONCATENATE("'2018-06'!H",TEXT(MATCH($C66,'2018-06'!$C$2:$C$100,0)+1,0)))="")),"Н/Д",INDIRECT(CONCATENATE("'2018-07'!H",TEXT(MATCH($C66,'2018-07'!$C$2:$C$100,0)+1,0)))-INDIRECT(CONCATENATE("'2018-06'!H",TEXT(MATCH($C66,'2018-06'!$C$2:$C$100,0)+1,0))))</f>
        <v>896312960.50999975</v>
      </c>
      <c r="I66" s="17">
        <f ca="1">IF(OR(INDIRECT(CONCATENATE("'2018-07'!I",TEXT(MATCH($C66,'2018-07'!$C$2:$C$100,0)+1,0)))="",INDIRECT(CONCATENATE("'2018-06'!I",TEXT(MATCH($C66,'2018-06'!$C$2:$C$100,0)+1,0)))="",AND(INDIRECT(CONCATENATE("'2018-07'!I",TEXT(MATCH($C66,'2018-07'!$C$2:$C$100,0)+1,0)))="",INDIRECT(CONCATENATE("'2018-06'!I",TEXT(MATCH($C66,'2018-06'!$C$2:$C$100,0)+1,0)))="")),"Н/Д",INDIRECT(CONCATENATE("'2018-07'!I",TEXT(MATCH($C66,'2018-07'!$C$2:$C$100,0)+1,0)))-INDIRECT(CONCATENATE("'2018-06'!I",TEXT(MATCH($C66,'2018-06'!$C$2:$C$100,0)+1,0))))</f>
        <v>300845082.75</v>
      </c>
      <c r="J66" s="17" t="str">
        <f ca="1">IF(OR(INDIRECT(CONCATENATE("'2018-07'!J",TEXT(MATCH($C66,'2018-07'!$C$2:$C$100,0)+1,0)))="",INDIRECT(CONCATENATE("'2018-06'!J",TEXT(MATCH($C66,'2018-06'!$C$2:$C$100,0)+1,0)))="",AND(INDIRECT(CONCATENATE("'2018-07'!J",TEXT(MATCH($C66,'2018-07'!$C$2:$C$100,0)+1,0)))="",INDIRECT(CONCATENATE("'2018-06'!J",TEXT(MATCH($C66,'2018-06'!$C$2:$C$100,0)+1,0)))="")),"Н/Д",INDIRECT(CONCATENATE("'2018-07'!J",TEXT(MATCH($C66,'2018-07'!$C$2:$C$100,0)+1,0)))-INDIRECT(CONCATENATE("'2018-06'!J",TEXT(MATCH($C66,'2018-06'!$C$2:$C$100,0)+1,0))))</f>
        <v>Н/Д</v>
      </c>
      <c r="K66" s="17">
        <f ca="1">IF(OR(INDIRECT(CONCATENATE("'2018-07'!K",TEXT(MATCH($C66,'2018-07'!$C$2:$C$100,0)+1,0)))="",INDIRECT(CONCATENATE("'2018-06'!K",TEXT(MATCH($C66,'2018-06'!$C$2:$C$100,0)+1,0)))="",AND(INDIRECT(CONCATENATE("'2018-07'!K",TEXT(MATCH($C66,'2018-07'!$C$2:$C$100,0)+1,0)))="",INDIRECT(CONCATENATE("'2018-06'!K",TEXT(MATCH($C66,'2018-06'!$C$2:$C$100,0)+1,0)))="")),"Н/Д",INDIRECT(CONCATENATE("'2018-07'!K",TEXT(MATCH($C66,'2018-07'!$C$2:$C$100,0)+1,0)))-INDIRECT(CONCATENATE("'2018-06'!K",TEXT(MATCH($C66,'2018-06'!$C$2:$C$100,0)+1,0))))</f>
        <v>79971969.899999857</v>
      </c>
      <c r="L66" s="17">
        <f ca="1">IF(OR(INDIRECT(CONCATENATE("'2018-07'!L",TEXT(MATCH($C66,'2018-07'!$C$2:$C$100,0)+1,0)))="",INDIRECT(CONCATENATE("'2018-06'!L",TEXT(MATCH($C66,'2018-06'!$C$2:$C$100,0)+1,0)))="",AND(INDIRECT(CONCATENATE("'2018-07'!L",TEXT(MATCH($C66,'2018-07'!$C$2:$C$100,0)+1,0)))="",INDIRECT(CONCATENATE("'2018-06'!L",TEXT(MATCH($C66,'2018-06'!$C$2:$C$100,0)+1,0)))="")),"Н/Д",INDIRECT(CONCATENATE("'2018-07'!L",TEXT(MATCH($C66,'2018-07'!$C$2:$C$100,0)+1,0)))-INDIRECT(CONCATENATE("'2018-06'!L",TEXT(MATCH($C66,'2018-06'!$C$2:$C$100,0)+1,0))))</f>
        <v>62805297.00999999</v>
      </c>
      <c r="M66" s="17">
        <f ca="1">IF(OR(INDIRECT(CONCATENATE("'2018-07'!M",TEXT(MATCH($C66,'2018-07'!$C$2:$C$100,0)+1,0)))="",INDIRECT(CONCATENATE("'2018-06'!M",TEXT(MATCH($C66,'2018-06'!$C$2:$C$100,0)+1,0)))="",AND(INDIRECT(CONCATENATE("'2018-07'!M",TEXT(MATCH($C66,'2018-07'!$C$2:$C$100,0)+1,0)))="",INDIRECT(CONCATENATE("'2018-06'!M",TEXT(MATCH($C66,'2018-06'!$C$2:$C$100,0)+1,0)))="")),"Н/Д",INDIRECT(CONCATENATE("'2018-07'!M",TEXT(MATCH($C66,'2018-07'!$C$2:$C$100,0)+1,0)))-INDIRECT(CONCATENATE("'2018-06'!M",TEXT(MATCH($C66,'2018-06'!$C$2:$C$100,0)+1,0))))</f>
        <v>1965220.6700000009</v>
      </c>
      <c r="N66" s="17">
        <f ca="1">IF(OR(INDIRECT(CONCATENATE("'2018-07'!N",TEXT(MATCH($C66,'2018-07'!$C$2:$C$100,0)+1,0)))="",INDIRECT(CONCATENATE("'2018-06'!N",TEXT(MATCH($C66,'2018-06'!$C$2:$C$100,0)+1,0)))="",AND(INDIRECT(CONCATENATE("'2018-07'!N",TEXT(MATCH($C66,'2018-07'!$C$2:$C$100,0)+1,0)))="",INDIRECT(CONCATENATE("'2018-06'!N",TEXT(MATCH($C66,'2018-06'!$C$2:$C$100,0)+1,0)))="")),"Н/Д",INDIRECT(CONCATENATE("'2018-07'!N",TEXT(MATCH($C66,'2018-07'!$C$2:$C$100,0)+1,0)))-INDIRECT(CONCATENATE("'2018-06'!NE",TEXT(MATCH($C66,'2018-06'!$C$2:$C$100,0)+1,0))))</f>
        <v>127401785.86</v>
      </c>
      <c r="O66" s="17">
        <f ca="1">IF(OR(INDIRECT(CONCATENATE("'2018-07'!O",TEXT(MATCH($C66,'2018-07'!$C$2:$C$100,0)+1,0)))="",INDIRECT(CONCATENATE("'2018-06'!O",TEXT(MATCH($C66,'2018-06'!$C$2:$C$100,0)+1,0)))="",AND(INDIRECT(CONCATENATE("'2018-07'!O",TEXT(MATCH($C66,'2018-07'!$C$2:$C$100,0)+1,0)))="",INDIRECT(CONCATENATE("'2018-06'!O",TEXT(MATCH($C66,'2018-06'!$C$2:$C$100,0)+1,0)))="")),"Н/Д",INDIRECT(CONCATENATE("'2018-07'!O",TEXT(MATCH($C66,'2018-07'!$C$2:$C$100,0)+1,0)))-INDIRECT(CONCATENATE("'2018-06'!O",TEXT(MATCH($C66,'2018-06'!$C$2:$C$100,0)+1,0))))</f>
        <v>35033.629999999997</v>
      </c>
      <c r="P66" s="17">
        <f ca="1">IF(OR(INDIRECT(CONCATENATE("'2018-07'!P",TEXT(MATCH($C66,'2018-07'!$C$2:$C$100,0)+1,0)))="",INDIRECT(CONCATENATE("'2018-06'!P",TEXT(MATCH($C66,'2018-06'!$C$2:$C$100,0)+1,0)))="",AND(INDIRECT(CONCATENATE("'2018-07'!P",TEXT(MATCH($C66,'2018-07'!$C$2:$C$100,0)+1,0)))="",INDIRECT(CONCATENATE("'2018-06'!P",TEXT(MATCH($C66,'2018-06'!$C$2:$C$100,0)+1,0)))="")),"Н/Д",INDIRECT(CONCATENATE("'2018-07'!P",TEXT(MATCH($C66,'2018-07'!$C$2:$C$100,0)+1,0)))-INDIRECT(CONCATENATE("'2018-06'!P",TEXT(MATCH($C66,'2018-06'!$C$2:$C$100,0)+1,0))))</f>
        <v>71617009.520000011</v>
      </c>
      <c r="Q66" s="17">
        <f ca="1">IF(OR(INDIRECT(CONCATENATE("'2018-07'!Q",TEXT(MATCH($C66,'2018-07'!$C$2:$C$100,0)+1,0)))="",INDIRECT(CONCATENATE("'2018-06'!Q",TEXT(MATCH($C66,'2018-06'!$C$2:$C$100,0)+1,0)))="",AND(INDIRECT(CONCATENATE("'2018-07'!Q",TEXT(MATCH($C66,'2018-07'!$C$2:$C$100,0)+1,0)))="",INDIRECT(CONCATENATE("'2018-06'!Q",TEXT(MATCH($C66,'2018-06'!$C$2:$C$100,0)+1,0)))="")),"Н/Д",INDIRECT(CONCATENATE("'2018-07'!Q",TEXT(MATCH($C66,'2018-07'!$C$2:$C$100,0)+1,0)))-INDIRECT(CONCATENATE("'2018-06'!Q",TEXT(MATCH($C66,'2018-06'!$C$2:$C$100,0)+1,0))))</f>
        <v>5257966.370000001</v>
      </c>
      <c r="R66" s="17">
        <f ca="1">IF(OR(INDIRECT(CONCATENATE("'2018-07'!R",TEXT(MATCH($C66,'2018-07'!$C$2:$C$100,0)+1,0)))="",INDIRECT(CONCATENATE("'2018-06'!R",TEXT(MATCH($C66,'2018-06'!$C$2:$C$100,0)+1,0)))="",AND(INDIRECT(CONCATENATE("'2018-07'!R",TEXT(MATCH($C66,'2018-07'!$C$2:$C$100,0)+1,0)))="",INDIRECT(CONCATENATE("'2018-06'!R",TEXT(MATCH($C66,'2018-06'!$C$2:$C$100,0)+1,0)))="")),"Н/Д",INDIRECT(CONCATENATE("'2018-07'!R",TEXT(MATCH($C66,'2018-07'!$C$2:$C$100,0)+1,0)))-INDIRECT(CONCATENATE("'2018-06'!R",TEXT(MATCH($C66,'2018-06'!$C$2:$C$100,0)+1,0))))</f>
        <v>30603748.149999991</v>
      </c>
      <c r="S66" s="17">
        <f ca="1">IF(OR(INDIRECT(CONCATENATE("'2018-07'!S",TEXT(MATCH($C66,'2018-07'!$C$2:$C$100,0)+1,0)))="",INDIRECT(CONCATENATE("'2018-06'!S",TEXT(MATCH($C66,'2018-06'!$C$2:$C$100,0)+1,0)))="",AND(INDIRECT(CONCATENATE("'2018-07'!S",TEXT(MATCH($C66,'2018-07'!$C$2:$C$100,0)+1,0)))="",INDIRECT(CONCATENATE("'2018-06'!S",TEXT(MATCH($C66,'2018-06'!$C$2:$C$100,0)+1,0)))="")),"Н/Д",INDIRECT(CONCATENATE("'2018-07'!S",TEXT(MATCH($C66,'2018-07'!$C$2:$C$100,0)+1,0)))-INDIRECT(CONCATENATE("'2018-06'!S",TEXT(MATCH($C66,'2018-06'!$C$2:$C$100,0)+1,0))))</f>
        <v>56520.600000000035</v>
      </c>
      <c r="T66" s="17">
        <f ca="1">IF(OR(INDIRECT(CONCATENATE("'2018-07'!T",TEXT(MATCH($C66,'2018-07'!$C$2:$C$100,0)+1,0)))="",INDIRECT(CONCATENATE("'2018-06'!T",TEXT(MATCH($C66,'2018-06'!$C$2:$C$100,0)+1,0)))="",AND(INDIRECT(CONCATENATE("'2018-07'!T",TEXT(MATCH($C66,'2018-07'!$C$2:$C$100,0)+1,0)))="",INDIRECT(CONCATENATE("'2018-06'!T",TEXT(MATCH($C66,'2018-06'!$C$2:$C$100,0)+1,0)))="")),"Н/Д",INDIRECT(CONCATENATE("'2018-07'!T",TEXT(MATCH($C66,'2018-07'!$C$2:$C$100,0)+1,0)))-INDIRECT(CONCATENATE("'2018-06'!T",TEXT(MATCH($C66,'2018-06'!$C$2:$C$100,0)+1,0))))</f>
        <v>25948693.539999992</v>
      </c>
      <c r="U66" s="17">
        <f ca="1">IF(OR(INDIRECT(CONCATENATE("'2018-07'!U",TEXT(MATCH($C66,'2018-07'!$C$2:$C$100,0)+1,0)))="",INDIRECT(CONCATENATE("'2018-06'!U",TEXT(MATCH($C66,'2018-06'!$C$2:$C$100,0)+1,0)))="",AND(INDIRECT(CONCATENATE("'2018-07'!U",TEXT(MATCH($C66,'2018-07'!$C$2:$C$100,0)+1,0)))="",INDIRECT(CONCATENATE("'2018-06'!U",TEXT(MATCH($C66,'2018-06'!$C$2:$C$100,0)+1,0)))="")),"Н/Д",INDIRECT(CONCATENATE("'2018-07'!U",TEXT(MATCH($C66,'2018-07'!$C$2:$C$100,0)+1,0)))-INDIRECT(CONCATENATE("'2018-06'!U",TEXT(MATCH($C66,'2018-06'!$C$2:$C$100,0)+1,0))))</f>
        <v>3550945.0500000007</v>
      </c>
      <c r="V66" s="17">
        <f ca="1">IF(OR(INDIRECT(CONCATENATE("'2018-07'!V",TEXT(MATCH($C66,'2018-07'!$C$2:$C$100,0)+1,0)))="",INDIRECT(CONCATENATE("'2018-06'!V",TEXT(MATCH($C66,'2018-06'!$C$2:$C$100,0)+1,0)))="",AND(INDIRECT(CONCATENATE("'2018-07'!V",TEXT(MATCH($C66,'2018-07'!$C$2:$C$100,0)+1,0)))="",INDIRECT(CONCATENATE("'2018-06'!V",TEXT(MATCH($C66,'2018-06'!$C$2:$C$100,0)+1,0)))="")),"Н/Д",INDIRECT(CONCATENATE("'2018-07'!V",TEXT(MATCH($C66,'2018-07'!$C$2:$C$100,0)+1,0)))-INDIRECT(CONCATENATE("'2018-06'!V",TEXT(MATCH($C66,'2018-06'!$C$2:$C$100,0)+1,0))))</f>
        <v>1386252268.8099995</v>
      </c>
      <c r="W66" s="17">
        <f ca="1">IF(OR(INDIRECT(CONCATENATE("'2018-07'!W",TEXT(MATCH($C66,'2018-07'!$C$2:$C$100,0)+1,0)))="",INDIRECT(CONCATENATE("'2018-06'!W",TEXT(MATCH($C66,'2018-06'!$C$2:$C$100,0)+1,0)))="",AND(INDIRECT(CONCATENATE("'2018-07'!W",TEXT(MATCH($C66,'2018-07'!$C$2:$C$100,0)+1,0)))="",INDIRECT(CONCATENATE("'2018-06'!W",TEXT(MATCH($C66,'2018-06'!$C$2:$C$100,0)+1,0)))="")),"Н/Д",INDIRECT(CONCATENATE("'2018-07'!W",TEXT(MATCH($C66,'2018-07'!$C$2:$C$100,0)+1,0)))-INDIRECT(CONCATENATE("'2018-06'!W",TEXT(MATCH($C66,'2018-06'!$C$2:$C$100,0)+1,0))))</f>
        <v>8284359737.4100037</v>
      </c>
    </row>
    <row r="67" spans="1:23" x14ac:dyDescent="0.25">
      <c r="A67" s="2" t="s">
        <v>87</v>
      </c>
      <c r="B67" s="2" t="s">
        <v>93</v>
      </c>
      <c r="C67" s="15">
        <v>29000000</v>
      </c>
      <c r="D67" s="2" t="s">
        <v>210</v>
      </c>
      <c r="E67" s="17">
        <f ca="1">IF(OR(INDIRECT(CONCATENATE("'2018-07'!E",TEXT(MATCH($C67,'2018-07'!$C$2:$C$100,0)+1,0)))="",INDIRECT(CONCATENATE("'2018-06'!E",TEXT(MATCH($C67,'2018-06'!$C$2:$C$100,0)+1,0)))="",AND(INDIRECT(CONCATENATE("'2018-07'!E",TEXT(MATCH($C67,'2018-07'!$C$2:$C$100,0)+1,0)))="",INDIRECT(CONCATENATE("'2018-06'!E",TEXT(MATCH($C67,'2018-06'!$C$2:$C$100,0)+1,0)))="")),"Н/Д",INDIRECT(CONCATENATE("'2018-07'!E",TEXT(MATCH($C67,'2018-07'!$C$2:$C$100,0)+1,0)))-INDIRECT(CONCATENATE("'2018-06'!E",TEXT(MATCH($C67,'2018-06'!$C$2:$C$100,0)+1,0))))</f>
        <v>8560714014.2700043</v>
      </c>
      <c r="F67" s="17">
        <f ca="1">IF(OR(INDIRECT(CONCATENATE("'2018-07'!F",TEXT(MATCH($C67,'2018-07'!$C$2:$C$100,0)+1,0)))="",INDIRECT(CONCATENATE("'2018-06'!F",TEXT(MATCH($C67,'2018-06'!$C$2:$C$100,0)+1,0)))="",AND(INDIRECT(CONCATENATE("'2018-07'!F",TEXT(MATCH($C67,'2018-07'!$C$2:$C$100,0)+1,0)))="",INDIRECT(CONCATENATE("'2018-06'!F",TEXT(MATCH($C67,'2018-06'!$C$2:$C$100,0)+1,0)))="")),"Н/Д",INDIRECT(CONCATENATE("'2018-07'!F",TEXT(MATCH($C67,'2018-07'!$C$2:$C$100,0)+1,0)))-INDIRECT(CONCATENATE("'2018-06'!F",TEXT(MATCH($C67,'2018-06'!$C$2:$C$100,0)+1,0))))</f>
        <v>4066904614.7799988</v>
      </c>
      <c r="G67" s="17">
        <f ca="1">IF(OR(INDIRECT(CONCATENATE("'2018-07'!G",TEXT(MATCH($C67,'2018-07'!$C$2:$C$100,0)+1,0)))="",INDIRECT(CONCATENATE("'2018-06'!G",TEXT(MATCH($C67,'2018-06'!$C$2:$C$100,0)+1,0)))="",AND(INDIRECT(CONCATENATE("'2018-07'!G",TEXT(MATCH($C67,'2018-07'!$C$2:$C$100,0)+1,0)))="",INDIRECT(CONCATENATE("'2018-06'!G",TEXT(MATCH($C67,'2018-06'!$C$2:$C$100,0)+1,0)))="")),"Н/Д",INDIRECT(CONCATENATE("'2018-07'!G",TEXT(MATCH($C67,'2018-07'!$C$2:$C$100,0)+1,0)))-INDIRECT(CONCATENATE("'2018-06'!G",TEXT(MATCH($C67,'2018-06'!$C$2:$C$100,0)+1,0))))</f>
        <v>824075541.23999977</v>
      </c>
      <c r="H67" s="17">
        <f ca="1">IF(OR(INDIRECT(CONCATENATE("'2018-07'!H",TEXT(MATCH($C67,'2018-07'!$C$2:$C$100,0)+1,0)))="",INDIRECT(CONCATENATE("'2018-06'!H",TEXT(MATCH($C67,'2018-06'!$C$2:$C$100,0)+1,0)))="",AND(INDIRECT(CONCATENATE("'2018-07'!H",TEXT(MATCH($C67,'2018-07'!$C$2:$C$100,0)+1,0)))="",INDIRECT(CONCATENATE("'2018-06'!H",TEXT(MATCH($C67,'2018-06'!$C$2:$C$100,0)+1,0)))="")),"Н/Д",INDIRECT(CONCATENATE("'2018-07'!H",TEXT(MATCH($C67,'2018-07'!$C$2:$C$100,0)+1,0)))-INDIRECT(CONCATENATE("'2018-06'!H",TEXT(MATCH($C67,'2018-06'!$C$2:$C$100,0)+1,0))))</f>
        <v>1808028761.8999996</v>
      </c>
      <c r="I67" s="17">
        <f ca="1">IF(OR(INDIRECT(CONCATENATE("'2018-07'!I",TEXT(MATCH($C67,'2018-07'!$C$2:$C$100,0)+1,0)))="",INDIRECT(CONCATENATE("'2018-06'!I",TEXT(MATCH($C67,'2018-06'!$C$2:$C$100,0)+1,0)))="",AND(INDIRECT(CONCATENATE("'2018-07'!I",TEXT(MATCH($C67,'2018-07'!$C$2:$C$100,0)+1,0)))="",INDIRECT(CONCATENATE("'2018-06'!I",TEXT(MATCH($C67,'2018-06'!$C$2:$C$100,0)+1,0)))="")),"Н/Д",INDIRECT(CONCATENATE("'2018-07'!I",TEXT(MATCH($C67,'2018-07'!$C$2:$C$100,0)+1,0)))-INDIRECT(CONCATENATE("'2018-06'!I",TEXT(MATCH($C67,'2018-06'!$C$2:$C$100,0)+1,0))))</f>
        <v>1000050244.1399999</v>
      </c>
      <c r="J67" s="17" t="str">
        <f ca="1">IF(OR(INDIRECT(CONCATENATE("'2018-07'!J",TEXT(MATCH($C67,'2018-07'!$C$2:$C$100,0)+1,0)))="",INDIRECT(CONCATENATE("'2018-06'!J",TEXT(MATCH($C67,'2018-06'!$C$2:$C$100,0)+1,0)))="",AND(INDIRECT(CONCATENATE("'2018-07'!J",TEXT(MATCH($C67,'2018-07'!$C$2:$C$100,0)+1,0)))="",INDIRECT(CONCATENATE("'2018-06'!J",TEXT(MATCH($C67,'2018-06'!$C$2:$C$100,0)+1,0)))="")),"Н/Д",INDIRECT(CONCATENATE("'2018-07'!J",TEXT(MATCH($C67,'2018-07'!$C$2:$C$100,0)+1,0)))-INDIRECT(CONCATENATE("'2018-06'!J",TEXT(MATCH($C67,'2018-06'!$C$2:$C$100,0)+1,0))))</f>
        <v>Н/Д</v>
      </c>
      <c r="K67" s="17">
        <f ca="1">IF(OR(INDIRECT(CONCATENATE("'2018-07'!K",TEXT(MATCH($C67,'2018-07'!$C$2:$C$100,0)+1,0)))="",INDIRECT(CONCATENATE("'2018-06'!K",TEXT(MATCH($C67,'2018-06'!$C$2:$C$100,0)+1,0)))="",AND(INDIRECT(CONCATENATE("'2018-07'!K",TEXT(MATCH($C67,'2018-07'!$C$2:$C$100,0)+1,0)))="",INDIRECT(CONCATENATE("'2018-06'!K",TEXT(MATCH($C67,'2018-06'!$C$2:$C$100,0)+1,0)))="")),"Н/Д",INDIRECT(CONCATENATE("'2018-07'!K",TEXT(MATCH($C67,'2018-07'!$C$2:$C$100,0)+1,0)))-INDIRECT(CONCATENATE("'2018-06'!K",TEXT(MATCH($C67,'2018-06'!$C$2:$C$100,0)+1,0))))</f>
        <v>96038100.939999819</v>
      </c>
      <c r="L67" s="17">
        <f ca="1">IF(OR(INDIRECT(CONCATENATE("'2018-07'!L",TEXT(MATCH($C67,'2018-07'!$C$2:$C$100,0)+1,0)))="",INDIRECT(CONCATENATE("'2018-06'!L",TEXT(MATCH($C67,'2018-06'!$C$2:$C$100,0)+1,0)))="",AND(INDIRECT(CONCATENATE("'2018-07'!L",TEXT(MATCH($C67,'2018-07'!$C$2:$C$100,0)+1,0)))="",INDIRECT(CONCATENATE("'2018-06'!L",TEXT(MATCH($C67,'2018-06'!$C$2:$C$100,0)+1,0)))="")),"Н/Д",INDIRECT(CONCATENATE("'2018-07'!L",TEXT(MATCH($C67,'2018-07'!$C$2:$C$100,0)+1,0)))-INDIRECT(CONCATENATE("'2018-06'!L",TEXT(MATCH($C67,'2018-06'!$C$2:$C$100,0)+1,0))))</f>
        <v>67866962.240000248</v>
      </c>
      <c r="M67" s="17">
        <f ca="1">IF(OR(INDIRECT(CONCATENATE("'2018-07'!M",TEXT(MATCH($C67,'2018-07'!$C$2:$C$100,0)+1,0)))="",INDIRECT(CONCATENATE("'2018-06'!M",TEXT(MATCH($C67,'2018-06'!$C$2:$C$100,0)+1,0)))="",AND(INDIRECT(CONCATENATE("'2018-07'!M",TEXT(MATCH($C67,'2018-07'!$C$2:$C$100,0)+1,0)))="",INDIRECT(CONCATENATE("'2018-06'!M",TEXT(MATCH($C67,'2018-06'!$C$2:$C$100,0)+1,0)))="")),"Н/Д",INDIRECT(CONCATENATE("'2018-07'!M",TEXT(MATCH($C67,'2018-07'!$C$2:$C$100,0)+1,0)))-INDIRECT(CONCATENATE("'2018-06'!M",TEXT(MATCH($C67,'2018-06'!$C$2:$C$100,0)+1,0))))</f>
        <v>12165922.640000001</v>
      </c>
      <c r="N67" s="17">
        <f ca="1">IF(OR(INDIRECT(CONCATENATE("'2018-07'!N",TEXT(MATCH($C67,'2018-07'!$C$2:$C$100,0)+1,0)))="",INDIRECT(CONCATENATE("'2018-06'!N",TEXT(MATCH($C67,'2018-06'!$C$2:$C$100,0)+1,0)))="",AND(INDIRECT(CONCATENATE("'2018-07'!N",TEXT(MATCH($C67,'2018-07'!$C$2:$C$100,0)+1,0)))="",INDIRECT(CONCATENATE("'2018-06'!N",TEXT(MATCH($C67,'2018-06'!$C$2:$C$100,0)+1,0)))="")),"Н/Д",INDIRECT(CONCATENATE("'2018-07'!N",TEXT(MATCH($C67,'2018-07'!$C$2:$C$100,0)+1,0)))-INDIRECT(CONCATENATE("'2018-06'!NE",TEXT(MATCH($C67,'2018-06'!$C$2:$C$100,0)+1,0))))</f>
        <v>167628185.49000001</v>
      </c>
      <c r="O67" s="17">
        <f ca="1">IF(OR(INDIRECT(CONCATENATE("'2018-07'!O",TEXT(MATCH($C67,'2018-07'!$C$2:$C$100,0)+1,0)))="",INDIRECT(CONCATENATE("'2018-06'!O",TEXT(MATCH($C67,'2018-06'!$C$2:$C$100,0)+1,0)))="",AND(INDIRECT(CONCATENATE("'2018-07'!O",TEXT(MATCH($C67,'2018-07'!$C$2:$C$100,0)+1,0)))="",INDIRECT(CONCATENATE("'2018-06'!O",TEXT(MATCH($C67,'2018-06'!$C$2:$C$100,0)+1,0)))="")),"Н/Д",INDIRECT(CONCATENATE("'2018-07'!O",TEXT(MATCH($C67,'2018-07'!$C$2:$C$100,0)+1,0)))-INDIRECT(CONCATENATE("'2018-06'!O",TEXT(MATCH($C67,'2018-06'!$C$2:$C$100,0)+1,0))))</f>
        <v>2197.1699999999983</v>
      </c>
      <c r="P67" s="17">
        <f ca="1">IF(OR(INDIRECT(CONCATENATE("'2018-07'!P",TEXT(MATCH($C67,'2018-07'!$C$2:$C$100,0)+1,0)))="",INDIRECT(CONCATENATE("'2018-06'!P",TEXT(MATCH($C67,'2018-06'!$C$2:$C$100,0)+1,0)))="",AND(INDIRECT(CONCATENATE("'2018-07'!P",TEXT(MATCH($C67,'2018-07'!$C$2:$C$100,0)+1,0)))="",INDIRECT(CONCATENATE("'2018-06'!P",TEXT(MATCH($C67,'2018-06'!$C$2:$C$100,0)+1,0)))="")),"Н/Д",INDIRECT(CONCATENATE("'2018-07'!P",TEXT(MATCH($C67,'2018-07'!$C$2:$C$100,0)+1,0)))-INDIRECT(CONCATENATE("'2018-06'!P",TEXT(MATCH($C67,'2018-06'!$C$2:$C$100,0)+1,0))))</f>
        <v>81565494.129999995</v>
      </c>
      <c r="Q67" s="17">
        <f ca="1">IF(OR(INDIRECT(CONCATENATE("'2018-07'!Q",TEXT(MATCH($C67,'2018-07'!$C$2:$C$100,0)+1,0)))="",INDIRECT(CONCATENATE("'2018-06'!Q",TEXT(MATCH($C67,'2018-06'!$C$2:$C$100,0)+1,0)))="",AND(INDIRECT(CONCATENATE("'2018-07'!Q",TEXT(MATCH($C67,'2018-07'!$C$2:$C$100,0)+1,0)))="",INDIRECT(CONCATENATE("'2018-06'!Q",TEXT(MATCH($C67,'2018-06'!$C$2:$C$100,0)+1,0)))="")),"Н/Д",INDIRECT(CONCATENATE("'2018-07'!Q",TEXT(MATCH($C67,'2018-07'!$C$2:$C$100,0)+1,0)))-INDIRECT(CONCATENATE("'2018-06'!Q",TEXT(MATCH($C67,'2018-06'!$C$2:$C$100,0)+1,0))))</f>
        <v>16017397.230000004</v>
      </c>
      <c r="R67" s="17">
        <f ca="1">IF(OR(INDIRECT(CONCATENATE("'2018-07'!R",TEXT(MATCH($C67,'2018-07'!$C$2:$C$100,0)+1,0)))="",INDIRECT(CONCATENATE("'2018-06'!R",TEXT(MATCH($C67,'2018-06'!$C$2:$C$100,0)+1,0)))="",AND(INDIRECT(CONCATENATE("'2018-07'!R",TEXT(MATCH($C67,'2018-07'!$C$2:$C$100,0)+1,0)))="",INDIRECT(CONCATENATE("'2018-06'!R",TEXT(MATCH($C67,'2018-06'!$C$2:$C$100,0)+1,0)))="")),"Н/Д",INDIRECT(CONCATENATE("'2018-07'!R",TEXT(MATCH($C67,'2018-07'!$C$2:$C$100,0)+1,0)))-INDIRECT(CONCATENATE("'2018-06'!R",TEXT(MATCH($C67,'2018-06'!$C$2:$C$100,0)+1,0))))</f>
        <v>37757102.399999976</v>
      </c>
      <c r="S67" s="17">
        <f ca="1">IF(OR(INDIRECT(CONCATENATE("'2018-07'!S",TEXT(MATCH($C67,'2018-07'!$C$2:$C$100,0)+1,0)))="",INDIRECT(CONCATENATE("'2018-06'!S",TEXT(MATCH($C67,'2018-06'!$C$2:$C$100,0)+1,0)))="",AND(INDIRECT(CONCATENATE("'2018-07'!S",TEXT(MATCH($C67,'2018-07'!$C$2:$C$100,0)+1,0)))="",INDIRECT(CONCATENATE("'2018-06'!S",TEXT(MATCH($C67,'2018-06'!$C$2:$C$100,0)+1,0)))="")),"Н/Д",INDIRECT(CONCATENATE("'2018-07'!S",TEXT(MATCH($C67,'2018-07'!$C$2:$C$100,0)+1,0)))-INDIRECT(CONCATENATE("'2018-06'!S",TEXT(MATCH($C67,'2018-06'!$C$2:$C$100,0)+1,0))))</f>
        <v>182350.57999999996</v>
      </c>
      <c r="T67" s="17">
        <f ca="1">IF(OR(INDIRECT(CONCATENATE("'2018-07'!T",TEXT(MATCH($C67,'2018-07'!$C$2:$C$100,0)+1,0)))="",INDIRECT(CONCATENATE("'2018-06'!T",TEXT(MATCH($C67,'2018-06'!$C$2:$C$100,0)+1,0)))="",AND(INDIRECT(CONCATENATE("'2018-07'!T",TEXT(MATCH($C67,'2018-07'!$C$2:$C$100,0)+1,0)))="",INDIRECT(CONCATENATE("'2018-06'!T",TEXT(MATCH($C67,'2018-06'!$C$2:$C$100,0)+1,0)))="")),"Н/Д",INDIRECT(CONCATENATE("'2018-07'!T",TEXT(MATCH($C67,'2018-07'!$C$2:$C$100,0)+1,0)))-INDIRECT(CONCATENATE("'2018-06'!T",TEXT(MATCH($C67,'2018-06'!$C$2:$C$100,0)+1,0))))</f>
        <v>63757338.849999964</v>
      </c>
      <c r="U67" s="17">
        <f ca="1">IF(OR(INDIRECT(CONCATENATE("'2018-07'!U",TEXT(MATCH($C67,'2018-07'!$C$2:$C$100,0)+1,0)))="",INDIRECT(CONCATENATE("'2018-06'!U",TEXT(MATCH($C67,'2018-06'!$C$2:$C$100,0)+1,0)))="",AND(INDIRECT(CONCATENATE("'2018-07'!U",TEXT(MATCH($C67,'2018-07'!$C$2:$C$100,0)+1,0)))="",INDIRECT(CONCATENATE("'2018-06'!U",TEXT(MATCH($C67,'2018-06'!$C$2:$C$100,0)+1,0)))="")),"Н/Д",INDIRECT(CONCATENATE("'2018-07'!U",TEXT(MATCH($C67,'2018-07'!$C$2:$C$100,0)+1,0)))-INDIRECT(CONCATENATE("'2018-06'!U",TEXT(MATCH($C67,'2018-06'!$C$2:$C$100,0)+1,0))))</f>
        <v>1942632.2599999998</v>
      </c>
      <c r="V67" s="17">
        <f ca="1">IF(OR(INDIRECT(CONCATENATE("'2018-07'!V",TEXT(MATCH($C67,'2018-07'!$C$2:$C$100,0)+1,0)))="",INDIRECT(CONCATENATE("'2018-06'!V",TEXT(MATCH($C67,'2018-06'!$C$2:$C$100,0)+1,0)))="",AND(INDIRECT(CONCATENATE("'2018-07'!V",TEXT(MATCH($C67,'2018-07'!$C$2:$C$100,0)+1,0)))="",INDIRECT(CONCATENATE("'2018-06'!V",TEXT(MATCH($C67,'2018-06'!$C$2:$C$100,0)+1,0)))="")),"Н/Д",INDIRECT(CONCATENATE("'2018-07'!V",TEXT(MATCH($C67,'2018-07'!$C$2:$C$100,0)+1,0)))-INDIRECT(CONCATENATE("'2018-06'!V",TEXT(MATCH($C67,'2018-06'!$C$2:$C$100,0)+1,0))))</f>
        <v>4493809399.4899998</v>
      </c>
      <c r="W67" s="17">
        <f ca="1">IF(OR(INDIRECT(CONCATENATE("'2018-07'!W",TEXT(MATCH($C67,'2018-07'!$C$2:$C$100,0)+1,0)))="",INDIRECT(CONCATENATE("'2018-06'!W",TEXT(MATCH($C67,'2018-06'!$C$2:$C$100,0)+1,0)))="",AND(INDIRECT(CONCATENATE("'2018-07'!W",TEXT(MATCH($C67,'2018-07'!$C$2:$C$100,0)+1,0)))="",INDIRECT(CONCATENATE("'2018-06'!W",TEXT(MATCH($C67,'2018-06'!$C$2:$C$100,0)+1,0)))="")),"Н/Д",INDIRECT(CONCATENATE("'2018-07'!W",TEXT(MATCH($C67,'2018-07'!$C$2:$C$100,0)+1,0)))-INDIRECT(CONCATENATE("'2018-06'!W",TEXT(MATCH($C67,'2018-06'!$C$2:$C$100,0)+1,0))))</f>
        <v>21162768651.360001</v>
      </c>
    </row>
    <row r="68" spans="1:23" x14ac:dyDescent="0.25">
      <c r="A68" s="2" t="s">
        <v>87</v>
      </c>
      <c r="B68" s="2" t="s">
        <v>94</v>
      </c>
      <c r="C68" s="15">
        <v>34000000</v>
      </c>
      <c r="D68" s="2" t="s">
        <v>210</v>
      </c>
      <c r="E68" s="17">
        <f ca="1">IF(OR(INDIRECT(CONCATENATE("'2018-07'!E",TEXT(MATCH($C68,'2018-07'!$C$2:$C$100,0)+1,0)))="",INDIRECT(CONCATENATE("'2018-06'!E",TEXT(MATCH($C68,'2018-06'!$C$2:$C$100,0)+1,0)))="",AND(INDIRECT(CONCATENATE("'2018-07'!E",TEXT(MATCH($C68,'2018-07'!$C$2:$C$100,0)+1,0)))="",INDIRECT(CONCATENATE("'2018-06'!E",TEXT(MATCH($C68,'2018-06'!$C$2:$C$100,0)+1,0)))="")),"Н/Д",INDIRECT(CONCATENATE("'2018-07'!E",TEXT(MATCH($C68,'2018-07'!$C$2:$C$100,0)+1,0)))-INDIRECT(CONCATENATE("'2018-06'!E",TEXT(MATCH($C68,'2018-06'!$C$2:$C$100,0)+1,0))))</f>
        <v>2427229402.6400013</v>
      </c>
      <c r="F68" s="17">
        <f ca="1">IF(OR(INDIRECT(CONCATENATE("'2018-07'!F",TEXT(MATCH($C68,'2018-07'!$C$2:$C$100,0)+1,0)))="",INDIRECT(CONCATENATE("'2018-06'!F",TEXT(MATCH($C68,'2018-06'!$C$2:$C$100,0)+1,0)))="",AND(INDIRECT(CONCATENATE("'2018-07'!F",TEXT(MATCH($C68,'2018-07'!$C$2:$C$100,0)+1,0)))="",INDIRECT(CONCATENATE("'2018-06'!F",TEXT(MATCH($C68,'2018-06'!$C$2:$C$100,0)+1,0)))="")),"Н/Д",INDIRECT(CONCATENATE("'2018-07'!F",TEXT(MATCH($C68,'2018-07'!$C$2:$C$100,0)+1,0)))-INDIRECT(CONCATENATE("'2018-06'!F",TEXT(MATCH($C68,'2018-06'!$C$2:$C$100,0)+1,0))))</f>
        <v>1604829150.6700001</v>
      </c>
      <c r="G68" s="17">
        <f ca="1">IF(OR(INDIRECT(CONCATENATE("'2018-07'!G",TEXT(MATCH($C68,'2018-07'!$C$2:$C$100,0)+1,0)))="",INDIRECT(CONCATENATE("'2018-06'!G",TEXT(MATCH($C68,'2018-06'!$C$2:$C$100,0)+1,0)))="",AND(INDIRECT(CONCATENATE("'2018-07'!G",TEXT(MATCH($C68,'2018-07'!$C$2:$C$100,0)+1,0)))="",INDIRECT(CONCATENATE("'2018-06'!G",TEXT(MATCH($C68,'2018-06'!$C$2:$C$100,0)+1,0)))="")),"Н/Д",INDIRECT(CONCATENATE("'2018-07'!G",TEXT(MATCH($C68,'2018-07'!$C$2:$C$100,0)+1,0)))-INDIRECT(CONCATENATE("'2018-06'!G",TEXT(MATCH($C68,'2018-06'!$C$2:$C$100,0)+1,0))))</f>
        <v>378355116.0999999</v>
      </c>
      <c r="H68" s="17">
        <f ca="1">IF(OR(INDIRECT(CONCATENATE("'2018-07'!H",TEXT(MATCH($C68,'2018-07'!$C$2:$C$100,0)+1,0)))="",INDIRECT(CONCATENATE("'2018-06'!H",TEXT(MATCH($C68,'2018-06'!$C$2:$C$100,0)+1,0)))="",AND(INDIRECT(CONCATENATE("'2018-07'!H",TEXT(MATCH($C68,'2018-07'!$C$2:$C$100,0)+1,0)))="",INDIRECT(CONCATENATE("'2018-06'!H",TEXT(MATCH($C68,'2018-06'!$C$2:$C$100,0)+1,0)))="")),"Н/Д",INDIRECT(CONCATENATE("'2018-07'!H",TEXT(MATCH($C68,'2018-07'!$C$2:$C$100,0)+1,0)))-INDIRECT(CONCATENATE("'2018-06'!H",TEXT(MATCH($C68,'2018-06'!$C$2:$C$100,0)+1,0))))</f>
        <v>727663932.84000015</v>
      </c>
      <c r="I68" s="17">
        <f ca="1">IF(OR(INDIRECT(CONCATENATE("'2018-07'!I",TEXT(MATCH($C68,'2018-07'!$C$2:$C$100,0)+1,0)))="",INDIRECT(CONCATENATE("'2018-06'!I",TEXT(MATCH($C68,'2018-06'!$C$2:$C$100,0)+1,0)))="",AND(INDIRECT(CONCATENATE("'2018-07'!I",TEXT(MATCH($C68,'2018-07'!$C$2:$C$100,0)+1,0)))="",INDIRECT(CONCATENATE("'2018-06'!I",TEXT(MATCH($C68,'2018-06'!$C$2:$C$100,0)+1,0)))="")),"Н/Д",INDIRECT(CONCATENATE("'2018-07'!I",TEXT(MATCH($C68,'2018-07'!$C$2:$C$100,0)+1,0)))-INDIRECT(CONCATENATE("'2018-06'!I",TEXT(MATCH($C68,'2018-06'!$C$2:$C$100,0)+1,0))))</f>
        <v>168532261.39999998</v>
      </c>
      <c r="J68" s="17" t="str">
        <f ca="1">IF(OR(INDIRECT(CONCATENATE("'2018-07'!J",TEXT(MATCH($C68,'2018-07'!$C$2:$C$100,0)+1,0)))="",INDIRECT(CONCATENATE("'2018-06'!J",TEXT(MATCH($C68,'2018-06'!$C$2:$C$100,0)+1,0)))="",AND(INDIRECT(CONCATENATE("'2018-07'!J",TEXT(MATCH($C68,'2018-07'!$C$2:$C$100,0)+1,0)))="",INDIRECT(CONCATENATE("'2018-06'!J",TEXT(MATCH($C68,'2018-06'!$C$2:$C$100,0)+1,0)))="")),"Н/Д",INDIRECT(CONCATENATE("'2018-07'!J",TEXT(MATCH($C68,'2018-07'!$C$2:$C$100,0)+1,0)))-INDIRECT(CONCATENATE("'2018-06'!J",TEXT(MATCH($C68,'2018-06'!$C$2:$C$100,0)+1,0))))</f>
        <v>Н/Д</v>
      </c>
      <c r="K68" s="17">
        <f ca="1">IF(OR(INDIRECT(CONCATENATE("'2018-07'!K",TEXT(MATCH($C68,'2018-07'!$C$2:$C$100,0)+1,0)))="",INDIRECT(CONCATENATE("'2018-06'!K",TEXT(MATCH($C68,'2018-06'!$C$2:$C$100,0)+1,0)))="",AND(INDIRECT(CONCATENATE("'2018-07'!K",TEXT(MATCH($C68,'2018-07'!$C$2:$C$100,0)+1,0)))="",INDIRECT(CONCATENATE("'2018-06'!K",TEXT(MATCH($C68,'2018-06'!$C$2:$C$100,0)+1,0)))="")),"Н/Д",INDIRECT(CONCATENATE("'2018-07'!K",TEXT(MATCH($C68,'2018-07'!$C$2:$C$100,0)+1,0)))-INDIRECT(CONCATENATE("'2018-06'!K",TEXT(MATCH($C68,'2018-06'!$C$2:$C$100,0)+1,0))))</f>
        <v>67184093.179999828</v>
      </c>
      <c r="L68" s="17">
        <f ca="1">IF(OR(INDIRECT(CONCATENATE("'2018-07'!L",TEXT(MATCH($C68,'2018-07'!$C$2:$C$100,0)+1,0)))="",INDIRECT(CONCATENATE("'2018-06'!L",TEXT(MATCH($C68,'2018-06'!$C$2:$C$100,0)+1,0)))="",AND(INDIRECT(CONCATENATE("'2018-07'!L",TEXT(MATCH($C68,'2018-07'!$C$2:$C$100,0)+1,0)))="",INDIRECT(CONCATENATE("'2018-06'!L",TEXT(MATCH($C68,'2018-06'!$C$2:$C$100,0)+1,0)))="")),"Н/Д",INDIRECT(CONCATENATE("'2018-07'!L",TEXT(MATCH($C68,'2018-07'!$C$2:$C$100,0)+1,0)))-INDIRECT(CONCATENATE("'2018-06'!L",TEXT(MATCH($C68,'2018-06'!$C$2:$C$100,0)+1,0))))</f>
        <v>45460086.449999809</v>
      </c>
      <c r="M68" s="17">
        <f ca="1">IF(OR(INDIRECT(CONCATENATE("'2018-07'!M",TEXT(MATCH($C68,'2018-07'!$C$2:$C$100,0)+1,0)))="",INDIRECT(CONCATENATE("'2018-06'!M",TEXT(MATCH($C68,'2018-06'!$C$2:$C$100,0)+1,0)))="",AND(INDIRECT(CONCATENATE("'2018-07'!M",TEXT(MATCH($C68,'2018-07'!$C$2:$C$100,0)+1,0)))="",INDIRECT(CONCATENATE("'2018-06'!M",TEXT(MATCH($C68,'2018-06'!$C$2:$C$100,0)+1,0)))="")),"Н/Д",INDIRECT(CONCATENATE("'2018-07'!M",TEXT(MATCH($C68,'2018-07'!$C$2:$C$100,0)+1,0)))-INDIRECT(CONCATENATE("'2018-06'!M",TEXT(MATCH($C68,'2018-06'!$C$2:$C$100,0)+1,0))))</f>
        <v>756701.2200000002</v>
      </c>
      <c r="N68" s="17">
        <f ca="1">IF(OR(INDIRECT(CONCATENATE("'2018-07'!N",TEXT(MATCH($C68,'2018-07'!$C$2:$C$100,0)+1,0)))="",INDIRECT(CONCATENATE("'2018-06'!N",TEXT(MATCH($C68,'2018-06'!$C$2:$C$100,0)+1,0)))="",AND(INDIRECT(CONCATENATE("'2018-07'!N",TEXT(MATCH($C68,'2018-07'!$C$2:$C$100,0)+1,0)))="",INDIRECT(CONCATENATE("'2018-06'!N",TEXT(MATCH($C68,'2018-06'!$C$2:$C$100,0)+1,0)))="")),"Н/Д",INDIRECT(CONCATENATE("'2018-07'!N",TEXT(MATCH($C68,'2018-07'!$C$2:$C$100,0)+1,0)))-INDIRECT(CONCATENATE("'2018-06'!NE",TEXT(MATCH($C68,'2018-06'!$C$2:$C$100,0)+1,0))))</f>
        <v>88880817.840000004</v>
      </c>
      <c r="O68" s="17">
        <f ca="1">IF(OR(INDIRECT(CONCATENATE("'2018-07'!O",TEXT(MATCH($C68,'2018-07'!$C$2:$C$100,0)+1,0)))="",INDIRECT(CONCATENATE("'2018-06'!O",TEXT(MATCH($C68,'2018-06'!$C$2:$C$100,0)+1,0)))="",AND(INDIRECT(CONCATENATE("'2018-07'!O",TEXT(MATCH($C68,'2018-07'!$C$2:$C$100,0)+1,0)))="",INDIRECT(CONCATENATE("'2018-06'!O",TEXT(MATCH($C68,'2018-06'!$C$2:$C$100,0)+1,0)))="")),"Н/Д",INDIRECT(CONCATENATE("'2018-07'!O",TEXT(MATCH($C68,'2018-07'!$C$2:$C$100,0)+1,0)))-INDIRECT(CONCATENATE("'2018-06'!O",TEXT(MATCH($C68,'2018-06'!$C$2:$C$100,0)+1,0))))</f>
        <v>16075.340000000004</v>
      </c>
      <c r="P68" s="17">
        <f ca="1">IF(OR(INDIRECT(CONCATENATE("'2018-07'!P",TEXT(MATCH($C68,'2018-07'!$C$2:$C$100,0)+1,0)))="",INDIRECT(CONCATENATE("'2018-06'!P",TEXT(MATCH($C68,'2018-06'!$C$2:$C$100,0)+1,0)))="",AND(INDIRECT(CONCATENATE("'2018-07'!P",TEXT(MATCH($C68,'2018-07'!$C$2:$C$100,0)+1,0)))="",INDIRECT(CONCATENATE("'2018-06'!P",TEXT(MATCH($C68,'2018-06'!$C$2:$C$100,0)+1,0)))="")),"Н/Д",INDIRECT(CONCATENATE("'2018-07'!P",TEXT(MATCH($C68,'2018-07'!$C$2:$C$100,0)+1,0)))-INDIRECT(CONCATENATE("'2018-06'!P",TEXT(MATCH($C68,'2018-06'!$C$2:$C$100,0)+1,0))))</f>
        <v>56976142.030000001</v>
      </c>
      <c r="Q68" s="17">
        <f ca="1">IF(OR(INDIRECT(CONCATENATE("'2018-07'!Q",TEXT(MATCH($C68,'2018-07'!$C$2:$C$100,0)+1,0)))="",INDIRECT(CONCATENATE("'2018-06'!Q",TEXT(MATCH($C68,'2018-06'!$C$2:$C$100,0)+1,0)))="",AND(INDIRECT(CONCATENATE("'2018-07'!Q",TEXT(MATCH($C68,'2018-07'!$C$2:$C$100,0)+1,0)))="",INDIRECT(CONCATENATE("'2018-06'!Q",TEXT(MATCH($C68,'2018-06'!$C$2:$C$100,0)+1,0)))="")),"Н/Д",INDIRECT(CONCATENATE("'2018-07'!Q",TEXT(MATCH($C68,'2018-07'!$C$2:$C$100,0)+1,0)))-INDIRECT(CONCATENATE("'2018-06'!Q",TEXT(MATCH($C68,'2018-06'!$C$2:$C$100,0)+1,0))))</f>
        <v>43298315.120000005</v>
      </c>
      <c r="R68" s="17">
        <f ca="1">IF(OR(INDIRECT(CONCATENATE("'2018-07'!R",TEXT(MATCH($C68,'2018-07'!$C$2:$C$100,0)+1,0)))="",INDIRECT(CONCATENATE("'2018-06'!R",TEXT(MATCH($C68,'2018-06'!$C$2:$C$100,0)+1,0)))="",AND(INDIRECT(CONCATENATE("'2018-07'!R",TEXT(MATCH($C68,'2018-07'!$C$2:$C$100,0)+1,0)))="",INDIRECT(CONCATENATE("'2018-06'!R",TEXT(MATCH($C68,'2018-06'!$C$2:$C$100,0)+1,0)))="")),"Н/Д",INDIRECT(CONCATENATE("'2018-07'!R",TEXT(MATCH($C68,'2018-07'!$C$2:$C$100,0)+1,0)))-INDIRECT(CONCATENATE("'2018-06'!R",TEXT(MATCH($C68,'2018-06'!$C$2:$C$100,0)+1,0))))</f>
        <v>12842098.99000001</v>
      </c>
      <c r="S68" s="17">
        <f ca="1">IF(OR(INDIRECT(CONCATENATE("'2018-07'!S",TEXT(MATCH($C68,'2018-07'!$C$2:$C$100,0)+1,0)))="",INDIRECT(CONCATENATE("'2018-06'!S",TEXT(MATCH($C68,'2018-06'!$C$2:$C$100,0)+1,0)))="",AND(INDIRECT(CONCATENATE("'2018-07'!S",TEXT(MATCH($C68,'2018-07'!$C$2:$C$100,0)+1,0)))="",INDIRECT(CONCATENATE("'2018-06'!S",TEXT(MATCH($C68,'2018-06'!$C$2:$C$100,0)+1,0)))="")),"Н/Д",INDIRECT(CONCATENATE("'2018-07'!S",TEXT(MATCH($C68,'2018-07'!$C$2:$C$100,0)+1,0)))-INDIRECT(CONCATENATE("'2018-06'!S",TEXT(MATCH($C68,'2018-06'!$C$2:$C$100,0)+1,0))))</f>
        <v>215951.37000000011</v>
      </c>
      <c r="T68" s="17">
        <f ca="1">IF(OR(INDIRECT(CONCATENATE("'2018-07'!T",TEXT(MATCH($C68,'2018-07'!$C$2:$C$100,0)+1,0)))="",INDIRECT(CONCATENATE("'2018-06'!T",TEXT(MATCH($C68,'2018-06'!$C$2:$C$100,0)+1,0)))="",AND(INDIRECT(CONCATENATE("'2018-07'!T",TEXT(MATCH($C68,'2018-07'!$C$2:$C$100,0)+1,0)))="",INDIRECT(CONCATENATE("'2018-06'!T",TEXT(MATCH($C68,'2018-06'!$C$2:$C$100,0)+1,0)))="")),"Н/Д",INDIRECT(CONCATENATE("'2018-07'!T",TEXT(MATCH($C68,'2018-07'!$C$2:$C$100,0)+1,0)))-INDIRECT(CONCATENATE("'2018-06'!T",TEXT(MATCH($C68,'2018-06'!$C$2:$C$100,0)+1,0))))</f>
        <v>53046670.979999989</v>
      </c>
      <c r="U68" s="17">
        <f ca="1">IF(OR(INDIRECT(CONCATENATE("'2018-07'!U",TEXT(MATCH($C68,'2018-07'!$C$2:$C$100,0)+1,0)))="",INDIRECT(CONCATENATE("'2018-06'!U",TEXT(MATCH($C68,'2018-06'!$C$2:$C$100,0)+1,0)))="",AND(INDIRECT(CONCATENATE("'2018-07'!U",TEXT(MATCH($C68,'2018-07'!$C$2:$C$100,0)+1,0)))="",INDIRECT(CONCATENATE("'2018-06'!U",TEXT(MATCH($C68,'2018-06'!$C$2:$C$100,0)+1,0)))="")),"Н/Д",INDIRECT(CONCATENATE("'2018-07'!U",TEXT(MATCH($C68,'2018-07'!$C$2:$C$100,0)+1,0)))-INDIRECT(CONCATENATE("'2018-06'!U",TEXT(MATCH($C68,'2018-06'!$C$2:$C$100,0)+1,0))))</f>
        <v>437746.8600000001</v>
      </c>
      <c r="V68" s="17">
        <f ca="1">IF(OR(INDIRECT(CONCATENATE("'2018-07'!V",TEXT(MATCH($C68,'2018-07'!$C$2:$C$100,0)+1,0)))="",INDIRECT(CONCATENATE("'2018-06'!V",TEXT(MATCH($C68,'2018-06'!$C$2:$C$100,0)+1,0)))="",AND(INDIRECT(CONCATENATE("'2018-07'!V",TEXT(MATCH($C68,'2018-07'!$C$2:$C$100,0)+1,0)))="",INDIRECT(CONCATENATE("'2018-06'!V",TEXT(MATCH($C68,'2018-06'!$C$2:$C$100,0)+1,0)))="")),"Н/Д",INDIRECT(CONCATENATE("'2018-07'!V",TEXT(MATCH($C68,'2018-07'!$C$2:$C$100,0)+1,0)))-INDIRECT(CONCATENATE("'2018-06'!V",TEXT(MATCH($C68,'2018-06'!$C$2:$C$100,0)+1,0))))</f>
        <v>822400251.96999979</v>
      </c>
      <c r="W68" s="17">
        <f ca="1">IF(OR(INDIRECT(CONCATENATE("'2018-07'!W",TEXT(MATCH($C68,'2018-07'!$C$2:$C$100,0)+1,0)))="",INDIRECT(CONCATENATE("'2018-06'!W",TEXT(MATCH($C68,'2018-06'!$C$2:$C$100,0)+1,0)))="",AND(INDIRECT(CONCATENATE("'2018-07'!W",TEXT(MATCH($C68,'2018-07'!$C$2:$C$100,0)+1,0)))="",INDIRECT(CONCATENATE("'2018-06'!W",TEXT(MATCH($C68,'2018-06'!$C$2:$C$100,0)+1,0)))="")),"Н/Д",INDIRECT(CONCATENATE("'2018-07'!W",TEXT(MATCH($C68,'2018-07'!$C$2:$C$100,0)+1,0)))-INDIRECT(CONCATENATE("'2018-06'!W",TEXT(MATCH($C68,'2018-06'!$C$2:$C$100,0)+1,0))))</f>
        <v>6425959229.6100006</v>
      </c>
    </row>
    <row r="69" spans="1:23" x14ac:dyDescent="0.25">
      <c r="A69" s="2" t="s">
        <v>87</v>
      </c>
      <c r="B69" s="2" t="s">
        <v>95</v>
      </c>
      <c r="C69" s="15">
        <v>38000000</v>
      </c>
      <c r="D69" s="2" t="s">
        <v>210</v>
      </c>
      <c r="E69" s="17">
        <f ca="1">IF(OR(INDIRECT(CONCATENATE("'2018-07'!E",TEXT(MATCH($C69,'2018-07'!$C$2:$C$100,0)+1,0)))="",INDIRECT(CONCATENATE("'2018-06'!E",TEXT(MATCH($C69,'2018-06'!$C$2:$C$100,0)+1,0)))="",AND(INDIRECT(CONCATENATE("'2018-07'!E",TEXT(MATCH($C69,'2018-07'!$C$2:$C$100,0)+1,0)))="",INDIRECT(CONCATENATE("'2018-06'!E",TEXT(MATCH($C69,'2018-06'!$C$2:$C$100,0)+1,0)))="")),"Н/Д",INDIRECT(CONCATENATE("'2018-07'!E",TEXT(MATCH($C69,'2018-07'!$C$2:$C$100,0)+1,0)))-INDIRECT(CONCATENATE("'2018-06'!E",TEXT(MATCH($C69,'2018-06'!$C$2:$C$100,0)+1,0))))</f>
        <v>4786564168.5699997</v>
      </c>
      <c r="F69" s="17">
        <f ca="1">IF(OR(INDIRECT(CONCATENATE("'2018-07'!F",TEXT(MATCH($C69,'2018-07'!$C$2:$C$100,0)+1,0)))="",INDIRECT(CONCATENATE("'2018-06'!F",TEXT(MATCH($C69,'2018-06'!$C$2:$C$100,0)+1,0)))="",AND(INDIRECT(CONCATENATE("'2018-07'!F",TEXT(MATCH($C69,'2018-07'!$C$2:$C$100,0)+1,0)))="",INDIRECT(CONCATENATE("'2018-06'!F",TEXT(MATCH($C69,'2018-06'!$C$2:$C$100,0)+1,0)))="")),"Н/Д",INDIRECT(CONCATENATE("'2018-07'!F",TEXT(MATCH($C69,'2018-07'!$C$2:$C$100,0)+1,0)))-INDIRECT(CONCATENATE("'2018-06'!F",TEXT(MATCH($C69,'2018-06'!$C$2:$C$100,0)+1,0))))</f>
        <v>3253175698.2000008</v>
      </c>
      <c r="G69" s="17">
        <f ca="1">IF(OR(INDIRECT(CONCATENATE("'2018-07'!G",TEXT(MATCH($C69,'2018-07'!$C$2:$C$100,0)+1,0)))="",INDIRECT(CONCATENATE("'2018-06'!G",TEXT(MATCH($C69,'2018-06'!$C$2:$C$100,0)+1,0)))="",AND(INDIRECT(CONCATENATE("'2018-07'!G",TEXT(MATCH($C69,'2018-07'!$C$2:$C$100,0)+1,0)))="",INDIRECT(CONCATENATE("'2018-06'!G",TEXT(MATCH($C69,'2018-06'!$C$2:$C$100,0)+1,0)))="")),"Н/Д",INDIRECT(CONCATENATE("'2018-07'!G",TEXT(MATCH($C69,'2018-07'!$C$2:$C$100,0)+1,0)))-INDIRECT(CONCATENATE("'2018-06'!G",TEXT(MATCH($C69,'2018-06'!$C$2:$C$100,0)+1,0))))</f>
        <v>1039340675.5</v>
      </c>
      <c r="H69" s="17">
        <f ca="1">IF(OR(INDIRECT(CONCATENATE("'2018-07'!H",TEXT(MATCH($C69,'2018-07'!$C$2:$C$100,0)+1,0)))="",INDIRECT(CONCATENATE("'2018-06'!H",TEXT(MATCH($C69,'2018-06'!$C$2:$C$100,0)+1,0)))="",AND(INDIRECT(CONCATENATE("'2018-07'!H",TEXT(MATCH($C69,'2018-07'!$C$2:$C$100,0)+1,0)))="",INDIRECT(CONCATENATE("'2018-06'!H",TEXT(MATCH($C69,'2018-06'!$C$2:$C$100,0)+1,0)))="")),"Н/Д",INDIRECT(CONCATENATE("'2018-07'!H",TEXT(MATCH($C69,'2018-07'!$C$2:$C$100,0)+1,0)))-INDIRECT(CONCATENATE("'2018-06'!H",TEXT(MATCH($C69,'2018-06'!$C$2:$C$100,0)+1,0))))</f>
        <v>1293099739.5</v>
      </c>
      <c r="I69" s="17">
        <f ca="1">IF(OR(INDIRECT(CONCATENATE("'2018-07'!I",TEXT(MATCH($C69,'2018-07'!$C$2:$C$100,0)+1,0)))="",INDIRECT(CONCATENATE("'2018-06'!I",TEXT(MATCH($C69,'2018-06'!$C$2:$C$100,0)+1,0)))="",AND(INDIRECT(CONCATENATE("'2018-07'!I",TEXT(MATCH($C69,'2018-07'!$C$2:$C$100,0)+1,0)))="",INDIRECT(CONCATENATE("'2018-06'!I",TEXT(MATCH($C69,'2018-06'!$C$2:$C$100,0)+1,0)))="")),"Н/Д",INDIRECT(CONCATENATE("'2018-07'!I",TEXT(MATCH($C69,'2018-07'!$C$2:$C$100,0)+1,0)))-INDIRECT(CONCATENATE("'2018-06'!I",TEXT(MATCH($C69,'2018-06'!$C$2:$C$100,0)+1,0))))</f>
        <v>322725654.9599998</v>
      </c>
      <c r="J69" s="17" t="str">
        <f ca="1">IF(OR(INDIRECT(CONCATENATE("'2018-07'!J",TEXT(MATCH($C69,'2018-07'!$C$2:$C$100,0)+1,0)))="",INDIRECT(CONCATENATE("'2018-06'!J",TEXT(MATCH($C69,'2018-06'!$C$2:$C$100,0)+1,0)))="",AND(INDIRECT(CONCATENATE("'2018-07'!J",TEXT(MATCH($C69,'2018-07'!$C$2:$C$100,0)+1,0)))="",INDIRECT(CONCATENATE("'2018-06'!J",TEXT(MATCH($C69,'2018-06'!$C$2:$C$100,0)+1,0)))="")),"Н/Д",INDIRECT(CONCATENATE("'2018-07'!J",TEXT(MATCH($C69,'2018-07'!$C$2:$C$100,0)+1,0)))-INDIRECT(CONCATENATE("'2018-06'!J",TEXT(MATCH($C69,'2018-06'!$C$2:$C$100,0)+1,0))))</f>
        <v>Н/Д</v>
      </c>
      <c r="K69" s="17">
        <f ca="1">IF(OR(INDIRECT(CONCATENATE("'2018-07'!K",TEXT(MATCH($C69,'2018-07'!$C$2:$C$100,0)+1,0)))="",INDIRECT(CONCATENATE("'2018-06'!K",TEXT(MATCH($C69,'2018-06'!$C$2:$C$100,0)+1,0)))="",AND(INDIRECT(CONCATENATE("'2018-07'!K",TEXT(MATCH($C69,'2018-07'!$C$2:$C$100,0)+1,0)))="",INDIRECT(CONCATENATE("'2018-06'!K",TEXT(MATCH($C69,'2018-06'!$C$2:$C$100,0)+1,0)))="")),"Н/Д",INDIRECT(CONCATENATE("'2018-07'!K",TEXT(MATCH($C69,'2018-07'!$C$2:$C$100,0)+1,0)))-INDIRECT(CONCATENATE("'2018-06'!K",TEXT(MATCH($C69,'2018-06'!$C$2:$C$100,0)+1,0))))</f>
        <v>88369128.420000076</v>
      </c>
      <c r="L69" s="17">
        <f ca="1">IF(OR(INDIRECT(CONCATENATE("'2018-07'!L",TEXT(MATCH($C69,'2018-07'!$C$2:$C$100,0)+1,0)))="",INDIRECT(CONCATENATE("'2018-06'!L",TEXT(MATCH($C69,'2018-06'!$C$2:$C$100,0)+1,0)))="",AND(INDIRECT(CONCATENATE("'2018-07'!L",TEXT(MATCH($C69,'2018-07'!$C$2:$C$100,0)+1,0)))="",INDIRECT(CONCATENATE("'2018-06'!L",TEXT(MATCH($C69,'2018-06'!$C$2:$C$100,0)+1,0)))="")),"Н/Д",INDIRECT(CONCATENATE("'2018-07'!L",TEXT(MATCH($C69,'2018-07'!$C$2:$C$100,0)+1,0)))-INDIRECT(CONCATENATE("'2018-06'!L",TEXT(MATCH($C69,'2018-06'!$C$2:$C$100,0)+1,0))))</f>
        <v>151782540.57999992</v>
      </c>
      <c r="M69" s="17">
        <f ca="1">IF(OR(INDIRECT(CONCATENATE("'2018-07'!M",TEXT(MATCH($C69,'2018-07'!$C$2:$C$100,0)+1,0)))="",INDIRECT(CONCATENATE("'2018-06'!M",TEXT(MATCH($C69,'2018-06'!$C$2:$C$100,0)+1,0)))="",AND(INDIRECT(CONCATENATE("'2018-07'!M",TEXT(MATCH($C69,'2018-07'!$C$2:$C$100,0)+1,0)))="",INDIRECT(CONCATENATE("'2018-06'!M",TEXT(MATCH($C69,'2018-06'!$C$2:$C$100,0)+1,0)))="")),"Н/Д",INDIRECT(CONCATENATE("'2018-07'!M",TEXT(MATCH($C69,'2018-07'!$C$2:$C$100,0)+1,0)))-INDIRECT(CONCATENATE("'2018-06'!M",TEXT(MATCH($C69,'2018-06'!$C$2:$C$100,0)+1,0))))</f>
        <v>29892077.679999992</v>
      </c>
      <c r="N69" s="17">
        <f ca="1">IF(OR(INDIRECT(CONCATENATE("'2018-07'!N",TEXT(MATCH($C69,'2018-07'!$C$2:$C$100,0)+1,0)))="",INDIRECT(CONCATENATE("'2018-06'!N",TEXT(MATCH($C69,'2018-06'!$C$2:$C$100,0)+1,0)))="",AND(INDIRECT(CONCATENATE("'2018-07'!N",TEXT(MATCH($C69,'2018-07'!$C$2:$C$100,0)+1,0)))="",INDIRECT(CONCATENATE("'2018-06'!N",TEXT(MATCH($C69,'2018-06'!$C$2:$C$100,0)+1,0)))="")),"Н/Д",INDIRECT(CONCATENATE("'2018-07'!N",TEXT(MATCH($C69,'2018-07'!$C$2:$C$100,0)+1,0)))-INDIRECT(CONCATENATE("'2018-06'!NE",TEXT(MATCH($C69,'2018-06'!$C$2:$C$100,0)+1,0))))</f>
        <v>151968430.90000001</v>
      </c>
      <c r="O69" s="17">
        <f ca="1">IF(OR(INDIRECT(CONCATENATE("'2018-07'!O",TEXT(MATCH($C69,'2018-07'!$C$2:$C$100,0)+1,0)))="",INDIRECT(CONCATENATE("'2018-06'!O",TEXT(MATCH($C69,'2018-06'!$C$2:$C$100,0)+1,0)))="",AND(INDIRECT(CONCATENATE("'2018-07'!O",TEXT(MATCH($C69,'2018-07'!$C$2:$C$100,0)+1,0)))="",INDIRECT(CONCATENATE("'2018-06'!O",TEXT(MATCH($C69,'2018-06'!$C$2:$C$100,0)+1,0)))="")),"Н/Д",INDIRECT(CONCATENATE("'2018-07'!O",TEXT(MATCH($C69,'2018-07'!$C$2:$C$100,0)+1,0)))-INDIRECT(CONCATENATE("'2018-06'!O",TEXT(MATCH($C69,'2018-06'!$C$2:$C$100,0)+1,0))))</f>
        <v>2934.7099999999919</v>
      </c>
      <c r="P69" s="17">
        <f ca="1">IF(OR(INDIRECT(CONCATENATE("'2018-07'!P",TEXT(MATCH($C69,'2018-07'!$C$2:$C$100,0)+1,0)))="",INDIRECT(CONCATENATE("'2018-06'!P",TEXT(MATCH($C69,'2018-06'!$C$2:$C$100,0)+1,0)))="",AND(INDIRECT(CONCATENATE("'2018-07'!P",TEXT(MATCH($C69,'2018-07'!$C$2:$C$100,0)+1,0)))="",INDIRECT(CONCATENATE("'2018-06'!P",TEXT(MATCH($C69,'2018-06'!$C$2:$C$100,0)+1,0)))="")),"Н/Д",INDIRECT(CONCATENATE("'2018-07'!P",TEXT(MATCH($C69,'2018-07'!$C$2:$C$100,0)+1,0)))-INDIRECT(CONCATENATE("'2018-06'!P",TEXT(MATCH($C69,'2018-06'!$C$2:$C$100,0)+1,0))))</f>
        <v>149818734.82999998</v>
      </c>
      <c r="Q69" s="17">
        <f ca="1">IF(OR(INDIRECT(CONCATENATE("'2018-07'!Q",TEXT(MATCH($C69,'2018-07'!$C$2:$C$100,0)+1,0)))="",INDIRECT(CONCATENATE("'2018-06'!Q",TEXT(MATCH($C69,'2018-06'!$C$2:$C$100,0)+1,0)))="",AND(INDIRECT(CONCATENATE("'2018-07'!Q",TEXT(MATCH($C69,'2018-07'!$C$2:$C$100,0)+1,0)))="",INDIRECT(CONCATENATE("'2018-06'!Q",TEXT(MATCH($C69,'2018-06'!$C$2:$C$100,0)+1,0)))="")),"Н/Д",INDIRECT(CONCATENATE("'2018-07'!Q",TEXT(MATCH($C69,'2018-07'!$C$2:$C$100,0)+1,0)))-INDIRECT(CONCATENATE("'2018-06'!Q",TEXT(MATCH($C69,'2018-06'!$C$2:$C$100,0)+1,0))))</f>
        <v>3459080.9100000039</v>
      </c>
      <c r="R69" s="17">
        <f ca="1">IF(OR(INDIRECT(CONCATENATE("'2018-07'!R",TEXT(MATCH($C69,'2018-07'!$C$2:$C$100,0)+1,0)))="",INDIRECT(CONCATENATE("'2018-06'!R",TEXT(MATCH($C69,'2018-06'!$C$2:$C$100,0)+1,0)))="",AND(INDIRECT(CONCATENATE("'2018-07'!R",TEXT(MATCH($C69,'2018-07'!$C$2:$C$100,0)+1,0)))="",INDIRECT(CONCATENATE("'2018-06'!R",TEXT(MATCH($C69,'2018-06'!$C$2:$C$100,0)+1,0)))="")),"Н/Д",INDIRECT(CONCATENATE("'2018-07'!R",TEXT(MATCH($C69,'2018-07'!$C$2:$C$100,0)+1,0)))-INDIRECT(CONCATENATE("'2018-06'!R",TEXT(MATCH($C69,'2018-06'!$C$2:$C$100,0)+1,0))))</f>
        <v>24948678.649999991</v>
      </c>
      <c r="S69" s="17">
        <f ca="1">IF(OR(INDIRECT(CONCATENATE("'2018-07'!S",TEXT(MATCH($C69,'2018-07'!$C$2:$C$100,0)+1,0)))="",INDIRECT(CONCATENATE("'2018-06'!S",TEXT(MATCH($C69,'2018-06'!$C$2:$C$100,0)+1,0)))="",AND(INDIRECT(CONCATENATE("'2018-07'!S",TEXT(MATCH($C69,'2018-07'!$C$2:$C$100,0)+1,0)))="",INDIRECT(CONCATENATE("'2018-06'!S",TEXT(MATCH($C69,'2018-06'!$C$2:$C$100,0)+1,0)))="")),"Н/Д",INDIRECT(CONCATENATE("'2018-07'!S",TEXT(MATCH($C69,'2018-07'!$C$2:$C$100,0)+1,0)))-INDIRECT(CONCATENATE("'2018-06'!S",TEXT(MATCH($C69,'2018-06'!$C$2:$C$100,0)+1,0))))</f>
        <v>526073.75</v>
      </c>
      <c r="T69" s="17">
        <f ca="1">IF(OR(INDIRECT(CONCATENATE("'2018-07'!T",TEXT(MATCH($C69,'2018-07'!$C$2:$C$100,0)+1,0)))="",INDIRECT(CONCATENATE("'2018-06'!T",TEXT(MATCH($C69,'2018-06'!$C$2:$C$100,0)+1,0)))="",AND(INDIRECT(CONCATENATE("'2018-07'!T",TEXT(MATCH($C69,'2018-07'!$C$2:$C$100,0)+1,0)))="",INDIRECT(CONCATENATE("'2018-06'!T",TEXT(MATCH($C69,'2018-06'!$C$2:$C$100,0)+1,0)))="")),"Н/Д",INDIRECT(CONCATENATE("'2018-07'!T",TEXT(MATCH($C69,'2018-07'!$C$2:$C$100,0)+1,0)))-INDIRECT(CONCATENATE("'2018-06'!T",TEXT(MATCH($C69,'2018-06'!$C$2:$C$100,0)+1,0))))</f>
        <v>55471693.479999989</v>
      </c>
      <c r="U69" s="17">
        <f ca="1">IF(OR(INDIRECT(CONCATENATE("'2018-07'!U",TEXT(MATCH($C69,'2018-07'!$C$2:$C$100,0)+1,0)))="",INDIRECT(CONCATENATE("'2018-06'!U",TEXT(MATCH($C69,'2018-06'!$C$2:$C$100,0)+1,0)))="",AND(INDIRECT(CONCATENATE("'2018-07'!U",TEXT(MATCH($C69,'2018-07'!$C$2:$C$100,0)+1,0)))="",INDIRECT(CONCATENATE("'2018-06'!U",TEXT(MATCH($C69,'2018-06'!$C$2:$C$100,0)+1,0)))="")),"Н/Д",INDIRECT(CONCATENATE("'2018-07'!U",TEXT(MATCH($C69,'2018-07'!$C$2:$C$100,0)+1,0)))-INDIRECT(CONCATENATE("'2018-06'!U",TEXT(MATCH($C69,'2018-06'!$C$2:$C$100,0)+1,0))))</f>
        <v>4653286.1800000006</v>
      </c>
      <c r="V69" s="17">
        <f ca="1">IF(OR(INDIRECT(CONCATENATE("'2018-07'!V",TEXT(MATCH($C69,'2018-07'!$C$2:$C$100,0)+1,0)))="",INDIRECT(CONCATENATE("'2018-06'!V",TEXT(MATCH($C69,'2018-06'!$C$2:$C$100,0)+1,0)))="",AND(INDIRECT(CONCATENATE("'2018-07'!V",TEXT(MATCH($C69,'2018-07'!$C$2:$C$100,0)+1,0)))="",INDIRECT(CONCATENATE("'2018-06'!V",TEXT(MATCH($C69,'2018-06'!$C$2:$C$100,0)+1,0)))="")),"Н/Д",INDIRECT(CONCATENATE("'2018-07'!V",TEXT(MATCH($C69,'2018-07'!$C$2:$C$100,0)+1,0)))-INDIRECT(CONCATENATE("'2018-06'!V",TEXT(MATCH($C69,'2018-06'!$C$2:$C$100,0)+1,0))))</f>
        <v>1533388470.3699999</v>
      </c>
      <c r="W69" s="17">
        <f ca="1">IF(OR(INDIRECT(CONCATENATE("'2018-07'!W",TEXT(MATCH($C69,'2018-07'!$C$2:$C$100,0)+1,0)))="",INDIRECT(CONCATENATE("'2018-06'!W",TEXT(MATCH($C69,'2018-06'!$C$2:$C$100,0)+1,0)))="",AND(INDIRECT(CONCATENATE("'2018-07'!W",TEXT(MATCH($C69,'2018-07'!$C$2:$C$100,0)+1,0)))="",INDIRECT(CONCATENATE("'2018-06'!W",TEXT(MATCH($C69,'2018-06'!$C$2:$C$100,0)+1,0)))="")),"Н/Д",INDIRECT(CONCATENATE("'2018-07'!W",TEXT(MATCH($C69,'2018-07'!$C$2:$C$100,0)+1,0)))-INDIRECT(CONCATENATE("'2018-06'!W",TEXT(MATCH($C69,'2018-06'!$C$2:$C$100,0)+1,0))))</f>
        <v>12766749424.739998</v>
      </c>
    </row>
    <row r="70" spans="1:23" x14ac:dyDescent="0.25">
      <c r="A70" s="2" t="s">
        <v>87</v>
      </c>
      <c r="B70" s="2" t="s">
        <v>96</v>
      </c>
      <c r="C70" s="15">
        <v>42000000</v>
      </c>
      <c r="D70" s="2" t="s">
        <v>210</v>
      </c>
      <c r="E70" s="17">
        <f ca="1">IF(OR(INDIRECT(CONCATENATE("'2018-07'!E",TEXT(MATCH($C70,'2018-07'!$C$2:$C$100,0)+1,0)))="",INDIRECT(CONCATENATE("'2018-06'!E",TEXT(MATCH($C70,'2018-06'!$C$2:$C$100,0)+1,0)))="",AND(INDIRECT(CONCATENATE("'2018-07'!E",TEXT(MATCH($C70,'2018-07'!$C$2:$C$100,0)+1,0)))="",INDIRECT(CONCATENATE("'2018-06'!E",TEXT(MATCH($C70,'2018-06'!$C$2:$C$100,0)+1,0)))="")),"Н/Д",INDIRECT(CONCATENATE("'2018-07'!E",TEXT(MATCH($C70,'2018-07'!$C$2:$C$100,0)+1,0)))-INDIRECT(CONCATENATE("'2018-06'!E",TEXT(MATCH($C70,'2018-06'!$C$2:$C$100,0)+1,0))))</f>
        <v>5334760280.9300003</v>
      </c>
      <c r="F70" s="17">
        <f ca="1">IF(OR(INDIRECT(CONCATENATE("'2018-07'!F",TEXT(MATCH($C70,'2018-07'!$C$2:$C$100,0)+1,0)))="",INDIRECT(CONCATENATE("'2018-06'!F",TEXT(MATCH($C70,'2018-06'!$C$2:$C$100,0)+1,0)))="",AND(INDIRECT(CONCATENATE("'2018-07'!F",TEXT(MATCH($C70,'2018-07'!$C$2:$C$100,0)+1,0)))="",INDIRECT(CONCATENATE("'2018-06'!F",TEXT(MATCH($C70,'2018-06'!$C$2:$C$100,0)+1,0)))="")),"Н/Д",INDIRECT(CONCATENATE("'2018-07'!F",TEXT(MATCH($C70,'2018-07'!$C$2:$C$100,0)+1,0)))-INDIRECT(CONCATENATE("'2018-06'!F",TEXT(MATCH($C70,'2018-06'!$C$2:$C$100,0)+1,0))))</f>
        <v>4504765999.3199997</v>
      </c>
      <c r="G70" s="17">
        <f ca="1">IF(OR(INDIRECT(CONCATENATE("'2018-07'!G",TEXT(MATCH($C70,'2018-07'!$C$2:$C$100,0)+1,0)))="",INDIRECT(CONCATENATE("'2018-06'!G",TEXT(MATCH($C70,'2018-06'!$C$2:$C$100,0)+1,0)))="",AND(INDIRECT(CONCATENATE("'2018-07'!G",TEXT(MATCH($C70,'2018-07'!$C$2:$C$100,0)+1,0)))="",INDIRECT(CONCATENATE("'2018-06'!G",TEXT(MATCH($C70,'2018-06'!$C$2:$C$100,0)+1,0)))="")),"Н/Д",INDIRECT(CONCATENATE("'2018-07'!G",TEXT(MATCH($C70,'2018-07'!$C$2:$C$100,0)+1,0)))-INDIRECT(CONCATENATE("'2018-06'!G",TEXT(MATCH($C70,'2018-06'!$C$2:$C$100,0)+1,0))))</f>
        <v>1798758844.6299992</v>
      </c>
      <c r="H70" s="17">
        <f ca="1">IF(OR(INDIRECT(CONCATENATE("'2018-07'!H",TEXT(MATCH($C70,'2018-07'!$C$2:$C$100,0)+1,0)))="",INDIRECT(CONCATENATE("'2018-06'!H",TEXT(MATCH($C70,'2018-06'!$C$2:$C$100,0)+1,0)))="",AND(INDIRECT(CONCATENATE("'2018-07'!H",TEXT(MATCH($C70,'2018-07'!$C$2:$C$100,0)+1,0)))="",INDIRECT(CONCATENATE("'2018-06'!H",TEXT(MATCH($C70,'2018-06'!$C$2:$C$100,0)+1,0)))="")),"Н/Д",INDIRECT(CONCATENATE("'2018-07'!H",TEXT(MATCH($C70,'2018-07'!$C$2:$C$100,0)+1,0)))-INDIRECT(CONCATENATE("'2018-06'!H",TEXT(MATCH($C70,'2018-06'!$C$2:$C$100,0)+1,0))))</f>
        <v>1938734691.0600004</v>
      </c>
      <c r="I70" s="17">
        <f ca="1">IF(OR(INDIRECT(CONCATENATE("'2018-07'!I",TEXT(MATCH($C70,'2018-07'!$C$2:$C$100,0)+1,0)))="",INDIRECT(CONCATENATE("'2018-06'!I",TEXT(MATCH($C70,'2018-06'!$C$2:$C$100,0)+1,0)))="",AND(INDIRECT(CONCATENATE("'2018-07'!I",TEXT(MATCH($C70,'2018-07'!$C$2:$C$100,0)+1,0)))="",INDIRECT(CONCATENATE("'2018-06'!I",TEXT(MATCH($C70,'2018-06'!$C$2:$C$100,0)+1,0)))="")),"Н/Д",INDIRECT(CONCATENATE("'2018-07'!I",TEXT(MATCH($C70,'2018-07'!$C$2:$C$100,0)+1,0)))-INDIRECT(CONCATENATE("'2018-06'!I",TEXT(MATCH($C70,'2018-06'!$C$2:$C$100,0)+1,0))))</f>
        <v>377415721.74000001</v>
      </c>
      <c r="J70" s="17" t="str">
        <f ca="1">IF(OR(INDIRECT(CONCATENATE("'2018-07'!J",TEXT(MATCH($C70,'2018-07'!$C$2:$C$100,0)+1,0)))="",INDIRECT(CONCATENATE("'2018-06'!J",TEXT(MATCH($C70,'2018-06'!$C$2:$C$100,0)+1,0)))="",AND(INDIRECT(CONCATENATE("'2018-07'!J",TEXT(MATCH($C70,'2018-07'!$C$2:$C$100,0)+1,0)))="",INDIRECT(CONCATENATE("'2018-06'!J",TEXT(MATCH($C70,'2018-06'!$C$2:$C$100,0)+1,0)))="")),"Н/Д",INDIRECT(CONCATENATE("'2018-07'!J",TEXT(MATCH($C70,'2018-07'!$C$2:$C$100,0)+1,0)))-INDIRECT(CONCATENATE("'2018-06'!J",TEXT(MATCH($C70,'2018-06'!$C$2:$C$100,0)+1,0))))</f>
        <v>Н/Д</v>
      </c>
      <c r="K70" s="17">
        <f ca="1">IF(OR(INDIRECT(CONCATENATE("'2018-07'!K",TEXT(MATCH($C70,'2018-07'!$C$2:$C$100,0)+1,0)))="",INDIRECT(CONCATENATE("'2018-06'!K",TEXT(MATCH($C70,'2018-06'!$C$2:$C$100,0)+1,0)))="",AND(INDIRECT(CONCATENATE("'2018-07'!K",TEXT(MATCH($C70,'2018-07'!$C$2:$C$100,0)+1,0)))="",INDIRECT(CONCATENATE("'2018-06'!K",TEXT(MATCH($C70,'2018-06'!$C$2:$C$100,0)+1,0)))="")),"Н/Д",INDIRECT(CONCATENATE("'2018-07'!K",TEXT(MATCH($C70,'2018-07'!$C$2:$C$100,0)+1,0)))-INDIRECT(CONCATENATE("'2018-06'!K",TEXT(MATCH($C70,'2018-06'!$C$2:$C$100,0)+1,0))))</f>
        <v>76104004.610000134</v>
      </c>
      <c r="L70" s="17">
        <f ca="1">IF(OR(INDIRECT(CONCATENATE("'2018-07'!L",TEXT(MATCH($C70,'2018-07'!$C$2:$C$100,0)+1,0)))="",INDIRECT(CONCATENATE("'2018-06'!L",TEXT(MATCH($C70,'2018-06'!$C$2:$C$100,0)+1,0)))="",AND(INDIRECT(CONCATENATE("'2018-07'!L",TEXT(MATCH($C70,'2018-07'!$C$2:$C$100,0)+1,0)))="",INDIRECT(CONCATENATE("'2018-06'!L",TEXT(MATCH($C70,'2018-06'!$C$2:$C$100,0)+1,0)))="")),"Н/Д",INDIRECT(CONCATENATE("'2018-07'!L",TEXT(MATCH($C70,'2018-07'!$C$2:$C$100,0)+1,0)))-INDIRECT(CONCATENATE("'2018-06'!L",TEXT(MATCH($C70,'2018-06'!$C$2:$C$100,0)+1,0))))</f>
        <v>74759160.650000095</v>
      </c>
      <c r="M70" s="17">
        <f ca="1">IF(OR(INDIRECT(CONCATENATE("'2018-07'!M",TEXT(MATCH($C70,'2018-07'!$C$2:$C$100,0)+1,0)))="",INDIRECT(CONCATENATE("'2018-06'!M",TEXT(MATCH($C70,'2018-06'!$C$2:$C$100,0)+1,0)))="",AND(INDIRECT(CONCATENATE("'2018-07'!M",TEXT(MATCH($C70,'2018-07'!$C$2:$C$100,0)+1,0)))="",INDIRECT(CONCATENATE("'2018-06'!M",TEXT(MATCH($C70,'2018-06'!$C$2:$C$100,0)+1,0)))="")),"Н/Д",INDIRECT(CONCATENATE("'2018-07'!M",TEXT(MATCH($C70,'2018-07'!$C$2:$C$100,0)+1,0)))-INDIRECT(CONCATENATE("'2018-06'!M",TEXT(MATCH($C70,'2018-06'!$C$2:$C$100,0)+1,0))))</f>
        <v>6328693.6900000013</v>
      </c>
      <c r="N70" s="17">
        <f ca="1">IF(OR(INDIRECT(CONCATENATE("'2018-07'!N",TEXT(MATCH($C70,'2018-07'!$C$2:$C$100,0)+1,0)))="",INDIRECT(CONCATENATE("'2018-06'!N",TEXT(MATCH($C70,'2018-06'!$C$2:$C$100,0)+1,0)))="",AND(INDIRECT(CONCATENATE("'2018-07'!N",TEXT(MATCH($C70,'2018-07'!$C$2:$C$100,0)+1,0)))="",INDIRECT(CONCATENATE("'2018-06'!N",TEXT(MATCH($C70,'2018-06'!$C$2:$C$100,0)+1,0)))="")),"Н/Д",INDIRECT(CONCATENATE("'2018-07'!N",TEXT(MATCH($C70,'2018-07'!$C$2:$C$100,0)+1,0)))-INDIRECT(CONCATENATE("'2018-06'!NE",TEXT(MATCH($C70,'2018-06'!$C$2:$C$100,0)+1,0))))</f>
        <v>170802692.09999999</v>
      </c>
      <c r="O70" s="17">
        <f ca="1">IF(OR(INDIRECT(CONCATENATE("'2018-07'!O",TEXT(MATCH($C70,'2018-07'!$C$2:$C$100,0)+1,0)))="",INDIRECT(CONCATENATE("'2018-06'!O",TEXT(MATCH($C70,'2018-06'!$C$2:$C$100,0)+1,0)))="",AND(INDIRECT(CONCATENATE("'2018-07'!O",TEXT(MATCH($C70,'2018-07'!$C$2:$C$100,0)+1,0)))="",INDIRECT(CONCATENATE("'2018-06'!O",TEXT(MATCH($C70,'2018-06'!$C$2:$C$100,0)+1,0)))="")),"Н/Д",INDIRECT(CONCATENATE("'2018-07'!O",TEXT(MATCH($C70,'2018-07'!$C$2:$C$100,0)+1,0)))-INDIRECT(CONCATENATE("'2018-06'!O",TEXT(MATCH($C70,'2018-06'!$C$2:$C$100,0)+1,0))))</f>
        <v>904.59000000001106</v>
      </c>
      <c r="P70" s="17">
        <f ca="1">IF(OR(INDIRECT(CONCATENATE("'2018-07'!P",TEXT(MATCH($C70,'2018-07'!$C$2:$C$100,0)+1,0)))="",INDIRECT(CONCATENATE("'2018-06'!P",TEXT(MATCH($C70,'2018-06'!$C$2:$C$100,0)+1,0)))="",AND(INDIRECT(CONCATENATE("'2018-07'!P",TEXT(MATCH($C70,'2018-07'!$C$2:$C$100,0)+1,0)))="",INDIRECT(CONCATENATE("'2018-06'!P",TEXT(MATCH($C70,'2018-06'!$C$2:$C$100,0)+1,0)))="")),"Н/Д",INDIRECT(CONCATENATE("'2018-07'!P",TEXT(MATCH($C70,'2018-07'!$C$2:$C$100,0)+1,0)))-INDIRECT(CONCATENATE("'2018-06'!P",TEXT(MATCH($C70,'2018-06'!$C$2:$C$100,0)+1,0))))</f>
        <v>114849694.07999998</v>
      </c>
      <c r="Q70" s="17">
        <f ca="1">IF(OR(INDIRECT(CONCATENATE("'2018-07'!Q",TEXT(MATCH($C70,'2018-07'!$C$2:$C$100,0)+1,0)))="",INDIRECT(CONCATENATE("'2018-06'!Q",TEXT(MATCH($C70,'2018-06'!$C$2:$C$100,0)+1,0)))="",AND(INDIRECT(CONCATENATE("'2018-07'!Q",TEXT(MATCH($C70,'2018-07'!$C$2:$C$100,0)+1,0)))="",INDIRECT(CONCATENATE("'2018-06'!Q",TEXT(MATCH($C70,'2018-06'!$C$2:$C$100,0)+1,0)))="")),"Н/Д",INDIRECT(CONCATENATE("'2018-07'!Q",TEXT(MATCH($C70,'2018-07'!$C$2:$C$100,0)+1,0)))-INDIRECT(CONCATENATE("'2018-06'!Q",TEXT(MATCH($C70,'2018-06'!$C$2:$C$100,0)+1,0))))</f>
        <v>1337645.9200000018</v>
      </c>
      <c r="R70" s="17">
        <f ca="1">IF(OR(INDIRECT(CONCATENATE("'2018-07'!R",TEXT(MATCH($C70,'2018-07'!$C$2:$C$100,0)+1,0)))="",INDIRECT(CONCATENATE("'2018-06'!R",TEXT(MATCH($C70,'2018-06'!$C$2:$C$100,0)+1,0)))="",AND(INDIRECT(CONCATENATE("'2018-07'!R",TEXT(MATCH($C70,'2018-07'!$C$2:$C$100,0)+1,0)))="",INDIRECT(CONCATENATE("'2018-06'!R",TEXT(MATCH($C70,'2018-06'!$C$2:$C$100,0)+1,0)))="")),"Н/Д",INDIRECT(CONCATENATE("'2018-07'!R",TEXT(MATCH($C70,'2018-07'!$C$2:$C$100,0)+1,0)))-INDIRECT(CONCATENATE("'2018-06'!R",TEXT(MATCH($C70,'2018-06'!$C$2:$C$100,0)+1,0))))</f>
        <v>35689540.099999994</v>
      </c>
      <c r="S70" s="17">
        <f ca="1">IF(OR(INDIRECT(CONCATENATE("'2018-07'!S",TEXT(MATCH($C70,'2018-07'!$C$2:$C$100,0)+1,0)))="",INDIRECT(CONCATENATE("'2018-06'!S",TEXT(MATCH($C70,'2018-06'!$C$2:$C$100,0)+1,0)))="",AND(INDIRECT(CONCATENATE("'2018-07'!S",TEXT(MATCH($C70,'2018-07'!$C$2:$C$100,0)+1,0)))="",INDIRECT(CONCATENATE("'2018-06'!S",TEXT(MATCH($C70,'2018-06'!$C$2:$C$100,0)+1,0)))="")),"Н/Д",INDIRECT(CONCATENATE("'2018-07'!S",TEXT(MATCH($C70,'2018-07'!$C$2:$C$100,0)+1,0)))-INDIRECT(CONCATENATE("'2018-06'!S",TEXT(MATCH($C70,'2018-06'!$C$2:$C$100,0)+1,0))))</f>
        <v>2568</v>
      </c>
      <c r="T70" s="17">
        <f ca="1">IF(OR(INDIRECT(CONCATENATE("'2018-07'!T",TEXT(MATCH($C70,'2018-07'!$C$2:$C$100,0)+1,0)))="",INDIRECT(CONCATENATE("'2018-06'!T",TEXT(MATCH($C70,'2018-06'!$C$2:$C$100,0)+1,0)))="",AND(INDIRECT(CONCATENATE("'2018-07'!T",TEXT(MATCH($C70,'2018-07'!$C$2:$C$100,0)+1,0)))="",INDIRECT(CONCATENATE("'2018-06'!T",TEXT(MATCH($C70,'2018-06'!$C$2:$C$100,0)+1,0)))="")),"Н/Д",INDIRECT(CONCATENATE("'2018-07'!T",TEXT(MATCH($C70,'2018-07'!$C$2:$C$100,0)+1,0)))-INDIRECT(CONCATENATE("'2018-06'!T",TEXT(MATCH($C70,'2018-06'!$C$2:$C$100,0)+1,0))))</f>
        <v>38609780.409999996</v>
      </c>
      <c r="U70" s="17">
        <f ca="1">IF(OR(INDIRECT(CONCATENATE("'2018-07'!U",TEXT(MATCH($C70,'2018-07'!$C$2:$C$100,0)+1,0)))="",INDIRECT(CONCATENATE("'2018-06'!U",TEXT(MATCH($C70,'2018-06'!$C$2:$C$100,0)+1,0)))="",AND(INDIRECT(CONCATENATE("'2018-07'!U",TEXT(MATCH($C70,'2018-07'!$C$2:$C$100,0)+1,0)))="",INDIRECT(CONCATENATE("'2018-06'!U",TEXT(MATCH($C70,'2018-06'!$C$2:$C$100,0)+1,0)))="")),"Н/Д",INDIRECT(CONCATENATE("'2018-07'!U",TEXT(MATCH($C70,'2018-07'!$C$2:$C$100,0)+1,0)))-INDIRECT(CONCATENATE("'2018-06'!U",TEXT(MATCH($C70,'2018-06'!$C$2:$C$100,0)+1,0))))</f>
        <v>3400769.4400000013</v>
      </c>
      <c r="V70" s="17">
        <f ca="1">IF(OR(INDIRECT(CONCATENATE("'2018-07'!V",TEXT(MATCH($C70,'2018-07'!$C$2:$C$100,0)+1,0)))="",INDIRECT(CONCATENATE("'2018-06'!V",TEXT(MATCH($C70,'2018-06'!$C$2:$C$100,0)+1,0)))="",AND(INDIRECT(CONCATENATE("'2018-07'!V",TEXT(MATCH($C70,'2018-07'!$C$2:$C$100,0)+1,0)))="",INDIRECT(CONCATENATE("'2018-06'!V",TEXT(MATCH($C70,'2018-06'!$C$2:$C$100,0)+1,0)))="")),"Н/Д",INDIRECT(CONCATENATE("'2018-07'!V",TEXT(MATCH($C70,'2018-07'!$C$2:$C$100,0)+1,0)))-INDIRECT(CONCATENATE("'2018-06'!V",TEXT(MATCH($C70,'2018-06'!$C$2:$C$100,0)+1,0))))</f>
        <v>829994281.60999966</v>
      </c>
      <c r="W70" s="17">
        <f ca="1">IF(OR(INDIRECT(CONCATENATE("'2018-07'!W",TEXT(MATCH($C70,'2018-07'!$C$2:$C$100,0)+1,0)))="",INDIRECT(CONCATENATE("'2018-06'!W",TEXT(MATCH($C70,'2018-06'!$C$2:$C$100,0)+1,0)))="",AND(INDIRECT(CONCATENATE("'2018-07'!W",TEXT(MATCH($C70,'2018-07'!$C$2:$C$100,0)+1,0)))="",INDIRECT(CONCATENATE("'2018-06'!W",TEXT(MATCH($C70,'2018-06'!$C$2:$C$100,0)+1,0)))="")),"Н/Д",INDIRECT(CONCATENATE("'2018-07'!W",TEXT(MATCH($C70,'2018-07'!$C$2:$C$100,0)+1,0)))-INDIRECT(CONCATENATE("'2018-06'!W",TEXT(MATCH($C70,'2018-06'!$C$2:$C$100,0)+1,0))))</f>
        <v>15164998785.860001</v>
      </c>
    </row>
    <row r="71" spans="1:23" x14ac:dyDescent="0.25">
      <c r="A71" s="2" t="s">
        <v>87</v>
      </c>
      <c r="B71" s="2" t="s">
        <v>97</v>
      </c>
      <c r="C71" s="15">
        <v>46000000</v>
      </c>
      <c r="D71" s="2" t="s">
        <v>210</v>
      </c>
      <c r="E71" s="17">
        <f ca="1">IF(OR(INDIRECT(CONCATENATE("'2018-07'!E",TEXT(MATCH($C71,'2018-07'!$C$2:$C$100,0)+1,0)))="",INDIRECT(CONCATENATE("'2018-06'!E",TEXT(MATCH($C71,'2018-06'!$C$2:$C$100,0)+1,0)))="",AND(INDIRECT(CONCATENATE("'2018-07'!E",TEXT(MATCH($C71,'2018-07'!$C$2:$C$100,0)+1,0)))="",INDIRECT(CONCATENATE("'2018-06'!E",TEXT(MATCH($C71,'2018-06'!$C$2:$C$100,0)+1,0)))="")),"Н/Д",INDIRECT(CONCATENATE("'2018-07'!E",TEXT(MATCH($C71,'2018-07'!$C$2:$C$100,0)+1,0)))-INDIRECT(CONCATENATE("'2018-06'!E",TEXT(MATCH($C71,'2018-06'!$C$2:$C$100,0)+1,0))))</f>
        <v>44198592245.920013</v>
      </c>
      <c r="F71" s="17">
        <f ca="1">IF(OR(INDIRECT(CONCATENATE("'2018-07'!F",TEXT(MATCH($C71,'2018-07'!$C$2:$C$100,0)+1,0)))="",INDIRECT(CONCATENATE("'2018-06'!F",TEXT(MATCH($C71,'2018-06'!$C$2:$C$100,0)+1,0)))="",AND(INDIRECT(CONCATENATE("'2018-07'!F",TEXT(MATCH($C71,'2018-07'!$C$2:$C$100,0)+1,0)))="",INDIRECT(CONCATENATE("'2018-06'!F",TEXT(MATCH($C71,'2018-06'!$C$2:$C$100,0)+1,0)))="")),"Н/Д",INDIRECT(CONCATENATE("'2018-07'!F",TEXT(MATCH($C71,'2018-07'!$C$2:$C$100,0)+1,0)))-INDIRECT(CONCATENATE("'2018-06'!F",TEXT(MATCH($C71,'2018-06'!$C$2:$C$100,0)+1,0))))</f>
        <v>42541310449.919983</v>
      </c>
      <c r="G71" s="17">
        <f ca="1">IF(OR(INDIRECT(CONCATENATE("'2018-07'!G",TEXT(MATCH($C71,'2018-07'!$C$2:$C$100,0)+1,0)))="",INDIRECT(CONCATENATE("'2018-06'!G",TEXT(MATCH($C71,'2018-06'!$C$2:$C$100,0)+1,0)))="",AND(INDIRECT(CONCATENATE("'2018-07'!G",TEXT(MATCH($C71,'2018-07'!$C$2:$C$100,0)+1,0)))="",INDIRECT(CONCATENATE("'2018-06'!G",TEXT(MATCH($C71,'2018-06'!$C$2:$C$100,0)+1,0)))="")),"Н/Д",INDIRECT(CONCATENATE("'2018-07'!G",TEXT(MATCH($C71,'2018-07'!$C$2:$C$100,0)+1,0)))-INDIRECT(CONCATENATE("'2018-06'!G",TEXT(MATCH($C71,'2018-06'!$C$2:$C$100,0)+1,0))))</f>
        <v>7956127223.3699951</v>
      </c>
      <c r="H71" s="17">
        <f ca="1">IF(OR(INDIRECT(CONCATENATE("'2018-07'!H",TEXT(MATCH($C71,'2018-07'!$C$2:$C$100,0)+1,0)))="",INDIRECT(CONCATENATE("'2018-06'!H",TEXT(MATCH($C71,'2018-06'!$C$2:$C$100,0)+1,0)))="",AND(INDIRECT(CONCATENATE("'2018-07'!H",TEXT(MATCH($C71,'2018-07'!$C$2:$C$100,0)+1,0)))="",INDIRECT(CONCATENATE("'2018-06'!H",TEXT(MATCH($C71,'2018-06'!$C$2:$C$100,0)+1,0)))="")),"Н/Д",INDIRECT(CONCATENATE("'2018-07'!H",TEXT(MATCH($C71,'2018-07'!$C$2:$C$100,0)+1,0)))-INDIRECT(CONCATENATE("'2018-06'!H",TEXT(MATCH($C71,'2018-06'!$C$2:$C$100,0)+1,0))))</f>
        <v>19771194896.950012</v>
      </c>
      <c r="I71" s="17">
        <f ca="1">IF(OR(INDIRECT(CONCATENATE("'2018-07'!I",TEXT(MATCH($C71,'2018-07'!$C$2:$C$100,0)+1,0)))="",INDIRECT(CONCATENATE("'2018-06'!I",TEXT(MATCH($C71,'2018-06'!$C$2:$C$100,0)+1,0)))="",AND(INDIRECT(CONCATENATE("'2018-07'!I",TEXT(MATCH($C71,'2018-07'!$C$2:$C$100,0)+1,0)))="",INDIRECT(CONCATENATE("'2018-06'!I",TEXT(MATCH($C71,'2018-06'!$C$2:$C$100,0)+1,0)))="")),"Н/Д",INDIRECT(CONCATENATE("'2018-07'!I",TEXT(MATCH($C71,'2018-07'!$C$2:$C$100,0)+1,0)))-INDIRECT(CONCATENATE("'2018-06'!I",TEXT(MATCH($C71,'2018-06'!$C$2:$C$100,0)+1,0))))</f>
        <v>3839900363.960001</v>
      </c>
      <c r="J71" s="17" t="str">
        <f ca="1">IF(OR(INDIRECT(CONCATENATE("'2018-07'!J",TEXT(MATCH($C71,'2018-07'!$C$2:$C$100,0)+1,0)))="",INDIRECT(CONCATENATE("'2018-06'!J",TEXT(MATCH($C71,'2018-06'!$C$2:$C$100,0)+1,0)))="",AND(INDIRECT(CONCATENATE("'2018-07'!J",TEXT(MATCH($C71,'2018-07'!$C$2:$C$100,0)+1,0)))="",INDIRECT(CONCATENATE("'2018-06'!J",TEXT(MATCH($C71,'2018-06'!$C$2:$C$100,0)+1,0)))="")),"Н/Д",INDIRECT(CONCATENATE("'2018-07'!J",TEXT(MATCH($C71,'2018-07'!$C$2:$C$100,0)+1,0)))-INDIRECT(CONCATENATE("'2018-06'!J",TEXT(MATCH($C71,'2018-06'!$C$2:$C$100,0)+1,0))))</f>
        <v>Н/Д</v>
      </c>
      <c r="K71" s="17">
        <f ca="1">IF(OR(INDIRECT(CONCATENATE("'2018-07'!K",TEXT(MATCH($C71,'2018-07'!$C$2:$C$100,0)+1,0)))="",INDIRECT(CONCATENATE("'2018-06'!K",TEXT(MATCH($C71,'2018-06'!$C$2:$C$100,0)+1,0)))="",AND(INDIRECT(CONCATENATE("'2018-07'!K",TEXT(MATCH($C71,'2018-07'!$C$2:$C$100,0)+1,0)))="",INDIRECT(CONCATENATE("'2018-06'!K",TEXT(MATCH($C71,'2018-06'!$C$2:$C$100,0)+1,0)))="")),"Н/Д",INDIRECT(CONCATENATE("'2018-07'!K",TEXT(MATCH($C71,'2018-07'!$C$2:$C$100,0)+1,0)))-INDIRECT(CONCATENATE("'2018-06'!K",TEXT(MATCH($C71,'2018-06'!$C$2:$C$100,0)+1,0))))</f>
        <v>998337851.04000092</v>
      </c>
      <c r="L71" s="17">
        <f ca="1">IF(OR(INDIRECT(CONCATENATE("'2018-07'!L",TEXT(MATCH($C71,'2018-07'!$C$2:$C$100,0)+1,0)))="",INDIRECT(CONCATENATE("'2018-06'!L",TEXT(MATCH($C71,'2018-06'!$C$2:$C$100,0)+1,0)))="",AND(INDIRECT(CONCATENATE("'2018-07'!L",TEXT(MATCH($C71,'2018-07'!$C$2:$C$100,0)+1,0)))="",INDIRECT(CONCATENATE("'2018-06'!L",TEXT(MATCH($C71,'2018-06'!$C$2:$C$100,0)+1,0)))="")),"Н/Д",INDIRECT(CONCATENATE("'2018-07'!L",TEXT(MATCH($C71,'2018-07'!$C$2:$C$100,0)+1,0)))-INDIRECT(CONCATENATE("'2018-06'!L",TEXT(MATCH($C71,'2018-06'!$C$2:$C$100,0)+1,0))))</f>
        <v>1918498903.8700027</v>
      </c>
      <c r="M71" s="17">
        <f ca="1">IF(OR(INDIRECT(CONCATENATE("'2018-07'!M",TEXT(MATCH($C71,'2018-07'!$C$2:$C$100,0)+1,0)))="",INDIRECT(CONCATENATE("'2018-06'!M",TEXT(MATCH($C71,'2018-06'!$C$2:$C$100,0)+1,0)))="",AND(INDIRECT(CONCATENATE("'2018-07'!M",TEXT(MATCH($C71,'2018-07'!$C$2:$C$100,0)+1,0)))="",INDIRECT(CONCATENATE("'2018-06'!M",TEXT(MATCH($C71,'2018-06'!$C$2:$C$100,0)+1,0)))="")),"Н/Д",INDIRECT(CONCATENATE("'2018-07'!M",TEXT(MATCH($C71,'2018-07'!$C$2:$C$100,0)+1,0)))-INDIRECT(CONCATENATE("'2018-06'!M",TEXT(MATCH($C71,'2018-06'!$C$2:$C$100,0)+1,0))))</f>
        <v>25394561.340000004</v>
      </c>
      <c r="N71" s="17">
        <f ca="1">IF(OR(INDIRECT(CONCATENATE("'2018-07'!N",TEXT(MATCH($C71,'2018-07'!$C$2:$C$100,0)+1,0)))="",INDIRECT(CONCATENATE("'2018-06'!N",TEXT(MATCH($C71,'2018-06'!$C$2:$C$100,0)+1,0)))="",AND(INDIRECT(CONCATENATE("'2018-07'!N",TEXT(MATCH($C71,'2018-07'!$C$2:$C$100,0)+1,0)))="",INDIRECT(CONCATENATE("'2018-06'!N",TEXT(MATCH($C71,'2018-06'!$C$2:$C$100,0)+1,0)))="")),"Н/Д",INDIRECT(CONCATENATE("'2018-07'!N",TEXT(MATCH($C71,'2018-07'!$C$2:$C$100,0)+1,0)))-INDIRECT(CONCATENATE("'2018-06'!NE",TEXT(MATCH($C71,'2018-06'!$C$2:$C$100,0)+1,0))))</f>
        <v>1613216295.3399999</v>
      </c>
      <c r="O71" s="17">
        <f ca="1">IF(OR(INDIRECT(CONCATENATE("'2018-07'!O",TEXT(MATCH($C71,'2018-07'!$C$2:$C$100,0)+1,0)))="",INDIRECT(CONCATENATE("'2018-06'!O",TEXT(MATCH($C71,'2018-06'!$C$2:$C$100,0)+1,0)))="",AND(INDIRECT(CONCATENATE("'2018-07'!O",TEXT(MATCH($C71,'2018-07'!$C$2:$C$100,0)+1,0)))="",INDIRECT(CONCATENATE("'2018-06'!O",TEXT(MATCH($C71,'2018-06'!$C$2:$C$100,0)+1,0)))="")),"Н/Д",INDIRECT(CONCATENATE("'2018-07'!O",TEXT(MATCH($C71,'2018-07'!$C$2:$C$100,0)+1,0)))-INDIRECT(CONCATENATE("'2018-06'!O",TEXT(MATCH($C71,'2018-06'!$C$2:$C$100,0)+1,0))))</f>
        <v>-1499224.1099999999</v>
      </c>
      <c r="P71" s="17">
        <f ca="1">IF(OR(INDIRECT(CONCATENATE("'2018-07'!P",TEXT(MATCH($C71,'2018-07'!$C$2:$C$100,0)+1,0)))="",INDIRECT(CONCATENATE("'2018-06'!P",TEXT(MATCH($C71,'2018-06'!$C$2:$C$100,0)+1,0)))="",AND(INDIRECT(CONCATENATE("'2018-07'!P",TEXT(MATCH($C71,'2018-07'!$C$2:$C$100,0)+1,0)))="",INDIRECT(CONCATENATE("'2018-06'!P",TEXT(MATCH($C71,'2018-06'!$C$2:$C$100,0)+1,0)))="")),"Н/Д",INDIRECT(CONCATENATE("'2018-07'!P",TEXT(MATCH($C71,'2018-07'!$C$2:$C$100,0)+1,0)))-INDIRECT(CONCATENATE("'2018-06'!P",TEXT(MATCH($C71,'2018-06'!$C$2:$C$100,0)+1,0))))</f>
        <v>3334602699.1300001</v>
      </c>
      <c r="Q71" s="17">
        <f ca="1">IF(OR(INDIRECT(CONCATENATE("'2018-07'!Q",TEXT(MATCH($C71,'2018-07'!$C$2:$C$100,0)+1,0)))="",INDIRECT(CONCATENATE("'2018-06'!Q",TEXT(MATCH($C71,'2018-06'!$C$2:$C$100,0)+1,0)))="",AND(INDIRECT(CONCATENATE("'2018-07'!Q",TEXT(MATCH($C71,'2018-07'!$C$2:$C$100,0)+1,0)))="",INDIRECT(CONCATENATE("'2018-06'!Q",TEXT(MATCH($C71,'2018-06'!$C$2:$C$100,0)+1,0)))="")),"Н/Д",INDIRECT(CONCATENATE("'2018-07'!Q",TEXT(MATCH($C71,'2018-07'!$C$2:$C$100,0)+1,0)))-INDIRECT(CONCATENATE("'2018-06'!Q",TEXT(MATCH($C71,'2018-06'!$C$2:$C$100,0)+1,0))))</f>
        <v>16090719</v>
      </c>
      <c r="R71" s="17">
        <f ca="1">IF(OR(INDIRECT(CONCATENATE("'2018-07'!R",TEXT(MATCH($C71,'2018-07'!$C$2:$C$100,0)+1,0)))="",INDIRECT(CONCATENATE("'2018-06'!R",TEXT(MATCH($C71,'2018-06'!$C$2:$C$100,0)+1,0)))="",AND(INDIRECT(CONCATENATE("'2018-07'!R",TEXT(MATCH($C71,'2018-07'!$C$2:$C$100,0)+1,0)))="",INDIRECT(CONCATENATE("'2018-06'!R",TEXT(MATCH($C71,'2018-06'!$C$2:$C$100,0)+1,0)))="")),"Н/Д",INDIRECT(CONCATENATE("'2018-07'!R",TEXT(MATCH($C71,'2018-07'!$C$2:$C$100,0)+1,0)))-INDIRECT(CONCATENATE("'2018-06'!R",TEXT(MATCH($C71,'2018-06'!$C$2:$C$100,0)+1,0))))</f>
        <v>390390157.14999986</v>
      </c>
      <c r="S71" s="17">
        <f ca="1">IF(OR(INDIRECT(CONCATENATE("'2018-07'!S",TEXT(MATCH($C71,'2018-07'!$C$2:$C$100,0)+1,0)))="",INDIRECT(CONCATENATE("'2018-06'!S",TEXT(MATCH($C71,'2018-06'!$C$2:$C$100,0)+1,0)))="",AND(INDIRECT(CONCATENATE("'2018-07'!S",TEXT(MATCH($C71,'2018-07'!$C$2:$C$100,0)+1,0)))="",INDIRECT(CONCATENATE("'2018-06'!S",TEXT(MATCH($C71,'2018-06'!$C$2:$C$100,0)+1,0)))="")),"Н/Д",INDIRECT(CONCATENATE("'2018-07'!S",TEXT(MATCH($C71,'2018-07'!$C$2:$C$100,0)+1,0)))-INDIRECT(CONCATENATE("'2018-06'!S",TEXT(MATCH($C71,'2018-06'!$C$2:$C$100,0)+1,0))))</f>
        <v>3576992.34</v>
      </c>
      <c r="T71" s="17">
        <f ca="1">IF(OR(INDIRECT(CONCATENATE("'2018-07'!T",TEXT(MATCH($C71,'2018-07'!$C$2:$C$100,0)+1,0)))="",INDIRECT(CONCATENATE("'2018-06'!T",TEXT(MATCH($C71,'2018-06'!$C$2:$C$100,0)+1,0)))="",AND(INDIRECT(CONCATENATE("'2018-07'!T",TEXT(MATCH($C71,'2018-07'!$C$2:$C$100,0)+1,0)))="",INDIRECT(CONCATENATE("'2018-06'!T",TEXT(MATCH($C71,'2018-06'!$C$2:$C$100,0)+1,0)))="")),"Н/Д",INDIRECT(CONCATENATE("'2018-07'!T",TEXT(MATCH($C71,'2018-07'!$C$2:$C$100,0)+1,0)))-INDIRECT(CONCATENATE("'2018-06'!T",TEXT(MATCH($C71,'2018-06'!$C$2:$C$100,0)+1,0))))</f>
        <v>3706611228.8299999</v>
      </c>
      <c r="U71" s="17">
        <f ca="1">IF(OR(INDIRECT(CONCATENATE("'2018-07'!U",TEXT(MATCH($C71,'2018-07'!$C$2:$C$100,0)+1,0)))="",INDIRECT(CONCATENATE("'2018-06'!U",TEXT(MATCH($C71,'2018-06'!$C$2:$C$100,0)+1,0)))="",AND(INDIRECT(CONCATENATE("'2018-07'!U",TEXT(MATCH($C71,'2018-07'!$C$2:$C$100,0)+1,0)))="",INDIRECT(CONCATENATE("'2018-06'!U",TEXT(MATCH($C71,'2018-06'!$C$2:$C$100,0)+1,0)))="")),"Н/Д",INDIRECT(CONCATENATE("'2018-07'!U",TEXT(MATCH($C71,'2018-07'!$C$2:$C$100,0)+1,0)))-INDIRECT(CONCATENATE("'2018-06'!U",TEXT(MATCH($C71,'2018-06'!$C$2:$C$100,0)+1,0))))</f>
        <v>191323221.43000007</v>
      </c>
      <c r="V71" s="17">
        <f ca="1">IF(OR(INDIRECT(CONCATENATE("'2018-07'!V",TEXT(MATCH($C71,'2018-07'!$C$2:$C$100,0)+1,0)))="",INDIRECT(CONCATENATE("'2018-06'!V",TEXT(MATCH($C71,'2018-06'!$C$2:$C$100,0)+1,0)))="",AND(INDIRECT(CONCATENATE("'2018-07'!V",TEXT(MATCH($C71,'2018-07'!$C$2:$C$100,0)+1,0)))="",INDIRECT(CONCATENATE("'2018-06'!V",TEXT(MATCH($C71,'2018-06'!$C$2:$C$100,0)+1,0)))="")),"Н/Д",INDIRECT(CONCATENATE("'2018-07'!V",TEXT(MATCH($C71,'2018-07'!$C$2:$C$100,0)+1,0)))-INDIRECT(CONCATENATE("'2018-06'!V",TEXT(MATCH($C71,'2018-06'!$C$2:$C$100,0)+1,0))))</f>
        <v>1657281796</v>
      </c>
      <c r="W71" s="17">
        <f ca="1">IF(OR(INDIRECT(CONCATENATE("'2018-07'!W",TEXT(MATCH($C71,'2018-07'!$C$2:$C$100,0)+1,0)))="",INDIRECT(CONCATENATE("'2018-06'!W",TEXT(MATCH($C71,'2018-06'!$C$2:$C$100,0)+1,0)))="",AND(INDIRECT(CONCATENATE("'2018-07'!W",TEXT(MATCH($C71,'2018-07'!$C$2:$C$100,0)+1,0)))="",INDIRECT(CONCATENATE("'2018-06'!W",TEXT(MATCH($C71,'2018-06'!$C$2:$C$100,0)+1,0)))="")),"Н/Д",INDIRECT(CONCATENATE("'2018-07'!W",TEXT(MATCH($C71,'2018-07'!$C$2:$C$100,0)+1,0)))-INDIRECT(CONCATENATE("'2018-06'!W",TEXT(MATCH($C71,'2018-06'!$C$2:$C$100,0)+1,0))))</f>
        <v>130829586098.19995</v>
      </c>
    </row>
    <row r="72" spans="1:23" x14ac:dyDescent="0.25">
      <c r="A72" s="2" t="s">
        <v>87</v>
      </c>
      <c r="B72" s="2" t="s">
        <v>98</v>
      </c>
      <c r="C72" s="15">
        <v>54000000</v>
      </c>
      <c r="D72" s="2" t="s">
        <v>210</v>
      </c>
      <c r="E72" s="17">
        <f ca="1">IF(OR(INDIRECT(CONCATENATE("'2018-07'!E",TEXT(MATCH($C72,'2018-07'!$C$2:$C$100,0)+1,0)))="",INDIRECT(CONCATENATE("'2018-06'!E",TEXT(MATCH($C72,'2018-06'!$C$2:$C$100,0)+1,0)))="",AND(INDIRECT(CONCATENATE("'2018-07'!E",TEXT(MATCH($C72,'2018-07'!$C$2:$C$100,0)+1,0)))="",INDIRECT(CONCATENATE("'2018-06'!E",TEXT(MATCH($C72,'2018-06'!$C$2:$C$100,0)+1,0)))="")),"Н/Д",INDIRECT(CONCATENATE("'2018-07'!E",TEXT(MATCH($C72,'2018-07'!$C$2:$C$100,0)+1,0)))-INDIRECT(CONCATENATE("'2018-06'!E",TEXT(MATCH($C72,'2018-06'!$C$2:$C$100,0)+1,0))))</f>
        <v>2740181417.8899975</v>
      </c>
      <c r="F72" s="17">
        <f ca="1">IF(OR(INDIRECT(CONCATENATE("'2018-07'!F",TEXT(MATCH($C72,'2018-07'!$C$2:$C$100,0)+1,0)))="",INDIRECT(CONCATENATE("'2018-06'!F",TEXT(MATCH($C72,'2018-06'!$C$2:$C$100,0)+1,0)))="",AND(INDIRECT(CONCATENATE("'2018-07'!F",TEXT(MATCH($C72,'2018-07'!$C$2:$C$100,0)+1,0)))="",INDIRECT(CONCATENATE("'2018-06'!F",TEXT(MATCH($C72,'2018-06'!$C$2:$C$100,0)+1,0)))="")),"Н/Д",INDIRECT(CONCATENATE("'2018-07'!F",TEXT(MATCH($C72,'2018-07'!$C$2:$C$100,0)+1,0)))-INDIRECT(CONCATENATE("'2018-06'!F",TEXT(MATCH($C72,'2018-06'!$C$2:$C$100,0)+1,0))))</f>
        <v>1675208938.1700001</v>
      </c>
      <c r="G72" s="17">
        <f ca="1">IF(OR(INDIRECT(CONCATENATE("'2018-07'!G",TEXT(MATCH($C72,'2018-07'!$C$2:$C$100,0)+1,0)))="",INDIRECT(CONCATENATE("'2018-06'!G",TEXT(MATCH($C72,'2018-06'!$C$2:$C$100,0)+1,0)))="",AND(INDIRECT(CONCATENATE("'2018-07'!G",TEXT(MATCH($C72,'2018-07'!$C$2:$C$100,0)+1,0)))="",INDIRECT(CONCATENATE("'2018-06'!G",TEXT(MATCH($C72,'2018-06'!$C$2:$C$100,0)+1,0)))="")),"Н/Д",INDIRECT(CONCATENATE("'2018-07'!G",TEXT(MATCH($C72,'2018-07'!$C$2:$C$100,0)+1,0)))-INDIRECT(CONCATENATE("'2018-06'!G",TEXT(MATCH($C72,'2018-06'!$C$2:$C$100,0)+1,0))))</f>
        <v>390153365.12000012</v>
      </c>
      <c r="H72" s="17">
        <f ca="1">IF(OR(INDIRECT(CONCATENATE("'2018-07'!H",TEXT(MATCH($C72,'2018-07'!$C$2:$C$100,0)+1,0)))="",INDIRECT(CONCATENATE("'2018-06'!H",TEXT(MATCH($C72,'2018-06'!$C$2:$C$100,0)+1,0)))="",AND(INDIRECT(CONCATENATE("'2018-07'!H",TEXT(MATCH($C72,'2018-07'!$C$2:$C$100,0)+1,0)))="",INDIRECT(CONCATENATE("'2018-06'!H",TEXT(MATCH($C72,'2018-06'!$C$2:$C$100,0)+1,0)))="")),"Н/Д",INDIRECT(CONCATENATE("'2018-07'!H",TEXT(MATCH($C72,'2018-07'!$C$2:$C$100,0)+1,0)))-INDIRECT(CONCATENATE("'2018-06'!H",TEXT(MATCH($C72,'2018-06'!$C$2:$C$100,0)+1,0))))</f>
        <v>798585936.94000006</v>
      </c>
      <c r="I72" s="17">
        <f ca="1">IF(OR(INDIRECT(CONCATENATE("'2018-07'!I",TEXT(MATCH($C72,'2018-07'!$C$2:$C$100,0)+1,0)))="",INDIRECT(CONCATENATE("'2018-06'!I",TEXT(MATCH($C72,'2018-06'!$C$2:$C$100,0)+1,0)))="",AND(INDIRECT(CONCATENATE("'2018-07'!I",TEXT(MATCH($C72,'2018-07'!$C$2:$C$100,0)+1,0)))="",INDIRECT(CONCATENATE("'2018-06'!I",TEXT(MATCH($C72,'2018-06'!$C$2:$C$100,0)+1,0)))="")),"Н/Д",INDIRECT(CONCATENATE("'2018-07'!I",TEXT(MATCH($C72,'2018-07'!$C$2:$C$100,0)+1,0)))-INDIRECT(CONCATENATE("'2018-06'!I",TEXT(MATCH($C72,'2018-06'!$C$2:$C$100,0)+1,0))))</f>
        <v>236395124.8599999</v>
      </c>
      <c r="J72" s="17" t="str">
        <f ca="1">IF(OR(INDIRECT(CONCATENATE("'2018-07'!J",TEXT(MATCH($C72,'2018-07'!$C$2:$C$100,0)+1,0)))="",INDIRECT(CONCATENATE("'2018-06'!J",TEXT(MATCH($C72,'2018-06'!$C$2:$C$100,0)+1,0)))="",AND(INDIRECT(CONCATENATE("'2018-07'!J",TEXT(MATCH($C72,'2018-07'!$C$2:$C$100,0)+1,0)))="",INDIRECT(CONCATENATE("'2018-06'!J",TEXT(MATCH($C72,'2018-06'!$C$2:$C$100,0)+1,0)))="")),"Н/Д",INDIRECT(CONCATENATE("'2018-07'!J",TEXT(MATCH($C72,'2018-07'!$C$2:$C$100,0)+1,0)))-INDIRECT(CONCATENATE("'2018-06'!J",TEXT(MATCH($C72,'2018-06'!$C$2:$C$100,0)+1,0))))</f>
        <v>Н/Д</v>
      </c>
      <c r="K72" s="17">
        <f ca="1">IF(OR(INDIRECT(CONCATENATE("'2018-07'!K",TEXT(MATCH($C72,'2018-07'!$C$2:$C$100,0)+1,0)))="",INDIRECT(CONCATENATE("'2018-06'!K",TEXT(MATCH($C72,'2018-06'!$C$2:$C$100,0)+1,0)))="",AND(INDIRECT(CONCATENATE("'2018-07'!K",TEXT(MATCH($C72,'2018-07'!$C$2:$C$100,0)+1,0)))="",INDIRECT(CONCATENATE("'2018-06'!K",TEXT(MATCH($C72,'2018-06'!$C$2:$C$100,0)+1,0)))="")),"Н/Д",INDIRECT(CONCATENATE("'2018-07'!K",TEXT(MATCH($C72,'2018-07'!$C$2:$C$100,0)+1,0)))-INDIRECT(CONCATENATE("'2018-06'!K",TEXT(MATCH($C72,'2018-06'!$C$2:$C$100,0)+1,0))))</f>
        <v>51700880.850000024</v>
      </c>
      <c r="L72" s="17">
        <f ca="1">IF(OR(INDIRECT(CONCATENATE("'2018-07'!L",TEXT(MATCH($C72,'2018-07'!$C$2:$C$100,0)+1,0)))="",INDIRECT(CONCATENATE("'2018-06'!L",TEXT(MATCH($C72,'2018-06'!$C$2:$C$100,0)+1,0)))="",AND(INDIRECT(CONCATENATE("'2018-07'!L",TEXT(MATCH($C72,'2018-07'!$C$2:$C$100,0)+1,0)))="",INDIRECT(CONCATENATE("'2018-06'!L",TEXT(MATCH($C72,'2018-06'!$C$2:$C$100,0)+1,0)))="")),"Н/Д",INDIRECT(CONCATENATE("'2018-07'!L",TEXT(MATCH($C72,'2018-07'!$C$2:$C$100,0)+1,0)))-INDIRECT(CONCATENATE("'2018-06'!L",TEXT(MATCH($C72,'2018-06'!$C$2:$C$100,0)+1,0))))</f>
        <v>37360685.519999981</v>
      </c>
      <c r="M72" s="17">
        <f ca="1">IF(OR(INDIRECT(CONCATENATE("'2018-07'!M",TEXT(MATCH($C72,'2018-07'!$C$2:$C$100,0)+1,0)))="",INDIRECT(CONCATENATE("'2018-06'!M",TEXT(MATCH($C72,'2018-06'!$C$2:$C$100,0)+1,0)))="",AND(INDIRECT(CONCATENATE("'2018-07'!M",TEXT(MATCH($C72,'2018-07'!$C$2:$C$100,0)+1,0)))="",INDIRECT(CONCATENATE("'2018-06'!M",TEXT(MATCH($C72,'2018-06'!$C$2:$C$100,0)+1,0)))="")),"Н/Д",INDIRECT(CONCATENATE("'2018-07'!M",TEXT(MATCH($C72,'2018-07'!$C$2:$C$100,0)+1,0)))-INDIRECT(CONCATENATE("'2018-06'!M",TEXT(MATCH($C72,'2018-06'!$C$2:$C$100,0)+1,0))))</f>
        <v>1744987.9499999997</v>
      </c>
      <c r="N72" s="17">
        <f ca="1">IF(OR(INDIRECT(CONCATENATE("'2018-07'!N",TEXT(MATCH($C72,'2018-07'!$C$2:$C$100,0)+1,0)))="",INDIRECT(CONCATENATE("'2018-06'!N",TEXT(MATCH($C72,'2018-06'!$C$2:$C$100,0)+1,0)))="",AND(INDIRECT(CONCATENATE("'2018-07'!N",TEXT(MATCH($C72,'2018-07'!$C$2:$C$100,0)+1,0)))="",INDIRECT(CONCATENATE("'2018-06'!N",TEXT(MATCH($C72,'2018-06'!$C$2:$C$100,0)+1,0)))="")),"Н/Д",INDIRECT(CONCATENATE("'2018-07'!N",TEXT(MATCH($C72,'2018-07'!$C$2:$C$100,0)+1,0)))-INDIRECT(CONCATENATE("'2018-06'!NE",TEXT(MATCH($C72,'2018-06'!$C$2:$C$100,0)+1,0))))</f>
        <v>101854085.34</v>
      </c>
      <c r="O72" s="17">
        <f ca="1">IF(OR(INDIRECT(CONCATENATE("'2018-07'!O",TEXT(MATCH($C72,'2018-07'!$C$2:$C$100,0)+1,0)))="",INDIRECT(CONCATENATE("'2018-06'!O",TEXT(MATCH($C72,'2018-06'!$C$2:$C$100,0)+1,0)))="",AND(INDIRECT(CONCATENATE("'2018-07'!O",TEXT(MATCH($C72,'2018-07'!$C$2:$C$100,0)+1,0)))="",INDIRECT(CONCATENATE("'2018-06'!O",TEXT(MATCH($C72,'2018-06'!$C$2:$C$100,0)+1,0)))="")),"Н/Д",INDIRECT(CONCATENATE("'2018-07'!O",TEXT(MATCH($C72,'2018-07'!$C$2:$C$100,0)+1,0)))-INDIRECT(CONCATENATE("'2018-06'!O",TEXT(MATCH($C72,'2018-06'!$C$2:$C$100,0)+1,0))))</f>
        <v>30133.260000000009</v>
      </c>
      <c r="P72" s="17">
        <f ca="1">IF(OR(INDIRECT(CONCATENATE("'2018-07'!P",TEXT(MATCH($C72,'2018-07'!$C$2:$C$100,0)+1,0)))="",INDIRECT(CONCATENATE("'2018-06'!P",TEXT(MATCH($C72,'2018-06'!$C$2:$C$100,0)+1,0)))="",AND(INDIRECT(CONCATENATE("'2018-07'!P",TEXT(MATCH($C72,'2018-07'!$C$2:$C$100,0)+1,0)))="",INDIRECT(CONCATENATE("'2018-06'!P",TEXT(MATCH($C72,'2018-06'!$C$2:$C$100,0)+1,0)))="")),"Н/Д",INDIRECT(CONCATENATE("'2018-07'!P",TEXT(MATCH($C72,'2018-07'!$C$2:$C$100,0)+1,0)))-INDIRECT(CONCATENATE("'2018-06'!P",TEXT(MATCH($C72,'2018-06'!$C$2:$C$100,0)+1,0))))</f>
        <v>54770768.059999973</v>
      </c>
      <c r="Q72" s="17">
        <f ca="1">IF(OR(INDIRECT(CONCATENATE("'2018-07'!Q",TEXT(MATCH($C72,'2018-07'!$C$2:$C$100,0)+1,0)))="",INDIRECT(CONCATENATE("'2018-06'!Q",TEXT(MATCH($C72,'2018-06'!$C$2:$C$100,0)+1,0)))="",AND(INDIRECT(CONCATENATE("'2018-07'!Q",TEXT(MATCH($C72,'2018-07'!$C$2:$C$100,0)+1,0)))="",INDIRECT(CONCATENATE("'2018-06'!Q",TEXT(MATCH($C72,'2018-06'!$C$2:$C$100,0)+1,0)))="")),"Н/Д",INDIRECT(CONCATENATE("'2018-07'!Q",TEXT(MATCH($C72,'2018-07'!$C$2:$C$100,0)+1,0)))-INDIRECT(CONCATENATE("'2018-06'!Q",TEXT(MATCH($C72,'2018-06'!$C$2:$C$100,0)+1,0))))</f>
        <v>-516708.33000000007</v>
      </c>
      <c r="R72" s="17">
        <f ca="1">IF(OR(INDIRECT(CONCATENATE("'2018-07'!R",TEXT(MATCH($C72,'2018-07'!$C$2:$C$100,0)+1,0)))="",INDIRECT(CONCATENATE("'2018-06'!R",TEXT(MATCH($C72,'2018-06'!$C$2:$C$100,0)+1,0)))="",AND(INDIRECT(CONCATENATE("'2018-07'!R",TEXT(MATCH($C72,'2018-07'!$C$2:$C$100,0)+1,0)))="",INDIRECT(CONCATENATE("'2018-06'!R",TEXT(MATCH($C72,'2018-06'!$C$2:$C$100,0)+1,0)))="")),"Н/Д",INDIRECT(CONCATENATE("'2018-07'!R",TEXT(MATCH($C72,'2018-07'!$C$2:$C$100,0)+1,0)))-INDIRECT(CONCATENATE("'2018-06'!R",TEXT(MATCH($C72,'2018-06'!$C$2:$C$100,0)+1,0))))</f>
        <v>31460564.080000013</v>
      </c>
      <c r="S72" s="17">
        <f ca="1">IF(OR(INDIRECT(CONCATENATE("'2018-07'!S",TEXT(MATCH($C72,'2018-07'!$C$2:$C$100,0)+1,0)))="",INDIRECT(CONCATENATE("'2018-06'!S",TEXT(MATCH($C72,'2018-06'!$C$2:$C$100,0)+1,0)))="",AND(INDIRECT(CONCATENATE("'2018-07'!S",TEXT(MATCH($C72,'2018-07'!$C$2:$C$100,0)+1,0)))="",INDIRECT(CONCATENATE("'2018-06'!S",TEXT(MATCH($C72,'2018-06'!$C$2:$C$100,0)+1,0)))="")),"Н/Д",INDIRECT(CONCATENATE("'2018-07'!S",TEXT(MATCH($C72,'2018-07'!$C$2:$C$100,0)+1,0)))-INDIRECT(CONCATENATE("'2018-06'!S",TEXT(MATCH($C72,'2018-06'!$C$2:$C$100,0)+1,0))))</f>
        <v>428961.15000000037</v>
      </c>
      <c r="T72" s="17">
        <f ca="1">IF(OR(INDIRECT(CONCATENATE("'2018-07'!T",TEXT(MATCH($C72,'2018-07'!$C$2:$C$100,0)+1,0)))="",INDIRECT(CONCATENATE("'2018-06'!T",TEXT(MATCH($C72,'2018-06'!$C$2:$C$100,0)+1,0)))="",AND(INDIRECT(CONCATENATE("'2018-07'!T",TEXT(MATCH($C72,'2018-07'!$C$2:$C$100,0)+1,0)))="",INDIRECT(CONCATENATE("'2018-06'!T",TEXT(MATCH($C72,'2018-06'!$C$2:$C$100,0)+1,0)))="")),"Н/Д",INDIRECT(CONCATENATE("'2018-07'!T",TEXT(MATCH($C72,'2018-07'!$C$2:$C$100,0)+1,0)))-INDIRECT(CONCATENATE("'2018-06'!T",TEXT(MATCH($C72,'2018-06'!$C$2:$C$100,0)+1,0))))</f>
        <v>40828140.280000001</v>
      </c>
      <c r="U72" s="17">
        <f ca="1">IF(OR(INDIRECT(CONCATENATE("'2018-07'!U",TEXT(MATCH($C72,'2018-07'!$C$2:$C$100,0)+1,0)))="",INDIRECT(CONCATENATE("'2018-06'!U",TEXT(MATCH($C72,'2018-06'!$C$2:$C$100,0)+1,0)))="",AND(INDIRECT(CONCATENATE("'2018-07'!U",TEXT(MATCH($C72,'2018-07'!$C$2:$C$100,0)+1,0)))="",INDIRECT(CONCATENATE("'2018-06'!U",TEXT(MATCH($C72,'2018-06'!$C$2:$C$100,0)+1,0)))="")),"Н/Д",INDIRECT(CONCATENATE("'2018-07'!U",TEXT(MATCH($C72,'2018-07'!$C$2:$C$100,0)+1,0)))-INDIRECT(CONCATENATE("'2018-06'!U",TEXT(MATCH($C72,'2018-06'!$C$2:$C$100,0)+1,0))))</f>
        <v>6737075.7400000002</v>
      </c>
      <c r="V72" s="17">
        <f ca="1">IF(OR(INDIRECT(CONCATENATE("'2018-07'!V",TEXT(MATCH($C72,'2018-07'!$C$2:$C$100,0)+1,0)))="",INDIRECT(CONCATENATE("'2018-06'!V",TEXT(MATCH($C72,'2018-06'!$C$2:$C$100,0)+1,0)))="",AND(INDIRECT(CONCATENATE("'2018-07'!V",TEXT(MATCH($C72,'2018-07'!$C$2:$C$100,0)+1,0)))="",INDIRECT(CONCATENATE("'2018-06'!V",TEXT(MATCH($C72,'2018-06'!$C$2:$C$100,0)+1,0)))="")),"Н/Д",INDIRECT(CONCATENATE("'2018-07'!V",TEXT(MATCH($C72,'2018-07'!$C$2:$C$100,0)+1,0)))-INDIRECT(CONCATENATE("'2018-06'!V",TEXT(MATCH($C72,'2018-06'!$C$2:$C$100,0)+1,0))))</f>
        <v>1064972479.7200003</v>
      </c>
      <c r="W72" s="17">
        <f ca="1">IF(OR(INDIRECT(CONCATENATE("'2018-07'!W",TEXT(MATCH($C72,'2018-07'!$C$2:$C$100,0)+1,0)))="",INDIRECT(CONCATENATE("'2018-06'!W",TEXT(MATCH($C72,'2018-06'!$C$2:$C$100,0)+1,0)))="",AND(INDIRECT(CONCATENATE("'2018-07'!W",TEXT(MATCH($C72,'2018-07'!$C$2:$C$100,0)+1,0)))="",INDIRECT(CONCATENATE("'2018-06'!W",TEXT(MATCH($C72,'2018-06'!$C$2:$C$100,0)+1,0)))="")),"Н/Д",INDIRECT(CONCATENATE("'2018-07'!W",TEXT(MATCH($C72,'2018-07'!$C$2:$C$100,0)+1,0)))-INDIRECT(CONCATENATE("'2018-06'!W",TEXT(MATCH($C72,'2018-06'!$C$2:$C$100,0)+1,0))))</f>
        <v>7148957223.6200027</v>
      </c>
    </row>
    <row r="73" spans="1:23" x14ac:dyDescent="0.25">
      <c r="A73" s="2" t="s">
        <v>87</v>
      </c>
      <c r="B73" s="2" t="s">
        <v>99</v>
      </c>
      <c r="C73" s="15">
        <v>61000000</v>
      </c>
      <c r="D73" s="2" t="s">
        <v>210</v>
      </c>
      <c r="E73" s="17">
        <f ca="1">IF(OR(INDIRECT(CONCATENATE("'2018-07'!E",TEXT(MATCH($C73,'2018-07'!$C$2:$C$100,0)+1,0)))="",INDIRECT(CONCATENATE("'2018-06'!E",TEXT(MATCH($C73,'2018-06'!$C$2:$C$100,0)+1,0)))="",AND(INDIRECT(CONCATENATE("'2018-07'!E",TEXT(MATCH($C73,'2018-07'!$C$2:$C$100,0)+1,0)))="",INDIRECT(CONCATENATE("'2018-06'!E",TEXT(MATCH($C73,'2018-06'!$C$2:$C$100,0)+1,0)))="")),"Н/Д",INDIRECT(CONCATENATE("'2018-07'!E",TEXT(MATCH($C73,'2018-07'!$C$2:$C$100,0)+1,0)))-INDIRECT(CONCATENATE("'2018-06'!E",TEXT(MATCH($C73,'2018-06'!$C$2:$C$100,0)+1,0))))</f>
        <v>4324679040.9300003</v>
      </c>
      <c r="F73" s="17">
        <f ca="1">IF(OR(INDIRECT(CONCATENATE("'2018-07'!F",TEXT(MATCH($C73,'2018-07'!$C$2:$C$100,0)+1,0)))="",INDIRECT(CONCATENATE("'2018-06'!F",TEXT(MATCH($C73,'2018-06'!$C$2:$C$100,0)+1,0)))="",AND(INDIRECT(CONCATENATE("'2018-07'!F",TEXT(MATCH($C73,'2018-07'!$C$2:$C$100,0)+1,0)))="",INDIRECT(CONCATENATE("'2018-06'!F",TEXT(MATCH($C73,'2018-06'!$C$2:$C$100,0)+1,0)))="")),"Н/Д",INDIRECT(CONCATENATE("'2018-07'!F",TEXT(MATCH($C73,'2018-07'!$C$2:$C$100,0)+1,0)))-INDIRECT(CONCATENATE("'2018-06'!F",TEXT(MATCH($C73,'2018-06'!$C$2:$C$100,0)+1,0))))</f>
        <v>3152434515.3199997</v>
      </c>
      <c r="G73" s="17">
        <f ca="1">IF(OR(INDIRECT(CONCATENATE("'2018-07'!G",TEXT(MATCH($C73,'2018-07'!$C$2:$C$100,0)+1,0)))="",INDIRECT(CONCATENATE("'2018-06'!G",TEXT(MATCH($C73,'2018-06'!$C$2:$C$100,0)+1,0)))="",AND(INDIRECT(CONCATENATE("'2018-07'!G",TEXT(MATCH($C73,'2018-07'!$C$2:$C$100,0)+1,0)))="",INDIRECT(CONCATENATE("'2018-06'!G",TEXT(MATCH($C73,'2018-06'!$C$2:$C$100,0)+1,0)))="")),"Н/Д",INDIRECT(CONCATENATE("'2018-07'!G",TEXT(MATCH($C73,'2018-07'!$C$2:$C$100,0)+1,0)))-INDIRECT(CONCATENATE("'2018-06'!G",TEXT(MATCH($C73,'2018-06'!$C$2:$C$100,0)+1,0))))</f>
        <v>718980142.78999996</v>
      </c>
      <c r="H73" s="17">
        <f ca="1">IF(OR(INDIRECT(CONCATENATE("'2018-07'!H",TEXT(MATCH($C73,'2018-07'!$C$2:$C$100,0)+1,0)))="",INDIRECT(CONCATENATE("'2018-06'!H",TEXT(MATCH($C73,'2018-06'!$C$2:$C$100,0)+1,0)))="",AND(INDIRECT(CONCATENATE("'2018-07'!H",TEXT(MATCH($C73,'2018-07'!$C$2:$C$100,0)+1,0)))="",INDIRECT(CONCATENATE("'2018-06'!H",TEXT(MATCH($C73,'2018-06'!$C$2:$C$100,0)+1,0)))="")),"Н/Д",INDIRECT(CONCATENATE("'2018-07'!H",TEXT(MATCH($C73,'2018-07'!$C$2:$C$100,0)+1,0)))-INDIRECT(CONCATENATE("'2018-06'!H",TEXT(MATCH($C73,'2018-06'!$C$2:$C$100,0)+1,0))))</f>
        <v>1513562434.8900003</v>
      </c>
      <c r="I73" s="17">
        <f ca="1">IF(OR(INDIRECT(CONCATENATE("'2018-07'!I",TEXT(MATCH($C73,'2018-07'!$C$2:$C$100,0)+1,0)))="",INDIRECT(CONCATENATE("'2018-06'!I",TEXT(MATCH($C73,'2018-06'!$C$2:$C$100,0)+1,0)))="",AND(INDIRECT(CONCATENATE("'2018-07'!I",TEXT(MATCH($C73,'2018-07'!$C$2:$C$100,0)+1,0)))="",INDIRECT(CONCATENATE("'2018-06'!I",TEXT(MATCH($C73,'2018-06'!$C$2:$C$100,0)+1,0)))="")),"Н/Д",INDIRECT(CONCATENATE("'2018-07'!I",TEXT(MATCH($C73,'2018-07'!$C$2:$C$100,0)+1,0)))-INDIRECT(CONCATENATE("'2018-06'!I",TEXT(MATCH($C73,'2018-06'!$C$2:$C$100,0)+1,0))))</f>
        <v>467501282.27000022</v>
      </c>
      <c r="J73" s="17" t="str">
        <f ca="1">IF(OR(INDIRECT(CONCATENATE("'2018-07'!J",TEXT(MATCH($C73,'2018-07'!$C$2:$C$100,0)+1,0)))="",INDIRECT(CONCATENATE("'2018-06'!J",TEXT(MATCH($C73,'2018-06'!$C$2:$C$100,0)+1,0)))="",AND(INDIRECT(CONCATENATE("'2018-07'!J",TEXT(MATCH($C73,'2018-07'!$C$2:$C$100,0)+1,0)))="",INDIRECT(CONCATENATE("'2018-06'!J",TEXT(MATCH($C73,'2018-06'!$C$2:$C$100,0)+1,0)))="")),"Н/Д",INDIRECT(CONCATENATE("'2018-07'!J",TEXT(MATCH($C73,'2018-07'!$C$2:$C$100,0)+1,0)))-INDIRECT(CONCATENATE("'2018-06'!J",TEXT(MATCH($C73,'2018-06'!$C$2:$C$100,0)+1,0))))</f>
        <v>Н/Д</v>
      </c>
      <c r="K73" s="17">
        <f ca="1">IF(OR(INDIRECT(CONCATENATE("'2018-07'!K",TEXT(MATCH($C73,'2018-07'!$C$2:$C$100,0)+1,0)))="",INDIRECT(CONCATENATE("'2018-06'!K",TEXT(MATCH($C73,'2018-06'!$C$2:$C$100,0)+1,0)))="",AND(INDIRECT(CONCATENATE("'2018-07'!K",TEXT(MATCH($C73,'2018-07'!$C$2:$C$100,0)+1,0)))="",INDIRECT(CONCATENATE("'2018-06'!K",TEXT(MATCH($C73,'2018-06'!$C$2:$C$100,0)+1,0)))="")),"Н/Д",INDIRECT(CONCATENATE("'2018-07'!K",TEXT(MATCH($C73,'2018-07'!$C$2:$C$100,0)+1,0)))-INDIRECT(CONCATENATE("'2018-06'!K",TEXT(MATCH($C73,'2018-06'!$C$2:$C$100,0)+1,0))))</f>
        <v>92387470.789999962</v>
      </c>
      <c r="L73" s="17">
        <f ca="1">IF(OR(INDIRECT(CONCATENATE("'2018-07'!L",TEXT(MATCH($C73,'2018-07'!$C$2:$C$100,0)+1,0)))="",INDIRECT(CONCATENATE("'2018-06'!L",TEXT(MATCH($C73,'2018-06'!$C$2:$C$100,0)+1,0)))="",AND(INDIRECT(CONCATENATE("'2018-07'!L",TEXT(MATCH($C73,'2018-07'!$C$2:$C$100,0)+1,0)))="",INDIRECT(CONCATENATE("'2018-06'!L",TEXT(MATCH($C73,'2018-06'!$C$2:$C$100,0)+1,0)))="")),"Н/Д",INDIRECT(CONCATENATE("'2018-07'!L",TEXT(MATCH($C73,'2018-07'!$C$2:$C$100,0)+1,0)))-INDIRECT(CONCATENATE("'2018-06'!L",TEXT(MATCH($C73,'2018-06'!$C$2:$C$100,0)+1,0))))</f>
        <v>84471947.399999619</v>
      </c>
      <c r="M73" s="17">
        <f ca="1">IF(OR(INDIRECT(CONCATENATE("'2018-07'!M",TEXT(MATCH($C73,'2018-07'!$C$2:$C$100,0)+1,0)))="",INDIRECT(CONCATENATE("'2018-06'!M",TEXT(MATCH($C73,'2018-06'!$C$2:$C$100,0)+1,0)))="",AND(INDIRECT(CONCATENATE("'2018-07'!M",TEXT(MATCH($C73,'2018-07'!$C$2:$C$100,0)+1,0)))="",INDIRECT(CONCATENATE("'2018-06'!M",TEXT(MATCH($C73,'2018-06'!$C$2:$C$100,0)+1,0)))="")),"Н/Д",INDIRECT(CONCATENATE("'2018-07'!M",TEXT(MATCH($C73,'2018-07'!$C$2:$C$100,0)+1,0)))-INDIRECT(CONCATENATE("'2018-06'!M",TEXT(MATCH($C73,'2018-06'!$C$2:$C$100,0)+1,0))))</f>
        <v>6016336.540000001</v>
      </c>
      <c r="N73" s="17">
        <f ca="1">IF(OR(INDIRECT(CONCATENATE("'2018-07'!N",TEXT(MATCH($C73,'2018-07'!$C$2:$C$100,0)+1,0)))="",INDIRECT(CONCATENATE("'2018-06'!N",TEXT(MATCH($C73,'2018-06'!$C$2:$C$100,0)+1,0)))="",AND(INDIRECT(CONCATENATE("'2018-07'!N",TEXT(MATCH($C73,'2018-07'!$C$2:$C$100,0)+1,0)))="",INDIRECT(CONCATENATE("'2018-06'!N",TEXT(MATCH($C73,'2018-06'!$C$2:$C$100,0)+1,0)))="")),"Н/Д",INDIRECT(CONCATENATE("'2018-07'!N",TEXT(MATCH($C73,'2018-07'!$C$2:$C$100,0)+1,0)))-INDIRECT(CONCATENATE("'2018-06'!NE",TEXT(MATCH($C73,'2018-06'!$C$2:$C$100,0)+1,0))))</f>
        <v>158263265.97999999</v>
      </c>
      <c r="O73" s="17">
        <f ca="1">IF(OR(INDIRECT(CONCATENATE("'2018-07'!O",TEXT(MATCH($C73,'2018-07'!$C$2:$C$100,0)+1,0)))="",INDIRECT(CONCATENATE("'2018-06'!O",TEXT(MATCH($C73,'2018-06'!$C$2:$C$100,0)+1,0)))="",AND(INDIRECT(CONCATENATE("'2018-07'!O",TEXT(MATCH($C73,'2018-07'!$C$2:$C$100,0)+1,0)))="",INDIRECT(CONCATENATE("'2018-06'!O",TEXT(MATCH($C73,'2018-06'!$C$2:$C$100,0)+1,0)))="")),"Н/Д",INDIRECT(CONCATENATE("'2018-07'!O",TEXT(MATCH($C73,'2018-07'!$C$2:$C$100,0)+1,0)))-INDIRECT(CONCATENATE("'2018-06'!O",TEXT(MATCH($C73,'2018-06'!$C$2:$C$100,0)+1,0))))</f>
        <v>3634.6500000000233</v>
      </c>
      <c r="P73" s="17">
        <f ca="1">IF(OR(INDIRECT(CONCATENATE("'2018-07'!P",TEXT(MATCH($C73,'2018-07'!$C$2:$C$100,0)+1,0)))="",INDIRECT(CONCATENATE("'2018-06'!P",TEXT(MATCH($C73,'2018-06'!$C$2:$C$100,0)+1,0)))="",AND(INDIRECT(CONCATENATE("'2018-07'!P",TEXT(MATCH($C73,'2018-07'!$C$2:$C$100,0)+1,0)))="",INDIRECT(CONCATENATE("'2018-06'!P",TEXT(MATCH($C73,'2018-06'!$C$2:$C$100,0)+1,0)))="")),"Н/Д",INDIRECT(CONCATENATE("'2018-07'!P",TEXT(MATCH($C73,'2018-07'!$C$2:$C$100,0)+1,0)))-INDIRECT(CONCATENATE("'2018-06'!P",TEXT(MATCH($C73,'2018-06'!$C$2:$C$100,0)+1,0))))</f>
        <v>116632541.77999997</v>
      </c>
      <c r="Q73" s="17">
        <f ca="1">IF(OR(INDIRECT(CONCATENATE("'2018-07'!Q",TEXT(MATCH($C73,'2018-07'!$C$2:$C$100,0)+1,0)))="",INDIRECT(CONCATENATE("'2018-06'!Q",TEXT(MATCH($C73,'2018-06'!$C$2:$C$100,0)+1,0)))="",AND(INDIRECT(CONCATENATE("'2018-07'!Q",TEXT(MATCH($C73,'2018-07'!$C$2:$C$100,0)+1,0)))="",INDIRECT(CONCATENATE("'2018-06'!Q",TEXT(MATCH($C73,'2018-06'!$C$2:$C$100,0)+1,0)))="")),"Н/Д",INDIRECT(CONCATENATE("'2018-07'!Q",TEXT(MATCH($C73,'2018-07'!$C$2:$C$100,0)+1,0)))-INDIRECT(CONCATENATE("'2018-06'!Q",TEXT(MATCH($C73,'2018-06'!$C$2:$C$100,0)+1,0))))</f>
        <v>7279262.9100000113</v>
      </c>
      <c r="R73" s="17">
        <f ca="1">IF(OR(INDIRECT(CONCATENATE("'2018-07'!R",TEXT(MATCH($C73,'2018-07'!$C$2:$C$100,0)+1,0)))="",INDIRECT(CONCATENATE("'2018-06'!R",TEXT(MATCH($C73,'2018-06'!$C$2:$C$100,0)+1,0)))="",AND(INDIRECT(CONCATENATE("'2018-07'!R",TEXT(MATCH($C73,'2018-07'!$C$2:$C$100,0)+1,0)))="",INDIRECT(CONCATENATE("'2018-06'!R",TEXT(MATCH($C73,'2018-06'!$C$2:$C$100,0)+1,0)))="")),"Н/Д",INDIRECT(CONCATENATE("'2018-07'!R",TEXT(MATCH($C73,'2018-07'!$C$2:$C$100,0)+1,0)))-INDIRECT(CONCATENATE("'2018-06'!R",TEXT(MATCH($C73,'2018-06'!$C$2:$C$100,0)+1,0))))</f>
        <v>23639506.659999996</v>
      </c>
      <c r="S73" s="17">
        <f ca="1">IF(OR(INDIRECT(CONCATENATE("'2018-07'!S",TEXT(MATCH($C73,'2018-07'!$C$2:$C$100,0)+1,0)))="",INDIRECT(CONCATENATE("'2018-06'!S",TEXT(MATCH($C73,'2018-06'!$C$2:$C$100,0)+1,0)))="",AND(INDIRECT(CONCATENATE("'2018-07'!S",TEXT(MATCH($C73,'2018-07'!$C$2:$C$100,0)+1,0)))="",INDIRECT(CONCATENATE("'2018-06'!S",TEXT(MATCH($C73,'2018-06'!$C$2:$C$100,0)+1,0)))="")),"Н/Д",INDIRECT(CONCATENATE("'2018-07'!S",TEXT(MATCH($C73,'2018-07'!$C$2:$C$100,0)+1,0)))-INDIRECT(CONCATENATE("'2018-06'!S",TEXT(MATCH($C73,'2018-06'!$C$2:$C$100,0)+1,0))))</f>
        <v>176186</v>
      </c>
      <c r="T73" s="17">
        <f ca="1">IF(OR(INDIRECT(CONCATENATE("'2018-07'!T",TEXT(MATCH($C73,'2018-07'!$C$2:$C$100,0)+1,0)))="",INDIRECT(CONCATENATE("'2018-06'!T",TEXT(MATCH($C73,'2018-06'!$C$2:$C$100,0)+1,0)))="",AND(INDIRECT(CONCATENATE("'2018-07'!T",TEXT(MATCH($C73,'2018-07'!$C$2:$C$100,0)+1,0)))="",INDIRECT(CONCATENATE("'2018-06'!T",TEXT(MATCH($C73,'2018-06'!$C$2:$C$100,0)+1,0)))="")),"Н/Д",INDIRECT(CONCATENATE("'2018-07'!T",TEXT(MATCH($C73,'2018-07'!$C$2:$C$100,0)+1,0)))-INDIRECT(CONCATENATE("'2018-06'!T",TEXT(MATCH($C73,'2018-06'!$C$2:$C$100,0)+1,0))))</f>
        <v>82405477.319999993</v>
      </c>
      <c r="U73" s="17">
        <f ca="1">IF(OR(INDIRECT(CONCATENATE("'2018-07'!U",TEXT(MATCH($C73,'2018-07'!$C$2:$C$100,0)+1,0)))="",INDIRECT(CONCATENATE("'2018-06'!U",TEXT(MATCH($C73,'2018-06'!$C$2:$C$100,0)+1,0)))="",AND(INDIRECT(CONCATENATE("'2018-07'!U",TEXT(MATCH($C73,'2018-07'!$C$2:$C$100,0)+1,0)))="",INDIRECT(CONCATENATE("'2018-06'!U",TEXT(MATCH($C73,'2018-06'!$C$2:$C$100,0)+1,0)))="")),"Н/Д",INDIRECT(CONCATENATE("'2018-07'!U",TEXT(MATCH($C73,'2018-07'!$C$2:$C$100,0)+1,0)))-INDIRECT(CONCATENATE("'2018-06'!U",TEXT(MATCH($C73,'2018-06'!$C$2:$C$100,0)+1,0))))</f>
        <v>273879.48000000045</v>
      </c>
      <c r="V73" s="17">
        <f ca="1">IF(OR(INDIRECT(CONCATENATE("'2018-07'!V",TEXT(MATCH($C73,'2018-07'!$C$2:$C$100,0)+1,0)))="",INDIRECT(CONCATENATE("'2018-06'!V",TEXT(MATCH($C73,'2018-06'!$C$2:$C$100,0)+1,0)))="",AND(INDIRECT(CONCATENATE("'2018-07'!V",TEXT(MATCH($C73,'2018-07'!$C$2:$C$100,0)+1,0)))="",INDIRECT(CONCATENATE("'2018-06'!V",TEXT(MATCH($C73,'2018-06'!$C$2:$C$100,0)+1,0)))="")),"Н/Д",INDIRECT(CONCATENATE("'2018-07'!V",TEXT(MATCH($C73,'2018-07'!$C$2:$C$100,0)+1,0)))-INDIRECT(CONCATENATE("'2018-06'!V",TEXT(MATCH($C73,'2018-06'!$C$2:$C$100,0)+1,0))))</f>
        <v>1172244525.6099997</v>
      </c>
      <c r="W73" s="17">
        <f ca="1">IF(OR(INDIRECT(CONCATENATE("'2018-07'!W",TEXT(MATCH($C73,'2018-07'!$C$2:$C$100,0)+1,0)))="",INDIRECT(CONCATENATE("'2018-06'!W",TEXT(MATCH($C73,'2018-06'!$C$2:$C$100,0)+1,0)))="",AND(INDIRECT(CONCATENATE("'2018-07'!W",TEXT(MATCH($C73,'2018-07'!$C$2:$C$100,0)+1,0)))="",INDIRECT(CONCATENATE("'2018-06'!W",TEXT(MATCH($C73,'2018-06'!$C$2:$C$100,0)+1,0)))="")),"Н/Д",INDIRECT(CONCATENATE("'2018-07'!W",TEXT(MATCH($C73,'2018-07'!$C$2:$C$100,0)+1,0)))-INDIRECT(CONCATENATE("'2018-06'!W",TEXT(MATCH($C73,'2018-06'!$C$2:$C$100,0)+1,0))))</f>
        <v>11793481159.339996</v>
      </c>
    </row>
    <row r="74" spans="1:23" x14ac:dyDescent="0.25">
      <c r="A74" s="2" t="s">
        <v>87</v>
      </c>
      <c r="B74" s="2" t="s">
        <v>100</v>
      </c>
      <c r="C74" s="15">
        <v>66000000</v>
      </c>
      <c r="D74" s="2" t="s">
        <v>210</v>
      </c>
      <c r="E74" s="17">
        <f ca="1">IF(OR(INDIRECT(CONCATENATE("'2018-07'!E",TEXT(MATCH($C74,'2018-07'!$C$2:$C$100,0)+1,0)))="",INDIRECT(CONCATENATE("'2018-06'!E",TEXT(MATCH($C74,'2018-06'!$C$2:$C$100,0)+1,0)))="",AND(INDIRECT(CONCATENATE("'2018-07'!E",TEXT(MATCH($C74,'2018-07'!$C$2:$C$100,0)+1,0)))="",INDIRECT(CONCATENATE("'2018-06'!E",TEXT(MATCH($C74,'2018-06'!$C$2:$C$100,0)+1,0)))="")),"Н/Д",INDIRECT(CONCATENATE("'2018-07'!E",TEXT(MATCH($C74,'2018-07'!$C$2:$C$100,0)+1,0)))-INDIRECT(CONCATENATE("'2018-06'!E",TEXT(MATCH($C74,'2018-06'!$C$2:$C$100,0)+1,0))))</f>
        <v>2841249658.8600006</v>
      </c>
      <c r="F74" s="17">
        <f ca="1">IF(OR(INDIRECT(CONCATENATE("'2018-07'!F",TEXT(MATCH($C74,'2018-07'!$C$2:$C$100,0)+1,0)))="",INDIRECT(CONCATENATE("'2018-06'!F",TEXT(MATCH($C74,'2018-06'!$C$2:$C$100,0)+1,0)))="",AND(INDIRECT(CONCATENATE("'2018-07'!F",TEXT(MATCH($C74,'2018-07'!$C$2:$C$100,0)+1,0)))="",INDIRECT(CONCATENATE("'2018-06'!F",TEXT(MATCH($C74,'2018-06'!$C$2:$C$100,0)+1,0)))="")),"Н/Д",INDIRECT(CONCATENATE("'2018-07'!F",TEXT(MATCH($C74,'2018-07'!$C$2:$C$100,0)+1,0)))-INDIRECT(CONCATENATE("'2018-06'!F",TEXT(MATCH($C74,'2018-06'!$C$2:$C$100,0)+1,0))))</f>
        <v>2260110980.9200001</v>
      </c>
      <c r="G74" s="17">
        <f ca="1">IF(OR(INDIRECT(CONCATENATE("'2018-07'!G",TEXT(MATCH($C74,'2018-07'!$C$2:$C$100,0)+1,0)))="",INDIRECT(CONCATENATE("'2018-06'!G",TEXT(MATCH($C74,'2018-06'!$C$2:$C$100,0)+1,0)))="",AND(INDIRECT(CONCATENATE("'2018-07'!G",TEXT(MATCH($C74,'2018-07'!$C$2:$C$100,0)+1,0)))="",INDIRECT(CONCATENATE("'2018-06'!G",TEXT(MATCH($C74,'2018-06'!$C$2:$C$100,0)+1,0)))="")),"Н/Д",INDIRECT(CONCATENATE("'2018-07'!G",TEXT(MATCH($C74,'2018-07'!$C$2:$C$100,0)+1,0)))-INDIRECT(CONCATENATE("'2018-06'!G",TEXT(MATCH($C74,'2018-06'!$C$2:$C$100,0)+1,0))))</f>
        <v>469091381.59000015</v>
      </c>
      <c r="H74" s="17">
        <f ca="1">IF(OR(INDIRECT(CONCATENATE("'2018-07'!H",TEXT(MATCH($C74,'2018-07'!$C$2:$C$100,0)+1,0)))="",INDIRECT(CONCATENATE("'2018-06'!H",TEXT(MATCH($C74,'2018-06'!$C$2:$C$100,0)+1,0)))="",AND(INDIRECT(CONCATENATE("'2018-07'!H",TEXT(MATCH($C74,'2018-07'!$C$2:$C$100,0)+1,0)))="",INDIRECT(CONCATENATE("'2018-06'!H",TEXT(MATCH($C74,'2018-06'!$C$2:$C$100,0)+1,0)))="")),"Н/Д",INDIRECT(CONCATENATE("'2018-07'!H",TEXT(MATCH($C74,'2018-07'!$C$2:$C$100,0)+1,0)))-INDIRECT(CONCATENATE("'2018-06'!H",TEXT(MATCH($C74,'2018-06'!$C$2:$C$100,0)+1,0))))</f>
        <v>1059370326.0199995</v>
      </c>
      <c r="I74" s="17">
        <f ca="1">IF(OR(INDIRECT(CONCATENATE("'2018-07'!I",TEXT(MATCH($C74,'2018-07'!$C$2:$C$100,0)+1,0)))="",INDIRECT(CONCATENATE("'2018-06'!I",TEXT(MATCH($C74,'2018-06'!$C$2:$C$100,0)+1,0)))="",AND(INDIRECT(CONCATENATE("'2018-07'!I",TEXT(MATCH($C74,'2018-07'!$C$2:$C$100,0)+1,0)))="",INDIRECT(CONCATENATE("'2018-06'!I",TEXT(MATCH($C74,'2018-06'!$C$2:$C$100,0)+1,0)))="")),"Н/Д",INDIRECT(CONCATENATE("'2018-07'!I",TEXT(MATCH($C74,'2018-07'!$C$2:$C$100,0)+1,0)))-INDIRECT(CONCATENATE("'2018-06'!I",TEXT(MATCH($C74,'2018-06'!$C$2:$C$100,0)+1,0))))</f>
        <v>417196505.57000017</v>
      </c>
      <c r="J74" s="17" t="str">
        <f ca="1">IF(OR(INDIRECT(CONCATENATE("'2018-07'!J",TEXT(MATCH($C74,'2018-07'!$C$2:$C$100,0)+1,0)))="",INDIRECT(CONCATENATE("'2018-06'!J",TEXT(MATCH($C74,'2018-06'!$C$2:$C$100,0)+1,0)))="",AND(INDIRECT(CONCATENATE("'2018-07'!J",TEXT(MATCH($C74,'2018-07'!$C$2:$C$100,0)+1,0)))="",INDIRECT(CONCATENATE("'2018-06'!J",TEXT(MATCH($C74,'2018-06'!$C$2:$C$100,0)+1,0)))="")),"Н/Д",INDIRECT(CONCATENATE("'2018-07'!J",TEXT(MATCH($C74,'2018-07'!$C$2:$C$100,0)+1,0)))-INDIRECT(CONCATENATE("'2018-06'!J",TEXT(MATCH($C74,'2018-06'!$C$2:$C$100,0)+1,0))))</f>
        <v>Н/Д</v>
      </c>
      <c r="K74" s="17">
        <f ca="1">IF(OR(INDIRECT(CONCATENATE("'2018-07'!K",TEXT(MATCH($C74,'2018-07'!$C$2:$C$100,0)+1,0)))="",INDIRECT(CONCATENATE("'2018-06'!K",TEXT(MATCH($C74,'2018-06'!$C$2:$C$100,0)+1,0)))="",AND(INDIRECT(CONCATENATE("'2018-07'!K",TEXT(MATCH($C74,'2018-07'!$C$2:$C$100,0)+1,0)))="",INDIRECT(CONCATENATE("'2018-06'!K",TEXT(MATCH($C74,'2018-06'!$C$2:$C$100,0)+1,0)))="")),"Н/Д",INDIRECT(CONCATENATE("'2018-07'!K",TEXT(MATCH($C74,'2018-07'!$C$2:$C$100,0)+1,0)))-INDIRECT(CONCATENATE("'2018-06'!K",TEXT(MATCH($C74,'2018-06'!$C$2:$C$100,0)+1,0))))</f>
        <v>68215731.570000172</v>
      </c>
      <c r="L74" s="17">
        <f ca="1">IF(OR(INDIRECT(CONCATENATE("'2018-07'!L",TEXT(MATCH($C74,'2018-07'!$C$2:$C$100,0)+1,0)))="",INDIRECT(CONCATENATE("'2018-06'!L",TEXT(MATCH($C74,'2018-06'!$C$2:$C$100,0)+1,0)))="",AND(INDIRECT(CONCATENATE("'2018-07'!L",TEXT(MATCH($C74,'2018-07'!$C$2:$C$100,0)+1,0)))="",INDIRECT(CONCATENATE("'2018-06'!L",TEXT(MATCH($C74,'2018-06'!$C$2:$C$100,0)+1,0)))="")),"Н/Д",INDIRECT(CONCATENATE("'2018-07'!L",TEXT(MATCH($C74,'2018-07'!$C$2:$C$100,0)+1,0)))-INDIRECT(CONCATENATE("'2018-06'!L",TEXT(MATCH($C74,'2018-06'!$C$2:$C$100,0)+1,0))))</f>
        <v>59608362.160000324</v>
      </c>
      <c r="M74" s="17">
        <f ca="1">IF(OR(INDIRECT(CONCATENATE("'2018-07'!M",TEXT(MATCH($C74,'2018-07'!$C$2:$C$100,0)+1,0)))="",INDIRECT(CONCATENATE("'2018-06'!M",TEXT(MATCH($C74,'2018-06'!$C$2:$C$100,0)+1,0)))="",AND(INDIRECT(CONCATENATE("'2018-07'!M",TEXT(MATCH($C74,'2018-07'!$C$2:$C$100,0)+1,0)))="",INDIRECT(CONCATENATE("'2018-06'!M",TEXT(MATCH($C74,'2018-06'!$C$2:$C$100,0)+1,0)))="")),"Н/Д",INDIRECT(CONCATENATE("'2018-07'!M",TEXT(MATCH($C74,'2018-07'!$C$2:$C$100,0)+1,0)))-INDIRECT(CONCATENATE("'2018-06'!M",TEXT(MATCH($C74,'2018-06'!$C$2:$C$100,0)+1,0))))</f>
        <v>3718321.67</v>
      </c>
      <c r="N74" s="17">
        <f ca="1">IF(OR(INDIRECT(CONCATENATE("'2018-07'!N",TEXT(MATCH($C74,'2018-07'!$C$2:$C$100,0)+1,0)))="",INDIRECT(CONCATENATE("'2018-06'!N",TEXT(MATCH($C74,'2018-06'!$C$2:$C$100,0)+1,0)))="",AND(INDIRECT(CONCATENATE("'2018-07'!N",TEXT(MATCH($C74,'2018-07'!$C$2:$C$100,0)+1,0)))="",INDIRECT(CONCATENATE("'2018-06'!N",TEXT(MATCH($C74,'2018-06'!$C$2:$C$100,0)+1,0)))="")),"Н/Д",INDIRECT(CONCATENATE("'2018-07'!N",TEXT(MATCH($C74,'2018-07'!$C$2:$C$100,0)+1,0)))-INDIRECT(CONCATENATE("'2018-06'!NE",TEXT(MATCH($C74,'2018-06'!$C$2:$C$100,0)+1,0))))</f>
        <v>135785055.81</v>
      </c>
      <c r="O74" s="17">
        <f ca="1">IF(OR(INDIRECT(CONCATENATE("'2018-07'!O",TEXT(MATCH($C74,'2018-07'!$C$2:$C$100,0)+1,0)))="",INDIRECT(CONCATENATE("'2018-06'!O",TEXT(MATCH($C74,'2018-06'!$C$2:$C$100,0)+1,0)))="",AND(INDIRECT(CONCATENATE("'2018-07'!O",TEXT(MATCH($C74,'2018-07'!$C$2:$C$100,0)+1,0)))="",INDIRECT(CONCATENATE("'2018-06'!O",TEXT(MATCH($C74,'2018-06'!$C$2:$C$100,0)+1,0)))="")),"Н/Д",INDIRECT(CONCATENATE("'2018-07'!O",TEXT(MATCH($C74,'2018-07'!$C$2:$C$100,0)+1,0)))-INDIRECT(CONCATENATE("'2018-06'!O",TEXT(MATCH($C74,'2018-06'!$C$2:$C$100,0)+1,0))))</f>
        <v>-3643.8500000000058</v>
      </c>
      <c r="P74" s="17">
        <f ca="1">IF(OR(INDIRECT(CONCATENATE("'2018-07'!P",TEXT(MATCH($C74,'2018-07'!$C$2:$C$100,0)+1,0)))="",INDIRECT(CONCATENATE("'2018-06'!P",TEXT(MATCH($C74,'2018-06'!$C$2:$C$100,0)+1,0)))="",AND(INDIRECT(CONCATENATE("'2018-07'!P",TEXT(MATCH($C74,'2018-07'!$C$2:$C$100,0)+1,0)))="",INDIRECT(CONCATENATE("'2018-06'!P",TEXT(MATCH($C74,'2018-06'!$C$2:$C$100,0)+1,0)))="")),"Н/Д",INDIRECT(CONCATENATE("'2018-07'!P",TEXT(MATCH($C74,'2018-07'!$C$2:$C$100,0)+1,0)))-INDIRECT(CONCATENATE("'2018-06'!P",TEXT(MATCH($C74,'2018-06'!$C$2:$C$100,0)+1,0))))</f>
        <v>61073481.590000004</v>
      </c>
      <c r="Q74" s="17">
        <f ca="1">IF(OR(INDIRECT(CONCATENATE("'2018-07'!Q",TEXT(MATCH($C74,'2018-07'!$C$2:$C$100,0)+1,0)))="",INDIRECT(CONCATENATE("'2018-06'!Q",TEXT(MATCH($C74,'2018-06'!$C$2:$C$100,0)+1,0)))="",AND(INDIRECT(CONCATENATE("'2018-07'!Q",TEXT(MATCH($C74,'2018-07'!$C$2:$C$100,0)+1,0)))="",INDIRECT(CONCATENATE("'2018-06'!Q",TEXT(MATCH($C74,'2018-06'!$C$2:$C$100,0)+1,0)))="")),"Н/Д",INDIRECT(CONCATENATE("'2018-07'!Q",TEXT(MATCH($C74,'2018-07'!$C$2:$C$100,0)+1,0)))-INDIRECT(CONCATENATE("'2018-06'!Q",TEXT(MATCH($C74,'2018-06'!$C$2:$C$100,0)+1,0))))</f>
        <v>24075032.969999999</v>
      </c>
      <c r="R74" s="17">
        <f ca="1">IF(OR(INDIRECT(CONCATENATE("'2018-07'!R",TEXT(MATCH($C74,'2018-07'!$C$2:$C$100,0)+1,0)))="",INDIRECT(CONCATENATE("'2018-06'!R",TEXT(MATCH($C74,'2018-06'!$C$2:$C$100,0)+1,0)))="",AND(INDIRECT(CONCATENATE("'2018-07'!R",TEXT(MATCH($C74,'2018-07'!$C$2:$C$100,0)+1,0)))="",INDIRECT(CONCATENATE("'2018-06'!R",TEXT(MATCH($C74,'2018-06'!$C$2:$C$100,0)+1,0)))="")),"Н/Д",INDIRECT(CONCATENATE("'2018-07'!R",TEXT(MATCH($C74,'2018-07'!$C$2:$C$100,0)+1,0)))-INDIRECT(CONCATENATE("'2018-06'!R",TEXT(MATCH($C74,'2018-06'!$C$2:$C$100,0)+1,0))))</f>
        <v>18405728.099999994</v>
      </c>
      <c r="S74" s="17">
        <f ca="1">IF(OR(INDIRECT(CONCATENATE("'2018-07'!S",TEXT(MATCH($C74,'2018-07'!$C$2:$C$100,0)+1,0)))="",INDIRECT(CONCATENATE("'2018-06'!S",TEXT(MATCH($C74,'2018-06'!$C$2:$C$100,0)+1,0)))="",AND(INDIRECT(CONCATENATE("'2018-07'!S",TEXT(MATCH($C74,'2018-07'!$C$2:$C$100,0)+1,0)))="",INDIRECT(CONCATENATE("'2018-06'!S",TEXT(MATCH($C74,'2018-06'!$C$2:$C$100,0)+1,0)))="")),"Н/Д",INDIRECT(CONCATENATE("'2018-07'!S",TEXT(MATCH($C74,'2018-07'!$C$2:$C$100,0)+1,0)))-INDIRECT(CONCATENATE("'2018-06'!S",TEXT(MATCH($C74,'2018-06'!$C$2:$C$100,0)+1,0))))</f>
        <v>42200</v>
      </c>
      <c r="T74" s="17">
        <f ca="1">IF(OR(INDIRECT(CONCATENATE("'2018-07'!T",TEXT(MATCH($C74,'2018-07'!$C$2:$C$100,0)+1,0)))="",INDIRECT(CONCATENATE("'2018-06'!T",TEXT(MATCH($C74,'2018-06'!$C$2:$C$100,0)+1,0)))="",AND(INDIRECT(CONCATENATE("'2018-07'!T",TEXT(MATCH($C74,'2018-07'!$C$2:$C$100,0)+1,0)))="",INDIRECT(CONCATENATE("'2018-06'!T",TEXT(MATCH($C74,'2018-06'!$C$2:$C$100,0)+1,0)))="")),"Н/Д",INDIRECT(CONCATENATE("'2018-07'!T",TEXT(MATCH($C74,'2018-07'!$C$2:$C$100,0)+1,0)))-INDIRECT(CONCATENATE("'2018-06'!T",TEXT(MATCH($C74,'2018-06'!$C$2:$C$100,0)+1,0))))</f>
        <v>52304929.560000002</v>
      </c>
      <c r="U74" s="17">
        <f ca="1">IF(OR(INDIRECT(CONCATENATE("'2018-07'!U",TEXT(MATCH($C74,'2018-07'!$C$2:$C$100,0)+1,0)))="",INDIRECT(CONCATENATE("'2018-06'!U",TEXT(MATCH($C74,'2018-06'!$C$2:$C$100,0)+1,0)))="",AND(INDIRECT(CONCATENATE("'2018-07'!U",TEXT(MATCH($C74,'2018-07'!$C$2:$C$100,0)+1,0)))="",INDIRECT(CONCATENATE("'2018-06'!U",TEXT(MATCH($C74,'2018-06'!$C$2:$C$100,0)+1,0)))="")),"Н/Д",INDIRECT(CONCATENATE("'2018-07'!U",TEXT(MATCH($C74,'2018-07'!$C$2:$C$100,0)+1,0)))-INDIRECT(CONCATENATE("'2018-06'!U",TEXT(MATCH($C74,'2018-06'!$C$2:$C$100,0)+1,0))))</f>
        <v>-1484236.33</v>
      </c>
      <c r="V74" s="17">
        <f ca="1">IF(OR(INDIRECT(CONCATENATE("'2018-07'!V",TEXT(MATCH($C74,'2018-07'!$C$2:$C$100,0)+1,0)))="",INDIRECT(CONCATENATE("'2018-06'!V",TEXT(MATCH($C74,'2018-06'!$C$2:$C$100,0)+1,0)))="",AND(INDIRECT(CONCATENATE("'2018-07'!V",TEXT(MATCH($C74,'2018-07'!$C$2:$C$100,0)+1,0)))="",INDIRECT(CONCATENATE("'2018-06'!V",TEXT(MATCH($C74,'2018-06'!$C$2:$C$100,0)+1,0)))="")),"Н/Д",INDIRECT(CONCATENATE("'2018-07'!V",TEXT(MATCH($C74,'2018-07'!$C$2:$C$100,0)+1,0)))-INDIRECT(CONCATENATE("'2018-06'!V",TEXT(MATCH($C74,'2018-06'!$C$2:$C$100,0)+1,0))))</f>
        <v>581138677.94000006</v>
      </c>
      <c r="W74" s="17">
        <f ca="1">IF(OR(INDIRECT(CONCATENATE("'2018-07'!W",TEXT(MATCH($C74,'2018-07'!$C$2:$C$100,0)+1,0)))="",INDIRECT(CONCATENATE("'2018-06'!W",TEXT(MATCH($C74,'2018-06'!$C$2:$C$100,0)+1,0)))="",AND(INDIRECT(CONCATENATE("'2018-07'!W",TEXT(MATCH($C74,'2018-07'!$C$2:$C$100,0)+1,0)))="",INDIRECT(CONCATENATE("'2018-06'!W",TEXT(MATCH($C74,'2018-06'!$C$2:$C$100,0)+1,0)))="")),"Н/Д",INDIRECT(CONCATENATE("'2018-07'!W",TEXT(MATCH($C74,'2018-07'!$C$2:$C$100,0)+1,0)))-INDIRECT(CONCATENATE("'2018-06'!W",TEXT(MATCH($C74,'2018-06'!$C$2:$C$100,0)+1,0))))</f>
        <v>7938787697.5100021</v>
      </c>
    </row>
    <row r="75" spans="1:23" x14ac:dyDescent="0.25">
      <c r="A75" s="2" t="s">
        <v>87</v>
      </c>
      <c r="B75" s="2" t="s">
        <v>101</v>
      </c>
      <c r="C75" s="15">
        <v>68000000</v>
      </c>
      <c r="D75" s="2" t="s">
        <v>210</v>
      </c>
      <c r="E75" s="17">
        <f ca="1">IF(OR(INDIRECT(CONCATENATE("'2018-07'!E",TEXT(MATCH($C75,'2018-07'!$C$2:$C$100,0)+1,0)))="",INDIRECT(CONCATENATE("'2018-06'!E",TEXT(MATCH($C75,'2018-06'!$C$2:$C$100,0)+1,0)))="",AND(INDIRECT(CONCATENATE("'2018-07'!E",TEXT(MATCH($C75,'2018-07'!$C$2:$C$100,0)+1,0)))="",INDIRECT(CONCATENATE("'2018-06'!E",TEXT(MATCH($C75,'2018-06'!$C$2:$C$100,0)+1,0)))="")),"Н/Д",INDIRECT(CONCATENATE("'2018-07'!E",TEXT(MATCH($C75,'2018-07'!$C$2:$C$100,0)+1,0)))-INDIRECT(CONCATENATE("'2018-06'!E",TEXT(MATCH($C75,'2018-06'!$C$2:$C$100,0)+1,0))))</f>
        <v>3678702552.4799995</v>
      </c>
      <c r="F75" s="17">
        <f ca="1">IF(OR(INDIRECT(CONCATENATE("'2018-07'!F",TEXT(MATCH($C75,'2018-07'!$C$2:$C$100,0)+1,0)))="",INDIRECT(CONCATENATE("'2018-06'!F",TEXT(MATCH($C75,'2018-06'!$C$2:$C$100,0)+1,0)))="",AND(INDIRECT(CONCATENATE("'2018-07'!F",TEXT(MATCH($C75,'2018-07'!$C$2:$C$100,0)+1,0)))="",INDIRECT(CONCATENATE("'2018-06'!F",TEXT(MATCH($C75,'2018-06'!$C$2:$C$100,0)+1,0)))="")),"Н/Д",INDIRECT(CONCATENATE("'2018-07'!F",TEXT(MATCH($C75,'2018-07'!$C$2:$C$100,0)+1,0)))-INDIRECT(CONCATENATE("'2018-06'!F",TEXT(MATCH($C75,'2018-06'!$C$2:$C$100,0)+1,0))))</f>
        <v>1951882315</v>
      </c>
      <c r="G75" s="17">
        <f ca="1">IF(OR(INDIRECT(CONCATENATE("'2018-07'!G",TEXT(MATCH($C75,'2018-07'!$C$2:$C$100,0)+1,0)))="",INDIRECT(CONCATENATE("'2018-06'!G",TEXT(MATCH($C75,'2018-06'!$C$2:$C$100,0)+1,0)))="",AND(INDIRECT(CONCATENATE("'2018-07'!G",TEXT(MATCH($C75,'2018-07'!$C$2:$C$100,0)+1,0)))="",INDIRECT(CONCATENATE("'2018-06'!G",TEXT(MATCH($C75,'2018-06'!$C$2:$C$100,0)+1,0)))="")),"Н/Д",INDIRECT(CONCATENATE("'2018-07'!G",TEXT(MATCH($C75,'2018-07'!$C$2:$C$100,0)+1,0)))-INDIRECT(CONCATENATE("'2018-06'!G",TEXT(MATCH($C75,'2018-06'!$C$2:$C$100,0)+1,0))))</f>
        <v>365137732.55000019</v>
      </c>
      <c r="H75" s="17">
        <f ca="1">IF(OR(INDIRECT(CONCATENATE("'2018-07'!H",TEXT(MATCH($C75,'2018-07'!$C$2:$C$100,0)+1,0)))="",INDIRECT(CONCATENATE("'2018-06'!H",TEXT(MATCH($C75,'2018-06'!$C$2:$C$100,0)+1,0)))="",AND(INDIRECT(CONCATENATE("'2018-07'!H",TEXT(MATCH($C75,'2018-07'!$C$2:$C$100,0)+1,0)))="",INDIRECT(CONCATENATE("'2018-06'!H",TEXT(MATCH($C75,'2018-06'!$C$2:$C$100,0)+1,0)))="")),"Н/Д",INDIRECT(CONCATENATE("'2018-07'!H",TEXT(MATCH($C75,'2018-07'!$C$2:$C$100,0)+1,0)))-INDIRECT(CONCATENATE("'2018-06'!H",TEXT(MATCH($C75,'2018-06'!$C$2:$C$100,0)+1,0))))</f>
        <v>950434014.01999998</v>
      </c>
      <c r="I75" s="17">
        <f ca="1">IF(OR(INDIRECT(CONCATENATE("'2018-07'!I",TEXT(MATCH($C75,'2018-07'!$C$2:$C$100,0)+1,0)))="",INDIRECT(CONCATENATE("'2018-06'!I",TEXT(MATCH($C75,'2018-06'!$C$2:$C$100,0)+1,0)))="",AND(INDIRECT(CONCATENATE("'2018-07'!I",TEXT(MATCH($C75,'2018-07'!$C$2:$C$100,0)+1,0)))="",INDIRECT(CONCATENATE("'2018-06'!I",TEXT(MATCH($C75,'2018-06'!$C$2:$C$100,0)+1,0)))="")),"Н/Д",INDIRECT(CONCATENATE("'2018-07'!I",TEXT(MATCH($C75,'2018-07'!$C$2:$C$100,0)+1,0)))-INDIRECT(CONCATENATE("'2018-06'!I",TEXT(MATCH($C75,'2018-06'!$C$2:$C$100,0)+1,0))))</f>
        <v>279072067.74000001</v>
      </c>
      <c r="J75" s="17" t="str">
        <f ca="1">IF(OR(INDIRECT(CONCATENATE("'2018-07'!J",TEXT(MATCH($C75,'2018-07'!$C$2:$C$100,0)+1,0)))="",INDIRECT(CONCATENATE("'2018-06'!J",TEXT(MATCH($C75,'2018-06'!$C$2:$C$100,0)+1,0)))="",AND(INDIRECT(CONCATENATE("'2018-07'!J",TEXT(MATCH($C75,'2018-07'!$C$2:$C$100,0)+1,0)))="",INDIRECT(CONCATENATE("'2018-06'!J",TEXT(MATCH($C75,'2018-06'!$C$2:$C$100,0)+1,0)))="")),"Н/Д",INDIRECT(CONCATENATE("'2018-07'!J",TEXT(MATCH($C75,'2018-07'!$C$2:$C$100,0)+1,0)))-INDIRECT(CONCATENATE("'2018-06'!J",TEXT(MATCH($C75,'2018-06'!$C$2:$C$100,0)+1,0))))</f>
        <v>Н/Д</v>
      </c>
      <c r="K75" s="17">
        <f ca="1">IF(OR(INDIRECT(CONCATENATE("'2018-07'!K",TEXT(MATCH($C75,'2018-07'!$C$2:$C$100,0)+1,0)))="",INDIRECT(CONCATENATE("'2018-06'!K",TEXT(MATCH($C75,'2018-06'!$C$2:$C$100,0)+1,0)))="",AND(INDIRECT(CONCATENATE("'2018-07'!K",TEXT(MATCH($C75,'2018-07'!$C$2:$C$100,0)+1,0)))="",INDIRECT(CONCATENATE("'2018-06'!K",TEXT(MATCH($C75,'2018-06'!$C$2:$C$100,0)+1,0)))="")),"Н/Д",INDIRECT(CONCATENATE("'2018-07'!K",TEXT(MATCH($C75,'2018-07'!$C$2:$C$100,0)+1,0)))-INDIRECT(CONCATENATE("'2018-06'!K",TEXT(MATCH($C75,'2018-06'!$C$2:$C$100,0)+1,0))))</f>
        <v>54482260</v>
      </c>
      <c r="L75" s="17">
        <f ca="1">IF(OR(INDIRECT(CONCATENATE("'2018-07'!L",TEXT(MATCH($C75,'2018-07'!$C$2:$C$100,0)+1,0)))="",INDIRECT(CONCATENATE("'2018-06'!L",TEXT(MATCH($C75,'2018-06'!$C$2:$C$100,0)+1,0)))="",AND(INDIRECT(CONCATENATE("'2018-07'!L",TEXT(MATCH($C75,'2018-07'!$C$2:$C$100,0)+1,0)))="",INDIRECT(CONCATENATE("'2018-06'!L",TEXT(MATCH($C75,'2018-06'!$C$2:$C$100,0)+1,0)))="")),"Н/Д",INDIRECT(CONCATENATE("'2018-07'!L",TEXT(MATCH($C75,'2018-07'!$C$2:$C$100,0)+1,0)))-INDIRECT(CONCATENATE("'2018-06'!L",TEXT(MATCH($C75,'2018-06'!$C$2:$C$100,0)+1,0))))</f>
        <v>63753356.159999847</v>
      </c>
      <c r="M75" s="17">
        <f ca="1">IF(OR(INDIRECT(CONCATENATE("'2018-07'!M",TEXT(MATCH($C75,'2018-07'!$C$2:$C$100,0)+1,0)))="",INDIRECT(CONCATENATE("'2018-06'!M",TEXT(MATCH($C75,'2018-06'!$C$2:$C$100,0)+1,0)))="",AND(INDIRECT(CONCATENATE("'2018-07'!M",TEXT(MATCH($C75,'2018-07'!$C$2:$C$100,0)+1,0)))="",INDIRECT(CONCATENATE("'2018-06'!M",TEXT(MATCH($C75,'2018-06'!$C$2:$C$100,0)+1,0)))="")),"Н/Д",INDIRECT(CONCATENATE("'2018-07'!M",TEXT(MATCH($C75,'2018-07'!$C$2:$C$100,0)+1,0)))-INDIRECT(CONCATENATE("'2018-06'!M",TEXT(MATCH($C75,'2018-06'!$C$2:$C$100,0)+1,0))))</f>
        <v>865999.33999999985</v>
      </c>
      <c r="N75" s="17">
        <f ca="1">IF(OR(INDIRECT(CONCATENATE("'2018-07'!N",TEXT(MATCH($C75,'2018-07'!$C$2:$C$100,0)+1,0)))="",INDIRECT(CONCATENATE("'2018-06'!N",TEXT(MATCH($C75,'2018-06'!$C$2:$C$100,0)+1,0)))="",AND(INDIRECT(CONCATENATE("'2018-07'!N",TEXT(MATCH($C75,'2018-07'!$C$2:$C$100,0)+1,0)))="",INDIRECT(CONCATENATE("'2018-06'!N",TEXT(MATCH($C75,'2018-06'!$C$2:$C$100,0)+1,0)))="")),"Н/Д",INDIRECT(CONCATENATE("'2018-07'!N",TEXT(MATCH($C75,'2018-07'!$C$2:$C$100,0)+1,0)))-INDIRECT(CONCATENATE("'2018-06'!NE",TEXT(MATCH($C75,'2018-06'!$C$2:$C$100,0)+1,0))))</f>
        <v>152411006.94999999</v>
      </c>
      <c r="O75" s="17">
        <f ca="1">IF(OR(INDIRECT(CONCATENATE("'2018-07'!O",TEXT(MATCH($C75,'2018-07'!$C$2:$C$100,0)+1,0)))="",INDIRECT(CONCATENATE("'2018-06'!O",TEXT(MATCH($C75,'2018-06'!$C$2:$C$100,0)+1,0)))="",AND(INDIRECT(CONCATENATE("'2018-07'!O",TEXT(MATCH($C75,'2018-07'!$C$2:$C$100,0)+1,0)))="",INDIRECT(CONCATENATE("'2018-06'!O",TEXT(MATCH($C75,'2018-06'!$C$2:$C$100,0)+1,0)))="")),"Н/Д",INDIRECT(CONCATENATE("'2018-07'!O",TEXT(MATCH($C75,'2018-07'!$C$2:$C$100,0)+1,0)))-INDIRECT(CONCATENATE("'2018-06'!O",TEXT(MATCH($C75,'2018-06'!$C$2:$C$100,0)+1,0))))</f>
        <v>-9000.01</v>
      </c>
      <c r="P75" s="17">
        <f ca="1">IF(OR(INDIRECT(CONCATENATE("'2018-07'!P",TEXT(MATCH($C75,'2018-07'!$C$2:$C$100,0)+1,0)))="",INDIRECT(CONCATENATE("'2018-06'!P",TEXT(MATCH($C75,'2018-06'!$C$2:$C$100,0)+1,0)))="",AND(INDIRECT(CONCATENATE("'2018-07'!P",TEXT(MATCH($C75,'2018-07'!$C$2:$C$100,0)+1,0)))="",INDIRECT(CONCATENATE("'2018-06'!P",TEXT(MATCH($C75,'2018-06'!$C$2:$C$100,0)+1,0)))="")),"Н/Д",INDIRECT(CONCATENATE("'2018-07'!P",TEXT(MATCH($C75,'2018-07'!$C$2:$C$100,0)+1,0)))-INDIRECT(CONCATENATE("'2018-06'!P",TEXT(MATCH($C75,'2018-06'!$C$2:$C$100,0)+1,0))))</f>
        <v>78184915.569999993</v>
      </c>
      <c r="Q75" s="17">
        <f ca="1">IF(OR(INDIRECT(CONCATENATE("'2018-07'!Q",TEXT(MATCH($C75,'2018-07'!$C$2:$C$100,0)+1,0)))="",INDIRECT(CONCATENATE("'2018-06'!Q",TEXT(MATCH($C75,'2018-06'!$C$2:$C$100,0)+1,0)))="",AND(INDIRECT(CONCATENATE("'2018-07'!Q",TEXT(MATCH($C75,'2018-07'!$C$2:$C$100,0)+1,0)))="",INDIRECT(CONCATENATE("'2018-06'!Q",TEXT(MATCH($C75,'2018-06'!$C$2:$C$100,0)+1,0)))="")),"Н/Д",INDIRECT(CONCATENATE("'2018-07'!Q",TEXT(MATCH($C75,'2018-07'!$C$2:$C$100,0)+1,0)))-INDIRECT(CONCATENATE("'2018-06'!Q",TEXT(MATCH($C75,'2018-06'!$C$2:$C$100,0)+1,0))))</f>
        <v>1140135.4499999955</v>
      </c>
      <c r="R75" s="17">
        <f ca="1">IF(OR(INDIRECT(CONCATENATE("'2018-07'!R",TEXT(MATCH($C75,'2018-07'!$C$2:$C$100,0)+1,0)))="",INDIRECT(CONCATENATE("'2018-06'!R",TEXT(MATCH($C75,'2018-06'!$C$2:$C$100,0)+1,0)))="",AND(INDIRECT(CONCATENATE("'2018-07'!R",TEXT(MATCH($C75,'2018-07'!$C$2:$C$100,0)+1,0)))="",INDIRECT(CONCATENATE("'2018-06'!R",TEXT(MATCH($C75,'2018-06'!$C$2:$C$100,0)+1,0)))="")),"Н/Д",INDIRECT(CONCATENATE("'2018-07'!R",TEXT(MATCH($C75,'2018-07'!$C$2:$C$100,0)+1,0)))-INDIRECT(CONCATENATE("'2018-06'!R",TEXT(MATCH($C75,'2018-06'!$C$2:$C$100,0)+1,0))))</f>
        <v>46446792.26000002</v>
      </c>
      <c r="S75" s="17">
        <f ca="1">IF(OR(INDIRECT(CONCATENATE("'2018-07'!S",TEXT(MATCH($C75,'2018-07'!$C$2:$C$100,0)+1,0)))="",INDIRECT(CONCATENATE("'2018-06'!S",TEXT(MATCH($C75,'2018-06'!$C$2:$C$100,0)+1,0)))="",AND(INDIRECT(CONCATENATE("'2018-07'!S",TEXT(MATCH($C75,'2018-07'!$C$2:$C$100,0)+1,0)))="",INDIRECT(CONCATENATE("'2018-06'!S",TEXT(MATCH($C75,'2018-06'!$C$2:$C$100,0)+1,0)))="")),"Н/Д",INDIRECT(CONCATENATE("'2018-07'!S",TEXT(MATCH($C75,'2018-07'!$C$2:$C$100,0)+1,0)))-INDIRECT(CONCATENATE("'2018-06'!S",TEXT(MATCH($C75,'2018-06'!$C$2:$C$100,0)+1,0))))</f>
        <v>20734051</v>
      </c>
      <c r="T75" s="17">
        <f ca="1">IF(OR(INDIRECT(CONCATENATE("'2018-07'!T",TEXT(MATCH($C75,'2018-07'!$C$2:$C$100,0)+1,0)))="",INDIRECT(CONCATENATE("'2018-06'!T",TEXT(MATCH($C75,'2018-06'!$C$2:$C$100,0)+1,0)))="",AND(INDIRECT(CONCATENATE("'2018-07'!T",TEXT(MATCH($C75,'2018-07'!$C$2:$C$100,0)+1,0)))="",INDIRECT(CONCATENATE("'2018-06'!T",TEXT(MATCH($C75,'2018-06'!$C$2:$C$100,0)+1,0)))="")),"Н/Д",INDIRECT(CONCATENATE("'2018-07'!T",TEXT(MATCH($C75,'2018-07'!$C$2:$C$100,0)+1,0)))-INDIRECT(CONCATENATE("'2018-06'!T",TEXT(MATCH($C75,'2018-06'!$C$2:$C$100,0)+1,0))))</f>
        <v>47933903.00999999</v>
      </c>
      <c r="U75" s="17">
        <f ca="1">IF(OR(INDIRECT(CONCATENATE("'2018-07'!U",TEXT(MATCH($C75,'2018-07'!$C$2:$C$100,0)+1,0)))="",INDIRECT(CONCATENATE("'2018-06'!U",TEXT(MATCH($C75,'2018-06'!$C$2:$C$100,0)+1,0)))="",AND(INDIRECT(CONCATENATE("'2018-07'!U",TEXT(MATCH($C75,'2018-07'!$C$2:$C$100,0)+1,0)))="",INDIRECT(CONCATENATE("'2018-06'!U",TEXT(MATCH($C75,'2018-06'!$C$2:$C$100,0)+1,0)))="")),"Н/Д",INDIRECT(CONCATENATE("'2018-07'!U",TEXT(MATCH($C75,'2018-07'!$C$2:$C$100,0)+1,0)))-INDIRECT(CONCATENATE("'2018-06'!U",TEXT(MATCH($C75,'2018-06'!$C$2:$C$100,0)+1,0))))</f>
        <v>-158462.01</v>
      </c>
      <c r="V75" s="17">
        <f ca="1">IF(OR(INDIRECT(CONCATENATE("'2018-07'!V",TEXT(MATCH($C75,'2018-07'!$C$2:$C$100,0)+1,0)))="",INDIRECT(CONCATENATE("'2018-06'!V",TEXT(MATCH($C75,'2018-06'!$C$2:$C$100,0)+1,0)))="",AND(INDIRECT(CONCATENATE("'2018-07'!V",TEXT(MATCH($C75,'2018-07'!$C$2:$C$100,0)+1,0)))="",INDIRECT(CONCATENATE("'2018-06'!V",TEXT(MATCH($C75,'2018-06'!$C$2:$C$100,0)+1,0)))="")),"Н/Д",INDIRECT(CONCATENATE("'2018-07'!V",TEXT(MATCH($C75,'2018-07'!$C$2:$C$100,0)+1,0)))-INDIRECT(CONCATENATE("'2018-06'!V",TEXT(MATCH($C75,'2018-06'!$C$2:$C$100,0)+1,0))))</f>
        <v>1726820237.4800005</v>
      </c>
      <c r="W75" s="17">
        <f ca="1">IF(OR(INDIRECT(CONCATENATE("'2018-07'!W",TEXT(MATCH($C75,'2018-07'!$C$2:$C$100,0)+1,0)))="",INDIRECT(CONCATENATE("'2018-06'!W",TEXT(MATCH($C75,'2018-06'!$C$2:$C$100,0)+1,0)))="",AND(INDIRECT(CONCATENATE("'2018-07'!W",TEXT(MATCH($C75,'2018-07'!$C$2:$C$100,0)+1,0)))="",INDIRECT(CONCATENATE("'2018-06'!W",TEXT(MATCH($C75,'2018-06'!$C$2:$C$100,0)+1,0)))="")),"Н/Д",INDIRECT(CONCATENATE("'2018-07'!W",TEXT(MATCH($C75,'2018-07'!$C$2:$C$100,0)+1,0)))-INDIRECT(CONCATENATE("'2018-06'!W",TEXT(MATCH($C75,'2018-06'!$C$2:$C$100,0)+1,0))))</f>
        <v>9293521619.7799988</v>
      </c>
    </row>
    <row r="76" spans="1:23" x14ac:dyDescent="0.25">
      <c r="A76" s="2" t="s">
        <v>87</v>
      </c>
      <c r="B76" s="2" t="s">
        <v>102</v>
      </c>
      <c r="C76" s="15">
        <v>28000000</v>
      </c>
      <c r="D76" s="2" t="s">
        <v>210</v>
      </c>
      <c r="E76" s="17">
        <f ca="1">IF(OR(INDIRECT(CONCATENATE("'2018-07'!E",TEXT(MATCH($C76,'2018-07'!$C$2:$C$100,0)+1,0)))="",INDIRECT(CONCATENATE("'2018-06'!E",TEXT(MATCH($C76,'2018-06'!$C$2:$C$100,0)+1,0)))="",AND(INDIRECT(CONCATENATE("'2018-07'!E",TEXT(MATCH($C76,'2018-07'!$C$2:$C$100,0)+1,0)))="",INDIRECT(CONCATENATE("'2018-06'!E",TEXT(MATCH($C76,'2018-06'!$C$2:$C$100,0)+1,0)))="")),"Н/Д",INDIRECT(CONCATENATE("'2018-07'!E",TEXT(MATCH($C76,'2018-07'!$C$2:$C$100,0)+1,0)))-INDIRECT(CONCATENATE("'2018-06'!E",TEXT(MATCH($C76,'2018-06'!$C$2:$C$100,0)+1,0))))</f>
        <v>4741094714.920002</v>
      </c>
      <c r="F76" s="17">
        <f ca="1">IF(OR(INDIRECT(CONCATENATE("'2018-07'!F",TEXT(MATCH($C76,'2018-07'!$C$2:$C$100,0)+1,0)))="",INDIRECT(CONCATENATE("'2018-06'!F",TEXT(MATCH($C76,'2018-06'!$C$2:$C$100,0)+1,0)))="",AND(INDIRECT(CONCATENATE("'2018-07'!F",TEXT(MATCH($C76,'2018-07'!$C$2:$C$100,0)+1,0)))="",INDIRECT(CONCATENATE("'2018-06'!F",TEXT(MATCH($C76,'2018-06'!$C$2:$C$100,0)+1,0)))="")),"Н/Д",INDIRECT(CONCATENATE("'2018-07'!F",TEXT(MATCH($C76,'2018-07'!$C$2:$C$100,0)+1,0)))-INDIRECT(CONCATENATE("'2018-06'!F",TEXT(MATCH($C76,'2018-06'!$C$2:$C$100,0)+1,0))))</f>
        <v>3588456639.5800018</v>
      </c>
      <c r="G76" s="17">
        <f ca="1">IF(OR(INDIRECT(CONCATENATE("'2018-07'!G",TEXT(MATCH($C76,'2018-07'!$C$2:$C$100,0)+1,0)))="",INDIRECT(CONCATENATE("'2018-06'!G",TEXT(MATCH($C76,'2018-06'!$C$2:$C$100,0)+1,0)))="",AND(INDIRECT(CONCATENATE("'2018-07'!G",TEXT(MATCH($C76,'2018-07'!$C$2:$C$100,0)+1,0)))="",INDIRECT(CONCATENATE("'2018-06'!G",TEXT(MATCH($C76,'2018-06'!$C$2:$C$100,0)+1,0)))="")),"Н/Д",INDIRECT(CONCATENATE("'2018-07'!G",TEXT(MATCH($C76,'2018-07'!$C$2:$C$100,0)+1,0)))-INDIRECT(CONCATENATE("'2018-06'!G",TEXT(MATCH($C76,'2018-06'!$C$2:$C$100,0)+1,0))))</f>
        <v>774210050.06000042</v>
      </c>
      <c r="H76" s="17">
        <f ca="1">IF(OR(INDIRECT(CONCATENATE("'2018-07'!H",TEXT(MATCH($C76,'2018-07'!$C$2:$C$100,0)+1,0)))="",INDIRECT(CONCATENATE("'2018-06'!H",TEXT(MATCH($C76,'2018-06'!$C$2:$C$100,0)+1,0)))="",AND(INDIRECT(CONCATENATE("'2018-07'!H",TEXT(MATCH($C76,'2018-07'!$C$2:$C$100,0)+1,0)))="",INDIRECT(CONCATENATE("'2018-06'!H",TEXT(MATCH($C76,'2018-06'!$C$2:$C$100,0)+1,0)))="")),"Н/Д",INDIRECT(CONCATENATE("'2018-07'!H",TEXT(MATCH($C76,'2018-07'!$C$2:$C$100,0)+1,0)))-INDIRECT(CONCATENATE("'2018-06'!H",TEXT(MATCH($C76,'2018-06'!$C$2:$C$100,0)+1,0))))</f>
        <v>1606972293.8200006</v>
      </c>
      <c r="I76" s="17">
        <f ca="1">IF(OR(INDIRECT(CONCATENATE("'2018-07'!I",TEXT(MATCH($C76,'2018-07'!$C$2:$C$100,0)+1,0)))="",INDIRECT(CONCATENATE("'2018-06'!I",TEXT(MATCH($C76,'2018-06'!$C$2:$C$100,0)+1,0)))="",AND(INDIRECT(CONCATENATE("'2018-07'!I",TEXT(MATCH($C76,'2018-07'!$C$2:$C$100,0)+1,0)))="",INDIRECT(CONCATENATE("'2018-06'!I",TEXT(MATCH($C76,'2018-06'!$C$2:$C$100,0)+1,0)))="")),"Н/Д",INDIRECT(CONCATENATE("'2018-07'!I",TEXT(MATCH($C76,'2018-07'!$C$2:$C$100,0)+1,0)))-INDIRECT(CONCATENATE("'2018-06'!I",TEXT(MATCH($C76,'2018-06'!$C$2:$C$100,0)+1,0))))</f>
        <v>539959006.17000008</v>
      </c>
      <c r="J76" s="17" t="str">
        <f ca="1">IF(OR(INDIRECT(CONCATENATE("'2018-07'!J",TEXT(MATCH($C76,'2018-07'!$C$2:$C$100,0)+1,0)))="",INDIRECT(CONCATENATE("'2018-06'!J",TEXT(MATCH($C76,'2018-06'!$C$2:$C$100,0)+1,0)))="",AND(INDIRECT(CONCATENATE("'2018-07'!J",TEXT(MATCH($C76,'2018-07'!$C$2:$C$100,0)+1,0)))="",INDIRECT(CONCATENATE("'2018-06'!J",TEXT(MATCH($C76,'2018-06'!$C$2:$C$100,0)+1,0)))="")),"Н/Д",INDIRECT(CONCATENATE("'2018-07'!J",TEXT(MATCH($C76,'2018-07'!$C$2:$C$100,0)+1,0)))-INDIRECT(CONCATENATE("'2018-06'!J",TEXT(MATCH($C76,'2018-06'!$C$2:$C$100,0)+1,0))))</f>
        <v>Н/Д</v>
      </c>
      <c r="K76" s="17">
        <f ca="1">IF(OR(INDIRECT(CONCATENATE("'2018-07'!K",TEXT(MATCH($C76,'2018-07'!$C$2:$C$100,0)+1,0)))="",INDIRECT(CONCATENATE("'2018-06'!K",TEXT(MATCH($C76,'2018-06'!$C$2:$C$100,0)+1,0)))="",AND(INDIRECT(CONCATENATE("'2018-07'!K",TEXT(MATCH($C76,'2018-07'!$C$2:$C$100,0)+1,0)))="",INDIRECT(CONCATENATE("'2018-06'!K",TEXT(MATCH($C76,'2018-06'!$C$2:$C$100,0)+1,0)))="")),"Н/Д",INDIRECT(CONCATENATE("'2018-07'!K",TEXT(MATCH($C76,'2018-07'!$C$2:$C$100,0)+1,0)))-INDIRECT(CONCATENATE("'2018-06'!K",TEXT(MATCH($C76,'2018-06'!$C$2:$C$100,0)+1,0))))</f>
        <v>120365751.13999987</v>
      </c>
      <c r="L76" s="17">
        <f ca="1">IF(OR(INDIRECT(CONCATENATE("'2018-07'!L",TEXT(MATCH($C76,'2018-07'!$C$2:$C$100,0)+1,0)))="",INDIRECT(CONCATENATE("'2018-06'!L",TEXT(MATCH($C76,'2018-06'!$C$2:$C$100,0)+1,0)))="",AND(INDIRECT(CONCATENATE("'2018-07'!L",TEXT(MATCH($C76,'2018-07'!$C$2:$C$100,0)+1,0)))="",INDIRECT(CONCATENATE("'2018-06'!L",TEXT(MATCH($C76,'2018-06'!$C$2:$C$100,0)+1,0)))="")),"Н/Д",INDIRECT(CONCATENATE("'2018-07'!L",TEXT(MATCH($C76,'2018-07'!$C$2:$C$100,0)+1,0)))-INDIRECT(CONCATENATE("'2018-06'!L",TEXT(MATCH($C76,'2018-06'!$C$2:$C$100,0)+1,0))))</f>
        <v>197876037.19000053</v>
      </c>
      <c r="M76" s="17">
        <f ca="1">IF(OR(INDIRECT(CONCATENATE("'2018-07'!M",TEXT(MATCH($C76,'2018-07'!$C$2:$C$100,0)+1,0)))="",INDIRECT(CONCATENATE("'2018-06'!M",TEXT(MATCH($C76,'2018-06'!$C$2:$C$100,0)+1,0)))="",AND(INDIRECT(CONCATENATE("'2018-07'!M",TEXT(MATCH($C76,'2018-07'!$C$2:$C$100,0)+1,0)))="",INDIRECT(CONCATENATE("'2018-06'!M",TEXT(MATCH($C76,'2018-06'!$C$2:$C$100,0)+1,0)))="")),"Н/Д",INDIRECT(CONCATENATE("'2018-07'!M",TEXT(MATCH($C76,'2018-07'!$C$2:$C$100,0)+1,0)))-INDIRECT(CONCATENATE("'2018-06'!M",TEXT(MATCH($C76,'2018-06'!$C$2:$C$100,0)+1,0))))</f>
        <v>4359481.6500000022</v>
      </c>
      <c r="N76" s="17">
        <f ca="1">IF(OR(INDIRECT(CONCATENATE("'2018-07'!N",TEXT(MATCH($C76,'2018-07'!$C$2:$C$100,0)+1,0)))="",INDIRECT(CONCATENATE("'2018-06'!N",TEXT(MATCH($C76,'2018-06'!$C$2:$C$100,0)+1,0)))="",AND(INDIRECT(CONCATENATE("'2018-07'!N",TEXT(MATCH($C76,'2018-07'!$C$2:$C$100,0)+1,0)))="",INDIRECT(CONCATENATE("'2018-06'!N",TEXT(MATCH($C76,'2018-06'!$C$2:$C$100,0)+1,0)))="")),"Н/Д",INDIRECT(CONCATENATE("'2018-07'!N",TEXT(MATCH($C76,'2018-07'!$C$2:$C$100,0)+1,0)))-INDIRECT(CONCATENATE("'2018-06'!NE",TEXT(MATCH($C76,'2018-06'!$C$2:$C$100,0)+1,0))))</f>
        <v>179668131.36000001</v>
      </c>
      <c r="O76" s="17">
        <f ca="1">IF(OR(INDIRECT(CONCATENATE("'2018-07'!O",TEXT(MATCH($C76,'2018-07'!$C$2:$C$100,0)+1,0)))="",INDIRECT(CONCATENATE("'2018-06'!O",TEXT(MATCH($C76,'2018-06'!$C$2:$C$100,0)+1,0)))="",AND(INDIRECT(CONCATENATE("'2018-07'!O",TEXT(MATCH($C76,'2018-07'!$C$2:$C$100,0)+1,0)))="",INDIRECT(CONCATENATE("'2018-06'!O",TEXT(MATCH($C76,'2018-06'!$C$2:$C$100,0)+1,0)))="")),"Н/Д",INDIRECT(CONCATENATE("'2018-07'!O",TEXT(MATCH($C76,'2018-07'!$C$2:$C$100,0)+1,0)))-INDIRECT(CONCATENATE("'2018-06'!O",TEXT(MATCH($C76,'2018-06'!$C$2:$C$100,0)+1,0))))</f>
        <v>31607.670000000013</v>
      </c>
      <c r="P76" s="17">
        <f ca="1">IF(OR(INDIRECT(CONCATENATE("'2018-07'!P",TEXT(MATCH($C76,'2018-07'!$C$2:$C$100,0)+1,0)))="",INDIRECT(CONCATENATE("'2018-06'!P",TEXT(MATCH($C76,'2018-06'!$C$2:$C$100,0)+1,0)))="",AND(INDIRECT(CONCATENATE("'2018-07'!P",TEXT(MATCH($C76,'2018-07'!$C$2:$C$100,0)+1,0)))="",INDIRECT(CONCATENATE("'2018-06'!P",TEXT(MATCH($C76,'2018-06'!$C$2:$C$100,0)+1,0)))="")),"Н/Д",INDIRECT(CONCATENATE("'2018-07'!P",TEXT(MATCH($C76,'2018-07'!$C$2:$C$100,0)+1,0)))-INDIRECT(CONCATENATE("'2018-06'!P",TEXT(MATCH($C76,'2018-06'!$C$2:$C$100,0)+1,0))))</f>
        <v>68976184.970000029</v>
      </c>
      <c r="Q76" s="17">
        <f ca="1">IF(OR(INDIRECT(CONCATENATE("'2018-07'!Q",TEXT(MATCH($C76,'2018-07'!$C$2:$C$100,0)+1,0)))="",INDIRECT(CONCATENATE("'2018-06'!Q",TEXT(MATCH($C76,'2018-06'!$C$2:$C$100,0)+1,0)))="",AND(INDIRECT(CONCATENATE("'2018-07'!Q",TEXT(MATCH($C76,'2018-07'!$C$2:$C$100,0)+1,0)))="",INDIRECT(CONCATENATE("'2018-06'!Q",TEXT(MATCH($C76,'2018-06'!$C$2:$C$100,0)+1,0)))="")),"Н/Д",INDIRECT(CONCATENATE("'2018-07'!Q",TEXT(MATCH($C76,'2018-07'!$C$2:$C$100,0)+1,0)))-INDIRECT(CONCATENATE("'2018-06'!Q",TEXT(MATCH($C76,'2018-06'!$C$2:$C$100,0)+1,0))))</f>
        <v>32569406.680000007</v>
      </c>
      <c r="R76" s="17">
        <f ca="1">IF(OR(INDIRECT(CONCATENATE("'2018-07'!R",TEXT(MATCH($C76,'2018-07'!$C$2:$C$100,0)+1,0)))="",INDIRECT(CONCATENATE("'2018-06'!R",TEXT(MATCH($C76,'2018-06'!$C$2:$C$100,0)+1,0)))="",AND(INDIRECT(CONCATENATE("'2018-07'!R",TEXT(MATCH($C76,'2018-07'!$C$2:$C$100,0)+1,0)))="",INDIRECT(CONCATENATE("'2018-06'!R",TEXT(MATCH($C76,'2018-06'!$C$2:$C$100,0)+1,0)))="")),"Н/Д",INDIRECT(CONCATENATE("'2018-07'!R",TEXT(MATCH($C76,'2018-07'!$C$2:$C$100,0)+1,0)))-INDIRECT(CONCATENATE("'2018-06'!R",TEXT(MATCH($C76,'2018-06'!$C$2:$C$100,0)+1,0))))</f>
        <v>84396282.450000048</v>
      </c>
      <c r="S76" s="17">
        <f ca="1">IF(OR(INDIRECT(CONCATENATE("'2018-07'!S",TEXT(MATCH($C76,'2018-07'!$C$2:$C$100,0)+1,0)))="",INDIRECT(CONCATENATE("'2018-06'!S",TEXT(MATCH($C76,'2018-06'!$C$2:$C$100,0)+1,0)))="",AND(INDIRECT(CONCATENATE("'2018-07'!S",TEXT(MATCH($C76,'2018-07'!$C$2:$C$100,0)+1,0)))="",INDIRECT(CONCATENATE("'2018-06'!S",TEXT(MATCH($C76,'2018-06'!$C$2:$C$100,0)+1,0)))="")),"Н/Д",INDIRECT(CONCATENATE("'2018-07'!S",TEXT(MATCH($C76,'2018-07'!$C$2:$C$100,0)+1,0)))-INDIRECT(CONCATENATE("'2018-06'!S",TEXT(MATCH($C76,'2018-06'!$C$2:$C$100,0)+1,0))))</f>
        <v>676148</v>
      </c>
      <c r="T76" s="17">
        <f ca="1">IF(OR(INDIRECT(CONCATENATE("'2018-07'!T",TEXT(MATCH($C76,'2018-07'!$C$2:$C$100,0)+1,0)))="",INDIRECT(CONCATENATE("'2018-06'!T",TEXT(MATCH($C76,'2018-06'!$C$2:$C$100,0)+1,0)))="",AND(INDIRECT(CONCATENATE("'2018-07'!T",TEXT(MATCH($C76,'2018-07'!$C$2:$C$100,0)+1,0)))="",INDIRECT(CONCATENATE("'2018-06'!T",TEXT(MATCH($C76,'2018-06'!$C$2:$C$100,0)+1,0)))="")),"Н/Д",INDIRECT(CONCATENATE("'2018-07'!T",TEXT(MATCH($C76,'2018-07'!$C$2:$C$100,0)+1,0)))-INDIRECT(CONCATENATE("'2018-06'!T",TEXT(MATCH($C76,'2018-06'!$C$2:$C$100,0)+1,0))))</f>
        <v>91137608.970000029</v>
      </c>
      <c r="U76" s="17">
        <f ca="1">IF(OR(INDIRECT(CONCATENATE("'2018-07'!U",TEXT(MATCH($C76,'2018-07'!$C$2:$C$100,0)+1,0)))="",INDIRECT(CONCATENATE("'2018-06'!U",TEXT(MATCH($C76,'2018-06'!$C$2:$C$100,0)+1,0)))="",AND(INDIRECT(CONCATENATE("'2018-07'!U",TEXT(MATCH($C76,'2018-07'!$C$2:$C$100,0)+1,0)))="",INDIRECT(CONCATENATE("'2018-06'!U",TEXT(MATCH($C76,'2018-06'!$C$2:$C$100,0)+1,0)))="")),"Н/Д",INDIRECT(CONCATENATE("'2018-07'!U",TEXT(MATCH($C76,'2018-07'!$C$2:$C$100,0)+1,0)))-INDIRECT(CONCATENATE("'2018-06'!U",TEXT(MATCH($C76,'2018-06'!$C$2:$C$100,0)+1,0))))</f>
        <v>726026.53</v>
      </c>
      <c r="V76" s="17">
        <f ca="1">IF(OR(INDIRECT(CONCATENATE("'2018-07'!V",TEXT(MATCH($C76,'2018-07'!$C$2:$C$100,0)+1,0)))="",INDIRECT(CONCATENATE("'2018-06'!V",TEXT(MATCH($C76,'2018-06'!$C$2:$C$100,0)+1,0)))="",AND(INDIRECT(CONCATENATE("'2018-07'!V",TEXT(MATCH($C76,'2018-07'!$C$2:$C$100,0)+1,0)))="",INDIRECT(CONCATENATE("'2018-06'!V",TEXT(MATCH($C76,'2018-06'!$C$2:$C$100,0)+1,0)))="")),"Н/Д",INDIRECT(CONCATENATE("'2018-07'!V",TEXT(MATCH($C76,'2018-07'!$C$2:$C$100,0)+1,0)))-INDIRECT(CONCATENATE("'2018-06'!V",TEXT(MATCH($C76,'2018-06'!$C$2:$C$100,0)+1,0))))</f>
        <v>1152638075.3400002</v>
      </c>
      <c r="W76" s="17">
        <f ca="1">IF(OR(INDIRECT(CONCATENATE("'2018-07'!W",TEXT(MATCH($C76,'2018-07'!$C$2:$C$100,0)+1,0)))="",INDIRECT(CONCATENATE("'2018-06'!W",TEXT(MATCH($C76,'2018-06'!$C$2:$C$100,0)+1,0)))="",AND(INDIRECT(CONCATENATE("'2018-07'!W",TEXT(MATCH($C76,'2018-07'!$C$2:$C$100,0)+1,0)))="",INDIRECT(CONCATENATE("'2018-06'!W",TEXT(MATCH($C76,'2018-06'!$C$2:$C$100,0)+1,0)))="")),"Н/Д",INDIRECT(CONCATENATE("'2018-07'!W",TEXT(MATCH($C76,'2018-07'!$C$2:$C$100,0)+1,0)))-INDIRECT(CONCATENATE("'2018-06'!W",TEXT(MATCH($C76,'2018-06'!$C$2:$C$100,0)+1,0))))</f>
        <v>13039219075.740005</v>
      </c>
    </row>
    <row r="77" spans="1:23" x14ac:dyDescent="0.25">
      <c r="A77" s="2" t="s">
        <v>87</v>
      </c>
      <c r="B77" s="2" t="s">
        <v>103</v>
      </c>
      <c r="C77" s="15">
        <v>70000000</v>
      </c>
      <c r="D77" s="2" t="s">
        <v>210</v>
      </c>
      <c r="E77" s="17">
        <f ca="1">IF(OR(INDIRECT(CONCATENATE("'2018-07'!E",TEXT(MATCH($C77,'2018-07'!$C$2:$C$100,0)+1,0)))="",INDIRECT(CONCATENATE("'2018-06'!E",TEXT(MATCH($C77,'2018-06'!$C$2:$C$100,0)+1,0)))="",AND(INDIRECT(CONCATENATE("'2018-07'!E",TEXT(MATCH($C77,'2018-07'!$C$2:$C$100,0)+1,0)))="",INDIRECT(CONCATENATE("'2018-06'!E",TEXT(MATCH($C77,'2018-06'!$C$2:$C$100,0)+1,0)))="")),"Н/Д",INDIRECT(CONCATENATE("'2018-07'!E",TEXT(MATCH($C77,'2018-07'!$C$2:$C$100,0)+1,0)))-INDIRECT(CONCATENATE("'2018-06'!E",TEXT(MATCH($C77,'2018-06'!$C$2:$C$100,0)+1,0))))</f>
        <v>6721446552.4500008</v>
      </c>
      <c r="F77" s="17">
        <f ca="1">IF(OR(INDIRECT(CONCATENATE("'2018-07'!F",TEXT(MATCH($C77,'2018-07'!$C$2:$C$100,0)+1,0)))="",INDIRECT(CONCATENATE("'2018-06'!F",TEXT(MATCH($C77,'2018-06'!$C$2:$C$100,0)+1,0)))="",AND(INDIRECT(CONCATENATE("'2018-07'!F",TEXT(MATCH($C77,'2018-07'!$C$2:$C$100,0)+1,0)))="",INDIRECT(CONCATENATE("'2018-06'!F",TEXT(MATCH($C77,'2018-06'!$C$2:$C$100,0)+1,0)))="")),"Н/Д",INDIRECT(CONCATENATE("'2018-07'!F",TEXT(MATCH($C77,'2018-07'!$C$2:$C$100,0)+1,0)))-INDIRECT(CONCATENATE("'2018-06'!F",TEXT(MATCH($C77,'2018-06'!$C$2:$C$100,0)+1,0))))</f>
        <v>5501930926.5499992</v>
      </c>
      <c r="G77" s="17">
        <f ca="1">IF(OR(INDIRECT(CONCATENATE("'2018-07'!G",TEXT(MATCH($C77,'2018-07'!$C$2:$C$100,0)+1,0)))="",INDIRECT(CONCATENATE("'2018-06'!G",TEXT(MATCH($C77,'2018-06'!$C$2:$C$100,0)+1,0)))="",AND(INDIRECT(CONCATENATE("'2018-07'!G",TEXT(MATCH($C77,'2018-07'!$C$2:$C$100,0)+1,0)))="",INDIRECT(CONCATENATE("'2018-06'!G",TEXT(MATCH($C77,'2018-06'!$C$2:$C$100,0)+1,0)))="")),"Н/Д",INDIRECT(CONCATENATE("'2018-07'!G",TEXT(MATCH($C77,'2018-07'!$C$2:$C$100,0)+1,0)))-INDIRECT(CONCATENATE("'2018-06'!G",TEXT(MATCH($C77,'2018-06'!$C$2:$C$100,0)+1,0))))</f>
        <v>1539805172.5099993</v>
      </c>
      <c r="H77" s="17">
        <f ca="1">IF(OR(INDIRECT(CONCATENATE("'2018-07'!H",TEXT(MATCH($C77,'2018-07'!$C$2:$C$100,0)+1,0)))="",INDIRECT(CONCATENATE("'2018-06'!H",TEXT(MATCH($C77,'2018-06'!$C$2:$C$100,0)+1,0)))="",AND(INDIRECT(CONCATENATE("'2018-07'!H",TEXT(MATCH($C77,'2018-07'!$C$2:$C$100,0)+1,0)))="",INDIRECT(CONCATENATE("'2018-06'!H",TEXT(MATCH($C77,'2018-06'!$C$2:$C$100,0)+1,0)))="")),"Н/Д",INDIRECT(CONCATENATE("'2018-07'!H",TEXT(MATCH($C77,'2018-07'!$C$2:$C$100,0)+1,0)))-INDIRECT(CONCATENATE("'2018-06'!H",TEXT(MATCH($C77,'2018-06'!$C$2:$C$100,0)+1,0))))</f>
        <v>2168319738.1299992</v>
      </c>
      <c r="I77" s="17">
        <f ca="1">IF(OR(INDIRECT(CONCATENATE("'2018-07'!I",TEXT(MATCH($C77,'2018-07'!$C$2:$C$100,0)+1,0)))="",INDIRECT(CONCATENATE("'2018-06'!I",TEXT(MATCH($C77,'2018-06'!$C$2:$C$100,0)+1,0)))="",AND(INDIRECT(CONCATENATE("'2018-07'!I",TEXT(MATCH($C77,'2018-07'!$C$2:$C$100,0)+1,0)))="",INDIRECT(CONCATENATE("'2018-06'!I",TEXT(MATCH($C77,'2018-06'!$C$2:$C$100,0)+1,0)))="")),"Н/Д",INDIRECT(CONCATENATE("'2018-07'!I",TEXT(MATCH($C77,'2018-07'!$C$2:$C$100,0)+1,0)))-INDIRECT(CONCATENATE("'2018-06'!I",TEXT(MATCH($C77,'2018-06'!$C$2:$C$100,0)+1,0))))</f>
        <v>1097341181.7000003</v>
      </c>
      <c r="J77" s="17" t="str">
        <f ca="1">IF(OR(INDIRECT(CONCATENATE("'2018-07'!J",TEXT(MATCH($C77,'2018-07'!$C$2:$C$100,0)+1,0)))="",INDIRECT(CONCATENATE("'2018-06'!J",TEXT(MATCH($C77,'2018-06'!$C$2:$C$100,0)+1,0)))="",AND(INDIRECT(CONCATENATE("'2018-07'!J",TEXT(MATCH($C77,'2018-07'!$C$2:$C$100,0)+1,0)))="",INDIRECT(CONCATENATE("'2018-06'!J",TEXT(MATCH($C77,'2018-06'!$C$2:$C$100,0)+1,0)))="")),"Н/Д",INDIRECT(CONCATENATE("'2018-07'!J",TEXT(MATCH($C77,'2018-07'!$C$2:$C$100,0)+1,0)))-INDIRECT(CONCATENATE("'2018-06'!J",TEXT(MATCH($C77,'2018-06'!$C$2:$C$100,0)+1,0))))</f>
        <v>Н/Д</v>
      </c>
      <c r="K77" s="17">
        <f ca="1">IF(OR(INDIRECT(CONCATENATE("'2018-07'!K",TEXT(MATCH($C77,'2018-07'!$C$2:$C$100,0)+1,0)))="",INDIRECT(CONCATENATE("'2018-06'!K",TEXT(MATCH($C77,'2018-06'!$C$2:$C$100,0)+1,0)))="",AND(INDIRECT(CONCATENATE("'2018-07'!K",TEXT(MATCH($C77,'2018-07'!$C$2:$C$100,0)+1,0)))="",INDIRECT(CONCATENATE("'2018-06'!K",TEXT(MATCH($C77,'2018-06'!$C$2:$C$100,0)+1,0)))="")),"Н/Д",INDIRECT(CONCATENATE("'2018-07'!K",TEXT(MATCH($C77,'2018-07'!$C$2:$C$100,0)+1,0)))-INDIRECT(CONCATENATE("'2018-06'!K",TEXT(MATCH($C77,'2018-06'!$C$2:$C$100,0)+1,0))))</f>
        <v>96990444.139999866</v>
      </c>
      <c r="L77" s="17">
        <f ca="1">IF(OR(INDIRECT(CONCATENATE("'2018-07'!L",TEXT(MATCH($C77,'2018-07'!$C$2:$C$100,0)+1,0)))="",INDIRECT(CONCATENATE("'2018-06'!L",TEXT(MATCH($C77,'2018-06'!$C$2:$C$100,0)+1,0)))="",AND(INDIRECT(CONCATENATE("'2018-07'!L",TEXT(MATCH($C77,'2018-07'!$C$2:$C$100,0)+1,0)))="",INDIRECT(CONCATENATE("'2018-06'!L",TEXT(MATCH($C77,'2018-06'!$C$2:$C$100,0)+1,0)))="")),"Н/Д",INDIRECT(CONCATENATE("'2018-07'!L",TEXT(MATCH($C77,'2018-07'!$C$2:$C$100,0)+1,0)))-INDIRECT(CONCATENATE("'2018-06'!L",TEXT(MATCH($C77,'2018-06'!$C$2:$C$100,0)+1,0))))</f>
        <v>122343177.73999977</v>
      </c>
      <c r="M77" s="17">
        <f ca="1">IF(OR(INDIRECT(CONCATENATE("'2018-07'!M",TEXT(MATCH($C77,'2018-07'!$C$2:$C$100,0)+1,0)))="",INDIRECT(CONCATENATE("'2018-06'!M",TEXT(MATCH($C77,'2018-06'!$C$2:$C$100,0)+1,0)))="",AND(INDIRECT(CONCATENATE("'2018-07'!M",TEXT(MATCH($C77,'2018-07'!$C$2:$C$100,0)+1,0)))="",INDIRECT(CONCATENATE("'2018-06'!M",TEXT(MATCH($C77,'2018-06'!$C$2:$C$100,0)+1,0)))="")),"Н/Д",INDIRECT(CONCATENATE("'2018-07'!M",TEXT(MATCH($C77,'2018-07'!$C$2:$C$100,0)+1,0)))-INDIRECT(CONCATENATE("'2018-06'!M",TEXT(MATCH($C77,'2018-06'!$C$2:$C$100,0)+1,0))))</f>
        <v>16686594.020000003</v>
      </c>
      <c r="N77" s="17">
        <f ca="1">IF(OR(INDIRECT(CONCATENATE("'2018-07'!N",TEXT(MATCH($C77,'2018-07'!$C$2:$C$100,0)+1,0)))="",INDIRECT(CONCATENATE("'2018-06'!N",TEXT(MATCH($C77,'2018-06'!$C$2:$C$100,0)+1,0)))="",AND(INDIRECT(CONCATENATE("'2018-07'!N",TEXT(MATCH($C77,'2018-07'!$C$2:$C$100,0)+1,0)))="",INDIRECT(CONCATENATE("'2018-06'!N",TEXT(MATCH($C77,'2018-06'!$C$2:$C$100,0)+1,0)))="")),"Н/Д",INDIRECT(CONCATENATE("'2018-07'!N",TEXT(MATCH($C77,'2018-07'!$C$2:$C$100,0)+1,0)))-INDIRECT(CONCATENATE("'2018-06'!NE",TEXT(MATCH($C77,'2018-06'!$C$2:$C$100,0)+1,0))))</f>
        <v>218416791.59999999</v>
      </c>
      <c r="O77" s="17">
        <f ca="1">IF(OR(INDIRECT(CONCATENATE("'2018-07'!O",TEXT(MATCH($C77,'2018-07'!$C$2:$C$100,0)+1,0)))="",INDIRECT(CONCATENATE("'2018-06'!O",TEXT(MATCH($C77,'2018-06'!$C$2:$C$100,0)+1,0)))="",AND(INDIRECT(CONCATENATE("'2018-07'!O",TEXT(MATCH($C77,'2018-07'!$C$2:$C$100,0)+1,0)))="",INDIRECT(CONCATENATE("'2018-06'!O",TEXT(MATCH($C77,'2018-06'!$C$2:$C$100,0)+1,0)))="")),"Н/Д",INDIRECT(CONCATENATE("'2018-07'!O",TEXT(MATCH($C77,'2018-07'!$C$2:$C$100,0)+1,0)))-INDIRECT(CONCATENATE("'2018-06'!O",TEXT(MATCH($C77,'2018-06'!$C$2:$C$100,0)+1,0))))</f>
        <v>-6300.8899999999994</v>
      </c>
      <c r="P77" s="17">
        <f ca="1">IF(OR(INDIRECT(CONCATENATE("'2018-07'!P",TEXT(MATCH($C77,'2018-07'!$C$2:$C$100,0)+1,0)))="",INDIRECT(CONCATENATE("'2018-06'!P",TEXT(MATCH($C77,'2018-06'!$C$2:$C$100,0)+1,0)))="",AND(INDIRECT(CONCATENATE("'2018-07'!P",TEXT(MATCH($C77,'2018-07'!$C$2:$C$100,0)+1,0)))="",INDIRECT(CONCATENATE("'2018-06'!P",TEXT(MATCH($C77,'2018-06'!$C$2:$C$100,0)+1,0)))="")),"Н/Д",INDIRECT(CONCATENATE("'2018-07'!P",TEXT(MATCH($C77,'2018-07'!$C$2:$C$100,0)+1,0)))-INDIRECT(CONCATENATE("'2018-06'!P",TEXT(MATCH($C77,'2018-06'!$C$2:$C$100,0)+1,0))))</f>
        <v>105644840.74000001</v>
      </c>
      <c r="Q77" s="17">
        <f ca="1">IF(OR(INDIRECT(CONCATENATE("'2018-07'!Q",TEXT(MATCH($C77,'2018-07'!$C$2:$C$100,0)+1,0)))="",INDIRECT(CONCATENATE("'2018-06'!Q",TEXT(MATCH($C77,'2018-06'!$C$2:$C$100,0)+1,0)))="",AND(INDIRECT(CONCATENATE("'2018-07'!Q",TEXT(MATCH($C77,'2018-07'!$C$2:$C$100,0)+1,0)))="",INDIRECT(CONCATENATE("'2018-06'!Q",TEXT(MATCH($C77,'2018-06'!$C$2:$C$100,0)+1,0)))="")),"Н/Д",INDIRECT(CONCATENATE("'2018-07'!Q",TEXT(MATCH($C77,'2018-07'!$C$2:$C$100,0)+1,0)))-INDIRECT(CONCATENATE("'2018-06'!Q",TEXT(MATCH($C77,'2018-06'!$C$2:$C$100,0)+1,0))))</f>
        <v>5032728.3599999994</v>
      </c>
      <c r="R77" s="17">
        <f ca="1">IF(OR(INDIRECT(CONCATENATE("'2018-07'!R",TEXT(MATCH($C77,'2018-07'!$C$2:$C$100,0)+1,0)))="",INDIRECT(CONCATENATE("'2018-06'!R",TEXT(MATCH($C77,'2018-06'!$C$2:$C$100,0)+1,0)))="",AND(INDIRECT(CONCATENATE("'2018-07'!R",TEXT(MATCH($C77,'2018-07'!$C$2:$C$100,0)+1,0)))="",INDIRECT(CONCATENATE("'2018-06'!R",TEXT(MATCH($C77,'2018-06'!$C$2:$C$100,0)+1,0)))="")),"Н/Д",INDIRECT(CONCATENATE("'2018-07'!R",TEXT(MATCH($C77,'2018-07'!$C$2:$C$100,0)+1,0)))-INDIRECT(CONCATENATE("'2018-06'!R",TEXT(MATCH($C77,'2018-06'!$C$2:$C$100,0)+1,0))))</f>
        <v>189489262.67000002</v>
      </c>
      <c r="S77" s="17">
        <f ca="1">IF(OR(INDIRECT(CONCATENATE("'2018-07'!S",TEXT(MATCH($C77,'2018-07'!$C$2:$C$100,0)+1,0)))="",INDIRECT(CONCATENATE("'2018-06'!S",TEXT(MATCH($C77,'2018-06'!$C$2:$C$100,0)+1,0)))="",AND(INDIRECT(CONCATENATE("'2018-07'!S",TEXT(MATCH($C77,'2018-07'!$C$2:$C$100,0)+1,0)))="",INDIRECT(CONCATENATE("'2018-06'!S",TEXT(MATCH($C77,'2018-06'!$C$2:$C$100,0)+1,0)))="")),"Н/Д",INDIRECT(CONCATENATE("'2018-07'!S",TEXT(MATCH($C77,'2018-07'!$C$2:$C$100,0)+1,0)))-INDIRECT(CONCATENATE("'2018-06'!S",TEXT(MATCH($C77,'2018-06'!$C$2:$C$100,0)+1,0))))</f>
        <v>216908</v>
      </c>
      <c r="T77" s="17">
        <f ca="1">IF(OR(INDIRECT(CONCATENATE("'2018-07'!T",TEXT(MATCH($C77,'2018-07'!$C$2:$C$100,0)+1,0)))="",INDIRECT(CONCATENATE("'2018-06'!T",TEXT(MATCH($C77,'2018-06'!$C$2:$C$100,0)+1,0)))="",AND(INDIRECT(CONCATENATE("'2018-07'!T",TEXT(MATCH($C77,'2018-07'!$C$2:$C$100,0)+1,0)))="",INDIRECT(CONCATENATE("'2018-06'!T",TEXT(MATCH($C77,'2018-06'!$C$2:$C$100,0)+1,0)))="")),"Н/Д",INDIRECT(CONCATENATE("'2018-07'!T",TEXT(MATCH($C77,'2018-07'!$C$2:$C$100,0)+1,0)))-INDIRECT(CONCATENATE("'2018-06'!T",TEXT(MATCH($C77,'2018-06'!$C$2:$C$100,0)+1,0))))</f>
        <v>77759684.139999986</v>
      </c>
      <c r="U77" s="17">
        <f ca="1">IF(OR(INDIRECT(CONCATENATE("'2018-07'!U",TEXT(MATCH($C77,'2018-07'!$C$2:$C$100,0)+1,0)))="",INDIRECT(CONCATENATE("'2018-06'!U",TEXT(MATCH($C77,'2018-06'!$C$2:$C$100,0)+1,0)))="",AND(INDIRECT(CONCATENATE("'2018-07'!U",TEXT(MATCH($C77,'2018-07'!$C$2:$C$100,0)+1,0)))="",INDIRECT(CONCATENATE("'2018-06'!U",TEXT(MATCH($C77,'2018-06'!$C$2:$C$100,0)+1,0)))="")),"Н/Д",INDIRECT(CONCATENATE("'2018-07'!U",TEXT(MATCH($C77,'2018-07'!$C$2:$C$100,0)+1,0)))-INDIRECT(CONCATENATE("'2018-06'!U",TEXT(MATCH($C77,'2018-06'!$C$2:$C$100,0)+1,0))))</f>
        <v>-6171483.0600000024</v>
      </c>
      <c r="V77" s="17">
        <f ca="1">IF(OR(INDIRECT(CONCATENATE("'2018-07'!V",TEXT(MATCH($C77,'2018-07'!$C$2:$C$100,0)+1,0)))="",INDIRECT(CONCATENATE("'2018-06'!V",TEXT(MATCH($C77,'2018-06'!$C$2:$C$100,0)+1,0)))="",AND(INDIRECT(CONCATENATE("'2018-07'!V",TEXT(MATCH($C77,'2018-07'!$C$2:$C$100,0)+1,0)))="",INDIRECT(CONCATENATE("'2018-06'!V",TEXT(MATCH($C77,'2018-06'!$C$2:$C$100,0)+1,0)))="")),"Н/Д",INDIRECT(CONCATENATE("'2018-07'!V",TEXT(MATCH($C77,'2018-07'!$C$2:$C$100,0)+1,0)))-INDIRECT(CONCATENATE("'2018-06'!V",TEXT(MATCH($C77,'2018-06'!$C$2:$C$100,0)+1,0))))</f>
        <v>1219515625.9000006</v>
      </c>
      <c r="W77" s="17">
        <f ca="1">IF(OR(INDIRECT(CONCATENATE("'2018-07'!W",TEXT(MATCH($C77,'2018-07'!$C$2:$C$100,0)+1,0)))="",INDIRECT(CONCATENATE("'2018-06'!W",TEXT(MATCH($C77,'2018-06'!$C$2:$C$100,0)+1,0)))="",AND(INDIRECT(CONCATENATE("'2018-07'!W",TEXT(MATCH($C77,'2018-07'!$C$2:$C$100,0)+1,0)))="",INDIRECT(CONCATENATE("'2018-06'!W",TEXT(MATCH($C77,'2018-06'!$C$2:$C$100,0)+1,0)))="")),"Н/Д",INDIRECT(CONCATENATE("'2018-07'!W",TEXT(MATCH($C77,'2018-07'!$C$2:$C$100,0)+1,0)))-INDIRECT(CONCATENATE("'2018-06'!W",TEXT(MATCH($C77,'2018-06'!$C$2:$C$100,0)+1,0))))</f>
        <v>18899121821.939987</v>
      </c>
    </row>
    <row r="78" spans="1:23" x14ac:dyDescent="0.25">
      <c r="A78" s="2" t="s">
        <v>87</v>
      </c>
      <c r="B78" s="2" t="s">
        <v>104</v>
      </c>
      <c r="C78" s="15">
        <v>78000000</v>
      </c>
      <c r="D78" s="2" t="s">
        <v>210</v>
      </c>
      <c r="E78" s="17">
        <f ca="1">IF(OR(INDIRECT(CONCATENATE("'2018-07'!E",TEXT(MATCH($C78,'2018-07'!$C$2:$C$100,0)+1,0)))="",INDIRECT(CONCATENATE("'2018-06'!E",TEXT(MATCH($C78,'2018-06'!$C$2:$C$100,0)+1,0)))="",AND(INDIRECT(CONCATENATE("'2018-07'!E",TEXT(MATCH($C78,'2018-07'!$C$2:$C$100,0)+1,0)))="",INDIRECT(CONCATENATE("'2018-06'!E",TEXT(MATCH($C78,'2018-06'!$C$2:$C$100,0)+1,0)))="")),"Н/Д",INDIRECT(CONCATENATE("'2018-07'!E",TEXT(MATCH($C78,'2018-07'!$C$2:$C$100,0)+1,0)))-INDIRECT(CONCATENATE("'2018-06'!E",TEXT(MATCH($C78,'2018-06'!$C$2:$C$100,0)+1,0))))</f>
        <v>5059473236.3400002</v>
      </c>
      <c r="F78" s="17">
        <f ca="1">IF(OR(INDIRECT(CONCATENATE("'2018-07'!F",TEXT(MATCH($C78,'2018-07'!$C$2:$C$100,0)+1,0)))="",INDIRECT(CONCATENATE("'2018-06'!F",TEXT(MATCH($C78,'2018-06'!$C$2:$C$100,0)+1,0)))="",AND(INDIRECT(CONCATENATE("'2018-07'!F",TEXT(MATCH($C78,'2018-07'!$C$2:$C$100,0)+1,0)))="",INDIRECT(CONCATENATE("'2018-06'!F",TEXT(MATCH($C78,'2018-06'!$C$2:$C$100,0)+1,0)))="")),"Н/Д",INDIRECT(CONCATENATE("'2018-07'!F",TEXT(MATCH($C78,'2018-07'!$C$2:$C$100,0)+1,0)))-INDIRECT(CONCATENATE("'2018-06'!F",TEXT(MATCH($C78,'2018-06'!$C$2:$C$100,0)+1,0))))</f>
        <v>4363406816.5900002</v>
      </c>
      <c r="G78" s="17">
        <f ca="1">IF(OR(INDIRECT(CONCATENATE("'2018-07'!G",TEXT(MATCH($C78,'2018-07'!$C$2:$C$100,0)+1,0)))="",INDIRECT(CONCATENATE("'2018-06'!G",TEXT(MATCH($C78,'2018-06'!$C$2:$C$100,0)+1,0)))="",AND(INDIRECT(CONCATENATE("'2018-07'!G",TEXT(MATCH($C78,'2018-07'!$C$2:$C$100,0)+1,0)))="",INDIRECT(CONCATENATE("'2018-06'!G",TEXT(MATCH($C78,'2018-06'!$C$2:$C$100,0)+1,0)))="")),"Н/Д",INDIRECT(CONCATENATE("'2018-07'!G",TEXT(MATCH($C78,'2018-07'!$C$2:$C$100,0)+1,0)))-INDIRECT(CONCATENATE("'2018-06'!G",TEXT(MATCH($C78,'2018-06'!$C$2:$C$100,0)+1,0))))</f>
        <v>1071265519.0100002</v>
      </c>
      <c r="H78" s="17">
        <f ca="1">IF(OR(INDIRECT(CONCATENATE("'2018-07'!H",TEXT(MATCH($C78,'2018-07'!$C$2:$C$100,0)+1,0)))="",INDIRECT(CONCATENATE("'2018-06'!H",TEXT(MATCH($C78,'2018-06'!$C$2:$C$100,0)+1,0)))="",AND(INDIRECT(CONCATENATE("'2018-07'!H",TEXT(MATCH($C78,'2018-07'!$C$2:$C$100,0)+1,0)))="",INDIRECT(CONCATENATE("'2018-06'!H",TEXT(MATCH($C78,'2018-06'!$C$2:$C$100,0)+1,0)))="")),"Н/Д",INDIRECT(CONCATENATE("'2018-07'!H",TEXT(MATCH($C78,'2018-07'!$C$2:$C$100,0)+1,0)))-INDIRECT(CONCATENATE("'2018-06'!H",TEXT(MATCH($C78,'2018-06'!$C$2:$C$100,0)+1,0))))</f>
        <v>1775442632.9399986</v>
      </c>
      <c r="I78" s="17">
        <f ca="1">IF(OR(INDIRECT(CONCATENATE("'2018-07'!I",TEXT(MATCH($C78,'2018-07'!$C$2:$C$100,0)+1,0)))="",INDIRECT(CONCATENATE("'2018-06'!I",TEXT(MATCH($C78,'2018-06'!$C$2:$C$100,0)+1,0)))="",AND(INDIRECT(CONCATENATE("'2018-07'!I",TEXT(MATCH($C78,'2018-07'!$C$2:$C$100,0)+1,0)))="",INDIRECT(CONCATENATE("'2018-06'!I",TEXT(MATCH($C78,'2018-06'!$C$2:$C$100,0)+1,0)))="")),"Н/Д",INDIRECT(CONCATENATE("'2018-07'!I",TEXT(MATCH($C78,'2018-07'!$C$2:$C$100,0)+1,0)))-INDIRECT(CONCATENATE("'2018-06'!I",TEXT(MATCH($C78,'2018-06'!$C$2:$C$100,0)+1,0))))</f>
        <v>1046890280.2699995</v>
      </c>
      <c r="J78" s="17" t="str">
        <f ca="1">IF(OR(INDIRECT(CONCATENATE("'2018-07'!J",TEXT(MATCH($C78,'2018-07'!$C$2:$C$100,0)+1,0)))="",INDIRECT(CONCATENATE("'2018-06'!J",TEXT(MATCH($C78,'2018-06'!$C$2:$C$100,0)+1,0)))="",AND(INDIRECT(CONCATENATE("'2018-07'!J",TEXT(MATCH($C78,'2018-07'!$C$2:$C$100,0)+1,0)))="",INDIRECT(CONCATENATE("'2018-06'!J",TEXT(MATCH($C78,'2018-06'!$C$2:$C$100,0)+1,0)))="")),"Н/Д",INDIRECT(CONCATENATE("'2018-07'!J",TEXT(MATCH($C78,'2018-07'!$C$2:$C$100,0)+1,0)))-INDIRECT(CONCATENATE("'2018-06'!J",TEXT(MATCH($C78,'2018-06'!$C$2:$C$100,0)+1,0))))</f>
        <v>Н/Д</v>
      </c>
      <c r="K78" s="17">
        <f ca="1">IF(OR(INDIRECT(CONCATENATE("'2018-07'!K",TEXT(MATCH($C78,'2018-07'!$C$2:$C$100,0)+1,0)))="",INDIRECT(CONCATENATE("'2018-06'!K",TEXT(MATCH($C78,'2018-06'!$C$2:$C$100,0)+1,0)))="",AND(INDIRECT(CONCATENATE("'2018-07'!K",TEXT(MATCH($C78,'2018-07'!$C$2:$C$100,0)+1,0)))="",INDIRECT(CONCATENATE("'2018-06'!K",TEXT(MATCH($C78,'2018-06'!$C$2:$C$100,0)+1,0)))="")),"Н/Д",INDIRECT(CONCATENATE("'2018-07'!K",TEXT(MATCH($C78,'2018-07'!$C$2:$C$100,0)+1,0)))-INDIRECT(CONCATENATE("'2018-06'!K",TEXT(MATCH($C78,'2018-06'!$C$2:$C$100,0)+1,0))))</f>
        <v>117900947.82000017</v>
      </c>
      <c r="L78" s="17">
        <f ca="1">IF(OR(INDIRECT(CONCATENATE("'2018-07'!L",TEXT(MATCH($C78,'2018-07'!$C$2:$C$100,0)+1,0)))="",INDIRECT(CONCATENATE("'2018-06'!L",TEXT(MATCH($C78,'2018-06'!$C$2:$C$100,0)+1,0)))="",AND(INDIRECT(CONCATENATE("'2018-07'!L",TEXT(MATCH($C78,'2018-07'!$C$2:$C$100,0)+1,0)))="",INDIRECT(CONCATENATE("'2018-06'!L",TEXT(MATCH($C78,'2018-06'!$C$2:$C$100,0)+1,0)))="")),"Н/Д",INDIRECT(CONCATENATE("'2018-07'!L",TEXT(MATCH($C78,'2018-07'!$C$2:$C$100,0)+1,0)))-INDIRECT(CONCATENATE("'2018-06'!L",TEXT(MATCH($C78,'2018-06'!$C$2:$C$100,0)+1,0))))</f>
        <v>112358113.90999985</v>
      </c>
      <c r="M78" s="17">
        <f ca="1">IF(OR(INDIRECT(CONCATENATE("'2018-07'!M",TEXT(MATCH($C78,'2018-07'!$C$2:$C$100,0)+1,0)))="",INDIRECT(CONCATENATE("'2018-06'!M",TEXT(MATCH($C78,'2018-06'!$C$2:$C$100,0)+1,0)))="",AND(INDIRECT(CONCATENATE("'2018-07'!M",TEXT(MATCH($C78,'2018-07'!$C$2:$C$100,0)+1,0)))="",INDIRECT(CONCATENATE("'2018-06'!M",TEXT(MATCH($C78,'2018-06'!$C$2:$C$100,0)+1,0)))="")),"Н/Д",INDIRECT(CONCATENATE("'2018-07'!M",TEXT(MATCH($C78,'2018-07'!$C$2:$C$100,0)+1,0)))-INDIRECT(CONCATENATE("'2018-06'!M",TEXT(MATCH($C78,'2018-06'!$C$2:$C$100,0)+1,0))))</f>
        <v>6165986.6100000003</v>
      </c>
      <c r="N78" s="17">
        <f ca="1">IF(OR(INDIRECT(CONCATENATE("'2018-07'!N",TEXT(MATCH($C78,'2018-07'!$C$2:$C$100,0)+1,0)))="",INDIRECT(CONCATENATE("'2018-06'!N",TEXT(MATCH($C78,'2018-06'!$C$2:$C$100,0)+1,0)))="",AND(INDIRECT(CONCATENATE("'2018-07'!N",TEXT(MATCH($C78,'2018-07'!$C$2:$C$100,0)+1,0)))="",INDIRECT(CONCATENATE("'2018-06'!N",TEXT(MATCH($C78,'2018-06'!$C$2:$C$100,0)+1,0)))="")),"Н/Д",INDIRECT(CONCATENATE("'2018-07'!N",TEXT(MATCH($C78,'2018-07'!$C$2:$C$100,0)+1,0)))-INDIRECT(CONCATENATE("'2018-06'!NE",TEXT(MATCH($C78,'2018-06'!$C$2:$C$100,0)+1,0))))</f>
        <v>195332907.40000001</v>
      </c>
      <c r="O78" s="17">
        <f ca="1">IF(OR(INDIRECT(CONCATENATE("'2018-07'!O",TEXT(MATCH($C78,'2018-07'!$C$2:$C$100,0)+1,0)))="",INDIRECT(CONCATENATE("'2018-06'!O",TEXT(MATCH($C78,'2018-06'!$C$2:$C$100,0)+1,0)))="",AND(INDIRECT(CONCATENATE("'2018-07'!O",TEXT(MATCH($C78,'2018-07'!$C$2:$C$100,0)+1,0)))="",INDIRECT(CONCATENATE("'2018-06'!O",TEXT(MATCH($C78,'2018-06'!$C$2:$C$100,0)+1,0)))="")),"Н/Д",INDIRECT(CONCATENATE("'2018-07'!O",TEXT(MATCH($C78,'2018-07'!$C$2:$C$100,0)+1,0)))-INDIRECT(CONCATENATE("'2018-06'!O",TEXT(MATCH($C78,'2018-06'!$C$2:$C$100,0)+1,0))))</f>
        <v>50397.76999999996</v>
      </c>
      <c r="P78" s="17">
        <f ca="1">IF(OR(INDIRECT(CONCATENATE("'2018-07'!P",TEXT(MATCH($C78,'2018-07'!$C$2:$C$100,0)+1,0)))="",INDIRECT(CONCATENATE("'2018-06'!P",TEXT(MATCH($C78,'2018-06'!$C$2:$C$100,0)+1,0)))="",AND(INDIRECT(CONCATENATE("'2018-07'!P",TEXT(MATCH($C78,'2018-07'!$C$2:$C$100,0)+1,0)))="",INDIRECT(CONCATENATE("'2018-06'!P",TEXT(MATCH($C78,'2018-06'!$C$2:$C$100,0)+1,0)))="")),"Н/Д",INDIRECT(CONCATENATE("'2018-07'!P",TEXT(MATCH($C78,'2018-07'!$C$2:$C$100,0)+1,0)))-INDIRECT(CONCATENATE("'2018-06'!P",TEXT(MATCH($C78,'2018-06'!$C$2:$C$100,0)+1,0))))</f>
        <v>123229508.69999999</v>
      </c>
      <c r="Q78" s="17">
        <f ca="1">IF(OR(INDIRECT(CONCATENATE("'2018-07'!Q",TEXT(MATCH($C78,'2018-07'!$C$2:$C$100,0)+1,0)))="",INDIRECT(CONCATENATE("'2018-06'!Q",TEXT(MATCH($C78,'2018-06'!$C$2:$C$100,0)+1,0)))="",AND(INDIRECT(CONCATENATE("'2018-07'!Q",TEXT(MATCH($C78,'2018-07'!$C$2:$C$100,0)+1,0)))="",INDIRECT(CONCATENATE("'2018-06'!Q",TEXT(MATCH($C78,'2018-06'!$C$2:$C$100,0)+1,0)))="")),"Н/Д",INDIRECT(CONCATENATE("'2018-07'!Q",TEXT(MATCH($C78,'2018-07'!$C$2:$C$100,0)+1,0)))-INDIRECT(CONCATENATE("'2018-06'!Q",TEXT(MATCH($C78,'2018-06'!$C$2:$C$100,0)+1,0))))</f>
        <v>9024630.0399999917</v>
      </c>
      <c r="R78" s="17">
        <f ca="1">IF(OR(INDIRECT(CONCATENATE("'2018-07'!R",TEXT(MATCH($C78,'2018-07'!$C$2:$C$100,0)+1,0)))="",INDIRECT(CONCATENATE("'2018-06'!R",TEXT(MATCH($C78,'2018-06'!$C$2:$C$100,0)+1,0)))="",AND(INDIRECT(CONCATENATE("'2018-07'!R",TEXT(MATCH($C78,'2018-07'!$C$2:$C$100,0)+1,0)))="",INDIRECT(CONCATENATE("'2018-06'!R",TEXT(MATCH($C78,'2018-06'!$C$2:$C$100,0)+1,0)))="")),"Н/Д",INDIRECT(CONCATENATE("'2018-07'!R",TEXT(MATCH($C78,'2018-07'!$C$2:$C$100,0)+1,0)))-INDIRECT(CONCATENATE("'2018-06'!R",TEXT(MATCH($C78,'2018-06'!$C$2:$C$100,0)+1,0))))</f>
        <v>37845289.599999994</v>
      </c>
      <c r="S78" s="17" t="str">
        <f ca="1">IF(OR(INDIRECT(CONCATENATE("'2018-07'!S",TEXT(MATCH($C78,'2018-07'!$C$2:$C$100,0)+1,0)))="",INDIRECT(CONCATENATE("'2018-06'!S",TEXT(MATCH($C78,'2018-06'!$C$2:$C$100,0)+1,0)))="",AND(INDIRECT(CONCATENATE("'2018-07'!S",TEXT(MATCH($C78,'2018-07'!$C$2:$C$100,0)+1,0)))="",INDIRECT(CONCATENATE("'2018-06'!S",TEXT(MATCH($C78,'2018-06'!$C$2:$C$100,0)+1,0)))="")),"Н/Д",INDIRECT(CONCATENATE("'2018-07'!S",TEXT(MATCH($C78,'2018-07'!$C$2:$C$100,0)+1,0)))-INDIRECT(CONCATENATE("'2018-06'!S",TEXT(MATCH($C78,'2018-06'!$C$2:$C$100,0)+1,0))))</f>
        <v>Н/Д</v>
      </c>
      <c r="T78" s="17">
        <f ca="1">IF(OR(INDIRECT(CONCATENATE("'2018-07'!T",TEXT(MATCH($C78,'2018-07'!$C$2:$C$100,0)+1,0)))="",INDIRECT(CONCATENATE("'2018-06'!T",TEXT(MATCH($C78,'2018-06'!$C$2:$C$100,0)+1,0)))="",AND(INDIRECT(CONCATENATE("'2018-07'!T",TEXT(MATCH($C78,'2018-07'!$C$2:$C$100,0)+1,0)))="",INDIRECT(CONCATENATE("'2018-06'!T",TEXT(MATCH($C78,'2018-06'!$C$2:$C$100,0)+1,0)))="")),"Н/Д",INDIRECT(CONCATENATE("'2018-07'!T",TEXT(MATCH($C78,'2018-07'!$C$2:$C$100,0)+1,0)))-INDIRECT(CONCATENATE("'2018-06'!T",TEXT(MATCH($C78,'2018-06'!$C$2:$C$100,0)+1,0))))</f>
        <v>61991427.470000029</v>
      </c>
      <c r="U78" s="17">
        <f ca="1">IF(OR(INDIRECT(CONCATENATE("'2018-07'!U",TEXT(MATCH($C78,'2018-07'!$C$2:$C$100,0)+1,0)))="",INDIRECT(CONCATENATE("'2018-06'!U",TEXT(MATCH($C78,'2018-06'!$C$2:$C$100,0)+1,0)))="",AND(INDIRECT(CONCATENATE("'2018-07'!U",TEXT(MATCH($C78,'2018-07'!$C$2:$C$100,0)+1,0)))="",INDIRECT(CONCATENATE("'2018-06'!U",TEXT(MATCH($C78,'2018-06'!$C$2:$C$100,0)+1,0)))="")),"Н/Д",INDIRECT(CONCATENATE("'2018-07'!U",TEXT(MATCH($C78,'2018-07'!$C$2:$C$100,0)+1,0)))-INDIRECT(CONCATENATE("'2018-06'!U",TEXT(MATCH($C78,'2018-06'!$C$2:$C$100,0)+1,0))))</f>
        <v>-47957238.780000001</v>
      </c>
      <c r="V78" s="17">
        <f ca="1">IF(OR(INDIRECT(CONCATENATE("'2018-07'!V",TEXT(MATCH($C78,'2018-07'!$C$2:$C$100,0)+1,0)))="",INDIRECT(CONCATENATE("'2018-06'!V",TEXT(MATCH($C78,'2018-06'!$C$2:$C$100,0)+1,0)))="",AND(INDIRECT(CONCATENATE("'2018-07'!V",TEXT(MATCH($C78,'2018-07'!$C$2:$C$100,0)+1,0)))="",INDIRECT(CONCATENATE("'2018-06'!V",TEXT(MATCH($C78,'2018-06'!$C$2:$C$100,0)+1,0)))="")),"Н/Д",INDIRECT(CONCATENATE("'2018-07'!V",TEXT(MATCH($C78,'2018-07'!$C$2:$C$100,0)+1,0)))-INDIRECT(CONCATENATE("'2018-06'!V",TEXT(MATCH($C78,'2018-06'!$C$2:$C$100,0)+1,0))))</f>
        <v>696066419.75</v>
      </c>
      <c r="W78" s="17">
        <f ca="1">IF(OR(INDIRECT(CONCATENATE("'2018-07'!W",TEXT(MATCH($C78,'2018-07'!$C$2:$C$100,0)+1,0)))="",INDIRECT(CONCATENATE("'2018-06'!W",TEXT(MATCH($C78,'2018-06'!$C$2:$C$100,0)+1,0)))="",AND(INDIRECT(CONCATENATE("'2018-07'!W",TEXT(MATCH($C78,'2018-07'!$C$2:$C$100,0)+1,0)))="",INDIRECT(CONCATENATE("'2018-06'!W",TEXT(MATCH($C78,'2018-06'!$C$2:$C$100,0)+1,0)))="")),"Н/Д",INDIRECT(CONCATENATE("'2018-07'!W",TEXT(MATCH($C78,'2018-07'!$C$2:$C$100,0)+1,0)))-INDIRECT(CONCATENATE("'2018-06'!W",TEXT(MATCH($C78,'2018-06'!$C$2:$C$100,0)+1,0))))</f>
        <v>14466235806.209991</v>
      </c>
    </row>
    <row r="79" spans="1:23" x14ac:dyDescent="0.25">
      <c r="A79" s="2" t="s">
        <v>87</v>
      </c>
      <c r="B79" s="2" t="s">
        <v>105</v>
      </c>
      <c r="C79" s="15">
        <v>55000000</v>
      </c>
      <c r="D79" s="2" t="s">
        <v>210</v>
      </c>
      <c r="E79" s="17">
        <f ca="1">IF(OR(INDIRECT(CONCATENATE("'2018-07'!E",TEXT(MATCH($C79,'2018-07'!$C$2:$C$100,0)+1,0)))="",INDIRECT(CONCATENATE("'2018-06'!E",TEXT(MATCH($C79,'2018-06'!$C$2:$C$100,0)+1,0)))="",AND(INDIRECT(CONCATENATE("'2018-07'!E",TEXT(MATCH($C79,'2018-07'!$C$2:$C$100,0)+1,0)))="",INDIRECT(CONCATENATE("'2018-06'!E",TEXT(MATCH($C79,'2018-06'!$C$2:$C$100,0)+1,0)))="")),"Н/Д",INDIRECT(CONCATENATE("'2018-07'!E",TEXT(MATCH($C79,'2018-07'!$C$2:$C$100,0)+1,0)))-INDIRECT(CONCATENATE("'2018-06'!E",TEXT(MATCH($C79,'2018-06'!$C$2:$C$100,0)+1,0))))</f>
        <v>233098236.44000006</v>
      </c>
      <c r="F79" s="17">
        <f ca="1">IF(OR(INDIRECT(CONCATENATE("'2018-07'!F",TEXT(MATCH($C79,'2018-07'!$C$2:$C$100,0)+1,0)))="",INDIRECT(CONCATENATE("'2018-06'!F",TEXT(MATCH($C79,'2018-06'!$C$2:$C$100,0)+1,0)))="",AND(INDIRECT(CONCATENATE("'2018-07'!F",TEXT(MATCH($C79,'2018-07'!$C$2:$C$100,0)+1,0)))="",INDIRECT(CONCATENATE("'2018-06'!F",TEXT(MATCH($C79,'2018-06'!$C$2:$C$100,0)+1,0)))="")),"Н/Д",INDIRECT(CONCATENATE("'2018-07'!F",TEXT(MATCH($C79,'2018-07'!$C$2:$C$100,0)+1,0)))-INDIRECT(CONCATENATE("'2018-06'!F",TEXT(MATCH($C79,'2018-06'!$C$2:$C$100,0)+1,0))))</f>
        <v>144177901.43999994</v>
      </c>
      <c r="G79" s="17">
        <f ca="1">IF(OR(INDIRECT(CONCATENATE("'2018-07'!G",TEXT(MATCH($C79,'2018-07'!$C$2:$C$100,0)+1,0)))="",INDIRECT(CONCATENATE("'2018-06'!G",TEXT(MATCH($C79,'2018-06'!$C$2:$C$100,0)+1,0)))="",AND(INDIRECT(CONCATENATE("'2018-07'!G",TEXT(MATCH($C79,'2018-07'!$C$2:$C$100,0)+1,0)))="",INDIRECT(CONCATENATE("'2018-06'!G",TEXT(MATCH($C79,'2018-06'!$C$2:$C$100,0)+1,0)))="")),"Н/Д",INDIRECT(CONCATENATE("'2018-07'!G",TEXT(MATCH($C79,'2018-07'!$C$2:$C$100,0)+1,0)))-INDIRECT(CONCATENATE("'2018-06'!G",TEXT(MATCH($C79,'2018-06'!$C$2:$C$100,0)+1,0))))</f>
        <v>8900605.0099999905</v>
      </c>
      <c r="H79" s="17">
        <f ca="1">IF(OR(INDIRECT(CONCATENATE("'2018-07'!H",TEXT(MATCH($C79,'2018-07'!$C$2:$C$100,0)+1,0)))="",INDIRECT(CONCATENATE("'2018-06'!H",TEXT(MATCH($C79,'2018-06'!$C$2:$C$100,0)+1,0)))="",AND(INDIRECT(CONCATENATE("'2018-07'!H",TEXT(MATCH($C79,'2018-07'!$C$2:$C$100,0)+1,0)))="",INDIRECT(CONCATENATE("'2018-06'!H",TEXT(MATCH($C79,'2018-06'!$C$2:$C$100,0)+1,0)))="")),"Н/Д",INDIRECT(CONCATENATE("'2018-07'!H",TEXT(MATCH($C79,'2018-07'!$C$2:$C$100,0)+1,0)))-INDIRECT(CONCATENATE("'2018-06'!H",TEXT(MATCH($C79,'2018-06'!$C$2:$C$100,0)+1,0))))</f>
        <v>111822295.00000006</v>
      </c>
      <c r="I79" s="17">
        <f ca="1">IF(OR(INDIRECT(CONCATENATE("'2018-07'!I",TEXT(MATCH($C79,'2018-07'!$C$2:$C$100,0)+1,0)))="",INDIRECT(CONCATENATE("'2018-06'!I",TEXT(MATCH($C79,'2018-06'!$C$2:$C$100,0)+1,0)))="",AND(INDIRECT(CONCATENATE("'2018-07'!I",TEXT(MATCH($C79,'2018-07'!$C$2:$C$100,0)+1,0)))="",INDIRECT(CONCATENATE("'2018-06'!I",TEXT(MATCH($C79,'2018-06'!$C$2:$C$100,0)+1,0)))="")),"Н/Д",INDIRECT(CONCATENATE("'2018-07'!I",TEXT(MATCH($C79,'2018-07'!$C$2:$C$100,0)+1,0)))-INDIRECT(CONCATENATE("'2018-06'!I",TEXT(MATCH($C79,'2018-06'!$C$2:$C$100,0)+1,0))))</f>
        <v>6722149.7600000054</v>
      </c>
      <c r="J79" s="17">
        <f ca="1">IF(OR(INDIRECT(CONCATENATE("'2018-07'!J",TEXT(MATCH($C79,'2018-07'!$C$2:$C$100,0)+1,0)))="",INDIRECT(CONCATENATE("'2018-06'!J",TEXT(MATCH($C79,'2018-06'!$C$2:$C$100,0)+1,0)))="",AND(INDIRECT(CONCATENATE("'2018-07'!J",TEXT(MATCH($C79,'2018-07'!$C$2:$C$100,0)+1,0)))="",INDIRECT(CONCATENATE("'2018-06'!J",TEXT(MATCH($C79,'2018-06'!$C$2:$C$100,0)+1,0)))="")),"Н/Д",INDIRECT(CONCATENATE("'2018-07'!J",TEXT(MATCH($C79,'2018-07'!$C$2:$C$100,0)+1,0)))-INDIRECT(CONCATENATE("'2018-06'!J",TEXT(MATCH($C79,'2018-06'!$C$2:$C$100,0)+1,0))))</f>
        <v>5700881.4200000018</v>
      </c>
      <c r="K79" s="17">
        <f ca="1">IF(OR(INDIRECT(CONCATENATE("'2018-07'!K",TEXT(MATCH($C79,'2018-07'!$C$2:$C$100,0)+1,0)))="",INDIRECT(CONCATENATE("'2018-06'!K",TEXT(MATCH($C79,'2018-06'!$C$2:$C$100,0)+1,0)))="",AND(INDIRECT(CONCATENATE("'2018-07'!K",TEXT(MATCH($C79,'2018-07'!$C$2:$C$100,0)+1,0)))="",INDIRECT(CONCATENATE("'2018-06'!K",TEXT(MATCH($C79,'2018-06'!$C$2:$C$100,0)+1,0)))="")),"Н/Д",INDIRECT(CONCATENATE("'2018-07'!K",TEXT(MATCH($C79,'2018-07'!$C$2:$C$100,0)+1,0)))-INDIRECT(CONCATENATE("'2018-06'!K",TEXT(MATCH($C79,'2018-06'!$C$2:$C$100,0)+1,0))))</f>
        <v>2694174.41</v>
      </c>
      <c r="L79" s="17">
        <f ca="1">IF(OR(INDIRECT(CONCATENATE("'2018-07'!L",TEXT(MATCH($C79,'2018-07'!$C$2:$C$100,0)+1,0)))="",INDIRECT(CONCATENATE("'2018-06'!L",TEXT(MATCH($C79,'2018-06'!$C$2:$C$100,0)+1,0)))="",AND(INDIRECT(CONCATENATE("'2018-07'!L",TEXT(MATCH($C79,'2018-07'!$C$2:$C$100,0)+1,0)))="",INDIRECT(CONCATENATE("'2018-06'!L",TEXT(MATCH($C79,'2018-06'!$C$2:$C$100,0)+1,0)))="")),"Н/Д",INDIRECT(CONCATENATE("'2018-07'!L",TEXT(MATCH($C79,'2018-07'!$C$2:$C$100,0)+1,0)))-INDIRECT(CONCATENATE("'2018-06'!L",TEXT(MATCH($C79,'2018-06'!$C$2:$C$100,0)+1,0))))</f>
        <v>399226.74000000954</v>
      </c>
      <c r="M79" s="17" t="str">
        <f ca="1">IF(OR(INDIRECT(CONCATENATE("'2018-07'!M",TEXT(MATCH($C79,'2018-07'!$C$2:$C$100,0)+1,0)))="",INDIRECT(CONCATENATE("'2018-06'!M",TEXT(MATCH($C79,'2018-06'!$C$2:$C$100,0)+1,0)))="",AND(INDIRECT(CONCATENATE("'2018-07'!M",TEXT(MATCH($C79,'2018-07'!$C$2:$C$100,0)+1,0)))="",INDIRECT(CONCATENATE("'2018-06'!M",TEXT(MATCH($C79,'2018-06'!$C$2:$C$100,0)+1,0)))="")),"Н/Д",INDIRECT(CONCATENATE("'2018-07'!M",TEXT(MATCH($C79,'2018-07'!$C$2:$C$100,0)+1,0)))-INDIRECT(CONCATENATE("'2018-06'!M",TEXT(MATCH($C79,'2018-06'!$C$2:$C$100,0)+1,0))))</f>
        <v>Н/Д</v>
      </c>
      <c r="N79" s="17">
        <f ca="1">IF(OR(INDIRECT(CONCATENATE("'2018-07'!N",TEXT(MATCH($C79,'2018-07'!$C$2:$C$100,0)+1,0)))="",INDIRECT(CONCATENATE("'2018-06'!N",TEXT(MATCH($C79,'2018-06'!$C$2:$C$100,0)+1,0)))="",AND(INDIRECT(CONCATENATE("'2018-07'!N",TEXT(MATCH($C79,'2018-07'!$C$2:$C$100,0)+1,0)))="",INDIRECT(CONCATENATE("'2018-06'!N",TEXT(MATCH($C79,'2018-06'!$C$2:$C$100,0)+1,0)))="")),"Н/Д",INDIRECT(CONCATENATE("'2018-07'!N",TEXT(MATCH($C79,'2018-07'!$C$2:$C$100,0)+1,0)))-INDIRECT(CONCATENATE("'2018-06'!NE",TEXT(MATCH($C79,'2018-06'!$C$2:$C$100,0)+1,0))))</f>
        <v>5563764.7800000003</v>
      </c>
      <c r="O79" s="17">
        <f ca="1">IF(OR(INDIRECT(CONCATENATE("'2018-07'!O",TEXT(MATCH($C79,'2018-07'!$C$2:$C$100,0)+1,0)))="",INDIRECT(CONCATENATE("'2018-06'!O",TEXT(MATCH($C79,'2018-06'!$C$2:$C$100,0)+1,0)))="",AND(INDIRECT(CONCATENATE("'2018-07'!O",TEXT(MATCH($C79,'2018-07'!$C$2:$C$100,0)+1,0)))="",INDIRECT(CONCATENATE("'2018-06'!O",TEXT(MATCH($C79,'2018-06'!$C$2:$C$100,0)+1,0)))="")),"Н/Д",INDIRECT(CONCATENATE("'2018-07'!O",TEXT(MATCH($C79,'2018-07'!$C$2:$C$100,0)+1,0)))-INDIRECT(CONCATENATE("'2018-06'!O",TEXT(MATCH($C79,'2018-06'!$C$2:$C$100,0)+1,0))))</f>
        <v>-5.2100000000000009</v>
      </c>
      <c r="P79" s="17">
        <f ca="1">IF(OR(INDIRECT(CONCATENATE("'2018-07'!P",TEXT(MATCH($C79,'2018-07'!$C$2:$C$100,0)+1,0)))="",INDIRECT(CONCATENATE("'2018-06'!P",TEXT(MATCH($C79,'2018-06'!$C$2:$C$100,0)+1,0)))="",AND(INDIRECT(CONCATENATE("'2018-07'!P",TEXT(MATCH($C79,'2018-07'!$C$2:$C$100,0)+1,0)))="",INDIRECT(CONCATENATE("'2018-06'!P",TEXT(MATCH($C79,'2018-06'!$C$2:$C$100,0)+1,0)))="")),"Н/Д",INDIRECT(CONCATENATE("'2018-07'!P",TEXT(MATCH($C79,'2018-07'!$C$2:$C$100,0)+1,0)))-INDIRECT(CONCATENATE("'2018-06'!P",TEXT(MATCH($C79,'2018-06'!$C$2:$C$100,0)+1,0))))</f>
        <v>2493848.9399999995</v>
      </c>
      <c r="Q79" s="17">
        <f ca="1">IF(OR(INDIRECT(CONCATENATE("'2018-07'!Q",TEXT(MATCH($C79,'2018-07'!$C$2:$C$100,0)+1,0)))="",INDIRECT(CONCATENATE("'2018-06'!Q",TEXT(MATCH($C79,'2018-06'!$C$2:$C$100,0)+1,0)))="",AND(INDIRECT(CONCATENATE("'2018-07'!Q",TEXT(MATCH($C79,'2018-07'!$C$2:$C$100,0)+1,0)))="",INDIRECT(CONCATENATE("'2018-06'!Q",TEXT(MATCH($C79,'2018-06'!$C$2:$C$100,0)+1,0)))="")),"Н/Д",INDIRECT(CONCATENATE("'2018-07'!Q",TEXT(MATCH($C79,'2018-07'!$C$2:$C$100,0)+1,0)))-INDIRECT(CONCATENATE("'2018-06'!Q",TEXT(MATCH($C79,'2018-06'!$C$2:$C$100,0)+1,0))))</f>
        <v>0</v>
      </c>
      <c r="R79" s="17" t="str">
        <f ca="1">IF(OR(INDIRECT(CONCATENATE("'2018-07'!R",TEXT(MATCH($C79,'2018-07'!$C$2:$C$100,0)+1,0)))="",INDIRECT(CONCATENATE("'2018-06'!R",TEXT(MATCH($C79,'2018-06'!$C$2:$C$100,0)+1,0)))="",AND(INDIRECT(CONCATENATE("'2018-07'!R",TEXT(MATCH($C79,'2018-07'!$C$2:$C$100,0)+1,0)))="",INDIRECT(CONCATENATE("'2018-06'!R",TEXT(MATCH($C79,'2018-06'!$C$2:$C$100,0)+1,0)))="")),"Н/Д",INDIRECT(CONCATENATE("'2018-07'!R",TEXT(MATCH($C79,'2018-07'!$C$2:$C$100,0)+1,0)))-INDIRECT(CONCATENATE("'2018-06'!R",TEXT(MATCH($C79,'2018-06'!$C$2:$C$100,0)+1,0))))</f>
        <v>Н/Д</v>
      </c>
      <c r="S79" s="17">
        <f ca="1">IF(OR(INDIRECT(CONCATENATE("'2018-07'!S",TEXT(MATCH($C79,'2018-07'!$C$2:$C$100,0)+1,0)))="",INDIRECT(CONCATENATE("'2018-06'!S",TEXT(MATCH($C79,'2018-06'!$C$2:$C$100,0)+1,0)))="",AND(INDIRECT(CONCATENATE("'2018-07'!S",TEXT(MATCH($C79,'2018-07'!$C$2:$C$100,0)+1,0)))="",INDIRECT(CONCATENATE("'2018-06'!S",TEXT(MATCH($C79,'2018-06'!$C$2:$C$100,0)+1,0)))="")),"Н/Д",INDIRECT(CONCATENATE("'2018-07'!S",TEXT(MATCH($C79,'2018-07'!$C$2:$C$100,0)+1,0)))-INDIRECT(CONCATENATE("'2018-06'!S",TEXT(MATCH($C79,'2018-06'!$C$2:$C$100,0)+1,0))))</f>
        <v>1353793.8399999999</v>
      </c>
      <c r="T79" s="17">
        <f ca="1">IF(OR(INDIRECT(CONCATENATE("'2018-07'!T",TEXT(MATCH($C79,'2018-07'!$C$2:$C$100,0)+1,0)))="",INDIRECT(CONCATENATE("'2018-06'!T",TEXT(MATCH($C79,'2018-06'!$C$2:$C$100,0)+1,0)))="",AND(INDIRECT(CONCATENATE("'2018-07'!T",TEXT(MATCH($C79,'2018-07'!$C$2:$C$100,0)+1,0)))="",INDIRECT(CONCATENATE("'2018-06'!T",TEXT(MATCH($C79,'2018-06'!$C$2:$C$100,0)+1,0)))="")),"Н/Д",INDIRECT(CONCATENATE("'2018-07'!T",TEXT(MATCH($C79,'2018-07'!$C$2:$C$100,0)+1,0)))-INDIRECT(CONCATENATE("'2018-06'!T",TEXT(MATCH($C79,'2018-06'!$C$2:$C$100,0)+1,0))))</f>
        <v>1399795.2799999993</v>
      </c>
      <c r="U79" s="17">
        <f ca="1">IF(OR(INDIRECT(CONCATENATE("'2018-07'!U",TEXT(MATCH($C79,'2018-07'!$C$2:$C$100,0)+1,0)))="",INDIRECT(CONCATENATE("'2018-06'!U",TEXT(MATCH($C79,'2018-06'!$C$2:$C$100,0)+1,0)))="",AND(INDIRECT(CONCATENATE("'2018-07'!U",TEXT(MATCH($C79,'2018-07'!$C$2:$C$100,0)+1,0)))="",INDIRECT(CONCATENATE("'2018-06'!U",TEXT(MATCH($C79,'2018-06'!$C$2:$C$100,0)+1,0)))="")),"Н/Д",INDIRECT(CONCATENATE("'2018-07'!U",TEXT(MATCH($C79,'2018-07'!$C$2:$C$100,0)+1,0)))-INDIRECT(CONCATENATE("'2018-06'!U",TEXT(MATCH($C79,'2018-06'!$C$2:$C$100,0)+1,0))))</f>
        <v>1249211.1299999999</v>
      </c>
      <c r="V79" s="17">
        <f ca="1">IF(OR(INDIRECT(CONCATENATE("'2018-07'!V",TEXT(MATCH($C79,'2018-07'!$C$2:$C$100,0)+1,0)))="",INDIRECT(CONCATENATE("'2018-06'!V",TEXT(MATCH($C79,'2018-06'!$C$2:$C$100,0)+1,0)))="",AND(INDIRECT(CONCATENATE("'2018-07'!V",TEXT(MATCH($C79,'2018-07'!$C$2:$C$100,0)+1,0)))="",INDIRECT(CONCATENATE("'2018-06'!V",TEXT(MATCH($C79,'2018-06'!$C$2:$C$100,0)+1,0)))="")),"Н/Д",INDIRECT(CONCATENATE("'2018-07'!V",TEXT(MATCH($C79,'2018-07'!$C$2:$C$100,0)+1,0)))-INDIRECT(CONCATENATE("'2018-06'!V",TEXT(MATCH($C79,'2018-06'!$C$2:$C$100,0)+1,0))))</f>
        <v>88920335.00000006</v>
      </c>
      <c r="W79" s="17">
        <f ca="1">IF(OR(INDIRECT(CONCATENATE("'2018-07'!W",TEXT(MATCH($C79,'2018-07'!$C$2:$C$100,0)+1,0)))="",INDIRECT(CONCATENATE("'2018-06'!W",TEXT(MATCH($C79,'2018-06'!$C$2:$C$100,0)+1,0)))="",AND(INDIRECT(CONCATENATE("'2018-07'!W",TEXT(MATCH($C79,'2018-07'!$C$2:$C$100,0)+1,0)))="",INDIRECT(CONCATENATE("'2018-06'!W",TEXT(MATCH($C79,'2018-06'!$C$2:$C$100,0)+1,0)))="")),"Н/Д",INDIRECT(CONCATENATE("'2018-07'!W",TEXT(MATCH($C79,'2018-07'!$C$2:$C$100,0)+1,0)))-INDIRECT(CONCATENATE("'2018-06'!W",TEXT(MATCH($C79,'2018-06'!$C$2:$C$100,0)+1,0))))</f>
        <v>609905514.26000023</v>
      </c>
    </row>
    <row r="80" spans="1:23" x14ac:dyDescent="0.25">
      <c r="A80" s="2" t="s">
        <v>87</v>
      </c>
      <c r="B80" s="2" t="s">
        <v>106</v>
      </c>
      <c r="C80" s="15">
        <v>45000000</v>
      </c>
      <c r="D80" s="2" t="s">
        <v>210</v>
      </c>
      <c r="E80" s="17">
        <f ca="1">IF(OR(INDIRECT(CONCATENATE("'2018-07'!E",TEXT(MATCH($C80,'2018-07'!$C$2:$C$100,0)+1,0)))="",INDIRECT(CONCATENATE("'2018-06'!E",TEXT(MATCH($C80,'2018-06'!$C$2:$C$100,0)+1,0)))="",AND(INDIRECT(CONCATENATE("'2018-07'!E",TEXT(MATCH($C80,'2018-07'!$C$2:$C$100,0)+1,0)))="",INDIRECT(CONCATENATE("'2018-06'!E",TEXT(MATCH($C80,'2018-06'!$C$2:$C$100,0)+1,0)))="")),"Н/Д",INDIRECT(CONCATENATE("'2018-07'!E",TEXT(MATCH($C80,'2018-07'!$C$2:$C$100,0)+1,0)))-INDIRECT(CONCATENATE("'2018-06'!E",TEXT(MATCH($C80,'2018-06'!$C$2:$C$100,0)+1,0))))</f>
        <v>151734159534.81006</v>
      </c>
      <c r="F80" s="17">
        <f ca="1">IF(OR(INDIRECT(CONCATENATE("'2018-07'!F",TEXT(MATCH($C80,'2018-07'!$C$2:$C$100,0)+1,0)))="",INDIRECT(CONCATENATE("'2018-06'!F",TEXT(MATCH($C80,'2018-06'!$C$2:$C$100,0)+1,0)))="",AND(INDIRECT(CONCATENATE("'2018-07'!F",TEXT(MATCH($C80,'2018-07'!$C$2:$C$100,0)+1,0)))="",INDIRECT(CONCATENATE("'2018-06'!F",TEXT(MATCH($C80,'2018-06'!$C$2:$C$100,0)+1,0)))="")),"Н/Д",INDIRECT(CONCATENATE("'2018-07'!F",TEXT(MATCH($C80,'2018-07'!$C$2:$C$100,0)+1,0)))-INDIRECT(CONCATENATE("'2018-06'!F",TEXT(MATCH($C80,'2018-06'!$C$2:$C$100,0)+1,0))))</f>
        <v>147316728157.05005</v>
      </c>
      <c r="G80" s="17">
        <f ca="1">IF(OR(INDIRECT(CONCATENATE("'2018-07'!G",TEXT(MATCH($C80,'2018-07'!$C$2:$C$100,0)+1,0)))="",INDIRECT(CONCATENATE("'2018-06'!G",TEXT(MATCH($C80,'2018-06'!$C$2:$C$100,0)+1,0)))="",AND(INDIRECT(CONCATENATE("'2018-07'!G",TEXT(MATCH($C80,'2018-07'!$C$2:$C$100,0)+1,0)))="",INDIRECT(CONCATENATE("'2018-06'!G",TEXT(MATCH($C80,'2018-06'!$C$2:$C$100,0)+1,0)))="")),"Н/Д",INDIRECT(CONCATENATE("'2018-07'!G",TEXT(MATCH($C80,'2018-07'!$C$2:$C$100,0)+1,0)))-INDIRECT(CONCATENATE("'2018-06'!G",TEXT(MATCH($C80,'2018-06'!$C$2:$C$100,0)+1,0))))</f>
        <v>42873324695.309998</v>
      </c>
      <c r="H80" s="17">
        <f ca="1">IF(OR(INDIRECT(CONCATENATE("'2018-07'!H",TEXT(MATCH($C80,'2018-07'!$C$2:$C$100,0)+1,0)))="",INDIRECT(CONCATENATE("'2018-06'!H",TEXT(MATCH($C80,'2018-06'!$C$2:$C$100,0)+1,0)))="",AND(INDIRECT(CONCATENATE("'2018-07'!H",TEXT(MATCH($C80,'2018-07'!$C$2:$C$100,0)+1,0)))="",INDIRECT(CONCATENATE("'2018-06'!H",TEXT(MATCH($C80,'2018-06'!$C$2:$C$100,0)+1,0)))="")),"Н/Д",INDIRECT(CONCATENATE("'2018-07'!H",TEXT(MATCH($C80,'2018-07'!$C$2:$C$100,0)+1,0)))-INDIRECT(CONCATENATE("'2018-06'!H",TEXT(MATCH($C80,'2018-06'!$C$2:$C$100,0)+1,0))))</f>
        <v>78711902355.48999</v>
      </c>
      <c r="I80" s="17">
        <f ca="1">IF(OR(INDIRECT(CONCATENATE("'2018-07'!I",TEXT(MATCH($C80,'2018-07'!$C$2:$C$100,0)+1,0)))="",INDIRECT(CONCATENATE("'2018-06'!I",TEXT(MATCH($C80,'2018-06'!$C$2:$C$100,0)+1,0)))="",AND(INDIRECT(CONCATENATE("'2018-07'!I",TEXT(MATCH($C80,'2018-07'!$C$2:$C$100,0)+1,0)))="",INDIRECT(CONCATENATE("'2018-06'!I",TEXT(MATCH($C80,'2018-06'!$C$2:$C$100,0)+1,0)))="")),"Н/Д",INDIRECT(CONCATENATE("'2018-07'!I",TEXT(MATCH($C80,'2018-07'!$C$2:$C$100,0)+1,0)))-INDIRECT(CONCATENATE("'2018-06'!I",TEXT(MATCH($C80,'2018-06'!$C$2:$C$100,0)+1,0))))</f>
        <v>2272475879.8900013</v>
      </c>
      <c r="J80" s="17" t="str">
        <f ca="1">IF(OR(INDIRECT(CONCATENATE("'2018-07'!J",TEXT(MATCH($C80,'2018-07'!$C$2:$C$100,0)+1,0)))="",INDIRECT(CONCATENATE("'2018-06'!J",TEXT(MATCH($C80,'2018-06'!$C$2:$C$100,0)+1,0)))="",AND(INDIRECT(CONCATENATE("'2018-07'!J",TEXT(MATCH($C80,'2018-07'!$C$2:$C$100,0)+1,0)))="",INDIRECT(CONCATENATE("'2018-06'!J",TEXT(MATCH($C80,'2018-06'!$C$2:$C$100,0)+1,0)))="")),"Н/Д",INDIRECT(CONCATENATE("'2018-07'!J",TEXT(MATCH($C80,'2018-07'!$C$2:$C$100,0)+1,0)))-INDIRECT(CONCATENATE("'2018-06'!J",TEXT(MATCH($C80,'2018-06'!$C$2:$C$100,0)+1,0))))</f>
        <v>Н/Д</v>
      </c>
      <c r="K80" s="17">
        <f ca="1">IF(OR(INDIRECT(CONCATENATE("'2018-07'!K",TEXT(MATCH($C80,'2018-07'!$C$2:$C$100,0)+1,0)))="",INDIRECT(CONCATENATE("'2018-06'!K",TEXT(MATCH($C80,'2018-06'!$C$2:$C$100,0)+1,0)))="",AND(INDIRECT(CONCATENATE("'2018-07'!K",TEXT(MATCH($C80,'2018-07'!$C$2:$C$100,0)+1,0)))="",INDIRECT(CONCATENATE("'2018-06'!K",TEXT(MATCH($C80,'2018-06'!$C$2:$C$100,0)+1,0)))="")),"Н/Д",INDIRECT(CONCATENATE("'2018-07'!K",TEXT(MATCH($C80,'2018-07'!$C$2:$C$100,0)+1,0)))-INDIRECT(CONCATENATE("'2018-06'!K",TEXT(MATCH($C80,'2018-06'!$C$2:$C$100,0)+1,0))))</f>
        <v>2978474436.2799988</v>
      </c>
      <c r="L80" s="17">
        <f ca="1">IF(OR(INDIRECT(CONCATENATE("'2018-07'!L",TEXT(MATCH($C80,'2018-07'!$C$2:$C$100,0)+1,0)))="",INDIRECT(CONCATENATE("'2018-06'!L",TEXT(MATCH($C80,'2018-06'!$C$2:$C$100,0)+1,0)))="",AND(INDIRECT(CONCATENATE("'2018-07'!L",TEXT(MATCH($C80,'2018-07'!$C$2:$C$100,0)+1,0)))="",INDIRECT(CONCATENATE("'2018-06'!L",TEXT(MATCH($C80,'2018-06'!$C$2:$C$100,0)+1,0)))="")),"Н/Д",INDIRECT(CONCATENATE("'2018-07'!L",TEXT(MATCH($C80,'2018-07'!$C$2:$C$100,0)+1,0)))-INDIRECT(CONCATENATE("'2018-06'!L",TEXT(MATCH($C80,'2018-06'!$C$2:$C$100,0)+1,0))))</f>
        <v>2849258837.1400146</v>
      </c>
      <c r="M80" s="17">
        <f ca="1">IF(OR(INDIRECT(CONCATENATE("'2018-07'!M",TEXT(MATCH($C80,'2018-07'!$C$2:$C$100,0)+1,0)))="",INDIRECT(CONCATENATE("'2018-06'!M",TEXT(MATCH($C80,'2018-06'!$C$2:$C$100,0)+1,0)))="",AND(INDIRECT(CONCATENATE("'2018-07'!M",TEXT(MATCH($C80,'2018-07'!$C$2:$C$100,0)+1,0)))="",INDIRECT(CONCATENATE("'2018-06'!M",TEXT(MATCH($C80,'2018-06'!$C$2:$C$100,0)+1,0)))="")),"Н/Д",INDIRECT(CONCATENATE("'2018-07'!M",TEXT(MATCH($C80,'2018-07'!$C$2:$C$100,0)+1,0)))-INDIRECT(CONCATENATE("'2018-06'!M",TEXT(MATCH($C80,'2018-06'!$C$2:$C$100,0)+1,0))))</f>
        <v>-1478913.3699999996</v>
      </c>
      <c r="N80" s="17">
        <f ca="1">IF(OR(INDIRECT(CONCATENATE("'2018-07'!N",TEXT(MATCH($C80,'2018-07'!$C$2:$C$100,0)+1,0)))="",INDIRECT(CONCATENATE("'2018-06'!N",TEXT(MATCH($C80,'2018-06'!$C$2:$C$100,0)+1,0)))="",AND(INDIRECT(CONCATENATE("'2018-07'!N",TEXT(MATCH($C80,'2018-07'!$C$2:$C$100,0)+1,0)))="",INDIRECT(CONCATENATE("'2018-06'!N",TEXT(MATCH($C80,'2018-06'!$C$2:$C$100,0)+1,0)))="")),"Н/Д",INDIRECT(CONCATENATE("'2018-07'!N",TEXT(MATCH($C80,'2018-07'!$C$2:$C$100,0)+1,0)))-INDIRECT(CONCATENATE("'2018-06'!NE",TEXT(MATCH($C80,'2018-06'!$C$2:$C$100,0)+1,0))))</f>
        <v>1924002055.5</v>
      </c>
      <c r="O80" s="17">
        <f ca="1">IF(OR(INDIRECT(CONCATENATE("'2018-07'!O",TEXT(MATCH($C80,'2018-07'!$C$2:$C$100,0)+1,0)))="",INDIRECT(CONCATENATE("'2018-06'!O",TEXT(MATCH($C80,'2018-06'!$C$2:$C$100,0)+1,0)))="",AND(INDIRECT(CONCATENATE("'2018-07'!O",TEXT(MATCH($C80,'2018-07'!$C$2:$C$100,0)+1,0)))="",INDIRECT(CONCATENATE("'2018-06'!O",TEXT(MATCH($C80,'2018-06'!$C$2:$C$100,0)+1,0)))="")),"Н/Д",INDIRECT(CONCATENATE("'2018-07'!O",TEXT(MATCH($C80,'2018-07'!$C$2:$C$100,0)+1,0)))-INDIRECT(CONCATENATE("'2018-06'!O",TEXT(MATCH($C80,'2018-06'!$C$2:$C$100,0)+1,0))))</f>
        <v>-212941.90000000014</v>
      </c>
      <c r="P80" s="17">
        <f ca="1">IF(OR(INDIRECT(CONCATENATE("'2018-07'!P",TEXT(MATCH($C80,'2018-07'!$C$2:$C$100,0)+1,0)))="",INDIRECT(CONCATENATE("'2018-06'!P",TEXT(MATCH($C80,'2018-06'!$C$2:$C$100,0)+1,0)))="",AND(INDIRECT(CONCATENATE("'2018-07'!P",TEXT(MATCH($C80,'2018-07'!$C$2:$C$100,0)+1,0)))="",INDIRECT(CONCATENATE("'2018-06'!P",TEXT(MATCH($C80,'2018-06'!$C$2:$C$100,0)+1,0)))="")),"Н/Д",INDIRECT(CONCATENATE("'2018-07'!P",TEXT(MATCH($C80,'2018-07'!$C$2:$C$100,0)+1,0)))-INDIRECT(CONCATENATE("'2018-06'!P",TEXT(MATCH($C80,'2018-06'!$C$2:$C$100,0)+1,0))))</f>
        <v>11394959440.430008</v>
      </c>
      <c r="Q80" s="17">
        <f ca="1">IF(OR(INDIRECT(CONCATENATE("'2018-07'!Q",TEXT(MATCH($C80,'2018-07'!$C$2:$C$100,0)+1,0)))="",INDIRECT(CONCATENATE("'2018-06'!Q",TEXT(MATCH($C80,'2018-06'!$C$2:$C$100,0)+1,0)))="",AND(INDIRECT(CONCATENATE("'2018-07'!Q",TEXT(MATCH($C80,'2018-07'!$C$2:$C$100,0)+1,0)))="",INDIRECT(CONCATENATE("'2018-06'!Q",TEXT(MATCH($C80,'2018-06'!$C$2:$C$100,0)+1,0)))="")),"Н/Д",INDIRECT(CONCATENATE("'2018-07'!Q",TEXT(MATCH($C80,'2018-07'!$C$2:$C$100,0)+1,0)))-INDIRECT(CONCATENATE("'2018-06'!Q",TEXT(MATCH($C80,'2018-06'!$C$2:$C$100,0)+1,0))))</f>
        <v>890343.17000000179</v>
      </c>
      <c r="R80" s="17">
        <f ca="1">IF(OR(INDIRECT(CONCATENATE("'2018-07'!R",TEXT(MATCH($C80,'2018-07'!$C$2:$C$100,0)+1,0)))="",INDIRECT(CONCATENATE("'2018-06'!R",TEXT(MATCH($C80,'2018-06'!$C$2:$C$100,0)+1,0)))="",AND(INDIRECT(CONCATENATE("'2018-07'!R",TEXT(MATCH($C80,'2018-07'!$C$2:$C$100,0)+1,0)))="",INDIRECT(CONCATENATE("'2018-06'!R",TEXT(MATCH($C80,'2018-06'!$C$2:$C$100,0)+1,0)))="")),"Н/Д",INDIRECT(CONCATENATE("'2018-07'!R",TEXT(MATCH($C80,'2018-07'!$C$2:$C$100,0)+1,0)))-INDIRECT(CONCATENATE("'2018-06'!R",TEXT(MATCH($C80,'2018-06'!$C$2:$C$100,0)+1,0))))</f>
        <v>1871441723.1500015</v>
      </c>
      <c r="S80" s="17">
        <f ca="1">IF(OR(INDIRECT(CONCATENATE("'2018-07'!S",TEXT(MATCH($C80,'2018-07'!$C$2:$C$100,0)+1,0)))="",INDIRECT(CONCATENATE("'2018-06'!S",TEXT(MATCH($C80,'2018-06'!$C$2:$C$100,0)+1,0)))="",AND(INDIRECT(CONCATENATE("'2018-07'!S",TEXT(MATCH($C80,'2018-07'!$C$2:$C$100,0)+1,0)))="",INDIRECT(CONCATENATE("'2018-06'!S",TEXT(MATCH($C80,'2018-06'!$C$2:$C$100,0)+1,0)))="")),"Н/Д",INDIRECT(CONCATENATE("'2018-07'!S",TEXT(MATCH($C80,'2018-07'!$C$2:$C$100,0)+1,0)))-INDIRECT(CONCATENATE("'2018-06'!S",TEXT(MATCH($C80,'2018-06'!$C$2:$C$100,0)+1,0))))</f>
        <v>14314866.549999997</v>
      </c>
      <c r="T80" s="17">
        <f ca="1">IF(OR(INDIRECT(CONCATENATE("'2018-07'!T",TEXT(MATCH($C80,'2018-07'!$C$2:$C$100,0)+1,0)))="",INDIRECT(CONCATENATE("'2018-06'!T",TEXT(MATCH($C80,'2018-06'!$C$2:$C$100,0)+1,0)))="",AND(INDIRECT(CONCATENATE("'2018-07'!T",TEXT(MATCH($C80,'2018-07'!$C$2:$C$100,0)+1,0)))="",INDIRECT(CONCATENATE("'2018-06'!T",TEXT(MATCH($C80,'2018-06'!$C$2:$C$100,0)+1,0)))="")),"Н/Д",INDIRECT(CONCATENATE("'2018-07'!T",TEXT(MATCH($C80,'2018-07'!$C$2:$C$100,0)+1,0)))-INDIRECT(CONCATENATE("'2018-06'!T",TEXT(MATCH($C80,'2018-06'!$C$2:$C$100,0)+1,0))))</f>
        <v>2762487774.1800003</v>
      </c>
      <c r="U80" s="17">
        <f ca="1">IF(OR(INDIRECT(CONCATENATE("'2018-07'!U",TEXT(MATCH($C80,'2018-07'!$C$2:$C$100,0)+1,0)))="",INDIRECT(CONCATENATE("'2018-06'!U",TEXT(MATCH($C80,'2018-06'!$C$2:$C$100,0)+1,0)))="",AND(INDIRECT(CONCATENATE("'2018-07'!U",TEXT(MATCH($C80,'2018-07'!$C$2:$C$100,0)+1,0)))="",INDIRECT(CONCATENATE("'2018-06'!U",TEXT(MATCH($C80,'2018-06'!$C$2:$C$100,0)+1,0)))="")),"Н/Д",INDIRECT(CONCATENATE("'2018-07'!U",TEXT(MATCH($C80,'2018-07'!$C$2:$C$100,0)+1,0)))-INDIRECT(CONCATENATE("'2018-06'!U",TEXT(MATCH($C80,'2018-06'!$C$2:$C$100,0)+1,0))))</f>
        <v>849139879.28000069</v>
      </c>
      <c r="V80" s="17">
        <f ca="1">IF(OR(INDIRECT(CONCATENATE("'2018-07'!V",TEXT(MATCH($C80,'2018-07'!$C$2:$C$100,0)+1,0)))="",INDIRECT(CONCATENATE("'2018-06'!V",TEXT(MATCH($C80,'2018-06'!$C$2:$C$100,0)+1,0)))="",AND(INDIRECT(CONCATENATE("'2018-07'!V",TEXT(MATCH($C80,'2018-07'!$C$2:$C$100,0)+1,0)))="",INDIRECT(CONCATENATE("'2018-06'!V",TEXT(MATCH($C80,'2018-06'!$C$2:$C$100,0)+1,0)))="")),"Н/Д",INDIRECT(CONCATENATE("'2018-07'!V",TEXT(MATCH($C80,'2018-07'!$C$2:$C$100,0)+1,0)))-INDIRECT(CONCATENATE("'2018-06'!V",TEXT(MATCH($C80,'2018-06'!$C$2:$C$100,0)+1,0))))</f>
        <v>4417431377.7599983</v>
      </c>
      <c r="W80" s="17">
        <f ca="1">IF(OR(INDIRECT(CONCATENATE("'2018-07'!W",TEXT(MATCH($C80,'2018-07'!$C$2:$C$100,0)+1,0)))="",INDIRECT(CONCATENATE("'2018-06'!W",TEXT(MATCH($C80,'2018-06'!$C$2:$C$100,0)+1,0)))="",AND(INDIRECT(CONCATENATE("'2018-07'!W",TEXT(MATCH($C80,'2018-07'!$C$2:$C$100,0)+1,0)))="",INDIRECT(CONCATENATE("'2018-06'!W",TEXT(MATCH($C80,'2018-06'!$C$2:$C$100,0)+1,0)))="")),"Н/Д",INDIRECT(CONCATENATE("'2018-07'!W",TEXT(MATCH($C80,'2018-07'!$C$2:$C$100,0)+1,0)))-INDIRECT(CONCATENATE("'2018-06'!W",TEXT(MATCH($C80,'2018-06'!$C$2:$C$100,0)+1,0))))</f>
        <v>450391469774.02979</v>
      </c>
    </row>
    <row r="81" spans="1:23" x14ac:dyDescent="0.25">
      <c r="A81" s="2" t="s">
        <v>107</v>
      </c>
      <c r="B81" s="2" t="s">
        <v>108</v>
      </c>
      <c r="C81" s="15">
        <v>12000000</v>
      </c>
      <c r="D81" s="2" t="s">
        <v>210</v>
      </c>
      <c r="E81" s="17">
        <f ca="1">IF(OR(INDIRECT(CONCATENATE("'2018-07'!E",TEXT(MATCH($C81,'2018-07'!$C$2:$C$100,0)+1,0)))="",INDIRECT(CONCATENATE("'2018-06'!E",TEXT(MATCH($C81,'2018-06'!$C$2:$C$100,0)+1,0)))="",AND(INDIRECT(CONCATENATE("'2018-07'!E",TEXT(MATCH($C81,'2018-07'!$C$2:$C$100,0)+1,0)))="",INDIRECT(CONCATENATE("'2018-06'!E",TEXT(MATCH($C81,'2018-06'!$C$2:$C$100,0)+1,0)))="")),"Н/Д",INDIRECT(CONCATENATE("'2018-07'!E",TEXT(MATCH($C81,'2018-07'!$C$2:$C$100,0)+1,0)))-INDIRECT(CONCATENATE("'2018-06'!E",TEXT(MATCH($C81,'2018-06'!$C$2:$C$100,0)+1,0))))</f>
        <v>3412623657.9599991</v>
      </c>
      <c r="F81" s="17">
        <f ca="1">IF(OR(INDIRECT(CONCATENATE("'2018-07'!F",TEXT(MATCH($C81,'2018-07'!$C$2:$C$100,0)+1,0)))="",INDIRECT(CONCATENATE("'2018-06'!F",TEXT(MATCH($C81,'2018-06'!$C$2:$C$100,0)+1,0)))="",AND(INDIRECT(CONCATENATE("'2018-07'!F",TEXT(MATCH($C81,'2018-07'!$C$2:$C$100,0)+1,0)))="",INDIRECT(CONCATENATE("'2018-06'!F",TEXT(MATCH($C81,'2018-06'!$C$2:$C$100,0)+1,0)))="")),"Н/Д",INDIRECT(CONCATENATE("'2018-07'!F",TEXT(MATCH($C81,'2018-07'!$C$2:$C$100,0)+1,0)))-INDIRECT(CONCATENATE("'2018-06'!F",TEXT(MATCH($C81,'2018-06'!$C$2:$C$100,0)+1,0))))</f>
        <v>2572155593.1400032</v>
      </c>
      <c r="G81" s="17">
        <f ca="1">IF(OR(INDIRECT(CONCATENATE("'2018-07'!G",TEXT(MATCH($C81,'2018-07'!$C$2:$C$100,0)+1,0)))="",INDIRECT(CONCATENATE("'2018-06'!G",TEXT(MATCH($C81,'2018-06'!$C$2:$C$100,0)+1,0)))="",AND(INDIRECT(CONCATENATE("'2018-07'!G",TEXT(MATCH($C81,'2018-07'!$C$2:$C$100,0)+1,0)))="",INDIRECT(CONCATENATE("'2018-06'!G",TEXT(MATCH($C81,'2018-06'!$C$2:$C$100,0)+1,0)))="")),"Н/Д",INDIRECT(CONCATENATE("'2018-07'!G",TEXT(MATCH($C81,'2018-07'!$C$2:$C$100,0)+1,0)))-INDIRECT(CONCATENATE("'2018-06'!G",TEXT(MATCH($C81,'2018-06'!$C$2:$C$100,0)+1,0))))</f>
        <v>892500889.96000004</v>
      </c>
      <c r="H81" s="17">
        <f ca="1">IF(OR(INDIRECT(CONCATENATE("'2018-07'!H",TEXT(MATCH($C81,'2018-07'!$C$2:$C$100,0)+1,0)))="",INDIRECT(CONCATENATE("'2018-06'!H",TEXT(MATCH($C81,'2018-06'!$C$2:$C$100,0)+1,0)))="",AND(INDIRECT(CONCATENATE("'2018-07'!H",TEXT(MATCH($C81,'2018-07'!$C$2:$C$100,0)+1,0)))="",INDIRECT(CONCATENATE("'2018-06'!H",TEXT(MATCH($C81,'2018-06'!$C$2:$C$100,0)+1,0)))="")),"Н/Д",INDIRECT(CONCATENATE("'2018-07'!H",TEXT(MATCH($C81,'2018-07'!$C$2:$C$100,0)+1,0)))-INDIRECT(CONCATENATE("'2018-06'!H",TEXT(MATCH($C81,'2018-06'!$C$2:$C$100,0)+1,0))))</f>
        <v>1136010364.8900003</v>
      </c>
      <c r="I81" s="17">
        <f ca="1">IF(OR(INDIRECT(CONCATENATE("'2018-07'!I",TEXT(MATCH($C81,'2018-07'!$C$2:$C$100,0)+1,0)))="",INDIRECT(CONCATENATE("'2018-06'!I",TEXT(MATCH($C81,'2018-06'!$C$2:$C$100,0)+1,0)))="",AND(INDIRECT(CONCATENATE("'2018-07'!I",TEXT(MATCH($C81,'2018-07'!$C$2:$C$100,0)+1,0)))="",INDIRECT(CONCATENATE("'2018-06'!I",TEXT(MATCH($C81,'2018-06'!$C$2:$C$100,0)+1,0)))="")),"Н/Д",INDIRECT(CONCATENATE("'2018-07'!I",TEXT(MATCH($C81,'2018-07'!$C$2:$C$100,0)+1,0)))-INDIRECT(CONCATENATE("'2018-06'!I",TEXT(MATCH($C81,'2018-06'!$C$2:$C$100,0)+1,0))))</f>
        <v>171116168.25999999</v>
      </c>
      <c r="J81" s="17" t="str">
        <f ca="1">IF(OR(INDIRECT(CONCATENATE("'2018-07'!J",TEXT(MATCH($C81,'2018-07'!$C$2:$C$100,0)+1,0)))="",INDIRECT(CONCATENATE("'2018-06'!J",TEXT(MATCH($C81,'2018-06'!$C$2:$C$100,0)+1,0)))="",AND(INDIRECT(CONCATENATE("'2018-07'!J",TEXT(MATCH($C81,'2018-07'!$C$2:$C$100,0)+1,0)))="",INDIRECT(CONCATENATE("'2018-06'!J",TEXT(MATCH($C81,'2018-06'!$C$2:$C$100,0)+1,0)))="")),"Н/Д",INDIRECT(CONCATENATE("'2018-07'!J",TEXT(MATCH($C81,'2018-07'!$C$2:$C$100,0)+1,0)))-INDIRECT(CONCATENATE("'2018-06'!J",TEXT(MATCH($C81,'2018-06'!$C$2:$C$100,0)+1,0))))</f>
        <v>Н/Д</v>
      </c>
      <c r="K81" s="17">
        <f ca="1">IF(OR(INDIRECT(CONCATENATE("'2018-07'!K",TEXT(MATCH($C81,'2018-07'!$C$2:$C$100,0)+1,0)))="",INDIRECT(CONCATENATE("'2018-06'!K",TEXT(MATCH($C81,'2018-06'!$C$2:$C$100,0)+1,0)))="",AND(INDIRECT(CONCATENATE("'2018-07'!K",TEXT(MATCH($C81,'2018-07'!$C$2:$C$100,0)+1,0)))="",INDIRECT(CONCATENATE("'2018-06'!K",TEXT(MATCH($C81,'2018-06'!$C$2:$C$100,0)+1,0)))="")),"Н/Д",INDIRECT(CONCATENATE("'2018-07'!K",TEXT(MATCH($C81,'2018-07'!$C$2:$C$100,0)+1,0)))-INDIRECT(CONCATENATE("'2018-06'!K",TEXT(MATCH($C81,'2018-06'!$C$2:$C$100,0)+1,0))))</f>
        <v>98811633.309999943</v>
      </c>
      <c r="L81" s="17">
        <f ca="1">IF(OR(INDIRECT(CONCATENATE("'2018-07'!L",TEXT(MATCH($C81,'2018-07'!$C$2:$C$100,0)+1,0)))="",INDIRECT(CONCATENATE("'2018-06'!L",TEXT(MATCH($C81,'2018-06'!$C$2:$C$100,0)+1,0)))="",AND(INDIRECT(CONCATENATE("'2018-07'!L",TEXT(MATCH($C81,'2018-07'!$C$2:$C$100,0)+1,0)))="",INDIRECT(CONCATENATE("'2018-06'!L",TEXT(MATCH($C81,'2018-06'!$C$2:$C$100,0)+1,0)))="")),"Н/Д",INDIRECT(CONCATENATE("'2018-07'!L",TEXT(MATCH($C81,'2018-07'!$C$2:$C$100,0)+1,0)))-INDIRECT(CONCATENATE("'2018-06'!L",TEXT(MATCH($C81,'2018-06'!$C$2:$C$100,0)+1,0))))</f>
        <v>84560181.759999752</v>
      </c>
      <c r="M81" s="17">
        <f ca="1">IF(OR(INDIRECT(CONCATENATE("'2018-07'!M",TEXT(MATCH($C81,'2018-07'!$C$2:$C$100,0)+1,0)))="",INDIRECT(CONCATENATE("'2018-06'!M",TEXT(MATCH($C81,'2018-06'!$C$2:$C$100,0)+1,0)))="",AND(INDIRECT(CONCATENATE("'2018-07'!M",TEXT(MATCH($C81,'2018-07'!$C$2:$C$100,0)+1,0)))="",INDIRECT(CONCATENATE("'2018-06'!M",TEXT(MATCH($C81,'2018-06'!$C$2:$C$100,0)+1,0)))="")),"Н/Д",INDIRECT(CONCATENATE("'2018-07'!M",TEXT(MATCH($C81,'2018-07'!$C$2:$C$100,0)+1,0)))-INDIRECT(CONCATENATE("'2018-06'!M",TEXT(MATCH($C81,'2018-06'!$C$2:$C$100,0)+1,0))))</f>
        <v>1018674.8899999999</v>
      </c>
      <c r="N81" s="17">
        <f ca="1">IF(OR(INDIRECT(CONCATENATE("'2018-07'!N",TEXT(MATCH($C81,'2018-07'!$C$2:$C$100,0)+1,0)))="",INDIRECT(CONCATENATE("'2018-06'!N",TEXT(MATCH($C81,'2018-06'!$C$2:$C$100,0)+1,0)))="",AND(INDIRECT(CONCATENATE("'2018-07'!N",TEXT(MATCH($C81,'2018-07'!$C$2:$C$100,0)+1,0)))="",INDIRECT(CONCATENATE("'2018-06'!N",TEXT(MATCH($C81,'2018-06'!$C$2:$C$100,0)+1,0)))="")),"Н/Д",INDIRECT(CONCATENATE("'2018-07'!N",TEXT(MATCH($C81,'2018-07'!$C$2:$C$100,0)+1,0)))-INDIRECT(CONCATENATE("'2018-06'!NE",TEXT(MATCH($C81,'2018-06'!$C$2:$C$100,0)+1,0))))</f>
        <v>141444292.31999999</v>
      </c>
      <c r="O81" s="17">
        <f ca="1">IF(OR(INDIRECT(CONCATENATE("'2018-07'!O",TEXT(MATCH($C81,'2018-07'!$C$2:$C$100,0)+1,0)))="",INDIRECT(CONCATENATE("'2018-06'!O",TEXT(MATCH($C81,'2018-06'!$C$2:$C$100,0)+1,0)))="",AND(INDIRECT(CONCATENATE("'2018-07'!O",TEXT(MATCH($C81,'2018-07'!$C$2:$C$100,0)+1,0)))="",INDIRECT(CONCATENATE("'2018-06'!O",TEXT(MATCH($C81,'2018-06'!$C$2:$C$100,0)+1,0)))="")),"Н/Д",INDIRECT(CONCATENATE("'2018-07'!O",TEXT(MATCH($C81,'2018-07'!$C$2:$C$100,0)+1,0)))-INDIRECT(CONCATENATE("'2018-06'!O",TEXT(MATCH($C81,'2018-06'!$C$2:$C$100,0)+1,0))))</f>
        <v>19588.029999999995</v>
      </c>
      <c r="P81" s="17">
        <f ca="1">IF(OR(INDIRECT(CONCATENATE("'2018-07'!P",TEXT(MATCH($C81,'2018-07'!$C$2:$C$100,0)+1,0)))="",INDIRECT(CONCATENATE("'2018-06'!P",TEXT(MATCH($C81,'2018-06'!$C$2:$C$100,0)+1,0)))="",AND(INDIRECT(CONCATENATE("'2018-07'!P",TEXT(MATCH($C81,'2018-07'!$C$2:$C$100,0)+1,0)))="",INDIRECT(CONCATENATE("'2018-06'!P",TEXT(MATCH($C81,'2018-06'!$C$2:$C$100,0)+1,0)))="")),"Н/Д",INDIRECT(CONCATENATE("'2018-07'!P",TEXT(MATCH($C81,'2018-07'!$C$2:$C$100,0)+1,0)))-INDIRECT(CONCATENATE("'2018-06'!P",TEXT(MATCH($C81,'2018-06'!$C$2:$C$100,0)+1,0))))</f>
        <v>63089700.189999998</v>
      </c>
      <c r="Q81" s="17">
        <f ca="1">IF(OR(INDIRECT(CONCATENATE("'2018-07'!Q",TEXT(MATCH($C81,'2018-07'!$C$2:$C$100,0)+1,0)))="",INDIRECT(CONCATENATE("'2018-06'!Q",TEXT(MATCH($C81,'2018-06'!$C$2:$C$100,0)+1,0)))="",AND(INDIRECT(CONCATENATE("'2018-07'!Q",TEXT(MATCH($C81,'2018-07'!$C$2:$C$100,0)+1,0)))="",INDIRECT(CONCATENATE("'2018-06'!Q",TEXT(MATCH($C81,'2018-06'!$C$2:$C$100,0)+1,0)))="")),"Н/Д",INDIRECT(CONCATENATE("'2018-07'!Q",TEXT(MATCH($C81,'2018-07'!$C$2:$C$100,0)+1,0)))-INDIRECT(CONCATENATE("'2018-06'!Q",TEXT(MATCH($C81,'2018-06'!$C$2:$C$100,0)+1,0))))</f>
        <v>16314.25</v>
      </c>
      <c r="R81" s="17">
        <f ca="1">IF(OR(INDIRECT(CONCATENATE("'2018-07'!R",TEXT(MATCH($C81,'2018-07'!$C$2:$C$100,0)+1,0)))="",INDIRECT(CONCATENATE("'2018-06'!R",TEXT(MATCH($C81,'2018-06'!$C$2:$C$100,0)+1,0)))="",AND(INDIRECT(CONCATENATE("'2018-07'!R",TEXT(MATCH($C81,'2018-07'!$C$2:$C$100,0)+1,0)))="",INDIRECT(CONCATENATE("'2018-06'!R",TEXT(MATCH($C81,'2018-06'!$C$2:$C$100,0)+1,0)))="")),"Н/Д",INDIRECT(CONCATENATE("'2018-07'!R",TEXT(MATCH($C81,'2018-07'!$C$2:$C$100,0)+1,0)))-INDIRECT(CONCATENATE("'2018-06'!R",TEXT(MATCH($C81,'2018-06'!$C$2:$C$100,0)+1,0))))</f>
        <v>24924261.140000001</v>
      </c>
      <c r="S81" s="17">
        <f ca="1">IF(OR(INDIRECT(CONCATENATE("'2018-07'!S",TEXT(MATCH($C81,'2018-07'!$C$2:$C$100,0)+1,0)))="",INDIRECT(CONCATENATE("'2018-06'!S",TEXT(MATCH($C81,'2018-06'!$C$2:$C$100,0)+1,0)))="",AND(INDIRECT(CONCATENATE("'2018-07'!S",TEXT(MATCH($C81,'2018-07'!$C$2:$C$100,0)+1,0)))="",INDIRECT(CONCATENATE("'2018-06'!S",TEXT(MATCH($C81,'2018-06'!$C$2:$C$100,0)+1,0)))="")),"Н/Д",INDIRECT(CONCATENATE("'2018-07'!S",TEXT(MATCH($C81,'2018-07'!$C$2:$C$100,0)+1,0)))-INDIRECT(CONCATENATE("'2018-06'!S",TEXT(MATCH($C81,'2018-06'!$C$2:$C$100,0)+1,0))))</f>
        <v>238756</v>
      </c>
      <c r="T81" s="17">
        <f ca="1">IF(OR(INDIRECT(CONCATENATE("'2018-07'!T",TEXT(MATCH($C81,'2018-07'!$C$2:$C$100,0)+1,0)))="",INDIRECT(CONCATENATE("'2018-06'!T",TEXT(MATCH($C81,'2018-06'!$C$2:$C$100,0)+1,0)))="",AND(INDIRECT(CONCATENATE("'2018-07'!T",TEXT(MATCH($C81,'2018-07'!$C$2:$C$100,0)+1,0)))="",INDIRECT(CONCATENATE("'2018-06'!T",TEXT(MATCH($C81,'2018-06'!$C$2:$C$100,0)+1,0)))="")),"Н/Д",INDIRECT(CONCATENATE("'2018-07'!T",TEXT(MATCH($C81,'2018-07'!$C$2:$C$100,0)+1,0)))-INDIRECT(CONCATENATE("'2018-06'!T",TEXT(MATCH($C81,'2018-06'!$C$2:$C$100,0)+1,0))))</f>
        <v>45523199.580000013</v>
      </c>
      <c r="U81" s="17">
        <f ca="1">IF(OR(INDIRECT(CONCATENATE("'2018-07'!U",TEXT(MATCH($C81,'2018-07'!$C$2:$C$100,0)+1,0)))="",INDIRECT(CONCATENATE("'2018-06'!U",TEXT(MATCH($C81,'2018-06'!$C$2:$C$100,0)+1,0)))="",AND(INDIRECT(CONCATENATE("'2018-07'!U",TEXT(MATCH($C81,'2018-07'!$C$2:$C$100,0)+1,0)))="",INDIRECT(CONCATENATE("'2018-06'!U",TEXT(MATCH($C81,'2018-06'!$C$2:$C$100,0)+1,0)))="")),"Н/Д",INDIRECT(CONCATENATE("'2018-07'!U",TEXT(MATCH($C81,'2018-07'!$C$2:$C$100,0)+1,0)))-INDIRECT(CONCATENATE("'2018-06'!U",TEXT(MATCH($C81,'2018-06'!$C$2:$C$100,0)+1,0))))</f>
        <v>10965567.369999999</v>
      </c>
      <c r="V81" s="17">
        <f ca="1">IF(OR(INDIRECT(CONCATENATE("'2018-07'!V",TEXT(MATCH($C81,'2018-07'!$C$2:$C$100,0)+1,0)))="",INDIRECT(CONCATENATE("'2018-06'!V",TEXT(MATCH($C81,'2018-06'!$C$2:$C$100,0)+1,0)))="",AND(INDIRECT(CONCATENATE("'2018-07'!V",TEXT(MATCH($C81,'2018-07'!$C$2:$C$100,0)+1,0)))="",INDIRECT(CONCATENATE("'2018-06'!V",TEXT(MATCH($C81,'2018-06'!$C$2:$C$100,0)+1,0)))="")),"Н/Д",INDIRECT(CONCATENATE("'2018-07'!V",TEXT(MATCH($C81,'2018-07'!$C$2:$C$100,0)+1,0)))-INDIRECT(CONCATENATE("'2018-06'!V",TEXT(MATCH($C81,'2018-06'!$C$2:$C$100,0)+1,0))))</f>
        <v>840468064.81999969</v>
      </c>
      <c r="W81" s="17">
        <f ca="1">IF(OR(INDIRECT(CONCATENATE("'2018-07'!W",TEXT(MATCH($C81,'2018-07'!$C$2:$C$100,0)+1,0)))="",INDIRECT(CONCATENATE("'2018-06'!W",TEXT(MATCH($C81,'2018-06'!$C$2:$C$100,0)+1,0)))="",AND(INDIRECT(CONCATENATE("'2018-07'!W",TEXT(MATCH($C81,'2018-07'!$C$2:$C$100,0)+1,0)))="",INDIRECT(CONCATENATE("'2018-06'!W",TEXT(MATCH($C81,'2018-06'!$C$2:$C$100,0)+1,0)))="")),"Н/Д",INDIRECT(CONCATENATE("'2018-07'!W",TEXT(MATCH($C81,'2018-07'!$C$2:$C$100,0)+1,0)))-INDIRECT(CONCATENATE("'2018-06'!W",TEXT(MATCH($C81,'2018-06'!$C$2:$C$100,0)+1,0))))</f>
        <v>9382066997.8399963</v>
      </c>
    </row>
    <row r="82" spans="1:23" x14ac:dyDescent="0.25">
      <c r="A82" s="2" t="s">
        <v>107</v>
      </c>
      <c r="B82" s="2" t="s">
        <v>109</v>
      </c>
      <c r="C82" s="15">
        <v>18000000</v>
      </c>
      <c r="D82" s="2" t="s">
        <v>210</v>
      </c>
      <c r="E82" s="17">
        <f ca="1">IF(OR(INDIRECT(CONCATENATE("'2018-07'!E",TEXT(MATCH($C82,'2018-07'!$C$2:$C$100,0)+1,0)))="",INDIRECT(CONCATENATE("'2018-06'!E",TEXT(MATCH($C82,'2018-06'!$C$2:$C$100,0)+1,0)))="",AND(INDIRECT(CONCATENATE("'2018-07'!E",TEXT(MATCH($C82,'2018-07'!$C$2:$C$100,0)+1,0)))="",INDIRECT(CONCATENATE("'2018-06'!E",TEXT(MATCH($C82,'2018-06'!$C$2:$C$100,0)+1,0)))="")),"Н/Д",INDIRECT(CONCATENATE("'2018-07'!E",TEXT(MATCH($C82,'2018-07'!$C$2:$C$100,0)+1,0)))-INDIRECT(CONCATENATE("'2018-06'!E",TEXT(MATCH($C82,'2018-06'!$C$2:$C$100,0)+1,0))))</f>
        <v>7689190541.6899948</v>
      </c>
      <c r="F82" s="17">
        <f ca="1">IF(OR(INDIRECT(CONCATENATE("'2018-07'!F",TEXT(MATCH($C82,'2018-07'!$C$2:$C$100,0)+1,0)))="",INDIRECT(CONCATENATE("'2018-06'!F",TEXT(MATCH($C82,'2018-06'!$C$2:$C$100,0)+1,0)))="",AND(INDIRECT(CONCATENATE("'2018-07'!F",TEXT(MATCH($C82,'2018-07'!$C$2:$C$100,0)+1,0)))="",INDIRECT(CONCATENATE("'2018-06'!F",TEXT(MATCH($C82,'2018-06'!$C$2:$C$100,0)+1,0)))="")),"Н/Д",INDIRECT(CONCATENATE("'2018-07'!F",TEXT(MATCH($C82,'2018-07'!$C$2:$C$100,0)+1,0)))-INDIRECT(CONCATENATE("'2018-06'!F",TEXT(MATCH($C82,'2018-06'!$C$2:$C$100,0)+1,0))))</f>
        <v>5796758933.9700012</v>
      </c>
      <c r="G82" s="17">
        <f ca="1">IF(OR(INDIRECT(CONCATENATE("'2018-07'!G",TEXT(MATCH($C82,'2018-07'!$C$2:$C$100,0)+1,0)))="",INDIRECT(CONCATENATE("'2018-06'!G",TEXT(MATCH($C82,'2018-06'!$C$2:$C$100,0)+1,0)))="",AND(INDIRECT(CONCATENATE("'2018-07'!G",TEXT(MATCH($C82,'2018-07'!$C$2:$C$100,0)+1,0)))="",INDIRECT(CONCATENATE("'2018-06'!G",TEXT(MATCH($C82,'2018-06'!$C$2:$C$100,0)+1,0)))="")),"Н/Д",INDIRECT(CONCATENATE("'2018-07'!G",TEXT(MATCH($C82,'2018-07'!$C$2:$C$100,0)+1,0)))-INDIRECT(CONCATENATE("'2018-06'!G",TEXT(MATCH($C82,'2018-06'!$C$2:$C$100,0)+1,0))))</f>
        <v>1560783618.8700008</v>
      </c>
      <c r="H82" s="17">
        <f ca="1">IF(OR(INDIRECT(CONCATENATE("'2018-07'!H",TEXT(MATCH($C82,'2018-07'!$C$2:$C$100,0)+1,0)))="",INDIRECT(CONCATENATE("'2018-06'!H",TEXT(MATCH($C82,'2018-06'!$C$2:$C$100,0)+1,0)))="",AND(INDIRECT(CONCATENATE("'2018-07'!H",TEXT(MATCH($C82,'2018-07'!$C$2:$C$100,0)+1,0)))="",INDIRECT(CONCATENATE("'2018-06'!H",TEXT(MATCH($C82,'2018-06'!$C$2:$C$100,0)+1,0)))="")),"Н/Д",INDIRECT(CONCATENATE("'2018-07'!H",TEXT(MATCH($C82,'2018-07'!$C$2:$C$100,0)+1,0)))-INDIRECT(CONCATENATE("'2018-06'!H",TEXT(MATCH($C82,'2018-06'!$C$2:$C$100,0)+1,0))))</f>
        <v>2516855821.6999989</v>
      </c>
      <c r="I82" s="17">
        <f ca="1">IF(OR(INDIRECT(CONCATENATE("'2018-07'!I",TEXT(MATCH($C82,'2018-07'!$C$2:$C$100,0)+1,0)))="",INDIRECT(CONCATENATE("'2018-06'!I",TEXT(MATCH($C82,'2018-06'!$C$2:$C$100,0)+1,0)))="",AND(INDIRECT(CONCATENATE("'2018-07'!I",TEXT(MATCH($C82,'2018-07'!$C$2:$C$100,0)+1,0)))="",INDIRECT(CONCATENATE("'2018-06'!I",TEXT(MATCH($C82,'2018-06'!$C$2:$C$100,0)+1,0)))="")),"Н/Д",INDIRECT(CONCATENATE("'2018-07'!I",TEXT(MATCH($C82,'2018-07'!$C$2:$C$100,0)+1,0)))-INDIRECT(CONCATENATE("'2018-06'!I",TEXT(MATCH($C82,'2018-06'!$C$2:$C$100,0)+1,0))))</f>
        <v>838041125.5</v>
      </c>
      <c r="J82" s="17" t="str">
        <f ca="1">IF(OR(INDIRECT(CONCATENATE("'2018-07'!J",TEXT(MATCH($C82,'2018-07'!$C$2:$C$100,0)+1,0)))="",INDIRECT(CONCATENATE("'2018-06'!J",TEXT(MATCH($C82,'2018-06'!$C$2:$C$100,0)+1,0)))="",AND(INDIRECT(CONCATENATE("'2018-07'!J",TEXT(MATCH($C82,'2018-07'!$C$2:$C$100,0)+1,0)))="",INDIRECT(CONCATENATE("'2018-06'!J",TEXT(MATCH($C82,'2018-06'!$C$2:$C$100,0)+1,0)))="")),"Н/Д",INDIRECT(CONCATENATE("'2018-07'!J",TEXT(MATCH($C82,'2018-07'!$C$2:$C$100,0)+1,0)))-INDIRECT(CONCATENATE("'2018-06'!J",TEXT(MATCH($C82,'2018-06'!$C$2:$C$100,0)+1,0))))</f>
        <v>Н/Д</v>
      </c>
      <c r="K82" s="17">
        <f ca="1">IF(OR(INDIRECT(CONCATENATE("'2018-07'!K",TEXT(MATCH($C82,'2018-07'!$C$2:$C$100,0)+1,0)))="",INDIRECT(CONCATENATE("'2018-06'!K",TEXT(MATCH($C82,'2018-06'!$C$2:$C$100,0)+1,0)))="",AND(INDIRECT(CONCATENATE("'2018-07'!K",TEXT(MATCH($C82,'2018-07'!$C$2:$C$100,0)+1,0)))="",INDIRECT(CONCATENATE("'2018-06'!K",TEXT(MATCH($C82,'2018-06'!$C$2:$C$100,0)+1,0)))="")),"Н/Д",INDIRECT(CONCATENATE("'2018-07'!K",TEXT(MATCH($C82,'2018-07'!$C$2:$C$100,0)+1,0)))-INDIRECT(CONCATENATE("'2018-06'!K",TEXT(MATCH($C82,'2018-06'!$C$2:$C$100,0)+1,0))))</f>
        <v>196460285.87999964</v>
      </c>
      <c r="L82" s="17">
        <f ca="1">IF(OR(INDIRECT(CONCATENATE("'2018-07'!L",TEXT(MATCH($C82,'2018-07'!$C$2:$C$100,0)+1,0)))="",INDIRECT(CONCATENATE("'2018-06'!L",TEXT(MATCH($C82,'2018-06'!$C$2:$C$100,0)+1,0)))="",AND(INDIRECT(CONCATENATE("'2018-07'!L",TEXT(MATCH($C82,'2018-07'!$C$2:$C$100,0)+1,0)))="",INDIRECT(CONCATENATE("'2018-06'!L",TEXT(MATCH($C82,'2018-06'!$C$2:$C$100,0)+1,0)))="")),"Н/Д",INDIRECT(CONCATENATE("'2018-07'!L",TEXT(MATCH($C82,'2018-07'!$C$2:$C$100,0)+1,0)))-INDIRECT(CONCATENATE("'2018-06'!L",TEXT(MATCH($C82,'2018-06'!$C$2:$C$100,0)+1,0))))</f>
        <v>173564083.21000004</v>
      </c>
      <c r="M82" s="17">
        <f ca="1">IF(OR(INDIRECT(CONCATENATE("'2018-07'!M",TEXT(MATCH($C82,'2018-07'!$C$2:$C$100,0)+1,0)))="",INDIRECT(CONCATENATE("'2018-06'!M",TEXT(MATCH($C82,'2018-06'!$C$2:$C$100,0)+1,0)))="",AND(INDIRECT(CONCATENATE("'2018-07'!M",TEXT(MATCH($C82,'2018-07'!$C$2:$C$100,0)+1,0)))="",INDIRECT(CONCATENATE("'2018-06'!M",TEXT(MATCH($C82,'2018-06'!$C$2:$C$100,0)+1,0)))="")),"Н/Д",INDIRECT(CONCATENATE("'2018-07'!M",TEXT(MATCH($C82,'2018-07'!$C$2:$C$100,0)+1,0)))-INDIRECT(CONCATENATE("'2018-06'!M",TEXT(MATCH($C82,'2018-06'!$C$2:$C$100,0)+1,0))))</f>
        <v>4286658.799999997</v>
      </c>
      <c r="N82" s="17">
        <f ca="1">IF(OR(INDIRECT(CONCATENATE("'2018-07'!N",TEXT(MATCH($C82,'2018-07'!$C$2:$C$100,0)+1,0)))="",INDIRECT(CONCATENATE("'2018-06'!N",TEXT(MATCH($C82,'2018-06'!$C$2:$C$100,0)+1,0)))="",AND(INDIRECT(CONCATENATE("'2018-07'!N",TEXT(MATCH($C82,'2018-07'!$C$2:$C$100,0)+1,0)))="",INDIRECT(CONCATENATE("'2018-06'!N",TEXT(MATCH($C82,'2018-06'!$C$2:$C$100,0)+1,0)))="")),"Н/Д",INDIRECT(CONCATENATE("'2018-07'!N",TEXT(MATCH($C82,'2018-07'!$C$2:$C$100,0)+1,0)))-INDIRECT(CONCATENATE("'2018-06'!NE",TEXT(MATCH($C82,'2018-06'!$C$2:$C$100,0)+1,0))))</f>
        <v>341118411.00999999</v>
      </c>
      <c r="O82" s="17">
        <f ca="1">IF(OR(INDIRECT(CONCATENATE("'2018-07'!O",TEXT(MATCH($C82,'2018-07'!$C$2:$C$100,0)+1,0)))="",INDIRECT(CONCATENATE("'2018-06'!O",TEXT(MATCH($C82,'2018-06'!$C$2:$C$100,0)+1,0)))="",AND(INDIRECT(CONCATENATE("'2018-07'!O",TEXT(MATCH($C82,'2018-07'!$C$2:$C$100,0)+1,0)))="",INDIRECT(CONCATENATE("'2018-06'!O",TEXT(MATCH($C82,'2018-06'!$C$2:$C$100,0)+1,0)))="")),"Н/Д",INDIRECT(CONCATENATE("'2018-07'!O",TEXT(MATCH($C82,'2018-07'!$C$2:$C$100,0)+1,0)))-INDIRECT(CONCATENATE("'2018-06'!O",TEXT(MATCH($C82,'2018-06'!$C$2:$C$100,0)+1,0))))</f>
        <v>1165.6500000000233</v>
      </c>
      <c r="P82" s="17">
        <f ca="1">IF(OR(INDIRECT(CONCATENATE("'2018-07'!P",TEXT(MATCH($C82,'2018-07'!$C$2:$C$100,0)+1,0)))="",INDIRECT(CONCATENATE("'2018-06'!P",TEXT(MATCH($C82,'2018-06'!$C$2:$C$100,0)+1,0)))="",AND(INDIRECT(CONCATENATE("'2018-07'!P",TEXT(MATCH($C82,'2018-07'!$C$2:$C$100,0)+1,0)))="",INDIRECT(CONCATENATE("'2018-06'!P",TEXT(MATCH($C82,'2018-06'!$C$2:$C$100,0)+1,0)))="")),"Н/Д",INDIRECT(CONCATENATE("'2018-07'!P",TEXT(MATCH($C82,'2018-07'!$C$2:$C$100,0)+1,0)))-INDIRECT(CONCATENATE("'2018-06'!P",TEXT(MATCH($C82,'2018-06'!$C$2:$C$100,0)+1,0))))</f>
        <v>163041601.88</v>
      </c>
      <c r="Q82" s="17">
        <f ca="1">IF(OR(INDIRECT(CONCATENATE("'2018-07'!Q",TEXT(MATCH($C82,'2018-07'!$C$2:$C$100,0)+1,0)))="",INDIRECT(CONCATENATE("'2018-06'!Q",TEXT(MATCH($C82,'2018-06'!$C$2:$C$100,0)+1,0)))="",AND(INDIRECT(CONCATENATE("'2018-07'!Q",TEXT(MATCH($C82,'2018-07'!$C$2:$C$100,0)+1,0)))="",INDIRECT(CONCATENATE("'2018-06'!Q",TEXT(MATCH($C82,'2018-06'!$C$2:$C$100,0)+1,0)))="")),"Н/Д",INDIRECT(CONCATENATE("'2018-07'!Q",TEXT(MATCH($C82,'2018-07'!$C$2:$C$100,0)+1,0)))-INDIRECT(CONCATENATE("'2018-06'!Q",TEXT(MATCH($C82,'2018-06'!$C$2:$C$100,0)+1,0))))</f>
        <v>5844452.2700000107</v>
      </c>
      <c r="R82" s="17">
        <f ca="1">IF(OR(INDIRECT(CONCATENATE("'2018-07'!R",TEXT(MATCH($C82,'2018-07'!$C$2:$C$100,0)+1,0)))="",INDIRECT(CONCATENATE("'2018-06'!R",TEXT(MATCH($C82,'2018-06'!$C$2:$C$100,0)+1,0)))="",AND(INDIRECT(CONCATENATE("'2018-07'!R",TEXT(MATCH($C82,'2018-07'!$C$2:$C$100,0)+1,0)))="",INDIRECT(CONCATENATE("'2018-06'!R",TEXT(MATCH($C82,'2018-06'!$C$2:$C$100,0)+1,0)))="")),"Н/Д",INDIRECT(CONCATENATE("'2018-07'!R",TEXT(MATCH($C82,'2018-07'!$C$2:$C$100,0)+1,0)))-INDIRECT(CONCATENATE("'2018-06'!R",TEXT(MATCH($C82,'2018-06'!$C$2:$C$100,0)+1,0))))</f>
        <v>29745815.790000021</v>
      </c>
      <c r="S82" s="17">
        <f ca="1">IF(OR(INDIRECT(CONCATENATE("'2018-07'!S",TEXT(MATCH($C82,'2018-07'!$C$2:$C$100,0)+1,0)))="",INDIRECT(CONCATENATE("'2018-06'!S",TEXT(MATCH($C82,'2018-06'!$C$2:$C$100,0)+1,0)))="",AND(INDIRECT(CONCATENATE("'2018-07'!S",TEXT(MATCH($C82,'2018-07'!$C$2:$C$100,0)+1,0)))="",INDIRECT(CONCATENATE("'2018-06'!S",TEXT(MATCH($C82,'2018-06'!$C$2:$C$100,0)+1,0)))="")),"Н/Д",INDIRECT(CONCATENATE("'2018-07'!S",TEXT(MATCH($C82,'2018-07'!$C$2:$C$100,0)+1,0)))-INDIRECT(CONCATENATE("'2018-06'!S",TEXT(MATCH($C82,'2018-06'!$C$2:$C$100,0)+1,0))))</f>
        <v>2840675.5</v>
      </c>
      <c r="T82" s="17">
        <f ca="1">IF(OR(INDIRECT(CONCATENATE("'2018-07'!T",TEXT(MATCH($C82,'2018-07'!$C$2:$C$100,0)+1,0)))="",INDIRECT(CONCATENATE("'2018-06'!T",TEXT(MATCH($C82,'2018-06'!$C$2:$C$100,0)+1,0)))="",AND(INDIRECT(CONCATENATE("'2018-07'!T",TEXT(MATCH($C82,'2018-07'!$C$2:$C$100,0)+1,0)))="",INDIRECT(CONCATENATE("'2018-06'!T",TEXT(MATCH($C82,'2018-06'!$C$2:$C$100,0)+1,0)))="")),"Н/Д",INDIRECT(CONCATENATE("'2018-07'!T",TEXT(MATCH($C82,'2018-07'!$C$2:$C$100,0)+1,0)))-INDIRECT(CONCATENATE("'2018-06'!T",TEXT(MATCH($C82,'2018-06'!$C$2:$C$100,0)+1,0))))</f>
        <v>166928759.33000004</v>
      </c>
      <c r="U82" s="17">
        <f ca="1">IF(OR(INDIRECT(CONCATENATE("'2018-07'!U",TEXT(MATCH($C82,'2018-07'!$C$2:$C$100,0)+1,0)))="",INDIRECT(CONCATENATE("'2018-06'!U",TEXT(MATCH($C82,'2018-06'!$C$2:$C$100,0)+1,0)))="",AND(INDIRECT(CONCATENATE("'2018-07'!U",TEXT(MATCH($C82,'2018-07'!$C$2:$C$100,0)+1,0)))="",INDIRECT(CONCATENATE("'2018-06'!U",TEXT(MATCH($C82,'2018-06'!$C$2:$C$100,0)+1,0)))="")),"Н/Д",INDIRECT(CONCATENATE("'2018-07'!U",TEXT(MATCH($C82,'2018-07'!$C$2:$C$100,0)+1,0)))-INDIRECT(CONCATENATE("'2018-06'!U",TEXT(MATCH($C82,'2018-06'!$C$2:$C$100,0)+1,0))))</f>
        <v>34529625.219999999</v>
      </c>
      <c r="V82" s="17">
        <f ca="1">IF(OR(INDIRECT(CONCATENATE("'2018-07'!V",TEXT(MATCH($C82,'2018-07'!$C$2:$C$100,0)+1,0)))="",INDIRECT(CONCATENATE("'2018-06'!V",TEXT(MATCH($C82,'2018-06'!$C$2:$C$100,0)+1,0)))="",AND(INDIRECT(CONCATENATE("'2018-07'!V",TEXT(MATCH($C82,'2018-07'!$C$2:$C$100,0)+1,0)))="",INDIRECT(CONCATENATE("'2018-06'!V",TEXT(MATCH($C82,'2018-06'!$C$2:$C$100,0)+1,0)))="")),"Н/Д",INDIRECT(CONCATENATE("'2018-07'!V",TEXT(MATCH($C82,'2018-07'!$C$2:$C$100,0)+1,0)))-INDIRECT(CONCATENATE("'2018-06'!V",TEXT(MATCH($C82,'2018-06'!$C$2:$C$100,0)+1,0))))</f>
        <v>1892431607.7199993</v>
      </c>
      <c r="W82" s="17">
        <f ca="1">IF(OR(INDIRECT(CONCATENATE("'2018-07'!W",TEXT(MATCH($C82,'2018-07'!$C$2:$C$100,0)+1,0)))="",INDIRECT(CONCATENATE("'2018-06'!W",TEXT(MATCH($C82,'2018-06'!$C$2:$C$100,0)+1,0)))="",AND(INDIRECT(CONCATENATE("'2018-07'!W",TEXT(MATCH($C82,'2018-07'!$C$2:$C$100,0)+1,0)))="",INDIRECT(CONCATENATE("'2018-06'!W",TEXT(MATCH($C82,'2018-06'!$C$2:$C$100,0)+1,0)))="")),"Н/Д",INDIRECT(CONCATENATE("'2018-07'!W",TEXT(MATCH($C82,'2018-07'!$C$2:$C$100,0)+1,0)))-INDIRECT(CONCATENATE("'2018-06'!W",TEXT(MATCH($C82,'2018-06'!$C$2:$C$100,0)+1,0))))</f>
        <v>21127483803.970001</v>
      </c>
    </row>
    <row r="83" spans="1:23" x14ac:dyDescent="0.25">
      <c r="A83" s="2" t="s">
        <v>107</v>
      </c>
      <c r="B83" s="2" t="s">
        <v>110</v>
      </c>
      <c r="C83" s="15">
        <v>3000000</v>
      </c>
      <c r="D83" s="2" t="s">
        <v>210</v>
      </c>
      <c r="E83" s="17">
        <f ca="1">IF(OR(INDIRECT(CONCATENATE("'2018-07'!E",TEXT(MATCH($C83,'2018-07'!$C$2:$C$100,0)+1,0)))="",INDIRECT(CONCATENATE("'2018-06'!E",TEXT(MATCH($C83,'2018-06'!$C$2:$C$100,0)+1,0)))="",AND(INDIRECT(CONCATENATE("'2018-07'!E",TEXT(MATCH($C83,'2018-07'!$C$2:$C$100,0)+1,0)))="",INDIRECT(CONCATENATE("'2018-06'!E",TEXT(MATCH($C83,'2018-06'!$C$2:$C$100,0)+1,0)))="")),"Н/Д",INDIRECT(CONCATENATE("'2018-07'!E",TEXT(MATCH($C83,'2018-07'!$C$2:$C$100,0)+1,0)))-INDIRECT(CONCATENATE("'2018-06'!E",TEXT(MATCH($C83,'2018-06'!$C$2:$C$100,0)+1,0))))</f>
        <v>17939189939.750015</v>
      </c>
      <c r="F83" s="17">
        <f ca="1">IF(OR(INDIRECT(CONCATENATE("'2018-07'!F",TEXT(MATCH($C83,'2018-07'!$C$2:$C$100,0)+1,0)))="",INDIRECT(CONCATENATE("'2018-06'!F",TEXT(MATCH($C83,'2018-06'!$C$2:$C$100,0)+1,0)))="",AND(INDIRECT(CONCATENATE("'2018-07'!F",TEXT(MATCH($C83,'2018-07'!$C$2:$C$100,0)+1,0)))="",INDIRECT(CONCATENATE("'2018-06'!F",TEXT(MATCH($C83,'2018-06'!$C$2:$C$100,0)+1,0)))="")),"Н/Д",INDIRECT(CONCATENATE("'2018-07'!F",TEXT(MATCH($C83,'2018-07'!$C$2:$C$100,0)+1,0)))-INDIRECT(CONCATENATE("'2018-06'!F",TEXT(MATCH($C83,'2018-06'!$C$2:$C$100,0)+1,0))))</f>
        <v>15104900732.429993</v>
      </c>
      <c r="G83" s="17">
        <f ca="1">IF(OR(INDIRECT(CONCATENATE("'2018-07'!G",TEXT(MATCH($C83,'2018-07'!$C$2:$C$100,0)+1,0)))="",INDIRECT(CONCATENATE("'2018-06'!G",TEXT(MATCH($C83,'2018-06'!$C$2:$C$100,0)+1,0)))="",AND(INDIRECT(CONCATENATE("'2018-07'!G",TEXT(MATCH($C83,'2018-07'!$C$2:$C$100,0)+1,0)))="",INDIRECT(CONCATENATE("'2018-06'!G",TEXT(MATCH($C83,'2018-06'!$C$2:$C$100,0)+1,0)))="")),"Н/Д",INDIRECT(CONCATENATE("'2018-07'!G",TEXT(MATCH($C83,'2018-07'!$C$2:$C$100,0)+1,0)))-INDIRECT(CONCATENATE("'2018-06'!G",TEXT(MATCH($C83,'2018-06'!$C$2:$C$100,0)+1,0))))</f>
        <v>3840370193.5499992</v>
      </c>
      <c r="H83" s="17">
        <f ca="1">IF(OR(INDIRECT(CONCATENATE("'2018-07'!H",TEXT(MATCH($C83,'2018-07'!$C$2:$C$100,0)+1,0)))="",INDIRECT(CONCATENATE("'2018-06'!H",TEXT(MATCH($C83,'2018-06'!$C$2:$C$100,0)+1,0)))="",AND(INDIRECT(CONCATENATE("'2018-07'!H",TEXT(MATCH($C83,'2018-07'!$C$2:$C$100,0)+1,0)))="",INDIRECT(CONCATENATE("'2018-06'!H",TEXT(MATCH($C83,'2018-06'!$C$2:$C$100,0)+1,0)))="")),"Н/Д",INDIRECT(CONCATENATE("'2018-07'!H",TEXT(MATCH($C83,'2018-07'!$C$2:$C$100,0)+1,0)))-INDIRECT(CONCATENATE("'2018-06'!H",TEXT(MATCH($C83,'2018-06'!$C$2:$C$100,0)+1,0))))</f>
        <v>6811448409.2399979</v>
      </c>
      <c r="I83" s="17">
        <f ca="1">IF(OR(INDIRECT(CONCATENATE("'2018-07'!I",TEXT(MATCH($C83,'2018-07'!$C$2:$C$100,0)+1,0)))="",INDIRECT(CONCATENATE("'2018-06'!I",TEXT(MATCH($C83,'2018-06'!$C$2:$C$100,0)+1,0)))="",AND(INDIRECT(CONCATENATE("'2018-07'!I",TEXT(MATCH($C83,'2018-07'!$C$2:$C$100,0)+1,0)))="",INDIRECT(CONCATENATE("'2018-06'!I",TEXT(MATCH($C83,'2018-06'!$C$2:$C$100,0)+1,0)))="")),"Н/Д",INDIRECT(CONCATENATE("'2018-07'!I",TEXT(MATCH($C83,'2018-07'!$C$2:$C$100,0)+1,0)))-INDIRECT(CONCATENATE("'2018-06'!I",TEXT(MATCH($C83,'2018-06'!$C$2:$C$100,0)+1,0))))</f>
        <v>2048608608.2799988</v>
      </c>
      <c r="J83" s="17" t="str">
        <f ca="1">IF(OR(INDIRECT(CONCATENATE("'2018-07'!J",TEXT(MATCH($C83,'2018-07'!$C$2:$C$100,0)+1,0)))="",INDIRECT(CONCATENATE("'2018-06'!J",TEXT(MATCH($C83,'2018-06'!$C$2:$C$100,0)+1,0)))="",AND(INDIRECT(CONCATENATE("'2018-07'!J",TEXT(MATCH($C83,'2018-07'!$C$2:$C$100,0)+1,0)))="",INDIRECT(CONCATENATE("'2018-06'!J",TEXT(MATCH($C83,'2018-06'!$C$2:$C$100,0)+1,0)))="")),"Н/Д",INDIRECT(CONCATENATE("'2018-07'!J",TEXT(MATCH($C83,'2018-07'!$C$2:$C$100,0)+1,0)))-INDIRECT(CONCATENATE("'2018-06'!J",TEXT(MATCH($C83,'2018-06'!$C$2:$C$100,0)+1,0))))</f>
        <v>Н/Д</v>
      </c>
      <c r="K83" s="17">
        <f ca="1">IF(OR(INDIRECT(CONCATENATE("'2018-07'!K",TEXT(MATCH($C83,'2018-07'!$C$2:$C$100,0)+1,0)))="",INDIRECT(CONCATENATE("'2018-06'!K",TEXT(MATCH($C83,'2018-06'!$C$2:$C$100,0)+1,0)))="",AND(INDIRECT(CONCATENATE("'2018-07'!K",TEXT(MATCH($C83,'2018-07'!$C$2:$C$100,0)+1,0)))="",INDIRECT(CONCATENATE("'2018-06'!K",TEXT(MATCH($C83,'2018-06'!$C$2:$C$100,0)+1,0)))="")),"Н/Д",INDIRECT(CONCATENATE("'2018-07'!K",TEXT(MATCH($C83,'2018-07'!$C$2:$C$100,0)+1,0)))-INDIRECT(CONCATENATE("'2018-06'!K",TEXT(MATCH($C83,'2018-06'!$C$2:$C$100,0)+1,0))))</f>
        <v>838794938.96000099</v>
      </c>
      <c r="L83" s="17">
        <f ca="1">IF(OR(INDIRECT(CONCATENATE("'2018-07'!L",TEXT(MATCH($C83,'2018-07'!$C$2:$C$100,0)+1,0)))="",INDIRECT(CONCATENATE("'2018-06'!L",TEXT(MATCH($C83,'2018-06'!$C$2:$C$100,0)+1,0)))="",AND(INDIRECT(CONCATENATE("'2018-07'!L",TEXT(MATCH($C83,'2018-07'!$C$2:$C$100,0)+1,0)))="",INDIRECT(CONCATENATE("'2018-06'!L",TEXT(MATCH($C83,'2018-06'!$C$2:$C$100,0)+1,0)))="")),"Н/Д",INDIRECT(CONCATENATE("'2018-07'!L",TEXT(MATCH($C83,'2018-07'!$C$2:$C$100,0)+1,0)))-INDIRECT(CONCATENATE("'2018-06'!L",TEXT(MATCH($C83,'2018-06'!$C$2:$C$100,0)+1,0))))</f>
        <v>45481275.930000305</v>
      </c>
      <c r="M83" s="17">
        <f ca="1">IF(OR(INDIRECT(CONCATENATE("'2018-07'!M",TEXT(MATCH($C83,'2018-07'!$C$2:$C$100,0)+1,0)))="",INDIRECT(CONCATENATE("'2018-06'!M",TEXT(MATCH($C83,'2018-06'!$C$2:$C$100,0)+1,0)))="",AND(INDIRECT(CONCATENATE("'2018-07'!M",TEXT(MATCH($C83,'2018-07'!$C$2:$C$100,0)+1,0)))="",INDIRECT(CONCATENATE("'2018-06'!M",TEXT(MATCH($C83,'2018-06'!$C$2:$C$100,0)+1,0)))="")),"Н/Д",INDIRECT(CONCATENATE("'2018-07'!M",TEXT(MATCH($C83,'2018-07'!$C$2:$C$100,0)+1,0)))-INDIRECT(CONCATENATE("'2018-06'!M",TEXT(MATCH($C83,'2018-06'!$C$2:$C$100,0)+1,0))))</f>
        <v>12551058.149999991</v>
      </c>
      <c r="N83" s="17">
        <f ca="1">IF(OR(INDIRECT(CONCATENATE("'2018-07'!N",TEXT(MATCH($C83,'2018-07'!$C$2:$C$100,0)+1,0)))="",INDIRECT(CONCATENATE("'2018-06'!N",TEXT(MATCH($C83,'2018-06'!$C$2:$C$100,0)+1,0)))="",AND(INDIRECT(CONCATENATE("'2018-07'!N",TEXT(MATCH($C83,'2018-07'!$C$2:$C$100,0)+1,0)))="",INDIRECT(CONCATENATE("'2018-06'!N",TEXT(MATCH($C83,'2018-06'!$C$2:$C$100,0)+1,0)))="")),"Н/Д",INDIRECT(CONCATENATE("'2018-07'!N",TEXT(MATCH($C83,'2018-07'!$C$2:$C$100,0)+1,0)))-INDIRECT(CONCATENATE("'2018-06'!NE",TEXT(MATCH($C83,'2018-06'!$C$2:$C$100,0)+1,0))))</f>
        <v>957050984.00999999</v>
      </c>
      <c r="O83" s="17">
        <f ca="1">IF(OR(INDIRECT(CONCATENATE("'2018-07'!O",TEXT(MATCH($C83,'2018-07'!$C$2:$C$100,0)+1,0)))="",INDIRECT(CONCATENATE("'2018-06'!O",TEXT(MATCH($C83,'2018-06'!$C$2:$C$100,0)+1,0)))="",AND(INDIRECT(CONCATENATE("'2018-07'!O",TEXT(MATCH($C83,'2018-07'!$C$2:$C$100,0)+1,0)))="",INDIRECT(CONCATENATE("'2018-06'!O",TEXT(MATCH($C83,'2018-06'!$C$2:$C$100,0)+1,0)))="")),"Н/Д",INDIRECT(CONCATENATE("'2018-07'!O",TEXT(MATCH($C83,'2018-07'!$C$2:$C$100,0)+1,0)))-INDIRECT(CONCATENATE("'2018-06'!O",TEXT(MATCH($C83,'2018-06'!$C$2:$C$100,0)+1,0))))</f>
        <v>239992.66999999998</v>
      </c>
      <c r="P83" s="17">
        <f ca="1">IF(OR(INDIRECT(CONCATENATE("'2018-07'!P",TEXT(MATCH($C83,'2018-07'!$C$2:$C$100,0)+1,0)))="",INDIRECT(CONCATENATE("'2018-06'!P",TEXT(MATCH($C83,'2018-06'!$C$2:$C$100,0)+1,0)))="",AND(INDIRECT(CONCATENATE("'2018-07'!P",TEXT(MATCH($C83,'2018-07'!$C$2:$C$100,0)+1,0)))="",INDIRECT(CONCATENATE("'2018-06'!P",TEXT(MATCH($C83,'2018-06'!$C$2:$C$100,0)+1,0)))="")),"Н/Д",INDIRECT(CONCATENATE("'2018-07'!P",TEXT(MATCH($C83,'2018-07'!$C$2:$C$100,0)+1,0)))-INDIRECT(CONCATENATE("'2018-06'!P",TEXT(MATCH($C83,'2018-06'!$C$2:$C$100,0)+1,0))))</f>
        <v>727854104.32000017</v>
      </c>
      <c r="Q83" s="17">
        <f ca="1">IF(OR(INDIRECT(CONCATENATE("'2018-07'!Q",TEXT(MATCH($C83,'2018-07'!$C$2:$C$100,0)+1,0)))="",INDIRECT(CONCATENATE("'2018-06'!Q",TEXT(MATCH($C83,'2018-06'!$C$2:$C$100,0)+1,0)))="",AND(INDIRECT(CONCATENATE("'2018-07'!Q",TEXT(MATCH($C83,'2018-07'!$C$2:$C$100,0)+1,0)))="",INDIRECT(CONCATENATE("'2018-06'!Q",TEXT(MATCH($C83,'2018-06'!$C$2:$C$100,0)+1,0)))="")),"Н/Д",INDIRECT(CONCATENATE("'2018-07'!Q",TEXT(MATCH($C83,'2018-07'!$C$2:$C$100,0)+1,0)))-INDIRECT(CONCATENATE("'2018-06'!Q",TEXT(MATCH($C83,'2018-06'!$C$2:$C$100,0)+1,0))))</f>
        <v>2665092.2799999714</v>
      </c>
      <c r="R83" s="17">
        <f ca="1">IF(OR(INDIRECT(CONCATENATE("'2018-07'!R",TEXT(MATCH($C83,'2018-07'!$C$2:$C$100,0)+1,0)))="",INDIRECT(CONCATENATE("'2018-06'!R",TEXT(MATCH($C83,'2018-06'!$C$2:$C$100,0)+1,0)))="",AND(INDIRECT(CONCATENATE("'2018-07'!R",TEXT(MATCH($C83,'2018-07'!$C$2:$C$100,0)+1,0)))="",INDIRECT(CONCATENATE("'2018-06'!R",TEXT(MATCH($C83,'2018-06'!$C$2:$C$100,0)+1,0)))="")),"Н/Д",INDIRECT(CONCATENATE("'2018-07'!R",TEXT(MATCH($C83,'2018-07'!$C$2:$C$100,0)+1,0)))-INDIRECT(CONCATENATE("'2018-06'!R",TEXT(MATCH($C83,'2018-06'!$C$2:$C$100,0)+1,0))))</f>
        <v>229852126.36000001</v>
      </c>
      <c r="S83" s="17">
        <f ca="1">IF(OR(INDIRECT(CONCATENATE("'2018-07'!S",TEXT(MATCH($C83,'2018-07'!$C$2:$C$100,0)+1,0)))="",INDIRECT(CONCATENATE("'2018-06'!S",TEXT(MATCH($C83,'2018-06'!$C$2:$C$100,0)+1,0)))="",AND(INDIRECT(CONCATENATE("'2018-07'!S",TEXT(MATCH($C83,'2018-07'!$C$2:$C$100,0)+1,0)))="",INDIRECT(CONCATENATE("'2018-06'!S",TEXT(MATCH($C83,'2018-06'!$C$2:$C$100,0)+1,0)))="")),"Н/Д",INDIRECT(CONCATENATE("'2018-07'!S",TEXT(MATCH($C83,'2018-07'!$C$2:$C$100,0)+1,0)))-INDIRECT(CONCATENATE("'2018-06'!S",TEXT(MATCH($C83,'2018-06'!$C$2:$C$100,0)+1,0))))</f>
        <v>3015304.17</v>
      </c>
      <c r="T83" s="17">
        <f ca="1">IF(OR(INDIRECT(CONCATENATE("'2018-07'!T",TEXT(MATCH($C83,'2018-07'!$C$2:$C$100,0)+1,0)))="",INDIRECT(CONCATENATE("'2018-06'!T",TEXT(MATCH($C83,'2018-06'!$C$2:$C$100,0)+1,0)))="",AND(INDIRECT(CONCATENATE("'2018-07'!T",TEXT(MATCH($C83,'2018-07'!$C$2:$C$100,0)+1,0)))="",INDIRECT(CONCATENATE("'2018-06'!T",TEXT(MATCH($C83,'2018-06'!$C$2:$C$100,0)+1,0)))="")),"Н/Д",INDIRECT(CONCATENATE("'2018-07'!T",TEXT(MATCH($C83,'2018-07'!$C$2:$C$100,0)+1,0)))-INDIRECT(CONCATENATE("'2018-06'!T",TEXT(MATCH($C83,'2018-06'!$C$2:$C$100,0)+1,0))))</f>
        <v>260983101.17000008</v>
      </c>
      <c r="U83" s="17">
        <f ca="1">IF(OR(INDIRECT(CONCATENATE("'2018-07'!U",TEXT(MATCH($C83,'2018-07'!$C$2:$C$100,0)+1,0)))="",INDIRECT(CONCATENATE("'2018-06'!U",TEXT(MATCH($C83,'2018-06'!$C$2:$C$100,0)+1,0)))="",AND(INDIRECT(CONCATENATE("'2018-07'!U",TEXT(MATCH($C83,'2018-07'!$C$2:$C$100,0)+1,0)))="",INDIRECT(CONCATENATE("'2018-06'!U",TEXT(MATCH($C83,'2018-06'!$C$2:$C$100,0)+1,0)))="")),"Н/Д",INDIRECT(CONCATENATE("'2018-07'!U",TEXT(MATCH($C83,'2018-07'!$C$2:$C$100,0)+1,0)))-INDIRECT(CONCATENATE("'2018-06'!U",TEXT(MATCH($C83,'2018-06'!$C$2:$C$100,0)+1,0))))</f>
        <v>76926054.51000002</v>
      </c>
      <c r="V83" s="17">
        <f ca="1">IF(OR(INDIRECT(CONCATENATE("'2018-07'!V",TEXT(MATCH($C83,'2018-07'!$C$2:$C$100,0)+1,0)))="",INDIRECT(CONCATENATE("'2018-06'!V",TEXT(MATCH($C83,'2018-06'!$C$2:$C$100,0)+1,0)))="",AND(INDIRECT(CONCATENATE("'2018-07'!V",TEXT(MATCH($C83,'2018-07'!$C$2:$C$100,0)+1,0)))="",INDIRECT(CONCATENATE("'2018-06'!V",TEXT(MATCH($C83,'2018-06'!$C$2:$C$100,0)+1,0)))="")),"Н/Д",INDIRECT(CONCATENATE("'2018-07'!V",TEXT(MATCH($C83,'2018-07'!$C$2:$C$100,0)+1,0)))-INDIRECT(CONCATENATE("'2018-06'!V",TEXT(MATCH($C83,'2018-06'!$C$2:$C$100,0)+1,0))))</f>
        <v>2834289207.3200016</v>
      </c>
      <c r="W83" s="17">
        <f ca="1">IF(OR(INDIRECT(CONCATENATE("'2018-07'!W",TEXT(MATCH($C83,'2018-07'!$C$2:$C$100,0)+1,0)))="",INDIRECT(CONCATENATE("'2018-06'!W",TEXT(MATCH($C83,'2018-06'!$C$2:$C$100,0)+1,0)))="",AND(INDIRECT(CONCATENATE("'2018-07'!W",TEXT(MATCH($C83,'2018-07'!$C$2:$C$100,0)+1,0)))="",INDIRECT(CONCATENATE("'2018-06'!W",TEXT(MATCH($C83,'2018-06'!$C$2:$C$100,0)+1,0)))="")),"Н/Д",INDIRECT(CONCATENATE("'2018-07'!W",TEXT(MATCH($C83,'2018-07'!$C$2:$C$100,0)+1,0)))-INDIRECT(CONCATENATE("'2018-06'!W",TEXT(MATCH($C83,'2018-06'!$C$2:$C$100,0)+1,0))))</f>
        <v>50938786396.410034</v>
      </c>
    </row>
    <row r="84" spans="1:23" x14ac:dyDescent="0.25">
      <c r="A84" s="2" t="s">
        <v>107</v>
      </c>
      <c r="B84" s="2" t="s">
        <v>111</v>
      </c>
      <c r="C84" s="15">
        <v>79000000</v>
      </c>
      <c r="D84" s="2" t="s">
        <v>210</v>
      </c>
      <c r="E84" s="17">
        <f ca="1">IF(OR(INDIRECT(CONCATENATE("'2018-07'!E",TEXT(MATCH($C84,'2018-07'!$C$2:$C$100,0)+1,0)))="",INDIRECT(CONCATENATE("'2018-06'!E",TEXT(MATCH($C84,'2018-06'!$C$2:$C$100,0)+1,0)))="",AND(INDIRECT(CONCATENATE("'2018-07'!E",TEXT(MATCH($C84,'2018-07'!$C$2:$C$100,0)+1,0)))="",INDIRECT(CONCATENATE("'2018-06'!E",TEXT(MATCH($C84,'2018-06'!$C$2:$C$100,0)+1,0)))="")),"Н/Д",INDIRECT(CONCATENATE("'2018-07'!E",TEXT(MATCH($C84,'2018-07'!$C$2:$C$100,0)+1,0)))-INDIRECT(CONCATENATE("'2018-06'!E",TEXT(MATCH($C84,'2018-06'!$C$2:$C$100,0)+1,0))))</f>
        <v>1875346597.789999</v>
      </c>
      <c r="F84" s="17">
        <f ca="1">IF(OR(INDIRECT(CONCATENATE("'2018-07'!F",TEXT(MATCH($C84,'2018-07'!$C$2:$C$100,0)+1,0)))="",INDIRECT(CONCATENATE("'2018-06'!F",TEXT(MATCH($C84,'2018-06'!$C$2:$C$100,0)+1,0)))="",AND(INDIRECT(CONCATENATE("'2018-07'!F",TEXT(MATCH($C84,'2018-07'!$C$2:$C$100,0)+1,0)))="",INDIRECT(CONCATENATE("'2018-06'!F",TEXT(MATCH($C84,'2018-06'!$C$2:$C$100,0)+1,0)))="")),"Н/Д",INDIRECT(CONCATENATE("'2018-07'!F",TEXT(MATCH($C84,'2018-07'!$C$2:$C$100,0)+1,0)))-INDIRECT(CONCATENATE("'2018-06'!F",TEXT(MATCH($C84,'2018-06'!$C$2:$C$100,0)+1,0))))</f>
        <v>921507570.63000011</v>
      </c>
      <c r="G84" s="17">
        <f ca="1">IF(OR(INDIRECT(CONCATENATE("'2018-07'!G",TEXT(MATCH($C84,'2018-07'!$C$2:$C$100,0)+1,0)))="",INDIRECT(CONCATENATE("'2018-06'!G",TEXT(MATCH($C84,'2018-06'!$C$2:$C$100,0)+1,0)))="",AND(INDIRECT(CONCATENATE("'2018-07'!G",TEXT(MATCH($C84,'2018-07'!$C$2:$C$100,0)+1,0)))="",INDIRECT(CONCATENATE("'2018-06'!G",TEXT(MATCH($C84,'2018-06'!$C$2:$C$100,0)+1,0)))="")),"Н/Д",INDIRECT(CONCATENATE("'2018-07'!G",TEXT(MATCH($C84,'2018-07'!$C$2:$C$100,0)+1,0)))-INDIRECT(CONCATENATE("'2018-06'!G",TEXT(MATCH($C84,'2018-06'!$C$2:$C$100,0)+1,0))))</f>
        <v>151100533.27999997</v>
      </c>
      <c r="H84" s="17">
        <f ca="1">IF(OR(INDIRECT(CONCATENATE("'2018-07'!H",TEXT(MATCH($C84,'2018-07'!$C$2:$C$100,0)+1,0)))="",INDIRECT(CONCATENATE("'2018-06'!H",TEXT(MATCH($C84,'2018-06'!$C$2:$C$100,0)+1,0)))="",AND(INDIRECT(CONCATENATE("'2018-07'!H",TEXT(MATCH($C84,'2018-07'!$C$2:$C$100,0)+1,0)))="",INDIRECT(CONCATENATE("'2018-06'!H",TEXT(MATCH($C84,'2018-06'!$C$2:$C$100,0)+1,0)))="")),"Н/Д",INDIRECT(CONCATENATE("'2018-07'!H",TEXT(MATCH($C84,'2018-07'!$C$2:$C$100,0)+1,0)))-INDIRECT(CONCATENATE("'2018-06'!H",TEXT(MATCH($C84,'2018-06'!$C$2:$C$100,0)+1,0))))</f>
        <v>367948437.3599999</v>
      </c>
      <c r="I84" s="17">
        <f ca="1">IF(OR(INDIRECT(CONCATENATE("'2018-07'!I",TEXT(MATCH($C84,'2018-07'!$C$2:$C$100,0)+1,0)))="",INDIRECT(CONCATENATE("'2018-06'!I",TEXT(MATCH($C84,'2018-06'!$C$2:$C$100,0)+1,0)))="",AND(INDIRECT(CONCATENATE("'2018-07'!I",TEXT(MATCH($C84,'2018-07'!$C$2:$C$100,0)+1,0)))="",INDIRECT(CONCATENATE("'2018-06'!I",TEXT(MATCH($C84,'2018-06'!$C$2:$C$100,0)+1,0)))="")),"Н/Д",INDIRECT(CONCATENATE("'2018-07'!I",TEXT(MATCH($C84,'2018-07'!$C$2:$C$100,0)+1,0)))-INDIRECT(CONCATENATE("'2018-06'!I",TEXT(MATCH($C84,'2018-06'!$C$2:$C$100,0)+1,0))))</f>
        <v>223562120.91000009</v>
      </c>
      <c r="J84" s="17" t="str">
        <f ca="1">IF(OR(INDIRECT(CONCATENATE("'2018-07'!J",TEXT(MATCH($C84,'2018-07'!$C$2:$C$100,0)+1,0)))="",INDIRECT(CONCATENATE("'2018-06'!J",TEXT(MATCH($C84,'2018-06'!$C$2:$C$100,0)+1,0)))="",AND(INDIRECT(CONCATENATE("'2018-07'!J",TEXT(MATCH($C84,'2018-07'!$C$2:$C$100,0)+1,0)))="",INDIRECT(CONCATENATE("'2018-06'!J",TEXT(MATCH($C84,'2018-06'!$C$2:$C$100,0)+1,0)))="")),"Н/Д",INDIRECT(CONCATENATE("'2018-07'!J",TEXT(MATCH($C84,'2018-07'!$C$2:$C$100,0)+1,0)))-INDIRECT(CONCATENATE("'2018-06'!J",TEXT(MATCH($C84,'2018-06'!$C$2:$C$100,0)+1,0))))</f>
        <v>Н/Д</v>
      </c>
      <c r="K84" s="17">
        <f ca="1">IF(OR(INDIRECT(CONCATENATE("'2018-07'!K",TEXT(MATCH($C84,'2018-07'!$C$2:$C$100,0)+1,0)))="",INDIRECT(CONCATENATE("'2018-06'!K",TEXT(MATCH($C84,'2018-06'!$C$2:$C$100,0)+1,0)))="",AND(INDIRECT(CONCATENATE("'2018-07'!K",TEXT(MATCH($C84,'2018-07'!$C$2:$C$100,0)+1,0)))="",INDIRECT(CONCATENATE("'2018-06'!K",TEXT(MATCH($C84,'2018-06'!$C$2:$C$100,0)+1,0)))="")),"Н/Д",INDIRECT(CONCATENATE("'2018-07'!K",TEXT(MATCH($C84,'2018-07'!$C$2:$C$100,0)+1,0)))-INDIRECT(CONCATENATE("'2018-06'!K",TEXT(MATCH($C84,'2018-06'!$C$2:$C$100,0)+1,0))))</f>
        <v>56495996.0200001</v>
      </c>
      <c r="L84" s="17">
        <f ca="1">IF(OR(INDIRECT(CONCATENATE("'2018-07'!L",TEXT(MATCH($C84,'2018-07'!$C$2:$C$100,0)+1,0)))="",INDIRECT(CONCATENATE("'2018-06'!L",TEXT(MATCH($C84,'2018-06'!$C$2:$C$100,0)+1,0)))="",AND(INDIRECT(CONCATENATE("'2018-07'!L",TEXT(MATCH($C84,'2018-07'!$C$2:$C$100,0)+1,0)))="",INDIRECT(CONCATENATE("'2018-06'!L",TEXT(MATCH($C84,'2018-06'!$C$2:$C$100,0)+1,0)))="")),"Н/Д",INDIRECT(CONCATENATE("'2018-07'!L",TEXT(MATCH($C84,'2018-07'!$C$2:$C$100,0)+1,0)))-INDIRECT(CONCATENATE("'2018-06'!L",TEXT(MATCH($C84,'2018-06'!$C$2:$C$100,0)+1,0))))</f>
        <v>38942811.5</v>
      </c>
      <c r="M84" s="17">
        <f ca="1">IF(OR(INDIRECT(CONCATENATE("'2018-07'!M",TEXT(MATCH($C84,'2018-07'!$C$2:$C$100,0)+1,0)))="",INDIRECT(CONCATENATE("'2018-06'!M",TEXT(MATCH($C84,'2018-06'!$C$2:$C$100,0)+1,0)))="",AND(INDIRECT(CONCATENATE("'2018-07'!M",TEXT(MATCH($C84,'2018-07'!$C$2:$C$100,0)+1,0)))="",INDIRECT(CONCATENATE("'2018-06'!M",TEXT(MATCH($C84,'2018-06'!$C$2:$C$100,0)+1,0)))="")),"Н/Д",INDIRECT(CONCATENATE("'2018-07'!M",TEXT(MATCH($C84,'2018-07'!$C$2:$C$100,0)+1,0)))-INDIRECT(CONCATENATE("'2018-06'!M",TEXT(MATCH($C84,'2018-06'!$C$2:$C$100,0)+1,0))))</f>
        <v>2524823.7699999996</v>
      </c>
      <c r="N84" s="17">
        <f ca="1">IF(OR(INDIRECT(CONCATENATE("'2018-07'!N",TEXT(MATCH($C84,'2018-07'!$C$2:$C$100,0)+1,0)))="",INDIRECT(CONCATENATE("'2018-06'!N",TEXT(MATCH($C84,'2018-06'!$C$2:$C$100,0)+1,0)))="",AND(INDIRECT(CONCATENATE("'2018-07'!N",TEXT(MATCH($C84,'2018-07'!$C$2:$C$100,0)+1,0)))="",INDIRECT(CONCATENATE("'2018-06'!N",TEXT(MATCH($C84,'2018-06'!$C$2:$C$100,0)+1,0)))="")),"Н/Д",INDIRECT(CONCATENATE("'2018-07'!N",TEXT(MATCH($C84,'2018-07'!$C$2:$C$100,0)+1,0)))-INDIRECT(CONCATENATE("'2018-06'!NE",TEXT(MATCH($C84,'2018-06'!$C$2:$C$100,0)+1,0))))</f>
        <v>62202505.149999999</v>
      </c>
      <c r="O84" s="17">
        <f ca="1">IF(OR(INDIRECT(CONCATENATE("'2018-07'!O",TEXT(MATCH($C84,'2018-07'!$C$2:$C$100,0)+1,0)))="",INDIRECT(CONCATENATE("'2018-06'!O",TEXT(MATCH($C84,'2018-06'!$C$2:$C$100,0)+1,0)))="",AND(INDIRECT(CONCATENATE("'2018-07'!O",TEXT(MATCH($C84,'2018-07'!$C$2:$C$100,0)+1,0)))="",INDIRECT(CONCATENATE("'2018-06'!O",TEXT(MATCH($C84,'2018-06'!$C$2:$C$100,0)+1,0)))="")),"Н/Д",INDIRECT(CONCATENATE("'2018-07'!O",TEXT(MATCH($C84,'2018-07'!$C$2:$C$100,0)+1,0)))-INDIRECT(CONCATENATE("'2018-06'!O",TEXT(MATCH($C84,'2018-06'!$C$2:$C$100,0)+1,0))))</f>
        <v>362.24</v>
      </c>
      <c r="P84" s="17">
        <f ca="1">IF(OR(INDIRECT(CONCATENATE("'2018-07'!P",TEXT(MATCH($C84,'2018-07'!$C$2:$C$100,0)+1,0)))="",INDIRECT(CONCATENATE("'2018-06'!P",TEXT(MATCH($C84,'2018-06'!$C$2:$C$100,0)+1,0)))="",AND(INDIRECT(CONCATENATE("'2018-07'!P",TEXT(MATCH($C84,'2018-07'!$C$2:$C$100,0)+1,0)))="",INDIRECT(CONCATENATE("'2018-06'!P",TEXT(MATCH($C84,'2018-06'!$C$2:$C$100,0)+1,0)))="")),"Н/Д",INDIRECT(CONCATENATE("'2018-07'!P",TEXT(MATCH($C84,'2018-07'!$C$2:$C$100,0)+1,0)))-INDIRECT(CONCATENATE("'2018-06'!P",TEXT(MATCH($C84,'2018-06'!$C$2:$C$100,0)+1,0))))</f>
        <v>24943746.280000001</v>
      </c>
      <c r="Q84" s="17">
        <f ca="1">IF(OR(INDIRECT(CONCATENATE("'2018-07'!Q",TEXT(MATCH($C84,'2018-07'!$C$2:$C$100,0)+1,0)))="",INDIRECT(CONCATENATE("'2018-06'!Q",TEXT(MATCH($C84,'2018-06'!$C$2:$C$100,0)+1,0)))="",AND(INDIRECT(CONCATENATE("'2018-07'!Q",TEXT(MATCH($C84,'2018-07'!$C$2:$C$100,0)+1,0)))="",INDIRECT(CONCATENATE("'2018-06'!Q",TEXT(MATCH($C84,'2018-06'!$C$2:$C$100,0)+1,0)))="")),"Н/Д",INDIRECT(CONCATENATE("'2018-07'!Q",TEXT(MATCH($C84,'2018-07'!$C$2:$C$100,0)+1,0)))-INDIRECT(CONCATENATE("'2018-06'!Q",TEXT(MATCH($C84,'2018-06'!$C$2:$C$100,0)+1,0))))</f>
        <v>124692.86000000034</v>
      </c>
      <c r="R84" s="17">
        <f ca="1">IF(OR(INDIRECT(CONCATENATE("'2018-07'!R",TEXT(MATCH($C84,'2018-07'!$C$2:$C$100,0)+1,0)))="",INDIRECT(CONCATENATE("'2018-06'!R",TEXT(MATCH($C84,'2018-06'!$C$2:$C$100,0)+1,0)))="",AND(INDIRECT(CONCATENATE("'2018-07'!R",TEXT(MATCH($C84,'2018-07'!$C$2:$C$100,0)+1,0)))="",INDIRECT(CONCATENATE("'2018-06'!R",TEXT(MATCH($C84,'2018-06'!$C$2:$C$100,0)+1,0)))="")),"Н/Д",INDIRECT(CONCATENATE("'2018-07'!R",TEXT(MATCH($C84,'2018-07'!$C$2:$C$100,0)+1,0)))-INDIRECT(CONCATENATE("'2018-06'!R",TEXT(MATCH($C84,'2018-06'!$C$2:$C$100,0)+1,0))))</f>
        <v>18763922.749999993</v>
      </c>
      <c r="S84" s="17">
        <f ca="1">IF(OR(INDIRECT(CONCATENATE("'2018-07'!S",TEXT(MATCH($C84,'2018-07'!$C$2:$C$100,0)+1,0)))="",INDIRECT(CONCATENATE("'2018-06'!S",TEXT(MATCH($C84,'2018-06'!$C$2:$C$100,0)+1,0)))="",AND(INDIRECT(CONCATENATE("'2018-07'!S",TEXT(MATCH($C84,'2018-07'!$C$2:$C$100,0)+1,0)))="",INDIRECT(CONCATENATE("'2018-06'!S",TEXT(MATCH($C84,'2018-06'!$C$2:$C$100,0)+1,0)))="")),"Н/Д",INDIRECT(CONCATENATE("'2018-07'!S",TEXT(MATCH($C84,'2018-07'!$C$2:$C$100,0)+1,0)))-INDIRECT(CONCATENATE("'2018-06'!S",TEXT(MATCH($C84,'2018-06'!$C$2:$C$100,0)+1,0))))</f>
        <v>283921.53000000003</v>
      </c>
      <c r="T84" s="17">
        <f ca="1">IF(OR(INDIRECT(CONCATENATE("'2018-07'!T",TEXT(MATCH($C84,'2018-07'!$C$2:$C$100,0)+1,0)))="",INDIRECT(CONCATENATE("'2018-06'!T",TEXT(MATCH($C84,'2018-06'!$C$2:$C$100,0)+1,0)))="",AND(INDIRECT(CONCATENATE("'2018-07'!T",TEXT(MATCH($C84,'2018-07'!$C$2:$C$100,0)+1,0)))="",INDIRECT(CONCATENATE("'2018-06'!T",TEXT(MATCH($C84,'2018-06'!$C$2:$C$100,0)+1,0)))="")),"Н/Д",INDIRECT(CONCATENATE("'2018-07'!T",TEXT(MATCH($C84,'2018-07'!$C$2:$C$100,0)+1,0)))-INDIRECT(CONCATENATE("'2018-06'!T",TEXT(MATCH($C84,'2018-06'!$C$2:$C$100,0)+1,0))))</f>
        <v>20060789.350000009</v>
      </c>
      <c r="U84" s="17">
        <f ca="1">IF(OR(INDIRECT(CONCATENATE("'2018-07'!U",TEXT(MATCH($C84,'2018-07'!$C$2:$C$100,0)+1,0)))="",INDIRECT(CONCATENATE("'2018-06'!U",TEXT(MATCH($C84,'2018-06'!$C$2:$C$100,0)+1,0)))="",AND(INDIRECT(CONCATENATE("'2018-07'!U",TEXT(MATCH($C84,'2018-07'!$C$2:$C$100,0)+1,0)))="",INDIRECT(CONCATENATE("'2018-06'!U",TEXT(MATCH($C84,'2018-06'!$C$2:$C$100,0)+1,0)))="")),"Н/Д",INDIRECT(CONCATENATE("'2018-07'!U",TEXT(MATCH($C84,'2018-07'!$C$2:$C$100,0)+1,0)))-INDIRECT(CONCATENATE("'2018-06'!U",TEXT(MATCH($C84,'2018-06'!$C$2:$C$100,0)+1,0))))</f>
        <v>3600963.1899999995</v>
      </c>
      <c r="V84" s="17">
        <f ca="1">IF(OR(INDIRECT(CONCATENATE("'2018-07'!V",TEXT(MATCH($C84,'2018-07'!$C$2:$C$100,0)+1,0)))="",INDIRECT(CONCATENATE("'2018-06'!V",TEXT(MATCH($C84,'2018-06'!$C$2:$C$100,0)+1,0)))="",AND(INDIRECT(CONCATENATE("'2018-07'!V",TEXT(MATCH($C84,'2018-07'!$C$2:$C$100,0)+1,0)))="",INDIRECT(CONCATENATE("'2018-06'!V",TEXT(MATCH($C84,'2018-06'!$C$2:$C$100,0)+1,0)))="")),"Н/Д",INDIRECT(CONCATENATE("'2018-07'!V",TEXT(MATCH($C84,'2018-07'!$C$2:$C$100,0)+1,0)))-INDIRECT(CONCATENATE("'2018-06'!V",TEXT(MATCH($C84,'2018-06'!$C$2:$C$100,0)+1,0))))</f>
        <v>953839027.15999985</v>
      </c>
      <c r="W84" s="17">
        <f ca="1">IF(OR(INDIRECT(CONCATENATE("'2018-07'!W",TEXT(MATCH($C84,'2018-07'!$C$2:$C$100,0)+1,0)))="",INDIRECT(CONCATENATE("'2018-06'!W",TEXT(MATCH($C84,'2018-06'!$C$2:$C$100,0)+1,0)))="",AND(INDIRECT(CONCATENATE("'2018-07'!W",TEXT(MATCH($C84,'2018-07'!$C$2:$C$100,0)+1,0)))="",INDIRECT(CONCATENATE("'2018-06'!W",TEXT(MATCH($C84,'2018-06'!$C$2:$C$100,0)+1,0)))="")),"Н/Д",INDIRECT(CONCATENATE("'2018-07'!W",TEXT(MATCH($C84,'2018-07'!$C$2:$C$100,0)+1,0)))-INDIRECT(CONCATENATE("'2018-06'!W",TEXT(MATCH($C84,'2018-06'!$C$2:$C$100,0)+1,0))))</f>
        <v>4670868062.1100006</v>
      </c>
    </row>
    <row r="85" spans="1:23" x14ac:dyDescent="0.25">
      <c r="A85" s="2" t="s">
        <v>107</v>
      </c>
      <c r="B85" s="2" t="s">
        <v>112</v>
      </c>
      <c r="C85" s="15">
        <v>85000000</v>
      </c>
      <c r="D85" s="2" t="s">
        <v>210</v>
      </c>
      <c r="E85" s="17">
        <f ca="1">IF(OR(INDIRECT(CONCATENATE("'2018-07'!E",TEXT(MATCH($C85,'2018-07'!$C$2:$C$100,0)+1,0)))="",INDIRECT(CONCATENATE("'2018-06'!E",TEXT(MATCH($C85,'2018-06'!$C$2:$C$100,0)+1,0)))="",AND(INDIRECT(CONCATENATE("'2018-07'!E",TEXT(MATCH($C85,'2018-07'!$C$2:$C$100,0)+1,0)))="",INDIRECT(CONCATENATE("'2018-06'!E",TEXT(MATCH($C85,'2018-06'!$C$2:$C$100,0)+1,0)))="")),"Н/Д",INDIRECT(CONCATENATE("'2018-07'!E",TEXT(MATCH($C85,'2018-07'!$C$2:$C$100,0)+1,0)))-INDIRECT(CONCATENATE("'2018-06'!E",TEXT(MATCH($C85,'2018-06'!$C$2:$C$100,0)+1,0))))</f>
        <v>908975690.92000008</v>
      </c>
      <c r="F85" s="17">
        <f ca="1">IF(OR(INDIRECT(CONCATENATE("'2018-07'!F",TEXT(MATCH($C85,'2018-07'!$C$2:$C$100,0)+1,0)))="",INDIRECT(CONCATENATE("'2018-06'!F",TEXT(MATCH($C85,'2018-06'!$C$2:$C$100,0)+1,0)))="",AND(INDIRECT(CONCATENATE("'2018-07'!F",TEXT(MATCH($C85,'2018-07'!$C$2:$C$100,0)+1,0)))="",INDIRECT(CONCATENATE("'2018-06'!F",TEXT(MATCH($C85,'2018-06'!$C$2:$C$100,0)+1,0)))="")),"Н/Д",INDIRECT(CONCATENATE("'2018-07'!F",TEXT(MATCH($C85,'2018-07'!$C$2:$C$100,0)+1,0)))-INDIRECT(CONCATENATE("'2018-06'!F",TEXT(MATCH($C85,'2018-06'!$C$2:$C$100,0)+1,0))))</f>
        <v>430762247.57000017</v>
      </c>
      <c r="G85" s="17">
        <f ca="1">IF(OR(INDIRECT(CONCATENATE("'2018-07'!G",TEXT(MATCH($C85,'2018-07'!$C$2:$C$100,0)+1,0)))="",INDIRECT(CONCATENATE("'2018-06'!G",TEXT(MATCH($C85,'2018-06'!$C$2:$C$100,0)+1,0)))="",AND(INDIRECT(CONCATENATE("'2018-07'!G",TEXT(MATCH($C85,'2018-07'!$C$2:$C$100,0)+1,0)))="",INDIRECT(CONCATENATE("'2018-06'!G",TEXT(MATCH($C85,'2018-06'!$C$2:$C$100,0)+1,0)))="")),"Н/Д",INDIRECT(CONCATENATE("'2018-07'!G",TEXT(MATCH($C85,'2018-07'!$C$2:$C$100,0)+1,0)))-INDIRECT(CONCATENATE("'2018-06'!G",TEXT(MATCH($C85,'2018-06'!$C$2:$C$100,0)+1,0))))</f>
        <v>94688128.279999971</v>
      </c>
      <c r="H85" s="17">
        <f ca="1">IF(OR(INDIRECT(CONCATENATE("'2018-07'!H",TEXT(MATCH($C85,'2018-07'!$C$2:$C$100,0)+1,0)))="",INDIRECT(CONCATENATE("'2018-06'!H",TEXT(MATCH($C85,'2018-06'!$C$2:$C$100,0)+1,0)))="",AND(INDIRECT(CONCATENATE("'2018-07'!H",TEXT(MATCH($C85,'2018-07'!$C$2:$C$100,0)+1,0)))="",INDIRECT(CONCATENATE("'2018-06'!H",TEXT(MATCH($C85,'2018-06'!$C$2:$C$100,0)+1,0)))="")),"Н/Д",INDIRECT(CONCATENATE("'2018-07'!H",TEXT(MATCH($C85,'2018-07'!$C$2:$C$100,0)+1,0)))-INDIRECT(CONCATENATE("'2018-06'!H",TEXT(MATCH($C85,'2018-06'!$C$2:$C$100,0)+1,0))))</f>
        <v>182296369.22000003</v>
      </c>
      <c r="I85" s="17">
        <f ca="1">IF(OR(INDIRECT(CONCATENATE("'2018-07'!I",TEXT(MATCH($C85,'2018-07'!$C$2:$C$100,0)+1,0)))="",INDIRECT(CONCATENATE("'2018-06'!I",TEXT(MATCH($C85,'2018-06'!$C$2:$C$100,0)+1,0)))="",AND(INDIRECT(CONCATENATE("'2018-07'!I",TEXT(MATCH($C85,'2018-07'!$C$2:$C$100,0)+1,0)))="",INDIRECT(CONCATENATE("'2018-06'!I",TEXT(MATCH($C85,'2018-06'!$C$2:$C$100,0)+1,0)))="")),"Н/Д",INDIRECT(CONCATENATE("'2018-07'!I",TEXT(MATCH($C85,'2018-07'!$C$2:$C$100,0)+1,0)))-INDIRECT(CONCATENATE("'2018-06'!I",TEXT(MATCH($C85,'2018-06'!$C$2:$C$100,0)+1,0))))</f>
        <v>60368751.139999986</v>
      </c>
      <c r="J85" s="17" t="str">
        <f ca="1">IF(OR(INDIRECT(CONCATENATE("'2018-07'!J",TEXT(MATCH($C85,'2018-07'!$C$2:$C$100,0)+1,0)))="",INDIRECT(CONCATENATE("'2018-06'!J",TEXT(MATCH($C85,'2018-06'!$C$2:$C$100,0)+1,0)))="",AND(INDIRECT(CONCATENATE("'2018-07'!J",TEXT(MATCH($C85,'2018-07'!$C$2:$C$100,0)+1,0)))="",INDIRECT(CONCATENATE("'2018-06'!J",TEXT(MATCH($C85,'2018-06'!$C$2:$C$100,0)+1,0)))="")),"Н/Д",INDIRECT(CONCATENATE("'2018-07'!J",TEXT(MATCH($C85,'2018-07'!$C$2:$C$100,0)+1,0)))-INDIRECT(CONCATENATE("'2018-06'!J",TEXT(MATCH($C85,'2018-06'!$C$2:$C$100,0)+1,0))))</f>
        <v>Н/Д</v>
      </c>
      <c r="K85" s="17">
        <f ca="1">IF(OR(INDIRECT(CONCATENATE("'2018-07'!K",TEXT(MATCH($C85,'2018-07'!$C$2:$C$100,0)+1,0)))="",INDIRECT(CONCATENATE("'2018-06'!K",TEXT(MATCH($C85,'2018-06'!$C$2:$C$100,0)+1,0)))="",AND(INDIRECT(CONCATENATE("'2018-07'!K",TEXT(MATCH($C85,'2018-07'!$C$2:$C$100,0)+1,0)))="",INDIRECT(CONCATENATE("'2018-06'!K",TEXT(MATCH($C85,'2018-06'!$C$2:$C$100,0)+1,0)))="")),"Н/Д",INDIRECT(CONCATENATE("'2018-07'!K",TEXT(MATCH($C85,'2018-07'!$C$2:$C$100,0)+1,0)))-INDIRECT(CONCATENATE("'2018-06'!K",TEXT(MATCH($C85,'2018-06'!$C$2:$C$100,0)+1,0))))</f>
        <v>21573334.479999989</v>
      </c>
      <c r="L85" s="17">
        <f ca="1">IF(OR(INDIRECT(CONCATENATE("'2018-07'!L",TEXT(MATCH($C85,'2018-07'!$C$2:$C$100,0)+1,0)))="",INDIRECT(CONCATENATE("'2018-06'!L",TEXT(MATCH($C85,'2018-06'!$C$2:$C$100,0)+1,0)))="",AND(INDIRECT(CONCATENATE("'2018-07'!L",TEXT(MATCH($C85,'2018-07'!$C$2:$C$100,0)+1,0)))="",INDIRECT(CONCATENATE("'2018-06'!L",TEXT(MATCH($C85,'2018-06'!$C$2:$C$100,0)+1,0)))="")),"Н/Д",INDIRECT(CONCATENATE("'2018-07'!L",TEXT(MATCH($C85,'2018-07'!$C$2:$C$100,0)+1,0)))-INDIRECT(CONCATENATE("'2018-06'!L",TEXT(MATCH($C85,'2018-06'!$C$2:$C$100,0)+1,0))))</f>
        <v>13905454.939999938</v>
      </c>
      <c r="M85" s="17">
        <f ca="1">IF(OR(INDIRECT(CONCATENATE("'2018-07'!M",TEXT(MATCH($C85,'2018-07'!$C$2:$C$100,0)+1,0)))="",INDIRECT(CONCATENATE("'2018-06'!M",TEXT(MATCH($C85,'2018-06'!$C$2:$C$100,0)+1,0)))="",AND(INDIRECT(CONCATENATE("'2018-07'!M",TEXT(MATCH($C85,'2018-07'!$C$2:$C$100,0)+1,0)))="",INDIRECT(CONCATENATE("'2018-06'!M",TEXT(MATCH($C85,'2018-06'!$C$2:$C$100,0)+1,0)))="")),"Н/Д",INDIRECT(CONCATENATE("'2018-07'!M",TEXT(MATCH($C85,'2018-07'!$C$2:$C$100,0)+1,0)))-INDIRECT(CONCATENATE("'2018-06'!M",TEXT(MATCH($C85,'2018-06'!$C$2:$C$100,0)+1,0))))</f>
        <v>54871.149999999994</v>
      </c>
      <c r="N85" s="17">
        <f ca="1">IF(OR(INDIRECT(CONCATENATE("'2018-07'!N",TEXT(MATCH($C85,'2018-07'!$C$2:$C$100,0)+1,0)))="",INDIRECT(CONCATENATE("'2018-06'!N",TEXT(MATCH($C85,'2018-06'!$C$2:$C$100,0)+1,0)))="",AND(INDIRECT(CONCATENATE("'2018-07'!N",TEXT(MATCH($C85,'2018-07'!$C$2:$C$100,0)+1,0)))="",INDIRECT(CONCATENATE("'2018-06'!N",TEXT(MATCH($C85,'2018-06'!$C$2:$C$100,0)+1,0)))="")),"Н/Д",INDIRECT(CONCATENATE("'2018-07'!N",TEXT(MATCH($C85,'2018-07'!$C$2:$C$100,0)+1,0)))-INDIRECT(CONCATENATE("'2018-06'!NE",TEXT(MATCH($C85,'2018-06'!$C$2:$C$100,0)+1,0))))</f>
        <v>33560674.609999999</v>
      </c>
      <c r="O85" s="17">
        <f ca="1">IF(OR(INDIRECT(CONCATENATE("'2018-07'!O",TEXT(MATCH($C85,'2018-07'!$C$2:$C$100,0)+1,0)))="",INDIRECT(CONCATENATE("'2018-06'!O",TEXT(MATCH($C85,'2018-06'!$C$2:$C$100,0)+1,0)))="",AND(INDIRECT(CONCATENATE("'2018-07'!O",TEXT(MATCH($C85,'2018-07'!$C$2:$C$100,0)+1,0)))="",INDIRECT(CONCATENATE("'2018-06'!O",TEXT(MATCH($C85,'2018-06'!$C$2:$C$100,0)+1,0)))="")),"Н/Д",INDIRECT(CONCATENATE("'2018-07'!O",TEXT(MATCH($C85,'2018-07'!$C$2:$C$100,0)+1,0)))-INDIRECT(CONCATENATE("'2018-06'!O",TEXT(MATCH($C85,'2018-06'!$C$2:$C$100,0)+1,0))))</f>
        <v>0</v>
      </c>
      <c r="P85" s="17">
        <f ca="1">IF(OR(INDIRECT(CONCATENATE("'2018-07'!P",TEXT(MATCH($C85,'2018-07'!$C$2:$C$100,0)+1,0)))="",INDIRECT(CONCATENATE("'2018-06'!P",TEXT(MATCH($C85,'2018-06'!$C$2:$C$100,0)+1,0)))="",AND(INDIRECT(CONCATENATE("'2018-07'!P",TEXT(MATCH($C85,'2018-07'!$C$2:$C$100,0)+1,0)))="",INDIRECT(CONCATENATE("'2018-06'!P",TEXT(MATCH($C85,'2018-06'!$C$2:$C$100,0)+1,0)))="")),"Н/Д",INDIRECT(CONCATENATE("'2018-07'!P",TEXT(MATCH($C85,'2018-07'!$C$2:$C$100,0)+1,0)))-INDIRECT(CONCATENATE("'2018-06'!P",TEXT(MATCH($C85,'2018-06'!$C$2:$C$100,0)+1,0))))</f>
        <v>26776915.670000017</v>
      </c>
      <c r="Q85" s="17">
        <f ca="1">IF(OR(INDIRECT(CONCATENATE("'2018-07'!Q",TEXT(MATCH($C85,'2018-07'!$C$2:$C$100,0)+1,0)))="",INDIRECT(CONCATENATE("'2018-06'!Q",TEXT(MATCH($C85,'2018-06'!$C$2:$C$100,0)+1,0)))="",AND(INDIRECT(CONCATENATE("'2018-07'!Q",TEXT(MATCH($C85,'2018-07'!$C$2:$C$100,0)+1,0)))="",INDIRECT(CONCATENATE("'2018-06'!Q",TEXT(MATCH($C85,'2018-06'!$C$2:$C$100,0)+1,0)))="")),"Н/Д",INDIRECT(CONCATENATE("'2018-07'!Q",TEXT(MATCH($C85,'2018-07'!$C$2:$C$100,0)+1,0)))-INDIRECT(CONCATENATE("'2018-06'!Q",TEXT(MATCH($C85,'2018-06'!$C$2:$C$100,0)+1,0))))</f>
        <v>166548.83999999985</v>
      </c>
      <c r="R85" s="17">
        <f ca="1">IF(OR(INDIRECT(CONCATENATE("'2018-07'!R",TEXT(MATCH($C85,'2018-07'!$C$2:$C$100,0)+1,0)))="",INDIRECT(CONCATENATE("'2018-06'!R",TEXT(MATCH($C85,'2018-06'!$C$2:$C$100,0)+1,0)))="",AND(INDIRECT(CONCATENATE("'2018-07'!R",TEXT(MATCH($C85,'2018-07'!$C$2:$C$100,0)+1,0)))="",INDIRECT(CONCATENATE("'2018-06'!R",TEXT(MATCH($C85,'2018-06'!$C$2:$C$100,0)+1,0)))="")),"Н/Д",INDIRECT(CONCATENATE("'2018-07'!R",TEXT(MATCH($C85,'2018-07'!$C$2:$C$100,0)+1,0)))-INDIRECT(CONCATENATE("'2018-06'!R",TEXT(MATCH($C85,'2018-06'!$C$2:$C$100,0)+1,0))))</f>
        <v>3290293.0700000003</v>
      </c>
      <c r="S85" s="17">
        <f ca="1">IF(OR(INDIRECT(CONCATENATE("'2018-07'!S",TEXT(MATCH($C85,'2018-07'!$C$2:$C$100,0)+1,0)))="",INDIRECT(CONCATENATE("'2018-06'!S",TEXT(MATCH($C85,'2018-06'!$C$2:$C$100,0)+1,0)))="",AND(INDIRECT(CONCATENATE("'2018-07'!S",TEXT(MATCH($C85,'2018-07'!$C$2:$C$100,0)+1,0)))="",INDIRECT(CONCATENATE("'2018-06'!S",TEXT(MATCH($C85,'2018-06'!$C$2:$C$100,0)+1,0)))="")),"Н/Д",INDIRECT(CONCATENATE("'2018-07'!S",TEXT(MATCH($C85,'2018-07'!$C$2:$C$100,0)+1,0)))-INDIRECT(CONCATENATE("'2018-06'!S",TEXT(MATCH($C85,'2018-06'!$C$2:$C$100,0)+1,0))))</f>
        <v>22400</v>
      </c>
      <c r="T85" s="17">
        <f ca="1">IF(OR(INDIRECT(CONCATENATE("'2018-07'!T",TEXT(MATCH($C85,'2018-07'!$C$2:$C$100,0)+1,0)))="",INDIRECT(CONCATENATE("'2018-06'!T",TEXT(MATCH($C85,'2018-06'!$C$2:$C$100,0)+1,0)))="",AND(INDIRECT(CONCATENATE("'2018-07'!T",TEXT(MATCH($C85,'2018-07'!$C$2:$C$100,0)+1,0)))="",INDIRECT(CONCATENATE("'2018-06'!T",TEXT(MATCH($C85,'2018-06'!$C$2:$C$100,0)+1,0)))="")),"Н/Д",INDIRECT(CONCATENATE("'2018-07'!T",TEXT(MATCH($C85,'2018-07'!$C$2:$C$100,0)+1,0)))-INDIRECT(CONCATENATE("'2018-06'!T",TEXT(MATCH($C85,'2018-06'!$C$2:$C$100,0)+1,0))))</f>
        <v>9724855.5</v>
      </c>
      <c r="U85" s="17">
        <f ca="1">IF(OR(INDIRECT(CONCATENATE("'2018-07'!U",TEXT(MATCH($C85,'2018-07'!$C$2:$C$100,0)+1,0)))="",INDIRECT(CONCATENATE("'2018-06'!U",TEXT(MATCH($C85,'2018-06'!$C$2:$C$100,0)+1,0)))="",AND(INDIRECT(CONCATENATE("'2018-07'!U",TEXT(MATCH($C85,'2018-07'!$C$2:$C$100,0)+1,0)))="",INDIRECT(CONCATENATE("'2018-06'!U",TEXT(MATCH($C85,'2018-06'!$C$2:$C$100,0)+1,0)))="")),"Н/Д",INDIRECT(CONCATENATE("'2018-07'!U",TEXT(MATCH($C85,'2018-07'!$C$2:$C$100,0)+1,0)))-INDIRECT(CONCATENATE("'2018-06'!U",TEXT(MATCH($C85,'2018-06'!$C$2:$C$100,0)+1,0))))</f>
        <v>45530.060000002384</v>
      </c>
      <c r="V85" s="17">
        <f ca="1">IF(OR(INDIRECT(CONCATENATE("'2018-07'!V",TEXT(MATCH($C85,'2018-07'!$C$2:$C$100,0)+1,0)))="",INDIRECT(CONCATENATE("'2018-06'!V",TEXT(MATCH($C85,'2018-06'!$C$2:$C$100,0)+1,0)))="",AND(INDIRECT(CONCATENATE("'2018-07'!V",TEXT(MATCH($C85,'2018-07'!$C$2:$C$100,0)+1,0)))="",INDIRECT(CONCATENATE("'2018-06'!V",TEXT(MATCH($C85,'2018-06'!$C$2:$C$100,0)+1,0)))="")),"Н/Д",INDIRECT(CONCATENATE("'2018-07'!V",TEXT(MATCH($C85,'2018-07'!$C$2:$C$100,0)+1,0)))-INDIRECT(CONCATENATE("'2018-06'!V",TEXT(MATCH($C85,'2018-06'!$C$2:$C$100,0)+1,0))))</f>
        <v>478213443.3499999</v>
      </c>
      <c r="W85" s="17">
        <f ca="1">IF(OR(INDIRECT(CONCATENATE("'2018-07'!W",TEXT(MATCH($C85,'2018-07'!$C$2:$C$100,0)+1,0)))="",INDIRECT(CONCATENATE("'2018-06'!W",TEXT(MATCH($C85,'2018-06'!$C$2:$C$100,0)+1,0)))="",AND(INDIRECT(CONCATENATE("'2018-07'!W",TEXT(MATCH($C85,'2018-07'!$C$2:$C$100,0)+1,0)))="",INDIRECT(CONCATENATE("'2018-06'!W",TEXT(MATCH($C85,'2018-06'!$C$2:$C$100,0)+1,0)))="")),"Н/Д",INDIRECT(CONCATENATE("'2018-07'!W",TEXT(MATCH($C85,'2018-07'!$C$2:$C$100,0)+1,0)))-INDIRECT(CONCATENATE("'2018-06'!W",TEXT(MATCH($C85,'2018-06'!$C$2:$C$100,0)+1,0))))</f>
        <v>2237955509.2799988</v>
      </c>
    </row>
    <row r="86" spans="1:23" x14ac:dyDescent="0.25">
      <c r="A86" s="2" t="s">
        <v>107</v>
      </c>
      <c r="B86" s="2" t="s">
        <v>113</v>
      </c>
      <c r="C86" s="15">
        <v>35000000</v>
      </c>
      <c r="D86" s="2" t="s">
        <v>210</v>
      </c>
      <c r="E86" s="17">
        <f ca="1">IF(OR(INDIRECT(CONCATENATE("'2018-07'!E",TEXT(MATCH($C86,'2018-07'!$C$2:$C$100,0)+1,0)))="",INDIRECT(CONCATENATE("'2018-06'!E",TEXT(MATCH($C86,'2018-06'!$C$2:$C$100,0)+1,0)))="",AND(INDIRECT(CONCATENATE("'2018-07'!E",TEXT(MATCH($C86,'2018-07'!$C$2:$C$100,0)+1,0)))="",INDIRECT(CONCATENATE("'2018-06'!E",TEXT(MATCH($C86,'2018-06'!$C$2:$C$100,0)+1,0)))="")),"Н/Д",INDIRECT(CONCATENATE("'2018-07'!E",TEXT(MATCH($C86,'2018-07'!$C$2:$C$100,0)+1,0)))-INDIRECT(CONCATENATE("'2018-06'!E",TEXT(MATCH($C86,'2018-06'!$C$2:$C$100,0)+1,0))))</f>
        <v>12980982268.209991</v>
      </c>
      <c r="F86" s="17">
        <f ca="1">IF(OR(INDIRECT(CONCATENATE("'2018-07'!F",TEXT(MATCH($C86,'2018-07'!$C$2:$C$100,0)+1,0)))="",INDIRECT(CONCATENATE("'2018-06'!F",TEXT(MATCH($C86,'2018-06'!$C$2:$C$100,0)+1,0)))="",AND(INDIRECT(CONCATENATE("'2018-07'!F",TEXT(MATCH($C86,'2018-07'!$C$2:$C$100,0)+1,0)))="",INDIRECT(CONCATENATE("'2018-06'!F",TEXT(MATCH($C86,'2018-06'!$C$2:$C$100,0)+1,0)))="")),"Н/Д",INDIRECT(CONCATENATE("'2018-07'!F",TEXT(MATCH($C86,'2018-07'!$C$2:$C$100,0)+1,0)))-INDIRECT(CONCATENATE("'2018-06'!F",TEXT(MATCH($C86,'2018-06'!$C$2:$C$100,0)+1,0))))</f>
        <v>3728423775.6300011</v>
      </c>
      <c r="G86" s="17">
        <f ca="1">IF(OR(INDIRECT(CONCATENATE("'2018-07'!G",TEXT(MATCH($C86,'2018-07'!$C$2:$C$100,0)+1,0)))="",INDIRECT(CONCATENATE("'2018-06'!G",TEXT(MATCH($C86,'2018-06'!$C$2:$C$100,0)+1,0)))="",AND(INDIRECT(CONCATENATE("'2018-07'!G",TEXT(MATCH($C86,'2018-07'!$C$2:$C$100,0)+1,0)))="",INDIRECT(CONCATENATE("'2018-06'!G",TEXT(MATCH($C86,'2018-06'!$C$2:$C$100,0)+1,0)))="")),"Н/Д",INDIRECT(CONCATENATE("'2018-07'!G",TEXT(MATCH($C86,'2018-07'!$C$2:$C$100,0)+1,0)))-INDIRECT(CONCATENATE("'2018-06'!G",TEXT(MATCH($C86,'2018-06'!$C$2:$C$100,0)+1,0))))</f>
        <v>281007490.36000013</v>
      </c>
      <c r="H86" s="17">
        <f ca="1">IF(OR(INDIRECT(CONCATENATE("'2018-07'!H",TEXT(MATCH($C86,'2018-07'!$C$2:$C$100,0)+1,0)))="",INDIRECT(CONCATENATE("'2018-06'!H",TEXT(MATCH($C86,'2018-06'!$C$2:$C$100,0)+1,0)))="",AND(INDIRECT(CONCATENATE("'2018-07'!H",TEXT(MATCH($C86,'2018-07'!$C$2:$C$100,0)+1,0)))="",INDIRECT(CONCATENATE("'2018-06'!H",TEXT(MATCH($C86,'2018-06'!$C$2:$C$100,0)+1,0)))="")),"Н/Д",INDIRECT(CONCATENATE("'2018-07'!H",TEXT(MATCH($C86,'2018-07'!$C$2:$C$100,0)+1,0)))-INDIRECT(CONCATENATE("'2018-06'!H",TEXT(MATCH($C86,'2018-06'!$C$2:$C$100,0)+1,0))))</f>
        <v>2222941675.3500004</v>
      </c>
      <c r="I86" s="17">
        <f ca="1">IF(OR(INDIRECT(CONCATENATE("'2018-07'!I",TEXT(MATCH($C86,'2018-07'!$C$2:$C$100,0)+1,0)))="",INDIRECT(CONCATENATE("'2018-06'!I",TEXT(MATCH($C86,'2018-06'!$C$2:$C$100,0)+1,0)))="",AND(INDIRECT(CONCATENATE("'2018-07'!I",TEXT(MATCH($C86,'2018-07'!$C$2:$C$100,0)+1,0)))="",INDIRECT(CONCATENATE("'2018-06'!I",TEXT(MATCH($C86,'2018-06'!$C$2:$C$100,0)+1,0)))="")),"Н/Д",INDIRECT(CONCATENATE("'2018-07'!I",TEXT(MATCH($C86,'2018-07'!$C$2:$C$100,0)+1,0)))-INDIRECT(CONCATENATE("'2018-06'!I",TEXT(MATCH($C86,'2018-06'!$C$2:$C$100,0)+1,0))))</f>
        <v>493471390.3499999</v>
      </c>
      <c r="J86" s="17" t="str">
        <f ca="1">IF(OR(INDIRECT(CONCATENATE("'2018-07'!J",TEXT(MATCH($C86,'2018-07'!$C$2:$C$100,0)+1,0)))="",INDIRECT(CONCATENATE("'2018-06'!J",TEXT(MATCH($C86,'2018-06'!$C$2:$C$100,0)+1,0)))="",AND(INDIRECT(CONCATENATE("'2018-07'!J",TEXT(MATCH($C86,'2018-07'!$C$2:$C$100,0)+1,0)))="",INDIRECT(CONCATENATE("'2018-06'!J",TEXT(MATCH($C86,'2018-06'!$C$2:$C$100,0)+1,0)))="")),"Н/Д",INDIRECT(CONCATENATE("'2018-07'!J",TEXT(MATCH($C86,'2018-07'!$C$2:$C$100,0)+1,0)))-INDIRECT(CONCATENATE("'2018-06'!J",TEXT(MATCH($C86,'2018-06'!$C$2:$C$100,0)+1,0))))</f>
        <v>Н/Д</v>
      </c>
      <c r="K86" s="17">
        <f ca="1">IF(OR(INDIRECT(CONCATENATE("'2018-07'!K",TEXT(MATCH($C86,'2018-07'!$C$2:$C$100,0)+1,0)))="",INDIRECT(CONCATENATE("'2018-06'!K",TEXT(MATCH($C86,'2018-06'!$C$2:$C$100,0)+1,0)))="",AND(INDIRECT(CONCATENATE("'2018-07'!K",TEXT(MATCH($C86,'2018-07'!$C$2:$C$100,0)+1,0)))="",INDIRECT(CONCATENATE("'2018-06'!K",TEXT(MATCH($C86,'2018-06'!$C$2:$C$100,0)+1,0)))="")),"Н/Д",INDIRECT(CONCATENATE("'2018-07'!K",TEXT(MATCH($C86,'2018-07'!$C$2:$C$100,0)+1,0)))-INDIRECT(CONCATENATE("'2018-06'!K",TEXT(MATCH($C86,'2018-06'!$C$2:$C$100,0)+1,0))))</f>
        <v>120781459.68000007</v>
      </c>
      <c r="L86" s="17">
        <f ca="1">IF(OR(INDIRECT(CONCATENATE("'2018-07'!L",TEXT(MATCH($C86,'2018-07'!$C$2:$C$100,0)+1,0)))="",INDIRECT(CONCATENATE("'2018-06'!L",TEXT(MATCH($C86,'2018-06'!$C$2:$C$100,0)+1,0)))="",AND(INDIRECT(CONCATENATE("'2018-07'!L",TEXT(MATCH($C86,'2018-07'!$C$2:$C$100,0)+1,0)))="",INDIRECT(CONCATENATE("'2018-06'!L",TEXT(MATCH($C86,'2018-06'!$C$2:$C$100,0)+1,0)))="")),"Н/Д",INDIRECT(CONCATENATE("'2018-07'!L",TEXT(MATCH($C86,'2018-07'!$C$2:$C$100,0)+1,0)))-INDIRECT(CONCATENATE("'2018-06'!L",TEXT(MATCH($C86,'2018-06'!$C$2:$C$100,0)+1,0))))</f>
        <v>49217725.430000067</v>
      </c>
      <c r="M86" s="17">
        <f ca="1">IF(OR(INDIRECT(CONCATENATE("'2018-07'!M",TEXT(MATCH($C86,'2018-07'!$C$2:$C$100,0)+1,0)))="",INDIRECT(CONCATENATE("'2018-06'!M",TEXT(MATCH($C86,'2018-06'!$C$2:$C$100,0)+1,0)))="",AND(INDIRECT(CONCATENATE("'2018-07'!M",TEXT(MATCH($C86,'2018-07'!$C$2:$C$100,0)+1,0)))="",INDIRECT(CONCATENATE("'2018-06'!M",TEXT(MATCH($C86,'2018-06'!$C$2:$C$100,0)+1,0)))="")),"Н/Д",INDIRECT(CONCATENATE("'2018-07'!M",TEXT(MATCH($C86,'2018-07'!$C$2:$C$100,0)+1,0)))-INDIRECT(CONCATENATE("'2018-06'!M",TEXT(MATCH($C86,'2018-06'!$C$2:$C$100,0)+1,0))))</f>
        <v>23360369.680000007</v>
      </c>
      <c r="N86" s="17">
        <f ca="1">IF(OR(INDIRECT(CONCATENATE("'2018-07'!N",TEXT(MATCH($C86,'2018-07'!$C$2:$C$100,0)+1,0)))="",INDIRECT(CONCATENATE("'2018-06'!N",TEXT(MATCH($C86,'2018-06'!$C$2:$C$100,0)+1,0)))="",AND(INDIRECT(CONCATENATE("'2018-07'!N",TEXT(MATCH($C86,'2018-07'!$C$2:$C$100,0)+1,0)))="",INDIRECT(CONCATENATE("'2018-06'!N",TEXT(MATCH($C86,'2018-06'!$C$2:$C$100,0)+1,0)))="")),"Н/Д",INDIRECT(CONCATENATE("'2018-07'!N",TEXT(MATCH($C86,'2018-07'!$C$2:$C$100,0)+1,0)))-INDIRECT(CONCATENATE("'2018-06'!NE",TEXT(MATCH($C86,'2018-06'!$C$2:$C$100,0)+1,0))))</f>
        <v>244659922.53</v>
      </c>
      <c r="O86" s="17">
        <f ca="1">IF(OR(INDIRECT(CONCATENATE("'2018-07'!O",TEXT(MATCH($C86,'2018-07'!$C$2:$C$100,0)+1,0)))="",INDIRECT(CONCATENATE("'2018-06'!O",TEXT(MATCH($C86,'2018-06'!$C$2:$C$100,0)+1,0)))="",AND(INDIRECT(CONCATENATE("'2018-07'!O",TEXT(MATCH($C86,'2018-07'!$C$2:$C$100,0)+1,0)))="",INDIRECT(CONCATENATE("'2018-06'!O",TEXT(MATCH($C86,'2018-06'!$C$2:$C$100,0)+1,0)))="")),"Н/Д",INDIRECT(CONCATENATE("'2018-07'!O",TEXT(MATCH($C86,'2018-07'!$C$2:$C$100,0)+1,0)))-INDIRECT(CONCATENATE("'2018-06'!O",TEXT(MATCH($C86,'2018-06'!$C$2:$C$100,0)+1,0))))</f>
        <v>0</v>
      </c>
      <c r="P86" s="17">
        <f ca="1">IF(OR(INDIRECT(CONCATENATE("'2018-07'!P",TEXT(MATCH($C86,'2018-07'!$C$2:$C$100,0)+1,0)))="",INDIRECT(CONCATENATE("'2018-06'!P",TEXT(MATCH($C86,'2018-06'!$C$2:$C$100,0)+1,0)))="",AND(INDIRECT(CONCATENATE("'2018-07'!P",TEXT(MATCH($C86,'2018-07'!$C$2:$C$100,0)+1,0)))="",INDIRECT(CONCATENATE("'2018-06'!P",TEXT(MATCH($C86,'2018-06'!$C$2:$C$100,0)+1,0)))="")),"Н/Д",INDIRECT(CONCATENATE("'2018-07'!P",TEXT(MATCH($C86,'2018-07'!$C$2:$C$100,0)+1,0)))-INDIRECT(CONCATENATE("'2018-06'!P",TEXT(MATCH($C86,'2018-06'!$C$2:$C$100,0)+1,0))))</f>
        <v>337587411.47999978</v>
      </c>
      <c r="Q86" s="17">
        <f ca="1">IF(OR(INDIRECT(CONCATENATE("'2018-07'!Q",TEXT(MATCH($C86,'2018-07'!$C$2:$C$100,0)+1,0)))="",INDIRECT(CONCATENATE("'2018-06'!Q",TEXT(MATCH($C86,'2018-06'!$C$2:$C$100,0)+1,0)))="",AND(INDIRECT(CONCATENATE("'2018-07'!Q",TEXT(MATCH($C86,'2018-07'!$C$2:$C$100,0)+1,0)))="",INDIRECT(CONCATENATE("'2018-06'!Q",TEXT(MATCH($C86,'2018-06'!$C$2:$C$100,0)+1,0)))="")),"Н/Д",INDIRECT(CONCATENATE("'2018-07'!Q",TEXT(MATCH($C86,'2018-07'!$C$2:$C$100,0)+1,0)))-INDIRECT(CONCATENATE("'2018-06'!Q",TEXT(MATCH($C86,'2018-06'!$C$2:$C$100,0)+1,0))))</f>
        <v>1542613.2699999958</v>
      </c>
      <c r="R86" s="17">
        <f ca="1">IF(OR(INDIRECT(CONCATENATE("'2018-07'!R",TEXT(MATCH($C86,'2018-07'!$C$2:$C$100,0)+1,0)))="",INDIRECT(CONCATENATE("'2018-06'!R",TEXT(MATCH($C86,'2018-06'!$C$2:$C$100,0)+1,0)))="",AND(INDIRECT(CONCATENATE("'2018-07'!R",TEXT(MATCH($C86,'2018-07'!$C$2:$C$100,0)+1,0)))="",INDIRECT(CONCATENATE("'2018-06'!R",TEXT(MATCH($C86,'2018-06'!$C$2:$C$100,0)+1,0)))="")),"Н/Д",INDIRECT(CONCATENATE("'2018-07'!R",TEXT(MATCH($C86,'2018-07'!$C$2:$C$100,0)+1,0)))-INDIRECT(CONCATENATE("'2018-06'!R",TEXT(MATCH($C86,'2018-06'!$C$2:$C$100,0)+1,0))))</f>
        <v>68478633.669999957</v>
      </c>
      <c r="S86" s="17">
        <f ca="1">IF(OR(INDIRECT(CONCATENATE("'2018-07'!S",TEXT(MATCH($C86,'2018-07'!$C$2:$C$100,0)+1,0)))="",INDIRECT(CONCATENATE("'2018-06'!S",TEXT(MATCH($C86,'2018-06'!$C$2:$C$100,0)+1,0)))="",AND(INDIRECT(CONCATENATE("'2018-07'!S",TEXT(MATCH($C86,'2018-07'!$C$2:$C$100,0)+1,0)))="",INDIRECT(CONCATENATE("'2018-06'!S",TEXT(MATCH($C86,'2018-06'!$C$2:$C$100,0)+1,0)))="")),"Н/Д",INDIRECT(CONCATENATE("'2018-07'!S",TEXT(MATCH($C86,'2018-07'!$C$2:$C$100,0)+1,0)))-INDIRECT(CONCATENATE("'2018-06'!S",TEXT(MATCH($C86,'2018-06'!$C$2:$C$100,0)+1,0))))</f>
        <v>0</v>
      </c>
      <c r="T86" s="17">
        <f ca="1">IF(OR(INDIRECT(CONCATENATE("'2018-07'!T",TEXT(MATCH($C86,'2018-07'!$C$2:$C$100,0)+1,0)))="",INDIRECT(CONCATENATE("'2018-06'!T",TEXT(MATCH($C86,'2018-06'!$C$2:$C$100,0)+1,0)))="",AND(INDIRECT(CONCATENATE("'2018-07'!T",TEXT(MATCH($C86,'2018-07'!$C$2:$C$100,0)+1,0)))="",INDIRECT(CONCATENATE("'2018-06'!T",TEXT(MATCH($C86,'2018-06'!$C$2:$C$100,0)+1,0)))="")),"Н/Д",INDIRECT(CONCATENATE("'2018-07'!T",TEXT(MATCH($C86,'2018-07'!$C$2:$C$100,0)+1,0)))-INDIRECT(CONCATENATE("'2018-06'!T",TEXT(MATCH($C86,'2018-06'!$C$2:$C$100,0)+1,0))))</f>
        <v>56496264.890000015</v>
      </c>
      <c r="U86" s="17">
        <f ca="1">IF(OR(INDIRECT(CONCATENATE("'2018-07'!U",TEXT(MATCH($C86,'2018-07'!$C$2:$C$100,0)+1,0)))="",INDIRECT(CONCATENATE("'2018-06'!U",TEXT(MATCH($C86,'2018-06'!$C$2:$C$100,0)+1,0)))="",AND(INDIRECT(CONCATENATE("'2018-07'!U",TEXT(MATCH($C86,'2018-07'!$C$2:$C$100,0)+1,0)))="",INDIRECT(CONCATENATE("'2018-06'!U",TEXT(MATCH($C86,'2018-06'!$C$2:$C$100,0)+1,0)))="")),"Н/Д",INDIRECT(CONCATENATE("'2018-07'!U",TEXT(MATCH($C86,'2018-07'!$C$2:$C$100,0)+1,0)))-INDIRECT(CONCATENATE("'2018-06'!U",TEXT(MATCH($C86,'2018-06'!$C$2:$C$100,0)+1,0))))</f>
        <v>21225783.829999998</v>
      </c>
      <c r="V86" s="17">
        <f ca="1">IF(OR(INDIRECT(CONCATENATE("'2018-07'!V",TEXT(MATCH($C86,'2018-07'!$C$2:$C$100,0)+1,0)))="",INDIRECT(CONCATENATE("'2018-06'!V",TEXT(MATCH($C86,'2018-06'!$C$2:$C$100,0)+1,0)))="",AND(INDIRECT(CONCATENATE("'2018-07'!V",TEXT(MATCH($C86,'2018-07'!$C$2:$C$100,0)+1,0)))="",INDIRECT(CONCATENATE("'2018-06'!V",TEXT(MATCH($C86,'2018-06'!$C$2:$C$100,0)+1,0)))="")),"Н/Д",INDIRECT(CONCATENATE("'2018-07'!V",TEXT(MATCH($C86,'2018-07'!$C$2:$C$100,0)+1,0)))-INDIRECT(CONCATENATE("'2018-06'!V",TEXT(MATCH($C86,'2018-06'!$C$2:$C$100,0)+1,0))))</f>
        <v>9252558492.5800018</v>
      </c>
      <c r="W86" s="17">
        <f ca="1">IF(OR(INDIRECT(CONCATENATE("'2018-07'!W",TEXT(MATCH($C86,'2018-07'!$C$2:$C$100,0)+1,0)))="",INDIRECT(CONCATENATE("'2018-06'!W",TEXT(MATCH($C86,'2018-06'!$C$2:$C$100,0)+1,0)))="",AND(INDIRECT(CONCATENATE("'2018-07'!W",TEXT(MATCH($C86,'2018-07'!$C$2:$C$100,0)+1,0)))="",INDIRECT(CONCATENATE("'2018-06'!W",TEXT(MATCH($C86,'2018-06'!$C$2:$C$100,0)+1,0)))="")),"Н/Д",INDIRECT(CONCATENATE("'2018-07'!W",TEXT(MATCH($C86,'2018-07'!$C$2:$C$100,0)+1,0)))-INDIRECT(CONCATENATE("'2018-06'!W",TEXT(MATCH($C86,'2018-06'!$C$2:$C$100,0)+1,0))))</f>
        <v>29679694454.310028</v>
      </c>
    </row>
    <row r="87" spans="1:23" x14ac:dyDescent="0.25">
      <c r="A87" s="2" t="s">
        <v>107</v>
      </c>
      <c r="B87" s="2" t="s">
        <v>114</v>
      </c>
      <c r="C87" s="15">
        <v>60000000</v>
      </c>
      <c r="D87" s="2" t="s">
        <v>210</v>
      </c>
      <c r="E87" s="17">
        <f ca="1">IF(OR(INDIRECT(CONCATENATE("'2018-07'!E",TEXT(MATCH($C87,'2018-07'!$C$2:$C$100,0)+1,0)))="",INDIRECT(CONCATENATE("'2018-06'!E",TEXT(MATCH($C87,'2018-06'!$C$2:$C$100,0)+1,0)))="",AND(INDIRECT(CONCATENATE("'2018-07'!E",TEXT(MATCH($C87,'2018-07'!$C$2:$C$100,0)+1,0)))="",INDIRECT(CONCATENATE("'2018-06'!E",TEXT(MATCH($C87,'2018-06'!$C$2:$C$100,0)+1,0)))="")),"Н/Д",INDIRECT(CONCATENATE("'2018-07'!E",TEXT(MATCH($C87,'2018-07'!$C$2:$C$100,0)+1,0)))-INDIRECT(CONCATENATE("'2018-06'!E",TEXT(MATCH($C87,'2018-06'!$C$2:$C$100,0)+1,0))))</f>
        <v>16089690594.590012</v>
      </c>
      <c r="F87" s="17">
        <f ca="1">IF(OR(INDIRECT(CONCATENATE("'2018-07'!F",TEXT(MATCH($C87,'2018-07'!$C$2:$C$100,0)+1,0)))="",INDIRECT(CONCATENATE("'2018-06'!F",TEXT(MATCH($C87,'2018-06'!$C$2:$C$100,0)+1,0)))="",AND(INDIRECT(CONCATENATE("'2018-07'!F",TEXT(MATCH($C87,'2018-07'!$C$2:$C$100,0)+1,0)))="",INDIRECT(CONCATENATE("'2018-06'!F",TEXT(MATCH($C87,'2018-06'!$C$2:$C$100,0)+1,0)))="")),"Н/Д",INDIRECT(CONCATENATE("'2018-07'!F",TEXT(MATCH($C87,'2018-07'!$C$2:$C$100,0)+1,0)))-INDIRECT(CONCATENATE("'2018-06'!F",TEXT(MATCH($C87,'2018-06'!$C$2:$C$100,0)+1,0))))</f>
        <v>11457977486.409988</v>
      </c>
      <c r="G87" s="17">
        <f ca="1">IF(OR(INDIRECT(CONCATENATE("'2018-07'!G",TEXT(MATCH($C87,'2018-07'!$C$2:$C$100,0)+1,0)))="",INDIRECT(CONCATENATE("'2018-06'!G",TEXT(MATCH($C87,'2018-06'!$C$2:$C$100,0)+1,0)))="",AND(INDIRECT(CONCATENATE("'2018-07'!G",TEXT(MATCH($C87,'2018-07'!$C$2:$C$100,0)+1,0)))="",INDIRECT(CONCATENATE("'2018-06'!G",TEXT(MATCH($C87,'2018-06'!$C$2:$C$100,0)+1,0)))="")),"Н/Д",INDIRECT(CONCATENATE("'2018-07'!G",TEXT(MATCH($C87,'2018-07'!$C$2:$C$100,0)+1,0)))-INDIRECT(CONCATENATE("'2018-06'!G",TEXT(MATCH($C87,'2018-06'!$C$2:$C$100,0)+1,0))))</f>
        <v>3066003830.7800026</v>
      </c>
      <c r="H87" s="17">
        <f ca="1">IF(OR(INDIRECT(CONCATENATE("'2018-07'!H",TEXT(MATCH($C87,'2018-07'!$C$2:$C$100,0)+1,0)))="",INDIRECT(CONCATENATE("'2018-06'!H",TEXT(MATCH($C87,'2018-06'!$C$2:$C$100,0)+1,0)))="",AND(INDIRECT(CONCATENATE("'2018-07'!H",TEXT(MATCH($C87,'2018-07'!$C$2:$C$100,0)+1,0)))="",INDIRECT(CONCATENATE("'2018-06'!H",TEXT(MATCH($C87,'2018-06'!$C$2:$C$100,0)+1,0)))="")),"Н/Д",INDIRECT(CONCATENATE("'2018-07'!H",TEXT(MATCH($C87,'2018-07'!$C$2:$C$100,0)+1,0)))-INDIRECT(CONCATENATE("'2018-06'!H",TEXT(MATCH($C87,'2018-06'!$C$2:$C$100,0)+1,0))))</f>
        <v>5093098383.6499977</v>
      </c>
      <c r="I87" s="17">
        <f ca="1">IF(OR(INDIRECT(CONCATENATE("'2018-07'!I",TEXT(MATCH($C87,'2018-07'!$C$2:$C$100,0)+1,0)))="",INDIRECT(CONCATENATE("'2018-06'!I",TEXT(MATCH($C87,'2018-06'!$C$2:$C$100,0)+1,0)))="",AND(INDIRECT(CONCATENATE("'2018-07'!I",TEXT(MATCH($C87,'2018-07'!$C$2:$C$100,0)+1,0)))="",INDIRECT(CONCATENATE("'2018-06'!I",TEXT(MATCH($C87,'2018-06'!$C$2:$C$100,0)+1,0)))="")),"Н/Д",INDIRECT(CONCATENATE("'2018-07'!I",TEXT(MATCH($C87,'2018-07'!$C$2:$C$100,0)+1,0)))-INDIRECT(CONCATENATE("'2018-06'!I",TEXT(MATCH($C87,'2018-06'!$C$2:$C$100,0)+1,0))))</f>
        <v>1510863868.6400003</v>
      </c>
      <c r="J87" s="17" t="str">
        <f ca="1">IF(OR(INDIRECT(CONCATENATE("'2018-07'!J",TEXT(MATCH($C87,'2018-07'!$C$2:$C$100,0)+1,0)))="",INDIRECT(CONCATENATE("'2018-06'!J",TEXT(MATCH($C87,'2018-06'!$C$2:$C$100,0)+1,0)))="",AND(INDIRECT(CONCATENATE("'2018-07'!J",TEXT(MATCH($C87,'2018-07'!$C$2:$C$100,0)+1,0)))="",INDIRECT(CONCATENATE("'2018-06'!J",TEXT(MATCH($C87,'2018-06'!$C$2:$C$100,0)+1,0)))="")),"Н/Д",INDIRECT(CONCATENATE("'2018-07'!J",TEXT(MATCH($C87,'2018-07'!$C$2:$C$100,0)+1,0)))-INDIRECT(CONCATENATE("'2018-06'!J",TEXT(MATCH($C87,'2018-06'!$C$2:$C$100,0)+1,0))))</f>
        <v>Н/Д</v>
      </c>
      <c r="K87" s="17">
        <f ca="1">IF(OR(INDIRECT(CONCATENATE("'2018-07'!K",TEXT(MATCH($C87,'2018-07'!$C$2:$C$100,0)+1,0)))="",INDIRECT(CONCATENATE("'2018-06'!K",TEXT(MATCH($C87,'2018-06'!$C$2:$C$100,0)+1,0)))="",AND(INDIRECT(CONCATENATE("'2018-07'!K",TEXT(MATCH($C87,'2018-07'!$C$2:$C$100,0)+1,0)))="",INDIRECT(CONCATENATE("'2018-06'!K",TEXT(MATCH($C87,'2018-06'!$C$2:$C$100,0)+1,0)))="")),"Н/Д",INDIRECT(CONCATENATE("'2018-07'!K",TEXT(MATCH($C87,'2018-07'!$C$2:$C$100,0)+1,0)))-INDIRECT(CONCATENATE("'2018-06'!K",TEXT(MATCH($C87,'2018-06'!$C$2:$C$100,0)+1,0))))</f>
        <v>471094310.35000038</v>
      </c>
      <c r="L87" s="17">
        <f ca="1">IF(OR(INDIRECT(CONCATENATE("'2018-07'!L",TEXT(MATCH($C87,'2018-07'!$C$2:$C$100,0)+1,0)))="",INDIRECT(CONCATENATE("'2018-06'!L",TEXT(MATCH($C87,'2018-06'!$C$2:$C$100,0)+1,0)))="",AND(INDIRECT(CONCATENATE("'2018-07'!L",TEXT(MATCH($C87,'2018-07'!$C$2:$C$100,0)+1,0)))="",INDIRECT(CONCATENATE("'2018-06'!L",TEXT(MATCH($C87,'2018-06'!$C$2:$C$100,0)+1,0)))="")),"Н/Д",INDIRECT(CONCATENATE("'2018-07'!L",TEXT(MATCH($C87,'2018-07'!$C$2:$C$100,0)+1,0)))-INDIRECT(CONCATENATE("'2018-06'!L",TEXT(MATCH($C87,'2018-06'!$C$2:$C$100,0)+1,0))))</f>
        <v>440118933.61999893</v>
      </c>
      <c r="M87" s="17">
        <f ca="1">IF(OR(INDIRECT(CONCATENATE("'2018-07'!M",TEXT(MATCH($C87,'2018-07'!$C$2:$C$100,0)+1,0)))="",INDIRECT(CONCATENATE("'2018-06'!M",TEXT(MATCH($C87,'2018-06'!$C$2:$C$100,0)+1,0)))="",AND(INDIRECT(CONCATENATE("'2018-07'!M",TEXT(MATCH($C87,'2018-07'!$C$2:$C$100,0)+1,0)))="",INDIRECT(CONCATENATE("'2018-06'!M",TEXT(MATCH($C87,'2018-06'!$C$2:$C$100,0)+1,0)))="")),"Н/Д",INDIRECT(CONCATENATE("'2018-07'!M",TEXT(MATCH($C87,'2018-07'!$C$2:$C$100,0)+1,0)))-INDIRECT(CONCATENATE("'2018-06'!M",TEXT(MATCH($C87,'2018-06'!$C$2:$C$100,0)+1,0))))</f>
        <v>25495931.270000011</v>
      </c>
      <c r="N87" s="17">
        <f ca="1">IF(OR(INDIRECT(CONCATENATE("'2018-07'!N",TEXT(MATCH($C87,'2018-07'!$C$2:$C$100,0)+1,0)))="",INDIRECT(CONCATENATE("'2018-06'!N",TEXT(MATCH($C87,'2018-06'!$C$2:$C$100,0)+1,0)))="",AND(INDIRECT(CONCATENATE("'2018-07'!N",TEXT(MATCH($C87,'2018-07'!$C$2:$C$100,0)+1,0)))="",INDIRECT(CONCATENATE("'2018-06'!N",TEXT(MATCH($C87,'2018-06'!$C$2:$C$100,0)+1,0)))="")),"Н/Д",INDIRECT(CONCATENATE("'2018-07'!N",TEXT(MATCH($C87,'2018-07'!$C$2:$C$100,0)+1,0)))-INDIRECT(CONCATENATE("'2018-06'!NE",TEXT(MATCH($C87,'2018-06'!$C$2:$C$100,0)+1,0))))</f>
        <v>608167974.91999996</v>
      </c>
      <c r="O87" s="17">
        <f ca="1">IF(OR(INDIRECT(CONCATENATE("'2018-07'!O",TEXT(MATCH($C87,'2018-07'!$C$2:$C$100,0)+1,0)))="",INDIRECT(CONCATENATE("'2018-06'!O",TEXT(MATCH($C87,'2018-06'!$C$2:$C$100,0)+1,0)))="",AND(INDIRECT(CONCATENATE("'2018-07'!O",TEXT(MATCH($C87,'2018-07'!$C$2:$C$100,0)+1,0)))="",INDIRECT(CONCATENATE("'2018-06'!O",TEXT(MATCH($C87,'2018-06'!$C$2:$C$100,0)+1,0)))="")),"Н/Д",INDIRECT(CONCATENATE("'2018-07'!O",TEXT(MATCH($C87,'2018-07'!$C$2:$C$100,0)+1,0)))-INDIRECT(CONCATENATE("'2018-06'!O",TEXT(MATCH($C87,'2018-06'!$C$2:$C$100,0)+1,0))))</f>
        <v>1892946.26</v>
      </c>
      <c r="P87" s="17">
        <f ca="1">IF(OR(INDIRECT(CONCATENATE("'2018-07'!P",TEXT(MATCH($C87,'2018-07'!$C$2:$C$100,0)+1,0)))="",INDIRECT(CONCATENATE("'2018-06'!P",TEXT(MATCH($C87,'2018-06'!$C$2:$C$100,0)+1,0)))="",AND(INDIRECT(CONCATENATE("'2018-07'!P",TEXT(MATCH($C87,'2018-07'!$C$2:$C$100,0)+1,0)))="",INDIRECT(CONCATENATE("'2018-06'!P",TEXT(MATCH($C87,'2018-06'!$C$2:$C$100,0)+1,0)))="")),"Н/Д",INDIRECT(CONCATENATE("'2018-07'!P",TEXT(MATCH($C87,'2018-07'!$C$2:$C$100,0)+1,0)))-INDIRECT(CONCATENATE("'2018-06'!P",TEXT(MATCH($C87,'2018-06'!$C$2:$C$100,0)+1,0))))</f>
        <v>454069007.01999998</v>
      </c>
      <c r="Q87" s="17">
        <f ca="1">IF(OR(INDIRECT(CONCATENATE("'2018-07'!Q",TEXT(MATCH($C87,'2018-07'!$C$2:$C$100,0)+1,0)))="",INDIRECT(CONCATENATE("'2018-06'!Q",TEXT(MATCH($C87,'2018-06'!$C$2:$C$100,0)+1,0)))="",AND(INDIRECT(CONCATENATE("'2018-07'!Q",TEXT(MATCH($C87,'2018-07'!$C$2:$C$100,0)+1,0)))="",INDIRECT(CONCATENATE("'2018-06'!Q",TEXT(MATCH($C87,'2018-06'!$C$2:$C$100,0)+1,0)))="")),"Н/Д",INDIRECT(CONCATENATE("'2018-07'!Q",TEXT(MATCH($C87,'2018-07'!$C$2:$C$100,0)+1,0)))-INDIRECT(CONCATENATE("'2018-06'!Q",TEXT(MATCH($C87,'2018-06'!$C$2:$C$100,0)+1,0))))</f>
        <v>5286508.6400000006</v>
      </c>
      <c r="R87" s="17">
        <f ca="1">IF(OR(INDIRECT(CONCATENATE("'2018-07'!R",TEXT(MATCH($C87,'2018-07'!$C$2:$C$100,0)+1,0)))="",INDIRECT(CONCATENATE("'2018-06'!R",TEXT(MATCH($C87,'2018-06'!$C$2:$C$100,0)+1,0)))="",AND(INDIRECT(CONCATENATE("'2018-07'!R",TEXT(MATCH($C87,'2018-07'!$C$2:$C$100,0)+1,0)))="",INDIRECT(CONCATENATE("'2018-06'!R",TEXT(MATCH($C87,'2018-06'!$C$2:$C$100,0)+1,0)))="")),"Н/Д",INDIRECT(CONCATENATE("'2018-07'!R",TEXT(MATCH($C87,'2018-07'!$C$2:$C$100,0)+1,0)))-INDIRECT(CONCATENATE("'2018-06'!R",TEXT(MATCH($C87,'2018-06'!$C$2:$C$100,0)+1,0))))</f>
        <v>97619203.389999926</v>
      </c>
      <c r="S87" s="17">
        <f ca="1">IF(OR(INDIRECT(CONCATENATE("'2018-07'!S",TEXT(MATCH($C87,'2018-07'!$C$2:$C$100,0)+1,0)))="",INDIRECT(CONCATENATE("'2018-06'!S",TEXT(MATCH($C87,'2018-06'!$C$2:$C$100,0)+1,0)))="",AND(INDIRECT(CONCATENATE("'2018-07'!S",TEXT(MATCH($C87,'2018-07'!$C$2:$C$100,0)+1,0)))="",INDIRECT(CONCATENATE("'2018-06'!S",TEXT(MATCH($C87,'2018-06'!$C$2:$C$100,0)+1,0)))="")),"Н/Д",INDIRECT(CONCATENATE("'2018-07'!S",TEXT(MATCH($C87,'2018-07'!$C$2:$C$100,0)+1,0)))-INDIRECT(CONCATENATE("'2018-06'!S",TEXT(MATCH($C87,'2018-06'!$C$2:$C$100,0)+1,0))))</f>
        <v>500099.12000000011</v>
      </c>
      <c r="T87" s="17">
        <f ca="1">IF(OR(INDIRECT(CONCATENATE("'2018-07'!T",TEXT(MATCH($C87,'2018-07'!$C$2:$C$100,0)+1,0)))="",INDIRECT(CONCATENATE("'2018-06'!T",TEXT(MATCH($C87,'2018-06'!$C$2:$C$100,0)+1,0)))="",AND(INDIRECT(CONCATENATE("'2018-07'!T",TEXT(MATCH($C87,'2018-07'!$C$2:$C$100,0)+1,0)))="",INDIRECT(CONCATENATE("'2018-06'!T",TEXT(MATCH($C87,'2018-06'!$C$2:$C$100,0)+1,0)))="")),"Н/Д",INDIRECT(CONCATENATE("'2018-07'!T",TEXT(MATCH($C87,'2018-07'!$C$2:$C$100,0)+1,0)))-INDIRECT(CONCATENATE("'2018-06'!T",TEXT(MATCH($C87,'2018-06'!$C$2:$C$100,0)+1,0))))</f>
        <v>171191328.13999999</v>
      </c>
      <c r="U87" s="17">
        <f ca="1">IF(OR(INDIRECT(CONCATENATE("'2018-07'!U",TEXT(MATCH($C87,'2018-07'!$C$2:$C$100,0)+1,0)))="",INDIRECT(CONCATENATE("'2018-06'!U",TEXT(MATCH($C87,'2018-06'!$C$2:$C$100,0)+1,0)))="",AND(INDIRECT(CONCATENATE("'2018-07'!U",TEXT(MATCH($C87,'2018-07'!$C$2:$C$100,0)+1,0)))="",INDIRECT(CONCATENATE("'2018-06'!U",TEXT(MATCH($C87,'2018-06'!$C$2:$C$100,0)+1,0)))="")),"Н/Д",INDIRECT(CONCATENATE("'2018-07'!U",TEXT(MATCH($C87,'2018-07'!$C$2:$C$100,0)+1,0)))-INDIRECT(CONCATENATE("'2018-06'!U",TEXT(MATCH($C87,'2018-06'!$C$2:$C$100,0)+1,0))))</f>
        <v>3505859.4200000018</v>
      </c>
      <c r="V87" s="17">
        <f ca="1">IF(OR(INDIRECT(CONCATENATE("'2018-07'!V",TEXT(MATCH($C87,'2018-07'!$C$2:$C$100,0)+1,0)))="",INDIRECT(CONCATENATE("'2018-06'!V",TEXT(MATCH($C87,'2018-06'!$C$2:$C$100,0)+1,0)))="",AND(INDIRECT(CONCATENATE("'2018-07'!V",TEXT(MATCH($C87,'2018-07'!$C$2:$C$100,0)+1,0)))="",INDIRECT(CONCATENATE("'2018-06'!V",TEXT(MATCH($C87,'2018-06'!$C$2:$C$100,0)+1,0)))="")),"Н/Д",INDIRECT(CONCATENATE("'2018-07'!V",TEXT(MATCH($C87,'2018-07'!$C$2:$C$100,0)+1,0)))-INDIRECT(CONCATENATE("'2018-06'!V",TEXT(MATCH($C87,'2018-06'!$C$2:$C$100,0)+1,0))))</f>
        <v>4631713108.1800003</v>
      </c>
      <c r="W87" s="17">
        <f ca="1">IF(OR(INDIRECT(CONCATENATE("'2018-07'!W",TEXT(MATCH($C87,'2018-07'!$C$2:$C$100,0)+1,0)))="",INDIRECT(CONCATENATE("'2018-06'!W",TEXT(MATCH($C87,'2018-06'!$C$2:$C$100,0)+1,0)))="",AND(INDIRECT(CONCATENATE("'2018-07'!W",TEXT(MATCH($C87,'2018-07'!$C$2:$C$100,0)+1,0)))="",INDIRECT(CONCATENATE("'2018-06'!W",TEXT(MATCH($C87,'2018-06'!$C$2:$C$100,0)+1,0)))="")),"Н/Д",INDIRECT(CONCATENATE("'2018-07'!W",TEXT(MATCH($C87,'2018-07'!$C$2:$C$100,0)+1,0)))-INDIRECT(CONCATENATE("'2018-06'!W",TEXT(MATCH($C87,'2018-06'!$C$2:$C$100,0)+1,0))))</f>
        <v>43625551677.27002</v>
      </c>
    </row>
    <row r="88" spans="1:23" x14ac:dyDescent="0.25">
      <c r="A88" s="2" t="s">
        <v>107</v>
      </c>
      <c r="B88" s="2" t="s">
        <v>115</v>
      </c>
      <c r="C88" s="15">
        <v>67000000</v>
      </c>
      <c r="D88" s="2" t="s">
        <v>210</v>
      </c>
      <c r="E88" s="17">
        <f ca="1">IF(OR(INDIRECT(CONCATENATE("'2018-07'!E",TEXT(MATCH($C88,'2018-07'!$C$2:$C$100,0)+1,0)))="",INDIRECT(CONCATENATE("'2018-06'!E",TEXT(MATCH($C88,'2018-06'!$C$2:$C$100,0)+1,0)))="",AND(INDIRECT(CONCATENATE("'2018-07'!E",TEXT(MATCH($C88,'2018-07'!$C$2:$C$100,0)+1,0)))="",INDIRECT(CONCATENATE("'2018-06'!E",TEXT(MATCH($C88,'2018-06'!$C$2:$C$100,0)+1,0)))="")),"Н/Д",INDIRECT(CONCATENATE("'2018-07'!E",TEXT(MATCH($C88,'2018-07'!$C$2:$C$100,0)+1,0)))-INDIRECT(CONCATENATE("'2018-06'!E",TEXT(MATCH($C88,'2018-06'!$C$2:$C$100,0)+1,0))))</f>
        <v>1783801065.8999996</v>
      </c>
      <c r="F88" s="17">
        <f ca="1">IF(OR(INDIRECT(CONCATENATE("'2018-07'!F",TEXT(MATCH($C88,'2018-07'!$C$2:$C$100,0)+1,0)))="",INDIRECT(CONCATENATE("'2018-06'!F",TEXT(MATCH($C88,'2018-06'!$C$2:$C$100,0)+1,0)))="",AND(INDIRECT(CONCATENATE("'2018-07'!F",TEXT(MATCH($C88,'2018-07'!$C$2:$C$100,0)+1,0)))="",INDIRECT(CONCATENATE("'2018-06'!F",TEXT(MATCH($C88,'2018-06'!$C$2:$C$100,0)+1,0)))="")),"Н/Д",INDIRECT(CONCATENATE("'2018-07'!F",TEXT(MATCH($C88,'2018-07'!$C$2:$C$100,0)+1,0)))-INDIRECT(CONCATENATE("'2018-06'!F",TEXT(MATCH($C88,'2018-06'!$C$2:$C$100,0)+1,0))))</f>
        <v>938064476.44999981</v>
      </c>
      <c r="G88" s="17">
        <f ca="1">IF(OR(INDIRECT(CONCATENATE("'2018-07'!G",TEXT(MATCH($C88,'2018-07'!$C$2:$C$100,0)+1,0)))="",INDIRECT(CONCATENATE("'2018-06'!G",TEXT(MATCH($C88,'2018-06'!$C$2:$C$100,0)+1,0)))="",AND(INDIRECT(CONCATENATE("'2018-07'!G",TEXT(MATCH($C88,'2018-07'!$C$2:$C$100,0)+1,0)))="",INDIRECT(CONCATENATE("'2018-06'!G",TEXT(MATCH($C88,'2018-06'!$C$2:$C$100,0)+1,0)))="")),"Н/Д",INDIRECT(CONCATENATE("'2018-07'!G",TEXT(MATCH($C88,'2018-07'!$C$2:$C$100,0)+1,0)))-INDIRECT(CONCATENATE("'2018-06'!G",TEXT(MATCH($C88,'2018-06'!$C$2:$C$100,0)+1,0))))</f>
        <v>81781407.00999999</v>
      </c>
      <c r="H88" s="17">
        <f ca="1">IF(OR(INDIRECT(CONCATENATE("'2018-07'!H",TEXT(MATCH($C88,'2018-07'!$C$2:$C$100,0)+1,0)))="",INDIRECT(CONCATENATE("'2018-06'!H",TEXT(MATCH($C88,'2018-06'!$C$2:$C$100,0)+1,0)))="",AND(INDIRECT(CONCATENATE("'2018-07'!H",TEXT(MATCH($C88,'2018-07'!$C$2:$C$100,0)+1,0)))="",INDIRECT(CONCATENATE("'2018-06'!H",TEXT(MATCH($C88,'2018-06'!$C$2:$C$100,0)+1,0)))="")),"Н/Д",INDIRECT(CONCATENATE("'2018-07'!H",TEXT(MATCH($C88,'2018-07'!$C$2:$C$100,0)+1,0)))-INDIRECT(CONCATENATE("'2018-06'!H",TEXT(MATCH($C88,'2018-06'!$C$2:$C$100,0)+1,0))))</f>
        <v>637351061.63999987</v>
      </c>
      <c r="I88" s="17">
        <f ca="1">IF(OR(INDIRECT(CONCATENATE("'2018-07'!I",TEXT(MATCH($C88,'2018-07'!$C$2:$C$100,0)+1,0)))="",INDIRECT(CONCATENATE("'2018-06'!I",TEXT(MATCH($C88,'2018-06'!$C$2:$C$100,0)+1,0)))="",AND(INDIRECT(CONCATENATE("'2018-07'!I",TEXT(MATCH($C88,'2018-07'!$C$2:$C$100,0)+1,0)))="",INDIRECT(CONCATENATE("'2018-06'!I",TEXT(MATCH($C88,'2018-06'!$C$2:$C$100,0)+1,0)))="")),"Н/Д",INDIRECT(CONCATENATE("'2018-07'!I",TEXT(MATCH($C88,'2018-07'!$C$2:$C$100,0)+1,0)))-INDIRECT(CONCATENATE("'2018-06'!I",TEXT(MATCH($C88,'2018-06'!$C$2:$C$100,0)+1,0))))</f>
        <v>49525804.560000032</v>
      </c>
      <c r="J88" s="17" t="str">
        <f ca="1">IF(OR(INDIRECT(CONCATENATE("'2018-07'!J",TEXT(MATCH($C88,'2018-07'!$C$2:$C$100,0)+1,0)))="",INDIRECT(CONCATENATE("'2018-06'!J",TEXT(MATCH($C88,'2018-06'!$C$2:$C$100,0)+1,0)))="",AND(INDIRECT(CONCATENATE("'2018-07'!J",TEXT(MATCH($C88,'2018-07'!$C$2:$C$100,0)+1,0)))="",INDIRECT(CONCATENATE("'2018-06'!J",TEXT(MATCH($C88,'2018-06'!$C$2:$C$100,0)+1,0)))="")),"Н/Д",INDIRECT(CONCATENATE("'2018-07'!J",TEXT(MATCH($C88,'2018-07'!$C$2:$C$100,0)+1,0)))-INDIRECT(CONCATENATE("'2018-06'!J",TEXT(MATCH($C88,'2018-06'!$C$2:$C$100,0)+1,0))))</f>
        <v>Н/Д</v>
      </c>
      <c r="K88" s="17">
        <f ca="1">IF(OR(INDIRECT(CONCATENATE("'2018-07'!K",TEXT(MATCH($C88,'2018-07'!$C$2:$C$100,0)+1,0)))="",INDIRECT(CONCATENATE("'2018-06'!K",TEXT(MATCH($C88,'2018-06'!$C$2:$C$100,0)+1,0)))="",AND(INDIRECT(CONCATENATE("'2018-07'!K",TEXT(MATCH($C88,'2018-07'!$C$2:$C$100,0)+1,0)))="",INDIRECT(CONCATENATE("'2018-06'!K",TEXT(MATCH($C88,'2018-06'!$C$2:$C$100,0)+1,0)))="")),"Н/Д",INDIRECT(CONCATENATE("'2018-07'!K",TEXT(MATCH($C88,'2018-07'!$C$2:$C$100,0)+1,0)))-INDIRECT(CONCATENATE("'2018-06'!K",TEXT(MATCH($C88,'2018-06'!$C$2:$C$100,0)+1,0))))</f>
        <v>37821322.350000024</v>
      </c>
      <c r="L88" s="17">
        <f ca="1">IF(OR(INDIRECT(CONCATENATE("'2018-07'!L",TEXT(MATCH($C88,'2018-07'!$C$2:$C$100,0)+1,0)))="",INDIRECT(CONCATENATE("'2018-06'!L",TEXT(MATCH($C88,'2018-06'!$C$2:$C$100,0)+1,0)))="",AND(INDIRECT(CONCATENATE("'2018-07'!L",TEXT(MATCH($C88,'2018-07'!$C$2:$C$100,0)+1,0)))="",INDIRECT(CONCATENATE("'2018-06'!L",TEXT(MATCH($C88,'2018-06'!$C$2:$C$100,0)+1,0)))="")),"Н/Д",INDIRECT(CONCATENATE("'2018-07'!L",TEXT(MATCH($C88,'2018-07'!$C$2:$C$100,0)+1,0)))-INDIRECT(CONCATENATE("'2018-06'!L",TEXT(MATCH($C88,'2018-06'!$C$2:$C$100,0)+1,0))))</f>
        <v>9983501.3000000119</v>
      </c>
      <c r="M88" s="17">
        <f ca="1">IF(OR(INDIRECT(CONCATENATE("'2018-07'!M",TEXT(MATCH($C88,'2018-07'!$C$2:$C$100,0)+1,0)))="",INDIRECT(CONCATENATE("'2018-06'!M",TEXT(MATCH($C88,'2018-06'!$C$2:$C$100,0)+1,0)))="",AND(INDIRECT(CONCATENATE("'2018-07'!M",TEXT(MATCH($C88,'2018-07'!$C$2:$C$100,0)+1,0)))="",INDIRECT(CONCATENATE("'2018-06'!M",TEXT(MATCH($C88,'2018-06'!$C$2:$C$100,0)+1,0)))="")),"Н/Д",INDIRECT(CONCATENATE("'2018-07'!M",TEXT(MATCH($C88,'2018-07'!$C$2:$C$100,0)+1,0)))-INDIRECT(CONCATENATE("'2018-06'!M",TEXT(MATCH($C88,'2018-06'!$C$2:$C$100,0)+1,0))))</f>
        <v>699517.76999999955</v>
      </c>
      <c r="N88" s="17">
        <f ca="1">IF(OR(INDIRECT(CONCATENATE("'2018-07'!N",TEXT(MATCH($C88,'2018-07'!$C$2:$C$100,0)+1,0)))="",INDIRECT(CONCATENATE("'2018-06'!N",TEXT(MATCH($C88,'2018-06'!$C$2:$C$100,0)+1,0)))="",AND(INDIRECT(CONCATENATE("'2018-07'!N",TEXT(MATCH($C88,'2018-07'!$C$2:$C$100,0)+1,0)))="",INDIRECT(CONCATENATE("'2018-06'!N",TEXT(MATCH($C88,'2018-06'!$C$2:$C$100,0)+1,0)))="")),"Н/Д",INDIRECT(CONCATENATE("'2018-07'!N",TEXT(MATCH($C88,'2018-07'!$C$2:$C$100,0)+1,0)))-INDIRECT(CONCATENATE("'2018-06'!NE",TEXT(MATCH($C88,'2018-06'!$C$2:$C$100,0)+1,0))))</f>
        <v>72146206.480000004</v>
      </c>
      <c r="O88" s="17">
        <f ca="1">IF(OR(INDIRECT(CONCATENATE("'2018-07'!O",TEXT(MATCH($C88,'2018-07'!$C$2:$C$100,0)+1,0)))="",INDIRECT(CONCATENATE("'2018-06'!O",TEXT(MATCH($C88,'2018-06'!$C$2:$C$100,0)+1,0)))="",AND(INDIRECT(CONCATENATE("'2018-07'!O",TEXT(MATCH($C88,'2018-07'!$C$2:$C$100,0)+1,0)))="",INDIRECT(CONCATENATE("'2018-06'!O",TEXT(MATCH($C88,'2018-06'!$C$2:$C$100,0)+1,0)))="")),"Н/Д",INDIRECT(CONCATENATE("'2018-07'!O",TEXT(MATCH($C88,'2018-07'!$C$2:$C$100,0)+1,0)))-INDIRECT(CONCATENATE("'2018-06'!O",TEXT(MATCH($C88,'2018-06'!$C$2:$C$100,0)+1,0))))</f>
        <v>0</v>
      </c>
      <c r="P88" s="17">
        <f ca="1">IF(OR(INDIRECT(CONCATENATE("'2018-07'!P",TEXT(MATCH($C88,'2018-07'!$C$2:$C$100,0)+1,0)))="",INDIRECT(CONCATENATE("'2018-06'!P",TEXT(MATCH($C88,'2018-06'!$C$2:$C$100,0)+1,0)))="",AND(INDIRECT(CONCATENATE("'2018-07'!P",TEXT(MATCH($C88,'2018-07'!$C$2:$C$100,0)+1,0)))="",INDIRECT(CONCATENATE("'2018-06'!P",TEXT(MATCH($C88,'2018-06'!$C$2:$C$100,0)+1,0)))="")),"Н/Д",INDIRECT(CONCATENATE("'2018-07'!P",TEXT(MATCH($C88,'2018-07'!$C$2:$C$100,0)+1,0)))-INDIRECT(CONCATENATE("'2018-06'!P",TEXT(MATCH($C88,'2018-06'!$C$2:$C$100,0)+1,0))))</f>
        <v>65463807.040000021</v>
      </c>
      <c r="Q88" s="17">
        <f ca="1">IF(OR(INDIRECT(CONCATENATE("'2018-07'!Q",TEXT(MATCH($C88,'2018-07'!$C$2:$C$100,0)+1,0)))="",INDIRECT(CONCATENATE("'2018-06'!Q",TEXT(MATCH($C88,'2018-06'!$C$2:$C$100,0)+1,0)))="",AND(INDIRECT(CONCATENATE("'2018-07'!Q",TEXT(MATCH($C88,'2018-07'!$C$2:$C$100,0)+1,0)))="",INDIRECT(CONCATENATE("'2018-06'!Q",TEXT(MATCH($C88,'2018-06'!$C$2:$C$100,0)+1,0)))="")),"Н/Д",INDIRECT(CONCATENATE("'2018-07'!Q",TEXT(MATCH($C88,'2018-07'!$C$2:$C$100,0)+1,0)))-INDIRECT(CONCATENATE("'2018-06'!Q",TEXT(MATCH($C88,'2018-06'!$C$2:$C$100,0)+1,0))))</f>
        <v>269747.91999999993</v>
      </c>
      <c r="R88" s="17">
        <f ca="1">IF(OR(INDIRECT(CONCATENATE("'2018-07'!R",TEXT(MATCH($C88,'2018-07'!$C$2:$C$100,0)+1,0)))="",INDIRECT(CONCATENATE("'2018-06'!R",TEXT(MATCH($C88,'2018-06'!$C$2:$C$100,0)+1,0)))="",AND(INDIRECT(CONCATENATE("'2018-07'!R",TEXT(MATCH($C88,'2018-07'!$C$2:$C$100,0)+1,0)))="",INDIRECT(CONCATENATE("'2018-06'!R",TEXT(MATCH($C88,'2018-06'!$C$2:$C$100,0)+1,0)))="")),"Н/Д",INDIRECT(CONCATENATE("'2018-07'!R",TEXT(MATCH($C88,'2018-07'!$C$2:$C$100,0)+1,0)))-INDIRECT(CONCATENATE("'2018-06'!R",TEXT(MATCH($C88,'2018-06'!$C$2:$C$100,0)+1,0))))</f>
        <v>10223447.200000003</v>
      </c>
      <c r="S88" s="17">
        <f ca="1">IF(OR(INDIRECT(CONCATENATE("'2018-07'!S",TEXT(MATCH($C88,'2018-07'!$C$2:$C$100,0)+1,0)))="",INDIRECT(CONCATENATE("'2018-06'!S",TEXT(MATCH($C88,'2018-06'!$C$2:$C$100,0)+1,0)))="",AND(INDIRECT(CONCATENATE("'2018-07'!S",TEXT(MATCH($C88,'2018-07'!$C$2:$C$100,0)+1,0)))="",INDIRECT(CONCATENATE("'2018-06'!S",TEXT(MATCH($C88,'2018-06'!$C$2:$C$100,0)+1,0)))="")),"Н/Д",INDIRECT(CONCATENATE("'2018-07'!S",TEXT(MATCH($C88,'2018-07'!$C$2:$C$100,0)+1,0)))-INDIRECT(CONCATENATE("'2018-06'!S",TEXT(MATCH($C88,'2018-06'!$C$2:$C$100,0)+1,0))))</f>
        <v>19500</v>
      </c>
      <c r="T88" s="17">
        <f ca="1">IF(OR(INDIRECT(CONCATENATE("'2018-07'!T",TEXT(MATCH($C88,'2018-07'!$C$2:$C$100,0)+1,0)))="",INDIRECT(CONCATENATE("'2018-06'!T",TEXT(MATCH($C88,'2018-06'!$C$2:$C$100,0)+1,0)))="",AND(INDIRECT(CONCATENATE("'2018-07'!T",TEXT(MATCH($C88,'2018-07'!$C$2:$C$100,0)+1,0)))="",INDIRECT(CONCATENATE("'2018-06'!T",TEXT(MATCH($C88,'2018-06'!$C$2:$C$100,0)+1,0)))="")),"Н/Д",INDIRECT(CONCATENATE("'2018-07'!T",TEXT(MATCH($C88,'2018-07'!$C$2:$C$100,0)+1,0)))-INDIRECT(CONCATENATE("'2018-06'!T",TEXT(MATCH($C88,'2018-06'!$C$2:$C$100,0)+1,0))))</f>
        <v>31173794.939999998</v>
      </c>
      <c r="U88" s="17">
        <f ca="1">IF(OR(INDIRECT(CONCATENATE("'2018-07'!U",TEXT(MATCH($C88,'2018-07'!$C$2:$C$100,0)+1,0)))="",INDIRECT(CONCATENATE("'2018-06'!U",TEXT(MATCH($C88,'2018-06'!$C$2:$C$100,0)+1,0)))="",AND(INDIRECT(CONCATENATE("'2018-07'!U",TEXT(MATCH($C88,'2018-07'!$C$2:$C$100,0)+1,0)))="",INDIRECT(CONCATENATE("'2018-06'!U",TEXT(MATCH($C88,'2018-06'!$C$2:$C$100,0)+1,0)))="")),"Н/Д",INDIRECT(CONCATENATE("'2018-07'!U",TEXT(MATCH($C88,'2018-07'!$C$2:$C$100,0)+1,0)))-INDIRECT(CONCATENATE("'2018-06'!U",TEXT(MATCH($C88,'2018-06'!$C$2:$C$100,0)+1,0))))</f>
        <v>4113721.6300000027</v>
      </c>
      <c r="V88" s="17">
        <f ca="1">IF(OR(INDIRECT(CONCATENATE("'2018-07'!V",TEXT(MATCH($C88,'2018-07'!$C$2:$C$100,0)+1,0)))="",INDIRECT(CONCATENATE("'2018-06'!V",TEXT(MATCH($C88,'2018-06'!$C$2:$C$100,0)+1,0)))="",AND(INDIRECT(CONCATENATE("'2018-07'!V",TEXT(MATCH($C88,'2018-07'!$C$2:$C$100,0)+1,0)))="",INDIRECT(CONCATENATE("'2018-06'!V",TEXT(MATCH($C88,'2018-06'!$C$2:$C$100,0)+1,0)))="")),"Н/Д",INDIRECT(CONCATENATE("'2018-07'!V",TEXT(MATCH($C88,'2018-07'!$C$2:$C$100,0)+1,0)))-INDIRECT(CONCATENATE("'2018-06'!V",TEXT(MATCH($C88,'2018-06'!$C$2:$C$100,0)+1,0))))</f>
        <v>845736589.44999981</v>
      </c>
      <c r="W88" s="17">
        <f ca="1">IF(OR(INDIRECT(CONCATENATE("'2018-07'!W",TEXT(MATCH($C88,'2018-07'!$C$2:$C$100,0)+1,0)))="",INDIRECT(CONCATENATE("'2018-06'!W",TEXT(MATCH($C88,'2018-06'!$C$2:$C$100,0)+1,0)))="",AND(INDIRECT(CONCATENATE("'2018-07'!W",TEXT(MATCH($C88,'2018-07'!$C$2:$C$100,0)+1,0)))="",INDIRECT(CONCATENATE("'2018-06'!W",TEXT(MATCH($C88,'2018-06'!$C$2:$C$100,0)+1,0)))="")),"Н/Д",INDIRECT(CONCATENATE("'2018-07'!W",TEXT(MATCH($C88,'2018-07'!$C$2:$C$100,0)+1,0)))-INDIRECT(CONCATENATE("'2018-06'!W",TEXT(MATCH($C88,'2018-06'!$C$2:$C$100,0)+1,0))))</f>
        <v>4507274056.2099991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88"/>
  <sheetViews>
    <sheetView topLeftCell="E1" zoomScale="85" zoomScaleNormal="85" workbookViewId="0"/>
  </sheetViews>
  <sheetFormatPr defaultColWidth="18.7109375" defaultRowHeight="15" x14ac:dyDescent="0.25"/>
  <cols>
    <col min="1" max="1" width="38.140625" bestFit="1" customWidth="1"/>
    <col min="2" max="2" width="43.140625" bestFit="1" customWidth="1"/>
    <col min="3" max="3" width="12.28515625" bestFit="1" customWidth="1"/>
    <col min="4" max="4" width="14" bestFit="1" customWidth="1"/>
  </cols>
  <sheetData>
    <row r="1" spans="1:23" ht="135" x14ac:dyDescent="0.25">
      <c r="A1" s="4" t="s">
        <v>116</v>
      </c>
      <c r="B1" s="4" t="s">
        <v>117</v>
      </c>
      <c r="C1" s="4" t="s">
        <v>118</v>
      </c>
      <c r="D1" s="5" t="s">
        <v>19</v>
      </c>
      <c r="E1" s="2" t="s">
        <v>0</v>
      </c>
      <c r="F1" s="2" t="s">
        <v>1</v>
      </c>
      <c r="G1" s="2" t="s">
        <v>13</v>
      </c>
      <c r="H1" s="2" t="s">
        <v>16</v>
      </c>
      <c r="I1" s="2" t="s">
        <v>14</v>
      </c>
      <c r="J1" s="2" t="s">
        <v>9</v>
      </c>
      <c r="K1" s="2" t="s">
        <v>2</v>
      </c>
      <c r="L1" s="2" t="s">
        <v>17</v>
      </c>
      <c r="M1" s="2" t="s">
        <v>15</v>
      </c>
      <c r="N1" s="2" t="s">
        <v>10</v>
      </c>
      <c r="O1" s="2" t="s">
        <v>3</v>
      </c>
      <c r="P1" s="2" t="s">
        <v>4</v>
      </c>
      <c r="Q1" s="2" t="s">
        <v>11</v>
      </c>
      <c r="R1" s="2" t="s">
        <v>5</v>
      </c>
      <c r="S1" s="2" t="s">
        <v>12</v>
      </c>
      <c r="T1" s="2" t="s">
        <v>6</v>
      </c>
      <c r="U1" s="2" t="s">
        <v>7</v>
      </c>
      <c r="V1" s="2" t="s">
        <v>8</v>
      </c>
      <c r="W1" s="2" t="s">
        <v>18</v>
      </c>
    </row>
    <row r="2" spans="1:23" x14ac:dyDescent="0.25">
      <c r="A2" s="6" t="s">
        <v>21</v>
      </c>
      <c r="B2" s="6"/>
      <c r="C2" s="6">
        <v>1</v>
      </c>
      <c r="D2" s="6"/>
      <c r="E2" s="17">
        <f ca="1">IF(OR(INDIRECT(CONCATENATE("'2018-08'!E",TEXT(MATCH($C2,'2018-08'!$C$2:$C$100,0)+1,0)))="",INDIRECT(CONCATENATE("'2018-07'!E",TEXT(MATCH($C2,'2018-07'!$C$2:$C$100,0)+1,0)))="",AND(INDIRECT(CONCATENATE("'2018-08'!E",TEXT(MATCH($C2,'2018-08'!$C$2:$C$100,0)+1,0)))="",INDIRECT(CONCATENATE("'2018-07'!E",TEXT(MATCH($C2,'2018-07'!$C$2:$C$100,0)+1,0)))="")),"Н/Д",INDIRECT(CONCATENATE("'2018-08'!E",TEXT(MATCH($C2,'2018-08'!$C$2:$C$100,0)+1,0)))-INDIRECT(CONCATENATE("'2018-07'!E",TEXT(MATCH($C2,'2018-07'!$C$2:$C$100,0)+1,0))))</f>
        <v>1299325963290.3096</v>
      </c>
      <c r="F2" s="17">
        <f ca="1">IF(OR(INDIRECT(CONCATENATE("'2018-08'!F",TEXT(MATCH($C2,'2018-08'!$C$2:$C$100,0)+1,0)))="",INDIRECT(CONCATENATE("'2018-07'!F",TEXT(MATCH($C2,'2018-07'!$C$2:$C$100,0)+1,0)))="",AND(INDIRECT(CONCATENATE("'2018-08'!F",TEXT(MATCH($C2,'2018-08'!$C$2:$C$100,0)+1,0)))="",INDIRECT(CONCATENATE("'2018-07'!F",TEXT(MATCH($C2,'2018-07'!$C$2:$C$100,0)+1,0)))="")),"Н/Д",INDIRECT(CONCATENATE("'2018-08'!F",TEXT(MATCH($C2,'2018-08'!$C$2:$C$100,0)+1,0)))-INDIRECT(CONCATENATE("'2018-07'!F",TEXT(MATCH($C2,'2018-07'!$C$2:$C$100,0)+1,0))))</f>
        <v>1147993637321.3896</v>
      </c>
      <c r="G2" s="17">
        <f ca="1">IF(OR(INDIRECT(CONCATENATE("'2018-08'!G",TEXT(MATCH($C2,'2018-08'!$C$2:$C$100,0)+1,0)))="",INDIRECT(CONCATENATE("'2018-07'!G",TEXT(MATCH($C2,'2018-07'!$C$2:$C$100,0)+1,0)))="",AND(INDIRECT(CONCATENATE("'2018-08'!G",TEXT(MATCH($C2,'2018-08'!$C$2:$C$100,0)+1,0)))="",INDIRECT(CONCATENATE("'2018-07'!G",TEXT(MATCH($C2,'2018-07'!$C$2:$C$100,0)+1,0)))="")),"Н/Д",INDIRECT(CONCATENATE("'2018-08'!G",TEXT(MATCH($C2,'2018-08'!$C$2:$C$100,0)+1,0)))-INDIRECT(CONCATENATE("'2018-07'!G",TEXT(MATCH($C2,'2018-07'!$C$2:$C$100,0)+1,0))))</f>
        <v>310763290706.30005</v>
      </c>
      <c r="H2" s="17">
        <f ca="1">IF(OR(INDIRECT(CONCATENATE("'2018-08'!H",TEXT(MATCH($C2,'2018-08'!$C$2:$C$100,0)+1,0)))="",INDIRECT(CONCATENATE("'2018-07'!H",TEXT(MATCH($C2,'2018-07'!$C$2:$C$100,0)+1,0)))="",AND(INDIRECT(CONCATENATE("'2018-08'!H",TEXT(MATCH($C2,'2018-08'!$C$2:$C$100,0)+1,0)))="",INDIRECT(CONCATENATE("'2018-07'!H",TEXT(MATCH($C2,'2018-07'!$C$2:$C$100,0)+1,0)))="")),"Н/Д",INDIRECT(CONCATENATE("'2018-08'!H",TEXT(MATCH($C2,'2018-08'!$C$2:$C$100,0)+1,0)))-INDIRECT(CONCATENATE("'2018-07'!H",TEXT(MATCH($C2,'2018-07'!$C$2:$C$100,0)+1,0))))</f>
        <v>371105584989.86011</v>
      </c>
      <c r="I2" s="17">
        <f ca="1">IF(OR(INDIRECT(CONCATENATE("'2018-08'!I",TEXT(MATCH($C2,'2018-08'!$C$2:$C$100,0)+1,0)))="",INDIRECT(CONCATENATE("'2018-07'!I",TEXT(MATCH($C2,'2018-07'!$C$2:$C$100,0)+1,0)))="",AND(INDIRECT(CONCATENATE("'2018-08'!I",TEXT(MATCH($C2,'2018-08'!$C$2:$C$100,0)+1,0)))="",INDIRECT(CONCATENATE("'2018-07'!I",TEXT(MATCH($C2,'2018-07'!$C$2:$C$100,0)+1,0)))="")),"Н/Д",INDIRECT(CONCATENATE("'2018-08'!I",TEXT(MATCH($C2,'2018-08'!$C$2:$C$100,0)+1,0)))-INDIRECT(CONCATENATE("'2018-07'!I",TEXT(MATCH($C2,'2018-07'!$C$2:$C$100,0)+1,0))))</f>
        <v>59509944418.23999</v>
      </c>
      <c r="J2" s="17">
        <f ca="1">IF(OR(INDIRECT(CONCATENATE("'2018-08'!J",TEXT(MATCH($C2,'2018-08'!$C$2:$C$100,0)+1,0)))="",INDIRECT(CONCATENATE("'2018-07'!J",TEXT(MATCH($C2,'2018-07'!$C$2:$C$100,0)+1,0)))="",AND(INDIRECT(CONCATENATE("'2018-08'!J",TEXT(MATCH($C2,'2018-08'!$C$2:$C$100,0)+1,0)))="",INDIRECT(CONCATENATE("'2018-07'!J",TEXT(MATCH($C2,'2018-07'!$C$2:$C$100,0)+1,0)))="")),"Н/Д",INDIRECT(CONCATENATE("'2018-08'!J",TEXT(MATCH($C2,'2018-08'!$C$2:$C$100,0)+1,0)))-INDIRECT(CONCATENATE("'2018-07'!J",TEXT(MATCH($C2,'2018-07'!$C$2:$C$100,0)+1,0))))</f>
        <v>4236691.5399999917</v>
      </c>
      <c r="K2" s="17">
        <f ca="1">IF(OR(INDIRECT(CONCATENATE("'2018-08'!K",TEXT(MATCH($C2,'2018-08'!$C$2:$C$100,0)+1,0)))="",INDIRECT(CONCATENATE("'2018-07'!K",TEXT(MATCH($C2,'2018-07'!$C$2:$C$100,0)+1,0)))="",AND(INDIRECT(CONCATENATE("'2018-08'!K",TEXT(MATCH($C2,'2018-08'!$C$2:$C$100,0)+1,0)))="",INDIRECT(CONCATENATE("'2018-07'!K",TEXT(MATCH($C2,'2018-07'!$C$2:$C$100,0)+1,0)))="")),"Н/Д",INDIRECT(CONCATENATE("'2018-08'!K",TEXT(MATCH($C2,'2018-08'!$C$2:$C$100,0)+1,0)))-INDIRECT(CONCATENATE("'2018-07'!K",TEXT(MATCH($C2,'2018-07'!$C$2:$C$100,0)+1,0))))</f>
        <v>95736605610.940033</v>
      </c>
      <c r="L2" s="17">
        <f ca="1">IF(OR(INDIRECT(CONCATENATE("'2018-08'!L",TEXT(MATCH($C2,'2018-08'!$C$2:$C$100,0)+1,0)))="",INDIRECT(CONCATENATE("'2018-07'!L",TEXT(MATCH($C2,'2018-07'!$C$2:$C$100,0)+1,0)))="",AND(INDIRECT(CONCATENATE("'2018-08'!L",TEXT(MATCH($C2,'2018-08'!$C$2:$C$100,0)+1,0)))="",INDIRECT(CONCATENATE("'2018-07'!L",TEXT(MATCH($C2,'2018-07'!$C$2:$C$100,0)+1,0)))="")),"Н/Д",INDIRECT(CONCATENATE("'2018-08'!L",TEXT(MATCH($C2,'2018-08'!$C$2:$C$100,0)+1,0)))-INDIRECT(CONCATENATE("'2018-07'!L",TEXT(MATCH($C2,'2018-07'!$C$2:$C$100,0)+1,0))))</f>
        <v>231582476461.46008</v>
      </c>
      <c r="M2" s="17">
        <f ca="1">IF(OR(INDIRECT(CONCATENATE("'2018-08'!M",TEXT(MATCH($C2,'2018-08'!$C$2:$C$100,0)+1,0)))="",INDIRECT(CONCATENATE("'2018-07'!M",TEXT(MATCH($C2,'2018-07'!$C$2:$C$100,0)+1,0)))="",AND(INDIRECT(CONCATENATE("'2018-08'!M",TEXT(MATCH($C2,'2018-08'!$C$2:$C$100,0)+1,0)))="",INDIRECT(CONCATENATE("'2018-07'!M",TEXT(MATCH($C2,'2018-07'!$C$2:$C$100,0)+1,0)))="")),"Н/Д",INDIRECT(CONCATENATE("'2018-08'!M",TEXT(MATCH($C2,'2018-08'!$C$2:$C$100,0)+1,0)))-INDIRECT(CONCATENATE("'2018-07'!M",TEXT(MATCH($C2,'2018-07'!$C$2:$C$100,0)+1,0))))</f>
        <v>6250536979.1599998</v>
      </c>
      <c r="N2" s="17">
        <f ca="1">IF(OR(INDIRECT(CONCATENATE("'2018-08'!N",TEXT(MATCH($C2,'2018-08'!$C$2:$C$100,0)+1,0)))="",INDIRECT(CONCATENATE("'2018-07'!N",TEXT(MATCH($C2,'2018-07'!$C$2:$C$100,0)+1,0)))="",AND(INDIRECT(CONCATENATE("'2018-08'!N",TEXT(MATCH($C2,'2018-08'!$C$2:$C$100,0)+1,0)))="",INDIRECT(CONCATENATE("'2018-07'!N",TEXT(MATCH($C2,'2018-07'!$C$2:$C$100,0)+1,0)))="")),"Н/Д",INDIRECT(CONCATENATE("'2018-08'!N",TEXT(MATCH($C2,'2018-08'!$C$2:$C$100,0)+1,0)))-INDIRECT(CONCATENATE("'2018-07'!NE",TEXT(MATCH($C2,'2018-07'!$C$2:$C$100,0)+1,0))))</f>
        <v>26893415136.68</v>
      </c>
      <c r="O2" s="17">
        <f ca="1">IF(OR(INDIRECT(CONCATENATE("'2018-08'!O",TEXT(MATCH($C2,'2018-08'!$C$2:$C$100,0)+1,0)))="",INDIRECT(CONCATENATE("'2018-07'!O",TEXT(MATCH($C2,'2018-07'!$C$2:$C$100,0)+1,0)))="",AND(INDIRECT(CONCATENATE("'2018-08'!O",TEXT(MATCH($C2,'2018-08'!$C$2:$C$100,0)+1,0)))="",INDIRECT(CONCATENATE("'2018-07'!O",TEXT(MATCH($C2,'2018-07'!$C$2:$C$100,0)+1,0)))="")),"Н/Д",INDIRECT(CONCATENATE("'2018-08'!O",TEXT(MATCH($C2,'2018-08'!$C$2:$C$100,0)+1,0)))-INDIRECT(CONCATENATE("'2018-07'!O",TEXT(MATCH($C2,'2018-07'!$C$2:$C$100,0)+1,0))))</f>
        <v>21895285.840000033</v>
      </c>
      <c r="P2" s="17">
        <f ca="1">IF(OR(INDIRECT(CONCATENATE("'2018-08'!P",TEXT(MATCH($C2,'2018-08'!$C$2:$C$100,0)+1,0)))="",INDIRECT(CONCATENATE("'2018-07'!P",TEXT(MATCH($C2,'2018-07'!$C$2:$C$100,0)+1,0)))="",AND(INDIRECT(CONCATENATE("'2018-08'!P",TEXT(MATCH($C2,'2018-08'!$C$2:$C$100,0)+1,0)))="",INDIRECT(CONCATENATE("'2018-07'!P",TEXT(MATCH($C2,'2018-07'!$C$2:$C$100,0)+1,0)))="")),"Н/Д",INDIRECT(CONCATENATE("'2018-08'!P",TEXT(MATCH($C2,'2018-08'!$C$2:$C$100,0)+1,0)))-INDIRECT(CONCATENATE("'2018-07'!P",TEXT(MATCH($C2,'2018-07'!$C$2:$C$100,0)+1,0))))</f>
        <v>39450939161.679993</v>
      </c>
      <c r="Q2" s="17">
        <f ca="1">IF(OR(INDIRECT(CONCATENATE("'2018-08'!Q",TEXT(MATCH($C2,'2018-08'!$C$2:$C$100,0)+1,0)))="",INDIRECT(CONCATENATE("'2018-07'!Q",TEXT(MATCH($C2,'2018-07'!$C$2:$C$100,0)+1,0)))="",AND(INDIRECT(CONCATENATE("'2018-08'!Q",TEXT(MATCH($C2,'2018-08'!$C$2:$C$100,0)+1,0)))="",INDIRECT(CONCATENATE("'2018-07'!Q",TEXT(MATCH($C2,'2018-07'!$C$2:$C$100,0)+1,0)))="")),"Н/Д",INDIRECT(CONCATENATE("'2018-08'!Q",TEXT(MATCH($C2,'2018-08'!$C$2:$C$100,0)+1,0)))-INDIRECT(CONCATENATE("'2018-07'!Q",TEXT(MATCH($C2,'2018-07'!$C$2:$C$100,0)+1,0))))</f>
        <v>3522475785.4000015</v>
      </c>
      <c r="R2" s="17">
        <f ca="1">IF(OR(INDIRECT(CONCATENATE("'2018-08'!R",TEXT(MATCH($C2,'2018-08'!$C$2:$C$100,0)+1,0)))="",INDIRECT(CONCATENATE("'2018-07'!R",TEXT(MATCH($C2,'2018-07'!$C$2:$C$100,0)+1,0)))="",AND(INDIRECT(CONCATENATE("'2018-08'!R",TEXT(MATCH($C2,'2018-08'!$C$2:$C$100,0)+1,0)))="",INDIRECT(CONCATENATE("'2018-07'!R",TEXT(MATCH($C2,'2018-07'!$C$2:$C$100,0)+1,0)))="")),"Н/Д",INDIRECT(CONCATENATE("'2018-08'!R",TEXT(MATCH($C2,'2018-08'!$C$2:$C$100,0)+1,0)))-INDIRECT(CONCATENATE("'2018-07'!R",TEXT(MATCH($C2,'2018-07'!$C$2:$C$100,0)+1,0))))</f>
        <v>10358974689.390007</v>
      </c>
      <c r="S2" s="17">
        <f ca="1">IF(OR(INDIRECT(CONCATENATE("'2018-08'!S",TEXT(MATCH($C2,'2018-08'!$C$2:$C$100,0)+1,0)))="",INDIRECT(CONCATENATE("'2018-07'!S",TEXT(MATCH($C2,'2018-07'!$C$2:$C$100,0)+1,0)))="",AND(INDIRECT(CONCATENATE("'2018-08'!S",TEXT(MATCH($C2,'2018-08'!$C$2:$C$100,0)+1,0)))="",INDIRECT(CONCATENATE("'2018-07'!S",TEXT(MATCH($C2,'2018-07'!$C$2:$C$100,0)+1,0)))="")),"Н/Д",INDIRECT(CONCATENATE("'2018-08'!S",TEXT(MATCH($C2,'2018-08'!$C$2:$C$100,0)+1,0)))-INDIRECT(CONCATENATE("'2018-07'!S",TEXT(MATCH($C2,'2018-07'!$C$2:$C$100,0)+1,0))))</f>
        <v>117171583.35000002</v>
      </c>
      <c r="T2" s="17">
        <f ca="1">IF(OR(INDIRECT(CONCATENATE("'2018-08'!T",TEXT(MATCH($C2,'2018-08'!$C$2:$C$100,0)+1,0)))="",INDIRECT(CONCATENATE("'2018-07'!T",TEXT(MATCH($C2,'2018-07'!$C$2:$C$100,0)+1,0)))="",AND(INDIRECT(CONCATENATE("'2018-08'!T",TEXT(MATCH($C2,'2018-08'!$C$2:$C$100,0)+1,0)))="",INDIRECT(CONCATENATE("'2018-07'!T",TEXT(MATCH($C2,'2018-07'!$C$2:$C$100,0)+1,0)))="")),"Н/Д",INDIRECT(CONCATENATE("'2018-08'!T",TEXT(MATCH($C2,'2018-08'!$C$2:$C$100,0)+1,0)))-INDIRECT(CONCATENATE("'2018-07'!T",TEXT(MATCH($C2,'2018-07'!$C$2:$C$100,0)+1,0))))</f>
        <v>8728847493.6999969</v>
      </c>
      <c r="U2" s="17">
        <f ca="1">IF(OR(INDIRECT(CONCATENATE("'2018-08'!U",TEXT(MATCH($C2,'2018-08'!$C$2:$C$100,0)+1,0)))="",INDIRECT(CONCATENATE("'2018-07'!U",TEXT(MATCH($C2,'2018-07'!$C$2:$C$100,0)+1,0)))="",AND(INDIRECT(CONCATENATE("'2018-08'!U",TEXT(MATCH($C2,'2018-08'!$C$2:$C$100,0)+1,0)))="",INDIRECT(CONCATENATE("'2018-07'!U",TEXT(MATCH($C2,'2018-07'!$C$2:$C$100,0)+1,0)))="")),"Н/Д",INDIRECT(CONCATENATE("'2018-08'!U",TEXT(MATCH($C2,'2018-08'!$C$2:$C$100,0)+1,0)))-INDIRECT(CONCATENATE("'2018-07'!U",TEXT(MATCH($C2,'2018-07'!$C$2:$C$100,0)+1,0))))</f>
        <v>3194500281.0900002</v>
      </c>
      <c r="V2" s="17">
        <f ca="1">IF(OR(INDIRECT(CONCATENATE("'2018-08'!V",TEXT(MATCH($C2,'2018-08'!$C$2:$C$100,0)+1,0)))="",INDIRECT(CONCATENATE("'2018-07'!V",TEXT(MATCH($C2,'2018-07'!$C$2:$C$100,0)+1,0)))="",AND(INDIRECT(CONCATENATE("'2018-08'!V",TEXT(MATCH($C2,'2018-08'!$C$2:$C$100,0)+1,0)))="",INDIRECT(CONCATENATE("'2018-07'!V",TEXT(MATCH($C2,'2018-07'!$C$2:$C$100,0)+1,0)))="")),"Н/Д",INDIRECT(CONCATENATE("'2018-08'!V",TEXT(MATCH($C2,'2018-08'!$C$2:$C$100,0)+1,0)))-INDIRECT(CONCATENATE("'2018-07'!V",TEXT(MATCH($C2,'2018-07'!$C$2:$C$100,0)+1,0))))</f>
        <v>151332325968.92004</v>
      </c>
      <c r="W2" s="17">
        <f ca="1">IF(OR(INDIRECT(CONCATENATE("'2018-08'!W",TEXT(MATCH($C2,'2018-08'!$C$2:$C$100,0)+1,0)))="",INDIRECT(CONCATENATE("'2018-07'!W",TEXT(MATCH($C2,'2018-07'!$C$2:$C$100,0)+1,0)))="",AND(INDIRECT(CONCATENATE("'2018-08'!W",TEXT(MATCH($C2,'2018-08'!$C$2:$C$100,0)+1,0)))="",INDIRECT(CONCATENATE("'2018-07'!W",TEXT(MATCH($C2,'2018-07'!$C$2:$C$100,0)+1,0)))="")),"Н/Д",INDIRECT(CONCATENATE("'2018-08'!W",TEXT(MATCH($C2,'2018-08'!$C$2:$C$100,0)+1,0)))-INDIRECT(CONCATENATE("'2018-07'!W",TEXT(MATCH($C2,'2018-07'!$C$2:$C$100,0)+1,0))))</f>
        <v>3743157978067.1621</v>
      </c>
    </row>
    <row r="3" spans="1:23" x14ac:dyDescent="0.25">
      <c r="A3" s="2" t="s">
        <v>22</v>
      </c>
      <c r="B3" s="2" t="s">
        <v>23</v>
      </c>
      <c r="C3" s="15">
        <v>10000000</v>
      </c>
      <c r="D3" s="2" t="s">
        <v>211</v>
      </c>
      <c r="E3" s="17">
        <f ca="1">IF(OR(INDIRECT(CONCATENATE("'2018-08'!E",TEXT(MATCH($C3,'2018-08'!$C$2:$C$100,0)+1,0)))="",INDIRECT(CONCATENATE("'2018-07'!E",TEXT(MATCH($C3,'2018-07'!$C$2:$C$100,0)+1,0)))="",AND(INDIRECT(CONCATENATE("'2018-08'!E",TEXT(MATCH($C3,'2018-08'!$C$2:$C$100,0)+1,0)))="",INDIRECT(CONCATENATE("'2018-07'!E",TEXT(MATCH($C3,'2018-07'!$C$2:$C$100,0)+1,0)))="")),"Н/Д",INDIRECT(CONCATENATE("'2018-08'!E",TEXT(MATCH($C3,'2018-08'!$C$2:$C$100,0)+1,0)))-INDIRECT(CONCATENATE("'2018-07'!E",TEXT(MATCH($C3,'2018-07'!$C$2:$C$100,0)+1,0))))</f>
        <v>6559659852.4799995</v>
      </c>
      <c r="F3" s="17">
        <f ca="1">IF(OR(INDIRECT(CONCATENATE("'2018-08'!F",TEXT(MATCH($C3,'2018-08'!$C$2:$C$100,0)+1,0)))="",INDIRECT(CONCATENATE("'2018-07'!F",TEXT(MATCH($C3,'2018-07'!$C$2:$C$100,0)+1,0)))="",AND(INDIRECT(CONCATENATE("'2018-08'!F",TEXT(MATCH($C3,'2018-08'!$C$2:$C$100,0)+1,0)))="",INDIRECT(CONCATENATE("'2018-07'!F",TEXT(MATCH($C3,'2018-07'!$C$2:$C$100,0)+1,0)))="")),"Н/Д",INDIRECT(CONCATENATE("'2018-08'!F",TEXT(MATCH($C3,'2018-08'!$C$2:$C$100,0)+1,0)))-INDIRECT(CONCATENATE("'2018-07'!F",TEXT(MATCH($C3,'2018-07'!$C$2:$C$100,0)+1,0))))</f>
        <v>5772867426.1000023</v>
      </c>
      <c r="G3" s="17">
        <f ca="1">IF(OR(INDIRECT(CONCATENATE("'2018-08'!G",TEXT(MATCH($C3,'2018-08'!$C$2:$C$100,0)+1,0)))="",INDIRECT(CONCATENATE("'2018-07'!G",TEXT(MATCH($C3,'2018-07'!$C$2:$C$100,0)+1,0)))="",AND(INDIRECT(CONCATENATE("'2018-08'!G",TEXT(MATCH($C3,'2018-08'!$C$2:$C$100,0)+1,0)))="",INDIRECT(CONCATENATE("'2018-07'!G",TEXT(MATCH($C3,'2018-07'!$C$2:$C$100,0)+1,0)))="")),"Н/Д",INDIRECT(CONCATENATE("'2018-08'!G",TEXT(MATCH($C3,'2018-08'!$C$2:$C$100,0)+1,0)))-INDIRECT(CONCATENATE("'2018-07'!G",TEXT(MATCH($C3,'2018-07'!$C$2:$C$100,0)+1,0))))</f>
        <v>761847546.57000017</v>
      </c>
      <c r="H3" s="17">
        <f ca="1">IF(OR(INDIRECT(CONCATENATE("'2018-08'!H",TEXT(MATCH($C3,'2018-08'!$C$2:$C$100,0)+1,0)))="",INDIRECT(CONCATENATE("'2018-07'!H",TEXT(MATCH($C3,'2018-07'!$C$2:$C$100,0)+1,0)))="",AND(INDIRECT(CONCATENATE("'2018-08'!H",TEXT(MATCH($C3,'2018-08'!$C$2:$C$100,0)+1,0)))="",INDIRECT(CONCATENATE("'2018-07'!H",TEXT(MATCH($C3,'2018-07'!$C$2:$C$100,0)+1,0)))="")),"Н/Д",INDIRECT(CONCATENATE("'2018-08'!H",TEXT(MATCH($C3,'2018-08'!$C$2:$C$100,0)+1,0)))-INDIRECT(CONCATENATE("'2018-07'!H",TEXT(MATCH($C3,'2018-07'!$C$2:$C$100,0)+1,0))))</f>
        <v>1716263470.1800003</v>
      </c>
      <c r="I3" s="17">
        <f ca="1">IF(OR(INDIRECT(CONCATENATE("'2018-08'!I",TEXT(MATCH($C3,'2018-08'!$C$2:$C$100,0)+1,0)))="",INDIRECT(CONCATENATE("'2018-07'!I",TEXT(MATCH($C3,'2018-07'!$C$2:$C$100,0)+1,0)))="",AND(INDIRECT(CONCATENATE("'2018-08'!I",TEXT(MATCH($C3,'2018-08'!$C$2:$C$100,0)+1,0)))="",INDIRECT(CONCATENATE("'2018-07'!I",TEXT(MATCH($C3,'2018-07'!$C$2:$C$100,0)+1,0)))="")),"Н/Д",INDIRECT(CONCATENATE("'2018-08'!I",TEXT(MATCH($C3,'2018-08'!$C$2:$C$100,0)+1,0)))-INDIRECT(CONCATENATE("'2018-07'!I",TEXT(MATCH($C3,'2018-07'!$C$2:$C$100,0)+1,0))))</f>
        <v>255560680.34000015</v>
      </c>
      <c r="J3" s="17" t="str">
        <f ca="1">IF(OR(INDIRECT(CONCATENATE("'2018-08'!J",TEXT(MATCH($C3,'2018-08'!$C$2:$C$100,0)+1,0)))="",INDIRECT(CONCATENATE("'2018-07'!J",TEXT(MATCH($C3,'2018-07'!$C$2:$C$100,0)+1,0)))="",AND(INDIRECT(CONCATENATE("'2018-08'!J",TEXT(MATCH($C3,'2018-08'!$C$2:$C$100,0)+1,0)))="",INDIRECT(CONCATENATE("'2018-07'!J",TEXT(MATCH($C3,'2018-07'!$C$2:$C$100,0)+1,0)))="")),"Н/Д",INDIRECT(CONCATENATE("'2018-08'!J",TEXT(MATCH($C3,'2018-08'!$C$2:$C$100,0)+1,0)))-INDIRECT(CONCATENATE("'2018-07'!J",TEXT(MATCH($C3,'2018-07'!$C$2:$C$100,0)+1,0))))</f>
        <v>Н/Д</v>
      </c>
      <c r="K3" s="17">
        <f ca="1">IF(OR(INDIRECT(CONCATENATE("'2018-08'!K",TEXT(MATCH($C3,'2018-08'!$C$2:$C$100,0)+1,0)))="",INDIRECT(CONCATENATE("'2018-07'!K",TEXT(MATCH($C3,'2018-07'!$C$2:$C$100,0)+1,0)))="",AND(INDIRECT(CONCATENATE("'2018-08'!K",TEXT(MATCH($C3,'2018-08'!$C$2:$C$100,0)+1,0)))="",INDIRECT(CONCATENATE("'2018-07'!K",TEXT(MATCH($C3,'2018-07'!$C$2:$C$100,0)+1,0)))="")),"Н/Д",INDIRECT(CONCATENATE("'2018-08'!K",TEXT(MATCH($C3,'2018-08'!$C$2:$C$100,0)+1,0)))-INDIRECT(CONCATENATE("'2018-07'!K",TEXT(MATCH($C3,'2018-07'!$C$2:$C$100,0)+1,0))))</f>
        <v>503148046.37999988</v>
      </c>
      <c r="L3" s="17">
        <f ca="1">IF(OR(INDIRECT(CONCATENATE("'2018-08'!L",TEXT(MATCH($C3,'2018-08'!$C$2:$C$100,0)+1,0)))="",INDIRECT(CONCATENATE("'2018-07'!L",TEXT(MATCH($C3,'2018-07'!$C$2:$C$100,0)+1,0)))="",AND(INDIRECT(CONCATENATE("'2018-08'!L",TEXT(MATCH($C3,'2018-08'!$C$2:$C$100,0)+1,0)))="",INDIRECT(CONCATENATE("'2018-07'!L",TEXT(MATCH($C3,'2018-07'!$C$2:$C$100,0)+1,0)))="")),"Н/Д",INDIRECT(CONCATENATE("'2018-08'!L",TEXT(MATCH($C3,'2018-08'!$C$2:$C$100,0)+1,0)))-INDIRECT(CONCATENATE("'2018-07'!L",TEXT(MATCH($C3,'2018-07'!$C$2:$C$100,0)+1,0))))</f>
        <v>2186871005.0900002</v>
      </c>
      <c r="M3" s="17">
        <f ca="1">IF(OR(INDIRECT(CONCATENATE("'2018-08'!M",TEXT(MATCH($C3,'2018-08'!$C$2:$C$100,0)+1,0)))="",INDIRECT(CONCATENATE("'2018-07'!M",TEXT(MATCH($C3,'2018-07'!$C$2:$C$100,0)+1,0)))="",AND(INDIRECT(CONCATENATE("'2018-08'!M",TEXT(MATCH($C3,'2018-08'!$C$2:$C$100,0)+1,0)))="",INDIRECT(CONCATENATE("'2018-07'!M",TEXT(MATCH($C3,'2018-07'!$C$2:$C$100,0)+1,0)))="")),"Н/Д",INDIRECT(CONCATENATE("'2018-08'!M",TEXT(MATCH($C3,'2018-08'!$C$2:$C$100,0)+1,0)))-INDIRECT(CONCATENATE("'2018-07'!M",TEXT(MATCH($C3,'2018-07'!$C$2:$C$100,0)+1,0))))</f>
        <v>119408124.26000002</v>
      </c>
      <c r="N3" s="17">
        <f ca="1">IF(OR(INDIRECT(CONCATENATE("'2018-08'!N",TEXT(MATCH($C3,'2018-08'!$C$2:$C$100,0)+1,0)))="",INDIRECT(CONCATENATE("'2018-07'!N",TEXT(MATCH($C3,'2018-07'!$C$2:$C$100,0)+1,0)))="",AND(INDIRECT(CONCATENATE("'2018-08'!N",TEXT(MATCH($C3,'2018-08'!$C$2:$C$100,0)+1,0)))="",INDIRECT(CONCATENATE("'2018-07'!N",TEXT(MATCH($C3,'2018-07'!$C$2:$C$100,0)+1,0)))="")),"Н/Д",INDIRECT(CONCATENATE("'2018-08'!N",TEXT(MATCH($C3,'2018-08'!$C$2:$C$100,0)+1,0)))-INDIRECT(CONCATENATE("'2018-07'!NE",TEXT(MATCH($C3,'2018-07'!$C$2:$C$100,0)+1,0))))</f>
        <v>158782172.13</v>
      </c>
      <c r="O3" s="17">
        <f ca="1">IF(OR(INDIRECT(CONCATENATE("'2018-08'!O",TEXT(MATCH($C3,'2018-08'!$C$2:$C$100,0)+1,0)))="",INDIRECT(CONCATENATE("'2018-07'!O",TEXT(MATCH($C3,'2018-07'!$C$2:$C$100,0)+1,0)))="",AND(INDIRECT(CONCATENATE("'2018-08'!O",TEXT(MATCH($C3,'2018-08'!$C$2:$C$100,0)+1,0)))="",INDIRECT(CONCATENATE("'2018-07'!O",TEXT(MATCH($C3,'2018-07'!$C$2:$C$100,0)+1,0)))="")),"Н/Д",INDIRECT(CONCATENATE("'2018-08'!O",TEXT(MATCH($C3,'2018-08'!$C$2:$C$100,0)+1,0)))-INDIRECT(CONCATENATE("'2018-07'!O",TEXT(MATCH($C3,'2018-07'!$C$2:$C$100,0)+1,0))))</f>
        <v>31331.56</v>
      </c>
      <c r="P3" s="17">
        <f ca="1">IF(OR(INDIRECT(CONCATENATE("'2018-08'!P",TEXT(MATCH($C3,'2018-08'!$C$2:$C$100,0)+1,0)))="",INDIRECT(CONCATENATE("'2018-07'!P",TEXT(MATCH($C3,'2018-07'!$C$2:$C$100,0)+1,0)))="",AND(INDIRECT(CONCATENATE("'2018-08'!P",TEXT(MATCH($C3,'2018-08'!$C$2:$C$100,0)+1,0)))="",INDIRECT(CONCATENATE("'2018-07'!P",TEXT(MATCH($C3,'2018-07'!$C$2:$C$100,0)+1,0)))="")),"Н/Д",INDIRECT(CONCATENATE("'2018-08'!P",TEXT(MATCH($C3,'2018-08'!$C$2:$C$100,0)+1,0)))-INDIRECT(CONCATENATE("'2018-07'!P",TEXT(MATCH($C3,'2018-07'!$C$2:$C$100,0)+1,0))))</f>
        <v>93405042.949999988</v>
      </c>
      <c r="Q3" s="17">
        <f ca="1">IF(OR(INDIRECT(CONCATENATE("'2018-08'!Q",TEXT(MATCH($C3,'2018-08'!$C$2:$C$100,0)+1,0)))="",INDIRECT(CONCATENATE("'2018-07'!Q",TEXT(MATCH($C3,'2018-07'!$C$2:$C$100,0)+1,0)))="",AND(INDIRECT(CONCATENATE("'2018-08'!Q",TEXT(MATCH($C3,'2018-08'!$C$2:$C$100,0)+1,0)))="",INDIRECT(CONCATENATE("'2018-07'!Q",TEXT(MATCH($C3,'2018-07'!$C$2:$C$100,0)+1,0)))="")),"Н/Д",INDIRECT(CONCATENATE("'2018-08'!Q",TEXT(MATCH($C3,'2018-08'!$C$2:$C$100,0)+1,0)))-INDIRECT(CONCATENATE("'2018-07'!Q",TEXT(MATCH($C3,'2018-07'!$C$2:$C$100,0)+1,0))))</f>
        <v>12817753.50999999</v>
      </c>
      <c r="R3" s="17">
        <f ca="1">IF(OR(INDIRECT(CONCATENATE("'2018-08'!R",TEXT(MATCH($C3,'2018-08'!$C$2:$C$100,0)+1,0)))="",INDIRECT(CONCATENATE("'2018-07'!R",TEXT(MATCH($C3,'2018-07'!$C$2:$C$100,0)+1,0)))="",AND(INDIRECT(CONCATENATE("'2018-08'!R",TEXT(MATCH($C3,'2018-08'!$C$2:$C$100,0)+1,0)))="",INDIRECT(CONCATENATE("'2018-07'!R",TEXT(MATCH($C3,'2018-07'!$C$2:$C$100,0)+1,0)))="")),"Н/Д",INDIRECT(CONCATENATE("'2018-08'!R",TEXT(MATCH($C3,'2018-08'!$C$2:$C$100,0)+1,0)))-INDIRECT(CONCATENATE("'2018-07'!R",TEXT(MATCH($C3,'2018-07'!$C$2:$C$100,0)+1,0))))</f>
        <v>16827325.810000002</v>
      </c>
      <c r="S3" s="17">
        <f ca="1">IF(OR(INDIRECT(CONCATENATE("'2018-08'!S",TEXT(MATCH($C3,'2018-08'!$C$2:$C$100,0)+1,0)))="",INDIRECT(CONCATENATE("'2018-07'!S",TEXT(MATCH($C3,'2018-07'!$C$2:$C$100,0)+1,0)))="",AND(INDIRECT(CONCATENATE("'2018-08'!S",TEXT(MATCH($C3,'2018-08'!$C$2:$C$100,0)+1,0)))="",INDIRECT(CONCATENATE("'2018-07'!S",TEXT(MATCH($C3,'2018-07'!$C$2:$C$100,0)+1,0)))="")),"Н/Д",INDIRECT(CONCATENATE("'2018-08'!S",TEXT(MATCH($C3,'2018-08'!$C$2:$C$100,0)+1,0)))-INDIRECT(CONCATENATE("'2018-07'!S",TEXT(MATCH($C3,'2018-07'!$C$2:$C$100,0)+1,0))))</f>
        <v>849338.22999999858</v>
      </c>
      <c r="T3" s="17">
        <f ca="1">IF(OR(INDIRECT(CONCATENATE("'2018-08'!T",TEXT(MATCH($C3,'2018-08'!$C$2:$C$100,0)+1,0)))="",INDIRECT(CONCATENATE("'2018-07'!T",TEXT(MATCH($C3,'2018-07'!$C$2:$C$100,0)+1,0)))="",AND(INDIRECT(CONCATENATE("'2018-08'!T",TEXT(MATCH($C3,'2018-08'!$C$2:$C$100,0)+1,0)))="",INDIRECT(CONCATENATE("'2018-07'!T",TEXT(MATCH($C3,'2018-07'!$C$2:$C$100,0)+1,0)))="")),"Н/Д",INDIRECT(CONCATENATE("'2018-08'!T",TEXT(MATCH($C3,'2018-08'!$C$2:$C$100,0)+1,0)))-INDIRECT(CONCATENATE("'2018-07'!T",TEXT(MATCH($C3,'2018-07'!$C$2:$C$100,0)+1,0))))</f>
        <v>58252088.420000017</v>
      </c>
      <c r="U3" s="17">
        <f ca="1">IF(OR(INDIRECT(CONCATENATE("'2018-08'!U",TEXT(MATCH($C3,'2018-08'!$C$2:$C$100,0)+1,0)))="",INDIRECT(CONCATENATE("'2018-07'!U",TEXT(MATCH($C3,'2018-07'!$C$2:$C$100,0)+1,0)))="",AND(INDIRECT(CONCATENATE("'2018-08'!U",TEXT(MATCH($C3,'2018-08'!$C$2:$C$100,0)+1,0)))="",INDIRECT(CONCATENATE("'2018-07'!U",TEXT(MATCH($C3,'2018-07'!$C$2:$C$100,0)+1,0)))="")),"Н/Д",INDIRECT(CONCATENATE("'2018-08'!U",TEXT(MATCH($C3,'2018-08'!$C$2:$C$100,0)+1,0)))-INDIRECT(CONCATENATE("'2018-07'!U",TEXT(MATCH($C3,'2018-07'!$C$2:$C$100,0)+1,0))))</f>
        <v>1063857.8999999985</v>
      </c>
      <c r="V3" s="17">
        <f ca="1">IF(OR(INDIRECT(CONCATENATE("'2018-08'!V",TEXT(MATCH($C3,'2018-08'!$C$2:$C$100,0)+1,0)))="",INDIRECT(CONCATENATE("'2018-07'!V",TEXT(MATCH($C3,'2018-07'!$C$2:$C$100,0)+1,0)))="",AND(INDIRECT(CONCATENATE("'2018-08'!V",TEXT(MATCH($C3,'2018-08'!$C$2:$C$100,0)+1,0)))="",INDIRECT(CONCATENATE("'2018-07'!V",TEXT(MATCH($C3,'2018-07'!$C$2:$C$100,0)+1,0)))="")),"Н/Д",INDIRECT(CONCATENATE("'2018-08'!V",TEXT(MATCH($C3,'2018-08'!$C$2:$C$100,0)+1,0)))-INDIRECT(CONCATENATE("'2018-07'!V",TEXT(MATCH($C3,'2018-07'!$C$2:$C$100,0)+1,0))))</f>
        <v>786792426.38000011</v>
      </c>
      <c r="W3" s="17">
        <f ca="1">IF(OR(INDIRECT(CONCATENATE("'2018-08'!W",TEXT(MATCH($C3,'2018-08'!$C$2:$C$100,0)+1,0)))="",INDIRECT(CONCATENATE("'2018-07'!W",TEXT(MATCH($C3,'2018-07'!$C$2:$C$100,0)+1,0)))="",AND(INDIRECT(CONCATENATE("'2018-08'!W",TEXT(MATCH($C3,'2018-08'!$C$2:$C$100,0)+1,0)))="",INDIRECT(CONCATENATE("'2018-07'!W",TEXT(MATCH($C3,'2018-07'!$C$2:$C$100,0)+1,0)))="")),"Н/Д",INDIRECT(CONCATENATE("'2018-08'!W",TEXT(MATCH($C3,'2018-08'!$C$2:$C$100,0)+1,0)))-INDIRECT(CONCATENATE("'2018-07'!W",TEXT(MATCH($C3,'2018-07'!$C$2:$C$100,0)+1,0))))</f>
        <v>18871079984.12999</v>
      </c>
    </row>
    <row r="4" spans="1:23" x14ac:dyDescent="0.25">
      <c r="A4" s="2" t="s">
        <v>22</v>
      </c>
      <c r="B4" s="2" t="s">
        <v>24</v>
      </c>
      <c r="C4" s="15">
        <v>99000000</v>
      </c>
      <c r="D4" s="2" t="s">
        <v>211</v>
      </c>
      <c r="E4" s="17">
        <f ca="1">IF(OR(INDIRECT(CONCATENATE("'2018-08'!E",TEXT(MATCH($C4,'2018-08'!$C$2:$C$100,0)+1,0)))="",INDIRECT(CONCATENATE("'2018-07'!E",TEXT(MATCH($C4,'2018-07'!$C$2:$C$100,0)+1,0)))="",AND(INDIRECT(CONCATENATE("'2018-08'!E",TEXT(MATCH($C4,'2018-08'!$C$2:$C$100,0)+1,0)))="",INDIRECT(CONCATENATE("'2018-07'!E",TEXT(MATCH($C4,'2018-07'!$C$2:$C$100,0)+1,0)))="")),"Н/Д",INDIRECT(CONCATENATE("'2018-08'!E",TEXT(MATCH($C4,'2018-08'!$C$2:$C$100,0)+1,0)))-INDIRECT(CONCATENATE("'2018-07'!E",TEXT(MATCH($C4,'2018-07'!$C$2:$C$100,0)+1,0))))</f>
        <v>1080000295.3900003</v>
      </c>
      <c r="F4" s="17">
        <f ca="1">IF(OR(INDIRECT(CONCATENATE("'2018-08'!F",TEXT(MATCH($C4,'2018-08'!$C$2:$C$100,0)+1,0)))="",INDIRECT(CONCATENATE("'2018-07'!F",TEXT(MATCH($C4,'2018-07'!$C$2:$C$100,0)+1,0)))="",AND(INDIRECT(CONCATENATE("'2018-08'!F",TEXT(MATCH($C4,'2018-08'!$C$2:$C$100,0)+1,0)))="",INDIRECT(CONCATENATE("'2018-07'!F",TEXT(MATCH($C4,'2018-07'!$C$2:$C$100,0)+1,0)))="")),"Н/Д",INDIRECT(CONCATENATE("'2018-08'!F",TEXT(MATCH($C4,'2018-08'!$C$2:$C$100,0)+1,0)))-INDIRECT(CONCATENATE("'2018-07'!F",TEXT(MATCH($C4,'2018-07'!$C$2:$C$100,0)+1,0))))</f>
        <v>828915019.36000013</v>
      </c>
      <c r="G4" s="17">
        <f ca="1">IF(OR(INDIRECT(CONCATENATE("'2018-08'!G",TEXT(MATCH($C4,'2018-08'!$C$2:$C$100,0)+1,0)))="",INDIRECT(CONCATENATE("'2018-07'!G",TEXT(MATCH($C4,'2018-07'!$C$2:$C$100,0)+1,0)))="",AND(INDIRECT(CONCATENATE("'2018-08'!G",TEXT(MATCH($C4,'2018-08'!$C$2:$C$100,0)+1,0)))="",INDIRECT(CONCATENATE("'2018-07'!G",TEXT(MATCH($C4,'2018-07'!$C$2:$C$100,0)+1,0)))="")),"Н/Д",INDIRECT(CONCATENATE("'2018-08'!G",TEXT(MATCH($C4,'2018-08'!$C$2:$C$100,0)+1,0)))-INDIRECT(CONCATENATE("'2018-07'!G",TEXT(MATCH($C4,'2018-07'!$C$2:$C$100,0)+1,0))))</f>
        <v>43802468.569999933</v>
      </c>
      <c r="H4" s="17">
        <f ca="1">IF(OR(INDIRECT(CONCATENATE("'2018-08'!H",TEXT(MATCH($C4,'2018-08'!$C$2:$C$100,0)+1,0)))="",INDIRECT(CONCATENATE("'2018-07'!H",TEXT(MATCH($C4,'2018-07'!$C$2:$C$100,0)+1,0)))="",AND(INDIRECT(CONCATENATE("'2018-08'!H",TEXT(MATCH($C4,'2018-08'!$C$2:$C$100,0)+1,0)))="",INDIRECT(CONCATENATE("'2018-07'!H",TEXT(MATCH($C4,'2018-07'!$C$2:$C$100,0)+1,0)))="")),"Н/Д",INDIRECT(CONCATENATE("'2018-08'!H",TEXT(MATCH($C4,'2018-08'!$C$2:$C$100,0)+1,0)))-INDIRECT(CONCATENATE("'2018-07'!H",TEXT(MATCH($C4,'2018-07'!$C$2:$C$100,0)+1,0))))</f>
        <v>257313462.26999998</v>
      </c>
      <c r="I4" s="17">
        <f ca="1">IF(OR(INDIRECT(CONCATENATE("'2018-08'!I",TEXT(MATCH($C4,'2018-08'!$C$2:$C$100,0)+1,0)))="",INDIRECT(CONCATENATE("'2018-07'!I",TEXT(MATCH($C4,'2018-07'!$C$2:$C$100,0)+1,0)))="",AND(INDIRECT(CONCATENATE("'2018-08'!I",TEXT(MATCH($C4,'2018-08'!$C$2:$C$100,0)+1,0)))="",INDIRECT(CONCATENATE("'2018-07'!I",TEXT(MATCH($C4,'2018-07'!$C$2:$C$100,0)+1,0)))="")),"Н/Д",INDIRECT(CONCATENATE("'2018-08'!I",TEXT(MATCH($C4,'2018-08'!$C$2:$C$100,0)+1,0)))-INDIRECT(CONCATENATE("'2018-07'!I",TEXT(MATCH($C4,'2018-07'!$C$2:$C$100,0)+1,0))))</f>
        <v>46861920.279999971</v>
      </c>
      <c r="J4" s="17" t="str">
        <f ca="1">IF(OR(INDIRECT(CONCATENATE("'2018-08'!J",TEXT(MATCH($C4,'2018-08'!$C$2:$C$100,0)+1,0)))="",INDIRECT(CONCATENATE("'2018-07'!J",TEXT(MATCH($C4,'2018-07'!$C$2:$C$100,0)+1,0)))="",AND(INDIRECT(CONCATENATE("'2018-08'!J",TEXT(MATCH($C4,'2018-08'!$C$2:$C$100,0)+1,0)))="",INDIRECT(CONCATENATE("'2018-07'!J",TEXT(MATCH($C4,'2018-07'!$C$2:$C$100,0)+1,0)))="")),"Н/Д",INDIRECT(CONCATENATE("'2018-08'!J",TEXT(MATCH($C4,'2018-08'!$C$2:$C$100,0)+1,0)))-INDIRECT(CONCATENATE("'2018-07'!J",TEXT(MATCH($C4,'2018-07'!$C$2:$C$100,0)+1,0))))</f>
        <v>Н/Д</v>
      </c>
      <c r="K4" s="17">
        <f ca="1">IF(OR(INDIRECT(CONCATENATE("'2018-08'!K",TEXT(MATCH($C4,'2018-08'!$C$2:$C$100,0)+1,0)))="",INDIRECT(CONCATENATE("'2018-07'!K",TEXT(MATCH($C4,'2018-07'!$C$2:$C$100,0)+1,0)))="",AND(INDIRECT(CONCATENATE("'2018-08'!K",TEXT(MATCH($C4,'2018-08'!$C$2:$C$100,0)+1,0)))="",INDIRECT(CONCATENATE("'2018-07'!K",TEXT(MATCH($C4,'2018-07'!$C$2:$C$100,0)+1,0)))="")),"Н/Д",INDIRECT(CONCATENATE("'2018-08'!K",TEXT(MATCH($C4,'2018-08'!$C$2:$C$100,0)+1,0)))-INDIRECT(CONCATENATE("'2018-07'!K",TEXT(MATCH($C4,'2018-07'!$C$2:$C$100,0)+1,0))))</f>
        <v>56961732.389999986</v>
      </c>
      <c r="L4" s="17">
        <f ca="1">IF(OR(INDIRECT(CONCATENATE("'2018-08'!L",TEXT(MATCH($C4,'2018-08'!$C$2:$C$100,0)+1,0)))="",INDIRECT(CONCATENATE("'2018-07'!L",TEXT(MATCH($C4,'2018-07'!$C$2:$C$100,0)+1,0)))="",AND(INDIRECT(CONCATENATE("'2018-08'!L",TEXT(MATCH($C4,'2018-08'!$C$2:$C$100,0)+1,0)))="",INDIRECT(CONCATENATE("'2018-07'!L",TEXT(MATCH($C4,'2018-07'!$C$2:$C$100,0)+1,0)))="")),"Н/Д",INDIRECT(CONCATENATE("'2018-08'!L",TEXT(MATCH($C4,'2018-08'!$C$2:$C$100,0)+1,0)))-INDIRECT(CONCATENATE("'2018-07'!L",TEXT(MATCH($C4,'2018-07'!$C$2:$C$100,0)+1,0))))</f>
        <v>363889649.07999992</v>
      </c>
      <c r="M4" s="17">
        <f ca="1">IF(OR(INDIRECT(CONCATENATE("'2018-08'!M",TEXT(MATCH($C4,'2018-08'!$C$2:$C$100,0)+1,0)))="",INDIRECT(CONCATENATE("'2018-07'!M",TEXT(MATCH($C4,'2018-07'!$C$2:$C$100,0)+1,0)))="",AND(INDIRECT(CONCATENATE("'2018-08'!M",TEXT(MATCH($C4,'2018-08'!$C$2:$C$100,0)+1,0)))="",INDIRECT(CONCATENATE("'2018-07'!M",TEXT(MATCH($C4,'2018-07'!$C$2:$C$100,0)+1,0)))="")),"Н/Д",INDIRECT(CONCATENATE("'2018-08'!M",TEXT(MATCH($C4,'2018-08'!$C$2:$C$100,0)+1,0)))-INDIRECT(CONCATENATE("'2018-07'!M",TEXT(MATCH($C4,'2018-07'!$C$2:$C$100,0)+1,0))))</f>
        <v>4649808.2899999991</v>
      </c>
      <c r="N4" s="17">
        <f ca="1">IF(OR(INDIRECT(CONCATENATE("'2018-08'!N",TEXT(MATCH($C4,'2018-08'!$C$2:$C$100,0)+1,0)))="",INDIRECT(CONCATENATE("'2018-07'!N",TEXT(MATCH($C4,'2018-07'!$C$2:$C$100,0)+1,0)))="",AND(INDIRECT(CONCATENATE("'2018-08'!N",TEXT(MATCH($C4,'2018-08'!$C$2:$C$100,0)+1,0)))="",INDIRECT(CONCATENATE("'2018-07'!N",TEXT(MATCH($C4,'2018-07'!$C$2:$C$100,0)+1,0)))="")),"Н/Д",INDIRECT(CONCATENATE("'2018-08'!N",TEXT(MATCH($C4,'2018-08'!$C$2:$C$100,0)+1,0)))-INDIRECT(CONCATENATE("'2018-07'!NE",TEXT(MATCH($C4,'2018-07'!$C$2:$C$100,0)+1,0))))</f>
        <v>28984449.420000002</v>
      </c>
      <c r="O4" s="17">
        <f ca="1">IF(OR(INDIRECT(CONCATENATE("'2018-08'!O",TEXT(MATCH($C4,'2018-08'!$C$2:$C$100,0)+1,0)))="",INDIRECT(CONCATENATE("'2018-07'!O",TEXT(MATCH($C4,'2018-07'!$C$2:$C$100,0)+1,0)))="",AND(INDIRECT(CONCATENATE("'2018-08'!O",TEXT(MATCH($C4,'2018-08'!$C$2:$C$100,0)+1,0)))="",INDIRECT(CONCATENATE("'2018-07'!O",TEXT(MATCH($C4,'2018-07'!$C$2:$C$100,0)+1,0)))="")),"Н/Д",INDIRECT(CONCATENATE("'2018-08'!O",TEXT(MATCH($C4,'2018-08'!$C$2:$C$100,0)+1,0)))-INDIRECT(CONCATENATE("'2018-07'!O",TEXT(MATCH($C4,'2018-07'!$C$2:$C$100,0)+1,0))))</f>
        <v>354.69999999999982</v>
      </c>
      <c r="P4" s="17">
        <f ca="1">IF(OR(INDIRECT(CONCATENATE("'2018-08'!P",TEXT(MATCH($C4,'2018-08'!$C$2:$C$100,0)+1,0)))="",INDIRECT(CONCATENATE("'2018-07'!P",TEXT(MATCH($C4,'2018-07'!$C$2:$C$100,0)+1,0)))="",AND(INDIRECT(CONCATENATE("'2018-08'!P",TEXT(MATCH($C4,'2018-08'!$C$2:$C$100,0)+1,0)))="",INDIRECT(CONCATENATE("'2018-07'!P",TEXT(MATCH($C4,'2018-07'!$C$2:$C$100,0)+1,0)))="")),"Н/Д",INDIRECT(CONCATENATE("'2018-08'!P",TEXT(MATCH($C4,'2018-08'!$C$2:$C$100,0)+1,0)))-INDIRECT(CONCATENATE("'2018-07'!P",TEXT(MATCH($C4,'2018-07'!$C$2:$C$100,0)+1,0))))</f>
        <v>26334475.829999983</v>
      </c>
      <c r="Q4" s="17">
        <f ca="1">IF(OR(INDIRECT(CONCATENATE("'2018-08'!Q",TEXT(MATCH($C4,'2018-08'!$C$2:$C$100,0)+1,0)))="",INDIRECT(CONCATENATE("'2018-07'!Q",TEXT(MATCH($C4,'2018-07'!$C$2:$C$100,0)+1,0)))="",AND(INDIRECT(CONCATENATE("'2018-08'!Q",TEXT(MATCH($C4,'2018-08'!$C$2:$C$100,0)+1,0)))="",INDIRECT(CONCATENATE("'2018-07'!Q",TEXT(MATCH($C4,'2018-07'!$C$2:$C$100,0)+1,0)))="")),"Н/Д",INDIRECT(CONCATENATE("'2018-08'!Q",TEXT(MATCH($C4,'2018-08'!$C$2:$C$100,0)+1,0)))-INDIRECT(CONCATENATE("'2018-07'!Q",TEXT(MATCH($C4,'2018-07'!$C$2:$C$100,0)+1,0))))</f>
        <v>7495214.5899999999</v>
      </c>
      <c r="R4" s="17">
        <f ca="1">IF(OR(INDIRECT(CONCATENATE("'2018-08'!R",TEXT(MATCH($C4,'2018-08'!$C$2:$C$100,0)+1,0)))="",INDIRECT(CONCATENATE("'2018-07'!R",TEXT(MATCH($C4,'2018-07'!$C$2:$C$100,0)+1,0)))="",AND(INDIRECT(CONCATENATE("'2018-08'!R",TEXT(MATCH($C4,'2018-08'!$C$2:$C$100,0)+1,0)))="",INDIRECT(CONCATENATE("'2018-07'!R",TEXT(MATCH($C4,'2018-07'!$C$2:$C$100,0)+1,0)))="")),"Н/Д",INDIRECT(CONCATENATE("'2018-08'!R",TEXT(MATCH($C4,'2018-08'!$C$2:$C$100,0)+1,0)))-INDIRECT(CONCATENATE("'2018-07'!R",TEXT(MATCH($C4,'2018-07'!$C$2:$C$100,0)+1,0))))</f>
        <v>1559366.6799999997</v>
      </c>
      <c r="S4" s="17">
        <f ca="1">IF(OR(INDIRECT(CONCATENATE("'2018-08'!S",TEXT(MATCH($C4,'2018-08'!$C$2:$C$100,0)+1,0)))="",INDIRECT(CONCATENATE("'2018-07'!S",TEXT(MATCH($C4,'2018-07'!$C$2:$C$100,0)+1,0)))="",AND(INDIRECT(CONCATENATE("'2018-08'!S",TEXT(MATCH($C4,'2018-08'!$C$2:$C$100,0)+1,0)))="",INDIRECT(CONCATENATE("'2018-07'!S",TEXT(MATCH($C4,'2018-07'!$C$2:$C$100,0)+1,0)))="")),"Н/Д",INDIRECT(CONCATENATE("'2018-08'!S",TEXT(MATCH($C4,'2018-08'!$C$2:$C$100,0)+1,0)))-INDIRECT(CONCATENATE("'2018-07'!S",TEXT(MATCH($C4,'2018-07'!$C$2:$C$100,0)+1,0))))</f>
        <v>440707</v>
      </c>
      <c r="T4" s="17">
        <f ca="1">IF(OR(INDIRECT(CONCATENATE("'2018-08'!T",TEXT(MATCH($C4,'2018-08'!$C$2:$C$100,0)+1,0)))="",INDIRECT(CONCATENATE("'2018-07'!T",TEXT(MATCH($C4,'2018-07'!$C$2:$C$100,0)+1,0)))="",AND(INDIRECT(CONCATENATE("'2018-08'!T",TEXT(MATCH($C4,'2018-08'!$C$2:$C$100,0)+1,0)))="",INDIRECT(CONCATENATE("'2018-07'!T",TEXT(MATCH($C4,'2018-07'!$C$2:$C$100,0)+1,0)))="")),"Н/Д",INDIRECT(CONCATENATE("'2018-08'!T",TEXT(MATCH($C4,'2018-08'!$C$2:$C$100,0)+1,0)))-INDIRECT(CONCATENATE("'2018-07'!T",TEXT(MATCH($C4,'2018-07'!$C$2:$C$100,0)+1,0))))</f>
        <v>9384454.1299999952</v>
      </c>
      <c r="U4" s="17">
        <f ca="1">IF(OR(INDIRECT(CONCATENATE("'2018-08'!U",TEXT(MATCH($C4,'2018-08'!$C$2:$C$100,0)+1,0)))="",INDIRECT(CONCATENATE("'2018-07'!U",TEXT(MATCH($C4,'2018-07'!$C$2:$C$100,0)+1,0)))="",AND(INDIRECT(CONCATENATE("'2018-08'!U",TEXT(MATCH($C4,'2018-08'!$C$2:$C$100,0)+1,0)))="",INDIRECT(CONCATENATE("'2018-07'!U",TEXT(MATCH($C4,'2018-07'!$C$2:$C$100,0)+1,0)))="")),"Н/Д",INDIRECT(CONCATENATE("'2018-08'!U",TEXT(MATCH($C4,'2018-08'!$C$2:$C$100,0)+1,0)))-INDIRECT(CONCATENATE("'2018-07'!U",TEXT(MATCH($C4,'2018-07'!$C$2:$C$100,0)+1,0))))</f>
        <v>831636.75</v>
      </c>
      <c r="V4" s="17">
        <f ca="1">IF(OR(INDIRECT(CONCATENATE("'2018-08'!V",TEXT(MATCH($C4,'2018-08'!$C$2:$C$100,0)+1,0)))="",INDIRECT(CONCATENATE("'2018-07'!V",TEXT(MATCH($C4,'2018-07'!$C$2:$C$100,0)+1,0)))="",AND(INDIRECT(CONCATENATE("'2018-08'!V",TEXT(MATCH($C4,'2018-08'!$C$2:$C$100,0)+1,0)))="",INDIRECT(CONCATENATE("'2018-07'!V",TEXT(MATCH($C4,'2018-07'!$C$2:$C$100,0)+1,0)))="")),"Н/Д",INDIRECT(CONCATENATE("'2018-08'!V",TEXT(MATCH($C4,'2018-08'!$C$2:$C$100,0)+1,0)))-INDIRECT(CONCATENATE("'2018-07'!V",TEXT(MATCH($C4,'2018-07'!$C$2:$C$100,0)+1,0))))</f>
        <v>251085276.02999997</v>
      </c>
      <c r="W4" s="17">
        <f ca="1">IF(OR(INDIRECT(CONCATENATE("'2018-08'!W",TEXT(MATCH($C4,'2018-08'!$C$2:$C$100,0)+1,0)))="",INDIRECT(CONCATENATE("'2018-07'!W",TEXT(MATCH($C4,'2018-07'!$C$2:$C$100,0)+1,0)))="",AND(INDIRECT(CONCATENATE("'2018-08'!W",TEXT(MATCH($C4,'2018-08'!$C$2:$C$100,0)+1,0)))="",INDIRECT(CONCATENATE("'2018-07'!W",TEXT(MATCH($C4,'2018-07'!$C$2:$C$100,0)+1,0)))="")),"Н/Д",INDIRECT(CONCATENATE("'2018-08'!W",TEXT(MATCH($C4,'2018-08'!$C$2:$C$100,0)+1,0)))-INDIRECT(CONCATENATE("'2018-07'!W",TEXT(MATCH($C4,'2018-07'!$C$2:$C$100,0)+1,0))))</f>
        <v>2984057446.8999996</v>
      </c>
    </row>
    <row r="5" spans="1:23" x14ac:dyDescent="0.25">
      <c r="A5" s="2" t="s">
        <v>22</v>
      </c>
      <c r="B5" s="2" t="s">
        <v>25</v>
      </c>
      <c r="C5" s="15">
        <v>76000000</v>
      </c>
      <c r="D5" s="2" t="s">
        <v>211</v>
      </c>
      <c r="E5" s="17">
        <f ca="1">IF(OR(INDIRECT(CONCATENATE("'2018-08'!E",TEXT(MATCH($C5,'2018-08'!$C$2:$C$100,0)+1,0)))="",INDIRECT(CONCATENATE("'2018-07'!E",TEXT(MATCH($C5,'2018-07'!$C$2:$C$100,0)+1,0)))="",AND(INDIRECT(CONCATENATE("'2018-08'!E",TEXT(MATCH($C5,'2018-08'!$C$2:$C$100,0)+1,0)))="",INDIRECT(CONCATENATE("'2018-07'!E",TEXT(MATCH($C5,'2018-07'!$C$2:$C$100,0)+1,0)))="")),"Н/Д",INDIRECT(CONCATENATE("'2018-08'!E",TEXT(MATCH($C5,'2018-08'!$C$2:$C$100,0)+1,0)))-INDIRECT(CONCATENATE("'2018-07'!E",TEXT(MATCH($C5,'2018-07'!$C$2:$C$100,0)+1,0))))</f>
        <v>6128650353.3300018</v>
      </c>
      <c r="F5" s="17">
        <f ca="1">IF(OR(INDIRECT(CONCATENATE("'2018-08'!F",TEXT(MATCH($C5,'2018-08'!$C$2:$C$100,0)+1,0)))="",INDIRECT(CONCATENATE("'2018-07'!F",TEXT(MATCH($C5,'2018-07'!$C$2:$C$100,0)+1,0)))="",AND(INDIRECT(CONCATENATE("'2018-08'!F",TEXT(MATCH($C5,'2018-08'!$C$2:$C$100,0)+1,0)))="",INDIRECT(CONCATENATE("'2018-07'!F",TEXT(MATCH($C5,'2018-07'!$C$2:$C$100,0)+1,0)))="")),"Н/Д",INDIRECT(CONCATENATE("'2018-08'!F",TEXT(MATCH($C5,'2018-08'!$C$2:$C$100,0)+1,0)))-INDIRECT(CONCATENATE("'2018-07'!F",TEXT(MATCH($C5,'2018-07'!$C$2:$C$100,0)+1,0))))</f>
        <v>4229994504.5300026</v>
      </c>
      <c r="G5" s="17">
        <f ca="1">IF(OR(INDIRECT(CONCATENATE("'2018-08'!G",TEXT(MATCH($C5,'2018-08'!$C$2:$C$100,0)+1,0)))="",INDIRECT(CONCATENATE("'2018-07'!G",TEXT(MATCH($C5,'2018-07'!$C$2:$C$100,0)+1,0)))="",AND(INDIRECT(CONCATENATE("'2018-08'!G",TEXT(MATCH($C5,'2018-08'!$C$2:$C$100,0)+1,0)))="",INDIRECT(CONCATENATE("'2018-07'!G",TEXT(MATCH($C5,'2018-07'!$C$2:$C$100,0)+1,0)))="")),"Н/Д",INDIRECT(CONCATENATE("'2018-08'!G",TEXT(MATCH($C5,'2018-08'!$C$2:$C$100,0)+1,0)))-INDIRECT(CONCATENATE("'2018-07'!G",TEXT(MATCH($C5,'2018-07'!$C$2:$C$100,0)+1,0))))</f>
        <v>365966399.97000027</v>
      </c>
      <c r="H5" s="17">
        <f ca="1">IF(OR(INDIRECT(CONCATENATE("'2018-08'!H",TEXT(MATCH($C5,'2018-08'!$C$2:$C$100,0)+1,0)))="",INDIRECT(CONCATENATE("'2018-07'!H",TEXT(MATCH($C5,'2018-07'!$C$2:$C$100,0)+1,0)))="",AND(INDIRECT(CONCATENATE("'2018-08'!H",TEXT(MATCH($C5,'2018-08'!$C$2:$C$100,0)+1,0)))="",INDIRECT(CONCATENATE("'2018-07'!H",TEXT(MATCH($C5,'2018-07'!$C$2:$C$100,0)+1,0)))="")),"Н/Д",INDIRECT(CONCATENATE("'2018-08'!H",TEXT(MATCH($C5,'2018-08'!$C$2:$C$100,0)+1,0)))-INDIRECT(CONCATENATE("'2018-07'!H",TEXT(MATCH($C5,'2018-07'!$C$2:$C$100,0)+1,0))))</f>
        <v>1752252888.6900005</v>
      </c>
      <c r="I5" s="17">
        <f ca="1">IF(OR(INDIRECT(CONCATENATE("'2018-08'!I",TEXT(MATCH($C5,'2018-08'!$C$2:$C$100,0)+1,0)))="",INDIRECT(CONCATENATE("'2018-07'!I",TEXT(MATCH($C5,'2018-07'!$C$2:$C$100,0)+1,0)))="",AND(INDIRECT(CONCATENATE("'2018-08'!I",TEXT(MATCH($C5,'2018-08'!$C$2:$C$100,0)+1,0)))="",INDIRECT(CONCATENATE("'2018-07'!I",TEXT(MATCH($C5,'2018-07'!$C$2:$C$100,0)+1,0)))="")),"Н/Д",INDIRECT(CONCATENATE("'2018-08'!I",TEXT(MATCH($C5,'2018-08'!$C$2:$C$100,0)+1,0)))-INDIRECT(CONCATENATE("'2018-07'!I",TEXT(MATCH($C5,'2018-07'!$C$2:$C$100,0)+1,0))))</f>
        <v>304124131.62000012</v>
      </c>
      <c r="J5" s="17" t="str">
        <f ca="1">IF(OR(INDIRECT(CONCATENATE("'2018-08'!J",TEXT(MATCH($C5,'2018-08'!$C$2:$C$100,0)+1,0)))="",INDIRECT(CONCATENATE("'2018-07'!J",TEXT(MATCH($C5,'2018-07'!$C$2:$C$100,0)+1,0)))="",AND(INDIRECT(CONCATENATE("'2018-08'!J",TEXT(MATCH($C5,'2018-08'!$C$2:$C$100,0)+1,0)))="",INDIRECT(CONCATENATE("'2018-07'!J",TEXT(MATCH($C5,'2018-07'!$C$2:$C$100,0)+1,0)))="")),"Н/Д",INDIRECT(CONCATENATE("'2018-08'!J",TEXT(MATCH($C5,'2018-08'!$C$2:$C$100,0)+1,0)))-INDIRECT(CONCATENATE("'2018-07'!J",TEXT(MATCH($C5,'2018-07'!$C$2:$C$100,0)+1,0))))</f>
        <v>Н/Д</v>
      </c>
      <c r="K5" s="17">
        <f ca="1">IF(OR(INDIRECT(CONCATENATE("'2018-08'!K",TEXT(MATCH($C5,'2018-08'!$C$2:$C$100,0)+1,0)))="",INDIRECT(CONCATENATE("'2018-07'!K",TEXT(MATCH($C5,'2018-07'!$C$2:$C$100,0)+1,0)))="",AND(INDIRECT(CONCATENATE("'2018-08'!K",TEXT(MATCH($C5,'2018-08'!$C$2:$C$100,0)+1,0)))="",INDIRECT(CONCATENATE("'2018-07'!K",TEXT(MATCH($C5,'2018-07'!$C$2:$C$100,0)+1,0)))="")),"Н/Д",INDIRECT(CONCATENATE("'2018-08'!K",TEXT(MATCH($C5,'2018-08'!$C$2:$C$100,0)+1,0)))-INDIRECT(CONCATENATE("'2018-07'!K",TEXT(MATCH($C5,'2018-07'!$C$2:$C$100,0)+1,0))))</f>
        <v>283864476.8499999</v>
      </c>
      <c r="L5" s="17">
        <f ca="1">IF(OR(INDIRECT(CONCATENATE("'2018-08'!L",TEXT(MATCH($C5,'2018-08'!$C$2:$C$100,0)+1,0)))="",INDIRECT(CONCATENATE("'2018-07'!L",TEXT(MATCH($C5,'2018-07'!$C$2:$C$100,0)+1,0)))="",AND(INDIRECT(CONCATENATE("'2018-08'!L",TEXT(MATCH($C5,'2018-08'!$C$2:$C$100,0)+1,0)))="",INDIRECT(CONCATENATE("'2018-07'!L",TEXT(MATCH($C5,'2018-07'!$C$2:$C$100,0)+1,0)))="")),"Н/Д",INDIRECT(CONCATENATE("'2018-08'!L",TEXT(MATCH($C5,'2018-08'!$C$2:$C$100,0)+1,0)))-INDIRECT(CONCATENATE("'2018-07'!L",TEXT(MATCH($C5,'2018-07'!$C$2:$C$100,0)+1,0))))</f>
        <v>1130287974.9100003</v>
      </c>
      <c r="M5" s="17">
        <f ca="1">IF(OR(INDIRECT(CONCATENATE("'2018-08'!M",TEXT(MATCH($C5,'2018-08'!$C$2:$C$100,0)+1,0)))="",INDIRECT(CONCATENATE("'2018-07'!M",TEXT(MATCH($C5,'2018-07'!$C$2:$C$100,0)+1,0)))="",AND(INDIRECT(CONCATENATE("'2018-08'!M",TEXT(MATCH($C5,'2018-08'!$C$2:$C$100,0)+1,0)))="",INDIRECT(CONCATENATE("'2018-07'!M",TEXT(MATCH($C5,'2018-07'!$C$2:$C$100,0)+1,0)))="")),"Н/Д",INDIRECT(CONCATENATE("'2018-08'!M",TEXT(MATCH($C5,'2018-08'!$C$2:$C$100,0)+1,0)))-INDIRECT(CONCATENATE("'2018-07'!M",TEXT(MATCH($C5,'2018-07'!$C$2:$C$100,0)+1,0))))</f>
        <v>192374312.53000003</v>
      </c>
      <c r="N5" s="17">
        <f ca="1">IF(OR(INDIRECT(CONCATENATE("'2018-08'!N",TEXT(MATCH($C5,'2018-08'!$C$2:$C$100,0)+1,0)))="",INDIRECT(CONCATENATE("'2018-07'!N",TEXT(MATCH($C5,'2018-07'!$C$2:$C$100,0)+1,0)))="",AND(INDIRECT(CONCATENATE("'2018-08'!N",TEXT(MATCH($C5,'2018-08'!$C$2:$C$100,0)+1,0)))="",INDIRECT(CONCATENATE("'2018-07'!N",TEXT(MATCH($C5,'2018-07'!$C$2:$C$100,0)+1,0)))="")),"Н/Д",INDIRECT(CONCATENATE("'2018-08'!N",TEXT(MATCH($C5,'2018-08'!$C$2:$C$100,0)+1,0)))-INDIRECT(CONCATENATE("'2018-07'!NE",TEXT(MATCH($C5,'2018-07'!$C$2:$C$100,0)+1,0))))</f>
        <v>167748832.38</v>
      </c>
      <c r="O5" s="17">
        <f ca="1">IF(OR(INDIRECT(CONCATENATE("'2018-08'!O",TEXT(MATCH($C5,'2018-08'!$C$2:$C$100,0)+1,0)))="",INDIRECT(CONCATENATE("'2018-07'!O",TEXT(MATCH($C5,'2018-07'!$C$2:$C$100,0)+1,0)))="",AND(INDIRECT(CONCATENATE("'2018-08'!O",TEXT(MATCH($C5,'2018-08'!$C$2:$C$100,0)+1,0)))="",INDIRECT(CONCATENATE("'2018-07'!O",TEXT(MATCH($C5,'2018-07'!$C$2:$C$100,0)+1,0)))="")),"Н/Д",INDIRECT(CONCATENATE("'2018-08'!O",TEXT(MATCH($C5,'2018-08'!$C$2:$C$100,0)+1,0)))-INDIRECT(CONCATENATE("'2018-07'!O",TEXT(MATCH($C5,'2018-07'!$C$2:$C$100,0)+1,0))))</f>
        <v>159661.25</v>
      </c>
      <c r="P5" s="17">
        <f ca="1">IF(OR(INDIRECT(CONCATENATE("'2018-08'!P",TEXT(MATCH($C5,'2018-08'!$C$2:$C$100,0)+1,0)))="",INDIRECT(CONCATENATE("'2018-07'!P",TEXT(MATCH($C5,'2018-07'!$C$2:$C$100,0)+1,0)))="",AND(INDIRECT(CONCATENATE("'2018-08'!P",TEXT(MATCH($C5,'2018-08'!$C$2:$C$100,0)+1,0)))="",INDIRECT(CONCATENATE("'2018-07'!P",TEXT(MATCH($C5,'2018-07'!$C$2:$C$100,0)+1,0)))="")),"Н/Д",INDIRECT(CONCATENATE("'2018-08'!P",TEXT(MATCH($C5,'2018-08'!$C$2:$C$100,0)+1,0)))-INDIRECT(CONCATENATE("'2018-07'!P",TEXT(MATCH($C5,'2018-07'!$C$2:$C$100,0)+1,0))))</f>
        <v>58879384.840000033</v>
      </c>
      <c r="Q5" s="17">
        <f ca="1">IF(OR(INDIRECT(CONCATENATE("'2018-08'!Q",TEXT(MATCH($C5,'2018-08'!$C$2:$C$100,0)+1,0)))="",INDIRECT(CONCATENATE("'2018-07'!Q",TEXT(MATCH($C5,'2018-07'!$C$2:$C$100,0)+1,0)))="",AND(INDIRECT(CONCATENATE("'2018-08'!Q",TEXT(MATCH($C5,'2018-08'!$C$2:$C$100,0)+1,0)))="",INDIRECT(CONCATENATE("'2018-07'!Q",TEXT(MATCH($C5,'2018-07'!$C$2:$C$100,0)+1,0)))="")),"Н/Д",INDIRECT(CONCATENATE("'2018-08'!Q",TEXT(MATCH($C5,'2018-08'!$C$2:$C$100,0)+1,0)))-INDIRECT(CONCATENATE("'2018-07'!Q",TEXT(MATCH($C5,'2018-07'!$C$2:$C$100,0)+1,0))))</f>
        <v>22055123.090000004</v>
      </c>
      <c r="R5" s="17">
        <f ca="1">IF(OR(INDIRECT(CONCATENATE("'2018-08'!R",TEXT(MATCH($C5,'2018-08'!$C$2:$C$100,0)+1,0)))="",INDIRECT(CONCATENATE("'2018-07'!R",TEXT(MATCH($C5,'2018-07'!$C$2:$C$100,0)+1,0)))="",AND(INDIRECT(CONCATENATE("'2018-08'!R",TEXT(MATCH($C5,'2018-08'!$C$2:$C$100,0)+1,0)))="",INDIRECT(CONCATENATE("'2018-07'!R",TEXT(MATCH($C5,'2018-07'!$C$2:$C$100,0)+1,0)))="")),"Н/Д",INDIRECT(CONCATENATE("'2018-08'!R",TEXT(MATCH($C5,'2018-08'!$C$2:$C$100,0)+1,0)))-INDIRECT(CONCATENATE("'2018-07'!R",TEXT(MATCH($C5,'2018-07'!$C$2:$C$100,0)+1,0))))</f>
        <v>14155961.730000004</v>
      </c>
      <c r="S5" s="17">
        <f ca="1">IF(OR(INDIRECT(CONCATENATE("'2018-08'!S",TEXT(MATCH($C5,'2018-08'!$C$2:$C$100,0)+1,0)))="",INDIRECT(CONCATENATE("'2018-07'!S",TEXT(MATCH($C5,'2018-07'!$C$2:$C$100,0)+1,0)))="",AND(INDIRECT(CONCATENATE("'2018-08'!S",TEXT(MATCH($C5,'2018-08'!$C$2:$C$100,0)+1,0)))="",INDIRECT(CONCATENATE("'2018-07'!S",TEXT(MATCH($C5,'2018-07'!$C$2:$C$100,0)+1,0)))="")),"Н/Д",INDIRECT(CONCATENATE("'2018-08'!S",TEXT(MATCH($C5,'2018-08'!$C$2:$C$100,0)+1,0)))-INDIRECT(CONCATENATE("'2018-07'!S",TEXT(MATCH($C5,'2018-07'!$C$2:$C$100,0)+1,0))))</f>
        <v>110014.48999999999</v>
      </c>
      <c r="T5" s="17">
        <f ca="1">IF(OR(INDIRECT(CONCATENATE("'2018-08'!T",TEXT(MATCH($C5,'2018-08'!$C$2:$C$100,0)+1,0)))="",INDIRECT(CONCATENATE("'2018-07'!T",TEXT(MATCH($C5,'2018-07'!$C$2:$C$100,0)+1,0)))="",AND(INDIRECT(CONCATENATE("'2018-08'!T",TEXT(MATCH($C5,'2018-08'!$C$2:$C$100,0)+1,0)))="",INDIRECT(CONCATENATE("'2018-07'!T",TEXT(MATCH($C5,'2018-07'!$C$2:$C$100,0)+1,0)))="")),"Н/Д",INDIRECT(CONCATENATE("'2018-08'!T",TEXT(MATCH($C5,'2018-08'!$C$2:$C$100,0)+1,0)))-INDIRECT(CONCATENATE("'2018-07'!T",TEXT(MATCH($C5,'2018-07'!$C$2:$C$100,0)+1,0))))</f>
        <v>57071562.319999993</v>
      </c>
      <c r="U5" s="17">
        <f ca="1">IF(OR(INDIRECT(CONCATENATE("'2018-08'!U",TEXT(MATCH($C5,'2018-08'!$C$2:$C$100,0)+1,0)))="",INDIRECT(CONCATENATE("'2018-07'!U",TEXT(MATCH($C5,'2018-07'!$C$2:$C$100,0)+1,0)))="",AND(INDIRECT(CONCATENATE("'2018-08'!U",TEXT(MATCH($C5,'2018-08'!$C$2:$C$100,0)+1,0)))="",INDIRECT(CONCATENATE("'2018-07'!U",TEXT(MATCH($C5,'2018-07'!$C$2:$C$100,0)+1,0)))="")),"Н/Д",INDIRECT(CONCATENATE("'2018-08'!U",TEXT(MATCH($C5,'2018-08'!$C$2:$C$100,0)+1,0)))-INDIRECT(CONCATENATE("'2018-07'!U",TEXT(MATCH($C5,'2018-07'!$C$2:$C$100,0)+1,0))))</f>
        <v>12787995.719999969</v>
      </c>
      <c r="V5" s="17">
        <f ca="1">IF(OR(INDIRECT(CONCATENATE("'2018-08'!V",TEXT(MATCH($C5,'2018-08'!$C$2:$C$100,0)+1,0)))="",INDIRECT(CONCATENATE("'2018-07'!V",TEXT(MATCH($C5,'2018-07'!$C$2:$C$100,0)+1,0)))="",AND(INDIRECT(CONCATENATE("'2018-08'!V",TEXT(MATCH($C5,'2018-08'!$C$2:$C$100,0)+1,0)))="",INDIRECT(CONCATENATE("'2018-07'!V",TEXT(MATCH($C5,'2018-07'!$C$2:$C$100,0)+1,0)))="")),"Н/Д",INDIRECT(CONCATENATE("'2018-08'!V",TEXT(MATCH($C5,'2018-08'!$C$2:$C$100,0)+1,0)))-INDIRECT(CONCATENATE("'2018-07'!V",TEXT(MATCH($C5,'2018-07'!$C$2:$C$100,0)+1,0))))</f>
        <v>1898655848.8000011</v>
      </c>
      <c r="W5" s="17">
        <f ca="1">IF(OR(INDIRECT(CONCATENATE("'2018-08'!W",TEXT(MATCH($C5,'2018-08'!$C$2:$C$100,0)+1,0)))="",INDIRECT(CONCATENATE("'2018-07'!W",TEXT(MATCH($C5,'2018-07'!$C$2:$C$100,0)+1,0)))="",AND(INDIRECT(CONCATENATE("'2018-08'!W",TEXT(MATCH($C5,'2018-08'!$C$2:$C$100,0)+1,0)))="",INDIRECT(CONCATENATE("'2018-07'!W",TEXT(MATCH($C5,'2018-07'!$C$2:$C$100,0)+1,0)))="")),"Н/Д",INDIRECT(CONCATENATE("'2018-08'!W",TEXT(MATCH($C5,'2018-08'!$C$2:$C$100,0)+1,0)))-INDIRECT(CONCATENATE("'2018-07'!W",TEXT(MATCH($C5,'2018-07'!$C$2:$C$100,0)+1,0))))</f>
        <v>16476374206.039993</v>
      </c>
    </row>
    <row r="6" spans="1:23" x14ac:dyDescent="0.25">
      <c r="A6" s="2" t="s">
        <v>22</v>
      </c>
      <c r="B6" s="2" t="s">
        <v>26</v>
      </c>
      <c r="C6" s="15">
        <v>30000000</v>
      </c>
      <c r="D6" s="2" t="s">
        <v>211</v>
      </c>
      <c r="E6" s="17">
        <f ca="1">IF(OR(INDIRECT(CONCATENATE("'2018-08'!E",TEXT(MATCH($C6,'2018-08'!$C$2:$C$100,0)+1,0)))="",INDIRECT(CONCATENATE("'2018-07'!E",TEXT(MATCH($C6,'2018-07'!$C$2:$C$100,0)+1,0)))="",AND(INDIRECT(CONCATENATE("'2018-08'!E",TEXT(MATCH($C6,'2018-08'!$C$2:$C$100,0)+1,0)))="",INDIRECT(CONCATENATE("'2018-07'!E",TEXT(MATCH($C6,'2018-07'!$C$2:$C$100,0)+1,0)))="")),"Н/Д",INDIRECT(CONCATENATE("'2018-08'!E",TEXT(MATCH($C6,'2018-08'!$C$2:$C$100,0)+1,0)))-INDIRECT(CONCATENATE("'2018-07'!E",TEXT(MATCH($C6,'2018-07'!$C$2:$C$100,0)+1,0))))</f>
        <v>8097085201.7600021</v>
      </c>
      <c r="F6" s="17">
        <f ca="1">IF(OR(INDIRECT(CONCATENATE("'2018-08'!F",TEXT(MATCH($C6,'2018-08'!$C$2:$C$100,0)+1,0)))="",INDIRECT(CONCATENATE("'2018-07'!F",TEXT(MATCH($C6,'2018-07'!$C$2:$C$100,0)+1,0)))="",AND(INDIRECT(CONCATENATE("'2018-08'!F",TEXT(MATCH($C6,'2018-08'!$C$2:$C$100,0)+1,0)))="",INDIRECT(CONCATENATE("'2018-07'!F",TEXT(MATCH($C6,'2018-07'!$C$2:$C$100,0)+1,0)))="")),"Н/Д",INDIRECT(CONCATENATE("'2018-08'!F",TEXT(MATCH($C6,'2018-08'!$C$2:$C$100,0)+1,0)))-INDIRECT(CONCATENATE("'2018-07'!F",TEXT(MATCH($C6,'2018-07'!$C$2:$C$100,0)+1,0))))</f>
        <v>3766174313.8699989</v>
      </c>
      <c r="G6" s="17">
        <f ca="1">IF(OR(INDIRECT(CONCATENATE("'2018-08'!G",TEXT(MATCH($C6,'2018-08'!$C$2:$C$100,0)+1,0)))="",INDIRECT(CONCATENATE("'2018-07'!G",TEXT(MATCH($C6,'2018-07'!$C$2:$C$100,0)+1,0)))="",AND(INDIRECT(CONCATENATE("'2018-08'!G",TEXT(MATCH($C6,'2018-08'!$C$2:$C$100,0)+1,0)))="",INDIRECT(CONCATENATE("'2018-07'!G",TEXT(MATCH($C6,'2018-07'!$C$2:$C$100,0)+1,0)))="")),"Н/Д",INDIRECT(CONCATENATE("'2018-08'!G",TEXT(MATCH($C6,'2018-08'!$C$2:$C$100,0)+1,0)))-INDIRECT(CONCATENATE("'2018-07'!G",TEXT(MATCH($C6,'2018-07'!$C$2:$C$100,0)+1,0))))</f>
        <v>308416928.53000021</v>
      </c>
      <c r="H6" s="17">
        <f ca="1">IF(OR(INDIRECT(CONCATENATE("'2018-08'!H",TEXT(MATCH($C6,'2018-08'!$C$2:$C$100,0)+1,0)))="",INDIRECT(CONCATENATE("'2018-07'!H",TEXT(MATCH($C6,'2018-07'!$C$2:$C$100,0)+1,0)))="",AND(INDIRECT(CONCATENATE("'2018-08'!H",TEXT(MATCH($C6,'2018-08'!$C$2:$C$100,0)+1,0)))="",INDIRECT(CONCATENATE("'2018-07'!H",TEXT(MATCH($C6,'2018-07'!$C$2:$C$100,0)+1,0)))="")),"Н/Д",INDIRECT(CONCATENATE("'2018-08'!H",TEXT(MATCH($C6,'2018-08'!$C$2:$C$100,0)+1,0)))-INDIRECT(CONCATENATE("'2018-07'!H",TEXT(MATCH($C6,'2018-07'!$C$2:$C$100,0)+1,0))))</f>
        <v>1905876332.04</v>
      </c>
      <c r="I6" s="17">
        <f ca="1">IF(OR(INDIRECT(CONCATENATE("'2018-08'!I",TEXT(MATCH($C6,'2018-08'!$C$2:$C$100,0)+1,0)))="",INDIRECT(CONCATENATE("'2018-07'!I",TEXT(MATCH($C6,'2018-07'!$C$2:$C$100,0)+1,0)))="",AND(INDIRECT(CONCATENATE("'2018-08'!I",TEXT(MATCH($C6,'2018-08'!$C$2:$C$100,0)+1,0)))="",INDIRECT(CONCATENATE("'2018-07'!I",TEXT(MATCH($C6,'2018-07'!$C$2:$C$100,0)+1,0)))="")),"Н/Д",INDIRECT(CONCATENATE("'2018-08'!I",TEXT(MATCH($C6,'2018-08'!$C$2:$C$100,0)+1,0)))-INDIRECT(CONCATENATE("'2018-07'!I",TEXT(MATCH($C6,'2018-07'!$C$2:$C$100,0)+1,0))))</f>
        <v>114296684.98000002</v>
      </c>
      <c r="J6" s="17" t="str">
        <f ca="1">IF(OR(INDIRECT(CONCATENATE("'2018-08'!J",TEXT(MATCH($C6,'2018-08'!$C$2:$C$100,0)+1,0)))="",INDIRECT(CONCATENATE("'2018-07'!J",TEXT(MATCH($C6,'2018-07'!$C$2:$C$100,0)+1,0)))="",AND(INDIRECT(CONCATENATE("'2018-08'!J",TEXT(MATCH($C6,'2018-08'!$C$2:$C$100,0)+1,0)))="",INDIRECT(CONCATENATE("'2018-07'!J",TEXT(MATCH($C6,'2018-07'!$C$2:$C$100,0)+1,0)))="")),"Н/Д",INDIRECT(CONCATENATE("'2018-08'!J",TEXT(MATCH($C6,'2018-08'!$C$2:$C$100,0)+1,0)))-INDIRECT(CONCATENATE("'2018-07'!J",TEXT(MATCH($C6,'2018-07'!$C$2:$C$100,0)+1,0))))</f>
        <v>Н/Д</v>
      </c>
      <c r="K6" s="17">
        <f ca="1">IF(OR(INDIRECT(CONCATENATE("'2018-08'!K",TEXT(MATCH($C6,'2018-08'!$C$2:$C$100,0)+1,0)))="",INDIRECT(CONCATENATE("'2018-07'!K",TEXT(MATCH($C6,'2018-07'!$C$2:$C$100,0)+1,0)))="",AND(INDIRECT(CONCATENATE("'2018-08'!K",TEXT(MATCH($C6,'2018-08'!$C$2:$C$100,0)+1,0)))="",INDIRECT(CONCATENATE("'2018-07'!K",TEXT(MATCH($C6,'2018-07'!$C$2:$C$100,0)+1,0)))="")),"Н/Д",INDIRECT(CONCATENATE("'2018-08'!K",TEXT(MATCH($C6,'2018-08'!$C$2:$C$100,0)+1,0)))-INDIRECT(CONCATENATE("'2018-07'!K",TEXT(MATCH($C6,'2018-07'!$C$2:$C$100,0)+1,0))))</f>
        <v>567072314.3499999</v>
      </c>
      <c r="L6" s="17">
        <f ca="1">IF(OR(INDIRECT(CONCATENATE("'2018-08'!L",TEXT(MATCH($C6,'2018-08'!$C$2:$C$100,0)+1,0)))="",INDIRECT(CONCATENATE("'2018-07'!L",TEXT(MATCH($C6,'2018-07'!$C$2:$C$100,0)+1,0)))="",AND(INDIRECT(CONCATENATE("'2018-08'!L",TEXT(MATCH($C6,'2018-08'!$C$2:$C$100,0)+1,0)))="",INDIRECT(CONCATENATE("'2018-07'!L",TEXT(MATCH($C6,'2018-07'!$C$2:$C$100,0)+1,0)))="")),"Н/Д",INDIRECT(CONCATENATE("'2018-08'!L",TEXT(MATCH($C6,'2018-08'!$C$2:$C$100,0)+1,0)))-INDIRECT(CONCATENATE("'2018-07'!L",TEXT(MATCH($C6,'2018-07'!$C$2:$C$100,0)+1,0))))</f>
        <v>624135632.52000022</v>
      </c>
      <c r="M6" s="17">
        <f ca="1">IF(OR(INDIRECT(CONCATENATE("'2018-08'!M",TEXT(MATCH($C6,'2018-08'!$C$2:$C$100,0)+1,0)))="",INDIRECT(CONCATENATE("'2018-07'!M",TEXT(MATCH($C6,'2018-07'!$C$2:$C$100,0)+1,0)))="",AND(INDIRECT(CONCATENATE("'2018-08'!M",TEXT(MATCH($C6,'2018-08'!$C$2:$C$100,0)+1,0)))="",INDIRECT(CONCATENATE("'2018-07'!M",TEXT(MATCH($C6,'2018-07'!$C$2:$C$100,0)+1,0)))="")),"Н/Д",INDIRECT(CONCATENATE("'2018-08'!M",TEXT(MATCH($C6,'2018-08'!$C$2:$C$100,0)+1,0)))-INDIRECT(CONCATENATE("'2018-07'!M",TEXT(MATCH($C6,'2018-07'!$C$2:$C$100,0)+1,0))))</f>
        <v>104768967.17000002</v>
      </c>
      <c r="N6" s="17">
        <f ca="1">IF(OR(INDIRECT(CONCATENATE("'2018-08'!N",TEXT(MATCH($C6,'2018-08'!$C$2:$C$100,0)+1,0)))="",INDIRECT(CONCATENATE("'2018-07'!N",TEXT(MATCH($C6,'2018-07'!$C$2:$C$100,0)+1,0)))="",AND(INDIRECT(CONCATENATE("'2018-08'!N",TEXT(MATCH($C6,'2018-08'!$C$2:$C$100,0)+1,0)))="",INDIRECT(CONCATENATE("'2018-07'!N",TEXT(MATCH($C6,'2018-07'!$C$2:$C$100,0)+1,0)))="")),"Н/Д",INDIRECT(CONCATENATE("'2018-08'!N",TEXT(MATCH($C6,'2018-08'!$C$2:$C$100,0)+1,0)))-INDIRECT(CONCATENATE("'2018-07'!NE",TEXT(MATCH($C6,'2018-07'!$C$2:$C$100,0)+1,0))))</f>
        <v>92903323.340000004</v>
      </c>
      <c r="O6" s="17">
        <f ca="1">IF(OR(INDIRECT(CONCATENATE("'2018-08'!O",TEXT(MATCH($C6,'2018-08'!$C$2:$C$100,0)+1,0)))="",INDIRECT(CONCATENATE("'2018-07'!O",TEXT(MATCH($C6,'2018-07'!$C$2:$C$100,0)+1,0)))="",AND(INDIRECT(CONCATENATE("'2018-08'!O",TEXT(MATCH($C6,'2018-08'!$C$2:$C$100,0)+1,0)))="",INDIRECT(CONCATENATE("'2018-07'!O",TEXT(MATCH($C6,'2018-07'!$C$2:$C$100,0)+1,0)))="")),"Н/Д",INDIRECT(CONCATENATE("'2018-08'!O",TEXT(MATCH($C6,'2018-08'!$C$2:$C$100,0)+1,0)))-INDIRECT(CONCATENATE("'2018-07'!O",TEXT(MATCH($C6,'2018-07'!$C$2:$C$100,0)+1,0))))</f>
        <v>2205.7199999999993</v>
      </c>
      <c r="P6" s="17">
        <f ca="1">IF(OR(INDIRECT(CONCATENATE("'2018-08'!P",TEXT(MATCH($C6,'2018-08'!$C$2:$C$100,0)+1,0)))="",INDIRECT(CONCATENATE("'2018-07'!P",TEXT(MATCH($C6,'2018-07'!$C$2:$C$100,0)+1,0)))="",AND(INDIRECT(CONCATENATE("'2018-08'!P",TEXT(MATCH($C6,'2018-08'!$C$2:$C$100,0)+1,0)))="",INDIRECT(CONCATENATE("'2018-07'!P",TEXT(MATCH($C6,'2018-07'!$C$2:$C$100,0)+1,0)))="")),"Н/Д",INDIRECT(CONCATENATE("'2018-08'!P",TEXT(MATCH($C6,'2018-08'!$C$2:$C$100,0)+1,0)))-INDIRECT(CONCATENATE("'2018-07'!P",TEXT(MATCH($C6,'2018-07'!$C$2:$C$100,0)+1,0))))</f>
        <v>64371115.459999979</v>
      </c>
      <c r="Q6" s="17">
        <f ca="1">IF(OR(INDIRECT(CONCATENATE("'2018-08'!Q",TEXT(MATCH($C6,'2018-08'!$C$2:$C$100,0)+1,0)))="",INDIRECT(CONCATENATE("'2018-07'!Q",TEXT(MATCH($C6,'2018-07'!$C$2:$C$100,0)+1,0)))="",AND(INDIRECT(CONCATENATE("'2018-08'!Q",TEXT(MATCH($C6,'2018-08'!$C$2:$C$100,0)+1,0)))="",INDIRECT(CONCATENATE("'2018-07'!Q",TEXT(MATCH($C6,'2018-07'!$C$2:$C$100,0)+1,0)))="")),"Н/Д",INDIRECT(CONCATENATE("'2018-08'!Q",TEXT(MATCH($C6,'2018-08'!$C$2:$C$100,0)+1,0)))-INDIRECT(CONCATENATE("'2018-07'!Q",TEXT(MATCH($C6,'2018-07'!$C$2:$C$100,0)+1,0))))</f>
        <v>9272599.650000006</v>
      </c>
      <c r="R6" s="17">
        <f ca="1">IF(OR(INDIRECT(CONCATENATE("'2018-08'!R",TEXT(MATCH($C6,'2018-08'!$C$2:$C$100,0)+1,0)))="",INDIRECT(CONCATENATE("'2018-07'!R",TEXT(MATCH($C6,'2018-07'!$C$2:$C$100,0)+1,0)))="",AND(INDIRECT(CONCATENATE("'2018-08'!R",TEXT(MATCH($C6,'2018-08'!$C$2:$C$100,0)+1,0)))="",INDIRECT(CONCATENATE("'2018-07'!R",TEXT(MATCH($C6,'2018-07'!$C$2:$C$100,0)+1,0)))="")),"Н/Д",INDIRECT(CONCATENATE("'2018-08'!R",TEXT(MATCH($C6,'2018-08'!$C$2:$C$100,0)+1,0)))-INDIRECT(CONCATENATE("'2018-07'!R",TEXT(MATCH($C6,'2018-07'!$C$2:$C$100,0)+1,0))))</f>
        <v>8855187.5700000003</v>
      </c>
      <c r="S6" s="17">
        <f ca="1">IF(OR(INDIRECT(CONCATENATE("'2018-08'!S",TEXT(MATCH($C6,'2018-08'!$C$2:$C$100,0)+1,0)))="",INDIRECT(CONCATENATE("'2018-07'!S",TEXT(MATCH($C6,'2018-07'!$C$2:$C$100,0)+1,0)))="",AND(INDIRECT(CONCATENATE("'2018-08'!S",TEXT(MATCH($C6,'2018-08'!$C$2:$C$100,0)+1,0)))="",INDIRECT(CONCATENATE("'2018-07'!S",TEXT(MATCH($C6,'2018-07'!$C$2:$C$100,0)+1,0)))="")),"Н/Д",INDIRECT(CONCATENATE("'2018-08'!S",TEXT(MATCH($C6,'2018-08'!$C$2:$C$100,0)+1,0)))-INDIRECT(CONCATENATE("'2018-07'!S",TEXT(MATCH($C6,'2018-07'!$C$2:$C$100,0)+1,0))))</f>
        <v>44034</v>
      </c>
      <c r="T6" s="17">
        <f ca="1">IF(OR(INDIRECT(CONCATENATE("'2018-08'!T",TEXT(MATCH($C6,'2018-08'!$C$2:$C$100,0)+1,0)))="",INDIRECT(CONCATENATE("'2018-07'!T",TEXT(MATCH($C6,'2018-07'!$C$2:$C$100,0)+1,0)))="",AND(INDIRECT(CONCATENATE("'2018-08'!T",TEXT(MATCH($C6,'2018-08'!$C$2:$C$100,0)+1,0)))="",INDIRECT(CONCATENATE("'2018-07'!T",TEXT(MATCH($C6,'2018-07'!$C$2:$C$100,0)+1,0)))="")),"Н/Д",INDIRECT(CONCATENATE("'2018-08'!T",TEXT(MATCH($C6,'2018-08'!$C$2:$C$100,0)+1,0)))-INDIRECT(CONCATENATE("'2018-07'!T",TEXT(MATCH($C6,'2018-07'!$C$2:$C$100,0)+1,0))))</f>
        <v>32915701.379999995</v>
      </c>
      <c r="U6" s="17">
        <f ca="1">IF(OR(INDIRECT(CONCATENATE("'2018-08'!U",TEXT(MATCH($C6,'2018-08'!$C$2:$C$100,0)+1,0)))="",INDIRECT(CONCATENATE("'2018-07'!U",TEXT(MATCH($C6,'2018-07'!$C$2:$C$100,0)+1,0)))="",AND(INDIRECT(CONCATENATE("'2018-08'!U",TEXT(MATCH($C6,'2018-08'!$C$2:$C$100,0)+1,0)))="",INDIRECT(CONCATENATE("'2018-07'!U",TEXT(MATCH($C6,'2018-07'!$C$2:$C$100,0)+1,0)))="")),"Н/Д",INDIRECT(CONCATENATE("'2018-08'!U",TEXT(MATCH($C6,'2018-08'!$C$2:$C$100,0)+1,0)))-INDIRECT(CONCATENATE("'2018-07'!U",TEXT(MATCH($C6,'2018-07'!$C$2:$C$100,0)+1,0))))</f>
        <v>-86077.570000000298</v>
      </c>
      <c r="V6" s="17">
        <f ca="1">IF(OR(INDIRECT(CONCATENATE("'2018-08'!V",TEXT(MATCH($C6,'2018-08'!$C$2:$C$100,0)+1,0)))="",INDIRECT(CONCATENATE("'2018-07'!V",TEXT(MATCH($C6,'2018-07'!$C$2:$C$100,0)+1,0)))="",AND(INDIRECT(CONCATENATE("'2018-08'!V",TEXT(MATCH($C6,'2018-08'!$C$2:$C$100,0)+1,0)))="",INDIRECT(CONCATENATE("'2018-07'!V",TEXT(MATCH($C6,'2018-07'!$C$2:$C$100,0)+1,0)))="")),"Н/Д",INDIRECT(CONCATENATE("'2018-08'!V",TEXT(MATCH($C6,'2018-08'!$C$2:$C$100,0)+1,0)))-INDIRECT(CONCATENATE("'2018-07'!V",TEXT(MATCH($C6,'2018-07'!$C$2:$C$100,0)+1,0))))</f>
        <v>4330910887.8899994</v>
      </c>
      <c r="W6" s="17">
        <f ca="1">IF(OR(INDIRECT(CONCATENATE("'2018-08'!W",TEXT(MATCH($C6,'2018-08'!$C$2:$C$100,0)+1,0)))="",INDIRECT(CONCATENATE("'2018-07'!W",TEXT(MATCH($C6,'2018-07'!$C$2:$C$100,0)+1,0)))="",AND(INDIRECT(CONCATENATE("'2018-08'!W",TEXT(MATCH($C6,'2018-08'!$C$2:$C$100,0)+1,0)))="",INDIRECT(CONCATENATE("'2018-07'!W",TEXT(MATCH($C6,'2018-07'!$C$2:$C$100,0)+1,0)))="")),"Н/Д",INDIRECT(CONCATENATE("'2018-08'!W",TEXT(MATCH($C6,'2018-08'!$C$2:$C$100,0)+1,0)))-INDIRECT(CONCATENATE("'2018-07'!W",TEXT(MATCH($C6,'2018-07'!$C$2:$C$100,0)+1,0))))</f>
        <v>19950134387.200012</v>
      </c>
    </row>
    <row r="7" spans="1:23" x14ac:dyDescent="0.25">
      <c r="A7" s="2" t="s">
        <v>22</v>
      </c>
      <c r="B7" s="2" t="s">
        <v>27</v>
      </c>
      <c r="C7" s="15">
        <v>44000000</v>
      </c>
      <c r="D7" s="2" t="s">
        <v>211</v>
      </c>
      <c r="E7" s="17">
        <f ca="1">IF(OR(INDIRECT(CONCATENATE("'2018-08'!E",TEXT(MATCH($C7,'2018-08'!$C$2:$C$100,0)+1,0)))="",INDIRECT(CONCATENATE("'2018-07'!E",TEXT(MATCH($C7,'2018-07'!$C$2:$C$100,0)+1,0)))="",AND(INDIRECT(CONCATENATE("'2018-08'!E",TEXT(MATCH($C7,'2018-08'!$C$2:$C$100,0)+1,0)))="",INDIRECT(CONCATENATE("'2018-07'!E",TEXT(MATCH($C7,'2018-07'!$C$2:$C$100,0)+1,0)))="")),"Н/Д",INDIRECT(CONCATENATE("'2018-08'!E",TEXT(MATCH($C7,'2018-08'!$C$2:$C$100,0)+1,0)))-INDIRECT(CONCATENATE("'2018-07'!E",TEXT(MATCH($C7,'2018-07'!$C$2:$C$100,0)+1,0))))</f>
        <v>4534128172.6000004</v>
      </c>
      <c r="F7" s="17">
        <f ca="1">IF(OR(INDIRECT(CONCATENATE("'2018-08'!F",TEXT(MATCH($C7,'2018-08'!$C$2:$C$100,0)+1,0)))="",INDIRECT(CONCATENATE("'2018-07'!F",TEXT(MATCH($C7,'2018-07'!$C$2:$C$100,0)+1,0)))="",AND(INDIRECT(CONCATENATE("'2018-08'!F",TEXT(MATCH($C7,'2018-08'!$C$2:$C$100,0)+1,0)))="",INDIRECT(CONCATENATE("'2018-07'!F",TEXT(MATCH($C7,'2018-07'!$C$2:$C$100,0)+1,0)))="")),"Н/Д",INDIRECT(CONCATENATE("'2018-08'!F",TEXT(MATCH($C7,'2018-08'!$C$2:$C$100,0)+1,0)))-INDIRECT(CONCATENATE("'2018-07'!F",TEXT(MATCH($C7,'2018-07'!$C$2:$C$100,0)+1,0))))</f>
        <v>3670896567.6700001</v>
      </c>
      <c r="G7" s="17">
        <f ca="1">IF(OR(INDIRECT(CONCATENATE("'2018-08'!G",TEXT(MATCH($C7,'2018-08'!$C$2:$C$100,0)+1,0)))="",INDIRECT(CONCATENATE("'2018-07'!G",TEXT(MATCH($C7,'2018-07'!$C$2:$C$100,0)+1,0)))="",AND(INDIRECT(CONCATENATE("'2018-08'!G",TEXT(MATCH($C7,'2018-08'!$C$2:$C$100,0)+1,0)))="",INDIRECT(CONCATENATE("'2018-07'!G",TEXT(MATCH($C7,'2018-07'!$C$2:$C$100,0)+1,0)))="")),"Н/Д",INDIRECT(CONCATENATE("'2018-08'!G",TEXT(MATCH($C7,'2018-08'!$C$2:$C$100,0)+1,0)))-INDIRECT(CONCATENATE("'2018-07'!G",TEXT(MATCH($C7,'2018-07'!$C$2:$C$100,0)+1,0))))</f>
        <v>1241264648.3599997</v>
      </c>
      <c r="H7" s="17">
        <f ca="1">IF(OR(INDIRECT(CONCATENATE("'2018-08'!H",TEXT(MATCH($C7,'2018-08'!$C$2:$C$100,0)+1,0)))="",INDIRECT(CONCATENATE("'2018-07'!H",TEXT(MATCH($C7,'2018-07'!$C$2:$C$100,0)+1,0)))="",AND(INDIRECT(CONCATENATE("'2018-08'!H",TEXT(MATCH($C7,'2018-08'!$C$2:$C$100,0)+1,0)))="",INDIRECT(CONCATENATE("'2018-07'!H",TEXT(MATCH($C7,'2018-07'!$C$2:$C$100,0)+1,0)))="")),"Н/Д",INDIRECT(CONCATENATE("'2018-08'!H",TEXT(MATCH($C7,'2018-08'!$C$2:$C$100,0)+1,0)))-INDIRECT(CONCATENATE("'2018-07'!H",TEXT(MATCH($C7,'2018-07'!$C$2:$C$100,0)+1,0))))</f>
        <v>1110900304.6500001</v>
      </c>
      <c r="I7" s="17">
        <f ca="1">IF(OR(INDIRECT(CONCATENATE("'2018-08'!I",TEXT(MATCH($C7,'2018-08'!$C$2:$C$100,0)+1,0)))="",INDIRECT(CONCATENATE("'2018-07'!I",TEXT(MATCH($C7,'2018-07'!$C$2:$C$100,0)+1,0)))="",AND(INDIRECT(CONCATENATE("'2018-08'!I",TEXT(MATCH($C7,'2018-08'!$C$2:$C$100,0)+1,0)))="",INDIRECT(CONCATENATE("'2018-07'!I",TEXT(MATCH($C7,'2018-07'!$C$2:$C$100,0)+1,0)))="")),"Н/Д",INDIRECT(CONCATENATE("'2018-08'!I",TEXT(MATCH($C7,'2018-08'!$C$2:$C$100,0)+1,0)))-INDIRECT(CONCATENATE("'2018-07'!I",TEXT(MATCH($C7,'2018-07'!$C$2:$C$100,0)+1,0))))</f>
        <v>61953778.150000036</v>
      </c>
      <c r="J7" s="17" t="str">
        <f ca="1">IF(OR(INDIRECT(CONCATENATE("'2018-08'!J",TEXT(MATCH($C7,'2018-08'!$C$2:$C$100,0)+1,0)))="",INDIRECT(CONCATENATE("'2018-07'!J",TEXT(MATCH($C7,'2018-07'!$C$2:$C$100,0)+1,0)))="",AND(INDIRECT(CONCATENATE("'2018-08'!J",TEXT(MATCH($C7,'2018-08'!$C$2:$C$100,0)+1,0)))="",INDIRECT(CONCATENATE("'2018-07'!J",TEXT(MATCH($C7,'2018-07'!$C$2:$C$100,0)+1,0)))="")),"Н/Д",INDIRECT(CONCATENATE("'2018-08'!J",TEXT(MATCH($C7,'2018-08'!$C$2:$C$100,0)+1,0)))-INDIRECT(CONCATENATE("'2018-07'!J",TEXT(MATCH($C7,'2018-07'!$C$2:$C$100,0)+1,0))))</f>
        <v>Н/Д</v>
      </c>
      <c r="K7" s="17">
        <f ca="1">IF(OR(INDIRECT(CONCATENATE("'2018-08'!K",TEXT(MATCH($C7,'2018-08'!$C$2:$C$100,0)+1,0)))="",INDIRECT(CONCATENATE("'2018-07'!K",TEXT(MATCH($C7,'2018-07'!$C$2:$C$100,0)+1,0)))="",AND(INDIRECT(CONCATENATE("'2018-08'!K",TEXT(MATCH($C7,'2018-08'!$C$2:$C$100,0)+1,0)))="",INDIRECT(CONCATENATE("'2018-07'!K",TEXT(MATCH($C7,'2018-07'!$C$2:$C$100,0)+1,0)))="")),"Н/Д",INDIRECT(CONCATENATE("'2018-08'!K",TEXT(MATCH($C7,'2018-08'!$C$2:$C$100,0)+1,0)))-INDIRECT(CONCATENATE("'2018-07'!K",TEXT(MATCH($C7,'2018-07'!$C$2:$C$100,0)+1,0))))</f>
        <v>180120812.73999995</v>
      </c>
      <c r="L7" s="17">
        <f ca="1">IF(OR(INDIRECT(CONCATENATE("'2018-08'!L",TEXT(MATCH($C7,'2018-08'!$C$2:$C$100,0)+1,0)))="",INDIRECT(CONCATENATE("'2018-07'!L",TEXT(MATCH($C7,'2018-07'!$C$2:$C$100,0)+1,0)))="",AND(INDIRECT(CONCATENATE("'2018-08'!L",TEXT(MATCH($C7,'2018-08'!$C$2:$C$100,0)+1,0)))="",INDIRECT(CONCATENATE("'2018-07'!L",TEXT(MATCH($C7,'2018-07'!$C$2:$C$100,0)+1,0)))="")),"Н/Д",INDIRECT(CONCATENATE("'2018-08'!L",TEXT(MATCH($C7,'2018-08'!$C$2:$C$100,0)+1,0)))-INDIRECT(CONCATENATE("'2018-07'!L",TEXT(MATCH($C7,'2018-07'!$C$2:$C$100,0)+1,0))))</f>
        <v>664783954.98999989</v>
      </c>
      <c r="M7" s="17">
        <f ca="1">IF(OR(INDIRECT(CONCATENATE("'2018-08'!M",TEXT(MATCH($C7,'2018-08'!$C$2:$C$100,0)+1,0)))="",INDIRECT(CONCATENATE("'2018-07'!M",TEXT(MATCH($C7,'2018-07'!$C$2:$C$100,0)+1,0)))="",AND(INDIRECT(CONCATENATE("'2018-08'!M",TEXT(MATCH($C7,'2018-08'!$C$2:$C$100,0)+1,0)))="",INDIRECT(CONCATENATE("'2018-07'!M",TEXT(MATCH($C7,'2018-07'!$C$2:$C$100,0)+1,0)))="")),"Н/Д",INDIRECT(CONCATENATE("'2018-08'!M",TEXT(MATCH($C7,'2018-08'!$C$2:$C$100,0)+1,0)))-INDIRECT(CONCATENATE("'2018-07'!M",TEXT(MATCH($C7,'2018-07'!$C$2:$C$100,0)+1,0))))</f>
        <v>339608546.39999998</v>
      </c>
      <c r="N7" s="17">
        <f ca="1">IF(OR(INDIRECT(CONCATENATE("'2018-08'!N",TEXT(MATCH($C7,'2018-08'!$C$2:$C$100,0)+1,0)))="",INDIRECT(CONCATENATE("'2018-07'!N",TEXT(MATCH($C7,'2018-07'!$C$2:$C$100,0)+1,0)))="",AND(INDIRECT(CONCATENATE("'2018-08'!N",TEXT(MATCH($C7,'2018-08'!$C$2:$C$100,0)+1,0)))="",INDIRECT(CONCATENATE("'2018-07'!N",TEXT(MATCH($C7,'2018-07'!$C$2:$C$100,0)+1,0)))="")),"Н/Д",INDIRECT(CONCATENATE("'2018-08'!N",TEXT(MATCH($C7,'2018-08'!$C$2:$C$100,0)+1,0)))-INDIRECT(CONCATENATE("'2018-07'!NE",TEXT(MATCH($C7,'2018-07'!$C$2:$C$100,0)+1,0))))</f>
        <v>38108485.939999998</v>
      </c>
      <c r="O7" s="17">
        <f ca="1">IF(OR(INDIRECT(CONCATENATE("'2018-08'!O",TEXT(MATCH($C7,'2018-08'!$C$2:$C$100,0)+1,0)))="",INDIRECT(CONCATENATE("'2018-07'!O",TEXT(MATCH($C7,'2018-07'!$C$2:$C$100,0)+1,0)))="",AND(INDIRECT(CONCATENATE("'2018-08'!O",TEXT(MATCH($C7,'2018-08'!$C$2:$C$100,0)+1,0)))="",INDIRECT(CONCATENATE("'2018-07'!O",TEXT(MATCH($C7,'2018-07'!$C$2:$C$100,0)+1,0)))="")),"Н/Д",INDIRECT(CONCATENATE("'2018-08'!O",TEXT(MATCH($C7,'2018-08'!$C$2:$C$100,0)+1,0)))-INDIRECT(CONCATENATE("'2018-07'!O",TEXT(MATCH($C7,'2018-07'!$C$2:$C$100,0)+1,0))))</f>
        <v>0</v>
      </c>
      <c r="P7" s="17">
        <f ca="1">IF(OR(INDIRECT(CONCATENATE("'2018-08'!P",TEXT(MATCH($C7,'2018-08'!$C$2:$C$100,0)+1,0)))="",INDIRECT(CONCATENATE("'2018-07'!P",TEXT(MATCH($C7,'2018-07'!$C$2:$C$100,0)+1,0)))="",AND(INDIRECT(CONCATENATE("'2018-08'!P",TEXT(MATCH($C7,'2018-08'!$C$2:$C$100,0)+1,0)))="",INDIRECT(CONCATENATE("'2018-07'!P",TEXT(MATCH($C7,'2018-07'!$C$2:$C$100,0)+1,0)))="")),"Н/Д",INDIRECT(CONCATENATE("'2018-08'!P",TEXT(MATCH($C7,'2018-08'!$C$2:$C$100,0)+1,0)))-INDIRECT(CONCATENATE("'2018-07'!P",TEXT(MATCH($C7,'2018-07'!$C$2:$C$100,0)+1,0))))</f>
        <v>21838452.559999987</v>
      </c>
      <c r="Q7" s="17">
        <f ca="1">IF(OR(INDIRECT(CONCATENATE("'2018-08'!Q",TEXT(MATCH($C7,'2018-08'!$C$2:$C$100,0)+1,0)))="",INDIRECT(CONCATENATE("'2018-07'!Q",TEXT(MATCH($C7,'2018-07'!$C$2:$C$100,0)+1,0)))="",AND(INDIRECT(CONCATENATE("'2018-08'!Q",TEXT(MATCH($C7,'2018-08'!$C$2:$C$100,0)+1,0)))="",INDIRECT(CONCATENATE("'2018-07'!Q",TEXT(MATCH($C7,'2018-07'!$C$2:$C$100,0)+1,0)))="")),"Н/Д",INDIRECT(CONCATENATE("'2018-08'!Q",TEXT(MATCH($C7,'2018-08'!$C$2:$C$100,0)+1,0)))-INDIRECT(CONCATENATE("'2018-07'!Q",TEXT(MATCH($C7,'2018-07'!$C$2:$C$100,0)+1,0))))</f>
        <v>5767472.8500000015</v>
      </c>
      <c r="R7" s="17">
        <f ca="1">IF(OR(INDIRECT(CONCATENATE("'2018-08'!R",TEXT(MATCH($C7,'2018-08'!$C$2:$C$100,0)+1,0)))="",INDIRECT(CONCATENATE("'2018-07'!R",TEXT(MATCH($C7,'2018-07'!$C$2:$C$100,0)+1,0)))="",AND(INDIRECT(CONCATENATE("'2018-08'!R",TEXT(MATCH($C7,'2018-08'!$C$2:$C$100,0)+1,0)))="",INDIRECT(CONCATENATE("'2018-07'!R",TEXT(MATCH($C7,'2018-07'!$C$2:$C$100,0)+1,0)))="")),"Н/Д",INDIRECT(CONCATENATE("'2018-08'!R",TEXT(MATCH($C7,'2018-08'!$C$2:$C$100,0)+1,0)))-INDIRECT(CONCATENATE("'2018-07'!R",TEXT(MATCH($C7,'2018-07'!$C$2:$C$100,0)+1,0))))</f>
        <v>10778168.799999997</v>
      </c>
      <c r="S7" s="17">
        <f ca="1">IF(OR(INDIRECT(CONCATENATE("'2018-08'!S",TEXT(MATCH($C7,'2018-08'!$C$2:$C$100,0)+1,0)))="",INDIRECT(CONCATENATE("'2018-07'!S",TEXT(MATCH($C7,'2018-07'!$C$2:$C$100,0)+1,0)))="",AND(INDIRECT(CONCATENATE("'2018-08'!S",TEXT(MATCH($C7,'2018-08'!$C$2:$C$100,0)+1,0)))="",INDIRECT(CONCATENATE("'2018-07'!S",TEXT(MATCH($C7,'2018-07'!$C$2:$C$100,0)+1,0)))="")),"Н/Д",INDIRECT(CONCATENATE("'2018-08'!S",TEXT(MATCH($C7,'2018-08'!$C$2:$C$100,0)+1,0)))-INDIRECT(CONCATENATE("'2018-07'!S",TEXT(MATCH($C7,'2018-07'!$C$2:$C$100,0)+1,0))))</f>
        <v>10682.739999999991</v>
      </c>
      <c r="T7" s="17">
        <f ca="1">IF(OR(INDIRECT(CONCATENATE("'2018-08'!T",TEXT(MATCH($C7,'2018-08'!$C$2:$C$100,0)+1,0)))="",INDIRECT(CONCATENATE("'2018-07'!T",TEXT(MATCH($C7,'2018-07'!$C$2:$C$100,0)+1,0)))="",AND(INDIRECT(CONCATENATE("'2018-08'!T",TEXT(MATCH($C7,'2018-08'!$C$2:$C$100,0)+1,0)))="",INDIRECT(CONCATENATE("'2018-07'!T",TEXT(MATCH($C7,'2018-07'!$C$2:$C$100,0)+1,0)))="")),"Н/Д",INDIRECT(CONCATENATE("'2018-08'!T",TEXT(MATCH($C7,'2018-08'!$C$2:$C$100,0)+1,0)))-INDIRECT(CONCATENATE("'2018-07'!T",TEXT(MATCH($C7,'2018-07'!$C$2:$C$100,0)+1,0))))</f>
        <v>9542274.1999999955</v>
      </c>
      <c r="U7" s="17">
        <f ca="1">IF(OR(INDIRECT(CONCATENATE("'2018-08'!U",TEXT(MATCH($C7,'2018-08'!$C$2:$C$100,0)+1,0)))="",INDIRECT(CONCATENATE("'2018-07'!U",TEXT(MATCH($C7,'2018-07'!$C$2:$C$100,0)+1,0)))="",AND(INDIRECT(CONCATENATE("'2018-08'!U",TEXT(MATCH($C7,'2018-08'!$C$2:$C$100,0)+1,0)))="",INDIRECT(CONCATENATE("'2018-07'!U",TEXT(MATCH($C7,'2018-07'!$C$2:$C$100,0)+1,0)))="")),"Н/Д",INDIRECT(CONCATENATE("'2018-08'!U",TEXT(MATCH($C7,'2018-08'!$C$2:$C$100,0)+1,0)))-INDIRECT(CONCATENATE("'2018-07'!U",TEXT(MATCH($C7,'2018-07'!$C$2:$C$100,0)+1,0))))</f>
        <v>6998161.7299999986</v>
      </c>
      <c r="V7" s="17">
        <f ca="1">IF(OR(INDIRECT(CONCATENATE("'2018-08'!V",TEXT(MATCH($C7,'2018-08'!$C$2:$C$100,0)+1,0)))="",INDIRECT(CONCATENATE("'2018-07'!V",TEXT(MATCH($C7,'2018-07'!$C$2:$C$100,0)+1,0)))="",AND(INDIRECT(CONCATENATE("'2018-08'!V",TEXT(MATCH($C7,'2018-08'!$C$2:$C$100,0)+1,0)))="",INDIRECT(CONCATENATE("'2018-07'!V",TEXT(MATCH($C7,'2018-07'!$C$2:$C$100,0)+1,0)))="")),"Н/Д",INDIRECT(CONCATENATE("'2018-08'!V",TEXT(MATCH($C7,'2018-08'!$C$2:$C$100,0)+1,0)))-INDIRECT(CONCATENATE("'2018-07'!V",TEXT(MATCH($C7,'2018-07'!$C$2:$C$100,0)+1,0))))</f>
        <v>863231604.92999935</v>
      </c>
      <c r="W7" s="17">
        <f ca="1">IF(OR(INDIRECT(CONCATENATE("'2018-08'!W",TEXT(MATCH($C7,'2018-08'!$C$2:$C$100,0)+1,0)))="",INDIRECT(CONCATENATE("'2018-07'!W",TEXT(MATCH($C7,'2018-07'!$C$2:$C$100,0)+1,0)))="",AND(INDIRECT(CONCATENATE("'2018-08'!W",TEXT(MATCH($C7,'2018-08'!$C$2:$C$100,0)+1,0)))="",INDIRECT(CONCATENATE("'2018-07'!W",TEXT(MATCH($C7,'2018-07'!$C$2:$C$100,0)+1,0)))="")),"Н/Д",INDIRECT(CONCATENATE("'2018-08'!W",TEXT(MATCH($C7,'2018-08'!$C$2:$C$100,0)+1,0)))-INDIRECT(CONCATENATE("'2018-07'!W",TEXT(MATCH($C7,'2018-07'!$C$2:$C$100,0)+1,0))))</f>
        <v>12728444731.599998</v>
      </c>
    </row>
    <row r="8" spans="1:23" x14ac:dyDescent="0.25">
      <c r="A8" s="2" t="s">
        <v>22</v>
      </c>
      <c r="B8" s="2" t="s">
        <v>28</v>
      </c>
      <c r="C8" s="15">
        <v>5000000</v>
      </c>
      <c r="D8" s="2" t="s">
        <v>211</v>
      </c>
      <c r="E8" s="17">
        <f ca="1">IF(OR(INDIRECT(CONCATENATE("'2018-08'!E",TEXT(MATCH($C8,'2018-08'!$C$2:$C$100,0)+1,0)))="",INDIRECT(CONCATENATE("'2018-07'!E",TEXT(MATCH($C8,'2018-07'!$C$2:$C$100,0)+1,0)))="",AND(INDIRECT(CONCATENATE("'2018-08'!E",TEXT(MATCH($C8,'2018-08'!$C$2:$C$100,0)+1,0)))="",INDIRECT(CONCATENATE("'2018-07'!E",TEXT(MATCH($C8,'2018-07'!$C$2:$C$100,0)+1,0)))="")),"Н/Д",INDIRECT(CONCATENATE("'2018-08'!E",TEXT(MATCH($C8,'2018-08'!$C$2:$C$100,0)+1,0)))-INDIRECT(CONCATENATE("'2018-07'!E",TEXT(MATCH($C8,'2018-07'!$C$2:$C$100,0)+1,0))))</f>
        <v>13588246793.160004</v>
      </c>
      <c r="F8" s="17">
        <f ca="1">IF(OR(INDIRECT(CONCATENATE("'2018-08'!F",TEXT(MATCH($C8,'2018-08'!$C$2:$C$100,0)+1,0)))="",INDIRECT(CONCATENATE("'2018-07'!F",TEXT(MATCH($C8,'2018-07'!$C$2:$C$100,0)+1,0)))="",AND(INDIRECT(CONCATENATE("'2018-08'!F",TEXT(MATCH($C8,'2018-08'!$C$2:$C$100,0)+1,0)))="",INDIRECT(CONCATENATE("'2018-07'!F",TEXT(MATCH($C8,'2018-07'!$C$2:$C$100,0)+1,0)))="")),"Н/Д",INDIRECT(CONCATENATE("'2018-08'!F",TEXT(MATCH($C8,'2018-08'!$C$2:$C$100,0)+1,0)))-INDIRECT(CONCATENATE("'2018-07'!F",TEXT(MATCH($C8,'2018-07'!$C$2:$C$100,0)+1,0))))</f>
        <v>12169972582.43</v>
      </c>
      <c r="G8" s="17">
        <f ca="1">IF(OR(INDIRECT(CONCATENATE("'2018-08'!G",TEXT(MATCH($C8,'2018-08'!$C$2:$C$100,0)+1,0)))="",INDIRECT(CONCATENATE("'2018-07'!G",TEXT(MATCH($C8,'2018-07'!$C$2:$C$100,0)+1,0)))="",AND(INDIRECT(CONCATENATE("'2018-08'!G",TEXT(MATCH($C8,'2018-08'!$C$2:$C$100,0)+1,0)))="",INDIRECT(CONCATENATE("'2018-07'!G",TEXT(MATCH($C8,'2018-07'!$C$2:$C$100,0)+1,0)))="")),"Н/Д",INDIRECT(CONCATENATE("'2018-08'!G",TEXT(MATCH($C8,'2018-08'!$C$2:$C$100,0)+1,0)))-INDIRECT(CONCATENATE("'2018-07'!G",TEXT(MATCH($C8,'2018-07'!$C$2:$C$100,0)+1,0))))</f>
        <v>2231568369.6000004</v>
      </c>
      <c r="H8" s="17">
        <f ca="1">IF(OR(INDIRECT(CONCATENATE("'2018-08'!H",TEXT(MATCH($C8,'2018-08'!$C$2:$C$100,0)+1,0)))="",INDIRECT(CONCATENATE("'2018-07'!H",TEXT(MATCH($C8,'2018-07'!$C$2:$C$100,0)+1,0)))="",AND(INDIRECT(CONCATENATE("'2018-08'!H",TEXT(MATCH($C8,'2018-08'!$C$2:$C$100,0)+1,0)))="",INDIRECT(CONCATENATE("'2018-07'!H",TEXT(MATCH($C8,'2018-07'!$C$2:$C$100,0)+1,0)))="")),"Н/Д",INDIRECT(CONCATENATE("'2018-08'!H",TEXT(MATCH($C8,'2018-08'!$C$2:$C$100,0)+1,0)))-INDIRECT(CONCATENATE("'2018-07'!H",TEXT(MATCH($C8,'2018-07'!$C$2:$C$100,0)+1,0))))</f>
        <v>4818680750.2099991</v>
      </c>
      <c r="I8" s="17">
        <f ca="1">IF(OR(INDIRECT(CONCATENATE("'2018-08'!I",TEXT(MATCH($C8,'2018-08'!$C$2:$C$100,0)+1,0)))="",INDIRECT(CONCATENATE("'2018-07'!I",TEXT(MATCH($C8,'2018-07'!$C$2:$C$100,0)+1,0)))="",AND(INDIRECT(CONCATENATE("'2018-08'!I",TEXT(MATCH($C8,'2018-08'!$C$2:$C$100,0)+1,0)))="",INDIRECT(CONCATENATE("'2018-07'!I",TEXT(MATCH($C8,'2018-07'!$C$2:$C$100,0)+1,0)))="")),"Н/Д",INDIRECT(CONCATENATE("'2018-08'!I",TEXT(MATCH($C8,'2018-08'!$C$2:$C$100,0)+1,0)))-INDIRECT(CONCATENATE("'2018-07'!I",TEXT(MATCH($C8,'2018-07'!$C$2:$C$100,0)+1,0))))</f>
        <v>724774618.64000034</v>
      </c>
      <c r="J8" s="17" t="str">
        <f ca="1">IF(OR(INDIRECT(CONCATENATE("'2018-08'!J",TEXT(MATCH($C8,'2018-08'!$C$2:$C$100,0)+1,0)))="",INDIRECT(CONCATENATE("'2018-07'!J",TEXT(MATCH($C8,'2018-07'!$C$2:$C$100,0)+1,0)))="",AND(INDIRECT(CONCATENATE("'2018-08'!J",TEXT(MATCH($C8,'2018-08'!$C$2:$C$100,0)+1,0)))="",INDIRECT(CONCATENATE("'2018-07'!J",TEXT(MATCH($C8,'2018-07'!$C$2:$C$100,0)+1,0)))="")),"Н/Д",INDIRECT(CONCATENATE("'2018-08'!J",TEXT(MATCH($C8,'2018-08'!$C$2:$C$100,0)+1,0)))-INDIRECT(CONCATENATE("'2018-07'!J",TEXT(MATCH($C8,'2018-07'!$C$2:$C$100,0)+1,0))))</f>
        <v>Н/Д</v>
      </c>
      <c r="K8" s="17">
        <f ca="1">IF(OR(INDIRECT(CONCATENATE("'2018-08'!K",TEXT(MATCH($C8,'2018-08'!$C$2:$C$100,0)+1,0)))="",INDIRECT(CONCATENATE("'2018-07'!K",TEXT(MATCH($C8,'2018-07'!$C$2:$C$100,0)+1,0)))="",AND(INDIRECT(CONCATENATE("'2018-08'!K",TEXT(MATCH($C8,'2018-08'!$C$2:$C$100,0)+1,0)))="",INDIRECT(CONCATENATE("'2018-07'!K",TEXT(MATCH($C8,'2018-07'!$C$2:$C$100,0)+1,0)))="")),"Н/Д",INDIRECT(CONCATENATE("'2018-08'!K",TEXT(MATCH($C8,'2018-08'!$C$2:$C$100,0)+1,0)))-INDIRECT(CONCATENATE("'2018-07'!K",TEXT(MATCH($C8,'2018-07'!$C$2:$C$100,0)+1,0))))</f>
        <v>1605971845.0800004</v>
      </c>
      <c r="L8" s="17">
        <f ca="1">IF(OR(INDIRECT(CONCATENATE("'2018-08'!L",TEXT(MATCH($C8,'2018-08'!$C$2:$C$100,0)+1,0)))="",INDIRECT(CONCATENATE("'2018-07'!L",TEXT(MATCH($C8,'2018-07'!$C$2:$C$100,0)+1,0)))="",AND(INDIRECT(CONCATENATE("'2018-08'!L",TEXT(MATCH($C8,'2018-08'!$C$2:$C$100,0)+1,0)))="",INDIRECT(CONCATENATE("'2018-07'!L",TEXT(MATCH($C8,'2018-07'!$C$2:$C$100,0)+1,0)))="")),"Н/Д",INDIRECT(CONCATENATE("'2018-08'!L",TEXT(MATCH($C8,'2018-08'!$C$2:$C$100,0)+1,0)))-INDIRECT(CONCATENATE("'2018-07'!L",TEXT(MATCH($C8,'2018-07'!$C$2:$C$100,0)+1,0))))</f>
        <v>2108157819.6800003</v>
      </c>
      <c r="M8" s="17">
        <f ca="1">IF(OR(INDIRECT(CONCATENATE("'2018-08'!M",TEXT(MATCH($C8,'2018-08'!$C$2:$C$100,0)+1,0)))="",INDIRECT(CONCATENATE("'2018-07'!M",TEXT(MATCH($C8,'2018-07'!$C$2:$C$100,0)+1,0)))="",AND(INDIRECT(CONCATENATE("'2018-08'!M",TEXT(MATCH($C8,'2018-08'!$C$2:$C$100,0)+1,0)))="",INDIRECT(CONCATENATE("'2018-07'!M",TEXT(MATCH($C8,'2018-07'!$C$2:$C$100,0)+1,0)))="")),"Н/Д",INDIRECT(CONCATENATE("'2018-08'!M",TEXT(MATCH($C8,'2018-08'!$C$2:$C$100,0)+1,0)))-INDIRECT(CONCATENATE("'2018-07'!M",TEXT(MATCH($C8,'2018-07'!$C$2:$C$100,0)+1,0))))</f>
        <v>58296716.560000002</v>
      </c>
      <c r="N8" s="17">
        <f ca="1">IF(OR(INDIRECT(CONCATENATE("'2018-08'!N",TEXT(MATCH($C8,'2018-08'!$C$2:$C$100,0)+1,0)))="",INDIRECT(CONCATENATE("'2018-07'!N",TEXT(MATCH($C8,'2018-07'!$C$2:$C$100,0)+1,0)))="",AND(INDIRECT(CONCATENATE("'2018-08'!N",TEXT(MATCH($C8,'2018-08'!$C$2:$C$100,0)+1,0)))="",INDIRECT(CONCATENATE("'2018-07'!N",TEXT(MATCH($C8,'2018-07'!$C$2:$C$100,0)+1,0)))="")),"Н/Д",INDIRECT(CONCATENATE("'2018-08'!N",TEXT(MATCH($C8,'2018-08'!$C$2:$C$100,0)+1,0)))-INDIRECT(CONCATENATE("'2018-07'!NE",TEXT(MATCH($C8,'2018-07'!$C$2:$C$100,0)+1,0))))</f>
        <v>424497804.69</v>
      </c>
      <c r="O8" s="17">
        <f ca="1">IF(OR(INDIRECT(CONCATENATE("'2018-08'!O",TEXT(MATCH($C8,'2018-08'!$C$2:$C$100,0)+1,0)))="",INDIRECT(CONCATENATE("'2018-07'!O",TEXT(MATCH($C8,'2018-07'!$C$2:$C$100,0)+1,0)))="",AND(INDIRECT(CONCATENATE("'2018-08'!O",TEXT(MATCH($C8,'2018-08'!$C$2:$C$100,0)+1,0)))="",INDIRECT(CONCATENATE("'2018-07'!O",TEXT(MATCH($C8,'2018-07'!$C$2:$C$100,0)+1,0)))="")),"Н/Д",INDIRECT(CONCATENATE("'2018-08'!O",TEXT(MATCH($C8,'2018-08'!$C$2:$C$100,0)+1,0)))-INDIRECT(CONCATENATE("'2018-07'!O",TEXT(MATCH($C8,'2018-07'!$C$2:$C$100,0)+1,0))))</f>
        <v>4384.25</v>
      </c>
      <c r="P8" s="17">
        <f ca="1">IF(OR(INDIRECT(CONCATENATE("'2018-08'!P",TEXT(MATCH($C8,'2018-08'!$C$2:$C$100,0)+1,0)))="",INDIRECT(CONCATENATE("'2018-07'!P",TEXT(MATCH($C8,'2018-07'!$C$2:$C$100,0)+1,0)))="",AND(INDIRECT(CONCATENATE("'2018-08'!P",TEXT(MATCH($C8,'2018-08'!$C$2:$C$100,0)+1,0)))="",INDIRECT(CONCATENATE("'2018-07'!P",TEXT(MATCH($C8,'2018-07'!$C$2:$C$100,0)+1,0)))="")),"Н/Д",INDIRECT(CONCATENATE("'2018-08'!P",TEXT(MATCH($C8,'2018-08'!$C$2:$C$100,0)+1,0)))-INDIRECT(CONCATENATE("'2018-07'!P",TEXT(MATCH($C8,'2018-07'!$C$2:$C$100,0)+1,0))))</f>
        <v>265343895.25999999</v>
      </c>
      <c r="Q8" s="17">
        <f ca="1">IF(OR(INDIRECT(CONCATENATE("'2018-08'!Q",TEXT(MATCH($C8,'2018-08'!$C$2:$C$100,0)+1,0)))="",INDIRECT(CONCATENATE("'2018-07'!Q",TEXT(MATCH($C8,'2018-07'!$C$2:$C$100,0)+1,0)))="",AND(INDIRECT(CONCATENATE("'2018-08'!Q",TEXT(MATCH($C8,'2018-08'!$C$2:$C$100,0)+1,0)))="",INDIRECT(CONCATENATE("'2018-07'!Q",TEXT(MATCH($C8,'2018-07'!$C$2:$C$100,0)+1,0)))="")),"Н/Д",INDIRECT(CONCATENATE("'2018-08'!Q",TEXT(MATCH($C8,'2018-08'!$C$2:$C$100,0)+1,0)))-INDIRECT(CONCATENATE("'2018-07'!Q",TEXT(MATCH($C8,'2018-07'!$C$2:$C$100,0)+1,0))))</f>
        <v>41532949.219999999</v>
      </c>
      <c r="R8" s="17">
        <f ca="1">IF(OR(INDIRECT(CONCATENATE("'2018-08'!R",TEXT(MATCH($C8,'2018-08'!$C$2:$C$100,0)+1,0)))="",INDIRECT(CONCATENATE("'2018-07'!R",TEXT(MATCH($C8,'2018-07'!$C$2:$C$100,0)+1,0)))="",AND(INDIRECT(CONCATENATE("'2018-08'!R",TEXT(MATCH($C8,'2018-08'!$C$2:$C$100,0)+1,0)))="",INDIRECT(CONCATENATE("'2018-07'!R",TEXT(MATCH($C8,'2018-07'!$C$2:$C$100,0)+1,0)))="")),"Н/Д",INDIRECT(CONCATENATE("'2018-08'!R",TEXT(MATCH($C8,'2018-08'!$C$2:$C$100,0)+1,0)))-INDIRECT(CONCATENATE("'2018-07'!R",TEXT(MATCH($C8,'2018-07'!$C$2:$C$100,0)+1,0))))</f>
        <v>80046772.149999976</v>
      </c>
      <c r="S8" s="17">
        <f ca="1">IF(OR(INDIRECT(CONCATENATE("'2018-08'!S",TEXT(MATCH($C8,'2018-08'!$C$2:$C$100,0)+1,0)))="",INDIRECT(CONCATENATE("'2018-07'!S",TEXT(MATCH($C8,'2018-07'!$C$2:$C$100,0)+1,0)))="",AND(INDIRECT(CONCATENATE("'2018-08'!S",TEXT(MATCH($C8,'2018-08'!$C$2:$C$100,0)+1,0)))="",INDIRECT(CONCATENATE("'2018-07'!S",TEXT(MATCH($C8,'2018-07'!$C$2:$C$100,0)+1,0)))="")),"Н/Д",INDIRECT(CONCATENATE("'2018-08'!S",TEXT(MATCH($C8,'2018-08'!$C$2:$C$100,0)+1,0)))-INDIRECT(CONCATENATE("'2018-07'!S",TEXT(MATCH($C8,'2018-07'!$C$2:$C$100,0)+1,0))))</f>
        <v>486754.54999999981</v>
      </c>
      <c r="T8" s="17">
        <f ca="1">IF(OR(INDIRECT(CONCATENATE("'2018-08'!T",TEXT(MATCH($C8,'2018-08'!$C$2:$C$100,0)+1,0)))="",INDIRECT(CONCATENATE("'2018-07'!T",TEXT(MATCH($C8,'2018-07'!$C$2:$C$100,0)+1,0)))="",AND(INDIRECT(CONCATENATE("'2018-08'!T",TEXT(MATCH($C8,'2018-08'!$C$2:$C$100,0)+1,0)))="",INDIRECT(CONCATENATE("'2018-07'!T",TEXT(MATCH($C8,'2018-07'!$C$2:$C$100,0)+1,0)))="")),"Н/Д",INDIRECT(CONCATENATE("'2018-08'!T",TEXT(MATCH($C8,'2018-08'!$C$2:$C$100,0)+1,0)))-INDIRECT(CONCATENATE("'2018-07'!T",TEXT(MATCH($C8,'2018-07'!$C$2:$C$100,0)+1,0))))</f>
        <v>110159909.97000003</v>
      </c>
      <c r="U8" s="17">
        <f ca="1">IF(OR(INDIRECT(CONCATENATE("'2018-08'!U",TEXT(MATCH($C8,'2018-08'!$C$2:$C$100,0)+1,0)))="",INDIRECT(CONCATENATE("'2018-07'!U",TEXT(MATCH($C8,'2018-07'!$C$2:$C$100,0)+1,0)))="",AND(INDIRECT(CONCATENATE("'2018-08'!U",TEXT(MATCH($C8,'2018-08'!$C$2:$C$100,0)+1,0)))="",INDIRECT(CONCATENATE("'2018-07'!U",TEXT(MATCH($C8,'2018-07'!$C$2:$C$100,0)+1,0)))="")),"Н/Д",INDIRECT(CONCATENATE("'2018-08'!U",TEXT(MATCH($C8,'2018-08'!$C$2:$C$100,0)+1,0)))-INDIRECT(CONCATENATE("'2018-07'!U",TEXT(MATCH($C8,'2018-07'!$C$2:$C$100,0)+1,0))))</f>
        <v>21508887.399999976</v>
      </c>
      <c r="V8" s="17">
        <f ca="1">IF(OR(INDIRECT(CONCATENATE("'2018-08'!V",TEXT(MATCH($C8,'2018-08'!$C$2:$C$100,0)+1,0)))="",INDIRECT(CONCATENATE("'2018-07'!V",TEXT(MATCH($C8,'2018-07'!$C$2:$C$100,0)+1,0)))="",AND(INDIRECT(CONCATENATE("'2018-08'!V",TEXT(MATCH($C8,'2018-08'!$C$2:$C$100,0)+1,0)))="",INDIRECT(CONCATENATE("'2018-07'!V",TEXT(MATCH($C8,'2018-07'!$C$2:$C$100,0)+1,0)))="")),"Н/Д",INDIRECT(CONCATENATE("'2018-08'!V",TEXT(MATCH($C8,'2018-08'!$C$2:$C$100,0)+1,0)))-INDIRECT(CONCATENATE("'2018-07'!V",TEXT(MATCH($C8,'2018-07'!$C$2:$C$100,0)+1,0))))</f>
        <v>1418274210.7299995</v>
      </c>
      <c r="W8" s="17">
        <f ca="1">IF(OR(INDIRECT(CONCATENATE("'2018-08'!W",TEXT(MATCH($C8,'2018-08'!$C$2:$C$100,0)+1,0)))="",INDIRECT(CONCATENATE("'2018-07'!W",TEXT(MATCH($C8,'2018-07'!$C$2:$C$100,0)+1,0)))="",AND(INDIRECT(CONCATENATE("'2018-08'!W",TEXT(MATCH($C8,'2018-08'!$C$2:$C$100,0)+1,0)))="",INDIRECT(CONCATENATE("'2018-07'!W",TEXT(MATCH($C8,'2018-07'!$C$2:$C$100,0)+1,0)))="")),"Н/Д",INDIRECT(CONCATENATE("'2018-08'!W",TEXT(MATCH($C8,'2018-08'!$C$2:$C$100,0)+1,0)))-INDIRECT(CONCATENATE("'2018-07'!W",TEXT(MATCH($C8,'2018-07'!$C$2:$C$100,0)+1,0))))</f>
        <v>39310976952.369995</v>
      </c>
    </row>
    <row r="9" spans="1:23" x14ac:dyDescent="0.25">
      <c r="A9" s="2" t="s">
        <v>22</v>
      </c>
      <c r="B9" s="2" t="s">
        <v>29</v>
      </c>
      <c r="C9" s="15">
        <v>81000000</v>
      </c>
      <c r="D9" s="2" t="s">
        <v>211</v>
      </c>
      <c r="E9" s="17">
        <f ca="1">IF(OR(INDIRECT(CONCATENATE("'2018-08'!E",TEXT(MATCH($C9,'2018-08'!$C$2:$C$100,0)+1,0)))="",INDIRECT(CONCATENATE("'2018-07'!E",TEXT(MATCH($C9,'2018-07'!$C$2:$C$100,0)+1,0)))="",AND(INDIRECT(CONCATENATE("'2018-08'!E",TEXT(MATCH($C9,'2018-08'!$C$2:$C$100,0)+1,0)))="",INDIRECT(CONCATENATE("'2018-07'!E",TEXT(MATCH($C9,'2018-07'!$C$2:$C$100,0)+1,0)))="")),"Н/Д",INDIRECT(CONCATENATE("'2018-08'!E",TEXT(MATCH($C9,'2018-08'!$C$2:$C$100,0)+1,0)))-INDIRECT(CONCATENATE("'2018-07'!E",TEXT(MATCH($C9,'2018-07'!$C$2:$C$100,0)+1,0))))</f>
        <v>6710086185.6899986</v>
      </c>
      <c r="F9" s="17">
        <f ca="1">IF(OR(INDIRECT(CONCATENATE("'2018-08'!F",TEXT(MATCH($C9,'2018-08'!$C$2:$C$100,0)+1,0)))="",INDIRECT(CONCATENATE("'2018-07'!F",TEXT(MATCH($C9,'2018-07'!$C$2:$C$100,0)+1,0)))="",AND(INDIRECT(CONCATENATE("'2018-08'!F",TEXT(MATCH($C9,'2018-08'!$C$2:$C$100,0)+1,0)))="",INDIRECT(CONCATENATE("'2018-07'!F",TEXT(MATCH($C9,'2018-07'!$C$2:$C$100,0)+1,0)))="")),"Н/Д",INDIRECT(CONCATENATE("'2018-08'!F",TEXT(MATCH($C9,'2018-08'!$C$2:$C$100,0)+1,0)))-INDIRECT(CONCATENATE("'2018-07'!F",TEXT(MATCH($C9,'2018-07'!$C$2:$C$100,0)+1,0))))</f>
        <v>4260177328.960001</v>
      </c>
      <c r="G9" s="17">
        <f ca="1">IF(OR(INDIRECT(CONCATENATE("'2018-08'!G",TEXT(MATCH($C9,'2018-08'!$C$2:$C$100,0)+1,0)))="",INDIRECT(CONCATENATE("'2018-07'!G",TEXT(MATCH($C9,'2018-07'!$C$2:$C$100,0)+1,0)))="",AND(INDIRECT(CONCATENATE("'2018-08'!G",TEXT(MATCH($C9,'2018-08'!$C$2:$C$100,0)+1,0)))="",INDIRECT(CONCATENATE("'2018-07'!G",TEXT(MATCH($C9,'2018-07'!$C$2:$C$100,0)+1,0)))="")),"Н/Д",INDIRECT(CONCATENATE("'2018-08'!G",TEXT(MATCH($C9,'2018-08'!$C$2:$C$100,0)+1,0)))-INDIRECT(CONCATENATE("'2018-07'!G",TEXT(MATCH($C9,'2018-07'!$C$2:$C$100,0)+1,0))))</f>
        <v>1056177093.9699998</v>
      </c>
      <c r="H9" s="17">
        <f ca="1">IF(OR(INDIRECT(CONCATENATE("'2018-08'!H",TEXT(MATCH($C9,'2018-08'!$C$2:$C$100,0)+1,0)))="",INDIRECT(CONCATENATE("'2018-07'!H",TEXT(MATCH($C9,'2018-07'!$C$2:$C$100,0)+1,0)))="",AND(INDIRECT(CONCATENATE("'2018-08'!H",TEXT(MATCH($C9,'2018-08'!$C$2:$C$100,0)+1,0)))="",INDIRECT(CONCATENATE("'2018-07'!H",TEXT(MATCH($C9,'2018-07'!$C$2:$C$100,0)+1,0)))="")),"Н/Д",INDIRECT(CONCATENATE("'2018-08'!H",TEXT(MATCH($C9,'2018-08'!$C$2:$C$100,0)+1,0)))-INDIRECT(CONCATENATE("'2018-07'!H",TEXT(MATCH($C9,'2018-07'!$C$2:$C$100,0)+1,0))))</f>
        <v>1319191430.0300007</v>
      </c>
      <c r="I9" s="17">
        <f ca="1">IF(OR(INDIRECT(CONCATENATE("'2018-08'!I",TEXT(MATCH($C9,'2018-08'!$C$2:$C$100,0)+1,0)))="",INDIRECT(CONCATENATE("'2018-07'!I",TEXT(MATCH($C9,'2018-07'!$C$2:$C$100,0)+1,0)))="",AND(INDIRECT(CONCATENATE("'2018-08'!I",TEXT(MATCH($C9,'2018-08'!$C$2:$C$100,0)+1,0)))="",INDIRECT(CONCATENATE("'2018-07'!I",TEXT(MATCH($C9,'2018-07'!$C$2:$C$100,0)+1,0)))="")),"Н/Д",INDIRECT(CONCATENATE("'2018-08'!I",TEXT(MATCH($C9,'2018-08'!$C$2:$C$100,0)+1,0)))-INDIRECT(CONCATENATE("'2018-07'!I",TEXT(MATCH($C9,'2018-07'!$C$2:$C$100,0)+1,0))))</f>
        <v>244364178.28999996</v>
      </c>
      <c r="J9" s="17" t="str">
        <f ca="1">IF(OR(INDIRECT(CONCATENATE("'2018-08'!J",TEXT(MATCH($C9,'2018-08'!$C$2:$C$100,0)+1,0)))="",INDIRECT(CONCATENATE("'2018-07'!J",TEXT(MATCH($C9,'2018-07'!$C$2:$C$100,0)+1,0)))="",AND(INDIRECT(CONCATENATE("'2018-08'!J",TEXT(MATCH($C9,'2018-08'!$C$2:$C$100,0)+1,0)))="",INDIRECT(CONCATENATE("'2018-07'!J",TEXT(MATCH($C9,'2018-07'!$C$2:$C$100,0)+1,0)))="")),"Н/Д",INDIRECT(CONCATENATE("'2018-08'!J",TEXT(MATCH($C9,'2018-08'!$C$2:$C$100,0)+1,0)))-INDIRECT(CONCATENATE("'2018-07'!J",TEXT(MATCH($C9,'2018-07'!$C$2:$C$100,0)+1,0))))</f>
        <v>Н/Д</v>
      </c>
      <c r="K9" s="17">
        <f ca="1">IF(OR(INDIRECT(CONCATENATE("'2018-08'!K",TEXT(MATCH($C9,'2018-08'!$C$2:$C$100,0)+1,0)))="",INDIRECT(CONCATENATE("'2018-07'!K",TEXT(MATCH($C9,'2018-07'!$C$2:$C$100,0)+1,0)))="",AND(INDIRECT(CONCATENATE("'2018-08'!K",TEXT(MATCH($C9,'2018-08'!$C$2:$C$100,0)+1,0)))="",INDIRECT(CONCATENATE("'2018-07'!K",TEXT(MATCH($C9,'2018-07'!$C$2:$C$100,0)+1,0)))="")),"Н/Д",INDIRECT(CONCATENATE("'2018-08'!K",TEXT(MATCH($C9,'2018-08'!$C$2:$C$100,0)+1,0)))-INDIRECT(CONCATENATE("'2018-07'!K",TEXT(MATCH($C9,'2018-07'!$C$2:$C$100,0)+1,0))))</f>
        <v>316150548.95000005</v>
      </c>
      <c r="L9" s="17">
        <f ca="1">IF(OR(INDIRECT(CONCATENATE("'2018-08'!L",TEXT(MATCH($C9,'2018-08'!$C$2:$C$100,0)+1,0)))="",INDIRECT(CONCATENATE("'2018-07'!L",TEXT(MATCH($C9,'2018-07'!$C$2:$C$100,0)+1,0)))="",AND(INDIRECT(CONCATENATE("'2018-08'!L",TEXT(MATCH($C9,'2018-08'!$C$2:$C$100,0)+1,0)))="",INDIRECT(CONCATENATE("'2018-07'!L",TEXT(MATCH($C9,'2018-07'!$C$2:$C$100,0)+1,0)))="")),"Н/Д",INDIRECT(CONCATENATE("'2018-08'!L",TEXT(MATCH($C9,'2018-08'!$C$2:$C$100,0)+1,0)))-INDIRECT(CONCATENATE("'2018-07'!L",TEXT(MATCH($C9,'2018-07'!$C$2:$C$100,0)+1,0))))</f>
        <v>1029342603.7800002</v>
      </c>
      <c r="M9" s="17">
        <f ca="1">IF(OR(INDIRECT(CONCATENATE("'2018-08'!M",TEXT(MATCH($C9,'2018-08'!$C$2:$C$100,0)+1,0)))="",INDIRECT(CONCATENATE("'2018-07'!M",TEXT(MATCH($C9,'2018-07'!$C$2:$C$100,0)+1,0)))="",AND(INDIRECT(CONCATENATE("'2018-08'!M",TEXT(MATCH($C9,'2018-08'!$C$2:$C$100,0)+1,0)))="",INDIRECT(CONCATENATE("'2018-07'!M",TEXT(MATCH($C9,'2018-07'!$C$2:$C$100,0)+1,0)))="")),"Н/Д",INDIRECT(CONCATENATE("'2018-08'!M",TEXT(MATCH($C9,'2018-08'!$C$2:$C$100,0)+1,0)))-INDIRECT(CONCATENATE("'2018-07'!M",TEXT(MATCH($C9,'2018-07'!$C$2:$C$100,0)+1,0))))</f>
        <v>87861384.540000021</v>
      </c>
      <c r="N9" s="17">
        <f ca="1">IF(OR(INDIRECT(CONCATENATE("'2018-08'!N",TEXT(MATCH($C9,'2018-08'!$C$2:$C$100,0)+1,0)))="",INDIRECT(CONCATENATE("'2018-07'!N",TEXT(MATCH($C9,'2018-07'!$C$2:$C$100,0)+1,0)))="",AND(INDIRECT(CONCATENATE("'2018-08'!N",TEXT(MATCH($C9,'2018-08'!$C$2:$C$100,0)+1,0)))="",INDIRECT(CONCATENATE("'2018-07'!N",TEXT(MATCH($C9,'2018-07'!$C$2:$C$100,0)+1,0)))="")),"Н/Д",INDIRECT(CONCATENATE("'2018-08'!N",TEXT(MATCH($C9,'2018-08'!$C$2:$C$100,0)+1,0)))-INDIRECT(CONCATENATE("'2018-07'!NE",TEXT(MATCH($C9,'2018-07'!$C$2:$C$100,0)+1,0))))</f>
        <v>178146353.24000001</v>
      </c>
      <c r="O9" s="17">
        <f ca="1">IF(OR(INDIRECT(CONCATENATE("'2018-08'!O",TEXT(MATCH($C9,'2018-08'!$C$2:$C$100,0)+1,0)))="",INDIRECT(CONCATENATE("'2018-07'!O",TEXT(MATCH($C9,'2018-07'!$C$2:$C$100,0)+1,0)))="",AND(INDIRECT(CONCATENATE("'2018-08'!O",TEXT(MATCH($C9,'2018-08'!$C$2:$C$100,0)+1,0)))="",INDIRECT(CONCATENATE("'2018-07'!O",TEXT(MATCH($C9,'2018-07'!$C$2:$C$100,0)+1,0)))="")),"Н/Д",INDIRECT(CONCATENATE("'2018-08'!O",TEXT(MATCH($C9,'2018-08'!$C$2:$C$100,0)+1,0)))-INDIRECT(CONCATENATE("'2018-07'!O",TEXT(MATCH($C9,'2018-07'!$C$2:$C$100,0)+1,0))))</f>
        <v>4632.04</v>
      </c>
      <c r="P9" s="17">
        <f ca="1">IF(OR(INDIRECT(CONCATENATE("'2018-08'!P",TEXT(MATCH($C9,'2018-08'!$C$2:$C$100,0)+1,0)))="",INDIRECT(CONCATENATE("'2018-07'!P",TEXT(MATCH($C9,'2018-07'!$C$2:$C$100,0)+1,0)))="",AND(INDIRECT(CONCATENATE("'2018-08'!P",TEXT(MATCH($C9,'2018-08'!$C$2:$C$100,0)+1,0)))="",INDIRECT(CONCATENATE("'2018-07'!P",TEXT(MATCH($C9,'2018-07'!$C$2:$C$100,0)+1,0)))="")),"Н/Д",INDIRECT(CONCATENATE("'2018-08'!P",TEXT(MATCH($C9,'2018-08'!$C$2:$C$100,0)+1,0)))-INDIRECT(CONCATENATE("'2018-07'!P",TEXT(MATCH($C9,'2018-07'!$C$2:$C$100,0)+1,0))))</f>
        <v>35038032.710000008</v>
      </c>
      <c r="Q9" s="17">
        <f ca="1">IF(OR(INDIRECT(CONCATENATE("'2018-08'!Q",TEXT(MATCH($C9,'2018-08'!$C$2:$C$100,0)+1,0)))="",INDIRECT(CONCATENATE("'2018-07'!Q",TEXT(MATCH($C9,'2018-07'!$C$2:$C$100,0)+1,0)))="",AND(INDIRECT(CONCATENATE("'2018-08'!Q",TEXT(MATCH($C9,'2018-08'!$C$2:$C$100,0)+1,0)))="",INDIRECT(CONCATENATE("'2018-07'!Q",TEXT(MATCH($C9,'2018-07'!$C$2:$C$100,0)+1,0)))="")),"Н/Д",INDIRECT(CONCATENATE("'2018-08'!Q",TEXT(MATCH($C9,'2018-08'!$C$2:$C$100,0)+1,0)))-INDIRECT(CONCATENATE("'2018-07'!Q",TEXT(MATCH($C9,'2018-07'!$C$2:$C$100,0)+1,0))))</f>
        <v>17848503.109999999</v>
      </c>
      <c r="R9" s="17">
        <f ca="1">IF(OR(INDIRECT(CONCATENATE("'2018-08'!R",TEXT(MATCH($C9,'2018-08'!$C$2:$C$100,0)+1,0)))="",INDIRECT(CONCATENATE("'2018-07'!R",TEXT(MATCH($C9,'2018-07'!$C$2:$C$100,0)+1,0)))="",AND(INDIRECT(CONCATENATE("'2018-08'!R",TEXT(MATCH($C9,'2018-08'!$C$2:$C$100,0)+1,0)))="",INDIRECT(CONCATENATE("'2018-07'!R",TEXT(MATCH($C9,'2018-07'!$C$2:$C$100,0)+1,0)))="")),"Н/Д",INDIRECT(CONCATENATE("'2018-08'!R",TEXT(MATCH($C9,'2018-08'!$C$2:$C$100,0)+1,0)))-INDIRECT(CONCATENATE("'2018-07'!R",TEXT(MATCH($C9,'2018-07'!$C$2:$C$100,0)+1,0))))</f>
        <v>14647602.959999993</v>
      </c>
      <c r="S9" s="17">
        <f ca="1">IF(OR(INDIRECT(CONCATENATE("'2018-08'!S",TEXT(MATCH($C9,'2018-08'!$C$2:$C$100,0)+1,0)))="",INDIRECT(CONCATENATE("'2018-07'!S",TEXT(MATCH($C9,'2018-07'!$C$2:$C$100,0)+1,0)))="",AND(INDIRECT(CONCATENATE("'2018-08'!S",TEXT(MATCH($C9,'2018-08'!$C$2:$C$100,0)+1,0)))="",INDIRECT(CONCATENATE("'2018-07'!S",TEXT(MATCH($C9,'2018-07'!$C$2:$C$100,0)+1,0)))="")),"Н/Д",INDIRECT(CONCATENATE("'2018-08'!S",TEXT(MATCH($C9,'2018-08'!$C$2:$C$100,0)+1,0)))-INDIRECT(CONCATENATE("'2018-07'!S",TEXT(MATCH($C9,'2018-07'!$C$2:$C$100,0)+1,0))))</f>
        <v>302250</v>
      </c>
      <c r="T9" s="17">
        <f ca="1">IF(OR(INDIRECT(CONCATENATE("'2018-08'!T",TEXT(MATCH($C9,'2018-08'!$C$2:$C$100,0)+1,0)))="",INDIRECT(CONCATENATE("'2018-07'!T",TEXT(MATCH($C9,'2018-07'!$C$2:$C$100,0)+1,0)))="",AND(INDIRECT(CONCATENATE("'2018-08'!T",TEXT(MATCH($C9,'2018-08'!$C$2:$C$100,0)+1,0)))="",INDIRECT(CONCATENATE("'2018-07'!T",TEXT(MATCH($C9,'2018-07'!$C$2:$C$100,0)+1,0)))="")),"Н/Д",INDIRECT(CONCATENATE("'2018-08'!T",TEXT(MATCH($C9,'2018-08'!$C$2:$C$100,0)+1,0)))-INDIRECT(CONCATENATE("'2018-07'!T",TEXT(MATCH($C9,'2018-07'!$C$2:$C$100,0)+1,0))))</f>
        <v>81967190.790000021</v>
      </c>
      <c r="U9" s="17">
        <f ca="1">IF(OR(INDIRECT(CONCATENATE("'2018-08'!U",TEXT(MATCH($C9,'2018-08'!$C$2:$C$100,0)+1,0)))="",INDIRECT(CONCATENATE("'2018-07'!U",TEXT(MATCH($C9,'2018-07'!$C$2:$C$100,0)+1,0)))="",AND(INDIRECT(CONCATENATE("'2018-08'!U",TEXT(MATCH($C9,'2018-08'!$C$2:$C$100,0)+1,0)))="",INDIRECT(CONCATENATE("'2018-07'!U",TEXT(MATCH($C9,'2018-07'!$C$2:$C$100,0)+1,0)))="")),"Н/Д",INDIRECT(CONCATENATE("'2018-08'!U",TEXT(MATCH($C9,'2018-08'!$C$2:$C$100,0)+1,0)))-INDIRECT(CONCATENATE("'2018-07'!U",TEXT(MATCH($C9,'2018-07'!$C$2:$C$100,0)+1,0))))</f>
        <v>12389455.52</v>
      </c>
      <c r="V9" s="17">
        <f ca="1">IF(OR(INDIRECT(CONCATENATE("'2018-08'!V",TEXT(MATCH($C9,'2018-08'!$C$2:$C$100,0)+1,0)))="",INDIRECT(CONCATENATE("'2018-07'!V",TEXT(MATCH($C9,'2018-07'!$C$2:$C$100,0)+1,0)))="",AND(INDIRECT(CONCATENATE("'2018-08'!V",TEXT(MATCH($C9,'2018-08'!$C$2:$C$100,0)+1,0)))="",INDIRECT(CONCATENATE("'2018-07'!V",TEXT(MATCH($C9,'2018-07'!$C$2:$C$100,0)+1,0)))="")),"Н/Д",INDIRECT(CONCATENATE("'2018-08'!V",TEXT(MATCH($C9,'2018-08'!$C$2:$C$100,0)+1,0)))-INDIRECT(CONCATENATE("'2018-07'!V",TEXT(MATCH($C9,'2018-07'!$C$2:$C$100,0)+1,0))))</f>
        <v>2449908856.7299995</v>
      </c>
      <c r="W9" s="17">
        <f ca="1">IF(OR(INDIRECT(CONCATENATE("'2018-08'!W",TEXT(MATCH($C9,'2018-08'!$C$2:$C$100,0)+1,0)))="",INDIRECT(CONCATENATE("'2018-07'!W",TEXT(MATCH($C9,'2018-07'!$C$2:$C$100,0)+1,0)))="",AND(INDIRECT(CONCATENATE("'2018-08'!W",TEXT(MATCH($C9,'2018-08'!$C$2:$C$100,0)+1,0)))="",INDIRECT(CONCATENATE("'2018-07'!W",TEXT(MATCH($C9,'2018-07'!$C$2:$C$100,0)+1,0)))="")),"Н/Д",INDIRECT(CONCATENATE("'2018-08'!W",TEXT(MATCH($C9,'2018-08'!$C$2:$C$100,0)+1,0)))-INDIRECT(CONCATENATE("'2018-07'!W",TEXT(MATCH($C9,'2018-07'!$C$2:$C$100,0)+1,0))))</f>
        <v>17660436840.899994</v>
      </c>
    </row>
    <row r="10" spans="1:23" x14ac:dyDescent="0.25">
      <c r="A10" s="2" t="s">
        <v>22</v>
      </c>
      <c r="B10" s="2" t="s">
        <v>30</v>
      </c>
      <c r="C10" s="15">
        <v>98000000</v>
      </c>
      <c r="D10" s="2" t="s">
        <v>211</v>
      </c>
      <c r="E10" s="17">
        <f ca="1">IF(OR(INDIRECT(CONCATENATE("'2018-08'!E",TEXT(MATCH($C10,'2018-08'!$C$2:$C$100,0)+1,0)))="",INDIRECT(CONCATENATE("'2018-07'!E",TEXT(MATCH($C10,'2018-07'!$C$2:$C$100,0)+1,0)))="",AND(INDIRECT(CONCATENATE("'2018-08'!E",TEXT(MATCH($C10,'2018-08'!$C$2:$C$100,0)+1,0)))="",INDIRECT(CONCATENATE("'2018-07'!E",TEXT(MATCH($C10,'2018-07'!$C$2:$C$100,0)+1,0)))="")),"Н/Д",INDIRECT(CONCATENATE("'2018-08'!E",TEXT(MATCH($C10,'2018-08'!$C$2:$C$100,0)+1,0)))-INDIRECT(CONCATENATE("'2018-07'!E",TEXT(MATCH($C10,'2018-07'!$C$2:$C$100,0)+1,0))))</f>
        <v>21368034253.800003</v>
      </c>
      <c r="F10" s="17">
        <f ca="1">IF(OR(INDIRECT(CONCATENATE("'2018-08'!F",TEXT(MATCH($C10,'2018-08'!$C$2:$C$100,0)+1,0)))="",INDIRECT(CONCATENATE("'2018-07'!F",TEXT(MATCH($C10,'2018-07'!$C$2:$C$100,0)+1,0)))="",AND(INDIRECT(CONCATENATE("'2018-08'!F",TEXT(MATCH($C10,'2018-08'!$C$2:$C$100,0)+1,0)))="",INDIRECT(CONCATENATE("'2018-07'!F",TEXT(MATCH($C10,'2018-07'!$C$2:$C$100,0)+1,0)))="")),"Н/Д",INDIRECT(CONCATENATE("'2018-08'!F",TEXT(MATCH($C10,'2018-08'!$C$2:$C$100,0)+1,0)))-INDIRECT(CONCATENATE("'2018-07'!F",TEXT(MATCH($C10,'2018-07'!$C$2:$C$100,0)+1,0))))</f>
        <v>12608590321.049988</v>
      </c>
      <c r="G10" s="17">
        <f ca="1">IF(OR(INDIRECT(CONCATENATE("'2018-08'!G",TEXT(MATCH($C10,'2018-08'!$C$2:$C$100,0)+1,0)))="",INDIRECT(CONCATENATE("'2018-07'!G",TEXT(MATCH($C10,'2018-07'!$C$2:$C$100,0)+1,0)))="",AND(INDIRECT(CONCATENATE("'2018-08'!G",TEXT(MATCH($C10,'2018-08'!$C$2:$C$100,0)+1,0)))="",INDIRECT(CONCATENATE("'2018-07'!G",TEXT(MATCH($C10,'2018-07'!$C$2:$C$100,0)+1,0)))="")),"Н/Д",INDIRECT(CONCATENATE("'2018-08'!G",TEXT(MATCH($C10,'2018-08'!$C$2:$C$100,0)+1,0)))-INDIRECT(CONCATENATE("'2018-07'!G",TEXT(MATCH($C10,'2018-07'!$C$2:$C$100,0)+1,0))))</f>
        <v>3174203850.4199982</v>
      </c>
      <c r="H10" s="17">
        <f ca="1">IF(OR(INDIRECT(CONCATENATE("'2018-08'!H",TEXT(MATCH($C10,'2018-08'!$C$2:$C$100,0)+1,0)))="",INDIRECT(CONCATENATE("'2018-07'!H",TEXT(MATCH($C10,'2018-07'!$C$2:$C$100,0)+1,0)))="",AND(INDIRECT(CONCATENATE("'2018-08'!H",TEXT(MATCH($C10,'2018-08'!$C$2:$C$100,0)+1,0)))="",INDIRECT(CONCATENATE("'2018-07'!H",TEXT(MATCH($C10,'2018-07'!$C$2:$C$100,0)+1,0)))="")),"Н/Д",INDIRECT(CONCATENATE("'2018-08'!H",TEXT(MATCH($C10,'2018-08'!$C$2:$C$100,0)+1,0)))-INDIRECT(CONCATENATE("'2018-07'!H",TEXT(MATCH($C10,'2018-07'!$C$2:$C$100,0)+1,0))))</f>
        <v>3166274990.0699997</v>
      </c>
      <c r="I10" s="17">
        <f ca="1">IF(OR(INDIRECT(CONCATENATE("'2018-08'!I",TEXT(MATCH($C10,'2018-08'!$C$2:$C$100,0)+1,0)))="",INDIRECT(CONCATENATE("'2018-07'!I",TEXT(MATCH($C10,'2018-07'!$C$2:$C$100,0)+1,0)))="",AND(INDIRECT(CONCATENATE("'2018-08'!I",TEXT(MATCH($C10,'2018-08'!$C$2:$C$100,0)+1,0)))="",INDIRECT(CONCATENATE("'2018-07'!I",TEXT(MATCH($C10,'2018-07'!$C$2:$C$100,0)+1,0)))="")),"Н/Д",INDIRECT(CONCATENATE("'2018-08'!I",TEXT(MATCH($C10,'2018-08'!$C$2:$C$100,0)+1,0)))-INDIRECT(CONCATENATE("'2018-07'!I",TEXT(MATCH($C10,'2018-07'!$C$2:$C$100,0)+1,0))))</f>
        <v>387287925.72000003</v>
      </c>
      <c r="J10" s="17" t="str">
        <f ca="1">IF(OR(INDIRECT(CONCATENATE("'2018-08'!J",TEXT(MATCH($C10,'2018-08'!$C$2:$C$100,0)+1,0)))="",INDIRECT(CONCATENATE("'2018-07'!J",TEXT(MATCH($C10,'2018-07'!$C$2:$C$100,0)+1,0)))="",AND(INDIRECT(CONCATENATE("'2018-08'!J",TEXT(MATCH($C10,'2018-08'!$C$2:$C$100,0)+1,0)))="",INDIRECT(CONCATENATE("'2018-07'!J",TEXT(MATCH($C10,'2018-07'!$C$2:$C$100,0)+1,0)))="")),"Н/Д",INDIRECT(CONCATENATE("'2018-08'!J",TEXT(MATCH($C10,'2018-08'!$C$2:$C$100,0)+1,0)))-INDIRECT(CONCATENATE("'2018-07'!J",TEXT(MATCH($C10,'2018-07'!$C$2:$C$100,0)+1,0))))</f>
        <v>Н/Д</v>
      </c>
      <c r="K10" s="17">
        <f ca="1">IF(OR(INDIRECT(CONCATENATE("'2018-08'!K",TEXT(MATCH($C10,'2018-08'!$C$2:$C$100,0)+1,0)))="",INDIRECT(CONCATENATE("'2018-07'!K",TEXT(MATCH($C10,'2018-07'!$C$2:$C$100,0)+1,0)))="",AND(INDIRECT(CONCATENATE("'2018-08'!K",TEXT(MATCH($C10,'2018-08'!$C$2:$C$100,0)+1,0)))="",INDIRECT(CONCATENATE("'2018-07'!K",TEXT(MATCH($C10,'2018-07'!$C$2:$C$100,0)+1,0)))="")),"Н/Д",INDIRECT(CONCATENATE("'2018-08'!K",TEXT(MATCH($C10,'2018-08'!$C$2:$C$100,0)+1,0)))-INDIRECT(CONCATENATE("'2018-07'!K",TEXT(MATCH($C10,'2018-07'!$C$2:$C$100,0)+1,0))))</f>
        <v>495992293.5999999</v>
      </c>
      <c r="L10" s="17">
        <f ca="1">IF(OR(INDIRECT(CONCATENATE("'2018-08'!L",TEXT(MATCH($C10,'2018-08'!$C$2:$C$100,0)+1,0)))="",INDIRECT(CONCATENATE("'2018-07'!L",TEXT(MATCH($C10,'2018-07'!$C$2:$C$100,0)+1,0)))="",AND(INDIRECT(CONCATENATE("'2018-08'!L",TEXT(MATCH($C10,'2018-08'!$C$2:$C$100,0)+1,0)))="",INDIRECT(CONCATENATE("'2018-07'!L",TEXT(MATCH($C10,'2018-07'!$C$2:$C$100,0)+1,0)))="")),"Н/Д",INDIRECT(CONCATENATE("'2018-08'!L",TEXT(MATCH($C10,'2018-08'!$C$2:$C$100,0)+1,0)))-INDIRECT(CONCATENATE("'2018-07'!L",TEXT(MATCH($C10,'2018-07'!$C$2:$C$100,0)+1,0))))</f>
        <v>3801749242.2200003</v>
      </c>
      <c r="M10" s="17">
        <f ca="1">IF(OR(INDIRECT(CONCATENATE("'2018-08'!M",TEXT(MATCH($C10,'2018-08'!$C$2:$C$100,0)+1,0)))="",INDIRECT(CONCATENATE("'2018-07'!M",TEXT(MATCH($C10,'2018-07'!$C$2:$C$100,0)+1,0)))="",AND(INDIRECT(CONCATENATE("'2018-08'!M",TEXT(MATCH($C10,'2018-08'!$C$2:$C$100,0)+1,0)))="",INDIRECT(CONCATENATE("'2018-07'!M",TEXT(MATCH($C10,'2018-07'!$C$2:$C$100,0)+1,0)))="")),"Н/Д",INDIRECT(CONCATENATE("'2018-08'!M",TEXT(MATCH($C10,'2018-08'!$C$2:$C$100,0)+1,0)))-INDIRECT(CONCATENATE("'2018-07'!M",TEXT(MATCH($C10,'2018-07'!$C$2:$C$100,0)+1,0))))</f>
        <v>873327536.43999958</v>
      </c>
      <c r="N10" s="17">
        <f ca="1">IF(OR(INDIRECT(CONCATENATE("'2018-08'!N",TEXT(MATCH($C10,'2018-08'!$C$2:$C$100,0)+1,0)))="",INDIRECT(CONCATENATE("'2018-07'!N",TEXT(MATCH($C10,'2018-07'!$C$2:$C$100,0)+1,0)))="",AND(INDIRECT(CONCATENATE("'2018-08'!N",TEXT(MATCH($C10,'2018-08'!$C$2:$C$100,0)+1,0)))="",INDIRECT(CONCATENATE("'2018-07'!N",TEXT(MATCH($C10,'2018-07'!$C$2:$C$100,0)+1,0)))="")),"Н/Д",INDIRECT(CONCATENATE("'2018-08'!N",TEXT(MATCH($C10,'2018-08'!$C$2:$C$100,0)+1,0)))-INDIRECT(CONCATENATE("'2018-07'!NE",TEXT(MATCH($C10,'2018-07'!$C$2:$C$100,0)+1,0))))</f>
        <v>226160125.28</v>
      </c>
      <c r="O10" s="17">
        <f ca="1">IF(OR(INDIRECT(CONCATENATE("'2018-08'!O",TEXT(MATCH($C10,'2018-08'!$C$2:$C$100,0)+1,0)))="",INDIRECT(CONCATENATE("'2018-07'!O",TEXT(MATCH($C10,'2018-07'!$C$2:$C$100,0)+1,0)))="",AND(INDIRECT(CONCATENATE("'2018-08'!O",TEXT(MATCH($C10,'2018-08'!$C$2:$C$100,0)+1,0)))="",INDIRECT(CONCATENATE("'2018-07'!O",TEXT(MATCH($C10,'2018-07'!$C$2:$C$100,0)+1,0)))="")),"Н/Д",INDIRECT(CONCATENATE("'2018-08'!O",TEXT(MATCH($C10,'2018-08'!$C$2:$C$100,0)+1,0)))-INDIRECT(CONCATENATE("'2018-07'!O",TEXT(MATCH($C10,'2018-07'!$C$2:$C$100,0)+1,0))))</f>
        <v>-9803.4700000000012</v>
      </c>
      <c r="P10" s="17">
        <f ca="1">IF(OR(INDIRECT(CONCATENATE("'2018-08'!P",TEXT(MATCH($C10,'2018-08'!$C$2:$C$100,0)+1,0)))="",INDIRECT(CONCATENATE("'2018-07'!P",TEXT(MATCH($C10,'2018-07'!$C$2:$C$100,0)+1,0)))="",AND(INDIRECT(CONCATENATE("'2018-08'!P",TEXT(MATCH($C10,'2018-08'!$C$2:$C$100,0)+1,0)))="",INDIRECT(CONCATENATE("'2018-07'!P",TEXT(MATCH($C10,'2018-07'!$C$2:$C$100,0)+1,0)))="")),"Н/Д",INDIRECT(CONCATENATE("'2018-08'!P",TEXT(MATCH($C10,'2018-08'!$C$2:$C$100,0)+1,0)))-INDIRECT(CONCATENATE("'2018-07'!P",TEXT(MATCH($C10,'2018-07'!$C$2:$C$100,0)+1,0))))</f>
        <v>112060881.75999999</v>
      </c>
      <c r="Q10" s="17">
        <f ca="1">IF(OR(INDIRECT(CONCATENATE("'2018-08'!Q",TEXT(MATCH($C10,'2018-08'!$C$2:$C$100,0)+1,0)))="",INDIRECT(CONCATENATE("'2018-07'!Q",TEXT(MATCH($C10,'2018-07'!$C$2:$C$100,0)+1,0)))="",AND(INDIRECT(CONCATENATE("'2018-08'!Q",TEXT(MATCH($C10,'2018-08'!$C$2:$C$100,0)+1,0)))="",INDIRECT(CONCATENATE("'2018-07'!Q",TEXT(MATCH($C10,'2018-07'!$C$2:$C$100,0)+1,0)))="")),"Н/Д",INDIRECT(CONCATENATE("'2018-08'!Q",TEXT(MATCH($C10,'2018-08'!$C$2:$C$100,0)+1,0)))-INDIRECT(CONCATENATE("'2018-07'!Q",TEXT(MATCH($C10,'2018-07'!$C$2:$C$100,0)+1,0))))</f>
        <v>188877984.68000007</v>
      </c>
      <c r="R10" s="17">
        <f ca="1">IF(OR(INDIRECT(CONCATENATE("'2018-08'!R",TEXT(MATCH($C10,'2018-08'!$C$2:$C$100,0)+1,0)))="",INDIRECT(CONCATENATE("'2018-07'!R",TEXT(MATCH($C10,'2018-07'!$C$2:$C$100,0)+1,0)))="",AND(INDIRECT(CONCATENATE("'2018-08'!R",TEXT(MATCH($C10,'2018-08'!$C$2:$C$100,0)+1,0)))="",INDIRECT(CONCATENATE("'2018-07'!R",TEXT(MATCH($C10,'2018-07'!$C$2:$C$100,0)+1,0)))="")),"Н/Д",INDIRECT(CONCATENATE("'2018-08'!R",TEXT(MATCH($C10,'2018-08'!$C$2:$C$100,0)+1,0)))-INDIRECT(CONCATENATE("'2018-07'!R",TEXT(MATCH($C10,'2018-07'!$C$2:$C$100,0)+1,0))))</f>
        <v>8749807.9200000167</v>
      </c>
      <c r="S10" s="17">
        <f ca="1">IF(OR(INDIRECT(CONCATENATE("'2018-08'!S",TEXT(MATCH($C10,'2018-08'!$C$2:$C$100,0)+1,0)))="",INDIRECT(CONCATENATE("'2018-07'!S",TEXT(MATCH($C10,'2018-07'!$C$2:$C$100,0)+1,0)))="",AND(INDIRECT(CONCATENATE("'2018-08'!S",TEXT(MATCH($C10,'2018-08'!$C$2:$C$100,0)+1,0)))="",INDIRECT(CONCATENATE("'2018-07'!S",TEXT(MATCH($C10,'2018-07'!$C$2:$C$100,0)+1,0)))="")),"Н/Д",INDIRECT(CONCATENATE("'2018-08'!S",TEXT(MATCH($C10,'2018-08'!$C$2:$C$100,0)+1,0)))-INDIRECT(CONCATENATE("'2018-07'!S",TEXT(MATCH($C10,'2018-07'!$C$2:$C$100,0)+1,0))))</f>
        <v>14908</v>
      </c>
      <c r="T10" s="17">
        <f ca="1">IF(OR(INDIRECT(CONCATENATE("'2018-08'!T",TEXT(MATCH($C10,'2018-08'!$C$2:$C$100,0)+1,0)))="",INDIRECT(CONCATENATE("'2018-07'!T",TEXT(MATCH($C10,'2018-07'!$C$2:$C$100,0)+1,0)))="",AND(INDIRECT(CONCATENATE("'2018-08'!T",TEXT(MATCH($C10,'2018-08'!$C$2:$C$100,0)+1,0)))="",INDIRECT(CONCATENATE("'2018-07'!T",TEXT(MATCH($C10,'2018-07'!$C$2:$C$100,0)+1,0)))="")),"Н/Д",INDIRECT(CONCATENATE("'2018-08'!T",TEXT(MATCH($C10,'2018-08'!$C$2:$C$100,0)+1,0)))-INDIRECT(CONCATENATE("'2018-07'!T",TEXT(MATCH($C10,'2018-07'!$C$2:$C$100,0)+1,0))))</f>
        <v>212033474</v>
      </c>
      <c r="U10" s="17">
        <f ca="1">IF(OR(INDIRECT(CONCATENATE("'2018-08'!U",TEXT(MATCH($C10,'2018-08'!$C$2:$C$100,0)+1,0)))="",INDIRECT(CONCATENATE("'2018-07'!U",TEXT(MATCH($C10,'2018-07'!$C$2:$C$100,0)+1,0)))="",AND(INDIRECT(CONCATENATE("'2018-08'!U",TEXT(MATCH($C10,'2018-08'!$C$2:$C$100,0)+1,0)))="",INDIRECT(CONCATENATE("'2018-07'!U",TEXT(MATCH($C10,'2018-07'!$C$2:$C$100,0)+1,0)))="")),"Н/Д",INDIRECT(CONCATENATE("'2018-08'!U",TEXT(MATCH($C10,'2018-08'!$C$2:$C$100,0)+1,0)))-INDIRECT(CONCATENATE("'2018-07'!U",TEXT(MATCH($C10,'2018-07'!$C$2:$C$100,0)+1,0))))</f>
        <v>118971964.58999991</v>
      </c>
      <c r="V10" s="17">
        <f ca="1">IF(OR(INDIRECT(CONCATENATE("'2018-08'!V",TEXT(MATCH($C10,'2018-08'!$C$2:$C$100,0)+1,0)))="",INDIRECT(CONCATENATE("'2018-07'!V",TEXT(MATCH($C10,'2018-07'!$C$2:$C$100,0)+1,0)))="",AND(INDIRECT(CONCATENATE("'2018-08'!V",TEXT(MATCH($C10,'2018-08'!$C$2:$C$100,0)+1,0)))="",INDIRECT(CONCATENATE("'2018-07'!V",TEXT(MATCH($C10,'2018-07'!$C$2:$C$100,0)+1,0)))="")),"Н/Д",INDIRECT(CONCATENATE("'2018-08'!V",TEXT(MATCH($C10,'2018-08'!$C$2:$C$100,0)+1,0)))-INDIRECT(CONCATENATE("'2018-07'!V",TEXT(MATCH($C10,'2018-07'!$C$2:$C$100,0)+1,0))))</f>
        <v>8759443932.75</v>
      </c>
      <c r="W10" s="17">
        <f ca="1">IF(OR(INDIRECT(CONCATENATE("'2018-08'!W",TEXT(MATCH($C10,'2018-08'!$C$2:$C$100,0)+1,0)))="",INDIRECT(CONCATENATE("'2018-07'!W",TEXT(MATCH($C10,'2018-07'!$C$2:$C$100,0)+1,0)))="",AND(INDIRECT(CONCATENATE("'2018-08'!W",TEXT(MATCH($C10,'2018-08'!$C$2:$C$100,0)+1,0)))="",INDIRECT(CONCATENATE("'2018-07'!W",TEXT(MATCH($C10,'2018-07'!$C$2:$C$100,0)+1,0)))="")),"Н/Д",INDIRECT(CONCATENATE("'2018-08'!W",TEXT(MATCH($C10,'2018-08'!$C$2:$C$100,0)+1,0)))-INDIRECT(CONCATENATE("'2018-07'!W",TEXT(MATCH($C10,'2018-07'!$C$2:$C$100,0)+1,0))))</f>
        <v>55314423357.639954</v>
      </c>
    </row>
    <row r="11" spans="1:23" x14ac:dyDescent="0.25">
      <c r="A11" s="2" t="s">
        <v>22</v>
      </c>
      <c r="B11" s="2" t="s">
        <v>31</v>
      </c>
      <c r="C11" s="15">
        <v>64000000</v>
      </c>
      <c r="D11" s="2" t="s">
        <v>211</v>
      </c>
      <c r="E11" s="17">
        <f ca="1">IF(OR(INDIRECT(CONCATENATE("'2018-08'!E",TEXT(MATCH($C11,'2018-08'!$C$2:$C$100,0)+1,0)))="",INDIRECT(CONCATENATE("'2018-07'!E",TEXT(MATCH($C11,'2018-07'!$C$2:$C$100,0)+1,0)))="",AND(INDIRECT(CONCATENATE("'2018-08'!E",TEXT(MATCH($C11,'2018-08'!$C$2:$C$100,0)+1,0)))="",INDIRECT(CONCATENATE("'2018-07'!E",TEXT(MATCH($C11,'2018-07'!$C$2:$C$100,0)+1,0)))="")),"Н/Д",INDIRECT(CONCATENATE("'2018-08'!E",TEXT(MATCH($C11,'2018-08'!$C$2:$C$100,0)+1,0)))-INDIRECT(CONCATENATE("'2018-07'!E",TEXT(MATCH($C11,'2018-07'!$C$2:$C$100,0)+1,0))))</f>
        <v>12339985959.110001</v>
      </c>
      <c r="F11" s="17">
        <f ca="1">IF(OR(INDIRECT(CONCATENATE("'2018-08'!F",TEXT(MATCH($C11,'2018-08'!$C$2:$C$100,0)+1,0)))="",INDIRECT(CONCATENATE("'2018-07'!F",TEXT(MATCH($C11,'2018-07'!$C$2:$C$100,0)+1,0)))="",AND(INDIRECT(CONCATENATE("'2018-08'!F",TEXT(MATCH($C11,'2018-08'!$C$2:$C$100,0)+1,0)))="",INDIRECT(CONCATENATE("'2018-07'!F",TEXT(MATCH($C11,'2018-07'!$C$2:$C$100,0)+1,0)))="")),"Н/Д",INDIRECT(CONCATENATE("'2018-08'!F",TEXT(MATCH($C11,'2018-08'!$C$2:$C$100,0)+1,0)))-INDIRECT(CONCATENATE("'2018-07'!F",TEXT(MATCH($C11,'2018-07'!$C$2:$C$100,0)+1,0))))</f>
        <v>11094036732.570007</v>
      </c>
      <c r="G11" s="17">
        <f ca="1">IF(OR(INDIRECT(CONCATENATE("'2018-08'!G",TEXT(MATCH($C11,'2018-08'!$C$2:$C$100,0)+1,0)))="",INDIRECT(CONCATENATE("'2018-07'!G",TEXT(MATCH($C11,'2018-07'!$C$2:$C$100,0)+1,0)))="",AND(INDIRECT(CONCATENATE("'2018-08'!G",TEXT(MATCH($C11,'2018-08'!$C$2:$C$100,0)+1,0)))="",INDIRECT(CONCATENATE("'2018-07'!G",TEXT(MATCH($C11,'2018-07'!$C$2:$C$100,0)+1,0)))="")),"Н/Д",INDIRECT(CONCATENATE("'2018-08'!G",TEXT(MATCH($C11,'2018-08'!$C$2:$C$100,0)+1,0)))-INDIRECT(CONCATENATE("'2018-07'!G",TEXT(MATCH($C11,'2018-07'!$C$2:$C$100,0)+1,0))))</f>
        <v>1400016928.5800018</v>
      </c>
      <c r="H11" s="17">
        <f ca="1">IF(OR(INDIRECT(CONCATENATE("'2018-08'!H",TEXT(MATCH($C11,'2018-08'!$C$2:$C$100,0)+1,0)))="",INDIRECT(CONCATENATE("'2018-07'!H",TEXT(MATCH($C11,'2018-07'!$C$2:$C$100,0)+1,0)))="",AND(INDIRECT(CONCATENATE("'2018-08'!H",TEXT(MATCH($C11,'2018-08'!$C$2:$C$100,0)+1,0)))="",INDIRECT(CONCATENATE("'2018-07'!H",TEXT(MATCH($C11,'2018-07'!$C$2:$C$100,0)+1,0)))="")),"Н/Д",INDIRECT(CONCATENATE("'2018-08'!H",TEXT(MATCH($C11,'2018-08'!$C$2:$C$100,0)+1,0)))-INDIRECT(CONCATENATE("'2018-07'!H",TEXT(MATCH($C11,'2018-07'!$C$2:$C$100,0)+1,0))))</f>
        <v>2575481277.5900002</v>
      </c>
      <c r="I11" s="17">
        <f ca="1">IF(OR(INDIRECT(CONCATENATE("'2018-08'!I",TEXT(MATCH($C11,'2018-08'!$C$2:$C$100,0)+1,0)))="",INDIRECT(CONCATENATE("'2018-07'!I",TEXT(MATCH($C11,'2018-07'!$C$2:$C$100,0)+1,0)))="",AND(INDIRECT(CONCATENATE("'2018-08'!I",TEXT(MATCH($C11,'2018-08'!$C$2:$C$100,0)+1,0)))="",INDIRECT(CONCATENATE("'2018-07'!I",TEXT(MATCH($C11,'2018-07'!$C$2:$C$100,0)+1,0)))="")),"Н/Д",INDIRECT(CONCATENATE("'2018-08'!I",TEXT(MATCH($C11,'2018-08'!$C$2:$C$100,0)+1,0)))-INDIRECT(CONCATENATE("'2018-07'!I",TEXT(MATCH($C11,'2018-07'!$C$2:$C$100,0)+1,0))))</f>
        <v>153492573.18999994</v>
      </c>
      <c r="J11" s="17" t="str">
        <f ca="1">IF(OR(INDIRECT(CONCATENATE("'2018-08'!J",TEXT(MATCH($C11,'2018-08'!$C$2:$C$100,0)+1,0)))="",INDIRECT(CONCATENATE("'2018-07'!J",TEXT(MATCH($C11,'2018-07'!$C$2:$C$100,0)+1,0)))="",AND(INDIRECT(CONCATENATE("'2018-08'!J",TEXT(MATCH($C11,'2018-08'!$C$2:$C$100,0)+1,0)))="",INDIRECT(CONCATENATE("'2018-07'!J",TEXT(MATCH($C11,'2018-07'!$C$2:$C$100,0)+1,0)))="")),"Н/Д",INDIRECT(CONCATENATE("'2018-08'!J",TEXT(MATCH($C11,'2018-08'!$C$2:$C$100,0)+1,0)))-INDIRECT(CONCATENATE("'2018-07'!J",TEXT(MATCH($C11,'2018-07'!$C$2:$C$100,0)+1,0))))</f>
        <v>Н/Д</v>
      </c>
      <c r="K11" s="17">
        <f ca="1">IF(OR(INDIRECT(CONCATENATE("'2018-08'!K",TEXT(MATCH($C11,'2018-08'!$C$2:$C$100,0)+1,0)))="",INDIRECT(CONCATENATE("'2018-07'!K",TEXT(MATCH($C11,'2018-07'!$C$2:$C$100,0)+1,0)))="",AND(INDIRECT(CONCATENATE("'2018-08'!K",TEXT(MATCH($C11,'2018-08'!$C$2:$C$100,0)+1,0)))="",INDIRECT(CONCATENATE("'2018-07'!K",TEXT(MATCH($C11,'2018-07'!$C$2:$C$100,0)+1,0)))="")),"Н/Д",INDIRECT(CONCATENATE("'2018-08'!K",TEXT(MATCH($C11,'2018-08'!$C$2:$C$100,0)+1,0)))-INDIRECT(CONCATENATE("'2018-07'!K",TEXT(MATCH($C11,'2018-07'!$C$2:$C$100,0)+1,0))))</f>
        <v>1735425640.3999999</v>
      </c>
      <c r="L11" s="17">
        <f ca="1">IF(OR(INDIRECT(CONCATENATE("'2018-08'!L",TEXT(MATCH($C11,'2018-08'!$C$2:$C$100,0)+1,0)))="",INDIRECT(CONCATENATE("'2018-07'!L",TEXT(MATCH($C11,'2018-07'!$C$2:$C$100,0)+1,0)))="",AND(INDIRECT(CONCATENATE("'2018-08'!L",TEXT(MATCH($C11,'2018-08'!$C$2:$C$100,0)+1,0)))="",INDIRECT(CONCATENATE("'2018-07'!L",TEXT(MATCH($C11,'2018-07'!$C$2:$C$100,0)+1,0)))="")),"Н/Д",INDIRECT(CONCATENATE("'2018-08'!L",TEXT(MATCH($C11,'2018-08'!$C$2:$C$100,0)+1,0)))-INDIRECT(CONCATENATE("'2018-07'!L",TEXT(MATCH($C11,'2018-07'!$C$2:$C$100,0)+1,0))))</f>
        <v>1889239432.2399998</v>
      </c>
      <c r="M11" s="17">
        <f ca="1">IF(OR(INDIRECT(CONCATENATE("'2018-08'!M",TEXT(MATCH($C11,'2018-08'!$C$2:$C$100,0)+1,0)))="",INDIRECT(CONCATENATE("'2018-07'!M",TEXT(MATCH($C11,'2018-07'!$C$2:$C$100,0)+1,0)))="",AND(INDIRECT(CONCATENATE("'2018-08'!M",TEXT(MATCH($C11,'2018-08'!$C$2:$C$100,0)+1,0)))="",INDIRECT(CONCATENATE("'2018-07'!M",TEXT(MATCH($C11,'2018-07'!$C$2:$C$100,0)+1,0)))="")),"Н/Д",INDIRECT(CONCATENATE("'2018-08'!M",TEXT(MATCH($C11,'2018-08'!$C$2:$C$100,0)+1,0)))-INDIRECT(CONCATENATE("'2018-07'!M",TEXT(MATCH($C11,'2018-07'!$C$2:$C$100,0)+1,0))))</f>
        <v>233233587.1500001</v>
      </c>
      <c r="N11" s="17">
        <f ca="1">IF(OR(INDIRECT(CONCATENATE("'2018-08'!N",TEXT(MATCH($C11,'2018-08'!$C$2:$C$100,0)+1,0)))="",INDIRECT(CONCATENATE("'2018-07'!N",TEXT(MATCH($C11,'2018-07'!$C$2:$C$100,0)+1,0)))="",AND(INDIRECT(CONCATENATE("'2018-08'!N",TEXT(MATCH($C11,'2018-08'!$C$2:$C$100,0)+1,0)))="",INDIRECT(CONCATENATE("'2018-07'!N",TEXT(MATCH($C11,'2018-07'!$C$2:$C$100,0)+1,0)))="")),"Н/Д",INDIRECT(CONCATENATE("'2018-08'!N",TEXT(MATCH($C11,'2018-08'!$C$2:$C$100,0)+1,0)))-INDIRECT(CONCATENATE("'2018-07'!NE",TEXT(MATCH($C11,'2018-07'!$C$2:$C$100,0)+1,0))))</f>
        <v>142397841.46000001</v>
      </c>
      <c r="O11" s="17">
        <f ca="1">IF(OR(INDIRECT(CONCATENATE("'2018-08'!O",TEXT(MATCH($C11,'2018-08'!$C$2:$C$100,0)+1,0)))="",INDIRECT(CONCATENATE("'2018-07'!O",TEXT(MATCH($C11,'2018-07'!$C$2:$C$100,0)+1,0)))="",AND(INDIRECT(CONCATENATE("'2018-08'!O",TEXT(MATCH($C11,'2018-08'!$C$2:$C$100,0)+1,0)))="",INDIRECT(CONCATENATE("'2018-07'!O",TEXT(MATCH($C11,'2018-07'!$C$2:$C$100,0)+1,0)))="")),"Н/Д",INDIRECT(CONCATENATE("'2018-08'!O",TEXT(MATCH($C11,'2018-08'!$C$2:$C$100,0)+1,0)))-INDIRECT(CONCATENATE("'2018-07'!O",TEXT(MATCH($C11,'2018-07'!$C$2:$C$100,0)+1,0))))</f>
        <v>-4582.9900000000052</v>
      </c>
      <c r="P11" s="17">
        <f ca="1">IF(OR(INDIRECT(CONCATENATE("'2018-08'!P",TEXT(MATCH($C11,'2018-08'!$C$2:$C$100,0)+1,0)))="",INDIRECT(CONCATENATE("'2018-07'!P",TEXT(MATCH($C11,'2018-07'!$C$2:$C$100,0)+1,0)))="",AND(INDIRECT(CONCATENATE("'2018-08'!P",TEXT(MATCH($C11,'2018-08'!$C$2:$C$100,0)+1,0)))="",INDIRECT(CONCATENATE("'2018-07'!P",TEXT(MATCH($C11,'2018-07'!$C$2:$C$100,0)+1,0)))="")),"Н/Д",INDIRECT(CONCATENATE("'2018-08'!P",TEXT(MATCH($C11,'2018-08'!$C$2:$C$100,0)+1,0)))-INDIRECT(CONCATENATE("'2018-07'!P",TEXT(MATCH($C11,'2018-07'!$C$2:$C$100,0)+1,0))))</f>
        <v>221724135.66000009</v>
      </c>
      <c r="Q11" s="17">
        <f ca="1">IF(OR(INDIRECT(CONCATENATE("'2018-08'!Q",TEXT(MATCH($C11,'2018-08'!$C$2:$C$100,0)+1,0)))="",INDIRECT(CONCATENATE("'2018-07'!Q",TEXT(MATCH($C11,'2018-07'!$C$2:$C$100,0)+1,0)))="",AND(INDIRECT(CONCATENATE("'2018-08'!Q",TEXT(MATCH($C11,'2018-08'!$C$2:$C$100,0)+1,0)))="",INDIRECT(CONCATENATE("'2018-07'!Q",TEXT(MATCH($C11,'2018-07'!$C$2:$C$100,0)+1,0)))="")),"Н/Д",INDIRECT(CONCATENATE("'2018-08'!Q",TEXT(MATCH($C11,'2018-08'!$C$2:$C$100,0)+1,0)))-INDIRECT(CONCATENATE("'2018-07'!Q",TEXT(MATCH($C11,'2018-07'!$C$2:$C$100,0)+1,0))))</f>
        <v>5838613.5199999958</v>
      </c>
      <c r="R11" s="17">
        <f ca="1">IF(OR(INDIRECT(CONCATENATE("'2018-08'!R",TEXT(MATCH($C11,'2018-08'!$C$2:$C$100,0)+1,0)))="",INDIRECT(CONCATENATE("'2018-07'!R",TEXT(MATCH($C11,'2018-07'!$C$2:$C$100,0)+1,0)))="",AND(INDIRECT(CONCATENATE("'2018-08'!R",TEXT(MATCH($C11,'2018-08'!$C$2:$C$100,0)+1,0)))="",INDIRECT(CONCATENATE("'2018-07'!R",TEXT(MATCH($C11,'2018-07'!$C$2:$C$100,0)+1,0)))="")),"Н/Д",INDIRECT(CONCATENATE("'2018-08'!R",TEXT(MATCH($C11,'2018-08'!$C$2:$C$100,0)+1,0)))-INDIRECT(CONCATENATE("'2018-07'!R",TEXT(MATCH($C11,'2018-07'!$C$2:$C$100,0)+1,0))))</f>
        <v>2765241317.9199982</v>
      </c>
      <c r="S11" s="17">
        <f ca="1">IF(OR(INDIRECT(CONCATENATE("'2018-08'!S",TEXT(MATCH($C11,'2018-08'!$C$2:$C$100,0)+1,0)))="",INDIRECT(CONCATENATE("'2018-07'!S",TEXT(MATCH($C11,'2018-07'!$C$2:$C$100,0)+1,0)))="",AND(INDIRECT(CONCATENATE("'2018-08'!S",TEXT(MATCH($C11,'2018-08'!$C$2:$C$100,0)+1,0)))="",INDIRECT(CONCATENATE("'2018-07'!S",TEXT(MATCH($C11,'2018-07'!$C$2:$C$100,0)+1,0)))="")),"Н/Д",INDIRECT(CONCATENATE("'2018-08'!S",TEXT(MATCH($C11,'2018-08'!$C$2:$C$100,0)+1,0)))-INDIRECT(CONCATENATE("'2018-07'!S",TEXT(MATCH($C11,'2018-07'!$C$2:$C$100,0)+1,0))))</f>
        <v>1209</v>
      </c>
      <c r="T11" s="17">
        <f ca="1">IF(OR(INDIRECT(CONCATENATE("'2018-08'!T",TEXT(MATCH($C11,'2018-08'!$C$2:$C$100,0)+1,0)))="",INDIRECT(CONCATENATE("'2018-07'!T",TEXT(MATCH($C11,'2018-07'!$C$2:$C$100,0)+1,0)))="",AND(INDIRECT(CONCATENATE("'2018-08'!T",TEXT(MATCH($C11,'2018-08'!$C$2:$C$100,0)+1,0)))="",INDIRECT(CONCATENATE("'2018-07'!T",TEXT(MATCH($C11,'2018-07'!$C$2:$C$100,0)+1,0)))="")),"Н/Д",INDIRECT(CONCATENATE("'2018-08'!T",TEXT(MATCH($C11,'2018-08'!$C$2:$C$100,0)+1,0)))-INDIRECT(CONCATENATE("'2018-07'!T",TEXT(MATCH($C11,'2018-07'!$C$2:$C$100,0)+1,0))))</f>
        <v>73085724.439999998</v>
      </c>
      <c r="U11" s="17">
        <f ca="1">IF(OR(INDIRECT(CONCATENATE("'2018-08'!U",TEXT(MATCH($C11,'2018-08'!$C$2:$C$100,0)+1,0)))="",INDIRECT(CONCATENATE("'2018-07'!U",TEXT(MATCH($C11,'2018-07'!$C$2:$C$100,0)+1,0)))="",AND(INDIRECT(CONCATENATE("'2018-08'!U",TEXT(MATCH($C11,'2018-08'!$C$2:$C$100,0)+1,0)))="",INDIRECT(CONCATENATE("'2018-07'!U",TEXT(MATCH($C11,'2018-07'!$C$2:$C$100,0)+1,0)))="")),"Н/Д",INDIRECT(CONCATENATE("'2018-08'!U",TEXT(MATCH($C11,'2018-08'!$C$2:$C$100,0)+1,0)))-INDIRECT(CONCATENATE("'2018-07'!U",TEXT(MATCH($C11,'2018-07'!$C$2:$C$100,0)+1,0))))</f>
        <v>1760504.6600000001</v>
      </c>
      <c r="V11" s="17">
        <f ca="1">IF(OR(INDIRECT(CONCATENATE("'2018-08'!V",TEXT(MATCH($C11,'2018-08'!$C$2:$C$100,0)+1,0)))="",INDIRECT(CONCATENATE("'2018-07'!V",TEXT(MATCH($C11,'2018-07'!$C$2:$C$100,0)+1,0)))="",AND(INDIRECT(CONCATENATE("'2018-08'!V",TEXT(MATCH($C11,'2018-08'!$C$2:$C$100,0)+1,0)))="",INDIRECT(CONCATENATE("'2018-07'!V",TEXT(MATCH($C11,'2018-07'!$C$2:$C$100,0)+1,0)))="")),"Н/Д",INDIRECT(CONCATENATE("'2018-08'!V",TEXT(MATCH($C11,'2018-08'!$C$2:$C$100,0)+1,0)))-INDIRECT(CONCATENATE("'2018-07'!V",TEXT(MATCH($C11,'2018-07'!$C$2:$C$100,0)+1,0))))</f>
        <v>1245949226.54</v>
      </c>
      <c r="W11" s="17">
        <f ca="1">IF(OR(INDIRECT(CONCATENATE("'2018-08'!W",TEXT(MATCH($C11,'2018-08'!$C$2:$C$100,0)+1,0)))="",INDIRECT(CONCATENATE("'2018-07'!W",TEXT(MATCH($C11,'2018-07'!$C$2:$C$100,0)+1,0)))="",AND(INDIRECT(CONCATENATE("'2018-08'!W",TEXT(MATCH($C11,'2018-08'!$C$2:$C$100,0)+1,0)))="",INDIRECT(CONCATENATE("'2018-07'!W",TEXT(MATCH($C11,'2018-07'!$C$2:$C$100,0)+1,0)))="")),"Н/Д",INDIRECT(CONCATENATE("'2018-08'!W",TEXT(MATCH($C11,'2018-08'!$C$2:$C$100,0)+1,0)))-INDIRECT(CONCATENATE("'2018-07'!W",TEXT(MATCH($C11,'2018-07'!$C$2:$C$100,0)+1,0))))</f>
        <v>35756786445.220001</v>
      </c>
    </row>
    <row r="12" spans="1:23" x14ac:dyDescent="0.25">
      <c r="A12" s="2" t="s">
        <v>22</v>
      </c>
      <c r="B12" s="2" t="s">
        <v>32</v>
      </c>
      <c r="C12" s="15">
        <v>8000000</v>
      </c>
      <c r="D12" s="2" t="s">
        <v>211</v>
      </c>
      <c r="E12" s="17">
        <f ca="1">IF(OR(INDIRECT(CONCATENATE("'2018-08'!E",TEXT(MATCH($C12,'2018-08'!$C$2:$C$100,0)+1,0)))="",INDIRECT(CONCATENATE("'2018-07'!E",TEXT(MATCH($C12,'2018-07'!$C$2:$C$100,0)+1,0)))="",AND(INDIRECT(CONCATENATE("'2018-08'!E",TEXT(MATCH($C12,'2018-08'!$C$2:$C$100,0)+1,0)))="",INDIRECT(CONCATENATE("'2018-07'!E",TEXT(MATCH($C12,'2018-07'!$C$2:$C$100,0)+1,0)))="")),"Н/Д",INDIRECT(CONCATENATE("'2018-08'!E",TEXT(MATCH($C12,'2018-08'!$C$2:$C$100,0)+1,0)))-INDIRECT(CONCATENATE("'2018-07'!E",TEXT(MATCH($C12,'2018-07'!$C$2:$C$100,0)+1,0))))</f>
        <v>12148425678.139999</v>
      </c>
      <c r="F12" s="17">
        <f ca="1">IF(OR(INDIRECT(CONCATENATE("'2018-08'!F",TEXT(MATCH($C12,'2018-08'!$C$2:$C$100,0)+1,0)))="",INDIRECT(CONCATENATE("'2018-07'!F",TEXT(MATCH($C12,'2018-07'!$C$2:$C$100,0)+1,0)))="",AND(INDIRECT(CONCATENATE("'2018-08'!F",TEXT(MATCH($C12,'2018-08'!$C$2:$C$100,0)+1,0)))="",INDIRECT(CONCATENATE("'2018-07'!F",TEXT(MATCH($C12,'2018-07'!$C$2:$C$100,0)+1,0)))="")),"Н/Д",INDIRECT(CONCATENATE("'2018-08'!F",TEXT(MATCH($C12,'2018-08'!$C$2:$C$100,0)+1,0)))-INDIRECT(CONCATENATE("'2018-07'!F",TEXT(MATCH($C12,'2018-07'!$C$2:$C$100,0)+1,0))))</f>
        <v>9985590851.9899979</v>
      </c>
      <c r="G12" s="17">
        <f ca="1">IF(OR(INDIRECT(CONCATENATE("'2018-08'!G",TEXT(MATCH($C12,'2018-08'!$C$2:$C$100,0)+1,0)))="",INDIRECT(CONCATENATE("'2018-07'!G",TEXT(MATCH($C12,'2018-07'!$C$2:$C$100,0)+1,0)))="",AND(INDIRECT(CONCATENATE("'2018-08'!G",TEXT(MATCH($C12,'2018-08'!$C$2:$C$100,0)+1,0)))="",INDIRECT(CONCATENATE("'2018-07'!G",TEXT(MATCH($C12,'2018-07'!$C$2:$C$100,0)+1,0)))="")),"Н/Д",INDIRECT(CONCATENATE("'2018-08'!G",TEXT(MATCH($C12,'2018-08'!$C$2:$C$100,0)+1,0)))-INDIRECT(CONCATENATE("'2018-07'!G",TEXT(MATCH($C12,'2018-07'!$C$2:$C$100,0)+1,0))))</f>
        <v>1151289937.3199997</v>
      </c>
      <c r="H12" s="17">
        <f ca="1">IF(OR(INDIRECT(CONCATENATE("'2018-08'!H",TEXT(MATCH($C12,'2018-08'!$C$2:$C$100,0)+1,0)))="",INDIRECT(CONCATENATE("'2018-07'!H",TEXT(MATCH($C12,'2018-07'!$C$2:$C$100,0)+1,0)))="",AND(INDIRECT(CONCATENATE("'2018-08'!H",TEXT(MATCH($C12,'2018-08'!$C$2:$C$100,0)+1,0)))="",INDIRECT(CONCATENATE("'2018-07'!H",TEXT(MATCH($C12,'2018-07'!$C$2:$C$100,0)+1,0)))="")),"Н/Д",INDIRECT(CONCATENATE("'2018-08'!H",TEXT(MATCH($C12,'2018-08'!$C$2:$C$100,0)+1,0)))-INDIRECT(CONCATENATE("'2018-07'!H",TEXT(MATCH($C12,'2018-07'!$C$2:$C$100,0)+1,0))))</f>
        <v>3220825373.4199982</v>
      </c>
      <c r="I12" s="17">
        <f ca="1">IF(OR(INDIRECT(CONCATENATE("'2018-08'!I",TEXT(MATCH($C12,'2018-08'!$C$2:$C$100,0)+1,0)))="",INDIRECT(CONCATENATE("'2018-07'!I",TEXT(MATCH($C12,'2018-07'!$C$2:$C$100,0)+1,0)))="",AND(INDIRECT(CONCATENATE("'2018-08'!I",TEXT(MATCH($C12,'2018-08'!$C$2:$C$100,0)+1,0)))="",INDIRECT(CONCATENATE("'2018-07'!I",TEXT(MATCH($C12,'2018-07'!$C$2:$C$100,0)+1,0)))="")),"Н/Д",INDIRECT(CONCATENATE("'2018-08'!I",TEXT(MATCH($C12,'2018-08'!$C$2:$C$100,0)+1,0)))-INDIRECT(CONCATENATE("'2018-07'!I",TEXT(MATCH($C12,'2018-07'!$C$2:$C$100,0)+1,0))))</f>
        <v>884685538.56000042</v>
      </c>
      <c r="J12" s="17" t="str">
        <f ca="1">IF(OR(INDIRECT(CONCATENATE("'2018-08'!J",TEXT(MATCH($C12,'2018-08'!$C$2:$C$100,0)+1,0)))="",INDIRECT(CONCATENATE("'2018-07'!J",TEXT(MATCH($C12,'2018-07'!$C$2:$C$100,0)+1,0)))="",AND(INDIRECT(CONCATENATE("'2018-08'!J",TEXT(MATCH($C12,'2018-08'!$C$2:$C$100,0)+1,0)))="",INDIRECT(CONCATENATE("'2018-07'!J",TEXT(MATCH($C12,'2018-07'!$C$2:$C$100,0)+1,0)))="")),"Н/Д",INDIRECT(CONCATENATE("'2018-08'!J",TEXT(MATCH($C12,'2018-08'!$C$2:$C$100,0)+1,0)))-INDIRECT(CONCATENATE("'2018-07'!J",TEXT(MATCH($C12,'2018-07'!$C$2:$C$100,0)+1,0))))</f>
        <v>Н/Д</v>
      </c>
      <c r="K12" s="17">
        <f ca="1">IF(OR(INDIRECT(CONCATENATE("'2018-08'!K",TEXT(MATCH($C12,'2018-08'!$C$2:$C$100,0)+1,0)))="",INDIRECT(CONCATENATE("'2018-07'!K",TEXT(MATCH($C12,'2018-07'!$C$2:$C$100,0)+1,0)))="",AND(INDIRECT(CONCATENATE("'2018-08'!K",TEXT(MATCH($C12,'2018-08'!$C$2:$C$100,0)+1,0)))="",INDIRECT(CONCATENATE("'2018-07'!K",TEXT(MATCH($C12,'2018-07'!$C$2:$C$100,0)+1,0)))="")),"Н/Д",INDIRECT(CONCATENATE("'2018-08'!K",TEXT(MATCH($C12,'2018-08'!$C$2:$C$100,0)+1,0)))-INDIRECT(CONCATENATE("'2018-07'!K",TEXT(MATCH($C12,'2018-07'!$C$2:$C$100,0)+1,0))))</f>
        <v>1146171577.7199998</v>
      </c>
      <c r="L12" s="17">
        <f ca="1">IF(OR(INDIRECT(CONCATENATE("'2018-08'!L",TEXT(MATCH($C12,'2018-08'!$C$2:$C$100,0)+1,0)))="",INDIRECT(CONCATENATE("'2018-07'!L",TEXT(MATCH($C12,'2018-07'!$C$2:$C$100,0)+1,0)))="",AND(INDIRECT(CONCATENATE("'2018-08'!L",TEXT(MATCH($C12,'2018-08'!$C$2:$C$100,0)+1,0)))="",INDIRECT(CONCATENATE("'2018-07'!L",TEXT(MATCH($C12,'2018-07'!$C$2:$C$100,0)+1,0)))="")),"Н/Д",INDIRECT(CONCATENATE("'2018-08'!L",TEXT(MATCH($C12,'2018-08'!$C$2:$C$100,0)+1,0)))-INDIRECT(CONCATENATE("'2018-07'!L",TEXT(MATCH($C12,'2018-07'!$C$2:$C$100,0)+1,0))))</f>
        <v>2813099286.9799995</v>
      </c>
      <c r="M12" s="17">
        <f ca="1">IF(OR(INDIRECT(CONCATENATE("'2018-08'!M",TEXT(MATCH($C12,'2018-08'!$C$2:$C$100,0)+1,0)))="",INDIRECT(CONCATENATE("'2018-07'!M",TEXT(MATCH($C12,'2018-07'!$C$2:$C$100,0)+1,0)))="",AND(INDIRECT(CONCATENATE("'2018-08'!M",TEXT(MATCH($C12,'2018-08'!$C$2:$C$100,0)+1,0)))="",INDIRECT(CONCATENATE("'2018-07'!M",TEXT(MATCH($C12,'2018-07'!$C$2:$C$100,0)+1,0)))="")),"Н/Д",INDIRECT(CONCATENATE("'2018-08'!M",TEXT(MATCH($C12,'2018-08'!$C$2:$C$100,0)+1,0)))-INDIRECT(CONCATENATE("'2018-07'!M",TEXT(MATCH($C12,'2018-07'!$C$2:$C$100,0)+1,0))))</f>
        <v>234700125.77999997</v>
      </c>
      <c r="N12" s="17">
        <f ca="1">IF(OR(INDIRECT(CONCATENATE("'2018-08'!N",TEXT(MATCH($C12,'2018-08'!$C$2:$C$100,0)+1,0)))="",INDIRECT(CONCATENATE("'2018-07'!N",TEXT(MATCH($C12,'2018-07'!$C$2:$C$100,0)+1,0)))="",AND(INDIRECT(CONCATENATE("'2018-08'!N",TEXT(MATCH($C12,'2018-08'!$C$2:$C$100,0)+1,0)))="",INDIRECT(CONCATENATE("'2018-07'!N",TEXT(MATCH($C12,'2018-07'!$C$2:$C$100,0)+1,0)))="")),"Н/Д",INDIRECT(CONCATENATE("'2018-08'!N",TEXT(MATCH($C12,'2018-08'!$C$2:$C$100,0)+1,0)))-INDIRECT(CONCATENATE("'2018-07'!NE",TEXT(MATCH($C12,'2018-07'!$C$2:$C$100,0)+1,0))))</f>
        <v>306242317.92000002</v>
      </c>
      <c r="O12" s="17">
        <f ca="1">IF(OR(INDIRECT(CONCATENATE("'2018-08'!O",TEXT(MATCH($C12,'2018-08'!$C$2:$C$100,0)+1,0)))="",INDIRECT(CONCATENATE("'2018-07'!O",TEXT(MATCH($C12,'2018-07'!$C$2:$C$100,0)+1,0)))="",AND(INDIRECT(CONCATENATE("'2018-08'!O",TEXT(MATCH($C12,'2018-08'!$C$2:$C$100,0)+1,0)))="",INDIRECT(CONCATENATE("'2018-07'!O",TEXT(MATCH($C12,'2018-07'!$C$2:$C$100,0)+1,0)))="")),"Н/Д",INDIRECT(CONCATENATE("'2018-08'!O",TEXT(MATCH($C12,'2018-08'!$C$2:$C$100,0)+1,0)))-INDIRECT(CONCATENATE("'2018-07'!O",TEXT(MATCH($C12,'2018-07'!$C$2:$C$100,0)+1,0))))</f>
        <v>-10631.680000000008</v>
      </c>
      <c r="P12" s="17">
        <f ca="1">IF(OR(INDIRECT(CONCATENATE("'2018-08'!P",TEXT(MATCH($C12,'2018-08'!$C$2:$C$100,0)+1,0)))="",INDIRECT(CONCATENATE("'2018-07'!P",TEXT(MATCH($C12,'2018-07'!$C$2:$C$100,0)+1,0)))="",AND(INDIRECT(CONCATENATE("'2018-08'!P",TEXT(MATCH($C12,'2018-08'!$C$2:$C$100,0)+1,0)))="",INDIRECT(CONCATENATE("'2018-07'!P",TEXT(MATCH($C12,'2018-07'!$C$2:$C$100,0)+1,0)))="")),"Н/Д",INDIRECT(CONCATENATE("'2018-08'!P",TEXT(MATCH($C12,'2018-08'!$C$2:$C$100,0)+1,0)))-INDIRECT(CONCATENATE("'2018-07'!P",TEXT(MATCH($C12,'2018-07'!$C$2:$C$100,0)+1,0))))</f>
        <v>249794988.77999997</v>
      </c>
      <c r="Q12" s="17">
        <f ca="1">IF(OR(INDIRECT(CONCATENATE("'2018-08'!Q",TEXT(MATCH($C12,'2018-08'!$C$2:$C$100,0)+1,0)))="",INDIRECT(CONCATENATE("'2018-07'!Q",TEXT(MATCH($C12,'2018-07'!$C$2:$C$100,0)+1,0)))="",AND(INDIRECT(CONCATENATE("'2018-08'!Q",TEXT(MATCH($C12,'2018-08'!$C$2:$C$100,0)+1,0)))="",INDIRECT(CONCATENATE("'2018-07'!Q",TEXT(MATCH($C12,'2018-07'!$C$2:$C$100,0)+1,0)))="")),"Н/Д",INDIRECT(CONCATENATE("'2018-08'!Q",TEXT(MATCH($C12,'2018-08'!$C$2:$C$100,0)+1,0)))-INDIRECT(CONCATENATE("'2018-07'!Q",TEXT(MATCH($C12,'2018-07'!$C$2:$C$100,0)+1,0))))</f>
        <v>61984598.719999969</v>
      </c>
      <c r="R12" s="17">
        <f ca="1">IF(OR(INDIRECT(CONCATENATE("'2018-08'!R",TEXT(MATCH($C12,'2018-08'!$C$2:$C$100,0)+1,0)))="",INDIRECT(CONCATENATE("'2018-07'!R",TEXT(MATCH($C12,'2018-07'!$C$2:$C$100,0)+1,0)))="",AND(INDIRECT(CONCATENATE("'2018-08'!R",TEXT(MATCH($C12,'2018-08'!$C$2:$C$100,0)+1,0)))="",INDIRECT(CONCATENATE("'2018-07'!R",TEXT(MATCH($C12,'2018-07'!$C$2:$C$100,0)+1,0)))="")),"Н/Д",INDIRECT(CONCATENATE("'2018-08'!R",TEXT(MATCH($C12,'2018-08'!$C$2:$C$100,0)+1,0)))-INDIRECT(CONCATENATE("'2018-07'!R",TEXT(MATCH($C12,'2018-07'!$C$2:$C$100,0)+1,0))))</f>
        <v>43684298.180000007</v>
      </c>
      <c r="S12" s="17">
        <f ca="1">IF(OR(INDIRECT(CONCATENATE("'2018-08'!S",TEXT(MATCH($C12,'2018-08'!$C$2:$C$100,0)+1,0)))="",INDIRECT(CONCATENATE("'2018-07'!S",TEXT(MATCH($C12,'2018-07'!$C$2:$C$100,0)+1,0)))="",AND(INDIRECT(CONCATENATE("'2018-08'!S",TEXT(MATCH($C12,'2018-08'!$C$2:$C$100,0)+1,0)))="",INDIRECT(CONCATENATE("'2018-07'!S",TEXT(MATCH($C12,'2018-07'!$C$2:$C$100,0)+1,0)))="")),"Н/Д",INDIRECT(CONCATENATE("'2018-08'!S",TEXT(MATCH($C12,'2018-08'!$C$2:$C$100,0)+1,0)))-INDIRECT(CONCATENATE("'2018-07'!S",TEXT(MATCH($C12,'2018-07'!$C$2:$C$100,0)+1,0))))</f>
        <v>600751.77</v>
      </c>
      <c r="T12" s="17">
        <f ca="1">IF(OR(INDIRECT(CONCATENATE("'2018-08'!T",TEXT(MATCH($C12,'2018-08'!$C$2:$C$100,0)+1,0)))="",INDIRECT(CONCATENATE("'2018-07'!T",TEXT(MATCH($C12,'2018-07'!$C$2:$C$100,0)+1,0)))="",AND(INDIRECT(CONCATENATE("'2018-08'!T",TEXT(MATCH($C12,'2018-08'!$C$2:$C$100,0)+1,0)))="",INDIRECT(CONCATENATE("'2018-07'!T",TEXT(MATCH($C12,'2018-07'!$C$2:$C$100,0)+1,0)))="")),"Н/Д",INDIRECT(CONCATENATE("'2018-08'!T",TEXT(MATCH($C12,'2018-08'!$C$2:$C$100,0)+1,0)))-INDIRECT(CONCATENATE("'2018-07'!T",TEXT(MATCH($C12,'2018-07'!$C$2:$C$100,0)+1,0))))</f>
        <v>83424167.930000067</v>
      </c>
      <c r="U12" s="17">
        <f ca="1">IF(OR(INDIRECT(CONCATENATE("'2018-08'!U",TEXT(MATCH($C12,'2018-08'!$C$2:$C$100,0)+1,0)))="",INDIRECT(CONCATENATE("'2018-07'!U",TEXT(MATCH($C12,'2018-07'!$C$2:$C$100,0)+1,0)))="",AND(INDIRECT(CONCATENATE("'2018-08'!U",TEXT(MATCH($C12,'2018-08'!$C$2:$C$100,0)+1,0)))="",INDIRECT(CONCATENATE("'2018-07'!U",TEXT(MATCH($C12,'2018-07'!$C$2:$C$100,0)+1,0)))="")),"Н/Д",INDIRECT(CONCATENATE("'2018-08'!U",TEXT(MATCH($C12,'2018-08'!$C$2:$C$100,0)+1,0)))-INDIRECT(CONCATENATE("'2018-07'!U",TEXT(MATCH($C12,'2018-07'!$C$2:$C$100,0)+1,0))))</f>
        <v>11863736.640000001</v>
      </c>
      <c r="V12" s="17">
        <f ca="1">IF(OR(INDIRECT(CONCATENATE("'2018-08'!V",TEXT(MATCH($C12,'2018-08'!$C$2:$C$100,0)+1,0)))="",INDIRECT(CONCATENATE("'2018-07'!V",TEXT(MATCH($C12,'2018-07'!$C$2:$C$100,0)+1,0)))="",AND(INDIRECT(CONCATENATE("'2018-08'!V",TEXT(MATCH($C12,'2018-08'!$C$2:$C$100,0)+1,0)))="",INDIRECT(CONCATENATE("'2018-07'!V",TEXT(MATCH($C12,'2018-07'!$C$2:$C$100,0)+1,0)))="")),"Н/Д",INDIRECT(CONCATENATE("'2018-08'!V",TEXT(MATCH($C12,'2018-08'!$C$2:$C$100,0)+1,0)))-INDIRECT(CONCATENATE("'2018-07'!V",TEXT(MATCH($C12,'2018-07'!$C$2:$C$100,0)+1,0))))</f>
        <v>2162834826.1499996</v>
      </c>
      <c r="W12" s="17">
        <f ca="1">IF(OR(INDIRECT(CONCATENATE("'2018-08'!W",TEXT(MATCH($C12,'2018-08'!$C$2:$C$100,0)+1,0)))="",INDIRECT(CONCATENATE("'2018-07'!W",TEXT(MATCH($C12,'2018-07'!$C$2:$C$100,0)+1,0)))="",AND(INDIRECT(CONCATENATE("'2018-08'!W",TEXT(MATCH($C12,'2018-08'!$C$2:$C$100,0)+1,0)))="",INDIRECT(CONCATENATE("'2018-07'!W",TEXT(MATCH($C12,'2018-07'!$C$2:$C$100,0)+1,0)))="")),"Н/Д",INDIRECT(CONCATENATE("'2018-08'!W",TEXT(MATCH($C12,'2018-08'!$C$2:$C$100,0)+1,0)))-INDIRECT(CONCATENATE("'2018-07'!W",TEXT(MATCH($C12,'2018-07'!$C$2:$C$100,0)+1,0))))</f>
        <v>34241605222.779999</v>
      </c>
    </row>
    <row r="13" spans="1:23" x14ac:dyDescent="0.25">
      <c r="A13" s="2" t="s">
        <v>22</v>
      </c>
      <c r="B13" s="2" t="s">
        <v>33</v>
      </c>
      <c r="C13" s="15">
        <v>77000000</v>
      </c>
      <c r="D13" s="2" t="s">
        <v>211</v>
      </c>
      <c r="E13" s="17">
        <f ca="1">IF(OR(INDIRECT(CONCATENATE("'2018-08'!E",TEXT(MATCH($C13,'2018-08'!$C$2:$C$100,0)+1,0)))="",INDIRECT(CONCATENATE("'2018-07'!E",TEXT(MATCH($C13,'2018-07'!$C$2:$C$100,0)+1,0)))="",AND(INDIRECT(CONCATENATE("'2018-08'!E",TEXT(MATCH($C13,'2018-08'!$C$2:$C$100,0)+1,0)))="",INDIRECT(CONCATENATE("'2018-07'!E",TEXT(MATCH($C13,'2018-07'!$C$2:$C$100,0)+1,0)))="")),"Н/Д",INDIRECT(CONCATENATE("'2018-08'!E",TEXT(MATCH($C13,'2018-08'!$C$2:$C$100,0)+1,0)))-INDIRECT(CONCATENATE("'2018-07'!E",TEXT(MATCH($C13,'2018-07'!$C$2:$C$100,0)+1,0))))</f>
        <v>3097104915.4299984</v>
      </c>
      <c r="F13" s="17">
        <f ca="1">IF(OR(INDIRECT(CONCATENATE("'2018-08'!F",TEXT(MATCH($C13,'2018-08'!$C$2:$C$100,0)+1,0)))="",INDIRECT(CONCATENATE("'2018-07'!F",TEXT(MATCH($C13,'2018-07'!$C$2:$C$100,0)+1,0)))="",AND(INDIRECT(CONCATENATE("'2018-08'!F",TEXT(MATCH($C13,'2018-08'!$C$2:$C$100,0)+1,0)))="",INDIRECT(CONCATENATE("'2018-07'!F",TEXT(MATCH($C13,'2018-07'!$C$2:$C$100,0)+1,0)))="")),"Н/Д",INDIRECT(CONCATENATE("'2018-08'!F",TEXT(MATCH($C13,'2018-08'!$C$2:$C$100,0)+1,0)))-INDIRECT(CONCATENATE("'2018-07'!F",TEXT(MATCH($C13,'2018-07'!$C$2:$C$100,0)+1,0))))</f>
        <v>1716106363.6800003</v>
      </c>
      <c r="G13" s="17">
        <f ca="1">IF(OR(INDIRECT(CONCATENATE("'2018-08'!G",TEXT(MATCH($C13,'2018-08'!$C$2:$C$100,0)+1,0)))="",INDIRECT(CONCATENATE("'2018-07'!G",TEXT(MATCH($C13,'2018-07'!$C$2:$C$100,0)+1,0)))="",AND(INDIRECT(CONCATENATE("'2018-08'!G",TEXT(MATCH($C13,'2018-08'!$C$2:$C$100,0)+1,0)))="",INDIRECT(CONCATENATE("'2018-07'!G",TEXT(MATCH($C13,'2018-07'!$C$2:$C$100,0)+1,0)))="")),"Н/Д",INDIRECT(CONCATENATE("'2018-08'!G",TEXT(MATCH($C13,'2018-08'!$C$2:$C$100,0)+1,0)))-INDIRECT(CONCATENATE("'2018-07'!G",TEXT(MATCH($C13,'2018-07'!$C$2:$C$100,0)+1,0))))</f>
        <v>830055368.94999981</v>
      </c>
      <c r="H13" s="17">
        <f ca="1">IF(OR(INDIRECT(CONCATENATE("'2018-08'!H",TEXT(MATCH($C13,'2018-08'!$C$2:$C$100,0)+1,0)))="",INDIRECT(CONCATENATE("'2018-07'!H",TEXT(MATCH($C13,'2018-07'!$C$2:$C$100,0)+1,0)))="",AND(INDIRECT(CONCATENATE("'2018-08'!H",TEXT(MATCH($C13,'2018-08'!$C$2:$C$100,0)+1,0)))="",INDIRECT(CONCATENATE("'2018-07'!H",TEXT(MATCH($C13,'2018-07'!$C$2:$C$100,0)+1,0)))="")),"Н/Д",INDIRECT(CONCATENATE("'2018-08'!H",TEXT(MATCH($C13,'2018-08'!$C$2:$C$100,0)+1,0)))-INDIRECT(CONCATENATE("'2018-07'!H",TEXT(MATCH($C13,'2018-07'!$C$2:$C$100,0)+1,0))))</f>
        <v>393866095.05999994</v>
      </c>
      <c r="I13" s="17">
        <f ca="1">IF(OR(INDIRECT(CONCATENATE("'2018-08'!I",TEXT(MATCH($C13,'2018-08'!$C$2:$C$100,0)+1,0)))="",INDIRECT(CONCATENATE("'2018-07'!I",TEXT(MATCH($C13,'2018-07'!$C$2:$C$100,0)+1,0)))="",AND(INDIRECT(CONCATENATE("'2018-08'!I",TEXT(MATCH($C13,'2018-08'!$C$2:$C$100,0)+1,0)))="",INDIRECT(CONCATENATE("'2018-07'!I",TEXT(MATCH($C13,'2018-07'!$C$2:$C$100,0)+1,0)))="")),"Н/Д",INDIRECT(CONCATENATE("'2018-08'!I",TEXT(MATCH($C13,'2018-08'!$C$2:$C$100,0)+1,0)))-INDIRECT(CONCATENATE("'2018-07'!I",TEXT(MATCH($C13,'2018-07'!$C$2:$C$100,0)+1,0))))</f>
        <v>21301872.230000004</v>
      </c>
      <c r="J13" s="17" t="str">
        <f ca="1">IF(OR(INDIRECT(CONCATENATE("'2018-08'!J",TEXT(MATCH($C13,'2018-08'!$C$2:$C$100,0)+1,0)))="",INDIRECT(CONCATENATE("'2018-07'!J",TEXT(MATCH($C13,'2018-07'!$C$2:$C$100,0)+1,0)))="",AND(INDIRECT(CONCATENATE("'2018-08'!J",TEXT(MATCH($C13,'2018-08'!$C$2:$C$100,0)+1,0)))="",INDIRECT(CONCATENATE("'2018-07'!J",TEXT(MATCH($C13,'2018-07'!$C$2:$C$100,0)+1,0)))="")),"Н/Д",INDIRECT(CONCATENATE("'2018-08'!J",TEXT(MATCH($C13,'2018-08'!$C$2:$C$100,0)+1,0)))-INDIRECT(CONCATENATE("'2018-07'!J",TEXT(MATCH($C13,'2018-07'!$C$2:$C$100,0)+1,0))))</f>
        <v>Н/Д</v>
      </c>
      <c r="K13" s="17">
        <f ca="1">IF(OR(INDIRECT(CONCATENATE("'2018-08'!K",TEXT(MATCH($C13,'2018-08'!$C$2:$C$100,0)+1,0)))="",INDIRECT(CONCATENATE("'2018-07'!K",TEXT(MATCH($C13,'2018-07'!$C$2:$C$100,0)+1,0)))="",AND(INDIRECT(CONCATENATE("'2018-08'!K",TEXT(MATCH($C13,'2018-08'!$C$2:$C$100,0)+1,0)))="",INDIRECT(CONCATENATE("'2018-07'!K",TEXT(MATCH($C13,'2018-07'!$C$2:$C$100,0)+1,0)))="")),"Н/Д",INDIRECT(CONCATENATE("'2018-08'!K",TEXT(MATCH($C13,'2018-08'!$C$2:$C$100,0)+1,0)))-INDIRECT(CONCATENATE("'2018-07'!K",TEXT(MATCH($C13,'2018-07'!$C$2:$C$100,0)+1,0))))</f>
        <v>25936231.859999999</v>
      </c>
      <c r="L13" s="17">
        <f ca="1">IF(OR(INDIRECT(CONCATENATE("'2018-08'!L",TEXT(MATCH($C13,'2018-08'!$C$2:$C$100,0)+1,0)))="",INDIRECT(CONCATENATE("'2018-07'!L",TEXT(MATCH($C13,'2018-07'!$C$2:$C$100,0)+1,0)))="",AND(INDIRECT(CONCATENATE("'2018-08'!L",TEXT(MATCH($C13,'2018-08'!$C$2:$C$100,0)+1,0)))="",INDIRECT(CONCATENATE("'2018-07'!L",TEXT(MATCH($C13,'2018-07'!$C$2:$C$100,0)+1,0)))="")),"Н/Д",INDIRECT(CONCATENATE("'2018-08'!L",TEXT(MATCH($C13,'2018-08'!$C$2:$C$100,0)+1,0)))-INDIRECT(CONCATENATE("'2018-07'!L",TEXT(MATCH($C13,'2018-07'!$C$2:$C$100,0)+1,0))))</f>
        <v>202712362.75999999</v>
      </c>
      <c r="M13" s="17">
        <f ca="1">IF(OR(INDIRECT(CONCATENATE("'2018-08'!M",TEXT(MATCH($C13,'2018-08'!$C$2:$C$100,0)+1,0)))="",INDIRECT(CONCATENATE("'2018-07'!M",TEXT(MATCH($C13,'2018-07'!$C$2:$C$100,0)+1,0)))="",AND(INDIRECT(CONCATENATE("'2018-08'!M",TEXT(MATCH($C13,'2018-08'!$C$2:$C$100,0)+1,0)))="",INDIRECT(CONCATENATE("'2018-07'!M",TEXT(MATCH($C13,'2018-07'!$C$2:$C$100,0)+1,0)))="")),"Н/Д",INDIRECT(CONCATENATE("'2018-08'!M",TEXT(MATCH($C13,'2018-08'!$C$2:$C$100,0)+1,0)))-INDIRECT(CONCATENATE("'2018-07'!M",TEXT(MATCH($C13,'2018-07'!$C$2:$C$100,0)+1,0))))</f>
        <v>202548949.09000003</v>
      </c>
      <c r="N13" s="17">
        <f ca="1">IF(OR(INDIRECT(CONCATENATE("'2018-08'!N",TEXT(MATCH($C13,'2018-08'!$C$2:$C$100,0)+1,0)))="",INDIRECT(CONCATENATE("'2018-07'!N",TEXT(MATCH($C13,'2018-07'!$C$2:$C$100,0)+1,0)))="",AND(INDIRECT(CONCATENATE("'2018-08'!N",TEXT(MATCH($C13,'2018-08'!$C$2:$C$100,0)+1,0)))="",INDIRECT(CONCATENATE("'2018-07'!N",TEXT(MATCH($C13,'2018-07'!$C$2:$C$100,0)+1,0)))="")),"Н/Д",INDIRECT(CONCATENATE("'2018-08'!N",TEXT(MATCH($C13,'2018-08'!$C$2:$C$100,0)+1,0)))-INDIRECT(CONCATENATE("'2018-07'!NE",TEXT(MATCH($C13,'2018-07'!$C$2:$C$100,0)+1,0))))</f>
        <v>8806083.3399999999</v>
      </c>
      <c r="O13" s="17">
        <f ca="1">IF(OR(INDIRECT(CONCATENATE("'2018-08'!O",TEXT(MATCH($C13,'2018-08'!$C$2:$C$100,0)+1,0)))="",INDIRECT(CONCATENATE("'2018-07'!O",TEXT(MATCH($C13,'2018-07'!$C$2:$C$100,0)+1,0)))="",AND(INDIRECT(CONCATENATE("'2018-08'!O",TEXT(MATCH($C13,'2018-08'!$C$2:$C$100,0)+1,0)))="",INDIRECT(CONCATENATE("'2018-07'!O",TEXT(MATCH($C13,'2018-07'!$C$2:$C$100,0)+1,0)))="")),"Н/Д",INDIRECT(CONCATENATE("'2018-08'!O",TEXT(MATCH($C13,'2018-08'!$C$2:$C$100,0)+1,0)))-INDIRECT(CONCATENATE("'2018-07'!O",TEXT(MATCH($C13,'2018-07'!$C$2:$C$100,0)+1,0))))</f>
        <v>0</v>
      </c>
      <c r="P13" s="17">
        <f ca="1">IF(OR(INDIRECT(CONCATENATE("'2018-08'!P",TEXT(MATCH($C13,'2018-08'!$C$2:$C$100,0)+1,0)))="",INDIRECT(CONCATENATE("'2018-07'!P",TEXT(MATCH($C13,'2018-07'!$C$2:$C$100,0)+1,0)))="",AND(INDIRECT(CONCATENATE("'2018-08'!P",TEXT(MATCH($C13,'2018-08'!$C$2:$C$100,0)+1,0)))="",INDIRECT(CONCATENATE("'2018-07'!P",TEXT(MATCH($C13,'2018-07'!$C$2:$C$100,0)+1,0)))="")),"Н/Д",INDIRECT(CONCATENATE("'2018-08'!P",TEXT(MATCH($C13,'2018-08'!$C$2:$C$100,0)+1,0)))-INDIRECT(CONCATENATE("'2018-07'!P",TEXT(MATCH($C13,'2018-07'!$C$2:$C$100,0)+1,0))))</f>
        <v>22998905.110000014</v>
      </c>
      <c r="Q13" s="17">
        <f ca="1">IF(OR(INDIRECT(CONCATENATE("'2018-08'!Q",TEXT(MATCH($C13,'2018-08'!$C$2:$C$100,0)+1,0)))="",INDIRECT(CONCATENATE("'2018-07'!Q",TEXT(MATCH($C13,'2018-07'!$C$2:$C$100,0)+1,0)))="",AND(INDIRECT(CONCATENATE("'2018-08'!Q",TEXT(MATCH($C13,'2018-08'!$C$2:$C$100,0)+1,0)))="",INDIRECT(CONCATENATE("'2018-07'!Q",TEXT(MATCH($C13,'2018-07'!$C$2:$C$100,0)+1,0)))="")),"Н/Д",INDIRECT(CONCATENATE("'2018-08'!Q",TEXT(MATCH($C13,'2018-08'!$C$2:$C$100,0)+1,0)))-INDIRECT(CONCATENATE("'2018-07'!Q",TEXT(MATCH($C13,'2018-07'!$C$2:$C$100,0)+1,0))))</f>
        <v>2870627.5199999996</v>
      </c>
      <c r="R13" s="17">
        <f ca="1">IF(OR(INDIRECT(CONCATENATE("'2018-08'!R",TEXT(MATCH($C13,'2018-08'!$C$2:$C$100,0)+1,0)))="",INDIRECT(CONCATENATE("'2018-07'!R",TEXT(MATCH($C13,'2018-07'!$C$2:$C$100,0)+1,0)))="",AND(INDIRECT(CONCATENATE("'2018-08'!R",TEXT(MATCH($C13,'2018-08'!$C$2:$C$100,0)+1,0)))="",INDIRECT(CONCATENATE("'2018-07'!R",TEXT(MATCH($C13,'2018-07'!$C$2:$C$100,0)+1,0)))="")),"Н/Д",INDIRECT(CONCATENATE("'2018-08'!R",TEXT(MATCH($C13,'2018-08'!$C$2:$C$100,0)+1,0)))-INDIRECT(CONCATENATE("'2018-07'!R",TEXT(MATCH($C13,'2018-07'!$C$2:$C$100,0)+1,0))))</f>
        <v>1275932.5300000012</v>
      </c>
      <c r="S13" s="17" t="str">
        <f ca="1">IF(OR(INDIRECT(CONCATENATE("'2018-08'!S",TEXT(MATCH($C13,'2018-08'!$C$2:$C$100,0)+1,0)))="",INDIRECT(CONCATENATE("'2018-07'!S",TEXT(MATCH($C13,'2018-07'!$C$2:$C$100,0)+1,0)))="",AND(INDIRECT(CONCATENATE("'2018-08'!S",TEXT(MATCH($C13,'2018-08'!$C$2:$C$100,0)+1,0)))="",INDIRECT(CONCATENATE("'2018-07'!S",TEXT(MATCH($C13,'2018-07'!$C$2:$C$100,0)+1,0)))="")),"Н/Д",INDIRECT(CONCATENATE("'2018-08'!S",TEXT(MATCH($C13,'2018-08'!$C$2:$C$100,0)+1,0)))-INDIRECT(CONCATENATE("'2018-07'!S",TEXT(MATCH($C13,'2018-07'!$C$2:$C$100,0)+1,0))))</f>
        <v>Н/Д</v>
      </c>
      <c r="T13" s="17">
        <f ca="1">IF(OR(INDIRECT(CONCATENATE("'2018-08'!T",TEXT(MATCH($C13,'2018-08'!$C$2:$C$100,0)+1,0)))="",INDIRECT(CONCATENATE("'2018-07'!T",TEXT(MATCH($C13,'2018-07'!$C$2:$C$100,0)+1,0)))="",AND(INDIRECT(CONCATENATE("'2018-08'!T",TEXT(MATCH($C13,'2018-08'!$C$2:$C$100,0)+1,0)))="",INDIRECT(CONCATENATE("'2018-07'!T",TEXT(MATCH($C13,'2018-07'!$C$2:$C$100,0)+1,0)))="")),"Н/Д",INDIRECT(CONCATENATE("'2018-08'!T",TEXT(MATCH($C13,'2018-08'!$C$2:$C$100,0)+1,0)))-INDIRECT(CONCATENATE("'2018-07'!T",TEXT(MATCH($C13,'2018-07'!$C$2:$C$100,0)+1,0))))</f>
        <v>10731161.590000004</v>
      </c>
      <c r="U13" s="17">
        <f ca="1">IF(OR(INDIRECT(CONCATENATE("'2018-08'!U",TEXT(MATCH($C13,'2018-08'!$C$2:$C$100,0)+1,0)))="",INDIRECT(CONCATENATE("'2018-07'!U",TEXT(MATCH($C13,'2018-07'!$C$2:$C$100,0)+1,0)))="",AND(INDIRECT(CONCATENATE("'2018-08'!U",TEXT(MATCH($C13,'2018-08'!$C$2:$C$100,0)+1,0)))="",INDIRECT(CONCATENATE("'2018-07'!U",TEXT(MATCH($C13,'2018-07'!$C$2:$C$100,0)+1,0)))="")),"Н/Д",INDIRECT(CONCATENATE("'2018-08'!U",TEXT(MATCH($C13,'2018-08'!$C$2:$C$100,0)+1,0)))-INDIRECT(CONCATENATE("'2018-07'!U",TEXT(MATCH($C13,'2018-07'!$C$2:$C$100,0)+1,0))))</f>
        <v>8364.41</v>
      </c>
      <c r="V13" s="17">
        <f ca="1">IF(OR(INDIRECT(CONCATENATE("'2018-08'!V",TEXT(MATCH($C13,'2018-08'!$C$2:$C$100,0)+1,0)))="",INDIRECT(CONCATENATE("'2018-07'!V",TEXT(MATCH($C13,'2018-07'!$C$2:$C$100,0)+1,0)))="",AND(INDIRECT(CONCATENATE("'2018-08'!V",TEXT(MATCH($C13,'2018-08'!$C$2:$C$100,0)+1,0)))="",INDIRECT(CONCATENATE("'2018-07'!V",TEXT(MATCH($C13,'2018-07'!$C$2:$C$100,0)+1,0)))="")),"Н/Д",INDIRECT(CONCATENATE("'2018-08'!V",TEXT(MATCH($C13,'2018-08'!$C$2:$C$100,0)+1,0)))-INDIRECT(CONCATENATE("'2018-07'!V",TEXT(MATCH($C13,'2018-07'!$C$2:$C$100,0)+1,0))))</f>
        <v>1380998551.75</v>
      </c>
      <c r="W13" s="17">
        <f ca="1">IF(OR(INDIRECT(CONCATENATE("'2018-08'!W",TEXT(MATCH($C13,'2018-08'!$C$2:$C$100,0)+1,0)))="",INDIRECT(CONCATENATE("'2018-07'!W",TEXT(MATCH($C13,'2018-07'!$C$2:$C$100,0)+1,0)))="",AND(INDIRECT(CONCATENATE("'2018-08'!W",TEXT(MATCH($C13,'2018-08'!$C$2:$C$100,0)+1,0)))="",INDIRECT(CONCATENATE("'2018-07'!W",TEXT(MATCH($C13,'2018-07'!$C$2:$C$100,0)+1,0)))="")),"Н/Д",INDIRECT(CONCATENATE("'2018-08'!W",TEXT(MATCH($C13,'2018-08'!$C$2:$C$100,0)+1,0)))-INDIRECT(CONCATENATE("'2018-07'!W",TEXT(MATCH($C13,'2018-07'!$C$2:$C$100,0)+1,0))))</f>
        <v>7910217810.4599991</v>
      </c>
    </row>
    <row r="14" spans="1:23" x14ac:dyDescent="0.25">
      <c r="A14" s="2" t="s">
        <v>34</v>
      </c>
      <c r="B14" s="2" t="s">
        <v>35</v>
      </c>
      <c r="C14" s="15">
        <v>33000000</v>
      </c>
      <c r="D14" s="2" t="s">
        <v>211</v>
      </c>
      <c r="E14" s="17">
        <f ca="1">IF(OR(INDIRECT(CONCATENATE("'2018-08'!E",TEXT(MATCH($C14,'2018-08'!$C$2:$C$100,0)+1,0)))="",INDIRECT(CONCATENATE("'2018-07'!E",TEXT(MATCH($C14,'2018-07'!$C$2:$C$100,0)+1,0)))="",AND(INDIRECT(CONCATENATE("'2018-08'!E",TEXT(MATCH($C14,'2018-08'!$C$2:$C$100,0)+1,0)))="",INDIRECT(CONCATENATE("'2018-07'!E",TEXT(MATCH($C14,'2018-07'!$C$2:$C$100,0)+1,0)))="")),"Н/Д",INDIRECT(CONCATENATE("'2018-08'!E",TEXT(MATCH($C14,'2018-08'!$C$2:$C$100,0)+1,0)))-INDIRECT(CONCATENATE("'2018-07'!E",TEXT(MATCH($C14,'2018-07'!$C$2:$C$100,0)+1,0))))</f>
        <v>5789670194.9300003</v>
      </c>
      <c r="F14" s="17">
        <f ca="1">IF(OR(INDIRECT(CONCATENATE("'2018-08'!F",TEXT(MATCH($C14,'2018-08'!$C$2:$C$100,0)+1,0)))="",INDIRECT(CONCATENATE("'2018-07'!F",TEXT(MATCH($C14,'2018-07'!$C$2:$C$100,0)+1,0)))="",AND(INDIRECT(CONCATENATE("'2018-08'!F",TEXT(MATCH($C14,'2018-08'!$C$2:$C$100,0)+1,0)))="",INDIRECT(CONCATENATE("'2018-07'!F",TEXT(MATCH($C14,'2018-07'!$C$2:$C$100,0)+1,0)))="")),"Н/Д",INDIRECT(CONCATENATE("'2018-08'!F",TEXT(MATCH($C14,'2018-08'!$C$2:$C$100,0)+1,0)))-INDIRECT(CONCATENATE("'2018-07'!F",TEXT(MATCH($C14,'2018-07'!$C$2:$C$100,0)+1,0))))</f>
        <v>4323330000.1500015</v>
      </c>
      <c r="G14" s="17">
        <f ca="1">IF(OR(INDIRECT(CONCATENATE("'2018-08'!G",TEXT(MATCH($C14,'2018-08'!$C$2:$C$100,0)+1,0)))="",INDIRECT(CONCATENATE("'2018-07'!G",TEXT(MATCH($C14,'2018-07'!$C$2:$C$100,0)+1,0)))="",AND(INDIRECT(CONCATENATE("'2018-08'!G",TEXT(MATCH($C14,'2018-08'!$C$2:$C$100,0)+1,0)))="",INDIRECT(CONCATENATE("'2018-07'!G",TEXT(MATCH($C14,'2018-07'!$C$2:$C$100,0)+1,0)))="")),"Н/Д",INDIRECT(CONCATENATE("'2018-08'!G",TEXT(MATCH($C14,'2018-08'!$C$2:$C$100,0)+1,0)))-INDIRECT(CONCATENATE("'2018-07'!G",TEXT(MATCH($C14,'2018-07'!$C$2:$C$100,0)+1,0))))</f>
        <v>708547645.33999968</v>
      </c>
      <c r="H14" s="17">
        <f ca="1">IF(OR(INDIRECT(CONCATENATE("'2018-08'!H",TEXT(MATCH($C14,'2018-08'!$C$2:$C$100,0)+1,0)))="",INDIRECT(CONCATENATE("'2018-07'!H",TEXT(MATCH($C14,'2018-07'!$C$2:$C$100,0)+1,0)))="",AND(INDIRECT(CONCATENATE("'2018-08'!H",TEXT(MATCH($C14,'2018-08'!$C$2:$C$100,0)+1,0)))="",INDIRECT(CONCATENATE("'2018-07'!H",TEXT(MATCH($C14,'2018-07'!$C$2:$C$100,0)+1,0)))="")),"Н/Д",INDIRECT(CONCATENATE("'2018-08'!H",TEXT(MATCH($C14,'2018-08'!$C$2:$C$100,0)+1,0)))-INDIRECT(CONCATENATE("'2018-07'!H",TEXT(MATCH($C14,'2018-07'!$C$2:$C$100,0)+1,0))))</f>
        <v>1384957902.3899994</v>
      </c>
      <c r="I14" s="17">
        <f ca="1">IF(OR(INDIRECT(CONCATENATE("'2018-08'!I",TEXT(MATCH($C14,'2018-08'!$C$2:$C$100,0)+1,0)))="",INDIRECT(CONCATENATE("'2018-07'!I",TEXT(MATCH($C14,'2018-07'!$C$2:$C$100,0)+1,0)))="",AND(INDIRECT(CONCATENATE("'2018-08'!I",TEXT(MATCH($C14,'2018-08'!$C$2:$C$100,0)+1,0)))="",INDIRECT(CONCATENATE("'2018-07'!I",TEXT(MATCH($C14,'2018-07'!$C$2:$C$100,0)+1,0)))="")),"Н/Д",INDIRECT(CONCATENATE("'2018-08'!I",TEXT(MATCH($C14,'2018-08'!$C$2:$C$100,0)+1,0)))-INDIRECT(CONCATENATE("'2018-07'!I",TEXT(MATCH($C14,'2018-07'!$C$2:$C$100,0)+1,0))))</f>
        <v>436960248.62000012</v>
      </c>
      <c r="J14" s="17" t="str">
        <f ca="1">IF(OR(INDIRECT(CONCATENATE("'2018-08'!J",TEXT(MATCH($C14,'2018-08'!$C$2:$C$100,0)+1,0)))="",INDIRECT(CONCATENATE("'2018-07'!J",TEXT(MATCH($C14,'2018-07'!$C$2:$C$100,0)+1,0)))="",AND(INDIRECT(CONCATENATE("'2018-08'!J",TEXT(MATCH($C14,'2018-08'!$C$2:$C$100,0)+1,0)))="",INDIRECT(CONCATENATE("'2018-07'!J",TEXT(MATCH($C14,'2018-07'!$C$2:$C$100,0)+1,0)))="")),"Н/Д",INDIRECT(CONCATENATE("'2018-08'!J",TEXT(MATCH($C14,'2018-08'!$C$2:$C$100,0)+1,0)))-INDIRECT(CONCATENATE("'2018-07'!J",TEXT(MATCH($C14,'2018-07'!$C$2:$C$100,0)+1,0))))</f>
        <v>Н/Д</v>
      </c>
      <c r="K14" s="17">
        <f ca="1">IF(OR(INDIRECT(CONCATENATE("'2018-08'!K",TEXT(MATCH($C14,'2018-08'!$C$2:$C$100,0)+1,0)))="",INDIRECT(CONCATENATE("'2018-07'!K",TEXT(MATCH($C14,'2018-07'!$C$2:$C$100,0)+1,0)))="",AND(INDIRECT(CONCATENATE("'2018-08'!K",TEXT(MATCH($C14,'2018-08'!$C$2:$C$100,0)+1,0)))="",INDIRECT(CONCATENATE("'2018-07'!K",TEXT(MATCH($C14,'2018-07'!$C$2:$C$100,0)+1,0)))="")),"Н/Д",INDIRECT(CONCATENATE("'2018-08'!K",TEXT(MATCH($C14,'2018-08'!$C$2:$C$100,0)+1,0)))-INDIRECT(CONCATENATE("'2018-07'!K",TEXT(MATCH($C14,'2018-07'!$C$2:$C$100,0)+1,0))))</f>
        <v>706687210.13000011</v>
      </c>
      <c r="L14" s="17">
        <f ca="1">IF(OR(INDIRECT(CONCATENATE("'2018-08'!L",TEXT(MATCH($C14,'2018-08'!$C$2:$C$100,0)+1,0)))="",INDIRECT(CONCATENATE("'2018-07'!L",TEXT(MATCH($C14,'2018-07'!$C$2:$C$100,0)+1,0)))="",AND(INDIRECT(CONCATENATE("'2018-08'!L",TEXT(MATCH($C14,'2018-08'!$C$2:$C$100,0)+1,0)))="",INDIRECT(CONCATENATE("'2018-07'!L",TEXT(MATCH($C14,'2018-07'!$C$2:$C$100,0)+1,0)))="")),"Н/Д",INDIRECT(CONCATENATE("'2018-08'!L",TEXT(MATCH($C14,'2018-08'!$C$2:$C$100,0)+1,0)))-INDIRECT(CONCATENATE("'2018-07'!L",TEXT(MATCH($C14,'2018-07'!$C$2:$C$100,0)+1,0))))</f>
        <v>663287109.42999983</v>
      </c>
      <c r="M14" s="17">
        <f ca="1">IF(OR(INDIRECT(CONCATENATE("'2018-08'!M",TEXT(MATCH($C14,'2018-08'!$C$2:$C$100,0)+1,0)))="",INDIRECT(CONCATENATE("'2018-07'!M",TEXT(MATCH($C14,'2018-07'!$C$2:$C$100,0)+1,0)))="",AND(INDIRECT(CONCATENATE("'2018-08'!M",TEXT(MATCH($C14,'2018-08'!$C$2:$C$100,0)+1,0)))="",INDIRECT(CONCATENATE("'2018-07'!M",TEXT(MATCH($C14,'2018-07'!$C$2:$C$100,0)+1,0)))="")),"Н/Д",INDIRECT(CONCATENATE("'2018-08'!M",TEXT(MATCH($C14,'2018-08'!$C$2:$C$100,0)+1,0)))-INDIRECT(CONCATENATE("'2018-07'!M",TEXT(MATCH($C14,'2018-07'!$C$2:$C$100,0)+1,0))))</f>
        <v>5213051.709999999</v>
      </c>
      <c r="N14" s="17">
        <f ca="1">IF(OR(INDIRECT(CONCATENATE("'2018-08'!N",TEXT(MATCH($C14,'2018-08'!$C$2:$C$100,0)+1,0)))="",INDIRECT(CONCATENATE("'2018-07'!N",TEXT(MATCH($C14,'2018-07'!$C$2:$C$100,0)+1,0)))="",AND(INDIRECT(CONCATENATE("'2018-08'!N",TEXT(MATCH($C14,'2018-08'!$C$2:$C$100,0)+1,0)))="",INDIRECT(CONCATENATE("'2018-07'!N",TEXT(MATCH($C14,'2018-07'!$C$2:$C$100,0)+1,0)))="")),"Н/Д",INDIRECT(CONCATENATE("'2018-08'!N",TEXT(MATCH($C14,'2018-08'!$C$2:$C$100,0)+1,0)))-INDIRECT(CONCATENATE("'2018-07'!NE",TEXT(MATCH($C14,'2018-07'!$C$2:$C$100,0)+1,0))))</f>
        <v>247825660.94</v>
      </c>
      <c r="O14" s="17">
        <f ca="1">IF(OR(INDIRECT(CONCATENATE("'2018-08'!O",TEXT(MATCH($C14,'2018-08'!$C$2:$C$100,0)+1,0)))="",INDIRECT(CONCATENATE("'2018-07'!O",TEXT(MATCH($C14,'2018-07'!$C$2:$C$100,0)+1,0)))="",AND(INDIRECT(CONCATENATE("'2018-08'!O",TEXT(MATCH($C14,'2018-08'!$C$2:$C$100,0)+1,0)))="",INDIRECT(CONCATENATE("'2018-07'!O",TEXT(MATCH($C14,'2018-07'!$C$2:$C$100,0)+1,0)))="")),"Н/Д",INDIRECT(CONCATENATE("'2018-08'!O",TEXT(MATCH($C14,'2018-08'!$C$2:$C$100,0)+1,0)))-INDIRECT(CONCATENATE("'2018-07'!O",TEXT(MATCH($C14,'2018-07'!$C$2:$C$100,0)+1,0))))</f>
        <v>741</v>
      </c>
      <c r="P14" s="17">
        <f ca="1">IF(OR(INDIRECT(CONCATENATE("'2018-08'!P",TEXT(MATCH($C14,'2018-08'!$C$2:$C$100,0)+1,0)))="",INDIRECT(CONCATENATE("'2018-07'!P",TEXT(MATCH($C14,'2018-07'!$C$2:$C$100,0)+1,0)))="",AND(INDIRECT(CONCATENATE("'2018-08'!P",TEXT(MATCH($C14,'2018-08'!$C$2:$C$100,0)+1,0)))="",INDIRECT(CONCATENATE("'2018-07'!P",TEXT(MATCH($C14,'2018-07'!$C$2:$C$100,0)+1,0)))="")),"Н/Д",INDIRECT(CONCATENATE("'2018-08'!P",TEXT(MATCH($C14,'2018-08'!$C$2:$C$100,0)+1,0)))-INDIRECT(CONCATENATE("'2018-07'!P",TEXT(MATCH($C14,'2018-07'!$C$2:$C$100,0)+1,0))))</f>
        <v>104345534.56000006</v>
      </c>
      <c r="Q14" s="17">
        <f ca="1">IF(OR(INDIRECT(CONCATENATE("'2018-08'!Q",TEXT(MATCH($C14,'2018-08'!$C$2:$C$100,0)+1,0)))="",INDIRECT(CONCATENATE("'2018-07'!Q",TEXT(MATCH($C14,'2018-07'!$C$2:$C$100,0)+1,0)))="",AND(INDIRECT(CONCATENATE("'2018-08'!Q",TEXT(MATCH($C14,'2018-08'!$C$2:$C$100,0)+1,0)))="",INDIRECT(CONCATENATE("'2018-07'!Q",TEXT(MATCH($C14,'2018-07'!$C$2:$C$100,0)+1,0)))="")),"Н/Д",INDIRECT(CONCATENATE("'2018-08'!Q",TEXT(MATCH($C14,'2018-08'!$C$2:$C$100,0)+1,0)))-INDIRECT(CONCATENATE("'2018-07'!Q",TEXT(MATCH($C14,'2018-07'!$C$2:$C$100,0)+1,0))))</f>
        <v>104752718.99000001</v>
      </c>
      <c r="R14" s="17">
        <f ca="1">IF(OR(INDIRECT(CONCATENATE("'2018-08'!R",TEXT(MATCH($C14,'2018-08'!$C$2:$C$100,0)+1,0)))="",INDIRECT(CONCATENATE("'2018-07'!R",TEXT(MATCH($C14,'2018-07'!$C$2:$C$100,0)+1,0)))="",AND(INDIRECT(CONCATENATE("'2018-08'!R",TEXT(MATCH($C14,'2018-08'!$C$2:$C$100,0)+1,0)))="",INDIRECT(CONCATENATE("'2018-07'!R",TEXT(MATCH($C14,'2018-07'!$C$2:$C$100,0)+1,0)))="")),"Н/Д",INDIRECT(CONCATENATE("'2018-08'!R",TEXT(MATCH($C14,'2018-08'!$C$2:$C$100,0)+1,0)))-INDIRECT(CONCATENATE("'2018-07'!R",TEXT(MATCH($C14,'2018-07'!$C$2:$C$100,0)+1,0))))</f>
        <v>37697207.629999995</v>
      </c>
      <c r="S14" s="17">
        <f ca="1">IF(OR(INDIRECT(CONCATENATE("'2018-08'!S",TEXT(MATCH($C14,'2018-08'!$C$2:$C$100,0)+1,0)))="",INDIRECT(CONCATENATE("'2018-07'!S",TEXT(MATCH($C14,'2018-07'!$C$2:$C$100,0)+1,0)))="",AND(INDIRECT(CONCATENATE("'2018-08'!S",TEXT(MATCH($C14,'2018-08'!$C$2:$C$100,0)+1,0)))="",INDIRECT(CONCATENATE("'2018-07'!S",TEXT(MATCH($C14,'2018-07'!$C$2:$C$100,0)+1,0)))="")),"Н/Д",INDIRECT(CONCATENATE("'2018-08'!S",TEXT(MATCH($C14,'2018-08'!$C$2:$C$100,0)+1,0)))-INDIRECT(CONCATENATE("'2018-07'!S",TEXT(MATCH($C14,'2018-07'!$C$2:$C$100,0)+1,0))))</f>
        <v>471170</v>
      </c>
      <c r="T14" s="17">
        <f ca="1">IF(OR(INDIRECT(CONCATENATE("'2018-08'!T",TEXT(MATCH($C14,'2018-08'!$C$2:$C$100,0)+1,0)))="",INDIRECT(CONCATENATE("'2018-07'!T",TEXT(MATCH($C14,'2018-07'!$C$2:$C$100,0)+1,0)))="",AND(INDIRECT(CONCATENATE("'2018-08'!T",TEXT(MATCH($C14,'2018-08'!$C$2:$C$100,0)+1,0)))="",INDIRECT(CONCATENATE("'2018-07'!T",TEXT(MATCH($C14,'2018-07'!$C$2:$C$100,0)+1,0)))="")),"Н/Д",INDIRECT(CONCATENATE("'2018-08'!T",TEXT(MATCH($C14,'2018-08'!$C$2:$C$100,0)+1,0)))-INDIRECT(CONCATENATE("'2018-07'!T",TEXT(MATCH($C14,'2018-07'!$C$2:$C$100,0)+1,0))))</f>
        <v>63903208.23999995</v>
      </c>
      <c r="U14" s="17">
        <f ca="1">IF(OR(INDIRECT(CONCATENATE("'2018-08'!U",TEXT(MATCH($C14,'2018-08'!$C$2:$C$100,0)+1,0)))="",INDIRECT(CONCATENATE("'2018-07'!U",TEXT(MATCH($C14,'2018-07'!$C$2:$C$100,0)+1,0)))="",AND(INDIRECT(CONCATENATE("'2018-08'!U",TEXT(MATCH($C14,'2018-08'!$C$2:$C$100,0)+1,0)))="",INDIRECT(CONCATENATE("'2018-07'!U",TEXT(MATCH($C14,'2018-07'!$C$2:$C$100,0)+1,0)))="")),"Н/Д",INDIRECT(CONCATENATE("'2018-08'!U",TEXT(MATCH($C14,'2018-08'!$C$2:$C$100,0)+1,0)))-INDIRECT(CONCATENATE("'2018-07'!U",TEXT(MATCH($C14,'2018-07'!$C$2:$C$100,0)+1,0))))</f>
        <v>6173096.3699999973</v>
      </c>
      <c r="V14" s="17">
        <f ca="1">IF(OR(INDIRECT(CONCATENATE("'2018-08'!V",TEXT(MATCH($C14,'2018-08'!$C$2:$C$100,0)+1,0)))="",INDIRECT(CONCATENATE("'2018-07'!V",TEXT(MATCH($C14,'2018-07'!$C$2:$C$100,0)+1,0)))="",AND(INDIRECT(CONCATENATE("'2018-08'!V",TEXT(MATCH($C14,'2018-08'!$C$2:$C$100,0)+1,0)))="",INDIRECT(CONCATENATE("'2018-07'!V",TEXT(MATCH($C14,'2018-07'!$C$2:$C$100,0)+1,0)))="")),"Н/Д",INDIRECT(CONCATENATE("'2018-08'!V",TEXT(MATCH($C14,'2018-08'!$C$2:$C$100,0)+1,0)))-INDIRECT(CONCATENATE("'2018-07'!V",TEXT(MATCH($C14,'2018-07'!$C$2:$C$100,0)+1,0))))</f>
        <v>1466340194.7800007</v>
      </c>
      <c r="W14" s="17">
        <f ca="1">IF(OR(INDIRECT(CONCATENATE("'2018-08'!W",TEXT(MATCH($C14,'2018-08'!$C$2:$C$100,0)+1,0)))="",INDIRECT(CONCATENATE("'2018-07'!W",TEXT(MATCH($C14,'2018-07'!$C$2:$C$100,0)+1,0)))="",AND(INDIRECT(CONCATENATE("'2018-08'!W",TEXT(MATCH($C14,'2018-08'!$C$2:$C$100,0)+1,0)))="",INDIRECT(CONCATENATE("'2018-07'!W",TEXT(MATCH($C14,'2018-07'!$C$2:$C$100,0)+1,0)))="")),"Н/Д",INDIRECT(CONCATENATE("'2018-08'!W",TEXT(MATCH($C14,'2018-08'!$C$2:$C$100,0)+1,0)))-INDIRECT(CONCATENATE("'2018-07'!W",TEXT(MATCH($C14,'2018-07'!$C$2:$C$100,0)+1,0))))</f>
        <v>15839025951.919998</v>
      </c>
    </row>
    <row r="15" spans="1:23" x14ac:dyDescent="0.25">
      <c r="A15" s="2" t="s">
        <v>34</v>
      </c>
      <c r="B15" s="2" t="s">
        <v>36</v>
      </c>
      <c r="C15" s="15">
        <v>22000000</v>
      </c>
      <c r="D15" s="2" t="s">
        <v>211</v>
      </c>
      <c r="E15" s="17">
        <f ca="1">IF(OR(INDIRECT(CONCATENATE("'2018-08'!E",TEXT(MATCH($C15,'2018-08'!$C$2:$C$100,0)+1,0)))="",INDIRECT(CONCATENATE("'2018-07'!E",TEXT(MATCH($C15,'2018-07'!$C$2:$C$100,0)+1,0)))="",AND(INDIRECT(CONCATENATE("'2018-08'!E",TEXT(MATCH($C15,'2018-08'!$C$2:$C$100,0)+1,0)))="",INDIRECT(CONCATENATE("'2018-07'!E",TEXT(MATCH($C15,'2018-07'!$C$2:$C$100,0)+1,0)))="")),"Н/Д",INDIRECT(CONCATENATE("'2018-08'!E",TEXT(MATCH($C15,'2018-08'!$C$2:$C$100,0)+1,0)))-INDIRECT(CONCATENATE("'2018-07'!E",TEXT(MATCH($C15,'2018-07'!$C$2:$C$100,0)+1,0))))</f>
        <v>18273441787.800003</v>
      </c>
      <c r="F15" s="17">
        <f ca="1">IF(OR(INDIRECT(CONCATENATE("'2018-08'!F",TEXT(MATCH($C15,'2018-08'!$C$2:$C$100,0)+1,0)))="",INDIRECT(CONCATENATE("'2018-07'!F",TEXT(MATCH($C15,'2018-07'!$C$2:$C$100,0)+1,0)))="",AND(INDIRECT(CONCATENATE("'2018-08'!F",TEXT(MATCH($C15,'2018-08'!$C$2:$C$100,0)+1,0)))="",INDIRECT(CONCATENATE("'2018-07'!F",TEXT(MATCH($C15,'2018-07'!$C$2:$C$100,0)+1,0)))="")),"Н/Д",INDIRECT(CONCATENATE("'2018-08'!F",TEXT(MATCH($C15,'2018-08'!$C$2:$C$100,0)+1,0)))-INDIRECT(CONCATENATE("'2018-07'!F",TEXT(MATCH($C15,'2018-07'!$C$2:$C$100,0)+1,0))))</f>
        <v>17071116104.729996</v>
      </c>
      <c r="G15" s="17">
        <f ca="1">IF(OR(INDIRECT(CONCATENATE("'2018-08'!G",TEXT(MATCH($C15,'2018-08'!$C$2:$C$100,0)+1,0)))="",INDIRECT(CONCATENATE("'2018-07'!G",TEXT(MATCH($C15,'2018-07'!$C$2:$C$100,0)+1,0)))="",AND(INDIRECT(CONCATENATE("'2018-08'!G",TEXT(MATCH($C15,'2018-08'!$C$2:$C$100,0)+1,0)))="",INDIRECT(CONCATENATE("'2018-07'!G",TEXT(MATCH($C15,'2018-07'!$C$2:$C$100,0)+1,0)))="")),"Н/Д",INDIRECT(CONCATENATE("'2018-08'!G",TEXT(MATCH($C15,'2018-08'!$C$2:$C$100,0)+1,0)))-INDIRECT(CONCATENATE("'2018-07'!G",TEXT(MATCH($C15,'2018-07'!$C$2:$C$100,0)+1,0))))</f>
        <v>4407347850.4800034</v>
      </c>
      <c r="H15" s="17">
        <f ca="1">IF(OR(INDIRECT(CONCATENATE("'2018-08'!H",TEXT(MATCH($C15,'2018-08'!$C$2:$C$100,0)+1,0)))="",INDIRECT(CONCATENATE("'2018-07'!H",TEXT(MATCH($C15,'2018-07'!$C$2:$C$100,0)+1,0)))="",AND(INDIRECT(CONCATENATE("'2018-08'!H",TEXT(MATCH($C15,'2018-08'!$C$2:$C$100,0)+1,0)))="",INDIRECT(CONCATENATE("'2018-07'!H",TEXT(MATCH($C15,'2018-07'!$C$2:$C$100,0)+1,0)))="")),"Н/Д",INDIRECT(CONCATENATE("'2018-08'!H",TEXT(MATCH($C15,'2018-08'!$C$2:$C$100,0)+1,0)))-INDIRECT(CONCATENATE("'2018-07'!H",TEXT(MATCH($C15,'2018-07'!$C$2:$C$100,0)+1,0))))</f>
        <v>5881550419.8700027</v>
      </c>
      <c r="I15" s="17">
        <f ca="1">IF(OR(INDIRECT(CONCATENATE("'2018-08'!I",TEXT(MATCH($C15,'2018-08'!$C$2:$C$100,0)+1,0)))="",INDIRECT(CONCATENATE("'2018-07'!I",TEXT(MATCH($C15,'2018-07'!$C$2:$C$100,0)+1,0)))="",AND(INDIRECT(CONCATENATE("'2018-08'!I",TEXT(MATCH($C15,'2018-08'!$C$2:$C$100,0)+1,0)))="",INDIRECT(CONCATENATE("'2018-07'!I",TEXT(MATCH($C15,'2018-07'!$C$2:$C$100,0)+1,0)))="")),"Н/Д",INDIRECT(CONCATENATE("'2018-08'!I",TEXT(MATCH($C15,'2018-08'!$C$2:$C$100,0)+1,0)))-INDIRECT(CONCATENATE("'2018-07'!I",TEXT(MATCH($C15,'2018-07'!$C$2:$C$100,0)+1,0))))</f>
        <v>1592929201.9199991</v>
      </c>
      <c r="J15" s="17" t="str">
        <f ca="1">IF(OR(INDIRECT(CONCATENATE("'2018-08'!J",TEXT(MATCH($C15,'2018-08'!$C$2:$C$100,0)+1,0)))="",INDIRECT(CONCATENATE("'2018-07'!J",TEXT(MATCH($C15,'2018-07'!$C$2:$C$100,0)+1,0)))="",AND(INDIRECT(CONCATENATE("'2018-08'!J",TEXT(MATCH($C15,'2018-08'!$C$2:$C$100,0)+1,0)))="",INDIRECT(CONCATENATE("'2018-07'!J",TEXT(MATCH($C15,'2018-07'!$C$2:$C$100,0)+1,0)))="")),"Н/Д",INDIRECT(CONCATENATE("'2018-08'!J",TEXT(MATCH($C15,'2018-08'!$C$2:$C$100,0)+1,0)))-INDIRECT(CONCATENATE("'2018-07'!J",TEXT(MATCH($C15,'2018-07'!$C$2:$C$100,0)+1,0))))</f>
        <v>Н/Д</v>
      </c>
      <c r="K15" s="17">
        <f ca="1">IF(OR(INDIRECT(CONCATENATE("'2018-08'!K",TEXT(MATCH($C15,'2018-08'!$C$2:$C$100,0)+1,0)))="",INDIRECT(CONCATENATE("'2018-07'!K",TEXT(MATCH($C15,'2018-07'!$C$2:$C$100,0)+1,0)))="",AND(INDIRECT(CONCATENATE("'2018-08'!K",TEXT(MATCH($C15,'2018-08'!$C$2:$C$100,0)+1,0)))="",INDIRECT(CONCATENATE("'2018-07'!K",TEXT(MATCH($C15,'2018-07'!$C$2:$C$100,0)+1,0)))="")),"Н/Д",INDIRECT(CONCATENATE("'2018-08'!K",TEXT(MATCH($C15,'2018-08'!$C$2:$C$100,0)+1,0)))-INDIRECT(CONCATENATE("'2018-07'!K",TEXT(MATCH($C15,'2018-07'!$C$2:$C$100,0)+1,0))))</f>
        <v>1840850391.46</v>
      </c>
      <c r="L15" s="17">
        <f ca="1">IF(OR(INDIRECT(CONCATENATE("'2018-08'!L",TEXT(MATCH($C15,'2018-08'!$C$2:$C$100,0)+1,0)))="",INDIRECT(CONCATENATE("'2018-07'!L",TEXT(MATCH($C15,'2018-07'!$C$2:$C$100,0)+1,0)))="",AND(INDIRECT(CONCATENATE("'2018-08'!L",TEXT(MATCH($C15,'2018-08'!$C$2:$C$100,0)+1,0)))="",INDIRECT(CONCATENATE("'2018-07'!L",TEXT(MATCH($C15,'2018-07'!$C$2:$C$100,0)+1,0)))="")),"Н/Д",INDIRECT(CONCATENATE("'2018-08'!L",TEXT(MATCH($C15,'2018-08'!$C$2:$C$100,0)+1,0)))-INDIRECT(CONCATENATE("'2018-07'!L",TEXT(MATCH($C15,'2018-07'!$C$2:$C$100,0)+1,0))))</f>
        <v>2375671086.1600008</v>
      </c>
      <c r="M15" s="17">
        <f ca="1">IF(OR(INDIRECT(CONCATENATE("'2018-08'!M",TEXT(MATCH($C15,'2018-08'!$C$2:$C$100,0)+1,0)))="",INDIRECT(CONCATENATE("'2018-07'!M",TEXT(MATCH($C15,'2018-07'!$C$2:$C$100,0)+1,0)))="",AND(INDIRECT(CONCATENATE("'2018-08'!M",TEXT(MATCH($C15,'2018-08'!$C$2:$C$100,0)+1,0)))="",INDIRECT(CONCATENATE("'2018-07'!M",TEXT(MATCH($C15,'2018-07'!$C$2:$C$100,0)+1,0)))="")),"Н/Д",INDIRECT(CONCATENATE("'2018-08'!M",TEXT(MATCH($C15,'2018-08'!$C$2:$C$100,0)+1,0)))-INDIRECT(CONCATENATE("'2018-07'!M",TEXT(MATCH($C15,'2018-07'!$C$2:$C$100,0)+1,0))))</f>
        <v>6008344.2099999972</v>
      </c>
      <c r="N15" s="17">
        <f ca="1">IF(OR(INDIRECT(CONCATENATE("'2018-08'!N",TEXT(MATCH($C15,'2018-08'!$C$2:$C$100,0)+1,0)))="",INDIRECT(CONCATENATE("'2018-07'!N",TEXT(MATCH($C15,'2018-07'!$C$2:$C$100,0)+1,0)))="",AND(INDIRECT(CONCATENATE("'2018-08'!N",TEXT(MATCH($C15,'2018-08'!$C$2:$C$100,0)+1,0)))="",INDIRECT(CONCATENATE("'2018-07'!N",TEXT(MATCH($C15,'2018-07'!$C$2:$C$100,0)+1,0)))="")),"Н/Д",INDIRECT(CONCATENATE("'2018-08'!N",TEXT(MATCH($C15,'2018-08'!$C$2:$C$100,0)+1,0)))-INDIRECT(CONCATENATE("'2018-07'!NE",TEXT(MATCH($C15,'2018-07'!$C$2:$C$100,0)+1,0))))</f>
        <v>550544057.39999998</v>
      </c>
      <c r="O15" s="17">
        <f ca="1">IF(OR(INDIRECT(CONCATENATE("'2018-08'!O",TEXT(MATCH($C15,'2018-08'!$C$2:$C$100,0)+1,0)))="",INDIRECT(CONCATENATE("'2018-07'!O",TEXT(MATCH($C15,'2018-07'!$C$2:$C$100,0)+1,0)))="",AND(INDIRECT(CONCATENATE("'2018-08'!O",TEXT(MATCH($C15,'2018-08'!$C$2:$C$100,0)+1,0)))="",INDIRECT(CONCATENATE("'2018-07'!O",TEXT(MATCH($C15,'2018-07'!$C$2:$C$100,0)+1,0)))="")),"Н/Д",INDIRECT(CONCATENATE("'2018-08'!O",TEXT(MATCH($C15,'2018-08'!$C$2:$C$100,0)+1,0)))-INDIRECT(CONCATENATE("'2018-07'!O",TEXT(MATCH($C15,'2018-07'!$C$2:$C$100,0)+1,0))))</f>
        <v>1746713.99</v>
      </c>
      <c r="P15" s="17">
        <f ca="1">IF(OR(INDIRECT(CONCATENATE("'2018-08'!P",TEXT(MATCH($C15,'2018-08'!$C$2:$C$100,0)+1,0)))="",INDIRECT(CONCATENATE("'2018-07'!P",TEXT(MATCH($C15,'2018-07'!$C$2:$C$100,0)+1,0)))="",AND(INDIRECT(CONCATENATE("'2018-08'!P",TEXT(MATCH($C15,'2018-08'!$C$2:$C$100,0)+1,0)))="",INDIRECT(CONCATENATE("'2018-07'!P",TEXT(MATCH($C15,'2018-07'!$C$2:$C$100,0)+1,0)))="")),"Н/Д",INDIRECT(CONCATENATE("'2018-08'!P",TEXT(MATCH($C15,'2018-08'!$C$2:$C$100,0)+1,0)))-INDIRECT(CONCATENATE("'2018-07'!P",TEXT(MATCH($C15,'2018-07'!$C$2:$C$100,0)+1,0))))</f>
        <v>389262303.77999997</v>
      </c>
      <c r="Q15" s="17">
        <f ca="1">IF(OR(INDIRECT(CONCATENATE("'2018-08'!Q",TEXT(MATCH($C15,'2018-08'!$C$2:$C$100,0)+1,0)))="",INDIRECT(CONCATENATE("'2018-07'!Q",TEXT(MATCH($C15,'2018-07'!$C$2:$C$100,0)+1,0)))="",AND(INDIRECT(CONCATENATE("'2018-08'!Q",TEXT(MATCH($C15,'2018-08'!$C$2:$C$100,0)+1,0)))="",INDIRECT(CONCATENATE("'2018-07'!Q",TEXT(MATCH($C15,'2018-07'!$C$2:$C$100,0)+1,0)))="")),"Н/Д",INDIRECT(CONCATENATE("'2018-08'!Q",TEXT(MATCH($C15,'2018-08'!$C$2:$C$100,0)+1,0)))-INDIRECT(CONCATENATE("'2018-07'!Q",TEXT(MATCH($C15,'2018-07'!$C$2:$C$100,0)+1,0))))</f>
        <v>86411710.269999981</v>
      </c>
      <c r="R15" s="17">
        <f ca="1">IF(OR(INDIRECT(CONCATENATE("'2018-08'!R",TEXT(MATCH($C15,'2018-08'!$C$2:$C$100,0)+1,0)))="",INDIRECT(CONCATENATE("'2018-07'!R",TEXT(MATCH($C15,'2018-07'!$C$2:$C$100,0)+1,0)))="",AND(INDIRECT(CONCATENATE("'2018-08'!R",TEXT(MATCH($C15,'2018-08'!$C$2:$C$100,0)+1,0)))="",INDIRECT(CONCATENATE("'2018-07'!R",TEXT(MATCH($C15,'2018-07'!$C$2:$C$100,0)+1,0)))="")),"Н/Д",INDIRECT(CONCATENATE("'2018-08'!R",TEXT(MATCH($C15,'2018-08'!$C$2:$C$100,0)+1,0)))-INDIRECT(CONCATENATE("'2018-07'!R",TEXT(MATCH($C15,'2018-07'!$C$2:$C$100,0)+1,0))))</f>
        <v>111611885.91999996</v>
      </c>
      <c r="S15" s="17">
        <f ca="1">IF(OR(INDIRECT(CONCATENATE("'2018-08'!S",TEXT(MATCH($C15,'2018-08'!$C$2:$C$100,0)+1,0)))="",INDIRECT(CONCATENATE("'2018-07'!S",TEXT(MATCH($C15,'2018-07'!$C$2:$C$100,0)+1,0)))="",AND(INDIRECT(CONCATENATE("'2018-08'!S",TEXT(MATCH($C15,'2018-08'!$C$2:$C$100,0)+1,0)))="",INDIRECT(CONCATENATE("'2018-07'!S",TEXT(MATCH($C15,'2018-07'!$C$2:$C$100,0)+1,0)))="")),"Н/Д",INDIRECT(CONCATENATE("'2018-08'!S",TEXT(MATCH($C15,'2018-08'!$C$2:$C$100,0)+1,0)))-INDIRECT(CONCATENATE("'2018-07'!S",TEXT(MATCH($C15,'2018-07'!$C$2:$C$100,0)+1,0))))</f>
        <v>1013619.6899999995</v>
      </c>
      <c r="T15" s="17">
        <f ca="1">IF(OR(INDIRECT(CONCATENATE("'2018-08'!T",TEXT(MATCH($C15,'2018-08'!$C$2:$C$100,0)+1,0)))="",INDIRECT(CONCATENATE("'2018-07'!T",TEXT(MATCH($C15,'2018-07'!$C$2:$C$100,0)+1,0)))="",AND(INDIRECT(CONCATENATE("'2018-08'!T",TEXT(MATCH($C15,'2018-08'!$C$2:$C$100,0)+1,0)))="",INDIRECT(CONCATENATE("'2018-07'!T",TEXT(MATCH($C15,'2018-07'!$C$2:$C$100,0)+1,0)))="")),"Н/Д",INDIRECT(CONCATENATE("'2018-08'!T",TEXT(MATCH($C15,'2018-08'!$C$2:$C$100,0)+1,0)))-INDIRECT(CONCATENATE("'2018-07'!T",TEXT(MATCH($C15,'2018-07'!$C$2:$C$100,0)+1,0))))</f>
        <v>247223889.3499999</v>
      </c>
      <c r="U15" s="17">
        <f ca="1">IF(OR(INDIRECT(CONCATENATE("'2018-08'!U",TEXT(MATCH($C15,'2018-08'!$C$2:$C$100,0)+1,0)))="",INDIRECT(CONCATENATE("'2018-07'!U",TEXT(MATCH($C15,'2018-07'!$C$2:$C$100,0)+1,0)))="",AND(INDIRECT(CONCATENATE("'2018-08'!U",TEXT(MATCH($C15,'2018-08'!$C$2:$C$100,0)+1,0)))="",INDIRECT(CONCATENATE("'2018-07'!U",TEXT(MATCH($C15,'2018-07'!$C$2:$C$100,0)+1,0)))="")),"Н/Д",INDIRECT(CONCATENATE("'2018-08'!U",TEXT(MATCH($C15,'2018-08'!$C$2:$C$100,0)+1,0)))-INDIRECT(CONCATENATE("'2018-07'!U",TEXT(MATCH($C15,'2018-07'!$C$2:$C$100,0)+1,0))))</f>
        <v>6586966.4699999988</v>
      </c>
      <c r="V15" s="17">
        <f ca="1">IF(OR(INDIRECT(CONCATENATE("'2018-08'!V",TEXT(MATCH($C15,'2018-08'!$C$2:$C$100,0)+1,0)))="",INDIRECT(CONCATENATE("'2018-07'!V",TEXT(MATCH($C15,'2018-07'!$C$2:$C$100,0)+1,0)))="",AND(INDIRECT(CONCATENATE("'2018-08'!V",TEXT(MATCH($C15,'2018-08'!$C$2:$C$100,0)+1,0)))="",INDIRECT(CONCATENATE("'2018-07'!V",TEXT(MATCH($C15,'2018-07'!$C$2:$C$100,0)+1,0)))="")),"Н/Д",INDIRECT(CONCATENATE("'2018-08'!V",TEXT(MATCH($C15,'2018-08'!$C$2:$C$100,0)+1,0)))-INDIRECT(CONCATENATE("'2018-07'!V",TEXT(MATCH($C15,'2018-07'!$C$2:$C$100,0)+1,0))))</f>
        <v>1202325683.0699997</v>
      </c>
      <c r="W15" s="17">
        <f ca="1">IF(OR(INDIRECT(CONCATENATE("'2018-08'!W",TEXT(MATCH($C15,'2018-08'!$C$2:$C$100,0)+1,0)))="",INDIRECT(CONCATENATE("'2018-07'!W",TEXT(MATCH($C15,'2018-07'!$C$2:$C$100,0)+1,0)))="",AND(INDIRECT(CONCATENATE("'2018-08'!W",TEXT(MATCH($C15,'2018-08'!$C$2:$C$100,0)+1,0)))="",INDIRECT(CONCATENATE("'2018-07'!W",TEXT(MATCH($C15,'2018-07'!$C$2:$C$100,0)+1,0)))="")),"Н/Д",INDIRECT(CONCATENATE("'2018-08'!W",TEXT(MATCH($C15,'2018-08'!$C$2:$C$100,0)+1,0)))-INDIRECT(CONCATENATE("'2018-07'!W",TEXT(MATCH($C15,'2018-07'!$C$2:$C$100,0)+1,0))))</f>
        <v>53576586843.339996</v>
      </c>
    </row>
    <row r="16" spans="1:23" x14ac:dyDescent="0.25">
      <c r="A16" s="2" t="s">
        <v>34</v>
      </c>
      <c r="B16" s="2" t="s">
        <v>37</v>
      </c>
      <c r="C16" s="15">
        <v>53000000</v>
      </c>
      <c r="D16" s="2" t="s">
        <v>211</v>
      </c>
      <c r="E16" s="17">
        <f ca="1">IF(OR(INDIRECT(CONCATENATE("'2018-08'!E",TEXT(MATCH($C16,'2018-08'!$C$2:$C$100,0)+1,0)))="",INDIRECT(CONCATENATE("'2018-07'!E",TEXT(MATCH($C16,'2018-07'!$C$2:$C$100,0)+1,0)))="",AND(INDIRECT(CONCATENATE("'2018-08'!E",TEXT(MATCH($C16,'2018-08'!$C$2:$C$100,0)+1,0)))="",INDIRECT(CONCATENATE("'2018-07'!E",TEXT(MATCH($C16,'2018-07'!$C$2:$C$100,0)+1,0)))="")),"Н/Д",INDIRECT(CONCATENATE("'2018-08'!E",TEXT(MATCH($C16,'2018-08'!$C$2:$C$100,0)+1,0)))-INDIRECT(CONCATENATE("'2018-07'!E",TEXT(MATCH($C16,'2018-07'!$C$2:$C$100,0)+1,0))))</f>
        <v>12064479321.519997</v>
      </c>
      <c r="F16" s="17">
        <f ca="1">IF(OR(INDIRECT(CONCATENATE("'2018-08'!F",TEXT(MATCH($C16,'2018-08'!$C$2:$C$100,0)+1,0)))="",INDIRECT(CONCATENATE("'2018-07'!F",TEXT(MATCH($C16,'2018-07'!$C$2:$C$100,0)+1,0)))="",AND(INDIRECT(CONCATENATE("'2018-08'!F",TEXT(MATCH($C16,'2018-08'!$C$2:$C$100,0)+1,0)))="",INDIRECT(CONCATENATE("'2018-07'!F",TEXT(MATCH($C16,'2018-07'!$C$2:$C$100,0)+1,0)))="")),"Н/Д",INDIRECT(CONCATENATE("'2018-08'!F",TEXT(MATCH($C16,'2018-08'!$C$2:$C$100,0)+1,0)))-INDIRECT(CONCATENATE("'2018-07'!F",TEXT(MATCH($C16,'2018-07'!$C$2:$C$100,0)+1,0))))</f>
        <v>10914085379.019997</v>
      </c>
      <c r="G16" s="17">
        <f ca="1">IF(OR(INDIRECT(CONCATENATE("'2018-08'!G",TEXT(MATCH($C16,'2018-08'!$C$2:$C$100,0)+1,0)))="",INDIRECT(CONCATENATE("'2018-07'!G",TEXT(MATCH($C16,'2018-07'!$C$2:$C$100,0)+1,0)))="",AND(INDIRECT(CONCATENATE("'2018-08'!G",TEXT(MATCH($C16,'2018-08'!$C$2:$C$100,0)+1,0)))="",INDIRECT(CONCATENATE("'2018-07'!G",TEXT(MATCH($C16,'2018-07'!$C$2:$C$100,0)+1,0)))="")),"Н/Д",INDIRECT(CONCATENATE("'2018-08'!G",TEXT(MATCH($C16,'2018-08'!$C$2:$C$100,0)+1,0)))-INDIRECT(CONCATENATE("'2018-07'!G",TEXT(MATCH($C16,'2018-07'!$C$2:$C$100,0)+1,0))))</f>
        <v>3685192590.1499996</v>
      </c>
      <c r="H16" s="17">
        <f ca="1">IF(OR(INDIRECT(CONCATENATE("'2018-08'!H",TEXT(MATCH($C16,'2018-08'!$C$2:$C$100,0)+1,0)))="",INDIRECT(CONCATENATE("'2018-07'!H",TEXT(MATCH($C16,'2018-07'!$C$2:$C$100,0)+1,0)))="",AND(INDIRECT(CONCATENATE("'2018-08'!H",TEXT(MATCH($C16,'2018-08'!$C$2:$C$100,0)+1,0)))="",INDIRECT(CONCATENATE("'2018-07'!H",TEXT(MATCH($C16,'2018-07'!$C$2:$C$100,0)+1,0)))="")),"Н/Д",INDIRECT(CONCATENATE("'2018-08'!H",TEXT(MATCH($C16,'2018-08'!$C$2:$C$100,0)+1,0)))-INDIRECT(CONCATENATE("'2018-07'!H",TEXT(MATCH($C16,'2018-07'!$C$2:$C$100,0)+1,0))))</f>
        <v>2465105809.4500008</v>
      </c>
      <c r="I16" s="17">
        <f ca="1">IF(OR(INDIRECT(CONCATENATE("'2018-08'!I",TEXT(MATCH($C16,'2018-08'!$C$2:$C$100,0)+1,0)))="",INDIRECT(CONCATENATE("'2018-07'!I",TEXT(MATCH($C16,'2018-07'!$C$2:$C$100,0)+1,0)))="",AND(INDIRECT(CONCATENATE("'2018-08'!I",TEXT(MATCH($C16,'2018-08'!$C$2:$C$100,0)+1,0)))="",INDIRECT(CONCATENATE("'2018-07'!I",TEXT(MATCH($C16,'2018-07'!$C$2:$C$100,0)+1,0)))="")),"Н/Д",INDIRECT(CONCATENATE("'2018-08'!I",TEXT(MATCH($C16,'2018-08'!$C$2:$C$100,0)+1,0)))-INDIRECT(CONCATENATE("'2018-07'!I",TEXT(MATCH($C16,'2018-07'!$C$2:$C$100,0)+1,0))))</f>
        <v>558119799.28999996</v>
      </c>
      <c r="J16" s="17" t="str">
        <f ca="1">IF(OR(INDIRECT(CONCATENATE("'2018-08'!J",TEXT(MATCH($C16,'2018-08'!$C$2:$C$100,0)+1,0)))="",INDIRECT(CONCATENATE("'2018-07'!J",TEXT(MATCH($C16,'2018-07'!$C$2:$C$100,0)+1,0)))="",AND(INDIRECT(CONCATENATE("'2018-08'!J",TEXT(MATCH($C16,'2018-08'!$C$2:$C$100,0)+1,0)))="",INDIRECT(CONCATENATE("'2018-07'!J",TEXT(MATCH($C16,'2018-07'!$C$2:$C$100,0)+1,0)))="")),"Н/Д",INDIRECT(CONCATENATE("'2018-08'!J",TEXT(MATCH($C16,'2018-08'!$C$2:$C$100,0)+1,0)))-INDIRECT(CONCATENATE("'2018-07'!J",TEXT(MATCH($C16,'2018-07'!$C$2:$C$100,0)+1,0))))</f>
        <v>Н/Д</v>
      </c>
      <c r="K16" s="17">
        <f ca="1">IF(OR(INDIRECT(CONCATENATE("'2018-08'!K",TEXT(MATCH($C16,'2018-08'!$C$2:$C$100,0)+1,0)))="",INDIRECT(CONCATENATE("'2018-07'!K",TEXT(MATCH($C16,'2018-07'!$C$2:$C$100,0)+1,0)))="",AND(INDIRECT(CONCATENATE("'2018-08'!K",TEXT(MATCH($C16,'2018-08'!$C$2:$C$100,0)+1,0)))="",INDIRECT(CONCATENATE("'2018-07'!K",TEXT(MATCH($C16,'2018-07'!$C$2:$C$100,0)+1,0)))="")),"Н/Д",INDIRECT(CONCATENATE("'2018-08'!K",TEXT(MATCH($C16,'2018-08'!$C$2:$C$100,0)+1,0)))-INDIRECT(CONCATENATE("'2018-07'!K",TEXT(MATCH($C16,'2018-07'!$C$2:$C$100,0)+1,0))))</f>
        <v>571785479.38999987</v>
      </c>
      <c r="L16" s="17">
        <f ca="1">IF(OR(INDIRECT(CONCATENATE("'2018-08'!L",TEXT(MATCH($C16,'2018-08'!$C$2:$C$100,0)+1,0)))="",INDIRECT(CONCATENATE("'2018-07'!L",TEXT(MATCH($C16,'2018-07'!$C$2:$C$100,0)+1,0)))="",AND(INDIRECT(CONCATENATE("'2018-08'!L",TEXT(MATCH($C16,'2018-08'!$C$2:$C$100,0)+1,0)))="",INDIRECT(CONCATENATE("'2018-07'!L",TEXT(MATCH($C16,'2018-07'!$C$2:$C$100,0)+1,0)))="")),"Н/Д",INDIRECT(CONCATENATE("'2018-08'!L",TEXT(MATCH($C16,'2018-08'!$C$2:$C$100,0)+1,0)))-INDIRECT(CONCATENATE("'2018-07'!L",TEXT(MATCH($C16,'2018-07'!$C$2:$C$100,0)+1,0))))</f>
        <v>3146418284.9499998</v>
      </c>
      <c r="M16" s="17">
        <f ca="1">IF(OR(INDIRECT(CONCATENATE("'2018-08'!M",TEXT(MATCH($C16,'2018-08'!$C$2:$C$100,0)+1,0)))="",INDIRECT(CONCATENATE("'2018-07'!M",TEXT(MATCH($C16,'2018-07'!$C$2:$C$100,0)+1,0)))="",AND(INDIRECT(CONCATENATE("'2018-08'!M",TEXT(MATCH($C16,'2018-08'!$C$2:$C$100,0)+1,0)))="",INDIRECT(CONCATENATE("'2018-07'!M",TEXT(MATCH($C16,'2018-07'!$C$2:$C$100,0)+1,0)))="")),"Н/Д",INDIRECT(CONCATENATE("'2018-08'!M",TEXT(MATCH($C16,'2018-08'!$C$2:$C$100,0)+1,0)))-INDIRECT(CONCATENATE("'2018-07'!M",TEXT(MATCH($C16,'2018-07'!$C$2:$C$100,0)+1,0))))</f>
        <v>74633946.399999976</v>
      </c>
      <c r="N16" s="17">
        <f ca="1">IF(OR(INDIRECT(CONCATENATE("'2018-08'!N",TEXT(MATCH($C16,'2018-08'!$C$2:$C$100,0)+1,0)))="",INDIRECT(CONCATENATE("'2018-07'!N",TEXT(MATCH($C16,'2018-07'!$C$2:$C$100,0)+1,0)))="",AND(INDIRECT(CONCATENATE("'2018-08'!N",TEXT(MATCH($C16,'2018-08'!$C$2:$C$100,0)+1,0)))="",INDIRECT(CONCATENATE("'2018-07'!N",TEXT(MATCH($C16,'2018-07'!$C$2:$C$100,0)+1,0)))="")),"Н/Д",INDIRECT(CONCATENATE("'2018-08'!N",TEXT(MATCH($C16,'2018-08'!$C$2:$C$100,0)+1,0)))-INDIRECT(CONCATENATE("'2018-07'!NE",TEXT(MATCH($C16,'2018-07'!$C$2:$C$100,0)+1,0))))</f>
        <v>352070650.43000001</v>
      </c>
      <c r="O16" s="17">
        <f ca="1">IF(OR(INDIRECT(CONCATENATE("'2018-08'!O",TEXT(MATCH($C16,'2018-08'!$C$2:$C$100,0)+1,0)))="",INDIRECT(CONCATENATE("'2018-07'!O",TEXT(MATCH($C16,'2018-07'!$C$2:$C$100,0)+1,0)))="",AND(INDIRECT(CONCATENATE("'2018-08'!O",TEXT(MATCH($C16,'2018-08'!$C$2:$C$100,0)+1,0)))="",INDIRECT(CONCATENATE("'2018-07'!O",TEXT(MATCH($C16,'2018-07'!$C$2:$C$100,0)+1,0)))="")),"Н/Д",INDIRECT(CONCATENATE("'2018-08'!O",TEXT(MATCH($C16,'2018-08'!$C$2:$C$100,0)+1,0)))-INDIRECT(CONCATENATE("'2018-07'!O",TEXT(MATCH($C16,'2018-07'!$C$2:$C$100,0)+1,0))))</f>
        <v>21034.01999999999</v>
      </c>
      <c r="P16" s="17">
        <f ca="1">IF(OR(INDIRECT(CONCATENATE("'2018-08'!P",TEXT(MATCH($C16,'2018-08'!$C$2:$C$100,0)+1,0)))="",INDIRECT(CONCATENATE("'2018-07'!P",TEXT(MATCH($C16,'2018-07'!$C$2:$C$100,0)+1,0)))="",AND(INDIRECT(CONCATENATE("'2018-08'!P",TEXT(MATCH($C16,'2018-08'!$C$2:$C$100,0)+1,0)))="",INDIRECT(CONCATENATE("'2018-07'!P",TEXT(MATCH($C16,'2018-07'!$C$2:$C$100,0)+1,0)))="")),"Н/Д",INDIRECT(CONCATENATE("'2018-08'!P",TEXT(MATCH($C16,'2018-08'!$C$2:$C$100,0)+1,0)))-INDIRECT(CONCATENATE("'2018-07'!P",TEXT(MATCH($C16,'2018-07'!$C$2:$C$100,0)+1,0))))</f>
        <v>143273601.47000003</v>
      </c>
      <c r="Q16" s="17">
        <f ca="1">IF(OR(INDIRECT(CONCATENATE("'2018-08'!Q",TEXT(MATCH($C16,'2018-08'!$C$2:$C$100,0)+1,0)))="",INDIRECT(CONCATENATE("'2018-07'!Q",TEXT(MATCH($C16,'2018-07'!$C$2:$C$100,0)+1,0)))="",AND(INDIRECT(CONCATENATE("'2018-08'!Q",TEXT(MATCH($C16,'2018-08'!$C$2:$C$100,0)+1,0)))="",INDIRECT(CONCATENATE("'2018-07'!Q",TEXT(MATCH($C16,'2018-07'!$C$2:$C$100,0)+1,0)))="")),"Н/Д",INDIRECT(CONCATENATE("'2018-08'!Q",TEXT(MATCH($C16,'2018-08'!$C$2:$C$100,0)+1,0)))-INDIRECT(CONCATENATE("'2018-07'!Q",TEXT(MATCH($C16,'2018-07'!$C$2:$C$100,0)+1,0))))</f>
        <v>35645255.379999995</v>
      </c>
      <c r="R16" s="17">
        <f ca="1">IF(OR(INDIRECT(CONCATENATE("'2018-08'!R",TEXT(MATCH($C16,'2018-08'!$C$2:$C$100,0)+1,0)))="",INDIRECT(CONCATENATE("'2018-07'!R",TEXT(MATCH($C16,'2018-07'!$C$2:$C$100,0)+1,0)))="",AND(INDIRECT(CONCATENATE("'2018-08'!R",TEXT(MATCH($C16,'2018-08'!$C$2:$C$100,0)+1,0)))="",INDIRECT(CONCATENATE("'2018-07'!R",TEXT(MATCH($C16,'2018-07'!$C$2:$C$100,0)+1,0)))="")),"Н/Д",INDIRECT(CONCATENATE("'2018-08'!R",TEXT(MATCH($C16,'2018-08'!$C$2:$C$100,0)+1,0)))-INDIRECT(CONCATENATE("'2018-07'!R",TEXT(MATCH($C16,'2018-07'!$C$2:$C$100,0)+1,0))))</f>
        <v>69230073.469999969</v>
      </c>
      <c r="S16" s="17">
        <f ca="1">IF(OR(INDIRECT(CONCATENATE("'2018-08'!S",TEXT(MATCH($C16,'2018-08'!$C$2:$C$100,0)+1,0)))="",INDIRECT(CONCATENATE("'2018-07'!S",TEXT(MATCH($C16,'2018-07'!$C$2:$C$100,0)+1,0)))="",AND(INDIRECT(CONCATENATE("'2018-08'!S",TEXT(MATCH($C16,'2018-08'!$C$2:$C$100,0)+1,0)))="",INDIRECT(CONCATENATE("'2018-07'!S",TEXT(MATCH($C16,'2018-07'!$C$2:$C$100,0)+1,0)))="")),"Н/Д",INDIRECT(CONCATENATE("'2018-08'!S",TEXT(MATCH($C16,'2018-08'!$C$2:$C$100,0)+1,0)))-INDIRECT(CONCATENATE("'2018-07'!S",TEXT(MATCH($C16,'2018-07'!$C$2:$C$100,0)+1,0))))</f>
        <v>688659.37000000011</v>
      </c>
      <c r="T16" s="17">
        <f ca="1">IF(OR(INDIRECT(CONCATENATE("'2018-08'!T",TEXT(MATCH($C16,'2018-08'!$C$2:$C$100,0)+1,0)))="",INDIRECT(CONCATENATE("'2018-07'!T",TEXT(MATCH($C16,'2018-07'!$C$2:$C$100,0)+1,0)))="",AND(INDIRECT(CONCATENATE("'2018-08'!T",TEXT(MATCH($C16,'2018-08'!$C$2:$C$100,0)+1,0)))="",INDIRECT(CONCATENATE("'2018-07'!T",TEXT(MATCH($C16,'2018-07'!$C$2:$C$100,0)+1,0)))="")),"Н/Д",INDIRECT(CONCATENATE("'2018-08'!T",TEXT(MATCH($C16,'2018-08'!$C$2:$C$100,0)+1,0)))-INDIRECT(CONCATENATE("'2018-07'!T",TEXT(MATCH($C16,'2018-07'!$C$2:$C$100,0)+1,0))))</f>
        <v>69049556.060000002</v>
      </c>
      <c r="U16" s="17">
        <f ca="1">IF(OR(INDIRECT(CONCATENATE("'2018-08'!U",TEXT(MATCH($C16,'2018-08'!$C$2:$C$100,0)+1,0)))="",INDIRECT(CONCATENATE("'2018-07'!U",TEXT(MATCH($C16,'2018-07'!$C$2:$C$100,0)+1,0)))="",AND(INDIRECT(CONCATENATE("'2018-08'!U",TEXT(MATCH($C16,'2018-08'!$C$2:$C$100,0)+1,0)))="",INDIRECT(CONCATENATE("'2018-07'!U",TEXT(MATCH($C16,'2018-07'!$C$2:$C$100,0)+1,0)))="")),"Н/Д",INDIRECT(CONCATENATE("'2018-08'!U",TEXT(MATCH($C16,'2018-08'!$C$2:$C$100,0)+1,0)))-INDIRECT(CONCATENATE("'2018-07'!U",TEXT(MATCH($C16,'2018-07'!$C$2:$C$100,0)+1,0))))</f>
        <v>1767297.3299999982</v>
      </c>
      <c r="V16" s="17">
        <f ca="1">IF(OR(INDIRECT(CONCATENATE("'2018-08'!V",TEXT(MATCH($C16,'2018-08'!$C$2:$C$100,0)+1,0)))="",INDIRECT(CONCATENATE("'2018-07'!V",TEXT(MATCH($C16,'2018-07'!$C$2:$C$100,0)+1,0)))="",AND(INDIRECT(CONCATENATE("'2018-08'!V",TEXT(MATCH($C16,'2018-08'!$C$2:$C$100,0)+1,0)))="",INDIRECT(CONCATENATE("'2018-07'!V",TEXT(MATCH($C16,'2018-07'!$C$2:$C$100,0)+1,0)))="")),"Н/Д",INDIRECT(CONCATENATE("'2018-08'!V",TEXT(MATCH($C16,'2018-08'!$C$2:$C$100,0)+1,0)))-INDIRECT(CONCATENATE("'2018-07'!V",TEXT(MATCH($C16,'2018-07'!$C$2:$C$100,0)+1,0))))</f>
        <v>1150393942.499999</v>
      </c>
      <c r="W16" s="17">
        <f ca="1">IF(OR(INDIRECT(CONCATENATE("'2018-08'!W",TEXT(MATCH($C16,'2018-08'!$C$2:$C$100,0)+1,0)))="",INDIRECT(CONCATENATE("'2018-07'!W",TEXT(MATCH($C16,'2018-07'!$C$2:$C$100,0)+1,0)))="",AND(INDIRECT(CONCATENATE("'2018-08'!W",TEXT(MATCH($C16,'2018-08'!$C$2:$C$100,0)+1,0)))="",INDIRECT(CONCATENATE("'2018-07'!W",TEXT(MATCH($C16,'2018-07'!$C$2:$C$100,0)+1,0)))="")),"Н/Д",INDIRECT(CONCATENATE("'2018-08'!W",TEXT(MATCH($C16,'2018-08'!$C$2:$C$100,0)+1,0)))-INDIRECT(CONCATENATE("'2018-07'!W",TEXT(MATCH($C16,'2018-07'!$C$2:$C$100,0)+1,0))))</f>
        <v>35003339198.080017</v>
      </c>
    </row>
    <row r="17" spans="1:23" x14ac:dyDescent="0.25">
      <c r="A17" s="2" t="s">
        <v>34</v>
      </c>
      <c r="B17" s="2" t="s">
        <v>38</v>
      </c>
      <c r="C17" s="15">
        <v>56000000</v>
      </c>
      <c r="D17" s="2" t="s">
        <v>211</v>
      </c>
      <c r="E17" s="17">
        <f ca="1">IF(OR(INDIRECT(CONCATENATE("'2018-08'!E",TEXT(MATCH($C17,'2018-08'!$C$2:$C$100,0)+1,0)))="",INDIRECT(CONCATENATE("'2018-07'!E",TEXT(MATCH($C17,'2018-07'!$C$2:$C$100,0)+1,0)))="",AND(INDIRECT(CONCATENATE("'2018-08'!E",TEXT(MATCH($C17,'2018-08'!$C$2:$C$100,0)+1,0)))="",INDIRECT(CONCATENATE("'2018-07'!E",TEXT(MATCH($C17,'2018-07'!$C$2:$C$100,0)+1,0)))="")),"Н/Д",INDIRECT(CONCATENATE("'2018-08'!E",TEXT(MATCH($C17,'2018-08'!$C$2:$C$100,0)+1,0)))-INDIRECT(CONCATENATE("'2018-07'!E",TEXT(MATCH($C17,'2018-07'!$C$2:$C$100,0)+1,0))))</f>
        <v>6165039605.4899979</v>
      </c>
      <c r="F17" s="17">
        <f ca="1">IF(OR(INDIRECT(CONCATENATE("'2018-08'!F",TEXT(MATCH($C17,'2018-08'!$C$2:$C$100,0)+1,0)))="",INDIRECT(CONCATENATE("'2018-07'!F",TEXT(MATCH($C17,'2018-07'!$C$2:$C$100,0)+1,0)))="",AND(INDIRECT(CONCATENATE("'2018-08'!F",TEXT(MATCH($C17,'2018-08'!$C$2:$C$100,0)+1,0)))="",INDIRECT(CONCATENATE("'2018-07'!F",TEXT(MATCH($C17,'2018-07'!$C$2:$C$100,0)+1,0)))="")),"Н/Д",INDIRECT(CONCATENATE("'2018-08'!F",TEXT(MATCH($C17,'2018-08'!$C$2:$C$100,0)+1,0)))-INDIRECT(CONCATENATE("'2018-07'!F",TEXT(MATCH($C17,'2018-07'!$C$2:$C$100,0)+1,0))))</f>
        <v>4578460217.0299988</v>
      </c>
      <c r="G17" s="17">
        <f ca="1">IF(OR(INDIRECT(CONCATENATE("'2018-08'!G",TEXT(MATCH($C17,'2018-08'!$C$2:$C$100,0)+1,0)))="",INDIRECT(CONCATENATE("'2018-07'!G",TEXT(MATCH($C17,'2018-07'!$C$2:$C$100,0)+1,0)))="",AND(INDIRECT(CONCATENATE("'2018-08'!G",TEXT(MATCH($C17,'2018-08'!$C$2:$C$100,0)+1,0)))="",INDIRECT(CONCATENATE("'2018-07'!G",TEXT(MATCH($C17,'2018-07'!$C$2:$C$100,0)+1,0)))="")),"Н/Д",INDIRECT(CONCATENATE("'2018-08'!G",TEXT(MATCH($C17,'2018-08'!$C$2:$C$100,0)+1,0)))-INDIRECT(CONCATENATE("'2018-07'!G",TEXT(MATCH($C17,'2018-07'!$C$2:$C$100,0)+1,0))))</f>
        <v>591180863.29000044</v>
      </c>
      <c r="H17" s="17">
        <f ca="1">IF(OR(INDIRECT(CONCATENATE("'2018-08'!H",TEXT(MATCH($C17,'2018-08'!$C$2:$C$100,0)+1,0)))="",INDIRECT(CONCATENATE("'2018-07'!H",TEXT(MATCH($C17,'2018-07'!$C$2:$C$100,0)+1,0)))="",AND(INDIRECT(CONCATENATE("'2018-08'!H",TEXT(MATCH($C17,'2018-08'!$C$2:$C$100,0)+1,0)))="",INDIRECT(CONCATENATE("'2018-07'!H",TEXT(MATCH($C17,'2018-07'!$C$2:$C$100,0)+1,0)))="")),"Н/Д",INDIRECT(CONCATENATE("'2018-08'!H",TEXT(MATCH($C17,'2018-08'!$C$2:$C$100,0)+1,0)))-INDIRECT(CONCATENATE("'2018-07'!H",TEXT(MATCH($C17,'2018-07'!$C$2:$C$100,0)+1,0))))</f>
        <v>1443380943.6000004</v>
      </c>
      <c r="I17" s="17">
        <f ca="1">IF(OR(INDIRECT(CONCATENATE("'2018-08'!I",TEXT(MATCH($C17,'2018-08'!$C$2:$C$100,0)+1,0)))="",INDIRECT(CONCATENATE("'2018-07'!I",TEXT(MATCH($C17,'2018-07'!$C$2:$C$100,0)+1,0)))="",AND(INDIRECT(CONCATENATE("'2018-08'!I",TEXT(MATCH($C17,'2018-08'!$C$2:$C$100,0)+1,0)))="",INDIRECT(CONCATENATE("'2018-07'!I",TEXT(MATCH($C17,'2018-07'!$C$2:$C$100,0)+1,0)))="")),"Н/Д",INDIRECT(CONCATENATE("'2018-08'!I",TEXT(MATCH($C17,'2018-08'!$C$2:$C$100,0)+1,0)))-INDIRECT(CONCATENATE("'2018-07'!I",TEXT(MATCH($C17,'2018-07'!$C$2:$C$100,0)+1,0))))</f>
        <v>785028922.51999998</v>
      </c>
      <c r="J17" s="17" t="str">
        <f ca="1">IF(OR(INDIRECT(CONCATENATE("'2018-08'!J",TEXT(MATCH($C17,'2018-08'!$C$2:$C$100,0)+1,0)))="",INDIRECT(CONCATENATE("'2018-07'!J",TEXT(MATCH($C17,'2018-07'!$C$2:$C$100,0)+1,0)))="",AND(INDIRECT(CONCATENATE("'2018-08'!J",TEXT(MATCH($C17,'2018-08'!$C$2:$C$100,0)+1,0)))="",INDIRECT(CONCATENATE("'2018-07'!J",TEXT(MATCH($C17,'2018-07'!$C$2:$C$100,0)+1,0)))="")),"Н/Д",INDIRECT(CONCATENATE("'2018-08'!J",TEXT(MATCH($C17,'2018-08'!$C$2:$C$100,0)+1,0)))-INDIRECT(CONCATENATE("'2018-07'!J",TEXT(MATCH($C17,'2018-07'!$C$2:$C$100,0)+1,0))))</f>
        <v>Н/Д</v>
      </c>
      <c r="K17" s="17">
        <f ca="1">IF(OR(INDIRECT(CONCATENATE("'2018-08'!K",TEXT(MATCH($C17,'2018-08'!$C$2:$C$100,0)+1,0)))="",INDIRECT(CONCATENATE("'2018-07'!K",TEXT(MATCH($C17,'2018-07'!$C$2:$C$100,0)+1,0)))="",AND(INDIRECT(CONCATENATE("'2018-08'!K",TEXT(MATCH($C17,'2018-08'!$C$2:$C$100,0)+1,0)))="",INDIRECT(CONCATENATE("'2018-07'!K",TEXT(MATCH($C17,'2018-07'!$C$2:$C$100,0)+1,0)))="")),"Н/Д",INDIRECT(CONCATENATE("'2018-08'!K",TEXT(MATCH($C17,'2018-08'!$C$2:$C$100,0)+1,0)))-INDIRECT(CONCATENATE("'2018-07'!K",TEXT(MATCH($C17,'2018-07'!$C$2:$C$100,0)+1,0))))</f>
        <v>566507383.87000012</v>
      </c>
      <c r="L17" s="17">
        <f ca="1">IF(OR(INDIRECT(CONCATENATE("'2018-08'!L",TEXT(MATCH($C17,'2018-08'!$C$2:$C$100,0)+1,0)))="",INDIRECT(CONCATENATE("'2018-07'!L",TEXT(MATCH($C17,'2018-07'!$C$2:$C$100,0)+1,0)))="",AND(INDIRECT(CONCATENATE("'2018-08'!L",TEXT(MATCH($C17,'2018-08'!$C$2:$C$100,0)+1,0)))="",INDIRECT(CONCATENATE("'2018-07'!L",TEXT(MATCH($C17,'2018-07'!$C$2:$C$100,0)+1,0)))="")),"Н/Д",INDIRECT(CONCATENATE("'2018-08'!L",TEXT(MATCH($C17,'2018-08'!$C$2:$C$100,0)+1,0)))-INDIRECT(CONCATENATE("'2018-07'!L",TEXT(MATCH($C17,'2018-07'!$C$2:$C$100,0)+1,0))))</f>
        <v>941723982.6500001</v>
      </c>
      <c r="M17" s="17">
        <f ca="1">IF(OR(INDIRECT(CONCATENATE("'2018-08'!M",TEXT(MATCH($C17,'2018-08'!$C$2:$C$100,0)+1,0)))="",INDIRECT(CONCATENATE("'2018-07'!M",TEXT(MATCH($C17,'2018-07'!$C$2:$C$100,0)+1,0)))="",AND(INDIRECT(CONCATENATE("'2018-08'!M",TEXT(MATCH($C17,'2018-08'!$C$2:$C$100,0)+1,0)))="",INDIRECT(CONCATENATE("'2018-07'!M",TEXT(MATCH($C17,'2018-07'!$C$2:$C$100,0)+1,0)))="")),"Н/Д",INDIRECT(CONCATENATE("'2018-08'!M",TEXT(MATCH($C17,'2018-08'!$C$2:$C$100,0)+1,0)))-INDIRECT(CONCATENATE("'2018-07'!M",TEXT(MATCH($C17,'2018-07'!$C$2:$C$100,0)+1,0))))</f>
        <v>2153435.4400000013</v>
      </c>
      <c r="N17" s="17">
        <f ca="1">IF(OR(INDIRECT(CONCATENATE("'2018-08'!N",TEXT(MATCH($C17,'2018-08'!$C$2:$C$100,0)+1,0)))="",INDIRECT(CONCATENATE("'2018-07'!N",TEXT(MATCH($C17,'2018-07'!$C$2:$C$100,0)+1,0)))="",AND(INDIRECT(CONCATENATE("'2018-08'!N",TEXT(MATCH($C17,'2018-08'!$C$2:$C$100,0)+1,0)))="",INDIRECT(CONCATENATE("'2018-07'!N",TEXT(MATCH($C17,'2018-07'!$C$2:$C$100,0)+1,0)))="")),"Н/Д",INDIRECT(CONCATENATE("'2018-08'!N",TEXT(MATCH($C17,'2018-08'!$C$2:$C$100,0)+1,0)))-INDIRECT(CONCATENATE("'2018-07'!NE",TEXT(MATCH($C17,'2018-07'!$C$2:$C$100,0)+1,0))))</f>
        <v>190672929.56999999</v>
      </c>
      <c r="O17" s="17">
        <f ca="1">IF(OR(INDIRECT(CONCATENATE("'2018-08'!O",TEXT(MATCH($C17,'2018-08'!$C$2:$C$100,0)+1,0)))="",INDIRECT(CONCATENATE("'2018-07'!O",TEXT(MATCH($C17,'2018-07'!$C$2:$C$100,0)+1,0)))="",AND(INDIRECT(CONCATENATE("'2018-08'!O",TEXT(MATCH($C17,'2018-08'!$C$2:$C$100,0)+1,0)))="",INDIRECT(CONCATENATE("'2018-07'!O",TEXT(MATCH($C17,'2018-07'!$C$2:$C$100,0)+1,0)))="")),"Н/Д",INDIRECT(CONCATENATE("'2018-08'!O",TEXT(MATCH($C17,'2018-08'!$C$2:$C$100,0)+1,0)))-INDIRECT(CONCATENATE("'2018-07'!O",TEXT(MATCH($C17,'2018-07'!$C$2:$C$100,0)+1,0))))</f>
        <v>-16836.199999999997</v>
      </c>
      <c r="P17" s="17">
        <f ca="1">IF(OR(INDIRECT(CONCATENATE("'2018-08'!P",TEXT(MATCH($C17,'2018-08'!$C$2:$C$100,0)+1,0)))="",INDIRECT(CONCATENATE("'2018-07'!P",TEXT(MATCH($C17,'2018-07'!$C$2:$C$100,0)+1,0)))="",AND(INDIRECT(CONCATENATE("'2018-08'!P",TEXT(MATCH($C17,'2018-08'!$C$2:$C$100,0)+1,0)))="",INDIRECT(CONCATENATE("'2018-07'!P",TEXT(MATCH($C17,'2018-07'!$C$2:$C$100,0)+1,0)))="")),"Н/Д",INDIRECT(CONCATENATE("'2018-08'!P",TEXT(MATCH($C17,'2018-08'!$C$2:$C$100,0)+1,0)))-INDIRECT(CONCATENATE("'2018-07'!P",TEXT(MATCH($C17,'2018-07'!$C$2:$C$100,0)+1,0))))</f>
        <v>87706885.790000021</v>
      </c>
      <c r="Q17" s="17">
        <f ca="1">IF(OR(INDIRECT(CONCATENATE("'2018-08'!Q",TEXT(MATCH($C17,'2018-08'!$C$2:$C$100,0)+1,0)))="",INDIRECT(CONCATENATE("'2018-07'!Q",TEXT(MATCH($C17,'2018-07'!$C$2:$C$100,0)+1,0)))="",AND(INDIRECT(CONCATENATE("'2018-08'!Q",TEXT(MATCH($C17,'2018-08'!$C$2:$C$100,0)+1,0)))="",INDIRECT(CONCATENATE("'2018-07'!Q",TEXT(MATCH($C17,'2018-07'!$C$2:$C$100,0)+1,0)))="")),"Н/Д",INDIRECT(CONCATENATE("'2018-08'!Q",TEXT(MATCH($C17,'2018-08'!$C$2:$C$100,0)+1,0)))-INDIRECT(CONCATENATE("'2018-07'!Q",TEXT(MATCH($C17,'2018-07'!$C$2:$C$100,0)+1,0))))</f>
        <v>8412679.4700000025</v>
      </c>
      <c r="R17" s="17">
        <f ca="1">IF(OR(INDIRECT(CONCATENATE("'2018-08'!R",TEXT(MATCH($C17,'2018-08'!$C$2:$C$100,0)+1,0)))="",INDIRECT(CONCATENATE("'2018-07'!R",TEXT(MATCH($C17,'2018-07'!$C$2:$C$100,0)+1,0)))="",AND(INDIRECT(CONCATENATE("'2018-08'!R",TEXT(MATCH($C17,'2018-08'!$C$2:$C$100,0)+1,0)))="",INDIRECT(CONCATENATE("'2018-07'!R",TEXT(MATCH($C17,'2018-07'!$C$2:$C$100,0)+1,0)))="")),"Н/Д",INDIRECT(CONCATENATE("'2018-08'!R",TEXT(MATCH($C17,'2018-08'!$C$2:$C$100,0)+1,0)))-INDIRECT(CONCATENATE("'2018-07'!R",TEXT(MATCH($C17,'2018-07'!$C$2:$C$100,0)+1,0))))</f>
        <v>31077284.469999999</v>
      </c>
      <c r="S17" s="17">
        <f ca="1">IF(OR(INDIRECT(CONCATENATE("'2018-08'!S",TEXT(MATCH($C17,'2018-08'!$C$2:$C$100,0)+1,0)))="",INDIRECT(CONCATENATE("'2018-07'!S",TEXT(MATCH($C17,'2018-07'!$C$2:$C$100,0)+1,0)))="",AND(INDIRECT(CONCATENATE("'2018-08'!S",TEXT(MATCH($C17,'2018-08'!$C$2:$C$100,0)+1,0)))="",INDIRECT(CONCATENATE("'2018-07'!S",TEXT(MATCH($C17,'2018-07'!$C$2:$C$100,0)+1,0)))="")),"Н/Д",INDIRECT(CONCATENATE("'2018-08'!S",TEXT(MATCH($C17,'2018-08'!$C$2:$C$100,0)+1,0)))-INDIRECT(CONCATENATE("'2018-07'!S",TEXT(MATCH($C17,'2018-07'!$C$2:$C$100,0)+1,0))))</f>
        <v>659165.29</v>
      </c>
      <c r="T17" s="17">
        <f ca="1">IF(OR(INDIRECT(CONCATENATE("'2018-08'!T",TEXT(MATCH($C17,'2018-08'!$C$2:$C$100,0)+1,0)))="",INDIRECT(CONCATENATE("'2018-07'!T",TEXT(MATCH($C17,'2018-07'!$C$2:$C$100,0)+1,0)))="",AND(INDIRECT(CONCATENATE("'2018-08'!T",TEXT(MATCH($C17,'2018-08'!$C$2:$C$100,0)+1,0)))="",INDIRECT(CONCATENATE("'2018-07'!T",TEXT(MATCH($C17,'2018-07'!$C$2:$C$100,0)+1,0)))="")),"Н/Д",INDIRECT(CONCATENATE("'2018-08'!T",TEXT(MATCH($C17,'2018-08'!$C$2:$C$100,0)+1,0)))-INDIRECT(CONCATENATE("'2018-07'!T",TEXT(MATCH($C17,'2018-07'!$C$2:$C$100,0)+1,0))))</f>
        <v>72172559.269999981</v>
      </c>
      <c r="U17" s="17">
        <f ca="1">IF(OR(INDIRECT(CONCATENATE("'2018-08'!U",TEXT(MATCH($C17,'2018-08'!$C$2:$C$100,0)+1,0)))="",INDIRECT(CONCATENATE("'2018-07'!U",TEXT(MATCH($C17,'2018-07'!$C$2:$C$100,0)+1,0)))="",AND(INDIRECT(CONCATENATE("'2018-08'!U",TEXT(MATCH($C17,'2018-08'!$C$2:$C$100,0)+1,0)))="",INDIRECT(CONCATENATE("'2018-07'!U",TEXT(MATCH($C17,'2018-07'!$C$2:$C$100,0)+1,0)))="")),"Н/Д",INDIRECT(CONCATENATE("'2018-08'!U",TEXT(MATCH($C17,'2018-08'!$C$2:$C$100,0)+1,0)))-INDIRECT(CONCATENATE("'2018-07'!U",TEXT(MATCH($C17,'2018-07'!$C$2:$C$100,0)+1,0))))</f>
        <v>797158.88000001013</v>
      </c>
      <c r="V17" s="17">
        <f ca="1">IF(OR(INDIRECT(CONCATENATE("'2018-08'!V",TEXT(MATCH($C17,'2018-08'!$C$2:$C$100,0)+1,0)))="",INDIRECT(CONCATENATE("'2018-07'!V",TEXT(MATCH($C17,'2018-07'!$C$2:$C$100,0)+1,0)))="",AND(INDIRECT(CONCATENATE("'2018-08'!V",TEXT(MATCH($C17,'2018-08'!$C$2:$C$100,0)+1,0)))="",INDIRECT(CONCATENATE("'2018-07'!V",TEXT(MATCH($C17,'2018-07'!$C$2:$C$100,0)+1,0)))="")),"Н/Д",INDIRECT(CONCATENATE("'2018-08'!V",TEXT(MATCH($C17,'2018-08'!$C$2:$C$100,0)+1,0)))-INDIRECT(CONCATENATE("'2018-07'!V",TEXT(MATCH($C17,'2018-07'!$C$2:$C$100,0)+1,0))))</f>
        <v>1586579388.4599991</v>
      </c>
      <c r="W17" s="17">
        <f ca="1">IF(OR(INDIRECT(CONCATENATE("'2018-08'!W",TEXT(MATCH($C17,'2018-08'!$C$2:$C$100,0)+1,0)))="",INDIRECT(CONCATENATE("'2018-07'!W",TEXT(MATCH($C17,'2018-07'!$C$2:$C$100,0)+1,0)))="",AND(INDIRECT(CONCATENATE("'2018-08'!W",TEXT(MATCH($C17,'2018-08'!$C$2:$C$100,0)+1,0)))="",INDIRECT(CONCATENATE("'2018-07'!W",TEXT(MATCH($C17,'2018-07'!$C$2:$C$100,0)+1,0)))="")),"Н/Д",INDIRECT(CONCATENATE("'2018-08'!W",TEXT(MATCH($C17,'2018-08'!$C$2:$C$100,0)+1,0)))-INDIRECT(CONCATENATE("'2018-07'!W",TEXT(MATCH($C17,'2018-07'!$C$2:$C$100,0)+1,0))))</f>
        <v>16890551382.790009</v>
      </c>
    </row>
    <row r="18" spans="1:23" x14ac:dyDescent="0.25">
      <c r="A18" s="2" t="s">
        <v>34</v>
      </c>
      <c r="B18" s="2" t="s">
        <v>39</v>
      </c>
      <c r="C18" s="15">
        <v>57000000</v>
      </c>
      <c r="D18" s="2" t="s">
        <v>211</v>
      </c>
      <c r="E18" s="17">
        <f ca="1">IF(OR(INDIRECT(CONCATENATE("'2018-08'!E",TEXT(MATCH($C18,'2018-08'!$C$2:$C$100,0)+1,0)))="",INDIRECT(CONCATENATE("'2018-07'!E",TEXT(MATCH($C18,'2018-07'!$C$2:$C$100,0)+1,0)))="",AND(INDIRECT(CONCATENATE("'2018-08'!E",TEXT(MATCH($C18,'2018-08'!$C$2:$C$100,0)+1,0)))="",INDIRECT(CONCATENATE("'2018-07'!E",TEXT(MATCH($C18,'2018-07'!$C$2:$C$100,0)+1,0)))="")),"Н/Д",INDIRECT(CONCATENATE("'2018-08'!E",TEXT(MATCH($C18,'2018-08'!$C$2:$C$100,0)+1,0)))-INDIRECT(CONCATENATE("'2018-07'!E",TEXT(MATCH($C18,'2018-07'!$C$2:$C$100,0)+1,0))))</f>
        <v>16407387271.699997</v>
      </c>
      <c r="F18" s="17">
        <f ca="1">IF(OR(INDIRECT(CONCATENATE("'2018-08'!F",TEXT(MATCH($C18,'2018-08'!$C$2:$C$100,0)+1,0)))="",INDIRECT(CONCATENATE("'2018-07'!F",TEXT(MATCH($C18,'2018-07'!$C$2:$C$100,0)+1,0)))="",AND(INDIRECT(CONCATENATE("'2018-08'!F",TEXT(MATCH($C18,'2018-08'!$C$2:$C$100,0)+1,0)))="",INDIRECT(CONCATENATE("'2018-07'!F",TEXT(MATCH($C18,'2018-07'!$C$2:$C$100,0)+1,0)))="")),"Н/Д",INDIRECT(CONCATENATE("'2018-08'!F",TEXT(MATCH($C18,'2018-08'!$C$2:$C$100,0)+1,0)))-INDIRECT(CONCATENATE("'2018-07'!F",TEXT(MATCH($C18,'2018-07'!$C$2:$C$100,0)+1,0))))</f>
        <v>15078433429.200005</v>
      </c>
      <c r="G18" s="17">
        <f ca="1">IF(OR(INDIRECT(CONCATENATE("'2018-08'!G",TEXT(MATCH($C18,'2018-08'!$C$2:$C$100,0)+1,0)))="",INDIRECT(CONCATENATE("'2018-07'!G",TEXT(MATCH($C18,'2018-07'!$C$2:$C$100,0)+1,0)))="",AND(INDIRECT(CONCATENATE("'2018-08'!G",TEXT(MATCH($C18,'2018-08'!$C$2:$C$100,0)+1,0)))="",INDIRECT(CONCATENATE("'2018-07'!G",TEXT(MATCH($C18,'2018-07'!$C$2:$C$100,0)+1,0)))="")),"Н/Д",INDIRECT(CONCATENATE("'2018-08'!G",TEXT(MATCH($C18,'2018-08'!$C$2:$C$100,0)+1,0)))-INDIRECT(CONCATENATE("'2018-07'!G",TEXT(MATCH($C18,'2018-07'!$C$2:$C$100,0)+1,0))))</f>
        <v>4299566271.9099998</v>
      </c>
      <c r="H18" s="17">
        <f ca="1">IF(OR(INDIRECT(CONCATENATE("'2018-08'!H",TEXT(MATCH($C18,'2018-08'!$C$2:$C$100,0)+1,0)))="",INDIRECT(CONCATENATE("'2018-07'!H",TEXT(MATCH($C18,'2018-07'!$C$2:$C$100,0)+1,0)))="",AND(INDIRECT(CONCATENATE("'2018-08'!H",TEXT(MATCH($C18,'2018-08'!$C$2:$C$100,0)+1,0)))="",INDIRECT(CONCATENATE("'2018-07'!H",TEXT(MATCH($C18,'2018-07'!$C$2:$C$100,0)+1,0)))="")),"Н/Д",INDIRECT(CONCATENATE("'2018-08'!H",TEXT(MATCH($C18,'2018-08'!$C$2:$C$100,0)+1,0)))-INDIRECT(CONCATENATE("'2018-07'!H",TEXT(MATCH($C18,'2018-07'!$C$2:$C$100,0)+1,0))))</f>
        <v>4021355035.1000023</v>
      </c>
      <c r="I18" s="17">
        <f ca="1">IF(OR(INDIRECT(CONCATENATE("'2018-08'!I",TEXT(MATCH($C18,'2018-08'!$C$2:$C$100,0)+1,0)))="",INDIRECT(CONCATENATE("'2018-07'!I",TEXT(MATCH($C18,'2018-07'!$C$2:$C$100,0)+1,0)))="",AND(INDIRECT(CONCATENATE("'2018-08'!I",TEXT(MATCH($C18,'2018-08'!$C$2:$C$100,0)+1,0)))="",INDIRECT(CONCATENATE("'2018-07'!I",TEXT(MATCH($C18,'2018-07'!$C$2:$C$100,0)+1,0)))="")),"Н/Д",INDIRECT(CONCATENATE("'2018-08'!I",TEXT(MATCH($C18,'2018-08'!$C$2:$C$100,0)+1,0)))-INDIRECT(CONCATENATE("'2018-07'!I",TEXT(MATCH($C18,'2018-07'!$C$2:$C$100,0)+1,0))))</f>
        <v>807001250.91000032</v>
      </c>
      <c r="J18" s="17" t="str">
        <f ca="1">IF(OR(INDIRECT(CONCATENATE("'2018-08'!J",TEXT(MATCH($C18,'2018-08'!$C$2:$C$100,0)+1,0)))="",INDIRECT(CONCATENATE("'2018-07'!J",TEXT(MATCH($C18,'2018-07'!$C$2:$C$100,0)+1,0)))="",AND(INDIRECT(CONCATENATE("'2018-08'!J",TEXT(MATCH($C18,'2018-08'!$C$2:$C$100,0)+1,0)))="",INDIRECT(CONCATENATE("'2018-07'!J",TEXT(MATCH($C18,'2018-07'!$C$2:$C$100,0)+1,0)))="")),"Н/Д",INDIRECT(CONCATENATE("'2018-08'!J",TEXT(MATCH($C18,'2018-08'!$C$2:$C$100,0)+1,0)))-INDIRECT(CONCATENATE("'2018-07'!J",TEXT(MATCH($C18,'2018-07'!$C$2:$C$100,0)+1,0))))</f>
        <v>Н/Д</v>
      </c>
      <c r="K18" s="17">
        <f ca="1">IF(OR(INDIRECT(CONCATENATE("'2018-08'!K",TEXT(MATCH($C18,'2018-08'!$C$2:$C$100,0)+1,0)))="",INDIRECT(CONCATENATE("'2018-07'!K",TEXT(MATCH($C18,'2018-07'!$C$2:$C$100,0)+1,0)))="",AND(INDIRECT(CONCATENATE("'2018-08'!K",TEXT(MATCH($C18,'2018-08'!$C$2:$C$100,0)+1,0)))="",INDIRECT(CONCATENATE("'2018-07'!K",TEXT(MATCH($C18,'2018-07'!$C$2:$C$100,0)+1,0)))="")),"Н/Д",INDIRECT(CONCATENATE("'2018-08'!K",TEXT(MATCH($C18,'2018-08'!$C$2:$C$100,0)+1,0)))-INDIRECT(CONCATENATE("'2018-07'!K",TEXT(MATCH($C18,'2018-07'!$C$2:$C$100,0)+1,0))))</f>
        <v>1270718651.0899997</v>
      </c>
      <c r="L18" s="17">
        <f ca="1">IF(OR(INDIRECT(CONCATENATE("'2018-08'!L",TEXT(MATCH($C18,'2018-08'!$C$2:$C$100,0)+1,0)))="",INDIRECT(CONCATENATE("'2018-07'!L",TEXT(MATCH($C18,'2018-07'!$C$2:$C$100,0)+1,0)))="",AND(INDIRECT(CONCATENATE("'2018-08'!L",TEXT(MATCH($C18,'2018-08'!$C$2:$C$100,0)+1,0)))="",INDIRECT(CONCATENATE("'2018-07'!L",TEXT(MATCH($C18,'2018-07'!$C$2:$C$100,0)+1,0)))="")),"Н/Д",INDIRECT(CONCATENATE("'2018-08'!L",TEXT(MATCH($C18,'2018-08'!$C$2:$C$100,0)+1,0)))-INDIRECT(CONCATENATE("'2018-07'!L",TEXT(MATCH($C18,'2018-07'!$C$2:$C$100,0)+1,0))))</f>
        <v>4149001948.1600008</v>
      </c>
      <c r="M18" s="17">
        <f ca="1">IF(OR(INDIRECT(CONCATENATE("'2018-08'!M",TEXT(MATCH($C18,'2018-08'!$C$2:$C$100,0)+1,0)))="",INDIRECT(CONCATENATE("'2018-07'!M",TEXT(MATCH($C18,'2018-07'!$C$2:$C$100,0)+1,0)))="",AND(INDIRECT(CONCATENATE("'2018-08'!M",TEXT(MATCH($C18,'2018-08'!$C$2:$C$100,0)+1,0)))="",INDIRECT(CONCATENATE("'2018-07'!M",TEXT(MATCH($C18,'2018-07'!$C$2:$C$100,0)+1,0)))="")),"Н/Д",INDIRECT(CONCATENATE("'2018-08'!M",TEXT(MATCH($C18,'2018-08'!$C$2:$C$100,0)+1,0)))-INDIRECT(CONCATENATE("'2018-07'!M",TEXT(MATCH($C18,'2018-07'!$C$2:$C$100,0)+1,0))))</f>
        <v>20947906.580000013</v>
      </c>
      <c r="N18" s="17">
        <f ca="1">IF(OR(INDIRECT(CONCATENATE("'2018-08'!N",TEXT(MATCH($C18,'2018-08'!$C$2:$C$100,0)+1,0)))="",INDIRECT(CONCATENATE("'2018-07'!N",TEXT(MATCH($C18,'2018-07'!$C$2:$C$100,0)+1,0)))="",AND(INDIRECT(CONCATENATE("'2018-08'!N",TEXT(MATCH($C18,'2018-08'!$C$2:$C$100,0)+1,0)))="",INDIRECT(CONCATENATE("'2018-07'!N",TEXT(MATCH($C18,'2018-07'!$C$2:$C$100,0)+1,0)))="")),"Н/Д",INDIRECT(CONCATENATE("'2018-08'!N",TEXT(MATCH($C18,'2018-08'!$C$2:$C$100,0)+1,0)))-INDIRECT(CONCATENATE("'2018-07'!NE",TEXT(MATCH($C18,'2018-07'!$C$2:$C$100,0)+1,0))))</f>
        <v>505579139.42000002</v>
      </c>
      <c r="O18" s="17">
        <f ca="1">IF(OR(INDIRECT(CONCATENATE("'2018-08'!O",TEXT(MATCH($C18,'2018-08'!$C$2:$C$100,0)+1,0)))="",INDIRECT(CONCATENATE("'2018-07'!O",TEXT(MATCH($C18,'2018-07'!$C$2:$C$100,0)+1,0)))="",AND(INDIRECT(CONCATENATE("'2018-08'!O",TEXT(MATCH($C18,'2018-08'!$C$2:$C$100,0)+1,0)))="",INDIRECT(CONCATENATE("'2018-07'!O",TEXT(MATCH($C18,'2018-07'!$C$2:$C$100,0)+1,0)))="")),"Н/Д",INDIRECT(CONCATENATE("'2018-08'!O",TEXT(MATCH($C18,'2018-08'!$C$2:$C$100,0)+1,0)))-INDIRECT(CONCATENATE("'2018-07'!O",TEXT(MATCH($C18,'2018-07'!$C$2:$C$100,0)+1,0))))</f>
        <v>9230.5099999999948</v>
      </c>
      <c r="P18" s="17">
        <f ca="1">IF(OR(INDIRECT(CONCATENATE("'2018-08'!P",TEXT(MATCH($C18,'2018-08'!$C$2:$C$100,0)+1,0)))="",INDIRECT(CONCATENATE("'2018-07'!P",TEXT(MATCH($C18,'2018-07'!$C$2:$C$100,0)+1,0)))="",AND(INDIRECT(CONCATENATE("'2018-08'!P",TEXT(MATCH($C18,'2018-08'!$C$2:$C$100,0)+1,0)))="",INDIRECT(CONCATENATE("'2018-07'!P",TEXT(MATCH($C18,'2018-07'!$C$2:$C$100,0)+1,0)))="")),"Н/Д",INDIRECT(CONCATENATE("'2018-08'!P",TEXT(MATCH($C18,'2018-08'!$C$2:$C$100,0)+1,0)))-INDIRECT(CONCATENATE("'2018-07'!P",TEXT(MATCH($C18,'2018-07'!$C$2:$C$100,0)+1,0))))</f>
        <v>109141472.13999987</v>
      </c>
      <c r="Q18" s="17">
        <f ca="1">IF(OR(INDIRECT(CONCATENATE("'2018-08'!Q",TEXT(MATCH($C18,'2018-08'!$C$2:$C$100,0)+1,0)))="",INDIRECT(CONCATENATE("'2018-07'!Q",TEXT(MATCH($C18,'2018-07'!$C$2:$C$100,0)+1,0)))="",AND(INDIRECT(CONCATENATE("'2018-08'!Q",TEXT(MATCH($C18,'2018-08'!$C$2:$C$100,0)+1,0)))="",INDIRECT(CONCATENATE("'2018-07'!Q",TEXT(MATCH($C18,'2018-07'!$C$2:$C$100,0)+1,0)))="")),"Н/Д",INDIRECT(CONCATENATE("'2018-08'!Q",TEXT(MATCH($C18,'2018-08'!$C$2:$C$100,0)+1,0)))-INDIRECT(CONCATENATE("'2018-07'!Q",TEXT(MATCH($C18,'2018-07'!$C$2:$C$100,0)+1,0))))</f>
        <v>91798168.860000014</v>
      </c>
      <c r="R18" s="17">
        <f ca="1">IF(OR(INDIRECT(CONCATENATE("'2018-08'!R",TEXT(MATCH($C18,'2018-08'!$C$2:$C$100,0)+1,0)))="",INDIRECT(CONCATENATE("'2018-07'!R",TEXT(MATCH($C18,'2018-07'!$C$2:$C$100,0)+1,0)))="",AND(INDIRECT(CONCATENATE("'2018-08'!R",TEXT(MATCH($C18,'2018-08'!$C$2:$C$100,0)+1,0)))="",INDIRECT(CONCATENATE("'2018-07'!R",TEXT(MATCH($C18,'2018-07'!$C$2:$C$100,0)+1,0)))="")),"Н/Д",INDIRECT(CONCATENATE("'2018-08'!R",TEXT(MATCH($C18,'2018-08'!$C$2:$C$100,0)+1,0)))-INDIRECT(CONCATENATE("'2018-07'!R",TEXT(MATCH($C18,'2018-07'!$C$2:$C$100,0)+1,0))))</f>
        <v>43816235.019999981</v>
      </c>
      <c r="S18" s="17">
        <f ca="1">IF(OR(INDIRECT(CONCATENATE("'2018-08'!S",TEXT(MATCH($C18,'2018-08'!$C$2:$C$100,0)+1,0)))="",INDIRECT(CONCATENATE("'2018-07'!S",TEXT(MATCH($C18,'2018-07'!$C$2:$C$100,0)+1,0)))="",AND(INDIRECT(CONCATENATE("'2018-08'!S",TEXT(MATCH($C18,'2018-08'!$C$2:$C$100,0)+1,0)))="",INDIRECT(CONCATENATE("'2018-07'!S",TEXT(MATCH($C18,'2018-07'!$C$2:$C$100,0)+1,0)))="")),"Н/Д",INDIRECT(CONCATENATE("'2018-08'!S",TEXT(MATCH($C18,'2018-08'!$C$2:$C$100,0)+1,0)))-INDIRECT(CONCATENATE("'2018-07'!S",TEXT(MATCH($C18,'2018-07'!$C$2:$C$100,0)+1,0))))</f>
        <v>60955.130000000121</v>
      </c>
      <c r="T18" s="17">
        <f ca="1">IF(OR(INDIRECT(CONCATENATE("'2018-08'!T",TEXT(MATCH($C18,'2018-08'!$C$2:$C$100,0)+1,0)))="",INDIRECT(CONCATENATE("'2018-07'!T",TEXT(MATCH($C18,'2018-07'!$C$2:$C$100,0)+1,0)))="",AND(INDIRECT(CONCATENATE("'2018-08'!T",TEXT(MATCH($C18,'2018-08'!$C$2:$C$100,0)+1,0)))="",INDIRECT(CONCATENATE("'2018-07'!T",TEXT(MATCH($C18,'2018-07'!$C$2:$C$100,0)+1,0)))="")),"Н/Д",INDIRECT(CONCATENATE("'2018-08'!T",TEXT(MATCH($C18,'2018-08'!$C$2:$C$100,0)+1,0)))-INDIRECT(CONCATENATE("'2018-07'!T",TEXT(MATCH($C18,'2018-07'!$C$2:$C$100,0)+1,0))))</f>
        <v>140689280.06999993</v>
      </c>
      <c r="U18" s="17">
        <f ca="1">IF(OR(INDIRECT(CONCATENATE("'2018-08'!U",TEXT(MATCH($C18,'2018-08'!$C$2:$C$100,0)+1,0)))="",INDIRECT(CONCATENATE("'2018-07'!U",TEXT(MATCH($C18,'2018-07'!$C$2:$C$100,0)+1,0)))="",AND(INDIRECT(CONCATENATE("'2018-08'!U",TEXT(MATCH($C18,'2018-08'!$C$2:$C$100,0)+1,0)))="",INDIRECT(CONCATENATE("'2018-07'!U",TEXT(MATCH($C18,'2018-07'!$C$2:$C$100,0)+1,0)))="")),"Н/Д",INDIRECT(CONCATENATE("'2018-08'!U",TEXT(MATCH($C18,'2018-08'!$C$2:$C$100,0)+1,0)))-INDIRECT(CONCATENATE("'2018-07'!U",TEXT(MATCH($C18,'2018-07'!$C$2:$C$100,0)+1,0))))</f>
        <v>8026273.9900000021</v>
      </c>
      <c r="V18" s="17">
        <f ca="1">IF(OR(INDIRECT(CONCATENATE("'2018-08'!V",TEXT(MATCH($C18,'2018-08'!$C$2:$C$100,0)+1,0)))="",INDIRECT(CONCATENATE("'2018-07'!V",TEXT(MATCH($C18,'2018-07'!$C$2:$C$100,0)+1,0)))="",AND(INDIRECT(CONCATENATE("'2018-08'!V",TEXT(MATCH($C18,'2018-08'!$C$2:$C$100,0)+1,0)))="",INDIRECT(CONCATENATE("'2018-07'!V",TEXT(MATCH($C18,'2018-07'!$C$2:$C$100,0)+1,0)))="")),"Н/Д",INDIRECT(CONCATENATE("'2018-08'!V",TEXT(MATCH($C18,'2018-08'!$C$2:$C$100,0)+1,0)))-INDIRECT(CONCATENATE("'2018-07'!V",TEXT(MATCH($C18,'2018-07'!$C$2:$C$100,0)+1,0))))</f>
        <v>1328953842.5</v>
      </c>
      <c r="W18" s="17">
        <f ca="1">IF(OR(INDIRECT(CONCATENATE("'2018-08'!W",TEXT(MATCH($C18,'2018-08'!$C$2:$C$100,0)+1,0)))="",INDIRECT(CONCATENATE("'2018-07'!W",TEXT(MATCH($C18,'2018-07'!$C$2:$C$100,0)+1,0)))="",AND(INDIRECT(CONCATENATE("'2018-08'!W",TEXT(MATCH($C18,'2018-08'!$C$2:$C$100,0)+1,0)))="",INDIRECT(CONCATENATE("'2018-07'!W",TEXT(MATCH($C18,'2018-07'!$C$2:$C$100,0)+1,0)))="")),"Н/Д",INDIRECT(CONCATENATE("'2018-08'!W",TEXT(MATCH($C18,'2018-08'!$C$2:$C$100,0)+1,0)))-INDIRECT(CONCATENATE("'2018-07'!W",TEXT(MATCH($C18,'2018-07'!$C$2:$C$100,0)+1,0))))</f>
        <v>47849266110.399994</v>
      </c>
    </row>
    <row r="19" spans="1:23" x14ac:dyDescent="0.25">
      <c r="A19" s="2" t="s">
        <v>34</v>
      </c>
      <c r="B19" s="2" t="s">
        <v>40</v>
      </c>
      <c r="C19" s="15">
        <v>80000000</v>
      </c>
      <c r="D19" s="2" t="s">
        <v>211</v>
      </c>
      <c r="E19" s="17">
        <f ca="1">IF(OR(INDIRECT(CONCATENATE("'2018-08'!E",TEXT(MATCH($C19,'2018-08'!$C$2:$C$100,0)+1,0)))="",INDIRECT(CONCATENATE("'2018-07'!E",TEXT(MATCH($C19,'2018-07'!$C$2:$C$100,0)+1,0)))="",AND(INDIRECT(CONCATENATE("'2018-08'!E",TEXT(MATCH($C19,'2018-08'!$C$2:$C$100,0)+1,0)))="",INDIRECT(CONCATENATE("'2018-07'!E",TEXT(MATCH($C19,'2018-07'!$C$2:$C$100,0)+1,0)))="")),"Н/Д",INDIRECT(CONCATENATE("'2018-08'!E",TEXT(MATCH($C19,'2018-08'!$C$2:$C$100,0)+1,0)))-INDIRECT(CONCATENATE("'2018-07'!E",TEXT(MATCH($C19,'2018-07'!$C$2:$C$100,0)+1,0))))</f>
        <v>20782954846.800003</v>
      </c>
      <c r="F19" s="17">
        <f ca="1">IF(OR(INDIRECT(CONCATENATE("'2018-08'!F",TEXT(MATCH($C19,'2018-08'!$C$2:$C$100,0)+1,0)))="",INDIRECT(CONCATENATE("'2018-07'!F",TEXT(MATCH($C19,'2018-07'!$C$2:$C$100,0)+1,0)))="",AND(INDIRECT(CONCATENATE("'2018-08'!F",TEXT(MATCH($C19,'2018-08'!$C$2:$C$100,0)+1,0)))="",INDIRECT(CONCATENATE("'2018-07'!F",TEXT(MATCH($C19,'2018-07'!$C$2:$C$100,0)+1,0)))="")),"Н/Д",INDIRECT(CONCATENATE("'2018-08'!F",TEXT(MATCH($C19,'2018-08'!$C$2:$C$100,0)+1,0)))-INDIRECT(CONCATENATE("'2018-07'!F",TEXT(MATCH($C19,'2018-07'!$C$2:$C$100,0)+1,0))))</f>
        <v>17395911614.580002</v>
      </c>
      <c r="G19" s="17">
        <f ca="1">IF(OR(INDIRECT(CONCATENATE("'2018-08'!G",TEXT(MATCH($C19,'2018-08'!$C$2:$C$100,0)+1,0)))="",INDIRECT(CONCATENATE("'2018-07'!G",TEXT(MATCH($C19,'2018-07'!$C$2:$C$100,0)+1,0)))="",AND(INDIRECT(CONCATENATE("'2018-08'!G",TEXT(MATCH($C19,'2018-08'!$C$2:$C$100,0)+1,0)))="",INDIRECT(CONCATENATE("'2018-07'!G",TEXT(MATCH($C19,'2018-07'!$C$2:$C$100,0)+1,0)))="")),"Н/Д",INDIRECT(CONCATENATE("'2018-08'!G",TEXT(MATCH($C19,'2018-08'!$C$2:$C$100,0)+1,0)))-INDIRECT(CONCATENATE("'2018-07'!G",TEXT(MATCH($C19,'2018-07'!$C$2:$C$100,0)+1,0))))</f>
        <v>4074495010.4899979</v>
      </c>
      <c r="H19" s="17">
        <f ca="1">IF(OR(INDIRECT(CONCATENATE("'2018-08'!H",TEXT(MATCH($C19,'2018-08'!$C$2:$C$100,0)+1,0)))="",INDIRECT(CONCATENATE("'2018-07'!H",TEXT(MATCH($C19,'2018-07'!$C$2:$C$100,0)+1,0)))="",AND(INDIRECT(CONCATENATE("'2018-08'!H",TEXT(MATCH($C19,'2018-08'!$C$2:$C$100,0)+1,0)))="",INDIRECT(CONCATENATE("'2018-07'!H",TEXT(MATCH($C19,'2018-07'!$C$2:$C$100,0)+1,0)))="")),"Н/Д",INDIRECT(CONCATENATE("'2018-08'!H",TEXT(MATCH($C19,'2018-08'!$C$2:$C$100,0)+1,0)))-INDIRECT(CONCATENATE("'2018-07'!H",TEXT(MATCH($C19,'2018-07'!$C$2:$C$100,0)+1,0))))</f>
        <v>4743768053.9599991</v>
      </c>
      <c r="I19" s="17">
        <f ca="1">IF(OR(INDIRECT(CONCATENATE("'2018-08'!I",TEXT(MATCH($C19,'2018-08'!$C$2:$C$100,0)+1,0)))="",INDIRECT(CONCATENATE("'2018-07'!I",TEXT(MATCH($C19,'2018-07'!$C$2:$C$100,0)+1,0)))="",AND(INDIRECT(CONCATENATE("'2018-08'!I",TEXT(MATCH($C19,'2018-08'!$C$2:$C$100,0)+1,0)))="",INDIRECT(CONCATENATE("'2018-07'!I",TEXT(MATCH($C19,'2018-07'!$C$2:$C$100,0)+1,0)))="")),"Н/Д",INDIRECT(CONCATENATE("'2018-08'!I",TEXT(MATCH($C19,'2018-08'!$C$2:$C$100,0)+1,0)))-INDIRECT(CONCATENATE("'2018-07'!I",TEXT(MATCH($C19,'2018-07'!$C$2:$C$100,0)+1,0))))</f>
        <v>1869801010.9400005</v>
      </c>
      <c r="J19" s="17" t="str">
        <f ca="1">IF(OR(INDIRECT(CONCATENATE("'2018-08'!J",TEXT(MATCH($C19,'2018-08'!$C$2:$C$100,0)+1,0)))="",INDIRECT(CONCATENATE("'2018-07'!J",TEXT(MATCH($C19,'2018-07'!$C$2:$C$100,0)+1,0)))="",AND(INDIRECT(CONCATENATE("'2018-08'!J",TEXT(MATCH($C19,'2018-08'!$C$2:$C$100,0)+1,0)))="",INDIRECT(CONCATENATE("'2018-07'!J",TEXT(MATCH($C19,'2018-07'!$C$2:$C$100,0)+1,0)))="")),"Н/Д",INDIRECT(CONCATENATE("'2018-08'!J",TEXT(MATCH($C19,'2018-08'!$C$2:$C$100,0)+1,0)))-INDIRECT(CONCATENATE("'2018-07'!J",TEXT(MATCH($C19,'2018-07'!$C$2:$C$100,0)+1,0))))</f>
        <v>Н/Д</v>
      </c>
      <c r="K19" s="17">
        <f ca="1">IF(OR(INDIRECT(CONCATENATE("'2018-08'!K",TEXT(MATCH($C19,'2018-08'!$C$2:$C$100,0)+1,0)))="",INDIRECT(CONCATENATE("'2018-07'!K",TEXT(MATCH($C19,'2018-07'!$C$2:$C$100,0)+1,0)))="",AND(INDIRECT(CONCATENATE("'2018-08'!K",TEXT(MATCH($C19,'2018-08'!$C$2:$C$100,0)+1,0)))="",INDIRECT(CONCATENATE("'2018-07'!K",TEXT(MATCH($C19,'2018-07'!$C$2:$C$100,0)+1,0)))="")),"Н/Д",INDIRECT(CONCATENATE("'2018-08'!K",TEXT(MATCH($C19,'2018-08'!$C$2:$C$100,0)+1,0)))-INDIRECT(CONCATENATE("'2018-07'!K",TEXT(MATCH($C19,'2018-07'!$C$2:$C$100,0)+1,0))))</f>
        <v>1362970072.2300005</v>
      </c>
      <c r="L19" s="17">
        <f ca="1">IF(OR(INDIRECT(CONCATENATE("'2018-08'!L",TEXT(MATCH($C19,'2018-08'!$C$2:$C$100,0)+1,0)))="",INDIRECT(CONCATENATE("'2018-07'!L",TEXT(MATCH($C19,'2018-07'!$C$2:$C$100,0)+1,0)))="",AND(INDIRECT(CONCATENATE("'2018-08'!L",TEXT(MATCH($C19,'2018-08'!$C$2:$C$100,0)+1,0)))="",INDIRECT(CONCATENATE("'2018-07'!L",TEXT(MATCH($C19,'2018-07'!$C$2:$C$100,0)+1,0)))="")),"Н/Д",INDIRECT(CONCATENATE("'2018-08'!L",TEXT(MATCH($C19,'2018-08'!$C$2:$C$100,0)+1,0)))-INDIRECT(CONCATENATE("'2018-07'!L",TEXT(MATCH($C19,'2018-07'!$C$2:$C$100,0)+1,0))))</f>
        <v>3893958819.3000011</v>
      </c>
      <c r="M19" s="17">
        <f ca="1">IF(OR(INDIRECT(CONCATENATE("'2018-08'!M",TEXT(MATCH($C19,'2018-08'!$C$2:$C$100,0)+1,0)))="",INDIRECT(CONCATENATE("'2018-07'!M",TEXT(MATCH($C19,'2018-07'!$C$2:$C$100,0)+1,0)))="",AND(INDIRECT(CONCATENATE("'2018-08'!M",TEXT(MATCH($C19,'2018-08'!$C$2:$C$100,0)+1,0)))="",INDIRECT(CONCATENATE("'2018-07'!M",TEXT(MATCH($C19,'2018-07'!$C$2:$C$100,0)+1,0)))="")),"Н/Д",INDIRECT(CONCATENATE("'2018-08'!M",TEXT(MATCH($C19,'2018-08'!$C$2:$C$100,0)+1,0)))-INDIRECT(CONCATENATE("'2018-07'!M",TEXT(MATCH($C19,'2018-07'!$C$2:$C$100,0)+1,0))))</f>
        <v>41864785.879999995</v>
      </c>
      <c r="N19" s="17">
        <f ca="1">IF(OR(INDIRECT(CONCATENATE("'2018-08'!N",TEXT(MATCH($C19,'2018-08'!$C$2:$C$100,0)+1,0)))="",INDIRECT(CONCATENATE("'2018-07'!N",TEXT(MATCH($C19,'2018-07'!$C$2:$C$100,0)+1,0)))="",AND(INDIRECT(CONCATENATE("'2018-08'!N",TEXT(MATCH($C19,'2018-08'!$C$2:$C$100,0)+1,0)))="",INDIRECT(CONCATENATE("'2018-07'!N",TEXT(MATCH($C19,'2018-07'!$C$2:$C$100,0)+1,0)))="")),"Н/Д",INDIRECT(CONCATENATE("'2018-08'!N",TEXT(MATCH($C19,'2018-08'!$C$2:$C$100,0)+1,0)))-INDIRECT(CONCATENATE("'2018-07'!NE",TEXT(MATCH($C19,'2018-07'!$C$2:$C$100,0)+1,0))))</f>
        <v>715940408.65999997</v>
      </c>
      <c r="O19" s="17">
        <f ca="1">IF(OR(INDIRECT(CONCATENATE("'2018-08'!O",TEXT(MATCH($C19,'2018-08'!$C$2:$C$100,0)+1,0)))="",INDIRECT(CONCATENATE("'2018-07'!O",TEXT(MATCH($C19,'2018-07'!$C$2:$C$100,0)+1,0)))="",AND(INDIRECT(CONCATENATE("'2018-08'!O",TEXT(MATCH($C19,'2018-08'!$C$2:$C$100,0)+1,0)))="",INDIRECT(CONCATENATE("'2018-07'!O",TEXT(MATCH($C19,'2018-07'!$C$2:$C$100,0)+1,0)))="")),"Н/Д",INDIRECT(CONCATENATE("'2018-08'!O",TEXT(MATCH($C19,'2018-08'!$C$2:$C$100,0)+1,0)))-INDIRECT(CONCATENATE("'2018-07'!O",TEXT(MATCH($C19,'2018-07'!$C$2:$C$100,0)+1,0))))</f>
        <v>74421.400000000023</v>
      </c>
      <c r="P19" s="17">
        <f ca="1">IF(OR(INDIRECT(CONCATENATE("'2018-08'!P",TEXT(MATCH($C19,'2018-08'!$C$2:$C$100,0)+1,0)))="",INDIRECT(CONCATENATE("'2018-07'!P",TEXT(MATCH($C19,'2018-07'!$C$2:$C$100,0)+1,0)))="",AND(INDIRECT(CONCATENATE("'2018-08'!P",TEXT(MATCH($C19,'2018-08'!$C$2:$C$100,0)+1,0)))="",INDIRECT(CONCATENATE("'2018-07'!P",TEXT(MATCH($C19,'2018-07'!$C$2:$C$100,0)+1,0)))="")),"Н/Д",INDIRECT(CONCATENATE("'2018-08'!P",TEXT(MATCH($C19,'2018-08'!$C$2:$C$100,0)+1,0)))-INDIRECT(CONCATENATE("'2018-07'!P",TEXT(MATCH($C19,'2018-07'!$C$2:$C$100,0)+1,0))))</f>
        <v>733323869.55000019</v>
      </c>
      <c r="Q19" s="17">
        <f ca="1">IF(OR(INDIRECT(CONCATENATE("'2018-08'!Q",TEXT(MATCH($C19,'2018-08'!$C$2:$C$100,0)+1,0)))="",INDIRECT(CONCATENATE("'2018-07'!Q",TEXT(MATCH($C19,'2018-07'!$C$2:$C$100,0)+1,0)))="",AND(INDIRECT(CONCATENATE("'2018-08'!Q",TEXT(MATCH($C19,'2018-08'!$C$2:$C$100,0)+1,0)))="",INDIRECT(CONCATENATE("'2018-07'!Q",TEXT(MATCH($C19,'2018-07'!$C$2:$C$100,0)+1,0)))="")),"Н/Д",INDIRECT(CONCATENATE("'2018-08'!Q",TEXT(MATCH($C19,'2018-08'!$C$2:$C$100,0)+1,0)))-INDIRECT(CONCATENATE("'2018-07'!Q",TEXT(MATCH($C19,'2018-07'!$C$2:$C$100,0)+1,0))))</f>
        <v>49418850.609999985</v>
      </c>
      <c r="R19" s="17">
        <f ca="1">IF(OR(INDIRECT(CONCATENATE("'2018-08'!R",TEXT(MATCH($C19,'2018-08'!$C$2:$C$100,0)+1,0)))="",INDIRECT(CONCATENATE("'2018-07'!R",TEXT(MATCH($C19,'2018-07'!$C$2:$C$100,0)+1,0)))="",AND(INDIRECT(CONCATENATE("'2018-08'!R",TEXT(MATCH($C19,'2018-08'!$C$2:$C$100,0)+1,0)))="",INDIRECT(CONCATENATE("'2018-07'!R",TEXT(MATCH($C19,'2018-07'!$C$2:$C$100,0)+1,0)))="")),"Н/Д",INDIRECT(CONCATENATE("'2018-08'!R",TEXT(MATCH($C19,'2018-08'!$C$2:$C$100,0)+1,0)))-INDIRECT(CONCATENATE("'2018-07'!R",TEXT(MATCH($C19,'2018-07'!$C$2:$C$100,0)+1,0))))</f>
        <v>264858465.91999984</v>
      </c>
      <c r="S19" s="17">
        <f ca="1">IF(OR(INDIRECT(CONCATENATE("'2018-08'!S",TEXT(MATCH($C19,'2018-08'!$C$2:$C$100,0)+1,0)))="",INDIRECT(CONCATENATE("'2018-07'!S",TEXT(MATCH($C19,'2018-07'!$C$2:$C$100,0)+1,0)))="",AND(INDIRECT(CONCATENATE("'2018-08'!S",TEXT(MATCH($C19,'2018-08'!$C$2:$C$100,0)+1,0)))="",INDIRECT(CONCATENATE("'2018-07'!S",TEXT(MATCH($C19,'2018-07'!$C$2:$C$100,0)+1,0)))="")),"Н/Д",INDIRECT(CONCATENATE("'2018-08'!S",TEXT(MATCH($C19,'2018-08'!$C$2:$C$100,0)+1,0)))-INDIRECT(CONCATENATE("'2018-07'!S",TEXT(MATCH($C19,'2018-07'!$C$2:$C$100,0)+1,0))))</f>
        <v>3461252.5600000024</v>
      </c>
      <c r="T19" s="17">
        <f ca="1">IF(OR(INDIRECT(CONCATENATE("'2018-08'!T",TEXT(MATCH($C19,'2018-08'!$C$2:$C$100,0)+1,0)))="",INDIRECT(CONCATENATE("'2018-07'!T",TEXT(MATCH($C19,'2018-07'!$C$2:$C$100,0)+1,0)))="",AND(INDIRECT(CONCATENATE("'2018-08'!T",TEXT(MATCH($C19,'2018-08'!$C$2:$C$100,0)+1,0)))="",INDIRECT(CONCATENATE("'2018-07'!T",TEXT(MATCH($C19,'2018-07'!$C$2:$C$100,0)+1,0)))="")),"Н/Д",INDIRECT(CONCATENATE("'2018-08'!T",TEXT(MATCH($C19,'2018-08'!$C$2:$C$100,0)+1,0)))-INDIRECT(CONCATENATE("'2018-07'!T",TEXT(MATCH($C19,'2018-07'!$C$2:$C$100,0)+1,0))))</f>
        <v>187036228.69000006</v>
      </c>
      <c r="U19" s="17">
        <f ca="1">IF(OR(INDIRECT(CONCATENATE("'2018-08'!U",TEXT(MATCH($C19,'2018-08'!$C$2:$C$100,0)+1,0)))="",INDIRECT(CONCATENATE("'2018-07'!U",TEXT(MATCH($C19,'2018-07'!$C$2:$C$100,0)+1,0)))="",AND(INDIRECT(CONCATENATE("'2018-08'!U",TEXT(MATCH($C19,'2018-08'!$C$2:$C$100,0)+1,0)))="",INDIRECT(CONCATENATE("'2018-07'!U",TEXT(MATCH($C19,'2018-07'!$C$2:$C$100,0)+1,0)))="")),"Н/Д",INDIRECT(CONCATENATE("'2018-08'!U",TEXT(MATCH($C19,'2018-08'!$C$2:$C$100,0)+1,0)))-INDIRECT(CONCATENATE("'2018-07'!U",TEXT(MATCH($C19,'2018-07'!$C$2:$C$100,0)+1,0))))</f>
        <v>19408679.850000009</v>
      </c>
      <c r="V19" s="17">
        <f ca="1">IF(OR(INDIRECT(CONCATENATE("'2018-08'!V",TEXT(MATCH($C19,'2018-08'!$C$2:$C$100,0)+1,0)))="",INDIRECT(CONCATENATE("'2018-07'!V",TEXT(MATCH($C19,'2018-07'!$C$2:$C$100,0)+1,0)))="",AND(INDIRECT(CONCATENATE("'2018-08'!V",TEXT(MATCH($C19,'2018-08'!$C$2:$C$100,0)+1,0)))="",INDIRECT(CONCATENATE("'2018-07'!V",TEXT(MATCH($C19,'2018-07'!$C$2:$C$100,0)+1,0)))="")),"Н/Д",INDIRECT(CONCATENATE("'2018-08'!V",TEXT(MATCH($C19,'2018-08'!$C$2:$C$100,0)+1,0)))-INDIRECT(CONCATENATE("'2018-07'!V",TEXT(MATCH($C19,'2018-07'!$C$2:$C$100,0)+1,0))))</f>
        <v>3387043232.2199993</v>
      </c>
      <c r="W19" s="17">
        <f ca="1">IF(OR(INDIRECT(CONCATENATE("'2018-08'!W",TEXT(MATCH($C19,'2018-08'!$C$2:$C$100,0)+1,0)))="",INDIRECT(CONCATENATE("'2018-07'!W",TEXT(MATCH($C19,'2018-07'!$C$2:$C$100,0)+1,0)))="",AND(INDIRECT(CONCATENATE("'2018-08'!W",TEXT(MATCH($C19,'2018-08'!$C$2:$C$100,0)+1,0)))="",INDIRECT(CONCATENATE("'2018-07'!W",TEXT(MATCH($C19,'2018-07'!$C$2:$C$100,0)+1,0)))="")),"Н/Д",INDIRECT(CONCATENATE("'2018-08'!W",TEXT(MATCH($C19,'2018-08'!$C$2:$C$100,0)+1,0)))-INDIRECT(CONCATENATE("'2018-07'!W",TEXT(MATCH($C19,'2018-07'!$C$2:$C$100,0)+1,0))))</f>
        <v>58928361298.170044</v>
      </c>
    </row>
    <row r="20" spans="1:23" x14ac:dyDescent="0.25">
      <c r="A20" s="2" t="s">
        <v>34</v>
      </c>
      <c r="B20" s="2" t="s">
        <v>41</v>
      </c>
      <c r="C20" s="15">
        <v>88000000</v>
      </c>
      <c r="D20" s="2" t="s">
        <v>211</v>
      </c>
      <c r="E20" s="17">
        <f ca="1">IF(OR(INDIRECT(CONCATENATE("'2018-08'!E",TEXT(MATCH($C20,'2018-08'!$C$2:$C$100,0)+1,0)))="",INDIRECT(CONCATENATE("'2018-07'!E",TEXT(MATCH($C20,'2018-07'!$C$2:$C$100,0)+1,0)))="",AND(INDIRECT(CONCATENATE("'2018-08'!E",TEXT(MATCH($C20,'2018-08'!$C$2:$C$100,0)+1,0)))="",INDIRECT(CONCATENATE("'2018-07'!E",TEXT(MATCH($C20,'2018-07'!$C$2:$C$100,0)+1,0)))="")),"Н/Д",INDIRECT(CONCATENATE("'2018-08'!E",TEXT(MATCH($C20,'2018-08'!$C$2:$C$100,0)+1,0)))-INDIRECT(CONCATENATE("'2018-07'!E",TEXT(MATCH($C20,'2018-07'!$C$2:$C$100,0)+1,0))))</f>
        <v>2587170791.1899986</v>
      </c>
      <c r="F20" s="17">
        <f ca="1">IF(OR(INDIRECT(CONCATENATE("'2018-08'!F",TEXT(MATCH($C20,'2018-08'!$C$2:$C$100,0)+1,0)))="",INDIRECT(CONCATENATE("'2018-07'!F",TEXT(MATCH($C20,'2018-07'!$C$2:$C$100,0)+1,0)))="",AND(INDIRECT(CONCATENATE("'2018-08'!F",TEXT(MATCH($C20,'2018-08'!$C$2:$C$100,0)+1,0)))="",INDIRECT(CONCATENATE("'2018-07'!F",TEXT(MATCH($C20,'2018-07'!$C$2:$C$100,0)+1,0)))="")),"Н/Д",INDIRECT(CONCATENATE("'2018-08'!F",TEXT(MATCH($C20,'2018-08'!$C$2:$C$100,0)+1,0)))-INDIRECT(CONCATENATE("'2018-07'!F",TEXT(MATCH($C20,'2018-07'!$C$2:$C$100,0)+1,0))))</f>
        <v>1869068291.8499985</v>
      </c>
      <c r="G20" s="17">
        <f ca="1">IF(OR(INDIRECT(CONCATENATE("'2018-08'!G",TEXT(MATCH($C20,'2018-08'!$C$2:$C$100,0)+1,0)))="",INDIRECT(CONCATENATE("'2018-07'!G",TEXT(MATCH($C20,'2018-07'!$C$2:$C$100,0)+1,0)))="",AND(INDIRECT(CONCATENATE("'2018-08'!G",TEXT(MATCH($C20,'2018-08'!$C$2:$C$100,0)+1,0)))="",INDIRECT(CONCATENATE("'2018-07'!G",TEXT(MATCH($C20,'2018-07'!$C$2:$C$100,0)+1,0)))="")),"Н/Д",INDIRECT(CONCATENATE("'2018-08'!G",TEXT(MATCH($C20,'2018-08'!$C$2:$C$100,0)+1,0)))-INDIRECT(CONCATENATE("'2018-07'!G",TEXT(MATCH($C20,'2018-07'!$C$2:$C$100,0)+1,0))))</f>
        <v>260453487.05000019</v>
      </c>
      <c r="H20" s="17">
        <f ca="1">IF(OR(INDIRECT(CONCATENATE("'2018-08'!H",TEXT(MATCH($C20,'2018-08'!$C$2:$C$100,0)+1,0)))="",INDIRECT(CONCATENATE("'2018-07'!H",TEXT(MATCH($C20,'2018-07'!$C$2:$C$100,0)+1,0)))="",AND(INDIRECT(CONCATENATE("'2018-08'!H",TEXT(MATCH($C20,'2018-08'!$C$2:$C$100,0)+1,0)))="",INDIRECT(CONCATENATE("'2018-07'!H",TEXT(MATCH($C20,'2018-07'!$C$2:$C$100,0)+1,0)))="")),"Н/Д",INDIRECT(CONCATENATE("'2018-08'!H",TEXT(MATCH($C20,'2018-08'!$C$2:$C$100,0)+1,0)))-INDIRECT(CONCATENATE("'2018-07'!H",TEXT(MATCH($C20,'2018-07'!$C$2:$C$100,0)+1,0))))</f>
        <v>720982544.07999992</v>
      </c>
      <c r="I20" s="17">
        <f ca="1">IF(OR(INDIRECT(CONCATENATE("'2018-08'!I",TEXT(MATCH($C20,'2018-08'!$C$2:$C$100,0)+1,0)))="",INDIRECT(CONCATENATE("'2018-07'!I",TEXT(MATCH($C20,'2018-07'!$C$2:$C$100,0)+1,0)))="",AND(INDIRECT(CONCATENATE("'2018-08'!I",TEXT(MATCH($C20,'2018-08'!$C$2:$C$100,0)+1,0)))="",INDIRECT(CONCATENATE("'2018-07'!I",TEXT(MATCH($C20,'2018-07'!$C$2:$C$100,0)+1,0)))="")),"Н/Д",INDIRECT(CONCATENATE("'2018-08'!I",TEXT(MATCH($C20,'2018-08'!$C$2:$C$100,0)+1,0)))-INDIRECT(CONCATENATE("'2018-07'!I",TEXT(MATCH($C20,'2018-07'!$C$2:$C$100,0)+1,0))))</f>
        <v>171497472.49000001</v>
      </c>
      <c r="J20" s="17" t="str">
        <f ca="1">IF(OR(INDIRECT(CONCATENATE("'2018-08'!J",TEXT(MATCH($C20,'2018-08'!$C$2:$C$100,0)+1,0)))="",INDIRECT(CONCATENATE("'2018-07'!J",TEXT(MATCH($C20,'2018-07'!$C$2:$C$100,0)+1,0)))="",AND(INDIRECT(CONCATENATE("'2018-08'!J",TEXT(MATCH($C20,'2018-08'!$C$2:$C$100,0)+1,0)))="",INDIRECT(CONCATENATE("'2018-07'!J",TEXT(MATCH($C20,'2018-07'!$C$2:$C$100,0)+1,0)))="")),"Н/Д",INDIRECT(CONCATENATE("'2018-08'!J",TEXT(MATCH($C20,'2018-08'!$C$2:$C$100,0)+1,0)))-INDIRECT(CONCATENATE("'2018-07'!J",TEXT(MATCH($C20,'2018-07'!$C$2:$C$100,0)+1,0))))</f>
        <v>Н/Д</v>
      </c>
      <c r="K20" s="17">
        <f ca="1">IF(OR(INDIRECT(CONCATENATE("'2018-08'!K",TEXT(MATCH($C20,'2018-08'!$C$2:$C$100,0)+1,0)))="",INDIRECT(CONCATENATE("'2018-07'!K",TEXT(MATCH($C20,'2018-07'!$C$2:$C$100,0)+1,0)))="",AND(INDIRECT(CONCATENATE("'2018-08'!K",TEXT(MATCH($C20,'2018-08'!$C$2:$C$100,0)+1,0)))="",INDIRECT(CONCATENATE("'2018-07'!K",TEXT(MATCH($C20,'2018-07'!$C$2:$C$100,0)+1,0)))="")),"Н/Д",INDIRECT(CONCATENATE("'2018-08'!K",TEXT(MATCH($C20,'2018-08'!$C$2:$C$100,0)+1,0)))-INDIRECT(CONCATENATE("'2018-07'!K",TEXT(MATCH($C20,'2018-07'!$C$2:$C$100,0)+1,0))))</f>
        <v>274429653.3599999</v>
      </c>
      <c r="L20" s="17">
        <f ca="1">IF(OR(INDIRECT(CONCATENATE("'2018-08'!L",TEXT(MATCH($C20,'2018-08'!$C$2:$C$100,0)+1,0)))="",INDIRECT(CONCATENATE("'2018-07'!L",TEXT(MATCH($C20,'2018-07'!$C$2:$C$100,0)+1,0)))="",AND(INDIRECT(CONCATENATE("'2018-08'!L",TEXT(MATCH($C20,'2018-08'!$C$2:$C$100,0)+1,0)))="",INDIRECT(CONCATENATE("'2018-07'!L",TEXT(MATCH($C20,'2018-07'!$C$2:$C$100,0)+1,0)))="")),"Н/Д",INDIRECT(CONCATENATE("'2018-08'!L",TEXT(MATCH($C20,'2018-08'!$C$2:$C$100,0)+1,0)))-INDIRECT(CONCATENATE("'2018-07'!L",TEXT(MATCH($C20,'2018-07'!$C$2:$C$100,0)+1,0))))</f>
        <v>327638564.3900001</v>
      </c>
      <c r="M20" s="17">
        <f ca="1">IF(OR(INDIRECT(CONCATENATE("'2018-08'!M",TEXT(MATCH($C20,'2018-08'!$C$2:$C$100,0)+1,0)))="",INDIRECT(CONCATENATE("'2018-07'!M",TEXT(MATCH($C20,'2018-07'!$C$2:$C$100,0)+1,0)))="",AND(INDIRECT(CONCATENATE("'2018-08'!M",TEXT(MATCH($C20,'2018-08'!$C$2:$C$100,0)+1,0)))="",INDIRECT(CONCATENATE("'2018-07'!M",TEXT(MATCH($C20,'2018-07'!$C$2:$C$100,0)+1,0)))="")),"Н/Д",INDIRECT(CONCATENATE("'2018-08'!M",TEXT(MATCH($C20,'2018-08'!$C$2:$C$100,0)+1,0)))-INDIRECT(CONCATENATE("'2018-07'!M",TEXT(MATCH($C20,'2018-07'!$C$2:$C$100,0)+1,0))))</f>
        <v>3039402.9000000013</v>
      </c>
      <c r="N20" s="17">
        <f ca="1">IF(OR(INDIRECT(CONCATENATE("'2018-08'!N",TEXT(MATCH($C20,'2018-08'!$C$2:$C$100,0)+1,0)))="",INDIRECT(CONCATENATE("'2018-07'!N",TEXT(MATCH($C20,'2018-07'!$C$2:$C$100,0)+1,0)))="",AND(INDIRECT(CONCATENATE("'2018-08'!N",TEXT(MATCH($C20,'2018-08'!$C$2:$C$100,0)+1,0)))="",INDIRECT(CONCATENATE("'2018-07'!N",TEXT(MATCH($C20,'2018-07'!$C$2:$C$100,0)+1,0)))="")),"Н/Д",INDIRECT(CONCATENATE("'2018-08'!N",TEXT(MATCH($C20,'2018-08'!$C$2:$C$100,0)+1,0)))-INDIRECT(CONCATENATE("'2018-07'!NE",TEXT(MATCH($C20,'2018-07'!$C$2:$C$100,0)+1,0))))</f>
        <v>111102180.97</v>
      </c>
      <c r="O20" s="17">
        <f ca="1">IF(OR(INDIRECT(CONCATENATE("'2018-08'!O",TEXT(MATCH($C20,'2018-08'!$C$2:$C$100,0)+1,0)))="",INDIRECT(CONCATENATE("'2018-07'!O",TEXT(MATCH($C20,'2018-07'!$C$2:$C$100,0)+1,0)))="",AND(INDIRECT(CONCATENATE("'2018-08'!O",TEXT(MATCH($C20,'2018-08'!$C$2:$C$100,0)+1,0)))="",INDIRECT(CONCATENATE("'2018-07'!O",TEXT(MATCH($C20,'2018-07'!$C$2:$C$100,0)+1,0)))="")),"Н/Д",INDIRECT(CONCATENATE("'2018-08'!O",TEXT(MATCH($C20,'2018-08'!$C$2:$C$100,0)+1,0)))-INDIRECT(CONCATENATE("'2018-07'!O",TEXT(MATCH($C20,'2018-07'!$C$2:$C$100,0)+1,0))))</f>
        <v>4657.4299999999967</v>
      </c>
      <c r="P20" s="17">
        <f ca="1">IF(OR(INDIRECT(CONCATENATE("'2018-08'!P",TEXT(MATCH($C20,'2018-08'!$C$2:$C$100,0)+1,0)))="",INDIRECT(CONCATENATE("'2018-07'!P",TEXT(MATCH($C20,'2018-07'!$C$2:$C$100,0)+1,0)))="",AND(INDIRECT(CONCATENATE("'2018-08'!P",TEXT(MATCH($C20,'2018-08'!$C$2:$C$100,0)+1,0)))="",INDIRECT(CONCATENATE("'2018-07'!P",TEXT(MATCH($C20,'2018-07'!$C$2:$C$100,0)+1,0)))="")),"Н/Д",INDIRECT(CONCATENATE("'2018-08'!P",TEXT(MATCH($C20,'2018-08'!$C$2:$C$100,0)+1,0)))-INDIRECT(CONCATENATE("'2018-07'!P",TEXT(MATCH($C20,'2018-07'!$C$2:$C$100,0)+1,0))))</f>
        <v>44161383.819999993</v>
      </c>
      <c r="Q20" s="17">
        <f ca="1">IF(OR(INDIRECT(CONCATENATE("'2018-08'!Q",TEXT(MATCH($C20,'2018-08'!$C$2:$C$100,0)+1,0)))="",INDIRECT(CONCATENATE("'2018-07'!Q",TEXT(MATCH($C20,'2018-07'!$C$2:$C$100,0)+1,0)))="",AND(INDIRECT(CONCATENATE("'2018-08'!Q",TEXT(MATCH($C20,'2018-08'!$C$2:$C$100,0)+1,0)))="",INDIRECT(CONCATENATE("'2018-07'!Q",TEXT(MATCH($C20,'2018-07'!$C$2:$C$100,0)+1,0)))="")),"Н/Д",INDIRECT(CONCATENATE("'2018-08'!Q",TEXT(MATCH($C20,'2018-08'!$C$2:$C$100,0)+1,0)))-INDIRECT(CONCATENATE("'2018-07'!Q",TEXT(MATCH($C20,'2018-07'!$C$2:$C$100,0)+1,0))))</f>
        <v>9141359.049999997</v>
      </c>
      <c r="R20" s="17">
        <f ca="1">IF(OR(INDIRECT(CONCATENATE("'2018-08'!R",TEXT(MATCH($C20,'2018-08'!$C$2:$C$100,0)+1,0)))="",INDIRECT(CONCATENATE("'2018-07'!R",TEXT(MATCH($C20,'2018-07'!$C$2:$C$100,0)+1,0)))="",AND(INDIRECT(CONCATENATE("'2018-08'!R",TEXT(MATCH($C20,'2018-08'!$C$2:$C$100,0)+1,0)))="",INDIRECT(CONCATENATE("'2018-07'!R",TEXT(MATCH($C20,'2018-07'!$C$2:$C$100,0)+1,0)))="")),"Н/Д",INDIRECT(CONCATENATE("'2018-08'!R",TEXT(MATCH($C20,'2018-08'!$C$2:$C$100,0)+1,0)))-INDIRECT(CONCATENATE("'2018-07'!R",TEXT(MATCH($C20,'2018-07'!$C$2:$C$100,0)+1,0))))</f>
        <v>12822725.780000001</v>
      </c>
      <c r="S20" s="17">
        <f ca="1">IF(OR(INDIRECT(CONCATENATE("'2018-08'!S",TEXT(MATCH($C20,'2018-08'!$C$2:$C$100,0)+1,0)))="",INDIRECT(CONCATENATE("'2018-07'!S",TEXT(MATCH($C20,'2018-07'!$C$2:$C$100,0)+1,0)))="",AND(INDIRECT(CONCATENATE("'2018-08'!S",TEXT(MATCH($C20,'2018-08'!$C$2:$C$100,0)+1,0)))="",INDIRECT(CONCATENATE("'2018-07'!S",TEXT(MATCH($C20,'2018-07'!$C$2:$C$100,0)+1,0)))="")),"Н/Д",INDIRECT(CONCATENATE("'2018-08'!S",TEXT(MATCH($C20,'2018-08'!$C$2:$C$100,0)+1,0)))-INDIRECT(CONCATENATE("'2018-07'!S",TEXT(MATCH($C20,'2018-07'!$C$2:$C$100,0)+1,0))))</f>
        <v>31500</v>
      </c>
      <c r="T20" s="17">
        <f ca="1">IF(OR(INDIRECT(CONCATENATE("'2018-08'!T",TEXT(MATCH($C20,'2018-08'!$C$2:$C$100,0)+1,0)))="",INDIRECT(CONCATENATE("'2018-07'!T",TEXT(MATCH($C20,'2018-07'!$C$2:$C$100,0)+1,0)))="",AND(INDIRECT(CONCATENATE("'2018-08'!T",TEXT(MATCH($C20,'2018-08'!$C$2:$C$100,0)+1,0)))="",INDIRECT(CONCATENATE("'2018-07'!T",TEXT(MATCH($C20,'2018-07'!$C$2:$C$100,0)+1,0)))="")),"Н/Д",INDIRECT(CONCATENATE("'2018-08'!T",TEXT(MATCH($C20,'2018-08'!$C$2:$C$100,0)+1,0)))-INDIRECT(CONCATENATE("'2018-07'!T",TEXT(MATCH($C20,'2018-07'!$C$2:$C$100,0)+1,0))))</f>
        <v>19806001.769999996</v>
      </c>
      <c r="U20" s="17">
        <f ca="1">IF(OR(INDIRECT(CONCATENATE("'2018-08'!U",TEXT(MATCH($C20,'2018-08'!$C$2:$C$100,0)+1,0)))="",INDIRECT(CONCATENATE("'2018-07'!U",TEXT(MATCH($C20,'2018-07'!$C$2:$C$100,0)+1,0)))="",AND(INDIRECT(CONCATENATE("'2018-08'!U",TEXT(MATCH($C20,'2018-08'!$C$2:$C$100,0)+1,0)))="",INDIRECT(CONCATENATE("'2018-07'!U",TEXT(MATCH($C20,'2018-07'!$C$2:$C$100,0)+1,0)))="")),"Н/Д",INDIRECT(CONCATENATE("'2018-08'!U",TEXT(MATCH($C20,'2018-08'!$C$2:$C$100,0)+1,0)))-INDIRECT(CONCATENATE("'2018-07'!U",TEXT(MATCH($C20,'2018-07'!$C$2:$C$100,0)+1,0))))</f>
        <v>446271.31000000006</v>
      </c>
      <c r="V20" s="17">
        <f ca="1">IF(OR(INDIRECT(CONCATENATE("'2018-08'!V",TEXT(MATCH($C20,'2018-08'!$C$2:$C$100,0)+1,0)))="",INDIRECT(CONCATENATE("'2018-07'!V",TEXT(MATCH($C20,'2018-07'!$C$2:$C$100,0)+1,0)))="",AND(INDIRECT(CONCATENATE("'2018-08'!V",TEXT(MATCH($C20,'2018-08'!$C$2:$C$100,0)+1,0)))="",INDIRECT(CONCATENATE("'2018-07'!V",TEXT(MATCH($C20,'2018-07'!$C$2:$C$100,0)+1,0)))="")),"Н/Д",INDIRECT(CONCATENATE("'2018-08'!V",TEXT(MATCH($C20,'2018-08'!$C$2:$C$100,0)+1,0)))-INDIRECT(CONCATENATE("'2018-07'!V",TEXT(MATCH($C20,'2018-07'!$C$2:$C$100,0)+1,0))))</f>
        <v>718102499.34000015</v>
      </c>
      <c r="W20" s="17">
        <f ca="1">IF(OR(INDIRECT(CONCATENATE("'2018-08'!W",TEXT(MATCH($C20,'2018-08'!$C$2:$C$100,0)+1,0)))="",INDIRECT(CONCATENATE("'2018-07'!W",TEXT(MATCH($C20,'2018-07'!$C$2:$C$100,0)+1,0)))="",AND(INDIRECT(CONCATENATE("'2018-08'!W",TEXT(MATCH($C20,'2018-08'!$C$2:$C$100,0)+1,0)))="",INDIRECT(CONCATENATE("'2018-07'!W",TEXT(MATCH($C20,'2018-07'!$C$2:$C$100,0)+1,0)))="")),"Н/Д",INDIRECT(CONCATENATE("'2018-08'!W",TEXT(MATCH($C20,'2018-08'!$C$2:$C$100,0)+1,0)))-INDIRECT(CONCATENATE("'2018-07'!W",TEXT(MATCH($C20,'2018-07'!$C$2:$C$100,0)+1,0))))</f>
        <v>7036716080.4899979</v>
      </c>
    </row>
    <row r="21" spans="1:23" x14ac:dyDescent="0.25">
      <c r="A21" s="2" t="s">
        <v>34</v>
      </c>
      <c r="B21" s="2" t="s">
        <v>42</v>
      </c>
      <c r="C21" s="15">
        <v>89000000</v>
      </c>
      <c r="D21" s="2" t="s">
        <v>211</v>
      </c>
      <c r="E21" s="17">
        <f ca="1">IF(OR(INDIRECT(CONCATENATE("'2018-08'!E",TEXT(MATCH($C21,'2018-08'!$C$2:$C$100,0)+1,0)))="",INDIRECT(CONCATENATE("'2018-07'!E",TEXT(MATCH($C21,'2018-07'!$C$2:$C$100,0)+1,0)))="",AND(INDIRECT(CONCATENATE("'2018-08'!E",TEXT(MATCH($C21,'2018-08'!$C$2:$C$100,0)+1,0)))="",INDIRECT(CONCATENATE("'2018-07'!E",TEXT(MATCH($C21,'2018-07'!$C$2:$C$100,0)+1,0)))="")),"Н/Д",INDIRECT(CONCATENATE("'2018-08'!E",TEXT(MATCH($C21,'2018-08'!$C$2:$C$100,0)+1,0)))-INDIRECT(CONCATENATE("'2018-07'!E",TEXT(MATCH($C21,'2018-07'!$C$2:$C$100,0)+1,0))))</f>
        <v>3589333996.1199989</v>
      </c>
      <c r="F21" s="17">
        <f ca="1">IF(OR(INDIRECT(CONCATENATE("'2018-08'!F",TEXT(MATCH($C21,'2018-08'!$C$2:$C$100,0)+1,0)))="",INDIRECT(CONCATENATE("'2018-07'!F",TEXT(MATCH($C21,'2018-07'!$C$2:$C$100,0)+1,0)))="",AND(INDIRECT(CONCATENATE("'2018-08'!F",TEXT(MATCH($C21,'2018-08'!$C$2:$C$100,0)+1,0)))="",INDIRECT(CONCATENATE("'2018-07'!F",TEXT(MATCH($C21,'2018-07'!$C$2:$C$100,0)+1,0)))="")),"Н/Д",INDIRECT(CONCATENATE("'2018-08'!F",TEXT(MATCH($C21,'2018-08'!$C$2:$C$100,0)+1,0)))-INDIRECT(CONCATENATE("'2018-07'!F",TEXT(MATCH($C21,'2018-07'!$C$2:$C$100,0)+1,0))))</f>
        <v>3056554695.5900002</v>
      </c>
      <c r="G21" s="17">
        <f ca="1">IF(OR(INDIRECT(CONCATENATE("'2018-08'!G",TEXT(MATCH($C21,'2018-08'!$C$2:$C$100,0)+1,0)))="",INDIRECT(CONCATENATE("'2018-07'!G",TEXT(MATCH($C21,'2018-07'!$C$2:$C$100,0)+1,0)))="",AND(INDIRECT(CONCATENATE("'2018-08'!G",TEXT(MATCH($C21,'2018-08'!$C$2:$C$100,0)+1,0)))="",INDIRECT(CONCATENATE("'2018-07'!G",TEXT(MATCH($C21,'2018-07'!$C$2:$C$100,0)+1,0)))="")),"Н/Д",INDIRECT(CONCATENATE("'2018-08'!G",TEXT(MATCH($C21,'2018-08'!$C$2:$C$100,0)+1,0)))-INDIRECT(CONCATENATE("'2018-07'!G",TEXT(MATCH($C21,'2018-07'!$C$2:$C$100,0)+1,0))))</f>
        <v>404652128.12999988</v>
      </c>
      <c r="H21" s="17">
        <f ca="1">IF(OR(INDIRECT(CONCATENATE("'2018-08'!H",TEXT(MATCH($C21,'2018-08'!$C$2:$C$100,0)+1,0)))="",INDIRECT(CONCATENATE("'2018-07'!H",TEXT(MATCH($C21,'2018-07'!$C$2:$C$100,0)+1,0)))="",AND(INDIRECT(CONCATENATE("'2018-08'!H",TEXT(MATCH($C21,'2018-08'!$C$2:$C$100,0)+1,0)))="",INDIRECT(CONCATENATE("'2018-07'!H",TEXT(MATCH($C21,'2018-07'!$C$2:$C$100,0)+1,0)))="")),"Н/Д",INDIRECT(CONCATENATE("'2018-08'!H",TEXT(MATCH($C21,'2018-08'!$C$2:$C$100,0)+1,0)))-INDIRECT(CONCATENATE("'2018-07'!H",TEXT(MATCH($C21,'2018-07'!$C$2:$C$100,0)+1,0))))</f>
        <v>841947554.76999998</v>
      </c>
      <c r="I21" s="17">
        <f ca="1">IF(OR(INDIRECT(CONCATENATE("'2018-08'!I",TEXT(MATCH($C21,'2018-08'!$C$2:$C$100,0)+1,0)))="",INDIRECT(CONCATENATE("'2018-07'!I",TEXT(MATCH($C21,'2018-07'!$C$2:$C$100,0)+1,0)))="",AND(INDIRECT(CONCATENATE("'2018-08'!I",TEXT(MATCH($C21,'2018-08'!$C$2:$C$100,0)+1,0)))="",INDIRECT(CONCATENATE("'2018-07'!I",TEXT(MATCH($C21,'2018-07'!$C$2:$C$100,0)+1,0)))="")),"Н/Д",INDIRECT(CONCATENATE("'2018-08'!I",TEXT(MATCH($C21,'2018-08'!$C$2:$C$100,0)+1,0)))-INDIRECT(CONCATENATE("'2018-07'!I",TEXT(MATCH($C21,'2018-07'!$C$2:$C$100,0)+1,0))))</f>
        <v>793561803.10999966</v>
      </c>
      <c r="J21" s="17" t="str">
        <f ca="1">IF(OR(INDIRECT(CONCATENATE("'2018-08'!J",TEXT(MATCH($C21,'2018-08'!$C$2:$C$100,0)+1,0)))="",INDIRECT(CONCATENATE("'2018-07'!J",TEXT(MATCH($C21,'2018-07'!$C$2:$C$100,0)+1,0)))="",AND(INDIRECT(CONCATENATE("'2018-08'!J",TEXT(MATCH($C21,'2018-08'!$C$2:$C$100,0)+1,0)))="",INDIRECT(CONCATENATE("'2018-07'!J",TEXT(MATCH($C21,'2018-07'!$C$2:$C$100,0)+1,0)))="")),"Н/Д",INDIRECT(CONCATENATE("'2018-08'!J",TEXT(MATCH($C21,'2018-08'!$C$2:$C$100,0)+1,0)))-INDIRECT(CONCATENATE("'2018-07'!J",TEXT(MATCH($C21,'2018-07'!$C$2:$C$100,0)+1,0))))</f>
        <v>Н/Д</v>
      </c>
      <c r="K21" s="17">
        <f ca="1">IF(OR(INDIRECT(CONCATENATE("'2018-08'!K",TEXT(MATCH($C21,'2018-08'!$C$2:$C$100,0)+1,0)))="",INDIRECT(CONCATENATE("'2018-07'!K",TEXT(MATCH($C21,'2018-07'!$C$2:$C$100,0)+1,0)))="",AND(INDIRECT(CONCATENATE("'2018-08'!K",TEXT(MATCH($C21,'2018-08'!$C$2:$C$100,0)+1,0)))="",INDIRECT(CONCATENATE("'2018-07'!K",TEXT(MATCH($C21,'2018-07'!$C$2:$C$100,0)+1,0)))="")),"Н/Д",INDIRECT(CONCATENATE("'2018-08'!K",TEXT(MATCH($C21,'2018-08'!$C$2:$C$100,0)+1,0)))-INDIRECT(CONCATENATE("'2018-07'!K",TEXT(MATCH($C21,'2018-07'!$C$2:$C$100,0)+1,0))))</f>
        <v>225845413.55000007</v>
      </c>
      <c r="L21" s="17">
        <f ca="1">IF(OR(INDIRECT(CONCATENATE("'2018-08'!L",TEXT(MATCH($C21,'2018-08'!$C$2:$C$100,0)+1,0)))="",INDIRECT(CONCATENATE("'2018-07'!L",TEXT(MATCH($C21,'2018-07'!$C$2:$C$100,0)+1,0)))="",AND(INDIRECT(CONCATENATE("'2018-08'!L",TEXT(MATCH($C21,'2018-08'!$C$2:$C$100,0)+1,0)))="",INDIRECT(CONCATENATE("'2018-07'!L",TEXT(MATCH($C21,'2018-07'!$C$2:$C$100,0)+1,0)))="")),"Н/Д",INDIRECT(CONCATENATE("'2018-08'!L",TEXT(MATCH($C21,'2018-08'!$C$2:$C$100,0)+1,0)))-INDIRECT(CONCATENATE("'2018-07'!L",TEXT(MATCH($C21,'2018-07'!$C$2:$C$100,0)+1,0))))</f>
        <v>661577028.87999988</v>
      </c>
      <c r="M21" s="17">
        <f ca="1">IF(OR(INDIRECT(CONCATENATE("'2018-08'!M",TEXT(MATCH($C21,'2018-08'!$C$2:$C$100,0)+1,0)))="",INDIRECT(CONCATENATE("'2018-07'!M",TEXT(MATCH($C21,'2018-07'!$C$2:$C$100,0)+1,0)))="",AND(INDIRECT(CONCATENATE("'2018-08'!M",TEXT(MATCH($C21,'2018-08'!$C$2:$C$100,0)+1,0)))="",INDIRECT(CONCATENATE("'2018-07'!M",TEXT(MATCH($C21,'2018-07'!$C$2:$C$100,0)+1,0)))="")),"Н/Д",INDIRECT(CONCATENATE("'2018-08'!M",TEXT(MATCH($C21,'2018-08'!$C$2:$C$100,0)+1,0)))-INDIRECT(CONCATENATE("'2018-07'!M",TEXT(MATCH($C21,'2018-07'!$C$2:$C$100,0)+1,0))))</f>
        <v>1911382.9299999997</v>
      </c>
      <c r="N21" s="17">
        <f ca="1">IF(OR(INDIRECT(CONCATENATE("'2018-08'!N",TEXT(MATCH($C21,'2018-08'!$C$2:$C$100,0)+1,0)))="",INDIRECT(CONCATENATE("'2018-07'!N",TEXT(MATCH($C21,'2018-07'!$C$2:$C$100,0)+1,0)))="",AND(INDIRECT(CONCATENATE("'2018-08'!N",TEXT(MATCH($C21,'2018-08'!$C$2:$C$100,0)+1,0)))="",INDIRECT(CONCATENATE("'2018-07'!N",TEXT(MATCH($C21,'2018-07'!$C$2:$C$100,0)+1,0)))="")),"Н/Д",INDIRECT(CONCATENATE("'2018-08'!N",TEXT(MATCH($C21,'2018-08'!$C$2:$C$100,0)+1,0)))-INDIRECT(CONCATENATE("'2018-07'!NE",TEXT(MATCH($C21,'2018-07'!$C$2:$C$100,0)+1,0))))</f>
        <v>97976300.209999993</v>
      </c>
      <c r="O21" s="17">
        <f ca="1">IF(OR(INDIRECT(CONCATENATE("'2018-08'!O",TEXT(MATCH($C21,'2018-08'!$C$2:$C$100,0)+1,0)))="",INDIRECT(CONCATENATE("'2018-07'!O",TEXT(MATCH($C21,'2018-07'!$C$2:$C$100,0)+1,0)))="",AND(INDIRECT(CONCATENATE("'2018-08'!O",TEXT(MATCH($C21,'2018-08'!$C$2:$C$100,0)+1,0)))="",INDIRECT(CONCATENATE("'2018-07'!O",TEXT(MATCH($C21,'2018-07'!$C$2:$C$100,0)+1,0)))="")),"Н/Д",INDIRECT(CONCATENATE("'2018-08'!O",TEXT(MATCH($C21,'2018-08'!$C$2:$C$100,0)+1,0)))-INDIRECT(CONCATENATE("'2018-07'!O",TEXT(MATCH($C21,'2018-07'!$C$2:$C$100,0)+1,0))))</f>
        <v>4.3300000000017462</v>
      </c>
      <c r="P21" s="17">
        <f ca="1">IF(OR(INDIRECT(CONCATENATE("'2018-08'!P",TEXT(MATCH($C21,'2018-08'!$C$2:$C$100,0)+1,0)))="",INDIRECT(CONCATENATE("'2018-07'!P",TEXT(MATCH($C21,'2018-07'!$C$2:$C$100,0)+1,0)))="",AND(INDIRECT(CONCATENATE("'2018-08'!P",TEXT(MATCH($C21,'2018-08'!$C$2:$C$100,0)+1,0)))="",INDIRECT(CONCATENATE("'2018-07'!P",TEXT(MATCH($C21,'2018-07'!$C$2:$C$100,0)+1,0)))="")),"Н/Д",INDIRECT(CONCATENATE("'2018-08'!P",TEXT(MATCH($C21,'2018-08'!$C$2:$C$100,0)+1,0)))-INDIRECT(CONCATENATE("'2018-07'!P",TEXT(MATCH($C21,'2018-07'!$C$2:$C$100,0)+1,0))))</f>
        <v>36362396.419999987</v>
      </c>
      <c r="Q21" s="17">
        <f ca="1">IF(OR(INDIRECT(CONCATENATE("'2018-08'!Q",TEXT(MATCH($C21,'2018-08'!$C$2:$C$100,0)+1,0)))="",INDIRECT(CONCATENATE("'2018-07'!Q",TEXT(MATCH($C21,'2018-07'!$C$2:$C$100,0)+1,0)))="",AND(INDIRECT(CONCATENATE("'2018-08'!Q",TEXT(MATCH($C21,'2018-08'!$C$2:$C$100,0)+1,0)))="",INDIRECT(CONCATENATE("'2018-07'!Q",TEXT(MATCH($C21,'2018-07'!$C$2:$C$100,0)+1,0)))="")),"Н/Д",INDIRECT(CONCATENATE("'2018-08'!Q",TEXT(MATCH($C21,'2018-08'!$C$2:$C$100,0)+1,0)))-INDIRECT(CONCATENATE("'2018-07'!Q",TEXT(MATCH($C21,'2018-07'!$C$2:$C$100,0)+1,0))))</f>
        <v>4987975.7300000004</v>
      </c>
      <c r="R21" s="17">
        <f ca="1">IF(OR(INDIRECT(CONCATENATE("'2018-08'!R",TEXT(MATCH($C21,'2018-08'!$C$2:$C$100,0)+1,0)))="",INDIRECT(CONCATENATE("'2018-07'!R",TEXT(MATCH($C21,'2018-07'!$C$2:$C$100,0)+1,0)))="",AND(INDIRECT(CONCATENATE("'2018-08'!R",TEXT(MATCH($C21,'2018-08'!$C$2:$C$100,0)+1,0)))="",INDIRECT(CONCATENATE("'2018-07'!R",TEXT(MATCH($C21,'2018-07'!$C$2:$C$100,0)+1,0)))="")),"Н/Д",INDIRECT(CONCATENATE("'2018-08'!R",TEXT(MATCH($C21,'2018-08'!$C$2:$C$100,0)+1,0)))-INDIRECT(CONCATENATE("'2018-07'!R",TEXT(MATCH($C21,'2018-07'!$C$2:$C$100,0)+1,0))))</f>
        <v>18066644.73999998</v>
      </c>
      <c r="S21" s="17">
        <f ca="1">IF(OR(INDIRECT(CONCATENATE("'2018-08'!S",TEXT(MATCH($C21,'2018-08'!$C$2:$C$100,0)+1,0)))="",INDIRECT(CONCATENATE("'2018-07'!S",TEXT(MATCH($C21,'2018-07'!$C$2:$C$100,0)+1,0)))="",AND(INDIRECT(CONCATENATE("'2018-08'!S",TEXT(MATCH($C21,'2018-08'!$C$2:$C$100,0)+1,0)))="",INDIRECT(CONCATENATE("'2018-07'!S",TEXT(MATCH($C21,'2018-07'!$C$2:$C$100,0)+1,0)))="")),"Н/Д",INDIRECT(CONCATENATE("'2018-08'!S",TEXT(MATCH($C21,'2018-08'!$C$2:$C$100,0)+1,0)))-INDIRECT(CONCATENATE("'2018-07'!S",TEXT(MATCH($C21,'2018-07'!$C$2:$C$100,0)+1,0))))</f>
        <v>55400</v>
      </c>
      <c r="T21" s="17">
        <f ca="1">IF(OR(INDIRECT(CONCATENATE("'2018-08'!T",TEXT(MATCH($C21,'2018-08'!$C$2:$C$100,0)+1,0)))="",INDIRECT(CONCATENATE("'2018-07'!T",TEXT(MATCH($C21,'2018-07'!$C$2:$C$100,0)+1,0)))="",AND(INDIRECT(CONCATENATE("'2018-08'!T",TEXT(MATCH($C21,'2018-08'!$C$2:$C$100,0)+1,0)))="",INDIRECT(CONCATENATE("'2018-07'!T",TEXT(MATCH($C21,'2018-07'!$C$2:$C$100,0)+1,0)))="")),"Н/Д",INDIRECT(CONCATENATE("'2018-08'!T",TEXT(MATCH($C21,'2018-08'!$C$2:$C$100,0)+1,0)))-INDIRECT(CONCATENATE("'2018-07'!T",TEXT(MATCH($C21,'2018-07'!$C$2:$C$100,0)+1,0))))</f>
        <v>44903113.680000007</v>
      </c>
      <c r="U21" s="17">
        <f ca="1">IF(OR(INDIRECT(CONCATENATE("'2018-08'!U",TEXT(MATCH($C21,'2018-08'!$C$2:$C$100,0)+1,0)))="",INDIRECT(CONCATENATE("'2018-07'!U",TEXT(MATCH($C21,'2018-07'!$C$2:$C$100,0)+1,0)))="",AND(INDIRECT(CONCATENATE("'2018-08'!U",TEXT(MATCH($C21,'2018-08'!$C$2:$C$100,0)+1,0)))="",INDIRECT(CONCATENATE("'2018-07'!U",TEXT(MATCH($C21,'2018-07'!$C$2:$C$100,0)+1,0)))="")),"Н/Д",INDIRECT(CONCATENATE("'2018-08'!U",TEXT(MATCH($C21,'2018-08'!$C$2:$C$100,0)+1,0)))-INDIRECT(CONCATENATE("'2018-07'!U",TEXT(MATCH($C21,'2018-07'!$C$2:$C$100,0)+1,0))))</f>
        <v>2671112.02</v>
      </c>
      <c r="V21" s="17">
        <f ca="1">IF(OR(INDIRECT(CONCATENATE("'2018-08'!V",TEXT(MATCH($C21,'2018-08'!$C$2:$C$100,0)+1,0)))="",INDIRECT(CONCATENATE("'2018-07'!V",TEXT(MATCH($C21,'2018-07'!$C$2:$C$100,0)+1,0)))="",AND(INDIRECT(CONCATENATE("'2018-08'!V",TEXT(MATCH($C21,'2018-08'!$C$2:$C$100,0)+1,0)))="",INDIRECT(CONCATENATE("'2018-07'!V",TEXT(MATCH($C21,'2018-07'!$C$2:$C$100,0)+1,0)))="")),"Н/Д",INDIRECT(CONCATENATE("'2018-08'!V",TEXT(MATCH($C21,'2018-08'!$C$2:$C$100,0)+1,0)))-INDIRECT(CONCATENATE("'2018-07'!V",TEXT(MATCH($C21,'2018-07'!$C$2:$C$100,0)+1,0))))</f>
        <v>532779300.52999973</v>
      </c>
      <c r="W21" s="17">
        <f ca="1">IF(OR(INDIRECT(CONCATENATE("'2018-08'!W",TEXT(MATCH($C21,'2018-08'!$C$2:$C$100,0)+1,0)))="",INDIRECT(CONCATENATE("'2018-07'!W",TEXT(MATCH($C21,'2018-07'!$C$2:$C$100,0)+1,0)))="",AND(INDIRECT(CONCATENATE("'2018-08'!W",TEXT(MATCH($C21,'2018-08'!$C$2:$C$100,0)+1,0)))="",INDIRECT(CONCATENATE("'2018-07'!W",TEXT(MATCH($C21,'2018-07'!$C$2:$C$100,0)+1,0)))="")),"Н/Д",INDIRECT(CONCATENATE("'2018-08'!W",TEXT(MATCH($C21,'2018-08'!$C$2:$C$100,0)+1,0)))-INDIRECT(CONCATENATE("'2018-07'!W",TEXT(MATCH($C21,'2018-07'!$C$2:$C$100,0)+1,0))))</f>
        <v>10231348704.860001</v>
      </c>
    </row>
    <row r="22" spans="1:23" x14ac:dyDescent="0.25">
      <c r="A22" s="2" t="s">
        <v>34</v>
      </c>
      <c r="B22" s="2" t="s">
        <v>43</v>
      </c>
      <c r="C22" s="15">
        <v>92000000</v>
      </c>
      <c r="D22" s="2" t="s">
        <v>211</v>
      </c>
      <c r="E22" s="17">
        <f ca="1">IF(OR(INDIRECT(CONCATENATE("'2018-08'!E",TEXT(MATCH($C22,'2018-08'!$C$2:$C$100,0)+1,0)))="",INDIRECT(CONCATENATE("'2018-07'!E",TEXT(MATCH($C22,'2018-07'!$C$2:$C$100,0)+1,0)))="",AND(INDIRECT(CONCATENATE("'2018-08'!E",TEXT(MATCH($C22,'2018-08'!$C$2:$C$100,0)+1,0)))="",INDIRECT(CONCATENATE("'2018-07'!E",TEXT(MATCH($C22,'2018-07'!$C$2:$C$100,0)+1,0)))="")),"Н/Д",INDIRECT(CONCATENATE("'2018-08'!E",TEXT(MATCH($C22,'2018-08'!$C$2:$C$100,0)+1,0)))-INDIRECT(CONCATENATE("'2018-07'!E",TEXT(MATCH($C22,'2018-07'!$C$2:$C$100,0)+1,0))))</f>
        <v>27172059270.170013</v>
      </c>
      <c r="F22" s="17">
        <f ca="1">IF(OR(INDIRECT(CONCATENATE("'2018-08'!F",TEXT(MATCH($C22,'2018-08'!$C$2:$C$100,0)+1,0)))="",INDIRECT(CONCATENATE("'2018-07'!F",TEXT(MATCH($C22,'2018-07'!$C$2:$C$100,0)+1,0)))="",AND(INDIRECT(CONCATENATE("'2018-08'!F",TEXT(MATCH($C22,'2018-08'!$C$2:$C$100,0)+1,0)))="",INDIRECT(CONCATENATE("'2018-07'!F",TEXT(MATCH($C22,'2018-07'!$C$2:$C$100,0)+1,0)))="")),"Н/Д",INDIRECT(CONCATENATE("'2018-08'!F",TEXT(MATCH($C22,'2018-08'!$C$2:$C$100,0)+1,0)))-INDIRECT(CONCATENATE("'2018-07'!F",TEXT(MATCH($C22,'2018-07'!$C$2:$C$100,0)+1,0))))</f>
        <v>25670433251.110016</v>
      </c>
      <c r="G22" s="17">
        <f ca="1">IF(OR(INDIRECT(CONCATENATE("'2018-08'!G",TEXT(MATCH($C22,'2018-08'!$C$2:$C$100,0)+1,0)))="",INDIRECT(CONCATENATE("'2018-07'!G",TEXT(MATCH($C22,'2018-07'!$C$2:$C$100,0)+1,0)))="",AND(INDIRECT(CONCATENATE("'2018-08'!G",TEXT(MATCH($C22,'2018-08'!$C$2:$C$100,0)+1,0)))="",INDIRECT(CONCATENATE("'2018-07'!G",TEXT(MATCH($C22,'2018-07'!$C$2:$C$100,0)+1,0)))="")),"Н/Д",INDIRECT(CONCATENATE("'2018-08'!G",TEXT(MATCH($C22,'2018-08'!$C$2:$C$100,0)+1,0)))-INDIRECT(CONCATENATE("'2018-07'!G",TEXT(MATCH($C22,'2018-07'!$C$2:$C$100,0)+1,0))))</f>
        <v>9636086610.2600021</v>
      </c>
      <c r="H22" s="17">
        <f ca="1">IF(OR(INDIRECT(CONCATENATE("'2018-08'!H",TEXT(MATCH($C22,'2018-08'!$C$2:$C$100,0)+1,0)))="",INDIRECT(CONCATENATE("'2018-07'!H",TEXT(MATCH($C22,'2018-07'!$C$2:$C$100,0)+1,0)))="",AND(INDIRECT(CONCATENATE("'2018-08'!H",TEXT(MATCH($C22,'2018-08'!$C$2:$C$100,0)+1,0)))="",INDIRECT(CONCATENATE("'2018-07'!H",TEXT(MATCH($C22,'2018-07'!$C$2:$C$100,0)+1,0)))="")),"Н/Д",INDIRECT(CONCATENATE("'2018-08'!H",TEXT(MATCH($C22,'2018-08'!$C$2:$C$100,0)+1,0)))-INDIRECT(CONCATENATE("'2018-07'!H",TEXT(MATCH($C22,'2018-07'!$C$2:$C$100,0)+1,0))))</f>
        <v>6062537636.1299973</v>
      </c>
      <c r="I22" s="17">
        <f ca="1">IF(OR(INDIRECT(CONCATENATE("'2018-08'!I",TEXT(MATCH($C22,'2018-08'!$C$2:$C$100,0)+1,0)))="",INDIRECT(CONCATENATE("'2018-07'!I",TEXT(MATCH($C22,'2018-07'!$C$2:$C$100,0)+1,0)))="",AND(INDIRECT(CONCATENATE("'2018-08'!I",TEXT(MATCH($C22,'2018-08'!$C$2:$C$100,0)+1,0)))="",INDIRECT(CONCATENATE("'2018-07'!I",TEXT(MATCH($C22,'2018-07'!$C$2:$C$100,0)+1,0)))="")),"Н/Д",INDIRECT(CONCATENATE("'2018-08'!I",TEXT(MATCH($C22,'2018-08'!$C$2:$C$100,0)+1,0)))-INDIRECT(CONCATENATE("'2018-07'!I",TEXT(MATCH($C22,'2018-07'!$C$2:$C$100,0)+1,0))))</f>
        <v>2875756834.1999989</v>
      </c>
      <c r="J22" s="17" t="str">
        <f ca="1">IF(OR(INDIRECT(CONCATENATE("'2018-08'!J",TEXT(MATCH($C22,'2018-08'!$C$2:$C$100,0)+1,0)))="",INDIRECT(CONCATENATE("'2018-07'!J",TEXT(MATCH($C22,'2018-07'!$C$2:$C$100,0)+1,0)))="",AND(INDIRECT(CONCATENATE("'2018-08'!J",TEXT(MATCH($C22,'2018-08'!$C$2:$C$100,0)+1,0)))="",INDIRECT(CONCATENATE("'2018-07'!J",TEXT(MATCH($C22,'2018-07'!$C$2:$C$100,0)+1,0)))="")),"Н/Д",INDIRECT(CONCATENATE("'2018-08'!J",TEXT(MATCH($C22,'2018-08'!$C$2:$C$100,0)+1,0)))-INDIRECT(CONCATENATE("'2018-07'!J",TEXT(MATCH($C22,'2018-07'!$C$2:$C$100,0)+1,0))))</f>
        <v>Н/Д</v>
      </c>
      <c r="K22" s="17">
        <f ca="1">IF(OR(INDIRECT(CONCATENATE("'2018-08'!K",TEXT(MATCH($C22,'2018-08'!$C$2:$C$100,0)+1,0)))="",INDIRECT(CONCATENATE("'2018-07'!K",TEXT(MATCH($C22,'2018-07'!$C$2:$C$100,0)+1,0)))="",AND(INDIRECT(CONCATENATE("'2018-08'!K",TEXT(MATCH($C22,'2018-08'!$C$2:$C$100,0)+1,0)))="",INDIRECT(CONCATENATE("'2018-07'!K",TEXT(MATCH($C22,'2018-07'!$C$2:$C$100,0)+1,0)))="")),"Н/Д",INDIRECT(CONCATENATE("'2018-08'!K",TEXT(MATCH($C22,'2018-08'!$C$2:$C$100,0)+1,0)))-INDIRECT(CONCATENATE("'2018-07'!K",TEXT(MATCH($C22,'2018-07'!$C$2:$C$100,0)+1,0))))</f>
        <v>1967633508.5599995</v>
      </c>
      <c r="L22" s="17">
        <f ca="1">IF(OR(INDIRECT(CONCATENATE("'2018-08'!L",TEXT(MATCH($C22,'2018-08'!$C$2:$C$100,0)+1,0)))="",INDIRECT(CONCATENATE("'2018-07'!L",TEXT(MATCH($C22,'2018-07'!$C$2:$C$100,0)+1,0)))="",AND(INDIRECT(CONCATENATE("'2018-08'!L",TEXT(MATCH($C22,'2018-08'!$C$2:$C$100,0)+1,0)))="",INDIRECT(CONCATENATE("'2018-07'!L",TEXT(MATCH($C22,'2018-07'!$C$2:$C$100,0)+1,0)))="")),"Н/Д",INDIRECT(CONCATENATE("'2018-08'!L",TEXT(MATCH($C22,'2018-08'!$C$2:$C$100,0)+1,0)))-INDIRECT(CONCATENATE("'2018-07'!L",TEXT(MATCH($C22,'2018-07'!$C$2:$C$100,0)+1,0))))</f>
        <v>3085712197.4400005</v>
      </c>
      <c r="M22" s="17">
        <f ca="1">IF(OR(INDIRECT(CONCATENATE("'2018-08'!M",TEXT(MATCH($C22,'2018-08'!$C$2:$C$100,0)+1,0)))="",INDIRECT(CONCATENATE("'2018-07'!M",TEXT(MATCH($C22,'2018-07'!$C$2:$C$100,0)+1,0)))="",AND(INDIRECT(CONCATENATE("'2018-08'!M",TEXT(MATCH($C22,'2018-08'!$C$2:$C$100,0)+1,0)))="",INDIRECT(CONCATENATE("'2018-07'!M",TEXT(MATCH($C22,'2018-07'!$C$2:$C$100,0)+1,0)))="")),"Н/Д",INDIRECT(CONCATENATE("'2018-08'!M",TEXT(MATCH($C22,'2018-08'!$C$2:$C$100,0)+1,0)))-INDIRECT(CONCATENATE("'2018-07'!M",TEXT(MATCH($C22,'2018-07'!$C$2:$C$100,0)+1,0))))</f>
        <v>7599385.9199999981</v>
      </c>
      <c r="N22" s="17">
        <f ca="1">IF(OR(INDIRECT(CONCATENATE("'2018-08'!N",TEXT(MATCH($C22,'2018-08'!$C$2:$C$100,0)+1,0)))="",INDIRECT(CONCATENATE("'2018-07'!N",TEXT(MATCH($C22,'2018-07'!$C$2:$C$100,0)+1,0)))="",AND(INDIRECT(CONCATENATE("'2018-08'!N",TEXT(MATCH($C22,'2018-08'!$C$2:$C$100,0)+1,0)))="",INDIRECT(CONCATENATE("'2018-07'!N",TEXT(MATCH($C22,'2018-07'!$C$2:$C$100,0)+1,0)))="")),"Н/Д",INDIRECT(CONCATENATE("'2018-08'!N",TEXT(MATCH($C22,'2018-08'!$C$2:$C$100,0)+1,0)))-INDIRECT(CONCATENATE("'2018-07'!NE",TEXT(MATCH($C22,'2018-07'!$C$2:$C$100,0)+1,0))))</f>
        <v>841967021.96000004</v>
      </c>
      <c r="O22" s="17">
        <f ca="1">IF(OR(INDIRECT(CONCATENATE("'2018-08'!O",TEXT(MATCH($C22,'2018-08'!$C$2:$C$100,0)+1,0)))="",INDIRECT(CONCATENATE("'2018-07'!O",TEXT(MATCH($C22,'2018-07'!$C$2:$C$100,0)+1,0)))="",AND(INDIRECT(CONCATENATE("'2018-08'!O",TEXT(MATCH($C22,'2018-08'!$C$2:$C$100,0)+1,0)))="",INDIRECT(CONCATENATE("'2018-07'!O",TEXT(MATCH($C22,'2018-07'!$C$2:$C$100,0)+1,0)))="")),"Н/Д",INDIRECT(CONCATENATE("'2018-08'!O",TEXT(MATCH($C22,'2018-08'!$C$2:$C$100,0)+1,0)))-INDIRECT(CONCATENATE("'2018-07'!O",TEXT(MATCH($C22,'2018-07'!$C$2:$C$100,0)+1,0))))</f>
        <v>265902.50999999995</v>
      </c>
      <c r="P22" s="17">
        <f ca="1">IF(OR(INDIRECT(CONCATENATE("'2018-08'!P",TEXT(MATCH($C22,'2018-08'!$C$2:$C$100,0)+1,0)))="",INDIRECT(CONCATENATE("'2018-07'!P",TEXT(MATCH($C22,'2018-07'!$C$2:$C$100,0)+1,0)))="",AND(INDIRECT(CONCATENATE("'2018-08'!P",TEXT(MATCH($C22,'2018-08'!$C$2:$C$100,0)+1,0)))="",INDIRECT(CONCATENATE("'2018-07'!P",TEXT(MATCH($C22,'2018-07'!$C$2:$C$100,0)+1,0)))="")),"Н/Д",INDIRECT(CONCATENATE("'2018-08'!P",TEXT(MATCH($C22,'2018-08'!$C$2:$C$100,0)+1,0)))-INDIRECT(CONCATENATE("'2018-07'!P",TEXT(MATCH($C22,'2018-07'!$C$2:$C$100,0)+1,0))))</f>
        <v>1140377774.6800003</v>
      </c>
      <c r="Q22" s="17">
        <f ca="1">IF(OR(INDIRECT(CONCATENATE("'2018-08'!Q",TEXT(MATCH($C22,'2018-08'!$C$2:$C$100,0)+1,0)))="",INDIRECT(CONCATENATE("'2018-07'!Q",TEXT(MATCH($C22,'2018-07'!$C$2:$C$100,0)+1,0)))="",AND(INDIRECT(CONCATENATE("'2018-08'!Q",TEXT(MATCH($C22,'2018-08'!$C$2:$C$100,0)+1,0)))="",INDIRECT(CONCATENATE("'2018-07'!Q",TEXT(MATCH($C22,'2018-07'!$C$2:$C$100,0)+1,0)))="")),"Н/Д",INDIRECT(CONCATENATE("'2018-08'!Q",TEXT(MATCH($C22,'2018-08'!$C$2:$C$100,0)+1,0)))-INDIRECT(CONCATENATE("'2018-07'!Q",TEXT(MATCH($C22,'2018-07'!$C$2:$C$100,0)+1,0))))</f>
        <v>65001092.960000038</v>
      </c>
      <c r="R22" s="17">
        <f ca="1">IF(OR(INDIRECT(CONCATENATE("'2018-08'!R",TEXT(MATCH($C22,'2018-08'!$C$2:$C$100,0)+1,0)))="",INDIRECT(CONCATENATE("'2018-07'!R",TEXT(MATCH($C22,'2018-07'!$C$2:$C$100,0)+1,0)))="",AND(INDIRECT(CONCATENATE("'2018-08'!R",TEXT(MATCH($C22,'2018-08'!$C$2:$C$100,0)+1,0)))="",INDIRECT(CONCATENATE("'2018-07'!R",TEXT(MATCH($C22,'2018-07'!$C$2:$C$100,0)+1,0)))="")),"Н/Д",INDIRECT(CONCATENATE("'2018-08'!R",TEXT(MATCH($C22,'2018-08'!$C$2:$C$100,0)+1,0)))-INDIRECT(CONCATENATE("'2018-07'!R",TEXT(MATCH($C22,'2018-07'!$C$2:$C$100,0)+1,0))))</f>
        <v>117769330.04000008</v>
      </c>
      <c r="S22" s="17">
        <f ca="1">IF(OR(INDIRECT(CONCATENATE("'2018-08'!S",TEXT(MATCH($C22,'2018-08'!$C$2:$C$100,0)+1,0)))="",INDIRECT(CONCATENATE("'2018-07'!S",TEXT(MATCH($C22,'2018-07'!$C$2:$C$100,0)+1,0)))="",AND(INDIRECT(CONCATENATE("'2018-08'!S",TEXT(MATCH($C22,'2018-08'!$C$2:$C$100,0)+1,0)))="",INDIRECT(CONCATENATE("'2018-07'!S",TEXT(MATCH($C22,'2018-07'!$C$2:$C$100,0)+1,0)))="")),"Н/Д",INDIRECT(CONCATENATE("'2018-08'!S",TEXT(MATCH($C22,'2018-08'!$C$2:$C$100,0)+1,0)))-INDIRECT(CONCATENATE("'2018-07'!S",TEXT(MATCH($C22,'2018-07'!$C$2:$C$100,0)+1,0))))</f>
        <v>84600</v>
      </c>
      <c r="T22" s="17">
        <f ca="1">IF(OR(INDIRECT(CONCATENATE("'2018-08'!T",TEXT(MATCH($C22,'2018-08'!$C$2:$C$100,0)+1,0)))="",INDIRECT(CONCATENATE("'2018-07'!T",TEXT(MATCH($C22,'2018-07'!$C$2:$C$100,0)+1,0)))="",AND(INDIRECT(CONCATENATE("'2018-08'!T",TEXT(MATCH($C22,'2018-08'!$C$2:$C$100,0)+1,0)))="",INDIRECT(CONCATENATE("'2018-07'!T",TEXT(MATCH($C22,'2018-07'!$C$2:$C$100,0)+1,0)))="")),"Н/Д",INDIRECT(CONCATENATE("'2018-08'!T",TEXT(MATCH($C22,'2018-08'!$C$2:$C$100,0)+1,0)))-INDIRECT(CONCATENATE("'2018-07'!T",TEXT(MATCH($C22,'2018-07'!$C$2:$C$100,0)+1,0))))</f>
        <v>379251983.08999991</v>
      </c>
      <c r="U22" s="17">
        <f ca="1">IF(OR(INDIRECT(CONCATENATE("'2018-08'!U",TEXT(MATCH($C22,'2018-08'!$C$2:$C$100,0)+1,0)))="",INDIRECT(CONCATENATE("'2018-07'!U",TEXT(MATCH($C22,'2018-07'!$C$2:$C$100,0)+1,0)))="",AND(INDIRECT(CONCATENATE("'2018-08'!U",TEXT(MATCH($C22,'2018-08'!$C$2:$C$100,0)+1,0)))="",INDIRECT(CONCATENATE("'2018-07'!U",TEXT(MATCH($C22,'2018-07'!$C$2:$C$100,0)+1,0)))="")),"Н/Д",INDIRECT(CONCATENATE("'2018-08'!U",TEXT(MATCH($C22,'2018-08'!$C$2:$C$100,0)+1,0)))-INDIRECT(CONCATENATE("'2018-07'!U",TEXT(MATCH($C22,'2018-07'!$C$2:$C$100,0)+1,0))))</f>
        <v>47959491.820000052</v>
      </c>
      <c r="V22" s="17">
        <f ca="1">IF(OR(INDIRECT(CONCATENATE("'2018-08'!V",TEXT(MATCH($C22,'2018-08'!$C$2:$C$100,0)+1,0)))="",INDIRECT(CONCATENATE("'2018-07'!V",TEXT(MATCH($C22,'2018-07'!$C$2:$C$100,0)+1,0)))="",AND(INDIRECT(CONCATENATE("'2018-08'!V",TEXT(MATCH($C22,'2018-08'!$C$2:$C$100,0)+1,0)))="",INDIRECT(CONCATENATE("'2018-07'!V",TEXT(MATCH($C22,'2018-07'!$C$2:$C$100,0)+1,0)))="")),"Н/Д",INDIRECT(CONCATENATE("'2018-08'!V",TEXT(MATCH($C22,'2018-08'!$C$2:$C$100,0)+1,0)))-INDIRECT(CONCATENATE("'2018-07'!V",TEXT(MATCH($C22,'2018-07'!$C$2:$C$100,0)+1,0))))</f>
        <v>1501626019.0599995</v>
      </c>
      <c r="W22" s="17">
        <f ca="1">IF(OR(INDIRECT(CONCATENATE("'2018-08'!W",TEXT(MATCH($C22,'2018-08'!$C$2:$C$100,0)+1,0)))="",INDIRECT(CONCATENATE("'2018-07'!W",TEXT(MATCH($C22,'2018-07'!$C$2:$C$100,0)+1,0)))="",AND(INDIRECT(CONCATENATE("'2018-08'!W",TEXT(MATCH($C22,'2018-08'!$C$2:$C$100,0)+1,0)))="",INDIRECT(CONCATENATE("'2018-07'!W",TEXT(MATCH($C22,'2018-07'!$C$2:$C$100,0)+1,0)))="")),"Н/Д",INDIRECT(CONCATENATE("'2018-08'!W",TEXT(MATCH($C22,'2018-08'!$C$2:$C$100,0)+1,0)))-INDIRECT(CONCATENATE("'2018-07'!W",TEXT(MATCH($C22,'2018-07'!$C$2:$C$100,0)+1,0))))</f>
        <v>79852867770.610046</v>
      </c>
    </row>
    <row r="23" spans="1:23" x14ac:dyDescent="0.25">
      <c r="A23" s="2" t="s">
        <v>34</v>
      </c>
      <c r="B23" s="2" t="s">
        <v>44</v>
      </c>
      <c r="C23" s="15">
        <v>36000000</v>
      </c>
      <c r="D23" s="2" t="s">
        <v>211</v>
      </c>
      <c r="E23" s="17">
        <f ca="1">IF(OR(INDIRECT(CONCATENATE("'2018-08'!E",TEXT(MATCH($C23,'2018-08'!$C$2:$C$100,0)+1,0)))="",INDIRECT(CONCATENATE("'2018-07'!E",TEXT(MATCH($C23,'2018-07'!$C$2:$C$100,0)+1,0)))="",AND(INDIRECT(CONCATENATE("'2018-08'!E",TEXT(MATCH($C23,'2018-08'!$C$2:$C$100,0)+1,0)))="",INDIRECT(CONCATENATE("'2018-07'!E",TEXT(MATCH($C23,'2018-07'!$C$2:$C$100,0)+1,0)))="")),"Н/Д",INDIRECT(CONCATENATE("'2018-08'!E",TEXT(MATCH($C23,'2018-08'!$C$2:$C$100,0)+1,0)))-INDIRECT(CONCATENATE("'2018-07'!E",TEXT(MATCH($C23,'2018-07'!$C$2:$C$100,0)+1,0))))</f>
        <v>19086232525.959991</v>
      </c>
      <c r="F23" s="17">
        <f ca="1">IF(OR(INDIRECT(CONCATENATE("'2018-08'!F",TEXT(MATCH($C23,'2018-08'!$C$2:$C$100,0)+1,0)))="",INDIRECT(CONCATENATE("'2018-07'!F",TEXT(MATCH($C23,'2018-07'!$C$2:$C$100,0)+1,0)))="",AND(INDIRECT(CONCATENATE("'2018-08'!F",TEXT(MATCH($C23,'2018-08'!$C$2:$C$100,0)+1,0)))="",INDIRECT(CONCATENATE("'2018-07'!F",TEXT(MATCH($C23,'2018-07'!$C$2:$C$100,0)+1,0)))="")),"Н/Д",INDIRECT(CONCATENATE("'2018-08'!F",TEXT(MATCH($C23,'2018-08'!$C$2:$C$100,0)+1,0)))-INDIRECT(CONCATENATE("'2018-07'!F",TEXT(MATCH($C23,'2018-07'!$C$2:$C$100,0)+1,0))))</f>
        <v>18010968364.899994</v>
      </c>
      <c r="G23" s="17">
        <f ca="1">IF(OR(INDIRECT(CONCATENATE("'2018-08'!G",TEXT(MATCH($C23,'2018-08'!$C$2:$C$100,0)+1,0)))="",INDIRECT(CONCATENATE("'2018-07'!G",TEXT(MATCH($C23,'2018-07'!$C$2:$C$100,0)+1,0)))="",AND(INDIRECT(CONCATENATE("'2018-08'!G",TEXT(MATCH($C23,'2018-08'!$C$2:$C$100,0)+1,0)))="",INDIRECT(CONCATENATE("'2018-07'!G",TEXT(MATCH($C23,'2018-07'!$C$2:$C$100,0)+1,0)))="")),"Н/Д",INDIRECT(CONCATENATE("'2018-08'!G",TEXT(MATCH($C23,'2018-08'!$C$2:$C$100,0)+1,0)))-INDIRECT(CONCATENATE("'2018-07'!G",TEXT(MATCH($C23,'2018-07'!$C$2:$C$100,0)+1,0))))</f>
        <v>4890050966.9599991</v>
      </c>
      <c r="H23" s="17">
        <f ca="1">IF(OR(INDIRECT(CONCATENATE("'2018-08'!H",TEXT(MATCH($C23,'2018-08'!$C$2:$C$100,0)+1,0)))="",INDIRECT(CONCATENATE("'2018-07'!H",TEXT(MATCH($C23,'2018-07'!$C$2:$C$100,0)+1,0)))="",AND(INDIRECT(CONCATENATE("'2018-08'!H",TEXT(MATCH($C23,'2018-08'!$C$2:$C$100,0)+1,0)))="",INDIRECT(CONCATENATE("'2018-07'!H",TEXT(MATCH($C23,'2018-07'!$C$2:$C$100,0)+1,0)))="")),"Н/Д",INDIRECT(CONCATENATE("'2018-08'!H",TEXT(MATCH($C23,'2018-08'!$C$2:$C$100,0)+1,0)))-INDIRECT(CONCATENATE("'2018-07'!H",TEXT(MATCH($C23,'2018-07'!$C$2:$C$100,0)+1,0))))</f>
        <v>5224320496.9399986</v>
      </c>
      <c r="I23" s="17">
        <f ca="1">IF(OR(INDIRECT(CONCATENATE("'2018-08'!I",TEXT(MATCH($C23,'2018-08'!$C$2:$C$100,0)+1,0)))="",INDIRECT(CONCATENATE("'2018-07'!I",TEXT(MATCH($C23,'2018-07'!$C$2:$C$100,0)+1,0)))="",AND(INDIRECT(CONCATENATE("'2018-08'!I",TEXT(MATCH($C23,'2018-08'!$C$2:$C$100,0)+1,0)))="",INDIRECT(CONCATENATE("'2018-07'!I",TEXT(MATCH($C23,'2018-07'!$C$2:$C$100,0)+1,0)))="")),"Н/Д",INDIRECT(CONCATENATE("'2018-08'!I",TEXT(MATCH($C23,'2018-08'!$C$2:$C$100,0)+1,0)))-INDIRECT(CONCATENATE("'2018-07'!I",TEXT(MATCH($C23,'2018-07'!$C$2:$C$100,0)+1,0))))</f>
        <v>1675748516.1099997</v>
      </c>
      <c r="J23" s="17" t="str">
        <f ca="1">IF(OR(INDIRECT(CONCATENATE("'2018-08'!J",TEXT(MATCH($C23,'2018-08'!$C$2:$C$100,0)+1,0)))="",INDIRECT(CONCATENATE("'2018-07'!J",TEXT(MATCH($C23,'2018-07'!$C$2:$C$100,0)+1,0)))="",AND(INDIRECT(CONCATENATE("'2018-08'!J",TEXT(MATCH($C23,'2018-08'!$C$2:$C$100,0)+1,0)))="",INDIRECT(CONCATENATE("'2018-07'!J",TEXT(MATCH($C23,'2018-07'!$C$2:$C$100,0)+1,0)))="")),"Н/Д",INDIRECT(CONCATENATE("'2018-08'!J",TEXT(MATCH($C23,'2018-08'!$C$2:$C$100,0)+1,0)))-INDIRECT(CONCATENATE("'2018-07'!J",TEXT(MATCH($C23,'2018-07'!$C$2:$C$100,0)+1,0))))</f>
        <v>Н/Д</v>
      </c>
      <c r="K23" s="17">
        <f ca="1">IF(OR(INDIRECT(CONCATENATE("'2018-08'!K",TEXT(MATCH($C23,'2018-08'!$C$2:$C$100,0)+1,0)))="",INDIRECT(CONCATENATE("'2018-07'!K",TEXT(MATCH($C23,'2018-07'!$C$2:$C$100,0)+1,0)))="",AND(INDIRECT(CONCATENATE("'2018-08'!K",TEXT(MATCH($C23,'2018-08'!$C$2:$C$100,0)+1,0)))="",INDIRECT(CONCATENATE("'2018-07'!K",TEXT(MATCH($C23,'2018-07'!$C$2:$C$100,0)+1,0)))="")),"Н/Д",INDIRECT(CONCATENATE("'2018-08'!K",TEXT(MATCH($C23,'2018-08'!$C$2:$C$100,0)+1,0)))-INDIRECT(CONCATENATE("'2018-07'!K",TEXT(MATCH($C23,'2018-07'!$C$2:$C$100,0)+1,0))))</f>
        <v>1509440312.7300005</v>
      </c>
      <c r="L23" s="17">
        <f ca="1">IF(OR(INDIRECT(CONCATENATE("'2018-08'!L",TEXT(MATCH($C23,'2018-08'!$C$2:$C$100,0)+1,0)))="",INDIRECT(CONCATENATE("'2018-07'!L",TEXT(MATCH($C23,'2018-07'!$C$2:$C$100,0)+1,0)))="",AND(INDIRECT(CONCATENATE("'2018-08'!L",TEXT(MATCH($C23,'2018-08'!$C$2:$C$100,0)+1,0)))="",INDIRECT(CONCATENATE("'2018-07'!L",TEXT(MATCH($C23,'2018-07'!$C$2:$C$100,0)+1,0)))="")),"Н/Д",INDIRECT(CONCATENATE("'2018-08'!L",TEXT(MATCH($C23,'2018-08'!$C$2:$C$100,0)+1,0)))-INDIRECT(CONCATENATE("'2018-07'!L",TEXT(MATCH($C23,'2018-07'!$C$2:$C$100,0)+1,0))))</f>
        <v>3843958127.5</v>
      </c>
      <c r="M23" s="17">
        <f ca="1">IF(OR(INDIRECT(CONCATENATE("'2018-08'!M",TEXT(MATCH($C23,'2018-08'!$C$2:$C$100,0)+1,0)))="",INDIRECT(CONCATENATE("'2018-07'!M",TEXT(MATCH($C23,'2018-07'!$C$2:$C$100,0)+1,0)))="",AND(INDIRECT(CONCATENATE("'2018-08'!M",TEXT(MATCH($C23,'2018-08'!$C$2:$C$100,0)+1,0)))="",INDIRECT(CONCATENATE("'2018-07'!M",TEXT(MATCH($C23,'2018-07'!$C$2:$C$100,0)+1,0)))="")),"Н/Д",INDIRECT(CONCATENATE("'2018-08'!M",TEXT(MATCH($C23,'2018-08'!$C$2:$C$100,0)+1,0)))-INDIRECT(CONCATENATE("'2018-07'!M",TEXT(MATCH($C23,'2018-07'!$C$2:$C$100,0)+1,0))))</f>
        <v>7502069.4499999993</v>
      </c>
      <c r="N23" s="17">
        <f ca="1">IF(OR(INDIRECT(CONCATENATE("'2018-08'!N",TEXT(MATCH($C23,'2018-08'!$C$2:$C$100,0)+1,0)))="",INDIRECT(CONCATENATE("'2018-07'!N",TEXT(MATCH($C23,'2018-07'!$C$2:$C$100,0)+1,0)))="",AND(INDIRECT(CONCATENATE("'2018-08'!N",TEXT(MATCH($C23,'2018-08'!$C$2:$C$100,0)+1,0)))="",INDIRECT(CONCATENATE("'2018-07'!N",TEXT(MATCH($C23,'2018-07'!$C$2:$C$100,0)+1,0)))="")),"Н/Д",INDIRECT(CONCATENATE("'2018-08'!N",TEXT(MATCH($C23,'2018-08'!$C$2:$C$100,0)+1,0)))-INDIRECT(CONCATENATE("'2018-07'!NE",TEXT(MATCH($C23,'2018-07'!$C$2:$C$100,0)+1,0))))</f>
        <v>575131712.5</v>
      </c>
      <c r="O23" s="17">
        <f ca="1">IF(OR(INDIRECT(CONCATENATE("'2018-08'!O",TEXT(MATCH($C23,'2018-08'!$C$2:$C$100,0)+1,0)))="",INDIRECT(CONCATENATE("'2018-07'!O",TEXT(MATCH($C23,'2018-07'!$C$2:$C$100,0)+1,0)))="",AND(INDIRECT(CONCATENATE("'2018-08'!O",TEXT(MATCH($C23,'2018-08'!$C$2:$C$100,0)+1,0)))="",INDIRECT(CONCATENATE("'2018-07'!O",TEXT(MATCH($C23,'2018-07'!$C$2:$C$100,0)+1,0)))="")),"Н/Д",INDIRECT(CONCATENATE("'2018-08'!O",TEXT(MATCH($C23,'2018-08'!$C$2:$C$100,0)+1,0)))-INDIRECT(CONCATENATE("'2018-07'!O",TEXT(MATCH($C23,'2018-07'!$C$2:$C$100,0)+1,0))))</f>
        <v>1069485.05</v>
      </c>
      <c r="P23" s="17">
        <f ca="1">IF(OR(INDIRECT(CONCATENATE("'2018-08'!P",TEXT(MATCH($C23,'2018-08'!$C$2:$C$100,0)+1,0)))="",INDIRECT(CONCATENATE("'2018-07'!P",TEXT(MATCH($C23,'2018-07'!$C$2:$C$100,0)+1,0)))="",AND(INDIRECT(CONCATENATE("'2018-08'!P",TEXT(MATCH($C23,'2018-08'!$C$2:$C$100,0)+1,0)))="",INDIRECT(CONCATENATE("'2018-07'!P",TEXT(MATCH($C23,'2018-07'!$C$2:$C$100,0)+1,0)))="")),"Н/Д",INDIRECT(CONCATENATE("'2018-08'!P",TEXT(MATCH($C23,'2018-08'!$C$2:$C$100,0)+1,0)))-INDIRECT(CONCATENATE("'2018-07'!P",TEXT(MATCH($C23,'2018-07'!$C$2:$C$100,0)+1,0))))</f>
        <v>337659830.02999997</v>
      </c>
      <c r="Q23" s="17">
        <f ca="1">IF(OR(INDIRECT(CONCATENATE("'2018-08'!Q",TEXT(MATCH($C23,'2018-08'!$C$2:$C$100,0)+1,0)))="",INDIRECT(CONCATENATE("'2018-07'!Q",TEXT(MATCH($C23,'2018-07'!$C$2:$C$100,0)+1,0)))="",AND(INDIRECT(CONCATENATE("'2018-08'!Q",TEXT(MATCH($C23,'2018-08'!$C$2:$C$100,0)+1,0)))="",INDIRECT(CONCATENATE("'2018-07'!Q",TEXT(MATCH($C23,'2018-07'!$C$2:$C$100,0)+1,0)))="")),"Н/Д",INDIRECT(CONCATENATE("'2018-08'!Q",TEXT(MATCH($C23,'2018-08'!$C$2:$C$100,0)+1,0)))-INDIRECT(CONCATENATE("'2018-07'!Q",TEXT(MATCH($C23,'2018-07'!$C$2:$C$100,0)+1,0))))</f>
        <v>49674437.579999983</v>
      </c>
      <c r="R23" s="17">
        <f ca="1">IF(OR(INDIRECT(CONCATENATE("'2018-08'!R",TEXT(MATCH($C23,'2018-08'!$C$2:$C$100,0)+1,0)))="",INDIRECT(CONCATENATE("'2018-07'!R",TEXT(MATCH($C23,'2018-07'!$C$2:$C$100,0)+1,0)))="",AND(INDIRECT(CONCATENATE("'2018-08'!R",TEXT(MATCH($C23,'2018-08'!$C$2:$C$100,0)+1,0)))="",INDIRECT(CONCATENATE("'2018-07'!R",TEXT(MATCH($C23,'2018-07'!$C$2:$C$100,0)+1,0)))="")),"Н/Д",INDIRECT(CONCATENATE("'2018-08'!R",TEXT(MATCH($C23,'2018-08'!$C$2:$C$100,0)+1,0)))-INDIRECT(CONCATENATE("'2018-07'!R",TEXT(MATCH($C23,'2018-07'!$C$2:$C$100,0)+1,0))))</f>
        <v>126028960.86000001</v>
      </c>
      <c r="S23" s="17">
        <f ca="1">IF(OR(INDIRECT(CONCATENATE("'2018-08'!S",TEXT(MATCH($C23,'2018-08'!$C$2:$C$100,0)+1,0)))="",INDIRECT(CONCATENATE("'2018-07'!S",TEXT(MATCH($C23,'2018-07'!$C$2:$C$100,0)+1,0)))="",AND(INDIRECT(CONCATENATE("'2018-08'!S",TEXT(MATCH($C23,'2018-08'!$C$2:$C$100,0)+1,0)))="",INDIRECT(CONCATENATE("'2018-07'!S",TEXT(MATCH($C23,'2018-07'!$C$2:$C$100,0)+1,0)))="")),"Н/Д",INDIRECT(CONCATENATE("'2018-08'!S",TEXT(MATCH($C23,'2018-08'!$C$2:$C$100,0)+1,0)))-INDIRECT(CONCATENATE("'2018-07'!S",TEXT(MATCH($C23,'2018-07'!$C$2:$C$100,0)+1,0))))</f>
        <v>114792</v>
      </c>
      <c r="T23" s="17">
        <f ca="1">IF(OR(INDIRECT(CONCATENATE("'2018-08'!T",TEXT(MATCH($C23,'2018-08'!$C$2:$C$100,0)+1,0)))="",INDIRECT(CONCATENATE("'2018-07'!T",TEXT(MATCH($C23,'2018-07'!$C$2:$C$100,0)+1,0)))="",AND(INDIRECT(CONCATENATE("'2018-08'!T",TEXT(MATCH($C23,'2018-08'!$C$2:$C$100,0)+1,0)))="",INDIRECT(CONCATENATE("'2018-07'!T",TEXT(MATCH($C23,'2018-07'!$C$2:$C$100,0)+1,0)))="")),"Н/Д",INDIRECT(CONCATENATE("'2018-08'!T",TEXT(MATCH($C23,'2018-08'!$C$2:$C$100,0)+1,0)))-INDIRECT(CONCATENATE("'2018-07'!T",TEXT(MATCH($C23,'2018-07'!$C$2:$C$100,0)+1,0))))</f>
        <v>263890315.48000002</v>
      </c>
      <c r="U23" s="17">
        <f ca="1">IF(OR(INDIRECT(CONCATENATE("'2018-08'!U",TEXT(MATCH($C23,'2018-08'!$C$2:$C$100,0)+1,0)))="",INDIRECT(CONCATENATE("'2018-07'!U",TEXT(MATCH($C23,'2018-07'!$C$2:$C$100,0)+1,0)))="",AND(INDIRECT(CONCATENATE("'2018-08'!U",TEXT(MATCH($C23,'2018-08'!$C$2:$C$100,0)+1,0)))="",INDIRECT(CONCATENATE("'2018-07'!U",TEXT(MATCH($C23,'2018-07'!$C$2:$C$100,0)+1,0)))="")),"Н/Д",INDIRECT(CONCATENATE("'2018-08'!U",TEXT(MATCH($C23,'2018-08'!$C$2:$C$100,0)+1,0)))-INDIRECT(CONCATENATE("'2018-07'!U",TEXT(MATCH($C23,'2018-07'!$C$2:$C$100,0)+1,0))))</f>
        <v>-15254230.149999991</v>
      </c>
      <c r="V23" s="17">
        <f ca="1">IF(OR(INDIRECT(CONCATENATE("'2018-08'!V",TEXT(MATCH($C23,'2018-08'!$C$2:$C$100,0)+1,0)))="",INDIRECT(CONCATENATE("'2018-07'!V",TEXT(MATCH($C23,'2018-07'!$C$2:$C$100,0)+1,0)))="",AND(INDIRECT(CONCATENATE("'2018-08'!V",TEXT(MATCH($C23,'2018-08'!$C$2:$C$100,0)+1,0)))="",INDIRECT(CONCATENATE("'2018-07'!V",TEXT(MATCH($C23,'2018-07'!$C$2:$C$100,0)+1,0)))="")),"Н/Д",INDIRECT(CONCATENATE("'2018-08'!V",TEXT(MATCH($C23,'2018-08'!$C$2:$C$100,0)+1,0)))-INDIRECT(CONCATENATE("'2018-07'!V",TEXT(MATCH($C23,'2018-07'!$C$2:$C$100,0)+1,0))))</f>
        <v>1075264161.0600004</v>
      </c>
      <c r="W23" s="17">
        <f ca="1">IF(OR(INDIRECT(CONCATENATE("'2018-08'!W",TEXT(MATCH($C23,'2018-08'!$C$2:$C$100,0)+1,0)))="",INDIRECT(CONCATENATE("'2018-07'!W",TEXT(MATCH($C23,'2018-07'!$C$2:$C$100,0)+1,0)))="",AND(INDIRECT(CONCATENATE("'2018-08'!W",TEXT(MATCH($C23,'2018-08'!$C$2:$C$100,0)+1,0)))="",INDIRECT(CONCATENATE("'2018-07'!W",TEXT(MATCH($C23,'2018-07'!$C$2:$C$100,0)+1,0)))="")),"Н/Д",INDIRECT(CONCATENATE("'2018-08'!W",TEXT(MATCH($C23,'2018-08'!$C$2:$C$100,0)+1,0)))-INDIRECT(CONCATENATE("'2018-07'!W",TEXT(MATCH($C23,'2018-07'!$C$2:$C$100,0)+1,0))))</f>
        <v>56169689995.220001</v>
      </c>
    </row>
    <row r="24" spans="1:23" x14ac:dyDescent="0.25">
      <c r="A24" s="2" t="s">
        <v>34</v>
      </c>
      <c r="B24" s="2" t="s">
        <v>45</v>
      </c>
      <c r="C24" s="15">
        <v>63000000</v>
      </c>
      <c r="D24" s="2" t="s">
        <v>211</v>
      </c>
      <c r="E24" s="17">
        <f ca="1">IF(OR(INDIRECT(CONCATENATE("'2018-08'!E",TEXT(MATCH($C24,'2018-08'!$C$2:$C$100,0)+1,0)))="",INDIRECT(CONCATENATE("'2018-07'!E",TEXT(MATCH($C24,'2018-07'!$C$2:$C$100,0)+1,0)))="",AND(INDIRECT(CONCATENATE("'2018-08'!E",TEXT(MATCH($C24,'2018-08'!$C$2:$C$100,0)+1,0)))="",INDIRECT(CONCATENATE("'2018-07'!E",TEXT(MATCH($C24,'2018-07'!$C$2:$C$100,0)+1,0)))="")),"Н/Д",INDIRECT(CONCATENATE("'2018-08'!E",TEXT(MATCH($C24,'2018-08'!$C$2:$C$100,0)+1,0)))-INDIRECT(CONCATENATE("'2018-07'!E",TEXT(MATCH($C24,'2018-07'!$C$2:$C$100,0)+1,0))))</f>
        <v>11022857772.790001</v>
      </c>
      <c r="F24" s="17">
        <f ca="1">IF(OR(INDIRECT(CONCATENATE("'2018-08'!F",TEXT(MATCH($C24,'2018-08'!$C$2:$C$100,0)+1,0)))="",INDIRECT(CONCATENATE("'2018-07'!F",TEXT(MATCH($C24,'2018-07'!$C$2:$C$100,0)+1,0)))="",AND(INDIRECT(CONCATENATE("'2018-08'!F",TEXT(MATCH($C24,'2018-08'!$C$2:$C$100,0)+1,0)))="",INDIRECT(CONCATENATE("'2018-07'!F",TEXT(MATCH($C24,'2018-07'!$C$2:$C$100,0)+1,0)))="")),"Н/Д",INDIRECT(CONCATENATE("'2018-08'!F",TEXT(MATCH($C24,'2018-08'!$C$2:$C$100,0)+1,0)))-INDIRECT(CONCATENATE("'2018-07'!F",TEXT(MATCH($C24,'2018-07'!$C$2:$C$100,0)+1,0))))</f>
        <v>9541357586.3099976</v>
      </c>
      <c r="G24" s="17">
        <f ca="1">IF(OR(INDIRECT(CONCATENATE("'2018-08'!G",TEXT(MATCH($C24,'2018-08'!$C$2:$C$100,0)+1,0)))="",INDIRECT(CONCATENATE("'2018-07'!G",TEXT(MATCH($C24,'2018-07'!$C$2:$C$100,0)+1,0)))="",AND(INDIRECT(CONCATENATE("'2018-08'!G",TEXT(MATCH($C24,'2018-08'!$C$2:$C$100,0)+1,0)))="",INDIRECT(CONCATENATE("'2018-07'!G",TEXT(MATCH($C24,'2018-07'!$C$2:$C$100,0)+1,0)))="")),"Н/Д",INDIRECT(CONCATENATE("'2018-08'!G",TEXT(MATCH($C24,'2018-08'!$C$2:$C$100,0)+1,0)))-INDIRECT(CONCATENATE("'2018-07'!G",TEXT(MATCH($C24,'2018-07'!$C$2:$C$100,0)+1,0))))</f>
        <v>2140396381.4400005</v>
      </c>
      <c r="H24" s="17">
        <f ca="1">IF(OR(INDIRECT(CONCATENATE("'2018-08'!H",TEXT(MATCH($C24,'2018-08'!$C$2:$C$100,0)+1,0)))="",INDIRECT(CONCATENATE("'2018-07'!H",TEXT(MATCH($C24,'2018-07'!$C$2:$C$100,0)+1,0)))="",AND(INDIRECT(CONCATENATE("'2018-08'!H",TEXT(MATCH($C24,'2018-08'!$C$2:$C$100,0)+1,0)))="",INDIRECT(CONCATENATE("'2018-07'!H",TEXT(MATCH($C24,'2018-07'!$C$2:$C$100,0)+1,0)))="")),"Н/Д",INDIRECT(CONCATENATE("'2018-08'!H",TEXT(MATCH($C24,'2018-08'!$C$2:$C$100,0)+1,0)))-INDIRECT(CONCATENATE("'2018-07'!H",TEXT(MATCH($C24,'2018-07'!$C$2:$C$100,0)+1,0))))</f>
        <v>2725959271.2799988</v>
      </c>
      <c r="I24" s="17">
        <f ca="1">IF(OR(INDIRECT(CONCATENATE("'2018-08'!I",TEXT(MATCH($C24,'2018-08'!$C$2:$C$100,0)+1,0)))="",INDIRECT(CONCATENATE("'2018-07'!I",TEXT(MATCH($C24,'2018-07'!$C$2:$C$100,0)+1,0)))="",AND(INDIRECT(CONCATENATE("'2018-08'!I",TEXT(MATCH($C24,'2018-08'!$C$2:$C$100,0)+1,0)))="",INDIRECT(CONCATENATE("'2018-07'!I",TEXT(MATCH($C24,'2018-07'!$C$2:$C$100,0)+1,0)))="")),"Н/Д",INDIRECT(CONCATENATE("'2018-08'!I",TEXT(MATCH($C24,'2018-08'!$C$2:$C$100,0)+1,0)))-INDIRECT(CONCATENATE("'2018-07'!I",TEXT(MATCH($C24,'2018-07'!$C$2:$C$100,0)+1,0))))</f>
        <v>628324946.07000017</v>
      </c>
      <c r="J24" s="17" t="str">
        <f ca="1">IF(OR(INDIRECT(CONCATENATE("'2018-08'!J",TEXT(MATCH($C24,'2018-08'!$C$2:$C$100,0)+1,0)))="",INDIRECT(CONCATENATE("'2018-07'!J",TEXT(MATCH($C24,'2018-07'!$C$2:$C$100,0)+1,0)))="",AND(INDIRECT(CONCATENATE("'2018-08'!J",TEXT(MATCH($C24,'2018-08'!$C$2:$C$100,0)+1,0)))="",INDIRECT(CONCATENATE("'2018-07'!J",TEXT(MATCH($C24,'2018-07'!$C$2:$C$100,0)+1,0)))="")),"Н/Д",INDIRECT(CONCATENATE("'2018-08'!J",TEXT(MATCH($C24,'2018-08'!$C$2:$C$100,0)+1,0)))-INDIRECT(CONCATENATE("'2018-07'!J",TEXT(MATCH($C24,'2018-07'!$C$2:$C$100,0)+1,0))))</f>
        <v>Н/Д</v>
      </c>
      <c r="K24" s="17">
        <f ca="1">IF(OR(INDIRECT(CONCATENATE("'2018-08'!K",TEXT(MATCH($C24,'2018-08'!$C$2:$C$100,0)+1,0)))="",INDIRECT(CONCATENATE("'2018-07'!K",TEXT(MATCH($C24,'2018-07'!$C$2:$C$100,0)+1,0)))="",AND(INDIRECT(CONCATENATE("'2018-08'!K",TEXT(MATCH($C24,'2018-08'!$C$2:$C$100,0)+1,0)))="",INDIRECT(CONCATENATE("'2018-07'!K",TEXT(MATCH($C24,'2018-07'!$C$2:$C$100,0)+1,0)))="")),"Н/Д",INDIRECT(CONCATENATE("'2018-08'!K",TEXT(MATCH($C24,'2018-08'!$C$2:$C$100,0)+1,0)))-INDIRECT(CONCATENATE("'2018-07'!K",TEXT(MATCH($C24,'2018-07'!$C$2:$C$100,0)+1,0))))</f>
        <v>947891211.19000006</v>
      </c>
      <c r="L24" s="17">
        <f ca="1">IF(OR(INDIRECT(CONCATENATE("'2018-08'!L",TEXT(MATCH($C24,'2018-08'!$C$2:$C$100,0)+1,0)))="",INDIRECT(CONCATENATE("'2018-07'!L",TEXT(MATCH($C24,'2018-07'!$C$2:$C$100,0)+1,0)))="",AND(INDIRECT(CONCATENATE("'2018-08'!L",TEXT(MATCH($C24,'2018-08'!$C$2:$C$100,0)+1,0)))="",INDIRECT(CONCATENATE("'2018-07'!L",TEXT(MATCH($C24,'2018-07'!$C$2:$C$100,0)+1,0)))="")),"Н/Д",INDIRECT(CONCATENATE("'2018-08'!L",TEXT(MATCH($C24,'2018-08'!$C$2:$C$100,0)+1,0)))-INDIRECT(CONCATENATE("'2018-07'!L",TEXT(MATCH($C24,'2018-07'!$C$2:$C$100,0)+1,0))))</f>
        <v>2688289915.0100002</v>
      </c>
      <c r="M24" s="17">
        <f ca="1">IF(OR(INDIRECT(CONCATENATE("'2018-08'!M",TEXT(MATCH($C24,'2018-08'!$C$2:$C$100,0)+1,0)))="",INDIRECT(CONCATENATE("'2018-07'!M",TEXT(MATCH($C24,'2018-07'!$C$2:$C$100,0)+1,0)))="",AND(INDIRECT(CONCATENATE("'2018-08'!M",TEXT(MATCH($C24,'2018-08'!$C$2:$C$100,0)+1,0)))="",INDIRECT(CONCATENATE("'2018-07'!M",TEXT(MATCH($C24,'2018-07'!$C$2:$C$100,0)+1,0)))="")),"Н/Д",INDIRECT(CONCATENATE("'2018-08'!M",TEXT(MATCH($C24,'2018-08'!$C$2:$C$100,0)+1,0)))-INDIRECT(CONCATENATE("'2018-07'!M",TEXT(MATCH($C24,'2018-07'!$C$2:$C$100,0)+1,0))))</f>
        <v>7559226.1600000001</v>
      </c>
      <c r="N24" s="17">
        <f ca="1">IF(OR(INDIRECT(CONCATENATE("'2018-08'!N",TEXT(MATCH($C24,'2018-08'!$C$2:$C$100,0)+1,0)))="",INDIRECT(CONCATENATE("'2018-07'!N",TEXT(MATCH($C24,'2018-07'!$C$2:$C$100,0)+1,0)))="",AND(INDIRECT(CONCATENATE("'2018-08'!N",TEXT(MATCH($C24,'2018-08'!$C$2:$C$100,0)+1,0)))="",INDIRECT(CONCATENATE("'2018-07'!N",TEXT(MATCH($C24,'2018-07'!$C$2:$C$100,0)+1,0)))="")),"Н/Д",INDIRECT(CONCATENATE("'2018-08'!N",TEXT(MATCH($C24,'2018-08'!$C$2:$C$100,0)+1,0)))-INDIRECT(CONCATENATE("'2018-07'!NE",TEXT(MATCH($C24,'2018-07'!$C$2:$C$100,0)+1,0))))</f>
        <v>420705387.69999999</v>
      </c>
      <c r="O24" s="17">
        <f ca="1">IF(OR(INDIRECT(CONCATENATE("'2018-08'!O",TEXT(MATCH($C24,'2018-08'!$C$2:$C$100,0)+1,0)))="",INDIRECT(CONCATENATE("'2018-07'!O",TEXT(MATCH($C24,'2018-07'!$C$2:$C$100,0)+1,0)))="",AND(INDIRECT(CONCATENATE("'2018-08'!O",TEXT(MATCH($C24,'2018-08'!$C$2:$C$100,0)+1,0)))="",INDIRECT(CONCATENATE("'2018-07'!O",TEXT(MATCH($C24,'2018-07'!$C$2:$C$100,0)+1,0)))="")),"Н/Д",INDIRECT(CONCATENATE("'2018-08'!O",TEXT(MATCH($C24,'2018-08'!$C$2:$C$100,0)+1,0)))-INDIRECT(CONCATENATE("'2018-07'!O",TEXT(MATCH($C24,'2018-07'!$C$2:$C$100,0)+1,0))))</f>
        <v>-5112.1500000000015</v>
      </c>
      <c r="P24" s="17">
        <f ca="1">IF(OR(INDIRECT(CONCATENATE("'2018-08'!P",TEXT(MATCH($C24,'2018-08'!$C$2:$C$100,0)+1,0)))="",INDIRECT(CONCATENATE("'2018-07'!P",TEXT(MATCH($C24,'2018-07'!$C$2:$C$100,0)+1,0)))="",AND(INDIRECT(CONCATENATE("'2018-08'!P",TEXT(MATCH($C24,'2018-08'!$C$2:$C$100,0)+1,0)))="",INDIRECT(CONCATENATE("'2018-07'!P",TEXT(MATCH($C24,'2018-07'!$C$2:$C$100,0)+1,0)))="")),"Н/Д",INDIRECT(CONCATENATE("'2018-08'!P",TEXT(MATCH($C24,'2018-08'!$C$2:$C$100,0)+1,0)))-INDIRECT(CONCATENATE("'2018-07'!P",TEXT(MATCH($C24,'2018-07'!$C$2:$C$100,0)+1,0))))</f>
        <v>132494597.51999998</v>
      </c>
      <c r="Q24" s="17">
        <f ca="1">IF(OR(INDIRECT(CONCATENATE("'2018-08'!Q",TEXT(MATCH($C24,'2018-08'!$C$2:$C$100,0)+1,0)))="",INDIRECT(CONCATENATE("'2018-07'!Q",TEXT(MATCH($C24,'2018-07'!$C$2:$C$100,0)+1,0)))="",AND(INDIRECT(CONCATENATE("'2018-08'!Q",TEXT(MATCH($C24,'2018-08'!$C$2:$C$100,0)+1,0)))="",INDIRECT(CONCATENATE("'2018-07'!Q",TEXT(MATCH($C24,'2018-07'!$C$2:$C$100,0)+1,0)))="")),"Н/Д",INDIRECT(CONCATENATE("'2018-08'!Q",TEXT(MATCH($C24,'2018-08'!$C$2:$C$100,0)+1,0)))-INDIRECT(CONCATENATE("'2018-07'!Q",TEXT(MATCH($C24,'2018-07'!$C$2:$C$100,0)+1,0))))</f>
        <v>31134566.75999999</v>
      </c>
      <c r="R24" s="17">
        <f ca="1">IF(OR(INDIRECT(CONCATENATE("'2018-08'!R",TEXT(MATCH($C24,'2018-08'!$C$2:$C$100,0)+1,0)))="",INDIRECT(CONCATENATE("'2018-07'!R",TEXT(MATCH($C24,'2018-07'!$C$2:$C$100,0)+1,0)))="",AND(INDIRECT(CONCATENATE("'2018-08'!R",TEXT(MATCH($C24,'2018-08'!$C$2:$C$100,0)+1,0)))="",INDIRECT(CONCATENATE("'2018-07'!R",TEXT(MATCH($C24,'2018-07'!$C$2:$C$100,0)+1,0)))="")),"Н/Д",INDIRECT(CONCATENATE("'2018-08'!R",TEXT(MATCH($C24,'2018-08'!$C$2:$C$100,0)+1,0)))-INDIRECT(CONCATENATE("'2018-07'!R",TEXT(MATCH($C24,'2018-07'!$C$2:$C$100,0)+1,0))))</f>
        <v>31560939.470000029</v>
      </c>
      <c r="S24" s="17">
        <f ca="1">IF(OR(INDIRECT(CONCATENATE("'2018-08'!S",TEXT(MATCH($C24,'2018-08'!$C$2:$C$100,0)+1,0)))="",INDIRECT(CONCATENATE("'2018-07'!S",TEXT(MATCH($C24,'2018-07'!$C$2:$C$100,0)+1,0)))="",AND(INDIRECT(CONCATENATE("'2018-08'!S",TEXT(MATCH($C24,'2018-08'!$C$2:$C$100,0)+1,0)))="",INDIRECT(CONCATENATE("'2018-07'!S",TEXT(MATCH($C24,'2018-07'!$C$2:$C$100,0)+1,0)))="")),"Н/Д",INDIRECT(CONCATENATE("'2018-08'!S",TEXT(MATCH($C24,'2018-08'!$C$2:$C$100,0)+1,0)))-INDIRECT(CONCATENATE("'2018-07'!S",TEXT(MATCH($C24,'2018-07'!$C$2:$C$100,0)+1,0))))</f>
        <v>1170971.5</v>
      </c>
      <c r="T24" s="17">
        <f ca="1">IF(OR(INDIRECT(CONCATENATE("'2018-08'!T",TEXT(MATCH($C24,'2018-08'!$C$2:$C$100,0)+1,0)))="",INDIRECT(CONCATENATE("'2018-07'!T",TEXT(MATCH($C24,'2018-07'!$C$2:$C$100,0)+1,0)))="",AND(INDIRECT(CONCATENATE("'2018-08'!T",TEXT(MATCH($C24,'2018-08'!$C$2:$C$100,0)+1,0)))="",INDIRECT(CONCATENATE("'2018-07'!T",TEXT(MATCH($C24,'2018-07'!$C$2:$C$100,0)+1,0)))="")),"Н/Д",INDIRECT(CONCATENATE("'2018-08'!T",TEXT(MATCH($C24,'2018-08'!$C$2:$C$100,0)+1,0)))-INDIRECT(CONCATENATE("'2018-07'!T",TEXT(MATCH($C24,'2018-07'!$C$2:$C$100,0)+1,0))))</f>
        <v>114011303.96999997</v>
      </c>
      <c r="U24" s="17">
        <f ca="1">IF(OR(INDIRECT(CONCATENATE("'2018-08'!U",TEXT(MATCH($C24,'2018-08'!$C$2:$C$100,0)+1,0)))="",INDIRECT(CONCATENATE("'2018-07'!U",TEXT(MATCH($C24,'2018-07'!$C$2:$C$100,0)+1,0)))="",AND(INDIRECT(CONCATENATE("'2018-08'!U",TEXT(MATCH($C24,'2018-08'!$C$2:$C$100,0)+1,0)))="",INDIRECT(CONCATENATE("'2018-07'!U",TEXT(MATCH($C24,'2018-07'!$C$2:$C$100,0)+1,0)))="")),"Н/Д",INDIRECT(CONCATENATE("'2018-08'!U",TEXT(MATCH($C24,'2018-08'!$C$2:$C$100,0)+1,0)))-INDIRECT(CONCATENATE("'2018-07'!U",TEXT(MATCH($C24,'2018-07'!$C$2:$C$100,0)+1,0))))</f>
        <v>1761666.25</v>
      </c>
      <c r="V24" s="17">
        <f ca="1">IF(OR(INDIRECT(CONCATENATE("'2018-08'!V",TEXT(MATCH($C24,'2018-08'!$C$2:$C$100,0)+1,0)))="",INDIRECT(CONCATENATE("'2018-07'!V",TEXT(MATCH($C24,'2018-07'!$C$2:$C$100,0)+1,0)))="",AND(INDIRECT(CONCATENATE("'2018-08'!V",TEXT(MATCH($C24,'2018-08'!$C$2:$C$100,0)+1,0)))="",INDIRECT(CONCATENATE("'2018-07'!V",TEXT(MATCH($C24,'2018-07'!$C$2:$C$100,0)+1,0)))="")),"Н/Д",INDIRECT(CONCATENATE("'2018-08'!V",TEXT(MATCH($C24,'2018-08'!$C$2:$C$100,0)+1,0)))-INDIRECT(CONCATENATE("'2018-07'!V",TEXT(MATCH($C24,'2018-07'!$C$2:$C$100,0)+1,0))))</f>
        <v>1481500186.4800014</v>
      </c>
      <c r="W24" s="17">
        <f ca="1">IF(OR(INDIRECT(CONCATENATE("'2018-08'!W",TEXT(MATCH($C24,'2018-08'!$C$2:$C$100,0)+1,0)))="",INDIRECT(CONCATENATE("'2018-07'!W",TEXT(MATCH($C24,'2018-07'!$C$2:$C$100,0)+1,0)))="",AND(INDIRECT(CONCATENATE("'2018-08'!W",TEXT(MATCH($C24,'2018-08'!$C$2:$C$100,0)+1,0)))="",INDIRECT(CONCATENATE("'2018-07'!W",TEXT(MATCH($C24,'2018-07'!$C$2:$C$100,0)+1,0)))="")),"Н/Д",INDIRECT(CONCATENATE("'2018-08'!W",TEXT(MATCH($C24,'2018-08'!$C$2:$C$100,0)+1,0)))-INDIRECT(CONCATENATE("'2018-07'!W",TEXT(MATCH($C24,'2018-07'!$C$2:$C$100,0)+1,0))))</f>
        <v>31560067890.880005</v>
      </c>
    </row>
    <row r="25" spans="1:23" x14ac:dyDescent="0.25">
      <c r="A25" s="2" t="s">
        <v>34</v>
      </c>
      <c r="B25" s="2" t="s">
        <v>46</v>
      </c>
      <c r="C25" s="15">
        <v>94000000</v>
      </c>
      <c r="D25" s="2" t="s">
        <v>211</v>
      </c>
      <c r="E25" s="17">
        <f ca="1">IF(OR(INDIRECT(CONCATENATE("'2018-08'!E",TEXT(MATCH($C25,'2018-08'!$C$2:$C$100,0)+1,0)))="",INDIRECT(CONCATENATE("'2018-07'!E",TEXT(MATCH($C25,'2018-07'!$C$2:$C$100,0)+1,0)))="",AND(INDIRECT(CONCATENATE("'2018-08'!E",TEXT(MATCH($C25,'2018-08'!$C$2:$C$100,0)+1,0)))="",INDIRECT(CONCATENATE("'2018-07'!E",TEXT(MATCH($C25,'2018-07'!$C$2:$C$100,0)+1,0)))="")),"Н/Д",INDIRECT(CONCATENATE("'2018-08'!E",TEXT(MATCH($C25,'2018-08'!$C$2:$C$100,0)+1,0)))-INDIRECT(CONCATENATE("'2018-07'!E",TEXT(MATCH($C25,'2018-07'!$C$2:$C$100,0)+1,0))))</f>
        <v>7909122549.2200012</v>
      </c>
      <c r="F25" s="17">
        <f ca="1">IF(OR(INDIRECT(CONCATENATE("'2018-08'!F",TEXT(MATCH($C25,'2018-08'!$C$2:$C$100,0)+1,0)))="",INDIRECT(CONCATENATE("'2018-07'!F",TEXT(MATCH($C25,'2018-07'!$C$2:$C$100,0)+1,0)))="",AND(INDIRECT(CONCATENATE("'2018-08'!F",TEXT(MATCH($C25,'2018-08'!$C$2:$C$100,0)+1,0)))="",INDIRECT(CONCATENATE("'2018-07'!F",TEXT(MATCH($C25,'2018-07'!$C$2:$C$100,0)+1,0)))="")),"Н/Д",INDIRECT(CONCATENATE("'2018-08'!F",TEXT(MATCH($C25,'2018-08'!$C$2:$C$100,0)+1,0)))-INDIRECT(CONCATENATE("'2018-07'!F",TEXT(MATCH($C25,'2018-07'!$C$2:$C$100,0)+1,0))))</f>
        <v>6305035264.2000008</v>
      </c>
      <c r="G25" s="17">
        <f ca="1">IF(OR(INDIRECT(CONCATENATE("'2018-08'!G",TEXT(MATCH($C25,'2018-08'!$C$2:$C$100,0)+1,0)))="",INDIRECT(CONCATENATE("'2018-07'!G",TEXT(MATCH($C25,'2018-07'!$C$2:$C$100,0)+1,0)))="",AND(INDIRECT(CONCATENATE("'2018-08'!G",TEXT(MATCH($C25,'2018-08'!$C$2:$C$100,0)+1,0)))="",INDIRECT(CONCATENATE("'2018-07'!G",TEXT(MATCH($C25,'2018-07'!$C$2:$C$100,0)+1,0)))="")),"Н/Д",INDIRECT(CONCATENATE("'2018-08'!G",TEXT(MATCH($C25,'2018-08'!$C$2:$C$100,0)+1,0)))-INDIRECT(CONCATENATE("'2018-07'!G",TEXT(MATCH($C25,'2018-07'!$C$2:$C$100,0)+1,0))))</f>
        <v>1840916571.8400002</v>
      </c>
      <c r="H25" s="17">
        <f ca="1">IF(OR(INDIRECT(CONCATENATE("'2018-08'!H",TEXT(MATCH($C25,'2018-08'!$C$2:$C$100,0)+1,0)))="",INDIRECT(CONCATENATE("'2018-07'!H",TEXT(MATCH($C25,'2018-07'!$C$2:$C$100,0)+1,0)))="",AND(INDIRECT(CONCATENATE("'2018-08'!H",TEXT(MATCH($C25,'2018-08'!$C$2:$C$100,0)+1,0)))="",INDIRECT(CONCATENATE("'2018-07'!H",TEXT(MATCH($C25,'2018-07'!$C$2:$C$100,0)+1,0)))="")),"Н/Д",INDIRECT(CONCATENATE("'2018-08'!H",TEXT(MATCH($C25,'2018-08'!$C$2:$C$100,0)+1,0)))-INDIRECT(CONCATENATE("'2018-07'!H",TEXT(MATCH($C25,'2018-07'!$C$2:$C$100,0)+1,0))))</f>
        <v>2339983163.7199993</v>
      </c>
      <c r="I25" s="17">
        <f ca="1">IF(OR(INDIRECT(CONCATENATE("'2018-08'!I",TEXT(MATCH($C25,'2018-08'!$C$2:$C$100,0)+1,0)))="",INDIRECT(CONCATENATE("'2018-07'!I",TEXT(MATCH($C25,'2018-07'!$C$2:$C$100,0)+1,0)))="",AND(INDIRECT(CONCATENATE("'2018-08'!I",TEXT(MATCH($C25,'2018-08'!$C$2:$C$100,0)+1,0)))="",INDIRECT(CONCATENATE("'2018-07'!I",TEXT(MATCH($C25,'2018-07'!$C$2:$C$100,0)+1,0)))="")),"Н/Д",INDIRECT(CONCATENATE("'2018-08'!I",TEXT(MATCH($C25,'2018-08'!$C$2:$C$100,0)+1,0)))-INDIRECT(CONCATENATE("'2018-07'!I",TEXT(MATCH($C25,'2018-07'!$C$2:$C$100,0)+1,0))))</f>
        <v>561089143.42000008</v>
      </c>
      <c r="J25" s="17" t="str">
        <f ca="1">IF(OR(INDIRECT(CONCATENATE("'2018-08'!J",TEXT(MATCH($C25,'2018-08'!$C$2:$C$100,0)+1,0)))="",INDIRECT(CONCATENATE("'2018-07'!J",TEXT(MATCH($C25,'2018-07'!$C$2:$C$100,0)+1,0)))="",AND(INDIRECT(CONCATENATE("'2018-08'!J",TEXT(MATCH($C25,'2018-08'!$C$2:$C$100,0)+1,0)))="",INDIRECT(CONCATENATE("'2018-07'!J",TEXT(MATCH($C25,'2018-07'!$C$2:$C$100,0)+1,0)))="")),"Н/Д",INDIRECT(CONCATENATE("'2018-08'!J",TEXT(MATCH($C25,'2018-08'!$C$2:$C$100,0)+1,0)))-INDIRECT(CONCATENATE("'2018-07'!J",TEXT(MATCH($C25,'2018-07'!$C$2:$C$100,0)+1,0))))</f>
        <v>Н/Д</v>
      </c>
      <c r="K25" s="17">
        <f ca="1">IF(OR(INDIRECT(CONCATENATE("'2018-08'!K",TEXT(MATCH($C25,'2018-08'!$C$2:$C$100,0)+1,0)))="",INDIRECT(CONCATENATE("'2018-07'!K",TEXT(MATCH($C25,'2018-07'!$C$2:$C$100,0)+1,0)))="",AND(INDIRECT(CONCATENATE("'2018-08'!K",TEXT(MATCH($C25,'2018-08'!$C$2:$C$100,0)+1,0)))="",INDIRECT(CONCATENATE("'2018-07'!K",TEXT(MATCH($C25,'2018-07'!$C$2:$C$100,0)+1,0)))="")),"Н/Д",INDIRECT(CONCATENATE("'2018-08'!K",TEXT(MATCH($C25,'2018-08'!$C$2:$C$100,0)+1,0)))-INDIRECT(CONCATENATE("'2018-07'!K",TEXT(MATCH($C25,'2018-07'!$C$2:$C$100,0)+1,0))))</f>
        <v>668627818.00999999</v>
      </c>
      <c r="L25" s="17">
        <f ca="1">IF(OR(INDIRECT(CONCATENATE("'2018-08'!L",TEXT(MATCH($C25,'2018-08'!$C$2:$C$100,0)+1,0)))="",INDIRECT(CONCATENATE("'2018-07'!L",TEXT(MATCH($C25,'2018-07'!$C$2:$C$100,0)+1,0)))="",AND(INDIRECT(CONCATENATE("'2018-08'!L",TEXT(MATCH($C25,'2018-08'!$C$2:$C$100,0)+1,0)))="",INDIRECT(CONCATENATE("'2018-07'!L",TEXT(MATCH($C25,'2018-07'!$C$2:$C$100,0)+1,0)))="")),"Н/Д",INDIRECT(CONCATENATE("'2018-08'!L",TEXT(MATCH($C25,'2018-08'!$C$2:$C$100,0)+1,0)))-INDIRECT(CONCATENATE("'2018-07'!L",TEXT(MATCH($C25,'2018-07'!$C$2:$C$100,0)+1,0))))</f>
        <v>639870461.75999975</v>
      </c>
      <c r="M25" s="17">
        <f ca="1">IF(OR(INDIRECT(CONCATENATE("'2018-08'!M",TEXT(MATCH($C25,'2018-08'!$C$2:$C$100,0)+1,0)))="",INDIRECT(CONCATENATE("'2018-07'!M",TEXT(MATCH($C25,'2018-07'!$C$2:$C$100,0)+1,0)))="",AND(INDIRECT(CONCATENATE("'2018-08'!M",TEXT(MATCH($C25,'2018-08'!$C$2:$C$100,0)+1,0)))="",INDIRECT(CONCATENATE("'2018-07'!M",TEXT(MATCH($C25,'2018-07'!$C$2:$C$100,0)+1,0)))="")),"Н/Д",INDIRECT(CONCATENATE("'2018-08'!M",TEXT(MATCH($C25,'2018-08'!$C$2:$C$100,0)+1,0)))-INDIRECT(CONCATENATE("'2018-07'!M",TEXT(MATCH($C25,'2018-07'!$C$2:$C$100,0)+1,0))))</f>
        <v>2394283.9299999997</v>
      </c>
      <c r="N25" s="17">
        <f ca="1">IF(OR(INDIRECT(CONCATENATE("'2018-08'!N",TEXT(MATCH($C25,'2018-08'!$C$2:$C$100,0)+1,0)))="",INDIRECT(CONCATENATE("'2018-07'!N",TEXT(MATCH($C25,'2018-07'!$C$2:$C$100,0)+1,0)))="",AND(INDIRECT(CONCATENATE("'2018-08'!N",TEXT(MATCH($C25,'2018-08'!$C$2:$C$100,0)+1,0)))="",INDIRECT(CONCATENATE("'2018-07'!N",TEXT(MATCH($C25,'2018-07'!$C$2:$C$100,0)+1,0)))="")),"Н/Д",INDIRECT(CONCATENATE("'2018-08'!N",TEXT(MATCH($C25,'2018-08'!$C$2:$C$100,0)+1,0)))-INDIRECT(CONCATENATE("'2018-07'!NE",TEXT(MATCH($C25,'2018-07'!$C$2:$C$100,0)+1,0))))</f>
        <v>256008082.49000001</v>
      </c>
      <c r="O25" s="17">
        <f ca="1">IF(OR(INDIRECT(CONCATENATE("'2018-08'!O",TEXT(MATCH($C25,'2018-08'!$C$2:$C$100,0)+1,0)))="",INDIRECT(CONCATENATE("'2018-07'!O",TEXT(MATCH($C25,'2018-07'!$C$2:$C$100,0)+1,0)))="",AND(INDIRECT(CONCATENATE("'2018-08'!O",TEXT(MATCH($C25,'2018-08'!$C$2:$C$100,0)+1,0)))="",INDIRECT(CONCATENATE("'2018-07'!O",TEXT(MATCH($C25,'2018-07'!$C$2:$C$100,0)+1,0)))="")),"Н/Д",INDIRECT(CONCATENATE("'2018-08'!O",TEXT(MATCH($C25,'2018-08'!$C$2:$C$100,0)+1,0)))-INDIRECT(CONCATENATE("'2018-07'!O",TEXT(MATCH($C25,'2018-07'!$C$2:$C$100,0)+1,0))))</f>
        <v>3351.8599999999988</v>
      </c>
      <c r="P25" s="17">
        <f ca="1">IF(OR(INDIRECT(CONCATENATE("'2018-08'!P",TEXT(MATCH($C25,'2018-08'!$C$2:$C$100,0)+1,0)))="",INDIRECT(CONCATENATE("'2018-07'!P",TEXT(MATCH($C25,'2018-07'!$C$2:$C$100,0)+1,0)))="",AND(INDIRECT(CONCATENATE("'2018-08'!P",TEXT(MATCH($C25,'2018-08'!$C$2:$C$100,0)+1,0)))="",INDIRECT(CONCATENATE("'2018-07'!P",TEXT(MATCH($C25,'2018-07'!$C$2:$C$100,0)+1,0)))="")),"Н/Д",INDIRECT(CONCATENATE("'2018-08'!P",TEXT(MATCH($C25,'2018-08'!$C$2:$C$100,0)+1,0)))-INDIRECT(CONCATENATE("'2018-07'!P",TEXT(MATCH($C25,'2018-07'!$C$2:$C$100,0)+1,0))))</f>
        <v>49036017.929999948</v>
      </c>
      <c r="Q25" s="17">
        <f ca="1">IF(OR(INDIRECT(CONCATENATE("'2018-08'!Q",TEXT(MATCH($C25,'2018-08'!$C$2:$C$100,0)+1,0)))="",INDIRECT(CONCATENATE("'2018-07'!Q",TEXT(MATCH($C25,'2018-07'!$C$2:$C$100,0)+1,0)))="",AND(INDIRECT(CONCATENATE("'2018-08'!Q",TEXT(MATCH($C25,'2018-08'!$C$2:$C$100,0)+1,0)))="",INDIRECT(CONCATENATE("'2018-07'!Q",TEXT(MATCH($C25,'2018-07'!$C$2:$C$100,0)+1,0)))="")),"Н/Д",INDIRECT(CONCATENATE("'2018-08'!Q",TEXT(MATCH($C25,'2018-08'!$C$2:$C$100,0)+1,0)))-INDIRECT(CONCATENATE("'2018-07'!Q",TEXT(MATCH($C25,'2018-07'!$C$2:$C$100,0)+1,0))))</f>
        <v>13934515.609999999</v>
      </c>
      <c r="R25" s="17">
        <f ca="1">IF(OR(INDIRECT(CONCATENATE("'2018-08'!R",TEXT(MATCH($C25,'2018-08'!$C$2:$C$100,0)+1,0)))="",INDIRECT(CONCATENATE("'2018-07'!R",TEXT(MATCH($C25,'2018-07'!$C$2:$C$100,0)+1,0)))="",AND(INDIRECT(CONCATENATE("'2018-08'!R",TEXT(MATCH($C25,'2018-08'!$C$2:$C$100,0)+1,0)))="",INDIRECT(CONCATENATE("'2018-07'!R",TEXT(MATCH($C25,'2018-07'!$C$2:$C$100,0)+1,0)))="")),"Н/Д",INDIRECT(CONCATENATE("'2018-08'!R",TEXT(MATCH($C25,'2018-08'!$C$2:$C$100,0)+1,0)))-INDIRECT(CONCATENATE("'2018-07'!R",TEXT(MATCH($C25,'2018-07'!$C$2:$C$100,0)+1,0))))</f>
        <v>42119912.99000001</v>
      </c>
      <c r="S25" s="17">
        <f ca="1">IF(OR(INDIRECT(CONCATENATE("'2018-08'!S",TEXT(MATCH($C25,'2018-08'!$C$2:$C$100,0)+1,0)))="",INDIRECT(CONCATENATE("'2018-07'!S",TEXT(MATCH($C25,'2018-07'!$C$2:$C$100,0)+1,0)))="",AND(INDIRECT(CONCATENATE("'2018-08'!S",TEXT(MATCH($C25,'2018-08'!$C$2:$C$100,0)+1,0)))="",INDIRECT(CONCATENATE("'2018-07'!S",TEXT(MATCH($C25,'2018-07'!$C$2:$C$100,0)+1,0)))="")),"Н/Д",INDIRECT(CONCATENATE("'2018-08'!S",TEXT(MATCH($C25,'2018-08'!$C$2:$C$100,0)+1,0)))-INDIRECT(CONCATENATE("'2018-07'!S",TEXT(MATCH($C25,'2018-07'!$C$2:$C$100,0)+1,0))))</f>
        <v>276001</v>
      </c>
      <c r="T25" s="17">
        <f ca="1">IF(OR(INDIRECT(CONCATENATE("'2018-08'!T",TEXT(MATCH($C25,'2018-08'!$C$2:$C$100,0)+1,0)))="",INDIRECT(CONCATENATE("'2018-07'!T",TEXT(MATCH($C25,'2018-07'!$C$2:$C$100,0)+1,0)))="",AND(INDIRECT(CONCATENATE("'2018-08'!T",TEXT(MATCH($C25,'2018-08'!$C$2:$C$100,0)+1,0)))="",INDIRECT(CONCATENATE("'2018-07'!T",TEXT(MATCH($C25,'2018-07'!$C$2:$C$100,0)+1,0)))="")),"Н/Д",INDIRECT(CONCATENATE("'2018-08'!T",TEXT(MATCH($C25,'2018-08'!$C$2:$C$100,0)+1,0)))-INDIRECT(CONCATENATE("'2018-07'!T",TEXT(MATCH($C25,'2018-07'!$C$2:$C$100,0)+1,0))))</f>
        <v>96097315.209999979</v>
      </c>
      <c r="U25" s="17">
        <f ca="1">IF(OR(INDIRECT(CONCATENATE("'2018-08'!U",TEXT(MATCH($C25,'2018-08'!$C$2:$C$100,0)+1,0)))="",INDIRECT(CONCATENATE("'2018-07'!U",TEXT(MATCH($C25,'2018-07'!$C$2:$C$100,0)+1,0)))="",AND(INDIRECT(CONCATENATE("'2018-08'!U",TEXT(MATCH($C25,'2018-08'!$C$2:$C$100,0)+1,0)))="",INDIRECT(CONCATENATE("'2018-07'!U",TEXT(MATCH($C25,'2018-07'!$C$2:$C$100,0)+1,0)))="")),"Н/Д",INDIRECT(CONCATENATE("'2018-08'!U",TEXT(MATCH($C25,'2018-08'!$C$2:$C$100,0)+1,0)))-INDIRECT(CONCATENATE("'2018-07'!U",TEXT(MATCH($C25,'2018-07'!$C$2:$C$100,0)+1,0))))</f>
        <v>1458839.5399999991</v>
      </c>
      <c r="V25" s="17">
        <f ca="1">IF(OR(INDIRECT(CONCATENATE("'2018-08'!V",TEXT(MATCH($C25,'2018-08'!$C$2:$C$100,0)+1,0)))="",INDIRECT(CONCATENATE("'2018-07'!V",TEXT(MATCH($C25,'2018-07'!$C$2:$C$100,0)+1,0)))="",AND(INDIRECT(CONCATENATE("'2018-08'!V",TEXT(MATCH($C25,'2018-08'!$C$2:$C$100,0)+1,0)))="",INDIRECT(CONCATENATE("'2018-07'!V",TEXT(MATCH($C25,'2018-07'!$C$2:$C$100,0)+1,0)))="")),"Н/Д",INDIRECT(CONCATENATE("'2018-08'!V",TEXT(MATCH($C25,'2018-08'!$C$2:$C$100,0)+1,0)))-INDIRECT(CONCATENATE("'2018-07'!V",TEXT(MATCH($C25,'2018-07'!$C$2:$C$100,0)+1,0))))</f>
        <v>1604087285.0200005</v>
      </c>
      <c r="W25" s="17">
        <f ca="1">IF(OR(INDIRECT(CONCATENATE("'2018-08'!W",TEXT(MATCH($C25,'2018-08'!$C$2:$C$100,0)+1,0)))="",INDIRECT(CONCATENATE("'2018-07'!W",TEXT(MATCH($C25,'2018-07'!$C$2:$C$100,0)+1,0)))="",AND(INDIRECT(CONCATENATE("'2018-08'!W",TEXT(MATCH($C25,'2018-08'!$C$2:$C$100,0)+1,0)))="",INDIRECT(CONCATENATE("'2018-07'!W",TEXT(MATCH($C25,'2018-07'!$C$2:$C$100,0)+1,0)))="")),"Н/Д",INDIRECT(CONCATENATE("'2018-08'!W",TEXT(MATCH($C25,'2018-08'!$C$2:$C$100,0)+1,0)))-INDIRECT(CONCATENATE("'2018-07'!W",TEXT(MATCH($C25,'2018-07'!$C$2:$C$100,0)+1,0))))</f>
        <v>22110239485.440002</v>
      </c>
    </row>
    <row r="26" spans="1:23" x14ac:dyDescent="0.25">
      <c r="A26" s="2" t="s">
        <v>34</v>
      </c>
      <c r="B26" s="2" t="s">
        <v>47</v>
      </c>
      <c r="C26" s="15">
        <v>73000000</v>
      </c>
      <c r="D26" s="2" t="s">
        <v>211</v>
      </c>
      <c r="E26" s="17">
        <f ca="1">IF(OR(INDIRECT(CONCATENATE("'2018-08'!E",TEXT(MATCH($C26,'2018-08'!$C$2:$C$100,0)+1,0)))="",INDIRECT(CONCATENATE("'2018-07'!E",TEXT(MATCH($C26,'2018-07'!$C$2:$C$100,0)+1,0)))="",AND(INDIRECT(CONCATENATE("'2018-08'!E",TEXT(MATCH($C26,'2018-08'!$C$2:$C$100,0)+1,0)))="",INDIRECT(CONCATENATE("'2018-07'!E",TEXT(MATCH($C26,'2018-07'!$C$2:$C$100,0)+1,0)))="")),"Н/Д",INDIRECT(CONCATENATE("'2018-08'!E",TEXT(MATCH($C26,'2018-08'!$C$2:$C$100,0)+1,0)))-INDIRECT(CONCATENATE("'2018-07'!E",TEXT(MATCH($C26,'2018-07'!$C$2:$C$100,0)+1,0))))</f>
        <v>6238663662.1800003</v>
      </c>
      <c r="F26" s="17">
        <f ca="1">IF(OR(INDIRECT(CONCATENATE("'2018-08'!F",TEXT(MATCH($C26,'2018-08'!$C$2:$C$100,0)+1,0)))="",INDIRECT(CONCATENATE("'2018-07'!F",TEXT(MATCH($C26,'2018-07'!$C$2:$C$100,0)+1,0)))="",AND(INDIRECT(CONCATENATE("'2018-08'!F",TEXT(MATCH($C26,'2018-08'!$C$2:$C$100,0)+1,0)))="",INDIRECT(CONCATENATE("'2018-07'!F",TEXT(MATCH($C26,'2018-07'!$C$2:$C$100,0)+1,0)))="")),"Н/Д",INDIRECT(CONCATENATE("'2018-08'!F",TEXT(MATCH($C26,'2018-08'!$C$2:$C$100,0)+1,0)))-INDIRECT(CONCATENATE("'2018-07'!F",TEXT(MATCH($C26,'2018-07'!$C$2:$C$100,0)+1,0))))</f>
        <v>5270316506.3600006</v>
      </c>
      <c r="G26" s="17">
        <f ca="1">IF(OR(INDIRECT(CONCATENATE("'2018-08'!G",TEXT(MATCH($C26,'2018-08'!$C$2:$C$100,0)+1,0)))="",INDIRECT(CONCATENATE("'2018-07'!G",TEXT(MATCH($C26,'2018-07'!$C$2:$C$100,0)+1,0)))="",AND(INDIRECT(CONCATENATE("'2018-08'!G",TEXT(MATCH($C26,'2018-08'!$C$2:$C$100,0)+1,0)))="",INDIRECT(CONCATENATE("'2018-07'!G",TEXT(MATCH($C26,'2018-07'!$C$2:$C$100,0)+1,0)))="")),"Н/Д",INDIRECT(CONCATENATE("'2018-08'!G",TEXT(MATCH($C26,'2018-08'!$C$2:$C$100,0)+1,0)))-INDIRECT(CONCATENATE("'2018-07'!G",TEXT(MATCH($C26,'2018-07'!$C$2:$C$100,0)+1,0))))</f>
        <v>1475125865.3500004</v>
      </c>
      <c r="H26" s="17">
        <f ca="1">IF(OR(INDIRECT(CONCATENATE("'2018-08'!H",TEXT(MATCH($C26,'2018-08'!$C$2:$C$100,0)+1,0)))="",INDIRECT(CONCATENATE("'2018-07'!H",TEXT(MATCH($C26,'2018-07'!$C$2:$C$100,0)+1,0)))="",AND(INDIRECT(CONCATENATE("'2018-08'!H",TEXT(MATCH($C26,'2018-08'!$C$2:$C$100,0)+1,0)))="",INDIRECT(CONCATENATE("'2018-07'!H",TEXT(MATCH($C26,'2018-07'!$C$2:$C$100,0)+1,0)))="")),"Н/Д",INDIRECT(CONCATENATE("'2018-08'!H",TEXT(MATCH($C26,'2018-08'!$C$2:$C$100,0)+1,0)))-INDIRECT(CONCATENATE("'2018-07'!H",TEXT(MATCH($C26,'2018-07'!$C$2:$C$100,0)+1,0))))</f>
        <v>1372689399.5200005</v>
      </c>
      <c r="I26" s="17">
        <f ca="1">IF(OR(INDIRECT(CONCATENATE("'2018-08'!I",TEXT(MATCH($C26,'2018-08'!$C$2:$C$100,0)+1,0)))="",INDIRECT(CONCATENATE("'2018-07'!I",TEXT(MATCH($C26,'2018-07'!$C$2:$C$100,0)+1,0)))="",AND(INDIRECT(CONCATENATE("'2018-08'!I",TEXT(MATCH($C26,'2018-08'!$C$2:$C$100,0)+1,0)))="",INDIRECT(CONCATENATE("'2018-07'!I",TEXT(MATCH($C26,'2018-07'!$C$2:$C$100,0)+1,0)))="")),"Н/Д",INDIRECT(CONCATENATE("'2018-08'!I",TEXT(MATCH($C26,'2018-08'!$C$2:$C$100,0)+1,0)))-INDIRECT(CONCATENATE("'2018-07'!I",TEXT(MATCH($C26,'2018-07'!$C$2:$C$100,0)+1,0))))</f>
        <v>1137825134.1300001</v>
      </c>
      <c r="J26" s="17" t="str">
        <f ca="1">IF(OR(INDIRECT(CONCATENATE("'2018-08'!J",TEXT(MATCH($C26,'2018-08'!$C$2:$C$100,0)+1,0)))="",INDIRECT(CONCATENATE("'2018-07'!J",TEXT(MATCH($C26,'2018-07'!$C$2:$C$100,0)+1,0)))="",AND(INDIRECT(CONCATENATE("'2018-08'!J",TEXT(MATCH($C26,'2018-08'!$C$2:$C$100,0)+1,0)))="",INDIRECT(CONCATENATE("'2018-07'!J",TEXT(MATCH($C26,'2018-07'!$C$2:$C$100,0)+1,0)))="")),"Н/Д",INDIRECT(CONCATENATE("'2018-08'!J",TEXT(MATCH($C26,'2018-08'!$C$2:$C$100,0)+1,0)))-INDIRECT(CONCATENATE("'2018-07'!J",TEXT(MATCH($C26,'2018-07'!$C$2:$C$100,0)+1,0))))</f>
        <v>Н/Д</v>
      </c>
      <c r="K26" s="17">
        <f ca="1">IF(OR(INDIRECT(CONCATENATE("'2018-08'!K",TEXT(MATCH($C26,'2018-08'!$C$2:$C$100,0)+1,0)))="",INDIRECT(CONCATENATE("'2018-07'!K",TEXT(MATCH($C26,'2018-07'!$C$2:$C$100,0)+1,0)))="",AND(INDIRECT(CONCATENATE("'2018-08'!K",TEXT(MATCH($C26,'2018-08'!$C$2:$C$100,0)+1,0)))="",INDIRECT(CONCATENATE("'2018-07'!K",TEXT(MATCH($C26,'2018-07'!$C$2:$C$100,0)+1,0)))="")),"Н/Д",INDIRECT(CONCATENATE("'2018-08'!K",TEXT(MATCH($C26,'2018-08'!$C$2:$C$100,0)+1,0)))-INDIRECT(CONCATENATE("'2018-07'!K",TEXT(MATCH($C26,'2018-07'!$C$2:$C$100,0)+1,0))))</f>
        <v>393948556.48000002</v>
      </c>
      <c r="L26" s="17">
        <f ca="1">IF(OR(INDIRECT(CONCATENATE("'2018-08'!L",TEXT(MATCH($C26,'2018-08'!$C$2:$C$100,0)+1,0)))="",INDIRECT(CONCATENATE("'2018-07'!L",TEXT(MATCH($C26,'2018-07'!$C$2:$C$100,0)+1,0)))="",AND(INDIRECT(CONCATENATE("'2018-08'!L",TEXT(MATCH($C26,'2018-08'!$C$2:$C$100,0)+1,0)))="",INDIRECT(CONCATENATE("'2018-07'!L",TEXT(MATCH($C26,'2018-07'!$C$2:$C$100,0)+1,0)))="")),"Н/Д",INDIRECT(CONCATENATE("'2018-08'!L",TEXT(MATCH($C26,'2018-08'!$C$2:$C$100,0)+1,0)))-INDIRECT(CONCATENATE("'2018-07'!L",TEXT(MATCH($C26,'2018-07'!$C$2:$C$100,0)+1,0))))</f>
        <v>659867460.06999969</v>
      </c>
      <c r="M26" s="17">
        <f ca="1">IF(OR(INDIRECT(CONCATENATE("'2018-08'!M",TEXT(MATCH($C26,'2018-08'!$C$2:$C$100,0)+1,0)))="",INDIRECT(CONCATENATE("'2018-07'!M",TEXT(MATCH($C26,'2018-07'!$C$2:$C$100,0)+1,0)))="",AND(INDIRECT(CONCATENATE("'2018-08'!M",TEXT(MATCH($C26,'2018-08'!$C$2:$C$100,0)+1,0)))="",INDIRECT(CONCATENATE("'2018-07'!M",TEXT(MATCH($C26,'2018-07'!$C$2:$C$100,0)+1,0)))="")),"Н/Д",INDIRECT(CONCATENATE("'2018-08'!M",TEXT(MATCH($C26,'2018-08'!$C$2:$C$100,0)+1,0)))-INDIRECT(CONCATENATE("'2018-07'!M",TEXT(MATCH($C26,'2018-07'!$C$2:$C$100,0)+1,0))))</f>
        <v>2754442.3100000005</v>
      </c>
      <c r="N26" s="17">
        <f ca="1">IF(OR(INDIRECT(CONCATENATE("'2018-08'!N",TEXT(MATCH($C26,'2018-08'!$C$2:$C$100,0)+1,0)))="",INDIRECT(CONCATENATE("'2018-07'!N",TEXT(MATCH($C26,'2018-07'!$C$2:$C$100,0)+1,0)))="",AND(INDIRECT(CONCATENATE("'2018-08'!N",TEXT(MATCH($C26,'2018-08'!$C$2:$C$100,0)+1,0)))="",INDIRECT(CONCATENATE("'2018-07'!N",TEXT(MATCH($C26,'2018-07'!$C$2:$C$100,0)+1,0)))="")),"Н/Д",INDIRECT(CONCATENATE("'2018-08'!N",TEXT(MATCH($C26,'2018-08'!$C$2:$C$100,0)+1,0)))-INDIRECT(CONCATENATE("'2018-07'!NE",TEXT(MATCH($C26,'2018-07'!$C$2:$C$100,0)+1,0))))</f>
        <v>172410796.37</v>
      </c>
      <c r="O26" s="17">
        <f ca="1">IF(OR(INDIRECT(CONCATENATE("'2018-08'!O",TEXT(MATCH($C26,'2018-08'!$C$2:$C$100,0)+1,0)))="",INDIRECT(CONCATENATE("'2018-07'!O",TEXT(MATCH($C26,'2018-07'!$C$2:$C$100,0)+1,0)))="",AND(INDIRECT(CONCATENATE("'2018-08'!O",TEXT(MATCH($C26,'2018-08'!$C$2:$C$100,0)+1,0)))="",INDIRECT(CONCATENATE("'2018-07'!O",TEXT(MATCH($C26,'2018-07'!$C$2:$C$100,0)+1,0)))="")),"Н/Д",INDIRECT(CONCATENATE("'2018-08'!O",TEXT(MATCH($C26,'2018-08'!$C$2:$C$100,0)+1,0)))-INDIRECT(CONCATENATE("'2018-07'!O",TEXT(MATCH($C26,'2018-07'!$C$2:$C$100,0)+1,0))))</f>
        <v>9385.4499999999534</v>
      </c>
      <c r="P26" s="17">
        <f ca="1">IF(OR(INDIRECT(CONCATENATE("'2018-08'!P",TEXT(MATCH($C26,'2018-08'!$C$2:$C$100,0)+1,0)))="",INDIRECT(CONCATENATE("'2018-07'!P",TEXT(MATCH($C26,'2018-07'!$C$2:$C$100,0)+1,0)))="",AND(INDIRECT(CONCATENATE("'2018-08'!P",TEXT(MATCH($C26,'2018-08'!$C$2:$C$100,0)+1,0)))="",INDIRECT(CONCATENATE("'2018-07'!P",TEXT(MATCH($C26,'2018-07'!$C$2:$C$100,0)+1,0)))="")),"Н/Д",INDIRECT(CONCATENATE("'2018-08'!P",TEXT(MATCH($C26,'2018-08'!$C$2:$C$100,0)+1,0)))-INDIRECT(CONCATENATE("'2018-07'!P",TEXT(MATCH($C26,'2018-07'!$C$2:$C$100,0)+1,0))))</f>
        <v>44229962.529999971</v>
      </c>
      <c r="Q26" s="17">
        <f ca="1">IF(OR(INDIRECT(CONCATENATE("'2018-08'!Q",TEXT(MATCH($C26,'2018-08'!$C$2:$C$100,0)+1,0)))="",INDIRECT(CONCATENATE("'2018-07'!Q",TEXT(MATCH($C26,'2018-07'!$C$2:$C$100,0)+1,0)))="",AND(INDIRECT(CONCATENATE("'2018-08'!Q",TEXT(MATCH($C26,'2018-08'!$C$2:$C$100,0)+1,0)))="",INDIRECT(CONCATENATE("'2018-07'!Q",TEXT(MATCH($C26,'2018-07'!$C$2:$C$100,0)+1,0)))="")),"Н/Д",INDIRECT(CONCATENATE("'2018-08'!Q",TEXT(MATCH($C26,'2018-08'!$C$2:$C$100,0)+1,0)))-INDIRECT(CONCATENATE("'2018-07'!Q",TEXT(MATCH($C26,'2018-07'!$C$2:$C$100,0)+1,0))))</f>
        <v>18988934.439999998</v>
      </c>
      <c r="R26" s="17">
        <f ca="1">IF(OR(INDIRECT(CONCATENATE("'2018-08'!R",TEXT(MATCH($C26,'2018-08'!$C$2:$C$100,0)+1,0)))="",INDIRECT(CONCATENATE("'2018-07'!R",TEXT(MATCH($C26,'2018-07'!$C$2:$C$100,0)+1,0)))="",AND(INDIRECT(CONCATENATE("'2018-08'!R",TEXT(MATCH($C26,'2018-08'!$C$2:$C$100,0)+1,0)))="",INDIRECT(CONCATENATE("'2018-07'!R",TEXT(MATCH($C26,'2018-07'!$C$2:$C$100,0)+1,0)))="")),"Н/Д",INDIRECT(CONCATENATE("'2018-08'!R",TEXT(MATCH($C26,'2018-08'!$C$2:$C$100,0)+1,0)))-INDIRECT(CONCATENATE("'2018-07'!R",TEXT(MATCH($C26,'2018-07'!$C$2:$C$100,0)+1,0))))</f>
        <v>20058942.060000002</v>
      </c>
      <c r="S26" s="17">
        <f ca="1">IF(OR(INDIRECT(CONCATENATE("'2018-08'!S",TEXT(MATCH($C26,'2018-08'!$C$2:$C$100,0)+1,0)))="",INDIRECT(CONCATENATE("'2018-07'!S",TEXT(MATCH($C26,'2018-07'!$C$2:$C$100,0)+1,0)))="",AND(INDIRECT(CONCATENATE("'2018-08'!S",TEXT(MATCH($C26,'2018-08'!$C$2:$C$100,0)+1,0)))="",INDIRECT(CONCATENATE("'2018-07'!S",TEXT(MATCH($C26,'2018-07'!$C$2:$C$100,0)+1,0)))="")),"Н/Д",INDIRECT(CONCATENATE("'2018-08'!S",TEXT(MATCH($C26,'2018-08'!$C$2:$C$100,0)+1,0)))-INDIRECT(CONCATENATE("'2018-07'!S",TEXT(MATCH($C26,'2018-07'!$C$2:$C$100,0)+1,0))))</f>
        <v>106630</v>
      </c>
      <c r="T26" s="17">
        <f ca="1">IF(OR(INDIRECT(CONCATENATE("'2018-08'!T",TEXT(MATCH($C26,'2018-08'!$C$2:$C$100,0)+1,0)))="",INDIRECT(CONCATENATE("'2018-07'!T",TEXT(MATCH($C26,'2018-07'!$C$2:$C$100,0)+1,0)))="",AND(INDIRECT(CONCATENATE("'2018-08'!T",TEXT(MATCH($C26,'2018-08'!$C$2:$C$100,0)+1,0)))="",INDIRECT(CONCATENATE("'2018-07'!T",TEXT(MATCH($C26,'2018-07'!$C$2:$C$100,0)+1,0)))="")),"Н/Д",INDIRECT(CONCATENATE("'2018-08'!T",TEXT(MATCH($C26,'2018-08'!$C$2:$C$100,0)+1,0)))-INDIRECT(CONCATENATE("'2018-07'!T",TEXT(MATCH($C26,'2018-07'!$C$2:$C$100,0)+1,0))))</f>
        <v>91853544.350000024</v>
      </c>
      <c r="U26" s="17">
        <f ca="1">IF(OR(INDIRECT(CONCATENATE("'2018-08'!U",TEXT(MATCH($C26,'2018-08'!$C$2:$C$100,0)+1,0)))="",INDIRECT(CONCATENATE("'2018-07'!U",TEXT(MATCH($C26,'2018-07'!$C$2:$C$100,0)+1,0)))="",AND(INDIRECT(CONCATENATE("'2018-08'!U",TEXT(MATCH($C26,'2018-08'!$C$2:$C$100,0)+1,0)))="",INDIRECT(CONCATENATE("'2018-07'!U",TEXT(MATCH($C26,'2018-07'!$C$2:$C$100,0)+1,0)))="")),"Н/Д",INDIRECT(CONCATENATE("'2018-08'!U",TEXT(MATCH($C26,'2018-08'!$C$2:$C$100,0)+1,0)))-INDIRECT(CONCATENATE("'2018-07'!U",TEXT(MATCH($C26,'2018-07'!$C$2:$C$100,0)+1,0))))</f>
        <v>7174010.1099999994</v>
      </c>
      <c r="V26" s="17">
        <f ca="1">IF(OR(INDIRECT(CONCATENATE("'2018-08'!V",TEXT(MATCH($C26,'2018-08'!$C$2:$C$100,0)+1,0)))="",INDIRECT(CONCATENATE("'2018-07'!V",TEXT(MATCH($C26,'2018-07'!$C$2:$C$100,0)+1,0)))="",AND(INDIRECT(CONCATENATE("'2018-08'!V",TEXT(MATCH($C26,'2018-08'!$C$2:$C$100,0)+1,0)))="",INDIRECT(CONCATENATE("'2018-07'!V",TEXT(MATCH($C26,'2018-07'!$C$2:$C$100,0)+1,0)))="")),"Н/Д",INDIRECT(CONCATENATE("'2018-08'!V",TEXT(MATCH($C26,'2018-08'!$C$2:$C$100,0)+1,0)))-INDIRECT(CONCATENATE("'2018-07'!V",TEXT(MATCH($C26,'2018-07'!$C$2:$C$100,0)+1,0))))</f>
        <v>968347155.81999969</v>
      </c>
      <c r="W26" s="17">
        <f ca="1">IF(OR(INDIRECT(CONCATENATE("'2018-08'!W",TEXT(MATCH($C26,'2018-08'!$C$2:$C$100,0)+1,0)))="",INDIRECT(CONCATENATE("'2018-07'!W",TEXT(MATCH($C26,'2018-07'!$C$2:$C$100,0)+1,0)))="",AND(INDIRECT(CONCATENATE("'2018-08'!W",TEXT(MATCH($C26,'2018-08'!$C$2:$C$100,0)+1,0)))="",INDIRECT(CONCATENATE("'2018-07'!W",TEXT(MATCH($C26,'2018-07'!$C$2:$C$100,0)+1,0)))="")),"Н/Д",INDIRECT(CONCATENATE("'2018-08'!W",TEXT(MATCH($C26,'2018-08'!$C$2:$C$100,0)+1,0)))-INDIRECT(CONCATENATE("'2018-07'!W",TEXT(MATCH($C26,'2018-07'!$C$2:$C$100,0)+1,0))))</f>
        <v>17727939847.87999</v>
      </c>
    </row>
    <row r="27" spans="1:23" x14ac:dyDescent="0.25">
      <c r="A27" s="2" t="s">
        <v>34</v>
      </c>
      <c r="B27" s="2" t="s">
        <v>48</v>
      </c>
      <c r="C27" s="15">
        <v>97000000</v>
      </c>
      <c r="D27" s="2" t="s">
        <v>211</v>
      </c>
      <c r="E27" s="17">
        <f ca="1">IF(OR(INDIRECT(CONCATENATE("'2018-08'!E",TEXT(MATCH($C27,'2018-08'!$C$2:$C$100,0)+1,0)))="",INDIRECT(CONCATENATE("'2018-07'!E",TEXT(MATCH($C27,'2018-07'!$C$2:$C$100,0)+1,0)))="",AND(INDIRECT(CONCATENATE("'2018-08'!E",TEXT(MATCH($C27,'2018-08'!$C$2:$C$100,0)+1,0)))="",INDIRECT(CONCATENATE("'2018-07'!E",TEXT(MATCH($C27,'2018-07'!$C$2:$C$100,0)+1,0)))="")),"Н/Д",INDIRECT(CONCATENATE("'2018-08'!E",TEXT(MATCH($C27,'2018-08'!$C$2:$C$100,0)+1,0)))-INDIRECT(CONCATENATE("'2018-07'!E",TEXT(MATCH($C27,'2018-07'!$C$2:$C$100,0)+1,0))))</f>
        <v>5242648808.0900002</v>
      </c>
      <c r="F27" s="17">
        <f ca="1">IF(OR(INDIRECT(CONCATENATE("'2018-08'!F",TEXT(MATCH($C27,'2018-08'!$C$2:$C$100,0)+1,0)))="",INDIRECT(CONCATENATE("'2018-07'!F",TEXT(MATCH($C27,'2018-07'!$C$2:$C$100,0)+1,0)))="",AND(INDIRECT(CONCATENATE("'2018-08'!F",TEXT(MATCH($C27,'2018-08'!$C$2:$C$100,0)+1,0)))="",INDIRECT(CONCATENATE("'2018-07'!F",TEXT(MATCH($C27,'2018-07'!$C$2:$C$100,0)+1,0)))="")),"Н/Д",INDIRECT(CONCATENATE("'2018-08'!F",TEXT(MATCH($C27,'2018-08'!$C$2:$C$100,0)+1,0)))-INDIRECT(CONCATENATE("'2018-07'!F",TEXT(MATCH($C27,'2018-07'!$C$2:$C$100,0)+1,0))))</f>
        <v>3847602676.8599968</v>
      </c>
      <c r="G27" s="17">
        <f ca="1">IF(OR(INDIRECT(CONCATENATE("'2018-08'!G",TEXT(MATCH($C27,'2018-08'!$C$2:$C$100,0)+1,0)))="",INDIRECT(CONCATENATE("'2018-07'!G",TEXT(MATCH($C27,'2018-07'!$C$2:$C$100,0)+1,0)))="",AND(INDIRECT(CONCATENATE("'2018-08'!G",TEXT(MATCH($C27,'2018-08'!$C$2:$C$100,0)+1,0)))="",INDIRECT(CONCATENATE("'2018-07'!G",TEXT(MATCH($C27,'2018-07'!$C$2:$C$100,0)+1,0)))="")),"Н/Д",INDIRECT(CONCATENATE("'2018-08'!G",TEXT(MATCH($C27,'2018-08'!$C$2:$C$100,0)+1,0)))-INDIRECT(CONCATENATE("'2018-07'!G",TEXT(MATCH($C27,'2018-07'!$C$2:$C$100,0)+1,0))))</f>
        <v>1068748315.1199999</v>
      </c>
      <c r="H27" s="17">
        <f ca="1">IF(OR(INDIRECT(CONCATENATE("'2018-08'!H",TEXT(MATCH($C27,'2018-08'!$C$2:$C$100,0)+1,0)))="",INDIRECT(CONCATENATE("'2018-07'!H",TEXT(MATCH($C27,'2018-07'!$C$2:$C$100,0)+1,0)))="",AND(INDIRECT(CONCATENATE("'2018-08'!H",TEXT(MATCH($C27,'2018-08'!$C$2:$C$100,0)+1,0)))="",INDIRECT(CONCATENATE("'2018-07'!H",TEXT(MATCH($C27,'2018-07'!$C$2:$C$100,0)+1,0)))="")),"Н/Д",INDIRECT(CONCATENATE("'2018-08'!H",TEXT(MATCH($C27,'2018-08'!$C$2:$C$100,0)+1,0)))-INDIRECT(CONCATENATE("'2018-07'!H",TEXT(MATCH($C27,'2018-07'!$C$2:$C$100,0)+1,0))))</f>
        <v>1075825850.0999994</v>
      </c>
      <c r="I27" s="17">
        <f ca="1">IF(OR(INDIRECT(CONCATENATE("'2018-08'!I",TEXT(MATCH($C27,'2018-08'!$C$2:$C$100,0)+1,0)))="",INDIRECT(CONCATENATE("'2018-07'!I",TEXT(MATCH($C27,'2018-07'!$C$2:$C$100,0)+1,0)))="",AND(INDIRECT(CONCATENATE("'2018-08'!I",TEXT(MATCH($C27,'2018-08'!$C$2:$C$100,0)+1,0)))="",INDIRECT(CONCATENATE("'2018-07'!I",TEXT(MATCH($C27,'2018-07'!$C$2:$C$100,0)+1,0)))="")),"Н/Д",INDIRECT(CONCATENATE("'2018-08'!I",TEXT(MATCH($C27,'2018-08'!$C$2:$C$100,0)+1,0)))-INDIRECT(CONCATENATE("'2018-07'!I",TEXT(MATCH($C27,'2018-07'!$C$2:$C$100,0)+1,0))))</f>
        <v>395344211.87000012</v>
      </c>
      <c r="J27" s="17" t="str">
        <f ca="1">IF(OR(INDIRECT(CONCATENATE("'2018-08'!J",TEXT(MATCH($C27,'2018-08'!$C$2:$C$100,0)+1,0)))="",INDIRECT(CONCATENATE("'2018-07'!J",TEXT(MATCH($C27,'2018-07'!$C$2:$C$100,0)+1,0)))="",AND(INDIRECT(CONCATENATE("'2018-08'!J",TEXT(MATCH($C27,'2018-08'!$C$2:$C$100,0)+1,0)))="",INDIRECT(CONCATENATE("'2018-07'!J",TEXT(MATCH($C27,'2018-07'!$C$2:$C$100,0)+1,0)))="")),"Н/Д",INDIRECT(CONCATENATE("'2018-08'!J",TEXT(MATCH($C27,'2018-08'!$C$2:$C$100,0)+1,0)))-INDIRECT(CONCATENATE("'2018-07'!J",TEXT(MATCH($C27,'2018-07'!$C$2:$C$100,0)+1,0))))</f>
        <v>Н/Д</v>
      </c>
      <c r="K27" s="17">
        <f ca="1">IF(OR(INDIRECT(CONCATENATE("'2018-08'!K",TEXT(MATCH($C27,'2018-08'!$C$2:$C$100,0)+1,0)))="",INDIRECT(CONCATENATE("'2018-07'!K",TEXT(MATCH($C27,'2018-07'!$C$2:$C$100,0)+1,0)))="",AND(INDIRECT(CONCATENATE("'2018-08'!K",TEXT(MATCH($C27,'2018-08'!$C$2:$C$100,0)+1,0)))="",INDIRECT(CONCATENATE("'2018-07'!K",TEXT(MATCH($C27,'2018-07'!$C$2:$C$100,0)+1,0)))="")),"Н/Д",INDIRECT(CONCATENATE("'2018-08'!K",TEXT(MATCH($C27,'2018-08'!$C$2:$C$100,0)+1,0)))-INDIRECT(CONCATENATE("'2018-07'!K",TEXT(MATCH($C27,'2018-07'!$C$2:$C$100,0)+1,0))))</f>
        <v>501564491.46000004</v>
      </c>
      <c r="L27" s="17">
        <f ca="1">IF(OR(INDIRECT(CONCATENATE("'2018-08'!L",TEXT(MATCH($C27,'2018-08'!$C$2:$C$100,0)+1,0)))="",INDIRECT(CONCATENATE("'2018-07'!L",TEXT(MATCH($C27,'2018-07'!$C$2:$C$100,0)+1,0)))="",AND(INDIRECT(CONCATENATE("'2018-08'!L",TEXT(MATCH($C27,'2018-08'!$C$2:$C$100,0)+1,0)))="",INDIRECT(CONCATENATE("'2018-07'!L",TEXT(MATCH($C27,'2018-07'!$C$2:$C$100,0)+1,0)))="")),"Н/Д",INDIRECT(CONCATENATE("'2018-08'!L",TEXT(MATCH($C27,'2018-08'!$C$2:$C$100,0)+1,0)))-INDIRECT(CONCATENATE("'2018-07'!L",TEXT(MATCH($C27,'2018-07'!$C$2:$C$100,0)+1,0))))</f>
        <v>488645745.0599997</v>
      </c>
      <c r="M27" s="17">
        <f ca="1">IF(OR(INDIRECT(CONCATENATE("'2018-08'!M",TEXT(MATCH($C27,'2018-08'!$C$2:$C$100,0)+1,0)))="",INDIRECT(CONCATENATE("'2018-07'!M",TEXT(MATCH($C27,'2018-07'!$C$2:$C$100,0)+1,0)))="",AND(INDIRECT(CONCATENATE("'2018-08'!M",TEXT(MATCH($C27,'2018-08'!$C$2:$C$100,0)+1,0)))="",INDIRECT(CONCATENATE("'2018-07'!M",TEXT(MATCH($C27,'2018-07'!$C$2:$C$100,0)+1,0)))="")),"Н/Д",INDIRECT(CONCATENATE("'2018-08'!M",TEXT(MATCH($C27,'2018-08'!$C$2:$C$100,0)+1,0)))-INDIRECT(CONCATENATE("'2018-07'!M",TEXT(MATCH($C27,'2018-07'!$C$2:$C$100,0)+1,0))))</f>
        <v>2479286.6900000013</v>
      </c>
      <c r="N27" s="17">
        <f ca="1">IF(OR(INDIRECT(CONCATENATE("'2018-08'!N",TEXT(MATCH($C27,'2018-08'!$C$2:$C$100,0)+1,0)))="",INDIRECT(CONCATENATE("'2018-07'!N",TEXT(MATCH($C27,'2018-07'!$C$2:$C$100,0)+1,0)))="",AND(INDIRECT(CONCATENATE("'2018-08'!N",TEXT(MATCH($C27,'2018-08'!$C$2:$C$100,0)+1,0)))="",INDIRECT(CONCATENATE("'2018-07'!N",TEXT(MATCH($C27,'2018-07'!$C$2:$C$100,0)+1,0)))="")),"Н/Д",INDIRECT(CONCATENATE("'2018-08'!N",TEXT(MATCH($C27,'2018-08'!$C$2:$C$100,0)+1,0)))-INDIRECT(CONCATENATE("'2018-07'!NE",TEXT(MATCH($C27,'2018-07'!$C$2:$C$100,0)+1,0))))</f>
        <v>186699607.03</v>
      </c>
      <c r="O27" s="17">
        <f ca="1">IF(OR(INDIRECT(CONCATENATE("'2018-08'!O",TEXT(MATCH($C27,'2018-08'!$C$2:$C$100,0)+1,0)))="",INDIRECT(CONCATENATE("'2018-07'!O",TEXT(MATCH($C27,'2018-07'!$C$2:$C$100,0)+1,0)))="",AND(INDIRECT(CONCATENATE("'2018-08'!O",TEXT(MATCH($C27,'2018-08'!$C$2:$C$100,0)+1,0)))="",INDIRECT(CONCATENATE("'2018-07'!O",TEXT(MATCH($C27,'2018-07'!$C$2:$C$100,0)+1,0)))="")),"Н/Д",INDIRECT(CONCATENATE("'2018-08'!O",TEXT(MATCH($C27,'2018-08'!$C$2:$C$100,0)+1,0)))-INDIRECT(CONCATENATE("'2018-07'!O",TEXT(MATCH($C27,'2018-07'!$C$2:$C$100,0)+1,0))))</f>
        <v>74223.87999999999</v>
      </c>
      <c r="P27" s="17">
        <f ca="1">IF(OR(INDIRECT(CONCATENATE("'2018-08'!P",TEXT(MATCH($C27,'2018-08'!$C$2:$C$100,0)+1,0)))="",INDIRECT(CONCATENATE("'2018-07'!P",TEXT(MATCH($C27,'2018-07'!$C$2:$C$100,0)+1,0)))="",AND(INDIRECT(CONCATENATE("'2018-08'!P",TEXT(MATCH($C27,'2018-08'!$C$2:$C$100,0)+1,0)))="",INDIRECT(CONCATENATE("'2018-07'!P",TEXT(MATCH($C27,'2018-07'!$C$2:$C$100,0)+1,0)))="")),"Н/Д",INDIRECT(CONCATENATE("'2018-08'!P",TEXT(MATCH($C27,'2018-08'!$C$2:$C$100,0)+1,0)))-INDIRECT(CONCATENATE("'2018-07'!P",TEXT(MATCH($C27,'2018-07'!$C$2:$C$100,0)+1,0))))</f>
        <v>129011480.84000003</v>
      </c>
      <c r="Q27" s="17">
        <f ca="1">IF(OR(INDIRECT(CONCATENATE("'2018-08'!Q",TEXT(MATCH($C27,'2018-08'!$C$2:$C$100,0)+1,0)))="",INDIRECT(CONCATENATE("'2018-07'!Q",TEXT(MATCH($C27,'2018-07'!$C$2:$C$100,0)+1,0)))="",AND(INDIRECT(CONCATENATE("'2018-08'!Q",TEXT(MATCH($C27,'2018-08'!$C$2:$C$100,0)+1,0)))="",INDIRECT(CONCATENATE("'2018-07'!Q",TEXT(MATCH($C27,'2018-07'!$C$2:$C$100,0)+1,0)))="")),"Н/Д",INDIRECT(CONCATENATE("'2018-08'!Q",TEXT(MATCH($C27,'2018-08'!$C$2:$C$100,0)+1,0)))-INDIRECT(CONCATENATE("'2018-07'!Q",TEXT(MATCH($C27,'2018-07'!$C$2:$C$100,0)+1,0))))</f>
        <v>6002903.1099999994</v>
      </c>
      <c r="R27" s="17">
        <f ca="1">IF(OR(INDIRECT(CONCATENATE("'2018-08'!R",TEXT(MATCH($C27,'2018-08'!$C$2:$C$100,0)+1,0)))="",INDIRECT(CONCATENATE("'2018-07'!R",TEXT(MATCH($C27,'2018-07'!$C$2:$C$100,0)+1,0)))="",AND(INDIRECT(CONCATENATE("'2018-08'!R",TEXT(MATCH($C27,'2018-08'!$C$2:$C$100,0)+1,0)))="",INDIRECT(CONCATENATE("'2018-07'!R",TEXT(MATCH($C27,'2018-07'!$C$2:$C$100,0)+1,0)))="")),"Н/Д",INDIRECT(CONCATENATE("'2018-08'!R",TEXT(MATCH($C27,'2018-08'!$C$2:$C$100,0)+1,0)))-INDIRECT(CONCATENATE("'2018-07'!R",TEXT(MATCH($C27,'2018-07'!$C$2:$C$100,0)+1,0))))</f>
        <v>56949126.939999998</v>
      </c>
      <c r="S27" s="17">
        <f ca="1">IF(OR(INDIRECT(CONCATENATE("'2018-08'!S",TEXT(MATCH($C27,'2018-08'!$C$2:$C$100,0)+1,0)))="",INDIRECT(CONCATENATE("'2018-07'!S",TEXT(MATCH($C27,'2018-07'!$C$2:$C$100,0)+1,0)))="",AND(INDIRECT(CONCATENATE("'2018-08'!S",TEXT(MATCH($C27,'2018-08'!$C$2:$C$100,0)+1,0)))="",INDIRECT(CONCATENATE("'2018-07'!S",TEXT(MATCH($C27,'2018-07'!$C$2:$C$100,0)+1,0)))="")),"Н/Д",INDIRECT(CONCATENATE("'2018-08'!S",TEXT(MATCH($C27,'2018-08'!$C$2:$C$100,0)+1,0)))-INDIRECT(CONCATENATE("'2018-07'!S",TEXT(MATCH($C27,'2018-07'!$C$2:$C$100,0)+1,0))))</f>
        <v>83420</v>
      </c>
      <c r="T27" s="17">
        <f ca="1">IF(OR(INDIRECT(CONCATENATE("'2018-08'!T",TEXT(MATCH($C27,'2018-08'!$C$2:$C$100,0)+1,0)))="",INDIRECT(CONCATENATE("'2018-07'!T",TEXT(MATCH($C27,'2018-07'!$C$2:$C$100,0)+1,0)))="",AND(INDIRECT(CONCATENATE("'2018-08'!T",TEXT(MATCH($C27,'2018-08'!$C$2:$C$100,0)+1,0)))="",INDIRECT(CONCATENATE("'2018-07'!T",TEXT(MATCH($C27,'2018-07'!$C$2:$C$100,0)+1,0)))="")),"Н/Д",INDIRECT(CONCATENATE("'2018-08'!T",TEXT(MATCH($C27,'2018-08'!$C$2:$C$100,0)+1,0)))-INDIRECT(CONCATENATE("'2018-07'!T",TEXT(MATCH($C27,'2018-07'!$C$2:$C$100,0)+1,0))))</f>
        <v>78055102.199999988</v>
      </c>
      <c r="U27" s="17">
        <f ca="1">IF(OR(INDIRECT(CONCATENATE("'2018-08'!U",TEXT(MATCH($C27,'2018-08'!$C$2:$C$100,0)+1,0)))="",INDIRECT(CONCATENATE("'2018-07'!U",TEXT(MATCH($C27,'2018-07'!$C$2:$C$100,0)+1,0)))="",AND(INDIRECT(CONCATENATE("'2018-08'!U",TEXT(MATCH($C27,'2018-08'!$C$2:$C$100,0)+1,0)))="",INDIRECT(CONCATENATE("'2018-07'!U",TEXT(MATCH($C27,'2018-07'!$C$2:$C$100,0)+1,0)))="")),"Н/Д",INDIRECT(CONCATENATE("'2018-08'!U",TEXT(MATCH($C27,'2018-08'!$C$2:$C$100,0)+1,0)))-INDIRECT(CONCATENATE("'2018-07'!U",TEXT(MATCH($C27,'2018-07'!$C$2:$C$100,0)+1,0))))</f>
        <v>-916748</v>
      </c>
      <c r="V27" s="17">
        <f ca="1">IF(OR(INDIRECT(CONCATENATE("'2018-08'!V",TEXT(MATCH($C27,'2018-08'!$C$2:$C$100,0)+1,0)))="",INDIRECT(CONCATENATE("'2018-07'!V",TEXT(MATCH($C27,'2018-07'!$C$2:$C$100,0)+1,0)))="",AND(INDIRECT(CONCATENATE("'2018-08'!V",TEXT(MATCH($C27,'2018-08'!$C$2:$C$100,0)+1,0)))="",INDIRECT(CONCATENATE("'2018-07'!V",TEXT(MATCH($C27,'2018-07'!$C$2:$C$100,0)+1,0)))="")),"Н/Д",INDIRECT(CONCATENATE("'2018-08'!V",TEXT(MATCH($C27,'2018-08'!$C$2:$C$100,0)+1,0)))-INDIRECT(CONCATENATE("'2018-07'!V",TEXT(MATCH($C27,'2018-07'!$C$2:$C$100,0)+1,0))))</f>
        <v>1395046131.2299995</v>
      </c>
      <c r="W27" s="17">
        <f ca="1">IF(OR(INDIRECT(CONCATENATE("'2018-08'!W",TEXT(MATCH($C27,'2018-08'!$C$2:$C$100,0)+1,0)))="",INDIRECT(CONCATENATE("'2018-07'!W",TEXT(MATCH($C27,'2018-07'!$C$2:$C$100,0)+1,0)))="",AND(INDIRECT(CONCATENATE("'2018-08'!W",TEXT(MATCH($C27,'2018-08'!$C$2:$C$100,0)+1,0)))="",INDIRECT(CONCATENATE("'2018-07'!W",TEXT(MATCH($C27,'2018-07'!$C$2:$C$100,0)+1,0)))="")),"Н/Д",INDIRECT(CONCATENATE("'2018-08'!W",TEXT(MATCH($C27,'2018-08'!$C$2:$C$100,0)+1,0)))-INDIRECT(CONCATENATE("'2018-07'!W",TEXT(MATCH($C27,'2018-07'!$C$2:$C$100,0)+1,0))))</f>
        <v>14318388041.319992</v>
      </c>
    </row>
    <row r="28" spans="1:23" x14ac:dyDescent="0.25">
      <c r="A28" s="2" t="s">
        <v>49</v>
      </c>
      <c r="B28" s="2" t="s">
        <v>50</v>
      </c>
      <c r="C28" s="15">
        <v>11000000</v>
      </c>
      <c r="D28" s="2" t="s">
        <v>211</v>
      </c>
      <c r="E28" s="17">
        <f ca="1">IF(OR(INDIRECT(CONCATENATE("'2018-08'!E",TEXT(MATCH($C28,'2018-08'!$C$2:$C$100,0)+1,0)))="",INDIRECT(CONCATENATE("'2018-07'!E",TEXT(MATCH($C28,'2018-07'!$C$2:$C$100,0)+1,0)))="",AND(INDIRECT(CONCATENATE("'2018-08'!E",TEXT(MATCH($C28,'2018-08'!$C$2:$C$100,0)+1,0)))="",INDIRECT(CONCATENATE("'2018-07'!E",TEXT(MATCH($C28,'2018-07'!$C$2:$C$100,0)+1,0)))="")),"Н/Д",INDIRECT(CONCATENATE("'2018-08'!E",TEXT(MATCH($C28,'2018-08'!$C$2:$C$100,0)+1,0)))-INDIRECT(CONCATENATE("'2018-07'!E",TEXT(MATCH($C28,'2018-07'!$C$2:$C$100,0)+1,0))))</f>
        <v>8805758186.4400024</v>
      </c>
      <c r="F28" s="17">
        <f ca="1">IF(OR(INDIRECT(CONCATENATE("'2018-08'!F",TEXT(MATCH($C28,'2018-08'!$C$2:$C$100,0)+1,0)))="",INDIRECT(CONCATENATE("'2018-07'!F",TEXT(MATCH($C28,'2018-07'!$C$2:$C$100,0)+1,0)))="",AND(INDIRECT(CONCATENATE("'2018-08'!F",TEXT(MATCH($C28,'2018-08'!$C$2:$C$100,0)+1,0)))="",INDIRECT(CONCATENATE("'2018-07'!F",TEXT(MATCH($C28,'2018-07'!$C$2:$C$100,0)+1,0)))="")),"Н/Д",INDIRECT(CONCATENATE("'2018-08'!F",TEXT(MATCH($C28,'2018-08'!$C$2:$C$100,0)+1,0)))-INDIRECT(CONCATENATE("'2018-07'!F",TEXT(MATCH($C28,'2018-07'!$C$2:$C$100,0)+1,0))))</f>
        <v>7527350414.8999939</v>
      </c>
      <c r="G28" s="17">
        <f ca="1">IF(OR(INDIRECT(CONCATENATE("'2018-08'!G",TEXT(MATCH($C28,'2018-08'!$C$2:$C$100,0)+1,0)))="",INDIRECT(CONCATENATE("'2018-07'!G",TEXT(MATCH($C28,'2018-07'!$C$2:$C$100,0)+1,0)))="",AND(INDIRECT(CONCATENATE("'2018-08'!G",TEXT(MATCH($C28,'2018-08'!$C$2:$C$100,0)+1,0)))="",INDIRECT(CONCATENATE("'2018-07'!G",TEXT(MATCH($C28,'2018-07'!$C$2:$C$100,0)+1,0)))="")),"Н/Д",INDIRECT(CONCATENATE("'2018-08'!G",TEXT(MATCH($C28,'2018-08'!$C$2:$C$100,0)+1,0)))-INDIRECT(CONCATENATE("'2018-07'!G",TEXT(MATCH($C28,'2018-07'!$C$2:$C$100,0)+1,0))))</f>
        <v>1649690267.3600006</v>
      </c>
      <c r="H28" s="17">
        <f ca="1">IF(OR(INDIRECT(CONCATENATE("'2018-08'!H",TEXT(MATCH($C28,'2018-08'!$C$2:$C$100,0)+1,0)))="",INDIRECT(CONCATENATE("'2018-07'!H",TEXT(MATCH($C28,'2018-07'!$C$2:$C$100,0)+1,0)))="",AND(INDIRECT(CONCATENATE("'2018-08'!H",TEXT(MATCH($C28,'2018-08'!$C$2:$C$100,0)+1,0)))="",INDIRECT(CONCATENATE("'2018-07'!H",TEXT(MATCH($C28,'2018-07'!$C$2:$C$100,0)+1,0)))="")),"Н/Д",INDIRECT(CONCATENATE("'2018-08'!H",TEXT(MATCH($C28,'2018-08'!$C$2:$C$100,0)+1,0)))-INDIRECT(CONCATENATE("'2018-07'!H",TEXT(MATCH($C28,'2018-07'!$C$2:$C$100,0)+1,0))))</f>
        <v>2426937885.0600014</v>
      </c>
      <c r="I28" s="17">
        <f ca="1">IF(OR(INDIRECT(CONCATENATE("'2018-08'!I",TEXT(MATCH($C28,'2018-08'!$C$2:$C$100,0)+1,0)))="",INDIRECT(CONCATENATE("'2018-07'!I",TEXT(MATCH($C28,'2018-07'!$C$2:$C$100,0)+1,0)))="",AND(INDIRECT(CONCATENATE("'2018-08'!I",TEXT(MATCH($C28,'2018-08'!$C$2:$C$100,0)+1,0)))="",INDIRECT(CONCATENATE("'2018-07'!I",TEXT(MATCH($C28,'2018-07'!$C$2:$C$100,0)+1,0)))="")),"Н/Д",INDIRECT(CONCATENATE("'2018-08'!I",TEXT(MATCH($C28,'2018-08'!$C$2:$C$100,0)+1,0)))-INDIRECT(CONCATENATE("'2018-07'!I",TEXT(MATCH($C28,'2018-07'!$C$2:$C$100,0)+1,0))))</f>
        <v>405669878.06000018</v>
      </c>
      <c r="J28" s="17" t="str">
        <f ca="1">IF(OR(INDIRECT(CONCATENATE("'2018-08'!J",TEXT(MATCH($C28,'2018-08'!$C$2:$C$100,0)+1,0)))="",INDIRECT(CONCATENATE("'2018-07'!J",TEXT(MATCH($C28,'2018-07'!$C$2:$C$100,0)+1,0)))="",AND(INDIRECT(CONCATENATE("'2018-08'!J",TEXT(MATCH($C28,'2018-08'!$C$2:$C$100,0)+1,0)))="",INDIRECT(CONCATENATE("'2018-07'!J",TEXT(MATCH($C28,'2018-07'!$C$2:$C$100,0)+1,0)))="")),"Н/Д",INDIRECT(CONCATENATE("'2018-08'!J",TEXT(MATCH($C28,'2018-08'!$C$2:$C$100,0)+1,0)))-INDIRECT(CONCATENATE("'2018-07'!J",TEXT(MATCH($C28,'2018-07'!$C$2:$C$100,0)+1,0))))</f>
        <v>Н/Д</v>
      </c>
      <c r="K28" s="17">
        <f ca="1">IF(OR(INDIRECT(CONCATENATE("'2018-08'!K",TEXT(MATCH($C28,'2018-08'!$C$2:$C$100,0)+1,0)))="",INDIRECT(CONCATENATE("'2018-07'!K",TEXT(MATCH($C28,'2018-07'!$C$2:$C$100,0)+1,0)))="",AND(INDIRECT(CONCATENATE("'2018-08'!K",TEXT(MATCH($C28,'2018-08'!$C$2:$C$100,0)+1,0)))="",INDIRECT(CONCATENATE("'2018-07'!K",TEXT(MATCH($C28,'2018-07'!$C$2:$C$100,0)+1,0)))="")),"Н/Д",INDIRECT(CONCATENATE("'2018-08'!K",TEXT(MATCH($C28,'2018-08'!$C$2:$C$100,0)+1,0)))-INDIRECT(CONCATENATE("'2018-07'!K",TEXT(MATCH($C28,'2018-07'!$C$2:$C$100,0)+1,0))))</f>
        <v>851869005.85000038</v>
      </c>
      <c r="L28" s="17">
        <f ca="1">IF(OR(INDIRECT(CONCATENATE("'2018-08'!L",TEXT(MATCH($C28,'2018-08'!$C$2:$C$100,0)+1,0)))="",INDIRECT(CONCATENATE("'2018-07'!L",TEXT(MATCH($C28,'2018-07'!$C$2:$C$100,0)+1,0)))="",AND(INDIRECT(CONCATENATE("'2018-08'!L",TEXT(MATCH($C28,'2018-08'!$C$2:$C$100,0)+1,0)))="",INDIRECT(CONCATENATE("'2018-07'!L",TEXT(MATCH($C28,'2018-07'!$C$2:$C$100,0)+1,0)))="")),"Н/Д",INDIRECT(CONCATENATE("'2018-08'!L",TEXT(MATCH($C28,'2018-08'!$C$2:$C$100,0)+1,0)))-INDIRECT(CONCATENATE("'2018-07'!L",TEXT(MATCH($C28,'2018-07'!$C$2:$C$100,0)+1,0))))</f>
        <v>1541424340.9100008</v>
      </c>
      <c r="M28" s="17">
        <f ca="1">IF(OR(INDIRECT(CONCATENATE("'2018-08'!M",TEXT(MATCH($C28,'2018-08'!$C$2:$C$100,0)+1,0)))="",INDIRECT(CONCATENATE("'2018-07'!M",TEXT(MATCH($C28,'2018-07'!$C$2:$C$100,0)+1,0)))="",AND(INDIRECT(CONCATENATE("'2018-08'!M",TEXT(MATCH($C28,'2018-08'!$C$2:$C$100,0)+1,0)))="",INDIRECT(CONCATENATE("'2018-07'!M",TEXT(MATCH($C28,'2018-07'!$C$2:$C$100,0)+1,0)))="")),"Н/Д",INDIRECT(CONCATENATE("'2018-08'!M",TEXT(MATCH($C28,'2018-08'!$C$2:$C$100,0)+1,0)))-INDIRECT(CONCATENATE("'2018-07'!M",TEXT(MATCH($C28,'2018-07'!$C$2:$C$100,0)+1,0))))</f>
        <v>258661867.94000006</v>
      </c>
      <c r="N28" s="17">
        <f ca="1">IF(OR(INDIRECT(CONCATENATE("'2018-08'!N",TEXT(MATCH($C28,'2018-08'!$C$2:$C$100,0)+1,0)))="",INDIRECT(CONCATENATE("'2018-07'!N",TEXT(MATCH($C28,'2018-07'!$C$2:$C$100,0)+1,0)))="",AND(INDIRECT(CONCATENATE("'2018-08'!N",TEXT(MATCH($C28,'2018-08'!$C$2:$C$100,0)+1,0)))="",INDIRECT(CONCATENATE("'2018-07'!N",TEXT(MATCH($C28,'2018-07'!$C$2:$C$100,0)+1,0)))="")),"Н/Д",INDIRECT(CONCATENATE("'2018-08'!N",TEXT(MATCH($C28,'2018-08'!$C$2:$C$100,0)+1,0)))-INDIRECT(CONCATENATE("'2018-07'!NE",TEXT(MATCH($C28,'2018-07'!$C$2:$C$100,0)+1,0))))</f>
        <v>203356060.16999999</v>
      </c>
      <c r="O28" s="17">
        <f ca="1">IF(OR(INDIRECT(CONCATENATE("'2018-08'!O",TEXT(MATCH($C28,'2018-08'!$C$2:$C$100,0)+1,0)))="",INDIRECT(CONCATENATE("'2018-07'!O",TEXT(MATCH($C28,'2018-07'!$C$2:$C$100,0)+1,0)))="",AND(INDIRECT(CONCATENATE("'2018-08'!O",TEXT(MATCH($C28,'2018-08'!$C$2:$C$100,0)+1,0)))="",INDIRECT(CONCATENATE("'2018-07'!O",TEXT(MATCH($C28,'2018-07'!$C$2:$C$100,0)+1,0)))="")),"Н/Д",INDIRECT(CONCATENATE("'2018-08'!O",TEXT(MATCH($C28,'2018-08'!$C$2:$C$100,0)+1,0)))-INDIRECT(CONCATENATE("'2018-07'!O",TEXT(MATCH($C28,'2018-07'!$C$2:$C$100,0)+1,0))))</f>
        <v>11498.269999999999</v>
      </c>
      <c r="P28" s="17">
        <f ca="1">IF(OR(INDIRECT(CONCATENATE("'2018-08'!P",TEXT(MATCH($C28,'2018-08'!$C$2:$C$100,0)+1,0)))="",INDIRECT(CONCATENATE("'2018-07'!P",TEXT(MATCH($C28,'2018-07'!$C$2:$C$100,0)+1,0)))="",AND(INDIRECT(CONCATENATE("'2018-08'!P",TEXT(MATCH($C28,'2018-08'!$C$2:$C$100,0)+1,0)))="",INDIRECT(CONCATENATE("'2018-07'!P",TEXT(MATCH($C28,'2018-07'!$C$2:$C$100,0)+1,0)))="")),"Н/Д",INDIRECT(CONCATENATE("'2018-08'!P",TEXT(MATCH($C28,'2018-08'!$C$2:$C$100,0)+1,0)))-INDIRECT(CONCATENATE("'2018-07'!P",TEXT(MATCH($C28,'2018-07'!$C$2:$C$100,0)+1,0))))</f>
        <v>158783177.76999998</v>
      </c>
      <c r="Q28" s="17">
        <f ca="1">IF(OR(INDIRECT(CONCATENATE("'2018-08'!Q",TEXT(MATCH($C28,'2018-08'!$C$2:$C$100,0)+1,0)))="",INDIRECT(CONCATENATE("'2018-07'!Q",TEXT(MATCH($C28,'2018-07'!$C$2:$C$100,0)+1,0)))="",AND(INDIRECT(CONCATENATE("'2018-08'!Q",TEXT(MATCH($C28,'2018-08'!$C$2:$C$100,0)+1,0)))="",INDIRECT(CONCATENATE("'2018-07'!Q",TEXT(MATCH($C28,'2018-07'!$C$2:$C$100,0)+1,0)))="")),"Н/Д",INDIRECT(CONCATENATE("'2018-08'!Q",TEXT(MATCH($C28,'2018-08'!$C$2:$C$100,0)+1,0)))-INDIRECT(CONCATENATE("'2018-07'!Q",TEXT(MATCH($C28,'2018-07'!$C$2:$C$100,0)+1,0))))</f>
        <v>96614166.930000007</v>
      </c>
      <c r="R28" s="17">
        <f ca="1">IF(OR(INDIRECT(CONCATENATE("'2018-08'!R",TEXT(MATCH($C28,'2018-08'!$C$2:$C$100,0)+1,0)))="",INDIRECT(CONCATENATE("'2018-07'!R",TEXT(MATCH($C28,'2018-07'!$C$2:$C$100,0)+1,0)))="",AND(INDIRECT(CONCATENATE("'2018-08'!R",TEXT(MATCH($C28,'2018-08'!$C$2:$C$100,0)+1,0)))="",INDIRECT(CONCATENATE("'2018-07'!R",TEXT(MATCH($C28,'2018-07'!$C$2:$C$100,0)+1,0)))="")),"Н/Д",INDIRECT(CONCATENATE("'2018-08'!R",TEXT(MATCH($C28,'2018-08'!$C$2:$C$100,0)+1,0)))-INDIRECT(CONCATENATE("'2018-07'!R",TEXT(MATCH($C28,'2018-07'!$C$2:$C$100,0)+1,0))))</f>
        <v>41904447.530000031</v>
      </c>
      <c r="S28" s="17">
        <f ca="1">IF(OR(INDIRECT(CONCATENATE("'2018-08'!S",TEXT(MATCH($C28,'2018-08'!$C$2:$C$100,0)+1,0)))="",INDIRECT(CONCATENATE("'2018-07'!S",TEXT(MATCH($C28,'2018-07'!$C$2:$C$100,0)+1,0)))="",AND(INDIRECT(CONCATENATE("'2018-08'!S",TEXT(MATCH($C28,'2018-08'!$C$2:$C$100,0)+1,0)))="",INDIRECT(CONCATENATE("'2018-07'!S",TEXT(MATCH($C28,'2018-07'!$C$2:$C$100,0)+1,0)))="")),"Н/Д",INDIRECT(CONCATENATE("'2018-08'!S",TEXT(MATCH($C28,'2018-08'!$C$2:$C$100,0)+1,0)))-INDIRECT(CONCATENATE("'2018-07'!S",TEXT(MATCH($C28,'2018-07'!$C$2:$C$100,0)+1,0))))</f>
        <v>94521.790000000037</v>
      </c>
      <c r="T28" s="17">
        <f ca="1">IF(OR(INDIRECT(CONCATENATE("'2018-08'!T",TEXT(MATCH($C28,'2018-08'!$C$2:$C$100,0)+1,0)))="",INDIRECT(CONCATENATE("'2018-07'!T",TEXT(MATCH($C28,'2018-07'!$C$2:$C$100,0)+1,0)))="",AND(INDIRECT(CONCATENATE("'2018-08'!T",TEXT(MATCH($C28,'2018-08'!$C$2:$C$100,0)+1,0)))="",INDIRECT(CONCATENATE("'2018-07'!T",TEXT(MATCH($C28,'2018-07'!$C$2:$C$100,0)+1,0)))="")),"Н/Д",INDIRECT(CONCATENATE("'2018-08'!T",TEXT(MATCH($C28,'2018-08'!$C$2:$C$100,0)+1,0)))-INDIRECT(CONCATENATE("'2018-07'!T",TEXT(MATCH($C28,'2018-07'!$C$2:$C$100,0)+1,0))))</f>
        <v>53485595.199999988</v>
      </c>
      <c r="U28" s="17">
        <f ca="1">IF(OR(INDIRECT(CONCATENATE("'2018-08'!U",TEXT(MATCH($C28,'2018-08'!$C$2:$C$100,0)+1,0)))="",INDIRECT(CONCATENATE("'2018-07'!U",TEXT(MATCH($C28,'2018-07'!$C$2:$C$100,0)+1,0)))="",AND(INDIRECT(CONCATENATE("'2018-08'!U",TEXT(MATCH($C28,'2018-08'!$C$2:$C$100,0)+1,0)))="",INDIRECT(CONCATENATE("'2018-07'!U",TEXT(MATCH($C28,'2018-07'!$C$2:$C$100,0)+1,0)))="")),"Н/Д",INDIRECT(CONCATENATE("'2018-08'!U",TEXT(MATCH($C28,'2018-08'!$C$2:$C$100,0)+1,0)))-INDIRECT(CONCATENATE("'2018-07'!U",TEXT(MATCH($C28,'2018-07'!$C$2:$C$100,0)+1,0))))</f>
        <v>-9179293.0999999996</v>
      </c>
      <c r="V28" s="17">
        <f ca="1">IF(OR(INDIRECT(CONCATENATE("'2018-08'!V",TEXT(MATCH($C28,'2018-08'!$C$2:$C$100,0)+1,0)))="",INDIRECT(CONCATENATE("'2018-07'!V",TEXT(MATCH($C28,'2018-07'!$C$2:$C$100,0)+1,0)))="",AND(INDIRECT(CONCATENATE("'2018-08'!V",TEXT(MATCH($C28,'2018-08'!$C$2:$C$100,0)+1,0)))="",INDIRECT(CONCATENATE("'2018-07'!V",TEXT(MATCH($C28,'2018-07'!$C$2:$C$100,0)+1,0)))="")),"Н/Д",INDIRECT(CONCATENATE("'2018-08'!V",TEXT(MATCH($C28,'2018-08'!$C$2:$C$100,0)+1,0)))-INDIRECT(CONCATENATE("'2018-07'!V",TEXT(MATCH($C28,'2018-07'!$C$2:$C$100,0)+1,0))))</f>
        <v>1278407771.5400009</v>
      </c>
      <c r="W28" s="17">
        <f ca="1">IF(OR(INDIRECT(CONCATENATE("'2018-08'!W",TEXT(MATCH($C28,'2018-08'!$C$2:$C$100,0)+1,0)))="",INDIRECT(CONCATENATE("'2018-07'!W",TEXT(MATCH($C28,'2018-07'!$C$2:$C$100,0)+1,0)))="",AND(INDIRECT(CONCATENATE("'2018-08'!W",TEXT(MATCH($C28,'2018-08'!$C$2:$C$100,0)+1,0)))="",INDIRECT(CONCATENATE("'2018-07'!W",TEXT(MATCH($C28,'2018-07'!$C$2:$C$100,0)+1,0)))="")),"Н/Д",INDIRECT(CONCATENATE("'2018-08'!W",TEXT(MATCH($C28,'2018-08'!$C$2:$C$100,0)+1,0)))-INDIRECT(CONCATENATE("'2018-07'!W",TEXT(MATCH($C28,'2018-07'!$C$2:$C$100,0)+1,0))))</f>
        <v>25118257717.480011</v>
      </c>
    </row>
    <row r="29" spans="1:23" x14ac:dyDescent="0.25">
      <c r="A29" s="2" t="s">
        <v>49</v>
      </c>
      <c r="B29" s="2" t="s">
        <v>51</v>
      </c>
      <c r="C29" s="15">
        <v>19000000</v>
      </c>
      <c r="D29" s="2" t="s">
        <v>211</v>
      </c>
      <c r="E29" s="17">
        <f ca="1">IF(OR(INDIRECT(CONCATENATE("'2018-08'!E",TEXT(MATCH($C29,'2018-08'!$C$2:$C$100,0)+1,0)))="",INDIRECT(CONCATENATE("'2018-07'!E",TEXT(MATCH($C29,'2018-07'!$C$2:$C$100,0)+1,0)))="",AND(INDIRECT(CONCATENATE("'2018-08'!E",TEXT(MATCH($C29,'2018-08'!$C$2:$C$100,0)+1,0)))="",INDIRECT(CONCATENATE("'2018-07'!E",TEXT(MATCH($C29,'2018-07'!$C$2:$C$100,0)+1,0)))="")),"Н/Д",INDIRECT(CONCATENATE("'2018-08'!E",TEXT(MATCH($C29,'2018-08'!$C$2:$C$100,0)+1,0)))-INDIRECT(CONCATENATE("'2018-07'!E",TEXT(MATCH($C29,'2018-07'!$C$2:$C$100,0)+1,0))))</f>
        <v>10025363477.139999</v>
      </c>
      <c r="F29" s="17">
        <f ca="1">IF(OR(INDIRECT(CONCATENATE("'2018-08'!F",TEXT(MATCH($C29,'2018-08'!$C$2:$C$100,0)+1,0)))="",INDIRECT(CONCATENATE("'2018-07'!F",TEXT(MATCH($C29,'2018-07'!$C$2:$C$100,0)+1,0)))="",AND(INDIRECT(CONCATENATE("'2018-08'!F",TEXT(MATCH($C29,'2018-08'!$C$2:$C$100,0)+1,0)))="",INDIRECT(CONCATENATE("'2018-07'!F",TEXT(MATCH($C29,'2018-07'!$C$2:$C$100,0)+1,0)))="")),"Н/Д",INDIRECT(CONCATENATE("'2018-08'!F",TEXT(MATCH($C29,'2018-08'!$C$2:$C$100,0)+1,0)))-INDIRECT(CONCATENATE("'2018-07'!F",TEXT(MATCH($C29,'2018-07'!$C$2:$C$100,0)+1,0))))</f>
        <v>9229314727.659996</v>
      </c>
      <c r="G29" s="17">
        <f ca="1">IF(OR(INDIRECT(CONCATENATE("'2018-08'!G",TEXT(MATCH($C29,'2018-08'!$C$2:$C$100,0)+1,0)))="",INDIRECT(CONCATENATE("'2018-07'!G",TEXT(MATCH($C29,'2018-07'!$C$2:$C$100,0)+1,0)))="",AND(INDIRECT(CONCATENATE("'2018-08'!G",TEXT(MATCH($C29,'2018-08'!$C$2:$C$100,0)+1,0)))="",INDIRECT(CONCATENATE("'2018-07'!G",TEXT(MATCH($C29,'2018-07'!$C$2:$C$100,0)+1,0)))="")),"Н/Д",INDIRECT(CONCATENATE("'2018-08'!G",TEXT(MATCH($C29,'2018-08'!$C$2:$C$100,0)+1,0)))-INDIRECT(CONCATENATE("'2018-07'!G",TEXT(MATCH($C29,'2018-07'!$C$2:$C$100,0)+1,0))))</f>
        <v>3136516983.9400005</v>
      </c>
      <c r="H29" s="17">
        <f ca="1">IF(OR(INDIRECT(CONCATENATE("'2018-08'!H",TEXT(MATCH($C29,'2018-08'!$C$2:$C$100,0)+1,0)))="",INDIRECT(CONCATENATE("'2018-07'!H",TEXT(MATCH($C29,'2018-07'!$C$2:$C$100,0)+1,0)))="",AND(INDIRECT(CONCATENATE("'2018-08'!H",TEXT(MATCH($C29,'2018-08'!$C$2:$C$100,0)+1,0)))="",INDIRECT(CONCATENATE("'2018-07'!H",TEXT(MATCH($C29,'2018-07'!$C$2:$C$100,0)+1,0)))="")),"Н/Д",INDIRECT(CONCATENATE("'2018-08'!H",TEXT(MATCH($C29,'2018-08'!$C$2:$C$100,0)+1,0)))-INDIRECT(CONCATENATE("'2018-07'!H",TEXT(MATCH($C29,'2018-07'!$C$2:$C$100,0)+1,0))))</f>
        <v>2235672084.7599983</v>
      </c>
      <c r="I29" s="17">
        <f ca="1">IF(OR(INDIRECT(CONCATENATE("'2018-08'!I",TEXT(MATCH($C29,'2018-08'!$C$2:$C$100,0)+1,0)))="",INDIRECT(CONCATENATE("'2018-07'!I",TEXT(MATCH($C29,'2018-07'!$C$2:$C$100,0)+1,0)))="",AND(INDIRECT(CONCATENATE("'2018-08'!I",TEXT(MATCH($C29,'2018-08'!$C$2:$C$100,0)+1,0)))="",INDIRECT(CONCATENATE("'2018-07'!I",TEXT(MATCH($C29,'2018-07'!$C$2:$C$100,0)+1,0)))="")),"Н/Д",INDIRECT(CONCATENATE("'2018-08'!I",TEXT(MATCH($C29,'2018-08'!$C$2:$C$100,0)+1,0)))-INDIRECT(CONCATENATE("'2018-07'!I",TEXT(MATCH($C29,'2018-07'!$C$2:$C$100,0)+1,0))))</f>
        <v>642061566.01999998</v>
      </c>
      <c r="J29" s="17" t="str">
        <f ca="1">IF(OR(INDIRECT(CONCATENATE("'2018-08'!J",TEXT(MATCH($C29,'2018-08'!$C$2:$C$100,0)+1,0)))="",INDIRECT(CONCATENATE("'2018-07'!J",TEXT(MATCH($C29,'2018-07'!$C$2:$C$100,0)+1,0)))="",AND(INDIRECT(CONCATENATE("'2018-08'!J",TEXT(MATCH($C29,'2018-08'!$C$2:$C$100,0)+1,0)))="",INDIRECT(CONCATENATE("'2018-07'!J",TEXT(MATCH($C29,'2018-07'!$C$2:$C$100,0)+1,0)))="")),"Н/Д",INDIRECT(CONCATENATE("'2018-08'!J",TEXT(MATCH($C29,'2018-08'!$C$2:$C$100,0)+1,0)))-INDIRECT(CONCATENATE("'2018-07'!J",TEXT(MATCH($C29,'2018-07'!$C$2:$C$100,0)+1,0))))</f>
        <v>Н/Д</v>
      </c>
      <c r="K29" s="17">
        <f ca="1">IF(OR(INDIRECT(CONCATENATE("'2018-08'!K",TEXT(MATCH($C29,'2018-08'!$C$2:$C$100,0)+1,0)))="",INDIRECT(CONCATENATE("'2018-07'!K",TEXT(MATCH($C29,'2018-07'!$C$2:$C$100,0)+1,0)))="",AND(INDIRECT(CONCATENATE("'2018-08'!K",TEXT(MATCH($C29,'2018-08'!$C$2:$C$100,0)+1,0)))="",INDIRECT(CONCATENATE("'2018-07'!K",TEXT(MATCH($C29,'2018-07'!$C$2:$C$100,0)+1,0)))="")),"Н/Д",INDIRECT(CONCATENATE("'2018-08'!K",TEXT(MATCH($C29,'2018-08'!$C$2:$C$100,0)+1,0)))-INDIRECT(CONCATENATE("'2018-07'!K",TEXT(MATCH($C29,'2018-07'!$C$2:$C$100,0)+1,0))))</f>
        <v>594614612.86999989</v>
      </c>
      <c r="L29" s="17">
        <f ca="1">IF(OR(INDIRECT(CONCATENATE("'2018-08'!L",TEXT(MATCH($C29,'2018-08'!$C$2:$C$100,0)+1,0)))="",INDIRECT(CONCATENATE("'2018-07'!L",TEXT(MATCH($C29,'2018-07'!$C$2:$C$100,0)+1,0)))="",AND(INDIRECT(CONCATENATE("'2018-08'!L",TEXT(MATCH($C29,'2018-08'!$C$2:$C$100,0)+1,0)))="",INDIRECT(CONCATENATE("'2018-07'!L",TEXT(MATCH($C29,'2018-07'!$C$2:$C$100,0)+1,0)))="")),"Н/Д",INDIRECT(CONCATENATE("'2018-08'!L",TEXT(MATCH($C29,'2018-08'!$C$2:$C$100,0)+1,0)))-INDIRECT(CONCATENATE("'2018-07'!L",TEXT(MATCH($C29,'2018-07'!$C$2:$C$100,0)+1,0))))</f>
        <v>2253597354.6399994</v>
      </c>
      <c r="M29" s="17">
        <f ca="1">IF(OR(INDIRECT(CONCATENATE("'2018-08'!M",TEXT(MATCH($C29,'2018-08'!$C$2:$C$100,0)+1,0)))="",INDIRECT(CONCATENATE("'2018-07'!M",TEXT(MATCH($C29,'2018-07'!$C$2:$C$100,0)+1,0)))="",AND(INDIRECT(CONCATENATE("'2018-08'!M",TEXT(MATCH($C29,'2018-08'!$C$2:$C$100,0)+1,0)))="",INDIRECT(CONCATENATE("'2018-07'!M",TEXT(MATCH($C29,'2018-07'!$C$2:$C$100,0)+1,0)))="")),"Н/Д",INDIRECT(CONCATENATE("'2018-08'!M",TEXT(MATCH($C29,'2018-08'!$C$2:$C$100,0)+1,0)))-INDIRECT(CONCATENATE("'2018-07'!M",TEXT(MATCH($C29,'2018-07'!$C$2:$C$100,0)+1,0))))</f>
        <v>5949643.3200000003</v>
      </c>
      <c r="N29" s="17">
        <f ca="1">IF(OR(INDIRECT(CONCATENATE("'2018-08'!N",TEXT(MATCH($C29,'2018-08'!$C$2:$C$100,0)+1,0)))="",INDIRECT(CONCATENATE("'2018-07'!N",TEXT(MATCH($C29,'2018-07'!$C$2:$C$100,0)+1,0)))="",AND(INDIRECT(CONCATENATE("'2018-08'!N",TEXT(MATCH($C29,'2018-08'!$C$2:$C$100,0)+1,0)))="",INDIRECT(CONCATENATE("'2018-07'!N",TEXT(MATCH($C29,'2018-07'!$C$2:$C$100,0)+1,0)))="")),"Н/Д",INDIRECT(CONCATENATE("'2018-08'!N",TEXT(MATCH($C29,'2018-08'!$C$2:$C$100,0)+1,0)))-INDIRECT(CONCATENATE("'2018-07'!NE",TEXT(MATCH($C29,'2018-07'!$C$2:$C$100,0)+1,0))))</f>
        <v>241384803.08000001</v>
      </c>
      <c r="O29" s="17">
        <f ca="1">IF(OR(INDIRECT(CONCATENATE("'2018-08'!O",TEXT(MATCH($C29,'2018-08'!$C$2:$C$100,0)+1,0)))="",INDIRECT(CONCATENATE("'2018-07'!O",TEXT(MATCH($C29,'2018-07'!$C$2:$C$100,0)+1,0)))="",AND(INDIRECT(CONCATENATE("'2018-08'!O",TEXT(MATCH($C29,'2018-08'!$C$2:$C$100,0)+1,0)))="",INDIRECT(CONCATENATE("'2018-07'!O",TEXT(MATCH($C29,'2018-07'!$C$2:$C$100,0)+1,0)))="")),"Н/Д",INDIRECT(CONCATENATE("'2018-08'!O",TEXT(MATCH($C29,'2018-08'!$C$2:$C$100,0)+1,0)))-INDIRECT(CONCATENATE("'2018-07'!O",TEXT(MATCH($C29,'2018-07'!$C$2:$C$100,0)+1,0))))</f>
        <v>16339.330000000002</v>
      </c>
      <c r="P29" s="17">
        <f ca="1">IF(OR(INDIRECT(CONCATENATE("'2018-08'!P",TEXT(MATCH($C29,'2018-08'!$C$2:$C$100,0)+1,0)))="",INDIRECT(CONCATENATE("'2018-07'!P",TEXT(MATCH($C29,'2018-07'!$C$2:$C$100,0)+1,0)))="",AND(INDIRECT(CONCATENATE("'2018-08'!P",TEXT(MATCH($C29,'2018-08'!$C$2:$C$100,0)+1,0)))="",INDIRECT(CONCATENATE("'2018-07'!P",TEXT(MATCH($C29,'2018-07'!$C$2:$C$100,0)+1,0)))="")),"Н/Д",INDIRECT(CONCATENATE("'2018-08'!P",TEXT(MATCH($C29,'2018-08'!$C$2:$C$100,0)+1,0)))-INDIRECT(CONCATENATE("'2018-07'!P",TEXT(MATCH($C29,'2018-07'!$C$2:$C$100,0)+1,0))))</f>
        <v>45999898.480000019</v>
      </c>
      <c r="Q29" s="17">
        <f ca="1">IF(OR(INDIRECT(CONCATENATE("'2018-08'!Q",TEXT(MATCH($C29,'2018-08'!$C$2:$C$100,0)+1,0)))="",INDIRECT(CONCATENATE("'2018-07'!Q",TEXT(MATCH($C29,'2018-07'!$C$2:$C$100,0)+1,0)))="",AND(INDIRECT(CONCATENATE("'2018-08'!Q",TEXT(MATCH($C29,'2018-08'!$C$2:$C$100,0)+1,0)))="",INDIRECT(CONCATENATE("'2018-07'!Q",TEXT(MATCH($C29,'2018-07'!$C$2:$C$100,0)+1,0)))="")),"Н/Д",INDIRECT(CONCATENATE("'2018-08'!Q",TEXT(MATCH($C29,'2018-08'!$C$2:$C$100,0)+1,0)))-INDIRECT(CONCATENATE("'2018-07'!Q",TEXT(MATCH($C29,'2018-07'!$C$2:$C$100,0)+1,0))))</f>
        <v>122653669.44000006</v>
      </c>
      <c r="R29" s="17">
        <f ca="1">IF(OR(INDIRECT(CONCATENATE("'2018-08'!R",TEXT(MATCH($C29,'2018-08'!$C$2:$C$100,0)+1,0)))="",INDIRECT(CONCATENATE("'2018-07'!R",TEXT(MATCH($C29,'2018-07'!$C$2:$C$100,0)+1,0)))="",AND(INDIRECT(CONCATENATE("'2018-08'!R",TEXT(MATCH($C29,'2018-08'!$C$2:$C$100,0)+1,0)))="",INDIRECT(CONCATENATE("'2018-07'!R",TEXT(MATCH($C29,'2018-07'!$C$2:$C$100,0)+1,0)))="")),"Н/Д",INDIRECT(CONCATENATE("'2018-08'!R",TEXT(MATCH($C29,'2018-08'!$C$2:$C$100,0)+1,0)))-INDIRECT(CONCATENATE("'2018-07'!R",TEXT(MATCH($C29,'2018-07'!$C$2:$C$100,0)+1,0))))</f>
        <v>30504705.220000029</v>
      </c>
      <c r="S29" s="17">
        <f ca="1">IF(OR(INDIRECT(CONCATENATE("'2018-08'!S",TEXT(MATCH($C29,'2018-08'!$C$2:$C$100,0)+1,0)))="",INDIRECT(CONCATENATE("'2018-07'!S",TEXT(MATCH($C29,'2018-07'!$C$2:$C$100,0)+1,0)))="",AND(INDIRECT(CONCATENATE("'2018-08'!S",TEXT(MATCH($C29,'2018-08'!$C$2:$C$100,0)+1,0)))="",INDIRECT(CONCATENATE("'2018-07'!S",TEXT(MATCH($C29,'2018-07'!$C$2:$C$100,0)+1,0)))="")),"Н/Д",INDIRECT(CONCATENATE("'2018-08'!S",TEXT(MATCH($C29,'2018-08'!$C$2:$C$100,0)+1,0)))-INDIRECT(CONCATENATE("'2018-07'!S",TEXT(MATCH($C29,'2018-07'!$C$2:$C$100,0)+1,0))))</f>
        <v>30296.219999999972</v>
      </c>
      <c r="T29" s="17">
        <f ca="1">IF(OR(INDIRECT(CONCATENATE("'2018-08'!T",TEXT(MATCH($C29,'2018-08'!$C$2:$C$100,0)+1,0)))="",INDIRECT(CONCATENATE("'2018-07'!T",TEXT(MATCH($C29,'2018-07'!$C$2:$C$100,0)+1,0)))="",AND(INDIRECT(CONCATENATE("'2018-08'!T",TEXT(MATCH($C29,'2018-08'!$C$2:$C$100,0)+1,0)))="",INDIRECT(CONCATENATE("'2018-07'!T",TEXT(MATCH($C29,'2018-07'!$C$2:$C$100,0)+1,0)))="")),"Н/Д",INDIRECT(CONCATENATE("'2018-08'!T",TEXT(MATCH($C29,'2018-08'!$C$2:$C$100,0)+1,0)))-INDIRECT(CONCATENATE("'2018-07'!T",TEXT(MATCH($C29,'2018-07'!$C$2:$C$100,0)+1,0))))</f>
        <v>106756032.63000005</v>
      </c>
      <c r="U29" s="17">
        <f ca="1">IF(OR(INDIRECT(CONCATENATE("'2018-08'!U",TEXT(MATCH($C29,'2018-08'!$C$2:$C$100,0)+1,0)))="",INDIRECT(CONCATENATE("'2018-07'!U",TEXT(MATCH($C29,'2018-07'!$C$2:$C$100,0)+1,0)))="",AND(INDIRECT(CONCATENATE("'2018-08'!U",TEXT(MATCH($C29,'2018-08'!$C$2:$C$100,0)+1,0)))="",INDIRECT(CONCATENATE("'2018-07'!U",TEXT(MATCH($C29,'2018-07'!$C$2:$C$100,0)+1,0)))="")),"Н/Д",INDIRECT(CONCATENATE("'2018-08'!U",TEXT(MATCH($C29,'2018-08'!$C$2:$C$100,0)+1,0)))-INDIRECT(CONCATENATE("'2018-07'!U",TEXT(MATCH($C29,'2018-07'!$C$2:$C$100,0)+1,0))))</f>
        <v>4172999.120000001</v>
      </c>
      <c r="V29" s="17">
        <f ca="1">IF(OR(INDIRECT(CONCATENATE("'2018-08'!V",TEXT(MATCH($C29,'2018-08'!$C$2:$C$100,0)+1,0)))="",INDIRECT(CONCATENATE("'2018-07'!V",TEXT(MATCH($C29,'2018-07'!$C$2:$C$100,0)+1,0)))="",AND(INDIRECT(CONCATENATE("'2018-08'!V",TEXT(MATCH($C29,'2018-08'!$C$2:$C$100,0)+1,0)))="",INDIRECT(CONCATENATE("'2018-07'!V",TEXT(MATCH($C29,'2018-07'!$C$2:$C$100,0)+1,0)))="")),"Н/Д",INDIRECT(CONCATENATE("'2018-08'!V",TEXT(MATCH($C29,'2018-08'!$C$2:$C$100,0)+1,0)))-INDIRECT(CONCATENATE("'2018-07'!V",TEXT(MATCH($C29,'2018-07'!$C$2:$C$100,0)+1,0))))</f>
        <v>796048749.4800005</v>
      </c>
      <c r="W29" s="17">
        <f ca="1">IF(OR(INDIRECT(CONCATENATE("'2018-08'!W",TEXT(MATCH($C29,'2018-08'!$C$2:$C$100,0)+1,0)))="",INDIRECT(CONCATENATE("'2018-07'!W",TEXT(MATCH($C29,'2018-07'!$C$2:$C$100,0)+1,0)))="",AND(INDIRECT(CONCATENATE("'2018-08'!W",TEXT(MATCH($C29,'2018-08'!$C$2:$C$100,0)+1,0)))="",INDIRECT(CONCATENATE("'2018-07'!W",TEXT(MATCH($C29,'2018-07'!$C$2:$C$100,0)+1,0)))="")),"Н/Д",INDIRECT(CONCATENATE("'2018-08'!W",TEXT(MATCH($C29,'2018-08'!$C$2:$C$100,0)+1,0)))-INDIRECT(CONCATENATE("'2018-07'!W",TEXT(MATCH($C29,'2018-07'!$C$2:$C$100,0)+1,0))))</f>
        <v>29263106443.059998</v>
      </c>
    </row>
    <row r="30" spans="1:23" x14ac:dyDescent="0.25">
      <c r="A30" s="2" t="s">
        <v>49</v>
      </c>
      <c r="B30" s="2" t="s">
        <v>52</v>
      </c>
      <c r="C30" s="15">
        <v>27000000</v>
      </c>
      <c r="D30" s="2" t="s">
        <v>211</v>
      </c>
      <c r="E30" s="17">
        <f ca="1">IF(OR(INDIRECT(CONCATENATE("'2018-08'!E",TEXT(MATCH($C30,'2018-08'!$C$2:$C$100,0)+1,0)))="",INDIRECT(CONCATENATE("'2018-07'!E",TEXT(MATCH($C30,'2018-07'!$C$2:$C$100,0)+1,0)))="",AND(INDIRECT(CONCATENATE("'2018-08'!E",TEXT(MATCH($C30,'2018-08'!$C$2:$C$100,0)+1,0)))="",INDIRECT(CONCATENATE("'2018-07'!E",TEXT(MATCH($C30,'2018-07'!$C$2:$C$100,0)+1,0)))="")),"Н/Д",INDIRECT(CONCATENATE("'2018-08'!E",TEXT(MATCH($C30,'2018-08'!$C$2:$C$100,0)+1,0)))-INDIRECT(CONCATENATE("'2018-07'!E",TEXT(MATCH($C30,'2018-07'!$C$2:$C$100,0)+1,0))))</f>
        <v>13098479730.699997</v>
      </c>
      <c r="F30" s="17">
        <f ca="1">IF(OR(INDIRECT(CONCATENATE("'2018-08'!F",TEXT(MATCH($C30,'2018-08'!$C$2:$C$100,0)+1,0)))="",INDIRECT(CONCATENATE("'2018-07'!F",TEXT(MATCH($C30,'2018-07'!$C$2:$C$100,0)+1,0)))="",AND(INDIRECT(CONCATENATE("'2018-08'!F",TEXT(MATCH($C30,'2018-08'!$C$2:$C$100,0)+1,0)))="",INDIRECT(CONCATENATE("'2018-07'!F",TEXT(MATCH($C30,'2018-07'!$C$2:$C$100,0)+1,0)))="")),"Н/Д",INDIRECT(CONCATENATE("'2018-08'!F",TEXT(MATCH($C30,'2018-08'!$C$2:$C$100,0)+1,0)))-INDIRECT(CONCATENATE("'2018-07'!F",TEXT(MATCH($C30,'2018-07'!$C$2:$C$100,0)+1,0))))</f>
        <v>6236218597.9799995</v>
      </c>
      <c r="G30" s="17">
        <f ca="1">IF(OR(INDIRECT(CONCATENATE("'2018-08'!G",TEXT(MATCH($C30,'2018-08'!$C$2:$C$100,0)+1,0)))="",INDIRECT(CONCATENATE("'2018-07'!G",TEXT(MATCH($C30,'2018-07'!$C$2:$C$100,0)+1,0)))="",AND(INDIRECT(CONCATENATE("'2018-08'!G",TEXT(MATCH($C30,'2018-08'!$C$2:$C$100,0)+1,0)))="",INDIRECT(CONCATENATE("'2018-07'!G",TEXT(MATCH($C30,'2018-07'!$C$2:$C$100,0)+1,0)))="")),"Н/Д",INDIRECT(CONCATENATE("'2018-08'!G",TEXT(MATCH($C30,'2018-08'!$C$2:$C$100,0)+1,0)))-INDIRECT(CONCATENATE("'2018-07'!G",TEXT(MATCH($C30,'2018-07'!$C$2:$C$100,0)+1,0))))</f>
        <v>935868961.93000031</v>
      </c>
      <c r="H30" s="17">
        <f ca="1">IF(OR(INDIRECT(CONCATENATE("'2018-08'!H",TEXT(MATCH($C30,'2018-08'!$C$2:$C$100,0)+1,0)))="",INDIRECT(CONCATENATE("'2018-07'!H",TEXT(MATCH($C30,'2018-07'!$C$2:$C$100,0)+1,0)))="",AND(INDIRECT(CONCATENATE("'2018-08'!H",TEXT(MATCH($C30,'2018-08'!$C$2:$C$100,0)+1,0)))="",INDIRECT(CONCATENATE("'2018-07'!H",TEXT(MATCH($C30,'2018-07'!$C$2:$C$100,0)+1,0)))="")),"Н/Д",INDIRECT(CONCATENATE("'2018-08'!H",TEXT(MATCH($C30,'2018-08'!$C$2:$C$100,0)+1,0)))-INDIRECT(CONCATENATE("'2018-07'!H",TEXT(MATCH($C30,'2018-07'!$C$2:$C$100,0)+1,0))))</f>
        <v>1762516519.6700001</v>
      </c>
      <c r="I30" s="17">
        <f ca="1">IF(OR(INDIRECT(CONCATENATE("'2018-08'!I",TEXT(MATCH($C30,'2018-08'!$C$2:$C$100,0)+1,0)))="",INDIRECT(CONCATENATE("'2018-07'!I",TEXT(MATCH($C30,'2018-07'!$C$2:$C$100,0)+1,0)))="",AND(INDIRECT(CONCATENATE("'2018-08'!I",TEXT(MATCH($C30,'2018-08'!$C$2:$C$100,0)+1,0)))="",INDIRECT(CONCATENATE("'2018-07'!I",TEXT(MATCH($C30,'2018-07'!$C$2:$C$100,0)+1,0)))="")),"Н/Д",INDIRECT(CONCATENATE("'2018-08'!I",TEXT(MATCH($C30,'2018-08'!$C$2:$C$100,0)+1,0)))-INDIRECT(CONCATENATE("'2018-07'!I",TEXT(MATCH($C30,'2018-07'!$C$2:$C$100,0)+1,0))))</f>
        <v>341999627.63000011</v>
      </c>
      <c r="J30" s="17" t="str">
        <f ca="1">IF(OR(INDIRECT(CONCATENATE("'2018-08'!J",TEXT(MATCH($C30,'2018-08'!$C$2:$C$100,0)+1,0)))="",INDIRECT(CONCATENATE("'2018-07'!J",TEXT(MATCH($C30,'2018-07'!$C$2:$C$100,0)+1,0)))="",AND(INDIRECT(CONCATENATE("'2018-08'!J",TEXT(MATCH($C30,'2018-08'!$C$2:$C$100,0)+1,0)))="",INDIRECT(CONCATENATE("'2018-07'!J",TEXT(MATCH($C30,'2018-07'!$C$2:$C$100,0)+1,0)))="")),"Н/Д",INDIRECT(CONCATENATE("'2018-08'!J",TEXT(MATCH($C30,'2018-08'!$C$2:$C$100,0)+1,0)))-INDIRECT(CONCATENATE("'2018-07'!J",TEXT(MATCH($C30,'2018-07'!$C$2:$C$100,0)+1,0))))</f>
        <v>Н/Д</v>
      </c>
      <c r="K30" s="17">
        <f ca="1">IF(OR(INDIRECT(CONCATENATE("'2018-08'!K",TEXT(MATCH($C30,'2018-08'!$C$2:$C$100,0)+1,0)))="",INDIRECT(CONCATENATE("'2018-07'!K",TEXT(MATCH($C30,'2018-07'!$C$2:$C$100,0)+1,0)))="",AND(INDIRECT(CONCATENATE("'2018-08'!K",TEXT(MATCH($C30,'2018-08'!$C$2:$C$100,0)+1,0)))="",INDIRECT(CONCATENATE("'2018-07'!K",TEXT(MATCH($C30,'2018-07'!$C$2:$C$100,0)+1,0)))="")),"Н/Д",INDIRECT(CONCATENATE("'2018-08'!K",TEXT(MATCH($C30,'2018-08'!$C$2:$C$100,0)+1,0)))-INDIRECT(CONCATENATE("'2018-07'!K",TEXT(MATCH($C30,'2018-07'!$C$2:$C$100,0)+1,0))))</f>
        <v>1288496237.3699999</v>
      </c>
      <c r="L30" s="17">
        <f ca="1">IF(OR(INDIRECT(CONCATENATE("'2018-08'!L",TEXT(MATCH($C30,'2018-08'!$C$2:$C$100,0)+1,0)))="",INDIRECT(CONCATENATE("'2018-07'!L",TEXT(MATCH($C30,'2018-07'!$C$2:$C$100,0)+1,0)))="",AND(INDIRECT(CONCATENATE("'2018-08'!L",TEXT(MATCH($C30,'2018-08'!$C$2:$C$100,0)+1,0)))="",INDIRECT(CONCATENATE("'2018-07'!L",TEXT(MATCH($C30,'2018-07'!$C$2:$C$100,0)+1,0)))="")),"Н/Д",INDIRECT(CONCATENATE("'2018-08'!L",TEXT(MATCH($C30,'2018-08'!$C$2:$C$100,0)+1,0)))-INDIRECT(CONCATENATE("'2018-07'!L",TEXT(MATCH($C30,'2018-07'!$C$2:$C$100,0)+1,0))))</f>
        <v>1573702250.2600002</v>
      </c>
      <c r="M30" s="17">
        <f ca="1">IF(OR(INDIRECT(CONCATENATE("'2018-08'!M",TEXT(MATCH($C30,'2018-08'!$C$2:$C$100,0)+1,0)))="",INDIRECT(CONCATENATE("'2018-07'!M",TEXT(MATCH($C30,'2018-07'!$C$2:$C$100,0)+1,0)))="",AND(INDIRECT(CONCATENATE("'2018-08'!M",TEXT(MATCH($C30,'2018-08'!$C$2:$C$100,0)+1,0)))="",INDIRECT(CONCATENATE("'2018-07'!M",TEXT(MATCH($C30,'2018-07'!$C$2:$C$100,0)+1,0)))="")),"Н/Д",INDIRECT(CONCATENATE("'2018-08'!M",TEXT(MATCH($C30,'2018-08'!$C$2:$C$100,0)+1,0)))-INDIRECT(CONCATENATE("'2018-07'!M",TEXT(MATCH($C30,'2018-07'!$C$2:$C$100,0)+1,0))))</f>
        <v>35885119.109999985</v>
      </c>
      <c r="N30" s="17">
        <f ca="1">IF(OR(INDIRECT(CONCATENATE("'2018-08'!N",TEXT(MATCH($C30,'2018-08'!$C$2:$C$100,0)+1,0)))="",INDIRECT(CONCATENATE("'2018-07'!N",TEXT(MATCH($C30,'2018-07'!$C$2:$C$100,0)+1,0)))="",AND(INDIRECT(CONCATENATE("'2018-08'!N",TEXT(MATCH($C30,'2018-08'!$C$2:$C$100,0)+1,0)))="",INDIRECT(CONCATENATE("'2018-07'!N",TEXT(MATCH($C30,'2018-07'!$C$2:$C$100,0)+1,0)))="")),"Н/Д",INDIRECT(CONCATENATE("'2018-08'!N",TEXT(MATCH($C30,'2018-08'!$C$2:$C$100,0)+1,0)))-INDIRECT(CONCATENATE("'2018-07'!NE",TEXT(MATCH($C30,'2018-07'!$C$2:$C$100,0)+1,0))))</f>
        <v>226931233.61000001</v>
      </c>
      <c r="O30" s="17">
        <f ca="1">IF(OR(INDIRECT(CONCATENATE("'2018-08'!O",TEXT(MATCH($C30,'2018-08'!$C$2:$C$100,0)+1,0)))="",INDIRECT(CONCATENATE("'2018-07'!O",TEXT(MATCH($C30,'2018-07'!$C$2:$C$100,0)+1,0)))="",AND(INDIRECT(CONCATENATE("'2018-08'!O",TEXT(MATCH($C30,'2018-08'!$C$2:$C$100,0)+1,0)))="",INDIRECT(CONCATENATE("'2018-07'!O",TEXT(MATCH($C30,'2018-07'!$C$2:$C$100,0)+1,0)))="")),"Н/Д",INDIRECT(CONCATENATE("'2018-08'!O",TEXT(MATCH($C30,'2018-08'!$C$2:$C$100,0)+1,0)))-INDIRECT(CONCATENATE("'2018-07'!O",TEXT(MATCH($C30,'2018-07'!$C$2:$C$100,0)+1,0))))</f>
        <v>-760.85000000000582</v>
      </c>
      <c r="P30" s="17">
        <f ca="1">IF(OR(INDIRECT(CONCATENATE("'2018-08'!P",TEXT(MATCH($C30,'2018-08'!$C$2:$C$100,0)+1,0)))="",INDIRECT(CONCATENATE("'2018-07'!P",TEXT(MATCH($C30,'2018-07'!$C$2:$C$100,0)+1,0)))="",AND(INDIRECT(CONCATENATE("'2018-08'!P",TEXT(MATCH($C30,'2018-08'!$C$2:$C$100,0)+1,0)))="",INDIRECT(CONCATENATE("'2018-07'!P",TEXT(MATCH($C30,'2018-07'!$C$2:$C$100,0)+1,0)))="")),"Н/Д",INDIRECT(CONCATENATE("'2018-08'!P",TEXT(MATCH($C30,'2018-08'!$C$2:$C$100,0)+1,0)))-INDIRECT(CONCATENATE("'2018-07'!P",TEXT(MATCH($C30,'2018-07'!$C$2:$C$100,0)+1,0))))</f>
        <v>147640392.53999996</v>
      </c>
      <c r="Q30" s="17">
        <f ca="1">IF(OR(INDIRECT(CONCATENATE("'2018-08'!Q",TEXT(MATCH($C30,'2018-08'!$C$2:$C$100,0)+1,0)))="",INDIRECT(CONCATENATE("'2018-07'!Q",TEXT(MATCH($C30,'2018-07'!$C$2:$C$100,0)+1,0)))="",AND(INDIRECT(CONCATENATE("'2018-08'!Q",TEXT(MATCH($C30,'2018-08'!$C$2:$C$100,0)+1,0)))="",INDIRECT(CONCATENATE("'2018-07'!Q",TEXT(MATCH($C30,'2018-07'!$C$2:$C$100,0)+1,0)))="")),"Н/Д",INDIRECT(CONCATENATE("'2018-08'!Q",TEXT(MATCH($C30,'2018-08'!$C$2:$C$100,0)+1,0)))-INDIRECT(CONCATENATE("'2018-07'!Q",TEXT(MATCH($C30,'2018-07'!$C$2:$C$100,0)+1,0))))</f>
        <v>13320805.75</v>
      </c>
      <c r="R30" s="17">
        <f ca="1">IF(OR(INDIRECT(CONCATENATE("'2018-08'!R",TEXT(MATCH($C30,'2018-08'!$C$2:$C$100,0)+1,0)))="",INDIRECT(CONCATENATE("'2018-07'!R",TEXT(MATCH($C30,'2018-07'!$C$2:$C$100,0)+1,0)))="",AND(INDIRECT(CONCATENATE("'2018-08'!R",TEXT(MATCH($C30,'2018-08'!$C$2:$C$100,0)+1,0)))="",INDIRECT(CONCATENATE("'2018-07'!R",TEXT(MATCH($C30,'2018-07'!$C$2:$C$100,0)+1,0)))="")),"Н/Д",INDIRECT(CONCATENATE("'2018-08'!R",TEXT(MATCH($C30,'2018-08'!$C$2:$C$100,0)+1,0)))-INDIRECT(CONCATENATE("'2018-07'!R",TEXT(MATCH($C30,'2018-07'!$C$2:$C$100,0)+1,0))))</f>
        <v>35221280.49000001</v>
      </c>
      <c r="S30" s="17">
        <f ca="1">IF(OR(INDIRECT(CONCATENATE("'2018-08'!S",TEXT(MATCH($C30,'2018-08'!$C$2:$C$100,0)+1,0)))="",INDIRECT(CONCATENATE("'2018-07'!S",TEXT(MATCH($C30,'2018-07'!$C$2:$C$100,0)+1,0)))="",AND(INDIRECT(CONCATENATE("'2018-08'!S",TEXT(MATCH($C30,'2018-08'!$C$2:$C$100,0)+1,0)))="",INDIRECT(CONCATENATE("'2018-07'!S",TEXT(MATCH($C30,'2018-07'!$C$2:$C$100,0)+1,0)))="")),"Н/Д",INDIRECT(CONCATENATE("'2018-08'!S",TEXT(MATCH($C30,'2018-08'!$C$2:$C$100,0)+1,0)))-INDIRECT(CONCATENATE("'2018-07'!S",TEXT(MATCH($C30,'2018-07'!$C$2:$C$100,0)+1,0))))</f>
        <v>14049571.5</v>
      </c>
      <c r="T30" s="17">
        <f ca="1">IF(OR(INDIRECT(CONCATENATE("'2018-08'!T",TEXT(MATCH($C30,'2018-08'!$C$2:$C$100,0)+1,0)))="",INDIRECT(CONCATENATE("'2018-07'!T",TEXT(MATCH($C30,'2018-07'!$C$2:$C$100,0)+1,0)))="",AND(INDIRECT(CONCATENATE("'2018-08'!T",TEXT(MATCH($C30,'2018-08'!$C$2:$C$100,0)+1,0)))="",INDIRECT(CONCATENATE("'2018-07'!T",TEXT(MATCH($C30,'2018-07'!$C$2:$C$100,0)+1,0)))="")),"Н/Д",INDIRECT(CONCATENATE("'2018-08'!T",TEXT(MATCH($C30,'2018-08'!$C$2:$C$100,0)+1,0)))-INDIRECT(CONCATENATE("'2018-07'!T",TEXT(MATCH($C30,'2018-07'!$C$2:$C$100,0)+1,0))))</f>
        <v>44991205.469999969</v>
      </c>
      <c r="U30" s="17">
        <f ca="1">IF(OR(INDIRECT(CONCATENATE("'2018-08'!U",TEXT(MATCH($C30,'2018-08'!$C$2:$C$100,0)+1,0)))="",INDIRECT(CONCATENATE("'2018-07'!U",TEXT(MATCH($C30,'2018-07'!$C$2:$C$100,0)+1,0)))="",AND(INDIRECT(CONCATENATE("'2018-08'!U",TEXT(MATCH($C30,'2018-08'!$C$2:$C$100,0)+1,0)))="",INDIRECT(CONCATENATE("'2018-07'!U",TEXT(MATCH($C30,'2018-07'!$C$2:$C$100,0)+1,0)))="")),"Н/Д",INDIRECT(CONCATENATE("'2018-08'!U",TEXT(MATCH($C30,'2018-08'!$C$2:$C$100,0)+1,0)))-INDIRECT(CONCATENATE("'2018-07'!U",TEXT(MATCH($C30,'2018-07'!$C$2:$C$100,0)+1,0))))</f>
        <v>-7786947.3799999952</v>
      </c>
      <c r="V30" s="17">
        <f ca="1">IF(OR(INDIRECT(CONCATENATE("'2018-08'!V",TEXT(MATCH($C30,'2018-08'!$C$2:$C$100,0)+1,0)))="",INDIRECT(CONCATENATE("'2018-07'!V",TEXT(MATCH($C30,'2018-07'!$C$2:$C$100,0)+1,0)))="",AND(INDIRECT(CONCATENATE("'2018-08'!V",TEXT(MATCH($C30,'2018-08'!$C$2:$C$100,0)+1,0)))="",INDIRECT(CONCATENATE("'2018-07'!V",TEXT(MATCH($C30,'2018-07'!$C$2:$C$100,0)+1,0)))="")),"Н/Д",INDIRECT(CONCATENATE("'2018-08'!V",TEXT(MATCH($C30,'2018-08'!$C$2:$C$100,0)+1,0)))-INDIRECT(CONCATENATE("'2018-07'!V",TEXT(MATCH($C30,'2018-07'!$C$2:$C$100,0)+1,0))))</f>
        <v>6862261132.7200012</v>
      </c>
      <c r="W30" s="17">
        <f ca="1">IF(OR(INDIRECT(CONCATENATE("'2018-08'!W",TEXT(MATCH($C30,'2018-08'!$C$2:$C$100,0)+1,0)))="",INDIRECT(CONCATENATE("'2018-07'!W",TEXT(MATCH($C30,'2018-07'!$C$2:$C$100,0)+1,0)))="",AND(INDIRECT(CONCATENATE("'2018-08'!W",TEXT(MATCH($C30,'2018-08'!$C$2:$C$100,0)+1,0)))="",INDIRECT(CONCATENATE("'2018-07'!W",TEXT(MATCH($C30,'2018-07'!$C$2:$C$100,0)+1,0)))="")),"Н/Д",INDIRECT(CONCATENATE("'2018-08'!W",TEXT(MATCH($C30,'2018-08'!$C$2:$C$100,0)+1,0)))-INDIRECT(CONCATENATE("'2018-07'!W",TEXT(MATCH($C30,'2018-07'!$C$2:$C$100,0)+1,0))))</f>
        <v>32416789150.01001</v>
      </c>
    </row>
    <row r="31" spans="1:23" x14ac:dyDescent="0.25">
      <c r="A31" s="2" t="s">
        <v>49</v>
      </c>
      <c r="B31" s="2" t="s">
        <v>53</v>
      </c>
      <c r="C31" s="15">
        <v>41000000</v>
      </c>
      <c r="D31" s="2" t="s">
        <v>211</v>
      </c>
      <c r="E31" s="17">
        <f ca="1">IF(OR(INDIRECT(CONCATENATE("'2018-08'!E",TEXT(MATCH($C31,'2018-08'!$C$2:$C$100,0)+1,0)))="",INDIRECT(CONCATENATE("'2018-07'!E",TEXT(MATCH($C31,'2018-07'!$C$2:$C$100,0)+1,0)))="",AND(INDIRECT(CONCATENATE("'2018-08'!E",TEXT(MATCH($C31,'2018-08'!$C$2:$C$100,0)+1,0)))="",INDIRECT(CONCATENATE("'2018-07'!E",TEXT(MATCH($C31,'2018-07'!$C$2:$C$100,0)+1,0)))="")),"Н/Д",INDIRECT(CONCATENATE("'2018-08'!E",TEXT(MATCH($C31,'2018-08'!$C$2:$C$100,0)+1,0)))-INDIRECT(CONCATENATE("'2018-07'!E",TEXT(MATCH($C31,'2018-07'!$C$2:$C$100,0)+1,0))))</f>
        <v>20129590424.639999</v>
      </c>
      <c r="F31" s="17">
        <f ca="1">IF(OR(INDIRECT(CONCATENATE("'2018-08'!F",TEXT(MATCH($C31,'2018-08'!$C$2:$C$100,0)+1,0)))="",INDIRECT(CONCATENATE("'2018-07'!F",TEXT(MATCH($C31,'2018-07'!$C$2:$C$100,0)+1,0)))="",AND(INDIRECT(CONCATENATE("'2018-08'!F",TEXT(MATCH($C31,'2018-08'!$C$2:$C$100,0)+1,0)))="",INDIRECT(CONCATENATE("'2018-07'!F",TEXT(MATCH($C31,'2018-07'!$C$2:$C$100,0)+1,0)))="")),"Н/Д",INDIRECT(CONCATENATE("'2018-08'!F",TEXT(MATCH($C31,'2018-08'!$C$2:$C$100,0)+1,0)))-INDIRECT(CONCATENATE("'2018-07'!F",TEXT(MATCH($C31,'2018-07'!$C$2:$C$100,0)+1,0))))</f>
        <v>19699523137.459991</v>
      </c>
      <c r="G31" s="17">
        <f ca="1">IF(OR(INDIRECT(CONCATENATE("'2018-08'!G",TEXT(MATCH($C31,'2018-08'!$C$2:$C$100,0)+1,0)))="",INDIRECT(CONCATENATE("'2018-07'!G",TEXT(MATCH($C31,'2018-07'!$C$2:$C$100,0)+1,0)))="",AND(INDIRECT(CONCATENATE("'2018-08'!G",TEXT(MATCH($C31,'2018-08'!$C$2:$C$100,0)+1,0)))="",INDIRECT(CONCATENATE("'2018-07'!G",TEXT(MATCH($C31,'2018-07'!$C$2:$C$100,0)+1,0)))="")),"Н/Д",INDIRECT(CONCATENATE("'2018-08'!G",TEXT(MATCH($C31,'2018-08'!$C$2:$C$100,0)+1,0)))-INDIRECT(CONCATENATE("'2018-07'!G",TEXT(MATCH($C31,'2018-07'!$C$2:$C$100,0)+1,0))))</f>
        <v>8355391435.7200012</v>
      </c>
      <c r="H31" s="17">
        <f ca="1">IF(OR(INDIRECT(CONCATENATE("'2018-08'!H",TEXT(MATCH($C31,'2018-08'!$C$2:$C$100,0)+1,0)))="",INDIRECT(CONCATENATE("'2018-07'!H",TEXT(MATCH($C31,'2018-07'!$C$2:$C$100,0)+1,0)))="",AND(INDIRECT(CONCATENATE("'2018-08'!H",TEXT(MATCH($C31,'2018-08'!$C$2:$C$100,0)+1,0)))="",INDIRECT(CONCATENATE("'2018-07'!H",TEXT(MATCH($C31,'2018-07'!$C$2:$C$100,0)+1,0)))="")),"Н/Д",INDIRECT(CONCATENATE("'2018-08'!H",TEXT(MATCH($C31,'2018-08'!$C$2:$C$100,0)+1,0)))-INDIRECT(CONCATENATE("'2018-07'!H",TEXT(MATCH($C31,'2018-07'!$C$2:$C$100,0)+1,0))))</f>
        <v>4516510649.5399971</v>
      </c>
      <c r="I31" s="17">
        <f ca="1">IF(OR(INDIRECT(CONCATENATE("'2018-08'!I",TEXT(MATCH($C31,'2018-08'!$C$2:$C$100,0)+1,0)))="",INDIRECT(CONCATENATE("'2018-07'!I",TEXT(MATCH($C31,'2018-07'!$C$2:$C$100,0)+1,0)))="",AND(INDIRECT(CONCATENATE("'2018-08'!I",TEXT(MATCH($C31,'2018-08'!$C$2:$C$100,0)+1,0)))="",INDIRECT(CONCATENATE("'2018-07'!I",TEXT(MATCH($C31,'2018-07'!$C$2:$C$100,0)+1,0)))="")),"Н/Д",INDIRECT(CONCATENATE("'2018-08'!I",TEXT(MATCH($C31,'2018-08'!$C$2:$C$100,0)+1,0)))-INDIRECT(CONCATENATE("'2018-07'!I",TEXT(MATCH($C31,'2018-07'!$C$2:$C$100,0)+1,0))))</f>
        <v>721221251.9000001</v>
      </c>
      <c r="J31" s="17" t="str">
        <f ca="1">IF(OR(INDIRECT(CONCATENATE("'2018-08'!J",TEXT(MATCH($C31,'2018-08'!$C$2:$C$100,0)+1,0)))="",INDIRECT(CONCATENATE("'2018-07'!J",TEXT(MATCH($C31,'2018-07'!$C$2:$C$100,0)+1,0)))="",AND(INDIRECT(CONCATENATE("'2018-08'!J",TEXT(MATCH($C31,'2018-08'!$C$2:$C$100,0)+1,0)))="",INDIRECT(CONCATENATE("'2018-07'!J",TEXT(MATCH($C31,'2018-07'!$C$2:$C$100,0)+1,0)))="")),"Н/Д",INDIRECT(CONCATENATE("'2018-08'!J",TEXT(MATCH($C31,'2018-08'!$C$2:$C$100,0)+1,0)))-INDIRECT(CONCATENATE("'2018-07'!J",TEXT(MATCH($C31,'2018-07'!$C$2:$C$100,0)+1,0))))</f>
        <v>Н/Д</v>
      </c>
      <c r="K31" s="17">
        <f ca="1">IF(OR(INDIRECT(CONCATENATE("'2018-08'!K",TEXT(MATCH($C31,'2018-08'!$C$2:$C$100,0)+1,0)))="",INDIRECT(CONCATENATE("'2018-07'!K",TEXT(MATCH($C31,'2018-07'!$C$2:$C$100,0)+1,0)))="",AND(INDIRECT(CONCATENATE("'2018-08'!K",TEXT(MATCH($C31,'2018-08'!$C$2:$C$100,0)+1,0)))="",INDIRECT(CONCATENATE("'2018-07'!K",TEXT(MATCH($C31,'2018-07'!$C$2:$C$100,0)+1,0)))="")),"Н/Д",INDIRECT(CONCATENATE("'2018-08'!K",TEXT(MATCH($C31,'2018-08'!$C$2:$C$100,0)+1,0)))-INDIRECT(CONCATENATE("'2018-07'!K",TEXT(MATCH($C31,'2018-07'!$C$2:$C$100,0)+1,0))))</f>
        <v>772184366.38999987</v>
      </c>
      <c r="L31" s="17">
        <f ca="1">IF(OR(INDIRECT(CONCATENATE("'2018-08'!L",TEXT(MATCH($C31,'2018-08'!$C$2:$C$100,0)+1,0)))="",INDIRECT(CONCATENATE("'2018-07'!L",TEXT(MATCH($C31,'2018-07'!$C$2:$C$100,0)+1,0)))="",AND(INDIRECT(CONCATENATE("'2018-08'!L",TEXT(MATCH($C31,'2018-08'!$C$2:$C$100,0)+1,0)))="",INDIRECT(CONCATENATE("'2018-07'!L",TEXT(MATCH($C31,'2018-07'!$C$2:$C$100,0)+1,0)))="")),"Н/Д",INDIRECT(CONCATENATE("'2018-08'!L",TEXT(MATCH($C31,'2018-08'!$C$2:$C$100,0)+1,0)))-INDIRECT(CONCATENATE("'2018-07'!L",TEXT(MATCH($C31,'2018-07'!$C$2:$C$100,0)+1,0))))</f>
        <v>4399197950.1800003</v>
      </c>
      <c r="M31" s="17">
        <f ca="1">IF(OR(INDIRECT(CONCATENATE("'2018-08'!M",TEXT(MATCH($C31,'2018-08'!$C$2:$C$100,0)+1,0)))="",INDIRECT(CONCATENATE("'2018-07'!M",TEXT(MATCH($C31,'2018-07'!$C$2:$C$100,0)+1,0)))="",AND(INDIRECT(CONCATENATE("'2018-08'!M",TEXT(MATCH($C31,'2018-08'!$C$2:$C$100,0)+1,0)))="",INDIRECT(CONCATENATE("'2018-07'!M",TEXT(MATCH($C31,'2018-07'!$C$2:$C$100,0)+1,0)))="")),"Н/Д",INDIRECT(CONCATENATE("'2018-08'!M",TEXT(MATCH($C31,'2018-08'!$C$2:$C$100,0)+1,0)))-INDIRECT(CONCATENATE("'2018-07'!M",TEXT(MATCH($C31,'2018-07'!$C$2:$C$100,0)+1,0))))</f>
        <v>42054308.75</v>
      </c>
      <c r="N31" s="17">
        <f ca="1">IF(OR(INDIRECT(CONCATENATE("'2018-08'!N",TEXT(MATCH($C31,'2018-08'!$C$2:$C$100,0)+1,0)))="",INDIRECT(CONCATENATE("'2018-07'!N",TEXT(MATCH($C31,'2018-07'!$C$2:$C$100,0)+1,0)))="",AND(INDIRECT(CONCATENATE("'2018-08'!N",TEXT(MATCH($C31,'2018-08'!$C$2:$C$100,0)+1,0)))="",INDIRECT(CONCATENATE("'2018-07'!N",TEXT(MATCH($C31,'2018-07'!$C$2:$C$100,0)+1,0)))="")),"Н/Д",INDIRECT(CONCATENATE("'2018-08'!N",TEXT(MATCH($C31,'2018-08'!$C$2:$C$100,0)+1,0)))-INDIRECT(CONCATENATE("'2018-07'!NE",TEXT(MATCH($C31,'2018-07'!$C$2:$C$100,0)+1,0))))</f>
        <v>424561488.14999998</v>
      </c>
      <c r="O31" s="17">
        <f ca="1">IF(OR(INDIRECT(CONCATENATE("'2018-08'!O",TEXT(MATCH($C31,'2018-08'!$C$2:$C$100,0)+1,0)))="",INDIRECT(CONCATENATE("'2018-07'!O",TEXT(MATCH($C31,'2018-07'!$C$2:$C$100,0)+1,0)))="",AND(INDIRECT(CONCATENATE("'2018-08'!O",TEXT(MATCH($C31,'2018-08'!$C$2:$C$100,0)+1,0)))="",INDIRECT(CONCATENATE("'2018-07'!O",TEXT(MATCH($C31,'2018-07'!$C$2:$C$100,0)+1,0)))="")),"Н/Д",INDIRECT(CONCATENATE("'2018-08'!O",TEXT(MATCH($C31,'2018-08'!$C$2:$C$100,0)+1,0)))-INDIRECT(CONCATENATE("'2018-07'!O",TEXT(MATCH($C31,'2018-07'!$C$2:$C$100,0)+1,0))))</f>
        <v>8227</v>
      </c>
      <c r="P31" s="17">
        <f ca="1">IF(OR(INDIRECT(CONCATENATE("'2018-08'!P",TEXT(MATCH($C31,'2018-08'!$C$2:$C$100,0)+1,0)))="",INDIRECT(CONCATENATE("'2018-07'!P",TEXT(MATCH($C31,'2018-07'!$C$2:$C$100,0)+1,0)))="",AND(INDIRECT(CONCATENATE("'2018-08'!P",TEXT(MATCH($C31,'2018-08'!$C$2:$C$100,0)+1,0)))="",INDIRECT(CONCATENATE("'2018-07'!P",TEXT(MATCH($C31,'2018-07'!$C$2:$C$100,0)+1,0)))="")),"Н/Д",INDIRECT(CONCATENATE("'2018-08'!P",TEXT(MATCH($C31,'2018-08'!$C$2:$C$100,0)+1,0)))-INDIRECT(CONCATENATE("'2018-07'!P",TEXT(MATCH($C31,'2018-07'!$C$2:$C$100,0)+1,0))))</f>
        <v>377792435.86999989</v>
      </c>
      <c r="Q31" s="17">
        <f ca="1">IF(OR(INDIRECT(CONCATENATE("'2018-08'!Q",TEXT(MATCH($C31,'2018-08'!$C$2:$C$100,0)+1,0)))="",INDIRECT(CONCATENATE("'2018-07'!Q",TEXT(MATCH($C31,'2018-07'!$C$2:$C$100,0)+1,0)))="",AND(INDIRECT(CONCATENATE("'2018-08'!Q",TEXT(MATCH($C31,'2018-08'!$C$2:$C$100,0)+1,0)))="",INDIRECT(CONCATENATE("'2018-07'!Q",TEXT(MATCH($C31,'2018-07'!$C$2:$C$100,0)+1,0)))="")),"Н/Д",INDIRECT(CONCATENATE("'2018-08'!Q",TEXT(MATCH($C31,'2018-08'!$C$2:$C$100,0)+1,0)))-INDIRECT(CONCATENATE("'2018-07'!Q",TEXT(MATCH($C31,'2018-07'!$C$2:$C$100,0)+1,0))))</f>
        <v>133784480.68999994</v>
      </c>
      <c r="R31" s="17">
        <f ca="1">IF(OR(INDIRECT(CONCATENATE("'2018-08'!R",TEXT(MATCH($C31,'2018-08'!$C$2:$C$100,0)+1,0)))="",INDIRECT(CONCATENATE("'2018-07'!R",TEXT(MATCH($C31,'2018-07'!$C$2:$C$100,0)+1,0)))="",AND(INDIRECT(CONCATENATE("'2018-08'!R",TEXT(MATCH($C31,'2018-08'!$C$2:$C$100,0)+1,0)))="",INDIRECT(CONCATENATE("'2018-07'!R",TEXT(MATCH($C31,'2018-07'!$C$2:$C$100,0)+1,0)))="")),"Н/Д",INDIRECT(CONCATENATE("'2018-08'!R",TEXT(MATCH($C31,'2018-08'!$C$2:$C$100,0)+1,0)))-INDIRECT(CONCATENATE("'2018-07'!R",TEXT(MATCH($C31,'2018-07'!$C$2:$C$100,0)+1,0))))</f>
        <v>108870563.13</v>
      </c>
      <c r="S31" s="17">
        <f ca="1">IF(OR(INDIRECT(CONCATENATE("'2018-08'!S",TEXT(MATCH($C31,'2018-08'!$C$2:$C$100,0)+1,0)))="",INDIRECT(CONCATENATE("'2018-07'!S",TEXT(MATCH($C31,'2018-07'!$C$2:$C$100,0)+1,0)))="",AND(INDIRECT(CONCATENATE("'2018-08'!S",TEXT(MATCH($C31,'2018-08'!$C$2:$C$100,0)+1,0)))="",INDIRECT(CONCATENATE("'2018-07'!S",TEXT(MATCH($C31,'2018-07'!$C$2:$C$100,0)+1,0)))="")),"Н/Д",INDIRECT(CONCATENATE("'2018-08'!S",TEXT(MATCH($C31,'2018-08'!$C$2:$C$100,0)+1,0)))-INDIRECT(CONCATENATE("'2018-07'!S",TEXT(MATCH($C31,'2018-07'!$C$2:$C$100,0)+1,0))))</f>
        <v>618110</v>
      </c>
      <c r="T31" s="17">
        <f ca="1">IF(OR(INDIRECT(CONCATENATE("'2018-08'!T",TEXT(MATCH($C31,'2018-08'!$C$2:$C$100,0)+1,0)))="",INDIRECT(CONCATENATE("'2018-07'!T",TEXT(MATCH($C31,'2018-07'!$C$2:$C$100,0)+1,0)))="",AND(INDIRECT(CONCATENATE("'2018-08'!T",TEXT(MATCH($C31,'2018-08'!$C$2:$C$100,0)+1,0)))="",INDIRECT(CONCATENATE("'2018-07'!T",TEXT(MATCH($C31,'2018-07'!$C$2:$C$100,0)+1,0)))="")),"Н/Д",INDIRECT(CONCATENATE("'2018-08'!T",TEXT(MATCH($C31,'2018-08'!$C$2:$C$100,0)+1,0)))-INDIRECT(CONCATENATE("'2018-07'!T",TEXT(MATCH($C31,'2018-07'!$C$2:$C$100,0)+1,0))))</f>
        <v>102557765.31</v>
      </c>
      <c r="U31" s="17">
        <f ca="1">IF(OR(INDIRECT(CONCATENATE("'2018-08'!U",TEXT(MATCH($C31,'2018-08'!$C$2:$C$100,0)+1,0)))="",INDIRECT(CONCATENATE("'2018-07'!U",TEXT(MATCH($C31,'2018-07'!$C$2:$C$100,0)+1,0)))="",AND(INDIRECT(CONCATENATE("'2018-08'!U",TEXT(MATCH($C31,'2018-08'!$C$2:$C$100,0)+1,0)))="",INDIRECT(CONCATENATE("'2018-07'!U",TEXT(MATCH($C31,'2018-07'!$C$2:$C$100,0)+1,0)))="")),"Н/Д",INDIRECT(CONCATENATE("'2018-08'!U",TEXT(MATCH($C31,'2018-08'!$C$2:$C$100,0)+1,0)))-INDIRECT(CONCATENATE("'2018-07'!U",TEXT(MATCH($C31,'2018-07'!$C$2:$C$100,0)+1,0))))</f>
        <v>53778717.75</v>
      </c>
      <c r="V31" s="17">
        <f ca="1">IF(OR(INDIRECT(CONCATENATE("'2018-08'!V",TEXT(MATCH($C31,'2018-08'!$C$2:$C$100,0)+1,0)))="",INDIRECT(CONCATENATE("'2018-07'!V",TEXT(MATCH($C31,'2018-07'!$C$2:$C$100,0)+1,0)))="",AND(INDIRECT(CONCATENATE("'2018-08'!V",TEXT(MATCH($C31,'2018-08'!$C$2:$C$100,0)+1,0)))="",INDIRECT(CONCATENATE("'2018-07'!V",TEXT(MATCH($C31,'2018-07'!$C$2:$C$100,0)+1,0)))="")),"Н/Д",INDIRECT(CONCATENATE("'2018-08'!V",TEXT(MATCH($C31,'2018-08'!$C$2:$C$100,0)+1,0)))-INDIRECT(CONCATENATE("'2018-07'!V",TEXT(MATCH($C31,'2018-07'!$C$2:$C$100,0)+1,0))))</f>
        <v>430067287.17999983</v>
      </c>
      <c r="W31" s="17">
        <f ca="1">IF(OR(INDIRECT(CONCATENATE("'2018-08'!W",TEXT(MATCH($C31,'2018-08'!$C$2:$C$100,0)+1,0)))="",INDIRECT(CONCATENATE("'2018-07'!W",TEXT(MATCH($C31,'2018-07'!$C$2:$C$100,0)+1,0)))="",AND(INDIRECT(CONCATENATE("'2018-08'!W",TEXT(MATCH($C31,'2018-08'!$C$2:$C$100,0)+1,0)))="",INDIRECT(CONCATENATE("'2018-07'!W",TEXT(MATCH($C31,'2018-07'!$C$2:$C$100,0)+1,0)))="")),"Н/Д",INDIRECT(CONCATENATE("'2018-08'!W",TEXT(MATCH($C31,'2018-08'!$C$2:$C$100,0)+1,0)))-INDIRECT(CONCATENATE("'2018-07'!W",TEXT(MATCH($C31,'2018-07'!$C$2:$C$100,0)+1,0))))</f>
        <v>59907817762.439972</v>
      </c>
    </row>
    <row r="32" spans="1:23" x14ac:dyDescent="0.25">
      <c r="A32" s="2" t="s">
        <v>49</v>
      </c>
      <c r="B32" s="2" t="s">
        <v>54</v>
      </c>
      <c r="C32" s="15">
        <v>47000000</v>
      </c>
      <c r="D32" s="2" t="s">
        <v>211</v>
      </c>
      <c r="E32" s="17">
        <f ca="1">IF(OR(INDIRECT(CONCATENATE("'2018-08'!E",TEXT(MATCH($C32,'2018-08'!$C$2:$C$100,0)+1,0)))="",INDIRECT(CONCATENATE("'2018-07'!E",TEXT(MATCH($C32,'2018-07'!$C$2:$C$100,0)+1,0)))="",AND(INDIRECT(CONCATENATE("'2018-08'!E",TEXT(MATCH($C32,'2018-08'!$C$2:$C$100,0)+1,0)))="",INDIRECT(CONCATENATE("'2018-07'!E",TEXT(MATCH($C32,'2018-07'!$C$2:$C$100,0)+1,0)))="")),"Н/Д",INDIRECT(CONCATENATE("'2018-08'!E",TEXT(MATCH($C32,'2018-08'!$C$2:$C$100,0)+1,0)))-INDIRECT(CONCATENATE("'2018-07'!E",TEXT(MATCH($C32,'2018-07'!$C$2:$C$100,0)+1,0))))</f>
        <v>7982738396.2099991</v>
      </c>
      <c r="F32" s="17">
        <f ca="1">IF(OR(INDIRECT(CONCATENATE("'2018-08'!F",TEXT(MATCH($C32,'2018-08'!$C$2:$C$100,0)+1,0)))="",INDIRECT(CONCATENATE("'2018-07'!F",TEXT(MATCH($C32,'2018-07'!$C$2:$C$100,0)+1,0)))="",AND(INDIRECT(CONCATENATE("'2018-08'!F",TEXT(MATCH($C32,'2018-08'!$C$2:$C$100,0)+1,0)))="",INDIRECT(CONCATENATE("'2018-07'!F",TEXT(MATCH($C32,'2018-07'!$C$2:$C$100,0)+1,0)))="")),"Н/Д",INDIRECT(CONCATENATE("'2018-08'!F",TEXT(MATCH($C32,'2018-08'!$C$2:$C$100,0)+1,0)))-INDIRECT(CONCATENATE("'2018-07'!F",TEXT(MATCH($C32,'2018-07'!$C$2:$C$100,0)+1,0))))</f>
        <v>7559122639.7399979</v>
      </c>
      <c r="G32" s="17">
        <f ca="1">IF(OR(INDIRECT(CONCATENATE("'2018-08'!G",TEXT(MATCH($C32,'2018-08'!$C$2:$C$100,0)+1,0)))="",INDIRECT(CONCATENATE("'2018-07'!G",TEXT(MATCH($C32,'2018-07'!$C$2:$C$100,0)+1,0)))="",AND(INDIRECT(CONCATENATE("'2018-08'!G",TEXT(MATCH($C32,'2018-08'!$C$2:$C$100,0)+1,0)))="",INDIRECT(CONCATENATE("'2018-07'!G",TEXT(MATCH($C32,'2018-07'!$C$2:$C$100,0)+1,0)))="")),"Н/Д",INDIRECT(CONCATENATE("'2018-08'!G",TEXT(MATCH($C32,'2018-08'!$C$2:$C$100,0)+1,0)))-INDIRECT(CONCATENATE("'2018-07'!G",TEXT(MATCH($C32,'2018-07'!$C$2:$C$100,0)+1,0))))</f>
        <v>1226128136.3600006</v>
      </c>
      <c r="H32" s="17">
        <f ca="1">IF(OR(INDIRECT(CONCATENATE("'2018-08'!H",TEXT(MATCH($C32,'2018-08'!$C$2:$C$100,0)+1,0)))="",INDIRECT(CONCATENATE("'2018-07'!H",TEXT(MATCH($C32,'2018-07'!$C$2:$C$100,0)+1,0)))="",AND(INDIRECT(CONCATENATE("'2018-08'!H",TEXT(MATCH($C32,'2018-08'!$C$2:$C$100,0)+1,0)))="",INDIRECT(CONCATENATE("'2018-07'!H",TEXT(MATCH($C32,'2018-07'!$C$2:$C$100,0)+1,0)))="")),"Н/Д",INDIRECT(CONCATENATE("'2018-08'!H",TEXT(MATCH($C32,'2018-08'!$C$2:$C$100,0)+1,0)))-INDIRECT(CONCATENATE("'2018-07'!H",TEXT(MATCH($C32,'2018-07'!$C$2:$C$100,0)+1,0))))</f>
        <v>3054854086.8699989</v>
      </c>
      <c r="I32" s="17">
        <f ca="1">IF(OR(INDIRECT(CONCATENATE("'2018-08'!I",TEXT(MATCH($C32,'2018-08'!$C$2:$C$100,0)+1,0)))="",INDIRECT(CONCATENATE("'2018-07'!I",TEXT(MATCH($C32,'2018-07'!$C$2:$C$100,0)+1,0)))="",AND(INDIRECT(CONCATENATE("'2018-08'!I",TEXT(MATCH($C32,'2018-08'!$C$2:$C$100,0)+1,0)))="",INDIRECT(CONCATENATE("'2018-07'!I",TEXT(MATCH($C32,'2018-07'!$C$2:$C$100,0)+1,0)))="")),"Н/Д",INDIRECT(CONCATENATE("'2018-08'!I",TEXT(MATCH($C32,'2018-08'!$C$2:$C$100,0)+1,0)))-INDIRECT(CONCATENATE("'2018-07'!I",TEXT(MATCH($C32,'2018-07'!$C$2:$C$100,0)+1,0))))</f>
        <v>175731324.27999997</v>
      </c>
      <c r="J32" s="17" t="str">
        <f ca="1">IF(OR(INDIRECT(CONCATENATE("'2018-08'!J",TEXT(MATCH($C32,'2018-08'!$C$2:$C$100,0)+1,0)))="",INDIRECT(CONCATENATE("'2018-07'!J",TEXT(MATCH($C32,'2018-07'!$C$2:$C$100,0)+1,0)))="",AND(INDIRECT(CONCATENATE("'2018-08'!J",TEXT(MATCH($C32,'2018-08'!$C$2:$C$100,0)+1,0)))="",INDIRECT(CONCATENATE("'2018-07'!J",TEXT(MATCH($C32,'2018-07'!$C$2:$C$100,0)+1,0)))="")),"Н/Д",INDIRECT(CONCATENATE("'2018-08'!J",TEXT(MATCH($C32,'2018-08'!$C$2:$C$100,0)+1,0)))-INDIRECT(CONCATENATE("'2018-07'!J",TEXT(MATCH($C32,'2018-07'!$C$2:$C$100,0)+1,0))))</f>
        <v>Н/Д</v>
      </c>
      <c r="K32" s="17">
        <f ca="1">IF(OR(INDIRECT(CONCATENATE("'2018-08'!K",TEXT(MATCH($C32,'2018-08'!$C$2:$C$100,0)+1,0)))="",INDIRECT(CONCATENATE("'2018-07'!K",TEXT(MATCH($C32,'2018-07'!$C$2:$C$100,0)+1,0)))="",AND(INDIRECT(CONCATENATE("'2018-08'!K",TEXT(MATCH($C32,'2018-08'!$C$2:$C$100,0)+1,0)))="",INDIRECT(CONCATENATE("'2018-07'!K",TEXT(MATCH($C32,'2018-07'!$C$2:$C$100,0)+1,0)))="")),"Н/Д",INDIRECT(CONCATENATE("'2018-08'!K",TEXT(MATCH($C32,'2018-08'!$C$2:$C$100,0)+1,0)))-INDIRECT(CONCATENATE("'2018-07'!K",TEXT(MATCH($C32,'2018-07'!$C$2:$C$100,0)+1,0))))</f>
        <v>1500706612.6400001</v>
      </c>
      <c r="L32" s="17">
        <f ca="1">IF(OR(INDIRECT(CONCATENATE("'2018-08'!L",TEXT(MATCH($C32,'2018-08'!$C$2:$C$100,0)+1,0)))="",INDIRECT(CONCATENATE("'2018-07'!L",TEXT(MATCH($C32,'2018-07'!$C$2:$C$100,0)+1,0)))="",AND(INDIRECT(CONCATENATE("'2018-08'!L",TEXT(MATCH($C32,'2018-08'!$C$2:$C$100,0)+1,0)))="",INDIRECT(CONCATENATE("'2018-07'!L",TEXT(MATCH($C32,'2018-07'!$C$2:$C$100,0)+1,0)))="")),"Н/Д",INDIRECT(CONCATENATE("'2018-08'!L",TEXT(MATCH($C32,'2018-08'!$C$2:$C$100,0)+1,0)))-INDIRECT(CONCATENATE("'2018-07'!L",TEXT(MATCH($C32,'2018-07'!$C$2:$C$100,0)+1,0))))</f>
        <v>1226852613.7800002</v>
      </c>
      <c r="M32" s="17">
        <f ca="1">IF(OR(INDIRECT(CONCATENATE("'2018-08'!M",TEXT(MATCH($C32,'2018-08'!$C$2:$C$100,0)+1,0)))="",INDIRECT(CONCATENATE("'2018-07'!M",TEXT(MATCH($C32,'2018-07'!$C$2:$C$100,0)+1,0)))="",AND(INDIRECT(CONCATENATE("'2018-08'!M",TEXT(MATCH($C32,'2018-08'!$C$2:$C$100,0)+1,0)))="",INDIRECT(CONCATENATE("'2018-07'!M",TEXT(MATCH($C32,'2018-07'!$C$2:$C$100,0)+1,0)))="")),"Н/Д",INDIRECT(CONCATENATE("'2018-08'!M",TEXT(MATCH($C32,'2018-08'!$C$2:$C$100,0)+1,0)))-INDIRECT(CONCATENATE("'2018-07'!M",TEXT(MATCH($C32,'2018-07'!$C$2:$C$100,0)+1,0))))</f>
        <v>149758884.81999993</v>
      </c>
      <c r="N32" s="17">
        <f ca="1">IF(OR(INDIRECT(CONCATENATE("'2018-08'!N",TEXT(MATCH($C32,'2018-08'!$C$2:$C$100,0)+1,0)))="",INDIRECT(CONCATENATE("'2018-07'!N",TEXT(MATCH($C32,'2018-07'!$C$2:$C$100,0)+1,0)))="",AND(INDIRECT(CONCATENATE("'2018-08'!N",TEXT(MATCH($C32,'2018-08'!$C$2:$C$100,0)+1,0)))="",INDIRECT(CONCATENATE("'2018-07'!N",TEXT(MATCH($C32,'2018-07'!$C$2:$C$100,0)+1,0)))="")),"Н/Д",INDIRECT(CONCATENATE("'2018-08'!N",TEXT(MATCH($C32,'2018-08'!$C$2:$C$100,0)+1,0)))-INDIRECT(CONCATENATE("'2018-07'!NE",TEXT(MATCH($C32,'2018-07'!$C$2:$C$100,0)+1,0))))</f>
        <v>161811867.30000001</v>
      </c>
      <c r="O32" s="17">
        <f ca="1">IF(OR(INDIRECT(CONCATENATE("'2018-08'!O",TEXT(MATCH($C32,'2018-08'!$C$2:$C$100,0)+1,0)))="",INDIRECT(CONCATENATE("'2018-07'!O",TEXT(MATCH($C32,'2018-07'!$C$2:$C$100,0)+1,0)))="",AND(INDIRECT(CONCATENATE("'2018-08'!O",TEXT(MATCH($C32,'2018-08'!$C$2:$C$100,0)+1,0)))="",INDIRECT(CONCATENATE("'2018-07'!O",TEXT(MATCH($C32,'2018-07'!$C$2:$C$100,0)+1,0)))="")),"Н/Д",INDIRECT(CONCATENATE("'2018-08'!O",TEXT(MATCH($C32,'2018-08'!$C$2:$C$100,0)+1,0)))-INDIRECT(CONCATENATE("'2018-07'!O",TEXT(MATCH($C32,'2018-07'!$C$2:$C$100,0)+1,0))))</f>
        <v>0</v>
      </c>
      <c r="P32" s="17">
        <f ca="1">IF(OR(INDIRECT(CONCATENATE("'2018-08'!P",TEXT(MATCH($C32,'2018-08'!$C$2:$C$100,0)+1,0)))="",INDIRECT(CONCATENATE("'2018-07'!P",TEXT(MATCH($C32,'2018-07'!$C$2:$C$100,0)+1,0)))="",AND(INDIRECT(CONCATENATE("'2018-08'!P",TEXT(MATCH($C32,'2018-08'!$C$2:$C$100,0)+1,0)))="",INDIRECT(CONCATENATE("'2018-07'!P",TEXT(MATCH($C32,'2018-07'!$C$2:$C$100,0)+1,0)))="")),"Н/Д",INDIRECT(CONCATENATE("'2018-08'!P",TEXT(MATCH($C32,'2018-08'!$C$2:$C$100,0)+1,0)))-INDIRECT(CONCATENATE("'2018-07'!P",TEXT(MATCH($C32,'2018-07'!$C$2:$C$100,0)+1,0))))</f>
        <v>85873342.689999938</v>
      </c>
      <c r="Q32" s="17">
        <f ca="1">IF(OR(INDIRECT(CONCATENATE("'2018-08'!Q",TEXT(MATCH($C32,'2018-08'!$C$2:$C$100,0)+1,0)))="",INDIRECT(CONCATENATE("'2018-07'!Q",TEXT(MATCH($C32,'2018-07'!$C$2:$C$100,0)+1,0)))="",AND(INDIRECT(CONCATENATE("'2018-08'!Q",TEXT(MATCH($C32,'2018-08'!$C$2:$C$100,0)+1,0)))="",INDIRECT(CONCATENATE("'2018-07'!Q",TEXT(MATCH($C32,'2018-07'!$C$2:$C$100,0)+1,0)))="")),"Н/Д",INDIRECT(CONCATENATE("'2018-08'!Q",TEXT(MATCH($C32,'2018-08'!$C$2:$C$100,0)+1,0)))-INDIRECT(CONCATENATE("'2018-07'!Q",TEXT(MATCH($C32,'2018-07'!$C$2:$C$100,0)+1,0))))</f>
        <v>42677909.030000001</v>
      </c>
      <c r="R32" s="17">
        <f ca="1">IF(OR(INDIRECT(CONCATENATE("'2018-08'!R",TEXT(MATCH($C32,'2018-08'!$C$2:$C$100,0)+1,0)))="",INDIRECT(CONCATENATE("'2018-07'!R",TEXT(MATCH($C32,'2018-07'!$C$2:$C$100,0)+1,0)))="",AND(INDIRECT(CONCATENATE("'2018-08'!R",TEXT(MATCH($C32,'2018-08'!$C$2:$C$100,0)+1,0)))="",INDIRECT(CONCATENATE("'2018-07'!R",TEXT(MATCH($C32,'2018-07'!$C$2:$C$100,0)+1,0)))="")),"Н/Д",INDIRECT(CONCATENATE("'2018-08'!R",TEXT(MATCH($C32,'2018-08'!$C$2:$C$100,0)+1,0)))-INDIRECT(CONCATENATE("'2018-07'!R",TEXT(MATCH($C32,'2018-07'!$C$2:$C$100,0)+1,0))))</f>
        <v>22455185.710000008</v>
      </c>
      <c r="S32" s="17">
        <f ca="1">IF(OR(INDIRECT(CONCATENATE("'2018-08'!S",TEXT(MATCH($C32,'2018-08'!$C$2:$C$100,0)+1,0)))="",INDIRECT(CONCATENATE("'2018-07'!S",TEXT(MATCH($C32,'2018-07'!$C$2:$C$100,0)+1,0)))="",AND(INDIRECT(CONCATENATE("'2018-08'!S",TEXT(MATCH($C32,'2018-08'!$C$2:$C$100,0)+1,0)))="",INDIRECT(CONCATENATE("'2018-07'!S",TEXT(MATCH($C32,'2018-07'!$C$2:$C$100,0)+1,0)))="")),"Н/Д",INDIRECT(CONCATENATE("'2018-08'!S",TEXT(MATCH($C32,'2018-08'!$C$2:$C$100,0)+1,0)))-INDIRECT(CONCATENATE("'2018-07'!S",TEXT(MATCH($C32,'2018-07'!$C$2:$C$100,0)+1,0))))</f>
        <v>123290</v>
      </c>
      <c r="T32" s="17">
        <f ca="1">IF(OR(INDIRECT(CONCATENATE("'2018-08'!T",TEXT(MATCH($C32,'2018-08'!$C$2:$C$100,0)+1,0)))="",INDIRECT(CONCATENATE("'2018-07'!T",TEXT(MATCH($C32,'2018-07'!$C$2:$C$100,0)+1,0)))="",AND(INDIRECT(CONCATENATE("'2018-08'!T",TEXT(MATCH($C32,'2018-08'!$C$2:$C$100,0)+1,0)))="",INDIRECT(CONCATENATE("'2018-07'!T",TEXT(MATCH($C32,'2018-07'!$C$2:$C$100,0)+1,0)))="")),"Н/Д",INDIRECT(CONCATENATE("'2018-08'!T",TEXT(MATCH($C32,'2018-08'!$C$2:$C$100,0)+1,0)))-INDIRECT(CONCATENATE("'2018-07'!T",TEXT(MATCH($C32,'2018-07'!$C$2:$C$100,0)+1,0))))</f>
        <v>44466501.849999994</v>
      </c>
      <c r="U32" s="17">
        <f ca="1">IF(OR(INDIRECT(CONCATENATE("'2018-08'!U",TEXT(MATCH($C32,'2018-08'!$C$2:$C$100,0)+1,0)))="",INDIRECT(CONCATENATE("'2018-07'!U",TEXT(MATCH($C32,'2018-07'!$C$2:$C$100,0)+1,0)))="",AND(INDIRECT(CONCATENATE("'2018-08'!U",TEXT(MATCH($C32,'2018-08'!$C$2:$C$100,0)+1,0)))="",INDIRECT(CONCATENATE("'2018-07'!U",TEXT(MATCH($C32,'2018-07'!$C$2:$C$100,0)+1,0)))="")),"Н/Д",INDIRECT(CONCATENATE("'2018-08'!U",TEXT(MATCH($C32,'2018-08'!$C$2:$C$100,0)+1,0)))-INDIRECT(CONCATENATE("'2018-07'!U",TEXT(MATCH($C32,'2018-07'!$C$2:$C$100,0)+1,0))))</f>
        <v>1448851.2399999984</v>
      </c>
      <c r="V32" s="17">
        <f ca="1">IF(OR(INDIRECT(CONCATENATE("'2018-08'!V",TEXT(MATCH($C32,'2018-08'!$C$2:$C$100,0)+1,0)))="",INDIRECT(CONCATENATE("'2018-07'!V",TEXT(MATCH($C32,'2018-07'!$C$2:$C$100,0)+1,0)))="",AND(INDIRECT(CONCATENATE("'2018-08'!V",TEXT(MATCH($C32,'2018-08'!$C$2:$C$100,0)+1,0)))="",INDIRECT(CONCATENATE("'2018-07'!V",TEXT(MATCH($C32,'2018-07'!$C$2:$C$100,0)+1,0)))="")),"Н/Д",INDIRECT(CONCATENATE("'2018-08'!V",TEXT(MATCH($C32,'2018-08'!$C$2:$C$100,0)+1,0)))-INDIRECT(CONCATENATE("'2018-07'!V",TEXT(MATCH($C32,'2018-07'!$C$2:$C$100,0)+1,0))))</f>
        <v>423615756.46999979</v>
      </c>
      <c r="W32" s="17">
        <f ca="1">IF(OR(INDIRECT(CONCATENATE("'2018-08'!W",TEXT(MATCH($C32,'2018-08'!$C$2:$C$100,0)+1,0)))="",INDIRECT(CONCATENATE("'2018-07'!W",TEXT(MATCH($C32,'2018-07'!$C$2:$C$100,0)+1,0)))="",AND(INDIRECT(CONCATENATE("'2018-08'!W",TEXT(MATCH($C32,'2018-08'!$C$2:$C$100,0)+1,0)))="",INDIRECT(CONCATENATE("'2018-07'!W",TEXT(MATCH($C32,'2018-07'!$C$2:$C$100,0)+1,0)))="")),"Н/Д",INDIRECT(CONCATENATE("'2018-08'!W",TEXT(MATCH($C32,'2018-08'!$C$2:$C$100,0)+1,0)))-INDIRECT(CONCATENATE("'2018-07'!W",TEXT(MATCH($C32,'2018-07'!$C$2:$C$100,0)+1,0))))</f>
        <v>23517019487.009995</v>
      </c>
    </row>
    <row r="33" spans="1:23" x14ac:dyDescent="0.25">
      <c r="A33" s="2" t="s">
        <v>49</v>
      </c>
      <c r="B33" s="2" t="s">
        <v>55</v>
      </c>
      <c r="C33" s="15">
        <v>11800000</v>
      </c>
      <c r="D33" s="2" t="s">
        <v>211</v>
      </c>
      <c r="E33" s="17">
        <f ca="1">IF(OR(INDIRECT(CONCATENATE("'2018-08'!E",TEXT(MATCH($C33,'2018-08'!$C$2:$C$100,0)+1,0)))="",INDIRECT(CONCATENATE("'2018-07'!E",TEXT(MATCH($C33,'2018-07'!$C$2:$C$100,0)+1,0)))="",AND(INDIRECT(CONCATENATE("'2018-08'!E",TEXT(MATCH($C33,'2018-08'!$C$2:$C$100,0)+1,0)))="",INDIRECT(CONCATENATE("'2018-07'!E",TEXT(MATCH($C33,'2018-07'!$C$2:$C$100,0)+1,0)))="")),"Н/Д",INDIRECT(CONCATENATE("'2018-08'!E",TEXT(MATCH($C33,'2018-08'!$C$2:$C$100,0)+1,0)))-INDIRECT(CONCATENATE("'2018-07'!E",TEXT(MATCH($C33,'2018-07'!$C$2:$C$100,0)+1,0))))</f>
        <v>2030902238.8400002</v>
      </c>
      <c r="F33" s="17">
        <f ca="1">IF(OR(INDIRECT(CONCATENATE("'2018-08'!F",TEXT(MATCH($C33,'2018-08'!$C$2:$C$100,0)+1,0)))="",INDIRECT(CONCATENATE("'2018-07'!F",TEXT(MATCH($C33,'2018-07'!$C$2:$C$100,0)+1,0)))="",AND(INDIRECT(CONCATENATE("'2018-08'!F",TEXT(MATCH($C33,'2018-08'!$C$2:$C$100,0)+1,0)))="",INDIRECT(CONCATENATE("'2018-07'!F",TEXT(MATCH($C33,'2018-07'!$C$2:$C$100,0)+1,0)))="")),"Н/Д",INDIRECT(CONCATENATE("'2018-08'!F",TEXT(MATCH($C33,'2018-08'!$C$2:$C$100,0)+1,0)))-INDIRECT(CONCATENATE("'2018-07'!F",TEXT(MATCH($C33,'2018-07'!$C$2:$C$100,0)+1,0))))</f>
        <v>2002068169.9499989</v>
      </c>
      <c r="G33" s="17">
        <f ca="1">IF(OR(INDIRECT(CONCATENATE("'2018-08'!G",TEXT(MATCH($C33,'2018-08'!$C$2:$C$100,0)+1,0)))="",INDIRECT(CONCATENATE("'2018-07'!G",TEXT(MATCH($C33,'2018-07'!$C$2:$C$100,0)+1,0)))="",AND(INDIRECT(CONCATENATE("'2018-08'!G",TEXT(MATCH($C33,'2018-08'!$C$2:$C$100,0)+1,0)))="",INDIRECT(CONCATENATE("'2018-07'!G",TEXT(MATCH($C33,'2018-07'!$C$2:$C$100,0)+1,0)))="")),"Н/Д",INDIRECT(CONCATENATE("'2018-08'!G",TEXT(MATCH($C33,'2018-08'!$C$2:$C$100,0)+1,0)))-INDIRECT(CONCATENATE("'2018-07'!G",TEXT(MATCH($C33,'2018-07'!$C$2:$C$100,0)+1,0))))</f>
        <v>232136591.25</v>
      </c>
      <c r="H33" s="17">
        <f ca="1">IF(OR(INDIRECT(CONCATENATE("'2018-08'!H",TEXT(MATCH($C33,'2018-08'!$C$2:$C$100,0)+1,0)))="",INDIRECT(CONCATENATE("'2018-07'!H",TEXT(MATCH($C33,'2018-07'!$C$2:$C$100,0)+1,0)))="",AND(INDIRECT(CONCATENATE("'2018-08'!H",TEXT(MATCH($C33,'2018-08'!$C$2:$C$100,0)+1,0)))="",INDIRECT(CONCATENATE("'2018-07'!H",TEXT(MATCH($C33,'2018-07'!$C$2:$C$100,0)+1,0)))="")),"Н/Д",INDIRECT(CONCATENATE("'2018-08'!H",TEXT(MATCH($C33,'2018-08'!$C$2:$C$100,0)+1,0)))-INDIRECT(CONCATENATE("'2018-07'!H",TEXT(MATCH($C33,'2018-07'!$C$2:$C$100,0)+1,0))))</f>
        <v>219256833.24000001</v>
      </c>
      <c r="I33" s="17">
        <f ca="1">IF(OR(INDIRECT(CONCATENATE("'2018-08'!I",TEXT(MATCH($C33,'2018-08'!$C$2:$C$100,0)+1,0)))="",INDIRECT(CONCATENATE("'2018-07'!I",TEXT(MATCH($C33,'2018-07'!$C$2:$C$100,0)+1,0)))="",AND(INDIRECT(CONCATENATE("'2018-08'!I",TEXT(MATCH($C33,'2018-08'!$C$2:$C$100,0)+1,0)))="",INDIRECT(CONCATENATE("'2018-07'!I",TEXT(MATCH($C33,'2018-07'!$C$2:$C$100,0)+1,0)))="")),"Н/Д",INDIRECT(CONCATENATE("'2018-08'!I",TEXT(MATCH($C33,'2018-08'!$C$2:$C$100,0)+1,0)))-INDIRECT(CONCATENATE("'2018-07'!I",TEXT(MATCH($C33,'2018-07'!$C$2:$C$100,0)+1,0))))</f>
        <v>11655288.790000007</v>
      </c>
      <c r="J33" s="17" t="str">
        <f ca="1">IF(OR(INDIRECT(CONCATENATE("'2018-08'!J",TEXT(MATCH($C33,'2018-08'!$C$2:$C$100,0)+1,0)))="",INDIRECT(CONCATENATE("'2018-07'!J",TEXT(MATCH($C33,'2018-07'!$C$2:$C$100,0)+1,0)))="",AND(INDIRECT(CONCATENATE("'2018-08'!J",TEXT(MATCH($C33,'2018-08'!$C$2:$C$100,0)+1,0)))="",INDIRECT(CONCATENATE("'2018-07'!J",TEXT(MATCH($C33,'2018-07'!$C$2:$C$100,0)+1,0)))="")),"Н/Д",INDIRECT(CONCATENATE("'2018-08'!J",TEXT(MATCH($C33,'2018-08'!$C$2:$C$100,0)+1,0)))-INDIRECT(CONCATENATE("'2018-07'!J",TEXT(MATCH($C33,'2018-07'!$C$2:$C$100,0)+1,0))))</f>
        <v>Н/Д</v>
      </c>
      <c r="K33" s="17">
        <f ca="1">IF(OR(INDIRECT(CONCATENATE("'2018-08'!K",TEXT(MATCH($C33,'2018-08'!$C$2:$C$100,0)+1,0)))="",INDIRECT(CONCATENATE("'2018-07'!K",TEXT(MATCH($C33,'2018-07'!$C$2:$C$100,0)+1,0)))="",AND(INDIRECT(CONCATENATE("'2018-08'!K",TEXT(MATCH($C33,'2018-08'!$C$2:$C$100,0)+1,0)))="",INDIRECT(CONCATENATE("'2018-07'!K",TEXT(MATCH($C33,'2018-07'!$C$2:$C$100,0)+1,0)))="")),"Н/Д",INDIRECT(CONCATENATE("'2018-08'!K",TEXT(MATCH($C33,'2018-08'!$C$2:$C$100,0)+1,0)))-INDIRECT(CONCATENATE("'2018-07'!K",TEXT(MATCH($C33,'2018-07'!$C$2:$C$100,0)+1,0))))</f>
        <v>22229187.969999999</v>
      </c>
      <c r="L33" s="17">
        <f ca="1">IF(OR(INDIRECT(CONCATENATE("'2018-08'!L",TEXT(MATCH($C33,'2018-08'!$C$2:$C$100,0)+1,0)))="",INDIRECT(CONCATENATE("'2018-07'!L",TEXT(MATCH($C33,'2018-07'!$C$2:$C$100,0)+1,0)))="",AND(INDIRECT(CONCATENATE("'2018-08'!L",TEXT(MATCH($C33,'2018-08'!$C$2:$C$100,0)+1,0)))="",INDIRECT(CONCATENATE("'2018-07'!L",TEXT(MATCH($C33,'2018-07'!$C$2:$C$100,0)+1,0)))="")),"Н/Д",INDIRECT(CONCATENATE("'2018-08'!L",TEXT(MATCH($C33,'2018-08'!$C$2:$C$100,0)+1,0)))-INDIRECT(CONCATENATE("'2018-07'!L",TEXT(MATCH($C33,'2018-07'!$C$2:$C$100,0)+1,0))))</f>
        <v>1471030608.4699998</v>
      </c>
      <c r="M33" s="17">
        <f ca="1">IF(OR(INDIRECT(CONCATENATE("'2018-08'!M",TEXT(MATCH($C33,'2018-08'!$C$2:$C$100,0)+1,0)))="",INDIRECT(CONCATENATE("'2018-07'!M",TEXT(MATCH($C33,'2018-07'!$C$2:$C$100,0)+1,0)))="",AND(INDIRECT(CONCATENATE("'2018-08'!M",TEXT(MATCH($C33,'2018-08'!$C$2:$C$100,0)+1,0)))="",INDIRECT(CONCATENATE("'2018-07'!M",TEXT(MATCH($C33,'2018-07'!$C$2:$C$100,0)+1,0)))="")),"Н/Д",INDIRECT(CONCATENATE("'2018-08'!M",TEXT(MATCH($C33,'2018-08'!$C$2:$C$100,0)+1,0)))-INDIRECT(CONCATENATE("'2018-07'!M",TEXT(MATCH($C33,'2018-07'!$C$2:$C$100,0)+1,0))))</f>
        <v>1033968.5</v>
      </c>
      <c r="N33" s="17">
        <f ca="1">IF(OR(INDIRECT(CONCATENATE("'2018-08'!N",TEXT(MATCH($C33,'2018-08'!$C$2:$C$100,0)+1,0)))="",INDIRECT(CONCATENATE("'2018-07'!N",TEXT(MATCH($C33,'2018-07'!$C$2:$C$100,0)+1,0)))="",AND(INDIRECT(CONCATENATE("'2018-08'!N",TEXT(MATCH($C33,'2018-08'!$C$2:$C$100,0)+1,0)))="",INDIRECT(CONCATENATE("'2018-07'!N",TEXT(MATCH($C33,'2018-07'!$C$2:$C$100,0)+1,0)))="")),"Н/Д",INDIRECT(CONCATENATE("'2018-08'!N",TEXT(MATCH($C33,'2018-08'!$C$2:$C$100,0)+1,0)))-INDIRECT(CONCATENATE("'2018-07'!NE",TEXT(MATCH($C33,'2018-07'!$C$2:$C$100,0)+1,0))))</f>
        <v>12553219.140000001</v>
      </c>
      <c r="O33" s="17">
        <f ca="1">IF(OR(INDIRECT(CONCATENATE("'2018-08'!O",TEXT(MATCH($C33,'2018-08'!$C$2:$C$100,0)+1,0)))="",INDIRECT(CONCATENATE("'2018-07'!O",TEXT(MATCH($C33,'2018-07'!$C$2:$C$100,0)+1,0)))="",AND(INDIRECT(CONCATENATE("'2018-08'!O",TEXT(MATCH($C33,'2018-08'!$C$2:$C$100,0)+1,0)))="",INDIRECT(CONCATENATE("'2018-07'!O",TEXT(MATCH($C33,'2018-07'!$C$2:$C$100,0)+1,0)))="")),"Н/Д",INDIRECT(CONCATENATE("'2018-08'!O",TEXT(MATCH($C33,'2018-08'!$C$2:$C$100,0)+1,0)))-INDIRECT(CONCATENATE("'2018-07'!O",TEXT(MATCH($C33,'2018-07'!$C$2:$C$100,0)+1,0))))</f>
        <v>9.3000000000000114</v>
      </c>
      <c r="P33" s="17">
        <f ca="1">IF(OR(INDIRECT(CONCATENATE("'2018-08'!P",TEXT(MATCH($C33,'2018-08'!$C$2:$C$100,0)+1,0)))="",INDIRECT(CONCATENATE("'2018-07'!P",TEXT(MATCH($C33,'2018-07'!$C$2:$C$100,0)+1,0)))="",AND(INDIRECT(CONCATENATE("'2018-08'!P",TEXT(MATCH($C33,'2018-08'!$C$2:$C$100,0)+1,0)))="",INDIRECT(CONCATENATE("'2018-07'!P",TEXT(MATCH($C33,'2018-07'!$C$2:$C$100,0)+1,0)))="")),"Н/Д",INDIRECT(CONCATENATE("'2018-08'!P",TEXT(MATCH($C33,'2018-08'!$C$2:$C$100,0)+1,0)))-INDIRECT(CONCATENATE("'2018-07'!P",TEXT(MATCH($C33,'2018-07'!$C$2:$C$100,0)+1,0))))</f>
        <v>11574236.759999998</v>
      </c>
      <c r="Q33" s="17">
        <f ca="1">IF(OR(INDIRECT(CONCATENATE("'2018-08'!Q",TEXT(MATCH($C33,'2018-08'!$C$2:$C$100,0)+1,0)))="",INDIRECT(CONCATENATE("'2018-07'!Q",TEXT(MATCH($C33,'2018-07'!$C$2:$C$100,0)+1,0)))="",AND(INDIRECT(CONCATENATE("'2018-08'!Q",TEXT(MATCH($C33,'2018-08'!$C$2:$C$100,0)+1,0)))="",INDIRECT(CONCATENATE("'2018-07'!Q",TEXT(MATCH($C33,'2018-07'!$C$2:$C$100,0)+1,0)))="")),"Н/Д",INDIRECT(CONCATENATE("'2018-08'!Q",TEXT(MATCH($C33,'2018-08'!$C$2:$C$100,0)+1,0)))-INDIRECT(CONCATENATE("'2018-07'!Q",TEXT(MATCH($C33,'2018-07'!$C$2:$C$100,0)+1,0))))</f>
        <v>22249616.379999995</v>
      </c>
      <c r="R33" s="17">
        <f ca="1">IF(OR(INDIRECT(CONCATENATE("'2018-08'!R",TEXT(MATCH($C33,'2018-08'!$C$2:$C$100,0)+1,0)))="",INDIRECT(CONCATENATE("'2018-07'!R",TEXT(MATCH($C33,'2018-07'!$C$2:$C$100,0)+1,0)))="",AND(INDIRECT(CONCATENATE("'2018-08'!R",TEXT(MATCH($C33,'2018-08'!$C$2:$C$100,0)+1,0)))="",INDIRECT(CONCATENATE("'2018-07'!R",TEXT(MATCH($C33,'2018-07'!$C$2:$C$100,0)+1,0)))="")),"Н/Д",INDIRECT(CONCATENATE("'2018-08'!R",TEXT(MATCH($C33,'2018-08'!$C$2:$C$100,0)+1,0)))-INDIRECT(CONCATENATE("'2018-07'!R",TEXT(MATCH($C33,'2018-07'!$C$2:$C$100,0)+1,0))))</f>
        <v>345635.06999969482</v>
      </c>
      <c r="S33" s="17">
        <f ca="1">IF(OR(INDIRECT(CONCATENATE("'2018-08'!S",TEXT(MATCH($C33,'2018-08'!$C$2:$C$100,0)+1,0)))="",INDIRECT(CONCATENATE("'2018-07'!S",TEXT(MATCH($C33,'2018-07'!$C$2:$C$100,0)+1,0)))="",AND(INDIRECT(CONCATENATE("'2018-08'!S",TEXT(MATCH($C33,'2018-08'!$C$2:$C$100,0)+1,0)))="",INDIRECT(CONCATENATE("'2018-07'!S",TEXT(MATCH($C33,'2018-07'!$C$2:$C$100,0)+1,0)))="")),"Н/Д",INDIRECT(CONCATENATE("'2018-08'!S",TEXT(MATCH($C33,'2018-08'!$C$2:$C$100,0)+1,0)))-INDIRECT(CONCATENATE("'2018-07'!S",TEXT(MATCH($C33,'2018-07'!$C$2:$C$100,0)+1,0))))</f>
        <v>1930689</v>
      </c>
      <c r="T33" s="17">
        <f ca="1">IF(OR(INDIRECT(CONCATENATE("'2018-08'!T",TEXT(MATCH($C33,'2018-08'!$C$2:$C$100,0)+1,0)))="",INDIRECT(CONCATENATE("'2018-07'!T",TEXT(MATCH($C33,'2018-07'!$C$2:$C$100,0)+1,0)))="",AND(INDIRECT(CONCATENATE("'2018-08'!T",TEXT(MATCH($C33,'2018-08'!$C$2:$C$100,0)+1,0)))="",INDIRECT(CONCATENATE("'2018-07'!T",TEXT(MATCH($C33,'2018-07'!$C$2:$C$100,0)+1,0)))="")),"Н/Д",INDIRECT(CONCATENATE("'2018-08'!T",TEXT(MATCH($C33,'2018-08'!$C$2:$C$100,0)+1,0)))-INDIRECT(CONCATENATE("'2018-07'!T",TEXT(MATCH($C33,'2018-07'!$C$2:$C$100,0)+1,0))))</f>
        <v>3881112.8800000101</v>
      </c>
      <c r="U33" s="17">
        <f ca="1">IF(OR(INDIRECT(CONCATENATE("'2018-08'!U",TEXT(MATCH($C33,'2018-08'!$C$2:$C$100,0)+1,0)))="",INDIRECT(CONCATENATE("'2018-07'!U",TEXT(MATCH($C33,'2018-07'!$C$2:$C$100,0)+1,0)))="",AND(INDIRECT(CONCATENATE("'2018-08'!U",TEXT(MATCH($C33,'2018-08'!$C$2:$C$100,0)+1,0)))="",INDIRECT(CONCATENATE("'2018-07'!U",TEXT(MATCH($C33,'2018-07'!$C$2:$C$100,0)+1,0)))="")),"Н/Д",INDIRECT(CONCATENATE("'2018-08'!U",TEXT(MATCH($C33,'2018-08'!$C$2:$C$100,0)+1,0)))-INDIRECT(CONCATENATE("'2018-07'!U",TEXT(MATCH($C33,'2018-07'!$C$2:$C$100,0)+1,0))))</f>
        <v>644780.30000000075</v>
      </c>
      <c r="V33" s="17">
        <f ca="1">IF(OR(INDIRECT(CONCATENATE("'2018-08'!V",TEXT(MATCH($C33,'2018-08'!$C$2:$C$100,0)+1,0)))="",INDIRECT(CONCATENATE("'2018-07'!V",TEXT(MATCH($C33,'2018-07'!$C$2:$C$100,0)+1,0)))="",AND(INDIRECT(CONCATENATE("'2018-08'!V",TEXT(MATCH($C33,'2018-08'!$C$2:$C$100,0)+1,0)))="",INDIRECT(CONCATENATE("'2018-07'!V",TEXT(MATCH($C33,'2018-07'!$C$2:$C$100,0)+1,0)))="")),"Н/Д",INDIRECT(CONCATENATE("'2018-08'!V",TEXT(MATCH($C33,'2018-08'!$C$2:$C$100,0)+1,0)))-INDIRECT(CONCATENATE("'2018-07'!V",TEXT(MATCH($C33,'2018-07'!$C$2:$C$100,0)+1,0))))</f>
        <v>28834068.889999986</v>
      </c>
      <c r="W33" s="17">
        <f ca="1">IF(OR(INDIRECT(CONCATENATE("'2018-08'!W",TEXT(MATCH($C33,'2018-08'!$C$2:$C$100,0)+1,0)))="",INDIRECT(CONCATENATE("'2018-07'!W",TEXT(MATCH($C33,'2018-07'!$C$2:$C$100,0)+1,0)))="",AND(INDIRECT(CONCATENATE("'2018-08'!W",TEXT(MATCH($C33,'2018-08'!$C$2:$C$100,0)+1,0)))="",INDIRECT(CONCATENATE("'2018-07'!W",TEXT(MATCH($C33,'2018-07'!$C$2:$C$100,0)+1,0)))="")),"Н/Д",INDIRECT(CONCATENATE("'2018-08'!W",TEXT(MATCH($C33,'2018-08'!$C$2:$C$100,0)+1,0)))-INDIRECT(CONCATENATE("'2018-07'!W",TEXT(MATCH($C33,'2018-07'!$C$2:$C$100,0)+1,0))))</f>
        <v>6061512697.7899971</v>
      </c>
    </row>
    <row r="34" spans="1:23" x14ac:dyDescent="0.25">
      <c r="A34" s="2" t="s">
        <v>49</v>
      </c>
      <c r="B34" s="2" t="s">
        <v>56</v>
      </c>
      <c r="C34" s="15">
        <v>49000000</v>
      </c>
      <c r="D34" s="2" t="s">
        <v>211</v>
      </c>
      <c r="E34" s="17">
        <f ca="1">IF(OR(INDIRECT(CONCATENATE("'2018-08'!E",TEXT(MATCH($C34,'2018-08'!$C$2:$C$100,0)+1,0)))="",INDIRECT(CONCATENATE("'2018-07'!E",TEXT(MATCH($C34,'2018-07'!$C$2:$C$100,0)+1,0)))="",AND(INDIRECT(CONCATENATE("'2018-08'!E",TEXT(MATCH($C34,'2018-08'!$C$2:$C$100,0)+1,0)))="",INDIRECT(CONCATENATE("'2018-07'!E",TEXT(MATCH($C34,'2018-07'!$C$2:$C$100,0)+1,0)))="")),"Н/Д",INDIRECT(CONCATENATE("'2018-08'!E",TEXT(MATCH($C34,'2018-08'!$C$2:$C$100,0)+1,0)))-INDIRECT(CONCATENATE("'2018-07'!E",TEXT(MATCH($C34,'2018-07'!$C$2:$C$100,0)+1,0))))</f>
        <v>3797474187.0800018</v>
      </c>
      <c r="F34" s="17">
        <f ca="1">IF(OR(INDIRECT(CONCATENATE("'2018-08'!F",TEXT(MATCH($C34,'2018-08'!$C$2:$C$100,0)+1,0)))="",INDIRECT(CONCATENATE("'2018-07'!F",TEXT(MATCH($C34,'2018-07'!$C$2:$C$100,0)+1,0)))="",AND(INDIRECT(CONCATENATE("'2018-08'!F",TEXT(MATCH($C34,'2018-08'!$C$2:$C$100,0)+1,0)))="",INDIRECT(CONCATENATE("'2018-07'!F",TEXT(MATCH($C34,'2018-07'!$C$2:$C$100,0)+1,0)))="")),"Н/Д",INDIRECT(CONCATENATE("'2018-08'!F",TEXT(MATCH($C34,'2018-08'!$C$2:$C$100,0)+1,0)))-INDIRECT(CONCATENATE("'2018-07'!F",TEXT(MATCH($C34,'2018-07'!$C$2:$C$100,0)+1,0))))</f>
        <v>3093333528.5</v>
      </c>
      <c r="G34" s="17">
        <f ca="1">IF(OR(INDIRECT(CONCATENATE("'2018-08'!G",TEXT(MATCH($C34,'2018-08'!$C$2:$C$100,0)+1,0)))="",INDIRECT(CONCATENATE("'2018-07'!G",TEXT(MATCH($C34,'2018-07'!$C$2:$C$100,0)+1,0)))="",AND(INDIRECT(CONCATENATE("'2018-08'!G",TEXT(MATCH($C34,'2018-08'!$C$2:$C$100,0)+1,0)))="",INDIRECT(CONCATENATE("'2018-07'!G",TEXT(MATCH($C34,'2018-07'!$C$2:$C$100,0)+1,0)))="")),"Н/Д",INDIRECT(CONCATENATE("'2018-08'!G",TEXT(MATCH($C34,'2018-08'!$C$2:$C$100,0)+1,0)))-INDIRECT(CONCATENATE("'2018-07'!G",TEXT(MATCH($C34,'2018-07'!$C$2:$C$100,0)+1,0))))</f>
        <v>587893541</v>
      </c>
      <c r="H34" s="17">
        <f ca="1">IF(OR(INDIRECT(CONCATENATE("'2018-08'!H",TEXT(MATCH($C34,'2018-08'!$C$2:$C$100,0)+1,0)))="",INDIRECT(CONCATENATE("'2018-07'!H",TEXT(MATCH($C34,'2018-07'!$C$2:$C$100,0)+1,0)))="",AND(INDIRECT(CONCATENATE("'2018-08'!H",TEXT(MATCH($C34,'2018-08'!$C$2:$C$100,0)+1,0)))="",INDIRECT(CONCATENATE("'2018-07'!H",TEXT(MATCH($C34,'2018-07'!$C$2:$C$100,0)+1,0)))="")),"Н/Д",INDIRECT(CONCATENATE("'2018-08'!H",TEXT(MATCH($C34,'2018-08'!$C$2:$C$100,0)+1,0)))-INDIRECT(CONCATENATE("'2018-07'!H",TEXT(MATCH($C34,'2018-07'!$C$2:$C$100,0)+1,0))))</f>
        <v>952695441.39999962</v>
      </c>
      <c r="I34" s="17">
        <f ca="1">IF(OR(INDIRECT(CONCATENATE("'2018-08'!I",TEXT(MATCH($C34,'2018-08'!$C$2:$C$100,0)+1,0)))="",INDIRECT(CONCATENATE("'2018-07'!I",TEXT(MATCH($C34,'2018-07'!$C$2:$C$100,0)+1,0)))="",AND(INDIRECT(CONCATENATE("'2018-08'!I",TEXT(MATCH($C34,'2018-08'!$C$2:$C$100,0)+1,0)))="",INDIRECT(CONCATENATE("'2018-07'!I",TEXT(MATCH($C34,'2018-07'!$C$2:$C$100,0)+1,0)))="")),"Н/Д",INDIRECT(CONCATENATE("'2018-08'!I",TEXT(MATCH($C34,'2018-08'!$C$2:$C$100,0)+1,0)))-INDIRECT(CONCATENATE("'2018-07'!I",TEXT(MATCH($C34,'2018-07'!$C$2:$C$100,0)+1,0))))</f>
        <v>303856991.30999994</v>
      </c>
      <c r="J34" s="17" t="str">
        <f ca="1">IF(OR(INDIRECT(CONCATENATE("'2018-08'!J",TEXT(MATCH($C34,'2018-08'!$C$2:$C$100,0)+1,0)))="",INDIRECT(CONCATENATE("'2018-07'!J",TEXT(MATCH($C34,'2018-07'!$C$2:$C$100,0)+1,0)))="",AND(INDIRECT(CONCATENATE("'2018-08'!J",TEXT(MATCH($C34,'2018-08'!$C$2:$C$100,0)+1,0)))="",INDIRECT(CONCATENATE("'2018-07'!J",TEXT(MATCH($C34,'2018-07'!$C$2:$C$100,0)+1,0)))="")),"Н/Д",INDIRECT(CONCATENATE("'2018-08'!J",TEXT(MATCH($C34,'2018-08'!$C$2:$C$100,0)+1,0)))-INDIRECT(CONCATENATE("'2018-07'!J",TEXT(MATCH($C34,'2018-07'!$C$2:$C$100,0)+1,0))))</f>
        <v>Н/Д</v>
      </c>
      <c r="K34" s="17">
        <f ca="1">IF(OR(INDIRECT(CONCATENATE("'2018-08'!K",TEXT(MATCH($C34,'2018-08'!$C$2:$C$100,0)+1,0)))="",INDIRECT(CONCATENATE("'2018-07'!K",TEXT(MATCH($C34,'2018-07'!$C$2:$C$100,0)+1,0)))="",AND(INDIRECT(CONCATENATE("'2018-08'!K",TEXT(MATCH($C34,'2018-08'!$C$2:$C$100,0)+1,0)))="",INDIRECT(CONCATENATE("'2018-07'!K",TEXT(MATCH($C34,'2018-07'!$C$2:$C$100,0)+1,0)))="")),"Н/Д",INDIRECT(CONCATENATE("'2018-08'!K",TEXT(MATCH($C34,'2018-08'!$C$2:$C$100,0)+1,0)))-INDIRECT(CONCATENATE("'2018-07'!K",TEXT(MATCH($C34,'2018-07'!$C$2:$C$100,0)+1,0))))</f>
        <v>271650959.97000003</v>
      </c>
      <c r="L34" s="17">
        <f ca="1">IF(OR(INDIRECT(CONCATENATE("'2018-08'!L",TEXT(MATCH($C34,'2018-08'!$C$2:$C$100,0)+1,0)))="",INDIRECT(CONCATENATE("'2018-07'!L",TEXT(MATCH($C34,'2018-07'!$C$2:$C$100,0)+1,0)))="",AND(INDIRECT(CONCATENATE("'2018-08'!L",TEXT(MATCH($C34,'2018-08'!$C$2:$C$100,0)+1,0)))="",INDIRECT(CONCATENATE("'2018-07'!L",TEXT(MATCH($C34,'2018-07'!$C$2:$C$100,0)+1,0)))="")),"Н/Д",INDIRECT(CONCATENATE("'2018-08'!L",TEXT(MATCH($C34,'2018-08'!$C$2:$C$100,0)+1,0)))-INDIRECT(CONCATENATE("'2018-07'!L",TEXT(MATCH($C34,'2018-07'!$C$2:$C$100,0)+1,0))))</f>
        <v>797506124.5400002</v>
      </c>
      <c r="M34" s="17">
        <f ca="1">IF(OR(INDIRECT(CONCATENATE("'2018-08'!M",TEXT(MATCH($C34,'2018-08'!$C$2:$C$100,0)+1,0)))="",INDIRECT(CONCATENATE("'2018-07'!M",TEXT(MATCH($C34,'2018-07'!$C$2:$C$100,0)+1,0)))="",AND(INDIRECT(CONCATENATE("'2018-08'!M",TEXT(MATCH($C34,'2018-08'!$C$2:$C$100,0)+1,0)))="",INDIRECT(CONCATENATE("'2018-07'!M",TEXT(MATCH($C34,'2018-07'!$C$2:$C$100,0)+1,0)))="")),"Н/Д",INDIRECT(CONCATENATE("'2018-08'!M",TEXT(MATCH($C34,'2018-08'!$C$2:$C$100,0)+1,0)))-INDIRECT(CONCATENATE("'2018-07'!M",TEXT(MATCH($C34,'2018-07'!$C$2:$C$100,0)+1,0))))</f>
        <v>3336910.8900000006</v>
      </c>
      <c r="N34" s="17">
        <f ca="1">IF(OR(INDIRECT(CONCATENATE("'2018-08'!N",TEXT(MATCH($C34,'2018-08'!$C$2:$C$100,0)+1,0)))="",INDIRECT(CONCATENATE("'2018-07'!N",TEXT(MATCH($C34,'2018-07'!$C$2:$C$100,0)+1,0)))="",AND(INDIRECT(CONCATENATE("'2018-08'!N",TEXT(MATCH($C34,'2018-08'!$C$2:$C$100,0)+1,0)))="",INDIRECT(CONCATENATE("'2018-07'!N",TEXT(MATCH($C34,'2018-07'!$C$2:$C$100,0)+1,0)))="")),"Н/Д",INDIRECT(CONCATENATE("'2018-08'!N",TEXT(MATCH($C34,'2018-08'!$C$2:$C$100,0)+1,0)))-INDIRECT(CONCATENATE("'2018-07'!NE",TEXT(MATCH($C34,'2018-07'!$C$2:$C$100,0)+1,0))))</f>
        <v>127478093.33</v>
      </c>
      <c r="O34" s="17">
        <f ca="1">IF(OR(INDIRECT(CONCATENATE("'2018-08'!O",TEXT(MATCH($C34,'2018-08'!$C$2:$C$100,0)+1,0)))="",INDIRECT(CONCATENATE("'2018-07'!O",TEXT(MATCH($C34,'2018-07'!$C$2:$C$100,0)+1,0)))="",AND(INDIRECT(CONCATENATE("'2018-08'!O",TEXT(MATCH($C34,'2018-08'!$C$2:$C$100,0)+1,0)))="",INDIRECT(CONCATENATE("'2018-07'!O",TEXT(MATCH($C34,'2018-07'!$C$2:$C$100,0)+1,0)))="")),"Н/Д",INDIRECT(CONCATENATE("'2018-08'!O",TEXT(MATCH($C34,'2018-08'!$C$2:$C$100,0)+1,0)))-INDIRECT(CONCATENATE("'2018-07'!O",TEXT(MATCH($C34,'2018-07'!$C$2:$C$100,0)+1,0))))</f>
        <v>2494.36</v>
      </c>
      <c r="P34" s="17">
        <f ca="1">IF(OR(INDIRECT(CONCATENATE("'2018-08'!P",TEXT(MATCH($C34,'2018-08'!$C$2:$C$100,0)+1,0)))="",INDIRECT(CONCATENATE("'2018-07'!P",TEXT(MATCH($C34,'2018-07'!$C$2:$C$100,0)+1,0)))="",AND(INDIRECT(CONCATENATE("'2018-08'!P",TEXT(MATCH($C34,'2018-08'!$C$2:$C$100,0)+1,0)))="",INDIRECT(CONCATENATE("'2018-07'!P",TEXT(MATCH($C34,'2018-07'!$C$2:$C$100,0)+1,0)))="")),"Н/Д",INDIRECT(CONCATENATE("'2018-08'!P",TEXT(MATCH($C34,'2018-08'!$C$2:$C$100,0)+1,0)))-INDIRECT(CONCATENATE("'2018-07'!P",TEXT(MATCH($C34,'2018-07'!$C$2:$C$100,0)+1,0))))</f>
        <v>67398333.689999998</v>
      </c>
      <c r="Q34" s="17">
        <f ca="1">IF(OR(INDIRECT(CONCATENATE("'2018-08'!Q",TEXT(MATCH($C34,'2018-08'!$C$2:$C$100,0)+1,0)))="",INDIRECT(CONCATENATE("'2018-07'!Q",TEXT(MATCH($C34,'2018-07'!$C$2:$C$100,0)+1,0)))="",AND(INDIRECT(CONCATENATE("'2018-08'!Q",TEXT(MATCH($C34,'2018-08'!$C$2:$C$100,0)+1,0)))="",INDIRECT(CONCATENATE("'2018-07'!Q",TEXT(MATCH($C34,'2018-07'!$C$2:$C$100,0)+1,0)))="")),"Н/Д",INDIRECT(CONCATENATE("'2018-08'!Q",TEXT(MATCH($C34,'2018-08'!$C$2:$C$100,0)+1,0)))-INDIRECT(CONCATENATE("'2018-07'!Q",TEXT(MATCH($C34,'2018-07'!$C$2:$C$100,0)+1,0))))</f>
        <v>28180885.430000007</v>
      </c>
      <c r="R34" s="17">
        <f ca="1">IF(OR(INDIRECT(CONCATENATE("'2018-08'!R",TEXT(MATCH($C34,'2018-08'!$C$2:$C$100,0)+1,0)))="",INDIRECT(CONCATENATE("'2018-07'!R",TEXT(MATCH($C34,'2018-07'!$C$2:$C$100,0)+1,0)))="",AND(INDIRECT(CONCATENATE("'2018-08'!R",TEXT(MATCH($C34,'2018-08'!$C$2:$C$100,0)+1,0)))="",INDIRECT(CONCATENATE("'2018-07'!R",TEXT(MATCH($C34,'2018-07'!$C$2:$C$100,0)+1,0)))="")),"Н/Д",INDIRECT(CONCATENATE("'2018-08'!R",TEXT(MATCH($C34,'2018-08'!$C$2:$C$100,0)+1,0)))-INDIRECT(CONCATENATE("'2018-07'!R",TEXT(MATCH($C34,'2018-07'!$C$2:$C$100,0)+1,0))))</f>
        <v>12905605.269999996</v>
      </c>
      <c r="S34" s="17">
        <f ca="1">IF(OR(INDIRECT(CONCATENATE("'2018-08'!S",TEXT(MATCH($C34,'2018-08'!$C$2:$C$100,0)+1,0)))="",INDIRECT(CONCATENATE("'2018-07'!S",TEXT(MATCH($C34,'2018-07'!$C$2:$C$100,0)+1,0)))="",AND(INDIRECT(CONCATENATE("'2018-08'!S",TEXT(MATCH($C34,'2018-08'!$C$2:$C$100,0)+1,0)))="",INDIRECT(CONCATENATE("'2018-07'!S",TEXT(MATCH($C34,'2018-07'!$C$2:$C$100,0)+1,0)))="")),"Н/Д",INDIRECT(CONCATENATE("'2018-08'!S",TEXT(MATCH($C34,'2018-08'!$C$2:$C$100,0)+1,0)))-INDIRECT(CONCATENATE("'2018-07'!S",TEXT(MATCH($C34,'2018-07'!$C$2:$C$100,0)+1,0))))</f>
        <v>99450</v>
      </c>
      <c r="T34" s="17">
        <f ca="1">IF(OR(INDIRECT(CONCATENATE("'2018-08'!T",TEXT(MATCH($C34,'2018-08'!$C$2:$C$100,0)+1,0)))="",INDIRECT(CONCATENATE("'2018-07'!T",TEXT(MATCH($C34,'2018-07'!$C$2:$C$100,0)+1,0)))="",AND(INDIRECT(CONCATENATE("'2018-08'!T",TEXT(MATCH($C34,'2018-08'!$C$2:$C$100,0)+1,0)))="",INDIRECT(CONCATENATE("'2018-07'!T",TEXT(MATCH($C34,'2018-07'!$C$2:$C$100,0)+1,0)))="")),"Н/Д",INDIRECT(CONCATENATE("'2018-08'!T",TEXT(MATCH($C34,'2018-08'!$C$2:$C$100,0)+1,0)))-INDIRECT(CONCATENATE("'2018-07'!T",TEXT(MATCH($C34,'2018-07'!$C$2:$C$100,0)+1,0))))</f>
        <v>38610023.730000019</v>
      </c>
      <c r="U34" s="17">
        <f ca="1">IF(OR(INDIRECT(CONCATENATE("'2018-08'!U",TEXT(MATCH($C34,'2018-08'!$C$2:$C$100,0)+1,0)))="",INDIRECT(CONCATENATE("'2018-07'!U",TEXT(MATCH($C34,'2018-07'!$C$2:$C$100,0)+1,0)))="",AND(INDIRECT(CONCATENATE("'2018-08'!U",TEXT(MATCH($C34,'2018-08'!$C$2:$C$100,0)+1,0)))="",INDIRECT(CONCATENATE("'2018-07'!U",TEXT(MATCH($C34,'2018-07'!$C$2:$C$100,0)+1,0)))="")),"Н/Д",INDIRECT(CONCATENATE("'2018-08'!U",TEXT(MATCH($C34,'2018-08'!$C$2:$C$100,0)+1,0)))-INDIRECT(CONCATENATE("'2018-07'!U",TEXT(MATCH($C34,'2018-07'!$C$2:$C$100,0)+1,0))))</f>
        <v>7022408.7899999991</v>
      </c>
      <c r="V34" s="17">
        <f ca="1">IF(OR(INDIRECT(CONCATENATE("'2018-08'!V",TEXT(MATCH($C34,'2018-08'!$C$2:$C$100,0)+1,0)))="",INDIRECT(CONCATENATE("'2018-07'!V",TEXT(MATCH($C34,'2018-07'!$C$2:$C$100,0)+1,0)))="",AND(INDIRECT(CONCATENATE("'2018-08'!V",TEXT(MATCH($C34,'2018-08'!$C$2:$C$100,0)+1,0)))="",INDIRECT(CONCATENATE("'2018-07'!V",TEXT(MATCH($C34,'2018-07'!$C$2:$C$100,0)+1,0)))="")),"Н/Д",INDIRECT(CONCATENATE("'2018-08'!V",TEXT(MATCH($C34,'2018-08'!$C$2:$C$100,0)+1,0)))-INDIRECT(CONCATENATE("'2018-07'!V",TEXT(MATCH($C34,'2018-07'!$C$2:$C$100,0)+1,0))))</f>
        <v>704140658.57999992</v>
      </c>
      <c r="W34" s="17">
        <f ca="1">IF(OR(INDIRECT(CONCATENATE("'2018-08'!W",TEXT(MATCH($C34,'2018-08'!$C$2:$C$100,0)+1,0)))="",INDIRECT(CONCATENATE("'2018-07'!W",TEXT(MATCH($C34,'2018-07'!$C$2:$C$100,0)+1,0)))="",AND(INDIRECT(CONCATENATE("'2018-08'!W",TEXT(MATCH($C34,'2018-08'!$C$2:$C$100,0)+1,0)))="",INDIRECT(CONCATENATE("'2018-07'!W",TEXT(MATCH($C34,'2018-07'!$C$2:$C$100,0)+1,0)))="")),"Н/Д",INDIRECT(CONCATENATE("'2018-08'!W",TEXT(MATCH($C34,'2018-08'!$C$2:$C$100,0)+1,0)))-INDIRECT(CONCATENATE("'2018-07'!W",TEXT(MATCH($C34,'2018-07'!$C$2:$C$100,0)+1,0))))</f>
        <v>10685083066.650002</v>
      </c>
    </row>
    <row r="35" spans="1:23" x14ac:dyDescent="0.25">
      <c r="A35" s="2" t="s">
        <v>49</v>
      </c>
      <c r="B35" s="2" t="s">
        <v>57</v>
      </c>
      <c r="C35" s="15">
        <v>58000000</v>
      </c>
      <c r="D35" s="2" t="s">
        <v>211</v>
      </c>
      <c r="E35" s="17">
        <f ca="1">IF(OR(INDIRECT(CONCATENATE("'2018-08'!E",TEXT(MATCH($C35,'2018-08'!$C$2:$C$100,0)+1,0)))="",INDIRECT(CONCATENATE("'2018-07'!E",TEXT(MATCH($C35,'2018-07'!$C$2:$C$100,0)+1,0)))="",AND(INDIRECT(CONCATENATE("'2018-08'!E",TEXT(MATCH($C35,'2018-08'!$C$2:$C$100,0)+1,0)))="",INDIRECT(CONCATENATE("'2018-07'!E",TEXT(MATCH($C35,'2018-07'!$C$2:$C$100,0)+1,0)))="")),"Н/Д",INDIRECT(CONCATENATE("'2018-08'!E",TEXT(MATCH($C35,'2018-08'!$C$2:$C$100,0)+1,0)))-INDIRECT(CONCATENATE("'2018-07'!E",TEXT(MATCH($C35,'2018-07'!$C$2:$C$100,0)+1,0))))</f>
        <v>2868081398.9599991</v>
      </c>
      <c r="F35" s="17">
        <f ca="1">IF(OR(INDIRECT(CONCATENATE("'2018-08'!F",TEXT(MATCH($C35,'2018-08'!$C$2:$C$100,0)+1,0)))="",INDIRECT(CONCATENATE("'2018-07'!F",TEXT(MATCH($C35,'2018-07'!$C$2:$C$100,0)+1,0)))="",AND(INDIRECT(CONCATENATE("'2018-08'!F",TEXT(MATCH($C35,'2018-08'!$C$2:$C$100,0)+1,0)))="",INDIRECT(CONCATENATE("'2018-07'!F",TEXT(MATCH($C35,'2018-07'!$C$2:$C$100,0)+1,0)))="")),"Н/Д",INDIRECT(CONCATENATE("'2018-08'!F",TEXT(MATCH($C35,'2018-08'!$C$2:$C$100,0)+1,0)))-INDIRECT(CONCATENATE("'2018-07'!F",TEXT(MATCH($C35,'2018-07'!$C$2:$C$100,0)+1,0))))</f>
        <v>2231198885.1700001</v>
      </c>
      <c r="G35" s="17">
        <f ca="1">IF(OR(INDIRECT(CONCATENATE("'2018-08'!G",TEXT(MATCH($C35,'2018-08'!$C$2:$C$100,0)+1,0)))="",INDIRECT(CONCATENATE("'2018-07'!G",TEXT(MATCH($C35,'2018-07'!$C$2:$C$100,0)+1,0)))="",AND(INDIRECT(CONCATENATE("'2018-08'!G",TEXT(MATCH($C35,'2018-08'!$C$2:$C$100,0)+1,0)))="",INDIRECT(CONCATENATE("'2018-07'!G",TEXT(MATCH($C35,'2018-07'!$C$2:$C$100,0)+1,0)))="")),"Н/Д",INDIRECT(CONCATENATE("'2018-08'!G",TEXT(MATCH($C35,'2018-08'!$C$2:$C$100,0)+1,0)))-INDIRECT(CONCATENATE("'2018-07'!G",TEXT(MATCH($C35,'2018-07'!$C$2:$C$100,0)+1,0))))</f>
        <v>347382215.80000019</v>
      </c>
      <c r="H35" s="17">
        <f ca="1">IF(OR(INDIRECT(CONCATENATE("'2018-08'!H",TEXT(MATCH($C35,'2018-08'!$C$2:$C$100,0)+1,0)))="",INDIRECT(CONCATENATE("'2018-07'!H",TEXT(MATCH($C35,'2018-07'!$C$2:$C$100,0)+1,0)))="",AND(INDIRECT(CONCATENATE("'2018-08'!H",TEXT(MATCH($C35,'2018-08'!$C$2:$C$100,0)+1,0)))="",INDIRECT(CONCATENATE("'2018-07'!H",TEXT(MATCH($C35,'2018-07'!$C$2:$C$100,0)+1,0)))="")),"Н/Д",INDIRECT(CONCATENATE("'2018-08'!H",TEXT(MATCH($C35,'2018-08'!$C$2:$C$100,0)+1,0)))-INDIRECT(CONCATENATE("'2018-07'!H",TEXT(MATCH($C35,'2018-07'!$C$2:$C$100,0)+1,0))))</f>
        <v>831344862.69999981</v>
      </c>
      <c r="I35" s="17">
        <f ca="1">IF(OR(INDIRECT(CONCATENATE("'2018-08'!I",TEXT(MATCH($C35,'2018-08'!$C$2:$C$100,0)+1,0)))="",INDIRECT(CONCATENATE("'2018-07'!I",TEXT(MATCH($C35,'2018-07'!$C$2:$C$100,0)+1,0)))="",AND(INDIRECT(CONCATENATE("'2018-08'!I",TEXT(MATCH($C35,'2018-08'!$C$2:$C$100,0)+1,0)))="",INDIRECT(CONCATENATE("'2018-07'!I",TEXT(MATCH($C35,'2018-07'!$C$2:$C$100,0)+1,0)))="")),"Н/Д",INDIRECT(CONCATENATE("'2018-08'!I",TEXT(MATCH($C35,'2018-08'!$C$2:$C$100,0)+1,0)))-INDIRECT(CONCATENATE("'2018-07'!I",TEXT(MATCH($C35,'2018-07'!$C$2:$C$100,0)+1,0))))</f>
        <v>342509532.25</v>
      </c>
      <c r="J35" s="17" t="str">
        <f ca="1">IF(OR(INDIRECT(CONCATENATE("'2018-08'!J",TEXT(MATCH($C35,'2018-08'!$C$2:$C$100,0)+1,0)))="",INDIRECT(CONCATENATE("'2018-07'!J",TEXT(MATCH($C35,'2018-07'!$C$2:$C$100,0)+1,0)))="",AND(INDIRECT(CONCATENATE("'2018-08'!J",TEXT(MATCH($C35,'2018-08'!$C$2:$C$100,0)+1,0)))="",INDIRECT(CONCATENATE("'2018-07'!J",TEXT(MATCH($C35,'2018-07'!$C$2:$C$100,0)+1,0)))="")),"Н/Д",INDIRECT(CONCATENATE("'2018-08'!J",TEXT(MATCH($C35,'2018-08'!$C$2:$C$100,0)+1,0)))-INDIRECT(CONCATENATE("'2018-07'!J",TEXT(MATCH($C35,'2018-07'!$C$2:$C$100,0)+1,0))))</f>
        <v>Н/Д</v>
      </c>
      <c r="K35" s="17">
        <f ca="1">IF(OR(INDIRECT(CONCATENATE("'2018-08'!K",TEXT(MATCH($C35,'2018-08'!$C$2:$C$100,0)+1,0)))="",INDIRECT(CONCATENATE("'2018-07'!K",TEXT(MATCH($C35,'2018-07'!$C$2:$C$100,0)+1,0)))="",AND(INDIRECT(CONCATENATE("'2018-08'!K",TEXT(MATCH($C35,'2018-08'!$C$2:$C$100,0)+1,0)))="",INDIRECT(CONCATENATE("'2018-07'!K",TEXT(MATCH($C35,'2018-07'!$C$2:$C$100,0)+1,0)))="")),"Н/Д",INDIRECT(CONCATENATE("'2018-08'!K",TEXT(MATCH($C35,'2018-08'!$C$2:$C$100,0)+1,0)))-INDIRECT(CONCATENATE("'2018-07'!K",TEXT(MATCH($C35,'2018-07'!$C$2:$C$100,0)+1,0))))</f>
        <v>286290347.1099999</v>
      </c>
      <c r="L35" s="17">
        <f ca="1">IF(OR(INDIRECT(CONCATENATE("'2018-08'!L",TEXT(MATCH($C35,'2018-08'!$C$2:$C$100,0)+1,0)))="",INDIRECT(CONCATENATE("'2018-07'!L",TEXT(MATCH($C35,'2018-07'!$C$2:$C$100,0)+1,0)))="",AND(INDIRECT(CONCATENATE("'2018-08'!L",TEXT(MATCH($C35,'2018-08'!$C$2:$C$100,0)+1,0)))="",INDIRECT(CONCATENATE("'2018-07'!L",TEXT(MATCH($C35,'2018-07'!$C$2:$C$100,0)+1,0)))="")),"Н/Д",INDIRECT(CONCATENATE("'2018-08'!L",TEXT(MATCH($C35,'2018-08'!$C$2:$C$100,0)+1,0)))-INDIRECT(CONCATENATE("'2018-07'!L",TEXT(MATCH($C35,'2018-07'!$C$2:$C$100,0)+1,0))))</f>
        <v>279302807.5400002</v>
      </c>
      <c r="M35" s="17">
        <f ca="1">IF(OR(INDIRECT(CONCATENATE("'2018-08'!M",TEXT(MATCH($C35,'2018-08'!$C$2:$C$100,0)+1,0)))="",INDIRECT(CONCATENATE("'2018-07'!M",TEXT(MATCH($C35,'2018-07'!$C$2:$C$100,0)+1,0)))="",AND(INDIRECT(CONCATENATE("'2018-08'!M",TEXT(MATCH($C35,'2018-08'!$C$2:$C$100,0)+1,0)))="",INDIRECT(CONCATENATE("'2018-07'!M",TEXT(MATCH($C35,'2018-07'!$C$2:$C$100,0)+1,0)))="")),"Н/Д",INDIRECT(CONCATENATE("'2018-08'!M",TEXT(MATCH($C35,'2018-08'!$C$2:$C$100,0)+1,0)))-INDIRECT(CONCATENATE("'2018-07'!M",TEXT(MATCH($C35,'2018-07'!$C$2:$C$100,0)+1,0))))</f>
        <v>2733191.4399999995</v>
      </c>
      <c r="N35" s="17">
        <f ca="1">IF(OR(INDIRECT(CONCATENATE("'2018-08'!N",TEXT(MATCH($C35,'2018-08'!$C$2:$C$100,0)+1,0)))="",INDIRECT(CONCATENATE("'2018-07'!N",TEXT(MATCH($C35,'2018-07'!$C$2:$C$100,0)+1,0)))="",AND(INDIRECT(CONCATENATE("'2018-08'!N",TEXT(MATCH($C35,'2018-08'!$C$2:$C$100,0)+1,0)))="",INDIRECT(CONCATENATE("'2018-07'!N",TEXT(MATCH($C35,'2018-07'!$C$2:$C$100,0)+1,0)))="")),"Н/Д",INDIRECT(CONCATENATE("'2018-08'!N",TEXT(MATCH($C35,'2018-08'!$C$2:$C$100,0)+1,0)))-INDIRECT(CONCATENATE("'2018-07'!NE",TEXT(MATCH($C35,'2018-07'!$C$2:$C$100,0)+1,0))))</f>
        <v>95264978.069999993</v>
      </c>
      <c r="O35" s="17">
        <f ca="1">IF(OR(INDIRECT(CONCATENATE("'2018-08'!O",TEXT(MATCH($C35,'2018-08'!$C$2:$C$100,0)+1,0)))="",INDIRECT(CONCATENATE("'2018-07'!O",TEXT(MATCH($C35,'2018-07'!$C$2:$C$100,0)+1,0)))="",AND(INDIRECT(CONCATENATE("'2018-08'!O",TEXT(MATCH($C35,'2018-08'!$C$2:$C$100,0)+1,0)))="",INDIRECT(CONCATENATE("'2018-07'!O",TEXT(MATCH($C35,'2018-07'!$C$2:$C$100,0)+1,0)))="")),"Н/Д",INDIRECT(CONCATENATE("'2018-08'!O",TEXT(MATCH($C35,'2018-08'!$C$2:$C$100,0)+1,0)))-INDIRECT(CONCATENATE("'2018-07'!O",TEXT(MATCH($C35,'2018-07'!$C$2:$C$100,0)+1,0))))</f>
        <v>86887.99000000002</v>
      </c>
      <c r="P35" s="17">
        <f ca="1">IF(OR(INDIRECT(CONCATENATE("'2018-08'!P",TEXT(MATCH($C35,'2018-08'!$C$2:$C$100,0)+1,0)))="",INDIRECT(CONCATENATE("'2018-07'!P",TEXT(MATCH($C35,'2018-07'!$C$2:$C$100,0)+1,0)))="",AND(INDIRECT(CONCATENATE("'2018-08'!P",TEXT(MATCH($C35,'2018-08'!$C$2:$C$100,0)+1,0)))="",INDIRECT(CONCATENATE("'2018-07'!P",TEXT(MATCH($C35,'2018-07'!$C$2:$C$100,0)+1,0)))="")),"Н/Д",INDIRECT(CONCATENATE("'2018-08'!P",TEXT(MATCH($C35,'2018-08'!$C$2:$C$100,0)+1,0)))-INDIRECT(CONCATENATE("'2018-07'!P",TEXT(MATCH($C35,'2018-07'!$C$2:$C$100,0)+1,0))))</f>
        <v>53409758.580000013</v>
      </c>
      <c r="Q35" s="17">
        <f ca="1">IF(OR(INDIRECT(CONCATENATE("'2018-08'!Q",TEXT(MATCH($C35,'2018-08'!$C$2:$C$100,0)+1,0)))="",INDIRECT(CONCATENATE("'2018-07'!Q",TEXT(MATCH($C35,'2018-07'!$C$2:$C$100,0)+1,0)))="",AND(INDIRECT(CONCATENATE("'2018-08'!Q",TEXT(MATCH($C35,'2018-08'!$C$2:$C$100,0)+1,0)))="",INDIRECT(CONCATENATE("'2018-07'!Q",TEXT(MATCH($C35,'2018-07'!$C$2:$C$100,0)+1,0)))="")),"Н/Д",INDIRECT(CONCATENATE("'2018-08'!Q",TEXT(MATCH($C35,'2018-08'!$C$2:$C$100,0)+1,0)))-INDIRECT(CONCATENATE("'2018-07'!Q",TEXT(MATCH($C35,'2018-07'!$C$2:$C$100,0)+1,0))))</f>
        <v>18646361.270000011</v>
      </c>
      <c r="R35" s="17">
        <f ca="1">IF(OR(INDIRECT(CONCATENATE("'2018-08'!R",TEXT(MATCH($C35,'2018-08'!$C$2:$C$100,0)+1,0)))="",INDIRECT(CONCATENATE("'2018-07'!R",TEXT(MATCH($C35,'2018-07'!$C$2:$C$100,0)+1,0)))="",AND(INDIRECT(CONCATENATE("'2018-08'!R",TEXT(MATCH($C35,'2018-08'!$C$2:$C$100,0)+1,0)))="",INDIRECT(CONCATENATE("'2018-07'!R",TEXT(MATCH($C35,'2018-07'!$C$2:$C$100,0)+1,0)))="")),"Н/Д",INDIRECT(CONCATENATE("'2018-08'!R",TEXT(MATCH($C35,'2018-08'!$C$2:$C$100,0)+1,0)))-INDIRECT(CONCATENATE("'2018-07'!R",TEXT(MATCH($C35,'2018-07'!$C$2:$C$100,0)+1,0))))</f>
        <v>15864396.340000004</v>
      </c>
      <c r="S35" s="17">
        <f ca="1">IF(OR(INDIRECT(CONCATENATE("'2018-08'!S",TEXT(MATCH($C35,'2018-08'!$C$2:$C$100,0)+1,0)))="",INDIRECT(CONCATENATE("'2018-07'!S",TEXT(MATCH($C35,'2018-07'!$C$2:$C$100,0)+1,0)))="",AND(INDIRECT(CONCATENATE("'2018-08'!S",TEXT(MATCH($C35,'2018-08'!$C$2:$C$100,0)+1,0)))="",INDIRECT(CONCATENATE("'2018-07'!S",TEXT(MATCH($C35,'2018-07'!$C$2:$C$100,0)+1,0)))="")),"Н/Д",INDIRECT(CONCATENATE("'2018-08'!S",TEXT(MATCH($C35,'2018-08'!$C$2:$C$100,0)+1,0)))-INDIRECT(CONCATENATE("'2018-07'!S",TEXT(MATCH($C35,'2018-07'!$C$2:$C$100,0)+1,0))))</f>
        <v>80789</v>
      </c>
      <c r="T35" s="17">
        <f ca="1">IF(OR(INDIRECT(CONCATENATE("'2018-08'!T",TEXT(MATCH($C35,'2018-08'!$C$2:$C$100,0)+1,0)))="",INDIRECT(CONCATENATE("'2018-07'!T",TEXT(MATCH($C35,'2018-07'!$C$2:$C$100,0)+1,0)))="",AND(INDIRECT(CONCATENATE("'2018-08'!T",TEXT(MATCH($C35,'2018-08'!$C$2:$C$100,0)+1,0)))="",INDIRECT(CONCATENATE("'2018-07'!T",TEXT(MATCH($C35,'2018-07'!$C$2:$C$100,0)+1,0)))="")),"Н/Д",INDIRECT(CONCATENATE("'2018-08'!T",TEXT(MATCH($C35,'2018-08'!$C$2:$C$100,0)+1,0)))-INDIRECT(CONCATENATE("'2018-07'!T",TEXT(MATCH($C35,'2018-07'!$C$2:$C$100,0)+1,0))))</f>
        <v>35433870.999999985</v>
      </c>
      <c r="U35" s="17">
        <f ca="1">IF(OR(INDIRECT(CONCATENATE("'2018-08'!U",TEXT(MATCH($C35,'2018-08'!$C$2:$C$100,0)+1,0)))="",INDIRECT(CONCATENATE("'2018-07'!U",TEXT(MATCH($C35,'2018-07'!$C$2:$C$100,0)+1,0)))="",AND(INDIRECT(CONCATENATE("'2018-08'!U",TEXT(MATCH($C35,'2018-08'!$C$2:$C$100,0)+1,0)))="",INDIRECT(CONCATENATE("'2018-07'!U",TEXT(MATCH($C35,'2018-07'!$C$2:$C$100,0)+1,0)))="")),"Н/Д",INDIRECT(CONCATENATE("'2018-08'!U",TEXT(MATCH($C35,'2018-08'!$C$2:$C$100,0)+1,0)))-INDIRECT(CONCATENATE("'2018-07'!U",TEXT(MATCH($C35,'2018-07'!$C$2:$C$100,0)+1,0))))</f>
        <v>737950.77999999933</v>
      </c>
      <c r="V35" s="17">
        <f ca="1">IF(OR(INDIRECT(CONCATENATE("'2018-08'!V",TEXT(MATCH($C35,'2018-08'!$C$2:$C$100,0)+1,0)))="",INDIRECT(CONCATENATE("'2018-07'!V",TEXT(MATCH($C35,'2018-07'!$C$2:$C$100,0)+1,0)))="",AND(INDIRECT(CONCATENATE("'2018-08'!V",TEXT(MATCH($C35,'2018-08'!$C$2:$C$100,0)+1,0)))="",INDIRECT(CONCATENATE("'2018-07'!V",TEXT(MATCH($C35,'2018-07'!$C$2:$C$100,0)+1,0)))="")),"Н/Д",INDIRECT(CONCATENATE("'2018-08'!V",TEXT(MATCH($C35,'2018-08'!$C$2:$C$100,0)+1,0)))-INDIRECT(CONCATENATE("'2018-07'!V",TEXT(MATCH($C35,'2018-07'!$C$2:$C$100,0)+1,0))))</f>
        <v>636882513.78999996</v>
      </c>
      <c r="W35" s="17">
        <f ca="1">IF(OR(INDIRECT(CONCATENATE("'2018-08'!W",TEXT(MATCH($C35,'2018-08'!$C$2:$C$100,0)+1,0)))="",INDIRECT(CONCATENATE("'2018-07'!W",TEXT(MATCH($C35,'2018-07'!$C$2:$C$100,0)+1,0)))="",AND(INDIRECT(CONCATENATE("'2018-08'!W",TEXT(MATCH($C35,'2018-08'!$C$2:$C$100,0)+1,0)))="",INDIRECT(CONCATENATE("'2018-07'!W",TEXT(MATCH($C35,'2018-07'!$C$2:$C$100,0)+1,0)))="")),"Н/Д",INDIRECT(CONCATENATE("'2018-08'!W",TEXT(MATCH($C35,'2018-08'!$C$2:$C$100,0)+1,0)))-INDIRECT(CONCATENATE("'2018-07'!W",TEXT(MATCH($C35,'2018-07'!$C$2:$C$100,0)+1,0))))</f>
        <v>7964640987.1200027</v>
      </c>
    </row>
    <row r="36" spans="1:23" x14ac:dyDescent="0.25">
      <c r="A36" s="2" t="s">
        <v>49</v>
      </c>
      <c r="B36" s="2" t="s">
        <v>58</v>
      </c>
      <c r="C36" s="15">
        <v>86000000</v>
      </c>
      <c r="D36" s="2" t="s">
        <v>211</v>
      </c>
      <c r="E36" s="17">
        <f ca="1">IF(OR(INDIRECT(CONCATENATE("'2018-08'!E",TEXT(MATCH($C36,'2018-08'!$C$2:$C$100,0)+1,0)))="",INDIRECT(CONCATENATE("'2018-07'!E",TEXT(MATCH($C36,'2018-07'!$C$2:$C$100,0)+1,0)))="",AND(INDIRECT(CONCATENATE("'2018-08'!E",TEXT(MATCH($C36,'2018-08'!$C$2:$C$100,0)+1,0)))="",INDIRECT(CONCATENATE("'2018-07'!E",TEXT(MATCH($C36,'2018-07'!$C$2:$C$100,0)+1,0)))="")),"Н/Д",INDIRECT(CONCATENATE("'2018-08'!E",TEXT(MATCH($C36,'2018-08'!$C$2:$C$100,0)+1,0)))-INDIRECT(CONCATENATE("'2018-07'!E",TEXT(MATCH($C36,'2018-07'!$C$2:$C$100,0)+1,0))))</f>
        <v>4883557484.5</v>
      </c>
      <c r="F36" s="17">
        <f ca="1">IF(OR(INDIRECT(CONCATENATE("'2018-08'!F",TEXT(MATCH($C36,'2018-08'!$C$2:$C$100,0)+1,0)))="",INDIRECT(CONCATENATE("'2018-07'!F",TEXT(MATCH($C36,'2018-07'!$C$2:$C$100,0)+1,0)))="",AND(INDIRECT(CONCATENATE("'2018-08'!F",TEXT(MATCH($C36,'2018-08'!$C$2:$C$100,0)+1,0)))="",INDIRECT(CONCATENATE("'2018-07'!F",TEXT(MATCH($C36,'2018-07'!$C$2:$C$100,0)+1,0)))="")),"Н/Д",INDIRECT(CONCATENATE("'2018-08'!F",TEXT(MATCH($C36,'2018-08'!$C$2:$C$100,0)+1,0)))-INDIRECT(CONCATENATE("'2018-07'!F",TEXT(MATCH($C36,'2018-07'!$C$2:$C$100,0)+1,0))))</f>
        <v>3575072180.5800018</v>
      </c>
      <c r="G36" s="17">
        <f ca="1">IF(OR(INDIRECT(CONCATENATE("'2018-08'!G",TEXT(MATCH($C36,'2018-08'!$C$2:$C$100,0)+1,0)))="",INDIRECT(CONCATENATE("'2018-07'!G",TEXT(MATCH($C36,'2018-07'!$C$2:$C$100,0)+1,0)))="",AND(INDIRECT(CONCATENATE("'2018-08'!G",TEXT(MATCH($C36,'2018-08'!$C$2:$C$100,0)+1,0)))="",INDIRECT(CONCATENATE("'2018-07'!G",TEXT(MATCH($C36,'2018-07'!$C$2:$C$100,0)+1,0)))="")),"Н/Д",INDIRECT(CONCATENATE("'2018-08'!G",TEXT(MATCH($C36,'2018-08'!$C$2:$C$100,0)+1,0)))-INDIRECT(CONCATENATE("'2018-07'!G",TEXT(MATCH($C36,'2018-07'!$C$2:$C$100,0)+1,0))))</f>
        <v>940972761.47000027</v>
      </c>
      <c r="H36" s="17">
        <f ca="1">IF(OR(INDIRECT(CONCATENATE("'2018-08'!H",TEXT(MATCH($C36,'2018-08'!$C$2:$C$100,0)+1,0)))="",INDIRECT(CONCATENATE("'2018-07'!H",TEXT(MATCH($C36,'2018-07'!$C$2:$C$100,0)+1,0)))="",AND(INDIRECT(CONCATENATE("'2018-08'!H",TEXT(MATCH($C36,'2018-08'!$C$2:$C$100,0)+1,0)))="",INDIRECT(CONCATENATE("'2018-07'!H",TEXT(MATCH($C36,'2018-07'!$C$2:$C$100,0)+1,0)))="")),"Н/Д",INDIRECT(CONCATENATE("'2018-08'!H",TEXT(MATCH($C36,'2018-08'!$C$2:$C$100,0)+1,0)))-INDIRECT(CONCATENATE("'2018-07'!H",TEXT(MATCH($C36,'2018-07'!$C$2:$C$100,0)+1,0))))</f>
        <v>1067507391.7199993</v>
      </c>
      <c r="I36" s="17">
        <f ca="1">IF(OR(INDIRECT(CONCATENATE("'2018-08'!I",TEXT(MATCH($C36,'2018-08'!$C$2:$C$100,0)+1,0)))="",INDIRECT(CONCATENATE("'2018-07'!I",TEXT(MATCH($C36,'2018-07'!$C$2:$C$100,0)+1,0)))="",AND(INDIRECT(CONCATENATE("'2018-08'!I",TEXT(MATCH($C36,'2018-08'!$C$2:$C$100,0)+1,0)))="",INDIRECT(CONCATENATE("'2018-07'!I",TEXT(MATCH($C36,'2018-07'!$C$2:$C$100,0)+1,0)))="")),"Н/Д",INDIRECT(CONCATENATE("'2018-08'!I",TEXT(MATCH($C36,'2018-08'!$C$2:$C$100,0)+1,0)))-INDIRECT(CONCATENATE("'2018-07'!I",TEXT(MATCH($C36,'2018-07'!$C$2:$C$100,0)+1,0))))</f>
        <v>241356838.29999995</v>
      </c>
      <c r="J36" s="17" t="str">
        <f ca="1">IF(OR(INDIRECT(CONCATENATE("'2018-08'!J",TEXT(MATCH($C36,'2018-08'!$C$2:$C$100,0)+1,0)))="",INDIRECT(CONCATENATE("'2018-07'!J",TEXT(MATCH($C36,'2018-07'!$C$2:$C$100,0)+1,0)))="",AND(INDIRECT(CONCATENATE("'2018-08'!J",TEXT(MATCH($C36,'2018-08'!$C$2:$C$100,0)+1,0)))="",INDIRECT(CONCATENATE("'2018-07'!J",TEXT(MATCH($C36,'2018-07'!$C$2:$C$100,0)+1,0)))="")),"Н/Д",INDIRECT(CONCATENATE("'2018-08'!J",TEXT(MATCH($C36,'2018-08'!$C$2:$C$100,0)+1,0)))-INDIRECT(CONCATENATE("'2018-07'!J",TEXT(MATCH($C36,'2018-07'!$C$2:$C$100,0)+1,0))))</f>
        <v>Н/Д</v>
      </c>
      <c r="K36" s="17">
        <f ca="1">IF(OR(INDIRECT(CONCATENATE("'2018-08'!K",TEXT(MATCH($C36,'2018-08'!$C$2:$C$100,0)+1,0)))="",INDIRECT(CONCATENATE("'2018-07'!K",TEXT(MATCH($C36,'2018-07'!$C$2:$C$100,0)+1,0)))="",AND(INDIRECT(CONCATENATE("'2018-08'!K",TEXT(MATCH($C36,'2018-08'!$C$2:$C$100,0)+1,0)))="",INDIRECT(CONCATENATE("'2018-07'!K",TEXT(MATCH($C36,'2018-07'!$C$2:$C$100,0)+1,0)))="")),"Н/Д",INDIRECT(CONCATENATE("'2018-08'!K",TEXT(MATCH($C36,'2018-08'!$C$2:$C$100,0)+1,0)))-INDIRECT(CONCATENATE("'2018-07'!K",TEXT(MATCH($C36,'2018-07'!$C$2:$C$100,0)+1,0))))</f>
        <v>483195927.24000001</v>
      </c>
      <c r="L36" s="17">
        <f ca="1">IF(OR(INDIRECT(CONCATENATE("'2018-08'!L",TEXT(MATCH($C36,'2018-08'!$C$2:$C$100,0)+1,0)))="",INDIRECT(CONCATENATE("'2018-07'!L",TEXT(MATCH($C36,'2018-07'!$C$2:$C$100,0)+1,0)))="",AND(INDIRECT(CONCATENATE("'2018-08'!L",TEXT(MATCH($C36,'2018-08'!$C$2:$C$100,0)+1,0)))="",INDIRECT(CONCATENATE("'2018-07'!L",TEXT(MATCH($C36,'2018-07'!$C$2:$C$100,0)+1,0)))="")),"Н/Д",INDIRECT(CONCATENATE("'2018-08'!L",TEXT(MATCH($C36,'2018-08'!$C$2:$C$100,0)+1,0)))-INDIRECT(CONCATENATE("'2018-07'!L",TEXT(MATCH($C36,'2018-07'!$C$2:$C$100,0)+1,0))))</f>
        <v>422209806.57000017</v>
      </c>
      <c r="M36" s="17">
        <f ca="1">IF(OR(INDIRECT(CONCATENATE("'2018-08'!M",TEXT(MATCH($C36,'2018-08'!$C$2:$C$100,0)+1,0)))="",INDIRECT(CONCATENATE("'2018-07'!M",TEXT(MATCH($C36,'2018-07'!$C$2:$C$100,0)+1,0)))="",AND(INDIRECT(CONCATENATE("'2018-08'!M",TEXT(MATCH($C36,'2018-08'!$C$2:$C$100,0)+1,0)))="",INDIRECT(CONCATENATE("'2018-07'!M",TEXT(MATCH($C36,'2018-07'!$C$2:$C$100,0)+1,0)))="")),"Н/Д",INDIRECT(CONCATENATE("'2018-08'!M",TEXT(MATCH($C36,'2018-08'!$C$2:$C$100,0)+1,0)))-INDIRECT(CONCATENATE("'2018-07'!M",TEXT(MATCH($C36,'2018-07'!$C$2:$C$100,0)+1,0))))</f>
        <v>52773624.589999974</v>
      </c>
      <c r="N36" s="17">
        <f ca="1">IF(OR(INDIRECT(CONCATENATE("'2018-08'!N",TEXT(MATCH($C36,'2018-08'!$C$2:$C$100,0)+1,0)))="",INDIRECT(CONCATENATE("'2018-07'!N",TEXT(MATCH($C36,'2018-07'!$C$2:$C$100,0)+1,0)))="",AND(INDIRECT(CONCATENATE("'2018-08'!N",TEXT(MATCH($C36,'2018-08'!$C$2:$C$100,0)+1,0)))="",INDIRECT(CONCATENATE("'2018-07'!N",TEXT(MATCH($C36,'2018-07'!$C$2:$C$100,0)+1,0)))="")),"Н/Д",INDIRECT(CONCATENATE("'2018-08'!N",TEXT(MATCH($C36,'2018-08'!$C$2:$C$100,0)+1,0)))-INDIRECT(CONCATENATE("'2018-07'!NE",TEXT(MATCH($C36,'2018-07'!$C$2:$C$100,0)+1,0))))</f>
        <v>136623044.69</v>
      </c>
      <c r="O36" s="17">
        <f ca="1">IF(OR(INDIRECT(CONCATENATE("'2018-08'!O",TEXT(MATCH($C36,'2018-08'!$C$2:$C$100,0)+1,0)))="",INDIRECT(CONCATENATE("'2018-07'!O",TEXT(MATCH($C36,'2018-07'!$C$2:$C$100,0)+1,0)))="",AND(INDIRECT(CONCATENATE("'2018-08'!O",TEXT(MATCH($C36,'2018-08'!$C$2:$C$100,0)+1,0)))="",INDIRECT(CONCATENATE("'2018-07'!O",TEXT(MATCH($C36,'2018-07'!$C$2:$C$100,0)+1,0)))="")),"Н/Д",INDIRECT(CONCATENATE("'2018-08'!O",TEXT(MATCH($C36,'2018-08'!$C$2:$C$100,0)+1,0)))-INDIRECT(CONCATENATE("'2018-07'!O",TEXT(MATCH($C36,'2018-07'!$C$2:$C$100,0)+1,0))))</f>
        <v>417.2100000000064</v>
      </c>
      <c r="P36" s="17">
        <f ca="1">IF(OR(INDIRECT(CONCATENATE("'2018-08'!P",TEXT(MATCH($C36,'2018-08'!$C$2:$C$100,0)+1,0)))="",INDIRECT(CONCATENATE("'2018-07'!P",TEXT(MATCH($C36,'2018-07'!$C$2:$C$100,0)+1,0)))="",AND(INDIRECT(CONCATENATE("'2018-08'!P",TEXT(MATCH($C36,'2018-08'!$C$2:$C$100,0)+1,0)))="",INDIRECT(CONCATENATE("'2018-07'!P",TEXT(MATCH($C36,'2018-07'!$C$2:$C$100,0)+1,0)))="")),"Н/Д",INDIRECT(CONCATENATE("'2018-08'!P",TEXT(MATCH($C36,'2018-08'!$C$2:$C$100,0)+1,0)))-INDIRECT(CONCATENATE("'2018-07'!P",TEXT(MATCH($C36,'2018-07'!$C$2:$C$100,0)+1,0))))</f>
        <v>82513747.629999995</v>
      </c>
      <c r="Q36" s="17">
        <f ca="1">IF(OR(INDIRECT(CONCATENATE("'2018-08'!Q",TEXT(MATCH($C36,'2018-08'!$C$2:$C$100,0)+1,0)))="",INDIRECT(CONCATENATE("'2018-07'!Q",TEXT(MATCH($C36,'2018-07'!$C$2:$C$100,0)+1,0)))="",AND(INDIRECT(CONCATENATE("'2018-08'!Q",TEXT(MATCH($C36,'2018-08'!$C$2:$C$100,0)+1,0)))="",INDIRECT(CONCATENATE("'2018-07'!Q",TEXT(MATCH($C36,'2018-07'!$C$2:$C$100,0)+1,0)))="")),"Н/Д",INDIRECT(CONCATENATE("'2018-08'!Q",TEXT(MATCH($C36,'2018-08'!$C$2:$C$100,0)+1,0)))-INDIRECT(CONCATENATE("'2018-07'!Q",TEXT(MATCH($C36,'2018-07'!$C$2:$C$100,0)+1,0))))</f>
        <v>127807487.98000002</v>
      </c>
      <c r="R36" s="17">
        <f ca="1">IF(OR(INDIRECT(CONCATENATE("'2018-08'!R",TEXT(MATCH($C36,'2018-08'!$C$2:$C$100,0)+1,0)))="",INDIRECT(CONCATENATE("'2018-07'!R",TEXT(MATCH($C36,'2018-07'!$C$2:$C$100,0)+1,0)))="",AND(INDIRECT(CONCATENATE("'2018-08'!R",TEXT(MATCH($C36,'2018-08'!$C$2:$C$100,0)+1,0)))="",INDIRECT(CONCATENATE("'2018-07'!R",TEXT(MATCH($C36,'2018-07'!$C$2:$C$100,0)+1,0)))="")),"Н/Д",INDIRECT(CONCATENATE("'2018-08'!R",TEXT(MATCH($C36,'2018-08'!$C$2:$C$100,0)+1,0)))-INDIRECT(CONCATENATE("'2018-07'!R",TEXT(MATCH($C36,'2018-07'!$C$2:$C$100,0)+1,0))))</f>
        <v>78538894.219999984</v>
      </c>
      <c r="S36" s="17">
        <f ca="1">IF(OR(INDIRECT(CONCATENATE("'2018-08'!S",TEXT(MATCH($C36,'2018-08'!$C$2:$C$100,0)+1,0)))="",INDIRECT(CONCATENATE("'2018-07'!S",TEXT(MATCH($C36,'2018-07'!$C$2:$C$100,0)+1,0)))="",AND(INDIRECT(CONCATENATE("'2018-08'!S",TEXT(MATCH($C36,'2018-08'!$C$2:$C$100,0)+1,0)))="",INDIRECT(CONCATENATE("'2018-07'!S",TEXT(MATCH($C36,'2018-07'!$C$2:$C$100,0)+1,0)))="")),"Н/Д",INDIRECT(CONCATENATE("'2018-08'!S",TEXT(MATCH($C36,'2018-08'!$C$2:$C$100,0)+1,0)))-INDIRECT(CONCATENATE("'2018-07'!S",TEXT(MATCH($C36,'2018-07'!$C$2:$C$100,0)+1,0))))</f>
        <v>41957.119999999995</v>
      </c>
      <c r="T36" s="17">
        <f ca="1">IF(OR(INDIRECT(CONCATENATE("'2018-08'!T",TEXT(MATCH($C36,'2018-08'!$C$2:$C$100,0)+1,0)))="",INDIRECT(CONCATENATE("'2018-07'!T",TEXT(MATCH($C36,'2018-07'!$C$2:$C$100,0)+1,0)))="",AND(INDIRECT(CONCATENATE("'2018-08'!T",TEXT(MATCH($C36,'2018-08'!$C$2:$C$100,0)+1,0)))="",INDIRECT(CONCATENATE("'2018-07'!T",TEXT(MATCH($C36,'2018-07'!$C$2:$C$100,0)+1,0)))="")),"Н/Д",INDIRECT(CONCATENATE("'2018-08'!T",TEXT(MATCH($C36,'2018-08'!$C$2:$C$100,0)+1,0)))-INDIRECT(CONCATENATE("'2018-07'!T",TEXT(MATCH($C36,'2018-07'!$C$2:$C$100,0)+1,0))))</f>
        <v>32318812</v>
      </c>
      <c r="U36" s="17">
        <f ca="1">IF(OR(INDIRECT(CONCATENATE("'2018-08'!U",TEXT(MATCH($C36,'2018-08'!$C$2:$C$100,0)+1,0)))="",INDIRECT(CONCATENATE("'2018-07'!U",TEXT(MATCH($C36,'2018-07'!$C$2:$C$100,0)+1,0)))="",AND(INDIRECT(CONCATENATE("'2018-08'!U",TEXT(MATCH($C36,'2018-08'!$C$2:$C$100,0)+1,0)))="",INDIRECT(CONCATENATE("'2018-07'!U",TEXT(MATCH($C36,'2018-07'!$C$2:$C$100,0)+1,0)))="")),"Н/Д",INDIRECT(CONCATENATE("'2018-08'!U",TEXT(MATCH($C36,'2018-08'!$C$2:$C$100,0)+1,0)))-INDIRECT(CONCATENATE("'2018-07'!U",TEXT(MATCH($C36,'2018-07'!$C$2:$C$100,0)+1,0))))</f>
        <v>6317337.4900000002</v>
      </c>
      <c r="V36" s="17">
        <f ca="1">IF(OR(INDIRECT(CONCATENATE("'2018-08'!V",TEXT(MATCH($C36,'2018-08'!$C$2:$C$100,0)+1,0)))="",INDIRECT(CONCATENATE("'2018-07'!V",TEXT(MATCH($C36,'2018-07'!$C$2:$C$100,0)+1,0)))="",AND(INDIRECT(CONCATENATE("'2018-08'!V",TEXT(MATCH($C36,'2018-08'!$C$2:$C$100,0)+1,0)))="",INDIRECT(CONCATENATE("'2018-07'!V",TEXT(MATCH($C36,'2018-07'!$C$2:$C$100,0)+1,0)))="")),"Н/Д",INDIRECT(CONCATENATE("'2018-08'!V",TEXT(MATCH($C36,'2018-08'!$C$2:$C$100,0)+1,0)))-INDIRECT(CONCATENATE("'2018-07'!V",TEXT(MATCH($C36,'2018-07'!$C$2:$C$100,0)+1,0))))</f>
        <v>1308485303.9200001</v>
      </c>
      <c r="W36" s="17">
        <f ca="1">IF(OR(INDIRECT(CONCATENATE("'2018-08'!W",TEXT(MATCH($C36,'2018-08'!$C$2:$C$100,0)+1,0)))="",INDIRECT(CONCATENATE("'2018-07'!W",TEXT(MATCH($C36,'2018-07'!$C$2:$C$100,0)+1,0)))="",AND(INDIRECT(CONCATENATE("'2018-08'!W",TEXT(MATCH($C36,'2018-08'!$C$2:$C$100,0)+1,0)))="",INDIRECT(CONCATENATE("'2018-07'!W",TEXT(MATCH($C36,'2018-07'!$C$2:$C$100,0)+1,0)))="")),"Н/Д",INDIRECT(CONCATENATE("'2018-08'!W",TEXT(MATCH($C36,'2018-08'!$C$2:$C$100,0)+1,0)))-INDIRECT(CONCATENATE("'2018-07'!W",TEXT(MATCH($C36,'2018-07'!$C$2:$C$100,0)+1,0))))</f>
        <v>13324890381.450005</v>
      </c>
    </row>
    <row r="37" spans="1:23" x14ac:dyDescent="0.25">
      <c r="A37" s="2" t="s">
        <v>49</v>
      </c>
      <c r="B37" s="2" t="s">
        <v>59</v>
      </c>
      <c r="C37" s="15">
        <v>87000000</v>
      </c>
      <c r="D37" s="2" t="s">
        <v>211</v>
      </c>
      <c r="E37" s="17">
        <f ca="1">IF(OR(INDIRECT(CONCATENATE("'2018-08'!E",TEXT(MATCH($C37,'2018-08'!$C$2:$C$100,0)+1,0)))="",INDIRECT(CONCATENATE("'2018-07'!E",TEXT(MATCH($C37,'2018-07'!$C$2:$C$100,0)+1,0)))="",AND(INDIRECT(CONCATENATE("'2018-08'!E",TEXT(MATCH($C37,'2018-08'!$C$2:$C$100,0)+1,0)))="",INDIRECT(CONCATENATE("'2018-07'!E",TEXT(MATCH($C37,'2018-07'!$C$2:$C$100,0)+1,0)))="")),"Н/Д",INDIRECT(CONCATENATE("'2018-08'!E",TEXT(MATCH($C37,'2018-08'!$C$2:$C$100,0)+1,0)))-INDIRECT(CONCATENATE("'2018-07'!E",TEXT(MATCH($C37,'2018-07'!$C$2:$C$100,0)+1,0))))</f>
        <v>10233890372.869995</v>
      </c>
      <c r="F37" s="17">
        <f ca="1">IF(OR(INDIRECT(CONCATENATE("'2018-08'!F",TEXT(MATCH($C37,'2018-08'!$C$2:$C$100,0)+1,0)))="",INDIRECT(CONCATENATE("'2018-07'!F",TEXT(MATCH($C37,'2018-07'!$C$2:$C$100,0)+1,0)))="",AND(INDIRECT(CONCATENATE("'2018-08'!F",TEXT(MATCH($C37,'2018-08'!$C$2:$C$100,0)+1,0)))="",INDIRECT(CONCATENATE("'2018-07'!F",TEXT(MATCH($C37,'2018-07'!$C$2:$C$100,0)+1,0)))="")),"Н/Д",INDIRECT(CONCATENATE("'2018-08'!F",TEXT(MATCH($C37,'2018-08'!$C$2:$C$100,0)+1,0)))-INDIRECT(CONCATENATE("'2018-07'!F",TEXT(MATCH($C37,'2018-07'!$C$2:$C$100,0)+1,0))))</f>
        <v>9772516419.4499969</v>
      </c>
      <c r="G37" s="17">
        <f ca="1">IF(OR(INDIRECT(CONCATENATE("'2018-08'!G",TEXT(MATCH($C37,'2018-08'!$C$2:$C$100,0)+1,0)))="",INDIRECT(CONCATENATE("'2018-07'!G",TEXT(MATCH($C37,'2018-07'!$C$2:$C$100,0)+1,0)))="",AND(INDIRECT(CONCATENATE("'2018-08'!G",TEXT(MATCH($C37,'2018-08'!$C$2:$C$100,0)+1,0)))="",INDIRECT(CONCATENATE("'2018-07'!G",TEXT(MATCH($C37,'2018-07'!$C$2:$C$100,0)+1,0)))="")),"Н/Д",INDIRECT(CONCATENATE("'2018-08'!G",TEXT(MATCH($C37,'2018-08'!$C$2:$C$100,0)+1,0)))-INDIRECT(CONCATENATE("'2018-07'!G",TEXT(MATCH($C37,'2018-07'!$C$2:$C$100,0)+1,0))))</f>
        <v>2366216031.3199997</v>
      </c>
      <c r="H37" s="17">
        <f ca="1">IF(OR(INDIRECT(CONCATENATE("'2018-08'!H",TEXT(MATCH($C37,'2018-08'!$C$2:$C$100,0)+1,0)))="",INDIRECT(CONCATENATE("'2018-07'!H",TEXT(MATCH($C37,'2018-07'!$C$2:$C$100,0)+1,0)))="",AND(INDIRECT(CONCATENATE("'2018-08'!H",TEXT(MATCH($C37,'2018-08'!$C$2:$C$100,0)+1,0)))="",INDIRECT(CONCATENATE("'2018-07'!H",TEXT(MATCH($C37,'2018-07'!$C$2:$C$100,0)+1,0)))="")),"Н/Д",INDIRECT(CONCATENATE("'2018-08'!H",TEXT(MATCH($C37,'2018-08'!$C$2:$C$100,0)+1,0)))-INDIRECT(CONCATENATE("'2018-07'!H",TEXT(MATCH($C37,'2018-07'!$C$2:$C$100,0)+1,0))))</f>
        <v>2222513916.25</v>
      </c>
      <c r="I37" s="17">
        <f ca="1">IF(OR(INDIRECT(CONCATENATE("'2018-08'!I",TEXT(MATCH($C37,'2018-08'!$C$2:$C$100,0)+1,0)))="",INDIRECT(CONCATENATE("'2018-07'!I",TEXT(MATCH($C37,'2018-07'!$C$2:$C$100,0)+1,0)))="",AND(INDIRECT(CONCATENATE("'2018-08'!I",TEXT(MATCH($C37,'2018-08'!$C$2:$C$100,0)+1,0)))="",INDIRECT(CONCATENATE("'2018-07'!I",TEXT(MATCH($C37,'2018-07'!$C$2:$C$100,0)+1,0)))="")),"Н/Д",INDIRECT(CONCATENATE("'2018-08'!I",TEXT(MATCH($C37,'2018-08'!$C$2:$C$100,0)+1,0)))-INDIRECT(CONCATENATE("'2018-07'!I",TEXT(MATCH($C37,'2018-07'!$C$2:$C$100,0)+1,0))))</f>
        <v>286469352.36000013</v>
      </c>
      <c r="J37" s="17" t="str">
        <f ca="1">IF(OR(INDIRECT(CONCATENATE("'2018-08'!J",TEXT(MATCH($C37,'2018-08'!$C$2:$C$100,0)+1,0)))="",INDIRECT(CONCATENATE("'2018-07'!J",TEXT(MATCH($C37,'2018-07'!$C$2:$C$100,0)+1,0)))="",AND(INDIRECT(CONCATENATE("'2018-08'!J",TEXT(MATCH($C37,'2018-08'!$C$2:$C$100,0)+1,0)))="",INDIRECT(CONCATENATE("'2018-07'!J",TEXT(MATCH($C37,'2018-07'!$C$2:$C$100,0)+1,0)))="")),"Н/Д",INDIRECT(CONCATENATE("'2018-08'!J",TEXT(MATCH($C37,'2018-08'!$C$2:$C$100,0)+1,0)))-INDIRECT(CONCATENATE("'2018-07'!J",TEXT(MATCH($C37,'2018-07'!$C$2:$C$100,0)+1,0))))</f>
        <v>Н/Д</v>
      </c>
      <c r="K37" s="17">
        <f ca="1">IF(OR(INDIRECT(CONCATENATE("'2018-08'!K",TEXT(MATCH($C37,'2018-08'!$C$2:$C$100,0)+1,0)))="",INDIRECT(CONCATENATE("'2018-07'!K",TEXT(MATCH($C37,'2018-07'!$C$2:$C$100,0)+1,0)))="",AND(INDIRECT(CONCATENATE("'2018-08'!K",TEXT(MATCH($C37,'2018-08'!$C$2:$C$100,0)+1,0)))="",INDIRECT(CONCATENATE("'2018-07'!K",TEXT(MATCH($C37,'2018-07'!$C$2:$C$100,0)+1,0)))="")),"Н/Д",INDIRECT(CONCATENATE("'2018-08'!K",TEXT(MATCH($C37,'2018-08'!$C$2:$C$100,0)+1,0)))-INDIRECT(CONCATENATE("'2018-07'!K",TEXT(MATCH($C37,'2018-07'!$C$2:$C$100,0)+1,0))))</f>
        <v>440486192.73000002</v>
      </c>
      <c r="L37" s="17">
        <f ca="1">IF(OR(INDIRECT(CONCATENATE("'2018-08'!L",TEXT(MATCH($C37,'2018-08'!$C$2:$C$100,0)+1,0)))="",INDIRECT(CONCATENATE("'2018-07'!L",TEXT(MATCH($C37,'2018-07'!$C$2:$C$100,0)+1,0)))="",AND(INDIRECT(CONCATENATE("'2018-08'!L",TEXT(MATCH($C37,'2018-08'!$C$2:$C$100,0)+1,0)))="",INDIRECT(CONCATENATE("'2018-07'!L",TEXT(MATCH($C37,'2018-07'!$C$2:$C$100,0)+1,0)))="")),"Н/Д",INDIRECT(CONCATENATE("'2018-08'!L",TEXT(MATCH($C37,'2018-08'!$C$2:$C$100,0)+1,0)))-INDIRECT(CONCATENATE("'2018-07'!L",TEXT(MATCH($C37,'2018-07'!$C$2:$C$100,0)+1,0))))</f>
        <v>4173731785.8600006</v>
      </c>
      <c r="M37" s="17">
        <f ca="1">IF(OR(INDIRECT(CONCATENATE("'2018-08'!M",TEXT(MATCH($C37,'2018-08'!$C$2:$C$100,0)+1,0)))="",INDIRECT(CONCATENATE("'2018-07'!M",TEXT(MATCH($C37,'2018-07'!$C$2:$C$100,0)+1,0)))="",AND(INDIRECT(CONCATENATE("'2018-08'!M",TEXT(MATCH($C37,'2018-08'!$C$2:$C$100,0)+1,0)))="",INDIRECT(CONCATENATE("'2018-07'!M",TEXT(MATCH($C37,'2018-07'!$C$2:$C$100,0)+1,0)))="")),"Н/Д",INDIRECT(CONCATENATE("'2018-08'!M",TEXT(MATCH($C37,'2018-08'!$C$2:$C$100,0)+1,0)))-INDIRECT(CONCATENATE("'2018-07'!M",TEXT(MATCH($C37,'2018-07'!$C$2:$C$100,0)+1,0))))</f>
        <v>28893322.849999994</v>
      </c>
      <c r="N37" s="17">
        <f ca="1">IF(OR(INDIRECT(CONCATENATE("'2018-08'!N",TEXT(MATCH($C37,'2018-08'!$C$2:$C$100,0)+1,0)))="",INDIRECT(CONCATENATE("'2018-07'!N",TEXT(MATCH($C37,'2018-07'!$C$2:$C$100,0)+1,0)))="",AND(INDIRECT(CONCATENATE("'2018-08'!N",TEXT(MATCH($C37,'2018-08'!$C$2:$C$100,0)+1,0)))="",INDIRECT(CONCATENATE("'2018-07'!N",TEXT(MATCH($C37,'2018-07'!$C$2:$C$100,0)+1,0)))="")),"Н/Д",INDIRECT(CONCATENATE("'2018-08'!N",TEXT(MATCH($C37,'2018-08'!$C$2:$C$100,0)+1,0)))-INDIRECT(CONCATENATE("'2018-07'!NE",TEXT(MATCH($C37,'2018-07'!$C$2:$C$100,0)+1,0))))</f>
        <v>178138249.25</v>
      </c>
      <c r="O37" s="17">
        <f ca="1">IF(OR(INDIRECT(CONCATENATE("'2018-08'!O",TEXT(MATCH($C37,'2018-08'!$C$2:$C$100,0)+1,0)))="",INDIRECT(CONCATENATE("'2018-07'!O",TEXT(MATCH($C37,'2018-07'!$C$2:$C$100,0)+1,0)))="",AND(INDIRECT(CONCATENATE("'2018-08'!O",TEXT(MATCH($C37,'2018-08'!$C$2:$C$100,0)+1,0)))="",INDIRECT(CONCATENATE("'2018-07'!O",TEXT(MATCH($C37,'2018-07'!$C$2:$C$100,0)+1,0)))="")),"Н/Д",INDIRECT(CONCATENATE("'2018-08'!O",TEXT(MATCH($C37,'2018-08'!$C$2:$C$100,0)+1,0)))-INDIRECT(CONCATENATE("'2018-07'!O",TEXT(MATCH($C37,'2018-07'!$C$2:$C$100,0)+1,0))))</f>
        <v>192.2199999999998</v>
      </c>
      <c r="P37" s="17">
        <f ca="1">IF(OR(INDIRECT(CONCATENATE("'2018-08'!P",TEXT(MATCH($C37,'2018-08'!$C$2:$C$100,0)+1,0)))="",INDIRECT(CONCATENATE("'2018-07'!P",TEXT(MATCH($C37,'2018-07'!$C$2:$C$100,0)+1,0)))="",AND(INDIRECT(CONCATENATE("'2018-08'!P",TEXT(MATCH($C37,'2018-08'!$C$2:$C$100,0)+1,0)))="",INDIRECT(CONCATENATE("'2018-07'!P",TEXT(MATCH($C37,'2018-07'!$C$2:$C$100,0)+1,0)))="")),"Н/Д",INDIRECT(CONCATENATE("'2018-08'!P",TEXT(MATCH($C37,'2018-08'!$C$2:$C$100,0)+1,0)))-INDIRECT(CONCATENATE("'2018-07'!P",TEXT(MATCH($C37,'2018-07'!$C$2:$C$100,0)+1,0))))</f>
        <v>71593973.740000069</v>
      </c>
      <c r="Q37" s="17">
        <f ca="1">IF(OR(INDIRECT(CONCATENATE("'2018-08'!Q",TEXT(MATCH($C37,'2018-08'!$C$2:$C$100,0)+1,0)))="",INDIRECT(CONCATENATE("'2018-07'!Q",TEXT(MATCH($C37,'2018-07'!$C$2:$C$100,0)+1,0)))="",AND(INDIRECT(CONCATENATE("'2018-08'!Q",TEXT(MATCH($C37,'2018-08'!$C$2:$C$100,0)+1,0)))="",INDIRECT(CONCATENATE("'2018-07'!Q",TEXT(MATCH($C37,'2018-07'!$C$2:$C$100,0)+1,0)))="")),"Н/Д",INDIRECT(CONCATENATE("'2018-08'!Q",TEXT(MATCH($C37,'2018-08'!$C$2:$C$100,0)+1,0)))-INDIRECT(CONCATENATE("'2018-07'!Q",TEXT(MATCH($C37,'2018-07'!$C$2:$C$100,0)+1,0))))</f>
        <v>61971224.459999979</v>
      </c>
      <c r="R37" s="17">
        <f ca="1">IF(OR(INDIRECT(CONCATENATE("'2018-08'!R",TEXT(MATCH($C37,'2018-08'!$C$2:$C$100,0)+1,0)))="",INDIRECT(CONCATENATE("'2018-07'!R",TEXT(MATCH($C37,'2018-07'!$C$2:$C$100,0)+1,0)))="",AND(INDIRECT(CONCATENATE("'2018-08'!R",TEXT(MATCH($C37,'2018-08'!$C$2:$C$100,0)+1,0)))="",INDIRECT(CONCATENATE("'2018-07'!R",TEXT(MATCH($C37,'2018-07'!$C$2:$C$100,0)+1,0)))="")),"Н/Д",INDIRECT(CONCATENATE("'2018-08'!R",TEXT(MATCH($C37,'2018-08'!$C$2:$C$100,0)+1,0)))-INDIRECT(CONCATENATE("'2018-07'!R",TEXT(MATCH($C37,'2018-07'!$C$2:$C$100,0)+1,0))))</f>
        <v>25660473.700000003</v>
      </c>
      <c r="S37" s="17">
        <f ca="1">IF(OR(INDIRECT(CONCATENATE("'2018-08'!S",TEXT(MATCH($C37,'2018-08'!$C$2:$C$100,0)+1,0)))="",INDIRECT(CONCATENATE("'2018-07'!S",TEXT(MATCH($C37,'2018-07'!$C$2:$C$100,0)+1,0)))="",AND(INDIRECT(CONCATENATE("'2018-08'!S",TEXT(MATCH($C37,'2018-08'!$C$2:$C$100,0)+1,0)))="",INDIRECT(CONCATENATE("'2018-07'!S",TEXT(MATCH($C37,'2018-07'!$C$2:$C$100,0)+1,0)))="")),"Н/Д",INDIRECT(CONCATENATE("'2018-08'!S",TEXT(MATCH($C37,'2018-08'!$C$2:$C$100,0)+1,0)))-INDIRECT(CONCATENATE("'2018-07'!S",TEXT(MATCH($C37,'2018-07'!$C$2:$C$100,0)+1,0))))</f>
        <v>921584.71</v>
      </c>
      <c r="T37" s="17">
        <f ca="1">IF(OR(INDIRECT(CONCATENATE("'2018-08'!T",TEXT(MATCH($C37,'2018-08'!$C$2:$C$100,0)+1,0)))="",INDIRECT(CONCATENATE("'2018-07'!T",TEXT(MATCH($C37,'2018-07'!$C$2:$C$100,0)+1,0)))="",AND(INDIRECT(CONCATENATE("'2018-08'!T",TEXT(MATCH($C37,'2018-08'!$C$2:$C$100,0)+1,0)))="",INDIRECT(CONCATENATE("'2018-07'!T",TEXT(MATCH($C37,'2018-07'!$C$2:$C$100,0)+1,0)))="")),"Н/Д",INDIRECT(CONCATENATE("'2018-08'!T",TEXT(MATCH($C37,'2018-08'!$C$2:$C$100,0)+1,0)))-INDIRECT(CONCATENATE("'2018-07'!T",TEXT(MATCH($C37,'2018-07'!$C$2:$C$100,0)+1,0))))</f>
        <v>55144933.960000038</v>
      </c>
      <c r="U37" s="17">
        <f ca="1">IF(OR(INDIRECT(CONCATENATE("'2018-08'!U",TEXT(MATCH($C37,'2018-08'!$C$2:$C$100,0)+1,0)))="",INDIRECT(CONCATENATE("'2018-07'!U",TEXT(MATCH($C37,'2018-07'!$C$2:$C$100,0)+1,0)))="",AND(INDIRECT(CONCATENATE("'2018-08'!U",TEXT(MATCH($C37,'2018-08'!$C$2:$C$100,0)+1,0)))="",INDIRECT(CONCATENATE("'2018-07'!U",TEXT(MATCH($C37,'2018-07'!$C$2:$C$100,0)+1,0)))="")),"Н/Д",INDIRECT(CONCATENATE("'2018-08'!U",TEXT(MATCH($C37,'2018-08'!$C$2:$C$100,0)+1,0)))-INDIRECT(CONCATENATE("'2018-07'!U",TEXT(MATCH($C37,'2018-07'!$C$2:$C$100,0)+1,0))))</f>
        <v>1372506.7799999975</v>
      </c>
      <c r="V37" s="17">
        <f ca="1">IF(OR(INDIRECT(CONCATENATE("'2018-08'!V",TEXT(MATCH($C37,'2018-08'!$C$2:$C$100,0)+1,0)))="",INDIRECT(CONCATENATE("'2018-07'!V",TEXT(MATCH($C37,'2018-07'!$C$2:$C$100,0)+1,0)))="",AND(INDIRECT(CONCATENATE("'2018-08'!V",TEXT(MATCH($C37,'2018-08'!$C$2:$C$100,0)+1,0)))="",INDIRECT(CONCATENATE("'2018-07'!V",TEXT(MATCH($C37,'2018-07'!$C$2:$C$100,0)+1,0)))="")),"Н/Д",INDIRECT(CONCATENATE("'2018-08'!V",TEXT(MATCH($C37,'2018-08'!$C$2:$C$100,0)+1,0)))-INDIRECT(CONCATENATE("'2018-07'!V",TEXT(MATCH($C37,'2018-07'!$C$2:$C$100,0)+1,0))))</f>
        <v>461373953.42000008</v>
      </c>
      <c r="W37" s="17">
        <f ca="1">IF(OR(INDIRECT(CONCATENATE("'2018-08'!W",TEXT(MATCH($C37,'2018-08'!$C$2:$C$100,0)+1,0)))="",INDIRECT(CONCATENATE("'2018-07'!W",TEXT(MATCH($C37,'2018-07'!$C$2:$C$100,0)+1,0)))="",AND(INDIRECT(CONCATENATE("'2018-08'!W",TEXT(MATCH($C37,'2018-08'!$C$2:$C$100,0)+1,0)))="",INDIRECT(CONCATENATE("'2018-07'!W",TEXT(MATCH($C37,'2018-07'!$C$2:$C$100,0)+1,0)))="")),"Н/Д",INDIRECT(CONCATENATE("'2018-08'!W",TEXT(MATCH($C37,'2018-08'!$C$2:$C$100,0)+1,0)))-INDIRECT(CONCATENATE("'2018-07'!W",TEXT(MATCH($C37,'2018-07'!$C$2:$C$100,0)+1,0))))</f>
        <v>30227995768.029999</v>
      </c>
    </row>
    <row r="38" spans="1:23" x14ac:dyDescent="0.25">
      <c r="A38" s="2" t="s">
        <v>49</v>
      </c>
      <c r="B38" s="2" t="s">
        <v>60</v>
      </c>
      <c r="C38" s="15">
        <v>40000000</v>
      </c>
      <c r="D38" s="2" t="s">
        <v>211</v>
      </c>
      <c r="E38" s="17">
        <f ca="1">IF(OR(INDIRECT(CONCATENATE("'2018-08'!E",TEXT(MATCH($C38,'2018-08'!$C$2:$C$100,0)+1,0)))="",INDIRECT(CONCATENATE("'2018-07'!E",TEXT(MATCH($C38,'2018-07'!$C$2:$C$100,0)+1,0)))="",AND(INDIRECT(CONCATENATE("'2018-08'!E",TEXT(MATCH($C38,'2018-08'!$C$2:$C$100,0)+1,0)))="",INDIRECT(CONCATENATE("'2018-07'!E",TEXT(MATCH($C38,'2018-07'!$C$2:$C$100,0)+1,0)))="")),"Н/Д",INDIRECT(CONCATENATE("'2018-08'!E",TEXT(MATCH($C38,'2018-08'!$C$2:$C$100,0)+1,0)))-INDIRECT(CONCATENATE("'2018-07'!E",TEXT(MATCH($C38,'2018-07'!$C$2:$C$100,0)+1,0))))</f>
        <v>71902296511.639984</v>
      </c>
      <c r="F38" s="17">
        <f ca="1">IF(OR(INDIRECT(CONCATENATE("'2018-08'!F",TEXT(MATCH($C38,'2018-08'!$C$2:$C$100,0)+1,0)))="",INDIRECT(CONCATENATE("'2018-07'!F",TEXT(MATCH($C38,'2018-07'!$C$2:$C$100,0)+1,0)))="",AND(INDIRECT(CONCATENATE("'2018-08'!F",TEXT(MATCH($C38,'2018-08'!$C$2:$C$100,0)+1,0)))="",INDIRECT(CONCATENATE("'2018-07'!F",TEXT(MATCH($C38,'2018-07'!$C$2:$C$100,0)+1,0)))="")),"Н/Д",INDIRECT(CONCATENATE("'2018-08'!F",TEXT(MATCH($C38,'2018-08'!$C$2:$C$100,0)+1,0)))-INDIRECT(CONCATENATE("'2018-07'!F",TEXT(MATCH($C38,'2018-07'!$C$2:$C$100,0)+1,0))))</f>
        <v>70834565358.700012</v>
      </c>
      <c r="G38" s="17">
        <f ca="1">IF(OR(INDIRECT(CONCATENATE("'2018-08'!G",TEXT(MATCH($C38,'2018-08'!$C$2:$C$100,0)+1,0)))="",INDIRECT(CONCATENATE("'2018-07'!G",TEXT(MATCH($C38,'2018-07'!$C$2:$C$100,0)+1,0)))="",AND(INDIRECT(CONCATENATE("'2018-08'!G",TEXT(MATCH($C38,'2018-08'!$C$2:$C$100,0)+1,0)))="",INDIRECT(CONCATENATE("'2018-07'!G",TEXT(MATCH($C38,'2018-07'!$C$2:$C$100,0)+1,0)))="")),"Н/Д",INDIRECT(CONCATENATE("'2018-08'!G",TEXT(MATCH($C38,'2018-08'!$C$2:$C$100,0)+1,0)))-INDIRECT(CONCATENATE("'2018-07'!G",TEXT(MATCH($C38,'2018-07'!$C$2:$C$100,0)+1,0))))</f>
        <v>18620334285.089996</v>
      </c>
      <c r="H38" s="17">
        <f ca="1">IF(OR(INDIRECT(CONCATENATE("'2018-08'!H",TEXT(MATCH($C38,'2018-08'!$C$2:$C$100,0)+1,0)))="",INDIRECT(CONCATENATE("'2018-07'!H",TEXT(MATCH($C38,'2018-07'!$C$2:$C$100,0)+1,0)))="",AND(INDIRECT(CONCATENATE("'2018-08'!H",TEXT(MATCH($C38,'2018-08'!$C$2:$C$100,0)+1,0)))="",INDIRECT(CONCATENATE("'2018-07'!H",TEXT(MATCH($C38,'2018-07'!$C$2:$C$100,0)+1,0)))="")),"Н/Д",INDIRECT(CONCATENATE("'2018-08'!H",TEXT(MATCH($C38,'2018-08'!$C$2:$C$100,0)+1,0)))-INDIRECT(CONCATENATE("'2018-07'!H",TEXT(MATCH($C38,'2018-07'!$C$2:$C$100,0)+1,0))))</f>
        <v>28575459664.230011</v>
      </c>
      <c r="I38" s="17">
        <f ca="1">IF(OR(INDIRECT(CONCATENATE("'2018-08'!I",TEXT(MATCH($C38,'2018-08'!$C$2:$C$100,0)+1,0)))="",INDIRECT(CONCATENATE("'2018-07'!I",TEXT(MATCH($C38,'2018-07'!$C$2:$C$100,0)+1,0)))="",AND(INDIRECT(CONCATENATE("'2018-08'!I",TEXT(MATCH($C38,'2018-08'!$C$2:$C$100,0)+1,0)))="",INDIRECT(CONCATENATE("'2018-07'!I",TEXT(MATCH($C38,'2018-07'!$C$2:$C$100,0)+1,0)))="")),"Н/Д",INDIRECT(CONCATENATE("'2018-08'!I",TEXT(MATCH($C38,'2018-08'!$C$2:$C$100,0)+1,0)))-INDIRECT(CONCATENATE("'2018-07'!I",TEXT(MATCH($C38,'2018-07'!$C$2:$C$100,0)+1,0))))</f>
        <v>1924728706.3899994</v>
      </c>
      <c r="J38" s="17" t="str">
        <f ca="1">IF(OR(INDIRECT(CONCATENATE("'2018-08'!J",TEXT(MATCH($C38,'2018-08'!$C$2:$C$100,0)+1,0)))="",INDIRECT(CONCATENATE("'2018-07'!J",TEXT(MATCH($C38,'2018-07'!$C$2:$C$100,0)+1,0)))="",AND(INDIRECT(CONCATENATE("'2018-08'!J",TEXT(MATCH($C38,'2018-08'!$C$2:$C$100,0)+1,0)))="",INDIRECT(CONCATENATE("'2018-07'!J",TEXT(MATCH($C38,'2018-07'!$C$2:$C$100,0)+1,0)))="")),"Н/Д",INDIRECT(CONCATENATE("'2018-08'!J",TEXT(MATCH($C38,'2018-08'!$C$2:$C$100,0)+1,0)))-INDIRECT(CONCATENATE("'2018-07'!J",TEXT(MATCH($C38,'2018-07'!$C$2:$C$100,0)+1,0))))</f>
        <v>Н/Д</v>
      </c>
      <c r="K38" s="17">
        <f ca="1">IF(OR(INDIRECT(CONCATENATE("'2018-08'!K",TEXT(MATCH($C38,'2018-08'!$C$2:$C$100,0)+1,0)))="",INDIRECT(CONCATENATE("'2018-07'!K",TEXT(MATCH($C38,'2018-07'!$C$2:$C$100,0)+1,0)))="",AND(INDIRECT(CONCATENATE("'2018-08'!K",TEXT(MATCH($C38,'2018-08'!$C$2:$C$100,0)+1,0)))="",INDIRECT(CONCATENATE("'2018-07'!K",TEXT(MATCH($C38,'2018-07'!$C$2:$C$100,0)+1,0)))="")),"Н/Д",INDIRECT(CONCATENATE("'2018-08'!K",TEXT(MATCH($C38,'2018-08'!$C$2:$C$100,0)+1,0)))-INDIRECT(CONCATENATE("'2018-07'!K",TEXT(MATCH($C38,'2018-07'!$C$2:$C$100,0)+1,0))))</f>
        <v>6769354230.1599979</v>
      </c>
      <c r="L38" s="17">
        <f ca="1">IF(OR(INDIRECT(CONCATENATE("'2018-08'!L",TEXT(MATCH($C38,'2018-08'!$C$2:$C$100,0)+1,0)))="",INDIRECT(CONCATENATE("'2018-07'!L",TEXT(MATCH($C38,'2018-07'!$C$2:$C$100,0)+1,0)))="",AND(INDIRECT(CONCATENATE("'2018-08'!L",TEXT(MATCH($C38,'2018-08'!$C$2:$C$100,0)+1,0)))="",INDIRECT(CONCATENATE("'2018-07'!L",TEXT(MATCH($C38,'2018-07'!$C$2:$C$100,0)+1,0)))="")),"Н/Д",INDIRECT(CONCATENATE("'2018-08'!L",TEXT(MATCH($C38,'2018-08'!$C$2:$C$100,0)+1,0)))-INDIRECT(CONCATENATE("'2018-07'!L",TEXT(MATCH($C38,'2018-07'!$C$2:$C$100,0)+1,0))))</f>
        <v>10741883062.860001</v>
      </c>
      <c r="M38" s="17">
        <f ca="1">IF(OR(INDIRECT(CONCATENATE("'2018-08'!M",TEXT(MATCH($C38,'2018-08'!$C$2:$C$100,0)+1,0)))="",INDIRECT(CONCATENATE("'2018-07'!M",TEXT(MATCH($C38,'2018-07'!$C$2:$C$100,0)+1,0)))="",AND(INDIRECT(CONCATENATE("'2018-08'!M",TEXT(MATCH($C38,'2018-08'!$C$2:$C$100,0)+1,0)))="",INDIRECT(CONCATENATE("'2018-07'!M",TEXT(MATCH($C38,'2018-07'!$C$2:$C$100,0)+1,0)))="")),"Н/Д",INDIRECT(CONCATENATE("'2018-08'!M",TEXT(MATCH($C38,'2018-08'!$C$2:$C$100,0)+1,0)))-INDIRECT(CONCATENATE("'2018-07'!M",TEXT(MATCH($C38,'2018-07'!$C$2:$C$100,0)+1,0))))</f>
        <v>2179496.16</v>
      </c>
      <c r="N38" s="17">
        <f ca="1">IF(OR(INDIRECT(CONCATENATE("'2018-08'!N",TEXT(MATCH($C38,'2018-08'!$C$2:$C$100,0)+1,0)))="",INDIRECT(CONCATENATE("'2018-07'!N",TEXT(MATCH($C38,'2018-07'!$C$2:$C$100,0)+1,0)))="",AND(INDIRECT(CONCATENATE("'2018-08'!N",TEXT(MATCH($C38,'2018-08'!$C$2:$C$100,0)+1,0)))="",INDIRECT(CONCATENATE("'2018-07'!N",TEXT(MATCH($C38,'2018-07'!$C$2:$C$100,0)+1,0)))="")),"Н/Д",INDIRECT(CONCATENATE("'2018-08'!N",TEXT(MATCH($C38,'2018-08'!$C$2:$C$100,0)+1,0)))-INDIRECT(CONCATENATE("'2018-07'!NE",TEXT(MATCH($C38,'2018-07'!$C$2:$C$100,0)+1,0))))</f>
        <v>1031290530.67</v>
      </c>
      <c r="O38" s="17">
        <f ca="1">IF(OR(INDIRECT(CONCATENATE("'2018-08'!O",TEXT(MATCH($C38,'2018-08'!$C$2:$C$100,0)+1,0)))="",INDIRECT(CONCATENATE("'2018-07'!O",TEXT(MATCH($C38,'2018-07'!$C$2:$C$100,0)+1,0)))="",AND(INDIRECT(CONCATENATE("'2018-08'!O",TEXT(MATCH($C38,'2018-08'!$C$2:$C$100,0)+1,0)))="",INDIRECT(CONCATENATE("'2018-07'!O",TEXT(MATCH($C38,'2018-07'!$C$2:$C$100,0)+1,0)))="")),"Н/Д",INDIRECT(CONCATENATE("'2018-08'!O",TEXT(MATCH($C38,'2018-08'!$C$2:$C$100,0)+1,0)))-INDIRECT(CONCATENATE("'2018-07'!O",TEXT(MATCH($C38,'2018-07'!$C$2:$C$100,0)+1,0))))</f>
        <v>10082.290000000008</v>
      </c>
      <c r="P38" s="17">
        <f ca="1">IF(OR(INDIRECT(CONCATENATE("'2018-08'!P",TEXT(MATCH($C38,'2018-08'!$C$2:$C$100,0)+1,0)))="",INDIRECT(CONCATENATE("'2018-07'!P",TEXT(MATCH($C38,'2018-07'!$C$2:$C$100,0)+1,0)))="",AND(INDIRECT(CONCATENATE("'2018-08'!P",TEXT(MATCH($C38,'2018-08'!$C$2:$C$100,0)+1,0)))="",INDIRECT(CONCATENATE("'2018-07'!P",TEXT(MATCH($C38,'2018-07'!$C$2:$C$100,0)+1,0)))="")),"Н/Д",INDIRECT(CONCATENATE("'2018-08'!P",TEXT(MATCH($C38,'2018-08'!$C$2:$C$100,0)+1,0)))-INDIRECT(CONCATENATE("'2018-07'!P",TEXT(MATCH($C38,'2018-07'!$C$2:$C$100,0)+1,0))))</f>
        <v>2834009450.9599991</v>
      </c>
      <c r="Q38" s="17">
        <f ca="1">IF(OR(INDIRECT(CONCATENATE("'2018-08'!Q",TEXT(MATCH($C38,'2018-08'!$C$2:$C$100,0)+1,0)))="",INDIRECT(CONCATENATE("'2018-07'!Q",TEXT(MATCH($C38,'2018-07'!$C$2:$C$100,0)+1,0)))="",AND(INDIRECT(CONCATENATE("'2018-08'!Q",TEXT(MATCH($C38,'2018-08'!$C$2:$C$100,0)+1,0)))="",INDIRECT(CONCATENATE("'2018-07'!Q",TEXT(MATCH($C38,'2018-07'!$C$2:$C$100,0)+1,0)))="")),"Н/Д",INDIRECT(CONCATENATE("'2018-08'!Q",TEXT(MATCH($C38,'2018-08'!$C$2:$C$100,0)+1,0)))-INDIRECT(CONCATENATE("'2018-07'!Q",TEXT(MATCH($C38,'2018-07'!$C$2:$C$100,0)+1,0))))</f>
        <v>40622406.129999995</v>
      </c>
      <c r="R38" s="17">
        <f ca="1">IF(OR(INDIRECT(CONCATENATE("'2018-08'!R",TEXT(MATCH($C38,'2018-08'!$C$2:$C$100,0)+1,0)))="",INDIRECT(CONCATENATE("'2018-07'!R",TEXT(MATCH($C38,'2018-07'!$C$2:$C$100,0)+1,0)))="",AND(INDIRECT(CONCATENATE("'2018-08'!R",TEXT(MATCH($C38,'2018-08'!$C$2:$C$100,0)+1,0)))="",INDIRECT(CONCATENATE("'2018-07'!R",TEXT(MATCH($C38,'2018-07'!$C$2:$C$100,0)+1,0)))="")),"Н/Д",INDIRECT(CONCATENATE("'2018-08'!R",TEXT(MATCH($C38,'2018-08'!$C$2:$C$100,0)+1,0)))-INDIRECT(CONCATENATE("'2018-07'!R",TEXT(MATCH($C38,'2018-07'!$C$2:$C$100,0)+1,0))))</f>
        <v>545283514.22000027</v>
      </c>
      <c r="S38" s="17">
        <f ca="1">IF(OR(INDIRECT(CONCATENATE("'2018-08'!S",TEXT(MATCH($C38,'2018-08'!$C$2:$C$100,0)+1,0)))="",INDIRECT(CONCATENATE("'2018-07'!S",TEXT(MATCH($C38,'2018-07'!$C$2:$C$100,0)+1,0)))="",AND(INDIRECT(CONCATENATE("'2018-08'!S",TEXT(MATCH($C38,'2018-08'!$C$2:$C$100,0)+1,0)))="",INDIRECT(CONCATENATE("'2018-07'!S",TEXT(MATCH($C38,'2018-07'!$C$2:$C$100,0)+1,0)))="")),"Н/Д",INDIRECT(CONCATENATE("'2018-08'!S",TEXT(MATCH($C38,'2018-08'!$C$2:$C$100,0)+1,0)))-INDIRECT(CONCATENATE("'2018-07'!S",TEXT(MATCH($C38,'2018-07'!$C$2:$C$100,0)+1,0))))</f>
        <v>476408.5</v>
      </c>
      <c r="T38" s="17">
        <f ca="1">IF(OR(INDIRECT(CONCATENATE("'2018-08'!T",TEXT(MATCH($C38,'2018-08'!$C$2:$C$100,0)+1,0)))="",INDIRECT(CONCATENATE("'2018-07'!T",TEXT(MATCH($C38,'2018-07'!$C$2:$C$100,0)+1,0)))="",AND(INDIRECT(CONCATENATE("'2018-08'!T",TEXT(MATCH($C38,'2018-08'!$C$2:$C$100,0)+1,0)))="",INDIRECT(CONCATENATE("'2018-07'!T",TEXT(MATCH($C38,'2018-07'!$C$2:$C$100,0)+1,0)))="")),"Н/Д",INDIRECT(CONCATENATE("'2018-08'!T",TEXT(MATCH($C38,'2018-08'!$C$2:$C$100,0)+1,0)))-INDIRECT(CONCATENATE("'2018-07'!T",TEXT(MATCH($C38,'2018-07'!$C$2:$C$100,0)+1,0))))</f>
        <v>360898590.22000027</v>
      </c>
      <c r="U38" s="17">
        <f ca="1">IF(OR(INDIRECT(CONCATENATE("'2018-08'!U",TEXT(MATCH($C38,'2018-08'!$C$2:$C$100,0)+1,0)))="",INDIRECT(CONCATENATE("'2018-07'!U",TEXT(MATCH($C38,'2018-07'!$C$2:$C$100,0)+1,0)))="",AND(INDIRECT(CONCATENATE("'2018-08'!U",TEXT(MATCH($C38,'2018-08'!$C$2:$C$100,0)+1,0)))="",INDIRECT(CONCATENATE("'2018-07'!U",TEXT(MATCH($C38,'2018-07'!$C$2:$C$100,0)+1,0)))="")),"Н/Д",INDIRECT(CONCATENATE("'2018-08'!U",TEXT(MATCH($C38,'2018-08'!$C$2:$C$100,0)+1,0)))-INDIRECT(CONCATENATE("'2018-07'!U",TEXT(MATCH($C38,'2018-07'!$C$2:$C$100,0)+1,0))))</f>
        <v>64548412.76000002</v>
      </c>
      <c r="V38" s="17">
        <f ca="1">IF(OR(INDIRECT(CONCATENATE("'2018-08'!V",TEXT(MATCH($C38,'2018-08'!$C$2:$C$100,0)+1,0)))="",INDIRECT(CONCATENATE("'2018-07'!V",TEXT(MATCH($C38,'2018-07'!$C$2:$C$100,0)+1,0)))="",AND(INDIRECT(CONCATENATE("'2018-08'!V",TEXT(MATCH($C38,'2018-08'!$C$2:$C$100,0)+1,0)))="",INDIRECT(CONCATENATE("'2018-07'!V",TEXT(MATCH($C38,'2018-07'!$C$2:$C$100,0)+1,0)))="")),"Н/Д",INDIRECT(CONCATENATE("'2018-08'!V",TEXT(MATCH($C38,'2018-08'!$C$2:$C$100,0)+1,0)))-INDIRECT(CONCATENATE("'2018-07'!V",TEXT(MATCH($C38,'2018-07'!$C$2:$C$100,0)+1,0))))</f>
        <v>1067731152.9399996</v>
      </c>
      <c r="W38" s="17">
        <f ca="1">IF(OR(INDIRECT(CONCATENATE("'2018-08'!W",TEXT(MATCH($C38,'2018-08'!$C$2:$C$100,0)+1,0)))="",INDIRECT(CONCATENATE("'2018-07'!W",TEXT(MATCH($C38,'2018-07'!$C$2:$C$100,0)+1,0)))="",AND(INDIRECT(CONCATENATE("'2018-08'!W",TEXT(MATCH($C38,'2018-08'!$C$2:$C$100,0)+1,0)))="",INDIRECT(CONCATENATE("'2018-07'!W",TEXT(MATCH($C38,'2018-07'!$C$2:$C$100,0)+1,0)))="")),"Н/Д",INDIRECT(CONCATENATE("'2018-08'!W",TEXT(MATCH($C38,'2018-08'!$C$2:$C$100,0)+1,0)))-INDIRECT(CONCATENATE("'2018-07'!W",TEXT(MATCH($C38,'2018-07'!$C$2:$C$100,0)+1,0))))</f>
        <v>214445992387.32996</v>
      </c>
    </row>
    <row r="39" spans="1:23" x14ac:dyDescent="0.25">
      <c r="A39" s="2" t="s">
        <v>61</v>
      </c>
      <c r="B39" s="2" t="s">
        <v>62</v>
      </c>
      <c r="C39" s="15">
        <v>83000000</v>
      </c>
      <c r="D39" s="2" t="s">
        <v>211</v>
      </c>
      <c r="E39" s="17">
        <f ca="1">IF(OR(INDIRECT(CONCATENATE("'2018-08'!E",TEXT(MATCH($C39,'2018-08'!$C$2:$C$100,0)+1,0)))="",INDIRECT(CONCATENATE("'2018-07'!E",TEXT(MATCH($C39,'2018-07'!$C$2:$C$100,0)+1,0)))="",AND(INDIRECT(CONCATENATE("'2018-08'!E",TEXT(MATCH($C39,'2018-08'!$C$2:$C$100,0)+1,0)))="",INDIRECT(CONCATENATE("'2018-07'!E",TEXT(MATCH($C39,'2018-07'!$C$2:$C$100,0)+1,0)))="")),"Н/Д",INDIRECT(CONCATENATE("'2018-08'!E",TEXT(MATCH($C39,'2018-08'!$C$2:$C$100,0)+1,0)))-INDIRECT(CONCATENATE("'2018-07'!E",TEXT(MATCH($C39,'2018-07'!$C$2:$C$100,0)+1,0))))</f>
        <v>2881396891.8600006</v>
      </c>
      <c r="F39" s="17">
        <f ca="1">IF(OR(INDIRECT(CONCATENATE("'2018-08'!F",TEXT(MATCH($C39,'2018-08'!$C$2:$C$100,0)+1,0)))="",INDIRECT(CONCATENATE("'2018-07'!F",TEXT(MATCH($C39,'2018-07'!$C$2:$C$100,0)+1,0)))="",AND(INDIRECT(CONCATENATE("'2018-08'!F",TEXT(MATCH($C39,'2018-08'!$C$2:$C$100,0)+1,0)))="",INDIRECT(CONCATENATE("'2018-07'!F",TEXT(MATCH($C39,'2018-07'!$C$2:$C$100,0)+1,0)))="")),"Н/Д",INDIRECT(CONCATENATE("'2018-08'!F",TEXT(MATCH($C39,'2018-08'!$C$2:$C$100,0)+1,0)))-INDIRECT(CONCATENATE("'2018-07'!F",TEXT(MATCH($C39,'2018-07'!$C$2:$C$100,0)+1,0))))</f>
        <v>1547929733.3899994</v>
      </c>
      <c r="G39" s="17">
        <f ca="1">IF(OR(INDIRECT(CONCATENATE("'2018-08'!G",TEXT(MATCH($C39,'2018-08'!$C$2:$C$100,0)+1,0)))="",INDIRECT(CONCATENATE("'2018-07'!G",TEXT(MATCH($C39,'2018-07'!$C$2:$C$100,0)+1,0)))="",AND(INDIRECT(CONCATENATE("'2018-08'!G",TEXT(MATCH($C39,'2018-08'!$C$2:$C$100,0)+1,0)))="",INDIRECT(CONCATENATE("'2018-07'!G",TEXT(MATCH($C39,'2018-07'!$C$2:$C$100,0)+1,0)))="")),"Н/Д",INDIRECT(CONCATENATE("'2018-08'!G",TEXT(MATCH($C39,'2018-08'!$C$2:$C$100,0)+1,0)))-INDIRECT(CONCATENATE("'2018-07'!G",TEXT(MATCH($C39,'2018-07'!$C$2:$C$100,0)+1,0))))</f>
        <v>136677665.41999996</v>
      </c>
      <c r="H39" s="17">
        <f ca="1">IF(OR(INDIRECT(CONCATENATE("'2018-08'!H",TEXT(MATCH($C39,'2018-08'!$C$2:$C$100,0)+1,0)))="",INDIRECT(CONCATENATE("'2018-07'!H",TEXT(MATCH($C39,'2018-07'!$C$2:$C$100,0)+1,0)))="",AND(INDIRECT(CONCATENATE("'2018-08'!H",TEXT(MATCH($C39,'2018-08'!$C$2:$C$100,0)+1,0)))="",INDIRECT(CONCATENATE("'2018-07'!H",TEXT(MATCH($C39,'2018-07'!$C$2:$C$100,0)+1,0)))="")),"Н/Д",INDIRECT(CONCATENATE("'2018-08'!H",TEXT(MATCH($C39,'2018-08'!$C$2:$C$100,0)+1,0)))-INDIRECT(CONCATENATE("'2018-07'!H",TEXT(MATCH($C39,'2018-07'!$C$2:$C$100,0)+1,0))))</f>
        <v>418947047.31999969</v>
      </c>
      <c r="I39" s="17">
        <f ca="1">IF(OR(INDIRECT(CONCATENATE("'2018-08'!I",TEXT(MATCH($C39,'2018-08'!$C$2:$C$100,0)+1,0)))="",INDIRECT(CONCATENATE("'2018-07'!I",TEXT(MATCH($C39,'2018-07'!$C$2:$C$100,0)+1,0)))="",AND(INDIRECT(CONCATENATE("'2018-08'!I",TEXT(MATCH($C39,'2018-08'!$C$2:$C$100,0)+1,0)))="",INDIRECT(CONCATENATE("'2018-07'!I",TEXT(MATCH($C39,'2018-07'!$C$2:$C$100,0)+1,0)))="")),"Н/Д",INDIRECT(CONCATENATE("'2018-08'!I",TEXT(MATCH($C39,'2018-08'!$C$2:$C$100,0)+1,0)))-INDIRECT(CONCATENATE("'2018-07'!I",TEXT(MATCH($C39,'2018-07'!$C$2:$C$100,0)+1,0))))</f>
        <v>293446266.93000007</v>
      </c>
      <c r="J39" s="17" t="str">
        <f ca="1">IF(OR(INDIRECT(CONCATENATE("'2018-08'!J",TEXT(MATCH($C39,'2018-08'!$C$2:$C$100,0)+1,0)))="",INDIRECT(CONCATENATE("'2018-07'!J",TEXT(MATCH($C39,'2018-07'!$C$2:$C$100,0)+1,0)))="",AND(INDIRECT(CONCATENATE("'2018-08'!J",TEXT(MATCH($C39,'2018-08'!$C$2:$C$100,0)+1,0)))="",INDIRECT(CONCATENATE("'2018-07'!J",TEXT(MATCH($C39,'2018-07'!$C$2:$C$100,0)+1,0)))="")),"Н/Д",INDIRECT(CONCATENATE("'2018-08'!J",TEXT(MATCH($C39,'2018-08'!$C$2:$C$100,0)+1,0)))-INDIRECT(CONCATENATE("'2018-07'!J",TEXT(MATCH($C39,'2018-07'!$C$2:$C$100,0)+1,0))))</f>
        <v>Н/Д</v>
      </c>
      <c r="K39" s="17">
        <f ca="1">IF(OR(INDIRECT(CONCATENATE("'2018-08'!K",TEXT(MATCH($C39,'2018-08'!$C$2:$C$100,0)+1,0)))="",INDIRECT(CONCATENATE("'2018-07'!K",TEXT(MATCH($C39,'2018-07'!$C$2:$C$100,0)+1,0)))="",AND(INDIRECT(CONCATENATE("'2018-08'!K",TEXT(MATCH($C39,'2018-08'!$C$2:$C$100,0)+1,0)))="",INDIRECT(CONCATENATE("'2018-07'!K",TEXT(MATCH($C39,'2018-07'!$C$2:$C$100,0)+1,0)))="")),"Н/Д",INDIRECT(CONCATENATE("'2018-08'!K",TEXT(MATCH($C39,'2018-08'!$C$2:$C$100,0)+1,0)))-INDIRECT(CONCATENATE("'2018-07'!K",TEXT(MATCH($C39,'2018-07'!$C$2:$C$100,0)+1,0))))</f>
        <v>109163426.86000001</v>
      </c>
      <c r="L39" s="17">
        <f ca="1">IF(OR(INDIRECT(CONCATENATE("'2018-08'!L",TEXT(MATCH($C39,'2018-08'!$C$2:$C$100,0)+1,0)))="",INDIRECT(CONCATENATE("'2018-07'!L",TEXT(MATCH($C39,'2018-07'!$C$2:$C$100,0)+1,0)))="",AND(INDIRECT(CONCATENATE("'2018-08'!L",TEXT(MATCH($C39,'2018-08'!$C$2:$C$100,0)+1,0)))="",INDIRECT(CONCATENATE("'2018-07'!L",TEXT(MATCH($C39,'2018-07'!$C$2:$C$100,0)+1,0)))="")),"Н/Д",INDIRECT(CONCATENATE("'2018-08'!L",TEXT(MATCH($C39,'2018-08'!$C$2:$C$100,0)+1,0)))-INDIRECT(CONCATENATE("'2018-07'!L",TEXT(MATCH($C39,'2018-07'!$C$2:$C$100,0)+1,0))))</f>
        <v>385264833.73000002</v>
      </c>
      <c r="M39" s="17">
        <f ca="1">IF(OR(INDIRECT(CONCATENATE("'2018-08'!M",TEXT(MATCH($C39,'2018-08'!$C$2:$C$100,0)+1,0)))="",INDIRECT(CONCATENATE("'2018-07'!M",TEXT(MATCH($C39,'2018-07'!$C$2:$C$100,0)+1,0)))="",AND(INDIRECT(CONCATENATE("'2018-08'!M",TEXT(MATCH($C39,'2018-08'!$C$2:$C$100,0)+1,0)))="",INDIRECT(CONCATENATE("'2018-07'!M",TEXT(MATCH($C39,'2018-07'!$C$2:$C$100,0)+1,0)))="")),"Н/Д",INDIRECT(CONCATENATE("'2018-08'!M",TEXT(MATCH($C39,'2018-08'!$C$2:$C$100,0)+1,0)))-INDIRECT(CONCATENATE("'2018-07'!M",TEXT(MATCH($C39,'2018-07'!$C$2:$C$100,0)+1,0))))</f>
        <v>928177.70000000019</v>
      </c>
      <c r="N39" s="17">
        <f ca="1">IF(OR(INDIRECT(CONCATENATE("'2018-08'!N",TEXT(MATCH($C39,'2018-08'!$C$2:$C$100,0)+1,0)))="",INDIRECT(CONCATENATE("'2018-07'!N",TEXT(MATCH($C39,'2018-07'!$C$2:$C$100,0)+1,0)))="",AND(INDIRECT(CONCATENATE("'2018-08'!N",TEXT(MATCH($C39,'2018-08'!$C$2:$C$100,0)+1,0)))="",INDIRECT(CONCATENATE("'2018-07'!N",TEXT(MATCH($C39,'2018-07'!$C$2:$C$100,0)+1,0)))="")),"Н/Д",INDIRECT(CONCATENATE("'2018-08'!N",TEXT(MATCH($C39,'2018-08'!$C$2:$C$100,0)+1,0)))-INDIRECT(CONCATENATE("'2018-07'!NE",TEXT(MATCH($C39,'2018-07'!$C$2:$C$100,0)+1,0))))</f>
        <v>96592730.109999999</v>
      </c>
      <c r="O39" s="17">
        <f ca="1">IF(OR(INDIRECT(CONCATENATE("'2018-08'!O",TEXT(MATCH($C39,'2018-08'!$C$2:$C$100,0)+1,0)))="",INDIRECT(CONCATENATE("'2018-07'!O",TEXT(MATCH($C39,'2018-07'!$C$2:$C$100,0)+1,0)))="",AND(INDIRECT(CONCATENATE("'2018-08'!O",TEXT(MATCH($C39,'2018-08'!$C$2:$C$100,0)+1,0)))="",INDIRECT(CONCATENATE("'2018-07'!O",TEXT(MATCH($C39,'2018-07'!$C$2:$C$100,0)+1,0)))="")),"Н/Д",INDIRECT(CONCATENATE("'2018-08'!O",TEXT(MATCH($C39,'2018-08'!$C$2:$C$100,0)+1,0)))-INDIRECT(CONCATENATE("'2018-07'!O",TEXT(MATCH($C39,'2018-07'!$C$2:$C$100,0)+1,0))))</f>
        <v>136543.57</v>
      </c>
      <c r="P39" s="17">
        <f ca="1">IF(OR(INDIRECT(CONCATENATE("'2018-08'!P",TEXT(MATCH($C39,'2018-08'!$C$2:$C$100,0)+1,0)))="",INDIRECT(CONCATENATE("'2018-07'!P",TEXT(MATCH($C39,'2018-07'!$C$2:$C$100,0)+1,0)))="",AND(INDIRECT(CONCATENATE("'2018-08'!P",TEXT(MATCH($C39,'2018-08'!$C$2:$C$100,0)+1,0)))="",INDIRECT(CONCATENATE("'2018-07'!P",TEXT(MATCH($C39,'2018-07'!$C$2:$C$100,0)+1,0)))="")),"Н/Д",INDIRECT(CONCATENATE("'2018-08'!P",TEXT(MATCH($C39,'2018-08'!$C$2:$C$100,0)+1,0)))-INDIRECT(CONCATENATE("'2018-07'!P",TEXT(MATCH($C39,'2018-07'!$C$2:$C$100,0)+1,0))))</f>
        <v>69974404.709999979</v>
      </c>
      <c r="Q39" s="17">
        <f ca="1">IF(OR(INDIRECT(CONCATENATE("'2018-08'!Q",TEXT(MATCH($C39,'2018-08'!$C$2:$C$100,0)+1,0)))="",INDIRECT(CONCATENATE("'2018-07'!Q",TEXT(MATCH($C39,'2018-07'!$C$2:$C$100,0)+1,0)))="",AND(INDIRECT(CONCATENATE("'2018-08'!Q",TEXT(MATCH($C39,'2018-08'!$C$2:$C$100,0)+1,0)))="",INDIRECT(CONCATENATE("'2018-07'!Q",TEXT(MATCH($C39,'2018-07'!$C$2:$C$100,0)+1,0)))="")),"Н/Д",INDIRECT(CONCATENATE("'2018-08'!Q",TEXT(MATCH($C39,'2018-08'!$C$2:$C$100,0)+1,0)))-INDIRECT(CONCATENATE("'2018-07'!Q",TEXT(MATCH($C39,'2018-07'!$C$2:$C$100,0)+1,0))))</f>
        <v>2236474.79</v>
      </c>
      <c r="R39" s="17">
        <f ca="1">IF(OR(INDIRECT(CONCATENATE("'2018-08'!R",TEXT(MATCH($C39,'2018-08'!$C$2:$C$100,0)+1,0)))="",INDIRECT(CONCATENATE("'2018-07'!R",TEXT(MATCH($C39,'2018-07'!$C$2:$C$100,0)+1,0)))="",AND(INDIRECT(CONCATENATE("'2018-08'!R",TEXT(MATCH($C39,'2018-08'!$C$2:$C$100,0)+1,0)))="",INDIRECT(CONCATENATE("'2018-07'!R",TEXT(MATCH($C39,'2018-07'!$C$2:$C$100,0)+1,0)))="")),"Н/Д",INDIRECT(CONCATENATE("'2018-08'!R",TEXT(MATCH($C39,'2018-08'!$C$2:$C$100,0)+1,0)))-INDIRECT(CONCATENATE("'2018-07'!R",TEXT(MATCH($C39,'2018-07'!$C$2:$C$100,0)+1,0))))</f>
        <v>24851834.050000004</v>
      </c>
      <c r="S39" s="17">
        <f ca="1">IF(OR(INDIRECT(CONCATENATE("'2018-08'!S",TEXT(MATCH($C39,'2018-08'!$C$2:$C$100,0)+1,0)))="",INDIRECT(CONCATENATE("'2018-07'!S",TEXT(MATCH($C39,'2018-07'!$C$2:$C$100,0)+1,0)))="",AND(INDIRECT(CONCATENATE("'2018-08'!S",TEXT(MATCH($C39,'2018-08'!$C$2:$C$100,0)+1,0)))="",INDIRECT(CONCATENATE("'2018-07'!S",TEXT(MATCH($C39,'2018-07'!$C$2:$C$100,0)+1,0)))="")),"Н/Д",INDIRECT(CONCATENATE("'2018-08'!S",TEXT(MATCH($C39,'2018-08'!$C$2:$C$100,0)+1,0)))-INDIRECT(CONCATENATE("'2018-07'!S",TEXT(MATCH($C39,'2018-07'!$C$2:$C$100,0)+1,0))))</f>
        <v>19980</v>
      </c>
      <c r="T39" s="17">
        <f ca="1">IF(OR(INDIRECT(CONCATENATE("'2018-08'!T",TEXT(MATCH($C39,'2018-08'!$C$2:$C$100,0)+1,0)))="",INDIRECT(CONCATENATE("'2018-07'!T",TEXT(MATCH($C39,'2018-07'!$C$2:$C$100,0)+1,0)))="",AND(INDIRECT(CONCATENATE("'2018-08'!T",TEXT(MATCH($C39,'2018-08'!$C$2:$C$100,0)+1,0)))="",INDIRECT(CONCATENATE("'2018-07'!T",TEXT(MATCH($C39,'2018-07'!$C$2:$C$100,0)+1,0)))="")),"Н/Д",INDIRECT(CONCATENATE("'2018-08'!T",TEXT(MATCH($C39,'2018-08'!$C$2:$C$100,0)+1,0)))-INDIRECT(CONCATENATE("'2018-07'!T",TEXT(MATCH($C39,'2018-07'!$C$2:$C$100,0)+1,0))))</f>
        <v>48519940.620000005</v>
      </c>
      <c r="U39" s="17">
        <f ca="1">IF(OR(INDIRECT(CONCATENATE("'2018-08'!U",TEXT(MATCH($C39,'2018-08'!$C$2:$C$100,0)+1,0)))="",INDIRECT(CONCATENATE("'2018-07'!U",TEXT(MATCH($C39,'2018-07'!$C$2:$C$100,0)+1,0)))="",AND(INDIRECT(CONCATENATE("'2018-08'!U",TEXT(MATCH($C39,'2018-08'!$C$2:$C$100,0)+1,0)))="",INDIRECT(CONCATENATE("'2018-07'!U",TEXT(MATCH($C39,'2018-07'!$C$2:$C$100,0)+1,0)))="")),"Н/Д",INDIRECT(CONCATENATE("'2018-08'!U",TEXT(MATCH($C39,'2018-08'!$C$2:$C$100,0)+1,0)))-INDIRECT(CONCATENATE("'2018-07'!U",TEXT(MATCH($C39,'2018-07'!$C$2:$C$100,0)+1,0))))</f>
        <v>9043029.5799999982</v>
      </c>
      <c r="V39" s="17">
        <f ca="1">IF(OR(INDIRECT(CONCATENATE("'2018-08'!V",TEXT(MATCH($C39,'2018-08'!$C$2:$C$100,0)+1,0)))="",INDIRECT(CONCATENATE("'2018-07'!V",TEXT(MATCH($C39,'2018-07'!$C$2:$C$100,0)+1,0)))="",AND(INDIRECT(CONCATENATE("'2018-08'!V",TEXT(MATCH($C39,'2018-08'!$C$2:$C$100,0)+1,0)))="",INDIRECT(CONCATENATE("'2018-07'!V",TEXT(MATCH($C39,'2018-07'!$C$2:$C$100,0)+1,0)))="")),"Н/Д",INDIRECT(CONCATENATE("'2018-08'!V",TEXT(MATCH($C39,'2018-08'!$C$2:$C$100,0)+1,0)))-INDIRECT(CONCATENATE("'2018-07'!V",TEXT(MATCH($C39,'2018-07'!$C$2:$C$100,0)+1,0))))</f>
        <v>1333467158.4700012</v>
      </c>
      <c r="W39" s="17">
        <f ca="1">IF(OR(INDIRECT(CONCATENATE("'2018-08'!W",TEXT(MATCH($C39,'2018-08'!$C$2:$C$100,0)+1,0)))="",INDIRECT(CONCATENATE("'2018-07'!W",TEXT(MATCH($C39,'2018-07'!$C$2:$C$100,0)+1,0)))="",AND(INDIRECT(CONCATENATE("'2018-08'!W",TEXT(MATCH($C39,'2018-08'!$C$2:$C$100,0)+1,0)))="",INDIRECT(CONCATENATE("'2018-07'!W",TEXT(MATCH($C39,'2018-07'!$C$2:$C$100,0)+1,0)))="")),"Н/Д",INDIRECT(CONCATENATE("'2018-08'!W",TEXT(MATCH($C39,'2018-08'!$C$2:$C$100,0)+1,0)))-INDIRECT(CONCATENATE("'2018-07'!W",TEXT(MATCH($C39,'2018-07'!$C$2:$C$100,0)+1,0))))</f>
        <v>7280171193.4700012</v>
      </c>
    </row>
    <row r="40" spans="1:23" x14ac:dyDescent="0.25">
      <c r="A40" s="2" t="s">
        <v>61</v>
      </c>
      <c r="B40" s="2" t="s">
        <v>63</v>
      </c>
      <c r="C40" s="15">
        <v>91000000</v>
      </c>
      <c r="D40" s="2" t="s">
        <v>211</v>
      </c>
      <c r="E40" s="17">
        <f ca="1">IF(OR(INDIRECT(CONCATENATE("'2018-08'!E",TEXT(MATCH($C40,'2018-08'!$C$2:$C$100,0)+1,0)))="",INDIRECT(CONCATENATE("'2018-07'!E",TEXT(MATCH($C40,'2018-07'!$C$2:$C$100,0)+1,0)))="",AND(INDIRECT(CONCATENATE("'2018-08'!E",TEXT(MATCH($C40,'2018-08'!$C$2:$C$100,0)+1,0)))="",INDIRECT(CONCATENATE("'2018-07'!E",TEXT(MATCH($C40,'2018-07'!$C$2:$C$100,0)+1,0)))="")),"Н/Д",INDIRECT(CONCATENATE("'2018-08'!E",TEXT(MATCH($C40,'2018-08'!$C$2:$C$100,0)+1,0)))-INDIRECT(CONCATENATE("'2018-07'!E",TEXT(MATCH($C40,'2018-07'!$C$2:$C$100,0)+1,0))))</f>
        <v>2032092145.6700001</v>
      </c>
      <c r="F40" s="17">
        <f ca="1">IF(OR(INDIRECT(CONCATENATE("'2018-08'!F",TEXT(MATCH($C40,'2018-08'!$C$2:$C$100,0)+1,0)))="",INDIRECT(CONCATENATE("'2018-07'!F",TEXT(MATCH($C40,'2018-07'!$C$2:$C$100,0)+1,0)))="",AND(INDIRECT(CONCATENATE("'2018-08'!F",TEXT(MATCH($C40,'2018-08'!$C$2:$C$100,0)+1,0)))="",INDIRECT(CONCATENATE("'2018-07'!F",TEXT(MATCH($C40,'2018-07'!$C$2:$C$100,0)+1,0)))="")),"Н/Д",INDIRECT(CONCATENATE("'2018-08'!F",TEXT(MATCH($C40,'2018-08'!$C$2:$C$100,0)+1,0)))-INDIRECT(CONCATENATE("'2018-07'!F",TEXT(MATCH($C40,'2018-07'!$C$2:$C$100,0)+1,0))))</f>
        <v>876090331.45000029</v>
      </c>
      <c r="G40" s="17">
        <f ca="1">IF(OR(INDIRECT(CONCATENATE("'2018-08'!G",TEXT(MATCH($C40,'2018-08'!$C$2:$C$100,0)+1,0)))="",INDIRECT(CONCATENATE("'2018-07'!G",TEXT(MATCH($C40,'2018-07'!$C$2:$C$100,0)+1,0)))="",AND(INDIRECT(CONCATENATE("'2018-08'!G",TEXT(MATCH($C40,'2018-08'!$C$2:$C$100,0)+1,0)))="",INDIRECT(CONCATENATE("'2018-07'!G",TEXT(MATCH($C40,'2018-07'!$C$2:$C$100,0)+1,0)))="")),"Н/Д",INDIRECT(CONCATENATE("'2018-08'!G",TEXT(MATCH($C40,'2018-08'!$C$2:$C$100,0)+1,0)))-INDIRECT(CONCATENATE("'2018-07'!G",TEXT(MATCH($C40,'2018-07'!$C$2:$C$100,0)+1,0))))</f>
        <v>100426821.42999995</v>
      </c>
      <c r="H40" s="17">
        <f ca="1">IF(OR(INDIRECT(CONCATENATE("'2018-08'!H",TEXT(MATCH($C40,'2018-08'!$C$2:$C$100,0)+1,0)))="",INDIRECT(CONCATENATE("'2018-07'!H",TEXT(MATCH($C40,'2018-07'!$C$2:$C$100,0)+1,0)))="",AND(INDIRECT(CONCATENATE("'2018-08'!H",TEXT(MATCH($C40,'2018-08'!$C$2:$C$100,0)+1,0)))="",INDIRECT(CONCATENATE("'2018-07'!H",TEXT(MATCH($C40,'2018-07'!$C$2:$C$100,0)+1,0)))="")),"Н/Д",INDIRECT(CONCATENATE("'2018-08'!H",TEXT(MATCH($C40,'2018-08'!$C$2:$C$100,0)+1,0)))-INDIRECT(CONCATENATE("'2018-07'!H",TEXT(MATCH($C40,'2018-07'!$C$2:$C$100,0)+1,0))))</f>
        <v>326439401.08000016</v>
      </c>
      <c r="I40" s="17">
        <f ca="1">IF(OR(INDIRECT(CONCATENATE("'2018-08'!I",TEXT(MATCH($C40,'2018-08'!$C$2:$C$100,0)+1,0)))="",INDIRECT(CONCATENATE("'2018-07'!I",TEXT(MATCH($C40,'2018-07'!$C$2:$C$100,0)+1,0)))="",AND(INDIRECT(CONCATENATE("'2018-08'!I",TEXT(MATCH($C40,'2018-08'!$C$2:$C$100,0)+1,0)))="",INDIRECT(CONCATENATE("'2018-07'!I",TEXT(MATCH($C40,'2018-07'!$C$2:$C$100,0)+1,0)))="")),"Н/Д",INDIRECT(CONCATENATE("'2018-08'!I",TEXT(MATCH($C40,'2018-08'!$C$2:$C$100,0)+1,0)))-INDIRECT(CONCATENATE("'2018-07'!I",TEXT(MATCH($C40,'2018-07'!$C$2:$C$100,0)+1,0))))</f>
        <v>101478112.53999996</v>
      </c>
      <c r="J40" s="17" t="str">
        <f ca="1">IF(OR(INDIRECT(CONCATENATE("'2018-08'!J",TEXT(MATCH($C40,'2018-08'!$C$2:$C$100,0)+1,0)))="",INDIRECT(CONCATENATE("'2018-07'!J",TEXT(MATCH($C40,'2018-07'!$C$2:$C$100,0)+1,0)))="",AND(INDIRECT(CONCATENATE("'2018-08'!J",TEXT(MATCH($C40,'2018-08'!$C$2:$C$100,0)+1,0)))="",INDIRECT(CONCATENATE("'2018-07'!J",TEXT(MATCH($C40,'2018-07'!$C$2:$C$100,0)+1,0)))="")),"Н/Д",INDIRECT(CONCATENATE("'2018-08'!J",TEXT(MATCH($C40,'2018-08'!$C$2:$C$100,0)+1,0)))-INDIRECT(CONCATENATE("'2018-07'!J",TEXT(MATCH($C40,'2018-07'!$C$2:$C$100,0)+1,0))))</f>
        <v>Н/Д</v>
      </c>
      <c r="K40" s="17">
        <f ca="1">IF(OR(INDIRECT(CONCATENATE("'2018-08'!K",TEXT(MATCH($C40,'2018-08'!$C$2:$C$100,0)+1,0)))="",INDIRECT(CONCATENATE("'2018-07'!K",TEXT(MATCH($C40,'2018-07'!$C$2:$C$100,0)+1,0)))="",AND(INDIRECT(CONCATENATE("'2018-08'!K",TEXT(MATCH($C40,'2018-08'!$C$2:$C$100,0)+1,0)))="",INDIRECT(CONCATENATE("'2018-07'!K",TEXT(MATCH($C40,'2018-07'!$C$2:$C$100,0)+1,0)))="")),"Н/Д",INDIRECT(CONCATENATE("'2018-08'!K",TEXT(MATCH($C40,'2018-08'!$C$2:$C$100,0)+1,0)))-INDIRECT(CONCATENATE("'2018-07'!K",TEXT(MATCH($C40,'2018-07'!$C$2:$C$100,0)+1,0))))</f>
        <v>70022841.340000033</v>
      </c>
      <c r="L40" s="17">
        <f ca="1">IF(OR(INDIRECT(CONCATENATE("'2018-08'!L",TEXT(MATCH($C40,'2018-08'!$C$2:$C$100,0)+1,0)))="",INDIRECT(CONCATENATE("'2018-07'!L",TEXT(MATCH($C40,'2018-07'!$C$2:$C$100,0)+1,0)))="",AND(INDIRECT(CONCATENATE("'2018-08'!L",TEXT(MATCH($C40,'2018-08'!$C$2:$C$100,0)+1,0)))="",INDIRECT(CONCATENATE("'2018-07'!L",TEXT(MATCH($C40,'2018-07'!$C$2:$C$100,0)+1,0)))="")),"Н/Д",INDIRECT(CONCATENATE("'2018-08'!L",TEXT(MATCH($C40,'2018-08'!$C$2:$C$100,0)+1,0)))-INDIRECT(CONCATENATE("'2018-07'!L",TEXT(MATCH($C40,'2018-07'!$C$2:$C$100,0)+1,0))))</f>
        <v>223039900.69999993</v>
      </c>
      <c r="M40" s="17">
        <f ca="1">IF(OR(INDIRECT(CONCATENATE("'2018-08'!M",TEXT(MATCH($C40,'2018-08'!$C$2:$C$100,0)+1,0)))="",INDIRECT(CONCATENATE("'2018-07'!M",TEXT(MATCH($C40,'2018-07'!$C$2:$C$100,0)+1,0)))="",AND(INDIRECT(CONCATENATE("'2018-08'!M",TEXT(MATCH($C40,'2018-08'!$C$2:$C$100,0)+1,0)))="",INDIRECT(CONCATENATE("'2018-07'!M",TEXT(MATCH($C40,'2018-07'!$C$2:$C$100,0)+1,0)))="")),"Н/Д",INDIRECT(CONCATENATE("'2018-08'!M",TEXT(MATCH($C40,'2018-08'!$C$2:$C$100,0)+1,0)))-INDIRECT(CONCATENATE("'2018-07'!M",TEXT(MATCH($C40,'2018-07'!$C$2:$C$100,0)+1,0))))</f>
        <v>4094972.4199999981</v>
      </c>
      <c r="N40" s="17">
        <f ca="1">IF(OR(INDIRECT(CONCATENATE("'2018-08'!N",TEXT(MATCH($C40,'2018-08'!$C$2:$C$100,0)+1,0)))="",INDIRECT(CONCATENATE("'2018-07'!N",TEXT(MATCH($C40,'2018-07'!$C$2:$C$100,0)+1,0)))="",AND(INDIRECT(CONCATENATE("'2018-08'!N",TEXT(MATCH($C40,'2018-08'!$C$2:$C$100,0)+1,0)))="",INDIRECT(CONCATENATE("'2018-07'!N",TEXT(MATCH($C40,'2018-07'!$C$2:$C$100,0)+1,0)))="")),"Н/Д",INDIRECT(CONCATENATE("'2018-08'!N",TEXT(MATCH($C40,'2018-08'!$C$2:$C$100,0)+1,0)))-INDIRECT(CONCATENATE("'2018-07'!NE",TEXT(MATCH($C40,'2018-07'!$C$2:$C$100,0)+1,0))))</f>
        <v>63725446.479999997</v>
      </c>
      <c r="O40" s="17">
        <f ca="1">IF(OR(INDIRECT(CONCATENATE("'2018-08'!O",TEXT(MATCH($C40,'2018-08'!$C$2:$C$100,0)+1,0)))="",INDIRECT(CONCATENATE("'2018-07'!O",TEXT(MATCH($C40,'2018-07'!$C$2:$C$100,0)+1,0)))="",AND(INDIRECT(CONCATENATE("'2018-08'!O",TEXT(MATCH($C40,'2018-08'!$C$2:$C$100,0)+1,0)))="",INDIRECT(CONCATENATE("'2018-07'!O",TEXT(MATCH($C40,'2018-07'!$C$2:$C$100,0)+1,0)))="")),"Н/Д",INDIRECT(CONCATENATE("'2018-08'!O",TEXT(MATCH($C40,'2018-08'!$C$2:$C$100,0)+1,0)))-INDIRECT(CONCATENATE("'2018-07'!O",TEXT(MATCH($C40,'2018-07'!$C$2:$C$100,0)+1,0))))</f>
        <v>4.0500000000000114</v>
      </c>
      <c r="P40" s="17">
        <f ca="1">IF(OR(INDIRECT(CONCATENATE("'2018-08'!P",TEXT(MATCH($C40,'2018-08'!$C$2:$C$100,0)+1,0)))="",INDIRECT(CONCATENATE("'2018-07'!P",TEXT(MATCH($C40,'2018-07'!$C$2:$C$100,0)+1,0)))="",AND(INDIRECT(CONCATENATE("'2018-08'!P",TEXT(MATCH($C40,'2018-08'!$C$2:$C$100,0)+1,0)))="",INDIRECT(CONCATENATE("'2018-07'!P",TEXT(MATCH($C40,'2018-07'!$C$2:$C$100,0)+1,0)))="")),"Н/Д",INDIRECT(CONCATENATE("'2018-08'!P",TEXT(MATCH($C40,'2018-08'!$C$2:$C$100,0)+1,0)))-INDIRECT(CONCATENATE("'2018-07'!P",TEXT(MATCH($C40,'2018-07'!$C$2:$C$100,0)+1,0))))</f>
        <v>17601943.699999996</v>
      </c>
      <c r="Q40" s="17">
        <f ca="1">IF(OR(INDIRECT(CONCATENATE("'2018-08'!Q",TEXT(MATCH($C40,'2018-08'!$C$2:$C$100,0)+1,0)))="",INDIRECT(CONCATENATE("'2018-07'!Q",TEXT(MATCH($C40,'2018-07'!$C$2:$C$100,0)+1,0)))="",AND(INDIRECT(CONCATENATE("'2018-08'!Q",TEXT(MATCH($C40,'2018-08'!$C$2:$C$100,0)+1,0)))="",INDIRECT(CONCATENATE("'2018-07'!Q",TEXT(MATCH($C40,'2018-07'!$C$2:$C$100,0)+1,0)))="")),"Н/Д",INDIRECT(CONCATENATE("'2018-08'!Q",TEXT(MATCH($C40,'2018-08'!$C$2:$C$100,0)+1,0)))-INDIRECT(CONCATENATE("'2018-07'!Q",TEXT(MATCH($C40,'2018-07'!$C$2:$C$100,0)+1,0))))</f>
        <v>1426651.42</v>
      </c>
      <c r="R40" s="17">
        <f ca="1">IF(OR(INDIRECT(CONCATENATE("'2018-08'!R",TEXT(MATCH($C40,'2018-08'!$C$2:$C$100,0)+1,0)))="",INDIRECT(CONCATENATE("'2018-07'!R",TEXT(MATCH($C40,'2018-07'!$C$2:$C$100,0)+1,0)))="",AND(INDIRECT(CONCATENATE("'2018-08'!R",TEXT(MATCH($C40,'2018-08'!$C$2:$C$100,0)+1,0)))="",INDIRECT(CONCATENATE("'2018-07'!R",TEXT(MATCH($C40,'2018-07'!$C$2:$C$100,0)+1,0)))="")),"Н/Д",INDIRECT(CONCATENATE("'2018-08'!R",TEXT(MATCH($C40,'2018-08'!$C$2:$C$100,0)+1,0)))-INDIRECT(CONCATENATE("'2018-07'!R",TEXT(MATCH($C40,'2018-07'!$C$2:$C$100,0)+1,0))))</f>
        <v>2187568.5799999982</v>
      </c>
      <c r="S40" s="17">
        <f ca="1">IF(OR(INDIRECT(CONCATENATE("'2018-08'!S",TEXT(MATCH($C40,'2018-08'!$C$2:$C$100,0)+1,0)))="",INDIRECT(CONCATENATE("'2018-07'!S",TEXT(MATCH($C40,'2018-07'!$C$2:$C$100,0)+1,0)))="",AND(INDIRECT(CONCATENATE("'2018-08'!S",TEXT(MATCH($C40,'2018-08'!$C$2:$C$100,0)+1,0)))="",INDIRECT(CONCATENATE("'2018-07'!S",TEXT(MATCH($C40,'2018-07'!$C$2:$C$100,0)+1,0)))="")),"Н/Д",INDIRECT(CONCATENATE("'2018-08'!S",TEXT(MATCH($C40,'2018-08'!$C$2:$C$100,0)+1,0)))-INDIRECT(CONCATENATE("'2018-07'!S",TEXT(MATCH($C40,'2018-07'!$C$2:$C$100,0)+1,0))))</f>
        <v>296760</v>
      </c>
      <c r="T40" s="17">
        <f ca="1">IF(OR(INDIRECT(CONCATENATE("'2018-08'!T",TEXT(MATCH($C40,'2018-08'!$C$2:$C$100,0)+1,0)))="",INDIRECT(CONCATENATE("'2018-07'!T",TEXT(MATCH($C40,'2018-07'!$C$2:$C$100,0)+1,0)))="",AND(INDIRECT(CONCATENATE("'2018-08'!T",TEXT(MATCH($C40,'2018-08'!$C$2:$C$100,0)+1,0)))="",INDIRECT(CONCATENATE("'2018-07'!T",TEXT(MATCH($C40,'2018-07'!$C$2:$C$100,0)+1,0)))="")),"Н/Д",INDIRECT(CONCATENATE("'2018-08'!T",TEXT(MATCH($C40,'2018-08'!$C$2:$C$100,0)+1,0)))-INDIRECT(CONCATENATE("'2018-07'!T",TEXT(MATCH($C40,'2018-07'!$C$2:$C$100,0)+1,0))))</f>
        <v>20953796.359999999</v>
      </c>
      <c r="U40" s="17">
        <f ca="1">IF(OR(INDIRECT(CONCATENATE("'2018-08'!U",TEXT(MATCH($C40,'2018-08'!$C$2:$C$100,0)+1,0)))="",INDIRECT(CONCATENATE("'2018-07'!U",TEXT(MATCH($C40,'2018-07'!$C$2:$C$100,0)+1,0)))="",AND(INDIRECT(CONCATENATE("'2018-08'!U",TEXT(MATCH($C40,'2018-08'!$C$2:$C$100,0)+1,0)))="",INDIRECT(CONCATENATE("'2018-07'!U",TEXT(MATCH($C40,'2018-07'!$C$2:$C$100,0)+1,0)))="")),"Н/Д",INDIRECT(CONCATENATE("'2018-08'!U",TEXT(MATCH($C40,'2018-08'!$C$2:$C$100,0)+1,0)))-INDIRECT(CONCATENATE("'2018-07'!U",TEXT(MATCH($C40,'2018-07'!$C$2:$C$100,0)+1,0))))</f>
        <v>-6484625.1699999999</v>
      </c>
      <c r="V40" s="17">
        <f ca="1">IF(OR(INDIRECT(CONCATENATE("'2018-08'!V",TEXT(MATCH($C40,'2018-08'!$C$2:$C$100,0)+1,0)))="",INDIRECT(CONCATENATE("'2018-07'!V",TEXT(MATCH($C40,'2018-07'!$C$2:$C$100,0)+1,0)))="",AND(INDIRECT(CONCATENATE("'2018-08'!V",TEXT(MATCH($C40,'2018-08'!$C$2:$C$100,0)+1,0)))="",INDIRECT(CONCATENATE("'2018-07'!V",TEXT(MATCH($C40,'2018-07'!$C$2:$C$100,0)+1,0)))="")),"Н/Д",INDIRECT(CONCATENATE("'2018-08'!V",TEXT(MATCH($C40,'2018-08'!$C$2:$C$100,0)+1,0)))-INDIRECT(CONCATENATE("'2018-07'!V",TEXT(MATCH($C40,'2018-07'!$C$2:$C$100,0)+1,0))))</f>
        <v>1156001814.2200012</v>
      </c>
      <c r="W40" s="17">
        <f ca="1">IF(OR(INDIRECT(CONCATENATE("'2018-08'!W",TEXT(MATCH($C40,'2018-08'!$C$2:$C$100,0)+1,0)))="",INDIRECT(CONCATENATE("'2018-07'!W",TEXT(MATCH($C40,'2018-07'!$C$2:$C$100,0)+1,0)))="",AND(INDIRECT(CONCATENATE("'2018-08'!W",TEXT(MATCH($C40,'2018-08'!$C$2:$C$100,0)+1,0)))="",INDIRECT(CONCATENATE("'2018-07'!W",TEXT(MATCH($C40,'2018-07'!$C$2:$C$100,0)+1,0)))="")),"Н/Д",INDIRECT(CONCATENATE("'2018-08'!W",TEXT(MATCH($C40,'2018-08'!$C$2:$C$100,0)+1,0)))-INDIRECT(CONCATENATE("'2018-07'!W",TEXT(MATCH($C40,'2018-07'!$C$2:$C$100,0)+1,0))))</f>
        <v>4935121402.2299957</v>
      </c>
    </row>
    <row r="41" spans="1:23" x14ac:dyDescent="0.25">
      <c r="A41" s="2" t="s">
        <v>61</v>
      </c>
      <c r="B41" s="2" t="s">
        <v>64</v>
      </c>
      <c r="C41" s="15">
        <v>82000000</v>
      </c>
      <c r="D41" s="2" t="s">
        <v>211</v>
      </c>
      <c r="E41" s="17">
        <f ca="1">IF(OR(INDIRECT(CONCATENATE("'2018-08'!E",TEXT(MATCH($C41,'2018-08'!$C$2:$C$100,0)+1,0)))="",INDIRECT(CONCATENATE("'2018-07'!E",TEXT(MATCH($C41,'2018-07'!$C$2:$C$100,0)+1,0)))="",AND(INDIRECT(CONCATENATE("'2018-08'!E",TEXT(MATCH($C41,'2018-08'!$C$2:$C$100,0)+1,0)))="",INDIRECT(CONCATENATE("'2018-07'!E",TEXT(MATCH($C41,'2018-07'!$C$2:$C$100,0)+1,0)))="")),"Н/Д",INDIRECT(CONCATENATE("'2018-08'!E",TEXT(MATCH($C41,'2018-08'!$C$2:$C$100,0)+1,0)))-INDIRECT(CONCATENATE("'2018-07'!E",TEXT(MATCH($C41,'2018-07'!$C$2:$C$100,0)+1,0))))</f>
        <v>10499110329.450005</v>
      </c>
      <c r="F41" s="17">
        <f ca="1">IF(OR(INDIRECT(CONCATENATE("'2018-08'!F",TEXT(MATCH($C41,'2018-08'!$C$2:$C$100,0)+1,0)))="",INDIRECT(CONCATENATE("'2018-07'!F",TEXT(MATCH($C41,'2018-07'!$C$2:$C$100,0)+1,0)))="",AND(INDIRECT(CONCATENATE("'2018-08'!F",TEXT(MATCH($C41,'2018-08'!$C$2:$C$100,0)+1,0)))="",INDIRECT(CONCATENATE("'2018-07'!F",TEXT(MATCH($C41,'2018-07'!$C$2:$C$100,0)+1,0)))="")),"Н/Д",INDIRECT(CONCATENATE("'2018-08'!F",TEXT(MATCH($C41,'2018-08'!$C$2:$C$100,0)+1,0)))-INDIRECT(CONCATENATE("'2018-07'!F",TEXT(MATCH($C41,'2018-07'!$C$2:$C$100,0)+1,0))))</f>
        <v>3770634146.6399994</v>
      </c>
      <c r="G41" s="17">
        <f ca="1">IF(OR(INDIRECT(CONCATENATE("'2018-08'!G",TEXT(MATCH($C41,'2018-08'!$C$2:$C$100,0)+1,0)))="",INDIRECT(CONCATENATE("'2018-07'!G",TEXT(MATCH($C41,'2018-07'!$C$2:$C$100,0)+1,0)))="",AND(INDIRECT(CONCATENATE("'2018-08'!G",TEXT(MATCH($C41,'2018-08'!$C$2:$C$100,0)+1,0)))="",INDIRECT(CONCATENATE("'2018-07'!G",TEXT(MATCH($C41,'2018-07'!$C$2:$C$100,0)+1,0)))="")),"Н/Д",INDIRECT(CONCATENATE("'2018-08'!G",TEXT(MATCH($C41,'2018-08'!$C$2:$C$100,0)+1,0)))-INDIRECT(CONCATENATE("'2018-07'!G",TEXT(MATCH($C41,'2018-07'!$C$2:$C$100,0)+1,0))))</f>
        <v>325373167.22000027</v>
      </c>
      <c r="H41" s="17">
        <f ca="1">IF(OR(INDIRECT(CONCATENATE("'2018-08'!H",TEXT(MATCH($C41,'2018-08'!$C$2:$C$100,0)+1,0)))="",INDIRECT(CONCATENATE("'2018-07'!H",TEXT(MATCH($C41,'2018-07'!$C$2:$C$100,0)+1,0)))="",AND(INDIRECT(CONCATENATE("'2018-08'!H",TEXT(MATCH($C41,'2018-08'!$C$2:$C$100,0)+1,0)))="",INDIRECT(CONCATENATE("'2018-07'!H",TEXT(MATCH($C41,'2018-07'!$C$2:$C$100,0)+1,0)))="")),"Н/Д",INDIRECT(CONCATENATE("'2018-08'!H",TEXT(MATCH($C41,'2018-08'!$C$2:$C$100,0)+1,0)))-INDIRECT(CONCATENATE("'2018-07'!H",TEXT(MATCH($C41,'2018-07'!$C$2:$C$100,0)+1,0))))</f>
        <v>1149733174.1499996</v>
      </c>
      <c r="I41" s="17">
        <f ca="1">IF(OR(INDIRECT(CONCATENATE("'2018-08'!I",TEXT(MATCH($C41,'2018-08'!$C$2:$C$100,0)+1,0)))="",INDIRECT(CONCATENATE("'2018-07'!I",TEXT(MATCH($C41,'2018-07'!$C$2:$C$100,0)+1,0)))="",AND(INDIRECT(CONCATENATE("'2018-08'!I",TEXT(MATCH($C41,'2018-08'!$C$2:$C$100,0)+1,0)))="",INDIRECT(CONCATENATE("'2018-07'!I",TEXT(MATCH($C41,'2018-07'!$C$2:$C$100,0)+1,0)))="")),"Н/Д",INDIRECT(CONCATENATE("'2018-08'!I",TEXT(MATCH($C41,'2018-08'!$C$2:$C$100,0)+1,0)))-INDIRECT(CONCATENATE("'2018-07'!I",TEXT(MATCH($C41,'2018-07'!$C$2:$C$100,0)+1,0))))</f>
        <v>716559694.46999979</v>
      </c>
      <c r="J41" s="17" t="str">
        <f ca="1">IF(OR(INDIRECT(CONCATENATE("'2018-08'!J",TEXT(MATCH($C41,'2018-08'!$C$2:$C$100,0)+1,0)))="",INDIRECT(CONCATENATE("'2018-07'!J",TEXT(MATCH($C41,'2018-07'!$C$2:$C$100,0)+1,0)))="",AND(INDIRECT(CONCATENATE("'2018-08'!J",TEXT(MATCH($C41,'2018-08'!$C$2:$C$100,0)+1,0)))="",INDIRECT(CONCATENATE("'2018-07'!J",TEXT(MATCH($C41,'2018-07'!$C$2:$C$100,0)+1,0)))="")),"Н/Д",INDIRECT(CONCATENATE("'2018-08'!J",TEXT(MATCH($C41,'2018-08'!$C$2:$C$100,0)+1,0)))-INDIRECT(CONCATENATE("'2018-07'!J",TEXT(MATCH($C41,'2018-07'!$C$2:$C$100,0)+1,0))))</f>
        <v>Н/Д</v>
      </c>
      <c r="K41" s="17">
        <f ca="1">IF(OR(INDIRECT(CONCATENATE("'2018-08'!K",TEXT(MATCH($C41,'2018-08'!$C$2:$C$100,0)+1,0)))="",INDIRECT(CONCATENATE("'2018-07'!K",TEXT(MATCH($C41,'2018-07'!$C$2:$C$100,0)+1,0)))="",AND(INDIRECT(CONCATENATE("'2018-08'!K",TEXT(MATCH($C41,'2018-08'!$C$2:$C$100,0)+1,0)))="",INDIRECT(CONCATENATE("'2018-07'!K",TEXT(MATCH($C41,'2018-07'!$C$2:$C$100,0)+1,0)))="")),"Н/Д",INDIRECT(CONCATENATE("'2018-08'!K",TEXT(MATCH($C41,'2018-08'!$C$2:$C$100,0)+1,0)))-INDIRECT(CONCATENATE("'2018-07'!K",TEXT(MATCH($C41,'2018-07'!$C$2:$C$100,0)+1,0))))</f>
        <v>197433749.15999997</v>
      </c>
      <c r="L41" s="17">
        <f ca="1">IF(OR(INDIRECT(CONCATENATE("'2018-08'!L",TEXT(MATCH($C41,'2018-08'!$C$2:$C$100,0)+1,0)))="",INDIRECT(CONCATENATE("'2018-07'!L",TEXT(MATCH($C41,'2018-07'!$C$2:$C$100,0)+1,0)))="",AND(INDIRECT(CONCATENATE("'2018-08'!L",TEXT(MATCH($C41,'2018-08'!$C$2:$C$100,0)+1,0)))="",INDIRECT(CONCATENATE("'2018-07'!L",TEXT(MATCH($C41,'2018-07'!$C$2:$C$100,0)+1,0)))="")),"Н/Д",INDIRECT(CONCATENATE("'2018-08'!L",TEXT(MATCH($C41,'2018-08'!$C$2:$C$100,0)+1,0)))-INDIRECT(CONCATENATE("'2018-07'!L",TEXT(MATCH($C41,'2018-07'!$C$2:$C$100,0)+1,0))))</f>
        <v>921011881.56999969</v>
      </c>
      <c r="M41" s="17">
        <f ca="1">IF(OR(INDIRECT(CONCATENATE("'2018-08'!M",TEXT(MATCH($C41,'2018-08'!$C$2:$C$100,0)+1,0)))="",INDIRECT(CONCATENATE("'2018-07'!M",TEXT(MATCH($C41,'2018-07'!$C$2:$C$100,0)+1,0)))="",AND(INDIRECT(CONCATENATE("'2018-08'!M",TEXT(MATCH($C41,'2018-08'!$C$2:$C$100,0)+1,0)))="",INDIRECT(CONCATENATE("'2018-07'!M",TEXT(MATCH($C41,'2018-07'!$C$2:$C$100,0)+1,0)))="")),"Н/Д",INDIRECT(CONCATENATE("'2018-08'!M",TEXT(MATCH($C41,'2018-08'!$C$2:$C$100,0)+1,0)))-INDIRECT(CONCATENATE("'2018-07'!M",TEXT(MATCH($C41,'2018-07'!$C$2:$C$100,0)+1,0))))</f>
        <v>1851146.1400000006</v>
      </c>
      <c r="N41" s="17">
        <f ca="1">IF(OR(INDIRECT(CONCATENATE("'2018-08'!N",TEXT(MATCH($C41,'2018-08'!$C$2:$C$100,0)+1,0)))="",INDIRECT(CONCATENATE("'2018-07'!N",TEXT(MATCH($C41,'2018-07'!$C$2:$C$100,0)+1,0)))="",AND(INDIRECT(CONCATENATE("'2018-08'!N",TEXT(MATCH($C41,'2018-08'!$C$2:$C$100,0)+1,0)))="",INDIRECT(CONCATENATE("'2018-07'!N",TEXT(MATCH($C41,'2018-07'!$C$2:$C$100,0)+1,0)))="")),"Н/Д",INDIRECT(CONCATENATE("'2018-08'!N",TEXT(MATCH($C41,'2018-08'!$C$2:$C$100,0)+1,0)))-INDIRECT(CONCATENATE("'2018-07'!NE",TEXT(MATCH($C41,'2018-07'!$C$2:$C$100,0)+1,0))))</f>
        <v>94921082.849999994</v>
      </c>
      <c r="O41" s="17">
        <f ca="1">IF(OR(INDIRECT(CONCATENATE("'2018-08'!O",TEXT(MATCH($C41,'2018-08'!$C$2:$C$100,0)+1,0)))="",INDIRECT(CONCATENATE("'2018-07'!O",TEXT(MATCH($C41,'2018-07'!$C$2:$C$100,0)+1,0)))="",AND(INDIRECT(CONCATENATE("'2018-08'!O",TEXT(MATCH($C41,'2018-08'!$C$2:$C$100,0)+1,0)))="",INDIRECT(CONCATENATE("'2018-07'!O",TEXT(MATCH($C41,'2018-07'!$C$2:$C$100,0)+1,0)))="")),"Н/Д",INDIRECT(CONCATENATE("'2018-08'!O",TEXT(MATCH($C41,'2018-08'!$C$2:$C$100,0)+1,0)))-INDIRECT(CONCATENATE("'2018-07'!O",TEXT(MATCH($C41,'2018-07'!$C$2:$C$100,0)+1,0))))</f>
        <v>876675.61000000034</v>
      </c>
      <c r="P41" s="17">
        <f ca="1">IF(OR(INDIRECT(CONCATENATE("'2018-08'!P",TEXT(MATCH($C41,'2018-08'!$C$2:$C$100,0)+1,0)))="",INDIRECT(CONCATENATE("'2018-07'!P",TEXT(MATCH($C41,'2018-07'!$C$2:$C$100,0)+1,0)))="",AND(INDIRECT(CONCATENATE("'2018-08'!P",TEXT(MATCH($C41,'2018-08'!$C$2:$C$100,0)+1,0)))="",INDIRECT(CONCATENATE("'2018-07'!P",TEXT(MATCH($C41,'2018-07'!$C$2:$C$100,0)+1,0)))="")),"Н/Д",INDIRECT(CONCATENATE("'2018-08'!P",TEXT(MATCH($C41,'2018-08'!$C$2:$C$100,0)+1,0)))-INDIRECT(CONCATENATE("'2018-07'!P",TEXT(MATCH($C41,'2018-07'!$C$2:$C$100,0)+1,0))))</f>
        <v>107300329.52000004</v>
      </c>
      <c r="Q41" s="17">
        <f ca="1">IF(OR(INDIRECT(CONCATENATE("'2018-08'!Q",TEXT(MATCH($C41,'2018-08'!$C$2:$C$100,0)+1,0)))="",INDIRECT(CONCATENATE("'2018-07'!Q",TEXT(MATCH($C41,'2018-07'!$C$2:$C$100,0)+1,0)))="",AND(INDIRECT(CONCATENATE("'2018-08'!Q",TEXT(MATCH($C41,'2018-08'!$C$2:$C$100,0)+1,0)))="",INDIRECT(CONCATENATE("'2018-07'!Q",TEXT(MATCH($C41,'2018-07'!$C$2:$C$100,0)+1,0)))="")),"Н/Д",INDIRECT(CONCATENATE("'2018-08'!Q",TEXT(MATCH($C41,'2018-08'!$C$2:$C$100,0)+1,0)))-INDIRECT(CONCATENATE("'2018-07'!Q",TEXT(MATCH($C41,'2018-07'!$C$2:$C$100,0)+1,0))))</f>
        <v>1790492</v>
      </c>
      <c r="R41" s="17">
        <f ca="1">IF(OR(INDIRECT(CONCATENATE("'2018-08'!R",TEXT(MATCH($C41,'2018-08'!$C$2:$C$100,0)+1,0)))="",INDIRECT(CONCATENATE("'2018-07'!R",TEXT(MATCH($C41,'2018-07'!$C$2:$C$100,0)+1,0)))="",AND(INDIRECT(CONCATENATE("'2018-08'!R",TEXT(MATCH($C41,'2018-08'!$C$2:$C$100,0)+1,0)))="",INDIRECT(CONCATENATE("'2018-07'!R",TEXT(MATCH($C41,'2018-07'!$C$2:$C$100,0)+1,0)))="")),"Н/Д",INDIRECT(CONCATENATE("'2018-08'!R",TEXT(MATCH($C41,'2018-08'!$C$2:$C$100,0)+1,0)))-INDIRECT(CONCATENATE("'2018-07'!R",TEXT(MATCH($C41,'2018-07'!$C$2:$C$100,0)+1,0))))</f>
        <v>21433575.460000008</v>
      </c>
      <c r="S41" s="17">
        <f ca="1">IF(OR(INDIRECT(CONCATENATE("'2018-08'!S",TEXT(MATCH($C41,'2018-08'!$C$2:$C$100,0)+1,0)))="",INDIRECT(CONCATENATE("'2018-07'!S",TEXT(MATCH($C41,'2018-07'!$C$2:$C$100,0)+1,0)))="",AND(INDIRECT(CONCATENATE("'2018-08'!S",TEXT(MATCH($C41,'2018-08'!$C$2:$C$100,0)+1,0)))="",INDIRECT(CONCATENATE("'2018-07'!S",TEXT(MATCH($C41,'2018-07'!$C$2:$C$100,0)+1,0)))="")),"Н/Д",INDIRECT(CONCATENATE("'2018-08'!S",TEXT(MATCH($C41,'2018-08'!$C$2:$C$100,0)+1,0)))-INDIRECT(CONCATENATE("'2018-07'!S",TEXT(MATCH($C41,'2018-07'!$C$2:$C$100,0)+1,0))))</f>
        <v>42143</v>
      </c>
      <c r="T41" s="17">
        <f ca="1">IF(OR(INDIRECT(CONCATENATE("'2018-08'!T",TEXT(MATCH($C41,'2018-08'!$C$2:$C$100,0)+1,0)))="",INDIRECT(CONCATENATE("'2018-07'!T",TEXT(MATCH($C41,'2018-07'!$C$2:$C$100,0)+1,0)))="",AND(INDIRECT(CONCATENATE("'2018-08'!T",TEXT(MATCH($C41,'2018-08'!$C$2:$C$100,0)+1,0)))="",INDIRECT(CONCATENATE("'2018-07'!T",TEXT(MATCH($C41,'2018-07'!$C$2:$C$100,0)+1,0)))="")),"Н/Д",INDIRECT(CONCATENATE("'2018-08'!T",TEXT(MATCH($C41,'2018-08'!$C$2:$C$100,0)+1,0)))-INDIRECT(CONCATENATE("'2018-07'!T",TEXT(MATCH($C41,'2018-07'!$C$2:$C$100,0)+1,0))))</f>
        <v>187451959.15999997</v>
      </c>
      <c r="U41" s="17">
        <f ca="1">IF(OR(INDIRECT(CONCATENATE("'2018-08'!U",TEXT(MATCH($C41,'2018-08'!$C$2:$C$100,0)+1,0)))="",INDIRECT(CONCATENATE("'2018-07'!U",TEXT(MATCH($C41,'2018-07'!$C$2:$C$100,0)+1,0)))="",AND(INDIRECT(CONCATENATE("'2018-08'!U",TEXT(MATCH($C41,'2018-08'!$C$2:$C$100,0)+1,0)))="",INDIRECT(CONCATENATE("'2018-07'!U",TEXT(MATCH($C41,'2018-07'!$C$2:$C$100,0)+1,0)))="")),"Н/Д",INDIRECT(CONCATENATE("'2018-08'!U",TEXT(MATCH($C41,'2018-08'!$C$2:$C$100,0)+1,0)))-INDIRECT(CONCATENATE("'2018-07'!U",TEXT(MATCH($C41,'2018-07'!$C$2:$C$100,0)+1,0))))</f>
        <v>90500900.920000017</v>
      </c>
      <c r="V41" s="17">
        <f ca="1">IF(OR(INDIRECT(CONCATENATE("'2018-08'!V",TEXT(MATCH($C41,'2018-08'!$C$2:$C$100,0)+1,0)))="",INDIRECT(CONCATENATE("'2018-07'!V",TEXT(MATCH($C41,'2018-07'!$C$2:$C$100,0)+1,0)))="",AND(INDIRECT(CONCATENATE("'2018-08'!V",TEXT(MATCH($C41,'2018-08'!$C$2:$C$100,0)+1,0)))="",INDIRECT(CONCATENATE("'2018-07'!V",TEXT(MATCH($C41,'2018-07'!$C$2:$C$100,0)+1,0)))="")),"Н/Д",INDIRECT(CONCATENATE("'2018-08'!V",TEXT(MATCH($C41,'2018-08'!$C$2:$C$100,0)+1,0)))-INDIRECT(CONCATENATE("'2018-07'!V",TEXT(MATCH($C41,'2018-07'!$C$2:$C$100,0)+1,0))))</f>
        <v>6728476182.8100052</v>
      </c>
      <c r="W41" s="17">
        <f ca="1">IF(OR(INDIRECT(CONCATENATE("'2018-08'!W",TEXT(MATCH($C41,'2018-08'!$C$2:$C$100,0)+1,0)))="",INDIRECT(CONCATENATE("'2018-07'!W",TEXT(MATCH($C41,'2018-07'!$C$2:$C$100,0)+1,0)))="",AND(INDIRECT(CONCATENATE("'2018-08'!W",TEXT(MATCH($C41,'2018-08'!$C$2:$C$100,0)+1,0)))="",INDIRECT(CONCATENATE("'2018-07'!W",TEXT(MATCH($C41,'2018-07'!$C$2:$C$100,0)+1,0)))="")),"Н/Д",INDIRECT(CONCATENATE("'2018-08'!W",TEXT(MATCH($C41,'2018-08'!$C$2:$C$100,0)+1,0)))-INDIRECT(CONCATENATE("'2018-07'!W",TEXT(MATCH($C41,'2018-07'!$C$2:$C$100,0)+1,0))))</f>
        <v>24733048612.470001</v>
      </c>
    </row>
    <row r="42" spans="1:23" x14ac:dyDescent="0.25">
      <c r="A42" s="2" t="s">
        <v>61</v>
      </c>
      <c r="B42" s="2" t="s">
        <v>65</v>
      </c>
      <c r="C42" s="15">
        <v>26000000</v>
      </c>
      <c r="D42" s="2" t="s">
        <v>211</v>
      </c>
      <c r="E42" s="17">
        <f ca="1">IF(OR(INDIRECT(CONCATENATE("'2018-08'!E",TEXT(MATCH($C42,'2018-08'!$C$2:$C$100,0)+1,0)))="",INDIRECT(CONCATENATE("'2018-07'!E",TEXT(MATCH($C42,'2018-07'!$C$2:$C$100,0)+1,0)))="",AND(INDIRECT(CONCATENATE("'2018-08'!E",TEXT(MATCH($C42,'2018-08'!$C$2:$C$100,0)+1,0)))="",INDIRECT(CONCATENATE("'2018-07'!E",TEXT(MATCH($C42,'2018-07'!$C$2:$C$100,0)+1,0)))="")),"Н/Д",INDIRECT(CONCATENATE("'2018-08'!E",TEXT(MATCH($C42,'2018-08'!$C$2:$C$100,0)+1,0)))-INDIRECT(CONCATENATE("'2018-07'!E",TEXT(MATCH($C42,'2018-07'!$C$2:$C$100,0)+1,0))))</f>
        <v>2037719732.5100002</v>
      </c>
      <c r="F42" s="17">
        <f ca="1">IF(OR(INDIRECT(CONCATENATE("'2018-08'!F",TEXT(MATCH($C42,'2018-08'!$C$2:$C$100,0)+1,0)))="",INDIRECT(CONCATENATE("'2018-07'!F",TEXT(MATCH($C42,'2018-07'!$C$2:$C$100,0)+1,0)))="",AND(INDIRECT(CONCATENATE("'2018-08'!F",TEXT(MATCH($C42,'2018-08'!$C$2:$C$100,0)+1,0)))="",INDIRECT(CONCATENATE("'2018-07'!F",TEXT(MATCH($C42,'2018-07'!$C$2:$C$100,0)+1,0)))="")),"Н/Д",INDIRECT(CONCATENATE("'2018-08'!F",TEXT(MATCH($C42,'2018-08'!$C$2:$C$100,0)+1,0)))-INDIRECT(CONCATENATE("'2018-07'!F",TEXT(MATCH($C42,'2018-07'!$C$2:$C$100,0)+1,0))))</f>
        <v>433782361.81999993</v>
      </c>
      <c r="G42" s="17">
        <f ca="1">IF(OR(INDIRECT(CONCATENATE("'2018-08'!G",TEXT(MATCH($C42,'2018-08'!$C$2:$C$100,0)+1,0)))="",INDIRECT(CONCATENATE("'2018-07'!G",TEXT(MATCH($C42,'2018-07'!$C$2:$C$100,0)+1,0)))="",AND(INDIRECT(CONCATENATE("'2018-08'!G",TEXT(MATCH($C42,'2018-08'!$C$2:$C$100,0)+1,0)))="",INDIRECT(CONCATENATE("'2018-07'!G",TEXT(MATCH($C42,'2018-07'!$C$2:$C$100,0)+1,0)))="")),"Н/Д",INDIRECT(CONCATENATE("'2018-08'!G",TEXT(MATCH($C42,'2018-08'!$C$2:$C$100,0)+1,0)))-INDIRECT(CONCATENATE("'2018-07'!G",TEXT(MATCH($C42,'2018-07'!$C$2:$C$100,0)+1,0))))</f>
        <v>27792826.029999986</v>
      </c>
      <c r="H42" s="17">
        <f ca="1">IF(OR(INDIRECT(CONCATENATE("'2018-08'!H",TEXT(MATCH($C42,'2018-08'!$C$2:$C$100,0)+1,0)))="",INDIRECT(CONCATENATE("'2018-07'!H",TEXT(MATCH($C42,'2018-07'!$C$2:$C$100,0)+1,0)))="",AND(INDIRECT(CONCATENATE("'2018-08'!H",TEXT(MATCH($C42,'2018-08'!$C$2:$C$100,0)+1,0)))="",INDIRECT(CONCATENATE("'2018-07'!H",TEXT(MATCH($C42,'2018-07'!$C$2:$C$100,0)+1,0)))="")),"Н/Д",INDIRECT(CONCATENATE("'2018-08'!H",TEXT(MATCH($C42,'2018-08'!$C$2:$C$100,0)+1,0)))-INDIRECT(CONCATENATE("'2018-07'!H",TEXT(MATCH($C42,'2018-07'!$C$2:$C$100,0)+1,0))))</f>
        <v>227638654.27999997</v>
      </c>
      <c r="I42" s="17">
        <f ca="1">IF(OR(INDIRECT(CONCATENATE("'2018-08'!I",TEXT(MATCH($C42,'2018-08'!$C$2:$C$100,0)+1,0)))="",INDIRECT(CONCATENATE("'2018-07'!I",TEXT(MATCH($C42,'2018-07'!$C$2:$C$100,0)+1,0)))="",AND(INDIRECT(CONCATENATE("'2018-08'!I",TEXT(MATCH($C42,'2018-08'!$C$2:$C$100,0)+1,0)))="",INDIRECT(CONCATENATE("'2018-07'!I",TEXT(MATCH($C42,'2018-07'!$C$2:$C$100,0)+1,0)))="")),"Н/Д",INDIRECT(CONCATENATE("'2018-08'!I",TEXT(MATCH($C42,'2018-08'!$C$2:$C$100,0)+1,0)))-INDIRECT(CONCATENATE("'2018-07'!I",TEXT(MATCH($C42,'2018-07'!$C$2:$C$100,0)+1,0))))</f>
        <v>59804652.300000012</v>
      </c>
      <c r="J42" s="17" t="str">
        <f ca="1">IF(OR(INDIRECT(CONCATENATE("'2018-08'!J",TEXT(MATCH($C42,'2018-08'!$C$2:$C$100,0)+1,0)))="",INDIRECT(CONCATENATE("'2018-07'!J",TEXT(MATCH($C42,'2018-07'!$C$2:$C$100,0)+1,0)))="",AND(INDIRECT(CONCATENATE("'2018-08'!J",TEXT(MATCH($C42,'2018-08'!$C$2:$C$100,0)+1,0)))="",INDIRECT(CONCATENATE("'2018-07'!J",TEXT(MATCH($C42,'2018-07'!$C$2:$C$100,0)+1,0)))="")),"Н/Д",INDIRECT(CONCATENATE("'2018-08'!J",TEXT(MATCH($C42,'2018-08'!$C$2:$C$100,0)+1,0)))-INDIRECT(CONCATENATE("'2018-07'!J",TEXT(MATCH($C42,'2018-07'!$C$2:$C$100,0)+1,0))))</f>
        <v>Н/Д</v>
      </c>
      <c r="K42" s="17">
        <f ca="1">IF(OR(INDIRECT(CONCATENATE("'2018-08'!K",TEXT(MATCH($C42,'2018-08'!$C$2:$C$100,0)+1,0)))="",INDIRECT(CONCATENATE("'2018-07'!K",TEXT(MATCH($C42,'2018-07'!$C$2:$C$100,0)+1,0)))="",AND(INDIRECT(CONCATENATE("'2018-08'!K",TEXT(MATCH($C42,'2018-08'!$C$2:$C$100,0)+1,0)))="",INDIRECT(CONCATENATE("'2018-07'!K",TEXT(MATCH($C42,'2018-07'!$C$2:$C$100,0)+1,0)))="")),"Н/Д",INDIRECT(CONCATENATE("'2018-08'!K",TEXT(MATCH($C42,'2018-08'!$C$2:$C$100,0)+1,0)))-INDIRECT(CONCATENATE("'2018-07'!K",TEXT(MATCH($C42,'2018-07'!$C$2:$C$100,0)+1,0))))</f>
        <v>8230974.4099999964</v>
      </c>
      <c r="L42" s="17">
        <f ca="1">IF(OR(INDIRECT(CONCATENATE("'2018-08'!L",TEXT(MATCH($C42,'2018-08'!$C$2:$C$100,0)+1,0)))="",INDIRECT(CONCATENATE("'2018-07'!L",TEXT(MATCH($C42,'2018-07'!$C$2:$C$100,0)+1,0)))="",AND(INDIRECT(CONCATENATE("'2018-08'!L",TEXT(MATCH($C42,'2018-08'!$C$2:$C$100,0)+1,0)))="",INDIRECT(CONCATENATE("'2018-07'!L",TEXT(MATCH($C42,'2018-07'!$C$2:$C$100,0)+1,0)))="")),"Н/Д",INDIRECT(CONCATENATE("'2018-08'!L",TEXT(MATCH($C42,'2018-08'!$C$2:$C$100,0)+1,0)))-INDIRECT(CONCATENATE("'2018-07'!L",TEXT(MATCH($C42,'2018-07'!$C$2:$C$100,0)+1,0))))</f>
        <v>82991295.700000003</v>
      </c>
      <c r="M42" s="17">
        <f ca="1">IF(OR(INDIRECT(CONCATENATE("'2018-08'!M",TEXT(MATCH($C42,'2018-08'!$C$2:$C$100,0)+1,0)))="",INDIRECT(CONCATENATE("'2018-07'!M",TEXT(MATCH($C42,'2018-07'!$C$2:$C$100,0)+1,0)))="",AND(INDIRECT(CONCATENATE("'2018-08'!M",TEXT(MATCH($C42,'2018-08'!$C$2:$C$100,0)+1,0)))="",INDIRECT(CONCATENATE("'2018-07'!M",TEXT(MATCH($C42,'2018-07'!$C$2:$C$100,0)+1,0)))="")),"Н/Д",INDIRECT(CONCATENATE("'2018-08'!M",TEXT(MATCH($C42,'2018-08'!$C$2:$C$100,0)+1,0)))-INDIRECT(CONCATENATE("'2018-07'!M",TEXT(MATCH($C42,'2018-07'!$C$2:$C$100,0)+1,0))))</f>
        <v>73816.999999999971</v>
      </c>
      <c r="N42" s="17">
        <f ca="1">IF(OR(INDIRECT(CONCATENATE("'2018-08'!N",TEXT(MATCH($C42,'2018-08'!$C$2:$C$100,0)+1,0)))="",INDIRECT(CONCATENATE("'2018-07'!N",TEXT(MATCH($C42,'2018-07'!$C$2:$C$100,0)+1,0)))="",AND(INDIRECT(CONCATENATE("'2018-08'!N",TEXT(MATCH($C42,'2018-08'!$C$2:$C$100,0)+1,0)))="",INDIRECT(CONCATENATE("'2018-07'!N",TEXT(MATCH($C42,'2018-07'!$C$2:$C$100,0)+1,0)))="")),"Н/Д",INDIRECT(CONCATENATE("'2018-08'!N",TEXT(MATCH($C42,'2018-08'!$C$2:$C$100,0)+1,0)))-INDIRECT(CONCATENATE("'2018-07'!NE",TEXT(MATCH($C42,'2018-07'!$C$2:$C$100,0)+1,0))))</f>
        <v>35265581.200000003</v>
      </c>
      <c r="O42" s="17">
        <f ca="1">IF(OR(INDIRECT(CONCATENATE("'2018-08'!O",TEXT(MATCH($C42,'2018-08'!$C$2:$C$100,0)+1,0)))="",INDIRECT(CONCATENATE("'2018-07'!O",TEXT(MATCH($C42,'2018-07'!$C$2:$C$100,0)+1,0)))="",AND(INDIRECT(CONCATENATE("'2018-08'!O",TEXT(MATCH($C42,'2018-08'!$C$2:$C$100,0)+1,0)))="",INDIRECT(CONCATENATE("'2018-07'!O",TEXT(MATCH($C42,'2018-07'!$C$2:$C$100,0)+1,0)))="")),"Н/Д",INDIRECT(CONCATENATE("'2018-08'!O",TEXT(MATCH($C42,'2018-08'!$C$2:$C$100,0)+1,0)))-INDIRECT(CONCATENATE("'2018-07'!O",TEXT(MATCH($C42,'2018-07'!$C$2:$C$100,0)+1,0))))</f>
        <v>-25490.999999999996</v>
      </c>
      <c r="P42" s="17">
        <f ca="1">IF(OR(INDIRECT(CONCATENATE("'2018-08'!P",TEXT(MATCH($C42,'2018-08'!$C$2:$C$100,0)+1,0)))="",INDIRECT(CONCATENATE("'2018-07'!P",TEXT(MATCH($C42,'2018-07'!$C$2:$C$100,0)+1,0)))="",AND(INDIRECT(CONCATENATE("'2018-08'!P",TEXT(MATCH($C42,'2018-08'!$C$2:$C$100,0)+1,0)))="",INDIRECT(CONCATENATE("'2018-07'!P",TEXT(MATCH($C42,'2018-07'!$C$2:$C$100,0)+1,0)))="")),"Н/Д",INDIRECT(CONCATENATE("'2018-08'!P",TEXT(MATCH($C42,'2018-08'!$C$2:$C$100,0)+1,0)))-INDIRECT(CONCATENATE("'2018-07'!P",TEXT(MATCH($C42,'2018-07'!$C$2:$C$100,0)+1,0))))</f>
        <v>3377212</v>
      </c>
      <c r="Q42" s="17">
        <f ca="1">IF(OR(INDIRECT(CONCATENATE("'2018-08'!Q",TEXT(MATCH($C42,'2018-08'!$C$2:$C$100,0)+1,0)))="",INDIRECT(CONCATENATE("'2018-07'!Q",TEXT(MATCH($C42,'2018-07'!$C$2:$C$100,0)+1,0)))="",AND(INDIRECT(CONCATENATE("'2018-08'!Q",TEXT(MATCH($C42,'2018-08'!$C$2:$C$100,0)+1,0)))="",INDIRECT(CONCATENATE("'2018-07'!Q",TEXT(MATCH($C42,'2018-07'!$C$2:$C$100,0)+1,0)))="")),"Н/Д",INDIRECT(CONCATENATE("'2018-08'!Q",TEXT(MATCH($C42,'2018-08'!$C$2:$C$100,0)+1,0)))-INDIRECT(CONCATENATE("'2018-07'!Q",TEXT(MATCH($C42,'2018-07'!$C$2:$C$100,0)+1,0))))</f>
        <v>113609.86999999988</v>
      </c>
      <c r="R42" s="17">
        <f ca="1">IF(OR(INDIRECT(CONCATENATE("'2018-08'!R",TEXT(MATCH($C42,'2018-08'!$C$2:$C$100,0)+1,0)))="",INDIRECT(CONCATENATE("'2018-07'!R",TEXT(MATCH($C42,'2018-07'!$C$2:$C$100,0)+1,0)))="",AND(INDIRECT(CONCATENATE("'2018-08'!R",TEXT(MATCH($C42,'2018-08'!$C$2:$C$100,0)+1,0)))="",INDIRECT(CONCATENATE("'2018-07'!R",TEXT(MATCH($C42,'2018-07'!$C$2:$C$100,0)+1,0)))="")),"Н/Д",INDIRECT(CONCATENATE("'2018-08'!R",TEXT(MATCH($C42,'2018-08'!$C$2:$C$100,0)+1,0)))-INDIRECT(CONCATENATE("'2018-07'!R",TEXT(MATCH($C42,'2018-07'!$C$2:$C$100,0)+1,0))))</f>
        <v>3976176.0100000054</v>
      </c>
      <c r="S42" s="17">
        <f ca="1">IF(OR(INDIRECT(CONCATENATE("'2018-08'!S",TEXT(MATCH($C42,'2018-08'!$C$2:$C$100,0)+1,0)))="",INDIRECT(CONCATENATE("'2018-07'!S",TEXT(MATCH($C42,'2018-07'!$C$2:$C$100,0)+1,0)))="",AND(INDIRECT(CONCATENATE("'2018-08'!S",TEXT(MATCH($C42,'2018-08'!$C$2:$C$100,0)+1,0)))="",INDIRECT(CONCATENATE("'2018-07'!S",TEXT(MATCH($C42,'2018-07'!$C$2:$C$100,0)+1,0)))="")),"Н/Д",INDIRECT(CONCATENATE("'2018-08'!S",TEXT(MATCH($C42,'2018-08'!$C$2:$C$100,0)+1,0)))-INDIRECT(CONCATENATE("'2018-07'!S",TEXT(MATCH($C42,'2018-07'!$C$2:$C$100,0)+1,0))))</f>
        <v>0</v>
      </c>
      <c r="T42" s="17">
        <f ca="1">IF(OR(INDIRECT(CONCATENATE("'2018-08'!T",TEXT(MATCH($C42,'2018-08'!$C$2:$C$100,0)+1,0)))="",INDIRECT(CONCATENATE("'2018-07'!T",TEXT(MATCH($C42,'2018-07'!$C$2:$C$100,0)+1,0)))="",AND(INDIRECT(CONCATENATE("'2018-08'!T",TEXT(MATCH($C42,'2018-08'!$C$2:$C$100,0)+1,0)))="",INDIRECT(CONCATENATE("'2018-07'!T",TEXT(MATCH($C42,'2018-07'!$C$2:$C$100,0)+1,0)))="")),"Н/Д",INDIRECT(CONCATENATE("'2018-08'!T",TEXT(MATCH($C42,'2018-08'!$C$2:$C$100,0)+1,0)))-INDIRECT(CONCATENATE("'2018-07'!T",TEXT(MATCH($C42,'2018-07'!$C$2:$C$100,0)+1,0))))</f>
        <v>13363236.240000002</v>
      </c>
      <c r="U42" s="17">
        <f ca="1">IF(OR(INDIRECT(CONCATENATE("'2018-08'!U",TEXT(MATCH($C42,'2018-08'!$C$2:$C$100,0)+1,0)))="",INDIRECT(CONCATENATE("'2018-07'!U",TEXT(MATCH($C42,'2018-07'!$C$2:$C$100,0)+1,0)))="",AND(INDIRECT(CONCATENATE("'2018-08'!U",TEXT(MATCH($C42,'2018-08'!$C$2:$C$100,0)+1,0)))="",INDIRECT(CONCATENATE("'2018-07'!U",TEXT(MATCH($C42,'2018-07'!$C$2:$C$100,0)+1,0)))="")),"Н/Д",INDIRECT(CONCATENATE("'2018-08'!U",TEXT(MATCH($C42,'2018-08'!$C$2:$C$100,0)+1,0)))-INDIRECT(CONCATENATE("'2018-07'!U",TEXT(MATCH($C42,'2018-07'!$C$2:$C$100,0)+1,0))))</f>
        <v>2401623.39</v>
      </c>
      <c r="V42" s="17">
        <f ca="1">IF(OR(INDIRECT(CONCATENATE("'2018-08'!V",TEXT(MATCH($C42,'2018-08'!$C$2:$C$100,0)+1,0)))="",INDIRECT(CONCATENATE("'2018-07'!V",TEXT(MATCH($C42,'2018-07'!$C$2:$C$100,0)+1,0)))="",AND(INDIRECT(CONCATENATE("'2018-08'!V",TEXT(MATCH($C42,'2018-08'!$C$2:$C$100,0)+1,0)))="",INDIRECT(CONCATENATE("'2018-07'!V",TEXT(MATCH($C42,'2018-07'!$C$2:$C$100,0)+1,0)))="")),"Н/Д",INDIRECT(CONCATENATE("'2018-08'!V",TEXT(MATCH($C42,'2018-08'!$C$2:$C$100,0)+1,0)))-INDIRECT(CONCATENATE("'2018-07'!V",TEXT(MATCH($C42,'2018-07'!$C$2:$C$100,0)+1,0))))</f>
        <v>1603937370.6899996</v>
      </c>
      <c r="W42" s="17">
        <f ca="1">IF(OR(INDIRECT(CONCATENATE("'2018-08'!W",TEXT(MATCH($C42,'2018-08'!$C$2:$C$100,0)+1,0)))="",INDIRECT(CONCATENATE("'2018-07'!W",TEXT(MATCH($C42,'2018-07'!$C$2:$C$100,0)+1,0)))="",AND(INDIRECT(CONCATENATE("'2018-08'!W",TEXT(MATCH($C42,'2018-08'!$C$2:$C$100,0)+1,0)))="",INDIRECT(CONCATENATE("'2018-07'!W",TEXT(MATCH($C42,'2018-07'!$C$2:$C$100,0)+1,0)))="")),"Н/Д",INDIRECT(CONCATENATE("'2018-08'!W",TEXT(MATCH($C42,'2018-08'!$C$2:$C$100,0)+1,0)))-INDIRECT(CONCATENATE("'2018-07'!W",TEXT(MATCH($C42,'2018-07'!$C$2:$C$100,0)+1,0))))</f>
        <v>4508764340.7000008</v>
      </c>
    </row>
    <row r="43" spans="1:23" x14ac:dyDescent="0.25">
      <c r="A43" s="2" t="s">
        <v>61</v>
      </c>
      <c r="B43" s="2" t="s">
        <v>66</v>
      </c>
      <c r="C43" s="15">
        <v>90000000</v>
      </c>
      <c r="D43" s="2" t="s">
        <v>211</v>
      </c>
      <c r="E43" s="17">
        <f ca="1">IF(OR(INDIRECT(CONCATENATE("'2018-08'!E",TEXT(MATCH($C43,'2018-08'!$C$2:$C$100,0)+1,0)))="",INDIRECT(CONCATENATE("'2018-07'!E",TEXT(MATCH($C43,'2018-07'!$C$2:$C$100,0)+1,0)))="",AND(INDIRECT(CONCATENATE("'2018-08'!E",TEXT(MATCH($C43,'2018-08'!$C$2:$C$100,0)+1,0)))="",INDIRECT(CONCATENATE("'2018-07'!E",TEXT(MATCH($C43,'2018-07'!$C$2:$C$100,0)+1,0)))="")),"Н/Д",INDIRECT(CONCATENATE("'2018-08'!E",TEXT(MATCH($C43,'2018-08'!$C$2:$C$100,0)+1,0)))-INDIRECT(CONCATENATE("'2018-07'!E",TEXT(MATCH($C43,'2018-07'!$C$2:$C$100,0)+1,0))))</f>
        <v>2418119159.5199986</v>
      </c>
      <c r="F43" s="17">
        <f ca="1">IF(OR(INDIRECT(CONCATENATE("'2018-08'!F",TEXT(MATCH($C43,'2018-08'!$C$2:$C$100,0)+1,0)))="",INDIRECT(CONCATENATE("'2018-07'!F",TEXT(MATCH($C43,'2018-07'!$C$2:$C$100,0)+1,0)))="",AND(INDIRECT(CONCATENATE("'2018-08'!F",TEXT(MATCH($C43,'2018-08'!$C$2:$C$100,0)+1,0)))="",INDIRECT(CONCATENATE("'2018-07'!F",TEXT(MATCH($C43,'2018-07'!$C$2:$C$100,0)+1,0)))="")),"Н/Д",INDIRECT(CONCATENATE("'2018-08'!F",TEXT(MATCH($C43,'2018-08'!$C$2:$C$100,0)+1,0)))-INDIRECT(CONCATENATE("'2018-07'!F",TEXT(MATCH($C43,'2018-07'!$C$2:$C$100,0)+1,0))))</f>
        <v>1364360872.1200008</v>
      </c>
      <c r="G43" s="17">
        <f ca="1">IF(OR(INDIRECT(CONCATENATE("'2018-08'!G",TEXT(MATCH($C43,'2018-08'!$C$2:$C$100,0)+1,0)))="",INDIRECT(CONCATENATE("'2018-07'!G",TEXT(MATCH($C43,'2018-07'!$C$2:$C$100,0)+1,0)))="",AND(INDIRECT(CONCATENATE("'2018-08'!G",TEXT(MATCH($C43,'2018-08'!$C$2:$C$100,0)+1,0)))="",INDIRECT(CONCATENATE("'2018-07'!G",TEXT(MATCH($C43,'2018-07'!$C$2:$C$100,0)+1,0)))="")),"Н/Д",INDIRECT(CONCATENATE("'2018-08'!G",TEXT(MATCH($C43,'2018-08'!$C$2:$C$100,0)+1,0)))-INDIRECT(CONCATENATE("'2018-07'!G",TEXT(MATCH($C43,'2018-07'!$C$2:$C$100,0)+1,0))))</f>
        <v>131762394.52999997</v>
      </c>
      <c r="H43" s="17">
        <f ca="1">IF(OR(INDIRECT(CONCATENATE("'2018-08'!H",TEXT(MATCH($C43,'2018-08'!$C$2:$C$100,0)+1,0)))="",INDIRECT(CONCATENATE("'2018-07'!H",TEXT(MATCH($C43,'2018-07'!$C$2:$C$100,0)+1,0)))="",AND(INDIRECT(CONCATENATE("'2018-08'!H",TEXT(MATCH($C43,'2018-08'!$C$2:$C$100,0)+1,0)))="",INDIRECT(CONCATENATE("'2018-07'!H",TEXT(MATCH($C43,'2018-07'!$C$2:$C$100,0)+1,0)))="")),"Н/Д",INDIRECT(CONCATENATE("'2018-08'!H",TEXT(MATCH($C43,'2018-08'!$C$2:$C$100,0)+1,0)))-INDIRECT(CONCATENATE("'2018-07'!H",TEXT(MATCH($C43,'2018-07'!$C$2:$C$100,0)+1,0))))</f>
        <v>494219459.26999998</v>
      </c>
      <c r="I43" s="17">
        <f ca="1">IF(OR(INDIRECT(CONCATENATE("'2018-08'!I",TEXT(MATCH($C43,'2018-08'!$C$2:$C$100,0)+1,0)))="",INDIRECT(CONCATENATE("'2018-07'!I",TEXT(MATCH($C43,'2018-07'!$C$2:$C$100,0)+1,0)))="",AND(INDIRECT(CONCATENATE("'2018-08'!I",TEXT(MATCH($C43,'2018-08'!$C$2:$C$100,0)+1,0)))="",INDIRECT(CONCATENATE("'2018-07'!I",TEXT(MATCH($C43,'2018-07'!$C$2:$C$100,0)+1,0)))="")),"Н/Д",INDIRECT(CONCATENATE("'2018-08'!I",TEXT(MATCH($C43,'2018-08'!$C$2:$C$100,0)+1,0)))-INDIRECT(CONCATENATE("'2018-07'!I",TEXT(MATCH($C43,'2018-07'!$C$2:$C$100,0)+1,0))))</f>
        <v>377940081.28000021</v>
      </c>
      <c r="J43" s="17" t="str">
        <f ca="1">IF(OR(INDIRECT(CONCATENATE("'2018-08'!J",TEXT(MATCH($C43,'2018-08'!$C$2:$C$100,0)+1,0)))="",INDIRECT(CONCATENATE("'2018-07'!J",TEXT(MATCH($C43,'2018-07'!$C$2:$C$100,0)+1,0)))="",AND(INDIRECT(CONCATENATE("'2018-08'!J",TEXT(MATCH($C43,'2018-08'!$C$2:$C$100,0)+1,0)))="",INDIRECT(CONCATENATE("'2018-07'!J",TEXT(MATCH($C43,'2018-07'!$C$2:$C$100,0)+1,0)))="")),"Н/Д",INDIRECT(CONCATENATE("'2018-08'!J",TEXT(MATCH($C43,'2018-08'!$C$2:$C$100,0)+1,0)))-INDIRECT(CONCATENATE("'2018-07'!J",TEXT(MATCH($C43,'2018-07'!$C$2:$C$100,0)+1,0))))</f>
        <v>Н/Д</v>
      </c>
      <c r="K43" s="17">
        <f ca="1">IF(OR(INDIRECT(CONCATENATE("'2018-08'!K",TEXT(MATCH($C43,'2018-08'!$C$2:$C$100,0)+1,0)))="",INDIRECT(CONCATENATE("'2018-07'!K",TEXT(MATCH($C43,'2018-07'!$C$2:$C$100,0)+1,0)))="",AND(INDIRECT(CONCATENATE("'2018-08'!K",TEXT(MATCH($C43,'2018-08'!$C$2:$C$100,0)+1,0)))="",INDIRECT(CONCATENATE("'2018-07'!K",TEXT(MATCH($C43,'2018-07'!$C$2:$C$100,0)+1,0)))="")),"Н/Д",INDIRECT(CONCATENATE("'2018-08'!K",TEXT(MATCH($C43,'2018-08'!$C$2:$C$100,0)+1,0)))-INDIRECT(CONCATENATE("'2018-07'!K",TEXT(MATCH($C43,'2018-07'!$C$2:$C$100,0)+1,0))))</f>
        <v>98717700.889999986</v>
      </c>
      <c r="L43" s="17">
        <f ca="1">IF(OR(INDIRECT(CONCATENATE("'2018-08'!L",TEXT(MATCH($C43,'2018-08'!$C$2:$C$100,0)+1,0)))="",INDIRECT(CONCATENATE("'2018-07'!L",TEXT(MATCH($C43,'2018-07'!$C$2:$C$100,0)+1,0)))="",AND(INDIRECT(CONCATENATE("'2018-08'!L",TEXT(MATCH($C43,'2018-08'!$C$2:$C$100,0)+1,0)))="",INDIRECT(CONCATENATE("'2018-07'!L",TEXT(MATCH($C43,'2018-07'!$C$2:$C$100,0)+1,0)))="")),"Н/Д",INDIRECT(CONCATENATE("'2018-08'!L",TEXT(MATCH($C43,'2018-08'!$C$2:$C$100,0)+1,0)))-INDIRECT(CONCATENATE("'2018-07'!L",TEXT(MATCH($C43,'2018-07'!$C$2:$C$100,0)+1,0))))</f>
        <v>179905811.58000004</v>
      </c>
      <c r="M43" s="17">
        <f ca="1">IF(OR(INDIRECT(CONCATENATE("'2018-08'!M",TEXT(MATCH($C43,'2018-08'!$C$2:$C$100,0)+1,0)))="",INDIRECT(CONCATENATE("'2018-07'!M",TEXT(MATCH($C43,'2018-07'!$C$2:$C$100,0)+1,0)))="",AND(INDIRECT(CONCATENATE("'2018-08'!M",TEXT(MATCH($C43,'2018-08'!$C$2:$C$100,0)+1,0)))="",INDIRECT(CONCATENATE("'2018-07'!M",TEXT(MATCH($C43,'2018-07'!$C$2:$C$100,0)+1,0)))="")),"Н/Д",INDIRECT(CONCATENATE("'2018-08'!M",TEXT(MATCH($C43,'2018-08'!$C$2:$C$100,0)+1,0)))-INDIRECT(CONCATENATE("'2018-07'!M",TEXT(MATCH($C43,'2018-07'!$C$2:$C$100,0)+1,0))))</f>
        <v>1071339.6600000001</v>
      </c>
      <c r="N43" s="17">
        <f ca="1">IF(OR(INDIRECT(CONCATENATE("'2018-08'!N",TEXT(MATCH($C43,'2018-08'!$C$2:$C$100,0)+1,0)))="",INDIRECT(CONCATENATE("'2018-07'!N",TEXT(MATCH($C43,'2018-07'!$C$2:$C$100,0)+1,0)))="",AND(INDIRECT(CONCATENATE("'2018-08'!N",TEXT(MATCH($C43,'2018-08'!$C$2:$C$100,0)+1,0)))="",INDIRECT(CONCATENATE("'2018-07'!N",TEXT(MATCH($C43,'2018-07'!$C$2:$C$100,0)+1,0)))="")),"Н/Д",INDIRECT(CONCATENATE("'2018-08'!N",TEXT(MATCH($C43,'2018-08'!$C$2:$C$100,0)+1,0)))-INDIRECT(CONCATENATE("'2018-07'!NE",TEXT(MATCH($C43,'2018-07'!$C$2:$C$100,0)+1,0))))</f>
        <v>85467177.349999994</v>
      </c>
      <c r="O43" s="17">
        <f ca="1">IF(OR(INDIRECT(CONCATENATE("'2018-08'!O",TEXT(MATCH($C43,'2018-08'!$C$2:$C$100,0)+1,0)))="",INDIRECT(CONCATENATE("'2018-07'!O",TEXT(MATCH($C43,'2018-07'!$C$2:$C$100,0)+1,0)))="",AND(INDIRECT(CONCATENATE("'2018-08'!O",TEXT(MATCH($C43,'2018-08'!$C$2:$C$100,0)+1,0)))="",INDIRECT(CONCATENATE("'2018-07'!O",TEXT(MATCH($C43,'2018-07'!$C$2:$C$100,0)+1,0)))="")),"Н/Д",INDIRECT(CONCATENATE("'2018-08'!O",TEXT(MATCH($C43,'2018-08'!$C$2:$C$100,0)+1,0)))-INDIRECT(CONCATENATE("'2018-07'!O",TEXT(MATCH($C43,'2018-07'!$C$2:$C$100,0)+1,0))))</f>
        <v>-2476.1699999999983</v>
      </c>
      <c r="P43" s="17">
        <f ca="1">IF(OR(INDIRECT(CONCATENATE("'2018-08'!P",TEXT(MATCH($C43,'2018-08'!$C$2:$C$100,0)+1,0)))="",INDIRECT(CONCATENATE("'2018-07'!P",TEXT(MATCH($C43,'2018-07'!$C$2:$C$100,0)+1,0)))="",AND(INDIRECT(CONCATENATE("'2018-08'!P",TEXT(MATCH($C43,'2018-08'!$C$2:$C$100,0)+1,0)))="",INDIRECT(CONCATENATE("'2018-07'!P",TEXT(MATCH($C43,'2018-07'!$C$2:$C$100,0)+1,0)))="")),"Н/Д",INDIRECT(CONCATENATE("'2018-08'!P",TEXT(MATCH($C43,'2018-08'!$C$2:$C$100,0)+1,0)))-INDIRECT(CONCATENATE("'2018-07'!P",TEXT(MATCH($C43,'2018-07'!$C$2:$C$100,0)+1,0))))</f>
        <v>35161167.430000007</v>
      </c>
      <c r="Q43" s="17">
        <f ca="1">IF(OR(INDIRECT(CONCATENATE("'2018-08'!Q",TEXT(MATCH($C43,'2018-08'!$C$2:$C$100,0)+1,0)))="",INDIRECT(CONCATENATE("'2018-07'!Q",TEXT(MATCH($C43,'2018-07'!$C$2:$C$100,0)+1,0)))="",AND(INDIRECT(CONCATENATE("'2018-08'!Q",TEXT(MATCH($C43,'2018-08'!$C$2:$C$100,0)+1,0)))="",INDIRECT(CONCATENATE("'2018-07'!Q",TEXT(MATCH($C43,'2018-07'!$C$2:$C$100,0)+1,0)))="")),"Н/Д",INDIRECT(CONCATENATE("'2018-08'!Q",TEXT(MATCH($C43,'2018-08'!$C$2:$C$100,0)+1,0)))-INDIRECT(CONCATENATE("'2018-07'!Q",TEXT(MATCH($C43,'2018-07'!$C$2:$C$100,0)+1,0))))</f>
        <v>3817582.91</v>
      </c>
      <c r="R43" s="17">
        <f ca="1">IF(OR(INDIRECT(CONCATENATE("'2018-08'!R",TEXT(MATCH($C43,'2018-08'!$C$2:$C$100,0)+1,0)))="",INDIRECT(CONCATENATE("'2018-07'!R",TEXT(MATCH($C43,'2018-07'!$C$2:$C$100,0)+1,0)))="",AND(INDIRECT(CONCATENATE("'2018-08'!R",TEXT(MATCH($C43,'2018-08'!$C$2:$C$100,0)+1,0)))="",INDIRECT(CONCATENATE("'2018-07'!R",TEXT(MATCH($C43,'2018-07'!$C$2:$C$100,0)+1,0)))="")),"Н/Д",INDIRECT(CONCATENATE("'2018-08'!R",TEXT(MATCH($C43,'2018-08'!$C$2:$C$100,0)+1,0)))-INDIRECT(CONCATENATE("'2018-07'!R",TEXT(MATCH($C43,'2018-07'!$C$2:$C$100,0)+1,0))))</f>
        <v>5285261.4200000018</v>
      </c>
      <c r="S43" s="17">
        <f ca="1">IF(OR(INDIRECT(CONCATENATE("'2018-08'!S",TEXT(MATCH($C43,'2018-08'!$C$2:$C$100,0)+1,0)))="",INDIRECT(CONCATENATE("'2018-07'!S",TEXT(MATCH($C43,'2018-07'!$C$2:$C$100,0)+1,0)))="",AND(INDIRECT(CONCATENATE("'2018-08'!S",TEXT(MATCH($C43,'2018-08'!$C$2:$C$100,0)+1,0)))="",INDIRECT(CONCATENATE("'2018-07'!S",TEXT(MATCH($C43,'2018-07'!$C$2:$C$100,0)+1,0)))="")),"Н/Д",INDIRECT(CONCATENATE("'2018-08'!S",TEXT(MATCH($C43,'2018-08'!$C$2:$C$100,0)+1,0)))-INDIRECT(CONCATENATE("'2018-07'!S",TEXT(MATCH($C43,'2018-07'!$C$2:$C$100,0)+1,0))))</f>
        <v>37275.69</v>
      </c>
      <c r="T43" s="17">
        <f ca="1">IF(OR(INDIRECT(CONCATENATE("'2018-08'!T",TEXT(MATCH($C43,'2018-08'!$C$2:$C$100,0)+1,0)))="",INDIRECT(CONCATENATE("'2018-07'!T",TEXT(MATCH($C43,'2018-07'!$C$2:$C$100,0)+1,0)))="",AND(INDIRECT(CONCATENATE("'2018-08'!T",TEXT(MATCH($C43,'2018-08'!$C$2:$C$100,0)+1,0)))="",INDIRECT(CONCATENATE("'2018-07'!T",TEXT(MATCH($C43,'2018-07'!$C$2:$C$100,0)+1,0)))="")),"Н/Д",INDIRECT(CONCATENATE("'2018-08'!T",TEXT(MATCH($C43,'2018-08'!$C$2:$C$100,0)+1,0)))-INDIRECT(CONCATENATE("'2018-07'!T",TEXT(MATCH($C43,'2018-07'!$C$2:$C$100,0)+1,0))))</f>
        <v>18060445.350000009</v>
      </c>
      <c r="U43" s="17">
        <f ca="1">IF(OR(INDIRECT(CONCATENATE("'2018-08'!U",TEXT(MATCH($C43,'2018-08'!$C$2:$C$100,0)+1,0)))="",INDIRECT(CONCATENATE("'2018-07'!U",TEXT(MATCH($C43,'2018-07'!$C$2:$C$100,0)+1,0)))="",AND(INDIRECT(CONCATENATE("'2018-08'!U",TEXT(MATCH($C43,'2018-08'!$C$2:$C$100,0)+1,0)))="",INDIRECT(CONCATENATE("'2018-07'!U",TEXT(MATCH($C43,'2018-07'!$C$2:$C$100,0)+1,0)))="")),"Н/Д",INDIRECT(CONCATENATE("'2018-08'!U",TEXT(MATCH($C43,'2018-08'!$C$2:$C$100,0)+1,0)))-INDIRECT(CONCATENATE("'2018-07'!U",TEXT(MATCH($C43,'2018-07'!$C$2:$C$100,0)+1,0))))</f>
        <v>2298349.950000003</v>
      </c>
      <c r="V43" s="17">
        <f ca="1">IF(OR(INDIRECT(CONCATENATE("'2018-08'!V",TEXT(MATCH($C43,'2018-08'!$C$2:$C$100,0)+1,0)))="",INDIRECT(CONCATENATE("'2018-07'!V",TEXT(MATCH($C43,'2018-07'!$C$2:$C$100,0)+1,0)))="",AND(INDIRECT(CONCATENATE("'2018-08'!V",TEXT(MATCH($C43,'2018-08'!$C$2:$C$100,0)+1,0)))="",INDIRECT(CONCATENATE("'2018-07'!V",TEXT(MATCH($C43,'2018-07'!$C$2:$C$100,0)+1,0)))="")),"Н/Д",INDIRECT(CONCATENATE("'2018-08'!V",TEXT(MATCH($C43,'2018-08'!$C$2:$C$100,0)+1,0)))-INDIRECT(CONCATENATE("'2018-07'!V",TEXT(MATCH($C43,'2018-07'!$C$2:$C$100,0)+1,0))))</f>
        <v>1053758287.3999996</v>
      </c>
      <c r="W43" s="17">
        <f ca="1">IF(OR(INDIRECT(CONCATENATE("'2018-08'!W",TEXT(MATCH($C43,'2018-08'!$C$2:$C$100,0)+1,0)))="",INDIRECT(CONCATENATE("'2018-07'!W",TEXT(MATCH($C43,'2018-07'!$C$2:$C$100,0)+1,0)))="",AND(INDIRECT(CONCATENATE("'2018-08'!W",TEXT(MATCH($C43,'2018-08'!$C$2:$C$100,0)+1,0)))="",INDIRECT(CONCATENATE("'2018-07'!W",TEXT(MATCH($C43,'2018-07'!$C$2:$C$100,0)+1,0)))="")),"Н/Д",INDIRECT(CONCATENATE("'2018-08'!W",TEXT(MATCH($C43,'2018-08'!$C$2:$C$100,0)+1,0)))-INDIRECT(CONCATENATE("'2018-07'!W",TEXT(MATCH($C43,'2018-07'!$C$2:$C$100,0)+1,0))))</f>
        <v>6197958940.9300003</v>
      </c>
    </row>
    <row r="44" spans="1:23" x14ac:dyDescent="0.25">
      <c r="A44" s="2" t="s">
        <v>61</v>
      </c>
      <c r="B44" s="2" t="s">
        <v>67</v>
      </c>
      <c r="C44" s="15">
        <v>7000000</v>
      </c>
      <c r="D44" s="2" t="s">
        <v>211</v>
      </c>
      <c r="E44" s="17">
        <f ca="1">IF(OR(INDIRECT(CONCATENATE("'2018-08'!E",TEXT(MATCH($C44,'2018-08'!$C$2:$C$100,0)+1,0)))="",INDIRECT(CONCATENATE("'2018-07'!E",TEXT(MATCH($C44,'2018-07'!$C$2:$C$100,0)+1,0)))="",AND(INDIRECT(CONCATENATE("'2018-08'!E",TEXT(MATCH($C44,'2018-08'!$C$2:$C$100,0)+1,0)))="",INDIRECT(CONCATENATE("'2018-07'!E",TEXT(MATCH($C44,'2018-07'!$C$2:$C$100,0)+1,0)))="")),"Н/Д",INDIRECT(CONCATENATE("'2018-08'!E",TEXT(MATCH($C44,'2018-08'!$C$2:$C$100,0)+1,0)))-INDIRECT(CONCATENATE("'2018-07'!E",TEXT(MATCH($C44,'2018-07'!$C$2:$C$100,0)+1,0))))</f>
        <v>11524935658.69001</v>
      </c>
      <c r="F44" s="17">
        <f ca="1">IF(OR(INDIRECT(CONCATENATE("'2018-08'!F",TEXT(MATCH($C44,'2018-08'!$C$2:$C$100,0)+1,0)))="",INDIRECT(CONCATENATE("'2018-07'!F",TEXT(MATCH($C44,'2018-07'!$C$2:$C$100,0)+1,0)))="",AND(INDIRECT(CONCATENATE("'2018-08'!F",TEXT(MATCH($C44,'2018-08'!$C$2:$C$100,0)+1,0)))="",INDIRECT(CONCATENATE("'2018-07'!F",TEXT(MATCH($C44,'2018-07'!$C$2:$C$100,0)+1,0)))="")),"Н/Д",INDIRECT(CONCATENATE("'2018-08'!F",TEXT(MATCH($C44,'2018-08'!$C$2:$C$100,0)+1,0)))-INDIRECT(CONCATENATE("'2018-07'!F",TEXT(MATCH($C44,'2018-07'!$C$2:$C$100,0)+1,0))))</f>
        <v>8961692292.9000015</v>
      </c>
      <c r="G44" s="17">
        <f ca="1">IF(OR(INDIRECT(CONCATENATE("'2018-08'!G",TEXT(MATCH($C44,'2018-08'!$C$2:$C$100,0)+1,0)))="",INDIRECT(CONCATENATE("'2018-07'!G",TEXT(MATCH($C44,'2018-07'!$C$2:$C$100,0)+1,0)))="",AND(INDIRECT(CONCATENATE("'2018-08'!G",TEXT(MATCH($C44,'2018-08'!$C$2:$C$100,0)+1,0)))="",INDIRECT(CONCATENATE("'2018-07'!G",TEXT(MATCH($C44,'2018-07'!$C$2:$C$100,0)+1,0)))="")),"Н/Д",INDIRECT(CONCATENATE("'2018-08'!G",TEXT(MATCH($C44,'2018-08'!$C$2:$C$100,0)+1,0)))-INDIRECT(CONCATENATE("'2018-07'!G",TEXT(MATCH($C44,'2018-07'!$C$2:$C$100,0)+1,0))))</f>
        <v>1798825636.5199995</v>
      </c>
      <c r="H44" s="17">
        <f ca="1">IF(OR(INDIRECT(CONCATENATE("'2018-08'!H",TEXT(MATCH($C44,'2018-08'!$C$2:$C$100,0)+1,0)))="",INDIRECT(CONCATENATE("'2018-07'!H",TEXT(MATCH($C44,'2018-07'!$C$2:$C$100,0)+1,0)))="",AND(INDIRECT(CONCATENATE("'2018-08'!H",TEXT(MATCH($C44,'2018-08'!$C$2:$C$100,0)+1,0)))="",INDIRECT(CONCATENATE("'2018-07'!H",TEXT(MATCH($C44,'2018-07'!$C$2:$C$100,0)+1,0)))="")),"Н/Д",INDIRECT(CONCATENATE("'2018-08'!H",TEXT(MATCH($C44,'2018-08'!$C$2:$C$100,0)+1,0)))-INDIRECT(CONCATENATE("'2018-07'!H",TEXT(MATCH($C44,'2018-07'!$C$2:$C$100,0)+1,0))))</f>
        <v>2603463434.5799999</v>
      </c>
      <c r="I44" s="17">
        <f ca="1">IF(OR(INDIRECT(CONCATENATE("'2018-08'!I",TEXT(MATCH($C44,'2018-08'!$C$2:$C$100,0)+1,0)))="",INDIRECT(CONCATENATE("'2018-07'!I",TEXT(MATCH($C44,'2018-07'!$C$2:$C$100,0)+1,0)))="",AND(INDIRECT(CONCATENATE("'2018-08'!I",TEXT(MATCH($C44,'2018-08'!$C$2:$C$100,0)+1,0)))="",INDIRECT(CONCATENATE("'2018-07'!I",TEXT(MATCH($C44,'2018-07'!$C$2:$C$100,0)+1,0)))="")),"Н/Д",INDIRECT(CONCATENATE("'2018-08'!I",TEXT(MATCH($C44,'2018-08'!$C$2:$C$100,0)+1,0)))-INDIRECT(CONCATENATE("'2018-07'!I",TEXT(MATCH($C44,'2018-07'!$C$2:$C$100,0)+1,0))))</f>
        <v>1000729727.54</v>
      </c>
      <c r="J44" s="17" t="str">
        <f ca="1">IF(OR(INDIRECT(CONCATENATE("'2018-08'!J",TEXT(MATCH($C44,'2018-08'!$C$2:$C$100,0)+1,0)))="",INDIRECT(CONCATENATE("'2018-07'!J",TEXT(MATCH($C44,'2018-07'!$C$2:$C$100,0)+1,0)))="",AND(INDIRECT(CONCATENATE("'2018-08'!J",TEXT(MATCH($C44,'2018-08'!$C$2:$C$100,0)+1,0)))="",INDIRECT(CONCATENATE("'2018-07'!J",TEXT(MATCH($C44,'2018-07'!$C$2:$C$100,0)+1,0)))="")),"Н/Д",INDIRECT(CONCATENATE("'2018-08'!J",TEXT(MATCH($C44,'2018-08'!$C$2:$C$100,0)+1,0)))-INDIRECT(CONCATENATE("'2018-07'!J",TEXT(MATCH($C44,'2018-07'!$C$2:$C$100,0)+1,0))))</f>
        <v>Н/Д</v>
      </c>
      <c r="K44" s="17">
        <f ca="1">IF(OR(INDIRECT(CONCATENATE("'2018-08'!K",TEXT(MATCH($C44,'2018-08'!$C$2:$C$100,0)+1,0)))="",INDIRECT(CONCATENATE("'2018-07'!K",TEXT(MATCH($C44,'2018-07'!$C$2:$C$100,0)+1,0)))="",AND(INDIRECT(CONCATENATE("'2018-08'!K",TEXT(MATCH($C44,'2018-08'!$C$2:$C$100,0)+1,0)))="",INDIRECT(CONCATENATE("'2018-07'!K",TEXT(MATCH($C44,'2018-07'!$C$2:$C$100,0)+1,0)))="")),"Н/Д",INDIRECT(CONCATENATE("'2018-08'!K",TEXT(MATCH($C44,'2018-08'!$C$2:$C$100,0)+1,0)))-INDIRECT(CONCATENATE("'2018-07'!K",TEXT(MATCH($C44,'2018-07'!$C$2:$C$100,0)+1,0))))</f>
        <v>1267106302.1799998</v>
      </c>
      <c r="L44" s="17">
        <f ca="1">IF(OR(INDIRECT(CONCATENATE("'2018-08'!L",TEXT(MATCH($C44,'2018-08'!$C$2:$C$100,0)+1,0)))="",INDIRECT(CONCATENATE("'2018-07'!L",TEXT(MATCH($C44,'2018-07'!$C$2:$C$100,0)+1,0)))="",AND(INDIRECT(CONCATENATE("'2018-08'!L",TEXT(MATCH($C44,'2018-08'!$C$2:$C$100,0)+1,0)))="",INDIRECT(CONCATENATE("'2018-07'!L",TEXT(MATCH($C44,'2018-07'!$C$2:$C$100,0)+1,0)))="")),"Н/Д",INDIRECT(CONCATENATE("'2018-08'!L",TEXT(MATCH($C44,'2018-08'!$C$2:$C$100,0)+1,0)))-INDIRECT(CONCATENATE("'2018-07'!L",TEXT(MATCH($C44,'2018-07'!$C$2:$C$100,0)+1,0))))</f>
        <v>1780610326.8999996</v>
      </c>
      <c r="M44" s="17">
        <f ca="1">IF(OR(INDIRECT(CONCATENATE("'2018-08'!M",TEXT(MATCH($C44,'2018-08'!$C$2:$C$100,0)+1,0)))="",INDIRECT(CONCATENATE("'2018-07'!M",TEXT(MATCH($C44,'2018-07'!$C$2:$C$100,0)+1,0)))="",AND(INDIRECT(CONCATENATE("'2018-08'!M",TEXT(MATCH($C44,'2018-08'!$C$2:$C$100,0)+1,0)))="",INDIRECT(CONCATENATE("'2018-07'!M",TEXT(MATCH($C44,'2018-07'!$C$2:$C$100,0)+1,0)))="")),"Н/Д",INDIRECT(CONCATENATE("'2018-08'!M",TEXT(MATCH($C44,'2018-08'!$C$2:$C$100,0)+1,0)))-INDIRECT(CONCATENATE("'2018-07'!M",TEXT(MATCH($C44,'2018-07'!$C$2:$C$100,0)+1,0))))</f>
        <v>5062086.91</v>
      </c>
      <c r="N44" s="17">
        <f ca="1">IF(OR(INDIRECT(CONCATENATE("'2018-08'!N",TEXT(MATCH($C44,'2018-08'!$C$2:$C$100,0)+1,0)))="",INDIRECT(CONCATENATE("'2018-07'!N",TEXT(MATCH($C44,'2018-07'!$C$2:$C$100,0)+1,0)))="",AND(INDIRECT(CONCATENATE("'2018-08'!N",TEXT(MATCH($C44,'2018-08'!$C$2:$C$100,0)+1,0)))="",INDIRECT(CONCATENATE("'2018-07'!N",TEXT(MATCH($C44,'2018-07'!$C$2:$C$100,0)+1,0)))="")),"Н/Д",INDIRECT(CONCATENATE("'2018-08'!N",TEXT(MATCH($C44,'2018-08'!$C$2:$C$100,0)+1,0)))-INDIRECT(CONCATENATE("'2018-07'!NE",TEXT(MATCH($C44,'2018-07'!$C$2:$C$100,0)+1,0))))</f>
        <v>390065092.80000001</v>
      </c>
      <c r="O44" s="17">
        <f ca="1">IF(OR(INDIRECT(CONCATENATE("'2018-08'!O",TEXT(MATCH($C44,'2018-08'!$C$2:$C$100,0)+1,0)))="",INDIRECT(CONCATENATE("'2018-07'!O",TEXT(MATCH($C44,'2018-07'!$C$2:$C$100,0)+1,0)))="",AND(INDIRECT(CONCATENATE("'2018-08'!O",TEXT(MATCH($C44,'2018-08'!$C$2:$C$100,0)+1,0)))="",INDIRECT(CONCATENATE("'2018-07'!O",TEXT(MATCH($C44,'2018-07'!$C$2:$C$100,0)+1,0)))="")),"Н/Д",INDIRECT(CONCATENATE("'2018-08'!O",TEXT(MATCH($C44,'2018-08'!$C$2:$C$100,0)+1,0)))-INDIRECT(CONCATENATE("'2018-07'!O",TEXT(MATCH($C44,'2018-07'!$C$2:$C$100,0)+1,0))))</f>
        <v>11885.539999999979</v>
      </c>
      <c r="P44" s="17">
        <f ca="1">IF(OR(INDIRECT(CONCATENATE("'2018-08'!P",TEXT(MATCH($C44,'2018-08'!$C$2:$C$100,0)+1,0)))="",INDIRECT(CONCATENATE("'2018-07'!P",TEXT(MATCH($C44,'2018-07'!$C$2:$C$100,0)+1,0)))="",AND(INDIRECT(CONCATENATE("'2018-08'!P",TEXT(MATCH($C44,'2018-08'!$C$2:$C$100,0)+1,0)))="",INDIRECT(CONCATENATE("'2018-07'!P",TEXT(MATCH($C44,'2018-07'!$C$2:$C$100,0)+1,0)))="")),"Н/Д",INDIRECT(CONCATENATE("'2018-08'!P",TEXT(MATCH($C44,'2018-08'!$C$2:$C$100,0)+1,0)))-INDIRECT(CONCATENATE("'2018-07'!P",TEXT(MATCH($C44,'2018-07'!$C$2:$C$100,0)+1,0))))</f>
        <v>226746152.0999999</v>
      </c>
      <c r="Q44" s="17">
        <f ca="1">IF(OR(INDIRECT(CONCATENATE("'2018-08'!Q",TEXT(MATCH($C44,'2018-08'!$C$2:$C$100,0)+1,0)))="",INDIRECT(CONCATENATE("'2018-07'!Q",TEXT(MATCH($C44,'2018-07'!$C$2:$C$100,0)+1,0)))="",AND(INDIRECT(CONCATENATE("'2018-08'!Q",TEXT(MATCH($C44,'2018-08'!$C$2:$C$100,0)+1,0)))="",INDIRECT(CONCATENATE("'2018-07'!Q",TEXT(MATCH($C44,'2018-07'!$C$2:$C$100,0)+1,0)))="")),"Н/Д",INDIRECT(CONCATENATE("'2018-08'!Q",TEXT(MATCH($C44,'2018-08'!$C$2:$C$100,0)+1,0)))-INDIRECT(CONCATENATE("'2018-07'!Q",TEXT(MATCH($C44,'2018-07'!$C$2:$C$100,0)+1,0))))</f>
        <v>11428505.109999999</v>
      </c>
      <c r="R44" s="17">
        <f ca="1">IF(OR(INDIRECT(CONCATENATE("'2018-08'!R",TEXT(MATCH($C44,'2018-08'!$C$2:$C$100,0)+1,0)))="",INDIRECT(CONCATENATE("'2018-07'!R",TEXT(MATCH($C44,'2018-07'!$C$2:$C$100,0)+1,0)))="",AND(INDIRECT(CONCATENATE("'2018-08'!R",TEXT(MATCH($C44,'2018-08'!$C$2:$C$100,0)+1,0)))="",INDIRECT(CONCATENATE("'2018-07'!R",TEXT(MATCH($C44,'2018-07'!$C$2:$C$100,0)+1,0)))="")),"Н/Д",INDIRECT(CONCATENATE("'2018-08'!R",TEXT(MATCH($C44,'2018-08'!$C$2:$C$100,0)+1,0)))-INDIRECT(CONCATENATE("'2018-07'!R",TEXT(MATCH($C44,'2018-07'!$C$2:$C$100,0)+1,0))))</f>
        <v>46202303.470000029</v>
      </c>
      <c r="S44" s="17">
        <f ca="1">IF(OR(INDIRECT(CONCATENATE("'2018-08'!S",TEXT(MATCH($C44,'2018-08'!$C$2:$C$100,0)+1,0)))="",INDIRECT(CONCATENATE("'2018-07'!S",TEXT(MATCH($C44,'2018-07'!$C$2:$C$100,0)+1,0)))="",AND(INDIRECT(CONCATENATE("'2018-08'!S",TEXT(MATCH($C44,'2018-08'!$C$2:$C$100,0)+1,0)))="",INDIRECT(CONCATENATE("'2018-07'!S",TEXT(MATCH($C44,'2018-07'!$C$2:$C$100,0)+1,0)))="")),"Н/Д",INDIRECT(CONCATENATE("'2018-08'!S",TEXT(MATCH($C44,'2018-08'!$C$2:$C$100,0)+1,0)))-INDIRECT(CONCATENATE("'2018-07'!S",TEXT(MATCH($C44,'2018-07'!$C$2:$C$100,0)+1,0))))</f>
        <v>27371955.07</v>
      </c>
      <c r="T44" s="17">
        <f ca="1">IF(OR(INDIRECT(CONCATENATE("'2018-08'!T",TEXT(MATCH($C44,'2018-08'!$C$2:$C$100,0)+1,0)))="",INDIRECT(CONCATENATE("'2018-07'!T",TEXT(MATCH($C44,'2018-07'!$C$2:$C$100,0)+1,0)))="",AND(INDIRECT(CONCATENATE("'2018-08'!T",TEXT(MATCH($C44,'2018-08'!$C$2:$C$100,0)+1,0)))="",INDIRECT(CONCATENATE("'2018-07'!T",TEXT(MATCH($C44,'2018-07'!$C$2:$C$100,0)+1,0)))="")),"Н/Д",INDIRECT(CONCATENATE("'2018-08'!T",TEXT(MATCH($C44,'2018-08'!$C$2:$C$100,0)+1,0)))-INDIRECT(CONCATENATE("'2018-07'!T",TEXT(MATCH($C44,'2018-07'!$C$2:$C$100,0)+1,0))))</f>
        <v>85317072.899999976</v>
      </c>
      <c r="U44" s="17">
        <f ca="1">IF(OR(INDIRECT(CONCATENATE("'2018-08'!U",TEXT(MATCH($C44,'2018-08'!$C$2:$C$100,0)+1,0)))="",INDIRECT(CONCATENATE("'2018-07'!U",TEXT(MATCH($C44,'2018-07'!$C$2:$C$100,0)+1,0)))="",AND(INDIRECT(CONCATENATE("'2018-08'!U",TEXT(MATCH($C44,'2018-08'!$C$2:$C$100,0)+1,0)))="",INDIRECT(CONCATENATE("'2018-07'!U",TEXT(MATCH($C44,'2018-07'!$C$2:$C$100,0)+1,0)))="")),"Н/Д",INDIRECT(CONCATENATE("'2018-08'!U",TEXT(MATCH($C44,'2018-08'!$C$2:$C$100,0)+1,0)))-INDIRECT(CONCATENATE("'2018-07'!U",TEXT(MATCH($C44,'2018-07'!$C$2:$C$100,0)+1,0))))</f>
        <v>4740346.9800000004</v>
      </c>
      <c r="V44" s="17">
        <f ca="1">IF(OR(INDIRECT(CONCATENATE("'2018-08'!V",TEXT(MATCH($C44,'2018-08'!$C$2:$C$100,0)+1,0)))="",INDIRECT(CONCATENATE("'2018-07'!V",TEXT(MATCH($C44,'2018-07'!$C$2:$C$100,0)+1,0)))="",AND(INDIRECT(CONCATENATE("'2018-08'!V",TEXT(MATCH($C44,'2018-08'!$C$2:$C$100,0)+1,0)))="",INDIRECT(CONCATENATE("'2018-07'!V",TEXT(MATCH($C44,'2018-07'!$C$2:$C$100,0)+1,0)))="")),"Н/Д",INDIRECT(CONCATENATE("'2018-08'!V",TEXT(MATCH($C44,'2018-08'!$C$2:$C$100,0)+1,0)))-INDIRECT(CONCATENATE("'2018-07'!V",TEXT(MATCH($C44,'2018-07'!$C$2:$C$100,0)+1,0))))</f>
        <v>2563243365.7900009</v>
      </c>
      <c r="W44" s="17">
        <f ca="1">IF(OR(INDIRECT(CONCATENATE("'2018-08'!W",TEXT(MATCH($C44,'2018-08'!$C$2:$C$100,0)+1,0)))="",INDIRECT(CONCATENATE("'2018-07'!W",TEXT(MATCH($C44,'2018-07'!$C$2:$C$100,0)+1,0)))="",AND(INDIRECT(CONCATENATE("'2018-08'!W",TEXT(MATCH($C44,'2018-08'!$C$2:$C$100,0)+1,0)))="",INDIRECT(CONCATENATE("'2018-07'!W",TEXT(MATCH($C44,'2018-07'!$C$2:$C$100,0)+1,0)))="")),"Н/Д",INDIRECT(CONCATENATE("'2018-08'!W",TEXT(MATCH($C44,'2018-08'!$C$2:$C$100,0)+1,0)))-INDIRECT(CONCATENATE("'2018-07'!W",TEXT(MATCH($C44,'2018-07'!$C$2:$C$100,0)+1,0))))</f>
        <v>31967094147.619995</v>
      </c>
    </row>
    <row r="45" spans="1:23" x14ac:dyDescent="0.25">
      <c r="A45" s="2" t="s">
        <v>61</v>
      </c>
      <c r="B45" s="2" t="s">
        <v>68</v>
      </c>
      <c r="C45" s="15">
        <v>96000000</v>
      </c>
      <c r="D45" s="2" t="s">
        <v>211</v>
      </c>
      <c r="E45" s="17">
        <f ca="1">IF(OR(INDIRECT(CONCATENATE("'2018-08'!E",TEXT(MATCH($C45,'2018-08'!$C$2:$C$100,0)+1,0)))="",INDIRECT(CONCATENATE("'2018-07'!E",TEXT(MATCH($C45,'2018-07'!$C$2:$C$100,0)+1,0)))="",AND(INDIRECT(CONCATENATE("'2018-08'!E",TEXT(MATCH($C45,'2018-08'!$C$2:$C$100,0)+1,0)))="",INDIRECT(CONCATENATE("'2018-07'!E",TEXT(MATCH($C45,'2018-07'!$C$2:$C$100,0)+1,0)))="")),"Н/Д",INDIRECT(CONCATENATE("'2018-08'!E",TEXT(MATCH($C45,'2018-08'!$C$2:$C$100,0)+1,0)))-INDIRECT(CONCATENATE("'2018-07'!E",TEXT(MATCH($C45,'2018-07'!$C$2:$C$100,0)+1,0))))</f>
        <v>7448537800.9800034</v>
      </c>
      <c r="F45" s="17">
        <f ca="1">IF(OR(INDIRECT(CONCATENATE("'2018-08'!F",TEXT(MATCH($C45,'2018-08'!$C$2:$C$100,0)+1,0)))="",INDIRECT(CONCATENATE("'2018-07'!F",TEXT(MATCH($C45,'2018-07'!$C$2:$C$100,0)+1,0)))="",AND(INDIRECT(CONCATENATE("'2018-08'!F",TEXT(MATCH($C45,'2018-08'!$C$2:$C$100,0)+1,0)))="",INDIRECT(CONCATENATE("'2018-07'!F",TEXT(MATCH($C45,'2018-07'!$C$2:$C$100,0)+1,0)))="")),"Н/Д",INDIRECT(CONCATENATE("'2018-08'!F",TEXT(MATCH($C45,'2018-08'!$C$2:$C$100,0)+1,0)))-INDIRECT(CONCATENATE("'2018-07'!F",TEXT(MATCH($C45,'2018-07'!$C$2:$C$100,0)+1,0))))</f>
        <v>1597152378.21</v>
      </c>
      <c r="G45" s="17">
        <f ca="1">IF(OR(INDIRECT(CONCATENATE("'2018-08'!G",TEXT(MATCH($C45,'2018-08'!$C$2:$C$100,0)+1,0)))="",INDIRECT(CONCATENATE("'2018-07'!G",TEXT(MATCH($C45,'2018-07'!$C$2:$C$100,0)+1,0)))="",AND(INDIRECT(CONCATENATE("'2018-08'!G",TEXT(MATCH($C45,'2018-08'!$C$2:$C$100,0)+1,0)))="",INDIRECT(CONCATENATE("'2018-07'!G",TEXT(MATCH($C45,'2018-07'!$C$2:$C$100,0)+1,0)))="")),"Н/Д",INDIRECT(CONCATENATE("'2018-08'!G",TEXT(MATCH($C45,'2018-08'!$C$2:$C$100,0)+1,0)))-INDIRECT(CONCATENATE("'2018-07'!G",TEXT(MATCH($C45,'2018-07'!$C$2:$C$100,0)+1,0))))</f>
        <v>71912373.970000029</v>
      </c>
      <c r="H45" s="17">
        <f ca="1">IF(OR(INDIRECT(CONCATENATE("'2018-08'!H",TEXT(MATCH($C45,'2018-08'!$C$2:$C$100,0)+1,0)))="",INDIRECT(CONCATENATE("'2018-07'!H",TEXT(MATCH($C45,'2018-07'!$C$2:$C$100,0)+1,0)))="",AND(INDIRECT(CONCATENATE("'2018-08'!H",TEXT(MATCH($C45,'2018-08'!$C$2:$C$100,0)+1,0)))="",INDIRECT(CONCATENATE("'2018-07'!H",TEXT(MATCH($C45,'2018-07'!$C$2:$C$100,0)+1,0)))="")),"Н/Д",INDIRECT(CONCATENATE("'2018-08'!H",TEXT(MATCH($C45,'2018-08'!$C$2:$C$100,0)+1,0)))-INDIRECT(CONCATENATE("'2018-07'!H",TEXT(MATCH($C45,'2018-07'!$C$2:$C$100,0)+1,0))))</f>
        <v>794734203.19000053</v>
      </c>
      <c r="I45" s="17">
        <f ca="1">IF(OR(INDIRECT(CONCATENATE("'2018-08'!I",TEXT(MATCH($C45,'2018-08'!$C$2:$C$100,0)+1,0)))="",INDIRECT(CONCATENATE("'2018-07'!I",TEXT(MATCH($C45,'2018-07'!$C$2:$C$100,0)+1,0)))="",AND(INDIRECT(CONCATENATE("'2018-08'!I",TEXT(MATCH($C45,'2018-08'!$C$2:$C$100,0)+1,0)))="",INDIRECT(CONCATENATE("'2018-07'!I",TEXT(MATCH($C45,'2018-07'!$C$2:$C$100,0)+1,0)))="")),"Н/Д",INDIRECT(CONCATENATE("'2018-08'!I",TEXT(MATCH($C45,'2018-08'!$C$2:$C$100,0)+1,0)))-INDIRECT(CONCATENATE("'2018-07'!I",TEXT(MATCH($C45,'2018-07'!$C$2:$C$100,0)+1,0))))</f>
        <v>197400396.80999994</v>
      </c>
      <c r="J45" s="17" t="str">
        <f ca="1">IF(OR(INDIRECT(CONCATENATE("'2018-08'!J",TEXT(MATCH($C45,'2018-08'!$C$2:$C$100,0)+1,0)))="",INDIRECT(CONCATENATE("'2018-07'!J",TEXT(MATCH($C45,'2018-07'!$C$2:$C$100,0)+1,0)))="",AND(INDIRECT(CONCATENATE("'2018-08'!J",TEXT(MATCH($C45,'2018-08'!$C$2:$C$100,0)+1,0)))="",INDIRECT(CONCATENATE("'2018-07'!J",TEXT(MATCH($C45,'2018-07'!$C$2:$C$100,0)+1,0)))="")),"Н/Д",INDIRECT(CONCATENATE("'2018-08'!J",TEXT(MATCH($C45,'2018-08'!$C$2:$C$100,0)+1,0)))-INDIRECT(CONCATENATE("'2018-07'!J",TEXT(MATCH($C45,'2018-07'!$C$2:$C$100,0)+1,0))))</f>
        <v>Н/Д</v>
      </c>
      <c r="K45" s="17">
        <f ca="1">IF(OR(INDIRECT(CONCATENATE("'2018-08'!K",TEXT(MATCH($C45,'2018-08'!$C$2:$C$100,0)+1,0)))="",INDIRECT(CONCATENATE("'2018-07'!K",TEXT(MATCH($C45,'2018-07'!$C$2:$C$100,0)+1,0)))="",AND(INDIRECT(CONCATENATE("'2018-08'!K",TEXT(MATCH($C45,'2018-08'!$C$2:$C$100,0)+1,0)))="",INDIRECT(CONCATENATE("'2018-07'!K",TEXT(MATCH($C45,'2018-07'!$C$2:$C$100,0)+1,0)))="")),"Н/Д",INDIRECT(CONCATENATE("'2018-08'!K",TEXT(MATCH($C45,'2018-08'!$C$2:$C$100,0)+1,0)))-INDIRECT(CONCATENATE("'2018-07'!K",TEXT(MATCH($C45,'2018-07'!$C$2:$C$100,0)+1,0))))</f>
        <v>21701301.359999999</v>
      </c>
      <c r="L45" s="17">
        <f ca="1">IF(OR(INDIRECT(CONCATENATE("'2018-08'!L",TEXT(MATCH($C45,'2018-08'!$C$2:$C$100,0)+1,0)))="",INDIRECT(CONCATENATE("'2018-07'!L",TEXT(MATCH($C45,'2018-07'!$C$2:$C$100,0)+1,0)))="",AND(INDIRECT(CONCATENATE("'2018-08'!L",TEXT(MATCH($C45,'2018-08'!$C$2:$C$100,0)+1,0)))="",INDIRECT(CONCATENATE("'2018-07'!L",TEXT(MATCH($C45,'2018-07'!$C$2:$C$100,0)+1,0)))="")),"Н/Д",INDIRECT(CONCATENATE("'2018-08'!L",TEXT(MATCH($C45,'2018-08'!$C$2:$C$100,0)+1,0)))-INDIRECT(CONCATENATE("'2018-07'!L",TEXT(MATCH($C45,'2018-07'!$C$2:$C$100,0)+1,0))))</f>
        <v>448104981.07000005</v>
      </c>
      <c r="M45" s="17">
        <f ca="1">IF(OR(INDIRECT(CONCATENATE("'2018-08'!M",TEXT(MATCH($C45,'2018-08'!$C$2:$C$100,0)+1,0)))="",INDIRECT(CONCATENATE("'2018-07'!M",TEXT(MATCH($C45,'2018-07'!$C$2:$C$100,0)+1,0)))="",AND(INDIRECT(CONCATENATE("'2018-08'!M",TEXT(MATCH($C45,'2018-08'!$C$2:$C$100,0)+1,0)))="",INDIRECT(CONCATENATE("'2018-07'!M",TEXT(MATCH($C45,'2018-07'!$C$2:$C$100,0)+1,0)))="")),"Н/Д",INDIRECT(CONCATENATE("'2018-08'!M",TEXT(MATCH($C45,'2018-08'!$C$2:$C$100,0)+1,0)))-INDIRECT(CONCATENATE("'2018-07'!M",TEXT(MATCH($C45,'2018-07'!$C$2:$C$100,0)+1,0))))</f>
        <v>32402.299999999814</v>
      </c>
      <c r="N45" s="17">
        <f ca="1">IF(OR(INDIRECT(CONCATENATE("'2018-08'!N",TEXT(MATCH($C45,'2018-08'!$C$2:$C$100,0)+1,0)))="",INDIRECT(CONCATENATE("'2018-07'!N",TEXT(MATCH($C45,'2018-07'!$C$2:$C$100,0)+1,0)))="",AND(INDIRECT(CONCATENATE("'2018-08'!N",TEXT(MATCH($C45,'2018-08'!$C$2:$C$100,0)+1,0)))="",INDIRECT(CONCATENATE("'2018-07'!N",TEXT(MATCH($C45,'2018-07'!$C$2:$C$100,0)+1,0)))="")),"Н/Д",INDIRECT(CONCATENATE("'2018-08'!N",TEXT(MATCH($C45,'2018-08'!$C$2:$C$100,0)+1,0)))-INDIRECT(CONCATENATE("'2018-07'!NE",TEXT(MATCH($C45,'2018-07'!$C$2:$C$100,0)+1,0))))</f>
        <v>64162544.539999999</v>
      </c>
      <c r="O45" s="17">
        <f ca="1">IF(OR(INDIRECT(CONCATENATE("'2018-08'!O",TEXT(MATCH($C45,'2018-08'!$C$2:$C$100,0)+1,0)))="",INDIRECT(CONCATENATE("'2018-07'!O",TEXT(MATCH($C45,'2018-07'!$C$2:$C$100,0)+1,0)))="",AND(INDIRECT(CONCATENATE("'2018-08'!O",TEXT(MATCH($C45,'2018-08'!$C$2:$C$100,0)+1,0)))="",INDIRECT(CONCATENATE("'2018-07'!O",TEXT(MATCH($C45,'2018-07'!$C$2:$C$100,0)+1,0)))="")),"Н/Д",INDIRECT(CONCATENATE("'2018-08'!O",TEXT(MATCH($C45,'2018-08'!$C$2:$C$100,0)+1,0)))-INDIRECT(CONCATENATE("'2018-07'!O",TEXT(MATCH($C45,'2018-07'!$C$2:$C$100,0)+1,0))))</f>
        <v>327.27000000000044</v>
      </c>
      <c r="P45" s="17">
        <f ca="1">IF(OR(INDIRECT(CONCATENATE("'2018-08'!P",TEXT(MATCH($C45,'2018-08'!$C$2:$C$100,0)+1,0)))="",INDIRECT(CONCATENATE("'2018-07'!P",TEXT(MATCH($C45,'2018-07'!$C$2:$C$100,0)+1,0)))="",AND(INDIRECT(CONCATENATE("'2018-08'!P",TEXT(MATCH($C45,'2018-08'!$C$2:$C$100,0)+1,0)))="",INDIRECT(CONCATENATE("'2018-07'!P",TEXT(MATCH($C45,'2018-07'!$C$2:$C$100,0)+1,0)))="")),"Н/Д",INDIRECT(CONCATENATE("'2018-08'!P",TEXT(MATCH($C45,'2018-08'!$C$2:$C$100,0)+1,0)))-INDIRECT(CONCATENATE("'2018-07'!P",TEXT(MATCH($C45,'2018-07'!$C$2:$C$100,0)+1,0))))</f>
        <v>26804922.030000001</v>
      </c>
      <c r="Q45" s="17">
        <f ca="1">IF(OR(INDIRECT(CONCATENATE("'2018-08'!Q",TEXT(MATCH($C45,'2018-08'!$C$2:$C$100,0)+1,0)))="",INDIRECT(CONCATENATE("'2018-07'!Q",TEXT(MATCH($C45,'2018-07'!$C$2:$C$100,0)+1,0)))="",AND(INDIRECT(CONCATENATE("'2018-08'!Q",TEXT(MATCH($C45,'2018-08'!$C$2:$C$100,0)+1,0)))="",INDIRECT(CONCATENATE("'2018-07'!Q",TEXT(MATCH($C45,'2018-07'!$C$2:$C$100,0)+1,0)))="")),"Н/Д",INDIRECT(CONCATENATE("'2018-08'!Q",TEXT(MATCH($C45,'2018-08'!$C$2:$C$100,0)+1,0)))-INDIRECT(CONCATENATE("'2018-07'!Q",TEXT(MATCH($C45,'2018-07'!$C$2:$C$100,0)+1,0))))</f>
        <v>365424.5700000003</v>
      </c>
      <c r="R45" s="17">
        <f ca="1">IF(OR(INDIRECT(CONCATENATE("'2018-08'!R",TEXT(MATCH($C45,'2018-08'!$C$2:$C$100,0)+1,0)))="",INDIRECT(CONCATENATE("'2018-07'!R",TEXT(MATCH($C45,'2018-07'!$C$2:$C$100,0)+1,0)))="",AND(INDIRECT(CONCATENATE("'2018-08'!R",TEXT(MATCH($C45,'2018-08'!$C$2:$C$100,0)+1,0)))="",INDIRECT(CONCATENATE("'2018-07'!R",TEXT(MATCH($C45,'2018-07'!$C$2:$C$100,0)+1,0)))="")),"Н/Д",INDIRECT(CONCATENATE("'2018-08'!R",TEXT(MATCH($C45,'2018-08'!$C$2:$C$100,0)+1,0)))-INDIRECT(CONCATENATE("'2018-07'!R",TEXT(MATCH($C45,'2018-07'!$C$2:$C$100,0)+1,0))))</f>
        <v>2576917.0299999998</v>
      </c>
      <c r="S45" s="17">
        <f ca="1">IF(OR(INDIRECT(CONCATENATE("'2018-08'!S",TEXT(MATCH($C45,'2018-08'!$C$2:$C$100,0)+1,0)))="",INDIRECT(CONCATENATE("'2018-07'!S",TEXT(MATCH($C45,'2018-07'!$C$2:$C$100,0)+1,0)))="",AND(INDIRECT(CONCATENATE("'2018-08'!S",TEXT(MATCH($C45,'2018-08'!$C$2:$C$100,0)+1,0)))="",INDIRECT(CONCATENATE("'2018-07'!S",TEXT(MATCH($C45,'2018-07'!$C$2:$C$100,0)+1,0)))="")),"Н/Д",INDIRECT(CONCATENATE("'2018-08'!S",TEXT(MATCH($C45,'2018-08'!$C$2:$C$100,0)+1,0)))-INDIRECT(CONCATENATE("'2018-07'!S",TEXT(MATCH($C45,'2018-07'!$C$2:$C$100,0)+1,0))))</f>
        <v>0</v>
      </c>
      <c r="T45" s="17">
        <f ca="1">IF(OR(INDIRECT(CONCATENATE("'2018-08'!T",TEXT(MATCH($C45,'2018-08'!$C$2:$C$100,0)+1,0)))="",INDIRECT(CONCATENATE("'2018-07'!T",TEXT(MATCH($C45,'2018-07'!$C$2:$C$100,0)+1,0)))="",AND(INDIRECT(CONCATENATE("'2018-08'!T",TEXT(MATCH($C45,'2018-08'!$C$2:$C$100,0)+1,0)))="",INDIRECT(CONCATENATE("'2018-07'!T",TEXT(MATCH($C45,'2018-07'!$C$2:$C$100,0)+1,0)))="")),"Н/Д",INDIRECT(CONCATENATE("'2018-08'!T",TEXT(MATCH($C45,'2018-08'!$C$2:$C$100,0)+1,0)))-INDIRECT(CONCATENATE("'2018-07'!T",TEXT(MATCH($C45,'2018-07'!$C$2:$C$100,0)+1,0))))</f>
        <v>15941025.120000005</v>
      </c>
      <c r="U45" s="17">
        <f ca="1">IF(OR(INDIRECT(CONCATENATE("'2018-08'!U",TEXT(MATCH($C45,'2018-08'!$C$2:$C$100,0)+1,0)))="",INDIRECT(CONCATENATE("'2018-07'!U",TEXT(MATCH($C45,'2018-07'!$C$2:$C$100,0)+1,0)))="",AND(INDIRECT(CONCATENATE("'2018-08'!U",TEXT(MATCH($C45,'2018-08'!$C$2:$C$100,0)+1,0)))="",INDIRECT(CONCATENATE("'2018-07'!U",TEXT(MATCH($C45,'2018-07'!$C$2:$C$100,0)+1,0)))="")),"Н/Д",INDIRECT(CONCATENATE("'2018-08'!U",TEXT(MATCH($C45,'2018-08'!$C$2:$C$100,0)+1,0)))-INDIRECT(CONCATENATE("'2018-07'!U",TEXT(MATCH($C45,'2018-07'!$C$2:$C$100,0)+1,0))))</f>
        <v>-169570.6400000155</v>
      </c>
      <c r="V45" s="17">
        <f ca="1">IF(OR(INDIRECT(CONCATENATE("'2018-08'!V",TEXT(MATCH($C45,'2018-08'!$C$2:$C$100,0)+1,0)))="",INDIRECT(CONCATENATE("'2018-07'!V",TEXT(MATCH($C45,'2018-07'!$C$2:$C$100,0)+1,0)))="",AND(INDIRECT(CONCATENATE("'2018-08'!V",TEXT(MATCH($C45,'2018-08'!$C$2:$C$100,0)+1,0)))="",INDIRECT(CONCATENATE("'2018-07'!V",TEXT(MATCH($C45,'2018-07'!$C$2:$C$100,0)+1,0)))="")),"Н/Д",INDIRECT(CONCATENATE("'2018-08'!V",TEXT(MATCH($C45,'2018-08'!$C$2:$C$100,0)+1,0)))-INDIRECT(CONCATENATE("'2018-07'!V",TEXT(MATCH($C45,'2018-07'!$C$2:$C$100,0)+1,0))))</f>
        <v>5851385422.7699966</v>
      </c>
      <c r="W45" s="17">
        <f ca="1">IF(OR(INDIRECT(CONCATENATE("'2018-08'!W",TEXT(MATCH($C45,'2018-08'!$C$2:$C$100,0)+1,0)))="",INDIRECT(CONCATENATE("'2018-07'!W",TEXT(MATCH($C45,'2018-07'!$C$2:$C$100,0)+1,0)))="",AND(INDIRECT(CONCATENATE("'2018-08'!W",TEXT(MATCH($C45,'2018-08'!$C$2:$C$100,0)+1,0)))="",INDIRECT(CONCATENATE("'2018-07'!W",TEXT(MATCH($C45,'2018-07'!$C$2:$C$100,0)+1,0)))="")),"Н/Д",INDIRECT(CONCATENATE("'2018-08'!W",TEXT(MATCH($C45,'2018-08'!$C$2:$C$100,0)+1,0)))-INDIRECT(CONCATENATE("'2018-07'!W",TEXT(MATCH($C45,'2018-07'!$C$2:$C$100,0)+1,0))))</f>
        <v>16491905762.630005</v>
      </c>
    </row>
    <row r="46" spans="1:23" x14ac:dyDescent="0.25">
      <c r="A46" s="2" t="s">
        <v>69</v>
      </c>
      <c r="B46" s="2" t="s">
        <v>70</v>
      </c>
      <c r="C46" s="15">
        <v>1000000</v>
      </c>
      <c r="D46" s="2" t="s">
        <v>211</v>
      </c>
      <c r="E46" s="17">
        <f ca="1">IF(OR(INDIRECT(CONCATENATE("'2018-08'!E",TEXT(MATCH($C46,'2018-08'!$C$2:$C$100,0)+1,0)))="",INDIRECT(CONCATENATE("'2018-07'!E",TEXT(MATCH($C46,'2018-07'!$C$2:$C$100,0)+1,0)))="",AND(INDIRECT(CONCATENATE("'2018-08'!E",TEXT(MATCH($C46,'2018-08'!$C$2:$C$100,0)+1,0)))="",INDIRECT(CONCATENATE("'2018-07'!E",TEXT(MATCH($C46,'2018-07'!$C$2:$C$100,0)+1,0)))="")),"Н/Д",INDIRECT(CONCATENATE("'2018-08'!E",TEXT(MATCH($C46,'2018-08'!$C$2:$C$100,0)+1,0)))-INDIRECT(CONCATENATE("'2018-07'!E",TEXT(MATCH($C46,'2018-07'!$C$2:$C$100,0)+1,0))))</f>
        <v>11757402811</v>
      </c>
      <c r="F46" s="17">
        <f ca="1">IF(OR(INDIRECT(CONCATENATE("'2018-08'!F",TEXT(MATCH($C46,'2018-08'!$C$2:$C$100,0)+1,0)))="",INDIRECT(CONCATENATE("'2018-07'!F",TEXT(MATCH($C46,'2018-07'!$C$2:$C$100,0)+1,0)))="",AND(INDIRECT(CONCATENATE("'2018-08'!F",TEXT(MATCH($C46,'2018-08'!$C$2:$C$100,0)+1,0)))="",INDIRECT(CONCATENATE("'2018-07'!F",TEXT(MATCH($C46,'2018-07'!$C$2:$C$100,0)+1,0)))="")),"Н/Д",INDIRECT(CONCATENATE("'2018-08'!F",TEXT(MATCH($C46,'2018-08'!$C$2:$C$100,0)+1,0)))-INDIRECT(CONCATENATE("'2018-07'!F",TEXT(MATCH($C46,'2018-07'!$C$2:$C$100,0)+1,0))))</f>
        <v>8010641850.9499969</v>
      </c>
      <c r="G46" s="17">
        <f ca="1">IF(OR(INDIRECT(CONCATENATE("'2018-08'!G",TEXT(MATCH($C46,'2018-08'!$C$2:$C$100,0)+1,0)))="",INDIRECT(CONCATENATE("'2018-07'!G",TEXT(MATCH($C46,'2018-07'!$C$2:$C$100,0)+1,0)))="",AND(INDIRECT(CONCATENATE("'2018-08'!G",TEXT(MATCH($C46,'2018-08'!$C$2:$C$100,0)+1,0)))="",INDIRECT(CONCATENATE("'2018-07'!G",TEXT(MATCH($C46,'2018-07'!$C$2:$C$100,0)+1,0)))="")),"Н/Д",INDIRECT(CONCATENATE("'2018-08'!G",TEXT(MATCH($C46,'2018-08'!$C$2:$C$100,0)+1,0)))-INDIRECT(CONCATENATE("'2018-07'!G",TEXT(MATCH($C46,'2018-07'!$C$2:$C$100,0)+1,0))))</f>
        <v>1570089860.3500004</v>
      </c>
      <c r="H46" s="17">
        <f ca="1">IF(OR(INDIRECT(CONCATENATE("'2018-08'!H",TEXT(MATCH($C46,'2018-08'!$C$2:$C$100,0)+1,0)))="",INDIRECT(CONCATENATE("'2018-07'!H",TEXT(MATCH($C46,'2018-07'!$C$2:$C$100,0)+1,0)))="",AND(INDIRECT(CONCATENATE("'2018-08'!H",TEXT(MATCH($C46,'2018-08'!$C$2:$C$100,0)+1,0)))="",INDIRECT(CONCATENATE("'2018-07'!H",TEXT(MATCH($C46,'2018-07'!$C$2:$C$100,0)+1,0)))="")),"Н/Д",INDIRECT(CONCATENATE("'2018-08'!H",TEXT(MATCH($C46,'2018-08'!$C$2:$C$100,0)+1,0)))-INDIRECT(CONCATENATE("'2018-07'!H",TEXT(MATCH($C46,'2018-07'!$C$2:$C$100,0)+1,0))))</f>
        <v>2281194965.1000004</v>
      </c>
      <c r="I46" s="17">
        <f ca="1">IF(OR(INDIRECT(CONCATENATE("'2018-08'!I",TEXT(MATCH($C46,'2018-08'!$C$2:$C$100,0)+1,0)))="",INDIRECT(CONCATENATE("'2018-07'!I",TEXT(MATCH($C46,'2018-07'!$C$2:$C$100,0)+1,0)))="",AND(INDIRECT(CONCATENATE("'2018-08'!I",TEXT(MATCH($C46,'2018-08'!$C$2:$C$100,0)+1,0)))="",INDIRECT(CONCATENATE("'2018-07'!I",TEXT(MATCH($C46,'2018-07'!$C$2:$C$100,0)+1,0)))="")),"Н/Д",INDIRECT(CONCATENATE("'2018-08'!I",TEXT(MATCH($C46,'2018-08'!$C$2:$C$100,0)+1,0)))-INDIRECT(CONCATENATE("'2018-07'!I",TEXT(MATCH($C46,'2018-07'!$C$2:$C$100,0)+1,0))))</f>
        <v>1234540400.46</v>
      </c>
      <c r="J46" s="17" t="str">
        <f ca="1">IF(OR(INDIRECT(CONCATENATE("'2018-08'!J",TEXT(MATCH($C46,'2018-08'!$C$2:$C$100,0)+1,0)))="",INDIRECT(CONCATENATE("'2018-07'!J",TEXT(MATCH($C46,'2018-07'!$C$2:$C$100,0)+1,0)))="",AND(INDIRECT(CONCATENATE("'2018-08'!J",TEXT(MATCH($C46,'2018-08'!$C$2:$C$100,0)+1,0)))="",INDIRECT(CONCATENATE("'2018-07'!J",TEXT(MATCH($C46,'2018-07'!$C$2:$C$100,0)+1,0)))="")),"Н/Д",INDIRECT(CONCATENATE("'2018-08'!J",TEXT(MATCH($C46,'2018-08'!$C$2:$C$100,0)+1,0)))-INDIRECT(CONCATENATE("'2018-07'!J",TEXT(MATCH($C46,'2018-07'!$C$2:$C$100,0)+1,0))))</f>
        <v>Н/Д</v>
      </c>
      <c r="K46" s="17">
        <f ca="1">IF(OR(INDIRECT(CONCATENATE("'2018-08'!K",TEXT(MATCH($C46,'2018-08'!$C$2:$C$100,0)+1,0)))="",INDIRECT(CONCATENATE("'2018-07'!K",TEXT(MATCH($C46,'2018-07'!$C$2:$C$100,0)+1,0)))="",AND(INDIRECT(CONCATENATE("'2018-08'!K",TEXT(MATCH($C46,'2018-08'!$C$2:$C$100,0)+1,0)))="",INDIRECT(CONCATENATE("'2018-07'!K",TEXT(MATCH($C46,'2018-07'!$C$2:$C$100,0)+1,0)))="")),"Н/Д",INDIRECT(CONCATENATE("'2018-08'!K",TEXT(MATCH($C46,'2018-08'!$C$2:$C$100,0)+1,0)))-INDIRECT(CONCATENATE("'2018-07'!K",TEXT(MATCH($C46,'2018-07'!$C$2:$C$100,0)+1,0))))</f>
        <v>883867087.46999979</v>
      </c>
      <c r="L46" s="17">
        <f ca="1">IF(OR(INDIRECT(CONCATENATE("'2018-08'!L",TEXT(MATCH($C46,'2018-08'!$C$2:$C$100,0)+1,0)))="",INDIRECT(CONCATENATE("'2018-07'!L",TEXT(MATCH($C46,'2018-07'!$C$2:$C$100,0)+1,0)))="",AND(INDIRECT(CONCATENATE("'2018-08'!L",TEXT(MATCH($C46,'2018-08'!$C$2:$C$100,0)+1,0)))="",INDIRECT(CONCATENATE("'2018-07'!L",TEXT(MATCH($C46,'2018-07'!$C$2:$C$100,0)+1,0)))="")),"Н/Д",INDIRECT(CONCATENATE("'2018-08'!L",TEXT(MATCH($C46,'2018-08'!$C$2:$C$100,0)+1,0)))-INDIRECT(CONCATENATE("'2018-07'!L",TEXT(MATCH($C46,'2018-07'!$C$2:$C$100,0)+1,0))))</f>
        <v>1421227356.79</v>
      </c>
      <c r="M46" s="17">
        <f ca="1">IF(OR(INDIRECT(CONCATENATE("'2018-08'!M",TEXT(MATCH($C46,'2018-08'!$C$2:$C$100,0)+1,0)))="",INDIRECT(CONCATENATE("'2018-07'!M",TEXT(MATCH($C46,'2018-07'!$C$2:$C$100,0)+1,0)))="",AND(INDIRECT(CONCATENATE("'2018-08'!M",TEXT(MATCH($C46,'2018-08'!$C$2:$C$100,0)+1,0)))="",INDIRECT(CONCATENATE("'2018-07'!M",TEXT(MATCH($C46,'2018-07'!$C$2:$C$100,0)+1,0)))="")),"Н/Д",INDIRECT(CONCATENATE("'2018-08'!M",TEXT(MATCH($C46,'2018-08'!$C$2:$C$100,0)+1,0)))-INDIRECT(CONCATENATE("'2018-07'!M",TEXT(MATCH($C46,'2018-07'!$C$2:$C$100,0)+1,0))))</f>
        <v>24868117.340000004</v>
      </c>
      <c r="N46" s="17">
        <f ca="1">IF(OR(INDIRECT(CONCATENATE("'2018-08'!N",TEXT(MATCH($C46,'2018-08'!$C$2:$C$100,0)+1,0)))="",INDIRECT(CONCATENATE("'2018-07'!N",TEXT(MATCH($C46,'2018-07'!$C$2:$C$100,0)+1,0)))="",AND(INDIRECT(CONCATENATE("'2018-08'!N",TEXT(MATCH($C46,'2018-08'!$C$2:$C$100,0)+1,0)))="",INDIRECT(CONCATENATE("'2018-07'!N",TEXT(MATCH($C46,'2018-07'!$C$2:$C$100,0)+1,0)))="")),"Н/Д",INDIRECT(CONCATENATE("'2018-08'!N",TEXT(MATCH($C46,'2018-08'!$C$2:$C$100,0)+1,0)))-INDIRECT(CONCATENATE("'2018-07'!NE",TEXT(MATCH($C46,'2018-07'!$C$2:$C$100,0)+1,0))))</f>
        <v>355364691.62</v>
      </c>
      <c r="O46" s="17">
        <f ca="1">IF(OR(INDIRECT(CONCATENATE("'2018-08'!O",TEXT(MATCH($C46,'2018-08'!$C$2:$C$100,0)+1,0)))="",INDIRECT(CONCATENATE("'2018-07'!O",TEXT(MATCH($C46,'2018-07'!$C$2:$C$100,0)+1,0)))="",AND(INDIRECT(CONCATENATE("'2018-08'!O",TEXT(MATCH($C46,'2018-08'!$C$2:$C$100,0)+1,0)))="",INDIRECT(CONCATENATE("'2018-07'!O",TEXT(MATCH($C46,'2018-07'!$C$2:$C$100,0)+1,0)))="")),"Н/Д",INDIRECT(CONCATENATE("'2018-08'!O",TEXT(MATCH($C46,'2018-08'!$C$2:$C$100,0)+1,0)))-INDIRECT(CONCATENATE("'2018-07'!O",TEXT(MATCH($C46,'2018-07'!$C$2:$C$100,0)+1,0))))</f>
        <v>6884.5299999999988</v>
      </c>
      <c r="P46" s="17">
        <f ca="1">IF(OR(INDIRECT(CONCATENATE("'2018-08'!P",TEXT(MATCH($C46,'2018-08'!$C$2:$C$100,0)+1,0)))="",INDIRECT(CONCATENATE("'2018-07'!P",TEXT(MATCH($C46,'2018-07'!$C$2:$C$100,0)+1,0)))="",AND(INDIRECT(CONCATENATE("'2018-08'!P",TEXT(MATCH($C46,'2018-08'!$C$2:$C$100,0)+1,0)))="",INDIRECT(CONCATENATE("'2018-07'!P",TEXT(MATCH($C46,'2018-07'!$C$2:$C$100,0)+1,0)))="")),"Н/Д",INDIRECT(CONCATENATE("'2018-08'!P",TEXT(MATCH($C46,'2018-08'!$C$2:$C$100,0)+1,0)))-INDIRECT(CONCATENATE("'2018-07'!P",TEXT(MATCH($C46,'2018-07'!$C$2:$C$100,0)+1,0))))</f>
        <v>362433341.19000006</v>
      </c>
      <c r="Q46" s="17">
        <f ca="1">IF(OR(INDIRECT(CONCATENATE("'2018-08'!Q",TEXT(MATCH($C46,'2018-08'!$C$2:$C$100,0)+1,0)))="",INDIRECT(CONCATENATE("'2018-07'!Q",TEXT(MATCH($C46,'2018-07'!$C$2:$C$100,0)+1,0)))="",AND(INDIRECT(CONCATENATE("'2018-08'!Q",TEXT(MATCH($C46,'2018-08'!$C$2:$C$100,0)+1,0)))="",INDIRECT(CONCATENATE("'2018-07'!Q",TEXT(MATCH($C46,'2018-07'!$C$2:$C$100,0)+1,0)))="")),"Н/Д",INDIRECT(CONCATENATE("'2018-08'!Q",TEXT(MATCH($C46,'2018-08'!$C$2:$C$100,0)+1,0)))-INDIRECT(CONCATENATE("'2018-07'!Q",TEXT(MATCH($C46,'2018-07'!$C$2:$C$100,0)+1,0))))</f>
        <v>22475151.190000013</v>
      </c>
      <c r="R46" s="17">
        <f ca="1">IF(OR(INDIRECT(CONCATENATE("'2018-08'!R",TEXT(MATCH($C46,'2018-08'!$C$2:$C$100,0)+1,0)))="",INDIRECT(CONCATENATE("'2018-07'!R",TEXT(MATCH($C46,'2018-07'!$C$2:$C$100,0)+1,0)))="",AND(INDIRECT(CONCATENATE("'2018-08'!R",TEXT(MATCH($C46,'2018-08'!$C$2:$C$100,0)+1,0)))="",INDIRECT(CONCATENATE("'2018-07'!R",TEXT(MATCH($C46,'2018-07'!$C$2:$C$100,0)+1,0)))="")),"Н/Д",INDIRECT(CONCATENATE("'2018-08'!R",TEXT(MATCH($C46,'2018-08'!$C$2:$C$100,0)+1,0)))-INDIRECT(CONCATENATE("'2018-07'!R",TEXT(MATCH($C46,'2018-07'!$C$2:$C$100,0)+1,0))))</f>
        <v>19013785.969999999</v>
      </c>
      <c r="S46" s="17">
        <f ca="1">IF(OR(INDIRECT(CONCATENATE("'2018-08'!S",TEXT(MATCH($C46,'2018-08'!$C$2:$C$100,0)+1,0)))="",INDIRECT(CONCATENATE("'2018-07'!S",TEXT(MATCH($C46,'2018-07'!$C$2:$C$100,0)+1,0)))="",AND(INDIRECT(CONCATENATE("'2018-08'!S",TEXT(MATCH($C46,'2018-08'!$C$2:$C$100,0)+1,0)))="",INDIRECT(CONCATENATE("'2018-07'!S",TEXT(MATCH($C46,'2018-07'!$C$2:$C$100,0)+1,0)))="")),"Н/Д",INDIRECT(CONCATENATE("'2018-08'!S",TEXT(MATCH($C46,'2018-08'!$C$2:$C$100,0)+1,0)))-INDIRECT(CONCATENATE("'2018-07'!S",TEXT(MATCH($C46,'2018-07'!$C$2:$C$100,0)+1,0))))</f>
        <v>2719100</v>
      </c>
      <c r="T46" s="17">
        <f ca="1">IF(OR(INDIRECT(CONCATENATE("'2018-08'!T",TEXT(MATCH($C46,'2018-08'!$C$2:$C$100,0)+1,0)))="",INDIRECT(CONCATENATE("'2018-07'!T",TEXT(MATCH($C46,'2018-07'!$C$2:$C$100,0)+1,0)))="",AND(INDIRECT(CONCATENATE("'2018-08'!T",TEXT(MATCH($C46,'2018-08'!$C$2:$C$100,0)+1,0)))="",INDIRECT(CONCATENATE("'2018-07'!T",TEXT(MATCH($C46,'2018-07'!$C$2:$C$100,0)+1,0)))="")),"Н/Д",INDIRECT(CONCATENATE("'2018-08'!T",TEXT(MATCH($C46,'2018-08'!$C$2:$C$100,0)+1,0)))-INDIRECT(CONCATENATE("'2018-07'!T",TEXT(MATCH($C46,'2018-07'!$C$2:$C$100,0)+1,0))))</f>
        <v>85410702.939999998</v>
      </c>
      <c r="U46" s="17">
        <f ca="1">IF(OR(INDIRECT(CONCATENATE("'2018-08'!U",TEXT(MATCH($C46,'2018-08'!$C$2:$C$100,0)+1,0)))="",INDIRECT(CONCATENATE("'2018-07'!U",TEXT(MATCH($C46,'2018-07'!$C$2:$C$100,0)+1,0)))="",AND(INDIRECT(CONCATENATE("'2018-08'!U",TEXT(MATCH($C46,'2018-08'!$C$2:$C$100,0)+1,0)))="",INDIRECT(CONCATENATE("'2018-07'!U",TEXT(MATCH($C46,'2018-07'!$C$2:$C$100,0)+1,0)))="")),"Н/Д",INDIRECT(CONCATENATE("'2018-08'!U",TEXT(MATCH($C46,'2018-08'!$C$2:$C$100,0)+1,0)))-INDIRECT(CONCATENATE("'2018-07'!U",TEXT(MATCH($C46,'2018-07'!$C$2:$C$100,0)+1,0))))</f>
        <v>16186341.479999997</v>
      </c>
      <c r="V46" s="17">
        <f ca="1">IF(OR(INDIRECT(CONCATENATE("'2018-08'!V",TEXT(MATCH($C46,'2018-08'!$C$2:$C$100,0)+1,0)))="",INDIRECT(CONCATENATE("'2018-07'!V",TEXT(MATCH($C46,'2018-07'!$C$2:$C$100,0)+1,0)))="",AND(INDIRECT(CONCATENATE("'2018-08'!V",TEXT(MATCH($C46,'2018-08'!$C$2:$C$100,0)+1,0)))="",INDIRECT(CONCATENATE("'2018-07'!V",TEXT(MATCH($C46,'2018-07'!$C$2:$C$100,0)+1,0)))="")),"Н/Д",INDIRECT(CONCATENATE("'2018-08'!V",TEXT(MATCH($C46,'2018-08'!$C$2:$C$100,0)+1,0)))-INDIRECT(CONCATENATE("'2018-07'!V",TEXT(MATCH($C46,'2018-07'!$C$2:$C$100,0)+1,0))))</f>
        <v>3746760960.0499992</v>
      </c>
      <c r="W46" s="17">
        <f ca="1">IF(OR(INDIRECT(CONCATENATE("'2018-08'!W",TEXT(MATCH($C46,'2018-08'!$C$2:$C$100,0)+1,0)))="",INDIRECT(CONCATENATE("'2018-07'!W",TEXT(MATCH($C46,'2018-07'!$C$2:$C$100,0)+1,0)))="",AND(INDIRECT(CONCATENATE("'2018-08'!W",TEXT(MATCH($C46,'2018-08'!$C$2:$C$100,0)+1,0)))="",INDIRECT(CONCATENATE("'2018-07'!W",TEXT(MATCH($C46,'2018-07'!$C$2:$C$100,0)+1,0)))="")),"Н/Д",INDIRECT(CONCATENATE("'2018-08'!W",TEXT(MATCH($C46,'2018-08'!$C$2:$C$100,0)+1,0)))-INDIRECT(CONCATENATE("'2018-07'!W",TEXT(MATCH($C46,'2018-07'!$C$2:$C$100,0)+1,0))))</f>
        <v>31494560343.580017</v>
      </c>
    </row>
    <row r="47" spans="1:23" x14ac:dyDescent="0.25">
      <c r="A47" s="2" t="s">
        <v>69</v>
      </c>
      <c r="B47" s="2" t="s">
        <v>71</v>
      </c>
      <c r="C47" s="15">
        <v>25000000</v>
      </c>
      <c r="D47" s="2" t="s">
        <v>211</v>
      </c>
      <c r="E47" s="17">
        <f ca="1">IF(OR(INDIRECT(CONCATENATE("'2018-08'!E",TEXT(MATCH($C47,'2018-08'!$C$2:$C$100,0)+1,0)))="",INDIRECT(CONCATENATE("'2018-07'!E",TEXT(MATCH($C47,'2018-07'!$C$2:$C$100,0)+1,0)))="",AND(INDIRECT(CONCATENATE("'2018-08'!E",TEXT(MATCH($C47,'2018-08'!$C$2:$C$100,0)+1,0)))="",INDIRECT(CONCATENATE("'2018-07'!E",TEXT(MATCH($C47,'2018-07'!$C$2:$C$100,0)+1,0)))="")),"Н/Д",INDIRECT(CONCATENATE("'2018-08'!E",TEXT(MATCH($C47,'2018-08'!$C$2:$C$100,0)+1,0)))-INDIRECT(CONCATENATE("'2018-07'!E",TEXT(MATCH($C47,'2018-07'!$C$2:$C$100,0)+1,0))))</f>
        <v>20569324002.809998</v>
      </c>
      <c r="F47" s="17">
        <f ca="1">IF(OR(INDIRECT(CONCATENATE("'2018-08'!F",TEXT(MATCH($C47,'2018-08'!$C$2:$C$100,0)+1,0)))="",INDIRECT(CONCATENATE("'2018-07'!F",TEXT(MATCH($C47,'2018-07'!$C$2:$C$100,0)+1,0)))="",AND(INDIRECT(CONCATENATE("'2018-08'!F",TEXT(MATCH($C47,'2018-08'!$C$2:$C$100,0)+1,0)))="",INDIRECT(CONCATENATE("'2018-07'!F",TEXT(MATCH($C47,'2018-07'!$C$2:$C$100,0)+1,0)))="")),"Н/Д",INDIRECT(CONCATENATE("'2018-08'!F",TEXT(MATCH($C47,'2018-08'!$C$2:$C$100,0)+1,0)))-INDIRECT(CONCATENATE("'2018-07'!F",TEXT(MATCH($C47,'2018-07'!$C$2:$C$100,0)+1,0))))</f>
        <v>18711084893.279999</v>
      </c>
      <c r="G47" s="17">
        <f ca="1">IF(OR(INDIRECT(CONCATENATE("'2018-08'!G",TEXT(MATCH($C47,'2018-08'!$C$2:$C$100,0)+1,0)))="",INDIRECT(CONCATENATE("'2018-07'!G",TEXT(MATCH($C47,'2018-07'!$C$2:$C$100,0)+1,0)))="",AND(INDIRECT(CONCATENATE("'2018-08'!G",TEXT(MATCH($C47,'2018-08'!$C$2:$C$100,0)+1,0)))="",INDIRECT(CONCATENATE("'2018-07'!G",TEXT(MATCH($C47,'2018-07'!$C$2:$C$100,0)+1,0)))="")),"Н/Д",INDIRECT(CONCATENATE("'2018-08'!G",TEXT(MATCH($C47,'2018-08'!$C$2:$C$100,0)+1,0)))-INDIRECT(CONCATENATE("'2018-07'!G",TEXT(MATCH($C47,'2018-07'!$C$2:$C$100,0)+1,0))))</f>
        <v>5589890965.5100021</v>
      </c>
      <c r="H47" s="17">
        <f ca="1">IF(OR(INDIRECT(CONCATENATE("'2018-08'!H",TEXT(MATCH($C47,'2018-08'!$C$2:$C$100,0)+1,0)))="",INDIRECT(CONCATENATE("'2018-07'!H",TEXT(MATCH($C47,'2018-07'!$C$2:$C$100,0)+1,0)))="",AND(INDIRECT(CONCATENATE("'2018-08'!H",TEXT(MATCH($C47,'2018-08'!$C$2:$C$100,0)+1,0)))="",INDIRECT(CONCATENATE("'2018-07'!H",TEXT(MATCH($C47,'2018-07'!$C$2:$C$100,0)+1,0)))="")),"Н/Д",INDIRECT(CONCATENATE("'2018-08'!H",TEXT(MATCH($C47,'2018-08'!$C$2:$C$100,0)+1,0)))-INDIRECT(CONCATENATE("'2018-07'!H",TEXT(MATCH($C47,'2018-07'!$C$2:$C$100,0)+1,0))))</f>
        <v>4662930772.0599976</v>
      </c>
      <c r="I47" s="17">
        <f ca="1">IF(OR(INDIRECT(CONCATENATE("'2018-08'!I",TEXT(MATCH($C47,'2018-08'!$C$2:$C$100,0)+1,0)))="",INDIRECT(CONCATENATE("'2018-07'!I",TEXT(MATCH($C47,'2018-07'!$C$2:$C$100,0)+1,0)))="",AND(INDIRECT(CONCATENATE("'2018-08'!I",TEXT(MATCH($C47,'2018-08'!$C$2:$C$100,0)+1,0)))="",INDIRECT(CONCATENATE("'2018-07'!I",TEXT(MATCH($C47,'2018-07'!$C$2:$C$100,0)+1,0)))="")),"Н/Д",INDIRECT(CONCATENATE("'2018-08'!I",TEXT(MATCH($C47,'2018-08'!$C$2:$C$100,0)+1,0)))-INDIRECT(CONCATENATE("'2018-07'!I",TEXT(MATCH($C47,'2018-07'!$C$2:$C$100,0)+1,0))))</f>
        <v>979359881.47000027</v>
      </c>
      <c r="J47" s="17" t="str">
        <f ca="1">IF(OR(INDIRECT(CONCATENATE("'2018-08'!J",TEXT(MATCH($C47,'2018-08'!$C$2:$C$100,0)+1,0)))="",INDIRECT(CONCATENATE("'2018-07'!J",TEXT(MATCH($C47,'2018-07'!$C$2:$C$100,0)+1,0)))="",AND(INDIRECT(CONCATENATE("'2018-08'!J",TEXT(MATCH($C47,'2018-08'!$C$2:$C$100,0)+1,0)))="",INDIRECT(CONCATENATE("'2018-07'!J",TEXT(MATCH($C47,'2018-07'!$C$2:$C$100,0)+1,0)))="")),"Н/Д",INDIRECT(CONCATENATE("'2018-08'!J",TEXT(MATCH($C47,'2018-08'!$C$2:$C$100,0)+1,0)))-INDIRECT(CONCATENATE("'2018-07'!J",TEXT(MATCH($C47,'2018-07'!$C$2:$C$100,0)+1,0))))</f>
        <v>Н/Д</v>
      </c>
      <c r="K47" s="17">
        <f ca="1">IF(OR(INDIRECT(CONCATENATE("'2018-08'!K",TEXT(MATCH($C47,'2018-08'!$C$2:$C$100,0)+1,0)))="",INDIRECT(CONCATENATE("'2018-07'!K",TEXT(MATCH($C47,'2018-07'!$C$2:$C$100,0)+1,0)))="",AND(INDIRECT(CONCATENATE("'2018-08'!K",TEXT(MATCH($C47,'2018-08'!$C$2:$C$100,0)+1,0)))="",INDIRECT(CONCATENATE("'2018-07'!K",TEXT(MATCH($C47,'2018-07'!$C$2:$C$100,0)+1,0)))="")),"Н/Д",INDIRECT(CONCATENATE("'2018-08'!K",TEXT(MATCH($C47,'2018-08'!$C$2:$C$100,0)+1,0)))-INDIRECT(CONCATENATE("'2018-07'!K",TEXT(MATCH($C47,'2018-07'!$C$2:$C$100,0)+1,0))))</f>
        <v>1351344425.7399998</v>
      </c>
      <c r="L47" s="17">
        <f ca="1">IF(OR(INDIRECT(CONCATENATE("'2018-08'!L",TEXT(MATCH($C47,'2018-08'!$C$2:$C$100,0)+1,0)))="",INDIRECT(CONCATENATE("'2018-07'!L",TEXT(MATCH($C47,'2018-07'!$C$2:$C$100,0)+1,0)))="",AND(INDIRECT(CONCATENATE("'2018-08'!L",TEXT(MATCH($C47,'2018-08'!$C$2:$C$100,0)+1,0)))="",INDIRECT(CONCATENATE("'2018-07'!L",TEXT(MATCH($C47,'2018-07'!$C$2:$C$100,0)+1,0)))="")),"Н/Д",INDIRECT(CONCATENATE("'2018-08'!L",TEXT(MATCH($C47,'2018-08'!$C$2:$C$100,0)+1,0)))-INDIRECT(CONCATENATE("'2018-07'!L",TEXT(MATCH($C47,'2018-07'!$C$2:$C$100,0)+1,0))))</f>
        <v>5018775227.1900005</v>
      </c>
      <c r="M47" s="17">
        <f ca="1">IF(OR(INDIRECT(CONCATENATE("'2018-08'!M",TEXT(MATCH($C47,'2018-08'!$C$2:$C$100,0)+1,0)))="",INDIRECT(CONCATENATE("'2018-07'!M",TEXT(MATCH($C47,'2018-07'!$C$2:$C$100,0)+1,0)))="",AND(INDIRECT(CONCATENATE("'2018-08'!M",TEXT(MATCH($C47,'2018-08'!$C$2:$C$100,0)+1,0)))="",INDIRECT(CONCATENATE("'2018-07'!M",TEXT(MATCH($C47,'2018-07'!$C$2:$C$100,0)+1,0)))="")),"Н/Д",INDIRECT(CONCATENATE("'2018-08'!M",TEXT(MATCH($C47,'2018-08'!$C$2:$C$100,0)+1,0)))-INDIRECT(CONCATENATE("'2018-07'!M",TEXT(MATCH($C47,'2018-07'!$C$2:$C$100,0)+1,0))))</f>
        <v>202694151.32999992</v>
      </c>
      <c r="N47" s="17">
        <f ca="1">IF(OR(INDIRECT(CONCATENATE("'2018-08'!N",TEXT(MATCH($C47,'2018-08'!$C$2:$C$100,0)+1,0)))="",INDIRECT(CONCATENATE("'2018-07'!N",TEXT(MATCH($C47,'2018-07'!$C$2:$C$100,0)+1,0)))="",AND(INDIRECT(CONCATENATE("'2018-08'!N",TEXT(MATCH($C47,'2018-08'!$C$2:$C$100,0)+1,0)))="",INDIRECT(CONCATENATE("'2018-07'!N",TEXT(MATCH($C47,'2018-07'!$C$2:$C$100,0)+1,0)))="")),"Н/Д",INDIRECT(CONCATENATE("'2018-08'!N",TEXT(MATCH($C47,'2018-08'!$C$2:$C$100,0)+1,0)))-INDIRECT(CONCATENATE("'2018-07'!NE",TEXT(MATCH($C47,'2018-07'!$C$2:$C$100,0)+1,0))))</f>
        <v>494909450.47000003</v>
      </c>
      <c r="O47" s="17">
        <f ca="1">IF(OR(INDIRECT(CONCATENATE("'2018-08'!O",TEXT(MATCH($C47,'2018-08'!$C$2:$C$100,0)+1,0)))="",INDIRECT(CONCATENATE("'2018-07'!O",TEXT(MATCH($C47,'2018-07'!$C$2:$C$100,0)+1,0)))="",AND(INDIRECT(CONCATENATE("'2018-08'!O",TEXT(MATCH($C47,'2018-08'!$C$2:$C$100,0)+1,0)))="",INDIRECT(CONCATENATE("'2018-07'!O",TEXT(MATCH($C47,'2018-07'!$C$2:$C$100,0)+1,0)))="")),"Н/Д",INDIRECT(CONCATENATE("'2018-08'!O",TEXT(MATCH($C47,'2018-08'!$C$2:$C$100,0)+1,0)))-INDIRECT(CONCATENATE("'2018-07'!O",TEXT(MATCH($C47,'2018-07'!$C$2:$C$100,0)+1,0))))</f>
        <v>-1794.4400000000023</v>
      </c>
      <c r="P47" s="17">
        <f ca="1">IF(OR(INDIRECT(CONCATENATE("'2018-08'!P",TEXT(MATCH($C47,'2018-08'!$C$2:$C$100,0)+1,0)))="",INDIRECT(CONCATENATE("'2018-07'!P",TEXT(MATCH($C47,'2018-07'!$C$2:$C$100,0)+1,0)))="",AND(INDIRECT(CONCATENATE("'2018-08'!P",TEXT(MATCH($C47,'2018-08'!$C$2:$C$100,0)+1,0)))="",INDIRECT(CONCATENATE("'2018-07'!P",TEXT(MATCH($C47,'2018-07'!$C$2:$C$100,0)+1,0)))="")),"Н/Д",INDIRECT(CONCATENATE("'2018-08'!P",TEXT(MATCH($C47,'2018-08'!$C$2:$C$100,0)+1,0)))-INDIRECT(CONCATENATE("'2018-07'!P",TEXT(MATCH($C47,'2018-07'!$C$2:$C$100,0)+1,0))))</f>
        <v>277480885.52999997</v>
      </c>
      <c r="Q47" s="17">
        <f ca="1">IF(OR(INDIRECT(CONCATENATE("'2018-08'!Q",TEXT(MATCH($C47,'2018-08'!$C$2:$C$100,0)+1,0)))="",INDIRECT(CONCATENATE("'2018-07'!Q",TEXT(MATCH($C47,'2018-07'!$C$2:$C$100,0)+1,0)))="",AND(INDIRECT(CONCATENATE("'2018-08'!Q",TEXT(MATCH($C47,'2018-08'!$C$2:$C$100,0)+1,0)))="",INDIRECT(CONCATENATE("'2018-07'!Q",TEXT(MATCH($C47,'2018-07'!$C$2:$C$100,0)+1,0)))="")),"Н/Д",INDIRECT(CONCATENATE("'2018-08'!Q",TEXT(MATCH($C47,'2018-08'!$C$2:$C$100,0)+1,0)))-INDIRECT(CONCATENATE("'2018-07'!Q",TEXT(MATCH($C47,'2018-07'!$C$2:$C$100,0)+1,0))))</f>
        <v>357455561.92000008</v>
      </c>
      <c r="R47" s="17">
        <f ca="1">IF(OR(INDIRECT(CONCATENATE("'2018-08'!R",TEXT(MATCH($C47,'2018-08'!$C$2:$C$100,0)+1,0)))="",INDIRECT(CONCATENATE("'2018-07'!R",TEXT(MATCH($C47,'2018-07'!$C$2:$C$100,0)+1,0)))="",AND(INDIRECT(CONCATENATE("'2018-08'!R",TEXT(MATCH($C47,'2018-08'!$C$2:$C$100,0)+1,0)))="",INDIRECT(CONCATENATE("'2018-07'!R",TEXT(MATCH($C47,'2018-07'!$C$2:$C$100,0)+1,0)))="")),"Н/Д",INDIRECT(CONCATENATE("'2018-08'!R",TEXT(MATCH($C47,'2018-08'!$C$2:$C$100,0)+1,0)))-INDIRECT(CONCATENATE("'2018-07'!R",TEXT(MATCH($C47,'2018-07'!$C$2:$C$100,0)+1,0))))</f>
        <v>45609705.019999981</v>
      </c>
      <c r="S47" s="17">
        <f ca="1">IF(OR(INDIRECT(CONCATENATE("'2018-08'!S",TEXT(MATCH($C47,'2018-08'!$C$2:$C$100,0)+1,0)))="",INDIRECT(CONCATENATE("'2018-07'!S",TEXT(MATCH($C47,'2018-07'!$C$2:$C$100,0)+1,0)))="",AND(INDIRECT(CONCATENATE("'2018-08'!S",TEXT(MATCH($C47,'2018-08'!$C$2:$C$100,0)+1,0)))="",INDIRECT(CONCATENATE("'2018-07'!S",TEXT(MATCH($C47,'2018-07'!$C$2:$C$100,0)+1,0)))="")),"Н/Д",INDIRECT(CONCATENATE("'2018-08'!S",TEXT(MATCH($C47,'2018-08'!$C$2:$C$100,0)+1,0)))-INDIRECT(CONCATENATE("'2018-07'!S",TEXT(MATCH($C47,'2018-07'!$C$2:$C$100,0)+1,0))))</f>
        <v>282845.43000000017</v>
      </c>
      <c r="T47" s="17">
        <f ca="1">IF(OR(INDIRECT(CONCATENATE("'2018-08'!T",TEXT(MATCH($C47,'2018-08'!$C$2:$C$100,0)+1,0)))="",INDIRECT(CONCATENATE("'2018-07'!T",TEXT(MATCH($C47,'2018-07'!$C$2:$C$100,0)+1,0)))="",AND(INDIRECT(CONCATENATE("'2018-08'!T",TEXT(MATCH($C47,'2018-08'!$C$2:$C$100,0)+1,0)))="",INDIRECT(CONCATENATE("'2018-07'!T",TEXT(MATCH($C47,'2018-07'!$C$2:$C$100,0)+1,0)))="")),"Н/Д",INDIRECT(CONCATENATE("'2018-08'!T",TEXT(MATCH($C47,'2018-08'!$C$2:$C$100,0)+1,0)))-INDIRECT(CONCATENATE("'2018-07'!T",TEXT(MATCH($C47,'2018-07'!$C$2:$C$100,0)+1,0))))</f>
        <v>93963416.720000029</v>
      </c>
      <c r="U47" s="17">
        <f ca="1">IF(OR(INDIRECT(CONCATENATE("'2018-08'!U",TEXT(MATCH($C47,'2018-08'!$C$2:$C$100,0)+1,0)))="",INDIRECT(CONCATENATE("'2018-07'!U",TEXT(MATCH($C47,'2018-07'!$C$2:$C$100,0)+1,0)))="",AND(INDIRECT(CONCATENATE("'2018-08'!U",TEXT(MATCH($C47,'2018-08'!$C$2:$C$100,0)+1,0)))="",INDIRECT(CONCATENATE("'2018-07'!U",TEXT(MATCH($C47,'2018-07'!$C$2:$C$100,0)+1,0)))="")),"Н/Д",INDIRECT(CONCATENATE("'2018-08'!U",TEXT(MATCH($C47,'2018-08'!$C$2:$C$100,0)+1,0)))-INDIRECT(CONCATENATE("'2018-07'!U",TEXT(MATCH($C47,'2018-07'!$C$2:$C$100,0)+1,0))))</f>
        <v>11043276.329999998</v>
      </c>
      <c r="V47" s="17">
        <f ca="1">IF(OR(INDIRECT(CONCATENATE("'2018-08'!V",TEXT(MATCH($C47,'2018-08'!$C$2:$C$100,0)+1,0)))="",INDIRECT(CONCATENATE("'2018-07'!V",TEXT(MATCH($C47,'2018-07'!$C$2:$C$100,0)+1,0)))="",AND(INDIRECT(CONCATENATE("'2018-08'!V",TEXT(MATCH($C47,'2018-08'!$C$2:$C$100,0)+1,0)))="",INDIRECT(CONCATENATE("'2018-07'!V",TEXT(MATCH($C47,'2018-07'!$C$2:$C$100,0)+1,0)))="")),"Н/Д",INDIRECT(CONCATENATE("'2018-08'!V",TEXT(MATCH($C47,'2018-08'!$C$2:$C$100,0)+1,0)))-INDIRECT(CONCATENATE("'2018-07'!V",TEXT(MATCH($C47,'2018-07'!$C$2:$C$100,0)+1,0))))</f>
        <v>1858239109.5300007</v>
      </c>
      <c r="W47" s="17">
        <f ca="1">IF(OR(INDIRECT(CONCATENATE("'2018-08'!W",TEXT(MATCH($C47,'2018-08'!$C$2:$C$100,0)+1,0)))="",INDIRECT(CONCATENATE("'2018-07'!W",TEXT(MATCH($C47,'2018-07'!$C$2:$C$100,0)+1,0)))="",AND(INDIRECT(CONCATENATE("'2018-08'!W",TEXT(MATCH($C47,'2018-08'!$C$2:$C$100,0)+1,0)))="",INDIRECT(CONCATENATE("'2018-07'!W",TEXT(MATCH($C47,'2018-07'!$C$2:$C$100,0)+1,0)))="")),"Н/Д",INDIRECT(CONCATENATE("'2018-08'!W",TEXT(MATCH($C47,'2018-08'!$C$2:$C$100,0)+1,0)))-INDIRECT(CONCATENATE("'2018-07'!W",TEXT(MATCH($C47,'2018-07'!$C$2:$C$100,0)+1,0))))</f>
        <v>59804348562.579987</v>
      </c>
    </row>
    <row r="48" spans="1:23" x14ac:dyDescent="0.25">
      <c r="A48" s="2" t="s">
        <v>69</v>
      </c>
      <c r="B48" s="2" t="s">
        <v>72</v>
      </c>
      <c r="C48" s="15">
        <v>32000000</v>
      </c>
      <c r="D48" s="2" t="s">
        <v>211</v>
      </c>
      <c r="E48" s="17">
        <f ca="1">IF(OR(INDIRECT(CONCATENATE("'2018-08'!E",TEXT(MATCH($C48,'2018-08'!$C$2:$C$100,0)+1,0)))="",INDIRECT(CONCATENATE("'2018-07'!E",TEXT(MATCH($C48,'2018-07'!$C$2:$C$100,0)+1,0)))="",AND(INDIRECT(CONCATENATE("'2018-08'!E",TEXT(MATCH($C48,'2018-08'!$C$2:$C$100,0)+1,0)))="",INDIRECT(CONCATENATE("'2018-07'!E",TEXT(MATCH($C48,'2018-07'!$C$2:$C$100,0)+1,0)))="")),"Н/Д",INDIRECT(CONCATENATE("'2018-08'!E",TEXT(MATCH($C48,'2018-08'!$C$2:$C$100,0)+1,0)))-INDIRECT(CONCATENATE("'2018-07'!E",TEXT(MATCH($C48,'2018-07'!$C$2:$C$100,0)+1,0))))</f>
        <v>20374213370.360001</v>
      </c>
      <c r="F48" s="17">
        <f ca="1">IF(OR(INDIRECT(CONCATENATE("'2018-08'!F",TEXT(MATCH($C48,'2018-08'!$C$2:$C$100,0)+1,0)))="",INDIRECT(CONCATENATE("'2018-07'!F",TEXT(MATCH($C48,'2018-07'!$C$2:$C$100,0)+1,0)))="",AND(INDIRECT(CONCATENATE("'2018-08'!F",TEXT(MATCH($C48,'2018-08'!$C$2:$C$100,0)+1,0)))="",INDIRECT(CONCATENATE("'2018-07'!F",TEXT(MATCH($C48,'2018-07'!$C$2:$C$100,0)+1,0)))="")),"Н/Д",INDIRECT(CONCATENATE("'2018-08'!F",TEXT(MATCH($C48,'2018-08'!$C$2:$C$100,0)+1,0)))-INDIRECT(CONCATENATE("'2018-07'!F",TEXT(MATCH($C48,'2018-07'!$C$2:$C$100,0)+1,0))))</f>
        <v>18811273748.059998</v>
      </c>
      <c r="G48" s="17">
        <f ca="1">IF(OR(INDIRECT(CONCATENATE("'2018-08'!G",TEXT(MATCH($C48,'2018-08'!$C$2:$C$100,0)+1,0)))="",INDIRECT(CONCATENATE("'2018-07'!G",TEXT(MATCH($C48,'2018-07'!$C$2:$C$100,0)+1,0)))="",AND(INDIRECT(CONCATENATE("'2018-08'!G",TEXT(MATCH($C48,'2018-08'!$C$2:$C$100,0)+1,0)))="",INDIRECT(CONCATENATE("'2018-07'!G",TEXT(MATCH($C48,'2018-07'!$C$2:$C$100,0)+1,0)))="")),"Н/Д",INDIRECT(CONCATENATE("'2018-08'!G",TEXT(MATCH($C48,'2018-08'!$C$2:$C$100,0)+1,0)))-INDIRECT(CONCATENATE("'2018-07'!G",TEXT(MATCH($C48,'2018-07'!$C$2:$C$100,0)+1,0))))</f>
        <v>7219982023.4499969</v>
      </c>
      <c r="H48" s="17">
        <f ca="1">IF(OR(INDIRECT(CONCATENATE("'2018-08'!H",TEXT(MATCH($C48,'2018-08'!$C$2:$C$100,0)+1,0)))="",INDIRECT(CONCATENATE("'2018-07'!H",TEXT(MATCH($C48,'2018-07'!$C$2:$C$100,0)+1,0)))="",AND(INDIRECT(CONCATENATE("'2018-08'!H",TEXT(MATCH($C48,'2018-08'!$C$2:$C$100,0)+1,0)))="",INDIRECT(CONCATENATE("'2018-07'!H",TEXT(MATCH($C48,'2018-07'!$C$2:$C$100,0)+1,0)))="")),"Н/Д",INDIRECT(CONCATENATE("'2018-08'!H",TEXT(MATCH($C48,'2018-08'!$C$2:$C$100,0)+1,0)))-INDIRECT(CONCATENATE("'2018-07'!H",TEXT(MATCH($C48,'2018-07'!$C$2:$C$100,0)+1,0))))</f>
        <v>4553103513.0299988</v>
      </c>
      <c r="I48" s="17">
        <f ca="1">IF(OR(INDIRECT(CONCATENATE("'2018-08'!I",TEXT(MATCH($C48,'2018-08'!$C$2:$C$100,0)+1,0)))="",INDIRECT(CONCATENATE("'2018-07'!I",TEXT(MATCH($C48,'2018-07'!$C$2:$C$100,0)+1,0)))="",AND(INDIRECT(CONCATENATE("'2018-08'!I",TEXT(MATCH($C48,'2018-08'!$C$2:$C$100,0)+1,0)))="",INDIRECT(CONCATENATE("'2018-07'!I",TEXT(MATCH($C48,'2018-07'!$C$2:$C$100,0)+1,0)))="")),"Н/Д",INDIRECT(CONCATENATE("'2018-08'!I",TEXT(MATCH($C48,'2018-08'!$C$2:$C$100,0)+1,0)))-INDIRECT(CONCATENATE("'2018-07'!I",TEXT(MATCH($C48,'2018-07'!$C$2:$C$100,0)+1,0))))</f>
        <v>701593414.40999985</v>
      </c>
      <c r="J48" s="17" t="str">
        <f ca="1">IF(OR(INDIRECT(CONCATENATE("'2018-08'!J",TEXT(MATCH($C48,'2018-08'!$C$2:$C$100,0)+1,0)))="",INDIRECT(CONCATENATE("'2018-07'!J",TEXT(MATCH($C48,'2018-07'!$C$2:$C$100,0)+1,0)))="",AND(INDIRECT(CONCATENATE("'2018-08'!J",TEXT(MATCH($C48,'2018-08'!$C$2:$C$100,0)+1,0)))="",INDIRECT(CONCATENATE("'2018-07'!J",TEXT(MATCH($C48,'2018-07'!$C$2:$C$100,0)+1,0)))="")),"Н/Д",INDIRECT(CONCATENATE("'2018-08'!J",TEXT(MATCH($C48,'2018-08'!$C$2:$C$100,0)+1,0)))-INDIRECT(CONCATENATE("'2018-07'!J",TEXT(MATCH($C48,'2018-07'!$C$2:$C$100,0)+1,0))))</f>
        <v>Н/Д</v>
      </c>
      <c r="K48" s="17">
        <f ca="1">IF(OR(INDIRECT(CONCATENATE("'2018-08'!K",TEXT(MATCH($C48,'2018-08'!$C$2:$C$100,0)+1,0)))="",INDIRECT(CONCATENATE("'2018-07'!K",TEXT(MATCH($C48,'2018-07'!$C$2:$C$100,0)+1,0)))="",AND(INDIRECT(CONCATENATE("'2018-08'!K",TEXT(MATCH($C48,'2018-08'!$C$2:$C$100,0)+1,0)))="",INDIRECT(CONCATENATE("'2018-07'!K",TEXT(MATCH($C48,'2018-07'!$C$2:$C$100,0)+1,0)))="")),"Н/Д",INDIRECT(CONCATENATE("'2018-08'!K",TEXT(MATCH($C48,'2018-08'!$C$2:$C$100,0)+1,0)))-INDIRECT(CONCATENATE("'2018-07'!K",TEXT(MATCH($C48,'2018-07'!$C$2:$C$100,0)+1,0))))</f>
        <v>1070845689.8499999</v>
      </c>
      <c r="L48" s="17">
        <f ca="1">IF(OR(INDIRECT(CONCATENATE("'2018-08'!L",TEXT(MATCH($C48,'2018-08'!$C$2:$C$100,0)+1,0)))="",INDIRECT(CONCATENATE("'2018-07'!L",TEXT(MATCH($C48,'2018-07'!$C$2:$C$100,0)+1,0)))="",AND(INDIRECT(CONCATENATE("'2018-08'!L",TEXT(MATCH($C48,'2018-08'!$C$2:$C$100,0)+1,0)))="",INDIRECT(CONCATENATE("'2018-07'!L",TEXT(MATCH($C48,'2018-07'!$C$2:$C$100,0)+1,0)))="")),"Н/Д",INDIRECT(CONCATENATE("'2018-08'!L",TEXT(MATCH($C48,'2018-08'!$C$2:$C$100,0)+1,0)))-INDIRECT(CONCATENATE("'2018-07'!L",TEXT(MATCH($C48,'2018-07'!$C$2:$C$100,0)+1,0))))</f>
        <v>3175474638.8900003</v>
      </c>
      <c r="M48" s="17">
        <f ca="1">IF(OR(INDIRECT(CONCATENATE("'2018-08'!M",TEXT(MATCH($C48,'2018-08'!$C$2:$C$100,0)+1,0)))="",INDIRECT(CONCATENATE("'2018-07'!M",TEXT(MATCH($C48,'2018-07'!$C$2:$C$100,0)+1,0)))="",AND(INDIRECT(CONCATENATE("'2018-08'!M",TEXT(MATCH($C48,'2018-08'!$C$2:$C$100,0)+1,0)))="",INDIRECT(CONCATENATE("'2018-07'!M",TEXT(MATCH($C48,'2018-07'!$C$2:$C$100,0)+1,0)))="")),"Н/Д",INDIRECT(CONCATENATE("'2018-08'!M",TEXT(MATCH($C48,'2018-08'!$C$2:$C$100,0)+1,0)))-INDIRECT(CONCATENATE("'2018-07'!M",TEXT(MATCH($C48,'2018-07'!$C$2:$C$100,0)+1,0))))</f>
        <v>694878350.71999979</v>
      </c>
      <c r="N48" s="17">
        <f ca="1">IF(OR(INDIRECT(CONCATENATE("'2018-08'!N",TEXT(MATCH($C48,'2018-08'!$C$2:$C$100,0)+1,0)))="",INDIRECT(CONCATENATE("'2018-07'!N",TEXT(MATCH($C48,'2018-07'!$C$2:$C$100,0)+1,0)))="",AND(INDIRECT(CONCATENATE("'2018-08'!N",TEXT(MATCH($C48,'2018-08'!$C$2:$C$100,0)+1,0)))="",INDIRECT(CONCATENATE("'2018-07'!N",TEXT(MATCH($C48,'2018-07'!$C$2:$C$100,0)+1,0)))="")),"Н/Д",INDIRECT(CONCATENATE("'2018-08'!N",TEXT(MATCH($C48,'2018-08'!$C$2:$C$100,0)+1,0)))-INDIRECT(CONCATENATE("'2018-07'!NE",TEXT(MATCH($C48,'2018-07'!$C$2:$C$100,0)+1,0))))</f>
        <v>443668989.26999998</v>
      </c>
      <c r="O48" s="17">
        <f ca="1">IF(OR(INDIRECT(CONCATENATE("'2018-08'!O",TEXT(MATCH($C48,'2018-08'!$C$2:$C$100,0)+1,0)))="",INDIRECT(CONCATENATE("'2018-07'!O",TEXT(MATCH($C48,'2018-07'!$C$2:$C$100,0)+1,0)))="",AND(INDIRECT(CONCATENATE("'2018-08'!O",TEXT(MATCH($C48,'2018-08'!$C$2:$C$100,0)+1,0)))="",INDIRECT(CONCATENATE("'2018-07'!O",TEXT(MATCH($C48,'2018-07'!$C$2:$C$100,0)+1,0)))="")),"Н/Д",INDIRECT(CONCATENATE("'2018-08'!O",TEXT(MATCH($C48,'2018-08'!$C$2:$C$100,0)+1,0)))-INDIRECT(CONCATENATE("'2018-07'!O",TEXT(MATCH($C48,'2018-07'!$C$2:$C$100,0)+1,0))))</f>
        <v>4286.3700000000008</v>
      </c>
      <c r="P48" s="17">
        <f ca="1">IF(OR(INDIRECT(CONCATENATE("'2018-08'!P",TEXT(MATCH($C48,'2018-08'!$C$2:$C$100,0)+1,0)))="",INDIRECT(CONCATENATE("'2018-07'!P",TEXT(MATCH($C48,'2018-07'!$C$2:$C$100,0)+1,0)))="",AND(INDIRECT(CONCATENATE("'2018-08'!P",TEXT(MATCH($C48,'2018-08'!$C$2:$C$100,0)+1,0)))="",INDIRECT(CONCATENATE("'2018-07'!P",TEXT(MATCH($C48,'2018-07'!$C$2:$C$100,0)+1,0)))="")),"Н/Д",INDIRECT(CONCATENATE("'2018-08'!P",TEXT(MATCH($C48,'2018-08'!$C$2:$C$100,0)+1,0)))-INDIRECT(CONCATENATE("'2018-07'!P",TEXT(MATCH($C48,'2018-07'!$C$2:$C$100,0)+1,0))))</f>
        <v>899423705.25999928</v>
      </c>
      <c r="Q48" s="17">
        <f ca="1">IF(OR(INDIRECT(CONCATENATE("'2018-08'!Q",TEXT(MATCH($C48,'2018-08'!$C$2:$C$100,0)+1,0)))="",INDIRECT(CONCATENATE("'2018-07'!Q",TEXT(MATCH($C48,'2018-07'!$C$2:$C$100,0)+1,0)))="",AND(INDIRECT(CONCATENATE("'2018-08'!Q",TEXT(MATCH($C48,'2018-08'!$C$2:$C$100,0)+1,0)))="",INDIRECT(CONCATENATE("'2018-07'!Q",TEXT(MATCH($C48,'2018-07'!$C$2:$C$100,0)+1,0)))="")),"Н/Д",INDIRECT(CONCATENATE("'2018-08'!Q",TEXT(MATCH($C48,'2018-08'!$C$2:$C$100,0)+1,0)))-INDIRECT(CONCATENATE("'2018-07'!Q",TEXT(MATCH($C48,'2018-07'!$C$2:$C$100,0)+1,0))))</f>
        <v>169170279.5</v>
      </c>
      <c r="R48" s="17">
        <f ca="1">IF(OR(INDIRECT(CONCATENATE("'2018-08'!R",TEXT(MATCH($C48,'2018-08'!$C$2:$C$100,0)+1,0)))="",INDIRECT(CONCATENATE("'2018-07'!R",TEXT(MATCH($C48,'2018-07'!$C$2:$C$100,0)+1,0)))="",AND(INDIRECT(CONCATENATE("'2018-08'!R",TEXT(MATCH($C48,'2018-08'!$C$2:$C$100,0)+1,0)))="",INDIRECT(CONCATENATE("'2018-07'!R",TEXT(MATCH($C48,'2018-07'!$C$2:$C$100,0)+1,0)))="")),"Н/Д",INDIRECT(CONCATENATE("'2018-08'!R",TEXT(MATCH($C48,'2018-08'!$C$2:$C$100,0)+1,0)))-INDIRECT(CONCATENATE("'2018-07'!R",TEXT(MATCH($C48,'2018-07'!$C$2:$C$100,0)+1,0))))</f>
        <v>44496964.629999995</v>
      </c>
      <c r="S48" s="17">
        <f ca="1">IF(OR(INDIRECT(CONCATENATE("'2018-08'!S",TEXT(MATCH($C48,'2018-08'!$C$2:$C$100,0)+1,0)))="",INDIRECT(CONCATENATE("'2018-07'!S",TEXT(MATCH($C48,'2018-07'!$C$2:$C$100,0)+1,0)))="",AND(INDIRECT(CONCATENATE("'2018-08'!S",TEXT(MATCH($C48,'2018-08'!$C$2:$C$100,0)+1,0)))="",INDIRECT(CONCATENATE("'2018-07'!S",TEXT(MATCH($C48,'2018-07'!$C$2:$C$100,0)+1,0)))="")),"Н/Д",INDIRECT(CONCATENATE("'2018-08'!S",TEXT(MATCH($C48,'2018-08'!$C$2:$C$100,0)+1,0)))-INDIRECT(CONCATENATE("'2018-07'!S",TEXT(MATCH($C48,'2018-07'!$C$2:$C$100,0)+1,0))))</f>
        <v>898430</v>
      </c>
      <c r="T48" s="17">
        <f ca="1">IF(OR(INDIRECT(CONCATENATE("'2018-08'!T",TEXT(MATCH($C48,'2018-08'!$C$2:$C$100,0)+1,0)))="",INDIRECT(CONCATENATE("'2018-07'!T",TEXT(MATCH($C48,'2018-07'!$C$2:$C$100,0)+1,0)))="",AND(INDIRECT(CONCATENATE("'2018-08'!T",TEXT(MATCH($C48,'2018-08'!$C$2:$C$100,0)+1,0)))="",INDIRECT(CONCATENATE("'2018-07'!T",TEXT(MATCH($C48,'2018-07'!$C$2:$C$100,0)+1,0)))="")),"Н/Д",INDIRECT(CONCATENATE("'2018-08'!T",TEXT(MATCH($C48,'2018-08'!$C$2:$C$100,0)+1,0)))-INDIRECT(CONCATENATE("'2018-07'!T",TEXT(MATCH($C48,'2018-07'!$C$2:$C$100,0)+1,0))))</f>
        <v>161442884.81000006</v>
      </c>
      <c r="U48" s="17">
        <f ca="1">IF(OR(INDIRECT(CONCATENATE("'2018-08'!U",TEXT(MATCH($C48,'2018-08'!$C$2:$C$100,0)+1,0)))="",INDIRECT(CONCATENATE("'2018-07'!U",TEXT(MATCH($C48,'2018-07'!$C$2:$C$100,0)+1,0)))="",AND(INDIRECT(CONCATENATE("'2018-08'!U",TEXT(MATCH($C48,'2018-08'!$C$2:$C$100,0)+1,0)))="",INDIRECT(CONCATENATE("'2018-07'!U",TEXT(MATCH($C48,'2018-07'!$C$2:$C$100,0)+1,0)))="")),"Н/Д",INDIRECT(CONCATENATE("'2018-08'!U",TEXT(MATCH($C48,'2018-08'!$C$2:$C$100,0)+1,0)))-INDIRECT(CONCATENATE("'2018-07'!U",TEXT(MATCH($C48,'2018-07'!$C$2:$C$100,0)+1,0))))</f>
        <v>846117.66999999993</v>
      </c>
      <c r="V48" s="17">
        <f ca="1">IF(OR(INDIRECT(CONCATENATE("'2018-08'!V",TEXT(MATCH($C48,'2018-08'!$C$2:$C$100,0)+1,0)))="",INDIRECT(CONCATENATE("'2018-07'!V",TEXT(MATCH($C48,'2018-07'!$C$2:$C$100,0)+1,0)))="",AND(INDIRECT(CONCATENATE("'2018-08'!V",TEXT(MATCH($C48,'2018-08'!$C$2:$C$100,0)+1,0)))="",INDIRECT(CONCATENATE("'2018-07'!V",TEXT(MATCH($C48,'2018-07'!$C$2:$C$100,0)+1,0)))="")),"Н/Д",INDIRECT(CONCATENATE("'2018-08'!V",TEXT(MATCH($C48,'2018-08'!$C$2:$C$100,0)+1,0)))-INDIRECT(CONCATENATE("'2018-07'!V",TEXT(MATCH($C48,'2018-07'!$C$2:$C$100,0)+1,0))))</f>
        <v>1562939622.3000011</v>
      </c>
      <c r="W48" s="17">
        <f ca="1">IF(OR(INDIRECT(CONCATENATE("'2018-08'!W",TEXT(MATCH($C48,'2018-08'!$C$2:$C$100,0)+1,0)))="",INDIRECT(CONCATENATE("'2018-07'!W",TEXT(MATCH($C48,'2018-07'!$C$2:$C$100,0)+1,0)))="",AND(INDIRECT(CONCATENATE("'2018-08'!W",TEXT(MATCH($C48,'2018-08'!$C$2:$C$100,0)+1,0)))="",INDIRECT(CONCATENATE("'2018-07'!W",TEXT(MATCH($C48,'2018-07'!$C$2:$C$100,0)+1,0)))="")),"Н/Д",INDIRECT(CONCATENATE("'2018-08'!W",TEXT(MATCH($C48,'2018-08'!$C$2:$C$100,0)+1,0)))-INDIRECT(CONCATENATE("'2018-07'!W",TEXT(MATCH($C48,'2018-07'!$C$2:$C$100,0)+1,0))))</f>
        <v>59508395795.77002</v>
      </c>
    </row>
    <row r="49" spans="1:23" x14ac:dyDescent="0.25">
      <c r="A49" s="2" t="s">
        <v>69</v>
      </c>
      <c r="B49" s="2" t="s">
        <v>73</v>
      </c>
      <c r="C49" s="15">
        <v>4000000</v>
      </c>
      <c r="D49" s="2" t="s">
        <v>211</v>
      </c>
      <c r="E49" s="17">
        <f ca="1">IF(OR(INDIRECT(CONCATENATE("'2018-08'!E",TEXT(MATCH($C49,'2018-08'!$C$2:$C$100,0)+1,0)))="",INDIRECT(CONCATENATE("'2018-07'!E",TEXT(MATCH($C49,'2018-07'!$C$2:$C$100,0)+1,0)))="",AND(INDIRECT(CONCATENATE("'2018-08'!E",TEXT(MATCH($C49,'2018-08'!$C$2:$C$100,0)+1,0)))="",INDIRECT(CONCATENATE("'2018-07'!E",TEXT(MATCH($C49,'2018-07'!$C$2:$C$100,0)+1,0)))="")),"Н/Д",INDIRECT(CONCATENATE("'2018-08'!E",TEXT(MATCH($C49,'2018-08'!$C$2:$C$100,0)+1,0)))-INDIRECT(CONCATENATE("'2018-07'!E",TEXT(MATCH($C49,'2018-07'!$C$2:$C$100,0)+1,0))))</f>
        <v>20826570639.830002</v>
      </c>
      <c r="F49" s="17">
        <f ca="1">IF(OR(INDIRECT(CONCATENATE("'2018-08'!F",TEXT(MATCH($C49,'2018-08'!$C$2:$C$100,0)+1,0)))="",INDIRECT(CONCATENATE("'2018-07'!F",TEXT(MATCH($C49,'2018-07'!$C$2:$C$100,0)+1,0)))="",AND(INDIRECT(CONCATENATE("'2018-08'!F",TEXT(MATCH($C49,'2018-08'!$C$2:$C$100,0)+1,0)))="",INDIRECT(CONCATENATE("'2018-07'!F",TEXT(MATCH($C49,'2018-07'!$C$2:$C$100,0)+1,0)))="")),"Н/Д",INDIRECT(CONCATENATE("'2018-08'!F",TEXT(MATCH($C49,'2018-08'!$C$2:$C$100,0)+1,0)))-INDIRECT(CONCATENATE("'2018-07'!F",TEXT(MATCH($C49,'2018-07'!$C$2:$C$100,0)+1,0))))</f>
        <v>18573838921.599991</v>
      </c>
      <c r="G49" s="17">
        <f ca="1">IF(OR(INDIRECT(CONCATENATE("'2018-08'!G",TEXT(MATCH($C49,'2018-08'!$C$2:$C$100,0)+1,0)))="",INDIRECT(CONCATENATE("'2018-07'!G",TEXT(MATCH($C49,'2018-07'!$C$2:$C$100,0)+1,0)))="",AND(INDIRECT(CONCATENATE("'2018-08'!G",TEXT(MATCH($C49,'2018-08'!$C$2:$C$100,0)+1,0)))="",INDIRECT(CONCATENATE("'2018-07'!G",TEXT(MATCH($C49,'2018-07'!$C$2:$C$100,0)+1,0)))="")),"Н/Д",INDIRECT(CONCATENATE("'2018-08'!G",TEXT(MATCH($C49,'2018-08'!$C$2:$C$100,0)+1,0)))-INDIRECT(CONCATENATE("'2018-07'!G",TEXT(MATCH($C49,'2018-07'!$C$2:$C$100,0)+1,0))))</f>
        <v>4539292242.340004</v>
      </c>
      <c r="H49" s="17">
        <f ca="1">IF(OR(INDIRECT(CONCATENATE("'2018-08'!H",TEXT(MATCH($C49,'2018-08'!$C$2:$C$100,0)+1,0)))="",INDIRECT(CONCATENATE("'2018-07'!H",TEXT(MATCH($C49,'2018-07'!$C$2:$C$100,0)+1,0)))="",AND(INDIRECT(CONCATENATE("'2018-08'!H",TEXT(MATCH($C49,'2018-08'!$C$2:$C$100,0)+1,0)))="",INDIRECT(CONCATENATE("'2018-07'!H",TEXT(MATCH($C49,'2018-07'!$C$2:$C$100,0)+1,0)))="")),"Н/Д",INDIRECT(CONCATENATE("'2018-08'!H",TEXT(MATCH($C49,'2018-08'!$C$2:$C$100,0)+1,0)))-INDIRECT(CONCATENATE("'2018-07'!H",TEXT(MATCH($C49,'2018-07'!$C$2:$C$100,0)+1,0))))</f>
        <v>5954301277.6399994</v>
      </c>
      <c r="I49" s="17">
        <f ca="1">IF(OR(INDIRECT(CONCATENATE("'2018-08'!I",TEXT(MATCH($C49,'2018-08'!$C$2:$C$100,0)+1,0)))="",INDIRECT(CONCATENATE("'2018-07'!I",TEXT(MATCH($C49,'2018-07'!$C$2:$C$100,0)+1,0)))="",AND(INDIRECT(CONCATENATE("'2018-08'!I",TEXT(MATCH($C49,'2018-08'!$C$2:$C$100,0)+1,0)))="",INDIRECT(CONCATENATE("'2018-07'!I",TEXT(MATCH($C49,'2018-07'!$C$2:$C$100,0)+1,0)))="")),"Н/Д",INDIRECT(CONCATENATE("'2018-08'!I",TEXT(MATCH($C49,'2018-08'!$C$2:$C$100,0)+1,0)))-INDIRECT(CONCATENATE("'2018-07'!I",TEXT(MATCH($C49,'2018-07'!$C$2:$C$100,0)+1,0))))</f>
        <v>866291756.14999962</v>
      </c>
      <c r="J49" s="17" t="str">
        <f ca="1">IF(OR(INDIRECT(CONCATENATE("'2018-08'!J",TEXT(MATCH($C49,'2018-08'!$C$2:$C$100,0)+1,0)))="",INDIRECT(CONCATENATE("'2018-07'!J",TEXT(MATCH($C49,'2018-07'!$C$2:$C$100,0)+1,0)))="",AND(INDIRECT(CONCATENATE("'2018-08'!J",TEXT(MATCH($C49,'2018-08'!$C$2:$C$100,0)+1,0)))="",INDIRECT(CONCATENATE("'2018-07'!J",TEXT(MATCH($C49,'2018-07'!$C$2:$C$100,0)+1,0)))="")),"Н/Д",INDIRECT(CONCATENATE("'2018-08'!J",TEXT(MATCH($C49,'2018-08'!$C$2:$C$100,0)+1,0)))-INDIRECT(CONCATENATE("'2018-07'!J",TEXT(MATCH($C49,'2018-07'!$C$2:$C$100,0)+1,0))))</f>
        <v>Н/Д</v>
      </c>
      <c r="K49" s="17">
        <f ca="1">IF(OR(INDIRECT(CONCATENATE("'2018-08'!K",TEXT(MATCH($C49,'2018-08'!$C$2:$C$100,0)+1,0)))="",INDIRECT(CONCATENATE("'2018-07'!K",TEXT(MATCH($C49,'2018-07'!$C$2:$C$100,0)+1,0)))="",AND(INDIRECT(CONCATENATE("'2018-08'!K",TEXT(MATCH($C49,'2018-08'!$C$2:$C$100,0)+1,0)))="",INDIRECT(CONCATENATE("'2018-07'!K",TEXT(MATCH($C49,'2018-07'!$C$2:$C$100,0)+1,0)))="")),"Н/Д",INDIRECT(CONCATENATE("'2018-08'!K",TEXT(MATCH($C49,'2018-08'!$C$2:$C$100,0)+1,0)))-INDIRECT(CONCATENATE("'2018-07'!K",TEXT(MATCH($C49,'2018-07'!$C$2:$C$100,0)+1,0))))</f>
        <v>1394384685.1500001</v>
      </c>
      <c r="L49" s="17">
        <f ca="1">IF(OR(INDIRECT(CONCATENATE("'2018-08'!L",TEXT(MATCH($C49,'2018-08'!$C$2:$C$100,0)+1,0)))="",INDIRECT(CONCATENATE("'2018-07'!L",TEXT(MATCH($C49,'2018-07'!$C$2:$C$100,0)+1,0)))="",AND(INDIRECT(CONCATENATE("'2018-08'!L",TEXT(MATCH($C49,'2018-08'!$C$2:$C$100,0)+1,0)))="",INDIRECT(CONCATENATE("'2018-07'!L",TEXT(MATCH($C49,'2018-07'!$C$2:$C$100,0)+1,0)))="")),"Н/Д",INDIRECT(CONCATENATE("'2018-08'!L",TEXT(MATCH($C49,'2018-08'!$C$2:$C$100,0)+1,0)))-INDIRECT(CONCATENATE("'2018-07'!L",TEXT(MATCH($C49,'2018-07'!$C$2:$C$100,0)+1,0))))</f>
        <v>3288695874.1299992</v>
      </c>
      <c r="M49" s="17">
        <f ca="1">IF(OR(INDIRECT(CONCATENATE("'2018-08'!M",TEXT(MATCH($C49,'2018-08'!$C$2:$C$100,0)+1,0)))="",INDIRECT(CONCATENATE("'2018-07'!M",TEXT(MATCH($C49,'2018-07'!$C$2:$C$100,0)+1,0)))="",AND(INDIRECT(CONCATENATE("'2018-08'!M",TEXT(MATCH($C49,'2018-08'!$C$2:$C$100,0)+1,0)))="",INDIRECT(CONCATENATE("'2018-07'!M",TEXT(MATCH($C49,'2018-07'!$C$2:$C$100,0)+1,0)))="")),"Н/Д",INDIRECT(CONCATENATE("'2018-08'!M",TEXT(MATCH($C49,'2018-08'!$C$2:$C$100,0)+1,0)))-INDIRECT(CONCATENATE("'2018-07'!M",TEXT(MATCH($C49,'2018-07'!$C$2:$C$100,0)+1,0))))</f>
        <v>1245198226.9400005</v>
      </c>
      <c r="N49" s="17">
        <f ca="1">IF(OR(INDIRECT(CONCATENATE("'2018-08'!N",TEXT(MATCH($C49,'2018-08'!$C$2:$C$100,0)+1,0)))="",INDIRECT(CONCATENATE("'2018-07'!N",TEXT(MATCH($C49,'2018-07'!$C$2:$C$100,0)+1,0)))="",AND(INDIRECT(CONCATENATE("'2018-08'!N",TEXT(MATCH($C49,'2018-08'!$C$2:$C$100,0)+1,0)))="",INDIRECT(CONCATENATE("'2018-07'!N",TEXT(MATCH($C49,'2018-07'!$C$2:$C$100,0)+1,0)))="")),"Н/Д",INDIRECT(CONCATENATE("'2018-08'!N",TEXT(MATCH($C49,'2018-08'!$C$2:$C$100,0)+1,0)))-INDIRECT(CONCATENATE("'2018-07'!NE",TEXT(MATCH($C49,'2018-07'!$C$2:$C$100,0)+1,0))))</f>
        <v>631442762.82000005</v>
      </c>
      <c r="O49" s="17">
        <f ca="1">IF(OR(INDIRECT(CONCATENATE("'2018-08'!O",TEXT(MATCH($C49,'2018-08'!$C$2:$C$100,0)+1,0)))="",INDIRECT(CONCATENATE("'2018-07'!O",TEXT(MATCH($C49,'2018-07'!$C$2:$C$100,0)+1,0)))="",AND(INDIRECT(CONCATENATE("'2018-08'!O",TEXT(MATCH($C49,'2018-08'!$C$2:$C$100,0)+1,0)))="",INDIRECT(CONCATENATE("'2018-07'!O",TEXT(MATCH($C49,'2018-07'!$C$2:$C$100,0)+1,0)))="")),"Н/Д",INDIRECT(CONCATENATE("'2018-08'!O",TEXT(MATCH($C49,'2018-08'!$C$2:$C$100,0)+1,0)))-INDIRECT(CONCATENATE("'2018-07'!O",TEXT(MATCH($C49,'2018-07'!$C$2:$C$100,0)+1,0))))</f>
        <v>4167</v>
      </c>
      <c r="P49" s="17">
        <f ca="1">IF(OR(INDIRECT(CONCATENATE("'2018-08'!P",TEXT(MATCH($C49,'2018-08'!$C$2:$C$100,0)+1,0)))="",INDIRECT(CONCATENATE("'2018-07'!P",TEXT(MATCH($C49,'2018-07'!$C$2:$C$100,0)+1,0)))="",AND(INDIRECT(CONCATENATE("'2018-08'!P",TEXT(MATCH($C49,'2018-08'!$C$2:$C$100,0)+1,0)))="",INDIRECT(CONCATENATE("'2018-07'!P",TEXT(MATCH($C49,'2018-07'!$C$2:$C$100,0)+1,0)))="")),"Н/Д",INDIRECT(CONCATENATE("'2018-08'!P",TEXT(MATCH($C49,'2018-08'!$C$2:$C$100,0)+1,0)))-INDIRECT(CONCATENATE("'2018-07'!P",TEXT(MATCH($C49,'2018-07'!$C$2:$C$100,0)+1,0))))</f>
        <v>448112450.33000016</v>
      </c>
      <c r="Q49" s="17">
        <f ca="1">IF(OR(INDIRECT(CONCATENATE("'2018-08'!Q",TEXT(MATCH($C49,'2018-08'!$C$2:$C$100,0)+1,0)))="",INDIRECT(CONCATENATE("'2018-07'!Q",TEXT(MATCH($C49,'2018-07'!$C$2:$C$100,0)+1,0)))="",AND(INDIRECT(CONCATENATE("'2018-08'!Q",TEXT(MATCH($C49,'2018-08'!$C$2:$C$100,0)+1,0)))="",INDIRECT(CONCATENATE("'2018-07'!Q",TEXT(MATCH($C49,'2018-07'!$C$2:$C$100,0)+1,0)))="")),"Н/Д",INDIRECT(CONCATENATE("'2018-08'!Q",TEXT(MATCH($C49,'2018-08'!$C$2:$C$100,0)+1,0)))-INDIRECT(CONCATENATE("'2018-07'!Q",TEXT(MATCH($C49,'2018-07'!$C$2:$C$100,0)+1,0))))</f>
        <v>221150435.11000001</v>
      </c>
      <c r="R49" s="17">
        <f ca="1">IF(OR(INDIRECT(CONCATENATE("'2018-08'!R",TEXT(MATCH($C49,'2018-08'!$C$2:$C$100,0)+1,0)))="",INDIRECT(CONCATENATE("'2018-07'!R",TEXT(MATCH($C49,'2018-07'!$C$2:$C$100,0)+1,0)))="",AND(INDIRECT(CONCATENATE("'2018-08'!R",TEXT(MATCH($C49,'2018-08'!$C$2:$C$100,0)+1,0)))="",INDIRECT(CONCATENATE("'2018-07'!R",TEXT(MATCH($C49,'2018-07'!$C$2:$C$100,0)+1,0)))="")),"Н/Д",INDIRECT(CONCATENATE("'2018-08'!R",TEXT(MATCH($C49,'2018-08'!$C$2:$C$100,0)+1,0)))-INDIRECT(CONCATENATE("'2018-07'!R",TEXT(MATCH($C49,'2018-07'!$C$2:$C$100,0)+1,0))))</f>
        <v>149437607.39999998</v>
      </c>
      <c r="S49" s="17">
        <f ca="1">IF(OR(INDIRECT(CONCATENATE("'2018-08'!S",TEXT(MATCH($C49,'2018-08'!$C$2:$C$100,0)+1,0)))="",INDIRECT(CONCATENATE("'2018-07'!S",TEXT(MATCH($C49,'2018-07'!$C$2:$C$100,0)+1,0)))="",AND(INDIRECT(CONCATENATE("'2018-08'!S",TEXT(MATCH($C49,'2018-08'!$C$2:$C$100,0)+1,0)))="",INDIRECT(CONCATENATE("'2018-07'!S",TEXT(MATCH($C49,'2018-07'!$C$2:$C$100,0)+1,0)))="")),"Н/Д",INDIRECT(CONCATENATE("'2018-08'!S",TEXT(MATCH($C49,'2018-08'!$C$2:$C$100,0)+1,0)))-INDIRECT(CONCATENATE("'2018-07'!S",TEXT(MATCH($C49,'2018-07'!$C$2:$C$100,0)+1,0))))</f>
        <v>629471.5</v>
      </c>
      <c r="T49" s="17">
        <f ca="1">IF(OR(INDIRECT(CONCATENATE("'2018-08'!T",TEXT(MATCH($C49,'2018-08'!$C$2:$C$100,0)+1,0)))="",INDIRECT(CONCATENATE("'2018-07'!T",TEXT(MATCH($C49,'2018-07'!$C$2:$C$100,0)+1,0)))="",AND(INDIRECT(CONCATENATE("'2018-08'!T",TEXT(MATCH($C49,'2018-08'!$C$2:$C$100,0)+1,0)))="",INDIRECT(CONCATENATE("'2018-07'!T",TEXT(MATCH($C49,'2018-07'!$C$2:$C$100,0)+1,0)))="")),"Н/Д",INDIRECT(CONCATENATE("'2018-08'!T",TEXT(MATCH($C49,'2018-08'!$C$2:$C$100,0)+1,0)))-INDIRECT(CONCATENATE("'2018-07'!T",TEXT(MATCH($C49,'2018-07'!$C$2:$C$100,0)+1,0))))</f>
        <v>260503146.6400001</v>
      </c>
      <c r="U49" s="17">
        <f ca="1">IF(OR(INDIRECT(CONCATENATE("'2018-08'!U",TEXT(MATCH($C49,'2018-08'!$C$2:$C$100,0)+1,0)))="",INDIRECT(CONCATENATE("'2018-07'!U",TEXT(MATCH($C49,'2018-07'!$C$2:$C$100,0)+1,0)))="",AND(INDIRECT(CONCATENATE("'2018-08'!U",TEXT(MATCH($C49,'2018-08'!$C$2:$C$100,0)+1,0)))="",INDIRECT(CONCATENATE("'2018-07'!U",TEXT(MATCH($C49,'2018-07'!$C$2:$C$100,0)+1,0)))="")),"Н/Д",INDIRECT(CONCATENATE("'2018-08'!U",TEXT(MATCH($C49,'2018-08'!$C$2:$C$100,0)+1,0)))-INDIRECT(CONCATENATE("'2018-07'!U",TEXT(MATCH($C49,'2018-07'!$C$2:$C$100,0)+1,0))))</f>
        <v>8233356.7300000042</v>
      </c>
      <c r="V49" s="17">
        <f ca="1">IF(OR(INDIRECT(CONCATENATE("'2018-08'!V",TEXT(MATCH($C49,'2018-08'!$C$2:$C$100,0)+1,0)))="",INDIRECT(CONCATENATE("'2018-07'!V",TEXT(MATCH($C49,'2018-07'!$C$2:$C$100,0)+1,0)))="",AND(INDIRECT(CONCATENATE("'2018-08'!V",TEXT(MATCH($C49,'2018-08'!$C$2:$C$100,0)+1,0)))="",INDIRECT(CONCATENATE("'2018-07'!V",TEXT(MATCH($C49,'2018-07'!$C$2:$C$100,0)+1,0)))="")),"Н/Д",INDIRECT(CONCATENATE("'2018-08'!V",TEXT(MATCH($C49,'2018-08'!$C$2:$C$100,0)+1,0)))-INDIRECT(CONCATENATE("'2018-07'!V",TEXT(MATCH($C49,'2018-07'!$C$2:$C$100,0)+1,0))))</f>
        <v>2252731718.2299995</v>
      </c>
      <c r="W49" s="17">
        <f ca="1">IF(OR(INDIRECT(CONCATENATE("'2018-08'!W",TEXT(MATCH($C49,'2018-08'!$C$2:$C$100,0)+1,0)))="",INDIRECT(CONCATENATE("'2018-07'!W",TEXT(MATCH($C49,'2018-07'!$C$2:$C$100,0)+1,0)))="",AND(INDIRECT(CONCATENATE("'2018-08'!W",TEXT(MATCH($C49,'2018-08'!$C$2:$C$100,0)+1,0)))="",INDIRECT(CONCATENATE("'2018-07'!W",TEXT(MATCH($C49,'2018-07'!$C$2:$C$100,0)+1,0)))="")),"Н/Д",INDIRECT(CONCATENATE("'2018-08'!W",TEXT(MATCH($C49,'2018-08'!$C$2:$C$100,0)+1,0)))-INDIRECT(CONCATENATE("'2018-07'!W",TEXT(MATCH($C49,'2018-07'!$C$2:$C$100,0)+1,0))))</f>
        <v>60123940133.680054</v>
      </c>
    </row>
    <row r="50" spans="1:23" x14ac:dyDescent="0.25">
      <c r="A50" s="2" t="s">
        <v>69</v>
      </c>
      <c r="B50" s="2" t="s">
        <v>74</v>
      </c>
      <c r="C50" s="15">
        <v>50000000</v>
      </c>
      <c r="D50" s="2" t="s">
        <v>211</v>
      </c>
      <c r="E50" s="17">
        <f ca="1">IF(OR(INDIRECT(CONCATENATE("'2018-08'!E",TEXT(MATCH($C50,'2018-08'!$C$2:$C$100,0)+1,0)))="",INDIRECT(CONCATENATE("'2018-07'!E",TEXT(MATCH($C50,'2018-07'!$C$2:$C$100,0)+1,0)))="",AND(INDIRECT(CONCATENATE("'2018-08'!E",TEXT(MATCH($C50,'2018-08'!$C$2:$C$100,0)+1,0)))="",INDIRECT(CONCATENATE("'2018-07'!E",TEXT(MATCH($C50,'2018-07'!$C$2:$C$100,0)+1,0)))="")),"Н/Д",INDIRECT(CONCATENATE("'2018-08'!E",TEXT(MATCH($C50,'2018-08'!$C$2:$C$100,0)+1,0)))-INDIRECT(CONCATENATE("'2018-07'!E",TEXT(MATCH($C50,'2018-07'!$C$2:$C$100,0)+1,0))))</f>
        <v>20733064100.900009</v>
      </c>
      <c r="F50" s="17">
        <f ca="1">IF(OR(INDIRECT(CONCATENATE("'2018-08'!F",TEXT(MATCH($C50,'2018-08'!$C$2:$C$100,0)+1,0)))="",INDIRECT(CONCATENATE("'2018-07'!F",TEXT(MATCH($C50,'2018-07'!$C$2:$C$100,0)+1,0)))="",AND(INDIRECT(CONCATENATE("'2018-08'!F",TEXT(MATCH($C50,'2018-08'!$C$2:$C$100,0)+1,0)))="",INDIRECT(CONCATENATE("'2018-07'!F",TEXT(MATCH($C50,'2018-07'!$C$2:$C$100,0)+1,0)))="")),"Н/Д",INDIRECT(CONCATENATE("'2018-08'!F",TEXT(MATCH($C50,'2018-08'!$C$2:$C$100,0)+1,0)))-INDIRECT(CONCATENATE("'2018-07'!F",TEXT(MATCH($C50,'2018-07'!$C$2:$C$100,0)+1,0))))</f>
        <v>19197198140.87999</v>
      </c>
      <c r="G50" s="17">
        <f ca="1">IF(OR(INDIRECT(CONCATENATE("'2018-08'!G",TEXT(MATCH($C50,'2018-08'!$C$2:$C$100,0)+1,0)))="",INDIRECT(CONCATENATE("'2018-07'!G",TEXT(MATCH($C50,'2018-07'!$C$2:$C$100,0)+1,0)))="",AND(INDIRECT(CONCATENATE("'2018-08'!G",TEXT(MATCH($C50,'2018-08'!$C$2:$C$100,0)+1,0)))="",INDIRECT(CONCATENATE("'2018-07'!G",TEXT(MATCH($C50,'2018-07'!$C$2:$C$100,0)+1,0)))="")),"Н/Д",INDIRECT(CONCATENATE("'2018-08'!G",TEXT(MATCH($C50,'2018-08'!$C$2:$C$100,0)+1,0)))-INDIRECT(CONCATENATE("'2018-07'!G",TEXT(MATCH($C50,'2018-07'!$C$2:$C$100,0)+1,0))))</f>
        <v>5492519814.3199997</v>
      </c>
      <c r="H50" s="17">
        <f ca="1">IF(OR(INDIRECT(CONCATENATE("'2018-08'!H",TEXT(MATCH($C50,'2018-08'!$C$2:$C$100,0)+1,0)))="",INDIRECT(CONCATENATE("'2018-07'!H",TEXT(MATCH($C50,'2018-07'!$C$2:$C$100,0)+1,0)))="",AND(INDIRECT(CONCATENATE("'2018-08'!H",TEXT(MATCH($C50,'2018-08'!$C$2:$C$100,0)+1,0)))="",INDIRECT(CONCATENATE("'2018-07'!H",TEXT(MATCH($C50,'2018-07'!$C$2:$C$100,0)+1,0)))="")),"Н/Д",INDIRECT(CONCATENATE("'2018-08'!H",TEXT(MATCH($C50,'2018-08'!$C$2:$C$100,0)+1,0)))-INDIRECT(CONCATENATE("'2018-07'!H",TEXT(MATCH($C50,'2018-07'!$C$2:$C$100,0)+1,0))))</f>
        <v>5171435045.1399994</v>
      </c>
      <c r="I50" s="17">
        <f ca="1">IF(OR(INDIRECT(CONCATENATE("'2018-08'!I",TEXT(MATCH($C50,'2018-08'!$C$2:$C$100,0)+1,0)))="",INDIRECT(CONCATENATE("'2018-07'!I",TEXT(MATCH($C50,'2018-07'!$C$2:$C$100,0)+1,0)))="",AND(INDIRECT(CONCATENATE("'2018-08'!I",TEXT(MATCH($C50,'2018-08'!$C$2:$C$100,0)+1,0)))="",INDIRECT(CONCATENATE("'2018-07'!I",TEXT(MATCH($C50,'2018-07'!$C$2:$C$100,0)+1,0)))="")),"Н/Д",INDIRECT(CONCATENATE("'2018-08'!I",TEXT(MATCH($C50,'2018-08'!$C$2:$C$100,0)+1,0)))-INDIRECT(CONCATENATE("'2018-07'!I",TEXT(MATCH($C50,'2018-07'!$C$2:$C$100,0)+1,0))))</f>
        <v>1518586925.6700001</v>
      </c>
      <c r="J50" s="17" t="str">
        <f ca="1">IF(OR(INDIRECT(CONCATENATE("'2018-08'!J",TEXT(MATCH($C50,'2018-08'!$C$2:$C$100,0)+1,0)))="",INDIRECT(CONCATENATE("'2018-07'!J",TEXT(MATCH($C50,'2018-07'!$C$2:$C$100,0)+1,0)))="",AND(INDIRECT(CONCATENATE("'2018-08'!J",TEXT(MATCH($C50,'2018-08'!$C$2:$C$100,0)+1,0)))="",INDIRECT(CONCATENATE("'2018-07'!J",TEXT(MATCH($C50,'2018-07'!$C$2:$C$100,0)+1,0)))="")),"Н/Д",INDIRECT(CONCATENATE("'2018-08'!J",TEXT(MATCH($C50,'2018-08'!$C$2:$C$100,0)+1,0)))-INDIRECT(CONCATENATE("'2018-07'!J",TEXT(MATCH($C50,'2018-07'!$C$2:$C$100,0)+1,0))))</f>
        <v>Н/Д</v>
      </c>
      <c r="K50" s="17">
        <f ca="1">IF(OR(INDIRECT(CONCATENATE("'2018-08'!K",TEXT(MATCH($C50,'2018-08'!$C$2:$C$100,0)+1,0)))="",INDIRECT(CONCATENATE("'2018-07'!K",TEXT(MATCH($C50,'2018-07'!$C$2:$C$100,0)+1,0)))="",AND(INDIRECT(CONCATENATE("'2018-08'!K",TEXT(MATCH($C50,'2018-08'!$C$2:$C$100,0)+1,0)))="",INDIRECT(CONCATENATE("'2018-07'!K",TEXT(MATCH($C50,'2018-07'!$C$2:$C$100,0)+1,0)))="")),"Н/Д",INDIRECT(CONCATENATE("'2018-08'!K",TEXT(MATCH($C50,'2018-08'!$C$2:$C$100,0)+1,0)))-INDIRECT(CONCATENATE("'2018-07'!K",TEXT(MATCH($C50,'2018-07'!$C$2:$C$100,0)+1,0))))</f>
        <v>2108217858.5500002</v>
      </c>
      <c r="L50" s="17">
        <f ca="1">IF(OR(INDIRECT(CONCATENATE("'2018-08'!L",TEXT(MATCH($C50,'2018-08'!$C$2:$C$100,0)+1,0)))="",INDIRECT(CONCATENATE("'2018-07'!L",TEXT(MATCH($C50,'2018-07'!$C$2:$C$100,0)+1,0)))="",AND(INDIRECT(CONCATENATE("'2018-08'!L",TEXT(MATCH($C50,'2018-08'!$C$2:$C$100,0)+1,0)))="",INDIRECT(CONCATENATE("'2018-07'!L",TEXT(MATCH($C50,'2018-07'!$C$2:$C$100,0)+1,0)))="")),"Н/Д",INDIRECT(CONCATENATE("'2018-08'!L",TEXT(MATCH($C50,'2018-08'!$C$2:$C$100,0)+1,0)))-INDIRECT(CONCATENATE("'2018-07'!L",TEXT(MATCH($C50,'2018-07'!$C$2:$C$100,0)+1,0))))</f>
        <v>3959357681.0700006</v>
      </c>
      <c r="M50" s="17">
        <f ca="1">IF(OR(INDIRECT(CONCATENATE("'2018-08'!M",TEXT(MATCH($C50,'2018-08'!$C$2:$C$100,0)+1,0)))="",INDIRECT(CONCATENATE("'2018-07'!M",TEXT(MATCH($C50,'2018-07'!$C$2:$C$100,0)+1,0)))="",AND(INDIRECT(CONCATENATE("'2018-08'!M",TEXT(MATCH($C50,'2018-08'!$C$2:$C$100,0)+1,0)))="",INDIRECT(CONCATENATE("'2018-07'!M",TEXT(MATCH($C50,'2018-07'!$C$2:$C$100,0)+1,0)))="")),"Н/Д",INDIRECT(CONCATENATE("'2018-08'!M",TEXT(MATCH($C50,'2018-08'!$C$2:$C$100,0)+1,0)))-INDIRECT(CONCATENATE("'2018-07'!M",TEXT(MATCH($C50,'2018-07'!$C$2:$C$100,0)+1,0))))</f>
        <v>88600740.579999983</v>
      </c>
      <c r="N50" s="17">
        <f ca="1">IF(OR(INDIRECT(CONCATENATE("'2018-08'!N",TEXT(MATCH($C50,'2018-08'!$C$2:$C$100,0)+1,0)))="",INDIRECT(CONCATENATE("'2018-07'!N",TEXT(MATCH($C50,'2018-07'!$C$2:$C$100,0)+1,0)))="",AND(INDIRECT(CONCATENATE("'2018-08'!N",TEXT(MATCH($C50,'2018-08'!$C$2:$C$100,0)+1,0)))="",INDIRECT(CONCATENATE("'2018-07'!N",TEXT(MATCH($C50,'2018-07'!$C$2:$C$100,0)+1,0)))="")),"Н/Д",INDIRECT(CONCATENATE("'2018-08'!N",TEXT(MATCH($C50,'2018-08'!$C$2:$C$100,0)+1,0)))-INDIRECT(CONCATENATE("'2018-07'!NE",TEXT(MATCH($C50,'2018-07'!$C$2:$C$100,0)+1,0))))</f>
        <v>510596044.22000003</v>
      </c>
      <c r="O50" s="17">
        <f ca="1">IF(OR(INDIRECT(CONCATENATE("'2018-08'!O",TEXT(MATCH($C50,'2018-08'!$C$2:$C$100,0)+1,0)))="",INDIRECT(CONCATENATE("'2018-07'!O",TEXT(MATCH($C50,'2018-07'!$C$2:$C$100,0)+1,0)))="",AND(INDIRECT(CONCATENATE("'2018-08'!O",TEXT(MATCH($C50,'2018-08'!$C$2:$C$100,0)+1,0)))="",INDIRECT(CONCATENATE("'2018-07'!O",TEXT(MATCH($C50,'2018-07'!$C$2:$C$100,0)+1,0)))="")),"Н/Д",INDIRECT(CONCATENATE("'2018-08'!O",TEXT(MATCH($C50,'2018-08'!$C$2:$C$100,0)+1,0)))-INDIRECT(CONCATENATE("'2018-07'!O",TEXT(MATCH($C50,'2018-07'!$C$2:$C$100,0)+1,0))))</f>
        <v>31948.359999999986</v>
      </c>
      <c r="P50" s="17">
        <f ca="1">IF(OR(INDIRECT(CONCATENATE("'2018-08'!P",TEXT(MATCH($C50,'2018-08'!$C$2:$C$100,0)+1,0)))="",INDIRECT(CONCATENATE("'2018-07'!P",TEXT(MATCH($C50,'2018-07'!$C$2:$C$100,0)+1,0)))="",AND(INDIRECT(CONCATENATE("'2018-08'!P",TEXT(MATCH($C50,'2018-08'!$C$2:$C$100,0)+1,0)))="",INDIRECT(CONCATENATE("'2018-07'!P",TEXT(MATCH($C50,'2018-07'!$C$2:$C$100,0)+1,0)))="")),"Н/Д",INDIRECT(CONCATENATE("'2018-08'!P",TEXT(MATCH($C50,'2018-08'!$C$2:$C$100,0)+1,0)))-INDIRECT(CONCATENATE("'2018-07'!P",TEXT(MATCH($C50,'2018-07'!$C$2:$C$100,0)+1,0))))</f>
        <v>326412811.3900001</v>
      </c>
      <c r="Q50" s="17">
        <f ca="1">IF(OR(INDIRECT(CONCATENATE("'2018-08'!Q",TEXT(MATCH($C50,'2018-08'!$C$2:$C$100,0)+1,0)))="",INDIRECT(CONCATENATE("'2018-07'!Q",TEXT(MATCH($C50,'2018-07'!$C$2:$C$100,0)+1,0)))="",AND(INDIRECT(CONCATENATE("'2018-08'!Q",TEXT(MATCH($C50,'2018-08'!$C$2:$C$100,0)+1,0)))="",INDIRECT(CONCATENATE("'2018-07'!Q",TEXT(MATCH($C50,'2018-07'!$C$2:$C$100,0)+1,0)))="")),"Н/Д",INDIRECT(CONCATENATE("'2018-08'!Q",TEXT(MATCH($C50,'2018-08'!$C$2:$C$100,0)+1,0)))-INDIRECT(CONCATENATE("'2018-07'!Q",TEXT(MATCH($C50,'2018-07'!$C$2:$C$100,0)+1,0))))</f>
        <v>25699908.540000007</v>
      </c>
      <c r="R50" s="17">
        <f ca="1">IF(OR(INDIRECT(CONCATENATE("'2018-08'!R",TEXT(MATCH($C50,'2018-08'!$C$2:$C$100,0)+1,0)))="",INDIRECT(CONCATENATE("'2018-07'!R",TEXT(MATCH($C50,'2018-07'!$C$2:$C$100,0)+1,0)))="",AND(INDIRECT(CONCATENATE("'2018-08'!R",TEXT(MATCH($C50,'2018-08'!$C$2:$C$100,0)+1,0)))="",INDIRECT(CONCATENATE("'2018-07'!R",TEXT(MATCH($C50,'2018-07'!$C$2:$C$100,0)+1,0)))="")),"Н/Д",INDIRECT(CONCATENATE("'2018-08'!R",TEXT(MATCH($C50,'2018-08'!$C$2:$C$100,0)+1,0)))-INDIRECT(CONCATENATE("'2018-07'!R",TEXT(MATCH($C50,'2018-07'!$C$2:$C$100,0)+1,0))))</f>
        <v>72305875.719999909</v>
      </c>
      <c r="S50" s="17">
        <f ca="1">IF(OR(INDIRECT(CONCATENATE("'2018-08'!S",TEXT(MATCH($C50,'2018-08'!$C$2:$C$100,0)+1,0)))="",INDIRECT(CONCATENATE("'2018-07'!S",TEXT(MATCH($C50,'2018-07'!$C$2:$C$100,0)+1,0)))="",AND(INDIRECT(CONCATENATE("'2018-08'!S",TEXT(MATCH($C50,'2018-08'!$C$2:$C$100,0)+1,0)))="",INDIRECT(CONCATENATE("'2018-07'!S",TEXT(MATCH($C50,'2018-07'!$C$2:$C$100,0)+1,0)))="")),"Н/Д",INDIRECT(CONCATENATE("'2018-08'!S",TEXT(MATCH($C50,'2018-08'!$C$2:$C$100,0)+1,0)))-INDIRECT(CONCATENATE("'2018-07'!S",TEXT(MATCH($C50,'2018-07'!$C$2:$C$100,0)+1,0))))</f>
        <v>16250</v>
      </c>
      <c r="T50" s="17">
        <f ca="1">IF(OR(INDIRECT(CONCATENATE("'2018-08'!T",TEXT(MATCH($C50,'2018-08'!$C$2:$C$100,0)+1,0)))="",INDIRECT(CONCATENATE("'2018-07'!T",TEXT(MATCH($C50,'2018-07'!$C$2:$C$100,0)+1,0)))="",AND(INDIRECT(CONCATENATE("'2018-08'!T",TEXT(MATCH($C50,'2018-08'!$C$2:$C$100,0)+1,0)))="",INDIRECT(CONCATENATE("'2018-07'!T",TEXT(MATCH($C50,'2018-07'!$C$2:$C$100,0)+1,0)))="")),"Н/Д",INDIRECT(CONCATENATE("'2018-08'!T",TEXT(MATCH($C50,'2018-08'!$C$2:$C$100,0)+1,0)))-INDIRECT(CONCATENATE("'2018-07'!T",TEXT(MATCH($C50,'2018-07'!$C$2:$C$100,0)+1,0))))</f>
        <v>168020134.77999997</v>
      </c>
      <c r="U50" s="17">
        <f ca="1">IF(OR(INDIRECT(CONCATENATE("'2018-08'!U",TEXT(MATCH($C50,'2018-08'!$C$2:$C$100,0)+1,0)))="",INDIRECT(CONCATENATE("'2018-07'!U",TEXT(MATCH($C50,'2018-07'!$C$2:$C$100,0)+1,0)))="",AND(INDIRECT(CONCATENATE("'2018-08'!U",TEXT(MATCH($C50,'2018-08'!$C$2:$C$100,0)+1,0)))="",INDIRECT(CONCATENATE("'2018-07'!U",TEXT(MATCH($C50,'2018-07'!$C$2:$C$100,0)+1,0)))="")),"Н/Д",INDIRECT(CONCATENATE("'2018-08'!U",TEXT(MATCH($C50,'2018-08'!$C$2:$C$100,0)+1,0)))-INDIRECT(CONCATENATE("'2018-07'!U",TEXT(MATCH($C50,'2018-07'!$C$2:$C$100,0)+1,0))))</f>
        <v>24278051.810000002</v>
      </c>
      <c r="V50" s="17">
        <f ca="1">IF(OR(INDIRECT(CONCATENATE("'2018-08'!V",TEXT(MATCH($C50,'2018-08'!$C$2:$C$100,0)+1,0)))="",INDIRECT(CONCATENATE("'2018-07'!V",TEXT(MATCH($C50,'2018-07'!$C$2:$C$100,0)+1,0)))="",AND(INDIRECT(CONCATENATE("'2018-08'!V",TEXT(MATCH($C50,'2018-08'!$C$2:$C$100,0)+1,0)))="",INDIRECT(CONCATENATE("'2018-07'!V",TEXT(MATCH($C50,'2018-07'!$C$2:$C$100,0)+1,0)))="")),"Н/Д",INDIRECT(CONCATENATE("'2018-08'!V",TEXT(MATCH($C50,'2018-08'!$C$2:$C$100,0)+1,0)))-INDIRECT(CONCATENATE("'2018-07'!V",TEXT(MATCH($C50,'2018-07'!$C$2:$C$100,0)+1,0))))</f>
        <v>1535865960.0200005</v>
      </c>
      <c r="W50" s="17">
        <f ca="1">IF(OR(INDIRECT(CONCATENATE("'2018-08'!W",TEXT(MATCH($C50,'2018-08'!$C$2:$C$100,0)+1,0)))="",INDIRECT(CONCATENATE("'2018-07'!W",TEXT(MATCH($C50,'2018-07'!$C$2:$C$100,0)+1,0)))="",AND(INDIRECT(CONCATENATE("'2018-08'!W",TEXT(MATCH($C50,'2018-08'!$C$2:$C$100,0)+1,0)))="",INDIRECT(CONCATENATE("'2018-07'!W",TEXT(MATCH($C50,'2018-07'!$C$2:$C$100,0)+1,0)))="")),"Н/Д",INDIRECT(CONCATENATE("'2018-08'!W",TEXT(MATCH($C50,'2018-08'!$C$2:$C$100,0)+1,0)))-INDIRECT(CONCATENATE("'2018-07'!W",TEXT(MATCH($C50,'2018-07'!$C$2:$C$100,0)+1,0))))</f>
        <v>60499579734.570007</v>
      </c>
    </row>
    <row r="51" spans="1:23" x14ac:dyDescent="0.25">
      <c r="A51" s="2" t="s">
        <v>69</v>
      </c>
      <c r="B51" s="2" t="s">
        <v>75</v>
      </c>
      <c r="C51" s="15">
        <v>52000000</v>
      </c>
      <c r="D51" s="2" t="s">
        <v>211</v>
      </c>
      <c r="E51" s="17">
        <f ca="1">IF(OR(INDIRECT(CONCATENATE("'2018-08'!E",TEXT(MATCH($C51,'2018-08'!$C$2:$C$100,0)+1,0)))="",INDIRECT(CONCATENATE("'2018-07'!E",TEXT(MATCH($C51,'2018-07'!$C$2:$C$100,0)+1,0)))="",AND(INDIRECT(CONCATENATE("'2018-08'!E",TEXT(MATCH($C51,'2018-08'!$C$2:$C$100,0)+1,0)))="",INDIRECT(CONCATENATE("'2018-07'!E",TEXT(MATCH($C51,'2018-07'!$C$2:$C$100,0)+1,0)))="")),"Н/Д",INDIRECT(CONCATENATE("'2018-08'!E",TEXT(MATCH($C51,'2018-08'!$C$2:$C$100,0)+1,0)))-INDIRECT(CONCATENATE("'2018-07'!E",TEXT(MATCH($C51,'2018-07'!$C$2:$C$100,0)+1,0))))</f>
        <v>10006357519.049995</v>
      </c>
      <c r="F51" s="17">
        <f ca="1">IF(OR(INDIRECT(CONCATENATE("'2018-08'!F",TEXT(MATCH($C51,'2018-08'!$C$2:$C$100,0)+1,0)))="",INDIRECT(CONCATENATE("'2018-07'!F",TEXT(MATCH($C51,'2018-07'!$C$2:$C$100,0)+1,0)))="",AND(INDIRECT(CONCATENATE("'2018-08'!F",TEXT(MATCH($C51,'2018-08'!$C$2:$C$100,0)+1,0)))="",INDIRECT(CONCATENATE("'2018-07'!F",TEXT(MATCH($C51,'2018-07'!$C$2:$C$100,0)+1,0)))="")),"Н/Д",INDIRECT(CONCATENATE("'2018-08'!F",TEXT(MATCH($C51,'2018-08'!$C$2:$C$100,0)+1,0)))-INDIRECT(CONCATENATE("'2018-07'!F",TEXT(MATCH($C51,'2018-07'!$C$2:$C$100,0)+1,0))))</f>
        <v>8145788433.0699997</v>
      </c>
      <c r="G51" s="17">
        <f ca="1">IF(OR(INDIRECT(CONCATENATE("'2018-08'!G",TEXT(MATCH($C51,'2018-08'!$C$2:$C$100,0)+1,0)))="",INDIRECT(CONCATENATE("'2018-07'!G",TEXT(MATCH($C51,'2018-07'!$C$2:$C$100,0)+1,0)))="",AND(INDIRECT(CONCATENATE("'2018-08'!G",TEXT(MATCH($C51,'2018-08'!$C$2:$C$100,0)+1,0)))="",INDIRECT(CONCATENATE("'2018-07'!G",TEXT(MATCH($C51,'2018-07'!$C$2:$C$100,0)+1,0)))="")),"Н/Д",INDIRECT(CONCATENATE("'2018-08'!G",TEXT(MATCH($C51,'2018-08'!$C$2:$C$100,0)+1,0)))-INDIRECT(CONCATENATE("'2018-07'!G",TEXT(MATCH($C51,'2018-07'!$C$2:$C$100,0)+1,0))))</f>
        <v>1421179723.1800003</v>
      </c>
      <c r="H51" s="17">
        <f ca="1">IF(OR(INDIRECT(CONCATENATE("'2018-08'!H",TEXT(MATCH($C51,'2018-08'!$C$2:$C$100,0)+1,0)))="",INDIRECT(CONCATENATE("'2018-07'!H",TEXT(MATCH($C51,'2018-07'!$C$2:$C$100,0)+1,0)))="",AND(INDIRECT(CONCATENATE("'2018-08'!H",TEXT(MATCH($C51,'2018-08'!$C$2:$C$100,0)+1,0)))="",INDIRECT(CONCATENATE("'2018-07'!H",TEXT(MATCH($C51,'2018-07'!$C$2:$C$100,0)+1,0)))="")),"Н/Д",INDIRECT(CONCATENATE("'2018-08'!H",TEXT(MATCH($C51,'2018-08'!$C$2:$C$100,0)+1,0)))-INDIRECT(CONCATENATE("'2018-07'!H",TEXT(MATCH($C51,'2018-07'!$C$2:$C$100,0)+1,0))))</f>
        <v>2610260400.6499996</v>
      </c>
      <c r="I51" s="17">
        <f ca="1">IF(OR(INDIRECT(CONCATENATE("'2018-08'!I",TEXT(MATCH($C51,'2018-08'!$C$2:$C$100,0)+1,0)))="",INDIRECT(CONCATENATE("'2018-07'!I",TEXT(MATCH($C51,'2018-07'!$C$2:$C$100,0)+1,0)))="",AND(INDIRECT(CONCATENATE("'2018-08'!I",TEXT(MATCH($C51,'2018-08'!$C$2:$C$100,0)+1,0)))="",INDIRECT(CONCATENATE("'2018-07'!I",TEXT(MATCH($C51,'2018-07'!$C$2:$C$100,0)+1,0)))="")),"Н/Д",INDIRECT(CONCATENATE("'2018-08'!I",TEXT(MATCH($C51,'2018-08'!$C$2:$C$100,0)+1,0)))-INDIRECT(CONCATENATE("'2018-07'!I",TEXT(MATCH($C51,'2018-07'!$C$2:$C$100,0)+1,0))))</f>
        <v>1392339941.25</v>
      </c>
      <c r="J51" s="17" t="str">
        <f ca="1">IF(OR(INDIRECT(CONCATENATE("'2018-08'!J",TEXT(MATCH($C51,'2018-08'!$C$2:$C$100,0)+1,0)))="",INDIRECT(CONCATENATE("'2018-07'!J",TEXT(MATCH($C51,'2018-07'!$C$2:$C$100,0)+1,0)))="",AND(INDIRECT(CONCATENATE("'2018-08'!J",TEXT(MATCH($C51,'2018-08'!$C$2:$C$100,0)+1,0)))="",INDIRECT(CONCATENATE("'2018-07'!J",TEXT(MATCH($C51,'2018-07'!$C$2:$C$100,0)+1,0)))="")),"Н/Д",INDIRECT(CONCATENATE("'2018-08'!J",TEXT(MATCH($C51,'2018-08'!$C$2:$C$100,0)+1,0)))-INDIRECT(CONCATENATE("'2018-07'!J",TEXT(MATCH($C51,'2018-07'!$C$2:$C$100,0)+1,0))))</f>
        <v>Н/Д</v>
      </c>
      <c r="K51" s="17">
        <f ca="1">IF(OR(INDIRECT(CONCATENATE("'2018-08'!K",TEXT(MATCH($C51,'2018-08'!$C$2:$C$100,0)+1,0)))="",INDIRECT(CONCATENATE("'2018-07'!K",TEXT(MATCH($C51,'2018-07'!$C$2:$C$100,0)+1,0)))="",AND(INDIRECT(CONCATENATE("'2018-08'!K",TEXT(MATCH($C51,'2018-08'!$C$2:$C$100,0)+1,0)))="",INDIRECT(CONCATENATE("'2018-07'!K",TEXT(MATCH($C51,'2018-07'!$C$2:$C$100,0)+1,0)))="")),"Н/Д",INDIRECT(CONCATENATE("'2018-08'!K",TEXT(MATCH($C51,'2018-08'!$C$2:$C$100,0)+1,0)))-INDIRECT(CONCATENATE("'2018-07'!K",TEXT(MATCH($C51,'2018-07'!$C$2:$C$100,0)+1,0))))</f>
        <v>917242695.31000042</v>
      </c>
      <c r="L51" s="17">
        <f ca="1">IF(OR(INDIRECT(CONCATENATE("'2018-08'!L",TEXT(MATCH($C51,'2018-08'!$C$2:$C$100,0)+1,0)))="",INDIRECT(CONCATENATE("'2018-07'!L",TEXT(MATCH($C51,'2018-07'!$C$2:$C$100,0)+1,0)))="",AND(INDIRECT(CONCATENATE("'2018-08'!L",TEXT(MATCH($C51,'2018-08'!$C$2:$C$100,0)+1,0)))="",INDIRECT(CONCATENATE("'2018-07'!L",TEXT(MATCH($C51,'2018-07'!$C$2:$C$100,0)+1,0)))="")),"Н/Д",INDIRECT(CONCATENATE("'2018-08'!L",TEXT(MATCH($C51,'2018-08'!$C$2:$C$100,0)+1,0)))-INDIRECT(CONCATENATE("'2018-07'!L",TEXT(MATCH($C51,'2018-07'!$C$2:$C$100,0)+1,0))))</f>
        <v>1491889285.2800002</v>
      </c>
      <c r="M51" s="17">
        <f ca="1">IF(OR(INDIRECT(CONCATENATE("'2018-08'!M",TEXT(MATCH($C51,'2018-08'!$C$2:$C$100,0)+1,0)))="",INDIRECT(CONCATENATE("'2018-07'!M",TEXT(MATCH($C51,'2018-07'!$C$2:$C$100,0)+1,0)))="",AND(INDIRECT(CONCATENATE("'2018-08'!M",TEXT(MATCH($C51,'2018-08'!$C$2:$C$100,0)+1,0)))="",INDIRECT(CONCATENATE("'2018-07'!M",TEXT(MATCH($C51,'2018-07'!$C$2:$C$100,0)+1,0)))="")),"Н/Д",INDIRECT(CONCATENATE("'2018-08'!M",TEXT(MATCH($C51,'2018-08'!$C$2:$C$100,0)+1,0)))-INDIRECT(CONCATENATE("'2018-07'!M",TEXT(MATCH($C51,'2018-07'!$C$2:$C$100,0)+1,0))))</f>
        <v>1022178.1199999999</v>
      </c>
      <c r="N51" s="17">
        <f ca="1">IF(OR(INDIRECT(CONCATENATE("'2018-08'!N",TEXT(MATCH($C51,'2018-08'!$C$2:$C$100,0)+1,0)))="",INDIRECT(CONCATENATE("'2018-07'!N",TEXT(MATCH($C51,'2018-07'!$C$2:$C$100,0)+1,0)))="",AND(INDIRECT(CONCATENATE("'2018-08'!N",TEXT(MATCH($C51,'2018-08'!$C$2:$C$100,0)+1,0)))="",INDIRECT(CONCATENATE("'2018-07'!N",TEXT(MATCH($C51,'2018-07'!$C$2:$C$100,0)+1,0)))="")),"Н/Д",INDIRECT(CONCATENATE("'2018-08'!N",TEXT(MATCH($C51,'2018-08'!$C$2:$C$100,0)+1,0)))-INDIRECT(CONCATENATE("'2018-07'!NE",TEXT(MATCH($C51,'2018-07'!$C$2:$C$100,0)+1,0))))</f>
        <v>308849423.88</v>
      </c>
      <c r="O51" s="17">
        <f ca="1">IF(OR(INDIRECT(CONCATENATE("'2018-08'!O",TEXT(MATCH($C51,'2018-08'!$C$2:$C$100,0)+1,0)))="",INDIRECT(CONCATENATE("'2018-07'!O",TEXT(MATCH($C51,'2018-07'!$C$2:$C$100,0)+1,0)))="",AND(INDIRECT(CONCATENATE("'2018-08'!O",TEXT(MATCH($C51,'2018-08'!$C$2:$C$100,0)+1,0)))="",INDIRECT(CONCATENATE("'2018-07'!O",TEXT(MATCH($C51,'2018-07'!$C$2:$C$100,0)+1,0)))="")),"Н/Д",INDIRECT(CONCATENATE("'2018-08'!O",TEXT(MATCH($C51,'2018-08'!$C$2:$C$100,0)+1,0)))-INDIRECT(CONCATENATE("'2018-07'!O",TEXT(MATCH($C51,'2018-07'!$C$2:$C$100,0)+1,0))))</f>
        <v>10982.700000000186</v>
      </c>
      <c r="P51" s="17">
        <f ca="1">IF(OR(INDIRECT(CONCATENATE("'2018-08'!P",TEXT(MATCH($C51,'2018-08'!$C$2:$C$100,0)+1,0)))="",INDIRECT(CONCATENATE("'2018-07'!P",TEXT(MATCH($C51,'2018-07'!$C$2:$C$100,0)+1,0)))="",AND(INDIRECT(CONCATENATE("'2018-08'!P",TEXT(MATCH($C51,'2018-08'!$C$2:$C$100,0)+1,0)))="",INDIRECT(CONCATENATE("'2018-07'!P",TEXT(MATCH($C51,'2018-07'!$C$2:$C$100,0)+1,0)))="")),"Н/Д",INDIRECT(CONCATENATE("'2018-08'!P",TEXT(MATCH($C51,'2018-08'!$C$2:$C$100,0)+1,0)))-INDIRECT(CONCATENATE("'2018-07'!P",TEXT(MATCH($C51,'2018-07'!$C$2:$C$100,0)+1,0))))</f>
        <v>121858047.05999994</v>
      </c>
      <c r="Q51" s="17">
        <f ca="1">IF(OR(INDIRECT(CONCATENATE("'2018-08'!Q",TEXT(MATCH($C51,'2018-08'!$C$2:$C$100,0)+1,0)))="",INDIRECT(CONCATENATE("'2018-07'!Q",TEXT(MATCH($C51,'2018-07'!$C$2:$C$100,0)+1,0)))="",AND(INDIRECT(CONCATENATE("'2018-08'!Q",TEXT(MATCH($C51,'2018-08'!$C$2:$C$100,0)+1,0)))="",INDIRECT(CONCATENATE("'2018-07'!Q",TEXT(MATCH($C51,'2018-07'!$C$2:$C$100,0)+1,0)))="")),"Н/Д",INDIRECT(CONCATENATE("'2018-08'!Q",TEXT(MATCH($C51,'2018-08'!$C$2:$C$100,0)+1,0)))-INDIRECT(CONCATENATE("'2018-07'!Q",TEXT(MATCH($C51,'2018-07'!$C$2:$C$100,0)+1,0))))</f>
        <v>36564959.910000011</v>
      </c>
      <c r="R51" s="17">
        <f ca="1">IF(OR(INDIRECT(CONCATENATE("'2018-08'!R",TEXT(MATCH($C51,'2018-08'!$C$2:$C$100,0)+1,0)))="",INDIRECT(CONCATENATE("'2018-07'!R",TEXT(MATCH($C51,'2018-07'!$C$2:$C$100,0)+1,0)))="",AND(INDIRECT(CONCATENATE("'2018-08'!R",TEXT(MATCH($C51,'2018-08'!$C$2:$C$100,0)+1,0)))="",INDIRECT(CONCATENATE("'2018-07'!R",TEXT(MATCH($C51,'2018-07'!$C$2:$C$100,0)+1,0)))="")),"Н/Д",INDIRECT(CONCATENATE("'2018-08'!R",TEXT(MATCH($C51,'2018-08'!$C$2:$C$100,0)+1,0)))-INDIRECT(CONCATENATE("'2018-07'!R",TEXT(MATCH($C51,'2018-07'!$C$2:$C$100,0)+1,0))))</f>
        <v>13372054.819999993</v>
      </c>
      <c r="S51" s="17">
        <f ca="1">IF(OR(INDIRECT(CONCATENATE("'2018-08'!S",TEXT(MATCH($C51,'2018-08'!$C$2:$C$100,0)+1,0)))="",INDIRECT(CONCATENATE("'2018-07'!S",TEXT(MATCH($C51,'2018-07'!$C$2:$C$100,0)+1,0)))="",AND(INDIRECT(CONCATENATE("'2018-08'!S",TEXT(MATCH($C51,'2018-08'!$C$2:$C$100,0)+1,0)))="",INDIRECT(CONCATENATE("'2018-07'!S",TEXT(MATCH($C51,'2018-07'!$C$2:$C$100,0)+1,0)))="")),"Н/Д",INDIRECT(CONCATENATE("'2018-08'!S",TEXT(MATCH($C51,'2018-08'!$C$2:$C$100,0)+1,0)))-INDIRECT(CONCATENATE("'2018-07'!S",TEXT(MATCH($C51,'2018-07'!$C$2:$C$100,0)+1,0))))</f>
        <v>692555.59999999963</v>
      </c>
      <c r="T51" s="17">
        <f ca="1">IF(OR(INDIRECT(CONCATENATE("'2018-08'!T",TEXT(MATCH($C51,'2018-08'!$C$2:$C$100,0)+1,0)))="",INDIRECT(CONCATENATE("'2018-07'!T",TEXT(MATCH($C51,'2018-07'!$C$2:$C$100,0)+1,0)))="",AND(INDIRECT(CONCATENATE("'2018-08'!T",TEXT(MATCH($C51,'2018-08'!$C$2:$C$100,0)+1,0)))="",INDIRECT(CONCATENATE("'2018-07'!T",TEXT(MATCH($C51,'2018-07'!$C$2:$C$100,0)+1,0)))="")),"Н/Д",INDIRECT(CONCATENATE("'2018-08'!T",TEXT(MATCH($C51,'2018-08'!$C$2:$C$100,0)+1,0)))-INDIRECT(CONCATENATE("'2018-07'!T",TEXT(MATCH($C51,'2018-07'!$C$2:$C$100,0)+1,0))))</f>
        <v>99123871.98999995</v>
      </c>
      <c r="U51" s="17">
        <f ca="1">IF(OR(INDIRECT(CONCATENATE("'2018-08'!U",TEXT(MATCH($C51,'2018-08'!$C$2:$C$100,0)+1,0)))="",INDIRECT(CONCATENATE("'2018-07'!U",TEXT(MATCH($C51,'2018-07'!$C$2:$C$100,0)+1,0)))="",AND(INDIRECT(CONCATENATE("'2018-08'!U",TEXT(MATCH($C51,'2018-08'!$C$2:$C$100,0)+1,0)))="",INDIRECT(CONCATENATE("'2018-07'!U",TEXT(MATCH($C51,'2018-07'!$C$2:$C$100,0)+1,0)))="")),"Н/Д",INDIRECT(CONCATENATE("'2018-08'!U",TEXT(MATCH($C51,'2018-08'!$C$2:$C$100,0)+1,0)))-INDIRECT(CONCATENATE("'2018-07'!U",TEXT(MATCH($C51,'2018-07'!$C$2:$C$100,0)+1,0))))</f>
        <v>26047584.479999989</v>
      </c>
      <c r="V51" s="17">
        <f ca="1">IF(OR(INDIRECT(CONCATENATE("'2018-08'!V",TEXT(MATCH($C51,'2018-08'!$C$2:$C$100,0)+1,0)))="",INDIRECT(CONCATENATE("'2018-07'!V",TEXT(MATCH($C51,'2018-07'!$C$2:$C$100,0)+1,0)))="",AND(INDIRECT(CONCATENATE("'2018-08'!V",TEXT(MATCH($C51,'2018-08'!$C$2:$C$100,0)+1,0)))="",INDIRECT(CONCATENATE("'2018-07'!V",TEXT(MATCH($C51,'2018-07'!$C$2:$C$100,0)+1,0)))="")),"Н/Д",INDIRECT(CONCATENATE("'2018-08'!V",TEXT(MATCH($C51,'2018-08'!$C$2:$C$100,0)+1,0)))-INDIRECT(CONCATENATE("'2018-07'!V",TEXT(MATCH($C51,'2018-07'!$C$2:$C$100,0)+1,0))))</f>
        <v>1860569085.9799995</v>
      </c>
      <c r="W51" s="17">
        <f ca="1">IF(OR(INDIRECT(CONCATENATE("'2018-08'!W",TEXT(MATCH($C51,'2018-08'!$C$2:$C$100,0)+1,0)))="",INDIRECT(CONCATENATE("'2018-07'!W",TEXT(MATCH($C51,'2018-07'!$C$2:$C$100,0)+1,0)))="",AND(INDIRECT(CONCATENATE("'2018-08'!W",TEXT(MATCH($C51,'2018-08'!$C$2:$C$100,0)+1,0)))="",INDIRECT(CONCATENATE("'2018-07'!W",TEXT(MATCH($C51,'2018-07'!$C$2:$C$100,0)+1,0)))="")),"Н/Д",INDIRECT(CONCATENATE("'2018-08'!W",TEXT(MATCH($C51,'2018-08'!$C$2:$C$100,0)+1,0)))-INDIRECT(CONCATENATE("'2018-07'!W",TEXT(MATCH($C51,'2018-07'!$C$2:$C$100,0)+1,0))))</f>
        <v>28193334503.859985</v>
      </c>
    </row>
    <row r="52" spans="1:23" x14ac:dyDescent="0.25">
      <c r="A52" s="2" t="s">
        <v>69</v>
      </c>
      <c r="B52" s="2" t="s">
        <v>76</v>
      </c>
      <c r="C52" s="15">
        <v>84000000</v>
      </c>
      <c r="D52" s="2" t="s">
        <v>211</v>
      </c>
      <c r="E52" s="17">
        <f ca="1">IF(OR(INDIRECT(CONCATENATE("'2018-08'!E",TEXT(MATCH($C52,'2018-08'!$C$2:$C$100,0)+1,0)))="",INDIRECT(CONCATENATE("'2018-07'!E",TEXT(MATCH($C52,'2018-07'!$C$2:$C$100,0)+1,0)))="",AND(INDIRECT(CONCATENATE("'2018-08'!E",TEXT(MATCH($C52,'2018-08'!$C$2:$C$100,0)+1,0)))="",INDIRECT(CONCATENATE("'2018-07'!E",TEXT(MATCH($C52,'2018-07'!$C$2:$C$100,0)+1,0)))="")),"Н/Д",INDIRECT(CONCATENATE("'2018-08'!E",TEXT(MATCH($C52,'2018-08'!$C$2:$C$100,0)+1,0)))-INDIRECT(CONCATENATE("'2018-07'!E",TEXT(MATCH($C52,'2018-07'!$C$2:$C$100,0)+1,0))))</f>
        <v>1669654276.6100006</v>
      </c>
      <c r="F52" s="17">
        <f ca="1">IF(OR(INDIRECT(CONCATENATE("'2018-08'!F",TEXT(MATCH($C52,'2018-08'!$C$2:$C$100,0)+1,0)))="",INDIRECT(CONCATENATE("'2018-07'!F",TEXT(MATCH($C52,'2018-07'!$C$2:$C$100,0)+1,0)))="",AND(INDIRECT(CONCATENATE("'2018-08'!F",TEXT(MATCH($C52,'2018-08'!$C$2:$C$100,0)+1,0)))="",INDIRECT(CONCATENATE("'2018-07'!F",TEXT(MATCH($C52,'2018-07'!$C$2:$C$100,0)+1,0)))="")),"Н/Д",INDIRECT(CONCATENATE("'2018-08'!F",TEXT(MATCH($C52,'2018-08'!$C$2:$C$100,0)+1,0)))-INDIRECT(CONCATENATE("'2018-07'!F",TEXT(MATCH($C52,'2018-07'!$C$2:$C$100,0)+1,0))))</f>
        <v>693633512.69000006</v>
      </c>
      <c r="G52" s="17">
        <f ca="1">IF(OR(INDIRECT(CONCATENATE("'2018-08'!G",TEXT(MATCH($C52,'2018-08'!$C$2:$C$100,0)+1,0)))="",INDIRECT(CONCATENATE("'2018-07'!G",TEXT(MATCH($C52,'2018-07'!$C$2:$C$100,0)+1,0)))="",AND(INDIRECT(CONCATENATE("'2018-08'!G",TEXT(MATCH($C52,'2018-08'!$C$2:$C$100,0)+1,0)))="",INDIRECT(CONCATENATE("'2018-07'!G",TEXT(MATCH($C52,'2018-07'!$C$2:$C$100,0)+1,0)))="")),"Н/Д",INDIRECT(CONCATENATE("'2018-08'!G",TEXT(MATCH($C52,'2018-08'!$C$2:$C$100,0)+1,0)))-INDIRECT(CONCATENATE("'2018-07'!G",TEXT(MATCH($C52,'2018-07'!$C$2:$C$100,0)+1,0))))</f>
        <v>106063398.80999994</v>
      </c>
      <c r="H52" s="17">
        <f ca="1">IF(OR(INDIRECT(CONCATENATE("'2018-08'!H",TEXT(MATCH($C52,'2018-08'!$C$2:$C$100,0)+1,0)))="",INDIRECT(CONCATENATE("'2018-07'!H",TEXT(MATCH($C52,'2018-07'!$C$2:$C$100,0)+1,0)))="",AND(INDIRECT(CONCATENATE("'2018-08'!H",TEXT(MATCH($C52,'2018-08'!$C$2:$C$100,0)+1,0)))="",INDIRECT(CONCATENATE("'2018-07'!H",TEXT(MATCH($C52,'2018-07'!$C$2:$C$100,0)+1,0)))="")),"Н/Д",INDIRECT(CONCATENATE("'2018-08'!H",TEXT(MATCH($C52,'2018-08'!$C$2:$C$100,0)+1,0)))-INDIRECT(CONCATENATE("'2018-07'!H",TEXT(MATCH($C52,'2018-07'!$C$2:$C$100,0)+1,0))))</f>
        <v>266754427.3900001</v>
      </c>
      <c r="I52" s="17">
        <f ca="1">IF(OR(INDIRECT(CONCATENATE("'2018-08'!I",TEXT(MATCH($C52,'2018-08'!$C$2:$C$100,0)+1,0)))="",INDIRECT(CONCATENATE("'2018-07'!I",TEXT(MATCH($C52,'2018-07'!$C$2:$C$100,0)+1,0)))="",AND(INDIRECT(CONCATENATE("'2018-08'!I",TEXT(MATCH($C52,'2018-08'!$C$2:$C$100,0)+1,0)))="",INDIRECT(CONCATENATE("'2018-07'!I",TEXT(MATCH($C52,'2018-07'!$C$2:$C$100,0)+1,0)))="")),"Н/Д",INDIRECT(CONCATENATE("'2018-08'!I",TEXT(MATCH($C52,'2018-08'!$C$2:$C$100,0)+1,0)))-INDIRECT(CONCATENATE("'2018-07'!I",TEXT(MATCH($C52,'2018-07'!$C$2:$C$100,0)+1,0))))</f>
        <v>72413338.149999976</v>
      </c>
      <c r="J52" s="17" t="str">
        <f ca="1">IF(OR(INDIRECT(CONCATENATE("'2018-08'!J",TEXT(MATCH($C52,'2018-08'!$C$2:$C$100,0)+1,0)))="",INDIRECT(CONCATENATE("'2018-07'!J",TEXT(MATCH($C52,'2018-07'!$C$2:$C$100,0)+1,0)))="",AND(INDIRECT(CONCATENATE("'2018-08'!J",TEXT(MATCH($C52,'2018-08'!$C$2:$C$100,0)+1,0)))="",INDIRECT(CONCATENATE("'2018-07'!J",TEXT(MATCH($C52,'2018-07'!$C$2:$C$100,0)+1,0)))="")),"Н/Д",INDIRECT(CONCATENATE("'2018-08'!J",TEXT(MATCH($C52,'2018-08'!$C$2:$C$100,0)+1,0)))-INDIRECT(CONCATENATE("'2018-07'!J",TEXT(MATCH($C52,'2018-07'!$C$2:$C$100,0)+1,0))))</f>
        <v>Н/Д</v>
      </c>
      <c r="K52" s="17">
        <f ca="1">IF(OR(INDIRECT(CONCATENATE("'2018-08'!K",TEXT(MATCH($C52,'2018-08'!$C$2:$C$100,0)+1,0)))="",INDIRECT(CONCATENATE("'2018-07'!K",TEXT(MATCH($C52,'2018-07'!$C$2:$C$100,0)+1,0)))="",AND(INDIRECT(CONCATENATE("'2018-08'!K",TEXT(MATCH($C52,'2018-08'!$C$2:$C$100,0)+1,0)))="",INDIRECT(CONCATENATE("'2018-07'!K",TEXT(MATCH($C52,'2018-07'!$C$2:$C$100,0)+1,0)))="")),"Н/Д",INDIRECT(CONCATENATE("'2018-08'!K",TEXT(MATCH($C52,'2018-08'!$C$2:$C$100,0)+1,0)))-INDIRECT(CONCATENATE("'2018-07'!K",TEXT(MATCH($C52,'2018-07'!$C$2:$C$100,0)+1,0))))</f>
        <v>66751670.420000017</v>
      </c>
      <c r="L52" s="17">
        <f ca="1">IF(OR(INDIRECT(CONCATENATE("'2018-08'!L",TEXT(MATCH($C52,'2018-08'!$C$2:$C$100,0)+1,0)))="",INDIRECT(CONCATENATE("'2018-07'!L",TEXT(MATCH($C52,'2018-07'!$C$2:$C$100,0)+1,0)))="",AND(INDIRECT(CONCATENATE("'2018-08'!L",TEXT(MATCH($C52,'2018-08'!$C$2:$C$100,0)+1,0)))="",INDIRECT(CONCATENATE("'2018-07'!L",TEXT(MATCH($C52,'2018-07'!$C$2:$C$100,0)+1,0)))="")),"Н/Д",INDIRECT(CONCATENATE("'2018-08'!L",TEXT(MATCH($C52,'2018-08'!$C$2:$C$100,0)+1,0)))-INDIRECT(CONCATENATE("'2018-07'!L",TEXT(MATCH($C52,'2018-07'!$C$2:$C$100,0)+1,0))))</f>
        <v>110485337.5</v>
      </c>
      <c r="M52" s="17">
        <f ca="1">IF(OR(INDIRECT(CONCATENATE("'2018-08'!M",TEXT(MATCH($C52,'2018-08'!$C$2:$C$100,0)+1,0)))="",INDIRECT(CONCATENATE("'2018-07'!M",TEXT(MATCH($C52,'2018-07'!$C$2:$C$100,0)+1,0)))="",AND(INDIRECT(CONCATENATE("'2018-08'!M",TEXT(MATCH($C52,'2018-08'!$C$2:$C$100,0)+1,0)))="",INDIRECT(CONCATENATE("'2018-07'!M",TEXT(MATCH($C52,'2018-07'!$C$2:$C$100,0)+1,0)))="")),"Н/Д",INDIRECT(CONCATENATE("'2018-08'!M",TEXT(MATCH($C52,'2018-08'!$C$2:$C$100,0)+1,0)))-INDIRECT(CONCATENATE("'2018-07'!M",TEXT(MATCH($C52,'2018-07'!$C$2:$C$100,0)+1,0))))</f>
        <v>5343808.6999999993</v>
      </c>
      <c r="N52" s="17">
        <f ca="1">IF(OR(INDIRECT(CONCATENATE("'2018-08'!N",TEXT(MATCH($C52,'2018-08'!$C$2:$C$100,0)+1,0)))="",INDIRECT(CONCATENATE("'2018-07'!N",TEXT(MATCH($C52,'2018-07'!$C$2:$C$100,0)+1,0)))="",AND(INDIRECT(CONCATENATE("'2018-08'!N",TEXT(MATCH($C52,'2018-08'!$C$2:$C$100,0)+1,0)))="",INDIRECT(CONCATENATE("'2018-07'!N",TEXT(MATCH($C52,'2018-07'!$C$2:$C$100,0)+1,0)))="")),"Н/Д",INDIRECT(CONCATENATE("'2018-08'!N",TEXT(MATCH($C52,'2018-08'!$C$2:$C$100,0)+1,0)))-INDIRECT(CONCATENATE("'2018-07'!NE",TEXT(MATCH($C52,'2018-07'!$C$2:$C$100,0)+1,0))))</f>
        <v>32853916.239999998</v>
      </c>
      <c r="O52" s="17">
        <f ca="1">IF(OR(INDIRECT(CONCATENATE("'2018-08'!O",TEXT(MATCH($C52,'2018-08'!$C$2:$C$100,0)+1,0)))="",INDIRECT(CONCATENATE("'2018-07'!O",TEXT(MATCH($C52,'2018-07'!$C$2:$C$100,0)+1,0)))="",AND(INDIRECT(CONCATENATE("'2018-08'!O",TEXT(MATCH($C52,'2018-08'!$C$2:$C$100,0)+1,0)))="",INDIRECT(CONCATENATE("'2018-07'!O",TEXT(MATCH($C52,'2018-07'!$C$2:$C$100,0)+1,0)))="")),"Н/Д",INDIRECT(CONCATENATE("'2018-08'!O",TEXT(MATCH($C52,'2018-08'!$C$2:$C$100,0)+1,0)))-INDIRECT(CONCATENATE("'2018-07'!O",TEXT(MATCH($C52,'2018-07'!$C$2:$C$100,0)+1,0))))</f>
        <v>65003.329999999987</v>
      </c>
      <c r="P52" s="17">
        <f ca="1">IF(OR(INDIRECT(CONCATENATE("'2018-08'!P",TEXT(MATCH($C52,'2018-08'!$C$2:$C$100,0)+1,0)))="",INDIRECT(CONCATENATE("'2018-07'!P",TEXT(MATCH($C52,'2018-07'!$C$2:$C$100,0)+1,0)))="",AND(INDIRECT(CONCATENATE("'2018-08'!P",TEXT(MATCH($C52,'2018-08'!$C$2:$C$100,0)+1,0)))="",INDIRECT(CONCATENATE("'2018-07'!P",TEXT(MATCH($C52,'2018-07'!$C$2:$C$100,0)+1,0)))="")),"Н/Д",INDIRECT(CONCATENATE("'2018-08'!P",TEXT(MATCH($C52,'2018-08'!$C$2:$C$100,0)+1,0)))-INDIRECT(CONCATENATE("'2018-07'!P",TEXT(MATCH($C52,'2018-07'!$C$2:$C$100,0)+1,0))))</f>
        <v>8316262.299999997</v>
      </c>
      <c r="Q52" s="17">
        <f ca="1">IF(OR(INDIRECT(CONCATENATE("'2018-08'!Q",TEXT(MATCH($C52,'2018-08'!$C$2:$C$100,0)+1,0)))="",INDIRECT(CONCATENATE("'2018-07'!Q",TEXT(MATCH($C52,'2018-07'!$C$2:$C$100,0)+1,0)))="",AND(INDIRECT(CONCATENATE("'2018-08'!Q",TEXT(MATCH($C52,'2018-08'!$C$2:$C$100,0)+1,0)))="",INDIRECT(CONCATENATE("'2018-07'!Q",TEXT(MATCH($C52,'2018-07'!$C$2:$C$100,0)+1,0)))="")),"Н/Д",INDIRECT(CONCATENATE("'2018-08'!Q",TEXT(MATCH($C52,'2018-08'!$C$2:$C$100,0)+1,0)))-INDIRECT(CONCATENATE("'2018-07'!Q",TEXT(MATCH($C52,'2018-07'!$C$2:$C$100,0)+1,0))))</f>
        <v>3899049.0399999991</v>
      </c>
      <c r="R52" s="17">
        <f ca="1">IF(OR(INDIRECT(CONCATENATE("'2018-08'!R",TEXT(MATCH($C52,'2018-08'!$C$2:$C$100,0)+1,0)))="",INDIRECT(CONCATENATE("'2018-07'!R",TEXT(MATCH($C52,'2018-07'!$C$2:$C$100,0)+1,0)))="",AND(INDIRECT(CONCATENATE("'2018-08'!R",TEXT(MATCH($C52,'2018-08'!$C$2:$C$100,0)+1,0)))="",INDIRECT(CONCATENATE("'2018-07'!R",TEXT(MATCH($C52,'2018-07'!$C$2:$C$100,0)+1,0)))="")),"Н/Д",INDIRECT(CONCATENATE("'2018-08'!R",TEXT(MATCH($C52,'2018-08'!$C$2:$C$100,0)+1,0)))-INDIRECT(CONCATENATE("'2018-07'!R",TEXT(MATCH($C52,'2018-07'!$C$2:$C$100,0)+1,0))))</f>
        <v>5817765.3200000003</v>
      </c>
      <c r="S52" s="17">
        <f ca="1">IF(OR(INDIRECT(CONCATENATE("'2018-08'!S",TEXT(MATCH($C52,'2018-08'!$C$2:$C$100,0)+1,0)))="",INDIRECT(CONCATENATE("'2018-07'!S",TEXT(MATCH($C52,'2018-07'!$C$2:$C$100,0)+1,0)))="",AND(INDIRECT(CONCATENATE("'2018-08'!S",TEXT(MATCH($C52,'2018-08'!$C$2:$C$100,0)+1,0)))="",INDIRECT(CONCATENATE("'2018-07'!S",TEXT(MATCH($C52,'2018-07'!$C$2:$C$100,0)+1,0)))="")),"Н/Д",INDIRECT(CONCATENATE("'2018-08'!S",TEXT(MATCH($C52,'2018-08'!$C$2:$C$100,0)+1,0)))-INDIRECT(CONCATENATE("'2018-07'!S",TEXT(MATCH($C52,'2018-07'!$C$2:$C$100,0)+1,0))))</f>
        <v>7000</v>
      </c>
      <c r="T52" s="17">
        <f ca="1">IF(OR(INDIRECT(CONCATENATE("'2018-08'!T",TEXT(MATCH($C52,'2018-08'!$C$2:$C$100,0)+1,0)))="",INDIRECT(CONCATENATE("'2018-07'!T",TEXT(MATCH($C52,'2018-07'!$C$2:$C$100,0)+1,0)))="",AND(INDIRECT(CONCATENATE("'2018-08'!T",TEXT(MATCH($C52,'2018-08'!$C$2:$C$100,0)+1,0)))="",INDIRECT(CONCATENATE("'2018-07'!T",TEXT(MATCH($C52,'2018-07'!$C$2:$C$100,0)+1,0)))="")),"Н/Д",INDIRECT(CONCATENATE("'2018-08'!T",TEXT(MATCH($C52,'2018-08'!$C$2:$C$100,0)+1,0)))-INDIRECT(CONCATENATE("'2018-07'!T",TEXT(MATCH($C52,'2018-07'!$C$2:$C$100,0)+1,0))))</f>
        <v>25540266.25999999</v>
      </c>
      <c r="U52" s="17">
        <f ca="1">IF(OR(INDIRECT(CONCATENATE("'2018-08'!U",TEXT(MATCH($C52,'2018-08'!$C$2:$C$100,0)+1,0)))="",INDIRECT(CONCATENATE("'2018-07'!U",TEXT(MATCH($C52,'2018-07'!$C$2:$C$100,0)+1,0)))="",AND(INDIRECT(CONCATENATE("'2018-08'!U",TEXT(MATCH($C52,'2018-08'!$C$2:$C$100,0)+1,0)))="",INDIRECT(CONCATENATE("'2018-07'!U",TEXT(MATCH($C52,'2018-07'!$C$2:$C$100,0)+1,0)))="")),"Н/Д",INDIRECT(CONCATENATE("'2018-08'!U",TEXT(MATCH($C52,'2018-08'!$C$2:$C$100,0)+1,0)))-INDIRECT(CONCATENATE("'2018-07'!U",TEXT(MATCH($C52,'2018-07'!$C$2:$C$100,0)+1,0))))</f>
        <v>3148935.87</v>
      </c>
      <c r="V52" s="17">
        <f ca="1">IF(OR(INDIRECT(CONCATENATE("'2018-08'!V",TEXT(MATCH($C52,'2018-08'!$C$2:$C$100,0)+1,0)))="",INDIRECT(CONCATENATE("'2018-07'!V",TEXT(MATCH($C52,'2018-07'!$C$2:$C$100,0)+1,0)))="",AND(INDIRECT(CONCATENATE("'2018-08'!V",TEXT(MATCH($C52,'2018-08'!$C$2:$C$100,0)+1,0)))="",INDIRECT(CONCATENATE("'2018-07'!V",TEXT(MATCH($C52,'2018-07'!$C$2:$C$100,0)+1,0)))="")),"Н/Д",INDIRECT(CONCATENATE("'2018-08'!V",TEXT(MATCH($C52,'2018-08'!$C$2:$C$100,0)+1,0)))-INDIRECT(CONCATENATE("'2018-07'!V",TEXT(MATCH($C52,'2018-07'!$C$2:$C$100,0)+1,0))))</f>
        <v>976020763.92000008</v>
      </c>
      <c r="W52" s="17">
        <f ca="1">IF(OR(INDIRECT(CONCATENATE("'2018-08'!W",TEXT(MATCH($C52,'2018-08'!$C$2:$C$100,0)+1,0)))="",INDIRECT(CONCATENATE("'2018-07'!W",TEXT(MATCH($C52,'2018-07'!$C$2:$C$100,0)+1,0)))="",AND(INDIRECT(CONCATENATE("'2018-08'!W",TEXT(MATCH($C52,'2018-08'!$C$2:$C$100,0)+1,0)))="",INDIRECT(CONCATENATE("'2018-07'!W",TEXT(MATCH($C52,'2018-07'!$C$2:$C$100,0)+1,0)))="")),"Н/Д",INDIRECT(CONCATENATE("'2018-08'!W",TEXT(MATCH($C52,'2018-08'!$C$2:$C$100,0)+1,0)))-INDIRECT(CONCATENATE("'2018-07'!W",TEXT(MATCH($C52,'2018-07'!$C$2:$C$100,0)+1,0))))</f>
        <v>4018952416.0999985</v>
      </c>
    </row>
    <row r="53" spans="1:23" x14ac:dyDescent="0.25">
      <c r="A53" s="2" t="s">
        <v>69</v>
      </c>
      <c r="B53" s="2" t="s">
        <v>77</v>
      </c>
      <c r="C53" s="15">
        <v>93000000</v>
      </c>
      <c r="D53" s="2" t="s">
        <v>211</v>
      </c>
      <c r="E53" s="17">
        <f ca="1">IF(OR(INDIRECT(CONCATENATE("'2018-08'!E",TEXT(MATCH($C53,'2018-08'!$C$2:$C$100,0)+1,0)))="",INDIRECT(CONCATENATE("'2018-07'!E",TEXT(MATCH($C53,'2018-07'!$C$2:$C$100,0)+1,0)))="",AND(INDIRECT(CONCATENATE("'2018-08'!E",TEXT(MATCH($C53,'2018-08'!$C$2:$C$100,0)+1,0)))="",INDIRECT(CONCATENATE("'2018-07'!E",TEXT(MATCH($C53,'2018-07'!$C$2:$C$100,0)+1,0)))="")),"Н/Д",INDIRECT(CONCATENATE("'2018-08'!E",TEXT(MATCH($C53,'2018-08'!$C$2:$C$100,0)+1,0)))-INDIRECT(CONCATENATE("'2018-07'!E",TEXT(MATCH($C53,'2018-07'!$C$2:$C$100,0)+1,0))))</f>
        <v>2218127493.5799999</v>
      </c>
      <c r="F53" s="17">
        <f ca="1">IF(OR(INDIRECT(CONCATENATE("'2018-08'!F",TEXT(MATCH($C53,'2018-08'!$C$2:$C$100,0)+1,0)))="",INDIRECT(CONCATENATE("'2018-07'!F",TEXT(MATCH($C53,'2018-07'!$C$2:$C$100,0)+1,0)))="",AND(INDIRECT(CONCATENATE("'2018-08'!F",TEXT(MATCH($C53,'2018-08'!$C$2:$C$100,0)+1,0)))="",INDIRECT(CONCATENATE("'2018-07'!F",TEXT(MATCH($C53,'2018-07'!$C$2:$C$100,0)+1,0)))="")),"Н/Д",INDIRECT(CONCATENATE("'2018-08'!F",TEXT(MATCH($C53,'2018-08'!$C$2:$C$100,0)+1,0)))-INDIRECT(CONCATENATE("'2018-07'!F",TEXT(MATCH($C53,'2018-07'!$C$2:$C$100,0)+1,0))))</f>
        <v>613615522.30000019</v>
      </c>
      <c r="G53" s="17">
        <f ca="1">IF(OR(INDIRECT(CONCATENATE("'2018-08'!G",TEXT(MATCH($C53,'2018-08'!$C$2:$C$100,0)+1,0)))="",INDIRECT(CONCATENATE("'2018-07'!G",TEXT(MATCH($C53,'2018-07'!$C$2:$C$100,0)+1,0)))="",AND(INDIRECT(CONCATENATE("'2018-08'!G",TEXT(MATCH($C53,'2018-08'!$C$2:$C$100,0)+1,0)))="",INDIRECT(CONCATENATE("'2018-07'!G",TEXT(MATCH($C53,'2018-07'!$C$2:$C$100,0)+1,0)))="")),"Н/Д",INDIRECT(CONCATENATE("'2018-08'!G",TEXT(MATCH($C53,'2018-08'!$C$2:$C$100,0)+1,0)))-INDIRECT(CONCATENATE("'2018-07'!G",TEXT(MATCH($C53,'2018-07'!$C$2:$C$100,0)+1,0))))</f>
        <v>37602735.920000017</v>
      </c>
      <c r="H53" s="17">
        <f ca="1">IF(OR(INDIRECT(CONCATENATE("'2018-08'!H",TEXT(MATCH($C53,'2018-08'!$C$2:$C$100,0)+1,0)))="",INDIRECT(CONCATENATE("'2018-07'!H",TEXT(MATCH($C53,'2018-07'!$C$2:$C$100,0)+1,0)))="",AND(INDIRECT(CONCATENATE("'2018-08'!H",TEXT(MATCH($C53,'2018-08'!$C$2:$C$100,0)+1,0)))="",INDIRECT(CONCATENATE("'2018-07'!H",TEXT(MATCH($C53,'2018-07'!$C$2:$C$100,0)+1,0)))="")),"Н/Д",INDIRECT(CONCATENATE("'2018-08'!H",TEXT(MATCH($C53,'2018-08'!$C$2:$C$100,0)+1,0)))-INDIRECT(CONCATENATE("'2018-07'!H",TEXT(MATCH($C53,'2018-07'!$C$2:$C$100,0)+1,0))))</f>
        <v>249448405.5</v>
      </c>
      <c r="I53" s="17">
        <f ca="1">IF(OR(INDIRECT(CONCATENATE("'2018-08'!I",TEXT(MATCH($C53,'2018-08'!$C$2:$C$100,0)+1,0)))="",INDIRECT(CONCATENATE("'2018-07'!I",TEXT(MATCH($C53,'2018-07'!$C$2:$C$100,0)+1,0)))="",AND(INDIRECT(CONCATENATE("'2018-08'!I",TEXT(MATCH($C53,'2018-08'!$C$2:$C$100,0)+1,0)))="",INDIRECT(CONCATENATE("'2018-07'!I",TEXT(MATCH($C53,'2018-07'!$C$2:$C$100,0)+1,0)))="")),"Н/Д",INDIRECT(CONCATENATE("'2018-08'!I",TEXT(MATCH($C53,'2018-08'!$C$2:$C$100,0)+1,0)))-INDIRECT(CONCATENATE("'2018-07'!I",TEXT(MATCH($C53,'2018-07'!$C$2:$C$100,0)+1,0))))</f>
        <v>72145319.960000038</v>
      </c>
      <c r="J53" s="17" t="str">
        <f ca="1">IF(OR(INDIRECT(CONCATENATE("'2018-08'!J",TEXT(MATCH($C53,'2018-08'!$C$2:$C$100,0)+1,0)))="",INDIRECT(CONCATENATE("'2018-07'!J",TEXT(MATCH($C53,'2018-07'!$C$2:$C$100,0)+1,0)))="",AND(INDIRECT(CONCATENATE("'2018-08'!J",TEXT(MATCH($C53,'2018-08'!$C$2:$C$100,0)+1,0)))="",INDIRECT(CONCATENATE("'2018-07'!J",TEXT(MATCH($C53,'2018-07'!$C$2:$C$100,0)+1,0)))="")),"Н/Д",INDIRECT(CONCATENATE("'2018-08'!J",TEXT(MATCH($C53,'2018-08'!$C$2:$C$100,0)+1,0)))-INDIRECT(CONCATENATE("'2018-07'!J",TEXT(MATCH($C53,'2018-07'!$C$2:$C$100,0)+1,0))))</f>
        <v>Н/Д</v>
      </c>
      <c r="K53" s="17">
        <f ca="1">IF(OR(INDIRECT(CONCATENATE("'2018-08'!K",TEXT(MATCH($C53,'2018-08'!$C$2:$C$100,0)+1,0)))="",INDIRECT(CONCATENATE("'2018-07'!K",TEXT(MATCH($C53,'2018-07'!$C$2:$C$100,0)+1,0)))="",AND(INDIRECT(CONCATENATE("'2018-08'!K",TEXT(MATCH($C53,'2018-08'!$C$2:$C$100,0)+1,0)))="",INDIRECT(CONCATENATE("'2018-07'!K",TEXT(MATCH($C53,'2018-07'!$C$2:$C$100,0)+1,0)))="")),"Н/Д",INDIRECT(CONCATENATE("'2018-08'!K",TEXT(MATCH($C53,'2018-08'!$C$2:$C$100,0)+1,0)))-INDIRECT(CONCATENATE("'2018-07'!K",TEXT(MATCH($C53,'2018-07'!$C$2:$C$100,0)+1,0))))</f>
        <v>42096381.609999985</v>
      </c>
      <c r="L53" s="17">
        <f ca="1">IF(OR(INDIRECT(CONCATENATE("'2018-08'!L",TEXT(MATCH($C53,'2018-08'!$C$2:$C$100,0)+1,0)))="",INDIRECT(CONCATENATE("'2018-07'!L",TEXT(MATCH($C53,'2018-07'!$C$2:$C$100,0)+1,0)))="",AND(INDIRECT(CONCATENATE("'2018-08'!L",TEXT(MATCH($C53,'2018-08'!$C$2:$C$100,0)+1,0)))="",INDIRECT(CONCATENATE("'2018-07'!L",TEXT(MATCH($C53,'2018-07'!$C$2:$C$100,0)+1,0)))="")),"Н/Д",INDIRECT(CONCATENATE("'2018-08'!L",TEXT(MATCH($C53,'2018-08'!$C$2:$C$100,0)+1,0)))-INDIRECT(CONCATENATE("'2018-07'!L",TEXT(MATCH($C53,'2018-07'!$C$2:$C$100,0)+1,0))))</f>
        <v>146187036.66000003</v>
      </c>
      <c r="M53" s="17">
        <f ca="1">IF(OR(INDIRECT(CONCATENATE("'2018-08'!M",TEXT(MATCH($C53,'2018-08'!$C$2:$C$100,0)+1,0)))="",INDIRECT(CONCATENATE("'2018-07'!M",TEXT(MATCH($C53,'2018-07'!$C$2:$C$100,0)+1,0)))="",AND(INDIRECT(CONCATENATE("'2018-08'!M",TEXT(MATCH($C53,'2018-08'!$C$2:$C$100,0)+1,0)))="",INDIRECT(CONCATENATE("'2018-07'!M",TEXT(MATCH($C53,'2018-07'!$C$2:$C$100,0)+1,0)))="")),"Н/Д",INDIRECT(CONCATENATE("'2018-08'!M",TEXT(MATCH($C53,'2018-08'!$C$2:$C$100,0)+1,0)))-INDIRECT(CONCATENATE("'2018-07'!M",TEXT(MATCH($C53,'2018-07'!$C$2:$C$100,0)+1,0))))</f>
        <v>11732763.120000005</v>
      </c>
      <c r="N53" s="17">
        <f ca="1">IF(OR(INDIRECT(CONCATENATE("'2018-08'!N",TEXT(MATCH($C53,'2018-08'!$C$2:$C$100,0)+1,0)))="",INDIRECT(CONCATENATE("'2018-07'!N",TEXT(MATCH($C53,'2018-07'!$C$2:$C$100,0)+1,0)))="",AND(INDIRECT(CONCATENATE("'2018-08'!N",TEXT(MATCH($C53,'2018-08'!$C$2:$C$100,0)+1,0)))="",INDIRECT(CONCATENATE("'2018-07'!N",TEXT(MATCH($C53,'2018-07'!$C$2:$C$100,0)+1,0)))="")),"Н/Д",INDIRECT(CONCATENATE("'2018-08'!N",TEXT(MATCH($C53,'2018-08'!$C$2:$C$100,0)+1,0)))-INDIRECT(CONCATENATE("'2018-07'!NE",TEXT(MATCH($C53,'2018-07'!$C$2:$C$100,0)+1,0))))</f>
        <v>46943542.240000002</v>
      </c>
      <c r="O53" s="17">
        <f ca="1">IF(OR(INDIRECT(CONCATENATE("'2018-08'!O",TEXT(MATCH($C53,'2018-08'!$C$2:$C$100,0)+1,0)))="",INDIRECT(CONCATENATE("'2018-07'!O",TEXT(MATCH($C53,'2018-07'!$C$2:$C$100,0)+1,0)))="",AND(INDIRECT(CONCATENATE("'2018-08'!O",TEXT(MATCH($C53,'2018-08'!$C$2:$C$100,0)+1,0)))="",INDIRECT(CONCATENATE("'2018-07'!O",TEXT(MATCH($C53,'2018-07'!$C$2:$C$100,0)+1,0)))="")),"Н/Д",INDIRECT(CONCATENATE("'2018-08'!O",TEXT(MATCH($C53,'2018-08'!$C$2:$C$100,0)+1,0)))-INDIRECT(CONCATENATE("'2018-07'!O",TEXT(MATCH($C53,'2018-07'!$C$2:$C$100,0)+1,0))))</f>
        <v>0</v>
      </c>
      <c r="P53" s="17">
        <f ca="1">IF(OR(INDIRECT(CONCATENATE("'2018-08'!P",TEXT(MATCH($C53,'2018-08'!$C$2:$C$100,0)+1,0)))="",INDIRECT(CONCATENATE("'2018-07'!P",TEXT(MATCH($C53,'2018-07'!$C$2:$C$100,0)+1,0)))="",AND(INDIRECT(CONCATENATE("'2018-08'!P",TEXT(MATCH($C53,'2018-08'!$C$2:$C$100,0)+1,0)))="",INDIRECT(CONCATENATE("'2018-07'!P",TEXT(MATCH($C53,'2018-07'!$C$2:$C$100,0)+1,0)))="")),"Н/Д",INDIRECT(CONCATENATE("'2018-08'!P",TEXT(MATCH($C53,'2018-08'!$C$2:$C$100,0)+1,0)))-INDIRECT(CONCATENATE("'2018-07'!P",TEXT(MATCH($C53,'2018-07'!$C$2:$C$100,0)+1,0))))</f>
        <v>6211845.8200000003</v>
      </c>
      <c r="Q53" s="17">
        <f ca="1">IF(OR(INDIRECT(CONCATENATE("'2018-08'!Q",TEXT(MATCH($C53,'2018-08'!$C$2:$C$100,0)+1,0)))="",INDIRECT(CONCATENATE("'2018-07'!Q",TEXT(MATCH($C53,'2018-07'!$C$2:$C$100,0)+1,0)))="",AND(INDIRECT(CONCATENATE("'2018-08'!Q",TEXT(MATCH($C53,'2018-08'!$C$2:$C$100,0)+1,0)))="",INDIRECT(CONCATENATE("'2018-07'!Q",TEXT(MATCH($C53,'2018-07'!$C$2:$C$100,0)+1,0)))="")),"Н/Д",INDIRECT(CONCATENATE("'2018-08'!Q",TEXT(MATCH($C53,'2018-08'!$C$2:$C$100,0)+1,0)))-INDIRECT(CONCATENATE("'2018-07'!Q",TEXT(MATCH($C53,'2018-07'!$C$2:$C$100,0)+1,0))))</f>
        <v>6173138.75</v>
      </c>
      <c r="R53" s="17">
        <f ca="1">IF(OR(INDIRECT(CONCATENATE("'2018-08'!R",TEXT(MATCH($C53,'2018-08'!$C$2:$C$100,0)+1,0)))="",INDIRECT(CONCATENATE("'2018-07'!R",TEXT(MATCH($C53,'2018-07'!$C$2:$C$100,0)+1,0)))="",AND(INDIRECT(CONCATENATE("'2018-08'!R",TEXT(MATCH($C53,'2018-08'!$C$2:$C$100,0)+1,0)))="",INDIRECT(CONCATENATE("'2018-07'!R",TEXT(MATCH($C53,'2018-07'!$C$2:$C$100,0)+1,0)))="")),"Н/Д",INDIRECT(CONCATENATE("'2018-08'!R",TEXT(MATCH($C53,'2018-08'!$C$2:$C$100,0)+1,0)))-INDIRECT(CONCATENATE("'2018-07'!R",TEXT(MATCH($C53,'2018-07'!$C$2:$C$100,0)+1,0))))</f>
        <v>17379558.199999999</v>
      </c>
      <c r="S53" s="17">
        <f ca="1">IF(OR(INDIRECT(CONCATENATE("'2018-08'!S",TEXT(MATCH($C53,'2018-08'!$C$2:$C$100,0)+1,0)))="",INDIRECT(CONCATENATE("'2018-07'!S",TEXT(MATCH($C53,'2018-07'!$C$2:$C$100,0)+1,0)))="",AND(INDIRECT(CONCATENATE("'2018-08'!S",TEXT(MATCH($C53,'2018-08'!$C$2:$C$100,0)+1,0)))="",INDIRECT(CONCATENATE("'2018-07'!S",TEXT(MATCH($C53,'2018-07'!$C$2:$C$100,0)+1,0)))="")),"Н/Д",INDIRECT(CONCATENATE("'2018-08'!S",TEXT(MATCH($C53,'2018-08'!$C$2:$C$100,0)+1,0)))-INDIRECT(CONCATENATE("'2018-07'!S",TEXT(MATCH($C53,'2018-07'!$C$2:$C$100,0)+1,0))))</f>
        <v>116870</v>
      </c>
      <c r="T53" s="17">
        <f ca="1">IF(OR(INDIRECT(CONCATENATE("'2018-08'!T",TEXT(MATCH($C53,'2018-08'!$C$2:$C$100,0)+1,0)))="",INDIRECT(CONCATENATE("'2018-07'!T",TEXT(MATCH($C53,'2018-07'!$C$2:$C$100,0)+1,0)))="",AND(INDIRECT(CONCATENATE("'2018-08'!T",TEXT(MATCH($C53,'2018-08'!$C$2:$C$100,0)+1,0)))="",INDIRECT(CONCATENATE("'2018-07'!T",TEXT(MATCH($C53,'2018-07'!$C$2:$C$100,0)+1,0)))="")),"Н/Д",INDIRECT(CONCATENATE("'2018-08'!T",TEXT(MATCH($C53,'2018-08'!$C$2:$C$100,0)+1,0)))-INDIRECT(CONCATENATE("'2018-07'!T",TEXT(MATCH($C53,'2018-07'!$C$2:$C$100,0)+1,0))))</f>
        <v>15367739.599999994</v>
      </c>
      <c r="U53" s="17">
        <f ca="1">IF(OR(INDIRECT(CONCATENATE("'2018-08'!U",TEXT(MATCH($C53,'2018-08'!$C$2:$C$100,0)+1,0)))="",INDIRECT(CONCATENATE("'2018-07'!U",TEXT(MATCH($C53,'2018-07'!$C$2:$C$100,0)+1,0)))="",AND(INDIRECT(CONCATENATE("'2018-08'!U",TEXT(MATCH($C53,'2018-08'!$C$2:$C$100,0)+1,0)))="",INDIRECT(CONCATENATE("'2018-07'!U",TEXT(MATCH($C53,'2018-07'!$C$2:$C$100,0)+1,0)))="")),"Н/Д",INDIRECT(CONCATENATE("'2018-08'!U",TEXT(MATCH($C53,'2018-08'!$C$2:$C$100,0)+1,0)))-INDIRECT(CONCATENATE("'2018-07'!U",TEXT(MATCH($C53,'2018-07'!$C$2:$C$100,0)+1,0))))</f>
        <v>306454.35999999987</v>
      </c>
      <c r="V53" s="17">
        <f ca="1">IF(OR(INDIRECT(CONCATENATE("'2018-08'!V",TEXT(MATCH($C53,'2018-08'!$C$2:$C$100,0)+1,0)))="",INDIRECT(CONCATENATE("'2018-07'!V",TEXT(MATCH($C53,'2018-07'!$C$2:$C$100,0)+1,0)))="",AND(INDIRECT(CONCATENATE("'2018-08'!V",TEXT(MATCH($C53,'2018-08'!$C$2:$C$100,0)+1,0)))="",INDIRECT(CONCATENATE("'2018-07'!V",TEXT(MATCH($C53,'2018-07'!$C$2:$C$100,0)+1,0)))="")),"Н/Д",INDIRECT(CONCATENATE("'2018-08'!V",TEXT(MATCH($C53,'2018-08'!$C$2:$C$100,0)+1,0)))-INDIRECT(CONCATENATE("'2018-07'!V",TEXT(MATCH($C53,'2018-07'!$C$2:$C$100,0)+1,0))))</f>
        <v>1604511971.2800007</v>
      </c>
      <c r="W53" s="17">
        <f ca="1">IF(OR(INDIRECT(CONCATENATE("'2018-08'!W",TEXT(MATCH($C53,'2018-08'!$C$2:$C$100,0)+1,0)))="",INDIRECT(CONCATENATE("'2018-07'!W",TEXT(MATCH($C53,'2018-07'!$C$2:$C$100,0)+1,0)))="",AND(INDIRECT(CONCATENATE("'2018-08'!W",TEXT(MATCH($C53,'2018-08'!$C$2:$C$100,0)+1,0)))="",INDIRECT(CONCATENATE("'2018-07'!W",TEXT(MATCH($C53,'2018-07'!$C$2:$C$100,0)+1,0)))="")),"Н/Д",INDIRECT(CONCATENATE("'2018-08'!W",TEXT(MATCH($C53,'2018-08'!$C$2:$C$100,0)+1,0)))-INDIRECT(CONCATENATE("'2018-07'!W",TEXT(MATCH($C53,'2018-07'!$C$2:$C$100,0)+1,0))))</f>
        <v>5048955593.0400047</v>
      </c>
    </row>
    <row r="54" spans="1:23" x14ac:dyDescent="0.25">
      <c r="A54" s="2" t="s">
        <v>69</v>
      </c>
      <c r="B54" s="2" t="s">
        <v>78</v>
      </c>
      <c r="C54" s="15">
        <v>95000000</v>
      </c>
      <c r="D54" s="2" t="s">
        <v>211</v>
      </c>
      <c r="E54" s="17">
        <f ca="1">IF(OR(INDIRECT(CONCATENATE("'2018-08'!E",TEXT(MATCH($C54,'2018-08'!$C$2:$C$100,0)+1,0)))="",INDIRECT(CONCATENATE("'2018-07'!E",TEXT(MATCH($C54,'2018-07'!$C$2:$C$100,0)+1,0)))="",AND(INDIRECT(CONCATENATE("'2018-08'!E",TEXT(MATCH($C54,'2018-08'!$C$2:$C$100,0)+1,0)))="",INDIRECT(CONCATENATE("'2018-07'!E",TEXT(MATCH($C54,'2018-07'!$C$2:$C$100,0)+1,0)))="")),"Н/Д",INDIRECT(CONCATENATE("'2018-08'!E",TEXT(MATCH($C54,'2018-08'!$C$2:$C$100,0)+1,0)))-INDIRECT(CONCATENATE("'2018-07'!E",TEXT(MATCH($C54,'2018-07'!$C$2:$C$100,0)+1,0))))</f>
        <v>6448490971.8400021</v>
      </c>
      <c r="F54" s="17">
        <f ca="1">IF(OR(INDIRECT(CONCATENATE("'2018-08'!F",TEXT(MATCH($C54,'2018-08'!$C$2:$C$100,0)+1,0)))="",INDIRECT(CONCATENATE("'2018-07'!F",TEXT(MATCH($C54,'2018-07'!$C$2:$C$100,0)+1,0)))="",AND(INDIRECT(CONCATENATE("'2018-08'!F",TEXT(MATCH($C54,'2018-08'!$C$2:$C$100,0)+1,0)))="",INDIRECT(CONCATENATE("'2018-07'!F",TEXT(MATCH($C54,'2018-07'!$C$2:$C$100,0)+1,0)))="")),"Н/Д",INDIRECT(CONCATENATE("'2018-08'!F",TEXT(MATCH($C54,'2018-08'!$C$2:$C$100,0)+1,0)))-INDIRECT(CONCATENATE("'2018-07'!F",TEXT(MATCH($C54,'2018-07'!$C$2:$C$100,0)+1,0))))</f>
        <v>5800666836.8900013</v>
      </c>
      <c r="G54" s="17">
        <f ca="1">IF(OR(INDIRECT(CONCATENATE("'2018-08'!G",TEXT(MATCH($C54,'2018-08'!$C$2:$C$100,0)+1,0)))="",INDIRECT(CONCATENATE("'2018-07'!G",TEXT(MATCH($C54,'2018-07'!$C$2:$C$100,0)+1,0)))="",AND(INDIRECT(CONCATENATE("'2018-08'!G",TEXT(MATCH($C54,'2018-08'!$C$2:$C$100,0)+1,0)))="",INDIRECT(CONCATENATE("'2018-07'!G",TEXT(MATCH($C54,'2018-07'!$C$2:$C$100,0)+1,0)))="")),"Н/Д",INDIRECT(CONCATENATE("'2018-08'!G",TEXT(MATCH($C54,'2018-08'!$C$2:$C$100,0)+1,0)))-INDIRECT(CONCATENATE("'2018-07'!G",TEXT(MATCH($C54,'2018-07'!$C$2:$C$100,0)+1,0))))</f>
        <v>906874195.39999986</v>
      </c>
      <c r="H54" s="17">
        <f ca="1">IF(OR(INDIRECT(CONCATENATE("'2018-08'!H",TEXT(MATCH($C54,'2018-08'!$C$2:$C$100,0)+1,0)))="",INDIRECT(CONCATENATE("'2018-07'!H",TEXT(MATCH($C54,'2018-07'!$C$2:$C$100,0)+1,0)))="",AND(INDIRECT(CONCATENATE("'2018-08'!H",TEXT(MATCH($C54,'2018-08'!$C$2:$C$100,0)+1,0)))="",INDIRECT(CONCATENATE("'2018-07'!H",TEXT(MATCH($C54,'2018-07'!$C$2:$C$100,0)+1,0)))="")),"Н/Д",INDIRECT(CONCATENATE("'2018-08'!H",TEXT(MATCH($C54,'2018-08'!$C$2:$C$100,0)+1,0)))-INDIRECT(CONCATENATE("'2018-07'!H",TEXT(MATCH($C54,'2018-07'!$C$2:$C$100,0)+1,0))))</f>
        <v>3909623946.3599987</v>
      </c>
      <c r="I54" s="17">
        <f ca="1">IF(OR(INDIRECT(CONCATENATE("'2018-08'!I",TEXT(MATCH($C54,'2018-08'!$C$2:$C$100,0)+1,0)))="",INDIRECT(CONCATENATE("'2018-07'!I",TEXT(MATCH($C54,'2018-07'!$C$2:$C$100,0)+1,0)))="",AND(INDIRECT(CONCATENATE("'2018-08'!I",TEXT(MATCH($C54,'2018-08'!$C$2:$C$100,0)+1,0)))="",INDIRECT(CONCATENATE("'2018-07'!I",TEXT(MATCH($C54,'2018-07'!$C$2:$C$100,0)+1,0)))="")),"Н/Д",INDIRECT(CONCATENATE("'2018-08'!I",TEXT(MATCH($C54,'2018-08'!$C$2:$C$100,0)+1,0)))-INDIRECT(CONCATENATE("'2018-07'!I",TEXT(MATCH($C54,'2018-07'!$C$2:$C$100,0)+1,0))))</f>
        <v>277959946.79999995</v>
      </c>
      <c r="J54" s="17" t="str">
        <f ca="1">IF(OR(INDIRECT(CONCATENATE("'2018-08'!J",TEXT(MATCH($C54,'2018-08'!$C$2:$C$100,0)+1,0)))="",INDIRECT(CONCATENATE("'2018-07'!J",TEXT(MATCH($C54,'2018-07'!$C$2:$C$100,0)+1,0)))="",AND(INDIRECT(CONCATENATE("'2018-08'!J",TEXT(MATCH($C54,'2018-08'!$C$2:$C$100,0)+1,0)))="",INDIRECT(CONCATENATE("'2018-07'!J",TEXT(MATCH($C54,'2018-07'!$C$2:$C$100,0)+1,0)))="")),"Н/Д",INDIRECT(CONCATENATE("'2018-08'!J",TEXT(MATCH($C54,'2018-08'!$C$2:$C$100,0)+1,0)))-INDIRECT(CONCATENATE("'2018-07'!J",TEXT(MATCH($C54,'2018-07'!$C$2:$C$100,0)+1,0))))</f>
        <v>Н/Д</v>
      </c>
      <c r="K54" s="17">
        <f ca="1">IF(OR(INDIRECT(CONCATENATE("'2018-08'!K",TEXT(MATCH($C54,'2018-08'!$C$2:$C$100,0)+1,0)))="",INDIRECT(CONCATENATE("'2018-07'!K",TEXT(MATCH($C54,'2018-07'!$C$2:$C$100,0)+1,0)))="",AND(INDIRECT(CONCATENATE("'2018-08'!K",TEXT(MATCH($C54,'2018-08'!$C$2:$C$100,0)+1,0)))="",INDIRECT(CONCATENATE("'2018-07'!K",TEXT(MATCH($C54,'2018-07'!$C$2:$C$100,0)+1,0)))="")),"Н/Д",INDIRECT(CONCATENATE("'2018-08'!K",TEXT(MATCH($C54,'2018-08'!$C$2:$C$100,0)+1,0)))-INDIRECT(CONCATENATE("'2018-07'!K",TEXT(MATCH($C54,'2018-07'!$C$2:$C$100,0)+1,0))))</f>
        <v>193215674.34000003</v>
      </c>
      <c r="L54" s="17">
        <f ca="1">IF(OR(INDIRECT(CONCATENATE("'2018-08'!L",TEXT(MATCH($C54,'2018-08'!$C$2:$C$100,0)+1,0)))="",INDIRECT(CONCATENATE("'2018-07'!L",TEXT(MATCH($C54,'2018-07'!$C$2:$C$100,0)+1,0)))="",AND(INDIRECT(CONCATENATE("'2018-08'!L",TEXT(MATCH($C54,'2018-08'!$C$2:$C$100,0)+1,0)))="",INDIRECT(CONCATENATE("'2018-07'!L",TEXT(MATCH($C54,'2018-07'!$C$2:$C$100,0)+1,0)))="")),"Н/Д",INDIRECT(CONCATENATE("'2018-08'!L",TEXT(MATCH($C54,'2018-08'!$C$2:$C$100,0)+1,0)))-INDIRECT(CONCATENATE("'2018-07'!L",TEXT(MATCH($C54,'2018-07'!$C$2:$C$100,0)+1,0))))</f>
        <v>270743299.97000003</v>
      </c>
      <c r="M54" s="17">
        <f ca="1">IF(OR(INDIRECT(CONCATENATE("'2018-08'!M",TEXT(MATCH($C54,'2018-08'!$C$2:$C$100,0)+1,0)))="",INDIRECT(CONCATENATE("'2018-07'!M",TEXT(MATCH($C54,'2018-07'!$C$2:$C$100,0)+1,0)))="",AND(INDIRECT(CONCATENATE("'2018-08'!M",TEXT(MATCH($C54,'2018-08'!$C$2:$C$100,0)+1,0)))="",INDIRECT(CONCATENATE("'2018-07'!M",TEXT(MATCH($C54,'2018-07'!$C$2:$C$100,0)+1,0)))="")),"Н/Д",INDIRECT(CONCATENATE("'2018-08'!M",TEXT(MATCH($C54,'2018-08'!$C$2:$C$100,0)+1,0)))-INDIRECT(CONCATENATE("'2018-07'!M",TEXT(MATCH($C54,'2018-07'!$C$2:$C$100,0)+1,0))))</f>
        <v>72151146.580000043</v>
      </c>
      <c r="N54" s="17">
        <f ca="1">IF(OR(INDIRECT(CONCATENATE("'2018-08'!N",TEXT(MATCH($C54,'2018-08'!$C$2:$C$100,0)+1,0)))="",INDIRECT(CONCATENATE("'2018-07'!N",TEXT(MATCH($C54,'2018-07'!$C$2:$C$100,0)+1,0)))="",AND(INDIRECT(CONCATENATE("'2018-08'!N",TEXT(MATCH($C54,'2018-08'!$C$2:$C$100,0)+1,0)))="",INDIRECT(CONCATENATE("'2018-07'!N",TEXT(MATCH($C54,'2018-07'!$C$2:$C$100,0)+1,0)))="")),"Н/Д",INDIRECT(CONCATENATE("'2018-08'!N",TEXT(MATCH($C54,'2018-08'!$C$2:$C$100,0)+1,0)))-INDIRECT(CONCATENATE("'2018-07'!NE",TEXT(MATCH($C54,'2018-07'!$C$2:$C$100,0)+1,0))))</f>
        <v>95262675.810000002</v>
      </c>
      <c r="O54" s="17">
        <f ca="1">IF(OR(INDIRECT(CONCATENATE("'2018-08'!O",TEXT(MATCH($C54,'2018-08'!$C$2:$C$100,0)+1,0)))="",INDIRECT(CONCATENATE("'2018-07'!O",TEXT(MATCH($C54,'2018-07'!$C$2:$C$100,0)+1,0)))="",AND(INDIRECT(CONCATENATE("'2018-08'!O",TEXT(MATCH($C54,'2018-08'!$C$2:$C$100,0)+1,0)))="",INDIRECT(CONCATENATE("'2018-07'!O",TEXT(MATCH($C54,'2018-07'!$C$2:$C$100,0)+1,0)))="")),"Н/Д",INDIRECT(CONCATENATE("'2018-08'!O",TEXT(MATCH($C54,'2018-08'!$C$2:$C$100,0)+1,0)))-INDIRECT(CONCATENATE("'2018-07'!O",TEXT(MATCH($C54,'2018-07'!$C$2:$C$100,0)+1,0))))</f>
        <v>11763.080000000002</v>
      </c>
      <c r="P54" s="17">
        <f ca="1">IF(OR(INDIRECT(CONCATENATE("'2018-08'!P",TEXT(MATCH($C54,'2018-08'!$C$2:$C$100,0)+1,0)))="",INDIRECT(CONCATENATE("'2018-07'!P",TEXT(MATCH($C54,'2018-07'!$C$2:$C$100,0)+1,0)))="",AND(INDIRECT(CONCATENATE("'2018-08'!P",TEXT(MATCH($C54,'2018-08'!$C$2:$C$100,0)+1,0)))="",INDIRECT(CONCATENATE("'2018-07'!P",TEXT(MATCH($C54,'2018-07'!$C$2:$C$100,0)+1,0)))="")),"Н/Д",INDIRECT(CONCATENATE("'2018-08'!P",TEXT(MATCH($C54,'2018-08'!$C$2:$C$100,0)+1,0)))-INDIRECT(CONCATENATE("'2018-07'!P",TEXT(MATCH($C54,'2018-07'!$C$2:$C$100,0)+1,0))))</f>
        <v>73252723.849999964</v>
      </c>
      <c r="Q54" s="17">
        <f ca="1">IF(OR(INDIRECT(CONCATENATE("'2018-08'!Q",TEXT(MATCH($C54,'2018-08'!$C$2:$C$100,0)+1,0)))="",INDIRECT(CONCATENATE("'2018-07'!Q",TEXT(MATCH($C54,'2018-07'!$C$2:$C$100,0)+1,0)))="",AND(INDIRECT(CONCATENATE("'2018-08'!Q",TEXT(MATCH($C54,'2018-08'!$C$2:$C$100,0)+1,0)))="",INDIRECT(CONCATENATE("'2018-07'!Q",TEXT(MATCH($C54,'2018-07'!$C$2:$C$100,0)+1,0)))="")),"Н/Д",INDIRECT(CONCATENATE("'2018-08'!Q",TEXT(MATCH($C54,'2018-08'!$C$2:$C$100,0)+1,0)))-INDIRECT(CONCATENATE("'2018-07'!Q",TEXT(MATCH($C54,'2018-07'!$C$2:$C$100,0)+1,0))))</f>
        <v>18508650.290000007</v>
      </c>
      <c r="R54" s="17">
        <f ca="1">IF(OR(INDIRECT(CONCATENATE("'2018-08'!R",TEXT(MATCH($C54,'2018-08'!$C$2:$C$100,0)+1,0)))="",INDIRECT(CONCATENATE("'2018-07'!R",TEXT(MATCH($C54,'2018-07'!$C$2:$C$100,0)+1,0)))="",AND(INDIRECT(CONCATENATE("'2018-08'!R",TEXT(MATCH($C54,'2018-08'!$C$2:$C$100,0)+1,0)))="",INDIRECT(CONCATENATE("'2018-07'!R",TEXT(MATCH($C54,'2018-07'!$C$2:$C$100,0)+1,0)))="")),"Н/Д",INDIRECT(CONCATENATE("'2018-08'!R",TEXT(MATCH($C54,'2018-08'!$C$2:$C$100,0)+1,0)))-INDIRECT(CONCATENATE("'2018-07'!R",TEXT(MATCH($C54,'2018-07'!$C$2:$C$100,0)+1,0))))</f>
        <v>27214874.50999999</v>
      </c>
      <c r="S54" s="17">
        <f ca="1">IF(OR(INDIRECT(CONCATENATE("'2018-08'!S",TEXT(MATCH($C54,'2018-08'!$C$2:$C$100,0)+1,0)))="",INDIRECT(CONCATENATE("'2018-07'!S",TEXT(MATCH($C54,'2018-07'!$C$2:$C$100,0)+1,0)))="",AND(INDIRECT(CONCATENATE("'2018-08'!S",TEXT(MATCH($C54,'2018-08'!$C$2:$C$100,0)+1,0)))="",INDIRECT(CONCATENATE("'2018-07'!S",TEXT(MATCH($C54,'2018-07'!$C$2:$C$100,0)+1,0)))="")),"Н/Д",INDIRECT(CONCATENATE("'2018-08'!S",TEXT(MATCH($C54,'2018-08'!$C$2:$C$100,0)+1,0)))-INDIRECT(CONCATENATE("'2018-07'!S",TEXT(MATCH($C54,'2018-07'!$C$2:$C$100,0)+1,0))))</f>
        <v>12936</v>
      </c>
      <c r="T54" s="17">
        <f ca="1">IF(OR(INDIRECT(CONCATENATE("'2018-08'!T",TEXT(MATCH($C54,'2018-08'!$C$2:$C$100,0)+1,0)))="",INDIRECT(CONCATENATE("'2018-07'!T",TEXT(MATCH($C54,'2018-07'!$C$2:$C$100,0)+1,0)))="",AND(INDIRECT(CONCATENATE("'2018-08'!T",TEXT(MATCH($C54,'2018-08'!$C$2:$C$100,0)+1,0)))="",INDIRECT(CONCATENATE("'2018-07'!T",TEXT(MATCH($C54,'2018-07'!$C$2:$C$100,0)+1,0)))="")),"Н/Д",INDIRECT(CONCATENATE("'2018-08'!T",TEXT(MATCH($C54,'2018-08'!$C$2:$C$100,0)+1,0)))-INDIRECT(CONCATENATE("'2018-07'!T",TEXT(MATCH($C54,'2018-07'!$C$2:$C$100,0)+1,0))))</f>
        <v>23938615.589999974</v>
      </c>
      <c r="U54" s="17">
        <f ca="1">IF(OR(INDIRECT(CONCATENATE("'2018-08'!U",TEXT(MATCH($C54,'2018-08'!$C$2:$C$100,0)+1,0)))="",INDIRECT(CONCATENATE("'2018-07'!U",TEXT(MATCH($C54,'2018-07'!$C$2:$C$100,0)+1,0)))="",AND(INDIRECT(CONCATENATE("'2018-08'!U",TEXT(MATCH($C54,'2018-08'!$C$2:$C$100,0)+1,0)))="",INDIRECT(CONCATENATE("'2018-07'!U",TEXT(MATCH($C54,'2018-07'!$C$2:$C$100,0)+1,0)))="")),"Н/Д",INDIRECT(CONCATENATE("'2018-08'!U",TEXT(MATCH($C54,'2018-08'!$C$2:$C$100,0)+1,0)))-INDIRECT(CONCATENATE("'2018-07'!U",TEXT(MATCH($C54,'2018-07'!$C$2:$C$100,0)+1,0))))</f>
        <v>-395151.87000000005</v>
      </c>
      <c r="V54" s="17">
        <f ca="1">IF(OR(INDIRECT(CONCATENATE("'2018-08'!V",TEXT(MATCH($C54,'2018-08'!$C$2:$C$100,0)+1,0)))="",INDIRECT(CONCATENATE("'2018-07'!V",TEXT(MATCH($C54,'2018-07'!$C$2:$C$100,0)+1,0)))="",AND(INDIRECT(CONCATENATE("'2018-08'!V",TEXT(MATCH($C54,'2018-08'!$C$2:$C$100,0)+1,0)))="",INDIRECT(CONCATENATE("'2018-07'!V",TEXT(MATCH($C54,'2018-07'!$C$2:$C$100,0)+1,0)))="")),"Н/Д",INDIRECT(CONCATENATE("'2018-08'!V",TEXT(MATCH($C54,'2018-08'!$C$2:$C$100,0)+1,0)))-INDIRECT(CONCATENATE("'2018-07'!V",TEXT(MATCH($C54,'2018-07'!$C$2:$C$100,0)+1,0))))</f>
        <v>647824134.95000029</v>
      </c>
      <c r="W54" s="17">
        <f ca="1">IF(OR(INDIRECT(CONCATENATE("'2018-08'!W",TEXT(MATCH($C54,'2018-08'!$C$2:$C$100,0)+1,0)))="",INDIRECT(CONCATENATE("'2018-07'!W",TEXT(MATCH($C54,'2018-07'!$C$2:$C$100,0)+1,0)))="",AND(INDIRECT(CONCATENATE("'2018-08'!W",TEXT(MATCH($C54,'2018-08'!$C$2:$C$100,0)+1,0)))="",INDIRECT(CONCATENATE("'2018-07'!W",TEXT(MATCH($C54,'2018-07'!$C$2:$C$100,0)+1,0)))="")),"Н/Д",INDIRECT(CONCATENATE("'2018-08'!W",TEXT(MATCH($C54,'2018-08'!$C$2:$C$100,0)+1,0)))-INDIRECT(CONCATENATE("'2018-07'!W",TEXT(MATCH($C54,'2018-07'!$C$2:$C$100,0)+1,0))))</f>
        <v>18685770817.270004</v>
      </c>
    </row>
    <row r="55" spans="1:23" x14ac:dyDescent="0.25">
      <c r="A55" s="2" t="s">
        <v>69</v>
      </c>
      <c r="B55" s="2" t="s">
        <v>79</v>
      </c>
      <c r="C55" s="15">
        <v>69000000</v>
      </c>
      <c r="D55" s="2" t="s">
        <v>211</v>
      </c>
      <c r="E55" s="17">
        <f ca="1">IF(OR(INDIRECT(CONCATENATE("'2018-08'!E",TEXT(MATCH($C55,'2018-08'!$C$2:$C$100,0)+1,0)))="",INDIRECT(CONCATENATE("'2018-07'!E",TEXT(MATCH($C55,'2018-07'!$C$2:$C$100,0)+1,0)))="",AND(INDIRECT(CONCATENATE("'2018-08'!E",TEXT(MATCH($C55,'2018-08'!$C$2:$C$100,0)+1,0)))="",INDIRECT(CONCATENATE("'2018-07'!E",TEXT(MATCH($C55,'2018-07'!$C$2:$C$100,0)+1,0)))="")),"Н/Д",INDIRECT(CONCATENATE("'2018-08'!E",TEXT(MATCH($C55,'2018-08'!$C$2:$C$100,0)+1,0)))-INDIRECT(CONCATENATE("'2018-07'!E",TEXT(MATCH($C55,'2018-07'!$C$2:$C$100,0)+1,0))))</f>
        <v>7548573882.9799995</v>
      </c>
      <c r="F55" s="17">
        <f ca="1">IF(OR(INDIRECT(CONCATENATE("'2018-08'!F",TEXT(MATCH($C55,'2018-08'!$C$2:$C$100,0)+1,0)))="",INDIRECT(CONCATENATE("'2018-07'!F",TEXT(MATCH($C55,'2018-07'!$C$2:$C$100,0)+1,0)))="",AND(INDIRECT(CONCATENATE("'2018-08'!F",TEXT(MATCH($C55,'2018-08'!$C$2:$C$100,0)+1,0)))="",INDIRECT(CONCATENATE("'2018-07'!F",TEXT(MATCH($C55,'2018-07'!$C$2:$C$100,0)+1,0)))="")),"Н/Д",INDIRECT(CONCATENATE("'2018-08'!F",TEXT(MATCH($C55,'2018-08'!$C$2:$C$100,0)+1,0)))-INDIRECT(CONCATENATE("'2018-07'!F",TEXT(MATCH($C55,'2018-07'!$C$2:$C$100,0)+1,0))))</f>
        <v>6607472951.7200012</v>
      </c>
      <c r="G55" s="17">
        <f ca="1">IF(OR(INDIRECT(CONCATENATE("'2018-08'!G",TEXT(MATCH($C55,'2018-08'!$C$2:$C$100,0)+1,0)))="",INDIRECT(CONCATENATE("'2018-07'!G",TEXT(MATCH($C55,'2018-07'!$C$2:$C$100,0)+1,0)))="",AND(INDIRECT(CONCATENATE("'2018-08'!G",TEXT(MATCH($C55,'2018-08'!$C$2:$C$100,0)+1,0)))="",INDIRECT(CONCATENATE("'2018-07'!G",TEXT(MATCH($C55,'2018-07'!$C$2:$C$100,0)+1,0)))="")),"Н/Д",INDIRECT(CONCATENATE("'2018-08'!G",TEXT(MATCH($C55,'2018-08'!$C$2:$C$100,0)+1,0)))-INDIRECT(CONCATENATE("'2018-07'!G",TEXT(MATCH($C55,'2018-07'!$C$2:$C$100,0)+1,0))))</f>
        <v>1858517478.3199997</v>
      </c>
      <c r="H55" s="17">
        <f ca="1">IF(OR(INDIRECT(CONCATENATE("'2018-08'!H",TEXT(MATCH($C55,'2018-08'!$C$2:$C$100,0)+1,0)))="",INDIRECT(CONCATENATE("'2018-07'!H",TEXT(MATCH($C55,'2018-07'!$C$2:$C$100,0)+1,0)))="",AND(INDIRECT(CONCATENATE("'2018-08'!H",TEXT(MATCH($C55,'2018-08'!$C$2:$C$100,0)+1,0)))="",INDIRECT(CONCATENATE("'2018-07'!H",TEXT(MATCH($C55,'2018-07'!$C$2:$C$100,0)+1,0)))="")),"Н/Д",INDIRECT(CONCATENATE("'2018-08'!H",TEXT(MATCH($C55,'2018-08'!$C$2:$C$100,0)+1,0)))-INDIRECT(CONCATENATE("'2018-07'!H",TEXT(MATCH($C55,'2018-07'!$C$2:$C$100,0)+1,0))))</f>
        <v>1967398570.8700008</v>
      </c>
      <c r="I55" s="17">
        <f ca="1">IF(OR(INDIRECT(CONCATENATE("'2018-08'!I",TEXT(MATCH($C55,'2018-08'!$C$2:$C$100,0)+1,0)))="",INDIRECT(CONCATENATE("'2018-07'!I",TEXT(MATCH($C55,'2018-07'!$C$2:$C$100,0)+1,0)))="",AND(INDIRECT(CONCATENATE("'2018-08'!I",TEXT(MATCH($C55,'2018-08'!$C$2:$C$100,0)+1,0)))="",INDIRECT(CONCATENATE("'2018-07'!I",TEXT(MATCH($C55,'2018-07'!$C$2:$C$100,0)+1,0)))="")),"Н/Д",INDIRECT(CONCATENATE("'2018-08'!I",TEXT(MATCH($C55,'2018-08'!$C$2:$C$100,0)+1,0)))-INDIRECT(CONCATENATE("'2018-07'!I",TEXT(MATCH($C55,'2018-07'!$C$2:$C$100,0)+1,0))))</f>
        <v>640612464.98000002</v>
      </c>
      <c r="J55" s="17" t="str">
        <f ca="1">IF(OR(INDIRECT(CONCATENATE("'2018-08'!J",TEXT(MATCH($C55,'2018-08'!$C$2:$C$100,0)+1,0)))="",INDIRECT(CONCATENATE("'2018-07'!J",TEXT(MATCH($C55,'2018-07'!$C$2:$C$100,0)+1,0)))="",AND(INDIRECT(CONCATENATE("'2018-08'!J",TEXT(MATCH($C55,'2018-08'!$C$2:$C$100,0)+1,0)))="",INDIRECT(CONCATENATE("'2018-07'!J",TEXT(MATCH($C55,'2018-07'!$C$2:$C$100,0)+1,0)))="")),"Н/Д",INDIRECT(CONCATENATE("'2018-08'!J",TEXT(MATCH($C55,'2018-08'!$C$2:$C$100,0)+1,0)))-INDIRECT(CONCATENATE("'2018-07'!J",TEXT(MATCH($C55,'2018-07'!$C$2:$C$100,0)+1,0))))</f>
        <v>Н/Д</v>
      </c>
      <c r="K55" s="17">
        <f ca="1">IF(OR(INDIRECT(CONCATENATE("'2018-08'!K",TEXT(MATCH($C55,'2018-08'!$C$2:$C$100,0)+1,0)))="",INDIRECT(CONCATENATE("'2018-07'!K",TEXT(MATCH($C55,'2018-07'!$C$2:$C$100,0)+1,0)))="",AND(INDIRECT(CONCATENATE("'2018-08'!K",TEXT(MATCH($C55,'2018-08'!$C$2:$C$100,0)+1,0)))="",INDIRECT(CONCATENATE("'2018-07'!K",TEXT(MATCH($C55,'2018-07'!$C$2:$C$100,0)+1,0)))="")),"Н/Д",INDIRECT(CONCATENATE("'2018-08'!K",TEXT(MATCH($C55,'2018-08'!$C$2:$C$100,0)+1,0)))-INDIRECT(CONCATENATE("'2018-07'!K",TEXT(MATCH($C55,'2018-07'!$C$2:$C$100,0)+1,0))))</f>
        <v>545061120.88999987</v>
      </c>
      <c r="L55" s="17">
        <f ca="1">IF(OR(INDIRECT(CONCATENATE("'2018-08'!L",TEXT(MATCH($C55,'2018-08'!$C$2:$C$100,0)+1,0)))="",INDIRECT(CONCATENATE("'2018-07'!L",TEXT(MATCH($C55,'2018-07'!$C$2:$C$100,0)+1,0)))="",AND(INDIRECT(CONCATENATE("'2018-08'!L",TEXT(MATCH($C55,'2018-08'!$C$2:$C$100,0)+1,0)))="",INDIRECT(CONCATENATE("'2018-07'!L",TEXT(MATCH($C55,'2018-07'!$C$2:$C$100,0)+1,0)))="")),"Н/Д",INDIRECT(CONCATENATE("'2018-08'!L",TEXT(MATCH($C55,'2018-08'!$C$2:$C$100,0)+1,0)))-INDIRECT(CONCATENATE("'2018-07'!L",TEXT(MATCH($C55,'2018-07'!$C$2:$C$100,0)+1,0))))</f>
        <v>1313626007.7300005</v>
      </c>
      <c r="M55" s="17">
        <f ca="1">IF(OR(INDIRECT(CONCATENATE("'2018-08'!M",TEXT(MATCH($C55,'2018-08'!$C$2:$C$100,0)+1,0)))="",INDIRECT(CONCATENATE("'2018-07'!M",TEXT(MATCH($C55,'2018-07'!$C$2:$C$100,0)+1,0)))="",AND(INDIRECT(CONCATENATE("'2018-08'!M",TEXT(MATCH($C55,'2018-08'!$C$2:$C$100,0)+1,0)))="",INDIRECT(CONCATENATE("'2018-07'!M",TEXT(MATCH($C55,'2018-07'!$C$2:$C$100,0)+1,0)))="")),"Н/Д",INDIRECT(CONCATENATE("'2018-08'!M",TEXT(MATCH($C55,'2018-08'!$C$2:$C$100,0)+1,0)))-INDIRECT(CONCATENATE("'2018-07'!M",TEXT(MATCH($C55,'2018-07'!$C$2:$C$100,0)+1,0))))</f>
        <v>3669643.1500000004</v>
      </c>
      <c r="N55" s="17">
        <f ca="1">IF(OR(INDIRECT(CONCATENATE("'2018-08'!N",TEXT(MATCH($C55,'2018-08'!$C$2:$C$100,0)+1,0)))="",INDIRECT(CONCATENATE("'2018-07'!N",TEXT(MATCH($C55,'2018-07'!$C$2:$C$100,0)+1,0)))="",AND(INDIRECT(CONCATENATE("'2018-08'!N",TEXT(MATCH($C55,'2018-08'!$C$2:$C$100,0)+1,0)))="",INDIRECT(CONCATENATE("'2018-07'!N",TEXT(MATCH($C55,'2018-07'!$C$2:$C$100,0)+1,0)))="")),"Н/Д",INDIRECT(CONCATENATE("'2018-08'!N",TEXT(MATCH($C55,'2018-08'!$C$2:$C$100,0)+1,0)))-INDIRECT(CONCATENATE("'2018-07'!NE",TEXT(MATCH($C55,'2018-07'!$C$2:$C$100,0)+1,0))))</f>
        <v>191161114.66</v>
      </c>
      <c r="O55" s="17">
        <f ca="1">IF(OR(INDIRECT(CONCATENATE("'2018-08'!O",TEXT(MATCH($C55,'2018-08'!$C$2:$C$100,0)+1,0)))="",INDIRECT(CONCATENATE("'2018-07'!O",TEXT(MATCH($C55,'2018-07'!$C$2:$C$100,0)+1,0)))="",AND(INDIRECT(CONCATENATE("'2018-08'!O",TEXT(MATCH($C55,'2018-08'!$C$2:$C$100,0)+1,0)))="",INDIRECT(CONCATENATE("'2018-07'!O",TEXT(MATCH($C55,'2018-07'!$C$2:$C$100,0)+1,0)))="")),"Н/Д",INDIRECT(CONCATENATE("'2018-08'!O",TEXT(MATCH($C55,'2018-08'!$C$2:$C$100,0)+1,0)))-INDIRECT(CONCATENATE("'2018-07'!O",TEXT(MATCH($C55,'2018-07'!$C$2:$C$100,0)+1,0))))</f>
        <v>-47927.040000000001</v>
      </c>
      <c r="P55" s="17">
        <f ca="1">IF(OR(INDIRECT(CONCATENATE("'2018-08'!P",TEXT(MATCH($C55,'2018-08'!$C$2:$C$100,0)+1,0)))="",INDIRECT(CONCATENATE("'2018-07'!P",TEXT(MATCH($C55,'2018-07'!$C$2:$C$100,0)+1,0)))="",AND(INDIRECT(CONCATENATE("'2018-08'!P",TEXT(MATCH($C55,'2018-08'!$C$2:$C$100,0)+1,0)))="",INDIRECT(CONCATENATE("'2018-07'!P",TEXT(MATCH($C55,'2018-07'!$C$2:$C$100,0)+1,0)))="")),"Н/Д",INDIRECT(CONCATENATE("'2018-08'!P",TEXT(MATCH($C55,'2018-08'!$C$2:$C$100,0)+1,0)))-INDIRECT(CONCATENATE("'2018-07'!P",TEXT(MATCH($C55,'2018-07'!$C$2:$C$100,0)+1,0))))</f>
        <v>60821934.670000017</v>
      </c>
      <c r="Q55" s="17">
        <f ca="1">IF(OR(INDIRECT(CONCATENATE("'2018-08'!Q",TEXT(MATCH($C55,'2018-08'!$C$2:$C$100,0)+1,0)))="",INDIRECT(CONCATENATE("'2018-07'!Q",TEXT(MATCH($C55,'2018-07'!$C$2:$C$100,0)+1,0)))="",AND(INDIRECT(CONCATENATE("'2018-08'!Q",TEXT(MATCH($C55,'2018-08'!$C$2:$C$100,0)+1,0)))="",INDIRECT(CONCATENATE("'2018-07'!Q",TEXT(MATCH($C55,'2018-07'!$C$2:$C$100,0)+1,0)))="")),"Н/Д",INDIRECT(CONCATENATE("'2018-08'!Q",TEXT(MATCH($C55,'2018-08'!$C$2:$C$100,0)+1,0)))-INDIRECT(CONCATENATE("'2018-07'!Q",TEXT(MATCH($C55,'2018-07'!$C$2:$C$100,0)+1,0))))</f>
        <v>36626893.409999996</v>
      </c>
      <c r="R55" s="17">
        <f ca="1">IF(OR(INDIRECT(CONCATENATE("'2018-08'!R",TEXT(MATCH($C55,'2018-08'!$C$2:$C$100,0)+1,0)))="",INDIRECT(CONCATENATE("'2018-07'!R",TEXT(MATCH($C55,'2018-07'!$C$2:$C$100,0)+1,0)))="",AND(INDIRECT(CONCATENATE("'2018-08'!R",TEXT(MATCH($C55,'2018-08'!$C$2:$C$100,0)+1,0)))="",INDIRECT(CONCATENATE("'2018-07'!R",TEXT(MATCH($C55,'2018-07'!$C$2:$C$100,0)+1,0)))="")),"Н/Д",INDIRECT(CONCATENATE("'2018-08'!R",TEXT(MATCH($C55,'2018-08'!$C$2:$C$100,0)+1,0)))-INDIRECT(CONCATENATE("'2018-07'!R",TEXT(MATCH($C55,'2018-07'!$C$2:$C$100,0)+1,0))))</f>
        <v>31277890.670000017</v>
      </c>
      <c r="S55" s="17">
        <f ca="1">IF(OR(INDIRECT(CONCATENATE("'2018-08'!S",TEXT(MATCH($C55,'2018-08'!$C$2:$C$100,0)+1,0)))="",INDIRECT(CONCATENATE("'2018-07'!S",TEXT(MATCH($C55,'2018-07'!$C$2:$C$100,0)+1,0)))="",AND(INDIRECT(CONCATENATE("'2018-08'!S",TEXT(MATCH($C55,'2018-08'!$C$2:$C$100,0)+1,0)))="",INDIRECT(CONCATENATE("'2018-07'!S",TEXT(MATCH($C55,'2018-07'!$C$2:$C$100,0)+1,0)))="")),"Н/Д",INDIRECT(CONCATENATE("'2018-08'!S",TEXT(MATCH($C55,'2018-08'!$C$2:$C$100,0)+1,0)))-INDIRECT(CONCATENATE("'2018-07'!S",TEXT(MATCH($C55,'2018-07'!$C$2:$C$100,0)+1,0))))</f>
        <v>136556.66000000015</v>
      </c>
      <c r="T55" s="17">
        <f ca="1">IF(OR(INDIRECT(CONCATENATE("'2018-08'!T",TEXT(MATCH($C55,'2018-08'!$C$2:$C$100,0)+1,0)))="",INDIRECT(CONCATENATE("'2018-07'!T",TEXT(MATCH($C55,'2018-07'!$C$2:$C$100,0)+1,0)))="",AND(INDIRECT(CONCATENATE("'2018-08'!T",TEXT(MATCH($C55,'2018-08'!$C$2:$C$100,0)+1,0)))="",INDIRECT(CONCATENATE("'2018-07'!T",TEXT(MATCH($C55,'2018-07'!$C$2:$C$100,0)+1,0)))="")),"Н/Д",INDIRECT(CONCATENATE("'2018-08'!T",TEXT(MATCH($C55,'2018-08'!$C$2:$C$100,0)+1,0)))-INDIRECT(CONCATENATE("'2018-07'!T",TEXT(MATCH($C55,'2018-07'!$C$2:$C$100,0)+1,0))))</f>
        <v>60418488.49000001</v>
      </c>
      <c r="U55" s="17">
        <f ca="1">IF(OR(INDIRECT(CONCATENATE("'2018-08'!U",TEXT(MATCH($C55,'2018-08'!$C$2:$C$100,0)+1,0)))="",INDIRECT(CONCATENATE("'2018-07'!U",TEXT(MATCH($C55,'2018-07'!$C$2:$C$100,0)+1,0)))="",AND(INDIRECT(CONCATENATE("'2018-08'!U",TEXT(MATCH($C55,'2018-08'!$C$2:$C$100,0)+1,0)))="",INDIRECT(CONCATENATE("'2018-07'!U",TEXT(MATCH($C55,'2018-07'!$C$2:$C$100,0)+1,0)))="")),"Н/Д",INDIRECT(CONCATENATE("'2018-08'!U",TEXT(MATCH($C55,'2018-08'!$C$2:$C$100,0)+1,0)))-INDIRECT(CONCATENATE("'2018-07'!U",TEXT(MATCH($C55,'2018-07'!$C$2:$C$100,0)+1,0))))</f>
        <v>34538434.780000001</v>
      </c>
      <c r="V55" s="17">
        <f ca="1">IF(OR(INDIRECT(CONCATENATE("'2018-08'!V",TEXT(MATCH($C55,'2018-08'!$C$2:$C$100,0)+1,0)))="",INDIRECT(CONCATENATE("'2018-07'!V",TEXT(MATCH($C55,'2018-07'!$C$2:$C$100,0)+1,0)))="",AND(INDIRECT(CONCATENATE("'2018-08'!V",TEXT(MATCH($C55,'2018-08'!$C$2:$C$100,0)+1,0)))="",INDIRECT(CONCATENATE("'2018-07'!V",TEXT(MATCH($C55,'2018-07'!$C$2:$C$100,0)+1,0)))="")),"Н/Д",INDIRECT(CONCATENATE("'2018-08'!V",TEXT(MATCH($C55,'2018-08'!$C$2:$C$100,0)+1,0)))-INDIRECT(CONCATENATE("'2018-07'!V",TEXT(MATCH($C55,'2018-07'!$C$2:$C$100,0)+1,0))))</f>
        <v>941100931.25999928</v>
      </c>
      <c r="W55" s="17">
        <f ca="1">IF(OR(INDIRECT(CONCATENATE("'2018-08'!W",TEXT(MATCH($C55,'2018-08'!$C$2:$C$100,0)+1,0)))="",INDIRECT(CONCATENATE("'2018-07'!W",TEXT(MATCH($C55,'2018-07'!$C$2:$C$100,0)+1,0)))="",AND(INDIRECT(CONCATENATE("'2018-08'!W",TEXT(MATCH($C55,'2018-08'!$C$2:$C$100,0)+1,0)))="",INDIRECT(CONCATENATE("'2018-07'!W",TEXT(MATCH($C55,'2018-07'!$C$2:$C$100,0)+1,0)))="")),"Н/Д",INDIRECT(CONCATENATE("'2018-08'!W",TEXT(MATCH($C55,'2018-08'!$C$2:$C$100,0)+1,0)))-INDIRECT(CONCATENATE("'2018-07'!W",TEXT(MATCH($C55,'2018-07'!$C$2:$C$100,0)+1,0))))</f>
        <v>21682610292.979996</v>
      </c>
    </row>
    <row r="56" spans="1:23" x14ac:dyDescent="0.25">
      <c r="A56" s="2" t="s">
        <v>80</v>
      </c>
      <c r="B56" s="2" t="s">
        <v>81</v>
      </c>
      <c r="C56" s="15">
        <v>37000000</v>
      </c>
      <c r="D56" s="2" t="s">
        <v>211</v>
      </c>
      <c r="E56" s="17">
        <f ca="1">IF(OR(INDIRECT(CONCATENATE("'2018-08'!E",TEXT(MATCH($C56,'2018-08'!$C$2:$C$100,0)+1,0)))="",INDIRECT(CONCATENATE("'2018-07'!E",TEXT(MATCH($C56,'2018-07'!$C$2:$C$100,0)+1,0)))="",AND(INDIRECT(CONCATENATE("'2018-08'!E",TEXT(MATCH($C56,'2018-08'!$C$2:$C$100,0)+1,0)))="",INDIRECT(CONCATENATE("'2018-07'!E",TEXT(MATCH($C56,'2018-07'!$C$2:$C$100,0)+1,0)))="")),"Н/Д",INDIRECT(CONCATENATE("'2018-08'!E",TEXT(MATCH($C56,'2018-08'!$C$2:$C$100,0)+1,0)))-INDIRECT(CONCATENATE("'2018-07'!E",TEXT(MATCH($C56,'2018-07'!$C$2:$C$100,0)+1,0))))</f>
        <v>4063232904.7999992</v>
      </c>
      <c r="F56" s="17">
        <f ca="1">IF(OR(INDIRECT(CONCATENATE("'2018-08'!F",TEXT(MATCH($C56,'2018-08'!$C$2:$C$100,0)+1,0)))="",INDIRECT(CONCATENATE("'2018-07'!F",TEXT(MATCH($C56,'2018-07'!$C$2:$C$100,0)+1,0)))="",AND(INDIRECT(CONCATENATE("'2018-08'!F",TEXT(MATCH($C56,'2018-08'!$C$2:$C$100,0)+1,0)))="",INDIRECT(CONCATENATE("'2018-07'!F",TEXT(MATCH($C56,'2018-07'!$C$2:$C$100,0)+1,0)))="")),"Н/Д",INDIRECT(CONCATENATE("'2018-08'!F",TEXT(MATCH($C56,'2018-08'!$C$2:$C$100,0)+1,0)))-INDIRECT(CONCATENATE("'2018-07'!F",TEXT(MATCH($C56,'2018-07'!$C$2:$C$100,0)+1,0))))</f>
        <v>2508551127.9199982</v>
      </c>
      <c r="G56" s="17">
        <f ca="1">IF(OR(INDIRECT(CONCATENATE("'2018-08'!G",TEXT(MATCH($C56,'2018-08'!$C$2:$C$100,0)+1,0)))="",INDIRECT(CONCATENATE("'2018-07'!G",TEXT(MATCH($C56,'2018-07'!$C$2:$C$100,0)+1,0)))="",AND(INDIRECT(CONCATENATE("'2018-08'!G",TEXT(MATCH($C56,'2018-08'!$C$2:$C$100,0)+1,0)))="",INDIRECT(CONCATENATE("'2018-07'!G",TEXT(MATCH($C56,'2018-07'!$C$2:$C$100,0)+1,0)))="")),"Н/Д",INDIRECT(CONCATENATE("'2018-08'!G",TEXT(MATCH($C56,'2018-08'!$C$2:$C$100,0)+1,0)))-INDIRECT(CONCATENATE("'2018-07'!G",TEXT(MATCH($C56,'2018-07'!$C$2:$C$100,0)+1,0))))</f>
        <v>372827537.80999994</v>
      </c>
      <c r="H56" s="17">
        <f ca="1">IF(OR(INDIRECT(CONCATENATE("'2018-08'!H",TEXT(MATCH($C56,'2018-08'!$C$2:$C$100,0)+1,0)))="",INDIRECT(CONCATENATE("'2018-07'!H",TEXT(MATCH($C56,'2018-07'!$C$2:$C$100,0)+1,0)))="",AND(INDIRECT(CONCATENATE("'2018-08'!H",TEXT(MATCH($C56,'2018-08'!$C$2:$C$100,0)+1,0)))="",INDIRECT(CONCATENATE("'2018-07'!H",TEXT(MATCH($C56,'2018-07'!$C$2:$C$100,0)+1,0)))="")),"Н/Д",INDIRECT(CONCATENATE("'2018-08'!H",TEXT(MATCH($C56,'2018-08'!$C$2:$C$100,0)+1,0)))-INDIRECT(CONCATENATE("'2018-07'!H",TEXT(MATCH($C56,'2018-07'!$C$2:$C$100,0)+1,0))))</f>
        <v>877940263.21000004</v>
      </c>
      <c r="I56" s="17">
        <f ca="1">IF(OR(INDIRECT(CONCATENATE("'2018-08'!I",TEXT(MATCH($C56,'2018-08'!$C$2:$C$100,0)+1,0)))="",INDIRECT(CONCATENATE("'2018-07'!I",TEXT(MATCH($C56,'2018-07'!$C$2:$C$100,0)+1,0)))="",AND(INDIRECT(CONCATENATE("'2018-08'!I",TEXT(MATCH($C56,'2018-08'!$C$2:$C$100,0)+1,0)))="",INDIRECT(CONCATENATE("'2018-07'!I",TEXT(MATCH($C56,'2018-07'!$C$2:$C$100,0)+1,0)))="")),"Н/Д",INDIRECT(CONCATENATE("'2018-08'!I",TEXT(MATCH($C56,'2018-08'!$C$2:$C$100,0)+1,0)))-INDIRECT(CONCATENATE("'2018-07'!I",TEXT(MATCH($C56,'2018-07'!$C$2:$C$100,0)+1,0))))</f>
        <v>268716777.36000013</v>
      </c>
      <c r="J56" s="17" t="str">
        <f ca="1">IF(OR(INDIRECT(CONCATENATE("'2018-08'!J",TEXT(MATCH($C56,'2018-08'!$C$2:$C$100,0)+1,0)))="",INDIRECT(CONCATENATE("'2018-07'!J",TEXT(MATCH($C56,'2018-07'!$C$2:$C$100,0)+1,0)))="",AND(INDIRECT(CONCATENATE("'2018-08'!J",TEXT(MATCH($C56,'2018-08'!$C$2:$C$100,0)+1,0)))="",INDIRECT(CONCATENATE("'2018-07'!J",TEXT(MATCH($C56,'2018-07'!$C$2:$C$100,0)+1,0)))="")),"Н/Д",INDIRECT(CONCATENATE("'2018-08'!J",TEXT(MATCH($C56,'2018-08'!$C$2:$C$100,0)+1,0)))-INDIRECT(CONCATENATE("'2018-07'!J",TEXT(MATCH($C56,'2018-07'!$C$2:$C$100,0)+1,0))))</f>
        <v>Н/Д</v>
      </c>
      <c r="K56" s="17">
        <f ca="1">IF(OR(INDIRECT(CONCATENATE("'2018-08'!K",TEXT(MATCH($C56,'2018-08'!$C$2:$C$100,0)+1,0)))="",INDIRECT(CONCATENATE("'2018-07'!K",TEXT(MATCH($C56,'2018-07'!$C$2:$C$100,0)+1,0)))="",AND(INDIRECT(CONCATENATE("'2018-08'!K",TEXT(MATCH($C56,'2018-08'!$C$2:$C$100,0)+1,0)))="",INDIRECT(CONCATENATE("'2018-07'!K",TEXT(MATCH($C56,'2018-07'!$C$2:$C$100,0)+1,0)))="")),"Н/Д",INDIRECT(CONCATENATE("'2018-08'!K",TEXT(MATCH($C56,'2018-08'!$C$2:$C$100,0)+1,0)))-INDIRECT(CONCATENATE("'2018-07'!K",TEXT(MATCH($C56,'2018-07'!$C$2:$C$100,0)+1,0))))</f>
        <v>242923696.82000005</v>
      </c>
      <c r="L56" s="17">
        <f ca="1">IF(OR(INDIRECT(CONCATENATE("'2018-08'!L",TEXT(MATCH($C56,'2018-08'!$C$2:$C$100,0)+1,0)))="",INDIRECT(CONCATENATE("'2018-07'!L",TEXT(MATCH($C56,'2018-07'!$C$2:$C$100,0)+1,0)))="",AND(INDIRECT(CONCATENATE("'2018-08'!L",TEXT(MATCH($C56,'2018-08'!$C$2:$C$100,0)+1,0)))="",INDIRECT(CONCATENATE("'2018-07'!L",TEXT(MATCH($C56,'2018-07'!$C$2:$C$100,0)+1,0)))="")),"Н/Д",INDIRECT(CONCATENATE("'2018-08'!L",TEXT(MATCH($C56,'2018-08'!$C$2:$C$100,0)+1,0)))-INDIRECT(CONCATENATE("'2018-07'!L",TEXT(MATCH($C56,'2018-07'!$C$2:$C$100,0)+1,0))))</f>
        <v>541239683.49000001</v>
      </c>
      <c r="M56" s="17">
        <f ca="1">IF(OR(INDIRECT(CONCATENATE("'2018-08'!M",TEXT(MATCH($C56,'2018-08'!$C$2:$C$100,0)+1,0)))="",INDIRECT(CONCATENATE("'2018-07'!M",TEXT(MATCH($C56,'2018-07'!$C$2:$C$100,0)+1,0)))="",AND(INDIRECT(CONCATENATE("'2018-08'!M",TEXT(MATCH($C56,'2018-08'!$C$2:$C$100,0)+1,0)))="",INDIRECT(CONCATENATE("'2018-07'!M",TEXT(MATCH($C56,'2018-07'!$C$2:$C$100,0)+1,0)))="")),"Н/Д",INDIRECT(CONCATENATE("'2018-08'!M",TEXT(MATCH($C56,'2018-08'!$C$2:$C$100,0)+1,0)))-INDIRECT(CONCATENATE("'2018-07'!M",TEXT(MATCH($C56,'2018-07'!$C$2:$C$100,0)+1,0))))</f>
        <v>7255548.3200000003</v>
      </c>
      <c r="N56" s="17">
        <f ca="1">IF(OR(INDIRECT(CONCATENATE("'2018-08'!N",TEXT(MATCH($C56,'2018-08'!$C$2:$C$100,0)+1,0)))="",INDIRECT(CONCATENATE("'2018-07'!N",TEXT(MATCH($C56,'2018-07'!$C$2:$C$100,0)+1,0)))="",AND(INDIRECT(CONCATENATE("'2018-08'!N",TEXT(MATCH($C56,'2018-08'!$C$2:$C$100,0)+1,0)))="",INDIRECT(CONCATENATE("'2018-07'!N",TEXT(MATCH($C56,'2018-07'!$C$2:$C$100,0)+1,0)))="")),"Н/Д",INDIRECT(CONCATENATE("'2018-08'!N",TEXT(MATCH($C56,'2018-08'!$C$2:$C$100,0)+1,0)))-INDIRECT(CONCATENATE("'2018-07'!NE",TEXT(MATCH($C56,'2018-07'!$C$2:$C$100,0)+1,0))))</f>
        <v>131548745.84999999</v>
      </c>
      <c r="O56" s="17">
        <f ca="1">IF(OR(INDIRECT(CONCATENATE("'2018-08'!O",TEXT(MATCH($C56,'2018-08'!$C$2:$C$100,0)+1,0)))="",INDIRECT(CONCATENATE("'2018-07'!O",TEXT(MATCH($C56,'2018-07'!$C$2:$C$100,0)+1,0)))="",AND(INDIRECT(CONCATENATE("'2018-08'!O",TEXT(MATCH($C56,'2018-08'!$C$2:$C$100,0)+1,0)))="",INDIRECT(CONCATENATE("'2018-07'!O",TEXT(MATCH($C56,'2018-07'!$C$2:$C$100,0)+1,0)))="")),"Н/Д",INDIRECT(CONCATENATE("'2018-08'!O",TEXT(MATCH($C56,'2018-08'!$C$2:$C$100,0)+1,0)))-INDIRECT(CONCATENATE("'2018-07'!O",TEXT(MATCH($C56,'2018-07'!$C$2:$C$100,0)+1,0))))</f>
        <v>-2824.5</v>
      </c>
      <c r="P56" s="17">
        <f ca="1">IF(OR(INDIRECT(CONCATENATE("'2018-08'!P",TEXT(MATCH($C56,'2018-08'!$C$2:$C$100,0)+1,0)))="",INDIRECT(CONCATENATE("'2018-07'!P",TEXT(MATCH($C56,'2018-07'!$C$2:$C$100,0)+1,0)))="",AND(INDIRECT(CONCATENATE("'2018-08'!P",TEXT(MATCH($C56,'2018-08'!$C$2:$C$100,0)+1,0)))="",INDIRECT(CONCATENATE("'2018-07'!P",TEXT(MATCH($C56,'2018-07'!$C$2:$C$100,0)+1,0)))="")),"Н/Д",INDIRECT(CONCATENATE("'2018-08'!P",TEXT(MATCH($C56,'2018-08'!$C$2:$C$100,0)+1,0)))-INDIRECT(CONCATENATE("'2018-07'!P",TEXT(MATCH($C56,'2018-07'!$C$2:$C$100,0)+1,0))))</f>
        <v>80511329.540000021</v>
      </c>
      <c r="Q56" s="17">
        <f ca="1">IF(OR(INDIRECT(CONCATENATE("'2018-08'!Q",TEXT(MATCH($C56,'2018-08'!$C$2:$C$100,0)+1,0)))="",INDIRECT(CONCATENATE("'2018-07'!Q",TEXT(MATCH($C56,'2018-07'!$C$2:$C$100,0)+1,0)))="",AND(INDIRECT(CONCATENATE("'2018-08'!Q",TEXT(MATCH($C56,'2018-08'!$C$2:$C$100,0)+1,0)))="",INDIRECT(CONCATENATE("'2018-07'!Q",TEXT(MATCH($C56,'2018-07'!$C$2:$C$100,0)+1,0)))="")),"Н/Д",INDIRECT(CONCATENATE("'2018-08'!Q",TEXT(MATCH($C56,'2018-08'!$C$2:$C$100,0)+1,0)))-INDIRECT(CONCATENATE("'2018-07'!Q",TEXT(MATCH($C56,'2018-07'!$C$2:$C$100,0)+1,0))))</f>
        <v>5756632.379999999</v>
      </c>
      <c r="R56" s="17">
        <f ca="1">IF(OR(INDIRECT(CONCATENATE("'2018-08'!R",TEXT(MATCH($C56,'2018-08'!$C$2:$C$100,0)+1,0)))="",INDIRECT(CONCATENATE("'2018-07'!R",TEXT(MATCH($C56,'2018-07'!$C$2:$C$100,0)+1,0)))="",AND(INDIRECT(CONCATENATE("'2018-08'!R",TEXT(MATCH($C56,'2018-08'!$C$2:$C$100,0)+1,0)))="",INDIRECT(CONCATENATE("'2018-07'!R",TEXT(MATCH($C56,'2018-07'!$C$2:$C$100,0)+1,0)))="")),"Н/Д",INDIRECT(CONCATENATE("'2018-08'!R",TEXT(MATCH($C56,'2018-08'!$C$2:$C$100,0)+1,0)))-INDIRECT(CONCATENATE("'2018-07'!R",TEXT(MATCH($C56,'2018-07'!$C$2:$C$100,0)+1,0))))</f>
        <v>13098389.060000002</v>
      </c>
      <c r="S56" s="17">
        <f ca="1">IF(OR(INDIRECT(CONCATENATE("'2018-08'!S",TEXT(MATCH($C56,'2018-08'!$C$2:$C$100,0)+1,0)))="",INDIRECT(CONCATENATE("'2018-07'!S",TEXT(MATCH($C56,'2018-07'!$C$2:$C$100,0)+1,0)))="",AND(INDIRECT(CONCATENATE("'2018-08'!S",TEXT(MATCH($C56,'2018-08'!$C$2:$C$100,0)+1,0)))="",INDIRECT(CONCATENATE("'2018-07'!S",TEXT(MATCH($C56,'2018-07'!$C$2:$C$100,0)+1,0)))="")),"Н/Д",INDIRECT(CONCATENATE("'2018-08'!S",TEXT(MATCH($C56,'2018-08'!$C$2:$C$100,0)+1,0)))-INDIRECT(CONCATENATE("'2018-07'!S",TEXT(MATCH($C56,'2018-07'!$C$2:$C$100,0)+1,0))))</f>
        <v>890017</v>
      </c>
      <c r="T56" s="17">
        <f ca="1">IF(OR(INDIRECT(CONCATENATE("'2018-08'!T",TEXT(MATCH($C56,'2018-08'!$C$2:$C$100,0)+1,0)))="",INDIRECT(CONCATENATE("'2018-07'!T",TEXT(MATCH($C56,'2018-07'!$C$2:$C$100,0)+1,0)))="",AND(INDIRECT(CONCATENATE("'2018-08'!T",TEXT(MATCH($C56,'2018-08'!$C$2:$C$100,0)+1,0)))="",INDIRECT(CONCATENATE("'2018-07'!T",TEXT(MATCH($C56,'2018-07'!$C$2:$C$100,0)+1,0)))="")),"Н/Д",INDIRECT(CONCATENATE("'2018-08'!T",TEXT(MATCH($C56,'2018-08'!$C$2:$C$100,0)+1,0)))-INDIRECT(CONCATENATE("'2018-07'!T",TEXT(MATCH($C56,'2018-07'!$C$2:$C$100,0)+1,0))))</f>
        <v>51944791.400000006</v>
      </c>
      <c r="U56" s="17">
        <f ca="1">IF(OR(INDIRECT(CONCATENATE("'2018-08'!U",TEXT(MATCH($C56,'2018-08'!$C$2:$C$100,0)+1,0)))="",INDIRECT(CONCATENATE("'2018-07'!U",TEXT(MATCH($C56,'2018-07'!$C$2:$C$100,0)+1,0)))="",AND(INDIRECT(CONCATENATE("'2018-08'!U",TEXT(MATCH($C56,'2018-08'!$C$2:$C$100,0)+1,0)))="",INDIRECT(CONCATENATE("'2018-07'!U",TEXT(MATCH($C56,'2018-07'!$C$2:$C$100,0)+1,0)))="")),"Н/Д",INDIRECT(CONCATENATE("'2018-08'!U",TEXT(MATCH($C56,'2018-08'!$C$2:$C$100,0)+1,0)))-INDIRECT(CONCATENATE("'2018-07'!U",TEXT(MATCH($C56,'2018-07'!$C$2:$C$100,0)+1,0))))</f>
        <v>2680469.9900000021</v>
      </c>
      <c r="V56" s="17">
        <f ca="1">IF(OR(INDIRECT(CONCATENATE("'2018-08'!V",TEXT(MATCH($C56,'2018-08'!$C$2:$C$100,0)+1,0)))="",INDIRECT(CONCATENATE("'2018-07'!V",TEXT(MATCH($C56,'2018-07'!$C$2:$C$100,0)+1,0)))="",AND(INDIRECT(CONCATENATE("'2018-08'!V",TEXT(MATCH($C56,'2018-08'!$C$2:$C$100,0)+1,0)))="",INDIRECT(CONCATENATE("'2018-07'!V",TEXT(MATCH($C56,'2018-07'!$C$2:$C$100,0)+1,0)))="")),"Н/Д",INDIRECT(CONCATENATE("'2018-08'!V",TEXT(MATCH($C56,'2018-08'!$C$2:$C$100,0)+1,0)))-INDIRECT(CONCATENATE("'2018-07'!V",TEXT(MATCH($C56,'2018-07'!$C$2:$C$100,0)+1,0))))</f>
        <v>1554681776.8799992</v>
      </c>
      <c r="W56" s="17">
        <f ca="1">IF(OR(INDIRECT(CONCATENATE("'2018-08'!W",TEXT(MATCH($C56,'2018-08'!$C$2:$C$100,0)+1,0)))="",INDIRECT(CONCATENATE("'2018-07'!W",TEXT(MATCH($C56,'2018-07'!$C$2:$C$100,0)+1,0)))="",AND(INDIRECT(CONCATENATE("'2018-08'!W",TEXT(MATCH($C56,'2018-08'!$C$2:$C$100,0)+1,0)))="",INDIRECT(CONCATENATE("'2018-07'!W",TEXT(MATCH($C56,'2018-07'!$C$2:$C$100,0)+1,0)))="")),"Н/Д",INDIRECT(CONCATENATE("'2018-08'!W",TEXT(MATCH($C56,'2018-08'!$C$2:$C$100,0)+1,0)))-INDIRECT(CONCATENATE("'2018-07'!W",TEXT(MATCH($C56,'2018-07'!$C$2:$C$100,0)+1,0))))</f>
        <v>10612139949.800003</v>
      </c>
    </row>
    <row r="57" spans="1:23" x14ac:dyDescent="0.25">
      <c r="A57" s="2" t="s">
        <v>80</v>
      </c>
      <c r="B57" s="2" t="s">
        <v>82</v>
      </c>
      <c r="C57" s="15">
        <v>65000000</v>
      </c>
      <c r="D57" s="2" t="s">
        <v>211</v>
      </c>
      <c r="E57" s="17">
        <f ca="1">IF(OR(INDIRECT(CONCATENATE("'2018-08'!E",TEXT(MATCH($C57,'2018-08'!$C$2:$C$100,0)+1,0)))="",INDIRECT(CONCATENATE("'2018-07'!E",TEXT(MATCH($C57,'2018-07'!$C$2:$C$100,0)+1,0)))="",AND(INDIRECT(CONCATENATE("'2018-08'!E",TEXT(MATCH($C57,'2018-08'!$C$2:$C$100,0)+1,0)))="",INDIRECT(CONCATENATE("'2018-07'!E",TEXT(MATCH($C57,'2018-07'!$C$2:$C$100,0)+1,0)))="")),"Н/Д",INDIRECT(CONCATENATE("'2018-08'!E",TEXT(MATCH($C57,'2018-08'!$C$2:$C$100,0)+1,0)))-INDIRECT(CONCATENATE("'2018-07'!E",TEXT(MATCH($C57,'2018-07'!$C$2:$C$100,0)+1,0))))</f>
        <v>29888427415.650009</v>
      </c>
      <c r="F57" s="17">
        <f ca="1">IF(OR(INDIRECT(CONCATENATE("'2018-08'!F",TEXT(MATCH($C57,'2018-08'!$C$2:$C$100,0)+1,0)))="",INDIRECT(CONCATENATE("'2018-07'!F",TEXT(MATCH($C57,'2018-07'!$C$2:$C$100,0)+1,0)))="",AND(INDIRECT(CONCATENATE("'2018-08'!F",TEXT(MATCH($C57,'2018-08'!$C$2:$C$100,0)+1,0)))="",INDIRECT(CONCATENATE("'2018-07'!F",TEXT(MATCH($C57,'2018-07'!$C$2:$C$100,0)+1,0)))="")),"Н/Д",INDIRECT(CONCATENATE("'2018-08'!F",TEXT(MATCH($C57,'2018-08'!$C$2:$C$100,0)+1,0)))-INDIRECT(CONCATENATE("'2018-07'!F",TEXT(MATCH($C57,'2018-07'!$C$2:$C$100,0)+1,0))))</f>
        <v>28541766886.829987</v>
      </c>
      <c r="G57" s="17">
        <f ca="1">IF(OR(INDIRECT(CONCATENATE("'2018-08'!G",TEXT(MATCH($C57,'2018-08'!$C$2:$C$100,0)+1,0)))="",INDIRECT(CONCATENATE("'2018-07'!G",TEXT(MATCH($C57,'2018-07'!$C$2:$C$100,0)+1,0)))="",AND(INDIRECT(CONCATENATE("'2018-08'!G",TEXT(MATCH($C57,'2018-08'!$C$2:$C$100,0)+1,0)))="",INDIRECT(CONCATENATE("'2018-07'!G",TEXT(MATCH($C57,'2018-07'!$C$2:$C$100,0)+1,0)))="")),"Н/Д",INDIRECT(CONCATENATE("'2018-08'!G",TEXT(MATCH($C57,'2018-08'!$C$2:$C$100,0)+1,0)))-INDIRECT(CONCATENATE("'2018-07'!G",TEXT(MATCH($C57,'2018-07'!$C$2:$C$100,0)+1,0))))</f>
        <v>8906174867.7600021</v>
      </c>
      <c r="H57" s="17">
        <f ca="1">IF(OR(INDIRECT(CONCATENATE("'2018-08'!H",TEXT(MATCH($C57,'2018-08'!$C$2:$C$100,0)+1,0)))="",INDIRECT(CONCATENATE("'2018-07'!H",TEXT(MATCH($C57,'2018-07'!$C$2:$C$100,0)+1,0)))="",AND(INDIRECT(CONCATENATE("'2018-08'!H",TEXT(MATCH($C57,'2018-08'!$C$2:$C$100,0)+1,0)))="",INDIRECT(CONCATENATE("'2018-07'!H",TEXT(MATCH($C57,'2018-07'!$C$2:$C$100,0)+1,0)))="")),"Н/Д",INDIRECT(CONCATENATE("'2018-08'!H",TEXT(MATCH($C57,'2018-08'!$C$2:$C$100,0)+1,0)))-INDIRECT(CONCATENATE("'2018-07'!H",TEXT(MATCH($C57,'2018-07'!$C$2:$C$100,0)+1,0))))</f>
        <v>8812422848.4800034</v>
      </c>
      <c r="I57" s="17">
        <f ca="1">IF(OR(INDIRECT(CONCATENATE("'2018-08'!I",TEXT(MATCH($C57,'2018-08'!$C$2:$C$100,0)+1,0)))="",INDIRECT(CONCATENATE("'2018-07'!I",TEXT(MATCH($C57,'2018-07'!$C$2:$C$100,0)+1,0)))="",AND(INDIRECT(CONCATENATE("'2018-08'!I",TEXT(MATCH($C57,'2018-08'!$C$2:$C$100,0)+1,0)))="",INDIRECT(CONCATENATE("'2018-07'!I",TEXT(MATCH($C57,'2018-07'!$C$2:$C$100,0)+1,0)))="")),"Н/Д",INDIRECT(CONCATENATE("'2018-08'!I",TEXT(MATCH($C57,'2018-08'!$C$2:$C$100,0)+1,0)))-INDIRECT(CONCATENATE("'2018-07'!I",TEXT(MATCH($C57,'2018-07'!$C$2:$C$100,0)+1,0))))</f>
        <v>1729542473.999999</v>
      </c>
      <c r="J57" s="17" t="str">
        <f ca="1">IF(OR(INDIRECT(CONCATENATE("'2018-08'!J",TEXT(MATCH($C57,'2018-08'!$C$2:$C$100,0)+1,0)))="",INDIRECT(CONCATENATE("'2018-07'!J",TEXT(MATCH($C57,'2018-07'!$C$2:$C$100,0)+1,0)))="",AND(INDIRECT(CONCATENATE("'2018-08'!J",TEXT(MATCH($C57,'2018-08'!$C$2:$C$100,0)+1,0)))="",INDIRECT(CONCATENATE("'2018-07'!J",TEXT(MATCH($C57,'2018-07'!$C$2:$C$100,0)+1,0)))="")),"Н/Д",INDIRECT(CONCATENATE("'2018-08'!J",TEXT(MATCH($C57,'2018-08'!$C$2:$C$100,0)+1,0)))-INDIRECT(CONCATENATE("'2018-07'!J",TEXT(MATCH($C57,'2018-07'!$C$2:$C$100,0)+1,0))))</f>
        <v>Н/Д</v>
      </c>
      <c r="K57" s="17">
        <f ca="1">IF(OR(INDIRECT(CONCATENATE("'2018-08'!K",TEXT(MATCH($C57,'2018-08'!$C$2:$C$100,0)+1,0)))="",INDIRECT(CONCATENATE("'2018-07'!K",TEXT(MATCH($C57,'2018-07'!$C$2:$C$100,0)+1,0)))="",AND(INDIRECT(CONCATENATE("'2018-08'!K",TEXT(MATCH($C57,'2018-08'!$C$2:$C$100,0)+1,0)))="",INDIRECT(CONCATENATE("'2018-07'!K",TEXT(MATCH($C57,'2018-07'!$C$2:$C$100,0)+1,0)))="")),"Н/Д",INDIRECT(CONCATENATE("'2018-08'!K",TEXT(MATCH($C57,'2018-08'!$C$2:$C$100,0)+1,0)))-INDIRECT(CONCATENATE("'2018-07'!K",TEXT(MATCH($C57,'2018-07'!$C$2:$C$100,0)+1,0))))</f>
        <v>2782631701.9499998</v>
      </c>
      <c r="L57" s="17">
        <f ca="1">IF(OR(INDIRECT(CONCATENATE("'2018-08'!L",TEXT(MATCH($C57,'2018-08'!$C$2:$C$100,0)+1,0)))="",INDIRECT(CONCATENATE("'2018-07'!L",TEXT(MATCH($C57,'2018-07'!$C$2:$C$100,0)+1,0)))="",AND(INDIRECT(CONCATENATE("'2018-08'!L",TEXT(MATCH($C57,'2018-08'!$C$2:$C$100,0)+1,0)))="",INDIRECT(CONCATENATE("'2018-07'!L",TEXT(MATCH($C57,'2018-07'!$C$2:$C$100,0)+1,0)))="")),"Н/Д",INDIRECT(CONCATENATE("'2018-08'!L",TEXT(MATCH($C57,'2018-08'!$C$2:$C$100,0)+1,0)))-INDIRECT(CONCATENATE("'2018-07'!L",TEXT(MATCH($C57,'2018-07'!$C$2:$C$100,0)+1,0))))</f>
        <v>4731828429.1499977</v>
      </c>
      <c r="M57" s="17">
        <f ca="1">IF(OR(INDIRECT(CONCATENATE("'2018-08'!M",TEXT(MATCH($C57,'2018-08'!$C$2:$C$100,0)+1,0)))="",INDIRECT(CONCATENATE("'2018-07'!M",TEXT(MATCH($C57,'2018-07'!$C$2:$C$100,0)+1,0)))="",AND(INDIRECT(CONCATENATE("'2018-08'!M",TEXT(MATCH($C57,'2018-08'!$C$2:$C$100,0)+1,0)))="",INDIRECT(CONCATENATE("'2018-07'!M",TEXT(MATCH($C57,'2018-07'!$C$2:$C$100,0)+1,0)))="")),"Н/Д",INDIRECT(CONCATENATE("'2018-08'!M",TEXT(MATCH($C57,'2018-08'!$C$2:$C$100,0)+1,0)))-INDIRECT(CONCATENATE("'2018-07'!M",TEXT(MATCH($C57,'2018-07'!$C$2:$C$100,0)+1,0))))</f>
        <v>125732207.56000006</v>
      </c>
      <c r="N57" s="17">
        <f ca="1">IF(OR(INDIRECT(CONCATENATE("'2018-08'!N",TEXT(MATCH($C57,'2018-08'!$C$2:$C$100,0)+1,0)))="",INDIRECT(CONCATENATE("'2018-07'!N",TEXT(MATCH($C57,'2018-07'!$C$2:$C$100,0)+1,0)))="",AND(INDIRECT(CONCATENATE("'2018-08'!N",TEXT(MATCH($C57,'2018-08'!$C$2:$C$100,0)+1,0)))="",INDIRECT(CONCATENATE("'2018-07'!N",TEXT(MATCH($C57,'2018-07'!$C$2:$C$100,0)+1,0)))="")),"Н/Д",INDIRECT(CONCATENATE("'2018-08'!N",TEXT(MATCH($C57,'2018-08'!$C$2:$C$100,0)+1,0)))-INDIRECT(CONCATENATE("'2018-07'!NE",TEXT(MATCH($C57,'2018-07'!$C$2:$C$100,0)+1,0))))</f>
        <v>825300536.02999997</v>
      </c>
      <c r="O57" s="17">
        <f ca="1">IF(OR(INDIRECT(CONCATENATE("'2018-08'!O",TEXT(MATCH($C57,'2018-08'!$C$2:$C$100,0)+1,0)))="",INDIRECT(CONCATENATE("'2018-07'!O",TEXT(MATCH($C57,'2018-07'!$C$2:$C$100,0)+1,0)))="",AND(INDIRECT(CONCATENATE("'2018-08'!O",TEXT(MATCH($C57,'2018-08'!$C$2:$C$100,0)+1,0)))="",INDIRECT(CONCATENATE("'2018-07'!O",TEXT(MATCH($C57,'2018-07'!$C$2:$C$100,0)+1,0)))="")),"Н/Д",INDIRECT(CONCATENATE("'2018-08'!O",TEXT(MATCH($C57,'2018-08'!$C$2:$C$100,0)+1,0)))-INDIRECT(CONCATENATE("'2018-07'!O",TEXT(MATCH($C57,'2018-07'!$C$2:$C$100,0)+1,0))))</f>
        <v>1508280.21</v>
      </c>
      <c r="P57" s="17">
        <f ca="1">IF(OR(INDIRECT(CONCATENATE("'2018-08'!P",TEXT(MATCH($C57,'2018-08'!$C$2:$C$100,0)+1,0)))="",INDIRECT(CONCATENATE("'2018-07'!P",TEXT(MATCH($C57,'2018-07'!$C$2:$C$100,0)+1,0)))="",AND(INDIRECT(CONCATENATE("'2018-08'!P",TEXT(MATCH($C57,'2018-08'!$C$2:$C$100,0)+1,0)))="",INDIRECT(CONCATENATE("'2018-07'!P",TEXT(MATCH($C57,'2018-07'!$C$2:$C$100,0)+1,0)))="")),"Н/Д",INDIRECT(CONCATENATE("'2018-08'!P",TEXT(MATCH($C57,'2018-08'!$C$2:$C$100,0)+1,0)))-INDIRECT(CONCATENATE("'2018-07'!P",TEXT(MATCH($C57,'2018-07'!$C$2:$C$100,0)+1,0))))</f>
        <v>554836345.63000011</v>
      </c>
      <c r="Q57" s="17">
        <f ca="1">IF(OR(INDIRECT(CONCATENATE("'2018-08'!Q",TEXT(MATCH($C57,'2018-08'!$C$2:$C$100,0)+1,0)))="",INDIRECT(CONCATENATE("'2018-07'!Q",TEXT(MATCH($C57,'2018-07'!$C$2:$C$100,0)+1,0)))="",AND(INDIRECT(CONCATENATE("'2018-08'!Q",TEXT(MATCH($C57,'2018-08'!$C$2:$C$100,0)+1,0)))="",INDIRECT(CONCATENATE("'2018-07'!Q",TEXT(MATCH($C57,'2018-07'!$C$2:$C$100,0)+1,0)))="")),"Н/Д",INDIRECT(CONCATENATE("'2018-08'!Q",TEXT(MATCH($C57,'2018-08'!$C$2:$C$100,0)+1,0)))-INDIRECT(CONCATENATE("'2018-07'!Q",TEXT(MATCH($C57,'2018-07'!$C$2:$C$100,0)+1,0))))</f>
        <v>170637030.5</v>
      </c>
      <c r="R57" s="17">
        <f ca="1">IF(OR(INDIRECT(CONCATENATE("'2018-08'!R",TEXT(MATCH($C57,'2018-08'!$C$2:$C$100,0)+1,0)))="",INDIRECT(CONCATENATE("'2018-07'!R",TEXT(MATCH($C57,'2018-07'!$C$2:$C$100,0)+1,0)))="",AND(INDIRECT(CONCATENATE("'2018-08'!R",TEXT(MATCH($C57,'2018-08'!$C$2:$C$100,0)+1,0)))="",INDIRECT(CONCATENATE("'2018-07'!R",TEXT(MATCH($C57,'2018-07'!$C$2:$C$100,0)+1,0)))="")),"Н/Д",INDIRECT(CONCATENATE("'2018-08'!R",TEXT(MATCH($C57,'2018-08'!$C$2:$C$100,0)+1,0)))-INDIRECT(CONCATENATE("'2018-07'!R",TEXT(MATCH($C57,'2018-07'!$C$2:$C$100,0)+1,0))))</f>
        <v>172630407.96000004</v>
      </c>
      <c r="S57" s="17">
        <f ca="1">IF(OR(INDIRECT(CONCATENATE("'2018-08'!S",TEXT(MATCH($C57,'2018-08'!$C$2:$C$100,0)+1,0)))="",INDIRECT(CONCATENATE("'2018-07'!S",TEXT(MATCH($C57,'2018-07'!$C$2:$C$100,0)+1,0)))="",AND(INDIRECT(CONCATENATE("'2018-08'!S",TEXT(MATCH($C57,'2018-08'!$C$2:$C$100,0)+1,0)))="",INDIRECT(CONCATENATE("'2018-07'!S",TEXT(MATCH($C57,'2018-07'!$C$2:$C$100,0)+1,0)))="")),"Н/Д",INDIRECT(CONCATENATE("'2018-08'!S",TEXT(MATCH($C57,'2018-08'!$C$2:$C$100,0)+1,0)))-INDIRECT(CONCATENATE("'2018-07'!S",TEXT(MATCH($C57,'2018-07'!$C$2:$C$100,0)+1,0))))</f>
        <v>85470.549999999988</v>
      </c>
      <c r="T57" s="17">
        <f ca="1">IF(OR(INDIRECT(CONCATENATE("'2018-08'!T",TEXT(MATCH($C57,'2018-08'!$C$2:$C$100,0)+1,0)))="",INDIRECT(CONCATENATE("'2018-07'!T",TEXT(MATCH($C57,'2018-07'!$C$2:$C$100,0)+1,0)))="",AND(INDIRECT(CONCATENATE("'2018-08'!T",TEXT(MATCH($C57,'2018-08'!$C$2:$C$100,0)+1,0)))="",INDIRECT(CONCATENATE("'2018-07'!T",TEXT(MATCH($C57,'2018-07'!$C$2:$C$100,0)+1,0)))="")),"Н/Д",INDIRECT(CONCATENATE("'2018-08'!T",TEXT(MATCH($C57,'2018-08'!$C$2:$C$100,0)+1,0)))-INDIRECT(CONCATENATE("'2018-07'!T",TEXT(MATCH($C57,'2018-07'!$C$2:$C$100,0)+1,0))))</f>
        <v>337779215.25</v>
      </c>
      <c r="U57" s="17">
        <f ca="1">IF(OR(INDIRECT(CONCATENATE("'2018-08'!U",TEXT(MATCH($C57,'2018-08'!$C$2:$C$100,0)+1,0)))="",INDIRECT(CONCATENATE("'2018-07'!U",TEXT(MATCH($C57,'2018-07'!$C$2:$C$100,0)+1,0)))="",AND(INDIRECT(CONCATENATE("'2018-08'!U",TEXT(MATCH($C57,'2018-08'!$C$2:$C$100,0)+1,0)))="",INDIRECT(CONCATENATE("'2018-07'!U",TEXT(MATCH($C57,'2018-07'!$C$2:$C$100,0)+1,0)))="")),"Н/Д",INDIRECT(CONCATENATE("'2018-08'!U",TEXT(MATCH($C57,'2018-08'!$C$2:$C$100,0)+1,0)))-INDIRECT(CONCATENATE("'2018-07'!U",TEXT(MATCH($C57,'2018-07'!$C$2:$C$100,0)+1,0))))</f>
        <v>6776492.2199999988</v>
      </c>
      <c r="V57" s="17">
        <f ca="1">IF(OR(INDIRECT(CONCATENATE("'2018-08'!V",TEXT(MATCH($C57,'2018-08'!$C$2:$C$100,0)+1,0)))="",INDIRECT(CONCATENATE("'2018-07'!V",TEXT(MATCH($C57,'2018-07'!$C$2:$C$100,0)+1,0)))="",AND(INDIRECT(CONCATENATE("'2018-08'!V",TEXT(MATCH($C57,'2018-08'!$C$2:$C$100,0)+1,0)))="",INDIRECT(CONCATENATE("'2018-07'!V",TEXT(MATCH($C57,'2018-07'!$C$2:$C$100,0)+1,0)))="")),"Н/Д",INDIRECT(CONCATENATE("'2018-08'!V",TEXT(MATCH($C57,'2018-08'!$C$2:$C$100,0)+1,0)))-INDIRECT(CONCATENATE("'2018-07'!V",TEXT(MATCH($C57,'2018-07'!$C$2:$C$100,0)+1,0))))</f>
        <v>1346660528.8199997</v>
      </c>
      <c r="W57" s="17">
        <f ca="1">IF(OR(INDIRECT(CONCATENATE("'2018-08'!W",TEXT(MATCH($C57,'2018-08'!$C$2:$C$100,0)+1,0)))="",INDIRECT(CONCATENATE("'2018-07'!W",TEXT(MATCH($C57,'2018-07'!$C$2:$C$100,0)+1,0)))="",AND(INDIRECT(CONCATENATE("'2018-08'!W",TEXT(MATCH($C57,'2018-08'!$C$2:$C$100,0)+1,0)))="",INDIRECT(CONCATENATE("'2018-07'!W",TEXT(MATCH($C57,'2018-07'!$C$2:$C$100,0)+1,0)))="")),"Н/Д",INDIRECT(CONCATENATE("'2018-08'!W",TEXT(MATCH($C57,'2018-08'!$C$2:$C$100,0)+1,0)))-INDIRECT(CONCATENATE("'2018-07'!W",TEXT(MATCH($C57,'2018-07'!$C$2:$C$100,0)+1,0))))</f>
        <v>88236110740.710022</v>
      </c>
    </row>
    <row r="58" spans="1:23" x14ac:dyDescent="0.25">
      <c r="A58" s="2" t="s">
        <v>80</v>
      </c>
      <c r="B58" s="2" t="s">
        <v>83</v>
      </c>
      <c r="C58" s="15">
        <v>71000000</v>
      </c>
      <c r="D58" s="2" t="s">
        <v>211</v>
      </c>
      <c r="E58" s="17">
        <f ca="1">IF(OR(INDIRECT(CONCATENATE("'2018-08'!E",TEXT(MATCH($C58,'2018-08'!$C$2:$C$100,0)+1,0)))="",INDIRECT(CONCATENATE("'2018-07'!E",TEXT(MATCH($C58,'2018-07'!$C$2:$C$100,0)+1,0)))="",AND(INDIRECT(CONCATENATE("'2018-08'!E",TEXT(MATCH($C58,'2018-08'!$C$2:$C$100,0)+1,0)))="",INDIRECT(CONCATENATE("'2018-07'!E",TEXT(MATCH($C58,'2018-07'!$C$2:$C$100,0)+1,0)))="")),"Н/Д",INDIRECT(CONCATENATE("'2018-08'!E",TEXT(MATCH($C58,'2018-08'!$C$2:$C$100,0)+1,0)))-INDIRECT(CONCATENATE("'2018-07'!E",TEXT(MATCH($C58,'2018-07'!$C$2:$C$100,0)+1,0))))</f>
        <v>19866144376.740005</v>
      </c>
      <c r="F58" s="17">
        <f ca="1">IF(OR(INDIRECT(CONCATENATE("'2018-08'!F",TEXT(MATCH($C58,'2018-08'!$C$2:$C$100,0)+1,0)))="",INDIRECT(CONCATENATE("'2018-07'!F",TEXT(MATCH($C58,'2018-07'!$C$2:$C$100,0)+1,0)))="",AND(INDIRECT(CONCATENATE("'2018-08'!F",TEXT(MATCH($C58,'2018-08'!$C$2:$C$100,0)+1,0)))="",INDIRECT(CONCATENATE("'2018-07'!F",TEXT(MATCH($C58,'2018-07'!$C$2:$C$100,0)+1,0)))="")),"Н/Д",INDIRECT(CONCATENATE("'2018-08'!F",TEXT(MATCH($C58,'2018-08'!$C$2:$C$100,0)+1,0)))-INDIRECT(CONCATENATE("'2018-07'!F",TEXT(MATCH($C58,'2018-07'!$C$2:$C$100,0)+1,0))))</f>
        <v>19421850220.110001</v>
      </c>
      <c r="G58" s="17">
        <f ca="1">IF(OR(INDIRECT(CONCATENATE("'2018-08'!G",TEXT(MATCH($C58,'2018-08'!$C$2:$C$100,0)+1,0)))="",INDIRECT(CONCATENATE("'2018-07'!G",TEXT(MATCH($C58,'2018-07'!$C$2:$C$100,0)+1,0)))="",AND(INDIRECT(CONCATENATE("'2018-08'!G",TEXT(MATCH($C58,'2018-08'!$C$2:$C$100,0)+1,0)))="",INDIRECT(CONCATENATE("'2018-07'!G",TEXT(MATCH($C58,'2018-07'!$C$2:$C$100,0)+1,0)))="")),"Н/Д",INDIRECT(CONCATENATE("'2018-08'!G",TEXT(MATCH($C58,'2018-08'!$C$2:$C$100,0)+1,0)))-INDIRECT(CONCATENATE("'2018-07'!G",TEXT(MATCH($C58,'2018-07'!$C$2:$C$100,0)+1,0))))</f>
        <v>12376903633.939995</v>
      </c>
      <c r="H58" s="17">
        <f ca="1">IF(OR(INDIRECT(CONCATENATE("'2018-08'!H",TEXT(MATCH($C58,'2018-08'!$C$2:$C$100,0)+1,0)))="",INDIRECT(CONCATENATE("'2018-07'!H",TEXT(MATCH($C58,'2018-07'!$C$2:$C$100,0)+1,0)))="",AND(INDIRECT(CONCATENATE("'2018-08'!H",TEXT(MATCH($C58,'2018-08'!$C$2:$C$100,0)+1,0)))="",INDIRECT(CONCATENATE("'2018-07'!H",TEXT(MATCH($C58,'2018-07'!$C$2:$C$100,0)+1,0)))="")),"Н/Д",INDIRECT(CONCATENATE("'2018-08'!H",TEXT(MATCH($C58,'2018-08'!$C$2:$C$100,0)+1,0)))-INDIRECT(CONCATENATE("'2018-07'!H",TEXT(MATCH($C58,'2018-07'!$C$2:$C$100,0)+1,0))))</f>
        <v>3372559916.1699982</v>
      </c>
      <c r="I58" s="17">
        <f ca="1">IF(OR(INDIRECT(CONCATENATE("'2018-08'!I",TEXT(MATCH($C58,'2018-08'!$C$2:$C$100,0)+1,0)))="",INDIRECT(CONCATENATE("'2018-07'!I",TEXT(MATCH($C58,'2018-07'!$C$2:$C$100,0)+1,0)))="",AND(INDIRECT(CONCATENATE("'2018-08'!I",TEXT(MATCH($C58,'2018-08'!$C$2:$C$100,0)+1,0)))="",INDIRECT(CONCATENATE("'2018-07'!I",TEXT(MATCH($C58,'2018-07'!$C$2:$C$100,0)+1,0)))="")),"Н/Д",INDIRECT(CONCATENATE("'2018-08'!I",TEXT(MATCH($C58,'2018-08'!$C$2:$C$100,0)+1,0)))-INDIRECT(CONCATENATE("'2018-07'!I",TEXT(MATCH($C58,'2018-07'!$C$2:$C$100,0)+1,0))))</f>
        <v>780098619.55000019</v>
      </c>
      <c r="J58" s="17" t="str">
        <f ca="1">IF(OR(INDIRECT(CONCATENATE("'2018-08'!J",TEXT(MATCH($C58,'2018-08'!$C$2:$C$100,0)+1,0)))="",INDIRECT(CONCATENATE("'2018-07'!J",TEXT(MATCH($C58,'2018-07'!$C$2:$C$100,0)+1,0)))="",AND(INDIRECT(CONCATENATE("'2018-08'!J",TEXT(MATCH($C58,'2018-08'!$C$2:$C$100,0)+1,0)))="",INDIRECT(CONCATENATE("'2018-07'!J",TEXT(MATCH($C58,'2018-07'!$C$2:$C$100,0)+1,0)))="")),"Н/Д",INDIRECT(CONCATENATE("'2018-08'!J",TEXT(MATCH($C58,'2018-08'!$C$2:$C$100,0)+1,0)))-INDIRECT(CONCATENATE("'2018-07'!J",TEXT(MATCH($C58,'2018-07'!$C$2:$C$100,0)+1,0))))</f>
        <v>Н/Д</v>
      </c>
      <c r="K58" s="17">
        <f ca="1">IF(OR(INDIRECT(CONCATENATE("'2018-08'!K",TEXT(MATCH($C58,'2018-08'!$C$2:$C$100,0)+1,0)))="",INDIRECT(CONCATENATE("'2018-07'!K",TEXT(MATCH($C58,'2018-07'!$C$2:$C$100,0)+1,0)))="",AND(INDIRECT(CONCATENATE("'2018-08'!K",TEXT(MATCH($C58,'2018-08'!$C$2:$C$100,0)+1,0)))="",INDIRECT(CONCATENATE("'2018-07'!K",TEXT(MATCH($C58,'2018-07'!$C$2:$C$100,0)+1,0)))="")),"Н/Д",INDIRECT(CONCATENATE("'2018-08'!K",TEXT(MATCH($C58,'2018-08'!$C$2:$C$100,0)+1,0)))-INDIRECT(CONCATENATE("'2018-07'!K",TEXT(MATCH($C58,'2018-07'!$C$2:$C$100,0)+1,0))))</f>
        <v>899816303.6500001</v>
      </c>
      <c r="L58" s="17">
        <f ca="1">IF(OR(INDIRECT(CONCATENATE("'2018-08'!L",TEXT(MATCH($C58,'2018-08'!$C$2:$C$100,0)+1,0)))="",INDIRECT(CONCATENATE("'2018-07'!L",TEXT(MATCH($C58,'2018-07'!$C$2:$C$100,0)+1,0)))="",AND(INDIRECT(CONCATENATE("'2018-08'!L",TEXT(MATCH($C58,'2018-08'!$C$2:$C$100,0)+1,0)))="",INDIRECT(CONCATENATE("'2018-07'!L",TEXT(MATCH($C58,'2018-07'!$C$2:$C$100,0)+1,0)))="")),"Н/Д",INDIRECT(CONCATENATE("'2018-08'!L",TEXT(MATCH($C58,'2018-08'!$C$2:$C$100,0)+1,0)))-INDIRECT(CONCATENATE("'2018-07'!L",TEXT(MATCH($C58,'2018-07'!$C$2:$C$100,0)+1,0))))</f>
        <v>1181568786.4300003</v>
      </c>
      <c r="M58" s="17">
        <f ca="1">IF(OR(INDIRECT(CONCATENATE("'2018-08'!M",TEXT(MATCH($C58,'2018-08'!$C$2:$C$100,0)+1,0)))="",INDIRECT(CONCATENATE("'2018-07'!M",TEXT(MATCH($C58,'2018-07'!$C$2:$C$100,0)+1,0)))="",AND(INDIRECT(CONCATENATE("'2018-08'!M",TEXT(MATCH($C58,'2018-08'!$C$2:$C$100,0)+1,0)))="",INDIRECT(CONCATENATE("'2018-07'!M",TEXT(MATCH($C58,'2018-07'!$C$2:$C$100,0)+1,0)))="")),"Н/Д",INDIRECT(CONCATENATE("'2018-08'!M",TEXT(MATCH($C58,'2018-08'!$C$2:$C$100,0)+1,0)))-INDIRECT(CONCATENATE("'2018-07'!M",TEXT(MATCH($C58,'2018-07'!$C$2:$C$100,0)+1,0))))</f>
        <v>6727575.8800000027</v>
      </c>
      <c r="N58" s="17">
        <f ca="1">IF(OR(INDIRECT(CONCATENATE("'2018-08'!N",TEXT(MATCH($C58,'2018-08'!$C$2:$C$100,0)+1,0)))="",INDIRECT(CONCATENATE("'2018-07'!N",TEXT(MATCH($C58,'2018-07'!$C$2:$C$100,0)+1,0)))="",AND(INDIRECT(CONCATENATE("'2018-08'!N",TEXT(MATCH($C58,'2018-08'!$C$2:$C$100,0)+1,0)))="",INDIRECT(CONCATENATE("'2018-07'!N",TEXT(MATCH($C58,'2018-07'!$C$2:$C$100,0)+1,0)))="")),"Н/Д",INDIRECT(CONCATENATE("'2018-08'!N",TEXT(MATCH($C58,'2018-08'!$C$2:$C$100,0)+1,0)))-INDIRECT(CONCATENATE("'2018-07'!NE",TEXT(MATCH($C58,'2018-07'!$C$2:$C$100,0)+1,0))))</f>
        <v>404080183.62</v>
      </c>
      <c r="O58" s="17">
        <f ca="1">IF(OR(INDIRECT(CONCATENATE("'2018-08'!O",TEXT(MATCH($C58,'2018-08'!$C$2:$C$100,0)+1,0)))="",INDIRECT(CONCATENATE("'2018-07'!O",TEXT(MATCH($C58,'2018-07'!$C$2:$C$100,0)+1,0)))="",AND(INDIRECT(CONCATENATE("'2018-08'!O",TEXT(MATCH($C58,'2018-08'!$C$2:$C$100,0)+1,0)))="",INDIRECT(CONCATENATE("'2018-07'!O",TEXT(MATCH($C58,'2018-07'!$C$2:$C$100,0)+1,0)))="")),"Н/Д",INDIRECT(CONCATENATE("'2018-08'!O",TEXT(MATCH($C58,'2018-08'!$C$2:$C$100,0)+1,0)))-INDIRECT(CONCATENATE("'2018-07'!O",TEXT(MATCH($C58,'2018-07'!$C$2:$C$100,0)+1,0))))</f>
        <v>24302.369999999995</v>
      </c>
      <c r="P58" s="17">
        <f ca="1">IF(OR(INDIRECT(CONCATENATE("'2018-08'!P",TEXT(MATCH($C58,'2018-08'!$C$2:$C$100,0)+1,0)))="",INDIRECT(CONCATENATE("'2018-07'!P",TEXT(MATCH($C58,'2018-07'!$C$2:$C$100,0)+1,0)))="",AND(INDIRECT(CONCATENATE("'2018-08'!P",TEXT(MATCH($C58,'2018-08'!$C$2:$C$100,0)+1,0)))="",INDIRECT(CONCATENATE("'2018-07'!P",TEXT(MATCH($C58,'2018-07'!$C$2:$C$100,0)+1,0)))="")),"Н/Д",INDIRECT(CONCATENATE("'2018-08'!P",TEXT(MATCH($C58,'2018-08'!$C$2:$C$100,0)+1,0)))-INDIRECT(CONCATENATE("'2018-07'!P",TEXT(MATCH($C58,'2018-07'!$C$2:$C$100,0)+1,0))))</f>
        <v>423492965.02000022</v>
      </c>
      <c r="Q58" s="17">
        <f ca="1">IF(OR(INDIRECT(CONCATENATE("'2018-08'!Q",TEXT(MATCH($C58,'2018-08'!$C$2:$C$100,0)+1,0)))="",INDIRECT(CONCATENATE("'2018-07'!Q",TEXT(MATCH($C58,'2018-07'!$C$2:$C$100,0)+1,0)))="",AND(INDIRECT(CONCATENATE("'2018-08'!Q",TEXT(MATCH($C58,'2018-08'!$C$2:$C$100,0)+1,0)))="",INDIRECT(CONCATENATE("'2018-07'!Q",TEXT(MATCH($C58,'2018-07'!$C$2:$C$100,0)+1,0)))="")),"Н/Д",INDIRECT(CONCATENATE("'2018-08'!Q",TEXT(MATCH($C58,'2018-08'!$C$2:$C$100,0)+1,0)))-INDIRECT(CONCATENATE("'2018-07'!Q",TEXT(MATCH($C58,'2018-07'!$C$2:$C$100,0)+1,0))))</f>
        <v>25585958.230000004</v>
      </c>
      <c r="R58" s="17">
        <f ca="1">IF(OR(INDIRECT(CONCATENATE("'2018-08'!R",TEXT(MATCH($C58,'2018-08'!$C$2:$C$100,0)+1,0)))="",INDIRECT(CONCATENATE("'2018-07'!R",TEXT(MATCH($C58,'2018-07'!$C$2:$C$100,0)+1,0)))="",AND(INDIRECT(CONCATENATE("'2018-08'!R",TEXT(MATCH($C58,'2018-08'!$C$2:$C$100,0)+1,0)))="",INDIRECT(CONCATENATE("'2018-07'!R",TEXT(MATCH($C58,'2018-07'!$C$2:$C$100,0)+1,0)))="")),"Н/Д",INDIRECT(CONCATENATE("'2018-08'!R",TEXT(MATCH($C58,'2018-08'!$C$2:$C$100,0)+1,0)))-INDIRECT(CONCATENATE("'2018-07'!R",TEXT(MATCH($C58,'2018-07'!$C$2:$C$100,0)+1,0))))</f>
        <v>42750985.719999999</v>
      </c>
      <c r="S58" s="17">
        <f ca="1">IF(OR(INDIRECT(CONCATENATE("'2018-08'!S",TEXT(MATCH($C58,'2018-08'!$C$2:$C$100,0)+1,0)))="",INDIRECT(CONCATENATE("'2018-07'!S",TEXT(MATCH($C58,'2018-07'!$C$2:$C$100,0)+1,0)))="",AND(INDIRECT(CONCATENATE("'2018-08'!S",TEXT(MATCH($C58,'2018-08'!$C$2:$C$100,0)+1,0)))="",INDIRECT(CONCATENATE("'2018-07'!S",TEXT(MATCH($C58,'2018-07'!$C$2:$C$100,0)+1,0)))="")),"Н/Д",INDIRECT(CONCATENATE("'2018-08'!S",TEXT(MATCH($C58,'2018-08'!$C$2:$C$100,0)+1,0)))-INDIRECT(CONCATENATE("'2018-07'!S",TEXT(MATCH($C58,'2018-07'!$C$2:$C$100,0)+1,0))))</f>
        <v>268000</v>
      </c>
      <c r="T58" s="17">
        <f ca="1">IF(OR(INDIRECT(CONCATENATE("'2018-08'!T",TEXT(MATCH($C58,'2018-08'!$C$2:$C$100,0)+1,0)))="",INDIRECT(CONCATENATE("'2018-07'!T",TEXT(MATCH($C58,'2018-07'!$C$2:$C$100,0)+1,0)))="",AND(INDIRECT(CONCATENATE("'2018-08'!T",TEXT(MATCH($C58,'2018-08'!$C$2:$C$100,0)+1,0)))="",INDIRECT(CONCATENATE("'2018-07'!T",TEXT(MATCH($C58,'2018-07'!$C$2:$C$100,0)+1,0)))="")),"Н/Д",INDIRECT(CONCATENATE("'2018-08'!T",TEXT(MATCH($C58,'2018-08'!$C$2:$C$100,0)+1,0)))-INDIRECT(CONCATENATE("'2018-07'!T",TEXT(MATCH($C58,'2018-07'!$C$2:$C$100,0)+1,0))))</f>
        <v>140754385.45000005</v>
      </c>
      <c r="U58" s="17">
        <f ca="1">IF(OR(INDIRECT(CONCATENATE("'2018-08'!U",TEXT(MATCH($C58,'2018-08'!$C$2:$C$100,0)+1,0)))="",INDIRECT(CONCATENATE("'2018-07'!U",TEXT(MATCH($C58,'2018-07'!$C$2:$C$100,0)+1,0)))="",AND(INDIRECT(CONCATENATE("'2018-08'!U",TEXT(MATCH($C58,'2018-08'!$C$2:$C$100,0)+1,0)))="",INDIRECT(CONCATENATE("'2018-07'!U",TEXT(MATCH($C58,'2018-07'!$C$2:$C$100,0)+1,0)))="")),"Н/Д",INDIRECT(CONCATENATE("'2018-08'!U",TEXT(MATCH($C58,'2018-08'!$C$2:$C$100,0)+1,0)))-INDIRECT(CONCATENATE("'2018-07'!U",TEXT(MATCH($C58,'2018-07'!$C$2:$C$100,0)+1,0))))</f>
        <v>9469411.4400000051</v>
      </c>
      <c r="V58" s="17">
        <f ca="1">IF(OR(INDIRECT(CONCATENATE("'2018-08'!V",TEXT(MATCH($C58,'2018-08'!$C$2:$C$100,0)+1,0)))="",INDIRECT(CONCATENATE("'2018-07'!V",TEXT(MATCH($C58,'2018-07'!$C$2:$C$100,0)+1,0)))="",AND(INDIRECT(CONCATENATE("'2018-08'!V",TEXT(MATCH($C58,'2018-08'!$C$2:$C$100,0)+1,0)))="",INDIRECT(CONCATENATE("'2018-07'!V",TEXT(MATCH($C58,'2018-07'!$C$2:$C$100,0)+1,0)))="")),"Н/Д",INDIRECT(CONCATENATE("'2018-08'!V",TEXT(MATCH($C58,'2018-08'!$C$2:$C$100,0)+1,0)))-INDIRECT(CONCATENATE("'2018-07'!V",TEXT(MATCH($C58,'2018-07'!$C$2:$C$100,0)+1,0))))</f>
        <v>444294156.63000011</v>
      </c>
      <c r="W58" s="17">
        <f ca="1">IF(OR(INDIRECT(CONCATENATE("'2018-08'!W",TEXT(MATCH($C58,'2018-08'!$C$2:$C$100,0)+1,0)))="",INDIRECT(CONCATENATE("'2018-07'!W",TEXT(MATCH($C58,'2018-07'!$C$2:$C$100,0)+1,0)))="",AND(INDIRECT(CONCATENATE("'2018-08'!W",TEXT(MATCH($C58,'2018-08'!$C$2:$C$100,0)+1,0)))="",INDIRECT(CONCATENATE("'2018-07'!W",TEXT(MATCH($C58,'2018-07'!$C$2:$C$100,0)+1,0)))="")),"Н/Д",INDIRECT(CONCATENATE("'2018-08'!W",TEXT(MATCH($C58,'2018-08'!$C$2:$C$100,0)+1,0)))-INDIRECT(CONCATENATE("'2018-07'!W",TEXT(MATCH($C58,'2018-07'!$C$2:$C$100,0)+1,0))))</f>
        <v>59048756755.290039</v>
      </c>
    </row>
    <row r="59" spans="1:23" x14ac:dyDescent="0.25">
      <c r="A59" s="2" t="s">
        <v>80</v>
      </c>
      <c r="B59" s="2" t="s">
        <v>84</v>
      </c>
      <c r="C59" s="15">
        <v>71800000</v>
      </c>
      <c r="D59" s="2" t="s">
        <v>211</v>
      </c>
      <c r="E59" s="17">
        <f ca="1">IF(OR(INDIRECT(CONCATENATE("'2018-08'!E",TEXT(MATCH($C59,'2018-08'!$C$2:$C$100,0)+1,0)))="",INDIRECT(CONCATENATE("'2018-07'!E",TEXT(MATCH($C59,'2018-07'!$C$2:$C$100,0)+1,0)))="",AND(INDIRECT(CONCATENATE("'2018-08'!E",TEXT(MATCH($C59,'2018-08'!$C$2:$C$100,0)+1,0)))="",INDIRECT(CONCATENATE("'2018-07'!E",TEXT(MATCH($C59,'2018-07'!$C$2:$C$100,0)+1,0)))="")),"Н/Д",INDIRECT(CONCATENATE("'2018-08'!E",TEXT(MATCH($C59,'2018-08'!$C$2:$C$100,0)+1,0)))-INDIRECT(CONCATENATE("'2018-07'!E",TEXT(MATCH($C59,'2018-07'!$C$2:$C$100,0)+1,0))))</f>
        <v>40138773481.599976</v>
      </c>
      <c r="F59" s="17">
        <f ca="1">IF(OR(INDIRECT(CONCATENATE("'2018-08'!F",TEXT(MATCH($C59,'2018-08'!$C$2:$C$100,0)+1,0)))="",INDIRECT(CONCATENATE("'2018-07'!F",TEXT(MATCH($C59,'2018-07'!$C$2:$C$100,0)+1,0)))="",AND(INDIRECT(CONCATENATE("'2018-08'!F",TEXT(MATCH($C59,'2018-08'!$C$2:$C$100,0)+1,0)))="",INDIRECT(CONCATENATE("'2018-07'!F",TEXT(MATCH($C59,'2018-07'!$C$2:$C$100,0)+1,0)))="")),"Н/Д",INDIRECT(CONCATENATE("'2018-08'!F",TEXT(MATCH($C59,'2018-08'!$C$2:$C$100,0)+1,0)))-INDIRECT(CONCATENATE("'2018-07'!F",TEXT(MATCH($C59,'2018-07'!$C$2:$C$100,0)+1,0))))</f>
        <v>38324863684.679993</v>
      </c>
      <c r="G59" s="17">
        <f ca="1">IF(OR(INDIRECT(CONCATENATE("'2018-08'!G",TEXT(MATCH($C59,'2018-08'!$C$2:$C$100,0)+1,0)))="",INDIRECT(CONCATENATE("'2018-07'!G",TEXT(MATCH($C59,'2018-07'!$C$2:$C$100,0)+1,0)))="",AND(INDIRECT(CONCATENATE("'2018-08'!G",TEXT(MATCH($C59,'2018-08'!$C$2:$C$100,0)+1,0)))="",INDIRECT(CONCATENATE("'2018-07'!G",TEXT(MATCH($C59,'2018-07'!$C$2:$C$100,0)+1,0)))="")),"Н/Д",INDIRECT(CONCATENATE("'2018-08'!G",TEXT(MATCH($C59,'2018-08'!$C$2:$C$100,0)+1,0)))-INDIRECT(CONCATENATE("'2018-07'!G",TEXT(MATCH($C59,'2018-07'!$C$2:$C$100,0)+1,0))))</f>
        <v>10127625729.470001</v>
      </c>
      <c r="H59" s="17">
        <f ca="1">IF(OR(INDIRECT(CONCATENATE("'2018-08'!H",TEXT(MATCH($C59,'2018-08'!$C$2:$C$100,0)+1,0)))="",INDIRECT(CONCATENATE("'2018-07'!H",TEXT(MATCH($C59,'2018-07'!$C$2:$C$100,0)+1,0)))="",AND(INDIRECT(CONCATENATE("'2018-08'!H",TEXT(MATCH($C59,'2018-08'!$C$2:$C$100,0)+1,0)))="",INDIRECT(CONCATENATE("'2018-07'!H",TEXT(MATCH($C59,'2018-07'!$C$2:$C$100,0)+1,0)))="")),"Н/Д",INDIRECT(CONCATENATE("'2018-08'!H",TEXT(MATCH($C59,'2018-08'!$C$2:$C$100,0)+1,0)))-INDIRECT(CONCATENATE("'2018-07'!H",TEXT(MATCH($C59,'2018-07'!$C$2:$C$100,0)+1,0))))</f>
        <v>7695803027.4400024</v>
      </c>
      <c r="I59" s="17">
        <f ca="1">IF(OR(INDIRECT(CONCATENATE("'2018-08'!I",TEXT(MATCH($C59,'2018-08'!$C$2:$C$100,0)+1,0)))="",INDIRECT(CONCATENATE("'2018-07'!I",TEXT(MATCH($C59,'2018-07'!$C$2:$C$100,0)+1,0)))="",AND(INDIRECT(CONCATENATE("'2018-08'!I",TEXT(MATCH($C59,'2018-08'!$C$2:$C$100,0)+1,0)))="",INDIRECT(CONCATENATE("'2018-07'!I",TEXT(MATCH($C59,'2018-07'!$C$2:$C$100,0)+1,0)))="")),"Н/Д",INDIRECT(CONCATENATE("'2018-08'!I",TEXT(MATCH($C59,'2018-08'!$C$2:$C$100,0)+1,0)))-INDIRECT(CONCATENATE("'2018-07'!I",TEXT(MATCH($C59,'2018-07'!$C$2:$C$100,0)+1,0))))</f>
        <v>576276610.21000004</v>
      </c>
      <c r="J59" s="17" t="str">
        <f ca="1">IF(OR(INDIRECT(CONCATENATE("'2018-08'!J",TEXT(MATCH($C59,'2018-08'!$C$2:$C$100,0)+1,0)))="",INDIRECT(CONCATENATE("'2018-07'!J",TEXT(MATCH($C59,'2018-07'!$C$2:$C$100,0)+1,0)))="",AND(INDIRECT(CONCATENATE("'2018-08'!J",TEXT(MATCH($C59,'2018-08'!$C$2:$C$100,0)+1,0)))="",INDIRECT(CONCATENATE("'2018-07'!J",TEXT(MATCH($C59,'2018-07'!$C$2:$C$100,0)+1,0)))="")),"Н/Д",INDIRECT(CONCATENATE("'2018-08'!J",TEXT(MATCH($C59,'2018-08'!$C$2:$C$100,0)+1,0)))-INDIRECT(CONCATENATE("'2018-07'!J",TEXT(MATCH($C59,'2018-07'!$C$2:$C$100,0)+1,0))))</f>
        <v>Н/Д</v>
      </c>
      <c r="K59" s="17">
        <f ca="1">IF(OR(INDIRECT(CONCATENATE("'2018-08'!K",TEXT(MATCH($C59,'2018-08'!$C$2:$C$100,0)+1,0)))="",INDIRECT(CONCATENATE("'2018-07'!K",TEXT(MATCH($C59,'2018-07'!$C$2:$C$100,0)+1,0)))="",AND(INDIRECT(CONCATENATE("'2018-08'!K",TEXT(MATCH($C59,'2018-08'!$C$2:$C$100,0)+1,0)))="",INDIRECT(CONCATENATE("'2018-07'!K",TEXT(MATCH($C59,'2018-07'!$C$2:$C$100,0)+1,0)))="")),"Н/Д",INDIRECT(CONCATENATE("'2018-08'!K",TEXT(MATCH($C59,'2018-08'!$C$2:$C$100,0)+1,0)))-INDIRECT(CONCATENATE("'2018-07'!K",TEXT(MATCH($C59,'2018-07'!$C$2:$C$100,0)+1,0))))</f>
        <v>917473578.28000021</v>
      </c>
      <c r="L59" s="17">
        <f ca="1">IF(OR(INDIRECT(CONCATENATE("'2018-08'!L",TEXT(MATCH($C59,'2018-08'!$C$2:$C$100,0)+1,0)))="",INDIRECT(CONCATENATE("'2018-07'!L",TEXT(MATCH($C59,'2018-07'!$C$2:$C$100,0)+1,0)))="",AND(INDIRECT(CONCATENATE("'2018-08'!L",TEXT(MATCH($C59,'2018-08'!$C$2:$C$100,0)+1,0)))="",INDIRECT(CONCATENATE("'2018-07'!L",TEXT(MATCH($C59,'2018-07'!$C$2:$C$100,0)+1,0)))="")),"Н/Д",INDIRECT(CONCATENATE("'2018-08'!L",TEXT(MATCH($C59,'2018-08'!$C$2:$C$100,0)+1,0)))-INDIRECT(CONCATENATE("'2018-07'!L",TEXT(MATCH($C59,'2018-07'!$C$2:$C$100,0)+1,0))))</f>
        <v>17111816433.960003</v>
      </c>
      <c r="M59" s="17">
        <f ca="1">IF(OR(INDIRECT(CONCATENATE("'2018-08'!M",TEXT(MATCH($C59,'2018-08'!$C$2:$C$100,0)+1,0)))="",INDIRECT(CONCATENATE("'2018-07'!M",TEXT(MATCH($C59,'2018-07'!$C$2:$C$100,0)+1,0)))="",AND(INDIRECT(CONCATENATE("'2018-08'!M",TEXT(MATCH($C59,'2018-08'!$C$2:$C$100,0)+1,0)))="",INDIRECT(CONCATENATE("'2018-07'!M",TEXT(MATCH($C59,'2018-07'!$C$2:$C$100,0)+1,0)))="")),"Н/Д",INDIRECT(CONCATENATE("'2018-08'!M",TEXT(MATCH($C59,'2018-08'!$C$2:$C$100,0)+1,0)))-INDIRECT(CONCATENATE("'2018-07'!M",TEXT(MATCH($C59,'2018-07'!$C$2:$C$100,0)+1,0))))</f>
        <v>88873383.470000014</v>
      </c>
      <c r="N59" s="17">
        <f ca="1">IF(OR(INDIRECT(CONCATENATE("'2018-08'!N",TEXT(MATCH($C59,'2018-08'!$C$2:$C$100,0)+1,0)))="",INDIRECT(CONCATENATE("'2018-07'!N",TEXT(MATCH($C59,'2018-07'!$C$2:$C$100,0)+1,0)))="",AND(INDIRECT(CONCATENATE("'2018-08'!N",TEXT(MATCH($C59,'2018-08'!$C$2:$C$100,0)+1,0)))="",INDIRECT(CONCATENATE("'2018-07'!N",TEXT(MATCH($C59,'2018-07'!$C$2:$C$100,0)+1,0)))="")),"Н/Д",INDIRECT(CONCATENATE("'2018-08'!N",TEXT(MATCH($C59,'2018-08'!$C$2:$C$100,0)+1,0)))-INDIRECT(CONCATENATE("'2018-07'!NE",TEXT(MATCH($C59,'2018-07'!$C$2:$C$100,0)+1,0))))</f>
        <v>513012262.45999998</v>
      </c>
      <c r="O59" s="17">
        <f ca="1">IF(OR(INDIRECT(CONCATENATE("'2018-08'!O",TEXT(MATCH($C59,'2018-08'!$C$2:$C$100,0)+1,0)))="",INDIRECT(CONCATENATE("'2018-07'!O",TEXT(MATCH($C59,'2018-07'!$C$2:$C$100,0)+1,0)))="",AND(INDIRECT(CONCATENATE("'2018-08'!O",TEXT(MATCH($C59,'2018-08'!$C$2:$C$100,0)+1,0)))="",INDIRECT(CONCATENATE("'2018-07'!O",TEXT(MATCH($C59,'2018-07'!$C$2:$C$100,0)+1,0)))="")),"Н/Д",INDIRECT(CONCATENATE("'2018-08'!O",TEXT(MATCH($C59,'2018-08'!$C$2:$C$100,0)+1,0)))-INDIRECT(CONCATENATE("'2018-07'!O",TEXT(MATCH($C59,'2018-07'!$C$2:$C$100,0)+1,0))))</f>
        <v>-6143.9700000000012</v>
      </c>
      <c r="P59" s="17">
        <f ca="1">IF(OR(INDIRECT(CONCATENATE("'2018-08'!P",TEXT(MATCH($C59,'2018-08'!$C$2:$C$100,0)+1,0)))="",INDIRECT(CONCATENATE("'2018-07'!P",TEXT(MATCH($C59,'2018-07'!$C$2:$C$100,0)+1,0)))="",AND(INDIRECT(CONCATENATE("'2018-08'!P",TEXT(MATCH($C59,'2018-08'!$C$2:$C$100,0)+1,0)))="",INDIRECT(CONCATENATE("'2018-07'!P",TEXT(MATCH($C59,'2018-07'!$C$2:$C$100,0)+1,0)))="")),"Н/Д",INDIRECT(CONCATENATE("'2018-08'!P",TEXT(MATCH($C59,'2018-08'!$C$2:$C$100,0)+1,0)))-INDIRECT(CONCATENATE("'2018-07'!P",TEXT(MATCH($C59,'2018-07'!$C$2:$C$100,0)+1,0))))</f>
        <v>797601607.62000036</v>
      </c>
      <c r="Q59" s="17">
        <f ca="1">IF(OR(INDIRECT(CONCATENATE("'2018-08'!Q",TEXT(MATCH($C59,'2018-08'!$C$2:$C$100,0)+1,0)))="",INDIRECT(CONCATENATE("'2018-07'!Q",TEXT(MATCH($C59,'2018-07'!$C$2:$C$100,0)+1,0)))="",AND(INDIRECT(CONCATENATE("'2018-08'!Q",TEXT(MATCH($C59,'2018-08'!$C$2:$C$100,0)+1,0)))="",INDIRECT(CONCATENATE("'2018-07'!Q",TEXT(MATCH($C59,'2018-07'!$C$2:$C$100,0)+1,0)))="")),"Н/Д",INDIRECT(CONCATENATE("'2018-08'!Q",TEXT(MATCH($C59,'2018-08'!$C$2:$C$100,0)+1,0)))-INDIRECT(CONCATENATE("'2018-07'!Q",TEXT(MATCH($C59,'2018-07'!$C$2:$C$100,0)+1,0))))</f>
        <v>87189460.420000017</v>
      </c>
      <c r="R59" s="17">
        <f ca="1">IF(OR(INDIRECT(CONCATENATE("'2018-08'!R",TEXT(MATCH($C59,'2018-08'!$C$2:$C$100,0)+1,0)))="",INDIRECT(CONCATENATE("'2018-07'!R",TEXT(MATCH($C59,'2018-07'!$C$2:$C$100,0)+1,0)))="",AND(INDIRECT(CONCATENATE("'2018-08'!R",TEXT(MATCH($C59,'2018-08'!$C$2:$C$100,0)+1,0)))="",INDIRECT(CONCATENATE("'2018-07'!R",TEXT(MATCH($C59,'2018-07'!$C$2:$C$100,0)+1,0)))="")),"Н/Д",INDIRECT(CONCATENATE("'2018-08'!R",TEXT(MATCH($C59,'2018-08'!$C$2:$C$100,0)+1,0)))-INDIRECT(CONCATENATE("'2018-07'!R",TEXT(MATCH($C59,'2018-07'!$C$2:$C$100,0)+1,0))))</f>
        <v>512640046.30999994</v>
      </c>
      <c r="S59" s="17">
        <f ca="1">IF(OR(INDIRECT(CONCATENATE("'2018-08'!S",TEXT(MATCH($C59,'2018-08'!$C$2:$C$100,0)+1,0)))="",INDIRECT(CONCATENATE("'2018-07'!S",TEXT(MATCH($C59,'2018-07'!$C$2:$C$100,0)+1,0)))="",AND(INDIRECT(CONCATENATE("'2018-08'!S",TEXT(MATCH($C59,'2018-08'!$C$2:$C$100,0)+1,0)))="",INDIRECT(CONCATENATE("'2018-07'!S",TEXT(MATCH($C59,'2018-07'!$C$2:$C$100,0)+1,0)))="")),"Н/Д",INDIRECT(CONCATENATE("'2018-08'!S",TEXT(MATCH($C59,'2018-08'!$C$2:$C$100,0)+1,0)))-INDIRECT(CONCATENATE("'2018-07'!S",TEXT(MATCH($C59,'2018-07'!$C$2:$C$100,0)+1,0))))</f>
        <v>-416945.27000000142</v>
      </c>
      <c r="T59" s="17">
        <f ca="1">IF(OR(INDIRECT(CONCATENATE("'2018-08'!T",TEXT(MATCH($C59,'2018-08'!$C$2:$C$100,0)+1,0)))="",INDIRECT(CONCATENATE("'2018-07'!T",TEXT(MATCH($C59,'2018-07'!$C$2:$C$100,0)+1,0)))="",AND(INDIRECT(CONCATENATE("'2018-08'!T",TEXT(MATCH($C59,'2018-08'!$C$2:$C$100,0)+1,0)))="",INDIRECT(CONCATENATE("'2018-07'!T",TEXT(MATCH($C59,'2018-07'!$C$2:$C$100,0)+1,0)))="")),"Н/Д",INDIRECT(CONCATENATE("'2018-08'!T",TEXT(MATCH($C59,'2018-08'!$C$2:$C$100,0)+1,0)))-INDIRECT(CONCATENATE("'2018-07'!T",TEXT(MATCH($C59,'2018-07'!$C$2:$C$100,0)+1,0))))</f>
        <v>241452987.69000006</v>
      </c>
      <c r="U59" s="17">
        <f ca="1">IF(OR(INDIRECT(CONCATENATE("'2018-08'!U",TEXT(MATCH($C59,'2018-08'!$C$2:$C$100,0)+1,0)))="",INDIRECT(CONCATENATE("'2018-07'!U",TEXT(MATCH($C59,'2018-07'!$C$2:$C$100,0)+1,0)))="",AND(INDIRECT(CONCATENATE("'2018-08'!U",TEXT(MATCH($C59,'2018-08'!$C$2:$C$100,0)+1,0)))="",INDIRECT(CONCATENATE("'2018-07'!U",TEXT(MATCH($C59,'2018-07'!$C$2:$C$100,0)+1,0)))="")),"Н/Д",INDIRECT(CONCATENATE("'2018-08'!U",TEXT(MATCH($C59,'2018-08'!$C$2:$C$100,0)+1,0)))-INDIRECT(CONCATENATE("'2018-07'!U",TEXT(MATCH($C59,'2018-07'!$C$2:$C$100,0)+1,0))))</f>
        <v>5101733.7000000011</v>
      </c>
      <c r="V59" s="17">
        <f ca="1">IF(OR(INDIRECT(CONCATENATE("'2018-08'!V",TEXT(MATCH($C59,'2018-08'!$C$2:$C$100,0)+1,0)))="",INDIRECT(CONCATENATE("'2018-07'!V",TEXT(MATCH($C59,'2018-07'!$C$2:$C$100,0)+1,0)))="",AND(INDIRECT(CONCATENATE("'2018-08'!V",TEXT(MATCH($C59,'2018-08'!$C$2:$C$100,0)+1,0)))="",INDIRECT(CONCATENATE("'2018-07'!V",TEXT(MATCH($C59,'2018-07'!$C$2:$C$100,0)+1,0)))="")),"Н/Д",INDIRECT(CONCATENATE("'2018-08'!V",TEXT(MATCH($C59,'2018-08'!$C$2:$C$100,0)+1,0)))-INDIRECT(CONCATENATE("'2018-07'!V",TEXT(MATCH($C59,'2018-07'!$C$2:$C$100,0)+1,0))))</f>
        <v>1813909796.9200006</v>
      </c>
      <c r="W59" s="17">
        <f ca="1">IF(OR(INDIRECT(CONCATENATE("'2018-08'!W",TEXT(MATCH($C59,'2018-08'!$C$2:$C$100,0)+1,0)))="",INDIRECT(CONCATENATE("'2018-07'!W",TEXT(MATCH($C59,'2018-07'!$C$2:$C$100,0)+1,0)))="",AND(INDIRECT(CONCATENATE("'2018-08'!W",TEXT(MATCH($C59,'2018-08'!$C$2:$C$100,0)+1,0)))="",INDIRECT(CONCATENATE("'2018-07'!W",TEXT(MATCH($C59,'2018-07'!$C$2:$C$100,0)+1,0)))="")),"Н/Д",INDIRECT(CONCATENATE("'2018-08'!W",TEXT(MATCH($C59,'2018-08'!$C$2:$C$100,0)+1,0)))-INDIRECT(CONCATENATE("'2018-07'!W",TEXT(MATCH($C59,'2018-07'!$C$2:$C$100,0)+1,0))))</f>
        <v>118524684041.64001</v>
      </c>
    </row>
    <row r="60" spans="1:23" x14ac:dyDescent="0.25">
      <c r="A60" s="2" t="s">
        <v>80</v>
      </c>
      <c r="B60" s="2" t="s">
        <v>85</v>
      </c>
      <c r="C60" s="15">
        <v>75000000</v>
      </c>
      <c r="D60" s="2" t="s">
        <v>211</v>
      </c>
      <c r="E60" s="17">
        <f ca="1">IF(OR(INDIRECT(CONCATENATE("'2018-08'!E",TEXT(MATCH($C60,'2018-08'!$C$2:$C$100,0)+1,0)))="",INDIRECT(CONCATENATE("'2018-07'!E",TEXT(MATCH($C60,'2018-07'!$C$2:$C$100,0)+1,0)))="",AND(INDIRECT(CONCATENATE("'2018-08'!E",TEXT(MATCH($C60,'2018-08'!$C$2:$C$100,0)+1,0)))="",INDIRECT(CONCATENATE("'2018-07'!E",TEXT(MATCH($C60,'2018-07'!$C$2:$C$100,0)+1,0)))="")),"Н/Д",INDIRECT(CONCATENATE("'2018-08'!E",TEXT(MATCH($C60,'2018-08'!$C$2:$C$100,0)+1,0)))-INDIRECT(CONCATENATE("'2018-07'!E",TEXT(MATCH($C60,'2018-07'!$C$2:$C$100,0)+1,0))))</f>
        <v>21032987554.179993</v>
      </c>
      <c r="F60" s="17">
        <f ca="1">IF(OR(INDIRECT(CONCATENATE("'2018-08'!F",TEXT(MATCH($C60,'2018-08'!$C$2:$C$100,0)+1,0)))="",INDIRECT(CONCATENATE("'2018-07'!F",TEXT(MATCH($C60,'2018-07'!$C$2:$C$100,0)+1,0)))="",AND(INDIRECT(CONCATENATE("'2018-08'!F",TEXT(MATCH($C60,'2018-08'!$C$2:$C$100,0)+1,0)))="",INDIRECT(CONCATENATE("'2018-07'!F",TEXT(MATCH($C60,'2018-07'!$C$2:$C$100,0)+1,0)))="")),"Н/Д",INDIRECT(CONCATENATE("'2018-08'!F",TEXT(MATCH($C60,'2018-08'!$C$2:$C$100,0)+1,0)))-INDIRECT(CONCATENATE("'2018-07'!F",TEXT(MATCH($C60,'2018-07'!$C$2:$C$100,0)+1,0))))</f>
        <v>19111427543.569992</v>
      </c>
      <c r="G60" s="17">
        <f ca="1">IF(OR(INDIRECT(CONCATENATE("'2018-08'!G",TEXT(MATCH($C60,'2018-08'!$C$2:$C$100,0)+1,0)))="",INDIRECT(CONCATENATE("'2018-07'!G",TEXT(MATCH($C60,'2018-07'!$C$2:$C$100,0)+1,0)))="",AND(INDIRECT(CONCATENATE("'2018-08'!G",TEXT(MATCH($C60,'2018-08'!$C$2:$C$100,0)+1,0)))="",INDIRECT(CONCATENATE("'2018-07'!G",TEXT(MATCH($C60,'2018-07'!$C$2:$C$100,0)+1,0)))="")),"Н/Д",INDIRECT(CONCATENATE("'2018-08'!G",TEXT(MATCH($C60,'2018-08'!$C$2:$C$100,0)+1,0)))-INDIRECT(CONCATENATE("'2018-07'!G",TEXT(MATCH($C60,'2018-07'!$C$2:$C$100,0)+1,0))))</f>
        <v>5506387508.3799973</v>
      </c>
      <c r="H60" s="17">
        <f ca="1">IF(OR(INDIRECT(CONCATENATE("'2018-08'!H",TEXT(MATCH($C60,'2018-08'!$C$2:$C$100,0)+1,0)))="",INDIRECT(CONCATENATE("'2018-07'!H",TEXT(MATCH($C60,'2018-07'!$C$2:$C$100,0)+1,0)))="",AND(INDIRECT(CONCATENATE("'2018-08'!H",TEXT(MATCH($C60,'2018-08'!$C$2:$C$100,0)+1,0)))="",INDIRECT(CONCATENATE("'2018-07'!H",TEXT(MATCH($C60,'2018-07'!$C$2:$C$100,0)+1,0)))="")),"Н/Д",INDIRECT(CONCATENATE("'2018-08'!H",TEXT(MATCH($C60,'2018-08'!$C$2:$C$100,0)+1,0)))-INDIRECT(CONCATENATE("'2018-07'!H",TEXT(MATCH($C60,'2018-07'!$C$2:$C$100,0)+1,0))))</f>
        <v>7901546431.5</v>
      </c>
      <c r="I60" s="17">
        <f ca="1">IF(OR(INDIRECT(CONCATENATE("'2018-08'!I",TEXT(MATCH($C60,'2018-08'!$C$2:$C$100,0)+1,0)))="",INDIRECT(CONCATENATE("'2018-07'!I",TEXT(MATCH($C60,'2018-07'!$C$2:$C$100,0)+1,0)))="",AND(INDIRECT(CONCATENATE("'2018-08'!I",TEXT(MATCH($C60,'2018-08'!$C$2:$C$100,0)+1,0)))="",INDIRECT(CONCATENATE("'2018-07'!I",TEXT(MATCH($C60,'2018-07'!$C$2:$C$100,0)+1,0)))="")),"Н/Д",INDIRECT(CONCATENATE("'2018-08'!I",TEXT(MATCH($C60,'2018-08'!$C$2:$C$100,0)+1,0)))-INDIRECT(CONCATENATE("'2018-07'!I",TEXT(MATCH($C60,'2018-07'!$C$2:$C$100,0)+1,0))))</f>
        <v>822399976.6699996</v>
      </c>
      <c r="J60" s="17" t="str">
        <f ca="1">IF(OR(INDIRECT(CONCATENATE("'2018-08'!J",TEXT(MATCH($C60,'2018-08'!$C$2:$C$100,0)+1,0)))="",INDIRECT(CONCATENATE("'2018-07'!J",TEXT(MATCH($C60,'2018-07'!$C$2:$C$100,0)+1,0)))="",AND(INDIRECT(CONCATENATE("'2018-08'!J",TEXT(MATCH($C60,'2018-08'!$C$2:$C$100,0)+1,0)))="",INDIRECT(CONCATENATE("'2018-07'!J",TEXT(MATCH($C60,'2018-07'!$C$2:$C$100,0)+1,0)))="")),"Н/Д",INDIRECT(CONCATENATE("'2018-08'!J",TEXT(MATCH($C60,'2018-08'!$C$2:$C$100,0)+1,0)))-INDIRECT(CONCATENATE("'2018-07'!J",TEXT(MATCH($C60,'2018-07'!$C$2:$C$100,0)+1,0))))</f>
        <v>Н/Д</v>
      </c>
      <c r="K60" s="17">
        <f ca="1">IF(OR(INDIRECT(CONCATENATE("'2018-08'!K",TEXT(MATCH($C60,'2018-08'!$C$2:$C$100,0)+1,0)))="",INDIRECT(CONCATENATE("'2018-07'!K",TEXT(MATCH($C60,'2018-07'!$C$2:$C$100,0)+1,0)))="",AND(INDIRECT(CONCATENATE("'2018-08'!K",TEXT(MATCH($C60,'2018-08'!$C$2:$C$100,0)+1,0)))="",INDIRECT(CONCATENATE("'2018-07'!K",TEXT(MATCH($C60,'2018-07'!$C$2:$C$100,0)+1,0)))="")),"Н/Д",INDIRECT(CONCATENATE("'2018-08'!K",TEXT(MATCH($C60,'2018-08'!$C$2:$C$100,0)+1,0)))-INDIRECT(CONCATENATE("'2018-07'!K",TEXT(MATCH($C60,'2018-07'!$C$2:$C$100,0)+1,0))))</f>
        <v>1591851775.6899996</v>
      </c>
      <c r="L60" s="17">
        <f ca="1">IF(OR(INDIRECT(CONCATENATE("'2018-08'!L",TEXT(MATCH($C60,'2018-08'!$C$2:$C$100,0)+1,0)))="",INDIRECT(CONCATENATE("'2018-07'!L",TEXT(MATCH($C60,'2018-07'!$C$2:$C$100,0)+1,0)))="",AND(INDIRECT(CONCATENATE("'2018-08'!L",TEXT(MATCH($C60,'2018-08'!$C$2:$C$100,0)+1,0)))="",INDIRECT(CONCATENATE("'2018-07'!L",TEXT(MATCH($C60,'2018-07'!$C$2:$C$100,0)+1,0)))="")),"Н/Д",INDIRECT(CONCATENATE("'2018-08'!L",TEXT(MATCH($C60,'2018-08'!$C$2:$C$100,0)+1,0)))-INDIRECT(CONCATENATE("'2018-07'!L",TEXT(MATCH($C60,'2018-07'!$C$2:$C$100,0)+1,0))))</f>
        <v>2419270652.5899982</v>
      </c>
      <c r="M60" s="17">
        <f ca="1">IF(OR(INDIRECT(CONCATENATE("'2018-08'!M",TEXT(MATCH($C60,'2018-08'!$C$2:$C$100,0)+1,0)))="",INDIRECT(CONCATENATE("'2018-07'!M",TEXT(MATCH($C60,'2018-07'!$C$2:$C$100,0)+1,0)))="",AND(INDIRECT(CONCATENATE("'2018-08'!M",TEXT(MATCH($C60,'2018-08'!$C$2:$C$100,0)+1,0)))="",INDIRECT(CONCATENATE("'2018-07'!M",TEXT(MATCH($C60,'2018-07'!$C$2:$C$100,0)+1,0)))="")),"Н/Д",INDIRECT(CONCATENATE("'2018-08'!M",TEXT(MATCH($C60,'2018-08'!$C$2:$C$100,0)+1,0)))-INDIRECT(CONCATENATE("'2018-07'!M",TEXT(MATCH($C60,'2018-07'!$C$2:$C$100,0)+1,0))))</f>
        <v>129012628.88999999</v>
      </c>
      <c r="N60" s="17">
        <f ca="1">IF(OR(INDIRECT(CONCATENATE("'2018-08'!N",TEXT(MATCH($C60,'2018-08'!$C$2:$C$100,0)+1,0)))="",INDIRECT(CONCATENATE("'2018-07'!N",TEXT(MATCH($C60,'2018-07'!$C$2:$C$100,0)+1,0)))="",AND(INDIRECT(CONCATENATE("'2018-08'!N",TEXT(MATCH($C60,'2018-08'!$C$2:$C$100,0)+1,0)))="",INDIRECT(CONCATENATE("'2018-07'!N",TEXT(MATCH($C60,'2018-07'!$C$2:$C$100,0)+1,0)))="")),"Н/Д",INDIRECT(CONCATENATE("'2018-08'!N",TEXT(MATCH($C60,'2018-08'!$C$2:$C$100,0)+1,0)))-INDIRECT(CONCATENATE("'2018-07'!NE",TEXT(MATCH($C60,'2018-07'!$C$2:$C$100,0)+1,0))))</f>
        <v>604842535.88999999</v>
      </c>
      <c r="O60" s="17">
        <f ca="1">IF(OR(INDIRECT(CONCATENATE("'2018-08'!O",TEXT(MATCH($C60,'2018-08'!$C$2:$C$100,0)+1,0)))="",INDIRECT(CONCATENATE("'2018-07'!O",TEXT(MATCH($C60,'2018-07'!$C$2:$C$100,0)+1,0)))="",AND(INDIRECT(CONCATENATE("'2018-08'!O",TEXT(MATCH($C60,'2018-08'!$C$2:$C$100,0)+1,0)))="",INDIRECT(CONCATENATE("'2018-07'!O",TEXT(MATCH($C60,'2018-07'!$C$2:$C$100,0)+1,0)))="")),"Н/Д",INDIRECT(CONCATENATE("'2018-08'!O",TEXT(MATCH($C60,'2018-08'!$C$2:$C$100,0)+1,0)))-INDIRECT(CONCATENATE("'2018-07'!O",TEXT(MATCH($C60,'2018-07'!$C$2:$C$100,0)+1,0))))</f>
        <v>338199.88</v>
      </c>
      <c r="P60" s="17">
        <f ca="1">IF(OR(INDIRECT(CONCATENATE("'2018-08'!P",TEXT(MATCH($C60,'2018-08'!$C$2:$C$100,0)+1,0)))="",INDIRECT(CONCATENATE("'2018-07'!P",TEXT(MATCH($C60,'2018-07'!$C$2:$C$100,0)+1,0)))="",AND(INDIRECT(CONCATENATE("'2018-08'!P",TEXT(MATCH($C60,'2018-08'!$C$2:$C$100,0)+1,0)))="",INDIRECT(CONCATENATE("'2018-07'!P",TEXT(MATCH($C60,'2018-07'!$C$2:$C$100,0)+1,0)))="")),"Н/Д",INDIRECT(CONCATENATE("'2018-08'!P",TEXT(MATCH($C60,'2018-08'!$C$2:$C$100,0)+1,0)))-INDIRECT(CONCATENATE("'2018-07'!P",TEXT(MATCH($C60,'2018-07'!$C$2:$C$100,0)+1,0))))</f>
        <v>322749584.74000001</v>
      </c>
      <c r="Q60" s="17">
        <f ca="1">IF(OR(INDIRECT(CONCATENATE("'2018-08'!Q",TEXT(MATCH($C60,'2018-08'!$C$2:$C$100,0)+1,0)))="",INDIRECT(CONCATENATE("'2018-07'!Q",TEXT(MATCH($C60,'2018-07'!$C$2:$C$100,0)+1,0)))="",AND(INDIRECT(CONCATENATE("'2018-08'!Q",TEXT(MATCH($C60,'2018-08'!$C$2:$C$100,0)+1,0)))="",INDIRECT(CONCATENATE("'2018-07'!Q",TEXT(MATCH($C60,'2018-07'!$C$2:$C$100,0)+1,0)))="")),"Н/Д",INDIRECT(CONCATENATE("'2018-08'!Q",TEXT(MATCH($C60,'2018-08'!$C$2:$C$100,0)+1,0)))-INDIRECT(CONCATENATE("'2018-07'!Q",TEXT(MATCH($C60,'2018-07'!$C$2:$C$100,0)+1,0))))</f>
        <v>29540461.700000018</v>
      </c>
      <c r="R60" s="17">
        <f ca="1">IF(OR(INDIRECT(CONCATENATE("'2018-08'!R",TEXT(MATCH($C60,'2018-08'!$C$2:$C$100,0)+1,0)))="",INDIRECT(CONCATENATE("'2018-07'!R",TEXT(MATCH($C60,'2018-07'!$C$2:$C$100,0)+1,0)))="",AND(INDIRECT(CONCATENATE("'2018-08'!R",TEXT(MATCH($C60,'2018-08'!$C$2:$C$100,0)+1,0)))="",INDIRECT(CONCATENATE("'2018-07'!R",TEXT(MATCH($C60,'2018-07'!$C$2:$C$100,0)+1,0)))="")),"Н/Д",INDIRECT(CONCATENATE("'2018-08'!R",TEXT(MATCH($C60,'2018-08'!$C$2:$C$100,0)+1,0)))-INDIRECT(CONCATENATE("'2018-07'!R",TEXT(MATCH($C60,'2018-07'!$C$2:$C$100,0)+1,0))))</f>
        <v>59495320.080000043</v>
      </c>
      <c r="S60" s="17">
        <f ca="1">IF(OR(INDIRECT(CONCATENATE("'2018-08'!S",TEXT(MATCH($C60,'2018-08'!$C$2:$C$100,0)+1,0)))="",INDIRECT(CONCATENATE("'2018-07'!S",TEXT(MATCH($C60,'2018-07'!$C$2:$C$100,0)+1,0)))="",AND(INDIRECT(CONCATENATE("'2018-08'!S",TEXT(MATCH($C60,'2018-08'!$C$2:$C$100,0)+1,0)))="",INDIRECT(CONCATENATE("'2018-07'!S",TEXT(MATCH($C60,'2018-07'!$C$2:$C$100,0)+1,0)))="")),"Н/Д",INDIRECT(CONCATENATE("'2018-08'!S",TEXT(MATCH($C60,'2018-08'!$C$2:$C$100,0)+1,0)))-INDIRECT(CONCATENATE("'2018-07'!S",TEXT(MATCH($C60,'2018-07'!$C$2:$C$100,0)+1,0))))</f>
        <v>366000</v>
      </c>
      <c r="T60" s="17">
        <f ca="1">IF(OR(INDIRECT(CONCATENATE("'2018-08'!T",TEXT(MATCH($C60,'2018-08'!$C$2:$C$100,0)+1,0)))="",INDIRECT(CONCATENATE("'2018-07'!T",TEXT(MATCH($C60,'2018-07'!$C$2:$C$100,0)+1,0)))="",AND(INDIRECT(CONCATENATE("'2018-08'!T",TEXT(MATCH($C60,'2018-08'!$C$2:$C$100,0)+1,0)))="",INDIRECT(CONCATENATE("'2018-07'!T",TEXT(MATCH($C60,'2018-07'!$C$2:$C$100,0)+1,0)))="")),"Н/Д",INDIRECT(CONCATENATE("'2018-08'!T",TEXT(MATCH($C60,'2018-08'!$C$2:$C$100,0)+1,0)))-INDIRECT(CONCATENATE("'2018-07'!T",TEXT(MATCH($C60,'2018-07'!$C$2:$C$100,0)+1,0))))</f>
        <v>165571283.77999997</v>
      </c>
      <c r="U60" s="17">
        <f ca="1">IF(OR(INDIRECT(CONCATENATE("'2018-08'!U",TEXT(MATCH($C60,'2018-08'!$C$2:$C$100,0)+1,0)))="",INDIRECT(CONCATENATE("'2018-07'!U",TEXT(MATCH($C60,'2018-07'!$C$2:$C$100,0)+1,0)))="",AND(INDIRECT(CONCATENATE("'2018-08'!U",TEXT(MATCH($C60,'2018-08'!$C$2:$C$100,0)+1,0)))="",INDIRECT(CONCATENATE("'2018-07'!U",TEXT(MATCH($C60,'2018-07'!$C$2:$C$100,0)+1,0)))="")),"Н/Д",INDIRECT(CONCATENATE("'2018-08'!U",TEXT(MATCH($C60,'2018-08'!$C$2:$C$100,0)+1,0)))-INDIRECT(CONCATENATE("'2018-07'!U",TEXT(MATCH($C60,'2018-07'!$C$2:$C$100,0)+1,0))))</f>
        <v>14273645.399999999</v>
      </c>
      <c r="V60" s="17">
        <f ca="1">IF(OR(INDIRECT(CONCATENATE("'2018-08'!V",TEXT(MATCH($C60,'2018-08'!$C$2:$C$100,0)+1,0)))="",INDIRECT(CONCATENATE("'2018-07'!V",TEXT(MATCH($C60,'2018-07'!$C$2:$C$100,0)+1,0)))="",AND(INDIRECT(CONCATENATE("'2018-08'!V",TEXT(MATCH($C60,'2018-08'!$C$2:$C$100,0)+1,0)))="",INDIRECT(CONCATENATE("'2018-07'!V",TEXT(MATCH($C60,'2018-07'!$C$2:$C$100,0)+1,0)))="")),"Н/Д",INDIRECT(CONCATENATE("'2018-08'!V",TEXT(MATCH($C60,'2018-08'!$C$2:$C$100,0)+1,0)))-INDIRECT(CONCATENATE("'2018-07'!V",TEXT(MATCH($C60,'2018-07'!$C$2:$C$100,0)+1,0))))</f>
        <v>1921560010.6100006</v>
      </c>
      <c r="W60" s="17">
        <f ca="1">IF(OR(INDIRECT(CONCATENATE("'2018-08'!W",TEXT(MATCH($C60,'2018-08'!$C$2:$C$100,0)+1,0)))="",INDIRECT(CONCATENATE("'2018-07'!W",TEXT(MATCH($C60,'2018-07'!$C$2:$C$100,0)+1,0)))="",AND(INDIRECT(CONCATENATE("'2018-08'!W",TEXT(MATCH($C60,'2018-08'!$C$2:$C$100,0)+1,0)))="",INDIRECT(CONCATENATE("'2018-07'!W",TEXT(MATCH($C60,'2018-07'!$C$2:$C$100,0)+1,0)))="")),"Н/Д",INDIRECT(CONCATENATE("'2018-08'!W",TEXT(MATCH($C60,'2018-08'!$C$2:$C$100,0)+1,0)))-INDIRECT(CONCATENATE("'2018-07'!W",TEXT(MATCH($C60,'2018-07'!$C$2:$C$100,0)+1,0))))</f>
        <v>61119292287.839996</v>
      </c>
    </row>
    <row r="61" spans="1:23" x14ac:dyDescent="0.25">
      <c r="A61" s="2" t="s">
        <v>80</v>
      </c>
      <c r="B61" s="2" t="s">
        <v>86</v>
      </c>
      <c r="C61" s="15">
        <v>71900000</v>
      </c>
      <c r="D61" s="2" t="s">
        <v>211</v>
      </c>
      <c r="E61" s="17">
        <f ca="1">IF(OR(INDIRECT(CONCATENATE("'2018-08'!E",TEXT(MATCH($C61,'2018-08'!$C$2:$C$100,0)+1,0)))="",INDIRECT(CONCATENATE("'2018-07'!E",TEXT(MATCH($C61,'2018-07'!$C$2:$C$100,0)+1,0)))="",AND(INDIRECT(CONCATENATE("'2018-08'!E",TEXT(MATCH($C61,'2018-08'!$C$2:$C$100,0)+1,0)))="",INDIRECT(CONCATENATE("'2018-07'!E",TEXT(MATCH($C61,'2018-07'!$C$2:$C$100,0)+1,0)))="")),"Н/Д",INDIRECT(CONCATENATE("'2018-08'!E",TEXT(MATCH($C61,'2018-08'!$C$2:$C$100,0)+1,0)))-INDIRECT(CONCATENATE("'2018-07'!E",TEXT(MATCH($C61,'2018-07'!$C$2:$C$100,0)+1,0))))</f>
        <v>32578902919.37999</v>
      </c>
      <c r="F61" s="17">
        <f ca="1">IF(OR(INDIRECT(CONCATENATE("'2018-08'!F",TEXT(MATCH($C61,'2018-08'!$C$2:$C$100,0)+1,0)))="",INDIRECT(CONCATENATE("'2018-07'!F",TEXT(MATCH($C61,'2018-07'!$C$2:$C$100,0)+1,0)))="",AND(INDIRECT(CONCATENATE("'2018-08'!F",TEXT(MATCH($C61,'2018-08'!$C$2:$C$100,0)+1,0)))="",INDIRECT(CONCATENATE("'2018-07'!F",TEXT(MATCH($C61,'2018-07'!$C$2:$C$100,0)+1,0)))="")),"Н/Д",INDIRECT(CONCATENATE("'2018-08'!F",TEXT(MATCH($C61,'2018-08'!$C$2:$C$100,0)+1,0)))-INDIRECT(CONCATENATE("'2018-07'!F",TEXT(MATCH($C61,'2018-07'!$C$2:$C$100,0)+1,0))))</f>
        <v>32183077088.789993</v>
      </c>
      <c r="G61" s="17">
        <f ca="1">IF(OR(INDIRECT(CONCATENATE("'2018-08'!G",TEXT(MATCH($C61,'2018-08'!$C$2:$C$100,0)+1,0)))="",INDIRECT(CONCATENATE("'2018-07'!G",TEXT(MATCH($C61,'2018-07'!$C$2:$C$100,0)+1,0)))="",AND(INDIRECT(CONCATENATE("'2018-08'!G",TEXT(MATCH($C61,'2018-08'!$C$2:$C$100,0)+1,0)))="",INDIRECT(CONCATENATE("'2018-07'!G",TEXT(MATCH($C61,'2018-07'!$C$2:$C$100,0)+1,0)))="")),"Н/Д",INDIRECT(CONCATENATE("'2018-08'!G",TEXT(MATCH($C61,'2018-08'!$C$2:$C$100,0)+1,0)))-INDIRECT(CONCATENATE("'2018-07'!G",TEXT(MATCH($C61,'2018-07'!$C$2:$C$100,0)+1,0))))</f>
        <v>8561610405.0400009</v>
      </c>
      <c r="H61" s="17">
        <f ca="1">IF(OR(INDIRECT(CONCATENATE("'2018-08'!H",TEXT(MATCH($C61,'2018-08'!$C$2:$C$100,0)+1,0)))="",INDIRECT(CONCATENATE("'2018-07'!H",TEXT(MATCH($C61,'2018-07'!$C$2:$C$100,0)+1,0)))="",AND(INDIRECT(CONCATENATE("'2018-08'!H",TEXT(MATCH($C61,'2018-08'!$C$2:$C$100,0)+1,0)))="",INDIRECT(CONCATENATE("'2018-07'!H",TEXT(MATCH($C61,'2018-07'!$C$2:$C$100,0)+1,0)))="")),"Н/Д",INDIRECT(CONCATENATE("'2018-08'!H",TEXT(MATCH($C61,'2018-08'!$C$2:$C$100,0)+1,0)))-INDIRECT(CONCATENATE("'2018-07'!H",TEXT(MATCH($C61,'2018-07'!$C$2:$C$100,0)+1,0))))</f>
        <v>4297693879.079998</v>
      </c>
      <c r="I61" s="17">
        <f ca="1">IF(OR(INDIRECT(CONCATENATE("'2018-08'!I",TEXT(MATCH($C61,'2018-08'!$C$2:$C$100,0)+1,0)))="",INDIRECT(CONCATENATE("'2018-07'!I",TEXT(MATCH($C61,'2018-07'!$C$2:$C$100,0)+1,0)))="",AND(INDIRECT(CONCATENATE("'2018-08'!I",TEXT(MATCH($C61,'2018-08'!$C$2:$C$100,0)+1,0)))="",INDIRECT(CONCATENATE("'2018-07'!I",TEXT(MATCH($C61,'2018-07'!$C$2:$C$100,0)+1,0)))="")),"Н/Д",INDIRECT(CONCATENATE("'2018-08'!I",TEXT(MATCH($C61,'2018-08'!$C$2:$C$100,0)+1,0)))-INDIRECT(CONCATENATE("'2018-07'!I",TEXT(MATCH($C61,'2018-07'!$C$2:$C$100,0)+1,0))))</f>
        <v>199144788.13000011</v>
      </c>
      <c r="J61" s="17" t="str">
        <f ca="1">IF(OR(INDIRECT(CONCATENATE("'2018-08'!J",TEXT(MATCH($C61,'2018-08'!$C$2:$C$100,0)+1,0)))="",INDIRECT(CONCATENATE("'2018-07'!J",TEXT(MATCH($C61,'2018-07'!$C$2:$C$100,0)+1,0)))="",AND(INDIRECT(CONCATENATE("'2018-08'!J",TEXT(MATCH($C61,'2018-08'!$C$2:$C$100,0)+1,0)))="",INDIRECT(CONCATENATE("'2018-07'!J",TEXT(MATCH($C61,'2018-07'!$C$2:$C$100,0)+1,0)))="")),"Н/Д",INDIRECT(CONCATENATE("'2018-08'!J",TEXT(MATCH($C61,'2018-08'!$C$2:$C$100,0)+1,0)))-INDIRECT(CONCATENATE("'2018-07'!J",TEXT(MATCH($C61,'2018-07'!$C$2:$C$100,0)+1,0))))</f>
        <v>Н/Д</v>
      </c>
      <c r="K61" s="17">
        <f ca="1">IF(OR(INDIRECT(CONCATENATE("'2018-08'!K",TEXT(MATCH($C61,'2018-08'!$C$2:$C$100,0)+1,0)))="",INDIRECT(CONCATENATE("'2018-07'!K",TEXT(MATCH($C61,'2018-07'!$C$2:$C$100,0)+1,0)))="",AND(INDIRECT(CONCATENATE("'2018-08'!K",TEXT(MATCH($C61,'2018-08'!$C$2:$C$100,0)+1,0)))="",INDIRECT(CONCATENATE("'2018-07'!K",TEXT(MATCH($C61,'2018-07'!$C$2:$C$100,0)+1,0)))="")),"Н/Д",INDIRECT(CONCATENATE("'2018-08'!K",TEXT(MATCH($C61,'2018-08'!$C$2:$C$100,0)+1,0)))-INDIRECT(CONCATENATE("'2018-07'!K",TEXT(MATCH($C61,'2018-07'!$C$2:$C$100,0)+1,0))))</f>
        <v>314675383.74000001</v>
      </c>
      <c r="L61" s="17">
        <f ca="1">IF(OR(INDIRECT(CONCATENATE("'2018-08'!L",TEXT(MATCH($C61,'2018-08'!$C$2:$C$100,0)+1,0)))="",INDIRECT(CONCATENATE("'2018-07'!L",TEXT(MATCH($C61,'2018-07'!$C$2:$C$100,0)+1,0)))="",AND(INDIRECT(CONCATENATE("'2018-08'!L",TEXT(MATCH($C61,'2018-08'!$C$2:$C$100,0)+1,0)))="",INDIRECT(CONCATENATE("'2018-07'!L",TEXT(MATCH($C61,'2018-07'!$C$2:$C$100,0)+1,0)))="")),"Н/Д",INDIRECT(CONCATENATE("'2018-08'!L",TEXT(MATCH($C61,'2018-08'!$C$2:$C$100,0)+1,0)))-INDIRECT(CONCATENATE("'2018-07'!L",TEXT(MATCH($C61,'2018-07'!$C$2:$C$100,0)+1,0))))</f>
        <v>18246904175.050003</v>
      </c>
      <c r="M61" s="17">
        <f ca="1">IF(OR(INDIRECT(CONCATENATE("'2018-08'!M",TEXT(MATCH($C61,'2018-08'!$C$2:$C$100,0)+1,0)))="",INDIRECT(CONCATENATE("'2018-07'!M",TEXT(MATCH($C61,'2018-07'!$C$2:$C$100,0)+1,0)))="",AND(INDIRECT(CONCATENATE("'2018-08'!M",TEXT(MATCH($C61,'2018-08'!$C$2:$C$100,0)+1,0)))="",INDIRECT(CONCATENATE("'2018-07'!M",TEXT(MATCH($C61,'2018-07'!$C$2:$C$100,0)+1,0)))="")),"Н/Д",INDIRECT(CONCATENATE("'2018-08'!M",TEXT(MATCH($C61,'2018-08'!$C$2:$C$100,0)+1,0)))-INDIRECT(CONCATENATE("'2018-07'!M",TEXT(MATCH($C61,'2018-07'!$C$2:$C$100,0)+1,0))))</f>
        <v>-8323609.6999999881</v>
      </c>
      <c r="N61" s="17">
        <f ca="1">IF(OR(INDIRECT(CONCATENATE("'2018-08'!N",TEXT(MATCH($C61,'2018-08'!$C$2:$C$100,0)+1,0)))="",INDIRECT(CONCATENATE("'2018-07'!N",TEXT(MATCH($C61,'2018-07'!$C$2:$C$100,0)+1,0)))="",AND(INDIRECT(CONCATENATE("'2018-08'!N",TEXT(MATCH($C61,'2018-08'!$C$2:$C$100,0)+1,0)))="",INDIRECT(CONCATENATE("'2018-07'!N",TEXT(MATCH($C61,'2018-07'!$C$2:$C$100,0)+1,0)))="")),"Н/Д",INDIRECT(CONCATENATE("'2018-08'!N",TEXT(MATCH($C61,'2018-08'!$C$2:$C$100,0)+1,0)))-INDIRECT(CONCATENATE("'2018-07'!NE",TEXT(MATCH($C61,'2018-07'!$C$2:$C$100,0)+1,0))))</f>
        <v>189118328.55000001</v>
      </c>
      <c r="O61" s="17">
        <f ca="1">IF(OR(INDIRECT(CONCATENATE("'2018-08'!O",TEXT(MATCH($C61,'2018-08'!$C$2:$C$100,0)+1,0)))="",INDIRECT(CONCATENATE("'2018-07'!O",TEXT(MATCH($C61,'2018-07'!$C$2:$C$100,0)+1,0)))="",AND(INDIRECT(CONCATENATE("'2018-08'!O",TEXT(MATCH($C61,'2018-08'!$C$2:$C$100,0)+1,0)))="",INDIRECT(CONCATENATE("'2018-07'!O",TEXT(MATCH($C61,'2018-07'!$C$2:$C$100,0)+1,0)))="")),"Н/Д",INDIRECT(CONCATENATE("'2018-08'!O",TEXT(MATCH($C61,'2018-08'!$C$2:$C$100,0)+1,0)))-INDIRECT(CONCATENATE("'2018-07'!O",TEXT(MATCH($C61,'2018-07'!$C$2:$C$100,0)+1,0))))</f>
        <v>6297.01</v>
      </c>
      <c r="P61" s="17">
        <f ca="1">IF(OR(INDIRECT(CONCATENATE("'2018-08'!P",TEXT(MATCH($C61,'2018-08'!$C$2:$C$100,0)+1,0)))="",INDIRECT(CONCATENATE("'2018-07'!P",TEXT(MATCH($C61,'2018-07'!$C$2:$C$100,0)+1,0)))="",AND(INDIRECT(CONCATENATE("'2018-08'!P",TEXT(MATCH($C61,'2018-08'!$C$2:$C$100,0)+1,0)))="",INDIRECT(CONCATENATE("'2018-07'!P",TEXT(MATCH($C61,'2018-07'!$C$2:$C$100,0)+1,0)))="")),"Н/Д",INDIRECT(CONCATENATE("'2018-08'!P",TEXT(MATCH($C61,'2018-08'!$C$2:$C$100,0)+1,0)))-INDIRECT(CONCATENATE("'2018-07'!P",TEXT(MATCH($C61,'2018-07'!$C$2:$C$100,0)+1,0))))</f>
        <v>294656751.69000006</v>
      </c>
      <c r="Q61" s="17">
        <f ca="1">IF(OR(INDIRECT(CONCATENATE("'2018-08'!Q",TEXT(MATCH($C61,'2018-08'!$C$2:$C$100,0)+1,0)))="",INDIRECT(CONCATENATE("'2018-07'!Q",TEXT(MATCH($C61,'2018-07'!$C$2:$C$100,0)+1,0)))="",AND(INDIRECT(CONCATENATE("'2018-08'!Q",TEXT(MATCH($C61,'2018-08'!$C$2:$C$100,0)+1,0)))="",INDIRECT(CONCATENATE("'2018-07'!Q",TEXT(MATCH($C61,'2018-07'!$C$2:$C$100,0)+1,0)))="")),"Н/Д",INDIRECT(CONCATENATE("'2018-08'!Q",TEXT(MATCH($C61,'2018-08'!$C$2:$C$100,0)+1,0)))-INDIRECT(CONCATENATE("'2018-07'!Q",TEXT(MATCH($C61,'2018-07'!$C$2:$C$100,0)+1,0))))</f>
        <v>104230894.72000003</v>
      </c>
      <c r="R61" s="17">
        <f ca="1">IF(OR(INDIRECT(CONCATENATE("'2018-08'!R",TEXT(MATCH($C61,'2018-08'!$C$2:$C$100,0)+1,0)))="",INDIRECT(CONCATENATE("'2018-07'!R",TEXT(MATCH($C61,'2018-07'!$C$2:$C$100,0)+1,0)))="",AND(INDIRECT(CONCATENATE("'2018-08'!R",TEXT(MATCH($C61,'2018-08'!$C$2:$C$100,0)+1,0)))="",INDIRECT(CONCATENATE("'2018-07'!R",TEXT(MATCH($C61,'2018-07'!$C$2:$C$100,0)+1,0)))="")),"Н/Д",INDIRECT(CONCATENATE("'2018-08'!R",TEXT(MATCH($C61,'2018-08'!$C$2:$C$100,0)+1,0)))-INDIRECT(CONCATENATE("'2018-07'!R",TEXT(MATCH($C61,'2018-07'!$C$2:$C$100,0)+1,0))))</f>
        <v>28102449.539999992</v>
      </c>
      <c r="S61" s="17">
        <f ca="1">IF(OR(INDIRECT(CONCATENATE("'2018-08'!S",TEXT(MATCH($C61,'2018-08'!$C$2:$C$100,0)+1,0)))="",INDIRECT(CONCATENATE("'2018-07'!S",TEXT(MATCH($C61,'2018-07'!$C$2:$C$100,0)+1,0)))="",AND(INDIRECT(CONCATENATE("'2018-08'!S",TEXT(MATCH($C61,'2018-08'!$C$2:$C$100,0)+1,0)))="",INDIRECT(CONCATENATE("'2018-07'!S",TEXT(MATCH($C61,'2018-07'!$C$2:$C$100,0)+1,0)))="")),"Н/Д",INDIRECT(CONCATENATE("'2018-08'!S",TEXT(MATCH($C61,'2018-08'!$C$2:$C$100,0)+1,0)))-INDIRECT(CONCATENATE("'2018-07'!S",TEXT(MATCH($C61,'2018-07'!$C$2:$C$100,0)+1,0))))</f>
        <v>3500</v>
      </c>
      <c r="T61" s="17">
        <f ca="1">IF(OR(INDIRECT(CONCATENATE("'2018-08'!T",TEXT(MATCH($C61,'2018-08'!$C$2:$C$100,0)+1,0)))="",INDIRECT(CONCATENATE("'2018-07'!T",TEXT(MATCH($C61,'2018-07'!$C$2:$C$100,0)+1,0)))="",AND(INDIRECT(CONCATENATE("'2018-08'!T",TEXT(MATCH($C61,'2018-08'!$C$2:$C$100,0)+1,0)))="",INDIRECT(CONCATENATE("'2018-07'!T",TEXT(MATCH($C61,'2018-07'!$C$2:$C$100,0)+1,0)))="")),"Н/Д",INDIRECT(CONCATENATE("'2018-08'!T",TEXT(MATCH($C61,'2018-08'!$C$2:$C$100,0)+1,0)))-INDIRECT(CONCATENATE("'2018-07'!T",TEXT(MATCH($C61,'2018-07'!$C$2:$C$100,0)+1,0))))</f>
        <v>102332210.63000011</v>
      </c>
      <c r="U61" s="17">
        <f ca="1">IF(OR(INDIRECT(CONCATENATE("'2018-08'!U",TEXT(MATCH($C61,'2018-08'!$C$2:$C$100,0)+1,0)))="",INDIRECT(CONCATENATE("'2018-07'!U",TEXT(MATCH($C61,'2018-07'!$C$2:$C$100,0)+1,0)))="",AND(INDIRECT(CONCATENATE("'2018-08'!U",TEXT(MATCH($C61,'2018-08'!$C$2:$C$100,0)+1,0)))="",INDIRECT(CONCATENATE("'2018-07'!U",TEXT(MATCH($C61,'2018-07'!$C$2:$C$100,0)+1,0)))="")),"Н/Д",INDIRECT(CONCATENATE("'2018-08'!U",TEXT(MATCH($C61,'2018-08'!$C$2:$C$100,0)+1,0)))-INDIRECT(CONCATENATE("'2018-07'!U",TEXT(MATCH($C61,'2018-07'!$C$2:$C$100,0)+1,0))))</f>
        <v>-1346685.870000001</v>
      </c>
      <c r="V61" s="17">
        <f ca="1">IF(OR(INDIRECT(CONCATENATE("'2018-08'!V",TEXT(MATCH($C61,'2018-08'!$C$2:$C$100,0)+1,0)))="",INDIRECT(CONCATENATE("'2018-07'!V",TEXT(MATCH($C61,'2018-07'!$C$2:$C$100,0)+1,0)))="",AND(INDIRECT(CONCATENATE("'2018-08'!V",TEXT(MATCH($C61,'2018-08'!$C$2:$C$100,0)+1,0)))="",INDIRECT(CONCATENATE("'2018-07'!V",TEXT(MATCH($C61,'2018-07'!$C$2:$C$100,0)+1,0)))="")),"Н/Д",INDIRECT(CONCATENATE("'2018-08'!V",TEXT(MATCH($C61,'2018-08'!$C$2:$C$100,0)+1,0)))-INDIRECT(CONCATENATE("'2018-07'!V",TEXT(MATCH($C61,'2018-07'!$C$2:$C$100,0)+1,0))))</f>
        <v>395825830.59000015</v>
      </c>
      <c r="W61" s="17">
        <f ca="1">IF(OR(INDIRECT(CONCATENATE("'2018-08'!W",TEXT(MATCH($C61,'2018-08'!$C$2:$C$100,0)+1,0)))="",INDIRECT(CONCATENATE("'2018-07'!W",TEXT(MATCH($C61,'2018-07'!$C$2:$C$100,0)+1,0)))="",AND(INDIRECT(CONCATENATE("'2018-08'!W",TEXT(MATCH($C61,'2018-08'!$C$2:$C$100,0)+1,0)))="",INDIRECT(CONCATENATE("'2018-07'!W",TEXT(MATCH($C61,'2018-07'!$C$2:$C$100,0)+1,0)))="")),"Н/Д",INDIRECT(CONCATENATE("'2018-08'!W",TEXT(MATCH($C61,'2018-08'!$C$2:$C$100,0)+1,0)))-INDIRECT(CONCATENATE("'2018-07'!W",TEXT(MATCH($C61,'2018-07'!$C$2:$C$100,0)+1,0))))</f>
        <v>97322409039.610046</v>
      </c>
    </row>
    <row r="62" spans="1:23" x14ac:dyDescent="0.25">
      <c r="A62" s="2" t="s">
        <v>87</v>
      </c>
      <c r="B62" s="2" t="s">
        <v>88</v>
      </c>
      <c r="C62" s="15">
        <v>14000000</v>
      </c>
      <c r="D62" s="2" t="s">
        <v>211</v>
      </c>
      <c r="E62" s="17">
        <f ca="1">IF(OR(INDIRECT(CONCATENATE("'2018-08'!E",TEXT(MATCH($C62,'2018-08'!$C$2:$C$100,0)+1,0)))="",INDIRECT(CONCATENATE("'2018-07'!E",TEXT(MATCH($C62,'2018-07'!$C$2:$C$100,0)+1,0)))="",AND(INDIRECT(CONCATENATE("'2018-08'!E",TEXT(MATCH($C62,'2018-08'!$C$2:$C$100,0)+1,0)))="",INDIRECT(CONCATENATE("'2018-07'!E",TEXT(MATCH($C62,'2018-07'!$C$2:$C$100,0)+1,0)))="")),"Н/Д",INDIRECT(CONCATENATE("'2018-08'!E",TEXT(MATCH($C62,'2018-08'!$C$2:$C$100,0)+1,0)))-INDIRECT(CONCATENATE("'2018-07'!E",TEXT(MATCH($C62,'2018-07'!$C$2:$C$100,0)+1,0))))</f>
        <v>9829448920.3199997</v>
      </c>
      <c r="F62" s="17">
        <f ca="1">IF(OR(INDIRECT(CONCATENATE("'2018-08'!F",TEXT(MATCH($C62,'2018-08'!$C$2:$C$100,0)+1,0)))="",INDIRECT(CONCATENATE("'2018-07'!F",TEXT(MATCH($C62,'2018-07'!$C$2:$C$100,0)+1,0)))="",AND(INDIRECT(CONCATENATE("'2018-08'!F",TEXT(MATCH($C62,'2018-08'!$C$2:$C$100,0)+1,0)))="",INDIRECT(CONCATENATE("'2018-07'!F",TEXT(MATCH($C62,'2018-07'!$C$2:$C$100,0)+1,0)))="")),"Н/Д",INDIRECT(CONCATENATE("'2018-08'!F",TEXT(MATCH($C62,'2018-08'!$C$2:$C$100,0)+1,0)))-INDIRECT(CONCATENATE("'2018-07'!F",TEXT(MATCH($C62,'2018-07'!$C$2:$C$100,0)+1,0))))</f>
        <v>9131333808.8600006</v>
      </c>
      <c r="G62" s="17">
        <f ca="1">IF(OR(INDIRECT(CONCATENATE("'2018-08'!G",TEXT(MATCH($C62,'2018-08'!$C$2:$C$100,0)+1,0)))="",INDIRECT(CONCATENATE("'2018-07'!G",TEXT(MATCH($C62,'2018-07'!$C$2:$C$100,0)+1,0)))="",AND(INDIRECT(CONCATENATE("'2018-08'!G",TEXT(MATCH($C62,'2018-08'!$C$2:$C$100,0)+1,0)))="",INDIRECT(CONCATENATE("'2018-07'!G",TEXT(MATCH($C62,'2018-07'!$C$2:$C$100,0)+1,0)))="")),"Н/Д",INDIRECT(CONCATENATE("'2018-08'!G",TEXT(MATCH($C62,'2018-08'!$C$2:$C$100,0)+1,0)))-INDIRECT(CONCATENATE("'2018-07'!G",TEXT(MATCH($C62,'2018-07'!$C$2:$C$100,0)+1,0))))</f>
        <v>3245515297.5599995</v>
      </c>
      <c r="H62" s="17">
        <f ca="1">IF(OR(INDIRECT(CONCATENATE("'2018-08'!H",TEXT(MATCH($C62,'2018-08'!$C$2:$C$100,0)+1,0)))="",INDIRECT(CONCATENATE("'2018-07'!H",TEXT(MATCH($C62,'2018-07'!$C$2:$C$100,0)+1,0)))="",AND(INDIRECT(CONCATENATE("'2018-08'!H",TEXT(MATCH($C62,'2018-08'!$C$2:$C$100,0)+1,0)))="",INDIRECT(CONCATENATE("'2018-07'!H",TEXT(MATCH($C62,'2018-07'!$C$2:$C$100,0)+1,0)))="")),"Н/Д",INDIRECT(CONCATENATE("'2018-08'!H",TEXT(MATCH($C62,'2018-08'!$C$2:$C$100,0)+1,0)))-INDIRECT(CONCATENATE("'2018-07'!H",TEXT(MATCH($C62,'2018-07'!$C$2:$C$100,0)+1,0))))</f>
        <v>2275987202.4200001</v>
      </c>
      <c r="I62" s="17">
        <f ca="1">IF(OR(INDIRECT(CONCATENATE("'2018-08'!I",TEXT(MATCH($C62,'2018-08'!$C$2:$C$100,0)+1,0)))="",INDIRECT(CONCATENATE("'2018-07'!I",TEXT(MATCH($C62,'2018-07'!$C$2:$C$100,0)+1,0)))="",AND(INDIRECT(CONCATENATE("'2018-08'!I",TEXT(MATCH($C62,'2018-08'!$C$2:$C$100,0)+1,0)))="",INDIRECT(CONCATENATE("'2018-07'!I",TEXT(MATCH($C62,'2018-07'!$C$2:$C$100,0)+1,0)))="")),"Н/Д",INDIRECT(CONCATENATE("'2018-08'!I",TEXT(MATCH($C62,'2018-08'!$C$2:$C$100,0)+1,0)))-INDIRECT(CONCATENATE("'2018-07'!I",TEXT(MATCH($C62,'2018-07'!$C$2:$C$100,0)+1,0))))</f>
        <v>654806698.67999983</v>
      </c>
      <c r="J62" s="17" t="str">
        <f ca="1">IF(OR(INDIRECT(CONCATENATE("'2018-08'!J",TEXT(MATCH($C62,'2018-08'!$C$2:$C$100,0)+1,0)))="",INDIRECT(CONCATENATE("'2018-07'!J",TEXT(MATCH($C62,'2018-07'!$C$2:$C$100,0)+1,0)))="",AND(INDIRECT(CONCATENATE("'2018-08'!J",TEXT(MATCH($C62,'2018-08'!$C$2:$C$100,0)+1,0)))="",INDIRECT(CONCATENATE("'2018-07'!J",TEXT(MATCH($C62,'2018-07'!$C$2:$C$100,0)+1,0)))="")),"Н/Д",INDIRECT(CONCATENATE("'2018-08'!J",TEXT(MATCH($C62,'2018-08'!$C$2:$C$100,0)+1,0)))-INDIRECT(CONCATENATE("'2018-07'!J",TEXT(MATCH($C62,'2018-07'!$C$2:$C$100,0)+1,0))))</f>
        <v>Н/Д</v>
      </c>
      <c r="K62" s="17">
        <f ca="1">IF(OR(INDIRECT(CONCATENATE("'2018-08'!K",TEXT(MATCH($C62,'2018-08'!$C$2:$C$100,0)+1,0)))="",INDIRECT(CONCATENATE("'2018-07'!K",TEXT(MATCH($C62,'2018-07'!$C$2:$C$100,0)+1,0)))="",AND(INDIRECT(CONCATENATE("'2018-08'!K",TEXT(MATCH($C62,'2018-08'!$C$2:$C$100,0)+1,0)))="",INDIRECT(CONCATENATE("'2018-07'!K",TEXT(MATCH($C62,'2018-07'!$C$2:$C$100,0)+1,0)))="")),"Н/Д",INDIRECT(CONCATENATE("'2018-08'!K",TEXT(MATCH($C62,'2018-08'!$C$2:$C$100,0)+1,0)))-INDIRECT(CONCATENATE("'2018-07'!K",TEXT(MATCH($C62,'2018-07'!$C$2:$C$100,0)+1,0))))</f>
        <v>599407229.95000005</v>
      </c>
      <c r="L62" s="17">
        <f ca="1">IF(OR(INDIRECT(CONCATENATE("'2018-08'!L",TEXT(MATCH($C62,'2018-08'!$C$2:$C$100,0)+1,0)))="",INDIRECT(CONCATENATE("'2018-07'!L",TEXT(MATCH($C62,'2018-07'!$C$2:$C$100,0)+1,0)))="",AND(INDIRECT(CONCATENATE("'2018-08'!L",TEXT(MATCH($C62,'2018-08'!$C$2:$C$100,0)+1,0)))="",INDIRECT(CONCATENATE("'2018-07'!L",TEXT(MATCH($C62,'2018-07'!$C$2:$C$100,0)+1,0)))="")),"Н/Д",INDIRECT(CONCATENATE("'2018-08'!L",TEXT(MATCH($C62,'2018-08'!$C$2:$C$100,0)+1,0)))-INDIRECT(CONCATENATE("'2018-07'!L",TEXT(MATCH($C62,'2018-07'!$C$2:$C$100,0)+1,0))))</f>
        <v>1637630196.1899996</v>
      </c>
      <c r="M62" s="17">
        <f ca="1">IF(OR(INDIRECT(CONCATENATE("'2018-08'!M",TEXT(MATCH($C62,'2018-08'!$C$2:$C$100,0)+1,0)))="",INDIRECT(CONCATENATE("'2018-07'!M",TEXT(MATCH($C62,'2018-07'!$C$2:$C$100,0)+1,0)))="",AND(INDIRECT(CONCATENATE("'2018-08'!M",TEXT(MATCH($C62,'2018-08'!$C$2:$C$100,0)+1,0)))="",INDIRECT(CONCATENATE("'2018-07'!M",TEXT(MATCH($C62,'2018-07'!$C$2:$C$100,0)+1,0)))="")),"Н/Д",INDIRECT(CONCATENATE("'2018-08'!M",TEXT(MATCH($C62,'2018-08'!$C$2:$C$100,0)+1,0)))-INDIRECT(CONCATENATE("'2018-07'!M",TEXT(MATCH($C62,'2018-07'!$C$2:$C$100,0)+1,0))))</f>
        <v>80113389.029999971</v>
      </c>
      <c r="N62" s="17">
        <f ca="1">IF(OR(INDIRECT(CONCATENATE("'2018-08'!N",TEXT(MATCH($C62,'2018-08'!$C$2:$C$100,0)+1,0)))="",INDIRECT(CONCATENATE("'2018-07'!N",TEXT(MATCH($C62,'2018-07'!$C$2:$C$100,0)+1,0)))="",AND(INDIRECT(CONCATENATE("'2018-08'!N",TEXT(MATCH($C62,'2018-08'!$C$2:$C$100,0)+1,0)))="",INDIRECT(CONCATENATE("'2018-07'!N",TEXT(MATCH($C62,'2018-07'!$C$2:$C$100,0)+1,0)))="")),"Н/Д",INDIRECT(CONCATENATE("'2018-08'!N",TEXT(MATCH($C62,'2018-08'!$C$2:$C$100,0)+1,0)))-INDIRECT(CONCATENATE("'2018-07'!NE",TEXT(MATCH($C62,'2018-07'!$C$2:$C$100,0)+1,0))))</f>
        <v>276301106.01999998</v>
      </c>
      <c r="O62" s="17">
        <f ca="1">IF(OR(INDIRECT(CONCATENATE("'2018-08'!O",TEXT(MATCH($C62,'2018-08'!$C$2:$C$100,0)+1,0)))="",INDIRECT(CONCATENATE("'2018-07'!O",TEXT(MATCH($C62,'2018-07'!$C$2:$C$100,0)+1,0)))="",AND(INDIRECT(CONCATENATE("'2018-08'!O",TEXT(MATCH($C62,'2018-08'!$C$2:$C$100,0)+1,0)))="",INDIRECT(CONCATENATE("'2018-07'!O",TEXT(MATCH($C62,'2018-07'!$C$2:$C$100,0)+1,0)))="")),"Н/Д",INDIRECT(CONCATENATE("'2018-08'!O",TEXT(MATCH($C62,'2018-08'!$C$2:$C$100,0)+1,0)))-INDIRECT(CONCATENATE("'2018-07'!O",TEXT(MATCH($C62,'2018-07'!$C$2:$C$100,0)+1,0))))</f>
        <v>212.91000000000349</v>
      </c>
      <c r="P62" s="17">
        <f ca="1">IF(OR(INDIRECT(CONCATENATE("'2018-08'!P",TEXT(MATCH($C62,'2018-08'!$C$2:$C$100,0)+1,0)))="",INDIRECT(CONCATENATE("'2018-07'!P",TEXT(MATCH($C62,'2018-07'!$C$2:$C$100,0)+1,0)))="",AND(INDIRECT(CONCATENATE("'2018-08'!P",TEXT(MATCH($C62,'2018-08'!$C$2:$C$100,0)+1,0)))="",INDIRECT(CONCATENATE("'2018-07'!P",TEXT(MATCH($C62,'2018-07'!$C$2:$C$100,0)+1,0)))="")),"Н/Д",INDIRECT(CONCATENATE("'2018-08'!P",TEXT(MATCH($C62,'2018-08'!$C$2:$C$100,0)+1,0)))-INDIRECT(CONCATENATE("'2018-07'!P",TEXT(MATCH($C62,'2018-07'!$C$2:$C$100,0)+1,0))))</f>
        <v>372657964.81999993</v>
      </c>
      <c r="Q62" s="17">
        <f ca="1">IF(OR(INDIRECT(CONCATENATE("'2018-08'!Q",TEXT(MATCH($C62,'2018-08'!$C$2:$C$100,0)+1,0)))="",INDIRECT(CONCATENATE("'2018-07'!Q",TEXT(MATCH($C62,'2018-07'!$C$2:$C$100,0)+1,0)))="",AND(INDIRECT(CONCATENATE("'2018-08'!Q",TEXT(MATCH($C62,'2018-08'!$C$2:$C$100,0)+1,0)))="",INDIRECT(CONCATENATE("'2018-07'!Q",TEXT(MATCH($C62,'2018-07'!$C$2:$C$100,0)+1,0)))="")),"Н/Д",INDIRECT(CONCATENATE("'2018-08'!Q",TEXT(MATCH($C62,'2018-08'!$C$2:$C$100,0)+1,0)))-INDIRECT(CONCATENATE("'2018-07'!Q",TEXT(MATCH($C62,'2018-07'!$C$2:$C$100,0)+1,0))))</f>
        <v>27305586.469999999</v>
      </c>
      <c r="R62" s="17">
        <f ca="1">IF(OR(INDIRECT(CONCATENATE("'2018-08'!R",TEXT(MATCH($C62,'2018-08'!$C$2:$C$100,0)+1,0)))="",INDIRECT(CONCATENATE("'2018-07'!R",TEXT(MATCH($C62,'2018-07'!$C$2:$C$100,0)+1,0)))="",AND(INDIRECT(CONCATENATE("'2018-08'!R",TEXT(MATCH($C62,'2018-08'!$C$2:$C$100,0)+1,0)))="",INDIRECT(CONCATENATE("'2018-07'!R",TEXT(MATCH($C62,'2018-07'!$C$2:$C$100,0)+1,0)))="")),"Н/Д",INDIRECT(CONCATENATE("'2018-08'!R",TEXT(MATCH($C62,'2018-08'!$C$2:$C$100,0)+1,0)))-INDIRECT(CONCATENATE("'2018-07'!R",TEXT(MATCH($C62,'2018-07'!$C$2:$C$100,0)+1,0))))</f>
        <v>45526772.24000001</v>
      </c>
      <c r="S62" s="17">
        <f ca="1">IF(OR(INDIRECT(CONCATENATE("'2018-08'!S",TEXT(MATCH($C62,'2018-08'!$C$2:$C$100,0)+1,0)))="",INDIRECT(CONCATENATE("'2018-07'!S",TEXT(MATCH($C62,'2018-07'!$C$2:$C$100,0)+1,0)))="",AND(INDIRECT(CONCATENATE("'2018-08'!S",TEXT(MATCH($C62,'2018-08'!$C$2:$C$100,0)+1,0)))="",INDIRECT(CONCATENATE("'2018-07'!S",TEXT(MATCH($C62,'2018-07'!$C$2:$C$100,0)+1,0)))="")),"Н/Д",INDIRECT(CONCATENATE("'2018-08'!S",TEXT(MATCH($C62,'2018-08'!$C$2:$C$100,0)+1,0)))-INDIRECT(CONCATENATE("'2018-07'!S",TEXT(MATCH($C62,'2018-07'!$C$2:$C$100,0)+1,0))))</f>
        <v>882065.63999999966</v>
      </c>
      <c r="T62" s="17">
        <f ca="1">IF(OR(INDIRECT(CONCATENATE("'2018-08'!T",TEXT(MATCH($C62,'2018-08'!$C$2:$C$100,0)+1,0)))="",INDIRECT(CONCATENATE("'2018-07'!T",TEXT(MATCH($C62,'2018-07'!$C$2:$C$100,0)+1,0)))="",AND(INDIRECT(CONCATENATE("'2018-08'!T",TEXT(MATCH($C62,'2018-08'!$C$2:$C$100,0)+1,0)))="",INDIRECT(CONCATENATE("'2018-07'!T",TEXT(MATCH($C62,'2018-07'!$C$2:$C$100,0)+1,0)))="")),"Н/Д",INDIRECT(CONCATENATE("'2018-08'!T",TEXT(MATCH($C62,'2018-08'!$C$2:$C$100,0)+1,0)))-INDIRECT(CONCATENATE("'2018-07'!T",TEXT(MATCH($C62,'2018-07'!$C$2:$C$100,0)+1,0))))</f>
        <v>115517818.41999996</v>
      </c>
      <c r="U62" s="17">
        <f ca="1">IF(OR(INDIRECT(CONCATENATE("'2018-08'!U",TEXT(MATCH($C62,'2018-08'!$C$2:$C$100,0)+1,0)))="",INDIRECT(CONCATENATE("'2018-07'!U",TEXT(MATCH($C62,'2018-07'!$C$2:$C$100,0)+1,0)))="",AND(INDIRECT(CONCATENATE("'2018-08'!U",TEXT(MATCH($C62,'2018-08'!$C$2:$C$100,0)+1,0)))="",INDIRECT(CONCATENATE("'2018-07'!U",TEXT(MATCH($C62,'2018-07'!$C$2:$C$100,0)+1,0)))="")),"Н/Д",INDIRECT(CONCATENATE("'2018-08'!U",TEXT(MATCH($C62,'2018-08'!$C$2:$C$100,0)+1,0)))-INDIRECT(CONCATENATE("'2018-07'!U",TEXT(MATCH($C62,'2018-07'!$C$2:$C$100,0)+1,0))))</f>
        <v>9953970.7599999905</v>
      </c>
      <c r="V62" s="17">
        <f ca="1">IF(OR(INDIRECT(CONCATENATE("'2018-08'!V",TEXT(MATCH($C62,'2018-08'!$C$2:$C$100,0)+1,0)))="",INDIRECT(CONCATENATE("'2018-07'!V",TEXT(MATCH($C62,'2018-07'!$C$2:$C$100,0)+1,0)))="",AND(INDIRECT(CONCATENATE("'2018-08'!V",TEXT(MATCH($C62,'2018-08'!$C$2:$C$100,0)+1,0)))="",INDIRECT(CONCATENATE("'2018-07'!V",TEXT(MATCH($C62,'2018-07'!$C$2:$C$100,0)+1,0)))="")),"Н/Д",INDIRECT(CONCATENATE("'2018-08'!V",TEXT(MATCH($C62,'2018-08'!$C$2:$C$100,0)+1,0)))-INDIRECT(CONCATENATE("'2018-07'!V",TEXT(MATCH($C62,'2018-07'!$C$2:$C$100,0)+1,0))))</f>
        <v>698115111.46000004</v>
      </c>
      <c r="W62" s="17">
        <f ca="1">IF(OR(INDIRECT(CONCATENATE("'2018-08'!W",TEXT(MATCH($C62,'2018-08'!$C$2:$C$100,0)+1,0)))="",INDIRECT(CONCATENATE("'2018-07'!W",TEXT(MATCH($C62,'2018-07'!$C$2:$C$100,0)+1,0)))="",AND(INDIRECT(CONCATENATE("'2018-08'!W",TEXT(MATCH($C62,'2018-08'!$C$2:$C$100,0)+1,0)))="",INDIRECT(CONCATENATE("'2018-07'!W",TEXT(MATCH($C62,'2018-07'!$C$2:$C$100,0)+1,0)))="")),"Н/Д",INDIRECT(CONCATENATE("'2018-08'!W",TEXT(MATCH($C62,'2018-08'!$C$2:$C$100,0)+1,0)))-INDIRECT(CONCATENATE("'2018-07'!W",TEXT(MATCH($C62,'2018-07'!$C$2:$C$100,0)+1,0))))</f>
        <v>28774116465.470001</v>
      </c>
    </row>
    <row r="63" spans="1:23" x14ac:dyDescent="0.25">
      <c r="A63" s="2" t="s">
        <v>87</v>
      </c>
      <c r="B63" s="2" t="s">
        <v>89</v>
      </c>
      <c r="C63" s="15">
        <v>15000000</v>
      </c>
      <c r="D63" s="2" t="s">
        <v>211</v>
      </c>
      <c r="E63" s="17">
        <f ca="1">IF(OR(INDIRECT(CONCATENATE("'2018-08'!E",TEXT(MATCH($C63,'2018-08'!$C$2:$C$100,0)+1,0)))="",INDIRECT(CONCATENATE("'2018-07'!E",TEXT(MATCH($C63,'2018-07'!$C$2:$C$100,0)+1,0)))="",AND(INDIRECT(CONCATENATE("'2018-08'!E",TEXT(MATCH($C63,'2018-08'!$C$2:$C$100,0)+1,0)))="",INDIRECT(CONCATENATE("'2018-07'!E",TEXT(MATCH($C63,'2018-07'!$C$2:$C$100,0)+1,0)))="")),"Н/Д",INDIRECT(CONCATENATE("'2018-08'!E",TEXT(MATCH($C63,'2018-08'!$C$2:$C$100,0)+1,0)))-INDIRECT(CONCATENATE("'2018-07'!E",TEXT(MATCH($C63,'2018-07'!$C$2:$C$100,0)+1,0))))</f>
        <v>5795942661.5399971</v>
      </c>
      <c r="F63" s="17">
        <f ca="1">IF(OR(INDIRECT(CONCATENATE("'2018-08'!F",TEXT(MATCH($C63,'2018-08'!$C$2:$C$100,0)+1,0)))="",INDIRECT(CONCATENATE("'2018-07'!F",TEXT(MATCH($C63,'2018-07'!$C$2:$C$100,0)+1,0)))="",AND(INDIRECT(CONCATENATE("'2018-08'!F",TEXT(MATCH($C63,'2018-08'!$C$2:$C$100,0)+1,0)))="",INDIRECT(CONCATENATE("'2018-07'!F",TEXT(MATCH($C63,'2018-07'!$C$2:$C$100,0)+1,0)))="")),"Н/Д",INDIRECT(CONCATENATE("'2018-08'!F",TEXT(MATCH($C63,'2018-08'!$C$2:$C$100,0)+1,0)))-INDIRECT(CONCATENATE("'2018-07'!F",TEXT(MATCH($C63,'2018-07'!$C$2:$C$100,0)+1,0))))</f>
        <v>4110642656.2999992</v>
      </c>
      <c r="G63" s="17">
        <f ca="1">IF(OR(INDIRECT(CONCATENATE("'2018-08'!G",TEXT(MATCH($C63,'2018-08'!$C$2:$C$100,0)+1,0)))="",INDIRECT(CONCATENATE("'2018-07'!G",TEXT(MATCH($C63,'2018-07'!$C$2:$C$100,0)+1,0)))="",AND(INDIRECT(CONCATENATE("'2018-08'!G",TEXT(MATCH($C63,'2018-08'!$C$2:$C$100,0)+1,0)))="",INDIRECT(CONCATENATE("'2018-07'!G",TEXT(MATCH($C63,'2018-07'!$C$2:$C$100,0)+1,0)))="")),"Н/Д",INDIRECT(CONCATENATE("'2018-08'!G",TEXT(MATCH($C63,'2018-08'!$C$2:$C$100,0)+1,0)))-INDIRECT(CONCATENATE("'2018-07'!G",TEXT(MATCH($C63,'2018-07'!$C$2:$C$100,0)+1,0))))</f>
        <v>510683342.11000013</v>
      </c>
      <c r="H63" s="17">
        <f ca="1">IF(OR(INDIRECT(CONCATENATE("'2018-08'!H",TEXT(MATCH($C63,'2018-08'!$C$2:$C$100,0)+1,0)))="",INDIRECT(CONCATENATE("'2018-07'!H",TEXT(MATCH($C63,'2018-07'!$C$2:$C$100,0)+1,0)))="",AND(INDIRECT(CONCATENATE("'2018-08'!H",TEXT(MATCH($C63,'2018-08'!$C$2:$C$100,0)+1,0)))="",INDIRECT(CONCATENATE("'2018-07'!H",TEXT(MATCH($C63,'2018-07'!$C$2:$C$100,0)+1,0)))="")),"Н/Д",INDIRECT(CONCATENATE("'2018-08'!H",TEXT(MATCH($C63,'2018-08'!$C$2:$C$100,0)+1,0)))-INDIRECT(CONCATENATE("'2018-07'!H",TEXT(MATCH($C63,'2018-07'!$C$2:$C$100,0)+1,0))))</f>
        <v>1511222763.79</v>
      </c>
      <c r="I63" s="17">
        <f ca="1">IF(OR(INDIRECT(CONCATENATE("'2018-08'!I",TEXT(MATCH($C63,'2018-08'!$C$2:$C$100,0)+1,0)))="",INDIRECT(CONCATENATE("'2018-07'!I",TEXT(MATCH($C63,'2018-07'!$C$2:$C$100,0)+1,0)))="",AND(INDIRECT(CONCATENATE("'2018-08'!I",TEXT(MATCH($C63,'2018-08'!$C$2:$C$100,0)+1,0)))="",INDIRECT(CONCATENATE("'2018-07'!I",TEXT(MATCH($C63,'2018-07'!$C$2:$C$100,0)+1,0)))="")),"Н/Д",INDIRECT(CONCATENATE("'2018-08'!I",TEXT(MATCH($C63,'2018-08'!$C$2:$C$100,0)+1,0)))-INDIRECT(CONCATENATE("'2018-07'!I",TEXT(MATCH($C63,'2018-07'!$C$2:$C$100,0)+1,0))))</f>
        <v>393106578.56999993</v>
      </c>
      <c r="J63" s="17" t="str">
        <f ca="1">IF(OR(INDIRECT(CONCATENATE("'2018-08'!J",TEXT(MATCH($C63,'2018-08'!$C$2:$C$100,0)+1,0)))="",INDIRECT(CONCATENATE("'2018-07'!J",TEXT(MATCH($C63,'2018-07'!$C$2:$C$100,0)+1,0)))="",AND(INDIRECT(CONCATENATE("'2018-08'!J",TEXT(MATCH($C63,'2018-08'!$C$2:$C$100,0)+1,0)))="",INDIRECT(CONCATENATE("'2018-07'!J",TEXT(MATCH($C63,'2018-07'!$C$2:$C$100,0)+1,0)))="")),"Н/Д",INDIRECT(CONCATENATE("'2018-08'!J",TEXT(MATCH($C63,'2018-08'!$C$2:$C$100,0)+1,0)))-INDIRECT(CONCATENATE("'2018-07'!J",TEXT(MATCH($C63,'2018-07'!$C$2:$C$100,0)+1,0))))</f>
        <v>Н/Д</v>
      </c>
      <c r="K63" s="17">
        <f ca="1">IF(OR(INDIRECT(CONCATENATE("'2018-08'!K",TEXT(MATCH($C63,'2018-08'!$C$2:$C$100,0)+1,0)))="",INDIRECT(CONCATENATE("'2018-07'!K",TEXT(MATCH($C63,'2018-07'!$C$2:$C$100,0)+1,0)))="",AND(INDIRECT(CONCATENATE("'2018-08'!K",TEXT(MATCH($C63,'2018-08'!$C$2:$C$100,0)+1,0)))="",INDIRECT(CONCATENATE("'2018-07'!K",TEXT(MATCH($C63,'2018-07'!$C$2:$C$100,0)+1,0)))="")),"Н/Д",INDIRECT(CONCATENATE("'2018-08'!K",TEXT(MATCH($C63,'2018-08'!$C$2:$C$100,0)+1,0)))-INDIRECT(CONCATENATE("'2018-07'!K",TEXT(MATCH($C63,'2018-07'!$C$2:$C$100,0)+1,0))))</f>
        <v>497653721.76999998</v>
      </c>
      <c r="L63" s="17">
        <f ca="1">IF(OR(INDIRECT(CONCATENATE("'2018-08'!L",TEXT(MATCH($C63,'2018-08'!$C$2:$C$100,0)+1,0)))="",INDIRECT(CONCATENATE("'2018-07'!L",TEXT(MATCH($C63,'2018-07'!$C$2:$C$100,0)+1,0)))="",AND(INDIRECT(CONCATENATE("'2018-08'!L",TEXT(MATCH($C63,'2018-08'!$C$2:$C$100,0)+1,0)))="",INDIRECT(CONCATENATE("'2018-07'!L",TEXT(MATCH($C63,'2018-07'!$C$2:$C$100,0)+1,0)))="")),"Н/Д",INDIRECT(CONCATENATE("'2018-08'!L",TEXT(MATCH($C63,'2018-08'!$C$2:$C$100,0)+1,0)))-INDIRECT(CONCATENATE("'2018-07'!L",TEXT(MATCH($C63,'2018-07'!$C$2:$C$100,0)+1,0))))</f>
        <v>914922866.1400001</v>
      </c>
      <c r="M63" s="17">
        <f ca="1">IF(OR(INDIRECT(CONCATENATE("'2018-08'!M",TEXT(MATCH($C63,'2018-08'!$C$2:$C$100,0)+1,0)))="",INDIRECT(CONCATENATE("'2018-07'!M",TEXT(MATCH($C63,'2018-07'!$C$2:$C$100,0)+1,0)))="",AND(INDIRECT(CONCATENATE("'2018-08'!M",TEXT(MATCH($C63,'2018-08'!$C$2:$C$100,0)+1,0)))="",INDIRECT(CONCATENATE("'2018-07'!M",TEXT(MATCH($C63,'2018-07'!$C$2:$C$100,0)+1,0)))="")),"Н/Д",INDIRECT(CONCATENATE("'2018-08'!M",TEXT(MATCH($C63,'2018-08'!$C$2:$C$100,0)+1,0)))-INDIRECT(CONCATENATE("'2018-07'!M",TEXT(MATCH($C63,'2018-07'!$C$2:$C$100,0)+1,0))))</f>
        <v>1488560.7700000005</v>
      </c>
      <c r="N63" s="17">
        <f ca="1">IF(OR(INDIRECT(CONCATENATE("'2018-08'!N",TEXT(MATCH($C63,'2018-08'!$C$2:$C$100,0)+1,0)))="",INDIRECT(CONCATENATE("'2018-07'!N",TEXT(MATCH($C63,'2018-07'!$C$2:$C$100,0)+1,0)))="",AND(INDIRECT(CONCATENATE("'2018-08'!N",TEXT(MATCH($C63,'2018-08'!$C$2:$C$100,0)+1,0)))="",INDIRECT(CONCATENATE("'2018-07'!N",TEXT(MATCH($C63,'2018-07'!$C$2:$C$100,0)+1,0)))="")),"Н/Д",INDIRECT(CONCATENATE("'2018-08'!N",TEXT(MATCH($C63,'2018-08'!$C$2:$C$100,0)+1,0)))-INDIRECT(CONCATENATE("'2018-07'!NE",TEXT(MATCH($C63,'2018-07'!$C$2:$C$100,0)+1,0))))</f>
        <v>164928560.62</v>
      </c>
      <c r="O63" s="17">
        <f ca="1">IF(OR(INDIRECT(CONCATENATE("'2018-08'!O",TEXT(MATCH($C63,'2018-08'!$C$2:$C$100,0)+1,0)))="",INDIRECT(CONCATENATE("'2018-07'!O",TEXT(MATCH($C63,'2018-07'!$C$2:$C$100,0)+1,0)))="",AND(INDIRECT(CONCATENATE("'2018-08'!O",TEXT(MATCH($C63,'2018-08'!$C$2:$C$100,0)+1,0)))="",INDIRECT(CONCATENATE("'2018-07'!O",TEXT(MATCH($C63,'2018-07'!$C$2:$C$100,0)+1,0)))="")),"Н/Д",INDIRECT(CONCATENATE("'2018-08'!O",TEXT(MATCH($C63,'2018-08'!$C$2:$C$100,0)+1,0)))-INDIRECT(CONCATENATE("'2018-07'!O",TEXT(MATCH($C63,'2018-07'!$C$2:$C$100,0)+1,0))))</f>
        <v>34.789999999993597</v>
      </c>
      <c r="P63" s="17">
        <f ca="1">IF(OR(INDIRECT(CONCATENATE("'2018-08'!P",TEXT(MATCH($C63,'2018-08'!$C$2:$C$100,0)+1,0)))="",INDIRECT(CONCATENATE("'2018-07'!P",TEXT(MATCH($C63,'2018-07'!$C$2:$C$100,0)+1,0)))="",AND(INDIRECT(CONCATENATE("'2018-08'!P",TEXT(MATCH($C63,'2018-08'!$C$2:$C$100,0)+1,0)))="",INDIRECT(CONCATENATE("'2018-07'!P",TEXT(MATCH($C63,'2018-07'!$C$2:$C$100,0)+1,0)))="")),"Н/Д",INDIRECT(CONCATENATE("'2018-08'!P",TEXT(MATCH($C63,'2018-08'!$C$2:$C$100,0)+1,0)))-INDIRECT(CONCATENATE("'2018-07'!P",TEXT(MATCH($C63,'2018-07'!$C$2:$C$100,0)+1,0))))</f>
        <v>119453314.54000002</v>
      </c>
      <c r="Q63" s="17">
        <f ca="1">IF(OR(INDIRECT(CONCATENATE("'2018-08'!Q",TEXT(MATCH($C63,'2018-08'!$C$2:$C$100,0)+1,0)))="",INDIRECT(CONCATENATE("'2018-07'!Q",TEXT(MATCH($C63,'2018-07'!$C$2:$C$100,0)+1,0)))="",AND(INDIRECT(CONCATENATE("'2018-08'!Q",TEXT(MATCH($C63,'2018-08'!$C$2:$C$100,0)+1,0)))="",INDIRECT(CONCATENATE("'2018-07'!Q",TEXT(MATCH($C63,'2018-07'!$C$2:$C$100,0)+1,0)))="")),"Н/Д",INDIRECT(CONCATENATE("'2018-08'!Q",TEXT(MATCH($C63,'2018-08'!$C$2:$C$100,0)+1,0)))-INDIRECT(CONCATENATE("'2018-07'!Q",TEXT(MATCH($C63,'2018-07'!$C$2:$C$100,0)+1,0))))</f>
        <v>20871820.279999986</v>
      </c>
      <c r="R63" s="17">
        <f ca="1">IF(OR(INDIRECT(CONCATENATE("'2018-08'!R",TEXT(MATCH($C63,'2018-08'!$C$2:$C$100,0)+1,0)))="",INDIRECT(CONCATENATE("'2018-07'!R",TEXT(MATCH($C63,'2018-07'!$C$2:$C$100,0)+1,0)))="",AND(INDIRECT(CONCATENATE("'2018-08'!R",TEXT(MATCH($C63,'2018-08'!$C$2:$C$100,0)+1,0)))="",INDIRECT(CONCATENATE("'2018-07'!R",TEXT(MATCH($C63,'2018-07'!$C$2:$C$100,0)+1,0)))="")),"Н/Д",INDIRECT(CONCATENATE("'2018-08'!R",TEXT(MATCH($C63,'2018-08'!$C$2:$C$100,0)+1,0)))-INDIRECT(CONCATENATE("'2018-07'!R",TEXT(MATCH($C63,'2018-07'!$C$2:$C$100,0)+1,0))))</f>
        <v>43520230.569999993</v>
      </c>
      <c r="S63" s="17">
        <f ca="1">IF(OR(INDIRECT(CONCATENATE("'2018-08'!S",TEXT(MATCH($C63,'2018-08'!$C$2:$C$100,0)+1,0)))="",INDIRECT(CONCATENATE("'2018-07'!S",TEXT(MATCH($C63,'2018-07'!$C$2:$C$100,0)+1,0)))="",AND(INDIRECT(CONCATENATE("'2018-08'!S",TEXT(MATCH($C63,'2018-08'!$C$2:$C$100,0)+1,0)))="",INDIRECT(CONCATENATE("'2018-07'!S",TEXT(MATCH($C63,'2018-07'!$C$2:$C$100,0)+1,0)))="")),"Н/Д",INDIRECT(CONCATENATE("'2018-08'!S",TEXT(MATCH($C63,'2018-08'!$C$2:$C$100,0)+1,0)))-INDIRECT(CONCATENATE("'2018-07'!S",TEXT(MATCH($C63,'2018-07'!$C$2:$C$100,0)+1,0))))</f>
        <v>6251686.8499999978</v>
      </c>
      <c r="T63" s="17">
        <f ca="1">IF(OR(INDIRECT(CONCATENATE("'2018-08'!T",TEXT(MATCH($C63,'2018-08'!$C$2:$C$100,0)+1,0)))="",INDIRECT(CONCATENATE("'2018-07'!T",TEXT(MATCH($C63,'2018-07'!$C$2:$C$100,0)+1,0)))="",AND(INDIRECT(CONCATENATE("'2018-08'!T",TEXT(MATCH($C63,'2018-08'!$C$2:$C$100,0)+1,0)))="",INDIRECT(CONCATENATE("'2018-07'!T",TEXT(MATCH($C63,'2018-07'!$C$2:$C$100,0)+1,0)))="")),"Н/Д",INDIRECT(CONCATENATE("'2018-08'!T",TEXT(MATCH($C63,'2018-08'!$C$2:$C$100,0)+1,0)))-INDIRECT(CONCATENATE("'2018-07'!T",TEXT(MATCH($C63,'2018-07'!$C$2:$C$100,0)+1,0))))</f>
        <v>73901924.620000005</v>
      </c>
      <c r="U63" s="17">
        <f ca="1">IF(OR(INDIRECT(CONCATENATE("'2018-08'!U",TEXT(MATCH($C63,'2018-08'!$C$2:$C$100,0)+1,0)))="",INDIRECT(CONCATENATE("'2018-07'!U",TEXT(MATCH($C63,'2018-07'!$C$2:$C$100,0)+1,0)))="",AND(INDIRECT(CONCATENATE("'2018-08'!U",TEXT(MATCH($C63,'2018-08'!$C$2:$C$100,0)+1,0)))="",INDIRECT(CONCATENATE("'2018-07'!U",TEXT(MATCH($C63,'2018-07'!$C$2:$C$100,0)+1,0)))="")),"Н/Д",INDIRECT(CONCATENATE("'2018-08'!U",TEXT(MATCH($C63,'2018-08'!$C$2:$C$100,0)+1,0)))-INDIRECT(CONCATENATE("'2018-07'!U",TEXT(MATCH($C63,'2018-07'!$C$2:$C$100,0)+1,0))))</f>
        <v>-19356089.849999998</v>
      </c>
      <c r="V63" s="17">
        <f ca="1">IF(OR(INDIRECT(CONCATENATE("'2018-08'!V",TEXT(MATCH($C63,'2018-08'!$C$2:$C$100,0)+1,0)))="",INDIRECT(CONCATENATE("'2018-07'!V",TEXT(MATCH($C63,'2018-07'!$C$2:$C$100,0)+1,0)))="",AND(INDIRECT(CONCATENATE("'2018-08'!V",TEXT(MATCH($C63,'2018-08'!$C$2:$C$100,0)+1,0)))="",INDIRECT(CONCATENATE("'2018-07'!V",TEXT(MATCH($C63,'2018-07'!$C$2:$C$100,0)+1,0)))="")),"Н/Д",INDIRECT(CONCATENATE("'2018-08'!V",TEXT(MATCH($C63,'2018-08'!$C$2:$C$100,0)+1,0)))-INDIRECT(CONCATENATE("'2018-07'!V",TEXT(MATCH($C63,'2018-07'!$C$2:$C$100,0)+1,0))))</f>
        <v>1685300005.2399998</v>
      </c>
      <c r="W63" s="17">
        <f ca="1">IF(OR(INDIRECT(CONCATENATE("'2018-08'!W",TEXT(MATCH($C63,'2018-08'!$C$2:$C$100,0)+1,0)))="",INDIRECT(CONCATENATE("'2018-07'!W",TEXT(MATCH($C63,'2018-07'!$C$2:$C$100,0)+1,0)))="",AND(INDIRECT(CONCATENATE("'2018-08'!W",TEXT(MATCH($C63,'2018-08'!$C$2:$C$100,0)+1,0)))="",INDIRECT(CONCATENATE("'2018-07'!W",TEXT(MATCH($C63,'2018-07'!$C$2:$C$100,0)+1,0)))="")),"Н/Д",INDIRECT(CONCATENATE("'2018-08'!W",TEXT(MATCH($C63,'2018-08'!$C$2:$C$100,0)+1,0)))-INDIRECT(CONCATENATE("'2018-07'!W",TEXT(MATCH($C63,'2018-07'!$C$2:$C$100,0)+1,0))))</f>
        <v>15691173282.37999</v>
      </c>
    </row>
    <row r="64" spans="1:23" x14ac:dyDescent="0.25">
      <c r="A64" s="2" t="s">
        <v>87</v>
      </c>
      <c r="B64" s="2" t="s">
        <v>90</v>
      </c>
      <c r="C64" s="15">
        <v>17000000</v>
      </c>
      <c r="D64" s="2" t="s">
        <v>211</v>
      </c>
      <c r="E64" s="17">
        <f ca="1">IF(OR(INDIRECT(CONCATENATE("'2018-08'!E",TEXT(MATCH($C64,'2018-08'!$C$2:$C$100,0)+1,0)))="",INDIRECT(CONCATENATE("'2018-07'!E",TEXT(MATCH($C64,'2018-07'!$C$2:$C$100,0)+1,0)))="",AND(INDIRECT(CONCATENATE("'2018-08'!E",TEXT(MATCH($C64,'2018-08'!$C$2:$C$100,0)+1,0)))="",INDIRECT(CONCATENATE("'2018-07'!E",TEXT(MATCH($C64,'2018-07'!$C$2:$C$100,0)+1,0)))="")),"Н/Д",INDIRECT(CONCATENATE("'2018-08'!E",TEXT(MATCH($C64,'2018-08'!$C$2:$C$100,0)+1,0)))-INDIRECT(CONCATENATE("'2018-07'!E",TEXT(MATCH($C64,'2018-07'!$C$2:$C$100,0)+1,0))))</f>
        <v>6974406749.5699997</v>
      </c>
      <c r="F64" s="17">
        <f ca="1">IF(OR(INDIRECT(CONCATENATE("'2018-08'!F",TEXT(MATCH($C64,'2018-08'!$C$2:$C$100,0)+1,0)))="",INDIRECT(CONCATENATE("'2018-07'!F",TEXT(MATCH($C64,'2018-07'!$C$2:$C$100,0)+1,0)))="",AND(INDIRECT(CONCATENATE("'2018-08'!F",TEXT(MATCH($C64,'2018-08'!$C$2:$C$100,0)+1,0)))="",INDIRECT(CONCATENATE("'2018-07'!F",TEXT(MATCH($C64,'2018-07'!$C$2:$C$100,0)+1,0)))="")),"Н/Д",INDIRECT(CONCATENATE("'2018-08'!F",TEXT(MATCH($C64,'2018-08'!$C$2:$C$100,0)+1,0)))-INDIRECT(CONCATENATE("'2018-07'!F",TEXT(MATCH($C64,'2018-07'!$C$2:$C$100,0)+1,0))))</f>
        <v>6066955647.6500015</v>
      </c>
      <c r="G64" s="17">
        <f ca="1">IF(OR(INDIRECT(CONCATENATE("'2018-08'!G",TEXT(MATCH($C64,'2018-08'!$C$2:$C$100,0)+1,0)))="",INDIRECT(CONCATENATE("'2018-07'!G",TEXT(MATCH($C64,'2018-07'!$C$2:$C$100,0)+1,0)))="",AND(INDIRECT(CONCATENATE("'2018-08'!G",TEXT(MATCH($C64,'2018-08'!$C$2:$C$100,0)+1,0)))="",INDIRECT(CONCATENATE("'2018-07'!G",TEXT(MATCH($C64,'2018-07'!$C$2:$C$100,0)+1,0)))="")),"Н/Д",INDIRECT(CONCATENATE("'2018-08'!G",TEXT(MATCH($C64,'2018-08'!$C$2:$C$100,0)+1,0)))-INDIRECT(CONCATENATE("'2018-07'!G",TEXT(MATCH($C64,'2018-07'!$C$2:$C$100,0)+1,0))))</f>
        <v>1298968337.6000004</v>
      </c>
      <c r="H64" s="17">
        <f ca="1">IF(OR(INDIRECT(CONCATENATE("'2018-08'!H",TEXT(MATCH($C64,'2018-08'!$C$2:$C$100,0)+1,0)))="",INDIRECT(CONCATENATE("'2018-07'!H",TEXT(MATCH($C64,'2018-07'!$C$2:$C$100,0)+1,0)))="",AND(INDIRECT(CONCATENATE("'2018-08'!H",TEXT(MATCH($C64,'2018-08'!$C$2:$C$100,0)+1,0)))="",INDIRECT(CONCATENATE("'2018-07'!H",TEXT(MATCH($C64,'2018-07'!$C$2:$C$100,0)+1,0)))="")),"Н/Д",INDIRECT(CONCATENATE("'2018-08'!H",TEXT(MATCH($C64,'2018-08'!$C$2:$C$100,0)+1,0)))-INDIRECT(CONCATENATE("'2018-07'!H",TEXT(MATCH($C64,'2018-07'!$C$2:$C$100,0)+1,0))))</f>
        <v>2005302628.1099987</v>
      </c>
      <c r="I64" s="17">
        <f ca="1">IF(OR(INDIRECT(CONCATENATE("'2018-08'!I",TEXT(MATCH($C64,'2018-08'!$C$2:$C$100,0)+1,0)))="",INDIRECT(CONCATENATE("'2018-07'!I",TEXT(MATCH($C64,'2018-07'!$C$2:$C$100,0)+1,0)))="",AND(INDIRECT(CONCATENATE("'2018-08'!I",TEXT(MATCH($C64,'2018-08'!$C$2:$C$100,0)+1,0)))="",INDIRECT(CONCATENATE("'2018-07'!I",TEXT(MATCH($C64,'2018-07'!$C$2:$C$100,0)+1,0)))="")),"Н/Д",INDIRECT(CONCATENATE("'2018-08'!I",TEXT(MATCH($C64,'2018-08'!$C$2:$C$100,0)+1,0)))-INDIRECT(CONCATENATE("'2018-07'!I",TEXT(MATCH($C64,'2018-07'!$C$2:$C$100,0)+1,0))))</f>
        <v>431950142.01999974</v>
      </c>
      <c r="J64" s="17" t="str">
        <f ca="1">IF(OR(INDIRECT(CONCATENATE("'2018-08'!J",TEXT(MATCH($C64,'2018-08'!$C$2:$C$100,0)+1,0)))="",INDIRECT(CONCATENATE("'2018-07'!J",TEXT(MATCH($C64,'2018-07'!$C$2:$C$100,0)+1,0)))="",AND(INDIRECT(CONCATENATE("'2018-08'!J",TEXT(MATCH($C64,'2018-08'!$C$2:$C$100,0)+1,0)))="",INDIRECT(CONCATENATE("'2018-07'!J",TEXT(MATCH($C64,'2018-07'!$C$2:$C$100,0)+1,0)))="")),"Н/Д",INDIRECT(CONCATENATE("'2018-08'!J",TEXT(MATCH($C64,'2018-08'!$C$2:$C$100,0)+1,0)))-INDIRECT(CONCATENATE("'2018-07'!J",TEXT(MATCH($C64,'2018-07'!$C$2:$C$100,0)+1,0))))</f>
        <v>Н/Д</v>
      </c>
      <c r="K64" s="17">
        <f ca="1">IF(OR(INDIRECT(CONCATENATE("'2018-08'!K",TEXT(MATCH($C64,'2018-08'!$C$2:$C$100,0)+1,0)))="",INDIRECT(CONCATENATE("'2018-07'!K",TEXT(MATCH($C64,'2018-07'!$C$2:$C$100,0)+1,0)))="",AND(INDIRECT(CONCATENATE("'2018-08'!K",TEXT(MATCH($C64,'2018-08'!$C$2:$C$100,0)+1,0)))="",INDIRECT(CONCATENATE("'2018-07'!K",TEXT(MATCH($C64,'2018-07'!$C$2:$C$100,0)+1,0)))="")),"Н/Д",INDIRECT(CONCATENATE("'2018-08'!K",TEXT(MATCH($C64,'2018-08'!$C$2:$C$100,0)+1,0)))-INDIRECT(CONCATENATE("'2018-07'!K",TEXT(MATCH($C64,'2018-07'!$C$2:$C$100,0)+1,0))))</f>
        <v>755193845.74000025</v>
      </c>
      <c r="L64" s="17">
        <f ca="1">IF(OR(INDIRECT(CONCATENATE("'2018-08'!L",TEXT(MATCH($C64,'2018-08'!$C$2:$C$100,0)+1,0)))="",INDIRECT(CONCATENATE("'2018-07'!L",TEXT(MATCH($C64,'2018-07'!$C$2:$C$100,0)+1,0)))="",AND(INDIRECT(CONCATENATE("'2018-08'!L",TEXT(MATCH($C64,'2018-08'!$C$2:$C$100,0)+1,0)))="",INDIRECT(CONCATENATE("'2018-07'!L",TEXT(MATCH($C64,'2018-07'!$C$2:$C$100,0)+1,0)))="")),"Н/Д",INDIRECT(CONCATENATE("'2018-08'!L",TEXT(MATCH($C64,'2018-08'!$C$2:$C$100,0)+1,0)))-INDIRECT(CONCATENATE("'2018-07'!L",TEXT(MATCH($C64,'2018-07'!$C$2:$C$100,0)+1,0))))</f>
        <v>1256978066.5599999</v>
      </c>
      <c r="M64" s="17">
        <f ca="1">IF(OR(INDIRECT(CONCATENATE("'2018-08'!M",TEXT(MATCH($C64,'2018-08'!$C$2:$C$100,0)+1,0)))="",INDIRECT(CONCATENATE("'2018-07'!M",TEXT(MATCH($C64,'2018-07'!$C$2:$C$100,0)+1,0)))="",AND(INDIRECT(CONCATENATE("'2018-08'!M",TEXT(MATCH($C64,'2018-08'!$C$2:$C$100,0)+1,0)))="",INDIRECT(CONCATENATE("'2018-07'!M",TEXT(MATCH($C64,'2018-07'!$C$2:$C$100,0)+1,0)))="")),"Н/Д",INDIRECT(CONCATENATE("'2018-08'!M",TEXT(MATCH($C64,'2018-08'!$C$2:$C$100,0)+1,0)))-INDIRECT(CONCATENATE("'2018-07'!M",TEXT(MATCH($C64,'2018-07'!$C$2:$C$100,0)+1,0))))</f>
        <v>10288994.019999996</v>
      </c>
      <c r="N64" s="17">
        <f ca="1">IF(OR(INDIRECT(CONCATENATE("'2018-08'!N",TEXT(MATCH($C64,'2018-08'!$C$2:$C$100,0)+1,0)))="",INDIRECT(CONCATENATE("'2018-07'!N",TEXT(MATCH($C64,'2018-07'!$C$2:$C$100,0)+1,0)))="",AND(INDIRECT(CONCATENATE("'2018-08'!N",TEXT(MATCH($C64,'2018-08'!$C$2:$C$100,0)+1,0)))="",INDIRECT(CONCATENATE("'2018-07'!N",TEXT(MATCH($C64,'2018-07'!$C$2:$C$100,0)+1,0)))="")),"Н/Д",INDIRECT(CONCATENATE("'2018-08'!N",TEXT(MATCH($C64,'2018-08'!$C$2:$C$100,0)+1,0)))-INDIRECT(CONCATENATE("'2018-07'!NE",TEXT(MATCH($C64,'2018-07'!$C$2:$C$100,0)+1,0))))</f>
        <v>265261380.16999999</v>
      </c>
      <c r="O64" s="17">
        <f ca="1">IF(OR(INDIRECT(CONCATENATE("'2018-08'!O",TEXT(MATCH($C64,'2018-08'!$C$2:$C$100,0)+1,0)))="",INDIRECT(CONCATENATE("'2018-07'!O",TEXT(MATCH($C64,'2018-07'!$C$2:$C$100,0)+1,0)))="",AND(INDIRECT(CONCATENATE("'2018-08'!O",TEXT(MATCH($C64,'2018-08'!$C$2:$C$100,0)+1,0)))="",INDIRECT(CONCATENATE("'2018-07'!O",TEXT(MATCH($C64,'2018-07'!$C$2:$C$100,0)+1,0)))="")),"Н/Д",INDIRECT(CONCATENATE("'2018-08'!O",TEXT(MATCH($C64,'2018-08'!$C$2:$C$100,0)+1,0)))-INDIRECT(CONCATENATE("'2018-07'!O",TEXT(MATCH($C64,'2018-07'!$C$2:$C$100,0)+1,0))))</f>
        <v>273002.93999999994</v>
      </c>
      <c r="P64" s="17">
        <f ca="1">IF(OR(INDIRECT(CONCATENATE("'2018-08'!P",TEXT(MATCH($C64,'2018-08'!$C$2:$C$100,0)+1,0)))="",INDIRECT(CONCATENATE("'2018-07'!P",TEXT(MATCH($C64,'2018-07'!$C$2:$C$100,0)+1,0)))="",AND(INDIRECT(CONCATENATE("'2018-08'!P",TEXT(MATCH($C64,'2018-08'!$C$2:$C$100,0)+1,0)))="",INDIRECT(CONCATENATE("'2018-07'!P",TEXT(MATCH($C64,'2018-07'!$C$2:$C$100,0)+1,0)))="")),"Н/Д",INDIRECT(CONCATENATE("'2018-08'!P",TEXT(MATCH($C64,'2018-08'!$C$2:$C$100,0)+1,0)))-INDIRECT(CONCATENATE("'2018-07'!P",TEXT(MATCH($C64,'2018-07'!$C$2:$C$100,0)+1,0))))</f>
        <v>152836365.1400001</v>
      </c>
      <c r="Q64" s="17">
        <f ca="1">IF(OR(INDIRECT(CONCATENATE("'2018-08'!Q",TEXT(MATCH($C64,'2018-08'!$C$2:$C$100,0)+1,0)))="",INDIRECT(CONCATENATE("'2018-07'!Q",TEXT(MATCH($C64,'2018-07'!$C$2:$C$100,0)+1,0)))="",AND(INDIRECT(CONCATENATE("'2018-08'!Q",TEXT(MATCH($C64,'2018-08'!$C$2:$C$100,0)+1,0)))="",INDIRECT(CONCATENATE("'2018-07'!Q",TEXT(MATCH($C64,'2018-07'!$C$2:$C$100,0)+1,0)))="")),"Н/Д",INDIRECT(CONCATENATE("'2018-08'!Q",TEXT(MATCH($C64,'2018-08'!$C$2:$C$100,0)+1,0)))-INDIRECT(CONCATENATE("'2018-07'!Q",TEXT(MATCH($C64,'2018-07'!$C$2:$C$100,0)+1,0))))</f>
        <v>11233113.889999993</v>
      </c>
      <c r="R64" s="17">
        <f ca="1">IF(OR(INDIRECT(CONCATENATE("'2018-08'!R",TEXT(MATCH($C64,'2018-08'!$C$2:$C$100,0)+1,0)))="",INDIRECT(CONCATENATE("'2018-07'!R",TEXT(MATCH($C64,'2018-07'!$C$2:$C$100,0)+1,0)))="",AND(INDIRECT(CONCATENATE("'2018-08'!R",TEXT(MATCH($C64,'2018-08'!$C$2:$C$100,0)+1,0)))="",INDIRECT(CONCATENATE("'2018-07'!R",TEXT(MATCH($C64,'2018-07'!$C$2:$C$100,0)+1,0)))="")),"Н/Д",INDIRECT(CONCATENATE("'2018-08'!R",TEXT(MATCH($C64,'2018-08'!$C$2:$C$100,0)+1,0)))-INDIRECT(CONCATENATE("'2018-07'!R",TEXT(MATCH($C64,'2018-07'!$C$2:$C$100,0)+1,0))))</f>
        <v>34730445.579999983</v>
      </c>
      <c r="S64" s="17">
        <f ca="1">IF(OR(INDIRECT(CONCATENATE("'2018-08'!S",TEXT(MATCH($C64,'2018-08'!$C$2:$C$100,0)+1,0)))="",INDIRECT(CONCATENATE("'2018-07'!S",TEXT(MATCH($C64,'2018-07'!$C$2:$C$100,0)+1,0)))="",AND(INDIRECT(CONCATENATE("'2018-08'!S",TEXT(MATCH($C64,'2018-08'!$C$2:$C$100,0)+1,0)))="",INDIRECT(CONCATENATE("'2018-07'!S",TEXT(MATCH($C64,'2018-07'!$C$2:$C$100,0)+1,0)))="")),"Н/Д",INDIRECT(CONCATENATE("'2018-08'!S",TEXT(MATCH($C64,'2018-08'!$C$2:$C$100,0)+1,0)))-INDIRECT(CONCATENATE("'2018-07'!S",TEXT(MATCH($C64,'2018-07'!$C$2:$C$100,0)+1,0))))</f>
        <v>252001.93999999994</v>
      </c>
      <c r="T64" s="17">
        <f ca="1">IF(OR(INDIRECT(CONCATENATE("'2018-08'!T",TEXT(MATCH($C64,'2018-08'!$C$2:$C$100,0)+1,0)))="",INDIRECT(CONCATENATE("'2018-07'!T",TEXT(MATCH($C64,'2018-07'!$C$2:$C$100,0)+1,0)))="",AND(INDIRECT(CONCATENATE("'2018-08'!T",TEXT(MATCH($C64,'2018-08'!$C$2:$C$100,0)+1,0)))="",INDIRECT(CONCATENATE("'2018-07'!T",TEXT(MATCH($C64,'2018-07'!$C$2:$C$100,0)+1,0)))="")),"Н/Д",INDIRECT(CONCATENATE("'2018-08'!T",TEXT(MATCH($C64,'2018-08'!$C$2:$C$100,0)+1,0)))-INDIRECT(CONCATENATE("'2018-07'!T",TEXT(MATCH($C64,'2018-07'!$C$2:$C$100,0)+1,0))))</f>
        <v>57815781.330000013</v>
      </c>
      <c r="U64" s="17">
        <f ca="1">IF(OR(INDIRECT(CONCATENATE("'2018-08'!U",TEXT(MATCH($C64,'2018-08'!$C$2:$C$100,0)+1,0)))="",INDIRECT(CONCATENATE("'2018-07'!U",TEXT(MATCH($C64,'2018-07'!$C$2:$C$100,0)+1,0)))="",AND(INDIRECT(CONCATENATE("'2018-08'!U",TEXT(MATCH($C64,'2018-08'!$C$2:$C$100,0)+1,0)))="",INDIRECT(CONCATENATE("'2018-07'!U",TEXT(MATCH($C64,'2018-07'!$C$2:$C$100,0)+1,0)))="")),"Н/Д",INDIRECT(CONCATENATE("'2018-08'!U",TEXT(MATCH($C64,'2018-08'!$C$2:$C$100,0)+1,0)))-INDIRECT(CONCATENATE("'2018-07'!U",TEXT(MATCH($C64,'2018-07'!$C$2:$C$100,0)+1,0))))</f>
        <v>2889901.1300000008</v>
      </c>
      <c r="V64" s="17">
        <f ca="1">IF(OR(INDIRECT(CONCATENATE("'2018-08'!V",TEXT(MATCH($C64,'2018-08'!$C$2:$C$100,0)+1,0)))="",INDIRECT(CONCATENATE("'2018-07'!V",TEXT(MATCH($C64,'2018-07'!$C$2:$C$100,0)+1,0)))="",AND(INDIRECT(CONCATENATE("'2018-08'!V",TEXT(MATCH($C64,'2018-08'!$C$2:$C$100,0)+1,0)))="",INDIRECT(CONCATENATE("'2018-07'!V",TEXT(MATCH($C64,'2018-07'!$C$2:$C$100,0)+1,0)))="")),"Н/Д",INDIRECT(CONCATENATE("'2018-08'!V",TEXT(MATCH($C64,'2018-08'!$C$2:$C$100,0)+1,0)))-INDIRECT(CONCATENATE("'2018-07'!V",TEXT(MATCH($C64,'2018-07'!$C$2:$C$100,0)+1,0))))</f>
        <v>907451101.92000008</v>
      </c>
      <c r="W64" s="17">
        <f ca="1">IF(OR(INDIRECT(CONCATENATE("'2018-08'!W",TEXT(MATCH($C64,'2018-08'!$C$2:$C$100,0)+1,0)))="",INDIRECT(CONCATENATE("'2018-07'!W",TEXT(MATCH($C64,'2018-07'!$C$2:$C$100,0)+1,0)))="",AND(INDIRECT(CONCATENATE("'2018-08'!W",TEXT(MATCH($C64,'2018-08'!$C$2:$C$100,0)+1,0)))="",INDIRECT(CONCATENATE("'2018-07'!W",TEXT(MATCH($C64,'2018-07'!$C$2:$C$100,0)+1,0)))="")),"Н/Д",INDIRECT(CONCATENATE("'2018-08'!W",TEXT(MATCH($C64,'2018-08'!$C$2:$C$100,0)+1,0)))-INDIRECT(CONCATENATE("'2018-07'!W",TEXT(MATCH($C64,'2018-07'!$C$2:$C$100,0)+1,0))))</f>
        <v>20005833264.419998</v>
      </c>
    </row>
    <row r="65" spans="1:23" x14ac:dyDescent="0.25">
      <c r="A65" s="2" t="s">
        <v>87</v>
      </c>
      <c r="B65" s="2" t="s">
        <v>91</v>
      </c>
      <c r="C65" s="15">
        <v>20000000</v>
      </c>
      <c r="D65" s="2" t="s">
        <v>211</v>
      </c>
      <c r="E65" s="17">
        <f ca="1">IF(OR(INDIRECT(CONCATENATE("'2018-08'!E",TEXT(MATCH($C65,'2018-08'!$C$2:$C$100,0)+1,0)))="",INDIRECT(CONCATENATE("'2018-07'!E",TEXT(MATCH($C65,'2018-07'!$C$2:$C$100,0)+1,0)))="",AND(INDIRECT(CONCATENATE("'2018-08'!E",TEXT(MATCH($C65,'2018-08'!$C$2:$C$100,0)+1,0)))="",INDIRECT(CONCATENATE("'2018-07'!E",TEXT(MATCH($C65,'2018-07'!$C$2:$C$100,0)+1,0)))="")),"Н/Д",INDIRECT(CONCATENATE("'2018-08'!E",TEXT(MATCH($C65,'2018-08'!$C$2:$C$100,0)+1,0)))-INDIRECT(CONCATENATE("'2018-07'!E",TEXT(MATCH($C65,'2018-07'!$C$2:$C$100,0)+1,0))))</f>
        <v>14328193059.700005</v>
      </c>
      <c r="F65" s="17">
        <f ca="1">IF(OR(INDIRECT(CONCATENATE("'2018-08'!F",TEXT(MATCH($C65,'2018-08'!$C$2:$C$100,0)+1,0)))="",INDIRECT(CONCATENATE("'2018-07'!F",TEXT(MATCH($C65,'2018-07'!$C$2:$C$100,0)+1,0)))="",AND(INDIRECT(CONCATENATE("'2018-08'!F",TEXT(MATCH($C65,'2018-08'!$C$2:$C$100,0)+1,0)))="",INDIRECT(CONCATENATE("'2018-07'!F",TEXT(MATCH($C65,'2018-07'!$C$2:$C$100,0)+1,0)))="")),"Н/Д",INDIRECT(CONCATENATE("'2018-08'!F",TEXT(MATCH($C65,'2018-08'!$C$2:$C$100,0)+1,0)))-INDIRECT(CONCATENATE("'2018-07'!F",TEXT(MATCH($C65,'2018-07'!$C$2:$C$100,0)+1,0))))</f>
        <v>12534826835.270004</v>
      </c>
      <c r="G65" s="17">
        <f ca="1">IF(OR(INDIRECT(CONCATENATE("'2018-08'!G",TEXT(MATCH($C65,'2018-08'!$C$2:$C$100,0)+1,0)))="",INDIRECT(CONCATENATE("'2018-07'!G",TEXT(MATCH($C65,'2018-07'!$C$2:$C$100,0)+1,0)))="",AND(INDIRECT(CONCATENATE("'2018-08'!G",TEXT(MATCH($C65,'2018-08'!$C$2:$C$100,0)+1,0)))="",INDIRECT(CONCATENATE("'2018-07'!G",TEXT(MATCH($C65,'2018-07'!$C$2:$C$100,0)+1,0)))="")),"Н/Д",INDIRECT(CONCATENATE("'2018-08'!G",TEXT(MATCH($C65,'2018-08'!$C$2:$C$100,0)+1,0)))-INDIRECT(CONCATENATE("'2018-07'!G",TEXT(MATCH($C65,'2018-07'!$C$2:$C$100,0)+1,0))))</f>
        <v>2878330540.1499996</v>
      </c>
      <c r="H65" s="17">
        <f ca="1">IF(OR(INDIRECT(CONCATENATE("'2018-08'!H",TEXT(MATCH($C65,'2018-08'!$C$2:$C$100,0)+1,0)))="",INDIRECT(CONCATENATE("'2018-07'!H",TEXT(MATCH($C65,'2018-07'!$C$2:$C$100,0)+1,0)))="",AND(INDIRECT(CONCATENATE("'2018-08'!H",TEXT(MATCH($C65,'2018-08'!$C$2:$C$100,0)+1,0)))="",INDIRECT(CONCATENATE("'2018-07'!H",TEXT(MATCH($C65,'2018-07'!$C$2:$C$100,0)+1,0)))="")),"Н/Д",INDIRECT(CONCATENATE("'2018-08'!H",TEXT(MATCH($C65,'2018-08'!$C$2:$C$100,0)+1,0)))-INDIRECT(CONCATENATE("'2018-07'!H",TEXT(MATCH($C65,'2018-07'!$C$2:$C$100,0)+1,0))))</f>
        <v>3003434866.4900017</v>
      </c>
      <c r="I65" s="17">
        <f ca="1">IF(OR(INDIRECT(CONCATENATE("'2018-08'!I",TEXT(MATCH($C65,'2018-08'!$C$2:$C$100,0)+1,0)))="",INDIRECT(CONCATENATE("'2018-07'!I",TEXT(MATCH($C65,'2018-07'!$C$2:$C$100,0)+1,0)))="",AND(INDIRECT(CONCATENATE("'2018-08'!I",TEXT(MATCH($C65,'2018-08'!$C$2:$C$100,0)+1,0)))="",INDIRECT(CONCATENATE("'2018-07'!I",TEXT(MATCH($C65,'2018-07'!$C$2:$C$100,0)+1,0)))="")),"Н/Д",INDIRECT(CONCATENATE("'2018-08'!I",TEXT(MATCH($C65,'2018-08'!$C$2:$C$100,0)+1,0)))-INDIRECT(CONCATENATE("'2018-07'!I",TEXT(MATCH($C65,'2018-07'!$C$2:$C$100,0)+1,0))))</f>
        <v>869645595.29000044</v>
      </c>
      <c r="J65" s="17" t="str">
        <f ca="1">IF(OR(INDIRECT(CONCATENATE("'2018-08'!J",TEXT(MATCH($C65,'2018-08'!$C$2:$C$100,0)+1,0)))="",INDIRECT(CONCATENATE("'2018-07'!J",TEXT(MATCH($C65,'2018-07'!$C$2:$C$100,0)+1,0)))="",AND(INDIRECT(CONCATENATE("'2018-08'!J",TEXT(MATCH($C65,'2018-08'!$C$2:$C$100,0)+1,0)))="",INDIRECT(CONCATENATE("'2018-07'!J",TEXT(MATCH($C65,'2018-07'!$C$2:$C$100,0)+1,0)))="")),"Н/Д",INDIRECT(CONCATENATE("'2018-08'!J",TEXT(MATCH($C65,'2018-08'!$C$2:$C$100,0)+1,0)))-INDIRECT(CONCATENATE("'2018-07'!J",TEXT(MATCH($C65,'2018-07'!$C$2:$C$100,0)+1,0))))</f>
        <v>Н/Д</v>
      </c>
      <c r="K65" s="17">
        <f ca="1">IF(OR(INDIRECT(CONCATENATE("'2018-08'!K",TEXT(MATCH($C65,'2018-08'!$C$2:$C$100,0)+1,0)))="",INDIRECT(CONCATENATE("'2018-07'!K",TEXT(MATCH($C65,'2018-07'!$C$2:$C$100,0)+1,0)))="",AND(INDIRECT(CONCATENATE("'2018-08'!K",TEXT(MATCH($C65,'2018-08'!$C$2:$C$100,0)+1,0)))="",INDIRECT(CONCATENATE("'2018-07'!K",TEXT(MATCH($C65,'2018-07'!$C$2:$C$100,0)+1,0)))="")),"Н/Д",INDIRECT(CONCATENATE("'2018-08'!K",TEXT(MATCH($C65,'2018-08'!$C$2:$C$100,0)+1,0)))-INDIRECT(CONCATENATE("'2018-07'!K",TEXT(MATCH($C65,'2018-07'!$C$2:$C$100,0)+1,0))))</f>
        <v>1223718684.0399995</v>
      </c>
      <c r="L65" s="17">
        <f ca="1">IF(OR(INDIRECT(CONCATENATE("'2018-08'!L",TEXT(MATCH($C65,'2018-08'!$C$2:$C$100,0)+1,0)))="",INDIRECT(CONCATENATE("'2018-07'!L",TEXT(MATCH($C65,'2018-07'!$C$2:$C$100,0)+1,0)))="",AND(INDIRECT(CONCATENATE("'2018-08'!L",TEXT(MATCH($C65,'2018-08'!$C$2:$C$100,0)+1,0)))="",INDIRECT(CONCATENATE("'2018-07'!L",TEXT(MATCH($C65,'2018-07'!$C$2:$C$100,0)+1,0)))="")),"Н/Д",INDIRECT(CONCATENATE("'2018-08'!L",TEXT(MATCH($C65,'2018-08'!$C$2:$C$100,0)+1,0)))-INDIRECT(CONCATENATE("'2018-07'!L",TEXT(MATCH($C65,'2018-07'!$C$2:$C$100,0)+1,0))))</f>
        <v>3605759684.749999</v>
      </c>
      <c r="M65" s="17">
        <f ca="1">IF(OR(INDIRECT(CONCATENATE("'2018-08'!M",TEXT(MATCH($C65,'2018-08'!$C$2:$C$100,0)+1,0)))="",INDIRECT(CONCATENATE("'2018-07'!M",TEXT(MATCH($C65,'2018-07'!$C$2:$C$100,0)+1,0)))="",AND(INDIRECT(CONCATENATE("'2018-08'!M",TEXT(MATCH($C65,'2018-08'!$C$2:$C$100,0)+1,0)))="",INDIRECT(CONCATENATE("'2018-07'!M",TEXT(MATCH($C65,'2018-07'!$C$2:$C$100,0)+1,0)))="")),"Н/Д",INDIRECT(CONCATENATE("'2018-08'!M",TEXT(MATCH($C65,'2018-08'!$C$2:$C$100,0)+1,0)))-INDIRECT(CONCATENATE("'2018-07'!M",TEXT(MATCH($C65,'2018-07'!$C$2:$C$100,0)+1,0))))</f>
        <v>15815189.090000004</v>
      </c>
      <c r="N65" s="17">
        <f ca="1">IF(OR(INDIRECT(CONCATENATE("'2018-08'!N",TEXT(MATCH($C65,'2018-08'!$C$2:$C$100,0)+1,0)))="",INDIRECT(CONCATENATE("'2018-07'!N",TEXT(MATCH($C65,'2018-07'!$C$2:$C$100,0)+1,0)))="",AND(INDIRECT(CONCATENATE("'2018-08'!N",TEXT(MATCH($C65,'2018-08'!$C$2:$C$100,0)+1,0)))="",INDIRECT(CONCATENATE("'2018-07'!N",TEXT(MATCH($C65,'2018-07'!$C$2:$C$100,0)+1,0)))="")),"Н/Д",INDIRECT(CONCATENATE("'2018-08'!N",TEXT(MATCH($C65,'2018-08'!$C$2:$C$100,0)+1,0)))-INDIRECT(CONCATENATE("'2018-07'!NE",TEXT(MATCH($C65,'2018-07'!$C$2:$C$100,0)+1,0))))</f>
        <v>429487075.89999998</v>
      </c>
      <c r="O65" s="17">
        <f ca="1">IF(OR(INDIRECT(CONCATENATE("'2018-08'!O",TEXT(MATCH($C65,'2018-08'!$C$2:$C$100,0)+1,0)))="",INDIRECT(CONCATENATE("'2018-07'!O",TEXT(MATCH($C65,'2018-07'!$C$2:$C$100,0)+1,0)))="",AND(INDIRECT(CONCATENATE("'2018-08'!O",TEXT(MATCH($C65,'2018-08'!$C$2:$C$100,0)+1,0)))="",INDIRECT(CONCATENATE("'2018-07'!O",TEXT(MATCH($C65,'2018-07'!$C$2:$C$100,0)+1,0)))="")),"Н/Д",INDIRECT(CONCATENATE("'2018-08'!O",TEXT(MATCH($C65,'2018-08'!$C$2:$C$100,0)+1,0)))-INDIRECT(CONCATENATE("'2018-07'!O",TEXT(MATCH($C65,'2018-07'!$C$2:$C$100,0)+1,0))))</f>
        <v>5919.4199999999983</v>
      </c>
      <c r="P65" s="17">
        <f ca="1">IF(OR(INDIRECT(CONCATENATE("'2018-08'!P",TEXT(MATCH($C65,'2018-08'!$C$2:$C$100,0)+1,0)))="",INDIRECT(CONCATENATE("'2018-07'!P",TEXT(MATCH($C65,'2018-07'!$C$2:$C$100,0)+1,0)))="",AND(INDIRECT(CONCATENATE("'2018-08'!P",TEXT(MATCH($C65,'2018-08'!$C$2:$C$100,0)+1,0)))="",INDIRECT(CONCATENATE("'2018-07'!P",TEXT(MATCH($C65,'2018-07'!$C$2:$C$100,0)+1,0)))="")),"Н/Д",INDIRECT(CONCATENATE("'2018-08'!P",TEXT(MATCH($C65,'2018-08'!$C$2:$C$100,0)+1,0)))-INDIRECT(CONCATENATE("'2018-07'!P",TEXT(MATCH($C65,'2018-07'!$C$2:$C$100,0)+1,0))))</f>
        <v>218832617.67000008</v>
      </c>
      <c r="Q65" s="17">
        <f ca="1">IF(OR(INDIRECT(CONCATENATE("'2018-08'!Q",TEXT(MATCH($C65,'2018-08'!$C$2:$C$100,0)+1,0)))="",INDIRECT(CONCATENATE("'2018-07'!Q",TEXT(MATCH($C65,'2018-07'!$C$2:$C$100,0)+1,0)))="",AND(INDIRECT(CONCATENATE("'2018-08'!Q",TEXT(MATCH($C65,'2018-08'!$C$2:$C$100,0)+1,0)))="",INDIRECT(CONCATENATE("'2018-07'!Q",TEXT(MATCH($C65,'2018-07'!$C$2:$C$100,0)+1,0)))="")),"Н/Д",INDIRECT(CONCATENATE("'2018-08'!Q",TEXT(MATCH($C65,'2018-08'!$C$2:$C$100,0)+1,0)))-INDIRECT(CONCATENATE("'2018-07'!Q",TEXT(MATCH($C65,'2018-07'!$C$2:$C$100,0)+1,0))))</f>
        <v>22173002.439999998</v>
      </c>
      <c r="R65" s="17">
        <f ca="1">IF(OR(INDIRECT(CONCATENATE("'2018-08'!R",TEXT(MATCH($C65,'2018-08'!$C$2:$C$100,0)+1,0)))="",INDIRECT(CONCATENATE("'2018-07'!R",TEXT(MATCH($C65,'2018-07'!$C$2:$C$100,0)+1,0)))="",AND(INDIRECT(CONCATENATE("'2018-08'!R",TEXT(MATCH($C65,'2018-08'!$C$2:$C$100,0)+1,0)))="",INDIRECT(CONCATENATE("'2018-07'!R",TEXT(MATCH($C65,'2018-07'!$C$2:$C$100,0)+1,0)))="")),"Н/Д",INDIRECT(CONCATENATE("'2018-08'!R",TEXT(MATCH($C65,'2018-08'!$C$2:$C$100,0)+1,0)))-INDIRECT(CONCATENATE("'2018-07'!R",TEXT(MATCH($C65,'2018-07'!$C$2:$C$100,0)+1,0))))</f>
        <v>170810459.68999994</v>
      </c>
      <c r="S65" s="17">
        <f ca="1">IF(OR(INDIRECT(CONCATENATE("'2018-08'!S",TEXT(MATCH($C65,'2018-08'!$C$2:$C$100,0)+1,0)))="",INDIRECT(CONCATENATE("'2018-07'!S",TEXT(MATCH($C65,'2018-07'!$C$2:$C$100,0)+1,0)))="",AND(INDIRECT(CONCATENATE("'2018-08'!S",TEXT(MATCH($C65,'2018-08'!$C$2:$C$100,0)+1,0)))="",INDIRECT(CONCATENATE("'2018-07'!S",TEXT(MATCH($C65,'2018-07'!$C$2:$C$100,0)+1,0)))="")),"Н/Д",INDIRECT(CONCATENATE("'2018-08'!S",TEXT(MATCH($C65,'2018-08'!$C$2:$C$100,0)+1,0)))-INDIRECT(CONCATENATE("'2018-07'!S",TEXT(MATCH($C65,'2018-07'!$C$2:$C$100,0)+1,0))))</f>
        <v>-800</v>
      </c>
      <c r="T65" s="17">
        <f ca="1">IF(OR(INDIRECT(CONCATENATE("'2018-08'!T",TEXT(MATCH($C65,'2018-08'!$C$2:$C$100,0)+1,0)))="",INDIRECT(CONCATENATE("'2018-07'!T",TEXT(MATCH($C65,'2018-07'!$C$2:$C$100,0)+1,0)))="",AND(INDIRECT(CONCATENATE("'2018-08'!T",TEXT(MATCH($C65,'2018-08'!$C$2:$C$100,0)+1,0)))="",INDIRECT(CONCATENATE("'2018-07'!T",TEXT(MATCH($C65,'2018-07'!$C$2:$C$100,0)+1,0)))="")),"Н/Д",INDIRECT(CONCATENATE("'2018-08'!T",TEXT(MATCH($C65,'2018-08'!$C$2:$C$100,0)+1,0)))-INDIRECT(CONCATENATE("'2018-07'!T",TEXT(MATCH($C65,'2018-07'!$C$2:$C$100,0)+1,0))))</f>
        <v>164916604.66999996</v>
      </c>
      <c r="U65" s="17">
        <f ca="1">IF(OR(INDIRECT(CONCATENATE("'2018-08'!U",TEXT(MATCH($C65,'2018-08'!$C$2:$C$100,0)+1,0)))="",INDIRECT(CONCATENATE("'2018-07'!U",TEXT(MATCH($C65,'2018-07'!$C$2:$C$100,0)+1,0)))="",AND(INDIRECT(CONCATENATE("'2018-08'!U",TEXT(MATCH($C65,'2018-08'!$C$2:$C$100,0)+1,0)))="",INDIRECT(CONCATENATE("'2018-07'!U",TEXT(MATCH($C65,'2018-07'!$C$2:$C$100,0)+1,0)))="")),"Н/Д",INDIRECT(CONCATENATE("'2018-08'!U",TEXT(MATCH($C65,'2018-08'!$C$2:$C$100,0)+1,0)))-INDIRECT(CONCATENATE("'2018-07'!U",TEXT(MATCH($C65,'2018-07'!$C$2:$C$100,0)+1,0))))</f>
        <v>60713262.770000041</v>
      </c>
      <c r="V65" s="17">
        <f ca="1">IF(OR(INDIRECT(CONCATENATE("'2018-08'!V",TEXT(MATCH($C65,'2018-08'!$C$2:$C$100,0)+1,0)))="",INDIRECT(CONCATENATE("'2018-07'!V",TEXT(MATCH($C65,'2018-07'!$C$2:$C$100,0)+1,0)))="",AND(INDIRECT(CONCATENATE("'2018-08'!V",TEXT(MATCH($C65,'2018-08'!$C$2:$C$100,0)+1,0)))="",INDIRECT(CONCATENATE("'2018-07'!V",TEXT(MATCH($C65,'2018-07'!$C$2:$C$100,0)+1,0)))="")),"Н/Д",INDIRECT(CONCATENATE("'2018-08'!V",TEXT(MATCH($C65,'2018-08'!$C$2:$C$100,0)+1,0)))-INDIRECT(CONCATENATE("'2018-07'!V",TEXT(MATCH($C65,'2018-07'!$C$2:$C$100,0)+1,0))))</f>
        <v>1793366224.4300003</v>
      </c>
      <c r="W65" s="17">
        <f ca="1">IF(OR(INDIRECT(CONCATENATE("'2018-08'!W",TEXT(MATCH($C65,'2018-08'!$C$2:$C$100,0)+1,0)))="",INDIRECT(CONCATENATE("'2018-07'!W",TEXT(MATCH($C65,'2018-07'!$C$2:$C$100,0)+1,0)))="",AND(INDIRECT(CONCATENATE("'2018-08'!W",TEXT(MATCH($C65,'2018-08'!$C$2:$C$100,0)+1,0)))="",INDIRECT(CONCATENATE("'2018-07'!W",TEXT(MATCH($C65,'2018-07'!$C$2:$C$100,0)+1,0)))="")),"Н/Д",INDIRECT(CONCATENATE("'2018-08'!W",TEXT(MATCH($C65,'2018-08'!$C$2:$C$100,0)+1,0)))-INDIRECT(CONCATENATE("'2018-07'!W",TEXT(MATCH($C65,'2018-07'!$C$2:$C$100,0)+1,0))))</f>
        <v>40963977527.980011</v>
      </c>
    </row>
    <row r="66" spans="1:23" x14ac:dyDescent="0.25">
      <c r="A66" s="2" t="s">
        <v>87</v>
      </c>
      <c r="B66" s="2" t="s">
        <v>92</v>
      </c>
      <c r="C66" s="15">
        <v>24000000</v>
      </c>
      <c r="D66" s="2" t="s">
        <v>211</v>
      </c>
      <c r="E66" s="17">
        <f ca="1">IF(OR(INDIRECT(CONCATENATE("'2018-08'!E",TEXT(MATCH($C66,'2018-08'!$C$2:$C$100,0)+1,0)))="",INDIRECT(CONCATENATE("'2018-07'!E",TEXT(MATCH($C66,'2018-07'!$C$2:$C$100,0)+1,0)))="",AND(INDIRECT(CONCATENATE("'2018-08'!E",TEXT(MATCH($C66,'2018-08'!$C$2:$C$100,0)+1,0)))="",INDIRECT(CONCATENATE("'2018-07'!E",TEXT(MATCH($C66,'2018-07'!$C$2:$C$100,0)+1,0)))="")),"Н/Д",INDIRECT(CONCATENATE("'2018-08'!E",TEXT(MATCH($C66,'2018-08'!$C$2:$C$100,0)+1,0)))-INDIRECT(CONCATENATE("'2018-07'!E",TEXT(MATCH($C66,'2018-07'!$C$2:$C$100,0)+1,0))))</f>
        <v>4312590647.3100014</v>
      </c>
      <c r="F66" s="17">
        <f ca="1">IF(OR(INDIRECT(CONCATENATE("'2018-08'!F",TEXT(MATCH($C66,'2018-08'!$C$2:$C$100,0)+1,0)))="",INDIRECT(CONCATENATE("'2018-07'!F",TEXT(MATCH($C66,'2018-07'!$C$2:$C$100,0)+1,0)))="",AND(INDIRECT(CONCATENATE("'2018-08'!F",TEXT(MATCH($C66,'2018-08'!$C$2:$C$100,0)+1,0)))="",INDIRECT(CONCATENATE("'2018-07'!F",TEXT(MATCH($C66,'2018-07'!$C$2:$C$100,0)+1,0)))="")),"Н/Д",INDIRECT(CONCATENATE("'2018-08'!F",TEXT(MATCH($C66,'2018-08'!$C$2:$C$100,0)+1,0)))-INDIRECT(CONCATENATE("'2018-07'!F",TEXT(MATCH($C66,'2018-07'!$C$2:$C$100,0)+1,0))))</f>
        <v>2926348572.5699997</v>
      </c>
      <c r="G66" s="17">
        <f ca="1">IF(OR(INDIRECT(CONCATENATE("'2018-08'!G",TEXT(MATCH($C66,'2018-08'!$C$2:$C$100,0)+1,0)))="",INDIRECT(CONCATENATE("'2018-07'!G",TEXT(MATCH($C66,'2018-07'!$C$2:$C$100,0)+1,0)))="",AND(INDIRECT(CONCATENATE("'2018-08'!G",TEXT(MATCH($C66,'2018-08'!$C$2:$C$100,0)+1,0)))="",INDIRECT(CONCATENATE("'2018-07'!G",TEXT(MATCH($C66,'2018-07'!$C$2:$C$100,0)+1,0)))="")),"Н/Д",INDIRECT(CONCATENATE("'2018-08'!G",TEXT(MATCH($C66,'2018-08'!$C$2:$C$100,0)+1,0)))-INDIRECT(CONCATENATE("'2018-07'!G",TEXT(MATCH($C66,'2018-07'!$C$2:$C$100,0)+1,0))))</f>
        <v>487423789.19999981</v>
      </c>
      <c r="H66" s="17">
        <f ca="1">IF(OR(INDIRECT(CONCATENATE("'2018-08'!H",TEXT(MATCH($C66,'2018-08'!$C$2:$C$100,0)+1,0)))="",INDIRECT(CONCATENATE("'2018-07'!H",TEXT(MATCH($C66,'2018-07'!$C$2:$C$100,0)+1,0)))="",AND(INDIRECT(CONCATENATE("'2018-08'!H",TEXT(MATCH($C66,'2018-08'!$C$2:$C$100,0)+1,0)))="",INDIRECT(CONCATENATE("'2018-07'!H",TEXT(MATCH($C66,'2018-07'!$C$2:$C$100,0)+1,0)))="")),"Н/Д",INDIRECT(CONCATENATE("'2018-08'!H",TEXT(MATCH($C66,'2018-08'!$C$2:$C$100,0)+1,0)))-INDIRECT(CONCATENATE("'2018-07'!H",TEXT(MATCH($C66,'2018-07'!$C$2:$C$100,0)+1,0))))</f>
        <v>959457090.30000019</v>
      </c>
      <c r="I66" s="17">
        <f ca="1">IF(OR(INDIRECT(CONCATENATE("'2018-08'!I",TEXT(MATCH($C66,'2018-08'!$C$2:$C$100,0)+1,0)))="",INDIRECT(CONCATENATE("'2018-07'!I",TEXT(MATCH($C66,'2018-07'!$C$2:$C$100,0)+1,0)))="",AND(INDIRECT(CONCATENATE("'2018-08'!I",TEXT(MATCH($C66,'2018-08'!$C$2:$C$100,0)+1,0)))="",INDIRECT(CONCATENATE("'2018-07'!I",TEXT(MATCH($C66,'2018-07'!$C$2:$C$100,0)+1,0)))="")),"Н/Д",INDIRECT(CONCATENATE("'2018-08'!I",TEXT(MATCH($C66,'2018-08'!$C$2:$C$100,0)+1,0)))-INDIRECT(CONCATENATE("'2018-07'!I",TEXT(MATCH($C66,'2018-07'!$C$2:$C$100,0)+1,0))))</f>
        <v>371514226.31000018</v>
      </c>
      <c r="J66" s="17" t="str">
        <f ca="1">IF(OR(INDIRECT(CONCATENATE("'2018-08'!J",TEXT(MATCH($C66,'2018-08'!$C$2:$C$100,0)+1,0)))="",INDIRECT(CONCATENATE("'2018-07'!J",TEXT(MATCH($C66,'2018-07'!$C$2:$C$100,0)+1,0)))="",AND(INDIRECT(CONCATENATE("'2018-08'!J",TEXT(MATCH($C66,'2018-08'!$C$2:$C$100,0)+1,0)))="",INDIRECT(CONCATENATE("'2018-07'!J",TEXT(MATCH($C66,'2018-07'!$C$2:$C$100,0)+1,0)))="")),"Н/Д",INDIRECT(CONCATENATE("'2018-08'!J",TEXT(MATCH($C66,'2018-08'!$C$2:$C$100,0)+1,0)))-INDIRECT(CONCATENATE("'2018-07'!J",TEXT(MATCH($C66,'2018-07'!$C$2:$C$100,0)+1,0))))</f>
        <v>Н/Д</v>
      </c>
      <c r="K66" s="17">
        <f ca="1">IF(OR(INDIRECT(CONCATENATE("'2018-08'!K",TEXT(MATCH($C66,'2018-08'!$C$2:$C$100,0)+1,0)))="",INDIRECT(CONCATENATE("'2018-07'!K",TEXT(MATCH($C66,'2018-07'!$C$2:$C$100,0)+1,0)))="",AND(INDIRECT(CONCATENATE("'2018-08'!K",TEXT(MATCH($C66,'2018-08'!$C$2:$C$100,0)+1,0)))="",INDIRECT(CONCATENATE("'2018-07'!K",TEXT(MATCH($C66,'2018-07'!$C$2:$C$100,0)+1,0)))="")),"Н/Д",INDIRECT(CONCATENATE("'2018-08'!K",TEXT(MATCH($C66,'2018-08'!$C$2:$C$100,0)+1,0)))-INDIRECT(CONCATENATE("'2018-07'!K",TEXT(MATCH($C66,'2018-07'!$C$2:$C$100,0)+1,0))))</f>
        <v>467831370.91000009</v>
      </c>
      <c r="L66" s="17">
        <f ca="1">IF(OR(INDIRECT(CONCATENATE("'2018-08'!L",TEXT(MATCH($C66,'2018-08'!$C$2:$C$100,0)+1,0)))="",INDIRECT(CONCATENATE("'2018-07'!L",TEXT(MATCH($C66,'2018-07'!$C$2:$C$100,0)+1,0)))="",AND(INDIRECT(CONCATENATE("'2018-08'!L",TEXT(MATCH($C66,'2018-08'!$C$2:$C$100,0)+1,0)))="",INDIRECT(CONCATENATE("'2018-07'!L",TEXT(MATCH($C66,'2018-07'!$C$2:$C$100,0)+1,0)))="")),"Н/Д",INDIRECT(CONCATENATE("'2018-08'!L",TEXT(MATCH($C66,'2018-08'!$C$2:$C$100,0)+1,0)))-INDIRECT(CONCATENATE("'2018-07'!L",TEXT(MATCH($C66,'2018-07'!$C$2:$C$100,0)+1,0))))</f>
        <v>496455960.37999988</v>
      </c>
      <c r="M66" s="17">
        <f ca="1">IF(OR(INDIRECT(CONCATENATE("'2018-08'!M",TEXT(MATCH($C66,'2018-08'!$C$2:$C$100,0)+1,0)))="",INDIRECT(CONCATENATE("'2018-07'!M",TEXT(MATCH($C66,'2018-07'!$C$2:$C$100,0)+1,0)))="",AND(INDIRECT(CONCATENATE("'2018-08'!M",TEXT(MATCH($C66,'2018-08'!$C$2:$C$100,0)+1,0)))="",INDIRECT(CONCATENATE("'2018-07'!M",TEXT(MATCH($C66,'2018-07'!$C$2:$C$100,0)+1,0)))="")),"Н/Д",INDIRECT(CONCATENATE("'2018-08'!M",TEXT(MATCH($C66,'2018-08'!$C$2:$C$100,0)+1,0)))-INDIRECT(CONCATENATE("'2018-07'!M",TEXT(MATCH($C66,'2018-07'!$C$2:$C$100,0)+1,0))))</f>
        <v>1973096.5</v>
      </c>
      <c r="N66" s="17">
        <f ca="1">IF(OR(INDIRECT(CONCATENATE("'2018-08'!N",TEXT(MATCH($C66,'2018-08'!$C$2:$C$100,0)+1,0)))="",INDIRECT(CONCATENATE("'2018-07'!N",TEXT(MATCH($C66,'2018-07'!$C$2:$C$100,0)+1,0)))="",AND(INDIRECT(CONCATENATE("'2018-08'!N",TEXT(MATCH($C66,'2018-08'!$C$2:$C$100,0)+1,0)))="",INDIRECT(CONCATENATE("'2018-07'!N",TEXT(MATCH($C66,'2018-07'!$C$2:$C$100,0)+1,0)))="")),"Н/Д",INDIRECT(CONCATENATE("'2018-08'!N",TEXT(MATCH($C66,'2018-08'!$C$2:$C$100,0)+1,0)))-INDIRECT(CONCATENATE("'2018-07'!NE",TEXT(MATCH($C66,'2018-07'!$C$2:$C$100,0)+1,0))))</f>
        <v>152911898.75999999</v>
      </c>
      <c r="O66" s="17">
        <f ca="1">IF(OR(INDIRECT(CONCATENATE("'2018-08'!O",TEXT(MATCH($C66,'2018-08'!$C$2:$C$100,0)+1,0)))="",INDIRECT(CONCATENATE("'2018-07'!O",TEXT(MATCH($C66,'2018-07'!$C$2:$C$100,0)+1,0)))="",AND(INDIRECT(CONCATENATE("'2018-08'!O",TEXT(MATCH($C66,'2018-08'!$C$2:$C$100,0)+1,0)))="",INDIRECT(CONCATENATE("'2018-07'!O",TEXT(MATCH($C66,'2018-07'!$C$2:$C$100,0)+1,0)))="")),"Н/Д",INDIRECT(CONCATENATE("'2018-08'!O",TEXT(MATCH($C66,'2018-08'!$C$2:$C$100,0)+1,0)))-INDIRECT(CONCATENATE("'2018-07'!O",TEXT(MATCH($C66,'2018-07'!$C$2:$C$100,0)+1,0))))</f>
        <v>-23973.82</v>
      </c>
      <c r="P66" s="17">
        <f ca="1">IF(OR(INDIRECT(CONCATENATE("'2018-08'!P",TEXT(MATCH($C66,'2018-08'!$C$2:$C$100,0)+1,0)))="",INDIRECT(CONCATENATE("'2018-07'!P",TEXT(MATCH($C66,'2018-07'!$C$2:$C$100,0)+1,0)))="",AND(INDIRECT(CONCATENATE("'2018-08'!P",TEXT(MATCH($C66,'2018-08'!$C$2:$C$100,0)+1,0)))="",INDIRECT(CONCATENATE("'2018-07'!P",TEXT(MATCH($C66,'2018-07'!$C$2:$C$100,0)+1,0)))="")),"Н/Д",INDIRECT(CONCATENATE("'2018-08'!P",TEXT(MATCH($C66,'2018-08'!$C$2:$C$100,0)+1,0)))-INDIRECT(CONCATENATE("'2018-07'!P",TEXT(MATCH($C66,'2018-07'!$C$2:$C$100,0)+1,0))))</f>
        <v>39617152.270000011</v>
      </c>
      <c r="Q66" s="17">
        <f ca="1">IF(OR(INDIRECT(CONCATENATE("'2018-08'!Q",TEXT(MATCH($C66,'2018-08'!$C$2:$C$100,0)+1,0)))="",INDIRECT(CONCATENATE("'2018-07'!Q",TEXT(MATCH($C66,'2018-07'!$C$2:$C$100,0)+1,0)))="",AND(INDIRECT(CONCATENATE("'2018-08'!Q",TEXT(MATCH($C66,'2018-08'!$C$2:$C$100,0)+1,0)))="",INDIRECT(CONCATENATE("'2018-07'!Q",TEXT(MATCH($C66,'2018-07'!$C$2:$C$100,0)+1,0)))="")),"Н/Д",INDIRECT(CONCATENATE("'2018-08'!Q",TEXT(MATCH($C66,'2018-08'!$C$2:$C$100,0)+1,0)))-INDIRECT(CONCATENATE("'2018-07'!Q",TEXT(MATCH($C66,'2018-07'!$C$2:$C$100,0)+1,0))))</f>
        <v>5127429.0200000033</v>
      </c>
      <c r="R66" s="17">
        <f ca="1">IF(OR(INDIRECT(CONCATENATE("'2018-08'!R",TEXT(MATCH($C66,'2018-08'!$C$2:$C$100,0)+1,0)))="",INDIRECT(CONCATENATE("'2018-07'!R",TEXT(MATCH($C66,'2018-07'!$C$2:$C$100,0)+1,0)))="",AND(INDIRECT(CONCATENATE("'2018-08'!R",TEXT(MATCH($C66,'2018-08'!$C$2:$C$100,0)+1,0)))="",INDIRECT(CONCATENATE("'2018-07'!R",TEXT(MATCH($C66,'2018-07'!$C$2:$C$100,0)+1,0)))="")),"Н/Д",INDIRECT(CONCATENATE("'2018-08'!R",TEXT(MATCH($C66,'2018-08'!$C$2:$C$100,0)+1,0)))-INDIRECT(CONCATENATE("'2018-07'!R",TEXT(MATCH($C66,'2018-07'!$C$2:$C$100,0)+1,0))))</f>
        <v>17226422.430000007</v>
      </c>
      <c r="S66" s="17">
        <f ca="1">IF(OR(INDIRECT(CONCATENATE("'2018-08'!S",TEXT(MATCH($C66,'2018-08'!$C$2:$C$100,0)+1,0)))="",INDIRECT(CONCATENATE("'2018-07'!S",TEXT(MATCH($C66,'2018-07'!$C$2:$C$100,0)+1,0)))="",AND(INDIRECT(CONCATENATE("'2018-08'!S",TEXT(MATCH($C66,'2018-08'!$C$2:$C$100,0)+1,0)))="",INDIRECT(CONCATENATE("'2018-07'!S",TEXT(MATCH($C66,'2018-07'!$C$2:$C$100,0)+1,0)))="")),"Н/Д",INDIRECT(CONCATENATE("'2018-08'!S",TEXT(MATCH($C66,'2018-08'!$C$2:$C$100,0)+1,0)))-INDIRECT(CONCATENATE("'2018-07'!S",TEXT(MATCH($C66,'2018-07'!$C$2:$C$100,0)+1,0))))</f>
        <v>79246.319999999949</v>
      </c>
      <c r="T66" s="17">
        <f ca="1">IF(OR(INDIRECT(CONCATENATE("'2018-08'!T",TEXT(MATCH($C66,'2018-08'!$C$2:$C$100,0)+1,0)))="",INDIRECT(CONCATENATE("'2018-07'!T",TEXT(MATCH($C66,'2018-07'!$C$2:$C$100,0)+1,0)))="",AND(INDIRECT(CONCATENATE("'2018-08'!T",TEXT(MATCH($C66,'2018-08'!$C$2:$C$100,0)+1,0)))="",INDIRECT(CONCATENATE("'2018-07'!T",TEXT(MATCH($C66,'2018-07'!$C$2:$C$100,0)+1,0)))="")),"Н/Д",INDIRECT(CONCATENATE("'2018-08'!T",TEXT(MATCH($C66,'2018-08'!$C$2:$C$100,0)+1,0)))-INDIRECT(CONCATENATE("'2018-07'!T",TEXT(MATCH($C66,'2018-07'!$C$2:$C$100,0)+1,0))))</f>
        <v>33251198.409999996</v>
      </c>
      <c r="U66" s="17">
        <f ca="1">IF(OR(INDIRECT(CONCATENATE("'2018-08'!U",TEXT(MATCH($C66,'2018-08'!$C$2:$C$100,0)+1,0)))="",INDIRECT(CONCATENATE("'2018-07'!U",TEXT(MATCH($C66,'2018-07'!$C$2:$C$100,0)+1,0)))="",AND(INDIRECT(CONCATENATE("'2018-08'!U",TEXT(MATCH($C66,'2018-08'!$C$2:$C$100,0)+1,0)))="",INDIRECT(CONCATENATE("'2018-07'!U",TEXT(MATCH($C66,'2018-07'!$C$2:$C$100,0)+1,0)))="")),"Н/Д",INDIRECT(CONCATENATE("'2018-08'!U",TEXT(MATCH($C66,'2018-08'!$C$2:$C$100,0)+1,0)))-INDIRECT(CONCATENATE("'2018-07'!U",TEXT(MATCH($C66,'2018-07'!$C$2:$C$100,0)+1,0))))</f>
        <v>1759707.3399999999</v>
      </c>
      <c r="V66" s="17">
        <f ca="1">IF(OR(INDIRECT(CONCATENATE("'2018-08'!V",TEXT(MATCH($C66,'2018-08'!$C$2:$C$100,0)+1,0)))="",INDIRECT(CONCATENATE("'2018-07'!V",TEXT(MATCH($C66,'2018-07'!$C$2:$C$100,0)+1,0)))="",AND(INDIRECT(CONCATENATE("'2018-08'!V",TEXT(MATCH($C66,'2018-08'!$C$2:$C$100,0)+1,0)))="",INDIRECT(CONCATENATE("'2018-07'!V",TEXT(MATCH($C66,'2018-07'!$C$2:$C$100,0)+1,0)))="")),"Н/Д",INDIRECT(CONCATENATE("'2018-08'!V",TEXT(MATCH($C66,'2018-08'!$C$2:$C$100,0)+1,0)))-INDIRECT(CONCATENATE("'2018-07'!V",TEXT(MATCH($C66,'2018-07'!$C$2:$C$100,0)+1,0))))</f>
        <v>1386242074.7400017</v>
      </c>
      <c r="W66" s="17">
        <f ca="1">IF(OR(INDIRECT(CONCATENATE("'2018-08'!W",TEXT(MATCH($C66,'2018-08'!$C$2:$C$100,0)+1,0)))="",INDIRECT(CONCATENATE("'2018-07'!W",TEXT(MATCH($C66,'2018-07'!$C$2:$C$100,0)+1,0)))="",AND(INDIRECT(CONCATENATE("'2018-08'!W",TEXT(MATCH($C66,'2018-08'!$C$2:$C$100,0)+1,0)))="",INDIRECT(CONCATENATE("'2018-07'!W",TEXT(MATCH($C66,'2018-07'!$C$2:$C$100,0)+1,0)))="")),"Н/Д",INDIRECT(CONCATENATE("'2018-08'!W",TEXT(MATCH($C66,'2018-08'!$C$2:$C$100,0)+1,0)))-INDIRECT(CONCATENATE("'2018-07'!W",TEXT(MATCH($C66,'2018-07'!$C$2:$C$100,0)+1,0))))</f>
        <v>11532384123.089996</v>
      </c>
    </row>
    <row r="67" spans="1:23" x14ac:dyDescent="0.25">
      <c r="A67" s="2" t="s">
        <v>87</v>
      </c>
      <c r="B67" s="2" t="s">
        <v>93</v>
      </c>
      <c r="C67" s="15">
        <v>29000000</v>
      </c>
      <c r="D67" s="2" t="s">
        <v>211</v>
      </c>
      <c r="E67" s="17">
        <f ca="1">IF(OR(INDIRECT(CONCATENATE("'2018-08'!E",TEXT(MATCH($C67,'2018-08'!$C$2:$C$100,0)+1,0)))="",INDIRECT(CONCATENATE("'2018-07'!E",TEXT(MATCH($C67,'2018-07'!$C$2:$C$100,0)+1,0)))="",AND(INDIRECT(CONCATENATE("'2018-08'!E",TEXT(MATCH($C67,'2018-08'!$C$2:$C$100,0)+1,0)))="",INDIRECT(CONCATENATE("'2018-07'!E",TEXT(MATCH($C67,'2018-07'!$C$2:$C$100,0)+1,0)))="")),"Н/Д",INDIRECT(CONCATENATE("'2018-08'!E",TEXT(MATCH($C67,'2018-08'!$C$2:$C$100,0)+1,0)))-INDIRECT(CONCATENATE("'2018-07'!E",TEXT(MATCH($C67,'2018-07'!$C$2:$C$100,0)+1,0))))</f>
        <v>7966823655.4799957</v>
      </c>
      <c r="F67" s="17">
        <f ca="1">IF(OR(INDIRECT(CONCATENATE("'2018-08'!F",TEXT(MATCH($C67,'2018-08'!$C$2:$C$100,0)+1,0)))="",INDIRECT(CONCATENATE("'2018-07'!F",TEXT(MATCH($C67,'2018-07'!$C$2:$C$100,0)+1,0)))="",AND(INDIRECT(CONCATENATE("'2018-08'!F",TEXT(MATCH($C67,'2018-08'!$C$2:$C$100,0)+1,0)))="",INDIRECT(CONCATENATE("'2018-07'!F",TEXT(MATCH($C67,'2018-07'!$C$2:$C$100,0)+1,0)))="")),"Н/Д",INDIRECT(CONCATENATE("'2018-08'!F",TEXT(MATCH($C67,'2018-08'!$C$2:$C$100,0)+1,0)))-INDIRECT(CONCATENATE("'2018-07'!F",TEXT(MATCH($C67,'2018-07'!$C$2:$C$100,0)+1,0))))</f>
        <v>7371910164.8500023</v>
      </c>
      <c r="G67" s="17">
        <f ca="1">IF(OR(INDIRECT(CONCATENATE("'2018-08'!G",TEXT(MATCH($C67,'2018-08'!$C$2:$C$100,0)+1,0)))="",INDIRECT(CONCATENATE("'2018-07'!G",TEXT(MATCH($C67,'2018-07'!$C$2:$C$100,0)+1,0)))="",AND(INDIRECT(CONCATENATE("'2018-08'!G",TEXT(MATCH($C67,'2018-08'!$C$2:$C$100,0)+1,0)))="",INDIRECT(CONCATENATE("'2018-07'!G",TEXT(MATCH($C67,'2018-07'!$C$2:$C$100,0)+1,0)))="")),"Н/Д",INDIRECT(CONCATENATE("'2018-08'!G",TEXT(MATCH($C67,'2018-08'!$C$2:$C$100,0)+1,0)))-INDIRECT(CONCATENATE("'2018-07'!G",TEXT(MATCH($C67,'2018-07'!$C$2:$C$100,0)+1,0))))</f>
        <v>2201781233.4900007</v>
      </c>
      <c r="H67" s="17">
        <f ca="1">IF(OR(INDIRECT(CONCATENATE("'2018-08'!H",TEXT(MATCH($C67,'2018-08'!$C$2:$C$100,0)+1,0)))="",INDIRECT(CONCATENATE("'2018-07'!H",TEXT(MATCH($C67,'2018-07'!$C$2:$C$100,0)+1,0)))="",AND(INDIRECT(CONCATENATE("'2018-08'!H",TEXT(MATCH($C67,'2018-08'!$C$2:$C$100,0)+1,0)))="",INDIRECT(CONCATENATE("'2018-07'!H",TEXT(MATCH($C67,'2018-07'!$C$2:$C$100,0)+1,0)))="")),"Н/Д",INDIRECT(CONCATENATE("'2018-08'!H",TEXT(MATCH($C67,'2018-08'!$C$2:$C$100,0)+1,0)))-INDIRECT(CONCATENATE("'2018-07'!H",TEXT(MATCH($C67,'2018-07'!$C$2:$C$100,0)+1,0))))</f>
        <v>2174270969.8000011</v>
      </c>
      <c r="I67" s="17">
        <f ca="1">IF(OR(INDIRECT(CONCATENATE("'2018-08'!I",TEXT(MATCH($C67,'2018-08'!$C$2:$C$100,0)+1,0)))="",INDIRECT(CONCATENATE("'2018-07'!I",TEXT(MATCH($C67,'2018-07'!$C$2:$C$100,0)+1,0)))="",AND(INDIRECT(CONCATENATE("'2018-08'!I",TEXT(MATCH($C67,'2018-08'!$C$2:$C$100,0)+1,0)))="",INDIRECT(CONCATENATE("'2018-07'!I",TEXT(MATCH($C67,'2018-07'!$C$2:$C$100,0)+1,0)))="")),"Н/Д",INDIRECT(CONCATENATE("'2018-08'!I",TEXT(MATCH($C67,'2018-08'!$C$2:$C$100,0)+1,0)))-INDIRECT(CONCATENATE("'2018-07'!I",TEXT(MATCH($C67,'2018-07'!$C$2:$C$100,0)+1,0))))</f>
        <v>968981083.81000042</v>
      </c>
      <c r="J67" s="17" t="str">
        <f ca="1">IF(OR(INDIRECT(CONCATENATE("'2018-08'!J",TEXT(MATCH($C67,'2018-08'!$C$2:$C$100,0)+1,0)))="",INDIRECT(CONCATENATE("'2018-07'!J",TEXT(MATCH($C67,'2018-07'!$C$2:$C$100,0)+1,0)))="",AND(INDIRECT(CONCATENATE("'2018-08'!J",TEXT(MATCH($C67,'2018-08'!$C$2:$C$100,0)+1,0)))="",INDIRECT(CONCATENATE("'2018-07'!J",TEXT(MATCH($C67,'2018-07'!$C$2:$C$100,0)+1,0)))="")),"Н/Д",INDIRECT(CONCATENATE("'2018-08'!J",TEXT(MATCH($C67,'2018-08'!$C$2:$C$100,0)+1,0)))-INDIRECT(CONCATENATE("'2018-07'!J",TEXT(MATCH($C67,'2018-07'!$C$2:$C$100,0)+1,0))))</f>
        <v>Н/Д</v>
      </c>
      <c r="K67" s="17">
        <f ca="1">IF(OR(INDIRECT(CONCATENATE("'2018-08'!K",TEXT(MATCH($C67,'2018-08'!$C$2:$C$100,0)+1,0)))="",INDIRECT(CONCATENATE("'2018-07'!K",TEXT(MATCH($C67,'2018-07'!$C$2:$C$100,0)+1,0)))="",AND(INDIRECT(CONCATENATE("'2018-08'!K",TEXT(MATCH($C67,'2018-08'!$C$2:$C$100,0)+1,0)))="",INDIRECT(CONCATENATE("'2018-07'!K",TEXT(MATCH($C67,'2018-07'!$C$2:$C$100,0)+1,0)))="")),"Н/Д",INDIRECT(CONCATENATE("'2018-08'!K",TEXT(MATCH($C67,'2018-08'!$C$2:$C$100,0)+1,0)))-INDIRECT(CONCATENATE("'2018-07'!K",TEXT(MATCH($C67,'2018-07'!$C$2:$C$100,0)+1,0))))</f>
        <v>617536593.78000021</v>
      </c>
      <c r="L67" s="17">
        <f ca="1">IF(OR(INDIRECT(CONCATENATE("'2018-08'!L",TEXT(MATCH($C67,'2018-08'!$C$2:$C$100,0)+1,0)))="",INDIRECT(CONCATENATE("'2018-07'!L",TEXT(MATCH($C67,'2018-07'!$C$2:$C$100,0)+1,0)))="",AND(INDIRECT(CONCATENATE("'2018-08'!L",TEXT(MATCH($C67,'2018-08'!$C$2:$C$100,0)+1,0)))="",INDIRECT(CONCATENATE("'2018-07'!L",TEXT(MATCH($C67,'2018-07'!$C$2:$C$100,0)+1,0)))="")),"Н/Д",INDIRECT(CONCATENATE("'2018-08'!L",TEXT(MATCH($C67,'2018-08'!$C$2:$C$100,0)+1,0)))-INDIRECT(CONCATENATE("'2018-07'!L",TEXT(MATCH($C67,'2018-07'!$C$2:$C$100,0)+1,0))))</f>
        <v>1094537993.3699999</v>
      </c>
      <c r="M67" s="17">
        <f ca="1">IF(OR(INDIRECT(CONCATENATE("'2018-08'!M",TEXT(MATCH($C67,'2018-08'!$C$2:$C$100,0)+1,0)))="",INDIRECT(CONCATENATE("'2018-07'!M",TEXT(MATCH($C67,'2018-07'!$C$2:$C$100,0)+1,0)))="",AND(INDIRECT(CONCATENATE("'2018-08'!M",TEXT(MATCH($C67,'2018-08'!$C$2:$C$100,0)+1,0)))="",INDIRECT(CONCATENATE("'2018-07'!M",TEXT(MATCH($C67,'2018-07'!$C$2:$C$100,0)+1,0)))="")),"Н/Д",INDIRECT(CONCATENATE("'2018-08'!M",TEXT(MATCH($C67,'2018-08'!$C$2:$C$100,0)+1,0)))-INDIRECT(CONCATENATE("'2018-07'!M",TEXT(MATCH($C67,'2018-07'!$C$2:$C$100,0)+1,0))))</f>
        <v>15189432.909999996</v>
      </c>
      <c r="N67" s="17">
        <f ca="1">IF(OR(INDIRECT(CONCATENATE("'2018-08'!N",TEXT(MATCH($C67,'2018-08'!$C$2:$C$100,0)+1,0)))="",INDIRECT(CONCATENATE("'2018-07'!N",TEXT(MATCH($C67,'2018-07'!$C$2:$C$100,0)+1,0)))="",AND(INDIRECT(CONCATENATE("'2018-08'!N",TEXT(MATCH($C67,'2018-08'!$C$2:$C$100,0)+1,0)))="",INDIRECT(CONCATENATE("'2018-07'!N",TEXT(MATCH($C67,'2018-07'!$C$2:$C$100,0)+1,0)))="")),"Н/Д",INDIRECT(CONCATENATE("'2018-08'!N",TEXT(MATCH($C67,'2018-08'!$C$2:$C$100,0)+1,0)))-INDIRECT(CONCATENATE("'2018-07'!NE",TEXT(MATCH($C67,'2018-07'!$C$2:$C$100,0)+1,0))))</f>
        <v>199249499.13999999</v>
      </c>
      <c r="O67" s="17">
        <f ca="1">IF(OR(INDIRECT(CONCATENATE("'2018-08'!O",TEXT(MATCH($C67,'2018-08'!$C$2:$C$100,0)+1,0)))="",INDIRECT(CONCATENATE("'2018-07'!O",TEXT(MATCH($C67,'2018-07'!$C$2:$C$100,0)+1,0)))="",AND(INDIRECT(CONCATENATE("'2018-08'!O",TEXT(MATCH($C67,'2018-08'!$C$2:$C$100,0)+1,0)))="",INDIRECT(CONCATENATE("'2018-07'!O",TEXT(MATCH($C67,'2018-07'!$C$2:$C$100,0)+1,0)))="")),"Н/Д",INDIRECT(CONCATENATE("'2018-08'!O",TEXT(MATCH($C67,'2018-08'!$C$2:$C$100,0)+1,0)))-INDIRECT(CONCATENATE("'2018-07'!O",TEXT(MATCH($C67,'2018-07'!$C$2:$C$100,0)+1,0))))</f>
        <v>3136.1299999999901</v>
      </c>
      <c r="P67" s="17">
        <f ca="1">IF(OR(INDIRECT(CONCATENATE("'2018-08'!P",TEXT(MATCH($C67,'2018-08'!$C$2:$C$100,0)+1,0)))="",INDIRECT(CONCATENATE("'2018-07'!P",TEXT(MATCH($C67,'2018-07'!$C$2:$C$100,0)+1,0)))="",AND(INDIRECT(CONCATENATE("'2018-08'!P",TEXT(MATCH($C67,'2018-08'!$C$2:$C$100,0)+1,0)))="",INDIRECT(CONCATENATE("'2018-07'!P",TEXT(MATCH($C67,'2018-07'!$C$2:$C$100,0)+1,0)))="")),"Н/Д",INDIRECT(CONCATENATE("'2018-08'!P",TEXT(MATCH($C67,'2018-08'!$C$2:$C$100,0)+1,0)))-INDIRECT(CONCATENATE("'2018-07'!P",TEXT(MATCH($C67,'2018-07'!$C$2:$C$100,0)+1,0))))</f>
        <v>77978395.860000014</v>
      </c>
      <c r="Q67" s="17">
        <f ca="1">IF(OR(INDIRECT(CONCATENATE("'2018-08'!Q",TEXT(MATCH($C67,'2018-08'!$C$2:$C$100,0)+1,0)))="",INDIRECT(CONCATENATE("'2018-07'!Q",TEXT(MATCH($C67,'2018-07'!$C$2:$C$100,0)+1,0)))="",AND(INDIRECT(CONCATENATE("'2018-08'!Q",TEXT(MATCH($C67,'2018-08'!$C$2:$C$100,0)+1,0)))="",INDIRECT(CONCATENATE("'2018-07'!Q",TEXT(MATCH($C67,'2018-07'!$C$2:$C$100,0)+1,0)))="")),"Н/Д",INDIRECT(CONCATENATE("'2018-08'!Q",TEXT(MATCH($C67,'2018-08'!$C$2:$C$100,0)+1,0)))-INDIRECT(CONCATENATE("'2018-07'!Q",TEXT(MATCH($C67,'2018-07'!$C$2:$C$100,0)+1,0))))</f>
        <v>15400459.590000004</v>
      </c>
      <c r="R67" s="17">
        <f ca="1">IF(OR(INDIRECT(CONCATENATE("'2018-08'!R",TEXT(MATCH($C67,'2018-08'!$C$2:$C$100,0)+1,0)))="",INDIRECT(CONCATENATE("'2018-07'!R",TEXT(MATCH($C67,'2018-07'!$C$2:$C$100,0)+1,0)))="",AND(INDIRECT(CONCATENATE("'2018-08'!R",TEXT(MATCH($C67,'2018-08'!$C$2:$C$100,0)+1,0)))="",INDIRECT(CONCATENATE("'2018-07'!R",TEXT(MATCH($C67,'2018-07'!$C$2:$C$100,0)+1,0)))="")),"Н/Д",INDIRECT(CONCATENATE("'2018-08'!R",TEXT(MATCH($C67,'2018-08'!$C$2:$C$100,0)+1,0)))-INDIRECT(CONCATENATE("'2018-07'!R",TEXT(MATCH($C67,'2018-07'!$C$2:$C$100,0)+1,0))))</f>
        <v>31541480.719999999</v>
      </c>
      <c r="S67" s="17">
        <f ca="1">IF(OR(INDIRECT(CONCATENATE("'2018-08'!S",TEXT(MATCH($C67,'2018-08'!$C$2:$C$100,0)+1,0)))="",INDIRECT(CONCATENATE("'2018-07'!S",TEXT(MATCH($C67,'2018-07'!$C$2:$C$100,0)+1,0)))="",AND(INDIRECT(CONCATENATE("'2018-08'!S",TEXT(MATCH($C67,'2018-08'!$C$2:$C$100,0)+1,0)))="",INDIRECT(CONCATENATE("'2018-07'!S",TEXT(MATCH($C67,'2018-07'!$C$2:$C$100,0)+1,0)))="")),"Н/Д",INDIRECT(CONCATENATE("'2018-08'!S",TEXT(MATCH($C67,'2018-08'!$C$2:$C$100,0)+1,0)))-INDIRECT(CONCATENATE("'2018-07'!S",TEXT(MATCH($C67,'2018-07'!$C$2:$C$100,0)+1,0))))</f>
        <v>258611.65000000014</v>
      </c>
      <c r="T67" s="17">
        <f ca="1">IF(OR(INDIRECT(CONCATENATE("'2018-08'!T",TEXT(MATCH($C67,'2018-08'!$C$2:$C$100,0)+1,0)))="",INDIRECT(CONCATENATE("'2018-07'!T",TEXT(MATCH($C67,'2018-07'!$C$2:$C$100,0)+1,0)))="",AND(INDIRECT(CONCATENATE("'2018-08'!T",TEXT(MATCH($C67,'2018-08'!$C$2:$C$100,0)+1,0)))="",INDIRECT(CONCATENATE("'2018-07'!T",TEXT(MATCH($C67,'2018-07'!$C$2:$C$100,0)+1,0)))="")),"Н/Д",INDIRECT(CONCATENATE("'2018-08'!T",TEXT(MATCH($C67,'2018-08'!$C$2:$C$100,0)+1,0)))-INDIRECT(CONCATENATE("'2018-07'!T",TEXT(MATCH($C67,'2018-07'!$C$2:$C$100,0)+1,0))))</f>
        <v>80046198.200000048</v>
      </c>
      <c r="U67" s="17">
        <f ca="1">IF(OR(INDIRECT(CONCATENATE("'2018-08'!U",TEXT(MATCH($C67,'2018-08'!$C$2:$C$100,0)+1,0)))="",INDIRECT(CONCATENATE("'2018-07'!U",TEXT(MATCH($C67,'2018-07'!$C$2:$C$100,0)+1,0)))="",AND(INDIRECT(CONCATENATE("'2018-08'!U",TEXT(MATCH($C67,'2018-08'!$C$2:$C$100,0)+1,0)))="",INDIRECT(CONCATENATE("'2018-07'!U",TEXT(MATCH($C67,'2018-07'!$C$2:$C$100,0)+1,0)))="")),"Н/Д",INDIRECT(CONCATENATE("'2018-08'!U",TEXT(MATCH($C67,'2018-08'!$C$2:$C$100,0)+1,0)))-INDIRECT(CONCATENATE("'2018-07'!U",TEXT(MATCH($C67,'2018-07'!$C$2:$C$100,0)+1,0))))</f>
        <v>4734816.07</v>
      </c>
      <c r="V67" s="17">
        <f ca="1">IF(OR(INDIRECT(CONCATENATE("'2018-08'!V",TEXT(MATCH($C67,'2018-08'!$C$2:$C$100,0)+1,0)))="",INDIRECT(CONCATENATE("'2018-07'!V",TEXT(MATCH($C67,'2018-07'!$C$2:$C$100,0)+1,0)))="",AND(INDIRECT(CONCATENATE("'2018-08'!V",TEXT(MATCH($C67,'2018-08'!$C$2:$C$100,0)+1,0)))="",INDIRECT(CONCATENATE("'2018-07'!V",TEXT(MATCH($C67,'2018-07'!$C$2:$C$100,0)+1,0)))="")),"Н/Д",INDIRECT(CONCATENATE("'2018-08'!V",TEXT(MATCH($C67,'2018-08'!$C$2:$C$100,0)+1,0)))-INDIRECT(CONCATENATE("'2018-07'!V",TEXT(MATCH($C67,'2018-07'!$C$2:$C$100,0)+1,0))))</f>
        <v>594913490.63000011</v>
      </c>
      <c r="W67" s="17">
        <f ca="1">IF(OR(INDIRECT(CONCATENATE("'2018-08'!W",TEXT(MATCH($C67,'2018-08'!$C$2:$C$100,0)+1,0)))="",INDIRECT(CONCATENATE("'2018-07'!W",TEXT(MATCH($C67,'2018-07'!$C$2:$C$100,0)+1,0)))="",AND(INDIRECT(CONCATENATE("'2018-08'!W",TEXT(MATCH($C67,'2018-08'!$C$2:$C$100,0)+1,0)))="",INDIRECT(CONCATENATE("'2018-07'!W",TEXT(MATCH($C67,'2018-07'!$C$2:$C$100,0)+1,0)))="")),"Н/Д",INDIRECT(CONCATENATE("'2018-08'!W",TEXT(MATCH($C67,'2018-08'!$C$2:$C$100,0)+1,0)))-INDIRECT(CONCATENATE("'2018-07'!W",TEXT(MATCH($C67,'2018-07'!$C$2:$C$100,0)+1,0))))</f>
        <v>23247529029.98999</v>
      </c>
    </row>
    <row r="68" spans="1:23" x14ac:dyDescent="0.25">
      <c r="A68" s="2" t="s">
        <v>87</v>
      </c>
      <c r="B68" s="2" t="s">
        <v>94</v>
      </c>
      <c r="C68" s="15">
        <v>34000000</v>
      </c>
      <c r="D68" s="2" t="s">
        <v>211</v>
      </c>
      <c r="E68" s="17">
        <f ca="1">IF(OR(INDIRECT(CONCATENATE("'2018-08'!E",TEXT(MATCH($C68,'2018-08'!$C$2:$C$100,0)+1,0)))="",INDIRECT(CONCATENATE("'2018-07'!E",TEXT(MATCH($C68,'2018-07'!$C$2:$C$100,0)+1,0)))="",AND(INDIRECT(CONCATENATE("'2018-08'!E",TEXT(MATCH($C68,'2018-08'!$C$2:$C$100,0)+1,0)))="",INDIRECT(CONCATENATE("'2018-07'!E",TEXT(MATCH($C68,'2018-07'!$C$2:$C$100,0)+1,0)))="")),"Н/Д",INDIRECT(CONCATENATE("'2018-08'!E",TEXT(MATCH($C68,'2018-08'!$C$2:$C$100,0)+1,0)))-INDIRECT(CONCATENATE("'2018-07'!E",TEXT(MATCH($C68,'2018-07'!$C$2:$C$100,0)+1,0))))</f>
        <v>3195898484.1699982</v>
      </c>
      <c r="F68" s="17">
        <f ca="1">IF(OR(INDIRECT(CONCATENATE("'2018-08'!F",TEXT(MATCH($C68,'2018-08'!$C$2:$C$100,0)+1,0)))="",INDIRECT(CONCATENATE("'2018-07'!F",TEXT(MATCH($C68,'2018-07'!$C$2:$C$100,0)+1,0)))="",AND(INDIRECT(CONCATENATE("'2018-08'!F",TEXT(MATCH($C68,'2018-08'!$C$2:$C$100,0)+1,0)))="",INDIRECT(CONCATENATE("'2018-07'!F",TEXT(MATCH($C68,'2018-07'!$C$2:$C$100,0)+1,0)))="")),"Н/Д",INDIRECT(CONCATENATE("'2018-08'!F",TEXT(MATCH($C68,'2018-08'!$C$2:$C$100,0)+1,0)))-INDIRECT(CONCATENATE("'2018-07'!F",TEXT(MATCH($C68,'2018-07'!$C$2:$C$100,0)+1,0))))</f>
        <v>2366269335.9200001</v>
      </c>
      <c r="G68" s="17">
        <f ca="1">IF(OR(INDIRECT(CONCATENATE("'2018-08'!G",TEXT(MATCH($C68,'2018-08'!$C$2:$C$100,0)+1,0)))="",INDIRECT(CONCATENATE("'2018-07'!G",TEXT(MATCH($C68,'2018-07'!$C$2:$C$100,0)+1,0)))="",AND(INDIRECT(CONCATENATE("'2018-08'!G",TEXT(MATCH($C68,'2018-08'!$C$2:$C$100,0)+1,0)))="",INDIRECT(CONCATENATE("'2018-07'!G",TEXT(MATCH($C68,'2018-07'!$C$2:$C$100,0)+1,0)))="")),"Н/Д",INDIRECT(CONCATENATE("'2018-08'!G",TEXT(MATCH($C68,'2018-08'!$C$2:$C$100,0)+1,0)))-INDIRECT(CONCATENATE("'2018-07'!G",TEXT(MATCH($C68,'2018-07'!$C$2:$C$100,0)+1,0))))</f>
        <v>415572264.76999998</v>
      </c>
      <c r="H68" s="17">
        <f ca="1">IF(OR(INDIRECT(CONCATENATE("'2018-08'!H",TEXT(MATCH($C68,'2018-08'!$C$2:$C$100,0)+1,0)))="",INDIRECT(CONCATENATE("'2018-07'!H",TEXT(MATCH($C68,'2018-07'!$C$2:$C$100,0)+1,0)))="",AND(INDIRECT(CONCATENATE("'2018-08'!H",TEXT(MATCH($C68,'2018-08'!$C$2:$C$100,0)+1,0)))="",INDIRECT(CONCATENATE("'2018-07'!H",TEXT(MATCH($C68,'2018-07'!$C$2:$C$100,0)+1,0)))="")),"Н/Д",INDIRECT(CONCATENATE("'2018-08'!H",TEXT(MATCH($C68,'2018-08'!$C$2:$C$100,0)+1,0)))-INDIRECT(CONCATENATE("'2018-07'!H",TEXT(MATCH($C68,'2018-07'!$C$2:$C$100,0)+1,0))))</f>
        <v>799637437.09999943</v>
      </c>
      <c r="I68" s="17">
        <f ca="1">IF(OR(INDIRECT(CONCATENATE("'2018-08'!I",TEXT(MATCH($C68,'2018-08'!$C$2:$C$100,0)+1,0)))="",INDIRECT(CONCATENATE("'2018-07'!I",TEXT(MATCH($C68,'2018-07'!$C$2:$C$100,0)+1,0)))="",AND(INDIRECT(CONCATENATE("'2018-08'!I",TEXT(MATCH($C68,'2018-08'!$C$2:$C$100,0)+1,0)))="",INDIRECT(CONCATENATE("'2018-07'!I",TEXT(MATCH($C68,'2018-07'!$C$2:$C$100,0)+1,0)))="")),"Н/Д",INDIRECT(CONCATENATE("'2018-08'!I",TEXT(MATCH($C68,'2018-08'!$C$2:$C$100,0)+1,0)))-INDIRECT(CONCATENATE("'2018-07'!I",TEXT(MATCH($C68,'2018-07'!$C$2:$C$100,0)+1,0))))</f>
        <v>199059143.23000002</v>
      </c>
      <c r="J68" s="17" t="str">
        <f ca="1">IF(OR(INDIRECT(CONCATENATE("'2018-08'!J",TEXT(MATCH($C68,'2018-08'!$C$2:$C$100,0)+1,0)))="",INDIRECT(CONCATENATE("'2018-07'!J",TEXT(MATCH($C68,'2018-07'!$C$2:$C$100,0)+1,0)))="",AND(INDIRECT(CONCATENATE("'2018-08'!J",TEXT(MATCH($C68,'2018-08'!$C$2:$C$100,0)+1,0)))="",INDIRECT(CONCATENATE("'2018-07'!J",TEXT(MATCH($C68,'2018-07'!$C$2:$C$100,0)+1,0)))="")),"Н/Д",INDIRECT(CONCATENATE("'2018-08'!J",TEXT(MATCH($C68,'2018-08'!$C$2:$C$100,0)+1,0)))-INDIRECT(CONCATENATE("'2018-07'!J",TEXT(MATCH($C68,'2018-07'!$C$2:$C$100,0)+1,0))))</f>
        <v>Н/Д</v>
      </c>
      <c r="K68" s="17">
        <f ca="1">IF(OR(INDIRECT(CONCATENATE("'2018-08'!K",TEXT(MATCH($C68,'2018-08'!$C$2:$C$100,0)+1,0)))="",INDIRECT(CONCATENATE("'2018-07'!K",TEXT(MATCH($C68,'2018-07'!$C$2:$C$100,0)+1,0)))="",AND(INDIRECT(CONCATENATE("'2018-08'!K",TEXT(MATCH($C68,'2018-08'!$C$2:$C$100,0)+1,0)))="",INDIRECT(CONCATENATE("'2018-07'!K",TEXT(MATCH($C68,'2018-07'!$C$2:$C$100,0)+1,0)))="")),"Н/Д",INDIRECT(CONCATENATE("'2018-08'!K",TEXT(MATCH($C68,'2018-08'!$C$2:$C$100,0)+1,0)))-INDIRECT(CONCATENATE("'2018-07'!K",TEXT(MATCH($C68,'2018-07'!$C$2:$C$100,0)+1,0))))</f>
        <v>385767792.50999999</v>
      </c>
      <c r="L68" s="17">
        <f ca="1">IF(OR(INDIRECT(CONCATENATE("'2018-08'!L",TEXT(MATCH($C68,'2018-08'!$C$2:$C$100,0)+1,0)))="",INDIRECT(CONCATENATE("'2018-07'!L",TEXT(MATCH($C68,'2018-07'!$C$2:$C$100,0)+1,0)))="",AND(INDIRECT(CONCATENATE("'2018-08'!L",TEXT(MATCH($C68,'2018-08'!$C$2:$C$100,0)+1,0)))="",INDIRECT(CONCATENATE("'2018-07'!L",TEXT(MATCH($C68,'2018-07'!$C$2:$C$100,0)+1,0)))="")),"Н/Д",INDIRECT(CONCATENATE("'2018-08'!L",TEXT(MATCH($C68,'2018-08'!$C$2:$C$100,0)+1,0)))-INDIRECT(CONCATENATE("'2018-07'!L",TEXT(MATCH($C68,'2018-07'!$C$2:$C$100,0)+1,0))))</f>
        <v>378715431.44000006</v>
      </c>
      <c r="M68" s="17">
        <f ca="1">IF(OR(INDIRECT(CONCATENATE("'2018-08'!M",TEXT(MATCH($C68,'2018-08'!$C$2:$C$100,0)+1,0)))="",INDIRECT(CONCATENATE("'2018-07'!M",TEXT(MATCH($C68,'2018-07'!$C$2:$C$100,0)+1,0)))="",AND(INDIRECT(CONCATENATE("'2018-08'!M",TEXT(MATCH($C68,'2018-08'!$C$2:$C$100,0)+1,0)))="",INDIRECT(CONCATENATE("'2018-07'!M",TEXT(MATCH($C68,'2018-07'!$C$2:$C$100,0)+1,0)))="")),"Н/Д",INDIRECT(CONCATENATE("'2018-08'!M",TEXT(MATCH($C68,'2018-08'!$C$2:$C$100,0)+1,0)))-INDIRECT(CONCATENATE("'2018-07'!M",TEXT(MATCH($C68,'2018-07'!$C$2:$C$100,0)+1,0))))</f>
        <v>1835117.4299999997</v>
      </c>
      <c r="N68" s="17">
        <f ca="1">IF(OR(INDIRECT(CONCATENATE("'2018-08'!N",TEXT(MATCH($C68,'2018-08'!$C$2:$C$100,0)+1,0)))="",INDIRECT(CONCATENATE("'2018-07'!N",TEXT(MATCH($C68,'2018-07'!$C$2:$C$100,0)+1,0)))="",AND(INDIRECT(CONCATENATE("'2018-08'!N",TEXT(MATCH($C68,'2018-08'!$C$2:$C$100,0)+1,0)))="",INDIRECT(CONCATENATE("'2018-07'!N",TEXT(MATCH($C68,'2018-07'!$C$2:$C$100,0)+1,0)))="")),"Н/Д",INDIRECT(CONCATENATE("'2018-08'!N",TEXT(MATCH($C68,'2018-08'!$C$2:$C$100,0)+1,0)))-INDIRECT(CONCATENATE("'2018-07'!NE",TEXT(MATCH($C68,'2018-07'!$C$2:$C$100,0)+1,0))))</f>
        <v>105719136.7</v>
      </c>
      <c r="O68" s="17">
        <f ca="1">IF(OR(INDIRECT(CONCATENATE("'2018-08'!O",TEXT(MATCH($C68,'2018-08'!$C$2:$C$100,0)+1,0)))="",INDIRECT(CONCATENATE("'2018-07'!O",TEXT(MATCH($C68,'2018-07'!$C$2:$C$100,0)+1,0)))="",AND(INDIRECT(CONCATENATE("'2018-08'!O",TEXT(MATCH($C68,'2018-08'!$C$2:$C$100,0)+1,0)))="",INDIRECT(CONCATENATE("'2018-07'!O",TEXT(MATCH($C68,'2018-07'!$C$2:$C$100,0)+1,0)))="")),"Н/Д",INDIRECT(CONCATENATE("'2018-08'!O",TEXT(MATCH($C68,'2018-08'!$C$2:$C$100,0)+1,0)))-INDIRECT(CONCATENATE("'2018-07'!O",TEXT(MATCH($C68,'2018-07'!$C$2:$C$100,0)+1,0))))</f>
        <v>1439714.2599999998</v>
      </c>
      <c r="P68" s="17">
        <f ca="1">IF(OR(INDIRECT(CONCATENATE("'2018-08'!P",TEXT(MATCH($C68,'2018-08'!$C$2:$C$100,0)+1,0)))="",INDIRECT(CONCATENATE("'2018-07'!P",TEXT(MATCH($C68,'2018-07'!$C$2:$C$100,0)+1,0)))="",AND(INDIRECT(CONCATENATE("'2018-08'!P",TEXT(MATCH($C68,'2018-08'!$C$2:$C$100,0)+1,0)))="",INDIRECT(CONCATENATE("'2018-07'!P",TEXT(MATCH($C68,'2018-07'!$C$2:$C$100,0)+1,0)))="")),"Н/Д",INDIRECT(CONCATENATE("'2018-08'!P",TEXT(MATCH($C68,'2018-08'!$C$2:$C$100,0)+1,0)))-INDIRECT(CONCATENATE("'2018-07'!P",TEXT(MATCH($C68,'2018-07'!$C$2:$C$100,0)+1,0))))</f>
        <v>40266364.50999999</v>
      </c>
      <c r="Q68" s="17">
        <f ca="1">IF(OR(INDIRECT(CONCATENATE("'2018-08'!Q",TEXT(MATCH($C68,'2018-08'!$C$2:$C$100,0)+1,0)))="",INDIRECT(CONCATENATE("'2018-07'!Q",TEXT(MATCH($C68,'2018-07'!$C$2:$C$100,0)+1,0)))="",AND(INDIRECT(CONCATENATE("'2018-08'!Q",TEXT(MATCH($C68,'2018-08'!$C$2:$C$100,0)+1,0)))="",INDIRECT(CONCATENATE("'2018-07'!Q",TEXT(MATCH($C68,'2018-07'!$C$2:$C$100,0)+1,0)))="")),"Н/Д",INDIRECT(CONCATENATE("'2018-08'!Q",TEXT(MATCH($C68,'2018-08'!$C$2:$C$100,0)+1,0)))-INDIRECT(CONCATENATE("'2018-07'!Q",TEXT(MATCH($C68,'2018-07'!$C$2:$C$100,0)+1,0))))</f>
        <v>13506684.409999967</v>
      </c>
      <c r="R68" s="17">
        <f ca="1">IF(OR(INDIRECT(CONCATENATE("'2018-08'!R",TEXT(MATCH($C68,'2018-08'!$C$2:$C$100,0)+1,0)))="",INDIRECT(CONCATENATE("'2018-07'!R",TEXT(MATCH($C68,'2018-07'!$C$2:$C$100,0)+1,0)))="",AND(INDIRECT(CONCATENATE("'2018-08'!R",TEXT(MATCH($C68,'2018-08'!$C$2:$C$100,0)+1,0)))="",INDIRECT(CONCATENATE("'2018-07'!R",TEXT(MATCH($C68,'2018-07'!$C$2:$C$100,0)+1,0)))="")),"Н/Д",INDIRECT(CONCATENATE("'2018-08'!R",TEXT(MATCH($C68,'2018-08'!$C$2:$C$100,0)+1,0)))-INDIRECT(CONCATENATE("'2018-07'!R",TEXT(MATCH($C68,'2018-07'!$C$2:$C$100,0)+1,0))))</f>
        <v>18407096.919999987</v>
      </c>
      <c r="S68" s="17">
        <f ca="1">IF(OR(INDIRECT(CONCATENATE("'2018-08'!S",TEXT(MATCH($C68,'2018-08'!$C$2:$C$100,0)+1,0)))="",INDIRECT(CONCATENATE("'2018-07'!S",TEXT(MATCH($C68,'2018-07'!$C$2:$C$100,0)+1,0)))="",AND(INDIRECT(CONCATENATE("'2018-08'!S",TEXT(MATCH($C68,'2018-08'!$C$2:$C$100,0)+1,0)))="",INDIRECT(CONCATENATE("'2018-07'!S",TEXT(MATCH($C68,'2018-07'!$C$2:$C$100,0)+1,0)))="")),"Н/Д",INDIRECT(CONCATENATE("'2018-08'!S",TEXT(MATCH($C68,'2018-08'!$C$2:$C$100,0)+1,0)))-INDIRECT(CONCATENATE("'2018-07'!S",TEXT(MATCH($C68,'2018-07'!$C$2:$C$100,0)+1,0))))</f>
        <v>250609.3899999999</v>
      </c>
      <c r="T68" s="17">
        <f ca="1">IF(OR(INDIRECT(CONCATENATE("'2018-08'!T",TEXT(MATCH($C68,'2018-08'!$C$2:$C$100,0)+1,0)))="",INDIRECT(CONCATENATE("'2018-07'!T",TEXT(MATCH($C68,'2018-07'!$C$2:$C$100,0)+1,0)))="",AND(INDIRECT(CONCATENATE("'2018-08'!T",TEXT(MATCH($C68,'2018-08'!$C$2:$C$100,0)+1,0)))="",INDIRECT(CONCATENATE("'2018-07'!T",TEXT(MATCH($C68,'2018-07'!$C$2:$C$100,0)+1,0)))="")),"Н/Д",INDIRECT(CONCATENATE("'2018-08'!T",TEXT(MATCH($C68,'2018-08'!$C$2:$C$100,0)+1,0)))-INDIRECT(CONCATENATE("'2018-07'!T",TEXT(MATCH($C68,'2018-07'!$C$2:$C$100,0)+1,0))))</f>
        <v>62813379.530000031</v>
      </c>
      <c r="U68" s="17">
        <f ca="1">IF(OR(INDIRECT(CONCATENATE("'2018-08'!U",TEXT(MATCH($C68,'2018-08'!$C$2:$C$100,0)+1,0)))="",INDIRECT(CONCATENATE("'2018-07'!U",TEXT(MATCH($C68,'2018-07'!$C$2:$C$100,0)+1,0)))="",AND(INDIRECT(CONCATENATE("'2018-08'!U",TEXT(MATCH($C68,'2018-08'!$C$2:$C$100,0)+1,0)))="",INDIRECT(CONCATENATE("'2018-07'!U",TEXT(MATCH($C68,'2018-07'!$C$2:$C$100,0)+1,0)))="")),"Н/Д",INDIRECT(CONCATENATE("'2018-08'!U",TEXT(MATCH($C68,'2018-08'!$C$2:$C$100,0)+1,0)))-INDIRECT(CONCATENATE("'2018-07'!U",TEXT(MATCH($C68,'2018-07'!$C$2:$C$100,0)+1,0))))</f>
        <v>-384579.26</v>
      </c>
      <c r="V68" s="17">
        <f ca="1">IF(OR(INDIRECT(CONCATENATE("'2018-08'!V",TEXT(MATCH($C68,'2018-08'!$C$2:$C$100,0)+1,0)))="",INDIRECT(CONCATENATE("'2018-07'!V",TEXT(MATCH($C68,'2018-07'!$C$2:$C$100,0)+1,0)))="",AND(INDIRECT(CONCATENATE("'2018-08'!V",TEXT(MATCH($C68,'2018-08'!$C$2:$C$100,0)+1,0)))="",INDIRECT(CONCATENATE("'2018-07'!V",TEXT(MATCH($C68,'2018-07'!$C$2:$C$100,0)+1,0)))="")),"Н/Д",INDIRECT(CONCATENATE("'2018-08'!V",TEXT(MATCH($C68,'2018-08'!$C$2:$C$100,0)+1,0)))-INDIRECT(CONCATENATE("'2018-07'!V",TEXT(MATCH($C68,'2018-07'!$C$2:$C$100,0)+1,0))))</f>
        <v>829629148.25</v>
      </c>
      <c r="W68" s="17">
        <f ca="1">IF(OR(INDIRECT(CONCATENATE("'2018-08'!W",TEXT(MATCH($C68,'2018-08'!$C$2:$C$100,0)+1,0)))="",INDIRECT(CONCATENATE("'2018-07'!W",TEXT(MATCH($C68,'2018-07'!$C$2:$C$100,0)+1,0)))="",AND(INDIRECT(CONCATENATE("'2018-08'!W",TEXT(MATCH($C68,'2018-08'!$C$2:$C$100,0)+1,0)))="",INDIRECT(CONCATENATE("'2018-07'!W",TEXT(MATCH($C68,'2018-07'!$C$2:$C$100,0)+1,0)))="")),"Н/Д",INDIRECT(CONCATENATE("'2018-08'!W",TEXT(MATCH($C68,'2018-08'!$C$2:$C$100,0)+1,0)))-INDIRECT(CONCATENATE("'2018-07'!W",TEXT(MATCH($C68,'2018-07'!$C$2:$C$100,0)+1,0))))</f>
        <v>8725521743.4400024</v>
      </c>
    </row>
    <row r="69" spans="1:23" x14ac:dyDescent="0.25">
      <c r="A69" s="2" t="s">
        <v>87</v>
      </c>
      <c r="B69" s="2" t="s">
        <v>95</v>
      </c>
      <c r="C69" s="15">
        <v>38000000</v>
      </c>
      <c r="D69" s="2" t="s">
        <v>211</v>
      </c>
      <c r="E69" s="17">
        <f ca="1">IF(OR(INDIRECT(CONCATENATE("'2018-08'!E",TEXT(MATCH($C69,'2018-08'!$C$2:$C$100,0)+1,0)))="",INDIRECT(CONCATENATE("'2018-07'!E",TEXT(MATCH($C69,'2018-07'!$C$2:$C$100,0)+1,0)))="",AND(INDIRECT(CONCATENATE("'2018-08'!E",TEXT(MATCH($C69,'2018-08'!$C$2:$C$100,0)+1,0)))="",INDIRECT(CONCATENATE("'2018-07'!E",TEXT(MATCH($C69,'2018-07'!$C$2:$C$100,0)+1,0)))="")),"Н/Д",INDIRECT(CONCATENATE("'2018-08'!E",TEXT(MATCH($C69,'2018-08'!$C$2:$C$100,0)+1,0)))-INDIRECT(CONCATENATE("'2018-07'!E",TEXT(MATCH($C69,'2018-07'!$C$2:$C$100,0)+1,0))))</f>
        <v>6370075867.8699989</v>
      </c>
      <c r="F69" s="17">
        <f ca="1">IF(OR(INDIRECT(CONCATENATE("'2018-08'!F",TEXT(MATCH($C69,'2018-08'!$C$2:$C$100,0)+1,0)))="",INDIRECT(CONCATENATE("'2018-07'!F",TEXT(MATCH($C69,'2018-07'!$C$2:$C$100,0)+1,0)))="",AND(INDIRECT(CONCATENATE("'2018-08'!F",TEXT(MATCH($C69,'2018-08'!$C$2:$C$100,0)+1,0)))="",INDIRECT(CONCATENATE("'2018-07'!F",TEXT(MATCH($C69,'2018-07'!$C$2:$C$100,0)+1,0)))="")),"Н/Д",INDIRECT(CONCATENATE("'2018-08'!F",TEXT(MATCH($C69,'2018-08'!$C$2:$C$100,0)+1,0)))-INDIRECT(CONCATENATE("'2018-07'!F",TEXT(MATCH($C69,'2018-07'!$C$2:$C$100,0)+1,0))))</f>
        <v>5230251069.1699982</v>
      </c>
      <c r="G69" s="17">
        <f ca="1">IF(OR(INDIRECT(CONCATENATE("'2018-08'!G",TEXT(MATCH($C69,'2018-08'!$C$2:$C$100,0)+1,0)))="",INDIRECT(CONCATENATE("'2018-07'!G",TEXT(MATCH($C69,'2018-07'!$C$2:$C$100,0)+1,0)))="",AND(INDIRECT(CONCATENATE("'2018-08'!G",TEXT(MATCH($C69,'2018-08'!$C$2:$C$100,0)+1,0)))="",INDIRECT(CONCATENATE("'2018-07'!G",TEXT(MATCH($C69,'2018-07'!$C$2:$C$100,0)+1,0)))="")),"Н/Д",INDIRECT(CONCATENATE("'2018-08'!G",TEXT(MATCH($C69,'2018-08'!$C$2:$C$100,0)+1,0)))-INDIRECT(CONCATENATE("'2018-07'!G",TEXT(MATCH($C69,'2018-07'!$C$2:$C$100,0)+1,0))))</f>
        <v>1794807146.0900002</v>
      </c>
      <c r="H69" s="17">
        <f ca="1">IF(OR(INDIRECT(CONCATENATE("'2018-08'!H",TEXT(MATCH($C69,'2018-08'!$C$2:$C$100,0)+1,0)))="",INDIRECT(CONCATENATE("'2018-07'!H",TEXT(MATCH($C69,'2018-07'!$C$2:$C$100,0)+1,0)))="",AND(INDIRECT(CONCATENATE("'2018-08'!H",TEXT(MATCH($C69,'2018-08'!$C$2:$C$100,0)+1,0)))="",INDIRECT(CONCATENATE("'2018-07'!H",TEXT(MATCH($C69,'2018-07'!$C$2:$C$100,0)+1,0)))="")),"Н/Д",INDIRECT(CONCATENATE("'2018-08'!H",TEXT(MATCH($C69,'2018-08'!$C$2:$C$100,0)+1,0)))-INDIRECT(CONCATENATE("'2018-07'!H",TEXT(MATCH($C69,'2018-07'!$C$2:$C$100,0)+1,0))))</f>
        <v>1375129960.2300005</v>
      </c>
      <c r="I69" s="17">
        <f ca="1">IF(OR(INDIRECT(CONCATENATE("'2018-08'!I",TEXT(MATCH($C69,'2018-08'!$C$2:$C$100,0)+1,0)))="",INDIRECT(CONCATENATE("'2018-07'!I",TEXT(MATCH($C69,'2018-07'!$C$2:$C$100,0)+1,0)))="",AND(INDIRECT(CONCATENATE("'2018-08'!I",TEXT(MATCH($C69,'2018-08'!$C$2:$C$100,0)+1,0)))="",INDIRECT(CONCATENATE("'2018-07'!I",TEXT(MATCH($C69,'2018-07'!$C$2:$C$100,0)+1,0)))="")),"Н/Д",INDIRECT(CONCATENATE("'2018-08'!I",TEXT(MATCH($C69,'2018-08'!$C$2:$C$100,0)+1,0)))-INDIRECT(CONCATENATE("'2018-07'!I",TEXT(MATCH($C69,'2018-07'!$C$2:$C$100,0)+1,0))))</f>
        <v>373708736.06000018</v>
      </c>
      <c r="J69" s="17" t="str">
        <f ca="1">IF(OR(INDIRECT(CONCATENATE("'2018-08'!J",TEXT(MATCH($C69,'2018-08'!$C$2:$C$100,0)+1,0)))="",INDIRECT(CONCATENATE("'2018-07'!J",TEXT(MATCH($C69,'2018-07'!$C$2:$C$100,0)+1,0)))="",AND(INDIRECT(CONCATENATE("'2018-08'!J",TEXT(MATCH($C69,'2018-08'!$C$2:$C$100,0)+1,0)))="",INDIRECT(CONCATENATE("'2018-07'!J",TEXT(MATCH($C69,'2018-07'!$C$2:$C$100,0)+1,0)))="")),"Н/Д",INDIRECT(CONCATENATE("'2018-08'!J",TEXT(MATCH($C69,'2018-08'!$C$2:$C$100,0)+1,0)))-INDIRECT(CONCATENATE("'2018-07'!J",TEXT(MATCH($C69,'2018-07'!$C$2:$C$100,0)+1,0))))</f>
        <v>Н/Д</v>
      </c>
      <c r="K69" s="17">
        <f ca="1">IF(OR(INDIRECT(CONCATENATE("'2018-08'!K",TEXT(MATCH($C69,'2018-08'!$C$2:$C$100,0)+1,0)))="",INDIRECT(CONCATENATE("'2018-07'!K",TEXT(MATCH($C69,'2018-07'!$C$2:$C$100,0)+1,0)))="",AND(INDIRECT(CONCATENATE("'2018-08'!K",TEXT(MATCH($C69,'2018-08'!$C$2:$C$100,0)+1,0)))="",INDIRECT(CONCATENATE("'2018-07'!K",TEXT(MATCH($C69,'2018-07'!$C$2:$C$100,0)+1,0)))="")),"Н/Д",INDIRECT(CONCATENATE("'2018-08'!K",TEXT(MATCH($C69,'2018-08'!$C$2:$C$100,0)+1,0)))-INDIRECT(CONCATENATE("'2018-07'!K",TEXT(MATCH($C69,'2018-07'!$C$2:$C$100,0)+1,0))))</f>
        <v>434305986.1099999</v>
      </c>
      <c r="L69" s="17">
        <f ca="1">IF(OR(INDIRECT(CONCATENATE("'2018-08'!L",TEXT(MATCH($C69,'2018-08'!$C$2:$C$100,0)+1,0)))="",INDIRECT(CONCATENATE("'2018-07'!L",TEXT(MATCH($C69,'2018-07'!$C$2:$C$100,0)+1,0)))="",AND(INDIRECT(CONCATENATE("'2018-08'!L",TEXT(MATCH($C69,'2018-08'!$C$2:$C$100,0)+1,0)))="",INDIRECT(CONCATENATE("'2018-07'!L",TEXT(MATCH($C69,'2018-07'!$C$2:$C$100,0)+1,0)))="")),"Н/Д",INDIRECT(CONCATENATE("'2018-08'!L",TEXT(MATCH($C69,'2018-08'!$C$2:$C$100,0)+1,0)))-INDIRECT(CONCATENATE("'2018-07'!L",TEXT(MATCH($C69,'2018-07'!$C$2:$C$100,0)+1,0))))</f>
        <v>963925660.53000021</v>
      </c>
      <c r="M69" s="17">
        <f ca="1">IF(OR(INDIRECT(CONCATENATE("'2018-08'!M",TEXT(MATCH($C69,'2018-08'!$C$2:$C$100,0)+1,0)))="",INDIRECT(CONCATENATE("'2018-07'!M",TEXT(MATCH($C69,'2018-07'!$C$2:$C$100,0)+1,0)))="",AND(INDIRECT(CONCATENATE("'2018-08'!M",TEXT(MATCH($C69,'2018-08'!$C$2:$C$100,0)+1,0)))="",INDIRECT(CONCATENATE("'2018-07'!M",TEXT(MATCH($C69,'2018-07'!$C$2:$C$100,0)+1,0)))="")),"Н/Д",INDIRECT(CONCATENATE("'2018-08'!M",TEXT(MATCH($C69,'2018-08'!$C$2:$C$100,0)+1,0)))-INDIRECT(CONCATENATE("'2018-07'!M",TEXT(MATCH($C69,'2018-07'!$C$2:$C$100,0)+1,0))))</f>
        <v>28838110.789999992</v>
      </c>
      <c r="N69" s="17">
        <f ca="1">IF(OR(INDIRECT(CONCATENATE("'2018-08'!N",TEXT(MATCH($C69,'2018-08'!$C$2:$C$100,0)+1,0)))="",INDIRECT(CONCATENATE("'2018-07'!N",TEXT(MATCH($C69,'2018-07'!$C$2:$C$100,0)+1,0)))="",AND(INDIRECT(CONCATENATE("'2018-08'!N",TEXT(MATCH($C69,'2018-08'!$C$2:$C$100,0)+1,0)))="",INDIRECT(CONCATENATE("'2018-07'!N",TEXT(MATCH($C69,'2018-07'!$C$2:$C$100,0)+1,0)))="")),"Н/Д",INDIRECT(CONCATENATE("'2018-08'!N",TEXT(MATCH($C69,'2018-08'!$C$2:$C$100,0)+1,0)))-INDIRECT(CONCATENATE("'2018-07'!NE",TEXT(MATCH($C69,'2018-07'!$C$2:$C$100,0)+1,0))))</f>
        <v>178902161.13</v>
      </c>
      <c r="O69" s="17">
        <f ca="1">IF(OR(INDIRECT(CONCATENATE("'2018-08'!O",TEXT(MATCH($C69,'2018-08'!$C$2:$C$100,0)+1,0)))="",INDIRECT(CONCATENATE("'2018-07'!O",TEXT(MATCH($C69,'2018-07'!$C$2:$C$100,0)+1,0)))="",AND(INDIRECT(CONCATENATE("'2018-08'!O",TEXT(MATCH($C69,'2018-08'!$C$2:$C$100,0)+1,0)))="",INDIRECT(CONCATENATE("'2018-07'!O",TEXT(MATCH($C69,'2018-07'!$C$2:$C$100,0)+1,0)))="")),"Н/Д",INDIRECT(CONCATENATE("'2018-08'!O",TEXT(MATCH($C69,'2018-08'!$C$2:$C$100,0)+1,0)))-INDIRECT(CONCATENATE("'2018-07'!O",TEXT(MATCH($C69,'2018-07'!$C$2:$C$100,0)+1,0))))</f>
        <v>5855.9300000000076</v>
      </c>
      <c r="P69" s="17">
        <f ca="1">IF(OR(INDIRECT(CONCATENATE("'2018-08'!P",TEXT(MATCH($C69,'2018-08'!$C$2:$C$100,0)+1,0)))="",INDIRECT(CONCATENATE("'2018-07'!P",TEXT(MATCH($C69,'2018-07'!$C$2:$C$100,0)+1,0)))="",AND(INDIRECT(CONCATENATE("'2018-08'!P",TEXT(MATCH($C69,'2018-08'!$C$2:$C$100,0)+1,0)))="",INDIRECT(CONCATENATE("'2018-07'!P",TEXT(MATCH($C69,'2018-07'!$C$2:$C$100,0)+1,0)))="")),"Н/Д",INDIRECT(CONCATENATE("'2018-08'!P",TEXT(MATCH($C69,'2018-08'!$C$2:$C$100,0)+1,0)))-INDIRECT(CONCATENATE("'2018-07'!P",TEXT(MATCH($C69,'2018-07'!$C$2:$C$100,0)+1,0))))</f>
        <v>55853194.219999969</v>
      </c>
      <c r="Q69" s="17">
        <f ca="1">IF(OR(INDIRECT(CONCATENATE("'2018-08'!Q",TEXT(MATCH($C69,'2018-08'!$C$2:$C$100,0)+1,0)))="",INDIRECT(CONCATENATE("'2018-07'!Q",TEXT(MATCH($C69,'2018-07'!$C$2:$C$100,0)+1,0)))="",AND(INDIRECT(CONCATENATE("'2018-08'!Q",TEXT(MATCH($C69,'2018-08'!$C$2:$C$100,0)+1,0)))="",INDIRECT(CONCATENATE("'2018-07'!Q",TEXT(MATCH($C69,'2018-07'!$C$2:$C$100,0)+1,0)))="")),"Н/Д",INDIRECT(CONCATENATE("'2018-08'!Q",TEXT(MATCH($C69,'2018-08'!$C$2:$C$100,0)+1,0)))-INDIRECT(CONCATENATE("'2018-07'!Q",TEXT(MATCH($C69,'2018-07'!$C$2:$C$100,0)+1,0))))</f>
        <v>10022196.549999997</v>
      </c>
      <c r="R69" s="17">
        <f ca="1">IF(OR(INDIRECT(CONCATENATE("'2018-08'!R",TEXT(MATCH($C69,'2018-08'!$C$2:$C$100,0)+1,0)))="",INDIRECT(CONCATENATE("'2018-07'!R",TEXT(MATCH($C69,'2018-07'!$C$2:$C$100,0)+1,0)))="",AND(INDIRECT(CONCATENATE("'2018-08'!R",TEXT(MATCH($C69,'2018-08'!$C$2:$C$100,0)+1,0)))="",INDIRECT(CONCATENATE("'2018-07'!R",TEXT(MATCH($C69,'2018-07'!$C$2:$C$100,0)+1,0)))="")),"Н/Д",INDIRECT(CONCATENATE("'2018-08'!R",TEXT(MATCH($C69,'2018-08'!$C$2:$C$100,0)+1,0)))-INDIRECT(CONCATENATE("'2018-07'!R",TEXT(MATCH($C69,'2018-07'!$C$2:$C$100,0)+1,0))))</f>
        <v>79067119.840000004</v>
      </c>
      <c r="S69" s="17">
        <f ca="1">IF(OR(INDIRECT(CONCATENATE("'2018-08'!S",TEXT(MATCH($C69,'2018-08'!$C$2:$C$100,0)+1,0)))="",INDIRECT(CONCATENATE("'2018-07'!S",TEXT(MATCH($C69,'2018-07'!$C$2:$C$100,0)+1,0)))="",AND(INDIRECT(CONCATENATE("'2018-08'!S",TEXT(MATCH($C69,'2018-08'!$C$2:$C$100,0)+1,0)))="",INDIRECT(CONCATENATE("'2018-07'!S",TEXT(MATCH($C69,'2018-07'!$C$2:$C$100,0)+1,0)))="")),"Н/Д",INDIRECT(CONCATENATE("'2018-08'!S",TEXT(MATCH($C69,'2018-08'!$C$2:$C$100,0)+1,0)))-INDIRECT(CONCATENATE("'2018-07'!S",TEXT(MATCH($C69,'2018-07'!$C$2:$C$100,0)+1,0))))</f>
        <v>678525.58000000007</v>
      </c>
      <c r="T69" s="17">
        <f ca="1">IF(OR(INDIRECT(CONCATENATE("'2018-08'!T",TEXT(MATCH($C69,'2018-08'!$C$2:$C$100,0)+1,0)))="",INDIRECT(CONCATENATE("'2018-07'!T",TEXT(MATCH($C69,'2018-07'!$C$2:$C$100,0)+1,0)))="",AND(INDIRECT(CONCATENATE("'2018-08'!T",TEXT(MATCH($C69,'2018-08'!$C$2:$C$100,0)+1,0)))="",INDIRECT(CONCATENATE("'2018-07'!T",TEXT(MATCH($C69,'2018-07'!$C$2:$C$100,0)+1,0)))="")),"Н/Д",INDIRECT(CONCATENATE("'2018-08'!T",TEXT(MATCH($C69,'2018-08'!$C$2:$C$100,0)+1,0)))-INDIRECT(CONCATENATE("'2018-07'!T",TEXT(MATCH($C69,'2018-07'!$C$2:$C$100,0)+1,0))))</f>
        <v>60012480.680000007</v>
      </c>
      <c r="U69" s="17">
        <f ca="1">IF(OR(INDIRECT(CONCATENATE("'2018-08'!U",TEXT(MATCH($C69,'2018-08'!$C$2:$C$100,0)+1,0)))="",INDIRECT(CONCATENATE("'2018-07'!U",TEXT(MATCH($C69,'2018-07'!$C$2:$C$100,0)+1,0)))="",AND(INDIRECT(CONCATENATE("'2018-08'!U",TEXT(MATCH($C69,'2018-08'!$C$2:$C$100,0)+1,0)))="",INDIRECT(CONCATENATE("'2018-07'!U",TEXT(MATCH($C69,'2018-07'!$C$2:$C$100,0)+1,0)))="")),"Н/Д",INDIRECT(CONCATENATE("'2018-08'!U",TEXT(MATCH($C69,'2018-08'!$C$2:$C$100,0)+1,0)))-INDIRECT(CONCATENATE("'2018-07'!U",TEXT(MATCH($C69,'2018-07'!$C$2:$C$100,0)+1,0))))</f>
        <v>2133259.7400000002</v>
      </c>
      <c r="V69" s="17">
        <f ca="1">IF(OR(INDIRECT(CONCATENATE("'2018-08'!V",TEXT(MATCH($C69,'2018-08'!$C$2:$C$100,0)+1,0)))="",INDIRECT(CONCATENATE("'2018-07'!V",TEXT(MATCH($C69,'2018-07'!$C$2:$C$100,0)+1,0)))="",AND(INDIRECT(CONCATENATE("'2018-08'!V",TEXT(MATCH($C69,'2018-08'!$C$2:$C$100,0)+1,0)))="",INDIRECT(CONCATENATE("'2018-07'!V",TEXT(MATCH($C69,'2018-07'!$C$2:$C$100,0)+1,0)))="")),"Н/Д",INDIRECT(CONCATENATE("'2018-08'!V",TEXT(MATCH($C69,'2018-08'!$C$2:$C$100,0)+1,0)))-INDIRECT(CONCATENATE("'2018-07'!V",TEXT(MATCH($C69,'2018-07'!$C$2:$C$100,0)+1,0))))</f>
        <v>1139824798.7000008</v>
      </c>
      <c r="W69" s="17">
        <f ca="1">IF(OR(INDIRECT(CONCATENATE("'2018-08'!W",TEXT(MATCH($C69,'2018-08'!$C$2:$C$100,0)+1,0)))="",INDIRECT(CONCATENATE("'2018-07'!W",TEXT(MATCH($C69,'2018-07'!$C$2:$C$100,0)+1,0)))="",AND(INDIRECT(CONCATENATE("'2018-08'!W",TEXT(MATCH($C69,'2018-08'!$C$2:$C$100,0)+1,0)))="",INDIRECT(CONCATENATE("'2018-07'!W",TEXT(MATCH($C69,'2018-07'!$C$2:$C$100,0)+1,0)))="")),"Н/Д",INDIRECT(CONCATENATE("'2018-08'!W",TEXT(MATCH($C69,'2018-08'!$C$2:$C$100,0)+1,0)))-INDIRECT(CONCATENATE("'2018-07'!W",TEXT(MATCH($C69,'2018-07'!$C$2:$C$100,0)+1,0))))</f>
        <v>17945573698.320007</v>
      </c>
    </row>
    <row r="70" spans="1:23" x14ac:dyDescent="0.25">
      <c r="A70" s="2" t="s">
        <v>87</v>
      </c>
      <c r="B70" s="2" t="s">
        <v>96</v>
      </c>
      <c r="C70" s="15">
        <v>42000000</v>
      </c>
      <c r="D70" s="2" t="s">
        <v>211</v>
      </c>
      <c r="E70" s="17">
        <f ca="1">IF(OR(INDIRECT(CONCATENATE("'2018-08'!E",TEXT(MATCH($C70,'2018-08'!$C$2:$C$100,0)+1,0)))="",INDIRECT(CONCATENATE("'2018-07'!E",TEXT(MATCH($C70,'2018-07'!$C$2:$C$100,0)+1,0)))="",AND(INDIRECT(CONCATENATE("'2018-08'!E",TEXT(MATCH($C70,'2018-08'!$C$2:$C$100,0)+1,0)))="",INDIRECT(CONCATENATE("'2018-07'!E",TEXT(MATCH($C70,'2018-07'!$C$2:$C$100,0)+1,0)))="")),"Н/Д",INDIRECT(CONCATENATE("'2018-08'!E",TEXT(MATCH($C70,'2018-08'!$C$2:$C$100,0)+1,0)))-INDIRECT(CONCATENATE("'2018-07'!E",TEXT(MATCH($C70,'2018-07'!$C$2:$C$100,0)+1,0))))</f>
        <v>7003830029.8500023</v>
      </c>
      <c r="F70" s="17">
        <f ca="1">IF(OR(INDIRECT(CONCATENATE("'2018-08'!F",TEXT(MATCH($C70,'2018-08'!$C$2:$C$100,0)+1,0)))="",INDIRECT(CONCATENATE("'2018-07'!F",TEXT(MATCH($C70,'2018-07'!$C$2:$C$100,0)+1,0)))="",AND(INDIRECT(CONCATENATE("'2018-08'!F",TEXT(MATCH($C70,'2018-08'!$C$2:$C$100,0)+1,0)))="",INDIRECT(CONCATENATE("'2018-07'!F",TEXT(MATCH($C70,'2018-07'!$C$2:$C$100,0)+1,0)))="")),"Н/Д",INDIRECT(CONCATENATE("'2018-08'!F",TEXT(MATCH($C70,'2018-08'!$C$2:$C$100,0)+1,0)))-INDIRECT(CONCATENATE("'2018-07'!F",TEXT(MATCH($C70,'2018-07'!$C$2:$C$100,0)+1,0))))</f>
        <v>6617923621.2999992</v>
      </c>
      <c r="G70" s="17">
        <f ca="1">IF(OR(INDIRECT(CONCATENATE("'2018-08'!G",TEXT(MATCH($C70,'2018-08'!$C$2:$C$100,0)+1,0)))="",INDIRECT(CONCATENATE("'2018-07'!G",TEXT(MATCH($C70,'2018-07'!$C$2:$C$100,0)+1,0)))="",AND(INDIRECT(CONCATENATE("'2018-08'!G",TEXT(MATCH($C70,'2018-08'!$C$2:$C$100,0)+1,0)))="",INDIRECT(CONCATENATE("'2018-07'!G",TEXT(MATCH($C70,'2018-07'!$C$2:$C$100,0)+1,0)))="")),"Н/Д",INDIRECT(CONCATENATE("'2018-08'!G",TEXT(MATCH($C70,'2018-08'!$C$2:$C$100,0)+1,0)))-INDIRECT(CONCATENATE("'2018-07'!G",TEXT(MATCH($C70,'2018-07'!$C$2:$C$100,0)+1,0))))</f>
        <v>2379520215.5599995</v>
      </c>
      <c r="H70" s="17">
        <f ca="1">IF(OR(INDIRECT(CONCATENATE("'2018-08'!H",TEXT(MATCH($C70,'2018-08'!$C$2:$C$100,0)+1,0)))="",INDIRECT(CONCATENATE("'2018-07'!H",TEXT(MATCH($C70,'2018-07'!$C$2:$C$100,0)+1,0)))="",AND(INDIRECT(CONCATENATE("'2018-08'!H",TEXT(MATCH($C70,'2018-08'!$C$2:$C$100,0)+1,0)))="",INDIRECT(CONCATENATE("'2018-07'!H",TEXT(MATCH($C70,'2018-07'!$C$2:$C$100,0)+1,0)))="")),"Н/Д",INDIRECT(CONCATENATE("'2018-08'!H",TEXT(MATCH($C70,'2018-08'!$C$2:$C$100,0)+1,0)))-INDIRECT(CONCATENATE("'2018-07'!H",TEXT(MATCH($C70,'2018-07'!$C$2:$C$100,0)+1,0))))</f>
        <v>1848325117.3299999</v>
      </c>
      <c r="I70" s="17">
        <f ca="1">IF(OR(INDIRECT(CONCATENATE("'2018-08'!I",TEXT(MATCH($C70,'2018-08'!$C$2:$C$100,0)+1,0)))="",INDIRECT(CONCATENATE("'2018-07'!I",TEXT(MATCH($C70,'2018-07'!$C$2:$C$100,0)+1,0)))="",AND(INDIRECT(CONCATENATE("'2018-08'!I",TEXT(MATCH($C70,'2018-08'!$C$2:$C$100,0)+1,0)))="",INDIRECT(CONCATENATE("'2018-07'!I",TEXT(MATCH($C70,'2018-07'!$C$2:$C$100,0)+1,0)))="")),"Н/Д",INDIRECT(CONCATENATE("'2018-08'!I",TEXT(MATCH($C70,'2018-08'!$C$2:$C$100,0)+1,0)))-INDIRECT(CONCATENATE("'2018-07'!I",TEXT(MATCH($C70,'2018-07'!$C$2:$C$100,0)+1,0))))</f>
        <v>430395527.61000013</v>
      </c>
      <c r="J70" s="17" t="str">
        <f ca="1">IF(OR(INDIRECT(CONCATENATE("'2018-08'!J",TEXT(MATCH($C70,'2018-08'!$C$2:$C$100,0)+1,0)))="",INDIRECT(CONCATENATE("'2018-07'!J",TEXT(MATCH($C70,'2018-07'!$C$2:$C$100,0)+1,0)))="",AND(INDIRECT(CONCATENATE("'2018-08'!J",TEXT(MATCH($C70,'2018-08'!$C$2:$C$100,0)+1,0)))="",INDIRECT(CONCATENATE("'2018-07'!J",TEXT(MATCH($C70,'2018-07'!$C$2:$C$100,0)+1,0)))="")),"Н/Д",INDIRECT(CONCATENATE("'2018-08'!J",TEXT(MATCH($C70,'2018-08'!$C$2:$C$100,0)+1,0)))-INDIRECT(CONCATENATE("'2018-07'!J",TEXT(MATCH($C70,'2018-07'!$C$2:$C$100,0)+1,0))))</f>
        <v>Н/Д</v>
      </c>
      <c r="K70" s="17">
        <f ca="1">IF(OR(INDIRECT(CONCATENATE("'2018-08'!K",TEXT(MATCH($C70,'2018-08'!$C$2:$C$100,0)+1,0)))="",INDIRECT(CONCATENATE("'2018-07'!K",TEXT(MATCH($C70,'2018-07'!$C$2:$C$100,0)+1,0)))="",AND(INDIRECT(CONCATENATE("'2018-08'!K",TEXT(MATCH($C70,'2018-08'!$C$2:$C$100,0)+1,0)))="",INDIRECT(CONCATENATE("'2018-07'!K",TEXT(MATCH($C70,'2018-07'!$C$2:$C$100,0)+1,0)))="")),"Н/Д",INDIRECT(CONCATENATE("'2018-08'!K",TEXT(MATCH($C70,'2018-08'!$C$2:$C$100,0)+1,0)))-INDIRECT(CONCATENATE("'2018-07'!K",TEXT(MATCH($C70,'2018-07'!$C$2:$C$100,0)+1,0))))</f>
        <v>392630510.43000007</v>
      </c>
      <c r="L70" s="17">
        <f ca="1">IF(OR(INDIRECT(CONCATENATE("'2018-08'!L",TEXT(MATCH($C70,'2018-08'!$C$2:$C$100,0)+1,0)))="",INDIRECT(CONCATENATE("'2018-07'!L",TEXT(MATCH($C70,'2018-07'!$C$2:$C$100,0)+1,0)))="",AND(INDIRECT(CONCATENATE("'2018-08'!L",TEXT(MATCH($C70,'2018-08'!$C$2:$C$100,0)+1,0)))="",INDIRECT(CONCATENATE("'2018-07'!L",TEXT(MATCH($C70,'2018-07'!$C$2:$C$100,0)+1,0)))="")),"Н/Д",INDIRECT(CONCATENATE("'2018-08'!L",TEXT(MATCH($C70,'2018-08'!$C$2:$C$100,0)+1,0)))-INDIRECT(CONCATENATE("'2018-07'!L",TEXT(MATCH($C70,'2018-07'!$C$2:$C$100,0)+1,0))))</f>
        <v>1351932514.4299998</v>
      </c>
      <c r="M70" s="17">
        <f ca="1">IF(OR(INDIRECT(CONCATENATE("'2018-08'!M",TEXT(MATCH($C70,'2018-08'!$C$2:$C$100,0)+1,0)))="",INDIRECT(CONCATENATE("'2018-07'!M",TEXT(MATCH($C70,'2018-07'!$C$2:$C$100,0)+1,0)))="",AND(INDIRECT(CONCATENATE("'2018-08'!M",TEXT(MATCH($C70,'2018-08'!$C$2:$C$100,0)+1,0)))="",INDIRECT(CONCATENATE("'2018-07'!M",TEXT(MATCH($C70,'2018-07'!$C$2:$C$100,0)+1,0)))="")),"Н/Д",INDIRECT(CONCATENATE("'2018-08'!M",TEXT(MATCH($C70,'2018-08'!$C$2:$C$100,0)+1,0)))-INDIRECT(CONCATENATE("'2018-07'!M",TEXT(MATCH($C70,'2018-07'!$C$2:$C$100,0)+1,0))))</f>
        <v>7275160.1600000001</v>
      </c>
      <c r="N70" s="17">
        <f ca="1">IF(OR(INDIRECT(CONCATENATE("'2018-08'!N",TEXT(MATCH($C70,'2018-08'!$C$2:$C$100,0)+1,0)))="",INDIRECT(CONCATENATE("'2018-07'!N",TEXT(MATCH($C70,'2018-07'!$C$2:$C$100,0)+1,0)))="",AND(INDIRECT(CONCATENATE("'2018-08'!N",TEXT(MATCH($C70,'2018-08'!$C$2:$C$100,0)+1,0)))="",INDIRECT(CONCATENATE("'2018-07'!N",TEXT(MATCH($C70,'2018-07'!$C$2:$C$100,0)+1,0)))="")),"Н/Д",INDIRECT(CONCATENATE("'2018-08'!N",TEXT(MATCH($C70,'2018-08'!$C$2:$C$100,0)+1,0)))-INDIRECT(CONCATENATE("'2018-07'!NE",TEXT(MATCH($C70,'2018-07'!$C$2:$C$100,0)+1,0))))</f>
        <v>199739269.91</v>
      </c>
      <c r="O70" s="17">
        <f ca="1">IF(OR(INDIRECT(CONCATENATE("'2018-08'!O",TEXT(MATCH($C70,'2018-08'!$C$2:$C$100,0)+1,0)))="",INDIRECT(CONCATENATE("'2018-07'!O",TEXT(MATCH($C70,'2018-07'!$C$2:$C$100,0)+1,0)))="",AND(INDIRECT(CONCATENATE("'2018-08'!O",TEXT(MATCH($C70,'2018-08'!$C$2:$C$100,0)+1,0)))="",INDIRECT(CONCATENATE("'2018-07'!O",TEXT(MATCH($C70,'2018-07'!$C$2:$C$100,0)+1,0)))="")),"Н/Д",INDIRECT(CONCATENATE("'2018-08'!O",TEXT(MATCH($C70,'2018-08'!$C$2:$C$100,0)+1,0)))-INDIRECT(CONCATENATE("'2018-07'!O",TEXT(MATCH($C70,'2018-07'!$C$2:$C$100,0)+1,0))))</f>
        <v>149722.13</v>
      </c>
      <c r="P70" s="17">
        <f ca="1">IF(OR(INDIRECT(CONCATENATE("'2018-08'!P",TEXT(MATCH($C70,'2018-08'!$C$2:$C$100,0)+1,0)))="",INDIRECT(CONCATENATE("'2018-07'!P",TEXT(MATCH($C70,'2018-07'!$C$2:$C$100,0)+1,0)))="",AND(INDIRECT(CONCATENATE("'2018-08'!P",TEXT(MATCH($C70,'2018-08'!$C$2:$C$100,0)+1,0)))="",INDIRECT(CONCATENATE("'2018-07'!P",TEXT(MATCH($C70,'2018-07'!$C$2:$C$100,0)+1,0)))="")),"Н/Д",INDIRECT(CONCATENATE("'2018-08'!P",TEXT(MATCH($C70,'2018-08'!$C$2:$C$100,0)+1,0)))-INDIRECT(CONCATENATE("'2018-07'!P",TEXT(MATCH($C70,'2018-07'!$C$2:$C$100,0)+1,0))))</f>
        <v>61573206.780000031</v>
      </c>
      <c r="Q70" s="17">
        <f ca="1">IF(OR(INDIRECT(CONCATENATE("'2018-08'!Q",TEXT(MATCH($C70,'2018-08'!$C$2:$C$100,0)+1,0)))="",INDIRECT(CONCATENATE("'2018-07'!Q",TEXT(MATCH($C70,'2018-07'!$C$2:$C$100,0)+1,0)))="",AND(INDIRECT(CONCATENATE("'2018-08'!Q",TEXT(MATCH($C70,'2018-08'!$C$2:$C$100,0)+1,0)))="",INDIRECT(CONCATENATE("'2018-07'!Q",TEXT(MATCH($C70,'2018-07'!$C$2:$C$100,0)+1,0)))="")),"Н/Д",INDIRECT(CONCATENATE("'2018-08'!Q",TEXT(MATCH($C70,'2018-08'!$C$2:$C$100,0)+1,0)))-INDIRECT(CONCATENATE("'2018-07'!Q",TEXT(MATCH($C70,'2018-07'!$C$2:$C$100,0)+1,0))))</f>
        <v>22783400.170000002</v>
      </c>
      <c r="R70" s="17">
        <f ca="1">IF(OR(INDIRECT(CONCATENATE("'2018-08'!R",TEXT(MATCH($C70,'2018-08'!$C$2:$C$100,0)+1,0)))="",INDIRECT(CONCATENATE("'2018-07'!R",TEXT(MATCH($C70,'2018-07'!$C$2:$C$100,0)+1,0)))="",AND(INDIRECT(CONCATENATE("'2018-08'!R",TEXT(MATCH($C70,'2018-08'!$C$2:$C$100,0)+1,0)))="",INDIRECT(CONCATENATE("'2018-07'!R",TEXT(MATCH($C70,'2018-07'!$C$2:$C$100,0)+1,0)))="")),"Н/Д",INDIRECT(CONCATENATE("'2018-08'!R",TEXT(MATCH($C70,'2018-08'!$C$2:$C$100,0)+1,0)))-INDIRECT(CONCATENATE("'2018-07'!R",TEXT(MATCH($C70,'2018-07'!$C$2:$C$100,0)+1,0))))</f>
        <v>37987689.290000021</v>
      </c>
      <c r="S70" s="17">
        <f ca="1">IF(OR(INDIRECT(CONCATENATE("'2018-08'!S",TEXT(MATCH($C70,'2018-08'!$C$2:$C$100,0)+1,0)))="",INDIRECT(CONCATENATE("'2018-07'!S",TEXT(MATCH($C70,'2018-07'!$C$2:$C$100,0)+1,0)))="",AND(INDIRECT(CONCATENATE("'2018-08'!S",TEXT(MATCH($C70,'2018-08'!$C$2:$C$100,0)+1,0)))="",INDIRECT(CONCATENATE("'2018-07'!S",TEXT(MATCH($C70,'2018-07'!$C$2:$C$100,0)+1,0)))="")),"Н/Д",INDIRECT(CONCATENATE("'2018-08'!S",TEXT(MATCH($C70,'2018-08'!$C$2:$C$100,0)+1,0)))-INDIRECT(CONCATENATE("'2018-07'!S",TEXT(MATCH($C70,'2018-07'!$C$2:$C$100,0)+1,0))))</f>
        <v>65821</v>
      </c>
      <c r="T70" s="17">
        <f ca="1">IF(OR(INDIRECT(CONCATENATE("'2018-08'!T",TEXT(MATCH($C70,'2018-08'!$C$2:$C$100,0)+1,0)))="",INDIRECT(CONCATENATE("'2018-07'!T",TEXT(MATCH($C70,'2018-07'!$C$2:$C$100,0)+1,0)))="",AND(INDIRECT(CONCATENATE("'2018-08'!T",TEXT(MATCH($C70,'2018-08'!$C$2:$C$100,0)+1,0)))="",INDIRECT(CONCATENATE("'2018-07'!T",TEXT(MATCH($C70,'2018-07'!$C$2:$C$100,0)+1,0)))="")),"Н/Д",INDIRECT(CONCATENATE("'2018-08'!T",TEXT(MATCH($C70,'2018-08'!$C$2:$C$100,0)+1,0)))-INDIRECT(CONCATENATE("'2018-07'!T",TEXT(MATCH($C70,'2018-07'!$C$2:$C$100,0)+1,0))))</f>
        <v>42769889.939999998</v>
      </c>
      <c r="U70" s="17">
        <f ca="1">IF(OR(INDIRECT(CONCATENATE("'2018-08'!U",TEXT(MATCH($C70,'2018-08'!$C$2:$C$100,0)+1,0)))="",INDIRECT(CONCATENATE("'2018-07'!U",TEXT(MATCH($C70,'2018-07'!$C$2:$C$100,0)+1,0)))="",AND(INDIRECT(CONCATENATE("'2018-08'!U",TEXT(MATCH($C70,'2018-08'!$C$2:$C$100,0)+1,0)))="",INDIRECT(CONCATENATE("'2018-07'!U",TEXT(MATCH($C70,'2018-07'!$C$2:$C$100,0)+1,0)))="")),"Н/Д",INDIRECT(CONCATENATE("'2018-08'!U",TEXT(MATCH($C70,'2018-08'!$C$2:$C$100,0)+1,0)))-INDIRECT(CONCATENATE("'2018-07'!U",TEXT(MATCH($C70,'2018-07'!$C$2:$C$100,0)+1,0))))</f>
        <v>1430356</v>
      </c>
      <c r="V70" s="17">
        <f ca="1">IF(OR(INDIRECT(CONCATENATE("'2018-08'!V",TEXT(MATCH($C70,'2018-08'!$C$2:$C$100,0)+1,0)))="",INDIRECT(CONCATENATE("'2018-07'!V",TEXT(MATCH($C70,'2018-07'!$C$2:$C$100,0)+1,0)))="",AND(INDIRECT(CONCATENATE("'2018-08'!V",TEXT(MATCH($C70,'2018-08'!$C$2:$C$100,0)+1,0)))="",INDIRECT(CONCATENATE("'2018-07'!V",TEXT(MATCH($C70,'2018-07'!$C$2:$C$100,0)+1,0)))="")),"Н/Д",INDIRECT(CONCATENATE("'2018-08'!V",TEXT(MATCH($C70,'2018-08'!$C$2:$C$100,0)+1,0)))-INDIRECT(CONCATENATE("'2018-07'!V",TEXT(MATCH($C70,'2018-07'!$C$2:$C$100,0)+1,0))))</f>
        <v>385906408.55000019</v>
      </c>
      <c r="W70" s="17">
        <f ca="1">IF(OR(INDIRECT(CONCATENATE("'2018-08'!W",TEXT(MATCH($C70,'2018-08'!$C$2:$C$100,0)+1,0)))="",INDIRECT(CONCATENATE("'2018-07'!W",TEXT(MATCH($C70,'2018-07'!$C$2:$C$100,0)+1,0)))="",AND(INDIRECT(CONCATENATE("'2018-08'!W",TEXT(MATCH($C70,'2018-08'!$C$2:$C$100,0)+1,0)))="",INDIRECT(CONCATENATE("'2018-07'!W",TEXT(MATCH($C70,'2018-07'!$C$2:$C$100,0)+1,0)))="")),"Н/Д",INDIRECT(CONCATENATE("'2018-08'!W",TEXT(MATCH($C70,'2018-08'!$C$2:$C$100,0)+1,0)))-INDIRECT(CONCATENATE("'2018-07'!W",TEXT(MATCH($C70,'2018-07'!$C$2:$C$100,0)+1,0))))</f>
        <v>20613435768.340012</v>
      </c>
    </row>
    <row r="71" spans="1:23" x14ac:dyDescent="0.25">
      <c r="A71" s="2" t="s">
        <v>87</v>
      </c>
      <c r="B71" s="2" t="s">
        <v>97</v>
      </c>
      <c r="C71" s="15">
        <v>46000000</v>
      </c>
      <c r="D71" s="2" t="s">
        <v>211</v>
      </c>
      <c r="E71" s="17">
        <f ca="1">IF(OR(INDIRECT(CONCATENATE("'2018-08'!E",TEXT(MATCH($C71,'2018-08'!$C$2:$C$100,0)+1,0)))="",INDIRECT(CONCATENATE("'2018-07'!E",TEXT(MATCH($C71,'2018-07'!$C$2:$C$100,0)+1,0)))="",AND(INDIRECT(CONCATENATE("'2018-08'!E",TEXT(MATCH($C71,'2018-08'!$C$2:$C$100,0)+1,0)))="",INDIRECT(CONCATENATE("'2018-07'!E",TEXT(MATCH($C71,'2018-07'!$C$2:$C$100,0)+1,0)))="")),"Н/Д",INDIRECT(CONCATENATE("'2018-08'!E",TEXT(MATCH($C71,'2018-08'!$C$2:$C$100,0)+1,0)))-INDIRECT(CONCATENATE("'2018-07'!E",TEXT(MATCH($C71,'2018-07'!$C$2:$C$100,0)+1,0))))</f>
        <v>78111026208.380005</v>
      </c>
      <c r="F71" s="17">
        <f ca="1">IF(OR(INDIRECT(CONCATENATE("'2018-08'!F",TEXT(MATCH($C71,'2018-08'!$C$2:$C$100,0)+1,0)))="",INDIRECT(CONCATENATE("'2018-07'!F",TEXT(MATCH($C71,'2018-07'!$C$2:$C$100,0)+1,0)))="",AND(INDIRECT(CONCATENATE("'2018-08'!F",TEXT(MATCH($C71,'2018-08'!$C$2:$C$100,0)+1,0)))="",INDIRECT(CONCATENATE("'2018-07'!F",TEXT(MATCH($C71,'2018-07'!$C$2:$C$100,0)+1,0)))="")),"Н/Д",INDIRECT(CONCATENATE("'2018-08'!F",TEXT(MATCH($C71,'2018-08'!$C$2:$C$100,0)+1,0)))-INDIRECT(CONCATENATE("'2018-07'!F",TEXT(MATCH($C71,'2018-07'!$C$2:$C$100,0)+1,0))))</f>
        <v>72946784925.960022</v>
      </c>
      <c r="G71" s="17">
        <f ca="1">IF(OR(INDIRECT(CONCATENATE("'2018-08'!G",TEXT(MATCH($C71,'2018-08'!$C$2:$C$100,0)+1,0)))="",INDIRECT(CONCATENATE("'2018-07'!G",TEXT(MATCH($C71,'2018-07'!$C$2:$C$100,0)+1,0)))="",AND(INDIRECT(CONCATENATE("'2018-08'!G",TEXT(MATCH($C71,'2018-08'!$C$2:$C$100,0)+1,0)))="",INDIRECT(CONCATENATE("'2018-07'!G",TEXT(MATCH($C71,'2018-07'!$C$2:$C$100,0)+1,0)))="")),"Н/Д",INDIRECT(CONCATENATE("'2018-08'!G",TEXT(MATCH($C71,'2018-08'!$C$2:$C$100,0)+1,0)))-INDIRECT(CONCATENATE("'2018-07'!G",TEXT(MATCH($C71,'2018-07'!$C$2:$C$100,0)+1,0))))</f>
        <v>19544352338.169998</v>
      </c>
      <c r="H71" s="17">
        <f ca="1">IF(OR(INDIRECT(CONCATENATE("'2018-08'!H",TEXT(MATCH($C71,'2018-08'!$C$2:$C$100,0)+1,0)))="",INDIRECT(CONCATENATE("'2018-07'!H",TEXT(MATCH($C71,'2018-07'!$C$2:$C$100,0)+1,0)))="",AND(INDIRECT(CONCATENATE("'2018-08'!H",TEXT(MATCH($C71,'2018-08'!$C$2:$C$100,0)+1,0)))="",INDIRECT(CONCATENATE("'2018-07'!H",TEXT(MATCH($C71,'2018-07'!$C$2:$C$100,0)+1,0)))="")),"Н/Д",INDIRECT(CONCATENATE("'2018-08'!H",TEXT(MATCH($C71,'2018-08'!$C$2:$C$100,0)+1,0)))-INDIRECT(CONCATENATE("'2018-07'!H",TEXT(MATCH($C71,'2018-07'!$C$2:$C$100,0)+1,0))))</f>
        <v>28069153873.599991</v>
      </c>
      <c r="I71" s="17">
        <f ca="1">IF(OR(INDIRECT(CONCATENATE("'2018-08'!I",TEXT(MATCH($C71,'2018-08'!$C$2:$C$100,0)+1,0)))="",INDIRECT(CONCATENATE("'2018-07'!I",TEXT(MATCH($C71,'2018-07'!$C$2:$C$100,0)+1,0)))="",AND(INDIRECT(CONCATENATE("'2018-08'!I",TEXT(MATCH($C71,'2018-08'!$C$2:$C$100,0)+1,0)))="",INDIRECT(CONCATENATE("'2018-07'!I",TEXT(MATCH($C71,'2018-07'!$C$2:$C$100,0)+1,0)))="")),"Н/Д",INDIRECT(CONCATENATE("'2018-08'!I",TEXT(MATCH($C71,'2018-08'!$C$2:$C$100,0)+1,0)))-INDIRECT(CONCATENATE("'2018-07'!I",TEXT(MATCH($C71,'2018-07'!$C$2:$C$100,0)+1,0))))</f>
        <v>4093187415.5199966</v>
      </c>
      <c r="J71" s="17" t="str">
        <f ca="1">IF(OR(INDIRECT(CONCATENATE("'2018-08'!J",TEXT(MATCH($C71,'2018-08'!$C$2:$C$100,0)+1,0)))="",INDIRECT(CONCATENATE("'2018-07'!J",TEXT(MATCH($C71,'2018-07'!$C$2:$C$100,0)+1,0)))="",AND(INDIRECT(CONCATENATE("'2018-08'!J",TEXT(MATCH($C71,'2018-08'!$C$2:$C$100,0)+1,0)))="",INDIRECT(CONCATENATE("'2018-07'!J",TEXT(MATCH($C71,'2018-07'!$C$2:$C$100,0)+1,0)))="")),"Н/Д",INDIRECT(CONCATENATE("'2018-08'!J",TEXT(MATCH($C71,'2018-08'!$C$2:$C$100,0)+1,0)))-INDIRECT(CONCATENATE("'2018-07'!J",TEXT(MATCH($C71,'2018-07'!$C$2:$C$100,0)+1,0))))</f>
        <v>Н/Д</v>
      </c>
      <c r="K71" s="17">
        <f ca="1">IF(OR(INDIRECT(CONCATENATE("'2018-08'!K",TEXT(MATCH($C71,'2018-08'!$C$2:$C$100,0)+1,0)))="",INDIRECT(CONCATENATE("'2018-07'!K",TEXT(MATCH($C71,'2018-07'!$C$2:$C$100,0)+1,0)))="",AND(INDIRECT(CONCATENATE("'2018-08'!K",TEXT(MATCH($C71,'2018-08'!$C$2:$C$100,0)+1,0)))="",INDIRECT(CONCATENATE("'2018-07'!K",TEXT(MATCH($C71,'2018-07'!$C$2:$C$100,0)+1,0)))="")),"Н/Д",INDIRECT(CONCATENATE("'2018-08'!K",TEXT(MATCH($C71,'2018-08'!$C$2:$C$100,0)+1,0)))-INDIRECT(CONCATENATE("'2018-07'!K",TEXT(MATCH($C71,'2018-07'!$C$2:$C$100,0)+1,0))))</f>
        <v>6569324888.2200012</v>
      </c>
      <c r="L71" s="17">
        <f ca="1">IF(OR(INDIRECT(CONCATENATE("'2018-08'!L",TEXT(MATCH($C71,'2018-08'!$C$2:$C$100,0)+1,0)))="",INDIRECT(CONCATENATE("'2018-07'!L",TEXT(MATCH($C71,'2018-07'!$C$2:$C$100,0)+1,0)))="",AND(INDIRECT(CONCATENATE("'2018-08'!L",TEXT(MATCH($C71,'2018-08'!$C$2:$C$100,0)+1,0)))="",INDIRECT(CONCATENATE("'2018-07'!L",TEXT(MATCH($C71,'2018-07'!$C$2:$C$100,0)+1,0)))="")),"Н/Д",INDIRECT(CONCATENATE("'2018-08'!L",TEXT(MATCH($C71,'2018-08'!$C$2:$C$100,0)+1,0)))-INDIRECT(CONCATENATE("'2018-07'!L",TEXT(MATCH($C71,'2018-07'!$C$2:$C$100,0)+1,0))))</f>
        <v>14104552625.959999</v>
      </c>
      <c r="M71" s="17">
        <f ca="1">IF(OR(INDIRECT(CONCATENATE("'2018-08'!M",TEXT(MATCH($C71,'2018-08'!$C$2:$C$100,0)+1,0)))="",INDIRECT(CONCATENATE("'2018-07'!M",TEXT(MATCH($C71,'2018-07'!$C$2:$C$100,0)+1,0)))="",AND(INDIRECT(CONCATENATE("'2018-08'!M",TEXT(MATCH($C71,'2018-08'!$C$2:$C$100,0)+1,0)))="",INDIRECT(CONCATENATE("'2018-07'!M",TEXT(MATCH($C71,'2018-07'!$C$2:$C$100,0)+1,0)))="")),"Н/Д",INDIRECT(CONCATENATE("'2018-08'!M",TEXT(MATCH($C71,'2018-08'!$C$2:$C$100,0)+1,0)))-INDIRECT(CONCATENATE("'2018-07'!M",TEXT(MATCH($C71,'2018-07'!$C$2:$C$100,0)+1,0))))</f>
        <v>34325988.519999981</v>
      </c>
      <c r="N71" s="17">
        <f ca="1">IF(OR(INDIRECT(CONCATENATE("'2018-08'!N",TEXT(MATCH($C71,'2018-08'!$C$2:$C$100,0)+1,0)))="",INDIRECT(CONCATENATE("'2018-07'!N",TEXT(MATCH($C71,'2018-07'!$C$2:$C$100,0)+1,0)))="",AND(INDIRECT(CONCATENATE("'2018-08'!N",TEXT(MATCH($C71,'2018-08'!$C$2:$C$100,0)+1,0)))="",INDIRECT(CONCATENATE("'2018-07'!N",TEXT(MATCH($C71,'2018-07'!$C$2:$C$100,0)+1,0)))="")),"Н/Д",INDIRECT(CONCATENATE("'2018-08'!N",TEXT(MATCH($C71,'2018-08'!$C$2:$C$100,0)+1,0)))-INDIRECT(CONCATENATE("'2018-07'!NE",TEXT(MATCH($C71,'2018-07'!$C$2:$C$100,0)+1,0))))</f>
        <v>1919514189.3499999</v>
      </c>
      <c r="O71" s="17">
        <f ca="1">IF(OR(INDIRECT(CONCATENATE("'2018-08'!O",TEXT(MATCH($C71,'2018-08'!$C$2:$C$100,0)+1,0)))="",INDIRECT(CONCATENATE("'2018-07'!O",TEXT(MATCH($C71,'2018-07'!$C$2:$C$100,0)+1,0)))="",AND(INDIRECT(CONCATENATE("'2018-08'!O",TEXT(MATCH($C71,'2018-08'!$C$2:$C$100,0)+1,0)))="",INDIRECT(CONCATENATE("'2018-07'!O",TEXT(MATCH($C71,'2018-07'!$C$2:$C$100,0)+1,0)))="")),"Н/Д",INDIRECT(CONCATENATE("'2018-08'!O",TEXT(MATCH($C71,'2018-08'!$C$2:$C$100,0)+1,0)))-INDIRECT(CONCATENATE("'2018-07'!O",TEXT(MATCH($C71,'2018-07'!$C$2:$C$100,0)+1,0))))</f>
        <v>-240824.08999999985</v>
      </c>
      <c r="P71" s="17">
        <f ca="1">IF(OR(INDIRECT(CONCATENATE("'2018-08'!P",TEXT(MATCH($C71,'2018-08'!$C$2:$C$100,0)+1,0)))="",INDIRECT(CONCATENATE("'2018-07'!P",TEXT(MATCH($C71,'2018-07'!$C$2:$C$100,0)+1,0)))="",AND(INDIRECT(CONCATENATE("'2018-08'!P",TEXT(MATCH($C71,'2018-08'!$C$2:$C$100,0)+1,0)))="",INDIRECT(CONCATENATE("'2018-07'!P",TEXT(MATCH($C71,'2018-07'!$C$2:$C$100,0)+1,0)))="")),"Н/Д",INDIRECT(CONCATENATE("'2018-08'!P",TEXT(MATCH($C71,'2018-08'!$C$2:$C$100,0)+1,0)))-INDIRECT(CONCATENATE("'2018-07'!P",TEXT(MATCH($C71,'2018-07'!$C$2:$C$100,0)+1,0))))</f>
        <v>1518071918.039999</v>
      </c>
      <c r="Q71" s="17">
        <f ca="1">IF(OR(INDIRECT(CONCATENATE("'2018-08'!Q",TEXT(MATCH($C71,'2018-08'!$C$2:$C$100,0)+1,0)))="",INDIRECT(CONCATENATE("'2018-07'!Q",TEXT(MATCH($C71,'2018-07'!$C$2:$C$100,0)+1,0)))="",AND(INDIRECT(CONCATENATE("'2018-08'!Q",TEXT(MATCH($C71,'2018-08'!$C$2:$C$100,0)+1,0)))="",INDIRECT(CONCATENATE("'2018-07'!Q",TEXT(MATCH($C71,'2018-07'!$C$2:$C$100,0)+1,0)))="")),"Н/Д",INDIRECT(CONCATENATE("'2018-08'!Q",TEXT(MATCH($C71,'2018-08'!$C$2:$C$100,0)+1,0)))-INDIRECT(CONCATENATE("'2018-07'!Q",TEXT(MATCH($C71,'2018-07'!$C$2:$C$100,0)+1,0))))</f>
        <v>124122386.83000004</v>
      </c>
      <c r="R71" s="17">
        <f ca="1">IF(OR(INDIRECT(CONCATENATE("'2018-08'!R",TEXT(MATCH($C71,'2018-08'!$C$2:$C$100,0)+1,0)))="",INDIRECT(CONCATENATE("'2018-07'!R",TEXT(MATCH($C71,'2018-07'!$C$2:$C$100,0)+1,0)))="",AND(INDIRECT(CONCATENATE("'2018-08'!R",TEXT(MATCH($C71,'2018-08'!$C$2:$C$100,0)+1,0)))="",INDIRECT(CONCATENATE("'2018-07'!R",TEXT(MATCH($C71,'2018-07'!$C$2:$C$100,0)+1,0)))="")),"Н/Д",INDIRECT(CONCATENATE("'2018-08'!R",TEXT(MATCH($C71,'2018-08'!$C$2:$C$100,0)+1,0)))-INDIRECT(CONCATENATE("'2018-07'!R",TEXT(MATCH($C71,'2018-07'!$C$2:$C$100,0)+1,0))))</f>
        <v>484808030.3499999</v>
      </c>
      <c r="S71" s="17">
        <f ca="1">IF(OR(INDIRECT(CONCATENATE("'2018-08'!S",TEXT(MATCH($C71,'2018-08'!$C$2:$C$100,0)+1,0)))="",INDIRECT(CONCATENATE("'2018-07'!S",TEXT(MATCH($C71,'2018-07'!$C$2:$C$100,0)+1,0)))="",AND(INDIRECT(CONCATENATE("'2018-08'!S",TEXT(MATCH($C71,'2018-08'!$C$2:$C$100,0)+1,0)))="",INDIRECT(CONCATENATE("'2018-07'!S",TEXT(MATCH($C71,'2018-07'!$C$2:$C$100,0)+1,0)))="")),"Н/Д",INDIRECT(CONCATENATE("'2018-08'!S",TEXT(MATCH($C71,'2018-08'!$C$2:$C$100,0)+1,0)))-INDIRECT(CONCATENATE("'2018-07'!S",TEXT(MATCH($C71,'2018-07'!$C$2:$C$100,0)+1,0))))</f>
        <v>3014791.7199999988</v>
      </c>
      <c r="T71" s="17">
        <f ca="1">IF(OR(INDIRECT(CONCATENATE("'2018-08'!T",TEXT(MATCH($C71,'2018-08'!$C$2:$C$100,0)+1,0)))="",INDIRECT(CONCATENATE("'2018-07'!T",TEXT(MATCH($C71,'2018-07'!$C$2:$C$100,0)+1,0)))="",AND(INDIRECT(CONCATENATE("'2018-08'!T",TEXT(MATCH($C71,'2018-08'!$C$2:$C$100,0)+1,0)))="",INDIRECT(CONCATENATE("'2018-07'!T",TEXT(MATCH($C71,'2018-07'!$C$2:$C$100,0)+1,0)))="")),"Н/Д",INDIRECT(CONCATENATE("'2018-08'!T",TEXT(MATCH($C71,'2018-08'!$C$2:$C$100,0)+1,0)))-INDIRECT(CONCATENATE("'2018-07'!T",TEXT(MATCH($C71,'2018-07'!$C$2:$C$100,0)+1,0))))</f>
        <v>-2155304451.71</v>
      </c>
      <c r="U71" s="17">
        <f ca="1">IF(OR(INDIRECT(CONCATENATE("'2018-08'!U",TEXT(MATCH($C71,'2018-08'!$C$2:$C$100,0)+1,0)))="",INDIRECT(CONCATENATE("'2018-07'!U",TEXT(MATCH($C71,'2018-07'!$C$2:$C$100,0)+1,0)))="",AND(INDIRECT(CONCATENATE("'2018-08'!U",TEXT(MATCH($C71,'2018-08'!$C$2:$C$100,0)+1,0)))="",INDIRECT(CONCATENATE("'2018-07'!U",TEXT(MATCH($C71,'2018-07'!$C$2:$C$100,0)+1,0)))="")),"Н/Д",INDIRECT(CONCATENATE("'2018-08'!U",TEXT(MATCH($C71,'2018-08'!$C$2:$C$100,0)+1,0)))-INDIRECT(CONCATENATE("'2018-07'!U",TEXT(MATCH($C71,'2018-07'!$C$2:$C$100,0)+1,0))))</f>
        <v>114711593.57999992</v>
      </c>
      <c r="V71" s="17">
        <f ca="1">IF(OR(INDIRECT(CONCATENATE("'2018-08'!V",TEXT(MATCH($C71,'2018-08'!$C$2:$C$100,0)+1,0)))="",INDIRECT(CONCATENATE("'2018-07'!V",TEXT(MATCH($C71,'2018-07'!$C$2:$C$100,0)+1,0)))="",AND(INDIRECT(CONCATENATE("'2018-08'!V",TEXT(MATCH($C71,'2018-08'!$C$2:$C$100,0)+1,0)))="",INDIRECT(CONCATENATE("'2018-07'!V",TEXT(MATCH($C71,'2018-07'!$C$2:$C$100,0)+1,0)))="")),"Н/Д",INDIRECT(CONCATENATE("'2018-08'!V",TEXT(MATCH($C71,'2018-08'!$C$2:$C$100,0)+1,0)))-INDIRECT(CONCATENATE("'2018-07'!V",TEXT(MATCH($C71,'2018-07'!$C$2:$C$100,0)+1,0))))</f>
        <v>5164241282.4200001</v>
      </c>
      <c r="W71" s="17">
        <f ca="1">IF(OR(INDIRECT(CONCATENATE("'2018-08'!W",TEXT(MATCH($C71,'2018-08'!$C$2:$C$100,0)+1,0)))="",INDIRECT(CONCATENATE("'2018-07'!W",TEXT(MATCH($C71,'2018-07'!$C$2:$C$100,0)+1,0)))="",AND(INDIRECT(CONCATENATE("'2018-08'!W",TEXT(MATCH($C71,'2018-08'!$C$2:$C$100,0)+1,0)))="",INDIRECT(CONCATENATE("'2018-07'!W",TEXT(MATCH($C71,'2018-07'!$C$2:$C$100,0)+1,0)))="")),"Н/Д",INDIRECT(CONCATENATE("'2018-08'!W",TEXT(MATCH($C71,'2018-08'!$C$2:$C$100,0)+1,0)))-INDIRECT(CONCATENATE("'2018-07'!W",TEXT(MATCH($C71,'2018-07'!$C$2:$C$100,0)+1,0))))</f>
        <v>229032430885.47998</v>
      </c>
    </row>
    <row r="72" spans="1:23" x14ac:dyDescent="0.25">
      <c r="A72" s="2" t="s">
        <v>87</v>
      </c>
      <c r="B72" s="2" t="s">
        <v>98</v>
      </c>
      <c r="C72" s="15">
        <v>54000000</v>
      </c>
      <c r="D72" s="2" t="s">
        <v>211</v>
      </c>
      <c r="E72" s="17">
        <f ca="1">IF(OR(INDIRECT(CONCATENATE("'2018-08'!E",TEXT(MATCH($C72,'2018-08'!$C$2:$C$100,0)+1,0)))="",INDIRECT(CONCATENATE("'2018-07'!E",TEXT(MATCH($C72,'2018-07'!$C$2:$C$100,0)+1,0)))="",AND(INDIRECT(CONCATENATE("'2018-08'!E",TEXT(MATCH($C72,'2018-08'!$C$2:$C$100,0)+1,0)))="",INDIRECT(CONCATENATE("'2018-07'!E",TEXT(MATCH($C72,'2018-07'!$C$2:$C$100,0)+1,0)))="")),"Н/Д",INDIRECT(CONCATENATE("'2018-08'!E",TEXT(MATCH($C72,'2018-08'!$C$2:$C$100,0)+1,0)))-INDIRECT(CONCATENATE("'2018-07'!E",TEXT(MATCH($C72,'2018-07'!$C$2:$C$100,0)+1,0))))</f>
        <v>3979542058.6000023</v>
      </c>
      <c r="F72" s="17">
        <f ca="1">IF(OR(INDIRECT(CONCATENATE("'2018-08'!F",TEXT(MATCH($C72,'2018-08'!$C$2:$C$100,0)+1,0)))="",INDIRECT(CONCATENATE("'2018-07'!F",TEXT(MATCH($C72,'2018-07'!$C$2:$C$100,0)+1,0)))="",AND(INDIRECT(CONCATENATE("'2018-08'!F",TEXT(MATCH($C72,'2018-08'!$C$2:$C$100,0)+1,0)))="",INDIRECT(CONCATENATE("'2018-07'!F",TEXT(MATCH($C72,'2018-07'!$C$2:$C$100,0)+1,0)))="")),"Н/Д",INDIRECT(CONCATENATE("'2018-08'!F",TEXT(MATCH($C72,'2018-08'!$C$2:$C$100,0)+1,0)))-INDIRECT(CONCATENATE("'2018-07'!F",TEXT(MATCH($C72,'2018-07'!$C$2:$C$100,0)+1,0))))</f>
        <v>2615648598.5499992</v>
      </c>
      <c r="G72" s="17">
        <f ca="1">IF(OR(INDIRECT(CONCATENATE("'2018-08'!G",TEXT(MATCH($C72,'2018-08'!$C$2:$C$100,0)+1,0)))="",INDIRECT(CONCATENATE("'2018-07'!G",TEXT(MATCH($C72,'2018-07'!$C$2:$C$100,0)+1,0)))="",AND(INDIRECT(CONCATENATE("'2018-08'!G",TEXT(MATCH($C72,'2018-08'!$C$2:$C$100,0)+1,0)))="",INDIRECT(CONCATENATE("'2018-07'!G",TEXT(MATCH($C72,'2018-07'!$C$2:$C$100,0)+1,0)))="")),"Н/Д",INDIRECT(CONCATENATE("'2018-08'!G",TEXT(MATCH($C72,'2018-08'!$C$2:$C$100,0)+1,0)))-INDIRECT(CONCATENATE("'2018-07'!G",TEXT(MATCH($C72,'2018-07'!$C$2:$C$100,0)+1,0))))</f>
        <v>617309359.21000004</v>
      </c>
      <c r="H72" s="17">
        <f ca="1">IF(OR(INDIRECT(CONCATENATE("'2018-08'!H",TEXT(MATCH($C72,'2018-08'!$C$2:$C$100,0)+1,0)))="",INDIRECT(CONCATENATE("'2018-07'!H",TEXT(MATCH($C72,'2018-07'!$C$2:$C$100,0)+1,0)))="",AND(INDIRECT(CONCATENATE("'2018-08'!H",TEXT(MATCH($C72,'2018-08'!$C$2:$C$100,0)+1,0)))="",INDIRECT(CONCATENATE("'2018-07'!H",TEXT(MATCH($C72,'2018-07'!$C$2:$C$100,0)+1,0)))="")),"Н/Д",INDIRECT(CONCATENATE("'2018-08'!H",TEXT(MATCH($C72,'2018-08'!$C$2:$C$100,0)+1,0)))-INDIRECT(CONCATENATE("'2018-07'!H",TEXT(MATCH($C72,'2018-07'!$C$2:$C$100,0)+1,0))))</f>
        <v>872780476.93999958</v>
      </c>
      <c r="I72" s="17">
        <f ca="1">IF(OR(INDIRECT(CONCATENATE("'2018-08'!I",TEXT(MATCH($C72,'2018-08'!$C$2:$C$100,0)+1,0)))="",INDIRECT(CONCATENATE("'2018-07'!I",TEXT(MATCH($C72,'2018-07'!$C$2:$C$100,0)+1,0)))="",AND(INDIRECT(CONCATENATE("'2018-08'!I",TEXT(MATCH($C72,'2018-08'!$C$2:$C$100,0)+1,0)))="",INDIRECT(CONCATENATE("'2018-07'!I",TEXT(MATCH($C72,'2018-07'!$C$2:$C$100,0)+1,0)))="")),"Н/Д",INDIRECT(CONCATENATE("'2018-08'!I",TEXT(MATCH($C72,'2018-08'!$C$2:$C$100,0)+1,0)))-INDIRECT(CONCATENATE("'2018-07'!I",TEXT(MATCH($C72,'2018-07'!$C$2:$C$100,0)+1,0))))</f>
        <v>281737916.91000009</v>
      </c>
      <c r="J72" s="17" t="str">
        <f ca="1">IF(OR(INDIRECT(CONCATENATE("'2018-08'!J",TEXT(MATCH($C72,'2018-08'!$C$2:$C$100,0)+1,0)))="",INDIRECT(CONCATENATE("'2018-07'!J",TEXT(MATCH($C72,'2018-07'!$C$2:$C$100,0)+1,0)))="",AND(INDIRECT(CONCATENATE("'2018-08'!J",TEXT(MATCH($C72,'2018-08'!$C$2:$C$100,0)+1,0)))="",INDIRECT(CONCATENATE("'2018-07'!J",TEXT(MATCH($C72,'2018-07'!$C$2:$C$100,0)+1,0)))="")),"Н/Д",INDIRECT(CONCATENATE("'2018-08'!J",TEXT(MATCH($C72,'2018-08'!$C$2:$C$100,0)+1,0)))-INDIRECT(CONCATENATE("'2018-07'!J",TEXT(MATCH($C72,'2018-07'!$C$2:$C$100,0)+1,0))))</f>
        <v>Н/Д</v>
      </c>
      <c r="K72" s="17">
        <f ca="1">IF(OR(INDIRECT(CONCATENATE("'2018-08'!K",TEXT(MATCH($C72,'2018-08'!$C$2:$C$100,0)+1,0)))="",INDIRECT(CONCATENATE("'2018-07'!K",TEXT(MATCH($C72,'2018-07'!$C$2:$C$100,0)+1,0)))="",AND(INDIRECT(CONCATENATE("'2018-08'!K",TEXT(MATCH($C72,'2018-08'!$C$2:$C$100,0)+1,0)))="",INDIRECT(CONCATENATE("'2018-07'!K",TEXT(MATCH($C72,'2018-07'!$C$2:$C$100,0)+1,0)))="")),"Н/Д",INDIRECT(CONCATENATE("'2018-08'!K",TEXT(MATCH($C72,'2018-08'!$C$2:$C$100,0)+1,0)))-INDIRECT(CONCATENATE("'2018-07'!K",TEXT(MATCH($C72,'2018-07'!$C$2:$C$100,0)+1,0))))</f>
        <v>277986093.68999994</v>
      </c>
      <c r="L72" s="17">
        <f ca="1">IF(OR(INDIRECT(CONCATENATE("'2018-08'!L",TEXT(MATCH($C72,'2018-08'!$C$2:$C$100,0)+1,0)))="",INDIRECT(CONCATENATE("'2018-07'!L",TEXT(MATCH($C72,'2018-07'!$C$2:$C$100,0)+1,0)))="",AND(INDIRECT(CONCATENATE("'2018-08'!L",TEXT(MATCH($C72,'2018-08'!$C$2:$C$100,0)+1,0)))="",INDIRECT(CONCATENATE("'2018-07'!L",TEXT(MATCH($C72,'2018-07'!$C$2:$C$100,0)+1,0)))="")),"Н/Д",INDIRECT(CONCATENATE("'2018-08'!L",TEXT(MATCH($C72,'2018-08'!$C$2:$C$100,0)+1,0)))-INDIRECT(CONCATENATE("'2018-07'!L",TEXT(MATCH($C72,'2018-07'!$C$2:$C$100,0)+1,0))))</f>
        <v>391799864.36999989</v>
      </c>
      <c r="M72" s="17">
        <f ca="1">IF(OR(INDIRECT(CONCATENATE("'2018-08'!M",TEXT(MATCH($C72,'2018-08'!$C$2:$C$100,0)+1,0)))="",INDIRECT(CONCATENATE("'2018-07'!M",TEXT(MATCH($C72,'2018-07'!$C$2:$C$100,0)+1,0)))="",AND(INDIRECT(CONCATENATE("'2018-08'!M",TEXT(MATCH($C72,'2018-08'!$C$2:$C$100,0)+1,0)))="",INDIRECT(CONCATENATE("'2018-07'!M",TEXT(MATCH($C72,'2018-07'!$C$2:$C$100,0)+1,0)))="")),"Н/Д",INDIRECT(CONCATENATE("'2018-08'!M",TEXT(MATCH($C72,'2018-08'!$C$2:$C$100,0)+1,0)))-INDIRECT(CONCATENATE("'2018-07'!M",TEXT(MATCH($C72,'2018-07'!$C$2:$C$100,0)+1,0))))</f>
        <v>3282863.9000000004</v>
      </c>
      <c r="N72" s="17">
        <f ca="1">IF(OR(INDIRECT(CONCATENATE("'2018-08'!N",TEXT(MATCH($C72,'2018-08'!$C$2:$C$100,0)+1,0)))="",INDIRECT(CONCATENATE("'2018-07'!N",TEXT(MATCH($C72,'2018-07'!$C$2:$C$100,0)+1,0)))="",AND(INDIRECT(CONCATENATE("'2018-08'!N",TEXT(MATCH($C72,'2018-08'!$C$2:$C$100,0)+1,0)))="",INDIRECT(CONCATENATE("'2018-07'!N",TEXT(MATCH($C72,'2018-07'!$C$2:$C$100,0)+1,0)))="")),"Н/Д",INDIRECT(CONCATENATE("'2018-08'!N",TEXT(MATCH($C72,'2018-08'!$C$2:$C$100,0)+1,0)))-INDIRECT(CONCATENATE("'2018-07'!NE",TEXT(MATCH($C72,'2018-07'!$C$2:$C$100,0)+1,0))))</f>
        <v>120290023.34999999</v>
      </c>
      <c r="O72" s="17">
        <f ca="1">IF(OR(INDIRECT(CONCATENATE("'2018-08'!O",TEXT(MATCH($C72,'2018-08'!$C$2:$C$100,0)+1,0)))="",INDIRECT(CONCATENATE("'2018-07'!O",TEXT(MATCH($C72,'2018-07'!$C$2:$C$100,0)+1,0)))="",AND(INDIRECT(CONCATENATE("'2018-08'!O",TEXT(MATCH($C72,'2018-08'!$C$2:$C$100,0)+1,0)))="",INDIRECT(CONCATENATE("'2018-07'!O",TEXT(MATCH($C72,'2018-07'!$C$2:$C$100,0)+1,0)))="")),"Н/Д",INDIRECT(CONCATENATE("'2018-08'!O",TEXT(MATCH($C72,'2018-08'!$C$2:$C$100,0)+1,0)))-INDIRECT(CONCATENATE("'2018-07'!O",TEXT(MATCH($C72,'2018-07'!$C$2:$C$100,0)+1,0))))</f>
        <v>509.14999999999418</v>
      </c>
      <c r="P72" s="17">
        <f ca="1">IF(OR(INDIRECT(CONCATENATE("'2018-08'!P",TEXT(MATCH($C72,'2018-08'!$C$2:$C$100,0)+1,0)))="",INDIRECT(CONCATENATE("'2018-07'!P",TEXT(MATCH($C72,'2018-07'!$C$2:$C$100,0)+1,0)))="",AND(INDIRECT(CONCATENATE("'2018-08'!P",TEXT(MATCH($C72,'2018-08'!$C$2:$C$100,0)+1,0)))="",INDIRECT(CONCATENATE("'2018-07'!P",TEXT(MATCH($C72,'2018-07'!$C$2:$C$100,0)+1,0)))="")),"Н/Д",INDIRECT(CONCATENATE("'2018-08'!P",TEXT(MATCH($C72,'2018-08'!$C$2:$C$100,0)+1,0)))-INDIRECT(CONCATENATE("'2018-07'!P",TEXT(MATCH($C72,'2018-07'!$C$2:$C$100,0)+1,0))))</f>
        <v>47607842.420000017</v>
      </c>
      <c r="Q72" s="17">
        <f ca="1">IF(OR(INDIRECT(CONCATENATE("'2018-08'!Q",TEXT(MATCH($C72,'2018-08'!$C$2:$C$100,0)+1,0)))="",INDIRECT(CONCATENATE("'2018-07'!Q",TEXT(MATCH($C72,'2018-07'!$C$2:$C$100,0)+1,0)))="",AND(INDIRECT(CONCATENATE("'2018-08'!Q",TEXT(MATCH($C72,'2018-08'!$C$2:$C$100,0)+1,0)))="",INDIRECT(CONCATENATE("'2018-07'!Q",TEXT(MATCH($C72,'2018-07'!$C$2:$C$100,0)+1,0)))="")),"Н/Д",INDIRECT(CONCATENATE("'2018-08'!Q",TEXT(MATCH($C72,'2018-08'!$C$2:$C$100,0)+1,0)))-INDIRECT(CONCATENATE("'2018-07'!Q",TEXT(MATCH($C72,'2018-07'!$C$2:$C$100,0)+1,0))))</f>
        <v>2952662.4499999993</v>
      </c>
      <c r="R72" s="17">
        <f ca="1">IF(OR(INDIRECT(CONCATENATE("'2018-08'!R",TEXT(MATCH($C72,'2018-08'!$C$2:$C$100,0)+1,0)))="",INDIRECT(CONCATENATE("'2018-07'!R",TEXT(MATCH($C72,'2018-07'!$C$2:$C$100,0)+1,0)))="",AND(INDIRECT(CONCATENATE("'2018-08'!R",TEXT(MATCH($C72,'2018-08'!$C$2:$C$100,0)+1,0)))="",INDIRECT(CONCATENATE("'2018-07'!R",TEXT(MATCH($C72,'2018-07'!$C$2:$C$100,0)+1,0)))="")),"Н/Д",INDIRECT(CONCATENATE("'2018-08'!R",TEXT(MATCH($C72,'2018-08'!$C$2:$C$100,0)+1,0)))-INDIRECT(CONCATENATE("'2018-07'!R",TEXT(MATCH($C72,'2018-07'!$C$2:$C$100,0)+1,0))))</f>
        <v>57754001.529999971</v>
      </c>
      <c r="S72" s="17">
        <f ca="1">IF(OR(INDIRECT(CONCATENATE("'2018-08'!S",TEXT(MATCH($C72,'2018-08'!$C$2:$C$100,0)+1,0)))="",INDIRECT(CONCATENATE("'2018-07'!S",TEXT(MATCH($C72,'2018-07'!$C$2:$C$100,0)+1,0)))="",AND(INDIRECT(CONCATENATE("'2018-08'!S",TEXT(MATCH($C72,'2018-08'!$C$2:$C$100,0)+1,0)))="",INDIRECT(CONCATENATE("'2018-07'!S",TEXT(MATCH($C72,'2018-07'!$C$2:$C$100,0)+1,0)))="")),"Н/Д",INDIRECT(CONCATENATE("'2018-08'!S",TEXT(MATCH($C72,'2018-08'!$C$2:$C$100,0)+1,0)))-INDIRECT(CONCATENATE("'2018-07'!S",TEXT(MATCH($C72,'2018-07'!$C$2:$C$100,0)+1,0))))</f>
        <v>717118.94</v>
      </c>
      <c r="T72" s="17">
        <f ca="1">IF(OR(INDIRECT(CONCATENATE("'2018-08'!T",TEXT(MATCH($C72,'2018-08'!$C$2:$C$100,0)+1,0)))="",INDIRECT(CONCATENATE("'2018-07'!T",TEXT(MATCH($C72,'2018-07'!$C$2:$C$100,0)+1,0)))="",AND(INDIRECT(CONCATENATE("'2018-08'!T",TEXT(MATCH($C72,'2018-08'!$C$2:$C$100,0)+1,0)))="",INDIRECT(CONCATENATE("'2018-07'!T",TEXT(MATCH($C72,'2018-07'!$C$2:$C$100,0)+1,0)))="")),"Н/Д",INDIRECT(CONCATENATE("'2018-08'!T",TEXT(MATCH($C72,'2018-08'!$C$2:$C$100,0)+1,0)))-INDIRECT(CONCATENATE("'2018-07'!T",TEXT(MATCH($C72,'2018-07'!$C$2:$C$100,0)+1,0))))</f>
        <v>40662849.810000002</v>
      </c>
      <c r="U72" s="17">
        <f ca="1">IF(OR(INDIRECT(CONCATENATE("'2018-08'!U",TEXT(MATCH($C72,'2018-08'!$C$2:$C$100,0)+1,0)))="",INDIRECT(CONCATENATE("'2018-07'!U",TEXT(MATCH($C72,'2018-07'!$C$2:$C$100,0)+1,0)))="",AND(INDIRECT(CONCATENATE("'2018-08'!U",TEXT(MATCH($C72,'2018-08'!$C$2:$C$100,0)+1,0)))="",INDIRECT(CONCATENATE("'2018-07'!U",TEXT(MATCH($C72,'2018-07'!$C$2:$C$100,0)+1,0)))="")),"Н/Д",INDIRECT(CONCATENATE("'2018-08'!U",TEXT(MATCH($C72,'2018-08'!$C$2:$C$100,0)+1,0)))-INDIRECT(CONCATENATE("'2018-07'!U",TEXT(MATCH($C72,'2018-07'!$C$2:$C$100,0)+1,0))))</f>
        <v>-1800475.3200000003</v>
      </c>
      <c r="V72" s="17">
        <f ca="1">IF(OR(INDIRECT(CONCATENATE("'2018-08'!V",TEXT(MATCH($C72,'2018-08'!$C$2:$C$100,0)+1,0)))="",INDIRECT(CONCATENATE("'2018-07'!V",TEXT(MATCH($C72,'2018-07'!$C$2:$C$100,0)+1,0)))="",AND(INDIRECT(CONCATENATE("'2018-08'!V",TEXT(MATCH($C72,'2018-08'!$C$2:$C$100,0)+1,0)))="",INDIRECT(CONCATENATE("'2018-07'!V",TEXT(MATCH($C72,'2018-07'!$C$2:$C$100,0)+1,0)))="")),"Н/Д",INDIRECT(CONCATENATE("'2018-08'!V",TEXT(MATCH($C72,'2018-08'!$C$2:$C$100,0)+1,0)))-INDIRECT(CONCATENATE("'2018-07'!V",TEXT(MATCH($C72,'2018-07'!$C$2:$C$100,0)+1,0))))</f>
        <v>1363893460.0500002</v>
      </c>
      <c r="W72" s="17">
        <f ca="1">IF(OR(INDIRECT(CONCATENATE("'2018-08'!W",TEXT(MATCH($C72,'2018-08'!$C$2:$C$100,0)+1,0)))="",INDIRECT(CONCATENATE("'2018-07'!W",TEXT(MATCH($C72,'2018-07'!$C$2:$C$100,0)+1,0)))="",AND(INDIRECT(CONCATENATE("'2018-08'!W",TEXT(MATCH($C72,'2018-08'!$C$2:$C$100,0)+1,0)))="",INDIRECT(CONCATENATE("'2018-07'!W",TEXT(MATCH($C72,'2018-07'!$C$2:$C$100,0)+1,0)))="")),"Н/Д",INDIRECT(CONCATENATE("'2018-08'!W",TEXT(MATCH($C72,'2018-08'!$C$2:$C$100,0)+1,0)))-INDIRECT(CONCATENATE("'2018-07'!W",TEXT(MATCH($C72,'2018-07'!$C$2:$C$100,0)+1,0))))</f>
        <v>10570311139.209999</v>
      </c>
    </row>
    <row r="73" spans="1:23" x14ac:dyDescent="0.25">
      <c r="A73" s="2" t="s">
        <v>87</v>
      </c>
      <c r="B73" s="2" t="s">
        <v>99</v>
      </c>
      <c r="C73" s="15">
        <v>61000000</v>
      </c>
      <c r="D73" s="2" t="s">
        <v>211</v>
      </c>
      <c r="E73" s="17">
        <f ca="1">IF(OR(INDIRECT(CONCATENATE("'2018-08'!E",TEXT(MATCH($C73,'2018-08'!$C$2:$C$100,0)+1,0)))="",INDIRECT(CONCATENATE("'2018-07'!E",TEXT(MATCH($C73,'2018-07'!$C$2:$C$100,0)+1,0)))="",AND(INDIRECT(CONCATENATE("'2018-08'!E",TEXT(MATCH($C73,'2018-08'!$C$2:$C$100,0)+1,0)))="",INDIRECT(CONCATENATE("'2018-07'!E",TEXT(MATCH($C73,'2018-07'!$C$2:$C$100,0)+1,0)))="")),"Н/Д",INDIRECT(CONCATENATE("'2018-08'!E",TEXT(MATCH($C73,'2018-08'!$C$2:$C$100,0)+1,0)))-INDIRECT(CONCATENATE("'2018-07'!E",TEXT(MATCH($C73,'2018-07'!$C$2:$C$100,0)+1,0))))</f>
        <v>5923058303.2999992</v>
      </c>
      <c r="F73" s="17">
        <f ca="1">IF(OR(INDIRECT(CONCATENATE("'2018-08'!F",TEXT(MATCH($C73,'2018-08'!$C$2:$C$100,0)+1,0)))="",INDIRECT(CONCATENATE("'2018-07'!F",TEXT(MATCH($C73,'2018-07'!$C$2:$C$100,0)+1,0)))="",AND(INDIRECT(CONCATENATE("'2018-08'!F",TEXT(MATCH($C73,'2018-08'!$C$2:$C$100,0)+1,0)))="",INDIRECT(CONCATENATE("'2018-07'!F",TEXT(MATCH($C73,'2018-07'!$C$2:$C$100,0)+1,0)))="")),"Н/Д",INDIRECT(CONCATENATE("'2018-08'!F",TEXT(MATCH($C73,'2018-08'!$C$2:$C$100,0)+1,0)))-INDIRECT(CONCATENATE("'2018-07'!F",TEXT(MATCH($C73,'2018-07'!$C$2:$C$100,0)+1,0))))</f>
        <v>4967070742.2700005</v>
      </c>
      <c r="G73" s="17">
        <f ca="1">IF(OR(INDIRECT(CONCATENATE("'2018-08'!G",TEXT(MATCH($C73,'2018-08'!$C$2:$C$100,0)+1,0)))="",INDIRECT(CONCATENATE("'2018-07'!G",TEXT(MATCH($C73,'2018-07'!$C$2:$C$100,0)+1,0)))="",AND(INDIRECT(CONCATENATE("'2018-08'!G",TEXT(MATCH($C73,'2018-08'!$C$2:$C$100,0)+1,0)))="",INDIRECT(CONCATENATE("'2018-07'!G",TEXT(MATCH($C73,'2018-07'!$C$2:$C$100,0)+1,0)))="")),"Н/Д",INDIRECT(CONCATENATE("'2018-08'!G",TEXT(MATCH($C73,'2018-08'!$C$2:$C$100,0)+1,0)))-INDIRECT(CONCATENATE("'2018-07'!G",TEXT(MATCH($C73,'2018-07'!$C$2:$C$100,0)+1,0))))</f>
        <v>758544955.8399992</v>
      </c>
      <c r="H73" s="17">
        <f ca="1">IF(OR(INDIRECT(CONCATENATE("'2018-08'!H",TEXT(MATCH($C73,'2018-08'!$C$2:$C$100,0)+1,0)))="",INDIRECT(CONCATENATE("'2018-07'!H",TEXT(MATCH($C73,'2018-07'!$C$2:$C$100,0)+1,0)))="",AND(INDIRECT(CONCATENATE("'2018-08'!H",TEXT(MATCH($C73,'2018-08'!$C$2:$C$100,0)+1,0)))="",INDIRECT(CONCATENATE("'2018-07'!H",TEXT(MATCH($C73,'2018-07'!$C$2:$C$100,0)+1,0)))="")),"Н/Д",INDIRECT(CONCATENATE("'2018-08'!H",TEXT(MATCH($C73,'2018-08'!$C$2:$C$100,0)+1,0)))-INDIRECT(CONCATENATE("'2018-07'!H",TEXT(MATCH($C73,'2018-07'!$C$2:$C$100,0)+1,0))))</f>
        <v>1614434751.0600004</v>
      </c>
      <c r="I73" s="17">
        <f ca="1">IF(OR(INDIRECT(CONCATENATE("'2018-08'!I",TEXT(MATCH($C73,'2018-08'!$C$2:$C$100,0)+1,0)))="",INDIRECT(CONCATENATE("'2018-07'!I",TEXT(MATCH($C73,'2018-07'!$C$2:$C$100,0)+1,0)))="",AND(INDIRECT(CONCATENATE("'2018-08'!I",TEXT(MATCH($C73,'2018-08'!$C$2:$C$100,0)+1,0)))="",INDIRECT(CONCATENATE("'2018-07'!I",TEXT(MATCH($C73,'2018-07'!$C$2:$C$100,0)+1,0)))="")),"Н/Д",INDIRECT(CONCATENATE("'2018-08'!I",TEXT(MATCH($C73,'2018-08'!$C$2:$C$100,0)+1,0)))-INDIRECT(CONCATENATE("'2018-07'!I",TEXT(MATCH($C73,'2018-07'!$C$2:$C$100,0)+1,0))))</f>
        <v>547355766.03999996</v>
      </c>
      <c r="J73" s="17" t="str">
        <f ca="1">IF(OR(INDIRECT(CONCATENATE("'2018-08'!J",TEXT(MATCH($C73,'2018-08'!$C$2:$C$100,0)+1,0)))="",INDIRECT(CONCATENATE("'2018-07'!J",TEXT(MATCH($C73,'2018-07'!$C$2:$C$100,0)+1,0)))="",AND(INDIRECT(CONCATENATE("'2018-08'!J",TEXT(MATCH($C73,'2018-08'!$C$2:$C$100,0)+1,0)))="",INDIRECT(CONCATENATE("'2018-07'!J",TEXT(MATCH($C73,'2018-07'!$C$2:$C$100,0)+1,0)))="")),"Н/Д",INDIRECT(CONCATENATE("'2018-08'!J",TEXT(MATCH($C73,'2018-08'!$C$2:$C$100,0)+1,0)))-INDIRECT(CONCATENATE("'2018-07'!J",TEXT(MATCH($C73,'2018-07'!$C$2:$C$100,0)+1,0))))</f>
        <v>Н/Д</v>
      </c>
      <c r="K73" s="17">
        <f ca="1">IF(OR(INDIRECT(CONCATENATE("'2018-08'!K",TEXT(MATCH($C73,'2018-08'!$C$2:$C$100,0)+1,0)))="",INDIRECT(CONCATENATE("'2018-07'!K",TEXT(MATCH($C73,'2018-07'!$C$2:$C$100,0)+1,0)))="",AND(INDIRECT(CONCATENATE("'2018-08'!K",TEXT(MATCH($C73,'2018-08'!$C$2:$C$100,0)+1,0)))="",INDIRECT(CONCATENATE("'2018-07'!K",TEXT(MATCH($C73,'2018-07'!$C$2:$C$100,0)+1,0)))="")),"Н/Д",INDIRECT(CONCATENATE("'2018-08'!K",TEXT(MATCH($C73,'2018-08'!$C$2:$C$100,0)+1,0)))-INDIRECT(CONCATENATE("'2018-07'!K",TEXT(MATCH($C73,'2018-07'!$C$2:$C$100,0)+1,0))))</f>
        <v>547996614.22000003</v>
      </c>
      <c r="L73" s="17">
        <f ca="1">IF(OR(INDIRECT(CONCATENATE("'2018-08'!L",TEXT(MATCH($C73,'2018-08'!$C$2:$C$100,0)+1,0)))="",INDIRECT(CONCATENATE("'2018-07'!L",TEXT(MATCH($C73,'2018-07'!$C$2:$C$100,0)+1,0)))="",AND(INDIRECT(CONCATENATE("'2018-08'!L",TEXT(MATCH($C73,'2018-08'!$C$2:$C$100,0)+1,0)))="",INDIRECT(CONCATENATE("'2018-07'!L",TEXT(MATCH($C73,'2018-07'!$C$2:$C$100,0)+1,0)))="")),"Н/Д",INDIRECT(CONCATENATE("'2018-08'!L",TEXT(MATCH($C73,'2018-08'!$C$2:$C$100,0)+1,0)))-INDIRECT(CONCATENATE("'2018-07'!L",TEXT(MATCH($C73,'2018-07'!$C$2:$C$100,0)+1,0))))</f>
        <v>1239464380.3400002</v>
      </c>
      <c r="M73" s="17">
        <f ca="1">IF(OR(INDIRECT(CONCATENATE("'2018-08'!M",TEXT(MATCH($C73,'2018-08'!$C$2:$C$100,0)+1,0)))="",INDIRECT(CONCATENATE("'2018-07'!M",TEXT(MATCH($C73,'2018-07'!$C$2:$C$100,0)+1,0)))="",AND(INDIRECT(CONCATENATE("'2018-08'!M",TEXT(MATCH($C73,'2018-08'!$C$2:$C$100,0)+1,0)))="",INDIRECT(CONCATENATE("'2018-07'!M",TEXT(MATCH($C73,'2018-07'!$C$2:$C$100,0)+1,0)))="")),"Н/Д",INDIRECT(CONCATENATE("'2018-08'!M",TEXT(MATCH($C73,'2018-08'!$C$2:$C$100,0)+1,0)))-INDIRECT(CONCATENATE("'2018-07'!M",TEXT(MATCH($C73,'2018-07'!$C$2:$C$100,0)+1,0))))</f>
        <v>6208869.0299999975</v>
      </c>
      <c r="N73" s="17">
        <f ca="1">IF(OR(INDIRECT(CONCATENATE("'2018-08'!N",TEXT(MATCH($C73,'2018-08'!$C$2:$C$100,0)+1,0)))="",INDIRECT(CONCATENATE("'2018-07'!N",TEXT(MATCH($C73,'2018-07'!$C$2:$C$100,0)+1,0)))="",AND(INDIRECT(CONCATENATE("'2018-08'!N",TEXT(MATCH($C73,'2018-08'!$C$2:$C$100,0)+1,0)))="",INDIRECT(CONCATENATE("'2018-07'!N",TEXT(MATCH($C73,'2018-07'!$C$2:$C$100,0)+1,0)))="")),"Н/Д",INDIRECT(CONCATENATE("'2018-08'!N",TEXT(MATCH($C73,'2018-08'!$C$2:$C$100,0)+1,0)))-INDIRECT(CONCATENATE("'2018-07'!NE",TEXT(MATCH($C73,'2018-07'!$C$2:$C$100,0)+1,0))))</f>
        <v>189838409.28</v>
      </c>
      <c r="O73" s="17">
        <f ca="1">IF(OR(INDIRECT(CONCATENATE("'2018-08'!O",TEXT(MATCH($C73,'2018-08'!$C$2:$C$100,0)+1,0)))="",INDIRECT(CONCATENATE("'2018-07'!O",TEXT(MATCH($C73,'2018-07'!$C$2:$C$100,0)+1,0)))="",AND(INDIRECT(CONCATENATE("'2018-08'!O",TEXT(MATCH($C73,'2018-08'!$C$2:$C$100,0)+1,0)))="",INDIRECT(CONCATENATE("'2018-07'!O",TEXT(MATCH($C73,'2018-07'!$C$2:$C$100,0)+1,0)))="")),"Н/Д",INDIRECT(CONCATENATE("'2018-08'!O",TEXT(MATCH($C73,'2018-08'!$C$2:$C$100,0)+1,0)))-INDIRECT(CONCATENATE("'2018-07'!O",TEXT(MATCH($C73,'2018-07'!$C$2:$C$100,0)+1,0))))</f>
        <v>347.96999999997206</v>
      </c>
      <c r="P73" s="17">
        <f ca="1">IF(OR(INDIRECT(CONCATENATE("'2018-08'!P",TEXT(MATCH($C73,'2018-08'!$C$2:$C$100,0)+1,0)))="",INDIRECT(CONCATENATE("'2018-07'!P",TEXT(MATCH($C73,'2018-07'!$C$2:$C$100,0)+1,0)))="",AND(INDIRECT(CONCATENATE("'2018-08'!P",TEXT(MATCH($C73,'2018-08'!$C$2:$C$100,0)+1,0)))="",INDIRECT(CONCATENATE("'2018-07'!P",TEXT(MATCH($C73,'2018-07'!$C$2:$C$100,0)+1,0)))="")),"Н/Д",INDIRECT(CONCATENATE("'2018-08'!P",TEXT(MATCH($C73,'2018-08'!$C$2:$C$100,0)+1,0)))-INDIRECT(CONCATENATE("'2018-07'!P",TEXT(MATCH($C73,'2018-07'!$C$2:$C$100,0)+1,0))))</f>
        <v>47565101.939999998</v>
      </c>
      <c r="Q73" s="17">
        <f ca="1">IF(OR(INDIRECT(CONCATENATE("'2018-08'!Q",TEXT(MATCH($C73,'2018-08'!$C$2:$C$100,0)+1,0)))="",INDIRECT(CONCATENATE("'2018-07'!Q",TEXT(MATCH($C73,'2018-07'!$C$2:$C$100,0)+1,0)))="",AND(INDIRECT(CONCATENATE("'2018-08'!Q",TEXT(MATCH($C73,'2018-08'!$C$2:$C$100,0)+1,0)))="",INDIRECT(CONCATENATE("'2018-07'!Q",TEXT(MATCH($C73,'2018-07'!$C$2:$C$100,0)+1,0)))="")),"Н/Д",INDIRECT(CONCATENATE("'2018-08'!Q",TEXT(MATCH($C73,'2018-08'!$C$2:$C$100,0)+1,0)))-INDIRECT(CONCATENATE("'2018-07'!Q",TEXT(MATCH($C73,'2018-07'!$C$2:$C$100,0)+1,0))))</f>
        <v>25068519.010000005</v>
      </c>
      <c r="R73" s="17">
        <f ca="1">IF(OR(INDIRECT(CONCATENATE("'2018-08'!R",TEXT(MATCH($C73,'2018-08'!$C$2:$C$100,0)+1,0)))="",INDIRECT(CONCATENATE("'2018-07'!R",TEXT(MATCH($C73,'2018-07'!$C$2:$C$100,0)+1,0)))="",AND(INDIRECT(CONCATENATE("'2018-08'!R",TEXT(MATCH($C73,'2018-08'!$C$2:$C$100,0)+1,0)))="",INDIRECT(CONCATENATE("'2018-07'!R",TEXT(MATCH($C73,'2018-07'!$C$2:$C$100,0)+1,0)))="")),"Н/Д",INDIRECT(CONCATENATE("'2018-08'!R",TEXT(MATCH($C73,'2018-08'!$C$2:$C$100,0)+1,0)))-INDIRECT(CONCATENATE("'2018-07'!R",TEXT(MATCH($C73,'2018-07'!$C$2:$C$100,0)+1,0))))</f>
        <v>30296812.170000017</v>
      </c>
      <c r="S73" s="17">
        <f ca="1">IF(OR(INDIRECT(CONCATENATE("'2018-08'!S",TEXT(MATCH($C73,'2018-08'!$C$2:$C$100,0)+1,0)))="",INDIRECT(CONCATENATE("'2018-07'!S",TEXT(MATCH($C73,'2018-07'!$C$2:$C$100,0)+1,0)))="",AND(INDIRECT(CONCATENATE("'2018-08'!S",TEXT(MATCH($C73,'2018-08'!$C$2:$C$100,0)+1,0)))="",INDIRECT(CONCATENATE("'2018-07'!S",TEXT(MATCH($C73,'2018-07'!$C$2:$C$100,0)+1,0)))="")),"Н/Д",INDIRECT(CONCATENATE("'2018-08'!S",TEXT(MATCH($C73,'2018-08'!$C$2:$C$100,0)+1,0)))-INDIRECT(CONCATENATE("'2018-07'!S",TEXT(MATCH($C73,'2018-07'!$C$2:$C$100,0)+1,0))))</f>
        <v>247011</v>
      </c>
      <c r="T73" s="17">
        <f ca="1">IF(OR(INDIRECT(CONCATENATE("'2018-08'!T",TEXT(MATCH($C73,'2018-08'!$C$2:$C$100,0)+1,0)))="",INDIRECT(CONCATENATE("'2018-07'!T",TEXT(MATCH($C73,'2018-07'!$C$2:$C$100,0)+1,0)))="",AND(INDIRECT(CONCATENATE("'2018-08'!T",TEXT(MATCH($C73,'2018-08'!$C$2:$C$100,0)+1,0)))="",INDIRECT(CONCATENATE("'2018-07'!T",TEXT(MATCH($C73,'2018-07'!$C$2:$C$100,0)+1,0)))="")),"Н/Д",INDIRECT(CONCATENATE("'2018-08'!T",TEXT(MATCH($C73,'2018-08'!$C$2:$C$100,0)+1,0)))-INDIRECT(CONCATENATE("'2018-07'!T",TEXT(MATCH($C73,'2018-07'!$C$2:$C$100,0)+1,0))))</f>
        <v>110148173.11000001</v>
      </c>
      <c r="U73" s="17">
        <f ca="1">IF(OR(INDIRECT(CONCATENATE("'2018-08'!U",TEXT(MATCH($C73,'2018-08'!$C$2:$C$100,0)+1,0)))="",INDIRECT(CONCATENATE("'2018-07'!U",TEXT(MATCH($C73,'2018-07'!$C$2:$C$100,0)+1,0)))="",AND(INDIRECT(CONCATENATE("'2018-08'!U",TEXT(MATCH($C73,'2018-08'!$C$2:$C$100,0)+1,0)))="",INDIRECT(CONCATENATE("'2018-07'!U",TEXT(MATCH($C73,'2018-07'!$C$2:$C$100,0)+1,0)))="")),"Н/Д",INDIRECT(CONCATENATE("'2018-08'!U",TEXT(MATCH($C73,'2018-08'!$C$2:$C$100,0)+1,0)))-INDIRECT(CONCATENATE("'2018-07'!U",TEXT(MATCH($C73,'2018-07'!$C$2:$C$100,0)+1,0))))</f>
        <v>452213.78999999911</v>
      </c>
      <c r="V73" s="17">
        <f ca="1">IF(OR(INDIRECT(CONCATENATE("'2018-08'!V",TEXT(MATCH($C73,'2018-08'!$C$2:$C$100,0)+1,0)))="",INDIRECT(CONCATENATE("'2018-07'!V",TEXT(MATCH($C73,'2018-07'!$C$2:$C$100,0)+1,0)))="",AND(INDIRECT(CONCATENATE("'2018-08'!V",TEXT(MATCH($C73,'2018-08'!$C$2:$C$100,0)+1,0)))="",INDIRECT(CONCATENATE("'2018-07'!V",TEXT(MATCH($C73,'2018-07'!$C$2:$C$100,0)+1,0)))="")),"Н/Д",INDIRECT(CONCATENATE("'2018-08'!V",TEXT(MATCH($C73,'2018-08'!$C$2:$C$100,0)+1,0)))-INDIRECT(CONCATENATE("'2018-07'!V",TEXT(MATCH($C73,'2018-07'!$C$2:$C$100,0)+1,0))))</f>
        <v>955987561.02999973</v>
      </c>
      <c r="W73" s="17">
        <f ca="1">IF(OR(INDIRECT(CONCATENATE("'2018-08'!W",TEXT(MATCH($C73,'2018-08'!$C$2:$C$100,0)+1,0)))="",INDIRECT(CONCATENATE("'2018-07'!W",TEXT(MATCH($C73,'2018-07'!$C$2:$C$100,0)+1,0)))="",AND(INDIRECT(CONCATENATE("'2018-08'!W",TEXT(MATCH($C73,'2018-08'!$C$2:$C$100,0)+1,0)))="",INDIRECT(CONCATENATE("'2018-07'!W",TEXT(MATCH($C73,'2018-07'!$C$2:$C$100,0)+1,0)))="")),"Н/Д",INDIRECT(CONCATENATE("'2018-08'!W",TEXT(MATCH($C73,'2018-08'!$C$2:$C$100,0)+1,0)))-INDIRECT(CONCATENATE("'2018-07'!W",TEXT(MATCH($C73,'2018-07'!$C$2:$C$100,0)+1,0))))</f>
        <v>16805475265.419998</v>
      </c>
    </row>
    <row r="74" spans="1:23" x14ac:dyDescent="0.25">
      <c r="A74" s="2" t="s">
        <v>87</v>
      </c>
      <c r="B74" s="2" t="s">
        <v>100</v>
      </c>
      <c r="C74" s="15">
        <v>66000000</v>
      </c>
      <c r="D74" s="2" t="s">
        <v>211</v>
      </c>
      <c r="E74" s="17">
        <f ca="1">IF(OR(INDIRECT(CONCATENATE("'2018-08'!E",TEXT(MATCH($C74,'2018-08'!$C$2:$C$100,0)+1,0)))="",INDIRECT(CONCATENATE("'2018-07'!E",TEXT(MATCH($C74,'2018-07'!$C$2:$C$100,0)+1,0)))="",AND(INDIRECT(CONCATENATE("'2018-08'!E",TEXT(MATCH($C74,'2018-08'!$C$2:$C$100,0)+1,0)))="",INDIRECT(CONCATENATE("'2018-07'!E",TEXT(MATCH($C74,'2018-07'!$C$2:$C$100,0)+1,0)))="")),"Н/Д",INDIRECT(CONCATENATE("'2018-08'!E",TEXT(MATCH($C74,'2018-08'!$C$2:$C$100,0)+1,0)))-INDIRECT(CONCATENATE("'2018-07'!E",TEXT(MATCH($C74,'2018-07'!$C$2:$C$100,0)+1,0))))</f>
        <v>5241615631.2800026</v>
      </c>
      <c r="F74" s="17">
        <f ca="1">IF(OR(INDIRECT(CONCATENATE("'2018-08'!F",TEXT(MATCH($C74,'2018-08'!$C$2:$C$100,0)+1,0)))="",INDIRECT(CONCATENATE("'2018-07'!F",TEXT(MATCH($C74,'2018-07'!$C$2:$C$100,0)+1,0)))="",AND(INDIRECT(CONCATENATE("'2018-08'!F",TEXT(MATCH($C74,'2018-08'!$C$2:$C$100,0)+1,0)))="",INDIRECT(CONCATENATE("'2018-07'!F",TEXT(MATCH($C74,'2018-07'!$C$2:$C$100,0)+1,0)))="")),"Н/Д",INDIRECT(CONCATENATE("'2018-08'!F",TEXT(MATCH($C74,'2018-08'!$C$2:$C$100,0)+1,0)))-INDIRECT(CONCATENATE("'2018-07'!F",TEXT(MATCH($C74,'2018-07'!$C$2:$C$100,0)+1,0))))</f>
        <v>4650945024.2599983</v>
      </c>
      <c r="G74" s="17">
        <f ca="1">IF(OR(INDIRECT(CONCATENATE("'2018-08'!G",TEXT(MATCH($C74,'2018-08'!$C$2:$C$100,0)+1,0)))="",INDIRECT(CONCATENATE("'2018-07'!G",TEXT(MATCH($C74,'2018-07'!$C$2:$C$100,0)+1,0)))="",AND(INDIRECT(CONCATENATE("'2018-08'!G",TEXT(MATCH($C74,'2018-08'!$C$2:$C$100,0)+1,0)))="",INDIRECT(CONCATENATE("'2018-07'!G",TEXT(MATCH($C74,'2018-07'!$C$2:$C$100,0)+1,0)))="")),"Н/Д",INDIRECT(CONCATENATE("'2018-08'!G",TEXT(MATCH($C74,'2018-08'!$C$2:$C$100,0)+1,0)))-INDIRECT(CONCATENATE("'2018-07'!G",TEXT(MATCH($C74,'2018-07'!$C$2:$C$100,0)+1,0))))</f>
        <v>1128657492.54</v>
      </c>
      <c r="H74" s="17">
        <f ca="1">IF(OR(INDIRECT(CONCATENATE("'2018-08'!H",TEXT(MATCH($C74,'2018-08'!$C$2:$C$100,0)+1,0)))="",INDIRECT(CONCATENATE("'2018-07'!H",TEXT(MATCH($C74,'2018-07'!$C$2:$C$100,0)+1,0)))="",AND(INDIRECT(CONCATENATE("'2018-08'!H",TEXT(MATCH($C74,'2018-08'!$C$2:$C$100,0)+1,0)))="",INDIRECT(CONCATENATE("'2018-07'!H",TEXT(MATCH($C74,'2018-07'!$C$2:$C$100,0)+1,0)))="")),"Н/Д",INDIRECT(CONCATENATE("'2018-08'!H",TEXT(MATCH($C74,'2018-08'!$C$2:$C$100,0)+1,0)))-INDIRECT(CONCATENATE("'2018-07'!H",TEXT(MATCH($C74,'2018-07'!$C$2:$C$100,0)+1,0))))</f>
        <v>1345615910.1800003</v>
      </c>
      <c r="I74" s="17">
        <f ca="1">IF(OR(INDIRECT(CONCATENATE("'2018-08'!I",TEXT(MATCH($C74,'2018-08'!$C$2:$C$100,0)+1,0)))="",INDIRECT(CONCATENATE("'2018-07'!I",TEXT(MATCH($C74,'2018-07'!$C$2:$C$100,0)+1,0)))="",AND(INDIRECT(CONCATENATE("'2018-08'!I",TEXT(MATCH($C74,'2018-08'!$C$2:$C$100,0)+1,0)))="",INDIRECT(CONCATENATE("'2018-07'!I",TEXT(MATCH($C74,'2018-07'!$C$2:$C$100,0)+1,0)))="")),"Н/Д",INDIRECT(CONCATENATE("'2018-08'!I",TEXT(MATCH($C74,'2018-08'!$C$2:$C$100,0)+1,0)))-INDIRECT(CONCATENATE("'2018-07'!I",TEXT(MATCH($C74,'2018-07'!$C$2:$C$100,0)+1,0))))</f>
        <v>477395830.30999994</v>
      </c>
      <c r="J74" s="17" t="str">
        <f ca="1">IF(OR(INDIRECT(CONCATENATE("'2018-08'!J",TEXT(MATCH($C74,'2018-08'!$C$2:$C$100,0)+1,0)))="",INDIRECT(CONCATENATE("'2018-07'!J",TEXT(MATCH($C74,'2018-07'!$C$2:$C$100,0)+1,0)))="",AND(INDIRECT(CONCATENATE("'2018-08'!J",TEXT(MATCH($C74,'2018-08'!$C$2:$C$100,0)+1,0)))="",INDIRECT(CONCATENATE("'2018-07'!J",TEXT(MATCH($C74,'2018-07'!$C$2:$C$100,0)+1,0)))="")),"Н/Д",INDIRECT(CONCATENATE("'2018-08'!J",TEXT(MATCH($C74,'2018-08'!$C$2:$C$100,0)+1,0)))-INDIRECT(CONCATENATE("'2018-07'!J",TEXT(MATCH($C74,'2018-07'!$C$2:$C$100,0)+1,0))))</f>
        <v>Н/Д</v>
      </c>
      <c r="K74" s="17">
        <f ca="1">IF(OR(INDIRECT(CONCATENATE("'2018-08'!K",TEXT(MATCH($C74,'2018-08'!$C$2:$C$100,0)+1,0)))="",INDIRECT(CONCATENATE("'2018-07'!K",TEXT(MATCH($C74,'2018-07'!$C$2:$C$100,0)+1,0)))="",AND(INDIRECT(CONCATENATE("'2018-08'!K",TEXT(MATCH($C74,'2018-08'!$C$2:$C$100,0)+1,0)))="",INDIRECT(CONCATENATE("'2018-07'!K",TEXT(MATCH($C74,'2018-07'!$C$2:$C$100,0)+1,0)))="")),"Н/Д",INDIRECT(CONCATENATE("'2018-08'!K",TEXT(MATCH($C74,'2018-08'!$C$2:$C$100,0)+1,0)))-INDIRECT(CONCATENATE("'2018-07'!K",TEXT(MATCH($C74,'2018-07'!$C$2:$C$100,0)+1,0))))</f>
        <v>380783625.21999979</v>
      </c>
      <c r="L74" s="17">
        <f ca="1">IF(OR(INDIRECT(CONCATENATE("'2018-08'!L",TEXT(MATCH($C74,'2018-08'!$C$2:$C$100,0)+1,0)))="",INDIRECT(CONCATENATE("'2018-07'!L",TEXT(MATCH($C74,'2018-07'!$C$2:$C$100,0)+1,0)))="",AND(INDIRECT(CONCATENATE("'2018-08'!L",TEXT(MATCH($C74,'2018-08'!$C$2:$C$100,0)+1,0)))="",INDIRECT(CONCATENATE("'2018-07'!L",TEXT(MATCH($C74,'2018-07'!$C$2:$C$100,0)+1,0)))="")),"Н/Д",INDIRECT(CONCATENATE("'2018-08'!L",TEXT(MATCH($C74,'2018-08'!$C$2:$C$100,0)+1,0)))-INDIRECT(CONCATENATE("'2018-07'!L",TEXT(MATCH($C74,'2018-07'!$C$2:$C$100,0)+1,0))))</f>
        <v>1152251581.1399999</v>
      </c>
      <c r="M74" s="17">
        <f ca="1">IF(OR(INDIRECT(CONCATENATE("'2018-08'!M",TEXT(MATCH($C74,'2018-08'!$C$2:$C$100,0)+1,0)))="",INDIRECT(CONCATENATE("'2018-07'!M",TEXT(MATCH($C74,'2018-07'!$C$2:$C$100,0)+1,0)))="",AND(INDIRECT(CONCATENATE("'2018-08'!M",TEXT(MATCH($C74,'2018-08'!$C$2:$C$100,0)+1,0)))="",INDIRECT(CONCATENATE("'2018-07'!M",TEXT(MATCH($C74,'2018-07'!$C$2:$C$100,0)+1,0)))="")),"Н/Д",INDIRECT(CONCATENATE("'2018-08'!M",TEXT(MATCH($C74,'2018-08'!$C$2:$C$100,0)+1,0)))-INDIRECT(CONCATENATE("'2018-07'!M",TEXT(MATCH($C74,'2018-07'!$C$2:$C$100,0)+1,0))))</f>
        <v>4435814.3500000015</v>
      </c>
      <c r="N74" s="17">
        <f ca="1">IF(OR(INDIRECT(CONCATENATE("'2018-08'!N",TEXT(MATCH($C74,'2018-08'!$C$2:$C$100,0)+1,0)))="",INDIRECT(CONCATENATE("'2018-07'!N",TEXT(MATCH($C74,'2018-07'!$C$2:$C$100,0)+1,0)))="",AND(INDIRECT(CONCATENATE("'2018-08'!N",TEXT(MATCH($C74,'2018-08'!$C$2:$C$100,0)+1,0)))="",INDIRECT(CONCATENATE("'2018-07'!N",TEXT(MATCH($C74,'2018-07'!$C$2:$C$100,0)+1,0)))="")),"Н/Д",INDIRECT(CONCATENATE("'2018-08'!N",TEXT(MATCH($C74,'2018-08'!$C$2:$C$100,0)+1,0)))-INDIRECT(CONCATENATE("'2018-07'!NE",TEXT(MATCH($C74,'2018-07'!$C$2:$C$100,0)+1,0))))</f>
        <v>160559161.77000001</v>
      </c>
      <c r="O74" s="17">
        <f ca="1">IF(OR(INDIRECT(CONCATENATE("'2018-08'!O",TEXT(MATCH($C74,'2018-08'!$C$2:$C$100,0)+1,0)))="",INDIRECT(CONCATENATE("'2018-07'!O",TEXT(MATCH($C74,'2018-07'!$C$2:$C$100,0)+1,0)))="",AND(INDIRECT(CONCATENATE("'2018-08'!O",TEXT(MATCH($C74,'2018-08'!$C$2:$C$100,0)+1,0)))="",INDIRECT(CONCATENATE("'2018-07'!O",TEXT(MATCH($C74,'2018-07'!$C$2:$C$100,0)+1,0)))="")),"Н/Д",INDIRECT(CONCATENATE("'2018-08'!O",TEXT(MATCH($C74,'2018-08'!$C$2:$C$100,0)+1,0)))-INDIRECT(CONCATENATE("'2018-07'!O",TEXT(MATCH($C74,'2018-07'!$C$2:$C$100,0)+1,0))))</f>
        <v>1908.9300000000076</v>
      </c>
      <c r="P74" s="17">
        <f ca="1">IF(OR(INDIRECT(CONCATENATE("'2018-08'!P",TEXT(MATCH($C74,'2018-08'!$C$2:$C$100,0)+1,0)))="",INDIRECT(CONCATENATE("'2018-07'!P",TEXT(MATCH($C74,'2018-07'!$C$2:$C$100,0)+1,0)))="",AND(INDIRECT(CONCATENATE("'2018-08'!P",TEXT(MATCH($C74,'2018-08'!$C$2:$C$100,0)+1,0)))="",INDIRECT(CONCATENATE("'2018-07'!P",TEXT(MATCH($C74,'2018-07'!$C$2:$C$100,0)+1,0)))="")),"Н/Д",INDIRECT(CONCATENATE("'2018-08'!P",TEXT(MATCH($C74,'2018-08'!$C$2:$C$100,0)+1,0)))-INDIRECT(CONCATENATE("'2018-07'!P",TEXT(MATCH($C74,'2018-07'!$C$2:$C$100,0)+1,0))))</f>
        <v>38021054.539999962</v>
      </c>
      <c r="Q74" s="17">
        <f ca="1">IF(OR(INDIRECT(CONCATENATE("'2018-08'!Q",TEXT(MATCH($C74,'2018-08'!$C$2:$C$100,0)+1,0)))="",INDIRECT(CONCATENATE("'2018-07'!Q",TEXT(MATCH($C74,'2018-07'!$C$2:$C$100,0)+1,0)))="",AND(INDIRECT(CONCATENATE("'2018-08'!Q",TEXT(MATCH($C74,'2018-08'!$C$2:$C$100,0)+1,0)))="",INDIRECT(CONCATENATE("'2018-07'!Q",TEXT(MATCH($C74,'2018-07'!$C$2:$C$100,0)+1,0)))="")),"Н/Д",INDIRECT(CONCATENATE("'2018-08'!Q",TEXT(MATCH($C74,'2018-08'!$C$2:$C$100,0)+1,0)))-INDIRECT(CONCATENATE("'2018-07'!Q",TEXT(MATCH($C74,'2018-07'!$C$2:$C$100,0)+1,0))))</f>
        <v>21127593.670000002</v>
      </c>
      <c r="R74" s="17">
        <f ca="1">IF(OR(INDIRECT(CONCATENATE("'2018-08'!R",TEXT(MATCH($C74,'2018-08'!$C$2:$C$100,0)+1,0)))="",INDIRECT(CONCATENATE("'2018-07'!R",TEXT(MATCH($C74,'2018-07'!$C$2:$C$100,0)+1,0)))="",AND(INDIRECT(CONCATENATE("'2018-08'!R",TEXT(MATCH($C74,'2018-08'!$C$2:$C$100,0)+1,0)))="",INDIRECT(CONCATENATE("'2018-07'!R",TEXT(MATCH($C74,'2018-07'!$C$2:$C$100,0)+1,0)))="")),"Н/Д",INDIRECT(CONCATENATE("'2018-08'!R",TEXT(MATCH($C74,'2018-08'!$C$2:$C$100,0)+1,0)))-INDIRECT(CONCATENATE("'2018-07'!R",TEXT(MATCH($C74,'2018-07'!$C$2:$C$100,0)+1,0))))</f>
        <v>24445484.600000009</v>
      </c>
      <c r="S74" s="17">
        <f ca="1">IF(OR(INDIRECT(CONCATENATE("'2018-08'!S",TEXT(MATCH($C74,'2018-08'!$C$2:$C$100,0)+1,0)))="",INDIRECT(CONCATENATE("'2018-07'!S",TEXT(MATCH($C74,'2018-07'!$C$2:$C$100,0)+1,0)))="",AND(INDIRECT(CONCATENATE("'2018-08'!S",TEXT(MATCH($C74,'2018-08'!$C$2:$C$100,0)+1,0)))="",INDIRECT(CONCATENATE("'2018-07'!S",TEXT(MATCH($C74,'2018-07'!$C$2:$C$100,0)+1,0)))="")),"Н/Д",INDIRECT(CONCATENATE("'2018-08'!S",TEXT(MATCH($C74,'2018-08'!$C$2:$C$100,0)+1,0)))-INDIRECT(CONCATENATE("'2018-07'!S",TEXT(MATCH($C74,'2018-07'!$C$2:$C$100,0)+1,0))))</f>
        <v>65000</v>
      </c>
      <c r="T74" s="17">
        <f ca="1">IF(OR(INDIRECT(CONCATENATE("'2018-08'!T",TEXT(MATCH($C74,'2018-08'!$C$2:$C$100,0)+1,0)))="",INDIRECT(CONCATENATE("'2018-07'!T",TEXT(MATCH($C74,'2018-07'!$C$2:$C$100,0)+1,0)))="",AND(INDIRECT(CONCATENATE("'2018-08'!T",TEXT(MATCH($C74,'2018-08'!$C$2:$C$100,0)+1,0)))="",INDIRECT(CONCATENATE("'2018-07'!T",TEXT(MATCH($C74,'2018-07'!$C$2:$C$100,0)+1,0)))="")),"Н/Д",INDIRECT(CONCATENATE("'2018-08'!T",TEXT(MATCH($C74,'2018-08'!$C$2:$C$100,0)+1,0)))-INDIRECT(CONCATENATE("'2018-07'!T",TEXT(MATCH($C74,'2018-07'!$C$2:$C$100,0)+1,0))))</f>
        <v>50248732.25</v>
      </c>
      <c r="U74" s="17">
        <f ca="1">IF(OR(INDIRECT(CONCATENATE("'2018-08'!U",TEXT(MATCH($C74,'2018-08'!$C$2:$C$100,0)+1,0)))="",INDIRECT(CONCATENATE("'2018-07'!U",TEXT(MATCH($C74,'2018-07'!$C$2:$C$100,0)+1,0)))="",AND(INDIRECT(CONCATENATE("'2018-08'!U",TEXT(MATCH($C74,'2018-08'!$C$2:$C$100,0)+1,0)))="",INDIRECT(CONCATENATE("'2018-07'!U",TEXT(MATCH($C74,'2018-07'!$C$2:$C$100,0)+1,0)))="")),"Н/Д",INDIRECT(CONCATENATE("'2018-08'!U",TEXT(MATCH($C74,'2018-08'!$C$2:$C$100,0)+1,0)))-INDIRECT(CONCATENATE("'2018-07'!U",TEXT(MATCH($C74,'2018-07'!$C$2:$C$100,0)+1,0))))</f>
        <v>-290870.71999999997</v>
      </c>
      <c r="V74" s="17">
        <f ca="1">IF(OR(INDIRECT(CONCATENATE("'2018-08'!V",TEXT(MATCH($C74,'2018-08'!$C$2:$C$100,0)+1,0)))="",INDIRECT(CONCATENATE("'2018-07'!V",TEXT(MATCH($C74,'2018-07'!$C$2:$C$100,0)+1,0)))="",AND(INDIRECT(CONCATENATE("'2018-08'!V",TEXT(MATCH($C74,'2018-08'!$C$2:$C$100,0)+1,0)))="",INDIRECT(CONCATENATE("'2018-07'!V",TEXT(MATCH($C74,'2018-07'!$C$2:$C$100,0)+1,0)))="")),"Н/Д",INDIRECT(CONCATENATE("'2018-08'!V",TEXT(MATCH($C74,'2018-08'!$C$2:$C$100,0)+1,0)))-INDIRECT(CONCATENATE("'2018-07'!V",TEXT(MATCH($C74,'2018-07'!$C$2:$C$100,0)+1,0))))</f>
        <v>590670607.01999998</v>
      </c>
      <c r="W74" s="17">
        <f ca="1">IF(OR(INDIRECT(CONCATENATE("'2018-08'!W",TEXT(MATCH($C74,'2018-08'!$C$2:$C$100,0)+1,0)))="",INDIRECT(CONCATENATE("'2018-07'!W",TEXT(MATCH($C74,'2018-07'!$C$2:$C$100,0)+1,0)))="",AND(INDIRECT(CONCATENATE("'2018-08'!W",TEXT(MATCH($C74,'2018-08'!$C$2:$C$100,0)+1,0)))="",INDIRECT(CONCATENATE("'2018-07'!W",TEXT(MATCH($C74,'2018-07'!$C$2:$C$100,0)+1,0)))="")),"Н/Д",INDIRECT(CONCATENATE("'2018-08'!W",TEXT(MATCH($C74,'2018-08'!$C$2:$C$100,0)+1,0)))-INDIRECT(CONCATENATE("'2018-07'!W",TEXT(MATCH($C74,'2018-07'!$C$2:$C$100,0)+1,0))))</f>
        <v>15130764525.529991</v>
      </c>
    </row>
    <row r="75" spans="1:23" x14ac:dyDescent="0.25">
      <c r="A75" s="2" t="s">
        <v>87</v>
      </c>
      <c r="B75" s="2" t="s">
        <v>101</v>
      </c>
      <c r="C75" s="15">
        <v>68000000</v>
      </c>
      <c r="D75" s="2" t="s">
        <v>211</v>
      </c>
      <c r="E75" s="17">
        <f ca="1">IF(OR(INDIRECT(CONCATENATE("'2018-08'!E",TEXT(MATCH($C75,'2018-08'!$C$2:$C$100,0)+1,0)))="",INDIRECT(CONCATENATE("'2018-07'!E",TEXT(MATCH($C75,'2018-07'!$C$2:$C$100,0)+1,0)))="",AND(INDIRECT(CONCATENATE("'2018-08'!E",TEXT(MATCH($C75,'2018-08'!$C$2:$C$100,0)+1,0)))="",INDIRECT(CONCATENATE("'2018-07'!E",TEXT(MATCH($C75,'2018-07'!$C$2:$C$100,0)+1,0)))="")),"Н/Д",INDIRECT(CONCATENATE("'2018-08'!E",TEXT(MATCH($C75,'2018-08'!$C$2:$C$100,0)+1,0)))-INDIRECT(CONCATENATE("'2018-07'!E",TEXT(MATCH($C75,'2018-07'!$C$2:$C$100,0)+1,0))))</f>
        <v>4973544093.0699997</v>
      </c>
      <c r="F75" s="17">
        <f ca="1">IF(OR(INDIRECT(CONCATENATE("'2018-08'!F",TEXT(MATCH($C75,'2018-08'!$C$2:$C$100,0)+1,0)))="",INDIRECT(CONCATENATE("'2018-07'!F",TEXT(MATCH($C75,'2018-07'!$C$2:$C$100,0)+1,0)))="",AND(INDIRECT(CONCATENATE("'2018-08'!F",TEXT(MATCH($C75,'2018-08'!$C$2:$C$100,0)+1,0)))="",INDIRECT(CONCATENATE("'2018-07'!F",TEXT(MATCH($C75,'2018-07'!$C$2:$C$100,0)+1,0)))="")),"Н/Д",INDIRECT(CONCATENATE("'2018-08'!F",TEXT(MATCH($C75,'2018-08'!$C$2:$C$100,0)+1,0)))-INDIRECT(CONCATENATE("'2018-07'!F",TEXT(MATCH($C75,'2018-07'!$C$2:$C$100,0)+1,0))))</f>
        <v>3565998192.7200012</v>
      </c>
      <c r="G75" s="17">
        <f ca="1">IF(OR(INDIRECT(CONCATENATE("'2018-08'!G",TEXT(MATCH($C75,'2018-08'!$C$2:$C$100,0)+1,0)))="",INDIRECT(CONCATENATE("'2018-07'!G",TEXT(MATCH($C75,'2018-07'!$C$2:$C$100,0)+1,0)))="",AND(INDIRECT(CONCATENATE("'2018-08'!G",TEXT(MATCH($C75,'2018-08'!$C$2:$C$100,0)+1,0)))="",INDIRECT(CONCATENATE("'2018-07'!G",TEXT(MATCH($C75,'2018-07'!$C$2:$C$100,0)+1,0)))="")),"Н/Д",INDIRECT(CONCATENATE("'2018-08'!G",TEXT(MATCH($C75,'2018-08'!$C$2:$C$100,0)+1,0)))-INDIRECT(CONCATENATE("'2018-07'!G",TEXT(MATCH($C75,'2018-07'!$C$2:$C$100,0)+1,0))))</f>
        <v>538936004.0999999</v>
      </c>
      <c r="H75" s="17">
        <f ca="1">IF(OR(INDIRECT(CONCATENATE("'2018-08'!H",TEXT(MATCH($C75,'2018-08'!$C$2:$C$100,0)+1,0)))="",INDIRECT(CONCATENATE("'2018-07'!H",TEXT(MATCH($C75,'2018-07'!$C$2:$C$100,0)+1,0)))="",AND(INDIRECT(CONCATENATE("'2018-08'!H",TEXT(MATCH($C75,'2018-08'!$C$2:$C$100,0)+1,0)))="",INDIRECT(CONCATENATE("'2018-07'!H",TEXT(MATCH($C75,'2018-07'!$C$2:$C$100,0)+1,0)))="")),"Н/Д",INDIRECT(CONCATENATE("'2018-08'!H",TEXT(MATCH($C75,'2018-08'!$C$2:$C$100,0)+1,0)))-INDIRECT(CONCATENATE("'2018-07'!H",TEXT(MATCH($C75,'2018-07'!$C$2:$C$100,0)+1,0))))</f>
        <v>1050642224.0600004</v>
      </c>
      <c r="I75" s="17">
        <f ca="1">IF(OR(INDIRECT(CONCATENATE("'2018-08'!I",TEXT(MATCH($C75,'2018-08'!$C$2:$C$100,0)+1,0)))="",INDIRECT(CONCATENATE("'2018-07'!I",TEXT(MATCH($C75,'2018-07'!$C$2:$C$100,0)+1,0)))="",AND(INDIRECT(CONCATENATE("'2018-08'!I",TEXT(MATCH($C75,'2018-08'!$C$2:$C$100,0)+1,0)))="",INDIRECT(CONCATENATE("'2018-07'!I",TEXT(MATCH($C75,'2018-07'!$C$2:$C$100,0)+1,0)))="")),"Н/Д",INDIRECT(CONCATENATE("'2018-08'!I",TEXT(MATCH($C75,'2018-08'!$C$2:$C$100,0)+1,0)))-INDIRECT(CONCATENATE("'2018-07'!I",TEXT(MATCH($C75,'2018-07'!$C$2:$C$100,0)+1,0))))</f>
        <v>323506446.48000002</v>
      </c>
      <c r="J75" s="17" t="str">
        <f ca="1">IF(OR(INDIRECT(CONCATENATE("'2018-08'!J",TEXT(MATCH($C75,'2018-08'!$C$2:$C$100,0)+1,0)))="",INDIRECT(CONCATENATE("'2018-07'!J",TEXT(MATCH($C75,'2018-07'!$C$2:$C$100,0)+1,0)))="",AND(INDIRECT(CONCATENATE("'2018-08'!J",TEXT(MATCH($C75,'2018-08'!$C$2:$C$100,0)+1,0)))="",INDIRECT(CONCATENATE("'2018-07'!J",TEXT(MATCH($C75,'2018-07'!$C$2:$C$100,0)+1,0)))="")),"Н/Д",INDIRECT(CONCATENATE("'2018-08'!J",TEXT(MATCH($C75,'2018-08'!$C$2:$C$100,0)+1,0)))-INDIRECT(CONCATENATE("'2018-07'!J",TEXT(MATCH($C75,'2018-07'!$C$2:$C$100,0)+1,0))))</f>
        <v>Н/Д</v>
      </c>
      <c r="K75" s="17">
        <f ca="1">IF(OR(INDIRECT(CONCATENATE("'2018-08'!K",TEXT(MATCH($C75,'2018-08'!$C$2:$C$100,0)+1,0)))="",INDIRECT(CONCATENATE("'2018-07'!K",TEXT(MATCH($C75,'2018-07'!$C$2:$C$100,0)+1,0)))="",AND(INDIRECT(CONCATENATE("'2018-08'!K",TEXT(MATCH($C75,'2018-08'!$C$2:$C$100,0)+1,0)))="",INDIRECT(CONCATENATE("'2018-07'!K",TEXT(MATCH($C75,'2018-07'!$C$2:$C$100,0)+1,0)))="")),"Н/Д",INDIRECT(CONCATENATE("'2018-08'!K",TEXT(MATCH($C75,'2018-08'!$C$2:$C$100,0)+1,0)))-INDIRECT(CONCATENATE("'2018-07'!K",TEXT(MATCH($C75,'2018-07'!$C$2:$C$100,0)+1,0))))</f>
        <v>343321199.76999998</v>
      </c>
      <c r="L75" s="17">
        <f ca="1">IF(OR(INDIRECT(CONCATENATE("'2018-08'!L",TEXT(MATCH($C75,'2018-08'!$C$2:$C$100,0)+1,0)))="",INDIRECT(CONCATENATE("'2018-07'!L",TEXT(MATCH($C75,'2018-07'!$C$2:$C$100,0)+1,0)))="",AND(INDIRECT(CONCATENATE("'2018-08'!L",TEXT(MATCH($C75,'2018-08'!$C$2:$C$100,0)+1,0)))="",INDIRECT(CONCATENATE("'2018-07'!L",TEXT(MATCH($C75,'2018-07'!$C$2:$C$100,0)+1,0)))="")),"Н/Д",INDIRECT(CONCATENATE("'2018-08'!L",TEXT(MATCH($C75,'2018-08'!$C$2:$C$100,0)+1,0)))-INDIRECT(CONCATENATE("'2018-07'!L",TEXT(MATCH($C75,'2018-07'!$C$2:$C$100,0)+1,0))))</f>
        <v>1089055266.0300002</v>
      </c>
      <c r="M75" s="17">
        <f ca="1">IF(OR(INDIRECT(CONCATENATE("'2018-08'!M",TEXT(MATCH($C75,'2018-08'!$C$2:$C$100,0)+1,0)))="",INDIRECT(CONCATENATE("'2018-07'!M",TEXT(MATCH($C75,'2018-07'!$C$2:$C$100,0)+1,0)))="",AND(INDIRECT(CONCATENATE("'2018-08'!M",TEXT(MATCH($C75,'2018-08'!$C$2:$C$100,0)+1,0)))="",INDIRECT(CONCATENATE("'2018-07'!M",TEXT(MATCH($C75,'2018-07'!$C$2:$C$100,0)+1,0)))="")),"Н/Д",INDIRECT(CONCATENATE("'2018-08'!M",TEXT(MATCH($C75,'2018-08'!$C$2:$C$100,0)+1,0)))-INDIRECT(CONCATENATE("'2018-07'!M",TEXT(MATCH($C75,'2018-07'!$C$2:$C$100,0)+1,0))))</f>
        <v>1242962.7300000004</v>
      </c>
      <c r="N75" s="17">
        <f ca="1">IF(OR(INDIRECT(CONCATENATE("'2018-08'!N",TEXT(MATCH($C75,'2018-08'!$C$2:$C$100,0)+1,0)))="",INDIRECT(CONCATENATE("'2018-07'!N",TEXT(MATCH($C75,'2018-07'!$C$2:$C$100,0)+1,0)))="",AND(INDIRECT(CONCATENATE("'2018-08'!N",TEXT(MATCH($C75,'2018-08'!$C$2:$C$100,0)+1,0)))="",INDIRECT(CONCATENATE("'2018-07'!N",TEXT(MATCH($C75,'2018-07'!$C$2:$C$100,0)+1,0)))="")),"Н/Д",INDIRECT(CONCATENATE("'2018-08'!N",TEXT(MATCH($C75,'2018-08'!$C$2:$C$100,0)+1,0)))-INDIRECT(CONCATENATE("'2018-07'!NE",TEXT(MATCH($C75,'2018-07'!$C$2:$C$100,0)+1,0))))</f>
        <v>179207339.59999999</v>
      </c>
      <c r="O75" s="17">
        <f ca="1">IF(OR(INDIRECT(CONCATENATE("'2018-08'!O",TEXT(MATCH($C75,'2018-08'!$C$2:$C$100,0)+1,0)))="",INDIRECT(CONCATENATE("'2018-07'!O",TEXT(MATCH($C75,'2018-07'!$C$2:$C$100,0)+1,0)))="",AND(INDIRECT(CONCATENATE("'2018-08'!O",TEXT(MATCH($C75,'2018-08'!$C$2:$C$100,0)+1,0)))="",INDIRECT(CONCATENATE("'2018-07'!O",TEXT(MATCH($C75,'2018-07'!$C$2:$C$100,0)+1,0)))="")),"Н/Д",INDIRECT(CONCATENATE("'2018-08'!O",TEXT(MATCH($C75,'2018-08'!$C$2:$C$100,0)+1,0)))-INDIRECT(CONCATENATE("'2018-07'!O",TEXT(MATCH($C75,'2018-07'!$C$2:$C$100,0)+1,0))))</f>
        <v>5.1199999999989814</v>
      </c>
      <c r="P75" s="17">
        <f ca="1">IF(OR(INDIRECT(CONCATENATE("'2018-08'!P",TEXT(MATCH($C75,'2018-08'!$C$2:$C$100,0)+1,0)))="",INDIRECT(CONCATENATE("'2018-07'!P",TEXT(MATCH($C75,'2018-07'!$C$2:$C$100,0)+1,0)))="",AND(INDIRECT(CONCATENATE("'2018-08'!P",TEXT(MATCH($C75,'2018-08'!$C$2:$C$100,0)+1,0)))="",INDIRECT(CONCATENATE("'2018-07'!P",TEXT(MATCH($C75,'2018-07'!$C$2:$C$100,0)+1,0)))="")),"Н/Д",INDIRECT(CONCATENATE("'2018-08'!P",TEXT(MATCH($C75,'2018-08'!$C$2:$C$100,0)+1,0)))-INDIRECT(CONCATENATE("'2018-07'!P",TEXT(MATCH($C75,'2018-07'!$C$2:$C$100,0)+1,0))))</f>
        <v>62103426.74000001</v>
      </c>
      <c r="Q75" s="17">
        <f ca="1">IF(OR(INDIRECT(CONCATENATE("'2018-08'!Q",TEXT(MATCH($C75,'2018-08'!$C$2:$C$100,0)+1,0)))="",INDIRECT(CONCATENATE("'2018-07'!Q",TEXT(MATCH($C75,'2018-07'!$C$2:$C$100,0)+1,0)))="",AND(INDIRECT(CONCATENATE("'2018-08'!Q",TEXT(MATCH($C75,'2018-08'!$C$2:$C$100,0)+1,0)))="",INDIRECT(CONCATENATE("'2018-07'!Q",TEXT(MATCH($C75,'2018-07'!$C$2:$C$100,0)+1,0)))="")),"Н/Д",INDIRECT(CONCATENATE("'2018-08'!Q",TEXT(MATCH($C75,'2018-08'!$C$2:$C$100,0)+1,0)))-INDIRECT(CONCATENATE("'2018-07'!Q",TEXT(MATCH($C75,'2018-07'!$C$2:$C$100,0)+1,0))))</f>
        <v>7069334.7899999991</v>
      </c>
      <c r="R75" s="17">
        <f ca="1">IF(OR(INDIRECT(CONCATENATE("'2018-08'!R",TEXT(MATCH($C75,'2018-08'!$C$2:$C$100,0)+1,0)))="",INDIRECT(CONCATENATE("'2018-07'!R",TEXT(MATCH($C75,'2018-07'!$C$2:$C$100,0)+1,0)))="",AND(INDIRECT(CONCATENATE("'2018-08'!R",TEXT(MATCH($C75,'2018-08'!$C$2:$C$100,0)+1,0)))="",INDIRECT(CONCATENATE("'2018-07'!R",TEXT(MATCH($C75,'2018-07'!$C$2:$C$100,0)+1,0)))="")),"Н/Д",INDIRECT(CONCATENATE("'2018-08'!R",TEXT(MATCH($C75,'2018-08'!$C$2:$C$100,0)+1,0)))-INDIRECT(CONCATENATE("'2018-07'!R",TEXT(MATCH($C75,'2018-07'!$C$2:$C$100,0)+1,0))))</f>
        <v>49227415.25999999</v>
      </c>
      <c r="S75" s="17">
        <f ca="1">IF(OR(INDIRECT(CONCATENATE("'2018-08'!S",TEXT(MATCH($C75,'2018-08'!$C$2:$C$100,0)+1,0)))="",INDIRECT(CONCATENATE("'2018-07'!S",TEXT(MATCH($C75,'2018-07'!$C$2:$C$100,0)+1,0)))="",AND(INDIRECT(CONCATENATE("'2018-08'!S",TEXT(MATCH($C75,'2018-08'!$C$2:$C$100,0)+1,0)))="",INDIRECT(CONCATENATE("'2018-07'!S",TEXT(MATCH($C75,'2018-07'!$C$2:$C$100,0)+1,0)))="")),"Н/Д",INDIRECT(CONCATENATE("'2018-08'!S",TEXT(MATCH($C75,'2018-08'!$C$2:$C$100,0)+1,0)))-INDIRECT(CONCATENATE("'2018-07'!S",TEXT(MATCH($C75,'2018-07'!$C$2:$C$100,0)+1,0))))</f>
        <v>21108775.690000013</v>
      </c>
      <c r="T75" s="17">
        <f ca="1">IF(OR(INDIRECT(CONCATENATE("'2018-08'!T",TEXT(MATCH($C75,'2018-08'!$C$2:$C$100,0)+1,0)))="",INDIRECT(CONCATENATE("'2018-07'!T",TEXT(MATCH($C75,'2018-07'!$C$2:$C$100,0)+1,0)))="",AND(INDIRECT(CONCATENATE("'2018-08'!T",TEXT(MATCH($C75,'2018-08'!$C$2:$C$100,0)+1,0)))="",INDIRECT(CONCATENATE("'2018-07'!T",TEXT(MATCH($C75,'2018-07'!$C$2:$C$100,0)+1,0)))="")),"Н/Д",INDIRECT(CONCATENATE("'2018-08'!T",TEXT(MATCH($C75,'2018-08'!$C$2:$C$100,0)+1,0)))-INDIRECT(CONCATENATE("'2018-07'!T",TEXT(MATCH($C75,'2018-07'!$C$2:$C$100,0)+1,0))))</f>
        <v>49011945.300000012</v>
      </c>
      <c r="U75" s="17">
        <f ca="1">IF(OR(INDIRECT(CONCATENATE("'2018-08'!U",TEXT(MATCH($C75,'2018-08'!$C$2:$C$100,0)+1,0)))="",INDIRECT(CONCATENATE("'2018-07'!U",TEXT(MATCH($C75,'2018-07'!$C$2:$C$100,0)+1,0)))="",AND(INDIRECT(CONCATENATE("'2018-08'!U",TEXT(MATCH($C75,'2018-08'!$C$2:$C$100,0)+1,0)))="",INDIRECT(CONCATENATE("'2018-07'!U",TEXT(MATCH($C75,'2018-07'!$C$2:$C$100,0)+1,0)))="")),"Н/Д",INDIRECT(CONCATENATE("'2018-08'!U",TEXT(MATCH($C75,'2018-08'!$C$2:$C$100,0)+1,0)))-INDIRECT(CONCATENATE("'2018-07'!U",TEXT(MATCH($C75,'2018-07'!$C$2:$C$100,0)+1,0))))</f>
        <v>-32890.200000000012</v>
      </c>
      <c r="V75" s="17">
        <f ca="1">IF(OR(INDIRECT(CONCATENATE("'2018-08'!V",TEXT(MATCH($C75,'2018-08'!$C$2:$C$100,0)+1,0)))="",INDIRECT(CONCATENATE("'2018-07'!V",TEXT(MATCH($C75,'2018-07'!$C$2:$C$100,0)+1,0)))="",AND(INDIRECT(CONCATENATE("'2018-08'!V",TEXT(MATCH($C75,'2018-08'!$C$2:$C$100,0)+1,0)))="",INDIRECT(CONCATENATE("'2018-07'!V",TEXT(MATCH($C75,'2018-07'!$C$2:$C$100,0)+1,0)))="")),"Н/Д",INDIRECT(CONCATENATE("'2018-08'!V",TEXT(MATCH($C75,'2018-08'!$C$2:$C$100,0)+1,0)))-INDIRECT(CONCATENATE("'2018-07'!V",TEXT(MATCH($C75,'2018-07'!$C$2:$C$100,0)+1,0))))</f>
        <v>1407545900.3500004</v>
      </c>
      <c r="W75" s="17">
        <f ca="1">IF(OR(INDIRECT(CONCATENATE("'2018-08'!W",TEXT(MATCH($C75,'2018-08'!$C$2:$C$100,0)+1,0)))="",INDIRECT(CONCATENATE("'2018-07'!W",TEXT(MATCH($C75,'2018-07'!$C$2:$C$100,0)+1,0)))="",AND(INDIRECT(CONCATENATE("'2018-08'!W",TEXT(MATCH($C75,'2018-08'!$C$2:$C$100,0)+1,0)))="",INDIRECT(CONCATENATE("'2018-07'!W",TEXT(MATCH($C75,'2018-07'!$C$2:$C$100,0)+1,0)))="")),"Н/Д",INDIRECT(CONCATENATE("'2018-08'!W",TEXT(MATCH($C75,'2018-08'!$C$2:$C$100,0)+1,0)))-INDIRECT(CONCATENATE("'2018-07'!W",TEXT(MATCH($C75,'2018-07'!$C$2:$C$100,0)+1,0))))</f>
        <v>13509076634.660004</v>
      </c>
    </row>
    <row r="76" spans="1:23" x14ac:dyDescent="0.25">
      <c r="A76" s="2" t="s">
        <v>87</v>
      </c>
      <c r="B76" s="2" t="s">
        <v>102</v>
      </c>
      <c r="C76" s="15">
        <v>28000000</v>
      </c>
      <c r="D76" s="2" t="s">
        <v>211</v>
      </c>
      <c r="E76" s="17">
        <f ca="1">IF(OR(INDIRECT(CONCATENATE("'2018-08'!E",TEXT(MATCH($C76,'2018-08'!$C$2:$C$100,0)+1,0)))="",INDIRECT(CONCATENATE("'2018-07'!E",TEXT(MATCH($C76,'2018-07'!$C$2:$C$100,0)+1,0)))="",AND(INDIRECT(CONCATENATE("'2018-08'!E",TEXT(MATCH($C76,'2018-08'!$C$2:$C$100,0)+1,0)))="",INDIRECT(CONCATENATE("'2018-07'!E",TEXT(MATCH($C76,'2018-07'!$C$2:$C$100,0)+1,0)))="")),"Н/Д",INDIRECT(CONCATENATE("'2018-08'!E",TEXT(MATCH($C76,'2018-08'!$C$2:$C$100,0)+1,0)))-INDIRECT(CONCATENATE("'2018-07'!E",TEXT(MATCH($C76,'2018-07'!$C$2:$C$100,0)+1,0))))</f>
        <v>7932346962.9099998</v>
      </c>
      <c r="F76" s="17">
        <f ca="1">IF(OR(INDIRECT(CONCATENATE("'2018-08'!F",TEXT(MATCH($C76,'2018-08'!$C$2:$C$100,0)+1,0)))="",INDIRECT(CONCATENATE("'2018-07'!F",TEXT(MATCH($C76,'2018-07'!$C$2:$C$100,0)+1,0)))="",AND(INDIRECT(CONCATENATE("'2018-08'!F",TEXT(MATCH($C76,'2018-08'!$C$2:$C$100,0)+1,0)))="",INDIRECT(CONCATENATE("'2018-07'!F",TEXT(MATCH($C76,'2018-07'!$C$2:$C$100,0)+1,0)))="")),"Н/Д",INDIRECT(CONCATENATE("'2018-08'!F",TEXT(MATCH($C76,'2018-08'!$C$2:$C$100,0)+1,0)))-INDIRECT(CONCATENATE("'2018-07'!F",TEXT(MATCH($C76,'2018-07'!$C$2:$C$100,0)+1,0))))</f>
        <v>7132172131.5400009</v>
      </c>
      <c r="G76" s="17">
        <f ca="1">IF(OR(INDIRECT(CONCATENATE("'2018-08'!G",TEXT(MATCH($C76,'2018-08'!$C$2:$C$100,0)+1,0)))="",INDIRECT(CONCATENATE("'2018-07'!G",TEXT(MATCH($C76,'2018-07'!$C$2:$C$100,0)+1,0)))="",AND(INDIRECT(CONCATENATE("'2018-08'!G",TEXT(MATCH($C76,'2018-08'!$C$2:$C$100,0)+1,0)))="",INDIRECT(CONCATENATE("'2018-07'!G",TEXT(MATCH($C76,'2018-07'!$C$2:$C$100,0)+1,0)))="")),"Н/Д",INDIRECT(CONCATENATE("'2018-08'!G",TEXT(MATCH($C76,'2018-08'!$C$2:$C$100,0)+1,0)))-INDIRECT(CONCATENATE("'2018-07'!G",TEXT(MATCH($C76,'2018-07'!$C$2:$C$100,0)+1,0))))</f>
        <v>1617921515.7799997</v>
      </c>
      <c r="H76" s="17">
        <f ca="1">IF(OR(INDIRECT(CONCATENATE("'2018-08'!H",TEXT(MATCH($C76,'2018-08'!$C$2:$C$100,0)+1,0)))="",INDIRECT(CONCATENATE("'2018-07'!H",TEXT(MATCH($C76,'2018-07'!$C$2:$C$100,0)+1,0)))="",AND(INDIRECT(CONCATENATE("'2018-08'!H",TEXT(MATCH($C76,'2018-08'!$C$2:$C$100,0)+1,0)))="",INDIRECT(CONCATENATE("'2018-07'!H",TEXT(MATCH($C76,'2018-07'!$C$2:$C$100,0)+1,0)))="")),"Н/Д",INDIRECT(CONCATENATE("'2018-08'!H",TEXT(MATCH($C76,'2018-08'!$C$2:$C$100,0)+1,0)))-INDIRECT(CONCATENATE("'2018-07'!H",TEXT(MATCH($C76,'2018-07'!$C$2:$C$100,0)+1,0))))</f>
        <v>1809922998.1299992</v>
      </c>
      <c r="I76" s="17">
        <f ca="1">IF(OR(INDIRECT(CONCATENATE("'2018-08'!I",TEXT(MATCH($C76,'2018-08'!$C$2:$C$100,0)+1,0)))="",INDIRECT(CONCATENATE("'2018-07'!I",TEXT(MATCH($C76,'2018-07'!$C$2:$C$100,0)+1,0)))="",AND(INDIRECT(CONCATENATE("'2018-08'!I",TEXT(MATCH($C76,'2018-08'!$C$2:$C$100,0)+1,0)))="",INDIRECT(CONCATENATE("'2018-07'!I",TEXT(MATCH($C76,'2018-07'!$C$2:$C$100,0)+1,0)))="")),"Н/Д",INDIRECT(CONCATENATE("'2018-08'!I",TEXT(MATCH($C76,'2018-08'!$C$2:$C$100,0)+1,0)))-INDIRECT(CONCATENATE("'2018-07'!I",TEXT(MATCH($C76,'2018-07'!$C$2:$C$100,0)+1,0))))</f>
        <v>599779439.46999979</v>
      </c>
      <c r="J76" s="17" t="str">
        <f ca="1">IF(OR(INDIRECT(CONCATENATE("'2018-08'!J",TEXT(MATCH($C76,'2018-08'!$C$2:$C$100,0)+1,0)))="",INDIRECT(CONCATENATE("'2018-07'!J",TEXT(MATCH($C76,'2018-07'!$C$2:$C$100,0)+1,0)))="",AND(INDIRECT(CONCATENATE("'2018-08'!J",TEXT(MATCH($C76,'2018-08'!$C$2:$C$100,0)+1,0)))="",INDIRECT(CONCATENATE("'2018-07'!J",TEXT(MATCH($C76,'2018-07'!$C$2:$C$100,0)+1,0)))="")),"Н/Д",INDIRECT(CONCATENATE("'2018-08'!J",TEXT(MATCH($C76,'2018-08'!$C$2:$C$100,0)+1,0)))-INDIRECT(CONCATENATE("'2018-07'!J",TEXT(MATCH($C76,'2018-07'!$C$2:$C$100,0)+1,0))))</f>
        <v>Н/Д</v>
      </c>
      <c r="K76" s="17">
        <f ca="1">IF(OR(INDIRECT(CONCATENATE("'2018-08'!K",TEXT(MATCH($C76,'2018-08'!$C$2:$C$100,0)+1,0)))="",INDIRECT(CONCATENATE("'2018-07'!K",TEXT(MATCH($C76,'2018-07'!$C$2:$C$100,0)+1,0)))="",AND(INDIRECT(CONCATENATE("'2018-08'!K",TEXT(MATCH($C76,'2018-08'!$C$2:$C$100,0)+1,0)))="",INDIRECT(CONCATENATE("'2018-07'!K",TEXT(MATCH($C76,'2018-07'!$C$2:$C$100,0)+1,0)))="")),"Н/Д",INDIRECT(CONCATENATE("'2018-08'!K",TEXT(MATCH($C76,'2018-08'!$C$2:$C$100,0)+1,0)))-INDIRECT(CONCATENATE("'2018-07'!K",TEXT(MATCH($C76,'2018-07'!$C$2:$C$100,0)+1,0))))</f>
        <v>621067875.36000013</v>
      </c>
      <c r="L76" s="17">
        <f ca="1">IF(OR(INDIRECT(CONCATENATE("'2018-08'!L",TEXT(MATCH($C76,'2018-08'!$C$2:$C$100,0)+1,0)))="",INDIRECT(CONCATENATE("'2018-07'!L",TEXT(MATCH($C76,'2018-07'!$C$2:$C$100,0)+1,0)))="",AND(INDIRECT(CONCATENATE("'2018-08'!L",TEXT(MATCH($C76,'2018-08'!$C$2:$C$100,0)+1,0)))="",INDIRECT(CONCATENATE("'2018-07'!L",TEXT(MATCH($C76,'2018-07'!$C$2:$C$100,0)+1,0)))="")),"Н/Д",INDIRECT(CONCATENATE("'2018-08'!L",TEXT(MATCH($C76,'2018-08'!$C$2:$C$100,0)+1,0)))-INDIRECT(CONCATENATE("'2018-07'!L",TEXT(MATCH($C76,'2018-07'!$C$2:$C$100,0)+1,0))))</f>
        <v>2049253533.7699995</v>
      </c>
      <c r="M76" s="17">
        <f ca="1">IF(OR(INDIRECT(CONCATENATE("'2018-08'!M",TEXT(MATCH($C76,'2018-08'!$C$2:$C$100,0)+1,0)))="",INDIRECT(CONCATENATE("'2018-07'!M",TEXT(MATCH($C76,'2018-07'!$C$2:$C$100,0)+1,0)))="",AND(INDIRECT(CONCATENATE("'2018-08'!M",TEXT(MATCH($C76,'2018-08'!$C$2:$C$100,0)+1,0)))="",INDIRECT(CONCATENATE("'2018-07'!M",TEXT(MATCH($C76,'2018-07'!$C$2:$C$100,0)+1,0)))="")),"Н/Д",INDIRECT(CONCATENATE("'2018-08'!M",TEXT(MATCH($C76,'2018-08'!$C$2:$C$100,0)+1,0)))-INDIRECT(CONCATENATE("'2018-07'!M",TEXT(MATCH($C76,'2018-07'!$C$2:$C$100,0)+1,0))))</f>
        <v>4750975.9499999993</v>
      </c>
      <c r="N76" s="17">
        <f ca="1">IF(OR(INDIRECT(CONCATENATE("'2018-08'!N",TEXT(MATCH($C76,'2018-08'!$C$2:$C$100,0)+1,0)))="",INDIRECT(CONCATENATE("'2018-07'!N",TEXT(MATCH($C76,'2018-07'!$C$2:$C$100,0)+1,0)))="",AND(INDIRECT(CONCATENATE("'2018-08'!N",TEXT(MATCH($C76,'2018-08'!$C$2:$C$100,0)+1,0)))="",INDIRECT(CONCATENATE("'2018-07'!N",TEXT(MATCH($C76,'2018-07'!$C$2:$C$100,0)+1,0)))="")),"Н/Д",INDIRECT(CONCATENATE("'2018-08'!N",TEXT(MATCH($C76,'2018-08'!$C$2:$C$100,0)+1,0)))-INDIRECT(CONCATENATE("'2018-07'!NE",TEXT(MATCH($C76,'2018-07'!$C$2:$C$100,0)+1,0))))</f>
        <v>214690874.22</v>
      </c>
      <c r="O76" s="17">
        <f ca="1">IF(OR(INDIRECT(CONCATENATE("'2018-08'!O",TEXT(MATCH($C76,'2018-08'!$C$2:$C$100,0)+1,0)))="",INDIRECT(CONCATENATE("'2018-07'!O",TEXT(MATCH($C76,'2018-07'!$C$2:$C$100,0)+1,0)))="",AND(INDIRECT(CONCATENATE("'2018-08'!O",TEXT(MATCH($C76,'2018-08'!$C$2:$C$100,0)+1,0)))="",INDIRECT(CONCATENATE("'2018-07'!O",TEXT(MATCH($C76,'2018-07'!$C$2:$C$100,0)+1,0)))="")),"Н/Д",INDIRECT(CONCATENATE("'2018-08'!O",TEXT(MATCH($C76,'2018-08'!$C$2:$C$100,0)+1,0)))-INDIRECT(CONCATENATE("'2018-07'!O",TEXT(MATCH($C76,'2018-07'!$C$2:$C$100,0)+1,0))))</f>
        <v>100127.39999999997</v>
      </c>
      <c r="P76" s="17">
        <f ca="1">IF(OR(INDIRECT(CONCATENATE("'2018-08'!P",TEXT(MATCH($C76,'2018-08'!$C$2:$C$100,0)+1,0)))="",INDIRECT(CONCATENATE("'2018-07'!P",TEXT(MATCH($C76,'2018-07'!$C$2:$C$100,0)+1,0)))="",AND(INDIRECT(CONCATENATE("'2018-08'!P",TEXT(MATCH($C76,'2018-08'!$C$2:$C$100,0)+1,0)))="",INDIRECT(CONCATENATE("'2018-07'!P",TEXT(MATCH($C76,'2018-07'!$C$2:$C$100,0)+1,0)))="")),"Н/Д",INDIRECT(CONCATENATE("'2018-08'!P",TEXT(MATCH($C76,'2018-08'!$C$2:$C$100,0)+1,0)))-INDIRECT(CONCATENATE("'2018-07'!P",TEXT(MATCH($C76,'2018-07'!$C$2:$C$100,0)+1,0))))</f>
        <v>167449700.48000002</v>
      </c>
      <c r="Q76" s="17">
        <f ca="1">IF(OR(INDIRECT(CONCATENATE("'2018-08'!Q",TEXT(MATCH($C76,'2018-08'!$C$2:$C$100,0)+1,0)))="",INDIRECT(CONCATENATE("'2018-07'!Q",TEXT(MATCH($C76,'2018-07'!$C$2:$C$100,0)+1,0)))="",AND(INDIRECT(CONCATENATE("'2018-08'!Q",TEXT(MATCH($C76,'2018-08'!$C$2:$C$100,0)+1,0)))="",INDIRECT(CONCATENATE("'2018-07'!Q",TEXT(MATCH($C76,'2018-07'!$C$2:$C$100,0)+1,0)))="")),"Н/Д",INDIRECT(CONCATENATE("'2018-08'!Q",TEXT(MATCH($C76,'2018-08'!$C$2:$C$100,0)+1,0)))-INDIRECT(CONCATENATE("'2018-07'!Q",TEXT(MATCH($C76,'2018-07'!$C$2:$C$100,0)+1,0))))</f>
        <v>29656409.419999987</v>
      </c>
      <c r="R76" s="17">
        <f ca="1">IF(OR(INDIRECT(CONCATENATE("'2018-08'!R",TEXT(MATCH($C76,'2018-08'!$C$2:$C$100,0)+1,0)))="",INDIRECT(CONCATENATE("'2018-07'!R",TEXT(MATCH($C76,'2018-07'!$C$2:$C$100,0)+1,0)))="",AND(INDIRECT(CONCATENATE("'2018-08'!R",TEXT(MATCH($C76,'2018-08'!$C$2:$C$100,0)+1,0)))="",INDIRECT(CONCATENATE("'2018-07'!R",TEXT(MATCH($C76,'2018-07'!$C$2:$C$100,0)+1,0)))="")),"Н/Д",INDIRECT(CONCATENATE("'2018-08'!R",TEXT(MATCH($C76,'2018-08'!$C$2:$C$100,0)+1,0)))-INDIRECT(CONCATENATE("'2018-07'!R",TEXT(MATCH($C76,'2018-07'!$C$2:$C$100,0)+1,0))))</f>
        <v>67985641.319999993</v>
      </c>
      <c r="S76" s="17">
        <f ca="1">IF(OR(INDIRECT(CONCATENATE("'2018-08'!S",TEXT(MATCH($C76,'2018-08'!$C$2:$C$100,0)+1,0)))="",INDIRECT(CONCATENATE("'2018-07'!S",TEXT(MATCH($C76,'2018-07'!$C$2:$C$100,0)+1,0)))="",AND(INDIRECT(CONCATENATE("'2018-08'!S",TEXT(MATCH($C76,'2018-08'!$C$2:$C$100,0)+1,0)))="",INDIRECT(CONCATENATE("'2018-07'!S",TEXT(MATCH($C76,'2018-07'!$C$2:$C$100,0)+1,0)))="")),"Н/Д",INDIRECT(CONCATENATE("'2018-08'!S",TEXT(MATCH($C76,'2018-08'!$C$2:$C$100,0)+1,0)))-INDIRECT(CONCATENATE("'2018-07'!S",TEXT(MATCH($C76,'2018-07'!$C$2:$C$100,0)+1,0))))</f>
        <v>351059.25</v>
      </c>
      <c r="T76" s="17">
        <f ca="1">IF(OR(INDIRECT(CONCATENATE("'2018-08'!T",TEXT(MATCH($C76,'2018-08'!$C$2:$C$100,0)+1,0)))="",INDIRECT(CONCATENATE("'2018-07'!T",TEXT(MATCH($C76,'2018-07'!$C$2:$C$100,0)+1,0)))="",AND(INDIRECT(CONCATENATE("'2018-08'!T",TEXT(MATCH($C76,'2018-08'!$C$2:$C$100,0)+1,0)))="",INDIRECT(CONCATENATE("'2018-07'!T",TEXT(MATCH($C76,'2018-07'!$C$2:$C$100,0)+1,0)))="")),"Н/Д",INDIRECT(CONCATENATE("'2018-08'!T",TEXT(MATCH($C76,'2018-08'!$C$2:$C$100,0)+1,0)))-INDIRECT(CONCATENATE("'2018-07'!T",TEXT(MATCH($C76,'2018-07'!$C$2:$C$100,0)+1,0))))</f>
        <v>95173211.019999981</v>
      </c>
      <c r="U76" s="17">
        <f ca="1">IF(OR(INDIRECT(CONCATENATE("'2018-08'!U",TEXT(MATCH($C76,'2018-08'!$C$2:$C$100,0)+1,0)))="",INDIRECT(CONCATENATE("'2018-07'!U",TEXT(MATCH($C76,'2018-07'!$C$2:$C$100,0)+1,0)))="",AND(INDIRECT(CONCATENATE("'2018-08'!U",TEXT(MATCH($C76,'2018-08'!$C$2:$C$100,0)+1,0)))="",INDIRECT(CONCATENATE("'2018-07'!U",TEXT(MATCH($C76,'2018-07'!$C$2:$C$100,0)+1,0)))="")),"Н/Д",INDIRECT(CONCATENATE("'2018-08'!U",TEXT(MATCH($C76,'2018-08'!$C$2:$C$100,0)+1,0)))-INDIRECT(CONCATENATE("'2018-07'!U",TEXT(MATCH($C76,'2018-07'!$C$2:$C$100,0)+1,0))))</f>
        <v>615970.12999999989</v>
      </c>
      <c r="V76" s="17">
        <f ca="1">IF(OR(INDIRECT(CONCATENATE("'2018-08'!V",TEXT(MATCH($C76,'2018-08'!$C$2:$C$100,0)+1,0)))="",INDIRECT(CONCATENATE("'2018-07'!V",TEXT(MATCH($C76,'2018-07'!$C$2:$C$100,0)+1,0)))="",AND(INDIRECT(CONCATENATE("'2018-08'!V",TEXT(MATCH($C76,'2018-08'!$C$2:$C$100,0)+1,0)))="",INDIRECT(CONCATENATE("'2018-07'!V",TEXT(MATCH($C76,'2018-07'!$C$2:$C$100,0)+1,0)))="")),"Н/Д",INDIRECT(CONCATENATE("'2018-08'!V",TEXT(MATCH($C76,'2018-08'!$C$2:$C$100,0)+1,0)))-INDIRECT(CONCATENATE("'2018-07'!V",TEXT(MATCH($C76,'2018-07'!$C$2:$C$100,0)+1,0))))</f>
        <v>800174831.36999989</v>
      </c>
      <c r="W76" s="17">
        <f ca="1">IF(OR(INDIRECT(CONCATENATE("'2018-08'!W",TEXT(MATCH($C76,'2018-08'!$C$2:$C$100,0)+1,0)))="",INDIRECT(CONCATENATE("'2018-07'!W",TEXT(MATCH($C76,'2018-07'!$C$2:$C$100,0)+1,0)))="",AND(INDIRECT(CONCATENATE("'2018-08'!W",TEXT(MATCH($C76,'2018-08'!$C$2:$C$100,0)+1,0)))="",INDIRECT(CONCATENATE("'2018-07'!W",TEXT(MATCH($C76,'2018-07'!$C$2:$C$100,0)+1,0)))="")),"Н/Д",INDIRECT(CONCATENATE("'2018-08'!W",TEXT(MATCH($C76,'2018-08'!$C$2:$C$100,0)+1,0)))-INDIRECT(CONCATENATE("'2018-07'!W",TEXT(MATCH($C76,'2018-07'!$C$2:$C$100,0)+1,0))))</f>
        <v>22963745126.159988</v>
      </c>
    </row>
    <row r="77" spans="1:23" x14ac:dyDescent="0.25">
      <c r="A77" s="2" t="s">
        <v>87</v>
      </c>
      <c r="B77" s="2" t="s">
        <v>103</v>
      </c>
      <c r="C77" s="15">
        <v>70000000</v>
      </c>
      <c r="D77" s="2" t="s">
        <v>211</v>
      </c>
      <c r="E77" s="17">
        <f ca="1">IF(OR(INDIRECT(CONCATENATE("'2018-08'!E",TEXT(MATCH($C77,'2018-08'!$C$2:$C$100,0)+1,0)))="",INDIRECT(CONCATENATE("'2018-07'!E",TEXT(MATCH($C77,'2018-07'!$C$2:$C$100,0)+1,0)))="",AND(INDIRECT(CONCATENATE("'2018-08'!E",TEXT(MATCH($C77,'2018-08'!$C$2:$C$100,0)+1,0)))="",INDIRECT(CONCATENATE("'2018-07'!E",TEXT(MATCH($C77,'2018-07'!$C$2:$C$100,0)+1,0)))="")),"Н/Д",INDIRECT(CONCATENATE("'2018-08'!E",TEXT(MATCH($C77,'2018-08'!$C$2:$C$100,0)+1,0)))-INDIRECT(CONCATENATE("'2018-07'!E",TEXT(MATCH($C77,'2018-07'!$C$2:$C$100,0)+1,0))))</f>
        <v>8586776072.6399994</v>
      </c>
      <c r="F77" s="17">
        <f ca="1">IF(OR(INDIRECT(CONCATENATE("'2018-08'!F",TEXT(MATCH($C77,'2018-08'!$C$2:$C$100,0)+1,0)))="",INDIRECT(CONCATENATE("'2018-07'!F",TEXT(MATCH($C77,'2018-07'!$C$2:$C$100,0)+1,0)))="",AND(INDIRECT(CONCATENATE("'2018-08'!F",TEXT(MATCH($C77,'2018-08'!$C$2:$C$100,0)+1,0)))="",INDIRECT(CONCATENATE("'2018-07'!F",TEXT(MATCH($C77,'2018-07'!$C$2:$C$100,0)+1,0)))="")),"Н/Д",INDIRECT(CONCATENATE("'2018-08'!F",TEXT(MATCH($C77,'2018-08'!$C$2:$C$100,0)+1,0)))-INDIRECT(CONCATENATE("'2018-07'!F",TEXT(MATCH($C77,'2018-07'!$C$2:$C$100,0)+1,0))))</f>
        <v>7744790708.5399971</v>
      </c>
      <c r="G77" s="17">
        <f ca="1">IF(OR(INDIRECT(CONCATENATE("'2018-08'!G",TEXT(MATCH($C77,'2018-08'!$C$2:$C$100,0)+1,0)))="",INDIRECT(CONCATENATE("'2018-07'!G",TEXT(MATCH($C77,'2018-07'!$C$2:$C$100,0)+1,0)))="",AND(INDIRECT(CONCATENATE("'2018-08'!G",TEXT(MATCH($C77,'2018-08'!$C$2:$C$100,0)+1,0)))="",INDIRECT(CONCATENATE("'2018-07'!G",TEXT(MATCH($C77,'2018-07'!$C$2:$C$100,0)+1,0)))="")),"Н/Д",INDIRECT(CONCATENATE("'2018-08'!G",TEXT(MATCH($C77,'2018-08'!$C$2:$C$100,0)+1,0)))-INDIRECT(CONCATENATE("'2018-07'!G",TEXT(MATCH($C77,'2018-07'!$C$2:$C$100,0)+1,0))))</f>
        <v>1345271581.8000011</v>
      </c>
      <c r="H77" s="17">
        <f ca="1">IF(OR(INDIRECT(CONCATENATE("'2018-08'!H",TEXT(MATCH($C77,'2018-08'!$C$2:$C$100,0)+1,0)))="",INDIRECT(CONCATENATE("'2018-07'!H",TEXT(MATCH($C77,'2018-07'!$C$2:$C$100,0)+1,0)))="",AND(INDIRECT(CONCATENATE("'2018-08'!H",TEXT(MATCH($C77,'2018-08'!$C$2:$C$100,0)+1,0)))="",INDIRECT(CONCATENATE("'2018-07'!H",TEXT(MATCH($C77,'2018-07'!$C$2:$C$100,0)+1,0)))="")),"Н/Д",INDIRECT(CONCATENATE("'2018-08'!H",TEXT(MATCH($C77,'2018-08'!$C$2:$C$100,0)+1,0)))-INDIRECT(CONCATENATE("'2018-07'!H",TEXT(MATCH($C77,'2018-07'!$C$2:$C$100,0)+1,0))))</f>
        <v>2479061030.1700001</v>
      </c>
      <c r="I77" s="17">
        <f ca="1">IF(OR(INDIRECT(CONCATENATE("'2018-08'!I",TEXT(MATCH($C77,'2018-08'!$C$2:$C$100,0)+1,0)))="",INDIRECT(CONCATENATE("'2018-07'!I",TEXT(MATCH($C77,'2018-07'!$C$2:$C$100,0)+1,0)))="",AND(INDIRECT(CONCATENATE("'2018-08'!I",TEXT(MATCH($C77,'2018-08'!$C$2:$C$100,0)+1,0)))="",INDIRECT(CONCATENATE("'2018-07'!I",TEXT(MATCH($C77,'2018-07'!$C$2:$C$100,0)+1,0)))="")),"Н/Д",INDIRECT(CONCATENATE("'2018-08'!I",TEXT(MATCH($C77,'2018-08'!$C$2:$C$100,0)+1,0)))-INDIRECT(CONCATENATE("'2018-07'!I",TEXT(MATCH($C77,'2018-07'!$C$2:$C$100,0)+1,0))))</f>
        <v>1102130524.3099995</v>
      </c>
      <c r="J77" s="17" t="str">
        <f ca="1">IF(OR(INDIRECT(CONCATENATE("'2018-08'!J",TEXT(MATCH($C77,'2018-08'!$C$2:$C$100,0)+1,0)))="",INDIRECT(CONCATENATE("'2018-07'!J",TEXT(MATCH($C77,'2018-07'!$C$2:$C$100,0)+1,0)))="",AND(INDIRECT(CONCATENATE("'2018-08'!J",TEXT(MATCH($C77,'2018-08'!$C$2:$C$100,0)+1,0)))="",INDIRECT(CONCATENATE("'2018-07'!J",TEXT(MATCH($C77,'2018-07'!$C$2:$C$100,0)+1,0)))="")),"Н/Д",INDIRECT(CONCATENATE("'2018-08'!J",TEXT(MATCH($C77,'2018-08'!$C$2:$C$100,0)+1,0)))-INDIRECT(CONCATENATE("'2018-07'!J",TEXT(MATCH($C77,'2018-07'!$C$2:$C$100,0)+1,0))))</f>
        <v>Н/Д</v>
      </c>
      <c r="K77" s="17">
        <f ca="1">IF(OR(INDIRECT(CONCATENATE("'2018-08'!K",TEXT(MATCH($C77,'2018-08'!$C$2:$C$100,0)+1,0)))="",INDIRECT(CONCATENATE("'2018-07'!K",TEXT(MATCH($C77,'2018-07'!$C$2:$C$100,0)+1,0)))="",AND(INDIRECT(CONCATENATE("'2018-08'!K",TEXT(MATCH($C77,'2018-08'!$C$2:$C$100,0)+1,0)))="",INDIRECT(CONCATENATE("'2018-07'!K",TEXT(MATCH($C77,'2018-07'!$C$2:$C$100,0)+1,0)))="")),"Н/Д",INDIRECT(CONCATENATE("'2018-08'!K",TEXT(MATCH($C77,'2018-08'!$C$2:$C$100,0)+1,0)))-INDIRECT(CONCATENATE("'2018-07'!K",TEXT(MATCH($C77,'2018-07'!$C$2:$C$100,0)+1,0))))</f>
        <v>680646304.87999988</v>
      </c>
      <c r="L77" s="17">
        <f ca="1">IF(OR(INDIRECT(CONCATENATE("'2018-08'!L",TEXT(MATCH($C77,'2018-08'!$C$2:$C$100,0)+1,0)))="",INDIRECT(CONCATENATE("'2018-07'!L",TEXT(MATCH($C77,'2018-07'!$C$2:$C$100,0)+1,0)))="",AND(INDIRECT(CONCATENATE("'2018-08'!L",TEXT(MATCH($C77,'2018-08'!$C$2:$C$100,0)+1,0)))="",INDIRECT(CONCATENATE("'2018-07'!L",TEXT(MATCH($C77,'2018-07'!$C$2:$C$100,0)+1,0)))="")),"Н/Д",INDIRECT(CONCATENATE("'2018-08'!L",TEXT(MATCH($C77,'2018-08'!$C$2:$C$100,0)+1,0)))-INDIRECT(CONCATENATE("'2018-07'!L",TEXT(MATCH($C77,'2018-07'!$C$2:$C$100,0)+1,0))))</f>
        <v>1736351305.3400002</v>
      </c>
      <c r="M77" s="17">
        <f ca="1">IF(OR(INDIRECT(CONCATENATE("'2018-08'!M",TEXT(MATCH($C77,'2018-08'!$C$2:$C$100,0)+1,0)))="",INDIRECT(CONCATENATE("'2018-07'!M",TEXT(MATCH($C77,'2018-07'!$C$2:$C$100,0)+1,0)))="",AND(INDIRECT(CONCATENATE("'2018-08'!M",TEXT(MATCH($C77,'2018-08'!$C$2:$C$100,0)+1,0)))="",INDIRECT(CONCATENATE("'2018-07'!M",TEXT(MATCH($C77,'2018-07'!$C$2:$C$100,0)+1,0)))="")),"Н/Д",INDIRECT(CONCATENATE("'2018-08'!M",TEXT(MATCH($C77,'2018-08'!$C$2:$C$100,0)+1,0)))-INDIRECT(CONCATENATE("'2018-07'!M",TEXT(MATCH($C77,'2018-07'!$C$2:$C$100,0)+1,0))))</f>
        <v>17796853.569999993</v>
      </c>
      <c r="N77" s="17">
        <f ca="1">IF(OR(INDIRECT(CONCATENATE("'2018-08'!N",TEXT(MATCH($C77,'2018-08'!$C$2:$C$100,0)+1,0)))="",INDIRECT(CONCATENATE("'2018-07'!N",TEXT(MATCH($C77,'2018-07'!$C$2:$C$100,0)+1,0)))="",AND(INDIRECT(CONCATENATE("'2018-08'!N",TEXT(MATCH($C77,'2018-08'!$C$2:$C$100,0)+1,0)))="",INDIRECT(CONCATENATE("'2018-07'!N",TEXT(MATCH($C77,'2018-07'!$C$2:$C$100,0)+1,0)))="")),"Н/Д",INDIRECT(CONCATENATE("'2018-08'!N",TEXT(MATCH($C77,'2018-08'!$C$2:$C$100,0)+1,0)))-INDIRECT(CONCATENATE("'2018-07'!NE",TEXT(MATCH($C77,'2018-07'!$C$2:$C$100,0)+1,0))))</f>
        <v>260664866.21000001</v>
      </c>
      <c r="O77" s="17">
        <f ca="1">IF(OR(INDIRECT(CONCATENATE("'2018-08'!O",TEXT(MATCH($C77,'2018-08'!$C$2:$C$100,0)+1,0)))="",INDIRECT(CONCATENATE("'2018-07'!O",TEXT(MATCH($C77,'2018-07'!$C$2:$C$100,0)+1,0)))="",AND(INDIRECT(CONCATENATE("'2018-08'!O",TEXT(MATCH($C77,'2018-08'!$C$2:$C$100,0)+1,0)))="",INDIRECT(CONCATENATE("'2018-07'!O",TEXT(MATCH($C77,'2018-07'!$C$2:$C$100,0)+1,0)))="")),"Н/Д",INDIRECT(CONCATENATE("'2018-08'!O",TEXT(MATCH($C77,'2018-08'!$C$2:$C$100,0)+1,0)))-INDIRECT(CONCATENATE("'2018-07'!O",TEXT(MATCH($C77,'2018-07'!$C$2:$C$100,0)+1,0))))</f>
        <v>25968.549999999996</v>
      </c>
      <c r="P77" s="17">
        <f ca="1">IF(OR(INDIRECT(CONCATENATE("'2018-08'!P",TEXT(MATCH($C77,'2018-08'!$C$2:$C$100,0)+1,0)))="",INDIRECT(CONCATENATE("'2018-07'!P",TEXT(MATCH($C77,'2018-07'!$C$2:$C$100,0)+1,0)))="",AND(INDIRECT(CONCATENATE("'2018-08'!P",TEXT(MATCH($C77,'2018-08'!$C$2:$C$100,0)+1,0)))="",INDIRECT(CONCATENATE("'2018-07'!P",TEXT(MATCH($C77,'2018-07'!$C$2:$C$100,0)+1,0)))="")),"Н/Д",INDIRECT(CONCATENATE("'2018-08'!P",TEXT(MATCH($C77,'2018-08'!$C$2:$C$100,0)+1,0)))-INDIRECT(CONCATENATE("'2018-07'!P",TEXT(MATCH($C77,'2018-07'!$C$2:$C$100,0)+1,0))))</f>
        <v>92200614.24000001</v>
      </c>
      <c r="Q77" s="17">
        <f ca="1">IF(OR(INDIRECT(CONCATENATE("'2018-08'!Q",TEXT(MATCH($C77,'2018-08'!$C$2:$C$100,0)+1,0)))="",INDIRECT(CONCATENATE("'2018-07'!Q",TEXT(MATCH($C77,'2018-07'!$C$2:$C$100,0)+1,0)))="",AND(INDIRECT(CONCATENATE("'2018-08'!Q",TEXT(MATCH($C77,'2018-08'!$C$2:$C$100,0)+1,0)))="",INDIRECT(CONCATENATE("'2018-07'!Q",TEXT(MATCH($C77,'2018-07'!$C$2:$C$100,0)+1,0)))="")),"Н/Д",INDIRECT(CONCATENATE("'2018-08'!Q",TEXT(MATCH($C77,'2018-08'!$C$2:$C$100,0)+1,0)))-INDIRECT(CONCATENATE("'2018-07'!Q",TEXT(MATCH($C77,'2018-07'!$C$2:$C$100,0)+1,0))))</f>
        <v>17142695.899999991</v>
      </c>
      <c r="R77" s="17">
        <f ca="1">IF(OR(INDIRECT(CONCATENATE("'2018-08'!R",TEXT(MATCH($C77,'2018-08'!$C$2:$C$100,0)+1,0)))="",INDIRECT(CONCATENATE("'2018-07'!R",TEXT(MATCH($C77,'2018-07'!$C$2:$C$100,0)+1,0)))="",AND(INDIRECT(CONCATENATE("'2018-08'!R",TEXT(MATCH($C77,'2018-08'!$C$2:$C$100,0)+1,0)))="",INDIRECT(CONCATENATE("'2018-07'!R",TEXT(MATCH($C77,'2018-07'!$C$2:$C$100,0)+1,0)))="")),"Н/Д",INDIRECT(CONCATENATE("'2018-08'!R",TEXT(MATCH($C77,'2018-08'!$C$2:$C$100,0)+1,0)))-INDIRECT(CONCATENATE("'2018-07'!R",TEXT(MATCH($C77,'2018-07'!$C$2:$C$100,0)+1,0))))</f>
        <v>88359062.49000001</v>
      </c>
      <c r="S77" s="17">
        <f ca="1">IF(OR(INDIRECT(CONCATENATE("'2018-08'!S",TEXT(MATCH($C77,'2018-08'!$C$2:$C$100,0)+1,0)))="",INDIRECT(CONCATENATE("'2018-07'!S",TEXT(MATCH($C77,'2018-07'!$C$2:$C$100,0)+1,0)))="",AND(INDIRECT(CONCATENATE("'2018-08'!S",TEXT(MATCH($C77,'2018-08'!$C$2:$C$100,0)+1,0)))="",INDIRECT(CONCATENATE("'2018-07'!S",TEXT(MATCH($C77,'2018-07'!$C$2:$C$100,0)+1,0)))="")),"Н/Д",INDIRECT(CONCATENATE("'2018-08'!S",TEXT(MATCH($C77,'2018-08'!$C$2:$C$100,0)+1,0)))-INDIRECT(CONCATENATE("'2018-07'!S",TEXT(MATCH($C77,'2018-07'!$C$2:$C$100,0)+1,0))))</f>
        <v>160816.57000000007</v>
      </c>
      <c r="T77" s="17">
        <f ca="1">IF(OR(INDIRECT(CONCATENATE("'2018-08'!T",TEXT(MATCH($C77,'2018-08'!$C$2:$C$100,0)+1,0)))="",INDIRECT(CONCATENATE("'2018-07'!T",TEXT(MATCH($C77,'2018-07'!$C$2:$C$100,0)+1,0)))="",AND(INDIRECT(CONCATENATE("'2018-08'!T",TEXT(MATCH($C77,'2018-08'!$C$2:$C$100,0)+1,0)))="",INDIRECT(CONCATENATE("'2018-07'!T",TEXT(MATCH($C77,'2018-07'!$C$2:$C$100,0)+1,0)))="")),"Н/Д",INDIRECT(CONCATENATE("'2018-08'!T",TEXT(MATCH($C77,'2018-08'!$C$2:$C$100,0)+1,0)))-INDIRECT(CONCATENATE("'2018-07'!T",TEXT(MATCH($C77,'2018-07'!$C$2:$C$100,0)+1,0))))</f>
        <v>84280428.629999995</v>
      </c>
      <c r="U77" s="17">
        <f ca="1">IF(OR(INDIRECT(CONCATENATE("'2018-08'!U",TEXT(MATCH($C77,'2018-08'!$C$2:$C$100,0)+1,0)))="",INDIRECT(CONCATENATE("'2018-07'!U",TEXT(MATCH($C77,'2018-07'!$C$2:$C$100,0)+1,0)))="",AND(INDIRECT(CONCATENATE("'2018-08'!U",TEXT(MATCH($C77,'2018-08'!$C$2:$C$100,0)+1,0)))="",INDIRECT(CONCATENATE("'2018-07'!U",TEXT(MATCH($C77,'2018-07'!$C$2:$C$100,0)+1,0)))="")),"Н/Д",INDIRECT(CONCATENATE("'2018-08'!U",TEXT(MATCH($C77,'2018-08'!$C$2:$C$100,0)+1,0)))-INDIRECT(CONCATENATE("'2018-07'!U",TEXT(MATCH($C77,'2018-07'!$C$2:$C$100,0)+1,0))))</f>
        <v>10037892.969999999</v>
      </c>
      <c r="V77" s="17">
        <f ca="1">IF(OR(INDIRECT(CONCATENATE("'2018-08'!V",TEXT(MATCH($C77,'2018-08'!$C$2:$C$100,0)+1,0)))="",INDIRECT(CONCATENATE("'2018-07'!V",TEXT(MATCH($C77,'2018-07'!$C$2:$C$100,0)+1,0)))="",AND(INDIRECT(CONCATENATE("'2018-08'!V",TEXT(MATCH($C77,'2018-08'!$C$2:$C$100,0)+1,0)))="",INDIRECT(CONCATENATE("'2018-07'!V",TEXT(MATCH($C77,'2018-07'!$C$2:$C$100,0)+1,0)))="")),"Н/Д",INDIRECT(CONCATENATE("'2018-08'!V",TEXT(MATCH($C77,'2018-08'!$C$2:$C$100,0)+1,0)))-INDIRECT(CONCATENATE("'2018-07'!V",TEXT(MATCH($C77,'2018-07'!$C$2:$C$100,0)+1,0))))</f>
        <v>841985364.09999943</v>
      </c>
      <c r="W77" s="17">
        <f ca="1">IF(OR(INDIRECT(CONCATENATE("'2018-08'!W",TEXT(MATCH($C77,'2018-08'!$C$2:$C$100,0)+1,0)))="",INDIRECT(CONCATENATE("'2018-07'!W",TEXT(MATCH($C77,'2018-07'!$C$2:$C$100,0)+1,0)))="",AND(INDIRECT(CONCATENATE("'2018-08'!W",TEXT(MATCH($C77,'2018-08'!$C$2:$C$100,0)+1,0)))="",INDIRECT(CONCATENATE("'2018-07'!W",TEXT(MATCH($C77,'2018-07'!$C$2:$C$100,0)+1,0)))="")),"Н/Д",INDIRECT(CONCATENATE("'2018-08'!W",TEXT(MATCH($C77,'2018-08'!$C$2:$C$100,0)+1,0)))-INDIRECT(CONCATENATE("'2018-07'!W",TEXT(MATCH($C77,'2018-07'!$C$2:$C$100,0)+1,0))))</f>
        <v>24869265299.310013</v>
      </c>
    </row>
    <row r="78" spans="1:23" x14ac:dyDescent="0.25">
      <c r="A78" s="2" t="s">
        <v>87</v>
      </c>
      <c r="B78" s="2" t="s">
        <v>104</v>
      </c>
      <c r="C78" s="15">
        <v>78000000</v>
      </c>
      <c r="D78" s="2" t="s">
        <v>211</v>
      </c>
      <c r="E78" s="17">
        <f ca="1">IF(OR(INDIRECT(CONCATENATE("'2018-08'!E",TEXT(MATCH($C78,'2018-08'!$C$2:$C$100,0)+1,0)))="",INDIRECT(CONCATENATE("'2018-07'!E",TEXT(MATCH($C78,'2018-07'!$C$2:$C$100,0)+1,0)))="",AND(INDIRECT(CONCATENATE("'2018-08'!E",TEXT(MATCH($C78,'2018-08'!$C$2:$C$100,0)+1,0)))="",INDIRECT(CONCATENATE("'2018-07'!E",TEXT(MATCH($C78,'2018-07'!$C$2:$C$100,0)+1,0)))="")),"Н/Д",INDIRECT(CONCATENATE("'2018-08'!E",TEXT(MATCH($C78,'2018-08'!$C$2:$C$100,0)+1,0)))-INDIRECT(CONCATENATE("'2018-07'!E",TEXT(MATCH($C78,'2018-07'!$C$2:$C$100,0)+1,0))))</f>
        <v>9641685089.2300034</v>
      </c>
      <c r="F78" s="17">
        <f ca="1">IF(OR(INDIRECT(CONCATENATE("'2018-08'!F",TEXT(MATCH($C78,'2018-08'!$C$2:$C$100,0)+1,0)))="",INDIRECT(CONCATENATE("'2018-07'!F",TEXT(MATCH($C78,'2018-07'!$C$2:$C$100,0)+1,0)))="",AND(INDIRECT(CONCATENATE("'2018-08'!F",TEXT(MATCH($C78,'2018-08'!$C$2:$C$100,0)+1,0)))="",INDIRECT(CONCATENATE("'2018-07'!F",TEXT(MATCH($C78,'2018-07'!$C$2:$C$100,0)+1,0)))="")),"Н/Д",INDIRECT(CONCATENATE("'2018-08'!F",TEXT(MATCH($C78,'2018-08'!$C$2:$C$100,0)+1,0)))-INDIRECT(CONCATENATE("'2018-07'!F",TEXT(MATCH($C78,'2018-07'!$C$2:$C$100,0)+1,0))))</f>
        <v>9155956646.6399994</v>
      </c>
      <c r="G78" s="17">
        <f ca="1">IF(OR(INDIRECT(CONCATENATE("'2018-08'!G",TEXT(MATCH($C78,'2018-08'!$C$2:$C$100,0)+1,0)))="",INDIRECT(CONCATENATE("'2018-07'!G",TEXT(MATCH($C78,'2018-07'!$C$2:$C$100,0)+1,0)))="",AND(INDIRECT(CONCATENATE("'2018-08'!G",TEXT(MATCH($C78,'2018-08'!$C$2:$C$100,0)+1,0)))="",INDIRECT(CONCATENATE("'2018-07'!G",TEXT(MATCH($C78,'2018-07'!$C$2:$C$100,0)+1,0)))="")),"Н/Д",INDIRECT(CONCATENATE("'2018-08'!G",TEXT(MATCH($C78,'2018-08'!$C$2:$C$100,0)+1,0)))-INDIRECT(CONCATENATE("'2018-07'!G",TEXT(MATCH($C78,'2018-07'!$C$2:$C$100,0)+1,0))))</f>
        <v>1903342921.1799994</v>
      </c>
      <c r="H78" s="17">
        <f ca="1">IF(OR(INDIRECT(CONCATENATE("'2018-08'!H",TEXT(MATCH($C78,'2018-08'!$C$2:$C$100,0)+1,0)))="",INDIRECT(CONCATENATE("'2018-07'!H",TEXT(MATCH($C78,'2018-07'!$C$2:$C$100,0)+1,0)))="",AND(INDIRECT(CONCATENATE("'2018-08'!H",TEXT(MATCH($C78,'2018-08'!$C$2:$C$100,0)+1,0)))="",INDIRECT(CONCATENATE("'2018-07'!H",TEXT(MATCH($C78,'2018-07'!$C$2:$C$100,0)+1,0)))="")),"Н/Д",INDIRECT(CONCATENATE("'2018-08'!H",TEXT(MATCH($C78,'2018-08'!$C$2:$C$100,0)+1,0)))-INDIRECT(CONCATENATE("'2018-07'!H",TEXT(MATCH($C78,'2018-07'!$C$2:$C$100,0)+1,0))))</f>
        <v>3490661352.4099998</v>
      </c>
      <c r="I78" s="17">
        <f ca="1">IF(OR(INDIRECT(CONCATENATE("'2018-08'!I",TEXT(MATCH($C78,'2018-08'!$C$2:$C$100,0)+1,0)))="",INDIRECT(CONCATENATE("'2018-07'!I",TEXT(MATCH($C78,'2018-07'!$C$2:$C$100,0)+1,0)))="",AND(INDIRECT(CONCATENATE("'2018-08'!I",TEXT(MATCH($C78,'2018-08'!$C$2:$C$100,0)+1,0)))="",INDIRECT(CONCATENATE("'2018-07'!I",TEXT(MATCH($C78,'2018-07'!$C$2:$C$100,0)+1,0)))="")),"Н/Д",INDIRECT(CONCATENATE("'2018-08'!I",TEXT(MATCH($C78,'2018-08'!$C$2:$C$100,0)+1,0)))-INDIRECT(CONCATENATE("'2018-07'!I",TEXT(MATCH($C78,'2018-07'!$C$2:$C$100,0)+1,0))))</f>
        <v>1019205648.7200003</v>
      </c>
      <c r="J78" s="17" t="str">
        <f ca="1">IF(OR(INDIRECT(CONCATENATE("'2018-08'!J",TEXT(MATCH($C78,'2018-08'!$C$2:$C$100,0)+1,0)))="",INDIRECT(CONCATENATE("'2018-07'!J",TEXT(MATCH($C78,'2018-07'!$C$2:$C$100,0)+1,0)))="",AND(INDIRECT(CONCATENATE("'2018-08'!J",TEXT(MATCH($C78,'2018-08'!$C$2:$C$100,0)+1,0)))="",INDIRECT(CONCATENATE("'2018-07'!J",TEXT(MATCH($C78,'2018-07'!$C$2:$C$100,0)+1,0)))="")),"Н/Д",INDIRECT(CONCATENATE("'2018-08'!J",TEXT(MATCH($C78,'2018-08'!$C$2:$C$100,0)+1,0)))-INDIRECT(CONCATENATE("'2018-07'!J",TEXT(MATCH($C78,'2018-07'!$C$2:$C$100,0)+1,0))))</f>
        <v>Н/Д</v>
      </c>
      <c r="K78" s="17">
        <f ca="1">IF(OR(INDIRECT(CONCATENATE("'2018-08'!K",TEXT(MATCH($C78,'2018-08'!$C$2:$C$100,0)+1,0)))="",INDIRECT(CONCATENATE("'2018-07'!K",TEXT(MATCH($C78,'2018-07'!$C$2:$C$100,0)+1,0)))="",AND(INDIRECT(CONCATENATE("'2018-08'!K",TEXT(MATCH($C78,'2018-08'!$C$2:$C$100,0)+1,0)))="",INDIRECT(CONCATENATE("'2018-07'!K",TEXT(MATCH($C78,'2018-07'!$C$2:$C$100,0)+1,0)))="")),"Н/Д",INDIRECT(CONCATENATE("'2018-08'!K",TEXT(MATCH($C78,'2018-08'!$C$2:$C$100,0)+1,0)))-INDIRECT(CONCATENATE("'2018-07'!K",TEXT(MATCH($C78,'2018-07'!$C$2:$C$100,0)+1,0))))</f>
        <v>586293856.0599997</v>
      </c>
      <c r="L78" s="17">
        <f ca="1">IF(OR(INDIRECT(CONCATENATE("'2018-08'!L",TEXT(MATCH($C78,'2018-08'!$C$2:$C$100,0)+1,0)))="",INDIRECT(CONCATENATE("'2018-07'!L",TEXT(MATCH($C78,'2018-07'!$C$2:$C$100,0)+1,0)))="",AND(INDIRECT(CONCATENATE("'2018-08'!L",TEXT(MATCH($C78,'2018-08'!$C$2:$C$100,0)+1,0)))="",INDIRECT(CONCATENATE("'2018-07'!L",TEXT(MATCH($C78,'2018-07'!$C$2:$C$100,0)+1,0)))="")),"Н/Д",INDIRECT(CONCATENATE("'2018-08'!L",TEXT(MATCH($C78,'2018-08'!$C$2:$C$100,0)+1,0)))-INDIRECT(CONCATENATE("'2018-07'!L",TEXT(MATCH($C78,'2018-07'!$C$2:$C$100,0)+1,0))))</f>
        <v>1828473608.8799996</v>
      </c>
      <c r="M78" s="17">
        <f ca="1">IF(OR(INDIRECT(CONCATENATE("'2018-08'!M",TEXT(MATCH($C78,'2018-08'!$C$2:$C$100,0)+1,0)))="",INDIRECT(CONCATENATE("'2018-07'!M",TEXT(MATCH($C78,'2018-07'!$C$2:$C$100,0)+1,0)))="",AND(INDIRECT(CONCATENATE("'2018-08'!M",TEXT(MATCH($C78,'2018-08'!$C$2:$C$100,0)+1,0)))="",INDIRECT(CONCATENATE("'2018-07'!M",TEXT(MATCH($C78,'2018-07'!$C$2:$C$100,0)+1,0)))="")),"Н/Д",INDIRECT(CONCATENATE("'2018-08'!M",TEXT(MATCH($C78,'2018-08'!$C$2:$C$100,0)+1,0)))-INDIRECT(CONCATENATE("'2018-07'!M",TEXT(MATCH($C78,'2018-07'!$C$2:$C$100,0)+1,0))))</f>
        <v>2478940.42</v>
      </c>
      <c r="N78" s="17">
        <f ca="1">IF(OR(INDIRECT(CONCATENATE("'2018-08'!N",TEXT(MATCH($C78,'2018-08'!$C$2:$C$100,0)+1,0)))="",INDIRECT(CONCATENATE("'2018-07'!N",TEXT(MATCH($C78,'2018-07'!$C$2:$C$100,0)+1,0)))="",AND(INDIRECT(CONCATENATE("'2018-08'!N",TEXT(MATCH($C78,'2018-08'!$C$2:$C$100,0)+1,0)))="",INDIRECT(CONCATENATE("'2018-07'!N",TEXT(MATCH($C78,'2018-07'!$C$2:$C$100,0)+1,0)))="")),"Н/Д",INDIRECT(CONCATENATE("'2018-08'!N",TEXT(MATCH($C78,'2018-08'!$C$2:$C$100,0)+1,0)))-INDIRECT(CONCATENATE("'2018-07'!NE",TEXT(MATCH($C78,'2018-07'!$C$2:$C$100,0)+1,0))))</f>
        <v>234366665.63</v>
      </c>
      <c r="O78" s="17">
        <f ca="1">IF(OR(INDIRECT(CONCATENATE("'2018-08'!O",TEXT(MATCH($C78,'2018-08'!$C$2:$C$100,0)+1,0)))="",INDIRECT(CONCATENATE("'2018-07'!O",TEXT(MATCH($C78,'2018-07'!$C$2:$C$100,0)+1,0)))="",AND(INDIRECT(CONCATENATE("'2018-08'!O",TEXT(MATCH($C78,'2018-08'!$C$2:$C$100,0)+1,0)))="",INDIRECT(CONCATENATE("'2018-07'!O",TEXT(MATCH($C78,'2018-07'!$C$2:$C$100,0)+1,0)))="")),"Н/Д",INDIRECT(CONCATENATE("'2018-08'!O",TEXT(MATCH($C78,'2018-08'!$C$2:$C$100,0)+1,0)))-INDIRECT(CONCATENATE("'2018-07'!O",TEXT(MATCH($C78,'2018-07'!$C$2:$C$100,0)+1,0))))</f>
        <v>1646431.01</v>
      </c>
      <c r="P78" s="17">
        <f ca="1">IF(OR(INDIRECT(CONCATENATE("'2018-08'!P",TEXT(MATCH($C78,'2018-08'!$C$2:$C$100,0)+1,0)))="",INDIRECT(CONCATENATE("'2018-07'!P",TEXT(MATCH($C78,'2018-07'!$C$2:$C$100,0)+1,0)))="",AND(INDIRECT(CONCATENATE("'2018-08'!P",TEXT(MATCH($C78,'2018-08'!$C$2:$C$100,0)+1,0)))="",INDIRECT(CONCATENATE("'2018-07'!P",TEXT(MATCH($C78,'2018-07'!$C$2:$C$100,0)+1,0)))="")),"Н/Д",INDIRECT(CONCATENATE("'2018-08'!P",TEXT(MATCH($C78,'2018-08'!$C$2:$C$100,0)+1,0)))-INDIRECT(CONCATENATE("'2018-07'!P",TEXT(MATCH($C78,'2018-07'!$C$2:$C$100,0)+1,0))))</f>
        <v>112300870.96000004</v>
      </c>
      <c r="Q78" s="17">
        <f ca="1">IF(OR(INDIRECT(CONCATENATE("'2018-08'!Q",TEXT(MATCH($C78,'2018-08'!$C$2:$C$100,0)+1,0)))="",INDIRECT(CONCATENATE("'2018-07'!Q",TEXT(MATCH($C78,'2018-07'!$C$2:$C$100,0)+1,0)))="",AND(INDIRECT(CONCATENATE("'2018-08'!Q",TEXT(MATCH($C78,'2018-08'!$C$2:$C$100,0)+1,0)))="",INDIRECT(CONCATENATE("'2018-07'!Q",TEXT(MATCH($C78,'2018-07'!$C$2:$C$100,0)+1,0)))="")),"Н/Д",INDIRECT(CONCATENATE("'2018-08'!Q",TEXT(MATCH($C78,'2018-08'!$C$2:$C$100,0)+1,0)))-INDIRECT(CONCATENATE("'2018-07'!Q",TEXT(MATCH($C78,'2018-07'!$C$2:$C$100,0)+1,0))))</f>
        <v>23384383.049999997</v>
      </c>
      <c r="R78" s="17">
        <f ca="1">IF(OR(INDIRECT(CONCATENATE("'2018-08'!R",TEXT(MATCH($C78,'2018-08'!$C$2:$C$100,0)+1,0)))="",INDIRECT(CONCATENATE("'2018-07'!R",TEXT(MATCH($C78,'2018-07'!$C$2:$C$100,0)+1,0)))="",AND(INDIRECT(CONCATENATE("'2018-08'!R",TEXT(MATCH($C78,'2018-08'!$C$2:$C$100,0)+1,0)))="",INDIRECT(CONCATENATE("'2018-07'!R",TEXT(MATCH($C78,'2018-07'!$C$2:$C$100,0)+1,0)))="")),"Н/Д",INDIRECT(CONCATENATE("'2018-08'!R",TEXT(MATCH($C78,'2018-08'!$C$2:$C$100,0)+1,0)))-INDIRECT(CONCATENATE("'2018-07'!R",TEXT(MATCH($C78,'2018-07'!$C$2:$C$100,0)+1,0))))</f>
        <v>47718421.189999998</v>
      </c>
      <c r="S78" s="17" t="str">
        <f ca="1">IF(OR(INDIRECT(CONCATENATE("'2018-08'!S",TEXT(MATCH($C78,'2018-08'!$C$2:$C$100,0)+1,0)))="",INDIRECT(CONCATENATE("'2018-07'!S",TEXT(MATCH($C78,'2018-07'!$C$2:$C$100,0)+1,0)))="",AND(INDIRECT(CONCATENATE("'2018-08'!S",TEXT(MATCH($C78,'2018-08'!$C$2:$C$100,0)+1,0)))="",INDIRECT(CONCATENATE("'2018-07'!S",TEXT(MATCH($C78,'2018-07'!$C$2:$C$100,0)+1,0)))="")),"Н/Д",INDIRECT(CONCATENATE("'2018-08'!S",TEXT(MATCH($C78,'2018-08'!$C$2:$C$100,0)+1,0)))-INDIRECT(CONCATENATE("'2018-07'!S",TEXT(MATCH($C78,'2018-07'!$C$2:$C$100,0)+1,0))))</f>
        <v>Н/Д</v>
      </c>
      <c r="T78" s="17">
        <f ca="1">IF(OR(INDIRECT(CONCATENATE("'2018-08'!T",TEXT(MATCH($C78,'2018-08'!$C$2:$C$100,0)+1,0)))="",INDIRECT(CONCATENATE("'2018-07'!T",TEXT(MATCH($C78,'2018-07'!$C$2:$C$100,0)+1,0)))="",AND(INDIRECT(CONCATENATE("'2018-08'!T",TEXT(MATCH($C78,'2018-08'!$C$2:$C$100,0)+1,0)))="",INDIRECT(CONCATENATE("'2018-07'!T",TEXT(MATCH($C78,'2018-07'!$C$2:$C$100,0)+1,0)))="")),"Н/Д",INDIRECT(CONCATENATE("'2018-08'!T",TEXT(MATCH($C78,'2018-08'!$C$2:$C$100,0)+1,0)))-INDIRECT(CONCATENATE("'2018-07'!T",TEXT(MATCH($C78,'2018-07'!$C$2:$C$100,0)+1,0))))</f>
        <v>82861420.209999979</v>
      </c>
      <c r="U78" s="17">
        <f ca="1">IF(OR(INDIRECT(CONCATENATE("'2018-08'!U",TEXT(MATCH($C78,'2018-08'!$C$2:$C$100,0)+1,0)))="",INDIRECT(CONCATENATE("'2018-07'!U",TEXT(MATCH($C78,'2018-07'!$C$2:$C$100,0)+1,0)))="",AND(INDIRECT(CONCATENATE("'2018-08'!U",TEXT(MATCH($C78,'2018-08'!$C$2:$C$100,0)+1,0)))="",INDIRECT(CONCATENATE("'2018-07'!U",TEXT(MATCH($C78,'2018-07'!$C$2:$C$100,0)+1,0)))="")),"Н/Д",INDIRECT(CONCATENATE("'2018-08'!U",TEXT(MATCH($C78,'2018-08'!$C$2:$C$100,0)+1,0)))-INDIRECT(CONCATENATE("'2018-07'!U",TEXT(MATCH($C78,'2018-07'!$C$2:$C$100,0)+1,0))))</f>
        <v>8469137.3899999931</v>
      </c>
      <c r="V78" s="17">
        <f ca="1">IF(OR(INDIRECT(CONCATENATE("'2018-08'!V",TEXT(MATCH($C78,'2018-08'!$C$2:$C$100,0)+1,0)))="",INDIRECT(CONCATENATE("'2018-07'!V",TEXT(MATCH($C78,'2018-07'!$C$2:$C$100,0)+1,0)))="",AND(INDIRECT(CONCATENATE("'2018-08'!V",TEXT(MATCH($C78,'2018-08'!$C$2:$C$100,0)+1,0)))="",INDIRECT(CONCATENATE("'2018-07'!V",TEXT(MATCH($C78,'2018-07'!$C$2:$C$100,0)+1,0)))="")),"Н/Д",INDIRECT(CONCATENATE("'2018-08'!V",TEXT(MATCH($C78,'2018-08'!$C$2:$C$100,0)+1,0)))-INDIRECT(CONCATENATE("'2018-07'!V",TEXT(MATCH($C78,'2018-07'!$C$2:$C$100,0)+1,0))))</f>
        <v>485728442.59000015</v>
      </c>
      <c r="W78" s="17">
        <f ca="1">IF(OR(INDIRECT(CONCATENATE("'2018-08'!W",TEXT(MATCH($C78,'2018-08'!$C$2:$C$100,0)+1,0)))="",INDIRECT(CONCATENATE("'2018-07'!W",TEXT(MATCH($C78,'2018-07'!$C$2:$C$100,0)+1,0)))="",AND(INDIRECT(CONCATENATE("'2018-08'!W",TEXT(MATCH($C78,'2018-08'!$C$2:$C$100,0)+1,0)))="",INDIRECT(CONCATENATE("'2018-07'!W",TEXT(MATCH($C78,'2018-07'!$C$2:$C$100,0)+1,0)))="")),"Н/Д",INDIRECT(CONCATENATE("'2018-08'!W",TEXT(MATCH($C78,'2018-08'!$C$2:$C$100,0)+1,0)))-INDIRECT(CONCATENATE("'2018-07'!W",TEXT(MATCH($C78,'2018-07'!$C$2:$C$100,0)+1,0))))</f>
        <v>28429240928.169998</v>
      </c>
    </row>
    <row r="79" spans="1:23" x14ac:dyDescent="0.25">
      <c r="A79" s="2" t="s">
        <v>87</v>
      </c>
      <c r="B79" s="2" t="s">
        <v>105</v>
      </c>
      <c r="C79" s="15">
        <v>55000000</v>
      </c>
      <c r="D79" s="2" t="s">
        <v>211</v>
      </c>
      <c r="E79" s="17">
        <f ca="1">IF(OR(INDIRECT(CONCATENATE("'2018-08'!E",TEXT(MATCH($C79,'2018-08'!$C$2:$C$100,0)+1,0)))="",INDIRECT(CONCATENATE("'2018-07'!E",TEXT(MATCH($C79,'2018-07'!$C$2:$C$100,0)+1,0)))="",AND(INDIRECT(CONCATENATE("'2018-08'!E",TEXT(MATCH($C79,'2018-08'!$C$2:$C$100,0)+1,0)))="",INDIRECT(CONCATENATE("'2018-07'!E",TEXT(MATCH($C79,'2018-07'!$C$2:$C$100,0)+1,0)))="")),"Н/Д",INDIRECT(CONCATENATE("'2018-08'!E",TEXT(MATCH($C79,'2018-08'!$C$2:$C$100,0)+1,0)))-INDIRECT(CONCATENATE("'2018-07'!E",TEXT(MATCH($C79,'2018-07'!$C$2:$C$100,0)+1,0))))</f>
        <v>311747086.89999986</v>
      </c>
      <c r="F79" s="17">
        <f ca="1">IF(OR(INDIRECT(CONCATENATE("'2018-08'!F",TEXT(MATCH($C79,'2018-08'!$C$2:$C$100,0)+1,0)))="",INDIRECT(CONCATENATE("'2018-07'!F",TEXT(MATCH($C79,'2018-07'!$C$2:$C$100,0)+1,0)))="",AND(INDIRECT(CONCATENATE("'2018-08'!F",TEXT(MATCH($C79,'2018-08'!$C$2:$C$100,0)+1,0)))="",INDIRECT(CONCATENATE("'2018-07'!F",TEXT(MATCH($C79,'2018-07'!$C$2:$C$100,0)+1,0)))="")),"Н/Д",INDIRECT(CONCATENATE("'2018-08'!F",TEXT(MATCH($C79,'2018-08'!$C$2:$C$100,0)+1,0)))-INDIRECT(CONCATENATE("'2018-07'!F",TEXT(MATCH($C79,'2018-07'!$C$2:$C$100,0)+1,0))))</f>
        <v>220874186.9000001</v>
      </c>
      <c r="G79" s="17">
        <f ca="1">IF(OR(INDIRECT(CONCATENATE("'2018-08'!G",TEXT(MATCH($C79,'2018-08'!$C$2:$C$100,0)+1,0)))="",INDIRECT(CONCATENATE("'2018-07'!G",TEXT(MATCH($C79,'2018-07'!$C$2:$C$100,0)+1,0)))="",AND(INDIRECT(CONCATENATE("'2018-08'!G",TEXT(MATCH($C79,'2018-08'!$C$2:$C$100,0)+1,0)))="",INDIRECT(CONCATENATE("'2018-07'!G",TEXT(MATCH($C79,'2018-07'!$C$2:$C$100,0)+1,0)))="")),"Н/Д",INDIRECT(CONCATENATE("'2018-08'!G",TEXT(MATCH($C79,'2018-08'!$C$2:$C$100,0)+1,0)))-INDIRECT(CONCATENATE("'2018-07'!G",TEXT(MATCH($C79,'2018-07'!$C$2:$C$100,0)+1,0))))</f>
        <v>22604901.680000007</v>
      </c>
      <c r="H79" s="17">
        <f ca="1">IF(OR(INDIRECT(CONCATENATE("'2018-08'!H",TEXT(MATCH($C79,'2018-08'!$C$2:$C$100,0)+1,0)))="",INDIRECT(CONCATENATE("'2018-07'!H",TEXT(MATCH($C79,'2018-07'!$C$2:$C$100,0)+1,0)))="",AND(INDIRECT(CONCATENATE("'2018-08'!H",TEXT(MATCH($C79,'2018-08'!$C$2:$C$100,0)+1,0)))="",INDIRECT(CONCATENATE("'2018-07'!H",TEXT(MATCH($C79,'2018-07'!$C$2:$C$100,0)+1,0)))="")),"Н/Д",INDIRECT(CONCATENATE("'2018-08'!H",TEXT(MATCH($C79,'2018-08'!$C$2:$C$100,0)+1,0)))-INDIRECT(CONCATENATE("'2018-07'!H",TEXT(MATCH($C79,'2018-07'!$C$2:$C$100,0)+1,0))))</f>
        <v>107001105.10000002</v>
      </c>
      <c r="I79" s="17">
        <f ca="1">IF(OR(INDIRECT(CONCATENATE("'2018-08'!I",TEXT(MATCH($C79,'2018-08'!$C$2:$C$100,0)+1,0)))="",INDIRECT(CONCATENATE("'2018-07'!I",TEXT(MATCH($C79,'2018-07'!$C$2:$C$100,0)+1,0)))="",AND(INDIRECT(CONCATENATE("'2018-08'!I",TEXT(MATCH($C79,'2018-08'!$C$2:$C$100,0)+1,0)))="",INDIRECT(CONCATENATE("'2018-07'!I",TEXT(MATCH($C79,'2018-07'!$C$2:$C$100,0)+1,0)))="")),"Н/Д",INDIRECT(CONCATENATE("'2018-08'!I",TEXT(MATCH($C79,'2018-08'!$C$2:$C$100,0)+1,0)))-INDIRECT(CONCATENATE("'2018-07'!I",TEXT(MATCH($C79,'2018-07'!$C$2:$C$100,0)+1,0))))</f>
        <v>18338788.829999983</v>
      </c>
      <c r="J79" s="17">
        <f ca="1">IF(OR(INDIRECT(CONCATENATE("'2018-08'!J",TEXT(MATCH($C79,'2018-08'!$C$2:$C$100,0)+1,0)))="",INDIRECT(CONCATENATE("'2018-07'!J",TEXT(MATCH($C79,'2018-07'!$C$2:$C$100,0)+1,0)))="",AND(INDIRECT(CONCATENATE("'2018-08'!J",TEXT(MATCH($C79,'2018-08'!$C$2:$C$100,0)+1,0)))="",INDIRECT(CONCATENATE("'2018-07'!J",TEXT(MATCH($C79,'2018-07'!$C$2:$C$100,0)+1,0)))="")),"Н/Д",INDIRECT(CONCATENATE("'2018-08'!J",TEXT(MATCH($C79,'2018-08'!$C$2:$C$100,0)+1,0)))-INDIRECT(CONCATENATE("'2018-07'!J",TEXT(MATCH($C79,'2018-07'!$C$2:$C$100,0)+1,0))))</f>
        <v>4236691.5399999917</v>
      </c>
      <c r="K79" s="17">
        <f ca="1">IF(OR(INDIRECT(CONCATENATE("'2018-08'!K",TEXT(MATCH($C79,'2018-08'!$C$2:$C$100,0)+1,0)))="",INDIRECT(CONCATENATE("'2018-07'!K",TEXT(MATCH($C79,'2018-07'!$C$2:$C$100,0)+1,0)))="",AND(INDIRECT(CONCATENATE("'2018-08'!K",TEXT(MATCH($C79,'2018-08'!$C$2:$C$100,0)+1,0)))="",INDIRECT(CONCATENATE("'2018-07'!K",TEXT(MATCH($C79,'2018-07'!$C$2:$C$100,0)+1,0)))="")),"Н/Д",INDIRECT(CONCATENATE("'2018-08'!K",TEXT(MATCH($C79,'2018-08'!$C$2:$C$100,0)+1,0)))-INDIRECT(CONCATENATE("'2018-07'!K",TEXT(MATCH($C79,'2018-07'!$C$2:$C$100,0)+1,0))))</f>
        <v>9970040.129999999</v>
      </c>
      <c r="L79" s="17">
        <f ca="1">IF(OR(INDIRECT(CONCATENATE("'2018-08'!L",TEXT(MATCH($C79,'2018-08'!$C$2:$C$100,0)+1,0)))="",INDIRECT(CONCATENATE("'2018-07'!L",TEXT(MATCH($C79,'2018-07'!$C$2:$C$100,0)+1,0)))="",AND(INDIRECT(CONCATENATE("'2018-08'!L",TEXT(MATCH($C79,'2018-08'!$C$2:$C$100,0)+1,0)))="",INDIRECT(CONCATENATE("'2018-07'!L",TEXT(MATCH($C79,'2018-07'!$C$2:$C$100,0)+1,0)))="")),"Н/Д",INDIRECT(CONCATENATE("'2018-08'!L",TEXT(MATCH($C79,'2018-08'!$C$2:$C$100,0)+1,0)))-INDIRECT(CONCATENATE("'2018-07'!L",TEXT(MATCH($C79,'2018-07'!$C$2:$C$100,0)+1,0))))</f>
        <v>48410993.599999994</v>
      </c>
      <c r="M79" s="17" t="str">
        <f ca="1">IF(OR(INDIRECT(CONCATENATE("'2018-08'!M",TEXT(MATCH($C79,'2018-08'!$C$2:$C$100,0)+1,0)))="",INDIRECT(CONCATENATE("'2018-07'!M",TEXT(MATCH($C79,'2018-07'!$C$2:$C$100,0)+1,0)))="",AND(INDIRECT(CONCATENATE("'2018-08'!M",TEXT(MATCH($C79,'2018-08'!$C$2:$C$100,0)+1,0)))="",INDIRECT(CONCATENATE("'2018-07'!M",TEXT(MATCH($C79,'2018-07'!$C$2:$C$100,0)+1,0)))="")),"Н/Д",INDIRECT(CONCATENATE("'2018-08'!M",TEXT(MATCH($C79,'2018-08'!$C$2:$C$100,0)+1,0)))-INDIRECT(CONCATENATE("'2018-07'!M",TEXT(MATCH($C79,'2018-07'!$C$2:$C$100,0)+1,0))))</f>
        <v>Н/Д</v>
      </c>
      <c r="N79" s="17">
        <f ca="1">IF(OR(INDIRECT(CONCATENATE("'2018-08'!N",TEXT(MATCH($C79,'2018-08'!$C$2:$C$100,0)+1,0)))="",INDIRECT(CONCATENATE("'2018-07'!N",TEXT(MATCH($C79,'2018-07'!$C$2:$C$100,0)+1,0)))="",AND(INDIRECT(CONCATENATE("'2018-08'!N",TEXT(MATCH($C79,'2018-08'!$C$2:$C$100,0)+1,0)))="",INDIRECT(CONCATENATE("'2018-07'!N",TEXT(MATCH($C79,'2018-07'!$C$2:$C$100,0)+1,0)))="")),"Н/Д",INDIRECT(CONCATENATE("'2018-08'!N",TEXT(MATCH($C79,'2018-08'!$C$2:$C$100,0)+1,0)))-INDIRECT(CONCATENATE("'2018-07'!NE",TEXT(MATCH($C79,'2018-07'!$C$2:$C$100,0)+1,0))))</f>
        <v>6518813.7400000002</v>
      </c>
      <c r="O79" s="17">
        <f ca="1">IF(OR(INDIRECT(CONCATENATE("'2018-08'!O",TEXT(MATCH($C79,'2018-08'!$C$2:$C$100,0)+1,0)))="",INDIRECT(CONCATENATE("'2018-07'!O",TEXT(MATCH($C79,'2018-07'!$C$2:$C$100,0)+1,0)))="",AND(INDIRECT(CONCATENATE("'2018-08'!O",TEXT(MATCH($C79,'2018-08'!$C$2:$C$100,0)+1,0)))="",INDIRECT(CONCATENATE("'2018-07'!O",TEXT(MATCH($C79,'2018-07'!$C$2:$C$100,0)+1,0)))="")),"Н/Д",INDIRECT(CONCATENATE("'2018-08'!O",TEXT(MATCH($C79,'2018-08'!$C$2:$C$100,0)+1,0)))-INDIRECT(CONCATENATE("'2018-07'!O",TEXT(MATCH($C79,'2018-07'!$C$2:$C$100,0)+1,0))))</f>
        <v>0</v>
      </c>
      <c r="P79" s="17">
        <f ca="1">IF(OR(INDIRECT(CONCATENATE("'2018-08'!P",TEXT(MATCH($C79,'2018-08'!$C$2:$C$100,0)+1,0)))="",INDIRECT(CONCATENATE("'2018-07'!P",TEXT(MATCH($C79,'2018-07'!$C$2:$C$100,0)+1,0)))="",AND(INDIRECT(CONCATENATE("'2018-08'!P",TEXT(MATCH($C79,'2018-08'!$C$2:$C$100,0)+1,0)))="",INDIRECT(CONCATENATE("'2018-07'!P",TEXT(MATCH($C79,'2018-07'!$C$2:$C$100,0)+1,0)))="")),"Н/Д",INDIRECT(CONCATENATE("'2018-08'!P",TEXT(MATCH($C79,'2018-08'!$C$2:$C$100,0)+1,0)))-INDIRECT(CONCATENATE("'2018-07'!P",TEXT(MATCH($C79,'2018-07'!$C$2:$C$100,0)+1,0))))</f>
        <v>2691906.7799999993</v>
      </c>
      <c r="Q79" s="17">
        <f ca="1">IF(OR(INDIRECT(CONCATENATE("'2018-08'!Q",TEXT(MATCH($C79,'2018-08'!$C$2:$C$100,0)+1,0)))="",INDIRECT(CONCATENATE("'2018-07'!Q",TEXT(MATCH($C79,'2018-07'!$C$2:$C$100,0)+1,0)))="",AND(INDIRECT(CONCATENATE("'2018-08'!Q",TEXT(MATCH($C79,'2018-08'!$C$2:$C$100,0)+1,0)))="",INDIRECT(CONCATENATE("'2018-07'!Q",TEXT(MATCH($C79,'2018-07'!$C$2:$C$100,0)+1,0)))="")),"Н/Д",INDIRECT(CONCATENATE("'2018-08'!Q",TEXT(MATCH($C79,'2018-08'!$C$2:$C$100,0)+1,0)))-INDIRECT(CONCATENATE("'2018-07'!Q",TEXT(MATCH($C79,'2018-07'!$C$2:$C$100,0)+1,0))))</f>
        <v>1251599.2400000002</v>
      </c>
      <c r="R79" s="17" t="str">
        <f ca="1">IF(OR(INDIRECT(CONCATENATE("'2018-08'!R",TEXT(MATCH($C79,'2018-08'!$C$2:$C$100,0)+1,0)))="",INDIRECT(CONCATENATE("'2018-07'!R",TEXT(MATCH($C79,'2018-07'!$C$2:$C$100,0)+1,0)))="",AND(INDIRECT(CONCATENATE("'2018-08'!R",TEXT(MATCH($C79,'2018-08'!$C$2:$C$100,0)+1,0)))="",INDIRECT(CONCATENATE("'2018-07'!R",TEXT(MATCH($C79,'2018-07'!$C$2:$C$100,0)+1,0)))="")),"Н/Д",INDIRECT(CONCATENATE("'2018-08'!R",TEXT(MATCH($C79,'2018-08'!$C$2:$C$100,0)+1,0)))-INDIRECT(CONCATENATE("'2018-07'!R",TEXT(MATCH($C79,'2018-07'!$C$2:$C$100,0)+1,0))))</f>
        <v>Н/Д</v>
      </c>
      <c r="S79" s="17">
        <f ca="1">IF(OR(INDIRECT(CONCATENATE("'2018-08'!S",TEXT(MATCH($C79,'2018-08'!$C$2:$C$100,0)+1,0)))="",INDIRECT(CONCATENATE("'2018-07'!S",TEXT(MATCH($C79,'2018-07'!$C$2:$C$100,0)+1,0)))="",AND(INDIRECT(CONCATENATE("'2018-08'!S",TEXT(MATCH($C79,'2018-08'!$C$2:$C$100,0)+1,0)))="",INDIRECT(CONCATENATE("'2018-07'!S",TEXT(MATCH($C79,'2018-07'!$C$2:$C$100,0)+1,0)))="")),"Н/Д",INDIRECT(CONCATENATE("'2018-08'!S",TEXT(MATCH($C79,'2018-08'!$C$2:$C$100,0)+1,0)))-INDIRECT(CONCATENATE("'2018-07'!S",TEXT(MATCH($C79,'2018-07'!$C$2:$C$100,0)+1,0))))</f>
        <v>518516.62000000011</v>
      </c>
      <c r="T79" s="17">
        <f ca="1">IF(OR(INDIRECT(CONCATENATE("'2018-08'!T",TEXT(MATCH($C79,'2018-08'!$C$2:$C$100,0)+1,0)))="",INDIRECT(CONCATENATE("'2018-07'!T",TEXT(MATCH($C79,'2018-07'!$C$2:$C$100,0)+1,0)))="",AND(INDIRECT(CONCATENATE("'2018-08'!T",TEXT(MATCH($C79,'2018-08'!$C$2:$C$100,0)+1,0)))="",INDIRECT(CONCATENATE("'2018-07'!T",TEXT(MATCH($C79,'2018-07'!$C$2:$C$100,0)+1,0)))="")),"Н/Д",INDIRECT(CONCATENATE("'2018-08'!T",TEXT(MATCH($C79,'2018-08'!$C$2:$C$100,0)+1,0)))-INDIRECT(CONCATENATE("'2018-07'!T",TEXT(MATCH($C79,'2018-07'!$C$2:$C$100,0)+1,0))))</f>
        <v>1603991.1100000013</v>
      </c>
      <c r="U79" s="17">
        <f ca="1">IF(OR(INDIRECT(CONCATENATE("'2018-08'!U",TEXT(MATCH($C79,'2018-08'!$C$2:$C$100,0)+1,0)))="",INDIRECT(CONCATENATE("'2018-07'!U",TEXT(MATCH($C79,'2018-07'!$C$2:$C$100,0)+1,0)))="",AND(INDIRECT(CONCATENATE("'2018-08'!U",TEXT(MATCH($C79,'2018-08'!$C$2:$C$100,0)+1,0)))="",INDIRECT(CONCATENATE("'2018-07'!U",TEXT(MATCH($C79,'2018-07'!$C$2:$C$100,0)+1,0)))="")),"Н/Д",INDIRECT(CONCATENATE("'2018-08'!U",TEXT(MATCH($C79,'2018-08'!$C$2:$C$100,0)+1,0)))-INDIRECT(CONCATENATE("'2018-07'!U",TEXT(MATCH($C79,'2018-07'!$C$2:$C$100,0)+1,0))))</f>
        <v>-1608340.15</v>
      </c>
      <c r="V79" s="17">
        <f ca="1">IF(OR(INDIRECT(CONCATENATE("'2018-08'!V",TEXT(MATCH($C79,'2018-08'!$C$2:$C$100,0)+1,0)))="",INDIRECT(CONCATENATE("'2018-07'!V",TEXT(MATCH($C79,'2018-07'!$C$2:$C$100,0)+1,0)))="",AND(INDIRECT(CONCATENATE("'2018-08'!V",TEXT(MATCH($C79,'2018-08'!$C$2:$C$100,0)+1,0)))="",INDIRECT(CONCATENATE("'2018-07'!V",TEXT(MATCH($C79,'2018-07'!$C$2:$C$100,0)+1,0)))="")),"Н/Д",INDIRECT(CONCATENATE("'2018-08'!V",TEXT(MATCH($C79,'2018-08'!$C$2:$C$100,0)+1,0)))-INDIRECT(CONCATENATE("'2018-07'!V",TEXT(MATCH($C79,'2018-07'!$C$2:$C$100,0)+1,0))))</f>
        <v>90872900</v>
      </c>
      <c r="W79" s="17">
        <f ca="1">IF(OR(INDIRECT(CONCATENATE("'2018-08'!W",TEXT(MATCH($C79,'2018-08'!$C$2:$C$100,0)+1,0)))="",INDIRECT(CONCATENATE("'2018-07'!W",TEXT(MATCH($C79,'2018-07'!$C$2:$C$100,0)+1,0)))="",AND(INDIRECT(CONCATENATE("'2018-08'!W",TEXT(MATCH($C79,'2018-08'!$C$2:$C$100,0)+1,0)))="",INDIRECT(CONCATENATE("'2018-07'!W",TEXT(MATCH($C79,'2018-07'!$C$2:$C$100,0)+1,0)))="")),"Н/Д",INDIRECT(CONCATENATE("'2018-08'!W",TEXT(MATCH($C79,'2018-08'!$C$2:$C$100,0)+1,0)))-INDIRECT(CONCATENATE("'2018-07'!W",TEXT(MATCH($C79,'2018-07'!$C$2:$C$100,0)+1,0))))</f>
        <v>839469417.23999977</v>
      </c>
    </row>
    <row r="80" spans="1:23" x14ac:dyDescent="0.25">
      <c r="A80" s="2" t="s">
        <v>87</v>
      </c>
      <c r="B80" s="2" t="s">
        <v>106</v>
      </c>
      <c r="C80" s="15">
        <v>45000000</v>
      </c>
      <c r="D80" s="2" t="s">
        <v>211</v>
      </c>
      <c r="E80" s="17">
        <f ca="1">IF(OR(INDIRECT(CONCATENATE("'2018-08'!E",TEXT(MATCH($C80,'2018-08'!$C$2:$C$100,0)+1,0)))="",INDIRECT(CONCATENATE("'2018-07'!E",TEXT(MATCH($C80,'2018-07'!$C$2:$C$100,0)+1,0)))="",AND(INDIRECT(CONCATENATE("'2018-08'!E",TEXT(MATCH($C80,'2018-08'!$C$2:$C$100,0)+1,0)))="",INDIRECT(CONCATENATE("'2018-07'!E",TEXT(MATCH($C80,'2018-07'!$C$2:$C$100,0)+1,0)))="")),"Н/Д",INDIRECT(CONCATENATE("'2018-08'!E",TEXT(MATCH($C80,'2018-08'!$C$2:$C$100,0)+1,0)))-INDIRECT(CONCATENATE("'2018-07'!E",TEXT(MATCH($C80,'2018-07'!$C$2:$C$100,0)+1,0))))</f>
        <v>289677175103.23999</v>
      </c>
      <c r="F80" s="17">
        <f ca="1">IF(OR(INDIRECT(CONCATENATE("'2018-08'!F",TEXT(MATCH($C80,'2018-08'!$C$2:$C$100,0)+1,0)))="",INDIRECT(CONCATENATE("'2018-07'!F",TEXT(MATCH($C80,'2018-07'!$C$2:$C$100,0)+1,0)))="",AND(INDIRECT(CONCATENATE("'2018-08'!F",TEXT(MATCH($C80,'2018-08'!$C$2:$C$100,0)+1,0)))="",INDIRECT(CONCATENATE("'2018-07'!F",TEXT(MATCH($C80,'2018-07'!$C$2:$C$100,0)+1,0)))="")),"Н/Д",INDIRECT(CONCATENATE("'2018-08'!F",TEXT(MATCH($C80,'2018-08'!$C$2:$C$100,0)+1,0)))-INDIRECT(CONCATENATE("'2018-07'!F",TEXT(MATCH($C80,'2018-07'!$C$2:$C$100,0)+1,0))))</f>
        <v>285328652635.05005</v>
      </c>
      <c r="G80" s="17">
        <f ca="1">IF(OR(INDIRECT(CONCATENATE("'2018-08'!G",TEXT(MATCH($C80,'2018-08'!$C$2:$C$100,0)+1,0)))="",INDIRECT(CONCATENATE("'2018-07'!G",TEXT(MATCH($C80,'2018-07'!$C$2:$C$100,0)+1,0)))="",AND(INDIRECT(CONCATENATE("'2018-08'!G",TEXT(MATCH($C80,'2018-08'!$C$2:$C$100,0)+1,0)))="",INDIRECT(CONCATENATE("'2018-07'!G",TEXT(MATCH($C80,'2018-07'!$C$2:$C$100,0)+1,0)))="")),"Н/Д",INDIRECT(CONCATENATE("'2018-08'!G",TEXT(MATCH($C80,'2018-08'!$C$2:$C$100,0)+1,0)))-INDIRECT(CONCATENATE("'2018-07'!G",TEXT(MATCH($C80,'2018-07'!$C$2:$C$100,0)+1,0))))</f>
        <v>85663285176.679993</v>
      </c>
      <c r="H80" s="17">
        <f ca="1">IF(OR(INDIRECT(CONCATENATE("'2018-08'!H",TEXT(MATCH($C80,'2018-08'!$C$2:$C$100,0)+1,0)))="",INDIRECT(CONCATENATE("'2018-07'!H",TEXT(MATCH($C80,'2018-07'!$C$2:$C$100,0)+1,0)))="",AND(INDIRECT(CONCATENATE("'2018-08'!H",TEXT(MATCH($C80,'2018-08'!$C$2:$C$100,0)+1,0)))="",INDIRECT(CONCATENATE("'2018-07'!H",TEXT(MATCH($C80,'2018-07'!$C$2:$C$100,0)+1,0)))="")),"Н/Д",INDIRECT(CONCATENATE("'2018-08'!H",TEXT(MATCH($C80,'2018-08'!$C$2:$C$100,0)+1,0)))-INDIRECT(CONCATENATE("'2018-07'!H",TEXT(MATCH($C80,'2018-07'!$C$2:$C$100,0)+1,0))))</f>
        <v>111542888565.22998</v>
      </c>
      <c r="I80" s="17">
        <f ca="1">IF(OR(INDIRECT(CONCATENATE("'2018-08'!I",TEXT(MATCH($C80,'2018-08'!$C$2:$C$100,0)+1,0)))="",INDIRECT(CONCATENATE("'2018-07'!I",TEXT(MATCH($C80,'2018-07'!$C$2:$C$100,0)+1,0)))="",AND(INDIRECT(CONCATENATE("'2018-08'!I",TEXT(MATCH($C80,'2018-08'!$C$2:$C$100,0)+1,0)))="",INDIRECT(CONCATENATE("'2018-07'!I",TEXT(MATCH($C80,'2018-07'!$C$2:$C$100,0)+1,0)))="")),"Н/Д",INDIRECT(CONCATENATE("'2018-08'!I",TEXT(MATCH($C80,'2018-08'!$C$2:$C$100,0)+1,0)))-INDIRECT(CONCATENATE("'2018-07'!I",TEXT(MATCH($C80,'2018-07'!$C$2:$C$100,0)+1,0))))</f>
        <v>2649757457.2199993</v>
      </c>
      <c r="J80" s="17" t="str">
        <f ca="1">IF(OR(INDIRECT(CONCATENATE("'2018-08'!J",TEXT(MATCH($C80,'2018-08'!$C$2:$C$100,0)+1,0)))="",INDIRECT(CONCATENATE("'2018-07'!J",TEXT(MATCH($C80,'2018-07'!$C$2:$C$100,0)+1,0)))="",AND(INDIRECT(CONCATENATE("'2018-08'!J",TEXT(MATCH($C80,'2018-08'!$C$2:$C$100,0)+1,0)))="",INDIRECT(CONCATENATE("'2018-07'!J",TEXT(MATCH($C80,'2018-07'!$C$2:$C$100,0)+1,0)))="")),"Н/Д",INDIRECT(CONCATENATE("'2018-08'!J",TEXT(MATCH($C80,'2018-08'!$C$2:$C$100,0)+1,0)))-INDIRECT(CONCATENATE("'2018-07'!J",TEXT(MATCH($C80,'2018-07'!$C$2:$C$100,0)+1,0))))</f>
        <v>Н/Д</v>
      </c>
      <c r="K80" s="17">
        <f ca="1">IF(OR(INDIRECT(CONCATENATE("'2018-08'!K",TEXT(MATCH($C80,'2018-08'!$C$2:$C$100,0)+1,0)))="",INDIRECT(CONCATENATE("'2018-07'!K",TEXT(MATCH($C80,'2018-07'!$C$2:$C$100,0)+1,0)))="",AND(INDIRECT(CONCATENATE("'2018-08'!K",TEXT(MATCH($C80,'2018-08'!$C$2:$C$100,0)+1,0)))="",INDIRECT(CONCATENATE("'2018-07'!K",TEXT(MATCH($C80,'2018-07'!$C$2:$C$100,0)+1,0)))="")),"Н/Д",INDIRECT(CONCATENATE("'2018-08'!K",TEXT(MATCH($C80,'2018-08'!$C$2:$C$100,0)+1,0)))-INDIRECT(CONCATENATE("'2018-07'!K",TEXT(MATCH($C80,'2018-07'!$C$2:$C$100,0)+1,0))))</f>
        <v>20678774581.280006</v>
      </c>
      <c r="L80" s="17">
        <f ca="1">IF(OR(INDIRECT(CONCATENATE("'2018-08'!L",TEXT(MATCH($C80,'2018-08'!$C$2:$C$100,0)+1,0)))="",INDIRECT(CONCATENATE("'2018-07'!L",TEXT(MATCH($C80,'2018-07'!$C$2:$C$100,0)+1,0)))="",AND(INDIRECT(CONCATENATE("'2018-08'!L",TEXT(MATCH($C80,'2018-08'!$C$2:$C$100,0)+1,0)))="",INDIRECT(CONCATENATE("'2018-07'!L",TEXT(MATCH($C80,'2018-07'!$C$2:$C$100,0)+1,0)))="")),"Н/Д",INDIRECT(CONCATENATE("'2018-08'!L",TEXT(MATCH($C80,'2018-08'!$C$2:$C$100,0)+1,0)))-INDIRECT(CONCATENATE("'2018-07'!L",TEXT(MATCH($C80,'2018-07'!$C$2:$C$100,0)+1,0))))</f>
        <v>36633069004.189987</v>
      </c>
      <c r="M80" s="17">
        <f ca="1">IF(OR(INDIRECT(CONCATENATE("'2018-08'!M",TEXT(MATCH($C80,'2018-08'!$C$2:$C$100,0)+1,0)))="",INDIRECT(CONCATENATE("'2018-07'!M",TEXT(MATCH($C80,'2018-07'!$C$2:$C$100,0)+1,0)))="",AND(INDIRECT(CONCATENATE("'2018-08'!M",TEXT(MATCH($C80,'2018-08'!$C$2:$C$100,0)+1,0)))="",INDIRECT(CONCATENATE("'2018-07'!M",TEXT(MATCH($C80,'2018-07'!$C$2:$C$100,0)+1,0)))="")),"Н/Д",INDIRECT(CONCATENATE("'2018-08'!M",TEXT(MATCH($C80,'2018-08'!$C$2:$C$100,0)+1,0)))-INDIRECT(CONCATENATE("'2018-07'!M",TEXT(MATCH($C80,'2018-07'!$C$2:$C$100,0)+1,0))))</f>
        <v>734458.30000000028</v>
      </c>
      <c r="N80" s="17">
        <f ca="1">IF(OR(INDIRECT(CONCATENATE("'2018-08'!N",TEXT(MATCH($C80,'2018-08'!$C$2:$C$100,0)+1,0)))="",INDIRECT(CONCATENATE("'2018-07'!N",TEXT(MATCH($C80,'2018-07'!$C$2:$C$100,0)+1,0)))="",AND(INDIRECT(CONCATENATE("'2018-08'!N",TEXT(MATCH($C80,'2018-08'!$C$2:$C$100,0)+1,0)))="",INDIRECT(CONCATENATE("'2018-07'!N",TEXT(MATCH($C80,'2018-07'!$C$2:$C$100,0)+1,0)))="")),"Н/Д",INDIRECT(CONCATENATE("'2018-08'!N",TEXT(MATCH($C80,'2018-08'!$C$2:$C$100,0)+1,0)))-INDIRECT(CONCATENATE("'2018-07'!NE",TEXT(MATCH($C80,'2018-07'!$C$2:$C$100,0)+1,0))))</f>
        <v>2285756607.3400002</v>
      </c>
      <c r="O80" s="17">
        <f ca="1">IF(OR(INDIRECT(CONCATENATE("'2018-08'!O",TEXT(MATCH($C80,'2018-08'!$C$2:$C$100,0)+1,0)))="",INDIRECT(CONCATENATE("'2018-07'!O",TEXT(MATCH($C80,'2018-07'!$C$2:$C$100,0)+1,0)))="",AND(INDIRECT(CONCATENATE("'2018-08'!O",TEXT(MATCH($C80,'2018-08'!$C$2:$C$100,0)+1,0)))="",INDIRECT(CONCATENATE("'2018-07'!O",TEXT(MATCH($C80,'2018-07'!$C$2:$C$100,0)+1,0)))="")),"Н/Д",INDIRECT(CONCATENATE("'2018-08'!O",TEXT(MATCH($C80,'2018-08'!$C$2:$C$100,0)+1,0)))-INDIRECT(CONCATENATE("'2018-07'!O",TEXT(MATCH($C80,'2018-07'!$C$2:$C$100,0)+1,0))))</f>
        <v>1058574.2</v>
      </c>
      <c r="P80" s="17">
        <f ca="1">IF(OR(INDIRECT(CONCATENATE("'2018-08'!P",TEXT(MATCH($C80,'2018-08'!$C$2:$C$100,0)+1,0)))="",INDIRECT(CONCATENATE("'2018-07'!P",TEXT(MATCH($C80,'2018-07'!$C$2:$C$100,0)+1,0)))="",AND(INDIRECT(CONCATENATE("'2018-08'!P",TEXT(MATCH($C80,'2018-08'!$C$2:$C$100,0)+1,0)))="",INDIRECT(CONCATENATE("'2018-07'!P",TEXT(MATCH($C80,'2018-07'!$C$2:$C$100,0)+1,0)))="")),"Н/Д",INDIRECT(CONCATENATE("'2018-08'!P",TEXT(MATCH($C80,'2018-08'!$C$2:$C$100,0)+1,0)))-INDIRECT(CONCATENATE("'2018-07'!P",TEXT(MATCH($C80,'2018-07'!$C$2:$C$100,0)+1,0))))</f>
        <v>19743977982.229996</v>
      </c>
      <c r="Q80" s="17">
        <f ca="1">IF(OR(INDIRECT(CONCATENATE("'2018-08'!Q",TEXT(MATCH($C80,'2018-08'!$C$2:$C$100,0)+1,0)))="",INDIRECT(CONCATENATE("'2018-07'!Q",TEXT(MATCH($C80,'2018-07'!$C$2:$C$100,0)+1,0)))="",AND(INDIRECT(CONCATENATE("'2018-08'!Q",TEXT(MATCH($C80,'2018-08'!$C$2:$C$100,0)+1,0)))="",INDIRECT(CONCATENATE("'2018-07'!Q",TEXT(MATCH($C80,'2018-07'!$C$2:$C$100,0)+1,0)))="")),"Н/Д",INDIRECT(CONCATENATE("'2018-08'!Q",TEXT(MATCH($C80,'2018-08'!$C$2:$C$100,0)+1,0)))-INDIRECT(CONCATENATE("'2018-07'!Q",TEXT(MATCH($C80,'2018-07'!$C$2:$C$100,0)+1,0))))</f>
        <v>7700957.4200000018</v>
      </c>
      <c r="R80" s="17">
        <f ca="1">IF(OR(INDIRECT(CONCATENATE("'2018-08'!R",TEXT(MATCH($C80,'2018-08'!$C$2:$C$100,0)+1,0)))="",INDIRECT(CONCATENATE("'2018-07'!R",TEXT(MATCH($C80,'2018-07'!$C$2:$C$100,0)+1,0)))="",AND(INDIRECT(CONCATENATE("'2018-08'!R",TEXT(MATCH($C80,'2018-08'!$C$2:$C$100,0)+1,0)))="",INDIRECT(CONCATENATE("'2018-07'!R",TEXT(MATCH($C80,'2018-07'!$C$2:$C$100,0)+1,0)))="")),"Н/Д",INDIRECT(CONCATENATE("'2018-08'!R",TEXT(MATCH($C80,'2018-08'!$C$2:$C$100,0)+1,0)))-INDIRECT(CONCATENATE("'2018-07'!R",TEXT(MATCH($C80,'2018-07'!$C$2:$C$100,0)+1,0))))</f>
        <v>2087371190.2999992</v>
      </c>
      <c r="S80" s="17">
        <f ca="1">IF(OR(INDIRECT(CONCATENATE("'2018-08'!S",TEXT(MATCH($C80,'2018-08'!$C$2:$C$100,0)+1,0)))="",INDIRECT(CONCATENATE("'2018-07'!S",TEXT(MATCH($C80,'2018-07'!$C$2:$C$100,0)+1,0)))="",AND(INDIRECT(CONCATENATE("'2018-08'!S",TEXT(MATCH($C80,'2018-08'!$C$2:$C$100,0)+1,0)))="",INDIRECT(CONCATENATE("'2018-07'!S",TEXT(MATCH($C80,'2018-07'!$C$2:$C$100,0)+1,0)))="")),"Н/Д",INDIRECT(CONCATENATE("'2018-08'!S",TEXT(MATCH($C80,'2018-08'!$C$2:$C$100,0)+1,0)))-INDIRECT(CONCATENATE("'2018-07'!S",TEXT(MATCH($C80,'2018-07'!$C$2:$C$100,0)+1,0))))</f>
        <v>13640648.159999996</v>
      </c>
      <c r="T80" s="17">
        <f ca="1">IF(OR(INDIRECT(CONCATENATE("'2018-08'!T",TEXT(MATCH($C80,'2018-08'!$C$2:$C$100,0)+1,0)))="",INDIRECT(CONCATENATE("'2018-07'!T",TEXT(MATCH($C80,'2018-07'!$C$2:$C$100,0)+1,0)))="",AND(INDIRECT(CONCATENATE("'2018-08'!T",TEXT(MATCH($C80,'2018-08'!$C$2:$C$100,0)+1,0)))="",INDIRECT(CONCATENATE("'2018-07'!T",TEXT(MATCH($C80,'2018-07'!$C$2:$C$100,0)+1,0)))="")),"Н/Д",INDIRECT(CONCATENATE("'2018-08'!T",TEXT(MATCH($C80,'2018-08'!$C$2:$C$100,0)+1,0)))-INDIRECT(CONCATENATE("'2018-07'!T",TEXT(MATCH($C80,'2018-07'!$C$2:$C$100,0)+1,0))))</f>
        <v>2943654147.3800011</v>
      </c>
      <c r="U80" s="17">
        <f ca="1">IF(OR(INDIRECT(CONCATENATE("'2018-08'!U",TEXT(MATCH($C80,'2018-08'!$C$2:$C$100,0)+1,0)))="",INDIRECT(CONCATENATE("'2018-07'!U",TEXT(MATCH($C80,'2018-07'!$C$2:$C$100,0)+1,0)))="",AND(INDIRECT(CONCATENATE("'2018-08'!U",TEXT(MATCH($C80,'2018-08'!$C$2:$C$100,0)+1,0)))="",INDIRECT(CONCATENATE("'2018-07'!U",TEXT(MATCH($C80,'2018-07'!$C$2:$C$100,0)+1,0)))="")),"Н/Д",INDIRECT(CONCATENATE("'2018-08'!U",TEXT(MATCH($C80,'2018-08'!$C$2:$C$100,0)+1,0)))-INDIRECT(CONCATENATE("'2018-07'!U",TEXT(MATCH($C80,'2018-07'!$C$2:$C$100,0)+1,0))))</f>
        <v>2269168280.5199995</v>
      </c>
      <c r="V80" s="17">
        <f ca="1">IF(OR(INDIRECT(CONCATENATE("'2018-08'!V",TEXT(MATCH($C80,'2018-08'!$C$2:$C$100,0)+1,0)))="",INDIRECT(CONCATENATE("'2018-07'!V",TEXT(MATCH($C80,'2018-07'!$C$2:$C$100,0)+1,0)))="",AND(INDIRECT(CONCATENATE("'2018-08'!V",TEXT(MATCH($C80,'2018-08'!$C$2:$C$100,0)+1,0)))="",INDIRECT(CONCATENATE("'2018-07'!V",TEXT(MATCH($C80,'2018-07'!$C$2:$C$100,0)+1,0)))="")),"Н/Д",INDIRECT(CONCATENATE("'2018-08'!V",TEXT(MATCH($C80,'2018-08'!$C$2:$C$100,0)+1,0)))-INDIRECT(CONCATENATE("'2018-07'!V",TEXT(MATCH($C80,'2018-07'!$C$2:$C$100,0)+1,0))))</f>
        <v>4348522468.1899986</v>
      </c>
      <c r="W80" s="17">
        <f ca="1">IF(OR(INDIRECT(CONCATENATE("'2018-08'!W",TEXT(MATCH($C80,'2018-08'!$C$2:$C$100,0)+1,0)))="",INDIRECT(CONCATENATE("'2018-07'!W",TEXT(MATCH($C80,'2018-07'!$C$2:$C$100,0)+1,0)))="",AND(INDIRECT(CONCATENATE("'2018-08'!W",TEXT(MATCH($C80,'2018-08'!$C$2:$C$100,0)+1,0)))="",INDIRECT(CONCATENATE("'2018-07'!W",TEXT(MATCH($C80,'2018-07'!$C$2:$C$100,0)+1,0)))="")),"Н/Д",INDIRECT(CONCATENATE("'2018-08'!W",TEXT(MATCH($C80,'2018-08'!$C$2:$C$100,0)+1,0)))-INDIRECT(CONCATENATE("'2018-07'!W",TEXT(MATCH($C80,'2018-07'!$C$2:$C$100,0)+1,0))))</f>
        <v>863951185781.43018</v>
      </c>
    </row>
    <row r="81" spans="1:23" x14ac:dyDescent="0.25">
      <c r="A81" s="2" t="s">
        <v>107</v>
      </c>
      <c r="B81" s="2" t="s">
        <v>108</v>
      </c>
      <c r="C81" s="15">
        <v>12000000</v>
      </c>
      <c r="D81" s="2" t="s">
        <v>211</v>
      </c>
      <c r="E81" s="17">
        <f ca="1">IF(OR(INDIRECT(CONCATENATE("'2018-08'!E",TEXT(MATCH($C81,'2018-08'!$C$2:$C$100,0)+1,0)))="",INDIRECT(CONCATENATE("'2018-07'!E",TEXT(MATCH($C81,'2018-07'!$C$2:$C$100,0)+1,0)))="",AND(INDIRECT(CONCATENATE("'2018-08'!E",TEXT(MATCH($C81,'2018-08'!$C$2:$C$100,0)+1,0)))="",INDIRECT(CONCATENATE("'2018-07'!E",TEXT(MATCH($C81,'2018-07'!$C$2:$C$100,0)+1,0)))="")),"Н/Д",INDIRECT(CONCATENATE("'2018-08'!E",TEXT(MATCH($C81,'2018-08'!$C$2:$C$100,0)+1,0)))-INDIRECT(CONCATENATE("'2018-07'!E",TEXT(MATCH($C81,'2018-07'!$C$2:$C$100,0)+1,0))))</f>
        <v>5615253325.2400017</v>
      </c>
      <c r="F81" s="17">
        <f ca="1">IF(OR(INDIRECT(CONCATENATE("'2018-08'!F",TEXT(MATCH($C81,'2018-08'!$C$2:$C$100,0)+1,0)))="",INDIRECT(CONCATENATE("'2018-07'!F",TEXT(MATCH($C81,'2018-07'!$C$2:$C$100,0)+1,0)))="",AND(INDIRECT(CONCATENATE("'2018-08'!F",TEXT(MATCH($C81,'2018-08'!$C$2:$C$100,0)+1,0)))="",INDIRECT(CONCATENATE("'2018-07'!F",TEXT(MATCH($C81,'2018-07'!$C$2:$C$100,0)+1,0)))="")),"Н/Д",INDIRECT(CONCATENATE("'2018-08'!F",TEXT(MATCH($C81,'2018-08'!$C$2:$C$100,0)+1,0)))-INDIRECT(CONCATENATE("'2018-07'!F",TEXT(MATCH($C81,'2018-07'!$C$2:$C$100,0)+1,0))))</f>
        <v>4766798713.7999992</v>
      </c>
      <c r="G81" s="17">
        <f ca="1">IF(OR(INDIRECT(CONCATENATE("'2018-08'!G",TEXT(MATCH($C81,'2018-08'!$C$2:$C$100,0)+1,0)))="",INDIRECT(CONCATENATE("'2018-07'!G",TEXT(MATCH($C81,'2018-07'!$C$2:$C$100,0)+1,0)))="",AND(INDIRECT(CONCATENATE("'2018-08'!G",TEXT(MATCH($C81,'2018-08'!$C$2:$C$100,0)+1,0)))="",INDIRECT(CONCATENATE("'2018-07'!G",TEXT(MATCH($C81,'2018-07'!$C$2:$C$100,0)+1,0)))="")),"Н/Д",INDIRECT(CONCATENATE("'2018-08'!G",TEXT(MATCH($C81,'2018-08'!$C$2:$C$100,0)+1,0)))-INDIRECT(CONCATENATE("'2018-07'!G",TEXT(MATCH($C81,'2018-07'!$C$2:$C$100,0)+1,0))))</f>
        <v>1516513711.2600002</v>
      </c>
      <c r="H81" s="17">
        <f ca="1">IF(OR(INDIRECT(CONCATENATE("'2018-08'!H",TEXT(MATCH($C81,'2018-08'!$C$2:$C$100,0)+1,0)))="",INDIRECT(CONCATENATE("'2018-07'!H",TEXT(MATCH($C81,'2018-07'!$C$2:$C$100,0)+1,0)))="",AND(INDIRECT(CONCATENATE("'2018-08'!H",TEXT(MATCH($C81,'2018-08'!$C$2:$C$100,0)+1,0)))="",INDIRECT(CONCATENATE("'2018-07'!H",TEXT(MATCH($C81,'2018-07'!$C$2:$C$100,0)+1,0)))="")),"Н/Д",INDIRECT(CONCATENATE("'2018-08'!H",TEXT(MATCH($C81,'2018-08'!$C$2:$C$100,0)+1,0)))-INDIRECT(CONCATENATE("'2018-07'!H",TEXT(MATCH($C81,'2018-07'!$C$2:$C$100,0)+1,0))))</f>
        <v>1206185118.6099997</v>
      </c>
      <c r="I81" s="17">
        <f ca="1">IF(OR(INDIRECT(CONCATENATE("'2018-08'!I",TEXT(MATCH($C81,'2018-08'!$C$2:$C$100,0)+1,0)))="",INDIRECT(CONCATENATE("'2018-07'!I",TEXT(MATCH($C81,'2018-07'!$C$2:$C$100,0)+1,0)))="",AND(INDIRECT(CONCATENATE("'2018-08'!I",TEXT(MATCH($C81,'2018-08'!$C$2:$C$100,0)+1,0)))="",INDIRECT(CONCATENATE("'2018-07'!I",TEXT(MATCH($C81,'2018-07'!$C$2:$C$100,0)+1,0)))="")),"Н/Д",INDIRECT(CONCATENATE("'2018-08'!I",TEXT(MATCH($C81,'2018-08'!$C$2:$C$100,0)+1,0)))-INDIRECT(CONCATENATE("'2018-07'!I",TEXT(MATCH($C81,'2018-07'!$C$2:$C$100,0)+1,0))))</f>
        <v>199898464.58999991</v>
      </c>
      <c r="J81" s="17" t="str">
        <f ca="1">IF(OR(INDIRECT(CONCATENATE("'2018-08'!J",TEXT(MATCH($C81,'2018-08'!$C$2:$C$100,0)+1,0)))="",INDIRECT(CONCATENATE("'2018-07'!J",TEXT(MATCH($C81,'2018-07'!$C$2:$C$100,0)+1,0)))="",AND(INDIRECT(CONCATENATE("'2018-08'!J",TEXT(MATCH($C81,'2018-08'!$C$2:$C$100,0)+1,0)))="",INDIRECT(CONCATENATE("'2018-07'!J",TEXT(MATCH($C81,'2018-07'!$C$2:$C$100,0)+1,0)))="")),"Н/Д",INDIRECT(CONCATENATE("'2018-08'!J",TEXT(MATCH($C81,'2018-08'!$C$2:$C$100,0)+1,0)))-INDIRECT(CONCATENATE("'2018-07'!J",TEXT(MATCH($C81,'2018-07'!$C$2:$C$100,0)+1,0))))</f>
        <v>Н/Д</v>
      </c>
      <c r="K81" s="17">
        <f ca="1">IF(OR(INDIRECT(CONCATENATE("'2018-08'!K",TEXT(MATCH($C81,'2018-08'!$C$2:$C$100,0)+1,0)))="",INDIRECT(CONCATENATE("'2018-07'!K",TEXT(MATCH($C81,'2018-07'!$C$2:$C$100,0)+1,0)))="",AND(INDIRECT(CONCATENATE("'2018-08'!K",TEXT(MATCH($C81,'2018-08'!$C$2:$C$100,0)+1,0)))="",INDIRECT(CONCATENATE("'2018-07'!K",TEXT(MATCH($C81,'2018-07'!$C$2:$C$100,0)+1,0)))="")),"Н/Д",INDIRECT(CONCATENATE("'2018-08'!K",TEXT(MATCH($C81,'2018-08'!$C$2:$C$100,0)+1,0)))-INDIRECT(CONCATENATE("'2018-07'!K",TEXT(MATCH($C81,'2018-07'!$C$2:$C$100,0)+1,0))))</f>
        <v>344292833.59000015</v>
      </c>
      <c r="L81" s="17">
        <f ca="1">IF(OR(INDIRECT(CONCATENATE("'2018-08'!L",TEXT(MATCH($C81,'2018-08'!$C$2:$C$100,0)+1,0)))="",INDIRECT(CONCATENATE("'2018-07'!L",TEXT(MATCH($C81,'2018-07'!$C$2:$C$100,0)+1,0)))="",AND(INDIRECT(CONCATENATE("'2018-08'!L",TEXT(MATCH($C81,'2018-08'!$C$2:$C$100,0)+1,0)))="",INDIRECT(CONCATENATE("'2018-07'!L",TEXT(MATCH($C81,'2018-07'!$C$2:$C$100,0)+1,0)))="")),"Н/Д",INDIRECT(CONCATENATE("'2018-08'!L",TEXT(MATCH($C81,'2018-08'!$C$2:$C$100,0)+1,0)))-INDIRECT(CONCATENATE("'2018-07'!L",TEXT(MATCH($C81,'2018-07'!$C$2:$C$100,0)+1,0))))</f>
        <v>1271507119.8700004</v>
      </c>
      <c r="M81" s="17">
        <f ca="1">IF(OR(INDIRECT(CONCATENATE("'2018-08'!M",TEXT(MATCH($C81,'2018-08'!$C$2:$C$100,0)+1,0)))="",INDIRECT(CONCATENATE("'2018-07'!M",TEXT(MATCH($C81,'2018-07'!$C$2:$C$100,0)+1,0)))="",AND(INDIRECT(CONCATENATE("'2018-08'!M",TEXT(MATCH($C81,'2018-08'!$C$2:$C$100,0)+1,0)))="",INDIRECT(CONCATENATE("'2018-07'!M",TEXT(MATCH($C81,'2018-07'!$C$2:$C$100,0)+1,0)))="")),"Н/Д",INDIRECT(CONCATENATE("'2018-08'!M",TEXT(MATCH($C81,'2018-08'!$C$2:$C$100,0)+1,0)))-INDIRECT(CONCATENATE("'2018-07'!M",TEXT(MATCH($C81,'2018-07'!$C$2:$C$100,0)+1,0))))</f>
        <v>1210548.0099999998</v>
      </c>
      <c r="N81" s="17">
        <f ca="1">IF(OR(INDIRECT(CONCATENATE("'2018-08'!N",TEXT(MATCH($C81,'2018-08'!$C$2:$C$100,0)+1,0)))="",INDIRECT(CONCATENATE("'2018-07'!N",TEXT(MATCH($C81,'2018-07'!$C$2:$C$100,0)+1,0)))="",AND(INDIRECT(CONCATENATE("'2018-08'!N",TEXT(MATCH($C81,'2018-08'!$C$2:$C$100,0)+1,0)))="",INDIRECT(CONCATENATE("'2018-07'!N",TEXT(MATCH($C81,'2018-07'!$C$2:$C$100,0)+1,0)))="")),"Н/Д",INDIRECT(CONCATENATE("'2018-08'!N",TEXT(MATCH($C81,'2018-08'!$C$2:$C$100,0)+1,0)))-INDIRECT(CONCATENATE("'2018-07'!NE",TEXT(MATCH($C81,'2018-07'!$C$2:$C$100,0)+1,0))))</f>
        <v>167060800.34999999</v>
      </c>
      <c r="O81" s="17">
        <f ca="1">IF(OR(INDIRECT(CONCATENATE("'2018-08'!O",TEXT(MATCH($C81,'2018-08'!$C$2:$C$100,0)+1,0)))="",INDIRECT(CONCATENATE("'2018-07'!O",TEXT(MATCH($C81,'2018-07'!$C$2:$C$100,0)+1,0)))="",AND(INDIRECT(CONCATENATE("'2018-08'!O",TEXT(MATCH($C81,'2018-08'!$C$2:$C$100,0)+1,0)))="",INDIRECT(CONCATENATE("'2018-07'!O",TEXT(MATCH($C81,'2018-07'!$C$2:$C$100,0)+1,0)))="")),"Н/Д",INDIRECT(CONCATENATE("'2018-08'!O",TEXT(MATCH($C81,'2018-08'!$C$2:$C$100,0)+1,0)))-INDIRECT(CONCATENATE("'2018-07'!O",TEXT(MATCH($C81,'2018-07'!$C$2:$C$100,0)+1,0))))</f>
        <v>9108017.0600000005</v>
      </c>
      <c r="P81" s="17">
        <f ca="1">IF(OR(INDIRECT(CONCATENATE("'2018-08'!P",TEXT(MATCH($C81,'2018-08'!$C$2:$C$100,0)+1,0)))="",INDIRECT(CONCATENATE("'2018-07'!P",TEXT(MATCH($C81,'2018-07'!$C$2:$C$100,0)+1,0)))="",AND(INDIRECT(CONCATENATE("'2018-08'!P",TEXT(MATCH($C81,'2018-08'!$C$2:$C$100,0)+1,0)))="",INDIRECT(CONCATENATE("'2018-07'!P",TEXT(MATCH($C81,'2018-07'!$C$2:$C$100,0)+1,0)))="")),"Н/Д",INDIRECT(CONCATENATE("'2018-08'!P",TEXT(MATCH($C81,'2018-08'!$C$2:$C$100,0)+1,0)))-INDIRECT(CONCATENATE("'2018-07'!P",TEXT(MATCH($C81,'2018-07'!$C$2:$C$100,0)+1,0))))</f>
        <v>106511205.97999996</v>
      </c>
      <c r="Q81" s="17">
        <f ca="1">IF(OR(INDIRECT(CONCATENATE("'2018-08'!Q",TEXT(MATCH($C81,'2018-08'!$C$2:$C$100,0)+1,0)))="",INDIRECT(CONCATENATE("'2018-07'!Q",TEXT(MATCH($C81,'2018-07'!$C$2:$C$100,0)+1,0)))="",AND(INDIRECT(CONCATENATE("'2018-08'!Q",TEXT(MATCH($C81,'2018-08'!$C$2:$C$100,0)+1,0)))="",INDIRECT(CONCATENATE("'2018-07'!Q",TEXT(MATCH($C81,'2018-07'!$C$2:$C$100,0)+1,0)))="")),"Н/Д",INDIRECT(CONCATENATE("'2018-08'!Q",TEXT(MATCH($C81,'2018-08'!$C$2:$C$100,0)+1,0)))-INDIRECT(CONCATENATE("'2018-07'!Q",TEXT(MATCH($C81,'2018-07'!$C$2:$C$100,0)+1,0))))</f>
        <v>5110114.450000003</v>
      </c>
      <c r="R81" s="17">
        <f ca="1">IF(OR(INDIRECT(CONCATENATE("'2018-08'!R",TEXT(MATCH($C81,'2018-08'!$C$2:$C$100,0)+1,0)))="",INDIRECT(CONCATENATE("'2018-07'!R",TEXT(MATCH($C81,'2018-07'!$C$2:$C$100,0)+1,0)))="",AND(INDIRECT(CONCATENATE("'2018-08'!R",TEXT(MATCH($C81,'2018-08'!$C$2:$C$100,0)+1,0)))="",INDIRECT(CONCATENATE("'2018-07'!R",TEXT(MATCH($C81,'2018-07'!$C$2:$C$100,0)+1,0)))="")),"Н/Д",INDIRECT(CONCATENATE("'2018-08'!R",TEXT(MATCH($C81,'2018-08'!$C$2:$C$100,0)+1,0)))-INDIRECT(CONCATENATE("'2018-07'!R",TEXT(MATCH($C81,'2018-07'!$C$2:$C$100,0)+1,0))))</f>
        <v>22050086.770000011</v>
      </c>
      <c r="S81" s="17">
        <f ca="1">IF(OR(INDIRECT(CONCATENATE("'2018-08'!S",TEXT(MATCH($C81,'2018-08'!$C$2:$C$100,0)+1,0)))="",INDIRECT(CONCATENATE("'2018-07'!S",TEXT(MATCH($C81,'2018-07'!$C$2:$C$100,0)+1,0)))="",AND(INDIRECT(CONCATENATE("'2018-08'!S",TEXT(MATCH($C81,'2018-08'!$C$2:$C$100,0)+1,0)))="",INDIRECT(CONCATENATE("'2018-07'!S",TEXT(MATCH($C81,'2018-07'!$C$2:$C$100,0)+1,0)))="")),"Н/Д",INDIRECT(CONCATENATE("'2018-08'!S",TEXT(MATCH($C81,'2018-08'!$C$2:$C$100,0)+1,0)))-INDIRECT(CONCATENATE("'2018-07'!S",TEXT(MATCH($C81,'2018-07'!$C$2:$C$100,0)+1,0))))</f>
        <v>152709</v>
      </c>
      <c r="T81" s="17">
        <f ca="1">IF(OR(INDIRECT(CONCATENATE("'2018-08'!T",TEXT(MATCH($C81,'2018-08'!$C$2:$C$100,0)+1,0)))="",INDIRECT(CONCATENATE("'2018-07'!T",TEXT(MATCH($C81,'2018-07'!$C$2:$C$100,0)+1,0)))="",AND(INDIRECT(CONCATENATE("'2018-08'!T",TEXT(MATCH($C81,'2018-08'!$C$2:$C$100,0)+1,0)))="",INDIRECT(CONCATENATE("'2018-07'!T",TEXT(MATCH($C81,'2018-07'!$C$2:$C$100,0)+1,0)))="")),"Н/Д",INDIRECT(CONCATENATE("'2018-08'!T",TEXT(MATCH($C81,'2018-08'!$C$2:$C$100,0)+1,0)))-INDIRECT(CONCATENATE("'2018-07'!T",TEXT(MATCH($C81,'2018-07'!$C$2:$C$100,0)+1,0))))</f>
        <v>48250966.730000019</v>
      </c>
      <c r="U81" s="17">
        <f ca="1">IF(OR(INDIRECT(CONCATENATE("'2018-08'!U",TEXT(MATCH($C81,'2018-08'!$C$2:$C$100,0)+1,0)))="",INDIRECT(CONCATENATE("'2018-07'!U",TEXT(MATCH($C81,'2018-07'!$C$2:$C$100,0)+1,0)))="",AND(INDIRECT(CONCATENATE("'2018-08'!U",TEXT(MATCH($C81,'2018-08'!$C$2:$C$100,0)+1,0)))="",INDIRECT(CONCATENATE("'2018-07'!U",TEXT(MATCH($C81,'2018-07'!$C$2:$C$100,0)+1,0)))="")),"Н/Д",INDIRECT(CONCATENATE("'2018-08'!U",TEXT(MATCH($C81,'2018-08'!$C$2:$C$100,0)+1,0)))-INDIRECT(CONCATENATE("'2018-07'!U",TEXT(MATCH($C81,'2018-07'!$C$2:$C$100,0)+1,0))))</f>
        <v>-1816563.2899999991</v>
      </c>
      <c r="V81" s="17">
        <f ca="1">IF(OR(INDIRECT(CONCATENATE("'2018-08'!V",TEXT(MATCH($C81,'2018-08'!$C$2:$C$100,0)+1,0)))="",INDIRECT(CONCATENATE("'2018-07'!V",TEXT(MATCH($C81,'2018-07'!$C$2:$C$100,0)+1,0)))="",AND(INDIRECT(CONCATENATE("'2018-08'!V",TEXT(MATCH($C81,'2018-08'!$C$2:$C$100,0)+1,0)))="",INDIRECT(CONCATENATE("'2018-07'!V",TEXT(MATCH($C81,'2018-07'!$C$2:$C$100,0)+1,0)))="")),"Н/Д",INDIRECT(CONCATENATE("'2018-08'!V",TEXT(MATCH($C81,'2018-08'!$C$2:$C$100,0)+1,0)))-INDIRECT(CONCATENATE("'2018-07'!V",TEXT(MATCH($C81,'2018-07'!$C$2:$C$100,0)+1,0))))</f>
        <v>848454611.44000006</v>
      </c>
      <c r="W81" s="17">
        <f ca="1">IF(OR(INDIRECT(CONCATENATE("'2018-08'!W",TEXT(MATCH($C81,'2018-08'!$C$2:$C$100,0)+1,0)))="",INDIRECT(CONCATENATE("'2018-07'!W",TEXT(MATCH($C81,'2018-07'!$C$2:$C$100,0)+1,0)))="",AND(INDIRECT(CONCATENATE("'2018-08'!W",TEXT(MATCH($C81,'2018-08'!$C$2:$C$100,0)+1,0)))="",INDIRECT(CONCATENATE("'2018-07'!W",TEXT(MATCH($C81,'2018-07'!$C$2:$C$100,0)+1,0)))="")),"Н/Д",INDIRECT(CONCATENATE("'2018-08'!W",TEXT(MATCH($C81,'2018-08'!$C$2:$C$100,0)+1,0)))-INDIRECT(CONCATENATE("'2018-07'!W",TEXT(MATCH($C81,'2018-07'!$C$2:$C$100,0)+1,0))))</f>
        <v>15985097491.139999</v>
      </c>
    </row>
    <row r="82" spans="1:23" x14ac:dyDescent="0.25">
      <c r="A82" s="2" t="s">
        <v>107</v>
      </c>
      <c r="B82" s="2" t="s">
        <v>109</v>
      </c>
      <c r="C82" s="15">
        <v>18000000</v>
      </c>
      <c r="D82" s="2" t="s">
        <v>211</v>
      </c>
      <c r="E82" s="17">
        <f ca="1">IF(OR(INDIRECT(CONCATENATE("'2018-08'!E",TEXT(MATCH($C82,'2018-08'!$C$2:$C$100,0)+1,0)))="",INDIRECT(CONCATENATE("'2018-07'!E",TEXT(MATCH($C82,'2018-07'!$C$2:$C$100,0)+1,0)))="",AND(INDIRECT(CONCATENATE("'2018-08'!E",TEXT(MATCH($C82,'2018-08'!$C$2:$C$100,0)+1,0)))="",INDIRECT(CONCATENATE("'2018-07'!E",TEXT(MATCH($C82,'2018-07'!$C$2:$C$100,0)+1,0)))="")),"Н/Д",INDIRECT(CONCATENATE("'2018-08'!E",TEXT(MATCH($C82,'2018-08'!$C$2:$C$100,0)+1,0)))-INDIRECT(CONCATENATE("'2018-07'!E",TEXT(MATCH($C82,'2018-07'!$C$2:$C$100,0)+1,0))))</f>
        <v>12517722008.540001</v>
      </c>
      <c r="F82" s="17">
        <f ca="1">IF(OR(INDIRECT(CONCATENATE("'2018-08'!F",TEXT(MATCH($C82,'2018-08'!$C$2:$C$100,0)+1,0)))="",INDIRECT(CONCATENATE("'2018-07'!F",TEXT(MATCH($C82,'2018-07'!$C$2:$C$100,0)+1,0)))="",AND(INDIRECT(CONCATENATE("'2018-08'!F",TEXT(MATCH($C82,'2018-08'!$C$2:$C$100,0)+1,0)))="",INDIRECT(CONCATENATE("'2018-07'!F",TEXT(MATCH($C82,'2018-07'!$C$2:$C$100,0)+1,0)))="")),"Н/Д",INDIRECT(CONCATENATE("'2018-08'!F",TEXT(MATCH($C82,'2018-08'!$C$2:$C$100,0)+1,0)))-INDIRECT(CONCATENATE("'2018-07'!F",TEXT(MATCH($C82,'2018-07'!$C$2:$C$100,0)+1,0))))</f>
        <v>10252781326.889999</v>
      </c>
      <c r="G82" s="17">
        <f ca="1">IF(OR(INDIRECT(CONCATENATE("'2018-08'!G",TEXT(MATCH($C82,'2018-08'!$C$2:$C$100,0)+1,0)))="",INDIRECT(CONCATENATE("'2018-07'!G",TEXT(MATCH($C82,'2018-07'!$C$2:$C$100,0)+1,0)))="",AND(INDIRECT(CONCATENATE("'2018-08'!G",TEXT(MATCH($C82,'2018-08'!$C$2:$C$100,0)+1,0)))="",INDIRECT(CONCATENATE("'2018-07'!G",TEXT(MATCH($C82,'2018-07'!$C$2:$C$100,0)+1,0)))="")),"Н/Д",INDIRECT(CONCATENATE("'2018-08'!G",TEXT(MATCH($C82,'2018-08'!$C$2:$C$100,0)+1,0)))-INDIRECT(CONCATENATE("'2018-07'!G",TEXT(MATCH($C82,'2018-07'!$C$2:$C$100,0)+1,0))))</f>
        <v>2196037210.789999</v>
      </c>
      <c r="H82" s="17">
        <f ca="1">IF(OR(INDIRECT(CONCATENATE("'2018-08'!H",TEXT(MATCH($C82,'2018-08'!$C$2:$C$100,0)+1,0)))="",INDIRECT(CONCATENATE("'2018-07'!H",TEXT(MATCH($C82,'2018-07'!$C$2:$C$100,0)+1,0)))="",AND(INDIRECT(CONCATENATE("'2018-08'!H",TEXT(MATCH($C82,'2018-08'!$C$2:$C$100,0)+1,0)))="",INDIRECT(CONCATENATE("'2018-07'!H",TEXT(MATCH($C82,'2018-07'!$C$2:$C$100,0)+1,0)))="")),"Н/Д",INDIRECT(CONCATENATE("'2018-08'!H",TEXT(MATCH($C82,'2018-08'!$C$2:$C$100,0)+1,0)))-INDIRECT(CONCATENATE("'2018-07'!H",TEXT(MATCH($C82,'2018-07'!$C$2:$C$100,0)+1,0))))</f>
        <v>3057188199.8400002</v>
      </c>
      <c r="I82" s="17">
        <f ca="1">IF(OR(INDIRECT(CONCATENATE("'2018-08'!I",TEXT(MATCH($C82,'2018-08'!$C$2:$C$100,0)+1,0)))="",INDIRECT(CONCATENATE("'2018-07'!I",TEXT(MATCH($C82,'2018-07'!$C$2:$C$100,0)+1,0)))="",AND(INDIRECT(CONCATENATE("'2018-08'!I",TEXT(MATCH($C82,'2018-08'!$C$2:$C$100,0)+1,0)))="",INDIRECT(CONCATENATE("'2018-07'!I",TEXT(MATCH($C82,'2018-07'!$C$2:$C$100,0)+1,0)))="")),"Н/Д",INDIRECT(CONCATENATE("'2018-08'!I",TEXT(MATCH($C82,'2018-08'!$C$2:$C$100,0)+1,0)))-INDIRECT(CONCATENATE("'2018-07'!I",TEXT(MATCH($C82,'2018-07'!$C$2:$C$100,0)+1,0))))</f>
        <v>932279184</v>
      </c>
      <c r="J82" s="17" t="str">
        <f ca="1">IF(OR(INDIRECT(CONCATENATE("'2018-08'!J",TEXT(MATCH($C82,'2018-08'!$C$2:$C$100,0)+1,0)))="",INDIRECT(CONCATENATE("'2018-07'!J",TEXT(MATCH($C82,'2018-07'!$C$2:$C$100,0)+1,0)))="",AND(INDIRECT(CONCATENATE("'2018-08'!J",TEXT(MATCH($C82,'2018-08'!$C$2:$C$100,0)+1,0)))="",INDIRECT(CONCATENATE("'2018-07'!J",TEXT(MATCH($C82,'2018-07'!$C$2:$C$100,0)+1,0)))="")),"Н/Д",INDIRECT(CONCATENATE("'2018-08'!J",TEXT(MATCH($C82,'2018-08'!$C$2:$C$100,0)+1,0)))-INDIRECT(CONCATENATE("'2018-07'!J",TEXT(MATCH($C82,'2018-07'!$C$2:$C$100,0)+1,0))))</f>
        <v>Н/Д</v>
      </c>
      <c r="K82" s="17">
        <f ca="1">IF(OR(INDIRECT(CONCATENATE("'2018-08'!K",TEXT(MATCH($C82,'2018-08'!$C$2:$C$100,0)+1,0)))="",INDIRECT(CONCATENATE("'2018-07'!K",TEXT(MATCH($C82,'2018-07'!$C$2:$C$100,0)+1,0)))="",AND(INDIRECT(CONCATENATE("'2018-08'!K",TEXT(MATCH($C82,'2018-08'!$C$2:$C$100,0)+1,0)))="",INDIRECT(CONCATENATE("'2018-07'!K",TEXT(MATCH($C82,'2018-07'!$C$2:$C$100,0)+1,0)))="")),"Н/Д",INDIRECT(CONCATENATE("'2018-08'!K",TEXT(MATCH($C82,'2018-08'!$C$2:$C$100,0)+1,0)))-INDIRECT(CONCATENATE("'2018-07'!K",TEXT(MATCH($C82,'2018-07'!$C$2:$C$100,0)+1,0))))</f>
        <v>1015664598.27</v>
      </c>
      <c r="L82" s="17">
        <f ca="1">IF(OR(INDIRECT(CONCATENATE("'2018-08'!L",TEXT(MATCH($C82,'2018-08'!$C$2:$C$100,0)+1,0)))="",INDIRECT(CONCATENATE("'2018-07'!L",TEXT(MATCH($C82,'2018-07'!$C$2:$C$100,0)+1,0)))="",AND(INDIRECT(CONCATENATE("'2018-08'!L",TEXT(MATCH($C82,'2018-08'!$C$2:$C$100,0)+1,0)))="",INDIRECT(CONCATENATE("'2018-07'!L",TEXT(MATCH($C82,'2018-07'!$C$2:$C$100,0)+1,0)))="")),"Н/Д",INDIRECT(CONCATENATE("'2018-08'!L",TEXT(MATCH($C82,'2018-08'!$C$2:$C$100,0)+1,0)))-INDIRECT(CONCATENATE("'2018-07'!L",TEXT(MATCH($C82,'2018-07'!$C$2:$C$100,0)+1,0))))</f>
        <v>2437688456.54</v>
      </c>
      <c r="M82" s="17">
        <f ca="1">IF(OR(INDIRECT(CONCATENATE("'2018-08'!M",TEXT(MATCH($C82,'2018-08'!$C$2:$C$100,0)+1,0)))="",INDIRECT(CONCATENATE("'2018-07'!M",TEXT(MATCH($C82,'2018-07'!$C$2:$C$100,0)+1,0)))="",AND(INDIRECT(CONCATENATE("'2018-08'!M",TEXT(MATCH($C82,'2018-08'!$C$2:$C$100,0)+1,0)))="",INDIRECT(CONCATENATE("'2018-07'!M",TEXT(MATCH($C82,'2018-07'!$C$2:$C$100,0)+1,0)))="")),"Н/Д",INDIRECT(CONCATENATE("'2018-08'!M",TEXT(MATCH($C82,'2018-08'!$C$2:$C$100,0)+1,0)))-INDIRECT(CONCATENATE("'2018-07'!M",TEXT(MATCH($C82,'2018-07'!$C$2:$C$100,0)+1,0))))</f>
        <v>7023433.0500000007</v>
      </c>
      <c r="N82" s="17">
        <f ca="1">IF(OR(INDIRECT(CONCATENATE("'2018-08'!N",TEXT(MATCH($C82,'2018-08'!$C$2:$C$100,0)+1,0)))="",INDIRECT(CONCATENATE("'2018-07'!N",TEXT(MATCH($C82,'2018-07'!$C$2:$C$100,0)+1,0)))="",AND(INDIRECT(CONCATENATE("'2018-08'!N",TEXT(MATCH($C82,'2018-08'!$C$2:$C$100,0)+1,0)))="",INDIRECT(CONCATENATE("'2018-07'!N",TEXT(MATCH($C82,'2018-07'!$C$2:$C$100,0)+1,0)))="")),"Н/Д",INDIRECT(CONCATENATE("'2018-08'!N",TEXT(MATCH($C82,'2018-08'!$C$2:$C$100,0)+1,0)))-INDIRECT(CONCATENATE("'2018-07'!NE",TEXT(MATCH($C82,'2018-07'!$C$2:$C$100,0)+1,0))))</f>
        <v>399028172.06</v>
      </c>
      <c r="O82" s="17">
        <f ca="1">IF(OR(INDIRECT(CONCATENATE("'2018-08'!O",TEXT(MATCH($C82,'2018-08'!$C$2:$C$100,0)+1,0)))="",INDIRECT(CONCATENATE("'2018-07'!O",TEXT(MATCH($C82,'2018-07'!$C$2:$C$100,0)+1,0)))="",AND(INDIRECT(CONCATENATE("'2018-08'!O",TEXT(MATCH($C82,'2018-08'!$C$2:$C$100,0)+1,0)))="",INDIRECT(CONCATENATE("'2018-07'!O",TEXT(MATCH($C82,'2018-07'!$C$2:$C$100,0)+1,0)))="")),"Н/Д",INDIRECT(CONCATENATE("'2018-08'!O",TEXT(MATCH($C82,'2018-08'!$C$2:$C$100,0)+1,0)))-INDIRECT(CONCATENATE("'2018-07'!O",TEXT(MATCH($C82,'2018-07'!$C$2:$C$100,0)+1,0))))</f>
        <v>5523.679999999993</v>
      </c>
      <c r="P82" s="17">
        <f ca="1">IF(OR(INDIRECT(CONCATENATE("'2018-08'!P",TEXT(MATCH($C82,'2018-08'!$C$2:$C$100,0)+1,0)))="",INDIRECT(CONCATENATE("'2018-07'!P",TEXT(MATCH($C82,'2018-07'!$C$2:$C$100,0)+1,0)))="",AND(INDIRECT(CONCATENATE("'2018-08'!P",TEXT(MATCH($C82,'2018-08'!$C$2:$C$100,0)+1,0)))="",INDIRECT(CONCATENATE("'2018-07'!P",TEXT(MATCH($C82,'2018-07'!$C$2:$C$100,0)+1,0)))="")),"Н/Д",INDIRECT(CONCATENATE("'2018-08'!P",TEXT(MATCH($C82,'2018-08'!$C$2:$C$100,0)+1,0)))-INDIRECT(CONCATENATE("'2018-07'!P",TEXT(MATCH($C82,'2018-07'!$C$2:$C$100,0)+1,0))))</f>
        <v>277006806.58999991</v>
      </c>
      <c r="Q82" s="17">
        <f ca="1">IF(OR(INDIRECT(CONCATENATE("'2018-08'!Q",TEXT(MATCH($C82,'2018-08'!$C$2:$C$100,0)+1,0)))="",INDIRECT(CONCATENATE("'2018-07'!Q",TEXT(MATCH($C82,'2018-07'!$C$2:$C$100,0)+1,0)))="",AND(INDIRECT(CONCATENATE("'2018-08'!Q",TEXT(MATCH($C82,'2018-08'!$C$2:$C$100,0)+1,0)))="",INDIRECT(CONCATENATE("'2018-07'!Q",TEXT(MATCH($C82,'2018-07'!$C$2:$C$100,0)+1,0)))="")),"Н/Д",INDIRECT(CONCATENATE("'2018-08'!Q",TEXT(MATCH($C82,'2018-08'!$C$2:$C$100,0)+1,0)))-INDIRECT(CONCATENATE("'2018-07'!Q",TEXT(MATCH($C82,'2018-07'!$C$2:$C$100,0)+1,0))))</f>
        <v>19370365.189999998</v>
      </c>
      <c r="R82" s="17">
        <f ca="1">IF(OR(INDIRECT(CONCATENATE("'2018-08'!R",TEXT(MATCH($C82,'2018-08'!$C$2:$C$100,0)+1,0)))="",INDIRECT(CONCATENATE("'2018-07'!R",TEXT(MATCH($C82,'2018-07'!$C$2:$C$100,0)+1,0)))="",AND(INDIRECT(CONCATENATE("'2018-08'!R",TEXT(MATCH($C82,'2018-08'!$C$2:$C$100,0)+1,0)))="",INDIRECT(CONCATENATE("'2018-07'!R",TEXT(MATCH($C82,'2018-07'!$C$2:$C$100,0)+1,0)))="")),"Н/Д",INDIRECT(CONCATENATE("'2018-08'!R",TEXT(MATCH($C82,'2018-08'!$C$2:$C$100,0)+1,0)))-INDIRECT(CONCATENATE("'2018-07'!R",TEXT(MATCH($C82,'2018-07'!$C$2:$C$100,0)+1,0))))</f>
        <v>54671228.959999979</v>
      </c>
      <c r="S82" s="17">
        <f ca="1">IF(OR(INDIRECT(CONCATENATE("'2018-08'!S",TEXT(MATCH($C82,'2018-08'!$C$2:$C$100,0)+1,0)))="",INDIRECT(CONCATENATE("'2018-07'!S",TEXT(MATCH($C82,'2018-07'!$C$2:$C$100,0)+1,0)))="",AND(INDIRECT(CONCATENATE("'2018-08'!S",TEXT(MATCH($C82,'2018-08'!$C$2:$C$100,0)+1,0)))="",INDIRECT(CONCATENATE("'2018-07'!S",TEXT(MATCH($C82,'2018-07'!$C$2:$C$100,0)+1,0)))="")),"Н/Д",INDIRECT(CONCATENATE("'2018-08'!S",TEXT(MATCH($C82,'2018-08'!$C$2:$C$100,0)+1,0)))-INDIRECT(CONCATENATE("'2018-07'!S",TEXT(MATCH($C82,'2018-07'!$C$2:$C$100,0)+1,0))))</f>
        <v>1385411.5</v>
      </c>
      <c r="T82" s="17">
        <f ca="1">IF(OR(INDIRECT(CONCATENATE("'2018-08'!T",TEXT(MATCH($C82,'2018-08'!$C$2:$C$100,0)+1,0)))="",INDIRECT(CONCATENATE("'2018-07'!T",TEXT(MATCH($C82,'2018-07'!$C$2:$C$100,0)+1,0)))="",AND(INDIRECT(CONCATENATE("'2018-08'!T",TEXT(MATCH($C82,'2018-08'!$C$2:$C$100,0)+1,0)))="",INDIRECT(CONCATENATE("'2018-07'!T",TEXT(MATCH($C82,'2018-07'!$C$2:$C$100,0)+1,0)))="")),"Н/Д",INDIRECT(CONCATENATE("'2018-08'!T",TEXT(MATCH($C82,'2018-08'!$C$2:$C$100,0)+1,0)))-INDIRECT(CONCATENATE("'2018-07'!T",TEXT(MATCH($C82,'2018-07'!$C$2:$C$100,0)+1,0))))</f>
        <v>169488610.13999999</v>
      </c>
      <c r="U82" s="17">
        <f ca="1">IF(OR(INDIRECT(CONCATENATE("'2018-08'!U",TEXT(MATCH($C82,'2018-08'!$C$2:$C$100,0)+1,0)))="",INDIRECT(CONCATENATE("'2018-07'!U",TEXT(MATCH($C82,'2018-07'!$C$2:$C$100,0)+1,0)))="",AND(INDIRECT(CONCATENATE("'2018-08'!U",TEXT(MATCH($C82,'2018-08'!$C$2:$C$100,0)+1,0)))="",INDIRECT(CONCATENATE("'2018-07'!U",TEXT(MATCH($C82,'2018-07'!$C$2:$C$100,0)+1,0)))="")),"Н/Д",INDIRECT(CONCATENATE("'2018-08'!U",TEXT(MATCH($C82,'2018-08'!$C$2:$C$100,0)+1,0)))-INDIRECT(CONCATENATE("'2018-07'!U",TEXT(MATCH($C82,'2018-07'!$C$2:$C$100,0)+1,0))))</f>
        <v>-12375200.019999996</v>
      </c>
      <c r="V82" s="17">
        <f ca="1">IF(OR(INDIRECT(CONCATENATE("'2018-08'!V",TEXT(MATCH($C82,'2018-08'!$C$2:$C$100,0)+1,0)))="",INDIRECT(CONCATENATE("'2018-07'!V",TEXT(MATCH($C82,'2018-07'!$C$2:$C$100,0)+1,0)))="",AND(INDIRECT(CONCATENATE("'2018-08'!V",TEXT(MATCH($C82,'2018-08'!$C$2:$C$100,0)+1,0)))="",INDIRECT(CONCATENATE("'2018-07'!V",TEXT(MATCH($C82,'2018-07'!$C$2:$C$100,0)+1,0)))="")),"Н/Д",INDIRECT(CONCATENATE("'2018-08'!V",TEXT(MATCH($C82,'2018-08'!$C$2:$C$100,0)+1,0)))-INDIRECT(CONCATENATE("'2018-07'!V",TEXT(MATCH($C82,'2018-07'!$C$2:$C$100,0)+1,0))))</f>
        <v>2264940681.6500015</v>
      </c>
      <c r="W82" s="17">
        <f ca="1">IF(OR(INDIRECT(CONCATENATE("'2018-08'!W",TEXT(MATCH($C82,'2018-08'!$C$2:$C$100,0)+1,0)))="",INDIRECT(CONCATENATE("'2018-07'!W",TEXT(MATCH($C82,'2018-07'!$C$2:$C$100,0)+1,0)))="",AND(INDIRECT(CONCATENATE("'2018-08'!W",TEXT(MATCH($C82,'2018-08'!$C$2:$C$100,0)+1,0)))="",INDIRECT(CONCATENATE("'2018-07'!W",TEXT(MATCH($C82,'2018-07'!$C$2:$C$100,0)+1,0)))="")),"Н/Д",INDIRECT(CONCATENATE("'2018-08'!W",TEXT(MATCH($C82,'2018-08'!$C$2:$C$100,0)+1,0)))-INDIRECT(CONCATENATE("'2018-07'!W",TEXT(MATCH($C82,'2018-07'!$C$2:$C$100,0)+1,0))))</f>
        <v>35248787606.660004</v>
      </c>
    </row>
    <row r="83" spans="1:23" x14ac:dyDescent="0.25">
      <c r="A83" s="2" t="s">
        <v>107</v>
      </c>
      <c r="B83" s="2" t="s">
        <v>110</v>
      </c>
      <c r="C83" s="15">
        <v>3000000</v>
      </c>
      <c r="D83" s="2" t="s">
        <v>211</v>
      </c>
      <c r="E83" s="17">
        <f ca="1">IF(OR(INDIRECT(CONCATENATE("'2018-08'!E",TEXT(MATCH($C83,'2018-08'!$C$2:$C$100,0)+1,0)))="",INDIRECT(CONCATENATE("'2018-07'!E",TEXT(MATCH($C83,'2018-07'!$C$2:$C$100,0)+1,0)))="",AND(INDIRECT(CONCATENATE("'2018-08'!E",TEXT(MATCH($C83,'2018-08'!$C$2:$C$100,0)+1,0)))="",INDIRECT(CONCATENATE("'2018-07'!E",TEXT(MATCH($C83,'2018-07'!$C$2:$C$100,0)+1,0)))="")),"Н/Д",INDIRECT(CONCATENATE("'2018-08'!E",TEXT(MATCH($C83,'2018-08'!$C$2:$C$100,0)+1,0)))-INDIRECT(CONCATENATE("'2018-07'!E",TEXT(MATCH($C83,'2018-07'!$C$2:$C$100,0)+1,0))))</f>
        <v>32437359661.519989</v>
      </c>
      <c r="F83" s="17">
        <f ca="1">IF(OR(INDIRECT(CONCATENATE("'2018-08'!F",TEXT(MATCH($C83,'2018-08'!$C$2:$C$100,0)+1,0)))="",INDIRECT(CONCATENATE("'2018-07'!F",TEXT(MATCH($C83,'2018-07'!$C$2:$C$100,0)+1,0)))="",AND(INDIRECT(CONCATENATE("'2018-08'!F",TEXT(MATCH($C83,'2018-08'!$C$2:$C$100,0)+1,0)))="",INDIRECT(CONCATENATE("'2018-07'!F",TEXT(MATCH($C83,'2018-07'!$C$2:$C$100,0)+1,0)))="")),"Н/Д",INDIRECT(CONCATENATE("'2018-08'!F",TEXT(MATCH($C83,'2018-08'!$C$2:$C$100,0)+1,0)))-INDIRECT(CONCATENATE("'2018-07'!F",TEXT(MATCH($C83,'2018-07'!$C$2:$C$100,0)+1,0))))</f>
        <v>29979036047.240005</v>
      </c>
      <c r="G83" s="17">
        <f ca="1">IF(OR(INDIRECT(CONCATENATE("'2018-08'!G",TEXT(MATCH($C83,'2018-08'!$C$2:$C$100,0)+1,0)))="",INDIRECT(CONCATENATE("'2018-07'!G",TEXT(MATCH($C83,'2018-07'!$C$2:$C$100,0)+1,0)))="",AND(INDIRECT(CONCATENATE("'2018-08'!G",TEXT(MATCH($C83,'2018-08'!$C$2:$C$100,0)+1,0)))="",INDIRECT(CONCATENATE("'2018-07'!G",TEXT(MATCH($C83,'2018-07'!$C$2:$C$100,0)+1,0)))="")),"Н/Д",INDIRECT(CONCATENATE("'2018-08'!G",TEXT(MATCH($C83,'2018-08'!$C$2:$C$100,0)+1,0)))-INDIRECT(CONCATENATE("'2018-07'!G",TEXT(MATCH($C83,'2018-07'!$C$2:$C$100,0)+1,0))))</f>
        <v>4983969872.2599983</v>
      </c>
      <c r="H83" s="17">
        <f ca="1">IF(OR(INDIRECT(CONCATENATE("'2018-08'!H",TEXT(MATCH($C83,'2018-08'!$C$2:$C$100,0)+1,0)))="",INDIRECT(CONCATENATE("'2018-07'!H",TEXT(MATCH($C83,'2018-07'!$C$2:$C$100,0)+1,0)))="",AND(INDIRECT(CONCATENATE("'2018-08'!H",TEXT(MATCH($C83,'2018-08'!$C$2:$C$100,0)+1,0)))="",INDIRECT(CONCATENATE("'2018-07'!H",TEXT(MATCH($C83,'2018-07'!$C$2:$C$100,0)+1,0)))="")),"Н/Д",INDIRECT(CONCATENATE("'2018-08'!H",TEXT(MATCH($C83,'2018-08'!$C$2:$C$100,0)+1,0)))-INDIRECT(CONCATENATE("'2018-07'!H",TEXT(MATCH($C83,'2018-07'!$C$2:$C$100,0)+1,0))))</f>
        <v>8146827072.6800003</v>
      </c>
      <c r="I83" s="17">
        <f ca="1">IF(OR(INDIRECT(CONCATENATE("'2018-08'!I",TEXT(MATCH($C83,'2018-08'!$C$2:$C$100,0)+1,0)))="",INDIRECT(CONCATENATE("'2018-07'!I",TEXT(MATCH($C83,'2018-07'!$C$2:$C$100,0)+1,0)))="",AND(INDIRECT(CONCATENATE("'2018-08'!I",TEXT(MATCH($C83,'2018-08'!$C$2:$C$100,0)+1,0)))="",INDIRECT(CONCATENATE("'2018-07'!I",TEXT(MATCH($C83,'2018-07'!$C$2:$C$100,0)+1,0)))="")),"Н/Д",INDIRECT(CONCATENATE("'2018-08'!I",TEXT(MATCH($C83,'2018-08'!$C$2:$C$100,0)+1,0)))-INDIRECT(CONCATENATE("'2018-07'!I",TEXT(MATCH($C83,'2018-07'!$C$2:$C$100,0)+1,0))))</f>
        <v>2215973175.6000004</v>
      </c>
      <c r="J83" s="17" t="str">
        <f ca="1">IF(OR(INDIRECT(CONCATENATE("'2018-08'!J",TEXT(MATCH($C83,'2018-08'!$C$2:$C$100,0)+1,0)))="",INDIRECT(CONCATENATE("'2018-07'!J",TEXT(MATCH($C83,'2018-07'!$C$2:$C$100,0)+1,0)))="",AND(INDIRECT(CONCATENATE("'2018-08'!J",TEXT(MATCH($C83,'2018-08'!$C$2:$C$100,0)+1,0)))="",INDIRECT(CONCATENATE("'2018-07'!J",TEXT(MATCH($C83,'2018-07'!$C$2:$C$100,0)+1,0)))="")),"Н/Д",INDIRECT(CONCATENATE("'2018-08'!J",TEXT(MATCH($C83,'2018-08'!$C$2:$C$100,0)+1,0)))-INDIRECT(CONCATENATE("'2018-07'!J",TEXT(MATCH($C83,'2018-07'!$C$2:$C$100,0)+1,0))))</f>
        <v>Н/Д</v>
      </c>
      <c r="K83" s="17">
        <f ca="1">IF(OR(INDIRECT(CONCATENATE("'2018-08'!K",TEXT(MATCH($C83,'2018-08'!$C$2:$C$100,0)+1,0)))="",INDIRECT(CONCATENATE("'2018-07'!K",TEXT(MATCH($C83,'2018-07'!$C$2:$C$100,0)+1,0)))="",AND(INDIRECT(CONCATENATE("'2018-08'!K",TEXT(MATCH($C83,'2018-08'!$C$2:$C$100,0)+1,0)))="",INDIRECT(CONCATENATE("'2018-07'!K",TEXT(MATCH($C83,'2018-07'!$C$2:$C$100,0)+1,0)))="")),"Н/Д",INDIRECT(CONCATENATE("'2018-08'!K",TEXT(MATCH($C83,'2018-08'!$C$2:$C$100,0)+1,0)))-INDIRECT(CONCATENATE("'2018-07'!K",TEXT(MATCH($C83,'2018-07'!$C$2:$C$100,0)+1,0))))</f>
        <v>4429382143.3099995</v>
      </c>
      <c r="L83" s="17">
        <f ca="1">IF(OR(INDIRECT(CONCATENATE("'2018-08'!L",TEXT(MATCH($C83,'2018-08'!$C$2:$C$100,0)+1,0)))="",INDIRECT(CONCATENATE("'2018-07'!L",TEXT(MATCH($C83,'2018-07'!$C$2:$C$100,0)+1,0)))="",AND(INDIRECT(CONCATENATE("'2018-08'!L",TEXT(MATCH($C83,'2018-08'!$C$2:$C$100,0)+1,0)))="",INDIRECT(CONCATENATE("'2018-07'!L",TEXT(MATCH($C83,'2018-07'!$C$2:$C$100,0)+1,0)))="")),"Н/Д",INDIRECT(CONCATENATE("'2018-08'!L",TEXT(MATCH($C83,'2018-08'!$C$2:$C$100,0)+1,0)))-INDIRECT(CONCATENATE("'2018-07'!L",TEXT(MATCH($C83,'2018-07'!$C$2:$C$100,0)+1,0))))</f>
        <v>8302045188.0800018</v>
      </c>
      <c r="M83" s="17">
        <f ca="1">IF(OR(INDIRECT(CONCATENATE("'2018-08'!M",TEXT(MATCH($C83,'2018-08'!$C$2:$C$100,0)+1,0)))="",INDIRECT(CONCATENATE("'2018-07'!M",TEXT(MATCH($C83,'2018-07'!$C$2:$C$100,0)+1,0)))="",AND(INDIRECT(CONCATENATE("'2018-08'!M",TEXT(MATCH($C83,'2018-08'!$C$2:$C$100,0)+1,0)))="",INDIRECT(CONCATENATE("'2018-07'!M",TEXT(MATCH($C83,'2018-07'!$C$2:$C$100,0)+1,0)))="")),"Н/Д",INDIRECT(CONCATENATE("'2018-08'!M",TEXT(MATCH($C83,'2018-08'!$C$2:$C$100,0)+1,0)))-INDIRECT(CONCATENATE("'2018-07'!M",TEXT(MATCH($C83,'2018-07'!$C$2:$C$100,0)+1,0))))</f>
        <v>13261278.469999999</v>
      </c>
      <c r="N83" s="17">
        <f ca="1">IF(OR(INDIRECT(CONCATENATE("'2018-08'!N",TEXT(MATCH($C83,'2018-08'!$C$2:$C$100,0)+1,0)))="",INDIRECT(CONCATENATE("'2018-07'!N",TEXT(MATCH($C83,'2018-07'!$C$2:$C$100,0)+1,0)))="",AND(INDIRECT(CONCATENATE("'2018-08'!N",TEXT(MATCH($C83,'2018-08'!$C$2:$C$100,0)+1,0)))="",INDIRECT(CONCATENATE("'2018-07'!N",TEXT(MATCH($C83,'2018-07'!$C$2:$C$100,0)+1,0)))="")),"Н/Д",INDIRECT(CONCATENATE("'2018-08'!N",TEXT(MATCH($C83,'2018-08'!$C$2:$C$100,0)+1,0)))-INDIRECT(CONCATENATE("'2018-07'!NE",TEXT(MATCH($C83,'2018-07'!$C$2:$C$100,0)+1,0))))</f>
        <v>1135339696.3</v>
      </c>
      <c r="O83" s="17">
        <f ca="1">IF(OR(INDIRECT(CONCATENATE("'2018-08'!O",TEXT(MATCH($C83,'2018-08'!$C$2:$C$100,0)+1,0)))="",INDIRECT(CONCATENATE("'2018-07'!O",TEXT(MATCH($C83,'2018-07'!$C$2:$C$100,0)+1,0)))="",AND(INDIRECT(CONCATENATE("'2018-08'!O",TEXT(MATCH($C83,'2018-08'!$C$2:$C$100,0)+1,0)))="",INDIRECT(CONCATENATE("'2018-07'!O",TEXT(MATCH($C83,'2018-07'!$C$2:$C$100,0)+1,0)))="")),"Н/Д",INDIRECT(CONCATENATE("'2018-08'!O",TEXT(MATCH($C83,'2018-08'!$C$2:$C$100,0)+1,0)))-INDIRECT(CONCATENATE("'2018-07'!O",TEXT(MATCH($C83,'2018-07'!$C$2:$C$100,0)+1,0))))</f>
        <v>365954.36</v>
      </c>
      <c r="P83" s="17">
        <f ca="1">IF(OR(INDIRECT(CONCATENATE("'2018-08'!P",TEXT(MATCH($C83,'2018-08'!$C$2:$C$100,0)+1,0)))="",INDIRECT(CONCATENATE("'2018-07'!P",TEXT(MATCH($C83,'2018-07'!$C$2:$C$100,0)+1,0)))="",AND(INDIRECT(CONCATENATE("'2018-08'!P",TEXT(MATCH($C83,'2018-08'!$C$2:$C$100,0)+1,0)))="",INDIRECT(CONCATENATE("'2018-07'!P",TEXT(MATCH($C83,'2018-07'!$C$2:$C$100,0)+1,0)))="")),"Н/Д",INDIRECT(CONCATENATE("'2018-08'!P",TEXT(MATCH($C83,'2018-08'!$C$2:$C$100,0)+1,0)))-INDIRECT(CONCATENATE("'2018-07'!P",TEXT(MATCH($C83,'2018-07'!$C$2:$C$100,0)+1,0))))</f>
        <v>1051808520.3699999</v>
      </c>
      <c r="Q83" s="17">
        <f ca="1">IF(OR(INDIRECT(CONCATENATE("'2018-08'!Q",TEXT(MATCH($C83,'2018-08'!$C$2:$C$100,0)+1,0)))="",INDIRECT(CONCATENATE("'2018-07'!Q",TEXT(MATCH($C83,'2018-07'!$C$2:$C$100,0)+1,0)))="",AND(INDIRECT(CONCATENATE("'2018-08'!Q",TEXT(MATCH($C83,'2018-08'!$C$2:$C$100,0)+1,0)))="",INDIRECT(CONCATENATE("'2018-07'!Q",TEXT(MATCH($C83,'2018-07'!$C$2:$C$100,0)+1,0)))="")),"Н/Д",INDIRECT(CONCATENATE("'2018-08'!Q",TEXT(MATCH($C83,'2018-08'!$C$2:$C$100,0)+1,0)))-INDIRECT(CONCATENATE("'2018-07'!Q",TEXT(MATCH($C83,'2018-07'!$C$2:$C$100,0)+1,0))))</f>
        <v>50929914.650000036</v>
      </c>
      <c r="R83" s="17">
        <f ca="1">IF(OR(INDIRECT(CONCATENATE("'2018-08'!R",TEXT(MATCH($C83,'2018-08'!$C$2:$C$100,0)+1,0)))="",INDIRECT(CONCATENATE("'2018-07'!R",TEXT(MATCH($C83,'2018-07'!$C$2:$C$100,0)+1,0)))="",AND(INDIRECT(CONCATENATE("'2018-08'!R",TEXT(MATCH($C83,'2018-08'!$C$2:$C$100,0)+1,0)))="",INDIRECT(CONCATENATE("'2018-07'!R",TEXT(MATCH($C83,'2018-07'!$C$2:$C$100,0)+1,0)))="")),"Н/Д",INDIRECT(CONCATENATE("'2018-08'!R",TEXT(MATCH($C83,'2018-08'!$C$2:$C$100,0)+1,0)))-INDIRECT(CONCATENATE("'2018-07'!R",TEXT(MATCH($C83,'2018-07'!$C$2:$C$100,0)+1,0))))</f>
        <v>211082665.87999988</v>
      </c>
      <c r="S83" s="17">
        <f ca="1">IF(OR(INDIRECT(CONCATENATE("'2018-08'!S",TEXT(MATCH($C83,'2018-08'!$C$2:$C$100,0)+1,0)))="",INDIRECT(CONCATENATE("'2018-07'!S",TEXT(MATCH($C83,'2018-07'!$C$2:$C$100,0)+1,0)))="",AND(INDIRECT(CONCATENATE("'2018-08'!S",TEXT(MATCH($C83,'2018-08'!$C$2:$C$100,0)+1,0)))="",INDIRECT(CONCATENATE("'2018-07'!S",TEXT(MATCH($C83,'2018-07'!$C$2:$C$100,0)+1,0)))="")),"Н/Д",INDIRECT(CONCATENATE("'2018-08'!S",TEXT(MATCH($C83,'2018-08'!$C$2:$C$100,0)+1,0)))-INDIRECT(CONCATENATE("'2018-07'!S",TEXT(MATCH($C83,'2018-07'!$C$2:$C$100,0)+1,0))))</f>
        <v>2433082</v>
      </c>
      <c r="T83" s="17">
        <f ca="1">IF(OR(INDIRECT(CONCATENATE("'2018-08'!T",TEXT(MATCH($C83,'2018-08'!$C$2:$C$100,0)+1,0)))="",INDIRECT(CONCATENATE("'2018-07'!T",TEXT(MATCH($C83,'2018-07'!$C$2:$C$100,0)+1,0)))="",AND(INDIRECT(CONCATENATE("'2018-08'!T",TEXT(MATCH($C83,'2018-08'!$C$2:$C$100,0)+1,0)))="",INDIRECT(CONCATENATE("'2018-07'!T",TEXT(MATCH($C83,'2018-07'!$C$2:$C$100,0)+1,0)))="")),"Н/Д",INDIRECT(CONCATENATE("'2018-08'!T",TEXT(MATCH($C83,'2018-08'!$C$2:$C$100,0)+1,0)))-INDIRECT(CONCATENATE("'2018-07'!T",TEXT(MATCH($C83,'2018-07'!$C$2:$C$100,0)+1,0))))</f>
        <v>288624310.21000004</v>
      </c>
      <c r="U83" s="17">
        <f ca="1">IF(OR(INDIRECT(CONCATENATE("'2018-08'!U",TEXT(MATCH($C83,'2018-08'!$C$2:$C$100,0)+1,0)))="",INDIRECT(CONCATENATE("'2018-07'!U",TEXT(MATCH($C83,'2018-07'!$C$2:$C$100,0)+1,0)))="",AND(INDIRECT(CONCATENATE("'2018-08'!U",TEXT(MATCH($C83,'2018-08'!$C$2:$C$100,0)+1,0)))="",INDIRECT(CONCATENATE("'2018-07'!U",TEXT(MATCH($C83,'2018-07'!$C$2:$C$100,0)+1,0)))="")),"Н/Д",INDIRECT(CONCATENATE("'2018-08'!U",TEXT(MATCH($C83,'2018-08'!$C$2:$C$100,0)+1,0)))-INDIRECT(CONCATENATE("'2018-07'!U",TEXT(MATCH($C83,'2018-07'!$C$2:$C$100,0)+1,0))))</f>
        <v>40770303.639999986</v>
      </c>
      <c r="V83" s="17">
        <f ca="1">IF(OR(INDIRECT(CONCATENATE("'2018-08'!V",TEXT(MATCH($C83,'2018-08'!$C$2:$C$100,0)+1,0)))="",INDIRECT(CONCATENATE("'2018-07'!V",TEXT(MATCH($C83,'2018-07'!$C$2:$C$100,0)+1,0)))="",AND(INDIRECT(CONCATENATE("'2018-08'!V",TEXT(MATCH($C83,'2018-08'!$C$2:$C$100,0)+1,0)))="",INDIRECT(CONCATENATE("'2018-07'!V",TEXT(MATCH($C83,'2018-07'!$C$2:$C$100,0)+1,0)))="")),"Н/Д",INDIRECT(CONCATENATE("'2018-08'!V",TEXT(MATCH($C83,'2018-08'!$C$2:$C$100,0)+1,0)))-INDIRECT(CONCATENATE("'2018-07'!V",TEXT(MATCH($C83,'2018-07'!$C$2:$C$100,0)+1,0))))</f>
        <v>2458323614.2799988</v>
      </c>
      <c r="W83" s="17">
        <f ca="1">IF(OR(INDIRECT(CONCATENATE("'2018-08'!W",TEXT(MATCH($C83,'2018-08'!$C$2:$C$100,0)+1,0)))="",INDIRECT(CONCATENATE("'2018-07'!W",TEXT(MATCH($C83,'2018-07'!$C$2:$C$100,0)+1,0)))="",AND(INDIRECT(CONCATENATE("'2018-08'!W",TEXT(MATCH($C83,'2018-08'!$C$2:$C$100,0)+1,0)))="",INDIRECT(CONCATENATE("'2018-07'!W",TEXT(MATCH($C83,'2018-07'!$C$2:$C$100,0)+1,0)))="")),"Н/Д",INDIRECT(CONCATENATE("'2018-08'!W",TEXT(MATCH($C83,'2018-08'!$C$2:$C$100,0)+1,0)))-INDIRECT(CONCATENATE("'2018-07'!W",TEXT(MATCH($C83,'2018-07'!$C$2:$C$100,0)+1,0))))</f>
        <v>94790481516.839966</v>
      </c>
    </row>
    <row r="84" spans="1:23" x14ac:dyDescent="0.25">
      <c r="A84" s="2" t="s">
        <v>107</v>
      </c>
      <c r="B84" s="2" t="s">
        <v>111</v>
      </c>
      <c r="C84" s="15">
        <v>79000000</v>
      </c>
      <c r="D84" s="2" t="s">
        <v>211</v>
      </c>
      <c r="E84" s="17">
        <f ca="1">IF(OR(INDIRECT(CONCATENATE("'2018-08'!E",TEXT(MATCH($C84,'2018-08'!$C$2:$C$100,0)+1,0)))="",INDIRECT(CONCATENATE("'2018-07'!E",TEXT(MATCH($C84,'2018-07'!$C$2:$C$100,0)+1,0)))="",AND(INDIRECT(CONCATENATE("'2018-08'!E",TEXT(MATCH($C84,'2018-08'!$C$2:$C$100,0)+1,0)))="",INDIRECT(CONCATENATE("'2018-07'!E",TEXT(MATCH($C84,'2018-07'!$C$2:$C$100,0)+1,0)))="")),"Н/Д",INDIRECT(CONCATENATE("'2018-08'!E",TEXT(MATCH($C84,'2018-08'!$C$2:$C$100,0)+1,0)))-INDIRECT(CONCATENATE("'2018-07'!E",TEXT(MATCH($C84,'2018-07'!$C$2:$C$100,0)+1,0))))</f>
        <v>2148557089.0900002</v>
      </c>
      <c r="F84" s="17">
        <f ca="1">IF(OR(INDIRECT(CONCATENATE("'2018-08'!F",TEXT(MATCH($C84,'2018-08'!$C$2:$C$100,0)+1,0)))="",INDIRECT(CONCATENATE("'2018-07'!F",TEXT(MATCH($C84,'2018-07'!$C$2:$C$100,0)+1,0)))="",AND(INDIRECT(CONCATENATE("'2018-08'!F",TEXT(MATCH($C84,'2018-08'!$C$2:$C$100,0)+1,0)))="",INDIRECT(CONCATENATE("'2018-07'!F",TEXT(MATCH($C84,'2018-07'!$C$2:$C$100,0)+1,0)))="")),"Н/Д",INDIRECT(CONCATENATE("'2018-08'!F",TEXT(MATCH($C84,'2018-08'!$C$2:$C$100,0)+1,0)))-INDIRECT(CONCATENATE("'2018-07'!F",TEXT(MATCH($C84,'2018-07'!$C$2:$C$100,0)+1,0))))</f>
        <v>1397380054.8999996</v>
      </c>
      <c r="G84" s="17">
        <f ca="1">IF(OR(INDIRECT(CONCATENATE("'2018-08'!G",TEXT(MATCH($C84,'2018-08'!$C$2:$C$100,0)+1,0)))="",INDIRECT(CONCATENATE("'2018-07'!G",TEXT(MATCH($C84,'2018-07'!$C$2:$C$100,0)+1,0)))="",AND(INDIRECT(CONCATENATE("'2018-08'!G",TEXT(MATCH($C84,'2018-08'!$C$2:$C$100,0)+1,0)))="",INDIRECT(CONCATENATE("'2018-07'!G",TEXT(MATCH($C84,'2018-07'!$C$2:$C$100,0)+1,0)))="")),"Н/Д",INDIRECT(CONCATENATE("'2018-08'!G",TEXT(MATCH($C84,'2018-08'!$C$2:$C$100,0)+1,0)))-INDIRECT(CONCATENATE("'2018-07'!G",TEXT(MATCH($C84,'2018-07'!$C$2:$C$100,0)+1,0))))</f>
        <v>248050612.16000009</v>
      </c>
      <c r="H84" s="17">
        <f ca="1">IF(OR(INDIRECT(CONCATENATE("'2018-08'!H",TEXT(MATCH($C84,'2018-08'!$C$2:$C$100,0)+1,0)))="",INDIRECT(CONCATENATE("'2018-07'!H",TEXT(MATCH($C84,'2018-07'!$C$2:$C$100,0)+1,0)))="",AND(INDIRECT(CONCATENATE("'2018-08'!H",TEXT(MATCH($C84,'2018-08'!$C$2:$C$100,0)+1,0)))="",INDIRECT(CONCATENATE("'2018-07'!H",TEXT(MATCH($C84,'2018-07'!$C$2:$C$100,0)+1,0)))="")),"Н/Д",INDIRECT(CONCATENATE("'2018-08'!H",TEXT(MATCH($C84,'2018-08'!$C$2:$C$100,0)+1,0)))-INDIRECT(CONCATENATE("'2018-07'!H",TEXT(MATCH($C84,'2018-07'!$C$2:$C$100,0)+1,0))))</f>
        <v>386828465.06000018</v>
      </c>
      <c r="I84" s="17">
        <f ca="1">IF(OR(INDIRECT(CONCATENATE("'2018-08'!I",TEXT(MATCH($C84,'2018-08'!$C$2:$C$100,0)+1,0)))="",INDIRECT(CONCATENATE("'2018-07'!I",TEXT(MATCH($C84,'2018-07'!$C$2:$C$100,0)+1,0)))="",AND(INDIRECT(CONCATENATE("'2018-08'!I",TEXT(MATCH($C84,'2018-08'!$C$2:$C$100,0)+1,0)))="",INDIRECT(CONCATENATE("'2018-07'!I",TEXT(MATCH($C84,'2018-07'!$C$2:$C$100,0)+1,0)))="")),"Н/Д",INDIRECT(CONCATENATE("'2018-08'!I",TEXT(MATCH($C84,'2018-08'!$C$2:$C$100,0)+1,0)))-INDIRECT(CONCATENATE("'2018-07'!I",TEXT(MATCH($C84,'2018-07'!$C$2:$C$100,0)+1,0))))</f>
        <v>263979655.80999994</v>
      </c>
      <c r="J84" s="17" t="str">
        <f ca="1">IF(OR(INDIRECT(CONCATENATE("'2018-08'!J",TEXT(MATCH($C84,'2018-08'!$C$2:$C$100,0)+1,0)))="",INDIRECT(CONCATENATE("'2018-07'!J",TEXT(MATCH($C84,'2018-07'!$C$2:$C$100,0)+1,0)))="",AND(INDIRECT(CONCATENATE("'2018-08'!J",TEXT(MATCH($C84,'2018-08'!$C$2:$C$100,0)+1,0)))="",INDIRECT(CONCATENATE("'2018-07'!J",TEXT(MATCH($C84,'2018-07'!$C$2:$C$100,0)+1,0)))="")),"Н/Д",INDIRECT(CONCATENATE("'2018-08'!J",TEXT(MATCH($C84,'2018-08'!$C$2:$C$100,0)+1,0)))-INDIRECT(CONCATENATE("'2018-07'!J",TEXT(MATCH($C84,'2018-07'!$C$2:$C$100,0)+1,0))))</f>
        <v>Н/Д</v>
      </c>
      <c r="K84" s="17">
        <f ca="1">IF(OR(INDIRECT(CONCATENATE("'2018-08'!K",TEXT(MATCH($C84,'2018-08'!$C$2:$C$100,0)+1,0)))="",INDIRECT(CONCATENATE("'2018-07'!K",TEXT(MATCH($C84,'2018-07'!$C$2:$C$100,0)+1,0)))="",AND(INDIRECT(CONCATENATE("'2018-08'!K",TEXT(MATCH($C84,'2018-08'!$C$2:$C$100,0)+1,0)))="",INDIRECT(CONCATENATE("'2018-07'!K",TEXT(MATCH($C84,'2018-07'!$C$2:$C$100,0)+1,0)))="")),"Н/Д",INDIRECT(CONCATENATE("'2018-08'!K",TEXT(MATCH($C84,'2018-08'!$C$2:$C$100,0)+1,0)))-INDIRECT(CONCATENATE("'2018-07'!K",TEXT(MATCH($C84,'2018-07'!$C$2:$C$100,0)+1,0))))</f>
        <v>182114278.92999995</v>
      </c>
      <c r="L84" s="17">
        <f ca="1">IF(OR(INDIRECT(CONCATENATE("'2018-08'!L",TEXT(MATCH($C84,'2018-08'!$C$2:$C$100,0)+1,0)))="",INDIRECT(CONCATENATE("'2018-07'!L",TEXT(MATCH($C84,'2018-07'!$C$2:$C$100,0)+1,0)))="",AND(INDIRECT(CONCATENATE("'2018-08'!L",TEXT(MATCH($C84,'2018-08'!$C$2:$C$100,0)+1,0)))="",INDIRECT(CONCATENATE("'2018-07'!L",TEXT(MATCH($C84,'2018-07'!$C$2:$C$100,0)+1,0)))="")),"Н/Д",INDIRECT(CONCATENATE("'2018-08'!L",TEXT(MATCH($C84,'2018-08'!$C$2:$C$100,0)+1,0)))-INDIRECT(CONCATENATE("'2018-07'!L",TEXT(MATCH($C84,'2018-07'!$C$2:$C$100,0)+1,0))))</f>
        <v>229521562.91999996</v>
      </c>
      <c r="M84" s="17">
        <f ca="1">IF(OR(INDIRECT(CONCATENATE("'2018-08'!M",TEXT(MATCH($C84,'2018-08'!$C$2:$C$100,0)+1,0)))="",INDIRECT(CONCATENATE("'2018-07'!M",TEXT(MATCH($C84,'2018-07'!$C$2:$C$100,0)+1,0)))="",AND(INDIRECT(CONCATENATE("'2018-08'!M",TEXT(MATCH($C84,'2018-08'!$C$2:$C$100,0)+1,0)))="",INDIRECT(CONCATENATE("'2018-07'!M",TEXT(MATCH($C84,'2018-07'!$C$2:$C$100,0)+1,0)))="")),"Н/Д",INDIRECT(CONCATENATE("'2018-08'!M",TEXT(MATCH($C84,'2018-08'!$C$2:$C$100,0)+1,0)))-INDIRECT(CONCATENATE("'2018-07'!M",TEXT(MATCH($C84,'2018-07'!$C$2:$C$100,0)+1,0))))</f>
        <v>3750793.5699999984</v>
      </c>
      <c r="N84" s="17">
        <f ca="1">IF(OR(INDIRECT(CONCATENATE("'2018-08'!N",TEXT(MATCH($C84,'2018-08'!$C$2:$C$100,0)+1,0)))="",INDIRECT(CONCATENATE("'2018-07'!N",TEXT(MATCH($C84,'2018-07'!$C$2:$C$100,0)+1,0)))="",AND(INDIRECT(CONCATENATE("'2018-08'!N",TEXT(MATCH($C84,'2018-08'!$C$2:$C$100,0)+1,0)))="",INDIRECT(CONCATENATE("'2018-07'!N",TEXT(MATCH($C84,'2018-07'!$C$2:$C$100,0)+1,0)))="")),"Н/Д",INDIRECT(CONCATENATE("'2018-08'!N",TEXT(MATCH($C84,'2018-08'!$C$2:$C$100,0)+1,0)))-INDIRECT(CONCATENATE("'2018-07'!NE",TEXT(MATCH($C84,'2018-07'!$C$2:$C$100,0)+1,0))))</f>
        <v>75407771.609999999</v>
      </c>
      <c r="O84" s="17">
        <f ca="1">IF(OR(INDIRECT(CONCATENATE("'2018-08'!O",TEXT(MATCH($C84,'2018-08'!$C$2:$C$100,0)+1,0)))="",INDIRECT(CONCATENATE("'2018-07'!O",TEXT(MATCH($C84,'2018-07'!$C$2:$C$100,0)+1,0)))="",AND(INDIRECT(CONCATENATE("'2018-08'!O",TEXT(MATCH($C84,'2018-08'!$C$2:$C$100,0)+1,0)))="",INDIRECT(CONCATENATE("'2018-07'!O",TEXT(MATCH($C84,'2018-07'!$C$2:$C$100,0)+1,0)))="")),"Н/Д",INDIRECT(CONCATENATE("'2018-08'!O",TEXT(MATCH($C84,'2018-08'!$C$2:$C$100,0)+1,0)))-INDIRECT(CONCATENATE("'2018-07'!O",TEXT(MATCH($C84,'2018-07'!$C$2:$C$100,0)+1,0))))</f>
        <v>1</v>
      </c>
      <c r="P84" s="17">
        <f ca="1">IF(OR(INDIRECT(CONCATENATE("'2018-08'!P",TEXT(MATCH($C84,'2018-08'!$C$2:$C$100,0)+1,0)))="",INDIRECT(CONCATENATE("'2018-07'!P",TEXT(MATCH($C84,'2018-07'!$C$2:$C$100,0)+1,0)))="",AND(INDIRECT(CONCATENATE("'2018-08'!P",TEXT(MATCH($C84,'2018-08'!$C$2:$C$100,0)+1,0)))="",INDIRECT(CONCATENATE("'2018-07'!P",TEXT(MATCH($C84,'2018-07'!$C$2:$C$100,0)+1,0)))="")),"Н/Д",INDIRECT(CONCATENATE("'2018-08'!P",TEXT(MATCH($C84,'2018-08'!$C$2:$C$100,0)+1,0)))-INDIRECT(CONCATENATE("'2018-07'!P",TEXT(MATCH($C84,'2018-07'!$C$2:$C$100,0)+1,0))))</f>
        <v>34259253.74000001</v>
      </c>
      <c r="Q84" s="17">
        <f ca="1">IF(OR(INDIRECT(CONCATENATE("'2018-08'!Q",TEXT(MATCH($C84,'2018-08'!$C$2:$C$100,0)+1,0)))="",INDIRECT(CONCATENATE("'2018-07'!Q",TEXT(MATCH($C84,'2018-07'!$C$2:$C$100,0)+1,0)))="",AND(INDIRECT(CONCATENATE("'2018-08'!Q",TEXT(MATCH($C84,'2018-08'!$C$2:$C$100,0)+1,0)))="",INDIRECT(CONCATENATE("'2018-07'!Q",TEXT(MATCH($C84,'2018-07'!$C$2:$C$100,0)+1,0)))="")),"Н/Д",INDIRECT(CONCATENATE("'2018-08'!Q",TEXT(MATCH($C84,'2018-08'!$C$2:$C$100,0)+1,0)))-INDIRECT(CONCATENATE("'2018-07'!Q",TEXT(MATCH($C84,'2018-07'!$C$2:$C$100,0)+1,0))))</f>
        <v>1618905.2400000002</v>
      </c>
      <c r="R84" s="17">
        <f ca="1">IF(OR(INDIRECT(CONCATENATE("'2018-08'!R",TEXT(MATCH($C84,'2018-08'!$C$2:$C$100,0)+1,0)))="",INDIRECT(CONCATENATE("'2018-07'!R",TEXT(MATCH($C84,'2018-07'!$C$2:$C$100,0)+1,0)))="",AND(INDIRECT(CONCATENATE("'2018-08'!R",TEXT(MATCH($C84,'2018-08'!$C$2:$C$100,0)+1,0)))="",INDIRECT(CONCATENATE("'2018-07'!R",TEXT(MATCH($C84,'2018-07'!$C$2:$C$100,0)+1,0)))="")),"Н/Д",INDIRECT(CONCATENATE("'2018-08'!R",TEXT(MATCH($C84,'2018-08'!$C$2:$C$100,0)+1,0)))-INDIRECT(CONCATENATE("'2018-07'!R",TEXT(MATCH($C84,'2018-07'!$C$2:$C$100,0)+1,0))))</f>
        <v>7540371.8100000024</v>
      </c>
      <c r="S84" s="17">
        <f ca="1">IF(OR(INDIRECT(CONCATENATE("'2018-08'!S",TEXT(MATCH($C84,'2018-08'!$C$2:$C$100,0)+1,0)))="",INDIRECT(CONCATENATE("'2018-07'!S",TEXT(MATCH($C84,'2018-07'!$C$2:$C$100,0)+1,0)))="",AND(INDIRECT(CONCATENATE("'2018-08'!S",TEXT(MATCH($C84,'2018-08'!$C$2:$C$100,0)+1,0)))="",INDIRECT(CONCATENATE("'2018-07'!S",TEXT(MATCH($C84,'2018-07'!$C$2:$C$100,0)+1,0)))="")),"Н/Д",INDIRECT(CONCATENATE("'2018-08'!S",TEXT(MATCH($C84,'2018-08'!$C$2:$C$100,0)+1,0)))-INDIRECT(CONCATENATE("'2018-07'!S",TEXT(MATCH($C84,'2018-07'!$C$2:$C$100,0)+1,0))))</f>
        <v>-71432</v>
      </c>
      <c r="T84" s="17">
        <f ca="1">IF(OR(INDIRECT(CONCATENATE("'2018-08'!T",TEXT(MATCH($C84,'2018-08'!$C$2:$C$100,0)+1,0)))="",INDIRECT(CONCATENATE("'2018-07'!T",TEXT(MATCH($C84,'2018-07'!$C$2:$C$100,0)+1,0)))="",AND(INDIRECT(CONCATENATE("'2018-08'!T",TEXT(MATCH($C84,'2018-08'!$C$2:$C$100,0)+1,0)))="",INDIRECT(CONCATENATE("'2018-07'!T",TEXT(MATCH($C84,'2018-07'!$C$2:$C$100,0)+1,0)))="")),"Н/Д",INDIRECT(CONCATENATE("'2018-08'!T",TEXT(MATCH($C84,'2018-08'!$C$2:$C$100,0)+1,0)))-INDIRECT(CONCATENATE("'2018-07'!T",TEXT(MATCH($C84,'2018-07'!$C$2:$C$100,0)+1,0))))</f>
        <v>22725823.430000007</v>
      </c>
      <c r="U84" s="17">
        <f ca="1">IF(OR(INDIRECT(CONCATENATE("'2018-08'!U",TEXT(MATCH($C84,'2018-08'!$C$2:$C$100,0)+1,0)))="",INDIRECT(CONCATENATE("'2018-07'!U",TEXT(MATCH($C84,'2018-07'!$C$2:$C$100,0)+1,0)))="",AND(INDIRECT(CONCATENATE("'2018-08'!U",TEXT(MATCH($C84,'2018-08'!$C$2:$C$100,0)+1,0)))="",INDIRECT(CONCATENATE("'2018-07'!U",TEXT(MATCH($C84,'2018-07'!$C$2:$C$100,0)+1,0)))="")),"Н/Д",INDIRECT(CONCATENATE("'2018-08'!U",TEXT(MATCH($C84,'2018-08'!$C$2:$C$100,0)+1,0)))-INDIRECT(CONCATENATE("'2018-07'!U",TEXT(MATCH($C84,'2018-07'!$C$2:$C$100,0)+1,0))))</f>
        <v>2046154.5200000005</v>
      </c>
      <c r="V84" s="17">
        <f ca="1">IF(OR(INDIRECT(CONCATENATE("'2018-08'!V",TEXT(MATCH($C84,'2018-08'!$C$2:$C$100,0)+1,0)))="",INDIRECT(CONCATENATE("'2018-07'!V",TEXT(MATCH($C84,'2018-07'!$C$2:$C$100,0)+1,0)))="",AND(INDIRECT(CONCATENATE("'2018-08'!V",TEXT(MATCH($C84,'2018-08'!$C$2:$C$100,0)+1,0)))="",INDIRECT(CONCATENATE("'2018-07'!V",TEXT(MATCH($C84,'2018-07'!$C$2:$C$100,0)+1,0)))="")),"Н/Д",INDIRECT(CONCATENATE("'2018-08'!V",TEXT(MATCH($C84,'2018-08'!$C$2:$C$100,0)+1,0)))-INDIRECT(CONCATENATE("'2018-07'!V",TEXT(MATCH($C84,'2018-07'!$C$2:$C$100,0)+1,0))))</f>
        <v>751177034.19000006</v>
      </c>
      <c r="W84" s="17">
        <f ca="1">IF(OR(INDIRECT(CONCATENATE("'2018-08'!W",TEXT(MATCH($C84,'2018-08'!$C$2:$C$100,0)+1,0)))="",INDIRECT(CONCATENATE("'2018-07'!W",TEXT(MATCH($C84,'2018-07'!$C$2:$C$100,0)+1,0)))="",AND(INDIRECT(CONCATENATE("'2018-08'!W",TEXT(MATCH($C84,'2018-08'!$C$2:$C$100,0)+1,0)))="",INDIRECT(CONCATENATE("'2018-07'!W",TEXT(MATCH($C84,'2018-07'!$C$2:$C$100,0)+1,0)))="")),"Н/Д",INDIRECT(CONCATENATE("'2018-08'!W",TEXT(MATCH($C84,'2018-08'!$C$2:$C$100,0)+1,0)))-INDIRECT(CONCATENATE("'2018-07'!W",TEXT(MATCH($C84,'2018-07'!$C$2:$C$100,0)+1,0))))</f>
        <v>5692683890.8300018</v>
      </c>
    </row>
    <row r="85" spans="1:23" x14ac:dyDescent="0.25">
      <c r="A85" s="2" t="s">
        <v>107</v>
      </c>
      <c r="B85" s="2" t="s">
        <v>112</v>
      </c>
      <c r="C85" s="15">
        <v>85000000</v>
      </c>
      <c r="D85" s="2" t="s">
        <v>211</v>
      </c>
      <c r="E85" s="17">
        <f ca="1">IF(OR(INDIRECT(CONCATENATE("'2018-08'!E",TEXT(MATCH($C85,'2018-08'!$C$2:$C$100,0)+1,0)))="",INDIRECT(CONCATENATE("'2018-07'!E",TEXT(MATCH($C85,'2018-07'!$C$2:$C$100,0)+1,0)))="",AND(INDIRECT(CONCATENATE("'2018-08'!E",TEXT(MATCH($C85,'2018-08'!$C$2:$C$100,0)+1,0)))="",INDIRECT(CONCATENATE("'2018-07'!E",TEXT(MATCH($C85,'2018-07'!$C$2:$C$100,0)+1,0)))="")),"Н/Д",INDIRECT(CONCATENATE("'2018-08'!E",TEXT(MATCH($C85,'2018-08'!$C$2:$C$100,0)+1,0)))-INDIRECT(CONCATENATE("'2018-07'!E",TEXT(MATCH($C85,'2018-07'!$C$2:$C$100,0)+1,0))))</f>
        <v>1316159708.5799999</v>
      </c>
      <c r="F85" s="17">
        <f ca="1">IF(OR(INDIRECT(CONCATENATE("'2018-08'!F",TEXT(MATCH($C85,'2018-08'!$C$2:$C$100,0)+1,0)))="",INDIRECT(CONCATENATE("'2018-07'!F",TEXT(MATCH($C85,'2018-07'!$C$2:$C$100,0)+1,0)))="",AND(INDIRECT(CONCATENATE("'2018-08'!F",TEXT(MATCH($C85,'2018-08'!$C$2:$C$100,0)+1,0)))="",INDIRECT(CONCATENATE("'2018-07'!F",TEXT(MATCH($C85,'2018-07'!$C$2:$C$100,0)+1,0)))="")),"Н/Д",INDIRECT(CONCATENATE("'2018-08'!F",TEXT(MATCH($C85,'2018-08'!$C$2:$C$100,0)+1,0)))-INDIRECT(CONCATENATE("'2018-07'!F",TEXT(MATCH($C85,'2018-07'!$C$2:$C$100,0)+1,0))))</f>
        <v>718352525.00000048</v>
      </c>
      <c r="G85" s="17">
        <f ca="1">IF(OR(INDIRECT(CONCATENATE("'2018-08'!G",TEXT(MATCH($C85,'2018-08'!$C$2:$C$100,0)+1,0)))="",INDIRECT(CONCATENATE("'2018-07'!G",TEXT(MATCH($C85,'2018-07'!$C$2:$C$100,0)+1,0)))="",AND(INDIRECT(CONCATENATE("'2018-08'!G",TEXT(MATCH($C85,'2018-08'!$C$2:$C$100,0)+1,0)))="",INDIRECT(CONCATENATE("'2018-07'!G",TEXT(MATCH($C85,'2018-07'!$C$2:$C$100,0)+1,0)))="")),"Н/Д",INDIRECT(CONCATENATE("'2018-08'!G",TEXT(MATCH($C85,'2018-08'!$C$2:$C$100,0)+1,0)))-INDIRECT(CONCATENATE("'2018-07'!G",TEXT(MATCH($C85,'2018-07'!$C$2:$C$100,0)+1,0))))</f>
        <v>40966021.069999933</v>
      </c>
      <c r="H85" s="17">
        <f ca="1">IF(OR(INDIRECT(CONCATENATE("'2018-08'!H",TEXT(MATCH($C85,'2018-08'!$C$2:$C$100,0)+1,0)))="",INDIRECT(CONCATENATE("'2018-07'!H",TEXT(MATCH($C85,'2018-07'!$C$2:$C$100,0)+1,0)))="",AND(INDIRECT(CONCATENATE("'2018-08'!H",TEXT(MATCH($C85,'2018-08'!$C$2:$C$100,0)+1,0)))="",INDIRECT(CONCATENATE("'2018-07'!H",TEXT(MATCH($C85,'2018-07'!$C$2:$C$100,0)+1,0)))="")),"Н/Д",INDIRECT(CONCATENATE("'2018-08'!H",TEXT(MATCH($C85,'2018-08'!$C$2:$C$100,0)+1,0)))-INDIRECT(CONCATENATE("'2018-07'!H",TEXT(MATCH($C85,'2018-07'!$C$2:$C$100,0)+1,0))))</f>
        <v>194784012.65999997</v>
      </c>
      <c r="I85" s="17">
        <f ca="1">IF(OR(INDIRECT(CONCATENATE("'2018-08'!I",TEXT(MATCH($C85,'2018-08'!$C$2:$C$100,0)+1,0)))="",INDIRECT(CONCATENATE("'2018-07'!I",TEXT(MATCH($C85,'2018-07'!$C$2:$C$100,0)+1,0)))="",AND(INDIRECT(CONCATENATE("'2018-08'!I",TEXT(MATCH($C85,'2018-08'!$C$2:$C$100,0)+1,0)))="",INDIRECT(CONCATENATE("'2018-07'!I",TEXT(MATCH($C85,'2018-07'!$C$2:$C$100,0)+1,0)))="")),"Н/Д",INDIRECT(CONCATENATE("'2018-08'!I",TEXT(MATCH($C85,'2018-08'!$C$2:$C$100,0)+1,0)))-INDIRECT(CONCATENATE("'2018-07'!I",TEXT(MATCH($C85,'2018-07'!$C$2:$C$100,0)+1,0))))</f>
        <v>71562995.230000019</v>
      </c>
      <c r="J85" s="17" t="str">
        <f ca="1">IF(OR(INDIRECT(CONCATENATE("'2018-08'!J",TEXT(MATCH($C85,'2018-08'!$C$2:$C$100,0)+1,0)))="",INDIRECT(CONCATENATE("'2018-07'!J",TEXT(MATCH($C85,'2018-07'!$C$2:$C$100,0)+1,0)))="",AND(INDIRECT(CONCATENATE("'2018-08'!J",TEXT(MATCH($C85,'2018-08'!$C$2:$C$100,0)+1,0)))="",INDIRECT(CONCATENATE("'2018-07'!J",TEXT(MATCH($C85,'2018-07'!$C$2:$C$100,0)+1,0)))="")),"Н/Д",INDIRECT(CONCATENATE("'2018-08'!J",TEXT(MATCH($C85,'2018-08'!$C$2:$C$100,0)+1,0)))-INDIRECT(CONCATENATE("'2018-07'!J",TEXT(MATCH($C85,'2018-07'!$C$2:$C$100,0)+1,0))))</f>
        <v>Н/Д</v>
      </c>
      <c r="K85" s="17">
        <f ca="1">IF(OR(INDIRECT(CONCATENATE("'2018-08'!K",TEXT(MATCH($C85,'2018-08'!$C$2:$C$100,0)+1,0)))="",INDIRECT(CONCATENATE("'2018-07'!K",TEXT(MATCH($C85,'2018-07'!$C$2:$C$100,0)+1,0)))="",AND(INDIRECT(CONCATENATE("'2018-08'!K",TEXT(MATCH($C85,'2018-08'!$C$2:$C$100,0)+1,0)))="",INDIRECT(CONCATENATE("'2018-07'!K",TEXT(MATCH($C85,'2018-07'!$C$2:$C$100,0)+1,0)))="")),"Н/Д",INDIRECT(CONCATENATE("'2018-08'!K",TEXT(MATCH($C85,'2018-08'!$C$2:$C$100,0)+1,0)))-INDIRECT(CONCATENATE("'2018-07'!K",TEXT(MATCH($C85,'2018-07'!$C$2:$C$100,0)+1,0))))</f>
        <v>61382266.880000025</v>
      </c>
      <c r="L85" s="17">
        <f ca="1">IF(OR(INDIRECT(CONCATENATE("'2018-08'!L",TEXT(MATCH($C85,'2018-08'!$C$2:$C$100,0)+1,0)))="",INDIRECT(CONCATENATE("'2018-07'!L",TEXT(MATCH($C85,'2018-07'!$C$2:$C$100,0)+1,0)))="",AND(INDIRECT(CONCATENATE("'2018-08'!L",TEXT(MATCH($C85,'2018-08'!$C$2:$C$100,0)+1,0)))="",INDIRECT(CONCATENATE("'2018-07'!L",TEXT(MATCH($C85,'2018-07'!$C$2:$C$100,0)+1,0)))="")),"Н/Д",INDIRECT(CONCATENATE("'2018-08'!L",TEXT(MATCH($C85,'2018-08'!$C$2:$C$100,0)+1,0)))-INDIRECT(CONCATENATE("'2018-07'!L",TEXT(MATCH($C85,'2018-07'!$C$2:$C$100,0)+1,0))))</f>
        <v>264997087.72000003</v>
      </c>
      <c r="M85" s="17">
        <f ca="1">IF(OR(INDIRECT(CONCATENATE("'2018-08'!M",TEXT(MATCH($C85,'2018-08'!$C$2:$C$100,0)+1,0)))="",INDIRECT(CONCATENATE("'2018-07'!M",TEXT(MATCH($C85,'2018-07'!$C$2:$C$100,0)+1,0)))="",AND(INDIRECT(CONCATENATE("'2018-08'!M",TEXT(MATCH($C85,'2018-08'!$C$2:$C$100,0)+1,0)))="",INDIRECT(CONCATENATE("'2018-07'!M",TEXT(MATCH($C85,'2018-07'!$C$2:$C$100,0)+1,0)))="")),"Н/Д",INDIRECT(CONCATENATE("'2018-08'!M",TEXT(MATCH($C85,'2018-08'!$C$2:$C$100,0)+1,0)))-INDIRECT(CONCATENATE("'2018-07'!M",TEXT(MATCH($C85,'2018-07'!$C$2:$C$100,0)+1,0))))</f>
        <v>31464.199999999983</v>
      </c>
      <c r="N85" s="17">
        <f ca="1">IF(OR(INDIRECT(CONCATENATE("'2018-08'!N",TEXT(MATCH($C85,'2018-08'!$C$2:$C$100,0)+1,0)))="",INDIRECT(CONCATENATE("'2018-07'!N",TEXT(MATCH($C85,'2018-07'!$C$2:$C$100,0)+1,0)))="",AND(INDIRECT(CONCATENATE("'2018-08'!N",TEXT(MATCH($C85,'2018-08'!$C$2:$C$100,0)+1,0)))="",INDIRECT(CONCATENATE("'2018-07'!N",TEXT(MATCH($C85,'2018-07'!$C$2:$C$100,0)+1,0)))="")),"Н/Д",INDIRECT(CONCATENATE("'2018-08'!N",TEXT(MATCH($C85,'2018-08'!$C$2:$C$100,0)+1,0)))-INDIRECT(CONCATENATE("'2018-07'!NE",TEXT(MATCH($C85,'2018-07'!$C$2:$C$100,0)+1,0))))</f>
        <v>39326398.82</v>
      </c>
      <c r="O85" s="17">
        <f ca="1">IF(OR(INDIRECT(CONCATENATE("'2018-08'!O",TEXT(MATCH($C85,'2018-08'!$C$2:$C$100,0)+1,0)))="",INDIRECT(CONCATENATE("'2018-07'!O",TEXT(MATCH($C85,'2018-07'!$C$2:$C$100,0)+1,0)))="",AND(INDIRECT(CONCATENATE("'2018-08'!O",TEXT(MATCH($C85,'2018-08'!$C$2:$C$100,0)+1,0)))="",INDIRECT(CONCATENATE("'2018-07'!O",TEXT(MATCH($C85,'2018-07'!$C$2:$C$100,0)+1,0)))="")),"Н/Д",INDIRECT(CONCATENATE("'2018-08'!O",TEXT(MATCH($C85,'2018-08'!$C$2:$C$100,0)+1,0)))-INDIRECT(CONCATENATE("'2018-07'!O",TEXT(MATCH($C85,'2018-07'!$C$2:$C$100,0)+1,0))))</f>
        <v>6.0000002384185791E-2</v>
      </c>
      <c r="P85" s="17">
        <f ca="1">IF(OR(INDIRECT(CONCATENATE("'2018-08'!P",TEXT(MATCH($C85,'2018-08'!$C$2:$C$100,0)+1,0)))="",INDIRECT(CONCATENATE("'2018-07'!P",TEXT(MATCH($C85,'2018-07'!$C$2:$C$100,0)+1,0)))="",AND(INDIRECT(CONCATENATE("'2018-08'!P",TEXT(MATCH($C85,'2018-08'!$C$2:$C$100,0)+1,0)))="",INDIRECT(CONCATENATE("'2018-07'!P",TEXT(MATCH($C85,'2018-07'!$C$2:$C$100,0)+1,0)))="")),"Н/Д",INDIRECT(CONCATENATE("'2018-08'!P",TEXT(MATCH($C85,'2018-08'!$C$2:$C$100,0)+1,0)))-INDIRECT(CONCATENATE("'2018-07'!P",TEXT(MATCH($C85,'2018-07'!$C$2:$C$100,0)+1,0))))</f>
        <v>57223244.569999993</v>
      </c>
      <c r="Q85" s="17">
        <f ca="1">IF(OR(INDIRECT(CONCATENATE("'2018-08'!Q",TEXT(MATCH($C85,'2018-08'!$C$2:$C$100,0)+1,0)))="",INDIRECT(CONCATENATE("'2018-07'!Q",TEXT(MATCH($C85,'2018-07'!$C$2:$C$100,0)+1,0)))="",AND(INDIRECT(CONCATENATE("'2018-08'!Q",TEXT(MATCH($C85,'2018-08'!$C$2:$C$100,0)+1,0)))="",INDIRECT(CONCATENATE("'2018-07'!Q",TEXT(MATCH($C85,'2018-07'!$C$2:$C$100,0)+1,0)))="")),"Н/Д",INDIRECT(CONCATENATE("'2018-08'!Q",TEXT(MATCH($C85,'2018-08'!$C$2:$C$100,0)+1,0)))-INDIRECT(CONCATENATE("'2018-07'!Q",TEXT(MATCH($C85,'2018-07'!$C$2:$C$100,0)+1,0))))</f>
        <v>1652402.3500000006</v>
      </c>
      <c r="R85" s="17">
        <f ca="1">IF(OR(INDIRECT(CONCATENATE("'2018-08'!R",TEXT(MATCH($C85,'2018-08'!$C$2:$C$100,0)+1,0)))="",INDIRECT(CONCATENATE("'2018-07'!R",TEXT(MATCH($C85,'2018-07'!$C$2:$C$100,0)+1,0)))="",AND(INDIRECT(CONCATENATE("'2018-08'!R",TEXT(MATCH($C85,'2018-08'!$C$2:$C$100,0)+1,0)))="",INDIRECT(CONCATENATE("'2018-07'!R",TEXT(MATCH($C85,'2018-07'!$C$2:$C$100,0)+1,0)))="")),"Н/Д",INDIRECT(CONCATENATE("'2018-08'!R",TEXT(MATCH($C85,'2018-08'!$C$2:$C$100,0)+1,0)))-INDIRECT(CONCATENATE("'2018-07'!R",TEXT(MATCH($C85,'2018-07'!$C$2:$C$100,0)+1,0))))</f>
        <v>1206642.75</v>
      </c>
      <c r="S85" s="17">
        <f ca="1">IF(OR(INDIRECT(CONCATENATE("'2018-08'!S",TEXT(MATCH($C85,'2018-08'!$C$2:$C$100,0)+1,0)))="",INDIRECT(CONCATENATE("'2018-07'!S",TEXT(MATCH($C85,'2018-07'!$C$2:$C$100,0)+1,0)))="",AND(INDIRECT(CONCATENATE("'2018-08'!S",TEXT(MATCH($C85,'2018-08'!$C$2:$C$100,0)+1,0)))="",INDIRECT(CONCATENATE("'2018-07'!S",TEXT(MATCH($C85,'2018-07'!$C$2:$C$100,0)+1,0)))="")),"Н/Д",INDIRECT(CONCATENATE("'2018-08'!S",TEXT(MATCH($C85,'2018-08'!$C$2:$C$100,0)+1,0)))-INDIRECT(CONCATENATE("'2018-07'!S",TEXT(MATCH($C85,'2018-07'!$C$2:$C$100,0)+1,0))))</f>
        <v>18850</v>
      </c>
      <c r="T85" s="17">
        <f ca="1">IF(OR(INDIRECT(CONCATENATE("'2018-08'!T",TEXT(MATCH($C85,'2018-08'!$C$2:$C$100,0)+1,0)))="",INDIRECT(CONCATENATE("'2018-07'!T",TEXT(MATCH($C85,'2018-07'!$C$2:$C$100,0)+1,0)))="",AND(INDIRECT(CONCATENATE("'2018-08'!T",TEXT(MATCH($C85,'2018-08'!$C$2:$C$100,0)+1,0)))="",INDIRECT(CONCATENATE("'2018-07'!T",TEXT(MATCH($C85,'2018-07'!$C$2:$C$100,0)+1,0)))="")),"Н/Д",INDIRECT(CONCATENATE("'2018-08'!T",TEXT(MATCH($C85,'2018-08'!$C$2:$C$100,0)+1,0)))-INDIRECT(CONCATENATE("'2018-07'!T",TEXT(MATCH($C85,'2018-07'!$C$2:$C$100,0)+1,0))))</f>
        <v>10015430.490000002</v>
      </c>
      <c r="U85" s="17">
        <f ca="1">IF(OR(INDIRECT(CONCATENATE("'2018-08'!U",TEXT(MATCH($C85,'2018-08'!$C$2:$C$100,0)+1,0)))="",INDIRECT(CONCATENATE("'2018-07'!U",TEXT(MATCH($C85,'2018-07'!$C$2:$C$100,0)+1,0)))="",AND(INDIRECT(CONCATENATE("'2018-08'!U",TEXT(MATCH($C85,'2018-08'!$C$2:$C$100,0)+1,0)))="",INDIRECT(CONCATENATE("'2018-07'!U",TEXT(MATCH($C85,'2018-07'!$C$2:$C$100,0)+1,0)))="")),"Н/Д",INDIRECT(CONCATENATE("'2018-08'!U",TEXT(MATCH($C85,'2018-08'!$C$2:$C$100,0)+1,0)))-INDIRECT(CONCATENATE("'2018-07'!U",TEXT(MATCH($C85,'2018-07'!$C$2:$C$100,0)+1,0))))</f>
        <v>538605.59000000358</v>
      </c>
      <c r="V85" s="17">
        <f ca="1">IF(OR(INDIRECT(CONCATENATE("'2018-08'!V",TEXT(MATCH($C85,'2018-08'!$C$2:$C$100,0)+1,0)))="",INDIRECT(CONCATENATE("'2018-07'!V",TEXT(MATCH($C85,'2018-07'!$C$2:$C$100,0)+1,0)))="",AND(INDIRECT(CONCATENATE("'2018-08'!V",TEXT(MATCH($C85,'2018-08'!$C$2:$C$100,0)+1,0)))="",INDIRECT(CONCATENATE("'2018-07'!V",TEXT(MATCH($C85,'2018-07'!$C$2:$C$100,0)+1,0)))="")),"Н/Д",INDIRECT(CONCATENATE("'2018-08'!V",TEXT(MATCH($C85,'2018-08'!$C$2:$C$100,0)+1,0)))-INDIRECT(CONCATENATE("'2018-07'!V",TEXT(MATCH($C85,'2018-07'!$C$2:$C$100,0)+1,0))))</f>
        <v>597807183.57999992</v>
      </c>
      <c r="W85" s="17">
        <f ca="1">IF(OR(INDIRECT(CONCATENATE("'2018-08'!W",TEXT(MATCH($C85,'2018-08'!$C$2:$C$100,0)+1,0)))="",INDIRECT(CONCATENATE("'2018-07'!W",TEXT(MATCH($C85,'2018-07'!$C$2:$C$100,0)+1,0)))="",AND(INDIRECT(CONCATENATE("'2018-08'!W",TEXT(MATCH($C85,'2018-08'!$C$2:$C$100,0)+1,0)))="",INDIRECT(CONCATENATE("'2018-07'!W",TEXT(MATCH($C85,'2018-07'!$C$2:$C$100,0)+1,0)))="")),"Н/Д",INDIRECT(CONCATENATE("'2018-08'!W",TEXT(MATCH($C85,'2018-08'!$C$2:$C$100,0)+1,0)))-INDIRECT(CONCATENATE("'2018-07'!W",TEXT(MATCH($C85,'2018-07'!$C$2:$C$100,0)+1,0))))</f>
        <v>3342464164.9400005</v>
      </c>
    </row>
    <row r="86" spans="1:23" x14ac:dyDescent="0.25">
      <c r="A86" s="2" t="s">
        <v>107</v>
      </c>
      <c r="B86" s="2" t="s">
        <v>113</v>
      </c>
      <c r="C86" s="15">
        <v>35000000</v>
      </c>
      <c r="D86" s="2" t="s">
        <v>211</v>
      </c>
      <c r="E86" s="17">
        <f ca="1">IF(OR(INDIRECT(CONCATENATE("'2018-08'!E",TEXT(MATCH($C86,'2018-08'!$C$2:$C$100,0)+1,0)))="",INDIRECT(CONCATENATE("'2018-07'!E",TEXT(MATCH($C86,'2018-07'!$C$2:$C$100,0)+1,0)))="",AND(INDIRECT(CONCATENATE("'2018-08'!E",TEXT(MATCH($C86,'2018-08'!$C$2:$C$100,0)+1,0)))="",INDIRECT(CONCATENATE("'2018-07'!E",TEXT(MATCH($C86,'2018-07'!$C$2:$C$100,0)+1,0)))="")),"Н/Д",INDIRECT(CONCATENATE("'2018-08'!E",TEXT(MATCH($C86,'2018-08'!$C$2:$C$100,0)+1,0)))-INDIRECT(CONCATENATE("'2018-07'!E",TEXT(MATCH($C86,'2018-07'!$C$2:$C$100,0)+1,0))))</f>
        <v>17253170915.910004</v>
      </c>
      <c r="F86" s="17">
        <f ca="1">IF(OR(INDIRECT(CONCATENATE("'2018-08'!F",TEXT(MATCH($C86,'2018-08'!$C$2:$C$100,0)+1,0)))="",INDIRECT(CONCATENATE("'2018-07'!F",TEXT(MATCH($C86,'2018-07'!$C$2:$C$100,0)+1,0)))="",AND(INDIRECT(CONCATENATE("'2018-08'!F",TEXT(MATCH($C86,'2018-08'!$C$2:$C$100,0)+1,0)))="",INDIRECT(CONCATENATE("'2018-07'!F",TEXT(MATCH($C86,'2018-07'!$C$2:$C$100,0)+1,0)))="")),"Н/Д",INDIRECT(CONCATENATE("'2018-08'!F",TEXT(MATCH($C86,'2018-08'!$C$2:$C$100,0)+1,0)))-INDIRECT(CONCATENATE("'2018-07'!F",TEXT(MATCH($C86,'2018-07'!$C$2:$C$100,0)+1,0))))</f>
        <v>6472362321.2700005</v>
      </c>
      <c r="G86" s="17">
        <f ca="1">IF(OR(INDIRECT(CONCATENATE("'2018-08'!G",TEXT(MATCH($C86,'2018-08'!$C$2:$C$100,0)+1,0)))="",INDIRECT(CONCATENATE("'2018-07'!G",TEXT(MATCH($C86,'2018-07'!$C$2:$C$100,0)+1,0)))="",AND(INDIRECT(CONCATENATE("'2018-08'!G",TEXT(MATCH($C86,'2018-08'!$C$2:$C$100,0)+1,0)))="",INDIRECT(CONCATENATE("'2018-07'!G",TEXT(MATCH($C86,'2018-07'!$C$2:$C$100,0)+1,0)))="")),"Н/Д",INDIRECT(CONCATENATE("'2018-08'!G",TEXT(MATCH($C86,'2018-08'!$C$2:$C$100,0)+1,0)))-INDIRECT(CONCATENATE("'2018-07'!G",TEXT(MATCH($C86,'2018-07'!$C$2:$C$100,0)+1,0))))</f>
        <v>1059043424.8199997</v>
      </c>
      <c r="H86" s="17">
        <f ca="1">IF(OR(INDIRECT(CONCATENATE("'2018-08'!H",TEXT(MATCH($C86,'2018-08'!$C$2:$C$100,0)+1,0)))="",INDIRECT(CONCATENATE("'2018-07'!H",TEXT(MATCH($C86,'2018-07'!$C$2:$C$100,0)+1,0)))="",AND(INDIRECT(CONCATENATE("'2018-08'!H",TEXT(MATCH($C86,'2018-08'!$C$2:$C$100,0)+1,0)))="",INDIRECT(CONCATENATE("'2018-07'!H",TEXT(MATCH($C86,'2018-07'!$C$2:$C$100,0)+1,0)))="")),"Н/Д",INDIRECT(CONCATENATE("'2018-08'!H",TEXT(MATCH($C86,'2018-08'!$C$2:$C$100,0)+1,0)))-INDIRECT(CONCATENATE("'2018-07'!H",TEXT(MATCH($C86,'2018-07'!$C$2:$C$100,0)+1,0))))</f>
        <v>2353195369.9799995</v>
      </c>
      <c r="I86" s="17">
        <f ca="1">IF(OR(INDIRECT(CONCATENATE("'2018-08'!I",TEXT(MATCH($C86,'2018-08'!$C$2:$C$100,0)+1,0)))="",INDIRECT(CONCATENATE("'2018-07'!I",TEXT(MATCH($C86,'2018-07'!$C$2:$C$100,0)+1,0)))="",AND(INDIRECT(CONCATENATE("'2018-08'!I",TEXT(MATCH($C86,'2018-08'!$C$2:$C$100,0)+1,0)))="",INDIRECT(CONCATENATE("'2018-07'!I",TEXT(MATCH($C86,'2018-07'!$C$2:$C$100,0)+1,0)))="")),"Н/Д",INDIRECT(CONCATENATE("'2018-08'!I",TEXT(MATCH($C86,'2018-08'!$C$2:$C$100,0)+1,0)))-INDIRECT(CONCATENATE("'2018-07'!I",TEXT(MATCH($C86,'2018-07'!$C$2:$C$100,0)+1,0))))</f>
        <v>552832227.67999983</v>
      </c>
      <c r="J86" s="17" t="str">
        <f ca="1">IF(OR(INDIRECT(CONCATENATE("'2018-08'!J",TEXT(MATCH($C86,'2018-08'!$C$2:$C$100,0)+1,0)))="",INDIRECT(CONCATENATE("'2018-07'!J",TEXT(MATCH($C86,'2018-07'!$C$2:$C$100,0)+1,0)))="",AND(INDIRECT(CONCATENATE("'2018-08'!J",TEXT(MATCH($C86,'2018-08'!$C$2:$C$100,0)+1,0)))="",INDIRECT(CONCATENATE("'2018-07'!J",TEXT(MATCH($C86,'2018-07'!$C$2:$C$100,0)+1,0)))="")),"Н/Д",INDIRECT(CONCATENATE("'2018-08'!J",TEXT(MATCH($C86,'2018-08'!$C$2:$C$100,0)+1,0)))-INDIRECT(CONCATENATE("'2018-07'!J",TEXT(MATCH($C86,'2018-07'!$C$2:$C$100,0)+1,0))))</f>
        <v>Н/Д</v>
      </c>
      <c r="K86" s="17">
        <f ca="1">IF(OR(INDIRECT(CONCATENATE("'2018-08'!K",TEXT(MATCH($C86,'2018-08'!$C$2:$C$100,0)+1,0)))="",INDIRECT(CONCATENATE("'2018-07'!K",TEXT(MATCH($C86,'2018-07'!$C$2:$C$100,0)+1,0)))="",AND(INDIRECT(CONCATENATE("'2018-08'!K",TEXT(MATCH($C86,'2018-08'!$C$2:$C$100,0)+1,0)))="",INDIRECT(CONCATENATE("'2018-07'!K",TEXT(MATCH($C86,'2018-07'!$C$2:$C$100,0)+1,0)))="")),"Н/Д",INDIRECT(CONCATENATE("'2018-08'!K",TEXT(MATCH($C86,'2018-08'!$C$2:$C$100,0)+1,0)))-INDIRECT(CONCATENATE("'2018-07'!K",TEXT(MATCH($C86,'2018-07'!$C$2:$C$100,0)+1,0))))</f>
        <v>841351611.05999994</v>
      </c>
      <c r="L86" s="17">
        <f ca="1">IF(OR(INDIRECT(CONCATENATE("'2018-08'!L",TEXT(MATCH($C86,'2018-08'!$C$2:$C$100,0)+1,0)))="",INDIRECT(CONCATENATE("'2018-07'!L",TEXT(MATCH($C86,'2018-07'!$C$2:$C$100,0)+1,0)))="",AND(INDIRECT(CONCATENATE("'2018-08'!L",TEXT(MATCH($C86,'2018-08'!$C$2:$C$100,0)+1,0)))="",INDIRECT(CONCATENATE("'2018-07'!L",TEXT(MATCH($C86,'2018-07'!$C$2:$C$100,0)+1,0)))="")),"Н/Д",INDIRECT(CONCATENATE("'2018-08'!L",TEXT(MATCH($C86,'2018-08'!$C$2:$C$100,0)+1,0)))-INDIRECT(CONCATENATE("'2018-07'!L",TEXT(MATCH($C86,'2018-07'!$C$2:$C$100,0)+1,0))))</f>
        <v>652904208.29999995</v>
      </c>
      <c r="M86" s="17">
        <f ca="1">IF(OR(INDIRECT(CONCATENATE("'2018-08'!M",TEXT(MATCH($C86,'2018-08'!$C$2:$C$100,0)+1,0)))="",INDIRECT(CONCATENATE("'2018-07'!M",TEXT(MATCH($C86,'2018-07'!$C$2:$C$100,0)+1,0)))="",AND(INDIRECT(CONCATENATE("'2018-08'!M",TEXT(MATCH($C86,'2018-08'!$C$2:$C$100,0)+1,0)))="",INDIRECT(CONCATENATE("'2018-07'!M",TEXT(MATCH($C86,'2018-07'!$C$2:$C$100,0)+1,0)))="")),"Н/Д",INDIRECT(CONCATENATE("'2018-08'!M",TEXT(MATCH($C86,'2018-08'!$C$2:$C$100,0)+1,0)))-INDIRECT(CONCATENATE("'2018-07'!M",TEXT(MATCH($C86,'2018-07'!$C$2:$C$100,0)+1,0))))</f>
        <v>22630883.629999995</v>
      </c>
      <c r="N86" s="17">
        <f ca="1">IF(OR(INDIRECT(CONCATENATE("'2018-08'!N",TEXT(MATCH($C86,'2018-08'!$C$2:$C$100,0)+1,0)))="",INDIRECT(CONCATENATE("'2018-07'!N",TEXT(MATCH($C86,'2018-07'!$C$2:$C$100,0)+1,0)))="",AND(INDIRECT(CONCATENATE("'2018-08'!N",TEXT(MATCH($C86,'2018-08'!$C$2:$C$100,0)+1,0)))="",INDIRECT(CONCATENATE("'2018-07'!N",TEXT(MATCH($C86,'2018-07'!$C$2:$C$100,0)+1,0)))="")),"Н/Д",INDIRECT(CONCATENATE("'2018-08'!N",TEXT(MATCH($C86,'2018-08'!$C$2:$C$100,0)+1,0)))-INDIRECT(CONCATENATE("'2018-07'!NE",TEXT(MATCH($C86,'2018-07'!$C$2:$C$100,0)+1,0))))</f>
        <v>286506706.70999998</v>
      </c>
      <c r="O86" s="17">
        <f ca="1">IF(OR(INDIRECT(CONCATENATE("'2018-08'!O",TEXT(MATCH($C86,'2018-08'!$C$2:$C$100,0)+1,0)))="",INDIRECT(CONCATENATE("'2018-07'!O",TEXT(MATCH($C86,'2018-07'!$C$2:$C$100,0)+1,0)))="",AND(INDIRECT(CONCATENATE("'2018-08'!O",TEXT(MATCH($C86,'2018-08'!$C$2:$C$100,0)+1,0)))="",INDIRECT(CONCATENATE("'2018-07'!O",TEXT(MATCH($C86,'2018-07'!$C$2:$C$100,0)+1,0)))="")),"Н/Д",INDIRECT(CONCATENATE("'2018-08'!O",TEXT(MATCH($C86,'2018-08'!$C$2:$C$100,0)+1,0)))-INDIRECT(CONCATENATE("'2018-07'!O",TEXT(MATCH($C86,'2018-07'!$C$2:$C$100,0)+1,0))))</f>
        <v>182</v>
      </c>
      <c r="P86" s="17">
        <f ca="1">IF(OR(INDIRECT(CONCATENATE("'2018-08'!P",TEXT(MATCH($C86,'2018-08'!$C$2:$C$100,0)+1,0)))="",INDIRECT(CONCATENATE("'2018-07'!P",TEXT(MATCH($C86,'2018-07'!$C$2:$C$100,0)+1,0)))="",AND(INDIRECT(CONCATENATE("'2018-08'!P",TEXT(MATCH($C86,'2018-08'!$C$2:$C$100,0)+1,0)))="",INDIRECT(CONCATENATE("'2018-07'!P",TEXT(MATCH($C86,'2018-07'!$C$2:$C$100,0)+1,0)))="")),"Н/Д",INDIRECT(CONCATENATE("'2018-08'!P",TEXT(MATCH($C86,'2018-08'!$C$2:$C$100,0)+1,0)))-INDIRECT(CONCATENATE("'2018-07'!P",TEXT(MATCH($C86,'2018-07'!$C$2:$C$100,0)+1,0))))</f>
        <v>515325785.66000009</v>
      </c>
      <c r="Q86" s="17">
        <f ca="1">IF(OR(INDIRECT(CONCATENATE("'2018-08'!Q",TEXT(MATCH($C86,'2018-08'!$C$2:$C$100,0)+1,0)))="",INDIRECT(CONCATENATE("'2018-07'!Q",TEXT(MATCH($C86,'2018-07'!$C$2:$C$100,0)+1,0)))="",AND(INDIRECT(CONCATENATE("'2018-08'!Q",TEXT(MATCH($C86,'2018-08'!$C$2:$C$100,0)+1,0)))="",INDIRECT(CONCATENATE("'2018-07'!Q",TEXT(MATCH($C86,'2018-07'!$C$2:$C$100,0)+1,0)))="")),"Н/Д",INDIRECT(CONCATENATE("'2018-08'!Q",TEXT(MATCH($C86,'2018-08'!$C$2:$C$100,0)+1,0)))-INDIRECT(CONCATENATE("'2018-07'!Q",TEXT(MATCH($C86,'2018-07'!$C$2:$C$100,0)+1,0))))</f>
        <v>16018798.75</v>
      </c>
      <c r="R86" s="17">
        <f ca="1">IF(OR(INDIRECT(CONCATENATE("'2018-08'!R",TEXT(MATCH($C86,'2018-08'!$C$2:$C$100,0)+1,0)))="",INDIRECT(CONCATENATE("'2018-07'!R",TEXT(MATCH($C86,'2018-07'!$C$2:$C$100,0)+1,0)))="",AND(INDIRECT(CONCATENATE("'2018-08'!R",TEXT(MATCH($C86,'2018-08'!$C$2:$C$100,0)+1,0)))="",INDIRECT(CONCATENATE("'2018-07'!R",TEXT(MATCH($C86,'2018-07'!$C$2:$C$100,0)+1,0)))="")),"Н/Д",INDIRECT(CONCATENATE("'2018-08'!R",TEXT(MATCH($C86,'2018-08'!$C$2:$C$100,0)+1,0)))-INDIRECT(CONCATENATE("'2018-07'!R",TEXT(MATCH($C86,'2018-07'!$C$2:$C$100,0)+1,0))))</f>
        <v>313721567.91000009</v>
      </c>
      <c r="S86" s="17">
        <f ca="1">IF(OR(INDIRECT(CONCATENATE("'2018-08'!S",TEXT(MATCH($C86,'2018-08'!$C$2:$C$100,0)+1,0)))="",INDIRECT(CONCATENATE("'2018-07'!S",TEXT(MATCH($C86,'2018-07'!$C$2:$C$100,0)+1,0)))="",AND(INDIRECT(CONCATENATE("'2018-08'!S",TEXT(MATCH($C86,'2018-08'!$C$2:$C$100,0)+1,0)))="",INDIRECT(CONCATENATE("'2018-07'!S",TEXT(MATCH($C86,'2018-07'!$C$2:$C$100,0)+1,0)))="")),"Н/Д",INDIRECT(CONCATENATE("'2018-08'!S",TEXT(MATCH($C86,'2018-08'!$C$2:$C$100,0)+1,0)))-INDIRECT(CONCATENATE("'2018-07'!S",TEXT(MATCH($C86,'2018-07'!$C$2:$C$100,0)+1,0))))</f>
        <v>0</v>
      </c>
      <c r="T86" s="17">
        <f ca="1">IF(OR(INDIRECT(CONCATENATE("'2018-08'!T",TEXT(MATCH($C86,'2018-08'!$C$2:$C$100,0)+1,0)))="",INDIRECT(CONCATENATE("'2018-07'!T",TEXT(MATCH($C86,'2018-07'!$C$2:$C$100,0)+1,0)))="",AND(INDIRECT(CONCATENATE("'2018-08'!T",TEXT(MATCH($C86,'2018-08'!$C$2:$C$100,0)+1,0)))="",INDIRECT(CONCATENATE("'2018-07'!T",TEXT(MATCH($C86,'2018-07'!$C$2:$C$100,0)+1,0)))="")),"Н/Д",INDIRECT(CONCATENATE("'2018-08'!T",TEXT(MATCH($C86,'2018-08'!$C$2:$C$100,0)+1,0)))-INDIRECT(CONCATENATE("'2018-07'!T",TEXT(MATCH($C86,'2018-07'!$C$2:$C$100,0)+1,0))))</f>
        <v>60419377.689999998</v>
      </c>
      <c r="U86" s="17">
        <f ca="1">IF(OR(INDIRECT(CONCATENATE("'2018-08'!U",TEXT(MATCH($C86,'2018-08'!$C$2:$C$100,0)+1,0)))="",INDIRECT(CONCATENATE("'2018-07'!U",TEXT(MATCH($C86,'2018-07'!$C$2:$C$100,0)+1,0)))="",AND(INDIRECT(CONCATENATE("'2018-08'!U",TEXT(MATCH($C86,'2018-08'!$C$2:$C$100,0)+1,0)))="",INDIRECT(CONCATENATE("'2018-07'!U",TEXT(MATCH($C86,'2018-07'!$C$2:$C$100,0)+1,0)))="")),"Н/Д",INDIRECT(CONCATENATE("'2018-08'!U",TEXT(MATCH($C86,'2018-08'!$C$2:$C$100,0)+1,0)))-INDIRECT(CONCATENATE("'2018-07'!U",TEXT(MATCH($C86,'2018-07'!$C$2:$C$100,0)+1,0))))</f>
        <v>31824960.170000002</v>
      </c>
      <c r="V86" s="17">
        <f ca="1">IF(OR(INDIRECT(CONCATENATE("'2018-08'!V",TEXT(MATCH($C86,'2018-08'!$C$2:$C$100,0)+1,0)))="",INDIRECT(CONCATENATE("'2018-07'!V",TEXT(MATCH($C86,'2018-07'!$C$2:$C$100,0)+1,0)))="",AND(INDIRECT(CONCATENATE("'2018-08'!V",TEXT(MATCH($C86,'2018-08'!$C$2:$C$100,0)+1,0)))="",INDIRECT(CONCATENATE("'2018-07'!V",TEXT(MATCH($C86,'2018-07'!$C$2:$C$100,0)+1,0)))="")),"Н/Д",INDIRECT(CONCATENATE("'2018-08'!V",TEXT(MATCH($C86,'2018-08'!$C$2:$C$100,0)+1,0)))-INDIRECT(CONCATENATE("'2018-07'!V",TEXT(MATCH($C86,'2018-07'!$C$2:$C$100,0)+1,0))))</f>
        <v>10780808594.639999</v>
      </c>
      <c r="W86" s="17">
        <f ca="1">IF(OR(INDIRECT(CONCATENATE("'2018-08'!W",TEXT(MATCH($C86,'2018-08'!$C$2:$C$100,0)+1,0)))="",INDIRECT(CONCATENATE("'2018-07'!W",TEXT(MATCH($C86,'2018-07'!$C$2:$C$100,0)+1,0)))="",AND(INDIRECT(CONCATENATE("'2018-08'!W",TEXT(MATCH($C86,'2018-08'!$C$2:$C$100,0)+1,0)))="",INDIRECT(CONCATENATE("'2018-07'!W",TEXT(MATCH($C86,'2018-07'!$C$2:$C$100,0)+1,0)))="")),"Н/Д",INDIRECT(CONCATENATE("'2018-08'!W",TEXT(MATCH($C86,'2018-08'!$C$2:$C$100,0)+1,0)))-INDIRECT(CONCATENATE("'2018-07'!W",TEXT(MATCH($C86,'2018-07'!$C$2:$C$100,0)+1,0))))</f>
        <v>40967457013.649994</v>
      </c>
    </row>
    <row r="87" spans="1:23" x14ac:dyDescent="0.25">
      <c r="A87" s="2" t="s">
        <v>107</v>
      </c>
      <c r="B87" s="2" t="s">
        <v>114</v>
      </c>
      <c r="C87" s="15">
        <v>60000000</v>
      </c>
      <c r="D87" s="2" t="s">
        <v>211</v>
      </c>
      <c r="E87" s="17">
        <f ca="1">IF(OR(INDIRECT(CONCATENATE("'2018-08'!E",TEXT(MATCH($C87,'2018-08'!$C$2:$C$100,0)+1,0)))="",INDIRECT(CONCATENATE("'2018-07'!E",TEXT(MATCH($C87,'2018-07'!$C$2:$C$100,0)+1,0)))="",AND(INDIRECT(CONCATENATE("'2018-08'!E",TEXT(MATCH($C87,'2018-08'!$C$2:$C$100,0)+1,0)))="",INDIRECT(CONCATENATE("'2018-07'!E",TEXT(MATCH($C87,'2018-07'!$C$2:$C$100,0)+1,0)))="")),"Н/Д",INDIRECT(CONCATENATE("'2018-08'!E",TEXT(MATCH($C87,'2018-08'!$C$2:$C$100,0)+1,0)))-INDIRECT(CONCATENATE("'2018-07'!E",TEXT(MATCH($C87,'2018-07'!$C$2:$C$100,0)+1,0))))</f>
        <v>22208746069.37999</v>
      </c>
      <c r="F87" s="17">
        <f ca="1">IF(OR(INDIRECT(CONCATENATE("'2018-08'!F",TEXT(MATCH($C87,'2018-08'!$C$2:$C$100,0)+1,0)))="",INDIRECT(CONCATENATE("'2018-07'!F",TEXT(MATCH($C87,'2018-07'!$C$2:$C$100,0)+1,0)))="",AND(INDIRECT(CONCATENATE("'2018-08'!F",TEXT(MATCH($C87,'2018-08'!$C$2:$C$100,0)+1,0)))="",INDIRECT(CONCATENATE("'2018-07'!F",TEXT(MATCH($C87,'2018-07'!$C$2:$C$100,0)+1,0)))="")),"Н/Д",INDIRECT(CONCATENATE("'2018-08'!F",TEXT(MATCH($C87,'2018-08'!$C$2:$C$100,0)+1,0)))-INDIRECT(CONCATENATE("'2018-07'!F",TEXT(MATCH($C87,'2018-07'!$C$2:$C$100,0)+1,0))))</f>
        <v>19637647342.76001</v>
      </c>
      <c r="G87" s="17">
        <f ca="1">IF(OR(INDIRECT(CONCATENATE("'2018-08'!G",TEXT(MATCH($C87,'2018-08'!$C$2:$C$100,0)+1,0)))="",INDIRECT(CONCATENATE("'2018-07'!G",TEXT(MATCH($C87,'2018-07'!$C$2:$C$100,0)+1,0)))="",AND(INDIRECT(CONCATENATE("'2018-08'!G",TEXT(MATCH($C87,'2018-08'!$C$2:$C$100,0)+1,0)))="",INDIRECT(CONCATENATE("'2018-07'!G",TEXT(MATCH($C87,'2018-07'!$C$2:$C$100,0)+1,0)))="")),"Н/Д",INDIRECT(CONCATENATE("'2018-08'!G",TEXT(MATCH($C87,'2018-08'!$C$2:$C$100,0)+1,0)))-INDIRECT(CONCATENATE("'2018-07'!G",TEXT(MATCH($C87,'2018-07'!$C$2:$C$100,0)+1,0))))</f>
        <v>4548771520.0699997</v>
      </c>
      <c r="H87" s="17">
        <f ca="1">IF(OR(INDIRECT(CONCATENATE("'2018-08'!H",TEXT(MATCH($C87,'2018-08'!$C$2:$C$100,0)+1,0)))="",INDIRECT(CONCATENATE("'2018-07'!H",TEXT(MATCH($C87,'2018-07'!$C$2:$C$100,0)+1,0)))="",AND(INDIRECT(CONCATENATE("'2018-08'!H",TEXT(MATCH($C87,'2018-08'!$C$2:$C$100,0)+1,0)))="",INDIRECT(CONCATENATE("'2018-07'!H",TEXT(MATCH($C87,'2018-07'!$C$2:$C$100,0)+1,0)))="")),"Н/Д",INDIRECT(CONCATENATE("'2018-08'!H",TEXT(MATCH($C87,'2018-08'!$C$2:$C$100,0)+1,0)))-INDIRECT(CONCATENATE("'2018-07'!H",TEXT(MATCH($C87,'2018-07'!$C$2:$C$100,0)+1,0))))</f>
        <v>5701577243.1100006</v>
      </c>
      <c r="I87" s="17">
        <f ca="1">IF(OR(INDIRECT(CONCATENATE("'2018-08'!I",TEXT(MATCH($C87,'2018-08'!$C$2:$C$100,0)+1,0)))="",INDIRECT(CONCATENATE("'2018-07'!I",TEXT(MATCH($C87,'2018-07'!$C$2:$C$100,0)+1,0)))="",AND(INDIRECT(CONCATENATE("'2018-08'!I",TEXT(MATCH($C87,'2018-08'!$C$2:$C$100,0)+1,0)))="",INDIRECT(CONCATENATE("'2018-07'!I",TEXT(MATCH($C87,'2018-07'!$C$2:$C$100,0)+1,0)))="")),"Н/Д",INDIRECT(CONCATENATE("'2018-08'!I",TEXT(MATCH($C87,'2018-08'!$C$2:$C$100,0)+1,0)))-INDIRECT(CONCATENATE("'2018-07'!I",TEXT(MATCH($C87,'2018-07'!$C$2:$C$100,0)+1,0))))</f>
        <v>1648756682.29</v>
      </c>
      <c r="J87" s="17" t="str">
        <f ca="1">IF(OR(INDIRECT(CONCATENATE("'2018-08'!J",TEXT(MATCH($C87,'2018-08'!$C$2:$C$100,0)+1,0)))="",INDIRECT(CONCATENATE("'2018-07'!J",TEXT(MATCH($C87,'2018-07'!$C$2:$C$100,0)+1,0)))="",AND(INDIRECT(CONCATENATE("'2018-08'!J",TEXT(MATCH($C87,'2018-08'!$C$2:$C$100,0)+1,0)))="",INDIRECT(CONCATENATE("'2018-07'!J",TEXT(MATCH($C87,'2018-07'!$C$2:$C$100,0)+1,0)))="")),"Н/Д",INDIRECT(CONCATENATE("'2018-08'!J",TEXT(MATCH($C87,'2018-08'!$C$2:$C$100,0)+1,0)))-INDIRECT(CONCATENATE("'2018-07'!J",TEXT(MATCH($C87,'2018-07'!$C$2:$C$100,0)+1,0))))</f>
        <v>Н/Д</v>
      </c>
      <c r="K87" s="17">
        <f ca="1">IF(OR(INDIRECT(CONCATENATE("'2018-08'!K",TEXT(MATCH($C87,'2018-08'!$C$2:$C$100,0)+1,0)))="",INDIRECT(CONCATENATE("'2018-07'!K",TEXT(MATCH($C87,'2018-07'!$C$2:$C$100,0)+1,0)))="",AND(INDIRECT(CONCATENATE("'2018-08'!K",TEXT(MATCH($C87,'2018-08'!$C$2:$C$100,0)+1,0)))="",INDIRECT(CONCATENATE("'2018-07'!K",TEXT(MATCH($C87,'2018-07'!$C$2:$C$100,0)+1,0)))="")),"Н/Д",INDIRECT(CONCATENATE("'2018-08'!K",TEXT(MATCH($C87,'2018-08'!$C$2:$C$100,0)+1,0)))-INDIRECT(CONCATENATE("'2018-07'!K",TEXT(MATCH($C87,'2018-07'!$C$2:$C$100,0)+1,0))))</f>
        <v>2442494596.4400005</v>
      </c>
      <c r="L87" s="17">
        <f ca="1">IF(OR(INDIRECT(CONCATENATE("'2018-08'!L",TEXT(MATCH($C87,'2018-08'!$C$2:$C$100,0)+1,0)))="",INDIRECT(CONCATENATE("'2018-07'!L",TEXT(MATCH($C87,'2018-07'!$C$2:$C$100,0)+1,0)))="",AND(INDIRECT(CONCATENATE("'2018-08'!L",TEXT(MATCH($C87,'2018-08'!$C$2:$C$100,0)+1,0)))="",INDIRECT(CONCATENATE("'2018-07'!L",TEXT(MATCH($C87,'2018-07'!$C$2:$C$100,0)+1,0)))="")),"Н/Д",INDIRECT(CONCATENATE("'2018-08'!L",TEXT(MATCH($C87,'2018-08'!$C$2:$C$100,0)+1,0)))-INDIRECT(CONCATENATE("'2018-07'!L",TEXT(MATCH($C87,'2018-07'!$C$2:$C$100,0)+1,0))))</f>
        <v>4623886664.6700001</v>
      </c>
      <c r="M87" s="17">
        <f ca="1">IF(OR(INDIRECT(CONCATENATE("'2018-08'!M",TEXT(MATCH($C87,'2018-08'!$C$2:$C$100,0)+1,0)))="",INDIRECT(CONCATENATE("'2018-07'!M",TEXT(MATCH($C87,'2018-07'!$C$2:$C$100,0)+1,0)))="",AND(INDIRECT(CONCATENATE("'2018-08'!M",TEXT(MATCH($C87,'2018-08'!$C$2:$C$100,0)+1,0)))="",INDIRECT(CONCATENATE("'2018-07'!M",TEXT(MATCH($C87,'2018-07'!$C$2:$C$100,0)+1,0)))="")),"Н/Д",INDIRECT(CONCATENATE("'2018-08'!M",TEXT(MATCH($C87,'2018-08'!$C$2:$C$100,0)+1,0)))-INDIRECT(CONCATENATE("'2018-07'!M",TEXT(MATCH($C87,'2018-07'!$C$2:$C$100,0)+1,0))))</f>
        <v>30361412.399999976</v>
      </c>
      <c r="N87" s="17">
        <f ca="1">IF(OR(INDIRECT(CONCATENATE("'2018-08'!N",TEXT(MATCH($C87,'2018-08'!$C$2:$C$100,0)+1,0)))="",INDIRECT(CONCATENATE("'2018-07'!N",TEXT(MATCH($C87,'2018-07'!$C$2:$C$100,0)+1,0)))="",AND(INDIRECT(CONCATENATE("'2018-08'!N",TEXT(MATCH($C87,'2018-08'!$C$2:$C$100,0)+1,0)))="",INDIRECT(CONCATENATE("'2018-07'!N",TEXT(MATCH($C87,'2018-07'!$C$2:$C$100,0)+1,0)))="")),"Н/Д",INDIRECT(CONCATENATE("'2018-08'!N",TEXT(MATCH($C87,'2018-08'!$C$2:$C$100,0)+1,0)))-INDIRECT(CONCATENATE("'2018-07'!NE",TEXT(MATCH($C87,'2018-07'!$C$2:$C$100,0)+1,0))))</f>
        <v>718833535.58000004</v>
      </c>
      <c r="O87" s="17">
        <f ca="1">IF(OR(INDIRECT(CONCATENATE("'2018-08'!O",TEXT(MATCH($C87,'2018-08'!$C$2:$C$100,0)+1,0)))="",INDIRECT(CONCATENATE("'2018-07'!O",TEXT(MATCH($C87,'2018-07'!$C$2:$C$100,0)+1,0)))="",AND(INDIRECT(CONCATENATE("'2018-08'!O",TEXT(MATCH($C87,'2018-08'!$C$2:$C$100,0)+1,0)))="",INDIRECT(CONCATENATE("'2018-07'!O",TEXT(MATCH($C87,'2018-07'!$C$2:$C$100,0)+1,0)))="")),"Н/Д",INDIRECT(CONCATENATE("'2018-08'!O",TEXT(MATCH($C87,'2018-08'!$C$2:$C$100,0)+1,0)))-INDIRECT(CONCATENATE("'2018-07'!O",TEXT(MATCH($C87,'2018-07'!$C$2:$C$100,0)+1,0))))</f>
        <v>614754.32999999984</v>
      </c>
      <c r="P87" s="17">
        <f ca="1">IF(OR(INDIRECT(CONCATENATE("'2018-08'!P",TEXT(MATCH($C87,'2018-08'!$C$2:$C$100,0)+1,0)))="",INDIRECT(CONCATENATE("'2018-07'!P",TEXT(MATCH($C87,'2018-07'!$C$2:$C$100,0)+1,0)))="",AND(INDIRECT(CONCATENATE("'2018-08'!P",TEXT(MATCH($C87,'2018-08'!$C$2:$C$100,0)+1,0)))="",INDIRECT(CONCATENATE("'2018-07'!P",TEXT(MATCH($C87,'2018-07'!$C$2:$C$100,0)+1,0)))="")),"Н/Д",INDIRECT(CONCATENATE("'2018-08'!P",TEXT(MATCH($C87,'2018-08'!$C$2:$C$100,0)+1,0)))-INDIRECT(CONCATENATE("'2018-07'!P",TEXT(MATCH($C87,'2018-07'!$C$2:$C$100,0)+1,0))))</f>
        <v>227160268.69000006</v>
      </c>
      <c r="Q87" s="17">
        <f ca="1">IF(OR(INDIRECT(CONCATENATE("'2018-08'!Q",TEXT(MATCH($C87,'2018-08'!$C$2:$C$100,0)+1,0)))="",INDIRECT(CONCATENATE("'2018-07'!Q",TEXT(MATCH($C87,'2018-07'!$C$2:$C$100,0)+1,0)))="",AND(INDIRECT(CONCATENATE("'2018-08'!Q",TEXT(MATCH($C87,'2018-08'!$C$2:$C$100,0)+1,0)))="",INDIRECT(CONCATENATE("'2018-07'!Q",TEXT(MATCH($C87,'2018-07'!$C$2:$C$100,0)+1,0)))="")),"Н/Д",INDIRECT(CONCATENATE("'2018-08'!Q",TEXT(MATCH($C87,'2018-08'!$C$2:$C$100,0)+1,0)))-INDIRECT(CONCATENATE("'2018-07'!Q",TEXT(MATCH($C87,'2018-07'!$C$2:$C$100,0)+1,0))))</f>
        <v>14781789.030000001</v>
      </c>
      <c r="R87" s="17">
        <f ca="1">IF(OR(INDIRECT(CONCATENATE("'2018-08'!R",TEXT(MATCH($C87,'2018-08'!$C$2:$C$100,0)+1,0)))="",INDIRECT(CONCATENATE("'2018-07'!R",TEXT(MATCH($C87,'2018-07'!$C$2:$C$100,0)+1,0)))="",AND(INDIRECT(CONCATENATE("'2018-08'!R",TEXT(MATCH($C87,'2018-08'!$C$2:$C$100,0)+1,0)))="",INDIRECT(CONCATENATE("'2018-07'!R",TEXT(MATCH($C87,'2018-07'!$C$2:$C$100,0)+1,0)))="")),"Н/Д",INDIRECT(CONCATENATE("'2018-08'!R",TEXT(MATCH($C87,'2018-08'!$C$2:$C$100,0)+1,0)))-INDIRECT(CONCATENATE("'2018-07'!R",TEXT(MATCH($C87,'2018-07'!$C$2:$C$100,0)+1,0))))</f>
        <v>89032447.710000038</v>
      </c>
      <c r="S87" s="17">
        <f ca="1">IF(OR(INDIRECT(CONCATENATE("'2018-08'!S",TEXT(MATCH($C87,'2018-08'!$C$2:$C$100,0)+1,0)))="",INDIRECT(CONCATENATE("'2018-07'!S",TEXT(MATCH($C87,'2018-07'!$C$2:$C$100,0)+1,0)))="",AND(INDIRECT(CONCATENATE("'2018-08'!S",TEXT(MATCH($C87,'2018-08'!$C$2:$C$100,0)+1,0)))="",INDIRECT(CONCATENATE("'2018-07'!S",TEXT(MATCH($C87,'2018-07'!$C$2:$C$100,0)+1,0)))="")),"Н/Д",INDIRECT(CONCATENATE("'2018-08'!S",TEXT(MATCH($C87,'2018-08'!$C$2:$C$100,0)+1,0)))-INDIRECT(CONCATENATE("'2018-07'!S",TEXT(MATCH($C87,'2018-07'!$C$2:$C$100,0)+1,0))))</f>
        <v>611831.14000000013</v>
      </c>
      <c r="T87" s="17">
        <f ca="1">IF(OR(INDIRECT(CONCATENATE("'2018-08'!T",TEXT(MATCH($C87,'2018-08'!$C$2:$C$100,0)+1,0)))="",INDIRECT(CONCATENATE("'2018-07'!T",TEXT(MATCH($C87,'2018-07'!$C$2:$C$100,0)+1,0)))="",AND(INDIRECT(CONCATENATE("'2018-08'!T",TEXT(MATCH($C87,'2018-08'!$C$2:$C$100,0)+1,0)))="",INDIRECT(CONCATENATE("'2018-07'!T",TEXT(MATCH($C87,'2018-07'!$C$2:$C$100,0)+1,0)))="")),"Н/Д",INDIRECT(CONCATENATE("'2018-08'!T",TEXT(MATCH($C87,'2018-08'!$C$2:$C$100,0)+1,0)))-INDIRECT(CONCATENATE("'2018-07'!T",TEXT(MATCH($C87,'2018-07'!$C$2:$C$100,0)+1,0))))</f>
        <v>184423967.42000008</v>
      </c>
      <c r="U87" s="17">
        <f ca="1">IF(OR(INDIRECT(CONCATENATE("'2018-08'!U",TEXT(MATCH($C87,'2018-08'!$C$2:$C$100,0)+1,0)))="",INDIRECT(CONCATENATE("'2018-07'!U",TEXT(MATCH($C87,'2018-07'!$C$2:$C$100,0)+1,0)))="",AND(INDIRECT(CONCATENATE("'2018-08'!U",TEXT(MATCH($C87,'2018-08'!$C$2:$C$100,0)+1,0)))="",INDIRECT(CONCATENATE("'2018-07'!U",TEXT(MATCH($C87,'2018-07'!$C$2:$C$100,0)+1,0)))="")),"Н/Д",INDIRECT(CONCATENATE("'2018-08'!U",TEXT(MATCH($C87,'2018-08'!$C$2:$C$100,0)+1,0)))-INDIRECT(CONCATENATE("'2018-07'!U",TEXT(MATCH($C87,'2018-07'!$C$2:$C$100,0)+1,0))))</f>
        <v>2284222.7299999967</v>
      </c>
      <c r="V87" s="17">
        <f ca="1">IF(OR(INDIRECT(CONCATENATE("'2018-08'!V",TEXT(MATCH($C87,'2018-08'!$C$2:$C$100,0)+1,0)))="",INDIRECT(CONCATENATE("'2018-07'!V",TEXT(MATCH($C87,'2018-07'!$C$2:$C$100,0)+1,0)))="",AND(INDIRECT(CONCATENATE("'2018-08'!V",TEXT(MATCH($C87,'2018-08'!$C$2:$C$100,0)+1,0)))="",INDIRECT(CONCATENATE("'2018-07'!V",TEXT(MATCH($C87,'2018-07'!$C$2:$C$100,0)+1,0)))="")),"Н/Д",INDIRECT(CONCATENATE("'2018-08'!V",TEXT(MATCH($C87,'2018-08'!$C$2:$C$100,0)+1,0)))-INDIRECT(CONCATENATE("'2018-07'!V",TEXT(MATCH($C87,'2018-07'!$C$2:$C$100,0)+1,0))))</f>
        <v>2571098726.6199989</v>
      </c>
      <c r="W87" s="17">
        <f ca="1">IF(OR(INDIRECT(CONCATENATE("'2018-08'!W",TEXT(MATCH($C87,'2018-08'!$C$2:$C$100,0)+1,0)))="",INDIRECT(CONCATENATE("'2018-07'!W",TEXT(MATCH($C87,'2018-07'!$C$2:$C$100,0)+1,0)))="",AND(INDIRECT(CONCATENATE("'2018-08'!W",TEXT(MATCH($C87,'2018-08'!$C$2:$C$100,0)+1,0)))="",INDIRECT(CONCATENATE("'2018-07'!W",TEXT(MATCH($C87,'2018-07'!$C$2:$C$100,0)+1,0)))="")),"Н/Д",INDIRECT(CONCATENATE("'2018-08'!W",TEXT(MATCH($C87,'2018-08'!$C$2:$C$100,0)+1,0)))-INDIRECT(CONCATENATE("'2018-07'!W",TEXT(MATCH($C87,'2018-07'!$C$2:$C$100,0)+1,0))))</f>
        <v>64042915099.449951</v>
      </c>
    </row>
    <row r="88" spans="1:23" x14ac:dyDescent="0.25">
      <c r="A88" s="2" t="s">
        <v>107</v>
      </c>
      <c r="B88" s="2" t="s">
        <v>115</v>
      </c>
      <c r="C88" s="15">
        <v>67000000</v>
      </c>
      <c r="D88" s="2" t="s">
        <v>211</v>
      </c>
      <c r="E88" s="17">
        <f ca="1">IF(OR(INDIRECT(CONCATENATE("'2018-08'!E",TEXT(MATCH($C88,'2018-08'!$C$2:$C$100,0)+1,0)))="",INDIRECT(CONCATENATE("'2018-07'!E",TEXT(MATCH($C88,'2018-07'!$C$2:$C$100,0)+1,0)))="",AND(INDIRECT(CONCATENATE("'2018-08'!E",TEXT(MATCH($C88,'2018-08'!$C$2:$C$100,0)+1,0)))="",INDIRECT(CONCATENATE("'2018-07'!E",TEXT(MATCH($C88,'2018-07'!$C$2:$C$100,0)+1,0)))="")),"Н/Д",INDIRECT(CONCATENATE("'2018-08'!E",TEXT(MATCH($C88,'2018-08'!$C$2:$C$100,0)+1,0)))-INDIRECT(CONCATENATE("'2018-07'!E",TEXT(MATCH($C88,'2018-07'!$C$2:$C$100,0)+1,0))))</f>
        <v>3370505912.8299999</v>
      </c>
      <c r="F88" s="17">
        <f ca="1">IF(OR(INDIRECT(CONCATENATE("'2018-08'!F",TEXT(MATCH($C88,'2018-08'!$C$2:$C$100,0)+1,0)))="",INDIRECT(CONCATENATE("'2018-07'!F",TEXT(MATCH($C88,'2018-07'!$C$2:$C$100,0)+1,0)))="",AND(INDIRECT(CONCATENATE("'2018-08'!F",TEXT(MATCH($C88,'2018-08'!$C$2:$C$100,0)+1,0)))="",INDIRECT(CONCATENATE("'2018-07'!F",TEXT(MATCH($C88,'2018-07'!$C$2:$C$100,0)+1,0)))="")),"Н/Д",INDIRECT(CONCATENATE("'2018-08'!F",TEXT(MATCH($C88,'2018-08'!$C$2:$C$100,0)+1,0)))-INDIRECT(CONCATENATE("'2018-07'!F",TEXT(MATCH($C88,'2018-07'!$C$2:$C$100,0)+1,0))))</f>
        <v>1479250551.1499996</v>
      </c>
      <c r="G88" s="17">
        <f ca="1">IF(OR(INDIRECT(CONCATENATE("'2018-08'!G",TEXT(MATCH($C88,'2018-08'!$C$2:$C$100,0)+1,0)))="",INDIRECT(CONCATENATE("'2018-07'!G",TEXT(MATCH($C88,'2018-07'!$C$2:$C$100,0)+1,0)))="",AND(INDIRECT(CONCATENATE("'2018-08'!G",TEXT(MATCH($C88,'2018-08'!$C$2:$C$100,0)+1,0)))="",INDIRECT(CONCATENATE("'2018-07'!G",TEXT(MATCH($C88,'2018-07'!$C$2:$C$100,0)+1,0)))="")),"Н/Д",INDIRECT(CONCATENATE("'2018-08'!G",TEXT(MATCH($C88,'2018-08'!$C$2:$C$100,0)+1,0)))-INDIRECT(CONCATENATE("'2018-07'!G",TEXT(MATCH($C88,'2018-07'!$C$2:$C$100,0)+1,0))))</f>
        <v>184895605.35000002</v>
      </c>
      <c r="H88" s="17">
        <f ca="1">IF(OR(INDIRECT(CONCATENATE("'2018-08'!H",TEXT(MATCH($C88,'2018-08'!$C$2:$C$100,0)+1,0)))="",INDIRECT(CONCATENATE("'2018-07'!H",TEXT(MATCH($C88,'2018-07'!$C$2:$C$100,0)+1,0)))="",AND(INDIRECT(CONCATENATE("'2018-08'!H",TEXT(MATCH($C88,'2018-08'!$C$2:$C$100,0)+1,0)))="",INDIRECT(CONCATENATE("'2018-07'!H",TEXT(MATCH($C88,'2018-07'!$C$2:$C$100,0)+1,0)))="")),"Н/Д",INDIRECT(CONCATENATE("'2018-08'!H",TEXT(MATCH($C88,'2018-08'!$C$2:$C$100,0)+1,0)))-INDIRECT(CONCATENATE("'2018-07'!H",TEXT(MATCH($C88,'2018-07'!$C$2:$C$100,0)+1,0))))</f>
        <v>717916331.42000008</v>
      </c>
      <c r="I88" s="17">
        <f ca="1">IF(OR(INDIRECT(CONCATENATE("'2018-08'!I",TEXT(MATCH($C88,'2018-08'!$C$2:$C$100,0)+1,0)))="",INDIRECT(CONCATENATE("'2018-07'!I",TEXT(MATCH($C88,'2018-07'!$C$2:$C$100,0)+1,0)))="",AND(INDIRECT(CONCATENATE("'2018-08'!I",TEXT(MATCH($C88,'2018-08'!$C$2:$C$100,0)+1,0)))="",INDIRECT(CONCATENATE("'2018-07'!I",TEXT(MATCH($C88,'2018-07'!$C$2:$C$100,0)+1,0)))="")),"Н/Д",INDIRECT(CONCATENATE("'2018-08'!I",TEXT(MATCH($C88,'2018-08'!$C$2:$C$100,0)+1,0)))-INDIRECT(CONCATENATE("'2018-07'!I",TEXT(MATCH($C88,'2018-07'!$C$2:$C$100,0)+1,0))))</f>
        <v>54764745.669999957</v>
      </c>
      <c r="J88" s="17" t="str">
        <f ca="1">IF(OR(INDIRECT(CONCATENATE("'2018-08'!J",TEXT(MATCH($C88,'2018-08'!$C$2:$C$100,0)+1,0)))="",INDIRECT(CONCATENATE("'2018-07'!J",TEXT(MATCH($C88,'2018-07'!$C$2:$C$100,0)+1,0)))="",AND(INDIRECT(CONCATENATE("'2018-08'!J",TEXT(MATCH($C88,'2018-08'!$C$2:$C$100,0)+1,0)))="",INDIRECT(CONCATENATE("'2018-07'!J",TEXT(MATCH($C88,'2018-07'!$C$2:$C$100,0)+1,0)))="")),"Н/Д",INDIRECT(CONCATENATE("'2018-08'!J",TEXT(MATCH($C88,'2018-08'!$C$2:$C$100,0)+1,0)))-INDIRECT(CONCATENATE("'2018-07'!J",TEXT(MATCH($C88,'2018-07'!$C$2:$C$100,0)+1,0))))</f>
        <v>Н/Д</v>
      </c>
      <c r="K88" s="17">
        <f ca="1">IF(OR(INDIRECT(CONCATENATE("'2018-08'!K",TEXT(MATCH($C88,'2018-08'!$C$2:$C$100,0)+1,0)))="",INDIRECT(CONCATENATE("'2018-07'!K",TEXT(MATCH($C88,'2018-07'!$C$2:$C$100,0)+1,0)))="",AND(INDIRECT(CONCATENATE("'2018-08'!K",TEXT(MATCH($C88,'2018-08'!$C$2:$C$100,0)+1,0)))="",INDIRECT(CONCATENATE("'2018-07'!K",TEXT(MATCH($C88,'2018-07'!$C$2:$C$100,0)+1,0)))="")),"Н/Д",INDIRECT(CONCATENATE("'2018-08'!K",TEXT(MATCH($C88,'2018-08'!$C$2:$C$100,0)+1,0)))-INDIRECT(CONCATENATE("'2018-07'!K",TEXT(MATCH($C88,'2018-07'!$C$2:$C$100,0)+1,0))))</f>
        <v>248143088.60000002</v>
      </c>
      <c r="L88" s="17">
        <f ca="1">IF(OR(INDIRECT(CONCATENATE("'2018-08'!L",TEXT(MATCH($C88,'2018-08'!$C$2:$C$100,0)+1,0)))="",INDIRECT(CONCATENATE("'2018-07'!L",TEXT(MATCH($C88,'2018-07'!$C$2:$C$100,0)+1,0)))="",AND(INDIRECT(CONCATENATE("'2018-08'!L",TEXT(MATCH($C88,'2018-08'!$C$2:$C$100,0)+1,0)))="",INDIRECT(CONCATENATE("'2018-07'!L",TEXT(MATCH($C88,'2018-07'!$C$2:$C$100,0)+1,0)))="")),"Н/Д",INDIRECT(CONCATENATE("'2018-08'!L",TEXT(MATCH($C88,'2018-08'!$C$2:$C$100,0)+1,0)))-INDIRECT(CONCATENATE("'2018-07'!L",TEXT(MATCH($C88,'2018-07'!$C$2:$C$100,0)+1,0))))</f>
        <v>116038298.20000002</v>
      </c>
      <c r="M88" s="17">
        <f ca="1">IF(OR(INDIRECT(CONCATENATE("'2018-08'!M",TEXT(MATCH($C88,'2018-08'!$C$2:$C$100,0)+1,0)))="",INDIRECT(CONCATENATE("'2018-07'!M",TEXT(MATCH($C88,'2018-07'!$C$2:$C$100,0)+1,0)))="",AND(INDIRECT(CONCATENATE("'2018-08'!M",TEXT(MATCH($C88,'2018-08'!$C$2:$C$100,0)+1,0)))="",INDIRECT(CONCATENATE("'2018-07'!M",TEXT(MATCH($C88,'2018-07'!$C$2:$C$100,0)+1,0)))="")),"Н/Д",INDIRECT(CONCATENATE("'2018-08'!M",TEXT(MATCH($C88,'2018-08'!$C$2:$C$100,0)+1,0)))-INDIRECT(CONCATENATE("'2018-07'!M",TEXT(MATCH($C88,'2018-07'!$C$2:$C$100,0)+1,0))))</f>
        <v>1542238.1400000006</v>
      </c>
      <c r="N88" s="17">
        <f ca="1">IF(OR(INDIRECT(CONCATENATE("'2018-08'!N",TEXT(MATCH($C88,'2018-08'!$C$2:$C$100,0)+1,0)))="",INDIRECT(CONCATENATE("'2018-07'!N",TEXT(MATCH($C88,'2018-07'!$C$2:$C$100,0)+1,0)))="",AND(INDIRECT(CONCATENATE("'2018-08'!N",TEXT(MATCH($C88,'2018-08'!$C$2:$C$100,0)+1,0)))="",INDIRECT(CONCATENATE("'2018-07'!N",TEXT(MATCH($C88,'2018-07'!$C$2:$C$100,0)+1,0)))="")),"Н/Д",INDIRECT(CONCATENATE("'2018-08'!N",TEXT(MATCH($C88,'2018-08'!$C$2:$C$100,0)+1,0)))-INDIRECT(CONCATENATE("'2018-07'!NE",TEXT(MATCH($C88,'2018-07'!$C$2:$C$100,0)+1,0))))</f>
        <v>82044865.200000003</v>
      </c>
      <c r="O88" s="17">
        <f ca="1">IF(OR(INDIRECT(CONCATENATE("'2018-08'!O",TEXT(MATCH($C88,'2018-08'!$C$2:$C$100,0)+1,0)))="",INDIRECT(CONCATENATE("'2018-07'!O",TEXT(MATCH($C88,'2018-07'!$C$2:$C$100,0)+1,0)))="",AND(INDIRECT(CONCATENATE("'2018-08'!O",TEXT(MATCH($C88,'2018-08'!$C$2:$C$100,0)+1,0)))="",INDIRECT(CONCATENATE("'2018-07'!O",TEXT(MATCH($C88,'2018-07'!$C$2:$C$100,0)+1,0)))="")),"Н/Д",INDIRECT(CONCATENATE("'2018-08'!O",TEXT(MATCH($C88,'2018-08'!$C$2:$C$100,0)+1,0)))-INDIRECT(CONCATENATE("'2018-07'!O",TEXT(MATCH($C88,'2018-07'!$C$2:$C$100,0)+1,0))))</f>
        <v>833145.08000000007</v>
      </c>
      <c r="P88" s="17">
        <f ca="1">IF(OR(INDIRECT(CONCATENATE("'2018-08'!P",TEXT(MATCH($C88,'2018-08'!$C$2:$C$100,0)+1,0)))="",INDIRECT(CONCATENATE("'2018-07'!P",TEXT(MATCH($C88,'2018-07'!$C$2:$C$100,0)+1,0)))="",AND(INDIRECT(CONCATENATE("'2018-08'!P",TEXT(MATCH($C88,'2018-08'!$C$2:$C$100,0)+1,0)))="",INDIRECT(CONCATENATE("'2018-07'!P",TEXT(MATCH($C88,'2018-07'!$C$2:$C$100,0)+1,0)))="")),"Н/Д",INDIRECT(CONCATENATE("'2018-08'!P",TEXT(MATCH($C88,'2018-08'!$C$2:$C$100,0)+1,0)))-INDIRECT(CONCATENATE("'2018-07'!P",TEXT(MATCH($C88,'2018-07'!$C$2:$C$100,0)+1,0))))</f>
        <v>76681188.079999983</v>
      </c>
      <c r="Q88" s="17">
        <f ca="1">IF(OR(INDIRECT(CONCATENATE("'2018-08'!Q",TEXT(MATCH($C88,'2018-08'!$C$2:$C$100,0)+1,0)))="",INDIRECT(CONCATENATE("'2018-07'!Q",TEXT(MATCH($C88,'2018-07'!$C$2:$C$100,0)+1,0)))="",AND(INDIRECT(CONCATENATE("'2018-08'!Q",TEXT(MATCH($C88,'2018-08'!$C$2:$C$100,0)+1,0)))="",INDIRECT(CONCATENATE("'2018-07'!Q",TEXT(MATCH($C88,'2018-07'!$C$2:$C$100,0)+1,0)))="")),"Н/Д",INDIRECT(CONCATENATE("'2018-08'!Q",TEXT(MATCH($C88,'2018-08'!$C$2:$C$100,0)+1,0)))-INDIRECT(CONCATENATE("'2018-07'!Q",TEXT(MATCH($C88,'2018-07'!$C$2:$C$100,0)+1,0))))</f>
        <v>3054432.0900000017</v>
      </c>
      <c r="R88" s="17">
        <f ca="1">IF(OR(INDIRECT(CONCATENATE("'2018-08'!R",TEXT(MATCH($C88,'2018-08'!$C$2:$C$100,0)+1,0)))="",INDIRECT(CONCATENATE("'2018-07'!R",TEXT(MATCH($C88,'2018-07'!$C$2:$C$100,0)+1,0)))="",AND(INDIRECT(CONCATENATE("'2018-08'!R",TEXT(MATCH($C88,'2018-08'!$C$2:$C$100,0)+1,0)))="",INDIRECT(CONCATENATE("'2018-07'!R",TEXT(MATCH($C88,'2018-07'!$C$2:$C$100,0)+1,0)))="")),"Н/Д",INDIRECT(CONCATENATE("'2018-08'!R",TEXT(MATCH($C88,'2018-08'!$C$2:$C$100,0)+1,0)))-INDIRECT(CONCATENATE("'2018-07'!R",TEXT(MATCH($C88,'2018-07'!$C$2:$C$100,0)+1,0))))</f>
        <v>14684405.700000003</v>
      </c>
      <c r="S88" s="17">
        <f ca="1">IF(OR(INDIRECT(CONCATENATE("'2018-08'!S",TEXT(MATCH($C88,'2018-08'!$C$2:$C$100,0)+1,0)))="",INDIRECT(CONCATENATE("'2018-07'!S",TEXT(MATCH($C88,'2018-07'!$C$2:$C$100,0)+1,0)))="",AND(INDIRECT(CONCATENATE("'2018-08'!S",TEXT(MATCH($C88,'2018-08'!$C$2:$C$100,0)+1,0)))="",INDIRECT(CONCATENATE("'2018-07'!S",TEXT(MATCH($C88,'2018-07'!$C$2:$C$100,0)+1,0)))="")),"Н/Д",INDIRECT(CONCATENATE("'2018-08'!S",TEXT(MATCH($C88,'2018-08'!$C$2:$C$100,0)+1,0)))-INDIRECT(CONCATENATE("'2018-07'!S",TEXT(MATCH($C88,'2018-07'!$C$2:$C$100,0)+1,0))))</f>
        <v>18000</v>
      </c>
      <c r="T88" s="17">
        <f ca="1">IF(OR(INDIRECT(CONCATENATE("'2018-08'!T",TEXT(MATCH($C88,'2018-08'!$C$2:$C$100,0)+1,0)))="",INDIRECT(CONCATENATE("'2018-07'!T",TEXT(MATCH($C88,'2018-07'!$C$2:$C$100,0)+1,0)))="",AND(INDIRECT(CONCATENATE("'2018-08'!T",TEXT(MATCH($C88,'2018-08'!$C$2:$C$100,0)+1,0)))="",INDIRECT(CONCATENATE("'2018-07'!T",TEXT(MATCH($C88,'2018-07'!$C$2:$C$100,0)+1,0)))="")),"Н/Д",INDIRECT(CONCATENATE("'2018-08'!T",TEXT(MATCH($C88,'2018-08'!$C$2:$C$100,0)+1,0)))-INDIRECT(CONCATENATE("'2018-07'!T",TEXT(MATCH($C88,'2018-07'!$C$2:$C$100,0)+1,0))))</f>
        <v>43286112.060000002</v>
      </c>
      <c r="U88" s="17">
        <f ca="1">IF(OR(INDIRECT(CONCATENATE("'2018-08'!U",TEXT(MATCH($C88,'2018-08'!$C$2:$C$100,0)+1,0)))="",INDIRECT(CONCATENATE("'2018-07'!U",TEXT(MATCH($C88,'2018-07'!$C$2:$C$100,0)+1,0)))="",AND(INDIRECT(CONCATENATE("'2018-08'!U",TEXT(MATCH($C88,'2018-08'!$C$2:$C$100,0)+1,0)))="",INDIRECT(CONCATENATE("'2018-07'!U",TEXT(MATCH($C88,'2018-07'!$C$2:$C$100,0)+1,0)))="")),"Н/Д",INDIRECT(CONCATENATE("'2018-08'!U",TEXT(MATCH($C88,'2018-08'!$C$2:$C$100,0)+1,0)))-INDIRECT(CONCATENATE("'2018-07'!U",TEXT(MATCH($C88,'2018-07'!$C$2:$C$100,0)+1,0))))</f>
        <v>4876059.4600000009</v>
      </c>
      <c r="V88" s="17">
        <f ca="1">IF(OR(INDIRECT(CONCATENATE("'2018-08'!V",TEXT(MATCH($C88,'2018-08'!$C$2:$C$100,0)+1,0)))="",INDIRECT(CONCATENATE("'2018-07'!V",TEXT(MATCH($C88,'2018-07'!$C$2:$C$100,0)+1,0)))="",AND(INDIRECT(CONCATENATE("'2018-08'!V",TEXT(MATCH($C88,'2018-08'!$C$2:$C$100,0)+1,0)))="",INDIRECT(CONCATENATE("'2018-07'!V",TEXT(MATCH($C88,'2018-07'!$C$2:$C$100,0)+1,0)))="")),"Н/Д",INDIRECT(CONCATENATE("'2018-08'!V",TEXT(MATCH($C88,'2018-08'!$C$2:$C$100,0)+1,0)))-INDIRECT(CONCATENATE("'2018-07'!V",TEXT(MATCH($C88,'2018-07'!$C$2:$C$100,0)+1,0))))</f>
        <v>1891255361.6799994</v>
      </c>
      <c r="W88" s="17">
        <f ca="1">IF(OR(INDIRECT(CONCATENATE("'2018-08'!W",TEXT(MATCH($C88,'2018-08'!$C$2:$C$100,0)+1,0)))="",INDIRECT(CONCATENATE("'2018-07'!W",TEXT(MATCH($C88,'2018-07'!$C$2:$C$100,0)+1,0)))="",AND(INDIRECT(CONCATENATE("'2018-08'!W",TEXT(MATCH($C88,'2018-08'!$C$2:$C$100,0)+1,0)))="",INDIRECT(CONCATENATE("'2018-07'!W",TEXT(MATCH($C88,'2018-07'!$C$2:$C$100,0)+1,0)))="")),"Н/Д",INDIRECT(CONCATENATE("'2018-08'!W",TEXT(MATCH($C88,'2018-08'!$C$2:$C$100,0)+1,0)))-INDIRECT(CONCATENATE("'2018-07'!W",TEXT(MATCH($C88,'2018-07'!$C$2:$C$100,0)+1,0))))</f>
        <v>8217644134.2299995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"/>
  <sheetViews>
    <sheetView zoomScale="85" zoomScaleNormal="85" workbookViewId="0"/>
  </sheetViews>
  <sheetFormatPr defaultRowHeight="15" x14ac:dyDescent="0.25"/>
  <cols>
    <col min="1" max="1" width="38.140625" bestFit="1" customWidth="1"/>
    <col min="2" max="2" width="43.140625" bestFit="1" customWidth="1"/>
    <col min="3" max="3" width="12.5703125" bestFit="1" customWidth="1"/>
    <col min="4" max="4" width="14.5703125" bestFit="1" customWidth="1"/>
    <col min="5" max="23" width="25.7109375" customWidth="1"/>
  </cols>
  <sheetData>
    <row r="1" spans="1:23" ht="120" x14ac:dyDescent="0.25">
      <c r="A1" s="4" t="s">
        <v>116</v>
      </c>
      <c r="B1" s="4" t="s">
        <v>117</v>
      </c>
      <c r="C1" s="4" t="s">
        <v>118</v>
      </c>
      <c r="D1" s="5" t="s">
        <v>19</v>
      </c>
      <c r="E1" s="2" t="s">
        <v>0</v>
      </c>
      <c r="F1" s="2" t="s">
        <v>1</v>
      </c>
      <c r="G1" s="2" t="s">
        <v>13</v>
      </c>
      <c r="H1" s="2" t="s">
        <v>16</v>
      </c>
      <c r="I1" s="2" t="s">
        <v>14</v>
      </c>
      <c r="J1" s="2" t="s">
        <v>9</v>
      </c>
      <c r="K1" s="2" t="s">
        <v>2</v>
      </c>
      <c r="L1" s="2" t="s">
        <v>17</v>
      </c>
      <c r="M1" s="2" t="s">
        <v>15</v>
      </c>
      <c r="N1" s="2" t="s">
        <v>10</v>
      </c>
      <c r="O1" s="2" t="s">
        <v>3</v>
      </c>
      <c r="P1" s="2" t="s">
        <v>4</v>
      </c>
      <c r="Q1" s="2" t="s">
        <v>11</v>
      </c>
      <c r="R1" s="2" t="s">
        <v>5</v>
      </c>
      <c r="S1" s="2" t="s">
        <v>12</v>
      </c>
      <c r="T1" s="2" t="s">
        <v>6</v>
      </c>
      <c r="U1" s="2" t="s">
        <v>7</v>
      </c>
      <c r="V1" s="2" t="s">
        <v>8</v>
      </c>
      <c r="W1" s="2" t="s">
        <v>18</v>
      </c>
    </row>
    <row r="2" spans="1:23" x14ac:dyDescent="0.25">
      <c r="A2" s="6" t="s">
        <v>21</v>
      </c>
      <c r="B2" s="6"/>
      <c r="C2" s="6">
        <v>1</v>
      </c>
      <c r="D2" s="6"/>
      <c r="E2" s="3">
        <v>557770012781.02002</v>
      </c>
      <c r="F2" s="3">
        <v>455292957515.57001</v>
      </c>
      <c r="G2" s="3">
        <v>110665783994.47</v>
      </c>
      <c r="H2" s="3">
        <v>182453045068.37</v>
      </c>
      <c r="I2" s="3">
        <v>48008499229.709999</v>
      </c>
      <c r="J2" s="3">
        <v>19980863.52</v>
      </c>
      <c r="K2" s="3">
        <v>29561555706.799999</v>
      </c>
      <c r="L2" s="3">
        <v>34360748352.449997</v>
      </c>
      <c r="M2" s="3">
        <v>5361077598.4899998</v>
      </c>
      <c r="N2" s="3">
        <v>2645012360.9699998</v>
      </c>
      <c r="O2" s="3">
        <v>240377440.96000001</v>
      </c>
      <c r="P2" s="3">
        <v>19977424814.119999</v>
      </c>
      <c r="Q2" s="3">
        <v>1578834897.95</v>
      </c>
      <c r="R2" s="3">
        <v>8115848858.1899996</v>
      </c>
      <c r="S2" s="3">
        <v>56477369.130000003</v>
      </c>
      <c r="T2" s="3">
        <v>6473072929.3500004</v>
      </c>
      <c r="U2" s="3">
        <v>1651065973.1700001</v>
      </c>
      <c r="V2" s="3">
        <v>94753896306.460007</v>
      </c>
      <c r="W2" s="3">
        <v>1558985672060.7</v>
      </c>
    </row>
    <row r="3" spans="1:23" x14ac:dyDescent="0.25">
      <c r="A3" s="2" t="s">
        <v>22</v>
      </c>
      <c r="B3" s="2" t="s">
        <v>23</v>
      </c>
      <c r="C3" s="15">
        <v>10000000</v>
      </c>
      <c r="D3" s="2" t="s">
        <v>205</v>
      </c>
      <c r="E3" s="14">
        <v>3551772953.4000001</v>
      </c>
      <c r="F3" s="3">
        <v>2977722652.96</v>
      </c>
      <c r="G3" s="3">
        <v>445554134.00999999</v>
      </c>
      <c r="H3" s="3">
        <v>1113550198.51</v>
      </c>
      <c r="I3" s="3">
        <v>205043472.88</v>
      </c>
      <c r="J3" s="1" t="s">
        <v>18</v>
      </c>
      <c r="K3" s="3">
        <v>223800263.63999999</v>
      </c>
      <c r="L3" s="3">
        <v>189363708.75</v>
      </c>
      <c r="M3" s="3">
        <v>31800599.010000002</v>
      </c>
      <c r="N3" s="3">
        <v>17855112.02</v>
      </c>
      <c r="O3" s="1" t="s">
        <v>18</v>
      </c>
      <c r="P3" s="3">
        <v>50366371.829999998</v>
      </c>
      <c r="Q3" s="3">
        <v>54991960.840000004</v>
      </c>
      <c r="R3" s="3">
        <v>9263173.1999999993</v>
      </c>
      <c r="S3" s="3">
        <v>576543.93999999994</v>
      </c>
      <c r="T3" s="3">
        <v>24659473.739999998</v>
      </c>
      <c r="U3" s="3">
        <v>1296697.8500000001</v>
      </c>
      <c r="V3" s="3">
        <v>574050300.44000006</v>
      </c>
      <c r="W3" s="3">
        <v>9471667617.0200005</v>
      </c>
    </row>
    <row r="4" spans="1:23" x14ac:dyDescent="0.25">
      <c r="A4" s="2" t="s">
        <v>22</v>
      </c>
      <c r="B4" s="2" t="s">
        <v>24</v>
      </c>
      <c r="C4" s="15">
        <v>99000000</v>
      </c>
      <c r="D4" s="2" t="s">
        <v>205</v>
      </c>
      <c r="E4" s="3">
        <v>521222865.19999999</v>
      </c>
      <c r="F4" s="3">
        <v>307730594.79000002</v>
      </c>
      <c r="G4" s="3">
        <v>25091288.43</v>
      </c>
      <c r="H4" s="3">
        <v>153006787.06</v>
      </c>
      <c r="I4" s="3">
        <v>38193058.520000003</v>
      </c>
      <c r="J4" s="1" t="s">
        <v>18</v>
      </c>
      <c r="K4" s="3">
        <v>32806022.48</v>
      </c>
      <c r="L4" s="3">
        <v>18380084.190000001</v>
      </c>
      <c r="M4" s="3">
        <v>5339005.7300000004</v>
      </c>
      <c r="N4" s="3">
        <v>3076841.72</v>
      </c>
      <c r="O4" s="3">
        <v>-6421.79</v>
      </c>
      <c r="P4" s="3">
        <v>13723013.43</v>
      </c>
      <c r="Q4" s="3">
        <v>907082.46</v>
      </c>
      <c r="R4" s="3">
        <v>5133036.3099999996</v>
      </c>
      <c r="S4" s="3">
        <v>2500</v>
      </c>
      <c r="T4" s="3">
        <v>4851110.29</v>
      </c>
      <c r="U4" s="3">
        <v>2387284.06</v>
      </c>
      <c r="V4" s="3">
        <v>213492270.41</v>
      </c>
      <c r="W4" s="3">
        <v>1345336423.29</v>
      </c>
    </row>
    <row r="5" spans="1:23" x14ac:dyDescent="0.25">
      <c r="A5" s="2" t="s">
        <v>22</v>
      </c>
      <c r="B5" s="2" t="s">
        <v>25</v>
      </c>
      <c r="C5" s="15">
        <v>76000000</v>
      </c>
      <c r="D5" s="2" t="s">
        <v>205</v>
      </c>
      <c r="E5" s="3">
        <v>3615008116.46</v>
      </c>
      <c r="F5" s="3">
        <v>2155107907.0900002</v>
      </c>
      <c r="G5" s="3">
        <v>441845469.02999997</v>
      </c>
      <c r="H5" s="3">
        <v>988400175.24000001</v>
      </c>
      <c r="I5" s="3">
        <v>246349284.91</v>
      </c>
      <c r="J5" s="1" t="s">
        <v>18</v>
      </c>
      <c r="K5" s="3">
        <v>157585479.08000001</v>
      </c>
      <c r="L5" s="3">
        <v>127258072.54000001</v>
      </c>
      <c r="M5" s="3">
        <v>73792721.200000003</v>
      </c>
      <c r="N5" s="3">
        <v>15654114.210000001</v>
      </c>
      <c r="O5" s="3">
        <v>23786.78</v>
      </c>
      <c r="P5" s="3">
        <v>31956730.960000001</v>
      </c>
      <c r="Q5" s="3">
        <v>10713879.74</v>
      </c>
      <c r="R5" s="3">
        <v>16742946.199999999</v>
      </c>
      <c r="S5" s="3">
        <v>43818.03</v>
      </c>
      <c r="T5" s="3">
        <v>36553914.100000001</v>
      </c>
      <c r="U5" s="3">
        <v>551445.61</v>
      </c>
      <c r="V5" s="3">
        <v>1459900209.3699999</v>
      </c>
      <c r="W5" s="3">
        <v>9377488070.5499992</v>
      </c>
    </row>
    <row r="6" spans="1:23" x14ac:dyDescent="0.25">
      <c r="A6" s="2" t="s">
        <v>22</v>
      </c>
      <c r="B6" s="2" t="s">
        <v>26</v>
      </c>
      <c r="C6" s="15">
        <v>30000000</v>
      </c>
      <c r="D6" s="2" t="s">
        <v>205</v>
      </c>
      <c r="E6" s="3">
        <v>5519191503.3199997</v>
      </c>
      <c r="F6" s="3">
        <v>2088728714</v>
      </c>
      <c r="G6" s="3">
        <v>438785995.88</v>
      </c>
      <c r="H6" s="3">
        <v>1192756890.79</v>
      </c>
      <c r="I6" s="3">
        <v>97969980.299999997</v>
      </c>
      <c r="J6" s="1" t="s">
        <v>18</v>
      </c>
      <c r="K6" s="3">
        <v>146200710.12</v>
      </c>
      <c r="L6" s="3">
        <v>101725637.12</v>
      </c>
      <c r="M6" s="3">
        <v>38592176.5</v>
      </c>
      <c r="N6" s="3">
        <v>7959227.7000000002</v>
      </c>
      <c r="O6" s="3">
        <v>1302.02</v>
      </c>
      <c r="P6" s="3">
        <v>17680889.940000001</v>
      </c>
      <c r="Q6" s="3">
        <v>4650969.71</v>
      </c>
      <c r="R6" s="3">
        <v>9310158.7300000004</v>
      </c>
      <c r="S6" s="3">
        <v>80927.8</v>
      </c>
      <c r="T6" s="3">
        <v>19837451.41</v>
      </c>
      <c r="U6" s="3">
        <v>120868.16</v>
      </c>
      <c r="V6" s="3">
        <v>3430462789.3200002</v>
      </c>
      <c r="W6" s="3">
        <v>13114056192.82</v>
      </c>
    </row>
    <row r="7" spans="1:23" x14ac:dyDescent="0.25">
      <c r="A7" s="2" t="s">
        <v>22</v>
      </c>
      <c r="B7" s="2" t="s">
        <v>27</v>
      </c>
      <c r="C7" s="15">
        <v>44000000</v>
      </c>
      <c r="D7" s="2" t="s">
        <v>205</v>
      </c>
      <c r="E7" s="3">
        <v>985267940.25</v>
      </c>
      <c r="F7" s="3">
        <v>987305070.54999995</v>
      </c>
      <c r="G7" s="3">
        <v>169020150.02000001</v>
      </c>
      <c r="H7" s="3">
        <v>477000408.60000002</v>
      </c>
      <c r="I7" s="3">
        <v>51113390.450000003</v>
      </c>
      <c r="J7" s="1" t="s">
        <v>18</v>
      </c>
      <c r="K7" s="3">
        <v>79994084.159999996</v>
      </c>
      <c r="L7" s="3">
        <v>26529916.829999998</v>
      </c>
      <c r="M7" s="3">
        <v>142175187.59999999</v>
      </c>
      <c r="N7" s="3">
        <v>3447934.3</v>
      </c>
      <c r="O7" s="1" t="s">
        <v>18</v>
      </c>
      <c r="P7" s="3">
        <v>14309792.539999999</v>
      </c>
      <c r="Q7" s="3">
        <v>4398122.93</v>
      </c>
      <c r="R7" s="3">
        <v>685425.74</v>
      </c>
      <c r="S7" s="3">
        <v>6649.52</v>
      </c>
      <c r="T7" s="3">
        <v>9081793.5199999996</v>
      </c>
      <c r="U7" s="3">
        <v>3161170.31</v>
      </c>
      <c r="V7" s="3">
        <v>-2037130.3</v>
      </c>
      <c r="W7" s="3">
        <v>2951459907.02</v>
      </c>
    </row>
    <row r="8" spans="1:23" x14ac:dyDescent="0.25">
      <c r="A8" s="2" t="s">
        <v>22</v>
      </c>
      <c r="B8" s="2" t="s">
        <v>28</v>
      </c>
      <c r="C8" s="15">
        <v>5000000</v>
      </c>
      <c r="D8" s="2" t="s">
        <v>205</v>
      </c>
      <c r="E8" s="3">
        <v>6529096501.9099998</v>
      </c>
      <c r="F8" s="3">
        <v>5426766827.8400002</v>
      </c>
      <c r="G8" s="3">
        <v>1154256359.0899999</v>
      </c>
      <c r="H8" s="3">
        <v>2048081729.8299999</v>
      </c>
      <c r="I8" s="3">
        <v>604960056.38999999</v>
      </c>
      <c r="J8" s="1" t="s">
        <v>18</v>
      </c>
      <c r="K8" s="3">
        <v>572562039.57000005</v>
      </c>
      <c r="L8" s="3">
        <v>485171168.36000001</v>
      </c>
      <c r="M8" s="3">
        <v>48452022.380000003</v>
      </c>
      <c r="N8" s="3">
        <v>40967542.520000003</v>
      </c>
      <c r="O8" s="3">
        <v>12778.93</v>
      </c>
      <c r="P8" s="3">
        <v>227965654.09999999</v>
      </c>
      <c r="Q8" s="3">
        <v>29101194.75</v>
      </c>
      <c r="R8" s="3">
        <v>91556612.950000003</v>
      </c>
      <c r="S8" s="3">
        <v>744693.76000000001</v>
      </c>
      <c r="T8" s="3">
        <v>75420226.280000001</v>
      </c>
      <c r="U8" s="3">
        <v>9468932.2799999993</v>
      </c>
      <c r="V8" s="3">
        <v>1102329674.0699999</v>
      </c>
      <c r="W8" s="3">
        <v>18446914015.009998</v>
      </c>
    </row>
    <row r="9" spans="1:23" x14ac:dyDescent="0.25">
      <c r="A9" s="2" t="s">
        <v>22</v>
      </c>
      <c r="B9" s="2" t="s">
        <v>29</v>
      </c>
      <c r="C9" s="15">
        <v>81000000</v>
      </c>
      <c r="D9" s="2" t="s">
        <v>205</v>
      </c>
      <c r="E9" s="3">
        <v>3308238284.1900001</v>
      </c>
      <c r="F9" s="3">
        <v>1645569228.95</v>
      </c>
      <c r="G9" s="3">
        <v>260173403</v>
      </c>
      <c r="H9" s="3">
        <v>687338781.42999995</v>
      </c>
      <c r="I9" s="3">
        <v>198969633.49000001</v>
      </c>
      <c r="J9" s="1" t="s">
        <v>18</v>
      </c>
      <c r="K9" s="3">
        <v>167601424.93000001</v>
      </c>
      <c r="L9" s="3">
        <v>176441203.09</v>
      </c>
      <c r="M9" s="3">
        <v>47912621.890000001</v>
      </c>
      <c r="N9" s="3">
        <v>20698289.079999998</v>
      </c>
      <c r="O9" s="3">
        <v>-1.4</v>
      </c>
      <c r="P9" s="3">
        <v>28611203.41</v>
      </c>
      <c r="Q9" s="3">
        <v>6513856.8799999999</v>
      </c>
      <c r="R9" s="3">
        <v>4787612.72</v>
      </c>
      <c r="S9" s="3">
        <v>86950</v>
      </c>
      <c r="T9" s="3">
        <v>39755530.409999996</v>
      </c>
      <c r="U9" s="3">
        <v>2716484.5</v>
      </c>
      <c r="V9" s="3">
        <v>1662669055.24</v>
      </c>
      <c r="W9" s="3">
        <v>8258083561.8100004</v>
      </c>
    </row>
    <row r="10" spans="1:23" x14ac:dyDescent="0.25">
      <c r="A10" s="2" t="s">
        <v>22</v>
      </c>
      <c r="B10" s="2" t="s">
        <v>30</v>
      </c>
      <c r="C10" s="15">
        <v>98000000</v>
      </c>
      <c r="D10" s="2" t="s">
        <v>205</v>
      </c>
      <c r="E10" s="3">
        <v>9643359708.2999992</v>
      </c>
      <c r="F10" s="3">
        <v>5427728771.8000002</v>
      </c>
      <c r="G10" s="3">
        <v>395656869.68000001</v>
      </c>
      <c r="H10" s="3">
        <v>2437744040.3899999</v>
      </c>
      <c r="I10" s="3">
        <v>317943963.91000003</v>
      </c>
      <c r="J10" s="1" t="s">
        <v>18</v>
      </c>
      <c r="K10" s="3">
        <v>255123451.61000001</v>
      </c>
      <c r="L10" s="3">
        <v>139221772.09</v>
      </c>
      <c r="M10" s="3">
        <v>1412213612.3900001</v>
      </c>
      <c r="N10" s="3">
        <v>20835977.129999999</v>
      </c>
      <c r="O10" s="3">
        <v>20513.07</v>
      </c>
      <c r="P10" s="3">
        <v>35880272.18</v>
      </c>
      <c r="Q10" s="3">
        <v>229376068.36000001</v>
      </c>
      <c r="R10" s="3">
        <v>7089725.71</v>
      </c>
      <c r="S10" s="3">
        <v>23560</v>
      </c>
      <c r="T10" s="3">
        <v>33599724.850000001</v>
      </c>
      <c r="U10" s="3">
        <v>84041855.239999995</v>
      </c>
      <c r="V10" s="3">
        <v>4215630936.5</v>
      </c>
      <c r="W10" s="3">
        <v>24655490823.209999</v>
      </c>
    </row>
    <row r="11" spans="1:23" x14ac:dyDescent="0.25">
      <c r="A11" s="2" t="s">
        <v>22</v>
      </c>
      <c r="B11" s="2" t="s">
        <v>31</v>
      </c>
      <c r="C11" s="15">
        <v>64000000</v>
      </c>
      <c r="D11" s="2" t="s">
        <v>205</v>
      </c>
      <c r="E11" s="3">
        <v>4980878191.7200003</v>
      </c>
      <c r="F11" s="3">
        <v>4920624548.2299995</v>
      </c>
      <c r="G11" s="3">
        <v>864482150.29999995</v>
      </c>
      <c r="H11" s="3">
        <v>1303918578.1900001</v>
      </c>
      <c r="I11" s="3">
        <v>133614288.56</v>
      </c>
      <c r="J11" s="1" t="s">
        <v>18</v>
      </c>
      <c r="K11" s="3">
        <v>261403264.13999999</v>
      </c>
      <c r="L11" s="3">
        <v>67384500.920000002</v>
      </c>
      <c r="M11" s="3">
        <v>139226563.00999999</v>
      </c>
      <c r="N11" s="3">
        <v>15737506.6</v>
      </c>
      <c r="O11" s="3">
        <v>965.59</v>
      </c>
      <c r="P11" s="3">
        <v>31000544.649999999</v>
      </c>
      <c r="Q11" s="3">
        <v>20463779.390000001</v>
      </c>
      <c r="R11" s="3">
        <v>2001347128.3099999</v>
      </c>
      <c r="S11" s="3">
        <v>1703</v>
      </c>
      <c r="T11" s="3">
        <v>27140524.140000001</v>
      </c>
      <c r="U11" s="3">
        <v>170243.06</v>
      </c>
      <c r="V11" s="3">
        <v>60253643.490000002</v>
      </c>
      <c r="W11" s="3">
        <v>14827648123.299999</v>
      </c>
    </row>
    <row r="12" spans="1:23" x14ac:dyDescent="0.25">
      <c r="A12" s="2" t="s">
        <v>22</v>
      </c>
      <c r="B12" s="2" t="s">
        <v>32</v>
      </c>
      <c r="C12" s="15">
        <v>8000000</v>
      </c>
      <c r="D12" s="2" t="s">
        <v>205</v>
      </c>
      <c r="E12" s="3">
        <v>5505046547.79</v>
      </c>
      <c r="F12" s="3">
        <v>4566012665.9799995</v>
      </c>
      <c r="G12" s="3">
        <v>783411771.85000002</v>
      </c>
      <c r="H12" s="3">
        <v>1924855530.3199999</v>
      </c>
      <c r="I12" s="3">
        <v>658149536.67999995</v>
      </c>
      <c r="J12" s="1" t="s">
        <v>18</v>
      </c>
      <c r="K12" s="3">
        <v>418500530.88999999</v>
      </c>
      <c r="L12" s="3">
        <v>257525081.13</v>
      </c>
      <c r="M12" s="3">
        <v>154791321.71000001</v>
      </c>
      <c r="N12" s="3">
        <v>31834311.989999998</v>
      </c>
      <c r="O12" s="3">
        <v>5930.77</v>
      </c>
      <c r="P12" s="3">
        <v>199350830.71000001</v>
      </c>
      <c r="Q12" s="3">
        <v>20142576.120000001</v>
      </c>
      <c r="R12" s="3">
        <v>47799222.899999999</v>
      </c>
      <c r="S12" s="3">
        <v>299080.21999999997</v>
      </c>
      <c r="T12" s="3">
        <v>53606188.560000002</v>
      </c>
      <c r="U12" s="3">
        <v>1854997.91</v>
      </c>
      <c r="V12" s="3">
        <v>939033881.80999994</v>
      </c>
      <c r="W12" s="3">
        <v>15562220007.34</v>
      </c>
    </row>
    <row r="13" spans="1:23" x14ac:dyDescent="0.25">
      <c r="A13" s="2" t="s">
        <v>22</v>
      </c>
      <c r="B13" s="2" t="s">
        <v>33</v>
      </c>
      <c r="C13" s="15">
        <v>77000000</v>
      </c>
      <c r="D13" s="2" t="s">
        <v>205</v>
      </c>
      <c r="E13" s="3">
        <v>1716474470.5699999</v>
      </c>
      <c r="F13" s="3">
        <v>857202105.67999995</v>
      </c>
      <c r="G13" s="3">
        <v>392027311.94</v>
      </c>
      <c r="H13" s="3">
        <v>227395694.38</v>
      </c>
      <c r="I13" s="3">
        <v>17443354.23</v>
      </c>
      <c r="J13" s="1" t="s">
        <v>18</v>
      </c>
      <c r="K13" s="3">
        <v>20827467.140000001</v>
      </c>
      <c r="L13" s="3">
        <v>25428845.18</v>
      </c>
      <c r="M13" s="3">
        <v>156225244.38</v>
      </c>
      <c r="N13" s="3">
        <v>1019317.67</v>
      </c>
      <c r="O13" s="1" t="s">
        <v>18</v>
      </c>
      <c r="P13" s="3">
        <v>9061348.1899999995</v>
      </c>
      <c r="Q13" s="3">
        <v>1782191.51</v>
      </c>
      <c r="R13" s="3">
        <v>987367.5</v>
      </c>
      <c r="S13" s="1" t="s">
        <v>18</v>
      </c>
      <c r="T13" s="3">
        <v>1616627.62</v>
      </c>
      <c r="U13" s="3">
        <v>55513.7</v>
      </c>
      <c r="V13" s="3">
        <v>859272364.88999999</v>
      </c>
      <c r="W13" s="3">
        <v>4286819224.5799999</v>
      </c>
    </row>
    <row r="14" spans="1:23" x14ac:dyDescent="0.25">
      <c r="A14" s="2" t="s">
        <v>34</v>
      </c>
      <c r="B14" s="2" t="s">
        <v>35</v>
      </c>
      <c r="C14" s="15">
        <v>33000000</v>
      </c>
      <c r="D14" s="2" t="s">
        <v>205</v>
      </c>
      <c r="E14" s="3">
        <v>3567608895.8099999</v>
      </c>
      <c r="F14" s="3">
        <v>2505285661.6799998</v>
      </c>
      <c r="G14" s="3">
        <v>288412853.67000002</v>
      </c>
      <c r="H14" s="3">
        <v>1109642352.8599999</v>
      </c>
      <c r="I14" s="3">
        <v>360023735.64999998</v>
      </c>
      <c r="J14" s="1" t="s">
        <v>18</v>
      </c>
      <c r="K14" s="3">
        <v>226215547.71000001</v>
      </c>
      <c r="L14" s="3">
        <v>152352567.37</v>
      </c>
      <c r="M14" s="3">
        <v>1791443.74</v>
      </c>
      <c r="N14" s="3">
        <v>24241747.109999999</v>
      </c>
      <c r="O14" s="3">
        <v>-7886.14</v>
      </c>
      <c r="P14" s="3">
        <v>97485154.650000006</v>
      </c>
      <c r="Q14" s="3">
        <v>8561876.0199999996</v>
      </c>
      <c r="R14" s="3">
        <v>64611406.07</v>
      </c>
      <c r="S14" s="3">
        <v>256350</v>
      </c>
      <c r="T14" s="3">
        <v>36303852.189999998</v>
      </c>
      <c r="U14" s="3">
        <v>1458256.36</v>
      </c>
      <c r="V14" s="3">
        <v>1062323234.13</v>
      </c>
      <c r="W14" s="3">
        <v>9506567048.8799992</v>
      </c>
    </row>
    <row r="15" spans="1:23" x14ac:dyDescent="0.25">
      <c r="A15" s="2" t="s">
        <v>34</v>
      </c>
      <c r="B15" s="2" t="s">
        <v>36</v>
      </c>
      <c r="C15" s="15">
        <v>22000000</v>
      </c>
      <c r="D15" s="2" t="s">
        <v>205</v>
      </c>
      <c r="E15" s="3">
        <v>9416879405.1000004</v>
      </c>
      <c r="F15" s="3">
        <v>8588327104.3299999</v>
      </c>
      <c r="G15" s="3">
        <v>1888016959.27</v>
      </c>
      <c r="H15" s="3">
        <v>3505546262.73</v>
      </c>
      <c r="I15" s="3">
        <v>1227020827.46</v>
      </c>
      <c r="J15" s="1" t="s">
        <v>18</v>
      </c>
      <c r="K15" s="3">
        <v>635634761.75999999</v>
      </c>
      <c r="L15" s="3">
        <v>483966642.19</v>
      </c>
      <c r="M15" s="3">
        <v>6232888.3899999997</v>
      </c>
      <c r="N15" s="3">
        <v>57813242.710000001</v>
      </c>
      <c r="O15" s="3">
        <v>3352.11</v>
      </c>
      <c r="P15" s="3">
        <v>223205434.38</v>
      </c>
      <c r="Q15" s="3">
        <v>28653235.129999999</v>
      </c>
      <c r="R15" s="3">
        <v>57450923.369999997</v>
      </c>
      <c r="S15" s="3">
        <v>477348</v>
      </c>
      <c r="T15" s="3">
        <v>155798176.83000001</v>
      </c>
      <c r="U15" s="3">
        <v>12103195.9</v>
      </c>
      <c r="V15" s="3">
        <v>828552300.76999998</v>
      </c>
      <c r="W15" s="3">
        <v>27115682060.43</v>
      </c>
    </row>
    <row r="16" spans="1:23" x14ac:dyDescent="0.25">
      <c r="A16" s="2" t="s">
        <v>34</v>
      </c>
      <c r="B16" s="2" t="s">
        <v>37</v>
      </c>
      <c r="C16" s="15">
        <v>53000000</v>
      </c>
      <c r="D16" s="2" t="s">
        <v>205</v>
      </c>
      <c r="E16" s="3">
        <v>4223879306.9499998</v>
      </c>
      <c r="F16" s="3">
        <v>3434029846.5700002</v>
      </c>
      <c r="G16" s="3">
        <v>560836337.03999996</v>
      </c>
      <c r="H16" s="3">
        <v>1694554623.4100001</v>
      </c>
      <c r="I16" s="3">
        <v>445460383.54000002</v>
      </c>
      <c r="J16" s="1" t="s">
        <v>18</v>
      </c>
      <c r="K16" s="3">
        <v>213688076.34</v>
      </c>
      <c r="L16" s="3">
        <v>200260687.63</v>
      </c>
      <c r="M16" s="3">
        <v>78357093.450000003</v>
      </c>
      <c r="N16" s="3">
        <v>30963355.620000001</v>
      </c>
      <c r="O16" s="3">
        <v>66812.149999999994</v>
      </c>
      <c r="P16" s="3">
        <v>83437814.980000004</v>
      </c>
      <c r="Q16" s="3">
        <v>6660749.8300000001</v>
      </c>
      <c r="R16" s="3">
        <v>38521984.130000003</v>
      </c>
      <c r="S16" s="3">
        <v>361652.38</v>
      </c>
      <c r="T16" s="3">
        <v>50277411.93</v>
      </c>
      <c r="U16" s="3">
        <v>-208901.42</v>
      </c>
      <c r="V16" s="3">
        <v>789849460.38</v>
      </c>
      <c r="W16" s="3">
        <v>11850996694.91</v>
      </c>
    </row>
    <row r="17" spans="1:23" x14ac:dyDescent="0.25">
      <c r="A17" s="2" t="s">
        <v>34</v>
      </c>
      <c r="B17" s="2" t="s">
        <v>38</v>
      </c>
      <c r="C17" s="15">
        <v>56000000</v>
      </c>
      <c r="D17" s="2" t="s">
        <v>205</v>
      </c>
      <c r="E17" s="3">
        <v>3552835939.79</v>
      </c>
      <c r="F17" s="3">
        <v>2273379754.9899998</v>
      </c>
      <c r="G17" s="3">
        <v>208450712.72999999</v>
      </c>
      <c r="H17" s="3">
        <v>874603773.46000004</v>
      </c>
      <c r="I17" s="3">
        <v>625746182.10000002</v>
      </c>
      <c r="J17" s="1" t="s">
        <v>18</v>
      </c>
      <c r="K17" s="3">
        <v>226020752.30000001</v>
      </c>
      <c r="L17" s="3">
        <v>193879209.41</v>
      </c>
      <c r="M17" s="3">
        <v>1765071.8</v>
      </c>
      <c r="N17" s="3">
        <v>19549583.75</v>
      </c>
      <c r="O17" s="3">
        <v>75493.899999999994</v>
      </c>
      <c r="P17" s="3">
        <v>55743908.520000003</v>
      </c>
      <c r="Q17" s="3">
        <v>1646476.79</v>
      </c>
      <c r="R17" s="3">
        <v>34728567.799999997</v>
      </c>
      <c r="S17" s="3">
        <v>367290.45</v>
      </c>
      <c r="T17" s="3">
        <v>40782563.009999998</v>
      </c>
      <c r="U17" s="3">
        <v>-13599474.43</v>
      </c>
      <c r="V17" s="3">
        <v>1279456184.8</v>
      </c>
      <c r="W17" s="3">
        <v>9375431991.1700001</v>
      </c>
    </row>
    <row r="18" spans="1:23" x14ac:dyDescent="0.25">
      <c r="A18" s="2" t="s">
        <v>34</v>
      </c>
      <c r="B18" s="2" t="s">
        <v>39</v>
      </c>
      <c r="C18" s="15">
        <v>57000000</v>
      </c>
      <c r="D18" s="2" t="s">
        <v>205</v>
      </c>
      <c r="E18" s="3">
        <v>6722677640.8299999</v>
      </c>
      <c r="F18" s="3">
        <v>6174858609.4700003</v>
      </c>
      <c r="G18" s="3">
        <v>1318501605.6900001</v>
      </c>
      <c r="H18" s="3">
        <v>2774859453.5100002</v>
      </c>
      <c r="I18" s="3">
        <v>697032918.30999994</v>
      </c>
      <c r="J18" s="1" t="s">
        <v>18</v>
      </c>
      <c r="K18" s="3">
        <v>417178938.63</v>
      </c>
      <c r="L18" s="3">
        <v>576748346.65999997</v>
      </c>
      <c r="M18" s="3">
        <v>26369119.09</v>
      </c>
      <c r="N18" s="3">
        <v>49142311.340000004</v>
      </c>
      <c r="O18" s="3">
        <v>-7966.04</v>
      </c>
      <c r="P18" s="3">
        <v>71779128.739999995</v>
      </c>
      <c r="Q18" s="3">
        <v>43018826.740000002</v>
      </c>
      <c r="R18" s="3">
        <v>69791827.25</v>
      </c>
      <c r="S18" s="3">
        <v>73163.320000000007</v>
      </c>
      <c r="T18" s="3">
        <v>90695838.590000004</v>
      </c>
      <c r="U18" s="3">
        <v>6299703.5899999999</v>
      </c>
      <c r="V18" s="3">
        <v>547819031.36000001</v>
      </c>
      <c r="W18" s="3">
        <v>19586838497.080002</v>
      </c>
    </row>
    <row r="19" spans="1:23" x14ac:dyDescent="0.25">
      <c r="A19" s="2" t="s">
        <v>34</v>
      </c>
      <c r="B19" s="2" t="s">
        <v>40</v>
      </c>
      <c r="C19" s="15">
        <v>80000000</v>
      </c>
      <c r="D19" s="2" t="s">
        <v>205</v>
      </c>
      <c r="E19" s="3">
        <v>10780475312.969999</v>
      </c>
      <c r="F19" s="3">
        <v>8565194096.3999996</v>
      </c>
      <c r="G19" s="3">
        <v>1470059463.0999999</v>
      </c>
      <c r="H19" s="3">
        <v>3014983294.5300002</v>
      </c>
      <c r="I19" s="3">
        <v>1564358332.6199999</v>
      </c>
      <c r="J19" s="1" t="s">
        <v>18</v>
      </c>
      <c r="K19" s="3">
        <v>631393341.16999996</v>
      </c>
      <c r="L19" s="3">
        <v>556324637.17999995</v>
      </c>
      <c r="M19" s="3">
        <v>65718950.530000001</v>
      </c>
      <c r="N19" s="3">
        <v>68681368.560000002</v>
      </c>
      <c r="O19" s="3">
        <v>401998.74</v>
      </c>
      <c r="P19" s="3">
        <v>766076248.66999996</v>
      </c>
      <c r="Q19" s="3">
        <v>8889324.3699999992</v>
      </c>
      <c r="R19" s="3">
        <v>217483052.78</v>
      </c>
      <c r="S19" s="3">
        <v>656155.5</v>
      </c>
      <c r="T19" s="3">
        <v>145884223.16999999</v>
      </c>
      <c r="U19" s="3">
        <v>1743012.8</v>
      </c>
      <c r="V19" s="3">
        <v>2215281216.5700002</v>
      </c>
      <c r="W19" s="3">
        <v>30073604029.66</v>
      </c>
    </row>
    <row r="20" spans="1:23" x14ac:dyDescent="0.25">
      <c r="A20" s="2" t="s">
        <v>34</v>
      </c>
      <c r="B20" s="2" t="s">
        <v>41</v>
      </c>
      <c r="C20" s="15">
        <v>88000000</v>
      </c>
      <c r="D20" s="2" t="s">
        <v>205</v>
      </c>
      <c r="E20" s="3">
        <v>1610702242.3399999</v>
      </c>
      <c r="F20" s="3">
        <v>1060318879.76</v>
      </c>
      <c r="G20" s="3">
        <v>203922059.58000001</v>
      </c>
      <c r="H20" s="3">
        <v>486442340.08999997</v>
      </c>
      <c r="I20" s="3">
        <v>144152950.86000001</v>
      </c>
      <c r="J20" s="1" t="s">
        <v>18</v>
      </c>
      <c r="K20" s="3">
        <v>111657396.68000001</v>
      </c>
      <c r="L20" s="3">
        <v>45704884.909999996</v>
      </c>
      <c r="M20" s="3">
        <v>1026972.15</v>
      </c>
      <c r="N20" s="3">
        <v>10385133.560000001</v>
      </c>
      <c r="O20" s="3">
        <v>4439.2</v>
      </c>
      <c r="P20" s="3">
        <v>22793425.850000001</v>
      </c>
      <c r="Q20" s="3">
        <v>6722788.54</v>
      </c>
      <c r="R20" s="3">
        <v>5930156.5599999996</v>
      </c>
      <c r="S20" s="3">
        <v>107694</v>
      </c>
      <c r="T20" s="3">
        <v>15842224.83</v>
      </c>
      <c r="U20" s="3">
        <v>231243.13</v>
      </c>
      <c r="V20" s="3">
        <v>550383362.58000004</v>
      </c>
      <c r="W20" s="3">
        <v>4276328194.6199999</v>
      </c>
    </row>
    <row r="21" spans="1:23" x14ac:dyDescent="0.25">
      <c r="A21" s="2" t="s">
        <v>34</v>
      </c>
      <c r="B21" s="2" t="s">
        <v>42</v>
      </c>
      <c r="C21" s="15">
        <v>89000000</v>
      </c>
      <c r="D21" s="2" t="s">
        <v>205</v>
      </c>
      <c r="E21" s="3">
        <v>2325683432.2800002</v>
      </c>
      <c r="F21" s="3">
        <v>1905565872.9300001</v>
      </c>
      <c r="G21" s="3">
        <v>157778186.05000001</v>
      </c>
      <c r="H21" s="3">
        <v>615655617.41999996</v>
      </c>
      <c r="I21" s="3">
        <v>789480148.05999994</v>
      </c>
      <c r="J21" s="1" t="s">
        <v>18</v>
      </c>
      <c r="K21" s="3">
        <v>137405001.68000001</v>
      </c>
      <c r="L21" s="3">
        <v>124217422.41</v>
      </c>
      <c r="M21" s="3">
        <v>1840801.52</v>
      </c>
      <c r="N21" s="3">
        <v>10983662.039999999</v>
      </c>
      <c r="O21" s="3">
        <v>17259.419999999998</v>
      </c>
      <c r="P21" s="3">
        <v>22437375.789999999</v>
      </c>
      <c r="Q21" s="3">
        <v>3414965.7</v>
      </c>
      <c r="R21" s="3">
        <v>21802143.25</v>
      </c>
      <c r="S21" s="3">
        <v>50000</v>
      </c>
      <c r="T21" s="3">
        <v>17300492.84</v>
      </c>
      <c r="U21" s="3">
        <v>12222.88</v>
      </c>
      <c r="V21" s="3">
        <v>420117559.35000002</v>
      </c>
      <c r="W21" s="3">
        <v>6553762163.6199999</v>
      </c>
    </row>
    <row r="22" spans="1:23" x14ac:dyDescent="0.25">
      <c r="A22" s="2" t="s">
        <v>34</v>
      </c>
      <c r="B22" s="2" t="s">
        <v>43</v>
      </c>
      <c r="C22" s="15">
        <v>92000000</v>
      </c>
      <c r="D22" s="2" t="s">
        <v>205</v>
      </c>
      <c r="E22" s="3">
        <v>13008352443.1</v>
      </c>
      <c r="F22" s="3">
        <v>12033297883.75</v>
      </c>
      <c r="G22" s="3">
        <v>1933870189.24</v>
      </c>
      <c r="H22" s="3">
        <v>4495024350.8999996</v>
      </c>
      <c r="I22" s="3">
        <v>2405685988.8200002</v>
      </c>
      <c r="J22" s="1" t="s">
        <v>18</v>
      </c>
      <c r="K22" s="3">
        <v>714738785.11000001</v>
      </c>
      <c r="L22" s="3">
        <v>1061295755.23</v>
      </c>
      <c r="M22" s="3">
        <v>2893990.92</v>
      </c>
      <c r="N22" s="3">
        <v>85624281.75</v>
      </c>
      <c r="O22" s="3">
        <v>41383.769999999997</v>
      </c>
      <c r="P22" s="3">
        <v>429225085.44999999</v>
      </c>
      <c r="Q22" s="3">
        <v>17637114.640000001</v>
      </c>
      <c r="R22" s="3">
        <v>94212859.650000006</v>
      </c>
      <c r="S22" s="3">
        <v>100800</v>
      </c>
      <c r="T22" s="3">
        <v>214173084.94999999</v>
      </c>
      <c r="U22" s="3">
        <v>480269664.99000001</v>
      </c>
      <c r="V22" s="3">
        <v>975054559.35000002</v>
      </c>
      <c r="W22" s="3">
        <v>37951498221.620003</v>
      </c>
    </row>
    <row r="23" spans="1:23" x14ac:dyDescent="0.25">
      <c r="A23" s="2" t="s">
        <v>34</v>
      </c>
      <c r="B23" s="2" t="s">
        <v>44</v>
      </c>
      <c r="C23" s="15">
        <v>36000000</v>
      </c>
      <c r="D23" s="2" t="s">
        <v>205</v>
      </c>
      <c r="E23" s="3">
        <v>8559222675.4899998</v>
      </c>
      <c r="F23" s="3">
        <v>8154904450.1400003</v>
      </c>
      <c r="G23" s="3">
        <v>1711075310.22</v>
      </c>
      <c r="H23" s="3">
        <v>3217647641.8800001</v>
      </c>
      <c r="I23" s="3">
        <v>1359611027.2</v>
      </c>
      <c r="J23" s="1" t="s">
        <v>18</v>
      </c>
      <c r="K23" s="3">
        <v>521544579.12</v>
      </c>
      <c r="L23" s="3">
        <v>772263774.63</v>
      </c>
      <c r="M23" s="3">
        <v>4636670.2300000004</v>
      </c>
      <c r="N23" s="3">
        <v>59381652.689999998</v>
      </c>
      <c r="O23" s="3">
        <v>6744.59</v>
      </c>
      <c r="P23" s="3">
        <v>176101558.00999999</v>
      </c>
      <c r="Q23" s="3">
        <v>17056257.780000001</v>
      </c>
      <c r="R23" s="3">
        <v>108290127.70999999</v>
      </c>
      <c r="S23" s="3">
        <v>190766.74</v>
      </c>
      <c r="T23" s="3">
        <v>175553791.31</v>
      </c>
      <c r="U23" s="3">
        <v>7247120.2199999997</v>
      </c>
      <c r="V23" s="3">
        <v>404318225.35000002</v>
      </c>
      <c r="W23" s="3">
        <v>25249052373.310001</v>
      </c>
    </row>
    <row r="24" spans="1:23" x14ac:dyDescent="0.25">
      <c r="A24" s="2" t="s">
        <v>34</v>
      </c>
      <c r="B24" s="2" t="s">
        <v>45</v>
      </c>
      <c r="C24" s="15">
        <v>63000000</v>
      </c>
      <c r="D24" s="2" t="s">
        <v>205</v>
      </c>
      <c r="E24" s="3">
        <v>4951876744.1000004</v>
      </c>
      <c r="F24" s="3">
        <v>4018769871.1300001</v>
      </c>
      <c r="G24" s="3">
        <v>960851456.79999995</v>
      </c>
      <c r="H24" s="3">
        <v>1541993577.6400001</v>
      </c>
      <c r="I24" s="3">
        <v>491845654.13999999</v>
      </c>
      <c r="J24" s="1" t="s">
        <v>18</v>
      </c>
      <c r="K24" s="3">
        <v>377560085.10000002</v>
      </c>
      <c r="L24" s="3">
        <v>364743010.94999999</v>
      </c>
      <c r="M24" s="3">
        <v>4752257.46</v>
      </c>
      <c r="N24" s="3">
        <v>44083086.329999998</v>
      </c>
      <c r="O24" s="3">
        <v>1260.79</v>
      </c>
      <c r="P24" s="3">
        <v>81336696.290000007</v>
      </c>
      <c r="Q24" s="3">
        <v>8563211.3499999996</v>
      </c>
      <c r="R24" s="3">
        <v>27177430.760000002</v>
      </c>
      <c r="S24" s="3">
        <v>495428</v>
      </c>
      <c r="T24" s="3">
        <v>81351693.340000004</v>
      </c>
      <c r="U24" s="3">
        <v>-133360.29</v>
      </c>
      <c r="V24" s="3">
        <v>933106872.97000003</v>
      </c>
      <c r="W24" s="3">
        <v>13888374976.860001</v>
      </c>
    </row>
    <row r="25" spans="1:23" x14ac:dyDescent="0.25">
      <c r="A25" s="2" t="s">
        <v>34</v>
      </c>
      <c r="B25" s="2" t="s">
        <v>46</v>
      </c>
      <c r="C25" s="15">
        <v>94000000</v>
      </c>
      <c r="D25" s="2" t="s">
        <v>205</v>
      </c>
      <c r="E25" s="3">
        <v>4206957619.7399998</v>
      </c>
      <c r="F25" s="3">
        <v>3341541390.6900001</v>
      </c>
      <c r="G25" s="3">
        <v>578834793.75</v>
      </c>
      <c r="H25" s="3">
        <v>1529186624.0799999</v>
      </c>
      <c r="I25" s="3">
        <v>485282820.20999998</v>
      </c>
      <c r="J25" s="1" t="s">
        <v>18</v>
      </c>
      <c r="K25" s="3">
        <v>208880322.71000001</v>
      </c>
      <c r="L25" s="3">
        <v>142308223.06999999</v>
      </c>
      <c r="M25" s="3">
        <v>1673917.86</v>
      </c>
      <c r="N25" s="3">
        <v>31135730.109999999</v>
      </c>
      <c r="O25" s="3">
        <v>768.86</v>
      </c>
      <c r="P25" s="3">
        <v>252500231.06999999</v>
      </c>
      <c r="Q25" s="3">
        <v>3428121.97</v>
      </c>
      <c r="R25" s="3">
        <v>21877902.52</v>
      </c>
      <c r="S25" s="3">
        <v>272550</v>
      </c>
      <c r="T25" s="3">
        <v>67008427.219999999</v>
      </c>
      <c r="U25" s="3">
        <v>2312513.2799999998</v>
      </c>
      <c r="V25" s="3">
        <v>865416229.04999995</v>
      </c>
      <c r="W25" s="3">
        <v>11738618186.190001</v>
      </c>
    </row>
    <row r="26" spans="1:23" x14ac:dyDescent="0.25">
      <c r="A26" s="2" t="s">
        <v>34</v>
      </c>
      <c r="B26" s="2" t="s">
        <v>47</v>
      </c>
      <c r="C26" s="15">
        <v>73000000</v>
      </c>
      <c r="D26" s="2" t="s">
        <v>205</v>
      </c>
      <c r="E26" s="3">
        <v>3541515341.8200002</v>
      </c>
      <c r="F26" s="3">
        <v>3098472697.1500001</v>
      </c>
      <c r="G26" s="3">
        <v>677717594.13</v>
      </c>
      <c r="H26" s="3">
        <v>838183555.98000002</v>
      </c>
      <c r="I26" s="3">
        <v>1132314897.1900001</v>
      </c>
      <c r="J26" s="1" t="s">
        <v>18</v>
      </c>
      <c r="K26" s="3">
        <v>156039934.58000001</v>
      </c>
      <c r="L26" s="3">
        <v>155676759.13</v>
      </c>
      <c r="M26" s="3">
        <v>1297156.25</v>
      </c>
      <c r="N26" s="3">
        <v>18722299.489999998</v>
      </c>
      <c r="O26" s="3">
        <v>-11799.32</v>
      </c>
      <c r="P26" s="3">
        <v>30915516.140000001</v>
      </c>
      <c r="Q26" s="3">
        <v>13104126.859999999</v>
      </c>
      <c r="R26" s="3">
        <v>17498864.890000001</v>
      </c>
      <c r="S26" s="3">
        <v>31400</v>
      </c>
      <c r="T26" s="3">
        <v>35761724.939999998</v>
      </c>
      <c r="U26" s="3">
        <v>2125354.69</v>
      </c>
      <c r="V26" s="3">
        <v>443042644.67000002</v>
      </c>
      <c r="W26" s="3">
        <v>10162408068.59</v>
      </c>
    </row>
    <row r="27" spans="1:23" x14ac:dyDescent="0.25">
      <c r="A27" s="2" t="s">
        <v>34</v>
      </c>
      <c r="B27" s="2" t="s">
        <v>48</v>
      </c>
      <c r="C27" s="15">
        <v>97000000</v>
      </c>
      <c r="D27" s="2" t="s">
        <v>205</v>
      </c>
      <c r="E27" s="3">
        <v>6209470845.9399996</v>
      </c>
      <c r="F27" s="3">
        <v>1940369092.8900001</v>
      </c>
      <c r="G27" s="3">
        <v>287017128.69999999</v>
      </c>
      <c r="H27" s="3">
        <v>787258744.97000003</v>
      </c>
      <c r="I27" s="3">
        <v>312959641.75999999</v>
      </c>
      <c r="J27" s="1" t="s">
        <v>18</v>
      </c>
      <c r="K27" s="3">
        <v>210297962.93000001</v>
      </c>
      <c r="L27" s="3">
        <v>122553265.45999999</v>
      </c>
      <c r="M27" s="3">
        <v>1337513.17</v>
      </c>
      <c r="N27" s="3">
        <v>18428284.559999999</v>
      </c>
      <c r="O27" s="3">
        <v>9054.19</v>
      </c>
      <c r="P27" s="3">
        <v>87466883.549999997</v>
      </c>
      <c r="Q27" s="3">
        <v>1320418.45</v>
      </c>
      <c r="R27" s="3">
        <v>52077930.689999998</v>
      </c>
      <c r="S27" s="3">
        <v>67600</v>
      </c>
      <c r="T27" s="3">
        <v>47425182.799999997</v>
      </c>
      <c r="U27" s="3">
        <v>736233.17</v>
      </c>
      <c r="V27" s="3">
        <v>4269101753.0500002</v>
      </c>
      <c r="W27" s="3">
        <v>14347897536.280001</v>
      </c>
    </row>
    <row r="28" spans="1:23" x14ac:dyDescent="0.25">
      <c r="A28" s="2" t="s">
        <v>49</v>
      </c>
      <c r="B28" s="2" t="s">
        <v>50</v>
      </c>
      <c r="C28" s="15">
        <v>11000000</v>
      </c>
      <c r="D28" s="2" t="s">
        <v>205</v>
      </c>
      <c r="E28" s="3">
        <v>4361790565.0500002</v>
      </c>
      <c r="F28" s="3">
        <v>3421192587.6999998</v>
      </c>
      <c r="G28" s="3">
        <v>611402795.64999998</v>
      </c>
      <c r="H28" s="3">
        <v>1550304837.3499999</v>
      </c>
      <c r="I28" s="3">
        <v>361373659.48000002</v>
      </c>
      <c r="J28" s="1" t="s">
        <v>18</v>
      </c>
      <c r="K28" s="3">
        <v>276774513.94999999</v>
      </c>
      <c r="L28" s="3">
        <v>169812076.28</v>
      </c>
      <c r="M28" s="3">
        <v>256117228.36000001</v>
      </c>
      <c r="N28" s="3">
        <v>21339670.620000001</v>
      </c>
      <c r="O28" s="3">
        <v>3307.43</v>
      </c>
      <c r="P28" s="3">
        <v>64943905.590000004</v>
      </c>
      <c r="Q28" s="3">
        <v>24239990.98</v>
      </c>
      <c r="R28" s="3">
        <v>25902462.550000001</v>
      </c>
      <c r="S28" s="3">
        <v>38203.93</v>
      </c>
      <c r="T28" s="3">
        <v>32625988.629999999</v>
      </c>
      <c r="U28" s="3">
        <v>2312941.84</v>
      </c>
      <c r="V28" s="3">
        <v>940597977.35000002</v>
      </c>
      <c r="W28" s="3">
        <v>12120772712.74</v>
      </c>
    </row>
    <row r="29" spans="1:23" x14ac:dyDescent="0.25">
      <c r="A29" s="2" t="s">
        <v>49</v>
      </c>
      <c r="B29" s="2" t="s">
        <v>51</v>
      </c>
      <c r="C29" s="15">
        <v>19000000</v>
      </c>
      <c r="D29" s="2" t="s">
        <v>205</v>
      </c>
      <c r="E29" s="3">
        <v>3345084358.9899998</v>
      </c>
      <c r="F29" s="3">
        <v>2909067520.5</v>
      </c>
      <c r="G29" s="3">
        <v>406339019.79000002</v>
      </c>
      <c r="H29" s="3">
        <v>1238953587.1800001</v>
      </c>
      <c r="I29" s="3">
        <v>582303652.49000001</v>
      </c>
      <c r="J29" s="1" t="s">
        <v>18</v>
      </c>
      <c r="K29" s="3">
        <v>244003629.34999999</v>
      </c>
      <c r="L29" s="3">
        <v>162151918.22</v>
      </c>
      <c r="M29" s="3">
        <v>3082287.42</v>
      </c>
      <c r="N29" s="3">
        <v>23166565.309999999</v>
      </c>
      <c r="O29" s="3">
        <v>4204.25</v>
      </c>
      <c r="P29" s="3">
        <v>32796193.809999999</v>
      </c>
      <c r="Q29" s="3">
        <v>59621771.25</v>
      </c>
      <c r="R29" s="3">
        <v>85297607.280000001</v>
      </c>
      <c r="S29" s="3">
        <v>14448</v>
      </c>
      <c r="T29" s="3">
        <v>54673493.32</v>
      </c>
      <c r="U29" s="3">
        <v>5554326.0199999996</v>
      </c>
      <c r="V29" s="3">
        <v>436016838.49000001</v>
      </c>
      <c r="W29" s="3">
        <v>9588131421.6700001</v>
      </c>
    </row>
    <row r="30" spans="1:23" x14ac:dyDescent="0.25">
      <c r="A30" s="2" t="s">
        <v>49</v>
      </c>
      <c r="B30" s="2" t="s">
        <v>52</v>
      </c>
      <c r="C30" s="15">
        <v>27000000</v>
      </c>
      <c r="D30" s="2" t="s">
        <v>205</v>
      </c>
      <c r="E30" s="3">
        <v>2734691811.1399999</v>
      </c>
      <c r="F30" s="3">
        <v>2398530185.3099999</v>
      </c>
      <c r="G30" s="3">
        <v>313093795.95999998</v>
      </c>
      <c r="H30" s="3">
        <v>932242774.97000003</v>
      </c>
      <c r="I30" s="3">
        <v>290725520.22000003</v>
      </c>
      <c r="J30" s="1" t="s">
        <v>18</v>
      </c>
      <c r="K30" s="3">
        <v>335152705.31</v>
      </c>
      <c r="L30" s="3">
        <v>287463183.89999998</v>
      </c>
      <c r="M30" s="3">
        <v>4438758.08</v>
      </c>
      <c r="N30" s="3">
        <v>19995441.010000002</v>
      </c>
      <c r="O30" s="3">
        <v>-3522.34</v>
      </c>
      <c r="P30" s="3">
        <v>48190015.32</v>
      </c>
      <c r="Q30" s="3">
        <v>3795120.19</v>
      </c>
      <c r="R30" s="3">
        <v>23338790.300000001</v>
      </c>
      <c r="S30" s="3">
        <v>6563288.5</v>
      </c>
      <c r="T30" s="3">
        <v>106116349.09999999</v>
      </c>
      <c r="U30" s="3">
        <v>9392123.3100000005</v>
      </c>
      <c r="V30" s="3">
        <v>336161625.82999998</v>
      </c>
      <c r="W30" s="3">
        <v>7849887966.1099997</v>
      </c>
    </row>
    <row r="31" spans="1:23" x14ac:dyDescent="0.25">
      <c r="A31" s="2" t="s">
        <v>49</v>
      </c>
      <c r="B31" s="2" t="s">
        <v>53</v>
      </c>
      <c r="C31" s="15">
        <v>41000000</v>
      </c>
      <c r="D31" s="2" t="s">
        <v>205</v>
      </c>
      <c r="E31" s="3">
        <v>6669619538.8800001</v>
      </c>
      <c r="F31" s="3">
        <v>6597655946.2399998</v>
      </c>
      <c r="G31" s="3">
        <v>2046054751.24</v>
      </c>
      <c r="H31" s="3">
        <v>2323159732.6300001</v>
      </c>
      <c r="I31" s="3">
        <v>689703603.60000002</v>
      </c>
      <c r="J31" s="1" t="s">
        <v>18</v>
      </c>
      <c r="K31" s="3">
        <v>251960267.46000001</v>
      </c>
      <c r="L31" s="3">
        <v>671587583.52999997</v>
      </c>
      <c r="M31" s="3">
        <v>27388989.870000001</v>
      </c>
      <c r="N31" s="3">
        <v>37575146.299999997</v>
      </c>
      <c r="O31" s="3">
        <v>41570</v>
      </c>
      <c r="P31" s="3">
        <v>339918515.04000002</v>
      </c>
      <c r="Q31" s="3">
        <v>11400427.359999999</v>
      </c>
      <c r="R31" s="3">
        <v>88698083.719999999</v>
      </c>
      <c r="S31" s="3">
        <v>279800</v>
      </c>
      <c r="T31" s="3">
        <v>44170519.719999999</v>
      </c>
      <c r="U31" s="3">
        <v>21662462.510000002</v>
      </c>
      <c r="V31" s="3">
        <v>71963592.640000001</v>
      </c>
      <c r="W31" s="3">
        <v>19892840530.740002</v>
      </c>
    </row>
    <row r="32" spans="1:23" x14ac:dyDescent="0.25">
      <c r="A32" s="2" t="s">
        <v>49</v>
      </c>
      <c r="B32" s="2" t="s">
        <v>54</v>
      </c>
      <c r="C32" s="15">
        <v>47000000</v>
      </c>
      <c r="D32" s="2" t="s">
        <v>205</v>
      </c>
      <c r="E32" s="3">
        <v>3263401269.1100001</v>
      </c>
      <c r="F32" s="3">
        <v>2864357393.3600001</v>
      </c>
      <c r="G32" s="3">
        <v>916125753.72000003</v>
      </c>
      <c r="H32" s="3">
        <v>1275471155.5</v>
      </c>
      <c r="I32" s="3">
        <v>144578992.21000001</v>
      </c>
      <c r="J32" s="1" t="s">
        <v>18</v>
      </c>
      <c r="K32" s="3">
        <v>136292506.62</v>
      </c>
      <c r="L32" s="3">
        <v>133092045.31999999</v>
      </c>
      <c r="M32" s="3">
        <v>117419812.23999999</v>
      </c>
      <c r="N32" s="3">
        <v>16637790.710000001</v>
      </c>
      <c r="O32" s="3">
        <v>7578.15</v>
      </c>
      <c r="P32" s="3">
        <v>47363549.380000003</v>
      </c>
      <c r="Q32" s="3">
        <v>1008867.8</v>
      </c>
      <c r="R32" s="3">
        <v>35211615.390000001</v>
      </c>
      <c r="S32" s="3">
        <v>198364.14</v>
      </c>
      <c r="T32" s="3">
        <v>28441523.079999998</v>
      </c>
      <c r="U32" s="3">
        <v>2699920.3</v>
      </c>
      <c r="V32" s="3">
        <v>399043875.75</v>
      </c>
      <c r="W32" s="3">
        <v>9381352012.7800007</v>
      </c>
    </row>
    <row r="33" spans="1:23" x14ac:dyDescent="0.25">
      <c r="A33" s="2" t="s">
        <v>49</v>
      </c>
      <c r="B33" s="2" t="s">
        <v>55</v>
      </c>
      <c r="C33" s="15">
        <v>11800000</v>
      </c>
      <c r="D33" s="2" t="s">
        <v>205</v>
      </c>
      <c r="E33" s="3">
        <v>342052009.79000002</v>
      </c>
      <c r="F33" s="3">
        <v>284597878.16000003</v>
      </c>
      <c r="G33" s="3">
        <v>10944426.300000001</v>
      </c>
      <c r="H33" s="3">
        <v>160665681.19999999</v>
      </c>
      <c r="I33" s="3">
        <v>9634878.3800000008</v>
      </c>
      <c r="J33" s="1" t="s">
        <v>18</v>
      </c>
      <c r="K33" s="3">
        <v>16312878.630000001</v>
      </c>
      <c r="L33" s="3">
        <v>56737669.140000001</v>
      </c>
      <c r="M33" s="3">
        <v>295810.03999999998</v>
      </c>
      <c r="N33" s="3">
        <v>1511040.91</v>
      </c>
      <c r="O33" s="1" t="s">
        <v>18</v>
      </c>
      <c r="P33" s="3">
        <v>7540583.2000000002</v>
      </c>
      <c r="Q33" s="3">
        <v>13049419.050000001</v>
      </c>
      <c r="R33" s="3">
        <v>71000</v>
      </c>
      <c r="S33" s="3">
        <v>2103647.1</v>
      </c>
      <c r="T33" s="3">
        <v>3703861.42</v>
      </c>
      <c r="U33" s="3">
        <v>674520.62</v>
      </c>
      <c r="V33" s="3">
        <v>57454131.630000003</v>
      </c>
      <c r="W33" s="3">
        <v>967349435.57000005</v>
      </c>
    </row>
    <row r="34" spans="1:23" x14ac:dyDescent="0.25">
      <c r="A34" s="2" t="s">
        <v>49</v>
      </c>
      <c r="B34" s="2" t="s">
        <v>56</v>
      </c>
      <c r="C34" s="15">
        <v>49000000</v>
      </c>
      <c r="D34" s="2" t="s">
        <v>205</v>
      </c>
      <c r="E34" s="3">
        <v>1693298837.26</v>
      </c>
      <c r="F34" s="3">
        <v>1320968499.6400001</v>
      </c>
      <c r="G34" s="3">
        <v>205852228.41999999</v>
      </c>
      <c r="H34" s="3">
        <v>593930318.49000001</v>
      </c>
      <c r="I34" s="3">
        <v>228996210.06</v>
      </c>
      <c r="J34" s="1" t="s">
        <v>18</v>
      </c>
      <c r="K34" s="3">
        <v>117892878.31999999</v>
      </c>
      <c r="L34" s="3">
        <v>83013839.219999999</v>
      </c>
      <c r="M34" s="3">
        <v>1757663.18</v>
      </c>
      <c r="N34" s="3">
        <v>11762639.210000001</v>
      </c>
      <c r="O34" s="3">
        <v>175.82</v>
      </c>
      <c r="P34" s="3">
        <v>27982981.969999999</v>
      </c>
      <c r="Q34" s="3">
        <v>3520013.25</v>
      </c>
      <c r="R34" s="3">
        <v>11651579.470000001</v>
      </c>
      <c r="S34" s="3">
        <v>18500</v>
      </c>
      <c r="T34" s="3">
        <v>30503103.969999999</v>
      </c>
      <c r="U34" s="3">
        <v>2755657.04</v>
      </c>
      <c r="V34" s="3">
        <v>372330337.62</v>
      </c>
      <c r="W34" s="3">
        <v>4706235462.9399996</v>
      </c>
    </row>
    <row r="35" spans="1:23" x14ac:dyDescent="0.25">
      <c r="A35" s="2" t="s">
        <v>49</v>
      </c>
      <c r="B35" s="2" t="s">
        <v>57</v>
      </c>
      <c r="C35" s="15">
        <v>58000000</v>
      </c>
      <c r="D35" s="2" t="s">
        <v>205</v>
      </c>
      <c r="E35" s="3">
        <v>1792822043.6300001</v>
      </c>
      <c r="F35" s="3">
        <v>1246686413.6300001</v>
      </c>
      <c r="G35" s="3">
        <v>175307321.37</v>
      </c>
      <c r="H35" s="3">
        <v>482158335.58999997</v>
      </c>
      <c r="I35" s="3">
        <v>279106838.38</v>
      </c>
      <c r="J35" s="1" t="s">
        <v>18</v>
      </c>
      <c r="K35" s="3">
        <v>120619570.97</v>
      </c>
      <c r="L35" s="3">
        <v>119753725.75</v>
      </c>
      <c r="M35" s="3">
        <v>1066550.54</v>
      </c>
      <c r="N35" s="3">
        <v>9291954.6199999992</v>
      </c>
      <c r="O35" s="3">
        <v>9079.16</v>
      </c>
      <c r="P35" s="3">
        <v>27600704.859999999</v>
      </c>
      <c r="Q35" s="3">
        <v>2798368.35</v>
      </c>
      <c r="R35" s="3">
        <v>12067105.810000001</v>
      </c>
      <c r="S35" s="3">
        <v>47046</v>
      </c>
      <c r="T35" s="3">
        <v>15321961.85</v>
      </c>
      <c r="U35" s="3">
        <v>208317.27</v>
      </c>
      <c r="V35" s="3">
        <v>546135630</v>
      </c>
      <c r="W35" s="3">
        <v>4831000967.7799997</v>
      </c>
    </row>
    <row r="36" spans="1:23" x14ac:dyDescent="0.25">
      <c r="A36" s="2" t="s">
        <v>49</v>
      </c>
      <c r="B36" s="2" t="s">
        <v>58</v>
      </c>
      <c r="C36" s="15">
        <v>86000000</v>
      </c>
      <c r="D36" s="2" t="s">
        <v>205</v>
      </c>
      <c r="E36" s="3">
        <v>2723548990.0599999</v>
      </c>
      <c r="F36" s="3">
        <v>1554286926.0999999</v>
      </c>
      <c r="G36" s="3">
        <v>210401480.25</v>
      </c>
      <c r="H36" s="3">
        <v>616951265.29999995</v>
      </c>
      <c r="I36" s="3">
        <v>204938607.00999999</v>
      </c>
      <c r="J36" s="1" t="s">
        <v>18</v>
      </c>
      <c r="K36" s="3">
        <v>132890005.34999999</v>
      </c>
      <c r="L36" s="3">
        <v>118963135.88</v>
      </c>
      <c r="M36" s="3">
        <v>43547160.609999999</v>
      </c>
      <c r="N36" s="3">
        <v>14939997.41</v>
      </c>
      <c r="O36" s="3">
        <v>0.21</v>
      </c>
      <c r="P36" s="3">
        <v>37527692.049999997</v>
      </c>
      <c r="Q36" s="3">
        <v>38988069.359999999</v>
      </c>
      <c r="R36" s="3">
        <v>19367291.039999999</v>
      </c>
      <c r="S36" s="3">
        <v>108150</v>
      </c>
      <c r="T36" s="3">
        <v>22976848.190000001</v>
      </c>
      <c r="U36" s="3">
        <v>-214509.03</v>
      </c>
      <c r="V36" s="3">
        <v>1169262063.96</v>
      </c>
      <c r="W36" s="3">
        <v>6908483173.75</v>
      </c>
    </row>
    <row r="37" spans="1:23" x14ac:dyDescent="0.25">
      <c r="A37" s="2" t="s">
        <v>49</v>
      </c>
      <c r="B37" s="2" t="s">
        <v>59</v>
      </c>
      <c r="C37" s="15">
        <v>87000000</v>
      </c>
      <c r="D37" s="2" t="s">
        <v>205</v>
      </c>
      <c r="E37" s="3">
        <v>3048896571.5799999</v>
      </c>
      <c r="F37" s="3">
        <v>2865967975.2800002</v>
      </c>
      <c r="G37" s="3">
        <v>750579106.11000001</v>
      </c>
      <c r="H37" s="3">
        <v>1360324667.1600001</v>
      </c>
      <c r="I37" s="3">
        <v>200100714.65000001</v>
      </c>
      <c r="J37" s="1" t="s">
        <v>18</v>
      </c>
      <c r="K37" s="3">
        <v>220358761.46000001</v>
      </c>
      <c r="L37" s="3">
        <v>142860360.19</v>
      </c>
      <c r="M37" s="3">
        <v>20436060.460000001</v>
      </c>
      <c r="N37" s="3">
        <v>16146143.33</v>
      </c>
      <c r="O37" s="3">
        <v>-37.86</v>
      </c>
      <c r="P37" s="3">
        <v>51755553.020000003</v>
      </c>
      <c r="Q37" s="3">
        <v>5142104.6500000004</v>
      </c>
      <c r="R37" s="3">
        <v>15757743.720000001</v>
      </c>
      <c r="S37" s="3">
        <v>442742.45</v>
      </c>
      <c r="T37" s="3">
        <v>41669414.399999999</v>
      </c>
      <c r="U37" s="3">
        <v>31638683.370000001</v>
      </c>
      <c r="V37" s="3">
        <v>182928596.30000001</v>
      </c>
      <c r="W37" s="3">
        <v>8955005160.2700005</v>
      </c>
    </row>
    <row r="38" spans="1:23" x14ac:dyDescent="0.25">
      <c r="A38" s="2" t="s">
        <v>49</v>
      </c>
      <c r="B38" s="2" t="s">
        <v>60</v>
      </c>
      <c r="C38" s="15">
        <v>40000000</v>
      </c>
      <c r="D38" s="2" t="s">
        <v>205</v>
      </c>
      <c r="E38" s="3">
        <v>31754591071.380001</v>
      </c>
      <c r="F38" s="3">
        <v>30679710172.48</v>
      </c>
      <c r="G38" s="3">
        <v>7632073659.2799997</v>
      </c>
      <c r="H38" s="3">
        <v>15840547082.84</v>
      </c>
      <c r="I38" s="3">
        <v>1694799148.5699999</v>
      </c>
      <c r="J38" s="1" t="s">
        <v>18</v>
      </c>
      <c r="K38" s="3">
        <v>1365190788.6500001</v>
      </c>
      <c r="L38" s="3">
        <v>1626274302.23</v>
      </c>
      <c r="M38" s="3">
        <v>249898.27</v>
      </c>
      <c r="N38" s="3">
        <v>119848033.52</v>
      </c>
      <c r="O38" s="3">
        <v>-146732.13</v>
      </c>
      <c r="P38" s="3">
        <v>1533188999.3399999</v>
      </c>
      <c r="Q38" s="3">
        <v>2166839.9300000002</v>
      </c>
      <c r="R38" s="3">
        <v>321719600.05000001</v>
      </c>
      <c r="S38" s="3">
        <v>285180</v>
      </c>
      <c r="T38" s="3">
        <v>226164319.21000001</v>
      </c>
      <c r="U38" s="3">
        <v>61991141.18</v>
      </c>
      <c r="V38" s="3">
        <v>1074880898.9000001</v>
      </c>
      <c r="W38" s="3">
        <v>93933534403.699997</v>
      </c>
    </row>
    <row r="39" spans="1:23" x14ac:dyDescent="0.25">
      <c r="A39" s="2" t="s">
        <v>61</v>
      </c>
      <c r="B39" s="2" t="s">
        <v>62</v>
      </c>
      <c r="C39" s="15">
        <v>83000000</v>
      </c>
      <c r="D39" s="2" t="s">
        <v>205</v>
      </c>
      <c r="E39" s="3">
        <v>2019832354.8099999</v>
      </c>
      <c r="F39" s="3">
        <v>840537022.70000005</v>
      </c>
      <c r="G39" s="3">
        <v>113728311.09</v>
      </c>
      <c r="H39" s="3">
        <v>213885205.74000001</v>
      </c>
      <c r="I39" s="3">
        <v>292186282.77999997</v>
      </c>
      <c r="J39" s="1" t="s">
        <v>18</v>
      </c>
      <c r="K39" s="3">
        <v>45553350.009999998</v>
      </c>
      <c r="L39" s="3">
        <v>38002338.82</v>
      </c>
      <c r="M39" s="3">
        <v>665046.76</v>
      </c>
      <c r="N39" s="3">
        <v>8756656.7300000004</v>
      </c>
      <c r="O39" s="3">
        <v>5581.53</v>
      </c>
      <c r="P39" s="3">
        <v>56302556.939999998</v>
      </c>
      <c r="Q39" s="3">
        <v>121309.93</v>
      </c>
      <c r="R39" s="3">
        <v>7625127.7300000004</v>
      </c>
      <c r="S39" s="3">
        <v>8980</v>
      </c>
      <c r="T39" s="3">
        <v>32216431.600000001</v>
      </c>
      <c r="U39" s="3">
        <v>5195843.3899999997</v>
      </c>
      <c r="V39" s="3">
        <v>1179295332.1099999</v>
      </c>
      <c r="W39" s="3">
        <v>4853917732.6700001</v>
      </c>
    </row>
    <row r="40" spans="1:23" x14ac:dyDescent="0.25">
      <c r="A40" s="2" t="s">
        <v>61</v>
      </c>
      <c r="B40" s="2" t="s">
        <v>63</v>
      </c>
      <c r="C40" s="15">
        <v>91000000</v>
      </c>
      <c r="D40" s="2" t="s">
        <v>205</v>
      </c>
      <c r="E40" s="3">
        <v>1370842407</v>
      </c>
      <c r="F40" s="3">
        <v>483881327.56999999</v>
      </c>
      <c r="G40" s="3">
        <v>108053737.08</v>
      </c>
      <c r="H40" s="3">
        <v>184053921.74000001</v>
      </c>
      <c r="I40" s="3">
        <v>80851715.430000007</v>
      </c>
      <c r="J40" s="1" t="s">
        <v>18</v>
      </c>
      <c r="K40" s="3">
        <v>30346378.52</v>
      </c>
      <c r="L40" s="3">
        <v>37660398.520000003</v>
      </c>
      <c r="M40" s="3">
        <v>4803258.66</v>
      </c>
      <c r="N40" s="3">
        <v>7688931.9500000002</v>
      </c>
      <c r="O40" s="1" t="s">
        <v>18</v>
      </c>
      <c r="P40" s="3">
        <v>11731608.93</v>
      </c>
      <c r="Q40" s="3">
        <v>511255.66</v>
      </c>
      <c r="R40" s="3">
        <v>883745.08</v>
      </c>
      <c r="S40" s="3">
        <v>141170</v>
      </c>
      <c r="T40" s="3">
        <v>10578393.220000001</v>
      </c>
      <c r="U40" s="3">
        <v>307152.57</v>
      </c>
      <c r="V40" s="3">
        <v>886961079.42999995</v>
      </c>
      <c r="W40" s="3">
        <v>3219296481.3600001</v>
      </c>
    </row>
    <row r="41" spans="1:23" x14ac:dyDescent="0.25">
      <c r="A41" s="2" t="s">
        <v>61</v>
      </c>
      <c r="B41" s="2" t="s">
        <v>64</v>
      </c>
      <c r="C41" s="15">
        <v>82000000</v>
      </c>
      <c r="D41" s="2" t="s">
        <v>205</v>
      </c>
      <c r="E41" s="3">
        <v>7490146307.0600004</v>
      </c>
      <c r="F41" s="3">
        <v>2069772441.8399999</v>
      </c>
      <c r="G41" s="3">
        <v>261710727.90000001</v>
      </c>
      <c r="H41" s="3">
        <v>792192754.96000004</v>
      </c>
      <c r="I41" s="3">
        <v>642024045.65999997</v>
      </c>
      <c r="J41" s="1" t="s">
        <v>18</v>
      </c>
      <c r="K41" s="3">
        <v>94707588.159999996</v>
      </c>
      <c r="L41" s="3">
        <v>156314788.46000001</v>
      </c>
      <c r="M41" s="3">
        <v>-695597.98</v>
      </c>
      <c r="N41" s="3">
        <v>8001962.7199999997</v>
      </c>
      <c r="O41" s="3">
        <v>548266.04</v>
      </c>
      <c r="P41" s="3">
        <v>30508714.579999998</v>
      </c>
      <c r="Q41" s="3">
        <v>1079123.3999999999</v>
      </c>
      <c r="R41" s="3">
        <v>7905008.9199999999</v>
      </c>
      <c r="S41" s="3">
        <v>11046</v>
      </c>
      <c r="T41" s="3">
        <v>49786986.920000002</v>
      </c>
      <c r="U41" s="3">
        <v>3506858.78</v>
      </c>
      <c r="V41" s="3">
        <v>5420373865.2200003</v>
      </c>
      <c r="W41" s="3">
        <v>17027894888.639999</v>
      </c>
    </row>
    <row r="42" spans="1:23" x14ac:dyDescent="0.25">
      <c r="A42" s="2" t="s">
        <v>61</v>
      </c>
      <c r="B42" s="2" t="s">
        <v>65</v>
      </c>
      <c r="C42" s="15">
        <v>26000000</v>
      </c>
      <c r="D42" s="2" t="s">
        <v>205</v>
      </c>
      <c r="E42" s="3">
        <v>1149542356.53</v>
      </c>
      <c r="F42" s="3">
        <v>115817425.23999999</v>
      </c>
      <c r="G42" s="3">
        <v>12133803.48</v>
      </c>
      <c r="H42" s="3">
        <v>77583702.019999996</v>
      </c>
      <c r="I42" s="3">
        <v>47672393.600000001</v>
      </c>
      <c r="J42" s="1" t="s">
        <v>18</v>
      </c>
      <c r="K42" s="3">
        <v>11452287.15</v>
      </c>
      <c r="L42" s="3">
        <v>-41702904.25</v>
      </c>
      <c r="M42" s="3">
        <v>61743</v>
      </c>
      <c r="N42" s="3">
        <v>2428575.0499999998</v>
      </c>
      <c r="O42" s="3">
        <v>-33400.39</v>
      </c>
      <c r="P42" s="3">
        <v>4261618.09</v>
      </c>
      <c r="Q42" s="3">
        <v>171557.62</v>
      </c>
      <c r="R42" s="3">
        <v>511491.88</v>
      </c>
      <c r="S42" s="1" t="s">
        <v>18</v>
      </c>
      <c r="T42" s="3">
        <v>3275095.35</v>
      </c>
      <c r="U42" s="3">
        <v>-4272990.1100000003</v>
      </c>
      <c r="V42" s="3">
        <v>1033724931.29</v>
      </c>
      <c r="W42" s="3">
        <v>2412627685.5500002</v>
      </c>
    </row>
    <row r="43" spans="1:23" x14ac:dyDescent="0.25">
      <c r="A43" s="2" t="s">
        <v>61</v>
      </c>
      <c r="B43" s="2" t="s">
        <v>66</v>
      </c>
      <c r="C43" s="15">
        <v>90000000</v>
      </c>
      <c r="D43" s="2" t="s">
        <v>205</v>
      </c>
      <c r="E43" s="3">
        <v>1836969221.9200001</v>
      </c>
      <c r="F43" s="3">
        <v>992197560.73000002</v>
      </c>
      <c r="G43" s="3">
        <v>103274991.48999999</v>
      </c>
      <c r="H43" s="3">
        <v>311794789.51999998</v>
      </c>
      <c r="I43" s="3">
        <v>414588344.31</v>
      </c>
      <c r="J43" s="1" t="s">
        <v>18</v>
      </c>
      <c r="K43" s="3">
        <v>43130644.689999998</v>
      </c>
      <c r="L43" s="3">
        <v>65935674.259999998</v>
      </c>
      <c r="M43" s="3">
        <v>2320909.91</v>
      </c>
      <c r="N43" s="3">
        <v>9043104.5800000001</v>
      </c>
      <c r="O43" s="3">
        <v>-1738.11</v>
      </c>
      <c r="P43" s="3">
        <v>16752879.18</v>
      </c>
      <c r="Q43" s="3">
        <v>1010349.03</v>
      </c>
      <c r="R43" s="3">
        <v>1530704.21</v>
      </c>
      <c r="S43" s="3">
        <v>6000</v>
      </c>
      <c r="T43" s="3">
        <v>12253477.800000001</v>
      </c>
      <c r="U43" s="3">
        <v>6538036.8300000001</v>
      </c>
      <c r="V43" s="3">
        <v>844771661.19000006</v>
      </c>
      <c r="W43" s="3">
        <v>4662116611.54</v>
      </c>
    </row>
    <row r="44" spans="1:23" x14ac:dyDescent="0.25">
      <c r="A44" s="2" t="s">
        <v>61</v>
      </c>
      <c r="B44" s="2" t="s">
        <v>67</v>
      </c>
      <c r="C44" s="15">
        <v>7000000</v>
      </c>
      <c r="D44" s="2" t="s">
        <v>205</v>
      </c>
      <c r="E44" s="3">
        <v>7493595298.71</v>
      </c>
      <c r="F44" s="3">
        <v>4316657850.3000002</v>
      </c>
      <c r="G44" s="3">
        <v>913009197.11000001</v>
      </c>
      <c r="H44" s="3">
        <v>1385529873.4300001</v>
      </c>
      <c r="I44" s="3">
        <v>946529037.60000002</v>
      </c>
      <c r="J44" s="1" t="s">
        <v>18</v>
      </c>
      <c r="K44" s="3">
        <v>473471158.48000002</v>
      </c>
      <c r="L44" s="3">
        <v>332610588.11000001</v>
      </c>
      <c r="M44" s="3">
        <v>3274860.92</v>
      </c>
      <c r="N44" s="3">
        <v>38340083.439999998</v>
      </c>
      <c r="O44" s="3">
        <v>37530.33</v>
      </c>
      <c r="P44" s="3">
        <v>93272906.590000004</v>
      </c>
      <c r="Q44" s="3">
        <v>4904018.5999999996</v>
      </c>
      <c r="R44" s="3">
        <v>35858360.710000001</v>
      </c>
      <c r="S44" s="3">
        <v>721890.72</v>
      </c>
      <c r="T44" s="3">
        <v>54769222.130000003</v>
      </c>
      <c r="U44" s="3">
        <v>4835396.91</v>
      </c>
      <c r="V44" s="3">
        <v>3176937448.4099998</v>
      </c>
      <c r="W44" s="3">
        <v>19274354722.5</v>
      </c>
    </row>
    <row r="45" spans="1:23" x14ac:dyDescent="0.25">
      <c r="A45" s="2" t="s">
        <v>61</v>
      </c>
      <c r="B45" s="2" t="s">
        <v>68</v>
      </c>
      <c r="C45" s="15">
        <v>96000000</v>
      </c>
      <c r="D45" s="2" t="s">
        <v>205</v>
      </c>
      <c r="E45" s="3">
        <v>4640207380.4300003</v>
      </c>
      <c r="F45" s="3">
        <v>485831940.79000002</v>
      </c>
      <c r="G45" s="3">
        <v>48720165.07</v>
      </c>
      <c r="H45" s="3">
        <v>327906959.06</v>
      </c>
      <c r="I45" s="3">
        <v>157749785.00999999</v>
      </c>
      <c r="J45" s="1" t="s">
        <v>18</v>
      </c>
      <c r="K45" s="3">
        <v>14474536.720000001</v>
      </c>
      <c r="L45" s="3">
        <v>46231421.899999999</v>
      </c>
      <c r="M45" s="3">
        <v>72592.320000000007</v>
      </c>
      <c r="N45" s="3">
        <v>4796480.62</v>
      </c>
      <c r="O45" s="3">
        <v>1</v>
      </c>
      <c r="P45" s="3">
        <v>15632917.939999999</v>
      </c>
      <c r="Q45" s="3">
        <v>814215.52</v>
      </c>
      <c r="R45" s="3">
        <v>5977007.1699999999</v>
      </c>
      <c r="S45" s="3">
        <v>0</v>
      </c>
      <c r="T45" s="3">
        <v>13357234.73</v>
      </c>
      <c r="U45" s="3">
        <v>-149997540.88</v>
      </c>
      <c r="V45" s="3">
        <v>4154375439.6399999</v>
      </c>
      <c r="W45" s="3">
        <v>9766150537.0400009</v>
      </c>
    </row>
    <row r="46" spans="1:23" x14ac:dyDescent="0.25">
      <c r="A46" s="2" t="s">
        <v>69</v>
      </c>
      <c r="B46" s="2" t="s">
        <v>70</v>
      </c>
      <c r="C46" s="15">
        <v>1000000</v>
      </c>
      <c r="D46" s="2" t="s">
        <v>205</v>
      </c>
      <c r="E46" s="3">
        <v>6920583065.1700001</v>
      </c>
      <c r="F46" s="3">
        <v>3708018054.3600001</v>
      </c>
      <c r="G46" s="3">
        <v>629339196.91999996</v>
      </c>
      <c r="H46" s="3">
        <v>1317821909.3</v>
      </c>
      <c r="I46" s="3">
        <v>929190314.63</v>
      </c>
      <c r="J46" s="1" t="s">
        <v>18</v>
      </c>
      <c r="K46" s="3">
        <v>330163131.12</v>
      </c>
      <c r="L46" s="3">
        <v>249560624.21000001</v>
      </c>
      <c r="M46" s="3">
        <v>19484565.170000002</v>
      </c>
      <c r="N46" s="3">
        <v>33452503.66</v>
      </c>
      <c r="O46" s="3">
        <v>-17374.64</v>
      </c>
      <c r="P46" s="3">
        <v>75662504.379999995</v>
      </c>
      <c r="Q46" s="3">
        <v>3726555.53</v>
      </c>
      <c r="R46" s="3">
        <v>21598764.760000002</v>
      </c>
      <c r="S46" s="3">
        <v>30528.34</v>
      </c>
      <c r="T46" s="3">
        <v>55622100.409999996</v>
      </c>
      <c r="U46" s="3">
        <v>11946581.93</v>
      </c>
      <c r="V46" s="3">
        <v>3212565010.8099999</v>
      </c>
      <c r="W46" s="3">
        <v>17518748036.060001</v>
      </c>
    </row>
    <row r="47" spans="1:23" x14ac:dyDescent="0.25">
      <c r="A47" s="2" t="s">
        <v>69</v>
      </c>
      <c r="B47" s="2" t="s">
        <v>71</v>
      </c>
      <c r="C47" s="15">
        <v>25000000</v>
      </c>
      <c r="D47" s="2" t="s">
        <v>205</v>
      </c>
      <c r="E47" s="3">
        <v>7723158958.9899998</v>
      </c>
      <c r="F47" s="1"/>
      <c r="G47" s="1"/>
      <c r="H47" s="1"/>
      <c r="I47" s="1"/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18</v>
      </c>
      <c r="R47" s="1" t="s">
        <v>18</v>
      </c>
      <c r="S47" s="1" t="s">
        <v>18</v>
      </c>
      <c r="T47" s="1" t="s">
        <v>18</v>
      </c>
      <c r="U47" s="1" t="s">
        <v>18</v>
      </c>
      <c r="V47" s="1" t="s">
        <v>18</v>
      </c>
      <c r="W47" s="3">
        <v>7723158958.9899998</v>
      </c>
    </row>
    <row r="48" spans="1:23" x14ac:dyDescent="0.25">
      <c r="A48" s="2" t="s">
        <v>69</v>
      </c>
      <c r="B48" s="2" t="s">
        <v>72</v>
      </c>
      <c r="C48" s="15">
        <v>32000000</v>
      </c>
      <c r="D48" s="2" t="s">
        <v>205</v>
      </c>
      <c r="E48" s="3">
        <v>8471648529.71</v>
      </c>
      <c r="F48" s="3">
        <v>7480009801.6099997</v>
      </c>
      <c r="G48" s="3">
        <v>1258391029.1500001</v>
      </c>
      <c r="H48" s="3">
        <v>3219813229.6799998</v>
      </c>
      <c r="I48" s="3">
        <v>573188025.00999999</v>
      </c>
      <c r="J48" s="1" t="s">
        <v>18</v>
      </c>
      <c r="K48" s="3">
        <v>428111823.76999998</v>
      </c>
      <c r="L48" s="3">
        <v>482294865.88999999</v>
      </c>
      <c r="M48" s="3">
        <v>472870401.22000003</v>
      </c>
      <c r="N48" s="3">
        <v>42671961.789999999</v>
      </c>
      <c r="O48" s="3">
        <v>51.09</v>
      </c>
      <c r="P48" s="3">
        <v>780053218.75999999</v>
      </c>
      <c r="Q48" s="3">
        <v>23929469.989999998</v>
      </c>
      <c r="R48" s="3">
        <v>38582175.159999996</v>
      </c>
      <c r="S48" s="3">
        <v>379370</v>
      </c>
      <c r="T48" s="3">
        <v>117758513.34999999</v>
      </c>
      <c r="U48" s="3">
        <v>-11888.55</v>
      </c>
      <c r="V48" s="3">
        <v>991638728.10000002</v>
      </c>
      <c r="W48" s="3">
        <v>24381329305.73</v>
      </c>
    </row>
    <row r="49" spans="1:23" x14ac:dyDescent="0.25">
      <c r="A49" s="2" t="s">
        <v>69</v>
      </c>
      <c r="B49" s="2" t="s">
        <v>73</v>
      </c>
      <c r="C49" s="15">
        <v>4000000</v>
      </c>
      <c r="D49" s="2" t="s">
        <v>205</v>
      </c>
      <c r="E49" s="3">
        <v>10886081856.879999</v>
      </c>
      <c r="F49" s="3">
        <v>10236423318.92</v>
      </c>
      <c r="G49" s="3">
        <v>2742249651.6399999</v>
      </c>
      <c r="H49" s="3">
        <v>3651090416.6199999</v>
      </c>
      <c r="I49" s="3">
        <v>733077917.91999996</v>
      </c>
      <c r="J49" s="1" t="s">
        <v>18</v>
      </c>
      <c r="K49" s="3">
        <v>580649150.95000005</v>
      </c>
      <c r="L49" s="3">
        <v>338685145.16000003</v>
      </c>
      <c r="M49" s="3">
        <v>1209927141.7</v>
      </c>
      <c r="N49" s="3">
        <v>62430355.82</v>
      </c>
      <c r="O49" s="3">
        <v>19140.97</v>
      </c>
      <c r="P49" s="3">
        <v>383179631.44</v>
      </c>
      <c r="Q49" s="3">
        <v>61449457.07</v>
      </c>
      <c r="R49" s="3">
        <v>164315439.74000001</v>
      </c>
      <c r="S49" s="3">
        <v>385892.36</v>
      </c>
      <c r="T49" s="3">
        <v>168841569.44</v>
      </c>
      <c r="U49" s="3">
        <v>49855202.289999999</v>
      </c>
      <c r="V49" s="3">
        <v>649658537.96000004</v>
      </c>
      <c r="W49" s="3">
        <v>31918319826.880001</v>
      </c>
    </row>
    <row r="50" spans="1:23" x14ac:dyDescent="0.25">
      <c r="A50" s="2" t="s">
        <v>69</v>
      </c>
      <c r="B50" s="2" t="s">
        <v>74</v>
      </c>
      <c r="C50" s="15">
        <v>50000000</v>
      </c>
      <c r="D50" s="2" t="s">
        <v>205</v>
      </c>
      <c r="E50" s="3">
        <v>9661091397.1499996</v>
      </c>
      <c r="F50" s="3">
        <v>7665534122.9700003</v>
      </c>
      <c r="G50" s="3">
        <v>1812142020.1900001</v>
      </c>
      <c r="H50" s="3">
        <v>2833365140.3699999</v>
      </c>
      <c r="I50" s="3">
        <v>1158899784.51</v>
      </c>
      <c r="J50" s="1" t="s">
        <v>18</v>
      </c>
      <c r="K50" s="3">
        <v>619690153.79999995</v>
      </c>
      <c r="L50" s="3">
        <v>544985927.63999999</v>
      </c>
      <c r="M50" s="3">
        <v>66871994.340000004</v>
      </c>
      <c r="N50" s="3">
        <v>49749158.909999996</v>
      </c>
      <c r="O50" s="3">
        <v>-15281.1</v>
      </c>
      <c r="P50" s="3">
        <v>223077548.84</v>
      </c>
      <c r="Q50" s="3">
        <v>4458814.5999999996</v>
      </c>
      <c r="R50" s="3">
        <v>107248135.34</v>
      </c>
      <c r="S50" s="3">
        <v>27600</v>
      </c>
      <c r="T50" s="3">
        <v>98778520.629999995</v>
      </c>
      <c r="U50" s="3">
        <v>5207980.26</v>
      </c>
      <c r="V50" s="3">
        <v>1995557274.1800001</v>
      </c>
      <c r="W50" s="3">
        <v>26846670292.630001</v>
      </c>
    </row>
    <row r="51" spans="1:23" x14ac:dyDescent="0.25">
      <c r="A51" s="2" t="s">
        <v>69</v>
      </c>
      <c r="B51" s="2" t="s">
        <v>75</v>
      </c>
      <c r="C51" s="15">
        <v>52000000</v>
      </c>
      <c r="D51" s="2" t="s">
        <v>205</v>
      </c>
      <c r="E51" s="3">
        <v>5664419682.3100004</v>
      </c>
      <c r="F51" s="3">
        <v>4212335607.6300001</v>
      </c>
      <c r="G51" s="3">
        <v>347517852.18000001</v>
      </c>
      <c r="H51" s="3">
        <v>1723629308.74</v>
      </c>
      <c r="I51" s="3">
        <v>1339377107.0999999</v>
      </c>
      <c r="J51" s="1" t="s">
        <v>18</v>
      </c>
      <c r="K51" s="3">
        <v>342630784.48000002</v>
      </c>
      <c r="L51" s="3">
        <v>182429990.11000001</v>
      </c>
      <c r="M51" s="3">
        <v>841054.09</v>
      </c>
      <c r="N51" s="3">
        <v>31139345.559999999</v>
      </c>
      <c r="O51" s="3">
        <v>13135.16</v>
      </c>
      <c r="P51" s="3">
        <v>106253422.84999999</v>
      </c>
      <c r="Q51" s="3">
        <v>6241733.9800000004</v>
      </c>
      <c r="R51" s="3">
        <v>30860343.59</v>
      </c>
      <c r="S51" s="3">
        <v>304120.52</v>
      </c>
      <c r="T51" s="3">
        <v>71653363.629999995</v>
      </c>
      <c r="U51" s="3">
        <v>21887945.350000001</v>
      </c>
      <c r="V51" s="3">
        <v>1452084074.6800001</v>
      </c>
      <c r="W51" s="3">
        <v>15533618871.959999</v>
      </c>
    </row>
    <row r="52" spans="1:23" x14ac:dyDescent="0.25">
      <c r="A52" s="2" t="s">
        <v>69</v>
      </c>
      <c r="B52" s="2" t="s">
        <v>76</v>
      </c>
      <c r="C52" s="15">
        <v>84000000</v>
      </c>
      <c r="D52" s="2" t="s">
        <v>205</v>
      </c>
      <c r="E52" s="3">
        <v>1157258016.6199999</v>
      </c>
      <c r="F52" s="3">
        <v>270002768.07999998</v>
      </c>
      <c r="G52" s="3">
        <v>34683024.299999997</v>
      </c>
      <c r="H52" s="3">
        <v>100036026.13</v>
      </c>
      <c r="I52" s="3">
        <v>58594633.25</v>
      </c>
      <c r="J52" s="1" t="s">
        <v>18</v>
      </c>
      <c r="K52" s="3">
        <v>25573658.379999999</v>
      </c>
      <c r="L52" s="3">
        <v>15120563.310000001</v>
      </c>
      <c r="M52" s="3">
        <v>4163322.67</v>
      </c>
      <c r="N52" s="3">
        <v>2935860.3</v>
      </c>
      <c r="O52" s="3">
        <v>0</v>
      </c>
      <c r="P52" s="3">
        <v>7004629.3600000003</v>
      </c>
      <c r="Q52" s="3">
        <v>3513624.67</v>
      </c>
      <c r="R52" s="3">
        <v>5396502.6500000004</v>
      </c>
      <c r="S52" s="3">
        <v>4030</v>
      </c>
      <c r="T52" s="3">
        <v>10681067.9</v>
      </c>
      <c r="U52" s="3">
        <v>-150880.48000000001</v>
      </c>
      <c r="V52" s="3">
        <v>887255248.53999996</v>
      </c>
      <c r="W52" s="3">
        <v>2582072095.6799998</v>
      </c>
    </row>
    <row r="53" spans="1:23" x14ac:dyDescent="0.25">
      <c r="A53" s="2" t="s">
        <v>69</v>
      </c>
      <c r="B53" s="2" t="s">
        <v>77</v>
      </c>
      <c r="C53" s="15">
        <v>93000000</v>
      </c>
      <c r="D53" s="2" t="s">
        <v>205</v>
      </c>
      <c r="E53" s="3">
        <v>1643262839.76</v>
      </c>
      <c r="F53" s="3">
        <v>212050451.16999999</v>
      </c>
      <c r="G53" s="3">
        <v>-65629010.009999998</v>
      </c>
      <c r="H53" s="3">
        <v>150943503.36000001</v>
      </c>
      <c r="I53" s="3">
        <v>58668554.789999999</v>
      </c>
      <c r="J53" s="1" t="s">
        <v>18</v>
      </c>
      <c r="K53" s="3">
        <v>23092608.100000001</v>
      </c>
      <c r="L53" s="3">
        <v>14750876.9</v>
      </c>
      <c r="M53" s="3">
        <v>8204192.2000000002</v>
      </c>
      <c r="N53" s="3">
        <v>3556223.34</v>
      </c>
      <c r="O53" s="1" t="s">
        <v>18</v>
      </c>
      <c r="P53" s="3">
        <v>3682729.48</v>
      </c>
      <c r="Q53" s="3">
        <v>741940.05</v>
      </c>
      <c r="R53" s="3">
        <v>1668961.66</v>
      </c>
      <c r="S53" s="3">
        <v>27974</v>
      </c>
      <c r="T53" s="3">
        <v>9787184.1300000008</v>
      </c>
      <c r="U53" s="3">
        <v>2146365.7999999998</v>
      </c>
      <c r="V53" s="3">
        <v>1431212388.5899999</v>
      </c>
      <c r="W53" s="3">
        <v>3498167783.3200002</v>
      </c>
    </row>
    <row r="54" spans="1:23" x14ac:dyDescent="0.25">
      <c r="A54" s="2" t="s">
        <v>69</v>
      </c>
      <c r="B54" s="2" t="s">
        <v>78</v>
      </c>
      <c r="C54" s="15">
        <v>95000000</v>
      </c>
      <c r="D54" s="2" t="s">
        <v>205</v>
      </c>
      <c r="E54" s="3">
        <v>1679230772.1300001</v>
      </c>
      <c r="F54" s="3">
        <v>1249441669.5999999</v>
      </c>
      <c r="G54" s="3">
        <v>287875739.10000002</v>
      </c>
      <c r="H54" s="3">
        <v>515895402.08999997</v>
      </c>
      <c r="I54" s="3">
        <v>119845644.88</v>
      </c>
      <c r="J54" s="1" t="s">
        <v>18</v>
      </c>
      <c r="K54" s="3">
        <v>77723867.359999999</v>
      </c>
      <c r="L54" s="3">
        <v>62920775.409999996</v>
      </c>
      <c r="M54" s="3">
        <v>56059723.93</v>
      </c>
      <c r="N54" s="3">
        <v>9691368.3200000003</v>
      </c>
      <c r="O54" s="3">
        <v>22802.57</v>
      </c>
      <c r="P54" s="3">
        <v>68408897.409999996</v>
      </c>
      <c r="Q54" s="3">
        <v>2070310.16</v>
      </c>
      <c r="R54" s="3">
        <v>19881722.34</v>
      </c>
      <c r="S54" s="3">
        <v>22736</v>
      </c>
      <c r="T54" s="3">
        <v>20064101.890000001</v>
      </c>
      <c r="U54" s="3">
        <v>-1086851.79</v>
      </c>
      <c r="V54" s="3">
        <v>429789102.52999997</v>
      </c>
      <c r="W54" s="3">
        <v>4597857783.9300003</v>
      </c>
    </row>
    <row r="55" spans="1:23" x14ac:dyDescent="0.25">
      <c r="A55" s="2" t="s">
        <v>69</v>
      </c>
      <c r="B55" s="2" t="s">
        <v>79</v>
      </c>
      <c r="C55" s="15">
        <v>69000000</v>
      </c>
      <c r="D55" s="2" t="s">
        <v>205</v>
      </c>
      <c r="E55" s="3">
        <v>3114250228.21</v>
      </c>
      <c r="F55" s="3">
        <v>2467612442.71</v>
      </c>
      <c r="G55" s="3">
        <v>483285036.50999999</v>
      </c>
      <c r="H55" s="3">
        <v>1008128397.41</v>
      </c>
      <c r="I55" s="3">
        <v>522209706.68000001</v>
      </c>
      <c r="J55" s="1" t="s">
        <v>18</v>
      </c>
      <c r="K55" s="3">
        <v>198311601.84</v>
      </c>
      <c r="L55" s="3">
        <v>107602949.98999999</v>
      </c>
      <c r="M55" s="3">
        <v>2659447.65</v>
      </c>
      <c r="N55" s="3">
        <v>15747676.48</v>
      </c>
      <c r="O55" s="3">
        <v>12323.51</v>
      </c>
      <c r="P55" s="3">
        <v>35704072.729999997</v>
      </c>
      <c r="Q55" s="3">
        <v>14166703.59</v>
      </c>
      <c r="R55" s="3">
        <v>21061782.239999998</v>
      </c>
      <c r="S55" s="3">
        <v>109555.92</v>
      </c>
      <c r="T55" s="3">
        <v>45701134.960000001</v>
      </c>
      <c r="U55" s="3">
        <v>3357719.1</v>
      </c>
      <c r="V55" s="3">
        <v>646637785.5</v>
      </c>
      <c r="W55" s="3">
        <v>8686558565.0300007</v>
      </c>
    </row>
    <row r="56" spans="1:23" x14ac:dyDescent="0.25">
      <c r="A56" s="2" t="s">
        <v>80</v>
      </c>
      <c r="B56" s="2" t="s">
        <v>81</v>
      </c>
      <c r="C56" s="15">
        <v>37000000</v>
      </c>
      <c r="D56" s="2" t="s">
        <v>205</v>
      </c>
      <c r="E56" s="3">
        <v>2512067426.4299998</v>
      </c>
      <c r="F56" s="3">
        <v>1253813392.3599999</v>
      </c>
      <c r="G56" s="3">
        <v>167410980.09</v>
      </c>
      <c r="H56" s="3">
        <v>551602319.66999996</v>
      </c>
      <c r="I56" s="3">
        <v>219709713.63</v>
      </c>
      <c r="J56" s="1" t="s">
        <v>18</v>
      </c>
      <c r="K56" s="3">
        <v>108489581.26000001</v>
      </c>
      <c r="L56" s="3">
        <v>91486409.140000001</v>
      </c>
      <c r="M56" s="3">
        <v>7350333.3399999999</v>
      </c>
      <c r="N56" s="3">
        <v>12938325.34</v>
      </c>
      <c r="O56" s="3">
        <v>11470.36</v>
      </c>
      <c r="P56" s="3">
        <v>17471459.399999999</v>
      </c>
      <c r="Q56" s="3">
        <v>1859615.65</v>
      </c>
      <c r="R56" s="3">
        <v>9286537.9299999997</v>
      </c>
      <c r="S56" s="3">
        <v>2184473</v>
      </c>
      <c r="T56" s="3">
        <v>26125178.859999999</v>
      </c>
      <c r="U56" s="3">
        <v>2792052.16</v>
      </c>
      <c r="V56" s="3">
        <v>1258254034.0699999</v>
      </c>
      <c r="W56" s="3">
        <v>6242853302.6899996</v>
      </c>
    </row>
    <row r="57" spans="1:23" x14ac:dyDescent="0.25">
      <c r="A57" s="2" t="s">
        <v>80</v>
      </c>
      <c r="B57" s="2" t="s">
        <v>82</v>
      </c>
      <c r="C57" s="15">
        <v>65000000</v>
      </c>
      <c r="D57" s="2" t="s">
        <v>205</v>
      </c>
      <c r="E57" s="3">
        <v>14768822000.42</v>
      </c>
      <c r="F57" s="3">
        <v>13696773549.059999</v>
      </c>
      <c r="G57" s="3">
        <v>3882249043.52</v>
      </c>
      <c r="H57" s="3">
        <v>5885523575.5299997</v>
      </c>
      <c r="I57" s="3">
        <v>1406892902.8099999</v>
      </c>
      <c r="J57" s="1" t="s">
        <v>18</v>
      </c>
      <c r="K57" s="3">
        <v>811374180.84000003</v>
      </c>
      <c r="L57" s="3">
        <v>682370025.60000002</v>
      </c>
      <c r="M57" s="3">
        <v>130470147.94</v>
      </c>
      <c r="N57" s="3">
        <v>86993669.530000001</v>
      </c>
      <c r="O57" s="3">
        <v>-34870.54</v>
      </c>
      <c r="P57" s="3">
        <v>360538058.60000002</v>
      </c>
      <c r="Q57" s="3">
        <v>44924290.289999999</v>
      </c>
      <c r="R57" s="3">
        <v>142137968.09999999</v>
      </c>
      <c r="S57" s="3">
        <v>54259.39</v>
      </c>
      <c r="T57" s="3">
        <v>169240309.00999999</v>
      </c>
      <c r="U57" s="3">
        <v>5572775.0300000003</v>
      </c>
      <c r="V57" s="3">
        <v>1072048451.36</v>
      </c>
      <c r="W57" s="3">
        <v>43145950336.489998</v>
      </c>
    </row>
    <row r="58" spans="1:23" x14ac:dyDescent="0.25">
      <c r="A58" s="2" t="s">
        <v>80</v>
      </c>
      <c r="B58" s="2" t="s">
        <v>83</v>
      </c>
      <c r="C58" s="15">
        <v>71000000</v>
      </c>
      <c r="D58" s="2" t="s">
        <v>205</v>
      </c>
      <c r="E58" s="3">
        <v>3756608748.9899998</v>
      </c>
      <c r="F58" s="3">
        <v>3513734357.6500001</v>
      </c>
      <c r="G58" s="3">
        <v>118638206.45999999</v>
      </c>
      <c r="H58" s="3">
        <v>1881690856.73</v>
      </c>
      <c r="I58" s="3">
        <v>421960827.54000002</v>
      </c>
      <c r="J58" s="1" t="s">
        <v>18</v>
      </c>
      <c r="K58" s="3">
        <v>334655099.64999998</v>
      </c>
      <c r="L58" s="3">
        <v>378526505.88</v>
      </c>
      <c r="M58" s="3">
        <v>2322956.84</v>
      </c>
      <c r="N58" s="3">
        <v>42074163.950000003</v>
      </c>
      <c r="O58" s="3">
        <v>3468.77</v>
      </c>
      <c r="P58" s="3">
        <v>130447697.59999999</v>
      </c>
      <c r="Q58" s="3">
        <v>12293124.529999999</v>
      </c>
      <c r="R58" s="3">
        <v>31520696.27</v>
      </c>
      <c r="S58" s="3">
        <v>322000</v>
      </c>
      <c r="T58" s="3">
        <v>90894725.269999996</v>
      </c>
      <c r="U58" s="3">
        <v>7819454.6799999997</v>
      </c>
      <c r="V58" s="3">
        <v>242874391.34</v>
      </c>
      <c r="W58" s="3">
        <v>10966387282.15</v>
      </c>
    </row>
    <row r="59" spans="1:23" x14ac:dyDescent="0.25">
      <c r="A59" s="2" t="s">
        <v>80</v>
      </c>
      <c r="B59" s="2" t="s">
        <v>84</v>
      </c>
      <c r="C59" s="15">
        <v>71800000</v>
      </c>
      <c r="D59" s="2" t="s">
        <v>205</v>
      </c>
      <c r="E59" s="3">
        <v>9807497150.2000008</v>
      </c>
      <c r="F59" s="3">
        <v>9659882561.6299992</v>
      </c>
      <c r="G59" s="3">
        <v>932145843.87</v>
      </c>
      <c r="H59" s="3">
        <v>6690638126.96</v>
      </c>
      <c r="I59" s="3">
        <v>483253975.08999997</v>
      </c>
      <c r="J59" s="1" t="s">
        <v>18</v>
      </c>
      <c r="K59" s="3">
        <v>443410177.00999999</v>
      </c>
      <c r="L59" s="3">
        <v>543978611.63999999</v>
      </c>
      <c r="M59" s="3">
        <v>38220570.649999999</v>
      </c>
      <c r="N59" s="3">
        <v>46226312.880000003</v>
      </c>
      <c r="O59" s="3">
        <v>66092.399999999994</v>
      </c>
      <c r="P59" s="3">
        <v>174198455.03</v>
      </c>
      <c r="Q59" s="3">
        <v>24796964.510000002</v>
      </c>
      <c r="R59" s="3">
        <v>94576182.359999999</v>
      </c>
      <c r="S59" s="3">
        <v>924088.54</v>
      </c>
      <c r="T59" s="3">
        <v>139352021.06</v>
      </c>
      <c r="U59" s="3">
        <v>2652896.48</v>
      </c>
      <c r="V59" s="3">
        <v>147614588.56999999</v>
      </c>
      <c r="W59" s="3">
        <v>29229434618.880001</v>
      </c>
    </row>
    <row r="60" spans="1:23" x14ac:dyDescent="0.25">
      <c r="A60" s="2" t="s">
        <v>80</v>
      </c>
      <c r="B60" s="2" t="s">
        <v>85</v>
      </c>
      <c r="C60" s="15">
        <v>75000000</v>
      </c>
      <c r="D60" s="2" t="s">
        <v>205</v>
      </c>
      <c r="E60" s="3">
        <v>10141188584.15</v>
      </c>
      <c r="F60" s="3">
        <v>8705914932.7700005</v>
      </c>
      <c r="G60" s="3">
        <v>1338085153.4400001</v>
      </c>
      <c r="H60" s="3">
        <v>5025639249.0100002</v>
      </c>
      <c r="I60" s="3">
        <v>761799654.88</v>
      </c>
      <c r="J60" s="1" t="s">
        <v>18</v>
      </c>
      <c r="K60" s="3">
        <v>501838549.31</v>
      </c>
      <c r="L60" s="3">
        <v>550285633.41999996</v>
      </c>
      <c r="M60" s="3">
        <v>88116324.209999993</v>
      </c>
      <c r="N60" s="3">
        <v>64316393.479999997</v>
      </c>
      <c r="O60" s="3">
        <v>139687.73000000001</v>
      </c>
      <c r="P60" s="3">
        <v>165433257.16999999</v>
      </c>
      <c r="Q60" s="3">
        <v>6533940.1399999997</v>
      </c>
      <c r="R60" s="3">
        <v>40958150.07</v>
      </c>
      <c r="S60" s="3">
        <v>172800</v>
      </c>
      <c r="T60" s="3">
        <v>96876780.709999993</v>
      </c>
      <c r="U60" s="3">
        <v>-1605010.39</v>
      </c>
      <c r="V60" s="3">
        <v>1435273651.3800001</v>
      </c>
      <c r="W60" s="3">
        <v>28920967731.48</v>
      </c>
    </row>
    <row r="61" spans="1:23" x14ac:dyDescent="0.25">
      <c r="A61" s="2" t="s">
        <v>80</v>
      </c>
      <c r="B61" s="2" t="s">
        <v>86</v>
      </c>
      <c r="C61" s="15">
        <v>71900000</v>
      </c>
      <c r="D61" s="2" t="s">
        <v>205</v>
      </c>
      <c r="E61" s="3">
        <v>7131252652.6700001</v>
      </c>
      <c r="F61" s="3">
        <v>6845526614.7799997</v>
      </c>
      <c r="G61" s="3">
        <v>2904814178.9299998</v>
      </c>
      <c r="H61" s="3">
        <v>3013825048.6999998</v>
      </c>
      <c r="I61" s="3">
        <v>183395189.93000001</v>
      </c>
      <c r="J61" s="1" t="s">
        <v>18</v>
      </c>
      <c r="K61" s="3">
        <v>173949006.19999999</v>
      </c>
      <c r="L61" s="3">
        <v>132784120.34</v>
      </c>
      <c r="M61" s="3">
        <v>54604080.759999998</v>
      </c>
      <c r="N61" s="3">
        <v>27366769.32</v>
      </c>
      <c r="O61" s="3">
        <v>14594.02</v>
      </c>
      <c r="P61" s="3">
        <v>101835550.63</v>
      </c>
      <c r="Q61" s="3">
        <v>99669924.049999997</v>
      </c>
      <c r="R61" s="3">
        <v>50645771.310000002</v>
      </c>
      <c r="S61" s="3">
        <v>6000</v>
      </c>
      <c r="T61" s="3">
        <v>44551586.93</v>
      </c>
      <c r="U61" s="3">
        <v>-4735225.68</v>
      </c>
      <c r="V61" s="3">
        <v>285726037.88999999</v>
      </c>
      <c r="W61" s="3">
        <v>21045231900.779999</v>
      </c>
    </row>
    <row r="62" spans="1:23" x14ac:dyDescent="0.25">
      <c r="A62" s="2" t="s">
        <v>87</v>
      </c>
      <c r="B62" s="2" t="s">
        <v>88</v>
      </c>
      <c r="C62" s="15">
        <v>14000000</v>
      </c>
      <c r="D62" s="2" t="s">
        <v>205</v>
      </c>
      <c r="E62" s="3">
        <v>4132727294.4499998</v>
      </c>
      <c r="F62" s="3">
        <v>3685047601.8499999</v>
      </c>
      <c r="G62" s="3">
        <v>504927960.5</v>
      </c>
      <c r="H62" s="3">
        <v>1494173511.6600001</v>
      </c>
      <c r="I62" s="3">
        <v>578657369.15999997</v>
      </c>
      <c r="J62" s="1" t="s">
        <v>18</v>
      </c>
      <c r="K62" s="3">
        <v>279671737.56999999</v>
      </c>
      <c r="L62" s="3">
        <v>450364541.06</v>
      </c>
      <c r="M62" s="3">
        <v>68898302.140000001</v>
      </c>
      <c r="N62" s="3">
        <v>25810556.34</v>
      </c>
      <c r="O62" s="3">
        <v>21828.07</v>
      </c>
      <c r="P62" s="3">
        <v>183211881.58000001</v>
      </c>
      <c r="Q62" s="3">
        <v>2766764.84</v>
      </c>
      <c r="R62" s="3">
        <v>27496335.039999999</v>
      </c>
      <c r="S62" s="3">
        <v>490560.04</v>
      </c>
      <c r="T62" s="3">
        <v>52886795.350000001</v>
      </c>
      <c r="U62" s="3">
        <v>7829252.5599999996</v>
      </c>
      <c r="V62" s="3">
        <v>447679692.60000002</v>
      </c>
      <c r="W62" s="3">
        <v>11942661984.809999</v>
      </c>
    </row>
    <row r="63" spans="1:23" x14ac:dyDescent="0.25">
      <c r="A63" s="2" t="s">
        <v>87</v>
      </c>
      <c r="B63" s="2" t="s">
        <v>89</v>
      </c>
      <c r="C63" s="15">
        <v>15000000</v>
      </c>
      <c r="D63" s="2" t="s">
        <v>205</v>
      </c>
      <c r="E63" s="3">
        <v>3325914166.8899999</v>
      </c>
      <c r="F63" s="3">
        <v>1866622297.96</v>
      </c>
      <c r="G63" s="3">
        <v>219734116.81</v>
      </c>
      <c r="H63" s="3">
        <v>762413571.47000003</v>
      </c>
      <c r="I63" s="3">
        <v>314031525.32999998</v>
      </c>
      <c r="J63" s="1" t="s">
        <v>18</v>
      </c>
      <c r="K63" s="3">
        <v>219237066.86000001</v>
      </c>
      <c r="L63" s="3">
        <v>217677536.63</v>
      </c>
      <c r="M63" s="3">
        <v>766607.01</v>
      </c>
      <c r="N63" s="3">
        <v>17943813.039999999</v>
      </c>
      <c r="O63" s="3">
        <v>186.46</v>
      </c>
      <c r="P63" s="3">
        <v>28408749</v>
      </c>
      <c r="Q63" s="3">
        <v>7207565.3200000003</v>
      </c>
      <c r="R63" s="3">
        <v>30932641.25</v>
      </c>
      <c r="S63" s="3">
        <v>3716118.26</v>
      </c>
      <c r="T63" s="3">
        <v>39779161.68</v>
      </c>
      <c r="U63" s="3">
        <v>1500762.12</v>
      </c>
      <c r="V63" s="3">
        <v>1459291868.9300001</v>
      </c>
      <c r="W63" s="3">
        <v>8515177755.0200005</v>
      </c>
    </row>
    <row r="64" spans="1:23" x14ac:dyDescent="0.25">
      <c r="A64" s="2" t="s">
        <v>87</v>
      </c>
      <c r="B64" s="2" t="s">
        <v>90</v>
      </c>
      <c r="C64" s="15">
        <v>17000000</v>
      </c>
      <c r="D64" s="2" t="s">
        <v>205</v>
      </c>
      <c r="E64" s="3">
        <v>3618950469.3800001</v>
      </c>
      <c r="F64" s="3">
        <v>2807463774.73</v>
      </c>
      <c r="G64" s="3">
        <v>557396701.78999996</v>
      </c>
      <c r="H64" s="3">
        <v>1126224515.26</v>
      </c>
      <c r="I64" s="3">
        <v>333253333.88999999</v>
      </c>
      <c r="J64" s="1" t="s">
        <v>18</v>
      </c>
      <c r="K64" s="3">
        <v>326043933.81999999</v>
      </c>
      <c r="L64" s="3">
        <v>276350492.91000003</v>
      </c>
      <c r="M64" s="3">
        <v>5526683.6799999997</v>
      </c>
      <c r="N64" s="3">
        <v>25928574.100000001</v>
      </c>
      <c r="O64" s="3">
        <v>5407.41</v>
      </c>
      <c r="P64" s="3">
        <v>75972844.269999996</v>
      </c>
      <c r="Q64" s="3">
        <v>2883314.21</v>
      </c>
      <c r="R64" s="3">
        <v>31787751.23</v>
      </c>
      <c r="S64" s="3">
        <v>395146.36</v>
      </c>
      <c r="T64" s="3">
        <v>36429682.799999997</v>
      </c>
      <c r="U64" s="3">
        <v>1560984.34</v>
      </c>
      <c r="V64" s="3">
        <v>811486694.64999998</v>
      </c>
      <c r="W64" s="3">
        <v>10037660304.83</v>
      </c>
    </row>
    <row r="65" spans="1:23" x14ac:dyDescent="0.25">
      <c r="A65" s="2" t="s">
        <v>87</v>
      </c>
      <c r="B65" s="2" t="s">
        <v>91</v>
      </c>
      <c r="C65" s="15">
        <v>20000000</v>
      </c>
      <c r="D65" s="2" t="s">
        <v>205</v>
      </c>
      <c r="E65" s="3">
        <v>5873264302.3900003</v>
      </c>
      <c r="F65" s="3">
        <v>5749637954.9700003</v>
      </c>
      <c r="G65" s="3">
        <v>1476007674.5699999</v>
      </c>
      <c r="H65" s="3">
        <v>1902538897.8699999</v>
      </c>
      <c r="I65" s="3">
        <v>677610704.83000004</v>
      </c>
      <c r="J65" s="1" t="s">
        <v>18</v>
      </c>
      <c r="K65" s="3">
        <v>482710646.88999999</v>
      </c>
      <c r="L65" s="3">
        <v>614504989.97000003</v>
      </c>
      <c r="M65" s="3">
        <v>10361148.970000001</v>
      </c>
      <c r="N65" s="3">
        <v>44343666.409999996</v>
      </c>
      <c r="O65" s="3">
        <v>32761.65</v>
      </c>
      <c r="P65" s="3">
        <v>194660008.08000001</v>
      </c>
      <c r="Q65" s="3">
        <v>9039699.4700000007</v>
      </c>
      <c r="R65" s="3">
        <v>98110525.650000006</v>
      </c>
      <c r="S65" s="3">
        <v>0</v>
      </c>
      <c r="T65" s="3">
        <v>85878216.579999998</v>
      </c>
      <c r="U65" s="3">
        <v>94542231.129999995</v>
      </c>
      <c r="V65" s="3">
        <v>123626347.42</v>
      </c>
      <c r="W65" s="3">
        <v>17436869776.849998</v>
      </c>
    </row>
    <row r="66" spans="1:23" x14ac:dyDescent="0.25">
      <c r="A66" s="2" t="s">
        <v>87</v>
      </c>
      <c r="B66" s="2" t="s">
        <v>92</v>
      </c>
      <c r="C66" s="15">
        <v>24000000</v>
      </c>
      <c r="D66" s="2" t="s">
        <v>205</v>
      </c>
      <c r="E66" s="3">
        <v>2542317759.1599998</v>
      </c>
      <c r="F66" s="3">
        <v>1288879644.8900001</v>
      </c>
      <c r="G66" s="3">
        <v>101738972.98999999</v>
      </c>
      <c r="H66" s="3">
        <v>517297238.13999999</v>
      </c>
      <c r="I66" s="3">
        <v>274582470.82999998</v>
      </c>
      <c r="J66" s="1" t="s">
        <v>18</v>
      </c>
      <c r="K66" s="3">
        <v>151277182.28999999</v>
      </c>
      <c r="L66" s="3">
        <v>146077079.59</v>
      </c>
      <c r="M66" s="3">
        <v>1014016.44</v>
      </c>
      <c r="N66" s="3">
        <v>14955628.35</v>
      </c>
      <c r="O66" s="3">
        <v>18002.099999999999</v>
      </c>
      <c r="P66" s="3">
        <v>18529123.640000001</v>
      </c>
      <c r="Q66" s="3">
        <v>2069526.91</v>
      </c>
      <c r="R66" s="3">
        <v>8208484.3799999999</v>
      </c>
      <c r="S66" s="3">
        <v>56716.21</v>
      </c>
      <c r="T66" s="3">
        <v>23741624.23</v>
      </c>
      <c r="U66" s="3">
        <v>9242770.8699999992</v>
      </c>
      <c r="V66" s="3">
        <v>1253438114.27</v>
      </c>
      <c r="W66" s="3">
        <v>6353444355.29</v>
      </c>
    </row>
    <row r="67" spans="1:23" x14ac:dyDescent="0.25">
      <c r="A67" s="2" t="s">
        <v>87</v>
      </c>
      <c r="B67" s="2" t="s">
        <v>93</v>
      </c>
      <c r="C67" s="15">
        <v>29000000</v>
      </c>
      <c r="D67" s="2" t="s">
        <v>205</v>
      </c>
      <c r="E67" s="3">
        <v>3536037875.3699999</v>
      </c>
      <c r="F67" s="3">
        <v>3511222819.48</v>
      </c>
      <c r="G67" s="3">
        <v>926703778.17999995</v>
      </c>
      <c r="H67" s="3">
        <v>1032859339.48</v>
      </c>
      <c r="I67" s="3">
        <v>842308430.11000001</v>
      </c>
      <c r="J67" s="1" t="s">
        <v>18</v>
      </c>
      <c r="K67" s="3">
        <v>237788976.25999999</v>
      </c>
      <c r="L67" s="3">
        <v>249603689.78999999</v>
      </c>
      <c r="M67" s="3">
        <v>9453766.2200000007</v>
      </c>
      <c r="N67" s="3">
        <v>20006906.440000001</v>
      </c>
      <c r="O67" s="3">
        <v>-1219.52</v>
      </c>
      <c r="P67" s="3">
        <v>29882826.09</v>
      </c>
      <c r="Q67" s="3">
        <v>6261575.7000000002</v>
      </c>
      <c r="R67" s="3">
        <v>31675895.469999999</v>
      </c>
      <c r="S67" s="3">
        <v>86604.37</v>
      </c>
      <c r="T67" s="3">
        <v>45728576.490000002</v>
      </c>
      <c r="U67" s="3">
        <v>1000005.74</v>
      </c>
      <c r="V67" s="3">
        <v>24815055.890000001</v>
      </c>
      <c r="W67" s="3">
        <v>10505434901.559999</v>
      </c>
    </row>
    <row r="68" spans="1:23" x14ac:dyDescent="0.25">
      <c r="A68" s="2" t="s">
        <v>87</v>
      </c>
      <c r="B68" s="2" t="s">
        <v>94</v>
      </c>
      <c r="C68" s="15">
        <v>34000000</v>
      </c>
      <c r="D68" s="2" t="s">
        <v>205</v>
      </c>
      <c r="E68" s="3">
        <v>1993687635.1199999</v>
      </c>
      <c r="F68" s="3">
        <v>1340163580.1800001</v>
      </c>
      <c r="G68" s="3">
        <v>279606708.37</v>
      </c>
      <c r="H68" s="3">
        <v>507050373</v>
      </c>
      <c r="I68" s="3">
        <v>165771687.02000001</v>
      </c>
      <c r="J68" s="1" t="s">
        <v>18</v>
      </c>
      <c r="K68" s="3">
        <v>171661113.25</v>
      </c>
      <c r="L68" s="3">
        <v>100895258.90000001</v>
      </c>
      <c r="M68" s="3">
        <v>658609.68000000005</v>
      </c>
      <c r="N68" s="3">
        <v>8885998.4600000009</v>
      </c>
      <c r="O68" s="3">
        <v>12276.18</v>
      </c>
      <c r="P68" s="3">
        <v>22875539.18</v>
      </c>
      <c r="Q68" s="3">
        <v>9278261.7899999991</v>
      </c>
      <c r="R68" s="3">
        <v>9089744.8900000006</v>
      </c>
      <c r="S68" s="3">
        <v>113340.4</v>
      </c>
      <c r="T68" s="3">
        <v>27090185.390000001</v>
      </c>
      <c r="U68" s="3">
        <v>2236778.65</v>
      </c>
      <c r="V68" s="3">
        <v>653524054.94000006</v>
      </c>
      <c r="W68" s="3">
        <v>5292601145.3999996</v>
      </c>
    </row>
    <row r="69" spans="1:23" x14ac:dyDescent="0.25">
      <c r="A69" s="2" t="s">
        <v>87</v>
      </c>
      <c r="B69" s="2" t="s">
        <v>95</v>
      </c>
      <c r="C69" s="15">
        <v>38000000</v>
      </c>
      <c r="D69" s="2" t="s">
        <v>205</v>
      </c>
      <c r="E69" s="3">
        <v>2877760805.5799999</v>
      </c>
      <c r="F69" s="3">
        <v>2484133568.7199998</v>
      </c>
      <c r="G69" s="3">
        <v>700958117.41999996</v>
      </c>
      <c r="H69" s="3">
        <v>892064297.63</v>
      </c>
      <c r="I69" s="3">
        <v>326236078.60000002</v>
      </c>
      <c r="J69" s="1" t="s">
        <v>18</v>
      </c>
      <c r="K69" s="3">
        <v>201902107.49000001</v>
      </c>
      <c r="L69" s="3">
        <v>209648065.88999999</v>
      </c>
      <c r="M69" s="3">
        <v>28941874.629999999</v>
      </c>
      <c r="N69" s="3">
        <v>18471927.289999999</v>
      </c>
      <c r="O69" s="3">
        <v>51549.99</v>
      </c>
      <c r="P69" s="3">
        <v>24392210.789999999</v>
      </c>
      <c r="Q69" s="3">
        <v>279081.42</v>
      </c>
      <c r="R69" s="3">
        <v>19890334.390000001</v>
      </c>
      <c r="S69" s="3">
        <v>357937.23</v>
      </c>
      <c r="T69" s="3">
        <v>33837098.850000001</v>
      </c>
      <c r="U69" s="3">
        <v>679689.41</v>
      </c>
      <c r="V69" s="3">
        <v>393627236.86000001</v>
      </c>
      <c r="W69" s="3">
        <v>8213231982.1899996</v>
      </c>
    </row>
    <row r="70" spans="1:23" x14ac:dyDescent="0.25">
      <c r="A70" s="2" t="s">
        <v>87</v>
      </c>
      <c r="B70" s="2" t="s">
        <v>96</v>
      </c>
      <c r="C70" s="15">
        <v>42000000</v>
      </c>
      <c r="D70" s="2" t="s">
        <v>205</v>
      </c>
      <c r="E70" s="3">
        <v>2529036139.21</v>
      </c>
      <c r="F70" s="3">
        <v>2267938671.0799999</v>
      </c>
      <c r="G70" s="3">
        <v>354261374.5</v>
      </c>
      <c r="H70" s="3">
        <v>1071053813.61</v>
      </c>
      <c r="I70" s="3">
        <v>349988847.11000001</v>
      </c>
      <c r="J70" s="1" t="s">
        <v>18</v>
      </c>
      <c r="K70" s="3">
        <v>148754133.90000001</v>
      </c>
      <c r="L70" s="3">
        <v>201164637.21000001</v>
      </c>
      <c r="M70" s="3">
        <v>4916761.6399999997</v>
      </c>
      <c r="N70" s="3">
        <v>21735094.359999999</v>
      </c>
      <c r="O70" s="3">
        <v>1832</v>
      </c>
      <c r="P70" s="3">
        <v>31560682.370000001</v>
      </c>
      <c r="Q70" s="3">
        <v>3395058.58</v>
      </c>
      <c r="R70" s="3">
        <v>35448331.07</v>
      </c>
      <c r="S70" s="3">
        <v>2192</v>
      </c>
      <c r="T70" s="3">
        <v>25665949.539999999</v>
      </c>
      <c r="U70" s="3">
        <v>-850449.35</v>
      </c>
      <c r="V70" s="3">
        <v>261097468.13</v>
      </c>
      <c r="W70" s="3">
        <v>7305170536.96</v>
      </c>
    </row>
    <row r="71" spans="1:23" x14ac:dyDescent="0.25">
      <c r="A71" s="2" t="s">
        <v>87</v>
      </c>
      <c r="B71" s="2" t="s">
        <v>97</v>
      </c>
      <c r="C71" s="15">
        <v>46000000</v>
      </c>
      <c r="D71" s="2" t="s">
        <v>205</v>
      </c>
      <c r="E71" s="3">
        <v>33158793169.650002</v>
      </c>
      <c r="F71" s="3">
        <v>31008245283.740002</v>
      </c>
      <c r="G71" s="3">
        <v>8714052324.6499996</v>
      </c>
      <c r="H71" s="3">
        <v>10743707084.309999</v>
      </c>
      <c r="I71" s="3">
        <v>3362513311.3400002</v>
      </c>
      <c r="J71" s="1" t="s">
        <v>18</v>
      </c>
      <c r="K71" s="3">
        <v>1904036516.9100001</v>
      </c>
      <c r="L71" s="3">
        <v>3993921610.8000002</v>
      </c>
      <c r="M71" s="3">
        <v>30228233.309999999</v>
      </c>
      <c r="N71" s="3">
        <v>180818754.28</v>
      </c>
      <c r="O71" s="3">
        <v>1153570.23</v>
      </c>
      <c r="P71" s="3">
        <v>747122978.46000004</v>
      </c>
      <c r="Q71" s="3">
        <v>395650774.39999998</v>
      </c>
      <c r="R71" s="3">
        <v>330999794.80000001</v>
      </c>
      <c r="S71" s="3">
        <v>1855652.94</v>
      </c>
      <c r="T71" s="3">
        <v>356618275.81</v>
      </c>
      <c r="U71" s="3">
        <v>105963127.7</v>
      </c>
      <c r="V71" s="3">
        <v>2150547885.9099998</v>
      </c>
      <c r="W71" s="3">
        <v>97186228349.240005</v>
      </c>
    </row>
    <row r="72" spans="1:23" x14ac:dyDescent="0.25">
      <c r="A72" s="2" t="s">
        <v>87</v>
      </c>
      <c r="B72" s="2" t="s">
        <v>98</v>
      </c>
      <c r="C72" s="15">
        <v>54000000</v>
      </c>
      <c r="D72" s="2" t="s">
        <v>205</v>
      </c>
      <c r="E72" s="3">
        <v>1875545547.8299999</v>
      </c>
      <c r="F72" s="3">
        <v>1293443222.99</v>
      </c>
      <c r="G72" s="3">
        <v>207937759.59</v>
      </c>
      <c r="H72" s="3">
        <v>509847117.33999997</v>
      </c>
      <c r="I72" s="3">
        <v>229560468.41</v>
      </c>
      <c r="J72" s="1" t="s">
        <v>18</v>
      </c>
      <c r="K72" s="3">
        <v>124211288.84</v>
      </c>
      <c r="L72" s="3">
        <v>103533139.77</v>
      </c>
      <c r="M72" s="3">
        <v>697007.97</v>
      </c>
      <c r="N72" s="3">
        <v>11573365.15</v>
      </c>
      <c r="O72" s="3">
        <v>-29100.48</v>
      </c>
      <c r="P72" s="3">
        <v>34838447.630000003</v>
      </c>
      <c r="Q72" s="3">
        <v>1619235.17</v>
      </c>
      <c r="R72" s="3">
        <v>44142008.149999999</v>
      </c>
      <c r="S72" s="3">
        <v>293461.95</v>
      </c>
      <c r="T72" s="3">
        <v>20534695.23</v>
      </c>
      <c r="U72" s="3">
        <v>2126794.7200000002</v>
      </c>
      <c r="V72" s="3">
        <v>582102324.84000003</v>
      </c>
      <c r="W72" s="3">
        <v>5041976785.1000004</v>
      </c>
    </row>
    <row r="73" spans="1:23" x14ac:dyDescent="0.25">
      <c r="A73" s="2" t="s">
        <v>87</v>
      </c>
      <c r="B73" s="2" t="s">
        <v>99</v>
      </c>
      <c r="C73" s="15">
        <v>61000000</v>
      </c>
      <c r="D73" s="2" t="s">
        <v>205</v>
      </c>
      <c r="E73" s="3">
        <v>3095859887.4400001</v>
      </c>
      <c r="F73" s="3">
        <v>2345272025.5599999</v>
      </c>
      <c r="G73" s="3">
        <v>457359131.69999999</v>
      </c>
      <c r="H73" s="3">
        <v>963302019.35000002</v>
      </c>
      <c r="I73" s="3">
        <v>384079997.79000002</v>
      </c>
      <c r="J73" s="1" t="s">
        <v>18</v>
      </c>
      <c r="K73" s="3">
        <v>189908083.86000001</v>
      </c>
      <c r="L73" s="3">
        <v>194720712.12</v>
      </c>
      <c r="M73" s="3">
        <v>1169381.3799999999</v>
      </c>
      <c r="N73" s="3">
        <v>18521208.68</v>
      </c>
      <c r="O73" s="3">
        <v>93544.05</v>
      </c>
      <c r="P73" s="3">
        <v>40080965.579999998</v>
      </c>
      <c r="Q73" s="3">
        <v>6342933.5899999999</v>
      </c>
      <c r="R73" s="3">
        <v>38811843.939999998</v>
      </c>
      <c r="S73" s="3">
        <v>216874</v>
      </c>
      <c r="T73" s="3">
        <v>42565483.299999997</v>
      </c>
      <c r="U73" s="3">
        <v>5060701.68</v>
      </c>
      <c r="V73" s="3">
        <v>750587861.88</v>
      </c>
      <c r="W73" s="3">
        <v>8533952655.8999996</v>
      </c>
    </row>
    <row r="74" spans="1:23" x14ac:dyDescent="0.25">
      <c r="A74" s="2" t="s">
        <v>87</v>
      </c>
      <c r="B74" s="2" t="s">
        <v>100</v>
      </c>
      <c r="C74" s="15">
        <v>66000000</v>
      </c>
      <c r="D74" s="2" t="s">
        <v>205</v>
      </c>
      <c r="E74" s="3">
        <v>2637279966.77</v>
      </c>
      <c r="F74" s="3">
        <v>2237980607.5</v>
      </c>
      <c r="G74" s="3">
        <v>637716594.96000004</v>
      </c>
      <c r="H74" s="3">
        <v>797765699.48000002</v>
      </c>
      <c r="I74" s="3">
        <v>383459902.61000001</v>
      </c>
      <c r="J74" s="1" t="s">
        <v>18</v>
      </c>
      <c r="K74" s="3">
        <v>155636045.34999999</v>
      </c>
      <c r="L74" s="3">
        <v>152110116.31999999</v>
      </c>
      <c r="M74" s="3">
        <v>1899861.8</v>
      </c>
      <c r="N74" s="3">
        <v>16948023.109999999</v>
      </c>
      <c r="O74" s="3">
        <v>39469.75</v>
      </c>
      <c r="P74" s="3">
        <v>21828353.09</v>
      </c>
      <c r="Q74" s="3">
        <v>4783022.41</v>
      </c>
      <c r="R74" s="3">
        <v>25426362.09</v>
      </c>
      <c r="S74" s="3">
        <v>8200</v>
      </c>
      <c r="T74" s="3">
        <v>33038915.649999999</v>
      </c>
      <c r="U74" s="3">
        <v>2891895.14</v>
      </c>
      <c r="V74" s="3">
        <v>399299359.26999998</v>
      </c>
      <c r="W74" s="3">
        <v>7508112395.3000002</v>
      </c>
    </row>
    <row r="75" spans="1:23" x14ac:dyDescent="0.25">
      <c r="A75" s="2" t="s">
        <v>87</v>
      </c>
      <c r="B75" s="2" t="s">
        <v>101</v>
      </c>
      <c r="C75" s="15">
        <v>68000000</v>
      </c>
      <c r="D75" s="2" t="s">
        <v>205</v>
      </c>
      <c r="E75" s="3">
        <v>2721233725.4000001</v>
      </c>
      <c r="F75" s="3">
        <v>1595897318.26</v>
      </c>
      <c r="G75" s="3">
        <v>227030958.91999999</v>
      </c>
      <c r="H75" s="3">
        <v>539558171</v>
      </c>
      <c r="I75" s="3">
        <v>263489290.75999999</v>
      </c>
      <c r="J75" s="1" t="s">
        <v>18</v>
      </c>
      <c r="K75" s="3">
        <v>171647907.33000001</v>
      </c>
      <c r="L75" s="3">
        <v>234596519.15000001</v>
      </c>
      <c r="M75" s="3">
        <v>515139.15</v>
      </c>
      <c r="N75" s="3">
        <v>16775368.439999999</v>
      </c>
      <c r="O75" s="3">
        <v>-74882.399999999994</v>
      </c>
      <c r="P75" s="3">
        <v>32591346.079999998</v>
      </c>
      <c r="Q75" s="3">
        <v>1733340.19</v>
      </c>
      <c r="R75" s="3">
        <v>60112410.68</v>
      </c>
      <c r="S75" s="3">
        <v>17495067</v>
      </c>
      <c r="T75" s="3">
        <v>28815195.149999999</v>
      </c>
      <c r="U75" s="3">
        <v>-769961.17</v>
      </c>
      <c r="V75" s="3">
        <v>1125336407.1400001</v>
      </c>
      <c r="W75" s="3">
        <v>7035983321.0799999</v>
      </c>
    </row>
    <row r="76" spans="1:23" x14ac:dyDescent="0.25">
      <c r="A76" s="2" t="s">
        <v>87</v>
      </c>
      <c r="B76" s="2" t="s">
        <v>102</v>
      </c>
      <c r="C76" s="15">
        <v>28000000</v>
      </c>
      <c r="D76" s="2" t="s">
        <v>205</v>
      </c>
      <c r="E76" s="3">
        <v>3076271377.0100002</v>
      </c>
      <c r="F76" s="3">
        <v>3139447403.0500002</v>
      </c>
      <c r="G76" s="3">
        <v>692564848.41999996</v>
      </c>
      <c r="H76" s="3">
        <v>1076388022.8099999</v>
      </c>
      <c r="I76" s="3">
        <v>617548444.94000006</v>
      </c>
      <c r="J76" s="1" t="s">
        <v>18</v>
      </c>
      <c r="K76" s="3">
        <v>261038968.96000001</v>
      </c>
      <c r="L76" s="3">
        <v>235983627.00999999</v>
      </c>
      <c r="M76" s="3">
        <v>9416647.9900000002</v>
      </c>
      <c r="N76" s="3">
        <v>18865319.449999999</v>
      </c>
      <c r="O76" s="3">
        <v>43598.37</v>
      </c>
      <c r="P76" s="3">
        <v>45901535.200000003</v>
      </c>
      <c r="Q76" s="3">
        <v>30940211.399999999</v>
      </c>
      <c r="R76" s="3">
        <v>54035909.5</v>
      </c>
      <c r="S76" s="3">
        <v>293598</v>
      </c>
      <c r="T76" s="3">
        <v>68519892.409999996</v>
      </c>
      <c r="U76" s="3">
        <v>400232.14</v>
      </c>
      <c r="V76" s="3">
        <v>-63176026.039999999</v>
      </c>
      <c r="W76" s="3">
        <v>9264483610.6200008</v>
      </c>
    </row>
    <row r="77" spans="1:23" x14ac:dyDescent="0.25">
      <c r="A77" s="2" t="s">
        <v>87</v>
      </c>
      <c r="B77" s="2" t="s">
        <v>103</v>
      </c>
      <c r="C77" s="15">
        <v>70000000</v>
      </c>
      <c r="D77" s="2" t="s">
        <v>205</v>
      </c>
      <c r="E77" s="3">
        <v>2408844981.1799998</v>
      </c>
      <c r="F77" s="3">
        <v>1956871105.6099999</v>
      </c>
      <c r="G77" s="3">
        <v>-646635103.13</v>
      </c>
      <c r="H77" s="3">
        <v>1348919268.48</v>
      </c>
      <c r="I77" s="3">
        <v>444222160.63999999</v>
      </c>
      <c r="J77" s="1" t="s">
        <v>18</v>
      </c>
      <c r="K77" s="3">
        <v>233083698.13</v>
      </c>
      <c r="L77" s="3">
        <v>296104582.56999999</v>
      </c>
      <c r="M77" s="3">
        <v>13254788.23</v>
      </c>
      <c r="N77" s="3">
        <v>23151353.66</v>
      </c>
      <c r="O77" s="3">
        <v>-73.75</v>
      </c>
      <c r="P77" s="3">
        <v>104099427.73999999</v>
      </c>
      <c r="Q77" s="3">
        <v>2465820</v>
      </c>
      <c r="R77" s="3">
        <v>43223867.170000002</v>
      </c>
      <c r="S77" s="3">
        <v>47905</v>
      </c>
      <c r="T77" s="3">
        <v>43938500.649999999</v>
      </c>
      <c r="U77" s="3">
        <v>3827319.28</v>
      </c>
      <c r="V77" s="3">
        <v>451973875.56999999</v>
      </c>
      <c r="W77" s="3">
        <v>6727393477.0299997</v>
      </c>
    </row>
    <row r="78" spans="1:23" x14ac:dyDescent="0.25">
      <c r="A78" s="2" t="s">
        <v>87</v>
      </c>
      <c r="B78" s="2" t="s">
        <v>104</v>
      </c>
      <c r="C78" s="15">
        <v>78000000</v>
      </c>
      <c r="D78" s="2" t="s">
        <v>205</v>
      </c>
      <c r="E78" s="3">
        <v>3555696954.4299998</v>
      </c>
      <c r="F78" s="3">
        <v>3196616725.98</v>
      </c>
      <c r="G78" s="3">
        <v>656466711.30999994</v>
      </c>
      <c r="H78" s="3">
        <v>1419002581.5899999</v>
      </c>
      <c r="I78" s="3">
        <v>419773590.68000001</v>
      </c>
      <c r="J78" s="1" t="s">
        <v>18</v>
      </c>
      <c r="K78" s="3">
        <v>203117803.88999999</v>
      </c>
      <c r="L78" s="3">
        <v>275181633.68000001</v>
      </c>
      <c r="M78" s="3">
        <v>1285278.8500000001</v>
      </c>
      <c r="N78" s="3">
        <v>23026380.68</v>
      </c>
      <c r="O78" s="3">
        <v>48081.47</v>
      </c>
      <c r="P78" s="3">
        <v>95567666.239999995</v>
      </c>
      <c r="Q78" s="3">
        <v>5011989.28</v>
      </c>
      <c r="R78" s="3">
        <v>37725400.390000001</v>
      </c>
      <c r="S78" s="1" t="s">
        <v>18</v>
      </c>
      <c r="T78" s="3">
        <v>46516615.780000001</v>
      </c>
      <c r="U78" s="3">
        <v>8074268.3300000001</v>
      </c>
      <c r="V78" s="3">
        <v>359080228.44999999</v>
      </c>
      <c r="W78" s="3">
        <v>10302191911.030001</v>
      </c>
    </row>
    <row r="79" spans="1:23" x14ac:dyDescent="0.25">
      <c r="A79" s="2" t="s">
        <v>87</v>
      </c>
      <c r="B79" s="2" t="s">
        <v>105</v>
      </c>
      <c r="C79" s="15">
        <v>55000000</v>
      </c>
      <c r="D79" s="2" t="s">
        <v>205</v>
      </c>
      <c r="E79" s="3">
        <v>224998274.75</v>
      </c>
      <c r="F79" s="3">
        <v>120557920.09999999</v>
      </c>
      <c r="G79" s="3">
        <v>5362364.95</v>
      </c>
      <c r="H79" s="3">
        <v>42865134.229999997</v>
      </c>
      <c r="I79" s="3">
        <v>36387769.039999999</v>
      </c>
      <c r="J79" s="3">
        <v>19980863.52</v>
      </c>
      <c r="K79" s="3">
        <v>6568004.6200000001</v>
      </c>
      <c r="L79" s="3">
        <v>1948327.86</v>
      </c>
      <c r="M79" s="1" t="s">
        <v>18</v>
      </c>
      <c r="N79" s="3">
        <v>677545.06</v>
      </c>
      <c r="O79" s="1" t="s">
        <v>18</v>
      </c>
      <c r="P79" s="3">
        <v>1084307.83</v>
      </c>
      <c r="Q79" s="3">
        <v>3280475.7</v>
      </c>
      <c r="R79" s="1" t="s">
        <v>18</v>
      </c>
      <c r="S79" s="3">
        <v>171555.62</v>
      </c>
      <c r="T79" s="3">
        <v>1267209.67</v>
      </c>
      <c r="U79" s="3">
        <v>890638.08</v>
      </c>
      <c r="V79" s="3">
        <v>104440354.65000001</v>
      </c>
      <c r="W79" s="3">
        <v>570480745.67999995</v>
      </c>
    </row>
    <row r="80" spans="1:23" x14ac:dyDescent="0.25">
      <c r="A80" s="2" t="s">
        <v>87</v>
      </c>
      <c r="B80" s="2" t="s">
        <v>106</v>
      </c>
      <c r="C80" s="15">
        <v>45000000</v>
      </c>
      <c r="D80" s="2" t="s">
        <v>205</v>
      </c>
      <c r="E80" s="3">
        <v>108712483201.78</v>
      </c>
      <c r="F80" s="3">
        <v>103598685463.06</v>
      </c>
      <c r="G80" s="3">
        <v>37214959131.860001</v>
      </c>
      <c r="H80" s="3">
        <v>38390165140.900002</v>
      </c>
      <c r="I80" s="3">
        <v>2135256064.6199999</v>
      </c>
      <c r="J80" s="1" t="s">
        <v>18</v>
      </c>
      <c r="K80" s="3">
        <v>4675070274.1300001</v>
      </c>
      <c r="L80" s="3">
        <v>7076487976.2200003</v>
      </c>
      <c r="M80" s="3">
        <v>3446718.29</v>
      </c>
      <c r="N80" s="3">
        <v>238501895.59</v>
      </c>
      <c r="O80" s="3">
        <v>1023667.62</v>
      </c>
      <c r="P80" s="3">
        <v>8817219440.5400009</v>
      </c>
      <c r="Q80" s="3">
        <v>945351.42</v>
      </c>
      <c r="R80" s="3">
        <v>2266686215.4400001</v>
      </c>
      <c r="S80" s="3">
        <v>7328327.9000000004</v>
      </c>
      <c r="T80" s="3">
        <v>1523214323.3699999</v>
      </c>
      <c r="U80" s="3">
        <v>714401175.58000004</v>
      </c>
      <c r="V80" s="3">
        <v>5113797738.7200003</v>
      </c>
      <c r="W80" s="3">
        <v>320489672107.03998</v>
      </c>
    </row>
    <row r="81" spans="1:23" x14ac:dyDescent="0.25">
      <c r="A81" s="2" t="s">
        <v>107</v>
      </c>
      <c r="B81" s="2" t="s">
        <v>108</v>
      </c>
      <c r="C81" s="15">
        <v>12000000</v>
      </c>
      <c r="D81" s="2" t="s">
        <v>205</v>
      </c>
      <c r="E81" s="3">
        <v>3202752532.6999998</v>
      </c>
      <c r="F81" s="3">
        <v>2692552261.46</v>
      </c>
      <c r="G81" s="3">
        <v>476528198.41000003</v>
      </c>
      <c r="H81" s="3">
        <v>632388380.03999996</v>
      </c>
      <c r="I81" s="3">
        <v>163418830.50999999</v>
      </c>
      <c r="J81" s="1" t="s">
        <v>18</v>
      </c>
      <c r="K81" s="3">
        <v>148588532.12</v>
      </c>
      <c r="L81" s="3">
        <v>1131996903.9400001</v>
      </c>
      <c r="M81" s="3">
        <v>892452.55</v>
      </c>
      <c r="N81" s="3">
        <v>16046357.08</v>
      </c>
      <c r="O81" s="3">
        <v>13.98</v>
      </c>
      <c r="P81" s="3">
        <v>63912517.380000003</v>
      </c>
      <c r="Q81" s="3">
        <v>3665650.53</v>
      </c>
      <c r="R81" s="3">
        <v>14197472.99</v>
      </c>
      <c r="S81" s="3">
        <v>36497</v>
      </c>
      <c r="T81" s="3">
        <v>26257804.59</v>
      </c>
      <c r="U81" s="3">
        <v>4270367.17</v>
      </c>
      <c r="V81" s="3">
        <v>510200271.24000001</v>
      </c>
      <c r="W81" s="3">
        <v>9087705043.6900005</v>
      </c>
    </row>
    <row r="82" spans="1:23" x14ac:dyDescent="0.25">
      <c r="A82" s="2" t="s">
        <v>107</v>
      </c>
      <c r="B82" s="2" t="s">
        <v>109</v>
      </c>
      <c r="C82" s="15">
        <v>18000000</v>
      </c>
      <c r="D82" s="2" t="s">
        <v>205</v>
      </c>
      <c r="E82" s="3">
        <v>7263163050.7299995</v>
      </c>
      <c r="F82" s="3">
        <v>5814785131.4700003</v>
      </c>
      <c r="G82" s="3">
        <v>2337649987.7800002</v>
      </c>
      <c r="H82" s="3">
        <v>1675985332.1400001</v>
      </c>
      <c r="I82" s="3">
        <v>641189790.14999998</v>
      </c>
      <c r="J82" s="1" t="s">
        <v>18</v>
      </c>
      <c r="K82" s="3">
        <v>385734522.88</v>
      </c>
      <c r="L82" s="3">
        <v>352925817.12</v>
      </c>
      <c r="M82" s="3">
        <v>5000877.0199999996</v>
      </c>
      <c r="N82" s="3">
        <v>37542017.270000003</v>
      </c>
      <c r="O82" s="3">
        <v>137265.26</v>
      </c>
      <c r="P82" s="3">
        <v>153627783.19</v>
      </c>
      <c r="Q82" s="3">
        <v>7939854.0300000003</v>
      </c>
      <c r="R82" s="3">
        <v>55530574.119999997</v>
      </c>
      <c r="S82" s="3">
        <v>826488</v>
      </c>
      <c r="T82" s="3">
        <v>83413980.700000003</v>
      </c>
      <c r="U82" s="3">
        <v>11310787.960000001</v>
      </c>
      <c r="V82" s="3">
        <v>1448377919.26</v>
      </c>
      <c r="W82" s="3">
        <v>20275141179.080002</v>
      </c>
    </row>
    <row r="83" spans="1:23" x14ac:dyDescent="0.25">
      <c r="A83" s="2" t="s">
        <v>107</v>
      </c>
      <c r="B83" s="2" t="s">
        <v>110</v>
      </c>
      <c r="C83" s="15">
        <v>3000000</v>
      </c>
      <c r="D83" s="2" t="s">
        <v>205</v>
      </c>
      <c r="E83" s="3">
        <v>15064108080.360001</v>
      </c>
      <c r="F83" s="3">
        <v>13399946853.540001</v>
      </c>
      <c r="G83" s="3">
        <v>2793240892.8299999</v>
      </c>
      <c r="H83" s="3">
        <v>4201575235.54</v>
      </c>
      <c r="I83" s="3">
        <v>2134392008.74</v>
      </c>
      <c r="J83" s="1" t="s">
        <v>18</v>
      </c>
      <c r="K83" s="3">
        <v>1466389651.8800001</v>
      </c>
      <c r="L83" s="3">
        <v>1661971634.6600001</v>
      </c>
      <c r="M83" s="3">
        <v>14280148.199999999</v>
      </c>
      <c r="N83" s="3">
        <v>105339306.23</v>
      </c>
      <c r="O83" s="3">
        <v>21004.37</v>
      </c>
      <c r="P83" s="3">
        <v>658633291.21000004</v>
      </c>
      <c r="Q83" s="3">
        <v>18059865.440000001</v>
      </c>
      <c r="R83" s="3">
        <v>94326260.049999997</v>
      </c>
      <c r="S83" s="3">
        <v>803500</v>
      </c>
      <c r="T83" s="3">
        <v>189097652.30000001</v>
      </c>
      <c r="U83" s="3">
        <v>34654045.170000002</v>
      </c>
      <c r="V83" s="3">
        <v>1664161226.8199999</v>
      </c>
      <c r="W83" s="3">
        <v>43501000657.339996</v>
      </c>
    </row>
    <row r="84" spans="1:23" x14ac:dyDescent="0.25">
      <c r="A84" s="2" t="s">
        <v>107</v>
      </c>
      <c r="B84" s="2" t="s">
        <v>111</v>
      </c>
      <c r="C84" s="15">
        <v>79000000</v>
      </c>
      <c r="D84" s="2" t="s">
        <v>205</v>
      </c>
      <c r="E84" s="3">
        <v>1150293517.6600001</v>
      </c>
      <c r="F84" s="3">
        <v>748432928.40999997</v>
      </c>
      <c r="G84" s="3">
        <v>133766319.87</v>
      </c>
      <c r="H84" s="3">
        <v>191118790.90000001</v>
      </c>
      <c r="I84" s="3">
        <v>228425769.05000001</v>
      </c>
      <c r="J84" s="1" t="s">
        <v>18</v>
      </c>
      <c r="K84" s="3">
        <v>80450488.299999997</v>
      </c>
      <c r="L84" s="3">
        <v>41656205.859999999</v>
      </c>
      <c r="M84" s="3">
        <v>2436328.81</v>
      </c>
      <c r="N84" s="3">
        <v>7114565.5599999996</v>
      </c>
      <c r="O84" s="3">
        <v>12139</v>
      </c>
      <c r="P84" s="3">
        <v>20830970.210000001</v>
      </c>
      <c r="Q84" s="3">
        <v>678931.64</v>
      </c>
      <c r="R84" s="3">
        <v>24302384.989999998</v>
      </c>
      <c r="S84" s="3">
        <v>146418.5</v>
      </c>
      <c r="T84" s="3">
        <v>14866986.880000001</v>
      </c>
      <c r="U84" s="3">
        <v>1580017.98</v>
      </c>
      <c r="V84" s="3">
        <v>401860589.25</v>
      </c>
      <c r="W84" s="3">
        <v>3047973352.8699999</v>
      </c>
    </row>
    <row r="85" spans="1:23" x14ac:dyDescent="0.25">
      <c r="A85" s="2" t="s">
        <v>107</v>
      </c>
      <c r="B85" s="2" t="s">
        <v>112</v>
      </c>
      <c r="C85" s="15">
        <v>85000000</v>
      </c>
      <c r="D85" s="2" t="s">
        <v>205</v>
      </c>
      <c r="E85" s="3">
        <v>1029510329.48</v>
      </c>
      <c r="F85" s="3">
        <v>689860674.59000003</v>
      </c>
      <c r="G85" s="3">
        <v>154869797.78</v>
      </c>
      <c r="H85" s="3">
        <v>109597426.81999999</v>
      </c>
      <c r="I85" s="3">
        <v>58036307.140000001</v>
      </c>
      <c r="J85" s="1" t="s">
        <v>18</v>
      </c>
      <c r="K85" s="3">
        <v>31137686.370000001</v>
      </c>
      <c r="L85" s="3">
        <v>55863315.68</v>
      </c>
      <c r="M85" s="3">
        <v>77501.66</v>
      </c>
      <c r="N85" s="3">
        <v>4609935.3899999997</v>
      </c>
      <c r="O85" s="3">
        <v>233164325.78999999</v>
      </c>
      <c r="P85" s="3">
        <v>14341285.73</v>
      </c>
      <c r="Q85" s="3">
        <v>1949412.33</v>
      </c>
      <c r="R85" s="3">
        <v>4155544.4</v>
      </c>
      <c r="S85" s="3">
        <v>89600</v>
      </c>
      <c r="T85" s="3">
        <v>6589949.1799999997</v>
      </c>
      <c r="U85" s="3">
        <v>-94791614.260000005</v>
      </c>
      <c r="V85" s="3">
        <v>339649654.88999999</v>
      </c>
      <c r="W85" s="3">
        <v>2638711132.9699998</v>
      </c>
    </row>
    <row r="86" spans="1:23" x14ac:dyDescent="0.25">
      <c r="A86" s="2" t="s">
        <v>107</v>
      </c>
      <c r="B86" s="2" t="s">
        <v>113</v>
      </c>
      <c r="C86" s="15">
        <v>35000000</v>
      </c>
      <c r="D86" s="2" t="s">
        <v>205</v>
      </c>
      <c r="E86" s="3">
        <v>5600226580.96</v>
      </c>
      <c r="F86" s="3">
        <v>2567169575.77</v>
      </c>
      <c r="G86" s="3">
        <v>322191295.45999998</v>
      </c>
      <c r="H86" s="3">
        <v>1003334382.23</v>
      </c>
      <c r="I86" s="3">
        <v>436671057.94</v>
      </c>
      <c r="J86" s="1" t="s">
        <v>18</v>
      </c>
      <c r="K86" s="3">
        <v>316607379.99000001</v>
      </c>
      <c r="L86" s="3">
        <v>56536635.189999998</v>
      </c>
      <c r="M86" s="3">
        <v>22049901.129999999</v>
      </c>
      <c r="N86" s="3">
        <v>29602662.879999999</v>
      </c>
      <c r="O86" s="3">
        <v>516045.03</v>
      </c>
      <c r="P86" s="3">
        <v>182449924.56999999</v>
      </c>
      <c r="Q86" s="3">
        <v>2415262.98</v>
      </c>
      <c r="R86" s="3">
        <v>134306461.33000001</v>
      </c>
      <c r="S86" s="3">
        <v>0</v>
      </c>
      <c r="T86" s="3">
        <v>31618425.77</v>
      </c>
      <c r="U86" s="3">
        <v>6940907.1600000001</v>
      </c>
      <c r="V86" s="3">
        <v>3033057005.1900001</v>
      </c>
      <c r="W86" s="3">
        <v>13745693503.58</v>
      </c>
    </row>
    <row r="87" spans="1:23" x14ac:dyDescent="0.25">
      <c r="A87" s="2" t="s">
        <v>107</v>
      </c>
      <c r="B87" s="2" t="s">
        <v>114</v>
      </c>
      <c r="C87" s="15">
        <v>60000000</v>
      </c>
      <c r="D87" s="2" t="s">
        <v>205</v>
      </c>
      <c r="E87" s="3">
        <v>9894424083.8299999</v>
      </c>
      <c r="F87" s="3">
        <v>8160863875.1000004</v>
      </c>
      <c r="G87" s="3">
        <v>1742899170.8599999</v>
      </c>
      <c r="H87" s="3">
        <v>2995557485.0100002</v>
      </c>
      <c r="I87" s="3">
        <v>1275593115.27</v>
      </c>
      <c r="J87" s="1" t="s">
        <v>18</v>
      </c>
      <c r="K87" s="3">
        <v>851650506.38999999</v>
      </c>
      <c r="L87" s="3">
        <v>821531857.84000003</v>
      </c>
      <c r="M87" s="3">
        <v>23144992.699999999</v>
      </c>
      <c r="N87" s="3">
        <v>75062692.629999995</v>
      </c>
      <c r="O87" s="3">
        <v>12592.16</v>
      </c>
      <c r="P87" s="3">
        <v>144055033.56</v>
      </c>
      <c r="Q87" s="3">
        <v>8433320.9199999999</v>
      </c>
      <c r="R87" s="3">
        <v>87037133.280000001</v>
      </c>
      <c r="S87" s="3">
        <v>291098.78000000003</v>
      </c>
      <c r="T87" s="3">
        <v>118550460.73999999</v>
      </c>
      <c r="U87" s="3">
        <v>7521248.7199999997</v>
      </c>
      <c r="V87" s="3">
        <v>1733560208.73</v>
      </c>
      <c r="W87" s="3">
        <v>27940188876.52</v>
      </c>
    </row>
    <row r="88" spans="1:23" x14ac:dyDescent="0.25">
      <c r="A88" s="2" t="s">
        <v>107</v>
      </c>
      <c r="B88" s="2" t="s">
        <v>115</v>
      </c>
      <c r="C88" s="15">
        <v>67000000</v>
      </c>
      <c r="D88" s="2" t="s">
        <v>205</v>
      </c>
      <c r="E88" s="3">
        <v>1345781839.02</v>
      </c>
      <c r="F88" s="3">
        <v>645614212.89999998</v>
      </c>
      <c r="G88" s="3">
        <v>88835432.319999993</v>
      </c>
      <c r="H88" s="3">
        <v>229362054.90000001</v>
      </c>
      <c r="I88" s="3">
        <v>83387992.870000005</v>
      </c>
      <c r="J88" s="1" t="s">
        <v>18</v>
      </c>
      <c r="K88" s="3">
        <v>82723401.069999993</v>
      </c>
      <c r="L88" s="3">
        <v>56121098.159999996</v>
      </c>
      <c r="M88" s="3">
        <v>2060357.31</v>
      </c>
      <c r="N88" s="3">
        <v>11971223.76</v>
      </c>
      <c r="O88" s="3">
        <v>2706682.59</v>
      </c>
      <c r="P88" s="3">
        <v>49111531.340000004</v>
      </c>
      <c r="Q88" s="3">
        <v>3300130.68</v>
      </c>
      <c r="R88" s="3">
        <v>2918125.25</v>
      </c>
      <c r="S88" s="3">
        <v>36000</v>
      </c>
      <c r="T88" s="3">
        <v>17797635.57</v>
      </c>
      <c r="U88" s="3">
        <v>2112260.66</v>
      </c>
      <c r="V88" s="3">
        <v>700167626.12</v>
      </c>
      <c r="W88" s="3">
        <v>3324007604.52</v>
      </c>
    </row>
  </sheetData>
  <sortState ref="A1:CQ19">
    <sortCondition ref="CP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88"/>
  <sheetViews>
    <sheetView zoomScale="85" zoomScaleNormal="85" workbookViewId="0">
      <selection activeCell="C3" sqref="C3"/>
    </sheetView>
  </sheetViews>
  <sheetFormatPr defaultColWidth="19" defaultRowHeight="15" x14ac:dyDescent="0.25"/>
  <cols>
    <col min="1" max="1" width="38.140625" bestFit="1" customWidth="1"/>
    <col min="2" max="2" width="43.140625" bestFit="1" customWidth="1"/>
    <col min="3" max="3" width="12.28515625" bestFit="1" customWidth="1"/>
    <col min="4" max="4" width="14.5703125" bestFit="1" customWidth="1"/>
  </cols>
  <sheetData>
    <row r="1" spans="1:23" ht="135" x14ac:dyDescent="0.25">
      <c r="A1" s="4" t="s">
        <v>116</v>
      </c>
      <c r="B1" s="4" t="s">
        <v>117</v>
      </c>
      <c r="C1" s="4" t="s">
        <v>118</v>
      </c>
      <c r="D1" s="5" t="s">
        <v>19</v>
      </c>
      <c r="E1" s="2" t="s">
        <v>0</v>
      </c>
      <c r="F1" s="2" t="s">
        <v>1</v>
      </c>
      <c r="G1" s="2" t="s">
        <v>13</v>
      </c>
      <c r="H1" s="2" t="s">
        <v>16</v>
      </c>
      <c r="I1" s="2" t="s">
        <v>14</v>
      </c>
      <c r="J1" s="2" t="s">
        <v>9</v>
      </c>
      <c r="K1" s="2" t="s">
        <v>2</v>
      </c>
      <c r="L1" s="2" t="s">
        <v>17</v>
      </c>
      <c r="M1" s="2" t="s">
        <v>15</v>
      </c>
      <c r="N1" s="2" t="s">
        <v>10</v>
      </c>
      <c r="O1" s="2" t="s">
        <v>3</v>
      </c>
      <c r="P1" s="2" t="s">
        <v>4</v>
      </c>
      <c r="Q1" s="2" t="s">
        <v>11</v>
      </c>
      <c r="R1" s="2" t="s">
        <v>5</v>
      </c>
      <c r="S1" s="2" t="s">
        <v>12</v>
      </c>
      <c r="T1" s="2" t="s">
        <v>6</v>
      </c>
      <c r="U1" s="2" t="s">
        <v>7</v>
      </c>
      <c r="V1" s="2" t="s">
        <v>8</v>
      </c>
      <c r="W1" s="2" t="s">
        <v>18</v>
      </c>
    </row>
    <row r="2" spans="1:23" x14ac:dyDescent="0.25">
      <c r="A2" s="6" t="s">
        <v>21</v>
      </c>
      <c r="B2" s="6"/>
      <c r="C2" s="6">
        <v>1</v>
      </c>
      <c r="D2" s="6"/>
      <c r="E2" s="17">
        <f ca="1">IF(OR(INDIRECT(CONCATENATE("'2018-09'!E",TEXT(MATCH($C2,'2018-09'!$C$2:$C$100,0)+1,0)))="",INDIRECT(CONCATENATE("'2018-08'!E",TEXT(MATCH($C2,'2018-08'!$C$2:$C$100,0)+1,0)))="",AND(INDIRECT(CONCATENATE("'2018-09'!E",TEXT(MATCH($C2,'2018-09'!$C$2:$C$100,0)+1,0)))="",INDIRECT(CONCATENATE("'2018-08'!E",TEXT(MATCH($C2,'2018-08'!$C$2:$C$100,0)+1,0)))="")),"Н/Д",INDIRECT(CONCATENATE("'2018-09'!E",TEXT(MATCH($C2,'2018-09'!$C$2:$C$100,0)+1,0)))-INDIRECT(CONCATENATE("'2018-08'!E",TEXT(MATCH($C2,'2018-08'!$C$2:$C$100,0)+1,0))))</f>
        <v>892946795057.26953</v>
      </c>
      <c r="F2" s="17">
        <f ca="1">IF(OR(INDIRECT(CONCATENATE("'2018-09'!F",TEXT(MATCH($C2,'2018-09'!$C$2:$C$100,0)+1,0)))="",INDIRECT(CONCATENATE("'2018-08'!F",TEXT(MATCH($C2,'2018-08'!$C$2:$C$100,0)+1,0)))="",AND(INDIRECT(CONCATENATE("'2018-09'!F",TEXT(MATCH($C2,'2018-09'!$C$2:$C$100,0)+1,0)))="",INDIRECT(CONCATENATE("'2018-08'!F",TEXT(MATCH($C2,'2018-08'!$C$2:$C$100,0)+1,0)))="")),"Н/Д",INDIRECT(CONCATENATE("'2018-09'!F",TEXT(MATCH($C2,'2018-09'!$C$2:$C$100,0)+1,0)))-INDIRECT(CONCATENATE("'2018-08'!F",TEXT(MATCH($C2,'2018-08'!$C$2:$C$100,0)+1,0))))</f>
        <v>726544471948.4502</v>
      </c>
      <c r="G2" s="17">
        <f ca="1">IF(OR(INDIRECT(CONCATENATE("'2018-09'!G",TEXT(MATCH($C2,'2018-09'!$C$2:$C$100,0)+1,0)))="",INDIRECT(CONCATENATE("'2018-08'!G",TEXT(MATCH($C2,'2018-08'!$C$2:$C$100,0)+1,0)))="",AND(INDIRECT(CONCATENATE("'2018-09'!G",TEXT(MATCH($C2,'2018-09'!$C$2:$C$100,0)+1,0)))="",INDIRECT(CONCATENATE("'2018-08'!G",TEXT(MATCH($C2,'2018-08'!$C$2:$C$100,0)+1,0)))="")),"Н/Д",INDIRECT(CONCATENATE("'2018-09'!G",TEXT(MATCH($C2,'2018-09'!$C$2:$C$100,0)+1,0)))-INDIRECT(CONCATENATE("'2018-08'!G",TEXT(MATCH($C2,'2018-08'!$C$2:$C$100,0)+1,0))))</f>
        <v>217533279741.71997</v>
      </c>
      <c r="H2" s="17">
        <f ca="1">IF(OR(INDIRECT(CONCATENATE("'2018-09'!H",TEXT(MATCH($C2,'2018-09'!$C$2:$C$100,0)+1,0)))="",INDIRECT(CONCATENATE("'2018-08'!H",TEXT(MATCH($C2,'2018-08'!$C$2:$C$100,0)+1,0)))="",AND(INDIRECT(CONCATENATE("'2018-09'!H",TEXT(MATCH($C2,'2018-09'!$C$2:$C$100,0)+1,0)))="",INDIRECT(CONCATENATE("'2018-08'!H",TEXT(MATCH($C2,'2018-08'!$C$2:$C$100,0)+1,0)))="")),"Н/Д",INDIRECT(CONCATENATE("'2018-09'!H",TEXT(MATCH($C2,'2018-09'!$C$2:$C$100,0)+1,0)))-INDIRECT(CONCATENATE("'2018-08'!H",TEXT(MATCH($C2,'2018-08'!$C$2:$C$100,0)+1,0))))</f>
        <v>278328583210.51001</v>
      </c>
      <c r="I2" s="17">
        <f ca="1">IF(OR(INDIRECT(CONCATENATE("'2018-09'!I",TEXT(MATCH($C2,'2018-09'!$C$2:$C$100,0)+1,0)))="",INDIRECT(CONCATENATE("'2018-08'!I",TEXT(MATCH($C2,'2018-08'!$C$2:$C$100,0)+1,0)))="",AND(INDIRECT(CONCATENATE("'2018-09'!I",TEXT(MATCH($C2,'2018-09'!$C$2:$C$100,0)+1,0)))="",INDIRECT(CONCATENATE("'2018-08'!I",TEXT(MATCH($C2,'2018-08'!$C$2:$C$100,0)+1,0)))="")),"Н/Д",INDIRECT(CONCATENATE("'2018-09'!I",TEXT(MATCH($C2,'2018-09'!$C$2:$C$100,0)+1,0)))-INDIRECT(CONCATENATE("'2018-08'!I",TEXT(MATCH($C2,'2018-08'!$C$2:$C$100,0)+1,0))))</f>
        <v>56973200028.490051</v>
      </c>
      <c r="J2" s="17">
        <f ca="1">IF(OR(INDIRECT(CONCATENATE("'2018-09'!J",TEXT(MATCH($C2,'2018-09'!$C$2:$C$100,0)+1,0)))="",INDIRECT(CONCATENATE("'2018-08'!J",TEXT(MATCH($C2,'2018-08'!$C$2:$C$100,0)+1,0)))="",AND(INDIRECT(CONCATENATE("'2018-09'!J",TEXT(MATCH($C2,'2018-09'!$C$2:$C$100,0)+1,0)))="",INDIRECT(CONCATENATE("'2018-08'!J",TEXT(MATCH($C2,'2018-08'!$C$2:$C$100,0)+1,0)))="")),"Н/Д",INDIRECT(CONCATENATE("'2018-09'!J",TEXT(MATCH($C2,'2018-09'!$C$2:$C$100,0)+1,0)))-INDIRECT(CONCATENATE("'2018-08'!J",TEXT(MATCH($C2,'2018-08'!$C$2:$C$100,0)+1,0))))</f>
        <v>7346175.7700000107</v>
      </c>
      <c r="K2" s="17">
        <f ca="1">IF(OR(INDIRECT(CONCATENATE("'2018-09'!K",TEXT(MATCH($C2,'2018-09'!$C$2:$C$100,0)+1,0)))="",INDIRECT(CONCATENATE("'2018-08'!K",TEXT(MATCH($C2,'2018-08'!$C$2:$C$100,0)+1,0)))="",AND(INDIRECT(CONCATENATE("'2018-09'!K",TEXT(MATCH($C2,'2018-09'!$C$2:$C$100,0)+1,0)))="",INDIRECT(CONCATENATE("'2018-08'!K",TEXT(MATCH($C2,'2018-08'!$C$2:$C$100,0)+1,0)))="")),"Н/Д",INDIRECT(CONCATENATE("'2018-09'!K",TEXT(MATCH($C2,'2018-09'!$C$2:$C$100,0)+1,0)))-INDIRECT(CONCATENATE("'2018-08'!K",TEXT(MATCH($C2,'2018-08'!$C$2:$C$100,0)+1,0))))</f>
        <v>14187224817.459961</v>
      </c>
      <c r="L2" s="17">
        <f ca="1">IF(OR(INDIRECT(CONCATENATE("'2018-09'!L",TEXT(MATCH($C2,'2018-09'!$C$2:$C$100,0)+1,0)))="",INDIRECT(CONCATENATE("'2018-08'!L",TEXT(MATCH($C2,'2018-08'!$C$2:$C$100,0)+1,0)))="",AND(INDIRECT(CONCATENATE("'2018-09'!L",TEXT(MATCH($C2,'2018-09'!$C$2:$C$100,0)+1,0)))="",INDIRECT(CONCATENATE("'2018-08'!L",TEXT(MATCH($C2,'2018-08'!$C$2:$C$100,0)+1,0)))="")),"Н/Д",INDIRECT(CONCATENATE("'2018-09'!L",TEXT(MATCH($C2,'2018-09'!$C$2:$C$100,0)+1,0)))-INDIRECT(CONCATENATE("'2018-08'!L",TEXT(MATCH($C2,'2018-08'!$C$2:$C$100,0)+1,0))))</f>
        <v>69804605841.709961</v>
      </c>
      <c r="M2" s="17">
        <f ca="1">IF(OR(INDIRECT(CONCATENATE("'2018-09'!M",TEXT(MATCH($C2,'2018-09'!$C$2:$C$100,0)+1,0)))="",INDIRECT(CONCATENATE("'2018-08'!M",TEXT(MATCH($C2,'2018-08'!$C$2:$C$100,0)+1,0)))="",AND(INDIRECT(CONCATENATE("'2018-09'!M",TEXT(MATCH($C2,'2018-09'!$C$2:$C$100,0)+1,0)))="",INDIRECT(CONCATENATE("'2018-08'!M",TEXT(MATCH($C2,'2018-08'!$C$2:$C$100,0)+1,0)))="")),"Н/Д",INDIRECT(CONCATENATE("'2018-09'!M",TEXT(MATCH($C2,'2018-09'!$C$2:$C$100,0)+1,0)))-INDIRECT(CONCATENATE("'2018-08'!M",TEXT(MATCH($C2,'2018-08'!$C$2:$C$100,0)+1,0))))</f>
        <v>6991807464.3799973</v>
      </c>
      <c r="N2" s="17">
        <f ca="1">IF(OR(INDIRECT(CONCATENATE("'2018-09'!N",TEXT(MATCH($C2,'2018-09'!$C$2:$C$100,0)+1,0)))="",INDIRECT(CONCATENATE("'2018-08'!N",TEXT(MATCH($C2,'2018-08'!$C$2:$C$100,0)+1,0)))="",AND(INDIRECT(CONCATENATE("'2018-09'!N",TEXT(MATCH($C2,'2018-09'!$C$2:$C$100,0)+1,0)))="",INDIRECT(CONCATENATE("'2018-08'!N",TEXT(MATCH($C2,'2018-08'!$C$2:$C$100,0)+1,0)))="")),"Н/Д",INDIRECT(CONCATENATE("'2018-09'!N",TEXT(MATCH($C2,'2018-09'!$C$2:$C$100,0)+1,0)))-INDIRECT(CONCATENATE("'2018-08'!NE",TEXT(MATCH($C2,'2018-08'!$C$2:$C$100,0)+1,0))))</f>
        <v>30953263250.900002</v>
      </c>
      <c r="O2" s="17">
        <f ca="1">IF(OR(INDIRECT(CONCATENATE("'2018-09'!O",TEXT(MATCH($C2,'2018-09'!$C$2:$C$100,0)+1,0)))="",INDIRECT(CONCATENATE("'2018-08'!O",TEXT(MATCH($C2,'2018-08'!$C$2:$C$100,0)+1,0)))="",AND(INDIRECT(CONCATENATE("'2018-09'!O",TEXT(MATCH($C2,'2018-09'!$C$2:$C$100,0)+1,0)))="",INDIRECT(CONCATENATE("'2018-08'!O",TEXT(MATCH($C2,'2018-08'!$C$2:$C$100,0)+1,0)))="")),"Н/Д",INDIRECT(CONCATENATE("'2018-09'!O",TEXT(MATCH($C2,'2018-09'!$C$2:$C$100,0)+1,0)))-INDIRECT(CONCATENATE("'2018-08'!O",TEXT(MATCH($C2,'2018-08'!$C$2:$C$100,0)+1,0))))</f>
        <v>3278916.4499999881</v>
      </c>
      <c r="P2" s="17">
        <f ca="1">IF(OR(INDIRECT(CONCATENATE("'2018-09'!P",TEXT(MATCH($C2,'2018-09'!$C$2:$C$100,0)+1,0)))="",INDIRECT(CONCATENATE("'2018-08'!P",TEXT(MATCH($C2,'2018-08'!$C$2:$C$100,0)+1,0)))="",AND(INDIRECT(CONCATENATE("'2018-09'!P",TEXT(MATCH($C2,'2018-09'!$C$2:$C$100,0)+1,0)))="",INDIRECT(CONCATENATE("'2018-08'!P",TEXT(MATCH($C2,'2018-08'!$C$2:$C$100,0)+1,0)))="")),"Н/Д",INDIRECT(CONCATENATE("'2018-09'!P",TEXT(MATCH($C2,'2018-09'!$C$2:$C$100,0)+1,0)))-INDIRECT(CONCATENATE("'2018-08'!P",TEXT(MATCH($C2,'2018-08'!$C$2:$C$100,0)+1,0))))</f>
        <v>46745092485.580017</v>
      </c>
      <c r="Q2" s="17">
        <f ca="1">IF(OR(INDIRECT(CONCATENATE("'2018-09'!Q",TEXT(MATCH($C2,'2018-09'!$C$2:$C$100,0)+1,0)))="",INDIRECT(CONCATENATE("'2018-08'!Q",TEXT(MATCH($C2,'2018-08'!$C$2:$C$100,0)+1,0)))="",AND(INDIRECT(CONCATENATE("'2018-09'!Q",TEXT(MATCH($C2,'2018-09'!$C$2:$C$100,0)+1,0)))="",INDIRECT(CONCATENATE("'2018-08'!Q",TEXT(MATCH($C2,'2018-08'!$C$2:$C$100,0)+1,0)))="")),"Н/Д",INDIRECT(CONCATENATE("'2018-09'!Q",TEXT(MATCH($C2,'2018-09'!$C$2:$C$100,0)+1,0)))-INDIRECT(CONCATENATE("'2018-08'!Q",TEXT(MATCH($C2,'2018-08'!$C$2:$C$100,0)+1,0))))</f>
        <v>1485616639.2399979</v>
      </c>
      <c r="R2" s="17">
        <f ca="1">IF(OR(INDIRECT(CONCATENATE("'2018-09'!R",TEXT(MATCH($C2,'2018-09'!$C$2:$C$100,0)+1,0)))="",INDIRECT(CONCATENATE("'2018-08'!R",TEXT(MATCH($C2,'2018-08'!$C$2:$C$100,0)+1,0)))="",AND(INDIRECT(CONCATENATE("'2018-09'!R",TEXT(MATCH($C2,'2018-09'!$C$2:$C$100,0)+1,0)))="",INDIRECT(CONCATENATE("'2018-08'!R",TEXT(MATCH($C2,'2018-08'!$C$2:$C$100,0)+1,0)))="")),"Н/Д",INDIRECT(CONCATENATE("'2018-09'!R",TEXT(MATCH($C2,'2018-09'!$C$2:$C$100,0)+1,0)))-INDIRECT(CONCATENATE("'2018-08'!R",TEXT(MATCH($C2,'2018-08'!$C$2:$C$100,0)+1,0))))</f>
        <v>12967034070.139999</v>
      </c>
      <c r="S2" s="17">
        <f ca="1">IF(OR(INDIRECT(CONCATENATE("'2018-09'!S",TEXT(MATCH($C2,'2018-09'!$C$2:$C$100,0)+1,0)))="",INDIRECT(CONCATENATE("'2018-08'!S",TEXT(MATCH($C2,'2018-08'!$C$2:$C$100,0)+1,0)))="",AND(INDIRECT(CONCATENATE("'2018-09'!S",TEXT(MATCH($C2,'2018-09'!$C$2:$C$100,0)+1,0)))="",INDIRECT(CONCATENATE("'2018-08'!S",TEXT(MATCH($C2,'2018-08'!$C$2:$C$100,0)+1,0)))="")),"Н/Д",INDIRECT(CONCATENATE("'2018-09'!S",TEXT(MATCH($C2,'2018-09'!$C$2:$C$100,0)+1,0)))-INDIRECT(CONCATENATE("'2018-08'!S",TEXT(MATCH($C2,'2018-08'!$C$2:$C$100,0)+1,0))))</f>
        <v>121452743.63999999</v>
      </c>
      <c r="T2" s="17">
        <f ca="1">IF(OR(INDIRECT(CONCATENATE("'2018-09'!T",TEXT(MATCH($C2,'2018-09'!$C$2:$C$100,0)+1,0)))="",INDIRECT(CONCATENATE("'2018-08'!T",TEXT(MATCH($C2,'2018-08'!$C$2:$C$100,0)+1,0)))="",AND(INDIRECT(CONCATENATE("'2018-09'!T",TEXT(MATCH($C2,'2018-09'!$C$2:$C$100,0)+1,0)))="",INDIRECT(CONCATENATE("'2018-08'!T",TEXT(MATCH($C2,'2018-08'!$C$2:$C$100,0)+1,0)))="")),"Н/Д",INDIRECT(CONCATENATE("'2018-09'!T",TEXT(MATCH($C2,'2018-09'!$C$2:$C$100,0)+1,0)))-INDIRECT(CONCATENATE("'2018-08'!T",TEXT(MATCH($C2,'2018-08'!$C$2:$C$100,0)+1,0))))</f>
        <v>11878116744.760002</v>
      </c>
      <c r="U2" s="17">
        <f ca="1">IF(OR(INDIRECT(CONCATENATE("'2018-09'!U",TEXT(MATCH($C2,'2018-09'!$C$2:$C$100,0)+1,0)))="",INDIRECT(CONCATENATE("'2018-08'!U",TEXT(MATCH($C2,'2018-08'!$C$2:$C$100,0)+1,0)))="",AND(INDIRECT(CONCATENATE("'2018-09'!U",TEXT(MATCH($C2,'2018-09'!$C$2:$C$100,0)+1,0)))="",INDIRECT(CONCATENATE("'2018-08'!U",TEXT(MATCH($C2,'2018-08'!$C$2:$C$100,0)+1,0)))="")),"Н/Д",INDIRECT(CONCATENATE("'2018-09'!U",TEXT(MATCH($C2,'2018-09'!$C$2:$C$100,0)+1,0)))-INDIRECT(CONCATENATE("'2018-08'!U",TEXT(MATCH($C2,'2018-08'!$C$2:$C$100,0)+1,0))))</f>
        <v>1499095866.1899986</v>
      </c>
      <c r="V2" s="17">
        <f ca="1">IF(OR(INDIRECT(CONCATENATE("'2018-09'!V",TEXT(MATCH($C2,'2018-09'!$C$2:$C$100,0)+1,0)))="",INDIRECT(CONCATENATE("'2018-08'!V",TEXT(MATCH($C2,'2018-08'!$C$2:$C$100,0)+1,0)))="",AND(INDIRECT(CONCATENATE("'2018-09'!V",TEXT(MATCH($C2,'2018-09'!$C$2:$C$100,0)+1,0)))="",INDIRECT(CONCATENATE("'2018-08'!V",TEXT(MATCH($C2,'2018-08'!$C$2:$C$100,0)+1,0)))="")),"Н/Д",INDIRECT(CONCATENATE("'2018-09'!V",TEXT(MATCH($C2,'2018-09'!$C$2:$C$100,0)+1,0)))-INDIRECT(CONCATENATE("'2018-08'!V",TEXT(MATCH($C2,'2018-08'!$C$2:$C$100,0)+1,0))))</f>
        <v>166402323108.81995</v>
      </c>
      <c r="W2" s="17">
        <f ca="1">IF(OR(INDIRECT(CONCATENATE("'2018-09'!W",TEXT(MATCH($C2,'2018-09'!$C$2:$C$100,0)+1,0)))="",INDIRECT(CONCATENATE("'2018-08'!W",TEXT(MATCH($C2,'2018-08'!$C$2:$C$100,0)+1,0)))="",AND(INDIRECT(CONCATENATE("'2018-09'!W",TEXT(MATCH($C2,'2018-09'!$C$2:$C$100,0)+1,0)))="",INDIRECT(CONCATENATE("'2018-08'!W",TEXT(MATCH($C2,'2018-08'!$C$2:$C$100,0)+1,0)))="")),"Н/Д",INDIRECT(CONCATENATE("'2018-09'!W",TEXT(MATCH($C2,'2018-09'!$C$2:$C$100,0)+1,0)))-INDIRECT(CONCATENATE("'2018-08'!W",TEXT(MATCH($C2,'2018-08'!$C$2:$C$100,0)+1,0))))</f>
        <v>2508479172974.7969</v>
      </c>
    </row>
    <row r="3" spans="1:23" x14ac:dyDescent="0.25">
      <c r="A3" s="2" t="s">
        <v>22</v>
      </c>
      <c r="B3" s="2" t="s">
        <v>23</v>
      </c>
      <c r="C3" s="15">
        <v>10000000</v>
      </c>
      <c r="D3" s="2" t="s">
        <v>212</v>
      </c>
      <c r="E3" s="17">
        <f ca="1">IF(OR(INDIRECT(CONCATENATE("'2018-09'!E",TEXT(MATCH($C3,'2018-09'!$C$2:$C$100,0)+1,0)))="",INDIRECT(CONCATENATE("'2018-08'!E",TEXT(MATCH($C3,'2018-08'!$C$2:$C$100,0)+1,0)))="",AND(INDIRECT(CONCATENATE("'2018-09'!E",TEXT(MATCH($C3,'2018-09'!$C$2:$C$100,0)+1,0)))="",INDIRECT(CONCATENATE("'2018-08'!E",TEXT(MATCH($C3,'2018-08'!$C$2:$C$100,0)+1,0)))="")),"Н/Д",INDIRECT(CONCATENATE("'2018-09'!E",TEXT(MATCH($C3,'2018-09'!$C$2:$C$100,0)+1,0)))-INDIRECT(CONCATENATE("'2018-08'!E",TEXT(MATCH($C3,'2018-08'!$C$2:$C$100,0)+1,0))))</f>
        <v>4568293888.3800011</v>
      </c>
      <c r="F3" s="17">
        <f ca="1">IF(OR(INDIRECT(CONCATENATE("'2018-09'!F",TEXT(MATCH($C3,'2018-09'!$C$2:$C$100,0)+1,0)))="",INDIRECT(CONCATENATE("'2018-08'!F",TEXT(MATCH($C3,'2018-08'!$C$2:$C$100,0)+1,0)))="",AND(INDIRECT(CONCATENATE("'2018-09'!F",TEXT(MATCH($C3,'2018-09'!$C$2:$C$100,0)+1,0)))="",INDIRECT(CONCATENATE("'2018-08'!F",TEXT(MATCH($C3,'2018-08'!$C$2:$C$100,0)+1,0)))="")),"Н/Д",INDIRECT(CONCATENATE("'2018-09'!F",TEXT(MATCH($C3,'2018-09'!$C$2:$C$100,0)+1,0)))-INDIRECT(CONCATENATE("'2018-08'!F",TEXT(MATCH($C3,'2018-08'!$C$2:$C$100,0)+1,0))))</f>
        <v>3373961581.1199989</v>
      </c>
      <c r="G3" s="17">
        <f ca="1">IF(OR(INDIRECT(CONCATENATE("'2018-09'!G",TEXT(MATCH($C3,'2018-09'!$C$2:$C$100,0)+1,0)))="",INDIRECT(CONCATENATE("'2018-08'!G",TEXT(MATCH($C3,'2018-08'!$C$2:$C$100,0)+1,0)))="",AND(INDIRECT(CONCATENATE("'2018-09'!G",TEXT(MATCH($C3,'2018-09'!$C$2:$C$100,0)+1,0)))="",INDIRECT(CONCATENATE("'2018-08'!G",TEXT(MATCH($C3,'2018-08'!$C$2:$C$100,0)+1,0)))="")),"Н/Д",INDIRECT(CONCATENATE("'2018-09'!G",TEXT(MATCH($C3,'2018-09'!$C$2:$C$100,0)+1,0)))-INDIRECT(CONCATENATE("'2018-08'!G",TEXT(MATCH($C3,'2018-08'!$C$2:$C$100,0)+1,0))))</f>
        <v>1041967294.4699993</v>
      </c>
      <c r="H3" s="17">
        <f ca="1">IF(OR(INDIRECT(CONCATENATE("'2018-09'!H",TEXT(MATCH($C3,'2018-09'!$C$2:$C$100,0)+1,0)))="",INDIRECT(CONCATENATE("'2018-08'!H",TEXT(MATCH($C3,'2018-08'!$C$2:$C$100,0)+1,0)))="",AND(INDIRECT(CONCATENATE("'2018-09'!H",TEXT(MATCH($C3,'2018-09'!$C$2:$C$100,0)+1,0)))="",INDIRECT(CONCATENATE("'2018-08'!H",TEXT(MATCH($C3,'2018-08'!$C$2:$C$100,0)+1,0)))="")),"Н/Д",INDIRECT(CONCATENATE("'2018-09'!H",TEXT(MATCH($C3,'2018-09'!$C$2:$C$100,0)+1,0)))-INDIRECT(CONCATENATE("'2018-08'!H",TEXT(MATCH($C3,'2018-08'!$C$2:$C$100,0)+1,0))))</f>
        <v>1603607698.1800003</v>
      </c>
      <c r="I3" s="17">
        <f ca="1">IF(OR(INDIRECT(CONCATENATE("'2018-09'!I",TEXT(MATCH($C3,'2018-09'!$C$2:$C$100,0)+1,0)))="",INDIRECT(CONCATENATE("'2018-08'!I",TEXT(MATCH($C3,'2018-08'!$C$2:$C$100,0)+1,0)))="",AND(INDIRECT(CONCATENATE("'2018-09'!I",TEXT(MATCH($C3,'2018-09'!$C$2:$C$100,0)+1,0)))="",INDIRECT(CONCATENATE("'2018-08'!I",TEXT(MATCH($C3,'2018-08'!$C$2:$C$100,0)+1,0)))="")),"Н/Д",INDIRECT(CONCATENATE("'2018-09'!I",TEXT(MATCH($C3,'2018-09'!$C$2:$C$100,0)+1,0)))-INDIRECT(CONCATENATE("'2018-08'!I",TEXT(MATCH($C3,'2018-08'!$C$2:$C$100,0)+1,0))))</f>
        <v>238453785.3499999</v>
      </c>
      <c r="J3" s="17" t="str">
        <f ca="1">IF(OR(INDIRECT(CONCATENATE("'2018-09'!J",TEXT(MATCH($C3,'2018-09'!$C$2:$C$100,0)+1,0)))="",INDIRECT(CONCATENATE("'2018-08'!J",TEXT(MATCH($C3,'2018-08'!$C$2:$C$100,0)+1,0)))="",AND(INDIRECT(CONCATENATE("'2018-09'!J",TEXT(MATCH($C3,'2018-09'!$C$2:$C$100,0)+1,0)))="",INDIRECT(CONCATENATE("'2018-08'!J",TEXT(MATCH($C3,'2018-08'!$C$2:$C$100,0)+1,0)))="")),"Н/Д",INDIRECT(CONCATENATE("'2018-09'!J",TEXT(MATCH($C3,'2018-09'!$C$2:$C$100,0)+1,0)))-INDIRECT(CONCATENATE("'2018-08'!J",TEXT(MATCH($C3,'2018-08'!$C$2:$C$100,0)+1,0))))</f>
        <v>Н/Д</v>
      </c>
      <c r="K3" s="17">
        <f ca="1">IF(OR(INDIRECT(CONCATENATE("'2018-09'!K",TEXT(MATCH($C3,'2018-09'!$C$2:$C$100,0)+1,0)))="",INDIRECT(CONCATENATE("'2018-08'!K",TEXT(MATCH($C3,'2018-08'!$C$2:$C$100,0)+1,0)))="",AND(INDIRECT(CONCATENATE("'2018-09'!K",TEXT(MATCH($C3,'2018-09'!$C$2:$C$100,0)+1,0)))="",INDIRECT(CONCATENATE("'2018-08'!K",TEXT(MATCH($C3,'2018-08'!$C$2:$C$100,0)+1,0)))="")),"Н/Д",INDIRECT(CONCATENATE("'2018-09'!K",TEXT(MATCH($C3,'2018-09'!$C$2:$C$100,0)+1,0)))-INDIRECT(CONCATENATE("'2018-08'!K",TEXT(MATCH($C3,'2018-08'!$C$2:$C$100,0)+1,0))))</f>
        <v>69408238.970000029</v>
      </c>
      <c r="L3" s="17">
        <f ca="1">IF(OR(INDIRECT(CONCATENATE("'2018-09'!L",TEXT(MATCH($C3,'2018-09'!$C$2:$C$100,0)+1,0)))="",INDIRECT(CONCATENATE("'2018-08'!L",TEXT(MATCH($C3,'2018-08'!$C$2:$C$100,0)+1,0)))="",AND(INDIRECT(CONCATENATE("'2018-09'!L",TEXT(MATCH($C3,'2018-09'!$C$2:$C$100,0)+1,0)))="",INDIRECT(CONCATENATE("'2018-08'!L",TEXT(MATCH($C3,'2018-08'!$C$2:$C$100,0)+1,0)))="")),"Н/Д",INDIRECT(CONCATENATE("'2018-09'!L",TEXT(MATCH($C3,'2018-09'!$C$2:$C$100,0)+1,0)))-INDIRECT(CONCATENATE("'2018-08'!L",TEXT(MATCH($C3,'2018-08'!$C$2:$C$100,0)+1,0))))</f>
        <v>102178617.40000057</v>
      </c>
      <c r="M3" s="17">
        <f ca="1">IF(OR(INDIRECT(CONCATENATE("'2018-09'!M",TEXT(MATCH($C3,'2018-09'!$C$2:$C$100,0)+1,0)))="",INDIRECT(CONCATENATE("'2018-08'!M",TEXT(MATCH($C3,'2018-08'!$C$2:$C$100,0)+1,0)))="",AND(INDIRECT(CONCATENATE("'2018-09'!M",TEXT(MATCH($C3,'2018-09'!$C$2:$C$100,0)+1,0)))="",INDIRECT(CONCATENATE("'2018-08'!M",TEXT(MATCH($C3,'2018-08'!$C$2:$C$100,0)+1,0)))="")),"Н/Д",INDIRECT(CONCATENATE("'2018-09'!M",TEXT(MATCH($C3,'2018-09'!$C$2:$C$100,0)+1,0)))-INDIRECT(CONCATENATE("'2018-08'!M",TEXT(MATCH($C3,'2018-08'!$C$2:$C$100,0)+1,0))))</f>
        <v>102310710.60999995</v>
      </c>
      <c r="N3" s="17">
        <f ca="1">IF(OR(INDIRECT(CONCATENATE("'2018-09'!N",TEXT(MATCH($C3,'2018-09'!$C$2:$C$100,0)+1,0)))="",INDIRECT(CONCATENATE("'2018-08'!N",TEXT(MATCH($C3,'2018-08'!$C$2:$C$100,0)+1,0)))="",AND(INDIRECT(CONCATENATE("'2018-09'!N",TEXT(MATCH($C3,'2018-09'!$C$2:$C$100,0)+1,0)))="",INDIRECT(CONCATENATE("'2018-08'!N",TEXT(MATCH($C3,'2018-08'!$C$2:$C$100,0)+1,0)))="")),"Н/Д",INDIRECT(CONCATENATE("'2018-09'!N",TEXT(MATCH($C3,'2018-09'!$C$2:$C$100,0)+1,0)))-INDIRECT(CONCATENATE("'2018-08'!NE",TEXT(MATCH($C3,'2018-08'!$C$2:$C$100,0)+1,0))))</f>
        <v>182089687.28</v>
      </c>
      <c r="O3" s="17">
        <f ca="1">IF(OR(INDIRECT(CONCATENATE("'2018-09'!O",TEXT(MATCH($C3,'2018-09'!$C$2:$C$100,0)+1,0)))="",INDIRECT(CONCATENATE("'2018-08'!O",TEXT(MATCH($C3,'2018-08'!$C$2:$C$100,0)+1,0)))="",AND(INDIRECT(CONCATENATE("'2018-09'!O",TEXT(MATCH($C3,'2018-09'!$C$2:$C$100,0)+1,0)))="",INDIRECT(CONCATENATE("'2018-08'!O",TEXT(MATCH($C3,'2018-08'!$C$2:$C$100,0)+1,0)))="")),"Н/Д",INDIRECT(CONCATENATE("'2018-09'!O",TEXT(MATCH($C3,'2018-09'!$C$2:$C$100,0)+1,0)))-INDIRECT(CONCATENATE("'2018-08'!O",TEXT(MATCH($C3,'2018-08'!$C$2:$C$100,0)+1,0))))</f>
        <v>0</v>
      </c>
      <c r="P3" s="17">
        <f ca="1">IF(OR(INDIRECT(CONCATENATE("'2018-09'!P",TEXT(MATCH($C3,'2018-09'!$C$2:$C$100,0)+1,0)))="",INDIRECT(CONCATENATE("'2018-08'!P",TEXT(MATCH($C3,'2018-08'!$C$2:$C$100,0)+1,0)))="",AND(INDIRECT(CONCATENATE("'2018-09'!P",TEXT(MATCH($C3,'2018-09'!$C$2:$C$100,0)+1,0)))="",INDIRECT(CONCATENATE("'2018-08'!P",TEXT(MATCH($C3,'2018-08'!$C$2:$C$100,0)+1,0)))="")),"Н/Д",INDIRECT(CONCATENATE("'2018-09'!P",TEXT(MATCH($C3,'2018-09'!$C$2:$C$100,0)+1,0)))-INDIRECT(CONCATENATE("'2018-08'!P",TEXT(MATCH($C3,'2018-08'!$C$2:$C$100,0)+1,0))))</f>
        <v>57791986.24000001</v>
      </c>
      <c r="Q3" s="17">
        <f ca="1">IF(OR(INDIRECT(CONCATENATE("'2018-09'!Q",TEXT(MATCH($C3,'2018-09'!$C$2:$C$100,0)+1,0)))="",INDIRECT(CONCATENATE("'2018-08'!Q",TEXT(MATCH($C3,'2018-08'!$C$2:$C$100,0)+1,0)))="",AND(INDIRECT(CONCATENATE("'2018-09'!Q",TEXT(MATCH($C3,'2018-09'!$C$2:$C$100,0)+1,0)))="",INDIRECT(CONCATENATE("'2018-08'!Q",TEXT(MATCH($C3,'2018-08'!$C$2:$C$100,0)+1,0)))="")),"Н/Д",INDIRECT(CONCATENATE("'2018-09'!Q",TEXT(MATCH($C3,'2018-09'!$C$2:$C$100,0)+1,0)))-INDIRECT(CONCATENATE("'2018-08'!Q",TEXT(MATCH($C3,'2018-08'!$C$2:$C$100,0)+1,0))))</f>
        <v>24068015.24000001</v>
      </c>
      <c r="R3" s="17">
        <f ca="1">IF(OR(INDIRECT(CONCATENATE("'2018-09'!R",TEXT(MATCH($C3,'2018-09'!$C$2:$C$100,0)+1,0)))="",INDIRECT(CONCATENATE("'2018-08'!R",TEXT(MATCH($C3,'2018-08'!$C$2:$C$100,0)+1,0)))="",AND(INDIRECT(CONCATENATE("'2018-09'!R",TEXT(MATCH($C3,'2018-09'!$C$2:$C$100,0)+1,0)))="",INDIRECT(CONCATENATE("'2018-08'!R",TEXT(MATCH($C3,'2018-08'!$C$2:$C$100,0)+1,0)))="")),"Н/Д",INDIRECT(CONCATENATE("'2018-09'!R",TEXT(MATCH($C3,'2018-09'!$C$2:$C$100,0)+1,0)))-INDIRECT(CONCATENATE("'2018-08'!R",TEXT(MATCH($C3,'2018-08'!$C$2:$C$100,0)+1,0))))</f>
        <v>32738394.409999996</v>
      </c>
      <c r="S3" s="17">
        <f ca="1">IF(OR(INDIRECT(CONCATENATE("'2018-09'!S",TEXT(MATCH($C3,'2018-09'!$C$2:$C$100,0)+1,0)))="",INDIRECT(CONCATENATE("'2018-08'!S",TEXT(MATCH($C3,'2018-08'!$C$2:$C$100,0)+1,0)))="",AND(INDIRECT(CONCATENATE("'2018-09'!S",TEXT(MATCH($C3,'2018-09'!$C$2:$C$100,0)+1,0)))="",INDIRECT(CONCATENATE("'2018-08'!S",TEXT(MATCH($C3,'2018-08'!$C$2:$C$100,0)+1,0)))="")),"Н/Д",INDIRECT(CONCATENATE("'2018-09'!S",TEXT(MATCH($C3,'2018-09'!$C$2:$C$100,0)+1,0)))-INDIRECT(CONCATENATE("'2018-08'!S",TEXT(MATCH($C3,'2018-08'!$C$2:$C$100,0)+1,0))))</f>
        <v>1362291.0300000012</v>
      </c>
      <c r="T3" s="17">
        <f ca="1">IF(OR(INDIRECT(CONCATENATE("'2018-09'!T",TEXT(MATCH($C3,'2018-09'!$C$2:$C$100,0)+1,0)))="",INDIRECT(CONCATENATE("'2018-08'!T",TEXT(MATCH($C3,'2018-08'!$C$2:$C$100,0)+1,0)))="",AND(INDIRECT(CONCATENATE("'2018-09'!T",TEXT(MATCH($C3,'2018-09'!$C$2:$C$100,0)+1,0)))="",INDIRECT(CONCATENATE("'2018-08'!T",TEXT(MATCH($C3,'2018-08'!$C$2:$C$100,0)+1,0)))="")),"Н/Д",INDIRECT(CONCATENATE("'2018-09'!T",TEXT(MATCH($C3,'2018-09'!$C$2:$C$100,0)+1,0)))-INDIRECT(CONCATENATE("'2018-08'!T",TEXT(MATCH($C3,'2018-08'!$C$2:$C$100,0)+1,0))))</f>
        <v>63254690.629999995</v>
      </c>
      <c r="U3" s="17">
        <f ca="1">IF(OR(INDIRECT(CONCATENATE("'2018-09'!U",TEXT(MATCH($C3,'2018-09'!$C$2:$C$100,0)+1,0)))="",INDIRECT(CONCATENATE("'2018-08'!U",TEXT(MATCH($C3,'2018-08'!$C$2:$C$100,0)+1,0)))="",AND(INDIRECT(CONCATENATE("'2018-09'!U",TEXT(MATCH($C3,'2018-09'!$C$2:$C$100,0)+1,0)))="",INDIRECT(CONCATENATE("'2018-08'!U",TEXT(MATCH($C3,'2018-08'!$C$2:$C$100,0)+1,0)))="")),"Н/Д",INDIRECT(CONCATENATE("'2018-09'!U",TEXT(MATCH($C3,'2018-09'!$C$2:$C$100,0)+1,0)))-INDIRECT(CONCATENATE("'2018-08'!U",TEXT(MATCH($C3,'2018-08'!$C$2:$C$100,0)+1,0))))</f>
        <v>1316092.150000006</v>
      </c>
      <c r="V3" s="17">
        <f ca="1">IF(OR(INDIRECT(CONCATENATE("'2018-09'!V",TEXT(MATCH($C3,'2018-09'!$C$2:$C$100,0)+1,0)))="",INDIRECT(CONCATENATE("'2018-08'!V",TEXT(MATCH($C3,'2018-08'!$C$2:$C$100,0)+1,0)))="",AND(INDIRECT(CONCATENATE("'2018-09'!V",TEXT(MATCH($C3,'2018-09'!$C$2:$C$100,0)+1,0)))="",INDIRECT(CONCATENATE("'2018-08'!V",TEXT(MATCH($C3,'2018-08'!$C$2:$C$100,0)+1,0)))="")),"Н/Д",INDIRECT(CONCATENATE("'2018-09'!V",TEXT(MATCH($C3,'2018-09'!$C$2:$C$100,0)+1,0)))-INDIRECT(CONCATENATE("'2018-08'!V",TEXT(MATCH($C3,'2018-08'!$C$2:$C$100,0)+1,0))))</f>
        <v>1194332307.2600002</v>
      </c>
      <c r="W3" s="17">
        <f ca="1">IF(OR(INDIRECT(CONCATENATE("'2018-09'!W",TEXT(MATCH($C3,'2018-09'!$C$2:$C$100,0)+1,0)))="",INDIRECT(CONCATENATE("'2018-08'!W",TEXT(MATCH($C3,'2018-08'!$C$2:$C$100,0)+1,0)))="",AND(INDIRECT(CONCATENATE("'2018-09'!W",TEXT(MATCH($C3,'2018-09'!$C$2:$C$100,0)+1,0)))="",INDIRECT(CONCATENATE("'2018-08'!W",TEXT(MATCH($C3,'2018-08'!$C$2:$C$100,0)+1,0)))="")),"Н/Д",INDIRECT(CONCATENATE("'2018-09'!W",TEXT(MATCH($C3,'2018-09'!$C$2:$C$100,0)+1,0)))-INDIRECT(CONCATENATE("'2018-08'!W",TEXT(MATCH($C3,'2018-08'!$C$2:$C$100,0)+1,0))))</f>
        <v>12498353106.590012</v>
      </c>
    </row>
    <row r="4" spans="1:23" x14ac:dyDescent="0.25">
      <c r="A4" s="2" t="s">
        <v>22</v>
      </c>
      <c r="B4" s="2" t="s">
        <v>24</v>
      </c>
      <c r="C4" s="15">
        <v>99000000</v>
      </c>
      <c r="D4" s="2" t="s">
        <v>212</v>
      </c>
      <c r="E4" s="17">
        <f ca="1">IF(OR(INDIRECT(CONCATENATE("'2018-09'!E",TEXT(MATCH($C4,'2018-09'!$C$2:$C$100,0)+1,0)))="",INDIRECT(CONCATENATE("'2018-08'!E",TEXT(MATCH($C4,'2018-08'!$C$2:$C$100,0)+1,0)))="",AND(INDIRECT(CONCATENATE("'2018-09'!E",TEXT(MATCH($C4,'2018-09'!$C$2:$C$100,0)+1,0)))="",INDIRECT(CONCATENATE("'2018-08'!E",TEXT(MATCH($C4,'2018-08'!$C$2:$C$100,0)+1,0)))="")),"Н/Д",INDIRECT(CONCATENATE("'2018-09'!E",TEXT(MATCH($C4,'2018-09'!$C$2:$C$100,0)+1,0)))-INDIRECT(CONCATENATE("'2018-08'!E",TEXT(MATCH($C4,'2018-08'!$C$2:$C$100,0)+1,0))))</f>
        <v>757815266.31999969</v>
      </c>
      <c r="F4" s="17">
        <f ca="1">IF(OR(INDIRECT(CONCATENATE("'2018-09'!F",TEXT(MATCH($C4,'2018-09'!$C$2:$C$100,0)+1,0)))="",INDIRECT(CONCATENATE("'2018-08'!F",TEXT(MATCH($C4,'2018-08'!$C$2:$C$100,0)+1,0)))="",AND(INDIRECT(CONCATENATE("'2018-09'!F",TEXT(MATCH($C4,'2018-09'!$C$2:$C$100,0)+1,0)))="",INDIRECT(CONCATENATE("'2018-08'!F",TEXT(MATCH($C4,'2018-08'!$C$2:$C$100,0)+1,0)))="")),"Н/Д",INDIRECT(CONCATENATE("'2018-09'!F",TEXT(MATCH($C4,'2018-09'!$C$2:$C$100,0)+1,0)))-INDIRECT(CONCATENATE("'2018-08'!F",TEXT(MATCH($C4,'2018-08'!$C$2:$C$100,0)+1,0))))</f>
        <v>521842458.86999989</v>
      </c>
      <c r="G4" s="17">
        <f ca="1">IF(OR(INDIRECT(CONCATENATE("'2018-09'!G",TEXT(MATCH($C4,'2018-09'!$C$2:$C$100,0)+1,0)))="",INDIRECT(CONCATENATE("'2018-08'!G",TEXT(MATCH($C4,'2018-08'!$C$2:$C$100,0)+1,0)))="",AND(INDIRECT(CONCATENATE("'2018-09'!G",TEXT(MATCH($C4,'2018-09'!$C$2:$C$100,0)+1,0)))="",INDIRECT(CONCATENATE("'2018-08'!G",TEXT(MATCH($C4,'2018-08'!$C$2:$C$100,0)+1,0)))="")),"Н/Д",INDIRECT(CONCATENATE("'2018-09'!G",TEXT(MATCH($C4,'2018-09'!$C$2:$C$100,0)+1,0)))-INDIRECT(CONCATENATE("'2018-08'!G",TEXT(MATCH($C4,'2018-08'!$C$2:$C$100,0)+1,0))))</f>
        <v>93500955.24000001</v>
      </c>
      <c r="H4" s="17">
        <f ca="1">IF(OR(INDIRECT(CONCATENATE("'2018-09'!H",TEXT(MATCH($C4,'2018-09'!$C$2:$C$100,0)+1,0)))="",INDIRECT(CONCATENATE("'2018-08'!H",TEXT(MATCH($C4,'2018-08'!$C$2:$C$100,0)+1,0)))="",AND(INDIRECT(CONCATENATE("'2018-09'!H",TEXT(MATCH($C4,'2018-09'!$C$2:$C$100,0)+1,0)))="",INDIRECT(CONCATENATE("'2018-08'!H",TEXT(MATCH($C4,'2018-08'!$C$2:$C$100,0)+1,0)))="")),"Н/Д",INDIRECT(CONCATENATE("'2018-09'!H",TEXT(MATCH($C4,'2018-09'!$C$2:$C$100,0)+1,0)))-INDIRECT(CONCATENATE("'2018-08'!H",TEXT(MATCH($C4,'2018-08'!$C$2:$C$100,0)+1,0))))</f>
        <v>258750520.1099999</v>
      </c>
      <c r="I4" s="17">
        <f ca="1">IF(OR(INDIRECT(CONCATENATE("'2018-09'!I",TEXT(MATCH($C4,'2018-09'!$C$2:$C$100,0)+1,0)))="",INDIRECT(CONCATENATE("'2018-08'!I",TEXT(MATCH($C4,'2018-08'!$C$2:$C$100,0)+1,0)))="",AND(INDIRECT(CONCATENATE("'2018-09'!I",TEXT(MATCH($C4,'2018-09'!$C$2:$C$100,0)+1,0)))="",INDIRECT(CONCATENATE("'2018-08'!I",TEXT(MATCH($C4,'2018-08'!$C$2:$C$100,0)+1,0)))="")),"Н/Д",INDIRECT(CONCATENATE("'2018-09'!I",TEXT(MATCH($C4,'2018-09'!$C$2:$C$100,0)+1,0)))-INDIRECT(CONCATENATE("'2018-08'!I",TEXT(MATCH($C4,'2018-08'!$C$2:$C$100,0)+1,0))))</f>
        <v>43237674.270000041</v>
      </c>
      <c r="J4" s="17" t="str">
        <f ca="1">IF(OR(INDIRECT(CONCATENATE("'2018-09'!J",TEXT(MATCH($C4,'2018-09'!$C$2:$C$100,0)+1,0)))="",INDIRECT(CONCATENATE("'2018-08'!J",TEXT(MATCH($C4,'2018-08'!$C$2:$C$100,0)+1,0)))="",AND(INDIRECT(CONCATENATE("'2018-09'!J",TEXT(MATCH($C4,'2018-09'!$C$2:$C$100,0)+1,0)))="",INDIRECT(CONCATENATE("'2018-08'!J",TEXT(MATCH($C4,'2018-08'!$C$2:$C$100,0)+1,0)))="")),"Н/Д",INDIRECT(CONCATENATE("'2018-09'!J",TEXT(MATCH($C4,'2018-09'!$C$2:$C$100,0)+1,0)))-INDIRECT(CONCATENATE("'2018-08'!J",TEXT(MATCH($C4,'2018-08'!$C$2:$C$100,0)+1,0))))</f>
        <v>Н/Д</v>
      </c>
      <c r="K4" s="17">
        <f ca="1">IF(OR(INDIRECT(CONCATENATE("'2018-09'!K",TEXT(MATCH($C4,'2018-09'!$C$2:$C$100,0)+1,0)))="",INDIRECT(CONCATENATE("'2018-08'!K",TEXT(MATCH($C4,'2018-08'!$C$2:$C$100,0)+1,0)))="",AND(INDIRECT(CONCATENATE("'2018-09'!K",TEXT(MATCH($C4,'2018-09'!$C$2:$C$100,0)+1,0)))="",INDIRECT(CONCATENATE("'2018-08'!K",TEXT(MATCH($C4,'2018-08'!$C$2:$C$100,0)+1,0)))="")),"Н/Д",INDIRECT(CONCATENATE("'2018-09'!K",TEXT(MATCH($C4,'2018-09'!$C$2:$C$100,0)+1,0)))-INDIRECT(CONCATENATE("'2018-08'!K",TEXT(MATCH($C4,'2018-08'!$C$2:$C$100,0)+1,0))))</f>
        <v>9385251.8299999833</v>
      </c>
      <c r="L4" s="17">
        <f ca="1">IF(OR(INDIRECT(CONCATENATE("'2018-09'!L",TEXT(MATCH($C4,'2018-09'!$C$2:$C$100,0)+1,0)))="",INDIRECT(CONCATENATE("'2018-08'!L",TEXT(MATCH($C4,'2018-08'!$C$2:$C$100,0)+1,0)))="",AND(INDIRECT(CONCATENATE("'2018-09'!L",TEXT(MATCH($C4,'2018-09'!$C$2:$C$100,0)+1,0)))="",INDIRECT(CONCATENATE("'2018-08'!L",TEXT(MATCH($C4,'2018-08'!$C$2:$C$100,0)+1,0)))="")),"Н/Д",INDIRECT(CONCATENATE("'2018-09'!L",TEXT(MATCH($C4,'2018-09'!$C$2:$C$100,0)+1,0)))-INDIRECT(CONCATENATE("'2018-08'!L",TEXT(MATCH($C4,'2018-08'!$C$2:$C$100,0)+1,0))))</f>
        <v>65671208.970000148</v>
      </c>
      <c r="M4" s="17">
        <f ca="1">IF(OR(INDIRECT(CONCATENATE("'2018-09'!M",TEXT(MATCH($C4,'2018-09'!$C$2:$C$100,0)+1,0)))="",INDIRECT(CONCATENATE("'2018-08'!M",TEXT(MATCH($C4,'2018-08'!$C$2:$C$100,0)+1,0)))="",AND(INDIRECT(CONCATENATE("'2018-09'!M",TEXT(MATCH($C4,'2018-09'!$C$2:$C$100,0)+1,0)))="",INDIRECT(CONCATENATE("'2018-08'!M",TEXT(MATCH($C4,'2018-08'!$C$2:$C$100,0)+1,0)))="")),"Н/Д",INDIRECT(CONCATENATE("'2018-09'!M",TEXT(MATCH($C4,'2018-09'!$C$2:$C$100,0)+1,0)))-INDIRECT(CONCATENATE("'2018-08'!M",TEXT(MATCH($C4,'2018-08'!$C$2:$C$100,0)+1,0))))</f>
        <v>6190053.3600000069</v>
      </c>
      <c r="N4" s="17">
        <f ca="1">IF(OR(INDIRECT(CONCATENATE("'2018-09'!N",TEXT(MATCH($C4,'2018-09'!$C$2:$C$100,0)+1,0)))="",INDIRECT(CONCATENATE("'2018-08'!N",TEXT(MATCH($C4,'2018-08'!$C$2:$C$100,0)+1,0)))="",AND(INDIRECT(CONCATENATE("'2018-09'!N",TEXT(MATCH($C4,'2018-09'!$C$2:$C$100,0)+1,0)))="",INDIRECT(CONCATENATE("'2018-08'!N",TEXT(MATCH($C4,'2018-08'!$C$2:$C$100,0)+1,0)))="")),"Н/Д",INDIRECT(CONCATENATE("'2018-09'!N",TEXT(MATCH($C4,'2018-09'!$C$2:$C$100,0)+1,0)))-INDIRECT(CONCATENATE("'2018-08'!NE",TEXT(MATCH($C4,'2018-08'!$C$2:$C$100,0)+1,0))))</f>
        <v>32661417.390000001</v>
      </c>
      <c r="O4" s="17">
        <f ca="1">IF(OR(INDIRECT(CONCATENATE("'2018-09'!O",TEXT(MATCH($C4,'2018-09'!$C$2:$C$100,0)+1,0)))="",INDIRECT(CONCATENATE("'2018-08'!O",TEXT(MATCH($C4,'2018-08'!$C$2:$C$100,0)+1,0)))="",AND(INDIRECT(CONCATENATE("'2018-09'!O",TEXT(MATCH($C4,'2018-09'!$C$2:$C$100,0)+1,0)))="",INDIRECT(CONCATENATE("'2018-08'!O",TEXT(MATCH($C4,'2018-08'!$C$2:$C$100,0)+1,0)))="")),"Н/Д",INDIRECT(CONCATENATE("'2018-09'!O",TEXT(MATCH($C4,'2018-09'!$C$2:$C$100,0)+1,0)))-INDIRECT(CONCATENATE("'2018-08'!O",TEXT(MATCH($C4,'2018-08'!$C$2:$C$100,0)+1,0))))</f>
        <v>7712.12</v>
      </c>
      <c r="P4" s="17">
        <f ca="1">IF(OR(INDIRECT(CONCATENATE("'2018-09'!P",TEXT(MATCH($C4,'2018-09'!$C$2:$C$100,0)+1,0)))="",INDIRECT(CONCATENATE("'2018-08'!P",TEXT(MATCH($C4,'2018-08'!$C$2:$C$100,0)+1,0)))="",AND(INDIRECT(CONCATENATE("'2018-09'!P",TEXT(MATCH($C4,'2018-09'!$C$2:$C$100,0)+1,0)))="",INDIRECT(CONCATENATE("'2018-08'!P",TEXT(MATCH($C4,'2018-08'!$C$2:$C$100,0)+1,0)))="")),"Н/Д",INDIRECT(CONCATENATE("'2018-09'!P",TEXT(MATCH($C4,'2018-09'!$C$2:$C$100,0)+1,0)))-INDIRECT(CONCATENATE("'2018-08'!P",TEXT(MATCH($C4,'2018-08'!$C$2:$C$100,0)+1,0))))</f>
        <v>13010550.25</v>
      </c>
      <c r="Q4" s="17">
        <f ca="1">IF(OR(INDIRECT(CONCATENATE("'2018-09'!Q",TEXT(MATCH($C4,'2018-09'!$C$2:$C$100,0)+1,0)))="",INDIRECT(CONCATENATE("'2018-08'!Q",TEXT(MATCH($C4,'2018-08'!$C$2:$C$100,0)+1,0)))="",AND(INDIRECT(CONCATENATE("'2018-09'!Q",TEXT(MATCH($C4,'2018-09'!$C$2:$C$100,0)+1,0)))="",INDIRECT(CONCATENATE("'2018-08'!Q",TEXT(MATCH($C4,'2018-08'!$C$2:$C$100,0)+1,0)))="")),"Н/Д",INDIRECT(CONCATENATE("'2018-09'!Q",TEXT(MATCH($C4,'2018-09'!$C$2:$C$100,0)+1,0)))-INDIRECT(CONCATENATE("'2018-08'!Q",TEXT(MATCH($C4,'2018-08'!$C$2:$C$100,0)+1,0))))</f>
        <v>3954516.4800000004</v>
      </c>
      <c r="R4" s="17">
        <f ca="1">IF(OR(INDIRECT(CONCATENATE("'2018-09'!R",TEXT(MATCH($C4,'2018-09'!$C$2:$C$100,0)+1,0)))="",INDIRECT(CONCATENATE("'2018-08'!R",TEXT(MATCH($C4,'2018-08'!$C$2:$C$100,0)+1,0)))="",AND(INDIRECT(CONCATENATE("'2018-09'!R",TEXT(MATCH($C4,'2018-09'!$C$2:$C$100,0)+1,0)))="",INDIRECT(CONCATENATE("'2018-08'!R",TEXT(MATCH($C4,'2018-08'!$C$2:$C$100,0)+1,0)))="")),"Н/Д",INDIRECT(CONCATENATE("'2018-09'!R",TEXT(MATCH($C4,'2018-09'!$C$2:$C$100,0)+1,0)))-INDIRECT(CONCATENATE("'2018-08'!R",TEXT(MATCH($C4,'2018-08'!$C$2:$C$100,0)+1,0))))</f>
        <v>7881382.4100000001</v>
      </c>
      <c r="S4" s="17">
        <f ca="1">IF(OR(INDIRECT(CONCATENATE("'2018-09'!S",TEXT(MATCH($C4,'2018-09'!$C$2:$C$100,0)+1,0)))="",INDIRECT(CONCATENATE("'2018-08'!S",TEXT(MATCH($C4,'2018-08'!$C$2:$C$100,0)+1,0)))="",AND(INDIRECT(CONCATENATE("'2018-09'!S",TEXT(MATCH($C4,'2018-09'!$C$2:$C$100,0)+1,0)))="",INDIRECT(CONCATENATE("'2018-08'!S",TEXT(MATCH($C4,'2018-08'!$C$2:$C$100,0)+1,0)))="")),"Н/Д",INDIRECT(CONCATENATE("'2018-09'!S",TEXT(MATCH($C4,'2018-09'!$C$2:$C$100,0)+1,0)))-INDIRECT(CONCATENATE("'2018-08'!S",TEXT(MATCH($C4,'2018-08'!$C$2:$C$100,0)+1,0))))</f>
        <v>16500</v>
      </c>
      <c r="T4" s="17">
        <f ca="1">IF(OR(INDIRECT(CONCATENATE("'2018-09'!T",TEXT(MATCH($C4,'2018-09'!$C$2:$C$100,0)+1,0)))="",INDIRECT(CONCATENATE("'2018-08'!T",TEXT(MATCH($C4,'2018-08'!$C$2:$C$100,0)+1,0)))="",AND(INDIRECT(CONCATENATE("'2018-09'!T",TEXT(MATCH($C4,'2018-09'!$C$2:$C$100,0)+1,0)))="",INDIRECT(CONCATENATE("'2018-08'!T",TEXT(MATCH($C4,'2018-08'!$C$2:$C$100,0)+1,0)))="")),"Н/Д",INDIRECT(CONCATENATE("'2018-09'!T",TEXT(MATCH($C4,'2018-09'!$C$2:$C$100,0)+1,0)))-INDIRECT(CONCATENATE("'2018-08'!T",TEXT(MATCH($C4,'2018-08'!$C$2:$C$100,0)+1,0))))</f>
        <v>10635684.010000005</v>
      </c>
      <c r="U4" s="17">
        <f ca="1">IF(OR(INDIRECT(CONCATENATE("'2018-09'!U",TEXT(MATCH($C4,'2018-09'!$C$2:$C$100,0)+1,0)))="",INDIRECT(CONCATENATE("'2018-08'!U",TEXT(MATCH($C4,'2018-08'!$C$2:$C$100,0)+1,0)))="",AND(INDIRECT(CONCATENATE("'2018-09'!U",TEXT(MATCH($C4,'2018-09'!$C$2:$C$100,0)+1,0)))="",INDIRECT(CONCATENATE("'2018-08'!U",TEXT(MATCH($C4,'2018-08'!$C$2:$C$100,0)+1,0)))="")),"Н/Д",INDIRECT(CONCATENATE("'2018-09'!U",TEXT(MATCH($C4,'2018-09'!$C$2:$C$100,0)+1,0)))-INDIRECT(CONCATENATE("'2018-08'!U",TEXT(MATCH($C4,'2018-08'!$C$2:$C$100,0)+1,0))))</f>
        <v>1424000.3599999994</v>
      </c>
      <c r="V4" s="17">
        <f ca="1">IF(OR(INDIRECT(CONCATENATE("'2018-09'!V",TEXT(MATCH($C4,'2018-09'!$C$2:$C$100,0)+1,0)))="",INDIRECT(CONCATENATE("'2018-08'!V",TEXT(MATCH($C4,'2018-08'!$C$2:$C$100,0)+1,0)))="",AND(INDIRECT(CONCATENATE("'2018-09'!V",TEXT(MATCH($C4,'2018-09'!$C$2:$C$100,0)+1,0)))="",INDIRECT(CONCATENATE("'2018-08'!V",TEXT(MATCH($C4,'2018-08'!$C$2:$C$100,0)+1,0)))="")),"Н/Д",INDIRECT(CONCATENATE("'2018-09'!V",TEXT(MATCH($C4,'2018-09'!$C$2:$C$100,0)+1,0)))-INDIRECT(CONCATENATE("'2018-08'!V",TEXT(MATCH($C4,'2018-08'!$C$2:$C$100,0)+1,0))))</f>
        <v>235972807.45000005</v>
      </c>
      <c r="W4" s="17">
        <f ca="1">IF(OR(INDIRECT(CONCATENATE("'2018-09'!W",TEXT(MATCH($C4,'2018-09'!$C$2:$C$100,0)+1,0)))="",INDIRECT(CONCATENATE("'2018-08'!W",TEXT(MATCH($C4,'2018-08'!$C$2:$C$100,0)+1,0)))="",AND(INDIRECT(CONCATENATE("'2018-09'!W",TEXT(MATCH($C4,'2018-09'!$C$2:$C$100,0)+1,0)))="",INDIRECT(CONCATENATE("'2018-08'!W",TEXT(MATCH($C4,'2018-08'!$C$2:$C$100,0)+1,0)))="")),"Н/Д",INDIRECT(CONCATENATE("'2018-09'!W",TEXT(MATCH($C4,'2018-09'!$C$2:$C$100,0)+1,0)))-INDIRECT(CONCATENATE("'2018-08'!W",TEXT(MATCH($C4,'2018-08'!$C$2:$C$100,0)+1,0))))</f>
        <v>2032973510.0200005</v>
      </c>
    </row>
    <row r="5" spans="1:23" x14ac:dyDescent="0.25">
      <c r="A5" s="2" t="s">
        <v>22</v>
      </c>
      <c r="B5" s="2" t="s">
        <v>25</v>
      </c>
      <c r="C5" s="15">
        <v>76000000</v>
      </c>
      <c r="D5" s="2" t="s">
        <v>212</v>
      </c>
      <c r="E5" s="17">
        <f ca="1">IF(OR(INDIRECT(CONCATENATE("'2018-09'!E",TEXT(MATCH($C5,'2018-09'!$C$2:$C$100,0)+1,0)))="",INDIRECT(CONCATENATE("'2018-08'!E",TEXT(MATCH($C5,'2018-08'!$C$2:$C$100,0)+1,0)))="",AND(INDIRECT(CONCATENATE("'2018-09'!E",TEXT(MATCH($C5,'2018-09'!$C$2:$C$100,0)+1,0)))="",INDIRECT(CONCATENATE("'2018-08'!E",TEXT(MATCH($C5,'2018-08'!$C$2:$C$100,0)+1,0)))="")),"Н/Д",INDIRECT(CONCATENATE("'2018-09'!E",TEXT(MATCH($C5,'2018-09'!$C$2:$C$100,0)+1,0)))-INDIRECT(CONCATENATE("'2018-08'!E",TEXT(MATCH($C5,'2018-08'!$C$2:$C$100,0)+1,0))))</f>
        <v>5380471547.8399963</v>
      </c>
      <c r="F5" s="17">
        <f ca="1">IF(OR(INDIRECT(CONCATENATE("'2018-09'!F",TEXT(MATCH($C5,'2018-09'!$C$2:$C$100,0)+1,0)))="",INDIRECT(CONCATENATE("'2018-08'!F",TEXT(MATCH($C5,'2018-08'!$C$2:$C$100,0)+1,0)))="",AND(INDIRECT(CONCATENATE("'2018-09'!F",TEXT(MATCH($C5,'2018-09'!$C$2:$C$100,0)+1,0)))="",INDIRECT(CONCATENATE("'2018-08'!F",TEXT(MATCH($C5,'2018-08'!$C$2:$C$100,0)+1,0)))="")),"Н/Д",INDIRECT(CONCATENATE("'2018-09'!F",TEXT(MATCH($C5,'2018-09'!$C$2:$C$100,0)+1,0)))-INDIRECT(CONCATENATE("'2018-08'!F",TEXT(MATCH($C5,'2018-08'!$C$2:$C$100,0)+1,0))))</f>
        <v>3296249847.9500008</v>
      </c>
      <c r="G5" s="17">
        <f ca="1">IF(OR(INDIRECT(CONCATENATE("'2018-09'!G",TEXT(MATCH($C5,'2018-09'!$C$2:$C$100,0)+1,0)))="",INDIRECT(CONCATENATE("'2018-08'!G",TEXT(MATCH($C5,'2018-08'!$C$2:$C$100,0)+1,0)))="",AND(INDIRECT(CONCATENATE("'2018-09'!G",TEXT(MATCH($C5,'2018-09'!$C$2:$C$100,0)+1,0)))="",INDIRECT(CONCATENATE("'2018-08'!G",TEXT(MATCH($C5,'2018-08'!$C$2:$C$100,0)+1,0)))="")),"Н/Д",INDIRECT(CONCATENATE("'2018-09'!G",TEXT(MATCH($C5,'2018-09'!$C$2:$C$100,0)+1,0)))-INDIRECT(CONCATENATE("'2018-08'!G",TEXT(MATCH($C5,'2018-08'!$C$2:$C$100,0)+1,0))))</f>
        <v>555640151.80000019</v>
      </c>
      <c r="H5" s="17">
        <f ca="1">IF(OR(INDIRECT(CONCATENATE("'2018-09'!H",TEXT(MATCH($C5,'2018-09'!$C$2:$C$100,0)+1,0)))="",INDIRECT(CONCATENATE("'2018-08'!H",TEXT(MATCH($C5,'2018-08'!$C$2:$C$100,0)+1,0)))="",AND(INDIRECT(CONCATENATE("'2018-09'!H",TEXT(MATCH($C5,'2018-09'!$C$2:$C$100,0)+1,0)))="",INDIRECT(CONCATENATE("'2018-08'!H",TEXT(MATCH($C5,'2018-08'!$C$2:$C$100,0)+1,0)))="")),"Н/Д",INDIRECT(CONCATENATE("'2018-09'!H",TEXT(MATCH($C5,'2018-09'!$C$2:$C$100,0)+1,0)))-INDIRECT(CONCATENATE("'2018-08'!H",TEXT(MATCH($C5,'2018-08'!$C$2:$C$100,0)+1,0))))</f>
        <v>1558226516.6800003</v>
      </c>
      <c r="I5" s="17">
        <f ca="1">IF(OR(INDIRECT(CONCATENATE("'2018-09'!I",TEXT(MATCH($C5,'2018-09'!$C$2:$C$100,0)+1,0)))="",INDIRECT(CONCATENATE("'2018-08'!I",TEXT(MATCH($C5,'2018-08'!$C$2:$C$100,0)+1,0)))="",AND(INDIRECT(CONCATENATE("'2018-09'!I",TEXT(MATCH($C5,'2018-09'!$C$2:$C$100,0)+1,0)))="",INDIRECT(CONCATENATE("'2018-08'!I",TEXT(MATCH($C5,'2018-08'!$C$2:$C$100,0)+1,0)))="")),"Н/Д",INDIRECT(CONCATENATE("'2018-09'!I",TEXT(MATCH($C5,'2018-09'!$C$2:$C$100,0)+1,0)))-INDIRECT(CONCATENATE("'2018-08'!I",TEXT(MATCH($C5,'2018-08'!$C$2:$C$100,0)+1,0))))</f>
        <v>283593690.89999986</v>
      </c>
      <c r="J5" s="17" t="str">
        <f ca="1">IF(OR(INDIRECT(CONCATENATE("'2018-09'!J",TEXT(MATCH($C5,'2018-09'!$C$2:$C$100,0)+1,0)))="",INDIRECT(CONCATENATE("'2018-08'!J",TEXT(MATCH($C5,'2018-08'!$C$2:$C$100,0)+1,0)))="",AND(INDIRECT(CONCATENATE("'2018-09'!J",TEXT(MATCH($C5,'2018-09'!$C$2:$C$100,0)+1,0)))="",INDIRECT(CONCATENATE("'2018-08'!J",TEXT(MATCH($C5,'2018-08'!$C$2:$C$100,0)+1,0)))="")),"Н/Д",INDIRECT(CONCATENATE("'2018-09'!J",TEXT(MATCH($C5,'2018-09'!$C$2:$C$100,0)+1,0)))-INDIRECT(CONCATENATE("'2018-08'!J",TEXT(MATCH($C5,'2018-08'!$C$2:$C$100,0)+1,0))))</f>
        <v>Н/Д</v>
      </c>
      <c r="K5" s="17">
        <f ca="1">IF(OR(INDIRECT(CONCATENATE("'2018-09'!K",TEXT(MATCH($C5,'2018-09'!$C$2:$C$100,0)+1,0)))="",INDIRECT(CONCATENATE("'2018-08'!K",TEXT(MATCH($C5,'2018-08'!$C$2:$C$100,0)+1,0)))="",AND(INDIRECT(CONCATENATE("'2018-09'!K",TEXT(MATCH($C5,'2018-09'!$C$2:$C$100,0)+1,0)))="",INDIRECT(CONCATENATE("'2018-08'!K",TEXT(MATCH($C5,'2018-08'!$C$2:$C$100,0)+1,0)))="")),"Н/Д",INDIRECT(CONCATENATE("'2018-09'!K",TEXT(MATCH($C5,'2018-09'!$C$2:$C$100,0)+1,0)))-INDIRECT(CONCATENATE("'2018-08'!K",TEXT(MATCH($C5,'2018-08'!$C$2:$C$100,0)+1,0))))</f>
        <v>69527430.640000105</v>
      </c>
      <c r="L5" s="17">
        <f ca="1">IF(OR(INDIRECT(CONCATENATE("'2018-09'!L",TEXT(MATCH($C5,'2018-09'!$C$2:$C$100,0)+1,0)))="",INDIRECT(CONCATENATE("'2018-08'!L",TEXT(MATCH($C5,'2018-08'!$C$2:$C$100,0)+1,0)))="",AND(INDIRECT(CONCATENATE("'2018-09'!L",TEXT(MATCH($C5,'2018-09'!$C$2:$C$100,0)+1,0)))="",INDIRECT(CONCATENATE("'2018-08'!L",TEXT(MATCH($C5,'2018-08'!$C$2:$C$100,0)+1,0)))="")),"Н/Д",INDIRECT(CONCATENATE("'2018-09'!L",TEXT(MATCH($C5,'2018-09'!$C$2:$C$100,0)+1,0)))-INDIRECT(CONCATENATE("'2018-08'!L",TEXT(MATCH($C5,'2018-08'!$C$2:$C$100,0)+1,0))))</f>
        <v>449153935.1699996</v>
      </c>
      <c r="M5" s="17">
        <f ca="1">IF(OR(INDIRECT(CONCATENATE("'2018-09'!M",TEXT(MATCH($C5,'2018-09'!$C$2:$C$100,0)+1,0)))="",INDIRECT(CONCATENATE("'2018-08'!M",TEXT(MATCH($C5,'2018-08'!$C$2:$C$100,0)+1,0)))="",AND(INDIRECT(CONCATENATE("'2018-09'!M",TEXT(MATCH($C5,'2018-09'!$C$2:$C$100,0)+1,0)))="",INDIRECT(CONCATENATE("'2018-08'!M",TEXT(MATCH($C5,'2018-08'!$C$2:$C$100,0)+1,0)))="")),"Н/Д",INDIRECT(CONCATENATE("'2018-09'!M",TEXT(MATCH($C5,'2018-09'!$C$2:$C$100,0)+1,0)))-INDIRECT(CONCATENATE("'2018-08'!M",TEXT(MATCH($C5,'2018-08'!$C$2:$C$100,0)+1,0))))</f>
        <v>204959434.63</v>
      </c>
      <c r="N5" s="17">
        <f ca="1">IF(OR(INDIRECT(CONCATENATE("'2018-09'!N",TEXT(MATCH($C5,'2018-09'!$C$2:$C$100,0)+1,0)))="",INDIRECT(CONCATENATE("'2018-08'!N",TEXT(MATCH($C5,'2018-08'!$C$2:$C$100,0)+1,0)))="",AND(INDIRECT(CONCATENATE("'2018-09'!N",TEXT(MATCH($C5,'2018-09'!$C$2:$C$100,0)+1,0)))="",INDIRECT(CONCATENATE("'2018-08'!N",TEXT(MATCH($C5,'2018-08'!$C$2:$C$100,0)+1,0)))="")),"Н/Д",INDIRECT(CONCATENATE("'2018-09'!N",TEXT(MATCH($C5,'2018-09'!$C$2:$C$100,0)+1,0)))-INDIRECT(CONCATENATE("'2018-08'!NE",TEXT(MATCH($C5,'2018-08'!$C$2:$C$100,0)+1,0))))</f>
        <v>192881486.02000001</v>
      </c>
      <c r="O5" s="17">
        <f ca="1">IF(OR(INDIRECT(CONCATENATE("'2018-09'!O",TEXT(MATCH($C5,'2018-09'!$C$2:$C$100,0)+1,0)))="",INDIRECT(CONCATENATE("'2018-08'!O",TEXT(MATCH($C5,'2018-08'!$C$2:$C$100,0)+1,0)))="",AND(INDIRECT(CONCATENATE("'2018-09'!O",TEXT(MATCH($C5,'2018-09'!$C$2:$C$100,0)+1,0)))="",INDIRECT(CONCATENATE("'2018-08'!O",TEXT(MATCH($C5,'2018-08'!$C$2:$C$100,0)+1,0)))="")),"Н/Д",INDIRECT(CONCATENATE("'2018-09'!O",TEXT(MATCH($C5,'2018-09'!$C$2:$C$100,0)+1,0)))-INDIRECT(CONCATENATE("'2018-08'!O",TEXT(MATCH($C5,'2018-08'!$C$2:$C$100,0)+1,0))))</f>
        <v>-68415.609999999986</v>
      </c>
      <c r="P5" s="17">
        <f ca="1">IF(OR(INDIRECT(CONCATENATE("'2018-09'!P",TEXT(MATCH($C5,'2018-09'!$C$2:$C$100,0)+1,0)))="",INDIRECT(CONCATENATE("'2018-08'!P",TEXT(MATCH($C5,'2018-08'!$C$2:$C$100,0)+1,0)))="",AND(INDIRECT(CONCATENATE("'2018-09'!P",TEXT(MATCH($C5,'2018-09'!$C$2:$C$100,0)+1,0)))="",INDIRECT(CONCATENATE("'2018-08'!P",TEXT(MATCH($C5,'2018-08'!$C$2:$C$100,0)+1,0)))="")),"Н/Д",INDIRECT(CONCATENATE("'2018-09'!P",TEXT(MATCH($C5,'2018-09'!$C$2:$C$100,0)+1,0)))-INDIRECT(CONCATENATE("'2018-08'!P",TEXT(MATCH($C5,'2018-08'!$C$2:$C$100,0)+1,0))))</f>
        <v>41430581.74000001</v>
      </c>
      <c r="Q5" s="17">
        <f ca="1">IF(OR(INDIRECT(CONCATENATE("'2018-09'!Q",TEXT(MATCH($C5,'2018-09'!$C$2:$C$100,0)+1,0)))="",INDIRECT(CONCATENATE("'2018-08'!Q",TEXT(MATCH($C5,'2018-08'!$C$2:$C$100,0)+1,0)))="",AND(INDIRECT(CONCATENATE("'2018-09'!Q",TEXT(MATCH($C5,'2018-09'!$C$2:$C$100,0)+1,0)))="",INDIRECT(CONCATENATE("'2018-08'!Q",TEXT(MATCH($C5,'2018-08'!$C$2:$C$100,0)+1,0)))="")),"Н/Д",INDIRECT(CONCATENATE("'2018-09'!Q",TEXT(MATCH($C5,'2018-09'!$C$2:$C$100,0)+1,0)))-INDIRECT(CONCATENATE("'2018-08'!Q",TEXT(MATCH($C5,'2018-08'!$C$2:$C$100,0)+1,0))))</f>
        <v>23019968.150000006</v>
      </c>
      <c r="R5" s="17">
        <f ca="1">IF(OR(INDIRECT(CONCATENATE("'2018-09'!R",TEXT(MATCH($C5,'2018-09'!$C$2:$C$100,0)+1,0)))="",INDIRECT(CONCATENATE("'2018-08'!R",TEXT(MATCH($C5,'2018-08'!$C$2:$C$100,0)+1,0)))="",AND(INDIRECT(CONCATENATE("'2018-09'!R",TEXT(MATCH($C5,'2018-09'!$C$2:$C$100,0)+1,0)))="",INDIRECT(CONCATENATE("'2018-08'!R",TEXT(MATCH($C5,'2018-08'!$C$2:$C$100,0)+1,0)))="")),"Н/Д",INDIRECT(CONCATENATE("'2018-09'!R",TEXT(MATCH($C5,'2018-09'!$C$2:$C$100,0)+1,0)))-INDIRECT(CONCATENATE("'2018-08'!R",TEXT(MATCH($C5,'2018-08'!$C$2:$C$100,0)+1,0))))</f>
        <v>11575478.909999996</v>
      </c>
      <c r="S5" s="17">
        <f ca="1">IF(OR(INDIRECT(CONCATENATE("'2018-09'!S",TEXT(MATCH($C5,'2018-09'!$C$2:$C$100,0)+1,0)))="",INDIRECT(CONCATENATE("'2018-08'!S",TEXT(MATCH($C5,'2018-08'!$C$2:$C$100,0)+1,0)))="",AND(INDIRECT(CONCATENATE("'2018-09'!S",TEXT(MATCH($C5,'2018-09'!$C$2:$C$100,0)+1,0)))="",INDIRECT(CONCATENATE("'2018-08'!S",TEXT(MATCH($C5,'2018-08'!$C$2:$C$100,0)+1,0)))="")),"Н/Д",INDIRECT(CONCATENATE("'2018-09'!S",TEXT(MATCH($C5,'2018-09'!$C$2:$C$100,0)+1,0)))-INDIRECT(CONCATENATE("'2018-08'!S",TEXT(MATCH($C5,'2018-08'!$C$2:$C$100,0)+1,0))))</f>
        <v>109507.60999999999</v>
      </c>
      <c r="T5" s="17">
        <f ca="1">IF(OR(INDIRECT(CONCATENATE("'2018-09'!T",TEXT(MATCH($C5,'2018-09'!$C$2:$C$100,0)+1,0)))="",INDIRECT(CONCATENATE("'2018-08'!T",TEXT(MATCH($C5,'2018-08'!$C$2:$C$100,0)+1,0)))="",AND(INDIRECT(CONCATENATE("'2018-09'!T",TEXT(MATCH($C5,'2018-09'!$C$2:$C$100,0)+1,0)))="",INDIRECT(CONCATENATE("'2018-08'!T",TEXT(MATCH($C5,'2018-08'!$C$2:$C$100,0)+1,0)))="")),"Н/Д",INDIRECT(CONCATENATE("'2018-09'!T",TEXT(MATCH($C5,'2018-09'!$C$2:$C$100,0)+1,0)))-INDIRECT(CONCATENATE("'2018-08'!T",TEXT(MATCH($C5,'2018-08'!$C$2:$C$100,0)+1,0))))</f>
        <v>53467008.350000024</v>
      </c>
      <c r="U5" s="17">
        <f ca="1">IF(OR(INDIRECT(CONCATENATE("'2018-09'!U",TEXT(MATCH($C5,'2018-09'!$C$2:$C$100,0)+1,0)))="",INDIRECT(CONCATENATE("'2018-08'!U",TEXT(MATCH($C5,'2018-08'!$C$2:$C$100,0)+1,0)))="",AND(INDIRECT(CONCATENATE("'2018-09'!U",TEXT(MATCH($C5,'2018-09'!$C$2:$C$100,0)+1,0)))="",INDIRECT(CONCATENATE("'2018-08'!U",TEXT(MATCH($C5,'2018-08'!$C$2:$C$100,0)+1,0)))="")),"Н/Д",INDIRECT(CONCATENATE("'2018-09'!U",TEXT(MATCH($C5,'2018-09'!$C$2:$C$100,0)+1,0)))-INDIRECT(CONCATENATE("'2018-08'!U",TEXT(MATCH($C5,'2018-08'!$C$2:$C$100,0)+1,0))))</f>
        <v>8124465.5799999833</v>
      </c>
      <c r="V5" s="17">
        <f ca="1">IF(OR(INDIRECT(CONCATENATE("'2018-09'!V",TEXT(MATCH($C5,'2018-09'!$C$2:$C$100,0)+1,0)))="",INDIRECT(CONCATENATE("'2018-08'!V",TEXT(MATCH($C5,'2018-08'!$C$2:$C$100,0)+1,0)))="",AND(INDIRECT(CONCATENATE("'2018-09'!V",TEXT(MATCH($C5,'2018-09'!$C$2:$C$100,0)+1,0)))="",INDIRECT(CONCATENATE("'2018-08'!V",TEXT(MATCH($C5,'2018-08'!$C$2:$C$100,0)+1,0)))="")),"Н/Д",INDIRECT(CONCATENATE("'2018-09'!V",TEXT(MATCH($C5,'2018-09'!$C$2:$C$100,0)+1,0)))-INDIRECT(CONCATENATE("'2018-08'!V",TEXT(MATCH($C5,'2018-08'!$C$2:$C$100,0)+1,0))))</f>
        <v>2084221699.8899994</v>
      </c>
      <c r="W5" s="17">
        <f ca="1">IF(OR(INDIRECT(CONCATENATE("'2018-09'!W",TEXT(MATCH($C5,'2018-09'!$C$2:$C$100,0)+1,0)))="",INDIRECT(CONCATENATE("'2018-08'!W",TEXT(MATCH($C5,'2018-08'!$C$2:$C$100,0)+1,0)))="",AND(INDIRECT(CONCATENATE("'2018-09'!W",TEXT(MATCH($C5,'2018-09'!$C$2:$C$100,0)+1,0)))="",INDIRECT(CONCATENATE("'2018-08'!W",TEXT(MATCH($C5,'2018-08'!$C$2:$C$100,0)+1,0)))="")),"Н/Д",INDIRECT(CONCATENATE("'2018-09'!W",TEXT(MATCH($C5,'2018-09'!$C$2:$C$100,0)+1,0)))-INDIRECT(CONCATENATE("'2018-08'!W",TEXT(MATCH($C5,'2018-08'!$C$2:$C$100,0)+1,0))))</f>
        <v>14044835503.87001</v>
      </c>
    </row>
    <row r="6" spans="1:23" x14ac:dyDescent="0.25">
      <c r="A6" s="2" t="s">
        <v>22</v>
      </c>
      <c r="B6" s="2" t="s">
        <v>26</v>
      </c>
      <c r="C6" s="15">
        <v>30000000</v>
      </c>
      <c r="D6" s="2" t="s">
        <v>212</v>
      </c>
      <c r="E6" s="17">
        <f ca="1">IF(OR(INDIRECT(CONCATENATE("'2018-09'!E",TEXT(MATCH($C6,'2018-09'!$C$2:$C$100,0)+1,0)))="",INDIRECT(CONCATENATE("'2018-08'!E",TEXT(MATCH($C6,'2018-08'!$C$2:$C$100,0)+1,0)))="",AND(INDIRECT(CONCATENATE("'2018-09'!E",TEXT(MATCH($C6,'2018-09'!$C$2:$C$100,0)+1,0)))="",INDIRECT(CONCATENATE("'2018-08'!E",TEXT(MATCH($C6,'2018-08'!$C$2:$C$100,0)+1,0)))="")),"Н/Д",INDIRECT(CONCATENATE("'2018-09'!E",TEXT(MATCH($C6,'2018-09'!$C$2:$C$100,0)+1,0)))-INDIRECT(CONCATENATE("'2018-08'!E",TEXT(MATCH($C6,'2018-08'!$C$2:$C$100,0)+1,0))))</f>
        <v>6240459946.6100006</v>
      </c>
      <c r="F6" s="17">
        <f ca="1">IF(OR(INDIRECT(CONCATENATE("'2018-09'!F",TEXT(MATCH($C6,'2018-09'!$C$2:$C$100,0)+1,0)))="",INDIRECT(CONCATENATE("'2018-08'!F",TEXT(MATCH($C6,'2018-08'!$C$2:$C$100,0)+1,0)))="",AND(INDIRECT(CONCATENATE("'2018-09'!F",TEXT(MATCH($C6,'2018-09'!$C$2:$C$100,0)+1,0)))="",INDIRECT(CONCATENATE("'2018-08'!F",TEXT(MATCH($C6,'2018-08'!$C$2:$C$100,0)+1,0)))="")),"Н/Д",INDIRECT(CONCATENATE("'2018-09'!F",TEXT(MATCH($C6,'2018-09'!$C$2:$C$100,0)+1,0)))-INDIRECT(CONCATENATE("'2018-08'!F",TEXT(MATCH($C6,'2018-08'!$C$2:$C$100,0)+1,0))))</f>
        <v>1781412868.2600021</v>
      </c>
      <c r="G6" s="17">
        <f ca="1">IF(OR(INDIRECT(CONCATENATE("'2018-09'!G",TEXT(MATCH($C6,'2018-09'!$C$2:$C$100,0)+1,0)))="",INDIRECT(CONCATENATE("'2018-08'!G",TEXT(MATCH($C6,'2018-08'!$C$2:$C$100,0)+1,0)))="",AND(INDIRECT(CONCATENATE("'2018-09'!G",TEXT(MATCH($C6,'2018-09'!$C$2:$C$100,0)+1,0)))="",INDIRECT(CONCATENATE("'2018-08'!G",TEXT(MATCH($C6,'2018-08'!$C$2:$C$100,0)+1,0)))="")),"Н/Д",INDIRECT(CONCATENATE("'2018-09'!G",TEXT(MATCH($C6,'2018-09'!$C$2:$C$100,0)+1,0)))-INDIRECT(CONCATENATE("'2018-08'!G",TEXT(MATCH($C6,'2018-08'!$C$2:$C$100,0)+1,0))))</f>
        <v>-265783068.44000006</v>
      </c>
      <c r="H6" s="17">
        <f ca="1">IF(OR(INDIRECT(CONCATENATE("'2018-09'!H",TEXT(MATCH($C6,'2018-09'!$C$2:$C$100,0)+1,0)))="",INDIRECT(CONCATENATE("'2018-08'!H",TEXT(MATCH($C6,'2018-08'!$C$2:$C$100,0)+1,0)))="",AND(INDIRECT(CONCATENATE("'2018-09'!H",TEXT(MATCH($C6,'2018-09'!$C$2:$C$100,0)+1,0)))="",INDIRECT(CONCATENATE("'2018-08'!H",TEXT(MATCH($C6,'2018-08'!$C$2:$C$100,0)+1,0)))="")),"Н/Д",INDIRECT(CONCATENATE("'2018-09'!H",TEXT(MATCH($C6,'2018-09'!$C$2:$C$100,0)+1,0)))-INDIRECT(CONCATENATE("'2018-08'!H",TEXT(MATCH($C6,'2018-08'!$C$2:$C$100,0)+1,0))))</f>
        <v>1432643241.4799995</v>
      </c>
      <c r="I6" s="17">
        <f ca="1">IF(OR(INDIRECT(CONCATENATE("'2018-09'!I",TEXT(MATCH($C6,'2018-09'!$C$2:$C$100,0)+1,0)))="",INDIRECT(CONCATENATE("'2018-08'!I",TEXT(MATCH($C6,'2018-08'!$C$2:$C$100,0)+1,0)))="",AND(INDIRECT(CONCATENATE("'2018-09'!I",TEXT(MATCH($C6,'2018-09'!$C$2:$C$100,0)+1,0)))="",INDIRECT(CONCATENATE("'2018-08'!I",TEXT(MATCH($C6,'2018-08'!$C$2:$C$100,0)+1,0)))="")),"Н/Д",INDIRECT(CONCATENATE("'2018-09'!I",TEXT(MATCH($C6,'2018-09'!$C$2:$C$100,0)+1,0)))-INDIRECT(CONCATENATE("'2018-08'!I",TEXT(MATCH($C6,'2018-08'!$C$2:$C$100,0)+1,0))))</f>
        <v>105897412.43000007</v>
      </c>
      <c r="J6" s="17" t="str">
        <f ca="1">IF(OR(INDIRECT(CONCATENATE("'2018-09'!J",TEXT(MATCH($C6,'2018-09'!$C$2:$C$100,0)+1,0)))="",INDIRECT(CONCATENATE("'2018-08'!J",TEXT(MATCH($C6,'2018-08'!$C$2:$C$100,0)+1,0)))="",AND(INDIRECT(CONCATENATE("'2018-09'!J",TEXT(MATCH($C6,'2018-09'!$C$2:$C$100,0)+1,0)))="",INDIRECT(CONCATENATE("'2018-08'!J",TEXT(MATCH($C6,'2018-08'!$C$2:$C$100,0)+1,0)))="")),"Н/Д",INDIRECT(CONCATENATE("'2018-09'!J",TEXT(MATCH($C6,'2018-09'!$C$2:$C$100,0)+1,0)))-INDIRECT(CONCATENATE("'2018-08'!J",TEXT(MATCH($C6,'2018-08'!$C$2:$C$100,0)+1,0))))</f>
        <v>Н/Д</v>
      </c>
      <c r="K6" s="17">
        <f ca="1">IF(OR(INDIRECT(CONCATENATE("'2018-09'!K",TEXT(MATCH($C6,'2018-09'!$C$2:$C$100,0)+1,0)))="",INDIRECT(CONCATENATE("'2018-08'!K",TEXT(MATCH($C6,'2018-08'!$C$2:$C$100,0)+1,0)))="",AND(INDIRECT(CONCATENATE("'2018-09'!K",TEXT(MATCH($C6,'2018-09'!$C$2:$C$100,0)+1,0)))="",INDIRECT(CONCATENATE("'2018-08'!K",TEXT(MATCH($C6,'2018-08'!$C$2:$C$100,0)+1,0)))="")),"Н/Д",INDIRECT(CONCATENATE("'2018-09'!K",TEXT(MATCH($C6,'2018-09'!$C$2:$C$100,0)+1,0)))-INDIRECT(CONCATENATE("'2018-08'!K",TEXT(MATCH($C6,'2018-08'!$C$2:$C$100,0)+1,0))))</f>
        <v>73260697.340000153</v>
      </c>
      <c r="L6" s="17">
        <f ca="1">IF(OR(INDIRECT(CONCATENATE("'2018-09'!L",TEXT(MATCH($C6,'2018-09'!$C$2:$C$100,0)+1,0)))="",INDIRECT(CONCATENATE("'2018-08'!L",TEXT(MATCH($C6,'2018-08'!$C$2:$C$100,0)+1,0)))="",AND(INDIRECT(CONCATENATE("'2018-09'!L",TEXT(MATCH($C6,'2018-09'!$C$2:$C$100,0)+1,0)))="",INDIRECT(CONCATENATE("'2018-08'!L",TEXT(MATCH($C6,'2018-08'!$C$2:$C$100,0)+1,0)))="")),"Н/Д",INDIRECT(CONCATENATE("'2018-09'!L",TEXT(MATCH($C6,'2018-09'!$C$2:$C$100,0)+1,0)))-INDIRECT(CONCATENATE("'2018-08'!L",TEXT(MATCH($C6,'2018-08'!$C$2:$C$100,0)+1,0))))</f>
        <v>122408862.7099998</v>
      </c>
      <c r="M6" s="17">
        <f ca="1">IF(OR(INDIRECT(CONCATENATE("'2018-09'!M",TEXT(MATCH($C6,'2018-09'!$C$2:$C$100,0)+1,0)))="",INDIRECT(CONCATENATE("'2018-08'!M",TEXT(MATCH($C6,'2018-08'!$C$2:$C$100,0)+1,0)))="",AND(INDIRECT(CONCATENATE("'2018-09'!M",TEXT(MATCH($C6,'2018-09'!$C$2:$C$100,0)+1,0)))="",INDIRECT(CONCATENATE("'2018-08'!M",TEXT(MATCH($C6,'2018-08'!$C$2:$C$100,0)+1,0)))="")),"Н/Д",INDIRECT(CONCATENATE("'2018-09'!M",TEXT(MATCH($C6,'2018-09'!$C$2:$C$100,0)+1,0)))-INDIRECT(CONCATENATE("'2018-08'!M",TEXT(MATCH($C6,'2018-08'!$C$2:$C$100,0)+1,0))))</f>
        <v>148712946.75</v>
      </c>
      <c r="N6" s="17">
        <f ca="1">IF(OR(INDIRECT(CONCATENATE("'2018-09'!N",TEXT(MATCH($C6,'2018-09'!$C$2:$C$100,0)+1,0)))="",INDIRECT(CONCATENATE("'2018-08'!N",TEXT(MATCH($C6,'2018-08'!$C$2:$C$100,0)+1,0)))="",AND(INDIRECT(CONCATENATE("'2018-09'!N",TEXT(MATCH($C6,'2018-09'!$C$2:$C$100,0)+1,0)))="",INDIRECT(CONCATENATE("'2018-08'!N",TEXT(MATCH($C6,'2018-08'!$C$2:$C$100,0)+1,0)))="")),"Н/Д",INDIRECT(CONCATENATE("'2018-09'!N",TEXT(MATCH($C6,'2018-09'!$C$2:$C$100,0)+1,0)))-INDIRECT(CONCATENATE("'2018-08'!NE",TEXT(MATCH($C6,'2018-08'!$C$2:$C$100,0)+1,0))))</f>
        <v>112321603.95</v>
      </c>
      <c r="O6" s="17">
        <f ca="1">IF(OR(INDIRECT(CONCATENATE("'2018-09'!O",TEXT(MATCH($C6,'2018-09'!$C$2:$C$100,0)+1,0)))="",INDIRECT(CONCATENATE("'2018-08'!O",TEXT(MATCH($C6,'2018-08'!$C$2:$C$100,0)+1,0)))="",AND(INDIRECT(CONCATENATE("'2018-09'!O",TEXT(MATCH($C6,'2018-09'!$C$2:$C$100,0)+1,0)))="",INDIRECT(CONCATENATE("'2018-08'!O",TEXT(MATCH($C6,'2018-08'!$C$2:$C$100,0)+1,0)))="")),"Н/Д",INDIRECT(CONCATENATE("'2018-09'!O",TEXT(MATCH($C6,'2018-09'!$C$2:$C$100,0)+1,0)))-INDIRECT(CONCATENATE("'2018-08'!O",TEXT(MATCH($C6,'2018-08'!$C$2:$C$100,0)+1,0))))</f>
        <v>-527.98999999999978</v>
      </c>
      <c r="P6" s="17">
        <f ca="1">IF(OR(INDIRECT(CONCATENATE("'2018-09'!P",TEXT(MATCH($C6,'2018-09'!$C$2:$C$100,0)+1,0)))="",INDIRECT(CONCATENATE("'2018-08'!P",TEXT(MATCH($C6,'2018-08'!$C$2:$C$100,0)+1,0)))="",AND(INDIRECT(CONCATENATE("'2018-09'!P",TEXT(MATCH($C6,'2018-09'!$C$2:$C$100,0)+1,0)))="",INDIRECT(CONCATENATE("'2018-08'!P",TEXT(MATCH($C6,'2018-08'!$C$2:$C$100,0)+1,0)))="")),"Н/Д",INDIRECT(CONCATENATE("'2018-09'!P",TEXT(MATCH($C6,'2018-09'!$C$2:$C$100,0)+1,0)))-INDIRECT(CONCATENATE("'2018-08'!P",TEXT(MATCH($C6,'2018-08'!$C$2:$C$100,0)+1,0))))</f>
        <v>69982277.110000014</v>
      </c>
      <c r="Q6" s="17">
        <f ca="1">IF(OR(INDIRECT(CONCATENATE("'2018-09'!Q",TEXT(MATCH($C6,'2018-09'!$C$2:$C$100,0)+1,0)))="",INDIRECT(CONCATENATE("'2018-08'!Q",TEXT(MATCH($C6,'2018-08'!$C$2:$C$100,0)+1,0)))="",AND(INDIRECT(CONCATENATE("'2018-09'!Q",TEXT(MATCH($C6,'2018-09'!$C$2:$C$100,0)+1,0)))="",INDIRECT(CONCATENATE("'2018-08'!Q",TEXT(MATCH($C6,'2018-08'!$C$2:$C$100,0)+1,0)))="")),"Н/Д",INDIRECT(CONCATENATE("'2018-09'!Q",TEXT(MATCH($C6,'2018-09'!$C$2:$C$100,0)+1,0)))-INDIRECT(CONCATENATE("'2018-08'!Q",TEXT(MATCH($C6,'2018-08'!$C$2:$C$100,0)+1,0))))</f>
        <v>10447403.519999996</v>
      </c>
      <c r="R6" s="17">
        <f ca="1">IF(OR(INDIRECT(CONCATENATE("'2018-09'!R",TEXT(MATCH($C6,'2018-09'!$C$2:$C$100,0)+1,0)))="",INDIRECT(CONCATENATE("'2018-08'!R",TEXT(MATCH($C6,'2018-08'!$C$2:$C$100,0)+1,0)))="",AND(INDIRECT(CONCATENATE("'2018-09'!R",TEXT(MATCH($C6,'2018-09'!$C$2:$C$100,0)+1,0)))="",INDIRECT(CONCATENATE("'2018-08'!R",TEXT(MATCH($C6,'2018-08'!$C$2:$C$100,0)+1,0)))="")),"Н/Д",INDIRECT(CONCATENATE("'2018-09'!R",TEXT(MATCH($C6,'2018-09'!$C$2:$C$100,0)+1,0)))-INDIRECT(CONCATENATE("'2018-08'!R",TEXT(MATCH($C6,'2018-08'!$C$2:$C$100,0)+1,0))))</f>
        <v>8509821.8999999985</v>
      </c>
      <c r="S6" s="17">
        <f ca="1">IF(OR(INDIRECT(CONCATENATE("'2018-09'!S",TEXT(MATCH($C6,'2018-09'!$C$2:$C$100,0)+1,0)))="",INDIRECT(CONCATENATE("'2018-08'!S",TEXT(MATCH($C6,'2018-08'!$C$2:$C$100,0)+1,0)))="",AND(INDIRECT(CONCATENATE("'2018-09'!S",TEXT(MATCH($C6,'2018-09'!$C$2:$C$100,0)+1,0)))="",INDIRECT(CONCATENATE("'2018-08'!S",TEXT(MATCH($C6,'2018-08'!$C$2:$C$100,0)+1,0)))="")),"Н/Д",INDIRECT(CONCATENATE("'2018-09'!S",TEXT(MATCH($C6,'2018-09'!$C$2:$C$100,0)+1,0)))-INDIRECT(CONCATENATE("'2018-08'!S",TEXT(MATCH($C6,'2018-08'!$C$2:$C$100,0)+1,0))))</f>
        <v>77724.999999999884</v>
      </c>
      <c r="T6" s="17">
        <f ca="1">IF(OR(INDIRECT(CONCATENATE("'2018-09'!T",TEXT(MATCH($C6,'2018-09'!$C$2:$C$100,0)+1,0)))="",INDIRECT(CONCATENATE("'2018-08'!T",TEXT(MATCH($C6,'2018-08'!$C$2:$C$100,0)+1,0)))="",AND(INDIRECT(CONCATENATE("'2018-09'!T",TEXT(MATCH($C6,'2018-09'!$C$2:$C$100,0)+1,0)))="",INDIRECT(CONCATENATE("'2018-08'!T",TEXT(MATCH($C6,'2018-08'!$C$2:$C$100,0)+1,0)))="")),"Н/Д",INDIRECT(CONCATENATE("'2018-09'!T",TEXT(MATCH($C6,'2018-09'!$C$2:$C$100,0)+1,0)))-INDIRECT(CONCATENATE("'2018-08'!T",TEXT(MATCH($C6,'2018-08'!$C$2:$C$100,0)+1,0))))</f>
        <v>40027159.730000019</v>
      </c>
      <c r="U6" s="17">
        <f ca="1">IF(OR(INDIRECT(CONCATENATE("'2018-09'!U",TEXT(MATCH($C6,'2018-09'!$C$2:$C$100,0)+1,0)))="",INDIRECT(CONCATENATE("'2018-08'!U",TEXT(MATCH($C6,'2018-08'!$C$2:$C$100,0)+1,0)))="",AND(INDIRECT(CONCATENATE("'2018-09'!U",TEXT(MATCH($C6,'2018-09'!$C$2:$C$100,0)+1,0)))="",INDIRECT(CONCATENATE("'2018-08'!U",TEXT(MATCH($C6,'2018-08'!$C$2:$C$100,0)+1,0)))="")),"Н/Д",INDIRECT(CONCATENATE("'2018-09'!U",TEXT(MATCH($C6,'2018-09'!$C$2:$C$100,0)+1,0)))-INDIRECT(CONCATENATE("'2018-08'!U",TEXT(MATCH($C6,'2018-08'!$C$2:$C$100,0)+1,0))))</f>
        <v>559241.72000000067</v>
      </c>
      <c r="V6" s="17">
        <f ca="1">IF(OR(INDIRECT(CONCATENATE("'2018-09'!V",TEXT(MATCH($C6,'2018-09'!$C$2:$C$100,0)+1,0)))="",INDIRECT(CONCATENATE("'2018-08'!V",TEXT(MATCH($C6,'2018-08'!$C$2:$C$100,0)+1,0)))="",AND(INDIRECT(CONCATENATE("'2018-09'!V",TEXT(MATCH($C6,'2018-09'!$C$2:$C$100,0)+1,0)))="",INDIRECT(CONCATENATE("'2018-08'!V",TEXT(MATCH($C6,'2018-08'!$C$2:$C$100,0)+1,0)))="")),"Н/Д",INDIRECT(CONCATENATE("'2018-09'!V",TEXT(MATCH($C6,'2018-09'!$C$2:$C$100,0)+1,0)))-INDIRECT(CONCATENATE("'2018-08'!V",TEXT(MATCH($C6,'2018-08'!$C$2:$C$100,0)+1,0))))</f>
        <v>4459047078.3499985</v>
      </c>
      <c r="W6" s="17">
        <f ca="1">IF(OR(INDIRECT(CONCATENATE("'2018-09'!W",TEXT(MATCH($C6,'2018-09'!$C$2:$C$100,0)+1,0)))="",INDIRECT(CONCATENATE("'2018-08'!W",TEXT(MATCH($C6,'2018-08'!$C$2:$C$100,0)+1,0)))="",AND(INDIRECT(CONCATENATE("'2018-09'!W",TEXT(MATCH($C6,'2018-09'!$C$2:$C$100,0)+1,0)))="",INDIRECT(CONCATENATE("'2018-08'!W",TEXT(MATCH($C6,'2018-08'!$C$2:$C$100,0)+1,0)))="")),"Н/Д",INDIRECT(CONCATENATE("'2018-09'!W",TEXT(MATCH($C6,'2018-09'!$C$2:$C$100,0)+1,0)))-INDIRECT(CONCATENATE("'2018-08'!W",TEXT(MATCH($C6,'2018-08'!$C$2:$C$100,0)+1,0))))</f>
        <v>14247081367.089996</v>
      </c>
    </row>
    <row r="7" spans="1:23" x14ac:dyDescent="0.25">
      <c r="A7" s="2" t="s">
        <v>22</v>
      </c>
      <c r="B7" s="2" t="s">
        <v>27</v>
      </c>
      <c r="C7" s="15">
        <v>44000000</v>
      </c>
      <c r="D7" s="2" t="s">
        <v>212</v>
      </c>
      <c r="E7" s="17">
        <f ca="1">IF(OR(INDIRECT(CONCATENATE("'2018-09'!E",TEXT(MATCH($C7,'2018-09'!$C$2:$C$100,0)+1,0)))="",INDIRECT(CONCATENATE("'2018-08'!E",TEXT(MATCH($C7,'2018-08'!$C$2:$C$100,0)+1,0)))="",AND(INDIRECT(CONCATENATE("'2018-09'!E",TEXT(MATCH($C7,'2018-09'!$C$2:$C$100,0)+1,0)))="",INDIRECT(CONCATENATE("'2018-08'!E",TEXT(MATCH($C7,'2018-08'!$C$2:$C$100,0)+1,0)))="")),"Н/Д",INDIRECT(CONCATENATE("'2018-09'!E",TEXT(MATCH($C7,'2018-09'!$C$2:$C$100,0)+1,0)))-INDIRECT(CONCATENATE("'2018-08'!E",TEXT(MATCH($C7,'2018-08'!$C$2:$C$100,0)+1,0))))</f>
        <v>3064873681.5699997</v>
      </c>
      <c r="F7" s="17">
        <f ca="1">IF(OR(INDIRECT(CONCATENATE("'2018-09'!F",TEXT(MATCH($C7,'2018-09'!$C$2:$C$100,0)+1,0)))="",INDIRECT(CONCATENATE("'2018-08'!F",TEXT(MATCH($C7,'2018-08'!$C$2:$C$100,0)+1,0)))="",AND(INDIRECT(CONCATENATE("'2018-09'!F",TEXT(MATCH($C7,'2018-09'!$C$2:$C$100,0)+1,0)))="",INDIRECT(CONCATENATE("'2018-08'!F",TEXT(MATCH($C7,'2018-08'!$C$2:$C$100,0)+1,0)))="")),"Н/Д",INDIRECT(CONCATENATE("'2018-09'!F",TEXT(MATCH($C7,'2018-09'!$C$2:$C$100,0)+1,0)))-INDIRECT(CONCATENATE("'2018-08'!F",TEXT(MATCH($C7,'2018-08'!$C$2:$C$100,0)+1,0))))</f>
        <v>1940954858.5499992</v>
      </c>
      <c r="G7" s="17">
        <f ca="1">IF(OR(INDIRECT(CONCATENATE("'2018-09'!G",TEXT(MATCH($C7,'2018-09'!$C$2:$C$100,0)+1,0)))="",INDIRECT(CONCATENATE("'2018-08'!G",TEXT(MATCH($C7,'2018-08'!$C$2:$C$100,0)+1,0)))="",AND(INDIRECT(CONCATENATE("'2018-09'!G",TEXT(MATCH($C7,'2018-09'!$C$2:$C$100,0)+1,0)))="",INDIRECT(CONCATENATE("'2018-08'!G",TEXT(MATCH($C7,'2018-08'!$C$2:$C$100,0)+1,0)))="")),"Н/Д",INDIRECT(CONCATENATE("'2018-09'!G",TEXT(MATCH($C7,'2018-09'!$C$2:$C$100,0)+1,0)))-INDIRECT(CONCATENATE("'2018-08'!G",TEXT(MATCH($C7,'2018-08'!$C$2:$C$100,0)+1,0))))</f>
        <v>472353401.44000006</v>
      </c>
      <c r="H7" s="17">
        <f ca="1">IF(OR(INDIRECT(CONCATENATE("'2018-09'!H",TEXT(MATCH($C7,'2018-09'!$C$2:$C$100,0)+1,0)))="",INDIRECT(CONCATENATE("'2018-08'!H",TEXT(MATCH($C7,'2018-08'!$C$2:$C$100,0)+1,0)))="",AND(INDIRECT(CONCATENATE("'2018-09'!H",TEXT(MATCH($C7,'2018-09'!$C$2:$C$100,0)+1,0)))="",INDIRECT(CONCATENATE("'2018-08'!H",TEXT(MATCH($C7,'2018-08'!$C$2:$C$100,0)+1,0)))="")),"Н/Д",INDIRECT(CONCATENATE("'2018-09'!H",TEXT(MATCH($C7,'2018-09'!$C$2:$C$100,0)+1,0)))-INDIRECT(CONCATENATE("'2018-08'!H",TEXT(MATCH($C7,'2018-08'!$C$2:$C$100,0)+1,0))))</f>
        <v>861963078.84000015</v>
      </c>
      <c r="I7" s="17">
        <f ca="1">IF(OR(INDIRECT(CONCATENATE("'2018-09'!I",TEXT(MATCH($C7,'2018-09'!$C$2:$C$100,0)+1,0)))="",INDIRECT(CONCATENATE("'2018-08'!I",TEXT(MATCH($C7,'2018-08'!$C$2:$C$100,0)+1,0)))="",AND(INDIRECT(CONCATENATE("'2018-09'!I",TEXT(MATCH($C7,'2018-09'!$C$2:$C$100,0)+1,0)))="",INDIRECT(CONCATENATE("'2018-08'!I",TEXT(MATCH($C7,'2018-08'!$C$2:$C$100,0)+1,0)))="")),"Н/Д",INDIRECT(CONCATENATE("'2018-09'!I",TEXT(MATCH($C7,'2018-09'!$C$2:$C$100,0)+1,0)))-INDIRECT(CONCATENATE("'2018-08'!I",TEXT(MATCH($C7,'2018-08'!$C$2:$C$100,0)+1,0))))</f>
        <v>57723643.719999969</v>
      </c>
      <c r="J7" s="17" t="str">
        <f ca="1">IF(OR(INDIRECT(CONCATENATE("'2018-09'!J",TEXT(MATCH($C7,'2018-09'!$C$2:$C$100,0)+1,0)))="",INDIRECT(CONCATENATE("'2018-08'!J",TEXT(MATCH($C7,'2018-08'!$C$2:$C$100,0)+1,0)))="",AND(INDIRECT(CONCATENATE("'2018-09'!J",TEXT(MATCH($C7,'2018-09'!$C$2:$C$100,0)+1,0)))="",INDIRECT(CONCATENATE("'2018-08'!J",TEXT(MATCH($C7,'2018-08'!$C$2:$C$100,0)+1,0)))="")),"Н/Д",INDIRECT(CONCATENATE("'2018-09'!J",TEXT(MATCH($C7,'2018-09'!$C$2:$C$100,0)+1,0)))-INDIRECT(CONCATENATE("'2018-08'!J",TEXT(MATCH($C7,'2018-08'!$C$2:$C$100,0)+1,0))))</f>
        <v>Н/Д</v>
      </c>
      <c r="K7" s="17">
        <f ca="1">IF(OR(INDIRECT(CONCATENATE("'2018-09'!K",TEXT(MATCH($C7,'2018-09'!$C$2:$C$100,0)+1,0)))="",INDIRECT(CONCATENATE("'2018-08'!K",TEXT(MATCH($C7,'2018-08'!$C$2:$C$100,0)+1,0)))="",AND(INDIRECT(CONCATENATE("'2018-09'!K",TEXT(MATCH($C7,'2018-09'!$C$2:$C$100,0)+1,0)))="",INDIRECT(CONCATENATE("'2018-08'!K",TEXT(MATCH($C7,'2018-08'!$C$2:$C$100,0)+1,0)))="")),"Н/Д",INDIRECT(CONCATENATE("'2018-09'!K",TEXT(MATCH($C7,'2018-09'!$C$2:$C$100,0)+1,0)))-INDIRECT(CONCATENATE("'2018-08'!K",TEXT(MATCH($C7,'2018-08'!$C$2:$C$100,0)+1,0))))</f>
        <v>21620936.070000052</v>
      </c>
      <c r="L7" s="17">
        <f ca="1">IF(OR(INDIRECT(CONCATENATE("'2018-09'!L",TEXT(MATCH($C7,'2018-09'!$C$2:$C$100,0)+1,0)))="",INDIRECT(CONCATENATE("'2018-08'!L",TEXT(MATCH($C7,'2018-08'!$C$2:$C$100,0)+1,0)))="",AND(INDIRECT(CONCATENATE("'2018-09'!L",TEXT(MATCH($C7,'2018-09'!$C$2:$C$100,0)+1,0)))="",INDIRECT(CONCATENATE("'2018-08'!L",TEXT(MATCH($C7,'2018-08'!$C$2:$C$100,0)+1,0)))="")),"Н/Д",INDIRECT(CONCATENATE("'2018-09'!L",TEXT(MATCH($C7,'2018-09'!$C$2:$C$100,0)+1,0)))-INDIRECT(CONCATENATE("'2018-08'!L",TEXT(MATCH($C7,'2018-08'!$C$2:$C$100,0)+1,0))))</f>
        <v>49474626.230000019</v>
      </c>
      <c r="M7" s="17">
        <f ca="1">IF(OR(INDIRECT(CONCATENATE("'2018-09'!M",TEXT(MATCH($C7,'2018-09'!$C$2:$C$100,0)+1,0)))="",INDIRECT(CONCATENATE("'2018-08'!M",TEXT(MATCH($C7,'2018-08'!$C$2:$C$100,0)+1,0)))="",AND(INDIRECT(CONCATENATE("'2018-09'!M",TEXT(MATCH($C7,'2018-09'!$C$2:$C$100,0)+1,0)))="",INDIRECT(CONCATENATE("'2018-08'!M",TEXT(MATCH($C7,'2018-08'!$C$2:$C$100,0)+1,0)))="")),"Н/Д",INDIRECT(CONCATENATE("'2018-09'!M",TEXT(MATCH($C7,'2018-09'!$C$2:$C$100,0)+1,0)))-INDIRECT(CONCATENATE("'2018-08'!M",TEXT(MATCH($C7,'2018-08'!$C$2:$C$100,0)+1,0))))</f>
        <v>402197175.16000009</v>
      </c>
      <c r="N7" s="17">
        <f ca="1">IF(OR(INDIRECT(CONCATENATE("'2018-09'!N",TEXT(MATCH($C7,'2018-09'!$C$2:$C$100,0)+1,0)))="",INDIRECT(CONCATENATE("'2018-08'!N",TEXT(MATCH($C7,'2018-08'!$C$2:$C$100,0)+1,0)))="",AND(INDIRECT(CONCATENATE("'2018-09'!N",TEXT(MATCH($C7,'2018-09'!$C$2:$C$100,0)+1,0)))="",INDIRECT(CONCATENATE("'2018-08'!N",TEXT(MATCH($C7,'2018-08'!$C$2:$C$100,0)+1,0)))="")),"Н/Д",INDIRECT(CONCATENATE("'2018-09'!N",TEXT(MATCH($C7,'2018-09'!$C$2:$C$100,0)+1,0)))-INDIRECT(CONCATENATE("'2018-08'!NE",TEXT(MATCH($C7,'2018-08'!$C$2:$C$100,0)+1,0))))</f>
        <v>44411907.549999997</v>
      </c>
      <c r="O7" s="17">
        <f ca="1">IF(OR(INDIRECT(CONCATENATE("'2018-09'!O",TEXT(MATCH($C7,'2018-09'!$C$2:$C$100,0)+1,0)))="",INDIRECT(CONCATENATE("'2018-08'!O",TEXT(MATCH($C7,'2018-08'!$C$2:$C$100,0)+1,0)))="",AND(INDIRECT(CONCATENATE("'2018-09'!O",TEXT(MATCH($C7,'2018-09'!$C$2:$C$100,0)+1,0)))="",INDIRECT(CONCATENATE("'2018-08'!O",TEXT(MATCH($C7,'2018-08'!$C$2:$C$100,0)+1,0)))="")),"Н/Д",INDIRECT(CONCATENATE("'2018-09'!O",TEXT(MATCH($C7,'2018-09'!$C$2:$C$100,0)+1,0)))-INDIRECT(CONCATENATE("'2018-08'!O",TEXT(MATCH($C7,'2018-08'!$C$2:$C$100,0)+1,0))))</f>
        <v>0</v>
      </c>
      <c r="P7" s="17">
        <f ca="1">IF(OR(INDIRECT(CONCATENATE("'2018-09'!P",TEXT(MATCH($C7,'2018-09'!$C$2:$C$100,0)+1,0)))="",INDIRECT(CONCATENATE("'2018-08'!P",TEXT(MATCH($C7,'2018-08'!$C$2:$C$100,0)+1,0)))="",AND(INDIRECT(CONCATENATE("'2018-09'!P",TEXT(MATCH($C7,'2018-09'!$C$2:$C$100,0)+1,0)))="",INDIRECT(CONCATENATE("'2018-08'!P",TEXT(MATCH($C7,'2018-08'!$C$2:$C$100,0)+1,0)))="")),"Н/Д",INDIRECT(CONCATENATE("'2018-09'!P",TEXT(MATCH($C7,'2018-09'!$C$2:$C$100,0)+1,0)))-INDIRECT(CONCATENATE("'2018-08'!P",TEXT(MATCH($C7,'2018-08'!$C$2:$C$100,0)+1,0))))</f>
        <v>25585914.580000013</v>
      </c>
      <c r="Q7" s="17">
        <f ca="1">IF(OR(INDIRECT(CONCATENATE("'2018-09'!Q",TEXT(MATCH($C7,'2018-09'!$C$2:$C$100,0)+1,0)))="",INDIRECT(CONCATENATE("'2018-08'!Q",TEXT(MATCH($C7,'2018-08'!$C$2:$C$100,0)+1,0)))="",AND(INDIRECT(CONCATENATE("'2018-09'!Q",TEXT(MATCH($C7,'2018-09'!$C$2:$C$100,0)+1,0)))="",INDIRECT(CONCATENATE("'2018-08'!Q",TEXT(MATCH($C7,'2018-08'!$C$2:$C$100,0)+1,0)))="")),"Н/Д",INDIRECT(CONCATENATE("'2018-09'!Q",TEXT(MATCH($C7,'2018-09'!$C$2:$C$100,0)+1,0)))-INDIRECT(CONCATENATE("'2018-08'!Q",TEXT(MATCH($C7,'2018-08'!$C$2:$C$100,0)+1,0))))</f>
        <v>2917738.8299999982</v>
      </c>
      <c r="R7" s="17">
        <f ca="1">IF(OR(INDIRECT(CONCATENATE("'2018-09'!R",TEXT(MATCH($C7,'2018-09'!$C$2:$C$100,0)+1,0)))="",INDIRECT(CONCATENATE("'2018-08'!R",TEXT(MATCH($C7,'2018-08'!$C$2:$C$100,0)+1,0)))="",AND(INDIRECT(CONCATENATE("'2018-09'!R",TEXT(MATCH($C7,'2018-09'!$C$2:$C$100,0)+1,0)))="",INDIRECT(CONCATENATE("'2018-08'!R",TEXT(MATCH($C7,'2018-08'!$C$2:$C$100,0)+1,0)))="")),"Н/Д",INDIRECT(CONCATENATE("'2018-09'!R",TEXT(MATCH($C7,'2018-09'!$C$2:$C$100,0)+1,0)))-INDIRECT(CONCATENATE("'2018-08'!R",TEXT(MATCH($C7,'2018-08'!$C$2:$C$100,0)+1,0))))</f>
        <v>6838180.950000003</v>
      </c>
      <c r="S7" s="17">
        <f ca="1">IF(OR(INDIRECT(CONCATENATE("'2018-09'!S",TEXT(MATCH($C7,'2018-09'!$C$2:$C$100,0)+1,0)))="",INDIRECT(CONCATENATE("'2018-08'!S",TEXT(MATCH($C7,'2018-08'!$C$2:$C$100,0)+1,0)))="",AND(INDIRECT(CONCATENATE("'2018-09'!S",TEXT(MATCH($C7,'2018-09'!$C$2:$C$100,0)+1,0)))="",INDIRECT(CONCATENATE("'2018-08'!S",TEXT(MATCH($C7,'2018-08'!$C$2:$C$100,0)+1,0)))="")),"Н/Д",INDIRECT(CONCATENATE("'2018-09'!S",TEXT(MATCH($C7,'2018-09'!$C$2:$C$100,0)+1,0)))-INDIRECT(CONCATENATE("'2018-08'!S",TEXT(MATCH($C7,'2018-08'!$C$2:$C$100,0)+1,0))))</f>
        <v>5599.6000000000058</v>
      </c>
      <c r="T7" s="17">
        <f ca="1">IF(OR(INDIRECT(CONCATENATE("'2018-09'!T",TEXT(MATCH($C7,'2018-09'!$C$2:$C$100,0)+1,0)))="",INDIRECT(CONCATENATE("'2018-08'!T",TEXT(MATCH($C7,'2018-08'!$C$2:$C$100,0)+1,0)))="",AND(INDIRECT(CONCATENATE("'2018-09'!T",TEXT(MATCH($C7,'2018-09'!$C$2:$C$100,0)+1,0)))="",INDIRECT(CONCATENATE("'2018-08'!T",TEXT(MATCH($C7,'2018-08'!$C$2:$C$100,0)+1,0)))="")),"Н/Д",INDIRECT(CONCATENATE("'2018-09'!T",TEXT(MATCH($C7,'2018-09'!$C$2:$C$100,0)+1,0)))-INDIRECT(CONCATENATE("'2018-08'!T",TEXT(MATCH($C7,'2018-08'!$C$2:$C$100,0)+1,0))))</f>
        <v>21165759.059999995</v>
      </c>
      <c r="U7" s="17">
        <f ca="1">IF(OR(INDIRECT(CONCATENATE("'2018-09'!U",TEXT(MATCH($C7,'2018-09'!$C$2:$C$100,0)+1,0)))="",INDIRECT(CONCATENATE("'2018-08'!U",TEXT(MATCH($C7,'2018-08'!$C$2:$C$100,0)+1,0)))="",AND(INDIRECT(CONCATENATE("'2018-09'!U",TEXT(MATCH($C7,'2018-09'!$C$2:$C$100,0)+1,0)))="",INDIRECT(CONCATENATE("'2018-08'!U",TEXT(MATCH($C7,'2018-08'!$C$2:$C$100,0)+1,0)))="")),"Н/Д",INDIRECT(CONCATENATE("'2018-09'!U",TEXT(MATCH($C7,'2018-09'!$C$2:$C$100,0)+1,0)))-INDIRECT(CONCATENATE("'2018-08'!U",TEXT(MATCH($C7,'2018-08'!$C$2:$C$100,0)+1,0))))</f>
        <v>4107398.120000001</v>
      </c>
      <c r="V7" s="17">
        <f ca="1">IF(OR(INDIRECT(CONCATENATE("'2018-09'!V",TEXT(MATCH($C7,'2018-09'!$C$2:$C$100,0)+1,0)))="",INDIRECT(CONCATENATE("'2018-08'!V",TEXT(MATCH($C7,'2018-08'!$C$2:$C$100,0)+1,0)))="",AND(INDIRECT(CONCATENATE("'2018-09'!V",TEXT(MATCH($C7,'2018-09'!$C$2:$C$100,0)+1,0)))="",INDIRECT(CONCATENATE("'2018-08'!V",TEXT(MATCH($C7,'2018-08'!$C$2:$C$100,0)+1,0)))="")),"Н/Д",INDIRECT(CONCATENATE("'2018-09'!V",TEXT(MATCH($C7,'2018-09'!$C$2:$C$100,0)+1,0)))-INDIRECT(CONCATENATE("'2018-08'!V",TEXT(MATCH($C7,'2018-08'!$C$2:$C$100,0)+1,0))))</f>
        <v>1123918823.0200005</v>
      </c>
      <c r="W7" s="17">
        <f ca="1">IF(OR(INDIRECT(CONCATENATE("'2018-09'!W",TEXT(MATCH($C7,'2018-09'!$C$2:$C$100,0)+1,0)))="",INDIRECT(CONCATENATE("'2018-08'!W",TEXT(MATCH($C7,'2018-08'!$C$2:$C$100,0)+1,0)))="",AND(INDIRECT(CONCATENATE("'2018-09'!W",TEXT(MATCH($C7,'2018-09'!$C$2:$C$100,0)+1,0)))="",INDIRECT(CONCATENATE("'2018-08'!W",TEXT(MATCH($C7,'2018-08'!$C$2:$C$100,0)+1,0)))="")),"Н/Д",INDIRECT(CONCATENATE("'2018-09'!W",TEXT(MATCH($C7,'2018-09'!$C$2:$C$100,0)+1,0)))-INDIRECT(CONCATENATE("'2018-08'!W",TEXT(MATCH($C7,'2018-08'!$C$2:$C$100,0)+1,0))))</f>
        <v>8062004237.3499985</v>
      </c>
    </row>
    <row r="8" spans="1:23" x14ac:dyDescent="0.25">
      <c r="A8" s="2" t="s">
        <v>22</v>
      </c>
      <c r="B8" s="2" t="s">
        <v>28</v>
      </c>
      <c r="C8" s="15">
        <v>5000000</v>
      </c>
      <c r="D8" s="2" t="s">
        <v>212</v>
      </c>
      <c r="E8" s="17">
        <f ca="1">IF(OR(INDIRECT(CONCATENATE("'2018-09'!E",TEXT(MATCH($C8,'2018-09'!$C$2:$C$100,0)+1,0)))="",INDIRECT(CONCATENATE("'2018-08'!E",TEXT(MATCH($C8,'2018-08'!$C$2:$C$100,0)+1,0)))="",AND(INDIRECT(CONCATENATE("'2018-09'!E",TEXT(MATCH($C8,'2018-09'!$C$2:$C$100,0)+1,0)))="",INDIRECT(CONCATENATE("'2018-08'!E",TEXT(MATCH($C8,'2018-08'!$C$2:$C$100,0)+1,0)))="")),"Н/Д",INDIRECT(CONCATENATE("'2018-09'!E",TEXT(MATCH($C8,'2018-09'!$C$2:$C$100,0)+1,0)))-INDIRECT(CONCATENATE("'2018-08'!E",TEXT(MATCH($C8,'2018-08'!$C$2:$C$100,0)+1,0))))</f>
        <v>10367899696.080002</v>
      </c>
      <c r="F8" s="17">
        <f ca="1">IF(OR(INDIRECT(CONCATENATE("'2018-09'!F",TEXT(MATCH($C8,'2018-09'!$C$2:$C$100,0)+1,0)))="",INDIRECT(CONCATENATE("'2018-08'!F",TEXT(MATCH($C8,'2018-08'!$C$2:$C$100,0)+1,0)))="",AND(INDIRECT(CONCATENATE("'2018-09'!F",TEXT(MATCH($C8,'2018-09'!$C$2:$C$100,0)+1,0)))="",INDIRECT(CONCATENATE("'2018-08'!F",TEXT(MATCH($C8,'2018-08'!$C$2:$C$100,0)+1,0)))="")),"Н/Д",INDIRECT(CONCATENATE("'2018-09'!F",TEXT(MATCH($C8,'2018-09'!$C$2:$C$100,0)+1,0)))-INDIRECT(CONCATENATE("'2018-08'!F",TEXT(MATCH($C8,'2018-08'!$C$2:$C$100,0)+1,0))))</f>
        <v>8296554839.1699982</v>
      </c>
      <c r="G8" s="17">
        <f ca="1">IF(OR(INDIRECT(CONCATENATE("'2018-09'!G",TEXT(MATCH($C8,'2018-09'!$C$2:$C$100,0)+1,0)))="",INDIRECT(CONCATENATE("'2018-08'!G",TEXT(MATCH($C8,'2018-08'!$C$2:$C$100,0)+1,0)))="",AND(INDIRECT(CONCATENATE("'2018-09'!G",TEXT(MATCH($C8,'2018-09'!$C$2:$C$100,0)+1,0)))="",INDIRECT(CONCATENATE("'2018-08'!G",TEXT(MATCH($C8,'2018-08'!$C$2:$C$100,0)+1,0)))="")),"Н/Д",INDIRECT(CONCATENATE("'2018-09'!G",TEXT(MATCH($C8,'2018-09'!$C$2:$C$100,0)+1,0)))-INDIRECT(CONCATENATE("'2018-08'!G",TEXT(MATCH($C8,'2018-08'!$C$2:$C$100,0)+1,0))))</f>
        <v>1884880577.5</v>
      </c>
      <c r="H8" s="17">
        <f ca="1">IF(OR(INDIRECT(CONCATENATE("'2018-09'!H",TEXT(MATCH($C8,'2018-09'!$C$2:$C$100,0)+1,0)))="",INDIRECT(CONCATENATE("'2018-08'!H",TEXT(MATCH($C8,'2018-08'!$C$2:$C$100,0)+1,0)))="",AND(INDIRECT(CONCATENATE("'2018-09'!H",TEXT(MATCH($C8,'2018-09'!$C$2:$C$100,0)+1,0)))="",INDIRECT(CONCATENATE("'2018-08'!H",TEXT(MATCH($C8,'2018-08'!$C$2:$C$100,0)+1,0)))="")),"Н/Д",INDIRECT(CONCATENATE("'2018-09'!H",TEXT(MATCH($C8,'2018-09'!$C$2:$C$100,0)+1,0)))-INDIRECT(CONCATENATE("'2018-08'!H",TEXT(MATCH($C8,'2018-08'!$C$2:$C$100,0)+1,0))))</f>
        <v>3581455131.1399994</v>
      </c>
      <c r="I8" s="17">
        <f ca="1">IF(OR(INDIRECT(CONCATENATE("'2018-09'!I",TEXT(MATCH($C8,'2018-09'!$C$2:$C$100,0)+1,0)))="",INDIRECT(CONCATENATE("'2018-08'!I",TEXT(MATCH($C8,'2018-08'!$C$2:$C$100,0)+1,0)))="",AND(INDIRECT(CONCATENATE("'2018-09'!I",TEXT(MATCH($C8,'2018-09'!$C$2:$C$100,0)+1,0)))="",INDIRECT(CONCATENATE("'2018-08'!I",TEXT(MATCH($C8,'2018-08'!$C$2:$C$100,0)+1,0)))="")),"Н/Д",INDIRECT(CONCATENATE("'2018-09'!I",TEXT(MATCH($C8,'2018-09'!$C$2:$C$100,0)+1,0)))-INDIRECT(CONCATENATE("'2018-08'!I",TEXT(MATCH($C8,'2018-08'!$C$2:$C$100,0)+1,0))))</f>
        <v>685280683.48999977</v>
      </c>
      <c r="J8" s="17" t="str">
        <f ca="1">IF(OR(INDIRECT(CONCATENATE("'2018-09'!J",TEXT(MATCH($C8,'2018-09'!$C$2:$C$100,0)+1,0)))="",INDIRECT(CONCATENATE("'2018-08'!J",TEXT(MATCH($C8,'2018-08'!$C$2:$C$100,0)+1,0)))="",AND(INDIRECT(CONCATENATE("'2018-09'!J",TEXT(MATCH($C8,'2018-09'!$C$2:$C$100,0)+1,0)))="",INDIRECT(CONCATENATE("'2018-08'!J",TEXT(MATCH($C8,'2018-08'!$C$2:$C$100,0)+1,0)))="")),"Н/Д",INDIRECT(CONCATENATE("'2018-09'!J",TEXT(MATCH($C8,'2018-09'!$C$2:$C$100,0)+1,0)))-INDIRECT(CONCATENATE("'2018-08'!J",TEXT(MATCH($C8,'2018-08'!$C$2:$C$100,0)+1,0))))</f>
        <v>Н/Д</v>
      </c>
      <c r="K8" s="17">
        <f ca="1">IF(OR(INDIRECT(CONCATENATE("'2018-09'!K",TEXT(MATCH($C8,'2018-09'!$C$2:$C$100,0)+1,0)))="",INDIRECT(CONCATENATE("'2018-08'!K",TEXT(MATCH($C8,'2018-08'!$C$2:$C$100,0)+1,0)))="",AND(INDIRECT(CONCATENATE("'2018-09'!K",TEXT(MATCH($C8,'2018-09'!$C$2:$C$100,0)+1,0)))="",INDIRECT(CONCATENATE("'2018-08'!K",TEXT(MATCH($C8,'2018-08'!$C$2:$C$100,0)+1,0)))="")),"Н/Д",INDIRECT(CONCATENATE("'2018-09'!K",TEXT(MATCH($C8,'2018-09'!$C$2:$C$100,0)+1,0)))-INDIRECT(CONCATENATE("'2018-08'!K",TEXT(MATCH($C8,'2018-08'!$C$2:$C$100,0)+1,0))))</f>
        <v>210374701.40999985</v>
      </c>
      <c r="L8" s="17">
        <f ca="1">IF(OR(INDIRECT(CONCATENATE("'2018-09'!L",TEXT(MATCH($C8,'2018-09'!$C$2:$C$100,0)+1,0)))="",INDIRECT(CONCATENATE("'2018-08'!L",TEXT(MATCH($C8,'2018-08'!$C$2:$C$100,0)+1,0)))="",AND(INDIRECT(CONCATENATE("'2018-09'!L",TEXT(MATCH($C8,'2018-09'!$C$2:$C$100,0)+1,0)))="",INDIRECT(CONCATENATE("'2018-08'!L",TEXT(MATCH($C8,'2018-08'!$C$2:$C$100,0)+1,0)))="")),"Н/Д",INDIRECT(CONCATENATE("'2018-09'!L",TEXT(MATCH($C8,'2018-09'!$C$2:$C$100,0)+1,0)))-INDIRECT(CONCATENATE("'2018-08'!L",TEXT(MATCH($C8,'2018-08'!$C$2:$C$100,0)+1,0))))</f>
        <v>1312385013.3699989</v>
      </c>
      <c r="M8" s="17">
        <f ca="1">IF(OR(INDIRECT(CONCATENATE("'2018-09'!M",TEXT(MATCH($C8,'2018-09'!$C$2:$C$100,0)+1,0)))="",INDIRECT(CONCATENATE("'2018-08'!M",TEXT(MATCH($C8,'2018-08'!$C$2:$C$100,0)+1,0)))="",AND(INDIRECT(CONCATENATE("'2018-09'!M",TEXT(MATCH($C8,'2018-09'!$C$2:$C$100,0)+1,0)))="",INDIRECT(CONCATENATE("'2018-08'!M",TEXT(MATCH($C8,'2018-08'!$C$2:$C$100,0)+1,0)))="")),"Н/Д",INDIRECT(CONCATENATE("'2018-09'!M",TEXT(MATCH($C8,'2018-09'!$C$2:$C$100,0)+1,0)))-INDIRECT(CONCATENATE("'2018-08'!M",TEXT(MATCH($C8,'2018-08'!$C$2:$C$100,0)+1,0))))</f>
        <v>65137385.430000007</v>
      </c>
      <c r="N8" s="17">
        <f ca="1">IF(OR(INDIRECT(CONCATENATE("'2018-09'!N",TEXT(MATCH($C8,'2018-09'!$C$2:$C$100,0)+1,0)))="",INDIRECT(CONCATENATE("'2018-08'!N",TEXT(MATCH($C8,'2018-08'!$C$2:$C$100,0)+1,0)))="",AND(INDIRECT(CONCATENATE("'2018-09'!N",TEXT(MATCH($C8,'2018-09'!$C$2:$C$100,0)+1,0)))="",INDIRECT(CONCATENATE("'2018-08'!N",TEXT(MATCH($C8,'2018-08'!$C$2:$C$100,0)+1,0)))="")),"Н/Д",INDIRECT(CONCATENATE("'2018-09'!N",TEXT(MATCH($C8,'2018-09'!$C$2:$C$100,0)+1,0)))-INDIRECT(CONCATENATE("'2018-08'!NE",TEXT(MATCH($C8,'2018-08'!$C$2:$C$100,0)+1,0))))</f>
        <v>484058955.48000002</v>
      </c>
      <c r="O8" s="17">
        <f ca="1">IF(OR(INDIRECT(CONCATENATE("'2018-09'!O",TEXT(MATCH($C8,'2018-09'!$C$2:$C$100,0)+1,0)))="",INDIRECT(CONCATENATE("'2018-08'!O",TEXT(MATCH($C8,'2018-08'!$C$2:$C$100,0)+1,0)))="",AND(INDIRECT(CONCATENATE("'2018-09'!O",TEXT(MATCH($C8,'2018-09'!$C$2:$C$100,0)+1,0)))="",INDIRECT(CONCATENATE("'2018-08'!O",TEXT(MATCH($C8,'2018-08'!$C$2:$C$100,0)+1,0)))="")),"Н/Д",INDIRECT(CONCATENATE("'2018-09'!O",TEXT(MATCH($C8,'2018-09'!$C$2:$C$100,0)+1,0)))-INDIRECT(CONCATENATE("'2018-08'!O",TEXT(MATCH($C8,'2018-08'!$C$2:$C$100,0)+1,0))))</f>
        <v>-113695.94</v>
      </c>
      <c r="P8" s="17">
        <f ca="1">IF(OR(INDIRECT(CONCATENATE("'2018-09'!P",TEXT(MATCH($C8,'2018-09'!$C$2:$C$100,0)+1,0)))="",INDIRECT(CONCATENATE("'2018-08'!P",TEXT(MATCH($C8,'2018-08'!$C$2:$C$100,0)+1,0)))="",AND(INDIRECT(CONCATENATE("'2018-09'!P",TEXT(MATCH($C8,'2018-09'!$C$2:$C$100,0)+1,0)))="",INDIRECT(CONCATENATE("'2018-08'!P",TEXT(MATCH($C8,'2018-08'!$C$2:$C$100,0)+1,0)))="")),"Н/Д",INDIRECT(CONCATENATE("'2018-09'!P",TEXT(MATCH($C8,'2018-09'!$C$2:$C$100,0)+1,0)))-INDIRECT(CONCATENATE("'2018-08'!P",TEXT(MATCH($C8,'2018-08'!$C$2:$C$100,0)+1,0))))</f>
        <v>257585343.6099999</v>
      </c>
      <c r="Q8" s="17">
        <f ca="1">IF(OR(INDIRECT(CONCATENATE("'2018-09'!Q",TEXT(MATCH($C8,'2018-09'!$C$2:$C$100,0)+1,0)))="",INDIRECT(CONCATENATE("'2018-08'!Q",TEXT(MATCH($C8,'2018-08'!$C$2:$C$100,0)+1,0)))="",AND(INDIRECT(CONCATENATE("'2018-09'!Q",TEXT(MATCH($C8,'2018-09'!$C$2:$C$100,0)+1,0)))="",INDIRECT(CONCATENATE("'2018-08'!Q",TEXT(MATCH($C8,'2018-08'!$C$2:$C$100,0)+1,0)))="")),"Н/Д",INDIRECT(CONCATENATE("'2018-09'!Q",TEXT(MATCH($C8,'2018-09'!$C$2:$C$100,0)+1,0)))-INDIRECT(CONCATENATE("'2018-08'!Q",TEXT(MATCH($C8,'2018-08'!$C$2:$C$100,0)+1,0))))</f>
        <v>7406345.3000000119</v>
      </c>
      <c r="R8" s="17">
        <f ca="1">IF(OR(INDIRECT(CONCATENATE("'2018-09'!R",TEXT(MATCH($C8,'2018-09'!$C$2:$C$100,0)+1,0)))="",INDIRECT(CONCATENATE("'2018-08'!R",TEXT(MATCH($C8,'2018-08'!$C$2:$C$100,0)+1,0)))="",AND(INDIRECT(CONCATENATE("'2018-09'!R",TEXT(MATCH($C8,'2018-09'!$C$2:$C$100,0)+1,0)))="",INDIRECT(CONCATENATE("'2018-08'!R",TEXT(MATCH($C8,'2018-08'!$C$2:$C$100,0)+1,0)))="")),"Н/Д",INDIRECT(CONCATENATE("'2018-09'!R",TEXT(MATCH($C8,'2018-09'!$C$2:$C$100,0)+1,0)))-INDIRECT(CONCATENATE("'2018-08'!R",TEXT(MATCH($C8,'2018-08'!$C$2:$C$100,0)+1,0))))</f>
        <v>77797156.170000017</v>
      </c>
      <c r="S8" s="17">
        <f ca="1">IF(OR(INDIRECT(CONCATENATE("'2018-09'!S",TEXT(MATCH($C8,'2018-09'!$C$2:$C$100,0)+1,0)))="",INDIRECT(CONCATENATE("'2018-08'!S",TEXT(MATCH($C8,'2018-08'!$C$2:$C$100,0)+1,0)))="",AND(INDIRECT(CONCATENATE("'2018-09'!S",TEXT(MATCH($C8,'2018-09'!$C$2:$C$100,0)+1,0)))="",INDIRECT(CONCATENATE("'2018-08'!S",TEXT(MATCH($C8,'2018-08'!$C$2:$C$100,0)+1,0)))="")),"Н/Д",INDIRECT(CONCATENATE("'2018-09'!S",TEXT(MATCH($C8,'2018-09'!$C$2:$C$100,0)+1,0)))-INDIRECT(CONCATENATE("'2018-08'!S",TEXT(MATCH($C8,'2018-08'!$C$2:$C$100,0)+1,0))))</f>
        <v>895326.13999999966</v>
      </c>
      <c r="T8" s="17">
        <f ca="1">IF(OR(INDIRECT(CONCATENATE("'2018-09'!T",TEXT(MATCH($C8,'2018-09'!$C$2:$C$100,0)+1,0)))="",INDIRECT(CONCATENATE("'2018-08'!T",TEXT(MATCH($C8,'2018-08'!$C$2:$C$100,0)+1,0)))="",AND(INDIRECT(CONCATENATE("'2018-09'!T",TEXT(MATCH($C8,'2018-09'!$C$2:$C$100,0)+1,0)))="",INDIRECT(CONCATENATE("'2018-08'!T",TEXT(MATCH($C8,'2018-08'!$C$2:$C$100,0)+1,0)))="")),"Н/Д",INDIRECT(CONCATENATE("'2018-09'!T",TEXT(MATCH($C8,'2018-09'!$C$2:$C$100,0)+1,0)))-INDIRECT(CONCATENATE("'2018-08'!T",TEXT(MATCH($C8,'2018-08'!$C$2:$C$100,0)+1,0))))</f>
        <v>101376014.20000005</v>
      </c>
      <c r="U8" s="17">
        <f ca="1">IF(OR(INDIRECT(CONCATENATE("'2018-09'!U",TEXT(MATCH($C8,'2018-09'!$C$2:$C$100,0)+1,0)))="",INDIRECT(CONCATENATE("'2018-08'!U",TEXT(MATCH($C8,'2018-08'!$C$2:$C$100,0)+1,0)))="",AND(INDIRECT(CONCATENATE("'2018-09'!U",TEXT(MATCH($C8,'2018-09'!$C$2:$C$100,0)+1,0)))="",INDIRECT(CONCATENATE("'2018-08'!U",TEXT(MATCH($C8,'2018-08'!$C$2:$C$100,0)+1,0)))="")),"Н/Д",INDIRECT(CONCATENATE("'2018-09'!U",TEXT(MATCH($C8,'2018-09'!$C$2:$C$100,0)+1,0)))-INDIRECT(CONCATENATE("'2018-08'!U",TEXT(MATCH($C8,'2018-08'!$C$2:$C$100,0)+1,0))))</f>
        <v>19847480.74000001</v>
      </c>
      <c r="V8" s="17">
        <f ca="1">IF(OR(INDIRECT(CONCATENATE("'2018-09'!V",TEXT(MATCH($C8,'2018-09'!$C$2:$C$100,0)+1,0)))="",INDIRECT(CONCATENATE("'2018-08'!V",TEXT(MATCH($C8,'2018-08'!$C$2:$C$100,0)+1,0)))="",AND(INDIRECT(CONCATENATE("'2018-09'!V",TEXT(MATCH($C8,'2018-09'!$C$2:$C$100,0)+1,0)))="",INDIRECT(CONCATENATE("'2018-08'!V",TEXT(MATCH($C8,'2018-08'!$C$2:$C$100,0)+1,0)))="")),"Н/Д",INDIRECT(CONCATENATE("'2018-09'!V",TEXT(MATCH($C8,'2018-09'!$C$2:$C$100,0)+1,0)))-INDIRECT(CONCATENATE("'2018-08'!V",TEXT(MATCH($C8,'2018-08'!$C$2:$C$100,0)+1,0))))</f>
        <v>2071344856.9099998</v>
      </c>
      <c r="W8" s="17">
        <f ca="1">IF(OR(INDIRECT(CONCATENATE("'2018-09'!W",TEXT(MATCH($C8,'2018-09'!$C$2:$C$100,0)+1,0)))="",INDIRECT(CONCATENATE("'2018-08'!W",TEXT(MATCH($C8,'2018-08'!$C$2:$C$100,0)+1,0)))="",AND(INDIRECT(CONCATENATE("'2018-09'!W",TEXT(MATCH($C8,'2018-09'!$C$2:$C$100,0)+1,0)))="",INDIRECT(CONCATENATE("'2018-08'!W",TEXT(MATCH($C8,'2018-08'!$C$2:$C$100,0)+1,0)))="")),"Н/Д",INDIRECT(CONCATENATE("'2018-09'!W",TEXT(MATCH($C8,'2018-09'!$C$2:$C$100,0)+1,0)))-INDIRECT(CONCATENATE("'2018-08'!W",TEXT(MATCH($C8,'2018-08'!$C$2:$C$100,0)+1,0))))</f>
        <v>28999668005.51001</v>
      </c>
    </row>
    <row r="9" spans="1:23" x14ac:dyDescent="0.25">
      <c r="A9" s="2" t="s">
        <v>22</v>
      </c>
      <c r="B9" s="2" t="s">
        <v>29</v>
      </c>
      <c r="C9" s="15">
        <v>81000000</v>
      </c>
      <c r="D9" s="2" t="s">
        <v>212</v>
      </c>
      <c r="E9" s="17">
        <f ca="1">IF(OR(INDIRECT(CONCATENATE("'2018-09'!E",TEXT(MATCH($C9,'2018-09'!$C$2:$C$100,0)+1,0)))="",INDIRECT(CONCATENATE("'2018-08'!E",TEXT(MATCH($C9,'2018-08'!$C$2:$C$100,0)+1,0)))="",AND(INDIRECT(CONCATENATE("'2018-09'!E",TEXT(MATCH($C9,'2018-09'!$C$2:$C$100,0)+1,0)))="",INDIRECT(CONCATENATE("'2018-08'!E",TEXT(MATCH($C9,'2018-08'!$C$2:$C$100,0)+1,0)))="")),"Н/Д",INDIRECT(CONCATENATE("'2018-09'!E",TEXT(MATCH($C9,'2018-09'!$C$2:$C$100,0)+1,0)))-INDIRECT(CONCATENATE("'2018-08'!E",TEXT(MATCH($C9,'2018-08'!$C$2:$C$100,0)+1,0))))</f>
        <v>5016724784.8799973</v>
      </c>
      <c r="F9" s="17">
        <f ca="1">IF(OR(INDIRECT(CONCATENATE("'2018-09'!F",TEXT(MATCH($C9,'2018-09'!$C$2:$C$100,0)+1,0)))="",INDIRECT(CONCATENATE("'2018-08'!F",TEXT(MATCH($C9,'2018-08'!$C$2:$C$100,0)+1,0)))="",AND(INDIRECT(CONCATENATE("'2018-09'!F",TEXT(MATCH($C9,'2018-09'!$C$2:$C$100,0)+1,0)))="",INDIRECT(CONCATENATE("'2018-08'!F",TEXT(MATCH($C9,'2018-08'!$C$2:$C$100,0)+1,0)))="")),"Н/Д",INDIRECT(CONCATENATE("'2018-09'!F",TEXT(MATCH($C9,'2018-09'!$C$2:$C$100,0)+1,0)))-INDIRECT(CONCATENATE("'2018-08'!F",TEXT(MATCH($C9,'2018-08'!$C$2:$C$100,0)+1,0))))</f>
        <v>2401645636.0699997</v>
      </c>
      <c r="G9" s="17">
        <f ca="1">IF(OR(INDIRECT(CONCATENATE("'2018-09'!G",TEXT(MATCH($C9,'2018-09'!$C$2:$C$100,0)+1,0)))="",INDIRECT(CONCATENATE("'2018-08'!G",TEXT(MATCH($C9,'2018-08'!$C$2:$C$100,0)+1,0)))="",AND(INDIRECT(CONCATENATE("'2018-09'!G",TEXT(MATCH($C9,'2018-09'!$C$2:$C$100,0)+1,0)))="",INDIRECT(CONCATENATE("'2018-08'!G",TEXT(MATCH($C9,'2018-08'!$C$2:$C$100,0)+1,0)))="")),"Н/Д",INDIRECT(CONCATENATE("'2018-09'!G",TEXT(MATCH($C9,'2018-09'!$C$2:$C$100,0)+1,0)))-INDIRECT(CONCATENATE("'2018-08'!G",TEXT(MATCH($C9,'2018-08'!$C$2:$C$100,0)+1,0))))</f>
        <v>663954169.15999985</v>
      </c>
      <c r="H9" s="17">
        <f ca="1">IF(OR(INDIRECT(CONCATENATE("'2018-09'!H",TEXT(MATCH($C9,'2018-09'!$C$2:$C$100,0)+1,0)))="",INDIRECT(CONCATENATE("'2018-08'!H",TEXT(MATCH($C9,'2018-08'!$C$2:$C$100,0)+1,0)))="",AND(INDIRECT(CONCATENATE("'2018-09'!H",TEXT(MATCH($C9,'2018-09'!$C$2:$C$100,0)+1,0)))="",INDIRECT(CONCATENATE("'2018-08'!H",TEXT(MATCH($C9,'2018-08'!$C$2:$C$100,0)+1,0)))="")),"Н/Д",INDIRECT(CONCATENATE("'2018-09'!H",TEXT(MATCH($C9,'2018-09'!$C$2:$C$100,0)+1,0)))-INDIRECT(CONCATENATE("'2018-08'!H",TEXT(MATCH($C9,'2018-08'!$C$2:$C$100,0)+1,0))))</f>
        <v>1109045689.7799988</v>
      </c>
      <c r="I9" s="17">
        <f ca="1">IF(OR(INDIRECT(CONCATENATE("'2018-09'!I",TEXT(MATCH($C9,'2018-09'!$C$2:$C$100,0)+1,0)))="",INDIRECT(CONCATENATE("'2018-08'!I",TEXT(MATCH($C9,'2018-08'!$C$2:$C$100,0)+1,0)))="",AND(INDIRECT(CONCATENATE("'2018-09'!I",TEXT(MATCH($C9,'2018-09'!$C$2:$C$100,0)+1,0)))="",INDIRECT(CONCATENATE("'2018-08'!I",TEXT(MATCH($C9,'2018-08'!$C$2:$C$100,0)+1,0)))="")),"Н/Д",INDIRECT(CONCATENATE("'2018-09'!I",TEXT(MATCH($C9,'2018-09'!$C$2:$C$100,0)+1,0)))-INDIRECT(CONCATENATE("'2018-08'!I",TEXT(MATCH($C9,'2018-08'!$C$2:$C$100,0)+1,0))))</f>
        <v>227573225.45000005</v>
      </c>
      <c r="J9" s="17" t="str">
        <f ca="1">IF(OR(INDIRECT(CONCATENATE("'2018-09'!J",TEXT(MATCH($C9,'2018-09'!$C$2:$C$100,0)+1,0)))="",INDIRECT(CONCATENATE("'2018-08'!J",TEXT(MATCH($C9,'2018-08'!$C$2:$C$100,0)+1,0)))="",AND(INDIRECT(CONCATENATE("'2018-09'!J",TEXT(MATCH($C9,'2018-09'!$C$2:$C$100,0)+1,0)))="",INDIRECT(CONCATENATE("'2018-08'!J",TEXT(MATCH($C9,'2018-08'!$C$2:$C$100,0)+1,0)))="")),"Н/Д",INDIRECT(CONCATENATE("'2018-09'!J",TEXT(MATCH($C9,'2018-09'!$C$2:$C$100,0)+1,0)))-INDIRECT(CONCATENATE("'2018-08'!J",TEXT(MATCH($C9,'2018-08'!$C$2:$C$100,0)+1,0))))</f>
        <v>Н/Д</v>
      </c>
      <c r="K9" s="17">
        <f ca="1">IF(OR(INDIRECT(CONCATENATE("'2018-09'!K",TEXT(MATCH($C9,'2018-09'!$C$2:$C$100,0)+1,0)))="",INDIRECT(CONCATENATE("'2018-08'!K",TEXT(MATCH($C9,'2018-08'!$C$2:$C$100,0)+1,0)))="",AND(INDIRECT(CONCATENATE("'2018-09'!K",TEXT(MATCH($C9,'2018-09'!$C$2:$C$100,0)+1,0)))="",INDIRECT(CONCATENATE("'2018-08'!K",TEXT(MATCH($C9,'2018-08'!$C$2:$C$100,0)+1,0)))="")),"Н/Д",INDIRECT(CONCATENATE("'2018-09'!K",TEXT(MATCH($C9,'2018-09'!$C$2:$C$100,0)+1,0)))-INDIRECT(CONCATENATE("'2018-08'!K",TEXT(MATCH($C9,'2018-08'!$C$2:$C$100,0)+1,0))))</f>
        <v>71403077.529999971</v>
      </c>
      <c r="L9" s="17">
        <f ca="1">IF(OR(INDIRECT(CONCATENATE("'2018-09'!L",TEXT(MATCH($C9,'2018-09'!$C$2:$C$100,0)+1,0)))="",INDIRECT(CONCATENATE("'2018-08'!L",TEXT(MATCH($C9,'2018-08'!$C$2:$C$100,0)+1,0)))="",AND(INDIRECT(CONCATENATE("'2018-09'!L",TEXT(MATCH($C9,'2018-09'!$C$2:$C$100,0)+1,0)))="",INDIRECT(CONCATENATE("'2018-08'!L",TEXT(MATCH($C9,'2018-08'!$C$2:$C$100,0)+1,0)))="")),"Н/Д",INDIRECT(CONCATENATE("'2018-09'!L",TEXT(MATCH($C9,'2018-09'!$C$2:$C$100,0)+1,0)))-INDIRECT(CONCATENATE("'2018-08'!L",TEXT(MATCH($C9,'2018-08'!$C$2:$C$100,0)+1,0))))</f>
        <v>87502599.159999847</v>
      </c>
      <c r="M9" s="17">
        <f ca="1">IF(OR(INDIRECT(CONCATENATE("'2018-09'!M",TEXT(MATCH($C9,'2018-09'!$C$2:$C$100,0)+1,0)))="",INDIRECT(CONCATENATE("'2018-08'!M",TEXT(MATCH($C9,'2018-08'!$C$2:$C$100,0)+1,0)))="",AND(INDIRECT(CONCATENATE("'2018-09'!M",TEXT(MATCH($C9,'2018-09'!$C$2:$C$100,0)+1,0)))="",INDIRECT(CONCATENATE("'2018-08'!M",TEXT(MATCH($C9,'2018-08'!$C$2:$C$100,0)+1,0)))="")),"Н/Д",INDIRECT(CONCATENATE("'2018-09'!M",TEXT(MATCH($C9,'2018-09'!$C$2:$C$100,0)+1,0)))-INDIRECT(CONCATENATE("'2018-08'!M",TEXT(MATCH($C9,'2018-08'!$C$2:$C$100,0)+1,0))))</f>
        <v>90263779.269999981</v>
      </c>
      <c r="N9" s="17">
        <f ca="1">IF(OR(INDIRECT(CONCATENATE("'2018-09'!N",TEXT(MATCH($C9,'2018-09'!$C$2:$C$100,0)+1,0)))="",INDIRECT(CONCATENATE("'2018-08'!N",TEXT(MATCH($C9,'2018-08'!$C$2:$C$100,0)+1,0)))="",AND(INDIRECT(CONCATENATE("'2018-09'!N",TEXT(MATCH($C9,'2018-09'!$C$2:$C$100,0)+1,0)))="",INDIRECT(CONCATENATE("'2018-08'!N",TEXT(MATCH($C9,'2018-08'!$C$2:$C$100,0)+1,0)))="")),"Н/Д",INDIRECT(CONCATENATE("'2018-09'!N",TEXT(MATCH($C9,'2018-09'!$C$2:$C$100,0)+1,0)))-INDIRECT(CONCATENATE("'2018-08'!NE",TEXT(MATCH($C9,'2018-08'!$C$2:$C$100,0)+1,0))))</f>
        <v>202808088.44</v>
      </c>
      <c r="O9" s="17">
        <f ca="1">IF(OR(INDIRECT(CONCATENATE("'2018-09'!O",TEXT(MATCH($C9,'2018-09'!$C$2:$C$100,0)+1,0)))="",INDIRECT(CONCATENATE("'2018-08'!O",TEXT(MATCH($C9,'2018-08'!$C$2:$C$100,0)+1,0)))="",AND(INDIRECT(CONCATENATE("'2018-09'!O",TEXT(MATCH($C9,'2018-09'!$C$2:$C$100,0)+1,0)))="",INDIRECT(CONCATENATE("'2018-08'!O",TEXT(MATCH($C9,'2018-08'!$C$2:$C$100,0)+1,0)))="")),"Н/Д",INDIRECT(CONCATENATE("'2018-09'!O",TEXT(MATCH($C9,'2018-09'!$C$2:$C$100,0)+1,0)))-INDIRECT(CONCATENATE("'2018-08'!O",TEXT(MATCH($C9,'2018-08'!$C$2:$C$100,0)+1,0))))</f>
        <v>4667</v>
      </c>
      <c r="P9" s="17">
        <f ca="1">IF(OR(INDIRECT(CONCATENATE("'2018-09'!P",TEXT(MATCH($C9,'2018-09'!$C$2:$C$100,0)+1,0)))="",INDIRECT(CONCATENATE("'2018-08'!P",TEXT(MATCH($C9,'2018-08'!$C$2:$C$100,0)+1,0)))="",AND(INDIRECT(CONCATENATE("'2018-09'!P",TEXT(MATCH($C9,'2018-09'!$C$2:$C$100,0)+1,0)))="",INDIRECT(CONCATENATE("'2018-08'!P",TEXT(MATCH($C9,'2018-08'!$C$2:$C$100,0)+1,0)))="")),"Н/Д",INDIRECT(CONCATENATE("'2018-09'!P",TEXT(MATCH($C9,'2018-09'!$C$2:$C$100,0)+1,0)))-INDIRECT(CONCATENATE("'2018-08'!P",TEXT(MATCH($C9,'2018-08'!$C$2:$C$100,0)+1,0))))</f>
        <v>33998065</v>
      </c>
      <c r="Q9" s="17">
        <f ca="1">IF(OR(INDIRECT(CONCATENATE("'2018-09'!Q",TEXT(MATCH($C9,'2018-09'!$C$2:$C$100,0)+1,0)))="",INDIRECT(CONCATENATE("'2018-08'!Q",TEXT(MATCH($C9,'2018-08'!$C$2:$C$100,0)+1,0)))="",AND(INDIRECT(CONCATENATE("'2018-09'!Q",TEXT(MATCH($C9,'2018-09'!$C$2:$C$100,0)+1,0)))="",INDIRECT(CONCATENATE("'2018-08'!Q",TEXT(MATCH($C9,'2018-08'!$C$2:$C$100,0)+1,0)))="")),"Н/Д",INDIRECT(CONCATENATE("'2018-09'!Q",TEXT(MATCH($C9,'2018-09'!$C$2:$C$100,0)+1,0)))-INDIRECT(CONCATENATE("'2018-08'!Q",TEXT(MATCH($C9,'2018-08'!$C$2:$C$100,0)+1,0))))</f>
        <v>17115955.569999993</v>
      </c>
      <c r="R9" s="17">
        <f ca="1">IF(OR(INDIRECT(CONCATENATE("'2018-09'!R",TEXT(MATCH($C9,'2018-09'!$C$2:$C$100,0)+1,0)))="",INDIRECT(CONCATENATE("'2018-08'!R",TEXT(MATCH($C9,'2018-08'!$C$2:$C$100,0)+1,0)))="",AND(INDIRECT(CONCATENATE("'2018-09'!R",TEXT(MATCH($C9,'2018-09'!$C$2:$C$100,0)+1,0)))="",INDIRECT(CONCATENATE("'2018-08'!R",TEXT(MATCH($C9,'2018-08'!$C$2:$C$100,0)+1,0)))="")),"Н/Д",INDIRECT(CONCATENATE("'2018-09'!R",TEXT(MATCH($C9,'2018-09'!$C$2:$C$100,0)+1,0)))-INDIRECT(CONCATENATE("'2018-08'!R",TEXT(MATCH($C9,'2018-08'!$C$2:$C$100,0)+1,0))))</f>
        <v>17161625.780000001</v>
      </c>
      <c r="S9" s="17">
        <f ca="1">IF(OR(INDIRECT(CONCATENATE("'2018-09'!S",TEXT(MATCH($C9,'2018-09'!$C$2:$C$100,0)+1,0)))="",INDIRECT(CONCATENATE("'2018-08'!S",TEXT(MATCH($C9,'2018-08'!$C$2:$C$100,0)+1,0)))="",AND(INDIRECT(CONCATENATE("'2018-09'!S",TEXT(MATCH($C9,'2018-09'!$C$2:$C$100,0)+1,0)))="",INDIRECT(CONCATENATE("'2018-08'!S",TEXT(MATCH($C9,'2018-08'!$C$2:$C$100,0)+1,0)))="")),"Н/Д",INDIRECT(CONCATENATE("'2018-09'!S",TEXT(MATCH($C9,'2018-09'!$C$2:$C$100,0)+1,0)))-INDIRECT(CONCATENATE("'2018-08'!S",TEXT(MATCH($C9,'2018-08'!$C$2:$C$100,0)+1,0))))</f>
        <v>279220</v>
      </c>
      <c r="T9" s="17">
        <f ca="1">IF(OR(INDIRECT(CONCATENATE("'2018-09'!T",TEXT(MATCH($C9,'2018-09'!$C$2:$C$100,0)+1,0)))="",INDIRECT(CONCATENATE("'2018-08'!T",TEXT(MATCH($C9,'2018-08'!$C$2:$C$100,0)+1,0)))="",AND(INDIRECT(CONCATENATE("'2018-09'!T",TEXT(MATCH($C9,'2018-09'!$C$2:$C$100,0)+1,0)))="",INDIRECT(CONCATENATE("'2018-08'!T",TEXT(MATCH($C9,'2018-08'!$C$2:$C$100,0)+1,0)))="")),"Н/Д",INDIRECT(CONCATENATE("'2018-09'!T",TEXT(MATCH($C9,'2018-09'!$C$2:$C$100,0)+1,0)))-INDIRECT(CONCATENATE("'2018-08'!T",TEXT(MATCH($C9,'2018-08'!$C$2:$C$100,0)+1,0))))</f>
        <v>48931258.019999981</v>
      </c>
      <c r="U9" s="17">
        <f ca="1">IF(OR(INDIRECT(CONCATENATE("'2018-09'!U",TEXT(MATCH($C9,'2018-09'!$C$2:$C$100,0)+1,0)))="",INDIRECT(CONCATENATE("'2018-08'!U",TEXT(MATCH($C9,'2018-08'!$C$2:$C$100,0)+1,0)))="",AND(INDIRECT(CONCATENATE("'2018-09'!U",TEXT(MATCH($C9,'2018-09'!$C$2:$C$100,0)+1,0)))="",INDIRECT(CONCATENATE("'2018-08'!U",TEXT(MATCH($C9,'2018-08'!$C$2:$C$100,0)+1,0)))="")),"Н/Д",INDIRECT(CONCATENATE("'2018-09'!U",TEXT(MATCH($C9,'2018-09'!$C$2:$C$100,0)+1,0)))-INDIRECT(CONCATENATE("'2018-08'!U",TEXT(MATCH($C9,'2018-08'!$C$2:$C$100,0)+1,0))))</f>
        <v>6126455.9499999993</v>
      </c>
      <c r="V9" s="17">
        <f ca="1">IF(OR(INDIRECT(CONCATENATE("'2018-09'!V",TEXT(MATCH($C9,'2018-09'!$C$2:$C$100,0)+1,0)))="",INDIRECT(CONCATENATE("'2018-08'!V",TEXT(MATCH($C9,'2018-08'!$C$2:$C$100,0)+1,0)))="",AND(INDIRECT(CONCATENATE("'2018-09'!V",TEXT(MATCH($C9,'2018-09'!$C$2:$C$100,0)+1,0)))="",INDIRECT(CONCATENATE("'2018-08'!V",TEXT(MATCH($C9,'2018-08'!$C$2:$C$100,0)+1,0)))="")),"Н/Д",INDIRECT(CONCATENATE("'2018-09'!V",TEXT(MATCH($C9,'2018-09'!$C$2:$C$100,0)+1,0)))-INDIRECT(CONCATENATE("'2018-08'!V",TEXT(MATCH($C9,'2018-08'!$C$2:$C$100,0)+1,0))))</f>
        <v>2615079148.8099995</v>
      </c>
      <c r="W9" s="17">
        <f ca="1">IF(OR(INDIRECT(CONCATENATE("'2018-09'!W",TEXT(MATCH($C9,'2018-09'!$C$2:$C$100,0)+1,0)))="",INDIRECT(CONCATENATE("'2018-08'!W",TEXT(MATCH($C9,'2018-08'!$C$2:$C$100,0)+1,0)))="",AND(INDIRECT(CONCATENATE("'2018-09'!W",TEXT(MATCH($C9,'2018-09'!$C$2:$C$100,0)+1,0)))="",INDIRECT(CONCATENATE("'2018-08'!W",TEXT(MATCH($C9,'2018-08'!$C$2:$C$100,0)+1,0)))="")),"Н/Д",INDIRECT(CONCATENATE("'2018-09'!W",TEXT(MATCH($C9,'2018-09'!$C$2:$C$100,0)+1,0)))-INDIRECT(CONCATENATE("'2018-08'!W",TEXT(MATCH($C9,'2018-08'!$C$2:$C$100,0)+1,0))))</f>
        <v>12431471092.630005</v>
      </c>
    </row>
    <row r="10" spans="1:23" x14ac:dyDescent="0.25">
      <c r="A10" s="2" t="s">
        <v>22</v>
      </c>
      <c r="B10" s="2" t="s">
        <v>30</v>
      </c>
      <c r="C10" s="15">
        <v>98000000</v>
      </c>
      <c r="D10" s="2" t="s">
        <v>212</v>
      </c>
      <c r="E10" s="17">
        <f ca="1">IF(OR(INDIRECT(CONCATENATE("'2018-09'!E",TEXT(MATCH($C10,'2018-09'!$C$2:$C$100,0)+1,0)))="",INDIRECT(CONCATENATE("'2018-08'!E",TEXT(MATCH($C10,'2018-08'!$C$2:$C$100,0)+1,0)))="",AND(INDIRECT(CONCATENATE("'2018-09'!E",TEXT(MATCH($C10,'2018-09'!$C$2:$C$100,0)+1,0)))="",INDIRECT(CONCATENATE("'2018-08'!E",TEXT(MATCH($C10,'2018-08'!$C$2:$C$100,0)+1,0)))="")),"Н/Д",INDIRECT(CONCATENATE("'2018-09'!E",TEXT(MATCH($C10,'2018-09'!$C$2:$C$100,0)+1,0)))-INDIRECT(CONCATENATE("'2018-08'!E",TEXT(MATCH($C10,'2018-08'!$C$2:$C$100,0)+1,0))))</f>
        <v>27294282470.889999</v>
      </c>
      <c r="F10" s="17">
        <f ca="1">IF(OR(INDIRECT(CONCATENATE("'2018-09'!F",TEXT(MATCH($C10,'2018-09'!$C$2:$C$100,0)+1,0)))="",INDIRECT(CONCATENATE("'2018-08'!F",TEXT(MATCH($C10,'2018-08'!$C$2:$C$100,0)+1,0)))="",AND(INDIRECT(CONCATENATE("'2018-09'!F",TEXT(MATCH($C10,'2018-09'!$C$2:$C$100,0)+1,0)))="",INDIRECT(CONCATENATE("'2018-08'!F",TEXT(MATCH($C10,'2018-08'!$C$2:$C$100,0)+1,0)))="")),"Н/Д",INDIRECT(CONCATENATE("'2018-09'!F",TEXT(MATCH($C10,'2018-09'!$C$2:$C$100,0)+1,0)))-INDIRECT(CONCATENATE("'2018-08'!F",TEXT(MATCH($C10,'2018-08'!$C$2:$C$100,0)+1,0))))</f>
        <v>21504713135.060013</v>
      </c>
      <c r="G10" s="17">
        <f ca="1">IF(OR(INDIRECT(CONCATENATE("'2018-09'!G",TEXT(MATCH($C10,'2018-09'!$C$2:$C$100,0)+1,0)))="",INDIRECT(CONCATENATE("'2018-08'!G",TEXT(MATCH($C10,'2018-08'!$C$2:$C$100,0)+1,0)))="",AND(INDIRECT(CONCATENATE("'2018-09'!G",TEXT(MATCH($C10,'2018-09'!$C$2:$C$100,0)+1,0)))="",INDIRECT(CONCATENATE("'2018-08'!G",TEXT(MATCH($C10,'2018-08'!$C$2:$C$100,0)+1,0)))="")),"Н/Д",INDIRECT(CONCATENATE("'2018-09'!G",TEXT(MATCH($C10,'2018-09'!$C$2:$C$100,0)+1,0)))-INDIRECT(CONCATENATE("'2018-08'!G",TEXT(MATCH($C10,'2018-08'!$C$2:$C$100,0)+1,0))))</f>
        <v>3463008494.1999969</v>
      </c>
      <c r="H10" s="17">
        <f ca="1">IF(OR(INDIRECT(CONCATENATE("'2018-09'!H",TEXT(MATCH($C10,'2018-09'!$C$2:$C$100,0)+1,0)))="",INDIRECT(CONCATENATE("'2018-08'!H",TEXT(MATCH($C10,'2018-08'!$C$2:$C$100,0)+1,0)))="",AND(INDIRECT(CONCATENATE("'2018-09'!H",TEXT(MATCH($C10,'2018-09'!$C$2:$C$100,0)+1,0)))="",INDIRECT(CONCATENATE("'2018-08'!H",TEXT(MATCH($C10,'2018-08'!$C$2:$C$100,0)+1,0)))="")),"Н/Д",INDIRECT(CONCATENATE("'2018-09'!H",TEXT(MATCH($C10,'2018-09'!$C$2:$C$100,0)+1,0)))-INDIRECT(CONCATENATE("'2018-08'!H",TEXT(MATCH($C10,'2018-08'!$C$2:$C$100,0)+1,0))))</f>
        <v>2857477179.6599998</v>
      </c>
      <c r="I10" s="17">
        <f ca="1">IF(OR(INDIRECT(CONCATENATE("'2018-09'!I",TEXT(MATCH($C10,'2018-09'!$C$2:$C$100,0)+1,0)))="",INDIRECT(CONCATENATE("'2018-08'!I",TEXT(MATCH($C10,'2018-08'!$C$2:$C$100,0)+1,0)))="",AND(INDIRECT(CONCATENATE("'2018-09'!I",TEXT(MATCH($C10,'2018-09'!$C$2:$C$100,0)+1,0)))="",INDIRECT(CONCATENATE("'2018-08'!I",TEXT(MATCH($C10,'2018-08'!$C$2:$C$100,0)+1,0)))="")),"Н/Д",INDIRECT(CONCATENATE("'2018-09'!I",TEXT(MATCH($C10,'2018-09'!$C$2:$C$100,0)+1,0)))-INDIRECT(CONCATENATE("'2018-08'!I",TEXT(MATCH($C10,'2018-08'!$C$2:$C$100,0)+1,0))))</f>
        <v>367468936.98999977</v>
      </c>
      <c r="J10" s="17" t="str">
        <f ca="1">IF(OR(INDIRECT(CONCATENATE("'2018-09'!J",TEXT(MATCH($C10,'2018-09'!$C$2:$C$100,0)+1,0)))="",INDIRECT(CONCATENATE("'2018-08'!J",TEXT(MATCH($C10,'2018-08'!$C$2:$C$100,0)+1,0)))="",AND(INDIRECT(CONCATENATE("'2018-09'!J",TEXT(MATCH($C10,'2018-09'!$C$2:$C$100,0)+1,0)))="",INDIRECT(CONCATENATE("'2018-08'!J",TEXT(MATCH($C10,'2018-08'!$C$2:$C$100,0)+1,0)))="")),"Н/Д",INDIRECT(CONCATENATE("'2018-09'!J",TEXT(MATCH($C10,'2018-09'!$C$2:$C$100,0)+1,0)))-INDIRECT(CONCATENATE("'2018-08'!J",TEXT(MATCH($C10,'2018-08'!$C$2:$C$100,0)+1,0))))</f>
        <v>Н/Д</v>
      </c>
      <c r="K10" s="17">
        <f ca="1">IF(OR(INDIRECT(CONCATENATE("'2018-09'!K",TEXT(MATCH($C10,'2018-09'!$C$2:$C$100,0)+1,0)))="",INDIRECT(CONCATENATE("'2018-08'!K",TEXT(MATCH($C10,'2018-08'!$C$2:$C$100,0)+1,0)))="",AND(INDIRECT(CONCATENATE("'2018-09'!K",TEXT(MATCH($C10,'2018-09'!$C$2:$C$100,0)+1,0)))="",INDIRECT(CONCATENATE("'2018-08'!K",TEXT(MATCH($C10,'2018-08'!$C$2:$C$100,0)+1,0)))="")),"Н/Д",INDIRECT(CONCATENATE("'2018-09'!K",TEXT(MATCH($C10,'2018-09'!$C$2:$C$100,0)+1,0)))-INDIRECT(CONCATENATE("'2018-08'!K",TEXT(MATCH($C10,'2018-08'!$C$2:$C$100,0)+1,0))))</f>
        <v>128347836.84000015</v>
      </c>
      <c r="L10" s="17">
        <f ca="1">IF(OR(INDIRECT(CONCATENATE("'2018-09'!L",TEXT(MATCH($C10,'2018-09'!$C$2:$C$100,0)+1,0)))="",INDIRECT(CONCATENATE("'2018-08'!L",TEXT(MATCH($C10,'2018-08'!$C$2:$C$100,0)+1,0)))="",AND(INDIRECT(CONCATENATE("'2018-09'!L",TEXT(MATCH($C10,'2018-09'!$C$2:$C$100,0)+1,0)))="",INDIRECT(CONCATENATE("'2018-08'!L",TEXT(MATCH($C10,'2018-08'!$C$2:$C$100,0)+1,0)))="")),"Н/Д",INDIRECT(CONCATENATE("'2018-09'!L",TEXT(MATCH($C10,'2018-09'!$C$2:$C$100,0)+1,0)))-INDIRECT(CONCATENATE("'2018-08'!L",TEXT(MATCH($C10,'2018-08'!$C$2:$C$100,0)+1,0))))</f>
        <v>265148517.26999855</v>
      </c>
      <c r="M10" s="17">
        <f ca="1">IF(OR(INDIRECT(CONCATENATE("'2018-09'!M",TEXT(MATCH($C10,'2018-09'!$C$2:$C$100,0)+1,0)))="",INDIRECT(CONCATENATE("'2018-08'!M",TEXT(MATCH($C10,'2018-08'!$C$2:$C$100,0)+1,0)))="",AND(INDIRECT(CONCATENATE("'2018-09'!M",TEXT(MATCH($C10,'2018-09'!$C$2:$C$100,0)+1,0)))="",INDIRECT(CONCATENATE("'2018-08'!M",TEXT(MATCH($C10,'2018-08'!$C$2:$C$100,0)+1,0)))="")),"Н/Д",INDIRECT(CONCATENATE("'2018-09'!M",TEXT(MATCH($C10,'2018-09'!$C$2:$C$100,0)+1,0)))-INDIRECT(CONCATENATE("'2018-08'!M",TEXT(MATCH($C10,'2018-08'!$C$2:$C$100,0)+1,0))))</f>
        <v>1133301619.6999998</v>
      </c>
      <c r="N10" s="17">
        <f ca="1">IF(OR(INDIRECT(CONCATENATE("'2018-09'!N",TEXT(MATCH($C10,'2018-09'!$C$2:$C$100,0)+1,0)))="",INDIRECT(CONCATENATE("'2018-08'!N",TEXT(MATCH($C10,'2018-08'!$C$2:$C$100,0)+1,0)))="",AND(INDIRECT(CONCATENATE("'2018-09'!N",TEXT(MATCH($C10,'2018-09'!$C$2:$C$100,0)+1,0)))="",INDIRECT(CONCATENATE("'2018-08'!N",TEXT(MATCH($C10,'2018-08'!$C$2:$C$100,0)+1,0)))="")),"Н/Д",INDIRECT(CONCATENATE("'2018-09'!N",TEXT(MATCH($C10,'2018-09'!$C$2:$C$100,0)+1,0)))-INDIRECT(CONCATENATE("'2018-08'!NE",TEXT(MATCH($C10,'2018-08'!$C$2:$C$100,0)+1,0))))</f>
        <v>251561717.27000001</v>
      </c>
      <c r="O10" s="17">
        <f ca="1">IF(OR(INDIRECT(CONCATENATE("'2018-09'!O",TEXT(MATCH($C10,'2018-09'!$C$2:$C$100,0)+1,0)))="",INDIRECT(CONCATENATE("'2018-08'!O",TEXT(MATCH($C10,'2018-08'!$C$2:$C$100,0)+1,0)))="",AND(INDIRECT(CONCATENATE("'2018-09'!O",TEXT(MATCH($C10,'2018-09'!$C$2:$C$100,0)+1,0)))="",INDIRECT(CONCATENATE("'2018-08'!O",TEXT(MATCH($C10,'2018-08'!$C$2:$C$100,0)+1,0)))="")),"Н/Д",INDIRECT(CONCATENATE("'2018-09'!O",TEXT(MATCH($C10,'2018-09'!$C$2:$C$100,0)+1,0)))-INDIRECT(CONCATENATE("'2018-08'!O",TEXT(MATCH($C10,'2018-08'!$C$2:$C$100,0)+1,0))))</f>
        <v>-50779.729999999996</v>
      </c>
      <c r="P10" s="17">
        <f ca="1">IF(OR(INDIRECT(CONCATENATE("'2018-09'!P",TEXT(MATCH($C10,'2018-09'!$C$2:$C$100,0)+1,0)))="",INDIRECT(CONCATENATE("'2018-08'!P",TEXT(MATCH($C10,'2018-08'!$C$2:$C$100,0)+1,0)))="",AND(INDIRECT(CONCATENATE("'2018-09'!P",TEXT(MATCH($C10,'2018-09'!$C$2:$C$100,0)+1,0)))="",INDIRECT(CONCATENATE("'2018-08'!P",TEXT(MATCH($C10,'2018-08'!$C$2:$C$100,0)+1,0)))="")),"Н/Д",INDIRECT(CONCATENATE("'2018-09'!P",TEXT(MATCH($C10,'2018-09'!$C$2:$C$100,0)+1,0)))-INDIRECT(CONCATENATE("'2018-08'!P",TEXT(MATCH($C10,'2018-08'!$C$2:$C$100,0)+1,0))))</f>
        <v>12821905512.08</v>
      </c>
      <c r="Q10" s="17">
        <f ca="1">IF(OR(INDIRECT(CONCATENATE("'2018-09'!Q",TEXT(MATCH($C10,'2018-09'!$C$2:$C$100,0)+1,0)))="",INDIRECT(CONCATENATE("'2018-08'!Q",TEXT(MATCH($C10,'2018-08'!$C$2:$C$100,0)+1,0)))="",AND(INDIRECT(CONCATENATE("'2018-09'!Q",TEXT(MATCH($C10,'2018-09'!$C$2:$C$100,0)+1,0)))="",INDIRECT(CONCATENATE("'2018-08'!Q",TEXT(MATCH($C10,'2018-08'!$C$2:$C$100,0)+1,0)))="")),"Н/Д",INDIRECT(CONCATENATE("'2018-09'!Q",TEXT(MATCH($C10,'2018-09'!$C$2:$C$100,0)+1,0)))-INDIRECT(CONCATENATE("'2018-08'!Q",TEXT(MATCH($C10,'2018-08'!$C$2:$C$100,0)+1,0))))</f>
        <v>163022667.29999995</v>
      </c>
      <c r="R10" s="17">
        <f ca="1">IF(OR(INDIRECT(CONCATENATE("'2018-09'!R",TEXT(MATCH($C10,'2018-09'!$C$2:$C$100,0)+1,0)))="",INDIRECT(CONCATENATE("'2018-08'!R",TEXT(MATCH($C10,'2018-08'!$C$2:$C$100,0)+1,0)))="",AND(INDIRECT(CONCATENATE("'2018-09'!R",TEXT(MATCH($C10,'2018-09'!$C$2:$C$100,0)+1,0)))="",INDIRECT(CONCATENATE("'2018-08'!R",TEXT(MATCH($C10,'2018-08'!$C$2:$C$100,0)+1,0)))="")),"Н/Д",INDIRECT(CONCATENATE("'2018-09'!R",TEXT(MATCH($C10,'2018-09'!$C$2:$C$100,0)+1,0)))-INDIRECT(CONCATENATE("'2018-08'!R",TEXT(MATCH($C10,'2018-08'!$C$2:$C$100,0)+1,0))))</f>
        <v>23157459.689999998</v>
      </c>
      <c r="S10" s="17">
        <f ca="1">IF(OR(INDIRECT(CONCATENATE("'2018-09'!S",TEXT(MATCH($C10,'2018-09'!$C$2:$C$100,0)+1,0)))="",INDIRECT(CONCATENATE("'2018-08'!S",TEXT(MATCH($C10,'2018-08'!$C$2:$C$100,0)+1,0)))="",AND(INDIRECT(CONCATENATE("'2018-09'!S",TEXT(MATCH($C10,'2018-09'!$C$2:$C$100,0)+1,0)))="",INDIRECT(CONCATENATE("'2018-08'!S",TEXT(MATCH($C10,'2018-08'!$C$2:$C$100,0)+1,0)))="")),"Н/Д",INDIRECT(CONCATENATE("'2018-09'!S",TEXT(MATCH($C10,'2018-09'!$C$2:$C$100,0)+1,0)))-INDIRECT(CONCATENATE("'2018-08'!S",TEXT(MATCH($C10,'2018-08'!$C$2:$C$100,0)+1,0))))</f>
        <v>191255.74000000022</v>
      </c>
      <c r="T10" s="17">
        <f ca="1">IF(OR(INDIRECT(CONCATENATE("'2018-09'!T",TEXT(MATCH($C10,'2018-09'!$C$2:$C$100,0)+1,0)))="",INDIRECT(CONCATENATE("'2018-08'!T",TEXT(MATCH($C10,'2018-08'!$C$2:$C$100,0)+1,0)))="",AND(INDIRECT(CONCATENATE("'2018-09'!T",TEXT(MATCH($C10,'2018-09'!$C$2:$C$100,0)+1,0)))="",INDIRECT(CONCATENATE("'2018-08'!T",TEXT(MATCH($C10,'2018-08'!$C$2:$C$100,0)+1,0)))="")),"Н/Д",INDIRECT(CONCATENATE("'2018-09'!T",TEXT(MATCH($C10,'2018-09'!$C$2:$C$100,0)+1,0)))-INDIRECT(CONCATENATE("'2018-08'!T",TEXT(MATCH($C10,'2018-08'!$C$2:$C$100,0)+1,0))))</f>
        <v>110210703.16000009</v>
      </c>
      <c r="U10" s="17">
        <f ca="1">IF(OR(INDIRECT(CONCATENATE("'2018-09'!U",TEXT(MATCH($C10,'2018-09'!$C$2:$C$100,0)+1,0)))="",INDIRECT(CONCATENATE("'2018-08'!U",TEXT(MATCH($C10,'2018-08'!$C$2:$C$100,0)+1,0)))="",AND(INDIRECT(CONCATENATE("'2018-09'!U",TEXT(MATCH($C10,'2018-09'!$C$2:$C$100,0)+1,0)))="",INDIRECT(CONCATENATE("'2018-08'!U",TEXT(MATCH($C10,'2018-08'!$C$2:$C$100,0)+1,0)))="")),"Н/Д",INDIRECT(CONCATENATE("'2018-09'!U",TEXT(MATCH($C10,'2018-09'!$C$2:$C$100,0)+1,0)))-INDIRECT(CONCATENATE("'2018-08'!U",TEXT(MATCH($C10,'2018-08'!$C$2:$C$100,0)+1,0))))</f>
        <v>108693874.60000002</v>
      </c>
      <c r="V10" s="17">
        <f ca="1">IF(OR(INDIRECT(CONCATENATE("'2018-09'!V",TEXT(MATCH($C10,'2018-09'!$C$2:$C$100,0)+1,0)))="",INDIRECT(CONCATENATE("'2018-08'!V",TEXT(MATCH($C10,'2018-08'!$C$2:$C$100,0)+1,0)))="",AND(INDIRECT(CONCATENATE("'2018-09'!V",TEXT(MATCH($C10,'2018-09'!$C$2:$C$100,0)+1,0)))="",INDIRECT(CONCATENATE("'2018-08'!V",TEXT(MATCH($C10,'2018-08'!$C$2:$C$100,0)+1,0)))="")),"Н/Д",INDIRECT(CONCATENATE("'2018-09'!V",TEXT(MATCH($C10,'2018-09'!$C$2:$C$100,0)+1,0)))-INDIRECT(CONCATENATE("'2018-08'!V",TEXT(MATCH($C10,'2018-08'!$C$2:$C$100,0)+1,0))))</f>
        <v>5789569335.8299942</v>
      </c>
      <c r="W10" s="17">
        <f ca="1">IF(OR(INDIRECT(CONCATENATE("'2018-09'!W",TEXT(MATCH($C10,'2018-09'!$C$2:$C$100,0)+1,0)))="",INDIRECT(CONCATENATE("'2018-08'!W",TEXT(MATCH($C10,'2018-08'!$C$2:$C$100,0)+1,0)))="",AND(INDIRECT(CONCATENATE("'2018-09'!W",TEXT(MATCH($C10,'2018-09'!$C$2:$C$100,0)+1,0)))="",INDIRECT(CONCATENATE("'2018-08'!W",TEXT(MATCH($C10,'2018-08'!$C$2:$C$100,0)+1,0)))="")),"Н/Д",INDIRECT(CONCATENATE("'2018-09'!W",TEXT(MATCH($C10,'2018-09'!$C$2:$C$100,0)+1,0)))-INDIRECT(CONCATENATE("'2018-08'!W",TEXT(MATCH($C10,'2018-08'!$C$2:$C$100,0)+1,0))))</f>
        <v>76055849811.27002</v>
      </c>
    </row>
    <row r="11" spans="1:23" x14ac:dyDescent="0.25">
      <c r="A11" s="2" t="s">
        <v>22</v>
      </c>
      <c r="B11" s="2" t="s">
        <v>31</v>
      </c>
      <c r="C11" s="15">
        <v>64000000</v>
      </c>
      <c r="D11" s="2" t="s">
        <v>212</v>
      </c>
      <c r="E11" s="17">
        <f ca="1">IF(OR(INDIRECT(CONCATENATE("'2018-09'!E",TEXT(MATCH($C11,'2018-09'!$C$2:$C$100,0)+1,0)))="",INDIRECT(CONCATENATE("'2018-08'!E",TEXT(MATCH($C11,'2018-08'!$C$2:$C$100,0)+1,0)))="",AND(INDIRECT(CONCATENATE("'2018-09'!E",TEXT(MATCH($C11,'2018-09'!$C$2:$C$100,0)+1,0)))="",INDIRECT(CONCATENATE("'2018-08'!E",TEXT(MATCH($C11,'2018-08'!$C$2:$C$100,0)+1,0)))="")),"Н/Д",INDIRECT(CONCATENATE("'2018-09'!E",TEXT(MATCH($C11,'2018-09'!$C$2:$C$100,0)+1,0)))-INDIRECT(CONCATENATE("'2018-08'!E",TEXT(MATCH($C11,'2018-08'!$C$2:$C$100,0)+1,0))))</f>
        <v>11850650541.930008</v>
      </c>
      <c r="F11" s="17">
        <f ca="1">IF(OR(INDIRECT(CONCATENATE("'2018-09'!F",TEXT(MATCH($C11,'2018-09'!$C$2:$C$100,0)+1,0)))="",INDIRECT(CONCATENATE("'2018-08'!F",TEXT(MATCH($C11,'2018-08'!$C$2:$C$100,0)+1,0)))="",AND(INDIRECT(CONCATENATE("'2018-09'!F",TEXT(MATCH($C11,'2018-09'!$C$2:$C$100,0)+1,0)))="",INDIRECT(CONCATENATE("'2018-08'!F",TEXT(MATCH($C11,'2018-08'!$C$2:$C$100,0)+1,0)))="")),"Н/Д",INDIRECT(CONCATENATE("'2018-09'!F",TEXT(MATCH($C11,'2018-09'!$C$2:$C$100,0)+1,0)))-INDIRECT(CONCATENATE("'2018-08'!F",TEXT(MATCH($C11,'2018-08'!$C$2:$C$100,0)+1,0))))</f>
        <v>10165077710.959991</v>
      </c>
      <c r="G11" s="17">
        <f ca="1">IF(OR(INDIRECT(CONCATENATE("'2018-09'!G",TEXT(MATCH($C11,'2018-09'!$C$2:$C$100,0)+1,0)))="",INDIRECT(CONCATENATE("'2018-08'!G",TEXT(MATCH($C11,'2018-08'!$C$2:$C$100,0)+1,0)))="",AND(INDIRECT(CONCATENATE("'2018-09'!G",TEXT(MATCH($C11,'2018-09'!$C$2:$C$100,0)+1,0)))="",INDIRECT(CONCATENATE("'2018-08'!G",TEXT(MATCH($C11,'2018-08'!$C$2:$C$100,0)+1,0)))="")),"Н/Д",INDIRECT(CONCATENATE("'2018-09'!G",TEXT(MATCH($C11,'2018-09'!$C$2:$C$100,0)+1,0)))-INDIRECT(CONCATENATE("'2018-08'!G",TEXT(MATCH($C11,'2018-08'!$C$2:$C$100,0)+1,0))))</f>
        <v>1984676796.8600006</v>
      </c>
      <c r="H11" s="17">
        <f ca="1">IF(OR(INDIRECT(CONCATENATE("'2018-09'!H",TEXT(MATCH($C11,'2018-09'!$C$2:$C$100,0)+1,0)))="",INDIRECT(CONCATENATE("'2018-08'!H",TEXT(MATCH($C11,'2018-08'!$C$2:$C$100,0)+1,0)))="",AND(INDIRECT(CONCATENATE("'2018-09'!H",TEXT(MATCH($C11,'2018-09'!$C$2:$C$100,0)+1,0)))="",INDIRECT(CONCATENATE("'2018-08'!H",TEXT(MATCH($C11,'2018-08'!$C$2:$C$100,0)+1,0)))="")),"Н/Д",INDIRECT(CONCATENATE("'2018-09'!H",TEXT(MATCH($C11,'2018-09'!$C$2:$C$100,0)+1,0)))-INDIRECT(CONCATENATE("'2018-08'!H",TEXT(MATCH($C11,'2018-08'!$C$2:$C$100,0)+1,0))))</f>
        <v>2245641336.8199997</v>
      </c>
      <c r="I11" s="17">
        <f ca="1">IF(OR(INDIRECT(CONCATENATE("'2018-09'!I",TEXT(MATCH($C11,'2018-09'!$C$2:$C$100,0)+1,0)))="",INDIRECT(CONCATENATE("'2018-08'!I",TEXT(MATCH($C11,'2018-08'!$C$2:$C$100,0)+1,0)))="",AND(INDIRECT(CONCATENATE("'2018-09'!I",TEXT(MATCH($C11,'2018-09'!$C$2:$C$100,0)+1,0)))="",INDIRECT(CONCATENATE("'2018-08'!I",TEXT(MATCH($C11,'2018-08'!$C$2:$C$100,0)+1,0)))="")),"Н/Д",INDIRECT(CONCATENATE("'2018-09'!I",TEXT(MATCH($C11,'2018-09'!$C$2:$C$100,0)+1,0)))-INDIRECT(CONCATENATE("'2018-08'!I",TEXT(MATCH($C11,'2018-08'!$C$2:$C$100,0)+1,0))))</f>
        <v>144994790.43999994</v>
      </c>
      <c r="J11" s="17" t="str">
        <f ca="1">IF(OR(INDIRECT(CONCATENATE("'2018-09'!J",TEXT(MATCH($C11,'2018-09'!$C$2:$C$100,0)+1,0)))="",INDIRECT(CONCATENATE("'2018-08'!J",TEXT(MATCH($C11,'2018-08'!$C$2:$C$100,0)+1,0)))="",AND(INDIRECT(CONCATENATE("'2018-09'!J",TEXT(MATCH($C11,'2018-09'!$C$2:$C$100,0)+1,0)))="",INDIRECT(CONCATENATE("'2018-08'!J",TEXT(MATCH($C11,'2018-08'!$C$2:$C$100,0)+1,0)))="")),"Н/Д",INDIRECT(CONCATENATE("'2018-09'!J",TEXT(MATCH($C11,'2018-09'!$C$2:$C$100,0)+1,0)))-INDIRECT(CONCATENATE("'2018-08'!J",TEXT(MATCH($C11,'2018-08'!$C$2:$C$100,0)+1,0))))</f>
        <v>Н/Д</v>
      </c>
      <c r="K11" s="17">
        <f ca="1">IF(OR(INDIRECT(CONCATENATE("'2018-09'!K",TEXT(MATCH($C11,'2018-09'!$C$2:$C$100,0)+1,0)))="",INDIRECT(CONCATENATE("'2018-08'!K",TEXT(MATCH($C11,'2018-08'!$C$2:$C$100,0)+1,0)))="",AND(INDIRECT(CONCATENATE("'2018-09'!K",TEXT(MATCH($C11,'2018-09'!$C$2:$C$100,0)+1,0)))="",INDIRECT(CONCATENATE("'2018-08'!K",TEXT(MATCH($C11,'2018-08'!$C$2:$C$100,0)+1,0)))="")),"Н/Д",INDIRECT(CONCATENATE("'2018-09'!K",TEXT(MATCH($C11,'2018-09'!$C$2:$C$100,0)+1,0)))-INDIRECT(CONCATENATE("'2018-08'!K",TEXT(MATCH($C11,'2018-08'!$C$2:$C$100,0)+1,0))))</f>
        <v>111704053.57999992</v>
      </c>
      <c r="L11" s="17">
        <f ca="1">IF(OR(INDIRECT(CONCATENATE("'2018-09'!L",TEXT(MATCH($C11,'2018-09'!$C$2:$C$100,0)+1,0)))="",INDIRECT(CONCATENATE("'2018-08'!L",TEXT(MATCH($C11,'2018-08'!$C$2:$C$100,0)+1,0)))="",AND(INDIRECT(CONCATENATE("'2018-09'!L",TEXT(MATCH($C11,'2018-09'!$C$2:$C$100,0)+1,0)))="",INDIRECT(CONCATENATE("'2018-08'!L",TEXT(MATCH($C11,'2018-08'!$C$2:$C$100,0)+1,0)))="")),"Н/Д",INDIRECT(CONCATENATE("'2018-09'!L",TEXT(MATCH($C11,'2018-09'!$C$2:$C$100,0)+1,0)))-INDIRECT(CONCATENATE("'2018-08'!L",TEXT(MATCH($C11,'2018-08'!$C$2:$C$100,0)+1,0))))</f>
        <v>152120457.96000004</v>
      </c>
      <c r="M11" s="17">
        <f ca="1">IF(OR(INDIRECT(CONCATENATE("'2018-09'!M",TEXT(MATCH($C11,'2018-09'!$C$2:$C$100,0)+1,0)))="",INDIRECT(CONCATENATE("'2018-08'!M",TEXT(MATCH($C11,'2018-08'!$C$2:$C$100,0)+1,0)))="",AND(INDIRECT(CONCATENATE("'2018-09'!M",TEXT(MATCH($C11,'2018-09'!$C$2:$C$100,0)+1,0)))="",INDIRECT(CONCATENATE("'2018-08'!M",TEXT(MATCH($C11,'2018-08'!$C$2:$C$100,0)+1,0)))="")),"Н/Д",INDIRECT(CONCATENATE("'2018-09'!M",TEXT(MATCH($C11,'2018-09'!$C$2:$C$100,0)+1,0)))-INDIRECT(CONCATENATE("'2018-08'!M",TEXT(MATCH($C11,'2018-08'!$C$2:$C$100,0)+1,0))))</f>
        <v>295095566.77999997</v>
      </c>
      <c r="N11" s="17">
        <f ca="1">IF(OR(INDIRECT(CONCATENATE("'2018-09'!N",TEXT(MATCH($C11,'2018-09'!$C$2:$C$100,0)+1,0)))="",INDIRECT(CONCATENATE("'2018-08'!N",TEXT(MATCH($C11,'2018-08'!$C$2:$C$100,0)+1,0)))="",AND(INDIRECT(CONCATENATE("'2018-09'!N",TEXT(MATCH($C11,'2018-09'!$C$2:$C$100,0)+1,0)))="",INDIRECT(CONCATENATE("'2018-08'!N",TEXT(MATCH($C11,'2018-08'!$C$2:$C$100,0)+1,0)))="")),"Н/Д",INDIRECT(CONCATENATE("'2018-09'!N",TEXT(MATCH($C11,'2018-09'!$C$2:$C$100,0)+1,0)))-INDIRECT(CONCATENATE("'2018-08'!NE",TEXT(MATCH($C11,'2018-08'!$C$2:$C$100,0)+1,0))))</f>
        <v>160305641.13999999</v>
      </c>
      <c r="O11" s="17">
        <f ca="1">IF(OR(INDIRECT(CONCATENATE("'2018-09'!O",TEXT(MATCH($C11,'2018-09'!$C$2:$C$100,0)+1,0)))="",INDIRECT(CONCATENATE("'2018-08'!O",TEXT(MATCH($C11,'2018-08'!$C$2:$C$100,0)+1,0)))="",AND(INDIRECT(CONCATENATE("'2018-09'!O",TEXT(MATCH($C11,'2018-09'!$C$2:$C$100,0)+1,0)))="",INDIRECT(CONCATENATE("'2018-08'!O",TEXT(MATCH($C11,'2018-08'!$C$2:$C$100,0)+1,0)))="")),"Н/Д",INDIRECT(CONCATENATE("'2018-09'!O",TEXT(MATCH($C11,'2018-09'!$C$2:$C$100,0)+1,0)))-INDIRECT(CONCATENATE("'2018-08'!O",TEXT(MATCH($C11,'2018-08'!$C$2:$C$100,0)+1,0))))</f>
        <v>228408.74</v>
      </c>
      <c r="P11" s="17">
        <f ca="1">IF(OR(INDIRECT(CONCATENATE("'2018-09'!P",TEXT(MATCH($C11,'2018-09'!$C$2:$C$100,0)+1,0)))="",INDIRECT(CONCATENATE("'2018-08'!P",TEXT(MATCH($C11,'2018-08'!$C$2:$C$100,0)+1,0)))="",AND(INDIRECT(CONCATENATE("'2018-09'!P",TEXT(MATCH($C11,'2018-09'!$C$2:$C$100,0)+1,0)))="",INDIRECT(CONCATENATE("'2018-08'!P",TEXT(MATCH($C11,'2018-08'!$C$2:$C$100,0)+1,0)))="")),"Н/Д",INDIRECT(CONCATENATE("'2018-09'!P",TEXT(MATCH($C11,'2018-09'!$C$2:$C$100,0)+1,0)))-INDIRECT(CONCATENATE("'2018-08'!P",TEXT(MATCH($C11,'2018-08'!$C$2:$C$100,0)+1,0))))</f>
        <v>1126169715.4300001</v>
      </c>
      <c r="Q11" s="17">
        <f ca="1">IF(OR(INDIRECT(CONCATENATE("'2018-09'!Q",TEXT(MATCH($C11,'2018-09'!$C$2:$C$100,0)+1,0)))="",INDIRECT(CONCATENATE("'2018-08'!Q",TEXT(MATCH($C11,'2018-08'!$C$2:$C$100,0)+1,0)))="",AND(INDIRECT(CONCATENATE("'2018-09'!Q",TEXT(MATCH($C11,'2018-09'!$C$2:$C$100,0)+1,0)))="",INDIRECT(CONCATENATE("'2018-08'!Q",TEXT(MATCH($C11,'2018-08'!$C$2:$C$100,0)+1,0)))="")),"Н/Д",INDIRECT(CONCATENATE("'2018-09'!Q",TEXT(MATCH($C11,'2018-09'!$C$2:$C$100,0)+1,0)))-INDIRECT(CONCATENATE("'2018-08'!Q",TEXT(MATCH($C11,'2018-08'!$C$2:$C$100,0)+1,0))))</f>
        <v>5967605.1799999997</v>
      </c>
      <c r="R11" s="17">
        <f ca="1">IF(OR(INDIRECT(CONCATENATE("'2018-09'!R",TEXT(MATCH($C11,'2018-09'!$C$2:$C$100,0)+1,0)))="",INDIRECT(CONCATENATE("'2018-08'!R",TEXT(MATCH($C11,'2018-08'!$C$2:$C$100,0)+1,0)))="",AND(INDIRECT(CONCATENATE("'2018-09'!R",TEXT(MATCH($C11,'2018-09'!$C$2:$C$100,0)+1,0)))="",INDIRECT(CONCATENATE("'2018-08'!R",TEXT(MATCH($C11,'2018-08'!$C$2:$C$100,0)+1,0)))="")),"Н/Д",INDIRECT(CONCATENATE("'2018-09'!R",TEXT(MATCH($C11,'2018-09'!$C$2:$C$100,0)+1,0)))-INDIRECT(CONCATENATE("'2018-08'!R",TEXT(MATCH($C11,'2018-08'!$C$2:$C$100,0)+1,0))))</f>
        <v>3887622314.1300011</v>
      </c>
      <c r="S11" s="17">
        <f ca="1">IF(OR(INDIRECT(CONCATENATE("'2018-09'!S",TEXT(MATCH($C11,'2018-09'!$C$2:$C$100,0)+1,0)))="",INDIRECT(CONCATENATE("'2018-08'!S",TEXT(MATCH($C11,'2018-08'!$C$2:$C$100,0)+1,0)))="",AND(INDIRECT(CONCATENATE("'2018-09'!S",TEXT(MATCH($C11,'2018-09'!$C$2:$C$100,0)+1,0)))="",INDIRECT(CONCATENATE("'2018-08'!S",TEXT(MATCH($C11,'2018-08'!$C$2:$C$100,0)+1,0)))="")),"Н/Д",INDIRECT(CONCATENATE("'2018-09'!S",TEXT(MATCH($C11,'2018-09'!$C$2:$C$100,0)+1,0)))-INDIRECT(CONCATENATE("'2018-08'!S",TEXT(MATCH($C11,'2018-08'!$C$2:$C$100,0)+1,0))))</f>
        <v>5052</v>
      </c>
      <c r="T11" s="17">
        <f ca="1">IF(OR(INDIRECT(CONCATENATE("'2018-09'!T",TEXT(MATCH($C11,'2018-09'!$C$2:$C$100,0)+1,0)))="",INDIRECT(CONCATENATE("'2018-08'!T",TEXT(MATCH($C11,'2018-08'!$C$2:$C$100,0)+1,0)))="",AND(INDIRECT(CONCATENATE("'2018-09'!T",TEXT(MATCH($C11,'2018-09'!$C$2:$C$100,0)+1,0)))="",INDIRECT(CONCATENATE("'2018-08'!T",TEXT(MATCH($C11,'2018-08'!$C$2:$C$100,0)+1,0)))="")),"Н/Д",INDIRECT(CONCATENATE("'2018-09'!T",TEXT(MATCH($C11,'2018-09'!$C$2:$C$100,0)+1,0)))-INDIRECT(CONCATENATE("'2018-08'!T",TEXT(MATCH($C11,'2018-08'!$C$2:$C$100,0)+1,0))))</f>
        <v>105859213.21999997</v>
      </c>
      <c r="U11" s="17">
        <f ca="1">IF(OR(INDIRECT(CONCATENATE("'2018-09'!U",TEXT(MATCH($C11,'2018-09'!$C$2:$C$100,0)+1,0)))="",INDIRECT(CONCATENATE("'2018-08'!U",TEXT(MATCH($C11,'2018-08'!$C$2:$C$100,0)+1,0)))="",AND(INDIRECT(CONCATENATE("'2018-09'!U",TEXT(MATCH($C11,'2018-09'!$C$2:$C$100,0)+1,0)))="",INDIRECT(CONCATENATE("'2018-08'!U",TEXT(MATCH($C11,'2018-08'!$C$2:$C$100,0)+1,0)))="")),"Н/Д",INDIRECT(CONCATENATE("'2018-09'!U",TEXT(MATCH($C11,'2018-09'!$C$2:$C$100,0)+1,0)))-INDIRECT(CONCATENATE("'2018-08'!U",TEXT(MATCH($C11,'2018-08'!$C$2:$C$100,0)+1,0))))</f>
        <v>-1190211.9299999997</v>
      </c>
      <c r="V11" s="17">
        <f ca="1">IF(OR(INDIRECT(CONCATENATE("'2018-09'!V",TEXT(MATCH($C11,'2018-09'!$C$2:$C$100,0)+1,0)))="",INDIRECT(CONCATENATE("'2018-08'!V",TEXT(MATCH($C11,'2018-08'!$C$2:$C$100,0)+1,0)))="",AND(INDIRECT(CONCATENATE("'2018-09'!V",TEXT(MATCH($C11,'2018-09'!$C$2:$C$100,0)+1,0)))="",INDIRECT(CONCATENATE("'2018-08'!V",TEXT(MATCH($C11,'2018-08'!$C$2:$C$100,0)+1,0)))="")),"Н/Д",INDIRECT(CONCATENATE("'2018-09'!V",TEXT(MATCH($C11,'2018-09'!$C$2:$C$100,0)+1,0)))-INDIRECT(CONCATENATE("'2018-08'!V",TEXT(MATCH($C11,'2018-08'!$C$2:$C$100,0)+1,0))))</f>
        <v>1685572830.9699998</v>
      </c>
      <c r="W11" s="17">
        <f ca="1">IF(OR(INDIRECT(CONCATENATE("'2018-09'!W",TEXT(MATCH($C11,'2018-09'!$C$2:$C$100,0)+1,0)))="",INDIRECT(CONCATENATE("'2018-08'!W",TEXT(MATCH($C11,'2018-08'!$C$2:$C$100,0)+1,0)))="",AND(INDIRECT(CONCATENATE("'2018-09'!W",TEXT(MATCH($C11,'2018-09'!$C$2:$C$100,0)+1,0)))="",INDIRECT(CONCATENATE("'2018-08'!W",TEXT(MATCH($C11,'2018-08'!$C$2:$C$100,0)+1,0)))="")),"Н/Д",INDIRECT(CONCATENATE("'2018-09'!W",TEXT(MATCH($C11,'2018-09'!$C$2:$C$100,0)+1,0)))-INDIRECT(CONCATENATE("'2018-08'!W",TEXT(MATCH($C11,'2018-08'!$C$2:$C$100,0)+1,0))))</f>
        <v>33778103982.75</v>
      </c>
    </row>
    <row r="12" spans="1:23" x14ac:dyDescent="0.25">
      <c r="A12" s="2" t="s">
        <v>22</v>
      </c>
      <c r="B12" s="2" t="s">
        <v>32</v>
      </c>
      <c r="C12" s="15">
        <v>8000000</v>
      </c>
      <c r="D12" s="2" t="s">
        <v>212</v>
      </c>
      <c r="E12" s="17">
        <f ca="1">IF(OR(INDIRECT(CONCATENATE("'2018-09'!E",TEXT(MATCH($C12,'2018-09'!$C$2:$C$100,0)+1,0)))="",INDIRECT(CONCATENATE("'2018-08'!E",TEXT(MATCH($C12,'2018-08'!$C$2:$C$100,0)+1,0)))="",AND(INDIRECT(CONCATENATE("'2018-09'!E",TEXT(MATCH($C12,'2018-09'!$C$2:$C$100,0)+1,0)))="",INDIRECT(CONCATENATE("'2018-08'!E",TEXT(MATCH($C12,'2018-08'!$C$2:$C$100,0)+1,0)))="")),"Н/Д",INDIRECT(CONCATENATE("'2018-09'!E",TEXT(MATCH($C12,'2018-09'!$C$2:$C$100,0)+1,0)))-INDIRECT(CONCATENATE("'2018-08'!E",TEXT(MATCH($C12,'2018-08'!$C$2:$C$100,0)+1,0))))</f>
        <v>10215410102.929993</v>
      </c>
      <c r="F12" s="17">
        <f ca="1">IF(OR(INDIRECT(CONCATENATE("'2018-09'!F",TEXT(MATCH($C12,'2018-09'!$C$2:$C$100,0)+1,0)))="",INDIRECT(CONCATENATE("'2018-08'!F",TEXT(MATCH($C12,'2018-08'!$C$2:$C$100,0)+1,0)))="",AND(INDIRECT(CONCATENATE("'2018-09'!F",TEXT(MATCH($C12,'2018-09'!$C$2:$C$100,0)+1,0)))="",INDIRECT(CONCATENATE("'2018-08'!F",TEXT(MATCH($C12,'2018-08'!$C$2:$C$100,0)+1,0)))="")),"Н/Д",INDIRECT(CONCATENATE("'2018-09'!F",TEXT(MATCH($C12,'2018-09'!$C$2:$C$100,0)+1,0)))-INDIRECT(CONCATENATE("'2018-08'!F",TEXT(MATCH($C12,'2018-08'!$C$2:$C$100,0)+1,0))))</f>
        <v>6784923578.5500031</v>
      </c>
      <c r="G12" s="17">
        <f ca="1">IF(OR(INDIRECT(CONCATENATE("'2018-09'!G",TEXT(MATCH($C12,'2018-09'!$C$2:$C$100,0)+1,0)))="",INDIRECT(CONCATENATE("'2018-08'!G",TEXT(MATCH($C12,'2018-08'!$C$2:$C$100,0)+1,0)))="",AND(INDIRECT(CONCATENATE("'2018-09'!G",TEXT(MATCH($C12,'2018-09'!$C$2:$C$100,0)+1,0)))="",INDIRECT(CONCATENATE("'2018-08'!G",TEXT(MATCH($C12,'2018-08'!$C$2:$C$100,0)+1,0)))="")),"Н/Д",INDIRECT(CONCATENATE("'2018-09'!G",TEXT(MATCH($C12,'2018-09'!$C$2:$C$100,0)+1,0)))-INDIRECT(CONCATENATE("'2018-08'!G",TEXT(MATCH($C12,'2018-08'!$C$2:$C$100,0)+1,0))))</f>
        <v>765279527.70999908</v>
      </c>
      <c r="H12" s="17">
        <f ca="1">IF(OR(INDIRECT(CONCATENATE("'2018-09'!H",TEXT(MATCH($C12,'2018-09'!$C$2:$C$100,0)+1,0)))="",INDIRECT(CONCATENATE("'2018-08'!H",TEXT(MATCH($C12,'2018-08'!$C$2:$C$100,0)+1,0)))="",AND(INDIRECT(CONCATENATE("'2018-09'!H",TEXT(MATCH($C12,'2018-09'!$C$2:$C$100,0)+1,0)))="",INDIRECT(CONCATENATE("'2018-08'!H",TEXT(MATCH($C12,'2018-08'!$C$2:$C$100,0)+1,0)))="")),"Н/Д",INDIRECT(CONCATENATE("'2018-09'!H",TEXT(MATCH($C12,'2018-09'!$C$2:$C$100,0)+1,0)))-INDIRECT(CONCATENATE("'2018-08'!H",TEXT(MATCH($C12,'2018-08'!$C$2:$C$100,0)+1,0))))</f>
        <v>3200553897.1100006</v>
      </c>
      <c r="I12" s="17">
        <f ca="1">IF(OR(INDIRECT(CONCATENATE("'2018-09'!I",TEXT(MATCH($C12,'2018-09'!$C$2:$C$100,0)+1,0)))="",INDIRECT(CONCATENATE("'2018-08'!I",TEXT(MATCH($C12,'2018-08'!$C$2:$C$100,0)+1,0)))="",AND(INDIRECT(CONCATENATE("'2018-09'!I",TEXT(MATCH($C12,'2018-09'!$C$2:$C$100,0)+1,0)))="",INDIRECT(CONCATENATE("'2018-08'!I",TEXT(MATCH($C12,'2018-08'!$C$2:$C$100,0)+1,0)))="")),"Н/Д",INDIRECT(CONCATENATE("'2018-09'!I",TEXT(MATCH($C12,'2018-09'!$C$2:$C$100,0)+1,0)))-INDIRECT(CONCATENATE("'2018-08'!I",TEXT(MATCH($C12,'2018-08'!$C$2:$C$100,0)+1,0))))</f>
        <v>831362178.13999939</v>
      </c>
      <c r="J12" s="17" t="str">
        <f ca="1">IF(OR(INDIRECT(CONCATENATE("'2018-09'!J",TEXT(MATCH($C12,'2018-09'!$C$2:$C$100,0)+1,0)))="",INDIRECT(CONCATENATE("'2018-08'!J",TEXT(MATCH($C12,'2018-08'!$C$2:$C$100,0)+1,0)))="",AND(INDIRECT(CONCATENATE("'2018-09'!J",TEXT(MATCH($C12,'2018-09'!$C$2:$C$100,0)+1,0)))="",INDIRECT(CONCATENATE("'2018-08'!J",TEXT(MATCH($C12,'2018-08'!$C$2:$C$100,0)+1,0)))="")),"Н/Д",INDIRECT(CONCATENATE("'2018-09'!J",TEXT(MATCH($C12,'2018-09'!$C$2:$C$100,0)+1,0)))-INDIRECT(CONCATENATE("'2018-08'!J",TEXT(MATCH($C12,'2018-08'!$C$2:$C$100,0)+1,0))))</f>
        <v>Н/Д</v>
      </c>
      <c r="K12" s="17">
        <f ca="1">IF(OR(INDIRECT(CONCATENATE("'2018-09'!K",TEXT(MATCH($C12,'2018-09'!$C$2:$C$100,0)+1,0)))="",INDIRECT(CONCATENATE("'2018-08'!K",TEXT(MATCH($C12,'2018-08'!$C$2:$C$100,0)+1,0)))="",AND(INDIRECT(CONCATENATE("'2018-09'!K",TEXT(MATCH($C12,'2018-09'!$C$2:$C$100,0)+1,0)))="",INDIRECT(CONCATENATE("'2018-08'!K",TEXT(MATCH($C12,'2018-08'!$C$2:$C$100,0)+1,0)))="")),"Н/Д",INDIRECT(CONCATENATE("'2018-09'!K",TEXT(MATCH($C12,'2018-09'!$C$2:$C$100,0)+1,0)))-INDIRECT(CONCATENATE("'2018-08'!K",TEXT(MATCH($C12,'2018-08'!$C$2:$C$100,0)+1,0))))</f>
        <v>158262032.90999985</v>
      </c>
      <c r="L12" s="17">
        <f ca="1">IF(OR(INDIRECT(CONCATENATE("'2018-09'!L",TEXT(MATCH($C12,'2018-09'!$C$2:$C$100,0)+1,0)))="",INDIRECT(CONCATENATE("'2018-08'!L",TEXT(MATCH($C12,'2018-08'!$C$2:$C$100,0)+1,0)))="",AND(INDIRECT(CONCATENATE("'2018-09'!L",TEXT(MATCH($C12,'2018-09'!$C$2:$C$100,0)+1,0)))="",INDIRECT(CONCATENATE("'2018-08'!L",TEXT(MATCH($C12,'2018-08'!$C$2:$C$100,0)+1,0)))="")),"Н/Д",INDIRECT(CONCATENATE("'2018-09'!L",TEXT(MATCH($C12,'2018-09'!$C$2:$C$100,0)+1,0)))-INDIRECT(CONCATENATE("'2018-08'!L",TEXT(MATCH($C12,'2018-08'!$C$2:$C$100,0)+1,0))))</f>
        <v>1132771508.6200008</v>
      </c>
      <c r="M12" s="17">
        <f ca="1">IF(OR(INDIRECT(CONCATENATE("'2018-09'!M",TEXT(MATCH($C12,'2018-09'!$C$2:$C$100,0)+1,0)))="",INDIRECT(CONCATENATE("'2018-08'!M",TEXT(MATCH($C12,'2018-08'!$C$2:$C$100,0)+1,0)))="",AND(INDIRECT(CONCATENATE("'2018-09'!M",TEXT(MATCH($C12,'2018-09'!$C$2:$C$100,0)+1,0)))="",INDIRECT(CONCATENATE("'2018-08'!M",TEXT(MATCH($C12,'2018-08'!$C$2:$C$100,0)+1,0)))="")),"Н/Д",INDIRECT(CONCATENATE("'2018-09'!M",TEXT(MATCH($C12,'2018-09'!$C$2:$C$100,0)+1,0)))-INDIRECT(CONCATENATE("'2018-08'!M",TEXT(MATCH($C12,'2018-08'!$C$2:$C$100,0)+1,0))))</f>
        <v>265774690.57000005</v>
      </c>
      <c r="N12" s="17">
        <f ca="1">IF(OR(INDIRECT(CONCATENATE("'2018-09'!N",TEXT(MATCH($C12,'2018-09'!$C$2:$C$100,0)+1,0)))="",INDIRECT(CONCATENATE("'2018-08'!N",TEXT(MATCH($C12,'2018-08'!$C$2:$C$100,0)+1,0)))="",AND(INDIRECT(CONCATENATE("'2018-09'!N",TEXT(MATCH($C12,'2018-09'!$C$2:$C$100,0)+1,0)))="",INDIRECT(CONCATENATE("'2018-08'!N",TEXT(MATCH($C12,'2018-08'!$C$2:$C$100,0)+1,0)))="")),"Н/Д",INDIRECT(CONCATENATE("'2018-09'!N",TEXT(MATCH($C12,'2018-09'!$C$2:$C$100,0)+1,0)))-INDIRECT(CONCATENATE("'2018-08'!NE",TEXT(MATCH($C12,'2018-08'!$C$2:$C$100,0)+1,0))))</f>
        <v>347773947.79000002</v>
      </c>
      <c r="O12" s="17">
        <f ca="1">IF(OR(INDIRECT(CONCATENATE("'2018-09'!O",TEXT(MATCH($C12,'2018-09'!$C$2:$C$100,0)+1,0)))="",INDIRECT(CONCATENATE("'2018-08'!O",TEXT(MATCH($C12,'2018-08'!$C$2:$C$100,0)+1,0)))="",AND(INDIRECT(CONCATENATE("'2018-09'!O",TEXT(MATCH($C12,'2018-09'!$C$2:$C$100,0)+1,0)))="",INDIRECT(CONCATENATE("'2018-08'!O",TEXT(MATCH($C12,'2018-08'!$C$2:$C$100,0)+1,0)))="")),"Н/Д",INDIRECT(CONCATENATE("'2018-09'!O",TEXT(MATCH($C12,'2018-09'!$C$2:$C$100,0)+1,0)))-INDIRECT(CONCATENATE("'2018-08'!O",TEXT(MATCH($C12,'2018-08'!$C$2:$C$100,0)+1,0))))</f>
        <v>-399.25999999999476</v>
      </c>
      <c r="P12" s="17">
        <f ca="1">IF(OR(INDIRECT(CONCATENATE("'2018-09'!P",TEXT(MATCH($C12,'2018-09'!$C$2:$C$100,0)+1,0)))="",INDIRECT(CONCATENATE("'2018-08'!P",TEXT(MATCH($C12,'2018-08'!$C$2:$C$100,0)+1,0)))="",AND(INDIRECT(CONCATENATE("'2018-09'!P",TEXT(MATCH($C12,'2018-09'!$C$2:$C$100,0)+1,0)))="",INDIRECT(CONCATENATE("'2018-08'!P",TEXT(MATCH($C12,'2018-08'!$C$2:$C$100,0)+1,0)))="")),"Н/Д",INDIRECT(CONCATENATE("'2018-09'!P",TEXT(MATCH($C12,'2018-09'!$C$2:$C$100,0)+1,0)))-INDIRECT(CONCATENATE("'2018-08'!P",TEXT(MATCH($C12,'2018-08'!$C$2:$C$100,0)+1,0))))</f>
        <v>203560374.67999983</v>
      </c>
      <c r="Q12" s="17">
        <f ca="1">IF(OR(INDIRECT(CONCATENATE("'2018-09'!Q",TEXT(MATCH($C12,'2018-09'!$C$2:$C$100,0)+1,0)))="",INDIRECT(CONCATENATE("'2018-08'!Q",TEXT(MATCH($C12,'2018-08'!$C$2:$C$100,0)+1,0)))="",AND(INDIRECT(CONCATENATE("'2018-09'!Q",TEXT(MATCH($C12,'2018-09'!$C$2:$C$100,0)+1,0)))="",INDIRECT(CONCATENATE("'2018-08'!Q",TEXT(MATCH($C12,'2018-08'!$C$2:$C$100,0)+1,0)))="")),"Н/Д",INDIRECT(CONCATENATE("'2018-09'!Q",TEXT(MATCH($C12,'2018-09'!$C$2:$C$100,0)+1,0)))-INDIRECT(CONCATENATE("'2018-08'!Q",TEXT(MATCH($C12,'2018-08'!$C$2:$C$100,0)+1,0))))</f>
        <v>56868976.790000021</v>
      </c>
      <c r="R12" s="17">
        <f ca="1">IF(OR(INDIRECT(CONCATENATE("'2018-09'!R",TEXT(MATCH($C12,'2018-09'!$C$2:$C$100,0)+1,0)))="",INDIRECT(CONCATENATE("'2018-08'!R",TEXT(MATCH($C12,'2018-08'!$C$2:$C$100,0)+1,0)))="",AND(INDIRECT(CONCATENATE("'2018-09'!R",TEXT(MATCH($C12,'2018-09'!$C$2:$C$100,0)+1,0)))="",INDIRECT(CONCATENATE("'2018-08'!R",TEXT(MATCH($C12,'2018-08'!$C$2:$C$100,0)+1,0)))="")),"Н/Д",INDIRECT(CONCATENATE("'2018-09'!R",TEXT(MATCH($C12,'2018-09'!$C$2:$C$100,0)+1,0)))-INDIRECT(CONCATENATE("'2018-08'!R",TEXT(MATCH($C12,'2018-08'!$C$2:$C$100,0)+1,0))))</f>
        <v>24690558.079999983</v>
      </c>
      <c r="S12" s="17">
        <f ca="1">IF(OR(INDIRECT(CONCATENATE("'2018-09'!S",TEXT(MATCH($C12,'2018-09'!$C$2:$C$100,0)+1,0)))="",INDIRECT(CONCATENATE("'2018-08'!S",TEXT(MATCH($C12,'2018-08'!$C$2:$C$100,0)+1,0)))="",AND(INDIRECT(CONCATENATE("'2018-09'!S",TEXT(MATCH($C12,'2018-09'!$C$2:$C$100,0)+1,0)))="",INDIRECT(CONCATENATE("'2018-08'!S",TEXT(MATCH($C12,'2018-08'!$C$2:$C$100,0)+1,0)))="")),"Н/Д",INDIRECT(CONCATENATE("'2018-09'!S",TEXT(MATCH($C12,'2018-09'!$C$2:$C$100,0)+1,0)))-INDIRECT(CONCATENATE("'2018-08'!S",TEXT(MATCH($C12,'2018-08'!$C$2:$C$100,0)+1,0))))</f>
        <v>424592.5</v>
      </c>
      <c r="T12" s="17">
        <f ca="1">IF(OR(INDIRECT(CONCATENATE("'2018-09'!T",TEXT(MATCH($C12,'2018-09'!$C$2:$C$100,0)+1,0)))="",INDIRECT(CONCATENATE("'2018-08'!T",TEXT(MATCH($C12,'2018-08'!$C$2:$C$100,0)+1,0)))="",AND(INDIRECT(CONCATENATE("'2018-09'!T",TEXT(MATCH($C12,'2018-09'!$C$2:$C$100,0)+1,0)))="",INDIRECT(CONCATENATE("'2018-08'!T",TEXT(MATCH($C12,'2018-08'!$C$2:$C$100,0)+1,0)))="")),"Н/Д",INDIRECT(CONCATENATE("'2018-09'!T",TEXT(MATCH($C12,'2018-09'!$C$2:$C$100,0)+1,0)))-INDIRECT(CONCATENATE("'2018-08'!T",TEXT(MATCH($C12,'2018-08'!$C$2:$C$100,0)+1,0))))</f>
        <v>72876731.199999928</v>
      </c>
      <c r="U12" s="17">
        <f ca="1">IF(OR(INDIRECT(CONCATENATE("'2018-09'!U",TEXT(MATCH($C12,'2018-09'!$C$2:$C$100,0)+1,0)))="",INDIRECT(CONCATENATE("'2018-08'!U",TEXT(MATCH($C12,'2018-08'!$C$2:$C$100,0)+1,0)))="",AND(INDIRECT(CONCATENATE("'2018-09'!U",TEXT(MATCH($C12,'2018-09'!$C$2:$C$100,0)+1,0)))="",INDIRECT(CONCATENATE("'2018-08'!U",TEXT(MATCH($C12,'2018-08'!$C$2:$C$100,0)+1,0)))="")),"Н/Д",INDIRECT(CONCATENATE("'2018-09'!U",TEXT(MATCH($C12,'2018-09'!$C$2:$C$100,0)+1,0)))-INDIRECT(CONCATENATE("'2018-08'!U",TEXT(MATCH($C12,'2018-08'!$C$2:$C$100,0)+1,0))))</f>
        <v>6708842.799999997</v>
      </c>
      <c r="V12" s="17">
        <f ca="1">IF(OR(INDIRECT(CONCATENATE("'2018-09'!V",TEXT(MATCH($C12,'2018-09'!$C$2:$C$100,0)+1,0)))="",INDIRECT(CONCATENATE("'2018-08'!V",TEXT(MATCH($C12,'2018-08'!$C$2:$C$100,0)+1,0)))="",AND(INDIRECT(CONCATENATE("'2018-09'!V",TEXT(MATCH($C12,'2018-09'!$C$2:$C$100,0)+1,0)))="",INDIRECT(CONCATENATE("'2018-08'!V",TEXT(MATCH($C12,'2018-08'!$C$2:$C$100,0)+1,0)))="")),"Н/Д",INDIRECT(CONCATENATE("'2018-09'!V",TEXT(MATCH($C12,'2018-09'!$C$2:$C$100,0)+1,0)))-INDIRECT(CONCATENATE("'2018-08'!V",TEXT(MATCH($C12,'2018-08'!$C$2:$C$100,0)+1,0))))</f>
        <v>3430486524.3800011</v>
      </c>
      <c r="W12" s="17">
        <f ca="1">IF(OR(INDIRECT(CONCATENATE("'2018-09'!W",TEXT(MATCH($C12,'2018-09'!$C$2:$C$100,0)+1,0)))="",INDIRECT(CONCATENATE("'2018-08'!W",TEXT(MATCH($C12,'2018-08'!$C$2:$C$100,0)+1,0)))="",AND(INDIRECT(CONCATENATE("'2018-09'!W",TEXT(MATCH($C12,'2018-09'!$C$2:$C$100,0)+1,0)))="",INDIRECT(CONCATENATE("'2018-08'!W",TEXT(MATCH($C12,'2018-08'!$C$2:$C$100,0)+1,0)))="")),"Н/Д",INDIRECT(CONCATENATE("'2018-09'!W",TEXT(MATCH($C12,'2018-09'!$C$2:$C$100,0)+1,0)))-INDIRECT(CONCATENATE("'2018-08'!W",TEXT(MATCH($C12,'2018-08'!$C$2:$C$100,0)+1,0))))</f>
        <v>27191485347.579987</v>
      </c>
    </row>
    <row r="13" spans="1:23" x14ac:dyDescent="0.25">
      <c r="A13" s="2" t="s">
        <v>22</v>
      </c>
      <c r="B13" s="2" t="s">
        <v>33</v>
      </c>
      <c r="C13" s="15">
        <v>77000000</v>
      </c>
      <c r="D13" s="2" t="s">
        <v>212</v>
      </c>
      <c r="E13" s="17">
        <f ca="1">IF(OR(INDIRECT(CONCATENATE("'2018-09'!E",TEXT(MATCH($C13,'2018-09'!$C$2:$C$100,0)+1,0)))="",INDIRECT(CONCATENATE("'2018-08'!E",TEXT(MATCH($C13,'2018-08'!$C$2:$C$100,0)+1,0)))="",AND(INDIRECT(CONCATENATE("'2018-09'!E",TEXT(MATCH($C13,'2018-09'!$C$2:$C$100,0)+1,0)))="",INDIRECT(CONCATENATE("'2018-08'!E",TEXT(MATCH($C13,'2018-08'!$C$2:$C$100,0)+1,0)))="")),"Н/Д",INDIRECT(CONCATENATE("'2018-09'!E",TEXT(MATCH($C13,'2018-09'!$C$2:$C$100,0)+1,0)))-INDIRECT(CONCATENATE("'2018-08'!E",TEXT(MATCH($C13,'2018-08'!$C$2:$C$100,0)+1,0))))</f>
        <v>2770615520.6200027</v>
      </c>
      <c r="F13" s="17">
        <f ca="1">IF(OR(INDIRECT(CONCATENATE("'2018-09'!F",TEXT(MATCH($C13,'2018-09'!$C$2:$C$100,0)+1,0)))="",INDIRECT(CONCATENATE("'2018-08'!F",TEXT(MATCH($C13,'2018-08'!$C$2:$C$100,0)+1,0)))="",AND(INDIRECT(CONCATENATE("'2018-09'!F",TEXT(MATCH($C13,'2018-09'!$C$2:$C$100,0)+1,0)))="",INDIRECT(CONCATENATE("'2018-08'!F",TEXT(MATCH($C13,'2018-08'!$C$2:$C$100,0)+1,0)))="")),"Н/Д",INDIRECT(CONCATENATE("'2018-09'!F",TEXT(MATCH($C13,'2018-09'!$C$2:$C$100,0)+1,0)))-INDIRECT(CONCATENATE("'2018-08'!F",TEXT(MATCH($C13,'2018-08'!$C$2:$C$100,0)+1,0))))</f>
        <v>1150981898.75</v>
      </c>
      <c r="G13" s="17">
        <f ca="1">IF(OR(INDIRECT(CONCATENATE("'2018-09'!G",TEXT(MATCH($C13,'2018-09'!$C$2:$C$100,0)+1,0)))="",INDIRECT(CONCATENATE("'2018-08'!G",TEXT(MATCH($C13,'2018-08'!$C$2:$C$100,0)+1,0)))="",AND(INDIRECT(CONCATENATE("'2018-09'!G",TEXT(MATCH($C13,'2018-09'!$C$2:$C$100,0)+1,0)))="",INDIRECT(CONCATENATE("'2018-08'!G",TEXT(MATCH($C13,'2018-08'!$C$2:$C$100,0)+1,0)))="")),"Н/Д",INDIRECT(CONCATENATE("'2018-09'!G",TEXT(MATCH($C13,'2018-09'!$C$2:$C$100,0)+1,0)))-INDIRECT(CONCATENATE("'2018-08'!G",TEXT(MATCH($C13,'2018-08'!$C$2:$C$100,0)+1,0))))</f>
        <v>388380698.32999992</v>
      </c>
      <c r="H13" s="17">
        <f ca="1">IF(OR(INDIRECT(CONCATENATE("'2018-09'!H",TEXT(MATCH($C13,'2018-09'!$C$2:$C$100,0)+1,0)))="",INDIRECT(CONCATENATE("'2018-08'!H",TEXT(MATCH($C13,'2018-08'!$C$2:$C$100,0)+1,0)))="",AND(INDIRECT(CONCATENATE("'2018-09'!H",TEXT(MATCH($C13,'2018-09'!$C$2:$C$100,0)+1,0)))="",INDIRECT(CONCATENATE("'2018-08'!H",TEXT(MATCH($C13,'2018-08'!$C$2:$C$100,0)+1,0)))="")),"Н/Д",INDIRECT(CONCATENATE("'2018-09'!H",TEXT(MATCH($C13,'2018-09'!$C$2:$C$100,0)+1,0)))-INDIRECT(CONCATENATE("'2018-08'!H",TEXT(MATCH($C13,'2018-08'!$C$2:$C$100,0)+1,0))))</f>
        <v>378072422.3499999</v>
      </c>
      <c r="I13" s="17">
        <f ca="1">IF(OR(INDIRECT(CONCATENATE("'2018-09'!I",TEXT(MATCH($C13,'2018-09'!$C$2:$C$100,0)+1,0)))="",INDIRECT(CONCATENATE("'2018-08'!I",TEXT(MATCH($C13,'2018-08'!$C$2:$C$100,0)+1,0)))="",AND(INDIRECT(CONCATENATE("'2018-09'!I",TEXT(MATCH($C13,'2018-09'!$C$2:$C$100,0)+1,0)))="",INDIRECT(CONCATENATE("'2018-08'!I",TEXT(MATCH($C13,'2018-08'!$C$2:$C$100,0)+1,0)))="")),"Н/Д",INDIRECT(CONCATENATE("'2018-09'!I",TEXT(MATCH($C13,'2018-09'!$C$2:$C$100,0)+1,0)))-INDIRECT(CONCATENATE("'2018-08'!I",TEXT(MATCH($C13,'2018-08'!$C$2:$C$100,0)+1,0))))</f>
        <v>21080902.489999995</v>
      </c>
      <c r="J13" s="17" t="str">
        <f ca="1">IF(OR(INDIRECT(CONCATENATE("'2018-09'!J",TEXT(MATCH($C13,'2018-09'!$C$2:$C$100,0)+1,0)))="",INDIRECT(CONCATENATE("'2018-08'!J",TEXT(MATCH($C13,'2018-08'!$C$2:$C$100,0)+1,0)))="",AND(INDIRECT(CONCATENATE("'2018-09'!J",TEXT(MATCH($C13,'2018-09'!$C$2:$C$100,0)+1,0)))="",INDIRECT(CONCATENATE("'2018-08'!J",TEXT(MATCH($C13,'2018-08'!$C$2:$C$100,0)+1,0)))="")),"Н/Д",INDIRECT(CONCATENATE("'2018-09'!J",TEXT(MATCH($C13,'2018-09'!$C$2:$C$100,0)+1,0)))-INDIRECT(CONCATENATE("'2018-08'!J",TEXT(MATCH($C13,'2018-08'!$C$2:$C$100,0)+1,0))))</f>
        <v>Н/Д</v>
      </c>
      <c r="K13" s="17">
        <f ca="1">IF(OR(INDIRECT(CONCATENATE("'2018-09'!K",TEXT(MATCH($C13,'2018-09'!$C$2:$C$100,0)+1,0)))="",INDIRECT(CONCATENATE("'2018-08'!K",TEXT(MATCH($C13,'2018-08'!$C$2:$C$100,0)+1,0)))="",AND(INDIRECT(CONCATENATE("'2018-09'!K",TEXT(MATCH($C13,'2018-09'!$C$2:$C$100,0)+1,0)))="",INDIRECT(CONCATENATE("'2018-08'!K",TEXT(MATCH($C13,'2018-08'!$C$2:$C$100,0)+1,0)))="")),"Н/Д",INDIRECT(CONCATENATE("'2018-09'!K",TEXT(MATCH($C13,'2018-09'!$C$2:$C$100,0)+1,0)))-INDIRECT(CONCATENATE("'2018-08'!K",TEXT(MATCH($C13,'2018-08'!$C$2:$C$100,0)+1,0))))</f>
        <v>2652924.2099999934</v>
      </c>
      <c r="L13" s="17">
        <f ca="1">IF(OR(INDIRECT(CONCATENATE("'2018-09'!L",TEXT(MATCH($C13,'2018-09'!$C$2:$C$100,0)+1,0)))="",INDIRECT(CONCATENATE("'2018-08'!L",TEXT(MATCH($C13,'2018-08'!$C$2:$C$100,0)+1,0)))="",AND(INDIRECT(CONCATENATE("'2018-09'!L",TEXT(MATCH($C13,'2018-09'!$C$2:$C$100,0)+1,0)))="",INDIRECT(CONCATENATE("'2018-08'!L",TEXT(MATCH($C13,'2018-08'!$C$2:$C$100,0)+1,0)))="")),"Н/Д",INDIRECT(CONCATENATE("'2018-09'!L",TEXT(MATCH($C13,'2018-09'!$C$2:$C$100,0)+1,0)))-INDIRECT(CONCATENATE("'2018-08'!L",TEXT(MATCH($C13,'2018-08'!$C$2:$C$100,0)+1,0))))</f>
        <v>106923235.56999993</v>
      </c>
      <c r="M13" s="17">
        <f ca="1">IF(OR(INDIRECT(CONCATENATE("'2018-09'!M",TEXT(MATCH($C13,'2018-09'!$C$2:$C$100,0)+1,0)))="",INDIRECT(CONCATENATE("'2018-08'!M",TEXT(MATCH($C13,'2018-08'!$C$2:$C$100,0)+1,0)))="",AND(INDIRECT(CONCATENATE("'2018-09'!M",TEXT(MATCH($C13,'2018-09'!$C$2:$C$100,0)+1,0)))="",INDIRECT(CONCATENATE("'2018-08'!M",TEXT(MATCH($C13,'2018-08'!$C$2:$C$100,0)+1,0)))="")),"Н/Д",INDIRECT(CONCATENATE("'2018-09'!M",TEXT(MATCH($C13,'2018-09'!$C$2:$C$100,0)+1,0)))-INDIRECT(CONCATENATE("'2018-08'!M",TEXT(MATCH($C13,'2018-08'!$C$2:$C$100,0)+1,0))))</f>
        <v>230956120.38</v>
      </c>
      <c r="N13" s="17">
        <f ca="1">IF(OR(INDIRECT(CONCATENATE("'2018-09'!N",TEXT(MATCH($C13,'2018-09'!$C$2:$C$100,0)+1,0)))="",INDIRECT(CONCATENATE("'2018-08'!N",TEXT(MATCH($C13,'2018-08'!$C$2:$C$100,0)+1,0)))="",AND(INDIRECT(CONCATENATE("'2018-09'!N",TEXT(MATCH($C13,'2018-09'!$C$2:$C$100,0)+1,0)))="",INDIRECT(CONCATENATE("'2018-08'!N",TEXT(MATCH($C13,'2018-08'!$C$2:$C$100,0)+1,0)))="")),"Н/Д",INDIRECT(CONCATENATE("'2018-09'!N",TEXT(MATCH($C13,'2018-09'!$C$2:$C$100,0)+1,0)))-INDIRECT(CONCATENATE("'2018-08'!NE",TEXT(MATCH($C13,'2018-08'!$C$2:$C$100,0)+1,0))))</f>
        <v>9904526.3499999996</v>
      </c>
      <c r="O13" s="17">
        <f ca="1">IF(OR(INDIRECT(CONCATENATE("'2018-09'!O",TEXT(MATCH($C13,'2018-09'!$C$2:$C$100,0)+1,0)))="",INDIRECT(CONCATENATE("'2018-08'!O",TEXT(MATCH($C13,'2018-08'!$C$2:$C$100,0)+1,0)))="",AND(INDIRECT(CONCATENATE("'2018-09'!O",TEXT(MATCH($C13,'2018-09'!$C$2:$C$100,0)+1,0)))="",INDIRECT(CONCATENATE("'2018-08'!O",TEXT(MATCH($C13,'2018-08'!$C$2:$C$100,0)+1,0)))="")),"Н/Д",INDIRECT(CONCATENATE("'2018-09'!O",TEXT(MATCH($C13,'2018-09'!$C$2:$C$100,0)+1,0)))-INDIRECT(CONCATENATE("'2018-08'!O",TEXT(MATCH($C13,'2018-08'!$C$2:$C$100,0)+1,0))))</f>
        <v>0</v>
      </c>
      <c r="P13" s="17">
        <f ca="1">IF(OR(INDIRECT(CONCATENATE("'2018-09'!P",TEXT(MATCH($C13,'2018-09'!$C$2:$C$100,0)+1,0)))="",INDIRECT(CONCATENATE("'2018-08'!P",TEXT(MATCH($C13,'2018-08'!$C$2:$C$100,0)+1,0)))="",AND(INDIRECT(CONCATENATE("'2018-09'!P",TEXT(MATCH($C13,'2018-09'!$C$2:$C$100,0)+1,0)))="",INDIRECT(CONCATENATE("'2018-08'!P",TEXT(MATCH($C13,'2018-08'!$C$2:$C$100,0)+1,0)))="")),"Н/Д",INDIRECT(CONCATENATE("'2018-09'!P",TEXT(MATCH($C13,'2018-09'!$C$2:$C$100,0)+1,0)))-INDIRECT(CONCATENATE("'2018-08'!P",TEXT(MATCH($C13,'2018-08'!$C$2:$C$100,0)+1,0))))</f>
        <v>16611287.780000001</v>
      </c>
      <c r="Q13" s="17">
        <f ca="1">IF(OR(INDIRECT(CONCATENATE("'2018-09'!Q",TEXT(MATCH($C13,'2018-09'!$C$2:$C$100,0)+1,0)))="",INDIRECT(CONCATENATE("'2018-08'!Q",TEXT(MATCH($C13,'2018-08'!$C$2:$C$100,0)+1,0)))="",AND(INDIRECT(CONCATENATE("'2018-09'!Q",TEXT(MATCH($C13,'2018-09'!$C$2:$C$100,0)+1,0)))="",INDIRECT(CONCATENATE("'2018-08'!Q",TEXT(MATCH($C13,'2018-08'!$C$2:$C$100,0)+1,0)))="")),"Н/Д",INDIRECT(CONCATENATE("'2018-09'!Q",TEXT(MATCH($C13,'2018-09'!$C$2:$C$100,0)+1,0)))-INDIRECT(CONCATENATE("'2018-08'!Q",TEXT(MATCH($C13,'2018-08'!$C$2:$C$100,0)+1,0))))</f>
        <v>1928875.7100000009</v>
      </c>
      <c r="R13" s="17">
        <f ca="1">IF(OR(INDIRECT(CONCATENATE("'2018-09'!R",TEXT(MATCH($C13,'2018-09'!$C$2:$C$100,0)+1,0)))="",INDIRECT(CONCATENATE("'2018-08'!R",TEXT(MATCH($C13,'2018-08'!$C$2:$C$100,0)+1,0)))="",AND(INDIRECT(CONCATENATE("'2018-09'!R",TEXT(MATCH($C13,'2018-09'!$C$2:$C$100,0)+1,0)))="",INDIRECT(CONCATENATE("'2018-08'!R",TEXT(MATCH($C13,'2018-08'!$C$2:$C$100,0)+1,0)))="")),"Н/Д",INDIRECT(CONCATENATE("'2018-09'!R",TEXT(MATCH($C13,'2018-09'!$C$2:$C$100,0)+1,0)))-INDIRECT(CONCATENATE("'2018-08'!R",TEXT(MATCH($C13,'2018-08'!$C$2:$C$100,0)+1,0))))</f>
        <v>1460855.3999999985</v>
      </c>
      <c r="S13" s="17" t="str">
        <f ca="1">IF(OR(INDIRECT(CONCATENATE("'2018-09'!S",TEXT(MATCH($C13,'2018-09'!$C$2:$C$100,0)+1,0)))="",INDIRECT(CONCATENATE("'2018-08'!S",TEXT(MATCH($C13,'2018-08'!$C$2:$C$100,0)+1,0)))="",AND(INDIRECT(CONCATENATE("'2018-09'!S",TEXT(MATCH($C13,'2018-09'!$C$2:$C$100,0)+1,0)))="",INDIRECT(CONCATENATE("'2018-08'!S",TEXT(MATCH($C13,'2018-08'!$C$2:$C$100,0)+1,0)))="")),"Н/Д",INDIRECT(CONCATENATE("'2018-09'!S",TEXT(MATCH($C13,'2018-09'!$C$2:$C$100,0)+1,0)))-INDIRECT(CONCATENATE("'2018-08'!S",TEXT(MATCH($C13,'2018-08'!$C$2:$C$100,0)+1,0))))</f>
        <v>Н/Д</v>
      </c>
      <c r="T13" s="17">
        <f ca="1">IF(OR(INDIRECT(CONCATENATE("'2018-09'!T",TEXT(MATCH($C13,'2018-09'!$C$2:$C$100,0)+1,0)))="",INDIRECT(CONCATENATE("'2018-08'!T",TEXT(MATCH($C13,'2018-08'!$C$2:$C$100,0)+1,0)))="",AND(INDIRECT(CONCATENATE("'2018-09'!T",TEXT(MATCH($C13,'2018-09'!$C$2:$C$100,0)+1,0)))="",INDIRECT(CONCATENATE("'2018-08'!T",TEXT(MATCH($C13,'2018-08'!$C$2:$C$100,0)+1,0)))="")),"Н/Д",INDIRECT(CONCATENATE("'2018-09'!T",TEXT(MATCH($C13,'2018-09'!$C$2:$C$100,0)+1,0)))-INDIRECT(CONCATENATE("'2018-08'!T",TEXT(MATCH($C13,'2018-08'!$C$2:$C$100,0)+1,0))))</f>
        <v>2890176.6999999955</v>
      </c>
      <c r="U13" s="17">
        <f ca="1">IF(OR(INDIRECT(CONCATENATE("'2018-09'!U",TEXT(MATCH($C13,'2018-09'!$C$2:$C$100,0)+1,0)))="",INDIRECT(CONCATENATE("'2018-08'!U",TEXT(MATCH($C13,'2018-08'!$C$2:$C$100,0)+1,0)))="",AND(INDIRECT(CONCATENATE("'2018-09'!U",TEXT(MATCH($C13,'2018-09'!$C$2:$C$100,0)+1,0)))="",INDIRECT(CONCATENATE("'2018-08'!U",TEXT(MATCH($C13,'2018-08'!$C$2:$C$100,0)+1,0)))="")),"Н/Д",INDIRECT(CONCATENATE("'2018-09'!U",TEXT(MATCH($C13,'2018-09'!$C$2:$C$100,0)+1,0)))-INDIRECT(CONCATENATE("'2018-08'!U",TEXT(MATCH($C13,'2018-08'!$C$2:$C$100,0)+1,0))))</f>
        <v>78029.52</v>
      </c>
      <c r="V13" s="17">
        <f ca="1">IF(OR(INDIRECT(CONCATENATE("'2018-09'!V",TEXT(MATCH($C13,'2018-09'!$C$2:$C$100,0)+1,0)))="",INDIRECT(CONCATENATE("'2018-08'!V",TEXT(MATCH($C13,'2018-08'!$C$2:$C$100,0)+1,0)))="",AND(INDIRECT(CONCATENATE("'2018-09'!V",TEXT(MATCH($C13,'2018-09'!$C$2:$C$100,0)+1,0)))="",INDIRECT(CONCATENATE("'2018-08'!V",TEXT(MATCH($C13,'2018-08'!$C$2:$C$100,0)+1,0)))="")),"Н/Д",INDIRECT(CONCATENATE("'2018-09'!V",TEXT(MATCH($C13,'2018-09'!$C$2:$C$100,0)+1,0)))-INDIRECT(CONCATENATE("'2018-08'!V",TEXT(MATCH($C13,'2018-08'!$C$2:$C$100,0)+1,0))))</f>
        <v>1619633621.8700008</v>
      </c>
      <c r="W13" s="17">
        <f ca="1">IF(OR(INDIRECT(CONCATENATE("'2018-09'!W",TEXT(MATCH($C13,'2018-09'!$C$2:$C$100,0)+1,0)))="",INDIRECT(CONCATENATE("'2018-08'!W",TEXT(MATCH($C13,'2018-08'!$C$2:$C$100,0)+1,0)))="",AND(INDIRECT(CONCATENATE("'2018-09'!W",TEXT(MATCH($C13,'2018-09'!$C$2:$C$100,0)+1,0)))="",INDIRECT(CONCATENATE("'2018-08'!W",TEXT(MATCH($C13,'2018-08'!$C$2:$C$100,0)+1,0)))="")),"Н/Д",INDIRECT(CONCATENATE("'2018-09'!W",TEXT(MATCH($C13,'2018-09'!$C$2:$C$100,0)+1,0)))-INDIRECT(CONCATENATE("'2018-08'!W",TEXT(MATCH($C13,'2018-08'!$C$2:$C$100,0)+1,0))))</f>
        <v>6693365012.6899948</v>
      </c>
    </row>
    <row r="14" spans="1:23" x14ac:dyDescent="0.25">
      <c r="A14" s="2" t="s">
        <v>34</v>
      </c>
      <c r="B14" s="2" t="s">
        <v>35</v>
      </c>
      <c r="C14" s="15">
        <v>33000000</v>
      </c>
      <c r="D14" s="2" t="s">
        <v>212</v>
      </c>
      <c r="E14" s="17">
        <f ca="1">IF(OR(INDIRECT(CONCATENATE("'2018-09'!E",TEXT(MATCH($C14,'2018-09'!$C$2:$C$100,0)+1,0)))="",INDIRECT(CONCATENATE("'2018-08'!E",TEXT(MATCH($C14,'2018-08'!$C$2:$C$100,0)+1,0)))="",AND(INDIRECT(CONCATENATE("'2018-09'!E",TEXT(MATCH($C14,'2018-09'!$C$2:$C$100,0)+1,0)))="",INDIRECT(CONCATENATE("'2018-08'!E",TEXT(MATCH($C14,'2018-08'!$C$2:$C$100,0)+1,0)))="")),"Н/Д",INDIRECT(CONCATENATE("'2018-09'!E",TEXT(MATCH($C14,'2018-09'!$C$2:$C$100,0)+1,0)))-INDIRECT(CONCATENATE("'2018-08'!E",TEXT(MATCH($C14,'2018-08'!$C$2:$C$100,0)+1,0))))</f>
        <v>4931058629.4199982</v>
      </c>
      <c r="F14" s="17">
        <f ca="1">IF(OR(INDIRECT(CONCATENATE("'2018-09'!F",TEXT(MATCH($C14,'2018-09'!$C$2:$C$100,0)+1,0)))="",INDIRECT(CONCATENATE("'2018-08'!F",TEXT(MATCH($C14,'2018-08'!$C$2:$C$100,0)+1,0)))="",AND(INDIRECT(CONCATENATE("'2018-09'!F",TEXT(MATCH($C14,'2018-09'!$C$2:$C$100,0)+1,0)))="",INDIRECT(CONCATENATE("'2018-08'!F",TEXT(MATCH($C14,'2018-08'!$C$2:$C$100,0)+1,0)))="")),"Н/Д",INDIRECT(CONCATENATE("'2018-09'!F",TEXT(MATCH($C14,'2018-09'!$C$2:$C$100,0)+1,0)))-INDIRECT(CONCATENATE("'2018-08'!F",TEXT(MATCH($C14,'2018-08'!$C$2:$C$100,0)+1,0))))</f>
        <v>3158808477.3999977</v>
      </c>
      <c r="G14" s="17">
        <f ca="1">IF(OR(INDIRECT(CONCATENATE("'2018-09'!G",TEXT(MATCH($C14,'2018-09'!$C$2:$C$100,0)+1,0)))="",INDIRECT(CONCATENATE("'2018-08'!G",TEXT(MATCH($C14,'2018-08'!$C$2:$C$100,0)+1,0)))="",AND(INDIRECT(CONCATENATE("'2018-09'!G",TEXT(MATCH($C14,'2018-09'!$C$2:$C$100,0)+1,0)))="",INDIRECT(CONCATENATE("'2018-08'!G",TEXT(MATCH($C14,'2018-08'!$C$2:$C$100,0)+1,0)))="")),"Н/Д",INDIRECT(CONCATENATE("'2018-09'!G",TEXT(MATCH($C14,'2018-09'!$C$2:$C$100,0)+1,0)))-INDIRECT(CONCATENATE("'2018-08'!G",TEXT(MATCH($C14,'2018-08'!$C$2:$C$100,0)+1,0))))</f>
        <v>395608931.1600008</v>
      </c>
      <c r="H14" s="17">
        <f ca="1">IF(OR(INDIRECT(CONCATENATE("'2018-09'!H",TEXT(MATCH($C14,'2018-09'!$C$2:$C$100,0)+1,0)))="",INDIRECT(CONCATENATE("'2018-08'!H",TEXT(MATCH($C14,'2018-08'!$C$2:$C$100,0)+1,0)))="",AND(INDIRECT(CONCATENATE("'2018-09'!H",TEXT(MATCH($C14,'2018-09'!$C$2:$C$100,0)+1,0)))="",INDIRECT(CONCATENATE("'2018-08'!H",TEXT(MATCH($C14,'2018-08'!$C$2:$C$100,0)+1,0)))="")),"Н/Д",INDIRECT(CONCATENATE("'2018-09'!H",TEXT(MATCH($C14,'2018-09'!$C$2:$C$100,0)+1,0)))-INDIRECT(CONCATENATE("'2018-08'!H",TEXT(MATCH($C14,'2018-08'!$C$2:$C$100,0)+1,0))))</f>
        <v>1352692740.5200005</v>
      </c>
      <c r="I14" s="17">
        <f ca="1">IF(OR(INDIRECT(CONCATENATE("'2018-09'!I",TEXT(MATCH($C14,'2018-09'!$C$2:$C$100,0)+1,0)))="",INDIRECT(CONCATENATE("'2018-08'!I",TEXT(MATCH($C14,'2018-08'!$C$2:$C$100,0)+1,0)))="",AND(INDIRECT(CONCATENATE("'2018-09'!I",TEXT(MATCH($C14,'2018-09'!$C$2:$C$100,0)+1,0)))="",INDIRECT(CONCATENATE("'2018-08'!I",TEXT(MATCH($C14,'2018-08'!$C$2:$C$100,0)+1,0)))="")),"Н/Д",INDIRECT(CONCATENATE("'2018-09'!I",TEXT(MATCH($C14,'2018-09'!$C$2:$C$100,0)+1,0)))-INDIRECT(CONCATENATE("'2018-08'!I",TEXT(MATCH($C14,'2018-08'!$C$2:$C$100,0)+1,0))))</f>
        <v>395750677.52999973</v>
      </c>
      <c r="J14" s="17" t="str">
        <f ca="1">IF(OR(INDIRECT(CONCATENATE("'2018-09'!J",TEXT(MATCH($C14,'2018-09'!$C$2:$C$100,0)+1,0)))="",INDIRECT(CONCATENATE("'2018-08'!J",TEXT(MATCH($C14,'2018-08'!$C$2:$C$100,0)+1,0)))="",AND(INDIRECT(CONCATENATE("'2018-09'!J",TEXT(MATCH($C14,'2018-09'!$C$2:$C$100,0)+1,0)))="",INDIRECT(CONCATENATE("'2018-08'!J",TEXT(MATCH($C14,'2018-08'!$C$2:$C$100,0)+1,0)))="")),"Н/Д",INDIRECT(CONCATENATE("'2018-09'!J",TEXT(MATCH($C14,'2018-09'!$C$2:$C$100,0)+1,0)))-INDIRECT(CONCATENATE("'2018-08'!J",TEXT(MATCH($C14,'2018-08'!$C$2:$C$100,0)+1,0))))</f>
        <v>Н/Д</v>
      </c>
      <c r="K14" s="17">
        <f ca="1">IF(OR(INDIRECT(CONCATENATE("'2018-09'!K",TEXT(MATCH($C14,'2018-09'!$C$2:$C$100,0)+1,0)))="",INDIRECT(CONCATENATE("'2018-08'!K",TEXT(MATCH($C14,'2018-08'!$C$2:$C$100,0)+1,0)))="",AND(INDIRECT(CONCATENATE("'2018-09'!K",TEXT(MATCH($C14,'2018-09'!$C$2:$C$100,0)+1,0)))="",INDIRECT(CONCATENATE("'2018-08'!K",TEXT(MATCH($C14,'2018-08'!$C$2:$C$100,0)+1,0)))="")),"Н/Д",INDIRECT(CONCATENATE("'2018-09'!K",TEXT(MATCH($C14,'2018-09'!$C$2:$C$100,0)+1,0)))-INDIRECT(CONCATENATE("'2018-08'!K",TEXT(MATCH($C14,'2018-08'!$C$2:$C$100,0)+1,0))))</f>
        <v>80274011.309999943</v>
      </c>
      <c r="L14" s="17">
        <f ca="1">IF(OR(INDIRECT(CONCATENATE("'2018-09'!L",TEXT(MATCH($C14,'2018-09'!$C$2:$C$100,0)+1,0)))="",INDIRECT(CONCATENATE("'2018-08'!L",TEXT(MATCH($C14,'2018-08'!$C$2:$C$100,0)+1,0)))="",AND(INDIRECT(CONCATENATE("'2018-09'!L",TEXT(MATCH($C14,'2018-09'!$C$2:$C$100,0)+1,0)))="",INDIRECT(CONCATENATE("'2018-08'!L",TEXT(MATCH($C14,'2018-08'!$C$2:$C$100,0)+1,0)))="")),"Н/Д",INDIRECT(CONCATENATE("'2018-09'!L",TEXT(MATCH($C14,'2018-09'!$C$2:$C$100,0)+1,0)))-INDIRECT(CONCATENATE("'2018-08'!L",TEXT(MATCH($C14,'2018-08'!$C$2:$C$100,0)+1,0))))</f>
        <v>553253042.82999992</v>
      </c>
      <c r="M14" s="17">
        <f ca="1">IF(OR(INDIRECT(CONCATENATE("'2018-09'!M",TEXT(MATCH($C14,'2018-09'!$C$2:$C$100,0)+1,0)))="",INDIRECT(CONCATENATE("'2018-08'!M",TEXT(MATCH($C14,'2018-08'!$C$2:$C$100,0)+1,0)))="",AND(INDIRECT(CONCATENATE("'2018-09'!M",TEXT(MATCH($C14,'2018-09'!$C$2:$C$100,0)+1,0)))="",INDIRECT(CONCATENATE("'2018-08'!M",TEXT(MATCH($C14,'2018-08'!$C$2:$C$100,0)+1,0)))="")),"Н/Д",INDIRECT(CONCATENATE("'2018-09'!M",TEXT(MATCH($C14,'2018-09'!$C$2:$C$100,0)+1,0)))-INDIRECT(CONCATENATE("'2018-08'!M",TEXT(MATCH($C14,'2018-08'!$C$2:$C$100,0)+1,0))))</f>
        <v>9596180.9399999995</v>
      </c>
      <c r="N14" s="17">
        <f ca="1">IF(OR(INDIRECT(CONCATENATE("'2018-09'!N",TEXT(MATCH($C14,'2018-09'!$C$2:$C$100,0)+1,0)))="",INDIRECT(CONCATENATE("'2018-08'!N",TEXT(MATCH($C14,'2018-08'!$C$2:$C$100,0)+1,0)))="",AND(INDIRECT(CONCATENATE("'2018-09'!N",TEXT(MATCH($C14,'2018-09'!$C$2:$C$100,0)+1,0)))="",INDIRECT(CONCATENATE("'2018-08'!N",TEXT(MATCH($C14,'2018-08'!$C$2:$C$100,0)+1,0)))="")),"Н/Д",INDIRECT(CONCATENATE("'2018-09'!N",TEXT(MATCH($C14,'2018-09'!$C$2:$C$100,0)+1,0)))-INDIRECT(CONCATENATE("'2018-08'!NE",TEXT(MATCH($C14,'2018-08'!$C$2:$C$100,0)+1,0))))</f>
        <v>282881491.13999999</v>
      </c>
      <c r="O14" s="17">
        <f ca="1">IF(OR(INDIRECT(CONCATENATE("'2018-09'!O",TEXT(MATCH($C14,'2018-09'!$C$2:$C$100,0)+1,0)))="",INDIRECT(CONCATENATE("'2018-08'!O",TEXT(MATCH($C14,'2018-08'!$C$2:$C$100,0)+1,0)))="",AND(INDIRECT(CONCATENATE("'2018-09'!O",TEXT(MATCH($C14,'2018-09'!$C$2:$C$100,0)+1,0)))="",INDIRECT(CONCATENATE("'2018-08'!O",TEXT(MATCH($C14,'2018-08'!$C$2:$C$100,0)+1,0)))="")),"Н/Д",INDIRECT(CONCATENATE("'2018-09'!O",TEXT(MATCH($C14,'2018-09'!$C$2:$C$100,0)+1,0)))-INDIRECT(CONCATENATE("'2018-08'!O",TEXT(MATCH($C14,'2018-08'!$C$2:$C$100,0)+1,0))))</f>
        <v>-3689.8300000000017</v>
      </c>
      <c r="P14" s="17">
        <f ca="1">IF(OR(INDIRECT(CONCATENATE("'2018-09'!P",TEXT(MATCH($C14,'2018-09'!$C$2:$C$100,0)+1,0)))="",INDIRECT(CONCATENATE("'2018-08'!P",TEXT(MATCH($C14,'2018-08'!$C$2:$C$100,0)+1,0)))="",AND(INDIRECT(CONCATENATE("'2018-09'!P",TEXT(MATCH($C14,'2018-09'!$C$2:$C$100,0)+1,0)))="",INDIRECT(CONCATENATE("'2018-08'!P",TEXT(MATCH($C14,'2018-08'!$C$2:$C$100,0)+1,0)))="")),"Н/Д",INDIRECT(CONCATENATE("'2018-09'!P",TEXT(MATCH($C14,'2018-09'!$C$2:$C$100,0)+1,0)))-INDIRECT(CONCATENATE("'2018-08'!P",TEXT(MATCH($C14,'2018-08'!$C$2:$C$100,0)+1,0))))</f>
        <v>84000078.689999938</v>
      </c>
      <c r="Q14" s="17">
        <f ca="1">IF(OR(INDIRECT(CONCATENATE("'2018-09'!Q",TEXT(MATCH($C14,'2018-09'!$C$2:$C$100,0)+1,0)))="",INDIRECT(CONCATENATE("'2018-08'!Q",TEXT(MATCH($C14,'2018-08'!$C$2:$C$100,0)+1,0)))="",AND(INDIRECT(CONCATENATE("'2018-09'!Q",TEXT(MATCH($C14,'2018-09'!$C$2:$C$100,0)+1,0)))="",INDIRECT(CONCATENATE("'2018-08'!Q",TEXT(MATCH($C14,'2018-08'!$C$2:$C$100,0)+1,0)))="")),"Н/Д",INDIRECT(CONCATENATE("'2018-09'!Q",TEXT(MATCH($C14,'2018-09'!$C$2:$C$100,0)+1,0)))-INDIRECT(CONCATENATE("'2018-08'!Q",TEXT(MATCH($C14,'2018-08'!$C$2:$C$100,0)+1,0))))</f>
        <v>55452488.299999952</v>
      </c>
      <c r="R14" s="17">
        <f ca="1">IF(OR(INDIRECT(CONCATENATE("'2018-09'!R",TEXT(MATCH($C14,'2018-09'!$C$2:$C$100,0)+1,0)))="",INDIRECT(CONCATENATE("'2018-08'!R",TEXT(MATCH($C14,'2018-08'!$C$2:$C$100,0)+1,0)))="",AND(INDIRECT(CONCATENATE("'2018-09'!R",TEXT(MATCH($C14,'2018-09'!$C$2:$C$100,0)+1,0)))="",INDIRECT(CONCATENATE("'2018-08'!R",TEXT(MATCH($C14,'2018-08'!$C$2:$C$100,0)+1,0)))="")),"Н/Д",INDIRECT(CONCATENATE("'2018-09'!R",TEXT(MATCH($C14,'2018-09'!$C$2:$C$100,0)+1,0)))-INDIRECT(CONCATENATE("'2018-08'!R",TEXT(MATCH($C14,'2018-08'!$C$2:$C$100,0)+1,0))))</f>
        <v>49135981.00999999</v>
      </c>
      <c r="S14" s="17">
        <f ca="1">IF(OR(INDIRECT(CONCATENATE("'2018-09'!S",TEXT(MATCH($C14,'2018-09'!$C$2:$C$100,0)+1,0)))="",INDIRECT(CONCATENATE("'2018-08'!S",TEXT(MATCH($C14,'2018-08'!$C$2:$C$100,0)+1,0)))="",AND(INDIRECT(CONCATENATE("'2018-09'!S",TEXT(MATCH($C14,'2018-09'!$C$2:$C$100,0)+1,0)))="",INDIRECT(CONCATENATE("'2018-08'!S",TEXT(MATCH($C14,'2018-08'!$C$2:$C$100,0)+1,0)))="")),"Н/Д",INDIRECT(CONCATENATE("'2018-09'!S",TEXT(MATCH($C14,'2018-09'!$C$2:$C$100,0)+1,0)))-INDIRECT(CONCATENATE("'2018-08'!S",TEXT(MATCH($C14,'2018-08'!$C$2:$C$100,0)+1,0))))</f>
        <v>438530</v>
      </c>
      <c r="T14" s="17">
        <f ca="1">IF(OR(INDIRECT(CONCATENATE("'2018-09'!T",TEXT(MATCH($C14,'2018-09'!$C$2:$C$100,0)+1,0)))="",INDIRECT(CONCATENATE("'2018-08'!T",TEXT(MATCH($C14,'2018-08'!$C$2:$C$100,0)+1,0)))="",AND(INDIRECT(CONCATENATE("'2018-09'!T",TEXT(MATCH($C14,'2018-09'!$C$2:$C$100,0)+1,0)))="",INDIRECT(CONCATENATE("'2018-08'!T",TEXT(MATCH($C14,'2018-08'!$C$2:$C$100,0)+1,0)))="")),"Н/Д",INDIRECT(CONCATENATE("'2018-09'!T",TEXT(MATCH($C14,'2018-09'!$C$2:$C$100,0)+1,0)))-INDIRECT(CONCATENATE("'2018-08'!T",TEXT(MATCH($C14,'2018-08'!$C$2:$C$100,0)+1,0))))</f>
        <v>62283191.400000036</v>
      </c>
      <c r="U14" s="17">
        <f ca="1">IF(OR(INDIRECT(CONCATENATE("'2018-09'!U",TEXT(MATCH($C14,'2018-09'!$C$2:$C$100,0)+1,0)))="",INDIRECT(CONCATENATE("'2018-08'!U",TEXT(MATCH($C14,'2018-08'!$C$2:$C$100,0)+1,0)))="",AND(INDIRECT(CONCATENATE("'2018-09'!U",TEXT(MATCH($C14,'2018-09'!$C$2:$C$100,0)+1,0)))="",INDIRECT(CONCATENATE("'2018-08'!U",TEXT(MATCH($C14,'2018-08'!$C$2:$C$100,0)+1,0)))="")),"Н/Д",INDIRECT(CONCATENATE("'2018-09'!U",TEXT(MATCH($C14,'2018-09'!$C$2:$C$100,0)+1,0)))-INDIRECT(CONCATENATE("'2018-08'!U",TEXT(MATCH($C14,'2018-08'!$C$2:$C$100,0)+1,0))))</f>
        <v>2861370.0700000003</v>
      </c>
      <c r="V14" s="17">
        <f ca="1">IF(OR(INDIRECT(CONCATENATE("'2018-09'!V",TEXT(MATCH($C14,'2018-09'!$C$2:$C$100,0)+1,0)))="",INDIRECT(CONCATENATE("'2018-08'!V",TEXT(MATCH($C14,'2018-08'!$C$2:$C$100,0)+1,0)))="",AND(INDIRECT(CONCATENATE("'2018-09'!V",TEXT(MATCH($C14,'2018-09'!$C$2:$C$100,0)+1,0)))="",INDIRECT(CONCATENATE("'2018-08'!V",TEXT(MATCH($C14,'2018-08'!$C$2:$C$100,0)+1,0)))="")),"Н/Д",INDIRECT(CONCATENATE("'2018-09'!V",TEXT(MATCH($C14,'2018-09'!$C$2:$C$100,0)+1,0)))-INDIRECT(CONCATENATE("'2018-08'!V",TEXT(MATCH($C14,'2018-08'!$C$2:$C$100,0)+1,0))))</f>
        <v>1772250152.0200005</v>
      </c>
      <c r="W14" s="17">
        <f ca="1">IF(OR(INDIRECT(CONCATENATE("'2018-09'!W",TEXT(MATCH($C14,'2018-09'!$C$2:$C$100,0)+1,0)))="",INDIRECT(CONCATENATE("'2018-08'!W",TEXT(MATCH($C14,'2018-08'!$C$2:$C$100,0)+1,0)))="",AND(INDIRECT(CONCATENATE("'2018-09'!W",TEXT(MATCH($C14,'2018-09'!$C$2:$C$100,0)+1,0)))="",INDIRECT(CONCATENATE("'2018-08'!W",TEXT(MATCH($C14,'2018-08'!$C$2:$C$100,0)+1,0)))="")),"Н/Д",INDIRECT(CONCATENATE("'2018-09'!W",TEXT(MATCH($C14,'2018-09'!$C$2:$C$100,0)+1,0)))-INDIRECT(CONCATENATE("'2018-08'!W",TEXT(MATCH($C14,'2018-08'!$C$2:$C$100,0)+1,0))))</f>
        <v>12938516622.970001</v>
      </c>
    </row>
    <row r="15" spans="1:23" x14ac:dyDescent="0.25">
      <c r="A15" s="2" t="s">
        <v>34</v>
      </c>
      <c r="B15" s="2" t="s">
        <v>36</v>
      </c>
      <c r="C15" s="15">
        <v>22000000</v>
      </c>
      <c r="D15" s="2" t="s">
        <v>212</v>
      </c>
      <c r="E15" s="17">
        <f ca="1">IF(OR(INDIRECT(CONCATENATE("'2018-09'!E",TEXT(MATCH($C15,'2018-09'!$C$2:$C$100,0)+1,0)))="",INDIRECT(CONCATENATE("'2018-08'!E",TEXT(MATCH($C15,'2018-08'!$C$2:$C$100,0)+1,0)))="",AND(INDIRECT(CONCATENATE("'2018-09'!E",TEXT(MATCH($C15,'2018-09'!$C$2:$C$100,0)+1,0)))="",INDIRECT(CONCATENATE("'2018-08'!E",TEXT(MATCH($C15,'2018-08'!$C$2:$C$100,0)+1,0)))="")),"Н/Д",INDIRECT(CONCATENATE("'2018-09'!E",TEXT(MATCH($C15,'2018-09'!$C$2:$C$100,0)+1,0)))-INDIRECT(CONCATENATE("'2018-08'!E",TEXT(MATCH($C15,'2018-08'!$C$2:$C$100,0)+1,0))))</f>
        <v>15159722563.199997</v>
      </c>
      <c r="F15" s="17">
        <f ca="1">IF(OR(INDIRECT(CONCATENATE("'2018-09'!F",TEXT(MATCH($C15,'2018-09'!$C$2:$C$100,0)+1,0)))="",INDIRECT(CONCATENATE("'2018-08'!F",TEXT(MATCH($C15,'2018-08'!$C$2:$C$100,0)+1,0)))="",AND(INDIRECT(CONCATENATE("'2018-09'!F",TEXT(MATCH($C15,'2018-09'!$C$2:$C$100,0)+1,0)))="",INDIRECT(CONCATENATE("'2018-08'!F",TEXT(MATCH($C15,'2018-08'!$C$2:$C$100,0)+1,0)))="")),"Н/Д",INDIRECT(CONCATENATE("'2018-09'!F",TEXT(MATCH($C15,'2018-09'!$C$2:$C$100,0)+1,0)))-INDIRECT(CONCATENATE("'2018-08'!F",TEXT(MATCH($C15,'2018-08'!$C$2:$C$100,0)+1,0))))</f>
        <v>12531864348.779999</v>
      </c>
      <c r="G15" s="17">
        <f ca="1">IF(OR(INDIRECT(CONCATENATE("'2018-09'!G",TEXT(MATCH($C15,'2018-09'!$C$2:$C$100,0)+1,0)))="",INDIRECT(CONCATENATE("'2018-08'!G",TEXT(MATCH($C15,'2018-08'!$C$2:$C$100,0)+1,0)))="",AND(INDIRECT(CONCATENATE("'2018-09'!G",TEXT(MATCH($C15,'2018-09'!$C$2:$C$100,0)+1,0)))="",INDIRECT(CONCATENATE("'2018-08'!G",TEXT(MATCH($C15,'2018-08'!$C$2:$C$100,0)+1,0)))="")),"Н/Д",INDIRECT(CONCATENATE("'2018-09'!G",TEXT(MATCH($C15,'2018-09'!$C$2:$C$100,0)+1,0)))-INDIRECT(CONCATENATE("'2018-08'!G",TEXT(MATCH($C15,'2018-08'!$C$2:$C$100,0)+1,0))))</f>
        <v>2968789921.9199982</v>
      </c>
      <c r="H15" s="17">
        <f ca="1">IF(OR(INDIRECT(CONCATENATE("'2018-09'!H",TEXT(MATCH($C15,'2018-09'!$C$2:$C$100,0)+1,0)))="",INDIRECT(CONCATENATE("'2018-08'!H",TEXT(MATCH($C15,'2018-08'!$C$2:$C$100,0)+1,0)))="",AND(INDIRECT(CONCATENATE("'2018-09'!H",TEXT(MATCH($C15,'2018-09'!$C$2:$C$100,0)+1,0)))="",INDIRECT(CONCATENATE("'2018-08'!H",TEXT(MATCH($C15,'2018-08'!$C$2:$C$100,0)+1,0)))="")),"Н/Д",INDIRECT(CONCATENATE("'2018-09'!H",TEXT(MATCH($C15,'2018-09'!$C$2:$C$100,0)+1,0)))-INDIRECT(CONCATENATE("'2018-08'!H",TEXT(MATCH($C15,'2018-08'!$C$2:$C$100,0)+1,0))))</f>
        <v>5030648899.659996</v>
      </c>
      <c r="I15" s="17">
        <f ca="1">IF(OR(INDIRECT(CONCATENATE("'2018-09'!I",TEXT(MATCH($C15,'2018-09'!$C$2:$C$100,0)+1,0)))="",INDIRECT(CONCATENATE("'2018-08'!I",TEXT(MATCH($C15,'2018-08'!$C$2:$C$100,0)+1,0)))="",AND(INDIRECT(CONCATENATE("'2018-09'!I",TEXT(MATCH($C15,'2018-09'!$C$2:$C$100,0)+1,0)))="",INDIRECT(CONCATENATE("'2018-08'!I",TEXT(MATCH($C15,'2018-08'!$C$2:$C$100,0)+1,0)))="")),"Н/Д",INDIRECT(CONCATENATE("'2018-09'!I",TEXT(MATCH($C15,'2018-09'!$C$2:$C$100,0)+1,0)))-INDIRECT(CONCATENATE("'2018-08'!I",TEXT(MATCH($C15,'2018-08'!$C$2:$C$100,0)+1,0))))</f>
        <v>1576127550.5900002</v>
      </c>
      <c r="J15" s="17" t="str">
        <f ca="1">IF(OR(INDIRECT(CONCATENATE("'2018-09'!J",TEXT(MATCH($C15,'2018-09'!$C$2:$C$100,0)+1,0)))="",INDIRECT(CONCATENATE("'2018-08'!J",TEXT(MATCH($C15,'2018-08'!$C$2:$C$100,0)+1,0)))="",AND(INDIRECT(CONCATENATE("'2018-09'!J",TEXT(MATCH($C15,'2018-09'!$C$2:$C$100,0)+1,0)))="",INDIRECT(CONCATENATE("'2018-08'!J",TEXT(MATCH($C15,'2018-08'!$C$2:$C$100,0)+1,0)))="")),"Н/Д",INDIRECT(CONCATENATE("'2018-09'!J",TEXT(MATCH($C15,'2018-09'!$C$2:$C$100,0)+1,0)))-INDIRECT(CONCATENATE("'2018-08'!J",TEXT(MATCH($C15,'2018-08'!$C$2:$C$100,0)+1,0))))</f>
        <v>Н/Д</v>
      </c>
      <c r="K15" s="17">
        <f ca="1">IF(OR(INDIRECT(CONCATENATE("'2018-09'!K",TEXT(MATCH($C15,'2018-09'!$C$2:$C$100,0)+1,0)))="",INDIRECT(CONCATENATE("'2018-08'!K",TEXT(MATCH($C15,'2018-08'!$C$2:$C$100,0)+1,0)))="",AND(INDIRECT(CONCATENATE("'2018-09'!K",TEXT(MATCH($C15,'2018-09'!$C$2:$C$100,0)+1,0)))="",INDIRECT(CONCATENATE("'2018-08'!K",TEXT(MATCH($C15,'2018-08'!$C$2:$C$100,0)+1,0)))="")),"Н/Д",INDIRECT(CONCATENATE("'2018-09'!K",TEXT(MATCH($C15,'2018-09'!$C$2:$C$100,0)+1,0)))-INDIRECT(CONCATENATE("'2018-08'!K",TEXT(MATCH($C15,'2018-08'!$C$2:$C$100,0)+1,0))))</f>
        <v>199017332.27000046</v>
      </c>
      <c r="L15" s="17">
        <f ca="1">IF(OR(INDIRECT(CONCATENATE("'2018-09'!L",TEXT(MATCH($C15,'2018-09'!$C$2:$C$100,0)+1,0)))="",INDIRECT(CONCATENATE("'2018-08'!L",TEXT(MATCH($C15,'2018-08'!$C$2:$C$100,0)+1,0)))="",AND(INDIRECT(CONCATENATE("'2018-09'!L",TEXT(MATCH($C15,'2018-09'!$C$2:$C$100,0)+1,0)))="",INDIRECT(CONCATENATE("'2018-08'!L",TEXT(MATCH($C15,'2018-08'!$C$2:$C$100,0)+1,0)))="")),"Н/Д",INDIRECT(CONCATENATE("'2018-09'!L",TEXT(MATCH($C15,'2018-09'!$C$2:$C$100,0)+1,0)))-INDIRECT(CONCATENATE("'2018-08'!L",TEXT(MATCH($C15,'2018-08'!$C$2:$C$100,0)+1,0))))</f>
        <v>1919604737.5100002</v>
      </c>
      <c r="M15" s="17">
        <f ca="1">IF(OR(INDIRECT(CONCATENATE("'2018-09'!M",TEXT(MATCH($C15,'2018-09'!$C$2:$C$100,0)+1,0)))="",INDIRECT(CONCATENATE("'2018-08'!M",TEXT(MATCH($C15,'2018-08'!$C$2:$C$100,0)+1,0)))="",AND(INDIRECT(CONCATENATE("'2018-09'!M",TEXT(MATCH($C15,'2018-09'!$C$2:$C$100,0)+1,0)))="",INDIRECT(CONCATENATE("'2018-08'!M",TEXT(MATCH($C15,'2018-08'!$C$2:$C$100,0)+1,0)))="")),"Н/Д",INDIRECT(CONCATENATE("'2018-09'!M",TEXT(MATCH($C15,'2018-09'!$C$2:$C$100,0)+1,0)))-INDIRECT(CONCATENATE("'2018-08'!M",TEXT(MATCH($C15,'2018-08'!$C$2:$C$100,0)+1,0))))</f>
        <v>7773577.629999999</v>
      </c>
      <c r="N15" s="17">
        <f ca="1">IF(OR(INDIRECT(CONCATENATE("'2018-09'!N",TEXT(MATCH($C15,'2018-09'!$C$2:$C$100,0)+1,0)))="",INDIRECT(CONCATENATE("'2018-08'!N",TEXT(MATCH($C15,'2018-08'!$C$2:$C$100,0)+1,0)))="",AND(INDIRECT(CONCATENATE("'2018-09'!N",TEXT(MATCH($C15,'2018-09'!$C$2:$C$100,0)+1,0)))="",INDIRECT(CONCATENATE("'2018-08'!N",TEXT(MATCH($C15,'2018-08'!$C$2:$C$100,0)+1,0)))="")),"Н/Д",INDIRECT(CONCATENATE("'2018-09'!N",TEXT(MATCH($C15,'2018-09'!$C$2:$C$100,0)+1,0)))-INDIRECT(CONCATENATE("'2018-08'!NE",TEXT(MATCH($C15,'2018-08'!$C$2:$C$100,0)+1,0))))</f>
        <v>627056517.57000005</v>
      </c>
      <c r="O15" s="17">
        <f ca="1">IF(OR(INDIRECT(CONCATENATE("'2018-09'!O",TEXT(MATCH($C15,'2018-09'!$C$2:$C$100,0)+1,0)))="",INDIRECT(CONCATENATE("'2018-08'!O",TEXT(MATCH($C15,'2018-08'!$C$2:$C$100,0)+1,0)))="",AND(INDIRECT(CONCATENATE("'2018-09'!O",TEXT(MATCH($C15,'2018-09'!$C$2:$C$100,0)+1,0)))="",INDIRECT(CONCATENATE("'2018-08'!O",TEXT(MATCH($C15,'2018-08'!$C$2:$C$100,0)+1,0)))="")),"Н/Д",INDIRECT(CONCATENATE("'2018-09'!O",TEXT(MATCH($C15,'2018-09'!$C$2:$C$100,0)+1,0)))-INDIRECT(CONCATENATE("'2018-08'!O",TEXT(MATCH($C15,'2018-08'!$C$2:$C$100,0)+1,0))))</f>
        <v>-151448.30000000005</v>
      </c>
      <c r="P15" s="17">
        <f ca="1">IF(OR(INDIRECT(CONCATENATE("'2018-09'!P",TEXT(MATCH($C15,'2018-09'!$C$2:$C$100,0)+1,0)))="",INDIRECT(CONCATENATE("'2018-08'!P",TEXT(MATCH($C15,'2018-08'!$C$2:$C$100,0)+1,0)))="",AND(INDIRECT(CONCATENATE("'2018-09'!P",TEXT(MATCH($C15,'2018-09'!$C$2:$C$100,0)+1,0)))="",INDIRECT(CONCATENATE("'2018-08'!P",TEXT(MATCH($C15,'2018-08'!$C$2:$C$100,0)+1,0)))="")),"Н/Д",INDIRECT(CONCATENATE("'2018-09'!P",TEXT(MATCH($C15,'2018-09'!$C$2:$C$100,0)+1,0)))-INDIRECT(CONCATENATE("'2018-08'!P",TEXT(MATCH($C15,'2018-08'!$C$2:$C$100,0)+1,0))))</f>
        <v>311930962.2099998</v>
      </c>
      <c r="Q15" s="17">
        <f ca="1">IF(OR(INDIRECT(CONCATENATE("'2018-09'!Q",TEXT(MATCH($C15,'2018-09'!$C$2:$C$100,0)+1,0)))="",INDIRECT(CONCATENATE("'2018-08'!Q",TEXT(MATCH($C15,'2018-08'!$C$2:$C$100,0)+1,0)))="",AND(INDIRECT(CONCATENATE("'2018-09'!Q",TEXT(MATCH($C15,'2018-09'!$C$2:$C$100,0)+1,0)))="",INDIRECT(CONCATENATE("'2018-08'!Q",TEXT(MATCH($C15,'2018-08'!$C$2:$C$100,0)+1,0)))="")),"Н/Д",INDIRECT(CONCATENATE("'2018-09'!Q",TEXT(MATCH($C15,'2018-09'!$C$2:$C$100,0)+1,0)))-INDIRECT(CONCATENATE("'2018-08'!Q",TEXT(MATCH($C15,'2018-08'!$C$2:$C$100,0)+1,0))))</f>
        <v>48555059.610000014</v>
      </c>
      <c r="R15" s="17">
        <f ca="1">IF(OR(INDIRECT(CONCATENATE("'2018-09'!R",TEXT(MATCH($C15,'2018-09'!$C$2:$C$100,0)+1,0)))="",INDIRECT(CONCATENATE("'2018-08'!R",TEXT(MATCH($C15,'2018-08'!$C$2:$C$100,0)+1,0)))="",AND(INDIRECT(CONCATENATE("'2018-09'!R",TEXT(MATCH($C15,'2018-09'!$C$2:$C$100,0)+1,0)))="",INDIRECT(CONCATENATE("'2018-08'!R",TEXT(MATCH($C15,'2018-08'!$C$2:$C$100,0)+1,0)))="")),"Н/Д",INDIRECT(CONCATENATE("'2018-09'!R",TEXT(MATCH($C15,'2018-09'!$C$2:$C$100,0)+1,0)))-INDIRECT(CONCATENATE("'2018-08'!R",TEXT(MATCH($C15,'2018-08'!$C$2:$C$100,0)+1,0))))</f>
        <v>105929915.01999998</v>
      </c>
      <c r="S15" s="17">
        <f ca="1">IF(OR(INDIRECT(CONCATENATE("'2018-09'!S",TEXT(MATCH($C15,'2018-09'!$C$2:$C$100,0)+1,0)))="",INDIRECT(CONCATENATE("'2018-08'!S",TEXT(MATCH($C15,'2018-08'!$C$2:$C$100,0)+1,0)))="",AND(INDIRECT(CONCATENATE("'2018-09'!S",TEXT(MATCH($C15,'2018-09'!$C$2:$C$100,0)+1,0)))="",INDIRECT(CONCATENATE("'2018-08'!S",TEXT(MATCH($C15,'2018-08'!$C$2:$C$100,0)+1,0)))="")),"Н/Д",INDIRECT(CONCATENATE("'2018-09'!S",TEXT(MATCH($C15,'2018-09'!$C$2:$C$100,0)+1,0)))-INDIRECT(CONCATENATE("'2018-08'!S",TEXT(MATCH($C15,'2018-08'!$C$2:$C$100,0)+1,0))))</f>
        <v>688123.4299999997</v>
      </c>
      <c r="T15" s="17">
        <f ca="1">IF(OR(INDIRECT(CONCATENATE("'2018-09'!T",TEXT(MATCH($C15,'2018-09'!$C$2:$C$100,0)+1,0)))="",INDIRECT(CONCATENATE("'2018-08'!T",TEXT(MATCH($C15,'2018-08'!$C$2:$C$100,0)+1,0)))="",AND(INDIRECT(CONCATENATE("'2018-09'!T",TEXT(MATCH($C15,'2018-09'!$C$2:$C$100,0)+1,0)))="",INDIRECT(CONCATENATE("'2018-08'!T",TEXT(MATCH($C15,'2018-08'!$C$2:$C$100,0)+1,0)))="")),"Н/Д",INDIRECT(CONCATENATE("'2018-09'!T",TEXT(MATCH($C15,'2018-09'!$C$2:$C$100,0)+1,0)))-INDIRECT(CONCATENATE("'2018-08'!T",TEXT(MATCH($C15,'2018-08'!$C$2:$C$100,0)+1,0))))</f>
        <v>235374569.75</v>
      </c>
      <c r="U15" s="17">
        <f ca="1">IF(OR(INDIRECT(CONCATENATE("'2018-09'!U",TEXT(MATCH($C15,'2018-09'!$C$2:$C$100,0)+1,0)))="",INDIRECT(CONCATENATE("'2018-08'!U",TEXT(MATCH($C15,'2018-08'!$C$2:$C$100,0)+1,0)))="",AND(INDIRECT(CONCATENATE("'2018-09'!U",TEXT(MATCH($C15,'2018-09'!$C$2:$C$100,0)+1,0)))="",INDIRECT(CONCATENATE("'2018-08'!U",TEXT(MATCH($C15,'2018-08'!$C$2:$C$100,0)+1,0)))="")),"Н/Д",INDIRECT(CONCATENATE("'2018-09'!U",TEXT(MATCH($C15,'2018-09'!$C$2:$C$100,0)+1,0)))-INDIRECT(CONCATENATE("'2018-08'!U",TEXT(MATCH($C15,'2018-08'!$C$2:$C$100,0)+1,0))))</f>
        <v>8195724.5300000012</v>
      </c>
      <c r="V15" s="17">
        <f ca="1">IF(OR(INDIRECT(CONCATENATE("'2018-09'!V",TEXT(MATCH($C15,'2018-09'!$C$2:$C$100,0)+1,0)))="",INDIRECT(CONCATENATE("'2018-08'!V",TEXT(MATCH($C15,'2018-08'!$C$2:$C$100,0)+1,0)))="",AND(INDIRECT(CONCATENATE("'2018-09'!V",TEXT(MATCH($C15,'2018-09'!$C$2:$C$100,0)+1,0)))="",INDIRECT(CONCATENATE("'2018-08'!V",TEXT(MATCH($C15,'2018-08'!$C$2:$C$100,0)+1,0)))="")),"Н/Д",INDIRECT(CONCATENATE("'2018-09'!V",TEXT(MATCH($C15,'2018-09'!$C$2:$C$100,0)+1,0)))-INDIRECT(CONCATENATE("'2018-08'!V",TEXT(MATCH($C15,'2018-08'!$C$2:$C$100,0)+1,0))))</f>
        <v>2627858214.4200001</v>
      </c>
      <c r="W15" s="17">
        <f ca="1">IF(OR(INDIRECT(CONCATENATE("'2018-09'!W",TEXT(MATCH($C15,'2018-09'!$C$2:$C$100,0)+1,0)))="",INDIRECT(CONCATENATE("'2018-08'!W",TEXT(MATCH($C15,'2018-08'!$C$2:$C$100,0)+1,0)))="",AND(INDIRECT(CONCATENATE("'2018-09'!W",TEXT(MATCH($C15,'2018-09'!$C$2:$C$100,0)+1,0)))="",INDIRECT(CONCATENATE("'2018-08'!W",TEXT(MATCH($C15,'2018-08'!$C$2:$C$100,0)+1,0)))="")),"Н/Д",INDIRECT(CONCATENATE("'2018-09'!W",TEXT(MATCH($C15,'2018-09'!$C$2:$C$100,0)+1,0)))-INDIRECT(CONCATENATE("'2018-08'!W",TEXT(MATCH($C15,'2018-08'!$C$2:$C$100,0)+1,0))))</f>
        <v>42808442512.400024</v>
      </c>
    </row>
    <row r="16" spans="1:23" x14ac:dyDescent="0.25">
      <c r="A16" s="2" t="s">
        <v>34</v>
      </c>
      <c r="B16" s="2" t="s">
        <v>37</v>
      </c>
      <c r="C16" s="15">
        <v>53000000</v>
      </c>
      <c r="D16" s="2" t="s">
        <v>212</v>
      </c>
      <c r="E16" s="17">
        <f ca="1">IF(OR(INDIRECT(CONCATENATE("'2018-09'!E",TEXT(MATCH($C16,'2018-09'!$C$2:$C$100,0)+1,0)))="",INDIRECT(CONCATENATE("'2018-08'!E",TEXT(MATCH($C16,'2018-08'!$C$2:$C$100,0)+1,0)))="",AND(INDIRECT(CONCATENATE("'2018-09'!E",TEXT(MATCH($C16,'2018-09'!$C$2:$C$100,0)+1,0)))="",INDIRECT(CONCATENATE("'2018-08'!E",TEXT(MATCH($C16,'2018-08'!$C$2:$C$100,0)+1,0)))="")),"Н/Д",INDIRECT(CONCATENATE("'2018-09'!E",TEXT(MATCH($C16,'2018-09'!$C$2:$C$100,0)+1,0)))-INDIRECT(CONCATENATE("'2018-08'!E",TEXT(MATCH($C16,'2018-08'!$C$2:$C$100,0)+1,0))))</f>
        <v>8136997280.3600006</v>
      </c>
      <c r="F16" s="17">
        <f ca="1">IF(OR(INDIRECT(CONCATENATE("'2018-09'!F",TEXT(MATCH($C16,'2018-09'!$C$2:$C$100,0)+1,0)))="",INDIRECT(CONCATENATE("'2018-08'!F",TEXT(MATCH($C16,'2018-08'!$C$2:$C$100,0)+1,0)))="",AND(INDIRECT(CONCATENATE("'2018-09'!F",TEXT(MATCH($C16,'2018-09'!$C$2:$C$100,0)+1,0)))="",INDIRECT(CONCATENATE("'2018-08'!F",TEXT(MATCH($C16,'2018-08'!$C$2:$C$100,0)+1,0)))="")),"Н/Д",INDIRECT(CONCATENATE("'2018-09'!F",TEXT(MATCH($C16,'2018-09'!$C$2:$C$100,0)+1,0)))-INDIRECT(CONCATENATE("'2018-08'!F",TEXT(MATCH($C16,'2018-08'!$C$2:$C$100,0)+1,0))))</f>
        <v>6589543661.5</v>
      </c>
      <c r="G16" s="17">
        <f ca="1">IF(OR(INDIRECT(CONCATENATE("'2018-09'!G",TEXT(MATCH($C16,'2018-09'!$C$2:$C$100,0)+1,0)))="",INDIRECT(CONCATENATE("'2018-08'!G",TEXT(MATCH($C16,'2018-08'!$C$2:$C$100,0)+1,0)))="",AND(INDIRECT(CONCATENATE("'2018-09'!G",TEXT(MATCH($C16,'2018-09'!$C$2:$C$100,0)+1,0)))="",INDIRECT(CONCATENATE("'2018-08'!G",TEXT(MATCH($C16,'2018-08'!$C$2:$C$100,0)+1,0)))="")),"Н/Д",INDIRECT(CONCATENATE("'2018-09'!G",TEXT(MATCH($C16,'2018-09'!$C$2:$C$100,0)+1,0)))-INDIRECT(CONCATENATE("'2018-08'!G",TEXT(MATCH($C16,'2018-08'!$C$2:$C$100,0)+1,0))))</f>
        <v>2988715878.25</v>
      </c>
      <c r="H16" s="17">
        <f ca="1">IF(OR(INDIRECT(CONCATENATE("'2018-09'!H",TEXT(MATCH($C16,'2018-09'!$C$2:$C$100,0)+1,0)))="",INDIRECT(CONCATENATE("'2018-08'!H",TEXT(MATCH($C16,'2018-08'!$C$2:$C$100,0)+1,0)))="",AND(INDIRECT(CONCATENATE("'2018-09'!H",TEXT(MATCH($C16,'2018-09'!$C$2:$C$100,0)+1,0)))="",INDIRECT(CONCATENATE("'2018-08'!H",TEXT(MATCH($C16,'2018-08'!$C$2:$C$100,0)+1,0)))="")),"Н/Д",INDIRECT(CONCATENATE("'2018-09'!H",TEXT(MATCH($C16,'2018-09'!$C$2:$C$100,0)+1,0)))-INDIRECT(CONCATENATE("'2018-08'!H",TEXT(MATCH($C16,'2018-08'!$C$2:$C$100,0)+1,0))))</f>
        <v>2189726404.3000011</v>
      </c>
      <c r="I16" s="17">
        <f ca="1">IF(OR(INDIRECT(CONCATENATE("'2018-09'!I",TEXT(MATCH($C16,'2018-09'!$C$2:$C$100,0)+1,0)))="",INDIRECT(CONCATENATE("'2018-08'!I",TEXT(MATCH($C16,'2018-08'!$C$2:$C$100,0)+1,0)))="",AND(INDIRECT(CONCATENATE("'2018-09'!I",TEXT(MATCH($C16,'2018-09'!$C$2:$C$100,0)+1,0)))="",INDIRECT(CONCATENATE("'2018-08'!I",TEXT(MATCH($C16,'2018-08'!$C$2:$C$100,0)+1,0)))="")),"Н/Д",INDIRECT(CONCATENATE("'2018-09'!I",TEXT(MATCH($C16,'2018-09'!$C$2:$C$100,0)+1,0)))-INDIRECT(CONCATENATE("'2018-08'!I",TEXT(MATCH($C16,'2018-08'!$C$2:$C$100,0)+1,0))))</f>
        <v>522475446.86000013</v>
      </c>
      <c r="J16" s="17" t="str">
        <f ca="1">IF(OR(INDIRECT(CONCATENATE("'2018-09'!J",TEXT(MATCH($C16,'2018-09'!$C$2:$C$100,0)+1,0)))="",INDIRECT(CONCATENATE("'2018-08'!J",TEXT(MATCH($C16,'2018-08'!$C$2:$C$100,0)+1,0)))="",AND(INDIRECT(CONCATENATE("'2018-09'!J",TEXT(MATCH($C16,'2018-09'!$C$2:$C$100,0)+1,0)))="",INDIRECT(CONCATENATE("'2018-08'!J",TEXT(MATCH($C16,'2018-08'!$C$2:$C$100,0)+1,0)))="")),"Н/Д",INDIRECT(CONCATENATE("'2018-09'!J",TEXT(MATCH($C16,'2018-09'!$C$2:$C$100,0)+1,0)))-INDIRECT(CONCATENATE("'2018-08'!J",TEXT(MATCH($C16,'2018-08'!$C$2:$C$100,0)+1,0))))</f>
        <v>Н/Д</v>
      </c>
      <c r="K16" s="17">
        <f ca="1">IF(OR(INDIRECT(CONCATENATE("'2018-09'!K",TEXT(MATCH($C16,'2018-09'!$C$2:$C$100,0)+1,0)))="",INDIRECT(CONCATENATE("'2018-08'!K",TEXT(MATCH($C16,'2018-08'!$C$2:$C$100,0)+1,0)))="",AND(INDIRECT(CONCATENATE("'2018-09'!K",TEXT(MATCH($C16,'2018-09'!$C$2:$C$100,0)+1,0)))="",INDIRECT(CONCATENATE("'2018-08'!K",TEXT(MATCH($C16,'2018-08'!$C$2:$C$100,0)+1,0)))="")),"Н/Д",INDIRECT(CONCATENATE("'2018-09'!K",TEXT(MATCH($C16,'2018-09'!$C$2:$C$100,0)+1,0)))-INDIRECT(CONCATENATE("'2018-08'!K",TEXT(MATCH($C16,'2018-08'!$C$2:$C$100,0)+1,0))))</f>
        <v>105599988.11000013</v>
      </c>
      <c r="L16" s="17">
        <f ca="1">IF(OR(INDIRECT(CONCATENATE("'2018-09'!L",TEXT(MATCH($C16,'2018-09'!$C$2:$C$100,0)+1,0)))="",INDIRECT(CONCATENATE("'2018-08'!L",TEXT(MATCH($C16,'2018-08'!$C$2:$C$100,0)+1,0)))="",AND(INDIRECT(CONCATENATE("'2018-09'!L",TEXT(MATCH($C16,'2018-09'!$C$2:$C$100,0)+1,0)))="",INDIRECT(CONCATENATE("'2018-08'!L",TEXT(MATCH($C16,'2018-08'!$C$2:$C$100,0)+1,0)))="")),"Н/Д",INDIRECT(CONCATENATE("'2018-09'!L",TEXT(MATCH($C16,'2018-09'!$C$2:$C$100,0)+1,0)))-INDIRECT(CONCATENATE("'2018-08'!L",TEXT(MATCH($C16,'2018-08'!$C$2:$C$100,0)+1,0))))</f>
        <v>373900246.35000038</v>
      </c>
      <c r="M16" s="17">
        <f ca="1">IF(OR(INDIRECT(CONCATENATE("'2018-09'!M",TEXT(MATCH($C16,'2018-09'!$C$2:$C$100,0)+1,0)))="",INDIRECT(CONCATENATE("'2018-08'!M",TEXT(MATCH($C16,'2018-08'!$C$2:$C$100,0)+1,0)))="",AND(INDIRECT(CONCATENATE("'2018-09'!M",TEXT(MATCH($C16,'2018-09'!$C$2:$C$100,0)+1,0)))="",INDIRECT(CONCATENATE("'2018-08'!M",TEXT(MATCH($C16,'2018-08'!$C$2:$C$100,0)+1,0)))="")),"Н/Д",INDIRECT(CONCATENATE("'2018-09'!M",TEXT(MATCH($C16,'2018-09'!$C$2:$C$100,0)+1,0)))-INDIRECT(CONCATENATE("'2018-08'!M",TEXT(MATCH($C16,'2018-08'!$C$2:$C$100,0)+1,0))))</f>
        <v>84597782.869999945</v>
      </c>
      <c r="N16" s="17">
        <f ca="1">IF(OR(INDIRECT(CONCATENATE("'2018-09'!N",TEXT(MATCH($C16,'2018-09'!$C$2:$C$100,0)+1,0)))="",INDIRECT(CONCATENATE("'2018-08'!N",TEXT(MATCH($C16,'2018-08'!$C$2:$C$100,0)+1,0)))="",AND(INDIRECT(CONCATENATE("'2018-09'!N",TEXT(MATCH($C16,'2018-09'!$C$2:$C$100,0)+1,0)))="",INDIRECT(CONCATENATE("'2018-08'!N",TEXT(MATCH($C16,'2018-08'!$C$2:$C$100,0)+1,0)))="")),"Н/Д",INDIRECT(CONCATENATE("'2018-09'!N",TEXT(MATCH($C16,'2018-09'!$C$2:$C$100,0)+1,0)))-INDIRECT(CONCATENATE("'2018-08'!NE",TEXT(MATCH($C16,'2018-08'!$C$2:$C$100,0)+1,0))))</f>
        <v>405910295.81999999</v>
      </c>
      <c r="O16" s="17">
        <f ca="1">IF(OR(INDIRECT(CONCATENATE("'2018-09'!O",TEXT(MATCH($C16,'2018-09'!$C$2:$C$100,0)+1,0)))="",INDIRECT(CONCATENATE("'2018-08'!O",TEXT(MATCH($C16,'2018-08'!$C$2:$C$100,0)+1,0)))="",AND(INDIRECT(CONCATENATE("'2018-09'!O",TEXT(MATCH($C16,'2018-09'!$C$2:$C$100,0)+1,0)))="",INDIRECT(CONCATENATE("'2018-08'!O",TEXT(MATCH($C16,'2018-08'!$C$2:$C$100,0)+1,0)))="")),"Н/Д",INDIRECT(CONCATENATE("'2018-09'!O",TEXT(MATCH($C16,'2018-09'!$C$2:$C$100,0)+1,0)))-INDIRECT(CONCATENATE("'2018-08'!O",TEXT(MATCH($C16,'2018-08'!$C$2:$C$100,0)+1,0))))</f>
        <v>-8453.7399999999907</v>
      </c>
      <c r="P16" s="17">
        <f ca="1">IF(OR(INDIRECT(CONCATENATE("'2018-09'!P",TEXT(MATCH($C16,'2018-09'!$C$2:$C$100,0)+1,0)))="",INDIRECT(CONCATENATE("'2018-08'!P",TEXT(MATCH($C16,'2018-08'!$C$2:$C$100,0)+1,0)))="",AND(INDIRECT(CONCATENATE("'2018-09'!P",TEXT(MATCH($C16,'2018-09'!$C$2:$C$100,0)+1,0)))="",INDIRECT(CONCATENATE("'2018-08'!P",TEXT(MATCH($C16,'2018-08'!$C$2:$C$100,0)+1,0)))="")),"Н/Д",INDIRECT(CONCATENATE("'2018-09'!P",TEXT(MATCH($C16,'2018-09'!$C$2:$C$100,0)+1,0)))-INDIRECT(CONCATENATE("'2018-08'!P",TEXT(MATCH($C16,'2018-08'!$C$2:$C$100,0)+1,0))))</f>
        <v>107384587.63</v>
      </c>
      <c r="Q16" s="17">
        <f ca="1">IF(OR(INDIRECT(CONCATENATE("'2018-09'!Q",TEXT(MATCH($C16,'2018-09'!$C$2:$C$100,0)+1,0)))="",INDIRECT(CONCATENATE("'2018-08'!Q",TEXT(MATCH($C16,'2018-08'!$C$2:$C$100,0)+1,0)))="",AND(INDIRECT(CONCATENATE("'2018-09'!Q",TEXT(MATCH($C16,'2018-09'!$C$2:$C$100,0)+1,0)))="",INDIRECT(CONCATENATE("'2018-08'!Q",TEXT(MATCH($C16,'2018-08'!$C$2:$C$100,0)+1,0)))="")),"Н/Д",INDIRECT(CONCATENATE("'2018-09'!Q",TEXT(MATCH($C16,'2018-09'!$C$2:$C$100,0)+1,0)))-INDIRECT(CONCATENATE("'2018-08'!Q",TEXT(MATCH($C16,'2018-08'!$C$2:$C$100,0)+1,0))))</f>
        <v>1646514.5699999928</v>
      </c>
      <c r="R16" s="17">
        <f ca="1">IF(OR(INDIRECT(CONCATENATE("'2018-09'!R",TEXT(MATCH($C16,'2018-09'!$C$2:$C$100,0)+1,0)))="",INDIRECT(CONCATENATE("'2018-08'!R",TEXT(MATCH($C16,'2018-08'!$C$2:$C$100,0)+1,0)))="",AND(INDIRECT(CONCATENATE("'2018-09'!R",TEXT(MATCH($C16,'2018-09'!$C$2:$C$100,0)+1,0)))="",INDIRECT(CONCATENATE("'2018-08'!R",TEXT(MATCH($C16,'2018-08'!$C$2:$C$100,0)+1,0)))="")),"Н/Д",INDIRECT(CONCATENATE("'2018-09'!R",TEXT(MATCH($C16,'2018-09'!$C$2:$C$100,0)+1,0)))-INDIRECT(CONCATENATE("'2018-08'!R",TEXT(MATCH($C16,'2018-08'!$C$2:$C$100,0)+1,0))))</f>
        <v>48436562.420000017</v>
      </c>
      <c r="S16" s="17">
        <f ca="1">IF(OR(INDIRECT(CONCATENATE("'2018-09'!S",TEXT(MATCH($C16,'2018-09'!$C$2:$C$100,0)+1,0)))="",INDIRECT(CONCATENATE("'2018-08'!S",TEXT(MATCH($C16,'2018-08'!$C$2:$C$100,0)+1,0)))="",AND(INDIRECT(CONCATENATE("'2018-09'!S",TEXT(MATCH($C16,'2018-09'!$C$2:$C$100,0)+1,0)))="",INDIRECT(CONCATENATE("'2018-08'!S",TEXT(MATCH($C16,'2018-08'!$C$2:$C$100,0)+1,0)))="")),"Н/Д",INDIRECT(CONCATENATE("'2018-09'!S",TEXT(MATCH($C16,'2018-09'!$C$2:$C$100,0)+1,0)))-INDIRECT(CONCATENATE("'2018-08'!S",TEXT(MATCH($C16,'2018-08'!$C$2:$C$100,0)+1,0))))</f>
        <v>479209.93999999948</v>
      </c>
      <c r="T16" s="17">
        <f ca="1">IF(OR(INDIRECT(CONCATENATE("'2018-09'!T",TEXT(MATCH($C16,'2018-09'!$C$2:$C$100,0)+1,0)))="",INDIRECT(CONCATENATE("'2018-08'!T",TEXT(MATCH($C16,'2018-08'!$C$2:$C$100,0)+1,0)))="",AND(INDIRECT(CONCATENATE("'2018-09'!T",TEXT(MATCH($C16,'2018-09'!$C$2:$C$100,0)+1,0)))="",INDIRECT(CONCATENATE("'2018-08'!T",TEXT(MATCH($C16,'2018-08'!$C$2:$C$100,0)+1,0)))="")),"Н/Д",INDIRECT(CONCATENATE("'2018-09'!T",TEXT(MATCH($C16,'2018-09'!$C$2:$C$100,0)+1,0)))-INDIRECT(CONCATENATE("'2018-08'!T",TEXT(MATCH($C16,'2018-08'!$C$2:$C$100,0)+1,0))))</f>
        <v>67060073.659999967</v>
      </c>
      <c r="U16" s="17">
        <f ca="1">IF(OR(INDIRECT(CONCATENATE("'2018-09'!U",TEXT(MATCH($C16,'2018-09'!$C$2:$C$100,0)+1,0)))="",INDIRECT(CONCATENATE("'2018-08'!U",TEXT(MATCH($C16,'2018-08'!$C$2:$C$100,0)+1,0)))="",AND(INDIRECT(CONCATENATE("'2018-09'!U",TEXT(MATCH($C16,'2018-09'!$C$2:$C$100,0)+1,0)))="",INDIRECT(CONCATENATE("'2018-08'!U",TEXT(MATCH($C16,'2018-08'!$C$2:$C$100,0)+1,0)))="")),"Н/Д",INDIRECT(CONCATENATE("'2018-09'!U",TEXT(MATCH($C16,'2018-09'!$C$2:$C$100,0)+1,0)))-INDIRECT(CONCATENATE("'2018-08'!U",TEXT(MATCH($C16,'2018-08'!$C$2:$C$100,0)+1,0))))</f>
        <v>8757225</v>
      </c>
      <c r="V16" s="17">
        <f ca="1">IF(OR(INDIRECT(CONCATENATE("'2018-09'!V",TEXT(MATCH($C16,'2018-09'!$C$2:$C$100,0)+1,0)))="",INDIRECT(CONCATENATE("'2018-08'!V",TEXT(MATCH($C16,'2018-08'!$C$2:$C$100,0)+1,0)))="",AND(INDIRECT(CONCATENATE("'2018-09'!V",TEXT(MATCH($C16,'2018-09'!$C$2:$C$100,0)+1,0)))="",INDIRECT(CONCATENATE("'2018-08'!V",TEXT(MATCH($C16,'2018-08'!$C$2:$C$100,0)+1,0)))="")),"Н/Д",INDIRECT(CONCATENATE("'2018-09'!V",TEXT(MATCH($C16,'2018-09'!$C$2:$C$100,0)+1,0)))-INDIRECT(CONCATENATE("'2018-08'!V",TEXT(MATCH($C16,'2018-08'!$C$2:$C$100,0)+1,0))))</f>
        <v>1547453618.8600006</v>
      </c>
      <c r="W16" s="17">
        <f ca="1">IF(OR(INDIRECT(CONCATENATE("'2018-09'!W",TEXT(MATCH($C16,'2018-09'!$C$2:$C$100,0)+1,0)))="",INDIRECT(CONCATENATE("'2018-08'!W",TEXT(MATCH($C16,'2018-08'!$C$2:$C$100,0)+1,0)))="",AND(INDIRECT(CONCATENATE("'2018-09'!W",TEXT(MATCH($C16,'2018-09'!$C$2:$C$100,0)+1,0)))="",INDIRECT(CONCATENATE("'2018-08'!W",TEXT(MATCH($C16,'2018-08'!$C$2:$C$100,0)+1,0)))="")),"Н/Д",INDIRECT(CONCATENATE("'2018-09'!W",TEXT(MATCH($C16,'2018-09'!$C$2:$C$100,0)+1,0)))-INDIRECT(CONCATENATE("'2018-08'!W",TEXT(MATCH($C16,'2018-08'!$C$2:$C$100,0)+1,0))))</f>
        <v>22826605672.329987</v>
      </c>
    </row>
    <row r="17" spans="1:23" x14ac:dyDescent="0.25">
      <c r="A17" s="2" t="s">
        <v>34</v>
      </c>
      <c r="B17" s="2" t="s">
        <v>38</v>
      </c>
      <c r="C17" s="15">
        <v>56000000</v>
      </c>
      <c r="D17" s="2" t="s">
        <v>212</v>
      </c>
      <c r="E17" s="17">
        <f ca="1">IF(OR(INDIRECT(CONCATENATE("'2018-09'!E",TEXT(MATCH($C17,'2018-09'!$C$2:$C$100,0)+1,0)))="",INDIRECT(CONCATENATE("'2018-08'!E",TEXT(MATCH($C17,'2018-08'!$C$2:$C$100,0)+1,0)))="",AND(INDIRECT(CONCATENATE("'2018-09'!E",TEXT(MATCH($C17,'2018-09'!$C$2:$C$100,0)+1,0)))="",INDIRECT(CONCATENATE("'2018-08'!E",TEXT(MATCH($C17,'2018-08'!$C$2:$C$100,0)+1,0)))="")),"Н/Д",INDIRECT(CONCATENATE("'2018-09'!E",TEXT(MATCH($C17,'2018-09'!$C$2:$C$100,0)+1,0)))-INDIRECT(CONCATENATE("'2018-08'!E",TEXT(MATCH($C17,'2018-08'!$C$2:$C$100,0)+1,0))))</f>
        <v>4720703941.6800003</v>
      </c>
      <c r="F17" s="17">
        <f ca="1">IF(OR(INDIRECT(CONCATENATE("'2018-09'!F",TEXT(MATCH($C17,'2018-09'!$C$2:$C$100,0)+1,0)))="",INDIRECT(CONCATENATE("'2018-08'!F",TEXT(MATCH($C17,'2018-08'!$C$2:$C$100,0)+1,0)))="",AND(INDIRECT(CONCATENATE("'2018-09'!F",TEXT(MATCH($C17,'2018-09'!$C$2:$C$100,0)+1,0)))="",INDIRECT(CONCATENATE("'2018-08'!F",TEXT(MATCH($C17,'2018-08'!$C$2:$C$100,0)+1,0)))="")),"Н/Д",INDIRECT(CONCATENATE("'2018-09'!F",TEXT(MATCH($C17,'2018-09'!$C$2:$C$100,0)+1,0)))-INDIRECT(CONCATENATE("'2018-08'!F",TEXT(MATCH($C17,'2018-08'!$C$2:$C$100,0)+1,0))))</f>
        <v>2991939342.7100029</v>
      </c>
      <c r="G17" s="17">
        <f ca="1">IF(OR(INDIRECT(CONCATENATE("'2018-09'!G",TEXT(MATCH($C17,'2018-09'!$C$2:$C$100,0)+1,0)))="",INDIRECT(CONCATENATE("'2018-08'!G",TEXT(MATCH($C17,'2018-08'!$C$2:$C$100,0)+1,0)))="",AND(INDIRECT(CONCATENATE("'2018-09'!G",TEXT(MATCH($C17,'2018-09'!$C$2:$C$100,0)+1,0)))="",INDIRECT(CONCATENATE("'2018-08'!G",TEXT(MATCH($C17,'2018-08'!$C$2:$C$100,0)+1,0)))="")),"Н/Д",INDIRECT(CONCATENATE("'2018-09'!G",TEXT(MATCH($C17,'2018-09'!$C$2:$C$100,0)+1,0)))-INDIRECT(CONCATENATE("'2018-08'!G",TEXT(MATCH($C17,'2018-08'!$C$2:$C$100,0)+1,0))))</f>
        <v>512911748.03999996</v>
      </c>
      <c r="H17" s="17">
        <f ca="1">IF(OR(INDIRECT(CONCATENATE("'2018-09'!H",TEXT(MATCH($C17,'2018-09'!$C$2:$C$100,0)+1,0)))="",INDIRECT(CONCATENATE("'2018-08'!H",TEXT(MATCH($C17,'2018-08'!$C$2:$C$100,0)+1,0)))="",AND(INDIRECT(CONCATENATE("'2018-09'!H",TEXT(MATCH($C17,'2018-09'!$C$2:$C$100,0)+1,0)))="",INDIRECT(CONCATENATE("'2018-08'!H",TEXT(MATCH($C17,'2018-08'!$C$2:$C$100,0)+1,0)))="")),"Н/Д",INDIRECT(CONCATENATE("'2018-09'!H",TEXT(MATCH($C17,'2018-09'!$C$2:$C$100,0)+1,0)))-INDIRECT(CONCATENATE("'2018-08'!H",TEXT(MATCH($C17,'2018-08'!$C$2:$C$100,0)+1,0))))</f>
        <v>1220610065.5199995</v>
      </c>
      <c r="I17" s="17">
        <f ca="1">IF(OR(INDIRECT(CONCATENATE("'2018-09'!I",TEXT(MATCH($C17,'2018-09'!$C$2:$C$100,0)+1,0)))="",INDIRECT(CONCATENATE("'2018-08'!I",TEXT(MATCH($C17,'2018-08'!$C$2:$C$100,0)+1,0)))="",AND(INDIRECT(CONCATENATE("'2018-09'!I",TEXT(MATCH($C17,'2018-09'!$C$2:$C$100,0)+1,0)))="",INDIRECT(CONCATENATE("'2018-08'!I",TEXT(MATCH($C17,'2018-08'!$C$2:$C$100,0)+1,0)))="")),"Н/Д",INDIRECT(CONCATENATE("'2018-09'!I",TEXT(MATCH($C17,'2018-09'!$C$2:$C$100,0)+1,0)))-INDIRECT(CONCATENATE("'2018-08'!I",TEXT(MATCH($C17,'2018-08'!$C$2:$C$100,0)+1,0))))</f>
        <v>757310556.67000008</v>
      </c>
      <c r="J17" s="17" t="str">
        <f ca="1">IF(OR(INDIRECT(CONCATENATE("'2018-09'!J",TEXT(MATCH($C17,'2018-09'!$C$2:$C$100,0)+1,0)))="",INDIRECT(CONCATENATE("'2018-08'!J",TEXT(MATCH($C17,'2018-08'!$C$2:$C$100,0)+1,0)))="",AND(INDIRECT(CONCATENATE("'2018-09'!J",TEXT(MATCH($C17,'2018-09'!$C$2:$C$100,0)+1,0)))="",INDIRECT(CONCATENATE("'2018-08'!J",TEXT(MATCH($C17,'2018-08'!$C$2:$C$100,0)+1,0)))="")),"Н/Д",INDIRECT(CONCATENATE("'2018-09'!J",TEXT(MATCH($C17,'2018-09'!$C$2:$C$100,0)+1,0)))-INDIRECT(CONCATENATE("'2018-08'!J",TEXT(MATCH($C17,'2018-08'!$C$2:$C$100,0)+1,0))))</f>
        <v>Н/Д</v>
      </c>
      <c r="K17" s="17">
        <f ca="1">IF(OR(INDIRECT(CONCATENATE("'2018-09'!K",TEXT(MATCH($C17,'2018-09'!$C$2:$C$100,0)+1,0)))="",INDIRECT(CONCATENATE("'2018-08'!K",TEXT(MATCH($C17,'2018-08'!$C$2:$C$100,0)+1,0)))="",AND(INDIRECT(CONCATENATE("'2018-09'!K",TEXT(MATCH($C17,'2018-09'!$C$2:$C$100,0)+1,0)))="",INDIRECT(CONCATENATE("'2018-08'!K",TEXT(MATCH($C17,'2018-08'!$C$2:$C$100,0)+1,0)))="")),"Н/Д",INDIRECT(CONCATENATE("'2018-09'!K",TEXT(MATCH($C17,'2018-09'!$C$2:$C$100,0)+1,0)))-INDIRECT(CONCATENATE("'2018-08'!K",TEXT(MATCH($C17,'2018-08'!$C$2:$C$100,0)+1,0))))</f>
        <v>88101194.319999695</v>
      </c>
      <c r="L17" s="17">
        <f ca="1">IF(OR(INDIRECT(CONCATENATE("'2018-09'!L",TEXT(MATCH($C17,'2018-09'!$C$2:$C$100,0)+1,0)))="",INDIRECT(CONCATENATE("'2018-08'!L",TEXT(MATCH($C17,'2018-08'!$C$2:$C$100,0)+1,0)))="",AND(INDIRECT(CONCATENATE("'2018-09'!L",TEXT(MATCH($C17,'2018-09'!$C$2:$C$100,0)+1,0)))="",INDIRECT(CONCATENATE("'2018-08'!L",TEXT(MATCH($C17,'2018-08'!$C$2:$C$100,0)+1,0)))="")),"Н/Д",INDIRECT(CONCATENATE("'2018-09'!L",TEXT(MATCH($C17,'2018-09'!$C$2:$C$100,0)+1,0)))-INDIRECT(CONCATENATE("'2018-08'!L",TEXT(MATCH($C17,'2018-08'!$C$2:$C$100,0)+1,0))))</f>
        <v>198397284.92000008</v>
      </c>
      <c r="M17" s="17">
        <f ca="1">IF(OR(INDIRECT(CONCATENATE("'2018-09'!M",TEXT(MATCH($C17,'2018-09'!$C$2:$C$100,0)+1,0)))="",INDIRECT(CONCATENATE("'2018-08'!M",TEXT(MATCH($C17,'2018-08'!$C$2:$C$100,0)+1,0)))="",AND(INDIRECT(CONCATENATE("'2018-09'!M",TEXT(MATCH($C17,'2018-09'!$C$2:$C$100,0)+1,0)))="",INDIRECT(CONCATENATE("'2018-08'!M",TEXT(MATCH($C17,'2018-08'!$C$2:$C$100,0)+1,0)))="")),"Н/Д",INDIRECT(CONCATENATE("'2018-09'!M",TEXT(MATCH($C17,'2018-09'!$C$2:$C$100,0)+1,0)))-INDIRECT(CONCATENATE("'2018-08'!M",TEXT(MATCH($C17,'2018-08'!$C$2:$C$100,0)+1,0))))</f>
        <v>2004876.9000000004</v>
      </c>
      <c r="N17" s="17">
        <f ca="1">IF(OR(INDIRECT(CONCATENATE("'2018-09'!N",TEXT(MATCH($C17,'2018-09'!$C$2:$C$100,0)+1,0)))="",INDIRECT(CONCATENATE("'2018-08'!N",TEXT(MATCH($C17,'2018-08'!$C$2:$C$100,0)+1,0)))="",AND(INDIRECT(CONCATENATE("'2018-09'!N",TEXT(MATCH($C17,'2018-09'!$C$2:$C$100,0)+1,0)))="",INDIRECT(CONCATENATE("'2018-08'!N",TEXT(MATCH($C17,'2018-08'!$C$2:$C$100,0)+1,0)))="")),"Н/Д",INDIRECT(CONCATENATE("'2018-09'!N",TEXT(MATCH($C17,'2018-09'!$C$2:$C$100,0)+1,0)))-INDIRECT(CONCATENATE("'2018-08'!NE",TEXT(MATCH($C17,'2018-08'!$C$2:$C$100,0)+1,0))))</f>
        <v>217209447.34</v>
      </c>
      <c r="O17" s="17">
        <f ca="1">IF(OR(INDIRECT(CONCATENATE("'2018-09'!O",TEXT(MATCH($C17,'2018-09'!$C$2:$C$100,0)+1,0)))="",INDIRECT(CONCATENATE("'2018-08'!O",TEXT(MATCH($C17,'2018-08'!$C$2:$C$100,0)+1,0)))="",AND(INDIRECT(CONCATENATE("'2018-09'!O",TEXT(MATCH($C17,'2018-09'!$C$2:$C$100,0)+1,0)))="",INDIRECT(CONCATENATE("'2018-08'!O",TEXT(MATCH($C17,'2018-08'!$C$2:$C$100,0)+1,0)))="")),"Н/Д",INDIRECT(CONCATENATE("'2018-09'!O",TEXT(MATCH($C17,'2018-09'!$C$2:$C$100,0)+1,0)))-INDIRECT(CONCATENATE("'2018-08'!O",TEXT(MATCH($C17,'2018-08'!$C$2:$C$100,0)+1,0))))</f>
        <v>259.22000000000116</v>
      </c>
      <c r="P17" s="17">
        <f ca="1">IF(OR(INDIRECT(CONCATENATE("'2018-09'!P",TEXT(MATCH($C17,'2018-09'!$C$2:$C$100,0)+1,0)))="",INDIRECT(CONCATENATE("'2018-08'!P",TEXT(MATCH($C17,'2018-08'!$C$2:$C$100,0)+1,0)))="",AND(INDIRECT(CONCATENATE("'2018-09'!P",TEXT(MATCH($C17,'2018-09'!$C$2:$C$100,0)+1,0)))="",INDIRECT(CONCATENATE("'2018-08'!P",TEXT(MATCH($C17,'2018-08'!$C$2:$C$100,0)+1,0)))="")),"Н/Д",INDIRECT(CONCATENATE("'2018-09'!P",TEXT(MATCH($C17,'2018-09'!$C$2:$C$100,0)+1,0)))-INDIRECT(CONCATENATE("'2018-08'!P",TEXT(MATCH($C17,'2018-08'!$C$2:$C$100,0)+1,0))))</f>
        <v>61148272.219999969</v>
      </c>
      <c r="Q17" s="17">
        <f ca="1">IF(OR(INDIRECT(CONCATENATE("'2018-09'!Q",TEXT(MATCH($C17,'2018-09'!$C$2:$C$100,0)+1,0)))="",INDIRECT(CONCATENATE("'2018-08'!Q",TEXT(MATCH($C17,'2018-08'!$C$2:$C$100,0)+1,0)))="",AND(INDIRECT(CONCATENATE("'2018-09'!Q",TEXT(MATCH($C17,'2018-09'!$C$2:$C$100,0)+1,0)))="",INDIRECT(CONCATENATE("'2018-08'!Q",TEXT(MATCH($C17,'2018-08'!$C$2:$C$100,0)+1,0)))="")),"Н/Д",INDIRECT(CONCATENATE("'2018-09'!Q",TEXT(MATCH($C17,'2018-09'!$C$2:$C$100,0)+1,0)))-INDIRECT(CONCATENATE("'2018-08'!Q",TEXT(MATCH($C17,'2018-08'!$C$2:$C$100,0)+1,0))))</f>
        <v>1023138.2199999988</v>
      </c>
      <c r="R17" s="17">
        <f ca="1">IF(OR(INDIRECT(CONCATENATE("'2018-09'!R",TEXT(MATCH($C17,'2018-09'!$C$2:$C$100,0)+1,0)))="",INDIRECT(CONCATENATE("'2018-08'!R",TEXT(MATCH($C17,'2018-08'!$C$2:$C$100,0)+1,0)))="",AND(INDIRECT(CONCATENATE("'2018-09'!R",TEXT(MATCH($C17,'2018-09'!$C$2:$C$100,0)+1,0)))="",INDIRECT(CONCATENATE("'2018-08'!R",TEXT(MATCH($C17,'2018-08'!$C$2:$C$100,0)+1,0)))="")),"Н/Д",INDIRECT(CONCATENATE("'2018-09'!R",TEXT(MATCH($C17,'2018-09'!$C$2:$C$100,0)+1,0)))-INDIRECT(CONCATENATE("'2018-08'!R",TEXT(MATCH($C17,'2018-08'!$C$2:$C$100,0)+1,0))))</f>
        <v>46520211.289999992</v>
      </c>
      <c r="S17" s="17">
        <f ca="1">IF(OR(INDIRECT(CONCATENATE("'2018-09'!S",TEXT(MATCH($C17,'2018-09'!$C$2:$C$100,0)+1,0)))="",INDIRECT(CONCATENATE("'2018-08'!S",TEXT(MATCH($C17,'2018-08'!$C$2:$C$100,0)+1,0)))="",AND(INDIRECT(CONCATENATE("'2018-09'!S",TEXT(MATCH($C17,'2018-09'!$C$2:$C$100,0)+1,0)))="",INDIRECT(CONCATENATE("'2018-08'!S",TEXT(MATCH($C17,'2018-08'!$C$2:$C$100,0)+1,0)))="")),"Н/Д",INDIRECT(CONCATENATE("'2018-09'!S",TEXT(MATCH($C17,'2018-09'!$C$2:$C$100,0)+1,0)))-INDIRECT(CONCATENATE("'2018-08'!S",TEXT(MATCH($C17,'2018-08'!$C$2:$C$100,0)+1,0))))</f>
        <v>726503.35000000056</v>
      </c>
      <c r="T17" s="17">
        <f ca="1">IF(OR(INDIRECT(CONCATENATE("'2018-09'!T",TEXT(MATCH($C17,'2018-09'!$C$2:$C$100,0)+1,0)))="",INDIRECT(CONCATENATE("'2018-08'!T",TEXT(MATCH($C17,'2018-08'!$C$2:$C$100,0)+1,0)))="",AND(INDIRECT(CONCATENATE("'2018-09'!T",TEXT(MATCH($C17,'2018-09'!$C$2:$C$100,0)+1,0)))="",INDIRECT(CONCATENATE("'2018-08'!T",TEXT(MATCH($C17,'2018-08'!$C$2:$C$100,0)+1,0)))="")),"Н/Д",INDIRECT(CONCATENATE("'2018-09'!T",TEXT(MATCH($C17,'2018-09'!$C$2:$C$100,0)+1,0)))-INDIRECT(CONCATENATE("'2018-08'!T",TEXT(MATCH($C17,'2018-08'!$C$2:$C$100,0)+1,0))))</f>
        <v>51431708.930000007</v>
      </c>
      <c r="U17" s="17">
        <f ca="1">IF(OR(INDIRECT(CONCATENATE("'2018-09'!U",TEXT(MATCH($C17,'2018-09'!$C$2:$C$100,0)+1,0)))="",INDIRECT(CONCATENATE("'2018-08'!U",TEXT(MATCH($C17,'2018-08'!$C$2:$C$100,0)+1,0)))="",AND(INDIRECT(CONCATENATE("'2018-09'!U",TEXT(MATCH($C17,'2018-09'!$C$2:$C$100,0)+1,0)))="",INDIRECT(CONCATENATE("'2018-08'!U",TEXT(MATCH($C17,'2018-08'!$C$2:$C$100,0)+1,0)))="")),"Н/Д",INDIRECT(CONCATENATE("'2018-09'!U",TEXT(MATCH($C17,'2018-09'!$C$2:$C$100,0)+1,0)))-INDIRECT(CONCATENATE("'2018-08'!U",TEXT(MATCH($C17,'2018-08'!$C$2:$C$100,0)+1,0))))</f>
        <v>7837946.25</v>
      </c>
      <c r="V17" s="17">
        <f ca="1">IF(OR(INDIRECT(CONCATENATE("'2018-09'!V",TEXT(MATCH($C17,'2018-09'!$C$2:$C$100,0)+1,0)))="",INDIRECT(CONCATENATE("'2018-08'!V",TEXT(MATCH($C17,'2018-08'!$C$2:$C$100,0)+1,0)))="",AND(INDIRECT(CONCATENATE("'2018-09'!V",TEXT(MATCH($C17,'2018-09'!$C$2:$C$100,0)+1,0)))="",INDIRECT(CONCATENATE("'2018-08'!V",TEXT(MATCH($C17,'2018-08'!$C$2:$C$100,0)+1,0)))="")),"Н/Д",INDIRECT(CONCATENATE("'2018-09'!V",TEXT(MATCH($C17,'2018-09'!$C$2:$C$100,0)+1,0)))-INDIRECT(CONCATENATE("'2018-08'!V",TEXT(MATCH($C17,'2018-08'!$C$2:$C$100,0)+1,0))))</f>
        <v>1728764598.9700012</v>
      </c>
      <c r="W17" s="17">
        <f ca="1">IF(OR(INDIRECT(CONCATENATE("'2018-09'!W",TEXT(MATCH($C17,'2018-09'!$C$2:$C$100,0)+1,0)))="",INDIRECT(CONCATENATE("'2018-08'!W",TEXT(MATCH($C17,'2018-08'!$C$2:$C$100,0)+1,0)))="",AND(INDIRECT(CONCATENATE("'2018-09'!W",TEXT(MATCH($C17,'2018-09'!$C$2:$C$100,0)+1,0)))="",INDIRECT(CONCATENATE("'2018-08'!W",TEXT(MATCH($C17,'2018-08'!$C$2:$C$100,0)+1,0)))="")),"Н/Д",INDIRECT(CONCATENATE("'2018-09'!W",TEXT(MATCH($C17,'2018-09'!$C$2:$C$100,0)+1,0)))-INDIRECT(CONCATENATE("'2018-08'!W",TEXT(MATCH($C17,'2018-08'!$C$2:$C$100,0)+1,0))))</f>
        <v>12415968166.979996</v>
      </c>
    </row>
    <row r="18" spans="1:23" x14ac:dyDescent="0.25">
      <c r="A18" s="2" t="s">
        <v>34</v>
      </c>
      <c r="B18" s="2" t="s">
        <v>39</v>
      </c>
      <c r="C18" s="15">
        <v>57000000</v>
      </c>
      <c r="D18" s="2" t="s">
        <v>212</v>
      </c>
      <c r="E18" s="17">
        <f ca="1">IF(OR(INDIRECT(CONCATENATE("'2018-09'!E",TEXT(MATCH($C18,'2018-09'!$C$2:$C$100,0)+1,0)))="",INDIRECT(CONCATENATE("'2018-08'!E",TEXT(MATCH($C18,'2018-08'!$C$2:$C$100,0)+1,0)))="",AND(INDIRECT(CONCATENATE("'2018-09'!E",TEXT(MATCH($C18,'2018-09'!$C$2:$C$100,0)+1,0)))="",INDIRECT(CONCATENATE("'2018-08'!E",TEXT(MATCH($C18,'2018-08'!$C$2:$C$100,0)+1,0)))="")),"Н/Д",INDIRECT(CONCATENATE("'2018-09'!E",TEXT(MATCH($C18,'2018-09'!$C$2:$C$100,0)+1,0)))-INDIRECT(CONCATENATE("'2018-08'!E",TEXT(MATCH($C18,'2018-08'!$C$2:$C$100,0)+1,0))))</f>
        <v>10384960255.190002</v>
      </c>
      <c r="F18" s="17">
        <f ca="1">IF(OR(INDIRECT(CONCATENATE("'2018-09'!F",TEXT(MATCH($C18,'2018-09'!$C$2:$C$100,0)+1,0)))="",INDIRECT(CONCATENATE("'2018-08'!F",TEXT(MATCH($C18,'2018-08'!$C$2:$C$100,0)+1,0)))="",AND(INDIRECT(CONCATENATE("'2018-09'!F",TEXT(MATCH($C18,'2018-09'!$C$2:$C$100,0)+1,0)))="",INDIRECT(CONCATENATE("'2018-08'!F",TEXT(MATCH($C18,'2018-08'!$C$2:$C$100,0)+1,0)))="")),"Н/Д",INDIRECT(CONCATENATE("'2018-09'!F",TEXT(MATCH($C18,'2018-09'!$C$2:$C$100,0)+1,0)))-INDIRECT(CONCATENATE("'2018-08'!F",TEXT(MATCH($C18,'2018-08'!$C$2:$C$100,0)+1,0))))</f>
        <v>9072953639.4100037</v>
      </c>
      <c r="G18" s="17">
        <f ca="1">IF(OR(INDIRECT(CONCATENATE("'2018-09'!G",TEXT(MATCH($C18,'2018-09'!$C$2:$C$100,0)+1,0)))="",INDIRECT(CONCATENATE("'2018-08'!G",TEXT(MATCH($C18,'2018-08'!$C$2:$C$100,0)+1,0)))="",AND(INDIRECT(CONCATENATE("'2018-09'!G",TEXT(MATCH($C18,'2018-09'!$C$2:$C$100,0)+1,0)))="",INDIRECT(CONCATENATE("'2018-08'!G",TEXT(MATCH($C18,'2018-08'!$C$2:$C$100,0)+1,0)))="")),"Н/Д",INDIRECT(CONCATENATE("'2018-09'!G",TEXT(MATCH($C18,'2018-09'!$C$2:$C$100,0)+1,0)))-INDIRECT(CONCATENATE("'2018-08'!G",TEXT(MATCH($C18,'2018-08'!$C$2:$C$100,0)+1,0))))</f>
        <v>3331965414.5</v>
      </c>
      <c r="H18" s="17">
        <f ca="1">IF(OR(INDIRECT(CONCATENATE("'2018-09'!H",TEXT(MATCH($C18,'2018-09'!$C$2:$C$100,0)+1,0)))="",INDIRECT(CONCATENATE("'2018-08'!H",TEXT(MATCH($C18,'2018-08'!$C$2:$C$100,0)+1,0)))="",AND(INDIRECT(CONCATENATE("'2018-09'!H",TEXT(MATCH($C18,'2018-09'!$C$2:$C$100,0)+1,0)))="",INDIRECT(CONCATENATE("'2018-08'!H",TEXT(MATCH($C18,'2018-08'!$C$2:$C$100,0)+1,0)))="")),"Н/Д",INDIRECT(CONCATENATE("'2018-09'!H",TEXT(MATCH($C18,'2018-09'!$C$2:$C$100,0)+1,0)))-INDIRECT(CONCATENATE("'2018-08'!H",TEXT(MATCH($C18,'2018-08'!$C$2:$C$100,0)+1,0))))</f>
        <v>3507655179.3400002</v>
      </c>
      <c r="I18" s="17">
        <f ca="1">IF(OR(INDIRECT(CONCATENATE("'2018-09'!I",TEXT(MATCH($C18,'2018-09'!$C$2:$C$100,0)+1,0)))="",INDIRECT(CONCATENATE("'2018-08'!I",TEXT(MATCH($C18,'2018-08'!$C$2:$C$100,0)+1,0)))="",AND(INDIRECT(CONCATENATE("'2018-09'!I",TEXT(MATCH($C18,'2018-09'!$C$2:$C$100,0)+1,0)))="",INDIRECT(CONCATENATE("'2018-08'!I",TEXT(MATCH($C18,'2018-08'!$C$2:$C$100,0)+1,0)))="")),"Н/Д",INDIRECT(CONCATENATE("'2018-09'!I",TEXT(MATCH($C18,'2018-09'!$C$2:$C$100,0)+1,0)))-INDIRECT(CONCATENATE("'2018-08'!I",TEXT(MATCH($C18,'2018-08'!$C$2:$C$100,0)+1,0))))</f>
        <v>750001630.71999931</v>
      </c>
      <c r="J18" s="17" t="str">
        <f ca="1">IF(OR(INDIRECT(CONCATENATE("'2018-09'!J",TEXT(MATCH($C18,'2018-09'!$C$2:$C$100,0)+1,0)))="",INDIRECT(CONCATENATE("'2018-08'!J",TEXT(MATCH($C18,'2018-08'!$C$2:$C$100,0)+1,0)))="",AND(INDIRECT(CONCATENATE("'2018-09'!J",TEXT(MATCH($C18,'2018-09'!$C$2:$C$100,0)+1,0)))="",INDIRECT(CONCATENATE("'2018-08'!J",TEXT(MATCH($C18,'2018-08'!$C$2:$C$100,0)+1,0)))="")),"Н/Д",INDIRECT(CONCATENATE("'2018-09'!J",TEXT(MATCH($C18,'2018-09'!$C$2:$C$100,0)+1,0)))-INDIRECT(CONCATENATE("'2018-08'!J",TEXT(MATCH($C18,'2018-08'!$C$2:$C$100,0)+1,0))))</f>
        <v>Н/Д</v>
      </c>
      <c r="K18" s="17">
        <f ca="1">IF(OR(INDIRECT(CONCATENATE("'2018-09'!K",TEXT(MATCH($C18,'2018-09'!$C$2:$C$100,0)+1,0)))="",INDIRECT(CONCATENATE("'2018-08'!K",TEXT(MATCH($C18,'2018-08'!$C$2:$C$100,0)+1,0)))="",AND(INDIRECT(CONCATENATE("'2018-09'!K",TEXT(MATCH($C18,'2018-09'!$C$2:$C$100,0)+1,0)))="",INDIRECT(CONCATENATE("'2018-08'!K",TEXT(MATCH($C18,'2018-08'!$C$2:$C$100,0)+1,0)))="")),"Н/Д",INDIRECT(CONCATENATE("'2018-09'!K",TEXT(MATCH($C18,'2018-09'!$C$2:$C$100,0)+1,0)))-INDIRECT(CONCATENATE("'2018-08'!K",TEXT(MATCH($C18,'2018-08'!$C$2:$C$100,0)+1,0))))</f>
        <v>219003628.27000046</v>
      </c>
      <c r="L18" s="17">
        <f ca="1">IF(OR(INDIRECT(CONCATENATE("'2018-09'!L",TEXT(MATCH($C18,'2018-09'!$C$2:$C$100,0)+1,0)))="",INDIRECT(CONCATENATE("'2018-08'!L",TEXT(MATCH($C18,'2018-08'!$C$2:$C$100,0)+1,0)))="",AND(INDIRECT(CONCATENATE("'2018-09'!L",TEXT(MATCH($C18,'2018-09'!$C$2:$C$100,0)+1,0)))="",INDIRECT(CONCATENATE("'2018-08'!L",TEXT(MATCH($C18,'2018-08'!$C$2:$C$100,0)+1,0)))="")),"Н/Д",INDIRECT(CONCATENATE("'2018-09'!L",TEXT(MATCH($C18,'2018-09'!$C$2:$C$100,0)+1,0)))-INDIRECT(CONCATENATE("'2018-08'!L",TEXT(MATCH($C18,'2018-08'!$C$2:$C$100,0)+1,0))))</f>
        <v>694859108.20999908</v>
      </c>
      <c r="M18" s="17">
        <f ca="1">IF(OR(INDIRECT(CONCATENATE("'2018-09'!M",TEXT(MATCH($C18,'2018-09'!$C$2:$C$100,0)+1,0)))="",INDIRECT(CONCATENATE("'2018-08'!M",TEXT(MATCH($C18,'2018-08'!$C$2:$C$100,0)+1,0)))="",AND(INDIRECT(CONCATENATE("'2018-09'!M",TEXT(MATCH($C18,'2018-09'!$C$2:$C$100,0)+1,0)))="",INDIRECT(CONCATENATE("'2018-08'!M",TEXT(MATCH($C18,'2018-08'!$C$2:$C$100,0)+1,0)))="")),"Н/Д",INDIRECT(CONCATENATE("'2018-09'!M",TEXT(MATCH($C18,'2018-09'!$C$2:$C$100,0)+1,0)))-INDIRECT(CONCATENATE("'2018-08'!M",TEXT(MATCH($C18,'2018-08'!$C$2:$C$100,0)+1,0))))</f>
        <v>52922498.229999989</v>
      </c>
      <c r="N18" s="17">
        <f ca="1">IF(OR(INDIRECT(CONCATENATE("'2018-09'!N",TEXT(MATCH($C18,'2018-09'!$C$2:$C$100,0)+1,0)))="",INDIRECT(CONCATENATE("'2018-08'!N",TEXT(MATCH($C18,'2018-08'!$C$2:$C$100,0)+1,0)))="",AND(INDIRECT(CONCATENATE("'2018-09'!N",TEXT(MATCH($C18,'2018-09'!$C$2:$C$100,0)+1,0)))="",INDIRECT(CONCATENATE("'2018-08'!N",TEXT(MATCH($C18,'2018-08'!$C$2:$C$100,0)+1,0)))="")),"Н/Д",INDIRECT(CONCATENATE("'2018-09'!N",TEXT(MATCH($C18,'2018-09'!$C$2:$C$100,0)+1,0)))-INDIRECT(CONCATENATE("'2018-08'!NE",TEXT(MATCH($C18,'2018-08'!$C$2:$C$100,0)+1,0))))</f>
        <v>582360953.28999996</v>
      </c>
      <c r="O18" s="17">
        <f ca="1">IF(OR(INDIRECT(CONCATENATE("'2018-09'!O",TEXT(MATCH($C18,'2018-09'!$C$2:$C$100,0)+1,0)))="",INDIRECT(CONCATENATE("'2018-08'!O",TEXT(MATCH($C18,'2018-08'!$C$2:$C$100,0)+1,0)))="",AND(INDIRECT(CONCATENATE("'2018-09'!O",TEXT(MATCH($C18,'2018-09'!$C$2:$C$100,0)+1,0)))="",INDIRECT(CONCATENATE("'2018-08'!O",TEXT(MATCH($C18,'2018-08'!$C$2:$C$100,0)+1,0)))="")),"Н/Д",INDIRECT(CONCATENATE("'2018-09'!O",TEXT(MATCH($C18,'2018-09'!$C$2:$C$100,0)+1,0)))-INDIRECT(CONCATENATE("'2018-08'!O",TEXT(MATCH($C18,'2018-08'!$C$2:$C$100,0)+1,0))))</f>
        <v>-11992.479999999996</v>
      </c>
      <c r="P18" s="17">
        <f ca="1">IF(OR(INDIRECT(CONCATENATE("'2018-09'!P",TEXT(MATCH($C18,'2018-09'!$C$2:$C$100,0)+1,0)))="",INDIRECT(CONCATENATE("'2018-08'!P",TEXT(MATCH($C18,'2018-08'!$C$2:$C$100,0)+1,0)))="",AND(INDIRECT(CONCATENATE("'2018-09'!P",TEXT(MATCH($C18,'2018-09'!$C$2:$C$100,0)+1,0)))="",INDIRECT(CONCATENATE("'2018-08'!P",TEXT(MATCH($C18,'2018-08'!$C$2:$C$100,0)+1,0)))="")),"Н/Д",INDIRECT(CONCATENATE("'2018-09'!P",TEXT(MATCH($C18,'2018-09'!$C$2:$C$100,0)+1,0)))-INDIRECT(CONCATENATE("'2018-08'!P",TEXT(MATCH($C18,'2018-08'!$C$2:$C$100,0)+1,0))))</f>
        <v>110571037.23000002</v>
      </c>
      <c r="Q18" s="17">
        <f ca="1">IF(OR(INDIRECT(CONCATENATE("'2018-09'!Q",TEXT(MATCH($C18,'2018-09'!$C$2:$C$100,0)+1,0)))="",INDIRECT(CONCATENATE("'2018-08'!Q",TEXT(MATCH($C18,'2018-08'!$C$2:$C$100,0)+1,0)))="",AND(INDIRECT(CONCATENATE("'2018-09'!Q",TEXT(MATCH($C18,'2018-09'!$C$2:$C$100,0)+1,0)))="",INDIRECT(CONCATENATE("'2018-08'!Q",TEXT(MATCH($C18,'2018-08'!$C$2:$C$100,0)+1,0)))="")),"Н/Д",INDIRECT(CONCATENATE("'2018-09'!Q",TEXT(MATCH($C18,'2018-09'!$C$2:$C$100,0)+1,0)))-INDIRECT(CONCATENATE("'2018-08'!Q",TEXT(MATCH($C18,'2018-08'!$C$2:$C$100,0)+1,0))))</f>
        <v>63439681.429999948</v>
      </c>
      <c r="R18" s="17">
        <f ca="1">IF(OR(INDIRECT(CONCATENATE("'2018-09'!R",TEXT(MATCH($C18,'2018-09'!$C$2:$C$100,0)+1,0)))="",INDIRECT(CONCATENATE("'2018-08'!R",TEXT(MATCH($C18,'2018-08'!$C$2:$C$100,0)+1,0)))="",AND(INDIRECT(CONCATENATE("'2018-09'!R",TEXT(MATCH($C18,'2018-09'!$C$2:$C$100,0)+1,0)))="",INDIRECT(CONCATENATE("'2018-08'!R",TEXT(MATCH($C18,'2018-08'!$C$2:$C$100,0)+1,0)))="")),"Н/Д",INDIRECT(CONCATENATE("'2018-09'!R",TEXT(MATCH($C18,'2018-09'!$C$2:$C$100,0)+1,0)))-INDIRECT(CONCATENATE("'2018-08'!R",TEXT(MATCH($C18,'2018-08'!$C$2:$C$100,0)+1,0))))</f>
        <v>56400161.720000029</v>
      </c>
      <c r="S18" s="17">
        <f ca="1">IF(OR(INDIRECT(CONCATENATE("'2018-09'!S",TEXT(MATCH($C18,'2018-09'!$C$2:$C$100,0)+1,0)))="",INDIRECT(CONCATENATE("'2018-08'!S",TEXT(MATCH($C18,'2018-08'!$C$2:$C$100,0)+1,0)))="",AND(INDIRECT(CONCATENATE("'2018-09'!S",TEXT(MATCH($C18,'2018-09'!$C$2:$C$100,0)+1,0)))="",INDIRECT(CONCATENATE("'2018-08'!S",TEXT(MATCH($C18,'2018-08'!$C$2:$C$100,0)+1,0)))="")),"Н/Д",INDIRECT(CONCATENATE("'2018-09'!S",TEXT(MATCH($C18,'2018-09'!$C$2:$C$100,0)+1,0)))-INDIRECT(CONCATENATE("'2018-08'!S",TEXT(MATCH($C18,'2018-08'!$C$2:$C$100,0)+1,0))))</f>
        <v>67295.119999999879</v>
      </c>
      <c r="T18" s="17">
        <f ca="1">IF(OR(INDIRECT(CONCATENATE("'2018-09'!T",TEXT(MATCH($C18,'2018-09'!$C$2:$C$100,0)+1,0)))="",INDIRECT(CONCATENATE("'2018-08'!T",TEXT(MATCH($C18,'2018-08'!$C$2:$C$100,0)+1,0)))="",AND(INDIRECT(CONCATENATE("'2018-09'!T",TEXT(MATCH($C18,'2018-09'!$C$2:$C$100,0)+1,0)))="",INDIRECT(CONCATENATE("'2018-08'!T",TEXT(MATCH($C18,'2018-08'!$C$2:$C$100,0)+1,0)))="")),"Н/Д",INDIRECT(CONCATENATE("'2018-09'!T",TEXT(MATCH($C18,'2018-09'!$C$2:$C$100,0)+1,0)))-INDIRECT(CONCATENATE("'2018-08'!T",TEXT(MATCH($C18,'2018-08'!$C$2:$C$100,0)+1,0))))</f>
        <v>158789573.54000008</v>
      </c>
      <c r="U18" s="17">
        <f ca="1">IF(OR(INDIRECT(CONCATENATE("'2018-09'!U",TEXT(MATCH($C18,'2018-09'!$C$2:$C$100,0)+1,0)))="",INDIRECT(CONCATENATE("'2018-08'!U",TEXT(MATCH($C18,'2018-08'!$C$2:$C$100,0)+1,0)))="",AND(INDIRECT(CONCATENATE("'2018-09'!U",TEXT(MATCH($C18,'2018-09'!$C$2:$C$100,0)+1,0)))="",INDIRECT(CONCATENATE("'2018-08'!U",TEXT(MATCH($C18,'2018-08'!$C$2:$C$100,0)+1,0)))="")),"Н/Д",INDIRECT(CONCATENATE("'2018-09'!U",TEXT(MATCH($C18,'2018-09'!$C$2:$C$100,0)+1,0)))-INDIRECT(CONCATENATE("'2018-08'!U",TEXT(MATCH($C18,'2018-08'!$C$2:$C$100,0)+1,0))))</f>
        <v>8144791.5599999949</v>
      </c>
      <c r="V18" s="17">
        <f ca="1">IF(OR(INDIRECT(CONCATENATE("'2018-09'!V",TEXT(MATCH($C18,'2018-09'!$C$2:$C$100,0)+1,0)))="",INDIRECT(CONCATENATE("'2018-08'!V",TEXT(MATCH($C18,'2018-08'!$C$2:$C$100,0)+1,0)))="",AND(INDIRECT(CONCATENATE("'2018-09'!V",TEXT(MATCH($C18,'2018-09'!$C$2:$C$100,0)+1,0)))="",INDIRECT(CONCATENATE("'2018-08'!V",TEXT(MATCH($C18,'2018-08'!$C$2:$C$100,0)+1,0)))="")),"Н/Д",INDIRECT(CONCATENATE("'2018-09'!V",TEXT(MATCH($C18,'2018-09'!$C$2:$C$100,0)+1,0)))-INDIRECT(CONCATENATE("'2018-08'!V",TEXT(MATCH($C18,'2018-08'!$C$2:$C$100,0)+1,0))))</f>
        <v>1312006615.7800007</v>
      </c>
      <c r="W18" s="17">
        <f ca="1">IF(OR(INDIRECT(CONCATENATE("'2018-09'!W",TEXT(MATCH($C18,'2018-09'!$C$2:$C$100,0)+1,0)))="",INDIRECT(CONCATENATE("'2018-08'!W",TEXT(MATCH($C18,'2018-08'!$C$2:$C$100,0)+1,0)))="",AND(INDIRECT(CONCATENATE("'2018-09'!W",TEXT(MATCH($C18,'2018-09'!$C$2:$C$100,0)+1,0)))="",INDIRECT(CONCATENATE("'2018-08'!W",TEXT(MATCH($C18,'2018-08'!$C$2:$C$100,0)+1,0)))="")),"Н/Д",INDIRECT(CONCATENATE("'2018-09'!W",TEXT(MATCH($C18,'2018-09'!$C$2:$C$100,0)+1,0)))-INDIRECT(CONCATENATE("'2018-08'!W",TEXT(MATCH($C18,'2018-08'!$C$2:$C$100,0)+1,0))))</f>
        <v>29800510331.640015</v>
      </c>
    </row>
    <row r="19" spans="1:23" x14ac:dyDescent="0.25">
      <c r="A19" s="2" t="s">
        <v>34</v>
      </c>
      <c r="B19" s="2" t="s">
        <v>40</v>
      </c>
      <c r="C19" s="15">
        <v>80000000</v>
      </c>
      <c r="D19" s="2" t="s">
        <v>212</v>
      </c>
      <c r="E19" s="17">
        <f ca="1">IF(OR(INDIRECT(CONCATENATE("'2018-09'!E",TEXT(MATCH($C19,'2018-09'!$C$2:$C$100,0)+1,0)))="",INDIRECT(CONCATENATE("'2018-08'!E",TEXT(MATCH($C19,'2018-08'!$C$2:$C$100,0)+1,0)))="",AND(INDIRECT(CONCATENATE("'2018-09'!E",TEXT(MATCH($C19,'2018-09'!$C$2:$C$100,0)+1,0)))="",INDIRECT(CONCATENATE("'2018-08'!E",TEXT(MATCH($C19,'2018-08'!$C$2:$C$100,0)+1,0)))="")),"Н/Д",INDIRECT(CONCATENATE("'2018-09'!E",TEXT(MATCH($C19,'2018-09'!$C$2:$C$100,0)+1,0)))-INDIRECT(CONCATENATE("'2018-08'!E",TEXT(MATCH($C19,'2018-08'!$C$2:$C$100,0)+1,0))))</f>
        <v>22891150782.099991</v>
      </c>
      <c r="F19" s="17">
        <f ca="1">IF(OR(INDIRECT(CONCATENATE("'2018-09'!F",TEXT(MATCH($C19,'2018-09'!$C$2:$C$100,0)+1,0)))="",INDIRECT(CONCATENATE("'2018-08'!F",TEXT(MATCH($C19,'2018-08'!$C$2:$C$100,0)+1,0)))="",AND(INDIRECT(CONCATENATE("'2018-09'!F",TEXT(MATCH($C19,'2018-09'!$C$2:$C$100,0)+1,0)))="",INDIRECT(CONCATENATE("'2018-08'!F",TEXT(MATCH($C19,'2018-08'!$C$2:$C$100,0)+1,0)))="")),"Н/Д",INDIRECT(CONCATENATE("'2018-09'!F",TEXT(MATCH($C19,'2018-09'!$C$2:$C$100,0)+1,0)))-INDIRECT(CONCATENATE("'2018-08'!F",TEXT(MATCH($C19,'2018-08'!$C$2:$C$100,0)+1,0))))</f>
        <v>19391096508.720001</v>
      </c>
      <c r="G19" s="17">
        <f ca="1">IF(OR(INDIRECT(CONCATENATE("'2018-09'!G",TEXT(MATCH($C19,'2018-09'!$C$2:$C$100,0)+1,0)))="",INDIRECT(CONCATENATE("'2018-08'!G",TEXT(MATCH($C19,'2018-08'!$C$2:$C$100,0)+1,0)))="",AND(INDIRECT(CONCATENATE("'2018-09'!G",TEXT(MATCH($C19,'2018-09'!$C$2:$C$100,0)+1,0)))="",INDIRECT(CONCATENATE("'2018-08'!G",TEXT(MATCH($C19,'2018-08'!$C$2:$C$100,0)+1,0)))="")),"Н/Д",INDIRECT(CONCATENATE("'2018-09'!G",TEXT(MATCH($C19,'2018-09'!$C$2:$C$100,0)+1,0)))-INDIRECT(CONCATENATE("'2018-08'!G",TEXT(MATCH($C19,'2018-08'!$C$2:$C$100,0)+1,0))))</f>
        <v>4064042837.9700012</v>
      </c>
      <c r="H19" s="17">
        <f ca="1">IF(OR(INDIRECT(CONCATENATE("'2018-09'!H",TEXT(MATCH($C19,'2018-09'!$C$2:$C$100,0)+1,0)))="",INDIRECT(CONCATENATE("'2018-08'!H",TEXT(MATCH($C19,'2018-08'!$C$2:$C$100,0)+1,0)))="",AND(INDIRECT(CONCATENATE("'2018-09'!H",TEXT(MATCH($C19,'2018-09'!$C$2:$C$100,0)+1,0)))="",INDIRECT(CONCATENATE("'2018-08'!H",TEXT(MATCH($C19,'2018-08'!$C$2:$C$100,0)+1,0)))="")),"Н/Д",INDIRECT(CONCATENATE("'2018-09'!H",TEXT(MATCH($C19,'2018-09'!$C$2:$C$100,0)+1,0)))-INDIRECT(CONCATENATE("'2018-08'!H",TEXT(MATCH($C19,'2018-08'!$C$2:$C$100,0)+1,0))))</f>
        <v>4411491066.3400002</v>
      </c>
      <c r="I19" s="17">
        <f ca="1">IF(OR(INDIRECT(CONCATENATE("'2018-09'!I",TEXT(MATCH($C19,'2018-09'!$C$2:$C$100,0)+1,0)))="",INDIRECT(CONCATENATE("'2018-08'!I",TEXT(MATCH($C19,'2018-08'!$C$2:$C$100,0)+1,0)))="",AND(INDIRECT(CONCATENATE("'2018-09'!I",TEXT(MATCH($C19,'2018-09'!$C$2:$C$100,0)+1,0)))="",INDIRECT(CONCATENATE("'2018-08'!I",TEXT(MATCH($C19,'2018-08'!$C$2:$C$100,0)+1,0)))="")),"Н/Д",INDIRECT(CONCATENATE("'2018-09'!I",TEXT(MATCH($C19,'2018-09'!$C$2:$C$100,0)+1,0)))-INDIRECT(CONCATENATE("'2018-08'!I",TEXT(MATCH($C19,'2018-08'!$C$2:$C$100,0)+1,0))))</f>
        <v>1796079915.25</v>
      </c>
      <c r="J19" s="17" t="str">
        <f ca="1">IF(OR(INDIRECT(CONCATENATE("'2018-09'!J",TEXT(MATCH($C19,'2018-09'!$C$2:$C$100,0)+1,0)))="",INDIRECT(CONCATENATE("'2018-08'!J",TEXT(MATCH($C19,'2018-08'!$C$2:$C$100,0)+1,0)))="",AND(INDIRECT(CONCATENATE("'2018-09'!J",TEXT(MATCH($C19,'2018-09'!$C$2:$C$100,0)+1,0)))="",INDIRECT(CONCATENATE("'2018-08'!J",TEXT(MATCH($C19,'2018-08'!$C$2:$C$100,0)+1,0)))="")),"Н/Д",INDIRECT(CONCATENATE("'2018-09'!J",TEXT(MATCH($C19,'2018-09'!$C$2:$C$100,0)+1,0)))-INDIRECT(CONCATENATE("'2018-08'!J",TEXT(MATCH($C19,'2018-08'!$C$2:$C$100,0)+1,0))))</f>
        <v>Н/Д</v>
      </c>
      <c r="K19" s="17">
        <f ca="1">IF(OR(INDIRECT(CONCATENATE("'2018-09'!K",TEXT(MATCH($C19,'2018-09'!$C$2:$C$100,0)+1,0)))="",INDIRECT(CONCATENATE("'2018-08'!K",TEXT(MATCH($C19,'2018-08'!$C$2:$C$100,0)+1,0)))="",AND(INDIRECT(CONCATENATE("'2018-09'!K",TEXT(MATCH($C19,'2018-09'!$C$2:$C$100,0)+1,0)))="",INDIRECT(CONCATENATE("'2018-08'!K",TEXT(MATCH($C19,'2018-08'!$C$2:$C$100,0)+1,0)))="")),"Н/Д",INDIRECT(CONCATENATE("'2018-09'!K",TEXT(MATCH($C19,'2018-09'!$C$2:$C$100,0)+1,0)))-INDIRECT(CONCATENATE("'2018-08'!K",TEXT(MATCH($C19,'2018-08'!$C$2:$C$100,0)+1,0))))</f>
        <v>240386372.46000004</v>
      </c>
      <c r="L19" s="17">
        <f ca="1">IF(OR(INDIRECT(CONCATENATE("'2018-09'!L",TEXT(MATCH($C19,'2018-09'!$C$2:$C$100,0)+1,0)))="",INDIRECT(CONCATENATE("'2018-08'!L",TEXT(MATCH($C19,'2018-08'!$C$2:$C$100,0)+1,0)))="",AND(INDIRECT(CONCATENATE("'2018-09'!L",TEXT(MATCH($C19,'2018-09'!$C$2:$C$100,0)+1,0)))="",INDIRECT(CONCATENATE("'2018-08'!L",TEXT(MATCH($C19,'2018-08'!$C$2:$C$100,0)+1,0)))="")),"Н/Д",INDIRECT(CONCATENATE("'2018-09'!L",TEXT(MATCH($C19,'2018-09'!$C$2:$C$100,0)+1,0)))-INDIRECT(CONCATENATE("'2018-08'!L",TEXT(MATCH($C19,'2018-08'!$C$2:$C$100,0)+1,0))))</f>
        <v>360340918.34999847</v>
      </c>
      <c r="M19" s="17">
        <f ca="1">IF(OR(INDIRECT(CONCATENATE("'2018-09'!M",TEXT(MATCH($C19,'2018-09'!$C$2:$C$100,0)+1,0)))="",INDIRECT(CONCATENATE("'2018-08'!M",TEXT(MATCH($C19,'2018-08'!$C$2:$C$100,0)+1,0)))="",AND(INDIRECT(CONCATENATE("'2018-09'!M",TEXT(MATCH($C19,'2018-09'!$C$2:$C$100,0)+1,0)))="",INDIRECT(CONCATENATE("'2018-08'!M",TEXT(MATCH($C19,'2018-08'!$C$2:$C$100,0)+1,0)))="")),"Н/Д",INDIRECT(CONCATENATE("'2018-09'!M",TEXT(MATCH($C19,'2018-09'!$C$2:$C$100,0)+1,0)))-INDIRECT(CONCATENATE("'2018-08'!M",TEXT(MATCH($C19,'2018-08'!$C$2:$C$100,0)+1,0))))</f>
        <v>65985904.430000007</v>
      </c>
      <c r="N19" s="17">
        <f ca="1">IF(OR(INDIRECT(CONCATENATE("'2018-09'!N",TEXT(MATCH($C19,'2018-09'!$C$2:$C$100,0)+1,0)))="",INDIRECT(CONCATENATE("'2018-08'!N",TEXT(MATCH($C19,'2018-08'!$C$2:$C$100,0)+1,0)))="",AND(INDIRECT(CONCATENATE("'2018-09'!N",TEXT(MATCH($C19,'2018-09'!$C$2:$C$100,0)+1,0)))="",INDIRECT(CONCATENATE("'2018-08'!N",TEXT(MATCH($C19,'2018-08'!$C$2:$C$100,0)+1,0)))="")),"Н/Д",INDIRECT(CONCATENATE("'2018-09'!N",TEXT(MATCH($C19,'2018-09'!$C$2:$C$100,0)+1,0)))-INDIRECT(CONCATENATE("'2018-08'!NE",TEXT(MATCH($C19,'2018-08'!$C$2:$C$100,0)+1,0))))</f>
        <v>825012494.29999995</v>
      </c>
      <c r="O19" s="17">
        <f ca="1">IF(OR(INDIRECT(CONCATENATE("'2018-09'!O",TEXT(MATCH($C19,'2018-09'!$C$2:$C$100,0)+1,0)))="",INDIRECT(CONCATENATE("'2018-08'!O",TEXT(MATCH($C19,'2018-08'!$C$2:$C$100,0)+1,0)))="",AND(INDIRECT(CONCATENATE("'2018-09'!O",TEXT(MATCH($C19,'2018-09'!$C$2:$C$100,0)+1,0)))="",INDIRECT(CONCATENATE("'2018-08'!O",TEXT(MATCH($C19,'2018-08'!$C$2:$C$100,0)+1,0)))="")),"Н/Д",INDIRECT(CONCATENATE("'2018-09'!O",TEXT(MATCH($C19,'2018-09'!$C$2:$C$100,0)+1,0)))-INDIRECT(CONCATENATE("'2018-08'!O",TEXT(MATCH($C19,'2018-08'!$C$2:$C$100,0)+1,0))))</f>
        <v>-98285.709999999963</v>
      </c>
      <c r="P19" s="17">
        <f ca="1">IF(OR(INDIRECT(CONCATENATE("'2018-09'!P",TEXT(MATCH($C19,'2018-09'!$C$2:$C$100,0)+1,0)))="",INDIRECT(CONCATENATE("'2018-08'!P",TEXT(MATCH($C19,'2018-08'!$C$2:$C$100,0)+1,0)))="",AND(INDIRECT(CONCATENATE("'2018-09'!P",TEXT(MATCH($C19,'2018-09'!$C$2:$C$100,0)+1,0)))="",INDIRECT(CONCATENATE("'2018-08'!P",TEXT(MATCH($C19,'2018-08'!$C$2:$C$100,0)+1,0)))="")),"Н/Д",INDIRECT(CONCATENATE("'2018-09'!P",TEXT(MATCH($C19,'2018-09'!$C$2:$C$100,0)+1,0)))-INDIRECT(CONCATENATE("'2018-08'!P",TEXT(MATCH($C19,'2018-08'!$C$2:$C$100,0)+1,0))))</f>
        <v>7812710351.8800001</v>
      </c>
      <c r="Q19" s="17">
        <f ca="1">IF(OR(INDIRECT(CONCATENATE("'2018-09'!Q",TEXT(MATCH($C19,'2018-09'!$C$2:$C$100,0)+1,0)))="",INDIRECT(CONCATENATE("'2018-08'!Q",TEXT(MATCH($C19,'2018-08'!$C$2:$C$100,0)+1,0)))="",AND(INDIRECT(CONCATENATE("'2018-09'!Q",TEXT(MATCH($C19,'2018-09'!$C$2:$C$100,0)+1,0)))="",INDIRECT(CONCATENATE("'2018-08'!Q",TEXT(MATCH($C19,'2018-08'!$C$2:$C$100,0)+1,0)))="")),"Н/Д",INDIRECT(CONCATENATE("'2018-09'!Q",TEXT(MATCH($C19,'2018-09'!$C$2:$C$100,0)+1,0)))-INDIRECT(CONCATENATE("'2018-08'!Q",TEXT(MATCH($C19,'2018-08'!$C$2:$C$100,0)+1,0))))</f>
        <v>18895415.660000026</v>
      </c>
      <c r="R19" s="17">
        <f ca="1">IF(OR(INDIRECT(CONCATENATE("'2018-09'!R",TEXT(MATCH($C19,'2018-09'!$C$2:$C$100,0)+1,0)))="",INDIRECT(CONCATENATE("'2018-08'!R",TEXT(MATCH($C19,'2018-08'!$C$2:$C$100,0)+1,0)))="",AND(INDIRECT(CONCATENATE("'2018-09'!R",TEXT(MATCH($C19,'2018-09'!$C$2:$C$100,0)+1,0)))="",INDIRECT(CONCATENATE("'2018-08'!R",TEXT(MATCH($C19,'2018-08'!$C$2:$C$100,0)+1,0)))="")),"Н/Д",INDIRECT(CONCATENATE("'2018-09'!R",TEXT(MATCH($C19,'2018-09'!$C$2:$C$100,0)+1,0)))-INDIRECT(CONCATENATE("'2018-08'!R",TEXT(MATCH($C19,'2018-08'!$C$2:$C$100,0)+1,0))))</f>
        <v>285813509.68000007</v>
      </c>
      <c r="S19" s="17">
        <f ca="1">IF(OR(INDIRECT(CONCATENATE("'2018-09'!S",TEXT(MATCH($C19,'2018-09'!$C$2:$C$100,0)+1,0)))="",INDIRECT(CONCATENATE("'2018-08'!S",TEXT(MATCH($C19,'2018-08'!$C$2:$C$100,0)+1,0)))="",AND(INDIRECT(CONCATENATE("'2018-09'!S",TEXT(MATCH($C19,'2018-09'!$C$2:$C$100,0)+1,0)))="",INDIRECT(CONCATENATE("'2018-08'!S",TEXT(MATCH($C19,'2018-08'!$C$2:$C$100,0)+1,0)))="")),"Н/Д",INDIRECT(CONCATENATE("'2018-09'!S",TEXT(MATCH($C19,'2018-09'!$C$2:$C$100,0)+1,0)))-INDIRECT(CONCATENATE("'2018-08'!S",TEXT(MATCH($C19,'2018-08'!$C$2:$C$100,0)+1,0))))</f>
        <v>1212181.6699999981</v>
      </c>
      <c r="T19" s="17">
        <f ca="1">IF(OR(INDIRECT(CONCATENATE("'2018-09'!T",TEXT(MATCH($C19,'2018-09'!$C$2:$C$100,0)+1,0)))="",INDIRECT(CONCATENATE("'2018-08'!T",TEXT(MATCH($C19,'2018-08'!$C$2:$C$100,0)+1,0)))="",AND(INDIRECT(CONCATENATE("'2018-09'!T",TEXT(MATCH($C19,'2018-09'!$C$2:$C$100,0)+1,0)))="",INDIRECT(CONCATENATE("'2018-08'!T",TEXT(MATCH($C19,'2018-08'!$C$2:$C$100,0)+1,0)))="")),"Н/Д",INDIRECT(CONCATENATE("'2018-09'!T",TEXT(MATCH($C19,'2018-09'!$C$2:$C$100,0)+1,0)))-INDIRECT(CONCATENATE("'2018-08'!T",TEXT(MATCH($C19,'2018-08'!$C$2:$C$100,0)+1,0))))</f>
        <v>183577254.49000001</v>
      </c>
      <c r="U19" s="17">
        <f ca="1">IF(OR(INDIRECT(CONCATENATE("'2018-09'!U",TEXT(MATCH($C19,'2018-09'!$C$2:$C$100,0)+1,0)))="",INDIRECT(CONCATENATE("'2018-08'!U",TEXT(MATCH($C19,'2018-08'!$C$2:$C$100,0)+1,0)))="",AND(INDIRECT(CONCATENATE("'2018-09'!U",TEXT(MATCH($C19,'2018-09'!$C$2:$C$100,0)+1,0)))="",INDIRECT(CONCATENATE("'2018-08'!U",TEXT(MATCH($C19,'2018-08'!$C$2:$C$100,0)+1,0)))="")),"Н/Д",INDIRECT(CONCATENATE("'2018-09'!U",TEXT(MATCH($C19,'2018-09'!$C$2:$C$100,0)+1,0)))-INDIRECT(CONCATENATE("'2018-08'!U",TEXT(MATCH($C19,'2018-08'!$C$2:$C$100,0)+1,0))))</f>
        <v>11313200.00999999</v>
      </c>
      <c r="V19" s="17">
        <f ca="1">IF(OR(INDIRECT(CONCATENATE("'2018-09'!V",TEXT(MATCH($C19,'2018-09'!$C$2:$C$100,0)+1,0)))="",INDIRECT(CONCATENATE("'2018-08'!V",TEXT(MATCH($C19,'2018-08'!$C$2:$C$100,0)+1,0)))="",AND(INDIRECT(CONCATENATE("'2018-09'!V",TEXT(MATCH($C19,'2018-09'!$C$2:$C$100,0)+1,0)))="",INDIRECT(CONCATENATE("'2018-08'!V",TEXT(MATCH($C19,'2018-08'!$C$2:$C$100,0)+1,0)))="")),"Н/Д",INDIRECT(CONCATENATE("'2018-09'!V",TEXT(MATCH($C19,'2018-09'!$C$2:$C$100,0)+1,0)))-INDIRECT(CONCATENATE("'2018-08'!V",TEXT(MATCH($C19,'2018-08'!$C$2:$C$100,0)+1,0))))</f>
        <v>3500054273.3800011</v>
      </c>
      <c r="W19" s="17">
        <f ca="1">IF(OR(INDIRECT(CONCATENATE("'2018-09'!W",TEXT(MATCH($C19,'2018-09'!$C$2:$C$100,0)+1,0)))="",INDIRECT(CONCATENATE("'2018-08'!W",TEXT(MATCH($C19,'2018-08'!$C$2:$C$100,0)+1,0)))="",AND(INDIRECT(CONCATENATE("'2018-09'!W",TEXT(MATCH($C19,'2018-09'!$C$2:$C$100,0)+1,0)))="",INDIRECT(CONCATENATE("'2018-08'!W",TEXT(MATCH($C19,'2018-08'!$C$2:$C$100,0)+1,0)))="")),"Н/Д",INDIRECT(CONCATENATE("'2018-09'!W",TEXT(MATCH($C19,'2018-09'!$C$2:$C$100,0)+1,0)))-INDIRECT(CONCATENATE("'2018-08'!W",TEXT(MATCH($C19,'2018-08'!$C$2:$C$100,0)+1,0))))</f>
        <v>65143124292.320007</v>
      </c>
    </row>
    <row r="20" spans="1:23" x14ac:dyDescent="0.25">
      <c r="A20" s="2" t="s">
        <v>34</v>
      </c>
      <c r="B20" s="2" t="s">
        <v>41</v>
      </c>
      <c r="C20" s="15">
        <v>88000000</v>
      </c>
      <c r="D20" s="2" t="s">
        <v>212</v>
      </c>
      <c r="E20" s="17">
        <f ca="1">IF(OR(INDIRECT(CONCATENATE("'2018-09'!E",TEXT(MATCH($C20,'2018-09'!$C$2:$C$100,0)+1,0)))="",INDIRECT(CONCATENATE("'2018-08'!E",TEXT(MATCH($C20,'2018-08'!$C$2:$C$100,0)+1,0)))="",AND(INDIRECT(CONCATENATE("'2018-09'!E",TEXT(MATCH($C20,'2018-09'!$C$2:$C$100,0)+1,0)))="",INDIRECT(CONCATENATE("'2018-08'!E",TEXT(MATCH($C20,'2018-08'!$C$2:$C$100,0)+1,0)))="")),"Н/Д",INDIRECT(CONCATENATE("'2018-09'!E",TEXT(MATCH($C20,'2018-09'!$C$2:$C$100,0)+1,0)))-INDIRECT(CONCATENATE("'2018-08'!E",TEXT(MATCH($C20,'2018-08'!$C$2:$C$100,0)+1,0))))</f>
        <v>2321210902.8500023</v>
      </c>
      <c r="F20" s="17">
        <f ca="1">IF(OR(INDIRECT(CONCATENATE("'2018-09'!F",TEXT(MATCH($C20,'2018-09'!$C$2:$C$100,0)+1,0)))="",INDIRECT(CONCATENATE("'2018-08'!F",TEXT(MATCH($C20,'2018-08'!$C$2:$C$100,0)+1,0)))="",AND(INDIRECT(CONCATENATE("'2018-09'!F",TEXT(MATCH($C20,'2018-09'!$C$2:$C$100,0)+1,0)))="",INDIRECT(CONCATENATE("'2018-08'!F",TEXT(MATCH($C20,'2018-08'!$C$2:$C$100,0)+1,0)))="")),"Н/Д",INDIRECT(CONCATENATE("'2018-09'!F",TEXT(MATCH($C20,'2018-09'!$C$2:$C$100,0)+1,0)))-INDIRECT(CONCATENATE("'2018-08'!F",TEXT(MATCH($C20,'2018-08'!$C$2:$C$100,0)+1,0))))</f>
        <v>1551063184.9099998</v>
      </c>
      <c r="G20" s="17">
        <f ca="1">IF(OR(INDIRECT(CONCATENATE("'2018-09'!G",TEXT(MATCH($C20,'2018-09'!$C$2:$C$100,0)+1,0)))="",INDIRECT(CONCATENATE("'2018-08'!G",TEXT(MATCH($C20,'2018-08'!$C$2:$C$100,0)+1,0)))="",AND(INDIRECT(CONCATENATE("'2018-09'!G",TEXT(MATCH($C20,'2018-09'!$C$2:$C$100,0)+1,0)))="",INDIRECT(CONCATENATE("'2018-08'!G",TEXT(MATCH($C20,'2018-08'!$C$2:$C$100,0)+1,0)))="")),"Н/Д",INDIRECT(CONCATENATE("'2018-09'!G",TEXT(MATCH($C20,'2018-09'!$C$2:$C$100,0)+1,0)))-INDIRECT(CONCATENATE("'2018-08'!G",TEXT(MATCH($C20,'2018-08'!$C$2:$C$100,0)+1,0))))</f>
        <v>241242707.15999985</v>
      </c>
      <c r="H20" s="17">
        <f ca="1">IF(OR(INDIRECT(CONCATENATE("'2018-09'!H",TEXT(MATCH($C20,'2018-09'!$C$2:$C$100,0)+1,0)))="",INDIRECT(CONCATENATE("'2018-08'!H",TEXT(MATCH($C20,'2018-08'!$C$2:$C$100,0)+1,0)))="",AND(INDIRECT(CONCATENATE("'2018-09'!H",TEXT(MATCH($C20,'2018-09'!$C$2:$C$100,0)+1,0)))="",INDIRECT(CONCATENATE("'2018-08'!H",TEXT(MATCH($C20,'2018-08'!$C$2:$C$100,0)+1,0)))="")),"Н/Д",INDIRECT(CONCATENATE("'2018-09'!H",TEXT(MATCH($C20,'2018-09'!$C$2:$C$100,0)+1,0)))-INDIRECT(CONCATENATE("'2018-08'!H",TEXT(MATCH($C20,'2018-08'!$C$2:$C$100,0)+1,0))))</f>
        <v>647110627.81999969</v>
      </c>
      <c r="I20" s="17">
        <f ca="1">IF(OR(INDIRECT(CONCATENATE("'2018-09'!I",TEXT(MATCH($C20,'2018-09'!$C$2:$C$100,0)+1,0)))="",INDIRECT(CONCATENATE("'2018-08'!I",TEXT(MATCH($C20,'2018-08'!$C$2:$C$100,0)+1,0)))="",AND(INDIRECT(CONCATENATE("'2018-09'!I",TEXT(MATCH($C20,'2018-09'!$C$2:$C$100,0)+1,0)))="",INDIRECT(CONCATENATE("'2018-08'!I",TEXT(MATCH($C20,'2018-08'!$C$2:$C$100,0)+1,0)))="")),"Н/Д",INDIRECT(CONCATENATE("'2018-09'!I",TEXT(MATCH($C20,'2018-09'!$C$2:$C$100,0)+1,0)))-INDIRECT(CONCATENATE("'2018-08'!I",TEXT(MATCH($C20,'2018-08'!$C$2:$C$100,0)+1,0))))</f>
        <v>165240958.25999999</v>
      </c>
      <c r="J20" s="17" t="str">
        <f ca="1">IF(OR(INDIRECT(CONCATENATE("'2018-09'!J",TEXT(MATCH($C20,'2018-09'!$C$2:$C$100,0)+1,0)))="",INDIRECT(CONCATENATE("'2018-08'!J",TEXT(MATCH($C20,'2018-08'!$C$2:$C$100,0)+1,0)))="",AND(INDIRECT(CONCATENATE("'2018-09'!J",TEXT(MATCH($C20,'2018-09'!$C$2:$C$100,0)+1,0)))="",INDIRECT(CONCATENATE("'2018-08'!J",TEXT(MATCH($C20,'2018-08'!$C$2:$C$100,0)+1,0)))="")),"Н/Д",INDIRECT(CONCATENATE("'2018-09'!J",TEXT(MATCH($C20,'2018-09'!$C$2:$C$100,0)+1,0)))-INDIRECT(CONCATENATE("'2018-08'!J",TEXT(MATCH($C20,'2018-08'!$C$2:$C$100,0)+1,0))))</f>
        <v>Н/Д</v>
      </c>
      <c r="K20" s="17">
        <f ca="1">IF(OR(INDIRECT(CONCATENATE("'2018-09'!K",TEXT(MATCH($C20,'2018-09'!$C$2:$C$100,0)+1,0)))="",INDIRECT(CONCATENATE("'2018-08'!K",TEXT(MATCH($C20,'2018-08'!$C$2:$C$100,0)+1,0)))="",AND(INDIRECT(CONCATENATE("'2018-09'!K",TEXT(MATCH($C20,'2018-09'!$C$2:$C$100,0)+1,0)))="",INDIRECT(CONCATENATE("'2018-08'!K",TEXT(MATCH($C20,'2018-08'!$C$2:$C$100,0)+1,0)))="")),"Н/Д",INDIRECT(CONCATENATE("'2018-09'!K",TEXT(MATCH($C20,'2018-09'!$C$2:$C$100,0)+1,0)))-INDIRECT(CONCATENATE("'2018-08'!K",TEXT(MATCH($C20,'2018-08'!$C$2:$C$100,0)+1,0))))</f>
        <v>45057450.49000001</v>
      </c>
      <c r="L20" s="17">
        <f ca="1">IF(OR(INDIRECT(CONCATENATE("'2018-09'!L",TEXT(MATCH($C20,'2018-09'!$C$2:$C$100,0)+1,0)))="",INDIRECT(CONCATENATE("'2018-08'!L",TEXT(MATCH($C20,'2018-08'!$C$2:$C$100,0)+1,0)))="",AND(INDIRECT(CONCATENATE("'2018-09'!L",TEXT(MATCH($C20,'2018-09'!$C$2:$C$100,0)+1,0)))="",INDIRECT(CONCATENATE("'2018-08'!L",TEXT(MATCH($C20,'2018-08'!$C$2:$C$100,0)+1,0)))="")),"Н/Д",INDIRECT(CONCATENATE("'2018-09'!L",TEXT(MATCH($C20,'2018-09'!$C$2:$C$100,0)+1,0)))-INDIRECT(CONCATENATE("'2018-08'!L",TEXT(MATCH($C20,'2018-08'!$C$2:$C$100,0)+1,0))))</f>
        <v>336595559.5</v>
      </c>
      <c r="M20" s="17">
        <f ca="1">IF(OR(INDIRECT(CONCATENATE("'2018-09'!M",TEXT(MATCH($C20,'2018-09'!$C$2:$C$100,0)+1,0)))="",INDIRECT(CONCATENATE("'2018-08'!M",TEXT(MATCH($C20,'2018-08'!$C$2:$C$100,0)+1,0)))="",AND(INDIRECT(CONCATENATE("'2018-09'!M",TEXT(MATCH($C20,'2018-09'!$C$2:$C$100,0)+1,0)))="",INDIRECT(CONCATENATE("'2018-08'!M",TEXT(MATCH($C20,'2018-08'!$C$2:$C$100,0)+1,0)))="")),"Н/Д",INDIRECT(CONCATENATE("'2018-09'!M",TEXT(MATCH($C20,'2018-09'!$C$2:$C$100,0)+1,0)))-INDIRECT(CONCATENATE("'2018-08'!M",TEXT(MATCH($C20,'2018-08'!$C$2:$C$100,0)+1,0))))</f>
        <v>1858029.3099999987</v>
      </c>
      <c r="N20" s="17">
        <f ca="1">IF(OR(INDIRECT(CONCATENATE("'2018-09'!N",TEXT(MATCH($C20,'2018-09'!$C$2:$C$100,0)+1,0)))="",INDIRECT(CONCATENATE("'2018-08'!N",TEXT(MATCH($C20,'2018-08'!$C$2:$C$100,0)+1,0)))="",AND(INDIRECT(CONCATENATE("'2018-09'!N",TEXT(MATCH($C20,'2018-09'!$C$2:$C$100,0)+1,0)))="",INDIRECT(CONCATENATE("'2018-08'!N",TEXT(MATCH($C20,'2018-08'!$C$2:$C$100,0)+1,0)))="")),"Н/Д",INDIRECT(CONCATENATE("'2018-09'!N",TEXT(MATCH($C20,'2018-09'!$C$2:$C$100,0)+1,0)))-INDIRECT(CONCATENATE("'2018-08'!NE",TEXT(MATCH($C20,'2018-08'!$C$2:$C$100,0)+1,0))))</f>
        <v>128713827.51000001</v>
      </c>
      <c r="O20" s="17">
        <f ca="1">IF(OR(INDIRECT(CONCATENATE("'2018-09'!O",TEXT(MATCH($C20,'2018-09'!$C$2:$C$100,0)+1,0)))="",INDIRECT(CONCATENATE("'2018-08'!O",TEXT(MATCH($C20,'2018-08'!$C$2:$C$100,0)+1,0)))="",AND(INDIRECT(CONCATENATE("'2018-09'!O",TEXT(MATCH($C20,'2018-09'!$C$2:$C$100,0)+1,0)))="",INDIRECT(CONCATENATE("'2018-08'!O",TEXT(MATCH($C20,'2018-08'!$C$2:$C$100,0)+1,0)))="")),"Н/Д",INDIRECT(CONCATENATE("'2018-09'!O",TEXT(MATCH($C20,'2018-09'!$C$2:$C$100,0)+1,0)))-INDIRECT(CONCATENATE("'2018-08'!O",TEXT(MATCH($C20,'2018-08'!$C$2:$C$100,0)+1,0))))</f>
        <v>485.83000000000175</v>
      </c>
      <c r="P20" s="17">
        <f ca="1">IF(OR(INDIRECT(CONCATENATE("'2018-09'!P",TEXT(MATCH($C20,'2018-09'!$C$2:$C$100,0)+1,0)))="",INDIRECT(CONCATENATE("'2018-08'!P",TEXT(MATCH($C20,'2018-08'!$C$2:$C$100,0)+1,0)))="",AND(INDIRECT(CONCATENATE("'2018-09'!P",TEXT(MATCH($C20,'2018-09'!$C$2:$C$100,0)+1,0)))="",INDIRECT(CONCATENATE("'2018-08'!P",TEXT(MATCH($C20,'2018-08'!$C$2:$C$100,0)+1,0)))="")),"Н/Д",INDIRECT(CONCATENATE("'2018-09'!P",TEXT(MATCH($C20,'2018-09'!$C$2:$C$100,0)+1,0)))-INDIRECT(CONCATENATE("'2018-08'!P",TEXT(MATCH($C20,'2018-08'!$C$2:$C$100,0)+1,0))))</f>
        <v>49462929.590000004</v>
      </c>
      <c r="Q20" s="17">
        <f ca="1">IF(OR(INDIRECT(CONCATENATE("'2018-09'!Q",TEXT(MATCH($C20,'2018-09'!$C$2:$C$100,0)+1,0)))="",INDIRECT(CONCATENATE("'2018-08'!Q",TEXT(MATCH($C20,'2018-08'!$C$2:$C$100,0)+1,0)))="",AND(INDIRECT(CONCATENATE("'2018-09'!Q",TEXT(MATCH($C20,'2018-09'!$C$2:$C$100,0)+1,0)))="",INDIRECT(CONCATENATE("'2018-08'!Q",TEXT(MATCH($C20,'2018-08'!$C$2:$C$100,0)+1,0)))="")),"Н/Д",INDIRECT(CONCATENATE("'2018-09'!Q",TEXT(MATCH($C20,'2018-09'!$C$2:$C$100,0)+1,0)))-INDIRECT(CONCATENATE("'2018-08'!Q",TEXT(MATCH($C20,'2018-08'!$C$2:$C$100,0)+1,0))))</f>
        <v>12363028.75</v>
      </c>
      <c r="R20" s="17">
        <f ca="1">IF(OR(INDIRECT(CONCATENATE("'2018-09'!R",TEXT(MATCH($C20,'2018-09'!$C$2:$C$100,0)+1,0)))="",INDIRECT(CONCATENATE("'2018-08'!R",TEXT(MATCH($C20,'2018-08'!$C$2:$C$100,0)+1,0)))="",AND(INDIRECT(CONCATENATE("'2018-09'!R",TEXT(MATCH($C20,'2018-09'!$C$2:$C$100,0)+1,0)))="",INDIRECT(CONCATENATE("'2018-08'!R",TEXT(MATCH($C20,'2018-08'!$C$2:$C$100,0)+1,0)))="")),"Н/Д",INDIRECT(CONCATENATE("'2018-09'!R",TEXT(MATCH($C20,'2018-09'!$C$2:$C$100,0)+1,0)))-INDIRECT(CONCATENATE("'2018-08'!R",TEXT(MATCH($C20,'2018-08'!$C$2:$C$100,0)+1,0))))</f>
        <v>10428507.75</v>
      </c>
      <c r="S20" s="17">
        <f ca="1">IF(OR(INDIRECT(CONCATENATE("'2018-09'!S",TEXT(MATCH($C20,'2018-09'!$C$2:$C$100,0)+1,0)))="",INDIRECT(CONCATENATE("'2018-08'!S",TEXT(MATCH($C20,'2018-08'!$C$2:$C$100,0)+1,0)))="",AND(INDIRECT(CONCATENATE("'2018-09'!S",TEXT(MATCH($C20,'2018-09'!$C$2:$C$100,0)+1,0)))="",INDIRECT(CONCATENATE("'2018-08'!S",TEXT(MATCH($C20,'2018-08'!$C$2:$C$100,0)+1,0)))="")),"Н/Д",INDIRECT(CONCATENATE("'2018-09'!S",TEXT(MATCH($C20,'2018-09'!$C$2:$C$100,0)+1,0)))-INDIRECT(CONCATENATE("'2018-08'!S",TEXT(MATCH($C20,'2018-08'!$C$2:$C$100,0)+1,0))))</f>
        <v>107200</v>
      </c>
      <c r="T20" s="17">
        <f ca="1">IF(OR(INDIRECT(CONCATENATE("'2018-09'!T",TEXT(MATCH($C20,'2018-09'!$C$2:$C$100,0)+1,0)))="",INDIRECT(CONCATENATE("'2018-08'!T",TEXT(MATCH($C20,'2018-08'!$C$2:$C$100,0)+1,0)))="",AND(INDIRECT(CONCATENATE("'2018-09'!T",TEXT(MATCH($C20,'2018-09'!$C$2:$C$100,0)+1,0)))="",INDIRECT(CONCATENATE("'2018-08'!T",TEXT(MATCH($C20,'2018-08'!$C$2:$C$100,0)+1,0)))="")),"Н/Д",INDIRECT(CONCATENATE("'2018-09'!T",TEXT(MATCH($C20,'2018-09'!$C$2:$C$100,0)+1,0)))-INDIRECT(CONCATENATE("'2018-08'!T",TEXT(MATCH($C20,'2018-08'!$C$2:$C$100,0)+1,0))))</f>
        <v>20838944.799999997</v>
      </c>
      <c r="U20" s="17">
        <f ca="1">IF(OR(INDIRECT(CONCATENATE("'2018-09'!U",TEXT(MATCH($C20,'2018-09'!$C$2:$C$100,0)+1,0)))="",INDIRECT(CONCATENATE("'2018-08'!U",TEXT(MATCH($C20,'2018-08'!$C$2:$C$100,0)+1,0)))="",AND(INDIRECT(CONCATENATE("'2018-09'!U",TEXT(MATCH($C20,'2018-09'!$C$2:$C$100,0)+1,0)))="",INDIRECT(CONCATENATE("'2018-08'!U",TEXT(MATCH($C20,'2018-08'!$C$2:$C$100,0)+1,0)))="")),"Н/Д",INDIRECT(CONCATENATE("'2018-09'!U",TEXT(MATCH($C20,'2018-09'!$C$2:$C$100,0)+1,0)))-INDIRECT(CONCATENATE("'2018-08'!U",TEXT(MATCH($C20,'2018-08'!$C$2:$C$100,0)+1,0))))</f>
        <v>147567.71999999997</v>
      </c>
      <c r="V20" s="17">
        <f ca="1">IF(OR(INDIRECT(CONCATENATE("'2018-09'!V",TEXT(MATCH($C20,'2018-09'!$C$2:$C$100,0)+1,0)))="",INDIRECT(CONCATENATE("'2018-08'!V",TEXT(MATCH($C20,'2018-08'!$C$2:$C$100,0)+1,0)))="",AND(INDIRECT(CONCATENATE("'2018-09'!V",TEXT(MATCH($C20,'2018-09'!$C$2:$C$100,0)+1,0)))="",INDIRECT(CONCATENATE("'2018-08'!V",TEXT(MATCH($C20,'2018-08'!$C$2:$C$100,0)+1,0)))="")),"Н/Д",INDIRECT(CONCATENATE("'2018-09'!V",TEXT(MATCH($C20,'2018-09'!$C$2:$C$100,0)+1,0)))-INDIRECT(CONCATENATE("'2018-08'!V",TEXT(MATCH($C20,'2018-08'!$C$2:$C$100,0)+1,0))))</f>
        <v>770147717.93999958</v>
      </c>
      <c r="W20" s="17">
        <f ca="1">IF(OR(INDIRECT(CONCATENATE("'2018-09'!W",TEXT(MATCH($C20,'2018-09'!$C$2:$C$100,0)+1,0)))="",INDIRECT(CONCATENATE("'2018-08'!W",TEXT(MATCH($C20,'2018-08'!$C$2:$C$100,0)+1,0)))="",AND(INDIRECT(CONCATENATE("'2018-09'!W",TEXT(MATCH($C20,'2018-09'!$C$2:$C$100,0)+1,0)))="",INDIRECT(CONCATENATE("'2018-08'!W",TEXT(MATCH($C20,'2018-08'!$C$2:$C$100,0)+1,0)))="")),"Н/Д",INDIRECT(CONCATENATE("'2018-09'!W",TEXT(MATCH($C20,'2018-09'!$C$2:$C$100,0)+1,0)))-INDIRECT(CONCATENATE("'2018-08'!W",TEXT(MATCH($C20,'2018-08'!$C$2:$C$100,0)+1,0))))</f>
        <v>6190487449.2200012</v>
      </c>
    </row>
    <row r="21" spans="1:23" x14ac:dyDescent="0.25">
      <c r="A21" s="2" t="s">
        <v>34</v>
      </c>
      <c r="B21" s="2" t="s">
        <v>42</v>
      </c>
      <c r="C21" s="15">
        <v>89000000</v>
      </c>
      <c r="D21" s="2" t="s">
        <v>212</v>
      </c>
      <c r="E21" s="17">
        <f ca="1">IF(OR(INDIRECT(CONCATENATE("'2018-09'!E",TEXT(MATCH($C21,'2018-09'!$C$2:$C$100,0)+1,0)))="",INDIRECT(CONCATENATE("'2018-08'!E",TEXT(MATCH($C21,'2018-08'!$C$2:$C$100,0)+1,0)))="",AND(INDIRECT(CONCATENATE("'2018-09'!E",TEXT(MATCH($C21,'2018-09'!$C$2:$C$100,0)+1,0)))="",INDIRECT(CONCATENATE("'2018-08'!E",TEXT(MATCH($C21,'2018-08'!$C$2:$C$100,0)+1,0)))="")),"Н/Д",INDIRECT(CONCATENATE("'2018-09'!E",TEXT(MATCH($C21,'2018-09'!$C$2:$C$100,0)+1,0)))-INDIRECT(CONCATENATE("'2018-08'!E",TEXT(MATCH($C21,'2018-08'!$C$2:$C$100,0)+1,0))))</f>
        <v>2831202501.7900009</v>
      </c>
      <c r="F21" s="17">
        <f ca="1">IF(OR(INDIRECT(CONCATENATE("'2018-09'!F",TEXT(MATCH($C21,'2018-09'!$C$2:$C$100,0)+1,0)))="",INDIRECT(CONCATENATE("'2018-08'!F",TEXT(MATCH($C21,'2018-08'!$C$2:$C$100,0)+1,0)))="",AND(INDIRECT(CONCATENATE("'2018-09'!F",TEXT(MATCH($C21,'2018-09'!$C$2:$C$100,0)+1,0)))="",INDIRECT(CONCATENATE("'2018-08'!F",TEXT(MATCH($C21,'2018-08'!$C$2:$C$100,0)+1,0)))="")),"Н/Д",INDIRECT(CONCATENATE("'2018-09'!F",TEXT(MATCH($C21,'2018-09'!$C$2:$C$100,0)+1,0)))-INDIRECT(CONCATENATE("'2018-08'!F",TEXT(MATCH($C21,'2018-08'!$C$2:$C$100,0)+1,0))))</f>
        <v>2146290197.1399994</v>
      </c>
      <c r="G21" s="17">
        <f ca="1">IF(OR(INDIRECT(CONCATENATE("'2018-09'!G",TEXT(MATCH($C21,'2018-09'!$C$2:$C$100,0)+1,0)))="",INDIRECT(CONCATENATE("'2018-08'!G",TEXT(MATCH($C21,'2018-08'!$C$2:$C$100,0)+1,0)))="",AND(INDIRECT(CONCATENATE("'2018-09'!G",TEXT(MATCH($C21,'2018-09'!$C$2:$C$100,0)+1,0)))="",INDIRECT(CONCATENATE("'2018-08'!G",TEXT(MATCH($C21,'2018-08'!$C$2:$C$100,0)+1,0)))="")),"Н/Д",INDIRECT(CONCATENATE("'2018-09'!G",TEXT(MATCH($C21,'2018-09'!$C$2:$C$100,0)+1,0)))-INDIRECT(CONCATENATE("'2018-08'!G",TEXT(MATCH($C21,'2018-08'!$C$2:$C$100,0)+1,0))))</f>
        <v>227037346.47000003</v>
      </c>
      <c r="H21" s="17">
        <f ca="1">IF(OR(INDIRECT(CONCATENATE("'2018-09'!H",TEXT(MATCH($C21,'2018-09'!$C$2:$C$100,0)+1,0)))="",INDIRECT(CONCATENATE("'2018-08'!H",TEXT(MATCH($C21,'2018-08'!$C$2:$C$100,0)+1,0)))="",AND(INDIRECT(CONCATENATE("'2018-09'!H",TEXT(MATCH($C21,'2018-09'!$C$2:$C$100,0)+1,0)))="",INDIRECT(CONCATENATE("'2018-08'!H",TEXT(MATCH($C21,'2018-08'!$C$2:$C$100,0)+1,0)))="")),"Н/Д",INDIRECT(CONCATENATE("'2018-09'!H",TEXT(MATCH($C21,'2018-09'!$C$2:$C$100,0)+1,0)))-INDIRECT(CONCATENATE("'2018-08'!H",TEXT(MATCH($C21,'2018-08'!$C$2:$C$100,0)+1,0))))</f>
        <v>828100603.7300005</v>
      </c>
      <c r="I21" s="17">
        <f ca="1">IF(OR(INDIRECT(CONCATENATE("'2018-09'!I",TEXT(MATCH($C21,'2018-09'!$C$2:$C$100,0)+1,0)))="",INDIRECT(CONCATENATE("'2018-08'!I",TEXT(MATCH($C21,'2018-08'!$C$2:$C$100,0)+1,0)))="",AND(INDIRECT(CONCATENATE("'2018-09'!I",TEXT(MATCH($C21,'2018-09'!$C$2:$C$100,0)+1,0)))="",INDIRECT(CONCATENATE("'2018-08'!I",TEXT(MATCH($C21,'2018-08'!$C$2:$C$100,0)+1,0)))="")),"Н/Д",INDIRECT(CONCATENATE("'2018-09'!I",TEXT(MATCH($C21,'2018-09'!$C$2:$C$100,0)+1,0)))-INDIRECT(CONCATENATE("'2018-08'!I",TEXT(MATCH($C21,'2018-08'!$C$2:$C$100,0)+1,0))))</f>
        <v>763385794.32999992</v>
      </c>
      <c r="J21" s="17" t="str">
        <f ca="1">IF(OR(INDIRECT(CONCATENATE("'2018-09'!J",TEXT(MATCH($C21,'2018-09'!$C$2:$C$100,0)+1,0)))="",INDIRECT(CONCATENATE("'2018-08'!J",TEXT(MATCH($C21,'2018-08'!$C$2:$C$100,0)+1,0)))="",AND(INDIRECT(CONCATENATE("'2018-09'!J",TEXT(MATCH($C21,'2018-09'!$C$2:$C$100,0)+1,0)))="",INDIRECT(CONCATENATE("'2018-08'!J",TEXT(MATCH($C21,'2018-08'!$C$2:$C$100,0)+1,0)))="")),"Н/Д",INDIRECT(CONCATENATE("'2018-09'!J",TEXT(MATCH($C21,'2018-09'!$C$2:$C$100,0)+1,0)))-INDIRECT(CONCATENATE("'2018-08'!J",TEXT(MATCH($C21,'2018-08'!$C$2:$C$100,0)+1,0))))</f>
        <v>Н/Д</v>
      </c>
      <c r="K21" s="17">
        <f ca="1">IF(OR(INDIRECT(CONCATENATE("'2018-09'!K",TEXT(MATCH($C21,'2018-09'!$C$2:$C$100,0)+1,0)))="",INDIRECT(CONCATENATE("'2018-08'!K",TEXT(MATCH($C21,'2018-08'!$C$2:$C$100,0)+1,0)))="",AND(INDIRECT(CONCATENATE("'2018-09'!K",TEXT(MATCH($C21,'2018-09'!$C$2:$C$100,0)+1,0)))="",INDIRECT(CONCATENATE("'2018-08'!K",TEXT(MATCH($C21,'2018-08'!$C$2:$C$100,0)+1,0)))="")),"Н/Д",INDIRECT(CONCATENATE("'2018-09'!K",TEXT(MATCH($C21,'2018-09'!$C$2:$C$100,0)+1,0)))-INDIRECT(CONCATENATE("'2018-08'!K",TEXT(MATCH($C21,'2018-08'!$C$2:$C$100,0)+1,0))))</f>
        <v>37969458.829999924</v>
      </c>
      <c r="L21" s="17">
        <f ca="1">IF(OR(INDIRECT(CONCATENATE("'2018-09'!L",TEXT(MATCH($C21,'2018-09'!$C$2:$C$100,0)+1,0)))="",INDIRECT(CONCATENATE("'2018-08'!L",TEXT(MATCH($C21,'2018-08'!$C$2:$C$100,0)+1,0)))="",AND(INDIRECT(CONCATENATE("'2018-09'!L",TEXT(MATCH($C21,'2018-09'!$C$2:$C$100,0)+1,0)))="",INDIRECT(CONCATENATE("'2018-08'!L",TEXT(MATCH($C21,'2018-08'!$C$2:$C$100,0)+1,0)))="")),"Н/Д",INDIRECT(CONCATENATE("'2018-09'!L",TEXT(MATCH($C21,'2018-09'!$C$2:$C$100,0)+1,0)))-INDIRECT(CONCATENATE("'2018-08'!L",TEXT(MATCH($C21,'2018-08'!$C$2:$C$100,0)+1,0))))</f>
        <v>178294177.23000002</v>
      </c>
      <c r="M21" s="17">
        <f ca="1">IF(OR(INDIRECT(CONCATENATE("'2018-09'!M",TEXT(MATCH($C21,'2018-09'!$C$2:$C$100,0)+1,0)))="",INDIRECT(CONCATENATE("'2018-08'!M",TEXT(MATCH($C21,'2018-08'!$C$2:$C$100,0)+1,0)))="",AND(INDIRECT(CONCATENATE("'2018-09'!M",TEXT(MATCH($C21,'2018-09'!$C$2:$C$100,0)+1,0)))="",INDIRECT(CONCATENATE("'2018-08'!M",TEXT(MATCH($C21,'2018-08'!$C$2:$C$100,0)+1,0)))="")),"Н/Д",INDIRECT(CONCATENATE("'2018-09'!M",TEXT(MATCH($C21,'2018-09'!$C$2:$C$100,0)+1,0)))-INDIRECT(CONCATENATE("'2018-08'!M",TEXT(MATCH($C21,'2018-08'!$C$2:$C$100,0)+1,0))))</f>
        <v>2336384.09</v>
      </c>
      <c r="N21" s="17">
        <f ca="1">IF(OR(INDIRECT(CONCATENATE("'2018-09'!N",TEXT(MATCH($C21,'2018-09'!$C$2:$C$100,0)+1,0)))="",INDIRECT(CONCATENATE("'2018-08'!N",TEXT(MATCH($C21,'2018-08'!$C$2:$C$100,0)+1,0)))="",AND(INDIRECT(CONCATENATE("'2018-09'!N",TEXT(MATCH($C21,'2018-09'!$C$2:$C$100,0)+1,0)))="",INDIRECT(CONCATENATE("'2018-08'!N",TEXT(MATCH($C21,'2018-08'!$C$2:$C$100,0)+1,0)))="")),"Н/Д",INDIRECT(CONCATENATE("'2018-09'!N",TEXT(MATCH($C21,'2018-09'!$C$2:$C$100,0)+1,0)))-INDIRECT(CONCATENATE("'2018-08'!NE",TEXT(MATCH($C21,'2018-08'!$C$2:$C$100,0)+1,0))))</f>
        <v>111248669.48999999</v>
      </c>
      <c r="O21" s="17">
        <f ca="1">IF(OR(INDIRECT(CONCATENATE("'2018-09'!O",TEXT(MATCH($C21,'2018-09'!$C$2:$C$100,0)+1,0)))="",INDIRECT(CONCATENATE("'2018-08'!O",TEXT(MATCH($C21,'2018-08'!$C$2:$C$100,0)+1,0)))="",AND(INDIRECT(CONCATENATE("'2018-09'!O",TEXT(MATCH($C21,'2018-09'!$C$2:$C$100,0)+1,0)))="",INDIRECT(CONCATENATE("'2018-08'!O",TEXT(MATCH($C21,'2018-08'!$C$2:$C$100,0)+1,0)))="")),"Н/Д",INDIRECT(CONCATENATE("'2018-09'!O",TEXT(MATCH($C21,'2018-09'!$C$2:$C$100,0)+1,0)))-INDIRECT(CONCATENATE("'2018-08'!O",TEXT(MATCH($C21,'2018-08'!$C$2:$C$100,0)+1,0))))</f>
        <v>2512</v>
      </c>
      <c r="P21" s="17">
        <f ca="1">IF(OR(INDIRECT(CONCATENATE("'2018-09'!P",TEXT(MATCH($C21,'2018-09'!$C$2:$C$100,0)+1,0)))="",INDIRECT(CONCATENATE("'2018-08'!P",TEXT(MATCH($C21,'2018-08'!$C$2:$C$100,0)+1,0)))="",AND(INDIRECT(CONCATENATE("'2018-09'!P",TEXT(MATCH($C21,'2018-09'!$C$2:$C$100,0)+1,0)))="",INDIRECT(CONCATENATE("'2018-08'!P",TEXT(MATCH($C21,'2018-08'!$C$2:$C$100,0)+1,0)))="")),"Н/Д",INDIRECT(CONCATENATE("'2018-09'!P",TEXT(MATCH($C21,'2018-09'!$C$2:$C$100,0)+1,0)))-INDIRECT(CONCATENATE("'2018-08'!P",TEXT(MATCH($C21,'2018-08'!$C$2:$C$100,0)+1,0))))</f>
        <v>21607689.920000017</v>
      </c>
      <c r="Q21" s="17">
        <f ca="1">IF(OR(INDIRECT(CONCATENATE("'2018-09'!Q",TEXT(MATCH($C21,'2018-09'!$C$2:$C$100,0)+1,0)))="",INDIRECT(CONCATENATE("'2018-08'!Q",TEXT(MATCH($C21,'2018-08'!$C$2:$C$100,0)+1,0)))="",AND(INDIRECT(CONCATENATE("'2018-09'!Q",TEXT(MATCH($C21,'2018-09'!$C$2:$C$100,0)+1,0)))="",INDIRECT(CONCATENATE("'2018-08'!Q",TEXT(MATCH($C21,'2018-08'!$C$2:$C$100,0)+1,0)))="")),"Н/Д",INDIRECT(CONCATENATE("'2018-09'!Q",TEXT(MATCH($C21,'2018-09'!$C$2:$C$100,0)+1,0)))-INDIRECT(CONCATENATE("'2018-08'!Q",TEXT(MATCH($C21,'2018-08'!$C$2:$C$100,0)+1,0))))</f>
        <v>2490568.2299999967</v>
      </c>
      <c r="R21" s="17">
        <f ca="1">IF(OR(INDIRECT(CONCATENATE("'2018-09'!R",TEXT(MATCH($C21,'2018-09'!$C$2:$C$100,0)+1,0)))="",INDIRECT(CONCATENATE("'2018-08'!R",TEXT(MATCH($C21,'2018-08'!$C$2:$C$100,0)+1,0)))="",AND(INDIRECT(CONCATENATE("'2018-09'!R",TEXT(MATCH($C21,'2018-09'!$C$2:$C$100,0)+1,0)))="",INDIRECT(CONCATENATE("'2018-08'!R",TEXT(MATCH($C21,'2018-08'!$C$2:$C$100,0)+1,0)))="")),"Н/Д",INDIRECT(CONCATENATE("'2018-09'!R",TEXT(MATCH($C21,'2018-09'!$C$2:$C$100,0)+1,0)))-INDIRECT(CONCATENATE("'2018-08'!R",TEXT(MATCH($C21,'2018-08'!$C$2:$C$100,0)+1,0))))</f>
        <v>27140825.640000015</v>
      </c>
      <c r="S21" s="17">
        <f ca="1">IF(OR(INDIRECT(CONCATENATE("'2018-09'!S",TEXT(MATCH($C21,'2018-09'!$C$2:$C$100,0)+1,0)))="",INDIRECT(CONCATENATE("'2018-08'!S",TEXT(MATCH($C21,'2018-08'!$C$2:$C$100,0)+1,0)))="",AND(INDIRECT(CONCATENATE("'2018-09'!S",TEXT(MATCH($C21,'2018-09'!$C$2:$C$100,0)+1,0)))="",INDIRECT(CONCATENATE("'2018-08'!S",TEXT(MATCH($C21,'2018-08'!$C$2:$C$100,0)+1,0)))="")),"Н/Д",INDIRECT(CONCATENATE("'2018-09'!S",TEXT(MATCH($C21,'2018-09'!$C$2:$C$100,0)+1,0)))-INDIRECT(CONCATENATE("'2018-08'!S",TEXT(MATCH($C21,'2018-08'!$C$2:$C$100,0)+1,0))))</f>
        <v>15000</v>
      </c>
      <c r="T21" s="17">
        <f ca="1">IF(OR(INDIRECT(CONCATENATE("'2018-09'!T",TEXT(MATCH($C21,'2018-09'!$C$2:$C$100,0)+1,0)))="",INDIRECT(CONCATENATE("'2018-08'!T",TEXT(MATCH($C21,'2018-08'!$C$2:$C$100,0)+1,0)))="",AND(INDIRECT(CONCATENATE("'2018-09'!T",TEXT(MATCH($C21,'2018-09'!$C$2:$C$100,0)+1,0)))="",INDIRECT(CONCATENATE("'2018-08'!T",TEXT(MATCH($C21,'2018-08'!$C$2:$C$100,0)+1,0)))="")),"Н/Д",INDIRECT(CONCATENATE("'2018-09'!T",TEXT(MATCH($C21,'2018-09'!$C$2:$C$100,0)+1,0)))-INDIRECT(CONCATENATE("'2018-08'!T",TEXT(MATCH($C21,'2018-08'!$C$2:$C$100,0)+1,0))))</f>
        <v>40913270.329999983</v>
      </c>
      <c r="U21" s="17">
        <f ca="1">IF(OR(INDIRECT(CONCATENATE("'2018-09'!U",TEXT(MATCH($C21,'2018-09'!$C$2:$C$100,0)+1,0)))="",INDIRECT(CONCATENATE("'2018-08'!U",TEXT(MATCH($C21,'2018-08'!$C$2:$C$100,0)+1,0)))="",AND(INDIRECT(CONCATENATE("'2018-09'!U",TEXT(MATCH($C21,'2018-09'!$C$2:$C$100,0)+1,0)))="",INDIRECT(CONCATENATE("'2018-08'!U",TEXT(MATCH($C21,'2018-08'!$C$2:$C$100,0)+1,0)))="")),"Н/Д",INDIRECT(CONCATENATE("'2018-09'!U",TEXT(MATCH($C21,'2018-09'!$C$2:$C$100,0)+1,0)))-INDIRECT(CONCATENATE("'2018-08'!U",TEXT(MATCH($C21,'2018-08'!$C$2:$C$100,0)+1,0))))</f>
        <v>272053.64999999944</v>
      </c>
      <c r="V21" s="17">
        <f ca="1">IF(OR(INDIRECT(CONCATENATE("'2018-09'!V",TEXT(MATCH($C21,'2018-09'!$C$2:$C$100,0)+1,0)))="",INDIRECT(CONCATENATE("'2018-08'!V",TEXT(MATCH($C21,'2018-08'!$C$2:$C$100,0)+1,0)))="",AND(INDIRECT(CONCATENATE("'2018-09'!V",TEXT(MATCH($C21,'2018-09'!$C$2:$C$100,0)+1,0)))="",INDIRECT(CONCATENATE("'2018-08'!V",TEXT(MATCH($C21,'2018-08'!$C$2:$C$100,0)+1,0)))="")),"Н/Д",INDIRECT(CONCATENATE("'2018-09'!V",TEXT(MATCH($C21,'2018-09'!$C$2:$C$100,0)+1,0)))-INDIRECT(CONCATENATE("'2018-08'!V",TEXT(MATCH($C21,'2018-08'!$C$2:$C$100,0)+1,0))))</f>
        <v>684912304.65000057</v>
      </c>
      <c r="W21" s="17">
        <f ca="1">IF(OR(INDIRECT(CONCATENATE("'2018-09'!W",TEXT(MATCH($C21,'2018-09'!$C$2:$C$100,0)+1,0)))="",INDIRECT(CONCATENATE("'2018-08'!W",TEXT(MATCH($C21,'2018-08'!$C$2:$C$100,0)+1,0)))="",AND(INDIRECT(CONCATENATE("'2018-09'!W",TEXT(MATCH($C21,'2018-09'!$C$2:$C$100,0)+1,0)))="",INDIRECT(CONCATENATE("'2018-08'!W",TEXT(MATCH($C21,'2018-08'!$C$2:$C$100,0)+1,0)))="")),"Н/Д",INDIRECT(CONCATENATE("'2018-09'!W",TEXT(MATCH($C21,'2018-09'!$C$2:$C$100,0)+1,0)))-INDIRECT(CONCATENATE("'2018-08'!W",TEXT(MATCH($C21,'2018-08'!$C$2:$C$100,0)+1,0))))</f>
        <v>7805243057.3100052</v>
      </c>
    </row>
    <row r="22" spans="1:23" x14ac:dyDescent="0.25">
      <c r="A22" s="2" t="s">
        <v>34</v>
      </c>
      <c r="B22" s="2" t="s">
        <v>43</v>
      </c>
      <c r="C22" s="15">
        <v>92000000</v>
      </c>
      <c r="D22" s="2" t="s">
        <v>212</v>
      </c>
      <c r="E22" s="17">
        <f ca="1">IF(OR(INDIRECT(CONCATENATE("'2018-09'!E",TEXT(MATCH($C22,'2018-09'!$C$2:$C$100,0)+1,0)))="",INDIRECT(CONCATENATE("'2018-08'!E",TEXT(MATCH($C22,'2018-08'!$C$2:$C$100,0)+1,0)))="",AND(INDIRECT(CONCATENATE("'2018-09'!E",TEXT(MATCH($C22,'2018-09'!$C$2:$C$100,0)+1,0)))="",INDIRECT(CONCATENATE("'2018-08'!E",TEXT(MATCH($C22,'2018-08'!$C$2:$C$100,0)+1,0)))="")),"Н/Д",INDIRECT(CONCATENATE("'2018-09'!E",TEXT(MATCH($C22,'2018-09'!$C$2:$C$100,0)+1,0)))-INDIRECT(CONCATENATE("'2018-08'!E",TEXT(MATCH($C22,'2018-08'!$C$2:$C$100,0)+1,0))))</f>
        <v>26994712409.369995</v>
      </c>
      <c r="F22" s="17">
        <f ca="1">IF(OR(INDIRECT(CONCATENATE("'2018-09'!F",TEXT(MATCH($C22,'2018-09'!$C$2:$C$100,0)+1,0)))="",INDIRECT(CONCATENATE("'2018-08'!F",TEXT(MATCH($C22,'2018-08'!$C$2:$C$100,0)+1,0)))="",AND(INDIRECT(CONCATENATE("'2018-09'!F",TEXT(MATCH($C22,'2018-09'!$C$2:$C$100,0)+1,0)))="",INDIRECT(CONCATENATE("'2018-08'!F",TEXT(MATCH($C22,'2018-08'!$C$2:$C$100,0)+1,0)))="")),"Н/Д",INDIRECT(CONCATENATE("'2018-09'!F",TEXT(MATCH($C22,'2018-09'!$C$2:$C$100,0)+1,0)))-INDIRECT(CONCATENATE("'2018-08'!F",TEXT(MATCH($C22,'2018-08'!$C$2:$C$100,0)+1,0))))</f>
        <v>24090740581.879974</v>
      </c>
      <c r="G22" s="17">
        <f ca="1">IF(OR(INDIRECT(CONCATENATE("'2018-09'!G",TEXT(MATCH($C22,'2018-09'!$C$2:$C$100,0)+1,0)))="",INDIRECT(CONCATENATE("'2018-08'!G",TEXT(MATCH($C22,'2018-08'!$C$2:$C$100,0)+1,0)))="",AND(INDIRECT(CONCATENATE("'2018-09'!G",TEXT(MATCH($C22,'2018-09'!$C$2:$C$100,0)+1,0)))="",INDIRECT(CONCATENATE("'2018-08'!G",TEXT(MATCH($C22,'2018-08'!$C$2:$C$100,0)+1,0)))="")),"Н/Д",INDIRECT(CONCATENATE("'2018-09'!G",TEXT(MATCH($C22,'2018-09'!$C$2:$C$100,0)+1,0)))-INDIRECT(CONCATENATE("'2018-08'!G",TEXT(MATCH($C22,'2018-08'!$C$2:$C$100,0)+1,0))))</f>
        <v>8652291337.659996</v>
      </c>
      <c r="H22" s="17">
        <f ca="1">IF(OR(INDIRECT(CONCATENATE("'2018-09'!H",TEXT(MATCH($C22,'2018-09'!$C$2:$C$100,0)+1,0)))="",INDIRECT(CONCATENATE("'2018-08'!H",TEXT(MATCH($C22,'2018-08'!$C$2:$C$100,0)+1,0)))="",AND(INDIRECT(CONCATENATE("'2018-09'!H",TEXT(MATCH($C22,'2018-09'!$C$2:$C$100,0)+1,0)))="",INDIRECT(CONCATENATE("'2018-08'!H",TEXT(MATCH($C22,'2018-08'!$C$2:$C$100,0)+1,0)))="")),"Н/Д",INDIRECT(CONCATENATE("'2018-09'!H",TEXT(MATCH($C22,'2018-09'!$C$2:$C$100,0)+1,0)))-INDIRECT(CONCATENATE("'2018-08'!H",TEXT(MATCH($C22,'2018-08'!$C$2:$C$100,0)+1,0))))</f>
        <v>5860152757.5200043</v>
      </c>
      <c r="I22" s="17">
        <f ca="1">IF(OR(INDIRECT(CONCATENATE("'2018-09'!I",TEXT(MATCH($C22,'2018-09'!$C$2:$C$100,0)+1,0)))="",INDIRECT(CONCATENATE("'2018-08'!I",TEXT(MATCH($C22,'2018-08'!$C$2:$C$100,0)+1,0)))="",AND(INDIRECT(CONCATENATE("'2018-09'!I",TEXT(MATCH($C22,'2018-09'!$C$2:$C$100,0)+1,0)))="",INDIRECT(CONCATENATE("'2018-08'!I",TEXT(MATCH($C22,'2018-08'!$C$2:$C$100,0)+1,0)))="")),"Н/Д",INDIRECT(CONCATENATE("'2018-09'!I",TEXT(MATCH($C22,'2018-09'!$C$2:$C$100,0)+1,0)))-INDIRECT(CONCATENATE("'2018-08'!I",TEXT(MATCH($C22,'2018-08'!$C$2:$C$100,0)+1,0))))</f>
        <v>2871409624.9000015</v>
      </c>
      <c r="J22" s="17" t="str">
        <f ca="1">IF(OR(INDIRECT(CONCATENATE("'2018-09'!J",TEXT(MATCH($C22,'2018-09'!$C$2:$C$100,0)+1,0)))="",INDIRECT(CONCATENATE("'2018-08'!J",TEXT(MATCH($C22,'2018-08'!$C$2:$C$100,0)+1,0)))="",AND(INDIRECT(CONCATENATE("'2018-09'!J",TEXT(MATCH($C22,'2018-09'!$C$2:$C$100,0)+1,0)))="",INDIRECT(CONCATENATE("'2018-08'!J",TEXT(MATCH($C22,'2018-08'!$C$2:$C$100,0)+1,0)))="")),"Н/Д",INDIRECT(CONCATENATE("'2018-09'!J",TEXT(MATCH($C22,'2018-09'!$C$2:$C$100,0)+1,0)))-INDIRECT(CONCATENATE("'2018-08'!J",TEXT(MATCH($C22,'2018-08'!$C$2:$C$100,0)+1,0))))</f>
        <v>Н/Д</v>
      </c>
      <c r="K22" s="17">
        <f ca="1">IF(OR(INDIRECT(CONCATENATE("'2018-09'!K",TEXT(MATCH($C22,'2018-09'!$C$2:$C$100,0)+1,0)))="",INDIRECT(CONCATENATE("'2018-08'!K",TEXT(MATCH($C22,'2018-08'!$C$2:$C$100,0)+1,0)))="",AND(INDIRECT(CONCATENATE("'2018-09'!K",TEXT(MATCH($C22,'2018-09'!$C$2:$C$100,0)+1,0)))="",INDIRECT(CONCATENATE("'2018-08'!K",TEXT(MATCH($C22,'2018-08'!$C$2:$C$100,0)+1,0)))="")),"Н/Д",INDIRECT(CONCATENATE("'2018-09'!K",TEXT(MATCH($C22,'2018-09'!$C$2:$C$100,0)+1,0)))-INDIRECT(CONCATENATE("'2018-08'!K",TEXT(MATCH($C22,'2018-08'!$C$2:$C$100,0)+1,0))))</f>
        <v>248947039.34000015</v>
      </c>
      <c r="L22" s="17">
        <f ca="1">IF(OR(INDIRECT(CONCATENATE("'2018-09'!L",TEXT(MATCH($C22,'2018-09'!$C$2:$C$100,0)+1,0)))="",INDIRECT(CONCATENATE("'2018-08'!L",TEXT(MATCH($C22,'2018-08'!$C$2:$C$100,0)+1,0)))="",AND(INDIRECT(CONCATENATE("'2018-09'!L",TEXT(MATCH($C22,'2018-09'!$C$2:$C$100,0)+1,0)))="",INDIRECT(CONCATENATE("'2018-08'!L",TEXT(MATCH($C22,'2018-08'!$C$2:$C$100,0)+1,0)))="")),"Н/Д",INDIRECT(CONCATENATE("'2018-09'!L",TEXT(MATCH($C22,'2018-09'!$C$2:$C$100,0)+1,0)))-INDIRECT(CONCATENATE("'2018-08'!L",TEXT(MATCH($C22,'2018-08'!$C$2:$C$100,0)+1,0))))</f>
        <v>5501485783.2799988</v>
      </c>
      <c r="M22" s="17">
        <f ca="1">IF(OR(INDIRECT(CONCATENATE("'2018-09'!M",TEXT(MATCH($C22,'2018-09'!$C$2:$C$100,0)+1,0)))="",INDIRECT(CONCATENATE("'2018-08'!M",TEXT(MATCH($C22,'2018-08'!$C$2:$C$100,0)+1,0)))="",AND(INDIRECT(CONCATENATE("'2018-09'!M",TEXT(MATCH($C22,'2018-09'!$C$2:$C$100,0)+1,0)))="",INDIRECT(CONCATENATE("'2018-08'!M",TEXT(MATCH($C22,'2018-08'!$C$2:$C$100,0)+1,0)))="")),"Н/Д",INDIRECT(CONCATENATE("'2018-09'!M",TEXT(MATCH($C22,'2018-09'!$C$2:$C$100,0)+1,0)))-INDIRECT(CONCATENATE("'2018-08'!M",TEXT(MATCH($C22,'2018-08'!$C$2:$C$100,0)+1,0))))</f>
        <v>10426865.699999999</v>
      </c>
      <c r="N22" s="17">
        <f ca="1">IF(OR(INDIRECT(CONCATENATE("'2018-09'!N",TEXT(MATCH($C22,'2018-09'!$C$2:$C$100,0)+1,0)))="",INDIRECT(CONCATENATE("'2018-08'!N",TEXT(MATCH($C22,'2018-08'!$C$2:$C$100,0)+1,0)))="",AND(INDIRECT(CONCATENATE("'2018-09'!N",TEXT(MATCH($C22,'2018-09'!$C$2:$C$100,0)+1,0)))="",INDIRECT(CONCATENATE("'2018-08'!N",TEXT(MATCH($C22,'2018-08'!$C$2:$C$100,0)+1,0)))="")),"Н/Д",INDIRECT(CONCATENATE("'2018-09'!N",TEXT(MATCH($C22,'2018-09'!$C$2:$C$100,0)+1,0)))-INDIRECT(CONCATENATE("'2018-08'!NE",TEXT(MATCH($C22,'2018-08'!$C$2:$C$100,0)+1,0))))</f>
        <v>958876480.19000006</v>
      </c>
      <c r="O22" s="17">
        <f ca="1">IF(OR(INDIRECT(CONCATENATE("'2018-09'!O",TEXT(MATCH($C22,'2018-09'!$C$2:$C$100,0)+1,0)))="",INDIRECT(CONCATENATE("'2018-08'!O",TEXT(MATCH($C22,'2018-08'!$C$2:$C$100,0)+1,0)))="",AND(INDIRECT(CONCATENATE("'2018-09'!O",TEXT(MATCH($C22,'2018-09'!$C$2:$C$100,0)+1,0)))="",INDIRECT(CONCATENATE("'2018-08'!O",TEXT(MATCH($C22,'2018-08'!$C$2:$C$100,0)+1,0)))="")),"Н/Д",INDIRECT(CONCATENATE("'2018-09'!O",TEXT(MATCH($C22,'2018-09'!$C$2:$C$100,0)+1,0)))-INDIRECT(CONCATENATE("'2018-08'!O",TEXT(MATCH($C22,'2018-08'!$C$2:$C$100,0)+1,0))))</f>
        <v>107095.22999999998</v>
      </c>
      <c r="P22" s="17">
        <f ca="1">IF(OR(INDIRECT(CONCATENATE("'2018-09'!P",TEXT(MATCH($C22,'2018-09'!$C$2:$C$100,0)+1,0)))="",INDIRECT(CONCATENATE("'2018-08'!P",TEXT(MATCH($C22,'2018-08'!$C$2:$C$100,0)+1,0)))="",AND(INDIRECT(CONCATENATE("'2018-09'!P",TEXT(MATCH($C22,'2018-09'!$C$2:$C$100,0)+1,0)))="",INDIRECT(CONCATENATE("'2018-08'!P",TEXT(MATCH($C22,'2018-08'!$C$2:$C$100,0)+1,0)))="")),"Н/Д",INDIRECT(CONCATENATE("'2018-09'!P",TEXT(MATCH($C22,'2018-09'!$C$2:$C$100,0)+1,0)))-INDIRECT(CONCATENATE("'2018-08'!P",TEXT(MATCH($C22,'2018-08'!$C$2:$C$100,0)+1,0))))</f>
        <v>264437854.01999998</v>
      </c>
      <c r="Q22" s="17">
        <f ca="1">IF(OR(INDIRECT(CONCATENATE("'2018-09'!Q",TEXT(MATCH($C22,'2018-09'!$C$2:$C$100,0)+1,0)))="",INDIRECT(CONCATENATE("'2018-08'!Q",TEXT(MATCH($C22,'2018-08'!$C$2:$C$100,0)+1,0)))="",AND(INDIRECT(CONCATENATE("'2018-09'!Q",TEXT(MATCH($C22,'2018-09'!$C$2:$C$100,0)+1,0)))="",INDIRECT(CONCATENATE("'2018-08'!Q",TEXT(MATCH($C22,'2018-08'!$C$2:$C$100,0)+1,0)))="")),"Н/Д",INDIRECT(CONCATENATE("'2018-09'!Q",TEXT(MATCH($C22,'2018-09'!$C$2:$C$100,0)+1,0)))-INDIRECT(CONCATENATE("'2018-08'!Q",TEXT(MATCH($C22,'2018-08'!$C$2:$C$100,0)+1,0))))</f>
        <v>4819202.9900000095</v>
      </c>
      <c r="R22" s="17">
        <f ca="1">IF(OR(INDIRECT(CONCATENATE("'2018-09'!R",TEXT(MATCH($C22,'2018-09'!$C$2:$C$100,0)+1,0)))="",INDIRECT(CONCATENATE("'2018-08'!R",TEXT(MATCH($C22,'2018-08'!$C$2:$C$100,0)+1,0)))="",AND(INDIRECT(CONCATENATE("'2018-09'!R",TEXT(MATCH($C22,'2018-09'!$C$2:$C$100,0)+1,0)))="",INDIRECT(CONCATENATE("'2018-08'!R",TEXT(MATCH($C22,'2018-08'!$C$2:$C$100,0)+1,0)))="")),"Н/Д",INDIRECT(CONCATENATE("'2018-09'!R",TEXT(MATCH($C22,'2018-09'!$C$2:$C$100,0)+1,0)))-INDIRECT(CONCATENATE("'2018-08'!R",TEXT(MATCH($C22,'2018-08'!$C$2:$C$100,0)+1,0))))</f>
        <v>81780812.909999967</v>
      </c>
      <c r="S22" s="17">
        <f ca="1">IF(OR(INDIRECT(CONCATENATE("'2018-09'!S",TEXT(MATCH($C22,'2018-09'!$C$2:$C$100,0)+1,0)))="",INDIRECT(CONCATENATE("'2018-08'!S",TEXT(MATCH($C22,'2018-08'!$C$2:$C$100,0)+1,0)))="",AND(INDIRECT(CONCATENATE("'2018-09'!S",TEXT(MATCH($C22,'2018-09'!$C$2:$C$100,0)+1,0)))="",INDIRECT(CONCATENATE("'2018-08'!S",TEXT(MATCH($C22,'2018-08'!$C$2:$C$100,0)+1,0)))="")),"Н/Д",INDIRECT(CONCATENATE("'2018-09'!S",TEXT(MATCH($C22,'2018-09'!$C$2:$C$100,0)+1,0)))-INDIRECT(CONCATENATE("'2018-08'!S",TEXT(MATCH($C22,'2018-08'!$C$2:$C$100,0)+1,0))))</f>
        <v>136361</v>
      </c>
      <c r="T22" s="17">
        <f ca="1">IF(OR(INDIRECT(CONCATENATE("'2018-09'!T",TEXT(MATCH($C22,'2018-09'!$C$2:$C$100,0)+1,0)))="",INDIRECT(CONCATENATE("'2018-08'!T",TEXT(MATCH($C22,'2018-08'!$C$2:$C$100,0)+1,0)))="",AND(INDIRECT(CONCATENATE("'2018-09'!T",TEXT(MATCH($C22,'2018-09'!$C$2:$C$100,0)+1,0)))="",INDIRECT(CONCATENATE("'2018-08'!T",TEXT(MATCH($C22,'2018-08'!$C$2:$C$100,0)+1,0)))="")),"Н/Д",INDIRECT(CONCATENATE("'2018-09'!T",TEXT(MATCH($C22,'2018-09'!$C$2:$C$100,0)+1,0)))-INDIRECT(CONCATENATE("'2018-08'!T",TEXT(MATCH($C22,'2018-08'!$C$2:$C$100,0)+1,0))))</f>
        <v>364154483.16000009</v>
      </c>
      <c r="U22" s="17">
        <f ca="1">IF(OR(INDIRECT(CONCATENATE("'2018-09'!U",TEXT(MATCH($C22,'2018-09'!$C$2:$C$100,0)+1,0)))="",INDIRECT(CONCATENATE("'2018-08'!U",TEXT(MATCH($C22,'2018-08'!$C$2:$C$100,0)+1,0)))="",AND(INDIRECT(CONCATENATE("'2018-09'!U",TEXT(MATCH($C22,'2018-09'!$C$2:$C$100,0)+1,0)))="",INDIRECT(CONCATENATE("'2018-08'!U",TEXT(MATCH($C22,'2018-08'!$C$2:$C$100,0)+1,0)))="")),"Н/Д",INDIRECT(CONCATENATE("'2018-09'!U",TEXT(MATCH($C22,'2018-09'!$C$2:$C$100,0)+1,0)))-INDIRECT(CONCATENATE("'2018-08'!U",TEXT(MATCH($C22,'2018-08'!$C$2:$C$100,0)+1,0))))</f>
        <v>-23284924.649999976</v>
      </c>
      <c r="V22" s="17">
        <f ca="1">IF(OR(INDIRECT(CONCATENATE("'2018-09'!V",TEXT(MATCH($C22,'2018-09'!$C$2:$C$100,0)+1,0)))="",INDIRECT(CONCATENATE("'2018-08'!V",TEXT(MATCH($C22,'2018-08'!$C$2:$C$100,0)+1,0)))="",AND(INDIRECT(CONCATENATE("'2018-09'!V",TEXT(MATCH($C22,'2018-09'!$C$2:$C$100,0)+1,0)))="",INDIRECT(CONCATENATE("'2018-08'!V",TEXT(MATCH($C22,'2018-08'!$C$2:$C$100,0)+1,0)))="")),"Н/Д",INDIRECT(CONCATENATE("'2018-09'!V",TEXT(MATCH($C22,'2018-09'!$C$2:$C$100,0)+1,0)))-INDIRECT(CONCATENATE("'2018-08'!V",TEXT(MATCH($C22,'2018-08'!$C$2:$C$100,0)+1,0))))</f>
        <v>2903971827.4900017</v>
      </c>
      <c r="W22" s="17">
        <f ca="1">IF(OR(INDIRECT(CONCATENATE("'2018-09'!W",TEXT(MATCH($C22,'2018-09'!$C$2:$C$100,0)+1,0)))="",INDIRECT(CONCATENATE("'2018-08'!W",TEXT(MATCH($C22,'2018-08'!$C$2:$C$100,0)+1,0)))="",AND(INDIRECT(CONCATENATE("'2018-09'!W",TEXT(MATCH($C22,'2018-09'!$C$2:$C$100,0)+1,0)))="",INDIRECT(CONCATENATE("'2018-08'!W",TEXT(MATCH($C22,'2018-08'!$C$2:$C$100,0)+1,0)))="")),"Н/Д",INDIRECT(CONCATENATE("'2018-09'!W",TEXT(MATCH($C22,'2018-09'!$C$2:$C$100,0)+1,0)))-INDIRECT(CONCATENATE("'2018-08'!W",TEXT(MATCH($C22,'2018-08'!$C$2:$C$100,0)+1,0))))</f>
        <v>77943198570.030029</v>
      </c>
    </row>
    <row r="23" spans="1:23" x14ac:dyDescent="0.25">
      <c r="A23" s="2" t="s">
        <v>34</v>
      </c>
      <c r="B23" s="2" t="s">
        <v>44</v>
      </c>
      <c r="C23" s="15">
        <v>36000000</v>
      </c>
      <c r="D23" s="2" t="s">
        <v>212</v>
      </c>
      <c r="E23" s="17">
        <f ca="1">IF(OR(INDIRECT(CONCATENATE("'2018-09'!E",TEXT(MATCH($C23,'2018-09'!$C$2:$C$100,0)+1,0)))="",INDIRECT(CONCATENATE("'2018-08'!E",TEXT(MATCH($C23,'2018-08'!$C$2:$C$100,0)+1,0)))="",AND(INDIRECT(CONCATENATE("'2018-09'!E",TEXT(MATCH($C23,'2018-09'!$C$2:$C$100,0)+1,0)))="",INDIRECT(CONCATENATE("'2018-08'!E",TEXT(MATCH($C23,'2018-08'!$C$2:$C$100,0)+1,0)))="")),"Н/Д",INDIRECT(CONCATENATE("'2018-09'!E",TEXT(MATCH($C23,'2018-09'!$C$2:$C$100,0)+1,0)))-INDIRECT(CONCATENATE("'2018-08'!E",TEXT(MATCH($C23,'2018-08'!$C$2:$C$100,0)+1,0))))</f>
        <v>13562785989.090012</v>
      </c>
      <c r="F23" s="17">
        <f ca="1">IF(OR(INDIRECT(CONCATENATE("'2018-09'!F",TEXT(MATCH($C23,'2018-09'!$C$2:$C$100,0)+1,0)))="",INDIRECT(CONCATENATE("'2018-08'!F",TEXT(MATCH($C23,'2018-08'!$C$2:$C$100,0)+1,0)))="",AND(INDIRECT(CONCATENATE("'2018-09'!F",TEXT(MATCH($C23,'2018-09'!$C$2:$C$100,0)+1,0)))="",INDIRECT(CONCATENATE("'2018-08'!F",TEXT(MATCH($C23,'2018-08'!$C$2:$C$100,0)+1,0)))="")),"Н/Д",INDIRECT(CONCATENATE("'2018-09'!F",TEXT(MATCH($C23,'2018-09'!$C$2:$C$100,0)+1,0)))-INDIRECT(CONCATENATE("'2018-08'!F",TEXT(MATCH($C23,'2018-08'!$C$2:$C$100,0)+1,0))))</f>
        <v>12308981952.220001</v>
      </c>
      <c r="G23" s="17">
        <f ca="1">IF(OR(INDIRECT(CONCATENATE("'2018-09'!G",TEXT(MATCH($C23,'2018-09'!$C$2:$C$100,0)+1,0)))="",INDIRECT(CONCATENATE("'2018-08'!G",TEXT(MATCH($C23,'2018-08'!$C$2:$C$100,0)+1,0)))="",AND(INDIRECT(CONCATENATE("'2018-09'!G",TEXT(MATCH($C23,'2018-09'!$C$2:$C$100,0)+1,0)))="",INDIRECT(CONCATENATE("'2018-08'!G",TEXT(MATCH($C23,'2018-08'!$C$2:$C$100,0)+1,0)))="")),"Н/Д",INDIRECT(CONCATENATE("'2018-09'!G",TEXT(MATCH($C23,'2018-09'!$C$2:$C$100,0)+1,0)))-INDIRECT(CONCATENATE("'2018-08'!G",TEXT(MATCH($C23,'2018-08'!$C$2:$C$100,0)+1,0))))</f>
        <v>3666113756.2500038</v>
      </c>
      <c r="H23" s="17">
        <f ca="1">IF(OR(INDIRECT(CONCATENATE("'2018-09'!H",TEXT(MATCH($C23,'2018-09'!$C$2:$C$100,0)+1,0)))="",INDIRECT(CONCATENATE("'2018-08'!H",TEXT(MATCH($C23,'2018-08'!$C$2:$C$100,0)+1,0)))="",AND(INDIRECT(CONCATENATE("'2018-09'!H",TEXT(MATCH($C23,'2018-09'!$C$2:$C$100,0)+1,0)))="",INDIRECT(CONCATENATE("'2018-08'!H",TEXT(MATCH($C23,'2018-08'!$C$2:$C$100,0)+1,0)))="")),"Н/Д",INDIRECT(CONCATENATE("'2018-09'!H",TEXT(MATCH($C23,'2018-09'!$C$2:$C$100,0)+1,0)))-INDIRECT(CONCATENATE("'2018-08'!H",TEXT(MATCH($C23,'2018-08'!$C$2:$C$100,0)+1,0))))</f>
        <v>4418733189.2999992</v>
      </c>
      <c r="I23" s="17">
        <f ca="1">IF(OR(INDIRECT(CONCATENATE("'2018-09'!I",TEXT(MATCH($C23,'2018-09'!$C$2:$C$100,0)+1,0)))="",INDIRECT(CONCATENATE("'2018-08'!I",TEXT(MATCH($C23,'2018-08'!$C$2:$C$100,0)+1,0)))="",AND(INDIRECT(CONCATENATE("'2018-09'!I",TEXT(MATCH($C23,'2018-09'!$C$2:$C$100,0)+1,0)))="",INDIRECT(CONCATENATE("'2018-08'!I",TEXT(MATCH($C23,'2018-08'!$C$2:$C$100,0)+1,0)))="")),"Н/Д",INDIRECT(CONCATENATE("'2018-09'!I",TEXT(MATCH($C23,'2018-09'!$C$2:$C$100,0)+1,0)))-INDIRECT(CONCATENATE("'2018-08'!I",TEXT(MATCH($C23,'2018-08'!$C$2:$C$100,0)+1,0))))</f>
        <v>1759575136.8700008</v>
      </c>
      <c r="J23" s="17" t="str">
        <f ca="1">IF(OR(INDIRECT(CONCATENATE("'2018-09'!J",TEXT(MATCH($C23,'2018-09'!$C$2:$C$100,0)+1,0)))="",INDIRECT(CONCATENATE("'2018-08'!J",TEXT(MATCH($C23,'2018-08'!$C$2:$C$100,0)+1,0)))="",AND(INDIRECT(CONCATENATE("'2018-09'!J",TEXT(MATCH($C23,'2018-09'!$C$2:$C$100,0)+1,0)))="",INDIRECT(CONCATENATE("'2018-08'!J",TEXT(MATCH($C23,'2018-08'!$C$2:$C$100,0)+1,0)))="")),"Н/Д",INDIRECT(CONCATENATE("'2018-09'!J",TEXT(MATCH($C23,'2018-09'!$C$2:$C$100,0)+1,0)))-INDIRECT(CONCATENATE("'2018-08'!J",TEXT(MATCH($C23,'2018-08'!$C$2:$C$100,0)+1,0))))</f>
        <v>Н/Д</v>
      </c>
      <c r="K23" s="17">
        <f ca="1">IF(OR(INDIRECT(CONCATENATE("'2018-09'!K",TEXT(MATCH($C23,'2018-09'!$C$2:$C$100,0)+1,0)))="",INDIRECT(CONCATENATE("'2018-08'!K",TEXT(MATCH($C23,'2018-08'!$C$2:$C$100,0)+1,0)))="",AND(INDIRECT(CONCATENATE("'2018-09'!K",TEXT(MATCH($C23,'2018-09'!$C$2:$C$100,0)+1,0)))="",INDIRECT(CONCATENATE("'2018-08'!K",TEXT(MATCH($C23,'2018-08'!$C$2:$C$100,0)+1,0)))="")),"Н/Д",INDIRECT(CONCATENATE("'2018-09'!K",TEXT(MATCH($C23,'2018-09'!$C$2:$C$100,0)+1,0)))-INDIRECT(CONCATENATE("'2018-08'!K",TEXT(MATCH($C23,'2018-08'!$C$2:$C$100,0)+1,0))))</f>
        <v>211857945.71000004</v>
      </c>
      <c r="L23" s="17">
        <f ca="1">IF(OR(INDIRECT(CONCATENATE("'2018-09'!L",TEXT(MATCH($C23,'2018-09'!$C$2:$C$100,0)+1,0)))="",INDIRECT(CONCATENATE("'2018-08'!L",TEXT(MATCH($C23,'2018-08'!$C$2:$C$100,0)+1,0)))="",AND(INDIRECT(CONCATENATE("'2018-09'!L",TEXT(MATCH($C23,'2018-09'!$C$2:$C$100,0)+1,0)))="",INDIRECT(CONCATENATE("'2018-08'!L",TEXT(MATCH($C23,'2018-08'!$C$2:$C$100,0)+1,0)))="")),"Н/Д",INDIRECT(CONCATENATE("'2018-09'!L",TEXT(MATCH($C23,'2018-09'!$C$2:$C$100,0)+1,0)))-INDIRECT(CONCATENATE("'2018-08'!L",TEXT(MATCH($C23,'2018-08'!$C$2:$C$100,0)+1,0))))</f>
        <v>1490570090.9499989</v>
      </c>
      <c r="M23" s="17">
        <f ca="1">IF(OR(INDIRECT(CONCATENATE("'2018-09'!M",TEXT(MATCH($C23,'2018-09'!$C$2:$C$100,0)+1,0)))="",INDIRECT(CONCATENATE("'2018-08'!M",TEXT(MATCH($C23,'2018-08'!$C$2:$C$100,0)+1,0)))="",AND(INDIRECT(CONCATENATE("'2018-09'!M",TEXT(MATCH($C23,'2018-09'!$C$2:$C$100,0)+1,0)))="",INDIRECT(CONCATENATE("'2018-08'!M",TEXT(MATCH($C23,'2018-08'!$C$2:$C$100,0)+1,0)))="")),"Н/Д",INDIRECT(CONCATENATE("'2018-09'!M",TEXT(MATCH($C23,'2018-09'!$C$2:$C$100,0)+1,0)))-INDIRECT(CONCATENATE("'2018-08'!M",TEXT(MATCH($C23,'2018-08'!$C$2:$C$100,0)+1,0))))</f>
        <v>4675605.0800000019</v>
      </c>
      <c r="N23" s="17">
        <f ca="1">IF(OR(INDIRECT(CONCATENATE("'2018-09'!N",TEXT(MATCH($C23,'2018-09'!$C$2:$C$100,0)+1,0)))="",INDIRECT(CONCATENATE("'2018-08'!N",TEXT(MATCH($C23,'2018-08'!$C$2:$C$100,0)+1,0)))="",AND(INDIRECT(CONCATENATE("'2018-09'!N",TEXT(MATCH($C23,'2018-09'!$C$2:$C$100,0)+1,0)))="",INDIRECT(CONCATENATE("'2018-08'!N",TEXT(MATCH($C23,'2018-08'!$C$2:$C$100,0)+1,0)))="")),"Н/Д",INDIRECT(CONCATENATE("'2018-09'!N",TEXT(MATCH($C23,'2018-09'!$C$2:$C$100,0)+1,0)))-INDIRECT(CONCATENATE("'2018-08'!NE",TEXT(MATCH($C23,'2018-08'!$C$2:$C$100,0)+1,0))))</f>
        <v>658549137.94000006</v>
      </c>
      <c r="O23" s="17">
        <f ca="1">IF(OR(INDIRECT(CONCATENATE("'2018-09'!O",TEXT(MATCH($C23,'2018-09'!$C$2:$C$100,0)+1,0)))="",INDIRECT(CONCATENATE("'2018-08'!O",TEXT(MATCH($C23,'2018-08'!$C$2:$C$100,0)+1,0)))="",AND(INDIRECT(CONCATENATE("'2018-09'!O",TEXT(MATCH($C23,'2018-09'!$C$2:$C$100,0)+1,0)))="",INDIRECT(CONCATENATE("'2018-08'!O",TEXT(MATCH($C23,'2018-08'!$C$2:$C$100,0)+1,0)))="")),"Н/Д",INDIRECT(CONCATENATE("'2018-09'!O",TEXT(MATCH($C23,'2018-09'!$C$2:$C$100,0)+1,0)))-INDIRECT(CONCATENATE("'2018-08'!O",TEXT(MATCH($C23,'2018-08'!$C$2:$C$100,0)+1,0))))</f>
        <v>-12939.129999999888</v>
      </c>
      <c r="P23" s="17">
        <f ca="1">IF(OR(INDIRECT(CONCATENATE("'2018-09'!P",TEXT(MATCH($C23,'2018-09'!$C$2:$C$100,0)+1,0)))="",INDIRECT(CONCATENATE("'2018-08'!P",TEXT(MATCH($C23,'2018-08'!$C$2:$C$100,0)+1,0)))="",AND(INDIRECT(CONCATENATE("'2018-09'!P",TEXT(MATCH($C23,'2018-09'!$C$2:$C$100,0)+1,0)))="",INDIRECT(CONCATENATE("'2018-08'!P",TEXT(MATCH($C23,'2018-08'!$C$2:$C$100,0)+1,0)))="")),"Н/Д",INDIRECT(CONCATENATE("'2018-09'!P",TEXT(MATCH($C23,'2018-09'!$C$2:$C$100,0)+1,0)))-INDIRECT(CONCATENATE("'2018-08'!P",TEXT(MATCH($C23,'2018-08'!$C$2:$C$100,0)+1,0))))</f>
        <v>220489252.94999981</v>
      </c>
      <c r="Q23" s="17">
        <f ca="1">IF(OR(INDIRECT(CONCATENATE("'2018-09'!Q",TEXT(MATCH($C23,'2018-09'!$C$2:$C$100,0)+1,0)))="",INDIRECT(CONCATENATE("'2018-08'!Q",TEXT(MATCH($C23,'2018-08'!$C$2:$C$100,0)+1,0)))="",AND(INDIRECT(CONCATENATE("'2018-09'!Q",TEXT(MATCH($C23,'2018-09'!$C$2:$C$100,0)+1,0)))="",INDIRECT(CONCATENATE("'2018-08'!Q",TEXT(MATCH($C23,'2018-08'!$C$2:$C$100,0)+1,0)))="")),"Н/Д",INDIRECT(CONCATENATE("'2018-09'!Q",TEXT(MATCH($C23,'2018-09'!$C$2:$C$100,0)+1,0)))-INDIRECT(CONCATENATE("'2018-08'!Q",TEXT(MATCH($C23,'2018-08'!$C$2:$C$100,0)+1,0))))</f>
        <v>21948044.530000001</v>
      </c>
      <c r="R23" s="17">
        <f ca="1">IF(OR(INDIRECT(CONCATENATE("'2018-09'!R",TEXT(MATCH($C23,'2018-09'!$C$2:$C$100,0)+1,0)))="",INDIRECT(CONCATENATE("'2018-08'!R",TEXT(MATCH($C23,'2018-08'!$C$2:$C$100,0)+1,0)))="",AND(INDIRECT(CONCATENATE("'2018-09'!R",TEXT(MATCH($C23,'2018-09'!$C$2:$C$100,0)+1,0)))="",INDIRECT(CONCATENATE("'2018-08'!R",TEXT(MATCH($C23,'2018-08'!$C$2:$C$100,0)+1,0)))="")),"Н/Д",INDIRECT(CONCATENATE("'2018-09'!R",TEXT(MATCH($C23,'2018-09'!$C$2:$C$100,0)+1,0)))-INDIRECT(CONCATENATE("'2018-08'!R",TEXT(MATCH($C23,'2018-08'!$C$2:$C$100,0)+1,0))))</f>
        <v>95838488.789999962</v>
      </c>
      <c r="S23" s="17">
        <f ca="1">IF(OR(INDIRECT(CONCATENATE("'2018-09'!S",TEXT(MATCH($C23,'2018-09'!$C$2:$C$100,0)+1,0)))="",INDIRECT(CONCATENATE("'2018-08'!S",TEXT(MATCH($C23,'2018-08'!$C$2:$C$100,0)+1,0)))="",AND(INDIRECT(CONCATENATE("'2018-09'!S",TEXT(MATCH($C23,'2018-09'!$C$2:$C$100,0)+1,0)))="",INDIRECT(CONCATENATE("'2018-08'!S",TEXT(MATCH($C23,'2018-08'!$C$2:$C$100,0)+1,0)))="")),"Н/Д",INDIRECT(CONCATENATE("'2018-09'!S",TEXT(MATCH($C23,'2018-09'!$C$2:$C$100,0)+1,0)))-INDIRECT(CONCATENATE("'2018-08'!S",TEXT(MATCH($C23,'2018-08'!$C$2:$C$100,0)+1,0))))</f>
        <v>113010</v>
      </c>
      <c r="T23" s="17">
        <f ca="1">IF(OR(INDIRECT(CONCATENATE("'2018-09'!T",TEXT(MATCH($C23,'2018-09'!$C$2:$C$100,0)+1,0)))="",INDIRECT(CONCATENATE("'2018-08'!T",TEXT(MATCH($C23,'2018-08'!$C$2:$C$100,0)+1,0)))="",AND(INDIRECT(CONCATENATE("'2018-09'!T",TEXT(MATCH($C23,'2018-09'!$C$2:$C$100,0)+1,0)))="",INDIRECT(CONCATENATE("'2018-08'!T",TEXT(MATCH($C23,'2018-08'!$C$2:$C$100,0)+1,0)))="")),"Н/Д",INDIRECT(CONCATENATE("'2018-09'!T",TEXT(MATCH($C23,'2018-09'!$C$2:$C$100,0)+1,0)))-INDIRECT(CONCATENATE("'2018-08'!T",TEXT(MATCH($C23,'2018-08'!$C$2:$C$100,0)+1,0))))</f>
        <v>308315566.57999992</v>
      </c>
      <c r="U23" s="17">
        <f ca="1">IF(OR(INDIRECT(CONCATENATE("'2018-09'!U",TEXT(MATCH($C23,'2018-09'!$C$2:$C$100,0)+1,0)))="",INDIRECT(CONCATENATE("'2018-08'!U",TEXT(MATCH($C23,'2018-08'!$C$2:$C$100,0)+1,0)))="",AND(INDIRECT(CONCATENATE("'2018-09'!U",TEXT(MATCH($C23,'2018-09'!$C$2:$C$100,0)+1,0)))="",INDIRECT(CONCATENATE("'2018-08'!U",TEXT(MATCH($C23,'2018-08'!$C$2:$C$100,0)+1,0)))="")),"Н/Д",INDIRECT(CONCATENATE("'2018-09'!U",TEXT(MATCH($C23,'2018-09'!$C$2:$C$100,0)+1,0)))-INDIRECT(CONCATENATE("'2018-08'!U",TEXT(MATCH($C23,'2018-08'!$C$2:$C$100,0)+1,0))))</f>
        <v>8018673.049999997</v>
      </c>
      <c r="V23" s="17">
        <f ca="1">IF(OR(INDIRECT(CONCATENATE("'2018-09'!V",TEXT(MATCH($C23,'2018-09'!$C$2:$C$100,0)+1,0)))="",INDIRECT(CONCATENATE("'2018-08'!V",TEXT(MATCH($C23,'2018-08'!$C$2:$C$100,0)+1,0)))="",AND(INDIRECT(CONCATENATE("'2018-09'!V",TEXT(MATCH($C23,'2018-09'!$C$2:$C$100,0)+1,0)))="",INDIRECT(CONCATENATE("'2018-08'!V",TEXT(MATCH($C23,'2018-08'!$C$2:$C$100,0)+1,0)))="")),"Н/Д",INDIRECT(CONCATENATE("'2018-09'!V",TEXT(MATCH($C23,'2018-09'!$C$2:$C$100,0)+1,0)))-INDIRECT(CONCATENATE("'2018-08'!V",TEXT(MATCH($C23,'2018-08'!$C$2:$C$100,0)+1,0))))</f>
        <v>1253804036.8699999</v>
      </c>
      <c r="W23" s="17">
        <f ca="1">IF(OR(INDIRECT(CONCATENATE("'2018-09'!W",TEXT(MATCH($C23,'2018-09'!$C$2:$C$100,0)+1,0)))="",INDIRECT(CONCATENATE("'2018-08'!W",TEXT(MATCH($C23,'2018-08'!$C$2:$C$100,0)+1,0)))="",AND(INDIRECT(CONCATENATE("'2018-09'!W",TEXT(MATCH($C23,'2018-09'!$C$2:$C$100,0)+1,0)))="",INDIRECT(CONCATENATE("'2018-08'!W",TEXT(MATCH($C23,'2018-08'!$C$2:$C$100,0)+1,0)))="")),"Н/Д",INDIRECT(CONCATENATE("'2018-09'!W",TEXT(MATCH($C23,'2018-09'!$C$2:$C$100,0)+1,0)))-INDIRECT(CONCATENATE("'2018-08'!W",TEXT(MATCH($C23,'2018-08'!$C$2:$C$100,0)+1,0))))</f>
        <v>39415225224.549988</v>
      </c>
    </row>
    <row r="24" spans="1:23" x14ac:dyDescent="0.25">
      <c r="A24" s="2" t="s">
        <v>34</v>
      </c>
      <c r="B24" s="2" t="s">
        <v>45</v>
      </c>
      <c r="C24" s="15">
        <v>63000000</v>
      </c>
      <c r="D24" s="2" t="s">
        <v>212</v>
      </c>
      <c r="E24" s="17">
        <f ca="1">IF(OR(INDIRECT(CONCATENATE("'2018-09'!E",TEXT(MATCH($C24,'2018-09'!$C$2:$C$100,0)+1,0)))="",INDIRECT(CONCATENATE("'2018-08'!E",TEXT(MATCH($C24,'2018-08'!$C$2:$C$100,0)+1,0)))="",AND(INDIRECT(CONCATENATE("'2018-09'!E",TEXT(MATCH($C24,'2018-09'!$C$2:$C$100,0)+1,0)))="",INDIRECT(CONCATENATE("'2018-08'!E",TEXT(MATCH($C24,'2018-08'!$C$2:$C$100,0)+1,0)))="")),"Н/Д",INDIRECT(CONCATENATE("'2018-09'!E",TEXT(MATCH($C24,'2018-09'!$C$2:$C$100,0)+1,0)))-INDIRECT(CONCATENATE("'2018-08'!E",TEXT(MATCH($C24,'2018-08'!$C$2:$C$100,0)+1,0))))</f>
        <v>7935126809.3199997</v>
      </c>
      <c r="F24" s="17">
        <f ca="1">IF(OR(INDIRECT(CONCATENATE("'2018-09'!F",TEXT(MATCH($C24,'2018-09'!$C$2:$C$100,0)+1,0)))="",INDIRECT(CONCATENATE("'2018-08'!F",TEXT(MATCH($C24,'2018-08'!$C$2:$C$100,0)+1,0)))="",AND(INDIRECT(CONCATENATE("'2018-09'!F",TEXT(MATCH($C24,'2018-09'!$C$2:$C$100,0)+1,0)))="",INDIRECT(CONCATENATE("'2018-08'!F",TEXT(MATCH($C24,'2018-08'!$C$2:$C$100,0)+1,0)))="")),"Н/Д",INDIRECT(CONCATENATE("'2018-09'!F",TEXT(MATCH($C24,'2018-09'!$C$2:$C$100,0)+1,0)))-INDIRECT(CONCATENATE("'2018-08'!F",TEXT(MATCH($C24,'2018-08'!$C$2:$C$100,0)+1,0))))</f>
        <v>5550263299.6600037</v>
      </c>
      <c r="G24" s="17">
        <f ca="1">IF(OR(INDIRECT(CONCATENATE("'2018-09'!G",TEXT(MATCH($C24,'2018-09'!$C$2:$C$100,0)+1,0)))="",INDIRECT(CONCATENATE("'2018-08'!G",TEXT(MATCH($C24,'2018-08'!$C$2:$C$100,0)+1,0)))="",AND(INDIRECT(CONCATENATE("'2018-09'!G",TEXT(MATCH($C24,'2018-09'!$C$2:$C$100,0)+1,0)))="",INDIRECT(CONCATENATE("'2018-08'!G",TEXT(MATCH($C24,'2018-08'!$C$2:$C$100,0)+1,0)))="")),"Н/Д",INDIRECT(CONCATENATE("'2018-09'!G",TEXT(MATCH($C24,'2018-09'!$C$2:$C$100,0)+1,0)))-INDIRECT(CONCATENATE("'2018-08'!G",TEXT(MATCH($C24,'2018-08'!$C$2:$C$100,0)+1,0))))</f>
        <v>1437900145.7199993</v>
      </c>
      <c r="H24" s="17">
        <f ca="1">IF(OR(INDIRECT(CONCATENATE("'2018-09'!H",TEXT(MATCH($C24,'2018-09'!$C$2:$C$100,0)+1,0)))="",INDIRECT(CONCATENATE("'2018-08'!H",TEXT(MATCH($C24,'2018-08'!$C$2:$C$100,0)+1,0)))="",AND(INDIRECT(CONCATENATE("'2018-09'!H",TEXT(MATCH($C24,'2018-09'!$C$2:$C$100,0)+1,0)))="",INDIRECT(CONCATENATE("'2018-08'!H",TEXT(MATCH($C24,'2018-08'!$C$2:$C$100,0)+1,0)))="")),"Н/Д",INDIRECT(CONCATENATE("'2018-09'!H",TEXT(MATCH($C24,'2018-09'!$C$2:$C$100,0)+1,0)))-INDIRECT(CONCATENATE("'2018-08'!H",TEXT(MATCH($C24,'2018-08'!$C$2:$C$100,0)+1,0))))</f>
        <v>2457654753.6900005</v>
      </c>
      <c r="I24" s="17">
        <f ca="1">IF(OR(INDIRECT(CONCATENATE("'2018-09'!I",TEXT(MATCH($C24,'2018-09'!$C$2:$C$100,0)+1,0)))="",INDIRECT(CONCATENATE("'2018-08'!I",TEXT(MATCH($C24,'2018-08'!$C$2:$C$100,0)+1,0)))="",AND(INDIRECT(CONCATENATE("'2018-09'!I",TEXT(MATCH($C24,'2018-09'!$C$2:$C$100,0)+1,0)))="",INDIRECT(CONCATENATE("'2018-08'!I",TEXT(MATCH($C24,'2018-08'!$C$2:$C$100,0)+1,0)))="")),"Н/Д",INDIRECT(CONCATENATE("'2018-09'!I",TEXT(MATCH($C24,'2018-09'!$C$2:$C$100,0)+1,0)))-INDIRECT(CONCATENATE("'2018-08'!I",TEXT(MATCH($C24,'2018-08'!$C$2:$C$100,0)+1,0))))</f>
        <v>587162724.63999987</v>
      </c>
      <c r="J24" s="17" t="str">
        <f ca="1">IF(OR(INDIRECT(CONCATENATE("'2018-09'!J",TEXT(MATCH($C24,'2018-09'!$C$2:$C$100,0)+1,0)))="",INDIRECT(CONCATENATE("'2018-08'!J",TEXT(MATCH($C24,'2018-08'!$C$2:$C$100,0)+1,0)))="",AND(INDIRECT(CONCATENATE("'2018-09'!J",TEXT(MATCH($C24,'2018-09'!$C$2:$C$100,0)+1,0)))="",INDIRECT(CONCATENATE("'2018-08'!J",TEXT(MATCH($C24,'2018-08'!$C$2:$C$100,0)+1,0)))="")),"Н/Д",INDIRECT(CONCATENATE("'2018-09'!J",TEXT(MATCH($C24,'2018-09'!$C$2:$C$100,0)+1,0)))-INDIRECT(CONCATENATE("'2018-08'!J",TEXT(MATCH($C24,'2018-08'!$C$2:$C$100,0)+1,0))))</f>
        <v>Н/Д</v>
      </c>
      <c r="K24" s="17">
        <f ca="1">IF(OR(INDIRECT(CONCATENATE("'2018-09'!K",TEXT(MATCH($C24,'2018-09'!$C$2:$C$100,0)+1,0)))="",INDIRECT(CONCATENATE("'2018-08'!K",TEXT(MATCH($C24,'2018-08'!$C$2:$C$100,0)+1,0)))="",AND(INDIRECT(CONCATENATE("'2018-09'!K",TEXT(MATCH($C24,'2018-09'!$C$2:$C$100,0)+1,0)))="",INDIRECT(CONCATENATE("'2018-08'!K",TEXT(MATCH($C24,'2018-08'!$C$2:$C$100,0)+1,0)))="")),"Н/Д",INDIRECT(CONCATENATE("'2018-09'!K",TEXT(MATCH($C24,'2018-09'!$C$2:$C$100,0)+1,0)))-INDIRECT(CONCATENATE("'2018-08'!K",TEXT(MATCH($C24,'2018-08'!$C$2:$C$100,0)+1,0))))</f>
        <v>147553717.19999981</v>
      </c>
      <c r="L24" s="17">
        <f ca="1">IF(OR(INDIRECT(CONCATENATE("'2018-09'!L",TEXT(MATCH($C24,'2018-09'!$C$2:$C$100,0)+1,0)))="",INDIRECT(CONCATENATE("'2018-08'!L",TEXT(MATCH($C24,'2018-08'!$C$2:$C$100,0)+1,0)))="",AND(INDIRECT(CONCATENATE("'2018-09'!L",TEXT(MATCH($C24,'2018-09'!$C$2:$C$100,0)+1,0)))="",INDIRECT(CONCATENATE("'2018-08'!L",TEXT(MATCH($C24,'2018-08'!$C$2:$C$100,0)+1,0)))="")),"Н/Д",INDIRECT(CONCATENATE("'2018-09'!L",TEXT(MATCH($C24,'2018-09'!$C$2:$C$100,0)+1,0)))-INDIRECT(CONCATENATE("'2018-08'!L",TEXT(MATCH($C24,'2018-08'!$C$2:$C$100,0)+1,0))))</f>
        <v>563982238.99000072</v>
      </c>
      <c r="M24" s="17">
        <f ca="1">IF(OR(INDIRECT(CONCATENATE("'2018-09'!M",TEXT(MATCH($C24,'2018-09'!$C$2:$C$100,0)+1,0)))="",INDIRECT(CONCATENATE("'2018-08'!M",TEXT(MATCH($C24,'2018-08'!$C$2:$C$100,0)+1,0)))="",AND(INDIRECT(CONCATENATE("'2018-09'!M",TEXT(MATCH($C24,'2018-09'!$C$2:$C$100,0)+1,0)))="",INDIRECT(CONCATENATE("'2018-08'!M",TEXT(MATCH($C24,'2018-08'!$C$2:$C$100,0)+1,0)))="")),"Н/Д",INDIRECT(CONCATENATE("'2018-09'!M",TEXT(MATCH($C24,'2018-09'!$C$2:$C$100,0)+1,0)))-INDIRECT(CONCATENATE("'2018-08'!M",TEXT(MATCH($C24,'2018-08'!$C$2:$C$100,0)+1,0))))</f>
        <v>5400586.0599999949</v>
      </c>
      <c r="N24" s="17">
        <f ca="1">IF(OR(INDIRECT(CONCATENATE("'2018-09'!N",TEXT(MATCH($C24,'2018-09'!$C$2:$C$100,0)+1,0)))="",INDIRECT(CONCATENATE("'2018-08'!N",TEXT(MATCH($C24,'2018-08'!$C$2:$C$100,0)+1,0)))="",AND(INDIRECT(CONCATENATE("'2018-09'!N",TEXT(MATCH($C24,'2018-09'!$C$2:$C$100,0)+1,0)))="",INDIRECT(CONCATENATE("'2018-08'!N",TEXT(MATCH($C24,'2018-08'!$C$2:$C$100,0)+1,0)))="")),"Н/Д",INDIRECT(CONCATENATE("'2018-09'!N",TEXT(MATCH($C24,'2018-09'!$C$2:$C$100,0)+1,0)))-INDIRECT(CONCATENATE("'2018-08'!NE",TEXT(MATCH($C24,'2018-08'!$C$2:$C$100,0)+1,0))))</f>
        <v>481143799.39999998</v>
      </c>
      <c r="O24" s="17">
        <f ca="1">IF(OR(INDIRECT(CONCATENATE("'2018-09'!O",TEXT(MATCH($C24,'2018-09'!$C$2:$C$100,0)+1,0)))="",INDIRECT(CONCATENATE("'2018-08'!O",TEXT(MATCH($C24,'2018-08'!$C$2:$C$100,0)+1,0)))="",AND(INDIRECT(CONCATENATE("'2018-09'!O",TEXT(MATCH($C24,'2018-09'!$C$2:$C$100,0)+1,0)))="",INDIRECT(CONCATENATE("'2018-08'!O",TEXT(MATCH($C24,'2018-08'!$C$2:$C$100,0)+1,0)))="")),"Н/Д",INDIRECT(CONCATENATE("'2018-09'!O",TEXT(MATCH($C24,'2018-09'!$C$2:$C$100,0)+1,0)))-INDIRECT(CONCATENATE("'2018-08'!O",TEXT(MATCH($C24,'2018-08'!$C$2:$C$100,0)+1,0))))</f>
        <v>3620.6100000000006</v>
      </c>
      <c r="P24" s="17">
        <f ca="1">IF(OR(INDIRECT(CONCATENATE("'2018-09'!P",TEXT(MATCH($C24,'2018-09'!$C$2:$C$100,0)+1,0)))="",INDIRECT(CONCATENATE("'2018-08'!P",TEXT(MATCH($C24,'2018-08'!$C$2:$C$100,0)+1,0)))="",AND(INDIRECT(CONCATENATE("'2018-09'!P",TEXT(MATCH($C24,'2018-09'!$C$2:$C$100,0)+1,0)))="",INDIRECT(CONCATENATE("'2018-08'!P",TEXT(MATCH($C24,'2018-08'!$C$2:$C$100,0)+1,0)))="")),"Н/Д",INDIRECT(CONCATENATE("'2018-09'!P",TEXT(MATCH($C24,'2018-09'!$C$2:$C$100,0)+1,0)))-INDIRECT(CONCATENATE("'2018-08'!P",TEXT(MATCH($C24,'2018-08'!$C$2:$C$100,0)+1,0))))</f>
        <v>106672745.96000004</v>
      </c>
      <c r="Q24" s="17">
        <f ca="1">IF(OR(INDIRECT(CONCATENATE("'2018-09'!Q",TEXT(MATCH($C24,'2018-09'!$C$2:$C$100,0)+1,0)))="",INDIRECT(CONCATENATE("'2018-08'!Q",TEXT(MATCH($C24,'2018-08'!$C$2:$C$100,0)+1,0)))="",AND(INDIRECT(CONCATENATE("'2018-09'!Q",TEXT(MATCH($C24,'2018-09'!$C$2:$C$100,0)+1,0)))="",INDIRECT(CONCATENATE("'2018-08'!Q",TEXT(MATCH($C24,'2018-08'!$C$2:$C$100,0)+1,0)))="")),"Н/Д",INDIRECT(CONCATENATE("'2018-09'!Q",TEXT(MATCH($C24,'2018-09'!$C$2:$C$100,0)+1,0)))-INDIRECT(CONCATENATE("'2018-08'!Q",TEXT(MATCH($C24,'2018-08'!$C$2:$C$100,0)+1,0))))</f>
        <v>3259580.1600000262</v>
      </c>
      <c r="R24" s="17">
        <f ca="1">IF(OR(INDIRECT(CONCATENATE("'2018-09'!R",TEXT(MATCH($C24,'2018-09'!$C$2:$C$100,0)+1,0)))="",INDIRECT(CONCATENATE("'2018-08'!R",TEXT(MATCH($C24,'2018-08'!$C$2:$C$100,0)+1,0)))="",AND(INDIRECT(CONCATENATE("'2018-09'!R",TEXT(MATCH($C24,'2018-09'!$C$2:$C$100,0)+1,0)))="",INDIRECT(CONCATENATE("'2018-08'!R",TEXT(MATCH($C24,'2018-08'!$C$2:$C$100,0)+1,0)))="")),"Н/Д",INDIRECT(CONCATENATE("'2018-09'!R",TEXT(MATCH($C24,'2018-09'!$C$2:$C$100,0)+1,0)))-INDIRECT(CONCATENATE("'2018-08'!R",TEXT(MATCH($C24,'2018-08'!$C$2:$C$100,0)+1,0))))</f>
        <v>30637777.459999979</v>
      </c>
      <c r="S24" s="17">
        <f ca="1">IF(OR(INDIRECT(CONCATENATE("'2018-09'!S",TEXT(MATCH($C24,'2018-09'!$C$2:$C$100,0)+1,0)))="",INDIRECT(CONCATENATE("'2018-08'!S",TEXT(MATCH($C24,'2018-08'!$C$2:$C$100,0)+1,0)))="",AND(INDIRECT(CONCATENATE("'2018-09'!S",TEXT(MATCH($C24,'2018-09'!$C$2:$C$100,0)+1,0)))="",INDIRECT(CONCATENATE("'2018-08'!S",TEXT(MATCH($C24,'2018-08'!$C$2:$C$100,0)+1,0)))="")),"Н/Д",INDIRECT(CONCATENATE("'2018-09'!S",TEXT(MATCH($C24,'2018-09'!$C$2:$C$100,0)+1,0)))-INDIRECT(CONCATENATE("'2018-08'!S",TEXT(MATCH($C24,'2018-08'!$C$2:$C$100,0)+1,0))))</f>
        <v>815167.5700000003</v>
      </c>
      <c r="T24" s="17">
        <f ca="1">IF(OR(INDIRECT(CONCATENATE("'2018-09'!T",TEXT(MATCH($C24,'2018-09'!$C$2:$C$100,0)+1,0)))="",INDIRECT(CONCATENATE("'2018-08'!T",TEXT(MATCH($C24,'2018-08'!$C$2:$C$100,0)+1,0)))="",AND(INDIRECT(CONCATENATE("'2018-09'!T",TEXT(MATCH($C24,'2018-09'!$C$2:$C$100,0)+1,0)))="",INDIRECT(CONCATENATE("'2018-08'!T",TEXT(MATCH($C24,'2018-08'!$C$2:$C$100,0)+1,0)))="")),"Н/Д",INDIRECT(CONCATENATE("'2018-09'!T",TEXT(MATCH($C24,'2018-09'!$C$2:$C$100,0)+1,0)))-INDIRECT(CONCATENATE("'2018-08'!T",TEXT(MATCH($C24,'2018-08'!$C$2:$C$100,0)+1,0))))</f>
        <v>124493341.44000006</v>
      </c>
      <c r="U24" s="17">
        <f ca="1">IF(OR(INDIRECT(CONCATENATE("'2018-09'!U",TEXT(MATCH($C24,'2018-09'!$C$2:$C$100,0)+1,0)))="",INDIRECT(CONCATENATE("'2018-08'!U",TEXT(MATCH($C24,'2018-08'!$C$2:$C$100,0)+1,0)))="",AND(INDIRECT(CONCATENATE("'2018-09'!U",TEXT(MATCH($C24,'2018-09'!$C$2:$C$100,0)+1,0)))="",INDIRECT(CONCATENATE("'2018-08'!U",TEXT(MATCH($C24,'2018-08'!$C$2:$C$100,0)+1,0)))="")),"Н/Д",INDIRECT(CONCATENATE("'2018-09'!U",TEXT(MATCH($C24,'2018-09'!$C$2:$C$100,0)+1,0)))-INDIRECT(CONCATENATE("'2018-08'!U",TEXT(MATCH($C24,'2018-08'!$C$2:$C$100,0)+1,0))))</f>
        <v>1157427.8699999992</v>
      </c>
      <c r="V24" s="17">
        <f ca="1">IF(OR(INDIRECT(CONCATENATE("'2018-09'!V",TEXT(MATCH($C24,'2018-09'!$C$2:$C$100,0)+1,0)))="",INDIRECT(CONCATENATE("'2018-08'!V",TEXT(MATCH($C24,'2018-08'!$C$2:$C$100,0)+1,0)))="",AND(INDIRECT(CONCATENATE("'2018-09'!V",TEXT(MATCH($C24,'2018-09'!$C$2:$C$100,0)+1,0)))="",INDIRECT(CONCATENATE("'2018-08'!V",TEXT(MATCH($C24,'2018-08'!$C$2:$C$100,0)+1,0)))="")),"Н/Д",INDIRECT(CONCATENATE("'2018-09'!V",TEXT(MATCH($C24,'2018-09'!$C$2:$C$100,0)+1,0)))-INDIRECT(CONCATENATE("'2018-08'!V",TEXT(MATCH($C24,'2018-08'!$C$2:$C$100,0)+1,0))))</f>
        <v>2384863509.6599998</v>
      </c>
      <c r="W24" s="17">
        <f ca="1">IF(OR(INDIRECT(CONCATENATE("'2018-09'!W",TEXT(MATCH($C24,'2018-09'!$C$2:$C$100,0)+1,0)))="",INDIRECT(CONCATENATE("'2018-08'!W",TEXT(MATCH($C24,'2018-08'!$C$2:$C$100,0)+1,0)))="",AND(INDIRECT(CONCATENATE("'2018-09'!W",TEXT(MATCH($C24,'2018-09'!$C$2:$C$100,0)+1,0)))="",INDIRECT(CONCATENATE("'2018-08'!W",TEXT(MATCH($C24,'2018-08'!$C$2:$C$100,0)+1,0)))="")),"Н/Д",INDIRECT(CONCATENATE("'2018-09'!W",TEXT(MATCH($C24,'2018-09'!$C$2:$C$100,0)+1,0)))-INDIRECT(CONCATENATE("'2018-08'!W",TEXT(MATCH($C24,'2018-08'!$C$2:$C$100,0)+1,0))))</f>
        <v>21397385857.709991</v>
      </c>
    </row>
    <row r="25" spans="1:23" x14ac:dyDescent="0.25">
      <c r="A25" s="2" t="s">
        <v>34</v>
      </c>
      <c r="B25" s="2" t="s">
        <v>46</v>
      </c>
      <c r="C25" s="15">
        <v>94000000</v>
      </c>
      <c r="D25" s="2" t="s">
        <v>212</v>
      </c>
      <c r="E25" s="17">
        <f ca="1">IF(OR(INDIRECT(CONCATENATE("'2018-09'!E",TEXT(MATCH($C25,'2018-09'!$C$2:$C$100,0)+1,0)))="",INDIRECT(CONCATENATE("'2018-08'!E",TEXT(MATCH($C25,'2018-08'!$C$2:$C$100,0)+1,0)))="",AND(INDIRECT(CONCATENATE("'2018-09'!E",TEXT(MATCH($C25,'2018-09'!$C$2:$C$100,0)+1,0)))="",INDIRECT(CONCATENATE("'2018-08'!E",TEXT(MATCH($C25,'2018-08'!$C$2:$C$100,0)+1,0)))="")),"Н/Д",INDIRECT(CONCATENATE("'2018-09'!E",TEXT(MATCH($C25,'2018-09'!$C$2:$C$100,0)+1,0)))-INDIRECT(CONCATENATE("'2018-08'!E",TEXT(MATCH($C25,'2018-08'!$C$2:$C$100,0)+1,0))))</f>
        <v>6095558420.8600006</v>
      </c>
      <c r="F25" s="17">
        <f ca="1">IF(OR(INDIRECT(CONCATENATE("'2018-09'!F",TEXT(MATCH($C25,'2018-09'!$C$2:$C$100,0)+1,0)))="",INDIRECT(CONCATENATE("'2018-08'!F",TEXT(MATCH($C25,'2018-08'!$C$2:$C$100,0)+1,0)))="",AND(INDIRECT(CONCATENATE("'2018-09'!F",TEXT(MATCH($C25,'2018-09'!$C$2:$C$100,0)+1,0)))="",INDIRECT(CONCATENATE("'2018-08'!F",TEXT(MATCH($C25,'2018-08'!$C$2:$C$100,0)+1,0)))="")),"Н/Д",INDIRECT(CONCATENATE("'2018-09'!F",TEXT(MATCH($C25,'2018-09'!$C$2:$C$100,0)+1,0)))-INDIRECT(CONCATENATE("'2018-08'!F",TEXT(MATCH($C25,'2018-08'!$C$2:$C$100,0)+1,0))))</f>
        <v>4449703898.3600006</v>
      </c>
      <c r="G25" s="17">
        <f ca="1">IF(OR(INDIRECT(CONCATENATE("'2018-09'!G",TEXT(MATCH($C25,'2018-09'!$C$2:$C$100,0)+1,0)))="",INDIRECT(CONCATENATE("'2018-08'!G",TEXT(MATCH($C25,'2018-08'!$C$2:$C$100,0)+1,0)))="",AND(INDIRECT(CONCATENATE("'2018-09'!G",TEXT(MATCH($C25,'2018-09'!$C$2:$C$100,0)+1,0)))="",INDIRECT(CONCATENATE("'2018-08'!G",TEXT(MATCH($C25,'2018-08'!$C$2:$C$100,0)+1,0)))="")),"Н/Д",INDIRECT(CONCATENATE("'2018-09'!G",TEXT(MATCH($C25,'2018-09'!$C$2:$C$100,0)+1,0)))-INDIRECT(CONCATENATE("'2018-08'!G",TEXT(MATCH($C25,'2018-08'!$C$2:$C$100,0)+1,0))))</f>
        <v>1019864145.8100014</v>
      </c>
      <c r="H25" s="17">
        <f ca="1">IF(OR(INDIRECT(CONCATENATE("'2018-09'!H",TEXT(MATCH($C25,'2018-09'!$C$2:$C$100,0)+1,0)))="",INDIRECT(CONCATENATE("'2018-08'!H",TEXT(MATCH($C25,'2018-08'!$C$2:$C$100,0)+1,0)))="",AND(INDIRECT(CONCATENATE("'2018-09'!H",TEXT(MATCH($C25,'2018-09'!$C$2:$C$100,0)+1,0)))="",INDIRECT(CONCATENATE("'2018-08'!H",TEXT(MATCH($C25,'2018-08'!$C$2:$C$100,0)+1,0)))="")),"Н/Д",INDIRECT(CONCATENATE("'2018-09'!H",TEXT(MATCH($C25,'2018-09'!$C$2:$C$100,0)+1,0)))-INDIRECT(CONCATENATE("'2018-08'!H",TEXT(MATCH($C25,'2018-08'!$C$2:$C$100,0)+1,0))))</f>
        <v>1791646823.6200008</v>
      </c>
      <c r="I25" s="17">
        <f ca="1">IF(OR(INDIRECT(CONCATENATE("'2018-09'!I",TEXT(MATCH($C25,'2018-09'!$C$2:$C$100,0)+1,0)))="",INDIRECT(CONCATENATE("'2018-08'!I",TEXT(MATCH($C25,'2018-08'!$C$2:$C$100,0)+1,0)))="",AND(INDIRECT(CONCATENATE("'2018-09'!I",TEXT(MATCH($C25,'2018-09'!$C$2:$C$100,0)+1,0)))="",INDIRECT(CONCATENATE("'2018-08'!I",TEXT(MATCH($C25,'2018-08'!$C$2:$C$100,0)+1,0)))="")),"Н/Д",INDIRECT(CONCATENATE("'2018-09'!I",TEXT(MATCH($C25,'2018-09'!$C$2:$C$100,0)+1,0)))-INDIRECT(CONCATENATE("'2018-08'!I",TEXT(MATCH($C25,'2018-08'!$C$2:$C$100,0)+1,0))))</f>
        <v>516041893.17999983</v>
      </c>
      <c r="J25" s="17" t="str">
        <f ca="1">IF(OR(INDIRECT(CONCATENATE("'2018-09'!J",TEXT(MATCH($C25,'2018-09'!$C$2:$C$100,0)+1,0)))="",INDIRECT(CONCATENATE("'2018-08'!J",TEXT(MATCH($C25,'2018-08'!$C$2:$C$100,0)+1,0)))="",AND(INDIRECT(CONCATENATE("'2018-09'!J",TEXT(MATCH($C25,'2018-09'!$C$2:$C$100,0)+1,0)))="",INDIRECT(CONCATENATE("'2018-08'!J",TEXT(MATCH($C25,'2018-08'!$C$2:$C$100,0)+1,0)))="")),"Н/Д",INDIRECT(CONCATENATE("'2018-09'!J",TEXT(MATCH($C25,'2018-09'!$C$2:$C$100,0)+1,0)))-INDIRECT(CONCATENATE("'2018-08'!J",TEXT(MATCH($C25,'2018-08'!$C$2:$C$100,0)+1,0))))</f>
        <v>Н/Д</v>
      </c>
      <c r="K25" s="17">
        <f ca="1">IF(OR(INDIRECT(CONCATENATE("'2018-09'!K",TEXT(MATCH($C25,'2018-09'!$C$2:$C$100,0)+1,0)))="",INDIRECT(CONCATENATE("'2018-08'!K",TEXT(MATCH($C25,'2018-08'!$C$2:$C$100,0)+1,0)))="",AND(INDIRECT(CONCATENATE("'2018-09'!K",TEXT(MATCH($C25,'2018-09'!$C$2:$C$100,0)+1,0)))="",INDIRECT(CONCATENATE("'2018-08'!K",TEXT(MATCH($C25,'2018-08'!$C$2:$C$100,0)+1,0)))="")),"Н/Д",INDIRECT(CONCATENATE("'2018-09'!K",TEXT(MATCH($C25,'2018-09'!$C$2:$C$100,0)+1,0)))-INDIRECT(CONCATENATE("'2018-08'!K",TEXT(MATCH($C25,'2018-08'!$C$2:$C$100,0)+1,0))))</f>
        <v>105534023.69999981</v>
      </c>
      <c r="L25" s="17">
        <f ca="1">IF(OR(INDIRECT(CONCATENATE("'2018-09'!L",TEXT(MATCH($C25,'2018-09'!$C$2:$C$100,0)+1,0)))="",INDIRECT(CONCATENATE("'2018-08'!L",TEXT(MATCH($C25,'2018-08'!$C$2:$C$100,0)+1,0)))="",AND(INDIRECT(CONCATENATE("'2018-09'!L",TEXT(MATCH($C25,'2018-09'!$C$2:$C$100,0)+1,0)))="",INDIRECT(CONCATENATE("'2018-08'!L",TEXT(MATCH($C25,'2018-08'!$C$2:$C$100,0)+1,0)))="")),"Н/Д",INDIRECT(CONCATENATE("'2018-09'!L",TEXT(MATCH($C25,'2018-09'!$C$2:$C$100,0)+1,0)))-INDIRECT(CONCATENATE("'2018-08'!L",TEXT(MATCH($C25,'2018-08'!$C$2:$C$100,0)+1,0))))</f>
        <v>769278782.55999994</v>
      </c>
      <c r="M25" s="17">
        <f ca="1">IF(OR(INDIRECT(CONCATENATE("'2018-09'!M",TEXT(MATCH($C25,'2018-09'!$C$2:$C$100,0)+1,0)))="",INDIRECT(CONCATENATE("'2018-08'!M",TEXT(MATCH($C25,'2018-08'!$C$2:$C$100,0)+1,0)))="",AND(INDIRECT(CONCATENATE("'2018-09'!M",TEXT(MATCH($C25,'2018-09'!$C$2:$C$100,0)+1,0)))="",INDIRECT(CONCATENATE("'2018-08'!M",TEXT(MATCH($C25,'2018-08'!$C$2:$C$100,0)+1,0)))="")),"Н/Д",INDIRECT(CONCATENATE("'2018-09'!M",TEXT(MATCH($C25,'2018-09'!$C$2:$C$100,0)+1,0)))-INDIRECT(CONCATENATE("'2018-08'!M",TEXT(MATCH($C25,'2018-08'!$C$2:$C$100,0)+1,0))))</f>
        <v>2888092.6899999995</v>
      </c>
      <c r="N25" s="17">
        <f ca="1">IF(OR(INDIRECT(CONCATENATE("'2018-09'!N",TEXT(MATCH($C25,'2018-09'!$C$2:$C$100,0)+1,0)))="",INDIRECT(CONCATENATE("'2018-08'!N",TEXT(MATCH($C25,'2018-08'!$C$2:$C$100,0)+1,0)))="",AND(INDIRECT(CONCATENATE("'2018-09'!N",TEXT(MATCH($C25,'2018-09'!$C$2:$C$100,0)+1,0)))="",INDIRECT(CONCATENATE("'2018-08'!N",TEXT(MATCH($C25,'2018-08'!$C$2:$C$100,0)+1,0)))="")),"Н/Д",INDIRECT(CONCATENATE("'2018-09'!N",TEXT(MATCH($C25,'2018-09'!$C$2:$C$100,0)+1,0)))-INDIRECT(CONCATENATE("'2018-08'!NE",TEXT(MATCH($C25,'2018-08'!$C$2:$C$100,0)+1,0))))</f>
        <v>295125365.88999999</v>
      </c>
      <c r="O25" s="17">
        <f ca="1">IF(OR(INDIRECT(CONCATENATE("'2018-09'!O",TEXT(MATCH($C25,'2018-09'!$C$2:$C$100,0)+1,0)))="",INDIRECT(CONCATENATE("'2018-08'!O",TEXT(MATCH($C25,'2018-08'!$C$2:$C$100,0)+1,0)))="",AND(INDIRECT(CONCATENATE("'2018-09'!O",TEXT(MATCH($C25,'2018-09'!$C$2:$C$100,0)+1,0)))="",INDIRECT(CONCATENATE("'2018-08'!O",TEXT(MATCH($C25,'2018-08'!$C$2:$C$100,0)+1,0)))="")),"Н/Д",INDIRECT(CONCATENATE("'2018-09'!O",TEXT(MATCH($C25,'2018-09'!$C$2:$C$100,0)+1,0)))-INDIRECT(CONCATENATE("'2018-08'!O",TEXT(MATCH($C25,'2018-08'!$C$2:$C$100,0)+1,0))))</f>
        <v>539.64000000000124</v>
      </c>
      <c r="P25" s="17">
        <f ca="1">IF(OR(INDIRECT(CONCATENATE("'2018-09'!P",TEXT(MATCH($C25,'2018-09'!$C$2:$C$100,0)+1,0)))="",INDIRECT(CONCATENATE("'2018-08'!P",TEXT(MATCH($C25,'2018-08'!$C$2:$C$100,0)+1,0)))="",AND(INDIRECT(CONCATENATE("'2018-09'!P",TEXT(MATCH($C25,'2018-09'!$C$2:$C$100,0)+1,0)))="",INDIRECT(CONCATENATE("'2018-08'!P",TEXT(MATCH($C25,'2018-08'!$C$2:$C$100,0)+1,0)))="")),"Н/Д",INDIRECT(CONCATENATE("'2018-09'!P",TEXT(MATCH($C25,'2018-09'!$C$2:$C$100,0)+1,0)))-INDIRECT(CONCATENATE("'2018-08'!P",TEXT(MATCH($C25,'2018-08'!$C$2:$C$100,0)+1,0))))</f>
        <v>51950636.850000024</v>
      </c>
      <c r="Q25" s="17">
        <f ca="1">IF(OR(INDIRECT(CONCATENATE("'2018-09'!Q",TEXT(MATCH($C25,'2018-09'!$C$2:$C$100,0)+1,0)))="",INDIRECT(CONCATENATE("'2018-08'!Q",TEXT(MATCH($C25,'2018-08'!$C$2:$C$100,0)+1,0)))="",AND(INDIRECT(CONCATENATE("'2018-09'!Q",TEXT(MATCH($C25,'2018-09'!$C$2:$C$100,0)+1,0)))="",INDIRECT(CONCATENATE("'2018-08'!Q",TEXT(MATCH($C25,'2018-08'!$C$2:$C$100,0)+1,0)))="")),"Н/Д",INDIRECT(CONCATENATE("'2018-09'!Q",TEXT(MATCH($C25,'2018-09'!$C$2:$C$100,0)+1,0)))-INDIRECT(CONCATENATE("'2018-08'!Q",TEXT(MATCH($C25,'2018-08'!$C$2:$C$100,0)+1,0))))</f>
        <v>8047439.4300000072</v>
      </c>
      <c r="R25" s="17">
        <f ca="1">IF(OR(INDIRECT(CONCATENATE("'2018-09'!R",TEXT(MATCH($C25,'2018-09'!$C$2:$C$100,0)+1,0)))="",INDIRECT(CONCATENATE("'2018-08'!R",TEXT(MATCH($C25,'2018-08'!$C$2:$C$100,0)+1,0)))="",AND(INDIRECT(CONCATENATE("'2018-09'!R",TEXT(MATCH($C25,'2018-09'!$C$2:$C$100,0)+1,0)))="",INDIRECT(CONCATENATE("'2018-08'!R",TEXT(MATCH($C25,'2018-08'!$C$2:$C$100,0)+1,0)))="")),"Н/Д",INDIRECT(CONCATENATE("'2018-09'!R",TEXT(MATCH($C25,'2018-09'!$C$2:$C$100,0)+1,0)))-INDIRECT(CONCATENATE("'2018-08'!R",TEXT(MATCH($C25,'2018-08'!$C$2:$C$100,0)+1,0))))</f>
        <v>22798923.23999998</v>
      </c>
      <c r="S25" s="17">
        <f ca="1">IF(OR(INDIRECT(CONCATENATE("'2018-09'!S",TEXT(MATCH($C25,'2018-09'!$C$2:$C$100,0)+1,0)))="",INDIRECT(CONCATENATE("'2018-08'!S",TEXT(MATCH($C25,'2018-08'!$C$2:$C$100,0)+1,0)))="",AND(INDIRECT(CONCATENATE("'2018-09'!S",TEXT(MATCH($C25,'2018-09'!$C$2:$C$100,0)+1,0)))="",INDIRECT(CONCATENATE("'2018-08'!S",TEXT(MATCH($C25,'2018-08'!$C$2:$C$100,0)+1,0)))="")),"Н/Д",INDIRECT(CONCATENATE("'2018-09'!S",TEXT(MATCH($C25,'2018-09'!$C$2:$C$100,0)+1,0)))-INDIRECT(CONCATENATE("'2018-08'!S",TEXT(MATCH($C25,'2018-08'!$C$2:$C$100,0)+1,0))))</f>
        <v>210900</v>
      </c>
      <c r="T25" s="17">
        <f ca="1">IF(OR(INDIRECT(CONCATENATE("'2018-09'!T",TEXT(MATCH($C25,'2018-09'!$C$2:$C$100,0)+1,0)))="",INDIRECT(CONCATENATE("'2018-08'!T",TEXT(MATCH($C25,'2018-08'!$C$2:$C$100,0)+1,0)))="",AND(INDIRECT(CONCATENATE("'2018-09'!T",TEXT(MATCH($C25,'2018-09'!$C$2:$C$100,0)+1,0)))="",INDIRECT(CONCATENATE("'2018-08'!T",TEXT(MATCH($C25,'2018-08'!$C$2:$C$100,0)+1,0)))="")),"Н/Д",INDIRECT(CONCATENATE("'2018-09'!T",TEXT(MATCH($C25,'2018-09'!$C$2:$C$100,0)+1,0)))-INDIRECT(CONCATENATE("'2018-08'!T",TEXT(MATCH($C25,'2018-08'!$C$2:$C$100,0)+1,0))))</f>
        <v>109348459.18999994</v>
      </c>
      <c r="U25" s="17">
        <f ca="1">IF(OR(INDIRECT(CONCATENATE("'2018-09'!U",TEXT(MATCH($C25,'2018-09'!$C$2:$C$100,0)+1,0)))="",INDIRECT(CONCATENATE("'2018-08'!U",TEXT(MATCH($C25,'2018-08'!$C$2:$C$100,0)+1,0)))="",AND(INDIRECT(CONCATENATE("'2018-09'!U",TEXT(MATCH($C25,'2018-09'!$C$2:$C$100,0)+1,0)))="",INDIRECT(CONCATENATE("'2018-08'!U",TEXT(MATCH($C25,'2018-08'!$C$2:$C$100,0)+1,0)))="")),"Н/Д",INDIRECT(CONCATENATE("'2018-09'!U",TEXT(MATCH($C25,'2018-09'!$C$2:$C$100,0)+1,0)))-INDIRECT(CONCATENATE("'2018-08'!U",TEXT(MATCH($C25,'2018-08'!$C$2:$C$100,0)+1,0))))</f>
        <v>378607.24000000022</v>
      </c>
      <c r="V25" s="17">
        <f ca="1">IF(OR(INDIRECT(CONCATENATE("'2018-09'!V",TEXT(MATCH($C25,'2018-09'!$C$2:$C$100,0)+1,0)))="",INDIRECT(CONCATENATE("'2018-08'!V",TEXT(MATCH($C25,'2018-08'!$C$2:$C$100,0)+1,0)))="",AND(INDIRECT(CONCATENATE("'2018-09'!V",TEXT(MATCH($C25,'2018-09'!$C$2:$C$100,0)+1,0)))="",INDIRECT(CONCATENATE("'2018-08'!V",TEXT(MATCH($C25,'2018-08'!$C$2:$C$100,0)+1,0)))="")),"Н/Д",INDIRECT(CONCATENATE("'2018-09'!V",TEXT(MATCH($C25,'2018-09'!$C$2:$C$100,0)+1,0)))-INDIRECT(CONCATENATE("'2018-08'!V",TEXT(MATCH($C25,'2018-08'!$C$2:$C$100,0)+1,0))))</f>
        <v>1645854522.5</v>
      </c>
      <c r="W25" s="17">
        <f ca="1">IF(OR(INDIRECT(CONCATENATE("'2018-09'!W",TEXT(MATCH($C25,'2018-09'!$C$2:$C$100,0)+1,0)))="",INDIRECT(CONCATENATE("'2018-08'!W",TEXT(MATCH($C25,'2018-08'!$C$2:$C$100,0)+1,0)))="",AND(INDIRECT(CONCATENATE("'2018-09'!W",TEXT(MATCH($C25,'2018-09'!$C$2:$C$100,0)+1,0)))="",INDIRECT(CONCATENATE("'2018-08'!W",TEXT(MATCH($C25,'2018-08'!$C$2:$C$100,0)+1,0)))="")),"Н/Д",INDIRECT(CONCATENATE("'2018-09'!W",TEXT(MATCH($C25,'2018-09'!$C$2:$C$100,0)+1,0)))-INDIRECT(CONCATENATE("'2018-08'!W",TEXT(MATCH($C25,'2018-08'!$C$2:$C$100,0)+1,0))))</f>
        <v>16628223392.270004</v>
      </c>
    </row>
    <row r="26" spans="1:23" x14ac:dyDescent="0.25">
      <c r="A26" s="2" t="s">
        <v>34</v>
      </c>
      <c r="B26" s="2" t="s">
        <v>47</v>
      </c>
      <c r="C26" s="15">
        <v>73000000</v>
      </c>
      <c r="D26" s="2" t="s">
        <v>212</v>
      </c>
      <c r="E26" s="17">
        <f ca="1">IF(OR(INDIRECT(CONCATENATE("'2018-09'!E",TEXT(MATCH($C26,'2018-09'!$C$2:$C$100,0)+1,0)))="",INDIRECT(CONCATENATE("'2018-08'!E",TEXT(MATCH($C26,'2018-08'!$C$2:$C$100,0)+1,0)))="",AND(INDIRECT(CONCATENATE("'2018-09'!E",TEXT(MATCH($C26,'2018-09'!$C$2:$C$100,0)+1,0)))="",INDIRECT(CONCATENATE("'2018-08'!E",TEXT(MATCH($C26,'2018-08'!$C$2:$C$100,0)+1,0)))="")),"Н/Д",INDIRECT(CONCATENATE("'2018-09'!E",TEXT(MATCH($C26,'2018-09'!$C$2:$C$100,0)+1,0)))-INDIRECT(CONCATENATE("'2018-08'!E",TEXT(MATCH($C26,'2018-08'!$C$2:$C$100,0)+1,0))))</f>
        <v>5556193545.8099976</v>
      </c>
      <c r="F26" s="17">
        <f ca="1">IF(OR(INDIRECT(CONCATENATE("'2018-09'!F",TEXT(MATCH($C26,'2018-09'!$C$2:$C$100,0)+1,0)))="",INDIRECT(CONCATENATE("'2018-08'!F",TEXT(MATCH($C26,'2018-08'!$C$2:$C$100,0)+1,0)))="",AND(INDIRECT(CONCATENATE("'2018-09'!F",TEXT(MATCH($C26,'2018-09'!$C$2:$C$100,0)+1,0)))="",INDIRECT(CONCATENATE("'2018-08'!F",TEXT(MATCH($C26,'2018-08'!$C$2:$C$100,0)+1,0)))="")),"Н/Д",INDIRECT(CONCATENATE("'2018-09'!F",TEXT(MATCH($C26,'2018-09'!$C$2:$C$100,0)+1,0)))-INDIRECT(CONCATENATE("'2018-08'!F",TEXT(MATCH($C26,'2018-08'!$C$2:$C$100,0)+1,0))))</f>
        <v>4296543105.920002</v>
      </c>
      <c r="G26" s="17">
        <f ca="1">IF(OR(INDIRECT(CONCATENATE("'2018-09'!G",TEXT(MATCH($C26,'2018-09'!$C$2:$C$100,0)+1,0)))="",INDIRECT(CONCATENATE("'2018-08'!G",TEXT(MATCH($C26,'2018-08'!$C$2:$C$100,0)+1,0)))="",AND(INDIRECT(CONCATENATE("'2018-09'!G",TEXT(MATCH($C26,'2018-09'!$C$2:$C$100,0)+1,0)))="",INDIRECT(CONCATENATE("'2018-08'!G",TEXT(MATCH($C26,'2018-08'!$C$2:$C$100,0)+1,0)))="")),"Н/Д",INDIRECT(CONCATENATE("'2018-09'!G",TEXT(MATCH($C26,'2018-09'!$C$2:$C$100,0)+1,0)))-INDIRECT(CONCATENATE("'2018-08'!G",TEXT(MATCH($C26,'2018-08'!$C$2:$C$100,0)+1,0))))</f>
        <v>868693424.40999985</v>
      </c>
      <c r="H26" s="17">
        <f ca="1">IF(OR(INDIRECT(CONCATENATE("'2018-09'!H",TEXT(MATCH($C26,'2018-09'!$C$2:$C$100,0)+1,0)))="",INDIRECT(CONCATENATE("'2018-08'!H",TEXT(MATCH($C26,'2018-08'!$C$2:$C$100,0)+1,0)))="",AND(INDIRECT(CONCATENATE("'2018-09'!H",TEXT(MATCH($C26,'2018-09'!$C$2:$C$100,0)+1,0)))="",INDIRECT(CONCATENATE("'2018-08'!H",TEXT(MATCH($C26,'2018-08'!$C$2:$C$100,0)+1,0)))="")),"Н/Д",INDIRECT(CONCATENATE("'2018-09'!H",TEXT(MATCH($C26,'2018-09'!$C$2:$C$100,0)+1,0)))-INDIRECT(CONCATENATE("'2018-08'!H",TEXT(MATCH($C26,'2018-08'!$C$2:$C$100,0)+1,0))))</f>
        <v>1259133375.7399998</v>
      </c>
      <c r="I26" s="17">
        <f ca="1">IF(OR(INDIRECT(CONCATENATE("'2018-09'!I",TEXT(MATCH($C26,'2018-09'!$C$2:$C$100,0)+1,0)))="",INDIRECT(CONCATENATE("'2018-08'!I",TEXT(MATCH($C26,'2018-08'!$C$2:$C$100,0)+1,0)))="",AND(INDIRECT(CONCATENATE("'2018-09'!I",TEXT(MATCH($C26,'2018-09'!$C$2:$C$100,0)+1,0)))="",INDIRECT(CONCATENATE("'2018-08'!I",TEXT(MATCH($C26,'2018-08'!$C$2:$C$100,0)+1,0)))="")),"Н/Д",INDIRECT(CONCATENATE("'2018-09'!I",TEXT(MATCH($C26,'2018-09'!$C$2:$C$100,0)+1,0)))-INDIRECT(CONCATENATE("'2018-08'!I",TEXT(MATCH($C26,'2018-08'!$C$2:$C$100,0)+1,0))))</f>
        <v>1272764798.3400011</v>
      </c>
      <c r="J26" s="17" t="str">
        <f ca="1">IF(OR(INDIRECT(CONCATENATE("'2018-09'!J",TEXT(MATCH($C26,'2018-09'!$C$2:$C$100,0)+1,0)))="",INDIRECT(CONCATENATE("'2018-08'!J",TEXT(MATCH($C26,'2018-08'!$C$2:$C$100,0)+1,0)))="",AND(INDIRECT(CONCATENATE("'2018-09'!J",TEXT(MATCH($C26,'2018-09'!$C$2:$C$100,0)+1,0)))="",INDIRECT(CONCATENATE("'2018-08'!J",TEXT(MATCH($C26,'2018-08'!$C$2:$C$100,0)+1,0)))="")),"Н/Д",INDIRECT(CONCATENATE("'2018-09'!J",TEXT(MATCH($C26,'2018-09'!$C$2:$C$100,0)+1,0)))-INDIRECT(CONCATENATE("'2018-08'!J",TEXT(MATCH($C26,'2018-08'!$C$2:$C$100,0)+1,0))))</f>
        <v>Н/Д</v>
      </c>
      <c r="K26" s="17">
        <f ca="1">IF(OR(INDIRECT(CONCATENATE("'2018-09'!K",TEXT(MATCH($C26,'2018-09'!$C$2:$C$100,0)+1,0)))="",INDIRECT(CONCATENATE("'2018-08'!K",TEXT(MATCH($C26,'2018-08'!$C$2:$C$100,0)+1,0)))="",AND(INDIRECT(CONCATENATE("'2018-09'!K",TEXT(MATCH($C26,'2018-09'!$C$2:$C$100,0)+1,0)))="",INDIRECT(CONCATENATE("'2018-08'!K",TEXT(MATCH($C26,'2018-08'!$C$2:$C$100,0)+1,0)))="")),"Н/Д",INDIRECT(CONCATENATE("'2018-09'!K",TEXT(MATCH($C26,'2018-09'!$C$2:$C$100,0)+1,0)))-INDIRECT(CONCATENATE("'2018-08'!K",TEXT(MATCH($C26,'2018-08'!$C$2:$C$100,0)+1,0))))</f>
        <v>65923846.169999838</v>
      </c>
      <c r="L26" s="17">
        <f ca="1">IF(OR(INDIRECT(CONCATENATE("'2018-09'!L",TEXT(MATCH($C26,'2018-09'!$C$2:$C$100,0)+1,0)))="",INDIRECT(CONCATENATE("'2018-08'!L",TEXT(MATCH($C26,'2018-08'!$C$2:$C$100,0)+1,0)))="",AND(INDIRECT(CONCATENATE("'2018-09'!L",TEXT(MATCH($C26,'2018-09'!$C$2:$C$100,0)+1,0)))="",INDIRECT(CONCATENATE("'2018-08'!L",TEXT(MATCH($C26,'2018-08'!$C$2:$C$100,0)+1,0)))="")),"Н/Д",INDIRECT(CONCATENATE("'2018-09'!L",TEXT(MATCH($C26,'2018-09'!$C$2:$C$100,0)+1,0)))-INDIRECT(CONCATENATE("'2018-08'!L",TEXT(MATCH($C26,'2018-08'!$C$2:$C$100,0)+1,0))))</f>
        <v>608954784.73000002</v>
      </c>
      <c r="M26" s="17">
        <f ca="1">IF(OR(INDIRECT(CONCATENATE("'2018-09'!M",TEXT(MATCH($C26,'2018-09'!$C$2:$C$100,0)+1,0)))="",INDIRECT(CONCATENATE("'2018-08'!M",TEXT(MATCH($C26,'2018-08'!$C$2:$C$100,0)+1,0)))="",AND(INDIRECT(CONCATENATE("'2018-09'!M",TEXT(MATCH($C26,'2018-09'!$C$2:$C$100,0)+1,0)))="",INDIRECT(CONCATENATE("'2018-08'!M",TEXT(MATCH($C26,'2018-08'!$C$2:$C$100,0)+1,0)))="")),"Н/Д",INDIRECT(CONCATENATE("'2018-09'!M",TEXT(MATCH($C26,'2018-09'!$C$2:$C$100,0)+1,0)))-INDIRECT(CONCATENATE("'2018-08'!M",TEXT(MATCH($C26,'2018-08'!$C$2:$C$100,0)+1,0))))</f>
        <v>1901514.620000001</v>
      </c>
      <c r="N26" s="17">
        <f ca="1">IF(OR(INDIRECT(CONCATENATE("'2018-09'!N",TEXT(MATCH($C26,'2018-09'!$C$2:$C$100,0)+1,0)))="",INDIRECT(CONCATENATE("'2018-08'!N",TEXT(MATCH($C26,'2018-08'!$C$2:$C$100,0)+1,0)))="",AND(INDIRECT(CONCATENATE("'2018-09'!N",TEXT(MATCH($C26,'2018-09'!$C$2:$C$100,0)+1,0)))="",INDIRECT(CONCATENATE("'2018-08'!N",TEXT(MATCH($C26,'2018-08'!$C$2:$C$100,0)+1,0)))="")),"Н/Д",INDIRECT(CONCATENATE("'2018-09'!N",TEXT(MATCH($C26,'2018-09'!$C$2:$C$100,0)+1,0)))-INDIRECT(CONCATENATE("'2018-08'!NE",TEXT(MATCH($C26,'2018-08'!$C$2:$C$100,0)+1,0))))</f>
        <v>198821365.36000001</v>
      </c>
      <c r="O26" s="17">
        <f ca="1">IF(OR(INDIRECT(CONCATENATE("'2018-09'!O",TEXT(MATCH($C26,'2018-09'!$C$2:$C$100,0)+1,0)))="",INDIRECT(CONCATENATE("'2018-08'!O",TEXT(MATCH($C26,'2018-08'!$C$2:$C$100,0)+1,0)))="",AND(INDIRECT(CONCATENATE("'2018-09'!O",TEXT(MATCH($C26,'2018-09'!$C$2:$C$100,0)+1,0)))="",INDIRECT(CONCATENATE("'2018-08'!O",TEXT(MATCH($C26,'2018-08'!$C$2:$C$100,0)+1,0)))="")),"Н/Д",INDIRECT(CONCATENATE("'2018-09'!O",TEXT(MATCH($C26,'2018-09'!$C$2:$C$100,0)+1,0)))-INDIRECT(CONCATENATE("'2018-08'!O",TEXT(MATCH($C26,'2018-08'!$C$2:$C$100,0)+1,0))))</f>
        <v>-6400.4699999999721</v>
      </c>
      <c r="P26" s="17">
        <f ca="1">IF(OR(INDIRECT(CONCATENATE("'2018-09'!P",TEXT(MATCH($C26,'2018-09'!$C$2:$C$100,0)+1,0)))="",INDIRECT(CONCATENATE("'2018-08'!P",TEXT(MATCH($C26,'2018-08'!$C$2:$C$100,0)+1,0)))="",AND(INDIRECT(CONCATENATE("'2018-09'!P",TEXT(MATCH($C26,'2018-09'!$C$2:$C$100,0)+1,0)))="",INDIRECT(CONCATENATE("'2018-08'!P",TEXT(MATCH($C26,'2018-08'!$C$2:$C$100,0)+1,0)))="")),"Н/Д",INDIRECT(CONCATENATE("'2018-09'!P",TEXT(MATCH($C26,'2018-09'!$C$2:$C$100,0)+1,0)))-INDIRECT(CONCATENATE("'2018-08'!P",TEXT(MATCH($C26,'2018-08'!$C$2:$C$100,0)+1,0))))</f>
        <v>51761065.310000002</v>
      </c>
      <c r="Q26" s="17">
        <f ca="1">IF(OR(INDIRECT(CONCATENATE("'2018-09'!Q",TEXT(MATCH($C26,'2018-09'!$C$2:$C$100,0)+1,0)))="",INDIRECT(CONCATENATE("'2018-08'!Q",TEXT(MATCH($C26,'2018-08'!$C$2:$C$100,0)+1,0)))="",AND(INDIRECT(CONCATENATE("'2018-09'!Q",TEXT(MATCH($C26,'2018-09'!$C$2:$C$100,0)+1,0)))="",INDIRECT(CONCATENATE("'2018-08'!Q",TEXT(MATCH($C26,'2018-08'!$C$2:$C$100,0)+1,0)))="")),"Н/Д",INDIRECT(CONCATENATE("'2018-09'!Q",TEXT(MATCH($C26,'2018-09'!$C$2:$C$100,0)+1,0)))-INDIRECT(CONCATENATE("'2018-08'!Q",TEXT(MATCH($C26,'2018-08'!$C$2:$C$100,0)+1,0))))</f>
        <v>12038889.590000004</v>
      </c>
      <c r="R26" s="17">
        <f ca="1">IF(OR(INDIRECT(CONCATENATE("'2018-09'!R",TEXT(MATCH($C26,'2018-09'!$C$2:$C$100,0)+1,0)))="",INDIRECT(CONCATENATE("'2018-08'!R",TEXT(MATCH($C26,'2018-08'!$C$2:$C$100,0)+1,0)))="",AND(INDIRECT(CONCATENATE("'2018-09'!R",TEXT(MATCH($C26,'2018-09'!$C$2:$C$100,0)+1,0)))="",INDIRECT(CONCATENATE("'2018-08'!R",TEXT(MATCH($C26,'2018-08'!$C$2:$C$100,0)+1,0)))="")),"Н/Д",INDIRECT(CONCATENATE("'2018-09'!R",TEXT(MATCH($C26,'2018-09'!$C$2:$C$100,0)+1,0)))-INDIRECT(CONCATENATE("'2018-08'!R",TEXT(MATCH($C26,'2018-08'!$C$2:$C$100,0)+1,0))))</f>
        <v>22503680.75</v>
      </c>
      <c r="S26" s="17">
        <f ca="1">IF(OR(INDIRECT(CONCATENATE("'2018-09'!S",TEXT(MATCH($C26,'2018-09'!$C$2:$C$100,0)+1,0)))="",INDIRECT(CONCATENATE("'2018-08'!S",TEXT(MATCH($C26,'2018-08'!$C$2:$C$100,0)+1,0)))="",AND(INDIRECT(CONCATENATE("'2018-09'!S",TEXT(MATCH($C26,'2018-09'!$C$2:$C$100,0)+1,0)))="",INDIRECT(CONCATENATE("'2018-08'!S",TEXT(MATCH($C26,'2018-08'!$C$2:$C$100,0)+1,0)))="")),"Н/Д",INDIRECT(CONCATENATE("'2018-09'!S",TEXT(MATCH($C26,'2018-09'!$C$2:$C$100,0)+1,0)))-INDIRECT(CONCATENATE("'2018-08'!S",TEXT(MATCH($C26,'2018-08'!$C$2:$C$100,0)+1,0))))</f>
        <v>96750</v>
      </c>
      <c r="T26" s="17">
        <f ca="1">IF(OR(INDIRECT(CONCATENATE("'2018-09'!T",TEXT(MATCH($C26,'2018-09'!$C$2:$C$100,0)+1,0)))="",INDIRECT(CONCATENATE("'2018-08'!T",TEXT(MATCH($C26,'2018-08'!$C$2:$C$100,0)+1,0)))="",AND(INDIRECT(CONCATENATE("'2018-09'!T",TEXT(MATCH($C26,'2018-09'!$C$2:$C$100,0)+1,0)))="",INDIRECT(CONCATENATE("'2018-08'!T",TEXT(MATCH($C26,'2018-08'!$C$2:$C$100,0)+1,0)))="")),"Н/Д",INDIRECT(CONCATENATE("'2018-09'!T",TEXT(MATCH($C26,'2018-09'!$C$2:$C$100,0)+1,0)))-INDIRECT(CONCATENATE("'2018-08'!T",TEXT(MATCH($C26,'2018-08'!$C$2:$C$100,0)+1,0))))</f>
        <v>86896168.98999995</v>
      </c>
      <c r="U26" s="17">
        <f ca="1">IF(OR(INDIRECT(CONCATENATE("'2018-09'!U",TEXT(MATCH($C26,'2018-09'!$C$2:$C$100,0)+1,0)))="",INDIRECT(CONCATENATE("'2018-08'!U",TEXT(MATCH($C26,'2018-08'!$C$2:$C$100,0)+1,0)))="",AND(INDIRECT(CONCATENATE("'2018-09'!U",TEXT(MATCH($C26,'2018-09'!$C$2:$C$100,0)+1,0)))="",INDIRECT(CONCATENATE("'2018-08'!U",TEXT(MATCH($C26,'2018-08'!$C$2:$C$100,0)+1,0)))="")),"Н/Д",INDIRECT(CONCATENATE("'2018-09'!U",TEXT(MATCH($C26,'2018-09'!$C$2:$C$100,0)+1,0)))-INDIRECT(CONCATENATE("'2018-08'!U",TEXT(MATCH($C26,'2018-08'!$C$2:$C$100,0)+1,0))))</f>
        <v>2737752.8500000015</v>
      </c>
      <c r="V26" s="17">
        <f ca="1">IF(OR(INDIRECT(CONCATENATE("'2018-09'!V",TEXT(MATCH($C26,'2018-09'!$C$2:$C$100,0)+1,0)))="",INDIRECT(CONCATENATE("'2018-08'!V",TEXT(MATCH($C26,'2018-08'!$C$2:$C$100,0)+1,0)))="",AND(INDIRECT(CONCATENATE("'2018-09'!V",TEXT(MATCH($C26,'2018-09'!$C$2:$C$100,0)+1,0)))="",INDIRECT(CONCATENATE("'2018-08'!V",TEXT(MATCH($C26,'2018-08'!$C$2:$C$100,0)+1,0)))="")),"Н/Д",INDIRECT(CONCATENATE("'2018-09'!V",TEXT(MATCH($C26,'2018-09'!$C$2:$C$100,0)+1,0)))-INDIRECT(CONCATENATE("'2018-08'!V",TEXT(MATCH($C26,'2018-08'!$C$2:$C$100,0)+1,0))))</f>
        <v>1259650439.8900003</v>
      </c>
      <c r="W26" s="17">
        <f ca="1">IF(OR(INDIRECT(CONCATENATE("'2018-09'!W",TEXT(MATCH($C26,'2018-09'!$C$2:$C$100,0)+1,0)))="",INDIRECT(CONCATENATE("'2018-08'!W",TEXT(MATCH($C26,'2018-08'!$C$2:$C$100,0)+1,0)))="",AND(INDIRECT(CONCATENATE("'2018-09'!W",TEXT(MATCH($C26,'2018-09'!$C$2:$C$100,0)+1,0)))="",INDIRECT(CONCATENATE("'2018-08'!W",TEXT(MATCH($C26,'2018-08'!$C$2:$C$100,0)+1,0)))="")),"Н/Д",INDIRECT(CONCATENATE("'2018-09'!W",TEXT(MATCH($C26,'2018-09'!$C$2:$C$100,0)+1,0)))-INDIRECT(CONCATENATE("'2018-08'!W",TEXT(MATCH($C26,'2018-08'!$C$2:$C$100,0)+1,0))))</f>
        <v>15392197311.640015</v>
      </c>
    </row>
    <row r="27" spans="1:23" x14ac:dyDescent="0.25">
      <c r="A27" s="2" t="s">
        <v>34</v>
      </c>
      <c r="B27" s="2" t="s">
        <v>48</v>
      </c>
      <c r="C27" s="15">
        <v>97000000</v>
      </c>
      <c r="D27" s="2" t="s">
        <v>212</v>
      </c>
      <c r="E27" s="17">
        <f ca="1">IF(OR(INDIRECT(CONCATENATE("'2018-09'!E",TEXT(MATCH($C27,'2018-09'!$C$2:$C$100,0)+1,0)))="",INDIRECT(CONCATENATE("'2018-08'!E",TEXT(MATCH($C27,'2018-08'!$C$2:$C$100,0)+1,0)))="",AND(INDIRECT(CONCATENATE("'2018-09'!E",TEXT(MATCH($C27,'2018-09'!$C$2:$C$100,0)+1,0)))="",INDIRECT(CONCATENATE("'2018-08'!E",TEXT(MATCH($C27,'2018-08'!$C$2:$C$100,0)+1,0)))="")),"Н/Д",INDIRECT(CONCATENATE("'2018-09'!E",TEXT(MATCH($C27,'2018-09'!$C$2:$C$100,0)+1,0)))-INDIRECT(CONCATENATE("'2018-08'!E",TEXT(MATCH($C27,'2018-08'!$C$2:$C$100,0)+1,0))))</f>
        <v>4540943463.3800049</v>
      </c>
      <c r="F27" s="17">
        <f ca="1">IF(OR(INDIRECT(CONCATENATE("'2018-09'!F",TEXT(MATCH($C27,'2018-09'!$C$2:$C$100,0)+1,0)))="",INDIRECT(CONCATENATE("'2018-08'!F",TEXT(MATCH($C27,'2018-08'!$C$2:$C$100,0)+1,0)))="",AND(INDIRECT(CONCATENATE("'2018-09'!F",TEXT(MATCH($C27,'2018-09'!$C$2:$C$100,0)+1,0)))="",INDIRECT(CONCATENATE("'2018-08'!F",TEXT(MATCH($C27,'2018-08'!$C$2:$C$100,0)+1,0)))="")),"Н/Д",INDIRECT(CONCATENATE("'2018-09'!F",TEXT(MATCH($C27,'2018-09'!$C$2:$C$100,0)+1,0)))-INDIRECT(CONCATENATE("'2018-08'!F",TEXT(MATCH($C27,'2018-08'!$C$2:$C$100,0)+1,0))))</f>
        <v>3019203662.1000023</v>
      </c>
      <c r="G27" s="17">
        <f ca="1">IF(OR(INDIRECT(CONCATENATE("'2018-09'!G",TEXT(MATCH($C27,'2018-09'!$C$2:$C$100,0)+1,0)))="",INDIRECT(CONCATENATE("'2018-08'!G",TEXT(MATCH($C27,'2018-08'!$C$2:$C$100,0)+1,0)))="",AND(INDIRECT(CONCATENATE("'2018-09'!G",TEXT(MATCH($C27,'2018-09'!$C$2:$C$100,0)+1,0)))="",INDIRECT(CONCATENATE("'2018-08'!G",TEXT(MATCH($C27,'2018-08'!$C$2:$C$100,0)+1,0)))="")),"Н/Д",INDIRECT(CONCATENATE("'2018-09'!G",TEXT(MATCH($C27,'2018-09'!$C$2:$C$100,0)+1,0)))-INDIRECT(CONCATENATE("'2018-08'!G",TEXT(MATCH($C27,'2018-08'!$C$2:$C$100,0)+1,0))))</f>
        <v>594438208.96000004</v>
      </c>
      <c r="H27" s="17">
        <f ca="1">IF(OR(INDIRECT(CONCATENATE("'2018-09'!H",TEXT(MATCH($C27,'2018-09'!$C$2:$C$100,0)+1,0)))="",INDIRECT(CONCATENATE("'2018-08'!H",TEXT(MATCH($C27,'2018-08'!$C$2:$C$100,0)+1,0)))="",AND(INDIRECT(CONCATENATE("'2018-09'!H",TEXT(MATCH($C27,'2018-09'!$C$2:$C$100,0)+1,0)))="",INDIRECT(CONCATENATE("'2018-08'!H",TEXT(MATCH($C27,'2018-08'!$C$2:$C$100,0)+1,0)))="")),"Н/Д",INDIRECT(CONCATENATE("'2018-09'!H",TEXT(MATCH($C27,'2018-09'!$C$2:$C$100,0)+1,0)))-INDIRECT(CONCATENATE("'2018-08'!H",TEXT(MATCH($C27,'2018-08'!$C$2:$C$100,0)+1,0))))</f>
        <v>1157668921.0600004</v>
      </c>
      <c r="I27" s="17">
        <f ca="1">IF(OR(INDIRECT(CONCATENATE("'2018-09'!I",TEXT(MATCH($C27,'2018-09'!$C$2:$C$100,0)+1,0)))="",INDIRECT(CONCATENATE("'2018-08'!I",TEXT(MATCH($C27,'2018-08'!$C$2:$C$100,0)+1,0)))="",AND(INDIRECT(CONCATENATE("'2018-09'!I",TEXT(MATCH($C27,'2018-09'!$C$2:$C$100,0)+1,0)))="",INDIRECT(CONCATENATE("'2018-08'!I",TEXT(MATCH($C27,'2018-08'!$C$2:$C$100,0)+1,0)))="")),"Н/Д",INDIRECT(CONCATENATE("'2018-09'!I",TEXT(MATCH($C27,'2018-09'!$C$2:$C$100,0)+1,0)))-INDIRECT(CONCATENATE("'2018-08'!I",TEXT(MATCH($C27,'2018-08'!$C$2:$C$100,0)+1,0))))</f>
        <v>380617228.86999989</v>
      </c>
      <c r="J27" s="17" t="str">
        <f ca="1">IF(OR(INDIRECT(CONCATENATE("'2018-09'!J",TEXT(MATCH($C27,'2018-09'!$C$2:$C$100,0)+1,0)))="",INDIRECT(CONCATENATE("'2018-08'!J",TEXT(MATCH($C27,'2018-08'!$C$2:$C$100,0)+1,0)))="",AND(INDIRECT(CONCATENATE("'2018-09'!J",TEXT(MATCH($C27,'2018-09'!$C$2:$C$100,0)+1,0)))="",INDIRECT(CONCATENATE("'2018-08'!J",TEXT(MATCH($C27,'2018-08'!$C$2:$C$100,0)+1,0)))="")),"Н/Д",INDIRECT(CONCATENATE("'2018-09'!J",TEXT(MATCH($C27,'2018-09'!$C$2:$C$100,0)+1,0)))-INDIRECT(CONCATENATE("'2018-08'!J",TEXT(MATCH($C27,'2018-08'!$C$2:$C$100,0)+1,0))))</f>
        <v>Н/Д</v>
      </c>
      <c r="K27" s="17">
        <f ca="1">IF(OR(INDIRECT(CONCATENATE("'2018-09'!K",TEXT(MATCH($C27,'2018-09'!$C$2:$C$100,0)+1,0)))="",INDIRECT(CONCATENATE("'2018-08'!K",TEXT(MATCH($C27,'2018-08'!$C$2:$C$100,0)+1,0)))="",AND(INDIRECT(CONCATENATE("'2018-09'!K",TEXT(MATCH($C27,'2018-09'!$C$2:$C$100,0)+1,0)))="",INDIRECT(CONCATENATE("'2018-08'!K",TEXT(MATCH($C27,'2018-08'!$C$2:$C$100,0)+1,0)))="")),"Н/Д",INDIRECT(CONCATENATE("'2018-09'!K",TEXT(MATCH($C27,'2018-09'!$C$2:$C$100,0)+1,0)))-INDIRECT(CONCATENATE("'2018-08'!K",TEXT(MATCH($C27,'2018-08'!$C$2:$C$100,0)+1,0))))</f>
        <v>89297612.759999752</v>
      </c>
      <c r="L27" s="17">
        <f ca="1">IF(OR(INDIRECT(CONCATENATE("'2018-09'!L",TEXT(MATCH($C27,'2018-09'!$C$2:$C$100,0)+1,0)))="",INDIRECT(CONCATENATE("'2018-08'!L",TEXT(MATCH($C27,'2018-08'!$C$2:$C$100,0)+1,0)))="",AND(INDIRECT(CONCATENATE("'2018-09'!L",TEXT(MATCH($C27,'2018-09'!$C$2:$C$100,0)+1,0)))="",INDIRECT(CONCATENATE("'2018-08'!L",TEXT(MATCH($C27,'2018-08'!$C$2:$C$100,0)+1,0)))="")),"Н/Д",INDIRECT(CONCATENATE("'2018-09'!L",TEXT(MATCH($C27,'2018-09'!$C$2:$C$100,0)+1,0)))-INDIRECT(CONCATENATE("'2018-08'!L",TEXT(MATCH($C27,'2018-08'!$C$2:$C$100,0)+1,0))))</f>
        <v>535531779.75</v>
      </c>
      <c r="M27" s="17">
        <f ca="1">IF(OR(INDIRECT(CONCATENATE("'2018-09'!M",TEXT(MATCH($C27,'2018-09'!$C$2:$C$100,0)+1,0)))="",INDIRECT(CONCATENATE("'2018-08'!M",TEXT(MATCH($C27,'2018-08'!$C$2:$C$100,0)+1,0)))="",AND(INDIRECT(CONCATENATE("'2018-09'!M",TEXT(MATCH($C27,'2018-09'!$C$2:$C$100,0)+1,0)))="",INDIRECT(CONCATENATE("'2018-08'!M",TEXT(MATCH($C27,'2018-08'!$C$2:$C$100,0)+1,0)))="")),"Н/Д",INDIRECT(CONCATENATE("'2018-09'!M",TEXT(MATCH($C27,'2018-09'!$C$2:$C$100,0)+1,0)))-INDIRECT(CONCATENATE("'2018-08'!M",TEXT(MATCH($C27,'2018-08'!$C$2:$C$100,0)+1,0))))</f>
        <v>1332111.2399999984</v>
      </c>
      <c r="N27" s="17">
        <f ca="1">IF(OR(INDIRECT(CONCATENATE("'2018-09'!N",TEXT(MATCH($C27,'2018-09'!$C$2:$C$100,0)+1,0)))="",INDIRECT(CONCATENATE("'2018-08'!N",TEXT(MATCH($C27,'2018-08'!$C$2:$C$100,0)+1,0)))="",AND(INDIRECT(CONCATENATE("'2018-09'!N",TEXT(MATCH($C27,'2018-09'!$C$2:$C$100,0)+1,0)))="",INDIRECT(CONCATENATE("'2018-08'!N",TEXT(MATCH($C27,'2018-08'!$C$2:$C$100,0)+1,0)))="")),"Н/Д",INDIRECT(CONCATENATE("'2018-09'!N",TEXT(MATCH($C27,'2018-09'!$C$2:$C$100,0)+1,0)))-INDIRECT(CONCATENATE("'2018-08'!NE",TEXT(MATCH($C27,'2018-08'!$C$2:$C$100,0)+1,0))))</f>
        <v>214952899.84</v>
      </c>
      <c r="O27" s="17">
        <f ca="1">IF(OR(INDIRECT(CONCATENATE("'2018-09'!O",TEXT(MATCH($C27,'2018-09'!$C$2:$C$100,0)+1,0)))="",INDIRECT(CONCATENATE("'2018-08'!O",TEXT(MATCH($C27,'2018-08'!$C$2:$C$100,0)+1,0)))="",AND(INDIRECT(CONCATENATE("'2018-09'!O",TEXT(MATCH($C27,'2018-09'!$C$2:$C$100,0)+1,0)))="",INDIRECT(CONCATENATE("'2018-08'!O",TEXT(MATCH($C27,'2018-08'!$C$2:$C$100,0)+1,0)))="")),"Н/Д",INDIRECT(CONCATENATE("'2018-09'!O",TEXT(MATCH($C27,'2018-09'!$C$2:$C$100,0)+1,0)))-INDIRECT(CONCATENATE("'2018-08'!O",TEXT(MATCH($C27,'2018-08'!$C$2:$C$100,0)+1,0))))</f>
        <v>173.32000000000698</v>
      </c>
      <c r="P27" s="17">
        <f ca="1">IF(OR(INDIRECT(CONCATENATE("'2018-09'!P",TEXT(MATCH($C27,'2018-09'!$C$2:$C$100,0)+1,0)))="",INDIRECT(CONCATENATE("'2018-08'!P",TEXT(MATCH($C27,'2018-08'!$C$2:$C$100,0)+1,0)))="",AND(INDIRECT(CONCATENATE("'2018-09'!P",TEXT(MATCH($C27,'2018-09'!$C$2:$C$100,0)+1,0)))="",INDIRECT(CONCATENATE("'2018-08'!P",TEXT(MATCH($C27,'2018-08'!$C$2:$C$100,0)+1,0)))="")),"Н/Д",INDIRECT(CONCATENATE("'2018-09'!P",TEXT(MATCH($C27,'2018-09'!$C$2:$C$100,0)+1,0)))-INDIRECT(CONCATENATE("'2018-08'!P",TEXT(MATCH($C27,'2018-08'!$C$2:$C$100,0)+1,0))))</f>
        <v>88768314.669999957</v>
      </c>
      <c r="Q27" s="17">
        <f ca="1">IF(OR(INDIRECT(CONCATENATE("'2018-09'!Q",TEXT(MATCH($C27,'2018-09'!$C$2:$C$100,0)+1,0)))="",INDIRECT(CONCATENATE("'2018-08'!Q",TEXT(MATCH($C27,'2018-08'!$C$2:$C$100,0)+1,0)))="",AND(INDIRECT(CONCATENATE("'2018-09'!Q",TEXT(MATCH($C27,'2018-09'!$C$2:$C$100,0)+1,0)))="",INDIRECT(CONCATENATE("'2018-08'!Q",TEXT(MATCH($C27,'2018-08'!$C$2:$C$100,0)+1,0)))="")),"Н/Д",INDIRECT(CONCATENATE("'2018-09'!Q",TEXT(MATCH($C27,'2018-09'!$C$2:$C$100,0)+1,0)))-INDIRECT(CONCATENATE("'2018-08'!Q",TEXT(MATCH($C27,'2018-08'!$C$2:$C$100,0)+1,0))))</f>
        <v>6778846.8800000027</v>
      </c>
      <c r="R27" s="17">
        <f ca="1">IF(OR(INDIRECT(CONCATENATE("'2018-09'!R",TEXT(MATCH($C27,'2018-09'!$C$2:$C$100,0)+1,0)))="",INDIRECT(CONCATENATE("'2018-08'!R",TEXT(MATCH($C27,'2018-08'!$C$2:$C$100,0)+1,0)))="",AND(INDIRECT(CONCATENATE("'2018-09'!R",TEXT(MATCH($C27,'2018-09'!$C$2:$C$100,0)+1,0)))="",INDIRECT(CONCATENATE("'2018-08'!R",TEXT(MATCH($C27,'2018-08'!$C$2:$C$100,0)+1,0)))="")),"Н/Д",INDIRECT(CONCATENATE("'2018-09'!R",TEXT(MATCH($C27,'2018-09'!$C$2:$C$100,0)+1,0)))-INDIRECT(CONCATENATE("'2018-08'!R",TEXT(MATCH($C27,'2018-08'!$C$2:$C$100,0)+1,0))))</f>
        <v>51839964.170000017</v>
      </c>
      <c r="S27" s="17">
        <f ca="1">IF(OR(INDIRECT(CONCATENATE("'2018-09'!S",TEXT(MATCH($C27,'2018-09'!$C$2:$C$100,0)+1,0)))="",INDIRECT(CONCATENATE("'2018-08'!S",TEXT(MATCH($C27,'2018-08'!$C$2:$C$100,0)+1,0)))="",AND(INDIRECT(CONCATENATE("'2018-09'!S",TEXT(MATCH($C27,'2018-09'!$C$2:$C$100,0)+1,0)))="",INDIRECT(CONCATENATE("'2018-08'!S",TEXT(MATCH($C27,'2018-08'!$C$2:$C$100,0)+1,0)))="")),"Н/Д",INDIRECT(CONCATENATE("'2018-09'!S",TEXT(MATCH($C27,'2018-09'!$C$2:$C$100,0)+1,0)))-INDIRECT(CONCATENATE("'2018-08'!S",TEXT(MATCH($C27,'2018-08'!$C$2:$C$100,0)+1,0))))</f>
        <v>65715</v>
      </c>
      <c r="T27" s="17">
        <f ca="1">IF(OR(INDIRECT(CONCATENATE("'2018-09'!T",TEXT(MATCH($C27,'2018-09'!$C$2:$C$100,0)+1,0)))="",INDIRECT(CONCATENATE("'2018-08'!T",TEXT(MATCH($C27,'2018-08'!$C$2:$C$100,0)+1,0)))="",AND(INDIRECT(CONCATENATE("'2018-09'!T",TEXT(MATCH($C27,'2018-09'!$C$2:$C$100,0)+1,0)))="",INDIRECT(CONCATENATE("'2018-08'!T",TEXT(MATCH($C27,'2018-08'!$C$2:$C$100,0)+1,0)))="")),"Н/Д",INDIRECT(CONCATENATE("'2018-09'!T",TEXT(MATCH($C27,'2018-09'!$C$2:$C$100,0)+1,0)))-INDIRECT(CONCATENATE("'2018-08'!T",TEXT(MATCH($C27,'2018-08'!$C$2:$C$100,0)+1,0))))</f>
        <v>66967677.580000043</v>
      </c>
      <c r="U27" s="17">
        <f ca="1">IF(OR(INDIRECT(CONCATENATE("'2018-09'!U",TEXT(MATCH($C27,'2018-09'!$C$2:$C$100,0)+1,0)))="",INDIRECT(CONCATENATE("'2018-08'!U",TEXT(MATCH($C27,'2018-08'!$C$2:$C$100,0)+1,0)))="",AND(INDIRECT(CONCATENATE("'2018-09'!U",TEXT(MATCH($C27,'2018-09'!$C$2:$C$100,0)+1,0)))="",INDIRECT(CONCATENATE("'2018-08'!U",TEXT(MATCH($C27,'2018-08'!$C$2:$C$100,0)+1,0)))="")),"Н/Д",INDIRECT(CONCATENATE("'2018-09'!U",TEXT(MATCH($C27,'2018-09'!$C$2:$C$100,0)+1,0)))-INDIRECT(CONCATENATE("'2018-08'!U",TEXT(MATCH($C27,'2018-08'!$C$2:$C$100,0)+1,0))))</f>
        <v>1026097.9699999997</v>
      </c>
      <c r="V27" s="17">
        <f ca="1">IF(OR(INDIRECT(CONCATENATE("'2018-09'!V",TEXT(MATCH($C27,'2018-09'!$C$2:$C$100,0)+1,0)))="",INDIRECT(CONCATENATE("'2018-08'!V",TEXT(MATCH($C27,'2018-08'!$C$2:$C$100,0)+1,0)))="",AND(INDIRECT(CONCATENATE("'2018-09'!V",TEXT(MATCH($C27,'2018-09'!$C$2:$C$100,0)+1,0)))="",INDIRECT(CONCATENATE("'2018-08'!V",TEXT(MATCH($C27,'2018-08'!$C$2:$C$100,0)+1,0)))="")),"Н/Д",INDIRECT(CONCATENATE("'2018-09'!V",TEXT(MATCH($C27,'2018-09'!$C$2:$C$100,0)+1,0)))-INDIRECT(CONCATENATE("'2018-08'!V",TEXT(MATCH($C27,'2018-08'!$C$2:$C$100,0)+1,0))))</f>
        <v>1521739801.2799988</v>
      </c>
      <c r="W27" s="17">
        <f ca="1">IF(OR(INDIRECT(CONCATENATE("'2018-09'!W",TEXT(MATCH($C27,'2018-09'!$C$2:$C$100,0)+1,0)))="",INDIRECT(CONCATENATE("'2018-08'!W",TEXT(MATCH($C27,'2018-08'!$C$2:$C$100,0)+1,0)))="",AND(INDIRECT(CONCATENATE("'2018-09'!W",TEXT(MATCH($C27,'2018-09'!$C$2:$C$100,0)+1,0)))="",INDIRECT(CONCATENATE("'2018-08'!W",TEXT(MATCH($C27,'2018-08'!$C$2:$C$100,0)+1,0)))="")),"Н/Д",INDIRECT(CONCATENATE("'2018-09'!W",TEXT(MATCH($C27,'2018-09'!$C$2:$C$100,0)+1,0)))-INDIRECT(CONCATENATE("'2018-08'!W",TEXT(MATCH($C27,'2018-08'!$C$2:$C$100,0)+1,0))))</f>
        <v>12084472871.800003</v>
      </c>
    </row>
    <row r="28" spans="1:23" x14ac:dyDescent="0.25">
      <c r="A28" s="2" t="s">
        <v>49</v>
      </c>
      <c r="B28" s="2" t="s">
        <v>50</v>
      </c>
      <c r="C28" s="15">
        <v>11000000</v>
      </c>
      <c r="D28" s="2" t="s">
        <v>212</v>
      </c>
      <c r="E28" s="17">
        <f ca="1">IF(OR(INDIRECT(CONCATENATE("'2018-09'!E",TEXT(MATCH($C28,'2018-09'!$C$2:$C$100,0)+1,0)))="",INDIRECT(CONCATENATE("'2018-08'!E",TEXT(MATCH($C28,'2018-08'!$C$2:$C$100,0)+1,0)))="",AND(INDIRECT(CONCATENATE("'2018-09'!E",TEXT(MATCH($C28,'2018-09'!$C$2:$C$100,0)+1,0)))="",INDIRECT(CONCATENATE("'2018-08'!E",TEXT(MATCH($C28,'2018-08'!$C$2:$C$100,0)+1,0)))="")),"Н/Д",INDIRECT(CONCATENATE("'2018-09'!E",TEXT(MATCH($C28,'2018-09'!$C$2:$C$100,0)+1,0)))-INDIRECT(CONCATENATE("'2018-08'!E",TEXT(MATCH($C28,'2018-08'!$C$2:$C$100,0)+1,0))))</f>
        <v>7348560629.5199966</v>
      </c>
      <c r="F28" s="17">
        <f ca="1">IF(OR(INDIRECT(CONCATENATE("'2018-09'!F",TEXT(MATCH($C28,'2018-09'!$C$2:$C$100,0)+1,0)))="",INDIRECT(CONCATENATE("'2018-08'!F",TEXT(MATCH($C28,'2018-08'!$C$2:$C$100,0)+1,0)))="",AND(INDIRECT(CONCATENATE("'2018-09'!F",TEXT(MATCH($C28,'2018-09'!$C$2:$C$100,0)+1,0)))="",INDIRECT(CONCATENATE("'2018-08'!F",TEXT(MATCH($C28,'2018-08'!$C$2:$C$100,0)+1,0)))="")),"Н/Д",INDIRECT(CONCATENATE("'2018-09'!F",TEXT(MATCH($C28,'2018-09'!$C$2:$C$100,0)+1,0)))-INDIRECT(CONCATENATE("'2018-08'!F",TEXT(MATCH($C28,'2018-08'!$C$2:$C$100,0)+1,0))))</f>
        <v>5569390606.8800049</v>
      </c>
      <c r="G28" s="17">
        <f ca="1">IF(OR(INDIRECT(CONCATENATE("'2018-09'!G",TEXT(MATCH($C28,'2018-09'!$C$2:$C$100,0)+1,0)))="",INDIRECT(CONCATENATE("'2018-08'!G",TEXT(MATCH($C28,'2018-08'!$C$2:$C$100,0)+1,0)))="",AND(INDIRECT(CONCATENATE("'2018-09'!G",TEXT(MATCH($C28,'2018-09'!$C$2:$C$100,0)+1,0)))="",INDIRECT(CONCATENATE("'2018-08'!G",TEXT(MATCH($C28,'2018-08'!$C$2:$C$100,0)+1,0)))="")),"Н/Д",INDIRECT(CONCATENATE("'2018-09'!G",TEXT(MATCH($C28,'2018-09'!$C$2:$C$100,0)+1,0)))-INDIRECT(CONCATENATE("'2018-08'!G",TEXT(MATCH($C28,'2018-08'!$C$2:$C$100,0)+1,0))))</f>
        <v>1532709616.6899986</v>
      </c>
      <c r="H28" s="17">
        <f ca="1">IF(OR(INDIRECT(CONCATENATE("'2018-09'!H",TEXT(MATCH($C28,'2018-09'!$C$2:$C$100,0)+1,0)))="",INDIRECT(CONCATENATE("'2018-08'!H",TEXT(MATCH($C28,'2018-08'!$C$2:$C$100,0)+1,0)))="",AND(INDIRECT(CONCATENATE("'2018-09'!H",TEXT(MATCH($C28,'2018-09'!$C$2:$C$100,0)+1,0)))="",INDIRECT(CONCATENATE("'2018-08'!H",TEXT(MATCH($C28,'2018-08'!$C$2:$C$100,0)+1,0)))="")),"Н/Д",INDIRECT(CONCATENATE("'2018-09'!H",TEXT(MATCH($C28,'2018-09'!$C$2:$C$100,0)+1,0)))-INDIRECT(CONCATENATE("'2018-08'!H",TEXT(MATCH($C28,'2018-08'!$C$2:$C$100,0)+1,0))))</f>
        <v>2174667465.7199974</v>
      </c>
      <c r="I28" s="17">
        <f ca="1">IF(OR(INDIRECT(CONCATENATE("'2018-09'!I",TEXT(MATCH($C28,'2018-09'!$C$2:$C$100,0)+1,0)))="",INDIRECT(CONCATENATE("'2018-08'!I",TEXT(MATCH($C28,'2018-08'!$C$2:$C$100,0)+1,0)))="",AND(INDIRECT(CONCATENATE("'2018-09'!I",TEXT(MATCH($C28,'2018-09'!$C$2:$C$100,0)+1,0)))="",INDIRECT(CONCATENATE("'2018-08'!I",TEXT(MATCH($C28,'2018-08'!$C$2:$C$100,0)+1,0)))="")),"Н/Д",INDIRECT(CONCATENATE("'2018-09'!I",TEXT(MATCH($C28,'2018-09'!$C$2:$C$100,0)+1,0)))-INDIRECT(CONCATENATE("'2018-08'!I",TEXT(MATCH($C28,'2018-08'!$C$2:$C$100,0)+1,0))))</f>
        <v>372488031.37999964</v>
      </c>
      <c r="J28" s="17" t="str">
        <f ca="1">IF(OR(INDIRECT(CONCATENATE("'2018-09'!J",TEXT(MATCH($C28,'2018-09'!$C$2:$C$100,0)+1,0)))="",INDIRECT(CONCATENATE("'2018-08'!J",TEXT(MATCH($C28,'2018-08'!$C$2:$C$100,0)+1,0)))="",AND(INDIRECT(CONCATENATE("'2018-09'!J",TEXT(MATCH($C28,'2018-09'!$C$2:$C$100,0)+1,0)))="",INDIRECT(CONCATENATE("'2018-08'!J",TEXT(MATCH($C28,'2018-08'!$C$2:$C$100,0)+1,0)))="")),"Н/Д",INDIRECT(CONCATENATE("'2018-09'!J",TEXT(MATCH($C28,'2018-09'!$C$2:$C$100,0)+1,0)))-INDIRECT(CONCATENATE("'2018-08'!J",TEXT(MATCH($C28,'2018-08'!$C$2:$C$100,0)+1,0))))</f>
        <v>Н/Д</v>
      </c>
      <c r="K28" s="17">
        <f ca="1">IF(OR(INDIRECT(CONCATENATE("'2018-09'!K",TEXT(MATCH($C28,'2018-09'!$C$2:$C$100,0)+1,0)))="",INDIRECT(CONCATENATE("'2018-08'!K",TEXT(MATCH($C28,'2018-08'!$C$2:$C$100,0)+1,0)))="",AND(INDIRECT(CONCATENATE("'2018-09'!K",TEXT(MATCH($C28,'2018-09'!$C$2:$C$100,0)+1,0)))="",INDIRECT(CONCATENATE("'2018-08'!K",TEXT(MATCH($C28,'2018-08'!$C$2:$C$100,0)+1,0)))="")),"Н/Д",INDIRECT(CONCATENATE("'2018-09'!K",TEXT(MATCH($C28,'2018-09'!$C$2:$C$100,0)+1,0)))-INDIRECT(CONCATENATE("'2018-08'!K",TEXT(MATCH($C28,'2018-08'!$C$2:$C$100,0)+1,0))))</f>
        <v>135935697.14999962</v>
      </c>
      <c r="L28" s="17">
        <f ca="1">IF(OR(INDIRECT(CONCATENATE("'2018-09'!L",TEXT(MATCH($C28,'2018-09'!$C$2:$C$100,0)+1,0)))="",INDIRECT(CONCATENATE("'2018-08'!L",TEXT(MATCH($C28,'2018-08'!$C$2:$C$100,0)+1,0)))="",AND(INDIRECT(CONCATENATE("'2018-09'!L",TEXT(MATCH($C28,'2018-09'!$C$2:$C$100,0)+1,0)))="",INDIRECT(CONCATENATE("'2018-08'!L",TEXT(MATCH($C28,'2018-08'!$C$2:$C$100,0)+1,0)))="")),"Н/Д",INDIRECT(CONCATENATE("'2018-09'!L",TEXT(MATCH($C28,'2018-09'!$C$2:$C$100,0)+1,0)))-INDIRECT(CONCATENATE("'2018-08'!L",TEXT(MATCH($C28,'2018-08'!$C$2:$C$100,0)+1,0))))</f>
        <v>744932938.27999973</v>
      </c>
      <c r="M28" s="17">
        <f ca="1">IF(OR(INDIRECT(CONCATENATE("'2018-09'!M",TEXT(MATCH($C28,'2018-09'!$C$2:$C$100,0)+1,0)))="",INDIRECT(CONCATENATE("'2018-08'!M",TEXT(MATCH($C28,'2018-08'!$C$2:$C$100,0)+1,0)))="",AND(INDIRECT(CONCATENATE("'2018-09'!M",TEXT(MATCH($C28,'2018-09'!$C$2:$C$100,0)+1,0)))="",INDIRECT(CONCATENATE("'2018-08'!M",TEXT(MATCH($C28,'2018-08'!$C$2:$C$100,0)+1,0)))="")),"Н/Д",INDIRECT(CONCATENATE("'2018-09'!M",TEXT(MATCH($C28,'2018-09'!$C$2:$C$100,0)+1,0)))-INDIRECT(CONCATENATE("'2018-08'!M",TEXT(MATCH($C28,'2018-08'!$C$2:$C$100,0)+1,0))))</f>
        <v>284604855.30999994</v>
      </c>
      <c r="N28" s="17">
        <f ca="1">IF(OR(INDIRECT(CONCATENATE("'2018-09'!N",TEXT(MATCH($C28,'2018-09'!$C$2:$C$100,0)+1,0)))="",INDIRECT(CONCATENATE("'2018-08'!N",TEXT(MATCH($C28,'2018-08'!$C$2:$C$100,0)+1,0)))="",AND(INDIRECT(CONCATENATE("'2018-09'!N",TEXT(MATCH($C28,'2018-09'!$C$2:$C$100,0)+1,0)))="",INDIRECT(CONCATENATE("'2018-08'!N",TEXT(MATCH($C28,'2018-08'!$C$2:$C$100,0)+1,0)))="")),"Н/Д",INDIRECT(CONCATENATE("'2018-09'!N",TEXT(MATCH($C28,'2018-09'!$C$2:$C$100,0)+1,0)))-INDIRECT(CONCATENATE("'2018-08'!NE",TEXT(MATCH($C28,'2018-08'!$C$2:$C$100,0)+1,0))))</f>
        <v>234137554.27000001</v>
      </c>
      <c r="O28" s="17">
        <f ca="1">IF(OR(INDIRECT(CONCATENATE("'2018-09'!O",TEXT(MATCH($C28,'2018-09'!$C$2:$C$100,0)+1,0)))="",INDIRECT(CONCATENATE("'2018-08'!O",TEXT(MATCH($C28,'2018-08'!$C$2:$C$100,0)+1,0)))="",AND(INDIRECT(CONCATENATE("'2018-09'!O",TEXT(MATCH($C28,'2018-09'!$C$2:$C$100,0)+1,0)))="",INDIRECT(CONCATENATE("'2018-08'!O",TEXT(MATCH($C28,'2018-08'!$C$2:$C$100,0)+1,0)))="")),"Н/Д",INDIRECT(CONCATENATE("'2018-09'!O",TEXT(MATCH($C28,'2018-09'!$C$2:$C$100,0)+1,0)))-INDIRECT(CONCATENATE("'2018-08'!O",TEXT(MATCH($C28,'2018-08'!$C$2:$C$100,0)+1,0))))</f>
        <v>31.740000000001601</v>
      </c>
      <c r="P28" s="17">
        <f ca="1">IF(OR(INDIRECT(CONCATENATE("'2018-09'!P",TEXT(MATCH($C28,'2018-09'!$C$2:$C$100,0)+1,0)))="",INDIRECT(CONCATENATE("'2018-08'!P",TEXT(MATCH($C28,'2018-08'!$C$2:$C$100,0)+1,0)))="",AND(INDIRECT(CONCATENATE("'2018-09'!P",TEXT(MATCH($C28,'2018-09'!$C$2:$C$100,0)+1,0)))="",INDIRECT(CONCATENATE("'2018-08'!P",TEXT(MATCH($C28,'2018-08'!$C$2:$C$100,0)+1,0)))="")),"Н/Д",INDIRECT(CONCATENATE("'2018-09'!P",TEXT(MATCH($C28,'2018-09'!$C$2:$C$100,0)+1,0)))-INDIRECT(CONCATENATE("'2018-08'!P",TEXT(MATCH($C28,'2018-08'!$C$2:$C$100,0)+1,0))))</f>
        <v>109531972.4000001</v>
      </c>
      <c r="Q28" s="17">
        <f ca="1">IF(OR(INDIRECT(CONCATENATE("'2018-09'!Q",TEXT(MATCH($C28,'2018-09'!$C$2:$C$100,0)+1,0)))="",INDIRECT(CONCATENATE("'2018-08'!Q",TEXT(MATCH($C28,'2018-08'!$C$2:$C$100,0)+1,0)))="",AND(INDIRECT(CONCATENATE("'2018-09'!Q",TEXT(MATCH($C28,'2018-09'!$C$2:$C$100,0)+1,0)))="",INDIRECT(CONCATENATE("'2018-08'!Q",TEXT(MATCH($C28,'2018-08'!$C$2:$C$100,0)+1,0)))="")),"Н/Д",INDIRECT(CONCATENATE("'2018-09'!Q",TEXT(MATCH($C28,'2018-09'!$C$2:$C$100,0)+1,0)))-INDIRECT(CONCATENATE("'2018-08'!Q",TEXT(MATCH($C28,'2018-08'!$C$2:$C$100,0)+1,0))))</f>
        <v>49450979.719999909</v>
      </c>
      <c r="R28" s="17">
        <f ca="1">IF(OR(INDIRECT(CONCATENATE("'2018-09'!R",TEXT(MATCH($C28,'2018-09'!$C$2:$C$100,0)+1,0)))="",INDIRECT(CONCATENATE("'2018-08'!R",TEXT(MATCH($C28,'2018-08'!$C$2:$C$100,0)+1,0)))="",AND(INDIRECT(CONCATENATE("'2018-09'!R",TEXT(MATCH($C28,'2018-09'!$C$2:$C$100,0)+1,0)))="",INDIRECT(CONCATENATE("'2018-08'!R",TEXT(MATCH($C28,'2018-08'!$C$2:$C$100,0)+1,0)))="")),"Н/Д",INDIRECT(CONCATENATE("'2018-09'!R",TEXT(MATCH($C28,'2018-09'!$C$2:$C$100,0)+1,0)))-INDIRECT(CONCATENATE("'2018-08'!R",TEXT(MATCH($C28,'2018-08'!$C$2:$C$100,0)+1,0))))</f>
        <v>49107780.370000005</v>
      </c>
      <c r="S28" s="17">
        <f ca="1">IF(OR(INDIRECT(CONCATENATE("'2018-09'!S",TEXT(MATCH($C28,'2018-09'!$C$2:$C$100,0)+1,0)))="",INDIRECT(CONCATENATE("'2018-08'!S",TEXT(MATCH($C28,'2018-08'!$C$2:$C$100,0)+1,0)))="",AND(INDIRECT(CONCATENATE("'2018-09'!S",TEXT(MATCH($C28,'2018-09'!$C$2:$C$100,0)+1,0)))="",INDIRECT(CONCATENATE("'2018-08'!S",TEXT(MATCH($C28,'2018-08'!$C$2:$C$100,0)+1,0)))="")),"Н/Д",INDIRECT(CONCATENATE("'2018-09'!S",TEXT(MATCH($C28,'2018-09'!$C$2:$C$100,0)+1,0)))-INDIRECT(CONCATENATE("'2018-08'!S",TEXT(MATCH($C28,'2018-08'!$C$2:$C$100,0)+1,0))))</f>
        <v>71245.719999999972</v>
      </c>
      <c r="T28" s="17">
        <f ca="1">IF(OR(INDIRECT(CONCATENATE("'2018-09'!T",TEXT(MATCH($C28,'2018-09'!$C$2:$C$100,0)+1,0)))="",INDIRECT(CONCATENATE("'2018-08'!T",TEXT(MATCH($C28,'2018-08'!$C$2:$C$100,0)+1,0)))="",AND(INDIRECT(CONCATENATE("'2018-09'!T",TEXT(MATCH($C28,'2018-09'!$C$2:$C$100,0)+1,0)))="",INDIRECT(CONCATENATE("'2018-08'!T",TEXT(MATCH($C28,'2018-08'!$C$2:$C$100,0)+1,0)))="")),"Н/Д",INDIRECT(CONCATENATE("'2018-09'!T",TEXT(MATCH($C28,'2018-09'!$C$2:$C$100,0)+1,0)))-INDIRECT(CONCATENATE("'2018-08'!T",TEXT(MATCH($C28,'2018-08'!$C$2:$C$100,0)+1,0))))</f>
        <v>46126178.110000014</v>
      </c>
      <c r="U28" s="17">
        <f ca="1">IF(OR(INDIRECT(CONCATENATE("'2018-09'!U",TEXT(MATCH($C28,'2018-09'!$C$2:$C$100,0)+1,0)))="",INDIRECT(CONCATENATE("'2018-08'!U",TEXT(MATCH($C28,'2018-08'!$C$2:$C$100,0)+1,0)))="",AND(INDIRECT(CONCATENATE("'2018-09'!U",TEXT(MATCH($C28,'2018-09'!$C$2:$C$100,0)+1,0)))="",INDIRECT(CONCATENATE("'2018-08'!U",TEXT(MATCH($C28,'2018-08'!$C$2:$C$100,0)+1,0)))="")),"Н/Д",INDIRECT(CONCATENATE("'2018-09'!U",TEXT(MATCH($C28,'2018-09'!$C$2:$C$100,0)+1,0)))-INDIRECT(CONCATENATE("'2018-08'!U",TEXT(MATCH($C28,'2018-08'!$C$2:$C$100,0)+1,0))))</f>
        <v>308448.08000000007</v>
      </c>
      <c r="V28" s="17">
        <f ca="1">IF(OR(INDIRECT(CONCATENATE("'2018-09'!V",TEXT(MATCH($C28,'2018-09'!$C$2:$C$100,0)+1,0)))="",INDIRECT(CONCATENATE("'2018-08'!V",TEXT(MATCH($C28,'2018-08'!$C$2:$C$100,0)+1,0)))="",AND(INDIRECT(CONCATENATE("'2018-09'!V",TEXT(MATCH($C28,'2018-09'!$C$2:$C$100,0)+1,0)))="",INDIRECT(CONCATENATE("'2018-08'!V",TEXT(MATCH($C28,'2018-08'!$C$2:$C$100,0)+1,0)))="")),"Н/Д",INDIRECT(CONCATENATE("'2018-09'!V",TEXT(MATCH($C28,'2018-09'!$C$2:$C$100,0)+1,0)))-INDIRECT(CONCATENATE("'2018-08'!V",TEXT(MATCH($C28,'2018-08'!$C$2:$C$100,0)+1,0))))</f>
        <v>1779170022.6399994</v>
      </c>
      <c r="W28" s="17">
        <f ca="1">IF(OR(INDIRECT(CONCATENATE("'2018-09'!W",TEXT(MATCH($C28,'2018-09'!$C$2:$C$100,0)+1,0)))="",INDIRECT(CONCATENATE("'2018-08'!W",TEXT(MATCH($C28,'2018-08'!$C$2:$C$100,0)+1,0)))="",AND(INDIRECT(CONCATENATE("'2018-09'!W",TEXT(MATCH($C28,'2018-09'!$C$2:$C$100,0)+1,0)))="",INDIRECT(CONCATENATE("'2018-08'!W",TEXT(MATCH($C28,'2018-08'!$C$2:$C$100,0)+1,0)))="")),"Н/Д",INDIRECT(CONCATENATE("'2018-09'!W",TEXT(MATCH($C28,'2018-09'!$C$2:$C$100,0)+1,0)))-INDIRECT(CONCATENATE("'2018-08'!W",TEXT(MATCH($C28,'2018-08'!$C$2:$C$100,0)+1,0))))</f>
        <v>20227837993.809998</v>
      </c>
    </row>
    <row r="29" spans="1:23" x14ac:dyDescent="0.25">
      <c r="A29" s="2" t="s">
        <v>49</v>
      </c>
      <c r="B29" s="2" t="s">
        <v>51</v>
      </c>
      <c r="C29" s="15">
        <v>19000000</v>
      </c>
      <c r="D29" s="2" t="s">
        <v>212</v>
      </c>
      <c r="E29" s="17">
        <f ca="1">IF(OR(INDIRECT(CONCATENATE("'2018-09'!E",TEXT(MATCH($C29,'2018-09'!$C$2:$C$100,0)+1,0)))="",INDIRECT(CONCATENATE("'2018-08'!E",TEXT(MATCH($C29,'2018-08'!$C$2:$C$100,0)+1,0)))="",AND(INDIRECT(CONCATENATE("'2018-09'!E",TEXT(MATCH($C29,'2018-09'!$C$2:$C$100,0)+1,0)))="",INDIRECT(CONCATENATE("'2018-08'!E",TEXT(MATCH($C29,'2018-08'!$C$2:$C$100,0)+1,0)))="")),"Н/Д",INDIRECT(CONCATENATE("'2018-09'!E",TEXT(MATCH($C29,'2018-09'!$C$2:$C$100,0)+1,0)))-INDIRECT(CONCATENATE("'2018-08'!E",TEXT(MATCH($C29,'2018-08'!$C$2:$C$100,0)+1,0))))</f>
        <v>7185895294.1500015</v>
      </c>
      <c r="F29" s="17">
        <f ca="1">IF(OR(INDIRECT(CONCATENATE("'2018-09'!F",TEXT(MATCH($C29,'2018-09'!$C$2:$C$100,0)+1,0)))="",INDIRECT(CONCATENATE("'2018-08'!F",TEXT(MATCH($C29,'2018-08'!$C$2:$C$100,0)+1,0)))="",AND(INDIRECT(CONCATENATE("'2018-09'!F",TEXT(MATCH($C29,'2018-09'!$C$2:$C$100,0)+1,0)))="",INDIRECT(CONCATENATE("'2018-08'!F",TEXT(MATCH($C29,'2018-08'!$C$2:$C$100,0)+1,0)))="")),"Н/Д",INDIRECT(CONCATENATE("'2018-09'!F",TEXT(MATCH($C29,'2018-09'!$C$2:$C$100,0)+1,0)))-INDIRECT(CONCATENATE("'2018-08'!F",TEXT(MATCH($C29,'2018-08'!$C$2:$C$100,0)+1,0))))</f>
        <v>6453964969.4100037</v>
      </c>
      <c r="G29" s="17">
        <f ca="1">IF(OR(INDIRECT(CONCATENATE("'2018-09'!G",TEXT(MATCH($C29,'2018-09'!$C$2:$C$100,0)+1,0)))="",INDIRECT(CONCATENATE("'2018-08'!G",TEXT(MATCH($C29,'2018-08'!$C$2:$C$100,0)+1,0)))="",AND(INDIRECT(CONCATENATE("'2018-09'!G",TEXT(MATCH($C29,'2018-09'!$C$2:$C$100,0)+1,0)))="",INDIRECT(CONCATENATE("'2018-08'!G",TEXT(MATCH($C29,'2018-08'!$C$2:$C$100,0)+1,0)))="")),"Н/Д",INDIRECT(CONCATENATE("'2018-09'!G",TEXT(MATCH($C29,'2018-09'!$C$2:$C$100,0)+1,0)))-INDIRECT(CONCATENATE("'2018-08'!G",TEXT(MATCH($C29,'2018-08'!$C$2:$C$100,0)+1,0))))</f>
        <v>2229953986.9300003</v>
      </c>
      <c r="H29" s="17">
        <f ca="1">IF(OR(INDIRECT(CONCATENATE("'2018-09'!H",TEXT(MATCH($C29,'2018-09'!$C$2:$C$100,0)+1,0)))="",INDIRECT(CONCATENATE("'2018-08'!H",TEXT(MATCH($C29,'2018-08'!$C$2:$C$100,0)+1,0)))="",AND(INDIRECT(CONCATENATE("'2018-09'!H",TEXT(MATCH($C29,'2018-09'!$C$2:$C$100,0)+1,0)))="",INDIRECT(CONCATENATE("'2018-08'!H",TEXT(MATCH($C29,'2018-08'!$C$2:$C$100,0)+1,0)))="")),"Н/Д",INDIRECT(CONCATENATE("'2018-09'!H",TEXT(MATCH($C29,'2018-09'!$C$2:$C$100,0)+1,0)))-INDIRECT(CONCATENATE("'2018-08'!H",TEXT(MATCH($C29,'2018-08'!$C$2:$C$100,0)+1,0))))</f>
        <v>1652626877.0500011</v>
      </c>
      <c r="I29" s="17">
        <f ca="1">IF(OR(INDIRECT(CONCATENATE("'2018-09'!I",TEXT(MATCH($C29,'2018-09'!$C$2:$C$100,0)+1,0)))="",INDIRECT(CONCATENATE("'2018-08'!I",TEXT(MATCH($C29,'2018-08'!$C$2:$C$100,0)+1,0)))="",AND(INDIRECT(CONCATENATE("'2018-09'!I",TEXT(MATCH($C29,'2018-09'!$C$2:$C$100,0)+1,0)))="",INDIRECT(CONCATENATE("'2018-08'!I",TEXT(MATCH($C29,'2018-08'!$C$2:$C$100,0)+1,0)))="")),"Н/Д",INDIRECT(CONCATENATE("'2018-09'!I",TEXT(MATCH($C29,'2018-09'!$C$2:$C$100,0)+1,0)))-INDIRECT(CONCATENATE("'2018-08'!I",TEXT(MATCH($C29,'2018-08'!$C$2:$C$100,0)+1,0))))</f>
        <v>591994151.94999981</v>
      </c>
      <c r="J29" s="17" t="str">
        <f ca="1">IF(OR(INDIRECT(CONCATENATE("'2018-09'!J",TEXT(MATCH($C29,'2018-09'!$C$2:$C$100,0)+1,0)))="",INDIRECT(CONCATENATE("'2018-08'!J",TEXT(MATCH($C29,'2018-08'!$C$2:$C$100,0)+1,0)))="",AND(INDIRECT(CONCATENATE("'2018-09'!J",TEXT(MATCH($C29,'2018-09'!$C$2:$C$100,0)+1,0)))="",INDIRECT(CONCATENATE("'2018-08'!J",TEXT(MATCH($C29,'2018-08'!$C$2:$C$100,0)+1,0)))="")),"Н/Д",INDIRECT(CONCATENATE("'2018-09'!J",TEXT(MATCH($C29,'2018-09'!$C$2:$C$100,0)+1,0)))-INDIRECT(CONCATENATE("'2018-08'!J",TEXT(MATCH($C29,'2018-08'!$C$2:$C$100,0)+1,0))))</f>
        <v>Н/Д</v>
      </c>
      <c r="K29" s="17">
        <f ca="1">IF(OR(INDIRECT(CONCATENATE("'2018-09'!K",TEXT(MATCH($C29,'2018-09'!$C$2:$C$100,0)+1,0)))="",INDIRECT(CONCATENATE("'2018-08'!K",TEXT(MATCH($C29,'2018-08'!$C$2:$C$100,0)+1,0)))="",AND(INDIRECT(CONCATENATE("'2018-09'!K",TEXT(MATCH($C29,'2018-09'!$C$2:$C$100,0)+1,0)))="",INDIRECT(CONCATENATE("'2018-08'!K",TEXT(MATCH($C29,'2018-08'!$C$2:$C$100,0)+1,0)))="")),"Н/Д",INDIRECT(CONCATENATE("'2018-09'!K",TEXT(MATCH($C29,'2018-09'!$C$2:$C$100,0)+1,0)))-INDIRECT(CONCATENATE("'2018-08'!K",TEXT(MATCH($C29,'2018-08'!$C$2:$C$100,0)+1,0))))</f>
        <v>91174300.510000229</v>
      </c>
      <c r="L29" s="17">
        <f ca="1">IF(OR(INDIRECT(CONCATENATE("'2018-09'!L",TEXT(MATCH($C29,'2018-09'!$C$2:$C$100,0)+1,0)))="",INDIRECT(CONCATENATE("'2018-08'!L",TEXT(MATCH($C29,'2018-08'!$C$2:$C$100,0)+1,0)))="",AND(INDIRECT(CONCATENATE("'2018-09'!L",TEXT(MATCH($C29,'2018-09'!$C$2:$C$100,0)+1,0)))="",INDIRECT(CONCATENATE("'2018-08'!L",TEXT(MATCH($C29,'2018-08'!$C$2:$C$100,0)+1,0)))="")),"Н/Д",INDIRECT(CONCATENATE("'2018-09'!L",TEXT(MATCH($C29,'2018-09'!$C$2:$C$100,0)+1,0)))-INDIRECT(CONCATENATE("'2018-08'!L",TEXT(MATCH($C29,'2018-08'!$C$2:$C$100,0)+1,0))))</f>
        <v>1389761647.1700001</v>
      </c>
      <c r="M29" s="17">
        <f ca="1">IF(OR(INDIRECT(CONCATENATE("'2018-09'!M",TEXT(MATCH($C29,'2018-09'!$C$2:$C$100,0)+1,0)))="",INDIRECT(CONCATENATE("'2018-08'!M",TEXT(MATCH($C29,'2018-08'!$C$2:$C$100,0)+1,0)))="",AND(INDIRECT(CONCATENATE("'2018-09'!M",TEXT(MATCH($C29,'2018-09'!$C$2:$C$100,0)+1,0)))="",INDIRECT(CONCATENATE("'2018-08'!M",TEXT(MATCH($C29,'2018-08'!$C$2:$C$100,0)+1,0)))="")),"Н/Д",INDIRECT(CONCATENATE("'2018-09'!M",TEXT(MATCH($C29,'2018-09'!$C$2:$C$100,0)+1,0)))-INDIRECT(CONCATENATE("'2018-08'!M",TEXT(MATCH($C29,'2018-08'!$C$2:$C$100,0)+1,0))))</f>
        <v>8828126.2899999991</v>
      </c>
      <c r="N29" s="17">
        <f ca="1">IF(OR(INDIRECT(CONCATENATE("'2018-09'!N",TEXT(MATCH($C29,'2018-09'!$C$2:$C$100,0)+1,0)))="",INDIRECT(CONCATENATE("'2018-08'!N",TEXT(MATCH($C29,'2018-08'!$C$2:$C$100,0)+1,0)))="",AND(INDIRECT(CONCATENATE("'2018-09'!N",TEXT(MATCH($C29,'2018-09'!$C$2:$C$100,0)+1,0)))="",INDIRECT(CONCATENATE("'2018-08'!N",TEXT(MATCH($C29,'2018-08'!$C$2:$C$100,0)+1,0)))="")),"Н/Д",INDIRECT(CONCATENATE("'2018-09'!N",TEXT(MATCH($C29,'2018-09'!$C$2:$C$100,0)+1,0)))-INDIRECT(CONCATENATE("'2018-08'!NE",TEXT(MATCH($C29,'2018-08'!$C$2:$C$100,0)+1,0))))</f>
        <v>274966733.39999998</v>
      </c>
      <c r="O29" s="17">
        <f ca="1">IF(OR(INDIRECT(CONCATENATE("'2018-09'!O",TEXT(MATCH($C29,'2018-09'!$C$2:$C$100,0)+1,0)))="",INDIRECT(CONCATENATE("'2018-08'!O",TEXT(MATCH($C29,'2018-08'!$C$2:$C$100,0)+1,0)))="",AND(INDIRECT(CONCATENATE("'2018-09'!O",TEXT(MATCH($C29,'2018-09'!$C$2:$C$100,0)+1,0)))="",INDIRECT(CONCATENATE("'2018-08'!O",TEXT(MATCH($C29,'2018-08'!$C$2:$C$100,0)+1,0)))="")),"Н/Д",INDIRECT(CONCATENATE("'2018-09'!O",TEXT(MATCH($C29,'2018-09'!$C$2:$C$100,0)+1,0)))-INDIRECT(CONCATENATE("'2018-08'!O",TEXT(MATCH($C29,'2018-08'!$C$2:$C$100,0)+1,0))))</f>
        <v>-14441.720000000001</v>
      </c>
      <c r="P29" s="17">
        <f ca="1">IF(OR(INDIRECT(CONCATENATE("'2018-09'!P",TEXT(MATCH($C29,'2018-09'!$C$2:$C$100,0)+1,0)))="",INDIRECT(CONCATENATE("'2018-08'!P",TEXT(MATCH($C29,'2018-08'!$C$2:$C$100,0)+1,0)))="",AND(INDIRECT(CONCATENATE("'2018-09'!P",TEXT(MATCH($C29,'2018-09'!$C$2:$C$100,0)+1,0)))="",INDIRECT(CONCATENATE("'2018-08'!P",TEXT(MATCH($C29,'2018-08'!$C$2:$C$100,0)+1,0)))="")),"Н/Д",INDIRECT(CONCATENATE("'2018-09'!P",TEXT(MATCH($C29,'2018-09'!$C$2:$C$100,0)+1,0)))-INDIRECT(CONCATENATE("'2018-08'!P",TEXT(MATCH($C29,'2018-08'!$C$2:$C$100,0)+1,0))))</f>
        <v>116203849.31999999</v>
      </c>
      <c r="Q29" s="17">
        <f ca="1">IF(OR(INDIRECT(CONCATENATE("'2018-09'!Q",TEXT(MATCH($C29,'2018-09'!$C$2:$C$100,0)+1,0)))="",INDIRECT(CONCATENATE("'2018-08'!Q",TEXT(MATCH($C29,'2018-08'!$C$2:$C$100,0)+1,0)))="",AND(INDIRECT(CONCATENATE("'2018-09'!Q",TEXT(MATCH($C29,'2018-09'!$C$2:$C$100,0)+1,0)))="",INDIRECT(CONCATENATE("'2018-08'!Q",TEXT(MATCH($C29,'2018-08'!$C$2:$C$100,0)+1,0)))="")),"Н/Д",INDIRECT(CONCATENATE("'2018-09'!Q",TEXT(MATCH($C29,'2018-09'!$C$2:$C$100,0)+1,0)))-INDIRECT(CONCATENATE("'2018-08'!Q",TEXT(MATCH($C29,'2018-08'!$C$2:$C$100,0)+1,0))))</f>
        <v>90280984.899999976</v>
      </c>
      <c r="R29" s="17">
        <f ca="1">IF(OR(INDIRECT(CONCATENATE("'2018-09'!R",TEXT(MATCH($C29,'2018-09'!$C$2:$C$100,0)+1,0)))="",INDIRECT(CONCATENATE("'2018-08'!R",TEXT(MATCH($C29,'2018-08'!$C$2:$C$100,0)+1,0)))="",AND(INDIRECT(CONCATENATE("'2018-09'!R",TEXT(MATCH($C29,'2018-09'!$C$2:$C$100,0)+1,0)))="",INDIRECT(CONCATENATE("'2018-08'!R",TEXT(MATCH($C29,'2018-08'!$C$2:$C$100,0)+1,0)))="")),"Н/Д",INDIRECT(CONCATENATE("'2018-09'!R",TEXT(MATCH($C29,'2018-09'!$C$2:$C$100,0)+1,0)))-INDIRECT(CONCATENATE("'2018-08'!R",TEXT(MATCH($C29,'2018-08'!$C$2:$C$100,0)+1,0))))</f>
        <v>109689301.30000001</v>
      </c>
      <c r="S29" s="17">
        <f ca="1">IF(OR(INDIRECT(CONCATENATE("'2018-09'!S",TEXT(MATCH($C29,'2018-09'!$C$2:$C$100,0)+1,0)))="",INDIRECT(CONCATENATE("'2018-08'!S",TEXT(MATCH($C29,'2018-08'!$C$2:$C$100,0)+1,0)))="",AND(INDIRECT(CONCATENATE("'2018-09'!S",TEXT(MATCH($C29,'2018-09'!$C$2:$C$100,0)+1,0)))="",INDIRECT(CONCATENATE("'2018-08'!S",TEXT(MATCH($C29,'2018-08'!$C$2:$C$100,0)+1,0)))="")),"Н/Д",INDIRECT(CONCATENATE("'2018-09'!S",TEXT(MATCH($C29,'2018-09'!$C$2:$C$100,0)+1,0)))-INDIRECT(CONCATENATE("'2018-08'!S",TEXT(MATCH($C29,'2018-08'!$C$2:$C$100,0)+1,0))))</f>
        <v>96923.5</v>
      </c>
      <c r="T29" s="17">
        <f ca="1">IF(OR(INDIRECT(CONCATENATE("'2018-09'!T",TEXT(MATCH($C29,'2018-09'!$C$2:$C$100,0)+1,0)))="",INDIRECT(CONCATENATE("'2018-08'!T",TEXT(MATCH($C29,'2018-08'!$C$2:$C$100,0)+1,0)))="",AND(INDIRECT(CONCATENATE("'2018-09'!T",TEXT(MATCH($C29,'2018-09'!$C$2:$C$100,0)+1,0)))="",INDIRECT(CONCATENATE("'2018-08'!T",TEXT(MATCH($C29,'2018-08'!$C$2:$C$100,0)+1,0)))="")),"Н/Д",INDIRECT(CONCATENATE("'2018-09'!T",TEXT(MATCH($C29,'2018-09'!$C$2:$C$100,0)+1,0)))-INDIRECT(CONCATENATE("'2018-08'!T",TEXT(MATCH($C29,'2018-08'!$C$2:$C$100,0)+1,0))))</f>
        <v>119224981.67999995</v>
      </c>
      <c r="U29" s="17">
        <f ca="1">IF(OR(INDIRECT(CONCATENATE("'2018-09'!U",TEXT(MATCH($C29,'2018-09'!$C$2:$C$100,0)+1,0)))="",INDIRECT(CONCATENATE("'2018-08'!U",TEXT(MATCH($C29,'2018-08'!$C$2:$C$100,0)+1,0)))="",AND(INDIRECT(CONCATENATE("'2018-09'!U",TEXT(MATCH($C29,'2018-09'!$C$2:$C$100,0)+1,0)))="",INDIRECT(CONCATENATE("'2018-08'!U",TEXT(MATCH($C29,'2018-08'!$C$2:$C$100,0)+1,0)))="")),"Н/Д",INDIRECT(CONCATENATE("'2018-09'!U",TEXT(MATCH($C29,'2018-09'!$C$2:$C$100,0)+1,0)))-INDIRECT(CONCATENATE("'2018-08'!U",TEXT(MATCH($C29,'2018-08'!$C$2:$C$100,0)+1,0))))</f>
        <v>4434695.5299999975</v>
      </c>
      <c r="V29" s="17">
        <f ca="1">IF(OR(INDIRECT(CONCATENATE("'2018-09'!V",TEXT(MATCH($C29,'2018-09'!$C$2:$C$100,0)+1,0)))="",INDIRECT(CONCATENATE("'2018-08'!V",TEXT(MATCH($C29,'2018-08'!$C$2:$C$100,0)+1,0)))="",AND(INDIRECT(CONCATENATE("'2018-09'!V",TEXT(MATCH($C29,'2018-09'!$C$2:$C$100,0)+1,0)))="",INDIRECT(CONCATENATE("'2018-08'!V",TEXT(MATCH($C29,'2018-08'!$C$2:$C$100,0)+1,0)))="")),"Н/Д",INDIRECT(CONCATENATE("'2018-09'!V",TEXT(MATCH($C29,'2018-09'!$C$2:$C$100,0)+1,0)))-INDIRECT(CONCATENATE("'2018-08'!V",TEXT(MATCH($C29,'2018-08'!$C$2:$C$100,0)+1,0))))</f>
        <v>731930324.73999977</v>
      </c>
      <c r="W29" s="17">
        <f ca="1">IF(OR(INDIRECT(CONCATENATE("'2018-09'!W",TEXT(MATCH($C29,'2018-09'!$C$2:$C$100,0)+1,0)))="",INDIRECT(CONCATENATE("'2018-08'!W",TEXT(MATCH($C29,'2018-08'!$C$2:$C$100,0)+1,0)))="",AND(INDIRECT(CONCATENATE("'2018-09'!W",TEXT(MATCH($C29,'2018-09'!$C$2:$C$100,0)+1,0)))="",INDIRECT(CONCATENATE("'2018-08'!W",TEXT(MATCH($C29,'2018-08'!$C$2:$C$100,0)+1,0)))="")),"Н/Д",INDIRECT(CONCATENATE("'2018-09'!W",TEXT(MATCH($C29,'2018-09'!$C$2:$C$100,0)+1,0)))-INDIRECT(CONCATENATE("'2018-08'!W",TEXT(MATCH($C29,'2018-08'!$C$2:$C$100,0)+1,0))))</f>
        <v>20809627903.029999</v>
      </c>
    </row>
    <row r="30" spans="1:23" x14ac:dyDescent="0.25">
      <c r="A30" s="2" t="s">
        <v>49</v>
      </c>
      <c r="B30" s="2" t="s">
        <v>52</v>
      </c>
      <c r="C30" s="15">
        <v>27000000</v>
      </c>
      <c r="D30" s="2" t="s">
        <v>212</v>
      </c>
      <c r="E30" s="17">
        <f ca="1">IF(OR(INDIRECT(CONCATENATE("'2018-09'!E",TEXT(MATCH($C30,'2018-09'!$C$2:$C$100,0)+1,0)))="",INDIRECT(CONCATENATE("'2018-08'!E",TEXT(MATCH($C30,'2018-08'!$C$2:$C$100,0)+1,0)))="",AND(INDIRECT(CONCATENATE("'2018-09'!E",TEXT(MATCH($C30,'2018-09'!$C$2:$C$100,0)+1,0)))="",INDIRECT(CONCATENATE("'2018-08'!E",TEXT(MATCH($C30,'2018-08'!$C$2:$C$100,0)+1,0)))="")),"Н/Д",INDIRECT(CONCATENATE("'2018-09'!E",TEXT(MATCH($C30,'2018-09'!$C$2:$C$100,0)+1,0)))-INDIRECT(CONCATENATE("'2018-08'!E",TEXT(MATCH($C30,'2018-08'!$C$2:$C$100,0)+1,0))))</f>
        <v>9957409054.1000061</v>
      </c>
      <c r="F30" s="17">
        <f ca="1">IF(OR(INDIRECT(CONCATENATE("'2018-09'!F",TEXT(MATCH($C30,'2018-09'!$C$2:$C$100,0)+1,0)))="",INDIRECT(CONCATENATE("'2018-08'!F",TEXT(MATCH($C30,'2018-08'!$C$2:$C$100,0)+1,0)))="",AND(INDIRECT(CONCATENATE("'2018-09'!F",TEXT(MATCH($C30,'2018-09'!$C$2:$C$100,0)+1,0)))="",INDIRECT(CONCATENATE("'2018-08'!F",TEXT(MATCH($C30,'2018-08'!$C$2:$C$100,0)+1,0)))="")),"Н/Д",INDIRECT(CONCATENATE("'2018-09'!F",TEXT(MATCH($C30,'2018-09'!$C$2:$C$100,0)+1,0)))-INDIRECT(CONCATENATE("'2018-08'!F",TEXT(MATCH($C30,'2018-08'!$C$2:$C$100,0)+1,0))))</f>
        <v>3044176944.0700035</v>
      </c>
      <c r="G30" s="17">
        <f ca="1">IF(OR(INDIRECT(CONCATENATE("'2018-09'!G",TEXT(MATCH($C30,'2018-09'!$C$2:$C$100,0)+1,0)))="",INDIRECT(CONCATENATE("'2018-08'!G",TEXT(MATCH($C30,'2018-08'!$C$2:$C$100,0)+1,0)))="",AND(INDIRECT(CONCATENATE("'2018-09'!G",TEXT(MATCH($C30,'2018-09'!$C$2:$C$100,0)+1,0)))="",INDIRECT(CONCATENATE("'2018-08'!G",TEXT(MATCH($C30,'2018-08'!$C$2:$C$100,0)+1,0)))="")),"Н/Д",INDIRECT(CONCATENATE("'2018-09'!G",TEXT(MATCH($C30,'2018-09'!$C$2:$C$100,0)+1,0)))-INDIRECT(CONCATENATE("'2018-08'!G",TEXT(MATCH($C30,'2018-08'!$C$2:$C$100,0)+1,0))))</f>
        <v>488756252.5899992</v>
      </c>
      <c r="H30" s="17">
        <f ca="1">IF(OR(INDIRECT(CONCATENATE("'2018-09'!H",TEXT(MATCH($C30,'2018-09'!$C$2:$C$100,0)+1,0)))="",INDIRECT(CONCATENATE("'2018-08'!H",TEXT(MATCH($C30,'2018-08'!$C$2:$C$100,0)+1,0)))="",AND(INDIRECT(CONCATENATE("'2018-09'!H",TEXT(MATCH($C30,'2018-09'!$C$2:$C$100,0)+1,0)))="",INDIRECT(CONCATENATE("'2018-08'!H",TEXT(MATCH($C30,'2018-08'!$C$2:$C$100,0)+1,0)))="")),"Н/Д",INDIRECT(CONCATENATE("'2018-09'!H",TEXT(MATCH($C30,'2018-09'!$C$2:$C$100,0)+1,0)))-INDIRECT(CONCATENATE("'2018-08'!H",TEXT(MATCH($C30,'2018-08'!$C$2:$C$100,0)+1,0))))</f>
        <v>1478636204.5499992</v>
      </c>
      <c r="I30" s="17">
        <f ca="1">IF(OR(INDIRECT(CONCATENATE("'2018-09'!I",TEXT(MATCH($C30,'2018-09'!$C$2:$C$100,0)+1,0)))="",INDIRECT(CONCATENATE("'2018-08'!I",TEXT(MATCH($C30,'2018-08'!$C$2:$C$100,0)+1,0)))="",AND(INDIRECT(CONCATENATE("'2018-09'!I",TEXT(MATCH($C30,'2018-09'!$C$2:$C$100,0)+1,0)))="",INDIRECT(CONCATENATE("'2018-08'!I",TEXT(MATCH($C30,'2018-08'!$C$2:$C$100,0)+1,0)))="")),"Н/Д",INDIRECT(CONCATENATE("'2018-09'!I",TEXT(MATCH($C30,'2018-09'!$C$2:$C$100,0)+1,0)))-INDIRECT(CONCATENATE("'2018-08'!I",TEXT(MATCH($C30,'2018-08'!$C$2:$C$100,0)+1,0))))</f>
        <v>319535741.2099998</v>
      </c>
      <c r="J30" s="17" t="str">
        <f ca="1">IF(OR(INDIRECT(CONCATENATE("'2018-09'!J",TEXT(MATCH($C30,'2018-09'!$C$2:$C$100,0)+1,0)))="",INDIRECT(CONCATENATE("'2018-08'!J",TEXT(MATCH($C30,'2018-08'!$C$2:$C$100,0)+1,0)))="",AND(INDIRECT(CONCATENATE("'2018-09'!J",TEXT(MATCH($C30,'2018-09'!$C$2:$C$100,0)+1,0)))="",INDIRECT(CONCATENATE("'2018-08'!J",TEXT(MATCH($C30,'2018-08'!$C$2:$C$100,0)+1,0)))="")),"Н/Д",INDIRECT(CONCATENATE("'2018-09'!J",TEXT(MATCH($C30,'2018-09'!$C$2:$C$100,0)+1,0)))-INDIRECT(CONCATENATE("'2018-08'!J",TEXT(MATCH($C30,'2018-08'!$C$2:$C$100,0)+1,0))))</f>
        <v>Н/Д</v>
      </c>
      <c r="K30" s="17">
        <f ca="1">IF(OR(INDIRECT(CONCATENATE("'2018-09'!K",TEXT(MATCH($C30,'2018-09'!$C$2:$C$100,0)+1,0)))="",INDIRECT(CONCATENATE("'2018-08'!K",TEXT(MATCH($C30,'2018-08'!$C$2:$C$100,0)+1,0)))="",AND(INDIRECT(CONCATENATE("'2018-09'!K",TEXT(MATCH($C30,'2018-09'!$C$2:$C$100,0)+1,0)))="",INDIRECT(CONCATENATE("'2018-08'!K",TEXT(MATCH($C30,'2018-08'!$C$2:$C$100,0)+1,0)))="")),"Н/Д",INDIRECT(CONCATENATE("'2018-09'!K",TEXT(MATCH($C30,'2018-09'!$C$2:$C$100,0)+1,0)))-INDIRECT(CONCATENATE("'2018-08'!K",TEXT(MATCH($C30,'2018-08'!$C$2:$C$100,0)+1,0))))</f>
        <v>216912578.68000031</v>
      </c>
      <c r="L30" s="17">
        <f ca="1">IF(OR(INDIRECT(CONCATENATE("'2018-09'!L",TEXT(MATCH($C30,'2018-09'!$C$2:$C$100,0)+1,0)))="",INDIRECT(CONCATENATE("'2018-08'!L",TEXT(MATCH($C30,'2018-08'!$C$2:$C$100,0)+1,0)))="",AND(INDIRECT(CONCATENATE("'2018-09'!L",TEXT(MATCH($C30,'2018-09'!$C$2:$C$100,0)+1,0)))="",INDIRECT(CONCATENATE("'2018-08'!L",TEXT(MATCH($C30,'2018-08'!$C$2:$C$100,0)+1,0)))="")),"Н/Д",INDIRECT(CONCATENATE("'2018-09'!L",TEXT(MATCH($C30,'2018-09'!$C$2:$C$100,0)+1,0)))-INDIRECT(CONCATENATE("'2018-08'!L",TEXT(MATCH($C30,'2018-08'!$C$2:$C$100,0)+1,0))))</f>
        <v>292097825.43999958</v>
      </c>
      <c r="M30" s="17">
        <f ca="1">IF(OR(INDIRECT(CONCATENATE("'2018-09'!M",TEXT(MATCH($C30,'2018-09'!$C$2:$C$100,0)+1,0)))="",INDIRECT(CONCATENATE("'2018-08'!M",TEXT(MATCH($C30,'2018-08'!$C$2:$C$100,0)+1,0)))="",AND(INDIRECT(CONCATENATE("'2018-09'!M",TEXT(MATCH($C30,'2018-09'!$C$2:$C$100,0)+1,0)))="",INDIRECT(CONCATENATE("'2018-08'!M",TEXT(MATCH($C30,'2018-08'!$C$2:$C$100,0)+1,0)))="")),"Н/Д",INDIRECT(CONCATENATE("'2018-09'!M",TEXT(MATCH($C30,'2018-09'!$C$2:$C$100,0)+1,0)))-INDIRECT(CONCATENATE("'2018-08'!M",TEXT(MATCH($C30,'2018-08'!$C$2:$C$100,0)+1,0))))</f>
        <v>28278165.670000017</v>
      </c>
      <c r="N30" s="17">
        <f ca="1">IF(OR(INDIRECT(CONCATENATE("'2018-09'!N",TEXT(MATCH($C30,'2018-09'!$C$2:$C$100,0)+1,0)))="",INDIRECT(CONCATENATE("'2018-08'!N",TEXT(MATCH($C30,'2018-08'!$C$2:$C$100,0)+1,0)))="",AND(INDIRECT(CONCATENATE("'2018-09'!N",TEXT(MATCH($C30,'2018-09'!$C$2:$C$100,0)+1,0)))="",INDIRECT(CONCATENATE("'2018-08'!N",TEXT(MATCH($C30,'2018-08'!$C$2:$C$100,0)+1,0)))="")),"Н/Д",INDIRECT(CONCATENATE("'2018-09'!N",TEXT(MATCH($C30,'2018-09'!$C$2:$C$100,0)+1,0)))-INDIRECT(CONCATENATE("'2018-08'!NE",TEXT(MATCH($C30,'2018-08'!$C$2:$C$100,0)+1,0))))</f>
        <v>261209891.18000001</v>
      </c>
      <c r="O30" s="17">
        <f ca="1">IF(OR(INDIRECT(CONCATENATE("'2018-09'!O",TEXT(MATCH($C30,'2018-09'!$C$2:$C$100,0)+1,0)))="",INDIRECT(CONCATENATE("'2018-08'!O",TEXT(MATCH($C30,'2018-08'!$C$2:$C$100,0)+1,0)))="",AND(INDIRECT(CONCATENATE("'2018-09'!O",TEXT(MATCH($C30,'2018-09'!$C$2:$C$100,0)+1,0)))="",INDIRECT(CONCATENATE("'2018-08'!O",TEXT(MATCH($C30,'2018-08'!$C$2:$C$100,0)+1,0)))="")),"Н/Д",INDIRECT(CONCATENATE("'2018-09'!O",TEXT(MATCH($C30,'2018-09'!$C$2:$C$100,0)+1,0)))-INDIRECT(CONCATENATE("'2018-08'!O",TEXT(MATCH($C30,'2018-08'!$C$2:$C$100,0)+1,0))))</f>
        <v>2150.2000000000116</v>
      </c>
      <c r="P30" s="17">
        <f ca="1">IF(OR(INDIRECT(CONCATENATE("'2018-09'!P",TEXT(MATCH($C30,'2018-09'!$C$2:$C$100,0)+1,0)))="",INDIRECT(CONCATENATE("'2018-08'!P",TEXT(MATCH($C30,'2018-08'!$C$2:$C$100,0)+1,0)))="",AND(INDIRECT(CONCATENATE("'2018-09'!P",TEXT(MATCH($C30,'2018-09'!$C$2:$C$100,0)+1,0)))="",INDIRECT(CONCATENATE("'2018-08'!P",TEXT(MATCH($C30,'2018-08'!$C$2:$C$100,0)+1,0)))="")),"Н/Д",INDIRECT(CONCATENATE("'2018-09'!P",TEXT(MATCH($C30,'2018-09'!$C$2:$C$100,0)+1,0)))-INDIRECT(CONCATENATE("'2018-08'!P",TEXT(MATCH($C30,'2018-08'!$C$2:$C$100,0)+1,0))))</f>
        <v>50056647.100000024</v>
      </c>
      <c r="Q30" s="17">
        <f ca="1">IF(OR(INDIRECT(CONCATENATE("'2018-09'!Q",TEXT(MATCH($C30,'2018-09'!$C$2:$C$100,0)+1,0)))="",INDIRECT(CONCATENATE("'2018-08'!Q",TEXT(MATCH($C30,'2018-08'!$C$2:$C$100,0)+1,0)))="",AND(INDIRECT(CONCATENATE("'2018-09'!Q",TEXT(MATCH($C30,'2018-09'!$C$2:$C$100,0)+1,0)))="",INDIRECT(CONCATENATE("'2018-08'!Q",TEXT(MATCH($C30,'2018-08'!$C$2:$C$100,0)+1,0)))="")),"Н/Д",INDIRECT(CONCATENATE("'2018-09'!Q",TEXT(MATCH($C30,'2018-09'!$C$2:$C$100,0)+1,0)))-INDIRECT(CONCATENATE("'2018-08'!Q",TEXT(MATCH($C30,'2018-08'!$C$2:$C$100,0)+1,0))))</f>
        <v>4705438.0799999982</v>
      </c>
      <c r="R30" s="17">
        <f ca="1">IF(OR(INDIRECT(CONCATENATE("'2018-09'!R",TEXT(MATCH($C30,'2018-09'!$C$2:$C$100,0)+1,0)))="",INDIRECT(CONCATENATE("'2018-08'!R",TEXT(MATCH($C30,'2018-08'!$C$2:$C$100,0)+1,0)))="",AND(INDIRECT(CONCATENATE("'2018-09'!R",TEXT(MATCH($C30,'2018-09'!$C$2:$C$100,0)+1,0)))="",INDIRECT(CONCATENATE("'2018-08'!R",TEXT(MATCH($C30,'2018-08'!$C$2:$C$100,0)+1,0)))="")),"Н/Д",INDIRECT(CONCATENATE("'2018-09'!R",TEXT(MATCH($C30,'2018-09'!$C$2:$C$100,0)+1,0)))-INDIRECT(CONCATENATE("'2018-08'!R",TEXT(MATCH($C30,'2018-08'!$C$2:$C$100,0)+1,0))))</f>
        <v>39631387.180000007</v>
      </c>
      <c r="S30" s="17">
        <f ca="1">IF(OR(INDIRECT(CONCATENATE("'2018-09'!S",TEXT(MATCH($C30,'2018-09'!$C$2:$C$100,0)+1,0)))="",INDIRECT(CONCATENATE("'2018-08'!S",TEXT(MATCH($C30,'2018-08'!$C$2:$C$100,0)+1,0)))="",AND(INDIRECT(CONCATENATE("'2018-09'!S",TEXT(MATCH($C30,'2018-09'!$C$2:$C$100,0)+1,0)))="",INDIRECT(CONCATENATE("'2018-08'!S",TEXT(MATCH($C30,'2018-08'!$C$2:$C$100,0)+1,0)))="")),"Н/Д",INDIRECT(CONCATENATE("'2018-09'!S",TEXT(MATCH($C30,'2018-09'!$C$2:$C$100,0)+1,0)))-INDIRECT(CONCATENATE("'2018-08'!S",TEXT(MATCH($C30,'2018-08'!$C$2:$C$100,0)+1,0))))</f>
        <v>9208936.9200000018</v>
      </c>
      <c r="T30" s="17">
        <f ca="1">IF(OR(INDIRECT(CONCATENATE("'2018-09'!T",TEXT(MATCH($C30,'2018-09'!$C$2:$C$100,0)+1,0)))="",INDIRECT(CONCATENATE("'2018-08'!T",TEXT(MATCH($C30,'2018-08'!$C$2:$C$100,0)+1,0)))="",AND(INDIRECT(CONCATENATE("'2018-09'!T",TEXT(MATCH($C30,'2018-09'!$C$2:$C$100,0)+1,0)))="",INDIRECT(CONCATENATE("'2018-08'!T",TEXT(MATCH($C30,'2018-08'!$C$2:$C$100,0)+1,0)))="")),"Н/Д",INDIRECT(CONCATENATE("'2018-09'!T",TEXT(MATCH($C30,'2018-09'!$C$2:$C$100,0)+1,0)))-INDIRECT(CONCATENATE("'2018-08'!T",TEXT(MATCH($C30,'2018-08'!$C$2:$C$100,0)+1,0))))</f>
        <v>46685899.970000029</v>
      </c>
      <c r="U30" s="17">
        <f ca="1">IF(OR(INDIRECT(CONCATENATE("'2018-09'!U",TEXT(MATCH($C30,'2018-09'!$C$2:$C$100,0)+1,0)))="",INDIRECT(CONCATENATE("'2018-08'!U",TEXT(MATCH($C30,'2018-08'!$C$2:$C$100,0)+1,0)))="",AND(INDIRECT(CONCATENATE("'2018-09'!U",TEXT(MATCH($C30,'2018-09'!$C$2:$C$100,0)+1,0)))="",INDIRECT(CONCATENATE("'2018-08'!U",TEXT(MATCH($C30,'2018-08'!$C$2:$C$100,0)+1,0)))="")),"Н/Д",INDIRECT(CONCATENATE("'2018-09'!U",TEXT(MATCH($C30,'2018-09'!$C$2:$C$100,0)+1,0)))-INDIRECT(CONCATENATE("'2018-08'!U",TEXT(MATCH($C30,'2018-08'!$C$2:$C$100,0)+1,0))))</f>
        <v>15282981.599999994</v>
      </c>
      <c r="V30" s="17">
        <f ca="1">IF(OR(INDIRECT(CONCATENATE("'2018-09'!V",TEXT(MATCH($C30,'2018-09'!$C$2:$C$100,0)+1,0)))="",INDIRECT(CONCATENATE("'2018-08'!V",TEXT(MATCH($C30,'2018-08'!$C$2:$C$100,0)+1,0)))="",AND(INDIRECT(CONCATENATE("'2018-09'!V",TEXT(MATCH($C30,'2018-09'!$C$2:$C$100,0)+1,0)))="",INDIRECT(CONCATENATE("'2018-08'!V",TEXT(MATCH($C30,'2018-08'!$C$2:$C$100,0)+1,0)))="")),"Н/Д",INDIRECT(CONCATENATE("'2018-09'!V",TEXT(MATCH($C30,'2018-09'!$C$2:$C$100,0)+1,0)))-INDIRECT(CONCATENATE("'2018-08'!V",TEXT(MATCH($C30,'2018-08'!$C$2:$C$100,0)+1,0))))</f>
        <v>6913232110.0299988</v>
      </c>
      <c r="W30" s="17">
        <f ca="1">IF(OR(INDIRECT(CONCATENATE("'2018-09'!W",TEXT(MATCH($C30,'2018-09'!$C$2:$C$100,0)+1,0)))="",INDIRECT(CONCATENATE("'2018-08'!W",TEXT(MATCH($C30,'2018-08'!$C$2:$C$100,0)+1,0)))="",AND(INDIRECT(CONCATENATE("'2018-09'!W",TEXT(MATCH($C30,'2018-09'!$C$2:$C$100,0)+1,0)))="",INDIRECT(CONCATENATE("'2018-08'!W",TEXT(MATCH($C30,'2018-08'!$C$2:$C$100,0)+1,0)))="")),"Н/Д",INDIRECT(CONCATENATE("'2018-09'!W",TEXT(MATCH($C30,'2018-09'!$C$2:$C$100,0)+1,0)))-INDIRECT(CONCATENATE("'2018-08'!W",TEXT(MATCH($C30,'2018-08'!$C$2:$C$100,0)+1,0))))</f>
        <v>22938886974.959991</v>
      </c>
    </row>
    <row r="31" spans="1:23" x14ac:dyDescent="0.25">
      <c r="A31" s="2" t="s">
        <v>49</v>
      </c>
      <c r="B31" s="2" t="s">
        <v>53</v>
      </c>
      <c r="C31" s="15">
        <v>41000000</v>
      </c>
      <c r="D31" s="2" t="s">
        <v>212</v>
      </c>
      <c r="E31" s="17">
        <f ca="1">IF(OR(INDIRECT(CONCATENATE("'2018-09'!E",TEXT(MATCH($C31,'2018-09'!$C$2:$C$100,0)+1,0)))="",INDIRECT(CONCATENATE("'2018-08'!E",TEXT(MATCH($C31,'2018-08'!$C$2:$C$100,0)+1,0)))="",AND(INDIRECT(CONCATENATE("'2018-09'!E",TEXT(MATCH($C31,'2018-09'!$C$2:$C$100,0)+1,0)))="",INDIRECT(CONCATENATE("'2018-08'!E",TEXT(MATCH($C31,'2018-08'!$C$2:$C$100,0)+1,0)))="")),"Н/Д",INDIRECT(CONCATENATE("'2018-09'!E",TEXT(MATCH($C31,'2018-09'!$C$2:$C$100,0)+1,0)))-INDIRECT(CONCATENATE("'2018-08'!E",TEXT(MATCH($C31,'2018-08'!$C$2:$C$100,0)+1,0))))</f>
        <v>11591282466.119995</v>
      </c>
      <c r="F31" s="17">
        <f ca="1">IF(OR(INDIRECT(CONCATENATE("'2018-09'!F",TEXT(MATCH($C31,'2018-09'!$C$2:$C$100,0)+1,0)))="",INDIRECT(CONCATENATE("'2018-08'!F",TEXT(MATCH($C31,'2018-08'!$C$2:$C$100,0)+1,0)))="",AND(INDIRECT(CONCATENATE("'2018-09'!F",TEXT(MATCH($C31,'2018-09'!$C$2:$C$100,0)+1,0)))="",INDIRECT(CONCATENATE("'2018-08'!F",TEXT(MATCH($C31,'2018-08'!$C$2:$C$100,0)+1,0)))="")),"Н/Д",INDIRECT(CONCATENATE("'2018-09'!F",TEXT(MATCH($C31,'2018-09'!$C$2:$C$100,0)+1,0)))-INDIRECT(CONCATENATE("'2018-08'!F",TEXT(MATCH($C31,'2018-08'!$C$2:$C$100,0)+1,0))))</f>
        <v>11052609699.240005</v>
      </c>
      <c r="G31" s="17">
        <f ca="1">IF(OR(INDIRECT(CONCATENATE("'2018-09'!G",TEXT(MATCH($C31,'2018-09'!$C$2:$C$100,0)+1,0)))="",INDIRECT(CONCATENATE("'2018-08'!G",TEXT(MATCH($C31,'2018-08'!$C$2:$C$100,0)+1,0)))="",AND(INDIRECT(CONCATENATE("'2018-09'!G",TEXT(MATCH($C31,'2018-09'!$C$2:$C$100,0)+1,0)))="",INDIRECT(CONCATENATE("'2018-08'!G",TEXT(MATCH($C31,'2018-08'!$C$2:$C$100,0)+1,0)))="")),"Н/Д",INDIRECT(CONCATENATE("'2018-09'!G",TEXT(MATCH($C31,'2018-09'!$C$2:$C$100,0)+1,0)))-INDIRECT(CONCATENATE("'2018-08'!G",TEXT(MATCH($C31,'2018-08'!$C$2:$C$100,0)+1,0))))</f>
        <v>4395414183.9499969</v>
      </c>
      <c r="H31" s="17">
        <f ca="1">IF(OR(INDIRECT(CONCATENATE("'2018-09'!H",TEXT(MATCH($C31,'2018-09'!$C$2:$C$100,0)+1,0)))="",INDIRECT(CONCATENATE("'2018-08'!H",TEXT(MATCH($C31,'2018-08'!$C$2:$C$100,0)+1,0)))="",AND(INDIRECT(CONCATENATE("'2018-09'!H",TEXT(MATCH($C31,'2018-09'!$C$2:$C$100,0)+1,0)))="",INDIRECT(CONCATENATE("'2018-08'!H",TEXT(MATCH($C31,'2018-08'!$C$2:$C$100,0)+1,0)))="")),"Н/Д",INDIRECT(CONCATENATE("'2018-09'!H",TEXT(MATCH($C31,'2018-09'!$C$2:$C$100,0)+1,0)))-INDIRECT(CONCATENATE("'2018-08'!H",TEXT(MATCH($C31,'2018-08'!$C$2:$C$100,0)+1,0))))</f>
        <v>3355763140.6500015</v>
      </c>
      <c r="I31" s="17">
        <f ca="1">IF(OR(INDIRECT(CONCATENATE("'2018-09'!I",TEXT(MATCH($C31,'2018-09'!$C$2:$C$100,0)+1,0)))="",INDIRECT(CONCATENATE("'2018-08'!I",TEXT(MATCH($C31,'2018-08'!$C$2:$C$100,0)+1,0)))="",AND(INDIRECT(CONCATENATE("'2018-09'!I",TEXT(MATCH($C31,'2018-09'!$C$2:$C$100,0)+1,0)))="",INDIRECT(CONCATENATE("'2018-08'!I",TEXT(MATCH($C31,'2018-08'!$C$2:$C$100,0)+1,0)))="")),"Н/Д",INDIRECT(CONCATENATE("'2018-09'!I",TEXT(MATCH($C31,'2018-09'!$C$2:$C$100,0)+1,0)))-INDIRECT(CONCATENATE("'2018-08'!I",TEXT(MATCH($C31,'2018-08'!$C$2:$C$100,0)+1,0))))</f>
        <v>684399248.64000034</v>
      </c>
      <c r="J31" s="17" t="str">
        <f ca="1">IF(OR(INDIRECT(CONCATENATE("'2018-09'!J",TEXT(MATCH($C31,'2018-09'!$C$2:$C$100,0)+1,0)))="",INDIRECT(CONCATENATE("'2018-08'!J",TEXT(MATCH($C31,'2018-08'!$C$2:$C$100,0)+1,0)))="",AND(INDIRECT(CONCATENATE("'2018-09'!J",TEXT(MATCH($C31,'2018-09'!$C$2:$C$100,0)+1,0)))="",INDIRECT(CONCATENATE("'2018-08'!J",TEXT(MATCH($C31,'2018-08'!$C$2:$C$100,0)+1,0)))="")),"Н/Д",INDIRECT(CONCATENATE("'2018-09'!J",TEXT(MATCH($C31,'2018-09'!$C$2:$C$100,0)+1,0)))-INDIRECT(CONCATENATE("'2018-08'!J",TEXT(MATCH($C31,'2018-08'!$C$2:$C$100,0)+1,0))))</f>
        <v>Н/Д</v>
      </c>
      <c r="K31" s="17">
        <f ca="1">IF(OR(INDIRECT(CONCATENATE("'2018-09'!K",TEXT(MATCH($C31,'2018-09'!$C$2:$C$100,0)+1,0)))="",INDIRECT(CONCATENATE("'2018-08'!K",TEXT(MATCH($C31,'2018-08'!$C$2:$C$100,0)+1,0)))="",AND(INDIRECT(CONCATENATE("'2018-09'!K",TEXT(MATCH($C31,'2018-09'!$C$2:$C$100,0)+1,0)))="",INDIRECT(CONCATENATE("'2018-08'!K",TEXT(MATCH($C31,'2018-08'!$C$2:$C$100,0)+1,0)))="")),"Н/Д",INDIRECT(CONCATENATE("'2018-09'!K",TEXT(MATCH($C31,'2018-09'!$C$2:$C$100,0)+1,0)))-INDIRECT(CONCATENATE("'2018-08'!K",TEXT(MATCH($C31,'2018-08'!$C$2:$C$100,0)+1,0))))</f>
        <v>106103366.4000001</v>
      </c>
      <c r="L31" s="17">
        <f ca="1">IF(OR(INDIRECT(CONCATENATE("'2018-09'!L",TEXT(MATCH($C31,'2018-09'!$C$2:$C$100,0)+1,0)))="",INDIRECT(CONCATENATE("'2018-08'!L",TEXT(MATCH($C31,'2018-08'!$C$2:$C$100,0)+1,0)))="",AND(INDIRECT(CONCATENATE("'2018-09'!L",TEXT(MATCH($C31,'2018-09'!$C$2:$C$100,0)+1,0)))="",INDIRECT(CONCATENATE("'2018-08'!L",TEXT(MATCH($C31,'2018-08'!$C$2:$C$100,0)+1,0)))="")),"Н/Д",INDIRECT(CONCATENATE("'2018-09'!L",TEXT(MATCH($C31,'2018-09'!$C$2:$C$100,0)+1,0)))-INDIRECT(CONCATENATE("'2018-08'!L",TEXT(MATCH($C31,'2018-08'!$C$2:$C$100,0)+1,0))))</f>
        <v>1763471515.2999992</v>
      </c>
      <c r="M31" s="17">
        <f ca="1">IF(OR(INDIRECT(CONCATENATE("'2018-09'!M",TEXT(MATCH($C31,'2018-09'!$C$2:$C$100,0)+1,0)))="",INDIRECT(CONCATENATE("'2018-08'!M",TEXT(MATCH($C31,'2018-08'!$C$2:$C$100,0)+1,0)))="",AND(INDIRECT(CONCATENATE("'2018-09'!M",TEXT(MATCH($C31,'2018-09'!$C$2:$C$100,0)+1,0)))="",INDIRECT(CONCATENATE("'2018-08'!M",TEXT(MATCH($C31,'2018-08'!$C$2:$C$100,0)+1,0)))="")),"Н/Д",INDIRECT(CONCATENATE("'2018-09'!M",TEXT(MATCH($C31,'2018-09'!$C$2:$C$100,0)+1,0)))-INDIRECT(CONCATENATE("'2018-08'!M",TEXT(MATCH($C31,'2018-08'!$C$2:$C$100,0)+1,0))))</f>
        <v>46218714.439999998</v>
      </c>
      <c r="N31" s="17">
        <f ca="1">IF(OR(INDIRECT(CONCATENATE("'2018-09'!N",TEXT(MATCH($C31,'2018-09'!$C$2:$C$100,0)+1,0)))="",INDIRECT(CONCATENATE("'2018-08'!N",TEXT(MATCH($C31,'2018-08'!$C$2:$C$100,0)+1,0)))="",AND(INDIRECT(CONCATENATE("'2018-09'!N",TEXT(MATCH($C31,'2018-09'!$C$2:$C$100,0)+1,0)))="",INDIRECT(CONCATENATE("'2018-08'!N",TEXT(MATCH($C31,'2018-08'!$C$2:$C$100,0)+1,0)))="")),"Н/Д",INDIRECT(CONCATENATE("'2018-09'!N",TEXT(MATCH($C31,'2018-09'!$C$2:$C$100,0)+1,0)))-INDIRECT(CONCATENATE("'2018-08'!NE",TEXT(MATCH($C31,'2018-08'!$C$2:$C$100,0)+1,0))))</f>
        <v>490408550.50999999</v>
      </c>
      <c r="O31" s="17">
        <f ca="1">IF(OR(INDIRECT(CONCATENATE("'2018-09'!O",TEXT(MATCH($C31,'2018-09'!$C$2:$C$100,0)+1,0)))="",INDIRECT(CONCATENATE("'2018-08'!O",TEXT(MATCH($C31,'2018-08'!$C$2:$C$100,0)+1,0)))="",AND(INDIRECT(CONCATENATE("'2018-09'!O",TEXT(MATCH($C31,'2018-09'!$C$2:$C$100,0)+1,0)))="",INDIRECT(CONCATENATE("'2018-08'!O",TEXT(MATCH($C31,'2018-08'!$C$2:$C$100,0)+1,0)))="")),"Н/Д",INDIRECT(CONCATENATE("'2018-09'!O",TEXT(MATCH($C31,'2018-09'!$C$2:$C$100,0)+1,0)))-INDIRECT(CONCATENATE("'2018-08'!O",TEXT(MATCH($C31,'2018-08'!$C$2:$C$100,0)+1,0))))</f>
        <v>-1186.7200000000012</v>
      </c>
      <c r="P31" s="17">
        <f ca="1">IF(OR(INDIRECT(CONCATENATE("'2018-09'!P",TEXT(MATCH($C31,'2018-09'!$C$2:$C$100,0)+1,0)))="",INDIRECT(CONCATENATE("'2018-08'!P",TEXT(MATCH($C31,'2018-08'!$C$2:$C$100,0)+1,0)))="",AND(INDIRECT(CONCATENATE("'2018-09'!P",TEXT(MATCH($C31,'2018-09'!$C$2:$C$100,0)+1,0)))="",INDIRECT(CONCATENATE("'2018-08'!P",TEXT(MATCH($C31,'2018-08'!$C$2:$C$100,0)+1,0)))="")),"Н/Д",INDIRECT(CONCATENATE("'2018-09'!P",TEXT(MATCH($C31,'2018-09'!$C$2:$C$100,0)+1,0)))-INDIRECT(CONCATENATE("'2018-08'!P",TEXT(MATCH($C31,'2018-08'!$C$2:$C$100,0)+1,0))))</f>
        <v>272774248.51000023</v>
      </c>
      <c r="Q31" s="17">
        <f ca="1">IF(OR(INDIRECT(CONCATENATE("'2018-09'!Q",TEXT(MATCH($C31,'2018-09'!$C$2:$C$100,0)+1,0)))="",INDIRECT(CONCATENATE("'2018-08'!Q",TEXT(MATCH($C31,'2018-08'!$C$2:$C$100,0)+1,0)))="",AND(INDIRECT(CONCATENATE("'2018-09'!Q",TEXT(MATCH($C31,'2018-09'!$C$2:$C$100,0)+1,0)))="",INDIRECT(CONCATENATE("'2018-08'!Q",TEXT(MATCH($C31,'2018-08'!$C$2:$C$100,0)+1,0)))="")),"Н/Д",INDIRECT(CONCATENATE("'2018-09'!Q",TEXT(MATCH($C31,'2018-09'!$C$2:$C$100,0)+1,0)))-INDIRECT(CONCATENATE("'2018-08'!Q",TEXT(MATCH($C31,'2018-08'!$C$2:$C$100,0)+1,0))))</f>
        <v>15292486.49000001</v>
      </c>
      <c r="R31" s="17">
        <f ca="1">IF(OR(INDIRECT(CONCATENATE("'2018-09'!R",TEXT(MATCH($C31,'2018-09'!$C$2:$C$100,0)+1,0)))="",INDIRECT(CONCATENATE("'2018-08'!R",TEXT(MATCH($C31,'2018-08'!$C$2:$C$100,0)+1,0)))="",AND(INDIRECT(CONCATENATE("'2018-09'!R",TEXT(MATCH($C31,'2018-09'!$C$2:$C$100,0)+1,0)))="",INDIRECT(CONCATENATE("'2018-08'!R",TEXT(MATCH($C31,'2018-08'!$C$2:$C$100,0)+1,0)))="")),"Н/Д",INDIRECT(CONCATENATE("'2018-09'!R",TEXT(MATCH($C31,'2018-09'!$C$2:$C$100,0)+1,0)))-INDIRECT(CONCATENATE("'2018-08'!R",TEXT(MATCH($C31,'2018-08'!$C$2:$C$100,0)+1,0))))</f>
        <v>125860872.94999993</v>
      </c>
      <c r="S31" s="17">
        <f ca="1">IF(OR(INDIRECT(CONCATENATE("'2018-09'!S",TEXT(MATCH($C31,'2018-09'!$C$2:$C$100,0)+1,0)))="",INDIRECT(CONCATENATE("'2018-08'!S",TEXT(MATCH($C31,'2018-08'!$C$2:$C$100,0)+1,0)))="",AND(INDIRECT(CONCATENATE("'2018-09'!S",TEXT(MATCH($C31,'2018-09'!$C$2:$C$100,0)+1,0)))="",INDIRECT(CONCATENATE("'2018-08'!S",TEXT(MATCH($C31,'2018-08'!$C$2:$C$100,0)+1,0)))="")),"Н/Д",INDIRECT(CONCATENATE("'2018-09'!S",TEXT(MATCH($C31,'2018-09'!$C$2:$C$100,0)+1,0)))-INDIRECT(CONCATENATE("'2018-08'!S",TEXT(MATCH($C31,'2018-08'!$C$2:$C$100,0)+1,0))))</f>
        <v>698120</v>
      </c>
      <c r="T31" s="17">
        <f ca="1">IF(OR(INDIRECT(CONCATENATE("'2018-09'!T",TEXT(MATCH($C31,'2018-09'!$C$2:$C$100,0)+1,0)))="",INDIRECT(CONCATENATE("'2018-08'!T",TEXT(MATCH($C31,'2018-08'!$C$2:$C$100,0)+1,0)))="",AND(INDIRECT(CONCATENATE("'2018-09'!T",TEXT(MATCH($C31,'2018-09'!$C$2:$C$100,0)+1,0)))="",INDIRECT(CONCATENATE("'2018-08'!T",TEXT(MATCH($C31,'2018-08'!$C$2:$C$100,0)+1,0)))="")),"Н/Д",INDIRECT(CONCATENATE("'2018-09'!T",TEXT(MATCH($C31,'2018-09'!$C$2:$C$100,0)+1,0)))-INDIRECT(CONCATENATE("'2018-08'!T",TEXT(MATCH($C31,'2018-08'!$C$2:$C$100,0)+1,0))))</f>
        <v>81789847.469999969</v>
      </c>
      <c r="U31" s="17">
        <f ca="1">IF(OR(INDIRECT(CONCATENATE("'2018-09'!U",TEXT(MATCH($C31,'2018-09'!$C$2:$C$100,0)+1,0)))="",INDIRECT(CONCATENATE("'2018-08'!U",TEXT(MATCH($C31,'2018-08'!$C$2:$C$100,0)+1,0)))="",AND(INDIRECT(CONCATENATE("'2018-09'!U",TEXT(MATCH($C31,'2018-09'!$C$2:$C$100,0)+1,0)))="",INDIRECT(CONCATENATE("'2018-08'!U",TEXT(MATCH($C31,'2018-08'!$C$2:$C$100,0)+1,0)))="")),"Н/Д",INDIRECT(CONCATENATE("'2018-09'!U",TEXT(MATCH($C31,'2018-09'!$C$2:$C$100,0)+1,0)))-INDIRECT(CONCATENATE("'2018-08'!U",TEXT(MATCH($C31,'2018-08'!$C$2:$C$100,0)+1,0))))</f>
        <v>93925504.980000019</v>
      </c>
      <c r="V31" s="17">
        <f ca="1">IF(OR(INDIRECT(CONCATENATE("'2018-09'!V",TEXT(MATCH($C31,'2018-09'!$C$2:$C$100,0)+1,0)))="",INDIRECT(CONCATENATE("'2018-08'!V",TEXT(MATCH($C31,'2018-08'!$C$2:$C$100,0)+1,0)))="",AND(INDIRECT(CONCATENATE("'2018-09'!V",TEXT(MATCH($C31,'2018-09'!$C$2:$C$100,0)+1,0)))="",INDIRECT(CONCATENATE("'2018-08'!V",TEXT(MATCH($C31,'2018-08'!$C$2:$C$100,0)+1,0)))="")),"Н/Д",INDIRECT(CONCATENATE("'2018-09'!V",TEXT(MATCH($C31,'2018-09'!$C$2:$C$100,0)+1,0)))-INDIRECT(CONCATENATE("'2018-08'!V",TEXT(MATCH($C31,'2018-08'!$C$2:$C$100,0)+1,0))))</f>
        <v>538672766.88000011</v>
      </c>
      <c r="W31" s="17">
        <f ca="1">IF(OR(INDIRECT(CONCATENATE("'2018-09'!W",TEXT(MATCH($C31,'2018-09'!$C$2:$C$100,0)+1,0)))="",INDIRECT(CONCATENATE("'2018-08'!W",TEXT(MATCH($C31,'2018-08'!$C$2:$C$100,0)+1,0)))="",AND(INDIRECT(CONCATENATE("'2018-09'!W",TEXT(MATCH($C31,'2018-09'!$C$2:$C$100,0)+1,0)))="",INDIRECT(CONCATENATE("'2018-08'!W",TEXT(MATCH($C31,'2018-08'!$C$2:$C$100,0)+1,0)))="")),"Н/Д",INDIRECT(CONCATENATE("'2018-09'!W",TEXT(MATCH($C31,'2018-09'!$C$2:$C$100,0)+1,0)))-INDIRECT(CONCATENATE("'2018-08'!W",TEXT(MATCH($C31,'2018-08'!$C$2:$C$100,0)+1,0))))</f>
        <v>34190122057.660034</v>
      </c>
    </row>
    <row r="32" spans="1:23" x14ac:dyDescent="0.25">
      <c r="A32" s="2" t="s">
        <v>49</v>
      </c>
      <c r="B32" s="2" t="s">
        <v>54</v>
      </c>
      <c r="C32" s="15">
        <v>47000000</v>
      </c>
      <c r="D32" s="2" t="s">
        <v>212</v>
      </c>
      <c r="E32" s="17">
        <f ca="1">IF(OR(INDIRECT(CONCATENATE("'2018-09'!E",TEXT(MATCH($C32,'2018-09'!$C$2:$C$100,0)+1,0)))="",INDIRECT(CONCATENATE("'2018-08'!E",TEXT(MATCH($C32,'2018-08'!$C$2:$C$100,0)+1,0)))="",AND(INDIRECT(CONCATENATE("'2018-09'!E",TEXT(MATCH($C32,'2018-09'!$C$2:$C$100,0)+1,0)))="",INDIRECT(CONCATENATE("'2018-08'!E",TEXT(MATCH($C32,'2018-08'!$C$2:$C$100,0)+1,0)))="")),"Н/Д",INDIRECT(CONCATENATE("'2018-09'!E",TEXT(MATCH($C32,'2018-09'!$C$2:$C$100,0)+1,0)))-INDIRECT(CONCATENATE("'2018-08'!E",TEXT(MATCH($C32,'2018-08'!$C$2:$C$100,0)+1,0))))</f>
        <v>5569362395.9599991</v>
      </c>
      <c r="F32" s="17">
        <f ca="1">IF(OR(INDIRECT(CONCATENATE("'2018-09'!F",TEXT(MATCH($C32,'2018-09'!$C$2:$C$100,0)+1,0)))="",INDIRECT(CONCATENATE("'2018-08'!F",TEXT(MATCH($C32,'2018-08'!$C$2:$C$100,0)+1,0)))="",AND(INDIRECT(CONCATENATE("'2018-09'!F",TEXT(MATCH($C32,'2018-09'!$C$2:$C$100,0)+1,0)))="",INDIRECT(CONCATENATE("'2018-08'!F",TEXT(MATCH($C32,'2018-08'!$C$2:$C$100,0)+1,0)))="")),"Н/Д",INDIRECT(CONCATENATE("'2018-09'!F",TEXT(MATCH($C32,'2018-09'!$C$2:$C$100,0)+1,0)))-INDIRECT(CONCATENATE("'2018-08'!F",TEXT(MATCH($C32,'2018-08'!$C$2:$C$100,0)+1,0))))</f>
        <v>5097005626.7300034</v>
      </c>
      <c r="G32" s="17">
        <f ca="1">IF(OR(INDIRECT(CONCATENATE("'2018-09'!G",TEXT(MATCH($C32,'2018-09'!$C$2:$C$100,0)+1,0)))="",INDIRECT(CONCATENATE("'2018-08'!G",TEXT(MATCH($C32,'2018-08'!$C$2:$C$100,0)+1,0)))="",AND(INDIRECT(CONCATENATE("'2018-09'!G",TEXT(MATCH($C32,'2018-09'!$C$2:$C$100,0)+1,0)))="",INDIRECT(CONCATENATE("'2018-08'!G",TEXT(MATCH($C32,'2018-08'!$C$2:$C$100,0)+1,0)))="")),"Н/Д",INDIRECT(CONCATENATE("'2018-09'!G",TEXT(MATCH($C32,'2018-09'!$C$2:$C$100,0)+1,0)))-INDIRECT(CONCATENATE("'2018-08'!G",TEXT(MATCH($C32,'2018-08'!$C$2:$C$100,0)+1,0))))</f>
        <v>1531503354.25</v>
      </c>
      <c r="H32" s="17">
        <f ca="1">IF(OR(INDIRECT(CONCATENATE("'2018-09'!H",TEXT(MATCH($C32,'2018-09'!$C$2:$C$100,0)+1,0)))="",INDIRECT(CONCATENATE("'2018-08'!H",TEXT(MATCH($C32,'2018-08'!$C$2:$C$100,0)+1,0)))="",AND(INDIRECT(CONCATENATE("'2018-09'!H",TEXT(MATCH($C32,'2018-09'!$C$2:$C$100,0)+1,0)))="",INDIRECT(CONCATENATE("'2018-08'!H",TEXT(MATCH($C32,'2018-08'!$C$2:$C$100,0)+1,0)))="")),"Н/Д",INDIRECT(CONCATENATE("'2018-09'!H",TEXT(MATCH($C32,'2018-09'!$C$2:$C$100,0)+1,0)))-INDIRECT(CONCATENATE("'2018-08'!H",TEXT(MATCH($C32,'2018-08'!$C$2:$C$100,0)+1,0))))</f>
        <v>2416222508.6400032</v>
      </c>
      <c r="I32" s="17">
        <f ca="1">IF(OR(INDIRECT(CONCATENATE("'2018-09'!I",TEXT(MATCH($C32,'2018-09'!$C$2:$C$100,0)+1,0)))="",INDIRECT(CONCATENATE("'2018-08'!I",TEXT(MATCH($C32,'2018-08'!$C$2:$C$100,0)+1,0)))="",AND(INDIRECT(CONCATENATE("'2018-09'!I",TEXT(MATCH($C32,'2018-09'!$C$2:$C$100,0)+1,0)))="",INDIRECT(CONCATENATE("'2018-08'!I",TEXT(MATCH($C32,'2018-08'!$C$2:$C$100,0)+1,0)))="")),"Н/Д",INDIRECT(CONCATENATE("'2018-09'!I",TEXT(MATCH($C32,'2018-09'!$C$2:$C$100,0)+1,0)))-INDIRECT(CONCATENATE("'2018-08'!I",TEXT(MATCH($C32,'2018-08'!$C$2:$C$100,0)+1,0))))</f>
        <v>158013362.56000006</v>
      </c>
      <c r="J32" s="17" t="str">
        <f ca="1">IF(OR(INDIRECT(CONCATENATE("'2018-09'!J",TEXT(MATCH($C32,'2018-09'!$C$2:$C$100,0)+1,0)))="",INDIRECT(CONCATENATE("'2018-08'!J",TEXT(MATCH($C32,'2018-08'!$C$2:$C$100,0)+1,0)))="",AND(INDIRECT(CONCATENATE("'2018-09'!J",TEXT(MATCH($C32,'2018-09'!$C$2:$C$100,0)+1,0)))="",INDIRECT(CONCATENATE("'2018-08'!J",TEXT(MATCH($C32,'2018-08'!$C$2:$C$100,0)+1,0)))="")),"Н/Д",INDIRECT(CONCATENATE("'2018-09'!J",TEXT(MATCH($C32,'2018-09'!$C$2:$C$100,0)+1,0)))-INDIRECT(CONCATENATE("'2018-08'!J",TEXT(MATCH($C32,'2018-08'!$C$2:$C$100,0)+1,0))))</f>
        <v>Н/Д</v>
      </c>
      <c r="K32" s="17">
        <f ca="1">IF(OR(INDIRECT(CONCATENATE("'2018-09'!K",TEXT(MATCH($C32,'2018-09'!$C$2:$C$100,0)+1,0)))="",INDIRECT(CONCATENATE("'2018-08'!K",TEXT(MATCH($C32,'2018-08'!$C$2:$C$100,0)+1,0)))="",AND(INDIRECT(CONCATENATE("'2018-09'!K",TEXT(MATCH($C32,'2018-09'!$C$2:$C$100,0)+1,0)))="",INDIRECT(CONCATENATE("'2018-08'!K",TEXT(MATCH($C32,'2018-08'!$C$2:$C$100,0)+1,0)))="")),"Н/Д",INDIRECT(CONCATENATE("'2018-09'!K",TEXT(MATCH($C32,'2018-09'!$C$2:$C$100,0)+1,0)))-INDIRECT(CONCATENATE("'2018-08'!K",TEXT(MATCH($C32,'2018-08'!$C$2:$C$100,0)+1,0))))</f>
        <v>67047176.139999866</v>
      </c>
      <c r="L32" s="17">
        <f ca="1">IF(OR(INDIRECT(CONCATENATE("'2018-09'!L",TEXT(MATCH($C32,'2018-09'!$C$2:$C$100,0)+1,0)))="",INDIRECT(CONCATENATE("'2018-08'!L",TEXT(MATCH($C32,'2018-08'!$C$2:$C$100,0)+1,0)))="",AND(INDIRECT(CONCATENATE("'2018-09'!L",TEXT(MATCH($C32,'2018-09'!$C$2:$C$100,0)+1,0)))="",INDIRECT(CONCATENATE("'2018-08'!L",TEXT(MATCH($C32,'2018-08'!$C$2:$C$100,0)+1,0)))="")),"Н/Д",INDIRECT(CONCATENATE("'2018-09'!L",TEXT(MATCH($C32,'2018-09'!$C$2:$C$100,0)+1,0)))-INDIRECT(CONCATENATE("'2018-08'!L",TEXT(MATCH($C32,'2018-08'!$C$2:$C$100,0)+1,0))))</f>
        <v>528061979.63000011</v>
      </c>
      <c r="M32" s="17">
        <f ca="1">IF(OR(INDIRECT(CONCATENATE("'2018-09'!M",TEXT(MATCH($C32,'2018-09'!$C$2:$C$100,0)+1,0)))="",INDIRECT(CONCATENATE("'2018-08'!M",TEXT(MATCH($C32,'2018-08'!$C$2:$C$100,0)+1,0)))="",AND(INDIRECT(CONCATENATE("'2018-09'!M",TEXT(MATCH($C32,'2018-09'!$C$2:$C$100,0)+1,0)))="",INDIRECT(CONCATENATE("'2018-08'!M",TEXT(MATCH($C32,'2018-08'!$C$2:$C$100,0)+1,0)))="")),"Н/Д",INDIRECT(CONCATENATE("'2018-09'!M",TEXT(MATCH($C32,'2018-09'!$C$2:$C$100,0)+1,0)))-INDIRECT(CONCATENATE("'2018-08'!M",TEXT(MATCH($C32,'2018-08'!$C$2:$C$100,0)+1,0))))</f>
        <v>181894698.84000003</v>
      </c>
      <c r="N32" s="17">
        <f ca="1">IF(OR(INDIRECT(CONCATENATE("'2018-09'!N",TEXT(MATCH($C32,'2018-09'!$C$2:$C$100,0)+1,0)))="",INDIRECT(CONCATENATE("'2018-08'!N",TEXT(MATCH($C32,'2018-08'!$C$2:$C$100,0)+1,0)))="",AND(INDIRECT(CONCATENATE("'2018-09'!N",TEXT(MATCH($C32,'2018-09'!$C$2:$C$100,0)+1,0)))="",INDIRECT(CONCATENATE("'2018-08'!N",TEXT(MATCH($C32,'2018-08'!$C$2:$C$100,0)+1,0)))="")),"Н/Д",INDIRECT(CONCATENATE("'2018-09'!N",TEXT(MATCH($C32,'2018-09'!$C$2:$C$100,0)+1,0)))-INDIRECT(CONCATENATE("'2018-08'!NE",TEXT(MATCH($C32,'2018-08'!$C$2:$C$100,0)+1,0))))</f>
        <v>183368111.97999999</v>
      </c>
      <c r="O32" s="17">
        <f ca="1">IF(OR(INDIRECT(CONCATENATE("'2018-09'!O",TEXT(MATCH($C32,'2018-09'!$C$2:$C$100,0)+1,0)))="",INDIRECT(CONCATENATE("'2018-08'!O",TEXT(MATCH($C32,'2018-08'!$C$2:$C$100,0)+1,0)))="",AND(INDIRECT(CONCATENATE("'2018-09'!O",TEXT(MATCH($C32,'2018-09'!$C$2:$C$100,0)+1,0)))="",INDIRECT(CONCATENATE("'2018-08'!O",TEXT(MATCH($C32,'2018-08'!$C$2:$C$100,0)+1,0)))="")),"Н/Д",INDIRECT(CONCATENATE("'2018-09'!O",TEXT(MATCH($C32,'2018-09'!$C$2:$C$100,0)+1,0)))-INDIRECT(CONCATENATE("'2018-08'!O",TEXT(MATCH($C32,'2018-08'!$C$2:$C$100,0)+1,0))))</f>
        <v>977.93000000000029</v>
      </c>
      <c r="P32" s="17">
        <f ca="1">IF(OR(INDIRECT(CONCATENATE("'2018-09'!P",TEXT(MATCH($C32,'2018-09'!$C$2:$C$100,0)+1,0)))="",INDIRECT(CONCATENATE("'2018-08'!P",TEXT(MATCH($C32,'2018-08'!$C$2:$C$100,0)+1,0)))="",AND(INDIRECT(CONCATENATE("'2018-09'!P",TEXT(MATCH($C32,'2018-09'!$C$2:$C$100,0)+1,0)))="",INDIRECT(CONCATENATE("'2018-08'!P",TEXT(MATCH($C32,'2018-08'!$C$2:$C$100,0)+1,0)))="")),"Н/Д",INDIRECT(CONCATENATE("'2018-09'!P",TEXT(MATCH($C32,'2018-09'!$C$2:$C$100,0)+1,0)))-INDIRECT(CONCATENATE("'2018-08'!P",TEXT(MATCH($C32,'2018-08'!$C$2:$C$100,0)+1,0))))</f>
        <v>124598285.42999995</v>
      </c>
      <c r="Q32" s="17">
        <f ca="1">IF(OR(INDIRECT(CONCATENATE("'2018-09'!Q",TEXT(MATCH($C32,'2018-09'!$C$2:$C$100,0)+1,0)))="",INDIRECT(CONCATENATE("'2018-08'!Q",TEXT(MATCH($C32,'2018-08'!$C$2:$C$100,0)+1,0)))="",AND(INDIRECT(CONCATENATE("'2018-09'!Q",TEXT(MATCH($C32,'2018-09'!$C$2:$C$100,0)+1,0)))="",INDIRECT(CONCATENATE("'2018-08'!Q",TEXT(MATCH($C32,'2018-08'!$C$2:$C$100,0)+1,0)))="")),"Н/Д",INDIRECT(CONCATENATE("'2018-09'!Q",TEXT(MATCH($C32,'2018-09'!$C$2:$C$100,0)+1,0)))-INDIRECT(CONCATENATE("'2018-08'!Q",TEXT(MATCH($C32,'2018-08'!$C$2:$C$100,0)+1,0))))</f>
        <v>2245348.6899999976</v>
      </c>
      <c r="R32" s="17">
        <f ca="1">IF(OR(INDIRECT(CONCATENATE("'2018-09'!R",TEXT(MATCH($C32,'2018-09'!$C$2:$C$100,0)+1,0)))="",INDIRECT(CONCATENATE("'2018-08'!R",TEXT(MATCH($C32,'2018-08'!$C$2:$C$100,0)+1,0)))="",AND(INDIRECT(CONCATENATE("'2018-09'!R",TEXT(MATCH($C32,'2018-09'!$C$2:$C$100,0)+1,0)))="",INDIRECT(CONCATENATE("'2018-08'!R",TEXT(MATCH($C32,'2018-08'!$C$2:$C$100,0)+1,0)))="")),"Н/Д",INDIRECT(CONCATENATE("'2018-09'!R",TEXT(MATCH($C32,'2018-09'!$C$2:$C$100,0)+1,0)))-INDIRECT(CONCATENATE("'2018-08'!R",TEXT(MATCH($C32,'2018-08'!$C$2:$C$100,0)+1,0))))</f>
        <v>20172439.310000002</v>
      </c>
      <c r="S32" s="17">
        <f ca="1">IF(OR(INDIRECT(CONCATENATE("'2018-09'!S",TEXT(MATCH($C32,'2018-09'!$C$2:$C$100,0)+1,0)))="",INDIRECT(CONCATENATE("'2018-08'!S",TEXT(MATCH($C32,'2018-08'!$C$2:$C$100,0)+1,0)))="",AND(INDIRECT(CONCATENATE("'2018-09'!S",TEXT(MATCH($C32,'2018-09'!$C$2:$C$100,0)+1,0)))="",INDIRECT(CONCATENATE("'2018-08'!S",TEXT(MATCH($C32,'2018-08'!$C$2:$C$100,0)+1,0)))="")),"Н/Д",INDIRECT(CONCATENATE("'2018-09'!S",TEXT(MATCH($C32,'2018-09'!$C$2:$C$100,0)+1,0)))-INDIRECT(CONCATENATE("'2018-08'!S",TEXT(MATCH($C32,'2018-08'!$C$2:$C$100,0)+1,0))))</f>
        <v>61690.000000000116</v>
      </c>
      <c r="T32" s="17">
        <f ca="1">IF(OR(INDIRECT(CONCATENATE("'2018-09'!T",TEXT(MATCH($C32,'2018-09'!$C$2:$C$100,0)+1,0)))="",INDIRECT(CONCATENATE("'2018-08'!T",TEXT(MATCH($C32,'2018-08'!$C$2:$C$100,0)+1,0)))="",AND(INDIRECT(CONCATENATE("'2018-09'!T",TEXT(MATCH($C32,'2018-09'!$C$2:$C$100,0)+1,0)))="",INDIRECT(CONCATENATE("'2018-08'!T",TEXT(MATCH($C32,'2018-08'!$C$2:$C$100,0)+1,0)))="")),"Н/Д",INDIRECT(CONCATENATE("'2018-09'!T",TEXT(MATCH($C32,'2018-09'!$C$2:$C$100,0)+1,0)))-INDIRECT(CONCATENATE("'2018-08'!T",TEXT(MATCH($C32,'2018-08'!$C$2:$C$100,0)+1,0))))</f>
        <v>40750818.870000005</v>
      </c>
      <c r="U32" s="17">
        <f ca="1">IF(OR(INDIRECT(CONCATENATE("'2018-09'!U",TEXT(MATCH($C32,'2018-09'!$C$2:$C$100,0)+1,0)))="",INDIRECT(CONCATENATE("'2018-08'!U",TEXT(MATCH($C32,'2018-08'!$C$2:$C$100,0)+1,0)))="",AND(INDIRECT(CONCATENATE("'2018-09'!U",TEXT(MATCH($C32,'2018-09'!$C$2:$C$100,0)+1,0)))="",INDIRECT(CONCATENATE("'2018-08'!U",TEXT(MATCH($C32,'2018-08'!$C$2:$C$100,0)+1,0)))="")),"Н/Д",INDIRECT(CONCATENATE("'2018-09'!U",TEXT(MATCH($C32,'2018-09'!$C$2:$C$100,0)+1,0)))-INDIRECT(CONCATENATE("'2018-08'!U",TEXT(MATCH($C32,'2018-08'!$C$2:$C$100,0)+1,0))))</f>
        <v>-1014799.3599999994</v>
      </c>
      <c r="V32" s="17">
        <f ca="1">IF(OR(INDIRECT(CONCATENATE("'2018-09'!V",TEXT(MATCH($C32,'2018-09'!$C$2:$C$100,0)+1,0)))="",INDIRECT(CONCATENATE("'2018-08'!V",TEXT(MATCH($C32,'2018-08'!$C$2:$C$100,0)+1,0)))="",AND(INDIRECT(CONCATENATE("'2018-09'!V",TEXT(MATCH($C32,'2018-09'!$C$2:$C$100,0)+1,0)))="",INDIRECT(CONCATENATE("'2018-08'!V",TEXT(MATCH($C32,'2018-08'!$C$2:$C$100,0)+1,0)))="")),"Н/Д",INDIRECT(CONCATENATE("'2018-09'!V",TEXT(MATCH($C32,'2018-09'!$C$2:$C$100,0)+1,0)))-INDIRECT(CONCATENATE("'2018-08'!V",TEXT(MATCH($C32,'2018-08'!$C$2:$C$100,0)+1,0))))</f>
        <v>472356769.23000002</v>
      </c>
      <c r="W32" s="17">
        <f ca="1">IF(OR(INDIRECT(CONCATENATE("'2018-09'!W",TEXT(MATCH($C32,'2018-09'!$C$2:$C$100,0)+1,0)))="",INDIRECT(CONCATENATE("'2018-08'!W",TEXT(MATCH($C32,'2018-08'!$C$2:$C$100,0)+1,0)))="",AND(INDIRECT(CONCATENATE("'2018-09'!W",TEXT(MATCH($C32,'2018-09'!$C$2:$C$100,0)+1,0)))="",INDIRECT(CONCATENATE("'2018-08'!W",TEXT(MATCH($C32,'2018-08'!$C$2:$C$100,0)+1,0)))="")),"Н/Д",INDIRECT(CONCATENATE("'2018-09'!W",TEXT(MATCH($C32,'2018-09'!$C$2:$C$100,0)+1,0)))-INDIRECT(CONCATENATE("'2018-08'!W",TEXT(MATCH($C32,'2018-08'!$C$2:$C$100,0)+1,0))))</f>
        <v>16229838877.530014</v>
      </c>
    </row>
    <row r="33" spans="1:23" x14ac:dyDescent="0.25">
      <c r="A33" s="2" t="s">
        <v>49</v>
      </c>
      <c r="B33" s="2" t="s">
        <v>55</v>
      </c>
      <c r="C33" s="15">
        <v>11800000</v>
      </c>
      <c r="D33" s="2" t="s">
        <v>212</v>
      </c>
      <c r="E33" s="17">
        <f ca="1">IF(OR(INDIRECT(CONCATENATE("'2018-09'!E",TEXT(MATCH($C33,'2018-09'!$C$2:$C$100,0)+1,0)))="",INDIRECT(CONCATENATE("'2018-08'!E",TEXT(MATCH($C33,'2018-08'!$C$2:$C$100,0)+1,0)))="",AND(INDIRECT(CONCATENATE("'2018-09'!E",TEXT(MATCH($C33,'2018-09'!$C$2:$C$100,0)+1,0)))="",INDIRECT(CONCATENATE("'2018-08'!E",TEXT(MATCH($C33,'2018-08'!$C$2:$C$100,0)+1,0)))="")),"Н/Д",INDIRECT(CONCATENATE("'2018-09'!E",TEXT(MATCH($C33,'2018-09'!$C$2:$C$100,0)+1,0)))-INDIRECT(CONCATENATE("'2018-08'!E",TEXT(MATCH($C33,'2018-08'!$C$2:$C$100,0)+1,0))))</f>
        <v>2895474386.9300003</v>
      </c>
      <c r="F33" s="17">
        <f ca="1">IF(OR(INDIRECT(CONCATENATE("'2018-09'!F",TEXT(MATCH($C33,'2018-09'!$C$2:$C$100,0)+1,0)))="",INDIRECT(CONCATENATE("'2018-08'!F",TEXT(MATCH($C33,'2018-08'!$C$2:$C$100,0)+1,0)))="",AND(INDIRECT(CONCATENATE("'2018-09'!F",TEXT(MATCH($C33,'2018-09'!$C$2:$C$100,0)+1,0)))="",INDIRECT(CONCATENATE("'2018-08'!F",TEXT(MATCH($C33,'2018-08'!$C$2:$C$100,0)+1,0)))="")),"Н/Д",INDIRECT(CONCATENATE("'2018-09'!F",TEXT(MATCH($C33,'2018-09'!$C$2:$C$100,0)+1,0)))-INDIRECT(CONCATENATE("'2018-08'!F",TEXT(MATCH($C33,'2018-08'!$C$2:$C$100,0)+1,0))))</f>
        <v>2867817224.3500004</v>
      </c>
      <c r="G33" s="17">
        <f ca="1">IF(OR(INDIRECT(CONCATENATE("'2018-09'!G",TEXT(MATCH($C33,'2018-09'!$C$2:$C$100,0)+1,0)))="",INDIRECT(CONCATENATE("'2018-08'!G",TEXT(MATCH($C33,'2018-08'!$C$2:$C$100,0)+1,0)))="",AND(INDIRECT(CONCATENATE("'2018-09'!G",TEXT(MATCH($C33,'2018-09'!$C$2:$C$100,0)+1,0)))="",INDIRECT(CONCATENATE("'2018-08'!G",TEXT(MATCH($C33,'2018-08'!$C$2:$C$100,0)+1,0)))="")),"Н/Д",INDIRECT(CONCATENATE("'2018-09'!G",TEXT(MATCH($C33,'2018-09'!$C$2:$C$100,0)+1,0)))-INDIRECT(CONCATENATE("'2018-08'!G",TEXT(MATCH($C33,'2018-08'!$C$2:$C$100,0)+1,0))))</f>
        <v>444567734.0400002</v>
      </c>
      <c r="H33" s="17">
        <f ca="1">IF(OR(INDIRECT(CONCATENATE("'2018-09'!H",TEXT(MATCH($C33,'2018-09'!$C$2:$C$100,0)+1,0)))="",INDIRECT(CONCATENATE("'2018-08'!H",TEXT(MATCH($C33,'2018-08'!$C$2:$C$100,0)+1,0)))="",AND(INDIRECT(CONCATENATE("'2018-09'!H",TEXT(MATCH($C33,'2018-09'!$C$2:$C$100,0)+1,0)))="",INDIRECT(CONCATENATE("'2018-08'!H",TEXT(MATCH($C33,'2018-08'!$C$2:$C$100,0)+1,0)))="")),"Н/Д",INDIRECT(CONCATENATE("'2018-09'!H",TEXT(MATCH($C33,'2018-09'!$C$2:$C$100,0)+1,0)))-INDIRECT(CONCATENATE("'2018-08'!H",TEXT(MATCH($C33,'2018-08'!$C$2:$C$100,0)+1,0))))</f>
        <v>198656392.03999996</v>
      </c>
      <c r="I33" s="17">
        <f ca="1">IF(OR(INDIRECT(CONCATENATE("'2018-09'!I",TEXT(MATCH($C33,'2018-09'!$C$2:$C$100,0)+1,0)))="",INDIRECT(CONCATENATE("'2018-08'!I",TEXT(MATCH($C33,'2018-08'!$C$2:$C$100,0)+1,0)))="",AND(INDIRECT(CONCATENATE("'2018-09'!I",TEXT(MATCH($C33,'2018-09'!$C$2:$C$100,0)+1,0)))="",INDIRECT(CONCATENATE("'2018-08'!I",TEXT(MATCH($C33,'2018-08'!$C$2:$C$100,0)+1,0)))="")),"Н/Д",INDIRECT(CONCATENATE("'2018-09'!I",TEXT(MATCH($C33,'2018-09'!$C$2:$C$100,0)+1,0)))-INDIRECT(CONCATENATE("'2018-08'!I",TEXT(MATCH($C33,'2018-08'!$C$2:$C$100,0)+1,0))))</f>
        <v>10815317.169999987</v>
      </c>
      <c r="J33" s="17" t="str">
        <f ca="1">IF(OR(INDIRECT(CONCATENATE("'2018-09'!J",TEXT(MATCH($C33,'2018-09'!$C$2:$C$100,0)+1,0)))="",INDIRECT(CONCATENATE("'2018-08'!J",TEXT(MATCH($C33,'2018-08'!$C$2:$C$100,0)+1,0)))="",AND(INDIRECT(CONCATENATE("'2018-09'!J",TEXT(MATCH($C33,'2018-09'!$C$2:$C$100,0)+1,0)))="",INDIRECT(CONCATENATE("'2018-08'!J",TEXT(MATCH($C33,'2018-08'!$C$2:$C$100,0)+1,0)))="")),"Н/Д",INDIRECT(CONCATENATE("'2018-09'!J",TEXT(MATCH($C33,'2018-09'!$C$2:$C$100,0)+1,0)))-INDIRECT(CONCATENATE("'2018-08'!J",TEXT(MATCH($C33,'2018-08'!$C$2:$C$100,0)+1,0))))</f>
        <v>Н/Д</v>
      </c>
      <c r="K33" s="17">
        <f ca="1">IF(OR(INDIRECT(CONCATENATE("'2018-09'!K",TEXT(MATCH($C33,'2018-09'!$C$2:$C$100,0)+1,0)))="",INDIRECT(CONCATENATE("'2018-08'!K",TEXT(MATCH($C33,'2018-08'!$C$2:$C$100,0)+1,0)))="",AND(INDIRECT(CONCATENATE("'2018-09'!K",TEXT(MATCH($C33,'2018-09'!$C$2:$C$100,0)+1,0)))="",INDIRECT(CONCATENATE("'2018-08'!K",TEXT(MATCH($C33,'2018-08'!$C$2:$C$100,0)+1,0)))="")),"Н/Д",INDIRECT(CONCATENATE("'2018-09'!K",TEXT(MATCH($C33,'2018-09'!$C$2:$C$100,0)+1,0)))-INDIRECT(CONCATENATE("'2018-08'!K",TEXT(MATCH($C33,'2018-08'!$C$2:$C$100,0)+1,0))))</f>
        <v>2073113.9399999976</v>
      </c>
      <c r="L33" s="17">
        <f ca="1">IF(OR(INDIRECT(CONCATENATE("'2018-09'!L",TEXT(MATCH($C33,'2018-09'!$C$2:$C$100,0)+1,0)))="",INDIRECT(CONCATENATE("'2018-08'!L",TEXT(MATCH($C33,'2018-08'!$C$2:$C$100,0)+1,0)))="",AND(INDIRECT(CONCATENATE("'2018-09'!L",TEXT(MATCH($C33,'2018-09'!$C$2:$C$100,0)+1,0)))="",INDIRECT(CONCATENATE("'2018-08'!L",TEXT(MATCH($C33,'2018-08'!$C$2:$C$100,0)+1,0)))="")),"Н/Д",INDIRECT(CONCATENATE("'2018-09'!L",TEXT(MATCH($C33,'2018-09'!$C$2:$C$100,0)+1,0)))-INDIRECT(CONCATENATE("'2018-08'!L",TEXT(MATCH($C33,'2018-08'!$C$2:$C$100,0)+1,0))))</f>
        <v>22868514.650000572</v>
      </c>
      <c r="M33" s="17">
        <f ca="1">IF(OR(INDIRECT(CONCATENATE("'2018-09'!M",TEXT(MATCH($C33,'2018-09'!$C$2:$C$100,0)+1,0)))="",INDIRECT(CONCATENATE("'2018-08'!M",TEXT(MATCH($C33,'2018-08'!$C$2:$C$100,0)+1,0)))="",AND(INDIRECT(CONCATENATE("'2018-09'!M",TEXT(MATCH($C33,'2018-09'!$C$2:$C$100,0)+1,0)))="",INDIRECT(CONCATENATE("'2018-08'!M",TEXT(MATCH($C33,'2018-08'!$C$2:$C$100,0)+1,0)))="")),"Н/Д",INDIRECT(CONCATENATE("'2018-09'!M",TEXT(MATCH($C33,'2018-09'!$C$2:$C$100,0)+1,0)))-INDIRECT(CONCATENATE("'2018-08'!M",TEXT(MATCH($C33,'2018-08'!$C$2:$C$100,0)+1,0))))</f>
        <v>26033907</v>
      </c>
      <c r="N33" s="17">
        <f ca="1">IF(OR(INDIRECT(CONCATENATE("'2018-09'!N",TEXT(MATCH($C33,'2018-09'!$C$2:$C$100,0)+1,0)))="",INDIRECT(CONCATENATE("'2018-08'!N",TEXT(MATCH($C33,'2018-08'!$C$2:$C$100,0)+1,0)))="",AND(INDIRECT(CONCATENATE("'2018-09'!N",TEXT(MATCH($C33,'2018-09'!$C$2:$C$100,0)+1,0)))="",INDIRECT(CONCATENATE("'2018-08'!N",TEXT(MATCH($C33,'2018-08'!$C$2:$C$100,0)+1,0)))="")),"Н/Д",INDIRECT(CONCATENATE("'2018-09'!N",TEXT(MATCH($C33,'2018-09'!$C$2:$C$100,0)+1,0)))-INDIRECT(CONCATENATE("'2018-08'!NE",TEXT(MATCH($C33,'2018-08'!$C$2:$C$100,0)+1,0))))</f>
        <v>13546696.9</v>
      </c>
      <c r="O33" s="17">
        <f ca="1">IF(OR(INDIRECT(CONCATENATE("'2018-09'!O",TEXT(MATCH($C33,'2018-09'!$C$2:$C$100,0)+1,0)))="",INDIRECT(CONCATENATE("'2018-08'!O",TEXT(MATCH($C33,'2018-08'!$C$2:$C$100,0)+1,0)))="",AND(INDIRECT(CONCATENATE("'2018-09'!O",TEXT(MATCH($C33,'2018-09'!$C$2:$C$100,0)+1,0)))="",INDIRECT(CONCATENATE("'2018-08'!O",TEXT(MATCH($C33,'2018-08'!$C$2:$C$100,0)+1,0)))="")),"Н/Д",INDIRECT(CONCATENATE("'2018-09'!O",TEXT(MATCH($C33,'2018-09'!$C$2:$C$100,0)+1,0)))-INDIRECT(CONCATENATE("'2018-08'!O",TEXT(MATCH($C33,'2018-08'!$C$2:$C$100,0)+1,0))))</f>
        <v>4978.75</v>
      </c>
      <c r="P33" s="17">
        <f ca="1">IF(OR(INDIRECT(CONCATENATE("'2018-09'!P",TEXT(MATCH($C33,'2018-09'!$C$2:$C$100,0)+1,0)))="",INDIRECT(CONCATENATE("'2018-08'!P",TEXT(MATCH($C33,'2018-08'!$C$2:$C$100,0)+1,0)))="",AND(INDIRECT(CONCATENATE("'2018-09'!P",TEXT(MATCH($C33,'2018-09'!$C$2:$C$100,0)+1,0)))="",INDIRECT(CONCATENATE("'2018-08'!P",TEXT(MATCH($C33,'2018-08'!$C$2:$C$100,0)+1,0)))="")),"Н/Д",INDIRECT(CONCATENATE("'2018-09'!P",TEXT(MATCH($C33,'2018-09'!$C$2:$C$100,0)+1,0)))-INDIRECT(CONCATENATE("'2018-08'!P",TEXT(MATCH($C33,'2018-08'!$C$2:$C$100,0)+1,0))))</f>
        <v>19215790.619999997</v>
      </c>
      <c r="Q33" s="17">
        <f ca="1">IF(OR(INDIRECT(CONCATENATE("'2018-09'!Q",TEXT(MATCH($C33,'2018-09'!$C$2:$C$100,0)+1,0)))="",INDIRECT(CONCATENATE("'2018-08'!Q",TEXT(MATCH($C33,'2018-08'!$C$2:$C$100,0)+1,0)))="",AND(INDIRECT(CONCATENATE("'2018-09'!Q",TEXT(MATCH($C33,'2018-09'!$C$2:$C$100,0)+1,0)))="",INDIRECT(CONCATENATE("'2018-08'!Q",TEXT(MATCH($C33,'2018-08'!$C$2:$C$100,0)+1,0)))="")),"Н/Д",INDIRECT(CONCATENATE("'2018-09'!Q",TEXT(MATCH($C33,'2018-09'!$C$2:$C$100,0)+1,0)))-INDIRECT(CONCATENATE("'2018-08'!Q",TEXT(MATCH($C33,'2018-08'!$C$2:$C$100,0)+1,0))))</f>
        <v>1091346.5500000119</v>
      </c>
      <c r="R33" s="17">
        <f ca="1">IF(OR(INDIRECT(CONCATENATE("'2018-09'!R",TEXT(MATCH($C33,'2018-09'!$C$2:$C$100,0)+1,0)))="",INDIRECT(CONCATENATE("'2018-08'!R",TEXT(MATCH($C33,'2018-08'!$C$2:$C$100,0)+1,0)))="",AND(INDIRECT(CONCATENATE("'2018-09'!R",TEXT(MATCH($C33,'2018-09'!$C$2:$C$100,0)+1,0)))="",INDIRECT(CONCATENATE("'2018-08'!R",TEXT(MATCH($C33,'2018-08'!$C$2:$C$100,0)+1,0)))="")),"Н/Д",INDIRECT(CONCATENATE("'2018-09'!R",TEXT(MATCH($C33,'2018-09'!$C$2:$C$100,0)+1,0)))-INDIRECT(CONCATENATE("'2018-08'!R",TEXT(MATCH($C33,'2018-08'!$C$2:$C$100,0)+1,0))))</f>
        <v>1927488505.3700004</v>
      </c>
      <c r="S33" s="17">
        <f ca="1">IF(OR(INDIRECT(CONCATENATE("'2018-09'!S",TEXT(MATCH($C33,'2018-09'!$C$2:$C$100,0)+1,0)))="",INDIRECT(CONCATENATE("'2018-08'!S",TEXT(MATCH($C33,'2018-08'!$C$2:$C$100,0)+1,0)))="",AND(INDIRECT(CONCATENATE("'2018-09'!S",TEXT(MATCH($C33,'2018-09'!$C$2:$C$100,0)+1,0)))="",INDIRECT(CONCATENATE("'2018-08'!S",TEXT(MATCH($C33,'2018-08'!$C$2:$C$100,0)+1,0)))="")),"Н/Д",INDIRECT(CONCATENATE("'2018-09'!S",TEXT(MATCH($C33,'2018-09'!$C$2:$C$100,0)+1,0)))-INDIRECT(CONCATENATE("'2018-08'!S",TEXT(MATCH($C33,'2018-08'!$C$2:$C$100,0)+1,0))))</f>
        <v>3123091.1499999985</v>
      </c>
      <c r="T33" s="17">
        <f ca="1">IF(OR(INDIRECT(CONCATENATE("'2018-09'!T",TEXT(MATCH($C33,'2018-09'!$C$2:$C$100,0)+1,0)))="",INDIRECT(CONCATENATE("'2018-08'!T",TEXT(MATCH($C33,'2018-08'!$C$2:$C$100,0)+1,0)))="",AND(INDIRECT(CONCATENATE("'2018-09'!T",TEXT(MATCH($C33,'2018-09'!$C$2:$C$100,0)+1,0)))="",INDIRECT(CONCATENATE("'2018-08'!T",TEXT(MATCH($C33,'2018-08'!$C$2:$C$100,0)+1,0)))="")),"Н/Д",INDIRECT(CONCATENATE("'2018-09'!T",TEXT(MATCH($C33,'2018-09'!$C$2:$C$100,0)+1,0)))-INDIRECT(CONCATENATE("'2018-08'!T",TEXT(MATCH($C33,'2018-08'!$C$2:$C$100,0)+1,0))))</f>
        <v>4593314.7699999958</v>
      </c>
      <c r="U33" s="17">
        <f ca="1">IF(OR(INDIRECT(CONCATENATE("'2018-09'!U",TEXT(MATCH($C33,'2018-09'!$C$2:$C$100,0)+1,0)))="",INDIRECT(CONCATENATE("'2018-08'!U",TEXT(MATCH($C33,'2018-08'!$C$2:$C$100,0)+1,0)))="",AND(INDIRECT(CONCATENATE("'2018-09'!U",TEXT(MATCH($C33,'2018-09'!$C$2:$C$100,0)+1,0)))="",INDIRECT(CONCATENATE("'2018-08'!U",TEXT(MATCH($C33,'2018-08'!$C$2:$C$100,0)+1,0)))="")),"Н/Д",INDIRECT(CONCATENATE("'2018-09'!U",TEXT(MATCH($C33,'2018-09'!$C$2:$C$100,0)+1,0)))-INDIRECT(CONCATENATE("'2018-08'!U",TEXT(MATCH($C33,'2018-08'!$C$2:$C$100,0)+1,0))))</f>
        <v>204996842.03</v>
      </c>
      <c r="V33" s="17">
        <f ca="1">IF(OR(INDIRECT(CONCATENATE("'2018-09'!V",TEXT(MATCH($C33,'2018-09'!$C$2:$C$100,0)+1,0)))="",INDIRECT(CONCATENATE("'2018-08'!V",TEXT(MATCH($C33,'2018-08'!$C$2:$C$100,0)+1,0)))="",AND(INDIRECT(CONCATENATE("'2018-09'!V",TEXT(MATCH($C33,'2018-09'!$C$2:$C$100,0)+1,0)))="",INDIRECT(CONCATENATE("'2018-08'!V",TEXT(MATCH($C33,'2018-08'!$C$2:$C$100,0)+1,0)))="")),"Н/Д",INDIRECT(CONCATENATE("'2018-09'!V",TEXT(MATCH($C33,'2018-09'!$C$2:$C$100,0)+1,0)))-INDIRECT(CONCATENATE("'2018-08'!V",TEXT(MATCH($C33,'2018-08'!$C$2:$C$100,0)+1,0))))</f>
        <v>27657162.580000043</v>
      </c>
      <c r="W33" s="17">
        <f ca="1">IF(OR(INDIRECT(CONCATENATE("'2018-09'!W",TEXT(MATCH($C33,'2018-09'!$C$2:$C$100,0)+1,0)))="",INDIRECT(CONCATENATE("'2018-08'!W",TEXT(MATCH($C33,'2018-08'!$C$2:$C$100,0)+1,0)))="",AND(INDIRECT(CONCATENATE("'2018-09'!W",TEXT(MATCH($C33,'2018-09'!$C$2:$C$100,0)+1,0)))="",INDIRECT(CONCATENATE("'2018-08'!W",TEXT(MATCH($C33,'2018-08'!$C$2:$C$100,0)+1,0)))="")),"Н/Д",INDIRECT(CONCATENATE("'2018-09'!W",TEXT(MATCH($C33,'2018-09'!$C$2:$C$100,0)+1,0)))-INDIRECT(CONCATENATE("'2018-08'!W",TEXT(MATCH($C33,'2018-08'!$C$2:$C$100,0)+1,0))))</f>
        <v>8657471099.7000046</v>
      </c>
    </row>
    <row r="34" spans="1:23" x14ac:dyDescent="0.25">
      <c r="A34" s="2" t="s">
        <v>49</v>
      </c>
      <c r="B34" s="2" t="s">
        <v>56</v>
      </c>
      <c r="C34" s="15">
        <v>49000000</v>
      </c>
      <c r="D34" s="2" t="s">
        <v>212</v>
      </c>
      <c r="E34" s="17">
        <f ca="1">IF(OR(INDIRECT(CONCATENATE("'2018-09'!E",TEXT(MATCH($C34,'2018-09'!$C$2:$C$100,0)+1,0)))="",INDIRECT(CONCATENATE("'2018-08'!E",TEXT(MATCH($C34,'2018-08'!$C$2:$C$100,0)+1,0)))="",AND(INDIRECT(CONCATENATE("'2018-09'!E",TEXT(MATCH($C34,'2018-09'!$C$2:$C$100,0)+1,0)))="",INDIRECT(CONCATENATE("'2018-08'!E",TEXT(MATCH($C34,'2018-08'!$C$2:$C$100,0)+1,0)))="")),"Н/Д",INDIRECT(CONCATENATE("'2018-09'!E",TEXT(MATCH($C34,'2018-09'!$C$2:$C$100,0)+1,0)))-INDIRECT(CONCATENATE("'2018-08'!E",TEXT(MATCH($C34,'2018-08'!$C$2:$C$100,0)+1,0))))</f>
        <v>2870537161.6599998</v>
      </c>
      <c r="F34" s="17">
        <f ca="1">IF(OR(INDIRECT(CONCATENATE("'2018-09'!F",TEXT(MATCH($C34,'2018-09'!$C$2:$C$100,0)+1,0)))="",INDIRECT(CONCATENATE("'2018-08'!F",TEXT(MATCH($C34,'2018-08'!$C$2:$C$100,0)+1,0)))="",AND(INDIRECT(CONCATENATE("'2018-09'!F",TEXT(MATCH($C34,'2018-09'!$C$2:$C$100,0)+1,0)))="",INDIRECT(CONCATENATE("'2018-08'!F",TEXT(MATCH($C34,'2018-08'!$C$2:$C$100,0)+1,0)))="")),"Н/Д",INDIRECT(CONCATENATE("'2018-09'!F",TEXT(MATCH($C34,'2018-09'!$C$2:$C$100,0)+1,0)))-INDIRECT(CONCATENATE("'2018-08'!F",TEXT(MATCH($C34,'2018-08'!$C$2:$C$100,0)+1,0))))</f>
        <v>2137973827.2099991</v>
      </c>
      <c r="G34" s="17">
        <f ca="1">IF(OR(INDIRECT(CONCATENATE("'2018-09'!G",TEXT(MATCH($C34,'2018-09'!$C$2:$C$100,0)+1,0)))="",INDIRECT(CONCATENATE("'2018-08'!G",TEXT(MATCH($C34,'2018-08'!$C$2:$C$100,0)+1,0)))="",AND(INDIRECT(CONCATENATE("'2018-09'!G",TEXT(MATCH($C34,'2018-09'!$C$2:$C$100,0)+1,0)))="",INDIRECT(CONCATENATE("'2018-08'!G",TEXT(MATCH($C34,'2018-08'!$C$2:$C$100,0)+1,0)))="")),"Н/Д",INDIRECT(CONCATENATE("'2018-09'!G",TEXT(MATCH($C34,'2018-09'!$C$2:$C$100,0)+1,0)))-INDIRECT(CONCATENATE("'2018-08'!G",TEXT(MATCH($C34,'2018-08'!$C$2:$C$100,0)+1,0))))</f>
        <v>571513541.39999962</v>
      </c>
      <c r="H34" s="17">
        <f ca="1">IF(OR(INDIRECT(CONCATENATE("'2018-09'!H",TEXT(MATCH($C34,'2018-09'!$C$2:$C$100,0)+1,0)))="",INDIRECT(CONCATENATE("'2018-08'!H",TEXT(MATCH($C34,'2018-08'!$C$2:$C$100,0)+1,0)))="",AND(INDIRECT(CONCATENATE("'2018-09'!H",TEXT(MATCH($C34,'2018-09'!$C$2:$C$100,0)+1,0)))="",INDIRECT(CONCATENATE("'2018-08'!H",TEXT(MATCH($C34,'2018-08'!$C$2:$C$100,0)+1,0)))="")),"Н/Д",INDIRECT(CONCATENATE("'2018-09'!H",TEXT(MATCH($C34,'2018-09'!$C$2:$C$100,0)+1,0)))-INDIRECT(CONCATENATE("'2018-08'!H",TEXT(MATCH($C34,'2018-08'!$C$2:$C$100,0)+1,0))))</f>
        <v>820701167.36999989</v>
      </c>
      <c r="I34" s="17">
        <f ca="1">IF(OR(INDIRECT(CONCATENATE("'2018-09'!I",TEXT(MATCH($C34,'2018-09'!$C$2:$C$100,0)+1,0)))="",INDIRECT(CONCATENATE("'2018-08'!I",TEXT(MATCH($C34,'2018-08'!$C$2:$C$100,0)+1,0)))="",AND(INDIRECT(CONCATENATE("'2018-09'!I",TEXT(MATCH($C34,'2018-09'!$C$2:$C$100,0)+1,0)))="",INDIRECT(CONCATENATE("'2018-08'!I",TEXT(MATCH($C34,'2018-08'!$C$2:$C$100,0)+1,0)))="")),"Н/Д",INDIRECT(CONCATENATE("'2018-09'!I",TEXT(MATCH($C34,'2018-09'!$C$2:$C$100,0)+1,0)))-INDIRECT(CONCATENATE("'2018-08'!I",TEXT(MATCH($C34,'2018-08'!$C$2:$C$100,0)+1,0))))</f>
        <v>251597522.69000006</v>
      </c>
      <c r="J34" s="17" t="str">
        <f ca="1">IF(OR(INDIRECT(CONCATENATE("'2018-09'!J",TEXT(MATCH($C34,'2018-09'!$C$2:$C$100,0)+1,0)))="",INDIRECT(CONCATENATE("'2018-08'!J",TEXT(MATCH($C34,'2018-08'!$C$2:$C$100,0)+1,0)))="",AND(INDIRECT(CONCATENATE("'2018-09'!J",TEXT(MATCH($C34,'2018-09'!$C$2:$C$100,0)+1,0)))="",INDIRECT(CONCATENATE("'2018-08'!J",TEXT(MATCH($C34,'2018-08'!$C$2:$C$100,0)+1,0)))="")),"Н/Д",INDIRECT(CONCATENATE("'2018-09'!J",TEXT(MATCH($C34,'2018-09'!$C$2:$C$100,0)+1,0)))-INDIRECT(CONCATENATE("'2018-08'!J",TEXT(MATCH($C34,'2018-08'!$C$2:$C$100,0)+1,0))))</f>
        <v>Н/Д</v>
      </c>
      <c r="K34" s="17">
        <f ca="1">IF(OR(INDIRECT(CONCATENATE("'2018-09'!K",TEXT(MATCH($C34,'2018-09'!$C$2:$C$100,0)+1,0)))="",INDIRECT(CONCATENATE("'2018-08'!K",TEXT(MATCH($C34,'2018-08'!$C$2:$C$100,0)+1,0)))="",AND(INDIRECT(CONCATENATE("'2018-09'!K",TEXT(MATCH($C34,'2018-09'!$C$2:$C$100,0)+1,0)))="",INDIRECT(CONCATENATE("'2018-08'!K",TEXT(MATCH($C34,'2018-08'!$C$2:$C$100,0)+1,0)))="")),"Н/Д",INDIRECT(CONCATENATE("'2018-09'!K",TEXT(MATCH($C34,'2018-09'!$C$2:$C$100,0)+1,0)))-INDIRECT(CONCATENATE("'2018-08'!K",TEXT(MATCH($C34,'2018-08'!$C$2:$C$100,0)+1,0))))</f>
        <v>41082636.420000076</v>
      </c>
      <c r="L34" s="17">
        <f ca="1">IF(OR(INDIRECT(CONCATENATE("'2018-09'!L",TEXT(MATCH($C34,'2018-09'!$C$2:$C$100,0)+1,0)))="",INDIRECT(CONCATENATE("'2018-08'!L",TEXT(MATCH($C34,'2018-08'!$C$2:$C$100,0)+1,0)))="",AND(INDIRECT(CONCATENATE("'2018-09'!L",TEXT(MATCH($C34,'2018-09'!$C$2:$C$100,0)+1,0)))="",INDIRECT(CONCATENATE("'2018-08'!L",TEXT(MATCH($C34,'2018-08'!$C$2:$C$100,0)+1,0)))="")),"Н/Д",INDIRECT(CONCATENATE("'2018-09'!L",TEXT(MATCH($C34,'2018-09'!$C$2:$C$100,0)+1,0)))-INDIRECT(CONCATENATE("'2018-08'!L",TEXT(MATCH($C34,'2018-08'!$C$2:$C$100,0)+1,0))))</f>
        <v>312475386.23000002</v>
      </c>
      <c r="M34" s="17">
        <f ca="1">IF(OR(INDIRECT(CONCATENATE("'2018-09'!M",TEXT(MATCH($C34,'2018-09'!$C$2:$C$100,0)+1,0)))="",INDIRECT(CONCATENATE("'2018-08'!M",TEXT(MATCH($C34,'2018-08'!$C$2:$C$100,0)+1,0)))="",AND(INDIRECT(CONCATENATE("'2018-09'!M",TEXT(MATCH($C34,'2018-09'!$C$2:$C$100,0)+1,0)))="",INDIRECT(CONCATENATE("'2018-08'!M",TEXT(MATCH($C34,'2018-08'!$C$2:$C$100,0)+1,0)))="")),"Н/Д",INDIRECT(CONCATENATE("'2018-09'!M",TEXT(MATCH($C34,'2018-09'!$C$2:$C$100,0)+1,0)))-INDIRECT(CONCATENATE("'2018-08'!M",TEXT(MATCH($C34,'2018-08'!$C$2:$C$100,0)+1,0))))</f>
        <v>3402301.92</v>
      </c>
      <c r="N34" s="17">
        <f ca="1">IF(OR(INDIRECT(CONCATENATE("'2018-09'!N",TEXT(MATCH($C34,'2018-09'!$C$2:$C$100,0)+1,0)))="",INDIRECT(CONCATENATE("'2018-08'!N",TEXT(MATCH($C34,'2018-08'!$C$2:$C$100,0)+1,0)))="",AND(INDIRECT(CONCATENATE("'2018-09'!N",TEXT(MATCH($C34,'2018-09'!$C$2:$C$100,0)+1,0)))="",INDIRECT(CONCATENATE("'2018-08'!N",TEXT(MATCH($C34,'2018-08'!$C$2:$C$100,0)+1,0)))="")),"Н/Д",INDIRECT(CONCATENATE("'2018-09'!N",TEXT(MATCH($C34,'2018-09'!$C$2:$C$100,0)+1,0)))-INDIRECT(CONCATENATE("'2018-08'!NE",TEXT(MATCH($C34,'2018-08'!$C$2:$C$100,0)+1,0))))</f>
        <v>145728697.36000001</v>
      </c>
      <c r="O34" s="17">
        <f ca="1">IF(OR(INDIRECT(CONCATENATE("'2018-09'!O",TEXT(MATCH($C34,'2018-09'!$C$2:$C$100,0)+1,0)))="",INDIRECT(CONCATENATE("'2018-08'!O",TEXT(MATCH($C34,'2018-08'!$C$2:$C$100,0)+1,0)))="",AND(INDIRECT(CONCATENATE("'2018-09'!O",TEXT(MATCH($C34,'2018-09'!$C$2:$C$100,0)+1,0)))="",INDIRECT(CONCATENATE("'2018-08'!O",TEXT(MATCH($C34,'2018-08'!$C$2:$C$100,0)+1,0)))="")),"Н/Д",INDIRECT(CONCATENATE("'2018-09'!O",TEXT(MATCH($C34,'2018-09'!$C$2:$C$100,0)+1,0)))-INDIRECT(CONCATENATE("'2018-08'!O",TEXT(MATCH($C34,'2018-08'!$C$2:$C$100,0)+1,0))))</f>
        <v>-493.07999999999993</v>
      </c>
      <c r="P34" s="17">
        <f ca="1">IF(OR(INDIRECT(CONCATENATE("'2018-09'!P",TEXT(MATCH($C34,'2018-09'!$C$2:$C$100,0)+1,0)))="",INDIRECT(CONCATENATE("'2018-08'!P",TEXT(MATCH($C34,'2018-08'!$C$2:$C$100,0)+1,0)))="",AND(INDIRECT(CONCATENATE("'2018-09'!P",TEXT(MATCH($C34,'2018-09'!$C$2:$C$100,0)+1,0)))="",INDIRECT(CONCATENATE("'2018-08'!P",TEXT(MATCH($C34,'2018-08'!$C$2:$C$100,0)+1,0)))="")),"Н/Д",INDIRECT(CONCATENATE("'2018-09'!P",TEXT(MATCH($C34,'2018-09'!$C$2:$C$100,0)+1,0)))-INDIRECT(CONCATENATE("'2018-08'!P",TEXT(MATCH($C34,'2018-08'!$C$2:$C$100,0)+1,0))))</f>
        <v>35567785.819999993</v>
      </c>
      <c r="Q34" s="17">
        <f ca="1">IF(OR(INDIRECT(CONCATENATE("'2018-09'!Q",TEXT(MATCH($C34,'2018-09'!$C$2:$C$100,0)+1,0)))="",INDIRECT(CONCATENATE("'2018-08'!Q",TEXT(MATCH($C34,'2018-08'!$C$2:$C$100,0)+1,0)))="",AND(INDIRECT(CONCATENATE("'2018-09'!Q",TEXT(MATCH($C34,'2018-09'!$C$2:$C$100,0)+1,0)))="",INDIRECT(CONCATENATE("'2018-08'!Q",TEXT(MATCH($C34,'2018-08'!$C$2:$C$100,0)+1,0)))="")),"Н/Д",INDIRECT(CONCATENATE("'2018-09'!Q",TEXT(MATCH($C34,'2018-09'!$C$2:$C$100,0)+1,0)))-INDIRECT(CONCATENATE("'2018-08'!Q",TEXT(MATCH($C34,'2018-08'!$C$2:$C$100,0)+1,0))))</f>
        <v>29296719.090000004</v>
      </c>
      <c r="R34" s="17">
        <f ca="1">IF(OR(INDIRECT(CONCATENATE("'2018-09'!R",TEXT(MATCH($C34,'2018-09'!$C$2:$C$100,0)+1,0)))="",INDIRECT(CONCATENATE("'2018-08'!R",TEXT(MATCH($C34,'2018-08'!$C$2:$C$100,0)+1,0)))="",AND(INDIRECT(CONCATENATE("'2018-09'!R",TEXT(MATCH($C34,'2018-09'!$C$2:$C$100,0)+1,0)))="",INDIRECT(CONCATENATE("'2018-08'!R",TEXT(MATCH($C34,'2018-08'!$C$2:$C$100,0)+1,0)))="")),"Н/Д",INDIRECT(CONCATENATE("'2018-09'!R",TEXT(MATCH($C34,'2018-09'!$C$2:$C$100,0)+1,0)))-INDIRECT(CONCATENATE("'2018-08'!R",TEXT(MATCH($C34,'2018-08'!$C$2:$C$100,0)+1,0))))</f>
        <v>14394822.960000008</v>
      </c>
      <c r="S34" s="17">
        <f ca="1">IF(OR(INDIRECT(CONCATENATE("'2018-09'!S",TEXT(MATCH($C34,'2018-09'!$C$2:$C$100,0)+1,0)))="",INDIRECT(CONCATENATE("'2018-08'!S",TEXT(MATCH($C34,'2018-08'!$C$2:$C$100,0)+1,0)))="",AND(INDIRECT(CONCATENATE("'2018-09'!S",TEXT(MATCH($C34,'2018-09'!$C$2:$C$100,0)+1,0)))="",INDIRECT(CONCATENATE("'2018-08'!S",TEXT(MATCH($C34,'2018-08'!$C$2:$C$100,0)+1,0)))="")),"Н/Д",INDIRECT(CONCATENATE("'2018-09'!S",TEXT(MATCH($C34,'2018-09'!$C$2:$C$100,0)+1,0)))-INDIRECT(CONCATENATE("'2018-08'!S",TEXT(MATCH($C34,'2018-08'!$C$2:$C$100,0)+1,0))))</f>
        <v>165674.89999999991</v>
      </c>
      <c r="T34" s="17">
        <f ca="1">IF(OR(INDIRECT(CONCATENATE("'2018-09'!T",TEXT(MATCH($C34,'2018-09'!$C$2:$C$100,0)+1,0)))="",INDIRECT(CONCATENATE("'2018-08'!T",TEXT(MATCH($C34,'2018-08'!$C$2:$C$100,0)+1,0)))="",AND(INDIRECT(CONCATENATE("'2018-09'!T",TEXT(MATCH($C34,'2018-09'!$C$2:$C$100,0)+1,0)))="",INDIRECT(CONCATENATE("'2018-08'!T",TEXT(MATCH($C34,'2018-08'!$C$2:$C$100,0)+1,0)))="")),"Н/Д",INDIRECT(CONCATENATE("'2018-09'!T",TEXT(MATCH($C34,'2018-09'!$C$2:$C$100,0)+1,0)))-INDIRECT(CONCATENATE("'2018-08'!T",TEXT(MATCH($C34,'2018-08'!$C$2:$C$100,0)+1,0))))</f>
        <v>35619705.299999982</v>
      </c>
      <c r="U34" s="17">
        <f ca="1">IF(OR(INDIRECT(CONCATENATE("'2018-09'!U",TEXT(MATCH($C34,'2018-09'!$C$2:$C$100,0)+1,0)))="",INDIRECT(CONCATENATE("'2018-08'!U",TEXT(MATCH($C34,'2018-08'!$C$2:$C$100,0)+1,0)))="",AND(INDIRECT(CONCATENATE("'2018-09'!U",TEXT(MATCH($C34,'2018-09'!$C$2:$C$100,0)+1,0)))="",INDIRECT(CONCATENATE("'2018-08'!U",TEXT(MATCH($C34,'2018-08'!$C$2:$C$100,0)+1,0)))="")),"Н/Д",INDIRECT(CONCATENATE("'2018-09'!U",TEXT(MATCH($C34,'2018-09'!$C$2:$C$100,0)+1,0)))-INDIRECT(CONCATENATE("'2018-08'!U",TEXT(MATCH($C34,'2018-08'!$C$2:$C$100,0)+1,0))))</f>
        <v>1496175.950000003</v>
      </c>
      <c r="V34" s="17">
        <f ca="1">IF(OR(INDIRECT(CONCATENATE("'2018-09'!V",TEXT(MATCH($C34,'2018-09'!$C$2:$C$100,0)+1,0)))="",INDIRECT(CONCATENATE("'2018-08'!V",TEXT(MATCH($C34,'2018-08'!$C$2:$C$100,0)+1,0)))="",AND(INDIRECT(CONCATENATE("'2018-09'!V",TEXT(MATCH($C34,'2018-09'!$C$2:$C$100,0)+1,0)))="",INDIRECT(CONCATENATE("'2018-08'!V",TEXT(MATCH($C34,'2018-08'!$C$2:$C$100,0)+1,0)))="")),"Н/Д",INDIRECT(CONCATENATE("'2018-09'!V",TEXT(MATCH($C34,'2018-09'!$C$2:$C$100,0)+1,0)))-INDIRECT(CONCATENATE("'2018-08'!V",TEXT(MATCH($C34,'2018-08'!$C$2:$C$100,0)+1,0))))</f>
        <v>732563334.45000029</v>
      </c>
      <c r="W34" s="17">
        <f ca="1">IF(OR(INDIRECT(CONCATENATE("'2018-09'!W",TEXT(MATCH($C34,'2018-09'!$C$2:$C$100,0)+1,0)))="",INDIRECT(CONCATENATE("'2018-08'!W",TEXT(MATCH($C34,'2018-08'!$C$2:$C$100,0)+1,0)))="",AND(INDIRECT(CONCATENATE("'2018-09'!W",TEXT(MATCH($C34,'2018-09'!$C$2:$C$100,0)+1,0)))="",INDIRECT(CONCATENATE("'2018-08'!W",TEXT(MATCH($C34,'2018-08'!$C$2:$C$100,0)+1,0)))="")),"Н/Д",INDIRECT(CONCATENATE("'2018-09'!W",TEXT(MATCH($C34,'2018-09'!$C$2:$C$100,0)+1,0)))-INDIRECT(CONCATENATE("'2018-08'!W",TEXT(MATCH($C34,'2018-08'!$C$2:$C$100,0)+1,0))))</f>
        <v>7876637874.3199997</v>
      </c>
    </row>
    <row r="35" spans="1:23" x14ac:dyDescent="0.25">
      <c r="A35" s="2" t="s">
        <v>49</v>
      </c>
      <c r="B35" s="2" t="s">
        <v>57</v>
      </c>
      <c r="C35" s="15">
        <v>58000000</v>
      </c>
      <c r="D35" s="2" t="s">
        <v>212</v>
      </c>
      <c r="E35" s="17">
        <f ca="1">IF(OR(INDIRECT(CONCATENATE("'2018-09'!E",TEXT(MATCH($C35,'2018-09'!$C$2:$C$100,0)+1,0)))="",INDIRECT(CONCATENATE("'2018-08'!E",TEXT(MATCH($C35,'2018-08'!$C$2:$C$100,0)+1,0)))="",AND(INDIRECT(CONCATENATE("'2018-09'!E",TEXT(MATCH($C35,'2018-09'!$C$2:$C$100,0)+1,0)))="",INDIRECT(CONCATENATE("'2018-08'!E",TEXT(MATCH($C35,'2018-08'!$C$2:$C$100,0)+1,0)))="")),"Н/Д",INDIRECT(CONCATENATE("'2018-09'!E",TEXT(MATCH($C35,'2018-09'!$C$2:$C$100,0)+1,0)))-INDIRECT(CONCATENATE("'2018-08'!E",TEXT(MATCH($C35,'2018-08'!$C$2:$C$100,0)+1,0))))</f>
        <v>3119962290.0200005</v>
      </c>
      <c r="F35" s="17">
        <f ca="1">IF(OR(INDIRECT(CONCATENATE("'2018-09'!F",TEXT(MATCH($C35,'2018-09'!$C$2:$C$100,0)+1,0)))="",INDIRECT(CONCATENATE("'2018-08'!F",TEXT(MATCH($C35,'2018-08'!$C$2:$C$100,0)+1,0)))="",AND(INDIRECT(CONCATENATE("'2018-09'!F",TEXT(MATCH($C35,'2018-09'!$C$2:$C$100,0)+1,0)))="",INDIRECT(CONCATENATE("'2018-08'!F",TEXT(MATCH($C35,'2018-08'!$C$2:$C$100,0)+1,0)))="")),"Н/Д",INDIRECT(CONCATENATE("'2018-09'!F",TEXT(MATCH($C35,'2018-09'!$C$2:$C$100,0)+1,0)))-INDIRECT(CONCATENATE("'2018-08'!F",TEXT(MATCH($C35,'2018-08'!$C$2:$C$100,0)+1,0))))</f>
        <v>1704681475.3500004</v>
      </c>
      <c r="G35" s="17">
        <f ca="1">IF(OR(INDIRECT(CONCATENATE("'2018-09'!G",TEXT(MATCH($C35,'2018-09'!$C$2:$C$100,0)+1,0)))="",INDIRECT(CONCATENATE("'2018-08'!G",TEXT(MATCH($C35,'2018-08'!$C$2:$C$100,0)+1,0)))="",AND(INDIRECT(CONCATENATE("'2018-09'!G",TEXT(MATCH($C35,'2018-09'!$C$2:$C$100,0)+1,0)))="",INDIRECT(CONCATENATE("'2018-08'!G",TEXT(MATCH($C35,'2018-08'!$C$2:$C$100,0)+1,0)))="")),"Н/Д",INDIRECT(CONCATENATE("'2018-09'!G",TEXT(MATCH($C35,'2018-09'!$C$2:$C$100,0)+1,0)))-INDIRECT(CONCATENATE("'2018-08'!G",TEXT(MATCH($C35,'2018-08'!$C$2:$C$100,0)+1,0))))</f>
        <v>295253582.31999969</v>
      </c>
      <c r="H35" s="17">
        <f ca="1">IF(OR(INDIRECT(CONCATENATE("'2018-09'!H",TEXT(MATCH($C35,'2018-09'!$C$2:$C$100,0)+1,0)))="",INDIRECT(CONCATENATE("'2018-08'!H",TEXT(MATCH($C35,'2018-08'!$C$2:$C$100,0)+1,0)))="",AND(INDIRECT(CONCATENATE("'2018-09'!H",TEXT(MATCH($C35,'2018-09'!$C$2:$C$100,0)+1,0)))="",INDIRECT(CONCATENATE("'2018-08'!H",TEXT(MATCH($C35,'2018-08'!$C$2:$C$100,0)+1,0)))="")),"Н/Д",INDIRECT(CONCATENATE("'2018-09'!H",TEXT(MATCH($C35,'2018-09'!$C$2:$C$100,0)+1,0)))-INDIRECT(CONCATENATE("'2018-08'!H",TEXT(MATCH($C35,'2018-08'!$C$2:$C$100,0)+1,0))))</f>
        <v>726002439.43999958</v>
      </c>
      <c r="I35" s="17">
        <f ca="1">IF(OR(INDIRECT(CONCATENATE("'2018-09'!I",TEXT(MATCH($C35,'2018-09'!$C$2:$C$100,0)+1,0)))="",INDIRECT(CONCATENATE("'2018-08'!I",TEXT(MATCH($C35,'2018-08'!$C$2:$C$100,0)+1,0)))="",AND(INDIRECT(CONCATENATE("'2018-09'!I",TEXT(MATCH($C35,'2018-09'!$C$2:$C$100,0)+1,0)))="",INDIRECT(CONCATENATE("'2018-08'!I",TEXT(MATCH($C35,'2018-08'!$C$2:$C$100,0)+1,0)))="")),"Н/Д",INDIRECT(CONCATENATE("'2018-09'!I",TEXT(MATCH($C35,'2018-09'!$C$2:$C$100,0)+1,0)))-INDIRECT(CONCATENATE("'2018-08'!I",TEXT(MATCH($C35,'2018-08'!$C$2:$C$100,0)+1,0))))</f>
        <v>320650064.68000007</v>
      </c>
      <c r="J35" s="17" t="str">
        <f ca="1">IF(OR(INDIRECT(CONCATENATE("'2018-09'!J",TEXT(MATCH($C35,'2018-09'!$C$2:$C$100,0)+1,0)))="",INDIRECT(CONCATENATE("'2018-08'!J",TEXT(MATCH($C35,'2018-08'!$C$2:$C$100,0)+1,0)))="",AND(INDIRECT(CONCATENATE("'2018-09'!J",TEXT(MATCH($C35,'2018-09'!$C$2:$C$100,0)+1,0)))="",INDIRECT(CONCATENATE("'2018-08'!J",TEXT(MATCH($C35,'2018-08'!$C$2:$C$100,0)+1,0)))="")),"Н/Д",INDIRECT(CONCATENATE("'2018-09'!J",TEXT(MATCH($C35,'2018-09'!$C$2:$C$100,0)+1,0)))-INDIRECT(CONCATENATE("'2018-08'!J",TEXT(MATCH($C35,'2018-08'!$C$2:$C$100,0)+1,0))))</f>
        <v>Н/Д</v>
      </c>
      <c r="K35" s="17">
        <f ca="1">IF(OR(INDIRECT(CONCATENATE("'2018-09'!K",TEXT(MATCH($C35,'2018-09'!$C$2:$C$100,0)+1,0)))="",INDIRECT(CONCATENATE("'2018-08'!K",TEXT(MATCH($C35,'2018-08'!$C$2:$C$100,0)+1,0)))="",AND(INDIRECT(CONCATENATE("'2018-09'!K",TEXT(MATCH($C35,'2018-09'!$C$2:$C$100,0)+1,0)))="",INDIRECT(CONCATENATE("'2018-08'!K",TEXT(MATCH($C35,'2018-08'!$C$2:$C$100,0)+1,0)))="")),"Н/Д",INDIRECT(CONCATENATE("'2018-09'!K",TEXT(MATCH($C35,'2018-09'!$C$2:$C$100,0)+1,0)))-INDIRECT(CONCATENATE("'2018-08'!K",TEXT(MATCH($C35,'2018-08'!$C$2:$C$100,0)+1,0))))</f>
        <v>30602482.930000067</v>
      </c>
      <c r="L35" s="17">
        <f ca="1">IF(OR(INDIRECT(CONCATENATE("'2018-09'!L",TEXT(MATCH($C35,'2018-09'!$C$2:$C$100,0)+1,0)))="",INDIRECT(CONCATENATE("'2018-08'!L",TEXT(MATCH($C35,'2018-08'!$C$2:$C$100,0)+1,0)))="",AND(INDIRECT(CONCATENATE("'2018-09'!L",TEXT(MATCH($C35,'2018-09'!$C$2:$C$100,0)+1,0)))="",INDIRECT(CONCATENATE("'2018-08'!L",TEXT(MATCH($C35,'2018-08'!$C$2:$C$100,0)+1,0)))="")),"Н/Д",INDIRECT(CONCATENATE("'2018-09'!L",TEXT(MATCH($C35,'2018-09'!$C$2:$C$100,0)+1,0)))-INDIRECT(CONCATENATE("'2018-08'!L",TEXT(MATCH($C35,'2018-08'!$C$2:$C$100,0)+1,0))))</f>
        <v>193855516.31999993</v>
      </c>
      <c r="M35" s="17">
        <f ca="1">IF(OR(INDIRECT(CONCATENATE("'2018-09'!M",TEXT(MATCH($C35,'2018-09'!$C$2:$C$100,0)+1,0)))="",INDIRECT(CONCATENATE("'2018-08'!M",TEXT(MATCH($C35,'2018-08'!$C$2:$C$100,0)+1,0)))="",AND(INDIRECT(CONCATENATE("'2018-09'!M",TEXT(MATCH($C35,'2018-09'!$C$2:$C$100,0)+1,0)))="",INDIRECT(CONCATENATE("'2018-08'!M",TEXT(MATCH($C35,'2018-08'!$C$2:$C$100,0)+1,0)))="")),"Н/Д",INDIRECT(CONCATENATE("'2018-09'!M",TEXT(MATCH($C35,'2018-09'!$C$2:$C$100,0)+1,0)))-INDIRECT(CONCATENATE("'2018-08'!M",TEXT(MATCH($C35,'2018-08'!$C$2:$C$100,0)+1,0))))</f>
        <v>4583059.5199999996</v>
      </c>
      <c r="N35" s="17">
        <f ca="1">IF(OR(INDIRECT(CONCATENATE("'2018-09'!N",TEXT(MATCH($C35,'2018-09'!$C$2:$C$100,0)+1,0)))="",INDIRECT(CONCATENATE("'2018-08'!N",TEXT(MATCH($C35,'2018-08'!$C$2:$C$100,0)+1,0)))="",AND(INDIRECT(CONCATENATE("'2018-09'!N",TEXT(MATCH($C35,'2018-09'!$C$2:$C$100,0)+1,0)))="",INDIRECT(CONCATENATE("'2018-08'!N",TEXT(MATCH($C35,'2018-08'!$C$2:$C$100,0)+1,0)))="")),"Н/Д",INDIRECT(CONCATENATE("'2018-09'!N",TEXT(MATCH($C35,'2018-09'!$C$2:$C$100,0)+1,0)))-INDIRECT(CONCATENATE("'2018-08'!NE",TEXT(MATCH($C35,'2018-08'!$C$2:$C$100,0)+1,0))))</f>
        <v>109669387.04000001</v>
      </c>
      <c r="O35" s="17">
        <f ca="1">IF(OR(INDIRECT(CONCATENATE("'2018-09'!O",TEXT(MATCH($C35,'2018-09'!$C$2:$C$100,0)+1,0)))="",INDIRECT(CONCATENATE("'2018-08'!O",TEXT(MATCH($C35,'2018-08'!$C$2:$C$100,0)+1,0)))="",AND(INDIRECT(CONCATENATE("'2018-09'!O",TEXT(MATCH($C35,'2018-09'!$C$2:$C$100,0)+1,0)))="",INDIRECT(CONCATENATE("'2018-08'!O",TEXT(MATCH($C35,'2018-08'!$C$2:$C$100,0)+1,0)))="")),"Н/Д",INDIRECT(CONCATENATE("'2018-09'!O",TEXT(MATCH($C35,'2018-09'!$C$2:$C$100,0)+1,0)))-INDIRECT(CONCATENATE("'2018-08'!O",TEXT(MATCH($C35,'2018-08'!$C$2:$C$100,0)+1,0))))</f>
        <v>22659.709999999963</v>
      </c>
      <c r="P35" s="17">
        <f ca="1">IF(OR(INDIRECT(CONCATENATE("'2018-09'!P",TEXT(MATCH($C35,'2018-09'!$C$2:$C$100,0)+1,0)))="",INDIRECT(CONCATENATE("'2018-08'!P",TEXT(MATCH($C35,'2018-08'!$C$2:$C$100,0)+1,0)))="",AND(INDIRECT(CONCATENATE("'2018-09'!P",TEXT(MATCH($C35,'2018-09'!$C$2:$C$100,0)+1,0)))="",INDIRECT(CONCATENATE("'2018-08'!P",TEXT(MATCH($C35,'2018-08'!$C$2:$C$100,0)+1,0)))="")),"Н/Д",INDIRECT(CONCATENATE("'2018-09'!P",TEXT(MATCH($C35,'2018-09'!$C$2:$C$100,0)+1,0)))-INDIRECT(CONCATENATE("'2018-08'!P",TEXT(MATCH($C35,'2018-08'!$C$2:$C$100,0)+1,0))))</f>
        <v>51080447.00999999</v>
      </c>
      <c r="Q35" s="17">
        <f ca="1">IF(OR(INDIRECT(CONCATENATE("'2018-09'!Q",TEXT(MATCH($C35,'2018-09'!$C$2:$C$100,0)+1,0)))="",INDIRECT(CONCATENATE("'2018-08'!Q",TEXT(MATCH($C35,'2018-08'!$C$2:$C$100,0)+1,0)))="",AND(INDIRECT(CONCATENATE("'2018-09'!Q",TEXT(MATCH($C35,'2018-09'!$C$2:$C$100,0)+1,0)))="",INDIRECT(CONCATENATE("'2018-08'!Q",TEXT(MATCH($C35,'2018-08'!$C$2:$C$100,0)+1,0)))="")),"Н/Д",INDIRECT(CONCATENATE("'2018-09'!Q",TEXT(MATCH($C35,'2018-09'!$C$2:$C$100,0)+1,0)))-INDIRECT(CONCATENATE("'2018-08'!Q",TEXT(MATCH($C35,'2018-08'!$C$2:$C$100,0)+1,0))))</f>
        <v>16286532.949999988</v>
      </c>
      <c r="R35" s="17">
        <f ca="1">IF(OR(INDIRECT(CONCATENATE("'2018-09'!R",TEXT(MATCH($C35,'2018-09'!$C$2:$C$100,0)+1,0)))="",INDIRECT(CONCATENATE("'2018-08'!R",TEXT(MATCH($C35,'2018-08'!$C$2:$C$100,0)+1,0)))="",AND(INDIRECT(CONCATENATE("'2018-09'!R",TEXT(MATCH($C35,'2018-09'!$C$2:$C$100,0)+1,0)))="",INDIRECT(CONCATENATE("'2018-08'!R",TEXT(MATCH($C35,'2018-08'!$C$2:$C$100,0)+1,0)))="")),"Н/Д",INDIRECT(CONCATENATE("'2018-09'!R",TEXT(MATCH($C35,'2018-09'!$C$2:$C$100,0)+1,0)))-INDIRECT(CONCATENATE("'2018-08'!R",TEXT(MATCH($C35,'2018-08'!$C$2:$C$100,0)+1,0))))</f>
        <v>15059879.579999998</v>
      </c>
      <c r="S35" s="17">
        <f ca="1">IF(OR(INDIRECT(CONCATENATE("'2018-09'!S",TEXT(MATCH($C35,'2018-09'!$C$2:$C$100,0)+1,0)))="",INDIRECT(CONCATENATE("'2018-08'!S",TEXT(MATCH($C35,'2018-08'!$C$2:$C$100,0)+1,0)))="",AND(INDIRECT(CONCATENATE("'2018-09'!S",TEXT(MATCH($C35,'2018-09'!$C$2:$C$100,0)+1,0)))="",INDIRECT(CONCATENATE("'2018-08'!S",TEXT(MATCH($C35,'2018-08'!$C$2:$C$100,0)+1,0)))="")),"Н/Д",INDIRECT(CONCATENATE("'2018-09'!S",TEXT(MATCH($C35,'2018-09'!$C$2:$C$100,0)+1,0)))-INDIRECT(CONCATENATE("'2018-08'!S",TEXT(MATCH($C35,'2018-08'!$C$2:$C$100,0)+1,0))))</f>
        <v>104989.63</v>
      </c>
      <c r="T35" s="17">
        <f ca="1">IF(OR(INDIRECT(CONCATENATE("'2018-09'!T",TEXT(MATCH($C35,'2018-09'!$C$2:$C$100,0)+1,0)))="",INDIRECT(CONCATENATE("'2018-08'!T",TEXT(MATCH($C35,'2018-08'!$C$2:$C$100,0)+1,0)))="",AND(INDIRECT(CONCATENATE("'2018-09'!T",TEXT(MATCH($C35,'2018-09'!$C$2:$C$100,0)+1,0)))="",INDIRECT(CONCATENATE("'2018-08'!T",TEXT(MATCH($C35,'2018-08'!$C$2:$C$100,0)+1,0)))="")),"Н/Д",INDIRECT(CONCATENATE("'2018-09'!T",TEXT(MATCH($C35,'2018-09'!$C$2:$C$100,0)+1,0)))-INDIRECT(CONCATENATE("'2018-08'!T",TEXT(MATCH($C35,'2018-08'!$C$2:$C$100,0)+1,0))))</f>
        <v>31914677.960000008</v>
      </c>
      <c r="U35" s="17">
        <f ca="1">IF(OR(INDIRECT(CONCATENATE("'2018-09'!U",TEXT(MATCH($C35,'2018-09'!$C$2:$C$100,0)+1,0)))="",INDIRECT(CONCATENATE("'2018-08'!U",TEXT(MATCH($C35,'2018-08'!$C$2:$C$100,0)+1,0)))="",AND(INDIRECT(CONCATENATE("'2018-09'!U",TEXT(MATCH($C35,'2018-09'!$C$2:$C$100,0)+1,0)))="",INDIRECT(CONCATENATE("'2018-08'!U",TEXT(MATCH($C35,'2018-08'!$C$2:$C$100,0)+1,0)))="")),"Н/Д",INDIRECT(CONCATENATE("'2018-09'!U",TEXT(MATCH($C35,'2018-09'!$C$2:$C$100,0)+1,0)))-INDIRECT(CONCATENATE("'2018-08'!U",TEXT(MATCH($C35,'2018-08'!$C$2:$C$100,0)+1,0))))</f>
        <v>1881893.3200000003</v>
      </c>
      <c r="V35" s="17">
        <f ca="1">IF(OR(INDIRECT(CONCATENATE("'2018-09'!V",TEXT(MATCH($C35,'2018-09'!$C$2:$C$100,0)+1,0)))="",INDIRECT(CONCATENATE("'2018-08'!V",TEXT(MATCH($C35,'2018-08'!$C$2:$C$100,0)+1,0)))="",AND(INDIRECT(CONCATENATE("'2018-09'!V",TEXT(MATCH($C35,'2018-09'!$C$2:$C$100,0)+1,0)))="",INDIRECT(CONCATENATE("'2018-08'!V",TEXT(MATCH($C35,'2018-08'!$C$2:$C$100,0)+1,0)))="")),"Н/Д",INDIRECT(CONCATENATE("'2018-09'!V",TEXT(MATCH($C35,'2018-09'!$C$2:$C$100,0)+1,0)))-INDIRECT(CONCATENATE("'2018-08'!V",TEXT(MATCH($C35,'2018-08'!$C$2:$C$100,0)+1,0))))</f>
        <v>1415280814.6700001</v>
      </c>
      <c r="W35" s="17">
        <f ca="1">IF(OR(INDIRECT(CONCATENATE("'2018-09'!W",TEXT(MATCH($C35,'2018-09'!$C$2:$C$100,0)+1,0)))="",INDIRECT(CONCATENATE("'2018-08'!W",TEXT(MATCH($C35,'2018-08'!$C$2:$C$100,0)+1,0)))="",AND(INDIRECT(CONCATENATE("'2018-09'!W",TEXT(MATCH($C35,'2018-09'!$C$2:$C$100,0)+1,0)))="",INDIRECT(CONCATENATE("'2018-08'!W",TEXT(MATCH($C35,'2018-08'!$C$2:$C$100,0)+1,0)))="")),"Н/Д",INDIRECT(CONCATENATE("'2018-09'!W",TEXT(MATCH($C35,'2018-09'!$C$2:$C$100,0)+1,0)))-INDIRECT(CONCATENATE("'2018-08'!W",TEXT(MATCH($C35,'2018-08'!$C$2:$C$100,0)+1,0))))</f>
        <v>7941627214.3799973</v>
      </c>
    </row>
    <row r="36" spans="1:23" x14ac:dyDescent="0.25">
      <c r="A36" s="2" t="s">
        <v>49</v>
      </c>
      <c r="B36" s="2" t="s">
        <v>58</v>
      </c>
      <c r="C36" s="15">
        <v>86000000</v>
      </c>
      <c r="D36" s="2" t="s">
        <v>212</v>
      </c>
      <c r="E36" s="17">
        <f ca="1">IF(OR(INDIRECT(CONCATENATE("'2018-09'!E",TEXT(MATCH($C36,'2018-09'!$C$2:$C$100,0)+1,0)))="",INDIRECT(CONCATENATE("'2018-08'!E",TEXT(MATCH($C36,'2018-08'!$C$2:$C$100,0)+1,0)))="",AND(INDIRECT(CONCATENATE("'2018-09'!E",TEXT(MATCH($C36,'2018-09'!$C$2:$C$100,0)+1,0)))="",INDIRECT(CONCATENATE("'2018-08'!E",TEXT(MATCH($C36,'2018-08'!$C$2:$C$100,0)+1,0)))="")),"Н/Д",INDIRECT(CONCATENATE("'2018-09'!E",TEXT(MATCH($C36,'2018-09'!$C$2:$C$100,0)+1,0)))-INDIRECT(CONCATENATE("'2018-08'!E",TEXT(MATCH($C36,'2018-08'!$C$2:$C$100,0)+1,0))))</f>
        <v>4476211358.170002</v>
      </c>
      <c r="F36" s="17">
        <f ca="1">IF(OR(INDIRECT(CONCATENATE("'2018-09'!F",TEXT(MATCH($C36,'2018-09'!$C$2:$C$100,0)+1,0)))="",INDIRECT(CONCATENATE("'2018-08'!F",TEXT(MATCH($C36,'2018-08'!$C$2:$C$100,0)+1,0)))="",AND(INDIRECT(CONCATENATE("'2018-09'!F",TEXT(MATCH($C36,'2018-09'!$C$2:$C$100,0)+1,0)))="",INDIRECT(CONCATENATE("'2018-08'!F",TEXT(MATCH($C36,'2018-08'!$C$2:$C$100,0)+1,0)))="")),"Н/Д",INDIRECT(CONCATENATE("'2018-09'!F",TEXT(MATCH($C36,'2018-09'!$C$2:$C$100,0)+1,0)))-INDIRECT(CONCATENATE("'2018-08'!F",TEXT(MATCH($C36,'2018-08'!$C$2:$C$100,0)+1,0))))</f>
        <v>2768473599.7599983</v>
      </c>
      <c r="G36" s="17">
        <f ca="1">IF(OR(INDIRECT(CONCATENATE("'2018-09'!G",TEXT(MATCH($C36,'2018-09'!$C$2:$C$100,0)+1,0)))="",INDIRECT(CONCATENATE("'2018-08'!G",TEXT(MATCH($C36,'2018-08'!$C$2:$C$100,0)+1,0)))="",AND(INDIRECT(CONCATENATE("'2018-09'!G",TEXT(MATCH($C36,'2018-09'!$C$2:$C$100,0)+1,0)))="",INDIRECT(CONCATENATE("'2018-08'!G",TEXT(MATCH($C36,'2018-08'!$C$2:$C$100,0)+1,0)))="")),"Н/Д",INDIRECT(CONCATENATE("'2018-09'!G",TEXT(MATCH($C36,'2018-09'!$C$2:$C$100,0)+1,0)))-INDIRECT(CONCATENATE("'2018-08'!G",TEXT(MATCH($C36,'2018-08'!$C$2:$C$100,0)+1,0))))</f>
        <v>833184078.50999928</v>
      </c>
      <c r="H36" s="17">
        <f ca="1">IF(OR(INDIRECT(CONCATENATE("'2018-09'!H",TEXT(MATCH($C36,'2018-09'!$C$2:$C$100,0)+1,0)))="",INDIRECT(CONCATENATE("'2018-08'!H",TEXT(MATCH($C36,'2018-08'!$C$2:$C$100,0)+1,0)))="",AND(INDIRECT(CONCATENATE("'2018-09'!H",TEXT(MATCH($C36,'2018-09'!$C$2:$C$100,0)+1,0)))="",INDIRECT(CONCATENATE("'2018-08'!H",TEXT(MATCH($C36,'2018-08'!$C$2:$C$100,0)+1,0)))="")),"Н/Д",INDIRECT(CONCATENATE("'2018-09'!H",TEXT(MATCH($C36,'2018-09'!$C$2:$C$100,0)+1,0)))-INDIRECT(CONCATENATE("'2018-08'!H",TEXT(MATCH($C36,'2018-08'!$C$2:$C$100,0)+1,0))))</f>
        <v>966500780.27000046</v>
      </c>
      <c r="I36" s="17">
        <f ca="1">IF(OR(INDIRECT(CONCATENATE("'2018-09'!I",TEXT(MATCH($C36,'2018-09'!$C$2:$C$100,0)+1,0)))="",INDIRECT(CONCATENATE("'2018-08'!I",TEXT(MATCH($C36,'2018-08'!$C$2:$C$100,0)+1,0)))="",AND(INDIRECT(CONCATENATE("'2018-09'!I",TEXT(MATCH($C36,'2018-09'!$C$2:$C$100,0)+1,0)))="",INDIRECT(CONCATENATE("'2018-08'!I",TEXT(MATCH($C36,'2018-08'!$C$2:$C$100,0)+1,0)))="")),"Н/Д",INDIRECT(CONCATENATE("'2018-09'!I",TEXT(MATCH($C36,'2018-09'!$C$2:$C$100,0)+1,0)))-INDIRECT(CONCATENATE("'2018-08'!I",TEXT(MATCH($C36,'2018-08'!$C$2:$C$100,0)+1,0))))</f>
        <v>224694273.74000001</v>
      </c>
      <c r="J36" s="17" t="str">
        <f ca="1">IF(OR(INDIRECT(CONCATENATE("'2018-09'!J",TEXT(MATCH($C36,'2018-09'!$C$2:$C$100,0)+1,0)))="",INDIRECT(CONCATENATE("'2018-08'!J",TEXT(MATCH($C36,'2018-08'!$C$2:$C$100,0)+1,0)))="",AND(INDIRECT(CONCATENATE("'2018-09'!J",TEXT(MATCH($C36,'2018-09'!$C$2:$C$100,0)+1,0)))="",INDIRECT(CONCATENATE("'2018-08'!J",TEXT(MATCH($C36,'2018-08'!$C$2:$C$100,0)+1,0)))="")),"Н/Д",INDIRECT(CONCATENATE("'2018-09'!J",TEXT(MATCH($C36,'2018-09'!$C$2:$C$100,0)+1,0)))-INDIRECT(CONCATENATE("'2018-08'!J",TEXT(MATCH($C36,'2018-08'!$C$2:$C$100,0)+1,0))))</f>
        <v>Н/Д</v>
      </c>
      <c r="K36" s="17">
        <f ca="1">IF(OR(INDIRECT(CONCATENATE("'2018-09'!K",TEXT(MATCH($C36,'2018-09'!$C$2:$C$100,0)+1,0)))="",INDIRECT(CONCATENATE("'2018-08'!K",TEXT(MATCH($C36,'2018-08'!$C$2:$C$100,0)+1,0)))="",AND(INDIRECT(CONCATENATE("'2018-09'!K",TEXT(MATCH($C36,'2018-09'!$C$2:$C$100,0)+1,0)))="",INDIRECT(CONCATENATE("'2018-08'!K",TEXT(MATCH($C36,'2018-08'!$C$2:$C$100,0)+1,0)))="")),"Н/Д",INDIRECT(CONCATENATE("'2018-09'!K",TEXT(MATCH($C36,'2018-09'!$C$2:$C$100,0)+1,0)))-INDIRECT(CONCATENATE("'2018-08'!K",TEXT(MATCH($C36,'2018-08'!$C$2:$C$100,0)+1,0))))</f>
        <v>63729688.400000095</v>
      </c>
      <c r="L36" s="17">
        <f ca="1">IF(OR(INDIRECT(CONCATENATE("'2018-09'!L",TEXT(MATCH($C36,'2018-09'!$C$2:$C$100,0)+1,0)))="",INDIRECT(CONCATENATE("'2018-08'!L",TEXT(MATCH($C36,'2018-08'!$C$2:$C$100,0)+1,0)))="",AND(INDIRECT(CONCATENATE("'2018-09'!L",TEXT(MATCH($C36,'2018-09'!$C$2:$C$100,0)+1,0)))="",INDIRECT(CONCATENATE("'2018-08'!L",TEXT(MATCH($C36,'2018-08'!$C$2:$C$100,0)+1,0)))="")),"Н/Д",INDIRECT(CONCATENATE("'2018-09'!L",TEXT(MATCH($C36,'2018-09'!$C$2:$C$100,0)+1,0)))-INDIRECT(CONCATENATE("'2018-08'!L",TEXT(MATCH($C36,'2018-08'!$C$2:$C$100,0)+1,0))))</f>
        <v>384380997.65999985</v>
      </c>
      <c r="M36" s="17">
        <f ca="1">IF(OR(INDIRECT(CONCATENATE("'2018-09'!M",TEXT(MATCH($C36,'2018-09'!$C$2:$C$100,0)+1,0)))="",INDIRECT(CONCATENATE("'2018-08'!M",TEXT(MATCH($C36,'2018-08'!$C$2:$C$100,0)+1,0)))="",AND(INDIRECT(CONCATENATE("'2018-09'!M",TEXT(MATCH($C36,'2018-09'!$C$2:$C$100,0)+1,0)))="",INDIRECT(CONCATENATE("'2018-08'!M",TEXT(MATCH($C36,'2018-08'!$C$2:$C$100,0)+1,0)))="")),"Н/Д",INDIRECT(CONCATENATE("'2018-09'!M",TEXT(MATCH($C36,'2018-09'!$C$2:$C$100,0)+1,0)))-INDIRECT(CONCATENATE("'2018-08'!M",TEXT(MATCH($C36,'2018-08'!$C$2:$C$100,0)+1,0))))</f>
        <v>55071931.160000026</v>
      </c>
      <c r="N36" s="17">
        <f ca="1">IF(OR(INDIRECT(CONCATENATE("'2018-09'!N",TEXT(MATCH($C36,'2018-09'!$C$2:$C$100,0)+1,0)))="",INDIRECT(CONCATENATE("'2018-08'!N",TEXT(MATCH($C36,'2018-08'!$C$2:$C$100,0)+1,0)))="",AND(INDIRECT(CONCATENATE("'2018-09'!N",TEXT(MATCH($C36,'2018-09'!$C$2:$C$100,0)+1,0)))="",INDIRECT(CONCATENATE("'2018-08'!N",TEXT(MATCH($C36,'2018-08'!$C$2:$C$100,0)+1,0)))="")),"Н/Д",INDIRECT(CONCATENATE("'2018-09'!N",TEXT(MATCH($C36,'2018-09'!$C$2:$C$100,0)+1,0)))-INDIRECT(CONCATENATE("'2018-08'!NE",TEXT(MATCH($C36,'2018-08'!$C$2:$C$100,0)+1,0))))</f>
        <v>158313880.36000001</v>
      </c>
      <c r="O36" s="17">
        <f ca="1">IF(OR(INDIRECT(CONCATENATE("'2018-09'!O",TEXT(MATCH($C36,'2018-09'!$C$2:$C$100,0)+1,0)))="",INDIRECT(CONCATENATE("'2018-08'!O",TEXT(MATCH($C36,'2018-08'!$C$2:$C$100,0)+1,0)))="",AND(INDIRECT(CONCATENATE("'2018-09'!O",TEXT(MATCH($C36,'2018-09'!$C$2:$C$100,0)+1,0)))="",INDIRECT(CONCATENATE("'2018-08'!O",TEXT(MATCH($C36,'2018-08'!$C$2:$C$100,0)+1,0)))="")),"Н/Д",INDIRECT(CONCATENATE("'2018-09'!O",TEXT(MATCH($C36,'2018-09'!$C$2:$C$100,0)+1,0)))-INDIRECT(CONCATENATE("'2018-08'!O",TEXT(MATCH($C36,'2018-08'!$C$2:$C$100,0)+1,0))))</f>
        <v>1429.8600000000006</v>
      </c>
      <c r="P36" s="17">
        <f ca="1">IF(OR(INDIRECT(CONCATENATE("'2018-09'!P",TEXT(MATCH($C36,'2018-09'!$C$2:$C$100,0)+1,0)))="",INDIRECT(CONCATENATE("'2018-08'!P",TEXT(MATCH($C36,'2018-08'!$C$2:$C$100,0)+1,0)))="",AND(INDIRECT(CONCATENATE("'2018-09'!P",TEXT(MATCH($C36,'2018-09'!$C$2:$C$100,0)+1,0)))="",INDIRECT(CONCATENATE("'2018-08'!P",TEXT(MATCH($C36,'2018-08'!$C$2:$C$100,0)+1,0)))="")),"Н/Д",INDIRECT(CONCATENATE("'2018-09'!P",TEXT(MATCH($C36,'2018-09'!$C$2:$C$100,0)+1,0)))-INDIRECT(CONCATENATE("'2018-08'!P",TEXT(MATCH($C36,'2018-08'!$C$2:$C$100,0)+1,0))))</f>
        <v>52926978.800000012</v>
      </c>
      <c r="Q36" s="17">
        <f ca="1">IF(OR(INDIRECT(CONCATENATE("'2018-09'!Q",TEXT(MATCH($C36,'2018-09'!$C$2:$C$100,0)+1,0)))="",INDIRECT(CONCATENATE("'2018-08'!Q",TEXT(MATCH($C36,'2018-08'!$C$2:$C$100,0)+1,0)))="",AND(INDIRECT(CONCATENATE("'2018-09'!Q",TEXT(MATCH($C36,'2018-09'!$C$2:$C$100,0)+1,0)))="",INDIRECT(CONCATENATE("'2018-08'!Q",TEXT(MATCH($C36,'2018-08'!$C$2:$C$100,0)+1,0)))="")),"Н/Д",INDIRECT(CONCATENATE("'2018-09'!Q",TEXT(MATCH($C36,'2018-09'!$C$2:$C$100,0)+1,0)))-INDIRECT(CONCATENATE("'2018-08'!Q",TEXT(MATCH($C36,'2018-08'!$C$2:$C$100,0)+1,0))))</f>
        <v>85161629.050000072</v>
      </c>
      <c r="R36" s="17">
        <f ca="1">IF(OR(INDIRECT(CONCATENATE("'2018-09'!R",TEXT(MATCH($C36,'2018-09'!$C$2:$C$100,0)+1,0)))="",INDIRECT(CONCATENATE("'2018-08'!R",TEXT(MATCH($C36,'2018-08'!$C$2:$C$100,0)+1,0)))="",AND(INDIRECT(CONCATENATE("'2018-09'!R",TEXT(MATCH($C36,'2018-09'!$C$2:$C$100,0)+1,0)))="",INDIRECT(CONCATENATE("'2018-08'!R",TEXT(MATCH($C36,'2018-08'!$C$2:$C$100,0)+1,0)))="")),"Н/Д",INDIRECT(CONCATENATE("'2018-09'!R",TEXT(MATCH($C36,'2018-09'!$C$2:$C$100,0)+1,0)))-INDIRECT(CONCATENATE("'2018-08'!R",TEXT(MATCH($C36,'2018-08'!$C$2:$C$100,0)+1,0))))</f>
        <v>14237751.560000002</v>
      </c>
      <c r="S36" s="17">
        <f ca="1">IF(OR(INDIRECT(CONCATENATE("'2018-09'!S",TEXT(MATCH($C36,'2018-09'!$C$2:$C$100,0)+1,0)))="",INDIRECT(CONCATENATE("'2018-08'!S",TEXT(MATCH($C36,'2018-08'!$C$2:$C$100,0)+1,0)))="",AND(INDIRECT(CONCATENATE("'2018-09'!S",TEXT(MATCH($C36,'2018-09'!$C$2:$C$100,0)+1,0)))="",INDIRECT(CONCATENATE("'2018-08'!S",TEXT(MATCH($C36,'2018-08'!$C$2:$C$100,0)+1,0)))="")),"Н/Д",INDIRECT(CONCATENATE("'2018-09'!S",TEXT(MATCH($C36,'2018-09'!$C$2:$C$100,0)+1,0)))-INDIRECT(CONCATENATE("'2018-08'!S",TEXT(MATCH($C36,'2018-08'!$C$2:$C$100,0)+1,0))))</f>
        <v>144976.96999999997</v>
      </c>
      <c r="T36" s="17">
        <f ca="1">IF(OR(INDIRECT(CONCATENATE("'2018-09'!T",TEXT(MATCH($C36,'2018-09'!$C$2:$C$100,0)+1,0)))="",INDIRECT(CONCATENATE("'2018-08'!T",TEXT(MATCH($C36,'2018-08'!$C$2:$C$100,0)+1,0)))="",AND(INDIRECT(CONCATENATE("'2018-09'!T",TEXT(MATCH($C36,'2018-09'!$C$2:$C$100,0)+1,0)))="",INDIRECT(CONCATENATE("'2018-08'!T",TEXT(MATCH($C36,'2018-08'!$C$2:$C$100,0)+1,0)))="")),"Н/Д",INDIRECT(CONCATENATE("'2018-09'!T",TEXT(MATCH($C36,'2018-09'!$C$2:$C$100,0)+1,0)))-INDIRECT(CONCATENATE("'2018-08'!T",TEXT(MATCH($C36,'2018-08'!$C$2:$C$100,0)+1,0))))</f>
        <v>32693368.110000014</v>
      </c>
      <c r="U36" s="17">
        <f ca="1">IF(OR(INDIRECT(CONCATENATE("'2018-09'!U",TEXT(MATCH($C36,'2018-09'!$C$2:$C$100,0)+1,0)))="",INDIRECT(CONCATENATE("'2018-08'!U",TEXT(MATCH($C36,'2018-08'!$C$2:$C$100,0)+1,0)))="",AND(INDIRECT(CONCATENATE("'2018-09'!U",TEXT(MATCH($C36,'2018-09'!$C$2:$C$100,0)+1,0)))="",INDIRECT(CONCATENATE("'2018-08'!U",TEXT(MATCH($C36,'2018-08'!$C$2:$C$100,0)+1,0)))="")),"Н/Д",INDIRECT(CONCATENATE("'2018-09'!U",TEXT(MATCH($C36,'2018-09'!$C$2:$C$100,0)+1,0)))-INDIRECT(CONCATENATE("'2018-08'!U",TEXT(MATCH($C36,'2018-08'!$C$2:$C$100,0)+1,0))))</f>
        <v>17865860.449999999</v>
      </c>
      <c r="V36" s="17">
        <f ca="1">IF(OR(INDIRECT(CONCATENATE("'2018-09'!V",TEXT(MATCH($C36,'2018-09'!$C$2:$C$100,0)+1,0)))="",INDIRECT(CONCATENATE("'2018-08'!V",TEXT(MATCH($C36,'2018-08'!$C$2:$C$100,0)+1,0)))="",AND(INDIRECT(CONCATENATE("'2018-09'!V",TEXT(MATCH($C36,'2018-09'!$C$2:$C$100,0)+1,0)))="",INDIRECT(CONCATENATE("'2018-08'!V",TEXT(MATCH($C36,'2018-08'!$C$2:$C$100,0)+1,0)))="")),"Н/Д",INDIRECT(CONCATENATE("'2018-09'!V",TEXT(MATCH($C36,'2018-09'!$C$2:$C$100,0)+1,0)))-INDIRECT(CONCATENATE("'2018-08'!V",TEXT(MATCH($C36,'2018-08'!$C$2:$C$100,0)+1,0))))</f>
        <v>1707737758.4099998</v>
      </c>
      <c r="W36" s="17">
        <f ca="1">IF(OR(INDIRECT(CONCATENATE("'2018-09'!W",TEXT(MATCH($C36,'2018-09'!$C$2:$C$100,0)+1,0)))="",INDIRECT(CONCATENATE("'2018-08'!W",TEXT(MATCH($C36,'2018-08'!$C$2:$C$100,0)+1,0)))="",AND(INDIRECT(CONCATENATE("'2018-09'!W",TEXT(MATCH($C36,'2018-09'!$C$2:$C$100,0)+1,0)))="",INDIRECT(CONCATENATE("'2018-08'!W",TEXT(MATCH($C36,'2018-08'!$C$2:$C$100,0)+1,0)))="")),"Н/Д",INDIRECT(CONCATENATE("'2018-09'!W",TEXT(MATCH($C36,'2018-09'!$C$2:$C$100,0)+1,0)))-INDIRECT(CONCATENATE("'2018-08'!W",TEXT(MATCH($C36,'2018-08'!$C$2:$C$100,0)+1,0))))</f>
        <v>11704707296.550003</v>
      </c>
    </row>
    <row r="37" spans="1:23" x14ac:dyDescent="0.25">
      <c r="A37" s="2" t="s">
        <v>49</v>
      </c>
      <c r="B37" s="2" t="s">
        <v>59</v>
      </c>
      <c r="C37" s="15">
        <v>87000000</v>
      </c>
      <c r="D37" s="2" t="s">
        <v>212</v>
      </c>
      <c r="E37" s="17">
        <f ca="1">IF(OR(INDIRECT(CONCATENATE("'2018-09'!E",TEXT(MATCH($C37,'2018-09'!$C$2:$C$100,0)+1,0)))="",INDIRECT(CONCATENATE("'2018-08'!E",TEXT(MATCH($C37,'2018-08'!$C$2:$C$100,0)+1,0)))="",AND(INDIRECT(CONCATENATE("'2018-09'!E",TEXT(MATCH($C37,'2018-09'!$C$2:$C$100,0)+1,0)))="",INDIRECT(CONCATENATE("'2018-08'!E",TEXT(MATCH($C37,'2018-08'!$C$2:$C$100,0)+1,0)))="")),"Н/Д",INDIRECT(CONCATENATE("'2018-09'!E",TEXT(MATCH($C37,'2018-09'!$C$2:$C$100,0)+1,0)))-INDIRECT(CONCATENATE("'2018-08'!E",TEXT(MATCH($C37,'2018-08'!$C$2:$C$100,0)+1,0))))</f>
        <v>7289765044.2900009</v>
      </c>
      <c r="F37" s="17">
        <f ca="1">IF(OR(INDIRECT(CONCATENATE("'2018-09'!F",TEXT(MATCH($C37,'2018-09'!$C$2:$C$100,0)+1,0)))="",INDIRECT(CONCATENATE("'2018-08'!F",TEXT(MATCH($C37,'2018-08'!$C$2:$C$100,0)+1,0)))="",AND(INDIRECT(CONCATENATE("'2018-09'!F",TEXT(MATCH($C37,'2018-09'!$C$2:$C$100,0)+1,0)))="",INDIRECT(CONCATENATE("'2018-08'!F",TEXT(MATCH($C37,'2018-08'!$C$2:$C$100,0)+1,0)))="")),"Н/Д",INDIRECT(CONCATENATE("'2018-09'!F",TEXT(MATCH($C37,'2018-09'!$C$2:$C$100,0)+1,0)))-INDIRECT(CONCATENATE("'2018-08'!F",TEXT(MATCH($C37,'2018-08'!$C$2:$C$100,0)+1,0))))</f>
        <v>6801617755.7800064</v>
      </c>
      <c r="G37" s="17">
        <f ca="1">IF(OR(INDIRECT(CONCATENATE("'2018-09'!G",TEXT(MATCH($C37,'2018-09'!$C$2:$C$100,0)+1,0)))="",INDIRECT(CONCATENATE("'2018-08'!G",TEXT(MATCH($C37,'2018-08'!$C$2:$C$100,0)+1,0)))="",AND(INDIRECT(CONCATENATE("'2018-09'!G",TEXT(MATCH($C37,'2018-09'!$C$2:$C$100,0)+1,0)))="",INDIRECT(CONCATENATE("'2018-08'!G",TEXT(MATCH($C37,'2018-08'!$C$2:$C$100,0)+1,0)))="")),"Н/Д",INDIRECT(CONCATENATE("'2018-09'!G",TEXT(MATCH($C37,'2018-09'!$C$2:$C$100,0)+1,0)))-INDIRECT(CONCATENATE("'2018-08'!G",TEXT(MATCH($C37,'2018-08'!$C$2:$C$100,0)+1,0))))</f>
        <v>2535565112.2700005</v>
      </c>
      <c r="H37" s="17">
        <f ca="1">IF(OR(INDIRECT(CONCATENATE("'2018-09'!H",TEXT(MATCH($C37,'2018-09'!$C$2:$C$100,0)+1,0)))="",INDIRECT(CONCATENATE("'2018-08'!H",TEXT(MATCH($C37,'2018-08'!$C$2:$C$100,0)+1,0)))="",AND(INDIRECT(CONCATENATE("'2018-09'!H",TEXT(MATCH($C37,'2018-09'!$C$2:$C$100,0)+1,0)))="",INDIRECT(CONCATENATE("'2018-08'!H",TEXT(MATCH($C37,'2018-08'!$C$2:$C$100,0)+1,0)))="")),"Н/Д",INDIRECT(CONCATENATE("'2018-09'!H",TEXT(MATCH($C37,'2018-09'!$C$2:$C$100,0)+1,0)))-INDIRECT(CONCATENATE("'2018-08'!H",TEXT(MATCH($C37,'2018-08'!$C$2:$C$100,0)+1,0))))</f>
        <v>1822658990.1000004</v>
      </c>
      <c r="I37" s="17">
        <f ca="1">IF(OR(INDIRECT(CONCATENATE("'2018-09'!I",TEXT(MATCH($C37,'2018-09'!$C$2:$C$100,0)+1,0)))="",INDIRECT(CONCATENATE("'2018-08'!I",TEXT(MATCH($C37,'2018-08'!$C$2:$C$100,0)+1,0)))="",AND(INDIRECT(CONCATENATE("'2018-09'!I",TEXT(MATCH($C37,'2018-09'!$C$2:$C$100,0)+1,0)))="",INDIRECT(CONCATENATE("'2018-08'!I",TEXT(MATCH($C37,'2018-08'!$C$2:$C$100,0)+1,0)))="")),"Н/Д",INDIRECT(CONCATENATE("'2018-09'!I",TEXT(MATCH($C37,'2018-09'!$C$2:$C$100,0)+1,0)))-INDIRECT(CONCATENATE("'2018-08'!I",TEXT(MATCH($C37,'2018-08'!$C$2:$C$100,0)+1,0))))</f>
        <v>304745899.72000003</v>
      </c>
      <c r="J37" s="17" t="str">
        <f ca="1">IF(OR(INDIRECT(CONCATENATE("'2018-09'!J",TEXT(MATCH($C37,'2018-09'!$C$2:$C$100,0)+1,0)))="",INDIRECT(CONCATENATE("'2018-08'!J",TEXT(MATCH($C37,'2018-08'!$C$2:$C$100,0)+1,0)))="",AND(INDIRECT(CONCATENATE("'2018-09'!J",TEXT(MATCH($C37,'2018-09'!$C$2:$C$100,0)+1,0)))="",INDIRECT(CONCATENATE("'2018-08'!J",TEXT(MATCH($C37,'2018-08'!$C$2:$C$100,0)+1,0)))="")),"Н/Д",INDIRECT(CONCATENATE("'2018-09'!J",TEXT(MATCH($C37,'2018-09'!$C$2:$C$100,0)+1,0)))-INDIRECT(CONCATENATE("'2018-08'!J",TEXT(MATCH($C37,'2018-08'!$C$2:$C$100,0)+1,0))))</f>
        <v>Н/Д</v>
      </c>
      <c r="K37" s="17">
        <f ca="1">IF(OR(INDIRECT(CONCATENATE("'2018-09'!K",TEXT(MATCH($C37,'2018-09'!$C$2:$C$100,0)+1,0)))="",INDIRECT(CONCATENATE("'2018-08'!K",TEXT(MATCH($C37,'2018-08'!$C$2:$C$100,0)+1,0)))="",AND(INDIRECT(CONCATENATE("'2018-09'!K",TEXT(MATCH($C37,'2018-09'!$C$2:$C$100,0)+1,0)))="",INDIRECT(CONCATENATE("'2018-08'!K",TEXT(MATCH($C37,'2018-08'!$C$2:$C$100,0)+1,0)))="")),"Н/Д",INDIRECT(CONCATENATE("'2018-09'!K",TEXT(MATCH($C37,'2018-09'!$C$2:$C$100,0)+1,0)))-INDIRECT(CONCATENATE("'2018-08'!K",TEXT(MATCH($C37,'2018-08'!$C$2:$C$100,0)+1,0))))</f>
        <v>94371708.50999999</v>
      </c>
      <c r="L37" s="17">
        <f ca="1">IF(OR(INDIRECT(CONCATENATE("'2018-09'!L",TEXT(MATCH($C37,'2018-09'!$C$2:$C$100,0)+1,0)))="",INDIRECT(CONCATENATE("'2018-08'!L",TEXT(MATCH($C37,'2018-08'!$C$2:$C$100,0)+1,0)))="",AND(INDIRECT(CONCATENATE("'2018-09'!L",TEXT(MATCH($C37,'2018-09'!$C$2:$C$100,0)+1,0)))="",INDIRECT(CONCATENATE("'2018-08'!L",TEXT(MATCH($C37,'2018-08'!$C$2:$C$100,0)+1,0)))="")),"Н/Д",INDIRECT(CONCATENATE("'2018-09'!L",TEXT(MATCH($C37,'2018-09'!$C$2:$C$100,0)+1,0)))-INDIRECT(CONCATENATE("'2018-08'!L",TEXT(MATCH($C37,'2018-08'!$C$2:$C$100,0)+1,0))))</f>
        <v>1772706844.8099995</v>
      </c>
      <c r="M37" s="17">
        <f ca="1">IF(OR(INDIRECT(CONCATENATE("'2018-09'!M",TEXT(MATCH($C37,'2018-09'!$C$2:$C$100,0)+1,0)))="",INDIRECT(CONCATENATE("'2018-08'!M",TEXT(MATCH($C37,'2018-08'!$C$2:$C$100,0)+1,0)))="",AND(INDIRECT(CONCATENATE("'2018-09'!M",TEXT(MATCH($C37,'2018-09'!$C$2:$C$100,0)+1,0)))="",INDIRECT(CONCATENATE("'2018-08'!M",TEXT(MATCH($C37,'2018-08'!$C$2:$C$100,0)+1,0)))="")),"Н/Д",INDIRECT(CONCATENATE("'2018-09'!M",TEXT(MATCH($C37,'2018-09'!$C$2:$C$100,0)+1,0)))-INDIRECT(CONCATENATE("'2018-08'!M",TEXT(MATCH($C37,'2018-08'!$C$2:$C$100,0)+1,0))))</f>
        <v>32219774.24000001</v>
      </c>
      <c r="N37" s="17">
        <f ca="1">IF(OR(INDIRECT(CONCATENATE("'2018-09'!N",TEXT(MATCH($C37,'2018-09'!$C$2:$C$100,0)+1,0)))="",INDIRECT(CONCATENATE("'2018-08'!N",TEXT(MATCH($C37,'2018-08'!$C$2:$C$100,0)+1,0)))="",AND(INDIRECT(CONCATENATE("'2018-09'!N",TEXT(MATCH($C37,'2018-09'!$C$2:$C$100,0)+1,0)))="",INDIRECT(CONCATENATE("'2018-08'!N",TEXT(MATCH($C37,'2018-08'!$C$2:$C$100,0)+1,0)))="")),"Н/Д",INDIRECT(CONCATENATE("'2018-09'!N",TEXT(MATCH($C37,'2018-09'!$C$2:$C$100,0)+1,0)))-INDIRECT(CONCATENATE("'2018-08'!NE",TEXT(MATCH($C37,'2018-08'!$C$2:$C$100,0)+1,0))))</f>
        <v>208307738.43000001</v>
      </c>
      <c r="O37" s="17">
        <f ca="1">IF(OR(INDIRECT(CONCATENATE("'2018-09'!O",TEXT(MATCH($C37,'2018-09'!$C$2:$C$100,0)+1,0)))="",INDIRECT(CONCATENATE("'2018-08'!O",TEXT(MATCH($C37,'2018-08'!$C$2:$C$100,0)+1,0)))="",AND(INDIRECT(CONCATENATE("'2018-09'!O",TEXT(MATCH($C37,'2018-09'!$C$2:$C$100,0)+1,0)))="",INDIRECT(CONCATENATE("'2018-08'!O",TEXT(MATCH($C37,'2018-08'!$C$2:$C$100,0)+1,0)))="")),"Н/Д",INDIRECT(CONCATENATE("'2018-09'!O",TEXT(MATCH($C37,'2018-09'!$C$2:$C$100,0)+1,0)))-INDIRECT(CONCATENATE("'2018-08'!O",TEXT(MATCH($C37,'2018-08'!$C$2:$C$100,0)+1,0))))</f>
        <v>466.63999999999987</v>
      </c>
      <c r="P37" s="17">
        <f ca="1">IF(OR(INDIRECT(CONCATENATE("'2018-09'!P",TEXT(MATCH($C37,'2018-09'!$C$2:$C$100,0)+1,0)))="",INDIRECT(CONCATENATE("'2018-08'!P",TEXT(MATCH($C37,'2018-08'!$C$2:$C$100,0)+1,0)))="",AND(INDIRECT(CONCATENATE("'2018-09'!P",TEXT(MATCH($C37,'2018-09'!$C$2:$C$100,0)+1,0)))="",INDIRECT(CONCATENATE("'2018-08'!P",TEXT(MATCH($C37,'2018-08'!$C$2:$C$100,0)+1,0)))="")),"Н/Д",INDIRECT(CONCATENATE("'2018-09'!P",TEXT(MATCH($C37,'2018-09'!$C$2:$C$100,0)+1,0)))-INDIRECT(CONCATENATE("'2018-08'!P",TEXT(MATCH($C37,'2018-08'!$C$2:$C$100,0)+1,0))))</f>
        <v>55512164.969999909</v>
      </c>
      <c r="Q37" s="17">
        <f ca="1">IF(OR(INDIRECT(CONCATENATE("'2018-09'!Q",TEXT(MATCH($C37,'2018-09'!$C$2:$C$100,0)+1,0)))="",INDIRECT(CONCATENATE("'2018-08'!Q",TEXT(MATCH($C37,'2018-08'!$C$2:$C$100,0)+1,0)))="",AND(INDIRECT(CONCATENATE("'2018-09'!Q",TEXT(MATCH($C37,'2018-09'!$C$2:$C$100,0)+1,0)))="",INDIRECT(CONCATENATE("'2018-08'!Q",TEXT(MATCH($C37,'2018-08'!$C$2:$C$100,0)+1,0)))="")),"Н/Д",INDIRECT(CONCATENATE("'2018-09'!Q",TEXT(MATCH($C37,'2018-09'!$C$2:$C$100,0)+1,0)))-INDIRECT(CONCATENATE("'2018-08'!Q",TEXT(MATCH($C37,'2018-08'!$C$2:$C$100,0)+1,0))))</f>
        <v>67387423.150000036</v>
      </c>
      <c r="R37" s="17">
        <f ca="1">IF(OR(INDIRECT(CONCATENATE("'2018-09'!R",TEXT(MATCH($C37,'2018-09'!$C$2:$C$100,0)+1,0)))="",INDIRECT(CONCATENATE("'2018-08'!R",TEXT(MATCH($C37,'2018-08'!$C$2:$C$100,0)+1,0)))="",AND(INDIRECT(CONCATENATE("'2018-09'!R",TEXT(MATCH($C37,'2018-09'!$C$2:$C$100,0)+1,0)))="",INDIRECT(CONCATENATE("'2018-08'!R",TEXT(MATCH($C37,'2018-08'!$C$2:$C$100,0)+1,0)))="")),"Н/Д",INDIRECT(CONCATENATE("'2018-09'!R",TEXT(MATCH($C37,'2018-09'!$C$2:$C$100,0)+1,0)))-INDIRECT(CONCATENATE("'2018-08'!R",TEXT(MATCH($C37,'2018-08'!$C$2:$C$100,0)+1,0))))</f>
        <v>15059061.689999998</v>
      </c>
      <c r="S37" s="17">
        <f ca="1">IF(OR(INDIRECT(CONCATENATE("'2018-09'!S",TEXT(MATCH($C37,'2018-09'!$C$2:$C$100,0)+1,0)))="",INDIRECT(CONCATENATE("'2018-08'!S",TEXT(MATCH($C37,'2018-08'!$C$2:$C$100,0)+1,0)))="",AND(INDIRECT(CONCATENATE("'2018-09'!S",TEXT(MATCH($C37,'2018-09'!$C$2:$C$100,0)+1,0)))="",INDIRECT(CONCATENATE("'2018-08'!S",TEXT(MATCH($C37,'2018-08'!$C$2:$C$100,0)+1,0)))="")),"Н/Д",INDIRECT(CONCATENATE("'2018-09'!S",TEXT(MATCH($C37,'2018-09'!$C$2:$C$100,0)+1,0)))-INDIRECT(CONCATENATE("'2018-08'!S",TEXT(MATCH($C37,'2018-08'!$C$2:$C$100,0)+1,0))))</f>
        <v>191134.36000000034</v>
      </c>
      <c r="T37" s="17">
        <f ca="1">IF(OR(INDIRECT(CONCATENATE("'2018-09'!T",TEXT(MATCH($C37,'2018-09'!$C$2:$C$100,0)+1,0)))="",INDIRECT(CONCATENATE("'2018-08'!T",TEXT(MATCH($C37,'2018-08'!$C$2:$C$100,0)+1,0)))="",AND(INDIRECT(CONCATENATE("'2018-09'!T",TEXT(MATCH($C37,'2018-09'!$C$2:$C$100,0)+1,0)))="",INDIRECT(CONCATENATE("'2018-08'!T",TEXT(MATCH($C37,'2018-08'!$C$2:$C$100,0)+1,0)))="")),"Н/Д",INDIRECT(CONCATENATE("'2018-09'!T",TEXT(MATCH($C37,'2018-09'!$C$2:$C$100,0)+1,0)))-INDIRECT(CONCATENATE("'2018-08'!T",TEXT(MATCH($C37,'2018-08'!$C$2:$C$100,0)+1,0))))</f>
        <v>61215536.300000012</v>
      </c>
      <c r="U37" s="17">
        <f ca="1">IF(OR(INDIRECT(CONCATENATE("'2018-09'!U",TEXT(MATCH($C37,'2018-09'!$C$2:$C$100,0)+1,0)))="",INDIRECT(CONCATENATE("'2018-08'!U",TEXT(MATCH($C37,'2018-08'!$C$2:$C$100,0)+1,0)))="",AND(INDIRECT(CONCATENATE("'2018-09'!U",TEXT(MATCH($C37,'2018-09'!$C$2:$C$100,0)+1,0)))="",INDIRECT(CONCATENATE("'2018-08'!U",TEXT(MATCH($C37,'2018-08'!$C$2:$C$100,0)+1,0)))="")),"Н/Д",INDIRECT(CONCATENATE("'2018-09'!U",TEXT(MATCH($C37,'2018-09'!$C$2:$C$100,0)+1,0)))-INDIRECT(CONCATENATE("'2018-08'!U",TEXT(MATCH($C37,'2018-08'!$C$2:$C$100,0)+1,0))))</f>
        <v>-837128.55999999866</v>
      </c>
      <c r="V37" s="17">
        <f ca="1">IF(OR(INDIRECT(CONCATENATE("'2018-09'!V",TEXT(MATCH($C37,'2018-09'!$C$2:$C$100,0)+1,0)))="",INDIRECT(CONCATENATE("'2018-08'!V",TEXT(MATCH($C37,'2018-08'!$C$2:$C$100,0)+1,0)))="",AND(INDIRECT(CONCATENATE("'2018-09'!V",TEXT(MATCH($C37,'2018-09'!$C$2:$C$100,0)+1,0)))="",INDIRECT(CONCATENATE("'2018-08'!V",TEXT(MATCH($C37,'2018-08'!$C$2:$C$100,0)+1,0)))="")),"Н/Д",INDIRECT(CONCATENATE("'2018-09'!V",TEXT(MATCH($C37,'2018-09'!$C$2:$C$100,0)+1,0)))-INDIRECT(CONCATENATE("'2018-08'!V",TEXT(MATCH($C37,'2018-08'!$C$2:$C$100,0)+1,0))))</f>
        <v>488147288.51000023</v>
      </c>
      <c r="W37" s="17">
        <f ca="1">IF(OR(INDIRECT(CONCATENATE("'2018-09'!W",TEXT(MATCH($C37,'2018-09'!$C$2:$C$100,0)+1,0)))="",INDIRECT(CONCATENATE("'2018-08'!W",TEXT(MATCH($C37,'2018-08'!$C$2:$C$100,0)+1,0)))="",AND(INDIRECT(CONCATENATE("'2018-09'!W",TEXT(MATCH($C37,'2018-09'!$C$2:$C$100,0)+1,0)))="",INDIRECT(CONCATENATE("'2018-08'!W",TEXT(MATCH($C37,'2018-08'!$C$2:$C$100,0)+1,0)))="")),"Н/Д",INDIRECT(CONCATENATE("'2018-09'!W",TEXT(MATCH($C37,'2018-09'!$C$2:$C$100,0)+1,0)))-INDIRECT(CONCATENATE("'2018-08'!W",TEXT(MATCH($C37,'2018-08'!$C$2:$C$100,0)+1,0))))</f>
        <v>21370496565.960022</v>
      </c>
    </row>
    <row r="38" spans="1:23" x14ac:dyDescent="0.25">
      <c r="A38" s="2" t="s">
        <v>49</v>
      </c>
      <c r="B38" s="2" t="s">
        <v>60</v>
      </c>
      <c r="C38" s="15">
        <v>40000000</v>
      </c>
      <c r="D38" s="2" t="s">
        <v>212</v>
      </c>
      <c r="E38" s="17">
        <f ca="1">IF(OR(INDIRECT(CONCATENATE("'2018-09'!E",TEXT(MATCH($C38,'2018-09'!$C$2:$C$100,0)+1,0)))="",INDIRECT(CONCATENATE("'2018-08'!E",TEXT(MATCH($C38,'2018-08'!$C$2:$C$100,0)+1,0)))="",AND(INDIRECT(CONCATENATE("'2018-09'!E",TEXT(MATCH($C38,'2018-09'!$C$2:$C$100,0)+1,0)))="",INDIRECT(CONCATENATE("'2018-08'!E",TEXT(MATCH($C38,'2018-08'!$C$2:$C$100,0)+1,0)))="")),"Н/Д",INDIRECT(CONCATENATE("'2018-09'!E",TEXT(MATCH($C38,'2018-09'!$C$2:$C$100,0)+1,0)))-INDIRECT(CONCATENATE("'2018-08'!E",TEXT(MATCH($C38,'2018-08'!$C$2:$C$100,0)+1,0))))</f>
        <v>40508299964.26001</v>
      </c>
      <c r="F38" s="17">
        <f ca="1">IF(OR(INDIRECT(CONCATENATE("'2018-09'!F",TEXT(MATCH($C38,'2018-09'!$C$2:$C$100,0)+1,0)))="",INDIRECT(CONCATENATE("'2018-08'!F",TEXT(MATCH($C38,'2018-08'!$C$2:$C$100,0)+1,0)))="",AND(INDIRECT(CONCATENATE("'2018-09'!F",TEXT(MATCH($C38,'2018-09'!$C$2:$C$100,0)+1,0)))="",INDIRECT(CONCATENATE("'2018-08'!F",TEXT(MATCH($C38,'2018-08'!$C$2:$C$100,0)+1,0)))="")),"Н/Д",INDIRECT(CONCATENATE("'2018-09'!F",TEXT(MATCH($C38,'2018-09'!$C$2:$C$100,0)+1,0)))-INDIRECT(CONCATENATE("'2018-08'!F",TEXT(MATCH($C38,'2018-08'!$C$2:$C$100,0)+1,0))))</f>
        <v>39680196006.529968</v>
      </c>
      <c r="G38" s="17">
        <f ca="1">IF(OR(INDIRECT(CONCATENATE("'2018-09'!G",TEXT(MATCH($C38,'2018-09'!$C$2:$C$100,0)+1,0)))="",INDIRECT(CONCATENATE("'2018-08'!G",TEXT(MATCH($C38,'2018-08'!$C$2:$C$100,0)+1,0)))="",AND(INDIRECT(CONCATENATE("'2018-09'!G",TEXT(MATCH($C38,'2018-09'!$C$2:$C$100,0)+1,0)))="",INDIRECT(CONCATENATE("'2018-08'!G",TEXT(MATCH($C38,'2018-08'!$C$2:$C$100,0)+1,0)))="")),"Н/Д",INDIRECT(CONCATENATE("'2018-09'!G",TEXT(MATCH($C38,'2018-09'!$C$2:$C$100,0)+1,0)))-INDIRECT(CONCATENATE("'2018-08'!G",TEXT(MATCH($C38,'2018-08'!$C$2:$C$100,0)+1,0))))</f>
        <v>12145622695.300003</v>
      </c>
      <c r="H38" s="17">
        <f ca="1">IF(OR(INDIRECT(CONCATENATE("'2018-09'!H",TEXT(MATCH($C38,'2018-09'!$C$2:$C$100,0)+1,0)))="",INDIRECT(CONCATENATE("'2018-08'!H",TEXT(MATCH($C38,'2018-08'!$C$2:$C$100,0)+1,0)))="",AND(INDIRECT(CONCATENATE("'2018-09'!H",TEXT(MATCH($C38,'2018-09'!$C$2:$C$100,0)+1,0)))="",INDIRECT(CONCATENATE("'2018-08'!H",TEXT(MATCH($C38,'2018-08'!$C$2:$C$100,0)+1,0)))="")),"Н/Д",INDIRECT(CONCATENATE("'2018-09'!H",TEXT(MATCH($C38,'2018-09'!$C$2:$C$100,0)+1,0)))-INDIRECT(CONCATENATE("'2018-08'!H",TEXT(MATCH($C38,'2018-08'!$C$2:$C$100,0)+1,0))))</f>
        <v>18869585163.01001</v>
      </c>
      <c r="I38" s="17">
        <f ca="1">IF(OR(INDIRECT(CONCATENATE("'2018-09'!I",TEXT(MATCH($C38,'2018-09'!$C$2:$C$100,0)+1,0)))="",INDIRECT(CONCATENATE("'2018-08'!I",TEXT(MATCH($C38,'2018-08'!$C$2:$C$100,0)+1,0)))="",AND(INDIRECT(CONCATENATE("'2018-09'!I",TEXT(MATCH($C38,'2018-09'!$C$2:$C$100,0)+1,0)))="",INDIRECT(CONCATENATE("'2018-08'!I",TEXT(MATCH($C38,'2018-08'!$C$2:$C$100,0)+1,0)))="")),"Н/Д",INDIRECT(CONCATENATE("'2018-09'!I",TEXT(MATCH($C38,'2018-09'!$C$2:$C$100,0)+1,0)))-INDIRECT(CONCATENATE("'2018-08'!I",TEXT(MATCH($C38,'2018-08'!$C$2:$C$100,0)+1,0))))</f>
        <v>1807081556.6700001</v>
      </c>
      <c r="J38" s="17" t="str">
        <f ca="1">IF(OR(INDIRECT(CONCATENATE("'2018-09'!J",TEXT(MATCH($C38,'2018-09'!$C$2:$C$100,0)+1,0)))="",INDIRECT(CONCATENATE("'2018-08'!J",TEXT(MATCH($C38,'2018-08'!$C$2:$C$100,0)+1,0)))="",AND(INDIRECT(CONCATENATE("'2018-09'!J",TEXT(MATCH($C38,'2018-09'!$C$2:$C$100,0)+1,0)))="",INDIRECT(CONCATENATE("'2018-08'!J",TEXT(MATCH($C38,'2018-08'!$C$2:$C$100,0)+1,0)))="")),"Н/Д",INDIRECT(CONCATENATE("'2018-09'!J",TEXT(MATCH($C38,'2018-09'!$C$2:$C$100,0)+1,0)))-INDIRECT(CONCATENATE("'2018-08'!J",TEXT(MATCH($C38,'2018-08'!$C$2:$C$100,0)+1,0))))</f>
        <v>Н/Д</v>
      </c>
      <c r="K38" s="17">
        <f ca="1">IF(OR(INDIRECT(CONCATENATE("'2018-09'!K",TEXT(MATCH($C38,'2018-09'!$C$2:$C$100,0)+1,0)))="",INDIRECT(CONCATENATE("'2018-08'!K",TEXT(MATCH($C38,'2018-08'!$C$2:$C$100,0)+1,0)))="",AND(INDIRECT(CONCATENATE("'2018-09'!K",TEXT(MATCH($C38,'2018-09'!$C$2:$C$100,0)+1,0)))="",INDIRECT(CONCATENATE("'2018-08'!K",TEXT(MATCH($C38,'2018-08'!$C$2:$C$100,0)+1,0)))="")),"Н/Д",INDIRECT(CONCATENATE("'2018-09'!K",TEXT(MATCH($C38,'2018-09'!$C$2:$C$100,0)+1,0)))-INDIRECT(CONCATENATE("'2018-08'!K",TEXT(MATCH($C38,'2018-08'!$C$2:$C$100,0)+1,0))))</f>
        <v>720441346.31000137</v>
      </c>
      <c r="L38" s="17">
        <f ca="1">IF(OR(INDIRECT(CONCATENATE("'2018-09'!L",TEXT(MATCH($C38,'2018-09'!$C$2:$C$100,0)+1,0)))="",INDIRECT(CONCATENATE("'2018-08'!L",TEXT(MATCH($C38,'2018-08'!$C$2:$C$100,0)+1,0)))="",AND(INDIRECT(CONCATENATE("'2018-09'!L",TEXT(MATCH($C38,'2018-09'!$C$2:$C$100,0)+1,0)))="",INDIRECT(CONCATENATE("'2018-08'!L",TEXT(MATCH($C38,'2018-08'!$C$2:$C$100,0)+1,0)))="")),"Н/Д",INDIRECT(CONCATENATE("'2018-09'!L",TEXT(MATCH($C38,'2018-09'!$C$2:$C$100,0)+1,0)))-INDIRECT(CONCATENATE("'2018-08'!L",TEXT(MATCH($C38,'2018-08'!$C$2:$C$100,0)+1,0))))</f>
        <v>2090266785.3700027</v>
      </c>
      <c r="M38" s="17">
        <f ca="1">IF(OR(INDIRECT(CONCATENATE("'2018-09'!M",TEXT(MATCH($C38,'2018-09'!$C$2:$C$100,0)+1,0)))="",INDIRECT(CONCATENATE("'2018-08'!M",TEXT(MATCH($C38,'2018-08'!$C$2:$C$100,0)+1,0)))="",AND(INDIRECT(CONCATENATE("'2018-09'!M",TEXT(MATCH($C38,'2018-09'!$C$2:$C$100,0)+1,0)))="",INDIRECT(CONCATENATE("'2018-08'!M",TEXT(MATCH($C38,'2018-08'!$C$2:$C$100,0)+1,0)))="")),"Н/Д",INDIRECT(CONCATENATE("'2018-09'!M",TEXT(MATCH($C38,'2018-09'!$C$2:$C$100,0)+1,0)))-INDIRECT(CONCATENATE("'2018-08'!M",TEXT(MATCH($C38,'2018-08'!$C$2:$C$100,0)+1,0))))</f>
        <v>2830678.96</v>
      </c>
      <c r="N38" s="17">
        <f ca="1">IF(OR(INDIRECT(CONCATENATE("'2018-09'!N",TEXT(MATCH($C38,'2018-09'!$C$2:$C$100,0)+1,0)))="",INDIRECT(CONCATENATE("'2018-08'!N",TEXT(MATCH($C38,'2018-08'!$C$2:$C$100,0)+1,0)))="",AND(INDIRECT(CONCATENATE("'2018-09'!N",TEXT(MATCH($C38,'2018-09'!$C$2:$C$100,0)+1,0)))="",INDIRECT(CONCATENATE("'2018-08'!N",TEXT(MATCH($C38,'2018-08'!$C$2:$C$100,0)+1,0)))="")),"Н/Д",INDIRECT(CONCATENATE("'2018-09'!N",TEXT(MATCH($C38,'2018-09'!$C$2:$C$100,0)+1,0)))-INDIRECT(CONCATENATE("'2018-08'!NE",TEXT(MATCH($C38,'2018-08'!$C$2:$C$100,0)+1,0))))</f>
        <v>1195017445.5899999</v>
      </c>
      <c r="O38" s="17">
        <f ca="1">IF(OR(INDIRECT(CONCATENATE("'2018-09'!O",TEXT(MATCH($C38,'2018-09'!$C$2:$C$100,0)+1,0)))="",INDIRECT(CONCATENATE("'2018-08'!O",TEXT(MATCH($C38,'2018-08'!$C$2:$C$100,0)+1,0)))="",AND(INDIRECT(CONCATENATE("'2018-09'!O",TEXT(MATCH($C38,'2018-09'!$C$2:$C$100,0)+1,0)))="",INDIRECT(CONCATENATE("'2018-08'!O",TEXT(MATCH($C38,'2018-08'!$C$2:$C$100,0)+1,0)))="")),"Н/Д",INDIRECT(CONCATENATE("'2018-09'!O",TEXT(MATCH($C38,'2018-09'!$C$2:$C$100,0)+1,0)))-INDIRECT(CONCATENATE("'2018-08'!O",TEXT(MATCH($C38,'2018-08'!$C$2:$C$100,0)+1,0))))</f>
        <v>15275.099999999991</v>
      </c>
      <c r="P38" s="17">
        <f ca="1">IF(OR(INDIRECT(CONCATENATE("'2018-09'!P",TEXT(MATCH($C38,'2018-09'!$C$2:$C$100,0)+1,0)))="",INDIRECT(CONCATENATE("'2018-08'!P",TEXT(MATCH($C38,'2018-08'!$C$2:$C$100,0)+1,0)))="",AND(INDIRECT(CONCATENATE("'2018-09'!P",TEXT(MATCH($C38,'2018-09'!$C$2:$C$100,0)+1,0)))="",INDIRECT(CONCATENATE("'2018-08'!P",TEXT(MATCH($C38,'2018-08'!$C$2:$C$100,0)+1,0)))="")),"Н/Д",INDIRECT(CONCATENATE("'2018-09'!P",TEXT(MATCH($C38,'2018-09'!$C$2:$C$100,0)+1,0)))-INDIRECT(CONCATENATE("'2018-08'!P",TEXT(MATCH($C38,'2018-08'!$C$2:$C$100,0)+1,0))))</f>
        <v>1943578817.8299999</v>
      </c>
      <c r="Q38" s="17">
        <f ca="1">IF(OR(INDIRECT(CONCATENATE("'2018-09'!Q",TEXT(MATCH($C38,'2018-09'!$C$2:$C$100,0)+1,0)))="",INDIRECT(CONCATENATE("'2018-08'!Q",TEXT(MATCH($C38,'2018-08'!$C$2:$C$100,0)+1,0)))="",AND(INDIRECT(CONCATENATE("'2018-09'!Q",TEXT(MATCH($C38,'2018-09'!$C$2:$C$100,0)+1,0)))="",INDIRECT(CONCATENATE("'2018-08'!Q",TEXT(MATCH($C38,'2018-08'!$C$2:$C$100,0)+1,0)))="")),"Н/Д",INDIRECT(CONCATENATE("'2018-09'!Q",TEXT(MATCH($C38,'2018-09'!$C$2:$C$100,0)+1,0)))-INDIRECT(CONCATENATE("'2018-08'!Q",TEXT(MATCH($C38,'2018-08'!$C$2:$C$100,0)+1,0))))</f>
        <v>2094332.0199999958</v>
      </c>
      <c r="R38" s="17">
        <f ca="1">IF(OR(INDIRECT(CONCATENATE("'2018-09'!R",TEXT(MATCH($C38,'2018-09'!$C$2:$C$100,0)+1,0)))="",INDIRECT(CONCATENATE("'2018-08'!R",TEXT(MATCH($C38,'2018-08'!$C$2:$C$100,0)+1,0)))="",AND(INDIRECT(CONCATENATE("'2018-09'!R",TEXT(MATCH($C38,'2018-09'!$C$2:$C$100,0)+1,0)))="",INDIRECT(CONCATENATE("'2018-08'!R",TEXT(MATCH($C38,'2018-08'!$C$2:$C$100,0)+1,0)))="")),"Н/Д",INDIRECT(CONCATENATE("'2018-09'!R",TEXT(MATCH($C38,'2018-09'!$C$2:$C$100,0)+1,0)))-INDIRECT(CONCATENATE("'2018-08'!R",TEXT(MATCH($C38,'2018-08'!$C$2:$C$100,0)+1,0))))</f>
        <v>968124473.07000065</v>
      </c>
      <c r="S38" s="17">
        <f ca="1">IF(OR(INDIRECT(CONCATENATE("'2018-09'!S",TEXT(MATCH($C38,'2018-09'!$C$2:$C$100,0)+1,0)))="",INDIRECT(CONCATENATE("'2018-08'!S",TEXT(MATCH($C38,'2018-08'!$C$2:$C$100,0)+1,0)))="",AND(INDIRECT(CONCATENATE("'2018-09'!S",TEXT(MATCH($C38,'2018-09'!$C$2:$C$100,0)+1,0)))="",INDIRECT(CONCATENATE("'2018-08'!S",TEXT(MATCH($C38,'2018-08'!$C$2:$C$100,0)+1,0)))="")),"Н/Д",INDIRECT(CONCATENATE("'2018-09'!S",TEXT(MATCH($C38,'2018-09'!$C$2:$C$100,0)+1,0)))-INDIRECT(CONCATENATE("'2018-08'!S",TEXT(MATCH($C38,'2018-08'!$C$2:$C$100,0)+1,0))))</f>
        <v>492348.41999999993</v>
      </c>
      <c r="T38" s="17">
        <f ca="1">IF(OR(INDIRECT(CONCATENATE("'2018-09'!T",TEXT(MATCH($C38,'2018-09'!$C$2:$C$100,0)+1,0)))="",INDIRECT(CONCATENATE("'2018-08'!T",TEXT(MATCH($C38,'2018-08'!$C$2:$C$100,0)+1,0)))="",AND(INDIRECT(CONCATENATE("'2018-09'!T",TEXT(MATCH($C38,'2018-09'!$C$2:$C$100,0)+1,0)))="",INDIRECT(CONCATENATE("'2018-08'!T",TEXT(MATCH($C38,'2018-08'!$C$2:$C$100,0)+1,0)))="")),"Н/Д",INDIRECT(CONCATENATE("'2018-09'!T",TEXT(MATCH($C38,'2018-09'!$C$2:$C$100,0)+1,0)))-INDIRECT(CONCATENATE("'2018-08'!T",TEXT(MATCH($C38,'2018-08'!$C$2:$C$100,0)+1,0))))</f>
        <v>404183867.18999958</v>
      </c>
      <c r="U38" s="17">
        <f ca="1">IF(OR(INDIRECT(CONCATENATE("'2018-09'!U",TEXT(MATCH($C38,'2018-09'!$C$2:$C$100,0)+1,0)))="",INDIRECT(CONCATENATE("'2018-08'!U",TEXT(MATCH($C38,'2018-08'!$C$2:$C$100,0)+1,0)))="",AND(INDIRECT(CONCATENATE("'2018-09'!U",TEXT(MATCH($C38,'2018-09'!$C$2:$C$100,0)+1,0)))="",INDIRECT(CONCATENATE("'2018-08'!U",TEXT(MATCH($C38,'2018-08'!$C$2:$C$100,0)+1,0)))="")),"Н/Д",INDIRECT(CONCATENATE("'2018-09'!U",TEXT(MATCH($C38,'2018-09'!$C$2:$C$100,0)+1,0)))-INDIRECT(CONCATENATE("'2018-08'!U",TEXT(MATCH($C38,'2018-08'!$C$2:$C$100,0)+1,0))))</f>
        <v>33481610.539999962</v>
      </c>
      <c r="V38" s="17">
        <f ca="1">IF(OR(INDIRECT(CONCATENATE("'2018-09'!V",TEXT(MATCH($C38,'2018-09'!$C$2:$C$100,0)+1,0)))="",INDIRECT(CONCATENATE("'2018-08'!V",TEXT(MATCH($C38,'2018-08'!$C$2:$C$100,0)+1,0)))="",AND(INDIRECT(CONCATENATE("'2018-09'!V",TEXT(MATCH($C38,'2018-09'!$C$2:$C$100,0)+1,0)))="",INDIRECT(CONCATENATE("'2018-08'!V",TEXT(MATCH($C38,'2018-08'!$C$2:$C$100,0)+1,0)))="")),"Н/Д",INDIRECT(CONCATENATE("'2018-09'!V",TEXT(MATCH($C38,'2018-09'!$C$2:$C$100,0)+1,0)))-INDIRECT(CONCATENATE("'2018-08'!V",TEXT(MATCH($C38,'2018-08'!$C$2:$C$100,0)+1,0))))</f>
        <v>828103957.73000145</v>
      </c>
      <c r="W38" s="17">
        <f ca="1">IF(OR(INDIRECT(CONCATENATE("'2018-09'!W",TEXT(MATCH($C38,'2018-09'!$C$2:$C$100,0)+1,0)))="",INDIRECT(CONCATENATE("'2018-08'!W",TEXT(MATCH($C38,'2018-08'!$C$2:$C$100,0)+1,0)))="",AND(INDIRECT(CONCATENATE("'2018-09'!W",TEXT(MATCH($C38,'2018-09'!$C$2:$C$100,0)+1,0)))="",INDIRECT(CONCATENATE("'2018-08'!W",TEXT(MATCH($C38,'2018-08'!$C$2:$C$100,0)+1,0)))="")),"Н/Д",INDIRECT(CONCATENATE("'2018-09'!W",TEXT(MATCH($C38,'2018-09'!$C$2:$C$100,0)+1,0)))-INDIRECT(CONCATENATE("'2018-08'!W",TEXT(MATCH($C38,'2018-08'!$C$2:$C$100,0)+1,0))))</f>
        <v>120168125793.2301</v>
      </c>
    </row>
    <row r="39" spans="1:23" x14ac:dyDescent="0.25">
      <c r="A39" s="2" t="s">
        <v>61</v>
      </c>
      <c r="B39" s="2" t="s">
        <v>62</v>
      </c>
      <c r="C39" s="15">
        <v>83000000</v>
      </c>
      <c r="D39" s="2" t="s">
        <v>212</v>
      </c>
      <c r="E39" s="17">
        <f ca="1">IF(OR(INDIRECT(CONCATENATE("'2018-09'!E",TEXT(MATCH($C39,'2018-09'!$C$2:$C$100,0)+1,0)))="",INDIRECT(CONCATENATE("'2018-08'!E",TEXT(MATCH($C39,'2018-08'!$C$2:$C$100,0)+1,0)))="",AND(INDIRECT(CONCATENATE("'2018-09'!E",TEXT(MATCH($C39,'2018-09'!$C$2:$C$100,0)+1,0)))="",INDIRECT(CONCATENATE("'2018-08'!E",TEXT(MATCH($C39,'2018-08'!$C$2:$C$100,0)+1,0)))="")),"Н/Д",INDIRECT(CONCATENATE("'2018-09'!E",TEXT(MATCH($C39,'2018-09'!$C$2:$C$100,0)+1,0)))-INDIRECT(CONCATENATE("'2018-08'!E",TEXT(MATCH($C39,'2018-08'!$C$2:$C$100,0)+1,0))))</f>
        <v>2757395702.6599998</v>
      </c>
      <c r="F39" s="17">
        <f ca="1">IF(OR(INDIRECT(CONCATENATE("'2018-09'!F",TEXT(MATCH($C39,'2018-09'!$C$2:$C$100,0)+1,0)))="",INDIRECT(CONCATENATE("'2018-08'!F",TEXT(MATCH($C39,'2018-08'!$C$2:$C$100,0)+1,0)))="",AND(INDIRECT(CONCATENATE("'2018-09'!F",TEXT(MATCH($C39,'2018-09'!$C$2:$C$100,0)+1,0)))="",INDIRECT(CONCATENATE("'2018-08'!F",TEXT(MATCH($C39,'2018-08'!$C$2:$C$100,0)+1,0)))="")),"Н/Д",INDIRECT(CONCATENATE("'2018-09'!F",TEXT(MATCH($C39,'2018-09'!$C$2:$C$100,0)+1,0)))-INDIRECT(CONCATENATE("'2018-08'!F",TEXT(MATCH($C39,'2018-08'!$C$2:$C$100,0)+1,0))))</f>
        <v>1106664694.3199997</v>
      </c>
      <c r="G39" s="17">
        <f ca="1">IF(OR(INDIRECT(CONCATENATE("'2018-09'!G",TEXT(MATCH($C39,'2018-09'!$C$2:$C$100,0)+1,0)))="",INDIRECT(CONCATENATE("'2018-08'!G",TEXT(MATCH($C39,'2018-08'!$C$2:$C$100,0)+1,0)))="",AND(INDIRECT(CONCATENATE("'2018-09'!G",TEXT(MATCH($C39,'2018-09'!$C$2:$C$100,0)+1,0)))="",INDIRECT(CONCATENATE("'2018-08'!G",TEXT(MATCH($C39,'2018-08'!$C$2:$C$100,0)+1,0)))="")),"Н/Д",INDIRECT(CONCATENATE("'2018-09'!G",TEXT(MATCH($C39,'2018-09'!$C$2:$C$100,0)+1,0)))-INDIRECT(CONCATENATE("'2018-08'!G",TEXT(MATCH($C39,'2018-08'!$C$2:$C$100,0)+1,0))))</f>
        <v>103958949.09000003</v>
      </c>
      <c r="H39" s="17">
        <f ca="1">IF(OR(INDIRECT(CONCATENATE("'2018-09'!H",TEXT(MATCH($C39,'2018-09'!$C$2:$C$100,0)+1,0)))="",INDIRECT(CONCATENATE("'2018-08'!H",TEXT(MATCH($C39,'2018-08'!$C$2:$C$100,0)+1,0)))="",AND(INDIRECT(CONCATENATE("'2018-09'!H",TEXT(MATCH($C39,'2018-09'!$C$2:$C$100,0)+1,0)))="",INDIRECT(CONCATENATE("'2018-08'!H",TEXT(MATCH($C39,'2018-08'!$C$2:$C$100,0)+1,0)))="")),"Н/Д",INDIRECT(CONCATENATE("'2018-09'!H",TEXT(MATCH($C39,'2018-09'!$C$2:$C$100,0)+1,0)))-INDIRECT(CONCATENATE("'2018-08'!H",TEXT(MATCH($C39,'2018-08'!$C$2:$C$100,0)+1,0))))</f>
        <v>447425629.96000004</v>
      </c>
      <c r="I39" s="17">
        <f ca="1">IF(OR(INDIRECT(CONCATENATE("'2018-09'!I",TEXT(MATCH($C39,'2018-09'!$C$2:$C$100,0)+1,0)))="",INDIRECT(CONCATENATE("'2018-08'!I",TEXT(MATCH($C39,'2018-08'!$C$2:$C$100,0)+1,0)))="",AND(INDIRECT(CONCATENATE("'2018-09'!I",TEXT(MATCH($C39,'2018-09'!$C$2:$C$100,0)+1,0)))="",INDIRECT(CONCATENATE("'2018-08'!I",TEXT(MATCH($C39,'2018-08'!$C$2:$C$100,0)+1,0)))="")),"Н/Д",INDIRECT(CONCATENATE("'2018-09'!I",TEXT(MATCH($C39,'2018-09'!$C$2:$C$100,0)+1,0)))-INDIRECT(CONCATENATE("'2018-08'!I",TEXT(MATCH($C39,'2018-08'!$C$2:$C$100,0)+1,0))))</f>
        <v>276088970.41000009</v>
      </c>
      <c r="J39" s="17" t="str">
        <f ca="1">IF(OR(INDIRECT(CONCATENATE("'2018-09'!J",TEXT(MATCH($C39,'2018-09'!$C$2:$C$100,0)+1,0)))="",INDIRECT(CONCATENATE("'2018-08'!J",TEXT(MATCH($C39,'2018-08'!$C$2:$C$100,0)+1,0)))="",AND(INDIRECT(CONCATENATE("'2018-09'!J",TEXT(MATCH($C39,'2018-09'!$C$2:$C$100,0)+1,0)))="",INDIRECT(CONCATENATE("'2018-08'!J",TEXT(MATCH($C39,'2018-08'!$C$2:$C$100,0)+1,0)))="")),"Н/Д",INDIRECT(CONCATENATE("'2018-09'!J",TEXT(MATCH($C39,'2018-09'!$C$2:$C$100,0)+1,0)))-INDIRECT(CONCATENATE("'2018-08'!J",TEXT(MATCH($C39,'2018-08'!$C$2:$C$100,0)+1,0))))</f>
        <v>Н/Д</v>
      </c>
      <c r="K39" s="17">
        <f ca="1">IF(OR(INDIRECT(CONCATENATE("'2018-09'!K",TEXT(MATCH($C39,'2018-09'!$C$2:$C$100,0)+1,0)))="",INDIRECT(CONCATENATE("'2018-08'!K",TEXT(MATCH($C39,'2018-08'!$C$2:$C$100,0)+1,0)))="",AND(INDIRECT(CONCATENATE("'2018-09'!K",TEXT(MATCH($C39,'2018-09'!$C$2:$C$100,0)+1,0)))="",INDIRECT(CONCATENATE("'2018-08'!K",TEXT(MATCH($C39,'2018-08'!$C$2:$C$100,0)+1,0)))="")),"Н/Д",INDIRECT(CONCATENATE("'2018-09'!K",TEXT(MATCH($C39,'2018-09'!$C$2:$C$100,0)+1,0)))-INDIRECT(CONCATENATE("'2018-08'!K",TEXT(MATCH($C39,'2018-08'!$C$2:$C$100,0)+1,0))))</f>
        <v>33806912.179999948</v>
      </c>
      <c r="L39" s="17">
        <f ca="1">IF(OR(INDIRECT(CONCATENATE("'2018-09'!L",TEXT(MATCH($C39,'2018-09'!$C$2:$C$100,0)+1,0)))="",INDIRECT(CONCATENATE("'2018-08'!L",TEXT(MATCH($C39,'2018-08'!$C$2:$C$100,0)+1,0)))="",AND(INDIRECT(CONCATENATE("'2018-09'!L",TEXT(MATCH($C39,'2018-09'!$C$2:$C$100,0)+1,0)))="",INDIRECT(CONCATENATE("'2018-08'!L",TEXT(MATCH($C39,'2018-08'!$C$2:$C$100,0)+1,0)))="")),"Н/Д",INDIRECT(CONCATENATE("'2018-09'!L",TEXT(MATCH($C39,'2018-09'!$C$2:$C$100,0)+1,0)))-INDIRECT(CONCATENATE("'2018-08'!L",TEXT(MATCH($C39,'2018-08'!$C$2:$C$100,0)+1,0))))</f>
        <v>98471250.460000038</v>
      </c>
      <c r="M39" s="17">
        <f ca="1">IF(OR(INDIRECT(CONCATENATE("'2018-09'!M",TEXT(MATCH($C39,'2018-09'!$C$2:$C$100,0)+1,0)))="",INDIRECT(CONCATENATE("'2018-08'!M",TEXT(MATCH($C39,'2018-08'!$C$2:$C$100,0)+1,0)))="",AND(INDIRECT(CONCATENATE("'2018-09'!M",TEXT(MATCH($C39,'2018-09'!$C$2:$C$100,0)+1,0)))="",INDIRECT(CONCATENATE("'2018-08'!M",TEXT(MATCH($C39,'2018-08'!$C$2:$C$100,0)+1,0)))="")),"Н/Д",INDIRECT(CONCATENATE("'2018-09'!M",TEXT(MATCH($C39,'2018-09'!$C$2:$C$100,0)+1,0)))-INDIRECT(CONCATENATE("'2018-08'!M",TEXT(MATCH($C39,'2018-08'!$C$2:$C$100,0)+1,0))))</f>
        <v>1383246.27</v>
      </c>
      <c r="N39" s="17">
        <f ca="1">IF(OR(INDIRECT(CONCATENATE("'2018-09'!N",TEXT(MATCH($C39,'2018-09'!$C$2:$C$100,0)+1,0)))="",INDIRECT(CONCATENATE("'2018-08'!N",TEXT(MATCH($C39,'2018-08'!$C$2:$C$100,0)+1,0)))="",AND(INDIRECT(CONCATENATE("'2018-09'!N",TEXT(MATCH($C39,'2018-09'!$C$2:$C$100,0)+1,0)))="",INDIRECT(CONCATENATE("'2018-08'!N",TEXT(MATCH($C39,'2018-08'!$C$2:$C$100,0)+1,0)))="")),"Н/Д",INDIRECT(CONCATENATE("'2018-09'!N",TEXT(MATCH($C39,'2018-09'!$C$2:$C$100,0)+1,0)))-INDIRECT(CONCATENATE("'2018-08'!NE",TEXT(MATCH($C39,'2018-08'!$C$2:$C$100,0)+1,0))))</f>
        <v>108813068.23999999</v>
      </c>
      <c r="O39" s="17">
        <f ca="1">IF(OR(INDIRECT(CONCATENATE("'2018-09'!O",TEXT(MATCH($C39,'2018-09'!$C$2:$C$100,0)+1,0)))="",INDIRECT(CONCATENATE("'2018-08'!O",TEXT(MATCH($C39,'2018-08'!$C$2:$C$100,0)+1,0)))="",AND(INDIRECT(CONCATENATE("'2018-09'!O",TEXT(MATCH($C39,'2018-09'!$C$2:$C$100,0)+1,0)))="",INDIRECT(CONCATENATE("'2018-08'!O",TEXT(MATCH($C39,'2018-08'!$C$2:$C$100,0)+1,0)))="")),"Н/Д",INDIRECT(CONCATENATE("'2018-09'!O",TEXT(MATCH($C39,'2018-09'!$C$2:$C$100,0)+1,0)))-INDIRECT(CONCATENATE("'2018-08'!O",TEXT(MATCH($C39,'2018-08'!$C$2:$C$100,0)+1,0))))</f>
        <v>48286.260000000009</v>
      </c>
      <c r="P39" s="17">
        <f ca="1">IF(OR(INDIRECT(CONCATENATE("'2018-09'!P",TEXT(MATCH($C39,'2018-09'!$C$2:$C$100,0)+1,0)))="",INDIRECT(CONCATENATE("'2018-08'!P",TEXT(MATCH($C39,'2018-08'!$C$2:$C$100,0)+1,0)))="",AND(INDIRECT(CONCATENATE("'2018-09'!P",TEXT(MATCH($C39,'2018-09'!$C$2:$C$100,0)+1,0)))="",INDIRECT(CONCATENATE("'2018-08'!P",TEXT(MATCH($C39,'2018-08'!$C$2:$C$100,0)+1,0)))="")),"Н/Д",INDIRECT(CONCATENATE("'2018-09'!P",TEXT(MATCH($C39,'2018-09'!$C$2:$C$100,0)+1,0)))-INDIRECT(CONCATENATE("'2018-08'!P",TEXT(MATCH($C39,'2018-08'!$C$2:$C$100,0)+1,0))))</f>
        <v>52397067.769999981</v>
      </c>
      <c r="Q39" s="17">
        <f ca="1">IF(OR(INDIRECT(CONCATENATE("'2018-09'!Q",TEXT(MATCH($C39,'2018-09'!$C$2:$C$100,0)+1,0)))="",INDIRECT(CONCATENATE("'2018-08'!Q",TEXT(MATCH($C39,'2018-08'!$C$2:$C$100,0)+1,0)))="",AND(INDIRECT(CONCATENATE("'2018-09'!Q",TEXT(MATCH($C39,'2018-09'!$C$2:$C$100,0)+1,0)))="",INDIRECT(CONCATENATE("'2018-08'!Q",TEXT(MATCH($C39,'2018-08'!$C$2:$C$100,0)+1,0)))="")),"Н/Д",INDIRECT(CONCATENATE("'2018-09'!Q",TEXT(MATCH($C39,'2018-09'!$C$2:$C$100,0)+1,0)))-INDIRECT(CONCATENATE("'2018-08'!Q",TEXT(MATCH($C39,'2018-08'!$C$2:$C$100,0)+1,0))))</f>
        <v>-689172.96</v>
      </c>
      <c r="R39" s="17">
        <f ca="1">IF(OR(INDIRECT(CONCATENATE("'2018-09'!R",TEXT(MATCH($C39,'2018-09'!$C$2:$C$100,0)+1,0)))="",INDIRECT(CONCATENATE("'2018-08'!R",TEXT(MATCH($C39,'2018-08'!$C$2:$C$100,0)+1,0)))="",AND(INDIRECT(CONCATENATE("'2018-09'!R",TEXT(MATCH($C39,'2018-09'!$C$2:$C$100,0)+1,0)))="",INDIRECT(CONCATENATE("'2018-08'!R",TEXT(MATCH($C39,'2018-08'!$C$2:$C$100,0)+1,0)))="")),"Н/Д",INDIRECT(CONCATENATE("'2018-09'!R",TEXT(MATCH($C39,'2018-09'!$C$2:$C$100,0)+1,0)))-INDIRECT(CONCATENATE("'2018-08'!R",TEXT(MATCH($C39,'2018-08'!$C$2:$C$100,0)+1,0))))</f>
        <v>21116071.170000002</v>
      </c>
      <c r="S39" s="17">
        <f ca="1">IF(OR(INDIRECT(CONCATENATE("'2018-09'!S",TEXT(MATCH($C39,'2018-09'!$C$2:$C$100,0)+1,0)))="",INDIRECT(CONCATENATE("'2018-08'!S",TEXT(MATCH($C39,'2018-08'!$C$2:$C$100,0)+1,0)))="",AND(INDIRECT(CONCATENATE("'2018-09'!S",TEXT(MATCH($C39,'2018-09'!$C$2:$C$100,0)+1,0)))="",INDIRECT(CONCATENATE("'2018-08'!S",TEXT(MATCH($C39,'2018-08'!$C$2:$C$100,0)+1,0)))="")),"Н/Д",INDIRECT(CONCATENATE("'2018-09'!S",TEXT(MATCH($C39,'2018-09'!$C$2:$C$100,0)+1,0)))-INDIRECT(CONCATENATE("'2018-08'!S",TEXT(MATCH($C39,'2018-08'!$C$2:$C$100,0)+1,0))))</f>
        <v>61344</v>
      </c>
      <c r="T39" s="17">
        <f ca="1">IF(OR(INDIRECT(CONCATENATE("'2018-09'!T",TEXT(MATCH($C39,'2018-09'!$C$2:$C$100,0)+1,0)))="",INDIRECT(CONCATENATE("'2018-08'!T",TEXT(MATCH($C39,'2018-08'!$C$2:$C$100,0)+1,0)))="",AND(INDIRECT(CONCATENATE("'2018-09'!T",TEXT(MATCH($C39,'2018-09'!$C$2:$C$100,0)+1,0)))="",INDIRECT(CONCATENATE("'2018-08'!T",TEXT(MATCH($C39,'2018-08'!$C$2:$C$100,0)+1,0)))="")),"Н/Д",INDIRECT(CONCATENATE("'2018-09'!T",TEXT(MATCH($C39,'2018-09'!$C$2:$C$100,0)+1,0)))-INDIRECT(CONCATENATE("'2018-08'!T",TEXT(MATCH($C39,'2018-08'!$C$2:$C$100,0)+1,0))))</f>
        <v>27875387.150000006</v>
      </c>
      <c r="U39" s="17">
        <f ca="1">IF(OR(INDIRECT(CONCATENATE("'2018-09'!U",TEXT(MATCH($C39,'2018-09'!$C$2:$C$100,0)+1,0)))="",INDIRECT(CONCATENATE("'2018-08'!U",TEXT(MATCH($C39,'2018-08'!$C$2:$C$100,0)+1,0)))="",AND(INDIRECT(CONCATENATE("'2018-09'!U",TEXT(MATCH($C39,'2018-09'!$C$2:$C$100,0)+1,0)))="",INDIRECT(CONCATENATE("'2018-08'!U",TEXT(MATCH($C39,'2018-08'!$C$2:$C$100,0)+1,0)))="")),"Н/Д",INDIRECT(CONCATENATE("'2018-09'!U",TEXT(MATCH($C39,'2018-09'!$C$2:$C$100,0)+1,0)))-INDIRECT(CONCATENATE("'2018-08'!U",TEXT(MATCH($C39,'2018-08'!$C$2:$C$100,0)+1,0))))</f>
        <v>1379204.3800000027</v>
      </c>
      <c r="V39" s="17">
        <f ca="1">IF(OR(INDIRECT(CONCATENATE("'2018-09'!V",TEXT(MATCH($C39,'2018-09'!$C$2:$C$100,0)+1,0)))="",INDIRECT(CONCATENATE("'2018-08'!V",TEXT(MATCH($C39,'2018-08'!$C$2:$C$100,0)+1,0)))="",AND(INDIRECT(CONCATENATE("'2018-09'!V",TEXT(MATCH($C39,'2018-09'!$C$2:$C$100,0)+1,0)))="",INDIRECT(CONCATENATE("'2018-08'!V",TEXT(MATCH($C39,'2018-08'!$C$2:$C$100,0)+1,0)))="")),"Н/Д",INDIRECT(CONCATENATE("'2018-09'!V",TEXT(MATCH($C39,'2018-09'!$C$2:$C$100,0)+1,0)))-INDIRECT(CONCATENATE("'2018-08'!V",TEXT(MATCH($C39,'2018-08'!$C$2:$C$100,0)+1,0))))</f>
        <v>1650731008.3400002</v>
      </c>
      <c r="W39" s="17">
        <f ca="1">IF(OR(INDIRECT(CONCATENATE("'2018-09'!W",TEXT(MATCH($C39,'2018-09'!$C$2:$C$100,0)+1,0)))="",INDIRECT(CONCATENATE("'2018-08'!W",TEXT(MATCH($C39,'2018-08'!$C$2:$C$100,0)+1,0)))="",AND(INDIRECT(CONCATENATE("'2018-09'!W",TEXT(MATCH($C39,'2018-09'!$C$2:$C$100,0)+1,0)))="",INDIRECT(CONCATENATE("'2018-08'!W",TEXT(MATCH($C39,'2018-08'!$C$2:$C$100,0)+1,0)))="")),"Н/Д",INDIRECT(CONCATENATE("'2018-09'!W",TEXT(MATCH($C39,'2018-09'!$C$2:$C$100,0)+1,0)))-INDIRECT(CONCATENATE("'2018-08'!W",TEXT(MATCH($C39,'2018-08'!$C$2:$C$100,0)+1,0))))</f>
        <v>6590334889.5899963</v>
      </c>
    </row>
    <row r="40" spans="1:23" x14ac:dyDescent="0.25">
      <c r="A40" s="2" t="s">
        <v>61</v>
      </c>
      <c r="B40" s="2" t="s">
        <v>63</v>
      </c>
      <c r="C40" s="15">
        <v>91000000</v>
      </c>
      <c r="D40" s="2" t="s">
        <v>212</v>
      </c>
      <c r="E40" s="17">
        <f ca="1">IF(OR(INDIRECT(CONCATENATE("'2018-09'!E",TEXT(MATCH($C40,'2018-09'!$C$2:$C$100,0)+1,0)))="",INDIRECT(CONCATENATE("'2018-08'!E",TEXT(MATCH($C40,'2018-08'!$C$2:$C$100,0)+1,0)))="",AND(INDIRECT(CONCATENATE("'2018-09'!E",TEXT(MATCH($C40,'2018-09'!$C$2:$C$100,0)+1,0)))="",INDIRECT(CONCATENATE("'2018-08'!E",TEXT(MATCH($C40,'2018-08'!$C$2:$C$100,0)+1,0)))="")),"Н/Д",INDIRECT(CONCATENATE("'2018-09'!E",TEXT(MATCH($C40,'2018-09'!$C$2:$C$100,0)+1,0)))-INDIRECT(CONCATENATE("'2018-08'!E",TEXT(MATCH($C40,'2018-08'!$C$2:$C$100,0)+1,0))))</f>
        <v>2173081747.6800003</v>
      </c>
      <c r="F40" s="17">
        <f ca="1">IF(OR(INDIRECT(CONCATENATE("'2018-09'!F",TEXT(MATCH($C40,'2018-09'!$C$2:$C$100,0)+1,0)))="",INDIRECT(CONCATENATE("'2018-08'!F",TEXT(MATCH($C40,'2018-08'!$C$2:$C$100,0)+1,0)))="",AND(INDIRECT(CONCATENATE("'2018-09'!F",TEXT(MATCH($C40,'2018-09'!$C$2:$C$100,0)+1,0)))="",INDIRECT(CONCATENATE("'2018-08'!F",TEXT(MATCH($C40,'2018-08'!$C$2:$C$100,0)+1,0)))="")),"Н/Д",INDIRECT(CONCATENATE("'2018-09'!F",TEXT(MATCH($C40,'2018-09'!$C$2:$C$100,0)+1,0)))-INDIRECT(CONCATENATE("'2018-08'!F",TEXT(MATCH($C40,'2018-08'!$C$2:$C$100,0)+1,0))))</f>
        <v>603151953.47999954</v>
      </c>
      <c r="G40" s="17">
        <f ca="1">IF(OR(INDIRECT(CONCATENATE("'2018-09'!G",TEXT(MATCH($C40,'2018-09'!$C$2:$C$100,0)+1,0)))="",INDIRECT(CONCATENATE("'2018-08'!G",TEXT(MATCH($C40,'2018-08'!$C$2:$C$100,0)+1,0)))="",AND(INDIRECT(CONCATENATE("'2018-09'!G",TEXT(MATCH($C40,'2018-09'!$C$2:$C$100,0)+1,0)))="",INDIRECT(CONCATENATE("'2018-08'!G",TEXT(MATCH($C40,'2018-08'!$C$2:$C$100,0)+1,0)))="")),"Н/Д",INDIRECT(CONCATENATE("'2018-09'!G",TEXT(MATCH($C40,'2018-09'!$C$2:$C$100,0)+1,0)))-INDIRECT(CONCATENATE("'2018-08'!G",TEXT(MATCH($C40,'2018-08'!$C$2:$C$100,0)+1,0))))</f>
        <v>108624380.56000006</v>
      </c>
      <c r="H40" s="17">
        <f ca="1">IF(OR(INDIRECT(CONCATENATE("'2018-09'!H",TEXT(MATCH($C40,'2018-09'!$C$2:$C$100,0)+1,0)))="",INDIRECT(CONCATENATE("'2018-08'!H",TEXT(MATCH($C40,'2018-08'!$C$2:$C$100,0)+1,0)))="",AND(INDIRECT(CONCATENATE("'2018-09'!H",TEXT(MATCH($C40,'2018-09'!$C$2:$C$100,0)+1,0)))="",INDIRECT(CONCATENATE("'2018-08'!H",TEXT(MATCH($C40,'2018-08'!$C$2:$C$100,0)+1,0)))="")),"Н/Д",INDIRECT(CONCATENATE("'2018-09'!H",TEXT(MATCH($C40,'2018-09'!$C$2:$C$100,0)+1,0)))-INDIRECT(CONCATENATE("'2018-08'!H",TEXT(MATCH($C40,'2018-08'!$C$2:$C$100,0)+1,0))))</f>
        <v>295545659.6099999</v>
      </c>
      <c r="I40" s="17">
        <f ca="1">IF(OR(INDIRECT(CONCATENATE("'2018-09'!I",TEXT(MATCH($C40,'2018-09'!$C$2:$C$100,0)+1,0)))="",INDIRECT(CONCATENATE("'2018-08'!I",TEXT(MATCH($C40,'2018-08'!$C$2:$C$100,0)+1,0)))="",AND(INDIRECT(CONCATENATE("'2018-09'!I",TEXT(MATCH($C40,'2018-09'!$C$2:$C$100,0)+1,0)))="",INDIRECT(CONCATENATE("'2018-08'!I",TEXT(MATCH($C40,'2018-08'!$C$2:$C$100,0)+1,0)))="")),"Н/Д",INDIRECT(CONCATENATE("'2018-09'!I",TEXT(MATCH($C40,'2018-09'!$C$2:$C$100,0)+1,0)))-INDIRECT(CONCATENATE("'2018-08'!I",TEXT(MATCH($C40,'2018-08'!$C$2:$C$100,0)+1,0))))</f>
        <v>96586825.210000038</v>
      </c>
      <c r="J40" s="17" t="str">
        <f ca="1">IF(OR(INDIRECT(CONCATENATE("'2018-09'!J",TEXT(MATCH($C40,'2018-09'!$C$2:$C$100,0)+1,0)))="",INDIRECT(CONCATENATE("'2018-08'!J",TEXT(MATCH($C40,'2018-08'!$C$2:$C$100,0)+1,0)))="",AND(INDIRECT(CONCATENATE("'2018-09'!J",TEXT(MATCH($C40,'2018-09'!$C$2:$C$100,0)+1,0)))="",INDIRECT(CONCATENATE("'2018-08'!J",TEXT(MATCH($C40,'2018-08'!$C$2:$C$100,0)+1,0)))="")),"Н/Д",INDIRECT(CONCATENATE("'2018-09'!J",TEXT(MATCH($C40,'2018-09'!$C$2:$C$100,0)+1,0)))-INDIRECT(CONCATENATE("'2018-08'!J",TEXT(MATCH($C40,'2018-08'!$C$2:$C$100,0)+1,0))))</f>
        <v>Н/Д</v>
      </c>
      <c r="K40" s="17">
        <f ca="1">IF(OR(INDIRECT(CONCATENATE("'2018-09'!K",TEXT(MATCH($C40,'2018-09'!$C$2:$C$100,0)+1,0)))="",INDIRECT(CONCATENATE("'2018-08'!K",TEXT(MATCH($C40,'2018-08'!$C$2:$C$100,0)+1,0)))="",AND(INDIRECT(CONCATENATE("'2018-09'!K",TEXT(MATCH($C40,'2018-09'!$C$2:$C$100,0)+1,0)))="",INDIRECT(CONCATENATE("'2018-08'!K",TEXT(MATCH($C40,'2018-08'!$C$2:$C$100,0)+1,0)))="")),"Н/Д",INDIRECT(CONCATENATE("'2018-09'!K",TEXT(MATCH($C40,'2018-09'!$C$2:$C$100,0)+1,0)))-INDIRECT(CONCATENATE("'2018-08'!K",TEXT(MATCH($C40,'2018-08'!$C$2:$C$100,0)+1,0))))</f>
        <v>16433374.799999952</v>
      </c>
      <c r="L40" s="17">
        <f ca="1">IF(OR(INDIRECT(CONCATENATE("'2018-09'!L",TEXT(MATCH($C40,'2018-09'!$C$2:$C$100,0)+1,0)))="",INDIRECT(CONCATENATE("'2018-08'!L",TEXT(MATCH($C40,'2018-08'!$C$2:$C$100,0)+1,0)))="",AND(INDIRECT(CONCATENATE("'2018-09'!L",TEXT(MATCH($C40,'2018-09'!$C$2:$C$100,0)+1,0)))="",INDIRECT(CONCATENATE("'2018-08'!L",TEXT(MATCH($C40,'2018-08'!$C$2:$C$100,0)+1,0)))="")),"Н/Д",INDIRECT(CONCATENATE("'2018-09'!L",TEXT(MATCH($C40,'2018-09'!$C$2:$C$100,0)+1,0)))-INDIRECT(CONCATENATE("'2018-08'!L",TEXT(MATCH($C40,'2018-08'!$C$2:$C$100,0)+1,0))))</f>
        <v>41834070.74000001</v>
      </c>
      <c r="M40" s="17">
        <f ca="1">IF(OR(INDIRECT(CONCATENATE("'2018-09'!M",TEXT(MATCH($C40,'2018-09'!$C$2:$C$100,0)+1,0)))="",INDIRECT(CONCATENATE("'2018-08'!M",TEXT(MATCH($C40,'2018-08'!$C$2:$C$100,0)+1,0)))="",AND(INDIRECT(CONCATENATE("'2018-09'!M",TEXT(MATCH($C40,'2018-09'!$C$2:$C$100,0)+1,0)))="",INDIRECT(CONCATENATE("'2018-08'!M",TEXT(MATCH($C40,'2018-08'!$C$2:$C$100,0)+1,0)))="")),"Н/Д",INDIRECT(CONCATENATE("'2018-09'!M",TEXT(MATCH($C40,'2018-09'!$C$2:$C$100,0)+1,0)))-INDIRECT(CONCATENATE("'2018-08'!M",TEXT(MATCH($C40,'2018-08'!$C$2:$C$100,0)+1,0))))</f>
        <v>5190260.620000001</v>
      </c>
      <c r="N40" s="17">
        <f ca="1">IF(OR(INDIRECT(CONCATENATE("'2018-09'!N",TEXT(MATCH($C40,'2018-09'!$C$2:$C$100,0)+1,0)))="",INDIRECT(CONCATENATE("'2018-08'!N",TEXT(MATCH($C40,'2018-08'!$C$2:$C$100,0)+1,0)))="",AND(INDIRECT(CONCATENATE("'2018-09'!N",TEXT(MATCH($C40,'2018-09'!$C$2:$C$100,0)+1,0)))="",INDIRECT(CONCATENATE("'2018-08'!N",TEXT(MATCH($C40,'2018-08'!$C$2:$C$100,0)+1,0)))="")),"Н/Д",INDIRECT(CONCATENATE("'2018-09'!N",TEXT(MATCH($C40,'2018-09'!$C$2:$C$100,0)+1,0)))-INDIRECT(CONCATENATE("'2018-08'!NE",TEXT(MATCH($C40,'2018-08'!$C$2:$C$100,0)+1,0))))</f>
        <v>73548475.640000001</v>
      </c>
      <c r="O40" s="17">
        <f ca="1">IF(OR(INDIRECT(CONCATENATE("'2018-09'!O",TEXT(MATCH($C40,'2018-09'!$C$2:$C$100,0)+1,0)))="",INDIRECT(CONCATENATE("'2018-08'!O",TEXT(MATCH($C40,'2018-08'!$C$2:$C$100,0)+1,0)))="",AND(INDIRECT(CONCATENATE("'2018-09'!O",TEXT(MATCH($C40,'2018-09'!$C$2:$C$100,0)+1,0)))="",INDIRECT(CONCATENATE("'2018-08'!O",TEXT(MATCH($C40,'2018-08'!$C$2:$C$100,0)+1,0)))="")),"Н/Д",INDIRECT(CONCATENATE("'2018-09'!O",TEXT(MATCH($C40,'2018-09'!$C$2:$C$100,0)+1,0)))-INDIRECT(CONCATENATE("'2018-08'!O",TEXT(MATCH($C40,'2018-08'!$C$2:$C$100,0)+1,0))))</f>
        <v>42.099999999999994</v>
      </c>
      <c r="P40" s="17">
        <f ca="1">IF(OR(INDIRECT(CONCATENATE("'2018-09'!P",TEXT(MATCH($C40,'2018-09'!$C$2:$C$100,0)+1,0)))="",INDIRECT(CONCATENATE("'2018-08'!P",TEXT(MATCH($C40,'2018-08'!$C$2:$C$100,0)+1,0)))="",AND(INDIRECT(CONCATENATE("'2018-09'!P",TEXT(MATCH($C40,'2018-09'!$C$2:$C$100,0)+1,0)))="",INDIRECT(CONCATENATE("'2018-08'!P",TEXT(MATCH($C40,'2018-08'!$C$2:$C$100,0)+1,0)))="")),"Н/Д",INDIRECT(CONCATENATE("'2018-09'!P",TEXT(MATCH($C40,'2018-09'!$C$2:$C$100,0)+1,0)))-INDIRECT(CONCATENATE("'2018-08'!P",TEXT(MATCH($C40,'2018-08'!$C$2:$C$100,0)+1,0))))</f>
        <v>6930405.599999994</v>
      </c>
      <c r="Q40" s="17">
        <f ca="1">IF(OR(INDIRECT(CONCATENATE("'2018-09'!Q",TEXT(MATCH($C40,'2018-09'!$C$2:$C$100,0)+1,0)))="",INDIRECT(CONCATENATE("'2018-08'!Q",TEXT(MATCH($C40,'2018-08'!$C$2:$C$100,0)+1,0)))="",AND(INDIRECT(CONCATENATE("'2018-09'!Q",TEXT(MATCH($C40,'2018-09'!$C$2:$C$100,0)+1,0)))="",INDIRECT(CONCATENATE("'2018-08'!Q",TEXT(MATCH($C40,'2018-08'!$C$2:$C$100,0)+1,0)))="")),"Н/Д",INDIRECT(CONCATENATE("'2018-09'!Q",TEXT(MATCH($C40,'2018-09'!$C$2:$C$100,0)+1,0)))-INDIRECT(CONCATENATE("'2018-08'!Q",TEXT(MATCH($C40,'2018-08'!$C$2:$C$100,0)+1,0))))</f>
        <v>380600.34999999963</v>
      </c>
      <c r="R40" s="17">
        <f ca="1">IF(OR(INDIRECT(CONCATENATE("'2018-09'!R",TEXT(MATCH($C40,'2018-09'!$C$2:$C$100,0)+1,0)))="",INDIRECT(CONCATENATE("'2018-08'!R",TEXT(MATCH($C40,'2018-08'!$C$2:$C$100,0)+1,0)))="",AND(INDIRECT(CONCATENATE("'2018-09'!R",TEXT(MATCH($C40,'2018-09'!$C$2:$C$100,0)+1,0)))="",INDIRECT(CONCATENATE("'2018-08'!R",TEXT(MATCH($C40,'2018-08'!$C$2:$C$100,0)+1,0)))="")),"Н/Д",INDIRECT(CONCATENATE("'2018-09'!R",TEXT(MATCH($C40,'2018-09'!$C$2:$C$100,0)+1,0)))-INDIRECT(CONCATENATE("'2018-08'!R",TEXT(MATCH($C40,'2018-08'!$C$2:$C$100,0)+1,0))))</f>
        <v>806087.41000000015</v>
      </c>
      <c r="S40" s="17">
        <f ca="1">IF(OR(INDIRECT(CONCATENATE("'2018-09'!S",TEXT(MATCH($C40,'2018-09'!$C$2:$C$100,0)+1,0)))="",INDIRECT(CONCATENATE("'2018-08'!S",TEXT(MATCH($C40,'2018-08'!$C$2:$C$100,0)+1,0)))="",AND(INDIRECT(CONCATENATE("'2018-09'!S",TEXT(MATCH($C40,'2018-09'!$C$2:$C$100,0)+1,0)))="",INDIRECT(CONCATENATE("'2018-08'!S",TEXT(MATCH($C40,'2018-08'!$C$2:$C$100,0)+1,0)))="")),"Н/Д",INDIRECT(CONCATENATE("'2018-09'!S",TEXT(MATCH($C40,'2018-09'!$C$2:$C$100,0)+1,0)))-INDIRECT(CONCATENATE("'2018-08'!S",TEXT(MATCH($C40,'2018-08'!$C$2:$C$100,0)+1,0))))</f>
        <v>430180</v>
      </c>
      <c r="T40" s="17">
        <f ca="1">IF(OR(INDIRECT(CONCATENATE("'2018-09'!T",TEXT(MATCH($C40,'2018-09'!$C$2:$C$100,0)+1,0)))="",INDIRECT(CONCATENATE("'2018-08'!T",TEXT(MATCH($C40,'2018-08'!$C$2:$C$100,0)+1,0)))="",AND(INDIRECT(CONCATENATE("'2018-09'!T",TEXT(MATCH($C40,'2018-09'!$C$2:$C$100,0)+1,0)))="",INDIRECT(CONCATENATE("'2018-08'!T",TEXT(MATCH($C40,'2018-08'!$C$2:$C$100,0)+1,0)))="")),"Н/Д",INDIRECT(CONCATENATE("'2018-09'!T",TEXT(MATCH($C40,'2018-09'!$C$2:$C$100,0)+1,0)))-INDIRECT(CONCATENATE("'2018-08'!T",TEXT(MATCH($C40,'2018-08'!$C$2:$C$100,0)+1,0))))</f>
        <v>18808938.089999989</v>
      </c>
      <c r="U40" s="17">
        <f ca="1">IF(OR(INDIRECT(CONCATENATE("'2018-09'!U",TEXT(MATCH($C40,'2018-09'!$C$2:$C$100,0)+1,0)))="",INDIRECT(CONCATENATE("'2018-08'!U",TEXT(MATCH($C40,'2018-08'!$C$2:$C$100,0)+1,0)))="",AND(INDIRECT(CONCATENATE("'2018-09'!U",TEXT(MATCH($C40,'2018-09'!$C$2:$C$100,0)+1,0)))="",INDIRECT(CONCATENATE("'2018-08'!U",TEXT(MATCH($C40,'2018-08'!$C$2:$C$100,0)+1,0)))="")),"Н/Д",INDIRECT(CONCATENATE("'2018-09'!U",TEXT(MATCH($C40,'2018-09'!$C$2:$C$100,0)+1,0)))-INDIRECT(CONCATENATE("'2018-08'!U",TEXT(MATCH($C40,'2018-08'!$C$2:$C$100,0)+1,0))))</f>
        <v>90593.820000000298</v>
      </c>
      <c r="V40" s="17">
        <f ca="1">IF(OR(INDIRECT(CONCATENATE("'2018-09'!V",TEXT(MATCH($C40,'2018-09'!$C$2:$C$100,0)+1,0)))="",INDIRECT(CONCATENATE("'2018-08'!V",TEXT(MATCH($C40,'2018-08'!$C$2:$C$100,0)+1,0)))="",AND(INDIRECT(CONCATENATE("'2018-09'!V",TEXT(MATCH($C40,'2018-09'!$C$2:$C$100,0)+1,0)))="",INDIRECT(CONCATENATE("'2018-08'!V",TEXT(MATCH($C40,'2018-08'!$C$2:$C$100,0)+1,0)))="")),"Н/Д",INDIRECT(CONCATENATE("'2018-09'!V",TEXT(MATCH($C40,'2018-09'!$C$2:$C$100,0)+1,0)))-INDIRECT(CONCATENATE("'2018-08'!V",TEXT(MATCH($C40,'2018-08'!$C$2:$C$100,0)+1,0))))</f>
        <v>1569929794.1999989</v>
      </c>
      <c r="W40" s="17">
        <f ca="1">IF(OR(INDIRECT(CONCATENATE("'2018-09'!W",TEXT(MATCH($C40,'2018-09'!$C$2:$C$100,0)+1,0)))="",INDIRECT(CONCATENATE("'2018-08'!W",TEXT(MATCH($C40,'2018-08'!$C$2:$C$100,0)+1,0)))="",AND(INDIRECT(CONCATENATE("'2018-09'!W",TEXT(MATCH($C40,'2018-09'!$C$2:$C$100,0)+1,0)))="",INDIRECT(CONCATENATE("'2018-08'!W",TEXT(MATCH($C40,'2018-08'!$C$2:$C$100,0)+1,0)))="")),"Н/Д",INDIRECT(CONCATENATE("'2018-09'!W",TEXT(MATCH($C40,'2018-09'!$C$2:$C$100,0)+1,0)))-INDIRECT(CONCATENATE("'2018-08'!W",TEXT(MATCH($C40,'2018-08'!$C$2:$C$100,0)+1,0))))</f>
        <v>4947647943.4300003</v>
      </c>
    </row>
    <row r="41" spans="1:23" x14ac:dyDescent="0.25">
      <c r="A41" s="2" t="s">
        <v>61</v>
      </c>
      <c r="B41" s="2" t="s">
        <v>64</v>
      </c>
      <c r="C41" s="15">
        <v>82000000</v>
      </c>
      <c r="D41" s="2" t="s">
        <v>212</v>
      </c>
      <c r="E41" s="17">
        <f ca="1">IF(OR(INDIRECT(CONCATENATE("'2018-09'!E",TEXT(MATCH($C41,'2018-09'!$C$2:$C$100,0)+1,0)))="",INDIRECT(CONCATENATE("'2018-08'!E",TEXT(MATCH($C41,'2018-08'!$C$2:$C$100,0)+1,0)))="",AND(INDIRECT(CONCATENATE("'2018-09'!E",TEXT(MATCH($C41,'2018-09'!$C$2:$C$100,0)+1,0)))="",INDIRECT(CONCATENATE("'2018-08'!E",TEXT(MATCH($C41,'2018-08'!$C$2:$C$100,0)+1,0)))="")),"Н/Д",INDIRECT(CONCATENATE("'2018-09'!E",TEXT(MATCH($C41,'2018-09'!$C$2:$C$100,0)+1,0)))-INDIRECT(CONCATENATE("'2018-08'!E",TEXT(MATCH($C41,'2018-08'!$C$2:$C$100,0)+1,0))))</f>
        <v>9627299508.4799957</v>
      </c>
      <c r="F41" s="17">
        <f ca="1">IF(OR(INDIRECT(CONCATENATE("'2018-09'!F",TEXT(MATCH($C41,'2018-09'!$C$2:$C$100,0)+1,0)))="",INDIRECT(CONCATENATE("'2018-08'!F",TEXT(MATCH($C41,'2018-08'!$C$2:$C$100,0)+1,0)))="",AND(INDIRECT(CONCATENATE("'2018-09'!F",TEXT(MATCH($C41,'2018-09'!$C$2:$C$100,0)+1,0)))="",INDIRECT(CONCATENATE("'2018-08'!F",TEXT(MATCH($C41,'2018-08'!$C$2:$C$100,0)+1,0)))="")),"Н/Д",INDIRECT(CONCATENATE("'2018-09'!F",TEXT(MATCH($C41,'2018-09'!$C$2:$C$100,0)+1,0)))-INDIRECT(CONCATENATE("'2018-08'!F",TEXT(MATCH($C41,'2018-08'!$C$2:$C$100,0)+1,0))))</f>
        <v>2506643874.8500023</v>
      </c>
      <c r="G41" s="17">
        <f ca="1">IF(OR(INDIRECT(CONCATENATE("'2018-09'!G",TEXT(MATCH($C41,'2018-09'!$C$2:$C$100,0)+1,0)))="",INDIRECT(CONCATENATE("'2018-08'!G",TEXT(MATCH($C41,'2018-08'!$C$2:$C$100,0)+1,0)))="",AND(INDIRECT(CONCATENATE("'2018-09'!G",TEXT(MATCH($C41,'2018-09'!$C$2:$C$100,0)+1,0)))="",INDIRECT(CONCATENATE("'2018-08'!G",TEXT(MATCH($C41,'2018-08'!$C$2:$C$100,0)+1,0)))="")),"Н/Д",INDIRECT(CONCATENATE("'2018-09'!G",TEXT(MATCH($C41,'2018-09'!$C$2:$C$100,0)+1,0)))-INDIRECT(CONCATENATE("'2018-08'!G",TEXT(MATCH($C41,'2018-08'!$C$2:$C$100,0)+1,0))))</f>
        <v>323944130.63999987</v>
      </c>
      <c r="H41" s="17">
        <f ca="1">IF(OR(INDIRECT(CONCATENATE("'2018-09'!H",TEXT(MATCH($C41,'2018-09'!$C$2:$C$100,0)+1,0)))="",INDIRECT(CONCATENATE("'2018-08'!H",TEXT(MATCH($C41,'2018-08'!$C$2:$C$100,0)+1,0)))="",AND(INDIRECT(CONCATENATE("'2018-09'!H",TEXT(MATCH($C41,'2018-09'!$C$2:$C$100,0)+1,0)))="",INDIRECT(CONCATENATE("'2018-08'!H",TEXT(MATCH($C41,'2018-08'!$C$2:$C$100,0)+1,0)))="")),"Н/Д",INDIRECT(CONCATENATE("'2018-09'!H",TEXT(MATCH($C41,'2018-09'!$C$2:$C$100,0)+1,0)))-INDIRECT(CONCATENATE("'2018-08'!H",TEXT(MATCH($C41,'2018-08'!$C$2:$C$100,0)+1,0))))</f>
        <v>1054218667.0200005</v>
      </c>
      <c r="I41" s="17">
        <f ca="1">IF(OR(INDIRECT(CONCATENATE("'2018-09'!I",TEXT(MATCH($C41,'2018-09'!$C$2:$C$100,0)+1,0)))="",INDIRECT(CONCATENATE("'2018-08'!I",TEXT(MATCH($C41,'2018-08'!$C$2:$C$100,0)+1,0)))="",AND(INDIRECT(CONCATENATE("'2018-09'!I",TEXT(MATCH($C41,'2018-09'!$C$2:$C$100,0)+1,0)))="",INDIRECT(CONCATENATE("'2018-08'!I",TEXT(MATCH($C41,'2018-08'!$C$2:$C$100,0)+1,0)))="")),"Н/Д",INDIRECT(CONCATENATE("'2018-09'!I",TEXT(MATCH($C41,'2018-09'!$C$2:$C$100,0)+1,0)))-INDIRECT(CONCATENATE("'2018-08'!I",TEXT(MATCH($C41,'2018-08'!$C$2:$C$100,0)+1,0))))</f>
        <v>672387330.23999977</v>
      </c>
      <c r="J41" s="17" t="str">
        <f ca="1">IF(OR(INDIRECT(CONCATENATE("'2018-09'!J",TEXT(MATCH($C41,'2018-09'!$C$2:$C$100,0)+1,0)))="",INDIRECT(CONCATENATE("'2018-08'!J",TEXT(MATCH($C41,'2018-08'!$C$2:$C$100,0)+1,0)))="",AND(INDIRECT(CONCATENATE("'2018-09'!J",TEXT(MATCH($C41,'2018-09'!$C$2:$C$100,0)+1,0)))="",INDIRECT(CONCATENATE("'2018-08'!J",TEXT(MATCH($C41,'2018-08'!$C$2:$C$100,0)+1,0)))="")),"Н/Д",INDIRECT(CONCATENATE("'2018-09'!J",TEXT(MATCH($C41,'2018-09'!$C$2:$C$100,0)+1,0)))-INDIRECT(CONCATENATE("'2018-08'!J",TEXT(MATCH($C41,'2018-08'!$C$2:$C$100,0)+1,0))))</f>
        <v>Н/Д</v>
      </c>
      <c r="K41" s="17">
        <f ca="1">IF(OR(INDIRECT(CONCATENATE("'2018-09'!K",TEXT(MATCH($C41,'2018-09'!$C$2:$C$100,0)+1,0)))="",INDIRECT(CONCATENATE("'2018-08'!K",TEXT(MATCH($C41,'2018-08'!$C$2:$C$100,0)+1,0)))="",AND(INDIRECT(CONCATENATE("'2018-09'!K",TEXT(MATCH($C41,'2018-09'!$C$2:$C$100,0)+1,0)))="",INDIRECT(CONCATENATE("'2018-08'!K",TEXT(MATCH($C41,'2018-08'!$C$2:$C$100,0)+1,0)))="")),"Н/Д",INDIRECT(CONCATENATE("'2018-09'!K",TEXT(MATCH($C41,'2018-09'!$C$2:$C$100,0)+1,0)))-INDIRECT(CONCATENATE("'2018-08'!K",TEXT(MATCH($C41,'2018-08'!$C$2:$C$100,0)+1,0))))</f>
        <v>79174430.320000052</v>
      </c>
      <c r="L41" s="17">
        <f ca="1">IF(OR(INDIRECT(CONCATENATE("'2018-09'!L",TEXT(MATCH($C41,'2018-09'!$C$2:$C$100,0)+1,0)))="",INDIRECT(CONCATENATE("'2018-08'!L",TEXT(MATCH($C41,'2018-08'!$C$2:$C$100,0)+1,0)))="",AND(INDIRECT(CONCATENATE("'2018-09'!L",TEXT(MATCH($C41,'2018-09'!$C$2:$C$100,0)+1,0)))="",INDIRECT(CONCATENATE("'2018-08'!L",TEXT(MATCH($C41,'2018-08'!$C$2:$C$100,0)+1,0)))="")),"Н/Д",INDIRECT(CONCATENATE("'2018-09'!L",TEXT(MATCH($C41,'2018-09'!$C$2:$C$100,0)+1,0)))-INDIRECT(CONCATENATE("'2018-08'!L",TEXT(MATCH($C41,'2018-08'!$C$2:$C$100,0)+1,0))))</f>
        <v>211189778.74000025</v>
      </c>
      <c r="M41" s="17">
        <f ca="1">IF(OR(INDIRECT(CONCATENATE("'2018-09'!M",TEXT(MATCH($C41,'2018-09'!$C$2:$C$100,0)+1,0)))="",INDIRECT(CONCATENATE("'2018-08'!M",TEXT(MATCH($C41,'2018-08'!$C$2:$C$100,0)+1,0)))="",AND(INDIRECT(CONCATENATE("'2018-09'!M",TEXT(MATCH($C41,'2018-09'!$C$2:$C$100,0)+1,0)))="",INDIRECT(CONCATENATE("'2018-08'!M",TEXT(MATCH($C41,'2018-08'!$C$2:$C$100,0)+1,0)))="")),"Н/Д",INDIRECT(CONCATENATE("'2018-09'!M",TEXT(MATCH($C41,'2018-09'!$C$2:$C$100,0)+1,0)))-INDIRECT(CONCATENATE("'2018-08'!M",TEXT(MATCH($C41,'2018-08'!$C$2:$C$100,0)+1,0))))</f>
        <v>4482261.7299999995</v>
      </c>
      <c r="N41" s="17">
        <f ca="1">IF(OR(INDIRECT(CONCATENATE("'2018-09'!N",TEXT(MATCH($C41,'2018-09'!$C$2:$C$100,0)+1,0)))="",INDIRECT(CONCATENATE("'2018-08'!N",TEXT(MATCH($C41,'2018-08'!$C$2:$C$100,0)+1,0)))="",AND(INDIRECT(CONCATENATE("'2018-09'!N",TEXT(MATCH($C41,'2018-09'!$C$2:$C$100,0)+1,0)))="",INDIRECT(CONCATENATE("'2018-08'!N",TEXT(MATCH($C41,'2018-08'!$C$2:$C$100,0)+1,0)))="")),"Н/Д",INDIRECT(CONCATENATE("'2018-09'!N",TEXT(MATCH($C41,'2018-09'!$C$2:$C$100,0)+1,0)))-INDIRECT(CONCATENATE("'2018-08'!NE",TEXT(MATCH($C41,'2018-08'!$C$2:$C$100,0)+1,0))))</f>
        <v>110567449.52</v>
      </c>
      <c r="O41" s="17">
        <f ca="1">IF(OR(INDIRECT(CONCATENATE("'2018-09'!O",TEXT(MATCH($C41,'2018-09'!$C$2:$C$100,0)+1,0)))="",INDIRECT(CONCATENATE("'2018-08'!O",TEXT(MATCH($C41,'2018-08'!$C$2:$C$100,0)+1,0)))="",AND(INDIRECT(CONCATENATE("'2018-09'!O",TEXT(MATCH($C41,'2018-09'!$C$2:$C$100,0)+1,0)))="",INDIRECT(CONCATENATE("'2018-08'!O",TEXT(MATCH($C41,'2018-08'!$C$2:$C$100,0)+1,0)))="")),"Н/Д",INDIRECT(CONCATENATE("'2018-09'!O",TEXT(MATCH($C41,'2018-09'!$C$2:$C$100,0)+1,0)))-INDIRECT(CONCATENATE("'2018-08'!O",TEXT(MATCH($C41,'2018-08'!$C$2:$C$100,0)+1,0))))</f>
        <v>913165.70000000019</v>
      </c>
      <c r="P41" s="17">
        <f ca="1">IF(OR(INDIRECT(CONCATENATE("'2018-09'!P",TEXT(MATCH($C41,'2018-09'!$C$2:$C$100,0)+1,0)))="",INDIRECT(CONCATENATE("'2018-08'!P",TEXT(MATCH($C41,'2018-08'!$C$2:$C$100,0)+1,0)))="",AND(INDIRECT(CONCATENATE("'2018-09'!P",TEXT(MATCH($C41,'2018-09'!$C$2:$C$100,0)+1,0)))="",INDIRECT(CONCATENATE("'2018-08'!P",TEXT(MATCH($C41,'2018-08'!$C$2:$C$100,0)+1,0)))="")),"Н/Д",INDIRECT(CONCATENATE("'2018-09'!P",TEXT(MATCH($C41,'2018-09'!$C$2:$C$100,0)+1,0)))-INDIRECT(CONCATENATE("'2018-08'!P",TEXT(MATCH($C41,'2018-08'!$C$2:$C$100,0)+1,0))))</f>
        <v>28253757.169999957</v>
      </c>
      <c r="Q41" s="17">
        <f ca="1">IF(OR(INDIRECT(CONCATENATE("'2018-09'!Q",TEXT(MATCH($C41,'2018-09'!$C$2:$C$100,0)+1,0)))="",INDIRECT(CONCATENATE("'2018-08'!Q",TEXT(MATCH($C41,'2018-08'!$C$2:$C$100,0)+1,0)))="",AND(INDIRECT(CONCATENATE("'2018-09'!Q",TEXT(MATCH($C41,'2018-09'!$C$2:$C$100,0)+1,0)))="",INDIRECT(CONCATENATE("'2018-08'!Q",TEXT(MATCH($C41,'2018-08'!$C$2:$C$100,0)+1,0)))="")),"Н/Д",INDIRECT(CONCATENATE("'2018-09'!Q",TEXT(MATCH($C41,'2018-09'!$C$2:$C$100,0)+1,0)))-INDIRECT(CONCATENATE("'2018-08'!Q",TEXT(MATCH($C41,'2018-08'!$C$2:$C$100,0)+1,0))))</f>
        <v>562237.03000000026</v>
      </c>
      <c r="R41" s="17">
        <f ca="1">IF(OR(INDIRECT(CONCATENATE("'2018-09'!R",TEXT(MATCH($C41,'2018-09'!$C$2:$C$100,0)+1,0)))="",INDIRECT(CONCATENATE("'2018-08'!R",TEXT(MATCH($C41,'2018-08'!$C$2:$C$100,0)+1,0)))="",AND(INDIRECT(CONCATENATE("'2018-09'!R",TEXT(MATCH($C41,'2018-09'!$C$2:$C$100,0)+1,0)))="",INDIRECT(CONCATENATE("'2018-08'!R",TEXT(MATCH($C41,'2018-08'!$C$2:$C$100,0)+1,0)))="")),"Н/Д",INDIRECT(CONCATENATE("'2018-09'!R",TEXT(MATCH($C41,'2018-09'!$C$2:$C$100,0)+1,0)))-INDIRECT(CONCATENATE("'2018-08'!R",TEXT(MATCH($C41,'2018-08'!$C$2:$C$100,0)+1,0))))</f>
        <v>21009268.179999992</v>
      </c>
      <c r="S41" s="17">
        <f ca="1">IF(OR(INDIRECT(CONCATENATE("'2018-09'!S",TEXT(MATCH($C41,'2018-09'!$C$2:$C$100,0)+1,0)))="",INDIRECT(CONCATENATE("'2018-08'!S",TEXT(MATCH($C41,'2018-08'!$C$2:$C$100,0)+1,0)))="",AND(INDIRECT(CONCATENATE("'2018-09'!S",TEXT(MATCH($C41,'2018-09'!$C$2:$C$100,0)+1,0)))="",INDIRECT(CONCATENATE("'2018-08'!S",TEXT(MATCH($C41,'2018-08'!$C$2:$C$100,0)+1,0)))="")),"Н/Д",INDIRECT(CONCATENATE("'2018-09'!S",TEXT(MATCH($C41,'2018-09'!$C$2:$C$100,0)+1,0)))-INDIRECT(CONCATENATE("'2018-08'!S",TEXT(MATCH($C41,'2018-08'!$C$2:$C$100,0)+1,0))))</f>
        <v>73988</v>
      </c>
      <c r="T41" s="17">
        <f ca="1">IF(OR(INDIRECT(CONCATENATE("'2018-09'!T",TEXT(MATCH($C41,'2018-09'!$C$2:$C$100,0)+1,0)))="",INDIRECT(CONCATENATE("'2018-08'!T",TEXT(MATCH($C41,'2018-08'!$C$2:$C$100,0)+1,0)))="",AND(INDIRECT(CONCATENATE("'2018-09'!T",TEXT(MATCH($C41,'2018-09'!$C$2:$C$100,0)+1,0)))="",INDIRECT(CONCATENATE("'2018-08'!T",TEXT(MATCH($C41,'2018-08'!$C$2:$C$100,0)+1,0)))="")),"Н/Д",INDIRECT(CONCATENATE("'2018-09'!T",TEXT(MATCH($C41,'2018-09'!$C$2:$C$100,0)+1,0)))-INDIRECT(CONCATENATE("'2018-08'!T",TEXT(MATCH($C41,'2018-08'!$C$2:$C$100,0)+1,0))))</f>
        <v>75370502.629999995</v>
      </c>
      <c r="U41" s="17">
        <f ca="1">IF(OR(INDIRECT(CONCATENATE("'2018-09'!U",TEXT(MATCH($C41,'2018-09'!$C$2:$C$100,0)+1,0)))="",INDIRECT(CONCATENATE("'2018-08'!U",TEXT(MATCH($C41,'2018-08'!$C$2:$C$100,0)+1,0)))="",AND(INDIRECT(CONCATENATE("'2018-09'!U",TEXT(MATCH($C41,'2018-09'!$C$2:$C$100,0)+1,0)))="",INDIRECT(CONCATENATE("'2018-08'!U",TEXT(MATCH($C41,'2018-08'!$C$2:$C$100,0)+1,0)))="")),"Н/Д",INDIRECT(CONCATENATE("'2018-09'!U",TEXT(MATCH($C41,'2018-09'!$C$2:$C$100,0)+1,0)))-INDIRECT(CONCATENATE("'2018-08'!U",TEXT(MATCH($C41,'2018-08'!$C$2:$C$100,0)+1,0))))</f>
        <v>-11229010.930000007</v>
      </c>
      <c r="V41" s="17">
        <f ca="1">IF(OR(INDIRECT(CONCATENATE("'2018-09'!V",TEXT(MATCH($C41,'2018-09'!$C$2:$C$100,0)+1,0)))="",INDIRECT(CONCATENATE("'2018-08'!V",TEXT(MATCH($C41,'2018-08'!$C$2:$C$100,0)+1,0)))="",AND(INDIRECT(CONCATENATE("'2018-09'!V",TEXT(MATCH($C41,'2018-09'!$C$2:$C$100,0)+1,0)))="",INDIRECT(CONCATENATE("'2018-08'!V",TEXT(MATCH($C41,'2018-08'!$C$2:$C$100,0)+1,0)))="")),"Н/Д",INDIRECT(CONCATENATE("'2018-09'!V",TEXT(MATCH($C41,'2018-09'!$C$2:$C$100,0)+1,0)))-INDIRECT(CONCATENATE("'2018-08'!V",TEXT(MATCH($C41,'2018-08'!$C$2:$C$100,0)+1,0))))</f>
        <v>7120655633.6299973</v>
      </c>
      <c r="W41" s="17">
        <f ca="1">IF(OR(INDIRECT(CONCATENATE("'2018-09'!W",TEXT(MATCH($C41,'2018-09'!$C$2:$C$100,0)+1,0)))="",INDIRECT(CONCATENATE("'2018-08'!W",TEXT(MATCH($C41,'2018-08'!$C$2:$C$100,0)+1,0)))="",AND(INDIRECT(CONCATENATE("'2018-09'!W",TEXT(MATCH($C41,'2018-09'!$C$2:$C$100,0)+1,0)))="",INDIRECT(CONCATENATE("'2018-08'!W",TEXT(MATCH($C41,'2018-08'!$C$2:$C$100,0)+1,0)))="")),"Н/Д",INDIRECT(CONCATENATE("'2018-09'!W",TEXT(MATCH($C41,'2018-09'!$C$2:$C$100,0)+1,0)))-INDIRECT(CONCATENATE("'2018-08'!W",TEXT(MATCH($C41,'2018-08'!$C$2:$C$100,0)+1,0))))</f>
        <v>21730595890.100006</v>
      </c>
    </row>
    <row r="42" spans="1:23" x14ac:dyDescent="0.25">
      <c r="A42" s="2" t="s">
        <v>61</v>
      </c>
      <c r="B42" s="2" t="s">
        <v>65</v>
      </c>
      <c r="C42" s="15">
        <v>26000000</v>
      </c>
      <c r="D42" s="2" t="s">
        <v>212</v>
      </c>
      <c r="E42" s="17">
        <f ca="1">IF(OR(INDIRECT(CONCATENATE("'2018-09'!E",TEXT(MATCH($C42,'2018-09'!$C$2:$C$100,0)+1,0)))="",INDIRECT(CONCATENATE("'2018-08'!E",TEXT(MATCH($C42,'2018-08'!$C$2:$C$100,0)+1,0)))="",AND(INDIRECT(CONCATENATE("'2018-09'!E",TEXT(MATCH($C42,'2018-09'!$C$2:$C$100,0)+1,0)))="",INDIRECT(CONCATENATE("'2018-08'!E",TEXT(MATCH($C42,'2018-08'!$C$2:$C$100,0)+1,0)))="")),"Н/Д",INDIRECT(CONCATENATE("'2018-09'!E",TEXT(MATCH($C42,'2018-09'!$C$2:$C$100,0)+1,0)))-INDIRECT(CONCATENATE("'2018-08'!E",TEXT(MATCH($C42,'2018-08'!$C$2:$C$100,0)+1,0))))</f>
        <v>2123734556.3999996</v>
      </c>
      <c r="F42" s="17">
        <f ca="1">IF(OR(INDIRECT(CONCATENATE("'2018-09'!F",TEXT(MATCH($C42,'2018-09'!$C$2:$C$100,0)+1,0)))="",INDIRECT(CONCATENATE("'2018-08'!F",TEXT(MATCH($C42,'2018-08'!$C$2:$C$100,0)+1,0)))="",AND(INDIRECT(CONCATENATE("'2018-09'!F",TEXT(MATCH($C42,'2018-09'!$C$2:$C$100,0)+1,0)))="",INDIRECT(CONCATENATE("'2018-08'!F",TEXT(MATCH($C42,'2018-08'!$C$2:$C$100,0)+1,0)))="")),"Н/Д",INDIRECT(CONCATENATE("'2018-09'!F",TEXT(MATCH($C42,'2018-09'!$C$2:$C$100,0)+1,0)))-INDIRECT(CONCATENATE("'2018-08'!F",TEXT(MATCH($C42,'2018-08'!$C$2:$C$100,0)+1,0))))</f>
        <v>359749464.44000006</v>
      </c>
      <c r="G42" s="17">
        <f ca="1">IF(OR(INDIRECT(CONCATENATE("'2018-09'!G",TEXT(MATCH($C42,'2018-09'!$C$2:$C$100,0)+1,0)))="",INDIRECT(CONCATENATE("'2018-08'!G",TEXT(MATCH($C42,'2018-08'!$C$2:$C$100,0)+1,0)))="",AND(INDIRECT(CONCATENATE("'2018-09'!G",TEXT(MATCH($C42,'2018-09'!$C$2:$C$100,0)+1,0)))="",INDIRECT(CONCATENATE("'2018-08'!G",TEXT(MATCH($C42,'2018-08'!$C$2:$C$100,0)+1,0)))="")),"Н/Д",INDIRECT(CONCATENATE("'2018-09'!G",TEXT(MATCH($C42,'2018-09'!$C$2:$C$100,0)+1,0)))-INDIRECT(CONCATENATE("'2018-08'!G",TEXT(MATCH($C42,'2018-08'!$C$2:$C$100,0)+1,0))))</f>
        <v>35133521.01000002</v>
      </c>
      <c r="H42" s="17">
        <f ca="1">IF(OR(INDIRECT(CONCATENATE("'2018-09'!H",TEXT(MATCH($C42,'2018-09'!$C$2:$C$100,0)+1,0)))="",INDIRECT(CONCATENATE("'2018-08'!H",TEXT(MATCH($C42,'2018-08'!$C$2:$C$100,0)+1,0)))="",AND(INDIRECT(CONCATENATE("'2018-09'!H",TEXT(MATCH($C42,'2018-09'!$C$2:$C$100,0)+1,0)))="",INDIRECT(CONCATENATE("'2018-08'!H",TEXT(MATCH($C42,'2018-08'!$C$2:$C$100,0)+1,0)))="")),"Н/Д",INDIRECT(CONCATENATE("'2018-09'!H",TEXT(MATCH($C42,'2018-09'!$C$2:$C$100,0)+1,0)))-INDIRECT(CONCATENATE("'2018-08'!H",TEXT(MATCH($C42,'2018-08'!$C$2:$C$100,0)+1,0))))</f>
        <v>197201799.91000009</v>
      </c>
      <c r="I42" s="17">
        <f ca="1">IF(OR(INDIRECT(CONCATENATE("'2018-09'!I",TEXT(MATCH($C42,'2018-09'!$C$2:$C$100,0)+1,0)))="",INDIRECT(CONCATENATE("'2018-08'!I",TEXT(MATCH($C42,'2018-08'!$C$2:$C$100,0)+1,0)))="",AND(INDIRECT(CONCATENATE("'2018-09'!I",TEXT(MATCH($C42,'2018-09'!$C$2:$C$100,0)+1,0)))="",INDIRECT(CONCATENATE("'2018-08'!I",TEXT(MATCH($C42,'2018-08'!$C$2:$C$100,0)+1,0)))="")),"Н/Д",INDIRECT(CONCATENATE("'2018-09'!I",TEXT(MATCH($C42,'2018-09'!$C$2:$C$100,0)+1,0)))-INDIRECT(CONCATENATE("'2018-08'!I",TEXT(MATCH($C42,'2018-08'!$C$2:$C$100,0)+1,0))))</f>
        <v>55903606.370000005</v>
      </c>
      <c r="J42" s="17" t="str">
        <f ca="1">IF(OR(INDIRECT(CONCATENATE("'2018-09'!J",TEXT(MATCH($C42,'2018-09'!$C$2:$C$100,0)+1,0)))="",INDIRECT(CONCATENATE("'2018-08'!J",TEXT(MATCH($C42,'2018-08'!$C$2:$C$100,0)+1,0)))="",AND(INDIRECT(CONCATENATE("'2018-09'!J",TEXT(MATCH($C42,'2018-09'!$C$2:$C$100,0)+1,0)))="",INDIRECT(CONCATENATE("'2018-08'!J",TEXT(MATCH($C42,'2018-08'!$C$2:$C$100,0)+1,0)))="")),"Н/Д",INDIRECT(CONCATENATE("'2018-09'!J",TEXT(MATCH($C42,'2018-09'!$C$2:$C$100,0)+1,0)))-INDIRECT(CONCATENATE("'2018-08'!J",TEXT(MATCH($C42,'2018-08'!$C$2:$C$100,0)+1,0))))</f>
        <v>Н/Д</v>
      </c>
      <c r="K42" s="17">
        <f ca="1">IF(OR(INDIRECT(CONCATENATE("'2018-09'!K",TEXT(MATCH($C42,'2018-09'!$C$2:$C$100,0)+1,0)))="",INDIRECT(CONCATENATE("'2018-08'!K",TEXT(MATCH($C42,'2018-08'!$C$2:$C$100,0)+1,0)))="",AND(INDIRECT(CONCATENATE("'2018-09'!K",TEXT(MATCH($C42,'2018-09'!$C$2:$C$100,0)+1,0)))="",INDIRECT(CONCATENATE("'2018-08'!K",TEXT(MATCH($C42,'2018-08'!$C$2:$C$100,0)+1,0)))="")),"Н/Д",INDIRECT(CONCATENATE("'2018-09'!K",TEXT(MATCH($C42,'2018-09'!$C$2:$C$100,0)+1,0)))-INDIRECT(CONCATENATE("'2018-08'!K",TEXT(MATCH($C42,'2018-08'!$C$2:$C$100,0)+1,0))))</f>
        <v>8402132.099999994</v>
      </c>
      <c r="L42" s="17">
        <f ca="1">IF(OR(INDIRECT(CONCATENATE("'2018-09'!L",TEXT(MATCH($C42,'2018-09'!$C$2:$C$100,0)+1,0)))="",INDIRECT(CONCATENATE("'2018-08'!L",TEXT(MATCH($C42,'2018-08'!$C$2:$C$100,0)+1,0)))="",AND(INDIRECT(CONCATENATE("'2018-09'!L",TEXT(MATCH($C42,'2018-09'!$C$2:$C$100,0)+1,0)))="",INDIRECT(CONCATENATE("'2018-08'!L",TEXT(MATCH($C42,'2018-08'!$C$2:$C$100,0)+1,0)))="")),"Н/Д",INDIRECT(CONCATENATE("'2018-09'!L",TEXT(MATCH($C42,'2018-09'!$C$2:$C$100,0)+1,0)))-INDIRECT(CONCATENATE("'2018-08'!L",TEXT(MATCH($C42,'2018-08'!$C$2:$C$100,0)+1,0))))</f>
        <v>46967607.310000002</v>
      </c>
      <c r="M42" s="17">
        <f ca="1">IF(OR(INDIRECT(CONCATENATE("'2018-09'!M",TEXT(MATCH($C42,'2018-09'!$C$2:$C$100,0)+1,0)))="",INDIRECT(CONCATENATE("'2018-08'!M",TEXT(MATCH($C42,'2018-08'!$C$2:$C$100,0)+1,0)))="",AND(INDIRECT(CONCATENATE("'2018-09'!M",TEXT(MATCH($C42,'2018-09'!$C$2:$C$100,0)+1,0)))="",INDIRECT(CONCATENATE("'2018-08'!M",TEXT(MATCH($C42,'2018-08'!$C$2:$C$100,0)+1,0)))="")),"Н/Д",INDIRECT(CONCATENATE("'2018-09'!M",TEXT(MATCH($C42,'2018-09'!$C$2:$C$100,0)+1,0)))-INDIRECT(CONCATENATE("'2018-08'!M",TEXT(MATCH($C42,'2018-08'!$C$2:$C$100,0)+1,0))))</f>
        <v>50772.010000000009</v>
      </c>
      <c r="N42" s="17">
        <f ca="1">IF(OR(INDIRECT(CONCATENATE("'2018-09'!N",TEXT(MATCH($C42,'2018-09'!$C$2:$C$100,0)+1,0)))="",INDIRECT(CONCATENATE("'2018-08'!N",TEXT(MATCH($C42,'2018-08'!$C$2:$C$100,0)+1,0)))="",AND(INDIRECT(CONCATENATE("'2018-09'!N",TEXT(MATCH($C42,'2018-09'!$C$2:$C$100,0)+1,0)))="",INDIRECT(CONCATENATE("'2018-08'!N",TEXT(MATCH($C42,'2018-08'!$C$2:$C$100,0)+1,0)))="")),"Н/Д",INDIRECT(CONCATENATE("'2018-09'!N",TEXT(MATCH($C42,'2018-09'!$C$2:$C$100,0)+1,0)))-INDIRECT(CONCATENATE("'2018-08'!NE",TEXT(MATCH($C42,'2018-08'!$C$2:$C$100,0)+1,0))))</f>
        <v>38857508.82</v>
      </c>
      <c r="O42" s="17">
        <f ca="1">IF(OR(INDIRECT(CONCATENATE("'2018-09'!O",TEXT(MATCH($C42,'2018-09'!$C$2:$C$100,0)+1,0)))="",INDIRECT(CONCATENATE("'2018-08'!O",TEXT(MATCH($C42,'2018-08'!$C$2:$C$100,0)+1,0)))="",AND(INDIRECT(CONCATENATE("'2018-09'!O",TEXT(MATCH($C42,'2018-09'!$C$2:$C$100,0)+1,0)))="",INDIRECT(CONCATENATE("'2018-08'!O",TEXT(MATCH($C42,'2018-08'!$C$2:$C$100,0)+1,0)))="")),"Н/Д",INDIRECT(CONCATENATE("'2018-09'!O",TEXT(MATCH($C42,'2018-09'!$C$2:$C$100,0)+1,0)))-INDIRECT(CONCATENATE("'2018-08'!O",TEXT(MATCH($C42,'2018-08'!$C$2:$C$100,0)+1,0))))</f>
        <v>-16.660000000003492</v>
      </c>
      <c r="P42" s="17">
        <f ca="1">IF(OR(INDIRECT(CONCATENATE("'2018-09'!P",TEXT(MATCH($C42,'2018-09'!$C$2:$C$100,0)+1,0)))="",INDIRECT(CONCATENATE("'2018-08'!P",TEXT(MATCH($C42,'2018-08'!$C$2:$C$100,0)+1,0)))="",AND(INDIRECT(CONCATENATE("'2018-09'!P",TEXT(MATCH($C42,'2018-09'!$C$2:$C$100,0)+1,0)))="",INDIRECT(CONCATENATE("'2018-08'!P",TEXT(MATCH($C42,'2018-08'!$C$2:$C$100,0)+1,0)))="")),"Н/Д",INDIRECT(CONCATENATE("'2018-09'!P",TEXT(MATCH($C42,'2018-09'!$C$2:$C$100,0)+1,0)))-INDIRECT(CONCATENATE("'2018-08'!P",TEXT(MATCH($C42,'2018-08'!$C$2:$C$100,0)+1,0))))</f>
        <v>3993039.129999999</v>
      </c>
      <c r="Q42" s="17">
        <f ca="1">IF(OR(INDIRECT(CONCATENATE("'2018-09'!Q",TEXT(MATCH($C42,'2018-09'!$C$2:$C$100,0)+1,0)))="",INDIRECT(CONCATENATE("'2018-08'!Q",TEXT(MATCH($C42,'2018-08'!$C$2:$C$100,0)+1,0)))="",AND(INDIRECT(CONCATENATE("'2018-09'!Q",TEXT(MATCH($C42,'2018-09'!$C$2:$C$100,0)+1,0)))="",INDIRECT(CONCATENATE("'2018-08'!Q",TEXT(MATCH($C42,'2018-08'!$C$2:$C$100,0)+1,0)))="")),"Н/Д",INDIRECT(CONCATENATE("'2018-09'!Q",TEXT(MATCH($C42,'2018-09'!$C$2:$C$100,0)+1,0)))-INDIRECT(CONCATENATE("'2018-08'!Q",TEXT(MATCH($C42,'2018-08'!$C$2:$C$100,0)+1,0))))</f>
        <v>37851.899999999907</v>
      </c>
      <c r="R42" s="17">
        <f ca="1">IF(OR(INDIRECT(CONCATENATE("'2018-09'!R",TEXT(MATCH($C42,'2018-09'!$C$2:$C$100,0)+1,0)))="",INDIRECT(CONCATENATE("'2018-08'!R",TEXT(MATCH($C42,'2018-08'!$C$2:$C$100,0)+1,0)))="",AND(INDIRECT(CONCATENATE("'2018-09'!R",TEXT(MATCH($C42,'2018-09'!$C$2:$C$100,0)+1,0)))="",INDIRECT(CONCATENATE("'2018-08'!R",TEXT(MATCH($C42,'2018-08'!$C$2:$C$100,0)+1,0)))="")),"Н/Д",INDIRECT(CONCATENATE("'2018-09'!R",TEXT(MATCH($C42,'2018-09'!$C$2:$C$100,0)+1,0)))-INDIRECT(CONCATENATE("'2018-08'!R",TEXT(MATCH($C42,'2018-08'!$C$2:$C$100,0)+1,0))))</f>
        <v>806535.31999999285</v>
      </c>
      <c r="S42" s="17">
        <f ca="1">IF(OR(INDIRECT(CONCATENATE("'2018-09'!S",TEXT(MATCH($C42,'2018-09'!$C$2:$C$100,0)+1,0)))="",INDIRECT(CONCATENATE("'2018-08'!S",TEXT(MATCH($C42,'2018-08'!$C$2:$C$100,0)+1,0)))="",AND(INDIRECT(CONCATENATE("'2018-09'!S",TEXT(MATCH($C42,'2018-09'!$C$2:$C$100,0)+1,0)))="",INDIRECT(CONCATENATE("'2018-08'!S",TEXT(MATCH($C42,'2018-08'!$C$2:$C$100,0)+1,0)))="")),"Н/Д",INDIRECT(CONCATENATE("'2018-09'!S",TEXT(MATCH($C42,'2018-09'!$C$2:$C$100,0)+1,0)))-INDIRECT(CONCATENATE("'2018-08'!S",TEXT(MATCH($C42,'2018-08'!$C$2:$C$100,0)+1,0))))</f>
        <v>1000</v>
      </c>
      <c r="T42" s="17">
        <f ca="1">IF(OR(INDIRECT(CONCATENATE("'2018-09'!T",TEXT(MATCH($C42,'2018-09'!$C$2:$C$100,0)+1,0)))="",INDIRECT(CONCATENATE("'2018-08'!T",TEXT(MATCH($C42,'2018-08'!$C$2:$C$100,0)+1,0)))="",AND(INDIRECT(CONCATENATE("'2018-09'!T",TEXT(MATCH($C42,'2018-09'!$C$2:$C$100,0)+1,0)))="",INDIRECT(CONCATENATE("'2018-08'!T",TEXT(MATCH($C42,'2018-08'!$C$2:$C$100,0)+1,0)))="")),"Н/Д",INDIRECT(CONCATENATE("'2018-09'!T",TEXT(MATCH($C42,'2018-09'!$C$2:$C$100,0)+1,0)))-INDIRECT(CONCATENATE("'2018-08'!T",TEXT(MATCH($C42,'2018-08'!$C$2:$C$100,0)+1,0))))</f>
        <v>13453578.879999995</v>
      </c>
      <c r="U42" s="17">
        <f ca="1">IF(OR(INDIRECT(CONCATENATE("'2018-09'!U",TEXT(MATCH($C42,'2018-09'!$C$2:$C$100,0)+1,0)))="",INDIRECT(CONCATENATE("'2018-08'!U",TEXT(MATCH($C42,'2018-08'!$C$2:$C$100,0)+1,0)))="",AND(INDIRECT(CONCATENATE("'2018-09'!U",TEXT(MATCH($C42,'2018-09'!$C$2:$C$100,0)+1,0)))="",INDIRECT(CONCATENATE("'2018-08'!U",TEXT(MATCH($C42,'2018-08'!$C$2:$C$100,0)+1,0)))="")),"Н/Д",INDIRECT(CONCATENATE("'2018-09'!U",TEXT(MATCH($C42,'2018-09'!$C$2:$C$100,0)+1,0)))-INDIRECT(CONCATENATE("'2018-08'!U",TEXT(MATCH($C42,'2018-08'!$C$2:$C$100,0)+1,0))))</f>
        <v>-6067817.0600000005</v>
      </c>
      <c r="V42" s="17">
        <f ca="1">IF(OR(INDIRECT(CONCATENATE("'2018-09'!V",TEXT(MATCH($C42,'2018-09'!$C$2:$C$100,0)+1,0)))="",INDIRECT(CONCATENATE("'2018-08'!V",TEXT(MATCH($C42,'2018-08'!$C$2:$C$100,0)+1,0)))="",AND(INDIRECT(CONCATENATE("'2018-09'!V",TEXT(MATCH($C42,'2018-09'!$C$2:$C$100,0)+1,0)))="",INDIRECT(CONCATENATE("'2018-08'!V",TEXT(MATCH($C42,'2018-08'!$C$2:$C$100,0)+1,0)))="")),"Н/Д",INDIRECT(CONCATENATE("'2018-09'!V",TEXT(MATCH($C42,'2018-09'!$C$2:$C$100,0)+1,0)))-INDIRECT(CONCATENATE("'2018-08'!V",TEXT(MATCH($C42,'2018-08'!$C$2:$C$100,0)+1,0))))</f>
        <v>1763985091.960001</v>
      </c>
      <c r="W42" s="17">
        <f ca="1">IF(OR(INDIRECT(CONCATENATE("'2018-09'!W",TEXT(MATCH($C42,'2018-09'!$C$2:$C$100,0)+1,0)))="",INDIRECT(CONCATENATE("'2018-08'!W",TEXT(MATCH($C42,'2018-08'!$C$2:$C$100,0)+1,0)))="",AND(INDIRECT(CONCATENATE("'2018-09'!W",TEXT(MATCH($C42,'2018-09'!$C$2:$C$100,0)+1,0)))="",INDIRECT(CONCATENATE("'2018-08'!W",TEXT(MATCH($C42,'2018-08'!$C$2:$C$100,0)+1,0)))="")),"Н/Д",INDIRECT(CONCATENATE("'2018-09'!W",TEXT(MATCH($C42,'2018-09'!$C$2:$C$100,0)+1,0)))-INDIRECT(CONCATENATE("'2018-08'!W",TEXT(MATCH($C42,'2018-08'!$C$2:$C$100,0)+1,0))))</f>
        <v>4606944650.6399994</v>
      </c>
    </row>
    <row r="43" spans="1:23" x14ac:dyDescent="0.25">
      <c r="A43" s="2" t="s">
        <v>61</v>
      </c>
      <c r="B43" s="2" t="s">
        <v>66</v>
      </c>
      <c r="C43" s="15">
        <v>90000000</v>
      </c>
      <c r="D43" s="2" t="s">
        <v>212</v>
      </c>
      <c r="E43" s="17">
        <f ca="1">IF(OR(INDIRECT(CONCATENATE("'2018-09'!E",TEXT(MATCH($C43,'2018-09'!$C$2:$C$100,0)+1,0)))="",INDIRECT(CONCATENATE("'2018-08'!E",TEXT(MATCH($C43,'2018-08'!$C$2:$C$100,0)+1,0)))="",AND(INDIRECT(CONCATENATE("'2018-09'!E",TEXT(MATCH($C43,'2018-09'!$C$2:$C$100,0)+1,0)))="",INDIRECT(CONCATENATE("'2018-08'!E",TEXT(MATCH($C43,'2018-08'!$C$2:$C$100,0)+1,0)))="")),"Н/Д",INDIRECT(CONCATENATE("'2018-09'!E",TEXT(MATCH($C43,'2018-09'!$C$2:$C$100,0)+1,0)))-INDIRECT(CONCATENATE("'2018-08'!E",TEXT(MATCH($C43,'2018-08'!$C$2:$C$100,0)+1,0))))</f>
        <v>2691735210.6200008</v>
      </c>
      <c r="F43" s="17">
        <f ca="1">IF(OR(INDIRECT(CONCATENATE("'2018-09'!F",TEXT(MATCH($C43,'2018-09'!$C$2:$C$100,0)+1,0)))="",INDIRECT(CONCATENATE("'2018-08'!F",TEXT(MATCH($C43,'2018-08'!$C$2:$C$100,0)+1,0)))="",AND(INDIRECT(CONCATENATE("'2018-09'!F",TEXT(MATCH($C43,'2018-09'!$C$2:$C$100,0)+1,0)))="",INDIRECT(CONCATENATE("'2018-08'!F",TEXT(MATCH($C43,'2018-08'!$C$2:$C$100,0)+1,0)))="")),"Н/Д",INDIRECT(CONCATENATE("'2018-09'!F",TEXT(MATCH($C43,'2018-09'!$C$2:$C$100,0)+1,0)))-INDIRECT(CONCATENATE("'2018-08'!F",TEXT(MATCH($C43,'2018-08'!$C$2:$C$100,0)+1,0))))</f>
        <v>1218093499.7199993</v>
      </c>
      <c r="G43" s="17">
        <f ca="1">IF(OR(INDIRECT(CONCATENATE("'2018-09'!G",TEXT(MATCH($C43,'2018-09'!$C$2:$C$100,0)+1,0)))="",INDIRECT(CONCATENATE("'2018-08'!G",TEXT(MATCH($C43,'2018-08'!$C$2:$C$100,0)+1,0)))="",AND(INDIRECT(CONCATENATE("'2018-09'!G",TEXT(MATCH($C43,'2018-09'!$C$2:$C$100,0)+1,0)))="",INDIRECT(CONCATENATE("'2018-08'!G",TEXT(MATCH($C43,'2018-08'!$C$2:$C$100,0)+1,0)))="")),"Н/Д",INDIRECT(CONCATENATE("'2018-09'!G",TEXT(MATCH($C43,'2018-09'!$C$2:$C$100,0)+1,0)))-INDIRECT(CONCATENATE("'2018-08'!G",TEXT(MATCH($C43,'2018-08'!$C$2:$C$100,0)+1,0))))</f>
        <v>99280505.769999981</v>
      </c>
      <c r="H43" s="17">
        <f ca="1">IF(OR(INDIRECT(CONCATENATE("'2018-09'!H",TEXT(MATCH($C43,'2018-09'!$C$2:$C$100,0)+1,0)))="",INDIRECT(CONCATENATE("'2018-08'!H",TEXT(MATCH($C43,'2018-08'!$C$2:$C$100,0)+1,0)))="",AND(INDIRECT(CONCATENATE("'2018-09'!H",TEXT(MATCH($C43,'2018-09'!$C$2:$C$100,0)+1,0)))="",INDIRECT(CONCATENATE("'2018-08'!H",TEXT(MATCH($C43,'2018-08'!$C$2:$C$100,0)+1,0)))="")),"Н/Д",INDIRECT(CONCATENATE("'2018-09'!H",TEXT(MATCH($C43,'2018-09'!$C$2:$C$100,0)+1,0)))-INDIRECT(CONCATENATE("'2018-08'!H",TEXT(MATCH($C43,'2018-08'!$C$2:$C$100,0)+1,0))))</f>
        <v>504773322.26000023</v>
      </c>
      <c r="I43" s="17">
        <f ca="1">IF(OR(INDIRECT(CONCATENATE("'2018-09'!I",TEXT(MATCH($C43,'2018-09'!$C$2:$C$100,0)+1,0)))="",INDIRECT(CONCATENATE("'2018-08'!I",TEXT(MATCH($C43,'2018-08'!$C$2:$C$100,0)+1,0)))="",AND(INDIRECT(CONCATENATE("'2018-09'!I",TEXT(MATCH($C43,'2018-09'!$C$2:$C$100,0)+1,0)))="",INDIRECT(CONCATENATE("'2018-08'!I",TEXT(MATCH($C43,'2018-08'!$C$2:$C$100,0)+1,0)))="")),"Н/Д",INDIRECT(CONCATENATE("'2018-09'!I",TEXT(MATCH($C43,'2018-09'!$C$2:$C$100,0)+1,0)))-INDIRECT(CONCATENATE("'2018-08'!I",TEXT(MATCH($C43,'2018-08'!$C$2:$C$100,0)+1,0))))</f>
        <v>378764554.46000004</v>
      </c>
      <c r="J43" s="17" t="str">
        <f ca="1">IF(OR(INDIRECT(CONCATENATE("'2018-09'!J",TEXT(MATCH($C43,'2018-09'!$C$2:$C$100,0)+1,0)))="",INDIRECT(CONCATENATE("'2018-08'!J",TEXT(MATCH($C43,'2018-08'!$C$2:$C$100,0)+1,0)))="",AND(INDIRECT(CONCATENATE("'2018-09'!J",TEXT(MATCH($C43,'2018-09'!$C$2:$C$100,0)+1,0)))="",INDIRECT(CONCATENATE("'2018-08'!J",TEXT(MATCH($C43,'2018-08'!$C$2:$C$100,0)+1,0)))="")),"Н/Д",INDIRECT(CONCATENATE("'2018-09'!J",TEXT(MATCH($C43,'2018-09'!$C$2:$C$100,0)+1,0)))-INDIRECT(CONCATENATE("'2018-08'!J",TEXT(MATCH($C43,'2018-08'!$C$2:$C$100,0)+1,0))))</f>
        <v>Н/Д</v>
      </c>
      <c r="K43" s="17">
        <f ca="1">IF(OR(INDIRECT(CONCATENATE("'2018-09'!K",TEXT(MATCH($C43,'2018-09'!$C$2:$C$100,0)+1,0)))="",INDIRECT(CONCATENATE("'2018-08'!K",TEXT(MATCH($C43,'2018-08'!$C$2:$C$100,0)+1,0)))="",AND(INDIRECT(CONCATENATE("'2018-09'!K",TEXT(MATCH($C43,'2018-09'!$C$2:$C$100,0)+1,0)))="",INDIRECT(CONCATENATE("'2018-08'!K",TEXT(MATCH($C43,'2018-08'!$C$2:$C$100,0)+1,0)))="")),"Н/Д",INDIRECT(CONCATENATE("'2018-09'!K",TEXT(MATCH($C43,'2018-09'!$C$2:$C$100,0)+1,0)))-INDIRECT(CONCATENATE("'2018-08'!K",TEXT(MATCH($C43,'2018-08'!$C$2:$C$100,0)+1,0))))</f>
        <v>36783658.909999967</v>
      </c>
      <c r="L43" s="17">
        <f ca="1">IF(OR(INDIRECT(CONCATENATE("'2018-09'!L",TEXT(MATCH($C43,'2018-09'!$C$2:$C$100,0)+1,0)))="",INDIRECT(CONCATENATE("'2018-08'!L",TEXT(MATCH($C43,'2018-08'!$C$2:$C$100,0)+1,0)))="",AND(INDIRECT(CONCATENATE("'2018-09'!L",TEXT(MATCH($C43,'2018-09'!$C$2:$C$100,0)+1,0)))="",INDIRECT(CONCATENATE("'2018-08'!L",TEXT(MATCH($C43,'2018-08'!$C$2:$C$100,0)+1,0)))="")),"Н/Д",INDIRECT(CONCATENATE("'2018-09'!L",TEXT(MATCH($C43,'2018-09'!$C$2:$C$100,0)+1,0)))-INDIRECT(CONCATENATE("'2018-08'!L",TEXT(MATCH($C43,'2018-08'!$C$2:$C$100,0)+1,0))))</f>
        <v>114277360.16999996</v>
      </c>
      <c r="M43" s="17">
        <f ca="1">IF(OR(INDIRECT(CONCATENATE("'2018-09'!M",TEXT(MATCH($C43,'2018-09'!$C$2:$C$100,0)+1,0)))="",INDIRECT(CONCATENATE("'2018-08'!M",TEXT(MATCH($C43,'2018-08'!$C$2:$C$100,0)+1,0)))="",AND(INDIRECT(CONCATENATE("'2018-09'!M",TEXT(MATCH($C43,'2018-09'!$C$2:$C$100,0)+1,0)))="",INDIRECT(CONCATENATE("'2018-08'!M",TEXT(MATCH($C43,'2018-08'!$C$2:$C$100,0)+1,0)))="")),"Н/Д",INDIRECT(CONCATENATE("'2018-09'!M",TEXT(MATCH($C43,'2018-09'!$C$2:$C$100,0)+1,0)))-INDIRECT(CONCATENATE("'2018-08'!M",TEXT(MATCH($C43,'2018-08'!$C$2:$C$100,0)+1,0))))</f>
        <v>1189369.25</v>
      </c>
      <c r="N43" s="17">
        <f ca="1">IF(OR(INDIRECT(CONCATENATE("'2018-09'!N",TEXT(MATCH($C43,'2018-09'!$C$2:$C$100,0)+1,0)))="",INDIRECT(CONCATENATE("'2018-08'!N",TEXT(MATCH($C43,'2018-08'!$C$2:$C$100,0)+1,0)))="",AND(INDIRECT(CONCATENATE("'2018-09'!N",TEXT(MATCH($C43,'2018-09'!$C$2:$C$100,0)+1,0)))="",INDIRECT(CONCATENATE("'2018-08'!N",TEXT(MATCH($C43,'2018-08'!$C$2:$C$100,0)+1,0)))="")),"Н/Д",INDIRECT(CONCATENATE("'2018-09'!N",TEXT(MATCH($C43,'2018-09'!$C$2:$C$100,0)+1,0)))-INDIRECT(CONCATENATE("'2018-08'!NE",TEXT(MATCH($C43,'2018-08'!$C$2:$C$100,0)+1,0))))</f>
        <v>101560907.5</v>
      </c>
      <c r="O43" s="17">
        <f ca="1">IF(OR(INDIRECT(CONCATENATE("'2018-09'!O",TEXT(MATCH($C43,'2018-09'!$C$2:$C$100,0)+1,0)))="",INDIRECT(CONCATENATE("'2018-08'!O",TEXT(MATCH($C43,'2018-08'!$C$2:$C$100,0)+1,0)))="",AND(INDIRECT(CONCATENATE("'2018-09'!O",TEXT(MATCH($C43,'2018-09'!$C$2:$C$100,0)+1,0)))="",INDIRECT(CONCATENATE("'2018-08'!O",TEXT(MATCH($C43,'2018-08'!$C$2:$C$100,0)+1,0)))="")),"Н/Д",INDIRECT(CONCATENATE("'2018-09'!O",TEXT(MATCH($C43,'2018-09'!$C$2:$C$100,0)+1,0)))-INDIRECT(CONCATENATE("'2018-08'!O",TEXT(MATCH($C43,'2018-08'!$C$2:$C$100,0)+1,0))))</f>
        <v>0.22999999999592546</v>
      </c>
      <c r="P43" s="17">
        <f ca="1">IF(OR(INDIRECT(CONCATENATE("'2018-09'!P",TEXT(MATCH($C43,'2018-09'!$C$2:$C$100,0)+1,0)))="",INDIRECT(CONCATENATE("'2018-08'!P",TEXT(MATCH($C43,'2018-08'!$C$2:$C$100,0)+1,0)))="",AND(INDIRECT(CONCATENATE("'2018-09'!P",TEXT(MATCH($C43,'2018-09'!$C$2:$C$100,0)+1,0)))="",INDIRECT(CONCATENATE("'2018-08'!P",TEXT(MATCH($C43,'2018-08'!$C$2:$C$100,0)+1,0)))="")),"Н/Д",INDIRECT(CONCATENATE("'2018-09'!P",TEXT(MATCH($C43,'2018-09'!$C$2:$C$100,0)+1,0)))-INDIRECT(CONCATENATE("'2018-08'!P",TEXT(MATCH($C43,'2018-08'!$C$2:$C$100,0)+1,0))))</f>
        <v>38356867.819999993</v>
      </c>
      <c r="Q43" s="17">
        <f ca="1">IF(OR(INDIRECT(CONCATENATE("'2018-09'!Q",TEXT(MATCH($C43,'2018-09'!$C$2:$C$100,0)+1,0)))="",INDIRECT(CONCATENATE("'2018-08'!Q",TEXT(MATCH($C43,'2018-08'!$C$2:$C$100,0)+1,0)))="",AND(INDIRECT(CONCATENATE("'2018-09'!Q",TEXT(MATCH($C43,'2018-09'!$C$2:$C$100,0)+1,0)))="",INDIRECT(CONCATENATE("'2018-08'!Q",TEXT(MATCH($C43,'2018-08'!$C$2:$C$100,0)+1,0)))="")),"Н/Д",INDIRECT(CONCATENATE("'2018-09'!Q",TEXT(MATCH($C43,'2018-09'!$C$2:$C$100,0)+1,0)))-INDIRECT(CONCATENATE("'2018-08'!Q",TEXT(MATCH($C43,'2018-08'!$C$2:$C$100,0)+1,0))))</f>
        <v>978304.1400000006</v>
      </c>
      <c r="R43" s="17">
        <f ca="1">IF(OR(INDIRECT(CONCATENATE("'2018-09'!R",TEXT(MATCH($C43,'2018-09'!$C$2:$C$100,0)+1,0)))="",INDIRECT(CONCATENATE("'2018-08'!R",TEXT(MATCH($C43,'2018-08'!$C$2:$C$100,0)+1,0)))="",AND(INDIRECT(CONCATENATE("'2018-09'!R",TEXT(MATCH($C43,'2018-09'!$C$2:$C$100,0)+1,0)))="",INDIRECT(CONCATENATE("'2018-08'!R",TEXT(MATCH($C43,'2018-08'!$C$2:$C$100,0)+1,0)))="")),"Н/Д",INDIRECT(CONCATENATE("'2018-09'!R",TEXT(MATCH($C43,'2018-09'!$C$2:$C$100,0)+1,0)))-INDIRECT(CONCATENATE("'2018-08'!R",TEXT(MATCH($C43,'2018-08'!$C$2:$C$100,0)+1,0))))</f>
        <v>6234003.6899999976</v>
      </c>
      <c r="S43" s="17">
        <f ca="1">IF(OR(INDIRECT(CONCATENATE("'2018-09'!S",TEXT(MATCH($C43,'2018-09'!$C$2:$C$100,0)+1,0)))="",INDIRECT(CONCATENATE("'2018-08'!S",TEXT(MATCH($C43,'2018-08'!$C$2:$C$100,0)+1,0)))="",AND(INDIRECT(CONCATENATE("'2018-09'!S",TEXT(MATCH($C43,'2018-09'!$C$2:$C$100,0)+1,0)))="",INDIRECT(CONCATENATE("'2018-08'!S",TEXT(MATCH($C43,'2018-08'!$C$2:$C$100,0)+1,0)))="")),"Н/Д",INDIRECT(CONCATENATE("'2018-09'!S",TEXT(MATCH($C43,'2018-09'!$C$2:$C$100,0)+1,0)))-INDIRECT(CONCATENATE("'2018-08'!S",TEXT(MATCH($C43,'2018-08'!$C$2:$C$100,0)+1,0))))</f>
        <v>4884.9800000000105</v>
      </c>
      <c r="T43" s="17">
        <f ca="1">IF(OR(INDIRECT(CONCATENATE("'2018-09'!T",TEXT(MATCH($C43,'2018-09'!$C$2:$C$100,0)+1,0)))="",INDIRECT(CONCATENATE("'2018-08'!T",TEXT(MATCH($C43,'2018-08'!$C$2:$C$100,0)+1,0)))="",AND(INDIRECT(CONCATENATE("'2018-09'!T",TEXT(MATCH($C43,'2018-09'!$C$2:$C$100,0)+1,0)))="",INDIRECT(CONCATENATE("'2018-08'!T",TEXT(MATCH($C43,'2018-08'!$C$2:$C$100,0)+1,0)))="")),"Н/Д",INDIRECT(CONCATENATE("'2018-09'!T",TEXT(MATCH($C43,'2018-09'!$C$2:$C$100,0)+1,0)))-INDIRECT(CONCATENATE("'2018-08'!T",TEXT(MATCH($C43,'2018-08'!$C$2:$C$100,0)+1,0))))</f>
        <v>15151159.839999989</v>
      </c>
      <c r="U43" s="17">
        <f ca="1">IF(OR(INDIRECT(CONCATENATE("'2018-09'!U",TEXT(MATCH($C43,'2018-09'!$C$2:$C$100,0)+1,0)))="",INDIRECT(CONCATENATE("'2018-08'!U",TEXT(MATCH($C43,'2018-08'!$C$2:$C$100,0)+1,0)))="",AND(INDIRECT(CONCATENATE("'2018-09'!U",TEXT(MATCH($C43,'2018-09'!$C$2:$C$100,0)+1,0)))="",INDIRECT(CONCATENATE("'2018-08'!U",TEXT(MATCH($C43,'2018-08'!$C$2:$C$100,0)+1,0)))="")),"Н/Д",INDIRECT(CONCATENATE("'2018-09'!U",TEXT(MATCH($C43,'2018-09'!$C$2:$C$100,0)+1,0)))-INDIRECT(CONCATENATE("'2018-08'!U",TEXT(MATCH($C43,'2018-08'!$C$2:$C$100,0)+1,0))))</f>
        <v>3275252.9699999988</v>
      </c>
      <c r="V43" s="17">
        <f ca="1">IF(OR(INDIRECT(CONCATENATE("'2018-09'!V",TEXT(MATCH($C43,'2018-09'!$C$2:$C$100,0)+1,0)))="",INDIRECT(CONCATENATE("'2018-08'!V",TEXT(MATCH($C43,'2018-08'!$C$2:$C$100,0)+1,0)))="",AND(INDIRECT(CONCATENATE("'2018-09'!V",TEXT(MATCH($C43,'2018-09'!$C$2:$C$100,0)+1,0)))="",INDIRECT(CONCATENATE("'2018-08'!V",TEXT(MATCH($C43,'2018-08'!$C$2:$C$100,0)+1,0)))="")),"Н/Д",INDIRECT(CONCATENATE("'2018-09'!V",TEXT(MATCH($C43,'2018-09'!$C$2:$C$100,0)+1,0)))-INDIRECT(CONCATENATE("'2018-08'!V",TEXT(MATCH($C43,'2018-08'!$C$2:$C$100,0)+1,0))))</f>
        <v>1473641710.9000006</v>
      </c>
      <c r="W43" s="17">
        <f ca="1">IF(OR(INDIRECT(CONCATENATE("'2018-09'!W",TEXT(MATCH($C43,'2018-09'!$C$2:$C$100,0)+1,0)))="",INDIRECT(CONCATENATE("'2018-08'!W",TEXT(MATCH($C43,'2018-08'!$C$2:$C$100,0)+1,0)))="",AND(INDIRECT(CONCATENATE("'2018-09'!W",TEXT(MATCH($C43,'2018-09'!$C$2:$C$100,0)+1,0)))="",INDIRECT(CONCATENATE("'2018-08'!W",TEXT(MATCH($C43,'2018-08'!$C$2:$C$100,0)+1,0)))="")),"Н/Д",INDIRECT(CONCATENATE("'2018-09'!W",TEXT(MATCH($C43,'2018-09'!$C$2:$C$100,0)+1,0)))-INDIRECT(CONCATENATE("'2018-08'!W",TEXT(MATCH($C43,'2018-08'!$C$2:$C$100,0)+1,0))))</f>
        <v>6598633395.8799973</v>
      </c>
    </row>
    <row r="44" spans="1:23" x14ac:dyDescent="0.25">
      <c r="A44" s="2" t="s">
        <v>61</v>
      </c>
      <c r="B44" s="2" t="s">
        <v>67</v>
      </c>
      <c r="C44" s="15">
        <v>7000000</v>
      </c>
      <c r="D44" s="2" t="s">
        <v>212</v>
      </c>
      <c r="E44" s="17">
        <f ca="1">IF(OR(INDIRECT(CONCATENATE("'2018-09'!E",TEXT(MATCH($C44,'2018-09'!$C$2:$C$100,0)+1,0)))="",INDIRECT(CONCATENATE("'2018-08'!E",TEXT(MATCH($C44,'2018-08'!$C$2:$C$100,0)+1,0)))="",AND(INDIRECT(CONCATENATE("'2018-09'!E",TEXT(MATCH($C44,'2018-09'!$C$2:$C$100,0)+1,0)))="",INDIRECT(CONCATENATE("'2018-08'!E",TEXT(MATCH($C44,'2018-08'!$C$2:$C$100,0)+1,0)))="")),"Н/Д",INDIRECT(CONCATENATE("'2018-09'!E",TEXT(MATCH($C44,'2018-09'!$C$2:$C$100,0)+1,0)))-INDIRECT(CONCATENATE("'2018-08'!E",TEXT(MATCH($C44,'2018-08'!$C$2:$C$100,0)+1,0))))</f>
        <v>9354304816.5299988</v>
      </c>
      <c r="F44" s="17">
        <f ca="1">IF(OR(INDIRECT(CONCATENATE("'2018-09'!F",TEXT(MATCH($C44,'2018-09'!$C$2:$C$100,0)+1,0)))="",INDIRECT(CONCATENATE("'2018-08'!F",TEXT(MATCH($C44,'2018-08'!$C$2:$C$100,0)+1,0)))="",AND(INDIRECT(CONCATENATE("'2018-09'!F",TEXT(MATCH($C44,'2018-09'!$C$2:$C$100,0)+1,0)))="",INDIRECT(CONCATENATE("'2018-08'!F",TEXT(MATCH($C44,'2018-08'!$C$2:$C$100,0)+1,0)))="")),"Н/Д",INDIRECT(CONCATENATE("'2018-09'!F",TEXT(MATCH($C44,'2018-09'!$C$2:$C$100,0)+1,0)))-INDIRECT(CONCATENATE("'2018-08'!F",TEXT(MATCH($C44,'2018-08'!$C$2:$C$100,0)+1,0))))</f>
        <v>6138590543.9399948</v>
      </c>
      <c r="G44" s="17">
        <f ca="1">IF(OR(INDIRECT(CONCATENATE("'2018-09'!G",TEXT(MATCH($C44,'2018-09'!$C$2:$C$100,0)+1,0)))="",INDIRECT(CONCATENATE("'2018-08'!G",TEXT(MATCH($C44,'2018-08'!$C$2:$C$100,0)+1,0)))="",AND(INDIRECT(CONCATENATE("'2018-09'!G",TEXT(MATCH($C44,'2018-09'!$C$2:$C$100,0)+1,0)))="",INDIRECT(CONCATENATE("'2018-08'!G",TEXT(MATCH($C44,'2018-08'!$C$2:$C$100,0)+1,0)))="")),"Н/Д",INDIRECT(CONCATENATE("'2018-09'!G",TEXT(MATCH($C44,'2018-09'!$C$2:$C$100,0)+1,0)))-INDIRECT(CONCATENATE("'2018-08'!G",TEXT(MATCH($C44,'2018-08'!$C$2:$C$100,0)+1,0))))</f>
        <v>940425496.43000031</v>
      </c>
      <c r="H44" s="17">
        <f ca="1">IF(OR(INDIRECT(CONCATENATE("'2018-09'!H",TEXT(MATCH($C44,'2018-09'!$C$2:$C$100,0)+1,0)))="",INDIRECT(CONCATENATE("'2018-08'!H",TEXT(MATCH($C44,'2018-08'!$C$2:$C$100,0)+1,0)))="",AND(INDIRECT(CONCATENATE("'2018-09'!H",TEXT(MATCH($C44,'2018-09'!$C$2:$C$100,0)+1,0)))="",INDIRECT(CONCATENATE("'2018-08'!H",TEXT(MATCH($C44,'2018-08'!$C$2:$C$100,0)+1,0)))="")),"Н/Д",INDIRECT(CONCATENATE("'2018-09'!H",TEXT(MATCH($C44,'2018-09'!$C$2:$C$100,0)+1,0)))-INDIRECT(CONCATENATE("'2018-08'!H",TEXT(MATCH($C44,'2018-08'!$C$2:$C$100,0)+1,0))))</f>
        <v>2503918111.3099995</v>
      </c>
      <c r="I44" s="17">
        <f ca="1">IF(OR(INDIRECT(CONCATENATE("'2018-09'!I",TEXT(MATCH($C44,'2018-09'!$C$2:$C$100,0)+1,0)))="",INDIRECT(CONCATENATE("'2018-08'!I",TEXT(MATCH($C44,'2018-08'!$C$2:$C$100,0)+1,0)))="",AND(INDIRECT(CONCATENATE("'2018-09'!I",TEXT(MATCH($C44,'2018-09'!$C$2:$C$100,0)+1,0)))="",INDIRECT(CONCATENATE("'2018-08'!I",TEXT(MATCH($C44,'2018-08'!$C$2:$C$100,0)+1,0)))="")),"Н/Д",INDIRECT(CONCATENATE("'2018-09'!I",TEXT(MATCH($C44,'2018-09'!$C$2:$C$100,0)+1,0)))-INDIRECT(CONCATENATE("'2018-08'!I",TEXT(MATCH($C44,'2018-08'!$C$2:$C$100,0)+1,0))))</f>
        <v>972019427.21000004</v>
      </c>
      <c r="J44" s="17" t="str">
        <f ca="1">IF(OR(INDIRECT(CONCATENATE("'2018-09'!J",TEXT(MATCH($C44,'2018-09'!$C$2:$C$100,0)+1,0)))="",INDIRECT(CONCATENATE("'2018-08'!J",TEXT(MATCH($C44,'2018-08'!$C$2:$C$100,0)+1,0)))="",AND(INDIRECT(CONCATENATE("'2018-09'!J",TEXT(MATCH($C44,'2018-09'!$C$2:$C$100,0)+1,0)))="",INDIRECT(CONCATENATE("'2018-08'!J",TEXT(MATCH($C44,'2018-08'!$C$2:$C$100,0)+1,0)))="")),"Н/Д",INDIRECT(CONCATENATE("'2018-09'!J",TEXT(MATCH($C44,'2018-09'!$C$2:$C$100,0)+1,0)))-INDIRECT(CONCATENATE("'2018-08'!J",TEXT(MATCH($C44,'2018-08'!$C$2:$C$100,0)+1,0))))</f>
        <v>Н/Д</v>
      </c>
      <c r="K44" s="17">
        <f ca="1">IF(OR(INDIRECT(CONCATENATE("'2018-09'!K",TEXT(MATCH($C44,'2018-09'!$C$2:$C$100,0)+1,0)))="",INDIRECT(CONCATENATE("'2018-08'!K",TEXT(MATCH($C44,'2018-08'!$C$2:$C$100,0)+1,0)))="",AND(INDIRECT(CONCATENATE("'2018-09'!K",TEXT(MATCH($C44,'2018-09'!$C$2:$C$100,0)+1,0)))="",INDIRECT(CONCATENATE("'2018-08'!K",TEXT(MATCH($C44,'2018-08'!$C$2:$C$100,0)+1,0)))="")),"Н/Д",INDIRECT(CONCATENATE("'2018-09'!K",TEXT(MATCH($C44,'2018-09'!$C$2:$C$100,0)+1,0)))-INDIRECT(CONCATENATE("'2018-08'!K",TEXT(MATCH($C44,'2018-08'!$C$2:$C$100,0)+1,0))))</f>
        <v>190470572.94999981</v>
      </c>
      <c r="L44" s="17">
        <f ca="1">IF(OR(INDIRECT(CONCATENATE("'2018-09'!L",TEXT(MATCH($C44,'2018-09'!$C$2:$C$100,0)+1,0)))="",INDIRECT(CONCATENATE("'2018-08'!L",TEXT(MATCH($C44,'2018-08'!$C$2:$C$100,0)+1,0)))="",AND(INDIRECT(CONCATENATE("'2018-09'!L",TEXT(MATCH($C44,'2018-09'!$C$2:$C$100,0)+1,0)))="",INDIRECT(CONCATENATE("'2018-08'!L",TEXT(MATCH($C44,'2018-08'!$C$2:$C$100,0)+1,0)))="")),"Н/Д",INDIRECT(CONCATENATE("'2018-09'!L",TEXT(MATCH($C44,'2018-09'!$C$2:$C$100,0)+1,0)))-INDIRECT(CONCATENATE("'2018-08'!L",TEXT(MATCH($C44,'2018-08'!$C$2:$C$100,0)+1,0))))</f>
        <v>1114298738.54</v>
      </c>
      <c r="M44" s="17">
        <f ca="1">IF(OR(INDIRECT(CONCATENATE("'2018-09'!M",TEXT(MATCH($C44,'2018-09'!$C$2:$C$100,0)+1,0)))="",INDIRECT(CONCATENATE("'2018-08'!M",TEXT(MATCH($C44,'2018-08'!$C$2:$C$100,0)+1,0)))="",AND(INDIRECT(CONCATENATE("'2018-09'!M",TEXT(MATCH($C44,'2018-09'!$C$2:$C$100,0)+1,0)))="",INDIRECT(CONCATENATE("'2018-08'!M",TEXT(MATCH($C44,'2018-08'!$C$2:$C$100,0)+1,0)))="")),"Н/Д",INDIRECT(CONCATENATE("'2018-09'!M",TEXT(MATCH($C44,'2018-09'!$C$2:$C$100,0)+1,0)))-INDIRECT(CONCATENATE("'2018-08'!M",TEXT(MATCH($C44,'2018-08'!$C$2:$C$100,0)+1,0))))</f>
        <v>4404512.66</v>
      </c>
      <c r="N44" s="17">
        <f ca="1">IF(OR(INDIRECT(CONCATENATE("'2018-09'!N",TEXT(MATCH($C44,'2018-09'!$C$2:$C$100,0)+1,0)))="",INDIRECT(CONCATENATE("'2018-08'!N",TEXT(MATCH($C44,'2018-08'!$C$2:$C$100,0)+1,0)))="",AND(INDIRECT(CONCATENATE("'2018-09'!N",TEXT(MATCH($C44,'2018-09'!$C$2:$C$100,0)+1,0)))="",INDIRECT(CONCATENATE("'2018-08'!N",TEXT(MATCH($C44,'2018-08'!$C$2:$C$100,0)+1,0)))="")),"Н/Д",INDIRECT(CONCATENATE("'2018-09'!N",TEXT(MATCH($C44,'2018-09'!$C$2:$C$100,0)+1,0)))-INDIRECT(CONCATENATE("'2018-08'!NE",TEXT(MATCH($C44,'2018-08'!$C$2:$C$100,0)+1,0))))</f>
        <v>447347934.19</v>
      </c>
      <c r="O44" s="17">
        <f ca="1">IF(OR(INDIRECT(CONCATENATE("'2018-09'!O",TEXT(MATCH($C44,'2018-09'!$C$2:$C$100,0)+1,0)))="",INDIRECT(CONCATENATE("'2018-08'!O",TEXT(MATCH($C44,'2018-08'!$C$2:$C$100,0)+1,0)))="",AND(INDIRECT(CONCATENATE("'2018-09'!O",TEXT(MATCH($C44,'2018-09'!$C$2:$C$100,0)+1,0)))="",INDIRECT(CONCATENATE("'2018-08'!O",TEXT(MATCH($C44,'2018-08'!$C$2:$C$100,0)+1,0)))="")),"Н/Д",INDIRECT(CONCATENATE("'2018-09'!O",TEXT(MATCH($C44,'2018-09'!$C$2:$C$100,0)+1,0)))-INDIRECT(CONCATENATE("'2018-08'!O",TEXT(MATCH($C44,'2018-08'!$C$2:$C$100,0)+1,0))))</f>
        <v>4921.9300000000221</v>
      </c>
      <c r="P44" s="17">
        <f ca="1">IF(OR(INDIRECT(CONCATENATE("'2018-09'!P",TEXT(MATCH($C44,'2018-09'!$C$2:$C$100,0)+1,0)))="",INDIRECT(CONCATENATE("'2018-08'!P",TEXT(MATCH($C44,'2018-08'!$C$2:$C$100,0)+1,0)))="",AND(INDIRECT(CONCATENATE("'2018-09'!P",TEXT(MATCH($C44,'2018-09'!$C$2:$C$100,0)+1,0)))="",INDIRECT(CONCATENATE("'2018-08'!P",TEXT(MATCH($C44,'2018-08'!$C$2:$C$100,0)+1,0)))="")),"Н/Д",INDIRECT(CONCATENATE("'2018-09'!P",TEXT(MATCH($C44,'2018-09'!$C$2:$C$100,0)+1,0)))-INDIRECT(CONCATENATE("'2018-08'!P",TEXT(MATCH($C44,'2018-08'!$C$2:$C$100,0)+1,0))))</f>
        <v>149074511.57000017</v>
      </c>
      <c r="Q44" s="17">
        <f ca="1">IF(OR(INDIRECT(CONCATENATE("'2018-09'!Q",TEXT(MATCH($C44,'2018-09'!$C$2:$C$100,0)+1,0)))="",INDIRECT(CONCATENATE("'2018-08'!Q",TEXT(MATCH($C44,'2018-08'!$C$2:$C$100,0)+1,0)))="",AND(INDIRECT(CONCATENATE("'2018-09'!Q",TEXT(MATCH($C44,'2018-09'!$C$2:$C$100,0)+1,0)))="",INDIRECT(CONCATENATE("'2018-08'!Q",TEXT(MATCH($C44,'2018-08'!$C$2:$C$100,0)+1,0)))="")),"Н/Д",INDIRECT(CONCATENATE("'2018-09'!Q",TEXT(MATCH($C44,'2018-09'!$C$2:$C$100,0)+1,0)))-INDIRECT(CONCATENATE("'2018-08'!Q",TEXT(MATCH($C44,'2018-08'!$C$2:$C$100,0)+1,0))))</f>
        <v>306717.81000000238</v>
      </c>
      <c r="R44" s="17">
        <f ca="1">IF(OR(INDIRECT(CONCATENATE("'2018-09'!R",TEXT(MATCH($C44,'2018-09'!$C$2:$C$100,0)+1,0)))="",INDIRECT(CONCATENATE("'2018-08'!R",TEXT(MATCH($C44,'2018-08'!$C$2:$C$100,0)+1,0)))="",AND(INDIRECT(CONCATENATE("'2018-09'!R",TEXT(MATCH($C44,'2018-09'!$C$2:$C$100,0)+1,0)))="",INDIRECT(CONCATENATE("'2018-08'!R",TEXT(MATCH($C44,'2018-08'!$C$2:$C$100,0)+1,0)))="")),"Н/Д",INDIRECT(CONCATENATE("'2018-09'!R",TEXT(MATCH($C44,'2018-09'!$C$2:$C$100,0)+1,0)))-INDIRECT(CONCATENATE("'2018-08'!R",TEXT(MATCH($C44,'2018-08'!$C$2:$C$100,0)+1,0))))</f>
        <v>43467417.049999952</v>
      </c>
      <c r="S44" s="17">
        <f ca="1">IF(OR(INDIRECT(CONCATENATE("'2018-09'!S",TEXT(MATCH($C44,'2018-09'!$C$2:$C$100,0)+1,0)))="",INDIRECT(CONCATENATE("'2018-08'!S",TEXT(MATCH($C44,'2018-08'!$C$2:$C$100,0)+1,0)))="",AND(INDIRECT(CONCATENATE("'2018-09'!S",TEXT(MATCH($C44,'2018-09'!$C$2:$C$100,0)+1,0)))="",INDIRECT(CONCATENATE("'2018-08'!S",TEXT(MATCH($C44,'2018-08'!$C$2:$C$100,0)+1,0)))="")),"Н/Д",INDIRECT(CONCATENATE("'2018-09'!S",TEXT(MATCH($C44,'2018-09'!$C$2:$C$100,0)+1,0)))-INDIRECT(CONCATENATE("'2018-08'!S",TEXT(MATCH($C44,'2018-08'!$C$2:$C$100,0)+1,0))))</f>
        <v>26063259.870000005</v>
      </c>
      <c r="T44" s="17">
        <f ca="1">IF(OR(INDIRECT(CONCATENATE("'2018-09'!T",TEXT(MATCH($C44,'2018-09'!$C$2:$C$100,0)+1,0)))="",INDIRECT(CONCATENATE("'2018-08'!T",TEXT(MATCH($C44,'2018-08'!$C$2:$C$100,0)+1,0)))="",AND(INDIRECT(CONCATENATE("'2018-09'!T",TEXT(MATCH($C44,'2018-09'!$C$2:$C$100,0)+1,0)))="",INDIRECT(CONCATENATE("'2018-08'!T",TEXT(MATCH($C44,'2018-08'!$C$2:$C$100,0)+1,0)))="")),"Н/Д",INDIRECT(CONCATENATE("'2018-09'!T",TEXT(MATCH($C44,'2018-09'!$C$2:$C$100,0)+1,0)))-INDIRECT(CONCATENATE("'2018-08'!T",TEXT(MATCH($C44,'2018-08'!$C$2:$C$100,0)+1,0))))</f>
        <v>90295579.529999971</v>
      </c>
      <c r="U44" s="17">
        <f ca="1">IF(OR(INDIRECT(CONCATENATE("'2018-09'!U",TEXT(MATCH($C44,'2018-09'!$C$2:$C$100,0)+1,0)))="",INDIRECT(CONCATENATE("'2018-08'!U",TEXT(MATCH($C44,'2018-08'!$C$2:$C$100,0)+1,0)))="",AND(INDIRECT(CONCATENATE("'2018-09'!U",TEXT(MATCH($C44,'2018-09'!$C$2:$C$100,0)+1,0)))="",INDIRECT(CONCATENATE("'2018-08'!U",TEXT(MATCH($C44,'2018-08'!$C$2:$C$100,0)+1,0)))="")),"Н/Д",INDIRECT(CONCATENATE("'2018-09'!U",TEXT(MATCH($C44,'2018-09'!$C$2:$C$100,0)+1,0)))-INDIRECT(CONCATENATE("'2018-08'!U",TEXT(MATCH($C44,'2018-08'!$C$2:$C$100,0)+1,0))))</f>
        <v>167214.76999999955</v>
      </c>
      <c r="V44" s="17">
        <f ca="1">IF(OR(INDIRECT(CONCATENATE("'2018-09'!V",TEXT(MATCH($C44,'2018-09'!$C$2:$C$100,0)+1,0)))="",INDIRECT(CONCATENATE("'2018-08'!V",TEXT(MATCH($C44,'2018-08'!$C$2:$C$100,0)+1,0)))="",AND(INDIRECT(CONCATENATE("'2018-09'!V",TEXT(MATCH($C44,'2018-09'!$C$2:$C$100,0)+1,0)))="",INDIRECT(CONCATENATE("'2018-08'!V",TEXT(MATCH($C44,'2018-08'!$C$2:$C$100,0)+1,0)))="")),"Н/Д",INDIRECT(CONCATENATE("'2018-09'!V",TEXT(MATCH($C44,'2018-09'!$C$2:$C$100,0)+1,0)))-INDIRECT(CONCATENATE("'2018-08'!V",TEXT(MATCH($C44,'2018-08'!$C$2:$C$100,0)+1,0))))</f>
        <v>3215714272.5900002</v>
      </c>
      <c r="W44" s="17">
        <f ca="1">IF(OR(INDIRECT(CONCATENATE("'2018-09'!W",TEXT(MATCH($C44,'2018-09'!$C$2:$C$100,0)+1,0)))="",INDIRECT(CONCATENATE("'2018-08'!W",TEXT(MATCH($C44,'2018-08'!$C$2:$C$100,0)+1,0)))="",AND(INDIRECT(CONCATENATE("'2018-09'!W",TEXT(MATCH($C44,'2018-09'!$C$2:$C$100,0)+1,0)))="",INDIRECT(CONCATENATE("'2018-08'!W",TEXT(MATCH($C44,'2018-08'!$C$2:$C$100,0)+1,0)))="")),"Н/Д",INDIRECT(CONCATENATE("'2018-09'!W",TEXT(MATCH($C44,'2018-09'!$C$2:$C$100,0)+1,0)))-INDIRECT(CONCATENATE("'2018-08'!W",TEXT(MATCH($C44,'2018-08'!$C$2:$C$100,0)+1,0))))</f>
        <v>24800808956.080017</v>
      </c>
    </row>
    <row r="45" spans="1:23" x14ac:dyDescent="0.25">
      <c r="A45" s="2" t="s">
        <v>61</v>
      </c>
      <c r="B45" s="2" t="s">
        <v>68</v>
      </c>
      <c r="C45" s="15">
        <v>96000000</v>
      </c>
      <c r="D45" s="2" t="s">
        <v>212</v>
      </c>
      <c r="E45" s="17">
        <f ca="1">IF(OR(INDIRECT(CONCATENATE("'2018-09'!E",TEXT(MATCH($C45,'2018-09'!$C$2:$C$100,0)+1,0)))="",INDIRECT(CONCATENATE("'2018-08'!E",TEXT(MATCH($C45,'2018-08'!$C$2:$C$100,0)+1,0)))="",AND(INDIRECT(CONCATENATE("'2018-09'!E",TEXT(MATCH($C45,'2018-09'!$C$2:$C$100,0)+1,0)))="",INDIRECT(CONCATENATE("'2018-08'!E",TEXT(MATCH($C45,'2018-08'!$C$2:$C$100,0)+1,0)))="")),"Н/Д",INDIRECT(CONCATENATE("'2018-09'!E",TEXT(MATCH($C45,'2018-09'!$C$2:$C$100,0)+1,0)))-INDIRECT(CONCATENATE("'2018-08'!E",TEXT(MATCH($C45,'2018-08'!$C$2:$C$100,0)+1,0))))</f>
        <v>7229980833.5</v>
      </c>
      <c r="F45" s="17">
        <f ca="1">IF(OR(INDIRECT(CONCATENATE("'2018-09'!F",TEXT(MATCH($C45,'2018-09'!$C$2:$C$100,0)+1,0)))="",INDIRECT(CONCATENATE("'2018-08'!F",TEXT(MATCH($C45,'2018-08'!$C$2:$C$100,0)+1,0)))="",AND(INDIRECT(CONCATENATE("'2018-09'!F",TEXT(MATCH($C45,'2018-09'!$C$2:$C$100,0)+1,0)))="",INDIRECT(CONCATENATE("'2018-08'!F",TEXT(MATCH($C45,'2018-08'!$C$2:$C$100,0)+1,0)))="")),"Н/Д",INDIRECT(CONCATENATE("'2018-09'!F",TEXT(MATCH($C45,'2018-09'!$C$2:$C$100,0)+1,0)))-INDIRECT(CONCATENATE("'2018-08'!F",TEXT(MATCH($C45,'2018-08'!$C$2:$C$100,0)+1,0))))</f>
        <v>1128296572.000001</v>
      </c>
      <c r="G45" s="17">
        <f ca="1">IF(OR(INDIRECT(CONCATENATE("'2018-09'!G",TEXT(MATCH($C45,'2018-09'!$C$2:$C$100,0)+1,0)))="",INDIRECT(CONCATENATE("'2018-08'!G",TEXT(MATCH($C45,'2018-08'!$C$2:$C$100,0)+1,0)))="",AND(INDIRECT(CONCATENATE("'2018-09'!G",TEXT(MATCH($C45,'2018-09'!$C$2:$C$100,0)+1,0)))="",INDIRECT(CONCATENATE("'2018-08'!G",TEXT(MATCH($C45,'2018-08'!$C$2:$C$100,0)+1,0)))="")),"Н/Д",INDIRECT(CONCATENATE("'2018-09'!G",TEXT(MATCH($C45,'2018-09'!$C$2:$C$100,0)+1,0)))-INDIRECT(CONCATENATE("'2018-08'!G",TEXT(MATCH($C45,'2018-08'!$C$2:$C$100,0)+1,0))))</f>
        <v>32201655.289999962</v>
      </c>
      <c r="H45" s="17">
        <f ca="1">IF(OR(INDIRECT(CONCATENATE("'2018-09'!H",TEXT(MATCH($C45,'2018-09'!$C$2:$C$100,0)+1,0)))="",INDIRECT(CONCATENATE("'2018-08'!H",TEXT(MATCH($C45,'2018-08'!$C$2:$C$100,0)+1,0)))="",AND(INDIRECT(CONCATENATE("'2018-09'!H",TEXT(MATCH($C45,'2018-09'!$C$2:$C$100,0)+1,0)))="",INDIRECT(CONCATENATE("'2018-08'!H",TEXT(MATCH($C45,'2018-08'!$C$2:$C$100,0)+1,0)))="")),"Н/Д",INDIRECT(CONCATENATE("'2018-09'!H",TEXT(MATCH($C45,'2018-09'!$C$2:$C$100,0)+1,0)))-INDIRECT(CONCATENATE("'2018-08'!H",TEXT(MATCH($C45,'2018-08'!$C$2:$C$100,0)+1,0))))</f>
        <v>690649647.86999989</v>
      </c>
      <c r="I45" s="17">
        <f ca="1">IF(OR(INDIRECT(CONCATENATE("'2018-09'!I",TEXT(MATCH($C45,'2018-09'!$C$2:$C$100,0)+1,0)))="",INDIRECT(CONCATENATE("'2018-08'!I",TEXT(MATCH($C45,'2018-08'!$C$2:$C$100,0)+1,0)))="",AND(INDIRECT(CONCATENATE("'2018-09'!I",TEXT(MATCH($C45,'2018-09'!$C$2:$C$100,0)+1,0)))="",INDIRECT(CONCATENATE("'2018-08'!I",TEXT(MATCH($C45,'2018-08'!$C$2:$C$100,0)+1,0)))="")),"Н/Д",INDIRECT(CONCATENATE("'2018-09'!I",TEXT(MATCH($C45,'2018-09'!$C$2:$C$100,0)+1,0)))-INDIRECT(CONCATENATE("'2018-08'!I",TEXT(MATCH($C45,'2018-08'!$C$2:$C$100,0)+1,0))))</f>
        <v>184577553.67000008</v>
      </c>
      <c r="J45" s="17" t="str">
        <f ca="1">IF(OR(INDIRECT(CONCATENATE("'2018-09'!J",TEXT(MATCH($C45,'2018-09'!$C$2:$C$100,0)+1,0)))="",INDIRECT(CONCATENATE("'2018-08'!J",TEXT(MATCH($C45,'2018-08'!$C$2:$C$100,0)+1,0)))="",AND(INDIRECT(CONCATENATE("'2018-09'!J",TEXT(MATCH($C45,'2018-09'!$C$2:$C$100,0)+1,0)))="",INDIRECT(CONCATENATE("'2018-08'!J",TEXT(MATCH($C45,'2018-08'!$C$2:$C$100,0)+1,0)))="")),"Н/Д",INDIRECT(CONCATENATE("'2018-09'!J",TEXT(MATCH($C45,'2018-09'!$C$2:$C$100,0)+1,0)))-INDIRECT(CONCATENATE("'2018-08'!J",TEXT(MATCH($C45,'2018-08'!$C$2:$C$100,0)+1,0))))</f>
        <v>Н/Д</v>
      </c>
      <c r="K45" s="17">
        <f ca="1">IF(OR(INDIRECT(CONCATENATE("'2018-09'!K",TEXT(MATCH($C45,'2018-09'!$C$2:$C$100,0)+1,0)))="",INDIRECT(CONCATENATE("'2018-08'!K",TEXT(MATCH($C45,'2018-08'!$C$2:$C$100,0)+1,0)))="",AND(INDIRECT(CONCATENATE("'2018-09'!K",TEXT(MATCH($C45,'2018-09'!$C$2:$C$100,0)+1,0)))="",INDIRECT(CONCATENATE("'2018-08'!K",TEXT(MATCH($C45,'2018-08'!$C$2:$C$100,0)+1,0)))="")),"Н/Д",INDIRECT(CONCATENATE("'2018-09'!K",TEXT(MATCH($C45,'2018-09'!$C$2:$C$100,0)+1,0)))-INDIRECT(CONCATENATE("'2018-08'!K",TEXT(MATCH($C45,'2018-08'!$C$2:$C$100,0)+1,0))))</f>
        <v>8212849.8300000131</v>
      </c>
      <c r="L45" s="17">
        <f ca="1">IF(OR(INDIRECT(CONCATENATE("'2018-09'!L",TEXT(MATCH($C45,'2018-09'!$C$2:$C$100,0)+1,0)))="",INDIRECT(CONCATENATE("'2018-08'!L",TEXT(MATCH($C45,'2018-08'!$C$2:$C$100,0)+1,0)))="",AND(INDIRECT(CONCATENATE("'2018-09'!L",TEXT(MATCH($C45,'2018-09'!$C$2:$C$100,0)+1,0)))="",INDIRECT(CONCATENATE("'2018-08'!L",TEXT(MATCH($C45,'2018-08'!$C$2:$C$100,0)+1,0)))="")),"Н/Д",INDIRECT(CONCATENATE("'2018-09'!L",TEXT(MATCH($C45,'2018-09'!$C$2:$C$100,0)+1,0)))-INDIRECT(CONCATENATE("'2018-08'!L",TEXT(MATCH($C45,'2018-08'!$C$2:$C$100,0)+1,0))))</f>
        <v>158937833.46000004</v>
      </c>
      <c r="M45" s="17">
        <f ca="1">IF(OR(INDIRECT(CONCATENATE("'2018-09'!M",TEXT(MATCH($C45,'2018-09'!$C$2:$C$100,0)+1,0)))="",INDIRECT(CONCATENATE("'2018-08'!M",TEXT(MATCH($C45,'2018-08'!$C$2:$C$100,0)+1,0)))="",AND(INDIRECT(CONCATENATE("'2018-09'!M",TEXT(MATCH($C45,'2018-09'!$C$2:$C$100,0)+1,0)))="",INDIRECT(CONCATENATE("'2018-08'!M",TEXT(MATCH($C45,'2018-08'!$C$2:$C$100,0)+1,0)))="")),"Н/Д",INDIRECT(CONCATENATE("'2018-09'!M",TEXT(MATCH($C45,'2018-09'!$C$2:$C$100,0)+1,0)))-INDIRECT(CONCATENATE("'2018-08'!M",TEXT(MATCH($C45,'2018-08'!$C$2:$C$100,0)+1,0))))</f>
        <v>778183.12999999989</v>
      </c>
      <c r="N45" s="17">
        <f ca="1">IF(OR(INDIRECT(CONCATENATE("'2018-09'!N",TEXT(MATCH($C45,'2018-09'!$C$2:$C$100,0)+1,0)))="",INDIRECT(CONCATENATE("'2018-08'!N",TEXT(MATCH($C45,'2018-08'!$C$2:$C$100,0)+1,0)))="",AND(INDIRECT(CONCATENATE("'2018-09'!N",TEXT(MATCH($C45,'2018-09'!$C$2:$C$100,0)+1,0)))="",INDIRECT(CONCATENATE("'2018-08'!N",TEXT(MATCH($C45,'2018-08'!$C$2:$C$100,0)+1,0)))="")),"Н/Д",INDIRECT(CONCATENATE("'2018-09'!N",TEXT(MATCH($C45,'2018-09'!$C$2:$C$100,0)+1,0)))-INDIRECT(CONCATENATE("'2018-08'!NE",TEXT(MATCH($C45,'2018-08'!$C$2:$C$100,0)+1,0))))</f>
        <v>74614881.140000001</v>
      </c>
      <c r="O45" s="17">
        <f ca="1">IF(OR(INDIRECT(CONCATENATE("'2018-09'!O",TEXT(MATCH($C45,'2018-09'!$C$2:$C$100,0)+1,0)))="",INDIRECT(CONCATENATE("'2018-08'!O",TEXT(MATCH($C45,'2018-08'!$C$2:$C$100,0)+1,0)))="",AND(INDIRECT(CONCATENATE("'2018-09'!O",TEXT(MATCH($C45,'2018-09'!$C$2:$C$100,0)+1,0)))="",INDIRECT(CONCATENATE("'2018-08'!O",TEXT(MATCH($C45,'2018-08'!$C$2:$C$100,0)+1,0)))="")),"Н/Д",INDIRECT(CONCATENATE("'2018-09'!O",TEXT(MATCH($C45,'2018-09'!$C$2:$C$100,0)+1,0)))-INDIRECT(CONCATENATE("'2018-08'!O",TEXT(MATCH($C45,'2018-08'!$C$2:$C$100,0)+1,0))))</f>
        <v>8.7299999999959255</v>
      </c>
      <c r="P45" s="17">
        <f ca="1">IF(OR(INDIRECT(CONCATENATE("'2018-09'!P",TEXT(MATCH($C45,'2018-09'!$C$2:$C$100,0)+1,0)))="",INDIRECT(CONCATENATE("'2018-08'!P",TEXT(MATCH($C45,'2018-08'!$C$2:$C$100,0)+1,0)))="",AND(INDIRECT(CONCATENATE("'2018-09'!P",TEXT(MATCH($C45,'2018-09'!$C$2:$C$100,0)+1,0)))="",INDIRECT(CONCATENATE("'2018-08'!P",TEXT(MATCH($C45,'2018-08'!$C$2:$C$100,0)+1,0)))="")),"Н/Д",INDIRECT(CONCATENATE("'2018-09'!P",TEXT(MATCH($C45,'2018-09'!$C$2:$C$100,0)+1,0)))-INDIRECT(CONCATENATE("'2018-08'!P",TEXT(MATCH($C45,'2018-08'!$C$2:$C$100,0)+1,0))))</f>
        <v>18479254.829999998</v>
      </c>
      <c r="Q45" s="17">
        <f ca="1">IF(OR(INDIRECT(CONCATENATE("'2018-09'!Q",TEXT(MATCH($C45,'2018-09'!$C$2:$C$100,0)+1,0)))="",INDIRECT(CONCATENATE("'2018-08'!Q",TEXT(MATCH($C45,'2018-08'!$C$2:$C$100,0)+1,0)))="",AND(INDIRECT(CONCATENATE("'2018-09'!Q",TEXT(MATCH($C45,'2018-09'!$C$2:$C$100,0)+1,0)))="",INDIRECT(CONCATENATE("'2018-08'!Q",TEXT(MATCH($C45,'2018-08'!$C$2:$C$100,0)+1,0)))="")),"Н/Д",INDIRECT(CONCATENATE("'2018-09'!Q",TEXT(MATCH($C45,'2018-09'!$C$2:$C$100,0)+1,0)))-INDIRECT(CONCATENATE("'2018-08'!Q",TEXT(MATCH($C45,'2018-08'!$C$2:$C$100,0)+1,0))))</f>
        <v>259529.12999999896</v>
      </c>
      <c r="R45" s="17">
        <f ca="1">IF(OR(INDIRECT(CONCATENATE("'2018-09'!R",TEXT(MATCH($C45,'2018-09'!$C$2:$C$100,0)+1,0)))="",INDIRECT(CONCATENATE("'2018-08'!R",TEXT(MATCH($C45,'2018-08'!$C$2:$C$100,0)+1,0)))="",AND(INDIRECT(CONCATENATE("'2018-09'!R",TEXT(MATCH($C45,'2018-09'!$C$2:$C$100,0)+1,0)))="",INDIRECT(CONCATENATE("'2018-08'!R",TEXT(MATCH($C45,'2018-08'!$C$2:$C$100,0)+1,0)))="")),"Н/Д",INDIRECT(CONCATENATE("'2018-09'!R",TEXT(MATCH($C45,'2018-09'!$C$2:$C$100,0)+1,0)))-INDIRECT(CONCATENATE("'2018-08'!R",TEXT(MATCH($C45,'2018-08'!$C$2:$C$100,0)+1,0))))</f>
        <v>3387767.4699999997</v>
      </c>
      <c r="S45" s="17">
        <f ca="1">IF(OR(INDIRECT(CONCATENATE("'2018-09'!S",TEXT(MATCH($C45,'2018-09'!$C$2:$C$100,0)+1,0)))="",INDIRECT(CONCATENATE("'2018-08'!S",TEXT(MATCH($C45,'2018-08'!$C$2:$C$100,0)+1,0)))="",AND(INDIRECT(CONCATENATE("'2018-09'!S",TEXT(MATCH($C45,'2018-09'!$C$2:$C$100,0)+1,0)))="",INDIRECT(CONCATENATE("'2018-08'!S",TEXT(MATCH($C45,'2018-08'!$C$2:$C$100,0)+1,0)))="")),"Н/Д",INDIRECT(CONCATENATE("'2018-09'!S",TEXT(MATCH($C45,'2018-09'!$C$2:$C$100,0)+1,0)))-INDIRECT(CONCATENATE("'2018-08'!S",TEXT(MATCH($C45,'2018-08'!$C$2:$C$100,0)+1,0))))</f>
        <v>0</v>
      </c>
      <c r="T45" s="17">
        <f ca="1">IF(OR(INDIRECT(CONCATENATE("'2018-09'!T",TEXT(MATCH($C45,'2018-09'!$C$2:$C$100,0)+1,0)))="",INDIRECT(CONCATENATE("'2018-08'!T",TEXT(MATCH($C45,'2018-08'!$C$2:$C$100,0)+1,0)))="",AND(INDIRECT(CONCATENATE("'2018-09'!T",TEXT(MATCH($C45,'2018-09'!$C$2:$C$100,0)+1,0)))="",INDIRECT(CONCATENATE("'2018-08'!T",TEXT(MATCH($C45,'2018-08'!$C$2:$C$100,0)+1,0)))="")),"Н/Д",INDIRECT(CONCATENATE("'2018-09'!T",TEXT(MATCH($C45,'2018-09'!$C$2:$C$100,0)+1,0)))-INDIRECT(CONCATENATE("'2018-08'!T",TEXT(MATCH($C45,'2018-08'!$C$2:$C$100,0)+1,0))))</f>
        <v>19684185.370000005</v>
      </c>
      <c r="U45" s="17">
        <f ca="1">IF(OR(INDIRECT(CONCATENATE("'2018-09'!U",TEXT(MATCH($C45,'2018-09'!$C$2:$C$100,0)+1,0)))="",INDIRECT(CONCATENATE("'2018-08'!U",TEXT(MATCH($C45,'2018-08'!$C$2:$C$100,0)+1,0)))="",AND(INDIRECT(CONCATENATE("'2018-09'!U",TEXT(MATCH($C45,'2018-09'!$C$2:$C$100,0)+1,0)))="",INDIRECT(CONCATENATE("'2018-08'!U",TEXT(MATCH($C45,'2018-08'!$C$2:$C$100,0)+1,0)))="")),"Н/Д",INDIRECT(CONCATENATE("'2018-09'!U",TEXT(MATCH($C45,'2018-09'!$C$2:$C$100,0)+1,0)))-INDIRECT(CONCATENATE("'2018-08'!U",TEXT(MATCH($C45,'2018-08'!$C$2:$C$100,0)+1,0))))</f>
        <v>454663.27000001073</v>
      </c>
      <c r="V45" s="17">
        <f ca="1">IF(OR(INDIRECT(CONCATENATE("'2018-09'!V",TEXT(MATCH($C45,'2018-09'!$C$2:$C$100,0)+1,0)))="",INDIRECT(CONCATENATE("'2018-08'!V",TEXT(MATCH($C45,'2018-08'!$C$2:$C$100,0)+1,0)))="",AND(INDIRECT(CONCATENATE("'2018-09'!V",TEXT(MATCH($C45,'2018-09'!$C$2:$C$100,0)+1,0)))="",INDIRECT(CONCATENATE("'2018-08'!V",TEXT(MATCH($C45,'2018-08'!$C$2:$C$100,0)+1,0)))="")),"Н/Д",INDIRECT(CONCATENATE("'2018-09'!V",TEXT(MATCH($C45,'2018-09'!$C$2:$C$100,0)+1,0)))-INDIRECT(CONCATENATE("'2018-08'!V",TEXT(MATCH($C45,'2018-08'!$C$2:$C$100,0)+1,0))))</f>
        <v>6101684261.5</v>
      </c>
      <c r="W45" s="17">
        <f ca="1">IF(OR(INDIRECT(CONCATENATE("'2018-09'!W",TEXT(MATCH($C45,'2018-09'!$C$2:$C$100,0)+1,0)))="",INDIRECT(CONCATENATE("'2018-08'!W",TEXT(MATCH($C45,'2018-08'!$C$2:$C$100,0)+1,0)))="",AND(INDIRECT(CONCATENATE("'2018-09'!W",TEXT(MATCH($C45,'2018-09'!$C$2:$C$100,0)+1,0)))="",INDIRECT(CONCATENATE("'2018-08'!W",TEXT(MATCH($C45,'2018-08'!$C$2:$C$100,0)+1,0)))="")),"Н/Д",INDIRECT(CONCATENATE("'2018-09'!W",TEXT(MATCH($C45,'2018-09'!$C$2:$C$100,0)+1,0)))-INDIRECT(CONCATENATE("'2018-08'!W",TEXT(MATCH($C45,'2018-08'!$C$2:$C$100,0)+1,0))))</f>
        <v>15588037135.649994</v>
      </c>
    </row>
    <row r="46" spans="1:23" x14ac:dyDescent="0.25">
      <c r="A46" s="2" t="s">
        <v>69</v>
      </c>
      <c r="B46" s="2" t="s">
        <v>70</v>
      </c>
      <c r="C46" s="15">
        <v>1000000</v>
      </c>
      <c r="D46" s="2" t="s">
        <v>212</v>
      </c>
      <c r="E46" s="17">
        <f ca="1">IF(OR(INDIRECT(CONCATENATE("'2018-09'!E",TEXT(MATCH($C46,'2018-09'!$C$2:$C$100,0)+1,0)))="",INDIRECT(CONCATENATE("'2018-08'!E",TEXT(MATCH($C46,'2018-08'!$C$2:$C$100,0)+1,0)))="",AND(INDIRECT(CONCATENATE("'2018-09'!E",TEXT(MATCH($C46,'2018-09'!$C$2:$C$100,0)+1,0)))="",INDIRECT(CONCATENATE("'2018-08'!E",TEXT(MATCH($C46,'2018-08'!$C$2:$C$100,0)+1,0)))="")),"Н/Д",INDIRECT(CONCATENATE("'2018-09'!E",TEXT(MATCH($C46,'2018-09'!$C$2:$C$100,0)+1,0)))-INDIRECT(CONCATENATE("'2018-08'!E",TEXT(MATCH($C46,'2018-08'!$C$2:$C$100,0)+1,0))))</f>
        <v>9516726258.5699997</v>
      </c>
      <c r="F46" s="17">
        <f ca="1">IF(OR(INDIRECT(CONCATENATE("'2018-09'!F",TEXT(MATCH($C46,'2018-09'!$C$2:$C$100,0)+1,0)))="",INDIRECT(CONCATENATE("'2018-08'!F",TEXT(MATCH($C46,'2018-08'!$C$2:$C$100,0)+1,0)))="",AND(INDIRECT(CONCATENATE("'2018-09'!F",TEXT(MATCH($C46,'2018-09'!$C$2:$C$100,0)+1,0)))="",INDIRECT(CONCATENATE("'2018-08'!F",TEXT(MATCH($C46,'2018-08'!$C$2:$C$100,0)+1,0)))="")),"Н/Д",INDIRECT(CONCATENATE("'2018-09'!F",TEXT(MATCH($C46,'2018-09'!$C$2:$C$100,0)+1,0)))-INDIRECT(CONCATENATE("'2018-08'!F",TEXT(MATCH($C46,'2018-08'!$C$2:$C$100,0)+1,0))))</f>
        <v>4995701393.2100067</v>
      </c>
      <c r="G46" s="17">
        <f ca="1">IF(OR(INDIRECT(CONCATENATE("'2018-09'!G",TEXT(MATCH($C46,'2018-09'!$C$2:$C$100,0)+1,0)))="",INDIRECT(CONCATENATE("'2018-08'!G",TEXT(MATCH($C46,'2018-08'!$C$2:$C$100,0)+1,0)))="",AND(INDIRECT(CONCATENATE("'2018-09'!G",TEXT(MATCH($C46,'2018-09'!$C$2:$C$100,0)+1,0)))="",INDIRECT(CONCATENATE("'2018-08'!G",TEXT(MATCH($C46,'2018-08'!$C$2:$C$100,0)+1,0)))="")),"Н/Д",INDIRECT(CONCATENATE("'2018-09'!G",TEXT(MATCH($C46,'2018-09'!$C$2:$C$100,0)+1,0)))-INDIRECT(CONCATENATE("'2018-08'!G",TEXT(MATCH($C46,'2018-08'!$C$2:$C$100,0)+1,0))))</f>
        <v>956047646.00999832</v>
      </c>
      <c r="H46" s="17">
        <f ca="1">IF(OR(INDIRECT(CONCATENATE("'2018-09'!H",TEXT(MATCH($C46,'2018-09'!$C$2:$C$100,0)+1,0)))="",INDIRECT(CONCATENATE("'2018-08'!H",TEXT(MATCH($C46,'2018-08'!$C$2:$C$100,0)+1,0)))="",AND(INDIRECT(CONCATENATE("'2018-09'!H",TEXT(MATCH($C46,'2018-09'!$C$2:$C$100,0)+1,0)))="",INDIRECT(CONCATENATE("'2018-08'!H",TEXT(MATCH($C46,'2018-08'!$C$2:$C$100,0)+1,0)))="")),"Н/Д",INDIRECT(CONCATENATE("'2018-09'!H",TEXT(MATCH($C46,'2018-09'!$C$2:$C$100,0)+1,0)))-INDIRECT(CONCATENATE("'2018-08'!H",TEXT(MATCH($C46,'2018-08'!$C$2:$C$100,0)+1,0))))</f>
        <v>2091521999.8999996</v>
      </c>
      <c r="I46" s="17">
        <f ca="1">IF(OR(INDIRECT(CONCATENATE("'2018-09'!I",TEXT(MATCH($C46,'2018-09'!$C$2:$C$100,0)+1,0)))="",INDIRECT(CONCATENATE("'2018-08'!I",TEXT(MATCH($C46,'2018-08'!$C$2:$C$100,0)+1,0)))="",AND(INDIRECT(CONCATENATE("'2018-09'!I",TEXT(MATCH($C46,'2018-09'!$C$2:$C$100,0)+1,0)))="",INDIRECT(CONCATENATE("'2018-08'!I",TEXT(MATCH($C46,'2018-08'!$C$2:$C$100,0)+1,0)))="")),"Н/Д",INDIRECT(CONCATENATE("'2018-09'!I",TEXT(MATCH($C46,'2018-09'!$C$2:$C$100,0)+1,0)))-INDIRECT(CONCATENATE("'2018-08'!I",TEXT(MATCH($C46,'2018-08'!$C$2:$C$100,0)+1,0))))</f>
        <v>1150517045.1599998</v>
      </c>
      <c r="J46" s="17" t="str">
        <f ca="1">IF(OR(INDIRECT(CONCATENATE("'2018-09'!J",TEXT(MATCH($C46,'2018-09'!$C$2:$C$100,0)+1,0)))="",INDIRECT(CONCATENATE("'2018-08'!J",TEXT(MATCH($C46,'2018-08'!$C$2:$C$100,0)+1,0)))="",AND(INDIRECT(CONCATENATE("'2018-09'!J",TEXT(MATCH($C46,'2018-09'!$C$2:$C$100,0)+1,0)))="",INDIRECT(CONCATENATE("'2018-08'!J",TEXT(MATCH($C46,'2018-08'!$C$2:$C$100,0)+1,0)))="")),"Н/Д",INDIRECT(CONCATENATE("'2018-09'!J",TEXT(MATCH($C46,'2018-09'!$C$2:$C$100,0)+1,0)))-INDIRECT(CONCATENATE("'2018-08'!J",TEXT(MATCH($C46,'2018-08'!$C$2:$C$100,0)+1,0))))</f>
        <v>Н/Д</v>
      </c>
      <c r="K46" s="17">
        <f ca="1">IF(OR(INDIRECT(CONCATENATE("'2018-09'!K",TEXT(MATCH($C46,'2018-09'!$C$2:$C$100,0)+1,0)))="",INDIRECT(CONCATENATE("'2018-08'!K",TEXT(MATCH($C46,'2018-08'!$C$2:$C$100,0)+1,0)))="",AND(INDIRECT(CONCATENATE("'2018-09'!K",TEXT(MATCH($C46,'2018-09'!$C$2:$C$100,0)+1,0)))="",INDIRECT(CONCATENATE("'2018-08'!K",TEXT(MATCH($C46,'2018-08'!$C$2:$C$100,0)+1,0)))="")),"Н/Д",INDIRECT(CONCATENATE("'2018-09'!K",TEXT(MATCH($C46,'2018-09'!$C$2:$C$100,0)+1,0)))-INDIRECT(CONCATENATE("'2018-08'!K",TEXT(MATCH($C46,'2018-08'!$C$2:$C$100,0)+1,0))))</f>
        <v>169591070.26000023</v>
      </c>
      <c r="L46" s="17">
        <f ca="1">IF(OR(INDIRECT(CONCATENATE("'2018-09'!L",TEXT(MATCH($C46,'2018-09'!$C$2:$C$100,0)+1,0)))="",INDIRECT(CONCATENATE("'2018-08'!L",TEXT(MATCH($C46,'2018-08'!$C$2:$C$100,0)+1,0)))="",AND(INDIRECT(CONCATENATE("'2018-09'!L",TEXT(MATCH($C46,'2018-09'!$C$2:$C$100,0)+1,0)))="",INDIRECT(CONCATENATE("'2018-08'!L",TEXT(MATCH($C46,'2018-08'!$C$2:$C$100,0)+1,0)))="")),"Н/Д",INDIRECT(CONCATENATE("'2018-09'!L",TEXT(MATCH($C46,'2018-09'!$C$2:$C$100,0)+1,0)))-INDIRECT(CONCATENATE("'2018-08'!L",TEXT(MATCH($C46,'2018-08'!$C$2:$C$100,0)+1,0))))</f>
        <v>261664048.84999943</v>
      </c>
      <c r="M46" s="17">
        <f ca="1">IF(OR(INDIRECT(CONCATENATE("'2018-09'!M",TEXT(MATCH($C46,'2018-09'!$C$2:$C$100,0)+1,0)))="",INDIRECT(CONCATENATE("'2018-08'!M",TEXT(MATCH($C46,'2018-08'!$C$2:$C$100,0)+1,0)))="",AND(INDIRECT(CONCATENATE("'2018-09'!M",TEXT(MATCH($C46,'2018-09'!$C$2:$C$100,0)+1,0)))="",INDIRECT(CONCATENATE("'2018-08'!M",TEXT(MATCH($C46,'2018-08'!$C$2:$C$100,0)+1,0)))="")),"Н/Д",INDIRECT(CONCATENATE("'2018-09'!M",TEXT(MATCH($C46,'2018-09'!$C$2:$C$100,0)+1,0)))-INDIRECT(CONCATENATE("'2018-08'!M",TEXT(MATCH($C46,'2018-08'!$C$2:$C$100,0)+1,0))))</f>
        <v>26983812.939999998</v>
      </c>
      <c r="N46" s="17">
        <f ca="1">IF(OR(INDIRECT(CONCATENATE("'2018-09'!N",TEXT(MATCH($C46,'2018-09'!$C$2:$C$100,0)+1,0)))="",INDIRECT(CONCATENATE("'2018-08'!N",TEXT(MATCH($C46,'2018-08'!$C$2:$C$100,0)+1,0)))="",AND(INDIRECT(CONCATENATE("'2018-09'!N",TEXT(MATCH($C46,'2018-09'!$C$2:$C$100,0)+1,0)))="",INDIRECT(CONCATENATE("'2018-08'!N",TEXT(MATCH($C46,'2018-08'!$C$2:$C$100,0)+1,0)))="")),"Н/Д",INDIRECT(CONCATENATE("'2018-09'!N",TEXT(MATCH($C46,'2018-09'!$C$2:$C$100,0)+1,0)))-INDIRECT(CONCATENATE("'2018-08'!NE",TEXT(MATCH($C46,'2018-08'!$C$2:$C$100,0)+1,0))))</f>
        <v>409163587.08999997</v>
      </c>
      <c r="O46" s="17">
        <f ca="1">IF(OR(INDIRECT(CONCATENATE("'2018-09'!O",TEXT(MATCH($C46,'2018-09'!$C$2:$C$100,0)+1,0)))="",INDIRECT(CONCATENATE("'2018-08'!O",TEXT(MATCH($C46,'2018-08'!$C$2:$C$100,0)+1,0)))="",AND(INDIRECT(CONCATENATE("'2018-09'!O",TEXT(MATCH($C46,'2018-09'!$C$2:$C$100,0)+1,0)))="",INDIRECT(CONCATENATE("'2018-08'!O",TEXT(MATCH($C46,'2018-08'!$C$2:$C$100,0)+1,0)))="")),"Н/Д",INDIRECT(CONCATENATE("'2018-09'!O",TEXT(MATCH($C46,'2018-09'!$C$2:$C$100,0)+1,0)))-INDIRECT(CONCATENATE("'2018-08'!O",TEXT(MATCH($C46,'2018-08'!$C$2:$C$100,0)+1,0))))</f>
        <v>-6133.7900000000009</v>
      </c>
      <c r="P46" s="17">
        <f ca="1">IF(OR(INDIRECT(CONCATENATE("'2018-09'!P",TEXT(MATCH($C46,'2018-09'!$C$2:$C$100,0)+1,0)))="",INDIRECT(CONCATENATE("'2018-08'!P",TEXT(MATCH($C46,'2018-08'!$C$2:$C$100,0)+1,0)))="",AND(INDIRECT(CONCATENATE("'2018-09'!P",TEXT(MATCH($C46,'2018-09'!$C$2:$C$100,0)+1,0)))="",INDIRECT(CONCATENATE("'2018-08'!P",TEXT(MATCH($C46,'2018-08'!$C$2:$C$100,0)+1,0)))="")),"Н/Д",INDIRECT(CONCATENATE("'2018-09'!P",TEXT(MATCH($C46,'2018-09'!$C$2:$C$100,0)+1,0)))-INDIRECT(CONCATENATE("'2018-08'!P",TEXT(MATCH($C46,'2018-08'!$C$2:$C$100,0)+1,0))))</f>
        <v>125132479.75999999</v>
      </c>
      <c r="Q46" s="17">
        <f ca="1">IF(OR(INDIRECT(CONCATENATE("'2018-09'!Q",TEXT(MATCH($C46,'2018-09'!$C$2:$C$100,0)+1,0)))="",INDIRECT(CONCATENATE("'2018-08'!Q",TEXT(MATCH($C46,'2018-08'!$C$2:$C$100,0)+1,0)))="",AND(INDIRECT(CONCATENATE("'2018-09'!Q",TEXT(MATCH($C46,'2018-09'!$C$2:$C$100,0)+1,0)))="",INDIRECT(CONCATENATE("'2018-08'!Q",TEXT(MATCH($C46,'2018-08'!$C$2:$C$100,0)+1,0)))="")),"Н/Д",INDIRECT(CONCATENATE("'2018-09'!Q",TEXT(MATCH($C46,'2018-09'!$C$2:$C$100,0)+1,0)))-INDIRECT(CONCATENATE("'2018-08'!Q",TEXT(MATCH($C46,'2018-08'!$C$2:$C$100,0)+1,0))))</f>
        <v>1951106.5600000024</v>
      </c>
      <c r="R46" s="17">
        <f ca="1">IF(OR(INDIRECT(CONCATENATE("'2018-09'!R",TEXT(MATCH($C46,'2018-09'!$C$2:$C$100,0)+1,0)))="",INDIRECT(CONCATENATE("'2018-08'!R",TEXT(MATCH($C46,'2018-08'!$C$2:$C$100,0)+1,0)))="",AND(INDIRECT(CONCATENATE("'2018-09'!R",TEXT(MATCH($C46,'2018-09'!$C$2:$C$100,0)+1,0)))="",INDIRECT(CONCATENATE("'2018-08'!R",TEXT(MATCH($C46,'2018-08'!$C$2:$C$100,0)+1,0)))="")),"Н/Д",INDIRECT(CONCATENATE("'2018-09'!R",TEXT(MATCH($C46,'2018-09'!$C$2:$C$100,0)+1,0)))-INDIRECT(CONCATENATE("'2018-08'!R",TEXT(MATCH($C46,'2018-08'!$C$2:$C$100,0)+1,0))))</f>
        <v>31944587.280000001</v>
      </c>
      <c r="S46" s="17">
        <f ca="1">IF(OR(INDIRECT(CONCATENATE("'2018-09'!S",TEXT(MATCH($C46,'2018-09'!$C$2:$C$100,0)+1,0)))="",INDIRECT(CONCATENATE("'2018-08'!S",TEXT(MATCH($C46,'2018-08'!$C$2:$C$100,0)+1,0)))="",AND(INDIRECT(CONCATENATE("'2018-09'!S",TEXT(MATCH($C46,'2018-09'!$C$2:$C$100,0)+1,0)))="",INDIRECT(CONCATENATE("'2018-08'!S",TEXT(MATCH($C46,'2018-08'!$C$2:$C$100,0)+1,0)))="")),"Н/Д",INDIRECT(CONCATENATE("'2018-09'!S",TEXT(MATCH($C46,'2018-09'!$C$2:$C$100,0)+1,0)))-INDIRECT(CONCATENATE("'2018-08'!S",TEXT(MATCH($C46,'2018-08'!$C$2:$C$100,0)+1,0))))</f>
        <v>3248440</v>
      </c>
      <c r="T46" s="17">
        <f ca="1">IF(OR(INDIRECT(CONCATENATE("'2018-09'!T",TEXT(MATCH($C46,'2018-09'!$C$2:$C$100,0)+1,0)))="",INDIRECT(CONCATENATE("'2018-08'!T",TEXT(MATCH($C46,'2018-08'!$C$2:$C$100,0)+1,0)))="",AND(INDIRECT(CONCATENATE("'2018-09'!T",TEXT(MATCH($C46,'2018-09'!$C$2:$C$100,0)+1,0)))="",INDIRECT(CONCATENATE("'2018-08'!T",TEXT(MATCH($C46,'2018-08'!$C$2:$C$100,0)+1,0)))="")),"Н/Д",INDIRECT(CONCATENATE("'2018-09'!T",TEXT(MATCH($C46,'2018-09'!$C$2:$C$100,0)+1,0)))-INDIRECT(CONCATENATE("'2018-08'!T",TEXT(MATCH($C46,'2018-08'!$C$2:$C$100,0)+1,0))))</f>
        <v>79948880.600000024</v>
      </c>
      <c r="U46" s="17">
        <f ca="1">IF(OR(INDIRECT(CONCATENATE("'2018-09'!U",TEXT(MATCH($C46,'2018-09'!$C$2:$C$100,0)+1,0)))="",INDIRECT(CONCATENATE("'2018-08'!U",TEXT(MATCH($C46,'2018-08'!$C$2:$C$100,0)+1,0)))="",AND(INDIRECT(CONCATENATE("'2018-09'!U",TEXT(MATCH($C46,'2018-09'!$C$2:$C$100,0)+1,0)))="",INDIRECT(CONCATENATE("'2018-08'!U",TEXT(MATCH($C46,'2018-08'!$C$2:$C$100,0)+1,0)))="")),"Н/Д",INDIRECT(CONCATENATE("'2018-09'!U",TEXT(MATCH($C46,'2018-09'!$C$2:$C$100,0)+1,0)))-INDIRECT(CONCATENATE("'2018-08'!U",TEXT(MATCH($C46,'2018-08'!$C$2:$C$100,0)+1,0))))</f>
        <v>10364525.020000011</v>
      </c>
      <c r="V46" s="17">
        <f ca="1">IF(OR(INDIRECT(CONCATENATE("'2018-09'!V",TEXT(MATCH($C46,'2018-09'!$C$2:$C$100,0)+1,0)))="",INDIRECT(CONCATENATE("'2018-08'!V",TEXT(MATCH($C46,'2018-08'!$C$2:$C$100,0)+1,0)))="",AND(INDIRECT(CONCATENATE("'2018-09'!V",TEXT(MATCH($C46,'2018-09'!$C$2:$C$100,0)+1,0)))="",INDIRECT(CONCATENATE("'2018-08'!V",TEXT(MATCH($C46,'2018-08'!$C$2:$C$100,0)+1,0)))="")),"Н/Д",INDIRECT(CONCATENATE("'2018-09'!V",TEXT(MATCH($C46,'2018-09'!$C$2:$C$100,0)+1,0)))-INDIRECT(CONCATENATE("'2018-08'!V",TEXT(MATCH($C46,'2018-08'!$C$2:$C$100,0)+1,0))))</f>
        <v>4521024865.3600006</v>
      </c>
      <c r="W46" s="17">
        <f ca="1">IF(OR(INDIRECT(CONCATENATE("'2018-09'!W",TEXT(MATCH($C46,'2018-09'!$C$2:$C$100,0)+1,0)))="",INDIRECT(CONCATENATE("'2018-08'!W",TEXT(MATCH($C46,'2018-08'!$C$2:$C$100,0)+1,0)))="",AND(INDIRECT(CONCATENATE("'2018-09'!W",TEXT(MATCH($C46,'2018-09'!$C$2:$C$100,0)+1,0)))="",INDIRECT(CONCATENATE("'2018-08'!W",TEXT(MATCH($C46,'2018-08'!$C$2:$C$100,0)+1,0)))="")),"Н/Д",INDIRECT(CONCATENATE("'2018-09'!W",TEXT(MATCH($C46,'2018-09'!$C$2:$C$100,0)+1,0)))-INDIRECT(CONCATENATE("'2018-08'!W",TEXT(MATCH($C46,'2018-08'!$C$2:$C$100,0)+1,0))))</f>
        <v>23996160921.160004</v>
      </c>
    </row>
    <row r="47" spans="1:23" x14ac:dyDescent="0.25">
      <c r="A47" s="2" t="s">
        <v>69</v>
      </c>
      <c r="B47" s="2" t="s">
        <v>71</v>
      </c>
      <c r="C47" s="15">
        <v>25000000</v>
      </c>
      <c r="D47" s="2" t="s">
        <v>212</v>
      </c>
      <c r="E47" s="17">
        <f ca="1">IF(OR(INDIRECT(CONCATENATE("'2018-09'!E",TEXT(MATCH($C47,'2018-09'!$C$2:$C$100,0)+1,0)))="",INDIRECT(CONCATENATE("'2018-08'!E",TEXT(MATCH($C47,'2018-08'!$C$2:$C$100,0)+1,0)))="",AND(INDIRECT(CONCATENATE("'2018-09'!E",TEXT(MATCH($C47,'2018-09'!$C$2:$C$100,0)+1,0)))="",INDIRECT(CONCATENATE("'2018-08'!E",TEXT(MATCH($C47,'2018-08'!$C$2:$C$100,0)+1,0)))="")),"Н/Д",INDIRECT(CONCATENATE("'2018-09'!E",TEXT(MATCH($C47,'2018-09'!$C$2:$C$100,0)+1,0)))-INDIRECT(CONCATENATE("'2018-08'!E",TEXT(MATCH($C47,'2018-08'!$C$2:$C$100,0)+1,0))))</f>
        <v>13425379156.300003</v>
      </c>
      <c r="F47" s="17">
        <f ca="1">IF(OR(INDIRECT(CONCATENATE("'2018-09'!F",TEXT(MATCH($C47,'2018-09'!$C$2:$C$100,0)+1,0)))="",INDIRECT(CONCATENATE("'2018-08'!F",TEXT(MATCH($C47,'2018-08'!$C$2:$C$100,0)+1,0)))="",AND(INDIRECT(CONCATENATE("'2018-09'!F",TEXT(MATCH($C47,'2018-09'!$C$2:$C$100,0)+1,0)))="",INDIRECT(CONCATENATE("'2018-08'!F",TEXT(MATCH($C47,'2018-08'!$C$2:$C$100,0)+1,0)))="")),"Н/Д",INDIRECT(CONCATENATE("'2018-09'!F",TEXT(MATCH($C47,'2018-09'!$C$2:$C$100,0)+1,0)))-INDIRECT(CONCATENATE("'2018-08'!F",TEXT(MATCH($C47,'2018-08'!$C$2:$C$100,0)+1,0))))</f>
        <v>11433796403.919998</v>
      </c>
      <c r="G47" s="17">
        <f ca="1">IF(OR(INDIRECT(CONCATENATE("'2018-09'!G",TEXT(MATCH($C47,'2018-09'!$C$2:$C$100,0)+1,0)))="",INDIRECT(CONCATENATE("'2018-08'!G",TEXT(MATCH($C47,'2018-08'!$C$2:$C$100,0)+1,0)))="",AND(INDIRECT(CONCATENATE("'2018-09'!G",TEXT(MATCH($C47,'2018-09'!$C$2:$C$100,0)+1,0)))="",INDIRECT(CONCATENATE("'2018-08'!G",TEXT(MATCH($C47,'2018-08'!$C$2:$C$100,0)+1,0)))="")),"Н/Д",INDIRECT(CONCATENATE("'2018-09'!G",TEXT(MATCH($C47,'2018-09'!$C$2:$C$100,0)+1,0)))-INDIRECT(CONCATENATE("'2018-08'!G",TEXT(MATCH($C47,'2018-08'!$C$2:$C$100,0)+1,0))))</f>
        <v>4926782068.2299957</v>
      </c>
      <c r="H47" s="17">
        <f ca="1">IF(OR(INDIRECT(CONCATENATE("'2018-09'!H",TEXT(MATCH($C47,'2018-09'!$C$2:$C$100,0)+1,0)))="",INDIRECT(CONCATENATE("'2018-08'!H",TEXT(MATCH($C47,'2018-08'!$C$2:$C$100,0)+1,0)))="",AND(INDIRECT(CONCATENATE("'2018-09'!H",TEXT(MATCH($C47,'2018-09'!$C$2:$C$100,0)+1,0)))="",INDIRECT(CONCATENATE("'2018-08'!H",TEXT(MATCH($C47,'2018-08'!$C$2:$C$100,0)+1,0)))="")),"Н/Д",INDIRECT(CONCATENATE("'2018-09'!H",TEXT(MATCH($C47,'2018-09'!$C$2:$C$100,0)+1,0)))-INDIRECT(CONCATENATE("'2018-08'!H",TEXT(MATCH($C47,'2018-08'!$C$2:$C$100,0)+1,0))))</f>
        <v>3996350994.0300026</v>
      </c>
      <c r="I47" s="17">
        <f ca="1">IF(OR(INDIRECT(CONCATENATE("'2018-09'!I",TEXT(MATCH($C47,'2018-09'!$C$2:$C$100,0)+1,0)))="",INDIRECT(CONCATENATE("'2018-08'!I",TEXT(MATCH($C47,'2018-08'!$C$2:$C$100,0)+1,0)))="",AND(INDIRECT(CONCATENATE("'2018-09'!I",TEXT(MATCH($C47,'2018-09'!$C$2:$C$100,0)+1,0)))="",INDIRECT(CONCATENATE("'2018-08'!I",TEXT(MATCH($C47,'2018-08'!$C$2:$C$100,0)+1,0)))="")),"Н/Д",INDIRECT(CONCATENATE("'2018-09'!I",TEXT(MATCH($C47,'2018-09'!$C$2:$C$100,0)+1,0)))-INDIRECT(CONCATENATE("'2018-08'!I",TEXT(MATCH($C47,'2018-08'!$C$2:$C$100,0)+1,0))))</f>
        <v>857587745.28999996</v>
      </c>
      <c r="J47" s="17" t="str">
        <f ca="1">IF(OR(INDIRECT(CONCATENATE("'2018-09'!J",TEXT(MATCH($C47,'2018-09'!$C$2:$C$100,0)+1,0)))="",INDIRECT(CONCATENATE("'2018-08'!J",TEXT(MATCH($C47,'2018-08'!$C$2:$C$100,0)+1,0)))="",AND(INDIRECT(CONCATENATE("'2018-09'!J",TEXT(MATCH($C47,'2018-09'!$C$2:$C$100,0)+1,0)))="",INDIRECT(CONCATENATE("'2018-08'!J",TEXT(MATCH($C47,'2018-08'!$C$2:$C$100,0)+1,0)))="")),"Н/Д",INDIRECT(CONCATENATE("'2018-09'!J",TEXT(MATCH($C47,'2018-09'!$C$2:$C$100,0)+1,0)))-INDIRECT(CONCATENATE("'2018-08'!J",TEXT(MATCH($C47,'2018-08'!$C$2:$C$100,0)+1,0))))</f>
        <v>Н/Д</v>
      </c>
      <c r="K47" s="17">
        <f ca="1">IF(OR(INDIRECT(CONCATENATE("'2018-09'!K",TEXT(MATCH($C47,'2018-09'!$C$2:$C$100,0)+1,0)))="",INDIRECT(CONCATENATE("'2018-08'!K",TEXT(MATCH($C47,'2018-08'!$C$2:$C$100,0)+1,0)))="",AND(INDIRECT(CONCATENATE("'2018-09'!K",TEXT(MATCH($C47,'2018-09'!$C$2:$C$100,0)+1,0)))="",INDIRECT(CONCATENATE("'2018-08'!K",TEXT(MATCH($C47,'2018-08'!$C$2:$C$100,0)+1,0)))="")),"Н/Д",INDIRECT(CONCATENATE("'2018-09'!K",TEXT(MATCH($C47,'2018-09'!$C$2:$C$100,0)+1,0)))-INDIRECT(CONCATENATE("'2018-08'!K",TEXT(MATCH($C47,'2018-08'!$C$2:$C$100,0)+1,0))))</f>
        <v>235646302.74000072</v>
      </c>
      <c r="L47" s="17">
        <f ca="1">IF(OR(INDIRECT(CONCATENATE("'2018-09'!L",TEXT(MATCH($C47,'2018-09'!$C$2:$C$100,0)+1,0)))="",INDIRECT(CONCATENATE("'2018-08'!L",TEXT(MATCH($C47,'2018-08'!$C$2:$C$100,0)+1,0)))="",AND(INDIRECT(CONCATENATE("'2018-09'!L",TEXT(MATCH($C47,'2018-09'!$C$2:$C$100,0)+1,0)))="",INDIRECT(CONCATENATE("'2018-08'!L",TEXT(MATCH($C47,'2018-08'!$C$2:$C$100,0)+1,0)))="")),"Н/Д",INDIRECT(CONCATENATE("'2018-09'!L",TEXT(MATCH($C47,'2018-09'!$C$2:$C$100,0)+1,0)))-INDIRECT(CONCATENATE("'2018-08'!L",TEXT(MATCH($C47,'2018-08'!$C$2:$C$100,0)+1,0))))</f>
        <v>512068127.07999992</v>
      </c>
      <c r="M47" s="17">
        <f ca="1">IF(OR(INDIRECT(CONCATENATE("'2018-09'!M",TEXT(MATCH($C47,'2018-09'!$C$2:$C$100,0)+1,0)))="",INDIRECT(CONCATENATE("'2018-08'!M",TEXT(MATCH($C47,'2018-08'!$C$2:$C$100,0)+1,0)))="",AND(INDIRECT(CONCATENATE("'2018-09'!M",TEXT(MATCH($C47,'2018-09'!$C$2:$C$100,0)+1,0)))="",INDIRECT(CONCATENATE("'2018-08'!M",TEXT(MATCH($C47,'2018-08'!$C$2:$C$100,0)+1,0)))="")),"Н/Д",INDIRECT(CONCATENATE("'2018-09'!M",TEXT(MATCH($C47,'2018-09'!$C$2:$C$100,0)+1,0)))-INDIRECT(CONCATENATE("'2018-08'!M",TEXT(MATCH($C47,'2018-08'!$C$2:$C$100,0)+1,0))))</f>
        <v>276512254.98000002</v>
      </c>
      <c r="N47" s="17">
        <f ca="1">IF(OR(INDIRECT(CONCATENATE("'2018-09'!N",TEXT(MATCH($C47,'2018-09'!$C$2:$C$100,0)+1,0)))="",INDIRECT(CONCATENATE("'2018-08'!N",TEXT(MATCH($C47,'2018-08'!$C$2:$C$100,0)+1,0)))="",AND(INDIRECT(CONCATENATE("'2018-09'!N",TEXT(MATCH($C47,'2018-09'!$C$2:$C$100,0)+1,0)))="",INDIRECT(CONCATENATE("'2018-08'!N",TEXT(MATCH($C47,'2018-08'!$C$2:$C$100,0)+1,0)))="")),"Н/Д",INDIRECT(CONCATENATE("'2018-09'!N",TEXT(MATCH($C47,'2018-09'!$C$2:$C$100,0)+1,0)))-INDIRECT(CONCATENATE("'2018-08'!NE",TEXT(MATCH($C47,'2018-08'!$C$2:$C$100,0)+1,0))))</f>
        <v>568024926.76999998</v>
      </c>
      <c r="O47" s="17">
        <f ca="1">IF(OR(INDIRECT(CONCATENATE("'2018-09'!O",TEXT(MATCH($C47,'2018-09'!$C$2:$C$100,0)+1,0)))="",INDIRECT(CONCATENATE("'2018-08'!O",TEXT(MATCH($C47,'2018-08'!$C$2:$C$100,0)+1,0)))="",AND(INDIRECT(CONCATENATE("'2018-09'!O",TEXT(MATCH($C47,'2018-09'!$C$2:$C$100,0)+1,0)))="",INDIRECT(CONCATENATE("'2018-08'!O",TEXT(MATCH($C47,'2018-08'!$C$2:$C$100,0)+1,0)))="")),"Н/Д",INDIRECT(CONCATENATE("'2018-09'!O",TEXT(MATCH($C47,'2018-09'!$C$2:$C$100,0)+1,0)))-INDIRECT(CONCATENATE("'2018-08'!O",TEXT(MATCH($C47,'2018-08'!$C$2:$C$100,0)+1,0))))</f>
        <v>-15319.039999999999</v>
      </c>
      <c r="P47" s="17">
        <f ca="1">IF(OR(INDIRECT(CONCATENATE("'2018-09'!P",TEXT(MATCH($C47,'2018-09'!$C$2:$C$100,0)+1,0)))="",INDIRECT(CONCATENATE("'2018-08'!P",TEXT(MATCH($C47,'2018-08'!$C$2:$C$100,0)+1,0)))="",AND(INDIRECT(CONCATENATE("'2018-09'!P",TEXT(MATCH($C47,'2018-09'!$C$2:$C$100,0)+1,0)))="",INDIRECT(CONCATENATE("'2018-08'!P",TEXT(MATCH($C47,'2018-08'!$C$2:$C$100,0)+1,0)))="")),"Н/Д",INDIRECT(CONCATENATE("'2018-09'!P",TEXT(MATCH($C47,'2018-09'!$C$2:$C$100,0)+1,0)))-INDIRECT(CONCATENATE("'2018-08'!P",TEXT(MATCH($C47,'2018-08'!$C$2:$C$100,0)+1,0))))</f>
        <v>258479459.99000001</v>
      </c>
      <c r="Q47" s="17">
        <f ca="1">IF(OR(INDIRECT(CONCATENATE("'2018-09'!Q",TEXT(MATCH($C47,'2018-09'!$C$2:$C$100,0)+1,0)))="",INDIRECT(CONCATENATE("'2018-08'!Q",TEXT(MATCH($C47,'2018-08'!$C$2:$C$100,0)+1,0)))="",AND(INDIRECT(CONCATENATE("'2018-09'!Q",TEXT(MATCH($C47,'2018-09'!$C$2:$C$100,0)+1,0)))="",INDIRECT(CONCATENATE("'2018-08'!Q",TEXT(MATCH($C47,'2018-08'!$C$2:$C$100,0)+1,0)))="")),"Н/Д",INDIRECT(CONCATENATE("'2018-09'!Q",TEXT(MATCH($C47,'2018-09'!$C$2:$C$100,0)+1,0)))-INDIRECT(CONCATENATE("'2018-08'!Q",TEXT(MATCH($C47,'2018-08'!$C$2:$C$100,0)+1,0))))</f>
        <v>93267935</v>
      </c>
      <c r="R47" s="17">
        <f ca="1">IF(OR(INDIRECT(CONCATENATE("'2018-09'!R",TEXT(MATCH($C47,'2018-09'!$C$2:$C$100,0)+1,0)))="",INDIRECT(CONCATENATE("'2018-08'!R",TEXT(MATCH($C47,'2018-08'!$C$2:$C$100,0)+1,0)))="",AND(INDIRECT(CONCATENATE("'2018-09'!R",TEXT(MATCH($C47,'2018-09'!$C$2:$C$100,0)+1,0)))="",INDIRECT(CONCATENATE("'2018-08'!R",TEXT(MATCH($C47,'2018-08'!$C$2:$C$100,0)+1,0)))="")),"Н/Д",INDIRECT(CONCATENATE("'2018-09'!R",TEXT(MATCH($C47,'2018-09'!$C$2:$C$100,0)+1,0)))-INDIRECT(CONCATENATE("'2018-08'!R",TEXT(MATCH($C47,'2018-08'!$C$2:$C$100,0)+1,0))))</f>
        <v>49715292.330000043</v>
      </c>
      <c r="S47" s="17">
        <f ca="1">IF(OR(INDIRECT(CONCATENATE("'2018-09'!S",TEXT(MATCH($C47,'2018-09'!$C$2:$C$100,0)+1,0)))="",INDIRECT(CONCATENATE("'2018-08'!S",TEXT(MATCH($C47,'2018-08'!$C$2:$C$100,0)+1,0)))="",AND(INDIRECT(CONCATENATE("'2018-09'!S",TEXT(MATCH($C47,'2018-09'!$C$2:$C$100,0)+1,0)))="",INDIRECT(CONCATENATE("'2018-08'!S",TEXT(MATCH($C47,'2018-08'!$C$2:$C$100,0)+1,0)))="")),"Н/Д",INDIRECT(CONCATENATE("'2018-09'!S",TEXT(MATCH($C47,'2018-09'!$C$2:$C$100,0)+1,0)))-INDIRECT(CONCATENATE("'2018-08'!S",TEXT(MATCH($C47,'2018-08'!$C$2:$C$100,0)+1,0))))</f>
        <v>258786.77000000002</v>
      </c>
      <c r="T47" s="17">
        <f ca="1">IF(OR(INDIRECT(CONCATENATE("'2018-09'!T",TEXT(MATCH($C47,'2018-09'!$C$2:$C$100,0)+1,0)))="",INDIRECT(CONCATENATE("'2018-08'!T",TEXT(MATCH($C47,'2018-08'!$C$2:$C$100,0)+1,0)))="",AND(INDIRECT(CONCATENATE("'2018-09'!T",TEXT(MATCH($C47,'2018-09'!$C$2:$C$100,0)+1,0)))="",INDIRECT(CONCATENATE("'2018-08'!T",TEXT(MATCH($C47,'2018-08'!$C$2:$C$100,0)+1,0)))="")),"Н/Д",INDIRECT(CONCATENATE("'2018-09'!T",TEXT(MATCH($C47,'2018-09'!$C$2:$C$100,0)+1,0)))-INDIRECT(CONCATENATE("'2018-08'!T",TEXT(MATCH($C47,'2018-08'!$C$2:$C$100,0)+1,0))))</f>
        <v>97819969.409999967</v>
      </c>
      <c r="U47" s="17">
        <f ca="1">IF(OR(INDIRECT(CONCATENATE("'2018-09'!U",TEXT(MATCH($C47,'2018-09'!$C$2:$C$100,0)+1,0)))="",INDIRECT(CONCATENATE("'2018-08'!U",TEXT(MATCH($C47,'2018-08'!$C$2:$C$100,0)+1,0)))="",AND(INDIRECT(CONCATENATE("'2018-09'!U",TEXT(MATCH($C47,'2018-09'!$C$2:$C$100,0)+1,0)))="",INDIRECT(CONCATENATE("'2018-08'!U",TEXT(MATCH($C47,'2018-08'!$C$2:$C$100,0)+1,0)))="")),"Н/Д",INDIRECT(CONCATENATE("'2018-09'!U",TEXT(MATCH($C47,'2018-09'!$C$2:$C$100,0)+1,0)))-INDIRECT(CONCATENATE("'2018-08'!U",TEXT(MATCH($C47,'2018-08'!$C$2:$C$100,0)+1,0))))</f>
        <v>2910016</v>
      </c>
      <c r="V47" s="17">
        <f ca="1">IF(OR(INDIRECT(CONCATENATE("'2018-09'!V",TEXT(MATCH($C47,'2018-09'!$C$2:$C$100,0)+1,0)))="",INDIRECT(CONCATENATE("'2018-08'!V",TEXT(MATCH($C47,'2018-08'!$C$2:$C$100,0)+1,0)))="",AND(INDIRECT(CONCATENATE("'2018-09'!V",TEXT(MATCH($C47,'2018-09'!$C$2:$C$100,0)+1,0)))="",INDIRECT(CONCATENATE("'2018-08'!V",TEXT(MATCH($C47,'2018-08'!$C$2:$C$100,0)+1,0)))="")),"Н/Д",INDIRECT(CONCATENATE("'2018-09'!V",TEXT(MATCH($C47,'2018-09'!$C$2:$C$100,0)+1,0)))-INDIRECT(CONCATENATE("'2018-08'!V",TEXT(MATCH($C47,'2018-08'!$C$2:$C$100,0)+1,0))))</f>
        <v>1991582752.3799992</v>
      </c>
      <c r="W47" s="17">
        <f ca="1">IF(OR(INDIRECT(CONCATENATE("'2018-09'!W",TEXT(MATCH($C47,'2018-09'!$C$2:$C$100,0)+1,0)))="",INDIRECT(CONCATENATE("'2018-08'!W",TEXT(MATCH($C47,'2018-08'!$C$2:$C$100,0)+1,0)))="",AND(INDIRECT(CONCATENATE("'2018-09'!W",TEXT(MATCH($C47,'2018-09'!$C$2:$C$100,0)+1,0)))="",INDIRECT(CONCATENATE("'2018-08'!W",TEXT(MATCH($C47,'2018-08'!$C$2:$C$100,0)+1,0)))="")),"Н/Д",INDIRECT(CONCATENATE("'2018-09'!W",TEXT(MATCH($C47,'2018-09'!$C$2:$C$100,0)+1,0)))-INDIRECT(CONCATENATE("'2018-08'!W",TEXT(MATCH($C47,'2018-08'!$C$2:$C$100,0)+1,0))))</f>
        <v>38231257421.710022</v>
      </c>
    </row>
    <row r="48" spans="1:23" x14ac:dyDescent="0.25">
      <c r="A48" s="2" t="s">
        <v>69</v>
      </c>
      <c r="B48" s="2" t="s">
        <v>72</v>
      </c>
      <c r="C48" s="15">
        <v>32000000</v>
      </c>
      <c r="D48" s="2" t="s">
        <v>212</v>
      </c>
      <c r="E48" s="17">
        <f ca="1">IF(OR(INDIRECT(CONCATENATE("'2018-09'!E",TEXT(MATCH($C48,'2018-09'!$C$2:$C$100,0)+1,0)))="",INDIRECT(CONCATENATE("'2018-08'!E",TEXT(MATCH($C48,'2018-08'!$C$2:$C$100,0)+1,0)))="",AND(INDIRECT(CONCATENATE("'2018-09'!E",TEXT(MATCH($C48,'2018-09'!$C$2:$C$100,0)+1,0)))="",INDIRECT(CONCATENATE("'2018-08'!E",TEXT(MATCH($C48,'2018-08'!$C$2:$C$100,0)+1,0)))="")),"Н/Д",INDIRECT(CONCATENATE("'2018-09'!E",TEXT(MATCH($C48,'2018-09'!$C$2:$C$100,0)+1,0)))-INDIRECT(CONCATENATE("'2018-08'!E",TEXT(MATCH($C48,'2018-08'!$C$2:$C$100,0)+1,0))))</f>
        <v>16329116243.320007</v>
      </c>
      <c r="F48" s="17">
        <f ca="1">IF(OR(INDIRECT(CONCATENATE("'2018-09'!F",TEXT(MATCH($C48,'2018-09'!$C$2:$C$100,0)+1,0)))="",INDIRECT(CONCATENATE("'2018-08'!F",TEXT(MATCH($C48,'2018-08'!$C$2:$C$100,0)+1,0)))="",AND(INDIRECT(CONCATENATE("'2018-09'!F",TEXT(MATCH($C48,'2018-09'!$C$2:$C$100,0)+1,0)))="",INDIRECT(CONCATENATE("'2018-08'!F",TEXT(MATCH($C48,'2018-08'!$C$2:$C$100,0)+1,0)))="")),"Н/Д",INDIRECT(CONCATENATE("'2018-09'!F",TEXT(MATCH($C48,'2018-09'!$C$2:$C$100,0)+1,0)))-INDIRECT(CONCATENATE("'2018-08'!F",TEXT(MATCH($C48,'2018-08'!$C$2:$C$100,0)+1,0))))</f>
        <v>12206867318.87001</v>
      </c>
      <c r="G48" s="17">
        <f ca="1">IF(OR(INDIRECT(CONCATENATE("'2018-09'!G",TEXT(MATCH($C48,'2018-09'!$C$2:$C$100,0)+1,0)))="",INDIRECT(CONCATENATE("'2018-08'!G",TEXT(MATCH($C48,'2018-08'!$C$2:$C$100,0)+1,0)))="",AND(INDIRECT(CONCATENATE("'2018-09'!G",TEXT(MATCH($C48,'2018-09'!$C$2:$C$100,0)+1,0)))="",INDIRECT(CONCATENATE("'2018-08'!G",TEXT(MATCH($C48,'2018-08'!$C$2:$C$100,0)+1,0)))="")),"Н/Д",INDIRECT(CONCATENATE("'2018-09'!G",TEXT(MATCH($C48,'2018-09'!$C$2:$C$100,0)+1,0)))-INDIRECT(CONCATENATE("'2018-08'!G",TEXT(MATCH($C48,'2018-08'!$C$2:$C$100,0)+1,0))))</f>
        <v>4464133020.7200012</v>
      </c>
      <c r="H48" s="17">
        <f ca="1">IF(OR(INDIRECT(CONCATENATE("'2018-09'!H",TEXT(MATCH($C48,'2018-09'!$C$2:$C$100,0)+1,0)))="",INDIRECT(CONCATENATE("'2018-08'!H",TEXT(MATCH($C48,'2018-08'!$C$2:$C$100,0)+1,0)))="",AND(INDIRECT(CONCATENATE("'2018-09'!H",TEXT(MATCH($C48,'2018-09'!$C$2:$C$100,0)+1,0)))="",INDIRECT(CONCATENATE("'2018-08'!H",TEXT(MATCH($C48,'2018-08'!$C$2:$C$100,0)+1,0)))="")),"Н/Д",INDIRECT(CONCATENATE("'2018-09'!H",TEXT(MATCH($C48,'2018-09'!$C$2:$C$100,0)+1,0)))-INDIRECT(CONCATENATE("'2018-08'!H",TEXT(MATCH($C48,'2018-08'!$C$2:$C$100,0)+1,0))))</f>
        <v>4162062191.1899986</v>
      </c>
      <c r="I48" s="17">
        <f ca="1">IF(OR(INDIRECT(CONCATENATE("'2018-09'!I",TEXT(MATCH($C48,'2018-09'!$C$2:$C$100,0)+1,0)))="",INDIRECT(CONCATENATE("'2018-08'!I",TEXT(MATCH($C48,'2018-08'!$C$2:$C$100,0)+1,0)))="",AND(INDIRECT(CONCATENATE("'2018-09'!I",TEXT(MATCH($C48,'2018-09'!$C$2:$C$100,0)+1,0)))="",INDIRECT(CONCATENATE("'2018-08'!I",TEXT(MATCH($C48,'2018-08'!$C$2:$C$100,0)+1,0)))="")),"Н/Д",INDIRECT(CONCATENATE("'2018-09'!I",TEXT(MATCH($C48,'2018-09'!$C$2:$C$100,0)+1,0)))-INDIRECT(CONCATENATE("'2018-08'!I",TEXT(MATCH($C48,'2018-08'!$C$2:$C$100,0)+1,0))))</f>
        <v>658028693.00999975</v>
      </c>
      <c r="J48" s="17" t="str">
        <f ca="1">IF(OR(INDIRECT(CONCATENATE("'2018-09'!J",TEXT(MATCH($C48,'2018-09'!$C$2:$C$100,0)+1,0)))="",INDIRECT(CONCATENATE("'2018-08'!J",TEXT(MATCH($C48,'2018-08'!$C$2:$C$100,0)+1,0)))="",AND(INDIRECT(CONCATENATE("'2018-09'!J",TEXT(MATCH($C48,'2018-09'!$C$2:$C$100,0)+1,0)))="",INDIRECT(CONCATENATE("'2018-08'!J",TEXT(MATCH($C48,'2018-08'!$C$2:$C$100,0)+1,0)))="")),"Н/Д",INDIRECT(CONCATENATE("'2018-09'!J",TEXT(MATCH($C48,'2018-09'!$C$2:$C$100,0)+1,0)))-INDIRECT(CONCATENATE("'2018-08'!J",TEXT(MATCH($C48,'2018-08'!$C$2:$C$100,0)+1,0))))</f>
        <v>Н/Д</v>
      </c>
      <c r="K48" s="17">
        <f ca="1">IF(OR(INDIRECT(CONCATENATE("'2018-09'!K",TEXT(MATCH($C48,'2018-09'!$C$2:$C$100,0)+1,0)))="",INDIRECT(CONCATENATE("'2018-08'!K",TEXT(MATCH($C48,'2018-08'!$C$2:$C$100,0)+1,0)))="",AND(INDIRECT(CONCATENATE("'2018-09'!K",TEXT(MATCH($C48,'2018-09'!$C$2:$C$100,0)+1,0)))="",INDIRECT(CONCATENATE("'2018-08'!K",TEXT(MATCH($C48,'2018-08'!$C$2:$C$100,0)+1,0)))="")),"Н/Д",INDIRECT(CONCATENATE("'2018-09'!K",TEXT(MATCH($C48,'2018-09'!$C$2:$C$100,0)+1,0)))-INDIRECT(CONCATENATE("'2018-08'!K",TEXT(MATCH($C48,'2018-08'!$C$2:$C$100,0)+1,0))))</f>
        <v>177173868.42000008</v>
      </c>
      <c r="L48" s="17">
        <f ca="1">IF(OR(INDIRECT(CONCATENATE("'2018-09'!L",TEXT(MATCH($C48,'2018-09'!$C$2:$C$100,0)+1,0)))="",INDIRECT(CONCATENATE("'2018-08'!L",TEXT(MATCH($C48,'2018-08'!$C$2:$C$100,0)+1,0)))="",AND(INDIRECT(CONCATENATE("'2018-09'!L",TEXT(MATCH($C48,'2018-09'!$C$2:$C$100,0)+1,0)))="",INDIRECT(CONCATENATE("'2018-08'!L",TEXT(MATCH($C48,'2018-08'!$C$2:$C$100,0)+1,0)))="")),"Н/Д",INDIRECT(CONCATENATE("'2018-09'!L",TEXT(MATCH($C48,'2018-09'!$C$2:$C$100,0)+1,0)))-INDIRECT(CONCATENATE("'2018-08'!L",TEXT(MATCH($C48,'2018-08'!$C$2:$C$100,0)+1,0))))</f>
        <v>949628253.75</v>
      </c>
      <c r="M48" s="17">
        <f ca="1">IF(OR(INDIRECT(CONCATENATE("'2018-09'!M",TEXT(MATCH($C48,'2018-09'!$C$2:$C$100,0)+1,0)))="",INDIRECT(CONCATENATE("'2018-08'!M",TEXT(MATCH($C48,'2018-08'!$C$2:$C$100,0)+1,0)))="",AND(INDIRECT(CONCATENATE("'2018-09'!M",TEXT(MATCH($C48,'2018-09'!$C$2:$C$100,0)+1,0)))="",INDIRECT(CONCATENATE("'2018-08'!M",TEXT(MATCH($C48,'2018-08'!$C$2:$C$100,0)+1,0)))="")),"Н/Д",INDIRECT(CONCATENATE("'2018-09'!M",TEXT(MATCH($C48,'2018-09'!$C$2:$C$100,0)+1,0)))-INDIRECT(CONCATENATE("'2018-08'!M",TEXT(MATCH($C48,'2018-08'!$C$2:$C$100,0)+1,0))))</f>
        <v>566988172.98000002</v>
      </c>
      <c r="N48" s="17">
        <f ca="1">IF(OR(INDIRECT(CONCATENATE("'2018-09'!N",TEXT(MATCH($C48,'2018-09'!$C$2:$C$100,0)+1,0)))="",INDIRECT(CONCATENATE("'2018-08'!N",TEXT(MATCH($C48,'2018-08'!$C$2:$C$100,0)+1,0)))="",AND(INDIRECT(CONCATENATE("'2018-09'!N",TEXT(MATCH($C48,'2018-09'!$C$2:$C$100,0)+1,0)))="",INDIRECT(CONCATENATE("'2018-08'!N",TEXT(MATCH($C48,'2018-08'!$C$2:$C$100,0)+1,0)))="")),"Н/Д",INDIRECT(CONCATENATE("'2018-09'!N",TEXT(MATCH($C48,'2018-09'!$C$2:$C$100,0)+1,0)))-INDIRECT(CONCATENATE("'2018-08'!NE",TEXT(MATCH($C48,'2018-08'!$C$2:$C$100,0)+1,0))))</f>
        <v>511624481.42000002</v>
      </c>
      <c r="O48" s="17">
        <f ca="1">IF(OR(INDIRECT(CONCATENATE("'2018-09'!O",TEXT(MATCH($C48,'2018-09'!$C$2:$C$100,0)+1,0)))="",INDIRECT(CONCATENATE("'2018-08'!O",TEXT(MATCH($C48,'2018-08'!$C$2:$C$100,0)+1,0)))="",AND(INDIRECT(CONCATENATE("'2018-09'!O",TEXT(MATCH($C48,'2018-09'!$C$2:$C$100,0)+1,0)))="",INDIRECT(CONCATENATE("'2018-08'!O",TEXT(MATCH($C48,'2018-08'!$C$2:$C$100,0)+1,0)))="")),"Н/Д",INDIRECT(CONCATENATE("'2018-09'!O",TEXT(MATCH($C48,'2018-09'!$C$2:$C$100,0)+1,0)))-INDIRECT(CONCATENATE("'2018-08'!O",TEXT(MATCH($C48,'2018-08'!$C$2:$C$100,0)+1,0))))</f>
        <v>2844.37</v>
      </c>
      <c r="P48" s="17">
        <f ca="1">IF(OR(INDIRECT(CONCATENATE("'2018-09'!P",TEXT(MATCH($C48,'2018-09'!$C$2:$C$100,0)+1,0)))="",INDIRECT(CONCATENATE("'2018-08'!P",TEXT(MATCH($C48,'2018-08'!$C$2:$C$100,0)+1,0)))="",AND(INDIRECT(CONCATENATE("'2018-09'!P",TEXT(MATCH($C48,'2018-09'!$C$2:$C$100,0)+1,0)))="",INDIRECT(CONCATENATE("'2018-08'!P",TEXT(MATCH($C48,'2018-08'!$C$2:$C$100,0)+1,0)))="")),"Н/Д",INDIRECT(CONCATENATE("'2018-09'!P",TEXT(MATCH($C48,'2018-09'!$C$2:$C$100,0)+1,0)))-INDIRECT(CONCATENATE("'2018-08'!P",TEXT(MATCH($C48,'2018-08'!$C$2:$C$100,0)+1,0))))</f>
        <v>870861457.64000034</v>
      </c>
      <c r="Q48" s="17">
        <f ca="1">IF(OR(INDIRECT(CONCATENATE("'2018-09'!Q",TEXT(MATCH($C48,'2018-09'!$C$2:$C$100,0)+1,0)))="",INDIRECT(CONCATENATE("'2018-08'!Q",TEXT(MATCH($C48,'2018-08'!$C$2:$C$100,0)+1,0)))="",AND(INDIRECT(CONCATENATE("'2018-09'!Q",TEXT(MATCH($C48,'2018-09'!$C$2:$C$100,0)+1,0)))="",INDIRECT(CONCATENATE("'2018-08'!Q",TEXT(MATCH($C48,'2018-08'!$C$2:$C$100,0)+1,0)))="")),"Н/Д",INDIRECT(CONCATENATE("'2018-09'!Q",TEXT(MATCH($C48,'2018-09'!$C$2:$C$100,0)+1,0)))-INDIRECT(CONCATENATE("'2018-08'!Q",TEXT(MATCH($C48,'2018-08'!$C$2:$C$100,0)+1,0))))</f>
        <v>6971630.810000062</v>
      </c>
      <c r="R48" s="17">
        <f ca="1">IF(OR(INDIRECT(CONCATENATE("'2018-09'!R",TEXT(MATCH($C48,'2018-09'!$C$2:$C$100,0)+1,0)))="",INDIRECT(CONCATENATE("'2018-08'!R",TEXT(MATCH($C48,'2018-08'!$C$2:$C$100,0)+1,0)))="",AND(INDIRECT(CONCATENATE("'2018-09'!R",TEXT(MATCH($C48,'2018-09'!$C$2:$C$100,0)+1,0)))="",INDIRECT(CONCATENATE("'2018-08'!R",TEXT(MATCH($C48,'2018-08'!$C$2:$C$100,0)+1,0)))="")),"Н/Д",INDIRECT(CONCATENATE("'2018-09'!R",TEXT(MATCH($C48,'2018-09'!$C$2:$C$100,0)+1,0)))-INDIRECT(CONCATENATE("'2018-08'!R",TEXT(MATCH($C48,'2018-08'!$C$2:$C$100,0)+1,0))))</f>
        <v>71699258.819999993</v>
      </c>
      <c r="S48" s="17">
        <f ca="1">IF(OR(INDIRECT(CONCATENATE("'2018-09'!S",TEXT(MATCH($C48,'2018-09'!$C$2:$C$100,0)+1,0)))="",INDIRECT(CONCATENATE("'2018-08'!S",TEXT(MATCH($C48,'2018-08'!$C$2:$C$100,0)+1,0)))="",AND(INDIRECT(CONCATENATE("'2018-09'!S",TEXT(MATCH($C48,'2018-09'!$C$2:$C$100,0)+1,0)))="",INDIRECT(CONCATENATE("'2018-08'!S",TEXT(MATCH($C48,'2018-08'!$C$2:$C$100,0)+1,0)))="")),"Н/Д",INDIRECT(CONCATENATE("'2018-09'!S",TEXT(MATCH($C48,'2018-09'!$C$2:$C$100,0)+1,0)))-INDIRECT(CONCATENATE("'2018-08'!S",TEXT(MATCH($C48,'2018-08'!$C$2:$C$100,0)+1,0))))</f>
        <v>914845.8499999987</v>
      </c>
      <c r="T48" s="17">
        <f ca="1">IF(OR(INDIRECT(CONCATENATE("'2018-09'!T",TEXT(MATCH($C48,'2018-09'!$C$2:$C$100,0)+1,0)))="",INDIRECT(CONCATENATE("'2018-08'!T",TEXT(MATCH($C48,'2018-08'!$C$2:$C$100,0)+1,0)))="",AND(INDIRECT(CONCATENATE("'2018-09'!T",TEXT(MATCH($C48,'2018-09'!$C$2:$C$100,0)+1,0)))="",INDIRECT(CONCATENATE("'2018-08'!T",TEXT(MATCH($C48,'2018-08'!$C$2:$C$100,0)+1,0)))="")),"Н/Д",INDIRECT(CONCATENATE("'2018-09'!T",TEXT(MATCH($C48,'2018-09'!$C$2:$C$100,0)+1,0)))-INDIRECT(CONCATENATE("'2018-08'!T",TEXT(MATCH($C48,'2018-08'!$C$2:$C$100,0)+1,0))))</f>
        <v>159636002.24000001</v>
      </c>
      <c r="U48" s="17">
        <f ca="1">IF(OR(INDIRECT(CONCATENATE("'2018-09'!U",TEXT(MATCH($C48,'2018-09'!$C$2:$C$100,0)+1,0)))="",INDIRECT(CONCATENATE("'2018-08'!U",TEXT(MATCH($C48,'2018-08'!$C$2:$C$100,0)+1,0)))="",AND(INDIRECT(CONCATENATE("'2018-09'!U",TEXT(MATCH($C48,'2018-09'!$C$2:$C$100,0)+1,0)))="",INDIRECT(CONCATENATE("'2018-08'!U",TEXT(MATCH($C48,'2018-08'!$C$2:$C$100,0)+1,0)))="")),"Н/Д",INDIRECT(CONCATENATE("'2018-09'!U",TEXT(MATCH($C48,'2018-09'!$C$2:$C$100,0)+1,0)))-INDIRECT(CONCATENATE("'2018-08'!U",TEXT(MATCH($C48,'2018-08'!$C$2:$C$100,0)+1,0))))</f>
        <v>1742763.9100000001</v>
      </c>
      <c r="V48" s="17">
        <f ca="1">IF(OR(INDIRECT(CONCATENATE("'2018-09'!V",TEXT(MATCH($C48,'2018-09'!$C$2:$C$100,0)+1,0)))="",INDIRECT(CONCATENATE("'2018-08'!V",TEXT(MATCH($C48,'2018-08'!$C$2:$C$100,0)+1,0)))="",AND(INDIRECT(CONCATENATE("'2018-09'!V",TEXT(MATCH($C48,'2018-09'!$C$2:$C$100,0)+1,0)))="",INDIRECT(CONCATENATE("'2018-08'!V",TEXT(MATCH($C48,'2018-08'!$C$2:$C$100,0)+1,0)))="")),"Н/Д",INDIRECT(CONCATENATE("'2018-09'!V",TEXT(MATCH($C48,'2018-09'!$C$2:$C$100,0)+1,0)))-INDIRECT(CONCATENATE("'2018-08'!V",TEXT(MATCH($C48,'2018-08'!$C$2:$C$100,0)+1,0))))</f>
        <v>4122248924.4500008</v>
      </c>
      <c r="W48" s="17">
        <f ca="1">IF(OR(INDIRECT(CONCATENATE("'2018-09'!W",TEXT(MATCH($C48,'2018-09'!$C$2:$C$100,0)+1,0)))="",INDIRECT(CONCATENATE("'2018-08'!W",TEXT(MATCH($C48,'2018-08'!$C$2:$C$100,0)+1,0)))="",AND(INDIRECT(CONCATENATE("'2018-09'!W",TEXT(MATCH($C48,'2018-09'!$C$2:$C$100,0)+1,0)))="",INDIRECT(CONCATENATE("'2018-08'!W",TEXT(MATCH($C48,'2018-08'!$C$2:$C$100,0)+1,0)))="")),"Н/Д",INDIRECT(CONCATENATE("'2018-09'!W",TEXT(MATCH($C48,'2018-09'!$C$2:$C$100,0)+1,0)))-INDIRECT(CONCATENATE("'2018-08'!W",TEXT(MATCH($C48,'2018-08'!$C$2:$C$100,0)+1,0))))</f>
        <v>44816030982.5</v>
      </c>
    </row>
    <row r="49" spans="1:23" x14ac:dyDescent="0.25">
      <c r="A49" s="2" t="s">
        <v>69</v>
      </c>
      <c r="B49" s="2" t="s">
        <v>73</v>
      </c>
      <c r="C49" s="15">
        <v>4000000</v>
      </c>
      <c r="D49" s="2" t="s">
        <v>212</v>
      </c>
      <c r="E49" s="17">
        <f ca="1">IF(OR(INDIRECT(CONCATENATE("'2018-09'!E",TEXT(MATCH($C49,'2018-09'!$C$2:$C$100,0)+1,0)))="",INDIRECT(CONCATENATE("'2018-08'!E",TEXT(MATCH($C49,'2018-08'!$C$2:$C$100,0)+1,0)))="",AND(INDIRECT(CONCATENATE("'2018-09'!E",TEXT(MATCH($C49,'2018-09'!$C$2:$C$100,0)+1,0)))="",INDIRECT(CONCATENATE("'2018-08'!E",TEXT(MATCH($C49,'2018-08'!$C$2:$C$100,0)+1,0)))="")),"Н/Д",INDIRECT(CONCATENATE("'2018-09'!E",TEXT(MATCH($C49,'2018-09'!$C$2:$C$100,0)+1,0)))-INDIRECT(CONCATENATE("'2018-08'!E",TEXT(MATCH($C49,'2018-08'!$C$2:$C$100,0)+1,0))))</f>
        <v>21508886389.459991</v>
      </c>
      <c r="F49" s="17">
        <f ca="1">IF(OR(INDIRECT(CONCATENATE("'2018-09'!F",TEXT(MATCH($C49,'2018-09'!$C$2:$C$100,0)+1,0)))="",INDIRECT(CONCATENATE("'2018-08'!F",TEXT(MATCH($C49,'2018-08'!$C$2:$C$100,0)+1,0)))="",AND(INDIRECT(CONCATENATE("'2018-09'!F",TEXT(MATCH($C49,'2018-09'!$C$2:$C$100,0)+1,0)))="",INDIRECT(CONCATENATE("'2018-08'!F",TEXT(MATCH($C49,'2018-08'!$C$2:$C$100,0)+1,0)))="")),"Н/Д",INDIRECT(CONCATENATE("'2018-09'!F",TEXT(MATCH($C49,'2018-09'!$C$2:$C$100,0)+1,0)))-INDIRECT(CONCATENATE("'2018-08'!F",TEXT(MATCH($C49,'2018-08'!$C$2:$C$100,0)+1,0))))</f>
        <v>19001912217.569992</v>
      </c>
      <c r="G49" s="17">
        <f ca="1">IF(OR(INDIRECT(CONCATENATE("'2018-09'!G",TEXT(MATCH($C49,'2018-09'!$C$2:$C$100,0)+1,0)))="",INDIRECT(CONCATENATE("'2018-08'!G",TEXT(MATCH($C49,'2018-08'!$C$2:$C$100,0)+1,0)))="",AND(INDIRECT(CONCATENATE("'2018-09'!G",TEXT(MATCH($C49,'2018-09'!$C$2:$C$100,0)+1,0)))="",INDIRECT(CONCATENATE("'2018-08'!G",TEXT(MATCH($C49,'2018-08'!$C$2:$C$100,0)+1,0)))="")),"Н/Д",INDIRECT(CONCATENATE("'2018-09'!G",TEXT(MATCH($C49,'2018-09'!$C$2:$C$100,0)+1,0)))-INDIRECT(CONCATENATE("'2018-08'!G",TEXT(MATCH($C49,'2018-08'!$C$2:$C$100,0)+1,0))))</f>
        <v>7088355754.4700012</v>
      </c>
      <c r="H49" s="17">
        <f ca="1">IF(OR(INDIRECT(CONCATENATE("'2018-09'!H",TEXT(MATCH($C49,'2018-09'!$C$2:$C$100,0)+1,0)))="",INDIRECT(CONCATENATE("'2018-08'!H",TEXT(MATCH($C49,'2018-08'!$C$2:$C$100,0)+1,0)))="",AND(INDIRECT(CONCATENATE("'2018-09'!H",TEXT(MATCH($C49,'2018-09'!$C$2:$C$100,0)+1,0)))="",INDIRECT(CONCATENATE("'2018-08'!H",TEXT(MATCH($C49,'2018-08'!$C$2:$C$100,0)+1,0)))="")),"Н/Д",INDIRECT(CONCATENATE("'2018-09'!H",TEXT(MATCH($C49,'2018-09'!$C$2:$C$100,0)+1,0)))-INDIRECT(CONCATENATE("'2018-08'!H",TEXT(MATCH($C49,'2018-08'!$C$2:$C$100,0)+1,0))))</f>
        <v>5382357395.4300003</v>
      </c>
      <c r="I49" s="17">
        <f ca="1">IF(OR(INDIRECT(CONCATENATE("'2018-09'!I",TEXT(MATCH($C49,'2018-09'!$C$2:$C$100,0)+1,0)))="",INDIRECT(CONCATENATE("'2018-08'!I",TEXT(MATCH($C49,'2018-08'!$C$2:$C$100,0)+1,0)))="",AND(INDIRECT(CONCATENATE("'2018-09'!I",TEXT(MATCH($C49,'2018-09'!$C$2:$C$100,0)+1,0)))="",INDIRECT(CONCATENATE("'2018-08'!I",TEXT(MATCH($C49,'2018-08'!$C$2:$C$100,0)+1,0)))="")),"Н/Д",INDIRECT(CONCATENATE("'2018-09'!I",TEXT(MATCH($C49,'2018-09'!$C$2:$C$100,0)+1,0)))-INDIRECT(CONCATENATE("'2018-08'!I",TEXT(MATCH($C49,'2018-08'!$C$2:$C$100,0)+1,0))))</f>
        <v>824298722.38000011</v>
      </c>
      <c r="J49" s="17" t="str">
        <f ca="1">IF(OR(INDIRECT(CONCATENATE("'2018-09'!J",TEXT(MATCH($C49,'2018-09'!$C$2:$C$100,0)+1,0)))="",INDIRECT(CONCATENATE("'2018-08'!J",TEXT(MATCH($C49,'2018-08'!$C$2:$C$100,0)+1,0)))="",AND(INDIRECT(CONCATENATE("'2018-09'!J",TEXT(MATCH($C49,'2018-09'!$C$2:$C$100,0)+1,0)))="",INDIRECT(CONCATENATE("'2018-08'!J",TEXT(MATCH($C49,'2018-08'!$C$2:$C$100,0)+1,0)))="")),"Н/Д",INDIRECT(CONCATENATE("'2018-09'!J",TEXT(MATCH($C49,'2018-09'!$C$2:$C$100,0)+1,0)))-INDIRECT(CONCATENATE("'2018-08'!J",TEXT(MATCH($C49,'2018-08'!$C$2:$C$100,0)+1,0))))</f>
        <v>Н/Д</v>
      </c>
      <c r="K49" s="17">
        <f ca="1">IF(OR(INDIRECT(CONCATENATE("'2018-09'!K",TEXT(MATCH($C49,'2018-09'!$C$2:$C$100,0)+1,0)))="",INDIRECT(CONCATENATE("'2018-08'!K",TEXT(MATCH($C49,'2018-08'!$C$2:$C$100,0)+1,0)))="",AND(INDIRECT(CONCATENATE("'2018-09'!K",TEXT(MATCH($C49,'2018-09'!$C$2:$C$100,0)+1,0)))="",INDIRECT(CONCATENATE("'2018-08'!K",TEXT(MATCH($C49,'2018-08'!$C$2:$C$100,0)+1,0)))="")),"Н/Д",INDIRECT(CONCATENATE("'2018-09'!K",TEXT(MATCH($C49,'2018-09'!$C$2:$C$100,0)+1,0)))-INDIRECT(CONCATENATE("'2018-08'!K",TEXT(MATCH($C49,'2018-08'!$C$2:$C$100,0)+1,0))))</f>
        <v>223747851.93000031</v>
      </c>
      <c r="L49" s="17">
        <f ca="1">IF(OR(INDIRECT(CONCATENATE("'2018-09'!L",TEXT(MATCH($C49,'2018-09'!$C$2:$C$100,0)+1,0)))="",INDIRECT(CONCATENATE("'2018-08'!L",TEXT(MATCH($C49,'2018-08'!$C$2:$C$100,0)+1,0)))="",AND(INDIRECT(CONCATENATE("'2018-09'!L",TEXT(MATCH($C49,'2018-09'!$C$2:$C$100,0)+1,0)))="",INDIRECT(CONCATENATE("'2018-08'!L",TEXT(MATCH($C49,'2018-08'!$C$2:$C$100,0)+1,0)))="")),"Н/Д",INDIRECT(CONCATENATE("'2018-09'!L",TEXT(MATCH($C49,'2018-09'!$C$2:$C$100,0)+1,0)))-INDIRECT(CONCATENATE("'2018-08'!L",TEXT(MATCH($C49,'2018-08'!$C$2:$C$100,0)+1,0))))</f>
        <v>3099234012.6700001</v>
      </c>
      <c r="M49" s="17">
        <f ca="1">IF(OR(INDIRECT(CONCATENATE("'2018-09'!M",TEXT(MATCH($C49,'2018-09'!$C$2:$C$100,0)+1,0)))="",INDIRECT(CONCATENATE("'2018-08'!M",TEXT(MATCH($C49,'2018-08'!$C$2:$C$100,0)+1,0)))="",AND(INDIRECT(CONCATENATE("'2018-09'!M",TEXT(MATCH($C49,'2018-09'!$C$2:$C$100,0)+1,0)))="",INDIRECT(CONCATENATE("'2018-08'!M",TEXT(MATCH($C49,'2018-08'!$C$2:$C$100,0)+1,0)))="")),"Н/Д",INDIRECT(CONCATENATE("'2018-09'!M",TEXT(MATCH($C49,'2018-09'!$C$2:$C$100,0)+1,0)))-INDIRECT(CONCATENATE("'2018-08'!M",TEXT(MATCH($C49,'2018-08'!$C$2:$C$100,0)+1,0))))</f>
        <v>1291250807.8400002</v>
      </c>
      <c r="N49" s="17">
        <f ca="1">IF(OR(INDIRECT(CONCATENATE("'2018-09'!N",TEXT(MATCH($C49,'2018-09'!$C$2:$C$100,0)+1,0)))="",INDIRECT(CONCATENATE("'2018-08'!N",TEXT(MATCH($C49,'2018-08'!$C$2:$C$100,0)+1,0)))="",AND(INDIRECT(CONCATENATE("'2018-09'!N",TEXT(MATCH($C49,'2018-09'!$C$2:$C$100,0)+1,0)))="",INDIRECT(CONCATENATE("'2018-08'!N",TEXT(MATCH($C49,'2018-08'!$C$2:$C$100,0)+1,0)))="")),"Н/Д",INDIRECT(CONCATENATE("'2018-09'!N",TEXT(MATCH($C49,'2018-09'!$C$2:$C$100,0)+1,0)))-INDIRECT(CONCATENATE("'2018-08'!NE",TEXT(MATCH($C49,'2018-08'!$C$2:$C$100,0)+1,0))))</f>
        <v>727280835.58000004</v>
      </c>
      <c r="O49" s="17">
        <f ca="1">IF(OR(INDIRECT(CONCATENATE("'2018-09'!O",TEXT(MATCH($C49,'2018-09'!$C$2:$C$100,0)+1,0)))="",INDIRECT(CONCATENATE("'2018-08'!O",TEXT(MATCH($C49,'2018-08'!$C$2:$C$100,0)+1,0)))="",AND(INDIRECT(CONCATENATE("'2018-09'!O",TEXT(MATCH($C49,'2018-09'!$C$2:$C$100,0)+1,0)))="",INDIRECT(CONCATENATE("'2018-08'!O",TEXT(MATCH($C49,'2018-08'!$C$2:$C$100,0)+1,0)))="")),"Н/Д",INDIRECT(CONCATENATE("'2018-09'!O",TEXT(MATCH($C49,'2018-09'!$C$2:$C$100,0)+1,0)))-INDIRECT(CONCATENATE("'2018-08'!O",TEXT(MATCH($C49,'2018-08'!$C$2:$C$100,0)+1,0))))</f>
        <v>6189</v>
      </c>
      <c r="P49" s="17">
        <f ca="1">IF(OR(INDIRECT(CONCATENATE("'2018-09'!P",TEXT(MATCH($C49,'2018-09'!$C$2:$C$100,0)+1,0)))="",INDIRECT(CONCATENATE("'2018-08'!P",TEXT(MATCH($C49,'2018-08'!$C$2:$C$100,0)+1,0)))="",AND(INDIRECT(CONCATENATE("'2018-09'!P",TEXT(MATCH($C49,'2018-09'!$C$2:$C$100,0)+1,0)))="",INDIRECT(CONCATENATE("'2018-08'!P",TEXT(MATCH($C49,'2018-08'!$C$2:$C$100,0)+1,0)))="")),"Н/Д",INDIRECT(CONCATENATE("'2018-09'!P",TEXT(MATCH($C49,'2018-09'!$C$2:$C$100,0)+1,0)))-INDIRECT(CONCATENATE("'2018-08'!P",TEXT(MATCH($C49,'2018-08'!$C$2:$C$100,0)+1,0))))</f>
        <v>449887541.00999975</v>
      </c>
      <c r="Q49" s="17">
        <f ca="1">IF(OR(INDIRECT(CONCATENATE("'2018-09'!Q",TEXT(MATCH($C49,'2018-09'!$C$2:$C$100,0)+1,0)))="",INDIRECT(CONCATENATE("'2018-08'!Q",TEXT(MATCH($C49,'2018-08'!$C$2:$C$100,0)+1,0)))="",AND(INDIRECT(CONCATENATE("'2018-09'!Q",TEXT(MATCH($C49,'2018-09'!$C$2:$C$100,0)+1,0)))="",INDIRECT(CONCATENATE("'2018-08'!Q",TEXT(MATCH($C49,'2018-08'!$C$2:$C$100,0)+1,0)))="")),"Н/Д",INDIRECT(CONCATENATE("'2018-09'!Q",TEXT(MATCH($C49,'2018-09'!$C$2:$C$100,0)+1,0)))-INDIRECT(CONCATENATE("'2018-08'!Q",TEXT(MATCH($C49,'2018-08'!$C$2:$C$100,0)+1,0))))</f>
        <v>66006027.400000095</v>
      </c>
      <c r="R49" s="17">
        <f ca="1">IF(OR(INDIRECT(CONCATENATE("'2018-09'!R",TEXT(MATCH($C49,'2018-09'!$C$2:$C$100,0)+1,0)))="",INDIRECT(CONCATENATE("'2018-08'!R",TEXT(MATCH($C49,'2018-08'!$C$2:$C$100,0)+1,0)))="",AND(INDIRECT(CONCATENATE("'2018-09'!R",TEXT(MATCH($C49,'2018-09'!$C$2:$C$100,0)+1,0)))="",INDIRECT(CONCATENATE("'2018-08'!R",TEXT(MATCH($C49,'2018-08'!$C$2:$C$100,0)+1,0)))="")),"Н/Д",INDIRECT(CONCATENATE("'2018-09'!R",TEXT(MATCH($C49,'2018-09'!$C$2:$C$100,0)+1,0)))-INDIRECT(CONCATENATE("'2018-08'!R",TEXT(MATCH($C49,'2018-08'!$C$2:$C$100,0)+1,0))))</f>
        <v>127065588.61000001</v>
      </c>
      <c r="S49" s="17">
        <f ca="1">IF(OR(INDIRECT(CONCATENATE("'2018-09'!S",TEXT(MATCH($C49,'2018-09'!$C$2:$C$100,0)+1,0)))="",INDIRECT(CONCATENATE("'2018-08'!S",TEXT(MATCH($C49,'2018-08'!$C$2:$C$100,0)+1,0)))="",AND(INDIRECT(CONCATENATE("'2018-09'!S",TEXT(MATCH($C49,'2018-09'!$C$2:$C$100,0)+1,0)))="",INDIRECT(CONCATENATE("'2018-08'!S",TEXT(MATCH($C49,'2018-08'!$C$2:$C$100,0)+1,0)))="")),"Н/Д",INDIRECT(CONCATENATE("'2018-09'!S",TEXT(MATCH($C49,'2018-09'!$C$2:$C$100,0)+1,0)))-INDIRECT(CONCATENATE("'2018-08'!S",TEXT(MATCH($C49,'2018-08'!$C$2:$C$100,0)+1,0))))</f>
        <v>983145.33999999985</v>
      </c>
      <c r="T49" s="17">
        <f ca="1">IF(OR(INDIRECT(CONCATENATE("'2018-09'!T",TEXT(MATCH($C49,'2018-09'!$C$2:$C$100,0)+1,0)))="",INDIRECT(CONCATENATE("'2018-08'!T",TEXT(MATCH($C49,'2018-08'!$C$2:$C$100,0)+1,0)))="",AND(INDIRECT(CONCATENATE("'2018-09'!T",TEXT(MATCH($C49,'2018-09'!$C$2:$C$100,0)+1,0)))="",INDIRECT(CONCATENATE("'2018-08'!T",TEXT(MATCH($C49,'2018-08'!$C$2:$C$100,0)+1,0)))="")),"Н/Д",INDIRECT(CONCATENATE("'2018-09'!T",TEXT(MATCH($C49,'2018-09'!$C$2:$C$100,0)+1,0)))-INDIRECT(CONCATENATE("'2018-08'!T",TEXT(MATCH($C49,'2018-08'!$C$2:$C$100,0)+1,0))))</f>
        <v>259033949.26999998</v>
      </c>
      <c r="U49" s="17">
        <f ca="1">IF(OR(INDIRECT(CONCATENATE("'2018-09'!U",TEXT(MATCH($C49,'2018-09'!$C$2:$C$100,0)+1,0)))="",INDIRECT(CONCATENATE("'2018-08'!U",TEXT(MATCH($C49,'2018-08'!$C$2:$C$100,0)+1,0)))="",AND(INDIRECT(CONCATENATE("'2018-09'!U",TEXT(MATCH($C49,'2018-09'!$C$2:$C$100,0)+1,0)))="",INDIRECT(CONCATENATE("'2018-08'!U",TEXT(MATCH($C49,'2018-08'!$C$2:$C$100,0)+1,0)))="")),"Н/Д",INDIRECT(CONCATENATE("'2018-09'!U",TEXT(MATCH($C49,'2018-09'!$C$2:$C$100,0)+1,0)))-INDIRECT(CONCATENATE("'2018-08'!U",TEXT(MATCH($C49,'2018-08'!$C$2:$C$100,0)+1,0))))</f>
        <v>46309825.530000001</v>
      </c>
      <c r="V49" s="17">
        <f ca="1">IF(OR(INDIRECT(CONCATENATE("'2018-09'!V",TEXT(MATCH($C49,'2018-09'!$C$2:$C$100,0)+1,0)))="",INDIRECT(CONCATENATE("'2018-08'!V",TEXT(MATCH($C49,'2018-08'!$C$2:$C$100,0)+1,0)))="",AND(INDIRECT(CONCATENATE("'2018-09'!V",TEXT(MATCH($C49,'2018-09'!$C$2:$C$100,0)+1,0)))="",INDIRECT(CONCATENATE("'2018-08'!V",TEXT(MATCH($C49,'2018-08'!$C$2:$C$100,0)+1,0)))="")),"Н/Д",INDIRECT(CONCATENATE("'2018-09'!V",TEXT(MATCH($C49,'2018-09'!$C$2:$C$100,0)+1,0)))-INDIRECT(CONCATENATE("'2018-08'!V",TEXT(MATCH($C49,'2018-08'!$C$2:$C$100,0)+1,0))))</f>
        <v>2506974171.8899994</v>
      </c>
      <c r="W49" s="17">
        <f ca="1">IF(OR(INDIRECT(CONCATENATE("'2018-09'!W",TEXT(MATCH($C49,'2018-09'!$C$2:$C$100,0)+1,0)))="",INDIRECT(CONCATENATE("'2018-08'!W",TEXT(MATCH($C49,'2018-08'!$C$2:$C$100,0)+1,0)))="",AND(INDIRECT(CONCATENATE("'2018-09'!W",TEXT(MATCH($C49,'2018-09'!$C$2:$C$100,0)+1,0)))="",INDIRECT(CONCATENATE("'2018-08'!W",TEXT(MATCH($C49,'2018-08'!$C$2:$C$100,0)+1,0)))="")),"Н/Д",INDIRECT(CONCATENATE("'2018-09'!W",TEXT(MATCH($C49,'2018-09'!$C$2:$C$100,0)+1,0)))-INDIRECT(CONCATENATE("'2018-08'!W",TEXT(MATCH($C49,'2018-08'!$C$2:$C$100,0)+1,0))))</f>
        <v>61972147662.559998</v>
      </c>
    </row>
    <row r="50" spans="1:23" x14ac:dyDescent="0.25">
      <c r="A50" s="2" t="s">
        <v>69</v>
      </c>
      <c r="B50" s="2" t="s">
        <v>74</v>
      </c>
      <c r="C50" s="15">
        <v>50000000</v>
      </c>
      <c r="D50" s="2" t="s">
        <v>212</v>
      </c>
      <c r="E50" s="17">
        <f ca="1">IF(OR(INDIRECT(CONCATENATE("'2018-09'!E",TEXT(MATCH($C50,'2018-09'!$C$2:$C$100,0)+1,0)))="",INDIRECT(CONCATENATE("'2018-08'!E",TEXT(MATCH($C50,'2018-08'!$C$2:$C$100,0)+1,0)))="",AND(INDIRECT(CONCATENATE("'2018-09'!E",TEXT(MATCH($C50,'2018-09'!$C$2:$C$100,0)+1,0)))="",INDIRECT(CONCATENATE("'2018-08'!E",TEXT(MATCH($C50,'2018-08'!$C$2:$C$100,0)+1,0)))="")),"Н/Д",INDIRECT(CONCATENATE("'2018-09'!E",TEXT(MATCH($C50,'2018-09'!$C$2:$C$100,0)+1,0)))-INDIRECT(CONCATENATE("'2018-08'!E",TEXT(MATCH($C50,'2018-08'!$C$2:$C$100,0)+1,0))))</f>
        <v>13117577094.079987</v>
      </c>
      <c r="F50" s="17">
        <f ca="1">IF(OR(INDIRECT(CONCATENATE("'2018-09'!F",TEXT(MATCH($C50,'2018-09'!$C$2:$C$100,0)+1,0)))="",INDIRECT(CONCATENATE("'2018-08'!F",TEXT(MATCH($C50,'2018-08'!$C$2:$C$100,0)+1,0)))="",AND(INDIRECT(CONCATENATE("'2018-09'!F",TEXT(MATCH($C50,'2018-09'!$C$2:$C$100,0)+1,0)))="",INDIRECT(CONCATENATE("'2018-08'!F",TEXT(MATCH($C50,'2018-08'!$C$2:$C$100,0)+1,0)))="")),"Н/Д",INDIRECT(CONCATENATE("'2018-09'!F",TEXT(MATCH($C50,'2018-09'!$C$2:$C$100,0)+1,0)))-INDIRECT(CONCATENATE("'2018-08'!F",TEXT(MATCH($C50,'2018-08'!$C$2:$C$100,0)+1,0))))</f>
        <v>10504105863.740005</v>
      </c>
      <c r="G50" s="17">
        <f ca="1">IF(OR(INDIRECT(CONCATENATE("'2018-09'!G",TEXT(MATCH($C50,'2018-09'!$C$2:$C$100,0)+1,0)))="",INDIRECT(CONCATENATE("'2018-08'!G",TEXT(MATCH($C50,'2018-08'!$C$2:$C$100,0)+1,0)))="",AND(INDIRECT(CONCATENATE("'2018-09'!G",TEXT(MATCH($C50,'2018-09'!$C$2:$C$100,0)+1,0)))="",INDIRECT(CONCATENATE("'2018-08'!G",TEXT(MATCH($C50,'2018-08'!$C$2:$C$100,0)+1,0)))="")),"Н/Д",INDIRECT(CONCATENATE("'2018-09'!G",TEXT(MATCH($C50,'2018-09'!$C$2:$C$100,0)+1,0)))-INDIRECT(CONCATENATE("'2018-08'!G",TEXT(MATCH($C50,'2018-08'!$C$2:$C$100,0)+1,0))))</f>
        <v>2980910066.7900009</v>
      </c>
      <c r="H50" s="17">
        <f ca="1">IF(OR(INDIRECT(CONCATENATE("'2018-09'!H",TEXT(MATCH($C50,'2018-09'!$C$2:$C$100,0)+1,0)))="",INDIRECT(CONCATENATE("'2018-08'!H",TEXT(MATCH($C50,'2018-08'!$C$2:$C$100,0)+1,0)))="",AND(INDIRECT(CONCATENATE("'2018-09'!H",TEXT(MATCH($C50,'2018-09'!$C$2:$C$100,0)+1,0)))="",INDIRECT(CONCATENATE("'2018-08'!H",TEXT(MATCH($C50,'2018-08'!$C$2:$C$100,0)+1,0)))="")),"Н/Д",INDIRECT(CONCATENATE("'2018-09'!H",TEXT(MATCH($C50,'2018-09'!$C$2:$C$100,0)+1,0)))-INDIRECT(CONCATENATE("'2018-08'!H",TEXT(MATCH($C50,'2018-08'!$C$2:$C$100,0)+1,0))))</f>
        <v>4420136033.1500015</v>
      </c>
      <c r="I50" s="17">
        <f ca="1">IF(OR(INDIRECT(CONCATENATE("'2018-09'!I",TEXT(MATCH($C50,'2018-09'!$C$2:$C$100,0)+1,0)))="",INDIRECT(CONCATENATE("'2018-08'!I",TEXT(MATCH($C50,'2018-08'!$C$2:$C$100,0)+1,0)))="",AND(INDIRECT(CONCATENATE("'2018-09'!I",TEXT(MATCH($C50,'2018-09'!$C$2:$C$100,0)+1,0)))="",INDIRECT(CONCATENATE("'2018-08'!I",TEXT(MATCH($C50,'2018-08'!$C$2:$C$100,0)+1,0)))="")),"Н/Д",INDIRECT(CONCATENATE("'2018-09'!I",TEXT(MATCH($C50,'2018-09'!$C$2:$C$100,0)+1,0)))-INDIRECT(CONCATENATE("'2018-08'!I",TEXT(MATCH($C50,'2018-08'!$C$2:$C$100,0)+1,0))))</f>
        <v>1480410190.1100006</v>
      </c>
      <c r="J50" s="17" t="str">
        <f ca="1">IF(OR(INDIRECT(CONCATENATE("'2018-09'!J",TEXT(MATCH($C50,'2018-09'!$C$2:$C$100,0)+1,0)))="",INDIRECT(CONCATENATE("'2018-08'!J",TEXT(MATCH($C50,'2018-08'!$C$2:$C$100,0)+1,0)))="",AND(INDIRECT(CONCATENATE("'2018-09'!J",TEXT(MATCH($C50,'2018-09'!$C$2:$C$100,0)+1,0)))="",INDIRECT(CONCATENATE("'2018-08'!J",TEXT(MATCH($C50,'2018-08'!$C$2:$C$100,0)+1,0)))="")),"Н/Д",INDIRECT(CONCATENATE("'2018-09'!J",TEXT(MATCH($C50,'2018-09'!$C$2:$C$100,0)+1,0)))-INDIRECT(CONCATENATE("'2018-08'!J",TEXT(MATCH($C50,'2018-08'!$C$2:$C$100,0)+1,0))))</f>
        <v>Н/Д</v>
      </c>
      <c r="K50" s="17">
        <f ca="1">IF(OR(INDIRECT(CONCATENATE("'2018-09'!K",TEXT(MATCH($C50,'2018-09'!$C$2:$C$100,0)+1,0)))="",INDIRECT(CONCATENATE("'2018-08'!K",TEXT(MATCH($C50,'2018-08'!$C$2:$C$100,0)+1,0)))="",AND(INDIRECT(CONCATENATE("'2018-09'!K",TEXT(MATCH($C50,'2018-09'!$C$2:$C$100,0)+1,0)))="",INDIRECT(CONCATENATE("'2018-08'!K",TEXT(MATCH($C50,'2018-08'!$C$2:$C$100,0)+1,0)))="")),"Н/Д",INDIRECT(CONCATENATE("'2018-09'!K",TEXT(MATCH($C50,'2018-09'!$C$2:$C$100,0)+1,0)))-INDIRECT(CONCATENATE("'2018-08'!K",TEXT(MATCH($C50,'2018-08'!$C$2:$C$100,0)+1,0))))</f>
        <v>286368708.67000008</v>
      </c>
      <c r="L50" s="17">
        <f ca="1">IF(OR(INDIRECT(CONCATENATE("'2018-09'!L",TEXT(MATCH($C50,'2018-09'!$C$2:$C$100,0)+1,0)))="",INDIRECT(CONCATENATE("'2018-08'!L",TEXT(MATCH($C50,'2018-08'!$C$2:$C$100,0)+1,0)))="",AND(INDIRECT(CONCATENATE("'2018-09'!L",TEXT(MATCH($C50,'2018-09'!$C$2:$C$100,0)+1,0)))="",INDIRECT(CONCATENATE("'2018-08'!L",TEXT(MATCH($C50,'2018-08'!$C$2:$C$100,0)+1,0)))="")),"Н/Д",INDIRECT(CONCATENATE("'2018-09'!L",TEXT(MATCH($C50,'2018-09'!$C$2:$C$100,0)+1,0)))-INDIRECT(CONCATENATE("'2018-08'!L",TEXT(MATCH($C50,'2018-08'!$C$2:$C$100,0)+1,0))))</f>
        <v>441064519.73999977</v>
      </c>
      <c r="M50" s="17">
        <f ca="1">IF(OR(INDIRECT(CONCATENATE("'2018-09'!M",TEXT(MATCH($C50,'2018-09'!$C$2:$C$100,0)+1,0)))="",INDIRECT(CONCATENATE("'2018-08'!M",TEXT(MATCH($C50,'2018-08'!$C$2:$C$100,0)+1,0)))="",AND(INDIRECT(CONCATENATE("'2018-09'!M",TEXT(MATCH($C50,'2018-09'!$C$2:$C$100,0)+1,0)))="",INDIRECT(CONCATENATE("'2018-08'!M",TEXT(MATCH($C50,'2018-08'!$C$2:$C$100,0)+1,0)))="")),"Н/Д",INDIRECT(CONCATENATE("'2018-09'!M",TEXT(MATCH($C50,'2018-09'!$C$2:$C$100,0)+1,0)))-INDIRECT(CONCATENATE("'2018-08'!M",TEXT(MATCH($C50,'2018-08'!$C$2:$C$100,0)+1,0))))</f>
        <v>113848739.76999998</v>
      </c>
      <c r="N50" s="17">
        <f ca="1">IF(OR(INDIRECT(CONCATENATE("'2018-09'!N",TEXT(MATCH($C50,'2018-09'!$C$2:$C$100,0)+1,0)))="",INDIRECT(CONCATENATE("'2018-08'!N",TEXT(MATCH($C50,'2018-08'!$C$2:$C$100,0)+1,0)))="",AND(INDIRECT(CONCATENATE("'2018-09'!N",TEXT(MATCH($C50,'2018-09'!$C$2:$C$100,0)+1,0)))="",INDIRECT(CONCATENATE("'2018-08'!N",TEXT(MATCH($C50,'2018-08'!$C$2:$C$100,0)+1,0)))="")),"Н/Д",INDIRECT(CONCATENATE("'2018-09'!N",TEXT(MATCH($C50,'2018-09'!$C$2:$C$100,0)+1,0)))-INDIRECT(CONCATENATE("'2018-08'!NE",TEXT(MATCH($C50,'2018-08'!$C$2:$C$100,0)+1,0))))</f>
        <v>587646423.15999997</v>
      </c>
      <c r="O50" s="17">
        <f ca="1">IF(OR(INDIRECT(CONCATENATE("'2018-09'!O",TEXT(MATCH($C50,'2018-09'!$C$2:$C$100,0)+1,0)))="",INDIRECT(CONCATENATE("'2018-08'!O",TEXT(MATCH($C50,'2018-08'!$C$2:$C$100,0)+1,0)))="",AND(INDIRECT(CONCATENATE("'2018-09'!O",TEXT(MATCH($C50,'2018-09'!$C$2:$C$100,0)+1,0)))="",INDIRECT(CONCATENATE("'2018-08'!O",TEXT(MATCH($C50,'2018-08'!$C$2:$C$100,0)+1,0)))="")),"Н/Д",INDIRECT(CONCATENATE("'2018-09'!O",TEXT(MATCH($C50,'2018-09'!$C$2:$C$100,0)+1,0)))-INDIRECT(CONCATENATE("'2018-08'!O",TEXT(MATCH($C50,'2018-08'!$C$2:$C$100,0)+1,0))))</f>
        <v>-108193.63</v>
      </c>
      <c r="P50" s="17">
        <f ca="1">IF(OR(INDIRECT(CONCATENATE("'2018-09'!P",TEXT(MATCH($C50,'2018-09'!$C$2:$C$100,0)+1,0)))="",INDIRECT(CONCATENATE("'2018-08'!P",TEXT(MATCH($C50,'2018-08'!$C$2:$C$100,0)+1,0)))="",AND(INDIRECT(CONCATENATE("'2018-09'!P",TEXT(MATCH($C50,'2018-09'!$C$2:$C$100,0)+1,0)))="",INDIRECT(CONCATENATE("'2018-08'!P",TEXT(MATCH($C50,'2018-08'!$C$2:$C$100,0)+1,0)))="")),"Н/Д",INDIRECT(CONCATENATE("'2018-09'!P",TEXT(MATCH($C50,'2018-09'!$C$2:$C$100,0)+1,0)))-INDIRECT(CONCATENATE("'2018-08'!P",TEXT(MATCH($C50,'2018-08'!$C$2:$C$100,0)+1,0))))</f>
        <v>270651377.41000009</v>
      </c>
      <c r="Q50" s="17">
        <f ca="1">IF(OR(INDIRECT(CONCATENATE("'2018-09'!Q",TEXT(MATCH($C50,'2018-09'!$C$2:$C$100,0)+1,0)))="",INDIRECT(CONCATENATE("'2018-08'!Q",TEXT(MATCH($C50,'2018-08'!$C$2:$C$100,0)+1,0)))="",AND(INDIRECT(CONCATENATE("'2018-09'!Q",TEXT(MATCH($C50,'2018-09'!$C$2:$C$100,0)+1,0)))="",INDIRECT(CONCATENATE("'2018-08'!Q",TEXT(MATCH($C50,'2018-08'!$C$2:$C$100,0)+1,0)))="")),"Н/Д",INDIRECT(CONCATENATE("'2018-09'!Q",TEXT(MATCH($C50,'2018-09'!$C$2:$C$100,0)+1,0)))-INDIRECT(CONCATENATE("'2018-08'!Q",TEXT(MATCH($C50,'2018-08'!$C$2:$C$100,0)+1,0))))</f>
        <v>13254092.5</v>
      </c>
      <c r="R50" s="17">
        <f ca="1">IF(OR(INDIRECT(CONCATENATE("'2018-09'!R",TEXT(MATCH($C50,'2018-09'!$C$2:$C$100,0)+1,0)))="",INDIRECT(CONCATENATE("'2018-08'!R",TEXT(MATCH($C50,'2018-08'!$C$2:$C$100,0)+1,0)))="",AND(INDIRECT(CONCATENATE("'2018-09'!R",TEXT(MATCH($C50,'2018-09'!$C$2:$C$100,0)+1,0)))="",INDIRECT(CONCATENATE("'2018-08'!R",TEXT(MATCH($C50,'2018-08'!$C$2:$C$100,0)+1,0)))="")),"Н/Д",INDIRECT(CONCATENATE("'2018-09'!R",TEXT(MATCH($C50,'2018-09'!$C$2:$C$100,0)+1,0)))-INDIRECT(CONCATENATE("'2018-08'!R",TEXT(MATCH($C50,'2018-08'!$C$2:$C$100,0)+1,0))))</f>
        <v>78394685.889999986</v>
      </c>
      <c r="S50" s="17">
        <f ca="1">IF(OR(INDIRECT(CONCATENATE("'2018-09'!S",TEXT(MATCH($C50,'2018-09'!$C$2:$C$100,0)+1,0)))="",INDIRECT(CONCATENATE("'2018-08'!S",TEXT(MATCH($C50,'2018-08'!$C$2:$C$100,0)+1,0)))="",AND(INDIRECT(CONCATENATE("'2018-09'!S",TEXT(MATCH($C50,'2018-09'!$C$2:$C$100,0)+1,0)))="",INDIRECT(CONCATENATE("'2018-08'!S",TEXT(MATCH($C50,'2018-08'!$C$2:$C$100,0)+1,0)))="")),"Н/Д",INDIRECT(CONCATENATE("'2018-09'!S",TEXT(MATCH($C50,'2018-09'!$C$2:$C$100,0)+1,0)))-INDIRECT(CONCATENATE("'2018-08'!S",TEXT(MATCH($C50,'2018-08'!$C$2:$C$100,0)+1,0))))</f>
        <v>17880</v>
      </c>
      <c r="T50" s="17">
        <f ca="1">IF(OR(INDIRECT(CONCATENATE("'2018-09'!T",TEXT(MATCH($C50,'2018-09'!$C$2:$C$100,0)+1,0)))="",INDIRECT(CONCATENATE("'2018-08'!T",TEXT(MATCH($C50,'2018-08'!$C$2:$C$100,0)+1,0)))="",AND(INDIRECT(CONCATENATE("'2018-09'!T",TEXT(MATCH($C50,'2018-09'!$C$2:$C$100,0)+1,0)))="",INDIRECT(CONCATENATE("'2018-08'!T",TEXT(MATCH($C50,'2018-08'!$C$2:$C$100,0)+1,0)))="")),"Н/Д",INDIRECT(CONCATENATE("'2018-09'!T",TEXT(MATCH($C50,'2018-09'!$C$2:$C$100,0)+1,0)))-INDIRECT(CONCATENATE("'2018-08'!T",TEXT(MATCH($C50,'2018-08'!$C$2:$C$100,0)+1,0))))</f>
        <v>147281743.75999999</v>
      </c>
      <c r="U50" s="17">
        <f ca="1">IF(OR(INDIRECT(CONCATENATE("'2018-09'!U",TEXT(MATCH($C50,'2018-09'!$C$2:$C$100,0)+1,0)))="",INDIRECT(CONCATENATE("'2018-08'!U",TEXT(MATCH($C50,'2018-08'!$C$2:$C$100,0)+1,0)))="",AND(INDIRECT(CONCATENATE("'2018-09'!U",TEXT(MATCH($C50,'2018-09'!$C$2:$C$100,0)+1,0)))="",INDIRECT(CONCATENATE("'2018-08'!U",TEXT(MATCH($C50,'2018-08'!$C$2:$C$100,0)+1,0)))="")),"Н/Д",INDIRECT(CONCATENATE("'2018-09'!U",TEXT(MATCH($C50,'2018-09'!$C$2:$C$100,0)+1,0)))-INDIRECT(CONCATENATE("'2018-08'!U",TEXT(MATCH($C50,'2018-08'!$C$2:$C$100,0)+1,0))))</f>
        <v>39870455.560000002</v>
      </c>
      <c r="V50" s="17">
        <f ca="1">IF(OR(INDIRECT(CONCATENATE("'2018-09'!V",TEXT(MATCH($C50,'2018-09'!$C$2:$C$100,0)+1,0)))="",INDIRECT(CONCATENATE("'2018-08'!V",TEXT(MATCH($C50,'2018-08'!$C$2:$C$100,0)+1,0)))="",AND(INDIRECT(CONCATENATE("'2018-09'!V",TEXT(MATCH($C50,'2018-09'!$C$2:$C$100,0)+1,0)))="",INDIRECT(CONCATENATE("'2018-08'!V",TEXT(MATCH($C50,'2018-08'!$C$2:$C$100,0)+1,0)))="")),"Н/Д",INDIRECT(CONCATENATE("'2018-09'!V",TEXT(MATCH($C50,'2018-09'!$C$2:$C$100,0)+1,0)))-INDIRECT(CONCATENATE("'2018-08'!V",TEXT(MATCH($C50,'2018-08'!$C$2:$C$100,0)+1,0))))</f>
        <v>2613471230.3400002</v>
      </c>
      <c r="W50" s="17">
        <f ca="1">IF(OR(INDIRECT(CONCATENATE("'2018-09'!W",TEXT(MATCH($C50,'2018-09'!$C$2:$C$100,0)+1,0)))="",INDIRECT(CONCATENATE("'2018-08'!W",TEXT(MATCH($C50,'2018-08'!$C$2:$C$100,0)+1,0)))="",AND(INDIRECT(CONCATENATE("'2018-09'!W",TEXT(MATCH($C50,'2018-09'!$C$2:$C$100,0)+1,0)))="",INDIRECT(CONCATENATE("'2018-08'!W",TEXT(MATCH($C50,'2018-08'!$C$2:$C$100,0)+1,0)))="")),"Н/Д",INDIRECT(CONCATENATE("'2018-09'!W",TEXT(MATCH($C50,'2018-09'!$C$2:$C$100,0)+1,0)))-INDIRECT(CONCATENATE("'2018-08'!W",TEXT(MATCH($C50,'2018-08'!$C$2:$C$100,0)+1,0))))</f>
        <v>36584304866.820007</v>
      </c>
    </row>
    <row r="51" spans="1:23" x14ac:dyDescent="0.25">
      <c r="A51" s="2" t="s">
        <v>69</v>
      </c>
      <c r="B51" s="2" t="s">
        <v>75</v>
      </c>
      <c r="C51" s="15">
        <v>52000000</v>
      </c>
      <c r="D51" s="2" t="s">
        <v>212</v>
      </c>
      <c r="E51" s="17">
        <f ca="1">IF(OR(INDIRECT(CONCATENATE("'2018-09'!E",TEXT(MATCH($C51,'2018-09'!$C$2:$C$100,0)+1,0)))="",INDIRECT(CONCATENATE("'2018-08'!E",TEXT(MATCH($C51,'2018-08'!$C$2:$C$100,0)+1,0)))="",AND(INDIRECT(CONCATENATE("'2018-09'!E",TEXT(MATCH($C51,'2018-09'!$C$2:$C$100,0)+1,0)))="",INDIRECT(CONCATENATE("'2018-08'!E",TEXT(MATCH($C51,'2018-08'!$C$2:$C$100,0)+1,0)))="")),"Н/Д",INDIRECT(CONCATENATE("'2018-09'!E",TEXT(MATCH($C51,'2018-09'!$C$2:$C$100,0)+1,0)))-INDIRECT(CONCATENATE("'2018-08'!E",TEXT(MATCH($C51,'2018-08'!$C$2:$C$100,0)+1,0))))</f>
        <v>7833358069.4000015</v>
      </c>
      <c r="F51" s="17">
        <f ca="1">IF(OR(INDIRECT(CONCATENATE("'2018-09'!F",TEXT(MATCH($C51,'2018-09'!$C$2:$C$100,0)+1,0)))="",INDIRECT(CONCATENATE("'2018-08'!F",TEXT(MATCH($C51,'2018-08'!$C$2:$C$100,0)+1,0)))="",AND(INDIRECT(CONCATENATE("'2018-09'!F",TEXT(MATCH($C51,'2018-09'!$C$2:$C$100,0)+1,0)))="",INDIRECT(CONCATENATE("'2018-08'!F",TEXT(MATCH($C51,'2018-08'!$C$2:$C$100,0)+1,0)))="")),"Н/Д",INDIRECT(CONCATENATE("'2018-09'!F",TEXT(MATCH($C51,'2018-09'!$C$2:$C$100,0)+1,0)))-INDIRECT(CONCATENATE("'2018-08'!F",TEXT(MATCH($C51,'2018-08'!$C$2:$C$100,0)+1,0))))</f>
        <v>5291044523.8100052</v>
      </c>
      <c r="G51" s="17">
        <f ca="1">IF(OR(INDIRECT(CONCATENATE("'2018-09'!G",TEXT(MATCH($C51,'2018-09'!$C$2:$C$100,0)+1,0)))="",INDIRECT(CONCATENATE("'2018-08'!G",TEXT(MATCH($C51,'2018-08'!$C$2:$C$100,0)+1,0)))="",AND(INDIRECT(CONCATENATE("'2018-09'!G",TEXT(MATCH($C51,'2018-09'!$C$2:$C$100,0)+1,0)))="",INDIRECT(CONCATENATE("'2018-08'!G",TEXT(MATCH($C51,'2018-08'!$C$2:$C$100,0)+1,0)))="")),"Н/Д",INDIRECT(CONCATENATE("'2018-09'!G",TEXT(MATCH($C51,'2018-09'!$C$2:$C$100,0)+1,0)))-INDIRECT(CONCATENATE("'2018-08'!G",TEXT(MATCH($C51,'2018-08'!$C$2:$C$100,0)+1,0))))</f>
        <v>1052634938.9599991</v>
      </c>
      <c r="H51" s="17">
        <f ca="1">IF(OR(INDIRECT(CONCATENATE("'2018-09'!H",TEXT(MATCH($C51,'2018-09'!$C$2:$C$100,0)+1,0)))="",INDIRECT(CONCATENATE("'2018-08'!H",TEXT(MATCH($C51,'2018-08'!$C$2:$C$100,0)+1,0)))="",AND(INDIRECT(CONCATENATE("'2018-09'!H",TEXT(MATCH($C51,'2018-09'!$C$2:$C$100,0)+1,0)))="",INDIRECT(CONCATENATE("'2018-08'!H",TEXT(MATCH($C51,'2018-08'!$C$2:$C$100,0)+1,0)))="")),"Н/Д",INDIRECT(CONCATENATE("'2018-09'!H",TEXT(MATCH($C51,'2018-09'!$C$2:$C$100,0)+1,0)))-INDIRECT(CONCATENATE("'2018-08'!H",TEXT(MATCH($C51,'2018-08'!$C$2:$C$100,0)+1,0))))</f>
        <v>2237666353.4200001</v>
      </c>
      <c r="I51" s="17">
        <f ca="1">IF(OR(INDIRECT(CONCATENATE("'2018-09'!I",TEXT(MATCH($C51,'2018-09'!$C$2:$C$100,0)+1,0)))="",INDIRECT(CONCATENATE("'2018-08'!I",TEXT(MATCH($C51,'2018-08'!$C$2:$C$100,0)+1,0)))="",AND(INDIRECT(CONCATENATE("'2018-09'!I",TEXT(MATCH($C51,'2018-09'!$C$2:$C$100,0)+1,0)))="",INDIRECT(CONCATENATE("'2018-08'!I",TEXT(MATCH($C51,'2018-08'!$C$2:$C$100,0)+1,0)))="")),"Н/Д",INDIRECT(CONCATENATE("'2018-09'!I",TEXT(MATCH($C51,'2018-09'!$C$2:$C$100,0)+1,0)))-INDIRECT(CONCATENATE("'2018-08'!I",TEXT(MATCH($C51,'2018-08'!$C$2:$C$100,0)+1,0))))</f>
        <v>1353007172.4099998</v>
      </c>
      <c r="J51" s="17" t="str">
        <f ca="1">IF(OR(INDIRECT(CONCATENATE("'2018-09'!J",TEXT(MATCH($C51,'2018-09'!$C$2:$C$100,0)+1,0)))="",INDIRECT(CONCATENATE("'2018-08'!J",TEXT(MATCH($C51,'2018-08'!$C$2:$C$100,0)+1,0)))="",AND(INDIRECT(CONCATENATE("'2018-09'!J",TEXT(MATCH($C51,'2018-09'!$C$2:$C$100,0)+1,0)))="",INDIRECT(CONCATENATE("'2018-08'!J",TEXT(MATCH($C51,'2018-08'!$C$2:$C$100,0)+1,0)))="")),"Н/Д",INDIRECT(CONCATENATE("'2018-09'!J",TEXT(MATCH($C51,'2018-09'!$C$2:$C$100,0)+1,0)))-INDIRECT(CONCATENATE("'2018-08'!J",TEXT(MATCH($C51,'2018-08'!$C$2:$C$100,0)+1,0))))</f>
        <v>Н/Д</v>
      </c>
      <c r="K51" s="17">
        <f ca="1">IF(OR(INDIRECT(CONCATENATE("'2018-09'!K",TEXT(MATCH($C51,'2018-09'!$C$2:$C$100,0)+1,0)))="",INDIRECT(CONCATENATE("'2018-08'!K",TEXT(MATCH($C51,'2018-08'!$C$2:$C$100,0)+1,0)))="",AND(INDIRECT(CONCATENATE("'2018-09'!K",TEXT(MATCH($C51,'2018-09'!$C$2:$C$100,0)+1,0)))="",INDIRECT(CONCATENATE("'2018-08'!K",TEXT(MATCH($C51,'2018-08'!$C$2:$C$100,0)+1,0)))="")),"Н/Д",INDIRECT(CONCATENATE("'2018-09'!K",TEXT(MATCH($C51,'2018-09'!$C$2:$C$100,0)+1,0)))-INDIRECT(CONCATENATE("'2018-08'!K",TEXT(MATCH($C51,'2018-08'!$C$2:$C$100,0)+1,0))))</f>
        <v>121376177.37999964</v>
      </c>
      <c r="L51" s="17">
        <f ca="1">IF(OR(INDIRECT(CONCATENATE("'2018-09'!L",TEXT(MATCH($C51,'2018-09'!$C$2:$C$100,0)+1,0)))="",INDIRECT(CONCATENATE("'2018-08'!L",TEXT(MATCH($C51,'2018-08'!$C$2:$C$100,0)+1,0)))="",AND(INDIRECT(CONCATENATE("'2018-09'!L",TEXT(MATCH($C51,'2018-09'!$C$2:$C$100,0)+1,0)))="",INDIRECT(CONCATENATE("'2018-08'!L",TEXT(MATCH($C51,'2018-08'!$C$2:$C$100,0)+1,0)))="")),"Н/Д",INDIRECT(CONCATENATE("'2018-09'!L",TEXT(MATCH($C51,'2018-09'!$C$2:$C$100,0)+1,0)))-INDIRECT(CONCATENATE("'2018-08'!L",TEXT(MATCH($C51,'2018-08'!$C$2:$C$100,0)+1,0))))</f>
        <v>159298104.68999958</v>
      </c>
      <c r="M51" s="17">
        <f ca="1">IF(OR(INDIRECT(CONCATENATE("'2018-09'!M",TEXT(MATCH($C51,'2018-09'!$C$2:$C$100,0)+1,0)))="",INDIRECT(CONCATENATE("'2018-08'!M",TEXT(MATCH($C51,'2018-08'!$C$2:$C$100,0)+1,0)))="",AND(INDIRECT(CONCATENATE("'2018-09'!M",TEXT(MATCH($C51,'2018-09'!$C$2:$C$100,0)+1,0)))="",INDIRECT(CONCATENATE("'2018-08'!M",TEXT(MATCH($C51,'2018-08'!$C$2:$C$100,0)+1,0)))="")),"Н/Д",INDIRECT(CONCATENATE("'2018-09'!M",TEXT(MATCH($C51,'2018-09'!$C$2:$C$100,0)+1,0)))-INDIRECT(CONCATENATE("'2018-08'!M",TEXT(MATCH($C51,'2018-08'!$C$2:$C$100,0)+1,0))))</f>
        <v>2655890</v>
      </c>
      <c r="N51" s="17">
        <f ca="1">IF(OR(INDIRECT(CONCATENATE("'2018-09'!N",TEXT(MATCH($C51,'2018-09'!$C$2:$C$100,0)+1,0)))="",INDIRECT(CONCATENATE("'2018-08'!N",TEXT(MATCH($C51,'2018-08'!$C$2:$C$100,0)+1,0)))="",AND(INDIRECT(CONCATENATE("'2018-09'!N",TEXT(MATCH($C51,'2018-09'!$C$2:$C$100,0)+1,0)))="",INDIRECT(CONCATENATE("'2018-08'!N",TEXT(MATCH($C51,'2018-08'!$C$2:$C$100,0)+1,0)))="")),"Н/Д",INDIRECT(CONCATENATE("'2018-09'!N",TEXT(MATCH($C51,'2018-09'!$C$2:$C$100,0)+1,0)))-INDIRECT(CONCATENATE("'2018-08'!NE",TEXT(MATCH($C51,'2018-08'!$C$2:$C$100,0)+1,0))))</f>
        <v>353323932.80000001</v>
      </c>
      <c r="O51" s="17">
        <f ca="1">IF(OR(INDIRECT(CONCATENATE("'2018-09'!O",TEXT(MATCH($C51,'2018-09'!$C$2:$C$100,0)+1,0)))="",INDIRECT(CONCATENATE("'2018-08'!O",TEXT(MATCH($C51,'2018-08'!$C$2:$C$100,0)+1,0)))="",AND(INDIRECT(CONCATENATE("'2018-09'!O",TEXT(MATCH($C51,'2018-09'!$C$2:$C$100,0)+1,0)))="",INDIRECT(CONCATENATE("'2018-08'!O",TEXT(MATCH($C51,'2018-08'!$C$2:$C$100,0)+1,0)))="")),"Н/Д",INDIRECT(CONCATENATE("'2018-09'!O",TEXT(MATCH($C51,'2018-09'!$C$2:$C$100,0)+1,0)))-INDIRECT(CONCATENATE("'2018-08'!O",TEXT(MATCH($C51,'2018-08'!$C$2:$C$100,0)+1,0))))</f>
        <v>-402118.61000000034</v>
      </c>
      <c r="P51" s="17">
        <f ca="1">IF(OR(INDIRECT(CONCATENATE("'2018-09'!P",TEXT(MATCH($C51,'2018-09'!$C$2:$C$100,0)+1,0)))="",INDIRECT(CONCATENATE("'2018-08'!P",TEXT(MATCH($C51,'2018-08'!$C$2:$C$100,0)+1,0)))="",AND(INDIRECT(CONCATENATE("'2018-09'!P",TEXT(MATCH($C51,'2018-09'!$C$2:$C$100,0)+1,0)))="",INDIRECT(CONCATENATE("'2018-08'!P",TEXT(MATCH($C51,'2018-08'!$C$2:$C$100,0)+1,0)))="")),"Н/Д",INDIRECT(CONCATENATE("'2018-09'!P",TEXT(MATCH($C51,'2018-09'!$C$2:$C$100,0)+1,0)))-INDIRECT(CONCATENATE("'2018-08'!P",TEXT(MATCH($C51,'2018-08'!$C$2:$C$100,0)+1,0))))</f>
        <v>147036888.27999997</v>
      </c>
      <c r="Q51" s="17">
        <f ca="1">IF(OR(INDIRECT(CONCATENATE("'2018-09'!Q",TEXT(MATCH($C51,'2018-09'!$C$2:$C$100,0)+1,0)))="",INDIRECT(CONCATENATE("'2018-08'!Q",TEXT(MATCH($C51,'2018-08'!$C$2:$C$100,0)+1,0)))="",AND(INDIRECT(CONCATENATE("'2018-09'!Q",TEXT(MATCH($C51,'2018-09'!$C$2:$C$100,0)+1,0)))="",INDIRECT(CONCATENATE("'2018-08'!Q",TEXT(MATCH($C51,'2018-08'!$C$2:$C$100,0)+1,0)))="")),"Н/Д",INDIRECT(CONCATENATE("'2018-09'!Q",TEXT(MATCH($C51,'2018-09'!$C$2:$C$100,0)+1,0)))-INDIRECT(CONCATENATE("'2018-08'!Q",TEXT(MATCH($C51,'2018-08'!$C$2:$C$100,0)+1,0))))</f>
        <v>5922757.8899999857</v>
      </c>
      <c r="R51" s="17">
        <f ca="1">IF(OR(INDIRECT(CONCATENATE("'2018-09'!R",TEXT(MATCH($C51,'2018-09'!$C$2:$C$100,0)+1,0)))="",INDIRECT(CONCATENATE("'2018-08'!R",TEXT(MATCH($C51,'2018-08'!$C$2:$C$100,0)+1,0)))="",AND(INDIRECT(CONCATENATE("'2018-09'!R",TEXT(MATCH($C51,'2018-09'!$C$2:$C$100,0)+1,0)))="",INDIRECT(CONCATENATE("'2018-08'!R",TEXT(MATCH($C51,'2018-08'!$C$2:$C$100,0)+1,0)))="")),"Н/Д",INDIRECT(CONCATENATE("'2018-09'!R",TEXT(MATCH($C51,'2018-09'!$C$2:$C$100,0)+1,0)))-INDIRECT(CONCATENATE("'2018-08'!R",TEXT(MATCH($C51,'2018-08'!$C$2:$C$100,0)+1,0))))</f>
        <v>30500079.680000007</v>
      </c>
      <c r="S51" s="17">
        <f ca="1">IF(OR(INDIRECT(CONCATENATE("'2018-09'!S",TEXT(MATCH($C51,'2018-09'!$C$2:$C$100,0)+1,0)))="",INDIRECT(CONCATENATE("'2018-08'!S",TEXT(MATCH($C51,'2018-08'!$C$2:$C$100,0)+1,0)))="",AND(INDIRECT(CONCATENATE("'2018-09'!S",TEXT(MATCH($C51,'2018-09'!$C$2:$C$100,0)+1,0)))="",INDIRECT(CONCATENATE("'2018-08'!S",TEXT(MATCH($C51,'2018-08'!$C$2:$C$100,0)+1,0)))="")),"Н/Д",INDIRECT(CONCATENATE("'2018-09'!S",TEXT(MATCH($C51,'2018-09'!$C$2:$C$100,0)+1,0)))-INDIRECT(CONCATENATE("'2018-08'!S",TEXT(MATCH($C51,'2018-08'!$C$2:$C$100,0)+1,0))))</f>
        <v>699721.87000000011</v>
      </c>
      <c r="T51" s="17">
        <f ca="1">IF(OR(INDIRECT(CONCATENATE("'2018-09'!T",TEXT(MATCH($C51,'2018-09'!$C$2:$C$100,0)+1,0)))="",INDIRECT(CONCATENATE("'2018-08'!T",TEXT(MATCH($C51,'2018-08'!$C$2:$C$100,0)+1,0)))="",AND(INDIRECT(CONCATENATE("'2018-09'!T",TEXT(MATCH($C51,'2018-09'!$C$2:$C$100,0)+1,0)))="",INDIRECT(CONCATENATE("'2018-08'!T",TEXT(MATCH($C51,'2018-08'!$C$2:$C$100,0)+1,0)))="")),"Н/Д",INDIRECT(CONCATENATE("'2018-09'!T",TEXT(MATCH($C51,'2018-09'!$C$2:$C$100,0)+1,0)))-INDIRECT(CONCATENATE("'2018-08'!T",TEXT(MATCH($C51,'2018-08'!$C$2:$C$100,0)+1,0))))</f>
        <v>97923262.389999986</v>
      </c>
      <c r="U51" s="17">
        <f ca="1">IF(OR(INDIRECT(CONCATENATE("'2018-09'!U",TEXT(MATCH($C51,'2018-09'!$C$2:$C$100,0)+1,0)))="",INDIRECT(CONCATENATE("'2018-08'!U",TEXT(MATCH($C51,'2018-08'!$C$2:$C$100,0)+1,0)))="",AND(INDIRECT(CONCATENATE("'2018-09'!U",TEXT(MATCH($C51,'2018-09'!$C$2:$C$100,0)+1,0)))="",INDIRECT(CONCATENATE("'2018-08'!U",TEXT(MATCH($C51,'2018-08'!$C$2:$C$100,0)+1,0)))="")),"Н/Д",INDIRECT(CONCATENATE("'2018-09'!U",TEXT(MATCH($C51,'2018-09'!$C$2:$C$100,0)+1,0)))-INDIRECT(CONCATENATE("'2018-08'!U",TEXT(MATCH($C51,'2018-08'!$C$2:$C$100,0)+1,0))))</f>
        <v>29271966.390000015</v>
      </c>
      <c r="V51" s="17">
        <f ca="1">IF(OR(INDIRECT(CONCATENATE("'2018-09'!V",TEXT(MATCH($C51,'2018-09'!$C$2:$C$100,0)+1,0)))="",INDIRECT(CONCATENATE("'2018-08'!V",TEXT(MATCH($C51,'2018-08'!$C$2:$C$100,0)+1,0)))="",AND(INDIRECT(CONCATENATE("'2018-09'!V",TEXT(MATCH($C51,'2018-09'!$C$2:$C$100,0)+1,0)))="",INDIRECT(CONCATENATE("'2018-08'!V",TEXT(MATCH($C51,'2018-08'!$C$2:$C$100,0)+1,0)))="")),"Н/Д",INDIRECT(CONCATENATE("'2018-09'!V",TEXT(MATCH($C51,'2018-09'!$C$2:$C$100,0)+1,0)))-INDIRECT(CONCATENATE("'2018-08'!V",TEXT(MATCH($C51,'2018-08'!$C$2:$C$100,0)+1,0))))</f>
        <v>2542313545.5900002</v>
      </c>
      <c r="W51" s="17">
        <f ca="1">IF(OR(INDIRECT(CONCATENATE("'2018-09'!W",TEXT(MATCH($C51,'2018-09'!$C$2:$C$100,0)+1,0)))="",INDIRECT(CONCATENATE("'2018-08'!W",TEXT(MATCH($C51,'2018-08'!$C$2:$C$100,0)+1,0)))="",AND(INDIRECT(CONCATENATE("'2018-09'!W",TEXT(MATCH($C51,'2018-09'!$C$2:$C$100,0)+1,0)))="",INDIRECT(CONCATENATE("'2018-08'!W",TEXT(MATCH($C51,'2018-08'!$C$2:$C$100,0)+1,0)))="")),"Н/Д",INDIRECT(CONCATENATE("'2018-09'!W",TEXT(MATCH($C51,'2018-09'!$C$2:$C$100,0)+1,0)))-INDIRECT(CONCATENATE("'2018-08'!W",TEXT(MATCH($C51,'2018-08'!$C$2:$C$100,0)+1,0))))</f>
        <v>20948781842.470001</v>
      </c>
    </row>
    <row r="52" spans="1:23" x14ac:dyDescent="0.25">
      <c r="A52" s="2" t="s">
        <v>69</v>
      </c>
      <c r="B52" s="2" t="s">
        <v>76</v>
      </c>
      <c r="C52" s="15">
        <v>84000000</v>
      </c>
      <c r="D52" s="2" t="s">
        <v>212</v>
      </c>
      <c r="E52" s="17">
        <f ca="1">IF(OR(INDIRECT(CONCATENATE("'2018-09'!E",TEXT(MATCH($C52,'2018-09'!$C$2:$C$100,0)+1,0)))="",INDIRECT(CONCATENATE("'2018-08'!E",TEXT(MATCH($C52,'2018-08'!$C$2:$C$100,0)+1,0)))="",AND(INDIRECT(CONCATENATE("'2018-09'!E",TEXT(MATCH($C52,'2018-09'!$C$2:$C$100,0)+1,0)))="",INDIRECT(CONCATENATE("'2018-08'!E",TEXT(MATCH($C52,'2018-08'!$C$2:$C$100,0)+1,0)))="")),"Н/Д",INDIRECT(CONCATENATE("'2018-09'!E",TEXT(MATCH($C52,'2018-09'!$C$2:$C$100,0)+1,0)))-INDIRECT(CONCATENATE("'2018-08'!E",TEXT(MATCH($C52,'2018-08'!$C$2:$C$100,0)+1,0))))</f>
        <v>1462690931.8600006</v>
      </c>
      <c r="F52" s="17">
        <f ca="1">IF(OR(INDIRECT(CONCATENATE("'2018-09'!F",TEXT(MATCH($C52,'2018-09'!$C$2:$C$100,0)+1,0)))="",INDIRECT(CONCATENATE("'2018-08'!F",TEXT(MATCH($C52,'2018-08'!$C$2:$C$100,0)+1,0)))="",AND(INDIRECT(CONCATENATE("'2018-09'!F",TEXT(MATCH($C52,'2018-09'!$C$2:$C$100,0)+1,0)))="",INDIRECT(CONCATENATE("'2018-08'!F",TEXT(MATCH($C52,'2018-08'!$C$2:$C$100,0)+1,0)))="")),"Н/Д",INDIRECT(CONCATENATE("'2018-09'!F",TEXT(MATCH($C52,'2018-09'!$C$2:$C$100,0)+1,0)))-INDIRECT(CONCATENATE("'2018-08'!F",TEXT(MATCH($C52,'2018-08'!$C$2:$C$100,0)+1,0))))</f>
        <v>446077493.19000006</v>
      </c>
      <c r="G52" s="17">
        <f ca="1">IF(OR(INDIRECT(CONCATENATE("'2018-09'!G",TEXT(MATCH($C52,'2018-09'!$C$2:$C$100,0)+1,0)))="",INDIRECT(CONCATENATE("'2018-08'!G",TEXT(MATCH($C52,'2018-08'!$C$2:$C$100,0)+1,0)))="",AND(INDIRECT(CONCATENATE("'2018-09'!G",TEXT(MATCH($C52,'2018-09'!$C$2:$C$100,0)+1,0)))="",INDIRECT(CONCATENATE("'2018-08'!G",TEXT(MATCH($C52,'2018-08'!$C$2:$C$100,0)+1,0)))="")),"Н/Д",INDIRECT(CONCATENATE("'2018-09'!G",TEXT(MATCH($C52,'2018-09'!$C$2:$C$100,0)+1,0)))-INDIRECT(CONCATENATE("'2018-08'!G",TEXT(MATCH($C52,'2018-08'!$C$2:$C$100,0)+1,0))))</f>
        <v>64804504.470000029</v>
      </c>
      <c r="H52" s="17">
        <f ca="1">IF(OR(INDIRECT(CONCATENATE("'2018-09'!H",TEXT(MATCH($C52,'2018-09'!$C$2:$C$100,0)+1,0)))="",INDIRECT(CONCATENATE("'2018-08'!H",TEXT(MATCH($C52,'2018-08'!$C$2:$C$100,0)+1,0)))="",AND(INDIRECT(CONCATENATE("'2018-09'!H",TEXT(MATCH($C52,'2018-09'!$C$2:$C$100,0)+1,0)))="",INDIRECT(CONCATENATE("'2018-08'!H",TEXT(MATCH($C52,'2018-08'!$C$2:$C$100,0)+1,0)))="")),"Н/Д",INDIRECT(CONCATENATE("'2018-09'!H",TEXT(MATCH($C52,'2018-09'!$C$2:$C$100,0)+1,0)))-INDIRECT(CONCATENATE("'2018-08'!H",TEXT(MATCH($C52,'2018-08'!$C$2:$C$100,0)+1,0))))</f>
        <v>208442662.00999999</v>
      </c>
      <c r="I52" s="17">
        <f ca="1">IF(OR(INDIRECT(CONCATENATE("'2018-09'!I",TEXT(MATCH($C52,'2018-09'!$C$2:$C$100,0)+1,0)))="",INDIRECT(CONCATENATE("'2018-08'!I",TEXT(MATCH($C52,'2018-08'!$C$2:$C$100,0)+1,0)))="",AND(INDIRECT(CONCATENATE("'2018-09'!I",TEXT(MATCH($C52,'2018-09'!$C$2:$C$100,0)+1,0)))="",INDIRECT(CONCATENATE("'2018-08'!I",TEXT(MATCH($C52,'2018-08'!$C$2:$C$100,0)+1,0)))="")),"Н/Д",INDIRECT(CONCATENATE("'2018-09'!I",TEXT(MATCH($C52,'2018-09'!$C$2:$C$100,0)+1,0)))-INDIRECT(CONCATENATE("'2018-08'!I",TEXT(MATCH($C52,'2018-08'!$C$2:$C$100,0)+1,0))))</f>
        <v>67544227.050000012</v>
      </c>
      <c r="J52" s="17" t="str">
        <f ca="1">IF(OR(INDIRECT(CONCATENATE("'2018-09'!J",TEXT(MATCH($C52,'2018-09'!$C$2:$C$100,0)+1,0)))="",INDIRECT(CONCATENATE("'2018-08'!J",TEXT(MATCH($C52,'2018-08'!$C$2:$C$100,0)+1,0)))="",AND(INDIRECT(CONCATENATE("'2018-09'!J",TEXT(MATCH($C52,'2018-09'!$C$2:$C$100,0)+1,0)))="",INDIRECT(CONCATENATE("'2018-08'!J",TEXT(MATCH($C52,'2018-08'!$C$2:$C$100,0)+1,0)))="")),"Н/Д",INDIRECT(CONCATENATE("'2018-09'!J",TEXT(MATCH($C52,'2018-09'!$C$2:$C$100,0)+1,0)))-INDIRECT(CONCATENATE("'2018-08'!J",TEXT(MATCH($C52,'2018-08'!$C$2:$C$100,0)+1,0))))</f>
        <v>Н/Д</v>
      </c>
      <c r="K52" s="17">
        <f ca="1">IF(OR(INDIRECT(CONCATENATE("'2018-09'!K",TEXT(MATCH($C52,'2018-09'!$C$2:$C$100,0)+1,0)))="",INDIRECT(CONCATENATE("'2018-08'!K",TEXT(MATCH($C52,'2018-08'!$C$2:$C$100,0)+1,0)))="",AND(INDIRECT(CONCATENATE("'2018-09'!K",TEXT(MATCH($C52,'2018-09'!$C$2:$C$100,0)+1,0)))="",INDIRECT(CONCATENATE("'2018-08'!K",TEXT(MATCH($C52,'2018-08'!$C$2:$C$100,0)+1,0)))="")),"Н/Д",INDIRECT(CONCATENATE("'2018-09'!K",TEXT(MATCH($C52,'2018-09'!$C$2:$C$100,0)+1,0)))-INDIRECT(CONCATENATE("'2018-08'!K",TEXT(MATCH($C52,'2018-08'!$C$2:$C$100,0)+1,0))))</f>
        <v>17808947.99000001</v>
      </c>
      <c r="L52" s="17">
        <f ca="1">IF(OR(INDIRECT(CONCATENATE("'2018-09'!L",TEXT(MATCH($C52,'2018-09'!$C$2:$C$100,0)+1,0)))="",INDIRECT(CONCATENATE("'2018-08'!L",TEXT(MATCH($C52,'2018-08'!$C$2:$C$100,0)+1,0)))="",AND(INDIRECT(CONCATENATE("'2018-09'!L",TEXT(MATCH($C52,'2018-09'!$C$2:$C$100,0)+1,0)))="",INDIRECT(CONCATENATE("'2018-08'!L",TEXT(MATCH($C52,'2018-08'!$C$2:$C$100,0)+1,0)))="")),"Н/Д",INDIRECT(CONCATENATE("'2018-09'!L",TEXT(MATCH($C52,'2018-09'!$C$2:$C$100,0)+1,0)))-INDIRECT(CONCATENATE("'2018-08'!L",TEXT(MATCH($C52,'2018-08'!$C$2:$C$100,0)+1,0))))</f>
        <v>24675616.639999986</v>
      </c>
      <c r="M52" s="17">
        <f ca="1">IF(OR(INDIRECT(CONCATENATE("'2018-09'!M",TEXT(MATCH($C52,'2018-09'!$C$2:$C$100,0)+1,0)))="",INDIRECT(CONCATENATE("'2018-08'!M",TEXT(MATCH($C52,'2018-08'!$C$2:$C$100,0)+1,0)))="",AND(INDIRECT(CONCATENATE("'2018-09'!M",TEXT(MATCH($C52,'2018-09'!$C$2:$C$100,0)+1,0)))="",INDIRECT(CONCATENATE("'2018-08'!M",TEXT(MATCH($C52,'2018-08'!$C$2:$C$100,0)+1,0)))="")),"Н/Д",INDIRECT(CONCATENATE("'2018-09'!M",TEXT(MATCH($C52,'2018-09'!$C$2:$C$100,0)+1,0)))-INDIRECT(CONCATENATE("'2018-08'!M",TEXT(MATCH($C52,'2018-08'!$C$2:$C$100,0)+1,0))))</f>
        <v>8176691.2900000028</v>
      </c>
      <c r="N52" s="17">
        <f ca="1">IF(OR(INDIRECT(CONCATENATE("'2018-09'!N",TEXT(MATCH($C52,'2018-09'!$C$2:$C$100,0)+1,0)))="",INDIRECT(CONCATENATE("'2018-08'!N",TEXT(MATCH($C52,'2018-08'!$C$2:$C$100,0)+1,0)))="",AND(INDIRECT(CONCATENATE("'2018-09'!N",TEXT(MATCH($C52,'2018-09'!$C$2:$C$100,0)+1,0)))="",INDIRECT(CONCATENATE("'2018-08'!N",TEXT(MATCH($C52,'2018-08'!$C$2:$C$100,0)+1,0)))="")),"Н/Д",INDIRECT(CONCATENATE("'2018-09'!N",TEXT(MATCH($C52,'2018-09'!$C$2:$C$100,0)+1,0)))-INDIRECT(CONCATENATE("'2018-08'!NE",TEXT(MATCH($C52,'2018-08'!$C$2:$C$100,0)+1,0))))</f>
        <v>37833815.450000003</v>
      </c>
      <c r="O52" s="17">
        <f ca="1">IF(OR(INDIRECT(CONCATENATE("'2018-09'!O",TEXT(MATCH($C52,'2018-09'!$C$2:$C$100,0)+1,0)))="",INDIRECT(CONCATENATE("'2018-08'!O",TEXT(MATCH($C52,'2018-08'!$C$2:$C$100,0)+1,0)))="",AND(INDIRECT(CONCATENATE("'2018-09'!O",TEXT(MATCH($C52,'2018-09'!$C$2:$C$100,0)+1,0)))="",INDIRECT(CONCATENATE("'2018-08'!O",TEXT(MATCH($C52,'2018-08'!$C$2:$C$100,0)+1,0)))="")),"Н/Д",INDIRECT(CONCATENATE("'2018-09'!O",TEXT(MATCH($C52,'2018-09'!$C$2:$C$100,0)+1,0)))-INDIRECT(CONCATENATE("'2018-08'!O",TEXT(MATCH($C52,'2018-08'!$C$2:$C$100,0)+1,0))))</f>
        <v>0.20000000001164153</v>
      </c>
      <c r="P52" s="17">
        <f ca="1">IF(OR(INDIRECT(CONCATENATE("'2018-09'!P",TEXT(MATCH($C52,'2018-09'!$C$2:$C$100,0)+1,0)))="",INDIRECT(CONCATENATE("'2018-08'!P",TEXT(MATCH($C52,'2018-08'!$C$2:$C$100,0)+1,0)))="",AND(INDIRECT(CONCATENATE("'2018-09'!P",TEXT(MATCH($C52,'2018-09'!$C$2:$C$100,0)+1,0)))="",INDIRECT(CONCATENATE("'2018-08'!P",TEXT(MATCH($C52,'2018-08'!$C$2:$C$100,0)+1,0)))="")),"Н/Д",INDIRECT(CONCATENATE("'2018-09'!P",TEXT(MATCH($C52,'2018-09'!$C$2:$C$100,0)+1,0)))-INDIRECT(CONCATENATE("'2018-08'!P",TEXT(MATCH($C52,'2018-08'!$C$2:$C$100,0)+1,0))))</f>
        <v>9236698.6300000027</v>
      </c>
      <c r="Q52" s="17">
        <f ca="1">IF(OR(INDIRECT(CONCATENATE("'2018-09'!Q",TEXT(MATCH($C52,'2018-09'!$C$2:$C$100,0)+1,0)))="",INDIRECT(CONCATENATE("'2018-08'!Q",TEXT(MATCH($C52,'2018-08'!$C$2:$C$100,0)+1,0)))="",AND(INDIRECT(CONCATENATE("'2018-09'!Q",TEXT(MATCH($C52,'2018-09'!$C$2:$C$100,0)+1,0)))="",INDIRECT(CONCATENATE("'2018-08'!Q",TEXT(MATCH($C52,'2018-08'!$C$2:$C$100,0)+1,0)))="")),"Н/Д",INDIRECT(CONCATENATE("'2018-09'!Q",TEXT(MATCH($C52,'2018-09'!$C$2:$C$100,0)+1,0)))-INDIRECT(CONCATENATE("'2018-08'!Q",TEXT(MATCH($C52,'2018-08'!$C$2:$C$100,0)+1,0))))</f>
        <v>1975458.2200000025</v>
      </c>
      <c r="R52" s="17">
        <f ca="1">IF(OR(INDIRECT(CONCATENATE("'2018-09'!R",TEXT(MATCH($C52,'2018-09'!$C$2:$C$100,0)+1,0)))="",INDIRECT(CONCATENATE("'2018-08'!R",TEXT(MATCH($C52,'2018-08'!$C$2:$C$100,0)+1,0)))="",AND(INDIRECT(CONCATENATE("'2018-09'!R",TEXT(MATCH($C52,'2018-09'!$C$2:$C$100,0)+1,0)))="",INDIRECT(CONCATENATE("'2018-08'!R",TEXT(MATCH($C52,'2018-08'!$C$2:$C$100,0)+1,0)))="")),"Н/Д",INDIRECT(CONCATENATE("'2018-09'!R",TEXT(MATCH($C52,'2018-09'!$C$2:$C$100,0)+1,0)))-INDIRECT(CONCATENATE("'2018-08'!R",TEXT(MATCH($C52,'2018-08'!$C$2:$C$100,0)+1,0))))</f>
        <v>8517664.7500000037</v>
      </c>
      <c r="S52" s="17">
        <f ca="1">IF(OR(INDIRECT(CONCATENATE("'2018-09'!S",TEXT(MATCH($C52,'2018-09'!$C$2:$C$100,0)+1,0)))="",INDIRECT(CONCATENATE("'2018-08'!S",TEXT(MATCH($C52,'2018-08'!$C$2:$C$100,0)+1,0)))="",AND(INDIRECT(CONCATENATE("'2018-09'!S",TEXT(MATCH($C52,'2018-09'!$C$2:$C$100,0)+1,0)))="",INDIRECT(CONCATENATE("'2018-08'!S",TEXT(MATCH($C52,'2018-08'!$C$2:$C$100,0)+1,0)))="")),"Н/Д",INDIRECT(CONCATENATE("'2018-09'!S",TEXT(MATCH($C52,'2018-09'!$C$2:$C$100,0)+1,0)))-INDIRECT(CONCATENATE("'2018-08'!S",TEXT(MATCH($C52,'2018-08'!$C$2:$C$100,0)+1,0))))</f>
        <v>3000</v>
      </c>
      <c r="T52" s="17">
        <f ca="1">IF(OR(INDIRECT(CONCATENATE("'2018-09'!T",TEXT(MATCH($C52,'2018-09'!$C$2:$C$100,0)+1,0)))="",INDIRECT(CONCATENATE("'2018-08'!T",TEXT(MATCH($C52,'2018-08'!$C$2:$C$100,0)+1,0)))="",AND(INDIRECT(CONCATENATE("'2018-09'!T",TEXT(MATCH($C52,'2018-09'!$C$2:$C$100,0)+1,0)))="",INDIRECT(CONCATENATE("'2018-08'!T",TEXT(MATCH($C52,'2018-08'!$C$2:$C$100,0)+1,0)))="")),"Н/Д",INDIRECT(CONCATENATE("'2018-09'!T",TEXT(MATCH($C52,'2018-09'!$C$2:$C$100,0)+1,0)))-INDIRECT(CONCATENATE("'2018-08'!T",TEXT(MATCH($C52,'2018-08'!$C$2:$C$100,0)+1,0))))</f>
        <v>29792524.069999993</v>
      </c>
      <c r="U52" s="17">
        <f ca="1">IF(OR(INDIRECT(CONCATENATE("'2018-09'!U",TEXT(MATCH($C52,'2018-09'!$C$2:$C$100,0)+1,0)))="",INDIRECT(CONCATENATE("'2018-08'!U",TEXT(MATCH($C52,'2018-08'!$C$2:$C$100,0)+1,0)))="",AND(INDIRECT(CONCATENATE("'2018-09'!U",TEXT(MATCH($C52,'2018-09'!$C$2:$C$100,0)+1,0)))="",INDIRECT(CONCATENATE("'2018-08'!U",TEXT(MATCH($C52,'2018-08'!$C$2:$C$100,0)+1,0)))="")),"Н/Д",INDIRECT(CONCATENATE("'2018-09'!U",TEXT(MATCH($C52,'2018-09'!$C$2:$C$100,0)+1,0)))-INDIRECT(CONCATENATE("'2018-08'!U",TEXT(MATCH($C52,'2018-08'!$C$2:$C$100,0)+1,0))))</f>
        <v>-2240247.9800000004</v>
      </c>
      <c r="V52" s="17">
        <f ca="1">IF(OR(INDIRECT(CONCATENATE("'2018-09'!V",TEXT(MATCH($C52,'2018-09'!$C$2:$C$100,0)+1,0)))="",INDIRECT(CONCATENATE("'2018-08'!V",TEXT(MATCH($C52,'2018-08'!$C$2:$C$100,0)+1,0)))="",AND(INDIRECT(CONCATENATE("'2018-09'!V",TEXT(MATCH($C52,'2018-09'!$C$2:$C$100,0)+1,0)))="",INDIRECT(CONCATENATE("'2018-08'!V",TEXT(MATCH($C52,'2018-08'!$C$2:$C$100,0)+1,0)))="")),"Н/Д",INDIRECT(CONCATENATE("'2018-09'!V",TEXT(MATCH($C52,'2018-09'!$C$2:$C$100,0)+1,0)))-INDIRECT(CONCATENATE("'2018-08'!V",TEXT(MATCH($C52,'2018-08'!$C$2:$C$100,0)+1,0))))</f>
        <v>1016613438.6700001</v>
      </c>
      <c r="W52" s="17">
        <f ca="1">IF(OR(INDIRECT(CONCATENATE("'2018-09'!W",TEXT(MATCH($C52,'2018-09'!$C$2:$C$100,0)+1,0)))="",INDIRECT(CONCATENATE("'2018-08'!W",TEXT(MATCH($C52,'2018-08'!$C$2:$C$100,0)+1,0)))="",AND(INDIRECT(CONCATENATE("'2018-09'!W",TEXT(MATCH($C52,'2018-09'!$C$2:$C$100,0)+1,0)))="",INDIRECT(CONCATENATE("'2018-08'!W",TEXT(MATCH($C52,'2018-08'!$C$2:$C$100,0)+1,0)))="")),"Н/Д",INDIRECT(CONCATENATE("'2018-09'!W",TEXT(MATCH($C52,'2018-09'!$C$2:$C$100,0)+1,0)))-INDIRECT(CONCATENATE("'2018-08'!W",TEXT(MATCH($C52,'2018-08'!$C$2:$C$100,0)+1,0))))</f>
        <v>3369099510.2700005</v>
      </c>
    </row>
    <row r="53" spans="1:23" x14ac:dyDescent="0.25">
      <c r="A53" s="2" t="s">
        <v>69</v>
      </c>
      <c r="B53" s="2" t="s">
        <v>77</v>
      </c>
      <c r="C53" s="15">
        <v>93000000</v>
      </c>
      <c r="D53" s="2" t="s">
        <v>212</v>
      </c>
      <c r="E53" s="17">
        <f ca="1">IF(OR(INDIRECT(CONCATENATE("'2018-09'!E",TEXT(MATCH($C53,'2018-09'!$C$2:$C$100,0)+1,0)))="",INDIRECT(CONCATENATE("'2018-08'!E",TEXT(MATCH($C53,'2018-08'!$C$2:$C$100,0)+1,0)))="",AND(INDIRECT(CONCATENATE("'2018-09'!E",TEXT(MATCH($C53,'2018-09'!$C$2:$C$100,0)+1,0)))="",INDIRECT(CONCATENATE("'2018-08'!E",TEXT(MATCH($C53,'2018-08'!$C$2:$C$100,0)+1,0)))="")),"Н/Д",INDIRECT(CONCATENATE("'2018-09'!E",TEXT(MATCH($C53,'2018-09'!$C$2:$C$100,0)+1,0)))-INDIRECT(CONCATENATE("'2018-08'!E",TEXT(MATCH($C53,'2018-08'!$C$2:$C$100,0)+1,0))))</f>
        <v>2372125591.0599995</v>
      </c>
      <c r="F53" s="17">
        <f ca="1">IF(OR(INDIRECT(CONCATENATE("'2018-09'!F",TEXT(MATCH($C53,'2018-09'!$C$2:$C$100,0)+1,0)))="",INDIRECT(CONCATENATE("'2018-08'!F",TEXT(MATCH($C53,'2018-08'!$C$2:$C$100,0)+1,0)))="",AND(INDIRECT(CONCATENATE("'2018-09'!F",TEXT(MATCH($C53,'2018-09'!$C$2:$C$100,0)+1,0)))="",INDIRECT(CONCATENATE("'2018-08'!F",TEXT(MATCH($C53,'2018-08'!$C$2:$C$100,0)+1,0)))="")),"Н/Д",INDIRECT(CONCATENATE("'2018-09'!F",TEXT(MATCH($C53,'2018-09'!$C$2:$C$100,0)+1,0)))-INDIRECT(CONCATENATE("'2018-08'!F",TEXT(MATCH($C53,'2018-08'!$C$2:$C$100,0)+1,0))))</f>
        <v>426472838.51999998</v>
      </c>
      <c r="G53" s="17">
        <f ca="1">IF(OR(INDIRECT(CONCATENATE("'2018-09'!G",TEXT(MATCH($C53,'2018-09'!$C$2:$C$100,0)+1,0)))="",INDIRECT(CONCATENATE("'2018-08'!G",TEXT(MATCH($C53,'2018-08'!$C$2:$C$100,0)+1,0)))="",AND(INDIRECT(CONCATENATE("'2018-09'!G",TEXT(MATCH($C53,'2018-09'!$C$2:$C$100,0)+1,0)))="",INDIRECT(CONCATENATE("'2018-08'!G",TEXT(MATCH($C53,'2018-08'!$C$2:$C$100,0)+1,0)))="")),"Н/Д",INDIRECT(CONCATENATE("'2018-09'!G",TEXT(MATCH($C53,'2018-09'!$C$2:$C$100,0)+1,0)))-INDIRECT(CONCATENATE("'2018-08'!G",TEXT(MATCH($C53,'2018-08'!$C$2:$C$100,0)+1,0))))</f>
        <v>-2142181.0500000119</v>
      </c>
      <c r="H53" s="17">
        <f ca="1">IF(OR(INDIRECT(CONCATENATE("'2018-09'!H",TEXT(MATCH($C53,'2018-09'!$C$2:$C$100,0)+1,0)))="",INDIRECT(CONCATENATE("'2018-08'!H",TEXT(MATCH($C53,'2018-08'!$C$2:$C$100,0)+1,0)))="",AND(INDIRECT(CONCATENATE("'2018-09'!H",TEXT(MATCH($C53,'2018-09'!$C$2:$C$100,0)+1,0)))="",INDIRECT(CONCATENATE("'2018-08'!H",TEXT(MATCH($C53,'2018-08'!$C$2:$C$100,0)+1,0)))="")),"Н/Д",INDIRECT(CONCATENATE("'2018-09'!H",TEXT(MATCH($C53,'2018-09'!$C$2:$C$100,0)+1,0)))-INDIRECT(CONCATENATE("'2018-08'!H",TEXT(MATCH($C53,'2018-08'!$C$2:$C$100,0)+1,0))))</f>
        <v>291685342.8900001</v>
      </c>
      <c r="I53" s="17">
        <f ca="1">IF(OR(INDIRECT(CONCATENATE("'2018-09'!I",TEXT(MATCH($C53,'2018-09'!$C$2:$C$100,0)+1,0)))="",INDIRECT(CONCATENATE("'2018-08'!I",TEXT(MATCH($C53,'2018-08'!$C$2:$C$100,0)+1,0)))="",AND(INDIRECT(CONCATENATE("'2018-09'!I",TEXT(MATCH($C53,'2018-09'!$C$2:$C$100,0)+1,0)))="",INDIRECT(CONCATENATE("'2018-08'!I",TEXT(MATCH($C53,'2018-08'!$C$2:$C$100,0)+1,0)))="")),"Н/Д",INDIRECT(CONCATENATE("'2018-09'!I",TEXT(MATCH($C53,'2018-09'!$C$2:$C$100,0)+1,0)))-INDIRECT(CONCATENATE("'2018-08'!I",TEXT(MATCH($C53,'2018-08'!$C$2:$C$100,0)+1,0))))</f>
        <v>67370692.909999967</v>
      </c>
      <c r="J53" s="17" t="str">
        <f ca="1">IF(OR(INDIRECT(CONCATENATE("'2018-09'!J",TEXT(MATCH($C53,'2018-09'!$C$2:$C$100,0)+1,0)))="",INDIRECT(CONCATENATE("'2018-08'!J",TEXT(MATCH($C53,'2018-08'!$C$2:$C$100,0)+1,0)))="",AND(INDIRECT(CONCATENATE("'2018-09'!J",TEXT(MATCH($C53,'2018-09'!$C$2:$C$100,0)+1,0)))="",INDIRECT(CONCATENATE("'2018-08'!J",TEXT(MATCH($C53,'2018-08'!$C$2:$C$100,0)+1,0)))="")),"Н/Д",INDIRECT(CONCATENATE("'2018-09'!J",TEXT(MATCH($C53,'2018-09'!$C$2:$C$100,0)+1,0)))-INDIRECT(CONCATENATE("'2018-08'!J",TEXT(MATCH($C53,'2018-08'!$C$2:$C$100,0)+1,0))))</f>
        <v>Н/Д</v>
      </c>
      <c r="K53" s="17">
        <f ca="1">IF(OR(INDIRECT(CONCATENATE("'2018-09'!K",TEXT(MATCH($C53,'2018-09'!$C$2:$C$100,0)+1,0)))="",INDIRECT(CONCATENATE("'2018-08'!K",TEXT(MATCH($C53,'2018-08'!$C$2:$C$100,0)+1,0)))="",AND(INDIRECT(CONCATENATE("'2018-09'!K",TEXT(MATCH($C53,'2018-09'!$C$2:$C$100,0)+1,0)))="",INDIRECT(CONCATENATE("'2018-08'!K",TEXT(MATCH($C53,'2018-08'!$C$2:$C$100,0)+1,0)))="")),"Н/Д",INDIRECT(CONCATENATE("'2018-09'!K",TEXT(MATCH($C53,'2018-09'!$C$2:$C$100,0)+1,0)))-INDIRECT(CONCATENATE("'2018-08'!K",TEXT(MATCH($C53,'2018-08'!$C$2:$C$100,0)+1,0))))</f>
        <v>10782409.600000024</v>
      </c>
      <c r="L53" s="17">
        <f ca="1">IF(OR(INDIRECT(CONCATENATE("'2018-09'!L",TEXT(MATCH($C53,'2018-09'!$C$2:$C$100,0)+1,0)))="",INDIRECT(CONCATENATE("'2018-08'!L",TEXT(MATCH($C53,'2018-08'!$C$2:$C$100,0)+1,0)))="",AND(INDIRECT(CONCATENATE("'2018-09'!L",TEXT(MATCH($C53,'2018-09'!$C$2:$C$100,0)+1,0)))="",INDIRECT(CONCATENATE("'2018-08'!L",TEXT(MATCH($C53,'2018-08'!$C$2:$C$100,0)+1,0)))="")),"Н/Д",INDIRECT(CONCATENATE("'2018-09'!L",TEXT(MATCH($C53,'2018-09'!$C$2:$C$100,0)+1,0)))-INDIRECT(CONCATENATE("'2018-08'!L",TEXT(MATCH($C53,'2018-08'!$C$2:$C$100,0)+1,0))))</f>
        <v>22953027.219999969</v>
      </c>
      <c r="M53" s="17">
        <f ca="1">IF(OR(INDIRECT(CONCATENATE("'2018-09'!M",TEXT(MATCH($C53,'2018-09'!$C$2:$C$100,0)+1,0)))="",INDIRECT(CONCATENATE("'2018-08'!M",TEXT(MATCH($C53,'2018-08'!$C$2:$C$100,0)+1,0)))="",AND(INDIRECT(CONCATENATE("'2018-09'!M",TEXT(MATCH($C53,'2018-09'!$C$2:$C$100,0)+1,0)))="",INDIRECT(CONCATENATE("'2018-08'!M",TEXT(MATCH($C53,'2018-08'!$C$2:$C$100,0)+1,0)))="")),"Н/Д",INDIRECT(CONCATENATE("'2018-09'!M",TEXT(MATCH($C53,'2018-09'!$C$2:$C$100,0)+1,0)))-INDIRECT(CONCATENATE("'2018-08'!M",TEXT(MATCH($C53,'2018-08'!$C$2:$C$100,0)+1,0))))</f>
        <v>14188715.140000001</v>
      </c>
      <c r="N53" s="17">
        <f ca="1">IF(OR(INDIRECT(CONCATENATE("'2018-09'!N",TEXT(MATCH($C53,'2018-09'!$C$2:$C$100,0)+1,0)))="",INDIRECT(CONCATENATE("'2018-08'!N",TEXT(MATCH($C53,'2018-08'!$C$2:$C$100,0)+1,0)))="",AND(INDIRECT(CONCATENATE("'2018-09'!N",TEXT(MATCH($C53,'2018-09'!$C$2:$C$100,0)+1,0)))="",INDIRECT(CONCATENATE("'2018-08'!N",TEXT(MATCH($C53,'2018-08'!$C$2:$C$100,0)+1,0)))="")),"Н/Д",INDIRECT(CONCATENATE("'2018-09'!N",TEXT(MATCH($C53,'2018-09'!$C$2:$C$100,0)+1,0)))-INDIRECT(CONCATENATE("'2018-08'!NE",TEXT(MATCH($C53,'2018-08'!$C$2:$C$100,0)+1,0))))</f>
        <v>54078639.560000002</v>
      </c>
      <c r="O53" s="17">
        <f ca="1">IF(OR(INDIRECT(CONCATENATE("'2018-09'!O",TEXT(MATCH($C53,'2018-09'!$C$2:$C$100,0)+1,0)))="",INDIRECT(CONCATENATE("'2018-08'!O",TEXT(MATCH($C53,'2018-08'!$C$2:$C$100,0)+1,0)))="",AND(INDIRECT(CONCATENATE("'2018-09'!O",TEXT(MATCH($C53,'2018-09'!$C$2:$C$100,0)+1,0)))="",INDIRECT(CONCATENATE("'2018-08'!O",TEXT(MATCH($C53,'2018-08'!$C$2:$C$100,0)+1,0)))="")),"Н/Д",INDIRECT(CONCATENATE("'2018-09'!O",TEXT(MATCH($C53,'2018-09'!$C$2:$C$100,0)+1,0)))-INDIRECT(CONCATENATE("'2018-08'!O",TEXT(MATCH($C53,'2018-08'!$C$2:$C$100,0)+1,0))))</f>
        <v>40500</v>
      </c>
      <c r="P53" s="17">
        <f ca="1">IF(OR(INDIRECT(CONCATENATE("'2018-09'!P",TEXT(MATCH($C53,'2018-09'!$C$2:$C$100,0)+1,0)))="",INDIRECT(CONCATENATE("'2018-08'!P",TEXT(MATCH($C53,'2018-08'!$C$2:$C$100,0)+1,0)))="",AND(INDIRECT(CONCATENATE("'2018-09'!P",TEXT(MATCH($C53,'2018-09'!$C$2:$C$100,0)+1,0)))="",INDIRECT(CONCATENATE("'2018-08'!P",TEXT(MATCH($C53,'2018-08'!$C$2:$C$100,0)+1,0)))="")),"Н/Д",INDIRECT(CONCATENATE("'2018-09'!P",TEXT(MATCH($C53,'2018-09'!$C$2:$C$100,0)+1,0)))-INDIRECT(CONCATENATE("'2018-08'!P",TEXT(MATCH($C53,'2018-08'!$C$2:$C$100,0)+1,0))))</f>
        <v>10862728.390000001</v>
      </c>
      <c r="Q53" s="17">
        <f ca="1">IF(OR(INDIRECT(CONCATENATE("'2018-09'!Q",TEXT(MATCH($C53,'2018-09'!$C$2:$C$100,0)+1,0)))="",INDIRECT(CONCATENATE("'2018-08'!Q",TEXT(MATCH($C53,'2018-08'!$C$2:$C$100,0)+1,0)))="",AND(INDIRECT(CONCATENATE("'2018-09'!Q",TEXT(MATCH($C53,'2018-09'!$C$2:$C$100,0)+1,0)))="",INDIRECT(CONCATENATE("'2018-08'!Q",TEXT(MATCH($C53,'2018-08'!$C$2:$C$100,0)+1,0)))="")),"Н/Д",INDIRECT(CONCATENATE("'2018-09'!Q",TEXT(MATCH($C53,'2018-09'!$C$2:$C$100,0)+1,0)))-INDIRECT(CONCATENATE("'2018-08'!Q",TEXT(MATCH($C53,'2018-08'!$C$2:$C$100,0)+1,0))))</f>
        <v>1310981.4499999993</v>
      </c>
      <c r="R53" s="17">
        <f ca="1">IF(OR(INDIRECT(CONCATENATE("'2018-09'!R",TEXT(MATCH($C53,'2018-09'!$C$2:$C$100,0)+1,0)))="",INDIRECT(CONCATENATE("'2018-08'!R",TEXT(MATCH($C53,'2018-08'!$C$2:$C$100,0)+1,0)))="",AND(INDIRECT(CONCATENATE("'2018-09'!R",TEXT(MATCH($C53,'2018-09'!$C$2:$C$100,0)+1,0)))="",INDIRECT(CONCATENATE("'2018-08'!R",TEXT(MATCH($C53,'2018-08'!$C$2:$C$100,0)+1,0)))="")),"Н/Д",INDIRECT(CONCATENATE("'2018-09'!R",TEXT(MATCH($C53,'2018-09'!$C$2:$C$100,0)+1,0)))-INDIRECT(CONCATENATE("'2018-08'!R",TEXT(MATCH($C53,'2018-08'!$C$2:$C$100,0)+1,0))))</f>
        <v>-11862709.93</v>
      </c>
      <c r="S53" s="17">
        <f ca="1">IF(OR(INDIRECT(CONCATENATE("'2018-09'!S",TEXT(MATCH($C53,'2018-09'!$C$2:$C$100,0)+1,0)))="",INDIRECT(CONCATENATE("'2018-08'!S",TEXT(MATCH($C53,'2018-08'!$C$2:$C$100,0)+1,0)))="",AND(INDIRECT(CONCATENATE("'2018-09'!S",TEXT(MATCH($C53,'2018-09'!$C$2:$C$100,0)+1,0)))="",INDIRECT(CONCATENATE("'2018-08'!S",TEXT(MATCH($C53,'2018-08'!$C$2:$C$100,0)+1,0)))="")),"Н/Д",INDIRECT(CONCATENATE("'2018-09'!S",TEXT(MATCH($C53,'2018-09'!$C$2:$C$100,0)+1,0)))-INDIRECT(CONCATENATE("'2018-08'!S",TEXT(MATCH($C53,'2018-08'!$C$2:$C$100,0)+1,0))))</f>
        <v>38544</v>
      </c>
      <c r="T53" s="17">
        <f ca="1">IF(OR(INDIRECT(CONCATENATE("'2018-09'!T",TEXT(MATCH($C53,'2018-09'!$C$2:$C$100,0)+1,0)))="",INDIRECT(CONCATENATE("'2018-08'!T",TEXT(MATCH($C53,'2018-08'!$C$2:$C$100,0)+1,0)))="",AND(INDIRECT(CONCATENATE("'2018-09'!T",TEXT(MATCH($C53,'2018-09'!$C$2:$C$100,0)+1,0)))="",INDIRECT(CONCATENATE("'2018-08'!T",TEXT(MATCH($C53,'2018-08'!$C$2:$C$100,0)+1,0)))="")),"Н/Д",INDIRECT(CONCATENATE("'2018-09'!T",TEXT(MATCH($C53,'2018-09'!$C$2:$C$100,0)+1,0)))-INDIRECT(CONCATENATE("'2018-08'!T",TEXT(MATCH($C53,'2018-08'!$C$2:$C$100,0)+1,0))))</f>
        <v>13080632.959999993</v>
      </c>
      <c r="U53" s="17">
        <f ca="1">IF(OR(INDIRECT(CONCATENATE("'2018-09'!U",TEXT(MATCH($C53,'2018-09'!$C$2:$C$100,0)+1,0)))="",INDIRECT(CONCATENATE("'2018-08'!U",TEXT(MATCH($C53,'2018-08'!$C$2:$C$100,0)+1,0)))="",AND(INDIRECT(CONCATENATE("'2018-09'!U",TEXT(MATCH($C53,'2018-09'!$C$2:$C$100,0)+1,0)))="",INDIRECT(CONCATENATE("'2018-08'!U",TEXT(MATCH($C53,'2018-08'!$C$2:$C$100,0)+1,0)))="")),"Н/Д",INDIRECT(CONCATENATE("'2018-09'!U",TEXT(MATCH($C53,'2018-09'!$C$2:$C$100,0)+1,0)))-INDIRECT(CONCATENATE("'2018-08'!U",TEXT(MATCH($C53,'2018-08'!$C$2:$C$100,0)+1,0))))</f>
        <v>491591.35000000009</v>
      </c>
      <c r="V53" s="17">
        <f ca="1">IF(OR(INDIRECT(CONCATENATE("'2018-09'!V",TEXT(MATCH($C53,'2018-09'!$C$2:$C$100,0)+1,0)))="",INDIRECT(CONCATENATE("'2018-08'!V",TEXT(MATCH($C53,'2018-08'!$C$2:$C$100,0)+1,0)))="",AND(INDIRECT(CONCATENATE("'2018-09'!V",TEXT(MATCH($C53,'2018-09'!$C$2:$C$100,0)+1,0)))="",INDIRECT(CONCATENATE("'2018-08'!V",TEXT(MATCH($C53,'2018-08'!$C$2:$C$100,0)+1,0)))="")),"Н/Д",INDIRECT(CONCATENATE("'2018-09'!V",TEXT(MATCH($C53,'2018-09'!$C$2:$C$100,0)+1,0)))-INDIRECT(CONCATENATE("'2018-08'!V",TEXT(MATCH($C53,'2018-08'!$C$2:$C$100,0)+1,0))))</f>
        <v>1945652752.5400009</v>
      </c>
      <c r="W53" s="17">
        <f ca="1">IF(OR(INDIRECT(CONCATENATE("'2018-09'!W",TEXT(MATCH($C53,'2018-09'!$C$2:$C$100,0)+1,0)))="",INDIRECT(CONCATENATE("'2018-08'!W",TEXT(MATCH($C53,'2018-08'!$C$2:$C$100,0)+1,0)))="",AND(INDIRECT(CONCATENATE("'2018-09'!W",TEXT(MATCH($C53,'2018-09'!$C$2:$C$100,0)+1,0)))="",INDIRECT(CONCATENATE("'2018-08'!W",TEXT(MATCH($C53,'2018-08'!$C$2:$C$100,0)+1,0)))="")),"Н/Д",INDIRECT(CONCATENATE("'2018-09'!W",TEXT(MATCH($C53,'2018-09'!$C$2:$C$100,0)+1,0)))-INDIRECT(CONCATENATE("'2018-08'!W",TEXT(MATCH($C53,'2018-08'!$C$2:$C$100,0)+1,0))))</f>
        <v>5170186554.3699951</v>
      </c>
    </row>
    <row r="54" spans="1:23" x14ac:dyDescent="0.25">
      <c r="A54" s="2" t="s">
        <v>69</v>
      </c>
      <c r="B54" s="2" t="s">
        <v>78</v>
      </c>
      <c r="C54" s="15">
        <v>95000000</v>
      </c>
      <c r="D54" s="2" t="s">
        <v>212</v>
      </c>
      <c r="E54" s="17">
        <f ca="1">IF(OR(INDIRECT(CONCATENATE("'2018-09'!E",TEXT(MATCH($C54,'2018-09'!$C$2:$C$100,0)+1,0)))="",INDIRECT(CONCATENATE("'2018-08'!E",TEXT(MATCH($C54,'2018-08'!$C$2:$C$100,0)+1,0)))="",AND(INDIRECT(CONCATENATE("'2018-09'!E",TEXT(MATCH($C54,'2018-09'!$C$2:$C$100,0)+1,0)))="",INDIRECT(CONCATENATE("'2018-08'!E",TEXT(MATCH($C54,'2018-08'!$C$2:$C$100,0)+1,0)))="")),"Н/Д",INDIRECT(CONCATENATE("'2018-09'!E",TEXT(MATCH($C54,'2018-09'!$C$2:$C$100,0)+1,0)))-INDIRECT(CONCATENATE("'2018-08'!E",TEXT(MATCH($C54,'2018-08'!$C$2:$C$100,0)+1,0))))</f>
        <v>3606296545.1800003</v>
      </c>
      <c r="F54" s="17">
        <f ca="1">IF(OR(INDIRECT(CONCATENATE("'2018-09'!F",TEXT(MATCH($C54,'2018-09'!$C$2:$C$100,0)+1,0)))="",INDIRECT(CONCATENATE("'2018-08'!F",TEXT(MATCH($C54,'2018-08'!$C$2:$C$100,0)+1,0)))="",AND(INDIRECT(CONCATENATE("'2018-09'!F",TEXT(MATCH($C54,'2018-09'!$C$2:$C$100,0)+1,0)))="",INDIRECT(CONCATENATE("'2018-08'!F",TEXT(MATCH($C54,'2018-08'!$C$2:$C$100,0)+1,0)))="")),"Н/Д",INDIRECT(CONCATENATE("'2018-09'!F",TEXT(MATCH($C54,'2018-09'!$C$2:$C$100,0)+1,0)))-INDIRECT(CONCATENATE("'2018-08'!F",TEXT(MATCH($C54,'2018-08'!$C$2:$C$100,0)+1,0))))</f>
        <v>2478325912.3099976</v>
      </c>
      <c r="G54" s="17">
        <f ca="1">IF(OR(INDIRECT(CONCATENATE("'2018-09'!G",TEXT(MATCH($C54,'2018-09'!$C$2:$C$100,0)+1,0)))="",INDIRECT(CONCATENATE("'2018-08'!G",TEXT(MATCH($C54,'2018-08'!$C$2:$C$100,0)+1,0)))="",AND(INDIRECT(CONCATENATE("'2018-09'!G",TEXT(MATCH($C54,'2018-09'!$C$2:$C$100,0)+1,0)))="",INDIRECT(CONCATENATE("'2018-08'!G",TEXT(MATCH($C54,'2018-08'!$C$2:$C$100,0)+1,0)))="")),"Н/Д",INDIRECT(CONCATENATE("'2018-09'!G",TEXT(MATCH($C54,'2018-09'!$C$2:$C$100,0)+1,0)))-INDIRECT(CONCATENATE("'2018-08'!G",TEXT(MATCH($C54,'2018-08'!$C$2:$C$100,0)+1,0))))</f>
        <v>747356035.06000042</v>
      </c>
      <c r="H54" s="17">
        <f ca="1">IF(OR(INDIRECT(CONCATENATE("'2018-09'!H",TEXT(MATCH($C54,'2018-09'!$C$2:$C$100,0)+1,0)))="",INDIRECT(CONCATENATE("'2018-08'!H",TEXT(MATCH($C54,'2018-08'!$C$2:$C$100,0)+1,0)))="",AND(INDIRECT(CONCATENATE("'2018-09'!H",TEXT(MATCH($C54,'2018-09'!$C$2:$C$100,0)+1,0)))="",INDIRECT(CONCATENATE("'2018-08'!H",TEXT(MATCH($C54,'2018-08'!$C$2:$C$100,0)+1,0)))="")),"Н/Д",INDIRECT(CONCATENATE("'2018-09'!H",TEXT(MATCH($C54,'2018-09'!$C$2:$C$100,0)+1,0)))-INDIRECT(CONCATENATE("'2018-08'!H",TEXT(MATCH($C54,'2018-08'!$C$2:$C$100,0)+1,0))))</f>
        <v>630240964.88000107</v>
      </c>
      <c r="I54" s="17">
        <f ca="1">IF(OR(INDIRECT(CONCATENATE("'2018-09'!I",TEXT(MATCH($C54,'2018-09'!$C$2:$C$100,0)+1,0)))="",INDIRECT(CONCATENATE("'2018-08'!I",TEXT(MATCH($C54,'2018-08'!$C$2:$C$100,0)+1,0)))="",AND(INDIRECT(CONCATENATE("'2018-09'!I",TEXT(MATCH($C54,'2018-09'!$C$2:$C$100,0)+1,0)))="",INDIRECT(CONCATENATE("'2018-08'!I",TEXT(MATCH($C54,'2018-08'!$C$2:$C$100,0)+1,0)))="")),"Н/Д",INDIRECT(CONCATENATE("'2018-09'!I",TEXT(MATCH($C54,'2018-09'!$C$2:$C$100,0)+1,0)))-INDIRECT(CONCATENATE("'2018-08'!I",TEXT(MATCH($C54,'2018-08'!$C$2:$C$100,0)+1,0))))</f>
        <v>281998864.63000011</v>
      </c>
      <c r="J54" s="17" t="str">
        <f ca="1">IF(OR(INDIRECT(CONCATENATE("'2018-09'!J",TEXT(MATCH($C54,'2018-09'!$C$2:$C$100,0)+1,0)))="",INDIRECT(CONCATENATE("'2018-08'!J",TEXT(MATCH($C54,'2018-08'!$C$2:$C$100,0)+1,0)))="",AND(INDIRECT(CONCATENATE("'2018-09'!J",TEXT(MATCH($C54,'2018-09'!$C$2:$C$100,0)+1,0)))="",INDIRECT(CONCATENATE("'2018-08'!J",TEXT(MATCH($C54,'2018-08'!$C$2:$C$100,0)+1,0)))="")),"Н/Д",INDIRECT(CONCATENATE("'2018-09'!J",TEXT(MATCH($C54,'2018-09'!$C$2:$C$100,0)+1,0)))-INDIRECT(CONCATENATE("'2018-08'!J",TEXT(MATCH($C54,'2018-08'!$C$2:$C$100,0)+1,0))))</f>
        <v>Н/Д</v>
      </c>
      <c r="K54" s="17">
        <f ca="1">IF(OR(INDIRECT(CONCATENATE("'2018-09'!K",TEXT(MATCH($C54,'2018-09'!$C$2:$C$100,0)+1,0)))="",INDIRECT(CONCATENATE("'2018-08'!K",TEXT(MATCH($C54,'2018-08'!$C$2:$C$100,0)+1,0)))="",AND(INDIRECT(CONCATENATE("'2018-09'!K",TEXT(MATCH($C54,'2018-09'!$C$2:$C$100,0)+1,0)))="",INDIRECT(CONCATENATE("'2018-08'!K",TEXT(MATCH($C54,'2018-08'!$C$2:$C$100,0)+1,0)))="")),"Н/Д",INDIRECT(CONCATENATE("'2018-09'!K",TEXT(MATCH($C54,'2018-09'!$C$2:$C$100,0)+1,0)))-INDIRECT(CONCATENATE("'2018-08'!K",TEXT(MATCH($C54,'2018-08'!$C$2:$C$100,0)+1,0))))</f>
        <v>29038491.850000024</v>
      </c>
      <c r="L54" s="17">
        <f ca="1">IF(OR(INDIRECT(CONCATENATE("'2018-09'!L",TEXT(MATCH($C54,'2018-09'!$C$2:$C$100,0)+1,0)))="",INDIRECT(CONCATENATE("'2018-08'!L",TEXT(MATCH($C54,'2018-08'!$C$2:$C$100,0)+1,0)))="",AND(INDIRECT(CONCATENATE("'2018-09'!L",TEXT(MATCH($C54,'2018-09'!$C$2:$C$100,0)+1,0)))="",INDIRECT(CONCATENATE("'2018-08'!L",TEXT(MATCH($C54,'2018-08'!$C$2:$C$100,0)+1,0)))="")),"Н/Д",INDIRECT(CONCATENATE("'2018-09'!L",TEXT(MATCH($C54,'2018-09'!$C$2:$C$100,0)+1,0)))-INDIRECT(CONCATENATE("'2018-08'!L",TEXT(MATCH($C54,'2018-08'!$C$2:$C$100,0)+1,0))))</f>
        <v>626298399.65999985</v>
      </c>
      <c r="M54" s="17">
        <f ca="1">IF(OR(INDIRECT(CONCATENATE("'2018-09'!M",TEXT(MATCH($C54,'2018-09'!$C$2:$C$100,0)+1,0)))="",INDIRECT(CONCATENATE("'2018-08'!M",TEXT(MATCH($C54,'2018-08'!$C$2:$C$100,0)+1,0)))="",AND(INDIRECT(CONCATENATE("'2018-09'!M",TEXT(MATCH($C54,'2018-09'!$C$2:$C$100,0)+1,0)))="",INDIRECT(CONCATENATE("'2018-08'!M",TEXT(MATCH($C54,'2018-08'!$C$2:$C$100,0)+1,0)))="")),"Н/Д",INDIRECT(CONCATENATE("'2018-09'!M",TEXT(MATCH($C54,'2018-09'!$C$2:$C$100,0)+1,0)))-INDIRECT(CONCATENATE("'2018-08'!M",TEXT(MATCH($C54,'2018-08'!$C$2:$C$100,0)+1,0))))</f>
        <v>28738427.339999974</v>
      </c>
      <c r="N54" s="17">
        <f ca="1">IF(OR(INDIRECT(CONCATENATE("'2018-09'!N",TEXT(MATCH($C54,'2018-09'!$C$2:$C$100,0)+1,0)))="",INDIRECT(CONCATENATE("'2018-08'!N",TEXT(MATCH($C54,'2018-08'!$C$2:$C$100,0)+1,0)))="",AND(INDIRECT(CONCATENATE("'2018-09'!N",TEXT(MATCH($C54,'2018-09'!$C$2:$C$100,0)+1,0)))="",INDIRECT(CONCATENATE("'2018-08'!N",TEXT(MATCH($C54,'2018-08'!$C$2:$C$100,0)+1,0)))="")),"Н/Д",INDIRECT(CONCATENATE("'2018-09'!N",TEXT(MATCH($C54,'2018-09'!$C$2:$C$100,0)+1,0)))-INDIRECT(CONCATENATE("'2018-08'!NE",TEXT(MATCH($C54,'2018-08'!$C$2:$C$100,0)+1,0))))</f>
        <v>108892902.09</v>
      </c>
      <c r="O54" s="17">
        <f ca="1">IF(OR(INDIRECT(CONCATENATE("'2018-09'!O",TEXT(MATCH($C54,'2018-09'!$C$2:$C$100,0)+1,0)))="",INDIRECT(CONCATENATE("'2018-08'!O",TEXT(MATCH($C54,'2018-08'!$C$2:$C$100,0)+1,0)))="",AND(INDIRECT(CONCATENATE("'2018-09'!O",TEXT(MATCH($C54,'2018-09'!$C$2:$C$100,0)+1,0)))="",INDIRECT(CONCATENATE("'2018-08'!O",TEXT(MATCH($C54,'2018-08'!$C$2:$C$100,0)+1,0)))="")),"Н/Д",INDIRECT(CONCATENATE("'2018-09'!O",TEXT(MATCH($C54,'2018-09'!$C$2:$C$100,0)+1,0)))-INDIRECT(CONCATENATE("'2018-08'!O",TEXT(MATCH($C54,'2018-08'!$C$2:$C$100,0)+1,0))))</f>
        <v>78.339999999996508</v>
      </c>
      <c r="P54" s="17">
        <f ca="1">IF(OR(INDIRECT(CONCATENATE("'2018-09'!P",TEXT(MATCH($C54,'2018-09'!$C$2:$C$100,0)+1,0)))="",INDIRECT(CONCATENATE("'2018-08'!P",TEXT(MATCH($C54,'2018-08'!$C$2:$C$100,0)+1,0)))="",AND(INDIRECT(CONCATENATE("'2018-09'!P",TEXT(MATCH($C54,'2018-09'!$C$2:$C$100,0)+1,0)))="",INDIRECT(CONCATENATE("'2018-08'!P",TEXT(MATCH($C54,'2018-08'!$C$2:$C$100,0)+1,0)))="")),"Н/Д",INDIRECT(CONCATENATE("'2018-09'!P",TEXT(MATCH($C54,'2018-09'!$C$2:$C$100,0)+1,0)))-INDIRECT(CONCATENATE("'2018-08'!P",TEXT(MATCH($C54,'2018-08'!$C$2:$C$100,0)+1,0))))</f>
        <v>58452284.019999981</v>
      </c>
      <c r="Q54" s="17">
        <f ca="1">IF(OR(INDIRECT(CONCATENATE("'2018-09'!Q",TEXT(MATCH($C54,'2018-09'!$C$2:$C$100,0)+1,0)))="",INDIRECT(CONCATENATE("'2018-08'!Q",TEXT(MATCH($C54,'2018-08'!$C$2:$C$100,0)+1,0)))="",AND(INDIRECT(CONCATENATE("'2018-09'!Q",TEXT(MATCH($C54,'2018-09'!$C$2:$C$100,0)+1,0)))="",INDIRECT(CONCATENATE("'2018-08'!Q",TEXT(MATCH($C54,'2018-08'!$C$2:$C$100,0)+1,0)))="")),"Н/Д",INDIRECT(CONCATENATE("'2018-09'!Q",TEXT(MATCH($C54,'2018-09'!$C$2:$C$100,0)+1,0)))-INDIRECT(CONCATENATE("'2018-08'!Q",TEXT(MATCH($C54,'2018-08'!$C$2:$C$100,0)+1,0))))</f>
        <v>6928885.8199999928</v>
      </c>
      <c r="R54" s="17">
        <f ca="1">IF(OR(INDIRECT(CONCATENATE("'2018-09'!R",TEXT(MATCH($C54,'2018-09'!$C$2:$C$100,0)+1,0)))="",INDIRECT(CONCATENATE("'2018-08'!R",TEXT(MATCH($C54,'2018-08'!$C$2:$C$100,0)+1,0)))="",AND(INDIRECT(CONCATENATE("'2018-09'!R",TEXT(MATCH($C54,'2018-09'!$C$2:$C$100,0)+1,0)))="",INDIRECT(CONCATENATE("'2018-08'!R",TEXT(MATCH($C54,'2018-08'!$C$2:$C$100,0)+1,0)))="")),"Н/Д",INDIRECT(CONCATENATE("'2018-09'!R",TEXT(MATCH($C54,'2018-09'!$C$2:$C$100,0)+1,0)))-INDIRECT(CONCATENATE("'2018-08'!R",TEXT(MATCH($C54,'2018-08'!$C$2:$C$100,0)+1,0))))</f>
        <v>16453783.370000005</v>
      </c>
      <c r="S54" s="17">
        <f ca="1">IF(OR(INDIRECT(CONCATENATE("'2018-09'!S",TEXT(MATCH($C54,'2018-09'!$C$2:$C$100,0)+1,0)))="",INDIRECT(CONCATENATE("'2018-08'!S",TEXT(MATCH($C54,'2018-08'!$C$2:$C$100,0)+1,0)))="",AND(INDIRECT(CONCATENATE("'2018-09'!S",TEXT(MATCH($C54,'2018-09'!$C$2:$C$100,0)+1,0)))="",INDIRECT(CONCATENATE("'2018-08'!S",TEXT(MATCH($C54,'2018-08'!$C$2:$C$100,0)+1,0)))="")),"Н/Д",INDIRECT(CONCATENATE("'2018-09'!S",TEXT(MATCH($C54,'2018-09'!$C$2:$C$100,0)+1,0)))-INDIRECT(CONCATENATE("'2018-08'!S",TEXT(MATCH($C54,'2018-08'!$C$2:$C$100,0)+1,0))))</f>
        <v>7840</v>
      </c>
      <c r="T54" s="17">
        <f ca="1">IF(OR(INDIRECT(CONCATENATE("'2018-09'!T",TEXT(MATCH($C54,'2018-09'!$C$2:$C$100,0)+1,0)))="",INDIRECT(CONCATENATE("'2018-08'!T",TEXT(MATCH($C54,'2018-08'!$C$2:$C$100,0)+1,0)))="",AND(INDIRECT(CONCATENATE("'2018-09'!T",TEXT(MATCH($C54,'2018-09'!$C$2:$C$100,0)+1,0)))="",INDIRECT(CONCATENATE("'2018-08'!T",TEXT(MATCH($C54,'2018-08'!$C$2:$C$100,0)+1,0)))="")),"Н/Д",INDIRECT(CONCATENATE("'2018-09'!T",TEXT(MATCH($C54,'2018-09'!$C$2:$C$100,0)+1,0)))-INDIRECT(CONCATENATE("'2018-08'!T",TEXT(MATCH($C54,'2018-08'!$C$2:$C$100,0)+1,0))))</f>
        <v>28031847.220000029</v>
      </c>
      <c r="U54" s="17">
        <f ca="1">IF(OR(INDIRECT(CONCATENATE("'2018-09'!U",TEXT(MATCH($C54,'2018-09'!$C$2:$C$100,0)+1,0)))="",INDIRECT(CONCATENATE("'2018-08'!U",TEXT(MATCH($C54,'2018-08'!$C$2:$C$100,0)+1,0)))="",AND(INDIRECT(CONCATENATE("'2018-09'!U",TEXT(MATCH($C54,'2018-09'!$C$2:$C$100,0)+1,0)))="",INDIRECT(CONCATENATE("'2018-08'!U",TEXT(MATCH($C54,'2018-08'!$C$2:$C$100,0)+1,0)))="")),"Н/Д",INDIRECT(CONCATENATE("'2018-09'!U",TEXT(MATCH($C54,'2018-09'!$C$2:$C$100,0)+1,0)))-INDIRECT(CONCATENATE("'2018-08'!U",TEXT(MATCH($C54,'2018-08'!$C$2:$C$100,0)+1,0))))</f>
        <v>1316342.3600000001</v>
      </c>
      <c r="V54" s="17">
        <f ca="1">IF(OR(INDIRECT(CONCATENATE("'2018-09'!V",TEXT(MATCH($C54,'2018-09'!$C$2:$C$100,0)+1,0)))="",INDIRECT(CONCATENATE("'2018-08'!V",TEXT(MATCH($C54,'2018-08'!$C$2:$C$100,0)+1,0)))="",AND(INDIRECT(CONCATENATE("'2018-09'!V",TEXT(MATCH($C54,'2018-09'!$C$2:$C$100,0)+1,0)))="",INDIRECT(CONCATENATE("'2018-08'!V",TEXT(MATCH($C54,'2018-08'!$C$2:$C$100,0)+1,0)))="")),"Н/Д",INDIRECT(CONCATENATE("'2018-09'!V",TEXT(MATCH($C54,'2018-09'!$C$2:$C$100,0)+1,0)))-INDIRECT(CONCATENATE("'2018-08'!V",TEXT(MATCH($C54,'2018-08'!$C$2:$C$100,0)+1,0))))</f>
        <v>1127970632.8699999</v>
      </c>
      <c r="W54" s="17">
        <f ca="1">IF(OR(INDIRECT(CONCATENATE("'2018-09'!W",TEXT(MATCH($C54,'2018-09'!$C$2:$C$100,0)+1,0)))="",INDIRECT(CONCATENATE("'2018-08'!W",TEXT(MATCH($C54,'2018-08'!$C$2:$C$100,0)+1,0)))="",AND(INDIRECT(CONCATENATE("'2018-09'!W",TEXT(MATCH($C54,'2018-09'!$C$2:$C$100,0)+1,0)))="",INDIRECT(CONCATENATE("'2018-08'!W",TEXT(MATCH($C54,'2018-08'!$C$2:$C$100,0)+1,0)))="")),"Н/Д",INDIRECT(CONCATENATE("'2018-09'!W",TEXT(MATCH($C54,'2018-09'!$C$2:$C$100,0)+1,0)))-INDIRECT(CONCATENATE("'2018-08'!W",TEXT(MATCH($C54,'2018-08'!$C$2:$C$100,0)+1,0))))</f>
        <v>9681085561.1899948</v>
      </c>
    </row>
    <row r="55" spans="1:23" x14ac:dyDescent="0.25">
      <c r="A55" s="2" t="s">
        <v>69</v>
      </c>
      <c r="B55" s="2" t="s">
        <v>79</v>
      </c>
      <c r="C55" s="15">
        <v>69000000</v>
      </c>
      <c r="D55" s="2" t="s">
        <v>212</v>
      </c>
      <c r="E55" s="17">
        <f ca="1">IF(OR(INDIRECT(CONCATENATE("'2018-09'!E",TEXT(MATCH($C55,'2018-09'!$C$2:$C$100,0)+1,0)))="",INDIRECT(CONCATENATE("'2018-08'!E",TEXT(MATCH($C55,'2018-08'!$C$2:$C$100,0)+1,0)))="",AND(INDIRECT(CONCATENATE("'2018-09'!E",TEXT(MATCH($C55,'2018-09'!$C$2:$C$100,0)+1,0)))="",INDIRECT(CONCATENATE("'2018-08'!E",TEXT(MATCH($C55,'2018-08'!$C$2:$C$100,0)+1,0)))="")),"Н/Д",INDIRECT(CONCATENATE("'2018-09'!E",TEXT(MATCH($C55,'2018-09'!$C$2:$C$100,0)+1,0)))-INDIRECT(CONCATENATE("'2018-08'!E",TEXT(MATCH($C55,'2018-08'!$C$2:$C$100,0)+1,0))))</f>
        <v>5889577408.2099991</v>
      </c>
      <c r="F55" s="17">
        <f ca="1">IF(OR(INDIRECT(CONCATENATE("'2018-09'!F",TEXT(MATCH($C55,'2018-09'!$C$2:$C$100,0)+1,0)))="",INDIRECT(CONCATENATE("'2018-08'!F",TEXT(MATCH($C55,'2018-08'!$C$2:$C$100,0)+1,0)))="",AND(INDIRECT(CONCATENATE("'2018-09'!F",TEXT(MATCH($C55,'2018-09'!$C$2:$C$100,0)+1,0)))="",INDIRECT(CONCATENATE("'2018-08'!F",TEXT(MATCH($C55,'2018-08'!$C$2:$C$100,0)+1,0)))="")),"Н/Д",INDIRECT(CONCATENATE("'2018-09'!F",TEXT(MATCH($C55,'2018-09'!$C$2:$C$100,0)+1,0)))-INDIRECT(CONCATENATE("'2018-08'!F",TEXT(MATCH($C55,'2018-08'!$C$2:$C$100,0)+1,0))))</f>
        <v>4722561441.2699966</v>
      </c>
      <c r="G55" s="17">
        <f ca="1">IF(OR(INDIRECT(CONCATENATE("'2018-09'!G",TEXT(MATCH($C55,'2018-09'!$C$2:$C$100,0)+1,0)))="",INDIRECT(CONCATENATE("'2018-08'!G",TEXT(MATCH($C55,'2018-08'!$C$2:$C$100,0)+1,0)))="",AND(INDIRECT(CONCATENATE("'2018-09'!G",TEXT(MATCH($C55,'2018-09'!$C$2:$C$100,0)+1,0)))="",INDIRECT(CONCATENATE("'2018-08'!G",TEXT(MATCH($C55,'2018-08'!$C$2:$C$100,0)+1,0)))="")),"Н/Д",INDIRECT(CONCATENATE("'2018-09'!G",TEXT(MATCH($C55,'2018-09'!$C$2:$C$100,0)+1,0)))-INDIRECT(CONCATENATE("'2018-08'!G",TEXT(MATCH($C55,'2018-08'!$C$2:$C$100,0)+1,0))))</f>
        <v>1226153426.3199997</v>
      </c>
      <c r="H55" s="17">
        <f ca="1">IF(OR(INDIRECT(CONCATENATE("'2018-09'!H",TEXT(MATCH($C55,'2018-09'!$C$2:$C$100,0)+1,0)))="",INDIRECT(CONCATENATE("'2018-08'!H",TEXT(MATCH($C55,'2018-08'!$C$2:$C$100,0)+1,0)))="",AND(INDIRECT(CONCATENATE("'2018-09'!H",TEXT(MATCH($C55,'2018-09'!$C$2:$C$100,0)+1,0)))="",INDIRECT(CONCATENATE("'2018-08'!H",TEXT(MATCH($C55,'2018-08'!$C$2:$C$100,0)+1,0)))="")),"Н/Д",INDIRECT(CONCATENATE("'2018-09'!H",TEXT(MATCH($C55,'2018-09'!$C$2:$C$100,0)+1,0)))-INDIRECT(CONCATENATE("'2018-08'!H",TEXT(MATCH($C55,'2018-08'!$C$2:$C$100,0)+1,0))))</f>
        <v>1662490924.4899998</v>
      </c>
      <c r="I55" s="17">
        <f ca="1">IF(OR(INDIRECT(CONCATENATE("'2018-09'!I",TEXT(MATCH($C55,'2018-09'!$C$2:$C$100,0)+1,0)))="",INDIRECT(CONCATENATE("'2018-08'!I",TEXT(MATCH($C55,'2018-08'!$C$2:$C$100,0)+1,0)))="",AND(INDIRECT(CONCATENATE("'2018-09'!I",TEXT(MATCH($C55,'2018-09'!$C$2:$C$100,0)+1,0)))="",INDIRECT(CONCATENATE("'2018-08'!I",TEXT(MATCH($C55,'2018-08'!$C$2:$C$100,0)+1,0)))="")),"Н/Д",INDIRECT(CONCATENATE("'2018-09'!I",TEXT(MATCH($C55,'2018-09'!$C$2:$C$100,0)+1,0)))-INDIRECT(CONCATENATE("'2018-08'!I",TEXT(MATCH($C55,'2018-08'!$C$2:$C$100,0)+1,0))))</f>
        <v>623001778.05000019</v>
      </c>
      <c r="J55" s="17" t="str">
        <f ca="1">IF(OR(INDIRECT(CONCATENATE("'2018-09'!J",TEXT(MATCH($C55,'2018-09'!$C$2:$C$100,0)+1,0)))="",INDIRECT(CONCATENATE("'2018-08'!J",TEXT(MATCH($C55,'2018-08'!$C$2:$C$100,0)+1,0)))="",AND(INDIRECT(CONCATENATE("'2018-09'!J",TEXT(MATCH($C55,'2018-09'!$C$2:$C$100,0)+1,0)))="",INDIRECT(CONCATENATE("'2018-08'!J",TEXT(MATCH($C55,'2018-08'!$C$2:$C$100,0)+1,0)))="")),"Н/Д",INDIRECT(CONCATENATE("'2018-09'!J",TEXT(MATCH($C55,'2018-09'!$C$2:$C$100,0)+1,0)))-INDIRECT(CONCATENATE("'2018-08'!J",TEXT(MATCH($C55,'2018-08'!$C$2:$C$100,0)+1,0))))</f>
        <v>Н/Д</v>
      </c>
      <c r="K55" s="17">
        <f ca="1">IF(OR(INDIRECT(CONCATENATE("'2018-09'!K",TEXT(MATCH($C55,'2018-09'!$C$2:$C$100,0)+1,0)))="",INDIRECT(CONCATENATE("'2018-08'!K",TEXT(MATCH($C55,'2018-08'!$C$2:$C$100,0)+1,0)))="",AND(INDIRECT(CONCATENATE("'2018-09'!K",TEXT(MATCH($C55,'2018-09'!$C$2:$C$100,0)+1,0)))="",INDIRECT(CONCATENATE("'2018-08'!K",TEXT(MATCH($C55,'2018-08'!$C$2:$C$100,0)+1,0)))="")),"Н/Д",INDIRECT(CONCATENATE("'2018-09'!K",TEXT(MATCH($C55,'2018-09'!$C$2:$C$100,0)+1,0)))-INDIRECT(CONCATENATE("'2018-08'!K",TEXT(MATCH($C55,'2018-08'!$C$2:$C$100,0)+1,0))))</f>
        <v>79722932.190000057</v>
      </c>
      <c r="L55" s="17">
        <f ca="1">IF(OR(INDIRECT(CONCATENATE("'2018-09'!L",TEXT(MATCH($C55,'2018-09'!$C$2:$C$100,0)+1,0)))="",INDIRECT(CONCATENATE("'2018-08'!L",TEXT(MATCH($C55,'2018-08'!$C$2:$C$100,0)+1,0)))="",AND(INDIRECT(CONCATENATE("'2018-09'!L",TEXT(MATCH($C55,'2018-09'!$C$2:$C$100,0)+1,0)))="",INDIRECT(CONCATENATE("'2018-08'!L",TEXT(MATCH($C55,'2018-08'!$C$2:$C$100,0)+1,0)))="")),"Н/Д",INDIRECT(CONCATENATE("'2018-09'!L",TEXT(MATCH($C55,'2018-09'!$C$2:$C$100,0)+1,0)))-INDIRECT(CONCATENATE("'2018-08'!L",TEXT(MATCH($C55,'2018-08'!$C$2:$C$100,0)+1,0))))</f>
        <v>855716222.86999989</v>
      </c>
      <c r="M55" s="17">
        <f ca="1">IF(OR(INDIRECT(CONCATENATE("'2018-09'!M",TEXT(MATCH($C55,'2018-09'!$C$2:$C$100,0)+1,0)))="",INDIRECT(CONCATENATE("'2018-08'!M",TEXT(MATCH($C55,'2018-08'!$C$2:$C$100,0)+1,0)))="",AND(INDIRECT(CONCATENATE("'2018-09'!M",TEXT(MATCH($C55,'2018-09'!$C$2:$C$100,0)+1,0)))="",INDIRECT(CONCATENATE("'2018-08'!M",TEXT(MATCH($C55,'2018-08'!$C$2:$C$100,0)+1,0)))="")),"Н/Д",INDIRECT(CONCATENATE("'2018-09'!M",TEXT(MATCH($C55,'2018-09'!$C$2:$C$100,0)+1,0)))-INDIRECT(CONCATENATE("'2018-08'!M",TEXT(MATCH($C55,'2018-08'!$C$2:$C$100,0)+1,0))))</f>
        <v>6380676.7800000012</v>
      </c>
      <c r="N55" s="17">
        <f ca="1">IF(OR(INDIRECT(CONCATENATE("'2018-09'!N",TEXT(MATCH($C55,'2018-09'!$C$2:$C$100,0)+1,0)))="",INDIRECT(CONCATENATE("'2018-08'!N",TEXT(MATCH($C55,'2018-08'!$C$2:$C$100,0)+1,0)))="",AND(INDIRECT(CONCATENATE("'2018-09'!N",TEXT(MATCH($C55,'2018-09'!$C$2:$C$100,0)+1,0)))="",INDIRECT(CONCATENATE("'2018-08'!N",TEXT(MATCH($C55,'2018-08'!$C$2:$C$100,0)+1,0)))="")),"Н/Д",INDIRECT(CONCATENATE("'2018-09'!N",TEXT(MATCH($C55,'2018-09'!$C$2:$C$100,0)+1,0)))-INDIRECT(CONCATENATE("'2018-08'!NE",TEXT(MATCH($C55,'2018-08'!$C$2:$C$100,0)+1,0))))</f>
        <v>218073795.69</v>
      </c>
      <c r="O55" s="17">
        <f ca="1">IF(OR(INDIRECT(CONCATENATE("'2018-09'!O",TEXT(MATCH($C55,'2018-09'!$C$2:$C$100,0)+1,0)))="",INDIRECT(CONCATENATE("'2018-08'!O",TEXT(MATCH($C55,'2018-08'!$C$2:$C$100,0)+1,0)))="",AND(INDIRECT(CONCATENATE("'2018-09'!O",TEXT(MATCH($C55,'2018-09'!$C$2:$C$100,0)+1,0)))="",INDIRECT(CONCATENATE("'2018-08'!O",TEXT(MATCH($C55,'2018-08'!$C$2:$C$100,0)+1,0)))="")),"Н/Д",INDIRECT(CONCATENATE("'2018-09'!O",TEXT(MATCH($C55,'2018-09'!$C$2:$C$100,0)+1,0)))-INDIRECT(CONCATENATE("'2018-08'!O",TEXT(MATCH($C55,'2018-08'!$C$2:$C$100,0)+1,0))))</f>
        <v>6233.9700000000012</v>
      </c>
      <c r="P55" s="17">
        <f ca="1">IF(OR(INDIRECT(CONCATENATE("'2018-09'!P",TEXT(MATCH($C55,'2018-09'!$C$2:$C$100,0)+1,0)))="",INDIRECT(CONCATENATE("'2018-08'!P",TEXT(MATCH($C55,'2018-08'!$C$2:$C$100,0)+1,0)))="",AND(INDIRECT(CONCATENATE("'2018-09'!P",TEXT(MATCH($C55,'2018-09'!$C$2:$C$100,0)+1,0)))="",INDIRECT(CONCATENATE("'2018-08'!P",TEXT(MATCH($C55,'2018-08'!$C$2:$C$100,0)+1,0)))="")),"Н/Д",INDIRECT(CONCATENATE("'2018-09'!P",TEXT(MATCH($C55,'2018-09'!$C$2:$C$100,0)+1,0)))-INDIRECT(CONCATENATE("'2018-08'!P",TEXT(MATCH($C55,'2018-08'!$C$2:$C$100,0)+1,0))))</f>
        <v>115319211.13000005</v>
      </c>
      <c r="Q55" s="17">
        <f ca="1">IF(OR(INDIRECT(CONCATENATE("'2018-09'!Q",TEXT(MATCH($C55,'2018-09'!$C$2:$C$100,0)+1,0)))="",INDIRECT(CONCATENATE("'2018-08'!Q",TEXT(MATCH($C55,'2018-08'!$C$2:$C$100,0)+1,0)))="",AND(INDIRECT(CONCATENATE("'2018-09'!Q",TEXT(MATCH($C55,'2018-09'!$C$2:$C$100,0)+1,0)))="",INDIRECT(CONCATENATE("'2018-08'!Q",TEXT(MATCH($C55,'2018-08'!$C$2:$C$100,0)+1,0)))="")),"Н/Д",INDIRECT(CONCATENATE("'2018-09'!Q",TEXT(MATCH($C55,'2018-09'!$C$2:$C$100,0)+1,0)))-INDIRECT(CONCATENATE("'2018-08'!Q",TEXT(MATCH($C55,'2018-08'!$C$2:$C$100,0)+1,0))))</f>
        <v>26177494.709999979</v>
      </c>
      <c r="R55" s="17">
        <f ca="1">IF(OR(INDIRECT(CONCATENATE("'2018-09'!R",TEXT(MATCH($C55,'2018-09'!$C$2:$C$100,0)+1,0)))="",INDIRECT(CONCATENATE("'2018-08'!R",TEXT(MATCH($C55,'2018-08'!$C$2:$C$100,0)+1,0)))="",AND(INDIRECT(CONCATENATE("'2018-09'!R",TEXT(MATCH($C55,'2018-09'!$C$2:$C$100,0)+1,0)))="",INDIRECT(CONCATENATE("'2018-08'!R",TEXT(MATCH($C55,'2018-08'!$C$2:$C$100,0)+1,0)))="")),"Н/Д",INDIRECT(CONCATENATE("'2018-09'!R",TEXT(MATCH($C55,'2018-09'!$C$2:$C$100,0)+1,0)))-INDIRECT(CONCATENATE("'2018-08'!R",TEXT(MATCH($C55,'2018-08'!$C$2:$C$100,0)+1,0))))</f>
        <v>22480606.859999985</v>
      </c>
      <c r="S55" s="17">
        <f ca="1">IF(OR(INDIRECT(CONCATENATE("'2018-09'!S",TEXT(MATCH($C55,'2018-09'!$C$2:$C$100,0)+1,0)))="",INDIRECT(CONCATENATE("'2018-08'!S",TEXT(MATCH($C55,'2018-08'!$C$2:$C$100,0)+1,0)))="",AND(INDIRECT(CONCATENATE("'2018-09'!S",TEXT(MATCH($C55,'2018-09'!$C$2:$C$100,0)+1,0)))="",INDIRECT(CONCATENATE("'2018-08'!S",TEXT(MATCH($C55,'2018-08'!$C$2:$C$100,0)+1,0)))="")),"Н/Д",INDIRECT(CONCATENATE("'2018-09'!S",TEXT(MATCH($C55,'2018-09'!$C$2:$C$100,0)+1,0)))-INDIRECT(CONCATENATE("'2018-08'!S",TEXT(MATCH($C55,'2018-08'!$C$2:$C$100,0)+1,0))))</f>
        <v>117026.61999999988</v>
      </c>
      <c r="T55" s="17">
        <f ca="1">IF(OR(INDIRECT(CONCATENATE("'2018-09'!T",TEXT(MATCH($C55,'2018-09'!$C$2:$C$100,0)+1,0)))="",INDIRECT(CONCATENATE("'2018-08'!T",TEXT(MATCH($C55,'2018-08'!$C$2:$C$100,0)+1,0)))="",AND(INDIRECT(CONCATENATE("'2018-09'!T",TEXT(MATCH($C55,'2018-09'!$C$2:$C$100,0)+1,0)))="",INDIRECT(CONCATENATE("'2018-08'!T",TEXT(MATCH($C55,'2018-08'!$C$2:$C$100,0)+1,0)))="")),"Н/Д",INDIRECT(CONCATENATE("'2018-09'!T",TEXT(MATCH($C55,'2018-09'!$C$2:$C$100,0)+1,0)))-INDIRECT(CONCATENATE("'2018-08'!T",TEXT(MATCH($C55,'2018-08'!$C$2:$C$100,0)+1,0))))</f>
        <v>61639219.689999998</v>
      </c>
      <c r="U55" s="17">
        <f ca="1">IF(OR(INDIRECT(CONCATENATE("'2018-09'!U",TEXT(MATCH($C55,'2018-09'!$C$2:$C$100,0)+1,0)))="",INDIRECT(CONCATENATE("'2018-08'!U",TEXT(MATCH($C55,'2018-08'!$C$2:$C$100,0)+1,0)))="",AND(INDIRECT(CONCATENATE("'2018-09'!U",TEXT(MATCH($C55,'2018-09'!$C$2:$C$100,0)+1,0)))="",INDIRECT(CONCATENATE("'2018-08'!U",TEXT(MATCH($C55,'2018-08'!$C$2:$C$100,0)+1,0)))="")),"Н/Д",INDIRECT(CONCATENATE("'2018-09'!U",TEXT(MATCH($C55,'2018-09'!$C$2:$C$100,0)+1,0)))-INDIRECT(CONCATENATE("'2018-08'!U",TEXT(MATCH($C55,'2018-08'!$C$2:$C$100,0)+1,0))))</f>
        <v>3014925.5900000036</v>
      </c>
      <c r="V55" s="17">
        <f ca="1">IF(OR(INDIRECT(CONCATENATE("'2018-09'!V",TEXT(MATCH($C55,'2018-09'!$C$2:$C$100,0)+1,0)))="",INDIRECT(CONCATENATE("'2018-08'!V",TEXT(MATCH($C55,'2018-08'!$C$2:$C$100,0)+1,0)))="",AND(INDIRECT(CONCATENATE("'2018-09'!V",TEXT(MATCH($C55,'2018-09'!$C$2:$C$100,0)+1,0)))="",INDIRECT(CONCATENATE("'2018-08'!V",TEXT(MATCH($C55,'2018-08'!$C$2:$C$100,0)+1,0)))="")),"Н/Д",INDIRECT(CONCATENATE("'2018-09'!V",TEXT(MATCH($C55,'2018-09'!$C$2:$C$100,0)+1,0)))-INDIRECT(CONCATENATE("'2018-08'!V",TEXT(MATCH($C55,'2018-08'!$C$2:$C$100,0)+1,0))))</f>
        <v>1167015966.9400005</v>
      </c>
      <c r="W55" s="17">
        <f ca="1">IF(OR(INDIRECT(CONCATENATE("'2018-09'!W",TEXT(MATCH($C55,'2018-09'!$C$2:$C$100,0)+1,0)))="",INDIRECT(CONCATENATE("'2018-08'!W",TEXT(MATCH($C55,'2018-08'!$C$2:$C$100,0)+1,0)))="",AND(INDIRECT(CONCATENATE("'2018-09'!W",TEXT(MATCH($C55,'2018-09'!$C$2:$C$100,0)+1,0)))="",INDIRECT(CONCATENATE("'2018-08'!W",TEXT(MATCH($C55,'2018-08'!$C$2:$C$100,0)+1,0)))="")),"Н/Д",INDIRECT(CONCATENATE("'2018-09'!W",TEXT(MATCH($C55,'2018-09'!$C$2:$C$100,0)+1,0)))-INDIRECT(CONCATENATE("'2018-08'!W",TEXT(MATCH($C55,'2018-08'!$C$2:$C$100,0)+1,0))))</f>
        <v>16488288176.720001</v>
      </c>
    </row>
    <row r="56" spans="1:23" x14ac:dyDescent="0.25">
      <c r="A56" s="2" t="s">
        <v>80</v>
      </c>
      <c r="B56" s="2" t="s">
        <v>81</v>
      </c>
      <c r="C56" s="15">
        <v>37000000</v>
      </c>
      <c r="D56" s="2" t="s">
        <v>212</v>
      </c>
      <c r="E56" s="17">
        <f ca="1">IF(OR(INDIRECT(CONCATENATE("'2018-09'!E",TEXT(MATCH($C56,'2018-09'!$C$2:$C$100,0)+1,0)))="",INDIRECT(CONCATENATE("'2018-08'!E",TEXT(MATCH($C56,'2018-08'!$C$2:$C$100,0)+1,0)))="",AND(INDIRECT(CONCATENATE("'2018-09'!E",TEXT(MATCH($C56,'2018-09'!$C$2:$C$100,0)+1,0)))="",INDIRECT(CONCATENATE("'2018-08'!E",TEXT(MATCH($C56,'2018-08'!$C$2:$C$100,0)+1,0)))="")),"Н/Д",INDIRECT(CONCATENATE("'2018-09'!E",TEXT(MATCH($C56,'2018-09'!$C$2:$C$100,0)+1,0)))-INDIRECT(CONCATENATE("'2018-08'!E",TEXT(MATCH($C56,'2018-08'!$C$2:$C$100,0)+1,0))))</f>
        <v>3363602321.3899994</v>
      </c>
      <c r="F56" s="17">
        <f ca="1">IF(OR(INDIRECT(CONCATENATE("'2018-09'!F",TEXT(MATCH($C56,'2018-09'!$C$2:$C$100,0)+1,0)))="",INDIRECT(CONCATENATE("'2018-08'!F",TEXT(MATCH($C56,'2018-08'!$C$2:$C$100,0)+1,0)))="",AND(INDIRECT(CONCATENATE("'2018-09'!F",TEXT(MATCH($C56,'2018-09'!$C$2:$C$100,0)+1,0)))="",INDIRECT(CONCATENATE("'2018-08'!F",TEXT(MATCH($C56,'2018-08'!$C$2:$C$100,0)+1,0)))="")),"Н/Д",INDIRECT(CONCATENATE("'2018-09'!F",TEXT(MATCH($C56,'2018-09'!$C$2:$C$100,0)+1,0)))-INDIRECT(CONCATENATE("'2018-08'!F",TEXT(MATCH($C56,'2018-08'!$C$2:$C$100,0)+1,0))))</f>
        <v>1813592427.5700016</v>
      </c>
      <c r="G56" s="17">
        <f ca="1">IF(OR(INDIRECT(CONCATENATE("'2018-09'!G",TEXT(MATCH($C56,'2018-09'!$C$2:$C$100,0)+1,0)))="",INDIRECT(CONCATENATE("'2018-08'!G",TEXT(MATCH($C56,'2018-08'!$C$2:$C$100,0)+1,0)))="",AND(INDIRECT(CONCATENATE("'2018-09'!G",TEXT(MATCH($C56,'2018-09'!$C$2:$C$100,0)+1,0)))="",INDIRECT(CONCATENATE("'2018-08'!G",TEXT(MATCH($C56,'2018-08'!$C$2:$C$100,0)+1,0)))="")),"Н/Д",INDIRECT(CONCATENATE("'2018-09'!G",TEXT(MATCH($C56,'2018-09'!$C$2:$C$100,0)+1,0)))-INDIRECT(CONCATENATE("'2018-08'!G",TEXT(MATCH($C56,'2018-08'!$C$2:$C$100,0)+1,0))))</f>
        <v>324704371.75</v>
      </c>
      <c r="H56" s="17">
        <f ca="1">IF(OR(INDIRECT(CONCATENATE("'2018-09'!H",TEXT(MATCH($C56,'2018-09'!$C$2:$C$100,0)+1,0)))="",INDIRECT(CONCATENATE("'2018-08'!H",TEXT(MATCH($C56,'2018-08'!$C$2:$C$100,0)+1,0)))="",AND(INDIRECT(CONCATENATE("'2018-09'!H",TEXT(MATCH($C56,'2018-09'!$C$2:$C$100,0)+1,0)))="",INDIRECT(CONCATENATE("'2018-08'!H",TEXT(MATCH($C56,'2018-08'!$C$2:$C$100,0)+1,0)))="")),"Н/Д",INDIRECT(CONCATENATE("'2018-09'!H",TEXT(MATCH($C56,'2018-09'!$C$2:$C$100,0)+1,0)))-INDIRECT(CONCATENATE("'2018-08'!H",TEXT(MATCH($C56,'2018-08'!$C$2:$C$100,0)+1,0))))</f>
        <v>779962753.35000038</v>
      </c>
      <c r="I56" s="17">
        <f ca="1">IF(OR(INDIRECT(CONCATENATE("'2018-09'!I",TEXT(MATCH($C56,'2018-09'!$C$2:$C$100,0)+1,0)))="",INDIRECT(CONCATENATE("'2018-08'!I",TEXT(MATCH($C56,'2018-08'!$C$2:$C$100,0)+1,0)))="",AND(INDIRECT(CONCATENATE("'2018-09'!I",TEXT(MATCH($C56,'2018-09'!$C$2:$C$100,0)+1,0)))="",INDIRECT(CONCATENATE("'2018-08'!I",TEXT(MATCH($C56,'2018-08'!$C$2:$C$100,0)+1,0)))="")),"Н/Д",INDIRECT(CONCATENATE("'2018-09'!I",TEXT(MATCH($C56,'2018-09'!$C$2:$C$100,0)+1,0)))-INDIRECT(CONCATENATE("'2018-08'!I",TEXT(MATCH($C56,'2018-08'!$C$2:$C$100,0)+1,0))))</f>
        <v>261504570.5999999</v>
      </c>
      <c r="J56" s="17" t="str">
        <f ca="1">IF(OR(INDIRECT(CONCATENATE("'2018-09'!J",TEXT(MATCH($C56,'2018-09'!$C$2:$C$100,0)+1,0)))="",INDIRECT(CONCATENATE("'2018-08'!J",TEXT(MATCH($C56,'2018-08'!$C$2:$C$100,0)+1,0)))="",AND(INDIRECT(CONCATENATE("'2018-09'!J",TEXT(MATCH($C56,'2018-09'!$C$2:$C$100,0)+1,0)))="",INDIRECT(CONCATENATE("'2018-08'!J",TEXT(MATCH($C56,'2018-08'!$C$2:$C$100,0)+1,0)))="")),"Н/Д",INDIRECT(CONCATENATE("'2018-09'!J",TEXT(MATCH($C56,'2018-09'!$C$2:$C$100,0)+1,0)))-INDIRECT(CONCATENATE("'2018-08'!J",TEXT(MATCH($C56,'2018-08'!$C$2:$C$100,0)+1,0))))</f>
        <v>Н/Д</v>
      </c>
      <c r="K56" s="17">
        <f ca="1">IF(OR(INDIRECT(CONCATENATE("'2018-09'!K",TEXT(MATCH($C56,'2018-09'!$C$2:$C$100,0)+1,0)))="",INDIRECT(CONCATENATE("'2018-08'!K",TEXT(MATCH($C56,'2018-08'!$C$2:$C$100,0)+1,0)))="",AND(INDIRECT(CONCATENATE("'2018-09'!K",TEXT(MATCH($C56,'2018-09'!$C$2:$C$100,0)+1,0)))="",INDIRECT(CONCATENATE("'2018-08'!K",TEXT(MATCH($C56,'2018-08'!$C$2:$C$100,0)+1,0)))="")),"Н/Д",INDIRECT(CONCATENATE("'2018-09'!K",TEXT(MATCH($C56,'2018-09'!$C$2:$C$100,0)+1,0)))-INDIRECT(CONCATENATE("'2018-08'!K",TEXT(MATCH($C56,'2018-08'!$C$2:$C$100,0)+1,0))))</f>
        <v>37487512.279999971</v>
      </c>
      <c r="L56" s="17">
        <f ca="1">IF(OR(INDIRECT(CONCATENATE("'2018-09'!L",TEXT(MATCH($C56,'2018-09'!$C$2:$C$100,0)+1,0)))="",INDIRECT(CONCATENATE("'2018-08'!L",TEXT(MATCH($C56,'2018-08'!$C$2:$C$100,0)+1,0)))="",AND(INDIRECT(CONCATENATE("'2018-09'!L",TEXT(MATCH($C56,'2018-09'!$C$2:$C$100,0)+1,0)))="",INDIRECT(CONCATENATE("'2018-08'!L",TEXT(MATCH($C56,'2018-08'!$C$2:$C$100,0)+1,0)))="")),"Н/Д",INDIRECT(CONCATENATE("'2018-09'!L",TEXT(MATCH($C56,'2018-09'!$C$2:$C$100,0)+1,0)))-INDIRECT(CONCATENATE("'2018-08'!L",TEXT(MATCH($C56,'2018-08'!$C$2:$C$100,0)+1,0))))</f>
        <v>239879715.65999985</v>
      </c>
      <c r="M56" s="17">
        <f ca="1">IF(OR(INDIRECT(CONCATENATE("'2018-09'!M",TEXT(MATCH($C56,'2018-09'!$C$2:$C$100,0)+1,0)))="",INDIRECT(CONCATENATE("'2018-08'!M",TEXT(MATCH($C56,'2018-08'!$C$2:$C$100,0)+1,0)))="",AND(INDIRECT(CONCATENATE("'2018-09'!M",TEXT(MATCH($C56,'2018-09'!$C$2:$C$100,0)+1,0)))="",INDIRECT(CONCATENATE("'2018-08'!M",TEXT(MATCH($C56,'2018-08'!$C$2:$C$100,0)+1,0)))="")),"Н/Д",INDIRECT(CONCATENATE("'2018-09'!M",TEXT(MATCH($C56,'2018-09'!$C$2:$C$100,0)+1,0)))-INDIRECT(CONCATENATE("'2018-08'!M",TEXT(MATCH($C56,'2018-08'!$C$2:$C$100,0)+1,0))))</f>
        <v>9855393.8700000048</v>
      </c>
      <c r="N56" s="17">
        <f ca="1">IF(OR(INDIRECT(CONCATENATE("'2018-09'!N",TEXT(MATCH($C56,'2018-09'!$C$2:$C$100,0)+1,0)))="",INDIRECT(CONCATENATE("'2018-08'!N",TEXT(MATCH($C56,'2018-08'!$C$2:$C$100,0)+1,0)))="",AND(INDIRECT(CONCATENATE("'2018-09'!N",TEXT(MATCH($C56,'2018-09'!$C$2:$C$100,0)+1,0)))="",INDIRECT(CONCATENATE("'2018-08'!N",TEXT(MATCH($C56,'2018-08'!$C$2:$C$100,0)+1,0)))="")),"Н/Д",INDIRECT(CONCATENATE("'2018-09'!N",TEXT(MATCH($C56,'2018-09'!$C$2:$C$100,0)+1,0)))-INDIRECT(CONCATENATE("'2018-08'!NE",TEXT(MATCH($C56,'2018-08'!$C$2:$C$100,0)+1,0))))</f>
        <v>151230750.41</v>
      </c>
      <c r="O56" s="17">
        <f ca="1">IF(OR(INDIRECT(CONCATENATE("'2018-09'!O",TEXT(MATCH($C56,'2018-09'!$C$2:$C$100,0)+1,0)))="",INDIRECT(CONCATENATE("'2018-08'!O",TEXT(MATCH($C56,'2018-08'!$C$2:$C$100,0)+1,0)))="",AND(INDIRECT(CONCATENATE("'2018-09'!O",TEXT(MATCH($C56,'2018-09'!$C$2:$C$100,0)+1,0)))="",INDIRECT(CONCATENATE("'2018-08'!O",TEXT(MATCH($C56,'2018-08'!$C$2:$C$100,0)+1,0)))="")),"Н/Д",INDIRECT(CONCATENATE("'2018-09'!O",TEXT(MATCH($C56,'2018-09'!$C$2:$C$100,0)+1,0)))-INDIRECT(CONCATENATE("'2018-08'!O",TEXT(MATCH($C56,'2018-08'!$C$2:$C$100,0)+1,0))))</f>
        <v>2512.1900000000023</v>
      </c>
      <c r="P56" s="17">
        <f ca="1">IF(OR(INDIRECT(CONCATENATE("'2018-09'!P",TEXT(MATCH($C56,'2018-09'!$C$2:$C$100,0)+1,0)))="",INDIRECT(CONCATENATE("'2018-08'!P",TEXT(MATCH($C56,'2018-08'!$C$2:$C$100,0)+1,0)))="",AND(INDIRECT(CONCATENATE("'2018-09'!P",TEXT(MATCH($C56,'2018-09'!$C$2:$C$100,0)+1,0)))="",INDIRECT(CONCATENATE("'2018-08'!P",TEXT(MATCH($C56,'2018-08'!$C$2:$C$100,0)+1,0)))="")),"Н/Д",INDIRECT(CONCATENATE("'2018-09'!P",TEXT(MATCH($C56,'2018-09'!$C$2:$C$100,0)+1,0)))-INDIRECT(CONCATENATE("'2018-08'!P",TEXT(MATCH($C56,'2018-08'!$C$2:$C$100,0)+1,0))))</f>
        <v>33171680.859999985</v>
      </c>
      <c r="Q56" s="17">
        <f ca="1">IF(OR(INDIRECT(CONCATENATE("'2018-09'!Q",TEXT(MATCH($C56,'2018-09'!$C$2:$C$100,0)+1,0)))="",INDIRECT(CONCATENATE("'2018-08'!Q",TEXT(MATCH($C56,'2018-08'!$C$2:$C$100,0)+1,0)))="",AND(INDIRECT(CONCATENATE("'2018-09'!Q",TEXT(MATCH($C56,'2018-09'!$C$2:$C$100,0)+1,0)))="",INDIRECT(CONCATENATE("'2018-08'!Q",TEXT(MATCH($C56,'2018-08'!$C$2:$C$100,0)+1,0)))="")),"Н/Д",INDIRECT(CONCATENATE("'2018-09'!Q",TEXT(MATCH($C56,'2018-09'!$C$2:$C$100,0)+1,0)))-INDIRECT(CONCATENATE("'2018-08'!Q",TEXT(MATCH($C56,'2018-08'!$C$2:$C$100,0)+1,0))))</f>
        <v>1925053.450000003</v>
      </c>
      <c r="R56" s="17">
        <f ca="1">IF(OR(INDIRECT(CONCATENATE("'2018-09'!R",TEXT(MATCH($C56,'2018-09'!$C$2:$C$100,0)+1,0)))="",INDIRECT(CONCATENATE("'2018-08'!R",TEXT(MATCH($C56,'2018-08'!$C$2:$C$100,0)+1,0)))="",AND(INDIRECT(CONCATENATE("'2018-09'!R",TEXT(MATCH($C56,'2018-09'!$C$2:$C$100,0)+1,0)))="",INDIRECT(CONCATENATE("'2018-08'!R",TEXT(MATCH($C56,'2018-08'!$C$2:$C$100,0)+1,0)))="")),"Н/Д",INDIRECT(CONCATENATE("'2018-09'!R",TEXT(MATCH($C56,'2018-09'!$C$2:$C$100,0)+1,0)))-INDIRECT(CONCATENATE("'2018-08'!R",TEXT(MATCH($C56,'2018-08'!$C$2:$C$100,0)+1,0))))</f>
        <v>12402524.469999999</v>
      </c>
      <c r="S56" s="17">
        <f ca="1">IF(OR(INDIRECT(CONCATENATE("'2018-09'!S",TEXT(MATCH($C56,'2018-09'!$C$2:$C$100,0)+1,0)))="",INDIRECT(CONCATENATE("'2018-08'!S",TEXT(MATCH($C56,'2018-08'!$C$2:$C$100,0)+1,0)))="",AND(INDIRECT(CONCATENATE("'2018-09'!S",TEXT(MATCH($C56,'2018-09'!$C$2:$C$100,0)+1,0)))="",INDIRECT(CONCATENATE("'2018-08'!S",TEXT(MATCH($C56,'2018-08'!$C$2:$C$100,0)+1,0)))="")),"Н/Д",INDIRECT(CONCATENATE("'2018-09'!S",TEXT(MATCH($C56,'2018-09'!$C$2:$C$100,0)+1,0)))-INDIRECT(CONCATENATE("'2018-08'!S",TEXT(MATCH($C56,'2018-08'!$C$2:$C$100,0)+1,0))))</f>
        <v>2830388</v>
      </c>
      <c r="T56" s="17">
        <f ca="1">IF(OR(INDIRECT(CONCATENATE("'2018-09'!T",TEXT(MATCH($C56,'2018-09'!$C$2:$C$100,0)+1,0)))="",INDIRECT(CONCATENATE("'2018-08'!T",TEXT(MATCH($C56,'2018-08'!$C$2:$C$100,0)+1,0)))="",AND(INDIRECT(CONCATENATE("'2018-09'!T",TEXT(MATCH($C56,'2018-09'!$C$2:$C$100,0)+1,0)))="",INDIRECT(CONCATENATE("'2018-08'!T",TEXT(MATCH($C56,'2018-08'!$C$2:$C$100,0)+1,0)))="")),"Н/Д",INDIRECT(CONCATENATE("'2018-09'!T",TEXT(MATCH($C56,'2018-09'!$C$2:$C$100,0)+1,0)))-INDIRECT(CONCATENATE("'2018-08'!T",TEXT(MATCH($C56,'2018-08'!$C$2:$C$100,0)+1,0))))</f>
        <v>62251196.080000013</v>
      </c>
      <c r="U56" s="17">
        <f ca="1">IF(OR(INDIRECT(CONCATENATE("'2018-09'!U",TEXT(MATCH($C56,'2018-09'!$C$2:$C$100,0)+1,0)))="",INDIRECT(CONCATENATE("'2018-08'!U",TEXT(MATCH($C56,'2018-08'!$C$2:$C$100,0)+1,0)))="",AND(INDIRECT(CONCATENATE("'2018-09'!U",TEXT(MATCH($C56,'2018-09'!$C$2:$C$100,0)+1,0)))="",INDIRECT(CONCATENATE("'2018-08'!U",TEXT(MATCH($C56,'2018-08'!$C$2:$C$100,0)+1,0)))="")),"Н/Д",INDIRECT(CONCATENATE("'2018-09'!U",TEXT(MATCH($C56,'2018-09'!$C$2:$C$100,0)+1,0)))-INDIRECT(CONCATENATE("'2018-08'!U",TEXT(MATCH($C56,'2018-08'!$C$2:$C$100,0)+1,0))))</f>
        <v>3064393.2899999991</v>
      </c>
      <c r="V56" s="17">
        <f ca="1">IF(OR(INDIRECT(CONCATENATE("'2018-09'!V",TEXT(MATCH($C56,'2018-09'!$C$2:$C$100,0)+1,0)))="",INDIRECT(CONCATENATE("'2018-08'!V",TEXT(MATCH($C56,'2018-08'!$C$2:$C$100,0)+1,0)))="",AND(INDIRECT(CONCATENATE("'2018-09'!V",TEXT(MATCH($C56,'2018-09'!$C$2:$C$100,0)+1,0)))="",INDIRECT(CONCATENATE("'2018-08'!V",TEXT(MATCH($C56,'2018-08'!$C$2:$C$100,0)+1,0)))="")),"Н/Д",INDIRECT(CONCATENATE("'2018-09'!V",TEXT(MATCH($C56,'2018-09'!$C$2:$C$100,0)+1,0)))-INDIRECT(CONCATENATE("'2018-08'!V",TEXT(MATCH($C56,'2018-08'!$C$2:$C$100,0)+1,0))))</f>
        <v>1550009893.8199997</v>
      </c>
      <c r="W56" s="17">
        <f ca="1">IF(OR(INDIRECT(CONCATENATE("'2018-09'!W",TEXT(MATCH($C56,'2018-09'!$C$2:$C$100,0)+1,0)))="",INDIRECT(CONCATENATE("'2018-08'!W",TEXT(MATCH($C56,'2018-08'!$C$2:$C$100,0)+1,0)))="",AND(INDIRECT(CONCATENATE("'2018-09'!W",TEXT(MATCH($C56,'2018-09'!$C$2:$C$100,0)+1,0)))="",INDIRECT(CONCATENATE("'2018-08'!W",TEXT(MATCH($C56,'2018-08'!$C$2:$C$100,0)+1,0)))="")),"Н/Д",INDIRECT(CONCATENATE("'2018-09'!W",TEXT(MATCH($C56,'2018-09'!$C$2:$C$100,0)+1,0)))-INDIRECT(CONCATENATE("'2018-08'!W",TEXT(MATCH($C56,'2018-08'!$C$2:$C$100,0)+1,0))))</f>
        <v>8515928713.1900024</v>
      </c>
    </row>
    <row r="57" spans="1:23" x14ac:dyDescent="0.25">
      <c r="A57" s="2" t="s">
        <v>80</v>
      </c>
      <c r="B57" s="2" t="s">
        <v>82</v>
      </c>
      <c r="C57" s="15">
        <v>65000000</v>
      </c>
      <c r="D57" s="2" t="s">
        <v>212</v>
      </c>
      <c r="E57" s="17">
        <f ca="1">IF(OR(INDIRECT(CONCATENATE("'2018-09'!E",TEXT(MATCH($C57,'2018-09'!$C$2:$C$100,0)+1,0)))="",INDIRECT(CONCATENATE("'2018-08'!E",TEXT(MATCH($C57,'2018-08'!$C$2:$C$100,0)+1,0)))="",AND(INDIRECT(CONCATENATE("'2018-09'!E",TEXT(MATCH($C57,'2018-09'!$C$2:$C$100,0)+1,0)))="",INDIRECT(CONCATENATE("'2018-08'!E",TEXT(MATCH($C57,'2018-08'!$C$2:$C$100,0)+1,0)))="")),"Н/Д",INDIRECT(CONCATENATE("'2018-09'!E",TEXT(MATCH($C57,'2018-09'!$C$2:$C$100,0)+1,0)))-INDIRECT(CONCATENATE("'2018-08'!E",TEXT(MATCH($C57,'2018-08'!$C$2:$C$100,0)+1,0))))</f>
        <v>25330524684.790009</v>
      </c>
      <c r="F57" s="17">
        <f ca="1">IF(OR(INDIRECT(CONCATENATE("'2018-09'!F",TEXT(MATCH($C57,'2018-09'!$C$2:$C$100,0)+1,0)))="",INDIRECT(CONCATENATE("'2018-08'!F",TEXT(MATCH($C57,'2018-08'!$C$2:$C$100,0)+1,0)))="",AND(INDIRECT(CONCATENATE("'2018-09'!F",TEXT(MATCH($C57,'2018-09'!$C$2:$C$100,0)+1,0)))="",INDIRECT(CONCATENATE("'2018-08'!F",TEXT(MATCH($C57,'2018-08'!$C$2:$C$100,0)+1,0)))="")),"Н/Д",INDIRECT(CONCATENATE("'2018-09'!F",TEXT(MATCH($C57,'2018-09'!$C$2:$C$100,0)+1,0)))-INDIRECT(CONCATENATE("'2018-08'!F",TEXT(MATCH($C57,'2018-08'!$C$2:$C$100,0)+1,0))))</f>
        <v>23597290401.460022</v>
      </c>
      <c r="G57" s="17">
        <f ca="1">IF(OR(INDIRECT(CONCATENATE("'2018-09'!G",TEXT(MATCH($C57,'2018-09'!$C$2:$C$100,0)+1,0)))="",INDIRECT(CONCATENATE("'2018-08'!G",TEXT(MATCH($C57,'2018-08'!$C$2:$C$100,0)+1,0)))="",AND(INDIRECT(CONCATENATE("'2018-09'!G",TEXT(MATCH($C57,'2018-09'!$C$2:$C$100,0)+1,0)))="",INDIRECT(CONCATENATE("'2018-08'!G",TEXT(MATCH($C57,'2018-08'!$C$2:$C$100,0)+1,0)))="")),"Н/Д",INDIRECT(CONCATENATE("'2018-09'!G",TEXT(MATCH($C57,'2018-09'!$C$2:$C$100,0)+1,0)))-INDIRECT(CONCATENATE("'2018-08'!G",TEXT(MATCH($C57,'2018-08'!$C$2:$C$100,0)+1,0))))</f>
        <v>7093704081.3099976</v>
      </c>
      <c r="H57" s="17">
        <f ca="1">IF(OR(INDIRECT(CONCATENATE("'2018-09'!H",TEXT(MATCH($C57,'2018-09'!$C$2:$C$100,0)+1,0)))="",INDIRECT(CONCATENATE("'2018-08'!H",TEXT(MATCH($C57,'2018-08'!$C$2:$C$100,0)+1,0)))="",AND(INDIRECT(CONCATENATE("'2018-09'!H",TEXT(MATCH($C57,'2018-09'!$C$2:$C$100,0)+1,0)))="",INDIRECT(CONCATENATE("'2018-08'!H",TEXT(MATCH($C57,'2018-08'!$C$2:$C$100,0)+1,0)))="")),"Н/Д",INDIRECT(CONCATENATE("'2018-09'!H",TEXT(MATCH($C57,'2018-09'!$C$2:$C$100,0)+1,0)))-INDIRECT(CONCATENATE("'2018-08'!H",TEXT(MATCH($C57,'2018-08'!$C$2:$C$100,0)+1,0))))</f>
        <v>8093720023.7399979</v>
      </c>
      <c r="I57" s="17">
        <f ca="1">IF(OR(INDIRECT(CONCATENATE("'2018-09'!I",TEXT(MATCH($C57,'2018-09'!$C$2:$C$100,0)+1,0)))="",INDIRECT(CONCATENATE("'2018-08'!I",TEXT(MATCH($C57,'2018-08'!$C$2:$C$100,0)+1,0)))="",AND(INDIRECT(CONCATENATE("'2018-09'!I",TEXT(MATCH($C57,'2018-09'!$C$2:$C$100,0)+1,0)))="",INDIRECT(CONCATENATE("'2018-08'!I",TEXT(MATCH($C57,'2018-08'!$C$2:$C$100,0)+1,0)))="")),"Н/Д",INDIRECT(CONCATENATE("'2018-09'!I",TEXT(MATCH($C57,'2018-09'!$C$2:$C$100,0)+1,0)))-INDIRECT(CONCATENATE("'2018-08'!I",TEXT(MATCH($C57,'2018-08'!$C$2:$C$100,0)+1,0))))</f>
        <v>1695800071.5500011</v>
      </c>
      <c r="J57" s="17" t="str">
        <f ca="1">IF(OR(INDIRECT(CONCATENATE("'2018-09'!J",TEXT(MATCH($C57,'2018-09'!$C$2:$C$100,0)+1,0)))="",INDIRECT(CONCATENATE("'2018-08'!J",TEXT(MATCH($C57,'2018-08'!$C$2:$C$100,0)+1,0)))="",AND(INDIRECT(CONCATENATE("'2018-09'!J",TEXT(MATCH($C57,'2018-09'!$C$2:$C$100,0)+1,0)))="",INDIRECT(CONCATENATE("'2018-08'!J",TEXT(MATCH($C57,'2018-08'!$C$2:$C$100,0)+1,0)))="")),"Н/Д",INDIRECT(CONCATENATE("'2018-09'!J",TEXT(MATCH($C57,'2018-09'!$C$2:$C$100,0)+1,0)))-INDIRECT(CONCATENATE("'2018-08'!J",TEXT(MATCH($C57,'2018-08'!$C$2:$C$100,0)+1,0))))</f>
        <v>Н/Д</v>
      </c>
      <c r="K57" s="17">
        <f ca="1">IF(OR(INDIRECT(CONCATENATE("'2018-09'!K",TEXT(MATCH($C57,'2018-09'!$C$2:$C$100,0)+1,0)))="",INDIRECT(CONCATENATE("'2018-08'!K",TEXT(MATCH($C57,'2018-08'!$C$2:$C$100,0)+1,0)))="",AND(INDIRECT(CONCATENATE("'2018-09'!K",TEXT(MATCH($C57,'2018-09'!$C$2:$C$100,0)+1,0)))="",INDIRECT(CONCATENATE("'2018-08'!K",TEXT(MATCH($C57,'2018-08'!$C$2:$C$100,0)+1,0)))="")),"Н/Д",INDIRECT(CONCATENATE("'2018-09'!K",TEXT(MATCH($C57,'2018-09'!$C$2:$C$100,0)+1,0)))-INDIRECT(CONCATENATE("'2018-08'!K",TEXT(MATCH($C57,'2018-08'!$C$2:$C$100,0)+1,0))))</f>
        <v>397559878.51000023</v>
      </c>
      <c r="L57" s="17">
        <f ca="1">IF(OR(INDIRECT(CONCATENATE("'2018-09'!L",TEXT(MATCH($C57,'2018-09'!$C$2:$C$100,0)+1,0)))="",INDIRECT(CONCATENATE("'2018-08'!L",TEXT(MATCH($C57,'2018-08'!$C$2:$C$100,0)+1,0)))="",AND(INDIRECT(CONCATENATE("'2018-09'!L",TEXT(MATCH($C57,'2018-09'!$C$2:$C$100,0)+1,0)))="",INDIRECT(CONCATENATE("'2018-08'!L",TEXT(MATCH($C57,'2018-08'!$C$2:$C$100,0)+1,0)))="")),"Н/Д",INDIRECT(CONCATENATE("'2018-09'!L",TEXT(MATCH($C57,'2018-09'!$C$2:$C$100,0)+1,0)))-INDIRECT(CONCATENATE("'2018-08'!L",TEXT(MATCH($C57,'2018-08'!$C$2:$C$100,0)+1,0))))</f>
        <v>4916112346.4799995</v>
      </c>
      <c r="M57" s="17">
        <f ca="1">IF(OR(INDIRECT(CONCATENATE("'2018-09'!M",TEXT(MATCH($C57,'2018-09'!$C$2:$C$100,0)+1,0)))="",INDIRECT(CONCATENATE("'2018-08'!M",TEXT(MATCH($C57,'2018-08'!$C$2:$C$100,0)+1,0)))="",AND(INDIRECT(CONCATENATE("'2018-09'!M",TEXT(MATCH($C57,'2018-09'!$C$2:$C$100,0)+1,0)))="",INDIRECT(CONCATENATE("'2018-08'!M",TEXT(MATCH($C57,'2018-08'!$C$2:$C$100,0)+1,0)))="")),"Н/Д",INDIRECT(CONCATENATE("'2018-09'!M",TEXT(MATCH($C57,'2018-09'!$C$2:$C$100,0)+1,0)))-INDIRECT(CONCATENATE("'2018-08'!M",TEXT(MATCH($C57,'2018-08'!$C$2:$C$100,0)+1,0))))</f>
        <v>128402964.75999999</v>
      </c>
      <c r="N57" s="17">
        <f ca="1">IF(OR(INDIRECT(CONCATENATE("'2018-09'!N",TEXT(MATCH($C57,'2018-09'!$C$2:$C$100,0)+1,0)))="",INDIRECT(CONCATENATE("'2018-08'!N",TEXT(MATCH($C57,'2018-08'!$C$2:$C$100,0)+1,0)))="",AND(INDIRECT(CONCATENATE("'2018-09'!N",TEXT(MATCH($C57,'2018-09'!$C$2:$C$100,0)+1,0)))="",INDIRECT(CONCATENATE("'2018-08'!N",TEXT(MATCH($C57,'2018-08'!$C$2:$C$100,0)+1,0)))="")),"Н/Д",INDIRECT(CONCATENATE("'2018-09'!N",TEXT(MATCH($C57,'2018-09'!$C$2:$C$100,0)+1,0)))-INDIRECT(CONCATENATE("'2018-08'!NE",TEXT(MATCH($C57,'2018-08'!$C$2:$C$100,0)+1,0))))</f>
        <v>947086916.39999998</v>
      </c>
      <c r="O57" s="17">
        <f ca="1">IF(OR(INDIRECT(CONCATENATE("'2018-09'!O",TEXT(MATCH($C57,'2018-09'!$C$2:$C$100,0)+1,0)))="",INDIRECT(CONCATENATE("'2018-08'!O",TEXT(MATCH($C57,'2018-08'!$C$2:$C$100,0)+1,0)))="",AND(INDIRECT(CONCATENATE("'2018-09'!O",TEXT(MATCH($C57,'2018-09'!$C$2:$C$100,0)+1,0)))="",INDIRECT(CONCATENATE("'2018-08'!O",TEXT(MATCH($C57,'2018-08'!$C$2:$C$100,0)+1,0)))="")),"Н/Д",INDIRECT(CONCATENATE("'2018-09'!O",TEXT(MATCH($C57,'2018-09'!$C$2:$C$100,0)+1,0)))-INDIRECT(CONCATENATE("'2018-08'!O",TEXT(MATCH($C57,'2018-08'!$C$2:$C$100,0)+1,0))))</f>
        <v>9366.0600000000559</v>
      </c>
      <c r="P57" s="17">
        <f ca="1">IF(OR(INDIRECT(CONCATENATE("'2018-09'!P",TEXT(MATCH($C57,'2018-09'!$C$2:$C$100,0)+1,0)))="",INDIRECT(CONCATENATE("'2018-08'!P",TEXT(MATCH($C57,'2018-08'!$C$2:$C$100,0)+1,0)))="",AND(INDIRECT(CONCATENATE("'2018-09'!P",TEXT(MATCH($C57,'2018-09'!$C$2:$C$100,0)+1,0)))="",INDIRECT(CONCATENATE("'2018-08'!P",TEXT(MATCH($C57,'2018-08'!$C$2:$C$100,0)+1,0)))="")),"Н/Д",INDIRECT(CONCATENATE("'2018-09'!P",TEXT(MATCH($C57,'2018-09'!$C$2:$C$100,0)+1,0)))-INDIRECT(CONCATENATE("'2018-08'!P",TEXT(MATCH($C57,'2018-08'!$C$2:$C$100,0)+1,0))))</f>
        <v>468264254.11999989</v>
      </c>
      <c r="Q57" s="17">
        <f ca="1">IF(OR(INDIRECT(CONCATENATE("'2018-09'!Q",TEXT(MATCH($C57,'2018-09'!$C$2:$C$100,0)+1,0)))="",INDIRECT(CONCATENATE("'2018-08'!Q",TEXT(MATCH($C57,'2018-08'!$C$2:$C$100,0)+1,0)))="",AND(INDIRECT(CONCATENATE("'2018-09'!Q",TEXT(MATCH($C57,'2018-09'!$C$2:$C$100,0)+1,0)))="",INDIRECT(CONCATENATE("'2018-08'!Q",TEXT(MATCH($C57,'2018-08'!$C$2:$C$100,0)+1,0)))="")),"Н/Д",INDIRECT(CONCATENATE("'2018-09'!Q",TEXT(MATCH($C57,'2018-09'!$C$2:$C$100,0)+1,0)))-INDIRECT(CONCATENATE("'2018-08'!Q",TEXT(MATCH($C57,'2018-08'!$C$2:$C$100,0)+1,0))))</f>
        <v>26097297.930000067</v>
      </c>
      <c r="R57" s="17">
        <f ca="1">IF(OR(INDIRECT(CONCATENATE("'2018-09'!R",TEXT(MATCH($C57,'2018-09'!$C$2:$C$100,0)+1,0)))="",INDIRECT(CONCATENATE("'2018-08'!R",TEXT(MATCH($C57,'2018-08'!$C$2:$C$100,0)+1,0)))="",AND(INDIRECT(CONCATENATE("'2018-09'!R",TEXT(MATCH($C57,'2018-09'!$C$2:$C$100,0)+1,0)))="",INDIRECT(CONCATENATE("'2018-08'!R",TEXT(MATCH($C57,'2018-08'!$C$2:$C$100,0)+1,0)))="")),"Н/Д",INDIRECT(CONCATENATE("'2018-09'!R",TEXT(MATCH($C57,'2018-09'!$C$2:$C$100,0)+1,0)))-INDIRECT(CONCATENATE("'2018-08'!R",TEXT(MATCH($C57,'2018-08'!$C$2:$C$100,0)+1,0))))</f>
        <v>231547397.07999992</v>
      </c>
      <c r="S57" s="17">
        <f ca="1">IF(OR(INDIRECT(CONCATENATE("'2018-09'!S",TEXT(MATCH($C57,'2018-09'!$C$2:$C$100,0)+1,0)))="",INDIRECT(CONCATENATE("'2018-08'!S",TEXT(MATCH($C57,'2018-08'!$C$2:$C$100,0)+1,0)))="",AND(INDIRECT(CONCATENATE("'2018-09'!S",TEXT(MATCH($C57,'2018-09'!$C$2:$C$100,0)+1,0)))="",INDIRECT(CONCATENATE("'2018-08'!S",TEXT(MATCH($C57,'2018-08'!$C$2:$C$100,0)+1,0)))="")),"Н/Д",INDIRECT(CONCATENATE("'2018-09'!S",TEXT(MATCH($C57,'2018-09'!$C$2:$C$100,0)+1,0)))-INDIRECT(CONCATENATE("'2018-08'!S",TEXT(MATCH($C57,'2018-08'!$C$2:$C$100,0)+1,0))))</f>
        <v>196466.80000000005</v>
      </c>
      <c r="T57" s="17">
        <f ca="1">IF(OR(INDIRECT(CONCATENATE("'2018-09'!T",TEXT(MATCH($C57,'2018-09'!$C$2:$C$100,0)+1,0)))="",INDIRECT(CONCATENATE("'2018-08'!T",TEXT(MATCH($C57,'2018-08'!$C$2:$C$100,0)+1,0)))="",AND(INDIRECT(CONCATENATE("'2018-09'!T",TEXT(MATCH($C57,'2018-09'!$C$2:$C$100,0)+1,0)))="",INDIRECT(CONCATENATE("'2018-08'!T",TEXT(MATCH($C57,'2018-08'!$C$2:$C$100,0)+1,0)))="")),"Н/Д",INDIRECT(CONCATENATE("'2018-09'!T",TEXT(MATCH($C57,'2018-09'!$C$2:$C$100,0)+1,0)))-INDIRECT(CONCATENATE("'2018-08'!T",TEXT(MATCH($C57,'2018-08'!$C$2:$C$100,0)+1,0))))</f>
        <v>332820821.71000004</v>
      </c>
      <c r="U57" s="17">
        <f ca="1">IF(OR(INDIRECT(CONCATENATE("'2018-09'!U",TEXT(MATCH($C57,'2018-09'!$C$2:$C$100,0)+1,0)))="",INDIRECT(CONCATENATE("'2018-08'!U",TEXT(MATCH($C57,'2018-08'!$C$2:$C$100,0)+1,0)))="",AND(INDIRECT(CONCATENATE("'2018-09'!U",TEXT(MATCH($C57,'2018-09'!$C$2:$C$100,0)+1,0)))="",INDIRECT(CONCATENATE("'2018-08'!U",TEXT(MATCH($C57,'2018-08'!$C$2:$C$100,0)+1,0)))="")),"Н/Д",INDIRECT(CONCATENATE("'2018-09'!U",TEXT(MATCH($C57,'2018-09'!$C$2:$C$100,0)+1,0)))-INDIRECT(CONCATENATE("'2018-08'!U",TEXT(MATCH($C57,'2018-08'!$C$2:$C$100,0)+1,0))))</f>
        <v>9922678.3700000048</v>
      </c>
      <c r="V57" s="17">
        <f ca="1">IF(OR(INDIRECT(CONCATENATE("'2018-09'!V",TEXT(MATCH($C57,'2018-09'!$C$2:$C$100,0)+1,0)))="",INDIRECT(CONCATENATE("'2018-08'!V",TEXT(MATCH($C57,'2018-08'!$C$2:$C$100,0)+1,0)))="",AND(INDIRECT(CONCATENATE("'2018-09'!V",TEXT(MATCH($C57,'2018-09'!$C$2:$C$100,0)+1,0)))="",INDIRECT(CONCATENATE("'2018-08'!V",TEXT(MATCH($C57,'2018-08'!$C$2:$C$100,0)+1,0)))="")),"Н/Д",INDIRECT(CONCATENATE("'2018-09'!V",TEXT(MATCH($C57,'2018-09'!$C$2:$C$100,0)+1,0)))-INDIRECT(CONCATENATE("'2018-08'!V",TEXT(MATCH($C57,'2018-08'!$C$2:$C$100,0)+1,0))))</f>
        <v>1733234283.3299999</v>
      </c>
      <c r="W57" s="17">
        <f ca="1">IF(OR(INDIRECT(CONCATENATE("'2018-09'!W",TEXT(MATCH($C57,'2018-09'!$C$2:$C$100,0)+1,0)))="",INDIRECT(CONCATENATE("'2018-08'!W",TEXT(MATCH($C57,'2018-08'!$C$2:$C$100,0)+1,0)))="",AND(INDIRECT(CONCATENATE("'2018-09'!W",TEXT(MATCH($C57,'2018-09'!$C$2:$C$100,0)+1,0)))="",INDIRECT(CONCATENATE("'2018-08'!W",TEXT(MATCH($C57,'2018-08'!$C$2:$C$100,0)+1,0)))="")),"Н/Д",INDIRECT(CONCATENATE("'2018-09'!W",TEXT(MATCH($C57,'2018-09'!$C$2:$C$100,0)+1,0)))-INDIRECT(CONCATENATE("'2018-08'!W",TEXT(MATCH($C57,'2018-08'!$C$2:$C$100,0)+1,0))))</f>
        <v>74176993398.369995</v>
      </c>
    </row>
    <row r="58" spans="1:23" x14ac:dyDescent="0.25">
      <c r="A58" s="2" t="s">
        <v>80</v>
      </c>
      <c r="B58" s="2" t="s">
        <v>83</v>
      </c>
      <c r="C58" s="15">
        <v>71000000</v>
      </c>
      <c r="D58" s="2" t="s">
        <v>212</v>
      </c>
      <c r="E58" s="17">
        <f ca="1">IF(OR(INDIRECT(CONCATENATE("'2018-09'!E",TEXT(MATCH($C58,'2018-09'!$C$2:$C$100,0)+1,0)))="",INDIRECT(CONCATENATE("'2018-08'!E",TEXT(MATCH($C58,'2018-08'!$C$2:$C$100,0)+1,0)))="",AND(INDIRECT(CONCATENATE("'2018-09'!E",TEXT(MATCH($C58,'2018-09'!$C$2:$C$100,0)+1,0)))="",INDIRECT(CONCATENATE("'2018-08'!E",TEXT(MATCH($C58,'2018-08'!$C$2:$C$100,0)+1,0)))="")),"Н/Д",INDIRECT(CONCATENATE("'2018-09'!E",TEXT(MATCH($C58,'2018-09'!$C$2:$C$100,0)+1,0)))-INDIRECT(CONCATENATE("'2018-08'!E",TEXT(MATCH($C58,'2018-08'!$C$2:$C$100,0)+1,0))))</f>
        <v>18169858825.389999</v>
      </c>
      <c r="F58" s="17">
        <f ca="1">IF(OR(INDIRECT(CONCATENATE("'2018-09'!F",TEXT(MATCH($C58,'2018-09'!$C$2:$C$100,0)+1,0)))="",INDIRECT(CONCATENATE("'2018-08'!F",TEXT(MATCH($C58,'2018-08'!$C$2:$C$100,0)+1,0)))="",AND(INDIRECT(CONCATENATE("'2018-09'!F",TEXT(MATCH($C58,'2018-09'!$C$2:$C$100,0)+1,0)))="",INDIRECT(CONCATENATE("'2018-08'!F",TEXT(MATCH($C58,'2018-08'!$C$2:$C$100,0)+1,0)))="")),"Н/Д",INDIRECT(CONCATENATE("'2018-09'!F",TEXT(MATCH($C58,'2018-09'!$C$2:$C$100,0)+1,0)))-INDIRECT(CONCATENATE("'2018-08'!F",TEXT(MATCH($C58,'2018-08'!$C$2:$C$100,0)+1,0))))</f>
        <v>17694528897.709991</v>
      </c>
      <c r="G58" s="17">
        <f ca="1">IF(OR(INDIRECT(CONCATENATE("'2018-09'!G",TEXT(MATCH($C58,'2018-09'!$C$2:$C$100,0)+1,0)))="",INDIRECT(CONCATENATE("'2018-08'!G",TEXT(MATCH($C58,'2018-08'!$C$2:$C$100,0)+1,0)))="",AND(INDIRECT(CONCATENATE("'2018-09'!G",TEXT(MATCH($C58,'2018-09'!$C$2:$C$100,0)+1,0)))="",INDIRECT(CONCATENATE("'2018-08'!G",TEXT(MATCH($C58,'2018-08'!$C$2:$C$100,0)+1,0)))="")),"Н/Д",INDIRECT(CONCATENATE("'2018-09'!G",TEXT(MATCH($C58,'2018-09'!$C$2:$C$100,0)+1,0)))-INDIRECT(CONCATENATE("'2018-08'!G",TEXT(MATCH($C58,'2018-08'!$C$2:$C$100,0)+1,0))))</f>
        <v>11467586095.059998</v>
      </c>
      <c r="H58" s="17">
        <f ca="1">IF(OR(INDIRECT(CONCATENATE("'2018-09'!H",TEXT(MATCH($C58,'2018-09'!$C$2:$C$100,0)+1,0)))="",INDIRECT(CONCATENATE("'2018-08'!H",TEXT(MATCH($C58,'2018-08'!$C$2:$C$100,0)+1,0)))="",AND(INDIRECT(CONCATENATE("'2018-09'!H",TEXT(MATCH($C58,'2018-09'!$C$2:$C$100,0)+1,0)))="",INDIRECT(CONCATENATE("'2018-08'!H",TEXT(MATCH($C58,'2018-08'!$C$2:$C$100,0)+1,0)))="")),"Н/Д",INDIRECT(CONCATENATE("'2018-09'!H",TEXT(MATCH($C58,'2018-09'!$C$2:$C$100,0)+1,0)))-INDIRECT(CONCATENATE("'2018-08'!H",TEXT(MATCH($C58,'2018-08'!$C$2:$C$100,0)+1,0))))</f>
        <v>2829673524.1800003</v>
      </c>
      <c r="I58" s="17">
        <f ca="1">IF(OR(INDIRECT(CONCATENATE("'2018-09'!I",TEXT(MATCH($C58,'2018-09'!$C$2:$C$100,0)+1,0)))="",INDIRECT(CONCATENATE("'2018-08'!I",TEXT(MATCH($C58,'2018-08'!$C$2:$C$100,0)+1,0)))="",AND(INDIRECT(CONCATENATE("'2018-09'!I",TEXT(MATCH($C58,'2018-09'!$C$2:$C$100,0)+1,0)))="",INDIRECT(CONCATENATE("'2018-08'!I",TEXT(MATCH($C58,'2018-08'!$C$2:$C$100,0)+1,0)))="")),"Н/Д",INDIRECT(CONCATENATE("'2018-09'!I",TEXT(MATCH($C58,'2018-09'!$C$2:$C$100,0)+1,0)))-INDIRECT(CONCATENATE("'2018-08'!I",TEXT(MATCH($C58,'2018-08'!$C$2:$C$100,0)+1,0))))</f>
        <v>473083611.02999973</v>
      </c>
      <c r="J58" s="17" t="str">
        <f ca="1">IF(OR(INDIRECT(CONCATENATE("'2018-09'!J",TEXT(MATCH($C58,'2018-09'!$C$2:$C$100,0)+1,0)))="",INDIRECT(CONCATENATE("'2018-08'!J",TEXT(MATCH($C58,'2018-08'!$C$2:$C$100,0)+1,0)))="",AND(INDIRECT(CONCATENATE("'2018-09'!J",TEXT(MATCH($C58,'2018-09'!$C$2:$C$100,0)+1,0)))="",INDIRECT(CONCATENATE("'2018-08'!J",TEXT(MATCH($C58,'2018-08'!$C$2:$C$100,0)+1,0)))="")),"Н/Д",INDIRECT(CONCATENATE("'2018-09'!J",TEXT(MATCH($C58,'2018-09'!$C$2:$C$100,0)+1,0)))-INDIRECT(CONCATENATE("'2018-08'!J",TEXT(MATCH($C58,'2018-08'!$C$2:$C$100,0)+1,0))))</f>
        <v>Н/Д</v>
      </c>
      <c r="K58" s="17">
        <f ca="1">IF(OR(INDIRECT(CONCATENATE("'2018-09'!K",TEXT(MATCH($C58,'2018-09'!$C$2:$C$100,0)+1,0)))="",INDIRECT(CONCATENATE("'2018-08'!K",TEXT(MATCH($C58,'2018-08'!$C$2:$C$100,0)+1,0)))="",AND(INDIRECT(CONCATENATE("'2018-09'!K",TEXT(MATCH($C58,'2018-09'!$C$2:$C$100,0)+1,0)))="",INDIRECT(CONCATENATE("'2018-08'!K",TEXT(MATCH($C58,'2018-08'!$C$2:$C$100,0)+1,0)))="")),"Н/Д",INDIRECT(CONCATENATE("'2018-09'!K",TEXT(MATCH($C58,'2018-09'!$C$2:$C$100,0)+1,0)))-INDIRECT(CONCATENATE("'2018-08'!K",TEXT(MATCH($C58,'2018-08'!$C$2:$C$100,0)+1,0))))</f>
        <v>133125853.34000015</v>
      </c>
      <c r="L58" s="17">
        <f ca="1">IF(OR(INDIRECT(CONCATENATE("'2018-09'!L",TEXT(MATCH($C58,'2018-09'!$C$2:$C$100,0)+1,0)))="",INDIRECT(CONCATENATE("'2018-08'!L",TEXT(MATCH($C58,'2018-08'!$C$2:$C$100,0)+1,0)))="",AND(INDIRECT(CONCATENATE("'2018-09'!L",TEXT(MATCH($C58,'2018-09'!$C$2:$C$100,0)+1,0)))="",INDIRECT(CONCATENATE("'2018-08'!L",TEXT(MATCH($C58,'2018-08'!$C$2:$C$100,0)+1,0)))="")),"Н/Д",INDIRECT(CONCATENATE("'2018-09'!L",TEXT(MATCH($C58,'2018-09'!$C$2:$C$100,0)+1,0)))-INDIRECT(CONCATENATE("'2018-08'!L",TEXT(MATCH($C58,'2018-08'!$C$2:$C$100,0)+1,0))))</f>
        <v>1828152006.7300005</v>
      </c>
      <c r="M58" s="17">
        <f ca="1">IF(OR(INDIRECT(CONCATENATE("'2018-09'!M",TEXT(MATCH($C58,'2018-09'!$C$2:$C$100,0)+1,0)))="",INDIRECT(CONCATENATE("'2018-08'!M",TEXT(MATCH($C58,'2018-08'!$C$2:$C$100,0)+1,0)))="",AND(INDIRECT(CONCATENATE("'2018-09'!M",TEXT(MATCH($C58,'2018-09'!$C$2:$C$100,0)+1,0)))="",INDIRECT(CONCATENATE("'2018-08'!M",TEXT(MATCH($C58,'2018-08'!$C$2:$C$100,0)+1,0)))="")),"Н/Д",INDIRECT(CONCATENATE("'2018-09'!M",TEXT(MATCH($C58,'2018-09'!$C$2:$C$100,0)+1,0)))-INDIRECT(CONCATENATE("'2018-08'!M",TEXT(MATCH($C58,'2018-08'!$C$2:$C$100,0)+1,0))))</f>
        <v>11108760.609999999</v>
      </c>
      <c r="N58" s="17">
        <f ca="1">IF(OR(INDIRECT(CONCATENATE("'2018-09'!N",TEXT(MATCH($C58,'2018-09'!$C$2:$C$100,0)+1,0)))="",INDIRECT(CONCATENATE("'2018-08'!N",TEXT(MATCH($C58,'2018-08'!$C$2:$C$100,0)+1,0)))="",AND(INDIRECT(CONCATENATE("'2018-09'!N",TEXT(MATCH($C58,'2018-09'!$C$2:$C$100,0)+1,0)))="",INDIRECT(CONCATENATE("'2018-08'!N",TEXT(MATCH($C58,'2018-08'!$C$2:$C$100,0)+1,0)))="")),"Н/Д",INDIRECT(CONCATENATE("'2018-09'!N",TEXT(MATCH($C58,'2018-09'!$C$2:$C$100,0)+1,0)))-INDIRECT(CONCATENATE("'2018-08'!NE",TEXT(MATCH($C58,'2018-08'!$C$2:$C$100,0)+1,0))))</f>
        <v>466874247.81999999</v>
      </c>
      <c r="O58" s="17">
        <f ca="1">IF(OR(INDIRECT(CONCATENATE("'2018-09'!O",TEXT(MATCH($C58,'2018-09'!$C$2:$C$100,0)+1,0)))="",INDIRECT(CONCATENATE("'2018-08'!O",TEXT(MATCH($C58,'2018-08'!$C$2:$C$100,0)+1,0)))="",AND(INDIRECT(CONCATENATE("'2018-09'!O",TEXT(MATCH($C58,'2018-09'!$C$2:$C$100,0)+1,0)))="",INDIRECT(CONCATENATE("'2018-08'!O",TEXT(MATCH($C58,'2018-08'!$C$2:$C$100,0)+1,0)))="")),"Н/Д",INDIRECT(CONCATENATE("'2018-09'!O",TEXT(MATCH($C58,'2018-09'!$C$2:$C$100,0)+1,0)))-INDIRECT(CONCATENATE("'2018-08'!O",TEXT(MATCH($C58,'2018-08'!$C$2:$C$100,0)+1,0))))</f>
        <v>11501.29999999993</v>
      </c>
      <c r="P58" s="17">
        <f ca="1">IF(OR(INDIRECT(CONCATENATE("'2018-09'!P",TEXT(MATCH($C58,'2018-09'!$C$2:$C$100,0)+1,0)))="",INDIRECT(CONCATENATE("'2018-08'!P",TEXT(MATCH($C58,'2018-08'!$C$2:$C$100,0)+1,0)))="",AND(INDIRECT(CONCATENATE("'2018-09'!P",TEXT(MATCH($C58,'2018-09'!$C$2:$C$100,0)+1,0)))="",INDIRECT(CONCATENATE("'2018-08'!P",TEXT(MATCH($C58,'2018-08'!$C$2:$C$100,0)+1,0)))="")),"Н/Д",INDIRECT(CONCATENATE("'2018-09'!P",TEXT(MATCH($C58,'2018-09'!$C$2:$C$100,0)+1,0)))-INDIRECT(CONCATENATE("'2018-08'!P",TEXT(MATCH($C58,'2018-08'!$C$2:$C$100,0)+1,0))))</f>
        <v>602969167.56999969</v>
      </c>
      <c r="Q58" s="17">
        <f ca="1">IF(OR(INDIRECT(CONCATENATE("'2018-09'!Q",TEXT(MATCH($C58,'2018-09'!$C$2:$C$100,0)+1,0)))="",INDIRECT(CONCATENATE("'2018-08'!Q",TEXT(MATCH($C58,'2018-08'!$C$2:$C$100,0)+1,0)))="",AND(INDIRECT(CONCATENATE("'2018-09'!Q",TEXT(MATCH($C58,'2018-09'!$C$2:$C$100,0)+1,0)))="",INDIRECT(CONCATENATE("'2018-08'!Q",TEXT(MATCH($C58,'2018-08'!$C$2:$C$100,0)+1,0)))="")),"Н/Д",INDIRECT(CONCATENATE("'2018-09'!Q",TEXT(MATCH($C58,'2018-09'!$C$2:$C$100,0)+1,0)))-INDIRECT(CONCATENATE("'2018-08'!Q",TEXT(MATCH($C58,'2018-08'!$C$2:$C$100,0)+1,0))))</f>
        <v>12091844.560000002</v>
      </c>
      <c r="R58" s="17">
        <f ca="1">IF(OR(INDIRECT(CONCATENATE("'2018-09'!R",TEXT(MATCH($C58,'2018-09'!$C$2:$C$100,0)+1,0)))="",INDIRECT(CONCATENATE("'2018-08'!R",TEXT(MATCH($C58,'2018-08'!$C$2:$C$100,0)+1,0)))="",AND(INDIRECT(CONCATENATE("'2018-09'!R",TEXT(MATCH($C58,'2018-09'!$C$2:$C$100,0)+1,0)))="",INDIRECT(CONCATENATE("'2018-08'!R",TEXT(MATCH($C58,'2018-08'!$C$2:$C$100,0)+1,0)))="")),"Н/Д",INDIRECT(CONCATENATE("'2018-09'!R",TEXT(MATCH($C58,'2018-09'!$C$2:$C$100,0)+1,0)))-INDIRECT(CONCATENATE("'2018-08'!R",TEXT(MATCH($C58,'2018-08'!$C$2:$C$100,0)+1,0))))</f>
        <v>56841153.689999998</v>
      </c>
      <c r="S58" s="17">
        <f ca="1">IF(OR(INDIRECT(CONCATENATE("'2018-09'!S",TEXT(MATCH($C58,'2018-09'!$C$2:$C$100,0)+1,0)))="",INDIRECT(CONCATENATE("'2018-08'!S",TEXT(MATCH($C58,'2018-08'!$C$2:$C$100,0)+1,0)))="",AND(INDIRECT(CONCATENATE("'2018-09'!S",TEXT(MATCH($C58,'2018-09'!$C$2:$C$100,0)+1,0)))="",INDIRECT(CONCATENATE("'2018-08'!S",TEXT(MATCH($C58,'2018-08'!$C$2:$C$100,0)+1,0)))="")),"Н/Д",INDIRECT(CONCATENATE("'2018-09'!S",TEXT(MATCH($C58,'2018-09'!$C$2:$C$100,0)+1,0)))-INDIRECT(CONCATENATE("'2018-08'!S",TEXT(MATCH($C58,'2018-08'!$C$2:$C$100,0)+1,0))))</f>
        <v>160100</v>
      </c>
      <c r="T58" s="17">
        <f ca="1">IF(OR(INDIRECT(CONCATENATE("'2018-09'!T",TEXT(MATCH($C58,'2018-09'!$C$2:$C$100,0)+1,0)))="",INDIRECT(CONCATENATE("'2018-08'!T",TEXT(MATCH($C58,'2018-08'!$C$2:$C$100,0)+1,0)))="",AND(INDIRECT(CONCATENATE("'2018-09'!T",TEXT(MATCH($C58,'2018-09'!$C$2:$C$100,0)+1,0)))="",INDIRECT(CONCATENATE("'2018-08'!T",TEXT(MATCH($C58,'2018-08'!$C$2:$C$100,0)+1,0)))="")),"Н/Д",INDIRECT(CONCATENATE("'2018-09'!T",TEXT(MATCH($C58,'2018-09'!$C$2:$C$100,0)+1,0)))-INDIRECT(CONCATENATE("'2018-08'!T",TEXT(MATCH($C58,'2018-08'!$C$2:$C$100,0)+1,0))))</f>
        <v>134354220.29000008</v>
      </c>
      <c r="U58" s="17">
        <f ca="1">IF(OR(INDIRECT(CONCATENATE("'2018-09'!U",TEXT(MATCH($C58,'2018-09'!$C$2:$C$100,0)+1,0)))="",INDIRECT(CONCATENATE("'2018-08'!U",TEXT(MATCH($C58,'2018-08'!$C$2:$C$100,0)+1,0)))="",AND(INDIRECT(CONCATENATE("'2018-09'!U",TEXT(MATCH($C58,'2018-09'!$C$2:$C$100,0)+1,0)))="",INDIRECT(CONCATENATE("'2018-08'!U",TEXT(MATCH($C58,'2018-08'!$C$2:$C$100,0)+1,0)))="")),"Н/Д",INDIRECT(CONCATENATE("'2018-09'!U",TEXT(MATCH($C58,'2018-09'!$C$2:$C$100,0)+1,0)))-INDIRECT(CONCATENATE("'2018-08'!U",TEXT(MATCH($C58,'2018-08'!$C$2:$C$100,0)+1,0))))</f>
        <v>8477705.2899999917</v>
      </c>
      <c r="V58" s="17">
        <f ca="1">IF(OR(INDIRECT(CONCATENATE("'2018-09'!V",TEXT(MATCH($C58,'2018-09'!$C$2:$C$100,0)+1,0)))="",INDIRECT(CONCATENATE("'2018-08'!V",TEXT(MATCH($C58,'2018-08'!$C$2:$C$100,0)+1,0)))="",AND(INDIRECT(CONCATENATE("'2018-09'!V",TEXT(MATCH($C58,'2018-09'!$C$2:$C$100,0)+1,0)))="",INDIRECT(CONCATENATE("'2018-08'!V",TEXT(MATCH($C58,'2018-08'!$C$2:$C$100,0)+1,0)))="")),"Н/Д",INDIRECT(CONCATENATE("'2018-09'!V",TEXT(MATCH($C58,'2018-09'!$C$2:$C$100,0)+1,0)))-INDIRECT(CONCATENATE("'2018-08'!V",TEXT(MATCH($C58,'2018-08'!$C$2:$C$100,0)+1,0))))</f>
        <v>475329927.68000031</v>
      </c>
      <c r="W58" s="17">
        <f ca="1">IF(OR(INDIRECT(CONCATENATE("'2018-09'!W",TEXT(MATCH($C58,'2018-09'!$C$2:$C$100,0)+1,0)))="",INDIRECT(CONCATENATE("'2018-08'!W",TEXT(MATCH($C58,'2018-08'!$C$2:$C$100,0)+1,0)))="",AND(INDIRECT(CONCATENATE("'2018-09'!W",TEXT(MATCH($C58,'2018-09'!$C$2:$C$100,0)+1,0)))="",INDIRECT(CONCATENATE("'2018-08'!W",TEXT(MATCH($C58,'2018-08'!$C$2:$C$100,0)+1,0)))="")),"Н/Д",INDIRECT(CONCATENATE("'2018-09'!W",TEXT(MATCH($C58,'2018-09'!$C$2:$C$100,0)+1,0)))-INDIRECT(CONCATENATE("'2018-08'!W",TEXT(MATCH($C58,'2018-08'!$C$2:$C$100,0)+1,0))))</f>
        <v>53960147258.630005</v>
      </c>
    </row>
    <row r="59" spans="1:23" x14ac:dyDescent="0.25">
      <c r="A59" s="2" t="s">
        <v>80</v>
      </c>
      <c r="B59" s="2" t="s">
        <v>84</v>
      </c>
      <c r="C59" s="15">
        <v>71800000</v>
      </c>
      <c r="D59" s="2" t="s">
        <v>212</v>
      </c>
      <c r="E59" s="17">
        <f ca="1">IF(OR(INDIRECT(CONCATENATE("'2018-09'!E",TEXT(MATCH($C59,'2018-09'!$C$2:$C$100,0)+1,0)))="",INDIRECT(CONCATENATE("'2018-08'!E",TEXT(MATCH($C59,'2018-08'!$C$2:$C$100,0)+1,0)))="",AND(INDIRECT(CONCATENATE("'2018-09'!E",TEXT(MATCH($C59,'2018-09'!$C$2:$C$100,0)+1,0)))="",INDIRECT(CONCATENATE("'2018-08'!E",TEXT(MATCH($C59,'2018-08'!$C$2:$C$100,0)+1,0)))="")),"Н/Д",INDIRECT(CONCATENATE("'2018-09'!E",TEXT(MATCH($C59,'2018-09'!$C$2:$C$100,0)+1,0)))-INDIRECT(CONCATENATE("'2018-08'!E",TEXT(MATCH($C59,'2018-08'!$C$2:$C$100,0)+1,0))))</f>
        <v>17434987456.390015</v>
      </c>
      <c r="F59" s="17">
        <f ca="1">IF(OR(INDIRECT(CONCATENATE("'2018-09'!F",TEXT(MATCH($C59,'2018-09'!$C$2:$C$100,0)+1,0)))="",INDIRECT(CONCATENATE("'2018-08'!F",TEXT(MATCH($C59,'2018-08'!$C$2:$C$100,0)+1,0)))="",AND(INDIRECT(CONCATENATE("'2018-09'!F",TEXT(MATCH($C59,'2018-09'!$C$2:$C$100,0)+1,0)))="",INDIRECT(CONCATENATE("'2018-08'!F",TEXT(MATCH($C59,'2018-08'!$C$2:$C$100,0)+1,0)))="")),"Н/Д",INDIRECT(CONCATENATE("'2018-09'!F",TEXT(MATCH($C59,'2018-09'!$C$2:$C$100,0)+1,0)))-INDIRECT(CONCATENATE("'2018-08'!F",TEXT(MATCH($C59,'2018-08'!$C$2:$C$100,0)+1,0))))</f>
        <v>16691576581.190002</v>
      </c>
      <c r="G59" s="17">
        <f ca="1">IF(OR(INDIRECT(CONCATENATE("'2018-09'!G",TEXT(MATCH($C59,'2018-09'!$C$2:$C$100,0)+1,0)))="",INDIRECT(CONCATENATE("'2018-08'!G",TEXT(MATCH($C59,'2018-08'!$C$2:$C$100,0)+1,0)))="",AND(INDIRECT(CONCATENATE("'2018-09'!G",TEXT(MATCH($C59,'2018-09'!$C$2:$C$100,0)+1,0)))="",INDIRECT(CONCATENATE("'2018-08'!G",TEXT(MATCH($C59,'2018-08'!$C$2:$C$100,0)+1,0)))="")),"Н/Д",INDIRECT(CONCATENATE("'2018-09'!G",TEXT(MATCH($C59,'2018-09'!$C$2:$C$100,0)+1,0)))-INDIRECT(CONCATENATE("'2018-08'!G",TEXT(MATCH($C59,'2018-08'!$C$2:$C$100,0)+1,0))))</f>
        <v>7919956658.6800003</v>
      </c>
      <c r="H59" s="17">
        <f ca="1">IF(OR(INDIRECT(CONCATENATE("'2018-09'!H",TEXT(MATCH($C59,'2018-09'!$C$2:$C$100,0)+1,0)))="",INDIRECT(CONCATENATE("'2018-08'!H",TEXT(MATCH($C59,'2018-08'!$C$2:$C$100,0)+1,0)))="",AND(INDIRECT(CONCATENATE("'2018-09'!H",TEXT(MATCH($C59,'2018-09'!$C$2:$C$100,0)+1,0)))="",INDIRECT(CONCATENATE("'2018-08'!H",TEXT(MATCH($C59,'2018-08'!$C$2:$C$100,0)+1,0)))="")),"Н/Д",INDIRECT(CONCATENATE("'2018-09'!H",TEXT(MATCH($C59,'2018-09'!$C$2:$C$100,0)+1,0)))-INDIRECT(CONCATENATE("'2018-08'!H",TEXT(MATCH($C59,'2018-08'!$C$2:$C$100,0)+1,0))))</f>
        <v>6408989592.6399994</v>
      </c>
      <c r="I59" s="17">
        <f ca="1">IF(OR(INDIRECT(CONCATENATE("'2018-09'!I",TEXT(MATCH($C59,'2018-09'!$C$2:$C$100,0)+1,0)))="",INDIRECT(CONCATENATE("'2018-08'!I",TEXT(MATCH($C59,'2018-08'!$C$2:$C$100,0)+1,0)))="",AND(INDIRECT(CONCATENATE("'2018-09'!I",TEXT(MATCH($C59,'2018-09'!$C$2:$C$100,0)+1,0)))="",INDIRECT(CONCATENATE("'2018-08'!I",TEXT(MATCH($C59,'2018-08'!$C$2:$C$100,0)+1,0)))="")),"Н/Д",INDIRECT(CONCATENATE("'2018-09'!I",TEXT(MATCH($C59,'2018-09'!$C$2:$C$100,0)+1,0)))-INDIRECT(CONCATENATE("'2018-08'!I",TEXT(MATCH($C59,'2018-08'!$C$2:$C$100,0)+1,0))))</f>
        <v>546872078.30999994</v>
      </c>
      <c r="J59" s="17" t="str">
        <f ca="1">IF(OR(INDIRECT(CONCATENATE("'2018-09'!J",TEXT(MATCH($C59,'2018-09'!$C$2:$C$100,0)+1,0)))="",INDIRECT(CONCATENATE("'2018-08'!J",TEXT(MATCH($C59,'2018-08'!$C$2:$C$100,0)+1,0)))="",AND(INDIRECT(CONCATENATE("'2018-09'!J",TEXT(MATCH($C59,'2018-09'!$C$2:$C$100,0)+1,0)))="",INDIRECT(CONCATENATE("'2018-08'!J",TEXT(MATCH($C59,'2018-08'!$C$2:$C$100,0)+1,0)))="")),"Н/Д",INDIRECT(CONCATENATE("'2018-09'!J",TEXT(MATCH($C59,'2018-09'!$C$2:$C$100,0)+1,0)))-INDIRECT(CONCATENATE("'2018-08'!J",TEXT(MATCH($C59,'2018-08'!$C$2:$C$100,0)+1,0))))</f>
        <v>Н/Д</v>
      </c>
      <c r="K59" s="17">
        <f ca="1">IF(OR(INDIRECT(CONCATENATE("'2018-09'!K",TEXT(MATCH($C59,'2018-09'!$C$2:$C$100,0)+1,0)))="",INDIRECT(CONCATENATE("'2018-08'!K",TEXT(MATCH($C59,'2018-08'!$C$2:$C$100,0)+1,0)))="",AND(INDIRECT(CONCATENATE("'2018-09'!K",TEXT(MATCH($C59,'2018-09'!$C$2:$C$100,0)+1,0)))="",INDIRECT(CONCATENATE("'2018-08'!K",TEXT(MATCH($C59,'2018-08'!$C$2:$C$100,0)+1,0)))="")),"Н/Д",INDIRECT(CONCATENATE("'2018-09'!K",TEXT(MATCH($C59,'2018-09'!$C$2:$C$100,0)+1,0)))-INDIRECT(CONCATENATE("'2018-08'!K",TEXT(MATCH($C59,'2018-08'!$C$2:$C$100,0)+1,0))))</f>
        <v>178440549.78999949</v>
      </c>
      <c r="L59" s="17">
        <f ca="1">IF(OR(INDIRECT(CONCATENATE("'2018-09'!L",TEXT(MATCH($C59,'2018-09'!$C$2:$C$100,0)+1,0)))="",INDIRECT(CONCATENATE("'2018-08'!L",TEXT(MATCH($C59,'2018-08'!$C$2:$C$100,0)+1,0)))="",AND(INDIRECT(CONCATENATE("'2018-09'!L",TEXT(MATCH($C59,'2018-09'!$C$2:$C$100,0)+1,0)))="",INDIRECT(CONCATENATE("'2018-08'!L",TEXT(MATCH($C59,'2018-08'!$C$2:$C$100,0)+1,0)))="")),"Н/Д",INDIRECT(CONCATENATE("'2018-09'!L",TEXT(MATCH($C59,'2018-09'!$C$2:$C$100,0)+1,0)))-INDIRECT(CONCATENATE("'2018-08'!L",TEXT(MATCH($C59,'2018-08'!$C$2:$C$100,0)+1,0))))</f>
        <v>474519739.31999969</v>
      </c>
      <c r="M59" s="17">
        <f ca="1">IF(OR(INDIRECT(CONCATENATE("'2018-09'!M",TEXT(MATCH($C59,'2018-09'!$C$2:$C$100,0)+1,0)))="",INDIRECT(CONCATENATE("'2018-08'!M",TEXT(MATCH($C59,'2018-08'!$C$2:$C$100,0)+1,0)))="",AND(INDIRECT(CONCATENATE("'2018-09'!M",TEXT(MATCH($C59,'2018-09'!$C$2:$C$100,0)+1,0)))="",INDIRECT(CONCATENATE("'2018-08'!M",TEXT(MATCH($C59,'2018-08'!$C$2:$C$100,0)+1,0)))="")),"Н/Д",INDIRECT(CONCATENATE("'2018-09'!M",TEXT(MATCH($C59,'2018-09'!$C$2:$C$100,0)+1,0)))-INDIRECT(CONCATENATE("'2018-08'!M",TEXT(MATCH($C59,'2018-08'!$C$2:$C$100,0)+1,0))))</f>
        <v>93246671.49000001</v>
      </c>
      <c r="N59" s="17">
        <f ca="1">IF(OR(INDIRECT(CONCATENATE("'2018-09'!N",TEXT(MATCH($C59,'2018-09'!$C$2:$C$100,0)+1,0)))="",INDIRECT(CONCATENATE("'2018-08'!N",TEXT(MATCH($C59,'2018-08'!$C$2:$C$100,0)+1,0)))="",AND(INDIRECT(CONCATENATE("'2018-09'!N",TEXT(MATCH($C59,'2018-09'!$C$2:$C$100,0)+1,0)))="",INDIRECT(CONCATENATE("'2018-08'!N",TEXT(MATCH($C59,'2018-08'!$C$2:$C$100,0)+1,0)))="")),"Н/Д",INDIRECT(CONCATENATE("'2018-09'!N",TEXT(MATCH($C59,'2018-09'!$C$2:$C$100,0)+1,0)))-INDIRECT(CONCATENATE("'2018-08'!NE",TEXT(MATCH($C59,'2018-08'!$C$2:$C$100,0)+1,0))))</f>
        <v>601028119.44000006</v>
      </c>
      <c r="O59" s="17">
        <f ca="1">IF(OR(INDIRECT(CONCATENATE("'2018-09'!O",TEXT(MATCH($C59,'2018-09'!$C$2:$C$100,0)+1,0)))="",INDIRECT(CONCATENATE("'2018-08'!O",TEXT(MATCH($C59,'2018-08'!$C$2:$C$100,0)+1,0)))="",AND(INDIRECT(CONCATENATE("'2018-09'!O",TEXT(MATCH($C59,'2018-09'!$C$2:$C$100,0)+1,0)))="",INDIRECT(CONCATENATE("'2018-08'!O",TEXT(MATCH($C59,'2018-08'!$C$2:$C$100,0)+1,0)))="")),"Н/Д",INDIRECT(CONCATENATE("'2018-09'!O",TEXT(MATCH($C59,'2018-09'!$C$2:$C$100,0)+1,0)))-INDIRECT(CONCATENATE("'2018-08'!O",TEXT(MATCH($C59,'2018-08'!$C$2:$C$100,0)+1,0))))</f>
        <v>-17165.72</v>
      </c>
      <c r="P59" s="17">
        <f ca="1">IF(OR(INDIRECT(CONCATENATE("'2018-09'!P",TEXT(MATCH($C59,'2018-09'!$C$2:$C$100,0)+1,0)))="",INDIRECT(CONCATENATE("'2018-08'!P",TEXT(MATCH($C59,'2018-08'!$C$2:$C$100,0)+1,0)))="",AND(INDIRECT(CONCATENATE("'2018-09'!P",TEXT(MATCH($C59,'2018-09'!$C$2:$C$100,0)+1,0)))="",INDIRECT(CONCATENATE("'2018-08'!P",TEXT(MATCH($C59,'2018-08'!$C$2:$C$100,0)+1,0)))="")),"Н/Д",INDIRECT(CONCATENATE("'2018-09'!P",TEXT(MATCH($C59,'2018-09'!$C$2:$C$100,0)+1,0)))-INDIRECT(CONCATENATE("'2018-08'!P",TEXT(MATCH($C59,'2018-08'!$C$2:$C$100,0)+1,0))))</f>
        <v>471075642.29999971</v>
      </c>
      <c r="Q59" s="17">
        <f ca="1">IF(OR(INDIRECT(CONCATENATE("'2018-09'!Q",TEXT(MATCH($C59,'2018-09'!$C$2:$C$100,0)+1,0)))="",INDIRECT(CONCATENATE("'2018-08'!Q",TEXT(MATCH($C59,'2018-08'!$C$2:$C$100,0)+1,0)))="",AND(INDIRECT(CONCATENATE("'2018-09'!Q",TEXT(MATCH($C59,'2018-09'!$C$2:$C$100,0)+1,0)))="",INDIRECT(CONCATENATE("'2018-08'!Q",TEXT(MATCH($C59,'2018-08'!$C$2:$C$100,0)+1,0)))="")),"Н/Д",INDIRECT(CONCATENATE("'2018-09'!Q",TEXT(MATCH($C59,'2018-09'!$C$2:$C$100,0)+1,0)))-INDIRECT(CONCATENATE("'2018-08'!Q",TEXT(MATCH($C59,'2018-08'!$C$2:$C$100,0)+1,0))))</f>
        <v>15714618.610000014</v>
      </c>
      <c r="R59" s="17">
        <f ca="1">IF(OR(INDIRECT(CONCATENATE("'2018-09'!R",TEXT(MATCH($C59,'2018-09'!$C$2:$C$100,0)+1,0)))="",INDIRECT(CONCATENATE("'2018-08'!R",TEXT(MATCH($C59,'2018-08'!$C$2:$C$100,0)+1,0)))="",AND(INDIRECT(CONCATENATE("'2018-09'!R",TEXT(MATCH($C59,'2018-09'!$C$2:$C$100,0)+1,0)))="",INDIRECT(CONCATENATE("'2018-08'!R",TEXT(MATCH($C59,'2018-08'!$C$2:$C$100,0)+1,0)))="")),"Н/Д",INDIRECT(CONCATENATE("'2018-09'!R",TEXT(MATCH($C59,'2018-09'!$C$2:$C$100,0)+1,0)))-INDIRECT(CONCATENATE("'2018-08'!R",TEXT(MATCH($C59,'2018-08'!$C$2:$C$100,0)+1,0))))</f>
        <v>152521420.30999994</v>
      </c>
      <c r="S59" s="17">
        <f ca="1">IF(OR(INDIRECT(CONCATENATE("'2018-09'!S",TEXT(MATCH($C59,'2018-09'!$C$2:$C$100,0)+1,0)))="",INDIRECT(CONCATENATE("'2018-08'!S",TEXT(MATCH($C59,'2018-08'!$C$2:$C$100,0)+1,0)))="",AND(INDIRECT(CONCATENATE("'2018-09'!S",TEXT(MATCH($C59,'2018-09'!$C$2:$C$100,0)+1,0)))="",INDIRECT(CONCATENATE("'2018-08'!S",TEXT(MATCH($C59,'2018-08'!$C$2:$C$100,0)+1,0)))="")),"Н/Д",INDIRECT(CONCATENATE("'2018-09'!S",TEXT(MATCH($C59,'2018-09'!$C$2:$C$100,0)+1,0)))-INDIRECT(CONCATENATE("'2018-08'!S",TEXT(MATCH($C59,'2018-08'!$C$2:$C$100,0)+1,0))))</f>
        <v>360130</v>
      </c>
      <c r="T59" s="17">
        <f ca="1">IF(OR(INDIRECT(CONCATENATE("'2018-09'!T",TEXT(MATCH($C59,'2018-09'!$C$2:$C$100,0)+1,0)))="",INDIRECT(CONCATENATE("'2018-08'!T",TEXT(MATCH($C59,'2018-08'!$C$2:$C$100,0)+1,0)))="",AND(INDIRECT(CONCATENATE("'2018-09'!T",TEXT(MATCH($C59,'2018-09'!$C$2:$C$100,0)+1,0)))="",INDIRECT(CONCATENATE("'2018-08'!T",TEXT(MATCH($C59,'2018-08'!$C$2:$C$100,0)+1,0)))="")),"Н/Д",INDIRECT(CONCATENATE("'2018-09'!T",TEXT(MATCH($C59,'2018-09'!$C$2:$C$100,0)+1,0)))-INDIRECT(CONCATENATE("'2018-08'!T",TEXT(MATCH($C59,'2018-08'!$C$2:$C$100,0)+1,0))))</f>
        <v>249151681.64999986</v>
      </c>
      <c r="U59" s="17">
        <f ca="1">IF(OR(INDIRECT(CONCATENATE("'2018-09'!U",TEXT(MATCH($C59,'2018-09'!$C$2:$C$100,0)+1,0)))="",INDIRECT(CONCATENATE("'2018-08'!U",TEXT(MATCH($C59,'2018-08'!$C$2:$C$100,0)+1,0)))="",AND(INDIRECT(CONCATENATE("'2018-09'!U",TEXT(MATCH($C59,'2018-09'!$C$2:$C$100,0)+1,0)))="",INDIRECT(CONCATENATE("'2018-08'!U",TEXT(MATCH($C59,'2018-08'!$C$2:$C$100,0)+1,0)))="")),"Н/Д",INDIRECT(CONCATENATE("'2018-09'!U",TEXT(MATCH($C59,'2018-09'!$C$2:$C$100,0)+1,0)))-INDIRECT(CONCATENATE("'2018-08'!U",TEXT(MATCH($C59,'2018-08'!$C$2:$C$100,0)+1,0))))</f>
        <v>42351449.189999998</v>
      </c>
      <c r="V59" s="17">
        <f ca="1">IF(OR(INDIRECT(CONCATENATE("'2018-09'!V",TEXT(MATCH($C59,'2018-09'!$C$2:$C$100,0)+1,0)))="",INDIRECT(CONCATENATE("'2018-08'!V",TEXT(MATCH($C59,'2018-08'!$C$2:$C$100,0)+1,0)))="",AND(INDIRECT(CONCATENATE("'2018-09'!V",TEXT(MATCH($C59,'2018-09'!$C$2:$C$100,0)+1,0)))="",INDIRECT(CONCATENATE("'2018-08'!V",TEXT(MATCH($C59,'2018-08'!$C$2:$C$100,0)+1,0)))="")),"Н/Д",INDIRECT(CONCATENATE("'2018-09'!V",TEXT(MATCH($C59,'2018-09'!$C$2:$C$100,0)+1,0)))-INDIRECT(CONCATENATE("'2018-08'!V",TEXT(MATCH($C59,'2018-08'!$C$2:$C$100,0)+1,0))))</f>
        <v>743410875.19999981</v>
      </c>
      <c r="W59" s="17">
        <f ca="1">IF(OR(INDIRECT(CONCATENATE("'2018-09'!W",TEXT(MATCH($C59,'2018-09'!$C$2:$C$100,0)+1,0)))="",INDIRECT(CONCATENATE("'2018-08'!W",TEXT(MATCH($C59,'2018-08'!$C$2:$C$100,0)+1,0)))="",AND(INDIRECT(CONCATENATE("'2018-09'!W",TEXT(MATCH($C59,'2018-09'!$C$2:$C$100,0)+1,0)))="",INDIRECT(CONCATENATE("'2018-08'!W",TEXT(MATCH($C59,'2018-08'!$C$2:$C$100,0)+1,0)))="")),"Н/Д",INDIRECT(CONCATENATE("'2018-09'!W",TEXT(MATCH($C59,'2018-09'!$C$2:$C$100,0)+1,0)))-INDIRECT(CONCATENATE("'2018-08'!W",TEXT(MATCH($C59,'2018-08'!$C$2:$C$100,0)+1,0))))</f>
        <v>51511173836.330017</v>
      </c>
    </row>
    <row r="60" spans="1:23" x14ac:dyDescent="0.25">
      <c r="A60" s="2" t="s">
        <v>80</v>
      </c>
      <c r="B60" s="2" t="s">
        <v>85</v>
      </c>
      <c r="C60" s="15">
        <v>75000000</v>
      </c>
      <c r="D60" s="2" t="s">
        <v>212</v>
      </c>
      <c r="E60" s="17">
        <f ca="1">IF(OR(INDIRECT(CONCATENATE("'2018-09'!E",TEXT(MATCH($C60,'2018-09'!$C$2:$C$100,0)+1,0)))="",INDIRECT(CONCATENATE("'2018-08'!E",TEXT(MATCH($C60,'2018-08'!$C$2:$C$100,0)+1,0)))="",AND(INDIRECT(CONCATENATE("'2018-09'!E",TEXT(MATCH($C60,'2018-09'!$C$2:$C$100,0)+1,0)))="",INDIRECT(CONCATENATE("'2018-08'!E",TEXT(MATCH($C60,'2018-08'!$C$2:$C$100,0)+1,0)))="")),"Н/Д",INDIRECT(CONCATENATE("'2018-09'!E",TEXT(MATCH($C60,'2018-09'!$C$2:$C$100,0)+1,0)))-INDIRECT(CONCATENATE("'2018-08'!E",TEXT(MATCH($C60,'2018-08'!$C$2:$C$100,0)+1,0))))</f>
        <v>17042660694.800003</v>
      </c>
      <c r="F60" s="17">
        <f ca="1">IF(OR(INDIRECT(CONCATENATE("'2018-09'!F",TEXT(MATCH($C60,'2018-09'!$C$2:$C$100,0)+1,0)))="",INDIRECT(CONCATENATE("'2018-08'!F",TEXT(MATCH($C60,'2018-08'!$C$2:$C$100,0)+1,0)))="",AND(INDIRECT(CONCATENATE("'2018-09'!F",TEXT(MATCH($C60,'2018-09'!$C$2:$C$100,0)+1,0)))="",INDIRECT(CONCATENATE("'2018-08'!F",TEXT(MATCH($C60,'2018-08'!$C$2:$C$100,0)+1,0)))="")),"Н/Д",INDIRECT(CONCATENATE("'2018-09'!F",TEXT(MATCH($C60,'2018-09'!$C$2:$C$100,0)+1,0)))-INDIRECT(CONCATENATE("'2018-08'!F",TEXT(MATCH($C60,'2018-08'!$C$2:$C$100,0)+1,0))))</f>
        <v>14267481170.800003</v>
      </c>
      <c r="G60" s="17">
        <f ca="1">IF(OR(INDIRECT(CONCATENATE("'2018-09'!G",TEXT(MATCH($C60,'2018-09'!$C$2:$C$100,0)+1,0)))="",INDIRECT(CONCATENATE("'2018-08'!G",TEXT(MATCH($C60,'2018-08'!$C$2:$C$100,0)+1,0)))="",AND(INDIRECT(CONCATENATE("'2018-09'!G",TEXT(MATCH($C60,'2018-09'!$C$2:$C$100,0)+1,0)))="",INDIRECT(CONCATENATE("'2018-08'!G",TEXT(MATCH($C60,'2018-08'!$C$2:$C$100,0)+1,0)))="")),"Н/Д",INDIRECT(CONCATENATE("'2018-09'!G",TEXT(MATCH($C60,'2018-09'!$C$2:$C$100,0)+1,0)))-INDIRECT(CONCATENATE("'2018-08'!G",TEXT(MATCH($C60,'2018-08'!$C$2:$C$100,0)+1,0))))</f>
        <v>4379446213.4199982</v>
      </c>
      <c r="H60" s="17">
        <f ca="1">IF(OR(INDIRECT(CONCATENATE("'2018-09'!H",TEXT(MATCH($C60,'2018-09'!$C$2:$C$100,0)+1,0)))="",INDIRECT(CONCATENATE("'2018-08'!H",TEXT(MATCH($C60,'2018-08'!$C$2:$C$100,0)+1,0)))="",AND(INDIRECT(CONCATENATE("'2018-09'!H",TEXT(MATCH($C60,'2018-09'!$C$2:$C$100,0)+1,0)))="",INDIRECT(CONCATENATE("'2018-08'!H",TEXT(MATCH($C60,'2018-08'!$C$2:$C$100,0)+1,0)))="")),"Н/Д",INDIRECT(CONCATENATE("'2018-09'!H",TEXT(MATCH($C60,'2018-09'!$C$2:$C$100,0)+1,0)))-INDIRECT(CONCATENATE("'2018-08'!H",TEXT(MATCH($C60,'2018-08'!$C$2:$C$100,0)+1,0))))</f>
        <v>4605188736.5699997</v>
      </c>
      <c r="I60" s="17">
        <f ca="1">IF(OR(INDIRECT(CONCATENATE("'2018-09'!I",TEXT(MATCH($C60,'2018-09'!$C$2:$C$100,0)+1,0)))="",INDIRECT(CONCATENATE("'2018-08'!I",TEXT(MATCH($C60,'2018-08'!$C$2:$C$100,0)+1,0)))="",AND(INDIRECT(CONCATENATE("'2018-09'!I",TEXT(MATCH($C60,'2018-09'!$C$2:$C$100,0)+1,0)))="",INDIRECT(CONCATENATE("'2018-08'!I",TEXT(MATCH($C60,'2018-08'!$C$2:$C$100,0)+1,0)))="")),"Н/Д",INDIRECT(CONCATENATE("'2018-09'!I",TEXT(MATCH($C60,'2018-09'!$C$2:$C$100,0)+1,0)))-INDIRECT(CONCATENATE("'2018-08'!I",TEXT(MATCH($C60,'2018-08'!$C$2:$C$100,0)+1,0))))</f>
        <v>761103571.67000008</v>
      </c>
      <c r="J60" s="17" t="str">
        <f ca="1">IF(OR(INDIRECT(CONCATENATE("'2018-09'!J",TEXT(MATCH($C60,'2018-09'!$C$2:$C$100,0)+1,0)))="",INDIRECT(CONCATENATE("'2018-08'!J",TEXT(MATCH($C60,'2018-08'!$C$2:$C$100,0)+1,0)))="",AND(INDIRECT(CONCATENATE("'2018-09'!J",TEXT(MATCH($C60,'2018-09'!$C$2:$C$100,0)+1,0)))="",INDIRECT(CONCATENATE("'2018-08'!J",TEXT(MATCH($C60,'2018-08'!$C$2:$C$100,0)+1,0)))="")),"Н/Д",INDIRECT(CONCATENATE("'2018-09'!J",TEXT(MATCH($C60,'2018-09'!$C$2:$C$100,0)+1,0)))-INDIRECT(CONCATENATE("'2018-08'!J",TEXT(MATCH($C60,'2018-08'!$C$2:$C$100,0)+1,0))))</f>
        <v>Н/Д</v>
      </c>
      <c r="K60" s="17">
        <f ca="1">IF(OR(INDIRECT(CONCATENATE("'2018-09'!K",TEXT(MATCH($C60,'2018-09'!$C$2:$C$100,0)+1,0)))="",INDIRECT(CONCATENATE("'2018-08'!K",TEXT(MATCH($C60,'2018-08'!$C$2:$C$100,0)+1,0)))="",AND(INDIRECT(CONCATENATE("'2018-09'!K",TEXT(MATCH($C60,'2018-09'!$C$2:$C$100,0)+1,0)))="",INDIRECT(CONCATENATE("'2018-08'!K",TEXT(MATCH($C60,'2018-08'!$C$2:$C$100,0)+1,0)))="")),"Н/Д",INDIRECT(CONCATENATE("'2018-09'!K",TEXT(MATCH($C60,'2018-09'!$C$2:$C$100,0)+1,0)))-INDIRECT(CONCATENATE("'2018-08'!K",TEXT(MATCH($C60,'2018-08'!$C$2:$C$100,0)+1,0))))</f>
        <v>233147851.11000061</v>
      </c>
      <c r="L60" s="17">
        <f ca="1">IF(OR(INDIRECT(CONCATENATE("'2018-09'!L",TEXT(MATCH($C60,'2018-09'!$C$2:$C$100,0)+1,0)))="",INDIRECT(CONCATENATE("'2018-08'!L",TEXT(MATCH($C60,'2018-08'!$C$2:$C$100,0)+1,0)))="",AND(INDIRECT(CONCATENATE("'2018-09'!L",TEXT(MATCH($C60,'2018-09'!$C$2:$C$100,0)+1,0)))="",INDIRECT(CONCATENATE("'2018-08'!L",TEXT(MATCH($C60,'2018-08'!$C$2:$C$100,0)+1,0)))="")),"Н/Д",INDIRECT(CONCATENATE("'2018-09'!L",TEXT(MATCH($C60,'2018-09'!$C$2:$C$100,0)+1,0)))-INDIRECT(CONCATENATE("'2018-08'!L",TEXT(MATCH($C60,'2018-08'!$C$2:$C$100,0)+1,0))))</f>
        <v>3426533765.1500015</v>
      </c>
      <c r="M60" s="17">
        <f ca="1">IF(OR(INDIRECT(CONCATENATE("'2018-09'!M",TEXT(MATCH($C60,'2018-09'!$C$2:$C$100,0)+1,0)))="",INDIRECT(CONCATENATE("'2018-08'!M",TEXT(MATCH($C60,'2018-08'!$C$2:$C$100,0)+1,0)))="",AND(INDIRECT(CONCATENATE("'2018-09'!M",TEXT(MATCH($C60,'2018-09'!$C$2:$C$100,0)+1,0)))="",INDIRECT(CONCATENATE("'2018-08'!M",TEXT(MATCH($C60,'2018-08'!$C$2:$C$100,0)+1,0)))="")),"Н/Д",INDIRECT(CONCATENATE("'2018-09'!M",TEXT(MATCH($C60,'2018-09'!$C$2:$C$100,0)+1,0)))-INDIRECT(CONCATENATE("'2018-08'!M",TEXT(MATCH($C60,'2018-08'!$C$2:$C$100,0)+1,0))))</f>
        <v>137655878.36000001</v>
      </c>
      <c r="N60" s="17">
        <f ca="1">IF(OR(INDIRECT(CONCATENATE("'2018-09'!N",TEXT(MATCH($C60,'2018-09'!$C$2:$C$100,0)+1,0)))="",INDIRECT(CONCATENATE("'2018-08'!N",TEXT(MATCH($C60,'2018-08'!$C$2:$C$100,0)+1,0)))="",AND(INDIRECT(CONCATENATE("'2018-09'!N",TEXT(MATCH($C60,'2018-09'!$C$2:$C$100,0)+1,0)))="",INDIRECT(CONCATENATE("'2018-08'!N",TEXT(MATCH($C60,'2018-08'!$C$2:$C$100,0)+1,0)))="")),"Н/Д",INDIRECT(CONCATENATE("'2018-09'!N",TEXT(MATCH($C60,'2018-09'!$C$2:$C$100,0)+1,0)))-INDIRECT(CONCATENATE("'2018-08'!NE",TEXT(MATCH($C60,'2018-08'!$C$2:$C$100,0)+1,0))))</f>
        <v>695251667.65999997</v>
      </c>
      <c r="O60" s="17">
        <f ca="1">IF(OR(INDIRECT(CONCATENATE("'2018-09'!O",TEXT(MATCH($C60,'2018-09'!$C$2:$C$100,0)+1,0)))="",INDIRECT(CONCATENATE("'2018-08'!O",TEXT(MATCH($C60,'2018-08'!$C$2:$C$100,0)+1,0)))="",AND(INDIRECT(CONCATENATE("'2018-09'!O",TEXT(MATCH($C60,'2018-09'!$C$2:$C$100,0)+1,0)))="",INDIRECT(CONCATENATE("'2018-08'!O",TEXT(MATCH($C60,'2018-08'!$C$2:$C$100,0)+1,0)))="")),"Н/Д",INDIRECT(CONCATENATE("'2018-09'!O",TEXT(MATCH($C60,'2018-09'!$C$2:$C$100,0)+1,0)))-INDIRECT(CONCATENATE("'2018-08'!O",TEXT(MATCH($C60,'2018-08'!$C$2:$C$100,0)+1,0))))</f>
        <v>-111284.69000000006</v>
      </c>
      <c r="P60" s="17">
        <f ca="1">IF(OR(INDIRECT(CONCATENATE("'2018-09'!P",TEXT(MATCH($C60,'2018-09'!$C$2:$C$100,0)+1,0)))="",INDIRECT(CONCATENATE("'2018-08'!P",TEXT(MATCH($C60,'2018-08'!$C$2:$C$100,0)+1,0)))="",AND(INDIRECT(CONCATENATE("'2018-09'!P",TEXT(MATCH($C60,'2018-09'!$C$2:$C$100,0)+1,0)))="",INDIRECT(CONCATENATE("'2018-08'!P",TEXT(MATCH($C60,'2018-08'!$C$2:$C$100,0)+1,0)))="")),"Н/Д",INDIRECT(CONCATENATE("'2018-09'!P",TEXT(MATCH($C60,'2018-09'!$C$2:$C$100,0)+1,0)))-INDIRECT(CONCATENATE("'2018-08'!P",TEXT(MATCH($C60,'2018-08'!$C$2:$C$100,0)+1,0))))</f>
        <v>278234721.21999979</v>
      </c>
      <c r="Q60" s="17">
        <f ca="1">IF(OR(INDIRECT(CONCATENATE("'2018-09'!Q",TEXT(MATCH($C60,'2018-09'!$C$2:$C$100,0)+1,0)))="",INDIRECT(CONCATENATE("'2018-08'!Q",TEXT(MATCH($C60,'2018-08'!$C$2:$C$100,0)+1,0)))="",AND(INDIRECT(CONCATENATE("'2018-09'!Q",TEXT(MATCH($C60,'2018-09'!$C$2:$C$100,0)+1,0)))="",INDIRECT(CONCATENATE("'2018-08'!Q",TEXT(MATCH($C60,'2018-08'!$C$2:$C$100,0)+1,0)))="")),"Н/Д",INDIRECT(CONCATENATE("'2018-09'!Q",TEXT(MATCH($C60,'2018-09'!$C$2:$C$100,0)+1,0)))-INDIRECT(CONCATENATE("'2018-08'!Q",TEXT(MATCH($C60,'2018-08'!$C$2:$C$100,0)+1,0))))</f>
        <v>22102240.00999999</v>
      </c>
      <c r="R60" s="17">
        <f ca="1">IF(OR(INDIRECT(CONCATENATE("'2018-09'!R",TEXT(MATCH($C60,'2018-09'!$C$2:$C$100,0)+1,0)))="",INDIRECT(CONCATENATE("'2018-08'!R",TEXT(MATCH($C60,'2018-08'!$C$2:$C$100,0)+1,0)))="",AND(INDIRECT(CONCATENATE("'2018-09'!R",TEXT(MATCH($C60,'2018-09'!$C$2:$C$100,0)+1,0)))="",INDIRECT(CONCATENATE("'2018-08'!R",TEXT(MATCH($C60,'2018-08'!$C$2:$C$100,0)+1,0)))="")),"Н/Д",INDIRECT(CONCATENATE("'2018-09'!R",TEXT(MATCH($C60,'2018-09'!$C$2:$C$100,0)+1,0)))-INDIRECT(CONCATENATE("'2018-08'!R",TEXT(MATCH($C60,'2018-08'!$C$2:$C$100,0)+1,0))))</f>
        <v>101338825.84999996</v>
      </c>
      <c r="S60" s="17">
        <f ca="1">IF(OR(INDIRECT(CONCATENATE("'2018-09'!S",TEXT(MATCH($C60,'2018-09'!$C$2:$C$100,0)+1,0)))="",INDIRECT(CONCATENATE("'2018-08'!S",TEXT(MATCH($C60,'2018-08'!$C$2:$C$100,0)+1,0)))="",AND(INDIRECT(CONCATENATE("'2018-09'!S",TEXT(MATCH($C60,'2018-09'!$C$2:$C$100,0)+1,0)))="",INDIRECT(CONCATENATE("'2018-08'!S",TEXT(MATCH($C60,'2018-08'!$C$2:$C$100,0)+1,0)))="")),"Н/Д",INDIRECT(CONCATENATE("'2018-09'!S",TEXT(MATCH($C60,'2018-09'!$C$2:$C$100,0)+1,0)))-INDIRECT(CONCATENATE("'2018-08'!S",TEXT(MATCH($C60,'2018-08'!$C$2:$C$100,0)+1,0))))</f>
        <v>370751</v>
      </c>
      <c r="T60" s="17">
        <f ca="1">IF(OR(INDIRECT(CONCATENATE("'2018-09'!T",TEXT(MATCH($C60,'2018-09'!$C$2:$C$100,0)+1,0)))="",INDIRECT(CONCATENATE("'2018-08'!T",TEXT(MATCH($C60,'2018-08'!$C$2:$C$100,0)+1,0)))="",AND(INDIRECT(CONCATENATE("'2018-09'!T",TEXT(MATCH($C60,'2018-09'!$C$2:$C$100,0)+1,0)))="",INDIRECT(CONCATENATE("'2018-08'!T",TEXT(MATCH($C60,'2018-08'!$C$2:$C$100,0)+1,0)))="")),"Н/Д",INDIRECT(CONCATENATE("'2018-09'!T",TEXT(MATCH($C60,'2018-09'!$C$2:$C$100,0)+1,0)))-INDIRECT(CONCATENATE("'2018-08'!T",TEXT(MATCH($C60,'2018-08'!$C$2:$C$100,0)+1,0))))</f>
        <v>186023947.78000009</v>
      </c>
      <c r="U60" s="17">
        <f ca="1">IF(OR(INDIRECT(CONCATENATE("'2018-09'!U",TEXT(MATCH($C60,'2018-09'!$C$2:$C$100,0)+1,0)))="",INDIRECT(CONCATENATE("'2018-08'!U",TEXT(MATCH($C60,'2018-08'!$C$2:$C$100,0)+1,0)))="",AND(INDIRECT(CONCATENATE("'2018-09'!U",TEXT(MATCH($C60,'2018-09'!$C$2:$C$100,0)+1,0)))="",INDIRECT(CONCATENATE("'2018-08'!U",TEXT(MATCH($C60,'2018-08'!$C$2:$C$100,0)+1,0)))="")),"Н/Д",INDIRECT(CONCATENATE("'2018-09'!U",TEXT(MATCH($C60,'2018-09'!$C$2:$C$100,0)+1,0)))-INDIRECT(CONCATENATE("'2018-08'!U",TEXT(MATCH($C60,'2018-08'!$C$2:$C$100,0)+1,0))))</f>
        <v>-348835.26999999583</v>
      </c>
      <c r="V60" s="17">
        <f ca="1">IF(OR(INDIRECT(CONCATENATE("'2018-09'!V",TEXT(MATCH($C60,'2018-09'!$C$2:$C$100,0)+1,0)))="",INDIRECT(CONCATENATE("'2018-08'!V",TEXT(MATCH($C60,'2018-08'!$C$2:$C$100,0)+1,0)))="",AND(INDIRECT(CONCATENATE("'2018-09'!V",TEXT(MATCH($C60,'2018-09'!$C$2:$C$100,0)+1,0)))="",INDIRECT(CONCATENATE("'2018-08'!V",TEXT(MATCH($C60,'2018-08'!$C$2:$C$100,0)+1,0)))="")),"Н/Д",INDIRECT(CONCATENATE("'2018-09'!V",TEXT(MATCH($C60,'2018-09'!$C$2:$C$100,0)+1,0)))-INDIRECT(CONCATENATE("'2018-08'!V",TEXT(MATCH($C60,'2018-08'!$C$2:$C$100,0)+1,0))))</f>
        <v>2775179524</v>
      </c>
      <c r="W60" s="17">
        <f ca="1">IF(OR(INDIRECT(CONCATENATE("'2018-09'!W",TEXT(MATCH($C60,'2018-09'!$C$2:$C$100,0)+1,0)))="",INDIRECT(CONCATENATE("'2018-08'!W",TEXT(MATCH($C60,'2018-08'!$C$2:$C$100,0)+1,0)))="",AND(INDIRECT(CONCATENATE("'2018-09'!W",TEXT(MATCH($C60,'2018-09'!$C$2:$C$100,0)+1,0)))="",INDIRECT(CONCATENATE("'2018-08'!W",TEXT(MATCH($C60,'2018-08'!$C$2:$C$100,0)+1,0)))="")),"Н/Д",INDIRECT(CONCATENATE("'2018-09'!W",TEXT(MATCH($C60,'2018-09'!$C$2:$C$100,0)+1,0)))-INDIRECT(CONCATENATE("'2018-08'!W",TEXT(MATCH($C60,'2018-08'!$C$2:$C$100,0)+1,0))))</f>
        <v>48306416903.549988</v>
      </c>
    </row>
    <row r="61" spans="1:23" x14ac:dyDescent="0.25">
      <c r="A61" s="2" t="s">
        <v>80</v>
      </c>
      <c r="B61" s="2" t="s">
        <v>86</v>
      </c>
      <c r="C61" s="15">
        <v>71900000</v>
      </c>
      <c r="D61" s="2" t="s">
        <v>212</v>
      </c>
      <c r="E61" s="17">
        <f ca="1">IF(OR(INDIRECT(CONCATENATE("'2018-09'!E",TEXT(MATCH($C61,'2018-09'!$C$2:$C$100,0)+1,0)))="",INDIRECT(CONCATENATE("'2018-08'!E",TEXT(MATCH($C61,'2018-08'!$C$2:$C$100,0)+1,0)))="",AND(INDIRECT(CONCATENATE("'2018-09'!E",TEXT(MATCH($C61,'2018-09'!$C$2:$C$100,0)+1,0)))="",INDIRECT(CONCATENATE("'2018-08'!E",TEXT(MATCH($C61,'2018-08'!$C$2:$C$100,0)+1,0)))="")),"Н/Д",INDIRECT(CONCATENATE("'2018-09'!E",TEXT(MATCH($C61,'2018-09'!$C$2:$C$100,0)+1,0)))-INDIRECT(CONCATENATE("'2018-08'!E",TEXT(MATCH($C61,'2018-08'!$C$2:$C$100,0)+1,0))))</f>
        <v>11017184800.110001</v>
      </c>
      <c r="F61" s="17">
        <f ca="1">IF(OR(INDIRECT(CONCATENATE("'2018-09'!F",TEXT(MATCH($C61,'2018-09'!$C$2:$C$100,0)+1,0)))="",INDIRECT(CONCATENATE("'2018-08'!F",TEXT(MATCH($C61,'2018-08'!$C$2:$C$100,0)+1,0)))="",AND(INDIRECT(CONCATENATE("'2018-09'!F",TEXT(MATCH($C61,'2018-09'!$C$2:$C$100,0)+1,0)))="",INDIRECT(CONCATENATE("'2018-08'!F",TEXT(MATCH($C61,'2018-08'!$C$2:$C$100,0)+1,0)))="")),"Н/Д",INDIRECT(CONCATENATE("'2018-09'!F",TEXT(MATCH($C61,'2018-09'!$C$2:$C$100,0)+1,0)))-INDIRECT(CONCATENATE("'2018-08'!F",TEXT(MATCH($C61,'2018-08'!$C$2:$C$100,0)+1,0))))</f>
        <v>10187008963.670013</v>
      </c>
      <c r="G61" s="17">
        <f ca="1">IF(OR(INDIRECT(CONCATENATE("'2018-09'!G",TEXT(MATCH($C61,'2018-09'!$C$2:$C$100,0)+1,0)))="",INDIRECT(CONCATENATE("'2018-08'!G",TEXT(MATCH($C61,'2018-08'!$C$2:$C$100,0)+1,0)))="",AND(INDIRECT(CONCATENATE("'2018-09'!G",TEXT(MATCH($C61,'2018-09'!$C$2:$C$100,0)+1,0)))="",INDIRECT(CONCATENATE("'2018-08'!G",TEXT(MATCH($C61,'2018-08'!$C$2:$C$100,0)+1,0)))="")),"Н/Д",INDIRECT(CONCATENATE("'2018-09'!G",TEXT(MATCH($C61,'2018-09'!$C$2:$C$100,0)+1,0)))-INDIRECT(CONCATENATE("'2018-08'!G",TEXT(MATCH($C61,'2018-08'!$C$2:$C$100,0)+1,0))))</f>
        <v>5722536552.1999969</v>
      </c>
      <c r="H61" s="17">
        <f ca="1">IF(OR(INDIRECT(CONCATENATE("'2018-09'!H",TEXT(MATCH($C61,'2018-09'!$C$2:$C$100,0)+1,0)))="",INDIRECT(CONCATENATE("'2018-08'!H",TEXT(MATCH($C61,'2018-08'!$C$2:$C$100,0)+1,0)))="",AND(INDIRECT(CONCATENATE("'2018-09'!H",TEXT(MATCH($C61,'2018-09'!$C$2:$C$100,0)+1,0)))="",INDIRECT(CONCATENATE("'2018-08'!H",TEXT(MATCH($C61,'2018-08'!$C$2:$C$100,0)+1,0)))="")),"Н/Д",INDIRECT(CONCATENATE("'2018-09'!H",TEXT(MATCH($C61,'2018-09'!$C$2:$C$100,0)+1,0)))-INDIRECT(CONCATENATE("'2018-08'!H",TEXT(MATCH($C61,'2018-08'!$C$2:$C$100,0)+1,0))))</f>
        <v>3767534880.0500031</v>
      </c>
      <c r="I61" s="17">
        <f ca="1">IF(OR(INDIRECT(CONCATENATE("'2018-09'!I",TEXT(MATCH($C61,'2018-09'!$C$2:$C$100,0)+1,0)))="",INDIRECT(CONCATENATE("'2018-08'!I",TEXT(MATCH($C61,'2018-08'!$C$2:$C$100,0)+1,0)))="",AND(INDIRECT(CONCATENATE("'2018-09'!I",TEXT(MATCH($C61,'2018-09'!$C$2:$C$100,0)+1,0)))="",INDIRECT(CONCATENATE("'2018-08'!I",TEXT(MATCH($C61,'2018-08'!$C$2:$C$100,0)+1,0)))="")),"Н/Д",INDIRECT(CONCATENATE("'2018-09'!I",TEXT(MATCH($C61,'2018-09'!$C$2:$C$100,0)+1,0)))-INDIRECT(CONCATENATE("'2018-08'!I",TEXT(MATCH($C61,'2018-08'!$C$2:$C$100,0)+1,0))))</f>
        <v>183246365.3599999</v>
      </c>
      <c r="J61" s="17" t="str">
        <f ca="1">IF(OR(INDIRECT(CONCATENATE("'2018-09'!J",TEXT(MATCH($C61,'2018-09'!$C$2:$C$100,0)+1,0)))="",INDIRECT(CONCATENATE("'2018-08'!J",TEXT(MATCH($C61,'2018-08'!$C$2:$C$100,0)+1,0)))="",AND(INDIRECT(CONCATENATE("'2018-09'!J",TEXT(MATCH($C61,'2018-09'!$C$2:$C$100,0)+1,0)))="",INDIRECT(CONCATENATE("'2018-08'!J",TEXT(MATCH($C61,'2018-08'!$C$2:$C$100,0)+1,0)))="")),"Н/Д",INDIRECT(CONCATENATE("'2018-09'!J",TEXT(MATCH($C61,'2018-09'!$C$2:$C$100,0)+1,0)))-INDIRECT(CONCATENATE("'2018-08'!J",TEXT(MATCH($C61,'2018-08'!$C$2:$C$100,0)+1,0))))</f>
        <v>Н/Д</v>
      </c>
      <c r="K61" s="17">
        <f ca="1">IF(OR(INDIRECT(CONCATENATE("'2018-09'!K",TEXT(MATCH($C61,'2018-09'!$C$2:$C$100,0)+1,0)))="",INDIRECT(CONCATENATE("'2018-08'!K",TEXT(MATCH($C61,'2018-08'!$C$2:$C$100,0)+1,0)))="",AND(INDIRECT(CONCATENATE("'2018-09'!K",TEXT(MATCH($C61,'2018-09'!$C$2:$C$100,0)+1,0)))="",INDIRECT(CONCATENATE("'2018-08'!K",TEXT(MATCH($C61,'2018-08'!$C$2:$C$100,0)+1,0)))="")),"Н/Д",INDIRECT(CONCATENATE("'2018-09'!K",TEXT(MATCH($C61,'2018-09'!$C$2:$C$100,0)+1,0)))-INDIRECT(CONCATENATE("'2018-08'!K",TEXT(MATCH($C61,'2018-08'!$C$2:$C$100,0)+1,0))))</f>
        <v>67456260.779999971</v>
      </c>
      <c r="L61" s="17">
        <f ca="1">IF(OR(INDIRECT(CONCATENATE("'2018-09'!L",TEXT(MATCH($C61,'2018-09'!$C$2:$C$100,0)+1,0)))="",INDIRECT(CONCATENATE("'2018-08'!L",TEXT(MATCH($C61,'2018-08'!$C$2:$C$100,0)+1,0)))="",AND(INDIRECT(CONCATENATE("'2018-09'!L",TEXT(MATCH($C61,'2018-09'!$C$2:$C$100,0)+1,0)))="",INDIRECT(CONCATENATE("'2018-08'!L",TEXT(MATCH($C61,'2018-08'!$C$2:$C$100,0)+1,0)))="")),"Н/Д",INDIRECT(CONCATENATE("'2018-09'!L",TEXT(MATCH($C61,'2018-09'!$C$2:$C$100,0)+1,0)))-INDIRECT(CONCATENATE("'2018-08'!L",TEXT(MATCH($C61,'2018-08'!$C$2:$C$100,0)+1,0))))</f>
        <v>115946929.8999939</v>
      </c>
      <c r="M61" s="17">
        <f ca="1">IF(OR(INDIRECT(CONCATENATE("'2018-09'!M",TEXT(MATCH($C61,'2018-09'!$C$2:$C$100,0)+1,0)))="",INDIRECT(CONCATENATE("'2018-08'!M",TEXT(MATCH($C61,'2018-08'!$C$2:$C$100,0)+1,0)))="",AND(INDIRECT(CONCATENATE("'2018-09'!M",TEXT(MATCH($C61,'2018-09'!$C$2:$C$100,0)+1,0)))="",INDIRECT(CONCATENATE("'2018-08'!M",TEXT(MATCH($C61,'2018-08'!$C$2:$C$100,0)+1,0)))="")),"Н/Д",INDIRECT(CONCATENATE("'2018-09'!M",TEXT(MATCH($C61,'2018-09'!$C$2:$C$100,0)+1,0)))-INDIRECT(CONCATENATE("'2018-08'!M",TEXT(MATCH($C61,'2018-08'!$C$2:$C$100,0)+1,0))))</f>
        <v>52393813.819999993</v>
      </c>
      <c r="N61" s="17">
        <f ca="1">IF(OR(INDIRECT(CONCATENATE("'2018-09'!N",TEXT(MATCH($C61,'2018-09'!$C$2:$C$100,0)+1,0)))="",INDIRECT(CONCATENATE("'2018-08'!N",TEXT(MATCH($C61,'2018-08'!$C$2:$C$100,0)+1,0)))="",AND(INDIRECT(CONCATENATE("'2018-09'!N",TEXT(MATCH($C61,'2018-09'!$C$2:$C$100,0)+1,0)))="",INDIRECT(CONCATENATE("'2018-08'!N",TEXT(MATCH($C61,'2018-08'!$C$2:$C$100,0)+1,0)))="")),"Н/Д",INDIRECT(CONCATENATE("'2018-09'!N",TEXT(MATCH($C61,'2018-09'!$C$2:$C$100,0)+1,0)))-INDIRECT(CONCATENATE("'2018-08'!NE",TEXT(MATCH($C61,'2018-08'!$C$2:$C$100,0)+1,0))))</f>
        <v>211538959.81</v>
      </c>
      <c r="O61" s="17">
        <f ca="1">IF(OR(INDIRECT(CONCATENATE("'2018-09'!O",TEXT(MATCH($C61,'2018-09'!$C$2:$C$100,0)+1,0)))="",INDIRECT(CONCATENATE("'2018-08'!O",TEXT(MATCH($C61,'2018-08'!$C$2:$C$100,0)+1,0)))="",AND(INDIRECT(CONCATENATE("'2018-09'!O",TEXT(MATCH($C61,'2018-09'!$C$2:$C$100,0)+1,0)))="",INDIRECT(CONCATENATE("'2018-08'!O",TEXT(MATCH($C61,'2018-08'!$C$2:$C$100,0)+1,0)))="")),"Н/Д",INDIRECT(CONCATENATE("'2018-09'!O",TEXT(MATCH($C61,'2018-09'!$C$2:$C$100,0)+1,0)))-INDIRECT(CONCATENATE("'2018-08'!O",TEXT(MATCH($C61,'2018-08'!$C$2:$C$100,0)+1,0))))</f>
        <v>18404.179999999997</v>
      </c>
      <c r="P61" s="17">
        <f ca="1">IF(OR(INDIRECT(CONCATENATE("'2018-09'!P",TEXT(MATCH($C61,'2018-09'!$C$2:$C$100,0)+1,0)))="",INDIRECT(CONCATENATE("'2018-08'!P",TEXT(MATCH($C61,'2018-08'!$C$2:$C$100,0)+1,0)))="",AND(INDIRECT(CONCATENATE("'2018-09'!P",TEXT(MATCH($C61,'2018-09'!$C$2:$C$100,0)+1,0)))="",INDIRECT(CONCATENATE("'2018-08'!P",TEXT(MATCH($C61,'2018-08'!$C$2:$C$100,0)+1,0)))="")),"Н/Д",INDIRECT(CONCATENATE("'2018-09'!P",TEXT(MATCH($C61,'2018-09'!$C$2:$C$100,0)+1,0)))-INDIRECT(CONCATENATE("'2018-08'!P",TEXT(MATCH($C61,'2018-08'!$C$2:$C$100,0)+1,0))))</f>
        <v>83153479.140000105</v>
      </c>
      <c r="Q61" s="17">
        <f ca="1">IF(OR(INDIRECT(CONCATENATE("'2018-09'!Q",TEXT(MATCH($C61,'2018-09'!$C$2:$C$100,0)+1,0)))="",INDIRECT(CONCATENATE("'2018-08'!Q",TEXT(MATCH($C61,'2018-08'!$C$2:$C$100,0)+1,0)))="",AND(INDIRECT(CONCATENATE("'2018-09'!Q",TEXT(MATCH($C61,'2018-09'!$C$2:$C$100,0)+1,0)))="",INDIRECT(CONCATENATE("'2018-08'!Q",TEXT(MATCH($C61,'2018-08'!$C$2:$C$100,0)+1,0)))="")),"Н/Д",INDIRECT(CONCATENATE("'2018-09'!Q",TEXT(MATCH($C61,'2018-09'!$C$2:$C$100,0)+1,0)))-INDIRECT(CONCATENATE("'2018-08'!Q",TEXT(MATCH($C61,'2018-08'!$C$2:$C$100,0)+1,0))))</f>
        <v>10530955.159999967</v>
      </c>
      <c r="R61" s="17">
        <f ca="1">IF(OR(INDIRECT(CONCATENATE("'2018-09'!R",TEXT(MATCH($C61,'2018-09'!$C$2:$C$100,0)+1,0)))="",INDIRECT(CONCATENATE("'2018-08'!R",TEXT(MATCH($C61,'2018-08'!$C$2:$C$100,0)+1,0)))="",AND(INDIRECT(CONCATENATE("'2018-09'!R",TEXT(MATCH($C61,'2018-09'!$C$2:$C$100,0)+1,0)))="",INDIRECT(CONCATENATE("'2018-08'!R",TEXT(MATCH($C61,'2018-08'!$C$2:$C$100,0)+1,0)))="")),"Н/Д",INDIRECT(CONCATENATE("'2018-09'!R",TEXT(MATCH($C61,'2018-09'!$C$2:$C$100,0)+1,0)))-INDIRECT(CONCATENATE("'2018-08'!R",TEXT(MATCH($C61,'2018-08'!$C$2:$C$100,0)+1,0))))</f>
        <v>30899502.810000002</v>
      </c>
      <c r="S61" s="17">
        <f ca="1">IF(OR(INDIRECT(CONCATENATE("'2018-09'!S",TEXT(MATCH($C61,'2018-09'!$C$2:$C$100,0)+1,0)))="",INDIRECT(CONCATENATE("'2018-08'!S",TEXT(MATCH($C61,'2018-08'!$C$2:$C$100,0)+1,0)))="",AND(INDIRECT(CONCATENATE("'2018-09'!S",TEXT(MATCH($C61,'2018-09'!$C$2:$C$100,0)+1,0)))="",INDIRECT(CONCATENATE("'2018-08'!S",TEXT(MATCH($C61,'2018-08'!$C$2:$C$100,0)+1,0)))="")),"Н/Д",INDIRECT(CONCATENATE("'2018-09'!S",TEXT(MATCH($C61,'2018-09'!$C$2:$C$100,0)+1,0)))-INDIRECT(CONCATENATE("'2018-08'!S",TEXT(MATCH($C61,'2018-08'!$C$2:$C$100,0)+1,0))))</f>
        <v>6500</v>
      </c>
      <c r="T61" s="17">
        <f ca="1">IF(OR(INDIRECT(CONCATENATE("'2018-09'!T",TEXT(MATCH($C61,'2018-09'!$C$2:$C$100,0)+1,0)))="",INDIRECT(CONCATENATE("'2018-08'!T",TEXT(MATCH($C61,'2018-08'!$C$2:$C$100,0)+1,0)))="",AND(INDIRECT(CONCATENATE("'2018-09'!T",TEXT(MATCH($C61,'2018-09'!$C$2:$C$100,0)+1,0)))="",INDIRECT(CONCATENATE("'2018-08'!T",TEXT(MATCH($C61,'2018-08'!$C$2:$C$100,0)+1,0)))="")),"Н/Д",INDIRECT(CONCATENATE("'2018-09'!T",TEXT(MATCH($C61,'2018-09'!$C$2:$C$100,0)+1,0)))-INDIRECT(CONCATENATE("'2018-08'!T",TEXT(MATCH($C61,'2018-08'!$C$2:$C$100,0)+1,0))))</f>
        <v>101050683.3499999</v>
      </c>
      <c r="U61" s="17">
        <f ca="1">IF(OR(INDIRECT(CONCATENATE("'2018-09'!U",TEXT(MATCH($C61,'2018-09'!$C$2:$C$100,0)+1,0)))="",INDIRECT(CONCATENATE("'2018-08'!U",TEXT(MATCH($C61,'2018-08'!$C$2:$C$100,0)+1,0)))="",AND(INDIRECT(CONCATENATE("'2018-09'!U",TEXT(MATCH($C61,'2018-09'!$C$2:$C$100,0)+1,0)))="",INDIRECT(CONCATENATE("'2018-08'!U",TEXT(MATCH($C61,'2018-08'!$C$2:$C$100,0)+1,0)))="")),"Н/Д",INDIRECT(CONCATENATE("'2018-09'!U",TEXT(MATCH($C61,'2018-09'!$C$2:$C$100,0)+1,0)))-INDIRECT(CONCATENATE("'2018-08'!U",TEXT(MATCH($C61,'2018-08'!$C$2:$C$100,0)+1,0))))</f>
        <v>2100366.1300000008</v>
      </c>
      <c r="V61" s="17">
        <f ca="1">IF(OR(INDIRECT(CONCATENATE("'2018-09'!V",TEXT(MATCH($C61,'2018-09'!$C$2:$C$100,0)+1,0)))="",INDIRECT(CONCATENATE("'2018-08'!V",TEXT(MATCH($C61,'2018-08'!$C$2:$C$100,0)+1,0)))="",AND(INDIRECT(CONCATENATE("'2018-09'!V",TEXT(MATCH($C61,'2018-09'!$C$2:$C$100,0)+1,0)))="",INDIRECT(CONCATENATE("'2018-08'!V",TEXT(MATCH($C61,'2018-08'!$C$2:$C$100,0)+1,0)))="")),"Н/Д",INDIRECT(CONCATENATE("'2018-09'!V",TEXT(MATCH($C61,'2018-09'!$C$2:$C$100,0)+1,0)))-INDIRECT(CONCATENATE("'2018-08'!V",TEXT(MATCH($C61,'2018-08'!$C$2:$C$100,0)+1,0))))</f>
        <v>830175836.43999982</v>
      </c>
      <c r="W61" s="17">
        <f ca="1">IF(OR(INDIRECT(CONCATENATE("'2018-09'!W",TEXT(MATCH($C61,'2018-09'!$C$2:$C$100,0)+1,0)))="",INDIRECT(CONCATENATE("'2018-08'!W",TEXT(MATCH($C61,'2018-08'!$C$2:$C$100,0)+1,0)))="",AND(INDIRECT(CONCATENATE("'2018-09'!W",TEXT(MATCH($C61,'2018-09'!$C$2:$C$100,0)+1,0)))="",INDIRECT(CONCATENATE("'2018-08'!W",TEXT(MATCH($C61,'2018-08'!$C$2:$C$100,0)+1,0)))="")),"Н/Д",INDIRECT(CONCATENATE("'2018-09'!W",TEXT(MATCH($C61,'2018-09'!$C$2:$C$100,0)+1,0)))-INDIRECT(CONCATENATE("'2018-08'!W",TEXT(MATCH($C61,'2018-08'!$C$2:$C$100,0)+1,0))))</f>
        <v>32193664924.359985</v>
      </c>
    </row>
    <row r="62" spans="1:23" x14ac:dyDescent="0.25">
      <c r="A62" s="2" t="s">
        <v>87</v>
      </c>
      <c r="B62" s="2" t="s">
        <v>88</v>
      </c>
      <c r="C62" s="15">
        <v>14000000</v>
      </c>
      <c r="D62" s="2" t="s">
        <v>212</v>
      </c>
      <c r="E62" s="17">
        <f ca="1">IF(OR(INDIRECT(CONCATENATE("'2018-09'!E",TEXT(MATCH($C62,'2018-09'!$C$2:$C$100,0)+1,0)))="",INDIRECT(CONCATENATE("'2018-08'!E",TEXT(MATCH($C62,'2018-08'!$C$2:$C$100,0)+1,0)))="",AND(INDIRECT(CONCATENATE("'2018-09'!E",TEXT(MATCH($C62,'2018-09'!$C$2:$C$100,0)+1,0)))="",INDIRECT(CONCATENATE("'2018-08'!E",TEXT(MATCH($C62,'2018-08'!$C$2:$C$100,0)+1,0)))="")),"Н/Д",INDIRECT(CONCATENATE("'2018-09'!E",TEXT(MATCH($C62,'2018-09'!$C$2:$C$100,0)+1,0)))-INDIRECT(CONCATENATE("'2018-08'!E",TEXT(MATCH($C62,'2018-08'!$C$2:$C$100,0)+1,0))))</f>
        <v>9140753075.109993</v>
      </c>
      <c r="F62" s="17">
        <f ca="1">IF(OR(INDIRECT(CONCATENATE("'2018-09'!F",TEXT(MATCH($C62,'2018-09'!$C$2:$C$100,0)+1,0)))="",INDIRECT(CONCATENATE("'2018-08'!F",TEXT(MATCH($C62,'2018-08'!$C$2:$C$100,0)+1,0)))="",AND(INDIRECT(CONCATENATE("'2018-09'!F",TEXT(MATCH($C62,'2018-09'!$C$2:$C$100,0)+1,0)))="",INDIRECT(CONCATENATE("'2018-08'!F",TEXT(MATCH($C62,'2018-08'!$C$2:$C$100,0)+1,0)))="")),"Н/Д",INDIRECT(CONCATENATE("'2018-09'!F",TEXT(MATCH($C62,'2018-09'!$C$2:$C$100,0)+1,0)))-INDIRECT(CONCATENATE("'2018-08'!F",TEXT(MATCH($C62,'2018-08'!$C$2:$C$100,0)+1,0))))</f>
        <v>7812439527.6100006</v>
      </c>
      <c r="G62" s="17">
        <f ca="1">IF(OR(INDIRECT(CONCATENATE("'2018-09'!G",TEXT(MATCH($C62,'2018-09'!$C$2:$C$100,0)+1,0)))="",INDIRECT(CONCATENATE("'2018-08'!G",TEXT(MATCH($C62,'2018-08'!$C$2:$C$100,0)+1,0)))="",AND(INDIRECT(CONCATENATE("'2018-09'!G",TEXT(MATCH($C62,'2018-09'!$C$2:$C$100,0)+1,0)))="",INDIRECT(CONCATENATE("'2018-08'!G",TEXT(MATCH($C62,'2018-08'!$C$2:$C$100,0)+1,0)))="")),"Н/Д",INDIRECT(CONCATENATE("'2018-09'!G",TEXT(MATCH($C62,'2018-09'!$C$2:$C$100,0)+1,0)))-INDIRECT(CONCATENATE("'2018-08'!G",TEXT(MATCH($C62,'2018-08'!$C$2:$C$100,0)+1,0))))</f>
        <v>2766096632.1300011</v>
      </c>
      <c r="H62" s="17">
        <f ca="1">IF(OR(INDIRECT(CONCATENATE("'2018-09'!H",TEXT(MATCH($C62,'2018-09'!$C$2:$C$100,0)+1,0)))="",INDIRECT(CONCATENATE("'2018-08'!H",TEXT(MATCH($C62,'2018-08'!$C$2:$C$100,0)+1,0)))="",AND(INDIRECT(CONCATENATE("'2018-09'!H",TEXT(MATCH($C62,'2018-09'!$C$2:$C$100,0)+1,0)))="",INDIRECT(CONCATENATE("'2018-08'!H",TEXT(MATCH($C62,'2018-08'!$C$2:$C$100,0)+1,0)))="")),"Н/Д",INDIRECT(CONCATENATE("'2018-09'!H",TEXT(MATCH($C62,'2018-09'!$C$2:$C$100,0)+1,0)))-INDIRECT(CONCATENATE("'2018-08'!H",TEXT(MATCH($C62,'2018-08'!$C$2:$C$100,0)+1,0))))</f>
        <v>2051309129.75</v>
      </c>
      <c r="I62" s="17">
        <f ca="1">IF(OR(INDIRECT(CONCATENATE("'2018-09'!I",TEXT(MATCH($C62,'2018-09'!$C$2:$C$100,0)+1,0)))="",INDIRECT(CONCATENATE("'2018-08'!I",TEXT(MATCH($C62,'2018-08'!$C$2:$C$100,0)+1,0)))="",AND(INDIRECT(CONCATENATE("'2018-09'!I",TEXT(MATCH($C62,'2018-09'!$C$2:$C$100,0)+1,0)))="",INDIRECT(CONCATENATE("'2018-08'!I",TEXT(MATCH($C62,'2018-08'!$C$2:$C$100,0)+1,0)))="")),"Н/Д",INDIRECT(CONCATENATE("'2018-09'!I",TEXT(MATCH($C62,'2018-09'!$C$2:$C$100,0)+1,0)))-INDIRECT(CONCATENATE("'2018-08'!I",TEXT(MATCH($C62,'2018-08'!$C$2:$C$100,0)+1,0))))</f>
        <v>613503781.98999977</v>
      </c>
      <c r="J62" s="17" t="str">
        <f ca="1">IF(OR(INDIRECT(CONCATENATE("'2018-09'!J",TEXT(MATCH($C62,'2018-09'!$C$2:$C$100,0)+1,0)))="",INDIRECT(CONCATENATE("'2018-08'!J",TEXT(MATCH($C62,'2018-08'!$C$2:$C$100,0)+1,0)))="",AND(INDIRECT(CONCATENATE("'2018-09'!J",TEXT(MATCH($C62,'2018-09'!$C$2:$C$100,0)+1,0)))="",INDIRECT(CONCATENATE("'2018-08'!J",TEXT(MATCH($C62,'2018-08'!$C$2:$C$100,0)+1,0)))="")),"Н/Д",INDIRECT(CONCATENATE("'2018-09'!J",TEXT(MATCH($C62,'2018-09'!$C$2:$C$100,0)+1,0)))-INDIRECT(CONCATENATE("'2018-08'!J",TEXT(MATCH($C62,'2018-08'!$C$2:$C$100,0)+1,0))))</f>
        <v>Н/Д</v>
      </c>
      <c r="K62" s="17">
        <f ca="1">IF(OR(INDIRECT(CONCATENATE("'2018-09'!K",TEXT(MATCH($C62,'2018-09'!$C$2:$C$100,0)+1,0)))="",INDIRECT(CONCATENATE("'2018-08'!K",TEXT(MATCH($C62,'2018-08'!$C$2:$C$100,0)+1,0)))="",AND(INDIRECT(CONCATENATE("'2018-09'!K",TEXT(MATCH($C62,'2018-09'!$C$2:$C$100,0)+1,0)))="",INDIRECT(CONCATENATE("'2018-08'!K",TEXT(MATCH($C62,'2018-08'!$C$2:$C$100,0)+1,0)))="")),"Н/Д",INDIRECT(CONCATENATE("'2018-09'!K",TEXT(MATCH($C62,'2018-09'!$C$2:$C$100,0)+1,0)))-INDIRECT(CONCATENATE("'2018-08'!K",TEXT(MATCH($C62,'2018-08'!$C$2:$C$100,0)+1,0))))</f>
        <v>102455231.48000002</v>
      </c>
      <c r="L62" s="17">
        <f ca="1">IF(OR(INDIRECT(CONCATENATE("'2018-09'!L",TEXT(MATCH($C62,'2018-09'!$C$2:$C$100,0)+1,0)))="",INDIRECT(CONCATENATE("'2018-08'!L",TEXT(MATCH($C62,'2018-08'!$C$2:$C$100,0)+1,0)))="",AND(INDIRECT(CONCATENATE("'2018-09'!L",TEXT(MATCH($C62,'2018-09'!$C$2:$C$100,0)+1,0)))="",INDIRECT(CONCATENATE("'2018-08'!L",TEXT(MATCH($C62,'2018-08'!$C$2:$C$100,0)+1,0)))="")),"Н/Д",INDIRECT(CONCATENATE("'2018-09'!L",TEXT(MATCH($C62,'2018-09'!$C$2:$C$100,0)+1,0)))-INDIRECT(CONCATENATE("'2018-08'!L",TEXT(MATCH($C62,'2018-08'!$C$2:$C$100,0)+1,0))))</f>
        <v>1842658435.3500004</v>
      </c>
      <c r="M62" s="17">
        <f ca="1">IF(OR(INDIRECT(CONCATENATE("'2018-09'!M",TEXT(MATCH($C62,'2018-09'!$C$2:$C$100,0)+1,0)))="",INDIRECT(CONCATENATE("'2018-08'!M",TEXT(MATCH($C62,'2018-08'!$C$2:$C$100,0)+1,0)))="",AND(INDIRECT(CONCATENATE("'2018-09'!M",TEXT(MATCH($C62,'2018-09'!$C$2:$C$100,0)+1,0)))="",INDIRECT(CONCATENATE("'2018-08'!M",TEXT(MATCH($C62,'2018-08'!$C$2:$C$100,0)+1,0)))="")),"Н/Д",INDIRECT(CONCATENATE("'2018-09'!M",TEXT(MATCH($C62,'2018-09'!$C$2:$C$100,0)+1,0)))-INDIRECT(CONCATENATE("'2018-08'!M",TEXT(MATCH($C62,'2018-08'!$C$2:$C$100,0)+1,0))))</f>
        <v>57737254.350000024</v>
      </c>
      <c r="N62" s="17">
        <f ca="1">IF(OR(INDIRECT(CONCATENATE("'2018-09'!N",TEXT(MATCH($C62,'2018-09'!$C$2:$C$100,0)+1,0)))="",INDIRECT(CONCATENATE("'2018-08'!N",TEXT(MATCH($C62,'2018-08'!$C$2:$C$100,0)+1,0)))="",AND(INDIRECT(CONCATENATE("'2018-09'!N",TEXT(MATCH($C62,'2018-09'!$C$2:$C$100,0)+1,0)))="",INDIRECT(CONCATENATE("'2018-08'!N",TEXT(MATCH($C62,'2018-08'!$C$2:$C$100,0)+1,0)))="")),"Н/Д",INDIRECT(CONCATENATE("'2018-09'!N",TEXT(MATCH($C62,'2018-09'!$C$2:$C$100,0)+1,0)))-INDIRECT(CONCATENATE("'2018-08'!NE",TEXT(MATCH($C62,'2018-08'!$C$2:$C$100,0)+1,0))))</f>
        <v>319214153.38999999</v>
      </c>
      <c r="O62" s="17">
        <f ca="1">IF(OR(INDIRECT(CONCATENATE("'2018-09'!O",TEXT(MATCH($C62,'2018-09'!$C$2:$C$100,0)+1,0)))="",INDIRECT(CONCATENATE("'2018-08'!O",TEXT(MATCH($C62,'2018-08'!$C$2:$C$100,0)+1,0)))="",AND(INDIRECT(CONCATENATE("'2018-09'!O",TEXT(MATCH($C62,'2018-09'!$C$2:$C$100,0)+1,0)))="",INDIRECT(CONCATENATE("'2018-08'!O",TEXT(MATCH($C62,'2018-08'!$C$2:$C$100,0)+1,0)))="")),"Н/Д",INDIRECT(CONCATENATE("'2018-09'!O",TEXT(MATCH($C62,'2018-09'!$C$2:$C$100,0)+1,0)))-INDIRECT(CONCATENATE("'2018-08'!O",TEXT(MATCH($C62,'2018-08'!$C$2:$C$100,0)+1,0))))</f>
        <v>3634.0699999999924</v>
      </c>
      <c r="P62" s="17">
        <f ca="1">IF(OR(INDIRECT(CONCATENATE("'2018-09'!P",TEXT(MATCH($C62,'2018-09'!$C$2:$C$100,0)+1,0)))="",INDIRECT(CONCATENATE("'2018-08'!P",TEXT(MATCH($C62,'2018-08'!$C$2:$C$100,0)+1,0)))="",AND(INDIRECT(CONCATENATE("'2018-09'!P",TEXT(MATCH($C62,'2018-09'!$C$2:$C$100,0)+1,0)))="",INDIRECT(CONCATENATE("'2018-08'!P",TEXT(MATCH($C62,'2018-08'!$C$2:$C$100,0)+1,0)))="")),"Н/Д",INDIRECT(CONCATENATE("'2018-09'!P",TEXT(MATCH($C62,'2018-09'!$C$2:$C$100,0)+1,0)))-INDIRECT(CONCATENATE("'2018-08'!P",TEXT(MATCH($C62,'2018-08'!$C$2:$C$100,0)+1,0))))</f>
        <v>105225076.6400001</v>
      </c>
      <c r="Q62" s="17">
        <f ca="1">IF(OR(INDIRECT(CONCATENATE("'2018-09'!Q",TEXT(MATCH($C62,'2018-09'!$C$2:$C$100,0)+1,0)))="",INDIRECT(CONCATENATE("'2018-08'!Q",TEXT(MATCH($C62,'2018-08'!$C$2:$C$100,0)+1,0)))="",AND(INDIRECT(CONCATENATE("'2018-09'!Q",TEXT(MATCH($C62,'2018-09'!$C$2:$C$100,0)+1,0)))="",INDIRECT(CONCATENATE("'2018-08'!Q",TEXT(MATCH($C62,'2018-08'!$C$2:$C$100,0)+1,0)))="")),"Н/Д",INDIRECT(CONCATENATE("'2018-09'!Q",TEXT(MATCH($C62,'2018-09'!$C$2:$C$100,0)+1,0)))-INDIRECT(CONCATENATE("'2018-08'!Q",TEXT(MATCH($C62,'2018-08'!$C$2:$C$100,0)+1,0))))</f>
        <v>1136236.4299999923</v>
      </c>
      <c r="R62" s="17">
        <f ca="1">IF(OR(INDIRECT(CONCATENATE("'2018-09'!R",TEXT(MATCH($C62,'2018-09'!$C$2:$C$100,0)+1,0)))="",INDIRECT(CONCATENATE("'2018-08'!R",TEXT(MATCH($C62,'2018-08'!$C$2:$C$100,0)+1,0)))="",AND(INDIRECT(CONCATENATE("'2018-09'!R",TEXT(MATCH($C62,'2018-09'!$C$2:$C$100,0)+1,0)))="",INDIRECT(CONCATENATE("'2018-08'!R",TEXT(MATCH($C62,'2018-08'!$C$2:$C$100,0)+1,0)))="")),"Н/Д",INDIRECT(CONCATENATE("'2018-09'!R",TEXT(MATCH($C62,'2018-09'!$C$2:$C$100,0)+1,0)))-INDIRECT(CONCATENATE("'2018-08'!R",TEXT(MATCH($C62,'2018-08'!$C$2:$C$100,0)+1,0))))</f>
        <v>76790588.24999997</v>
      </c>
      <c r="S62" s="17">
        <f ca="1">IF(OR(INDIRECT(CONCATENATE("'2018-09'!S",TEXT(MATCH($C62,'2018-09'!$C$2:$C$100,0)+1,0)))="",INDIRECT(CONCATENATE("'2018-08'!S",TEXT(MATCH($C62,'2018-08'!$C$2:$C$100,0)+1,0)))="",AND(INDIRECT(CONCATENATE("'2018-09'!S",TEXT(MATCH($C62,'2018-09'!$C$2:$C$100,0)+1,0)))="",INDIRECT(CONCATENATE("'2018-08'!S",TEXT(MATCH($C62,'2018-08'!$C$2:$C$100,0)+1,0)))="")),"Н/Д",INDIRECT(CONCATENATE("'2018-09'!S",TEXT(MATCH($C62,'2018-09'!$C$2:$C$100,0)+1,0)))-INDIRECT(CONCATENATE("'2018-08'!S",TEXT(MATCH($C62,'2018-08'!$C$2:$C$100,0)+1,0))))</f>
        <v>595180.41000000015</v>
      </c>
      <c r="T62" s="17">
        <f ca="1">IF(OR(INDIRECT(CONCATENATE("'2018-09'!T",TEXT(MATCH($C62,'2018-09'!$C$2:$C$100,0)+1,0)))="",INDIRECT(CONCATENATE("'2018-08'!T",TEXT(MATCH($C62,'2018-08'!$C$2:$C$100,0)+1,0)))="",AND(INDIRECT(CONCATENATE("'2018-09'!T",TEXT(MATCH($C62,'2018-09'!$C$2:$C$100,0)+1,0)))="",INDIRECT(CONCATENATE("'2018-08'!T",TEXT(MATCH($C62,'2018-08'!$C$2:$C$100,0)+1,0)))="")),"Н/Д",INDIRECT(CONCATENATE("'2018-09'!T",TEXT(MATCH($C62,'2018-09'!$C$2:$C$100,0)+1,0)))-INDIRECT(CONCATENATE("'2018-08'!T",TEXT(MATCH($C62,'2018-08'!$C$2:$C$100,0)+1,0))))</f>
        <v>109936182.20000005</v>
      </c>
      <c r="U62" s="17">
        <f ca="1">IF(OR(INDIRECT(CONCATENATE("'2018-09'!U",TEXT(MATCH($C62,'2018-09'!$C$2:$C$100,0)+1,0)))="",INDIRECT(CONCATENATE("'2018-08'!U",TEXT(MATCH($C62,'2018-08'!$C$2:$C$100,0)+1,0)))="",AND(INDIRECT(CONCATENATE("'2018-09'!U",TEXT(MATCH($C62,'2018-09'!$C$2:$C$100,0)+1,0)))="",INDIRECT(CONCATENATE("'2018-08'!U",TEXT(MATCH($C62,'2018-08'!$C$2:$C$100,0)+1,0)))="")),"Н/Д",INDIRECT(CONCATENATE("'2018-09'!U",TEXT(MATCH($C62,'2018-09'!$C$2:$C$100,0)+1,0)))-INDIRECT(CONCATENATE("'2018-08'!U",TEXT(MATCH($C62,'2018-08'!$C$2:$C$100,0)+1,0))))</f>
        <v>12699725.390000001</v>
      </c>
      <c r="V62" s="17">
        <f ca="1">IF(OR(INDIRECT(CONCATENATE("'2018-09'!V",TEXT(MATCH($C62,'2018-09'!$C$2:$C$100,0)+1,0)))="",INDIRECT(CONCATENATE("'2018-08'!V",TEXT(MATCH($C62,'2018-08'!$C$2:$C$100,0)+1,0)))="",AND(INDIRECT(CONCATENATE("'2018-09'!V",TEXT(MATCH($C62,'2018-09'!$C$2:$C$100,0)+1,0)))="",INDIRECT(CONCATENATE("'2018-08'!V",TEXT(MATCH($C62,'2018-08'!$C$2:$C$100,0)+1,0)))="")),"Н/Д",INDIRECT(CONCATENATE("'2018-09'!V",TEXT(MATCH($C62,'2018-09'!$C$2:$C$100,0)+1,0)))-INDIRECT(CONCATENATE("'2018-08'!V",TEXT(MATCH($C62,'2018-08'!$C$2:$C$100,0)+1,0))))</f>
        <v>1328313547.500001</v>
      </c>
      <c r="W62" s="17">
        <f ca="1">IF(OR(INDIRECT(CONCATENATE("'2018-09'!W",TEXT(MATCH($C62,'2018-09'!$C$2:$C$100,0)+1,0)))="",INDIRECT(CONCATENATE("'2018-08'!W",TEXT(MATCH($C62,'2018-08'!$C$2:$C$100,0)+1,0)))="",AND(INDIRECT(CONCATENATE("'2018-09'!W",TEXT(MATCH($C62,'2018-09'!$C$2:$C$100,0)+1,0)))="",INDIRECT(CONCATENATE("'2018-08'!W",TEXT(MATCH($C62,'2018-08'!$C$2:$C$100,0)+1,0)))="")),"Н/Д",INDIRECT(CONCATENATE("'2018-09'!W",TEXT(MATCH($C62,'2018-09'!$C$2:$C$100,0)+1,0)))-INDIRECT(CONCATENATE("'2018-08'!W",TEXT(MATCH($C62,'2018-08'!$C$2:$C$100,0)+1,0))))</f>
        <v>26064566286.029999</v>
      </c>
    </row>
    <row r="63" spans="1:23" x14ac:dyDescent="0.25">
      <c r="A63" s="2" t="s">
        <v>87</v>
      </c>
      <c r="B63" s="2" t="s">
        <v>89</v>
      </c>
      <c r="C63" s="15">
        <v>15000000</v>
      </c>
      <c r="D63" s="2" t="s">
        <v>212</v>
      </c>
      <c r="E63" s="17">
        <f ca="1">IF(OR(INDIRECT(CONCATENATE("'2018-09'!E",TEXT(MATCH($C63,'2018-09'!$C$2:$C$100,0)+1,0)))="",INDIRECT(CONCATENATE("'2018-08'!E",TEXT(MATCH($C63,'2018-08'!$C$2:$C$100,0)+1,0)))="",AND(INDIRECT(CONCATENATE("'2018-09'!E",TEXT(MATCH($C63,'2018-09'!$C$2:$C$100,0)+1,0)))="",INDIRECT(CONCATENATE("'2018-08'!E",TEXT(MATCH($C63,'2018-08'!$C$2:$C$100,0)+1,0)))="")),"Н/Д",INDIRECT(CONCATENATE("'2018-09'!E",TEXT(MATCH($C63,'2018-09'!$C$2:$C$100,0)+1,0)))-INDIRECT(CONCATENATE("'2018-08'!E",TEXT(MATCH($C63,'2018-08'!$C$2:$C$100,0)+1,0))))</f>
        <v>4409016862.3100052</v>
      </c>
      <c r="F63" s="17">
        <f ca="1">IF(OR(INDIRECT(CONCATENATE("'2018-09'!F",TEXT(MATCH($C63,'2018-09'!$C$2:$C$100,0)+1,0)))="",INDIRECT(CONCATENATE("'2018-08'!F",TEXT(MATCH($C63,'2018-08'!$C$2:$C$100,0)+1,0)))="",AND(INDIRECT(CONCATENATE("'2018-09'!F",TEXT(MATCH($C63,'2018-09'!$C$2:$C$100,0)+1,0)))="",INDIRECT(CONCATENATE("'2018-08'!F",TEXT(MATCH($C63,'2018-08'!$C$2:$C$100,0)+1,0)))="")),"Н/Д",INDIRECT(CONCATENATE("'2018-09'!F",TEXT(MATCH($C63,'2018-09'!$C$2:$C$100,0)+1,0)))-INDIRECT(CONCATENATE("'2018-08'!F",TEXT(MATCH($C63,'2018-08'!$C$2:$C$100,0)+1,0))))</f>
        <v>2514304025.0699997</v>
      </c>
      <c r="G63" s="17">
        <f ca="1">IF(OR(INDIRECT(CONCATENATE("'2018-09'!G",TEXT(MATCH($C63,'2018-09'!$C$2:$C$100,0)+1,0)))="",INDIRECT(CONCATENATE("'2018-08'!G",TEXT(MATCH($C63,'2018-08'!$C$2:$C$100,0)+1,0)))="",AND(INDIRECT(CONCATENATE("'2018-09'!G",TEXT(MATCH($C63,'2018-09'!$C$2:$C$100,0)+1,0)))="",INDIRECT(CONCATENATE("'2018-08'!G",TEXT(MATCH($C63,'2018-08'!$C$2:$C$100,0)+1,0)))="")),"Н/Д",INDIRECT(CONCATENATE("'2018-09'!G",TEXT(MATCH($C63,'2018-09'!$C$2:$C$100,0)+1,0)))-INDIRECT(CONCATENATE("'2018-08'!G",TEXT(MATCH($C63,'2018-08'!$C$2:$C$100,0)+1,0))))</f>
        <v>433891626.73000002</v>
      </c>
      <c r="H63" s="17">
        <f ca="1">IF(OR(INDIRECT(CONCATENATE("'2018-09'!H",TEXT(MATCH($C63,'2018-09'!$C$2:$C$100,0)+1,0)))="",INDIRECT(CONCATENATE("'2018-08'!H",TEXT(MATCH($C63,'2018-08'!$C$2:$C$100,0)+1,0)))="",AND(INDIRECT(CONCATENATE("'2018-09'!H",TEXT(MATCH($C63,'2018-09'!$C$2:$C$100,0)+1,0)))="",INDIRECT(CONCATENATE("'2018-08'!H",TEXT(MATCH($C63,'2018-08'!$C$2:$C$100,0)+1,0)))="")),"Н/Д",INDIRECT(CONCATENATE("'2018-09'!H",TEXT(MATCH($C63,'2018-09'!$C$2:$C$100,0)+1,0)))-INDIRECT(CONCATENATE("'2018-08'!H",TEXT(MATCH($C63,'2018-08'!$C$2:$C$100,0)+1,0))))</f>
        <v>1162433938.8799992</v>
      </c>
      <c r="I63" s="17">
        <f ca="1">IF(OR(INDIRECT(CONCATENATE("'2018-09'!I",TEXT(MATCH($C63,'2018-09'!$C$2:$C$100,0)+1,0)))="",INDIRECT(CONCATENATE("'2018-08'!I",TEXT(MATCH($C63,'2018-08'!$C$2:$C$100,0)+1,0)))="",AND(INDIRECT(CONCATENATE("'2018-09'!I",TEXT(MATCH($C63,'2018-09'!$C$2:$C$100,0)+1,0)))="",INDIRECT(CONCATENATE("'2018-08'!I",TEXT(MATCH($C63,'2018-08'!$C$2:$C$100,0)+1,0)))="")),"Н/Д",INDIRECT(CONCATENATE("'2018-09'!I",TEXT(MATCH($C63,'2018-09'!$C$2:$C$100,0)+1,0)))-INDIRECT(CONCATENATE("'2018-08'!I",TEXT(MATCH($C63,'2018-08'!$C$2:$C$100,0)+1,0))))</f>
        <v>365837257.17999983</v>
      </c>
      <c r="J63" s="17" t="str">
        <f ca="1">IF(OR(INDIRECT(CONCATENATE("'2018-09'!J",TEXT(MATCH($C63,'2018-09'!$C$2:$C$100,0)+1,0)))="",INDIRECT(CONCATENATE("'2018-08'!J",TEXT(MATCH($C63,'2018-08'!$C$2:$C$100,0)+1,0)))="",AND(INDIRECT(CONCATENATE("'2018-09'!J",TEXT(MATCH($C63,'2018-09'!$C$2:$C$100,0)+1,0)))="",INDIRECT(CONCATENATE("'2018-08'!J",TEXT(MATCH($C63,'2018-08'!$C$2:$C$100,0)+1,0)))="")),"Н/Д",INDIRECT(CONCATENATE("'2018-09'!J",TEXT(MATCH($C63,'2018-09'!$C$2:$C$100,0)+1,0)))-INDIRECT(CONCATENATE("'2018-08'!J",TEXT(MATCH($C63,'2018-08'!$C$2:$C$100,0)+1,0))))</f>
        <v>Н/Д</v>
      </c>
      <c r="K63" s="17">
        <f ca="1">IF(OR(INDIRECT(CONCATENATE("'2018-09'!K",TEXT(MATCH($C63,'2018-09'!$C$2:$C$100,0)+1,0)))="",INDIRECT(CONCATENATE("'2018-08'!K",TEXT(MATCH($C63,'2018-08'!$C$2:$C$100,0)+1,0)))="",AND(INDIRECT(CONCATENATE("'2018-09'!K",TEXT(MATCH($C63,'2018-09'!$C$2:$C$100,0)+1,0)))="",INDIRECT(CONCATENATE("'2018-08'!K",TEXT(MATCH($C63,'2018-08'!$C$2:$C$100,0)+1,0)))="")),"Н/Д",INDIRECT(CONCATENATE("'2018-09'!K",TEXT(MATCH($C63,'2018-09'!$C$2:$C$100,0)+1,0)))-INDIRECT(CONCATENATE("'2018-08'!K",TEXT(MATCH($C63,'2018-08'!$C$2:$C$100,0)+1,0))))</f>
        <v>77245029.370000124</v>
      </c>
      <c r="L63" s="17">
        <f ca="1">IF(OR(INDIRECT(CONCATENATE("'2018-09'!L",TEXT(MATCH($C63,'2018-09'!$C$2:$C$100,0)+1,0)))="",INDIRECT(CONCATENATE("'2018-08'!L",TEXT(MATCH($C63,'2018-08'!$C$2:$C$100,0)+1,0)))="",AND(INDIRECT(CONCATENATE("'2018-09'!L",TEXT(MATCH($C63,'2018-09'!$C$2:$C$100,0)+1,0)))="",INDIRECT(CONCATENATE("'2018-08'!L",TEXT(MATCH($C63,'2018-08'!$C$2:$C$100,0)+1,0)))="")),"Н/Д",INDIRECT(CONCATENATE("'2018-09'!L",TEXT(MATCH($C63,'2018-09'!$C$2:$C$100,0)+1,0)))-INDIRECT(CONCATENATE("'2018-08'!L",TEXT(MATCH($C63,'2018-08'!$C$2:$C$100,0)+1,0))))</f>
        <v>266838348.03999996</v>
      </c>
      <c r="M63" s="17">
        <f ca="1">IF(OR(INDIRECT(CONCATENATE("'2018-09'!M",TEXT(MATCH($C63,'2018-09'!$C$2:$C$100,0)+1,0)))="",INDIRECT(CONCATENATE("'2018-08'!M",TEXT(MATCH($C63,'2018-08'!$C$2:$C$100,0)+1,0)))="",AND(INDIRECT(CONCATENATE("'2018-09'!M",TEXT(MATCH($C63,'2018-09'!$C$2:$C$100,0)+1,0)))="",INDIRECT(CONCATENATE("'2018-08'!M",TEXT(MATCH($C63,'2018-08'!$C$2:$C$100,0)+1,0)))="")),"Н/Д",INDIRECT(CONCATENATE("'2018-09'!M",TEXT(MATCH($C63,'2018-09'!$C$2:$C$100,0)+1,0)))-INDIRECT(CONCATENATE("'2018-08'!M",TEXT(MATCH($C63,'2018-08'!$C$2:$C$100,0)+1,0))))</f>
        <v>3037698.26</v>
      </c>
      <c r="N63" s="17">
        <f ca="1">IF(OR(INDIRECT(CONCATENATE("'2018-09'!N",TEXT(MATCH($C63,'2018-09'!$C$2:$C$100,0)+1,0)))="",INDIRECT(CONCATENATE("'2018-08'!N",TEXT(MATCH($C63,'2018-08'!$C$2:$C$100,0)+1,0)))="",AND(INDIRECT(CONCATENATE("'2018-09'!N",TEXT(MATCH($C63,'2018-09'!$C$2:$C$100,0)+1,0)))="",INDIRECT(CONCATENATE("'2018-08'!N",TEXT(MATCH($C63,'2018-08'!$C$2:$C$100,0)+1,0)))="")),"Н/Д",INDIRECT(CONCATENATE("'2018-09'!N",TEXT(MATCH($C63,'2018-09'!$C$2:$C$100,0)+1,0)))-INDIRECT(CONCATENATE("'2018-08'!NE",TEXT(MATCH($C63,'2018-08'!$C$2:$C$100,0)+1,0))))</f>
        <v>188498522.66</v>
      </c>
      <c r="O63" s="17">
        <f ca="1">IF(OR(INDIRECT(CONCATENATE("'2018-09'!O",TEXT(MATCH($C63,'2018-09'!$C$2:$C$100,0)+1,0)))="",INDIRECT(CONCATENATE("'2018-08'!O",TEXT(MATCH($C63,'2018-08'!$C$2:$C$100,0)+1,0)))="",AND(INDIRECT(CONCATENATE("'2018-09'!O",TEXT(MATCH($C63,'2018-09'!$C$2:$C$100,0)+1,0)))="",INDIRECT(CONCATENATE("'2018-08'!O",TEXT(MATCH($C63,'2018-08'!$C$2:$C$100,0)+1,0)))="")),"Н/Д",INDIRECT(CONCATENATE("'2018-09'!O",TEXT(MATCH($C63,'2018-09'!$C$2:$C$100,0)+1,0)))-INDIRECT(CONCATENATE("'2018-08'!O",TEXT(MATCH($C63,'2018-08'!$C$2:$C$100,0)+1,0))))</f>
        <v>9543.3700000000099</v>
      </c>
      <c r="P63" s="17">
        <f ca="1">IF(OR(INDIRECT(CONCATENATE("'2018-09'!P",TEXT(MATCH($C63,'2018-09'!$C$2:$C$100,0)+1,0)))="",INDIRECT(CONCATENATE("'2018-08'!P",TEXT(MATCH($C63,'2018-08'!$C$2:$C$100,0)+1,0)))="",AND(INDIRECT(CONCATENATE("'2018-09'!P",TEXT(MATCH($C63,'2018-09'!$C$2:$C$100,0)+1,0)))="",INDIRECT(CONCATENATE("'2018-08'!P",TEXT(MATCH($C63,'2018-08'!$C$2:$C$100,0)+1,0)))="")),"Н/Д",INDIRECT(CONCATENATE("'2018-09'!P",TEXT(MATCH($C63,'2018-09'!$C$2:$C$100,0)+1,0)))-INDIRECT(CONCATENATE("'2018-08'!P",TEXT(MATCH($C63,'2018-08'!$C$2:$C$100,0)+1,0))))</f>
        <v>58853347.289999962</v>
      </c>
      <c r="Q63" s="17">
        <f ca="1">IF(OR(INDIRECT(CONCATENATE("'2018-09'!Q",TEXT(MATCH($C63,'2018-09'!$C$2:$C$100,0)+1,0)))="",INDIRECT(CONCATENATE("'2018-08'!Q",TEXT(MATCH($C63,'2018-08'!$C$2:$C$100,0)+1,0)))="",AND(INDIRECT(CONCATENATE("'2018-09'!Q",TEXT(MATCH($C63,'2018-09'!$C$2:$C$100,0)+1,0)))="",INDIRECT(CONCATENATE("'2018-08'!Q",TEXT(MATCH($C63,'2018-08'!$C$2:$C$100,0)+1,0)))="")),"Н/Д",INDIRECT(CONCATENATE("'2018-09'!Q",TEXT(MATCH($C63,'2018-09'!$C$2:$C$100,0)+1,0)))-INDIRECT(CONCATENATE("'2018-08'!Q",TEXT(MATCH($C63,'2018-08'!$C$2:$C$100,0)+1,0))))</f>
        <v>9015733.7000000179</v>
      </c>
      <c r="R63" s="17">
        <f ca="1">IF(OR(INDIRECT(CONCATENATE("'2018-09'!R",TEXT(MATCH($C63,'2018-09'!$C$2:$C$100,0)+1,0)))="",INDIRECT(CONCATENATE("'2018-08'!R",TEXT(MATCH($C63,'2018-08'!$C$2:$C$100,0)+1,0)))="",AND(INDIRECT(CONCATENATE("'2018-09'!R",TEXT(MATCH($C63,'2018-09'!$C$2:$C$100,0)+1,0)))="",INDIRECT(CONCATENATE("'2018-08'!R",TEXT(MATCH($C63,'2018-08'!$C$2:$C$100,0)+1,0)))="")),"Н/Д",INDIRECT(CONCATENATE("'2018-09'!R",TEXT(MATCH($C63,'2018-09'!$C$2:$C$100,0)+1,0)))-INDIRECT(CONCATENATE("'2018-08'!R",TEXT(MATCH($C63,'2018-08'!$C$2:$C$100,0)+1,0))))</f>
        <v>45492612.819999993</v>
      </c>
      <c r="S63" s="17">
        <f ca="1">IF(OR(INDIRECT(CONCATENATE("'2018-09'!S",TEXT(MATCH($C63,'2018-09'!$C$2:$C$100,0)+1,0)))="",INDIRECT(CONCATENATE("'2018-08'!S",TEXT(MATCH($C63,'2018-08'!$C$2:$C$100,0)+1,0)))="",AND(INDIRECT(CONCATENATE("'2018-09'!S",TEXT(MATCH($C63,'2018-09'!$C$2:$C$100,0)+1,0)))="",INDIRECT(CONCATENATE("'2018-08'!S",TEXT(MATCH($C63,'2018-08'!$C$2:$C$100,0)+1,0)))="")),"Н/Д",INDIRECT(CONCATENATE("'2018-09'!S",TEXT(MATCH($C63,'2018-09'!$C$2:$C$100,0)+1,0)))-INDIRECT(CONCATENATE("'2018-08'!S",TEXT(MATCH($C63,'2018-08'!$C$2:$C$100,0)+1,0))))</f>
        <v>5477893.6400000043</v>
      </c>
      <c r="T63" s="17">
        <f ca="1">IF(OR(INDIRECT(CONCATENATE("'2018-09'!T",TEXT(MATCH($C63,'2018-09'!$C$2:$C$100,0)+1,0)))="",INDIRECT(CONCATENATE("'2018-08'!T",TEXT(MATCH($C63,'2018-08'!$C$2:$C$100,0)+1,0)))="",AND(INDIRECT(CONCATENATE("'2018-09'!T",TEXT(MATCH($C63,'2018-09'!$C$2:$C$100,0)+1,0)))="",INDIRECT(CONCATENATE("'2018-08'!T",TEXT(MATCH($C63,'2018-08'!$C$2:$C$100,0)+1,0)))="")),"Н/Д",INDIRECT(CONCATENATE("'2018-09'!T",TEXT(MATCH($C63,'2018-09'!$C$2:$C$100,0)+1,0)))-INDIRECT(CONCATENATE("'2018-08'!T",TEXT(MATCH($C63,'2018-08'!$C$2:$C$100,0)+1,0))))</f>
        <v>53827457.620000005</v>
      </c>
      <c r="U63" s="17">
        <f ca="1">IF(OR(INDIRECT(CONCATENATE("'2018-09'!U",TEXT(MATCH($C63,'2018-09'!$C$2:$C$100,0)+1,0)))="",INDIRECT(CONCATENATE("'2018-08'!U",TEXT(MATCH($C63,'2018-08'!$C$2:$C$100,0)+1,0)))="",AND(INDIRECT(CONCATENATE("'2018-09'!U",TEXT(MATCH($C63,'2018-09'!$C$2:$C$100,0)+1,0)))="",INDIRECT(CONCATENATE("'2018-08'!U",TEXT(MATCH($C63,'2018-08'!$C$2:$C$100,0)+1,0)))="")),"Н/Д",INDIRECT(CONCATENATE("'2018-09'!U",TEXT(MATCH($C63,'2018-09'!$C$2:$C$100,0)+1,0)))-INDIRECT(CONCATENATE("'2018-08'!U",TEXT(MATCH($C63,'2018-08'!$C$2:$C$100,0)+1,0))))</f>
        <v>455809.31999999937</v>
      </c>
      <c r="V63" s="17">
        <f ca="1">IF(OR(INDIRECT(CONCATENATE("'2018-09'!V",TEXT(MATCH($C63,'2018-09'!$C$2:$C$100,0)+1,0)))="",INDIRECT(CONCATENATE("'2018-08'!V",TEXT(MATCH($C63,'2018-08'!$C$2:$C$100,0)+1,0)))="",AND(INDIRECT(CONCATENATE("'2018-09'!V",TEXT(MATCH($C63,'2018-09'!$C$2:$C$100,0)+1,0)))="",INDIRECT(CONCATENATE("'2018-08'!V",TEXT(MATCH($C63,'2018-08'!$C$2:$C$100,0)+1,0)))="")),"Н/Д",INDIRECT(CONCATENATE("'2018-09'!V",TEXT(MATCH($C63,'2018-09'!$C$2:$C$100,0)+1,0)))-INDIRECT(CONCATENATE("'2018-08'!V",TEXT(MATCH($C63,'2018-08'!$C$2:$C$100,0)+1,0))))</f>
        <v>1894712837.2399998</v>
      </c>
      <c r="W63" s="17">
        <f ca="1">IF(OR(INDIRECT(CONCATENATE("'2018-09'!W",TEXT(MATCH($C63,'2018-09'!$C$2:$C$100,0)+1,0)))="",INDIRECT(CONCATENATE("'2018-08'!W",TEXT(MATCH($C63,'2018-08'!$C$2:$C$100,0)+1,0)))="",AND(INDIRECT(CONCATENATE("'2018-09'!W",TEXT(MATCH($C63,'2018-09'!$C$2:$C$100,0)+1,0)))="",INDIRECT(CONCATENATE("'2018-08'!W",TEXT(MATCH($C63,'2018-08'!$C$2:$C$100,0)+1,0)))="")),"Н/Д",INDIRECT(CONCATENATE("'2018-09'!W",TEXT(MATCH($C63,'2018-09'!$C$2:$C$100,0)+1,0)))-INDIRECT(CONCATENATE("'2018-08'!W",TEXT(MATCH($C63,'2018-08'!$C$2:$C$100,0)+1,0))))</f>
        <v>11324019982.880005</v>
      </c>
    </row>
    <row r="64" spans="1:23" x14ac:dyDescent="0.25">
      <c r="A64" s="2" t="s">
        <v>87</v>
      </c>
      <c r="B64" s="2" t="s">
        <v>90</v>
      </c>
      <c r="C64" s="15">
        <v>17000000</v>
      </c>
      <c r="D64" s="2" t="s">
        <v>212</v>
      </c>
      <c r="E64" s="17">
        <f ca="1">IF(OR(INDIRECT(CONCATENATE("'2018-09'!E",TEXT(MATCH($C64,'2018-09'!$C$2:$C$100,0)+1,0)))="",INDIRECT(CONCATENATE("'2018-08'!E",TEXT(MATCH($C64,'2018-08'!$C$2:$C$100,0)+1,0)))="",AND(INDIRECT(CONCATENATE("'2018-09'!E",TEXT(MATCH($C64,'2018-09'!$C$2:$C$100,0)+1,0)))="",INDIRECT(CONCATENATE("'2018-08'!E",TEXT(MATCH($C64,'2018-08'!$C$2:$C$100,0)+1,0)))="")),"Н/Д",INDIRECT(CONCATENATE("'2018-09'!E",TEXT(MATCH($C64,'2018-09'!$C$2:$C$100,0)+1,0)))-INDIRECT(CONCATENATE("'2018-08'!E",TEXT(MATCH($C64,'2018-08'!$C$2:$C$100,0)+1,0))))</f>
        <v>5229014581.9400024</v>
      </c>
      <c r="F64" s="17">
        <f ca="1">IF(OR(INDIRECT(CONCATENATE("'2018-09'!F",TEXT(MATCH($C64,'2018-09'!$C$2:$C$100,0)+1,0)))="",INDIRECT(CONCATENATE("'2018-08'!F",TEXT(MATCH($C64,'2018-08'!$C$2:$C$100,0)+1,0)))="",AND(INDIRECT(CONCATENATE("'2018-09'!F",TEXT(MATCH($C64,'2018-09'!$C$2:$C$100,0)+1,0)))="",INDIRECT(CONCATENATE("'2018-08'!F",TEXT(MATCH($C64,'2018-08'!$C$2:$C$100,0)+1,0)))="")),"Н/Д",INDIRECT(CONCATENATE("'2018-09'!F",TEXT(MATCH($C64,'2018-09'!$C$2:$C$100,0)+1,0)))-INDIRECT(CONCATENATE("'2018-08'!F",TEXT(MATCH($C64,'2018-08'!$C$2:$C$100,0)+1,0))))</f>
        <v>3636054972.9600029</v>
      </c>
      <c r="G64" s="17">
        <f ca="1">IF(OR(INDIRECT(CONCATENATE("'2018-09'!G",TEXT(MATCH($C64,'2018-09'!$C$2:$C$100,0)+1,0)))="",INDIRECT(CONCATENATE("'2018-08'!G",TEXT(MATCH($C64,'2018-08'!$C$2:$C$100,0)+1,0)))="",AND(INDIRECT(CONCATENATE("'2018-09'!G",TEXT(MATCH($C64,'2018-09'!$C$2:$C$100,0)+1,0)))="",INDIRECT(CONCATENATE("'2018-08'!G",TEXT(MATCH($C64,'2018-08'!$C$2:$C$100,0)+1,0)))="")),"Н/Д",INDIRECT(CONCATENATE("'2018-09'!G",TEXT(MATCH($C64,'2018-09'!$C$2:$C$100,0)+1,0)))-INDIRECT(CONCATENATE("'2018-08'!G",TEXT(MATCH($C64,'2018-08'!$C$2:$C$100,0)+1,0))))</f>
        <v>1066777017.75</v>
      </c>
      <c r="H64" s="17">
        <f ca="1">IF(OR(INDIRECT(CONCATENATE("'2018-09'!H",TEXT(MATCH($C64,'2018-09'!$C$2:$C$100,0)+1,0)))="",INDIRECT(CONCATENATE("'2018-08'!H",TEXT(MATCH($C64,'2018-08'!$C$2:$C$100,0)+1,0)))="",AND(INDIRECT(CONCATENATE("'2018-09'!H",TEXT(MATCH($C64,'2018-09'!$C$2:$C$100,0)+1,0)))="",INDIRECT(CONCATENATE("'2018-08'!H",TEXT(MATCH($C64,'2018-08'!$C$2:$C$100,0)+1,0)))="")),"Н/Д",INDIRECT(CONCATENATE("'2018-09'!H",TEXT(MATCH($C64,'2018-09'!$C$2:$C$100,0)+1,0)))-INDIRECT(CONCATENATE("'2018-08'!H",TEXT(MATCH($C64,'2018-08'!$C$2:$C$100,0)+1,0))))</f>
        <v>1708017698.0900002</v>
      </c>
      <c r="I64" s="17">
        <f ca="1">IF(OR(INDIRECT(CONCATENATE("'2018-09'!I",TEXT(MATCH($C64,'2018-09'!$C$2:$C$100,0)+1,0)))="",INDIRECT(CONCATENATE("'2018-08'!I",TEXT(MATCH($C64,'2018-08'!$C$2:$C$100,0)+1,0)))="",AND(INDIRECT(CONCATENATE("'2018-09'!I",TEXT(MATCH($C64,'2018-09'!$C$2:$C$100,0)+1,0)))="",INDIRECT(CONCATENATE("'2018-08'!I",TEXT(MATCH($C64,'2018-08'!$C$2:$C$100,0)+1,0)))="")),"Н/Д",INDIRECT(CONCATENATE("'2018-09'!I",TEXT(MATCH($C64,'2018-09'!$C$2:$C$100,0)+1,0)))-INDIRECT(CONCATENATE("'2018-08'!I",TEXT(MATCH($C64,'2018-08'!$C$2:$C$100,0)+1,0))))</f>
        <v>391442654.47000027</v>
      </c>
      <c r="J64" s="17" t="str">
        <f ca="1">IF(OR(INDIRECT(CONCATENATE("'2018-09'!J",TEXT(MATCH($C64,'2018-09'!$C$2:$C$100,0)+1,0)))="",INDIRECT(CONCATENATE("'2018-08'!J",TEXT(MATCH($C64,'2018-08'!$C$2:$C$100,0)+1,0)))="",AND(INDIRECT(CONCATENATE("'2018-09'!J",TEXT(MATCH($C64,'2018-09'!$C$2:$C$100,0)+1,0)))="",INDIRECT(CONCATENATE("'2018-08'!J",TEXT(MATCH($C64,'2018-08'!$C$2:$C$100,0)+1,0)))="")),"Н/Д",INDIRECT(CONCATENATE("'2018-09'!J",TEXT(MATCH($C64,'2018-09'!$C$2:$C$100,0)+1,0)))-INDIRECT(CONCATENATE("'2018-08'!J",TEXT(MATCH($C64,'2018-08'!$C$2:$C$100,0)+1,0))))</f>
        <v>Н/Д</v>
      </c>
      <c r="K64" s="17">
        <f ca="1">IF(OR(INDIRECT(CONCATENATE("'2018-09'!K",TEXT(MATCH($C64,'2018-09'!$C$2:$C$100,0)+1,0)))="",INDIRECT(CONCATENATE("'2018-08'!K",TEXT(MATCH($C64,'2018-08'!$C$2:$C$100,0)+1,0)))="",AND(INDIRECT(CONCATENATE("'2018-09'!K",TEXT(MATCH($C64,'2018-09'!$C$2:$C$100,0)+1,0)))="",INDIRECT(CONCATENATE("'2018-08'!K",TEXT(MATCH($C64,'2018-08'!$C$2:$C$100,0)+1,0)))="")),"Н/Д",INDIRECT(CONCATENATE("'2018-09'!K",TEXT(MATCH($C64,'2018-09'!$C$2:$C$100,0)+1,0)))-INDIRECT(CONCATENATE("'2018-08'!K",TEXT(MATCH($C64,'2018-08'!$C$2:$C$100,0)+1,0))))</f>
        <v>103913851.48000002</v>
      </c>
      <c r="L64" s="17">
        <f ca="1">IF(OR(INDIRECT(CONCATENATE("'2018-09'!L",TEXT(MATCH($C64,'2018-09'!$C$2:$C$100,0)+1,0)))="",INDIRECT(CONCATENATE("'2018-08'!L",TEXT(MATCH($C64,'2018-08'!$C$2:$C$100,0)+1,0)))="",AND(INDIRECT(CONCATENATE("'2018-09'!L",TEXT(MATCH($C64,'2018-09'!$C$2:$C$100,0)+1,0)))="",INDIRECT(CONCATENATE("'2018-08'!L",TEXT(MATCH($C64,'2018-08'!$C$2:$C$100,0)+1,0)))="")),"Н/Д",INDIRECT(CONCATENATE("'2018-09'!L",TEXT(MATCH($C64,'2018-09'!$C$2:$C$100,0)+1,0)))-INDIRECT(CONCATENATE("'2018-08'!L",TEXT(MATCH($C64,'2018-08'!$C$2:$C$100,0)+1,0))))</f>
        <v>148647831.53999996</v>
      </c>
      <c r="M64" s="17">
        <f ca="1">IF(OR(INDIRECT(CONCATENATE("'2018-09'!M",TEXT(MATCH($C64,'2018-09'!$C$2:$C$100,0)+1,0)))="",INDIRECT(CONCATENATE("'2018-08'!M",TEXT(MATCH($C64,'2018-08'!$C$2:$C$100,0)+1,0)))="",AND(INDIRECT(CONCATENATE("'2018-09'!M",TEXT(MATCH($C64,'2018-09'!$C$2:$C$100,0)+1,0)))="",INDIRECT(CONCATENATE("'2018-08'!M",TEXT(MATCH($C64,'2018-08'!$C$2:$C$100,0)+1,0)))="")),"Н/Д",INDIRECT(CONCATENATE("'2018-09'!M",TEXT(MATCH($C64,'2018-09'!$C$2:$C$100,0)+1,0)))-INDIRECT(CONCATENATE("'2018-08'!M",TEXT(MATCH($C64,'2018-08'!$C$2:$C$100,0)+1,0))))</f>
        <v>10891694.350000001</v>
      </c>
      <c r="N64" s="17">
        <f ca="1">IF(OR(INDIRECT(CONCATENATE("'2018-09'!N",TEXT(MATCH($C64,'2018-09'!$C$2:$C$100,0)+1,0)))="",INDIRECT(CONCATENATE("'2018-08'!N",TEXT(MATCH($C64,'2018-08'!$C$2:$C$100,0)+1,0)))="",AND(INDIRECT(CONCATENATE("'2018-09'!N",TEXT(MATCH($C64,'2018-09'!$C$2:$C$100,0)+1,0)))="",INDIRECT(CONCATENATE("'2018-08'!N",TEXT(MATCH($C64,'2018-08'!$C$2:$C$100,0)+1,0)))="")),"Н/Д",INDIRECT(CONCATENATE("'2018-09'!N",TEXT(MATCH($C64,'2018-09'!$C$2:$C$100,0)+1,0)))-INDIRECT(CONCATENATE("'2018-08'!NE",TEXT(MATCH($C64,'2018-08'!$C$2:$C$100,0)+1,0))))</f>
        <v>302115352.82999998</v>
      </c>
      <c r="O64" s="17">
        <f ca="1">IF(OR(INDIRECT(CONCATENATE("'2018-09'!O",TEXT(MATCH($C64,'2018-09'!$C$2:$C$100,0)+1,0)))="",INDIRECT(CONCATENATE("'2018-08'!O",TEXT(MATCH($C64,'2018-08'!$C$2:$C$100,0)+1,0)))="",AND(INDIRECT(CONCATENATE("'2018-09'!O",TEXT(MATCH($C64,'2018-09'!$C$2:$C$100,0)+1,0)))="",INDIRECT(CONCATENATE("'2018-08'!O",TEXT(MATCH($C64,'2018-08'!$C$2:$C$100,0)+1,0)))="")),"Н/Д",INDIRECT(CONCATENATE("'2018-09'!O",TEXT(MATCH($C64,'2018-09'!$C$2:$C$100,0)+1,0)))-INDIRECT(CONCATENATE("'2018-08'!O",TEXT(MATCH($C64,'2018-08'!$C$2:$C$100,0)+1,0))))</f>
        <v>1735.8400000000256</v>
      </c>
      <c r="P64" s="17">
        <f ca="1">IF(OR(INDIRECT(CONCATENATE("'2018-09'!P",TEXT(MATCH($C64,'2018-09'!$C$2:$C$100,0)+1,0)))="",INDIRECT(CONCATENATE("'2018-08'!P",TEXT(MATCH($C64,'2018-08'!$C$2:$C$100,0)+1,0)))="",AND(INDIRECT(CONCATENATE("'2018-09'!P",TEXT(MATCH($C64,'2018-09'!$C$2:$C$100,0)+1,0)))="",INDIRECT(CONCATENATE("'2018-08'!P",TEXT(MATCH($C64,'2018-08'!$C$2:$C$100,0)+1,0)))="")),"Н/Д",INDIRECT(CONCATENATE("'2018-09'!P",TEXT(MATCH($C64,'2018-09'!$C$2:$C$100,0)+1,0)))-INDIRECT(CONCATENATE("'2018-08'!P",TEXT(MATCH($C64,'2018-08'!$C$2:$C$100,0)+1,0))))</f>
        <v>60204471.870000005</v>
      </c>
      <c r="Q64" s="17">
        <f ca="1">IF(OR(INDIRECT(CONCATENATE("'2018-09'!Q",TEXT(MATCH($C64,'2018-09'!$C$2:$C$100,0)+1,0)))="",INDIRECT(CONCATENATE("'2018-08'!Q",TEXT(MATCH($C64,'2018-08'!$C$2:$C$100,0)+1,0)))="",AND(INDIRECT(CONCATENATE("'2018-09'!Q",TEXT(MATCH($C64,'2018-09'!$C$2:$C$100,0)+1,0)))="",INDIRECT(CONCATENATE("'2018-08'!Q",TEXT(MATCH($C64,'2018-08'!$C$2:$C$100,0)+1,0)))="")),"Н/Д",INDIRECT(CONCATENATE("'2018-09'!Q",TEXT(MATCH($C64,'2018-09'!$C$2:$C$100,0)+1,0)))-INDIRECT(CONCATENATE("'2018-08'!Q",TEXT(MATCH($C64,'2018-08'!$C$2:$C$100,0)+1,0))))</f>
        <v>7443144.5500000119</v>
      </c>
      <c r="R64" s="17">
        <f ca="1">IF(OR(INDIRECT(CONCATENATE("'2018-09'!R",TEXT(MATCH($C64,'2018-09'!$C$2:$C$100,0)+1,0)))="",INDIRECT(CONCATENATE("'2018-08'!R",TEXT(MATCH($C64,'2018-08'!$C$2:$C$100,0)+1,0)))="",AND(INDIRECT(CONCATENATE("'2018-09'!R",TEXT(MATCH($C64,'2018-09'!$C$2:$C$100,0)+1,0)))="",INDIRECT(CONCATENATE("'2018-08'!R",TEXT(MATCH($C64,'2018-08'!$C$2:$C$100,0)+1,0)))="")),"Н/Д",INDIRECT(CONCATENATE("'2018-09'!R",TEXT(MATCH($C64,'2018-09'!$C$2:$C$100,0)+1,0)))-INDIRECT(CONCATENATE("'2018-08'!R",TEXT(MATCH($C64,'2018-08'!$C$2:$C$100,0)+1,0))))</f>
        <v>40504889.590000004</v>
      </c>
      <c r="S64" s="17">
        <f ca="1">IF(OR(INDIRECT(CONCATENATE("'2018-09'!S",TEXT(MATCH($C64,'2018-09'!$C$2:$C$100,0)+1,0)))="",INDIRECT(CONCATENATE("'2018-08'!S",TEXT(MATCH($C64,'2018-08'!$C$2:$C$100,0)+1,0)))="",AND(INDIRECT(CONCATENATE("'2018-09'!S",TEXT(MATCH($C64,'2018-09'!$C$2:$C$100,0)+1,0)))="",INDIRECT(CONCATENATE("'2018-08'!S",TEXT(MATCH($C64,'2018-08'!$C$2:$C$100,0)+1,0)))="")),"Н/Д",INDIRECT(CONCATENATE("'2018-09'!S",TEXT(MATCH($C64,'2018-09'!$C$2:$C$100,0)+1,0)))-INDIRECT(CONCATENATE("'2018-08'!S",TEXT(MATCH($C64,'2018-08'!$C$2:$C$100,0)+1,0))))</f>
        <v>153539.14000000013</v>
      </c>
      <c r="T64" s="17">
        <f ca="1">IF(OR(INDIRECT(CONCATENATE("'2018-09'!T",TEXT(MATCH($C64,'2018-09'!$C$2:$C$100,0)+1,0)))="",INDIRECT(CONCATENATE("'2018-08'!T",TEXT(MATCH($C64,'2018-08'!$C$2:$C$100,0)+1,0)))="",AND(INDIRECT(CONCATENATE("'2018-09'!T",TEXT(MATCH($C64,'2018-09'!$C$2:$C$100,0)+1,0)))="",INDIRECT(CONCATENATE("'2018-08'!T",TEXT(MATCH($C64,'2018-08'!$C$2:$C$100,0)+1,0)))="")),"Н/Д",INDIRECT(CONCATENATE("'2018-09'!T",TEXT(MATCH($C64,'2018-09'!$C$2:$C$100,0)+1,0)))-INDIRECT(CONCATENATE("'2018-08'!T",TEXT(MATCH($C64,'2018-08'!$C$2:$C$100,0)+1,0))))</f>
        <v>52719420.879999995</v>
      </c>
      <c r="U64" s="17">
        <f ca="1">IF(OR(INDIRECT(CONCATENATE("'2018-09'!U",TEXT(MATCH($C64,'2018-09'!$C$2:$C$100,0)+1,0)))="",INDIRECT(CONCATENATE("'2018-08'!U",TEXT(MATCH($C64,'2018-08'!$C$2:$C$100,0)+1,0)))="",AND(INDIRECT(CONCATENATE("'2018-09'!U",TEXT(MATCH($C64,'2018-09'!$C$2:$C$100,0)+1,0)))="",INDIRECT(CONCATENATE("'2018-08'!U",TEXT(MATCH($C64,'2018-08'!$C$2:$C$100,0)+1,0)))="")),"Н/Д",INDIRECT(CONCATENATE("'2018-09'!U",TEXT(MATCH($C64,'2018-09'!$C$2:$C$100,0)+1,0)))-INDIRECT(CONCATENATE("'2018-08'!U",TEXT(MATCH($C64,'2018-08'!$C$2:$C$100,0)+1,0))))</f>
        <v>388430.02999999747</v>
      </c>
      <c r="V64" s="17">
        <f ca="1">IF(OR(INDIRECT(CONCATENATE("'2018-09'!V",TEXT(MATCH($C64,'2018-09'!$C$2:$C$100,0)+1,0)))="",INDIRECT(CONCATENATE("'2018-08'!V",TEXT(MATCH($C64,'2018-08'!$C$2:$C$100,0)+1,0)))="",AND(INDIRECT(CONCATENATE("'2018-09'!V",TEXT(MATCH($C64,'2018-09'!$C$2:$C$100,0)+1,0)))="",INDIRECT(CONCATENATE("'2018-08'!V",TEXT(MATCH($C64,'2018-08'!$C$2:$C$100,0)+1,0)))="")),"Н/Д",INDIRECT(CONCATENATE("'2018-09'!V",TEXT(MATCH($C64,'2018-09'!$C$2:$C$100,0)+1,0)))-INDIRECT(CONCATENATE("'2018-08'!V",TEXT(MATCH($C64,'2018-08'!$C$2:$C$100,0)+1,0))))</f>
        <v>1592959608.9799995</v>
      </c>
      <c r="W64" s="17">
        <f ca="1">IF(OR(INDIRECT(CONCATENATE("'2018-09'!W",TEXT(MATCH($C64,'2018-09'!$C$2:$C$100,0)+1,0)))="",INDIRECT(CONCATENATE("'2018-08'!W",TEXT(MATCH($C64,'2018-08'!$C$2:$C$100,0)+1,0)))="",AND(INDIRECT(CONCATENATE("'2018-09'!W",TEXT(MATCH($C64,'2018-09'!$C$2:$C$100,0)+1,0)))="",INDIRECT(CONCATENATE("'2018-08'!W",TEXT(MATCH($C64,'2018-08'!$C$2:$C$100,0)+1,0)))="")),"Н/Д",INDIRECT(CONCATENATE("'2018-09'!W",TEXT(MATCH($C64,'2018-09'!$C$2:$C$100,0)+1,0)))-INDIRECT(CONCATENATE("'2018-08'!W",TEXT(MATCH($C64,'2018-08'!$C$2:$C$100,0)+1,0))))</f>
        <v>14085989516.119995</v>
      </c>
    </row>
    <row r="65" spans="1:23" x14ac:dyDescent="0.25">
      <c r="A65" s="2" t="s">
        <v>87</v>
      </c>
      <c r="B65" s="2" t="s">
        <v>91</v>
      </c>
      <c r="C65" s="15">
        <v>20000000</v>
      </c>
      <c r="D65" s="2" t="s">
        <v>212</v>
      </c>
      <c r="E65" s="17">
        <f ca="1">IF(OR(INDIRECT(CONCATENATE("'2018-09'!E",TEXT(MATCH($C65,'2018-09'!$C$2:$C$100,0)+1,0)))="",INDIRECT(CONCATENATE("'2018-08'!E",TEXT(MATCH($C65,'2018-08'!$C$2:$C$100,0)+1,0)))="",AND(INDIRECT(CONCATENATE("'2018-09'!E",TEXT(MATCH($C65,'2018-09'!$C$2:$C$100,0)+1,0)))="",INDIRECT(CONCATENATE("'2018-08'!E",TEXT(MATCH($C65,'2018-08'!$C$2:$C$100,0)+1,0)))="")),"Н/Д",INDIRECT(CONCATENATE("'2018-09'!E",TEXT(MATCH($C65,'2018-09'!$C$2:$C$100,0)+1,0)))-INDIRECT(CONCATENATE("'2018-08'!E",TEXT(MATCH($C65,'2018-08'!$C$2:$C$100,0)+1,0))))</f>
        <v>8549134290.4599915</v>
      </c>
      <c r="F65" s="17">
        <f ca="1">IF(OR(INDIRECT(CONCATENATE("'2018-09'!F",TEXT(MATCH($C65,'2018-09'!$C$2:$C$100,0)+1,0)))="",INDIRECT(CONCATENATE("'2018-08'!F",TEXT(MATCH($C65,'2018-08'!$C$2:$C$100,0)+1,0)))="",AND(INDIRECT(CONCATENATE("'2018-09'!F",TEXT(MATCH($C65,'2018-09'!$C$2:$C$100,0)+1,0)))="",INDIRECT(CONCATENATE("'2018-08'!F",TEXT(MATCH($C65,'2018-08'!$C$2:$C$100,0)+1,0)))="")),"Н/Д",INDIRECT(CONCATENATE("'2018-09'!F",TEXT(MATCH($C65,'2018-09'!$C$2:$C$100,0)+1,0)))-INDIRECT(CONCATENATE("'2018-08'!F",TEXT(MATCH($C65,'2018-08'!$C$2:$C$100,0)+1,0))))</f>
        <v>6156612647.9300003</v>
      </c>
      <c r="G65" s="17">
        <f ca="1">IF(OR(INDIRECT(CONCATENATE("'2018-09'!G",TEXT(MATCH($C65,'2018-09'!$C$2:$C$100,0)+1,0)))="",INDIRECT(CONCATENATE("'2018-08'!G",TEXT(MATCH($C65,'2018-08'!$C$2:$C$100,0)+1,0)))="",AND(INDIRECT(CONCATENATE("'2018-09'!G",TEXT(MATCH($C65,'2018-09'!$C$2:$C$100,0)+1,0)))="",INDIRECT(CONCATENATE("'2018-08'!G",TEXT(MATCH($C65,'2018-08'!$C$2:$C$100,0)+1,0)))="")),"Н/Д",INDIRECT(CONCATENATE("'2018-09'!G",TEXT(MATCH($C65,'2018-09'!$C$2:$C$100,0)+1,0)))-INDIRECT(CONCATENATE("'2018-08'!G",TEXT(MATCH($C65,'2018-08'!$C$2:$C$100,0)+1,0))))</f>
        <v>1336845484.6299992</v>
      </c>
      <c r="H65" s="17">
        <f ca="1">IF(OR(INDIRECT(CONCATENATE("'2018-09'!H",TEXT(MATCH($C65,'2018-09'!$C$2:$C$100,0)+1,0)))="",INDIRECT(CONCATENATE("'2018-08'!H",TEXT(MATCH($C65,'2018-08'!$C$2:$C$100,0)+1,0)))="",AND(INDIRECT(CONCATENATE("'2018-09'!H",TEXT(MATCH($C65,'2018-09'!$C$2:$C$100,0)+1,0)))="",INDIRECT(CONCATENATE("'2018-08'!H",TEXT(MATCH($C65,'2018-08'!$C$2:$C$100,0)+1,0)))="")),"Н/Д",INDIRECT(CONCATENATE("'2018-09'!H",TEXT(MATCH($C65,'2018-09'!$C$2:$C$100,0)+1,0)))-INDIRECT(CONCATENATE("'2018-08'!H",TEXT(MATCH($C65,'2018-08'!$C$2:$C$100,0)+1,0))))</f>
        <v>2823667082.0499992</v>
      </c>
      <c r="I65" s="17">
        <f ca="1">IF(OR(INDIRECT(CONCATENATE("'2018-09'!I",TEXT(MATCH($C65,'2018-09'!$C$2:$C$100,0)+1,0)))="",INDIRECT(CONCATENATE("'2018-08'!I",TEXT(MATCH($C65,'2018-08'!$C$2:$C$100,0)+1,0)))="",AND(INDIRECT(CONCATENATE("'2018-09'!I",TEXT(MATCH($C65,'2018-09'!$C$2:$C$100,0)+1,0)))="",INDIRECT(CONCATENATE("'2018-08'!I",TEXT(MATCH($C65,'2018-08'!$C$2:$C$100,0)+1,0)))="")),"Н/Д",INDIRECT(CONCATENATE("'2018-09'!I",TEXT(MATCH($C65,'2018-09'!$C$2:$C$100,0)+1,0)))-INDIRECT(CONCATENATE("'2018-08'!I",TEXT(MATCH($C65,'2018-08'!$C$2:$C$100,0)+1,0))))</f>
        <v>854100578.68999958</v>
      </c>
      <c r="J65" s="17" t="str">
        <f ca="1">IF(OR(INDIRECT(CONCATENATE("'2018-09'!J",TEXT(MATCH($C65,'2018-09'!$C$2:$C$100,0)+1,0)))="",INDIRECT(CONCATENATE("'2018-08'!J",TEXT(MATCH($C65,'2018-08'!$C$2:$C$100,0)+1,0)))="",AND(INDIRECT(CONCATENATE("'2018-09'!J",TEXT(MATCH($C65,'2018-09'!$C$2:$C$100,0)+1,0)))="",INDIRECT(CONCATENATE("'2018-08'!J",TEXT(MATCH($C65,'2018-08'!$C$2:$C$100,0)+1,0)))="")),"Н/Д",INDIRECT(CONCATENATE("'2018-09'!J",TEXT(MATCH($C65,'2018-09'!$C$2:$C$100,0)+1,0)))-INDIRECT(CONCATENATE("'2018-08'!J",TEXT(MATCH($C65,'2018-08'!$C$2:$C$100,0)+1,0))))</f>
        <v>Н/Д</v>
      </c>
      <c r="K65" s="17">
        <f ca="1">IF(OR(INDIRECT(CONCATENATE("'2018-09'!K",TEXT(MATCH($C65,'2018-09'!$C$2:$C$100,0)+1,0)))="",INDIRECT(CONCATENATE("'2018-08'!K",TEXT(MATCH($C65,'2018-08'!$C$2:$C$100,0)+1,0)))="",AND(INDIRECT(CONCATENATE("'2018-09'!K",TEXT(MATCH($C65,'2018-09'!$C$2:$C$100,0)+1,0)))="",INDIRECT(CONCATENATE("'2018-08'!K",TEXT(MATCH($C65,'2018-08'!$C$2:$C$100,0)+1,0)))="")),"Н/Д",INDIRECT(CONCATENATE("'2018-09'!K",TEXT(MATCH($C65,'2018-09'!$C$2:$C$100,0)+1,0)))-INDIRECT(CONCATENATE("'2018-08'!K",TEXT(MATCH($C65,'2018-08'!$C$2:$C$100,0)+1,0))))</f>
        <v>166488040.01000023</v>
      </c>
      <c r="L65" s="17">
        <f ca="1">IF(OR(INDIRECT(CONCATENATE("'2018-09'!L",TEXT(MATCH($C65,'2018-09'!$C$2:$C$100,0)+1,0)))="",INDIRECT(CONCATENATE("'2018-08'!L",TEXT(MATCH($C65,'2018-08'!$C$2:$C$100,0)+1,0)))="",AND(INDIRECT(CONCATENATE("'2018-09'!L",TEXT(MATCH($C65,'2018-09'!$C$2:$C$100,0)+1,0)))="",INDIRECT(CONCATENATE("'2018-08'!L",TEXT(MATCH($C65,'2018-08'!$C$2:$C$100,0)+1,0)))="")),"Н/Д",INDIRECT(CONCATENATE("'2018-09'!L",TEXT(MATCH($C65,'2018-09'!$C$2:$C$100,0)+1,0)))-INDIRECT(CONCATENATE("'2018-08'!L",TEXT(MATCH($C65,'2018-08'!$C$2:$C$100,0)+1,0))))</f>
        <v>286963900.78000069</v>
      </c>
      <c r="M65" s="17">
        <f ca="1">IF(OR(INDIRECT(CONCATENATE("'2018-09'!M",TEXT(MATCH($C65,'2018-09'!$C$2:$C$100,0)+1,0)))="",INDIRECT(CONCATENATE("'2018-08'!M",TEXT(MATCH($C65,'2018-08'!$C$2:$C$100,0)+1,0)))="",AND(INDIRECT(CONCATENATE("'2018-09'!M",TEXT(MATCH($C65,'2018-09'!$C$2:$C$100,0)+1,0)))="",INDIRECT(CONCATENATE("'2018-08'!M",TEXT(MATCH($C65,'2018-08'!$C$2:$C$100,0)+1,0)))="")),"Н/Д",INDIRECT(CONCATENATE("'2018-09'!M",TEXT(MATCH($C65,'2018-09'!$C$2:$C$100,0)+1,0)))-INDIRECT(CONCATENATE("'2018-08'!M",TEXT(MATCH($C65,'2018-08'!$C$2:$C$100,0)+1,0))))</f>
        <v>12671369</v>
      </c>
      <c r="N65" s="17">
        <f ca="1">IF(OR(INDIRECT(CONCATENATE("'2018-09'!N",TEXT(MATCH($C65,'2018-09'!$C$2:$C$100,0)+1,0)))="",INDIRECT(CONCATENATE("'2018-08'!N",TEXT(MATCH($C65,'2018-08'!$C$2:$C$100,0)+1,0)))="",AND(INDIRECT(CONCATENATE("'2018-09'!N",TEXT(MATCH($C65,'2018-09'!$C$2:$C$100,0)+1,0)))="",INDIRECT(CONCATENATE("'2018-08'!N",TEXT(MATCH($C65,'2018-08'!$C$2:$C$100,0)+1,0)))="")),"Н/Д",INDIRECT(CONCATENATE("'2018-09'!N",TEXT(MATCH($C65,'2018-09'!$C$2:$C$100,0)+1,0)))-INDIRECT(CONCATENATE("'2018-08'!NE",TEXT(MATCH($C65,'2018-08'!$C$2:$C$100,0)+1,0))))</f>
        <v>492777574.06999999</v>
      </c>
      <c r="O65" s="17">
        <f ca="1">IF(OR(INDIRECT(CONCATENATE("'2018-09'!O",TEXT(MATCH($C65,'2018-09'!$C$2:$C$100,0)+1,0)))="",INDIRECT(CONCATENATE("'2018-08'!O",TEXT(MATCH($C65,'2018-08'!$C$2:$C$100,0)+1,0)))="",AND(INDIRECT(CONCATENATE("'2018-09'!O",TEXT(MATCH($C65,'2018-09'!$C$2:$C$100,0)+1,0)))="",INDIRECT(CONCATENATE("'2018-08'!O",TEXT(MATCH($C65,'2018-08'!$C$2:$C$100,0)+1,0)))="")),"Н/Д",INDIRECT(CONCATENATE("'2018-09'!O",TEXT(MATCH($C65,'2018-09'!$C$2:$C$100,0)+1,0)))-INDIRECT(CONCATENATE("'2018-08'!O",TEXT(MATCH($C65,'2018-08'!$C$2:$C$100,0)+1,0))))</f>
        <v>-4308.3699999999953</v>
      </c>
      <c r="P65" s="17">
        <f ca="1">IF(OR(INDIRECT(CONCATENATE("'2018-09'!P",TEXT(MATCH($C65,'2018-09'!$C$2:$C$100,0)+1,0)))="",INDIRECT(CONCATENATE("'2018-08'!P",TEXT(MATCH($C65,'2018-08'!$C$2:$C$100,0)+1,0)))="",AND(INDIRECT(CONCATENATE("'2018-09'!P",TEXT(MATCH($C65,'2018-09'!$C$2:$C$100,0)+1,0)))="",INDIRECT(CONCATENATE("'2018-08'!P",TEXT(MATCH($C65,'2018-08'!$C$2:$C$100,0)+1,0)))="")),"Н/Д",INDIRECT(CONCATENATE("'2018-09'!P",TEXT(MATCH($C65,'2018-09'!$C$2:$C$100,0)+1,0)))-INDIRECT(CONCATENATE("'2018-08'!P",TEXT(MATCH($C65,'2018-08'!$C$2:$C$100,0)+1,0))))</f>
        <v>130339318.8900001</v>
      </c>
      <c r="Q65" s="17">
        <f ca="1">IF(OR(INDIRECT(CONCATENATE("'2018-09'!Q",TEXT(MATCH($C65,'2018-09'!$C$2:$C$100,0)+1,0)))="",INDIRECT(CONCATENATE("'2018-08'!Q",TEXT(MATCH($C65,'2018-08'!$C$2:$C$100,0)+1,0)))="",AND(INDIRECT(CONCATENATE("'2018-09'!Q",TEXT(MATCH($C65,'2018-09'!$C$2:$C$100,0)+1,0)))="",INDIRECT(CONCATENATE("'2018-08'!Q",TEXT(MATCH($C65,'2018-08'!$C$2:$C$100,0)+1,0)))="")),"Н/Д",INDIRECT(CONCATENATE("'2018-09'!Q",TEXT(MATCH($C65,'2018-09'!$C$2:$C$100,0)+1,0)))-INDIRECT(CONCATENATE("'2018-08'!Q",TEXT(MATCH($C65,'2018-08'!$C$2:$C$100,0)+1,0))))</f>
        <v>15888768.420000002</v>
      </c>
      <c r="R65" s="17">
        <f ca="1">IF(OR(INDIRECT(CONCATENATE("'2018-09'!R",TEXT(MATCH($C65,'2018-09'!$C$2:$C$100,0)+1,0)))="",INDIRECT(CONCATENATE("'2018-08'!R",TEXT(MATCH($C65,'2018-08'!$C$2:$C$100,0)+1,0)))="",AND(INDIRECT(CONCATENATE("'2018-09'!R",TEXT(MATCH($C65,'2018-09'!$C$2:$C$100,0)+1,0)))="",INDIRECT(CONCATENATE("'2018-08'!R",TEXT(MATCH($C65,'2018-08'!$C$2:$C$100,0)+1,0)))="")),"Н/Д",INDIRECT(CONCATENATE("'2018-09'!R",TEXT(MATCH($C65,'2018-09'!$C$2:$C$100,0)+1,0)))-INDIRECT(CONCATENATE("'2018-08'!R",TEXT(MATCH($C65,'2018-08'!$C$2:$C$100,0)+1,0))))</f>
        <v>195608712.63</v>
      </c>
      <c r="S65" s="17">
        <f ca="1">IF(OR(INDIRECT(CONCATENATE("'2018-09'!S",TEXT(MATCH($C65,'2018-09'!$C$2:$C$100,0)+1,0)))="",INDIRECT(CONCATENATE("'2018-08'!S",TEXT(MATCH($C65,'2018-08'!$C$2:$C$100,0)+1,0)))="",AND(INDIRECT(CONCATENATE("'2018-09'!S",TEXT(MATCH($C65,'2018-09'!$C$2:$C$100,0)+1,0)))="",INDIRECT(CONCATENATE("'2018-08'!S",TEXT(MATCH($C65,'2018-08'!$C$2:$C$100,0)+1,0)))="")),"Н/Д",INDIRECT(CONCATENATE("'2018-09'!S",TEXT(MATCH($C65,'2018-09'!$C$2:$C$100,0)+1,0)))-INDIRECT(CONCATENATE("'2018-08'!S",TEXT(MATCH($C65,'2018-08'!$C$2:$C$100,0)+1,0))))</f>
        <v>80</v>
      </c>
      <c r="T65" s="17">
        <f ca="1">IF(OR(INDIRECT(CONCATENATE("'2018-09'!T",TEXT(MATCH($C65,'2018-09'!$C$2:$C$100,0)+1,0)))="",INDIRECT(CONCATENATE("'2018-08'!T",TEXT(MATCH($C65,'2018-08'!$C$2:$C$100,0)+1,0)))="",AND(INDIRECT(CONCATENATE("'2018-09'!T",TEXT(MATCH($C65,'2018-09'!$C$2:$C$100,0)+1,0)))="",INDIRECT(CONCATENATE("'2018-08'!T",TEXT(MATCH($C65,'2018-08'!$C$2:$C$100,0)+1,0)))="")),"Н/Д",INDIRECT(CONCATENATE("'2018-09'!T",TEXT(MATCH($C65,'2018-09'!$C$2:$C$100,0)+1,0)))-INDIRECT(CONCATENATE("'2018-08'!T",TEXT(MATCH($C65,'2018-08'!$C$2:$C$100,0)+1,0))))</f>
        <v>188249914.38</v>
      </c>
      <c r="U65" s="17">
        <f ca="1">IF(OR(INDIRECT(CONCATENATE("'2018-09'!U",TEXT(MATCH($C65,'2018-09'!$C$2:$C$100,0)+1,0)))="",INDIRECT(CONCATENATE("'2018-08'!U",TEXT(MATCH($C65,'2018-08'!$C$2:$C$100,0)+1,0)))="",AND(INDIRECT(CONCATENATE("'2018-09'!U",TEXT(MATCH($C65,'2018-09'!$C$2:$C$100,0)+1,0)))="",INDIRECT(CONCATENATE("'2018-08'!U",TEXT(MATCH($C65,'2018-08'!$C$2:$C$100,0)+1,0)))="")),"Н/Д",INDIRECT(CONCATENATE("'2018-09'!U",TEXT(MATCH($C65,'2018-09'!$C$2:$C$100,0)+1,0)))-INDIRECT(CONCATENATE("'2018-08'!U",TEXT(MATCH($C65,'2018-08'!$C$2:$C$100,0)+1,0))))</f>
        <v>42138280.279999971</v>
      </c>
      <c r="V65" s="17">
        <f ca="1">IF(OR(INDIRECT(CONCATENATE("'2018-09'!V",TEXT(MATCH($C65,'2018-09'!$C$2:$C$100,0)+1,0)))="",INDIRECT(CONCATENATE("'2018-08'!V",TEXT(MATCH($C65,'2018-08'!$C$2:$C$100,0)+1,0)))="",AND(INDIRECT(CONCATENATE("'2018-09'!V",TEXT(MATCH($C65,'2018-09'!$C$2:$C$100,0)+1,0)))="",INDIRECT(CONCATENATE("'2018-08'!V",TEXT(MATCH($C65,'2018-08'!$C$2:$C$100,0)+1,0)))="")),"Н/Д",INDIRECT(CONCATENATE("'2018-09'!V",TEXT(MATCH($C65,'2018-09'!$C$2:$C$100,0)+1,0)))-INDIRECT(CONCATENATE("'2018-08'!V",TEXT(MATCH($C65,'2018-08'!$C$2:$C$100,0)+1,0))))</f>
        <v>2392521642.5300007</v>
      </c>
      <c r="W65" s="17">
        <f ca="1">IF(OR(INDIRECT(CONCATENATE("'2018-09'!W",TEXT(MATCH($C65,'2018-09'!$C$2:$C$100,0)+1,0)))="",INDIRECT(CONCATENATE("'2018-08'!W",TEXT(MATCH($C65,'2018-08'!$C$2:$C$100,0)+1,0)))="",AND(INDIRECT(CONCATENATE("'2018-09'!W",TEXT(MATCH($C65,'2018-09'!$C$2:$C$100,0)+1,0)))="",INDIRECT(CONCATENATE("'2018-08'!W",TEXT(MATCH($C65,'2018-08'!$C$2:$C$100,0)+1,0)))="")),"Н/Д",INDIRECT(CONCATENATE("'2018-09'!W",TEXT(MATCH($C65,'2018-09'!$C$2:$C$100,0)+1,0)))-INDIRECT(CONCATENATE("'2018-08'!W",TEXT(MATCH($C65,'2018-08'!$C$2:$C$100,0)+1,0))))</f>
        <v>23214516300.480011</v>
      </c>
    </row>
    <row r="66" spans="1:23" x14ac:dyDescent="0.25">
      <c r="A66" s="2" t="s">
        <v>87</v>
      </c>
      <c r="B66" s="2" t="s">
        <v>92</v>
      </c>
      <c r="C66" s="15">
        <v>24000000</v>
      </c>
      <c r="D66" s="2" t="s">
        <v>212</v>
      </c>
      <c r="E66" s="17">
        <f ca="1">IF(OR(INDIRECT(CONCATENATE("'2018-09'!E",TEXT(MATCH($C66,'2018-09'!$C$2:$C$100,0)+1,0)))="",INDIRECT(CONCATENATE("'2018-08'!E",TEXT(MATCH($C66,'2018-08'!$C$2:$C$100,0)+1,0)))="",AND(INDIRECT(CONCATENATE("'2018-09'!E",TEXT(MATCH($C66,'2018-09'!$C$2:$C$100,0)+1,0)))="",INDIRECT(CONCATENATE("'2018-08'!E",TEXT(MATCH($C66,'2018-08'!$C$2:$C$100,0)+1,0)))="")),"Н/Д",INDIRECT(CONCATENATE("'2018-09'!E",TEXT(MATCH($C66,'2018-09'!$C$2:$C$100,0)+1,0)))-INDIRECT(CONCATENATE("'2018-08'!E",TEXT(MATCH($C66,'2018-08'!$C$2:$C$100,0)+1,0))))</f>
        <v>3622102717.3899994</v>
      </c>
      <c r="F66" s="17">
        <f ca="1">IF(OR(INDIRECT(CONCATENATE("'2018-09'!F",TEXT(MATCH($C66,'2018-09'!$C$2:$C$100,0)+1,0)))="",INDIRECT(CONCATENATE("'2018-08'!F",TEXT(MATCH($C66,'2018-08'!$C$2:$C$100,0)+1,0)))="",AND(INDIRECT(CONCATENATE("'2018-09'!F",TEXT(MATCH($C66,'2018-09'!$C$2:$C$100,0)+1,0)))="",INDIRECT(CONCATENATE("'2018-08'!F",TEXT(MATCH($C66,'2018-08'!$C$2:$C$100,0)+1,0)))="")),"Н/Д",INDIRECT(CONCATENATE("'2018-09'!F",TEXT(MATCH($C66,'2018-09'!$C$2:$C$100,0)+1,0)))-INDIRECT(CONCATENATE("'2018-08'!F",TEXT(MATCH($C66,'2018-08'!$C$2:$C$100,0)+1,0))))</f>
        <v>1949966022.7600021</v>
      </c>
      <c r="G66" s="17">
        <f ca="1">IF(OR(INDIRECT(CONCATENATE("'2018-09'!G",TEXT(MATCH($C66,'2018-09'!$C$2:$C$100,0)+1,0)))="",INDIRECT(CONCATENATE("'2018-08'!G",TEXT(MATCH($C66,'2018-08'!$C$2:$C$100,0)+1,0)))="",AND(INDIRECT(CONCATENATE("'2018-09'!G",TEXT(MATCH($C66,'2018-09'!$C$2:$C$100,0)+1,0)))="",INDIRECT(CONCATENATE("'2018-08'!G",TEXT(MATCH($C66,'2018-08'!$C$2:$C$100,0)+1,0)))="")),"Н/Д",INDIRECT(CONCATENATE("'2018-09'!G",TEXT(MATCH($C66,'2018-09'!$C$2:$C$100,0)+1,0)))-INDIRECT(CONCATENATE("'2018-08'!G",TEXT(MATCH($C66,'2018-08'!$C$2:$C$100,0)+1,0))))</f>
        <v>320884740.53000021</v>
      </c>
      <c r="H66" s="17">
        <f ca="1">IF(OR(INDIRECT(CONCATENATE("'2018-09'!H",TEXT(MATCH($C66,'2018-09'!$C$2:$C$100,0)+1,0)))="",INDIRECT(CONCATENATE("'2018-08'!H",TEXT(MATCH($C66,'2018-08'!$C$2:$C$100,0)+1,0)))="",AND(INDIRECT(CONCATENATE("'2018-09'!H",TEXT(MATCH($C66,'2018-09'!$C$2:$C$100,0)+1,0)))="",INDIRECT(CONCATENATE("'2018-08'!H",TEXT(MATCH($C66,'2018-08'!$C$2:$C$100,0)+1,0)))="")),"Н/Д",INDIRECT(CONCATENATE("'2018-09'!H",TEXT(MATCH($C66,'2018-09'!$C$2:$C$100,0)+1,0)))-INDIRECT(CONCATENATE("'2018-08'!H",TEXT(MATCH($C66,'2018-08'!$C$2:$C$100,0)+1,0))))</f>
        <v>864475142.38000011</v>
      </c>
      <c r="I66" s="17">
        <f ca="1">IF(OR(INDIRECT(CONCATENATE("'2018-09'!I",TEXT(MATCH($C66,'2018-09'!$C$2:$C$100,0)+1,0)))="",INDIRECT(CONCATENATE("'2018-08'!I",TEXT(MATCH($C66,'2018-08'!$C$2:$C$100,0)+1,0)))="",AND(INDIRECT(CONCATENATE("'2018-09'!I",TEXT(MATCH($C66,'2018-09'!$C$2:$C$100,0)+1,0)))="",INDIRECT(CONCATENATE("'2018-08'!I",TEXT(MATCH($C66,'2018-08'!$C$2:$C$100,0)+1,0)))="")),"Н/Д",INDIRECT(CONCATENATE("'2018-09'!I",TEXT(MATCH($C66,'2018-09'!$C$2:$C$100,0)+1,0)))-INDIRECT(CONCATENATE("'2018-08'!I",TEXT(MATCH($C66,'2018-08'!$C$2:$C$100,0)+1,0))))</f>
        <v>339538194.66000009</v>
      </c>
      <c r="J66" s="17" t="str">
        <f ca="1">IF(OR(INDIRECT(CONCATENATE("'2018-09'!J",TEXT(MATCH($C66,'2018-09'!$C$2:$C$100,0)+1,0)))="",INDIRECT(CONCATENATE("'2018-08'!J",TEXT(MATCH($C66,'2018-08'!$C$2:$C$100,0)+1,0)))="",AND(INDIRECT(CONCATENATE("'2018-09'!J",TEXT(MATCH($C66,'2018-09'!$C$2:$C$100,0)+1,0)))="",INDIRECT(CONCATENATE("'2018-08'!J",TEXT(MATCH($C66,'2018-08'!$C$2:$C$100,0)+1,0)))="")),"Н/Д",INDIRECT(CONCATENATE("'2018-09'!J",TEXT(MATCH($C66,'2018-09'!$C$2:$C$100,0)+1,0)))-INDIRECT(CONCATENATE("'2018-08'!J",TEXT(MATCH($C66,'2018-08'!$C$2:$C$100,0)+1,0))))</f>
        <v>Н/Д</v>
      </c>
      <c r="K66" s="17">
        <f ca="1">IF(OR(INDIRECT(CONCATENATE("'2018-09'!K",TEXT(MATCH($C66,'2018-09'!$C$2:$C$100,0)+1,0)))="",INDIRECT(CONCATENATE("'2018-08'!K",TEXT(MATCH($C66,'2018-08'!$C$2:$C$100,0)+1,0)))="",AND(INDIRECT(CONCATENATE("'2018-09'!K",TEXT(MATCH($C66,'2018-09'!$C$2:$C$100,0)+1,0)))="",INDIRECT(CONCATENATE("'2018-08'!K",TEXT(MATCH($C66,'2018-08'!$C$2:$C$100,0)+1,0)))="")),"Н/Д",INDIRECT(CONCATENATE("'2018-09'!K",TEXT(MATCH($C66,'2018-09'!$C$2:$C$100,0)+1,0)))-INDIRECT(CONCATENATE("'2018-08'!K",TEXT(MATCH($C66,'2018-08'!$C$2:$C$100,0)+1,0))))</f>
        <v>68413811.149999857</v>
      </c>
      <c r="L66" s="17">
        <f ca="1">IF(OR(INDIRECT(CONCATENATE("'2018-09'!L",TEXT(MATCH($C66,'2018-09'!$C$2:$C$100,0)+1,0)))="",INDIRECT(CONCATENATE("'2018-08'!L",TEXT(MATCH($C66,'2018-08'!$C$2:$C$100,0)+1,0)))="",AND(INDIRECT(CONCATENATE("'2018-09'!L",TEXT(MATCH($C66,'2018-09'!$C$2:$C$100,0)+1,0)))="",INDIRECT(CONCATENATE("'2018-08'!L",TEXT(MATCH($C66,'2018-08'!$C$2:$C$100,0)+1,0)))="")),"Н/Д",INDIRECT(CONCATENATE("'2018-09'!L",TEXT(MATCH($C66,'2018-09'!$C$2:$C$100,0)+1,0)))-INDIRECT(CONCATENATE("'2018-08'!L",TEXT(MATCH($C66,'2018-08'!$C$2:$C$100,0)+1,0))))</f>
        <v>186065515.42999983</v>
      </c>
      <c r="M66" s="17">
        <f ca="1">IF(OR(INDIRECT(CONCATENATE("'2018-09'!M",TEXT(MATCH($C66,'2018-09'!$C$2:$C$100,0)+1,0)))="",INDIRECT(CONCATENATE("'2018-08'!M",TEXT(MATCH($C66,'2018-08'!$C$2:$C$100,0)+1,0)))="",AND(INDIRECT(CONCATENATE("'2018-09'!M",TEXT(MATCH($C66,'2018-09'!$C$2:$C$100,0)+1,0)))="",INDIRECT(CONCATENATE("'2018-08'!M",TEXT(MATCH($C66,'2018-08'!$C$2:$C$100,0)+1,0)))="")),"Н/Д",INDIRECT(CONCATENATE("'2018-09'!M",TEXT(MATCH($C66,'2018-09'!$C$2:$C$100,0)+1,0)))-INDIRECT(CONCATENATE("'2018-08'!M",TEXT(MATCH($C66,'2018-08'!$C$2:$C$100,0)+1,0))))</f>
        <v>2158930.7699999996</v>
      </c>
      <c r="N66" s="17">
        <f ca="1">IF(OR(INDIRECT(CONCATENATE("'2018-09'!N",TEXT(MATCH($C66,'2018-09'!$C$2:$C$100,0)+1,0)))="",INDIRECT(CONCATENATE("'2018-08'!N",TEXT(MATCH($C66,'2018-08'!$C$2:$C$100,0)+1,0)))="",AND(INDIRECT(CONCATENATE("'2018-09'!N",TEXT(MATCH($C66,'2018-09'!$C$2:$C$100,0)+1,0)))="",INDIRECT(CONCATENATE("'2018-08'!N",TEXT(MATCH($C66,'2018-08'!$C$2:$C$100,0)+1,0)))="")),"Н/Д",INDIRECT(CONCATENATE("'2018-09'!N",TEXT(MATCH($C66,'2018-09'!$C$2:$C$100,0)+1,0)))-INDIRECT(CONCATENATE("'2018-08'!NE",TEXT(MATCH($C66,'2018-08'!$C$2:$C$100,0)+1,0))))</f>
        <v>175805714.05000001</v>
      </c>
      <c r="O66" s="17">
        <f ca="1">IF(OR(INDIRECT(CONCATENATE("'2018-09'!O",TEXT(MATCH($C66,'2018-09'!$C$2:$C$100,0)+1,0)))="",INDIRECT(CONCATENATE("'2018-08'!O",TEXT(MATCH($C66,'2018-08'!$C$2:$C$100,0)+1,0)))="",AND(INDIRECT(CONCATENATE("'2018-09'!O",TEXT(MATCH($C66,'2018-09'!$C$2:$C$100,0)+1,0)))="",INDIRECT(CONCATENATE("'2018-08'!O",TEXT(MATCH($C66,'2018-08'!$C$2:$C$100,0)+1,0)))="")),"Н/Д",INDIRECT(CONCATENATE("'2018-09'!O",TEXT(MATCH($C66,'2018-09'!$C$2:$C$100,0)+1,0)))-INDIRECT(CONCATENATE("'2018-08'!O",TEXT(MATCH($C66,'2018-08'!$C$2:$C$100,0)+1,0))))</f>
        <v>2367.9200000000055</v>
      </c>
      <c r="P66" s="17">
        <f ca="1">IF(OR(INDIRECT(CONCATENATE("'2018-09'!P",TEXT(MATCH($C66,'2018-09'!$C$2:$C$100,0)+1,0)))="",INDIRECT(CONCATENATE("'2018-08'!P",TEXT(MATCH($C66,'2018-08'!$C$2:$C$100,0)+1,0)))="",AND(INDIRECT(CONCATENATE("'2018-09'!P",TEXT(MATCH($C66,'2018-09'!$C$2:$C$100,0)+1,0)))="",INDIRECT(CONCATENATE("'2018-08'!P",TEXT(MATCH($C66,'2018-08'!$C$2:$C$100,0)+1,0)))="")),"Н/Д",INDIRECT(CONCATENATE("'2018-09'!P",TEXT(MATCH($C66,'2018-09'!$C$2:$C$100,0)+1,0)))-INDIRECT(CONCATENATE("'2018-08'!P",TEXT(MATCH($C66,'2018-08'!$C$2:$C$100,0)+1,0))))</f>
        <v>37642305.069999993</v>
      </c>
      <c r="Q66" s="17">
        <f ca="1">IF(OR(INDIRECT(CONCATENATE("'2018-09'!Q",TEXT(MATCH($C66,'2018-09'!$C$2:$C$100,0)+1,0)))="",INDIRECT(CONCATENATE("'2018-08'!Q",TEXT(MATCH($C66,'2018-08'!$C$2:$C$100,0)+1,0)))="",AND(INDIRECT(CONCATENATE("'2018-09'!Q",TEXT(MATCH($C66,'2018-09'!$C$2:$C$100,0)+1,0)))="",INDIRECT(CONCATENATE("'2018-08'!Q",TEXT(MATCH($C66,'2018-08'!$C$2:$C$100,0)+1,0)))="")),"Н/Д",INDIRECT(CONCATENATE("'2018-09'!Q",TEXT(MATCH($C66,'2018-09'!$C$2:$C$100,0)+1,0)))-INDIRECT(CONCATENATE("'2018-08'!Q",TEXT(MATCH($C66,'2018-08'!$C$2:$C$100,0)+1,0))))</f>
        <v>3811397.5199999958</v>
      </c>
      <c r="R66" s="17">
        <f ca="1">IF(OR(INDIRECT(CONCATENATE("'2018-09'!R",TEXT(MATCH($C66,'2018-09'!$C$2:$C$100,0)+1,0)))="",INDIRECT(CONCATENATE("'2018-08'!R",TEXT(MATCH($C66,'2018-08'!$C$2:$C$100,0)+1,0)))="",AND(INDIRECT(CONCATENATE("'2018-09'!R",TEXT(MATCH($C66,'2018-09'!$C$2:$C$100,0)+1,0)))="",INDIRECT(CONCATENATE("'2018-08'!R",TEXT(MATCH($C66,'2018-08'!$C$2:$C$100,0)+1,0)))="")),"Н/Д",INDIRECT(CONCATENATE("'2018-09'!R",TEXT(MATCH($C66,'2018-09'!$C$2:$C$100,0)+1,0)))-INDIRECT(CONCATENATE("'2018-08'!R",TEXT(MATCH($C66,'2018-08'!$C$2:$C$100,0)+1,0))))</f>
        <v>45705932.960000008</v>
      </c>
      <c r="S66" s="17">
        <f ca="1">IF(OR(INDIRECT(CONCATENATE("'2018-09'!S",TEXT(MATCH($C66,'2018-09'!$C$2:$C$100,0)+1,0)))="",INDIRECT(CONCATENATE("'2018-08'!S",TEXT(MATCH($C66,'2018-08'!$C$2:$C$100,0)+1,0)))="",AND(INDIRECT(CONCATENATE("'2018-09'!S",TEXT(MATCH($C66,'2018-09'!$C$2:$C$100,0)+1,0)))="",INDIRECT(CONCATENATE("'2018-08'!S",TEXT(MATCH($C66,'2018-08'!$C$2:$C$100,0)+1,0)))="")),"Н/Д",INDIRECT(CONCATENATE("'2018-09'!S",TEXT(MATCH($C66,'2018-09'!$C$2:$C$100,0)+1,0)))-INDIRECT(CONCATENATE("'2018-08'!S",TEXT(MATCH($C66,'2018-08'!$C$2:$C$100,0)+1,0))))</f>
        <v>4301.0100000000093</v>
      </c>
      <c r="T66" s="17">
        <f ca="1">IF(OR(INDIRECT(CONCATENATE("'2018-09'!T",TEXT(MATCH($C66,'2018-09'!$C$2:$C$100,0)+1,0)))="",INDIRECT(CONCATENATE("'2018-08'!T",TEXT(MATCH($C66,'2018-08'!$C$2:$C$100,0)+1,0)))="",AND(INDIRECT(CONCATENATE("'2018-09'!T",TEXT(MATCH($C66,'2018-09'!$C$2:$C$100,0)+1,0)))="",INDIRECT(CONCATENATE("'2018-08'!T",TEXT(MATCH($C66,'2018-08'!$C$2:$C$100,0)+1,0)))="")),"Н/Д",INDIRECT(CONCATENATE("'2018-09'!T",TEXT(MATCH($C66,'2018-09'!$C$2:$C$100,0)+1,0)))-INDIRECT(CONCATENATE("'2018-08'!T",TEXT(MATCH($C66,'2018-08'!$C$2:$C$100,0)+1,0))))</f>
        <v>36782495.159999996</v>
      </c>
      <c r="U66" s="17">
        <f ca="1">IF(OR(INDIRECT(CONCATENATE("'2018-09'!U",TEXT(MATCH($C66,'2018-09'!$C$2:$C$100,0)+1,0)))="",INDIRECT(CONCATENATE("'2018-08'!U",TEXT(MATCH($C66,'2018-08'!$C$2:$C$100,0)+1,0)))="",AND(INDIRECT(CONCATENATE("'2018-09'!U",TEXT(MATCH($C66,'2018-09'!$C$2:$C$100,0)+1,0)))="",INDIRECT(CONCATENATE("'2018-08'!U",TEXT(MATCH($C66,'2018-08'!$C$2:$C$100,0)+1,0)))="")),"Н/Д",INDIRECT(CONCATENATE("'2018-09'!U",TEXT(MATCH($C66,'2018-09'!$C$2:$C$100,0)+1,0)))-INDIRECT(CONCATENATE("'2018-08'!U",TEXT(MATCH($C66,'2018-08'!$C$2:$C$100,0)+1,0))))</f>
        <v>1804883.3499999978</v>
      </c>
      <c r="V66" s="17">
        <f ca="1">IF(OR(INDIRECT(CONCATENATE("'2018-09'!V",TEXT(MATCH($C66,'2018-09'!$C$2:$C$100,0)+1,0)))="",INDIRECT(CONCATENATE("'2018-08'!V",TEXT(MATCH($C66,'2018-08'!$C$2:$C$100,0)+1,0)))="",AND(INDIRECT(CONCATENATE("'2018-09'!V",TEXT(MATCH($C66,'2018-09'!$C$2:$C$100,0)+1,0)))="",INDIRECT(CONCATENATE("'2018-08'!V",TEXT(MATCH($C66,'2018-08'!$C$2:$C$100,0)+1,0)))="")),"Н/Д",INDIRECT(CONCATENATE("'2018-09'!V",TEXT(MATCH($C66,'2018-09'!$C$2:$C$100,0)+1,0)))-INDIRECT(CONCATENATE("'2018-08'!V",TEXT(MATCH($C66,'2018-08'!$C$2:$C$100,0)+1,0))))</f>
        <v>1672136694.6299992</v>
      </c>
      <c r="W66" s="17">
        <f ca="1">IF(OR(INDIRECT(CONCATENATE("'2018-09'!W",TEXT(MATCH($C66,'2018-09'!$C$2:$C$100,0)+1,0)))="",INDIRECT(CONCATENATE("'2018-08'!W",TEXT(MATCH($C66,'2018-08'!$C$2:$C$100,0)+1,0)))="",AND(INDIRECT(CONCATENATE("'2018-09'!W",TEXT(MATCH($C66,'2018-09'!$C$2:$C$100,0)+1,0)))="",INDIRECT(CONCATENATE("'2018-08'!W",TEXT(MATCH($C66,'2018-08'!$C$2:$C$100,0)+1,0)))="")),"Н/Д",INDIRECT(CONCATENATE("'2018-09'!W",TEXT(MATCH($C66,'2018-09'!$C$2:$C$100,0)+1,0)))-INDIRECT(CONCATENATE("'2018-08'!W",TEXT(MATCH($C66,'2018-08'!$C$2:$C$100,0)+1,0))))</f>
        <v>9174389267.9799957</v>
      </c>
    </row>
    <row r="67" spans="1:23" x14ac:dyDescent="0.25">
      <c r="A67" s="2" t="s">
        <v>87</v>
      </c>
      <c r="B67" s="2" t="s">
        <v>93</v>
      </c>
      <c r="C67" s="15">
        <v>29000000</v>
      </c>
      <c r="D67" s="2" t="s">
        <v>212</v>
      </c>
      <c r="E67" s="17">
        <f ca="1">IF(OR(INDIRECT(CONCATENATE("'2018-09'!E",TEXT(MATCH($C67,'2018-09'!$C$2:$C$100,0)+1,0)))="",INDIRECT(CONCATENATE("'2018-08'!E",TEXT(MATCH($C67,'2018-08'!$C$2:$C$100,0)+1,0)))="",AND(INDIRECT(CONCATENATE("'2018-09'!E",TEXT(MATCH($C67,'2018-09'!$C$2:$C$100,0)+1,0)))="",INDIRECT(CONCATENATE("'2018-08'!E",TEXT(MATCH($C67,'2018-08'!$C$2:$C$100,0)+1,0)))="")),"Н/Д",INDIRECT(CONCATENATE("'2018-09'!E",TEXT(MATCH($C67,'2018-09'!$C$2:$C$100,0)+1,0)))-INDIRECT(CONCATENATE("'2018-08'!E",TEXT(MATCH($C67,'2018-08'!$C$2:$C$100,0)+1,0))))</f>
        <v>5804446629.0999985</v>
      </c>
      <c r="F67" s="17">
        <f ca="1">IF(OR(INDIRECT(CONCATENATE("'2018-09'!F",TEXT(MATCH($C67,'2018-09'!$C$2:$C$100,0)+1,0)))="",INDIRECT(CONCATENATE("'2018-08'!F",TEXT(MATCH($C67,'2018-08'!$C$2:$C$100,0)+1,0)))="",AND(INDIRECT(CONCATENATE("'2018-09'!F",TEXT(MATCH($C67,'2018-09'!$C$2:$C$100,0)+1,0)))="",INDIRECT(CONCATENATE("'2018-08'!F",TEXT(MATCH($C67,'2018-08'!$C$2:$C$100,0)+1,0)))="")),"Н/Д",INDIRECT(CONCATENATE("'2018-09'!F",TEXT(MATCH($C67,'2018-09'!$C$2:$C$100,0)+1,0)))-INDIRECT(CONCATENATE("'2018-08'!F",TEXT(MATCH($C67,'2018-08'!$C$2:$C$100,0)+1,0))))</f>
        <v>4860680110.3600006</v>
      </c>
      <c r="G67" s="17">
        <f ca="1">IF(OR(INDIRECT(CONCATENATE("'2018-09'!G",TEXT(MATCH($C67,'2018-09'!$C$2:$C$100,0)+1,0)))="",INDIRECT(CONCATENATE("'2018-08'!G",TEXT(MATCH($C67,'2018-08'!$C$2:$C$100,0)+1,0)))="",AND(INDIRECT(CONCATENATE("'2018-09'!G",TEXT(MATCH($C67,'2018-09'!$C$2:$C$100,0)+1,0)))="",INDIRECT(CONCATENATE("'2018-08'!G",TEXT(MATCH($C67,'2018-08'!$C$2:$C$100,0)+1,0)))="")),"Н/Д",INDIRECT(CONCATENATE("'2018-09'!G",TEXT(MATCH($C67,'2018-09'!$C$2:$C$100,0)+1,0)))-INDIRECT(CONCATENATE("'2018-08'!G",TEXT(MATCH($C67,'2018-08'!$C$2:$C$100,0)+1,0))))</f>
        <v>1135961634.039999</v>
      </c>
      <c r="H67" s="17">
        <f ca="1">IF(OR(INDIRECT(CONCATENATE("'2018-09'!H",TEXT(MATCH($C67,'2018-09'!$C$2:$C$100,0)+1,0)))="",INDIRECT(CONCATENATE("'2018-08'!H",TEXT(MATCH($C67,'2018-08'!$C$2:$C$100,0)+1,0)))="",AND(INDIRECT(CONCATENATE("'2018-09'!H",TEXT(MATCH($C67,'2018-09'!$C$2:$C$100,0)+1,0)))="",INDIRECT(CONCATENATE("'2018-08'!H",TEXT(MATCH($C67,'2018-08'!$C$2:$C$100,0)+1,0)))="")),"Н/Д",INDIRECT(CONCATENATE("'2018-09'!H",TEXT(MATCH($C67,'2018-09'!$C$2:$C$100,0)+1,0)))-INDIRECT(CONCATENATE("'2018-08'!H",TEXT(MATCH($C67,'2018-08'!$C$2:$C$100,0)+1,0))))</f>
        <v>1717261069.6599998</v>
      </c>
      <c r="I67" s="17">
        <f ca="1">IF(OR(INDIRECT(CONCATENATE("'2018-09'!I",TEXT(MATCH($C67,'2018-09'!$C$2:$C$100,0)+1,0)))="",INDIRECT(CONCATENATE("'2018-08'!I",TEXT(MATCH($C67,'2018-08'!$C$2:$C$100,0)+1,0)))="",AND(INDIRECT(CONCATENATE("'2018-09'!I",TEXT(MATCH($C67,'2018-09'!$C$2:$C$100,0)+1,0)))="",INDIRECT(CONCATENATE("'2018-08'!I",TEXT(MATCH($C67,'2018-08'!$C$2:$C$100,0)+1,0)))="")),"Н/Д",INDIRECT(CONCATENATE("'2018-09'!I",TEXT(MATCH($C67,'2018-09'!$C$2:$C$100,0)+1,0)))-INDIRECT(CONCATENATE("'2018-08'!I",TEXT(MATCH($C67,'2018-08'!$C$2:$C$100,0)+1,0))))</f>
        <v>905248722.03999996</v>
      </c>
      <c r="J67" s="17" t="str">
        <f ca="1">IF(OR(INDIRECT(CONCATENATE("'2018-09'!J",TEXT(MATCH($C67,'2018-09'!$C$2:$C$100,0)+1,0)))="",INDIRECT(CONCATENATE("'2018-08'!J",TEXT(MATCH($C67,'2018-08'!$C$2:$C$100,0)+1,0)))="",AND(INDIRECT(CONCATENATE("'2018-09'!J",TEXT(MATCH($C67,'2018-09'!$C$2:$C$100,0)+1,0)))="",INDIRECT(CONCATENATE("'2018-08'!J",TEXT(MATCH($C67,'2018-08'!$C$2:$C$100,0)+1,0)))="")),"Н/Д",INDIRECT(CONCATENATE("'2018-09'!J",TEXT(MATCH($C67,'2018-09'!$C$2:$C$100,0)+1,0)))-INDIRECT(CONCATENATE("'2018-08'!J",TEXT(MATCH($C67,'2018-08'!$C$2:$C$100,0)+1,0))))</f>
        <v>Н/Д</v>
      </c>
      <c r="K67" s="17">
        <f ca="1">IF(OR(INDIRECT(CONCATENATE("'2018-09'!K",TEXT(MATCH($C67,'2018-09'!$C$2:$C$100,0)+1,0)))="",INDIRECT(CONCATENATE("'2018-08'!K",TEXT(MATCH($C67,'2018-08'!$C$2:$C$100,0)+1,0)))="",AND(INDIRECT(CONCATENATE("'2018-09'!K",TEXT(MATCH($C67,'2018-09'!$C$2:$C$100,0)+1,0)))="",INDIRECT(CONCATENATE("'2018-08'!K",TEXT(MATCH($C67,'2018-08'!$C$2:$C$100,0)+1,0)))="")),"Н/Д",INDIRECT(CONCATENATE("'2018-09'!K",TEXT(MATCH($C67,'2018-09'!$C$2:$C$100,0)+1,0)))-INDIRECT(CONCATENATE("'2018-08'!K",TEXT(MATCH($C67,'2018-08'!$C$2:$C$100,0)+1,0))))</f>
        <v>81223309.759999752</v>
      </c>
      <c r="L67" s="17">
        <f ca="1">IF(OR(INDIRECT(CONCATENATE("'2018-09'!L",TEXT(MATCH($C67,'2018-09'!$C$2:$C$100,0)+1,0)))="",INDIRECT(CONCATENATE("'2018-08'!L",TEXT(MATCH($C67,'2018-08'!$C$2:$C$100,0)+1,0)))="",AND(INDIRECT(CONCATENATE("'2018-09'!L",TEXT(MATCH($C67,'2018-09'!$C$2:$C$100,0)+1,0)))="",INDIRECT(CONCATENATE("'2018-08'!L",TEXT(MATCH($C67,'2018-08'!$C$2:$C$100,0)+1,0)))="")),"Н/Д",INDIRECT(CONCATENATE("'2018-09'!L",TEXT(MATCH($C67,'2018-09'!$C$2:$C$100,0)+1,0)))-INDIRECT(CONCATENATE("'2018-08'!L",TEXT(MATCH($C67,'2018-08'!$C$2:$C$100,0)+1,0))))</f>
        <v>662994575.9199996</v>
      </c>
      <c r="M67" s="17">
        <f ca="1">IF(OR(INDIRECT(CONCATENATE("'2018-09'!M",TEXT(MATCH($C67,'2018-09'!$C$2:$C$100,0)+1,0)))="",INDIRECT(CONCATENATE("'2018-08'!M",TEXT(MATCH($C67,'2018-08'!$C$2:$C$100,0)+1,0)))="",AND(INDIRECT(CONCATENATE("'2018-09'!M",TEXT(MATCH($C67,'2018-09'!$C$2:$C$100,0)+1,0)))="",INDIRECT(CONCATENATE("'2018-08'!M",TEXT(MATCH($C67,'2018-08'!$C$2:$C$100,0)+1,0)))="")),"Н/Д",INDIRECT(CONCATENATE("'2018-09'!M",TEXT(MATCH($C67,'2018-09'!$C$2:$C$100,0)+1,0)))-INDIRECT(CONCATENATE("'2018-08'!M",TEXT(MATCH($C67,'2018-08'!$C$2:$C$100,0)+1,0))))</f>
        <v>17770003.960000008</v>
      </c>
      <c r="N67" s="17">
        <f ca="1">IF(OR(INDIRECT(CONCATENATE("'2018-09'!N",TEXT(MATCH($C67,'2018-09'!$C$2:$C$100,0)+1,0)))="",INDIRECT(CONCATENATE("'2018-08'!N",TEXT(MATCH($C67,'2018-08'!$C$2:$C$100,0)+1,0)))="",AND(INDIRECT(CONCATENATE("'2018-09'!N",TEXT(MATCH($C67,'2018-09'!$C$2:$C$100,0)+1,0)))="",INDIRECT(CONCATENATE("'2018-08'!N",TEXT(MATCH($C67,'2018-08'!$C$2:$C$100,0)+1,0)))="")),"Н/Д",INDIRECT(CONCATENATE("'2018-09'!N",TEXT(MATCH($C67,'2018-09'!$C$2:$C$100,0)+1,0)))-INDIRECT(CONCATENATE("'2018-08'!NE",TEXT(MATCH($C67,'2018-08'!$C$2:$C$100,0)+1,0))))</f>
        <v>228275573.94999999</v>
      </c>
      <c r="O67" s="17">
        <f ca="1">IF(OR(INDIRECT(CONCATENATE("'2018-09'!O",TEXT(MATCH($C67,'2018-09'!$C$2:$C$100,0)+1,0)))="",INDIRECT(CONCATENATE("'2018-08'!O",TEXT(MATCH($C67,'2018-08'!$C$2:$C$100,0)+1,0)))="",AND(INDIRECT(CONCATENATE("'2018-09'!O",TEXT(MATCH($C67,'2018-09'!$C$2:$C$100,0)+1,0)))="",INDIRECT(CONCATENATE("'2018-08'!O",TEXT(MATCH($C67,'2018-08'!$C$2:$C$100,0)+1,0)))="")),"Н/Д",INDIRECT(CONCATENATE("'2018-09'!O",TEXT(MATCH($C67,'2018-09'!$C$2:$C$100,0)+1,0)))-INDIRECT(CONCATENATE("'2018-08'!O",TEXT(MATCH($C67,'2018-08'!$C$2:$C$100,0)+1,0))))</f>
        <v>30837.600000000006</v>
      </c>
      <c r="P67" s="17">
        <f ca="1">IF(OR(INDIRECT(CONCATENATE("'2018-09'!P",TEXT(MATCH($C67,'2018-09'!$C$2:$C$100,0)+1,0)))="",INDIRECT(CONCATENATE("'2018-08'!P",TEXT(MATCH($C67,'2018-08'!$C$2:$C$100,0)+1,0)))="",AND(INDIRECT(CONCATENATE("'2018-09'!P",TEXT(MATCH($C67,'2018-09'!$C$2:$C$100,0)+1,0)))="",INDIRECT(CONCATENATE("'2018-08'!P",TEXT(MATCH($C67,'2018-08'!$C$2:$C$100,0)+1,0)))="")),"Н/Д",INDIRECT(CONCATENATE("'2018-09'!P",TEXT(MATCH($C67,'2018-09'!$C$2:$C$100,0)+1,0)))-INDIRECT(CONCATENATE("'2018-08'!P",TEXT(MATCH($C67,'2018-08'!$C$2:$C$100,0)+1,0))))</f>
        <v>68630955.810000002</v>
      </c>
      <c r="Q67" s="17">
        <f ca="1">IF(OR(INDIRECT(CONCATENATE("'2018-09'!Q",TEXT(MATCH($C67,'2018-09'!$C$2:$C$100,0)+1,0)))="",INDIRECT(CONCATENATE("'2018-08'!Q",TEXT(MATCH($C67,'2018-08'!$C$2:$C$100,0)+1,0)))="",AND(INDIRECT(CONCATENATE("'2018-09'!Q",TEXT(MATCH($C67,'2018-09'!$C$2:$C$100,0)+1,0)))="",INDIRECT(CONCATENATE("'2018-08'!Q",TEXT(MATCH($C67,'2018-08'!$C$2:$C$100,0)+1,0)))="")),"Н/Д",INDIRECT(CONCATENATE("'2018-09'!Q",TEXT(MATCH($C67,'2018-09'!$C$2:$C$100,0)+1,0)))-INDIRECT(CONCATENATE("'2018-08'!Q",TEXT(MATCH($C67,'2018-08'!$C$2:$C$100,0)+1,0))))</f>
        <v>20173755.019999996</v>
      </c>
      <c r="R67" s="17">
        <f ca="1">IF(OR(INDIRECT(CONCATENATE("'2018-09'!R",TEXT(MATCH($C67,'2018-09'!$C$2:$C$100,0)+1,0)))="",INDIRECT(CONCATENATE("'2018-08'!R",TEXT(MATCH($C67,'2018-08'!$C$2:$C$100,0)+1,0)))="",AND(INDIRECT(CONCATENATE("'2018-09'!R",TEXT(MATCH($C67,'2018-09'!$C$2:$C$100,0)+1,0)))="",INDIRECT(CONCATENATE("'2018-08'!R",TEXT(MATCH($C67,'2018-08'!$C$2:$C$100,0)+1,0)))="")),"Н/Д",INDIRECT(CONCATENATE("'2018-09'!R",TEXT(MATCH($C67,'2018-09'!$C$2:$C$100,0)+1,0)))-INDIRECT(CONCATENATE("'2018-08'!R",TEXT(MATCH($C67,'2018-08'!$C$2:$C$100,0)+1,0))))</f>
        <v>28163895.400000006</v>
      </c>
      <c r="S67" s="17">
        <f ca="1">IF(OR(INDIRECT(CONCATENATE("'2018-09'!S",TEXT(MATCH($C67,'2018-09'!$C$2:$C$100,0)+1,0)))="",INDIRECT(CONCATENATE("'2018-08'!S",TEXT(MATCH($C67,'2018-08'!$C$2:$C$100,0)+1,0)))="",AND(INDIRECT(CONCATENATE("'2018-09'!S",TEXT(MATCH($C67,'2018-09'!$C$2:$C$100,0)+1,0)))="",INDIRECT(CONCATENATE("'2018-08'!S",TEXT(MATCH($C67,'2018-08'!$C$2:$C$100,0)+1,0)))="")),"Н/Д",INDIRECT(CONCATENATE("'2018-09'!S",TEXT(MATCH($C67,'2018-09'!$C$2:$C$100,0)+1,0)))-INDIRECT(CONCATENATE("'2018-08'!S",TEXT(MATCH($C67,'2018-08'!$C$2:$C$100,0)+1,0))))</f>
        <v>224748.93999999994</v>
      </c>
      <c r="T67" s="17">
        <f ca="1">IF(OR(INDIRECT(CONCATENATE("'2018-09'!T",TEXT(MATCH($C67,'2018-09'!$C$2:$C$100,0)+1,0)))="",INDIRECT(CONCATENATE("'2018-08'!T",TEXT(MATCH($C67,'2018-08'!$C$2:$C$100,0)+1,0)))="",AND(INDIRECT(CONCATENATE("'2018-09'!T",TEXT(MATCH($C67,'2018-09'!$C$2:$C$100,0)+1,0)))="",INDIRECT(CONCATENATE("'2018-08'!T",TEXT(MATCH($C67,'2018-08'!$C$2:$C$100,0)+1,0)))="")),"Н/Д",INDIRECT(CONCATENATE("'2018-09'!T",TEXT(MATCH($C67,'2018-09'!$C$2:$C$100,0)+1,0)))-INDIRECT(CONCATENATE("'2018-08'!T",TEXT(MATCH($C67,'2018-08'!$C$2:$C$100,0)+1,0))))</f>
        <v>175128026.72999996</v>
      </c>
      <c r="U67" s="17">
        <f ca="1">IF(OR(INDIRECT(CONCATENATE("'2018-09'!U",TEXT(MATCH($C67,'2018-09'!$C$2:$C$100,0)+1,0)))="",INDIRECT(CONCATENATE("'2018-08'!U",TEXT(MATCH($C67,'2018-08'!$C$2:$C$100,0)+1,0)))="",AND(INDIRECT(CONCATENATE("'2018-09'!U",TEXT(MATCH($C67,'2018-09'!$C$2:$C$100,0)+1,0)))="",INDIRECT(CONCATENATE("'2018-08'!U",TEXT(MATCH($C67,'2018-08'!$C$2:$C$100,0)+1,0)))="")),"Н/Д",INDIRECT(CONCATENATE("'2018-09'!U",TEXT(MATCH($C67,'2018-09'!$C$2:$C$100,0)+1,0)))-INDIRECT(CONCATENATE("'2018-08'!U",TEXT(MATCH($C67,'2018-08'!$C$2:$C$100,0)+1,0))))</f>
        <v>2845783.3000000007</v>
      </c>
      <c r="V67" s="17">
        <f ca="1">IF(OR(INDIRECT(CONCATENATE("'2018-09'!V",TEXT(MATCH($C67,'2018-09'!$C$2:$C$100,0)+1,0)))="",INDIRECT(CONCATENATE("'2018-08'!V",TEXT(MATCH($C67,'2018-08'!$C$2:$C$100,0)+1,0)))="",AND(INDIRECT(CONCATENATE("'2018-09'!V",TEXT(MATCH($C67,'2018-09'!$C$2:$C$100,0)+1,0)))="",INDIRECT(CONCATENATE("'2018-08'!V",TEXT(MATCH($C67,'2018-08'!$C$2:$C$100,0)+1,0)))="")),"Н/Д",INDIRECT(CONCATENATE("'2018-09'!V",TEXT(MATCH($C67,'2018-09'!$C$2:$C$100,0)+1,0)))-INDIRECT(CONCATENATE("'2018-08'!V",TEXT(MATCH($C67,'2018-08'!$C$2:$C$100,0)+1,0))))</f>
        <v>943766518.74000072</v>
      </c>
      <c r="W67" s="17">
        <f ca="1">IF(OR(INDIRECT(CONCATENATE("'2018-09'!W",TEXT(MATCH($C67,'2018-09'!$C$2:$C$100,0)+1,0)))="",INDIRECT(CONCATENATE("'2018-08'!W",TEXT(MATCH($C67,'2018-08'!$C$2:$C$100,0)+1,0)))="",AND(INDIRECT(CONCATENATE("'2018-09'!W",TEXT(MATCH($C67,'2018-09'!$C$2:$C$100,0)+1,0)))="",INDIRECT(CONCATENATE("'2018-08'!W",TEXT(MATCH($C67,'2018-08'!$C$2:$C$100,0)+1,0)))="")),"Н/Д",INDIRECT(CONCATENATE("'2018-09'!W",TEXT(MATCH($C67,'2018-09'!$C$2:$C$100,0)+1,0)))-INDIRECT(CONCATENATE("'2018-08'!W",TEXT(MATCH($C67,'2018-08'!$C$2:$C$100,0)+1,0))))</f>
        <v>16453576651.190018</v>
      </c>
    </row>
    <row r="68" spans="1:23" x14ac:dyDescent="0.25">
      <c r="A68" s="2" t="s">
        <v>87</v>
      </c>
      <c r="B68" s="2" t="s">
        <v>94</v>
      </c>
      <c r="C68" s="15">
        <v>34000000</v>
      </c>
      <c r="D68" s="2" t="s">
        <v>212</v>
      </c>
      <c r="E68" s="17">
        <f ca="1">IF(OR(INDIRECT(CONCATENATE("'2018-09'!E",TEXT(MATCH($C68,'2018-09'!$C$2:$C$100,0)+1,0)))="",INDIRECT(CONCATENATE("'2018-08'!E",TEXT(MATCH($C68,'2018-08'!$C$2:$C$100,0)+1,0)))="",AND(INDIRECT(CONCATENATE("'2018-09'!E",TEXT(MATCH($C68,'2018-09'!$C$2:$C$100,0)+1,0)))="",INDIRECT(CONCATENATE("'2018-08'!E",TEXT(MATCH($C68,'2018-08'!$C$2:$C$100,0)+1,0)))="")),"Н/Д",INDIRECT(CONCATENATE("'2018-09'!E",TEXT(MATCH($C68,'2018-09'!$C$2:$C$100,0)+1,0)))-INDIRECT(CONCATENATE("'2018-08'!E",TEXT(MATCH($C68,'2018-08'!$C$2:$C$100,0)+1,0))))</f>
        <v>2598657865.0100021</v>
      </c>
      <c r="F68" s="17">
        <f ca="1">IF(OR(INDIRECT(CONCATENATE("'2018-09'!F",TEXT(MATCH($C68,'2018-09'!$C$2:$C$100,0)+1,0)))="",INDIRECT(CONCATENATE("'2018-08'!F",TEXT(MATCH($C68,'2018-08'!$C$2:$C$100,0)+1,0)))="",AND(INDIRECT(CONCATENATE("'2018-09'!F",TEXT(MATCH($C68,'2018-09'!$C$2:$C$100,0)+1,0)))="",INDIRECT(CONCATENATE("'2018-08'!F",TEXT(MATCH($C68,'2018-08'!$C$2:$C$100,0)+1,0)))="")),"Н/Д",INDIRECT(CONCATENATE("'2018-09'!F",TEXT(MATCH($C68,'2018-09'!$C$2:$C$100,0)+1,0)))-INDIRECT(CONCATENATE("'2018-08'!F",TEXT(MATCH($C68,'2018-08'!$C$2:$C$100,0)+1,0))))</f>
        <v>1672599414.7800007</v>
      </c>
      <c r="G68" s="17">
        <f ca="1">IF(OR(INDIRECT(CONCATENATE("'2018-09'!G",TEXT(MATCH($C68,'2018-09'!$C$2:$C$100,0)+1,0)))="",INDIRECT(CONCATENATE("'2018-08'!G",TEXT(MATCH($C68,'2018-08'!$C$2:$C$100,0)+1,0)))="",AND(INDIRECT(CONCATENATE("'2018-09'!G",TEXT(MATCH($C68,'2018-09'!$C$2:$C$100,0)+1,0)))="",INDIRECT(CONCATENATE("'2018-08'!G",TEXT(MATCH($C68,'2018-08'!$C$2:$C$100,0)+1,0)))="")),"Н/Д",INDIRECT(CONCATENATE("'2018-09'!G",TEXT(MATCH($C68,'2018-09'!$C$2:$C$100,0)+1,0)))-INDIRECT(CONCATENATE("'2018-08'!G",TEXT(MATCH($C68,'2018-08'!$C$2:$C$100,0)+1,0))))</f>
        <v>317943479.07999992</v>
      </c>
      <c r="H68" s="17">
        <f ca="1">IF(OR(INDIRECT(CONCATENATE("'2018-09'!H",TEXT(MATCH($C68,'2018-09'!$C$2:$C$100,0)+1,0)))="",INDIRECT(CONCATENATE("'2018-08'!H",TEXT(MATCH($C68,'2018-08'!$C$2:$C$100,0)+1,0)))="",AND(INDIRECT(CONCATENATE("'2018-09'!H",TEXT(MATCH($C68,'2018-09'!$C$2:$C$100,0)+1,0)))="",INDIRECT(CONCATENATE("'2018-08'!H",TEXT(MATCH($C68,'2018-08'!$C$2:$C$100,0)+1,0)))="")),"Н/Д",INDIRECT(CONCATENATE("'2018-09'!H",TEXT(MATCH($C68,'2018-09'!$C$2:$C$100,0)+1,0)))-INDIRECT(CONCATENATE("'2018-08'!H",TEXT(MATCH($C68,'2018-08'!$C$2:$C$100,0)+1,0))))</f>
        <v>707555291.07000065</v>
      </c>
      <c r="I68" s="17">
        <f ca="1">IF(OR(INDIRECT(CONCATENATE("'2018-09'!I",TEXT(MATCH($C68,'2018-09'!$C$2:$C$100,0)+1,0)))="",INDIRECT(CONCATENATE("'2018-08'!I",TEXT(MATCH($C68,'2018-08'!$C$2:$C$100,0)+1,0)))="",AND(INDIRECT(CONCATENATE("'2018-09'!I",TEXT(MATCH($C68,'2018-09'!$C$2:$C$100,0)+1,0)))="",INDIRECT(CONCATENATE("'2018-08'!I",TEXT(MATCH($C68,'2018-08'!$C$2:$C$100,0)+1,0)))="")),"Н/Д",INDIRECT(CONCATENATE("'2018-09'!I",TEXT(MATCH($C68,'2018-09'!$C$2:$C$100,0)+1,0)))-INDIRECT(CONCATENATE("'2018-08'!I",TEXT(MATCH($C68,'2018-08'!$C$2:$C$100,0)+1,0))))</f>
        <v>185381278.00999999</v>
      </c>
      <c r="J68" s="17" t="str">
        <f ca="1">IF(OR(INDIRECT(CONCATENATE("'2018-09'!J",TEXT(MATCH($C68,'2018-09'!$C$2:$C$100,0)+1,0)))="",INDIRECT(CONCATENATE("'2018-08'!J",TEXT(MATCH($C68,'2018-08'!$C$2:$C$100,0)+1,0)))="",AND(INDIRECT(CONCATENATE("'2018-09'!J",TEXT(MATCH($C68,'2018-09'!$C$2:$C$100,0)+1,0)))="",INDIRECT(CONCATENATE("'2018-08'!J",TEXT(MATCH($C68,'2018-08'!$C$2:$C$100,0)+1,0)))="")),"Н/Д",INDIRECT(CONCATENATE("'2018-09'!J",TEXT(MATCH($C68,'2018-09'!$C$2:$C$100,0)+1,0)))-INDIRECT(CONCATENATE("'2018-08'!J",TEXT(MATCH($C68,'2018-08'!$C$2:$C$100,0)+1,0))))</f>
        <v>Н/Д</v>
      </c>
      <c r="K68" s="17">
        <f ca="1">IF(OR(INDIRECT(CONCATENATE("'2018-09'!K",TEXT(MATCH($C68,'2018-09'!$C$2:$C$100,0)+1,0)))="",INDIRECT(CONCATENATE("'2018-08'!K",TEXT(MATCH($C68,'2018-08'!$C$2:$C$100,0)+1,0)))="",AND(INDIRECT(CONCATENATE("'2018-09'!K",TEXT(MATCH($C68,'2018-09'!$C$2:$C$100,0)+1,0)))="",INDIRECT(CONCATENATE("'2018-08'!K",TEXT(MATCH($C68,'2018-08'!$C$2:$C$100,0)+1,0)))="")),"Н/Д",INDIRECT(CONCATENATE("'2018-09'!K",TEXT(MATCH($C68,'2018-09'!$C$2:$C$100,0)+1,0)))-INDIRECT(CONCATENATE("'2018-08'!K",TEXT(MATCH($C68,'2018-08'!$C$2:$C$100,0)+1,0))))</f>
        <v>59565440.180000067</v>
      </c>
      <c r="L68" s="17">
        <f ca="1">IF(OR(INDIRECT(CONCATENATE("'2018-09'!L",TEXT(MATCH($C68,'2018-09'!$C$2:$C$100,0)+1,0)))="",INDIRECT(CONCATENATE("'2018-08'!L",TEXT(MATCH($C68,'2018-08'!$C$2:$C$100,0)+1,0)))="",AND(INDIRECT(CONCATENATE("'2018-09'!L",TEXT(MATCH($C68,'2018-09'!$C$2:$C$100,0)+1,0)))="",INDIRECT(CONCATENATE("'2018-08'!L",TEXT(MATCH($C68,'2018-08'!$C$2:$C$100,0)+1,0)))="")),"Н/Д",INDIRECT(CONCATENATE("'2018-09'!L",TEXT(MATCH($C68,'2018-09'!$C$2:$C$100,0)+1,0)))-INDIRECT(CONCATENATE("'2018-08'!L",TEXT(MATCH($C68,'2018-08'!$C$2:$C$100,0)+1,0))))</f>
        <v>229735214.94000006</v>
      </c>
      <c r="M68" s="17">
        <f ca="1">IF(OR(INDIRECT(CONCATENATE("'2018-09'!M",TEXT(MATCH($C68,'2018-09'!$C$2:$C$100,0)+1,0)))="",INDIRECT(CONCATENATE("'2018-08'!M",TEXT(MATCH($C68,'2018-08'!$C$2:$C$100,0)+1,0)))="",AND(INDIRECT(CONCATENATE("'2018-09'!M",TEXT(MATCH($C68,'2018-09'!$C$2:$C$100,0)+1,0)))="",INDIRECT(CONCATENATE("'2018-08'!M",TEXT(MATCH($C68,'2018-08'!$C$2:$C$100,0)+1,0)))="")),"Н/Д",INDIRECT(CONCATENATE("'2018-09'!M",TEXT(MATCH($C68,'2018-09'!$C$2:$C$100,0)+1,0)))-INDIRECT(CONCATENATE("'2018-08'!M",TEXT(MATCH($C68,'2018-08'!$C$2:$C$100,0)+1,0))))</f>
        <v>2151357.3600000003</v>
      </c>
      <c r="N68" s="17">
        <f ca="1">IF(OR(INDIRECT(CONCATENATE("'2018-09'!N",TEXT(MATCH($C68,'2018-09'!$C$2:$C$100,0)+1,0)))="",INDIRECT(CONCATENATE("'2018-08'!N",TEXT(MATCH($C68,'2018-08'!$C$2:$C$100,0)+1,0)))="",AND(INDIRECT(CONCATENATE("'2018-09'!N",TEXT(MATCH($C68,'2018-09'!$C$2:$C$100,0)+1,0)))="",INDIRECT(CONCATENATE("'2018-08'!N",TEXT(MATCH($C68,'2018-08'!$C$2:$C$100,0)+1,0)))="")),"Н/Д",INDIRECT(CONCATENATE("'2018-09'!N",TEXT(MATCH($C68,'2018-09'!$C$2:$C$100,0)+1,0)))-INDIRECT(CONCATENATE("'2018-08'!NE",TEXT(MATCH($C68,'2018-08'!$C$2:$C$100,0)+1,0))))</f>
        <v>122174494.25</v>
      </c>
      <c r="O68" s="17">
        <f ca="1">IF(OR(INDIRECT(CONCATENATE("'2018-09'!O",TEXT(MATCH($C68,'2018-09'!$C$2:$C$100,0)+1,0)))="",INDIRECT(CONCATENATE("'2018-08'!O",TEXT(MATCH($C68,'2018-08'!$C$2:$C$100,0)+1,0)))="",AND(INDIRECT(CONCATENATE("'2018-09'!O",TEXT(MATCH($C68,'2018-09'!$C$2:$C$100,0)+1,0)))="",INDIRECT(CONCATENATE("'2018-08'!O",TEXT(MATCH($C68,'2018-08'!$C$2:$C$100,0)+1,0)))="")),"Н/Д",INDIRECT(CONCATENATE("'2018-09'!O",TEXT(MATCH($C68,'2018-09'!$C$2:$C$100,0)+1,0)))-INDIRECT(CONCATENATE("'2018-08'!O",TEXT(MATCH($C68,'2018-08'!$C$2:$C$100,0)+1,0))))</f>
        <v>46740.330000000075</v>
      </c>
      <c r="P68" s="17">
        <f ca="1">IF(OR(INDIRECT(CONCATENATE("'2018-09'!P",TEXT(MATCH($C68,'2018-09'!$C$2:$C$100,0)+1,0)))="",INDIRECT(CONCATENATE("'2018-08'!P",TEXT(MATCH($C68,'2018-08'!$C$2:$C$100,0)+1,0)))="",AND(INDIRECT(CONCATENATE("'2018-09'!P",TEXT(MATCH($C68,'2018-09'!$C$2:$C$100,0)+1,0)))="",INDIRECT(CONCATENATE("'2018-08'!P",TEXT(MATCH($C68,'2018-08'!$C$2:$C$100,0)+1,0)))="")),"Н/Д",INDIRECT(CONCATENATE("'2018-09'!P",TEXT(MATCH($C68,'2018-09'!$C$2:$C$100,0)+1,0)))-INDIRECT(CONCATENATE("'2018-08'!P",TEXT(MATCH($C68,'2018-08'!$C$2:$C$100,0)+1,0))))</f>
        <v>27878917.860000014</v>
      </c>
      <c r="Q68" s="17">
        <f ca="1">IF(OR(INDIRECT(CONCATENATE("'2018-09'!Q",TEXT(MATCH($C68,'2018-09'!$C$2:$C$100,0)+1,0)))="",INDIRECT(CONCATENATE("'2018-08'!Q",TEXT(MATCH($C68,'2018-08'!$C$2:$C$100,0)+1,0)))="",AND(INDIRECT(CONCATENATE("'2018-09'!Q",TEXT(MATCH($C68,'2018-09'!$C$2:$C$100,0)+1,0)))="",INDIRECT(CONCATENATE("'2018-08'!Q",TEXT(MATCH($C68,'2018-08'!$C$2:$C$100,0)+1,0)))="")),"Н/Д",INDIRECT(CONCATENATE("'2018-09'!Q",TEXT(MATCH($C68,'2018-09'!$C$2:$C$100,0)+1,0)))-INDIRECT(CONCATENATE("'2018-08'!Q",TEXT(MATCH($C68,'2018-08'!$C$2:$C$100,0)+1,0))))</f>
        <v>11418960.710000038</v>
      </c>
      <c r="R68" s="17">
        <f ca="1">IF(OR(INDIRECT(CONCATENATE("'2018-09'!R",TEXT(MATCH($C68,'2018-09'!$C$2:$C$100,0)+1,0)))="",INDIRECT(CONCATENATE("'2018-08'!R",TEXT(MATCH($C68,'2018-08'!$C$2:$C$100,0)+1,0)))="",AND(INDIRECT(CONCATENATE("'2018-09'!R",TEXT(MATCH($C68,'2018-09'!$C$2:$C$100,0)+1,0)))="",INDIRECT(CONCATENATE("'2018-08'!R",TEXT(MATCH($C68,'2018-08'!$C$2:$C$100,0)+1,0)))="")),"Н/Д",INDIRECT(CONCATENATE("'2018-09'!R",TEXT(MATCH($C68,'2018-09'!$C$2:$C$100,0)+1,0)))-INDIRECT(CONCATENATE("'2018-08'!R",TEXT(MATCH($C68,'2018-08'!$C$2:$C$100,0)+1,0))))</f>
        <v>23940751.680000007</v>
      </c>
      <c r="S68" s="17">
        <f ca="1">IF(OR(INDIRECT(CONCATENATE("'2018-09'!S",TEXT(MATCH($C68,'2018-09'!$C$2:$C$100,0)+1,0)))="",INDIRECT(CONCATENATE("'2018-08'!S",TEXT(MATCH($C68,'2018-08'!$C$2:$C$100,0)+1,0)))="",AND(INDIRECT(CONCATENATE("'2018-09'!S",TEXT(MATCH($C68,'2018-09'!$C$2:$C$100,0)+1,0)))="",INDIRECT(CONCATENATE("'2018-08'!S",TEXT(MATCH($C68,'2018-08'!$C$2:$C$100,0)+1,0)))="")),"Н/Д",INDIRECT(CONCATENATE("'2018-09'!S",TEXT(MATCH($C68,'2018-09'!$C$2:$C$100,0)+1,0)))-INDIRECT(CONCATENATE("'2018-08'!S",TEXT(MATCH($C68,'2018-08'!$C$2:$C$100,0)+1,0))))</f>
        <v>174322.78000000003</v>
      </c>
      <c r="T68" s="17">
        <f ca="1">IF(OR(INDIRECT(CONCATENATE("'2018-09'!T",TEXT(MATCH($C68,'2018-09'!$C$2:$C$100,0)+1,0)))="",INDIRECT(CONCATENATE("'2018-08'!T",TEXT(MATCH($C68,'2018-08'!$C$2:$C$100,0)+1,0)))="",AND(INDIRECT(CONCATENATE("'2018-09'!T",TEXT(MATCH($C68,'2018-09'!$C$2:$C$100,0)+1,0)))="",INDIRECT(CONCATENATE("'2018-08'!T",TEXT(MATCH($C68,'2018-08'!$C$2:$C$100,0)+1,0)))="")),"Н/Д",INDIRECT(CONCATENATE("'2018-09'!T",TEXT(MATCH($C68,'2018-09'!$C$2:$C$100,0)+1,0)))-INDIRECT(CONCATENATE("'2018-08'!T",TEXT(MATCH($C68,'2018-08'!$C$2:$C$100,0)+1,0))))</f>
        <v>59948217.089999974</v>
      </c>
      <c r="U68" s="17">
        <f ca="1">IF(OR(INDIRECT(CONCATENATE("'2018-09'!U",TEXT(MATCH($C68,'2018-09'!$C$2:$C$100,0)+1,0)))="",INDIRECT(CONCATENATE("'2018-08'!U",TEXT(MATCH($C68,'2018-08'!$C$2:$C$100,0)+1,0)))="",AND(INDIRECT(CONCATENATE("'2018-09'!U",TEXT(MATCH($C68,'2018-09'!$C$2:$C$100,0)+1,0)))="",INDIRECT(CONCATENATE("'2018-08'!U",TEXT(MATCH($C68,'2018-08'!$C$2:$C$100,0)+1,0)))="")),"Н/Д",INDIRECT(CONCATENATE("'2018-09'!U",TEXT(MATCH($C68,'2018-09'!$C$2:$C$100,0)+1,0)))-INDIRECT(CONCATENATE("'2018-08'!U",TEXT(MATCH($C68,'2018-08'!$C$2:$C$100,0)+1,0))))</f>
        <v>1067051.1099999999</v>
      </c>
      <c r="V68" s="17">
        <f ca="1">IF(OR(INDIRECT(CONCATENATE("'2018-09'!V",TEXT(MATCH($C68,'2018-09'!$C$2:$C$100,0)+1,0)))="",INDIRECT(CONCATENATE("'2018-08'!V",TEXT(MATCH($C68,'2018-08'!$C$2:$C$100,0)+1,0)))="",AND(INDIRECT(CONCATENATE("'2018-09'!V",TEXT(MATCH($C68,'2018-09'!$C$2:$C$100,0)+1,0)))="",INDIRECT(CONCATENATE("'2018-08'!V",TEXT(MATCH($C68,'2018-08'!$C$2:$C$100,0)+1,0)))="")),"Н/Д",INDIRECT(CONCATENATE("'2018-09'!V",TEXT(MATCH($C68,'2018-09'!$C$2:$C$100,0)+1,0)))-INDIRECT(CONCATENATE("'2018-08'!V",TEXT(MATCH($C68,'2018-08'!$C$2:$C$100,0)+1,0))))</f>
        <v>926058450.2300005</v>
      </c>
      <c r="W68" s="17">
        <f ca="1">IF(OR(INDIRECT(CONCATENATE("'2018-09'!W",TEXT(MATCH($C68,'2018-09'!$C$2:$C$100,0)+1,0)))="",INDIRECT(CONCATENATE("'2018-08'!W",TEXT(MATCH($C68,'2018-08'!$C$2:$C$100,0)+1,0)))="",AND(INDIRECT(CONCATENATE("'2018-09'!W",TEXT(MATCH($C68,'2018-09'!$C$2:$C$100,0)+1,0)))="",INDIRECT(CONCATENATE("'2018-08'!W",TEXT(MATCH($C68,'2018-08'!$C$2:$C$100,0)+1,0)))="")),"Н/Д",INDIRECT(CONCATENATE("'2018-09'!W",TEXT(MATCH($C68,'2018-09'!$C$2:$C$100,0)+1,0)))-INDIRECT(CONCATENATE("'2018-08'!W",TEXT(MATCH($C68,'2018-08'!$C$2:$C$100,0)+1,0))))</f>
        <v>6840578109.7699966</v>
      </c>
    </row>
    <row r="69" spans="1:23" x14ac:dyDescent="0.25">
      <c r="A69" s="2" t="s">
        <v>87</v>
      </c>
      <c r="B69" s="2" t="s">
        <v>95</v>
      </c>
      <c r="C69" s="15">
        <v>38000000</v>
      </c>
      <c r="D69" s="2" t="s">
        <v>212</v>
      </c>
      <c r="E69" s="17">
        <f ca="1">IF(OR(INDIRECT(CONCATENATE("'2018-09'!E",TEXT(MATCH($C69,'2018-09'!$C$2:$C$100,0)+1,0)))="",INDIRECT(CONCATENATE("'2018-08'!E",TEXT(MATCH($C69,'2018-08'!$C$2:$C$100,0)+1,0)))="",AND(INDIRECT(CONCATENATE("'2018-09'!E",TEXT(MATCH($C69,'2018-09'!$C$2:$C$100,0)+1,0)))="",INDIRECT(CONCATENATE("'2018-08'!E",TEXT(MATCH($C69,'2018-08'!$C$2:$C$100,0)+1,0)))="")),"Н/Д",INDIRECT(CONCATENATE("'2018-09'!E",TEXT(MATCH($C69,'2018-09'!$C$2:$C$100,0)+1,0)))-INDIRECT(CONCATENATE("'2018-08'!E",TEXT(MATCH($C69,'2018-08'!$C$2:$C$100,0)+1,0))))</f>
        <v>4965518578.0699997</v>
      </c>
      <c r="F69" s="17">
        <f ca="1">IF(OR(INDIRECT(CONCATENATE("'2018-09'!F",TEXT(MATCH($C69,'2018-09'!$C$2:$C$100,0)+1,0)))="",INDIRECT(CONCATENATE("'2018-08'!F",TEXT(MATCH($C69,'2018-08'!$C$2:$C$100,0)+1,0)))="",AND(INDIRECT(CONCATENATE("'2018-09'!F",TEXT(MATCH($C69,'2018-09'!$C$2:$C$100,0)+1,0)))="",INDIRECT(CONCATENATE("'2018-08'!F",TEXT(MATCH($C69,'2018-08'!$C$2:$C$100,0)+1,0)))="")),"Н/Д",INDIRECT(CONCATENATE("'2018-09'!F",TEXT(MATCH($C69,'2018-09'!$C$2:$C$100,0)+1,0)))-INDIRECT(CONCATENATE("'2018-08'!F",TEXT(MATCH($C69,'2018-08'!$C$2:$C$100,0)+1,0))))</f>
        <v>3963039665.670002</v>
      </c>
      <c r="G69" s="17">
        <f ca="1">IF(OR(INDIRECT(CONCATENATE("'2018-09'!G",TEXT(MATCH($C69,'2018-09'!$C$2:$C$100,0)+1,0)))="",INDIRECT(CONCATENATE("'2018-08'!G",TEXT(MATCH($C69,'2018-08'!$C$2:$C$100,0)+1,0)))="",AND(INDIRECT(CONCATENATE("'2018-09'!G",TEXT(MATCH($C69,'2018-09'!$C$2:$C$100,0)+1,0)))="",INDIRECT(CONCATENATE("'2018-08'!G",TEXT(MATCH($C69,'2018-08'!$C$2:$C$100,0)+1,0)))="")),"Н/Д",INDIRECT(CONCATENATE("'2018-09'!G",TEXT(MATCH($C69,'2018-09'!$C$2:$C$100,0)+1,0)))-INDIRECT(CONCATENATE("'2018-08'!G",TEXT(MATCH($C69,'2018-08'!$C$2:$C$100,0)+1,0))))</f>
        <v>1365815373.75</v>
      </c>
      <c r="H69" s="17">
        <f ca="1">IF(OR(INDIRECT(CONCATENATE("'2018-09'!H",TEXT(MATCH($C69,'2018-09'!$C$2:$C$100,0)+1,0)))="",INDIRECT(CONCATENATE("'2018-08'!H",TEXT(MATCH($C69,'2018-08'!$C$2:$C$100,0)+1,0)))="",AND(INDIRECT(CONCATENATE("'2018-09'!H",TEXT(MATCH($C69,'2018-09'!$C$2:$C$100,0)+1,0)))="",INDIRECT(CONCATENATE("'2018-08'!H",TEXT(MATCH($C69,'2018-08'!$C$2:$C$100,0)+1,0)))="")),"Н/Д",INDIRECT(CONCATENATE("'2018-09'!H",TEXT(MATCH($C69,'2018-09'!$C$2:$C$100,0)+1,0)))-INDIRECT(CONCATENATE("'2018-08'!H",TEXT(MATCH($C69,'2018-08'!$C$2:$C$100,0)+1,0))))</f>
        <v>1217666715.289999</v>
      </c>
      <c r="I69" s="17">
        <f ca="1">IF(OR(INDIRECT(CONCATENATE("'2018-09'!I",TEXT(MATCH($C69,'2018-09'!$C$2:$C$100,0)+1,0)))="",INDIRECT(CONCATENATE("'2018-08'!I",TEXT(MATCH($C69,'2018-08'!$C$2:$C$100,0)+1,0)))="",AND(INDIRECT(CONCATENATE("'2018-09'!I",TEXT(MATCH($C69,'2018-09'!$C$2:$C$100,0)+1,0)))="",INDIRECT(CONCATENATE("'2018-08'!I",TEXT(MATCH($C69,'2018-08'!$C$2:$C$100,0)+1,0)))="")),"Н/Д",INDIRECT(CONCATENATE("'2018-09'!I",TEXT(MATCH($C69,'2018-09'!$C$2:$C$100,0)+1,0)))-INDIRECT(CONCATENATE("'2018-08'!I",TEXT(MATCH($C69,'2018-08'!$C$2:$C$100,0)+1,0))))</f>
        <v>340055067.21000004</v>
      </c>
      <c r="J69" s="17" t="str">
        <f ca="1">IF(OR(INDIRECT(CONCATENATE("'2018-09'!J",TEXT(MATCH($C69,'2018-09'!$C$2:$C$100,0)+1,0)))="",INDIRECT(CONCATENATE("'2018-08'!J",TEXT(MATCH($C69,'2018-08'!$C$2:$C$100,0)+1,0)))="",AND(INDIRECT(CONCATENATE("'2018-09'!J",TEXT(MATCH($C69,'2018-09'!$C$2:$C$100,0)+1,0)))="",INDIRECT(CONCATENATE("'2018-08'!J",TEXT(MATCH($C69,'2018-08'!$C$2:$C$100,0)+1,0)))="")),"Н/Д",INDIRECT(CONCATENATE("'2018-09'!J",TEXT(MATCH($C69,'2018-09'!$C$2:$C$100,0)+1,0)))-INDIRECT(CONCATENATE("'2018-08'!J",TEXT(MATCH($C69,'2018-08'!$C$2:$C$100,0)+1,0))))</f>
        <v>Н/Д</v>
      </c>
      <c r="K69" s="17">
        <f ca="1">IF(OR(INDIRECT(CONCATENATE("'2018-09'!K",TEXT(MATCH($C69,'2018-09'!$C$2:$C$100,0)+1,0)))="",INDIRECT(CONCATENATE("'2018-08'!K",TEXT(MATCH($C69,'2018-08'!$C$2:$C$100,0)+1,0)))="",AND(INDIRECT(CONCATENATE("'2018-09'!K",TEXT(MATCH($C69,'2018-09'!$C$2:$C$100,0)+1,0)))="",INDIRECT(CONCATENATE("'2018-08'!K",TEXT(MATCH($C69,'2018-08'!$C$2:$C$100,0)+1,0)))="")),"Н/Д",INDIRECT(CONCATENATE("'2018-09'!K",TEXT(MATCH($C69,'2018-09'!$C$2:$C$100,0)+1,0)))-INDIRECT(CONCATENATE("'2018-08'!K",TEXT(MATCH($C69,'2018-08'!$C$2:$C$100,0)+1,0))))</f>
        <v>67400241.860000134</v>
      </c>
      <c r="L69" s="17">
        <f ca="1">IF(OR(INDIRECT(CONCATENATE("'2018-09'!L",TEXT(MATCH($C69,'2018-09'!$C$2:$C$100,0)+1,0)))="",INDIRECT(CONCATENATE("'2018-08'!L",TEXT(MATCH($C69,'2018-08'!$C$2:$C$100,0)+1,0)))="",AND(INDIRECT(CONCATENATE("'2018-09'!L",TEXT(MATCH($C69,'2018-09'!$C$2:$C$100,0)+1,0)))="",INDIRECT(CONCATENATE("'2018-08'!L",TEXT(MATCH($C69,'2018-08'!$C$2:$C$100,0)+1,0)))="")),"Н/Д",INDIRECT(CONCATENATE("'2018-09'!L",TEXT(MATCH($C69,'2018-09'!$C$2:$C$100,0)+1,0)))-INDIRECT(CONCATENATE("'2018-08'!L",TEXT(MATCH($C69,'2018-08'!$C$2:$C$100,0)+1,0))))</f>
        <v>756701608.12000036</v>
      </c>
      <c r="M69" s="17">
        <f ca="1">IF(OR(INDIRECT(CONCATENATE("'2018-09'!M",TEXT(MATCH($C69,'2018-09'!$C$2:$C$100,0)+1,0)))="",INDIRECT(CONCATENATE("'2018-08'!M",TEXT(MATCH($C69,'2018-08'!$C$2:$C$100,0)+1,0)))="",AND(INDIRECT(CONCATENATE("'2018-09'!M",TEXT(MATCH($C69,'2018-09'!$C$2:$C$100,0)+1,0)))="",INDIRECT(CONCATENATE("'2018-08'!M",TEXT(MATCH($C69,'2018-08'!$C$2:$C$100,0)+1,0)))="")),"Н/Д",INDIRECT(CONCATENATE("'2018-09'!M",TEXT(MATCH($C69,'2018-09'!$C$2:$C$100,0)+1,0)))-INDIRECT(CONCATENATE("'2018-08'!M",TEXT(MATCH($C69,'2018-08'!$C$2:$C$100,0)+1,0))))</f>
        <v>29522747.400000006</v>
      </c>
      <c r="N69" s="17">
        <f ca="1">IF(OR(INDIRECT(CONCATENATE("'2018-09'!N",TEXT(MATCH($C69,'2018-09'!$C$2:$C$100,0)+1,0)))="",INDIRECT(CONCATENATE("'2018-08'!N",TEXT(MATCH($C69,'2018-08'!$C$2:$C$100,0)+1,0)))="",AND(INDIRECT(CONCATENATE("'2018-09'!N",TEXT(MATCH($C69,'2018-09'!$C$2:$C$100,0)+1,0)))="",INDIRECT(CONCATENATE("'2018-08'!N",TEXT(MATCH($C69,'2018-08'!$C$2:$C$100,0)+1,0)))="")),"Н/Д",INDIRECT(CONCATENATE("'2018-09'!N",TEXT(MATCH($C69,'2018-09'!$C$2:$C$100,0)+1,0)))-INDIRECT(CONCATENATE("'2018-08'!NE",TEXT(MATCH($C69,'2018-08'!$C$2:$C$100,0)+1,0))))</f>
        <v>205562673.33000001</v>
      </c>
      <c r="O69" s="17">
        <f ca="1">IF(OR(INDIRECT(CONCATENATE("'2018-09'!O",TEXT(MATCH($C69,'2018-09'!$C$2:$C$100,0)+1,0)))="",INDIRECT(CONCATENATE("'2018-08'!O",TEXT(MATCH($C69,'2018-08'!$C$2:$C$100,0)+1,0)))="",AND(INDIRECT(CONCATENATE("'2018-09'!O",TEXT(MATCH($C69,'2018-09'!$C$2:$C$100,0)+1,0)))="",INDIRECT(CONCATENATE("'2018-08'!O",TEXT(MATCH($C69,'2018-08'!$C$2:$C$100,0)+1,0)))="")),"Н/Д",INDIRECT(CONCATENATE("'2018-09'!O",TEXT(MATCH($C69,'2018-09'!$C$2:$C$100,0)+1,0)))-INDIRECT(CONCATENATE("'2018-08'!O",TEXT(MATCH($C69,'2018-08'!$C$2:$C$100,0)+1,0))))</f>
        <v>5324.3199999999924</v>
      </c>
      <c r="P69" s="17">
        <f ca="1">IF(OR(INDIRECT(CONCATENATE("'2018-09'!P",TEXT(MATCH($C69,'2018-09'!$C$2:$C$100,0)+1,0)))="",INDIRECT(CONCATENATE("'2018-08'!P",TEXT(MATCH($C69,'2018-08'!$C$2:$C$100,0)+1,0)))="",AND(INDIRECT(CONCATENATE("'2018-09'!P",TEXT(MATCH($C69,'2018-09'!$C$2:$C$100,0)+1,0)))="",INDIRECT(CONCATENATE("'2018-08'!P",TEXT(MATCH($C69,'2018-08'!$C$2:$C$100,0)+1,0)))="")),"Н/Д",INDIRECT(CONCATENATE("'2018-09'!P",TEXT(MATCH($C69,'2018-09'!$C$2:$C$100,0)+1,0)))-INDIRECT(CONCATENATE("'2018-08'!P",TEXT(MATCH($C69,'2018-08'!$C$2:$C$100,0)+1,0))))</f>
        <v>49668696.899999976</v>
      </c>
      <c r="Q69" s="17">
        <f ca="1">IF(OR(INDIRECT(CONCATENATE("'2018-09'!Q",TEXT(MATCH($C69,'2018-09'!$C$2:$C$100,0)+1,0)))="",INDIRECT(CONCATENATE("'2018-08'!Q",TEXT(MATCH($C69,'2018-08'!$C$2:$C$100,0)+1,0)))="",AND(INDIRECT(CONCATENATE("'2018-09'!Q",TEXT(MATCH($C69,'2018-09'!$C$2:$C$100,0)+1,0)))="",INDIRECT(CONCATENATE("'2018-08'!Q",TEXT(MATCH($C69,'2018-08'!$C$2:$C$100,0)+1,0)))="")),"Н/Д",INDIRECT(CONCATENATE("'2018-09'!Q",TEXT(MATCH($C69,'2018-09'!$C$2:$C$100,0)+1,0)))-INDIRECT(CONCATENATE("'2018-08'!Q",TEXT(MATCH($C69,'2018-08'!$C$2:$C$100,0)+1,0))))</f>
        <v>316963.84000000358</v>
      </c>
      <c r="R69" s="17">
        <f ca="1">IF(OR(INDIRECT(CONCATENATE("'2018-09'!R",TEXT(MATCH($C69,'2018-09'!$C$2:$C$100,0)+1,0)))="",INDIRECT(CONCATENATE("'2018-08'!R",TEXT(MATCH($C69,'2018-08'!$C$2:$C$100,0)+1,0)))="",AND(INDIRECT(CONCATENATE("'2018-09'!R",TEXT(MATCH($C69,'2018-09'!$C$2:$C$100,0)+1,0)))="",INDIRECT(CONCATENATE("'2018-08'!R",TEXT(MATCH($C69,'2018-08'!$C$2:$C$100,0)+1,0)))="")),"Н/Д",INDIRECT(CONCATENATE("'2018-09'!R",TEXT(MATCH($C69,'2018-09'!$C$2:$C$100,0)+1,0)))-INDIRECT(CONCATENATE("'2018-08'!R",TEXT(MATCH($C69,'2018-08'!$C$2:$C$100,0)+1,0))))</f>
        <v>26571278.26000002</v>
      </c>
      <c r="S69" s="17">
        <f ca="1">IF(OR(INDIRECT(CONCATENATE("'2018-09'!S",TEXT(MATCH($C69,'2018-09'!$C$2:$C$100,0)+1,0)))="",INDIRECT(CONCATENATE("'2018-08'!S",TEXT(MATCH($C69,'2018-08'!$C$2:$C$100,0)+1,0)))="",AND(INDIRECT(CONCATENATE("'2018-09'!S",TEXT(MATCH($C69,'2018-09'!$C$2:$C$100,0)+1,0)))="",INDIRECT(CONCATENATE("'2018-08'!S",TEXT(MATCH($C69,'2018-08'!$C$2:$C$100,0)+1,0)))="")),"Н/Д",INDIRECT(CONCATENATE("'2018-09'!S",TEXT(MATCH($C69,'2018-09'!$C$2:$C$100,0)+1,0)))-INDIRECT(CONCATENATE("'2018-08'!S",TEXT(MATCH($C69,'2018-08'!$C$2:$C$100,0)+1,0))))</f>
        <v>845800.8200000003</v>
      </c>
      <c r="T69" s="17">
        <f ca="1">IF(OR(INDIRECT(CONCATENATE("'2018-09'!T",TEXT(MATCH($C69,'2018-09'!$C$2:$C$100,0)+1,0)))="",INDIRECT(CONCATENATE("'2018-08'!T",TEXT(MATCH($C69,'2018-08'!$C$2:$C$100,0)+1,0)))="",AND(INDIRECT(CONCATENATE("'2018-09'!T",TEXT(MATCH($C69,'2018-09'!$C$2:$C$100,0)+1,0)))="",INDIRECT(CONCATENATE("'2018-08'!T",TEXT(MATCH($C69,'2018-08'!$C$2:$C$100,0)+1,0)))="")),"Н/Д",INDIRECT(CONCATENATE("'2018-09'!T",TEXT(MATCH($C69,'2018-09'!$C$2:$C$100,0)+1,0)))-INDIRECT(CONCATENATE("'2018-08'!T",TEXT(MATCH($C69,'2018-08'!$C$2:$C$100,0)+1,0))))</f>
        <v>58515595.24000001</v>
      </c>
      <c r="U69" s="17">
        <f ca="1">IF(OR(INDIRECT(CONCATENATE("'2018-09'!U",TEXT(MATCH($C69,'2018-09'!$C$2:$C$100,0)+1,0)))="",INDIRECT(CONCATENATE("'2018-08'!U",TEXT(MATCH($C69,'2018-08'!$C$2:$C$100,0)+1,0)))="",AND(INDIRECT(CONCATENATE("'2018-09'!U",TEXT(MATCH($C69,'2018-09'!$C$2:$C$100,0)+1,0)))="",INDIRECT(CONCATENATE("'2018-08'!U",TEXT(MATCH($C69,'2018-08'!$C$2:$C$100,0)+1,0)))="")),"Н/Д",INDIRECT(CONCATENATE("'2018-09'!U",TEXT(MATCH($C69,'2018-09'!$C$2:$C$100,0)+1,0)))-INDIRECT(CONCATENATE("'2018-08'!U",TEXT(MATCH($C69,'2018-08'!$C$2:$C$100,0)+1,0))))</f>
        <v>2070422.3000000007</v>
      </c>
      <c r="V69" s="17">
        <f ca="1">IF(OR(INDIRECT(CONCATENATE("'2018-09'!V",TEXT(MATCH($C69,'2018-09'!$C$2:$C$100,0)+1,0)))="",INDIRECT(CONCATENATE("'2018-08'!V",TEXT(MATCH($C69,'2018-08'!$C$2:$C$100,0)+1,0)))="",AND(INDIRECT(CONCATENATE("'2018-09'!V",TEXT(MATCH($C69,'2018-09'!$C$2:$C$100,0)+1,0)))="",INDIRECT(CONCATENATE("'2018-08'!V",TEXT(MATCH($C69,'2018-08'!$C$2:$C$100,0)+1,0)))="")),"Н/Д",INDIRECT(CONCATENATE("'2018-09'!V",TEXT(MATCH($C69,'2018-09'!$C$2:$C$100,0)+1,0)))-INDIRECT(CONCATENATE("'2018-08'!V",TEXT(MATCH($C69,'2018-08'!$C$2:$C$100,0)+1,0))))</f>
        <v>1002478912.3999996</v>
      </c>
      <c r="W69" s="17">
        <f ca="1">IF(OR(INDIRECT(CONCATENATE("'2018-09'!W",TEXT(MATCH($C69,'2018-09'!$C$2:$C$100,0)+1,0)))="",INDIRECT(CONCATENATE("'2018-08'!W",TEXT(MATCH($C69,'2018-08'!$C$2:$C$100,0)+1,0)))="",AND(INDIRECT(CONCATENATE("'2018-09'!W",TEXT(MATCH($C69,'2018-09'!$C$2:$C$100,0)+1,0)))="",INDIRECT(CONCATENATE("'2018-08'!W",TEXT(MATCH($C69,'2018-08'!$C$2:$C$100,0)+1,0)))="")),"Н/Д",INDIRECT(CONCATENATE("'2018-09'!W",TEXT(MATCH($C69,'2018-09'!$C$2:$C$100,0)+1,0)))-INDIRECT(CONCATENATE("'2018-08'!W",TEXT(MATCH($C69,'2018-08'!$C$2:$C$100,0)+1,0))))</f>
        <v>13872853503.649994</v>
      </c>
    </row>
    <row r="70" spans="1:23" x14ac:dyDescent="0.25">
      <c r="A70" s="2" t="s">
        <v>87</v>
      </c>
      <c r="B70" s="2" t="s">
        <v>96</v>
      </c>
      <c r="C70" s="15">
        <v>42000000</v>
      </c>
      <c r="D70" s="2" t="s">
        <v>212</v>
      </c>
      <c r="E70" s="17">
        <f ca="1">IF(OR(INDIRECT(CONCATENATE("'2018-09'!E",TEXT(MATCH($C70,'2018-09'!$C$2:$C$100,0)+1,0)))="",INDIRECT(CONCATENATE("'2018-08'!E",TEXT(MATCH($C70,'2018-08'!$C$2:$C$100,0)+1,0)))="",AND(INDIRECT(CONCATENATE("'2018-09'!E",TEXT(MATCH($C70,'2018-09'!$C$2:$C$100,0)+1,0)))="",INDIRECT(CONCATENATE("'2018-08'!E",TEXT(MATCH($C70,'2018-08'!$C$2:$C$100,0)+1,0)))="")),"Н/Д",INDIRECT(CONCATENATE("'2018-09'!E",TEXT(MATCH($C70,'2018-09'!$C$2:$C$100,0)+1,0)))-INDIRECT(CONCATENATE("'2018-08'!E",TEXT(MATCH($C70,'2018-08'!$C$2:$C$100,0)+1,0))))</f>
        <v>5755231281.2099991</v>
      </c>
      <c r="F70" s="17">
        <f ca="1">IF(OR(INDIRECT(CONCATENATE("'2018-09'!F",TEXT(MATCH($C70,'2018-09'!$C$2:$C$100,0)+1,0)))="",INDIRECT(CONCATENATE("'2018-08'!F",TEXT(MATCH($C70,'2018-08'!$C$2:$C$100,0)+1,0)))="",AND(INDIRECT(CONCATENATE("'2018-09'!F",TEXT(MATCH($C70,'2018-09'!$C$2:$C$100,0)+1,0)))="",INDIRECT(CONCATENATE("'2018-08'!F",TEXT(MATCH($C70,'2018-08'!$C$2:$C$100,0)+1,0)))="")),"Н/Д",INDIRECT(CONCATENATE("'2018-09'!F",TEXT(MATCH($C70,'2018-09'!$C$2:$C$100,0)+1,0)))-INDIRECT(CONCATENATE("'2018-08'!F",TEXT(MATCH($C70,'2018-08'!$C$2:$C$100,0)+1,0))))</f>
        <v>4808632125.8199997</v>
      </c>
      <c r="G70" s="17">
        <f ca="1">IF(OR(INDIRECT(CONCATENATE("'2018-09'!G",TEXT(MATCH($C70,'2018-09'!$C$2:$C$100,0)+1,0)))="",INDIRECT(CONCATENATE("'2018-08'!G",TEXT(MATCH($C70,'2018-08'!$C$2:$C$100,0)+1,0)))="",AND(INDIRECT(CONCATENATE("'2018-09'!G",TEXT(MATCH($C70,'2018-09'!$C$2:$C$100,0)+1,0)))="",INDIRECT(CONCATENATE("'2018-08'!G",TEXT(MATCH($C70,'2018-08'!$C$2:$C$100,0)+1,0)))="")),"Н/Д",INDIRECT(CONCATENATE("'2018-09'!G",TEXT(MATCH($C70,'2018-09'!$C$2:$C$100,0)+1,0)))-INDIRECT(CONCATENATE("'2018-08'!G",TEXT(MATCH($C70,'2018-08'!$C$2:$C$100,0)+1,0))))</f>
        <v>2228613484.7600002</v>
      </c>
      <c r="H70" s="17">
        <f ca="1">IF(OR(INDIRECT(CONCATENATE("'2018-09'!H",TEXT(MATCH($C70,'2018-09'!$C$2:$C$100,0)+1,0)))="",INDIRECT(CONCATENATE("'2018-08'!H",TEXT(MATCH($C70,'2018-08'!$C$2:$C$100,0)+1,0)))="",AND(INDIRECT(CONCATENATE("'2018-09'!H",TEXT(MATCH($C70,'2018-09'!$C$2:$C$100,0)+1,0)))="",INDIRECT(CONCATENATE("'2018-08'!H",TEXT(MATCH($C70,'2018-08'!$C$2:$C$100,0)+1,0)))="")),"Н/Д",INDIRECT(CONCATENATE("'2018-09'!H",TEXT(MATCH($C70,'2018-09'!$C$2:$C$100,0)+1,0)))-INDIRECT(CONCATENATE("'2018-08'!H",TEXT(MATCH($C70,'2018-08'!$C$2:$C$100,0)+1,0))))</f>
        <v>1503663141.4899998</v>
      </c>
      <c r="I70" s="17">
        <f ca="1">IF(OR(INDIRECT(CONCATENATE("'2018-09'!I",TEXT(MATCH($C70,'2018-09'!$C$2:$C$100,0)+1,0)))="",INDIRECT(CONCATENATE("'2018-08'!I",TEXT(MATCH($C70,'2018-08'!$C$2:$C$100,0)+1,0)))="",AND(INDIRECT(CONCATENATE("'2018-09'!I",TEXT(MATCH($C70,'2018-09'!$C$2:$C$100,0)+1,0)))="",INDIRECT(CONCATENATE("'2018-08'!I",TEXT(MATCH($C70,'2018-08'!$C$2:$C$100,0)+1,0)))="")),"Н/Д",INDIRECT(CONCATENATE("'2018-09'!I",TEXT(MATCH($C70,'2018-09'!$C$2:$C$100,0)+1,0)))-INDIRECT(CONCATENATE("'2018-08'!I",TEXT(MATCH($C70,'2018-08'!$C$2:$C$100,0)+1,0))))</f>
        <v>405157074.90999985</v>
      </c>
      <c r="J70" s="17" t="str">
        <f ca="1">IF(OR(INDIRECT(CONCATENATE("'2018-09'!J",TEXT(MATCH($C70,'2018-09'!$C$2:$C$100,0)+1,0)))="",INDIRECT(CONCATENATE("'2018-08'!J",TEXT(MATCH($C70,'2018-08'!$C$2:$C$100,0)+1,0)))="",AND(INDIRECT(CONCATENATE("'2018-09'!J",TEXT(MATCH($C70,'2018-09'!$C$2:$C$100,0)+1,0)))="",INDIRECT(CONCATENATE("'2018-08'!J",TEXT(MATCH($C70,'2018-08'!$C$2:$C$100,0)+1,0)))="")),"Н/Д",INDIRECT(CONCATENATE("'2018-09'!J",TEXT(MATCH($C70,'2018-09'!$C$2:$C$100,0)+1,0)))-INDIRECT(CONCATENATE("'2018-08'!J",TEXT(MATCH($C70,'2018-08'!$C$2:$C$100,0)+1,0))))</f>
        <v>Н/Д</v>
      </c>
      <c r="K70" s="17">
        <f ca="1">IF(OR(INDIRECT(CONCATENATE("'2018-09'!K",TEXT(MATCH($C70,'2018-09'!$C$2:$C$100,0)+1,0)))="",INDIRECT(CONCATENATE("'2018-08'!K",TEXT(MATCH($C70,'2018-08'!$C$2:$C$100,0)+1,0)))="",AND(INDIRECT(CONCATENATE("'2018-09'!K",TEXT(MATCH($C70,'2018-09'!$C$2:$C$100,0)+1,0)))="",INDIRECT(CONCATENATE("'2018-08'!K",TEXT(MATCH($C70,'2018-08'!$C$2:$C$100,0)+1,0)))="")),"Н/Д",INDIRECT(CONCATENATE("'2018-09'!K",TEXT(MATCH($C70,'2018-09'!$C$2:$C$100,0)+1,0)))-INDIRECT(CONCATENATE("'2018-08'!K",TEXT(MATCH($C70,'2018-08'!$C$2:$C$100,0)+1,0))))</f>
        <v>65956911.889999866</v>
      </c>
      <c r="L70" s="17">
        <f ca="1">IF(OR(INDIRECT(CONCATENATE("'2018-09'!L",TEXT(MATCH($C70,'2018-09'!$C$2:$C$100,0)+1,0)))="",INDIRECT(CONCATENATE("'2018-08'!L",TEXT(MATCH($C70,'2018-08'!$C$2:$C$100,0)+1,0)))="",AND(INDIRECT(CONCATENATE("'2018-09'!L",TEXT(MATCH($C70,'2018-09'!$C$2:$C$100,0)+1,0)))="",INDIRECT(CONCATENATE("'2018-08'!L",TEXT(MATCH($C70,'2018-08'!$C$2:$C$100,0)+1,0)))="")),"Н/Д",INDIRECT(CONCATENATE("'2018-09'!L",TEXT(MATCH($C70,'2018-09'!$C$2:$C$100,0)+1,0)))-INDIRECT(CONCATENATE("'2018-08'!L",TEXT(MATCH($C70,'2018-08'!$C$2:$C$100,0)+1,0))))</f>
        <v>456270582.14999962</v>
      </c>
      <c r="M70" s="17">
        <f ca="1">IF(OR(INDIRECT(CONCATENATE("'2018-09'!M",TEXT(MATCH($C70,'2018-09'!$C$2:$C$100,0)+1,0)))="",INDIRECT(CONCATENATE("'2018-08'!M",TEXT(MATCH($C70,'2018-08'!$C$2:$C$100,0)+1,0)))="",AND(INDIRECT(CONCATENATE("'2018-09'!M",TEXT(MATCH($C70,'2018-09'!$C$2:$C$100,0)+1,0)))="",INDIRECT(CONCATENATE("'2018-08'!M",TEXT(MATCH($C70,'2018-08'!$C$2:$C$100,0)+1,0)))="")),"Н/Д",INDIRECT(CONCATENATE("'2018-09'!M",TEXT(MATCH($C70,'2018-09'!$C$2:$C$100,0)+1,0)))-INDIRECT(CONCATENATE("'2018-08'!M",TEXT(MATCH($C70,'2018-08'!$C$2:$C$100,0)+1,0))))</f>
        <v>6567295.8599999994</v>
      </c>
      <c r="N70" s="17">
        <f ca="1">IF(OR(INDIRECT(CONCATENATE("'2018-09'!N",TEXT(MATCH($C70,'2018-09'!$C$2:$C$100,0)+1,0)))="",INDIRECT(CONCATENATE("'2018-08'!N",TEXT(MATCH($C70,'2018-08'!$C$2:$C$100,0)+1,0)))="",AND(INDIRECT(CONCATENATE("'2018-09'!N",TEXT(MATCH($C70,'2018-09'!$C$2:$C$100,0)+1,0)))="",INDIRECT(CONCATENATE("'2018-08'!N",TEXT(MATCH($C70,'2018-08'!$C$2:$C$100,0)+1,0)))="")),"Н/Д",INDIRECT(CONCATENATE("'2018-09'!N",TEXT(MATCH($C70,'2018-09'!$C$2:$C$100,0)+1,0)))-INDIRECT(CONCATENATE("'2018-08'!NE",TEXT(MATCH($C70,'2018-08'!$C$2:$C$100,0)+1,0))))</f>
        <v>235107910.09</v>
      </c>
      <c r="O70" s="17">
        <f ca="1">IF(OR(INDIRECT(CONCATENATE("'2018-09'!O",TEXT(MATCH($C70,'2018-09'!$C$2:$C$100,0)+1,0)))="",INDIRECT(CONCATENATE("'2018-08'!O",TEXT(MATCH($C70,'2018-08'!$C$2:$C$100,0)+1,0)))="",AND(INDIRECT(CONCATENATE("'2018-09'!O",TEXT(MATCH($C70,'2018-09'!$C$2:$C$100,0)+1,0)))="",INDIRECT(CONCATENATE("'2018-08'!O",TEXT(MATCH($C70,'2018-08'!$C$2:$C$100,0)+1,0)))="")),"Н/Д",INDIRECT(CONCATENATE("'2018-09'!O",TEXT(MATCH($C70,'2018-09'!$C$2:$C$100,0)+1,0)))-INDIRECT(CONCATENATE("'2018-08'!O",TEXT(MATCH($C70,'2018-08'!$C$2:$C$100,0)+1,0))))</f>
        <v>0</v>
      </c>
      <c r="P70" s="17">
        <f ca="1">IF(OR(INDIRECT(CONCATENATE("'2018-09'!P",TEXT(MATCH($C70,'2018-09'!$C$2:$C$100,0)+1,0)))="",INDIRECT(CONCATENATE("'2018-08'!P",TEXT(MATCH($C70,'2018-08'!$C$2:$C$100,0)+1,0)))="",AND(INDIRECT(CONCATENATE("'2018-09'!P",TEXT(MATCH($C70,'2018-09'!$C$2:$C$100,0)+1,0)))="",INDIRECT(CONCATENATE("'2018-08'!P",TEXT(MATCH($C70,'2018-08'!$C$2:$C$100,0)+1,0)))="")),"Н/Д",INDIRECT(CONCATENATE("'2018-09'!P",TEXT(MATCH($C70,'2018-09'!$C$2:$C$100,0)+1,0)))-INDIRECT(CONCATENATE("'2018-08'!P",TEXT(MATCH($C70,'2018-08'!$C$2:$C$100,0)+1,0))))</f>
        <v>36911930.98999995</v>
      </c>
      <c r="Q70" s="17">
        <f ca="1">IF(OR(INDIRECT(CONCATENATE("'2018-09'!Q",TEXT(MATCH($C70,'2018-09'!$C$2:$C$100,0)+1,0)))="",INDIRECT(CONCATENATE("'2018-08'!Q",TEXT(MATCH($C70,'2018-08'!$C$2:$C$100,0)+1,0)))="",AND(INDIRECT(CONCATENATE("'2018-09'!Q",TEXT(MATCH($C70,'2018-09'!$C$2:$C$100,0)+1,0)))="",INDIRECT(CONCATENATE("'2018-08'!Q",TEXT(MATCH($C70,'2018-08'!$C$2:$C$100,0)+1,0)))="")),"Н/Д",INDIRECT(CONCATENATE("'2018-09'!Q",TEXT(MATCH($C70,'2018-09'!$C$2:$C$100,0)+1,0)))-INDIRECT(CONCATENATE("'2018-08'!Q",TEXT(MATCH($C70,'2018-08'!$C$2:$C$100,0)+1,0))))</f>
        <v>3687255.7499999925</v>
      </c>
      <c r="R70" s="17">
        <f ca="1">IF(OR(INDIRECT(CONCATENATE("'2018-09'!R",TEXT(MATCH($C70,'2018-09'!$C$2:$C$100,0)+1,0)))="",INDIRECT(CONCATENATE("'2018-08'!R",TEXT(MATCH($C70,'2018-08'!$C$2:$C$100,0)+1,0)))="",AND(INDIRECT(CONCATENATE("'2018-09'!R",TEXT(MATCH($C70,'2018-09'!$C$2:$C$100,0)+1,0)))="",INDIRECT(CONCATENATE("'2018-08'!R",TEXT(MATCH($C70,'2018-08'!$C$2:$C$100,0)+1,0)))="")),"Н/Д",INDIRECT(CONCATENATE("'2018-09'!R",TEXT(MATCH($C70,'2018-09'!$C$2:$C$100,0)+1,0)))-INDIRECT(CONCATENATE("'2018-08'!R",TEXT(MATCH($C70,'2018-08'!$C$2:$C$100,0)+1,0))))</f>
        <v>14432500.899999976</v>
      </c>
      <c r="S70" s="17">
        <f ca="1">IF(OR(INDIRECT(CONCATENATE("'2018-09'!S",TEXT(MATCH($C70,'2018-09'!$C$2:$C$100,0)+1,0)))="",INDIRECT(CONCATENATE("'2018-08'!S",TEXT(MATCH($C70,'2018-08'!$C$2:$C$100,0)+1,0)))="",AND(INDIRECT(CONCATENATE("'2018-09'!S",TEXT(MATCH($C70,'2018-09'!$C$2:$C$100,0)+1,0)))="",INDIRECT(CONCATENATE("'2018-08'!S",TEXT(MATCH($C70,'2018-08'!$C$2:$C$100,0)+1,0)))="")),"Н/Д",INDIRECT(CONCATENATE("'2018-09'!S",TEXT(MATCH($C70,'2018-09'!$C$2:$C$100,0)+1,0)))-INDIRECT(CONCATENATE("'2018-08'!S",TEXT(MATCH($C70,'2018-08'!$C$2:$C$100,0)+1,0))))</f>
        <v>1716</v>
      </c>
      <c r="T70" s="17">
        <f ca="1">IF(OR(INDIRECT(CONCATENATE("'2018-09'!T",TEXT(MATCH($C70,'2018-09'!$C$2:$C$100,0)+1,0)))="",INDIRECT(CONCATENATE("'2018-08'!T",TEXT(MATCH($C70,'2018-08'!$C$2:$C$100,0)+1,0)))="",AND(INDIRECT(CONCATENATE("'2018-09'!T",TEXT(MATCH($C70,'2018-09'!$C$2:$C$100,0)+1,0)))="",INDIRECT(CONCATENATE("'2018-08'!T",TEXT(MATCH($C70,'2018-08'!$C$2:$C$100,0)+1,0)))="")),"Н/Д",INDIRECT(CONCATENATE("'2018-09'!T",TEXT(MATCH($C70,'2018-09'!$C$2:$C$100,0)+1,0)))-INDIRECT(CONCATENATE("'2018-08'!T",TEXT(MATCH($C70,'2018-08'!$C$2:$C$100,0)+1,0))))</f>
        <v>44964252.860000014</v>
      </c>
      <c r="U70" s="17">
        <f ca="1">IF(OR(INDIRECT(CONCATENATE("'2018-09'!U",TEXT(MATCH($C70,'2018-09'!$C$2:$C$100,0)+1,0)))="",INDIRECT(CONCATENATE("'2018-08'!U",TEXT(MATCH($C70,'2018-08'!$C$2:$C$100,0)+1,0)))="",AND(INDIRECT(CONCATENATE("'2018-09'!U",TEXT(MATCH($C70,'2018-09'!$C$2:$C$100,0)+1,0)))="",INDIRECT(CONCATENATE("'2018-08'!U",TEXT(MATCH($C70,'2018-08'!$C$2:$C$100,0)+1,0)))="")),"Н/Д",INDIRECT(CONCATENATE("'2018-09'!U",TEXT(MATCH($C70,'2018-09'!$C$2:$C$100,0)+1,0)))-INDIRECT(CONCATENATE("'2018-08'!U",TEXT(MATCH($C70,'2018-08'!$C$2:$C$100,0)+1,0))))</f>
        <v>4287923.8999999985</v>
      </c>
      <c r="V70" s="17">
        <f ca="1">IF(OR(INDIRECT(CONCATENATE("'2018-09'!V",TEXT(MATCH($C70,'2018-09'!$C$2:$C$100,0)+1,0)))="",INDIRECT(CONCATENATE("'2018-08'!V",TEXT(MATCH($C70,'2018-08'!$C$2:$C$100,0)+1,0)))="",AND(INDIRECT(CONCATENATE("'2018-09'!V",TEXT(MATCH($C70,'2018-09'!$C$2:$C$100,0)+1,0)))="",INDIRECT(CONCATENATE("'2018-08'!V",TEXT(MATCH($C70,'2018-08'!$C$2:$C$100,0)+1,0)))="")),"Н/Д",INDIRECT(CONCATENATE("'2018-09'!V",TEXT(MATCH($C70,'2018-09'!$C$2:$C$100,0)+1,0)))-INDIRECT(CONCATENATE("'2018-08'!V",TEXT(MATCH($C70,'2018-08'!$C$2:$C$100,0)+1,0))))</f>
        <v>946599155.38999987</v>
      </c>
      <c r="W70" s="17">
        <f ca="1">IF(OR(INDIRECT(CONCATENATE("'2018-09'!W",TEXT(MATCH($C70,'2018-09'!$C$2:$C$100,0)+1,0)))="",INDIRECT(CONCATENATE("'2018-08'!W",TEXT(MATCH($C70,'2018-08'!$C$2:$C$100,0)+1,0)))="",AND(INDIRECT(CONCATENATE("'2018-09'!W",TEXT(MATCH($C70,'2018-09'!$C$2:$C$100,0)+1,0)))="",INDIRECT(CONCATENATE("'2018-08'!W",TEXT(MATCH($C70,'2018-08'!$C$2:$C$100,0)+1,0)))="")),"Н/Д",INDIRECT(CONCATENATE("'2018-09'!W",TEXT(MATCH($C70,'2018-09'!$C$2:$C$100,0)+1,0)))-INDIRECT(CONCATENATE("'2018-08'!W",TEXT(MATCH($C70,'2018-08'!$C$2:$C$100,0)+1,0))))</f>
        <v>16316345274.059998</v>
      </c>
    </row>
    <row r="71" spans="1:23" x14ac:dyDescent="0.25">
      <c r="A71" s="2" t="s">
        <v>87</v>
      </c>
      <c r="B71" s="2" t="s">
        <v>97</v>
      </c>
      <c r="C71" s="15">
        <v>46000000</v>
      </c>
      <c r="D71" s="2" t="s">
        <v>212</v>
      </c>
      <c r="E71" s="17">
        <f ca="1">IF(OR(INDIRECT(CONCATENATE("'2018-09'!E",TEXT(MATCH($C71,'2018-09'!$C$2:$C$100,0)+1,0)))="",INDIRECT(CONCATENATE("'2018-08'!E",TEXT(MATCH($C71,'2018-08'!$C$2:$C$100,0)+1,0)))="",AND(INDIRECT(CONCATENATE("'2018-09'!E",TEXT(MATCH($C71,'2018-09'!$C$2:$C$100,0)+1,0)))="",INDIRECT(CONCATENATE("'2018-08'!E",TEXT(MATCH($C71,'2018-08'!$C$2:$C$100,0)+1,0)))="")),"Н/Д",INDIRECT(CONCATENATE("'2018-09'!E",TEXT(MATCH($C71,'2018-09'!$C$2:$C$100,0)+1,0)))-INDIRECT(CONCATENATE("'2018-08'!E",TEXT(MATCH($C71,'2018-08'!$C$2:$C$100,0)+1,0))))</f>
        <v>46243131719.859985</v>
      </c>
      <c r="F71" s="17">
        <f ca="1">IF(OR(INDIRECT(CONCATENATE("'2018-09'!F",TEXT(MATCH($C71,'2018-09'!$C$2:$C$100,0)+1,0)))="",INDIRECT(CONCATENATE("'2018-08'!F",TEXT(MATCH($C71,'2018-08'!$C$2:$C$100,0)+1,0)))="",AND(INDIRECT(CONCATENATE("'2018-09'!F",TEXT(MATCH($C71,'2018-09'!$C$2:$C$100,0)+1,0)))="",INDIRECT(CONCATENATE("'2018-08'!F",TEXT(MATCH($C71,'2018-08'!$C$2:$C$100,0)+1,0)))="")),"Н/Д",INDIRECT(CONCATENATE("'2018-09'!F",TEXT(MATCH($C71,'2018-09'!$C$2:$C$100,0)+1,0)))-INDIRECT(CONCATENATE("'2018-08'!F",TEXT(MATCH($C71,'2018-08'!$C$2:$C$100,0)+1,0))))</f>
        <v>41110973468.77002</v>
      </c>
      <c r="G71" s="17">
        <f ca="1">IF(OR(INDIRECT(CONCATENATE("'2018-09'!G",TEXT(MATCH($C71,'2018-09'!$C$2:$C$100,0)+1,0)))="",INDIRECT(CONCATENATE("'2018-08'!G",TEXT(MATCH($C71,'2018-08'!$C$2:$C$100,0)+1,0)))="",AND(INDIRECT(CONCATENATE("'2018-09'!G",TEXT(MATCH($C71,'2018-09'!$C$2:$C$100,0)+1,0)))="",INDIRECT(CONCATENATE("'2018-08'!G",TEXT(MATCH($C71,'2018-08'!$C$2:$C$100,0)+1,0)))="")),"Н/Д",INDIRECT(CONCATENATE("'2018-09'!G",TEXT(MATCH($C71,'2018-09'!$C$2:$C$100,0)+1,0)))-INDIRECT(CONCATENATE("'2018-08'!G",TEXT(MATCH($C71,'2018-08'!$C$2:$C$100,0)+1,0))))</f>
        <v>11648354082.51001</v>
      </c>
      <c r="H71" s="17">
        <f ca="1">IF(OR(INDIRECT(CONCATENATE("'2018-09'!H",TEXT(MATCH($C71,'2018-09'!$C$2:$C$100,0)+1,0)))="",INDIRECT(CONCATENATE("'2018-08'!H",TEXT(MATCH($C71,'2018-08'!$C$2:$C$100,0)+1,0)))="",AND(INDIRECT(CONCATENATE("'2018-09'!H",TEXT(MATCH($C71,'2018-09'!$C$2:$C$100,0)+1,0)))="",INDIRECT(CONCATENATE("'2018-08'!H",TEXT(MATCH($C71,'2018-08'!$C$2:$C$100,0)+1,0)))="")),"Н/Д",INDIRECT(CONCATENATE("'2018-09'!H",TEXT(MATCH($C71,'2018-09'!$C$2:$C$100,0)+1,0)))-INDIRECT(CONCATENATE("'2018-08'!H",TEXT(MATCH($C71,'2018-08'!$C$2:$C$100,0)+1,0))))</f>
        <v>17890128318.830002</v>
      </c>
      <c r="I71" s="17">
        <f ca="1">IF(OR(INDIRECT(CONCATENATE("'2018-09'!I",TEXT(MATCH($C71,'2018-09'!$C$2:$C$100,0)+1,0)))="",INDIRECT(CONCATENATE("'2018-08'!I",TEXT(MATCH($C71,'2018-08'!$C$2:$C$100,0)+1,0)))="",AND(INDIRECT(CONCATENATE("'2018-09'!I",TEXT(MATCH($C71,'2018-09'!$C$2:$C$100,0)+1,0)))="",INDIRECT(CONCATENATE("'2018-08'!I",TEXT(MATCH($C71,'2018-08'!$C$2:$C$100,0)+1,0)))="")),"Н/Д",INDIRECT(CONCATENATE("'2018-09'!I",TEXT(MATCH($C71,'2018-09'!$C$2:$C$100,0)+1,0)))-INDIRECT(CONCATENATE("'2018-08'!I",TEXT(MATCH($C71,'2018-08'!$C$2:$C$100,0)+1,0))))</f>
        <v>3805133967.4700012</v>
      </c>
      <c r="J71" s="17" t="str">
        <f ca="1">IF(OR(INDIRECT(CONCATENATE("'2018-09'!J",TEXT(MATCH($C71,'2018-09'!$C$2:$C$100,0)+1,0)))="",INDIRECT(CONCATENATE("'2018-08'!J",TEXT(MATCH($C71,'2018-08'!$C$2:$C$100,0)+1,0)))="",AND(INDIRECT(CONCATENATE("'2018-09'!J",TEXT(MATCH($C71,'2018-09'!$C$2:$C$100,0)+1,0)))="",INDIRECT(CONCATENATE("'2018-08'!J",TEXT(MATCH($C71,'2018-08'!$C$2:$C$100,0)+1,0)))="")),"Н/Д",INDIRECT(CONCATENATE("'2018-09'!J",TEXT(MATCH($C71,'2018-09'!$C$2:$C$100,0)+1,0)))-INDIRECT(CONCATENATE("'2018-08'!J",TEXT(MATCH($C71,'2018-08'!$C$2:$C$100,0)+1,0))))</f>
        <v>Н/Д</v>
      </c>
      <c r="K71" s="17">
        <f ca="1">IF(OR(INDIRECT(CONCATENATE("'2018-09'!K",TEXT(MATCH($C71,'2018-09'!$C$2:$C$100,0)+1,0)))="",INDIRECT(CONCATENATE("'2018-08'!K",TEXT(MATCH($C71,'2018-08'!$C$2:$C$100,0)+1,0)))="",AND(INDIRECT(CONCATENATE("'2018-09'!K",TEXT(MATCH($C71,'2018-09'!$C$2:$C$100,0)+1,0)))="",INDIRECT(CONCATENATE("'2018-08'!K",TEXT(MATCH($C71,'2018-08'!$C$2:$C$100,0)+1,0)))="")),"Н/Д",INDIRECT(CONCATENATE("'2018-09'!K",TEXT(MATCH($C71,'2018-09'!$C$2:$C$100,0)+1,0)))-INDIRECT(CONCATENATE("'2018-08'!K",TEXT(MATCH($C71,'2018-08'!$C$2:$C$100,0)+1,0))))</f>
        <v>1070664720.2099991</v>
      </c>
      <c r="L71" s="17">
        <f ca="1">IF(OR(INDIRECT(CONCATENATE("'2018-09'!L",TEXT(MATCH($C71,'2018-09'!$C$2:$C$100,0)+1,0)))="",INDIRECT(CONCATENATE("'2018-08'!L",TEXT(MATCH($C71,'2018-08'!$C$2:$C$100,0)+1,0)))="",AND(INDIRECT(CONCATENATE("'2018-09'!L",TEXT(MATCH($C71,'2018-09'!$C$2:$C$100,0)+1,0)))="",INDIRECT(CONCATENATE("'2018-08'!L",TEXT(MATCH($C71,'2018-08'!$C$2:$C$100,0)+1,0)))="")),"Н/Д",INDIRECT(CONCATENATE("'2018-09'!L",TEXT(MATCH($C71,'2018-09'!$C$2:$C$100,0)+1,0)))-INDIRECT(CONCATENATE("'2018-08'!L",TEXT(MATCH($C71,'2018-08'!$C$2:$C$100,0)+1,0))))</f>
        <v>2860458808.7299957</v>
      </c>
      <c r="M71" s="17">
        <f ca="1">IF(OR(INDIRECT(CONCATENATE("'2018-09'!M",TEXT(MATCH($C71,'2018-09'!$C$2:$C$100,0)+1,0)))="",INDIRECT(CONCATENATE("'2018-08'!M",TEXT(MATCH($C71,'2018-08'!$C$2:$C$100,0)+1,0)))="",AND(INDIRECT(CONCATENATE("'2018-09'!M",TEXT(MATCH($C71,'2018-09'!$C$2:$C$100,0)+1,0)))="",INDIRECT(CONCATENATE("'2018-08'!M",TEXT(MATCH($C71,'2018-08'!$C$2:$C$100,0)+1,0)))="")),"Н/Д",INDIRECT(CONCATENATE("'2018-09'!M",TEXT(MATCH($C71,'2018-09'!$C$2:$C$100,0)+1,0)))-INDIRECT(CONCATENATE("'2018-08'!M",TEXT(MATCH($C71,'2018-08'!$C$2:$C$100,0)+1,0))))</f>
        <v>54129111.25</v>
      </c>
      <c r="N71" s="17">
        <f ca="1">IF(OR(INDIRECT(CONCATENATE("'2018-09'!N",TEXT(MATCH($C71,'2018-09'!$C$2:$C$100,0)+1,0)))="",INDIRECT(CONCATENATE("'2018-08'!N",TEXT(MATCH($C71,'2018-08'!$C$2:$C$100,0)+1,0)))="",AND(INDIRECT(CONCATENATE("'2018-09'!N",TEXT(MATCH($C71,'2018-09'!$C$2:$C$100,0)+1,0)))="",INDIRECT(CONCATENATE("'2018-08'!N",TEXT(MATCH($C71,'2018-08'!$C$2:$C$100,0)+1,0)))="")),"Н/Д",INDIRECT(CONCATENATE("'2018-09'!N",TEXT(MATCH($C71,'2018-09'!$C$2:$C$100,0)+1,0)))-INDIRECT(CONCATENATE("'2018-08'!NE",TEXT(MATCH($C71,'2018-08'!$C$2:$C$100,0)+1,0))))</f>
        <v>2214986585.23</v>
      </c>
      <c r="O71" s="17">
        <f ca="1">IF(OR(INDIRECT(CONCATENATE("'2018-09'!O",TEXT(MATCH($C71,'2018-09'!$C$2:$C$100,0)+1,0)))="",INDIRECT(CONCATENATE("'2018-08'!O",TEXT(MATCH($C71,'2018-08'!$C$2:$C$100,0)+1,0)))="",AND(INDIRECT(CONCATENATE("'2018-09'!O",TEXT(MATCH($C71,'2018-09'!$C$2:$C$100,0)+1,0)))="",INDIRECT(CONCATENATE("'2018-08'!O",TEXT(MATCH($C71,'2018-08'!$C$2:$C$100,0)+1,0)))="")),"Н/Д",INDIRECT(CONCATENATE("'2018-09'!O",TEXT(MATCH($C71,'2018-09'!$C$2:$C$100,0)+1,0)))-INDIRECT(CONCATENATE("'2018-08'!O",TEXT(MATCH($C71,'2018-08'!$C$2:$C$100,0)+1,0))))</f>
        <v>57172.100000000093</v>
      </c>
      <c r="P71" s="17">
        <f ca="1">IF(OR(INDIRECT(CONCATENATE("'2018-09'!P",TEXT(MATCH($C71,'2018-09'!$C$2:$C$100,0)+1,0)))="",INDIRECT(CONCATENATE("'2018-08'!P",TEXT(MATCH($C71,'2018-08'!$C$2:$C$100,0)+1,0)))="",AND(INDIRECT(CONCATENATE("'2018-09'!P",TEXT(MATCH($C71,'2018-09'!$C$2:$C$100,0)+1,0)))="",INDIRECT(CONCATENATE("'2018-08'!P",TEXT(MATCH($C71,'2018-08'!$C$2:$C$100,0)+1,0)))="")),"Н/Д",INDIRECT(CONCATENATE("'2018-09'!P",TEXT(MATCH($C71,'2018-09'!$C$2:$C$100,0)+1,0)))-INDIRECT(CONCATENATE("'2018-08'!P",TEXT(MATCH($C71,'2018-08'!$C$2:$C$100,0)+1,0))))</f>
        <v>1790714166.1900005</v>
      </c>
      <c r="Q71" s="17">
        <f ca="1">IF(OR(INDIRECT(CONCATENATE("'2018-09'!Q",TEXT(MATCH($C71,'2018-09'!$C$2:$C$100,0)+1,0)))="",INDIRECT(CONCATENATE("'2018-08'!Q",TEXT(MATCH($C71,'2018-08'!$C$2:$C$100,0)+1,0)))="",AND(INDIRECT(CONCATENATE("'2018-09'!Q",TEXT(MATCH($C71,'2018-09'!$C$2:$C$100,0)+1,0)))="",INDIRECT(CONCATENATE("'2018-08'!Q",TEXT(MATCH($C71,'2018-08'!$C$2:$C$100,0)+1,0)))="")),"Н/Д",INDIRECT(CONCATENATE("'2018-09'!Q",TEXT(MATCH($C71,'2018-09'!$C$2:$C$100,0)+1,0)))-INDIRECT(CONCATENATE("'2018-08'!Q",TEXT(MATCH($C71,'2018-08'!$C$2:$C$100,0)+1,0))))</f>
        <v>54105649.879999876</v>
      </c>
      <c r="R71" s="17">
        <f ca="1">IF(OR(INDIRECT(CONCATENATE("'2018-09'!R",TEXT(MATCH($C71,'2018-09'!$C$2:$C$100,0)+1,0)))="",INDIRECT(CONCATENATE("'2018-08'!R",TEXT(MATCH($C71,'2018-08'!$C$2:$C$100,0)+1,0)))="",AND(INDIRECT(CONCATENATE("'2018-09'!R",TEXT(MATCH($C71,'2018-09'!$C$2:$C$100,0)+1,0)))="",INDIRECT(CONCATENATE("'2018-08'!R",TEXT(MATCH($C71,'2018-08'!$C$2:$C$100,0)+1,0)))="")),"Н/Д",INDIRECT(CONCATENATE("'2018-09'!R",TEXT(MATCH($C71,'2018-09'!$C$2:$C$100,0)+1,0)))-INDIRECT(CONCATENATE("'2018-08'!R",TEXT(MATCH($C71,'2018-08'!$C$2:$C$100,0)+1,0))))</f>
        <v>424947746</v>
      </c>
      <c r="S71" s="17">
        <f ca="1">IF(OR(INDIRECT(CONCATENATE("'2018-09'!S",TEXT(MATCH($C71,'2018-09'!$C$2:$C$100,0)+1,0)))="",INDIRECT(CONCATENATE("'2018-08'!S",TEXT(MATCH($C71,'2018-08'!$C$2:$C$100,0)+1,0)))="",AND(INDIRECT(CONCATENATE("'2018-09'!S",TEXT(MATCH($C71,'2018-09'!$C$2:$C$100,0)+1,0)))="",INDIRECT(CONCATENATE("'2018-08'!S",TEXT(MATCH($C71,'2018-08'!$C$2:$C$100,0)+1,0)))="")),"Н/Д",INDIRECT(CONCATENATE("'2018-09'!S",TEXT(MATCH($C71,'2018-09'!$C$2:$C$100,0)+1,0)))-INDIRECT(CONCATENATE("'2018-08'!S",TEXT(MATCH($C71,'2018-08'!$C$2:$C$100,0)+1,0))))</f>
        <v>2635118.1100000031</v>
      </c>
      <c r="T71" s="17">
        <f ca="1">IF(OR(INDIRECT(CONCATENATE("'2018-09'!T",TEXT(MATCH($C71,'2018-09'!$C$2:$C$100,0)+1,0)))="",INDIRECT(CONCATENATE("'2018-08'!T",TEXT(MATCH($C71,'2018-08'!$C$2:$C$100,0)+1,0)))="",AND(INDIRECT(CONCATENATE("'2018-09'!T",TEXT(MATCH($C71,'2018-09'!$C$2:$C$100,0)+1,0)))="",INDIRECT(CONCATENATE("'2018-08'!T",TEXT(MATCH($C71,'2018-08'!$C$2:$C$100,0)+1,0)))="")),"Н/Д",INDIRECT(CONCATENATE("'2018-09'!T",TEXT(MATCH($C71,'2018-09'!$C$2:$C$100,0)+1,0)))-INDIRECT(CONCATENATE("'2018-08'!T",TEXT(MATCH($C71,'2018-08'!$C$2:$C$100,0)+1,0))))</f>
        <v>875076123.81999969</v>
      </c>
      <c r="U71" s="17">
        <f ca="1">IF(OR(INDIRECT(CONCATENATE("'2018-09'!U",TEXT(MATCH($C71,'2018-09'!$C$2:$C$100,0)+1,0)))="",INDIRECT(CONCATENATE("'2018-08'!U",TEXT(MATCH($C71,'2018-08'!$C$2:$C$100,0)+1,0)))="",AND(INDIRECT(CONCATENATE("'2018-09'!U",TEXT(MATCH($C71,'2018-09'!$C$2:$C$100,0)+1,0)))="",INDIRECT(CONCATENATE("'2018-08'!U",TEXT(MATCH($C71,'2018-08'!$C$2:$C$100,0)+1,0)))="")),"Н/Д",INDIRECT(CONCATENATE("'2018-09'!U",TEXT(MATCH($C71,'2018-09'!$C$2:$C$100,0)+1,0)))-INDIRECT(CONCATENATE("'2018-08'!U",TEXT(MATCH($C71,'2018-08'!$C$2:$C$100,0)+1,0))))</f>
        <v>160665300.54999995</v>
      </c>
      <c r="V71" s="17">
        <f ca="1">IF(OR(INDIRECT(CONCATENATE("'2018-09'!V",TEXT(MATCH($C71,'2018-09'!$C$2:$C$100,0)+1,0)))="",INDIRECT(CONCATENATE("'2018-08'!V",TEXT(MATCH($C71,'2018-08'!$C$2:$C$100,0)+1,0)))="",AND(INDIRECT(CONCATENATE("'2018-09'!V",TEXT(MATCH($C71,'2018-09'!$C$2:$C$100,0)+1,0)))="",INDIRECT(CONCATENATE("'2018-08'!V",TEXT(MATCH($C71,'2018-08'!$C$2:$C$100,0)+1,0)))="")),"Н/Д",INDIRECT(CONCATENATE("'2018-09'!V",TEXT(MATCH($C71,'2018-09'!$C$2:$C$100,0)+1,0)))-INDIRECT(CONCATENATE("'2018-08'!V",TEXT(MATCH($C71,'2018-08'!$C$2:$C$100,0)+1,0))))</f>
        <v>5132158251.0900002</v>
      </c>
      <c r="W71" s="17">
        <f ca="1">IF(OR(INDIRECT(CONCATENATE("'2018-09'!W",TEXT(MATCH($C71,'2018-09'!$C$2:$C$100,0)+1,0)))="",INDIRECT(CONCATENATE("'2018-08'!W",TEXT(MATCH($C71,'2018-08'!$C$2:$C$100,0)+1,0)))="",AND(INDIRECT(CONCATENATE("'2018-09'!W",TEXT(MATCH($C71,'2018-09'!$C$2:$C$100,0)+1,0)))="",INDIRECT(CONCATENATE("'2018-08'!W",TEXT(MATCH($C71,'2018-08'!$C$2:$C$100,0)+1,0)))="")),"Н/Д",INDIRECT(CONCATENATE("'2018-09'!W",TEXT(MATCH($C71,'2018-09'!$C$2:$C$100,0)+1,0)))-INDIRECT(CONCATENATE("'2018-08'!W",TEXT(MATCH($C71,'2018-08'!$C$2:$C$100,0)+1,0))))</f>
        <v>133418806121.25</v>
      </c>
    </row>
    <row r="72" spans="1:23" x14ac:dyDescent="0.25">
      <c r="A72" s="2" t="s">
        <v>87</v>
      </c>
      <c r="B72" s="2" t="s">
        <v>98</v>
      </c>
      <c r="C72" s="15">
        <v>54000000</v>
      </c>
      <c r="D72" s="2" t="s">
        <v>212</v>
      </c>
      <c r="E72" s="17">
        <f ca="1">IF(OR(INDIRECT(CONCATENATE("'2018-09'!E",TEXT(MATCH($C72,'2018-09'!$C$2:$C$100,0)+1,0)))="",INDIRECT(CONCATENATE("'2018-08'!E",TEXT(MATCH($C72,'2018-08'!$C$2:$C$100,0)+1,0)))="",AND(INDIRECT(CONCATENATE("'2018-09'!E",TEXT(MATCH($C72,'2018-09'!$C$2:$C$100,0)+1,0)))="",INDIRECT(CONCATENATE("'2018-08'!E",TEXT(MATCH($C72,'2018-08'!$C$2:$C$100,0)+1,0)))="")),"Н/Д",INDIRECT(CONCATENATE("'2018-09'!E",TEXT(MATCH($C72,'2018-09'!$C$2:$C$100,0)+1,0)))-INDIRECT(CONCATENATE("'2018-08'!E",TEXT(MATCH($C72,'2018-08'!$C$2:$C$100,0)+1,0))))</f>
        <v>3501204143.2000008</v>
      </c>
      <c r="F72" s="17">
        <f ca="1">IF(OR(INDIRECT(CONCATENATE("'2018-09'!F",TEXT(MATCH($C72,'2018-09'!$C$2:$C$100,0)+1,0)))="",INDIRECT(CONCATENATE("'2018-08'!F",TEXT(MATCH($C72,'2018-08'!$C$2:$C$100,0)+1,0)))="",AND(INDIRECT(CONCATENATE("'2018-09'!F",TEXT(MATCH($C72,'2018-09'!$C$2:$C$100,0)+1,0)))="",INDIRECT(CONCATENATE("'2018-08'!F",TEXT(MATCH($C72,'2018-08'!$C$2:$C$100,0)+1,0)))="")),"Н/Д",INDIRECT(CONCATENATE("'2018-09'!F",TEXT(MATCH($C72,'2018-09'!$C$2:$C$100,0)+1,0)))-INDIRECT(CONCATENATE("'2018-08'!F",TEXT(MATCH($C72,'2018-08'!$C$2:$C$100,0)+1,0))))</f>
        <v>1845329836.8900013</v>
      </c>
      <c r="G72" s="17">
        <f ca="1">IF(OR(INDIRECT(CONCATENATE("'2018-09'!G",TEXT(MATCH($C72,'2018-09'!$C$2:$C$100,0)+1,0)))="",INDIRECT(CONCATENATE("'2018-08'!G",TEXT(MATCH($C72,'2018-08'!$C$2:$C$100,0)+1,0)))="",AND(INDIRECT(CONCATENATE("'2018-09'!G",TEXT(MATCH($C72,'2018-09'!$C$2:$C$100,0)+1,0)))="",INDIRECT(CONCATENATE("'2018-08'!G",TEXT(MATCH($C72,'2018-08'!$C$2:$C$100,0)+1,0)))="")),"Н/Д",INDIRECT(CONCATENATE("'2018-09'!G",TEXT(MATCH($C72,'2018-09'!$C$2:$C$100,0)+1,0)))-INDIRECT(CONCATENATE("'2018-08'!G",TEXT(MATCH($C72,'2018-08'!$C$2:$C$100,0)+1,0))))</f>
        <v>365066786.5</v>
      </c>
      <c r="H72" s="17">
        <f ca="1">IF(OR(INDIRECT(CONCATENATE("'2018-09'!H",TEXT(MATCH($C72,'2018-09'!$C$2:$C$100,0)+1,0)))="",INDIRECT(CONCATENATE("'2018-08'!H",TEXT(MATCH($C72,'2018-08'!$C$2:$C$100,0)+1,0)))="",AND(INDIRECT(CONCATENATE("'2018-09'!H",TEXT(MATCH($C72,'2018-09'!$C$2:$C$100,0)+1,0)))="",INDIRECT(CONCATENATE("'2018-08'!H",TEXT(MATCH($C72,'2018-08'!$C$2:$C$100,0)+1,0)))="")),"Н/Д",INDIRECT(CONCATENATE("'2018-09'!H",TEXT(MATCH($C72,'2018-09'!$C$2:$C$100,0)+1,0)))-INDIRECT(CONCATENATE("'2018-08'!H",TEXT(MATCH($C72,'2018-08'!$C$2:$C$100,0)+1,0))))</f>
        <v>748674849</v>
      </c>
      <c r="I72" s="17">
        <f ca="1">IF(OR(INDIRECT(CONCATENATE("'2018-09'!I",TEXT(MATCH($C72,'2018-09'!$C$2:$C$100,0)+1,0)))="",INDIRECT(CONCATENATE("'2018-08'!I",TEXT(MATCH($C72,'2018-08'!$C$2:$C$100,0)+1,0)))="",AND(INDIRECT(CONCATENATE("'2018-09'!I",TEXT(MATCH($C72,'2018-09'!$C$2:$C$100,0)+1,0)))="",INDIRECT(CONCATENATE("'2018-08'!I",TEXT(MATCH($C72,'2018-08'!$C$2:$C$100,0)+1,0)))="")),"Н/Д",INDIRECT(CONCATENATE("'2018-09'!I",TEXT(MATCH($C72,'2018-09'!$C$2:$C$100,0)+1,0)))-INDIRECT(CONCATENATE("'2018-08'!I",TEXT(MATCH($C72,'2018-08'!$C$2:$C$100,0)+1,0))))</f>
        <v>263163142.16000009</v>
      </c>
      <c r="J72" s="17" t="str">
        <f ca="1">IF(OR(INDIRECT(CONCATENATE("'2018-09'!J",TEXT(MATCH($C72,'2018-09'!$C$2:$C$100,0)+1,0)))="",INDIRECT(CONCATENATE("'2018-08'!J",TEXT(MATCH($C72,'2018-08'!$C$2:$C$100,0)+1,0)))="",AND(INDIRECT(CONCATENATE("'2018-09'!J",TEXT(MATCH($C72,'2018-09'!$C$2:$C$100,0)+1,0)))="",INDIRECT(CONCATENATE("'2018-08'!J",TEXT(MATCH($C72,'2018-08'!$C$2:$C$100,0)+1,0)))="")),"Н/Д",INDIRECT(CONCATENATE("'2018-09'!J",TEXT(MATCH($C72,'2018-09'!$C$2:$C$100,0)+1,0)))-INDIRECT(CONCATENATE("'2018-08'!J",TEXT(MATCH($C72,'2018-08'!$C$2:$C$100,0)+1,0))))</f>
        <v>Н/Д</v>
      </c>
      <c r="K72" s="17">
        <f ca="1">IF(OR(INDIRECT(CONCATENATE("'2018-09'!K",TEXT(MATCH($C72,'2018-09'!$C$2:$C$100,0)+1,0)))="",INDIRECT(CONCATENATE("'2018-08'!K",TEXT(MATCH($C72,'2018-08'!$C$2:$C$100,0)+1,0)))="",AND(INDIRECT(CONCATENATE("'2018-09'!K",TEXT(MATCH($C72,'2018-09'!$C$2:$C$100,0)+1,0)))="",INDIRECT(CONCATENATE("'2018-08'!K",TEXT(MATCH($C72,'2018-08'!$C$2:$C$100,0)+1,0)))="")),"Н/Д",INDIRECT(CONCATENATE("'2018-09'!K",TEXT(MATCH($C72,'2018-09'!$C$2:$C$100,0)+1,0)))-INDIRECT(CONCATENATE("'2018-08'!K",TEXT(MATCH($C72,'2018-08'!$C$2:$C$100,0)+1,0))))</f>
        <v>43950268.460000038</v>
      </c>
      <c r="L72" s="17">
        <f ca="1">IF(OR(INDIRECT(CONCATENATE("'2018-09'!L",TEXT(MATCH($C72,'2018-09'!$C$2:$C$100,0)+1,0)))="",INDIRECT(CONCATENATE("'2018-08'!L",TEXT(MATCH($C72,'2018-08'!$C$2:$C$100,0)+1,0)))="",AND(INDIRECT(CONCATENATE("'2018-09'!L",TEXT(MATCH($C72,'2018-09'!$C$2:$C$100,0)+1,0)))="",INDIRECT(CONCATENATE("'2018-08'!L",TEXT(MATCH($C72,'2018-08'!$C$2:$C$100,0)+1,0)))="")),"Н/Д",INDIRECT(CONCATENATE("'2018-09'!L",TEXT(MATCH($C72,'2018-09'!$C$2:$C$100,0)+1,0)))-INDIRECT(CONCATENATE("'2018-08'!L",TEXT(MATCH($C72,'2018-08'!$C$2:$C$100,0)+1,0))))</f>
        <v>238333871.4000001</v>
      </c>
      <c r="M72" s="17">
        <f ca="1">IF(OR(INDIRECT(CONCATENATE("'2018-09'!M",TEXT(MATCH($C72,'2018-09'!$C$2:$C$100,0)+1,0)))="",INDIRECT(CONCATENATE("'2018-08'!M",TEXT(MATCH($C72,'2018-08'!$C$2:$C$100,0)+1,0)))="",AND(INDIRECT(CONCATENATE("'2018-09'!M",TEXT(MATCH($C72,'2018-09'!$C$2:$C$100,0)+1,0)))="",INDIRECT(CONCATENATE("'2018-08'!M",TEXT(MATCH($C72,'2018-08'!$C$2:$C$100,0)+1,0)))="")),"Н/Д",INDIRECT(CONCATENATE("'2018-09'!M",TEXT(MATCH($C72,'2018-09'!$C$2:$C$100,0)+1,0)))-INDIRECT(CONCATENATE("'2018-08'!M",TEXT(MATCH($C72,'2018-08'!$C$2:$C$100,0)+1,0))))</f>
        <v>1386420.21</v>
      </c>
      <c r="N72" s="17">
        <f ca="1">IF(OR(INDIRECT(CONCATENATE("'2018-09'!N",TEXT(MATCH($C72,'2018-09'!$C$2:$C$100,0)+1,0)))="",INDIRECT(CONCATENATE("'2018-08'!N",TEXT(MATCH($C72,'2018-08'!$C$2:$C$100,0)+1,0)))="",AND(INDIRECT(CONCATENATE("'2018-09'!N",TEXT(MATCH($C72,'2018-09'!$C$2:$C$100,0)+1,0)))="",INDIRECT(CONCATENATE("'2018-08'!N",TEXT(MATCH($C72,'2018-08'!$C$2:$C$100,0)+1,0)))="")),"Н/Д",INDIRECT(CONCATENATE("'2018-09'!N",TEXT(MATCH($C72,'2018-09'!$C$2:$C$100,0)+1,0)))-INDIRECT(CONCATENATE("'2018-08'!NE",TEXT(MATCH($C72,'2018-08'!$C$2:$C$100,0)+1,0))))</f>
        <v>139593024.77000001</v>
      </c>
      <c r="O72" s="17">
        <f ca="1">IF(OR(INDIRECT(CONCATENATE("'2018-09'!O",TEXT(MATCH($C72,'2018-09'!$C$2:$C$100,0)+1,0)))="",INDIRECT(CONCATENATE("'2018-08'!O",TEXT(MATCH($C72,'2018-08'!$C$2:$C$100,0)+1,0)))="",AND(INDIRECT(CONCATENATE("'2018-09'!O",TEXT(MATCH($C72,'2018-09'!$C$2:$C$100,0)+1,0)))="",INDIRECT(CONCATENATE("'2018-08'!O",TEXT(MATCH($C72,'2018-08'!$C$2:$C$100,0)+1,0)))="")),"Н/Д",INDIRECT(CONCATENATE("'2018-09'!O",TEXT(MATCH($C72,'2018-09'!$C$2:$C$100,0)+1,0)))-INDIRECT(CONCATENATE("'2018-08'!O",TEXT(MATCH($C72,'2018-08'!$C$2:$C$100,0)+1,0))))</f>
        <v>2684.2500000000291</v>
      </c>
      <c r="P72" s="17">
        <f ca="1">IF(OR(INDIRECT(CONCATENATE("'2018-09'!P",TEXT(MATCH($C72,'2018-09'!$C$2:$C$100,0)+1,0)))="",INDIRECT(CONCATENATE("'2018-08'!P",TEXT(MATCH($C72,'2018-08'!$C$2:$C$100,0)+1,0)))="",AND(INDIRECT(CONCATENATE("'2018-09'!P",TEXT(MATCH($C72,'2018-09'!$C$2:$C$100,0)+1,0)))="",INDIRECT(CONCATENATE("'2018-08'!P",TEXT(MATCH($C72,'2018-08'!$C$2:$C$100,0)+1,0)))="")),"Н/Д",INDIRECT(CONCATENATE("'2018-09'!P",TEXT(MATCH($C72,'2018-09'!$C$2:$C$100,0)+1,0)))-INDIRECT(CONCATENATE("'2018-08'!P",TEXT(MATCH($C72,'2018-08'!$C$2:$C$100,0)+1,0))))</f>
        <v>46929479.379999995</v>
      </c>
      <c r="Q72" s="17">
        <f ca="1">IF(OR(INDIRECT(CONCATENATE("'2018-09'!Q",TEXT(MATCH($C72,'2018-09'!$C$2:$C$100,0)+1,0)))="",INDIRECT(CONCATENATE("'2018-08'!Q",TEXT(MATCH($C72,'2018-08'!$C$2:$C$100,0)+1,0)))="",AND(INDIRECT(CONCATENATE("'2018-09'!Q",TEXT(MATCH($C72,'2018-09'!$C$2:$C$100,0)+1,0)))="",INDIRECT(CONCATENATE("'2018-08'!Q",TEXT(MATCH($C72,'2018-08'!$C$2:$C$100,0)+1,0)))="")),"Н/Д",INDIRECT(CONCATENATE("'2018-09'!Q",TEXT(MATCH($C72,'2018-09'!$C$2:$C$100,0)+1,0)))-INDIRECT(CONCATENATE("'2018-08'!Q",TEXT(MATCH($C72,'2018-08'!$C$2:$C$100,0)+1,0))))</f>
        <v>1286558.0899999999</v>
      </c>
      <c r="R72" s="17">
        <f ca="1">IF(OR(INDIRECT(CONCATENATE("'2018-09'!R",TEXT(MATCH($C72,'2018-09'!$C$2:$C$100,0)+1,0)))="",INDIRECT(CONCATENATE("'2018-08'!R",TEXT(MATCH($C72,'2018-08'!$C$2:$C$100,0)+1,0)))="",AND(INDIRECT(CONCATENATE("'2018-09'!R",TEXT(MATCH($C72,'2018-09'!$C$2:$C$100,0)+1,0)))="",INDIRECT(CONCATENATE("'2018-08'!R",TEXT(MATCH($C72,'2018-08'!$C$2:$C$100,0)+1,0)))="")),"Н/Д",INDIRECT(CONCATENATE("'2018-09'!R",TEXT(MATCH($C72,'2018-09'!$C$2:$C$100,0)+1,0)))-INDIRECT(CONCATENATE("'2018-08'!R",TEXT(MATCH($C72,'2018-08'!$C$2:$C$100,0)+1,0))))</f>
        <v>63050382.560000002</v>
      </c>
      <c r="S72" s="17">
        <f ca="1">IF(OR(INDIRECT(CONCATENATE("'2018-09'!S",TEXT(MATCH($C72,'2018-09'!$C$2:$C$100,0)+1,0)))="",INDIRECT(CONCATENATE("'2018-08'!S",TEXT(MATCH($C72,'2018-08'!$C$2:$C$100,0)+1,0)))="",AND(INDIRECT(CONCATENATE("'2018-09'!S",TEXT(MATCH($C72,'2018-09'!$C$2:$C$100,0)+1,0)))="",INDIRECT(CONCATENATE("'2018-08'!S",TEXT(MATCH($C72,'2018-08'!$C$2:$C$100,0)+1,0)))="")),"Н/Д",INDIRECT(CONCATENATE("'2018-09'!S",TEXT(MATCH($C72,'2018-09'!$C$2:$C$100,0)+1,0)))-INDIRECT(CONCATENATE("'2018-08'!S",TEXT(MATCH($C72,'2018-08'!$C$2:$C$100,0)+1,0))))</f>
        <v>688563.82999999961</v>
      </c>
      <c r="T72" s="17">
        <f ca="1">IF(OR(INDIRECT(CONCATENATE("'2018-09'!T",TEXT(MATCH($C72,'2018-09'!$C$2:$C$100,0)+1,0)))="",INDIRECT(CONCATENATE("'2018-08'!T",TEXT(MATCH($C72,'2018-08'!$C$2:$C$100,0)+1,0)))="",AND(INDIRECT(CONCATENATE("'2018-09'!T",TEXT(MATCH($C72,'2018-09'!$C$2:$C$100,0)+1,0)))="",INDIRECT(CONCATENATE("'2018-08'!T",TEXT(MATCH($C72,'2018-08'!$C$2:$C$100,0)+1,0)))="")),"Н/Д",INDIRECT(CONCATENATE("'2018-09'!T",TEXT(MATCH($C72,'2018-09'!$C$2:$C$100,0)+1,0)))-INDIRECT(CONCATENATE("'2018-08'!T",TEXT(MATCH($C72,'2018-08'!$C$2:$C$100,0)+1,0))))</f>
        <v>47919037.699999988</v>
      </c>
      <c r="U72" s="17">
        <f ca="1">IF(OR(INDIRECT(CONCATENATE("'2018-09'!U",TEXT(MATCH($C72,'2018-09'!$C$2:$C$100,0)+1,0)))="",INDIRECT(CONCATENATE("'2018-08'!U",TEXT(MATCH($C72,'2018-08'!$C$2:$C$100,0)+1,0)))="",AND(INDIRECT(CONCATENATE("'2018-09'!U",TEXT(MATCH($C72,'2018-09'!$C$2:$C$100,0)+1,0)))="",INDIRECT(CONCATENATE("'2018-08'!U",TEXT(MATCH($C72,'2018-08'!$C$2:$C$100,0)+1,0)))="")),"Н/Д",INDIRECT(CONCATENATE("'2018-09'!U",TEXT(MATCH($C72,'2018-09'!$C$2:$C$100,0)+1,0)))-INDIRECT(CONCATENATE("'2018-08'!U",TEXT(MATCH($C72,'2018-08'!$C$2:$C$100,0)+1,0))))</f>
        <v>2256138.7499999981</v>
      </c>
      <c r="V72" s="17">
        <f ca="1">IF(OR(INDIRECT(CONCATENATE("'2018-09'!V",TEXT(MATCH($C72,'2018-09'!$C$2:$C$100,0)+1,0)))="",INDIRECT(CONCATENATE("'2018-08'!V",TEXT(MATCH($C72,'2018-08'!$C$2:$C$100,0)+1,0)))="",AND(INDIRECT(CONCATENATE("'2018-09'!V",TEXT(MATCH($C72,'2018-09'!$C$2:$C$100,0)+1,0)))="",INDIRECT(CONCATENATE("'2018-08'!V",TEXT(MATCH($C72,'2018-08'!$C$2:$C$100,0)+1,0)))="")),"Н/Д",INDIRECT(CONCATENATE("'2018-09'!V",TEXT(MATCH($C72,'2018-09'!$C$2:$C$100,0)+1,0)))-INDIRECT(CONCATENATE("'2018-08'!V",TEXT(MATCH($C72,'2018-08'!$C$2:$C$100,0)+1,0))))</f>
        <v>1655874306.3100004</v>
      </c>
      <c r="W72" s="17">
        <f ca="1">IF(OR(INDIRECT(CONCATENATE("'2018-09'!W",TEXT(MATCH($C72,'2018-09'!$C$2:$C$100,0)+1,0)))="",INDIRECT(CONCATENATE("'2018-08'!W",TEXT(MATCH($C72,'2018-08'!$C$2:$C$100,0)+1,0)))="",AND(INDIRECT(CONCATENATE("'2018-09'!W",TEXT(MATCH($C72,'2018-09'!$C$2:$C$100,0)+1,0)))="",INDIRECT(CONCATENATE("'2018-08'!W",TEXT(MATCH($C72,'2018-08'!$C$2:$C$100,0)+1,0)))="")),"Н/Д",INDIRECT(CONCATENATE("'2018-09'!W",TEXT(MATCH($C72,'2018-09'!$C$2:$C$100,0)+1,0)))-INDIRECT(CONCATENATE("'2018-08'!W",TEXT(MATCH($C72,'2018-08'!$C$2:$C$100,0)+1,0))))</f>
        <v>8844419470.1100006</v>
      </c>
    </row>
    <row r="73" spans="1:23" x14ac:dyDescent="0.25">
      <c r="A73" s="2" t="s">
        <v>87</v>
      </c>
      <c r="B73" s="2" t="s">
        <v>99</v>
      </c>
      <c r="C73" s="15">
        <v>61000000</v>
      </c>
      <c r="D73" s="2" t="s">
        <v>212</v>
      </c>
      <c r="E73" s="17">
        <f ca="1">IF(OR(INDIRECT(CONCATENATE("'2018-09'!E",TEXT(MATCH($C73,'2018-09'!$C$2:$C$100,0)+1,0)))="",INDIRECT(CONCATENATE("'2018-08'!E",TEXT(MATCH($C73,'2018-08'!$C$2:$C$100,0)+1,0)))="",AND(INDIRECT(CONCATENATE("'2018-09'!E",TEXT(MATCH($C73,'2018-09'!$C$2:$C$100,0)+1,0)))="",INDIRECT(CONCATENATE("'2018-08'!E",TEXT(MATCH($C73,'2018-08'!$C$2:$C$100,0)+1,0)))="")),"Н/Д",INDIRECT(CONCATENATE("'2018-09'!E",TEXT(MATCH($C73,'2018-09'!$C$2:$C$100,0)+1,0)))-INDIRECT(CONCATENATE("'2018-08'!E",TEXT(MATCH($C73,'2018-08'!$C$2:$C$100,0)+1,0))))</f>
        <v>4632754965.3399963</v>
      </c>
      <c r="F73" s="17">
        <f ca="1">IF(OR(INDIRECT(CONCATENATE("'2018-09'!F",TEXT(MATCH($C73,'2018-09'!$C$2:$C$100,0)+1,0)))="",INDIRECT(CONCATENATE("'2018-08'!F",TEXT(MATCH($C73,'2018-08'!$C$2:$C$100,0)+1,0)))="",AND(INDIRECT(CONCATENATE("'2018-09'!F",TEXT(MATCH($C73,'2018-09'!$C$2:$C$100,0)+1,0)))="",INDIRECT(CONCATENATE("'2018-08'!F",TEXT(MATCH($C73,'2018-08'!$C$2:$C$100,0)+1,0)))="")),"Н/Д",INDIRECT(CONCATENATE("'2018-09'!F",TEXT(MATCH($C73,'2018-09'!$C$2:$C$100,0)+1,0)))-INDIRECT(CONCATENATE("'2018-08'!F",TEXT(MATCH($C73,'2018-08'!$C$2:$C$100,0)+1,0))))</f>
        <v>3405433780.8899994</v>
      </c>
      <c r="G73" s="17">
        <f ca="1">IF(OR(INDIRECT(CONCATENATE("'2018-09'!G",TEXT(MATCH($C73,'2018-09'!$C$2:$C$100,0)+1,0)))="",INDIRECT(CONCATENATE("'2018-08'!G",TEXT(MATCH($C73,'2018-08'!$C$2:$C$100,0)+1,0)))="",AND(INDIRECT(CONCATENATE("'2018-09'!G",TEXT(MATCH($C73,'2018-09'!$C$2:$C$100,0)+1,0)))="",INDIRECT(CONCATENATE("'2018-08'!G",TEXT(MATCH($C73,'2018-08'!$C$2:$C$100,0)+1,0)))="")),"Н/Д",INDIRECT(CONCATENATE("'2018-09'!G",TEXT(MATCH($C73,'2018-09'!$C$2:$C$100,0)+1,0)))-INDIRECT(CONCATENATE("'2018-08'!G",TEXT(MATCH($C73,'2018-08'!$C$2:$C$100,0)+1,0))))</f>
        <v>672574137.74000072</v>
      </c>
      <c r="H73" s="17">
        <f ca="1">IF(OR(INDIRECT(CONCATENATE("'2018-09'!H",TEXT(MATCH($C73,'2018-09'!$C$2:$C$100,0)+1,0)))="",INDIRECT(CONCATENATE("'2018-08'!H",TEXT(MATCH($C73,'2018-08'!$C$2:$C$100,0)+1,0)))="",AND(INDIRECT(CONCATENATE("'2018-09'!H",TEXT(MATCH($C73,'2018-09'!$C$2:$C$100,0)+1,0)))="",INDIRECT(CONCATENATE("'2018-08'!H",TEXT(MATCH($C73,'2018-08'!$C$2:$C$100,0)+1,0)))="")),"Н/Д",INDIRECT(CONCATENATE("'2018-09'!H",TEXT(MATCH($C73,'2018-09'!$C$2:$C$100,0)+1,0)))-INDIRECT(CONCATENATE("'2018-08'!H",TEXT(MATCH($C73,'2018-08'!$C$2:$C$100,0)+1,0))))</f>
        <v>1447709369.7399998</v>
      </c>
      <c r="I73" s="17">
        <f ca="1">IF(OR(INDIRECT(CONCATENATE("'2018-09'!I",TEXT(MATCH($C73,'2018-09'!$C$2:$C$100,0)+1,0)))="",INDIRECT(CONCATENATE("'2018-08'!I",TEXT(MATCH($C73,'2018-08'!$C$2:$C$100,0)+1,0)))="",AND(INDIRECT(CONCATENATE("'2018-09'!I",TEXT(MATCH($C73,'2018-09'!$C$2:$C$100,0)+1,0)))="",INDIRECT(CONCATENATE("'2018-08'!I",TEXT(MATCH($C73,'2018-08'!$C$2:$C$100,0)+1,0)))="")),"Н/Д",INDIRECT(CONCATENATE("'2018-09'!I",TEXT(MATCH($C73,'2018-09'!$C$2:$C$100,0)+1,0)))-INDIRECT(CONCATENATE("'2018-08'!I",TEXT(MATCH($C73,'2018-08'!$C$2:$C$100,0)+1,0))))</f>
        <v>570787909.05999994</v>
      </c>
      <c r="J73" s="17" t="str">
        <f ca="1">IF(OR(INDIRECT(CONCATENATE("'2018-09'!J",TEXT(MATCH($C73,'2018-09'!$C$2:$C$100,0)+1,0)))="",INDIRECT(CONCATENATE("'2018-08'!J",TEXT(MATCH($C73,'2018-08'!$C$2:$C$100,0)+1,0)))="",AND(INDIRECT(CONCATENATE("'2018-09'!J",TEXT(MATCH($C73,'2018-09'!$C$2:$C$100,0)+1,0)))="",INDIRECT(CONCATENATE("'2018-08'!J",TEXT(MATCH($C73,'2018-08'!$C$2:$C$100,0)+1,0)))="")),"Н/Д",INDIRECT(CONCATENATE("'2018-09'!J",TEXT(MATCH($C73,'2018-09'!$C$2:$C$100,0)+1,0)))-INDIRECT(CONCATENATE("'2018-08'!J",TEXT(MATCH($C73,'2018-08'!$C$2:$C$100,0)+1,0))))</f>
        <v>Н/Д</v>
      </c>
      <c r="K73" s="17">
        <f ca="1">IF(OR(INDIRECT(CONCATENATE("'2018-09'!K",TEXT(MATCH($C73,'2018-09'!$C$2:$C$100,0)+1,0)))="",INDIRECT(CONCATENATE("'2018-08'!K",TEXT(MATCH($C73,'2018-08'!$C$2:$C$100,0)+1,0)))="",AND(INDIRECT(CONCATENATE("'2018-09'!K",TEXT(MATCH($C73,'2018-09'!$C$2:$C$100,0)+1,0)))="",INDIRECT(CONCATENATE("'2018-08'!K",TEXT(MATCH($C73,'2018-08'!$C$2:$C$100,0)+1,0)))="")),"Н/Д",INDIRECT(CONCATENATE("'2018-09'!K",TEXT(MATCH($C73,'2018-09'!$C$2:$C$100,0)+1,0)))-INDIRECT(CONCATENATE("'2018-08'!K",TEXT(MATCH($C73,'2018-08'!$C$2:$C$100,0)+1,0))))</f>
        <v>71507766.25</v>
      </c>
      <c r="L73" s="17">
        <f ca="1">IF(OR(INDIRECT(CONCATENATE("'2018-09'!L",TEXT(MATCH($C73,'2018-09'!$C$2:$C$100,0)+1,0)))="",INDIRECT(CONCATENATE("'2018-08'!L",TEXT(MATCH($C73,'2018-08'!$C$2:$C$100,0)+1,0)))="",AND(INDIRECT(CONCATENATE("'2018-09'!L",TEXT(MATCH($C73,'2018-09'!$C$2:$C$100,0)+1,0)))="",INDIRECT(CONCATENATE("'2018-08'!L",TEXT(MATCH($C73,'2018-08'!$C$2:$C$100,0)+1,0)))="")),"Н/Д",INDIRECT(CONCATENATE("'2018-09'!L",TEXT(MATCH($C73,'2018-09'!$C$2:$C$100,0)+1,0)))-INDIRECT(CONCATENATE("'2018-08'!L",TEXT(MATCH($C73,'2018-08'!$C$2:$C$100,0)+1,0))))</f>
        <v>421294191.10000038</v>
      </c>
      <c r="M73" s="17">
        <f ca="1">IF(OR(INDIRECT(CONCATENATE("'2018-09'!M",TEXT(MATCH($C73,'2018-09'!$C$2:$C$100,0)+1,0)))="",INDIRECT(CONCATENATE("'2018-08'!M",TEXT(MATCH($C73,'2018-08'!$C$2:$C$100,0)+1,0)))="",AND(INDIRECT(CONCATENATE("'2018-09'!M",TEXT(MATCH($C73,'2018-09'!$C$2:$C$100,0)+1,0)))="",INDIRECT(CONCATENATE("'2018-08'!M",TEXT(MATCH($C73,'2018-08'!$C$2:$C$100,0)+1,0)))="")),"Н/Д",INDIRECT(CONCATENATE("'2018-09'!M",TEXT(MATCH($C73,'2018-09'!$C$2:$C$100,0)+1,0)))-INDIRECT(CONCATENATE("'2018-08'!M",TEXT(MATCH($C73,'2018-08'!$C$2:$C$100,0)+1,0))))</f>
        <v>7650588.8800000027</v>
      </c>
      <c r="N73" s="17">
        <f ca="1">IF(OR(INDIRECT(CONCATENATE("'2018-09'!N",TEXT(MATCH($C73,'2018-09'!$C$2:$C$100,0)+1,0)))="",INDIRECT(CONCATENATE("'2018-08'!N",TEXT(MATCH($C73,'2018-08'!$C$2:$C$100,0)+1,0)))="",AND(INDIRECT(CONCATENATE("'2018-09'!N",TEXT(MATCH($C73,'2018-09'!$C$2:$C$100,0)+1,0)))="",INDIRECT(CONCATENATE("'2018-08'!N",TEXT(MATCH($C73,'2018-08'!$C$2:$C$100,0)+1,0)))="")),"Н/Д",INDIRECT(CONCATENATE("'2018-09'!N",TEXT(MATCH($C73,'2018-09'!$C$2:$C$100,0)+1,0)))-INDIRECT(CONCATENATE("'2018-08'!NE",TEXT(MATCH($C73,'2018-08'!$C$2:$C$100,0)+1,0))))</f>
        <v>217453144.06</v>
      </c>
      <c r="O73" s="17">
        <f ca="1">IF(OR(INDIRECT(CONCATENATE("'2018-09'!O",TEXT(MATCH($C73,'2018-09'!$C$2:$C$100,0)+1,0)))="",INDIRECT(CONCATENATE("'2018-08'!O",TEXT(MATCH($C73,'2018-08'!$C$2:$C$100,0)+1,0)))="",AND(INDIRECT(CONCATENATE("'2018-09'!O",TEXT(MATCH($C73,'2018-09'!$C$2:$C$100,0)+1,0)))="",INDIRECT(CONCATENATE("'2018-08'!O",TEXT(MATCH($C73,'2018-08'!$C$2:$C$100,0)+1,0)))="")),"Н/Д",INDIRECT(CONCATENATE("'2018-09'!O",TEXT(MATCH($C73,'2018-09'!$C$2:$C$100,0)+1,0)))-INDIRECT(CONCATENATE("'2018-08'!O",TEXT(MATCH($C73,'2018-08'!$C$2:$C$100,0)+1,0))))</f>
        <v>377.0800000000163</v>
      </c>
      <c r="P73" s="17">
        <f ca="1">IF(OR(INDIRECT(CONCATENATE("'2018-09'!P",TEXT(MATCH($C73,'2018-09'!$C$2:$C$100,0)+1,0)))="",INDIRECT(CONCATENATE("'2018-08'!P",TEXT(MATCH($C73,'2018-08'!$C$2:$C$100,0)+1,0)))="",AND(INDIRECT(CONCATENATE("'2018-09'!P",TEXT(MATCH($C73,'2018-09'!$C$2:$C$100,0)+1,0)))="",INDIRECT(CONCATENATE("'2018-08'!P",TEXT(MATCH($C73,'2018-08'!$C$2:$C$100,0)+1,0)))="")),"Н/Д",INDIRECT(CONCATENATE("'2018-09'!P",TEXT(MATCH($C73,'2018-09'!$C$2:$C$100,0)+1,0)))-INDIRECT(CONCATENATE("'2018-08'!P",TEXT(MATCH($C73,'2018-08'!$C$2:$C$100,0)+1,0))))</f>
        <v>64012177.550000012</v>
      </c>
      <c r="Q73" s="17">
        <f ca="1">IF(OR(INDIRECT(CONCATENATE("'2018-09'!Q",TEXT(MATCH($C73,'2018-09'!$C$2:$C$100,0)+1,0)))="",INDIRECT(CONCATENATE("'2018-08'!Q",TEXT(MATCH($C73,'2018-08'!$C$2:$C$100,0)+1,0)))="",AND(INDIRECT(CONCATENATE("'2018-09'!Q",TEXT(MATCH($C73,'2018-09'!$C$2:$C$100,0)+1,0)))="",INDIRECT(CONCATENATE("'2018-08'!Q",TEXT(MATCH($C73,'2018-08'!$C$2:$C$100,0)+1,0)))="")),"Н/Д",INDIRECT(CONCATENATE("'2018-09'!Q",TEXT(MATCH($C73,'2018-09'!$C$2:$C$100,0)+1,0)))-INDIRECT(CONCATENATE("'2018-08'!Q",TEXT(MATCH($C73,'2018-08'!$C$2:$C$100,0)+1,0))))</f>
        <v>11492697.090000004</v>
      </c>
      <c r="R73" s="17">
        <f ca="1">IF(OR(INDIRECT(CONCATENATE("'2018-09'!R",TEXT(MATCH($C73,'2018-09'!$C$2:$C$100,0)+1,0)))="",INDIRECT(CONCATENATE("'2018-08'!R",TEXT(MATCH($C73,'2018-08'!$C$2:$C$100,0)+1,0)))="",AND(INDIRECT(CONCATENATE("'2018-09'!R",TEXT(MATCH($C73,'2018-09'!$C$2:$C$100,0)+1,0)))="",INDIRECT(CONCATENATE("'2018-08'!R",TEXT(MATCH($C73,'2018-08'!$C$2:$C$100,0)+1,0)))="")),"Н/Д",INDIRECT(CONCATENATE("'2018-09'!R",TEXT(MATCH($C73,'2018-09'!$C$2:$C$100,0)+1,0)))-INDIRECT(CONCATENATE("'2018-08'!R",TEXT(MATCH($C73,'2018-08'!$C$2:$C$100,0)+1,0))))</f>
        <v>36301178.269999981</v>
      </c>
      <c r="S73" s="17">
        <f ca="1">IF(OR(INDIRECT(CONCATENATE("'2018-09'!S",TEXT(MATCH($C73,'2018-09'!$C$2:$C$100,0)+1,0)))="",INDIRECT(CONCATENATE("'2018-08'!S",TEXT(MATCH($C73,'2018-08'!$C$2:$C$100,0)+1,0)))="",AND(INDIRECT(CONCATENATE("'2018-09'!S",TEXT(MATCH($C73,'2018-09'!$C$2:$C$100,0)+1,0)))="",INDIRECT(CONCATENATE("'2018-08'!S",TEXT(MATCH($C73,'2018-08'!$C$2:$C$100,0)+1,0)))="")),"Н/Д",INDIRECT(CONCATENATE("'2018-09'!S",TEXT(MATCH($C73,'2018-09'!$C$2:$C$100,0)+1,0)))-INDIRECT(CONCATENATE("'2018-08'!S",TEXT(MATCH($C73,'2018-08'!$C$2:$C$100,0)+1,0))))</f>
        <v>290284</v>
      </c>
      <c r="T73" s="17">
        <f ca="1">IF(OR(INDIRECT(CONCATENATE("'2018-09'!T",TEXT(MATCH($C73,'2018-09'!$C$2:$C$100,0)+1,0)))="",INDIRECT(CONCATENATE("'2018-08'!T",TEXT(MATCH($C73,'2018-08'!$C$2:$C$100,0)+1,0)))="",AND(INDIRECT(CONCATENATE("'2018-09'!T",TEXT(MATCH($C73,'2018-09'!$C$2:$C$100,0)+1,0)))="",INDIRECT(CONCATENATE("'2018-08'!T",TEXT(MATCH($C73,'2018-08'!$C$2:$C$100,0)+1,0)))="")),"Н/Д",INDIRECT(CONCATENATE("'2018-09'!T",TEXT(MATCH($C73,'2018-09'!$C$2:$C$100,0)+1,0)))-INDIRECT(CONCATENATE("'2018-08'!T",TEXT(MATCH($C73,'2018-08'!$C$2:$C$100,0)+1,0))))</f>
        <v>68519120.909999967</v>
      </c>
      <c r="U73" s="17">
        <f ca="1">IF(OR(INDIRECT(CONCATENATE("'2018-09'!U",TEXT(MATCH($C73,'2018-09'!$C$2:$C$100,0)+1,0)))="",INDIRECT(CONCATENATE("'2018-08'!U",TEXT(MATCH($C73,'2018-08'!$C$2:$C$100,0)+1,0)))="",AND(INDIRECT(CONCATENATE("'2018-09'!U",TEXT(MATCH($C73,'2018-09'!$C$2:$C$100,0)+1,0)))="",INDIRECT(CONCATENATE("'2018-08'!U",TEXT(MATCH($C73,'2018-08'!$C$2:$C$100,0)+1,0)))="")),"Н/Д",INDIRECT(CONCATENATE("'2018-09'!U",TEXT(MATCH($C73,'2018-09'!$C$2:$C$100,0)+1,0)))-INDIRECT(CONCATENATE("'2018-08'!U",TEXT(MATCH($C73,'2018-08'!$C$2:$C$100,0)+1,0))))</f>
        <v>931404.36000000127</v>
      </c>
      <c r="V73" s="17">
        <f ca="1">IF(OR(INDIRECT(CONCATENATE("'2018-09'!V",TEXT(MATCH($C73,'2018-09'!$C$2:$C$100,0)+1,0)))="",INDIRECT(CONCATENATE("'2018-08'!V",TEXT(MATCH($C73,'2018-08'!$C$2:$C$100,0)+1,0)))="",AND(INDIRECT(CONCATENATE("'2018-09'!V",TEXT(MATCH($C73,'2018-09'!$C$2:$C$100,0)+1,0)))="",INDIRECT(CONCATENATE("'2018-08'!V",TEXT(MATCH($C73,'2018-08'!$C$2:$C$100,0)+1,0)))="")),"Н/Д",INDIRECT(CONCATENATE("'2018-09'!V",TEXT(MATCH($C73,'2018-09'!$C$2:$C$100,0)+1,0)))-INDIRECT(CONCATENATE("'2018-08'!V",TEXT(MATCH($C73,'2018-08'!$C$2:$C$100,0)+1,0))))</f>
        <v>1227321184.4500008</v>
      </c>
      <c r="W73" s="17">
        <f ca="1">IF(OR(INDIRECT(CONCATENATE("'2018-09'!W",TEXT(MATCH($C73,'2018-09'!$C$2:$C$100,0)+1,0)))="",INDIRECT(CONCATENATE("'2018-08'!W",TEXT(MATCH($C73,'2018-08'!$C$2:$C$100,0)+1,0)))="",AND(INDIRECT(CONCATENATE("'2018-09'!W",TEXT(MATCH($C73,'2018-09'!$C$2:$C$100,0)+1,0)))="",INDIRECT(CONCATENATE("'2018-08'!W",TEXT(MATCH($C73,'2018-08'!$C$2:$C$100,0)+1,0)))="")),"Н/Д",INDIRECT(CONCATENATE("'2018-09'!W",TEXT(MATCH($C73,'2018-09'!$C$2:$C$100,0)+1,0)))-INDIRECT(CONCATENATE("'2018-08'!W",TEXT(MATCH($C73,'2018-08'!$C$2:$C$100,0)+1,0))))</f>
        <v>12666195867.490005</v>
      </c>
    </row>
    <row r="74" spans="1:23" x14ac:dyDescent="0.25">
      <c r="A74" s="2" t="s">
        <v>87</v>
      </c>
      <c r="B74" s="2" t="s">
        <v>100</v>
      </c>
      <c r="C74" s="15">
        <v>66000000</v>
      </c>
      <c r="D74" s="2" t="s">
        <v>212</v>
      </c>
      <c r="E74" s="17">
        <f ca="1">IF(OR(INDIRECT(CONCATENATE("'2018-09'!E",TEXT(MATCH($C74,'2018-09'!$C$2:$C$100,0)+1,0)))="",INDIRECT(CONCATENATE("'2018-08'!E",TEXT(MATCH($C74,'2018-08'!$C$2:$C$100,0)+1,0)))="",AND(INDIRECT(CONCATENATE("'2018-09'!E",TEXT(MATCH($C74,'2018-09'!$C$2:$C$100,0)+1,0)))="",INDIRECT(CONCATENATE("'2018-08'!E",TEXT(MATCH($C74,'2018-08'!$C$2:$C$100,0)+1,0)))="")),"Н/Д",INDIRECT(CONCATENATE("'2018-09'!E",TEXT(MATCH($C74,'2018-09'!$C$2:$C$100,0)+1,0)))-INDIRECT(CONCATENATE("'2018-08'!E",TEXT(MATCH($C74,'2018-08'!$C$2:$C$100,0)+1,0))))</f>
        <v>3533421913.6399994</v>
      </c>
      <c r="F74" s="17">
        <f ca="1">IF(OR(INDIRECT(CONCATENATE("'2018-09'!F",TEXT(MATCH($C74,'2018-09'!$C$2:$C$100,0)+1,0)))="",INDIRECT(CONCATENATE("'2018-08'!F",TEXT(MATCH($C74,'2018-08'!$C$2:$C$100,0)+1,0)))="",AND(INDIRECT(CONCATENATE("'2018-09'!F",TEXT(MATCH($C74,'2018-09'!$C$2:$C$100,0)+1,0)))="",INDIRECT(CONCATENATE("'2018-08'!F",TEXT(MATCH($C74,'2018-08'!$C$2:$C$100,0)+1,0)))="")),"Н/Д",INDIRECT(CONCATENATE("'2018-09'!F",TEXT(MATCH($C74,'2018-09'!$C$2:$C$100,0)+1,0)))-INDIRECT(CONCATENATE("'2018-08'!F",TEXT(MATCH($C74,'2018-08'!$C$2:$C$100,0)+1,0))))</f>
        <v>2850062700.0700035</v>
      </c>
      <c r="G74" s="17">
        <f ca="1">IF(OR(INDIRECT(CONCATENATE("'2018-09'!G",TEXT(MATCH($C74,'2018-09'!$C$2:$C$100,0)+1,0)))="",INDIRECT(CONCATENATE("'2018-08'!G",TEXT(MATCH($C74,'2018-08'!$C$2:$C$100,0)+1,0)))="",AND(INDIRECT(CONCATENATE("'2018-09'!G",TEXT(MATCH($C74,'2018-09'!$C$2:$C$100,0)+1,0)))="",INDIRECT(CONCATENATE("'2018-08'!G",TEXT(MATCH($C74,'2018-08'!$C$2:$C$100,0)+1,0)))="")),"Н/Д",INDIRECT(CONCATENATE("'2018-09'!G",TEXT(MATCH($C74,'2018-09'!$C$2:$C$100,0)+1,0)))-INDIRECT(CONCATENATE("'2018-08'!G",TEXT(MATCH($C74,'2018-08'!$C$2:$C$100,0)+1,0))))</f>
        <v>798209072.75</v>
      </c>
      <c r="H74" s="17">
        <f ca="1">IF(OR(INDIRECT(CONCATENATE("'2018-09'!H",TEXT(MATCH($C74,'2018-09'!$C$2:$C$100,0)+1,0)))="",INDIRECT(CONCATENATE("'2018-08'!H",TEXT(MATCH($C74,'2018-08'!$C$2:$C$100,0)+1,0)))="",AND(INDIRECT(CONCATENATE("'2018-09'!H",TEXT(MATCH($C74,'2018-09'!$C$2:$C$100,0)+1,0)))="",INDIRECT(CONCATENATE("'2018-08'!H",TEXT(MATCH($C74,'2018-08'!$C$2:$C$100,0)+1,0)))="")),"Н/Д",INDIRECT(CONCATENATE("'2018-09'!H",TEXT(MATCH($C74,'2018-09'!$C$2:$C$100,0)+1,0)))-INDIRECT(CONCATENATE("'2018-08'!H",TEXT(MATCH($C74,'2018-08'!$C$2:$C$100,0)+1,0))))</f>
        <v>1165086129.3399992</v>
      </c>
      <c r="I74" s="17">
        <f ca="1">IF(OR(INDIRECT(CONCATENATE("'2018-09'!I",TEXT(MATCH($C74,'2018-09'!$C$2:$C$100,0)+1,0)))="",INDIRECT(CONCATENATE("'2018-08'!I",TEXT(MATCH($C74,'2018-08'!$C$2:$C$100,0)+1,0)))="",AND(INDIRECT(CONCATENATE("'2018-09'!I",TEXT(MATCH($C74,'2018-09'!$C$2:$C$100,0)+1,0)))="",INDIRECT(CONCATENATE("'2018-08'!I",TEXT(MATCH($C74,'2018-08'!$C$2:$C$100,0)+1,0)))="")),"Н/Д",INDIRECT(CONCATENATE("'2018-09'!I",TEXT(MATCH($C74,'2018-09'!$C$2:$C$100,0)+1,0)))-INDIRECT(CONCATENATE("'2018-08'!I",TEXT(MATCH($C74,'2018-08'!$C$2:$C$100,0)+1,0))))</f>
        <v>457008288.42000008</v>
      </c>
      <c r="J74" s="17" t="str">
        <f ca="1">IF(OR(INDIRECT(CONCATENATE("'2018-09'!J",TEXT(MATCH($C74,'2018-09'!$C$2:$C$100,0)+1,0)))="",INDIRECT(CONCATENATE("'2018-08'!J",TEXT(MATCH($C74,'2018-08'!$C$2:$C$100,0)+1,0)))="",AND(INDIRECT(CONCATENATE("'2018-09'!J",TEXT(MATCH($C74,'2018-09'!$C$2:$C$100,0)+1,0)))="",INDIRECT(CONCATENATE("'2018-08'!J",TEXT(MATCH($C74,'2018-08'!$C$2:$C$100,0)+1,0)))="")),"Н/Д",INDIRECT(CONCATENATE("'2018-09'!J",TEXT(MATCH($C74,'2018-09'!$C$2:$C$100,0)+1,0)))-INDIRECT(CONCATENATE("'2018-08'!J",TEXT(MATCH($C74,'2018-08'!$C$2:$C$100,0)+1,0))))</f>
        <v>Н/Д</v>
      </c>
      <c r="K74" s="17">
        <f ca="1">IF(OR(INDIRECT(CONCATENATE("'2018-09'!K",TEXT(MATCH($C74,'2018-09'!$C$2:$C$100,0)+1,0)))="",INDIRECT(CONCATENATE("'2018-08'!K",TEXT(MATCH($C74,'2018-08'!$C$2:$C$100,0)+1,0)))="",AND(INDIRECT(CONCATENATE("'2018-09'!K",TEXT(MATCH($C74,'2018-09'!$C$2:$C$100,0)+1,0)))="",INDIRECT(CONCATENATE("'2018-08'!K",TEXT(MATCH($C74,'2018-08'!$C$2:$C$100,0)+1,0)))="")),"Н/Д",INDIRECT(CONCATENATE("'2018-09'!K",TEXT(MATCH($C74,'2018-09'!$C$2:$C$100,0)+1,0)))-INDIRECT(CONCATENATE("'2018-08'!K",TEXT(MATCH($C74,'2018-08'!$C$2:$C$100,0)+1,0))))</f>
        <v>59326706.50999999</v>
      </c>
      <c r="L74" s="17">
        <f ca="1">IF(OR(INDIRECT(CONCATENATE("'2018-09'!L",TEXT(MATCH($C74,'2018-09'!$C$2:$C$100,0)+1,0)))="",INDIRECT(CONCATENATE("'2018-08'!L",TEXT(MATCH($C74,'2018-08'!$C$2:$C$100,0)+1,0)))="",AND(INDIRECT(CONCATENATE("'2018-09'!L",TEXT(MATCH($C74,'2018-09'!$C$2:$C$100,0)+1,0)))="",INDIRECT(CONCATENATE("'2018-08'!L",TEXT(MATCH($C74,'2018-08'!$C$2:$C$100,0)+1,0)))="")),"Н/Д",INDIRECT(CONCATENATE("'2018-09'!L",TEXT(MATCH($C74,'2018-09'!$C$2:$C$100,0)+1,0)))-INDIRECT(CONCATENATE("'2018-08'!L",TEXT(MATCH($C74,'2018-08'!$C$2:$C$100,0)+1,0))))</f>
        <v>231947368.0999999</v>
      </c>
      <c r="M74" s="17">
        <f ca="1">IF(OR(INDIRECT(CONCATENATE("'2018-09'!M",TEXT(MATCH($C74,'2018-09'!$C$2:$C$100,0)+1,0)))="",INDIRECT(CONCATENATE("'2018-08'!M",TEXT(MATCH($C74,'2018-08'!$C$2:$C$100,0)+1,0)))="",AND(INDIRECT(CONCATENATE("'2018-09'!M",TEXT(MATCH($C74,'2018-09'!$C$2:$C$100,0)+1,0)))="",INDIRECT(CONCATENATE("'2018-08'!M",TEXT(MATCH($C74,'2018-08'!$C$2:$C$100,0)+1,0)))="")),"Н/Д",INDIRECT(CONCATENATE("'2018-09'!M",TEXT(MATCH($C74,'2018-09'!$C$2:$C$100,0)+1,0)))-INDIRECT(CONCATENATE("'2018-08'!M",TEXT(MATCH($C74,'2018-08'!$C$2:$C$100,0)+1,0))))</f>
        <v>5511463.7899999991</v>
      </c>
      <c r="N74" s="17">
        <f ca="1">IF(OR(INDIRECT(CONCATENATE("'2018-09'!N",TEXT(MATCH($C74,'2018-09'!$C$2:$C$100,0)+1,0)))="",INDIRECT(CONCATENATE("'2018-08'!N",TEXT(MATCH($C74,'2018-08'!$C$2:$C$100,0)+1,0)))="",AND(INDIRECT(CONCATENATE("'2018-09'!N",TEXT(MATCH($C74,'2018-09'!$C$2:$C$100,0)+1,0)))="",INDIRECT(CONCATENATE("'2018-08'!N",TEXT(MATCH($C74,'2018-08'!$C$2:$C$100,0)+1,0)))="")),"Н/Д",INDIRECT(CONCATENATE("'2018-09'!N",TEXT(MATCH($C74,'2018-09'!$C$2:$C$100,0)+1,0)))-INDIRECT(CONCATENATE("'2018-08'!NE",TEXT(MATCH($C74,'2018-08'!$C$2:$C$100,0)+1,0))))</f>
        <v>181982333.91999999</v>
      </c>
      <c r="O74" s="17">
        <f ca="1">IF(OR(INDIRECT(CONCATENATE("'2018-09'!O",TEXT(MATCH($C74,'2018-09'!$C$2:$C$100,0)+1,0)))="",INDIRECT(CONCATENATE("'2018-08'!O",TEXT(MATCH($C74,'2018-08'!$C$2:$C$100,0)+1,0)))="",AND(INDIRECT(CONCATENATE("'2018-09'!O",TEXT(MATCH($C74,'2018-09'!$C$2:$C$100,0)+1,0)))="",INDIRECT(CONCATENATE("'2018-08'!O",TEXT(MATCH($C74,'2018-08'!$C$2:$C$100,0)+1,0)))="")),"Н/Д",INDIRECT(CONCATENATE("'2018-09'!O",TEXT(MATCH($C74,'2018-09'!$C$2:$C$100,0)+1,0)))-INDIRECT(CONCATENATE("'2018-08'!O",TEXT(MATCH($C74,'2018-08'!$C$2:$C$100,0)+1,0))))</f>
        <v>344.8799999999901</v>
      </c>
      <c r="P74" s="17">
        <f ca="1">IF(OR(INDIRECT(CONCATENATE("'2018-09'!P",TEXT(MATCH($C74,'2018-09'!$C$2:$C$100,0)+1,0)))="",INDIRECT(CONCATENATE("'2018-08'!P",TEXT(MATCH($C74,'2018-08'!$C$2:$C$100,0)+1,0)))="",AND(INDIRECT(CONCATENATE("'2018-09'!P",TEXT(MATCH($C74,'2018-09'!$C$2:$C$100,0)+1,0)))="",INDIRECT(CONCATENATE("'2018-08'!P",TEXT(MATCH($C74,'2018-08'!$C$2:$C$100,0)+1,0)))="")),"Н/Д",INDIRECT(CONCATENATE("'2018-09'!P",TEXT(MATCH($C74,'2018-09'!$C$2:$C$100,0)+1,0)))-INDIRECT(CONCATENATE("'2018-08'!P",TEXT(MATCH($C74,'2018-08'!$C$2:$C$100,0)+1,0))))</f>
        <v>28511507.290000021</v>
      </c>
      <c r="Q74" s="17">
        <f ca="1">IF(OR(INDIRECT(CONCATENATE("'2018-09'!Q",TEXT(MATCH($C74,'2018-09'!$C$2:$C$100,0)+1,0)))="",INDIRECT(CONCATENATE("'2018-08'!Q",TEXT(MATCH($C74,'2018-08'!$C$2:$C$100,0)+1,0)))="",AND(INDIRECT(CONCATENATE("'2018-09'!Q",TEXT(MATCH($C74,'2018-09'!$C$2:$C$100,0)+1,0)))="",INDIRECT(CONCATENATE("'2018-08'!Q",TEXT(MATCH($C74,'2018-08'!$C$2:$C$100,0)+1,0)))="")),"Н/Д",INDIRECT(CONCATENATE("'2018-09'!Q",TEXT(MATCH($C74,'2018-09'!$C$2:$C$100,0)+1,0)))-INDIRECT(CONCATENATE("'2018-08'!Q",TEXT(MATCH($C74,'2018-08'!$C$2:$C$100,0)+1,0))))</f>
        <v>13464369.960000008</v>
      </c>
      <c r="R74" s="17">
        <f ca="1">IF(OR(INDIRECT(CONCATENATE("'2018-09'!R",TEXT(MATCH($C74,'2018-09'!$C$2:$C$100,0)+1,0)))="",INDIRECT(CONCATENATE("'2018-08'!R",TEXT(MATCH($C74,'2018-08'!$C$2:$C$100,0)+1,0)))="",AND(INDIRECT(CONCATENATE("'2018-09'!R",TEXT(MATCH($C74,'2018-09'!$C$2:$C$100,0)+1,0)))="",INDIRECT(CONCATENATE("'2018-08'!R",TEXT(MATCH($C74,'2018-08'!$C$2:$C$100,0)+1,0)))="")),"Н/Д",INDIRECT(CONCATENATE("'2018-09'!R",TEXT(MATCH($C74,'2018-09'!$C$2:$C$100,0)+1,0)))-INDIRECT(CONCATENATE("'2018-08'!R",TEXT(MATCH($C74,'2018-08'!$C$2:$C$100,0)+1,0))))</f>
        <v>15650670.469999999</v>
      </c>
      <c r="S74" s="17">
        <f ca="1">IF(OR(INDIRECT(CONCATENATE("'2018-09'!S",TEXT(MATCH($C74,'2018-09'!$C$2:$C$100,0)+1,0)))="",INDIRECT(CONCATENATE("'2018-08'!S",TEXT(MATCH($C74,'2018-08'!$C$2:$C$100,0)+1,0)))="",AND(INDIRECT(CONCATENATE("'2018-09'!S",TEXT(MATCH($C74,'2018-09'!$C$2:$C$100,0)+1,0)))="",INDIRECT(CONCATENATE("'2018-08'!S",TEXT(MATCH($C74,'2018-08'!$C$2:$C$100,0)+1,0)))="")),"Н/Д",INDIRECT(CONCATENATE("'2018-09'!S",TEXT(MATCH($C74,'2018-09'!$C$2:$C$100,0)+1,0)))-INDIRECT(CONCATENATE("'2018-08'!S",TEXT(MATCH($C74,'2018-08'!$C$2:$C$100,0)+1,0))))</f>
        <v>33800</v>
      </c>
      <c r="T74" s="17">
        <f ca="1">IF(OR(INDIRECT(CONCATENATE("'2018-09'!T",TEXT(MATCH($C74,'2018-09'!$C$2:$C$100,0)+1,0)))="",INDIRECT(CONCATENATE("'2018-08'!T",TEXT(MATCH($C74,'2018-08'!$C$2:$C$100,0)+1,0)))="",AND(INDIRECT(CONCATENATE("'2018-09'!T",TEXT(MATCH($C74,'2018-09'!$C$2:$C$100,0)+1,0)))="",INDIRECT(CONCATENATE("'2018-08'!T",TEXT(MATCH($C74,'2018-08'!$C$2:$C$100,0)+1,0)))="")),"Н/Д",INDIRECT(CONCATENATE("'2018-09'!T",TEXT(MATCH($C74,'2018-09'!$C$2:$C$100,0)+1,0)))-INDIRECT(CONCATENATE("'2018-08'!T",TEXT(MATCH($C74,'2018-08'!$C$2:$C$100,0)+1,0))))</f>
        <v>49099841.800000012</v>
      </c>
      <c r="U74" s="17">
        <f ca="1">IF(OR(INDIRECT(CONCATENATE("'2018-09'!U",TEXT(MATCH($C74,'2018-09'!$C$2:$C$100,0)+1,0)))="",INDIRECT(CONCATENATE("'2018-08'!U",TEXT(MATCH($C74,'2018-08'!$C$2:$C$100,0)+1,0)))="",AND(INDIRECT(CONCATENATE("'2018-09'!U",TEXT(MATCH($C74,'2018-09'!$C$2:$C$100,0)+1,0)))="",INDIRECT(CONCATENATE("'2018-08'!U",TEXT(MATCH($C74,'2018-08'!$C$2:$C$100,0)+1,0)))="")),"Н/Д",INDIRECT(CONCATENATE("'2018-09'!U",TEXT(MATCH($C74,'2018-09'!$C$2:$C$100,0)+1,0)))-INDIRECT(CONCATENATE("'2018-08'!U",TEXT(MATCH($C74,'2018-08'!$C$2:$C$100,0)+1,0))))</f>
        <v>394902.01</v>
      </c>
      <c r="V74" s="17">
        <f ca="1">IF(OR(INDIRECT(CONCATENATE("'2018-09'!V",TEXT(MATCH($C74,'2018-09'!$C$2:$C$100,0)+1,0)))="",INDIRECT(CONCATENATE("'2018-08'!V",TEXT(MATCH($C74,'2018-08'!$C$2:$C$100,0)+1,0)))="",AND(INDIRECT(CONCATENATE("'2018-09'!V",TEXT(MATCH($C74,'2018-09'!$C$2:$C$100,0)+1,0)))="",INDIRECT(CONCATENATE("'2018-08'!V",TEXT(MATCH($C74,'2018-08'!$C$2:$C$100,0)+1,0)))="")),"Н/Д",INDIRECT(CONCATENATE("'2018-09'!V",TEXT(MATCH($C74,'2018-09'!$C$2:$C$100,0)+1,0)))-INDIRECT(CONCATENATE("'2018-08'!V",TEXT(MATCH($C74,'2018-08'!$C$2:$C$100,0)+1,0))))</f>
        <v>683359213.56999969</v>
      </c>
      <c r="W74" s="17">
        <f ca="1">IF(OR(INDIRECT(CONCATENATE("'2018-09'!W",TEXT(MATCH($C74,'2018-09'!$C$2:$C$100,0)+1,0)))="",INDIRECT(CONCATENATE("'2018-08'!W",TEXT(MATCH($C74,'2018-08'!$C$2:$C$100,0)+1,0)))="",AND(INDIRECT(CONCATENATE("'2018-09'!W",TEXT(MATCH($C74,'2018-09'!$C$2:$C$100,0)+1,0)))="",INDIRECT(CONCATENATE("'2018-08'!W",TEXT(MATCH($C74,'2018-08'!$C$2:$C$100,0)+1,0)))="")),"Н/Д",INDIRECT(CONCATENATE("'2018-09'!W",TEXT(MATCH($C74,'2018-09'!$C$2:$C$100,0)+1,0)))-INDIRECT(CONCATENATE("'2018-08'!W",TEXT(MATCH($C74,'2018-08'!$C$2:$C$100,0)+1,0))))</f>
        <v>9912511464.75</v>
      </c>
    </row>
    <row r="75" spans="1:23" x14ac:dyDescent="0.25">
      <c r="A75" s="2" t="s">
        <v>87</v>
      </c>
      <c r="B75" s="2" t="s">
        <v>101</v>
      </c>
      <c r="C75" s="15">
        <v>68000000</v>
      </c>
      <c r="D75" s="2" t="s">
        <v>212</v>
      </c>
      <c r="E75" s="17">
        <f ca="1">IF(OR(INDIRECT(CONCATENATE("'2018-09'!E",TEXT(MATCH($C75,'2018-09'!$C$2:$C$100,0)+1,0)))="",INDIRECT(CONCATENATE("'2018-08'!E",TEXT(MATCH($C75,'2018-08'!$C$2:$C$100,0)+1,0)))="",AND(INDIRECT(CONCATENATE("'2018-09'!E",TEXT(MATCH($C75,'2018-09'!$C$2:$C$100,0)+1,0)))="",INDIRECT(CONCATENATE("'2018-08'!E",TEXT(MATCH($C75,'2018-08'!$C$2:$C$100,0)+1,0)))="")),"Н/Д",INDIRECT(CONCATENATE("'2018-09'!E",TEXT(MATCH($C75,'2018-09'!$C$2:$C$100,0)+1,0)))-INDIRECT(CONCATENATE("'2018-08'!E",TEXT(MATCH($C75,'2018-08'!$C$2:$C$100,0)+1,0))))</f>
        <v>3744959678.2099991</v>
      </c>
      <c r="F75" s="17">
        <f ca="1">IF(OR(INDIRECT(CONCATENATE("'2018-09'!F",TEXT(MATCH($C75,'2018-09'!$C$2:$C$100,0)+1,0)))="",INDIRECT(CONCATENATE("'2018-08'!F",TEXT(MATCH($C75,'2018-08'!$C$2:$C$100,0)+1,0)))="",AND(INDIRECT(CONCATENATE("'2018-09'!F",TEXT(MATCH($C75,'2018-09'!$C$2:$C$100,0)+1,0)))="",INDIRECT(CONCATENATE("'2018-08'!F",TEXT(MATCH($C75,'2018-08'!$C$2:$C$100,0)+1,0)))="")),"Н/Д",INDIRECT(CONCATENATE("'2018-09'!F",TEXT(MATCH($C75,'2018-09'!$C$2:$C$100,0)+1,0)))-INDIRECT(CONCATENATE("'2018-08'!F",TEXT(MATCH($C75,'2018-08'!$C$2:$C$100,0)+1,0))))</f>
        <v>2166728352.0999985</v>
      </c>
      <c r="G75" s="17">
        <f ca="1">IF(OR(INDIRECT(CONCATENATE("'2018-09'!G",TEXT(MATCH($C75,'2018-09'!$C$2:$C$100,0)+1,0)))="",INDIRECT(CONCATENATE("'2018-08'!G",TEXT(MATCH($C75,'2018-08'!$C$2:$C$100,0)+1,0)))="",AND(INDIRECT(CONCATENATE("'2018-09'!G",TEXT(MATCH($C75,'2018-09'!$C$2:$C$100,0)+1,0)))="",INDIRECT(CONCATENATE("'2018-08'!G",TEXT(MATCH($C75,'2018-08'!$C$2:$C$100,0)+1,0)))="")),"Н/Д",INDIRECT(CONCATENATE("'2018-09'!G",TEXT(MATCH($C75,'2018-09'!$C$2:$C$100,0)+1,0)))-INDIRECT(CONCATENATE("'2018-08'!G",TEXT(MATCH($C75,'2018-08'!$C$2:$C$100,0)+1,0))))</f>
        <v>332298313.61999989</v>
      </c>
      <c r="H75" s="17">
        <f ca="1">IF(OR(INDIRECT(CONCATENATE("'2018-09'!H",TEXT(MATCH($C75,'2018-09'!$C$2:$C$100,0)+1,0)))="",INDIRECT(CONCATENATE("'2018-08'!H",TEXT(MATCH($C75,'2018-08'!$C$2:$C$100,0)+1,0)))="",AND(INDIRECT(CONCATENATE("'2018-09'!H",TEXT(MATCH($C75,'2018-09'!$C$2:$C$100,0)+1,0)))="",INDIRECT(CONCATENATE("'2018-08'!H",TEXT(MATCH($C75,'2018-08'!$C$2:$C$100,0)+1,0)))="")),"Н/Д",INDIRECT(CONCATENATE("'2018-09'!H",TEXT(MATCH($C75,'2018-09'!$C$2:$C$100,0)+1,0)))-INDIRECT(CONCATENATE("'2018-08'!H",TEXT(MATCH($C75,'2018-08'!$C$2:$C$100,0)+1,0))))</f>
        <v>965227261.5899992</v>
      </c>
      <c r="I75" s="17">
        <f ca="1">IF(OR(INDIRECT(CONCATENATE("'2018-09'!I",TEXT(MATCH($C75,'2018-09'!$C$2:$C$100,0)+1,0)))="",INDIRECT(CONCATENATE("'2018-08'!I",TEXT(MATCH($C75,'2018-08'!$C$2:$C$100,0)+1,0)))="",AND(INDIRECT(CONCATENATE("'2018-09'!I",TEXT(MATCH($C75,'2018-09'!$C$2:$C$100,0)+1,0)))="",INDIRECT(CONCATENATE("'2018-08'!I",TEXT(MATCH($C75,'2018-08'!$C$2:$C$100,0)+1,0)))="")),"Н/Д",INDIRECT(CONCATENATE("'2018-09'!I",TEXT(MATCH($C75,'2018-09'!$C$2:$C$100,0)+1,0)))-INDIRECT(CONCATENATE("'2018-08'!I",TEXT(MATCH($C75,'2018-08'!$C$2:$C$100,0)+1,0))))</f>
        <v>308989921.63999987</v>
      </c>
      <c r="J75" s="17" t="str">
        <f ca="1">IF(OR(INDIRECT(CONCATENATE("'2018-09'!J",TEXT(MATCH($C75,'2018-09'!$C$2:$C$100,0)+1,0)))="",INDIRECT(CONCATENATE("'2018-08'!J",TEXT(MATCH($C75,'2018-08'!$C$2:$C$100,0)+1,0)))="",AND(INDIRECT(CONCATENATE("'2018-09'!J",TEXT(MATCH($C75,'2018-09'!$C$2:$C$100,0)+1,0)))="",INDIRECT(CONCATENATE("'2018-08'!J",TEXT(MATCH($C75,'2018-08'!$C$2:$C$100,0)+1,0)))="")),"Н/Д",INDIRECT(CONCATENATE("'2018-09'!J",TEXT(MATCH($C75,'2018-09'!$C$2:$C$100,0)+1,0)))-INDIRECT(CONCATENATE("'2018-08'!J",TEXT(MATCH($C75,'2018-08'!$C$2:$C$100,0)+1,0))))</f>
        <v>Н/Д</v>
      </c>
      <c r="K75" s="17">
        <f ca="1">IF(OR(INDIRECT(CONCATENATE("'2018-09'!K",TEXT(MATCH($C75,'2018-09'!$C$2:$C$100,0)+1,0)))="",INDIRECT(CONCATENATE("'2018-08'!K",TEXT(MATCH($C75,'2018-08'!$C$2:$C$100,0)+1,0)))="",AND(INDIRECT(CONCATENATE("'2018-09'!K",TEXT(MATCH($C75,'2018-09'!$C$2:$C$100,0)+1,0)))="",INDIRECT(CONCATENATE("'2018-08'!K",TEXT(MATCH($C75,'2018-08'!$C$2:$C$100,0)+1,0)))="")),"Н/Д",INDIRECT(CONCATENATE("'2018-09'!K",TEXT(MATCH($C75,'2018-09'!$C$2:$C$100,0)+1,0)))-INDIRECT(CONCATENATE("'2018-08'!K",TEXT(MATCH($C75,'2018-08'!$C$2:$C$100,0)+1,0))))</f>
        <v>46886274.940000057</v>
      </c>
      <c r="L75" s="17">
        <f ca="1">IF(OR(INDIRECT(CONCATENATE("'2018-09'!L",TEXT(MATCH($C75,'2018-09'!$C$2:$C$100,0)+1,0)))="",INDIRECT(CONCATENATE("'2018-08'!L",TEXT(MATCH($C75,'2018-08'!$C$2:$C$100,0)+1,0)))="",AND(INDIRECT(CONCATENATE("'2018-09'!L",TEXT(MATCH($C75,'2018-09'!$C$2:$C$100,0)+1,0)))="",INDIRECT(CONCATENATE("'2018-08'!L",TEXT(MATCH($C75,'2018-08'!$C$2:$C$100,0)+1,0)))="")),"Н/Д",INDIRECT(CONCATENATE("'2018-09'!L",TEXT(MATCH($C75,'2018-09'!$C$2:$C$100,0)+1,0)))-INDIRECT(CONCATENATE("'2018-08'!L",TEXT(MATCH($C75,'2018-08'!$C$2:$C$100,0)+1,0))))</f>
        <v>252144498.88999987</v>
      </c>
      <c r="M75" s="17">
        <f ca="1">IF(OR(INDIRECT(CONCATENATE("'2018-09'!M",TEXT(MATCH($C75,'2018-09'!$C$2:$C$100,0)+1,0)))="",INDIRECT(CONCATENATE("'2018-08'!M",TEXT(MATCH($C75,'2018-08'!$C$2:$C$100,0)+1,0)))="",AND(INDIRECT(CONCATENATE("'2018-09'!M",TEXT(MATCH($C75,'2018-09'!$C$2:$C$100,0)+1,0)))="",INDIRECT(CONCATENATE("'2018-08'!M",TEXT(MATCH($C75,'2018-08'!$C$2:$C$100,0)+1,0)))="")),"Н/Д",INDIRECT(CONCATENATE("'2018-09'!M",TEXT(MATCH($C75,'2018-09'!$C$2:$C$100,0)+1,0)))-INDIRECT(CONCATENATE("'2018-08'!M",TEXT(MATCH($C75,'2018-08'!$C$2:$C$100,0)+1,0))))</f>
        <v>1346687.7599999998</v>
      </c>
      <c r="N75" s="17">
        <f ca="1">IF(OR(INDIRECT(CONCATENATE("'2018-09'!N",TEXT(MATCH($C75,'2018-09'!$C$2:$C$100,0)+1,0)))="",INDIRECT(CONCATENATE("'2018-08'!N",TEXT(MATCH($C75,'2018-08'!$C$2:$C$100,0)+1,0)))="",AND(INDIRECT(CONCATENATE("'2018-09'!N",TEXT(MATCH($C75,'2018-09'!$C$2:$C$100,0)+1,0)))="",INDIRECT(CONCATENATE("'2018-08'!N",TEXT(MATCH($C75,'2018-08'!$C$2:$C$100,0)+1,0)))="")),"Н/Д",INDIRECT(CONCATENATE("'2018-09'!N",TEXT(MATCH($C75,'2018-09'!$C$2:$C$100,0)+1,0)))-INDIRECT(CONCATENATE("'2018-08'!NE",TEXT(MATCH($C75,'2018-08'!$C$2:$C$100,0)+1,0))))</f>
        <v>207260793.99000001</v>
      </c>
      <c r="O75" s="17">
        <f ca="1">IF(OR(INDIRECT(CONCATENATE("'2018-09'!O",TEXT(MATCH($C75,'2018-09'!$C$2:$C$100,0)+1,0)))="",INDIRECT(CONCATENATE("'2018-08'!O",TEXT(MATCH($C75,'2018-08'!$C$2:$C$100,0)+1,0)))="",AND(INDIRECT(CONCATENATE("'2018-09'!O",TEXT(MATCH($C75,'2018-09'!$C$2:$C$100,0)+1,0)))="",INDIRECT(CONCATENATE("'2018-08'!O",TEXT(MATCH($C75,'2018-08'!$C$2:$C$100,0)+1,0)))="")),"Н/Д",INDIRECT(CONCATENATE("'2018-09'!O",TEXT(MATCH($C75,'2018-09'!$C$2:$C$100,0)+1,0)))-INDIRECT(CONCATENATE("'2018-08'!O",TEXT(MATCH($C75,'2018-08'!$C$2:$C$100,0)+1,0))))</f>
        <v>1454.3600000000006</v>
      </c>
      <c r="P75" s="17">
        <f ca="1">IF(OR(INDIRECT(CONCATENATE("'2018-09'!P",TEXT(MATCH($C75,'2018-09'!$C$2:$C$100,0)+1,0)))="",INDIRECT(CONCATENATE("'2018-08'!P",TEXT(MATCH($C75,'2018-08'!$C$2:$C$100,0)+1,0)))="",AND(INDIRECT(CONCATENATE("'2018-09'!P",TEXT(MATCH($C75,'2018-09'!$C$2:$C$100,0)+1,0)))="",INDIRECT(CONCATENATE("'2018-08'!P",TEXT(MATCH($C75,'2018-08'!$C$2:$C$100,0)+1,0)))="")),"Н/Д",INDIRECT(CONCATENATE("'2018-09'!P",TEXT(MATCH($C75,'2018-09'!$C$2:$C$100,0)+1,0)))-INDIRECT(CONCATENATE("'2018-08'!P",TEXT(MATCH($C75,'2018-08'!$C$2:$C$100,0)+1,0))))</f>
        <v>59766103.900000036</v>
      </c>
      <c r="Q75" s="17">
        <f ca="1">IF(OR(INDIRECT(CONCATENATE("'2018-09'!Q",TEXT(MATCH($C75,'2018-09'!$C$2:$C$100,0)+1,0)))="",INDIRECT(CONCATENATE("'2018-08'!Q",TEXT(MATCH($C75,'2018-08'!$C$2:$C$100,0)+1,0)))="",AND(INDIRECT(CONCATENATE("'2018-09'!Q",TEXT(MATCH($C75,'2018-09'!$C$2:$C$100,0)+1,0)))="",INDIRECT(CONCATENATE("'2018-08'!Q",TEXT(MATCH($C75,'2018-08'!$C$2:$C$100,0)+1,0)))="")),"Н/Д",INDIRECT(CONCATENATE("'2018-09'!Q",TEXT(MATCH($C75,'2018-09'!$C$2:$C$100,0)+1,0)))-INDIRECT(CONCATENATE("'2018-08'!Q",TEXT(MATCH($C75,'2018-08'!$C$2:$C$100,0)+1,0))))</f>
        <v>848455.20000000298</v>
      </c>
      <c r="R75" s="17">
        <f ca="1">IF(OR(INDIRECT(CONCATENATE("'2018-09'!R",TEXT(MATCH($C75,'2018-09'!$C$2:$C$100,0)+1,0)))="",INDIRECT(CONCATENATE("'2018-08'!R",TEXT(MATCH($C75,'2018-08'!$C$2:$C$100,0)+1,0)))="",AND(INDIRECT(CONCATENATE("'2018-09'!R",TEXT(MATCH($C75,'2018-09'!$C$2:$C$100,0)+1,0)))="",INDIRECT(CONCATENATE("'2018-08'!R",TEXT(MATCH($C75,'2018-08'!$C$2:$C$100,0)+1,0)))="")),"Н/Д",INDIRECT(CONCATENATE("'2018-09'!R",TEXT(MATCH($C75,'2018-09'!$C$2:$C$100,0)+1,0)))-INDIRECT(CONCATENATE("'2018-08'!R",TEXT(MATCH($C75,'2018-08'!$C$2:$C$100,0)+1,0))))</f>
        <v>41380646.879999995</v>
      </c>
      <c r="S75" s="17">
        <f ca="1">IF(OR(INDIRECT(CONCATENATE("'2018-09'!S",TEXT(MATCH($C75,'2018-09'!$C$2:$C$100,0)+1,0)))="",INDIRECT(CONCATENATE("'2018-08'!S",TEXT(MATCH($C75,'2018-08'!$C$2:$C$100,0)+1,0)))="",AND(INDIRECT(CONCATENATE("'2018-09'!S",TEXT(MATCH($C75,'2018-09'!$C$2:$C$100,0)+1,0)))="",INDIRECT(CONCATENATE("'2018-08'!S",TEXT(MATCH($C75,'2018-08'!$C$2:$C$100,0)+1,0)))="")),"Н/Д",INDIRECT(CONCATENATE("'2018-09'!S",TEXT(MATCH($C75,'2018-09'!$C$2:$C$100,0)+1,0)))-INDIRECT(CONCATENATE("'2018-08'!S",TEXT(MATCH($C75,'2018-08'!$C$2:$C$100,0)+1,0))))</f>
        <v>18792629.099999979</v>
      </c>
      <c r="T75" s="17">
        <f ca="1">IF(OR(INDIRECT(CONCATENATE("'2018-09'!T",TEXT(MATCH($C75,'2018-09'!$C$2:$C$100,0)+1,0)))="",INDIRECT(CONCATENATE("'2018-08'!T",TEXT(MATCH($C75,'2018-08'!$C$2:$C$100,0)+1,0)))="",AND(INDIRECT(CONCATENATE("'2018-09'!T",TEXT(MATCH($C75,'2018-09'!$C$2:$C$100,0)+1,0)))="",INDIRECT(CONCATENATE("'2018-08'!T",TEXT(MATCH($C75,'2018-08'!$C$2:$C$100,0)+1,0)))="")),"Н/Д",INDIRECT(CONCATENATE("'2018-09'!T",TEXT(MATCH($C75,'2018-09'!$C$2:$C$100,0)+1,0)))-INDIRECT(CONCATENATE("'2018-08'!T",TEXT(MATCH($C75,'2018-08'!$C$2:$C$100,0)+1,0))))</f>
        <v>54273243.959999979</v>
      </c>
      <c r="U75" s="17">
        <f ca="1">IF(OR(INDIRECT(CONCATENATE("'2018-09'!U",TEXT(MATCH($C75,'2018-09'!$C$2:$C$100,0)+1,0)))="",INDIRECT(CONCATENATE("'2018-08'!U",TEXT(MATCH($C75,'2018-08'!$C$2:$C$100,0)+1,0)))="",AND(INDIRECT(CONCATENATE("'2018-09'!U",TEXT(MATCH($C75,'2018-09'!$C$2:$C$100,0)+1,0)))="",INDIRECT(CONCATENATE("'2018-08'!U",TEXT(MATCH($C75,'2018-08'!$C$2:$C$100,0)+1,0)))="")),"Н/Д",INDIRECT(CONCATENATE("'2018-09'!U",TEXT(MATCH($C75,'2018-09'!$C$2:$C$100,0)+1,0)))-INDIRECT(CONCATENATE("'2018-08'!U",TEXT(MATCH($C75,'2018-08'!$C$2:$C$100,0)+1,0))))</f>
        <v>216256.40000000002</v>
      </c>
      <c r="V75" s="17">
        <f ca="1">IF(OR(INDIRECT(CONCATENATE("'2018-09'!V",TEXT(MATCH($C75,'2018-09'!$C$2:$C$100,0)+1,0)))="",INDIRECT(CONCATENATE("'2018-08'!V",TEXT(MATCH($C75,'2018-08'!$C$2:$C$100,0)+1,0)))="",AND(INDIRECT(CONCATENATE("'2018-09'!V",TEXT(MATCH($C75,'2018-09'!$C$2:$C$100,0)+1,0)))="",INDIRECT(CONCATENATE("'2018-08'!V",TEXT(MATCH($C75,'2018-08'!$C$2:$C$100,0)+1,0)))="")),"Н/Д",INDIRECT(CONCATENATE("'2018-09'!V",TEXT(MATCH($C75,'2018-09'!$C$2:$C$100,0)+1,0)))-INDIRECT(CONCATENATE("'2018-08'!V",TEXT(MATCH($C75,'2018-08'!$C$2:$C$100,0)+1,0))))</f>
        <v>1578231326.1099987</v>
      </c>
      <c r="W75" s="17">
        <f ca="1">IF(OR(INDIRECT(CONCATENATE("'2018-09'!W",TEXT(MATCH($C75,'2018-09'!$C$2:$C$100,0)+1,0)))="",INDIRECT(CONCATENATE("'2018-08'!W",TEXT(MATCH($C75,'2018-08'!$C$2:$C$100,0)+1,0)))="",AND(INDIRECT(CONCATENATE("'2018-09'!W",TEXT(MATCH($C75,'2018-09'!$C$2:$C$100,0)+1,0)))="",INDIRECT(CONCATENATE("'2018-08'!W",TEXT(MATCH($C75,'2018-08'!$C$2:$C$100,0)+1,0)))="")),"Н/Д",INDIRECT(CONCATENATE("'2018-09'!W",TEXT(MATCH($C75,'2018-09'!$C$2:$C$100,0)+1,0)))-INDIRECT(CONCATENATE("'2018-08'!W",TEXT(MATCH($C75,'2018-08'!$C$2:$C$100,0)+1,0))))</f>
        <v>9600144559.0500031</v>
      </c>
    </row>
    <row r="76" spans="1:23" x14ac:dyDescent="0.25">
      <c r="A76" s="2" t="s">
        <v>87</v>
      </c>
      <c r="B76" s="2" t="s">
        <v>102</v>
      </c>
      <c r="C76" s="15">
        <v>28000000</v>
      </c>
      <c r="D76" s="2" t="s">
        <v>212</v>
      </c>
      <c r="E76" s="17">
        <f ca="1">IF(OR(INDIRECT(CONCATENATE("'2018-09'!E",TEXT(MATCH($C76,'2018-09'!$C$2:$C$100,0)+1,0)))="",INDIRECT(CONCATENATE("'2018-08'!E",TEXT(MATCH($C76,'2018-08'!$C$2:$C$100,0)+1,0)))="",AND(INDIRECT(CONCATENATE("'2018-09'!E",TEXT(MATCH($C76,'2018-09'!$C$2:$C$100,0)+1,0)))="",INDIRECT(CONCATENATE("'2018-08'!E",TEXT(MATCH($C76,'2018-08'!$C$2:$C$100,0)+1,0)))="")),"Н/Д",INDIRECT(CONCATENATE("'2018-09'!E",TEXT(MATCH($C76,'2018-09'!$C$2:$C$100,0)+1,0)))-INDIRECT(CONCATENATE("'2018-08'!E",TEXT(MATCH($C76,'2018-08'!$C$2:$C$100,0)+1,0))))</f>
        <v>4927858018.5800018</v>
      </c>
      <c r="F76" s="17">
        <f ca="1">IF(OR(INDIRECT(CONCATENATE("'2018-09'!F",TEXT(MATCH($C76,'2018-09'!$C$2:$C$100,0)+1,0)))="",INDIRECT(CONCATENATE("'2018-08'!F",TEXT(MATCH($C76,'2018-08'!$C$2:$C$100,0)+1,0)))="",AND(INDIRECT(CONCATENATE("'2018-09'!F",TEXT(MATCH($C76,'2018-09'!$C$2:$C$100,0)+1,0)))="",INDIRECT(CONCATENATE("'2018-08'!F",TEXT(MATCH($C76,'2018-08'!$C$2:$C$100,0)+1,0)))="")),"Н/Д",INDIRECT(CONCATENATE("'2018-09'!F",TEXT(MATCH($C76,'2018-09'!$C$2:$C$100,0)+1,0)))-INDIRECT(CONCATENATE("'2018-08'!F",TEXT(MATCH($C76,'2018-08'!$C$2:$C$100,0)+1,0))))</f>
        <v>3889910707.0499954</v>
      </c>
      <c r="G76" s="17">
        <f ca="1">IF(OR(INDIRECT(CONCATENATE("'2018-09'!G",TEXT(MATCH($C76,'2018-09'!$C$2:$C$100,0)+1,0)))="",INDIRECT(CONCATENATE("'2018-08'!G",TEXT(MATCH($C76,'2018-08'!$C$2:$C$100,0)+1,0)))="",AND(INDIRECT(CONCATENATE("'2018-09'!G",TEXT(MATCH($C76,'2018-09'!$C$2:$C$100,0)+1,0)))="",INDIRECT(CONCATENATE("'2018-08'!G",TEXT(MATCH($C76,'2018-08'!$C$2:$C$100,0)+1,0)))="")),"Н/Д",INDIRECT(CONCATENATE("'2018-09'!G",TEXT(MATCH($C76,'2018-09'!$C$2:$C$100,0)+1,0)))-INDIRECT(CONCATENATE("'2018-08'!G",TEXT(MATCH($C76,'2018-08'!$C$2:$C$100,0)+1,0))))</f>
        <v>1049759866.8000011</v>
      </c>
      <c r="H76" s="17">
        <f ca="1">IF(OR(INDIRECT(CONCATENATE("'2018-09'!H",TEXT(MATCH($C76,'2018-09'!$C$2:$C$100,0)+1,0)))="",INDIRECT(CONCATENATE("'2018-08'!H",TEXT(MATCH($C76,'2018-08'!$C$2:$C$100,0)+1,0)))="",AND(INDIRECT(CONCATENATE("'2018-09'!H",TEXT(MATCH($C76,'2018-09'!$C$2:$C$100,0)+1,0)))="",INDIRECT(CONCATENATE("'2018-08'!H",TEXT(MATCH($C76,'2018-08'!$C$2:$C$100,0)+1,0)))="")),"Н/Д",INDIRECT(CONCATENATE("'2018-09'!H",TEXT(MATCH($C76,'2018-09'!$C$2:$C$100,0)+1,0)))-INDIRECT(CONCATENATE("'2018-08'!H",TEXT(MATCH($C76,'2018-08'!$C$2:$C$100,0)+1,0))))</f>
        <v>1600733900.4300003</v>
      </c>
      <c r="I76" s="17">
        <f ca="1">IF(OR(INDIRECT(CONCATENATE("'2018-09'!I",TEXT(MATCH($C76,'2018-09'!$C$2:$C$100,0)+1,0)))="",INDIRECT(CONCATENATE("'2018-08'!I",TEXT(MATCH($C76,'2018-08'!$C$2:$C$100,0)+1,0)))="",AND(INDIRECT(CONCATENATE("'2018-09'!I",TEXT(MATCH($C76,'2018-09'!$C$2:$C$100,0)+1,0)))="",INDIRECT(CONCATENATE("'2018-08'!I",TEXT(MATCH($C76,'2018-08'!$C$2:$C$100,0)+1,0)))="")),"Н/Д",INDIRECT(CONCATENATE("'2018-09'!I",TEXT(MATCH($C76,'2018-09'!$C$2:$C$100,0)+1,0)))-INDIRECT(CONCATENATE("'2018-08'!I",TEXT(MATCH($C76,'2018-08'!$C$2:$C$100,0)+1,0))))</f>
        <v>590815500.42000008</v>
      </c>
      <c r="J76" s="17" t="str">
        <f ca="1">IF(OR(INDIRECT(CONCATENATE("'2018-09'!J",TEXT(MATCH($C76,'2018-09'!$C$2:$C$100,0)+1,0)))="",INDIRECT(CONCATENATE("'2018-08'!J",TEXT(MATCH($C76,'2018-08'!$C$2:$C$100,0)+1,0)))="",AND(INDIRECT(CONCATENATE("'2018-09'!J",TEXT(MATCH($C76,'2018-09'!$C$2:$C$100,0)+1,0)))="",INDIRECT(CONCATENATE("'2018-08'!J",TEXT(MATCH($C76,'2018-08'!$C$2:$C$100,0)+1,0)))="")),"Н/Д",INDIRECT(CONCATENATE("'2018-09'!J",TEXT(MATCH($C76,'2018-09'!$C$2:$C$100,0)+1,0)))-INDIRECT(CONCATENATE("'2018-08'!J",TEXT(MATCH($C76,'2018-08'!$C$2:$C$100,0)+1,0))))</f>
        <v>Н/Д</v>
      </c>
      <c r="K76" s="17">
        <f ca="1">IF(OR(INDIRECT(CONCATENATE("'2018-09'!K",TEXT(MATCH($C76,'2018-09'!$C$2:$C$100,0)+1,0)))="",INDIRECT(CONCATENATE("'2018-08'!K",TEXT(MATCH($C76,'2018-08'!$C$2:$C$100,0)+1,0)))="",AND(INDIRECT(CONCATENATE("'2018-09'!K",TEXT(MATCH($C76,'2018-09'!$C$2:$C$100,0)+1,0)))="",INDIRECT(CONCATENATE("'2018-08'!K",TEXT(MATCH($C76,'2018-08'!$C$2:$C$100,0)+1,0)))="")),"Н/Д",INDIRECT(CONCATENATE("'2018-09'!K",TEXT(MATCH($C76,'2018-09'!$C$2:$C$100,0)+1,0)))-INDIRECT(CONCATENATE("'2018-08'!K",TEXT(MATCH($C76,'2018-08'!$C$2:$C$100,0)+1,0))))</f>
        <v>95040197.429999828</v>
      </c>
      <c r="L76" s="17">
        <f ca="1">IF(OR(INDIRECT(CONCATENATE("'2018-09'!L",TEXT(MATCH($C76,'2018-09'!$C$2:$C$100,0)+1,0)))="",INDIRECT(CONCATENATE("'2018-08'!L",TEXT(MATCH($C76,'2018-08'!$C$2:$C$100,0)+1,0)))="",AND(INDIRECT(CONCATENATE("'2018-09'!L",TEXT(MATCH($C76,'2018-09'!$C$2:$C$100,0)+1,0)))="",INDIRECT(CONCATENATE("'2018-08'!L",TEXT(MATCH($C76,'2018-08'!$C$2:$C$100,0)+1,0)))="")),"Н/Д",INDIRECT(CONCATENATE("'2018-09'!L",TEXT(MATCH($C76,'2018-09'!$C$2:$C$100,0)+1,0)))-INDIRECT(CONCATENATE("'2018-08'!L",TEXT(MATCH($C76,'2018-08'!$C$2:$C$100,0)+1,0))))</f>
        <v>208166699.53999996</v>
      </c>
      <c r="M76" s="17">
        <f ca="1">IF(OR(INDIRECT(CONCATENATE("'2018-09'!M",TEXT(MATCH($C76,'2018-09'!$C$2:$C$100,0)+1,0)))="",INDIRECT(CONCATENATE("'2018-08'!M",TEXT(MATCH($C76,'2018-08'!$C$2:$C$100,0)+1,0)))="",AND(INDIRECT(CONCATENATE("'2018-09'!M",TEXT(MATCH($C76,'2018-09'!$C$2:$C$100,0)+1,0)))="",INDIRECT(CONCATENATE("'2018-08'!M",TEXT(MATCH($C76,'2018-08'!$C$2:$C$100,0)+1,0)))="")),"Н/Д",INDIRECT(CONCATENATE("'2018-09'!M",TEXT(MATCH($C76,'2018-09'!$C$2:$C$100,0)+1,0)))-INDIRECT(CONCATENATE("'2018-08'!M",TEXT(MATCH($C76,'2018-08'!$C$2:$C$100,0)+1,0))))</f>
        <v>7294227.0299999975</v>
      </c>
      <c r="N76" s="17">
        <f ca="1">IF(OR(INDIRECT(CONCATENATE("'2018-09'!N",TEXT(MATCH($C76,'2018-09'!$C$2:$C$100,0)+1,0)))="",INDIRECT(CONCATENATE("'2018-08'!N",TEXT(MATCH($C76,'2018-08'!$C$2:$C$100,0)+1,0)))="",AND(INDIRECT(CONCATENATE("'2018-09'!N",TEXT(MATCH($C76,'2018-09'!$C$2:$C$100,0)+1,0)))="",INDIRECT(CONCATENATE("'2018-08'!N",TEXT(MATCH($C76,'2018-08'!$C$2:$C$100,0)+1,0)))="")),"Н/Д",INDIRECT(CONCATENATE("'2018-09'!N",TEXT(MATCH($C76,'2018-09'!$C$2:$C$100,0)+1,0)))-INDIRECT(CONCATENATE("'2018-08'!NE",TEXT(MATCH($C76,'2018-08'!$C$2:$C$100,0)+1,0))))</f>
        <v>250102820.69</v>
      </c>
      <c r="O76" s="17">
        <f ca="1">IF(OR(INDIRECT(CONCATENATE("'2018-09'!O",TEXT(MATCH($C76,'2018-09'!$C$2:$C$100,0)+1,0)))="",INDIRECT(CONCATENATE("'2018-08'!O",TEXT(MATCH($C76,'2018-08'!$C$2:$C$100,0)+1,0)))="",AND(INDIRECT(CONCATENATE("'2018-09'!O",TEXT(MATCH($C76,'2018-09'!$C$2:$C$100,0)+1,0)))="",INDIRECT(CONCATENATE("'2018-08'!O",TEXT(MATCH($C76,'2018-08'!$C$2:$C$100,0)+1,0)))="")),"Н/Д",INDIRECT(CONCATENATE("'2018-09'!O",TEXT(MATCH($C76,'2018-09'!$C$2:$C$100,0)+1,0)))-INDIRECT(CONCATENATE("'2018-08'!O",TEXT(MATCH($C76,'2018-08'!$C$2:$C$100,0)+1,0))))</f>
        <v>-173.59999999997672</v>
      </c>
      <c r="P76" s="17">
        <f ca="1">IF(OR(INDIRECT(CONCATENATE("'2018-09'!P",TEXT(MATCH($C76,'2018-09'!$C$2:$C$100,0)+1,0)))="",INDIRECT(CONCATENATE("'2018-08'!P",TEXT(MATCH($C76,'2018-08'!$C$2:$C$100,0)+1,0)))="",AND(INDIRECT(CONCATENATE("'2018-09'!P",TEXT(MATCH($C76,'2018-09'!$C$2:$C$100,0)+1,0)))="",INDIRECT(CONCATENATE("'2018-08'!P",TEXT(MATCH($C76,'2018-08'!$C$2:$C$100,0)+1,0)))="")),"Н/Д",INDIRECT(CONCATENATE("'2018-09'!P",TEXT(MATCH($C76,'2018-09'!$C$2:$C$100,0)+1,0)))-INDIRECT(CONCATENATE("'2018-08'!P",TEXT(MATCH($C76,'2018-08'!$C$2:$C$100,0)+1,0))))</f>
        <v>88927455.720000029</v>
      </c>
      <c r="Q76" s="17">
        <f ca="1">IF(OR(INDIRECT(CONCATENATE("'2018-09'!Q",TEXT(MATCH($C76,'2018-09'!$C$2:$C$100,0)+1,0)))="",INDIRECT(CONCATENATE("'2018-08'!Q",TEXT(MATCH($C76,'2018-08'!$C$2:$C$100,0)+1,0)))="",AND(INDIRECT(CONCATENATE("'2018-09'!Q",TEXT(MATCH($C76,'2018-09'!$C$2:$C$100,0)+1,0)))="",INDIRECT(CONCATENATE("'2018-08'!Q",TEXT(MATCH($C76,'2018-08'!$C$2:$C$100,0)+1,0)))="")),"Н/Д",INDIRECT(CONCATENATE("'2018-09'!Q",TEXT(MATCH($C76,'2018-09'!$C$2:$C$100,0)+1,0)))-INDIRECT(CONCATENATE("'2018-08'!Q",TEXT(MATCH($C76,'2018-08'!$C$2:$C$100,0)+1,0))))</f>
        <v>20586679.780000031</v>
      </c>
      <c r="R76" s="17">
        <f ca="1">IF(OR(INDIRECT(CONCATENATE("'2018-09'!R",TEXT(MATCH($C76,'2018-09'!$C$2:$C$100,0)+1,0)))="",INDIRECT(CONCATENATE("'2018-08'!R",TEXT(MATCH($C76,'2018-08'!$C$2:$C$100,0)+1,0)))="",AND(INDIRECT(CONCATENATE("'2018-09'!R",TEXT(MATCH($C76,'2018-09'!$C$2:$C$100,0)+1,0)))="",INDIRECT(CONCATENATE("'2018-08'!R",TEXT(MATCH($C76,'2018-08'!$C$2:$C$100,0)+1,0)))="")),"Н/Д",INDIRECT(CONCATENATE("'2018-09'!R",TEXT(MATCH($C76,'2018-09'!$C$2:$C$100,0)+1,0)))-INDIRECT(CONCATENATE("'2018-08'!R",TEXT(MATCH($C76,'2018-08'!$C$2:$C$100,0)+1,0))))</f>
        <v>58152973.139999986</v>
      </c>
      <c r="S76" s="17">
        <f ca="1">IF(OR(INDIRECT(CONCATENATE("'2018-09'!S",TEXT(MATCH($C76,'2018-09'!$C$2:$C$100,0)+1,0)))="",INDIRECT(CONCATENATE("'2018-08'!S",TEXT(MATCH($C76,'2018-08'!$C$2:$C$100,0)+1,0)))="",AND(INDIRECT(CONCATENATE("'2018-09'!S",TEXT(MATCH($C76,'2018-09'!$C$2:$C$100,0)+1,0)))="",INDIRECT(CONCATENATE("'2018-08'!S",TEXT(MATCH($C76,'2018-08'!$C$2:$C$100,0)+1,0)))="")),"Н/Д",INDIRECT(CONCATENATE("'2018-09'!S",TEXT(MATCH($C76,'2018-09'!$C$2:$C$100,0)+1,0)))-INDIRECT(CONCATENATE("'2018-08'!S",TEXT(MATCH($C76,'2018-08'!$C$2:$C$100,0)+1,0))))</f>
        <v>448031</v>
      </c>
      <c r="T76" s="17">
        <f ca="1">IF(OR(INDIRECT(CONCATENATE("'2018-09'!T",TEXT(MATCH($C76,'2018-09'!$C$2:$C$100,0)+1,0)))="",INDIRECT(CONCATENATE("'2018-08'!T",TEXT(MATCH($C76,'2018-08'!$C$2:$C$100,0)+1,0)))="",AND(INDIRECT(CONCATENATE("'2018-09'!T",TEXT(MATCH($C76,'2018-09'!$C$2:$C$100,0)+1,0)))="",INDIRECT(CONCATENATE("'2018-08'!T",TEXT(MATCH($C76,'2018-08'!$C$2:$C$100,0)+1,0)))="")),"Н/Д",INDIRECT(CONCATENATE("'2018-09'!T",TEXT(MATCH($C76,'2018-09'!$C$2:$C$100,0)+1,0)))-INDIRECT(CONCATENATE("'2018-08'!T",TEXT(MATCH($C76,'2018-08'!$C$2:$C$100,0)+1,0))))</f>
        <v>93338215.639999986</v>
      </c>
      <c r="U76" s="17">
        <f ca="1">IF(OR(INDIRECT(CONCATENATE("'2018-09'!U",TEXT(MATCH($C76,'2018-09'!$C$2:$C$100,0)+1,0)))="",INDIRECT(CONCATENATE("'2018-08'!U",TEXT(MATCH($C76,'2018-08'!$C$2:$C$100,0)+1,0)))="",AND(INDIRECT(CONCATENATE("'2018-09'!U",TEXT(MATCH($C76,'2018-09'!$C$2:$C$100,0)+1,0)))="",INDIRECT(CONCATENATE("'2018-08'!U",TEXT(MATCH($C76,'2018-08'!$C$2:$C$100,0)+1,0)))="")),"Н/Д",INDIRECT(CONCATENATE("'2018-09'!U",TEXT(MATCH($C76,'2018-09'!$C$2:$C$100,0)+1,0)))-INDIRECT(CONCATENATE("'2018-08'!U",TEXT(MATCH($C76,'2018-08'!$C$2:$C$100,0)+1,0))))</f>
        <v>14039501.890000001</v>
      </c>
      <c r="V76" s="17">
        <f ca="1">IF(OR(INDIRECT(CONCATENATE("'2018-09'!V",TEXT(MATCH($C76,'2018-09'!$C$2:$C$100,0)+1,0)))="",INDIRECT(CONCATENATE("'2018-08'!V",TEXT(MATCH($C76,'2018-08'!$C$2:$C$100,0)+1,0)))="",AND(INDIRECT(CONCATENATE("'2018-09'!V",TEXT(MATCH($C76,'2018-09'!$C$2:$C$100,0)+1,0)))="",INDIRECT(CONCATENATE("'2018-08'!V",TEXT(MATCH($C76,'2018-08'!$C$2:$C$100,0)+1,0)))="")),"Н/Д",INDIRECT(CONCATENATE("'2018-09'!V",TEXT(MATCH($C76,'2018-09'!$C$2:$C$100,0)+1,0)))-INDIRECT(CONCATENATE("'2018-08'!V",TEXT(MATCH($C76,'2018-08'!$C$2:$C$100,0)+1,0))))</f>
        <v>1037947311.5299997</v>
      </c>
      <c r="W76" s="17">
        <f ca="1">IF(OR(INDIRECT(CONCATENATE("'2018-09'!W",TEXT(MATCH($C76,'2018-09'!$C$2:$C$100,0)+1,0)))="",INDIRECT(CONCATENATE("'2018-08'!W",TEXT(MATCH($C76,'2018-08'!$C$2:$C$100,0)+1,0)))="",AND(INDIRECT(CONCATENATE("'2018-09'!W",TEXT(MATCH($C76,'2018-09'!$C$2:$C$100,0)+1,0)))="",INDIRECT(CONCATENATE("'2018-08'!W",TEXT(MATCH($C76,'2018-08'!$C$2:$C$100,0)+1,0)))="")),"Н/Д",INDIRECT(CONCATENATE("'2018-09'!W",TEXT(MATCH($C76,'2018-09'!$C$2:$C$100,0)+1,0)))-INDIRECT(CONCATENATE("'2018-08'!W",TEXT(MATCH($C76,'2018-08'!$C$2:$C$100,0)+1,0))))</f>
        <v>13718431058.850006</v>
      </c>
    </row>
    <row r="77" spans="1:23" x14ac:dyDescent="0.25">
      <c r="A77" s="2" t="s">
        <v>87</v>
      </c>
      <c r="B77" s="2" t="s">
        <v>103</v>
      </c>
      <c r="C77" s="15">
        <v>70000000</v>
      </c>
      <c r="D77" s="2" t="s">
        <v>212</v>
      </c>
      <c r="E77" s="17">
        <f ca="1">IF(OR(INDIRECT(CONCATENATE("'2018-09'!E",TEXT(MATCH($C77,'2018-09'!$C$2:$C$100,0)+1,0)))="",INDIRECT(CONCATENATE("'2018-08'!E",TEXT(MATCH($C77,'2018-08'!$C$2:$C$100,0)+1,0)))="",AND(INDIRECT(CONCATENATE("'2018-09'!E",TEXT(MATCH($C77,'2018-09'!$C$2:$C$100,0)+1,0)))="",INDIRECT(CONCATENATE("'2018-08'!E",TEXT(MATCH($C77,'2018-08'!$C$2:$C$100,0)+1,0)))="")),"Н/Д",INDIRECT(CONCATENATE("'2018-09'!E",TEXT(MATCH($C77,'2018-09'!$C$2:$C$100,0)+1,0)))-INDIRECT(CONCATENATE("'2018-08'!E",TEXT(MATCH($C77,'2018-08'!$C$2:$C$100,0)+1,0))))</f>
        <v>6778062104.9899979</v>
      </c>
      <c r="F77" s="17">
        <f ca="1">IF(OR(INDIRECT(CONCATENATE("'2018-09'!F",TEXT(MATCH($C77,'2018-09'!$C$2:$C$100,0)+1,0)))="",INDIRECT(CONCATENATE("'2018-08'!F",TEXT(MATCH($C77,'2018-08'!$C$2:$C$100,0)+1,0)))="",AND(INDIRECT(CONCATENATE("'2018-09'!F",TEXT(MATCH($C77,'2018-09'!$C$2:$C$100,0)+1,0)))="",INDIRECT(CONCATENATE("'2018-08'!F",TEXT(MATCH($C77,'2018-08'!$C$2:$C$100,0)+1,0)))="")),"Н/Д",INDIRECT(CONCATENATE("'2018-09'!F",TEXT(MATCH($C77,'2018-09'!$C$2:$C$100,0)+1,0)))-INDIRECT(CONCATENATE("'2018-08'!F",TEXT(MATCH($C77,'2018-08'!$C$2:$C$100,0)+1,0))))</f>
        <v>5604664252.4000015</v>
      </c>
      <c r="G77" s="17">
        <f ca="1">IF(OR(INDIRECT(CONCATENATE("'2018-09'!G",TEXT(MATCH($C77,'2018-09'!$C$2:$C$100,0)+1,0)))="",INDIRECT(CONCATENATE("'2018-08'!G",TEXT(MATCH($C77,'2018-08'!$C$2:$C$100,0)+1,0)))="",AND(INDIRECT(CONCATENATE("'2018-09'!G",TEXT(MATCH($C77,'2018-09'!$C$2:$C$100,0)+1,0)))="",INDIRECT(CONCATENATE("'2018-08'!G",TEXT(MATCH($C77,'2018-08'!$C$2:$C$100,0)+1,0)))="")),"Н/Д",INDIRECT(CONCATENATE("'2018-09'!G",TEXT(MATCH($C77,'2018-09'!$C$2:$C$100,0)+1,0)))-INDIRECT(CONCATENATE("'2018-08'!G",TEXT(MATCH($C77,'2018-08'!$C$2:$C$100,0)+1,0))))</f>
        <v>1745316807.5</v>
      </c>
      <c r="H77" s="17">
        <f ca="1">IF(OR(INDIRECT(CONCATENATE("'2018-09'!H",TEXT(MATCH($C77,'2018-09'!$C$2:$C$100,0)+1,0)))="",INDIRECT(CONCATENATE("'2018-08'!H",TEXT(MATCH($C77,'2018-08'!$C$2:$C$100,0)+1,0)))="",AND(INDIRECT(CONCATENATE("'2018-09'!H",TEXT(MATCH($C77,'2018-09'!$C$2:$C$100,0)+1,0)))="",INDIRECT(CONCATENATE("'2018-08'!H",TEXT(MATCH($C77,'2018-08'!$C$2:$C$100,0)+1,0)))="")),"Н/Д",INDIRECT(CONCATENATE("'2018-09'!H",TEXT(MATCH($C77,'2018-09'!$C$2:$C$100,0)+1,0)))-INDIRECT(CONCATENATE("'2018-08'!H",TEXT(MATCH($C77,'2018-08'!$C$2:$C$100,0)+1,0))))</f>
        <v>1978945832.0300007</v>
      </c>
      <c r="I77" s="17">
        <f ca="1">IF(OR(INDIRECT(CONCATENATE("'2018-09'!I",TEXT(MATCH($C77,'2018-09'!$C$2:$C$100,0)+1,0)))="",INDIRECT(CONCATENATE("'2018-08'!I",TEXT(MATCH($C77,'2018-08'!$C$2:$C$100,0)+1,0)))="",AND(INDIRECT(CONCATENATE("'2018-09'!I",TEXT(MATCH($C77,'2018-09'!$C$2:$C$100,0)+1,0)))="",INDIRECT(CONCATENATE("'2018-08'!I",TEXT(MATCH($C77,'2018-08'!$C$2:$C$100,0)+1,0)))="")),"Н/Д",INDIRECT(CONCATENATE("'2018-09'!I",TEXT(MATCH($C77,'2018-09'!$C$2:$C$100,0)+1,0)))-INDIRECT(CONCATENATE("'2018-08'!I",TEXT(MATCH($C77,'2018-08'!$C$2:$C$100,0)+1,0))))</f>
        <v>1147058160.4300003</v>
      </c>
      <c r="J77" s="17" t="str">
        <f ca="1">IF(OR(INDIRECT(CONCATENATE("'2018-09'!J",TEXT(MATCH($C77,'2018-09'!$C$2:$C$100,0)+1,0)))="",INDIRECT(CONCATENATE("'2018-08'!J",TEXT(MATCH($C77,'2018-08'!$C$2:$C$100,0)+1,0)))="",AND(INDIRECT(CONCATENATE("'2018-09'!J",TEXT(MATCH($C77,'2018-09'!$C$2:$C$100,0)+1,0)))="",INDIRECT(CONCATENATE("'2018-08'!J",TEXT(MATCH($C77,'2018-08'!$C$2:$C$100,0)+1,0)))="")),"Н/Д",INDIRECT(CONCATENATE("'2018-09'!J",TEXT(MATCH($C77,'2018-09'!$C$2:$C$100,0)+1,0)))-INDIRECT(CONCATENATE("'2018-08'!J",TEXT(MATCH($C77,'2018-08'!$C$2:$C$100,0)+1,0))))</f>
        <v>Н/Д</v>
      </c>
      <c r="K77" s="17">
        <f ca="1">IF(OR(INDIRECT(CONCATENATE("'2018-09'!K",TEXT(MATCH($C77,'2018-09'!$C$2:$C$100,0)+1,0)))="",INDIRECT(CONCATENATE("'2018-08'!K",TEXT(MATCH($C77,'2018-08'!$C$2:$C$100,0)+1,0)))="",AND(INDIRECT(CONCATENATE("'2018-09'!K",TEXT(MATCH($C77,'2018-09'!$C$2:$C$100,0)+1,0)))="",INDIRECT(CONCATENATE("'2018-08'!K",TEXT(MATCH($C77,'2018-08'!$C$2:$C$100,0)+1,0)))="")),"Н/Д",INDIRECT(CONCATENATE("'2018-09'!K",TEXT(MATCH($C77,'2018-09'!$C$2:$C$100,0)+1,0)))-INDIRECT(CONCATENATE("'2018-08'!K",TEXT(MATCH($C77,'2018-08'!$C$2:$C$100,0)+1,0))))</f>
        <v>103058706.16000032</v>
      </c>
      <c r="L77" s="17">
        <f ca="1">IF(OR(INDIRECT(CONCATENATE("'2018-09'!L",TEXT(MATCH($C77,'2018-09'!$C$2:$C$100,0)+1,0)))="",INDIRECT(CONCATENATE("'2018-08'!L",TEXT(MATCH($C77,'2018-08'!$C$2:$C$100,0)+1,0)))="",AND(INDIRECT(CONCATENATE("'2018-09'!L",TEXT(MATCH($C77,'2018-09'!$C$2:$C$100,0)+1,0)))="",INDIRECT(CONCATENATE("'2018-08'!L",TEXT(MATCH($C77,'2018-08'!$C$2:$C$100,0)+1,0)))="")),"Н/Д",INDIRECT(CONCATENATE("'2018-09'!L",TEXT(MATCH($C77,'2018-09'!$C$2:$C$100,0)+1,0)))-INDIRECT(CONCATENATE("'2018-08'!L",TEXT(MATCH($C77,'2018-08'!$C$2:$C$100,0)+1,0))))</f>
        <v>293166659.05000019</v>
      </c>
      <c r="M77" s="17">
        <f ca="1">IF(OR(INDIRECT(CONCATENATE("'2018-09'!M",TEXT(MATCH($C77,'2018-09'!$C$2:$C$100,0)+1,0)))="",INDIRECT(CONCATENATE("'2018-08'!M",TEXT(MATCH($C77,'2018-08'!$C$2:$C$100,0)+1,0)))="",AND(INDIRECT(CONCATENATE("'2018-09'!M",TEXT(MATCH($C77,'2018-09'!$C$2:$C$100,0)+1,0)))="",INDIRECT(CONCATENATE("'2018-08'!M",TEXT(MATCH($C77,'2018-08'!$C$2:$C$100,0)+1,0)))="")),"Н/Д",INDIRECT(CONCATENATE("'2018-09'!M",TEXT(MATCH($C77,'2018-09'!$C$2:$C$100,0)+1,0)))-INDIRECT(CONCATENATE("'2018-08'!M",TEXT(MATCH($C77,'2018-08'!$C$2:$C$100,0)+1,0))))</f>
        <v>20435744.300000012</v>
      </c>
      <c r="N77" s="17">
        <f ca="1">IF(OR(INDIRECT(CONCATENATE("'2018-09'!N",TEXT(MATCH($C77,'2018-09'!$C$2:$C$100,0)+1,0)))="",INDIRECT(CONCATENATE("'2018-08'!N",TEXT(MATCH($C77,'2018-08'!$C$2:$C$100,0)+1,0)))="",AND(INDIRECT(CONCATENATE("'2018-09'!N",TEXT(MATCH($C77,'2018-09'!$C$2:$C$100,0)+1,0)))="",INDIRECT(CONCATENATE("'2018-08'!N",TEXT(MATCH($C77,'2018-08'!$C$2:$C$100,0)+1,0)))="")),"Н/Д",INDIRECT(CONCATENATE("'2018-09'!N",TEXT(MATCH($C77,'2018-09'!$C$2:$C$100,0)+1,0)))-INDIRECT(CONCATENATE("'2018-08'!NE",TEXT(MATCH($C77,'2018-08'!$C$2:$C$100,0)+1,0))))</f>
        <v>296003064.18000001</v>
      </c>
      <c r="O77" s="17">
        <f ca="1">IF(OR(INDIRECT(CONCATENATE("'2018-09'!O",TEXT(MATCH($C77,'2018-09'!$C$2:$C$100,0)+1,0)))="",INDIRECT(CONCATENATE("'2018-08'!O",TEXT(MATCH($C77,'2018-08'!$C$2:$C$100,0)+1,0)))="",AND(INDIRECT(CONCATENATE("'2018-09'!O",TEXT(MATCH($C77,'2018-09'!$C$2:$C$100,0)+1,0)))="",INDIRECT(CONCATENATE("'2018-08'!O",TEXT(MATCH($C77,'2018-08'!$C$2:$C$100,0)+1,0)))="")),"Н/Д",INDIRECT(CONCATENATE("'2018-09'!O",TEXT(MATCH($C77,'2018-09'!$C$2:$C$100,0)+1,0)))-INDIRECT(CONCATENATE("'2018-08'!O",TEXT(MATCH($C77,'2018-08'!$C$2:$C$100,0)+1,0))))</f>
        <v>7675.8500000000058</v>
      </c>
      <c r="P77" s="17">
        <f ca="1">IF(OR(INDIRECT(CONCATENATE("'2018-09'!P",TEXT(MATCH($C77,'2018-09'!$C$2:$C$100,0)+1,0)))="",INDIRECT(CONCATENATE("'2018-08'!P",TEXT(MATCH($C77,'2018-08'!$C$2:$C$100,0)+1,0)))="",AND(INDIRECT(CONCATENATE("'2018-09'!P",TEXT(MATCH($C77,'2018-09'!$C$2:$C$100,0)+1,0)))="",INDIRECT(CONCATENATE("'2018-08'!P",TEXT(MATCH($C77,'2018-08'!$C$2:$C$100,0)+1,0)))="")),"Н/Д",INDIRECT(CONCATENATE("'2018-09'!P",TEXT(MATCH($C77,'2018-09'!$C$2:$C$100,0)+1,0)))-INDIRECT(CONCATENATE("'2018-08'!P",TEXT(MATCH($C77,'2018-08'!$C$2:$C$100,0)+1,0))))</f>
        <v>96359088.389999986</v>
      </c>
      <c r="Q77" s="17">
        <f ca="1">IF(OR(INDIRECT(CONCATENATE("'2018-09'!Q",TEXT(MATCH($C77,'2018-09'!$C$2:$C$100,0)+1,0)))="",INDIRECT(CONCATENATE("'2018-08'!Q",TEXT(MATCH($C77,'2018-08'!$C$2:$C$100,0)+1,0)))="",AND(INDIRECT(CONCATENATE("'2018-09'!Q",TEXT(MATCH($C77,'2018-09'!$C$2:$C$100,0)+1,0)))="",INDIRECT(CONCATENATE("'2018-08'!Q",TEXT(MATCH($C77,'2018-08'!$C$2:$C$100,0)+1,0)))="")),"Н/Д",INDIRECT(CONCATENATE("'2018-09'!Q",TEXT(MATCH($C77,'2018-09'!$C$2:$C$100,0)+1,0)))-INDIRECT(CONCATENATE("'2018-08'!Q",TEXT(MATCH($C77,'2018-08'!$C$2:$C$100,0)+1,0))))</f>
        <v>6460391.4700000137</v>
      </c>
      <c r="R77" s="17">
        <f ca="1">IF(OR(INDIRECT(CONCATENATE("'2018-09'!R",TEXT(MATCH($C77,'2018-09'!$C$2:$C$100,0)+1,0)))="",INDIRECT(CONCATENATE("'2018-08'!R",TEXT(MATCH($C77,'2018-08'!$C$2:$C$100,0)+1,0)))="",AND(INDIRECT(CONCATENATE("'2018-09'!R",TEXT(MATCH($C77,'2018-09'!$C$2:$C$100,0)+1,0)))="",INDIRECT(CONCATENATE("'2018-08'!R",TEXT(MATCH($C77,'2018-08'!$C$2:$C$100,0)+1,0)))="")),"Н/Д",INDIRECT(CONCATENATE("'2018-09'!R",TEXT(MATCH($C77,'2018-09'!$C$2:$C$100,0)+1,0)))-INDIRECT(CONCATENATE("'2018-08'!R",TEXT(MATCH($C77,'2018-08'!$C$2:$C$100,0)+1,0))))</f>
        <v>52638697.090000033</v>
      </c>
      <c r="S77" s="17">
        <f ca="1">IF(OR(INDIRECT(CONCATENATE("'2018-09'!S",TEXT(MATCH($C77,'2018-09'!$C$2:$C$100,0)+1,0)))="",INDIRECT(CONCATENATE("'2018-08'!S",TEXT(MATCH($C77,'2018-08'!$C$2:$C$100,0)+1,0)))="",AND(INDIRECT(CONCATENATE("'2018-09'!S",TEXT(MATCH($C77,'2018-09'!$C$2:$C$100,0)+1,0)))="",INDIRECT(CONCATENATE("'2018-08'!S",TEXT(MATCH($C77,'2018-08'!$C$2:$C$100,0)+1,0)))="")),"Н/Д",INDIRECT(CONCATENATE("'2018-09'!S",TEXT(MATCH($C77,'2018-09'!$C$2:$C$100,0)+1,0)))-INDIRECT(CONCATENATE("'2018-08'!S",TEXT(MATCH($C77,'2018-08'!$C$2:$C$100,0)+1,0))))</f>
        <v>155864.28000000003</v>
      </c>
      <c r="T77" s="17">
        <f ca="1">IF(OR(INDIRECT(CONCATENATE("'2018-09'!T",TEXT(MATCH($C77,'2018-09'!$C$2:$C$100,0)+1,0)))="",INDIRECT(CONCATENATE("'2018-08'!T",TEXT(MATCH($C77,'2018-08'!$C$2:$C$100,0)+1,0)))="",AND(INDIRECT(CONCATENATE("'2018-09'!T",TEXT(MATCH($C77,'2018-09'!$C$2:$C$100,0)+1,0)))="",INDIRECT(CONCATENATE("'2018-08'!T",TEXT(MATCH($C77,'2018-08'!$C$2:$C$100,0)+1,0)))="")),"Н/Д",INDIRECT(CONCATENATE("'2018-09'!T",TEXT(MATCH($C77,'2018-09'!$C$2:$C$100,0)+1,0)))-INDIRECT(CONCATENATE("'2018-08'!T",TEXT(MATCH($C77,'2018-08'!$C$2:$C$100,0)+1,0))))</f>
        <v>81335576.730000079</v>
      </c>
      <c r="U77" s="17">
        <f ca="1">IF(OR(INDIRECT(CONCATENATE("'2018-09'!U",TEXT(MATCH($C77,'2018-09'!$C$2:$C$100,0)+1,0)))="",INDIRECT(CONCATENATE("'2018-08'!U",TEXT(MATCH($C77,'2018-08'!$C$2:$C$100,0)+1,0)))="",AND(INDIRECT(CONCATENATE("'2018-09'!U",TEXT(MATCH($C77,'2018-09'!$C$2:$C$100,0)+1,0)))="",INDIRECT(CONCATENATE("'2018-08'!U",TEXT(MATCH($C77,'2018-08'!$C$2:$C$100,0)+1,0)))="")),"Н/Д",INDIRECT(CONCATENATE("'2018-09'!U",TEXT(MATCH($C77,'2018-09'!$C$2:$C$100,0)+1,0)))-INDIRECT(CONCATENATE("'2018-08'!U",TEXT(MATCH($C77,'2018-08'!$C$2:$C$100,0)+1,0))))</f>
        <v>3367910.3700000048</v>
      </c>
      <c r="V77" s="17">
        <f ca="1">IF(OR(INDIRECT(CONCATENATE("'2018-09'!V",TEXT(MATCH($C77,'2018-09'!$C$2:$C$100,0)+1,0)))="",INDIRECT(CONCATENATE("'2018-08'!V",TEXT(MATCH($C77,'2018-08'!$C$2:$C$100,0)+1,0)))="",AND(INDIRECT(CONCATENATE("'2018-09'!V",TEXT(MATCH($C77,'2018-09'!$C$2:$C$100,0)+1,0)))="",INDIRECT(CONCATENATE("'2018-08'!V",TEXT(MATCH($C77,'2018-08'!$C$2:$C$100,0)+1,0)))="")),"Н/Д",INDIRECT(CONCATENATE("'2018-09'!V",TEXT(MATCH($C77,'2018-09'!$C$2:$C$100,0)+1,0)))-INDIRECT(CONCATENATE("'2018-08'!V",TEXT(MATCH($C77,'2018-08'!$C$2:$C$100,0)+1,0))))</f>
        <v>1173397852.5900002</v>
      </c>
      <c r="W77" s="17">
        <f ca="1">IF(OR(INDIRECT(CONCATENATE("'2018-09'!W",TEXT(MATCH($C77,'2018-09'!$C$2:$C$100,0)+1,0)))="",INDIRECT(CONCATENATE("'2018-08'!W",TEXT(MATCH($C77,'2018-08'!$C$2:$C$100,0)+1,0)))="",AND(INDIRECT(CONCATENATE("'2018-09'!W",TEXT(MATCH($C77,'2018-09'!$C$2:$C$100,0)+1,0)))="",INDIRECT(CONCATENATE("'2018-08'!W",TEXT(MATCH($C77,'2018-08'!$C$2:$C$100,0)+1,0)))="")),"Н/Д",INDIRECT(CONCATENATE("'2018-09'!W",TEXT(MATCH($C77,'2018-09'!$C$2:$C$100,0)+1,0)))-INDIRECT(CONCATENATE("'2018-08'!W",TEXT(MATCH($C77,'2018-08'!$C$2:$C$100,0)+1,0))))</f>
        <v>19119769521.600006</v>
      </c>
    </row>
    <row r="78" spans="1:23" x14ac:dyDescent="0.25">
      <c r="A78" s="2" t="s">
        <v>87</v>
      </c>
      <c r="B78" s="2" t="s">
        <v>104</v>
      </c>
      <c r="C78" s="15">
        <v>78000000</v>
      </c>
      <c r="D78" s="2" t="s">
        <v>212</v>
      </c>
      <c r="E78" s="17">
        <f ca="1">IF(OR(INDIRECT(CONCATENATE("'2018-09'!E",TEXT(MATCH($C78,'2018-09'!$C$2:$C$100,0)+1,0)))="",INDIRECT(CONCATENATE("'2018-08'!E",TEXT(MATCH($C78,'2018-08'!$C$2:$C$100,0)+1,0)))="",AND(INDIRECT(CONCATENATE("'2018-09'!E",TEXT(MATCH($C78,'2018-09'!$C$2:$C$100,0)+1,0)))="",INDIRECT(CONCATENATE("'2018-08'!E",TEXT(MATCH($C78,'2018-08'!$C$2:$C$100,0)+1,0)))="")),"Н/Д",INDIRECT(CONCATENATE("'2018-09'!E",TEXT(MATCH($C78,'2018-09'!$C$2:$C$100,0)+1,0)))-INDIRECT(CONCATENATE("'2018-08'!E",TEXT(MATCH($C78,'2018-08'!$C$2:$C$100,0)+1,0))))</f>
        <v>5910747511.5499954</v>
      </c>
      <c r="F78" s="17">
        <f ca="1">IF(OR(INDIRECT(CONCATENATE("'2018-09'!F",TEXT(MATCH($C78,'2018-09'!$C$2:$C$100,0)+1,0)))="",INDIRECT(CONCATENATE("'2018-08'!F",TEXT(MATCH($C78,'2018-08'!$C$2:$C$100,0)+1,0)))="",AND(INDIRECT(CONCATENATE("'2018-09'!F",TEXT(MATCH($C78,'2018-09'!$C$2:$C$100,0)+1,0)))="",INDIRECT(CONCATENATE("'2018-08'!F",TEXT(MATCH($C78,'2018-08'!$C$2:$C$100,0)+1,0)))="")),"Н/Д",INDIRECT(CONCATENATE("'2018-09'!F",TEXT(MATCH($C78,'2018-09'!$C$2:$C$100,0)+1,0)))-INDIRECT(CONCATENATE("'2018-08'!F",TEXT(MATCH($C78,'2018-08'!$C$2:$C$100,0)+1,0))))</f>
        <v>5099068182.75</v>
      </c>
      <c r="G78" s="17">
        <f ca="1">IF(OR(INDIRECT(CONCATENATE("'2018-09'!G",TEXT(MATCH($C78,'2018-09'!$C$2:$C$100,0)+1,0)))="",INDIRECT(CONCATENATE("'2018-08'!G",TEXT(MATCH($C78,'2018-08'!$C$2:$C$100,0)+1,0)))="",AND(INDIRECT(CONCATENATE("'2018-09'!G",TEXT(MATCH($C78,'2018-09'!$C$2:$C$100,0)+1,0)))="",INDIRECT(CONCATENATE("'2018-08'!G",TEXT(MATCH($C78,'2018-08'!$C$2:$C$100,0)+1,0)))="")),"Н/Д",INDIRECT(CONCATENATE("'2018-09'!G",TEXT(MATCH($C78,'2018-09'!$C$2:$C$100,0)+1,0)))-INDIRECT(CONCATENATE("'2018-08'!G",TEXT(MATCH($C78,'2018-08'!$C$2:$C$100,0)+1,0))))</f>
        <v>1597700953.8200016</v>
      </c>
      <c r="H78" s="17">
        <f ca="1">IF(OR(INDIRECT(CONCATENATE("'2018-09'!H",TEXT(MATCH($C78,'2018-09'!$C$2:$C$100,0)+1,0)))="",INDIRECT(CONCATENATE("'2018-08'!H",TEXT(MATCH($C78,'2018-08'!$C$2:$C$100,0)+1,0)))="",AND(INDIRECT(CONCATENATE("'2018-09'!H",TEXT(MATCH($C78,'2018-09'!$C$2:$C$100,0)+1,0)))="",INDIRECT(CONCATENATE("'2018-08'!H",TEXT(MATCH($C78,'2018-08'!$C$2:$C$100,0)+1,0)))="")),"Н/Д",INDIRECT(CONCATENATE("'2018-09'!H",TEXT(MATCH($C78,'2018-09'!$C$2:$C$100,0)+1,0)))-INDIRECT(CONCATENATE("'2018-08'!H",TEXT(MATCH($C78,'2018-08'!$C$2:$C$100,0)+1,0))))</f>
        <v>1725625412.1400013</v>
      </c>
      <c r="I78" s="17">
        <f ca="1">IF(OR(INDIRECT(CONCATENATE("'2018-09'!I",TEXT(MATCH($C78,'2018-09'!$C$2:$C$100,0)+1,0)))="",INDIRECT(CONCATENATE("'2018-08'!I",TEXT(MATCH($C78,'2018-08'!$C$2:$C$100,0)+1,0)))="",AND(INDIRECT(CONCATENATE("'2018-09'!I",TEXT(MATCH($C78,'2018-09'!$C$2:$C$100,0)+1,0)))="",INDIRECT(CONCATENATE("'2018-08'!I",TEXT(MATCH($C78,'2018-08'!$C$2:$C$100,0)+1,0)))="")),"Н/Д",INDIRECT(CONCATENATE("'2018-09'!I",TEXT(MATCH($C78,'2018-09'!$C$2:$C$100,0)+1,0)))-INDIRECT(CONCATENATE("'2018-08'!I",TEXT(MATCH($C78,'2018-08'!$C$2:$C$100,0)+1,0))))</f>
        <v>1101574764.0500002</v>
      </c>
      <c r="J78" s="17" t="str">
        <f ca="1">IF(OR(INDIRECT(CONCATENATE("'2018-09'!J",TEXT(MATCH($C78,'2018-09'!$C$2:$C$100,0)+1,0)))="",INDIRECT(CONCATENATE("'2018-08'!J",TEXT(MATCH($C78,'2018-08'!$C$2:$C$100,0)+1,0)))="",AND(INDIRECT(CONCATENATE("'2018-09'!J",TEXT(MATCH($C78,'2018-09'!$C$2:$C$100,0)+1,0)))="",INDIRECT(CONCATENATE("'2018-08'!J",TEXT(MATCH($C78,'2018-08'!$C$2:$C$100,0)+1,0)))="")),"Н/Д",INDIRECT(CONCATENATE("'2018-09'!J",TEXT(MATCH($C78,'2018-09'!$C$2:$C$100,0)+1,0)))-INDIRECT(CONCATENATE("'2018-08'!J",TEXT(MATCH($C78,'2018-08'!$C$2:$C$100,0)+1,0))))</f>
        <v>Н/Д</v>
      </c>
      <c r="K78" s="17">
        <f ca="1">IF(OR(INDIRECT(CONCATENATE("'2018-09'!K",TEXT(MATCH($C78,'2018-09'!$C$2:$C$100,0)+1,0)))="",INDIRECT(CONCATENATE("'2018-08'!K",TEXT(MATCH($C78,'2018-08'!$C$2:$C$100,0)+1,0)))="",AND(INDIRECT(CONCATENATE("'2018-09'!K",TEXT(MATCH($C78,'2018-09'!$C$2:$C$100,0)+1,0)))="",INDIRECT(CONCATENATE("'2018-08'!K",TEXT(MATCH($C78,'2018-08'!$C$2:$C$100,0)+1,0)))="")),"Н/Д",INDIRECT(CONCATENATE("'2018-09'!K",TEXT(MATCH($C78,'2018-09'!$C$2:$C$100,0)+1,0)))-INDIRECT(CONCATENATE("'2018-08'!K",TEXT(MATCH($C78,'2018-08'!$C$2:$C$100,0)+1,0))))</f>
        <v>110476759.94000006</v>
      </c>
      <c r="L78" s="17">
        <f ca="1">IF(OR(INDIRECT(CONCATENATE("'2018-09'!L",TEXT(MATCH($C78,'2018-09'!$C$2:$C$100,0)+1,0)))="",INDIRECT(CONCATENATE("'2018-08'!L",TEXT(MATCH($C78,'2018-08'!$C$2:$C$100,0)+1,0)))="",AND(INDIRECT(CONCATENATE("'2018-09'!L",TEXT(MATCH($C78,'2018-09'!$C$2:$C$100,0)+1,0)))="",INDIRECT(CONCATENATE("'2018-08'!L",TEXT(MATCH($C78,'2018-08'!$C$2:$C$100,0)+1,0)))="")),"Н/Д",INDIRECT(CONCATENATE("'2018-09'!L",TEXT(MATCH($C78,'2018-09'!$C$2:$C$100,0)+1,0)))-INDIRECT(CONCATENATE("'2018-08'!L",TEXT(MATCH($C78,'2018-08'!$C$2:$C$100,0)+1,0))))</f>
        <v>278595778.62000084</v>
      </c>
      <c r="M78" s="17">
        <f ca="1">IF(OR(INDIRECT(CONCATENATE("'2018-09'!M",TEXT(MATCH($C78,'2018-09'!$C$2:$C$100,0)+1,0)))="",INDIRECT(CONCATENATE("'2018-08'!M",TEXT(MATCH($C78,'2018-08'!$C$2:$C$100,0)+1,0)))="",AND(INDIRECT(CONCATENATE("'2018-09'!M",TEXT(MATCH($C78,'2018-09'!$C$2:$C$100,0)+1,0)))="",INDIRECT(CONCATENATE("'2018-08'!M",TEXT(MATCH($C78,'2018-08'!$C$2:$C$100,0)+1,0)))="")),"Н/Д",INDIRECT(CONCATENATE("'2018-09'!M",TEXT(MATCH($C78,'2018-09'!$C$2:$C$100,0)+1,0)))-INDIRECT(CONCATENATE("'2018-08'!M",TEXT(MATCH($C78,'2018-08'!$C$2:$C$100,0)+1,0))))</f>
        <v>5340915.3299999982</v>
      </c>
      <c r="N78" s="17">
        <f ca="1">IF(OR(INDIRECT(CONCATENATE("'2018-09'!N",TEXT(MATCH($C78,'2018-09'!$C$2:$C$100,0)+1,0)))="",INDIRECT(CONCATENATE("'2018-08'!N",TEXT(MATCH($C78,'2018-08'!$C$2:$C$100,0)+1,0)))="",AND(INDIRECT(CONCATENATE("'2018-09'!N",TEXT(MATCH($C78,'2018-09'!$C$2:$C$100,0)+1,0)))="",INDIRECT(CONCATENATE("'2018-08'!N",TEXT(MATCH($C78,'2018-08'!$C$2:$C$100,0)+1,0)))="")),"Н/Д",INDIRECT(CONCATENATE("'2018-09'!N",TEXT(MATCH($C78,'2018-09'!$C$2:$C$100,0)+1,0)))-INDIRECT(CONCATENATE("'2018-08'!NE",TEXT(MATCH($C78,'2018-08'!$C$2:$C$100,0)+1,0))))</f>
        <v>275260565.29000002</v>
      </c>
      <c r="O78" s="17">
        <f ca="1">IF(OR(INDIRECT(CONCATENATE("'2018-09'!O",TEXT(MATCH($C78,'2018-09'!$C$2:$C$100,0)+1,0)))="",INDIRECT(CONCATENATE("'2018-08'!O",TEXT(MATCH($C78,'2018-08'!$C$2:$C$100,0)+1,0)))="",AND(INDIRECT(CONCATENATE("'2018-09'!O",TEXT(MATCH($C78,'2018-09'!$C$2:$C$100,0)+1,0)))="",INDIRECT(CONCATENATE("'2018-08'!O",TEXT(MATCH($C78,'2018-08'!$C$2:$C$100,0)+1,0)))="")),"Н/Д",INDIRECT(CONCATENATE("'2018-09'!O",TEXT(MATCH($C78,'2018-09'!$C$2:$C$100,0)+1,0)))-INDIRECT(CONCATENATE("'2018-08'!O",TEXT(MATCH($C78,'2018-08'!$C$2:$C$100,0)+1,0))))</f>
        <v>29497.270000000019</v>
      </c>
      <c r="P78" s="17">
        <f ca="1">IF(OR(INDIRECT(CONCATENATE("'2018-09'!P",TEXT(MATCH($C78,'2018-09'!$C$2:$C$100,0)+1,0)))="",INDIRECT(CONCATENATE("'2018-08'!P",TEXT(MATCH($C78,'2018-08'!$C$2:$C$100,0)+1,0)))="",AND(INDIRECT(CONCATENATE("'2018-09'!P",TEXT(MATCH($C78,'2018-09'!$C$2:$C$100,0)+1,0)))="",INDIRECT(CONCATENATE("'2018-08'!P",TEXT(MATCH($C78,'2018-08'!$C$2:$C$100,0)+1,0)))="")),"Н/Д",INDIRECT(CONCATENATE("'2018-09'!P",TEXT(MATCH($C78,'2018-09'!$C$2:$C$100,0)+1,0)))-INDIRECT(CONCATENATE("'2018-08'!P",TEXT(MATCH($C78,'2018-08'!$C$2:$C$100,0)+1,0))))</f>
        <v>109946082.05999994</v>
      </c>
      <c r="Q78" s="17">
        <f ca="1">IF(OR(INDIRECT(CONCATENATE("'2018-09'!Q",TEXT(MATCH($C78,'2018-09'!$C$2:$C$100,0)+1,0)))="",INDIRECT(CONCATENATE("'2018-08'!Q",TEXT(MATCH($C78,'2018-08'!$C$2:$C$100,0)+1,0)))="",AND(INDIRECT(CONCATENATE("'2018-09'!Q",TEXT(MATCH($C78,'2018-09'!$C$2:$C$100,0)+1,0)))="",INDIRECT(CONCATENATE("'2018-08'!Q",TEXT(MATCH($C78,'2018-08'!$C$2:$C$100,0)+1,0)))="")),"Н/Д",INDIRECT(CONCATENATE("'2018-09'!Q",TEXT(MATCH($C78,'2018-09'!$C$2:$C$100,0)+1,0)))-INDIRECT(CONCATENATE("'2018-08'!Q",TEXT(MATCH($C78,'2018-08'!$C$2:$C$100,0)+1,0))))</f>
        <v>2869735.2700000107</v>
      </c>
      <c r="R78" s="17">
        <f ca="1">IF(OR(INDIRECT(CONCATENATE("'2018-09'!R",TEXT(MATCH($C78,'2018-09'!$C$2:$C$100,0)+1,0)))="",INDIRECT(CONCATENATE("'2018-08'!R",TEXT(MATCH($C78,'2018-08'!$C$2:$C$100,0)+1,0)))="",AND(INDIRECT(CONCATENATE("'2018-09'!R",TEXT(MATCH($C78,'2018-09'!$C$2:$C$100,0)+1,0)))="",INDIRECT(CONCATENATE("'2018-08'!R",TEXT(MATCH($C78,'2018-08'!$C$2:$C$100,0)+1,0)))="")),"Н/Д",INDIRECT(CONCATENATE("'2018-09'!R",TEXT(MATCH($C78,'2018-09'!$C$2:$C$100,0)+1,0)))-INDIRECT(CONCATENATE("'2018-08'!R",TEXT(MATCH($C78,'2018-08'!$C$2:$C$100,0)+1,0))))</f>
        <v>41990102.639999986</v>
      </c>
      <c r="S78" s="17" t="str">
        <f ca="1">IF(OR(INDIRECT(CONCATENATE("'2018-09'!S",TEXT(MATCH($C78,'2018-09'!$C$2:$C$100,0)+1,0)))="",INDIRECT(CONCATENATE("'2018-08'!S",TEXT(MATCH($C78,'2018-08'!$C$2:$C$100,0)+1,0)))="",AND(INDIRECT(CONCATENATE("'2018-09'!S",TEXT(MATCH($C78,'2018-09'!$C$2:$C$100,0)+1,0)))="",INDIRECT(CONCATENATE("'2018-08'!S",TEXT(MATCH($C78,'2018-08'!$C$2:$C$100,0)+1,0)))="")),"Н/Д",INDIRECT(CONCATENATE("'2018-09'!S",TEXT(MATCH($C78,'2018-09'!$C$2:$C$100,0)+1,0)))-INDIRECT(CONCATENATE("'2018-08'!S",TEXT(MATCH($C78,'2018-08'!$C$2:$C$100,0)+1,0))))</f>
        <v>Н/Д</v>
      </c>
      <c r="T78" s="17">
        <f ca="1">IF(OR(INDIRECT(CONCATENATE("'2018-09'!T",TEXT(MATCH($C78,'2018-09'!$C$2:$C$100,0)+1,0)))="",INDIRECT(CONCATENATE("'2018-08'!T",TEXT(MATCH($C78,'2018-08'!$C$2:$C$100,0)+1,0)))="",AND(INDIRECT(CONCATENATE("'2018-09'!T",TEXT(MATCH($C78,'2018-09'!$C$2:$C$100,0)+1,0)))="",INDIRECT(CONCATENATE("'2018-08'!T",TEXT(MATCH($C78,'2018-08'!$C$2:$C$100,0)+1,0)))="")),"Н/Д",INDIRECT(CONCATENATE("'2018-09'!T",TEXT(MATCH($C78,'2018-09'!$C$2:$C$100,0)+1,0)))-INDIRECT(CONCATENATE("'2018-08'!T",TEXT(MATCH($C78,'2018-08'!$C$2:$C$100,0)+1,0))))</f>
        <v>69650944.449999988</v>
      </c>
      <c r="U78" s="17">
        <f ca="1">IF(OR(INDIRECT(CONCATENATE("'2018-09'!U",TEXT(MATCH($C78,'2018-09'!$C$2:$C$100,0)+1,0)))="",INDIRECT(CONCATENATE("'2018-08'!U",TEXT(MATCH($C78,'2018-08'!$C$2:$C$100,0)+1,0)))="",AND(INDIRECT(CONCATENATE("'2018-09'!U",TEXT(MATCH($C78,'2018-09'!$C$2:$C$100,0)+1,0)))="",INDIRECT(CONCATENATE("'2018-08'!U",TEXT(MATCH($C78,'2018-08'!$C$2:$C$100,0)+1,0)))="")),"Н/Д",INDIRECT(CONCATENATE("'2018-09'!U",TEXT(MATCH($C78,'2018-09'!$C$2:$C$100,0)+1,0)))-INDIRECT(CONCATENATE("'2018-08'!U",TEXT(MATCH($C78,'2018-08'!$C$2:$C$100,0)+1,0))))</f>
        <v>3024815.6300000027</v>
      </c>
      <c r="V78" s="17">
        <f ca="1">IF(OR(INDIRECT(CONCATENATE("'2018-09'!V",TEXT(MATCH($C78,'2018-09'!$C$2:$C$100,0)+1,0)))="",INDIRECT(CONCATENATE("'2018-08'!V",TEXT(MATCH($C78,'2018-08'!$C$2:$C$100,0)+1,0)))="",AND(INDIRECT(CONCATENATE("'2018-09'!V",TEXT(MATCH($C78,'2018-09'!$C$2:$C$100,0)+1,0)))="",INDIRECT(CONCATENATE("'2018-08'!V",TEXT(MATCH($C78,'2018-08'!$C$2:$C$100,0)+1,0)))="")),"Н/Д",INDIRECT(CONCATENATE("'2018-09'!V",TEXT(MATCH($C78,'2018-09'!$C$2:$C$100,0)+1,0)))-INDIRECT(CONCATENATE("'2018-08'!V",TEXT(MATCH($C78,'2018-08'!$C$2:$C$100,0)+1,0))))</f>
        <v>811679328.80000019</v>
      </c>
      <c r="W78" s="17">
        <f ca="1">IF(OR(INDIRECT(CONCATENATE("'2018-09'!W",TEXT(MATCH($C78,'2018-09'!$C$2:$C$100,0)+1,0)))="",INDIRECT(CONCATENATE("'2018-08'!W",TEXT(MATCH($C78,'2018-08'!$C$2:$C$100,0)+1,0)))="",AND(INDIRECT(CONCATENATE("'2018-09'!W",TEXT(MATCH($C78,'2018-09'!$C$2:$C$100,0)+1,0)))="",INDIRECT(CONCATENATE("'2018-08'!W",TEXT(MATCH($C78,'2018-08'!$C$2:$C$100,0)+1,0)))="")),"Н/Д",INDIRECT(CONCATENATE("'2018-09'!W",TEXT(MATCH($C78,'2018-09'!$C$2:$C$100,0)+1,0)))-INDIRECT(CONCATENATE("'2018-08'!W",TEXT(MATCH($C78,'2018-08'!$C$2:$C$100,0)+1,0))))</f>
        <v>16909389883.980011</v>
      </c>
    </row>
    <row r="79" spans="1:23" x14ac:dyDescent="0.25">
      <c r="A79" s="2" t="s">
        <v>87</v>
      </c>
      <c r="B79" s="2" t="s">
        <v>105</v>
      </c>
      <c r="C79" s="15">
        <v>55000000</v>
      </c>
      <c r="D79" s="2" t="s">
        <v>212</v>
      </c>
      <c r="E79" s="17">
        <f ca="1">IF(OR(INDIRECT(CONCATENATE("'2018-09'!E",TEXT(MATCH($C79,'2018-09'!$C$2:$C$100,0)+1,0)))="",INDIRECT(CONCATENATE("'2018-08'!E",TEXT(MATCH($C79,'2018-08'!$C$2:$C$100,0)+1,0)))="",AND(INDIRECT(CONCATENATE("'2018-09'!E",TEXT(MATCH($C79,'2018-09'!$C$2:$C$100,0)+1,0)))="",INDIRECT(CONCATENATE("'2018-08'!E",TEXT(MATCH($C79,'2018-08'!$C$2:$C$100,0)+1,0)))="")),"Н/Д",INDIRECT(CONCATENATE("'2018-09'!E",TEXT(MATCH($C79,'2018-09'!$C$2:$C$100,0)+1,0)))-INDIRECT(CONCATENATE("'2018-08'!E",TEXT(MATCH($C79,'2018-08'!$C$2:$C$100,0)+1,0))))</f>
        <v>221512235.6500001</v>
      </c>
      <c r="F79" s="17">
        <f ca="1">IF(OR(INDIRECT(CONCATENATE("'2018-09'!F",TEXT(MATCH($C79,'2018-09'!$C$2:$C$100,0)+1,0)))="",INDIRECT(CONCATENATE("'2018-08'!F",TEXT(MATCH($C79,'2018-08'!$C$2:$C$100,0)+1,0)))="",AND(INDIRECT(CONCATENATE("'2018-09'!F",TEXT(MATCH($C79,'2018-09'!$C$2:$C$100,0)+1,0)))="",INDIRECT(CONCATENATE("'2018-08'!F",TEXT(MATCH($C79,'2018-08'!$C$2:$C$100,0)+1,0)))="")),"Н/Д",INDIRECT(CONCATENATE("'2018-09'!F",TEXT(MATCH($C79,'2018-09'!$C$2:$C$100,0)+1,0)))-INDIRECT(CONCATENATE("'2018-08'!F",TEXT(MATCH($C79,'2018-08'!$C$2:$C$100,0)+1,0))))</f>
        <v>132845593.64999986</v>
      </c>
      <c r="G79" s="17">
        <f ca="1">IF(OR(INDIRECT(CONCATENATE("'2018-09'!G",TEXT(MATCH($C79,'2018-09'!$C$2:$C$100,0)+1,0)))="",INDIRECT(CONCATENATE("'2018-08'!G",TEXT(MATCH($C79,'2018-08'!$C$2:$C$100,0)+1,0)))="",AND(INDIRECT(CONCATENATE("'2018-09'!G",TEXT(MATCH($C79,'2018-09'!$C$2:$C$100,0)+1,0)))="",INDIRECT(CONCATENATE("'2018-08'!G",TEXT(MATCH($C79,'2018-08'!$C$2:$C$100,0)+1,0)))="")),"Н/Д",INDIRECT(CONCATENATE("'2018-09'!G",TEXT(MATCH($C79,'2018-09'!$C$2:$C$100,0)+1,0)))-INDIRECT(CONCATENATE("'2018-08'!G",TEXT(MATCH($C79,'2018-08'!$C$2:$C$100,0)+1,0))))</f>
        <v>12074488.650000006</v>
      </c>
      <c r="H79" s="17">
        <f ca="1">IF(OR(INDIRECT(CONCATENATE("'2018-09'!H",TEXT(MATCH($C79,'2018-09'!$C$2:$C$100,0)+1,0)))="",INDIRECT(CONCATENATE("'2018-08'!H",TEXT(MATCH($C79,'2018-08'!$C$2:$C$100,0)+1,0)))="",AND(INDIRECT(CONCATENATE("'2018-09'!H",TEXT(MATCH($C79,'2018-09'!$C$2:$C$100,0)+1,0)))="",INDIRECT(CONCATENATE("'2018-08'!H",TEXT(MATCH($C79,'2018-08'!$C$2:$C$100,0)+1,0)))="")),"Н/Д",INDIRECT(CONCATENATE("'2018-09'!H",TEXT(MATCH($C79,'2018-09'!$C$2:$C$100,0)+1,0)))-INDIRECT(CONCATENATE("'2018-08'!H",TEXT(MATCH($C79,'2018-08'!$C$2:$C$100,0)+1,0))))</f>
        <v>89090260.419999957</v>
      </c>
      <c r="I79" s="17">
        <f ca="1">IF(OR(INDIRECT(CONCATENATE("'2018-09'!I",TEXT(MATCH($C79,'2018-09'!$C$2:$C$100,0)+1,0)))="",INDIRECT(CONCATENATE("'2018-08'!I",TEXT(MATCH($C79,'2018-08'!$C$2:$C$100,0)+1,0)))="",AND(INDIRECT(CONCATENATE("'2018-09'!I",TEXT(MATCH($C79,'2018-09'!$C$2:$C$100,0)+1,0)))="",INDIRECT(CONCATENATE("'2018-08'!I",TEXT(MATCH($C79,'2018-08'!$C$2:$C$100,0)+1,0)))="")),"Н/Д",INDIRECT(CONCATENATE("'2018-09'!I",TEXT(MATCH($C79,'2018-09'!$C$2:$C$100,0)+1,0)))-INDIRECT(CONCATENATE("'2018-08'!I",TEXT(MATCH($C79,'2018-08'!$C$2:$C$100,0)+1,0))))</f>
        <v>15165185.080000013</v>
      </c>
      <c r="J79" s="17">
        <f ca="1">IF(OR(INDIRECT(CONCATENATE("'2018-09'!J",TEXT(MATCH($C79,'2018-09'!$C$2:$C$100,0)+1,0)))="",INDIRECT(CONCATENATE("'2018-08'!J",TEXT(MATCH($C79,'2018-08'!$C$2:$C$100,0)+1,0)))="",AND(INDIRECT(CONCATENATE("'2018-09'!J",TEXT(MATCH($C79,'2018-09'!$C$2:$C$100,0)+1,0)))="",INDIRECT(CONCATENATE("'2018-08'!J",TEXT(MATCH($C79,'2018-08'!$C$2:$C$100,0)+1,0)))="")),"Н/Д",INDIRECT(CONCATENATE("'2018-09'!J",TEXT(MATCH($C79,'2018-09'!$C$2:$C$100,0)+1,0)))-INDIRECT(CONCATENATE("'2018-08'!J",TEXT(MATCH($C79,'2018-08'!$C$2:$C$100,0)+1,0))))</f>
        <v>7346175.7700000107</v>
      </c>
      <c r="K79" s="17">
        <f ca="1">IF(OR(INDIRECT(CONCATENATE("'2018-09'!K",TEXT(MATCH($C79,'2018-09'!$C$2:$C$100,0)+1,0)))="",INDIRECT(CONCATENATE("'2018-08'!K",TEXT(MATCH($C79,'2018-08'!$C$2:$C$100,0)+1,0)))="",AND(INDIRECT(CONCATENATE("'2018-09'!K",TEXT(MATCH($C79,'2018-09'!$C$2:$C$100,0)+1,0)))="",INDIRECT(CONCATENATE("'2018-08'!K",TEXT(MATCH($C79,'2018-08'!$C$2:$C$100,0)+1,0)))="")),"Н/Д",INDIRECT(CONCATENATE("'2018-09'!K",TEXT(MATCH($C79,'2018-09'!$C$2:$C$100,0)+1,0)))-INDIRECT(CONCATENATE("'2018-08'!K",TEXT(MATCH($C79,'2018-08'!$C$2:$C$100,0)+1,0))))</f>
        <v>2268855.1899999976</v>
      </c>
      <c r="L79" s="17">
        <f ca="1">IF(OR(INDIRECT(CONCATENATE("'2018-09'!L",TEXT(MATCH($C79,'2018-09'!$C$2:$C$100,0)+1,0)))="",INDIRECT(CONCATENATE("'2018-08'!L",TEXT(MATCH($C79,'2018-08'!$C$2:$C$100,0)+1,0)))="",AND(INDIRECT(CONCATENATE("'2018-09'!L",TEXT(MATCH($C79,'2018-09'!$C$2:$C$100,0)+1,0)))="",INDIRECT(CONCATENATE("'2018-08'!L",TEXT(MATCH($C79,'2018-08'!$C$2:$C$100,0)+1,0)))="")),"Н/Д",INDIRECT(CONCATENATE("'2018-09'!L",TEXT(MATCH($C79,'2018-09'!$C$2:$C$100,0)+1,0)))-INDIRECT(CONCATENATE("'2018-08'!L",TEXT(MATCH($C79,'2018-08'!$C$2:$C$100,0)+1,0))))</f>
        <v>598380.13999998569</v>
      </c>
      <c r="M79" s="17" t="str">
        <f ca="1">IF(OR(INDIRECT(CONCATENATE("'2018-09'!M",TEXT(MATCH($C79,'2018-09'!$C$2:$C$100,0)+1,0)))="",INDIRECT(CONCATENATE("'2018-08'!M",TEXT(MATCH($C79,'2018-08'!$C$2:$C$100,0)+1,0)))="",AND(INDIRECT(CONCATENATE("'2018-09'!M",TEXT(MATCH($C79,'2018-09'!$C$2:$C$100,0)+1,0)))="",INDIRECT(CONCATENATE("'2018-08'!M",TEXT(MATCH($C79,'2018-08'!$C$2:$C$100,0)+1,0)))="")),"Н/Д",INDIRECT(CONCATENATE("'2018-09'!M",TEXT(MATCH($C79,'2018-09'!$C$2:$C$100,0)+1,0)))-INDIRECT(CONCATENATE("'2018-08'!M",TEXT(MATCH($C79,'2018-08'!$C$2:$C$100,0)+1,0))))</f>
        <v>Н/Д</v>
      </c>
      <c r="N79" s="17">
        <f ca="1">IF(OR(INDIRECT(CONCATENATE("'2018-09'!N",TEXT(MATCH($C79,'2018-09'!$C$2:$C$100,0)+1,0)))="",INDIRECT(CONCATENATE("'2018-08'!N",TEXT(MATCH($C79,'2018-08'!$C$2:$C$100,0)+1,0)))="",AND(INDIRECT(CONCATENATE("'2018-09'!N",TEXT(MATCH($C79,'2018-09'!$C$2:$C$100,0)+1,0)))="",INDIRECT(CONCATENATE("'2018-08'!N",TEXT(MATCH($C79,'2018-08'!$C$2:$C$100,0)+1,0)))="")),"Н/Д",INDIRECT(CONCATENATE("'2018-09'!N",TEXT(MATCH($C79,'2018-09'!$C$2:$C$100,0)+1,0)))-INDIRECT(CONCATENATE("'2018-08'!NE",TEXT(MATCH($C79,'2018-08'!$C$2:$C$100,0)+1,0))))</f>
        <v>7760744.7599999998</v>
      </c>
      <c r="O79" s="17">
        <f ca="1">IF(OR(INDIRECT(CONCATENATE("'2018-09'!O",TEXT(MATCH($C79,'2018-09'!$C$2:$C$100,0)+1,0)))="",INDIRECT(CONCATENATE("'2018-08'!O",TEXT(MATCH($C79,'2018-08'!$C$2:$C$100,0)+1,0)))="",AND(INDIRECT(CONCATENATE("'2018-09'!O",TEXT(MATCH($C79,'2018-09'!$C$2:$C$100,0)+1,0)))="",INDIRECT(CONCATENATE("'2018-08'!O",TEXT(MATCH($C79,'2018-08'!$C$2:$C$100,0)+1,0)))="")),"Н/Д",INDIRECT(CONCATENATE("'2018-09'!O",TEXT(MATCH($C79,'2018-09'!$C$2:$C$100,0)+1,0)))-INDIRECT(CONCATENATE("'2018-08'!O",TEXT(MATCH($C79,'2018-08'!$C$2:$C$100,0)+1,0))))</f>
        <v>0</v>
      </c>
      <c r="P79" s="17">
        <f ca="1">IF(OR(INDIRECT(CONCATENATE("'2018-09'!P",TEXT(MATCH($C79,'2018-09'!$C$2:$C$100,0)+1,0)))="",INDIRECT(CONCATENATE("'2018-08'!P",TEXT(MATCH($C79,'2018-08'!$C$2:$C$100,0)+1,0)))="",AND(INDIRECT(CONCATENATE("'2018-09'!P",TEXT(MATCH($C79,'2018-09'!$C$2:$C$100,0)+1,0)))="",INDIRECT(CONCATENATE("'2018-08'!P",TEXT(MATCH($C79,'2018-08'!$C$2:$C$100,0)+1,0)))="")),"Н/Д",INDIRECT(CONCATENATE("'2018-09'!P",TEXT(MATCH($C79,'2018-09'!$C$2:$C$100,0)+1,0)))-INDIRECT(CONCATENATE("'2018-08'!P",TEXT(MATCH($C79,'2018-08'!$C$2:$C$100,0)+1,0))))</f>
        <v>832248.06000000052</v>
      </c>
      <c r="Q79" s="17">
        <f ca="1">IF(OR(INDIRECT(CONCATENATE("'2018-09'!Q",TEXT(MATCH($C79,'2018-09'!$C$2:$C$100,0)+1,0)))="",INDIRECT(CONCATENATE("'2018-08'!Q",TEXT(MATCH($C79,'2018-08'!$C$2:$C$100,0)+1,0)))="",AND(INDIRECT(CONCATENATE("'2018-09'!Q",TEXT(MATCH($C79,'2018-09'!$C$2:$C$100,0)+1,0)))="",INDIRECT(CONCATENATE("'2018-08'!Q",TEXT(MATCH($C79,'2018-08'!$C$2:$C$100,0)+1,0)))="")),"Н/Д",INDIRECT(CONCATENATE("'2018-09'!Q",TEXT(MATCH($C79,'2018-09'!$C$2:$C$100,0)+1,0)))-INDIRECT(CONCATENATE("'2018-08'!Q",TEXT(MATCH($C79,'2018-08'!$C$2:$C$100,0)+1,0))))</f>
        <v>16397.529999999329</v>
      </c>
      <c r="R79" s="17" t="str">
        <f ca="1">IF(OR(INDIRECT(CONCATENATE("'2018-09'!R",TEXT(MATCH($C79,'2018-09'!$C$2:$C$100,0)+1,0)))="",INDIRECT(CONCATENATE("'2018-08'!R",TEXT(MATCH($C79,'2018-08'!$C$2:$C$100,0)+1,0)))="",AND(INDIRECT(CONCATENATE("'2018-09'!R",TEXT(MATCH($C79,'2018-09'!$C$2:$C$100,0)+1,0)))="",INDIRECT(CONCATENATE("'2018-08'!R",TEXT(MATCH($C79,'2018-08'!$C$2:$C$100,0)+1,0)))="")),"Н/Д",INDIRECT(CONCATENATE("'2018-09'!R",TEXT(MATCH($C79,'2018-09'!$C$2:$C$100,0)+1,0)))-INDIRECT(CONCATENATE("'2018-08'!R",TEXT(MATCH($C79,'2018-08'!$C$2:$C$100,0)+1,0))))</f>
        <v>Н/Д</v>
      </c>
      <c r="S79" s="17">
        <f ca="1">IF(OR(INDIRECT(CONCATENATE("'2018-09'!S",TEXT(MATCH($C79,'2018-09'!$C$2:$C$100,0)+1,0)))="",INDIRECT(CONCATENATE("'2018-08'!S",TEXT(MATCH($C79,'2018-08'!$C$2:$C$100,0)+1,0)))="",AND(INDIRECT(CONCATENATE("'2018-09'!S",TEXT(MATCH($C79,'2018-09'!$C$2:$C$100,0)+1,0)))="",INDIRECT(CONCATENATE("'2018-08'!S",TEXT(MATCH($C79,'2018-08'!$C$2:$C$100,0)+1,0)))="")),"Н/Д",INDIRECT(CONCATENATE("'2018-09'!S",TEXT(MATCH($C79,'2018-09'!$C$2:$C$100,0)+1,0)))-INDIRECT(CONCATENATE("'2018-08'!S",TEXT(MATCH($C79,'2018-08'!$C$2:$C$100,0)+1,0))))</f>
        <v>269530.41000000015</v>
      </c>
      <c r="T79" s="17">
        <f ca="1">IF(OR(INDIRECT(CONCATENATE("'2018-09'!T",TEXT(MATCH($C79,'2018-09'!$C$2:$C$100,0)+1,0)))="",INDIRECT(CONCATENATE("'2018-08'!T",TEXT(MATCH($C79,'2018-08'!$C$2:$C$100,0)+1,0)))="",AND(INDIRECT(CONCATENATE("'2018-09'!T",TEXT(MATCH($C79,'2018-09'!$C$2:$C$100,0)+1,0)))="",INDIRECT(CONCATENATE("'2018-08'!T",TEXT(MATCH($C79,'2018-08'!$C$2:$C$100,0)+1,0)))="")),"Н/Д",INDIRECT(CONCATENATE("'2018-09'!T",TEXT(MATCH($C79,'2018-09'!$C$2:$C$100,0)+1,0)))-INDIRECT(CONCATENATE("'2018-08'!T",TEXT(MATCH($C79,'2018-08'!$C$2:$C$100,0)+1,0))))</f>
        <v>1586146.8899999987</v>
      </c>
      <c r="U79" s="17">
        <f ca="1">IF(OR(INDIRECT(CONCATENATE("'2018-09'!U",TEXT(MATCH($C79,'2018-09'!$C$2:$C$100,0)+1,0)))="",INDIRECT(CONCATENATE("'2018-08'!U",TEXT(MATCH($C79,'2018-08'!$C$2:$C$100,0)+1,0)))="",AND(INDIRECT(CONCATENATE("'2018-09'!U",TEXT(MATCH($C79,'2018-09'!$C$2:$C$100,0)+1,0)))="",INDIRECT(CONCATENATE("'2018-08'!U",TEXT(MATCH($C79,'2018-08'!$C$2:$C$100,0)+1,0)))="")),"Н/Д",INDIRECT(CONCATENATE("'2018-09'!U",TEXT(MATCH($C79,'2018-09'!$C$2:$C$100,0)+1,0)))-INDIRECT(CONCATENATE("'2018-08'!U",TEXT(MATCH($C79,'2018-08'!$C$2:$C$100,0)+1,0))))</f>
        <v>-420093.69000000006</v>
      </c>
      <c r="V79" s="17">
        <f ca="1">IF(OR(INDIRECT(CONCATENATE("'2018-09'!V",TEXT(MATCH($C79,'2018-09'!$C$2:$C$100,0)+1,0)))="",INDIRECT(CONCATENATE("'2018-08'!V",TEXT(MATCH($C79,'2018-08'!$C$2:$C$100,0)+1,0)))="",AND(INDIRECT(CONCATENATE("'2018-09'!V",TEXT(MATCH($C79,'2018-09'!$C$2:$C$100,0)+1,0)))="",INDIRECT(CONCATENATE("'2018-08'!V",TEXT(MATCH($C79,'2018-08'!$C$2:$C$100,0)+1,0)))="")),"Н/Д",INDIRECT(CONCATENATE("'2018-09'!V",TEXT(MATCH($C79,'2018-09'!$C$2:$C$100,0)+1,0)))-INDIRECT(CONCATENATE("'2018-08'!V",TEXT(MATCH($C79,'2018-08'!$C$2:$C$100,0)+1,0))))</f>
        <v>88666642</v>
      </c>
      <c r="W79" s="17">
        <f ca="1">IF(OR(INDIRECT(CONCATENATE("'2018-09'!W",TEXT(MATCH($C79,'2018-09'!$C$2:$C$100,0)+1,0)))="",INDIRECT(CONCATENATE("'2018-08'!W",TEXT(MATCH($C79,'2018-08'!$C$2:$C$100,0)+1,0)))="",AND(INDIRECT(CONCATENATE("'2018-09'!W",TEXT(MATCH($C79,'2018-09'!$C$2:$C$100,0)+1,0)))="",INDIRECT(CONCATENATE("'2018-08'!W",TEXT(MATCH($C79,'2018-08'!$C$2:$C$100,0)+1,0)))="")),"Н/Д",INDIRECT(CONCATENATE("'2018-09'!W",TEXT(MATCH($C79,'2018-09'!$C$2:$C$100,0)+1,0)))-INDIRECT(CONCATENATE("'2018-08'!W",TEXT(MATCH($C79,'2018-08'!$C$2:$C$100,0)+1,0))))</f>
        <v>573093976.77000046</v>
      </c>
    </row>
    <row r="80" spans="1:23" x14ac:dyDescent="0.25">
      <c r="A80" s="2" t="s">
        <v>87</v>
      </c>
      <c r="B80" s="2" t="s">
        <v>106</v>
      </c>
      <c r="C80" s="15">
        <v>45000000</v>
      </c>
      <c r="D80" s="2" t="s">
        <v>212</v>
      </c>
      <c r="E80" s="17">
        <f ca="1">IF(OR(INDIRECT(CONCATENATE("'2018-09'!E",TEXT(MATCH($C80,'2018-09'!$C$2:$C$100,0)+1,0)))="",INDIRECT(CONCATENATE("'2018-08'!E",TEXT(MATCH($C80,'2018-08'!$C$2:$C$100,0)+1,0)))="",AND(INDIRECT(CONCATENATE("'2018-09'!E",TEXT(MATCH($C80,'2018-09'!$C$2:$C$100,0)+1,0)))="",INDIRECT(CONCATENATE("'2018-08'!E",TEXT(MATCH($C80,'2018-08'!$C$2:$C$100,0)+1,0)))="")),"Н/Д",INDIRECT(CONCATENATE("'2018-09'!E",TEXT(MATCH($C80,'2018-09'!$C$2:$C$100,0)+1,0)))-INDIRECT(CONCATENATE("'2018-08'!E",TEXT(MATCH($C80,'2018-08'!$C$2:$C$100,0)+1,0))))</f>
        <v>148621746579.77002</v>
      </c>
      <c r="F80" s="17">
        <f ca="1">IF(OR(INDIRECT(CONCATENATE("'2018-09'!F",TEXT(MATCH($C80,'2018-09'!$C$2:$C$100,0)+1,0)))="",INDIRECT(CONCATENATE("'2018-08'!F",TEXT(MATCH($C80,'2018-08'!$C$2:$C$100,0)+1,0)))="",AND(INDIRECT(CONCATENATE("'2018-09'!F",TEXT(MATCH($C80,'2018-09'!$C$2:$C$100,0)+1,0)))="",INDIRECT(CONCATENATE("'2018-08'!F",TEXT(MATCH($C80,'2018-08'!$C$2:$C$100,0)+1,0)))="")),"Н/Д",INDIRECT(CONCATENATE("'2018-09'!F",TEXT(MATCH($C80,'2018-09'!$C$2:$C$100,0)+1,0)))-INDIRECT(CONCATENATE("'2018-08'!F",TEXT(MATCH($C80,'2018-08'!$C$2:$C$100,0)+1,0))))</f>
        <v>146699509814.47998</v>
      </c>
      <c r="G80" s="17">
        <f ca="1">IF(OR(INDIRECT(CONCATENATE("'2018-09'!G",TEXT(MATCH($C80,'2018-09'!$C$2:$C$100,0)+1,0)))="",INDIRECT(CONCATENATE("'2018-08'!G",TEXT(MATCH($C80,'2018-08'!$C$2:$C$100,0)+1,0)))="",AND(INDIRECT(CONCATENATE("'2018-09'!G",TEXT(MATCH($C80,'2018-09'!$C$2:$C$100,0)+1,0)))="",INDIRECT(CONCATENATE("'2018-08'!G",TEXT(MATCH($C80,'2018-08'!$C$2:$C$100,0)+1,0)))="")),"Н/Д",INDIRECT(CONCATENATE("'2018-09'!G",TEXT(MATCH($C80,'2018-09'!$C$2:$C$100,0)+1,0)))-INDIRECT(CONCATENATE("'2018-08'!G",TEXT(MATCH($C80,'2018-08'!$C$2:$C$100,0)+1,0))))</f>
        <v>47103718173.280029</v>
      </c>
      <c r="H80" s="17">
        <f ca="1">IF(OR(INDIRECT(CONCATENATE("'2018-09'!H",TEXT(MATCH($C80,'2018-09'!$C$2:$C$100,0)+1,0)))="",INDIRECT(CONCATENATE("'2018-08'!H",TEXT(MATCH($C80,'2018-08'!$C$2:$C$100,0)+1,0)))="",AND(INDIRECT(CONCATENATE("'2018-09'!H",TEXT(MATCH($C80,'2018-09'!$C$2:$C$100,0)+1,0)))="",INDIRECT(CONCATENATE("'2018-08'!H",TEXT(MATCH($C80,'2018-08'!$C$2:$C$100,0)+1,0)))="")),"Н/Д",INDIRECT(CONCATENATE("'2018-09'!H",TEXT(MATCH($C80,'2018-09'!$C$2:$C$100,0)+1,0)))-INDIRECT(CONCATENATE("'2018-08'!H",TEXT(MATCH($C80,'2018-08'!$C$2:$C$100,0)+1,0))))</f>
        <v>71061149304.359985</v>
      </c>
      <c r="I80" s="17">
        <f ca="1">IF(OR(INDIRECT(CONCATENATE("'2018-09'!I",TEXT(MATCH($C80,'2018-09'!$C$2:$C$100,0)+1,0)))="",INDIRECT(CONCATENATE("'2018-08'!I",TEXT(MATCH($C80,'2018-08'!$C$2:$C$100,0)+1,0)))="",AND(INDIRECT(CONCATENATE("'2018-09'!I",TEXT(MATCH($C80,'2018-09'!$C$2:$C$100,0)+1,0)))="",INDIRECT(CONCATENATE("'2018-08'!I",TEXT(MATCH($C80,'2018-08'!$C$2:$C$100,0)+1,0)))="")),"Н/Д",INDIRECT(CONCATENATE("'2018-09'!I",TEXT(MATCH($C80,'2018-09'!$C$2:$C$100,0)+1,0)))-INDIRECT(CONCATENATE("'2018-08'!I",TEXT(MATCH($C80,'2018-08'!$C$2:$C$100,0)+1,0))))</f>
        <v>2455258092.6000004</v>
      </c>
      <c r="J80" s="17" t="str">
        <f ca="1">IF(OR(INDIRECT(CONCATENATE("'2018-09'!J",TEXT(MATCH($C80,'2018-09'!$C$2:$C$100,0)+1,0)))="",INDIRECT(CONCATENATE("'2018-08'!J",TEXT(MATCH($C80,'2018-08'!$C$2:$C$100,0)+1,0)))="",AND(INDIRECT(CONCATENATE("'2018-09'!J",TEXT(MATCH($C80,'2018-09'!$C$2:$C$100,0)+1,0)))="",INDIRECT(CONCATENATE("'2018-08'!J",TEXT(MATCH($C80,'2018-08'!$C$2:$C$100,0)+1,0)))="")),"Н/Д",INDIRECT(CONCATENATE("'2018-09'!J",TEXT(MATCH($C80,'2018-09'!$C$2:$C$100,0)+1,0)))-INDIRECT(CONCATENATE("'2018-08'!J",TEXT(MATCH($C80,'2018-08'!$C$2:$C$100,0)+1,0))))</f>
        <v>Н/Д</v>
      </c>
      <c r="K80" s="17">
        <f ca="1">IF(OR(INDIRECT(CONCATENATE("'2018-09'!K",TEXT(MATCH($C80,'2018-09'!$C$2:$C$100,0)+1,0)))="",INDIRECT(CONCATENATE("'2018-08'!K",TEXT(MATCH($C80,'2018-08'!$C$2:$C$100,0)+1,0)))="",AND(INDIRECT(CONCATENATE("'2018-09'!K",TEXT(MATCH($C80,'2018-09'!$C$2:$C$100,0)+1,0)))="",INDIRECT(CONCATENATE("'2018-08'!K",TEXT(MATCH($C80,'2018-08'!$C$2:$C$100,0)+1,0)))="")),"Н/Д",INDIRECT(CONCATENATE("'2018-09'!K",TEXT(MATCH($C80,'2018-09'!$C$2:$C$100,0)+1,0)))-INDIRECT(CONCATENATE("'2018-08'!K",TEXT(MATCH($C80,'2018-08'!$C$2:$C$100,0)+1,0))))</f>
        <v>2895421773.7299957</v>
      </c>
      <c r="L80" s="17">
        <f ca="1">IF(OR(INDIRECT(CONCATENATE("'2018-09'!L",TEXT(MATCH($C80,'2018-09'!$C$2:$C$100,0)+1,0)))="",INDIRECT(CONCATENATE("'2018-08'!L",TEXT(MATCH($C80,'2018-08'!$C$2:$C$100,0)+1,0)))="",AND(INDIRECT(CONCATENATE("'2018-09'!L",TEXT(MATCH($C80,'2018-09'!$C$2:$C$100,0)+1,0)))="",INDIRECT(CONCATENATE("'2018-08'!L",TEXT(MATCH($C80,'2018-08'!$C$2:$C$100,0)+1,0)))="")),"Н/Д",INDIRECT(CONCATENATE("'2018-09'!L",TEXT(MATCH($C80,'2018-09'!$C$2:$C$100,0)+1,0)))-INDIRECT(CONCATENATE("'2018-08'!L",TEXT(MATCH($C80,'2018-08'!$C$2:$C$100,0)+1,0))))</f>
        <v>5686742795.0500031</v>
      </c>
      <c r="M80" s="17">
        <f ca="1">IF(OR(INDIRECT(CONCATENATE("'2018-09'!M",TEXT(MATCH($C80,'2018-09'!$C$2:$C$100,0)+1,0)))="",INDIRECT(CONCATENATE("'2018-08'!M",TEXT(MATCH($C80,'2018-08'!$C$2:$C$100,0)+1,0)))="",AND(INDIRECT(CONCATENATE("'2018-09'!M",TEXT(MATCH($C80,'2018-09'!$C$2:$C$100,0)+1,0)))="",INDIRECT(CONCATENATE("'2018-08'!M",TEXT(MATCH($C80,'2018-08'!$C$2:$C$100,0)+1,0)))="")),"Н/Д",INDIRECT(CONCATENATE("'2018-09'!M",TEXT(MATCH($C80,'2018-09'!$C$2:$C$100,0)+1,0)))-INDIRECT(CONCATENATE("'2018-08'!M",TEXT(MATCH($C80,'2018-08'!$C$2:$C$100,0)+1,0))))</f>
        <v>-2788963.8600000003</v>
      </c>
      <c r="N80" s="17">
        <f ca="1">IF(OR(INDIRECT(CONCATENATE("'2018-09'!N",TEXT(MATCH($C80,'2018-09'!$C$2:$C$100,0)+1,0)))="",INDIRECT(CONCATENATE("'2018-08'!N",TEXT(MATCH($C80,'2018-08'!$C$2:$C$100,0)+1,0)))="",AND(INDIRECT(CONCATENATE("'2018-09'!N",TEXT(MATCH($C80,'2018-09'!$C$2:$C$100,0)+1,0)))="",INDIRECT(CONCATENATE("'2018-08'!N",TEXT(MATCH($C80,'2018-08'!$C$2:$C$100,0)+1,0)))="")),"Н/Д",INDIRECT(CONCATENATE("'2018-09'!N",TEXT(MATCH($C80,'2018-09'!$C$2:$C$100,0)+1,0)))-INDIRECT(CONCATENATE("'2018-08'!NE",TEXT(MATCH($C80,'2018-08'!$C$2:$C$100,0)+1,0))))</f>
        <v>2667179678.8699999</v>
      </c>
      <c r="O80" s="17">
        <f ca="1">IF(OR(INDIRECT(CONCATENATE("'2018-09'!O",TEXT(MATCH($C80,'2018-09'!$C$2:$C$100,0)+1,0)))="",INDIRECT(CONCATENATE("'2018-08'!O",TEXT(MATCH($C80,'2018-08'!$C$2:$C$100,0)+1,0)))="",AND(INDIRECT(CONCATENATE("'2018-09'!O",TEXT(MATCH($C80,'2018-09'!$C$2:$C$100,0)+1,0)))="",INDIRECT(CONCATENATE("'2018-08'!O",TEXT(MATCH($C80,'2018-08'!$C$2:$C$100,0)+1,0)))="")),"Н/Д",INDIRECT(CONCATENATE("'2018-09'!O",TEXT(MATCH($C80,'2018-09'!$C$2:$C$100,0)+1,0)))-INDIRECT(CONCATENATE("'2018-08'!O",TEXT(MATCH($C80,'2018-08'!$C$2:$C$100,0)+1,0))))</f>
        <v>359986.68000000017</v>
      </c>
      <c r="P80" s="17">
        <f ca="1">IF(OR(INDIRECT(CONCATENATE("'2018-09'!P",TEXT(MATCH($C80,'2018-09'!$C$2:$C$100,0)+1,0)))="",INDIRECT(CONCATENATE("'2018-08'!P",TEXT(MATCH($C80,'2018-08'!$C$2:$C$100,0)+1,0)))="",AND(INDIRECT(CONCATENATE("'2018-09'!P",TEXT(MATCH($C80,'2018-09'!$C$2:$C$100,0)+1,0)))="",INDIRECT(CONCATENATE("'2018-08'!P",TEXT(MATCH($C80,'2018-08'!$C$2:$C$100,0)+1,0)))="")),"Н/Д",INDIRECT(CONCATENATE("'2018-09'!P",TEXT(MATCH($C80,'2018-09'!$C$2:$C$100,0)+1,0)))-INDIRECT(CONCATENATE("'2018-08'!P",TEXT(MATCH($C80,'2018-08'!$C$2:$C$100,0)+1,0))))</f>
        <v>10791222257.919998</v>
      </c>
      <c r="Q80" s="17">
        <f ca="1">IF(OR(INDIRECT(CONCATENATE("'2018-09'!Q",TEXT(MATCH($C80,'2018-09'!$C$2:$C$100,0)+1,0)))="",INDIRECT(CONCATENATE("'2018-08'!Q",TEXT(MATCH($C80,'2018-08'!$C$2:$C$100,0)+1,0)))="",AND(INDIRECT(CONCATENATE("'2018-09'!Q",TEXT(MATCH($C80,'2018-09'!$C$2:$C$100,0)+1,0)))="",INDIRECT(CONCATENATE("'2018-08'!Q",TEXT(MATCH($C80,'2018-08'!$C$2:$C$100,0)+1,0)))="")),"Н/Д",INDIRECT(CONCATENATE("'2018-09'!Q",TEXT(MATCH($C80,'2018-09'!$C$2:$C$100,0)+1,0)))-INDIRECT(CONCATENATE("'2018-08'!Q",TEXT(MATCH($C80,'2018-08'!$C$2:$C$100,0)+1,0))))</f>
        <v>775828.36999999732</v>
      </c>
      <c r="R80" s="17">
        <f ca="1">IF(OR(INDIRECT(CONCATENATE("'2018-09'!R",TEXT(MATCH($C80,'2018-09'!$C$2:$C$100,0)+1,0)))="",INDIRECT(CONCATENATE("'2018-08'!R",TEXT(MATCH($C80,'2018-08'!$C$2:$C$100,0)+1,0)))="",AND(INDIRECT(CONCATENATE("'2018-09'!R",TEXT(MATCH($C80,'2018-09'!$C$2:$C$100,0)+1,0)))="",INDIRECT(CONCATENATE("'2018-08'!R",TEXT(MATCH($C80,'2018-08'!$C$2:$C$100,0)+1,0)))="")),"Н/Д",INDIRECT(CONCATENATE("'2018-09'!R",TEXT(MATCH($C80,'2018-09'!$C$2:$C$100,0)+1,0)))-INDIRECT(CONCATENATE("'2018-08'!R",TEXT(MATCH($C80,'2018-08'!$C$2:$C$100,0)+1,0))))</f>
        <v>1730197132.9200001</v>
      </c>
      <c r="S80" s="17">
        <f ca="1">IF(OR(INDIRECT(CONCATENATE("'2018-09'!S",TEXT(MATCH($C80,'2018-09'!$C$2:$C$100,0)+1,0)))="",INDIRECT(CONCATENATE("'2018-08'!S",TEXT(MATCH($C80,'2018-08'!$C$2:$C$100,0)+1,0)))="",AND(INDIRECT(CONCATENATE("'2018-09'!S",TEXT(MATCH($C80,'2018-09'!$C$2:$C$100,0)+1,0)))="",INDIRECT(CONCATENATE("'2018-08'!S",TEXT(MATCH($C80,'2018-08'!$C$2:$C$100,0)+1,0)))="")),"Н/Д",INDIRECT(CONCATENATE("'2018-09'!S",TEXT(MATCH($C80,'2018-09'!$C$2:$C$100,0)+1,0)))-INDIRECT(CONCATENATE("'2018-08'!S",TEXT(MATCH($C80,'2018-08'!$C$2:$C$100,0)+1,0))))</f>
        <v>12164002.840000004</v>
      </c>
      <c r="T80" s="17">
        <f ca="1">IF(OR(INDIRECT(CONCATENATE("'2018-09'!T",TEXT(MATCH($C80,'2018-09'!$C$2:$C$100,0)+1,0)))="",INDIRECT(CONCATENATE("'2018-08'!T",TEXT(MATCH($C80,'2018-08'!$C$2:$C$100,0)+1,0)))="",AND(INDIRECT(CONCATENATE("'2018-09'!T",TEXT(MATCH($C80,'2018-09'!$C$2:$C$100,0)+1,0)))="",INDIRECT(CONCATENATE("'2018-08'!T",TEXT(MATCH($C80,'2018-08'!$C$2:$C$100,0)+1,0)))="")),"Н/Д",INDIRECT(CONCATENATE("'2018-09'!T",TEXT(MATCH($C80,'2018-09'!$C$2:$C$100,0)+1,0)))-INDIRECT(CONCATENATE("'2018-08'!T",TEXT(MATCH($C80,'2018-08'!$C$2:$C$100,0)+1,0))))</f>
        <v>3167744141.6900005</v>
      </c>
      <c r="U80" s="17">
        <f ca="1">IF(OR(INDIRECT(CONCATENATE("'2018-09'!U",TEXT(MATCH($C80,'2018-09'!$C$2:$C$100,0)+1,0)))="",INDIRECT(CONCATENATE("'2018-08'!U",TEXT(MATCH($C80,'2018-08'!$C$2:$C$100,0)+1,0)))="",AND(INDIRECT(CONCATENATE("'2018-09'!U",TEXT(MATCH($C80,'2018-09'!$C$2:$C$100,0)+1,0)))="",INDIRECT(CONCATENATE("'2018-08'!U",TEXT(MATCH($C80,'2018-08'!$C$2:$C$100,0)+1,0)))="")),"Н/Д",INDIRECT(CONCATENATE("'2018-09'!U",TEXT(MATCH($C80,'2018-09'!$C$2:$C$100,0)+1,0)))-INDIRECT(CONCATENATE("'2018-08'!U",TEXT(MATCH($C80,'2018-08'!$C$2:$C$100,0)+1,0))))</f>
        <v>348698487.11999989</v>
      </c>
      <c r="V80" s="17">
        <f ca="1">IF(OR(INDIRECT(CONCATENATE("'2018-09'!V",TEXT(MATCH($C80,'2018-09'!$C$2:$C$100,0)+1,0)))="",INDIRECT(CONCATENATE("'2018-08'!V",TEXT(MATCH($C80,'2018-08'!$C$2:$C$100,0)+1,0)))="",AND(INDIRECT(CONCATENATE("'2018-09'!V",TEXT(MATCH($C80,'2018-09'!$C$2:$C$100,0)+1,0)))="",INDIRECT(CONCATENATE("'2018-08'!V",TEXT(MATCH($C80,'2018-08'!$C$2:$C$100,0)+1,0)))="")),"Н/Д",INDIRECT(CONCATENATE("'2018-09'!V",TEXT(MATCH($C80,'2018-09'!$C$2:$C$100,0)+1,0)))-INDIRECT(CONCATENATE("'2018-08'!V",TEXT(MATCH($C80,'2018-08'!$C$2:$C$100,0)+1,0))))</f>
        <v>1922236765.2900009</v>
      </c>
      <c r="W80" s="17">
        <f ca="1">IF(OR(INDIRECT(CONCATENATE("'2018-09'!W",TEXT(MATCH($C80,'2018-09'!$C$2:$C$100,0)+1,0)))="",INDIRECT(CONCATENATE("'2018-08'!W",TEXT(MATCH($C80,'2018-08'!$C$2:$C$100,0)+1,0)))="",AND(INDIRECT(CONCATENATE("'2018-09'!W",TEXT(MATCH($C80,'2018-09'!$C$2:$C$100,0)+1,0)))="",INDIRECT(CONCATENATE("'2018-08'!W",TEXT(MATCH($C80,'2018-08'!$C$2:$C$100,0)+1,0)))="")),"Н/Д",INDIRECT(CONCATENATE("'2018-09'!W",TEXT(MATCH($C80,'2018-09'!$C$2:$C$100,0)+1,0)))-INDIRECT(CONCATENATE("'2018-08'!W",TEXT(MATCH($C80,'2018-08'!$C$2:$C$100,0)+1,0))))</f>
        <v>442875579243.77002</v>
      </c>
    </row>
    <row r="81" spans="1:23" x14ac:dyDescent="0.25">
      <c r="A81" s="2" t="s">
        <v>107</v>
      </c>
      <c r="B81" s="2" t="s">
        <v>108</v>
      </c>
      <c r="C81" s="15">
        <v>12000000</v>
      </c>
      <c r="D81" s="2" t="s">
        <v>212</v>
      </c>
      <c r="E81" s="17">
        <f ca="1">IF(OR(INDIRECT(CONCATENATE("'2018-09'!E",TEXT(MATCH($C81,'2018-09'!$C$2:$C$100,0)+1,0)))="",INDIRECT(CONCATENATE("'2018-08'!E",TEXT(MATCH($C81,'2018-08'!$C$2:$C$100,0)+1,0)))="",AND(INDIRECT(CONCATENATE("'2018-09'!E",TEXT(MATCH($C81,'2018-09'!$C$2:$C$100,0)+1,0)))="",INDIRECT(CONCATENATE("'2018-08'!E",TEXT(MATCH($C81,'2018-08'!$C$2:$C$100,0)+1,0)))="")),"Н/Д",INDIRECT(CONCATENATE("'2018-09'!E",TEXT(MATCH($C81,'2018-09'!$C$2:$C$100,0)+1,0)))-INDIRECT(CONCATENATE("'2018-08'!E",TEXT(MATCH($C81,'2018-08'!$C$2:$C$100,0)+1,0))))</f>
        <v>3468449556.8699989</v>
      </c>
      <c r="F81" s="17">
        <f ca="1">IF(OR(INDIRECT(CONCATENATE("'2018-09'!F",TEXT(MATCH($C81,'2018-09'!$C$2:$C$100,0)+1,0)))="",INDIRECT(CONCATENATE("'2018-08'!F",TEXT(MATCH($C81,'2018-08'!$C$2:$C$100,0)+1,0)))="",AND(INDIRECT(CONCATENATE("'2018-09'!F",TEXT(MATCH($C81,'2018-09'!$C$2:$C$100,0)+1,0)))="",INDIRECT(CONCATENATE("'2018-08'!F",TEXT(MATCH($C81,'2018-08'!$C$2:$C$100,0)+1,0)))="")),"Н/Д",INDIRECT(CONCATENATE("'2018-09'!F",TEXT(MATCH($C81,'2018-09'!$C$2:$C$100,0)+1,0)))-INDIRECT(CONCATENATE("'2018-08'!F",TEXT(MATCH($C81,'2018-08'!$C$2:$C$100,0)+1,0))))</f>
        <v>2595771143.5699997</v>
      </c>
      <c r="G81" s="17">
        <f ca="1">IF(OR(INDIRECT(CONCATENATE("'2018-09'!G",TEXT(MATCH($C81,'2018-09'!$C$2:$C$100,0)+1,0)))="",INDIRECT(CONCATENATE("'2018-08'!G",TEXT(MATCH($C81,'2018-08'!$C$2:$C$100,0)+1,0)))="",AND(INDIRECT(CONCATENATE("'2018-09'!G",TEXT(MATCH($C81,'2018-09'!$C$2:$C$100,0)+1,0)))="",INDIRECT(CONCATENATE("'2018-08'!G",TEXT(MATCH($C81,'2018-08'!$C$2:$C$100,0)+1,0)))="")),"Н/Д",INDIRECT(CONCATENATE("'2018-09'!G",TEXT(MATCH($C81,'2018-09'!$C$2:$C$100,0)+1,0)))-INDIRECT(CONCATENATE("'2018-08'!G",TEXT(MATCH($C81,'2018-08'!$C$2:$C$100,0)+1,0))))</f>
        <v>849497599.07999897</v>
      </c>
      <c r="H81" s="17">
        <f ca="1">IF(OR(INDIRECT(CONCATENATE("'2018-09'!H",TEXT(MATCH($C81,'2018-09'!$C$2:$C$100,0)+1,0)))="",INDIRECT(CONCATENATE("'2018-08'!H",TEXT(MATCH($C81,'2018-08'!$C$2:$C$100,0)+1,0)))="",AND(INDIRECT(CONCATENATE("'2018-09'!H",TEXT(MATCH($C81,'2018-09'!$C$2:$C$100,0)+1,0)))="",INDIRECT(CONCATENATE("'2018-08'!H",TEXT(MATCH($C81,'2018-08'!$C$2:$C$100,0)+1,0)))="")),"Н/Д",INDIRECT(CONCATENATE("'2018-09'!H",TEXT(MATCH($C81,'2018-09'!$C$2:$C$100,0)+1,0)))-INDIRECT(CONCATENATE("'2018-08'!H",TEXT(MATCH($C81,'2018-08'!$C$2:$C$100,0)+1,0))))</f>
        <v>1112312030.4700003</v>
      </c>
      <c r="I81" s="17">
        <f ca="1">IF(OR(INDIRECT(CONCATENATE("'2018-09'!I",TEXT(MATCH($C81,'2018-09'!$C$2:$C$100,0)+1,0)))="",INDIRECT(CONCATENATE("'2018-08'!I",TEXT(MATCH($C81,'2018-08'!$C$2:$C$100,0)+1,0)))="",AND(INDIRECT(CONCATENATE("'2018-09'!I",TEXT(MATCH($C81,'2018-09'!$C$2:$C$100,0)+1,0)))="",INDIRECT(CONCATENATE("'2018-08'!I",TEXT(MATCH($C81,'2018-08'!$C$2:$C$100,0)+1,0)))="")),"Н/Д",INDIRECT(CONCATENATE("'2018-09'!I",TEXT(MATCH($C81,'2018-09'!$C$2:$C$100,0)+1,0)))-INDIRECT(CONCATENATE("'2018-08'!I",TEXT(MATCH($C81,'2018-08'!$C$2:$C$100,0)+1,0))))</f>
        <v>169658413.88000011</v>
      </c>
      <c r="J81" s="17" t="str">
        <f ca="1">IF(OR(INDIRECT(CONCATENATE("'2018-09'!J",TEXT(MATCH($C81,'2018-09'!$C$2:$C$100,0)+1,0)))="",INDIRECT(CONCATENATE("'2018-08'!J",TEXT(MATCH($C81,'2018-08'!$C$2:$C$100,0)+1,0)))="",AND(INDIRECT(CONCATENATE("'2018-09'!J",TEXT(MATCH($C81,'2018-09'!$C$2:$C$100,0)+1,0)))="",INDIRECT(CONCATENATE("'2018-08'!J",TEXT(MATCH($C81,'2018-08'!$C$2:$C$100,0)+1,0)))="")),"Н/Д",INDIRECT(CONCATENATE("'2018-09'!J",TEXT(MATCH($C81,'2018-09'!$C$2:$C$100,0)+1,0)))-INDIRECT(CONCATENATE("'2018-08'!J",TEXT(MATCH($C81,'2018-08'!$C$2:$C$100,0)+1,0))))</f>
        <v>Н/Д</v>
      </c>
      <c r="K81" s="17">
        <f ca="1">IF(OR(INDIRECT(CONCATENATE("'2018-09'!K",TEXT(MATCH($C81,'2018-09'!$C$2:$C$100,0)+1,0)))="",INDIRECT(CONCATENATE("'2018-08'!K",TEXT(MATCH($C81,'2018-08'!$C$2:$C$100,0)+1,0)))="",AND(INDIRECT(CONCATENATE("'2018-09'!K",TEXT(MATCH($C81,'2018-09'!$C$2:$C$100,0)+1,0)))="",INDIRECT(CONCATENATE("'2018-08'!K",TEXT(MATCH($C81,'2018-08'!$C$2:$C$100,0)+1,0)))="")),"Н/Д",INDIRECT(CONCATENATE("'2018-09'!K",TEXT(MATCH($C81,'2018-09'!$C$2:$C$100,0)+1,0)))-INDIRECT(CONCATENATE("'2018-08'!K",TEXT(MATCH($C81,'2018-08'!$C$2:$C$100,0)+1,0))))</f>
        <v>79877387.079999924</v>
      </c>
      <c r="L81" s="17">
        <f ca="1">IF(OR(INDIRECT(CONCATENATE("'2018-09'!L",TEXT(MATCH($C81,'2018-09'!$C$2:$C$100,0)+1,0)))="",INDIRECT(CONCATENATE("'2018-08'!L",TEXT(MATCH($C81,'2018-08'!$C$2:$C$100,0)+1,0)))="",AND(INDIRECT(CONCATENATE("'2018-09'!L",TEXT(MATCH($C81,'2018-09'!$C$2:$C$100,0)+1,0)))="",INDIRECT(CONCATENATE("'2018-08'!L",TEXT(MATCH($C81,'2018-08'!$C$2:$C$100,0)+1,0)))="")),"Н/Д",INDIRECT(CONCATENATE("'2018-09'!L",TEXT(MATCH($C81,'2018-09'!$C$2:$C$100,0)+1,0)))-INDIRECT(CONCATENATE("'2018-08'!L",TEXT(MATCH($C81,'2018-08'!$C$2:$C$100,0)+1,0))))</f>
        <v>200123062.30000019</v>
      </c>
      <c r="M81" s="17">
        <f ca="1">IF(OR(INDIRECT(CONCATENATE("'2018-09'!M",TEXT(MATCH($C81,'2018-09'!$C$2:$C$100,0)+1,0)))="",INDIRECT(CONCATENATE("'2018-08'!M",TEXT(MATCH($C81,'2018-08'!$C$2:$C$100,0)+1,0)))="",AND(INDIRECT(CONCATENATE("'2018-09'!M",TEXT(MATCH($C81,'2018-09'!$C$2:$C$100,0)+1,0)))="",INDIRECT(CONCATENATE("'2018-08'!M",TEXT(MATCH($C81,'2018-08'!$C$2:$C$100,0)+1,0)))="")),"Н/Д",INDIRECT(CONCATENATE("'2018-09'!M",TEXT(MATCH($C81,'2018-09'!$C$2:$C$100,0)+1,0)))-INDIRECT(CONCATENATE("'2018-08'!M",TEXT(MATCH($C81,'2018-08'!$C$2:$C$100,0)+1,0))))</f>
        <v>1376825.0899999999</v>
      </c>
      <c r="N81" s="17">
        <f ca="1">IF(OR(INDIRECT(CONCATENATE("'2018-09'!N",TEXT(MATCH($C81,'2018-09'!$C$2:$C$100,0)+1,0)))="",INDIRECT(CONCATENATE("'2018-08'!N",TEXT(MATCH($C81,'2018-08'!$C$2:$C$100,0)+1,0)))="",AND(INDIRECT(CONCATENATE("'2018-09'!N",TEXT(MATCH($C81,'2018-09'!$C$2:$C$100,0)+1,0)))="",INDIRECT(CONCATENATE("'2018-08'!N",TEXT(MATCH($C81,'2018-08'!$C$2:$C$100,0)+1,0)))="")),"Н/Д",INDIRECT(CONCATENATE("'2018-09'!N",TEXT(MATCH($C81,'2018-09'!$C$2:$C$100,0)+1,0)))-INDIRECT(CONCATENATE("'2018-08'!NE",TEXT(MATCH($C81,'2018-08'!$C$2:$C$100,0)+1,0))))</f>
        <v>193784373.24000001</v>
      </c>
      <c r="O81" s="17">
        <f ca="1">IF(OR(INDIRECT(CONCATENATE("'2018-09'!O",TEXT(MATCH($C81,'2018-09'!$C$2:$C$100,0)+1,0)))="",INDIRECT(CONCATENATE("'2018-08'!O",TEXT(MATCH($C81,'2018-08'!$C$2:$C$100,0)+1,0)))="",AND(INDIRECT(CONCATENATE("'2018-09'!O",TEXT(MATCH($C81,'2018-09'!$C$2:$C$100,0)+1,0)))="",INDIRECT(CONCATENATE("'2018-08'!O",TEXT(MATCH($C81,'2018-08'!$C$2:$C$100,0)+1,0)))="")),"Н/Д",INDIRECT(CONCATENATE("'2018-09'!O",TEXT(MATCH($C81,'2018-09'!$C$2:$C$100,0)+1,0)))-INDIRECT(CONCATENATE("'2018-08'!O",TEXT(MATCH($C81,'2018-08'!$C$2:$C$100,0)+1,0))))</f>
        <v>21416.679999999702</v>
      </c>
      <c r="P81" s="17">
        <f ca="1">IF(OR(INDIRECT(CONCATENATE("'2018-09'!P",TEXT(MATCH($C81,'2018-09'!$C$2:$C$100,0)+1,0)))="",INDIRECT(CONCATENATE("'2018-08'!P",TEXT(MATCH($C81,'2018-08'!$C$2:$C$100,0)+1,0)))="",AND(INDIRECT(CONCATENATE("'2018-09'!P",TEXT(MATCH($C81,'2018-09'!$C$2:$C$100,0)+1,0)))="",INDIRECT(CONCATENATE("'2018-08'!P",TEXT(MATCH($C81,'2018-08'!$C$2:$C$100,0)+1,0)))="")),"Н/Д",INDIRECT(CONCATENATE("'2018-09'!P",TEXT(MATCH($C81,'2018-09'!$C$2:$C$100,0)+1,0)))-INDIRECT(CONCATENATE("'2018-08'!P",TEXT(MATCH($C81,'2018-08'!$C$2:$C$100,0)+1,0))))</f>
        <v>68068304.76000005</v>
      </c>
      <c r="Q81" s="17">
        <f ca="1">IF(OR(INDIRECT(CONCATENATE("'2018-09'!Q",TEXT(MATCH($C81,'2018-09'!$C$2:$C$100,0)+1,0)))="",INDIRECT(CONCATENATE("'2018-08'!Q",TEXT(MATCH($C81,'2018-08'!$C$2:$C$100,0)+1,0)))="",AND(INDIRECT(CONCATENATE("'2018-09'!Q",TEXT(MATCH($C81,'2018-09'!$C$2:$C$100,0)+1,0)))="",INDIRECT(CONCATENATE("'2018-08'!Q",TEXT(MATCH($C81,'2018-08'!$C$2:$C$100,0)+1,0)))="")),"Н/Д",INDIRECT(CONCATENATE("'2018-09'!Q",TEXT(MATCH($C81,'2018-09'!$C$2:$C$100,0)+1,0)))-INDIRECT(CONCATENATE("'2018-08'!Q",TEXT(MATCH($C81,'2018-08'!$C$2:$C$100,0)+1,0))))</f>
        <v>2944840.9699999988</v>
      </c>
      <c r="R81" s="17">
        <f ca="1">IF(OR(INDIRECT(CONCATENATE("'2018-09'!R",TEXT(MATCH($C81,'2018-09'!$C$2:$C$100,0)+1,0)))="",INDIRECT(CONCATENATE("'2018-08'!R",TEXT(MATCH($C81,'2018-08'!$C$2:$C$100,0)+1,0)))="",AND(INDIRECT(CONCATENATE("'2018-09'!R",TEXT(MATCH($C81,'2018-09'!$C$2:$C$100,0)+1,0)))="",INDIRECT(CONCATENATE("'2018-08'!R",TEXT(MATCH($C81,'2018-08'!$C$2:$C$100,0)+1,0)))="")),"Н/Д",INDIRECT(CONCATENATE("'2018-09'!R",TEXT(MATCH($C81,'2018-09'!$C$2:$C$100,0)+1,0)))-INDIRECT(CONCATENATE("'2018-08'!R",TEXT(MATCH($C81,'2018-08'!$C$2:$C$100,0)+1,0))))</f>
        <v>18963182.979999989</v>
      </c>
      <c r="S81" s="17">
        <f ca="1">IF(OR(INDIRECT(CONCATENATE("'2018-09'!S",TEXT(MATCH($C81,'2018-09'!$C$2:$C$100,0)+1,0)))="",INDIRECT(CONCATENATE("'2018-08'!S",TEXT(MATCH($C81,'2018-08'!$C$2:$C$100,0)+1,0)))="",AND(INDIRECT(CONCATENATE("'2018-09'!S",TEXT(MATCH($C81,'2018-09'!$C$2:$C$100,0)+1,0)))="",INDIRECT(CONCATENATE("'2018-08'!S",TEXT(MATCH($C81,'2018-08'!$C$2:$C$100,0)+1,0)))="")),"Н/Д",INDIRECT(CONCATENATE("'2018-09'!S",TEXT(MATCH($C81,'2018-09'!$C$2:$C$100,0)+1,0)))-INDIRECT(CONCATENATE("'2018-08'!S",TEXT(MATCH($C81,'2018-08'!$C$2:$C$100,0)+1,0))))</f>
        <v>86118</v>
      </c>
      <c r="T81" s="17">
        <f ca="1">IF(OR(INDIRECT(CONCATENATE("'2018-09'!T",TEXT(MATCH($C81,'2018-09'!$C$2:$C$100,0)+1,0)))="",INDIRECT(CONCATENATE("'2018-08'!T",TEXT(MATCH($C81,'2018-08'!$C$2:$C$100,0)+1,0)))="",AND(INDIRECT(CONCATENATE("'2018-09'!T",TEXT(MATCH($C81,'2018-09'!$C$2:$C$100,0)+1,0)))="",INDIRECT(CONCATENATE("'2018-08'!T",TEXT(MATCH($C81,'2018-08'!$C$2:$C$100,0)+1,0)))="")),"Н/Д",INDIRECT(CONCATENATE("'2018-09'!T",TEXT(MATCH($C81,'2018-09'!$C$2:$C$100,0)+1,0)))-INDIRECT(CONCATENATE("'2018-08'!T",TEXT(MATCH($C81,'2018-08'!$C$2:$C$100,0)+1,0))))</f>
        <v>48240268.349999964</v>
      </c>
      <c r="U81" s="17">
        <f ca="1">IF(OR(INDIRECT(CONCATENATE("'2018-09'!U",TEXT(MATCH($C81,'2018-09'!$C$2:$C$100,0)+1,0)))="",INDIRECT(CONCATENATE("'2018-08'!U",TEXT(MATCH($C81,'2018-08'!$C$2:$C$100,0)+1,0)))="",AND(INDIRECT(CONCATENATE("'2018-09'!U",TEXT(MATCH($C81,'2018-09'!$C$2:$C$100,0)+1,0)))="",INDIRECT(CONCATENATE("'2018-08'!U",TEXT(MATCH($C81,'2018-08'!$C$2:$C$100,0)+1,0)))="")),"Н/Д",INDIRECT(CONCATENATE("'2018-09'!U",TEXT(MATCH($C81,'2018-09'!$C$2:$C$100,0)+1,0)))-INDIRECT(CONCATENATE("'2018-08'!U",TEXT(MATCH($C81,'2018-08'!$C$2:$C$100,0)+1,0))))</f>
        <v>3670852.5399999991</v>
      </c>
      <c r="V81" s="17">
        <f ca="1">IF(OR(INDIRECT(CONCATENATE("'2018-09'!V",TEXT(MATCH($C81,'2018-09'!$C$2:$C$100,0)+1,0)))="",INDIRECT(CONCATENATE("'2018-08'!V",TEXT(MATCH($C81,'2018-08'!$C$2:$C$100,0)+1,0)))="",AND(INDIRECT(CONCATENATE("'2018-09'!V",TEXT(MATCH($C81,'2018-09'!$C$2:$C$100,0)+1,0)))="",INDIRECT(CONCATENATE("'2018-08'!V",TEXT(MATCH($C81,'2018-08'!$C$2:$C$100,0)+1,0)))="")),"Н/Д",INDIRECT(CONCATENATE("'2018-09'!V",TEXT(MATCH($C81,'2018-09'!$C$2:$C$100,0)+1,0)))-INDIRECT(CONCATENATE("'2018-08'!V",TEXT(MATCH($C81,'2018-08'!$C$2:$C$100,0)+1,0))))</f>
        <v>872678413.30000019</v>
      </c>
      <c r="W81" s="17">
        <f ca="1">IF(OR(INDIRECT(CONCATENATE("'2018-09'!W",TEXT(MATCH($C81,'2018-09'!$C$2:$C$100,0)+1,0)))="",INDIRECT(CONCATENATE("'2018-08'!W",TEXT(MATCH($C81,'2018-08'!$C$2:$C$100,0)+1,0)))="",AND(INDIRECT(CONCATENATE("'2018-09'!W",TEXT(MATCH($C81,'2018-09'!$C$2:$C$100,0)+1,0)))="",INDIRECT(CONCATENATE("'2018-08'!W",TEXT(MATCH($C81,'2018-08'!$C$2:$C$100,0)+1,0)))="")),"Н/Д",INDIRECT(CONCATENATE("'2018-09'!W",TEXT(MATCH($C81,'2018-09'!$C$2:$C$100,0)+1,0)))-INDIRECT(CONCATENATE("'2018-08'!W",TEXT(MATCH($C81,'2018-08'!$C$2:$C$100,0)+1,0))))</f>
        <v>9518462988.8100128</v>
      </c>
    </row>
    <row r="82" spans="1:23" x14ac:dyDescent="0.25">
      <c r="A82" s="2" t="s">
        <v>107</v>
      </c>
      <c r="B82" s="2" t="s">
        <v>109</v>
      </c>
      <c r="C82" s="15">
        <v>18000000</v>
      </c>
      <c r="D82" s="2" t="s">
        <v>212</v>
      </c>
      <c r="E82" s="17">
        <f ca="1">IF(OR(INDIRECT(CONCATENATE("'2018-09'!E",TEXT(MATCH($C82,'2018-09'!$C$2:$C$100,0)+1,0)))="",INDIRECT(CONCATENATE("'2018-08'!E",TEXT(MATCH($C82,'2018-08'!$C$2:$C$100,0)+1,0)))="",AND(INDIRECT(CONCATENATE("'2018-09'!E",TEXT(MATCH($C82,'2018-09'!$C$2:$C$100,0)+1,0)))="",INDIRECT(CONCATENATE("'2018-08'!E",TEXT(MATCH($C82,'2018-08'!$C$2:$C$100,0)+1,0)))="")),"Н/Д",INDIRECT(CONCATENATE("'2018-09'!E",TEXT(MATCH($C82,'2018-09'!$C$2:$C$100,0)+1,0)))-INDIRECT(CONCATENATE("'2018-08'!E",TEXT(MATCH($C82,'2018-08'!$C$2:$C$100,0)+1,0))))</f>
        <v>8946306447.2699966</v>
      </c>
      <c r="F82" s="17">
        <f ca="1">IF(OR(INDIRECT(CONCATENATE("'2018-09'!F",TEXT(MATCH($C82,'2018-09'!$C$2:$C$100,0)+1,0)))="",INDIRECT(CONCATENATE("'2018-08'!F",TEXT(MATCH($C82,'2018-08'!$C$2:$C$100,0)+1,0)))="",AND(INDIRECT(CONCATENATE("'2018-09'!F",TEXT(MATCH($C82,'2018-09'!$C$2:$C$100,0)+1,0)))="",INDIRECT(CONCATENATE("'2018-08'!F",TEXT(MATCH($C82,'2018-08'!$C$2:$C$100,0)+1,0)))="")),"Н/Д",INDIRECT(CONCATENATE("'2018-09'!F",TEXT(MATCH($C82,'2018-09'!$C$2:$C$100,0)+1,0)))-INDIRECT(CONCATENATE("'2018-08'!F",TEXT(MATCH($C82,'2018-08'!$C$2:$C$100,0)+1,0))))</f>
        <v>6706187249.9700012</v>
      </c>
      <c r="G82" s="17">
        <f ca="1">IF(OR(INDIRECT(CONCATENATE("'2018-09'!G",TEXT(MATCH($C82,'2018-09'!$C$2:$C$100,0)+1,0)))="",INDIRECT(CONCATENATE("'2018-08'!G",TEXT(MATCH($C82,'2018-08'!$C$2:$C$100,0)+1,0)))="",AND(INDIRECT(CONCATENATE("'2018-09'!G",TEXT(MATCH($C82,'2018-09'!$C$2:$C$100,0)+1,0)))="",INDIRECT(CONCATENATE("'2018-08'!G",TEXT(MATCH($C82,'2018-08'!$C$2:$C$100,0)+1,0)))="")),"Н/Д",INDIRECT(CONCATENATE("'2018-09'!G",TEXT(MATCH($C82,'2018-09'!$C$2:$C$100,0)+1,0)))-INDIRECT(CONCATENATE("'2018-08'!G",TEXT(MATCH($C82,'2018-08'!$C$2:$C$100,0)+1,0))))</f>
        <v>2050627521.8199997</v>
      </c>
      <c r="H82" s="17">
        <f ca="1">IF(OR(INDIRECT(CONCATENATE("'2018-09'!H",TEXT(MATCH($C82,'2018-09'!$C$2:$C$100,0)+1,0)))="",INDIRECT(CONCATENATE("'2018-08'!H",TEXT(MATCH($C82,'2018-08'!$C$2:$C$100,0)+1,0)))="",AND(INDIRECT(CONCATENATE("'2018-09'!H",TEXT(MATCH($C82,'2018-09'!$C$2:$C$100,0)+1,0)))="",INDIRECT(CONCATENATE("'2018-08'!H",TEXT(MATCH($C82,'2018-08'!$C$2:$C$100,0)+1,0)))="")),"Н/Д",INDIRECT(CONCATENATE("'2018-09'!H",TEXT(MATCH($C82,'2018-09'!$C$2:$C$100,0)+1,0)))-INDIRECT(CONCATENATE("'2018-08'!H",TEXT(MATCH($C82,'2018-08'!$C$2:$C$100,0)+1,0))))</f>
        <v>2513324567.0900002</v>
      </c>
      <c r="I82" s="17">
        <f ca="1">IF(OR(INDIRECT(CONCATENATE("'2018-09'!I",TEXT(MATCH($C82,'2018-09'!$C$2:$C$100,0)+1,0)))="",INDIRECT(CONCATENATE("'2018-08'!I",TEXT(MATCH($C82,'2018-08'!$C$2:$C$100,0)+1,0)))="",AND(INDIRECT(CONCATENATE("'2018-09'!I",TEXT(MATCH($C82,'2018-09'!$C$2:$C$100,0)+1,0)))="",INDIRECT(CONCATENATE("'2018-08'!I",TEXT(MATCH($C82,'2018-08'!$C$2:$C$100,0)+1,0)))="")),"Н/Д",INDIRECT(CONCATENATE("'2018-09'!I",TEXT(MATCH($C82,'2018-09'!$C$2:$C$100,0)+1,0)))-INDIRECT(CONCATENATE("'2018-08'!I",TEXT(MATCH($C82,'2018-08'!$C$2:$C$100,0)+1,0))))</f>
        <v>864474101.60000038</v>
      </c>
      <c r="J82" s="17" t="str">
        <f ca="1">IF(OR(INDIRECT(CONCATENATE("'2018-09'!J",TEXT(MATCH($C82,'2018-09'!$C$2:$C$100,0)+1,0)))="",INDIRECT(CONCATENATE("'2018-08'!J",TEXT(MATCH($C82,'2018-08'!$C$2:$C$100,0)+1,0)))="",AND(INDIRECT(CONCATENATE("'2018-09'!J",TEXT(MATCH($C82,'2018-09'!$C$2:$C$100,0)+1,0)))="",INDIRECT(CONCATENATE("'2018-08'!J",TEXT(MATCH($C82,'2018-08'!$C$2:$C$100,0)+1,0)))="")),"Н/Д",INDIRECT(CONCATENATE("'2018-09'!J",TEXT(MATCH($C82,'2018-09'!$C$2:$C$100,0)+1,0)))-INDIRECT(CONCATENATE("'2018-08'!J",TEXT(MATCH($C82,'2018-08'!$C$2:$C$100,0)+1,0))))</f>
        <v>Н/Д</v>
      </c>
      <c r="K82" s="17">
        <f ca="1">IF(OR(INDIRECT(CONCATENATE("'2018-09'!K",TEXT(MATCH($C82,'2018-09'!$C$2:$C$100,0)+1,0)))="",INDIRECT(CONCATENATE("'2018-08'!K",TEXT(MATCH($C82,'2018-08'!$C$2:$C$100,0)+1,0)))="",AND(INDIRECT(CONCATENATE("'2018-09'!K",TEXT(MATCH($C82,'2018-09'!$C$2:$C$100,0)+1,0)))="",INDIRECT(CONCATENATE("'2018-08'!K",TEXT(MATCH($C82,'2018-08'!$C$2:$C$100,0)+1,0)))="")),"Н/Д",INDIRECT(CONCATENATE("'2018-09'!K",TEXT(MATCH($C82,'2018-09'!$C$2:$C$100,0)+1,0)))-INDIRECT(CONCATENATE("'2018-08'!K",TEXT(MATCH($C82,'2018-08'!$C$2:$C$100,0)+1,0))))</f>
        <v>182724511.34000015</v>
      </c>
      <c r="L82" s="17">
        <f ca="1">IF(OR(INDIRECT(CONCATENATE("'2018-09'!L",TEXT(MATCH($C82,'2018-09'!$C$2:$C$100,0)+1,0)))="",INDIRECT(CONCATENATE("'2018-08'!L",TEXT(MATCH($C82,'2018-08'!$C$2:$C$100,0)+1,0)))="",AND(INDIRECT(CONCATENATE("'2018-09'!L",TEXT(MATCH($C82,'2018-09'!$C$2:$C$100,0)+1,0)))="",INDIRECT(CONCATENATE("'2018-08'!L",TEXT(MATCH($C82,'2018-08'!$C$2:$C$100,0)+1,0)))="")),"Н/Д",INDIRECT(CONCATENATE("'2018-09'!L",TEXT(MATCH($C82,'2018-09'!$C$2:$C$100,0)+1,0)))-INDIRECT(CONCATENATE("'2018-08'!L",TEXT(MATCH($C82,'2018-08'!$C$2:$C$100,0)+1,0))))</f>
        <v>526275469.06000042</v>
      </c>
      <c r="M82" s="17">
        <f ca="1">IF(OR(INDIRECT(CONCATENATE("'2018-09'!M",TEXT(MATCH($C82,'2018-09'!$C$2:$C$100,0)+1,0)))="",INDIRECT(CONCATENATE("'2018-08'!M",TEXT(MATCH($C82,'2018-08'!$C$2:$C$100,0)+1,0)))="",AND(INDIRECT(CONCATENATE("'2018-09'!M",TEXT(MATCH($C82,'2018-09'!$C$2:$C$100,0)+1,0)))="",INDIRECT(CONCATENATE("'2018-08'!M",TEXT(MATCH($C82,'2018-08'!$C$2:$C$100,0)+1,0)))="")),"Н/Д",INDIRECT(CONCATENATE("'2018-09'!M",TEXT(MATCH($C82,'2018-09'!$C$2:$C$100,0)+1,0)))-INDIRECT(CONCATENATE("'2018-08'!M",TEXT(MATCH($C82,'2018-08'!$C$2:$C$100,0)+1,0))))</f>
        <v>16647777.820000004</v>
      </c>
      <c r="N82" s="17">
        <f ca="1">IF(OR(INDIRECT(CONCATENATE("'2018-09'!N",TEXT(MATCH($C82,'2018-09'!$C$2:$C$100,0)+1,0)))="",INDIRECT(CONCATENATE("'2018-08'!N",TEXT(MATCH($C82,'2018-08'!$C$2:$C$100,0)+1,0)))="",AND(INDIRECT(CONCATENATE("'2018-09'!N",TEXT(MATCH($C82,'2018-09'!$C$2:$C$100,0)+1,0)))="",INDIRECT(CONCATENATE("'2018-08'!N",TEXT(MATCH($C82,'2018-08'!$C$2:$C$100,0)+1,0)))="")),"Н/Д",INDIRECT(CONCATENATE("'2018-09'!N",TEXT(MATCH($C82,'2018-09'!$C$2:$C$100,0)+1,0)))-INDIRECT(CONCATENATE("'2018-08'!NE",TEXT(MATCH($C82,'2018-08'!$C$2:$C$100,0)+1,0))))</f>
        <v>453097562.42000002</v>
      </c>
      <c r="O82" s="17">
        <f ca="1">IF(OR(INDIRECT(CONCATENATE("'2018-09'!O",TEXT(MATCH($C82,'2018-09'!$C$2:$C$100,0)+1,0)))="",INDIRECT(CONCATENATE("'2018-08'!O",TEXT(MATCH($C82,'2018-08'!$C$2:$C$100,0)+1,0)))="",AND(INDIRECT(CONCATENATE("'2018-09'!O",TEXT(MATCH($C82,'2018-09'!$C$2:$C$100,0)+1,0)))="",INDIRECT(CONCATENATE("'2018-08'!O",TEXT(MATCH($C82,'2018-08'!$C$2:$C$100,0)+1,0)))="")),"Н/Д",INDIRECT(CONCATENATE("'2018-09'!O",TEXT(MATCH($C82,'2018-09'!$C$2:$C$100,0)+1,0)))-INDIRECT(CONCATENATE("'2018-08'!O",TEXT(MATCH($C82,'2018-08'!$C$2:$C$100,0)+1,0))))</f>
        <v>34214.780000000028</v>
      </c>
      <c r="P82" s="17">
        <f ca="1">IF(OR(INDIRECT(CONCATENATE("'2018-09'!P",TEXT(MATCH($C82,'2018-09'!$C$2:$C$100,0)+1,0)))="",INDIRECT(CONCATENATE("'2018-08'!P",TEXT(MATCH($C82,'2018-08'!$C$2:$C$100,0)+1,0)))="",AND(INDIRECT(CONCATENATE("'2018-09'!P",TEXT(MATCH($C82,'2018-09'!$C$2:$C$100,0)+1,0)))="",INDIRECT(CONCATENATE("'2018-08'!P",TEXT(MATCH($C82,'2018-08'!$C$2:$C$100,0)+1,0)))="")),"Н/Д",INDIRECT(CONCATENATE("'2018-09'!P",TEXT(MATCH($C82,'2018-09'!$C$2:$C$100,0)+1,0)))-INDIRECT(CONCATENATE("'2018-08'!P",TEXT(MATCH($C82,'2018-08'!$C$2:$C$100,0)+1,0))))</f>
        <v>219064928.27999997</v>
      </c>
      <c r="Q82" s="17">
        <f ca="1">IF(OR(INDIRECT(CONCATENATE("'2018-09'!Q",TEXT(MATCH($C82,'2018-09'!$C$2:$C$100,0)+1,0)))="",INDIRECT(CONCATENATE("'2018-08'!Q",TEXT(MATCH($C82,'2018-08'!$C$2:$C$100,0)+1,0)))="",AND(INDIRECT(CONCATENATE("'2018-09'!Q",TEXT(MATCH($C82,'2018-09'!$C$2:$C$100,0)+1,0)))="",INDIRECT(CONCATENATE("'2018-08'!Q",TEXT(MATCH($C82,'2018-08'!$C$2:$C$100,0)+1,0)))="")),"Н/Д",INDIRECT(CONCATENATE("'2018-09'!Q",TEXT(MATCH($C82,'2018-09'!$C$2:$C$100,0)+1,0)))-INDIRECT(CONCATENATE("'2018-08'!Q",TEXT(MATCH($C82,'2018-08'!$C$2:$C$100,0)+1,0))))</f>
        <v>4588375.1899999976</v>
      </c>
      <c r="R82" s="17">
        <f ca="1">IF(OR(INDIRECT(CONCATENATE("'2018-09'!R",TEXT(MATCH($C82,'2018-09'!$C$2:$C$100,0)+1,0)))="",INDIRECT(CONCATENATE("'2018-08'!R",TEXT(MATCH($C82,'2018-08'!$C$2:$C$100,0)+1,0)))="",AND(INDIRECT(CONCATENATE("'2018-09'!R",TEXT(MATCH($C82,'2018-09'!$C$2:$C$100,0)+1,0)))="",INDIRECT(CONCATENATE("'2018-08'!R",TEXT(MATCH($C82,'2018-08'!$C$2:$C$100,0)+1,0)))="")),"Н/Д",INDIRECT(CONCATENATE("'2018-09'!R",TEXT(MATCH($C82,'2018-09'!$C$2:$C$100,0)+1,0)))-INDIRECT(CONCATENATE("'2018-08'!R",TEXT(MATCH($C82,'2018-08'!$C$2:$C$100,0)+1,0))))</f>
        <v>49314621.939999998</v>
      </c>
      <c r="S82" s="17">
        <f ca="1">IF(OR(INDIRECT(CONCATENATE("'2018-09'!S",TEXT(MATCH($C82,'2018-09'!$C$2:$C$100,0)+1,0)))="",INDIRECT(CONCATENATE("'2018-08'!S",TEXT(MATCH($C82,'2018-08'!$C$2:$C$100,0)+1,0)))="",AND(INDIRECT(CONCATENATE("'2018-09'!S",TEXT(MATCH($C82,'2018-09'!$C$2:$C$100,0)+1,0)))="",INDIRECT(CONCATENATE("'2018-08'!S",TEXT(MATCH($C82,'2018-08'!$C$2:$C$100,0)+1,0)))="")),"Н/Д",INDIRECT(CONCATENATE("'2018-09'!S",TEXT(MATCH($C82,'2018-09'!$C$2:$C$100,0)+1,0)))-INDIRECT(CONCATENATE("'2018-08'!S",TEXT(MATCH($C82,'2018-08'!$C$2:$C$100,0)+1,0))))</f>
        <v>1825695.5</v>
      </c>
      <c r="T82" s="17">
        <f ca="1">IF(OR(INDIRECT(CONCATENATE("'2018-09'!T",TEXT(MATCH($C82,'2018-09'!$C$2:$C$100,0)+1,0)))="",INDIRECT(CONCATENATE("'2018-08'!T",TEXT(MATCH($C82,'2018-08'!$C$2:$C$100,0)+1,0)))="",AND(INDIRECT(CONCATENATE("'2018-09'!T",TEXT(MATCH($C82,'2018-09'!$C$2:$C$100,0)+1,0)))="",INDIRECT(CONCATENATE("'2018-08'!T",TEXT(MATCH($C82,'2018-08'!$C$2:$C$100,0)+1,0)))="")),"Н/Д",INDIRECT(CONCATENATE("'2018-09'!T",TEXT(MATCH($C82,'2018-09'!$C$2:$C$100,0)+1,0)))-INDIRECT(CONCATENATE("'2018-08'!T",TEXT(MATCH($C82,'2018-08'!$C$2:$C$100,0)+1,0))))</f>
        <v>165267338.38000011</v>
      </c>
      <c r="U82" s="17">
        <f ca="1">IF(OR(INDIRECT(CONCATENATE("'2018-09'!U",TEXT(MATCH($C82,'2018-09'!$C$2:$C$100,0)+1,0)))="",INDIRECT(CONCATENATE("'2018-08'!U",TEXT(MATCH($C82,'2018-08'!$C$2:$C$100,0)+1,0)))="",AND(INDIRECT(CONCATENATE("'2018-09'!U",TEXT(MATCH($C82,'2018-09'!$C$2:$C$100,0)+1,0)))="",INDIRECT(CONCATENATE("'2018-08'!U",TEXT(MATCH($C82,'2018-08'!$C$2:$C$100,0)+1,0)))="")),"Н/Д",INDIRECT(CONCATENATE("'2018-09'!U",TEXT(MATCH($C82,'2018-09'!$C$2:$C$100,0)+1,0)))-INDIRECT(CONCATENATE("'2018-08'!U",TEXT(MATCH($C82,'2018-08'!$C$2:$C$100,0)+1,0))))</f>
        <v>8628133.5300000012</v>
      </c>
      <c r="V82" s="17">
        <f ca="1">IF(OR(INDIRECT(CONCATENATE("'2018-09'!V",TEXT(MATCH($C82,'2018-09'!$C$2:$C$100,0)+1,0)))="",INDIRECT(CONCATENATE("'2018-08'!V",TEXT(MATCH($C82,'2018-08'!$C$2:$C$100,0)+1,0)))="",AND(INDIRECT(CONCATENATE("'2018-09'!V",TEXT(MATCH($C82,'2018-09'!$C$2:$C$100,0)+1,0)))="",INDIRECT(CONCATENATE("'2018-08'!V",TEXT(MATCH($C82,'2018-08'!$C$2:$C$100,0)+1,0)))="")),"Н/Д",INDIRECT(CONCATENATE("'2018-09'!V",TEXT(MATCH($C82,'2018-09'!$C$2:$C$100,0)+1,0)))-INDIRECT(CONCATENATE("'2018-08'!V",TEXT(MATCH($C82,'2018-08'!$C$2:$C$100,0)+1,0))))</f>
        <v>2240119197.2999992</v>
      </c>
      <c r="W82" s="17">
        <f ca="1">IF(OR(INDIRECT(CONCATENATE("'2018-09'!W",TEXT(MATCH($C82,'2018-09'!$C$2:$C$100,0)+1,0)))="",INDIRECT(CONCATENATE("'2018-08'!W",TEXT(MATCH($C82,'2018-08'!$C$2:$C$100,0)+1,0)))="",AND(INDIRECT(CONCATENATE("'2018-09'!W",TEXT(MATCH($C82,'2018-09'!$C$2:$C$100,0)+1,0)))="",INDIRECT(CONCATENATE("'2018-08'!W",TEXT(MATCH($C82,'2018-08'!$C$2:$C$100,0)+1,0)))="")),"Н/Д",INDIRECT(CONCATENATE("'2018-09'!W",TEXT(MATCH($C82,'2018-09'!$C$2:$C$100,0)+1,0)))-INDIRECT(CONCATENATE("'2018-08'!W",TEXT(MATCH($C82,'2018-08'!$C$2:$C$100,0)+1,0))))</f>
        <v>24549479541.230011</v>
      </c>
    </row>
    <row r="83" spans="1:23" x14ac:dyDescent="0.25">
      <c r="A83" s="2" t="s">
        <v>107</v>
      </c>
      <c r="B83" s="2" t="s">
        <v>110</v>
      </c>
      <c r="C83" s="15">
        <v>3000000</v>
      </c>
      <c r="D83" s="2" t="s">
        <v>212</v>
      </c>
      <c r="E83" s="17">
        <f ca="1">IF(OR(INDIRECT(CONCATENATE("'2018-09'!E",TEXT(MATCH($C83,'2018-09'!$C$2:$C$100,0)+1,0)))="",INDIRECT(CONCATENATE("'2018-08'!E",TEXT(MATCH($C83,'2018-08'!$C$2:$C$100,0)+1,0)))="",AND(INDIRECT(CONCATENATE("'2018-09'!E",TEXT(MATCH($C83,'2018-09'!$C$2:$C$100,0)+1,0)))="",INDIRECT(CONCATENATE("'2018-08'!E",TEXT(MATCH($C83,'2018-08'!$C$2:$C$100,0)+1,0)))="")),"Н/Д",INDIRECT(CONCATENATE("'2018-09'!E",TEXT(MATCH($C83,'2018-09'!$C$2:$C$100,0)+1,0)))-INDIRECT(CONCATENATE("'2018-08'!E",TEXT(MATCH($C83,'2018-08'!$C$2:$C$100,0)+1,0))))</f>
        <v>22404738486.660004</v>
      </c>
      <c r="F83" s="17">
        <f ca="1">IF(OR(INDIRECT(CONCATENATE("'2018-09'!F",TEXT(MATCH($C83,'2018-09'!$C$2:$C$100,0)+1,0)))="",INDIRECT(CONCATENATE("'2018-08'!F",TEXT(MATCH($C83,'2018-08'!$C$2:$C$100,0)+1,0)))="",AND(INDIRECT(CONCATENATE("'2018-09'!F",TEXT(MATCH($C83,'2018-09'!$C$2:$C$100,0)+1,0)))="",INDIRECT(CONCATENATE("'2018-08'!F",TEXT(MATCH($C83,'2018-08'!$C$2:$C$100,0)+1,0)))="")),"Н/Д",INDIRECT(CONCATENATE("'2018-09'!F",TEXT(MATCH($C83,'2018-09'!$C$2:$C$100,0)+1,0)))-INDIRECT(CONCATENATE("'2018-08'!F",TEXT(MATCH($C83,'2018-08'!$C$2:$C$100,0)+1,0))))</f>
        <v>19711008544.959991</v>
      </c>
      <c r="G83" s="17">
        <f ca="1">IF(OR(INDIRECT(CONCATENATE("'2018-09'!G",TEXT(MATCH($C83,'2018-09'!$C$2:$C$100,0)+1,0)))="",INDIRECT(CONCATENATE("'2018-08'!G",TEXT(MATCH($C83,'2018-08'!$C$2:$C$100,0)+1,0)))="",AND(INDIRECT(CONCATENATE("'2018-09'!G",TEXT(MATCH($C83,'2018-09'!$C$2:$C$100,0)+1,0)))="",INDIRECT(CONCATENATE("'2018-08'!G",TEXT(MATCH($C83,'2018-08'!$C$2:$C$100,0)+1,0)))="")),"Н/Д",INDIRECT(CONCATENATE("'2018-09'!G",TEXT(MATCH($C83,'2018-09'!$C$2:$C$100,0)+1,0)))-INDIRECT(CONCATENATE("'2018-08'!G",TEXT(MATCH($C83,'2018-08'!$C$2:$C$100,0)+1,0))))</f>
        <v>3904659032.7600021</v>
      </c>
      <c r="H83" s="17">
        <f ca="1">IF(OR(INDIRECT(CONCATENATE("'2018-09'!H",TEXT(MATCH($C83,'2018-09'!$C$2:$C$100,0)+1,0)))="",INDIRECT(CONCATENATE("'2018-08'!H",TEXT(MATCH($C83,'2018-08'!$C$2:$C$100,0)+1,0)))="",AND(INDIRECT(CONCATENATE("'2018-09'!H",TEXT(MATCH($C83,'2018-09'!$C$2:$C$100,0)+1,0)))="",INDIRECT(CONCATENATE("'2018-08'!H",TEXT(MATCH($C83,'2018-08'!$C$2:$C$100,0)+1,0)))="")),"Н/Д",INDIRECT(CONCATENATE("'2018-09'!H",TEXT(MATCH($C83,'2018-09'!$C$2:$C$100,0)+1,0)))-INDIRECT(CONCATENATE("'2018-08'!H",TEXT(MATCH($C83,'2018-08'!$C$2:$C$100,0)+1,0))))</f>
        <v>7019569634.9199982</v>
      </c>
      <c r="I83" s="17">
        <f ca="1">IF(OR(INDIRECT(CONCATENATE("'2018-09'!I",TEXT(MATCH($C83,'2018-09'!$C$2:$C$100,0)+1,0)))="",INDIRECT(CONCATENATE("'2018-08'!I",TEXT(MATCH($C83,'2018-08'!$C$2:$C$100,0)+1,0)))="",AND(INDIRECT(CONCATENATE("'2018-09'!I",TEXT(MATCH($C83,'2018-09'!$C$2:$C$100,0)+1,0)))="",INDIRECT(CONCATENATE("'2018-08'!I",TEXT(MATCH($C83,'2018-08'!$C$2:$C$100,0)+1,0)))="")),"Н/Д",INDIRECT(CONCATENATE("'2018-09'!I",TEXT(MATCH($C83,'2018-09'!$C$2:$C$100,0)+1,0)))-INDIRECT(CONCATENATE("'2018-08'!I",TEXT(MATCH($C83,'2018-08'!$C$2:$C$100,0)+1,0))))</f>
        <v>2137409917.2399998</v>
      </c>
      <c r="J83" s="17" t="str">
        <f ca="1">IF(OR(INDIRECT(CONCATENATE("'2018-09'!J",TEXT(MATCH($C83,'2018-09'!$C$2:$C$100,0)+1,0)))="",INDIRECT(CONCATENATE("'2018-08'!J",TEXT(MATCH($C83,'2018-08'!$C$2:$C$100,0)+1,0)))="",AND(INDIRECT(CONCATENATE("'2018-09'!J",TEXT(MATCH($C83,'2018-09'!$C$2:$C$100,0)+1,0)))="",INDIRECT(CONCATENATE("'2018-08'!J",TEXT(MATCH($C83,'2018-08'!$C$2:$C$100,0)+1,0)))="")),"Н/Д",INDIRECT(CONCATENATE("'2018-09'!J",TEXT(MATCH($C83,'2018-09'!$C$2:$C$100,0)+1,0)))-INDIRECT(CONCATENATE("'2018-08'!J",TEXT(MATCH($C83,'2018-08'!$C$2:$C$100,0)+1,0))))</f>
        <v>Н/Д</v>
      </c>
      <c r="K83" s="17">
        <f ca="1">IF(OR(INDIRECT(CONCATENATE("'2018-09'!K",TEXT(MATCH($C83,'2018-09'!$C$2:$C$100,0)+1,0)))="",INDIRECT(CONCATENATE("'2018-08'!K",TEXT(MATCH($C83,'2018-08'!$C$2:$C$100,0)+1,0)))="",AND(INDIRECT(CONCATENATE("'2018-09'!K",TEXT(MATCH($C83,'2018-09'!$C$2:$C$100,0)+1,0)))="",INDIRECT(CONCATENATE("'2018-08'!K",TEXT(MATCH($C83,'2018-08'!$C$2:$C$100,0)+1,0)))="")),"Н/Д",INDIRECT(CONCATENATE("'2018-09'!K",TEXT(MATCH($C83,'2018-09'!$C$2:$C$100,0)+1,0)))-INDIRECT(CONCATENATE("'2018-08'!K",TEXT(MATCH($C83,'2018-08'!$C$2:$C$100,0)+1,0))))</f>
        <v>828282095.99999809</v>
      </c>
      <c r="L83" s="17">
        <f ca="1">IF(OR(INDIRECT(CONCATENATE("'2018-09'!L",TEXT(MATCH($C83,'2018-09'!$C$2:$C$100,0)+1,0)))="",INDIRECT(CONCATENATE("'2018-08'!L",TEXT(MATCH($C83,'2018-08'!$C$2:$C$100,0)+1,0)))="",AND(INDIRECT(CONCATENATE("'2018-09'!L",TEXT(MATCH($C83,'2018-09'!$C$2:$C$100,0)+1,0)))="",INDIRECT(CONCATENATE("'2018-08'!L",TEXT(MATCH($C83,'2018-08'!$C$2:$C$100,0)+1,0)))="")),"Н/Д",INDIRECT(CONCATENATE("'2018-09'!L",TEXT(MATCH($C83,'2018-09'!$C$2:$C$100,0)+1,0)))-INDIRECT(CONCATENATE("'2018-08'!L",TEXT(MATCH($C83,'2018-08'!$C$2:$C$100,0)+1,0))))</f>
        <v>4280170849.1999969</v>
      </c>
      <c r="M83" s="17">
        <f ca="1">IF(OR(INDIRECT(CONCATENATE("'2018-09'!M",TEXT(MATCH($C83,'2018-09'!$C$2:$C$100,0)+1,0)))="",INDIRECT(CONCATENATE("'2018-08'!M",TEXT(MATCH($C83,'2018-08'!$C$2:$C$100,0)+1,0)))="",AND(INDIRECT(CONCATENATE("'2018-09'!M",TEXT(MATCH($C83,'2018-09'!$C$2:$C$100,0)+1,0)))="",INDIRECT(CONCATENATE("'2018-08'!M",TEXT(MATCH($C83,'2018-08'!$C$2:$C$100,0)+1,0)))="")),"Н/Д",INDIRECT(CONCATENATE("'2018-09'!M",TEXT(MATCH($C83,'2018-09'!$C$2:$C$100,0)+1,0)))-INDIRECT(CONCATENATE("'2018-08'!M",TEXT(MATCH($C83,'2018-08'!$C$2:$C$100,0)+1,0))))</f>
        <v>13481844.790000007</v>
      </c>
      <c r="N83" s="17">
        <f ca="1">IF(OR(INDIRECT(CONCATENATE("'2018-09'!N",TEXT(MATCH($C83,'2018-09'!$C$2:$C$100,0)+1,0)))="",INDIRECT(CONCATENATE("'2018-08'!N",TEXT(MATCH($C83,'2018-08'!$C$2:$C$100,0)+1,0)))="",AND(INDIRECT(CONCATENATE("'2018-09'!N",TEXT(MATCH($C83,'2018-09'!$C$2:$C$100,0)+1,0)))="",INDIRECT(CONCATENATE("'2018-08'!N",TEXT(MATCH($C83,'2018-08'!$C$2:$C$100,0)+1,0)))="")),"Н/Д",INDIRECT(CONCATENATE("'2018-09'!N",TEXT(MATCH($C83,'2018-09'!$C$2:$C$100,0)+1,0)))-INDIRECT(CONCATENATE("'2018-08'!NE",TEXT(MATCH($C83,'2018-08'!$C$2:$C$100,0)+1,0))))</f>
        <v>1307751599.79</v>
      </c>
      <c r="O83" s="17">
        <f ca="1">IF(OR(INDIRECT(CONCATENATE("'2018-09'!O",TEXT(MATCH($C83,'2018-09'!$C$2:$C$100,0)+1,0)))="",INDIRECT(CONCATENATE("'2018-08'!O",TEXT(MATCH($C83,'2018-08'!$C$2:$C$100,0)+1,0)))="",AND(INDIRECT(CONCATENATE("'2018-09'!O",TEXT(MATCH($C83,'2018-09'!$C$2:$C$100,0)+1,0)))="",INDIRECT(CONCATENATE("'2018-08'!O",TEXT(MATCH($C83,'2018-08'!$C$2:$C$100,0)+1,0)))="")),"Н/Д",INDIRECT(CONCATENATE("'2018-09'!O",TEXT(MATCH($C83,'2018-09'!$C$2:$C$100,0)+1,0)))-INDIRECT(CONCATENATE("'2018-08'!O",TEXT(MATCH($C83,'2018-08'!$C$2:$C$100,0)+1,0))))</f>
        <v>113202.97000000009</v>
      </c>
      <c r="P83" s="17">
        <f ca="1">IF(OR(INDIRECT(CONCATENATE("'2018-09'!P",TEXT(MATCH($C83,'2018-09'!$C$2:$C$100,0)+1,0)))="",INDIRECT(CONCATENATE("'2018-08'!P",TEXT(MATCH($C83,'2018-08'!$C$2:$C$100,0)+1,0)))="",AND(INDIRECT(CONCATENATE("'2018-09'!P",TEXT(MATCH($C83,'2018-09'!$C$2:$C$100,0)+1,0)))="",INDIRECT(CONCATENATE("'2018-08'!P",TEXT(MATCH($C83,'2018-08'!$C$2:$C$100,0)+1,0)))="")),"Н/Д",INDIRECT(CONCATENATE("'2018-09'!P",TEXT(MATCH($C83,'2018-09'!$C$2:$C$100,0)+1,0)))-INDIRECT(CONCATENATE("'2018-08'!P",TEXT(MATCH($C83,'2018-08'!$C$2:$C$100,0)+1,0))))</f>
        <v>648275596.89000034</v>
      </c>
      <c r="Q83" s="17">
        <f ca="1">IF(OR(INDIRECT(CONCATENATE("'2018-09'!Q",TEXT(MATCH($C83,'2018-09'!$C$2:$C$100,0)+1,0)))="",INDIRECT(CONCATENATE("'2018-08'!Q",TEXT(MATCH($C83,'2018-08'!$C$2:$C$100,0)+1,0)))="",AND(INDIRECT(CONCATENATE("'2018-09'!Q",TEXT(MATCH($C83,'2018-09'!$C$2:$C$100,0)+1,0)))="",INDIRECT(CONCATENATE("'2018-08'!Q",TEXT(MATCH($C83,'2018-08'!$C$2:$C$100,0)+1,0)))="")),"Н/Д",INDIRECT(CONCATENATE("'2018-09'!Q",TEXT(MATCH($C83,'2018-09'!$C$2:$C$100,0)+1,0)))-INDIRECT(CONCATENATE("'2018-08'!Q",TEXT(MATCH($C83,'2018-08'!$C$2:$C$100,0)+1,0))))</f>
        <v>10469733.339999974</v>
      </c>
      <c r="R83" s="17">
        <f ca="1">IF(OR(INDIRECT(CONCATENATE("'2018-09'!R",TEXT(MATCH($C83,'2018-09'!$C$2:$C$100,0)+1,0)))="",INDIRECT(CONCATENATE("'2018-08'!R",TEXT(MATCH($C83,'2018-08'!$C$2:$C$100,0)+1,0)))="",AND(INDIRECT(CONCATENATE("'2018-09'!R",TEXT(MATCH($C83,'2018-09'!$C$2:$C$100,0)+1,0)))="",INDIRECT(CONCATENATE("'2018-08'!R",TEXT(MATCH($C83,'2018-08'!$C$2:$C$100,0)+1,0)))="")),"Н/Д",INDIRECT(CONCATENATE("'2018-09'!R",TEXT(MATCH($C83,'2018-09'!$C$2:$C$100,0)+1,0)))-INDIRECT(CONCATENATE("'2018-08'!R",TEXT(MATCH($C83,'2018-08'!$C$2:$C$100,0)+1,0))))</f>
        <v>235550794.21000004</v>
      </c>
      <c r="S83" s="17">
        <f ca="1">IF(OR(INDIRECT(CONCATENATE("'2018-09'!S",TEXT(MATCH($C83,'2018-09'!$C$2:$C$100,0)+1,0)))="",INDIRECT(CONCATENATE("'2018-08'!S",TEXT(MATCH($C83,'2018-08'!$C$2:$C$100,0)+1,0)))="",AND(INDIRECT(CONCATENATE("'2018-09'!S",TEXT(MATCH($C83,'2018-09'!$C$2:$C$100,0)+1,0)))="",INDIRECT(CONCATENATE("'2018-08'!S",TEXT(MATCH($C83,'2018-08'!$C$2:$C$100,0)+1,0)))="")),"Н/Д",INDIRECT(CONCATENATE("'2018-09'!S",TEXT(MATCH($C83,'2018-09'!$C$2:$C$100,0)+1,0)))-INDIRECT(CONCATENATE("'2018-08'!S",TEXT(MATCH($C83,'2018-08'!$C$2:$C$100,0)+1,0))))</f>
        <v>16018785.060000001</v>
      </c>
      <c r="T83" s="17">
        <f ca="1">IF(OR(INDIRECT(CONCATENATE("'2018-09'!T",TEXT(MATCH($C83,'2018-09'!$C$2:$C$100,0)+1,0)))="",INDIRECT(CONCATENATE("'2018-08'!T",TEXT(MATCH($C83,'2018-08'!$C$2:$C$100,0)+1,0)))="",AND(INDIRECT(CONCATENATE("'2018-09'!T",TEXT(MATCH($C83,'2018-09'!$C$2:$C$100,0)+1,0)))="",INDIRECT(CONCATENATE("'2018-08'!T",TEXT(MATCH($C83,'2018-08'!$C$2:$C$100,0)+1,0)))="")),"Н/Д",INDIRECT(CONCATENATE("'2018-09'!T",TEXT(MATCH($C83,'2018-09'!$C$2:$C$100,0)+1,0)))-INDIRECT(CONCATENATE("'2018-08'!T",TEXT(MATCH($C83,'2018-08'!$C$2:$C$100,0)+1,0))))</f>
        <v>296539964.42999983</v>
      </c>
      <c r="U83" s="17">
        <f ca="1">IF(OR(INDIRECT(CONCATENATE("'2018-09'!U",TEXT(MATCH($C83,'2018-09'!$C$2:$C$100,0)+1,0)))="",INDIRECT(CONCATENATE("'2018-08'!U",TEXT(MATCH($C83,'2018-08'!$C$2:$C$100,0)+1,0)))="",AND(INDIRECT(CONCATENATE("'2018-09'!U",TEXT(MATCH($C83,'2018-09'!$C$2:$C$100,0)+1,0)))="",INDIRECT(CONCATENATE("'2018-08'!U",TEXT(MATCH($C83,'2018-08'!$C$2:$C$100,0)+1,0)))="")),"Н/Д",INDIRECT(CONCATENATE("'2018-09'!U",TEXT(MATCH($C83,'2018-09'!$C$2:$C$100,0)+1,0)))-INDIRECT(CONCATENATE("'2018-08'!U",TEXT(MATCH($C83,'2018-08'!$C$2:$C$100,0)+1,0))))</f>
        <v>67884889.060000002</v>
      </c>
      <c r="V83" s="17">
        <f ca="1">IF(OR(INDIRECT(CONCATENATE("'2018-09'!V",TEXT(MATCH($C83,'2018-09'!$C$2:$C$100,0)+1,0)))="",INDIRECT(CONCATENATE("'2018-08'!V",TEXT(MATCH($C83,'2018-08'!$C$2:$C$100,0)+1,0)))="",AND(INDIRECT(CONCATENATE("'2018-09'!V",TEXT(MATCH($C83,'2018-09'!$C$2:$C$100,0)+1,0)))="",INDIRECT(CONCATENATE("'2018-08'!V",TEXT(MATCH($C83,'2018-08'!$C$2:$C$100,0)+1,0)))="")),"Н/Д",INDIRECT(CONCATENATE("'2018-09'!V",TEXT(MATCH($C83,'2018-09'!$C$2:$C$100,0)+1,0)))-INDIRECT(CONCATENATE("'2018-08'!V",TEXT(MATCH($C83,'2018-08'!$C$2:$C$100,0)+1,0))))</f>
        <v>2693729941.6999989</v>
      </c>
      <c r="W83" s="17">
        <f ca="1">IF(OR(INDIRECT(CONCATENATE("'2018-09'!W",TEXT(MATCH($C83,'2018-09'!$C$2:$C$100,0)+1,0)))="",INDIRECT(CONCATENATE("'2018-08'!W",TEXT(MATCH($C83,'2018-08'!$C$2:$C$100,0)+1,0)))="",AND(INDIRECT(CONCATENATE("'2018-09'!W",TEXT(MATCH($C83,'2018-09'!$C$2:$C$100,0)+1,0)))="",INDIRECT(CONCATENATE("'2018-08'!W",TEXT(MATCH($C83,'2018-08'!$C$2:$C$100,0)+1,0)))="")),"Н/Д",INDIRECT(CONCATENATE("'2018-09'!W",TEXT(MATCH($C83,'2018-09'!$C$2:$C$100,0)+1,0)))-INDIRECT(CONCATENATE("'2018-08'!W",TEXT(MATCH($C83,'2018-08'!$C$2:$C$100,0)+1,0))))</f>
        <v>64440315217.680054</v>
      </c>
    </row>
    <row r="84" spans="1:23" x14ac:dyDescent="0.25">
      <c r="A84" s="2" t="s">
        <v>107</v>
      </c>
      <c r="B84" s="2" t="s">
        <v>111</v>
      </c>
      <c r="C84" s="15">
        <v>79000000</v>
      </c>
      <c r="D84" s="2" t="s">
        <v>212</v>
      </c>
      <c r="E84" s="17">
        <f ca="1">IF(OR(INDIRECT(CONCATENATE("'2018-09'!E",TEXT(MATCH($C84,'2018-09'!$C$2:$C$100,0)+1,0)))="",INDIRECT(CONCATENATE("'2018-08'!E",TEXT(MATCH($C84,'2018-08'!$C$2:$C$100,0)+1,0)))="",AND(INDIRECT(CONCATENATE("'2018-09'!E",TEXT(MATCH($C84,'2018-09'!$C$2:$C$100,0)+1,0)))="",INDIRECT(CONCATENATE("'2018-08'!E",TEXT(MATCH($C84,'2018-08'!$C$2:$C$100,0)+1,0)))="")),"Н/Д",INDIRECT(CONCATENATE("'2018-09'!E",TEXT(MATCH($C84,'2018-09'!$C$2:$C$100,0)+1,0)))-INDIRECT(CONCATENATE("'2018-08'!E",TEXT(MATCH($C84,'2018-08'!$C$2:$C$100,0)+1,0))))</f>
        <v>1793386600.7200012</v>
      </c>
      <c r="F84" s="17">
        <f ca="1">IF(OR(INDIRECT(CONCATENATE("'2018-09'!F",TEXT(MATCH($C84,'2018-09'!$C$2:$C$100,0)+1,0)))="",INDIRECT(CONCATENATE("'2018-08'!F",TEXT(MATCH($C84,'2018-08'!$C$2:$C$100,0)+1,0)))="",AND(INDIRECT(CONCATENATE("'2018-09'!F",TEXT(MATCH($C84,'2018-09'!$C$2:$C$100,0)+1,0)))="",INDIRECT(CONCATENATE("'2018-08'!F",TEXT(MATCH($C84,'2018-08'!$C$2:$C$100,0)+1,0)))="")),"Н/Д",INDIRECT(CONCATENATE("'2018-09'!F",TEXT(MATCH($C84,'2018-09'!$C$2:$C$100,0)+1,0)))-INDIRECT(CONCATENATE("'2018-08'!F",TEXT(MATCH($C84,'2018-08'!$C$2:$C$100,0)+1,0))))</f>
        <v>1050764686.0500002</v>
      </c>
      <c r="G84" s="17">
        <f ca="1">IF(OR(INDIRECT(CONCATENATE("'2018-09'!G",TEXT(MATCH($C84,'2018-09'!$C$2:$C$100,0)+1,0)))="",INDIRECT(CONCATENATE("'2018-08'!G",TEXT(MATCH($C84,'2018-08'!$C$2:$C$100,0)+1,0)))="",AND(INDIRECT(CONCATENATE("'2018-09'!G",TEXT(MATCH($C84,'2018-09'!$C$2:$C$100,0)+1,0)))="",INDIRECT(CONCATENATE("'2018-08'!G",TEXT(MATCH($C84,'2018-08'!$C$2:$C$100,0)+1,0)))="")),"Н/Д",INDIRECT(CONCATENATE("'2018-09'!G",TEXT(MATCH($C84,'2018-09'!$C$2:$C$100,0)+1,0)))-INDIRECT(CONCATENATE("'2018-08'!G",TEXT(MATCH($C84,'2018-08'!$C$2:$C$100,0)+1,0))))</f>
        <v>174415548.12999988</v>
      </c>
      <c r="H84" s="17">
        <f ca="1">IF(OR(INDIRECT(CONCATENATE("'2018-09'!H",TEXT(MATCH($C84,'2018-09'!$C$2:$C$100,0)+1,0)))="",INDIRECT(CONCATENATE("'2018-08'!H",TEXT(MATCH($C84,'2018-08'!$C$2:$C$100,0)+1,0)))="",AND(INDIRECT(CONCATENATE("'2018-09'!H",TEXT(MATCH($C84,'2018-09'!$C$2:$C$100,0)+1,0)))="",INDIRECT(CONCATENATE("'2018-08'!H",TEXT(MATCH($C84,'2018-08'!$C$2:$C$100,0)+1,0)))="")),"Н/Д",INDIRECT(CONCATENATE("'2018-09'!H",TEXT(MATCH($C84,'2018-09'!$C$2:$C$100,0)+1,0)))-INDIRECT(CONCATENATE("'2018-08'!H",TEXT(MATCH($C84,'2018-08'!$C$2:$C$100,0)+1,0))))</f>
        <v>353676297.3499999</v>
      </c>
      <c r="I84" s="17">
        <f ca="1">IF(OR(INDIRECT(CONCATENATE("'2018-09'!I",TEXT(MATCH($C84,'2018-09'!$C$2:$C$100,0)+1,0)))="",INDIRECT(CONCATENATE("'2018-08'!I",TEXT(MATCH($C84,'2018-08'!$C$2:$C$100,0)+1,0)))="",AND(INDIRECT(CONCATENATE("'2018-09'!I",TEXT(MATCH($C84,'2018-09'!$C$2:$C$100,0)+1,0)))="",INDIRECT(CONCATENATE("'2018-08'!I",TEXT(MATCH($C84,'2018-08'!$C$2:$C$100,0)+1,0)))="")),"Н/Д",INDIRECT(CONCATENATE("'2018-09'!I",TEXT(MATCH($C84,'2018-09'!$C$2:$C$100,0)+1,0)))-INDIRECT(CONCATENATE("'2018-08'!I",TEXT(MATCH($C84,'2018-08'!$C$2:$C$100,0)+1,0))))</f>
        <v>254222781.76999998</v>
      </c>
      <c r="J84" s="17" t="str">
        <f ca="1">IF(OR(INDIRECT(CONCATENATE("'2018-09'!J",TEXT(MATCH($C84,'2018-09'!$C$2:$C$100,0)+1,0)))="",INDIRECT(CONCATENATE("'2018-08'!J",TEXT(MATCH($C84,'2018-08'!$C$2:$C$100,0)+1,0)))="",AND(INDIRECT(CONCATENATE("'2018-09'!J",TEXT(MATCH($C84,'2018-09'!$C$2:$C$100,0)+1,0)))="",INDIRECT(CONCATENATE("'2018-08'!J",TEXT(MATCH($C84,'2018-08'!$C$2:$C$100,0)+1,0)))="")),"Н/Д",INDIRECT(CONCATENATE("'2018-09'!J",TEXT(MATCH($C84,'2018-09'!$C$2:$C$100,0)+1,0)))-INDIRECT(CONCATENATE("'2018-08'!J",TEXT(MATCH($C84,'2018-08'!$C$2:$C$100,0)+1,0))))</f>
        <v>Н/Д</v>
      </c>
      <c r="K84" s="17">
        <f ca="1">IF(OR(INDIRECT(CONCATENATE("'2018-09'!K",TEXT(MATCH($C84,'2018-09'!$C$2:$C$100,0)+1,0)))="",INDIRECT(CONCATENATE("'2018-08'!K",TEXT(MATCH($C84,'2018-08'!$C$2:$C$100,0)+1,0)))="",AND(INDIRECT(CONCATENATE("'2018-09'!K",TEXT(MATCH($C84,'2018-09'!$C$2:$C$100,0)+1,0)))="",INDIRECT(CONCATENATE("'2018-08'!K",TEXT(MATCH($C84,'2018-08'!$C$2:$C$100,0)+1,0)))="")),"Н/Д",INDIRECT(CONCATENATE("'2018-09'!K",TEXT(MATCH($C84,'2018-09'!$C$2:$C$100,0)+1,0)))-INDIRECT(CONCATENATE("'2018-08'!K",TEXT(MATCH($C84,'2018-08'!$C$2:$C$100,0)+1,0))))</f>
        <v>40261911.060000062</v>
      </c>
      <c r="L84" s="17">
        <f ca="1">IF(OR(INDIRECT(CONCATENATE("'2018-09'!L",TEXT(MATCH($C84,'2018-09'!$C$2:$C$100,0)+1,0)))="",INDIRECT(CONCATENATE("'2018-08'!L",TEXT(MATCH($C84,'2018-08'!$C$2:$C$100,0)+1,0)))="",AND(INDIRECT(CONCATENATE("'2018-09'!L",TEXT(MATCH($C84,'2018-09'!$C$2:$C$100,0)+1,0)))="",INDIRECT(CONCATENATE("'2018-08'!L",TEXT(MATCH($C84,'2018-08'!$C$2:$C$100,0)+1,0)))="")),"Н/Д",INDIRECT(CONCATENATE("'2018-09'!L",TEXT(MATCH($C84,'2018-09'!$C$2:$C$100,0)+1,0)))-INDIRECT(CONCATENATE("'2018-08'!L",TEXT(MATCH($C84,'2018-08'!$C$2:$C$100,0)+1,0))))</f>
        <v>156284593.30999994</v>
      </c>
      <c r="M84" s="17">
        <f ca="1">IF(OR(INDIRECT(CONCATENATE("'2018-09'!M",TEXT(MATCH($C84,'2018-09'!$C$2:$C$100,0)+1,0)))="",INDIRECT(CONCATENATE("'2018-08'!M",TEXT(MATCH($C84,'2018-08'!$C$2:$C$100,0)+1,0)))="",AND(INDIRECT(CONCATENATE("'2018-09'!M",TEXT(MATCH($C84,'2018-09'!$C$2:$C$100,0)+1,0)))="",INDIRECT(CONCATENATE("'2018-08'!M",TEXT(MATCH($C84,'2018-08'!$C$2:$C$100,0)+1,0)))="")),"Н/Д",INDIRECT(CONCATENATE("'2018-09'!M",TEXT(MATCH($C84,'2018-09'!$C$2:$C$100,0)+1,0)))-INDIRECT(CONCATENATE("'2018-08'!M",TEXT(MATCH($C84,'2018-08'!$C$2:$C$100,0)+1,0))))</f>
        <v>4394215.8000000007</v>
      </c>
      <c r="N84" s="17">
        <f ca="1">IF(OR(INDIRECT(CONCATENATE("'2018-09'!N",TEXT(MATCH($C84,'2018-09'!$C$2:$C$100,0)+1,0)))="",INDIRECT(CONCATENATE("'2018-08'!N",TEXT(MATCH($C84,'2018-08'!$C$2:$C$100,0)+1,0)))="",AND(INDIRECT(CONCATENATE("'2018-09'!N",TEXT(MATCH($C84,'2018-09'!$C$2:$C$100,0)+1,0)))="",INDIRECT(CONCATENATE("'2018-08'!N",TEXT(MATCH($C84,'2018-08'!$C$2:$C$100,0)+1,0)))="")),"Н/Д",INDIRECT(CONCATENATE("'2018-09'!N",TEXT(MATCH($C84,'2018-09'!$C$2:$C$100,0)+1,0)))-INDIRECT(CONCATENATE("'2018-08'!NE",TEXT(MATCH($C84,'2018-08'!$C$2:$C$100,0)+1,0))))</f>
        <v>86522694.049999997</v>
      </c>
      <c r="O84" s="17">
        <f ca="1">IF(OR(INDIRECT(CONCATENATE("'2018-09'!O",TEXT(MATCH($C84,'2018-09'!$C$2:$C$100,0)+1,0)))="",INDIRECT(CONCATENATE("'2018-08'!O",TEXT(MATCH($C84,'2018-08'!$C$2:$C$100,0)+1,0)))="",AND(INDIRECT(CONCATENATE("'2018-09'!O",TEXT(MATCH($C84,'2018-09'!$C$2:$C$100,0)+1,0)))="",INDIRECT(CONCATENATE("'2018-08'!O",TEXT(MATCH($C84,'2018-08'!$C$2:$C$100,0)+1,0)))="")),"Н/Д",INDIRECT(CONCATENATE("'2018-09'!O",TEXT(MATCH($C84,'2018-09'!$C$2:$C$100,0)+1,0)))-INDIRECT(CONCATENATE("'2018-08'!O",TEXT(MATCH($C84,'2018-08'!$C$2:$C$100,0)+1,0))))</f>
        <v>0</v>
      </c>
      <c r="P84" s="17">
        <f ca="1">IF(OR(INDIRECT(CONCATENATE("'2018-09'!P",TEXT(MATCH($C84,'2018-09'!$C$2:$C$100,0)+1,0)))="",INDIRECT(CONCATENATE("'2018-08'!P",TEXT(MATCH($C84,'2018-08'!$C$2:$C$100,0)+1,0)))="",AND(INDIRECT(CONCATENATE("'2018-09'!P",TEXT(MATCH($C84,'2018-09'!$C$2:$C$100,0)+1,0)))="",INDIRECT(CONCATENATE("'2018-08'!P",TEXT(MATCH($C84,'2018-08'!$C$2:$C$100,0)+1,0)))="")),"Н/Д",INDIRECT(CONCATENATE("'2018-09'!P",TEXT(MATCH($C84,'2018-09'!$C$2:$C$100,0)+1,0)))-INDIRECT(CONCATENATE("'2018-08'!P",TEXT(MATCH($C84,'2018-08'!$C$2:$C$100,0)+1,0))))</f>
        <v>22938421.650000006</v>
      </c>
      <c r="Q84" s="17">
        <f ca="1">IF(OR(INDIRECT(CONCATENATE("'2018-09'!Q",TEXT(MATCH($C84,'2018-09'!$C$2:$C$100,0)+1,0)))="",INDIRECT(CONCATENATE("'2018-08'!Q",TEXT(MATCH($C84,'2018-08'!$C$2:$C$100,0)+1,0)))="",AND(INDIRECT(CONCATENATE("'2018-09'!Q",TEXT(MATCH($C84,'2018-09'!$C$2:$C$100,0)+1,0)))="",INDIRECT(CONCATENATE("'2018-08'!Q",TEXT(MATCH($C84,'2018-08'!$C$2:$C$100,0)+1,0)))="")),"Н/Д",INDIRECT(CONCATENATE("'2018-09'!Q",TEXT(MATCH($C84,'2018-09'!$C$2:$C$100,0)+1,0)))-INDIRECT(CONCATENATE("'2018-08'!Q",TEXT(MATCH($C84,'2018-08'!$C$2:$C$100,0)+1,0))))</f>
        <v>251037.71999999974</v>
      </c>
      <c r="R84" s="17">
        <f ca="1">IF(OR(INDIRECT(CONCATENATE("'2018-09'!R",TEXT(MATCH($C84,'2018-09'!$C$2:$C$100,0)+1,0)))="",INDIRECT(CONCATENATE("'2018-08'!R",TEXT(MATCH($C84,'2018-08'!$C$2:$C$100,0)+1,0)))="",AND(INDIRECT(CONCATENATE("'2018-09'!R",TEXT(MATCH($C84,'2018-09'!$C$2:$C$100,0)+1,0)))="",INDIRECT(CONCATENATE("'2018-08'!R",TEXT(MATCH($C84,'2018-08'!$C$2:$C$100,0)+1,0)))="")),"Н/Д",INDIRECT(CONCATENATE("'2018-09'!R",TEXT(MATCH($C84,'2018-09'!$C$2:$C$100,0)+1,0)))-INDIRECT(CONCATENATE("'2018-08'!R",TEXT(MATCH($C84,'2018-08'!$C$2:$C$100,0)+1,0))))</f>
        <v>8269031.5300000012</v>
      </c>
      <c r="S84" s="17">
        <f ca="1">IF(OR(INDIRECT(CONCATENATE("'2018-09'!S",TEXT(MATCH($C84,'2018-09'!$C$2:$C$100,0)+1,0)))="",INDIRECT(CONCATENATE("'2018-08'!S",TEXT(MATCH($C84,'2018-08'!$C$2:$C$100,0)+1,0)))="",AND(INDIRECT(CONCATENATE("'2018-09'!S",TEXT(MATCH($C84,'2018-09'!$C$2:$C$100,0)+1,0)))="",INDIRECT(CONCATENATE("'2018-08'!S",TEXT(MATCH($C84,'2018-08'!$C$2:$C$100,0)+1,0)))="")),"Н/Д",INDIRECT(CONCATENATE("'2018-09'!S",TEXT(MATCH($C84,'2018-09'!$C$2:$C$100,0)+1,0)))-INDIRECT(CONCATENATE("'2018-08'!S",TEXT(MATCH($C84,'2018-08'!$C$2:$C$100,0)+1,0))))</f>
        <v>45000</v>
      </c>
      <c r="T84" s="17">
        <f ca="1">IF(OR(INDIRECT(CONCATENATE("'2018-09'!T",TEXT(MATCH($C84,'2018-09'!$C$2:$C$100,0)+1,0)))="",INDIRECT(CONCATENATE("'2018-08'!T",TEXT(MATCH($C84,'2018-08'!$C$2:$C$100,0)+1,0)))="",AND(INDIRECT(CONCATENATE("'2018-09'!T",TEXT(MATCH($C84,'2018-09'!$C$2:$C$100,0)+1,0)))="",INDIRECT(CONCATENATE("'2018-08'!T",TEXT(MATCH($C84,'2018-08'!$C$2:$C$100,0)+1,0)))="")),"Н/Д",INDIRECT(CONCATENATE("'2018-09'!T",TEXT(MATCH($C84,'2018-09'!$C$2:$C$100,0)+1,0)))-INDIRECT(CONCATENATE("'2018-08'!T",TEXT(MATCH($C84,'2018-08'!$C$2:$C$100,0)+1,0))))</f>
        <v>19367331.23999998</v>
      </c>
      <c r="U84" s="17">
        <f ca="1">IF(OR(INDIRECT(CONCATENATE("'2018-09'!U",TEXT(MATCH($C84,'2018-09'!$C$2:$C$100,0)+1,0)))="",INDIRECT(CONCATENATE("'2018-08'!U",TEXT(MATCH($C84,'2018-08'!$C$2:$C$100,0)+1,0)))="",AND(INDIRECT(CONCATENATE("'2018-09'!U",TEXT(MATCH($C84,'2018-09'!$C$2:$C$100,0)+1,0)))="",INDIRECT(CONCATENATE("'2018-08'!U",TEXT(MATCH($C84,'2018-08'!$C$2:$C$100,0)+1,0)))="")),"Н/Д",INDIRECT(CONCATENATE("'2018-09'!U",TEXT(MATCH($C84,'2018-09'!$C$2:$C$100,0)+1,0)))-INDIRECT(CONCATENATE("'2018-08'!U",TEXT(MATCH($C84,'2018-08'!$C$2:$C$100,0)+1,0))))</f>
        <v>-92457.679999999702</v>
      </c>
      <c r="V84" s="17">
        <f ca="1">IF(OR(INDIRECT(CONCATENATE("'2018-09'!V",TEXT(MATCH($C84,'2018-09'!$C$2:$C$100,0)+1,0)))="",INDIRECT(CONCATENATE("'2018-08'!V",TEXT(MATCH($C84,'2018-08'!$C$2:$C$100,0)+1,0)))="",AND(INDIRECT(CONCATENATE("'2018-09'!V",TEXT(MATCH($C84,'2018-09'!$C$2:$C$100,0)+1,0)))="",INDIRECT(CONCATENATE("'2018-08'!V",TEXT(MATCH($C84,'2018-08'!$C$2:$C$100,0)+1,0)))="")),"Н/Д",INDIRECT(CONCATENATE("'2018-09'!V",TEXT(MATCH($C84,'2018-09'!$C$2:$C$100,0)+1,0)))-INDIRECT(CONCATENATE("'2018-08'!V",TEXT(MATCH($C84,'2018-08'!$C$2:$C$100,0)+1,0))))</f>
        <v>742621914.6699996</v>
      </c>
      <c r="W84" s="17">
        <f ca="1">IF(OR(INDIRECT(CONCATENATE("'2018-09'!W",TEXT(MATCH($C84,'2018-09'!$C$2:$C$100,0)+1,0)))="",INDIRECT(CONCATENATE("'2018-08'!W",TEXT(MATCH($C84,'2018-08'!$C$2:$C$100,0)+1,0)))="",AND(INDIRECT(CONCATENATE("'2018-09'!W",TEXT(MATCH($C84,'2018-09'!$C$2:$C$100,0)+1,0)))="",INDIRECT(CONCATENATE("'2018-08'!W",TEXT(MATCH($C84,'2018-08'!$C$2:$C$100,0)+1,0)))="")),"Н/Д",INDIRECT(CONCATENATE("'2018-09'!W",TEXT(MATCH($C84,'2018-09'!$C$2:$C$100,0)+1,0)))-INDIRECT(CONCATENATE("'2018-08'!W",TEXT(MATCH($C84,'2018-08'!$C$2:$C$100,0)+1,0))))</f>
        <v>4631921835.7599945</v>
      </c>
    </row>
    <row r="85" spans="1:23" x14ac:dyDescent="0.25">
      <c r="A85" s="2" t="s">
        <v>107</v>
      </c>
      <c r="B85" s="2" t="s">
        <v>112</v>
      </c>
      <c r="C85" s="15">
        <v>85000000</v>
      </c>
      <c r="D85" s="2" t="s">
        <v>212</v>
      </c>
      <c r="E85" s="17">
        <f ca="1">IF(OR(INDIRECT(CONCATENATE("'2018-09'!E",TEXT(MATCH($C85,'2018-09'!$C$2:$C$100,0)+1,0)))="",INDIRECT(CONCATENATE("'2018-08'!E",TEXT(MATCH($C85,'2018-08'!$C$2:$C$100,0)+1,0)))="",AND(INDIRECT(CONCATENATE("'2018-09'!E",TEXT(MATCH($C85,'2018-09'!$C$2:$C$100,0)+1,0)))="",INDIRECT(CONCATENATE("'2018-08'!E",TEXT(MATCH($C85,'2018-08'!$C$2:$C$100,0)+1,0)))="")),"Н/Д",INDIRECT(CONCATENATE("'2018-09'!E",TEXT(MATCH($C85,'2018-09'!$C$2:$C$100,0)+1,0)))-INDIRECT(CONCATENATE("'2018-08'!E",TEXT(MATCH($C85,'2018-08'!$C$2:$C$100,0)+1,0))))</f>
        <v>974420021.98999977</v>
      </c>
      <c r="F85" s="17">
        <f ca="1">IF(OR(INDIRECT(CONCATENATE("'2018-09'!F",TEXT(MATCH($C85,'2018-09'!$C$2:$C$100,0)+1,0)))="",INDIRECT(CONCATENATE("'2018-08'!F",TEXT(MATCH($C85,'2018-08'!$C$2:$C$100,0)+1,0)))="",AND(INDIRECT(CONCATENATE("'2018-09'!F",TEXT(MATCH($C85,'2018-09'!$C$2:$C$100,0)+1,0)))="",INDIRECT(CONCATENATE("'2018-08'!F",TEXT(MATCH($C85,'2018-08'!$C$2:$C$100,0)+1,0)))="")),"Н/Д",INDIRECT(CONCATENATE("'2018-09'!F",TEXT(MATCH($C85,'2018-09'!$C$2:$C$100,0)+1,0)))-INDIRECT(CONCATENATE("'2018-08'!F",TEXT(MATCH($C85,'2018-08'!$C$2:$C$100,0)+1,0))))</f>
        <v>426886829.59999943</v>
      </c>
      <c r="G85" s="17">
        <f ca="1">IF(OR(INDIRECT(CONCATENATE("'2018-09'!G",TEXT(MATCH($C85,'2018-09'!$C$2:$C$100,0)+1,0)))="",INDIRECT(CONCATENATE("'2018-08'!G",TEXT(MATCH($C85,'2018-08'!$C$2:$C$100,0)+1,0)))="",AND(INDIRECT(CONCATENATE("'2018-09'!G",TEXT(MATCH($C85,'2018-09'!$C$2:$C$100,0)+1,0)))="",INDIRECT(CONCATENATE("'2018-08'!G",TEXT(MATCH($C85,'2018-08'!$C$2:$C$100,0)+1,0)))="")),"Н/Д",INDIRECT(CONCATENATE("'2018-09'!G",TEXT(MATCH($C85,'2018-09'!$C$2:$C$100,0)+1,0)))-INDIRECT(CONCATENATE("'2018-08'!G",TEXT(MATCH($C85,'2018-08'!$C$2:$C$100,0)+1,0))))</f>
        <v>12641202.820000052</v>
      </c>
      <c r="H85" s="17">
        <f ca="1">IF(OR(INDIRECT(CONCATENATE("'2018-09'!H",TEXT(MATCH($C85,'2018-09'!$C$2:$C$100,0)+1,0)))="",INDIRECT(CONCATENATE("'2018-08'!H",TEXT(MATCH($C85,'2018-08'!$C$2:$C$100,0)+1,0)))="",AND(INDIRECT(CONCATENATE("'2018-09'!H",TEXT(MATCH($C85,'2018-09'!$C$2:$C$100,0)+1,0)))="",INDIRECT(CONCATENATE("'2018-08'!H",TEXT(MATCH($C85,'2018-08'!$C$2:$C$100,0)+1,0)))="")),"Н/Д",INDIRECT(CONCATENATE("'2018-09'!H",TEXT(MATCH($C85,'2018-09'!$C$2:$C$100,0)+1,0)))-INDIRECT(CONCATENATE("'2018-08'!H",TEXT(MATCH($C85,'2018-08'!$C$2:$C$100,0)+1,0))))</f>
        <v>188407994.31999993</v>
      </c>
      <c r="I85" s="17">
        <f ca="1">IF(OR(INDIRECT(CONCATENATE("'2018-09'!I",TEXT(MATCH($C85,'2018-09'!$C$2:$C$100,0)+1,0)))="",INDIRECT(CONCATENATE("'2018-08'!I",TEXT(MATCH($C85,'2018-08'!$C$2:$C$100,0)+1,0)))="",AND(INDIRECT(CONCATENATE("'2018-09'!I",TEXT(MATCH($C85,'2018-09'!$C$2:$C$100,0)+1,0)))="",INDIRECT(CONCATENATE("'2018-08'!I",TEXT(MATCH($C85,'2018-08'!$C$2:$C$100,0)+1,0)))="")),"Н/Д",INDIRECT(CONCATENATE("'2018-09'!I",TEXT(MATCH($C85,'2018-09'!$C$2:$C$100,0)+1,0)))-INDIRECT(CONCATENATE("'2018-08'!I",TEXT(MATCH($C85,'2018-08'!$C$2:$C$100,0)+1,0))))</f>
        <v>66760597.349999964</v>
      </c>
      <c r="J85" s="17" t="str">
        <f ca="1">IF(OR(INDIRECT(CONCATENATE("'2018-09'!J",TEXT(MATCH($C85,'2018-09'!$C$2:$C$100,0)+1,0)))="",INDIRECT(CONCATENATE("'2018-08'!J",TEXT(MATCH($C85,'2018-08'!$C$2:$C$100,0)+1,0)))="",AND(INDIRECT(CONCATENATE("'2018-09'!J",TEXT(MATCH($C85,'2018-09'!$C$2:$C$100,0)+1,0)))="",INDIRECT(CONCATENATE("'2018-08'!J",TEXT(MATCH($C85,'2018-08'!$C$2:$C$100,0)+1,0)))="")),"Н/Д",INDIRECT(CONCATENATE("'2018-09'!J",TEXT(MATCH($C85,'2018-09'!$C$2:$C$100,0)+1,0)))-INDIRECT(CONCATENATE("'2018-08'!J",TEXT(MATCH($C85,'2018-08'!$C$2:$C$100,0)+1,0))))</f>
        <v>Н/Д</v>
      </c>
      <c r="K85" s="17">
        <f ca="1">IF(OR(INDIRECT(CONCATENATE("'2018-09'!K",TEXT(MATCH($C85,'2018-09'!$C$2:$C$100,0)+1,0)))="",INDIRECT(CONCATENATE("'2018-08'!K",TEXT(MATCH($C85,'2018-08'!$C$2:$C$100,0)+1,0)))="",AND(INDIRECT(CONCATENATE("'2018-09'!K",TEXT(MATCH($C85,'2018-09'!$C$2:$C$100,0)+1,0)))="",INDIRECT(CONCATENATE("'2018-08'!K",TEXT(MATCH($C85,'2018-08'!$C$2:$C$100,0)+1,0)))="")),"Н/Д",INDIRECT(CONCATENATE("'2018-09'!K",TEXT(MATCH($C85,'2018-09'!$C$2:$C$100,0)+1,0)))-INDIRECT(CONCATENATE("'2018-08'!K",TEXT(MATCH($C85,'2018-08'!$C$2:$C$100,0)+1,0))))</f>
        <v>16953930.839999974</v>
      </c>
      <c r="L85" s="17">
        <f ca="1">IF(OR(INDIRECT(CONCATENATE("'2018-09'!L",TEXT(MATCH($C85,'2018-09'!$C$2:$C$100,0)+1,0)))="",INDIRECT(CONCATENATE("'2018-08'!L",TEXT(MATCH($C85,'2018-08'!$C$2:$C$100,0)+1,0)))="",AND(INDIRECT(CONCATENATE("'2018-09'!L",TEXT(MATCH($C85,'2018-09'!$C$2:$C$100,0)+1,0)))="",INDIRECT(CONCATENATE("'2018-08'!L",TEXT(MATCH($C85,'2018-08'!$C$2:$C$100,0)+1,0)))="")),"Н/Д",INDIRECT(CONCATENATE("'2018-09'!L",TEXT(MATCH($C85,'2018-09'!$C$2:$C$100,0)+1,0)))-INDIRECT(CONCATENATE("'2018-08'!L",TEXT(MATCH($C85,'2018-08'!$C$2:$C$100,0)+1,0))))</f>
        <v>80182925.700000048</v>
      </c>
      <c r="M85" s="17">
        <f ca="1">IF(OR(INDIRECT(CONCATENATE("'2018-09'!M",TEXT(MATCH($C85,'2018-09'!$C$2:$C$100,0)+1,0)))="",INDIRECT(CONCATENATE("'2018-08'!M",TEXT(MATCH($C85,'2018-08'!$C$2:$C$100,0)+1,0)))="",AND(INDIRECT(CONCATENATE("'2018-09'!M",TEXT(MATCH($C85,'2018-09'!$C$2:$C$100,0)+1,0)))="",INDIRECT(CONCATENATE("'2018-08'!M",TEXT(MATCH($C85,'2018-08'!$C$2:$C$100,0)+1,0)))="")),"Н/Д",INDIRECT(CONCATENATE("'2018-09'!M",TEXT(MATCH($C85,'2018-09'!$C$2:$C$100,0)+1,0)))-INDIRECT(CONCATENATE("'2018-08'!M",TEXT(MATCH($C85,'2018-08'!$C$2:$C$100,0)+1,0))))</f>
        <v>63626.299999999988</v>
      </c>
      <c r="N85" s="17">
        <f ca="1">IF(OR(INDIRECT(CONCATENATE("'2018-09'!N",TEXT(MATCH($C85,'2018-09'!$C$2:$C$100,0)+1,0)))="",INDIRECT(CONCATENATE("'2018-08'!N",TEXT(MATCH($C85,'2018-08'!$C$2:$C$100,0)+1,0)))="",AND(INDIRECT(CONCATENATE("'2018-09'!N",TEXT(MATCH($C85,'2018-09'!$C$2:$C$100,0)+1,0)))="",INDIRECT(CONCATENATE("'2018-08'!N",TEXT(MATCH($C85,'2018-08'!$C$2:$C$100,0)+1,0)))="")),"Н/Д",INDIRECT(CONCATENATE("'2018-09'!N",TEXT(MATCH($C85,'2018-09'!$C$2:$C$100,0)+1,0)))-INDIRECT(CONCATENATE("'2018-08'!NE",TEXT(MATCH($C85,'2018-08'!$C$2:$C$100,0)+1,0))))</f>
        <v>45201720.420000002</v>
      </c>
      <c r="O85" s="17">
        <f ca="1">IF(OR(INDIRECT(CONCATENATE("'2018-09'!O",TEXT(MATCH($C85,'2018-09'!$C$2:$C$100,0)+1,0)))="",INDIRECT(CONCATENATE("'2018-08'!O",TEXT(MATCH($C85,'2018-08'!$C$2:$C$100,0)+1,0)))="",AND(INDIRECT(CONCATENATE("'2018-09'!O",TEXT(MATCH($C85,'2018-09'!$C$2:$C$100,0)+1,0)))="",INDIRECT(CONCATENATE("'2018-08'!O",TEXT(MATCH($C85,'2018-08'!$C$2:$C$100,0)+1,0)))="")),"Н/Д",INDIRECT(CONCATENATE("'2018-09'!O",TEXT(MATCH($C85,'2018-09'!$C$2:$C$100,0)+1,0)))-INDIRECT(CONCATENATE("'2018-08'!O",TEXT(MATCH($C85,'2018-08'!$C$2:$C$100,0)+1,0))))</f>
        <v>17297.659999996424</v>
      </c>
      <c r="P85" s="17">
        <f ca="1">IF(OR(INDIRECT(CONCATENATE("'2018-09'!P",TEXT(MATCH($C85,'2018-09'!$C$2:$C$100,0)+1,0)))="",INDIRECT(CONCATENATE("'2018-08'!P",TEXT(MATCH($C85,'2018-08'!$C$2:$C$100,0)+1,0)))="",AND(INDIRECT(CONCATENATE("'2018-09'!P",TEXT(MATCH($C85,'2018-09'!$C$2:$C$100,0)+1,0)))="",INDIRECT(CONCATENATE("'2018-08'!P",TEXT(MATCH($C85,'2018-08'!$C$2:$C$100,0)+1,0)))="")),"Н/Д",INDIRECT(CONCATENATE("'2018-09'!P",TEXT(MATCH($C85,'2018-09'!$C$2:$C$100,0)+1,0)))-INDIRECT(CONCATENATE("'2018-08'!P",TEXT(MATCH($C85,'2018-08'!$C$2:$C$100,0)+1,0))))</f>
        <v>33872584.949999988</v>
      </c>
      <c r="Q85" s="17">
        <f ca="1">IF(OR(INDIRECT(CONCATENATE("'2018-09'!Q",TEXT(MATCH($C85,'2018-09'!$C$2:$C$100,0)+1,0)))="",INDIRECT(CONCATENATE("'2018-08'!Q",TEXT(MATCH($C85,'2018-08'!$C$2:$C$100,0)+1,0)))="",AND(INDIRECT(CONCATENATE("'2018-09'!Q",TEXT(MATCH($C85,'2018-09'!$C$2:$C$100,0)+1,0)))="",INDIRECT(CONCATENATE("'2018-08'!Q",TEXT(MATCH($C85,'2018-08'!$C$2:$C$100,0)+1,0)))="")),"Н/Д",INDIRECT(CONCATENATE("'2018-09'!Q",TEXT(MATCH($C85,'2018-09'!$C$2:$C$100,0)+1,0)))-INDIRECT(CONCATENATE("'2018-08'!Q",TEXT(MATCH($C85,'2018-08'!$C$2:$C$100,0)+1,0))))</f>
        <v>581463.4299999997</v>
      </c>
      <c r="R85" s="17">
        <f ca="1">IF(OR(INDIRECT(CONCATENATE("'2018-09'!R",TEXT(MATCH($C85,'2018-09'!$C$2:$C$100,0)+1,0)))="",INDIRECT(CONCATENATE("'2018-08'!R",TEXT(MATCH($C85,'2018-08'!$C$2:$C$100,0)+1,0)))="",AND(INDIRECT(CONCATENATE("'2018-09'!R",TEXT(MATCH($C85,'2018-09'!$C$2:$C$100,0)+1,0)))="",INDIRECT(CONCATENATE("'2018-08'!R",TEXT(MATCH($C85,'2018-08'!$C$2:$C$100,0)+1,0)))="")),"Н/Д",INDIRECT(CONCATENATE("'2018-09'!R",TEXT(MATCH($C85,'2018-09'!$C$2:$C$100,0)+1,0)))-INDIRECT(CONCATENATE("'2018-08'!R",TEXT(MATCH($C85,'2018-08'!$C$2:$C$100,0)+1,0))))</f>
        <v>2193211.129999999</v>
      </c>
      <c r="S85" s="17">
        <f ca="1">IF(OR(INDIRECT(CONCATENATE("'2018-09'!S",TEXT(MATCH($C85,'2018-09'!$C$2:$C$100,0)+1,0)))="",INDIRECT(CONCATENATE("'2018-08'!S",TEXT(MATCH($C85,'2018-08'!$C$2:$C$100,0)+1,0)))="",AND(INDIRECT(CONCATENATE("'2018-09'!S",TEXT(MATCH($C85,'2018-09'!$C$2:$C$100,0)+1,0)))="",INDIRECT(CONCATENATE("'2018-08'!S",TEXT(MATCH($C85,'2018-08'!$C$2:$C$100,0)+1,0)))="")),"Н/Д",INDIRECT(CONCATENATE("'2018-09'!S",TEXT(MATCH($C85,'2018-09'!$C$2:$C$100,0)+1,0)))-INDIRECT(CONCATENATE("'2018-08'!S",TEXT(MATCH($C85,'2018-08'!$C$2:$C$100,0)+1,0))))</f>
        <v>39000</v>
      </c>
      <c r="T85" s="17">
        <f ca="1">IF(OR(INDIRECT(CONCATENATE("'2018-09'!T",TEXT(MATCH($C85,'2018-09'!$C$2:$C$100,0)+1,0)))="",INDIRECT(CONCATENATE("'2018-08'!T",TEXT(MATCH($C85,'2018-08'!$C$2:$C$100,0)+1,0)))="",AND(INDIRECT(CONCATENATE("'2018-09'!T",TEXT(MATCH($C85,'2018-09'!$C$2:$C$100,0)+1,0)))="",INDIRECT(CONCATENATE("'2018-08'!T",TEXT(MATCH($C85,'2018-08'!$C$2:$C$100,0)+1,0)))="")),"Н/Д",INDIRECT(CONCATENATE("'2018-09'!T",TEXT(MATCH($C85,'2018-09'!$C$2:$C$100,0)+1,0)))-INDIRECT(CONCATENATE("'2018-08'!T",TEXT(MATCH($C85,'2018-08'!$C$2:$C$100,0)+1,0))))</f>
        <v>10235172.390000001</v>
      </c>
      <c r="U85" s="17">
        <f ca="1">IF(OR(INDIRECT(CONCATENATE("'2018-09'!U",TEXT(MATCH($C85,'2018-09'!$C$2:$C$100,0)+1,0)))="",INDIRECT(CONCATENATE("'2018-08'!U",TEXT(MATCH($C85,'2018-08'!$C$2:$C$100,0)+1,0)))="",AND(INDIRECT(CONCATENATE("'2018-09'!U",TEXT(MATCH($C85,'2018-09'!$C$2:$C$100,0)+1,0)))="",INDIRECT(CONCATENATE("'2018-08'!U",TEXT(MATCH($C85,'2018-08'!$C$2:$C$100,0)+1,0)))="")),"Н/Д",INDIRECT(CONCATENATE("'2018-09'!U",TEXT(MATCH($C85,'2018-09'!$C$2:$C$100,0)+1,0)))-INDIRECT(CONCATENATE("'2018-08'!U",TEXT(MATCH($C85,'2018-08'!$C$2:$C$100,0)+1,0))))</f>
        <v>-190854.70000000298</v>
      </c>
      <c r="V85" s="17">
        <f ca="1">IF(OR(INDIRECT(CONCATENATE("'2018-09'!V",TEXT(MATCH($C85,'2018-09'!$C$2:$C$100,0)+1,0)))="",INDIRECT(CONCATENATE("'2018-08'!V",TEXT(MATCH($C85,'2018-08'!$C$2:$C$100,0)+1,0)))="",AND(INDIRECT(CONCATENATE("'2018-09'!V",TEXT(MATCH($C85,'2018-09'!$C$2:$C$100,0)+1,0)))="",INDIRECT(CONCATENATE("'2018-08'!V",TEXT(MATCH($C85,'2018-08'!$C$2:$C$100,0)+1,0)))="")),"Н/Д",INDIRECT(CONCATENATE("'2018-09'!V",TEXT(MATCH($C85,'2018-09'!$C$2:$C$100,0)+1,0)))-INDIRECT(CONCATENATE("'2018-08'!V",TEXT(MATCH($C85,'2018-08'!$C$2:$C$100,0)+1,0))))</f>
        <v>547533192.38999987</v>
      </c>
      <c r="W85" s="17">
        <f ca="1">IF(OR(INDIRECT(CONCATENATE("'2018-09'!W",TEXT(MATCH($C85,'2018-09'!$C$2:$C$100,0)+1,0)))="",INDIRECT(CONCATENATE("'2018-08'!W",TEXT(MATCH($C85,'2018-08'!$C$2:$C$100,0)+1,0)))="",AND(INDIRECT(CONCATENATE("'2018-09'!W",TEXT(MATCH($C85,'2018-09'!$C$2:$C$100,0)+1,0)))="",INDIRECT(CONCATENATE("'2018-08'!W",TEXT(MATCH($C85,'2018-08'!$C$2:$C$100,0)+1,0)))="")),"Н/Д",INDIRECT(CONCATENATE("'2018-09'!W",TEXT(MATCH($C85,'2018-09'!$C$2:$C$100,0)+1,0)))-INDIRECT(CONCATENATE("'2018-08'!W",TEXT(MATCH($C85,'2018-08'!$C$2:$C$100,0)+1,0))))</f>
        <v>2366473517.7700005</v>
      </c>
    </row>
    <row r="86" spans="1:23" x14ac:dyDescent="0.25">
      <c r="A86" s="2" t="s">
        <v>107</v>
      </c>
      <c r="B86" s="2" t="s">
        <v>113</v>
      </c>
      <c r="C86" s="15">
        <v>35000000</v>
      </c>
      <c r="D86" s="2" t="s">
        <v>212</v>
      </c>
      <c r="E86" s="17">
        <f ca="1">IF(OR(INDIRECT(CONCATENATE("'2018-09'!E",TEXT(MATCH($C86,'2018-09'!$C$2:$C$100,0)+1,0)))="",INDIRECT(CONCATENATE("'2018-08'!E",TEXT(MATCH($C86,'2018-08'!$C$2:$C$100,0)+1,0)))="",AND(INDIRECT(CONCATENATE("'2018-09'!E",TEXT(MATCH($C86,'2018-09'!$C$2:$C$100,0)+1,0)))="",INDIRECT(CONCATENATE("'2018-08'!E",TEXT(MATCH($C86,'2018-08'!$C$2:$C$100,0)+1,0)))="")),"Н/Д",INDIRECT(CONCATENATE("'2018-09'!E",TEXT(MATCH($C86,'2018-09'!$C$2:$C$100,0)+1,0)))-INDIRECT(CONCATENATE("'2018-08'!E",TEXT(MATCH($C86,'2018-08'!$C$2:$C$100,0)+1,0))))</f>
        <v>9586446500.7799988</v>
      </c>
      <c r="F86" s="17">
        <f ca="1">IF(OR(INDIRECT(CONCATENATE("'2018-09'!F",TEXT(MATCH($C86,'2018-09'!$C$2:$C$100,0)+1,0)))="",INDIRECT(CONCATENATE("'2018-08'!F",TEXT(MATCH($C86,'2018-08'!$C$2:$C$100,0)+1,0)))="",AND(INDIRECT(CONCATENATE("'2018-09'!F",TEXT(MATCH($C86,'2018-09'!$C$2:$C$100,0)+1,0)))="",INDIRECT(CONCATENATE("'2018-08'!F",TEXT(MATCH($C86,'2018-08'!$C$2:$C$100,0)+1,0)))="")),"Н/Д",INDIRECT(CONCATENATE("'2018-09'!F",TEXT(MATCH($C86,'2018-09'!$C$2:$C$100,0)+1,0)))-INDIRECT(CONCATENATE("'2018-08'!F",TEXT(MATCH($C86,'2018-08'!$C$2:$C$100,0)+1,0))))</f>
        <v>3901891394.0600014</v>
      </c>
      <c r="G86" s="17">
        <f ca="1">IF(OR(INDIRECT(CONCATENATE("'2018-09'!G",TEXT(MATCH($C86,'2018-09'!$C$2:$C$100,0)+1,0)))="",INDIRECT(CONCATENATE("'2018-08'!G",TEXT(MATCH($C86,'2018-08'!$C$2:$C$100,0)+1,0)))="",AND(INDIRECT(CONCATENATE("'2018-09'!G",TEXT(MATCH($C86,'2018-09'!$C$2:$C$100,0)+1,0)))="",INDIRECT(CONCATENATE("'2018-08'!G",TEXT(MATCH($C86,'2018-08'!$C$2:$C$100,0)+1,0)))="")),"Н/Д",INDIRECT(CONCATENATE("'2018-09'!G",TEXT(MATCH($C86,'2018-09'!$C$2:$C$100,0)+1,0)))-INDIRECT(CONCATENATE("'2018-08'!G",TEXT(MATCH($C86,'2018-08'!$C$2:$C$100,0)+1,0))))</f>
        <v>283438567.82000017</v>
      </c>
      <c r="H86" s="17">
        <f ca="1">IF(OR(INDIRECT(CONCATENATE("'2018-09'!H",TEXT(MATCH($C86,'2018-09'!$C$2:$C$100,0)+1,0)))="",INDIRECT(CONCATENATE("'2018-08'!H",TEXT(MATCH($C86,'2018-08'!$C$2:$C$100,0)+1,0)))="",AND(INDIRECT(CONCATENATE("'2018-09'!H",TEXT(MATCH($C86,'2018-09'!$C$2:$C$100,0)+1,0)))="",INDIRECT(CONCATENATE("'2018-08'!H",TEXT(MATCH($C86,'2018-08'!$C$2:$C$100,0)+1,0)))="")),"Н/Д",INDIRECT(CONCATENATE("'2018-09'!H",TEXT(MATCH($C86,'2018-09'!$C$2:$C$100,0)+1,0)))-INDIRECT(CONCATENATE("'2018-08'!H",TEXT(MATCH($C86,'2018-08'!$C$2:$C$100,0)+1,0))))</f>
        <v>2109403407.0900002</v>
      </c>
      <c r="I86" s="17">
        <f ca="1">IF(OR(INDIRECT(CONCATENATE("'2018-09'!I",TEXT(MATCH($C86,'2018-09'!$C$2:$C$100,0)+1,0)))="",INDIRECT(CONCATENATE("'2018-08'!I",TEXT(MATCH($C86,'2018-08'!$C$2:$C$100,0)+1,0)))="",AND(INDIRECT(CONCATENATE("'2018-09'!I",TEXT(MATCH($C86,'2018-09'!$C$2:$C$100,0)+1,0)))="",INDIRECT(CONCATENATE("'2018-08'!I",TEXT(MATCH($C86,'2018-08'!$C$2:$C$100,0)+1,0)))="")),"Н/Д",INDIRECT(CONCATENATE("'2018-09'!I",TEXT(MATCH($C86,'2018-09'!$C$2:$C$100,0)+1,0)))-INDIRECT(CONCATENATE("'2018-08'!I",TEXT(MATCH($C86,'2018-08'!$C$2:$C$100,0)+1,0))))</f>
        <v>593253564.36000013</v>
      </c>
      <c r="J86" s="17" t="str">
        <f ca="1">IF(OR(INDIRECT(CONCATENATE("'2018-09'!J",TEXT(MATCH($C86,'2018-09'!$C$2:$C$100,0)+1,0)))="",INDIRECT(CONCATENATE("'2018-08'!J",TEXT(MATCH($C86,'2018-08'!$C$2:$C$100,0)+1,0)))="",AND(INDIRECT(CONCATENATE("'2018-09'!J",TEXT(MATCH($C86,'2018-09'!$C$2:$C$100,0)+1,0)))="",INDIRECT(CONCATENATE("'2018-08'!J",TEXT(MATCH($C86,'2018-08'!$C$2:$C$100,0)+1,0)))="")),"Н/Д",INDIRECT(CONCATENATE("'2018-09'!J",TEXT(MATCH($C86,'2018-09'!$C$2:$C$100,0)+1,0)))-INDIRECT(CONCATENATE("'2018-08'!J",TEXT(MATCH($C86,'2018-08'!$C$2:$C$100,0)+1,0))))</f>
        <v>Н/Д</v>
      </c>
      <c r="K86" s="17">
        <f ca="1">IF(OR(INDIRECT(CONCATENATE("'2018-09'!K",TEXT(MATCH($C86,'2018-09'!$C$2:$C$100,0)+1,0)))="",INDIRECT(CONCATENATE("'2018-08'!K",TEXT(MATCH($C86,'2018-08'!$C$2:$C$100,0)+1,0)))="",AND(INDIRECT(CONCATENATE("'2018-09'!K",TEXT(MATCH($C86,'2018-09'!$C$2:$C$100,0)+1,0)))="",INDIRECT(CONCATENATE("'2018-08'!K",TEXT(MATCH($C86,'2018-08'!$C$2:$C$100,0)+1,0)))="")),"Н/Д",INDIRECT(CONCATENATE("'2018-09'!K",TEXT(MATCH($C86,'2018-09'!$C$2:$C$100,0)+1,0)))-INDIRECT(CONCATENATE("'2018-08'!K",TEXT(MATCH($C86,'2018-08'!$C$2:$C$100,0)+1,0))))</f>
        <v>118905521.32999992</v>
      </c>
      <c r="L86" s="17">
        <f ca="1">IF(OR(INDIRECT(CONCATENATE("'2018-09'!L",TEXT(MATCH($C86,'2018-09'!$C$2:$C$100,0)+1,0)))="",INDIRECT(CONCATENATE("'2018-08'!L",TEXT(MATCH($C86,'2018-08'!$C$2:$C$100,0)+1,0)))="",AND(INDIRECT(CONCATENATE("'2018-09'!L",TEXT(MATCH($C86,'2018-09'!$C$2:$C$100,0)+1,0)))="",INDIRECT(CONCATENATE("'2018-08'!L",TEXT(MATCH($C86,'2018-08'!$C$2:$C$100,0)+1,0)))="")),"Н/Д",INDIRECT(CONCATENATE("'2018-09'!L",TEXT(MATCH($C86,'2018-09'!$C$2:$C$100,0)+1,0)))-INDIRECT(CONCATENATE("'2018-08'!L",TEXT(MATCH($C86,'2018-08'!$C$2:$C$100,0)+1,0))))</f>
        <v>110167315.16000009</v>
      </c>
      <c r="M86" s="17">
        <f ca="1">IF(OR(INDIRECT(CONCATENATE("'2018-09'!M",TEXT(MATCH($C86,'2018-09'!$C$2:$C$100,0)+1,0)))="",INDIRECT(CONCATENATE("'2018-08'!M",TEXT(MATCH($C86,'2018-08'!$C$2:$C$100,0)+1,0)))="",AND(INDIRECT(CONCATENATE("'2018-09'!M",TEXT(MATCH($C86,'2018-09'!$C$2:$C$100,0)+1,0)))="",INDIRECT(CONCATENATE("'2018-08'!M",TEXT(MATCH($C86,'2018-08'!$C$2:$C$100,0)+1,0)))="")),"Н/Д",INDIRECT(CONCATENATE("'2018-09'!M",TEXT(MATCH($C86,'2018-09'!$C$2:$C$100,0)+1,0)))-INDIRECT(CONCATENATE("'2018-08'!M",TEXT(MATCH($C86,'2018-08'!$C$2:$C$100,0)+1,0))))</f>
        <v>22411740.150000006</v>
      </c>
      <c r="N86" s="17">
        <f ca="1">IF(OR(INDIRECT(CONCATENATE("'2018-09'!N",TEXT(MATCH($C86,'2018-09'!$C$2:$C$100,0)+1,0)))="",INDIRECT(CONCATENATE("'2018-08'!N",TEXT(MATCH($C86,'2018-08'!$C$2:$C$100,0)+1,0)))="",AND(INDIRECT(CONCATENATE("'2018-09'!N",TEXT(MATCH($C86,'2018-09'!$C$2:$C$100,0)+1,0)))="",INDIRECT(CONCATENATE("'2018-08'!N",TEXT(MATCH($C86,'2018-08'!$C$2:$C$100,0)+1,0)))="")),"Н/Д",INDIRECT(CONCATENATE("'2018-09'!N",TEXT(MATCH($C86,'2018-09'!$C$2:$C$100,0)+1,0)))-INDIRECT(CONCATENATE("'2018-08'!NE",TEXT(MATCH($C86,'2018-08'!$C$2:$C$100,0)+1,0))))</f>
        <v>333817417.97000003</v>
      </c>
      <c r="O86" s="17">
        <f ca="1">IF(OR(INDIRECT(CONCATENATE("'2018-09'!O",TEXT(MATCH($C86,'2018-09'!$C$2:$C$100,0)+1,0)))="",INDIRECT(CONCATENATE("'2018-08'!O",TEXT(MATCH($C86,'2018-08'!$C$2:$C$100,0)+1,0)))="",AND(INDIRECT(CONCATENATE("'2018-09'!O",TEXT(MATCH($C86,'2018-09'!$C$2:$C$100,0)+1,0)))="",INDIRECT(CONCATENATE("'2018-08'!O",TEXT(MATCH($C86,'2018-08'!$C$2:$C$100,0)+1,0)))="")),"Н/Д",INDIRECT(CONCATENATE("'2018-09'!O",TEXT(MATCH($C86,'2018-09'!$C$2:$C$100,0)+1,0)))-INDIRECT(CONCATENATE("'2018-08'!O",TEXT(MATCH($C86,'2018-08'!$C$2:$C$100,0)+1,0))))</f>
        <v>30872</v>
      </c>
      <c r="P86" s="17">
        <f ca="1">IF(OR(INDIRECT(CONCATENATE("'2018-09'!P",TEXT(MATCH($C86,'2018-09'!$C$2:$C$100,0)+1,0)))="",INDIRECT(CONCATENATE("'2018-08'!P",TEXT(MATCH($C86,'2018-08'!$C$2:$C$100,0)+1,0)))="",AND(INDIRECT(CONCATENATE("'2018-09'!P",TEXT(MATCH($C86,'2018-09'!$C$2:$C$100,0)+1,0)))="",INDIRECT(CONCATENATE("'2018-08'!P",TEXT(MATCH($C86,'2018-08'!$C$2:$C$100,0)+1,0)))="")),"Н/Д",INDIRECT(CONCATENATE("'2018-09'!P",TEXT(MATCH($C86,'2018-09'!$C$2:$C$100,0)+1,0)))-INDIRECT(CONCATENATE("'2018-08'!P",TEXT(MATCH($C86,'2018-08'!$C$2:$C$100,0)+1,0))))</f>
        <v>415416393.30999994</v>
      </c>
      <c r="Q86" s="17">
        <f ca="1">IF(OR(INDIRECT(CONCATENATE("'2018-09'!Q",TEXT(MATCH($C86,'2018-09'!$C$2:$C$100,0)+1,0)))="",INDIRECT(CONCATENATE("'2018-08'!Q",TEXT(MATCH($C86,'2018-08'!$C$2:$C$100,0)+1,0)))="",AND(INDIRECT(CONCATENATE("'2018-09'!Q",TEXT(MATCH($C86,'2018-09'!$C$2:$C$100,0)+1,0)))="",INDIRECT(CONCATENATE("'2018-08'!Q",TEXT(MATCH($C86,'2018-08'!$C$2:$C$100,0)+1,0)))="")),"Н/Д",INDIRECT(CONCATENATE("'2018-09'!Q",TEXT(MATCH($C86,'2018-09'!$C$2:$C$100,0)+1,0)))-INDIRECT(CONCATENATE("'2018-08'!Q",TEXT(MATCH($C86,'2018-08'!$C$2:$C$100,0)+1,0))))</f>
        <v>8700732.700000003</v>
      </c>
      <c r="R86" s="17">
        <f ca="1">IF(OR(INDIRECT(CONCATENATE("'2018-09'!R",TEXT(MATCH($C86,'2018-09'!$C$2:$C$100,0)+1,0)))="",INDIRECT(CONCATENATE("'2018-08'!R",TEXT(MATCH($C86,'2018-08'!$C$2:$C$100,0)+1,0)))="",AND(INDIRECT(CONCATENATE("'2018-09'!R",TEXT(MATCH($C86,'2018-09'!$C$2:$C$100,0)+1,0)))="",INDIRECT(CONCATENATE("'2018-08'!R",TEXT(MATCH($C86,'2018-08'!$C$2:$C$100,0)+1,0)))="")),"Н/Д",INDIRECT(CONCATENATE("'2018-09'!R",TEXT(MATCH($C86,'2018-09'!$C$2:$C$100,0)+1,0)))-INDIRECT(CONCATENATE("'2018-08'!R",TEXT(MATCH($C86,'2018-08'!$C$2:$C$100,0)+1,0))))</f>
        <v>86958123.579999924</v>
      </c>
      <c r="S86" s="17">
        <f ca="1">IF(OR(INDIRECT(CONCATENATE("'2018-09'!S",TEXT(MATCH($C86,'2018-09'!$C$2:$C$100,0)+1,0)))="",INDIRECT(CONCATENATE("'2018-08'!S",TEXT(MATCH($C86,'2018-08'!$C$2:$C$100,0)+1,0)))="",AND(INDIRECT(CONCATENATE("'2018-09'!S",TEXT(MATCH($C86,'2018-09'!$C$2:$C$100,0)+1,0)))="",INDIRECT(CONCATENATE("'2018-08'!S",TEXT(MATCH($C86,'2018-08'!$C$2:$C$100,0)+1,0)))="")),"Н/Д",INDIRECT(CONCATENATE("'2018-09'!S",TEXT(MATCH($C86,'2018-09'!$C$2:$C$100,0)+1,0)))-INDIRECT(CONCATENATE("'2018-08'!S",TEXT(MATCH($C86,'2018-08'!$C$2:$C$100,0)+1,0))))</f>
        <v>0</v>
      </c>
      <c r="T86" s="17">
        <f ca="1">IF(OR(INDIRECT(CONCATENATE("'2018-09'!T",TEXT(MATCH($C86,'2018-09'!$C$2:$C$100,0)+1,0)))="",INDIRECT(CONCATENATE("'2018-08'!T",TEXT(MATCH($C86,'2018-08'!$C$2:$C$100,0)+1,0)))="",AND(INDIRECT(CONCATENATE("'2018-09'!T",TEXT(MATCH($C86,'2018-09'!$C$2:$C$100,0)+1,0)))="",INDIRECT(CONCATENATE("'2018-08'!T",TEXT(MATCH($C86,'2018-08'!$C$2:$C$100,0)+1,0)))="")),"Н/Д",INDIRECT(CONCATENATE("'2018-09'!T",TEXT(MATCH($C86,'2018-09'!$C$2:$C$100,0)+1,0)))-INDIRECT(CONCATENATE("'2018-08'!T",TEXT(MATCH($C86,'2018-08'!$C$2:$C$100,0)+1,0))))</f>
        <v>66264646.899999976</v>
      </c>
      <c r="U86" s="17">
        <f ca="1">IF(OR(INDIRECT(CONCATENATE("'2018-09'!U",TEXT(MATCH($C86,'2018-09'!$C$2:$C$100,0)+1,0)))="",INDIRECT(CONCATENATE("'2018-08'!U",TEXT(MATCH($C86,'2018-08'!$C$2:$C$100,0)+1,0)))="",AND(INDIRECT(CONCATENATE("'2018-09'!U",TEXT(MATCH($C86,'2018-09'!$C$2:$C$100,0)+1,0)))="",INDIRECT(CONCATENATE("'2018-08'!U",TEXT(MATCH($C86,'2018-08'!$C$2:$C$100,0)+1,0)))="")),"Н/Д",INDIRECT(CONCATENATE("'2018-09'!U",TEXT(MATCH($C86,'2018-09'!$C$2:$C$100,0)+1,0)))-INDIRECT(CONCATENATE("'2018-08'!U",TEXT(MATCH($C86,'2018-08'!$C$2:$C$100,0)+1,0))))</f>
        <v>27531632.310000002</v>
      </c>
      <c r="V86" s="17">
        <f ca="1">IF(OR(INDIRECT(CONCATENATE("'2018-09'!V",TEXT(MATCH($C86,'2018-09'!$C$2:$C$100,0)+1,0)))="",INDIRECT(CONCATENATE("'2018-08'!V",TEXT(MATCH($C86,'2018-08'!$C$2:$C$100,0)+1,0)))="",AND(INDIRECT(CONCATENATE("'2018-09'!V",TEXT(MATCH($C86,'2018-09'!$C$2:$C$100,0)+1,0)))="",INDIRECT(CONCATENATE("'2018-08'!V",TEXT(MATCH($C86,'2018-08'!$C$2:$C$100,0)+1,0)))="")),"Н/Д",INDIRECT(CONCATENATE("'2018-09'!V",TEXT(MATCH($C86,'2018-09'!$C$2:$C$100,0)+1,0)))-INDIRECT(CONCATENATE("'2018-08'!V",TEXT(MATCH($C86,'2018-08'!$C$2:$C$100,0)+1,0))))</f>
        <v>5684555106.7200012</v>
      </c>
      <c r="W86" s="17">
        <f ca="1">IF(OR(INDIRECT(CONCATENATE("'2018-09'!W",TEXT(MATCH($C86,'2018-09'!$C$2:$C$100,0)+1,0)))="",INDIRECT(CONCATENATE("'2018-08'!W",TEXT(MATCH($C86,'2018-08'!$C$2:$C$100,0)+1,0)))="",AND(INDIRECT(CONCATENATE("'2018-09'!W",TEXT(MATCH($C86,'2018-09'!$C$2:$C$100,0)+1,0)))="",INDIRECT(CONCATENATE("'2018-08'!W",TEXT(MATCH($C86,'2018-08'!$C$2:$C$100,0)+1,0)))="")),"Н/Д",INDIRECT(CONCATENATE("'2018-09'!W",TEXT(MATCH($C86,'2018-09'!$C$2:$C$100,0)+1,0)))-INDIRECT(CONCATENATE("'2018-08'!W",TEXT(MATCH($C86,'2018-08'!$C$2:$C$100,0)+1,0))))</f>
        <v>23062686229.529999</v>
      </c>
    </row>
    <row r="87" spans="1:23" x14ac:dyDescent="0.25">
      <c r="A87" s="2" t="s">
        <v>107</v>
      </c>
      <c r="B87" s="2" t="s">
        <v>114</v>
      </c>
      <c r="C87" s="15">
        <v>60000000</v>
      </c>
      <c r="D87" s="2" t="s">
        <v>212</v>
      </c>
      <c r="E87" s="17">
        <f ca="1">IF(OR(INDIRECT(CONCATENATE("'2018-09'!E",TEXT(MATCH($C87,'2018-09'!$C$2:$C$100,0)+1,0)))="",INDIRECT(CONCATENATE("'2018-08'!E",TEXT(MATCH($C87,'2018-08'!$C$2:$C$100,0)+1,0)))="",AND(INDIRECT(CONCATENATE("'2018-09'!E",TEXT(MATCH($C87,'2018-09'!$C$2:$C$100,0)+1,0)))="",INDIRECT(CONCATENATE("'2018-08'!E",TEXT(MATCH($C87,'2018-08'!$C$2:$C$100,0)+1,0)))="")),"Н/Д",INDIRECT(CONCATENATE("'2018-09'!E",TEXT(MATCH($C87,'2018-09'!$C$2:$C$100,0)+1,0)))-INDIRECT(CONCATENATE("'2018-08'!E",TEXT(MATCH($C87,'2018-08'!$C$2:$C$100,0)+1,0))))</f>
        <v>15401829457.589996</v>
      </c>
      <c r="F87" s="17">
        <f ca="1">IF(OR(INDIRECT(CONCATENATE("'2018-09'!F",TEXT(MATCH($C87,'2018-09'!$C$2:$C$100,0)+1,0)))="",INDIRECT(CONCATENATE("'2018-08'!F",TEXT(MATCH($C87,'2018-08'!$C$2:$C$100,0)+1,0)))="",AND(INDIRECT(CONCATENATE("'2018-09'!F",TEXT(MATCH($C87,'2018-09'!$C$2:$C$100,0)+1,0)))="",INDIRECT(CONCATENATE("'2018-08'!F",TEXT(MATCH($C87,'2018-08'!$C$2:$C$100,0)+1,0)))="")),"Н/Д",INDIRECT(CONCATENATE("'2018-09'!F",TEXT(MATCH($C87,'2018-09'!$C$2:$C$100,0)+1,0)))-INDIRECT(CONCATENATE("'2018-08'!F",TEXT(MATCH($C87,'2018-08'!$C$2:$C$100,0)+1,0))))</f>
        <v>12627752393.569992</v>
      </c>
      <c r="G87" s="17">
        <f ca="1">IF(OR(INDIRECT(CONCATENATE("'2018-09'!G",TEXT(MATCH($C87,'2018-09'!$C$2:$C$100,0)+1,0)))="",INDIRECT(CONCATENATE("'2018-08'!G",TEXT(MATCH($C87,'2018-08'!$C$2:$C$100,0)+1,0)))="",AND(INDIRECT(CONCATENATE("'2018-09'!G",TEXT(MATCH($C87,'2018-09'!$C$2:$C$100,0)+1,0)))="",INDIRECT(CONCATENATE("'2018-08'!G",TEXT(MATCH($C87,'2018-08'!$C$2:$C$100,0)+1,0)))="")),"Н/Д",INDIRECT(CONCATENATE("'2018-09'!G",TEXT(MATCH($C87,'2018-09'!$C$2:$C$100,0)+1,0)))-INDIRECT(CONCATENATE("'2018-08'!G",TEXT(MATCH($C87,'2018-08'!$C$2:$C$100,0)+1,0))))</f>
        <v>2807186489.5699997</v>
      </c>
      <c r="H87" s="17">
        <f ca="1">IF(OR(INDIRECT(CONCATENATE("'2018-09'!H",TEXT(MATCH($C87,'2018-09'!$C$2:$C$100,0)+1,0)))="",INDIRECT(CONCATENATE("'2018-08'!H",TEXT(MATCH($C87,'2018-08'!$C$2:$C$100,0)+1,0)))="",AND(INDIRECT(CONCATENATE("'2018-09'!H",TEXT(MATCH($C87,'2018-09'!$C$2:$C$100,0)+1,0)))="",INDIRECT(CONCATENATE("'2018-08'!H",TEXT(MATCH($C87,'2018-08'!$C$2:$C$100,0)+1,0)))="")),"Н/Д",INDIRECT(CONCATENATE("'2018-09'!H",TEXT(MATCH($C87,'2018-09'!$C$2:$C$100,0)+1,0)))-INDIRECT(CONCATENATE("'2018-08'!H",TEXT(MATCH($C87,'2018-08'!$C$2:$C$100,0)+1,0))))</f>
        <v>5064422251.9199982</v>
      </c>
      <c r="I87" s="17">
        <f ca="1">IF(OR(INDIRECT(CONCATENATE("'2018-09'!I",TEXT(MATCH($C87,'2018-09'!$C$2:$C$100,0)+1,0)))="",INDIRECT(CONCATENATE("'2018-08'!I",TEXT(MATCH($C87,'2018-08'!$C$2:$C$100,0)+1,0)))="",AND(INDIRECT(CONCATENATE("'2018-09'!I",TEXT(MATCH($C87,'2018-09'!$C$2:$C$100,0)+1,0)))="",INDIRECT(CONCATENATE("'2018-08'!I",TEXT(MATCH($C87,'2018-08'!$C$2:$C$100,0)+1,0)))="")),"Н/Д",INDIRECT(CONCATENATE("'2018-09'!I",TEXT(MATCH($C87,'2018-09'!$C$2:$C$100,0)+1,0)))-INDIRECT(CONCATENATE("'2018-08'!I",TEXT(MATCH($C87,'2018-08'!$C$2:$C$100,0)+1,0))))</f>
        <v>1627370502.3199997</v>
      </c>
      <c r="J87" s="17" t="str">
        <f ca="1">IF(OR(INDIRECT(CONCATENATE("'2018-09'!J",TEXT(MATCH($C87,'2018-09'!$C$2:$C$100,0)+1,0)))="",INDIRECT(CONCATENATE("'2018-08'!J",TEXT(MATCH($C87,'2018-08'!$C$2:$C$100,0)+1,0)))="",AND(INDIRECT(CONCATENATE("'2018-09'!J",TEXT(MATCH($C87,'2018-09'!$C$2:$C$100,0)+1,0)))="",INDIRECT(CONCATENATE("'2018-08'!J",TEXT(MATCH($C87,'2018-08'!$C$2:$C$100,0)+1,0)))="")),"Н/Д",INDIRECT(CONCATENATE("'2018-09'!J",TEXT(MATCH($C87,'2018-09'!$C$2:$C$100,0)+1,0)))-INDIRECT(CONCATENATE("'2018-08'!J",TEXT(MATCH($C87,'2018-08'!$C$2:$C$100,0)+1,0))))</f>
        <v>Н/Д</v>
      </c>
      <c r="K87" s="17">
        <f ca="1">IF(OR(INDIRECT(CONCATENATE("'2018-09'!K",TEXT(MATCH($C87,'2018-09'!$C$2:$C$100,0)+1,0)))="",INDIRECT(CONCATENATE("'2018-08'!K",TEXT(MATCH($C87,'2018-08'!$C$2:$C$100,0)+1,0)))="",AND(INDIRECT(CONCATENATE("'2018-09'!K",TEXT(MATCH($C87,'2018-09'!$C$2:$C$100,0)+1,0)))="",INDIRECT(CONCATENATE("'2018-08'!K",TEXT(MATCH($C87,'2018-08'!$C$2:$C$100,0)+1,0)))="")),"Н/Д",INDIRECT(CONCATENATE("'2018-09'!K",TEXT(MATCH($C87,'2018-09'!$C$2:$C$100,0)+1,0)))-INDIRECT(CONCATENATE("'2018-08'!K",TEXT(MATCH($C87,'2018-08'!$C$2:$C$100,0)+1,0))))</f>
        <v>442772949.21999931</v>
      </c>
      <c r="L87" s="17">
        <f ca="1">IF(OR(INDIRECT(CONCATENATE("'2018-09'!L",TEXT(MATCH($C87,'2018-09'!$C$2:$C$100,0)+1,0)))="",INDIRECT(CONCATENATE("'2018-08'!L",TEXT(MATCH($C87,'2018-08'!$C$2:$C$100,0)+1,0)))="",AND(INDIRECT(CONCATENATE("'2018-09'!L",TEXT(MATCH($C87,'2018-09'!$C$2:$C$100,0)+1,0)))="",INDIRECT(CONCATENATE("'2018-08'!L",TEXT(MATCH($C87,'2018-08'!$C$2:$C$100,0)+1,0)))="")),"Н/Д",INDIRECT(CONCATENATE("'2018-09'!L",TEXT(MATCH($C87,'2018-09'!$C$2:$C$100,0)+1,0)))-INDIRECT(CONCATENATE("'2018-08'!L",TEXT(MATCH($C87,'2018-08'!$C$2:$C$100,0)+1,0))))</f>
        <v>1958344379.2999992</v>
      </c>
      <c r="M87" s="17">
        <f ca="1">IF(OR(INDIRECT(CONCATENATE("'2018-09'!M",TEXT(MATCH($C87,'2018-09'!$C$2:$C$100,0)+1,0)))="",INDIRECT(CONCATENATE("'2018-08'!M",TEXT(MATCH($C87,'2018-08'!$C$2:$C$100,0)+1,0)))="",AND(INDIRECT(CONCATENATE("'2018-09'!M",TEXT(MATCH($C87,'2018-09'!$C$2:$C$100,0)+1,0)))="",INDIRECT(CONCATENATE("'2018-08'!M",TEXT(MATCH($C87,'2018-08'!$C$2:$C$100,0)+1,0)))="")),"Н/Д",INDIRECT(CONCATENATE("'2018-09'!M",TEXT(MATCH($C87,'2018-09'!$C$2:$C$100,0)+1,0)))-INDIRECT(CONCATENATE("'2018-08'!M",TEXT(MATCH($C87,'2018-08'!$C$2:$C$100,0)+1,0))))</f>
        <v>31434204.01000002</v>
      </c>
      <c r="N87" s="17">
        <f ca="1">IF(OR(INDIRECT(CONCATENATE("'2018-09'!N",TEXT(MATCH($C87,'2018-09'!$C$2:$C$100,0)+1,0)))="",INDIRECT(CONCATENATE("'2018-08'!N",TEXT(MATCH($C87,'2018-08'!$C$2:$C$100,0)+1,0)))="",AND(INDIRECT(CONCATENATE("'2018-09'!N",TEXT(MATCH($C87,'2018-09'!$C$2:$C$100,0)+1,0)))="",INDIRECT(CONCATENATE("'2018-08'!N",TEXT(MATCH($C87,'2018-08'!$C$2:$C$100,0)+1,0)))="")),"Н/Д",INDIRECT(CONCATENATE("'2018-09'!N",TEXT(MATCH($C87,'2018-09'!$C$2:$C$100,0)+1,0)))-INDIRECT(CONCATENATE("'2018-08'!NE",TEXT(MATCH($C87,'2018-08'!$C$2:$C$100,0)+1,0))))</f>
        <v>826352366.5</v>
      </c>
      <c r="O87" s="17">
        <f ca="1">IF(OR(INDIRECT(CONCATENATE("'2018-09'!O",TEXT(MATCH($C87,'2018-09'!$C$2:$C$100,0)+1,0)))="",INDIRECT(CONCATENATE("'2018-08'!O",TEXT(MATCH($C87,'2018-08'!$C$2:$C$100,0)+1,0)))="",AND(INDIRECT(CONCATENATE("'2018-09'!O",TEXT(MATCH($C87,'2018-09'!$C$2:$C$100,0)+1,0)))="",INDIRECT(CONCATENATE("'2018-08'!O",TEXT(MATCH($C87,'2018-08'!$C$2:$C$100,0)+1,0)))="")),"Н/Д",INDIRECT(CONCATENATE("'2018-09'!O",TEXT(MATCH($C87,'2018-09'!$C$2:$C$100,0)+1,0)))-INDIRECT(CONCATENATE("'2018-08'!O",TEXT(MATCH($C87,'2018-08'!$C$2:$C$100,0)+1,0))))</f>
        <v>29996.5</v>
      </c>
      <c r="P87" s="17">
        <f ca="1">IF(OR(INDIRECT(CONCATENATE("'2018-09'!P",TEXT(MATCH($C87,'2018-09'!$C$2:$C$100,0)+1,0)))="",INDIRECT(CONCATENATE("'2018-08'!P",TEXT(MATCH($C87,'2018-08'!$C$2:$C$100,0)+1,0)))="",AND(INDIRECT(CONCATENATE("'2018-09'!P",TEXT(MATCH($C87,'2018-09'!$C$2:$C$100,0)+1,0)))="",INDIRECT(CONCATENATE("'2018-08'!P",TEXT(MATCH($C87,'2018-08'!$C$2:$C$100,0)+1,0)))="")),"Н/Д",INDIRECT(CONCATENATE("'2018-09'!P",TEXT(MATCH($C87,'2018-09'!$C$2:$C$100,0)+1,0)))-INDIRECT(CONCATENATE("'2018-08'!P",TEXT(MATCH($C87,'2018-08'!$C$2:$C$100,0)+1,0))))</f>
        <v>218255667.47000003</v>
      </c>
      <c r="Q87" s="17">
        <f ca="1">IF(OR(INDIRECT(CONCATENATE("'2018-09'!Q",TEXT(MATCH($C87,'2018-09'!$C$2:$C$100,0)+1,0)))="",INDIRECT(CONCATENATE("'2018-08'!Q",TEXT(MATCH($C87,'2018-08'!$C$2:$C$100,0)+1,0)))="",AND(INDIRECT(CONCATENATE("'2018-09'!Q",TEXT(MATCH($C87,'2018-09'!$C$2:$C$100,0)+1,0)))="",INDIRECT(CONCATENATE("'2018-08'!Q",TEXT(MATCH($C87,'2018-08'!$C$2:$C$100,0)+1,0)))="")),"Н/Д",INDIRECT(CONCATENATE("'2018-09'!Q",TEXT(MATCH($C87,'2018-09'!$C$2:$C$100,0)+1,0)))-INDIRECT(CONCATENATE("'2018-08'!Q",TEXT(MATCH($C87,'2018-08'!$C$2:$C$100,0)+1,0))))</f>
        <v>18440357.409999996</v>
      </c>
      <c r="R87" s="17">
        <f ca="1">IF(OR(INDIRECT(CONCATENATE("'2018-09'!R",TEXT(MATCH($C87,'2018-09'!$C$2:$C$100,0)+1,0)))="",INDIRECT(CONCATENATE("'2018-08'!R",TEXT(MATCH($C87,'2018-08'!$C$2:$C$100,0)+1,0)))="",AND(INDIRECT(CONCATENATE("'2018-09'!R",TEXT(MATCH($C87,'2018-09'!$C$2:$C$100,0)+1,0)))="",INDIRECT(CONCATENATE("'2018-08'!R",TEXT(MATCH($C87,'2018-08'!$C$2:$C$100,0)+1,0)))="")),"Н/Д",INDIRECT(CONCATENATE("'2018-09'!R",TEXT(MATCH($C87,'2018-09'!$C$2:$C$100,0)+1,0)))-INDIRECT(CONCATENATE("'2018-08'!R",TEXT(MATCH($C87,'2018-08'!$C$2:$C$100,0)+1,0))))</f>
        <v>119037150.47000003</v>
      </c>
      <c r="S87" s="17">
        <f ca="1">IF(OR(INDIRECT(CONCATENATE("'2018-09'!S",TEXT(MATCH($C87,'2018-09'!$C$2:$C$100,0)+1,0)))="",INDIRECT(CONCATENATE("'2018-08'!S",TEXT(MATCH($C87,'2018-08'!$C$2:$C$100,0)+1,0)))="",AND(INDIRECT(CONCATENATE("'2018-09'!S",TEXT(MATCH($C87,'2018-09'!$C$2:$C$100,0)+1,0)))="",INDIRECT(CONCATENATE("'2018-08'!S",TEXT(MATCH($C87,'2018-08'!$C$2:$C$100,0)+1,0)))="")),"Н/Д",INDIRECT(CONCATENATE("'2018-09'!S",TEXT(MATCH($C87,'2018-09'!$C$2:$C$100,0)+1,0)))-INDIRECT(CONCATENATE("'2018-08'!S",TEXT(MATCH($C87,'2018-08'!$C$2:$C$100,0)+1,0))))</f>
        <v>544667.39999999991</v>
      </c>
      <c r="T87" s="17">
        <f ca="1">IF(OR(INDIRECT(CONCATENATE("'2018-09'!T",TEXT(MATCH($C87,'2018-09'!$C$2:$C$100,0)+1,0)))="",INDIRECT(CONCATENATE("'2018-08'!T",TEXT(MATCH($C87,'2018-08'!$C$2:$C$100,0)+1,0)))="",AND(INDIRECT(CONCATENATE("'2018-09'!T",TEXT(MATCH($C87,'2018-09'!$C$2:$C$100,0)+1,0)))="",INDIRECT(CONCATENATE("'2018-08'!T",TEXT(MATCH($C87,'2018-08'!$C$2:$C$100,0)+1,0)))="")),"Н/Д",INDIRECT(CONCATENATE("'2018-09'!T",TEXT(MATCH($C87,'2018-09'!$C$2:$C$100,0)+1,0)))-INDIRECT(CONCATENATE("'2018-08'!T",TEXT(MATCH($C87,'2018-08'!$C$2:$C$100,0)+1,0))))</f>
        <v>216813134.89999998</v>
      </c>
      <c r="U87" s="17">
        <f ca="1">IF(OR(INDIRECT(CONCATENATE("'2018-09'!U",TEXT(MATCH($C87,'2018-09'!$C$2:$C$100,0)+1,0)))="",INDIRECT(CONCATENATE("'2018-08'!U",TEXT(MATCH($C87,'2018-08'!$C$2:$C$100,0)+1,0)))="",AND(INDIRECT(CONCATENATE("'2018-09'!U",TEXT(MATCH($C87,'2018-09'!$C$2:$C$100,0)+1,0)))="",INDIRECT(CONCATENATE("'2018-08'!U",TEXT(MATCH($C87,'2018-08'!$C$2:$C$100,0)+1,0)))="")),"Н/Д",INDIRECT(CONCATENATE("'2018-09'!U",TEXT(MATCH($C87,'2018-09'!$C$2:$C$100,0)+1,0)))-INDIRECT(CONCATENATE("'2018-08'!U",TEXT(MATCH($C87,'2018-08'!$C$2:$C$100,0)+1,0))))</f>
        <v>5820118.1300000027</v>
      </c>
      <c r="V87" s="17">
        <f ca="1">IF(OR(INDIRECT(CONCATENATE("'2018-09'!V",TEXT(MATCH($C87,'2018-09'!$C$2:$C$100,0)+1,0)))="",INDIRECT(CONCATENATE("'2018-08'!V",TEXT(MATCH($C87,'2018-08'!$C$2:$C$100,0)+1,0)))="",AND(INDIRECT(CONCATENATE("'2018-09'!V",TEXT(MATCH($C87,'2018-09'!$C$2:$C$100,0)+1,0)))="",INDIRECT(CONCATENATE("'2018-08'!V",TEXT(MATCH($C87,'2018-08'!$C$2:$C$100,0)+1,0)))="")),"Н/Д",INDIRECT(CONCATENATE("'2018-09'!V",TEXT(MATCH($C87,'2018-09'!$C$2:$C$100,0)+1,0)))-INDIRECT(CONCATENATE("'2018-08'!V",TEXT(MATCH($C87,'2018-08'!$C$2:$C$100,0)+1,0))))</f>
        <v>2774077064.0200005</v>
      </c>
      <c r="W87" s="17">
        <f ca="1">IF(OR(INDIRECT(CONCATENATE("'2018-09'!W",TEXT(MATCH($C87,'2018-09'!$C$2:$C$100,0)+1,0)))="",INDIRECT(CONCATENATE("'2018-08'!W",TEXT(MATCH($C87,'2018-08'!$C$2:$C$100,0)+1,0)))="",AND(INDIRECT(CONCATENATE("'2018-09'!W",TEXT(MATCH($C87,'2018-09'!$C$2:$C$100,0)+1,0)))="",INDIRECT(CONCATENATE("'2018-08'!W",TEXT(MATCH($C87,'2018-08'!$C$2:$C$100,0)+1,0)))="")),"Н/Д",INDIRECT(CONCATENATE("'2018-09'!W",TEXT(MATCH($C87,'2018-09'!$C$2:$C$100,0)+1,0)))-INDIRECT(CONCATENATE("'2018-08'!W",TEXT(MATCH($C87,'2018-08'!$C$2:$C$100,0)+1,0))))</f>
        <v>43421649614.720032</v>
      </c>
    </row>
    <row r="88" spans="1:23" x14ac:dyDescent="0.25">
      <c r="A88" s="2" t="s">
        <v>107</v>
      </c>
      <c r="B88" s="2" t="s">
        <v>115</v>
      </c>
      <c r="C88" s="15">
        <v>67000000</v>
      </c>
      <c r="D88" s="2" t="s">
        <v>212</v>
      </c>
      <c r="E88" s="17">
        <f ca="1">IF(OR(INDIRECT(CONCATENATE("'2018-09'!E",TEXT(MATCH($C88,'2018-09'!$C$2:$C$100,0)+1,0)))="",INDIRECT(CONCATENATE("'2018-08'!E",TEXT(MATCH($C88,'2018-08'!$C$2:$C$100,0)+1,0)))="",AND(INDIRECT(CONCATENATE("'2018-09'!E",TEXT(MATCH($C88,'2018-09'!$C$2:$C$100,0)+1,0)))="",INDIRECT(CONCATENATE("'2018-08'!E",TEXT(MATCH($C88,'2018-08'!$C$2:$C$100,0)+1,0)))="")),"Н/Д",INDIRECT(CONCATENATE("'2018-09'!E",TEXT(MATCH($C88,'2018-09'!$C$2:$C$100,0)+1,0)))-INDIRECT(CONCATENATE("'2018-08'!E",TEXT(MATCH($C88,'2018-08'!$C$2:$C$100,0)+1,0))))</f>
        <v>2401273400.170002</v>
      </c>
      <c r="F88" s="17">
        <f ca="1">IF(OR(INDIRECT(CONCATENATE("'2018-09'!F",TEXT(MATCH($C88,'2018-09'!$C$2:$C$100,0)+1,0)))="",INDIRECT(CONCATENATE("'2018-08'!F",TEXT(MATCH($C88,'2018-08'!$C$2:$C$100,0)+1,0)))="",AND(INDIRECT(CONCATENATE("'2018-09'!F",TEXT(MATCH($C88,'2018-09'!$C$2:$C$100,0)+1,0)))="",INDIRECT(CONCATENATE("'2018-08'!F",TEXT(MATCH($C88,'2018-08'!$C$2:$C$100,0)+1,0)))="")),"Н/Д",INDIRECT(CONCATENATE("'2018-09'!F",TEXT(MATCH($C88,'2018-09'!$C$2:$C$100,0)+1,0)))-INDIRECT(CONCATENATE("'2018-08'!F",TEXT(MATCH($C88,'2018-08'!$C$2:$C$100,0)+1,0))))</f>
        <v>980598043.77000046</v>
      </c>
      <c r="G88" s="17">
        <f ca="1">IF(OR(INDIRECT(CONCATENATE("'2018-09'!G",TEXT(MATCH($C88,'2018-09'!$C$2:$C$100,0)+1,0)))="",INDIRECT(CONCATENATE("'2018-08'!G",TEXT(MATCH($C88,'2018-08'!$C$2:$C$100,0)+1,0)))="",AND(INDIRECT(CONCATENATE("'2018-09'!G",TEXT(MATCH($C88,'2018-09'!$C$2:$C$100,0)+1,0)))="",INDIRECT(CONCATENATE("'2018-08'!G",TEXT(MATCH($C88,'2018-08'!$C$2:$C$100,0)+1,0)))="")),"Н/Д",INDIRECT(CONCATENATE("'2018-09'!G",TEXT(MATCH($C88,'2018-09'!$C$2:$C$100,0)+1,0)))-INDIRECT(CONCATENATE("'2018-08'!G",TEXT(MATCH($C88,'2018-08'!$C$2:$C$100,0)+1,0))))</f>
        <v>74854791.159999967</v>
      </c>
      <c r="H88" s="17">
        <f ca="1">IF(OR(INDIRECT(CONCATENATE("'2018-09'!H",TEXT(MATCH($C88,'2018-09'!$C$2:$C$100,0)+1,0)))="",INDIRECT(CONCATENATE("'2018-08'!H",TEXT(MATCH($C88,'2018-08'!$C$2:$C$100,0)+1,0)))="",AND(INDIRECT(CONCATENATE("'2018-09'!H",TEXT(MATCH($C88,'2018-09'!$C$2:$C$100,0)+1,0)))="",INDIRECT(CONCATENATE("'2018-08'!H",TEXT(MATCH($C88,'2018-08'!$C$2:$C$100,0)+1,0)))="")),"Н/Д",INDIRECT(CONCATENATE("'2018-09'!H",TEXT(MATCH($C88,'2018-09'!$C$2:$C$100,0)+1,0)))-INDIRECT(CONCATENATE("'2018-08'!H",TEXT(MATCH($C88,'2018-08'!$C$2:$C$100,0)+1,0))))</f>
        <v>574806721.79999971</v>
      </c>
      <c r="I88" s="17">
        <f ca="1">IF(OR(INDIRECT(CONCATENATE("'2018-09'!I",TEXT(MATCH($C88,'2018-09'!$C$2:$C$100,0)+1,0)))="",INDIRECT(CONCATENATE("'2018-08'!I",TEXT(MATCH($C88,'2018-08'!$C$2:$C$100,0)+1,0)))="",AND(INDIRECT(CONCATENATE("'2018-09'!I",TEXT(MATCH($C88,'2018-09'!$C$2:$C$100,0)+1,0)))="",INDIRECT(CONCATENATE("'2018-08'!I",TEXT(MATCH($C88,'2018-08'!$C$2:$C$100,0)+1,0)))="")),"Н/Д",INDIRECT(CONCATENATE("'2018-09'!I",TEXT(MATCH($C88,'2018-09'!$C$2:$C$100,0)+1,0)))-INDIRECT(CONCATENATE("'2018-08'!I",TEXT(MATCH($C88,'2018-08'!$C$2:$C$100,0)+1,0))))</f>
        <v>56500911.300000012</v>
      </c>
      <c r="J88" s="17" t="str">
        <f ca="1">IF(OR(INDIRECT(CONCATENATE("'2018-09'!J",TEXT(MATCH($C88,'2018-09'!$C$2:$C$100,0)+1,0)))="",INDIRECT(CONCATENATE("'2018-08'!J",TEXT(MATCH($C88,'2018-08'!$C$2:$C$100,0)+1,0)))="",AND(INDIRECT(CONCATENATE("'2018-09'!J",TEXT(MATCH($C88,'2018-09'!$C$2:$C$100,0)+1,0)))="",INDIRECT(CONCATENATE("'2018-08'!J",TEXT(MATCH($C88,'2018-08'!$C$2:$C$100,0)+1,0)))="")),"Н/Д",INDIRECT(CONCATENATE("'2018-09'!J",TEXT(MATCH($C88,'2018-09'!$C$2:$C$100,0)+1,0)))-INDIRECT(CONCATENATE("'2018-08'!J",TEXT(MATCH($C88,'2018-08'!$C$2:$C$100,0)+1,0))))</f>
        <v>Н/Д</v>
      </c>
      <c r="K88" s="17">
        <f ca="1">IF(OR(INDIRECT(CONCATENATE("'2018-09'!K",TEXT(MATCH($C88,'2018-09'!$C$2:$C$100,0)+1,0)))="",INDIRECT(CONCATENATE("'2018-08'!K",TEXT(MATCH($C88,'2018-08'!$C$2:$C$100,0)+1,0)))="",AND(INDIRECT(CONCATENATE("'2018-09'!K",TEXT(MATCH($C88,'2018-09'!$C$2:$C$100,0)+1,0)))="",INDIRECT(CONCATENATE("'2018-08'!K",TEXT(MATCH($C88,'2018-08'!$C$2:$C$100,0)+1,0)))="")),"Н/Д",INDIRECT(CONCATENATE("'2018-09'!K",TEXT(MATCH($C88,'2018-09'!$C$2:$C$100,0)+1,0)))-INDIRECT(CONCATENATE("'2018-08'!K",TEXT(MATCH($C88,'2018-08'!$C$2:$C$100,0)+1,0))))</f>
        <v>34479119</v>
      </c>
      <c r="L88" s="17">
        <f ca="1">IF(OR(INDIRECT(CONCATENATE("'2018-09'!L",TEXT(MATCH($C88,'2018-09'!$C$2:$C$100,0)+1,0)))="",INDIRECT(CONCATENATE("'2018-08'!L",TEXT(MATCH($C88,'2018-08'!$C$2:$C$100,0)+1,0)))="",AND(INDIRECT(CONCATENATE("'2018-09'!L",TEXT(MATCH($C88,'2018-09'!$C$2:$C$100,0)+1,0)))="",INDIRECT(CONCATENATE("'2018-08'!L",TEXT(MATCH($C88,'2018-08'!$C$2:$C$100,0)+1,0)))="")),"Н/Д",INDIRECT(CONCATENATE("'2018-09'!L",TEXT(MATCH($C88,'2018-09'!$C$2:$C$100,0)+1,0)))-INDIRECT(CONCATENATE("'2018-08'!L",TEXT(MATCH($C88,'2018-08'!$C$2:$C$100,0)+1,0))))</f>
        <v>19343640.50999999</v>
      </c>
      <c r="M88" s="17">
        <f ca="1">IF(OR(INDIRECT(CONCATENATE("'2018-09'!M",TEXT(MATCH($C88,'2018-09'!$C$2:$C$100,0)+1,0)))="",INDIRECT(CONCATENATE("'2018-08'!M",TEXT(MATCH($C88,'2018-08'!$C$2:$C$100,0)+1,0)))="",AND(INDIRECT(CONCATENATE("'2018-09'!M",TEXT(MATCH($C88,'2018-09'!$C$2:$C$100,0)+1,0)))="",INDIRECT(CONCATENATE("'2018-08'!M",TEXT(MATCH($C88,'2018-08'!$C$2:$C$100,0)+1,0)))="")),"Н/Д",INDIRECT(CONCATENATE("'2018-09'!M",TEXT(MATCH($C88,'2018-09'!$C$2:$C$100,0)+1,0)))-INDIRECT(CONCATENATE("'2018-08'!M",TEXT(MATCH($C88,'2018-08'!$C$2:$C$100,0)+1,0))))</f>
        <v>750701</v>
      </c>
      <c r="N88" s="17">
        <f ca="1">IF(OR(INDIRECT(CONCATENATE("'2018-09'!N",TEXT(MATCH($C88,'2018-09'!$C$2:$C$100,0)+1,0)))="",INDIRECT(CONCATENATE("'2018-08'!N",TEXT(MATCH($C88,'2018-08'!$C$2:$C$100,0)+1,0)))="",AND(INDIRECT(CONCATENATE("'2018-09'!N",TEXT(MATCH($C88,'2018-09'!$C$2:$C$100,0)+1,0)))="",INDIRECT(CONCATENATE("'2018-08'!N",TEXT(MATCH($C88,'2018-08'!$C$2:$C$100,0)+1,0)))="")),"Н/Д",INDIRECT(CONCATENATE("'2018-09'!N",TEXT(MATCH($C88,'2018-09'!$C$2:$C$100,0)+1,0)))-INDIRECT(CONCATENATE("'2018-08'!NE",TEXT(MATCH($C88,'2018-08'!$C$2:$C$100,0)+1,0))))</f>
        <v>92040155.170000002</v>
      </c>
      <c r="O88" s="17">
        <f ca="1">IF(OR(INDIRECT(CONCATENATE("'2018-09'!O",TEXT(MATCH($C88,'2018-09'!$C$2:$C$100,0)+1,0)))="",INDIRECT(CONCATENATE("'2018-08'!O",TEXT(MATCH($C88,'2018-08'!$C$2:$C$100,0)+1,0)))="",AND(INDIRECT(CONCATENATE("'2018-09'!O",TEXT(MATCH($C88,'2018-09'!$C$2:$C$100,0)+1,0)))="",INDIRECT(CONCATENATE("'2018-08'!O",TEXT(MATCH($C88,'2018-08'!$C$2:$C$100,0)+1,0)))="")),"Н/Д",INDIRECT(CONCATENATE("'2018-09'!O",TEXT(MATCH($C88,'2018-09'!$C$2:$C$100,0)+1,0)))-INDIRECT(CONCATENATE("'2018-08'!O",TEXT(MATCH($C88,'2018-08'!$C$2:$C$100,0)+1,0))))</f>
        <v>2212905.5600000005</v>
      </c>
      <c r="P88" s="17">
        <f ca="1">IF(OR(INDIRECT(CONCATENATE("'2018-09'!P",TEXT(MATCH($C88,'2018-09'!$C$2:$C$100,0)+1,0)))="",INDIRECT(CONCATENATE("'2018-08'!P",TEXT(MATCH($C88,'2018-08'!$C$2:$C$100,0)+1,0)))="",AND(INDIRECT(CONCATENATE("'2018-09'!P",TEXT(MATCH($C88,'2018-09'!$C$2:$C$100,0)+1,0)))="",INDIRECT(CONCATENATE("'2018-08'!P",TEXT(MATCH($C88,'2018-08'!$C$2:$C$100,0)+1,0)))="")),"Н/Д",INDIRECT(CONCATENATE("'2018-09'!P",TEXT(MATCH($C88,'2018-09'!$C$2:$C$100,0)+1,0)))-INDIRECT(CONCATENATE("'2018-08'!P",TEXT(MATCH($C88,'2018-08'!$C$2:$C$100,0)+1,0))))</f>
        <v>74776649.689999998</v>
      </c>
      <c r="Q88" s="17">
        <f ca="1">IF(OR(INDIRECT(CONCATENATE("'2018-09'!Q",TEXT(MATCH($C88,'2018-09'!$C$2:$C$100,0)+1,0)))="",INDIRECT(CONCATENATE("'2018-08'!Q",TEXT(MATCH($C88,'2018-08'!$C$2:$C$100,0)+1,0)))="",AND(INDIRECT(CONCATENATE("'2018-09'!Q",TEXT(MATCH($C88,'2018-09'!$C$2:$C$100,0)+1,0)))="",INDIRECT(CONCATENATE("'2018-08'!Q",TEXT(MATCH($C88,'2018-08'!$C$2:$C$100,0)+1,0)))="")),"Н/Д",INDIRECT(CONCATENATE("'2018-09'!Q",TEXT(MATCH($C88,'2018-09'!$C$2:$C$100,0)+1,0)))-INDIRECT(CONCATENATE("'2018-08'!Q",TEXT(MATCH($C88,'2018-08'!$C$2:$C$100,0)+1,0))))</f>
        <v>7485.3099999986589</v>
      </c>
      <c r="R88" s="17">
        <f ca="1">IF(OR(INDIRECT(CONCATENATE("'2018-09'!R",TEXT(MATCH($C88,'2018-09'!$C$2:$C$100,0)+1,0)))="",INDIRECT(CONCATENATE("'2018-08'!R",TEXT(MATCH($C88,'2018-08'!$C$2:$C$100,0)+1,0)))="",AND(INDIRECT(CONCATENATE("'2018-09'!R",TEXT(MATCH($C88,'2018-09'!$C$2:$C$100,0)+1,0)))="",INDIRECT(CONCATENATE("'2018-08'!R",TEXT(MATCH($C88,'2018-08'!$C$2:$C$100,0)+1,0)))="")),"Н/Д",INDIRECT(CONCATENATE("'2018-09'!R",TEXT(MATCH($C88,'2018-09'!$C$2:$C$100,0)+1,0)))-INDIRECT(CONCATENATE("'2018-08'!R",TEXT(MATCH($C88,'2018-08'!$C$2:$C$100,0)+1,0))))</f>
        <v>44475624.660000004</v>
      </c>
      <c r="S88" s="17">
        <f ca="1">IF(OR(INDIRECT(CONCATENATE("'2018-09'!S",TEXT(MATCH($C88,'2018-09'!$C$2:$C$100,0)+1,0)))="",INDIRECT(CONCATENATE("'2018-08'!S",TEXT(MATCH($C88,'2018-08'!$C$2:$C$100,0)+1,0)))="",AND(INDIRECT(CONCATENATE("'2018-09'!S",TEXT(MATCH($C88,'2018-09'!$C$2:$C$100,0)+1,0)))="",INDIRECT(CONCATENATE("'2018-08'!S",TEXT(MATCH($C88,'2018-08'!$C$2:$C$100,0)+1,0)))="")),"Н/Д",INDIRECT(CONCATENATE("'2018-09'!S",TEXT(MATCH($C88,'2018-09'!$C$2:$C$100,0)+1,0)))-INDIRECT(CONCATENATE("'2018-08'!S",TEXT(MATCH($C88,'2018-08'!$C$2:$C$100,0)+1,0))))</f>
        <v>16500</v>
      </c>
      <c r="T88" s="17">
        <f ca="1">IF(OR(INDIRECT(CONCATENATE("'2018-09'!T",TEXT(MATCH($C88,'2018-09'!$C$2:$C$100,0)+1,0)))="",INDIRECT(CONCATENATE("'2018-08'!T",TEXT(MATCH($C88,'2018-08'!$C$2:$C$100,0)+1,0)))="",AND(INDIRECT(CONCATENATE("'2018-09'!T",TEXT(MATCH($C88,'2018-09'!$C$2:$C$100,0)+1,0)))="",INDIRECT(CONCATENATE("'2018-08'!T",TEXT(MATCH($C88,'2018-08'!$C$2:$C$100,0)+1,0)))="")),"Н/Д",INDIRECT(CONCATENATE("'2018-09'!T",TEXT(MATCH($C88,'2018-09'!$C$2:$C$100,0)+1,0)))-INDIRECT(CONCATENATE("'2018-08'!T",TEXT(MATCH($C88,'2018-08'!$C$2:$C$100,0)+1,0))))</f>
        <v>50358140.609999985</v>
      </c>
      <c r="U88" s="17">
        <f ca="1">IF(OR(INDIRECT(CONCATENATE("'2018-09'!U",TEXT(MATCH($C88,'2018-09'!$C$2:$C$100,0)+1,0)))="",INDIRECT(CONCATENATE("'2018-08'!U",TEXT(MATCH($C88,'2018-08'!$C$2:$C$100,0)+1,0)))="",AND(INDIRECT(CONCATENATE("'2018-09'!U",TEXT(MATCH($C88,'2018-09'!$C$2:$C$100,0)+1,0)))="",INDIRECT(CONCATENATE("'2018-08'!U",TEXT(MATCH($C88,'2018-08'!$C$2:$C$100,0)+1,0)))="")),"Н/Д",INDIRECT(CONCATENATE("'2018-09'!U",TEXT(MATCH($C88,'2018-09'!$C$2:$C$100,0)+1,0)))-INDIRECT(CONCATENATE("'2018-08'!U",TEXT(MATCH($C88,'2018-08'!$C$2:$C$100,0)+1,0))))</f>
        <v>33039331.389999993</v>
      </c>
      <c r="V88" s="17">
        <f ca="1">IF(OR(INDIRECT(CONCATENATE("'2018-09'!V",TEXT(MATCH($C88,'2018-09'!$C$2:$C$100,0)+1,0)))="",INDIRECT(CONCATENATE("'2018-08'!V",TEXT(MATCH($C88,'2018-08'!$C$2:$C$100,0)+1,0)))="",AND(INDIRECT(CONCATENATE("'2018-09'!V",TEXT(MATCH($C88,'2018-09'!$C$2:$C$100,0)+1,0)))="",INDIRECT(CONCATENATE("'2018-08'!V",TEXT(MATCH($C88,'2018-08'!$C$2:$C$100,0)+1,0)))="")),"Н/Д",INDIRECT(CONCATENATE("'2018-09'!V",TEXT(MATCH($C88,'2018-09'!$C$2:$C$100,0)+1,0)))-INDIRECT(CONCATENATE("'2018-08'!V",TEXT(MATCH($C88,'2018-08'!$C$2:$C$100,0)+1,0))))</f>
        <v>1420675356.4000006</v>
      </c>
      <c r="W88" s="17">
        <f ca="1">IF(OR(INDIRECT(CONCATENATE("'2018-09'!W",TEXT(MATCH($C88,'2018-09'!$C$2:$C$100,0)+1,0)))="",INDIRECT(CONCATENATE("'2018-08'!W",TEXT(MATCH($C88,'2018-08'!$C$2:$C$100,0)+1,0)))="",AND(INDIRECT(CONCATENATE("'2018-09'!W",TEXT(MATCH($C88,'2018-09'!$C$2:$C$100,0)+1,0)))="",INDIRECT(CONCATENATE("'2018-08'!W",TEXT(MATCH($C88,'2018-08'!$C$2:$C$100,0)+1,0)))="")),"Н/Д",INDIRECT(CONCATENATE("'2018-09'!W",TEXT(MATCH($C88,'2018-09'!$C$2:$C$100,0)+1,0)))-INDIRECT(CONCATENATE("'2018-08'!W",TEXT(MATCH($C88,'2018-08'!$C$2:$C$100,0)+1,0))))</f>
        <v>5778164612.3000031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88"/>
  <sheetViews>
    <sheetView zoomScale="85" zoomScaleNormal="85" workbookViewId="0">
      <selection activeCell="E2" sqref="E2:W2"/>
    </sheetView>
  </sheetViews>
  <sheetFormatPr defaultColWidth="19.140625" defaultRowHeight="15" x14ac:dyDescent="0.25"/>
  <cols>
    <col min="1" max="1" width="38.140625" bestFit="1" customWidth="1"/>
    <col min="2" max="2" width="43.140625" bestFit="1" customWidth="1"/>
    <col min="3" max="3" width="12.28515625" bestFit="1" customWidth="1"/>
    <col min="4" max="4" width="14" bestFit="1" customWidth="1"/>
  </cols>
  <sheetData>
    <row r="1" spans="1:23" ht="135" x14ac:dyDescent="0.25">
      <c r="A1" s="4" t="s">
        <v>116</v>
      </c>
      <c r="B1" s="4" t="s">
        <v>117</v>
      </c>
      <c r="C1" s="4" t="s">
        <v>118</v>
      </c>
      <c r="D1" s="5" t="s">
        <v>19</v>
      </c>
      <c r="E1" s="2" t="s">
        <v>0</v>
      </c>
      <c r="F1" s="2" t="s">
        <v>1</v>
      </c>
      <c r="G1" s="2" t="s">
        <v>13</v>
      </c>
      <c r="H1" s="2" t="s">
        <v>16</v>
      </c>
      <c r="I1" s="2" t="s">
        <v>14</v>
      </c>
      <c r="J1" s="2" t="s">
        <v>9</v>
      </c>
      <c r="K1" s="2" t="s">
        <v>2</v>
      </c>
      <c r="L1" s="2" t="s">
        <v>17</v>
      </c>
      <c r="M1" s="2" t="s">
        <v>15</v>
      </c>
      <c r="N1" s="2" t="s">
        <v>10</v>
      </c>
      <c r="O1" s="2" t="s">
        <v>3</v>
      </c>
      <c r="P1" s="2" t="s">
        <v>4</v>
      </c>
      <c r="Q1" s="2" t="s">
        <v>11</v>
      </c>
      <c r="R1" s="2" t="s">
        <v>5</v>
      </c>
      <c r="S1" s="2" t="s">
        <v>12</v>
      </c>
      <c r="T1" s="2" t="s">
        <v>6</v>
      </c>
      <c r="U1" s="2" t="s">
        <v>7</v>
      </c>
      <c r="V1" s="2" t="s">
        <v>8</v>
      </c>
      <c r="W1" s="2" t="s">
        <v>18</v>
      </c>
    </row>
    <row r="2" spans="1:23" x14ac:dyDescent="0.25">
      <c r="A2" s="6" t="s">
        <v>21</v>
      </c>
      <c r="B2" s="6"/>
      <c r="C2" s="6">
        <v>1</v>
      </c>
      <c r="D2" s="6"/>
      <c r="E2" s="17">
        <f ca="1">IF(OR(INDIRECT(CONCATENATE("'2018-10'!E",TEXT(MATCH($C2,'2018-10'!$C$2:$C$100,0)+1,0)))="",INDIRECT(CONCATENATE("'2018-09'!E",TEXT(MATCH($C2,'2018-09'!$C$2:$C$100,0)+1,0)))="",AND(INDIRECT(CONCATENATE("'2018-10'!E",TEXT(MATCH($C2,'2018-10'!$C$2:$C$100,0)+1,0)))="",INDIRECT(CONCATENATE("'2018-09'!E",TEXT(MATCH($C2,'2018-09'!$C$2:$C$100,0)+1,0)))="")),"Н/Д",INDIRECT(CONCATENATE("'2018-10'!E",TEXT(MATCH($C2,'2018-10'!$C$2:$C$100,0)+1,0)))-INDIRECT(CONCATENATE("'2018-09'!E",TEXT(MATCH($C2,'2018-09'!$C$2:$C$100,0)+1,0))))</f>
        <v>743742901695.69043</v>
      </c>
      <c r="F2" s="17">
        <f ca="1">IF(OR(INDIRECT(CONCATENATE("'2018-10'!F",TEXT(MATCH($C2,'2018-10'!$C$2:$C$100,0)+1,0)))="",INDIRECT(CONCATENATE("'2018-09'!F",TEXT(MATCH($C2,'2018-09'!$C$2:$C$100,0)+1,0)))="",AND(INDIRECT(CONCATENATE("'2018-10'!F",TEXT(MATCH($C2,'2018-10'!$C$2:$C$100,0)+1,0)))="",INDIRECT(CONCATENATE("'2018-09'!F",TEXT(MATCH($C2,'2018-09'!$C$2:$C$100,0)+1,0)))="")),"Н/Д",INDIRECT(CONCATENATE("'2018-10'!F",TEXT(MATCH($C2,'2018-10'!$C$2:$C$100,0)+1,0)))-INDIRECT(CONCATENATE("'2018-09'!F",TEXT(MATCH($C2,'2018-09'!$C$2:$C$100,0)+1,0))))</f>
        <v>570634227909.45996</v>
      </c>
      <c r="G2" s="17">
        <f ca="1">IF(OR(INDIRECT(CONCATENATE("'2018-10'!G",TEXT(MATCH($C2,'2018-10'!$C$2:$C$100,0)+1,0)))="",INDIRECT(CONCATENATE("'2018-09'!G",TEXT(MATCH($C2,'2018-09'!$C$2:$C$100,0)+1,0)))="",AND(INDIRECT(CONCATENATE("'2018-10'!G",TEXT(MATCH($C2,'2018-10'!$C$2:$C$100,0)+1,0)))="",INDIRECT(CONCATENATE("'2018-09'!G",TEXT(MATCH($C2,'2018-09'!$C$2:$C$100,0)+1,0)))="")),"Н/Д",INDIRECT(CONCATENATE("'2018-10'!G",TEXT(MATCH($C2,'2018-10'!$C$2:$C$100,0)+1,0)))-INDIRECT(CONCATENATE("'2018-09'!G",TEXT(MATCH($C2,'2018-09'!$C$2:$C$100,0)+1,0))))</f>
        <v>140148941708.01001</v>
      </c>
      <c r="H2" s="17">
        <f ca="1">IF(OR(INDIRECT(CONCATENATE("'2018-10'!H",TEXT(MATCH($C2,'2018-10'!$C$2:$C$100,0)+1,0)))="",INDIRECT(CONCATENATE("'2018-09'!H",TEXT(MATCH($C2,'2018-09'!$C$2:$C$100,0)+1,0)))="",AND(INDIRECT(CONCATENATE("'2018-10'!H",TEXT(MATCH($C2,'2018-10'!$C$2:$C$100,0)+1,0)))="",INDIRECT(CONCATENATE("'2018-09'!H",TEXT(MATCH($C2,'2018-09'!$C$2:$C$100,0)+1,0)))="")),"Н/Д",INDIRECT(CONCATENATE("'2018-10'!H",TEXT(MATCH($C2,'2018-10'!$C$2:$C$100,0)+1,0)))-INDIRECT(CONCATENATE("'2018-09'!H",TEXT(MATCH($C2,'2018-09'!$C$2:$C$100,0)+1,0))))</f>
        <v>261580159069.16016</v>
      </c>
      <c r="I2" s="17">
        <f ca="1">IF(OR(INDIRECT(CONCATENATE("'2018-10'!I",TEXT(MATCH($C2,'2018-10'!$C$2:$C$100,0)+1,0)))="",INDIRECT(CONCATENATE("'2018-09'!I",TEXT(MATCH($C2,'2018-09'!$C$2:$C$100,0)+1,0)))="",AND(INDIRECT(CONCATENATE("'2018-10'!I",TEXT(MATCH($C2,'2018-10'!$C$2:$C$100,0)+1,0)))="",INDIRECT(CONCATENATE("'2018-09'!I",TEXT(MATCH($C2,'2018-09'!$C$2:$C$100,0)+1,0)))="")),"Н/Д",INDIRECT(CONCATENATE("'2018-10'!I",TEXT(MATCH($C2,'2018-10'!$C$2:$C$100,0)+1,0)))-INDIRECT(CONCATENATE("'2018-09'!I",TEXT(MATCH($C2,'2018-09'!$C$2:$C$100,0)+1,0))))</f>
        <v>59834859295.849976</v>
      </c>
      <c r="J2" s="17">
        <f ca="1">IF(OR(INDIRECT(CONCATENATE("'2018-10'!J",TEXT(MATCH($C2,'2018-10'!$C$2:$C$100,0)+1,0)))="",INDIRECT(CONCATENATE("'2018-09'!J",TEXT(MATCH($C2,'2018-09'!$C$2:$C$100,0)+1,0)))="",AND(INDIRECT(CONCATENATE("'2018-10'!J",TEXT(MATCH($C2,'2018-10'!$C$2:$C$100,0)+1,0)))="",INDIRECT(CONCATENATE("'2018-09'!J",TEXT(MATCH($C2,'2018-09'!$C$2:$C$100,0)+1,0)))="")),"Н/Д",INDIRECT(CONCATENATE("'2018-10'!J",TEXT(MATCH($C2,'2018-10'!$C$2:$C$100,0)+1,0)))-INDIRECT(CONCATENATE("'2018-09'!J",TEXT(MATCH($C2,'2018-09'!$C$2:$C$100,0)+1,0))))</f>
        <v>4931967.7800000012</v>
      </c>
      <c r="K2" s="17">
        <f ca="1">IF(OR(INDIRECT(CONCATENATE("'2018-10'!K",TEXT(MATCH($C2,'2018-10'!$C$2:$C$100,0)+1,0)))="",INDIRECT(CONCATENATE("'2018-09'!K",TEXT(MATCH($C2,'2018-09'!$C$2:$C$100,0)+1,0)))="",AND(INDIRECT(CONCATENATE("'2018-10'!K",TEXT(MATCH($C2,'2018-10'!$C$2:$C$100,0)+1,0)))="",INDIRECT(CONCATENATE("'2018-09'!K",TEXT(MATCH($C2,'2018-09'!$C$2:$C$100,0)+1,0)))="")),"Н/Д",INDIRECT(CONCATENATE("'2018-10'!K",TEXT(MATCH($C2,'2018-10'!$C$2:$C$100,0)+1,0)))-INDIRECT(CONCATENATE("'2018-09'!K",TEXT(MATCH($C2,'2018-09'!$C$2:$C$100,0)+1,0))))</f>
        <v>9742847574.9299927</v>
      </c>
      <c r="L2" s="17">
        <f ca="1">IF(OR(INDIRECT(CONCATENATE("'2018-10'!L",TEXT(MATCH($C2,'2018-10'!$C$2:$C$100,0)+1,0)))="",INDIRECT(CONCATENATE("'2018-09'!L",TEXT(MATCH($C2,'2018-09'!$C$2:$C$100,0)+1,0)))="",AND(INDIRECT(CONCATENATE("'2018-10'!L",TEXT(MATCH($C2,'2018-10'!$C$2:$C$100,0)+1,0)))="",INDIRECT(CONCATENATE("'2018-09'!L",TEXT(MATCH($C2,'2018-09'!$C$2:$C$100,0)+1,0)))="")),"Н/Д",INDIRECT(CONCATENATE("'2018-10'!L",TEXT(MATCH($C2,'2018-10'!$C$2:$C$100,0)+1,0)))-INDIRECT(CONCATENATE("'2018-09'!L",TEXT(MATCH($C2,'2018-09'!$C$2:$C$100,0)+1,0))))</f>
        <v>26187864250.810059</v>
      </c>
      <c r="M2" s="17">
        <f ca="1">IF(OR(INDIRECT(CONCATENATE("'2018-10'!M",TEXT(MATCH($C2,'2018-10'!$C$2:$C$100,0)+1,0)))="",INDIRECT(CONCATENATE("'2018-09'!M",TEXT(MATCH($C2,'2018-09'!$C$2:$C$100,0)+1,0)))="",AND(INDIRECT(CONCATENATE("'2018-10'!M",TEXT(MATCH($C2,'2018-10'!$C$2:$C$100,0)+1,0)))="",INDIRECT(CONCATENATE("'2018-09'!M",TEXT(MATCH($C2,'2018-09'!$C$2:$C$100,0)+1,0)))="")),"Н/Д",INDIRECT(CONCATENATE("'2018-10'!M",TEXT(MATCH($C2,'2018-10'!$C$2:$C$100,0)+1,0)))-INDIRECT(CONCATENATE("'2018-09'!M",TEXT(MATCH($C2,'2018-09'!$C$2:$C$100,0)+1,0))))</f>
        <v>8218484054.5699997</v>
      </c>
      <c r="N2" s="17">
        <f ca="1">IF(OR(INDIRECT(CONCATENATE("'2018-10'!N",TEXT(MATCH($C2,'2018-10'!$C$2:$C$100,0)+1,0)))="",INDIRECT(CONCATENATE("'2018-09'!N",TEXT(MATCH($C2,'2018-09'!$C$2:$C$100,0)+1,0)))="",AND(INDIRECT(CONCATENATE("'2018-10'!N",TEXT(MATCH($C2,'2018-10'!$C$2:$C$100,0)+1,0)))="",INDIRECT(CONCATENATE("'2018-09'!N",TEXT(MATCH($C2,'2018-09'!$C$2:$C$100,0)+1,0)))="")),"Н/Д",INDIRECT(CONCATENATE("'2018-10'!N",TEXT(MATCH($C2,'2018-10'!$C$2:$C$100,0)+1,0)))-INDIRECT(CONCATENATE("'2018-09'!NE",TEXT(MATCH($C2,'2018-09'!$C$2:$C$100,0)+1,0))))</f>
        <v>34448467114.980003</v>
      </c>
      <c r="O2" s="17">
        <f ca="1">IF(OR(INDIRECT(CONCATENATE("'2018-10'!O",TEXT(MATCH($C2,'2018-10'!$C$2:$C$100,0)+1,0)))="",INDIRECT(CONCATENATE("'2018-09'!O",TEXT(MATCH($C2,'2018-09'!$C$2:$C$100,0)+1,0)))="",AND(INDIRECT(CONCATENATE("'2018-10'!O",TEXT(MATCH($C2,'2018-10'!$C$2:$C$100,0)+1,0)))="",INDIRECT(CONCATENATE("'2018-09'!O",TEXT(MATCH($C2,'2018-09'!$C$2:$C$100,0)+1,0)))="")),"Н/Д",INDIRECT(CONCATENATE("'2018-10'!O",TEXT(MATCH($C2,'2018-10'!$C$2:$C$100,0)+1,0)))-INDIRECT(CONCATENATE("'2018-09'!O",TEXT(MATCH($C2,'2018-09'!$C$2:$C$100,0)+1,0))))</f>
        <v>4481245.6999999881</v>
      </c>
      <c r="P2" s="17">
        <f ca="1">IF(OR(INDIRECT(CONCATENATE("'2018-10'!P",TEXT(MATCH($C2,'2018-10'!$C$2:$C$100,0)+1,0)))="",INDIRECT(CONCATENATE("'2018-09'!P",TEXT(MATCH($C2,'2018-09'!$C$2:$C$100,0)+1,0)))="",AND(INDIRECT(CONCATENATE("'2018-10'!P",TEXT(MATCH($C2,'2018-10'!$C$2:$C$100,0)+1,0)))="",INDIRECT(CONCATENATE("'2018-09'!P",TEXT(MATCH($C2,'2018-09'!$C$2:$C$100,0)+1,0)))="")),"Н/Д",INDIRECT(CONCATENATE("'2018-10'!P",TEXT(MATCH($C2,'2018-10'!$C$2:$C$100,0)+1,0)))-INDIRECT(CONCATENATE("'2018-09'!P",TEXT(MATCH($C2,'2018-09'!$C$2:$C$100,0)+1,0))))</f>
        <v>28346193251.690002</v>
      </c>
      <c r="Q2" s="17">
        <f ca="1">IF(OR(INDIRECT(CONCATENATE("'2018-10'!Q",TEXT(MATCH($C2,'2018-10'!$C$2:$C$100,0)+1,0)))="",INDIRECT(CONCATENATE("'2018-09'!Q",TEXT(MATCH($C2,'2018-09'!$C$2:$C$100,0)+1,0)))="",AND(INDIRECT(CONCATENATE("'2018-10'!Q",TEXT(MATCH($C2,'2018-10'!$C$2:$C$100,0)+1,0)))="",INDIRECT(CONCATENATE("'2018-09'!Q",TEXT(MATCH($C2,'2018-09'!$C$2:$C$100,0)+1,0)))="")),"Н/Д",INDIRECT(CONCATENATE("'2018-10'!Q",TEXT(MATCH($C2,'2018-10'!$C$2:$C$100,0)+1,0)))-INDIRECT(CONCATENATE("'2018-09'!Q",TEXT(MATCH($C2,'2018-09'!$C$2:$C$100,0)+1,0))))</f>
        <v>1810026389.8199997</v>
      </c>
      <c r="R2" s="17">
        <f ca="1">IF(OR(INDIRECT(CONCATENATE("'2018-10'!R",TEXT(MATCH($C2,'2018-10'!$C$2:$C$100,0)+1,0)))="",INDIRECT(CONCATENATE("'2018-09'!R",TEXT(MATCH($C2,'2018-09'!$C$2:$C$100,0)+1,0)))="",AND(INDIRECT(CONCATENATE("'2018-10'!R",TEXT(MATCH($C2,'2018-10'!$C$2:$C$100,0)+1,0)))="",INDIRECT(CONCATENATE("'2018-09'!R",TEXT(MATCH($C2,'2018-09'!$C$2:$C$100,0)+1,0)))="")),"Н/Д",INDIRECT(CONCATENATE("'2018-10'!R",TEXT(MATCH($C2,'2018-10'!$C$2:$C$100,0)+1,0)))-INDIRECT(CONCATENATE("'2018-09'!R",TEXT(MATCH($C2,'2018-09'!$C$2:$C$100,0)+1,0))))</f>
        <v>9570158934.2999878</v>
      </c>
      <c r="S2" s="17">
        <f ca="1">IF(OR(INDIRECT(CONCATENATE("'2018-10'!S",TEXT(MATCH($C2,'2018-10'!$C$2:$C$100,0)+1,0)))="",INDIRECT(CONCATENATE("'2018-09'!S",TEXT(MATCH($C2,'2018-09'!$C$2:$C$100,0)+1,0)))="",AND(INDIRECT(CONCATENATE("'2018-10'!S",TEXT(MATCH($C2,'2018-10'!$C$2:$C$100,0)+1,0)))="",INDIRECT(CONCATENATE("'2018-09'!S",TEXT(MATCH($C2,'2018-09'!$C$2:$C$100,0)+1,0)))="")),"Н/Д",INDIRECT(CONCATENATE("'2018-10'!S",TEXT(MATCH($C2,'2018-10'!$C$2:$C$100,0)+1,0)))-INDIRECT(CONCATENATE("'2018-09'!S",TEXT(MATCH($C2,'2018-09'!$C$2:$C$100,0)+1,0))))</f>
        <v>140659533.79999995</v>
      </c>
      <c r="T2" s="17">
        <f ca="1">IF(OR(INDIRECT(CONCATENATE("'2018-10'!T",TEXT(MATCH($C2,'2018-10'!$C$2:$C$100,0)+1,0)))="",INDIRECT(CONCATENATE("'2018-09'!T",TEXT(MATCH($C2,'2018-09'!$C$2:$C$100,0)+1,0)))="",AND(INDIRECT(CONCATENATE("'2018-10'!T",TEXT(MATCH($C2,'2018-10'!$C$2:$C$100,0)+1,0)))="",INDIRECT(CONCATENATE("'2018-09'!T",TEXT(MATCH($C2,'2018-09'!$C$2:$C$100,0)+1,0)))="")),"Н/Д",INDIRECT(CONCATENATE("'2018-10'!T",TEXT(MATCH($C2,'2018-10'!$C$2:$C$100,0)+1,0)))-INDIRECT(CONCATENATE("'2018-09'!T",TEXT(MATCH($C2,'2018-09'!$C$2:$C$100,0)+1,0))))</f>
        <v>11013504806.970001</v>
      </c>
      <c r="U2" s="17">
        <f ca="1">IF(OR(INDIRECT(CONCATENATE("'2018-10'!U",TEXT(MATCH($C2,'2018-10'!$C$2:$C$100,0)+1,0)))="",INDIRECT(CONCATENATE("'2018-09'!U",TEXT(MATCH($C2,'2018-09'!$C$2:$C$100,0)+1,0)))="",AND(INDIRECT(CONCATENATE("'2018-10'!U",TEXT(MATCH($C2,'2018-10'!$C$2:$C$100,0)+1,0)))="",INDIRECT(CONCATENATE("'2018-09'!U",TEXT(MATCH($C2,'2018-09'!$C$2:$C$100,0)+1,0)))="")),"Н/Д",INDIRECT(CONCATENATE("'2018-10'!U",TEXT(MATCH($C2,'2018-10'!$C$2:$C$100,0)+1,0)))-INDIRECT(CONCATENATE("'2018-09'!U",TEXT(MATCH($C2,'2018-09'!$C$2:$C$100,0)+1,0))))</f>
        <v>2172911283.7199993</v>
      </c>
      <c r="V2" s="17">
        <f ca="1">IF(OR(INDIRECT(CONCATENATE("'2018-10'!V",TEXT(MATCH($C2,'2018-10'!$C$2:$C$100,0)+1,0)))="",INDIRECT(CONCATENATE("'2018-09'!V",TEXT(MATCH($C2,'2018-09'!$C$2:$C$100,0)+1,0)))="",AND(INDIRECT(CONCATENATE("'2018-10'!V",TEXT(MATCH($C2,'2018-10'!$C$2:$C$100,0)+1,0)))="",INDIRECT(CONCATENATE("'2018-09'!V",TEXT(MATCH($C2,'2018-09'!$C$2:$C$100,0)+1,0)))="")),"Н/Д",INDIRECT(CONCATENATE("'2018-10'!V",TEXT(MATCH($C2,'2018-10'!$C$2:$C$100,0)+1,0)))-INDIRECT(CONCATENATE("'2018-09'!V",TEXT(MATCH($C2,'2018-09'!$C$2:$C$100,0)+1,0))))</f>
        <v>173108673786.22998</v>
      </c>
      <c r="W2" s="17">
        <f ca="1">IF(OR(INDIRECT(CONCATENATE("'2018-10'!W",TEXT(MATCH($C2,'2018-10'!$C$2:$C$100,0)+1,0)))="",INDIRECT(CONCATENATE("'2018-09'!W",TEXT(MATCH($C2,'2018-09'!$C$2:$C$100,0)+1,0)))="",AND(INDIRECT(CONCATENATE("'2018-10'!W",TEXT(MATCH($C2,'2018-10'!$C$2:$C$100,0)+1,0)))="",INDIRECT(CONCATENATE("'2018-09'!W",TEXT(MATCH($C2,'2018-09'!$C$2:$C$100,0)+1,0)))="")),"Н/Д",INDIRECT(CONCATENATE("'2018-10'!W",TEXT(MATCH($C2,'2018-10'!$C$2:$C$100,0)+1,0)))-INDIRECT(CONCATENATE("'2018-09'!W",TEXT(MATCH($C2,'2018-09'!$C$2:$C$100,0)+1,0))))</f>
        <v>2049757030622.5703</v>
      </c>
    </row>
    <row r="3" spans="1:23" x14ac:dyDescent="0.25">
      <c r="A3" s="2" t="s">
        <v>22</v>
      </c>
      <c r="B3" s="2" t="s">
        <v>23</v>
      </c>
      <c r="C3" s="15">
        <v>10000000</v>
      </c>
      <c r="D3" s="2" t="s">
        <v>213</v>
      </c>
      <c r="E3" s="17">
        <f ca="1">IF(OR(INDIRECT(CONCATENATE("'2018-10'!E",TEXT(MATCH($C3,'2018-10'!$C$2:$C$100,0)+1,0)))="",INDIRECT(CONCATENATE("'2018-09'!E",TEXT(MATCH($C3,'2018-09'!$C$2:$C$100,0)+1,0)))="",AND(INDIRECT(CONCATENATE("'2018-10'!E",TEXT(MATCH($C3,'2018-10'!$C$2:$C$100,0)+1,0)))="",INDIRECT(CONCATENATE("'2018-09'!E",TEXT(MATCH($C3,'2018-09'!$C$2:$C$100,0)+1,0)))="")),"Н/Д",INDIRECT(CONCATENATE("'2018-10'!E",TEXT(MATCH($C3,'2018-10'!$C$2:$C$100,0)+1,0)))-INDIRECT(CONCATENATE("'2018-09'!E",TEXT(MATCH($C3,'2018-09'!$C$2:$C$100,0)+1,0))))</f>
        <v>3944794354.3300018</v>
      </c>
      <c r="F3" s="17">
        <f ca="1">IF(OR(INDIRECT(CONCATENATE("'2018-10'!F",TEXT(MATCH($C3,'2018-10'!$C$2:$C$100,0)+1,0)))="",INDIRECT(CONCATENATE("'2018-09'!F",TEXT(MATCH($C3,'2018-09'!$C$2:$C$100,0)+1,0)))="",AND(INDIRECT(CONCATENATE("'2018-10'!F",TEXT(MATCH($C3,'2018-10'!$C$2:$C$100,0)+1,0)))="",INDIRECT(CONCATENATE("'2018-09'!F",TEXT(MATCH($C3,'2018-09'!$C$2:$C$100,0)+1,0)))="")),"Н/Д",INDIRECT(CONCATENATE("'2018-10'!F",TEXT(MATCH($C3,'2018-10'!$C$2:$C$100,0)+1,0)))-INDIRECT(CONCATENATE("'2018-09'!F",TEXT(MATCH($C3,'2018-09'!$C$2:$C$100,0)+1,0))))</f>
        <v>2932012307.9599991</v>
      </c>
      <c r="G3" s="17">
        <f ca="1">IF(OR(INDIRECT(CONCATENATE("'2018-10'!G",TEXT(MATCH($C3,'2018-10'!$C$2:$C$100,0)+1,0)))="",INDIRECT(CONCATENATE("'2018-09'!G",TEXT(MATCH($C3,'2018-09'!$C$2:$C$100,0)+1,0)))="",AND(INDIRECT(CONCATENATE("'2018-10'!G",TEXT(MATCH($C3,'2018-10'!$C$2:$C$100,0)+1,0)))="",INDIRECT(CONCATENATE("'2018-09'!G",TEXT(MATCH($C3,'2018-09'!$C$2:$C$100,0)+1,0)))="")),"Н/Д",INDIRECT(CONCATENATE("'2018-10'!G",TEXT(MATCH($C3,'2018-10'!$C$2:$C$100,0)+1,0)))-INDIRECT(CONCATENATE("'2018-09'!G",TEXT(MATCH($C3,'2018-09'!$C$2:$C$100,0)+1,0))))</f>
        <v>407598123.36000061</v>
      </c>
      <c r="H3" s="17">
        <f ca="1">IF(OR(INDIRECT(CONCATENATE("'2018-10'!H",TEXT(MATCH($C3,'2018-10'!$C$2:$C$100,0)+1,0)))="",INDIRECT(CONCATENATE("'2018-09'!H",TEXT(MATCH($C3,'2018-09'!$C$2:$C$100,0)+1,0)))="",AND(INDIRECT(CONCATENATE("'2018-10'!H",TEXT(MATCH($C3,'2018-10'!$C$2:$C$100,0)+1,0)))="",INDIRECT(CONCATENATE("'2018-09'!H",TEXT(MATCH($C3,'2018-09'!$C$2:$C$100,0)+1,0)))="")),"Н/Д",INDIRECT(CONCATENATE("'2018-10'!H",TEXT(MATCH($C3,'2018-10'!$C$2:$C$100,0)+1,0)))-INDIRECT(CONCATENATE("'2018-09'!H",TEXT(MATCH($C3,'2018-09'!$C$2:$C$100,0)+1,0))))</f>
        <v>1532127163.3500004</v>
      </c>
      <c r="I3" s="17">
        <f ca="1">IF(OR(INDIRECT(CONCATENATE("'2018-10'!I",TEXT(MATCH($C3,'2018-10'!$C$2:$C$100,0)+1,0)))="",INDIRECT(CONCATENATE("'2018-09'!I",TEXT(MATCH($C3,'2018-09'!$C$2:$C$100,0)+1,0)))="",AND(INDIRECT(CONCATENATE("'2018-10'!I",TEXT(MATCH($C3,'2018-10'!$C$2:$C$100,0)+1,0)))="",INDIRECT(CONCATENATE("'2018-09'!I",TEXT(MATCH($C3,'2018-09'!$C$2:$C$100,0)+1,0)))="")),"Н/Д",INDIRECT(CONCATENATE("'2018-10'!I",TEXT(MATCH($C3,'2018-10'!$C$2:$C$100,0)+1,0)))-INDIRECT(CONCATENATE("'2018-09'!I",TEXT(MATCH($C3,'2018-09'!$C$2:$C$100,0)+1,0))))</f>
        <v>263161527.83000016</v>
      </c>
      <c r="J3" s="17" t="str">
        <f ca="1">IF(OR(INDIRECT(CONCATENATE("'2018-10'!J",TEXT(MATCH($C3,'2018-10'!$C$2:$C$100,0)+1,0)))="",INDIRECT(CONCATENATE("'2018-09'!J",TEXT(MATCH($C3,'2018-09'!$C$2:$C$100,0)+1,0)))="",AND(INDIRECT(CONCATENATE("'2018-10'!J",TEXT(MATCH($C3,'2018-10'!$C$2:$C$100,0)+1,0)))="",INDIRECT(CONCATENATE("'2018-09'!J",TEXT(MATCH($C3,'2018-09'!$C$2:$C$100,0)+1,0)))="")),"Н/Д",INDIRECT(CONCATENATE("'2018-10'!J",TEXT(MATCH($C3,'2018-10'!$C$2:$C$100,0)+1,0)))-INDIRECT(CONCATENATE("'2018-09'!J",TEXT(MATCH($C3,'2018-09'!$C$2:$C$100,0)+1,0))))</f>
        <v>Н/Д</v>
      </c>
      <c r="K3" s="17">
        <f ca="1">IF(OR(INDIRECT(CONCATENATE("'2018-10'!K",TEXT(MATCH($C3,'2018-10'!$C$2:$C$100,0)+1,0)))="",INDIRECT(CONCATENATE("'2018-09'!K",TEXT(MATCH($C3,'2018-09'!$C$2:$C$100,0)+1,0)))="",AND(INDIRECT(CONCATENATE("'2018-10'!K",TEXT(MATCH($C3,'2018-10'!$C$2:$C$100,0)+1,0)))="",INDIRECT(CONCATENATE("'2018-09'!K",TEXT(MATCH($C3,'2018-09'!$C$2:$C$100,0)+1,0)))="")),"Н/Д",INDIRECT(CONCATENATE("'2018-10'!K",TEXT(MATCH($C3,'2018-10'!$C$2:$C$100,0)+1,0)))-INDIRECT(CONCATENATE("'2018-09'!K",TEXT(MATCH($C3,'2018-09'!$C$2:$C$100,0)+1,0))))</f>
        <v>57287645.680000067</v>
      </c>
      <c r="L3" s="17">
        <f ca="1">IF(OR(INDIRECT(CONCATENATE("'2018-10'!L",TEXT(MATCH($C3,'2018-10'!$C$2:$C$100,0)+1,0)))="",INDIRECT(CONCATENATE("'2018-09'!L",TEXT(MATCH($C3,'2018-09'!$C$2:$C$100,0)+1,0)))="",AND(INDIRECT(CONCATENATE("'2018-10'!L",TEXT(MATCH($C3,'2018-10'!$C$2:$C$100,0)+1,0)))="",INDIRECT(CONCATENATE("'2018-09'!L",TEXT(MATCH($C3,'2018-09'!$C$2:$C$100,0)+1,0)))="")),"Н/Д",INDIRECT(CONCATENATE("'2018-10'!L",TEXT(MATCH($C3,'2018-10'!$C$2:$C$100,0)+1,0)))-INDIRECT(CONCATENATE("'2018-09'!L",TEXT(MATCH($C3,'2018-09'!$C$2:$C$100,0)+1,0))))</f>
        <v>319288070.06999969</v>
      </c>
      <c r="M3" s="17">
        <f ca="1">IF(OR(INDIRECT(CONCATENATE("'2018-10'!M",TEXT(MATCH($C3,'2018-10'!$C$2:$C$100,0)+1,0)))="",INDIRECT(CONCATENATE("'2018-09'!M",TEXT(MATCH($C3,'2018-09'!$C$2:$C$100,0)+1,0)))="",AND(INDIRECT(CONCATENATE("'2018-10'!M",TEXT(MATCH($C3,'2018-10'!$C$2:$C$100,0)+1,0)))="",INDIRECT(CONCATENATE("'2018-09'!M",TEXT(MATCH($C3,'2018-09'!$C$2:$C$100,0)+1,0)))="")),"Н/Д",INDIRECT(CONCATENATE("'2018-10'!M",TEXT(MATCH($C3,'2018-10'!$C$2:$C$100,0)+1,0)))-INDIRECT(CONCATENATE("'2018-09'!M",TEXT(MATCH($C3,'2018-09'!$C$2:$C$100,0)+1,0))))</f>
        <v>132096410.26999998</v>
      </c>
      <c r="N3" s="17">
        <f ca="1">IF(OR(INDIRECT(CONCATENATE("'2018-10'!N",TEXT(MATCH($C3,'2018-10'!$C$2:$C$100,0)+1,0)))="",INDIRECT(CONCATENATE("'2018-09'!N",TEXT(MATCH($C3,'2018-09'!$C$2:$C$100,0)+1,0)))="",AND(INDIRECT(CONCATENATE("'2018-10'!N",TEXT(MATCH($C3,'2018-10'!$C$2:$C$100,0)+1,0)))="",INDIRECT(CONCATENATE("'2018-09'!N",TEXT(MATCH($C3,'2018-09'!$C$2:$C$100,0)+1,0)))="")),"Н/Д",INDIRECT(CONCATENATE("'2018-10'!N",TEXT(MATCH($C3,'2018-10'!$C$2:$C$100,0)+1,0)))-INDIRECT(CONCATENATE("'2018-09'!NE",TEXT(MATCH($C3,'2018-09'!$C$2:$C$100,0)+1,0))))</f>
        <v>202651467.09</v>
      </c>
      <c r="O3" s="17">
        <f ca="1">IF(OR(INDIRECT(CONCATENATE("'2018-10'!O",TEXT(MATCH($C3,'2018-10'!$C$2:$C$100,0)+1,0)))="",INDIRECT(CONCATENATE("'2018-09'!O",TEXT(MATCH($C3,'2018-09'!$C$2:$C$100,0)+1,0)))="",AND(INDIRECT(CONCATENATE("'2018-10'!O",TEXT(MATCH($C3,'2018-10'!$C$2:$C$100,0)+1,0)))="",INDIRECT(CONCATENATE("'2018-09'!O",TEXT(MATCH($C3,'2018-09'!$C$2:$C$100,0)+1,0)))="")),"Н/Д",INDIRECT(CONCATENATE("'2018-10'!O",TEXT(MATCH($C3,'2018-10'!$C$2:$C$100,0)+1,0)))-INDIRECT(CONCATENATE("'2018-09'!O",TEXT(MATCH($C3,'2018-09'!$C$2:$C$100,0)+1,0))))</f>
        <v>0</v>
      </c>
      <c r="P3" s="17">
        <f ca="1">IF(OR(INDIRECT(CONCATENATE("'2018-10'!P",TEXT(MATCH($C3,'2018-10'!$C$2:$C$100,0)+1,0)))="",INDIRECT(CONCATENATE("'2018-09'!P",TEXT(MATCH($C3,'2018-09'!$C$2:$C$100,0)+1,0)))="",AND(INDIRECT(CONCATENATE("'2018-10'!P",TEXT(MATCH($C3,'2018-10'!$C$2:$C$100,0)+1,0)))="",INDIRECT(CONCATENATE("'2018-09'!P",TEXT(MATCH($C3,'2018-09'!$C$2:$C$100,0)+1,0)))="")),"Н/Д",INDIRECT(CONCATENATE("'2018-10'!P",TEXT(MATCH($C3,'2018-10'!$C$2:$C$100,0)+1,0)))-INDIRECT(CONCATENATE("'2018-09'!P",TEXT(MATCH($C3,'2018-09'!$C$2:$C$100,0)+1,0))))</f>
        <v>103370857.50999999</v>
      </c>
      <c r="Q3" s="17">
        <f ca="1">IF(OR(INDIRECT(CONCATENATE("'2018-10'!Q",TEXT(MATCH($C3,'2018-10'!$C$2:$C$100,0)+1,0)))="",INDIRECT(CONCATENATE("'2018-09'!Q",TEXT(MATCH($C3,'2018-09'!$C$2:$C$100,0)+1,0)))="",AND(INDIRECT(CONCATENATE("'2018-10'!Q",TEXT(MATCH($C3,'2018-10'!$C$2:$C$100,0)+1,0)))="",INDIRECT(CONCATENATE("'2018-09'!Q",TEXT(MATCH($C3,'2018-09'!$C$2:$C$100,0)+1,0)))="")),"Н/Д",INDIRECT(CONCATENATE("'2018-10'!Q",TEXT(MATCH($C3,'2018-10'!$C$2:$C$100,0)+1,0)))-INDIRECT(CONCATENATE("'2018-09'!Q",TEXT(MATCH($C3,'2018-09'!$C$2:$C$100,0)+1,0))))</f>
        <v>13588154.229999989</v>
      </c>
      <c r="R3" s="17">
        <f ca="1">IF(OR(INDIRECT(CONCATENATE("'2018-10'!R",TEXT(MATCH($C3,'2018-10'!$C$2:$C$100,0)+1,0)))="",INDIRECT(CONCATENATE("'2018-09'!R",TEXT(MATCH($C3,'2018-09'!$C$2:$C$100,0)+1,0)))="",AND(INDIRECT(CONCATENATE("'2018-10'!R",TEXT(MATCH($C3,'2018-10'!$C$2:$C$100,0)+1,0)))="",INDIRECT(CONCATENATE("'2018-09'!R",TEXT(MATCH($C3,'2018-09'!$C$2:$C$100,0)+1,0)))="")),"Н/Д",INDIRECT(CONCATENATE("'2018-10'!R",TEXT(MATCH($C3,'2018-10'!$C$2:$C$100,0)+1,0)))-INDIRECT(CONCATENATE("'2018-09'!R",TEXT(MATCH($C3,'2018-09'!$C$2:$C$100,0)+1,0))))</f>
        <v>29507130.849999994</v>
      </c>
      <c r="S3" s="17">
        <f ca="1">IF(OR(INDIRECT(CONCATENATE("'2018-10'!S",TEXT(MATCH($C3,'2018-10'!$C$2:$C$100,0)+1,0)))="",INDIRECT(CONCATENATE("'2018-09'!S",TEXT(MATCH($C3,'2018-09'!$C$2:$C$100,0)+1,0)))="",AND(INDIRECT(CONCATENATE("'2018-10'!S",TEXT(MATCH($C3,'2018-10'!$C$2:$C$100,0)+1,0)))="",INDIRECT(CONCATENATE("'2018-09'!S",TEXT(MATCH($C3,'2018-09'!$C$2:$C$100,0)+1,0)))="")),"Н/Д",INDIRECT(CONCATENATE("'2018-10'!S",TEXT(MATCH($C3,'2018-10'!$C$2:$C$100,0)+1,0)))-INDIRECT(CONCATENATE("'2018-09'!S",TEXT(MATCH($C3,'2018-09'!$C$2:$C$100,0)+1,0))))</f>
        <v>1841638.879999999</v>
      </c>
      <c r="T3" s="17">
        <f ca="1">IF(OR(INDIRECT(CONCATENATE("'2018-10'!T",TEXT(MATCH($C3,'2018-10'!$C$2:$C$100,0)+1,0)))="",INDIRECT(CONCATENATE("'2018-09'!T",TEXT(MATCH($C3,'2018-09'!$C$2:$C$100,0)+1,0)))="",AND(INDIRECT(CONCATENATE("'2018-10'!T",TEXT(MATCH($C3,'2018-10'!$C$2:$C$100,0)+1,0)))="",INDIRECT(CONCATENATE("'2018-09'!T",TEXT(MATCH($C3,'2018-09'!$C$2:$C$100,0)+1,0)))="")),"Н/Д",INDIRECT(CONCATENATE("'2018-10'!T",TEXT(MATCH($C3,'2018-10'!$C$2:$C$100,0)+1,0)))-INDIRECT(CONCATENATE("'2018-09'!T",TEXT(MATCH($C3,'2018-09'!$C$2:$C$100,0)+1,0))))</f>
        <v>31820034.579999983</v>
      </c>
      <c r="U3" s="17">
        <f ca="1">IF(OR(INDIRECT(CONCATENATE("'2018-10'!U",TEXT(MATCH($C3,'2018-10'!$C$2:$C$100,0)+1,0)))="",INDIRECT(CONCATENATE("'2018-09'!U",TEXT(MATCH($C3,'2018-09'!$C$2:$C$100,0)+1,0)))="",AND(INDIRECT(CONCATENATE("'2018-10'!U",TEXT(MATCH($C3,'2018-10'!$C$2:$C$100,0)+1,0)))="",INDIRECT(CONCATENATE("'2018-09'!U",TEXT(MATCH($C3,'2018-09'!$C$2:$C$100,0)+1,0)))="")),"Н/Д",INDIRECT(CONCATENATE("'2018-10'!U",TEXT(MATCH($C3,'2018-10'!$C$2:$C$100,0)+1,0)))-INDIRECT(CONCATENATE("'2018-09'!U",TEXT(MATCH($C3,'2018-09'!$C$2:$C$100,0)+1,0))))</f>
        <v>2695798.0399999991</v>
      </c>
      <c r="V3" s="17">
        <f ca="1">IF(OR(INDIRECT(CONCATENATE("'2018-10'!V",TEXT(MATCH($C3,'2018-10'!$C$2:$C$100,0)+1,0)))="",INDIRECT(CONCATENATE("'2018-09'!V",TEXT(MATCH($C3,'2018-09'!$C$2:$C$100,0)+1,0)))="",AND(INDIRECT(CONCATENATE("'2018-10'!V",TEXT(MATCH($C3,'2018-10'!$C$2:$C$100,0)+1,0)))="",INDIRECT(CONCATENATE("'2018-09'!V",TEXT(MATCH($C3,'2018-09'!$C$2:$C$100,0)+1,0)))="")),"Н/Д",INDIRECT(CONCATENATE("'2018-10'!V",TEXT(MATCH($C3,'2018-10'!$C$2:$C$100,0)+1,0)))-INDIRECT(CONCATENATE("'2018-09'!V",TEXT(MATCH($C3,'2018-09'!$C$2:$C$100,0)+1,0))))</f>
        <v>1012782046.3699999</v>
      </c>
      <c r="W3" s="17">
        <f ca="1">IF(OR(INDIRECT(CONCATENATE("'2018-10'!W",TEXT(MATCH($C3,'2018-10'!$C$2:$C$100,0)+1,0)))="",INDIRECT(CONCATENATE("'2018-09'!W",TEXT(MATCH($C3,'2018-09'!$C$2:$C$100,0)+1,0)))="",AND(INDIRECT(CONCATENATE("'2018-10'!W",TEXT(MATCH($C3,'2018-10'!$C$2:$C$100,0)+1,0)))="",INDIRECT(CONCATENATE("'2018-09'!W",TEXT(MATCH($C3,'2018-09'!$C$2:$C$100,0)+1,0)))="")),"Н/Д",INDIRECT(CONCATENATE("'2018-10'!W",TEXT(MATCH($C3,'2018-10'!$C$2:$C$100,0)+1,0)))-INDIRECT(CONCATENATE("'2018-09'!W",TEXT(MATCH($C3,'2018-09'!$C$2:$C$100,0)+1,0))))</f>
        <v>10804533043.119995</v>
      </c>
    </row>
    <row r="4" spans="1:23" x14ac:dyDescent="0.25">
      <c r="A4" s="2" t="s">
        <v>22</v>
      </c>
      <c r="B4" s="2" t="s">
        <v>24</v>
      </c>
      <c r="C4" s="15">
        <v>99000000</v>
      </c>
      <c r="D4" s="2" t="s">
        <v>213</v>
      </c>
      <c r="E4" s="17">
        <f ca="1">IF(OR(INDIRECT(CONCATENATE("'2018-10'!E",TEXT(MATCH($C4,'2018-10'!$C$2:$C$100,0)+1,0)))="",INDIRECT(CONCATENATE("'2018-09'!E",TEXT(MATCH($C4,'2018-09'!$C$2:$C$100,0)+1,0)))="",AND(INDIRECT(CONCATENATE("'2018-10'!E",TEXT(MATCH($C4,'2018-10'!$C$2:$C$100,0)+1,0)))="",INDIRECT(CONCATENATE("'2018-09'!E",TEXT(MATCH($C4,'2018-09'!$C$2:$C$100,0)+1,0)))="")),"Н/Д",INDIRECT(CONCATENATE("'2018-10'!E",TEXT(MATCH($C4,'2018-10'!$C$2:$C$100,0)+1,0)))-INDIRECT(CONCATENATE("'2018-09'!E",TEXT(MATCH($C4,'2018-09'!$C$2:$C$100,0)+1,0))))</f>
        <v>736057653.94999981</v>
      </c>
      <c r="F4" s="17">
        <f ca="1">IF(OR(INDIRECT(CONCATENATE("'2018-10'!F",TEXT(MATCH($C4,'2018-10'!$C$2:$C$100,0)+1,0)))="",INDIRECT(CONCATENATE("'2018-09'!F",TEXT(MATCH($C4,'2018-09'!$C$2:$C$100,0)+1,0)))="",AND(INDIRECT(CONCATENATE("'2018-10'!F",TEXT(MATCH($C4,'2018-10'!$C$2:$C$100,0)+1,0)))="",INDIRECT(CONCATENATE("'2018-09'!F",TEXT(MATCH($C4,'2018-09'!$C$2:$C$100,0)+1,0)))="")),"Н/Д",INDIRECT(CONCATENATE("'2018-10'!F",TEXT(MATCH($C4,'2018-10'!$C$2:$C$100,0)+1,0)))-INDIRECT(CONCATENATE("'2018-09'!F",TEXT(MATCH($C4,'2018-09'!$C$2:$C$100,0)+1,0))))</f>
        <v>468839900.48999977</v>
      </c>
      <c r="G4" s="17">
        <f ca="1">IF(OR(INDIRECT(CONCATENATE("'2018-10'!G",TEXT(MATCH($C4,'2018-10'!$C$2:$C$100,0)+1,0)))="",INDIRECT(CONCATENATE("'2018-09'!G",TEXT(MATCH($C4,'2018-09'!$C$2:$C$100,0)+1,0)))="",AND(INDIRECT(CONCATENATE("'2018-10'!G",TEXT(MATCH($C4,'2018-10'!$C$2:$C$100,0)+1,0)))="",INDIRECT(CONCATENATE("'2018-09'!G",TEXT(MATCH($C4,'2018-09'!$C$2:$C$100,0)+1,0)))="")),"Н/Д",INDIRECT(CONCATENATE("'2018-10'!G",TEXT(MATCH($C4,'2018-10'!$C$2:$C$100,0)+1,0)))-INDIRECT(CONCATENATE("'2018-09'!G",TEXT(MATCH($C4,'2018-09'!$C$2:$C$100,0)+1,0))))</f>
        <v>71899205.850000024</v>
      </c>
      <c r="H4" s="17">
        <f ca="1">IF(OR(INDIRECT(CONCATENATE("'2018-10'!H",TEXT(MATCH($C4,'2018-10'!$C$2:$C$100,0)+1,0)))="",INDIRECT(CONCATENATE("'2018-09'!H",TEXT(MATCH($C4,'2018-09'!$C$2:$C$100,0)+1,0)))="",AND(INDIRECT(CONCATENATE("'2018-10'!H",TEXT(MATCH($C4,'2018-10'!$C$2:$C$100,0)+1,0)))="",INDIRECT(CONCATENATE("'2018-09'!H",TEXT(MATCH($C4,'2018-09'!$C$2:$C$100,0)+1,0)))="")),"Н/Д",INDIRECT(CONCATENATE("'2018-10'!H",TEXT(MATCH($C4,'2018-10'!$C$2:$C$100,0)+1,0)))-INDIRECT(CONCATENATE("'2018-09'!H",TEXT(MATCH($C4,'2018-09'!$C$2:$C$100,0)+1,0))))</f>
        <v>250393905.69000006</v>
      </c>
      <c r="I4" s="17">
        <f ca="1">IF(OR(INDIRECT(CONCATENATE("'2018-10'!I",TEXT(MATCH($C4,'2018-10'!$C$2:$C$100,0)+1,0)))="",INDIRECT(CONCATENATE("'2018-09'!I",TEXT(MATCH($C4,'2018-09'!$C$2:$C$100,0)+1,0)))="",AND(INDIRECT(CONCATENATE("'2018-10'!I",TEXT(MATCH($C4,'2018-10'!$C$2:$C$100,0)+1,0)))="",INDIRECT(CONCATENATE("'2018-09'!I",TEXT(MATCH($C4,'2018-09'!$C$2:$C$100,0)+1,0)))="")),"Н/Д",INDIRECT(CONCATENATE("'2018-10'!I",TEXT(MATCH($C4,'2018-10'!$C$2:$C$100,0)+1,0)))-INDIRECT(CONCATENATE("'2018-09'!I",TEXT(MATCH($C4,'2018-09'!$C$2:$C$100,0)+1,0))))</f>
        <v>47692972.799999952</v>
      </c>
      <c r="J4" s="17" t="str">
        <f ca="1">IF(OR(INDIRECT(CONCATENATE("'2018-10'!J",TEXT(MATCH($C4,'2018-10'!$C$2:$C$100,0)+1,0)))="",INDIRECT(CONCATENATE("'2018-09'!J",TEXT(MATCH($C4,'2018-09'!$C$2:$C$100,0)+1,0)))="",AND(INDIRECT(CONCATENATE("'2018-10'!J",TEXT(MATCH($C4,'2018-10'!$C$2:$C$100,0)+1,0)))="",INDIRECT(CONCATENATE("'2018-09'!J",TEXT(MATCH($C4,'2018-09'!$C$2:$C$100,0)+1,0)))="")),"Н/Д",INDIRECT(CONCATENATE("'2018-10'!J",TEXT(MATCH($C4,'2018-10'!$C$2:$C$100,0)+1,0)))-INDIRECT(CONCATENATE("'2018-09'!J",TEXT(MATCH($C4,'2018-09'!$C$2:$C$100,0)+1,0))))</f>
        <v>Н/Д</v>
      </c>
      <c r="K4" s="17">
        <f ca="1">IF(OR(INDIRECT(CONCATENATE("'2018-10'!K",TEXT(MATCH($C4,'2018-10'!$C$2:$C$100,0)+1,0)))="",INDIRECT(CONCATENATE("'2018-09'!K",TEXT(MATCH($C4,'2018-09'!$C$2:$C$100,0)+1,0)))="",AND(INDIRECT(CONCATENATE("'2018-10'!K",TEXT(MATCH($C4,'2018-10'!$C$2:$C$100,0)+1,0)))="",INDIRECT(CONCATENATE("'2018-09'!K",TEXT(MATCH($C4,'2018-09'!$C$2:$C$100,0)+1,0)))="")),"Н/Д",INDIRECT(CONCATENATE("'2018-10'!K",TEXT(MATCH($C4,'2018-10'!$C$2:$C$100,0)+1,0)))-INDIRECT(CONCATENATE("'2018-09'!K",TEXT(MATCH($C4,'2018-09'!$C$2:$C$100,0)+1,0))))</f>
        <v>8928603.7900000215</v>
      </c>
      <c r="L4" s="17">
        <f ca="1">IF(OR(INDIRECT(CONCATENATE("'2018-10'!L",TEXT(MATCH($C4,'2018-10'!$C$2:$C$100,0)+1,0)))="",INDIRECT(CONCATENATE("'2018-09'!L",TEXT(MATCH($C4,'2018-09'!$C$2:$C$100,0)+1,0)))="",AND(INDIRECT(CONCATENATE("'2018-10'!L",TEXT(MATCH($C4,'2018-10'!$C$2:$C$100,0)+1,0)))="",INDIRECT(CONCATENATE("'2018-09'!L",TEXT(MATCH($C4,'2018-09'!$C$2:$C$100,0)+1,0)))="")),"Н/Д",INDIRECT(CONCATENATE("'2018-10'!L",TEXT(MATCH($C4,'2018-10'!$C$2:$C$100,0)+1,0)))-INDIRECT(CONCATENATE("'2018-09'!L",TEXT(MATCH($C4,'2018-09'!$C$2:$C$100,0)+1,0))))</f>
        <v>14703903.089999914</v>
      </c>
      <c r="M4" s="17">
        <f ca="1">IF(OR(INDIRECT(CONCATENATE("'2018-10'!M",TEXT(MATCH($C4,'2018-10'!$C$2:$C$100,0)+1,0)))="",INDIRECT(CONCATENATE("'2018-09'!M",TEXT(MATCH($C4,'2018-09'!$C$2:$C$100,0)+1,0)))="",AND(INDIRECT(CONCATENATE("'2018-10'!M",TEXT(MATCH($C4,'2018-10'!$C$2:$C$100,0)+1,0)))="",INDIRECT(CONCATENATE("'2018-09'!M",TEXT(MATCH($C4,'2018-09'!$C$2:$C$100,0)+1,0)))="")),"Н/Д",INDIRECT(CONCATENATE("'2018-10'!M",TEXT(MATCH($C4,'2018-10'!$C$2:$C$100,0)+1,0)))-INDIRECT(CONCATENATE("'2018-09'!M",TEXT(MATCH($C4,'2018-09'!$C$2:$C$100,0)+1,0))))</f>
        <v>5018575.0399999991</v>
      </c>
      <c r="N4" s="17">
        <f ca="1">IF(OR(INDIRECT(CONCATENATE("'2018-10'!N",TEXT(MATCH($C4,'2018-10'!$C$2:$C$100,0)+1,0)))="",INDIRECT(CONCATENATE("'2018-09'!N",TEXT(MATCH($C4,'2018-09'!$C$2:$C$100,0)+1,0)))="",AND(INDIRECT(CONCATENATE("'2018-10'!N",TEXT(MATCH($C4,'2018-10'!$C$2:$C$100,0)+1,0)))="",INDIRECT(CONCATENATE("'2018-09'!N",TEXT(MATCH($C4,'2018-09'!$C$2:$C$100,0)+1,0)))="")),"Н/Д",INDIRECT(CONCATENATE("'2018-10'!N",TEXT(MATCH($C4,'2018-10'!$C$2:$C$100,0)+1,0)))-INDIRECT(CONCATENATE("'2018-09'!NE",TEXT(MATCH($C4,'2018-09'!$C$2:$C$100,0)+1,0))))</f>
        <v>36285637.560000002</v>
      </c>
      <c r="O4" s="17">
        <f ca="1">IF(OR(INDIRECT(CONCATENATE("'2018-10'!O",TEXT(MATCH($C4,'2018-10'!$C$2:$C$100,0)+1,0)))="",INDIRECT(CONCATENATE("'2018-09'!O",TEXT(MATCH($C4,'2018-09'!$C$2:$C$100,0)+1,0)))="",AND(INDIRECT(CONCATENATE("'2018-10'!O",TEXT(MATCH($C4,'2018-10'!$C$2:$C$100,0)+1,0)))="",INDIRECT(CONCATENATE("'2018-09'!O",TEXT(MATCH($C4,'2018-09'!$C$2:$C$100,0)+1,0)))="")),"Н/Д",INDIRECT(CONCATENATE("'2018-10'!O",TEXT(MATCH($C4,'2018-10'!$C$2:$C$100,0)+1,0)))-INDIRECT(CONCATENATE("'2018-09'!O",TEXT(MATCH($C4,'2018-09'!$C$2:$C$100,0)+1,0))))</f>
        <v>0.1000000000003638</v>
      </c>
      <c r="P4" s="17">
        <f ca="1">IF(OR(INDIRECT(CONCATENATE("'2018-10'!P",TEXT(MATCH($C4,'2018-10'!$C$2:$C$100,0)+1,0)))="",INDIRECT(CONCATENATE("'2018-09'!P",TEXT(MATCH($C4,'2018-09'!$C$2:$C$100,0)+1,0)))="",AND(INDIRECT(CONCATENATE("'2018-10'!P",TEXT(MATCH($C4,'2018-10'!$C$2:$C$100,0)+1,0)))="",INDIRECT(CONCATENATE("'2018-09'!P",TEXT(MATCH($C4,'2018-09'!$C$2:$C$100,0)+1,0)))="")),"Н/Д",INDIRECT(CONCATENATE("'2018-10'!P",TEXT(MATCH($C4,'2018-10'!$C$2:$C$100,0)+1,0)))-INDIRECT(CONCATENATE("'2018-09'!P",TEXT(MATCH($C4,'2018-09'!$C$2:$C$100,0)+1,0))))</f>
        <v>29788671.689999998</v>
      </c>
      <c r="Q4" s="17">
        <f ca="1">IF(OR(INDIRECT(CONCATENATE("'2018-10'!Q",TEXT(MATCH($C4,'2018-10'!$C$2:$C$100,0)+1,0)))="",INDIRECT(CONCATENATE("'2018-09'!Q",TEXT(MATCH($C4,'2018-09'!$C$2:$C$100,0)+1,0)))="",AND(INDIRECT(CONCATENATE("'2018-10'!Q",TEXT(MATCH($C4,'2018-10'!$C$2:$C$100,0)+1,0)))="",INDIRECT(CONCATENATE("'2018-09'!Q",TEXT(MATCH($C4,'2018-09'!$C$2:$C$100,0)+1,0)))="")),"Н/Д",INDIRECT(CONCATENATE("'2018-10'!Q",TEXT(MATCH($C4,'2018-10'!$C$2:$C$100,0)+1,0)))-INDIRECT(CONCATENATE("'2018-09'!Q",TEXT(MATCH($C4,'2018-09'!$C$2:$C$100,0)+1,0))))</f>
        <v>4713413.6399999969</v>
      </c>
      <c r="R4" s="17">
        <f ca="1">IF(OR(INDIRECT(CONCATENATE("'2018-10'!R",TEXT(MATCH($C4,'2018-10'!$C$2:$C$100,0)+1,0)))="",INDIRECT(CONCATENATE("'2018-09'!R",TEXT(MATCH($C4,'2018-09'!$C$2:$C$100,0)+1,0)))="",AND(INDIRECT(CONCATENATE("'2018-10'!R",TEXT(MATCH($C4,'2018-10'!$C$2:$C$100,0)+1,0)))="",INDIRECT(CONCATENATE("'2018-09'!R",TEXT(MATCH($C4,'2018-09'!$C$2:$C$100,0)+1,0)))="")),"Н/Д",INDIRECT(CONCATENATE("'2018-10'!R",TEXT(MATCH($C4,'2018-10'!$C$2:$C$100,0)+1,0)))-INDIRECT(CONCATENATE("'2018-09'!R",TEXT(MATCH($C4,'2018-09'!$C$2:$C$100,0)+1,0))))</f>
        <v>2334079.6799999997</v>
      </c>
      <c r="S4" s="17">
        <f ca="1">IF(OR(INDIRECT(CONCATENATE("'2018-10'!S",TEXT(MATCH($C4,'2018-10'!$C$2:$C$100,0)+1,0)))="",INDIRECT(CONCATENATE("'2018-09'!S",TEXT(MATCH($C4,'2018-09'!$C$2:$C$100,0)+1,0)))="",AND(INDIRECT(CONCATENATE("'2018-10'!S",TEXT(MATCH($C4,'2018-10'!$C$2:$C$100,0)+1,0)))="",INDIRECT(CONCATENATE("'2018-09'!S",TEXT(MATCH($C4,'2018-09'!$C$2:$C$100,0)+1,0)))="")),"Н/Д",INDIRECT(CONCATENATE("'2018-10'!S",TEXT(MATCH($C4,'2018-10'!$C$2:$C$100,0)+1,0)))-INDIRECT(CONCATENATE("'2018-09'!S",TEXT(MATCH($C4,'2018-09'!$C$2:$C$100,0)+1,0))))</f>
        <v>0</v>
      </c>
      <c r="T4" s="17">
        <f ca="1">IF(OR(INDIRECT(CONCATENATE("'2018-10'!T",TEXT(MATCH($C4,'2018-10'!$C$2:$C$100,0)+1,0)))="",INDIRECT(CONCATENATE("'2018-09'!T",TEXT(MATCH($C4,'2018-09'!$C$2:$C$100,0)+1,0)))="",AND(INDIRECT(CONCATENATE("'2018-10'!T",TEXT(MATCH($C4,'2018-10'!$C$2:$C$100,0)+1,0)))="",INDIRECT(CONCATENATE("'2018-09'!T",TEXT(MATCH($C4,'2018-09'!$C$2:$C$100,0)+1,0)))="")),"Н/Д",INDIRECT(CONCATENATE("'2018-10'!T",TEXT(MATCH($C4,'2018-10'!$C$2:$C$100,0)+1,0)))-INDIRECT(CONCATENATE("'2018-09'!T",TEXT(MATCH($C4,'2018-09'!$C$2:$C$100,0)+1,0))))</f>
        <v>23162664.729999989</v>
      </c>
      <c r="U4" s="17">
        <f ca="1">IF(OR(INDIRECT(CONCATENATE("'2018-10'!U",TEXT(MATCH($C4,'2018-10'!$C$2:$C$100,0)+1,0)))="",INDIRECT(CONCATENATE("'2018-09'!U",TEXT(MATCH($C4,'2018-09'!$C$2:$C$100,0)+1,0)))="",AND(INDIRECT(CONCATENATE("'2018-10'!U",TEXT(MATCH($C4,'2018-10'!$C$2:$C$100,0)+1,0)))="",INDIRECT(CONCATENATE("'2018-09'!U",TEXT(MATCH($C4,'2018-09'!$C$2:$C$100,0)+1,0)))="")),"Н/Д",INDIRECT(CONCATENATE("'2018-10'!U",TEXT(MATCH($C4,'2018-10'!$C$2:$C$100,0)+1,0)))-INDIRECT(CONCATENATE("'2018-09'!U",TEXT(MATCH($C4,'2018-09'!$C$2:$C$100,0)+1,0))))</f>
        <v>871104.96</v>
      </c>
      <c r="V4" s="17">
        <f ca="1">IF(OR(INDIRECT(CONCATENATE("'2018-10'!V",TEXT(MATCH($C4,'2018-10'!$C$2:$C$100,0)+1,0)))="",INDIRECT(CONCATENATE("'2018-09'!V",TEXT(MATCH($C4,'2018-09'!$C$2:$C$100,0)+1,0)))="",AND(INDIRECT(CONCATENATE("'2018-10'!V",TEXT(MATCH($C4,'2018-10'!$C$2:$C$100,0)+1,0)))="",INDIRECT(CONCATENATE("'2018-09'!V",TEXT(MATCH($C4,'2018-09'!$C$2:$C$100,0)+1,0)))="")),"Н/Д",INDIRECT(CONCATENATE("'2018-10'!V",TEXT(MATCH($C4,'2018-10'!$C$2:$C$100,0)+1,0)))-INDIRECT(CONCATENATE("'2018-09'!V",TEXT(MATCH($C4,'2018-09'!$C$2:$C$100,0)+1,0))))</f>
        <v>267217753.46000004</v>
      </c>
      <c r="W4" s="17">
        <f ca="1">IF(OR(INDIRECT(CONCATENATE("'2018-10'!W",TEXT(MATCH($C4,'2018-10'!$C$2:$C$100,0)+1,0)))="",INDIRECT(CONCATENATE("'2018-09'!W",TEXT(MATCH($C4,'2018-09'!$C$2:$C$100,0)+1,0)))="",AND(INDIRECT(CONCATENATE("'2018-10'!W",TEXT(MATCH($C4,'2018-10'!$C$2:$C$100,0)+1,0)))="",INDIRECT(CONCATENATE("'2018-09'!W",TEXT(MATCH($C4,'2018-09'!$C$2:$C$100,0)+1,0)))="")),"Н/Д",INDIRECT(CONCATENATE("'2018-10'!W",TEXT(MATCH($C4,'2018-10'!$C$2:$C$100,0)+1,0)))-INDIRECT(CONCATENATE("'2018-09'!W",TEXT(MATCH($C4,'2018-09'!$C$2:$C$100,0)+1,0))))</f>
        <v>1935246629.1300011</v>
      </c>
    </row>
    <row r="5" spans="1:23" x14ac:dyDescent="0.25">
      <c r="A5" s="2" t="s">
        <v>22</v>
      </c>
      <c r="B5" s="2" t="s">
        <v>25</v>
      </c>
      <c r="C5" s="15">
        <v>76000000</v>
      </c>
      <c r="D5" s="2" t="s">
        <v>213</v>
      </c>
      <c r="E5" s="17">
        <f ca="1">IF(OR(INDIRECT(CONCATENATE("'2018-10'!E",TEXT(MATCH($C5,'2018-10'!$C$2:$C$100,0)+1,0)))="",INDIRECT(CONCATENATE("'2018-09'!E",TEXT(MATCH($C5,'2018-09'!$C$2:$C$100,0)+1,0)))="",AND(INDIRECT(CONCATENATE("'2018-10'!E",TEXT(MATCH($C5,'2018-10'!$C$2:$C$100,0)+1,0)))="",INDIRECT(CONCATENATE("'2018-09'!E",TEXT(MATCH($C5,'2018-09'!$C$2:$C$100,0)+1,0)))="")),"Н/Д",INDIRECT(CONCATENATE("'2018-10'!E",TEXT(MATCH($C5,'2018-10'!$C$2:$C$100,0)+1,0)))-INDIRECT(CONCATENATE("'2018-09'!E",TEXT(MATCH($C5,'2018-09'!$C$2:$C$100,0)+1,0))))</f>
        <v>4624386625.590004</v>
      </c>
      <c r="F5" s="17">
        <f ca="1">IF(OR(INDIRECT(CONCATENATE("'2018-10'!F",TEXT(MATCH($C5,'2018-10'!$C$2:$C$100,0)+1,0)))="",INDIRECT(CONCATENATE("'2018-09'!F",TEXT(MATCH($C5,'2018-09'!$C$2:$C$100,0)+1,0)))="",AND(INDIRECT(CONCATENATE("'2018-10'!F",TEXT(MATCH($C5,'2018-10'!$C$2:$C$100,0)+1,0)))="",INDIRECT(CONCATENATE("'2018-09'!F",TEXT(MATCH($C5,'2018-09'!$C$2:$C$100,0)+1,0)))="")),"Н/Д",INDIRECT(CONCATENATE("'2018-10'!F",TEXT(MATCH($C5,'2018-10'!$C$2:$C$100,0)+1,0)))-INDIRECT(CONCATENATE("'2018-09'!F",TEXT(MATCH($C5,'2018-09'!$C$2:$C$100,0)+1,0))))</f>
        <v>2704774419.2099991</v>
      </c>
      <c r="G5" s="17">
        <f ca="1">IF(OR(INDIRECT(CONCATENATE("'2018-10'!G",TEXT(MATCH($C5,'2018-10'!$C$2:$C$100,0)+1,0)))="",INDIRECT(CONCATENATE("'2018-09'!G",TEXT(MATCH($C5,'2018-09'!$C$2:$C$100,0)+1,0)))="",AND(INDIRECT(CONCATENATE("'2018-10'!G",TEXT(MATCH($C5,'2018-10'!$C$2:$C$100,0)+1,0)))="",INDIRECT(CONCATENATE("'2018-09'!G",TEXT(MATCH($C5,'2018-09'!$C$2:$C$100,0)+1,0)))="")),"Н/Д",INDIRECT(CONCATENATE("'2018-10'!G",TEXT(MATCH($C5,'2018-10'!$C$2:$C$100,0)+1,0)))-INDIRECT(CONCATENATE("'2018-09'!G",TEXT(MATCH($C5,'2018-09'!$C$2:$C$100,0)+1,0))))</f>
        <v>152425760.48999977</v>
      </c>
      <c r="H5" s="17">
        <f ca="1">IF(OR(INDIRECT(CONCATENATE("'2018-10'!H",TEXT(MATCH($C5,'2018-10'!$C$2:$C$100,0)+1,0)))="",INDIRECT(CONCATENATE("'2018-09'!H",TEXT(MATCH($C5,'2018-09'!$C$2:$C$100,0)+1,0)))="",AND(INDIRECT(CONCATENATE("'2018-10'!H",TEXT(MATCH($C5,'2018-10'!$C$2:$C$100,0)+1,0)))="",INDIRECT(CONCATENATE("'2018-09'!H",TEXT(MATCH($C5,'2018-09'!$C$2:$C$100,0)+1,0)))="")),"Н/Д",INDIRECT(CONCATENATE("'2018-10'!H",TEXT(MATCH($C5,'2018-10'!$C$2:$C$100,0)+1,0)))-INDIRECT(CONCATENATE("'2018-09'!H",TEXT(MATCH($C5,'2018-09'!$C$2:$C$100,0)+1,0))))</f>
        <v>1513196600.0599995</v>
      </c>
      <c r="I5" s="17">
        <f ca="1">IF(OR(INDIRECT(CONCATENATE("'2018-10'!I",TEXT(MATCH($C5,'2018-10'!$C$2:$C$100,0)+1,0)))="",INDIRECT(CONCATENATE("'2018-09'!I",TEXT(MATCH($C5,'2018-09'!$C$2:$C$100,0)+1,0)))="",AND(INDIRECT(CONCATENATE("'2018-10'!I",TEXT(MATCH($C5,'2018-10'!$C$2:$C$100,0)+1,0)))="",INDIRECT(CONCATENATE("'2018-09'!I",TEXT(MATCH($C5,'2018-09'!$C$2:$C$100,0)+1,0)))="")),"Н/Д",INDIRECT(CONCATENATE("'2018-10'!I",TEXT(MATCH($C5,'2018-10'!$C$2:$C$100,0)+1,0)))-INDIRECT(CONCATENATE("'2018-09'!I",TEXT(MATCH($C5,'2018-09'!$C$2:$C$100,0)+1,0))))</f>
        <v>310811874.36000013</v>
      </c>
      <c r="J5" s="17" t="str">
        <f ca="1">IF(OR(INDIRECT(CONCATENATE("'2018-10'!J",TEXT(MATCH($C5,'2018-10'!$C$2:$C$100,0)+1,0)))="",INDIRECT(CONCATENATE("'2018-09'!J",TEXT(MATCH($C5,'2018-09'!$C$2:$C$100,0)+1,0)))="",AND(INDIRECT(CONCATENATE("'2018-10'!J",TEXT(MATCH($C5,'2018-10'!$C$2:$C$100,0)+1,0)))="",INDIRECT(CONCATENATE("'2018-09'!J",TEXT(MATCH($C5,'2018-09'!$C$2:$C$100,0)+1,0)))="")),"Н/Д",INDIRECT(CONCATENATE("'2018-10'!J",TEXT(MATCH($C5,'2018-10'!$C$2:$C$100,0)+1,0)))-INDIRECT(CONCATENATE("'2018-09'!J",TEXT(MATCH($C5,'2018-09'!$C$2:$C$100,0)+1,0))))</f>
        <v>Н/Д</v>
      </c>
      <c r="K5" s="17">
        <f ca="1">IF(OR(INDIRECT(CONCATENATE("'2018-10'!K",TEXT(MATCH($C5,'2018-10'!$C$2:$C$100,0)+1,0)))="",INDIRECT(CONCATENATE("'2018-09'!K",TEXT(MATCH($C5,'2018-09'!$C$2:$C$100,0)+1,0)))="",AND(INDIRECT(CONCATENATE("'2018-10'!K",TEXT(MATCH($C5,'2018-10'!$C$2:$C$100,0)+1,0)))="",INDIRECT(CONCATENATE("'2018-09'!K",TEXT(MATCH($C5,'2018-09'!$C$2:$C$100,0)+1,0)))="")),"Н/Д",INDIRECT(CONCATENATE("'2018-10'!K",TEXT(MATCH($C5,'2018-10'!$C$2:$C$100,0)+1,0)))-INDIRECT(CONCATENATE("'2018-09'!K",TEXT(MATCH($C5,'2018-09'!$C$2:$C$100,0)+1,0))))</f>
        <v>45735275.819999933</v>
      </c>
      <c r="L5" s="17">
        <f ca="1">IF(OR(INDIRECT(CONCATENATE("'2018-10'!L",TEXT(MATCH($C5,'2018-10'!$C$2:$C$100,0)+1,0)))="",INDIRECT(CONCATENATE("'2018-09'!L",TEXT(MATCH($C5,'2018-09'!$C$2:$C$100,0)+1,0)))="",AND(INDIRECT(CONCATENATE("'2018-10'!L",TEXT(MATCH($C5,'2018-10'!$C$2:$C$100,0)+1,0)))="",INDIRECT(CONCATENATE("'2018-09'!L",TEXT(MATCH($C5,'2018-09'!$C$2:$C$100,0)+1,0)))="")),"Н/Д",INDIRECT(CONCATENATE("'2018-10'!L",TEXT(MATCH($C5,'2018-10'!$C$2:$C$100,0)+1,0)))-INDIRECT(CONCATENATE("'2018-09'!L",TEXT(MATCH($C5,'2018-09'!$C$2:$C$100,0)+1,0))))</f>
        <v>262817539.55000019</v>
      </c>
      <c r="M5" s="17">
        <f ca="1">IF(OR(INDIRECT(CONCATENATE("'2018-10'!M",TEXT(MATCH($C5,'2018-10'!$C$2:$C$100,0)+1,0)))="",INDIRECT(CONCATENATE("'2018-09'!M",TEXT(MATCH($C5,'2018-09'!$C$2:$C$100,0)+1,0)))="",AND(INDIRECT(CONCATENATE("'2018-10'!M",TEXT(MATCH($C5,'2018-10'!$C$2:$C$100,0)+1,0)))="",INDIRECT(CONCATENATE("'2018-09'!M",TEXT(MATCH($C5,'2018-09'!$C$2:$C$100,0)+1,0)))="")),"Н/Д",INDIRECT(CONCATENATE("'2018-10'!M",TEXT(MATCH($C5,'2018-10'!$C$2:$C$100,0)+1,0)))-INDIRECT(CONCATENATE("'2018-09'!M",TEXT(MATCH($C5,'2018-09'!$C$2:$C$100,0)+1,0))))</f>
        <v>240761829.82999992</v>
      </c>
      <c r="N5" s="17">
        <f ca="1">IF(OR(INDIRECT(CONCATENATE("'2018-10'!N",TEXT(MATCH($C5,'2018-10'!$C$2:$C$100,0)+1,0)))="",INDIRECT(CONCATENATE("'2018-09'!N",TEXT(MATCH($C5,'2018-09'!$C$2:$C$100,0)+1,0)))="",AND(INDIRECT(CONCATENATE("'2018-10'!N",TEXT(MATCH($C5,'2018-10'!$C$2:$C$100,0)+1,0)))="",INDIRECT(CONCATENATE("'2018-09'!N",TEXT(MATCH($C5,'2018-09'!$C$2:$C$100,0)+1,0)))="")),"Н/Д",INDIRECT(CONCATENATE("'2018-10'!N",TEXT(MATCH($C5,'2018-10'!$C$2:$C$100,0)+1,0)))-INDIRECT(CONCATENATE("'2018-09'!NE",TEXT(MATCH($C5,'2018-09'!$C$2:$C$100,0)+1,0))))</f>
        <v>210890111.00999999</v>
      </c>
      <c r="O5" s="17">
        <f ca="1">IF(OR(INDIRECT(CONCATENATE("'2018-10'!O",TEXT(MATCH($C5,'2018-10'!$C$2:$C$100,0)+1,0)))="",INDIRECT(CONCATENATE("'2018-09'!O",TEXT(MATCH($C5,'2018-09'!$C$2:$C$100,0)+1,0)))="",AND(INDIRECT(CONCATENATE("'2018-10'!O",TEXT(MATCH($C5,'2018-10'!$C$2:$C$100,0)+1,0)))="",INDIRECT(CONCATENATE("'2018-09'!O",TEXT(MATCH($C5,'2018-09'!$C$2:$C$100,0)+1,0)))="")),"Н/Д",INDIRECT(CONCATENATE("'2018-10'!O",TEXT(MATCH($C5,'2018-10'!$C$2:$C$100,0)+1,0)))-INDIRECT(CONCATENATE("'2018-09'!O",TEXT(MATCH($C5,'2018-09'!$C$2:$C$100,0)+1,0))))</f>
        <v>3367.5899999999674</v>
      </c>
      <c r="P5" s="17">
        <f ca="1">IF(OR(INDIRECT(CONCATENATE("'2018-10'!P",TEXT(MATCH($C5,'2018-10'!$C$2:$C$100,0)+1,0)))="",INDIRECT(CONCATENATE("'2018-09'!P",TEXT(MATCH($C5,'2018-09'!$C$2:$C$100,0)+1,0)))="",AND(INDIRECT(CONCATENATE("'2018-10'!P",TEXT(MATCH($C5,'2018-10'!$C$2:$C$100,0)+1,0)))="",INDIRECT(CONCATENATE("'2018-09'!P",TEXT(MATCH($C5,'2018-09'!$C$2:$C$100,0)+1,0)))="")),"Н/Д",INDIRECT(CONCATENATE("'2018-10'!P",TEXT(MATCH($C5,'2018-10'!$C$2:$C$100,0)+1,0)))-INDIRECT(CONCATENATE("'2018-09'!P",TEXT(MATCH($C5,'2018-09'!$C$2:$C$100,0)+1,0))))</f>
        <v>72850379.639999986</v>
      </c>
      <c r="Q5" s="17">
        <f ca="1">IF(OR(INDIRECT(CONCATENATE("'2018-10'!Q",TEXT(MATCH($C5,'2018-10'!$C$2:$C$100,0)+1,0)))="",INDIRECT(CONCATENATE("'2018-09'!Q",TEXT(MATCH($C5,'2018-09'!$C$2:$C$100,0)+1,0)))="",AND(INDIRECT(CONCATENATE("'2018-10'!Q",TEXT(MATCH($C5,'2018-10'!$C$2:$C$100,0)+1,0)))="",INDIRECT(CONCATENATE("'2018-09'!Q",TEXT(MATCH($C5,'2018-09'!$C$2:$C$100,0)+1,0)))="")),"Н/Д",INDIRECT(CONCATENATE("'2018-10'!Q",TEXT(MATCH($C5,'2018-10'!$C$2:$C$100,0)+1,0)))-INDIRECT(CONCATENATE("'2018-09'!Q",TEXT(MATCH($C5,'2018-09'!$C$2:$C$100,0)+1,0))))</f>
        <v>24653061.319999993</v>
      </c>
      <c r="R5" s="17">
        <f ca="1">IF(OR(INDIRECT(CONCATENATE("'2018-10'!R",TEXT(MATCH($C5,'2018-10'!$C$2:$C$100,0)+1,0)))="",INDIRECT(CONCATENATE("'2018-09'!R",TEXT(MATCH($C5,'2018-09'!$C$2:$C$100,0)+1,0)))="",AND(INDIRECT(CONCATENATE("'2018-10'!R",TEXT(MATCH($C5,'2018-10'!$C$2:$C$100,0)+1,0)))="",INDIRECT(CONCATENATE("'2018-09'!R",TEXT(MATCH($C5,'2018-09'!$C$2:$C$100,0)+1,0)))="")),"Н/Д",INDIRECT(CONCATENATE("'2018-10'!R",TEXT(MATCH($C5,'2018-10'!$C$2:$C$100,0)+1,0)))-INDIRECT(CONCATENATE("'2018-09'!R",TEXT(MATCH($C5,'2018-09'!$C$2:$C$100,0)+1,0))))</f>
        <v>7367730.4400000125</v>
      </c>
      <c r="S5" s="17">
        <f ca="1">IF(OR(INDIRECT(CONCATENATE("'2018-10'!S",TEXT(MATCH($C5,'2018-10'!$C$2:$C$100,0)+1,0)))="",INDIRECT(CONCATENATE("'2018-09'!S",TEXT(MATCH($C5,'2018-09'!$C$2:$C$100,0)+1,0)))="",AND(INDIRECT(CONCATENATE("'2018-10'!S",TEXT(MATCH($C5,'2018-10'!$C$2:$C$100,0)+1,0)))="",INDIRECT(CONCATENATE("'2018-09'!S",TEXT(MATCH($C5,'2018-09'!$C$2:$C$100,0)+1,0)))="")),"Н/Д",INDIRECT(CONCATENATE("'2018-10'!S",TEXT(MATCH($C5,'2018-10'!$C$2:$C$100,0)+1,0)))-INDIRECT(CONCATENATE("'2018-09'!S",TEXT(MATCH($C5,'2018-09'!$C$2:$C$100,0)+1,0))))</f>
        <v>50823.699999999953</v>
      </c>
      <c r="T5" s="17">
        <f ca="1">IF(OR(INDIRECT(CONCATENATE("'2018-10'!T",TEXT(MATCH($C5,'2018-10'!$C$2:$C$100,0)+1,0)))="",INDIRECT(CONCATENATE("'2018-09'!T",TEXT(MATCH($C5,'2018-09'!$C$2:$C$100,0)+1,0)))="",AND(INDIRECT(CONCATENATE("'2018-10'!T",TEXT(MATCH($C5,'2018-10'!$C$2:$C$100,0)+1,0)))="",INDIRECT(CONCATENATE("'2018-09'!T",TEXT(MATCH($C5,'2018-09'!$C$2:$C$100,0)+1,0)))="")),"Н/Д",INDIRECT(CONCATENATE("'2018-10'!T",TEXT(MATCH($C5,'2018-10'!$C$2:$C$100,0)+1,0)))-INDIRECT(CONCATENATE("'2018-09'!T",TEXT(MATCH($C5,'2018-09'!$C$2:$C$100,0)+1,0))))</f>
        <v>46411944.610000014</v>
      </c>
      <c r="U5" s="17">
        <f ca="1">IF(OR(INDIRECT(CONCATENATE("'2018-10'!U",TEXT(MATCH($C5,'2018-10'!$C$2:$C$100,0)+1,0)))="",INDIRECT(CONCATENATE("'2018-09'!U",TEXT(MATCH($C5,'2018-09'!$C$2:$C$100,0)+1,0)))="",AND(INDIRECT(CONCATENATE("'2018-10'!U",TEXT(MATCH($C5,'2018-10'!$C$2:$C$100,0)+1,0)))="",INDIRECT(CONCATENATE("'2018-09'!U",TEXT(MATCH($C5,'2018-09'!$C$2:$C$100,0)+1,0)))="")),"Н/Д",INDIRECT(CONCATENATE("'2018-10'!U",TEXT(MATCH($C5,'2018-10'!$C$2:$C$100,0)+1,0)))-INDIRECT(CONCATENATE("'2018-09'!U",TEXT(MATCH($C5,'2018-09'!$C$2:$C$100,0)+1,0))))</f>
        <v>-1377732.9799999595</v>
      </c>
      <c r="V5" s="17">
        <f ca="1">IF(OR(INDIRECT(CONCATENATE("'2018-10'!V",TEXT(MATCH($C5,'2018-10'!$C$2:$C$100,0)+1,0)))="",INDIRECT(CONCATENATE("'2018-09'!V",TEXT(MATCH($C5,'2018-09'!$C$2:$C$100,0)+1,0)))="",AND(INDIRECT(CONCATENATE("'2018-10'!V",TEXT(MATCH($C5,'2018-10'!$C$2:$C$100,0)+1,0)))="",INDIRECT(CONCATENATE("'2018-09'!V",TEXT(MATCH($C5,'2018-09'!$C$2:$C$100,0)+1,0)))="")),"Н/Д",INDIRECT(CONCATENATE("'2018-10'!V",TEXT(MATCH($C5,'2018-10'!$C$2:$C$100,0)+1,0)))-INDIRECT(CONCATENATE("'2018-09'!V",TEXT(MATCH($C5,'2018-09'!$C$2:$C$100,0)+1,0))))</f>
        <v>1919612206.3800011</v>
      </c>
      <c r="W5" s="17">
        <f ca="1">IF(OR(INDIRECT(CONCATENATE("'2018-10'!W",TEXT(MATCH($C5,'2018-10'!$C$2:$C$100,0)+1,0)))="",INDIRECT(CONCATENATE("'2018-09'!W",TEXT(MATCH($C5,'2018-09'!$C$2:$C$100,0)+1,0)))="",AND(INDIRECT(CONCATENATE("'2018-10'!W",TEXT(MATCH($C5,'2018-10'!$C$2:$C$100,0)+1,0)))="",INDIRECT(CONCATENATE("'2018-09'!W",TEXT(MATCH($C5,'2018-09'!$C$2:$C$100,0)+1,0)))="")),"Н/Д",INDIRECT(CONCATENATE("'2018-10'!W",TEXT(MATCH($C5,'2018-10'!$C$2:$C$100,0)+1,0)))-INDIRECT(CONCATENATE("'2018-09'!W",TEXT(MATCH($C5,'2018-09'!$C$2:$C$100,0)+1,0))))</f>
        <v>11942490330.599991</v>
      </c>
    </row>
    <row r="6" spans="1:23" x14ac:dyDescent="0.25">
      <c r="A6" s="2" t="s">
        <v>22</v>
      </c>
      <c r="B6" s="2" t="s">
        <v>26</v>
      </c>
      <c r="C6" s="15">
        <v>30000000</v>
      </c>
      <c r="D6" s="2" t="s">
        <v>213</v>
      </c>
      <c r="E6" s="17">
        <f ca="1">IF(OR(INDIRECT(CONCATENATE("'2018-10'!E",TEXT(MATCH($C6,'2018-10'!$C$2:$C$100,0)+1,0)))="",INDIRECT(CONCATENATE("'2018-09'!E",TEXT(MATCH($C6,'2018-09'!$C$2:$C$100,0)+1,0)))="",AND(INDIRECT(CONCATENATE("'2018-10'!E",TEXT(MATCH($C6,'2018-10'!$C$2:$C$100,0)+1,0)))="",INDIRECT(CONCATENATE("'2018-09'!E",TEXT(MATCH($C6,'2018-09'!$C$2:$C$100,0)+1,0)))="")),"Н/Д",INDIRECT(CONCATENATE("'2018-10'!E",TEXT(MATCH($C6,'2018-10'!$C$2:$C$100,0)+1,0)))-INDIRECT(CONCATENATE("'2018-09'!E",TEXT(MATCH($C6,'2018-09'!$C$2:$C$100,0)+1,0))))</f>
        <v>6719510400.5999985</v>
      </c>
      <c r="F6" s="17">
        <f ca="1">IF(OR(INDIRECT(CONCATENATE("'2018-10'!F",TEXT(MATCH($C6,'2018-10'!$C$2:$C$100,0)+1,0)))="",INDIRECT(CONCATENATE("'2018-09'!F",TEXT(MATCH($C6,'2018-09'!$C$2:$C$100,0)+1,0)))="",AND(INDIRECT(CONCATENATE("'2018-10'!F",TEXT(MATCH($C6,'2018-10'!$C$2:$C$100,0)+1,0)))="",INDIRECT(CONCATENATE("'2018-09'!F",TEXT(MATCH($C6,'2018-09'!$C$2:$C$100,0)+1,0)))="")),"Н/Д",INDIRECT(CONCATENATE("'2018-10'!F",TEXT(MATCH($C6,'2018-10'!$C$2:$C$100,0)+1,0)))-INDIRECT(CONCATENATE("'2018-09'!F",TEXT(MATCH($C6,'2018-09'!$C$2:$C$100,0)+1,0))))</f>
        <v>2475607973.2399979</v>
      </c>
      <c r="G6" s="17">
        <f ca="1">IF(OR(INDIRECT(CONCATENATE("'2018-10'!G",TEXT(MATCH($C6,'2018-10'!$C$2:$C$100,0)+1,0)))="",INDIRECT(CONCATENATE("'2018-09'!G",TEXT(MATCH($C6,'2018-09'!$C$2:$C$100,0)+1,0)))="",AND(INDIRECT(CONCATENATE("'2018-10'!G",TEXT(MATCH($C6,'2018-10'!$C$2:$C$100,0)+1,0)))="",INDIRECT(CONCATENATE("'2018-09'!G",TEXT(MATCH($C6,'2018-09'!$C$2:$C$100,0)+1,0)))="")),"Н/Д",INDIRECT(CONCATENATE("'2018-10'!G",TEXT(MATCH($C6,'2018-10'!$C$2:$C$100,0)+1,0)))-INDIRECT(CONCATENATE("'2018-09'!G",TEXT(MATCH($C6,'2018-09'!$C$2:$C$100,0)+1,0))))</f>
        <v>194443641.5999999</v>
      </c>
      <c r="H6" s="17">
        <f ca="1">IF(OR(INDIRECT(CONCATENATE("'2018-10'!H",TEXT(MATCH($C6,'2018-10'!$C$2:$C$100,0)+1,0)))="",INDIRECT(CONCATENATE("'2018-09'!H",TEXT(MATCH($C6,'2018-09'!$C$2:$C$100,0)+1,0)))="",AND(INDIRECT(CONCATENATE("'2018-10'!H",TEXT(MATCH($C6,'2018-10'!$C$2:$C$100,0)+1,0)))="",INDIRECT(CONCATENATE("'2018-09'!H",TEXT(MATCH($C6,'2018-09'!$C$2:$C$100,0)+1,0)))="")),"Н/Д",INDIRECT(CONCATENATE("'2018-10'!H",TEXT(MATCH($C6,'2018-10'!$C$2:$C$100,0)+1,0)))-INDIRECT(CONCATENATE("'2018-09'!H",TEXT(MATCH($C6,'2018-09'!$C$2:$C$100,0)+1,0))))</f>
        <v>1818971903.5600014</v>
      </c>
      <c r="I6" s="17">
        <f ca="1">IF(OR(INDIRECT(CONCATENATE("'2018-10'!I",TEXT(MATCH($C6,'2018-10'!$C$2:$C$100,0)+1,0)))="",INDIRECT(CONCATENATE("'2018-09'!I",TEXT(MATCH($C6,'2018-09'!$C$2:$C$100,0)+1,0)))="",AND(INDIRECT(CONCATENATE("'2018-10'!I",TEXT(MATCH($C6,'2018-10'!$C$2:$C$100,0)+1,0)))="",INDIRECT(CONCATENATE("'2018-09'!I",TEXT(MATCH($C6,'2018-09'!$C$2:$C$100,0)+1,0)))="")),"Н/Д",INDIRECT(CONCATENATE("'2018-10'!I",TEXT(MATCH($C6,'2018-10'!$C$2:$C$100,0)+1,0)))-INDIRECT(CONCATENATE("'2018-09'!I",TEXT(MATCH($C6,'2018-09'!$C$2:$C$100,0)+1,0))))</f>
        <v>110854052.62</v>
      </c>
      <c r="J6" s="17" t="str">
        <f ca="1">IF(OR(INDIRECT(CONCATENATE("'2018-10'!J",TEXT(MATCH($C6,'2018-10'!$C$2:$C$100,0)+1,0)))="",INDIRECT(CONCATENATE("'2018-09'!J",TEXT(MATCH($C6,'2018-09'!$C$2:$C$100,0)+1,0)))="",AND(INDIRECT(CONCATENATE("'2018-10'!J",TEXT(MATCH($C6,'2018-10'!$C$2:$C$100,0)+1,0)))="",INDIRECT(CONCATENATE("'2018-09'!J",TEXT(MATCH($C6,'2018-09'!$C$2:$C$100,0)+1,0)))="")),"Н/Д",INDIRECT(CONCATENATE("'2018-10'!J",TEXT(MATCH($C6,'2018-10'!$C$2:$C$100,0)+1,0)))-INDIRECT(CONCATENATE("'2018-09'!J",TEXT(MATCH($C6,'2018-09'!$C$2:$C$100,0)+1,0))))</f>
        <v>Н/Д</v>
      </c>
      <c r="K6" s="17">
        <f ca="1">IF(OR(INDIRECT(CONCATENATE("'2018-10'!K",TEXT(MATCH($C6,'2018-10'!$C$2:$C$100,0)+1,0)))="",INDIRECT(CONCATENATE("'2018-09'!K",TEXT(MATCH($C6,'2018-09'!$C$2:$C$100,0)+1,0)))="",AND(INDIRECT(CONCATENATE("'2018-10'!K",TEXT(MATCH($C6,'2018-10'!$C$2:$C$100,0)+1,0)))="",INDIRECT(CONCATENATE("'2018-09'!K",TEXT(MATCH($C6,'2018-09'!$C$2:$C$100,0)+1,0)))="")),"Н/Д",INDIRECT(CONCATENATE("'2018-10'!K",TEXT(MATCH($C6,'2018-10'!$C$2:$C$100,0)+1,0)))-INDIRECT(CONCATENATE("'2018-09'!K",TEXT(MATCH($C6,'2018-09'!$C$2:$C$100,0)+1,0))))</f>
        <v>42644074.78000021</v>
      </c>
      <c r="L6" s="17">
        <f ca="1">IF(OR(INDIRECT(CONCATENATE("'2018-10'!L",TEXT(MATCH($C6,'2018-10'!$C$2:$C$100,0)+1,0)))="",INDIRECT(CONCATENATE("'2018-09'!L",TEXT(MATCH($C6,'2018-09'!$C$2:$C$100,0)+1,0)))="",AND(INDIRECT(CONCATENATE("'2018-10'!L",TEXT(MATCH($C6,'2018-10'!$C$2:$C$100,0)+1,0)))="",INDIRECT(CONCATENATE("'2018-09'!L",TEXT(MATCH($C6,'2018-09'!$C$2:$C$100,0)+1,0)))="")),"Н/Д",INDIRECT(CONCATENATE("'2018-10'!L",TEXT(MATCH($C6,'2018-10'!$C$2:$C$100,0)+1,0)))-INDIRECT(CONCATENATE("'2018-09'!L",TEXT(MATCH($C6,'2018-09'!$C$2:$C$100,0)+1,0))))</f>
        <v>84449810.120000124</v>
      </c>
      <c r="M6" s="17">
        <f ca="1">IF(OR(INDIRECT(CONCATENATE("'2018-10'!M",TEXT(MATCH($C6,'2018-10'!$C$2:$C$100,0)+1,0)))="",INDIRECT(CONCATENATE("'2018-09'!M",TEXT(MATCH($C6,'2018-09'!$C$2:$C$100,0)+1,0)))="",AND(INDIRECT(CONCATENATE("'2018-10'!M",TEXT(MATCH($C6,'2018-10'!$C$2:$C$100,0)+1,0)))="",INDIRECT(CONCATENATE("'2018-09'!M",TEXT(MATCH($C6,'2018-09'!$C$2:$C$100,0)+1,0)))="")),"Н/Д",INDIRECT(CONCATENATE("'2018-10'!M",TEXT(MATCH($C6,'2018-10'!$C$2:$C$100,0)+1,0)))-INDIRECT(CONCATENATE("'2018-09'!M",TEXT(MATCH($C6,'2018-09'!$C$2:$C$100,0)+1,0))))</f>
        <v>114849073.79000002</v>
      </c>
      <c r="N6" s="17">
        <f ca="1">IF(OR(INDIRECT(CONCATENATE("'2018-10'!N",TEXT(MATCH($C6,'2018-10'!$C$2:$C$100,0)+1,0)))="",INDIRECT(CONCATENATE("'2018-09'!N",TEXT(MATCH($C6,'2018-09'!$C$2:$C$100,0)+1,0)))="",AND(INDIRECT(CONCATENATE("'2018-10'!N",TEXT(MATCH($C6,'2018-10'!$C$2:$C$100,0)+1,0)))="",INDIRECT(CONCATENATE("'2018-09'!N",TEXT(MATCH($C6,'2018-09'!$C$2:$C$100,0)+1,0)))="")),"Н/Д",INDIRECT(CONCATENATE("'2018-10'!N",TEXT(MATCH($C6,'2018-10'!$C$2:$C$100,0)+1,0)))-INDIRECT(CONCATENATE("'2018-09'!NE",TEXT(MATCH($C6,'2018-09'!$C$2:$C$100,0)+1,0))))</f>
        <v>124990273.5</v>
      </c>
      <c r="O6" s="17">
        <f ca="1">IF(OR(INDIRECT(CONCATENATE("'2018-10'!O",TEXT(MATCH($C6,'2018-10'!$C$2:$C$100,0)+1,0)))="",INDIRECT(CONCATENATE("'2018-09'!O",TEXT(MATCH($C6,'2018-09'!$C$2:$C$100,0)+1,0)))="",AND(INDIRECT(CONCATENATE("'2018-10'!O",TEXT(MATCH($C6,'2018-10'!$C$2:$C$100,0)+1,0)))="",INDIRECT(CONCATENATE("'2018-09'!O",TEXT(MATCH($C6,'2018-09'!$C$2:$C$100,0)+1,0)))="")),"Н/Д",INDIRECT(CONCATENATE("'2018-10'!O",TEXT(MATCH($C6,'2018-10'!$C$2:$C$100,0)+1,0)))-INDIRECT(CONCATENATE("'2018-09'!O",TEXT(MATCH($C6,'2018-09'!$C$2:$C$100,0)+1,0))))</f>
        <v>8860.5</v>
      </c>
      <c r="P6" s="17">
        <f ca="1">IF(OR(INDIRECT(CONCATENATE("'2018-10'!P",TEXT(MATCH($C6,'2018-10'!$C$2:$C$100,0)+1,0)))="",INDIRECT(CONCATENATE("'2018-09'!P",TEXT(MATCH($C6,'2018-09'!$C$2:$C$100,0)+1,0)))="",AND(INDIRECT(CONCATENATE("'2018-10'!P",TEXT(MATCH($C6,'2018-10'!$C$2:$C$100,0)+1,0)))="",INDIRECT(CONCATENATE("'2018-09'!P",TEXT(MATCH($C6,'2018-09'!$C$2:$C$100,0)+1,0)))="")),"Н/Д",INDIRECT(CONCATENATE("'2018-10'!P",TEXT(MATCH($C6,'2018-10'!$C$2:$C$100,0)+1,0)))-INDIRECT(CONCATENATE("'2018-09'!P",TEXT(MATCH($C6,'2018-09'!$C$2:$C$100,0)+1,0))))</f>
        <v>38696142.090000033</v>
      </c>
      <c r="Q6" s="17">
        <f ca="1">IF(OR(INDIRECT(CONCATENATE("'2018-10'!Q",TEXT(MATCH($C6,'2018-10'!$C$2:$C$100,0)+1,0)))="",INDIRECT(CONCATENATE("'2018-09'!Q",TEXT(MATCH($C6,'2018-09'!$C$2:$C$100,0)+1,0)))="",AND(INDIRECT(CONCATENATE("'2018-10'!Q",TEXT(MATCH($C6,'2018-10'!$C$2:$C$100,0)+1,0)))="",INDIRECT(CONCATENATE("'2018-09'!Q",TEXT(MATCH($C6,'2018-09'!$C$2:$C$100,0)+1,0)))="")),"Н/Д",INDIRECT(CONCATENATE("'2018-10'!Q",TEXT(MATCH($C6,'2018-10'!$C$2:$C$100,0)+1,0)))-INDIRECT(CONCATENATE("'2018-09'!Q",TEXT(MATCH($C6,'2018-09'!$C$2:$C$100,0)+1,0))))</f>
        <v>1304230.2899999917</v>
      </c>
      <c r="R6" s="17">
        <f ca="1">IF(OR(INDIRECT(CONCATENATE("'2018-10'!R",TEXT(MATCH($C6,'2018-10'!$C$2:$C$100,0)+1,0)))="",INDIRECT(CONCATENATE("'2018-09'!R",TEXT(MATCH($C6,'2018-09'!$C$2:$C$100,0)+1,0)))="",AND(INDIRECT(CONCATENATE("'2018-10'!R",TEXT(MATCH($C6,'2018-10'!$C$2:$C$100,0)+1,0)))="",INDIRECT(CONCATENATE("'2018-09'!R",TEXT(MATCH($C6,'2018-09'!$C$2:$C$100,0)+1,0)))="")),"Н/Д",INDIRECT(CONCATENATE("'2018-10'!R",TEXT(MATCH($C6,'2018-10'!$C$2:$C$100,0)+1,0)))-INDIRECT(CONCATENATE("'2018-09'!R",TEXT(MATCH($C6,'2018-09'!$C$2:$C$100,0)+1,0))))</f>
        <v>6751102.9900000095</v>
      </c>
      <c r="S6" s="17">
        <f ca="1">IF(OR(INDIRECT(CONCATENATE("'2018-10'!S",TEXT(MATCH($C6,'2018-10'!$C$2:$C$100,0)+1,0)))="",INDIRECT(CONCATENATE("'2018-09'!S",TEXT(MATCH($C6,'2018-09'!$C$2:$C$100,0)+1,0)))="",AND(INDIRECT(CONCATENATE("'2018-10'!S",TEXT(MATCH($C6,'2018-10'!$C$2:$C$100,0)+1,0)))="",INDIRECT(CONCATENATE("'2018-09'!S",TEXT(MATCH($C6,'2018-09'!$C$2:$C$100,0)+1,0)))="")),"Н/Д",INDIRECT(CONCATENATE("'2018-10'!S",TEXT(MATCH($C6,'2018-10'!$C$2:$C$100,0)+1,0)))-INDIRECT(CONCATENATE("'2018-09'!S",TEXT(MATCH($C6,'2018-09'!$C$2:$C$100,0)+1,0))))</f>
        <v>59499</v>
      </c>
      <c r="T6" s="17">
        <f ca="1">IF(OR(INDIRECT(CONCATENATE("'2018-10'!T",TEXT(MATCH($C6,'2018-10'!$C$2:$C$100,0)+1,0)))="",INDIRECT(CONCATENATE("'2018-09'!T",TEXT(MATCH($C6,'2018-09'!$C$2:$C$100,0)+1,0)))="",AND(INDIRECT(CONCATENATE("'2018-10'!T",TEXT(MATCH($C6,'2018-10'!$C$2:$C$100,0)+1,0)))="",INDIRECT(CONCATENATE("'2018-09'!T",TEXT(MATCH($C6,'2018-09'!$C$2:$C$100,0)+1,0)))="")),"Н/Д",INDIRECT(CONCATENATE("'2018-10'!T",TEXT(MATCH($C6,'2018-10'!$C$2:$C$100,0)+1,0)))-INDIRECT(CONCATENATE("'2018-09'!T",TEXT(MATCH($C6,'2018-09'!$C$2:$C$100,0)+1,0))))</f>
        <v>26112991.779999971</v>
      </c>
      <c r="U6" s="17">
        <f ca="1">IF(OR(INDIRECT(CONCATENATE("'2018-10'!U",TEXT(MATCH($C6,'2018-10'!$C$2:$C$100,0)+1,0)))="",INDIRECT(CONCATENATE("'2018-09'!U",TEXT(MATCH($C6,'2018-09'!$C$2:$C$100,0)+1,0)))="",AND(INDIRECT(CONCATENATE("'2018-10'!U",TEXT(MATCH($C6,'2018-10'!$C$2:$C$100,0)+1,0)))="",INDIRECT(CONCATENATE("'2018-09'!U",TEXT(MATCH($C6,'2018-09'!$C$2:$C$100,0)+1,0)))="")),"Н/Д",INDIRECT(CONCATENATE("'2018-10'!U",TEXT(MATCH($C6,'2018-10'!$C$2:$C$100,0)+1,0)))-INDIRECT(CONCATENATE("'2018-09'!U",TEXT(MATCH($C6,'2018-09'!$C$2:$C$100,0)+1,0))))</f>
        <v>1577864.5600000005</v>
      </c>
      <c r="V6" s="17">
        <f ca="1">IF(OR(INDIRECT(CONCATENATE("'2018-10'!V",TEXT(MATCH($C6,'2018-10'!$C$2:$C$100,0)+1,0)))="",INDIRECT(CONCATENATE("'2018-09'!V",TEXT(MATCH($C6,'2018-09'!$C$2:$C$100,0)+1,0)))="",AND(INDIRECT(CONCATENATE("'2018-10'!V",TEXT(MATCH($C6,'2018-10'!$C$2:$C$100,0)+1,0)))="",INDIRECT(CONCATENATE("'2018-09'!V",TEXT(MATCH($C6,'2018-09'!$C$2:$C$100,0)+1,0)))="")),"Н/Д",INDIRECT(CONCATENATE("'2018-10'!V",TEXT(MATCH($C6,'2018-10'!$C$2:$C$100,0)+1,0)))-INDIRECT(CONCATENATE("'2018-09'!V",TEXT(MATCH($C6,'2018-09'!$C$2:$C$100,0)+1,0))))</f>
        <v>4243902427.3600006</v>
      </c>
      <c r="W6" s="17">
        <f ca="1">IF(OR(INDIRECT(CONCATENATE("'2018-10'!W",TEXT(MATCH($C6,'2018-10'!$C$2:$C$100,0)+1,0)))="",INDIRECT(CONCATENATE("'2018-09'!W",TEXT(MATCH($C6,'2018-09'!$C$2:$C$100,0)+1,0)))="",AND(INDIRECT(CONCATENATE("'2018-10'!W",TEXT(MATCH($C6,'2018-10'!$C$2:$C$100,0)+1,0)))="",INDIRECT(CONCATENATE("'2018-09'!W",TEXT(MATCH($C6,'2018-09'!$C$2:$C$100,0)+1,0)))="")),"Н/Д",INDIRECT(CONCATENATE("'2018-10'!W",TEXT(MATCH($C6,'2018-10'!$C$2:$C$100,0)+1,0)))-INDIRECT(CONCATENATE("'2018-09'!W",TEXT(MATCH($C6,'2018-09'!$C$2:$C$100,0)+1,0))))</f>
        <v>15892412718.429993</v>
      </c>
    </row>
    <row r="7" spans="1:23" x14ac:dyDescent="0.25">
      <c r="A7" s="2" t="s">
        <v>22</v>
      </c>
      <c r="B7" s="2" t="s">
        <v>27</v>
      </c>
      <c r="C7" s="15">
        <v>44000000</v>
      </c>
      <c r="D7" s="2" t="s">
        <v>213</v>
      </c>
      <c r="E7" s="17">
        <f ca="1">IF(OR(INDIRECT(CONCATENATE("'2018-10'!E",TEXT(MATCH($C7,'2018-10'!$C$2:$C$100,0)+1,0)))="",INDIRECT(CONCATENATE("'2018-09'!E",TEXT(MATCH($C7,'2018-09'!$C$2:$C$100,0)+1,0)))="",AND(INDIRECT(CONCATENATE("'2018-10'!E",TEXT(MATCH($C7,'2018-10'!$C$2:$C$100,0)+1,0)))="",INDIRECT(CONCATENATE("'2018-09'!E",TEXT(MATCH($C7,'2018-09'!$C$2:$C$100,0)+1,0)))="")),"Н/Д",INDIRECT(CONCATENATE("'2018-10'!E",TEXT(MATCH($C7,'2018-10'!$C$2:$C$100,0)+1,0)))-INDIRECT(CONCATENATE("'2018-09'!E",TEXT(MATCH($C7,'2018-09'!$C$2:$C$100,0)+1,0))))</f>
        <v>2606626082.7099991</v>
      </c>
      <c r="F7" s="17">
        <f ca="1">IF(OR(INDIRECT(CONCATENATE("'2018-10'!F",TEXT(MATCH($C7,'2018-10'!$C$2:$C$100,0)+1,0)))="",INDIRECT(CONCATENATE("'2018-09'!F",TEXT(MATCH($C7,'2018-09'!$C$2:$C$100,0)+1,0)))="",AND(INDIRECT(CONCATENATE("'2018-10'!F",TEXT(MATCH($C7,'2018-10'!$C$2:$C$100,0)+1,0)))="",INDIRECT(CONCATENATE("'2018-09'!F",TEXT(MATCH($C7,'2018-09'!$C$2:$C$100,0)+1,0)))="")),"Н/Д",INDIRECT(CONCATENATE("'2018-10'!F",TEXT(MATCH($C7,'2018-10'!$C$2:$C$100,0)+1,0)))-INDIRECT(CONCATENATE("'2018-09'!F",TEXT(MATCH($C7,'2018-09'!$C$2:$C$100,0)+1,0))))</f>
        <v>1744922380.1999989</v>
      </c>
      <c r="G7" s="17">
        <f ca="1">IF(OR(INDIRECT(CONCATENATE("'2018-10'!G",TEXT(MATCH($C7,'2018-10'!$C$2:$C$100,0)+1,0)))="",INDIRECT(CONCATENATE("'2018-09'!G",TEXT(MATCH($C7,'2018-09'!$C$2:$C$100,0)+1,0)))="",AND(INDIRECT(CONCATENATE("'2018-10'!G",TEXT(MATCH($C7,'2018-10'!$C$2:$C$100,0)+1,0)))="",INDIRECT(CONCATENATE("'2018-09'!G",TEXT(MATCH($C7,'2018-09'!$C$2:$C$100,0)+1,0)))="")),"Н/Д",INDIRECT(CONCATENATE("'2018-10'!G",TEXT(MATCH($C7,'2018-10'!$C$2:$C$100,0)+1,0)))-INDIRECT(CONCATENATE("'2018-09'!G",TEXT(MATCH($C7,'2018-09'!$C$2:$C$100,0)+1,0))))</f>
        <v>457919076.78999996</v>
      </c>
      <c r="H7" s="17">
        <f ca="1">IF(OR(INDIRECT(CONCATENATE("'2018-10'!H",TEXT(MATCH($C7,'2018-10'!$C$2:$C$100,0)+1,0)))="",INDIRECT(CONCATENATE("'2018-09'!H",TEXT(MATCH($C7,'2018-09'!$C$2:$C$100,0)+1,0)))="",AND(INDIRECT(CONCATENATE("'2018-10'!H",TEXT(MATCH($C7,'2018-10'!$C$2:$C$100,0)+1,0)))="",INDIRECT(CONCATENATE("'2018-09'!H",TEXT(MATCH($C7,'2018-09'!$C$2:$C$100,0)+1,0)))="")),"Н/Д",INDIRECT(CONCATENATE("'2018-10'!H",TEXT(MATCH($C7,'2018-10'!$C$2:$C$100,0)+1,0)))-INDIRECT(CONCATENATE("'2018-09'!H",TEXT(MATCH($C7,'2018-09'!$C$2:$C$100,0)+1,0))))</f>
        <v>720367381.68999958</v>
      </c>
      <c r="I7" s="17">
        <f ca="1">IF(OR(INDIRECT(CONCATENATE("'2018-10'!I",TEXT(MATCH($C7,'2018-10'!$C$2:$C$100,0)+1,0)))="",INDIRECT(CONCATENATE("'2018-09'!I",TEXT(MATCH($C7,'2018-09'!$C$2:$C$100,0)+1,0)))="",AND(INDIRECT(CONCATENATE("'2018-10'!I",TEXT(MATCH($C7,'2018-10'!$C$2:$C$100,0)+1,0)))="",INDIRECT(CONCATENATE("'2018-09'!I",TEXT(MATCH($C7,'2018-09'!$C$2:$C$100,0)+1,0)))="")),"Н/Д",INDIRECT(CONCATENATE("'2018-10'!I",TEXT(MATCH($C7,'2018-10'!$C$2:$C$100,0)+1,0)))-INDIRECT(CONCATENATE("'2018-09'!I",TEXT(MATCH($C7,'2018-09'!$C$2:$C$100,0)+1,0))))</f>
        <v>63804424.420000017</v>
      </c>
      <c r="J7" s="17" t="str">
        <f ca="1">IF(OR(INDIRECT(CONCATENATE("'2018-10'!J",TEXT(MATCH($C7,'2018-10'!$C$2:$C$100,0)+1,0)))="",INDIRECT(CONCATENATE("'2018-09'!J",TEXT(MATCH($C7,'2018-09'!$C$2:$C$100,0)+1,0)))="",AND(INDIRECT(CONCATENATE("'2018-10'!J",TEXT(MATCH($C7,'2018-10'!$C$2:$C$100,0)+1,0)))="",INDIRECT(CONCATENATE("'2018-09'!J",TEXT(MATCH($C7,'2018-09'!$C$2:$C$100,0)+1,0)))="")),"Н/Д",INDIRECT(CONCATENATE("'2018-10'!J",TEXT(MATCH($C7,'2018-10'!$C$2:$C$100,0)+1,0)))-INDIRECT(CONCATENATE("'2018-09'!J",TEXT(MATCH($C7,'2018-09'!$C$2:$C$100,0)+1,0))))</f>
        <v>Н/Д</v>
      </c>
      <c r="K7" s="17">
        <f ca="1">IF(OR(INDIRECT(CONCATENATE("'2018-10'!K",TEXT(MATCH($C7,'2018-10'!$C$2:$C$100,0)+1,0)))="",INDIRECT(CONCATENATE("'2018-09'!K",TEXT(MATCH($C7,'2018-09'!$C$2:$C$100,0)+1,0)))="",AND(INDIRECT(CONCATENATE("'2018-10'!K",TEXT(MATCH($C7,'2018-10'!$C$2:$C$100,0)+1,0)))="",INDIRECT(CONCATENATE("'2018-09'!K",TEXT(MATCH($C7,'2018-09'!$C$2:$C$100,0)+1,0)))="")),"Н/Д",INDIRECT(CONCATENATE("'2018-10'!K",TEXT(MATCH($C7,'2018-10'!$C$2:$C$100,0)+1,0)))-INDIRECT(CONCATENATE("'2018-09'!K",TEXT(MATCH($C7,'2018-09'!$C$2:$C$100,0)+1,0))))</f>
        <v>19685711.199999928</v>
      </c>
      <c r="L7" s="17">
        <f ca="1">IF(OR(INDIRECT(CONCATENATE("'2018-10'!L",TEXT(MATCH($C7,'2018-10'!$C$2:$C$100,0)+1,0)))="",INDIRECT(CONCATENATE("'2018-09'!L",TEXT(MATCH($C7,'2018-09'!$C$2:$C$100,0)+1,0)))="",AND(INDIRECT(CONCATENATE("'2018-10'!L",TEXT(MATCH($C7,'2018-10'!$C$2:$C$100,0)+1,0)))="",INDIRECT(CONCATENATE("'2018-09'!L",TEXT(MATCH($C7,'2018-09'!$C$2:$C$100,0)+1,0)))="")),"Н/Д",INDIRECT(CONCATENATE("'2018-10'!L",TEXT(MATCH($C7,'2018-10'!$C$2:$C$100,0)+1,0)))-INDIRECT(CONCATENATE("'2018-09'!L",TEXT(MATCH($C7,'2018-09'!$C$2:$C$100,0)+1,0))))</f>
        <v>31006293.75999999</v>
      </c>
      <c r="M7" s="17">
        <f ca="1">IF(OR(INDIRECT(CONCATENATE("'2018-10'!M",TEXT(MATCH($C7,'2018-10'!$C$2:$C$100,0)+1,0)))="",INDIRECT(CONCATENATE("'2018-09'!M",TEXT(MATCH($C7,'2018-09'!$C$2:$C$100,0)+1,0)))="",AND(INDIRECT(CONCATENATE("'2018-10'!M",TEXT(MATCH($C7,'2018-10'!$C$2:$C$100,0)+1,0)))="",INDIRECT(CONCATENATE("'2018-09'!M",TEXT(MATCH($C7,'2018-09'!$C$2:$C$100,0)+1,0)))="")),"Н/Д",INDIRECT(CONCATENATE("'2018-10'!M",TEXT(MATCH($C7,'2018-10'!$C$2:$C$100,0)+1,0)))-INDIRECT(CONCATENATE("'2018-09'!M",TEXT(MATCH($C7,'2018-09'!$C$2:$C$100,0)+1,0))))</f>
        <v>392014020.1400001</v>
      </c>
      <c r="N7" s="17">
        <f ca="1">IF(OR(INDIRECT(CONCATENATE("'2018-10'!N",TEXT(MATCH($C7,'2018-10'!$C$2:$C$100,0)+1,0)))="",INDIRECT(CONCATENATE("'2018-09'!N",TEXT(MATCH($C7,'2018-09'!$C$2:$C$100,0)+1,0)))="",AND(INDIRECT(CONCATENATE("'2018-10'!N",TEXT(MATCH($C7,'2018-10'!$C$2:$C$100,0)+1,0)))="",INDIRECT(CONCATENATE("'2018-09'!N",TEXT(MATCH($C7,'2018-09'!$C$2:$C$100,0)+1,0)))="")),"Н/Д",INDIRECT(CONCATENATE("'2018-10'!N",TEXT(MATCH($C7,'2018-10'!$C$2:$C$100,0)+1,0)))-INDIRECT(CONCATENATE("'2018-09'!NE",TEXT(MATCH($C7,'2018-09'!$C$2:$C$100,0)+1,0))))</f>
        <v>48408628.130000003</v>
      </c>
      <c r="O7" s="17">
        <f ca="1">IF(OR(INDIRECT(CONCATENATE("'2018-10'!O",TEXT(MATCH($C7,'2018-10'!$C$2:$C$100,0)+1,0)))="",INDIRECT(CONCATENATE("'2018-09'!O",TEXT(MATCH($C7,'2018-09'!$C$2:$C$100,0)+1,0)))="",AND(INDIRECT(CONCATENATE("'2018-10'!O",TEXT(MATCH($C7,'2018-10'!$C$2:$C$100,0)+1,0)))="",INDIRECT(CONCATENATE("'2018-09'!O",TEXT(MATCH($C7,'2018-09'!$C$2:$C$100,0)+1,0)))="")),"Н/Д",INDIRECT(CONCATENATE("'2018-10'!O",TEXT(MATCH($C7,'2018-10'!$C$2:$C$100,0)+1,0)))-INDIRECT(CONCATENATE("'2018-09'!O",TEXT(MATCH($C7,'2018-09'!$C$2:$C$100,0)+1,0))))</f>
        <v>3770.7500000000005</v>
      </c>
      <c r="P7" s="17">
        <f ca="1">IF(OR(INDIRECT(CONCATENATE("'2018-10'!P",TEXT(MATCH($C7,'2018-10'!$C$2:$C$100,0)+1,0)))="",INDIRECT(CONCATENATE("'2018-09'!P",TEXT(MATCH($C7,'2018-09'!$C$2:$C$100,0)+1,0)))="",AND(INDIRECT(CONCATENATE("'2018-10'!P",TEXT(MATCH($C7,'2018-10'!$C$2:$C$100,0)+1,0)))="",INDIRECT(CONCATENATE("'2018-09'!P",TEXT(MATCH($C7,'2018-09'!$C$2:$C$100,0)+1,0)))="")),"Н/Д",INDIRECT(CONCATENATE("'2018-10'!P",TEXT(MATCH($C7,'2018-10'!$C$2:$C$100,0)+1,0)))-INDIRECT(CONCATENATE("'2018-09'!P",TEXT(MATCH($C7,'2018-09'!$C$2:$C$100,0)+1,0))))</f>
        <v>20383321.019999981</v>
      </c>
      <c r="Q7" s="17">
        <f ca="1">IF(OR(INDIRECT(CONCATENATE("'2018-10'!Q",TEXT(MATCH($C7,'2018-10'!$C$2:$C$100,0)+1,0)))="",INDIRECT(CONCATENATE("'2018-09'!Q",TEXT(MATCH($C7,'2018-09'!$C$2:$C$100,0)+1,0)))="",AND(INDIRECT(CONCATENATE("'2018-10'!Q",TEXT(MATCH($C7,'2018-10'!$C$2:$C$100,0)+1,0)))="",INDIRECT(CONCATENATE("'2018-09'!Q",TEXT(MATCH($C7,'2018-09'!$C$2:$C$100,0)+1,0)))="")),"Н/Д",INDIRECT(CONCATENATE("'2018-10'!Q",TEXT(MATCH($C7,'2018-10'!$C$2:$C$100,0)+1,0)))-INDIRECT(CONCATENATE("'2018-09'!Q",TEXT(MATCH($C7,'2018-09'!$C$2:$C$100,0)+1,0))))</f>
        <v>635779.71000000089</v>
      </c>
      <c r="R7" s="17">
        <f ca="1">IF(OR(INDIRECT(CONCATENATE("'2018-10'!R",TEXT(MATCH($C7,'2018-10'!$C$2:$C$100,0)+1,0)))="",INDIRECT(CONCATENATE("'2018-09'!R",TEXT(MATCH($C7,'2018-09'!$C$2:$C$100,0)+1,0)))="",AND(INDIRECT(CONCATENATE("'2018-10'!R",TEXT(MATCH($C7,'2018-10'!$C$2:$C$100,0)+1,0)))="",INDIRECT(CONCATENATE("'2018-09'!R",TEXT(MATCH($C7,'2018-09'!$C$2:$C$100,0)+1,0)))="")),"Н/Д",INDIRECT(CONCATENATE("'2018-10'!R",TEXT(MATCH($C7,'2018-10'!$C$2:$C$100,0)+1,0)))-INDIRECT(CONCATENATE("'2018-09'!R",TEXT(MATCH($C7,'2018-09'!$C$2:$C$100,0)+1,0))))</f>
        <v>1837126.1499999985</v>
      </c>
      <c r="S7" s="17">
        <f ca="1">IF(OR(INDIRECT(CONCATENATE("'2018-10'!S",TEXT(MATCH($C7,'2018-10'!$C$2:$C$100,0)+1,0)))="",INDIRECT(CONCATENATE("'2018-09'!S",TEXT(MATCH($C7,'2018-09'!$C$2:$C$100,0)+1,0)))="",AND(INDIRECT(CONCATENATE("'2018-10'!S",TEXT(MATCH($C7,'2018-10'!$C$2:$C$100,0)+1,0)))="",INDIRECT(CONCATENATE("'2018-09'!S",TEXT(MATCH($C7,'2018-09'!$C$2:$C$100,0)+1,0)))="")),"Н/Д",INDIRECT(CONCATENATE("'2018-10'!S",TEXT(MATCH($C7,'2018-10'!$C$2:$C$100,0)+1,0)))-INDIRECT(CONCATENATE("'2018-09'!S",TEXT(MATCH($C7,'2018-09'!$C$2:$C$100,0)+1,0))))</f>
        <v>7700.2200000000012</v>
      </c>
      <c r="T7" s="17">
        <f ca="1">IF(OR(INDIRECT(CONCATENATE("'2018-10'!T",TEXT(MATCH($C7,'2018-10'!$C$2:$C$100,0)+1,0)))="",INDIRECT(CONCATENATE("'2018-09'!T",TEXT(MATCH($C7,'2018-09'!$C$2:$C$100,0)+1,0)))="",AND(INDIRECT(CONCATENATE("'2018-10'!T",TEXT(MATCH($C7,'2018-10'!$C$2:$C$100,0)+1,0)))="",INDIRECT(CONCATENATE("'2018-09'!T",TEXT(MATCH($C7,'2018-09'!$C$2:$C$100,0)+1,0)))="")),"Н/Д",INDIRECT(CONCATENATE("'2018-10'!T",TEXT(MATCH($C7,'2018-10'!$C$2:$C$100,0)+1,0)))-INDIRECT(CONCATENATE("'2018-09'!T",TEXT(MATCH($C7,'2018-09'!$C$2:$C$100,0)+1,0))))</f>
        <v>9315761.8100000024</v>
      </c>
      <c r="U7" s="17">
        <f ca="1">IF(OR(INDIRECT(CONCATENATE("'2018-10'!U",TEXT(MATCH($C7,'2018-10'!$C$2:$C$100,0)+1,0)))="",INDIRECT(CONCATENATE("'2018-09'!U",TEXT(MATCH($C7,'2018-09'!$C$2:$C$100,0)+1,0)))="",AND(INDIRECT(CONCATENATE("'2018-10'!U",TEXT(MATCH($C7,'2018-10'!$C$2:$C$100,0)+1,0)))="",INDIRECT(CONCATENATE("'2018-09'!U",TEXT(MATCH($C7,'2018-09'!$C$2:$C$100,0)+1,0)))="")),"Н/Д",INDIRECT(CONCATENATE("'2018-10'!U",TEXT(MATCH($C7,'2018-10'!$C$2:$C$100,0)+1,0)))-INDIRECT(CONCATENATE("'2018-09'!U",TEXT(MATCH($C7,'2018-09'!$C$2:$C$100,0)+1,0))))</f>
        <v>4912643.6099999994</v>
      </c>
      <c r="V7" s="17">
        <f ca="1">IF(OR(INDIRECT(CONCATENATE("'2018-10'!V",TEXT(MATCH($C7,'2018-10'!$C$2:$C$100,0)+1,0)))="",INDIRECT(CONCATENATE("'2018-09'!V",TEXT(MATCH($C7,'2018-09'!$C$2:$C$100,0)+1,0)))="",AND(INDIRECT(CONCATENATE("'2018-10'!V",TEXT(MATCH($C7,'2018-10'!$C$2:$C$100,0)+1,0)))="",INDIRECT(CONCATENATE("'2018-09'!V",TEXT(MATCH($C7,'2018-09'!$C$2:$C$100,0)+1,0)))="")),"Н/Д",INDIRECT(CONCATENATE("'2018-10'!V",TEXT(MATCH($C7,'2018-10'!$C$2:$C$100,0)+1,0)))-INDIRECT(CONCATENATE("'2018-09'!V",TEXT(MATCH($C7,'2018-09'!$C$2:$C$100,0)+1,0))))</f>
        <v>861703702.51000023</v>
      </c>
      <c r="W7" s="17">
        <f ca="1">IF(OR(INDIRECT(CONCATENATE("'2018-10'!W",TEXT(MATCH($C7,'2018-10'!$C$2:$C$100,0)+1,0)))="",INDIRECT(CONCATENATE("'2018-09'!W",TEXT(MATCH($C7,'2018-09'!$C$2:$C$100,0)+1,0)))="",AND(INDIRECT(CONCATENATE("'2018-10'!W",TEXT(MATCH($C7,'2018-10'!$C$2:$C$100,0)+1,0)))="",INDIRECT(CONCATENATE("'2018-09'!W",TEXT(MATCH($C7,'2018-09'!$C$2:$C$100,0)+1,0)))="")),"Н/Д",INDIRECT(CONCATENATE("'2018-10'!W",TEXT(MATCH($C7,'2018-10'!$C$2:$C$100,0)+1,0)))-INDIRECT(CONCATENATE("'2018-09'!W",TEXT(MATCH($C7,'2018-09'!$C$2:$C$100,0)+1,0))))</f>
        <v>6939141897.2699966</v>
      </c>
    </row>
    <row r="8" spans="1:23" x14ac:dyDescent="0.25">
      <c r="A8" s="2" t="s">
        <v>22</v>
      </c>
      <c r="B8" s="2" t="s">
        <v>28</v>
      </c>
      <c r="C8" s="15">
        <v>5000000</v>
      </c>
      <c r="D8" s="2" t="s">
        <v>213</v>
      </c>
      <c r="E8" s="17">
        <f ca="1">IF(OR(INDIRECT(CONCATENATE("'2018-10'!E",TEXT(MATCH($C8,'2018-10'!$C$2:$C$100,0)+1,0)))="",INDIRECT(CONCATENATE("'2018-09'!E",TEXT(MATCH($C8,'2018-09'!$C$2:$C$100,0)+1,0)))="",AND(INDIRECT(CONCATENATE("'2018-10'!E",TEXT(MATCH($C8,'2018-10'!$C$2:$C$100,0)+1,0)))="",INDIRECT(CONCATENATE("'2018-09'!E",TEXT(MATCH($C8,'2018-09'!$C$2:$C$100,0)+1,0)))="")),"Н/Д",INDIRECT(CONCATENATE("'2018-10'!E",TEXT(MATCH($C8,'2018-10'!$C$2:$C$100,0)+1,0)))-INDIRECT(CONCATENATE("'2018-09'!E",TEXT(MATCH($C8,'2018-09'!$C$2:$C$100,0)+1,0))))</f>
        <v>8722855159.6900024</v>
      </c>
      <c r="F8" s="17">
        <f ca="1">IF(OR(INDIRECT(CONCATENATE("'2018-10'!F",TEXT(MATCH($C8,'2018-10'!$C$2:$C$100,0)+1,0)))="",INDIRECT(CONCATENATE("'2018-09'!F",TEXT(MATCH($C8,'2018-09'!$C$2:$C$100,0)+1,0)))="",AND(INDIRECT(CONCATENATE("'2018-10'!F",TEXT(MATCH($C8,'2018-10'!$C$2:$C$100,0)+1,0)))="",INDIRECT(CONCATENATE("'2018-09'!F",TEXT(MATCH($C8,'2018-09'!$C$2:$C$100,0)+1,0)))="")),"Н/Д",INDIRECT(CONCATENATE("'2018-10'!F",TEXT(MATCH($C8,'2018-10'!$C$2:$C$100,0)+1,0)))-INDIRECT(CONCATENATE("'2018-09'!F",TEXT(MATCH($C8,'2018-09'!$C$2:$C$100,0)+1,0))))</f>
        <v>6443167718.25</v>
      </c>
      <c r="G8" s="17">
        <f ca="1">IF(OR(INDIRECT(CONCATENATE("'2018-10'!G",TEXT(MATCH($C8,'2018-10'!$C$2:$C$100,0)+1,0)))="",INDIRECT(CONCATENATE("'2018-09'!G",TEXT(MATCH($C8,'2018-09'!$C$2:$C$100,0)+1,0)))="",AND(INDIRECT(CONCATENATE("'2018-10'!G",TEXT(MATCH($C8,'2018-10'!$C$2:$C$100,0)+1,0)))="",INDIRECT(CONCATENATE("'2018-09'!G",TEXT(MATCH($C8,'2018-09'!$C$2:$C$100,0)+1,0)))="")),"Н/Д",INDIRECT(CONCATENATE("'2018-10'!G",TEXT(MATCH($C8,'2018-10'!$C$2:$C$100,0)+1,0)))-INDIRECT(CONCATENATE("'2018-09'!G",TEXT(MATCH($C8,'2018-09'!$C$2:$C$100,0)+1,0))))</f>
        <v>1240267960.0599995</v>
      </c>
      <c r="H8" s="17">
        <f ca="1">IF(OR(INDIRECT(CONCATENATE("'2018-10'!H",TEXT(MATCH($C8,'2018-10'!$C$2:$C$100,0)+1,0)))="",INDIRECT(CONCATENATE("'2018-09'!H",TEXT(MATCH($C8,'2018-09'!$C$2:$C$100,0)+1,0)))="",AND(INDIRECT(CONCATENATE("'2018-10'!H",TEXT(MATCH($C8,'2018-10'!$C$2:$C$100,0)+1,0)))="",INDIRECT(CONCATENATE("'2018-09'!H",TEXT(MATCH($C8,'2018-09'!$C$2:$C$100,0)+1,0)))="")),"Н/Д",INDIRECT(CONCATENATE("'2018-10'!H",TEXT(MATCH($C8,'2018-10'!$C$2:$C$100,0)+1,0)))-INDIRECT(CONCATENATE("'2018-09'!H",TEXT(MATCH($C8,'2018-09'!$C$2:$C$100,0)+1,0))))</f>
        <v>3346840899.2099991</v>
      </c>
      <c r="I8" s="17">
        <f ca="1">IF(OR(INDIRECT(CONCATENATE("'2018-10'!I",TEXT(MATCH($C8,'2018-10'!$C$2:$C$100,0)+1,0)))="",INDIRECT(CONCATENATE("'2018-09'!I",TEXT(MATCH($C8,'2018-09'!$C$2:$C$100,0)+1,0)))="",AND(INDIRECT(CONCATENATE("'2018-10'!I",TEXT(MATCH($C8,'2018-10'!$C$2:$C$100,0)+1,0)))="",INDIRECT(CONCATENATE("'2018-09'!I",TEXT(MATCH($C8,'2018-09'!$C$2:$C$100,0)+1,0)))="")),"Н/Д",INDIRECT(CONCATENATE("'2018-10'!I",TEXT(MATCH($C8,'2018-10'!$C$2:$C$100,0)+1,0)))-INDIRECT(CONCATENATE("'2018-09'!I",TEXT(MATCH($C8,'2018-09'!$C$2:$C$100,0)+1,0))))</f>
        <v>765817202.89999962</v>
      </c>
      <c r="J8" s="17" t="str">
        <f ca="1">IF(OR(INDIRECT(CONCATENATE("'2018-10'!J",TEXT(MATCH($C8,'2018-10'!$C$2:$C$100,0)+1,0)))="",INDIRECT(CONCATENATE("'2018-09'!J",TEXT(MATCH($C8,'2018-09'!$C$2:$C$100,0)+1,0)))="",AND(INDIRECT(CONCATENATE("'2018-10'!J",TEXT(MATCH($C8,'2018-10'!$C$2:$C$100,0)+1,0)))="",INDIRECT(CONCATENATE("'2018-09'!J",TEXT(MATCH($C8,'2018-09'!$C$2:$C$100,0)+1,0)))="")),"Н/Д",INDIRECT(CONCATENATE("'2018-10'!J",TEXT(MATCH($C8,'2018-10'!$C$2:$C$100,0)+1,0)))-INDIRECT(CONCATENATE("'2018-09'!J",TEXT(MATCH($C8,'2018-09'!$C$2:$C$100,0)+1,0))))</f>
        <v>Н/Д</v>
      </c>
      <c r="K8" s="17">
        <f ca="1">IF(OR(INDIRECT(CONCATENATE("'2018-10'!K",TEXT(MATCH($C8,'2018-10'!$C$2:$C$100,0)+1,0)))="",INDIRECT(CONCATENATE("'2018-09'!K",TEXT(MATCH($C8,'2018-09'!$C$2:$C$100,0)+1,0)))="",AND(INDIRECT(CONCATENATE("'2018-10'!K",TEXT(MATCH($C8,'2018-10'!$C$2:$C$100,0)+1,0)))="",INDIRECT(CONCATENATE("'2018-09'!K",TEXT(MATCH($C8,'2018-09'!$C$2:$C$100,0)+1,0)))="")),"Н/Д",INDIRECT(CONCATENATE("'2018-10'!K",TEXT(MATCH($C8,'2018-10'!$C$2:$C$100,0)+1,0)))-INDIRECT(CONCATENATE("'2018-09'!K",TEXT(MATCH($C8,'2018-09'!$C$2:$C$100,0)+1,0))))</f>
        <v>141340063.39999962</v>
      </c>
      <c r="L8" s="17">
        <f ca="1">IF(OR(INDIRECT(CONCATENATE("'2018-10'!L",TEXT(MATCH($C8,'2018-10'!$C$2:$C$100,0)+1,0)))="",INDIRECT(CONCATENATE("'2018-09'!L",TEXT(MATCH($C8,'2018-09'!$C$2:$C$100,0)+1,0)))="",AND(INDIRECT(CONCATENATE("'2018-10'!L",TEXT(MATCH($C8,'2018-10'!$C$2:$C$100,0)+1,0)))="",INDIRECT(CONCATENATE("'2018-09'!L",TEXT(MATCH($C8,'2018-09'!$C$2:$C$100,0)+1,0)))="")),"Н/Д",INDIRECT(CONCATENATE("'2018-10'!L",TEXT(MATCH($C8,'2018-10'!$C$2:$C$100,0)+1,0)))-INDIRECT(CONCATENATE("'2018-09'!L",TEXT(MATCH($C8,'2018-09'!$C$2:$C$100,0)+1,0))))</f>
        <v>392705966.48999977</v>
      </c>
      <c r="M8" s="17">
        <f ca="1">IF(OR(INDIRECT(CONCATENATE("'2018-10'!M",TEXT(MATCH($C8,'2018-10'!$C$2:$C$100,0)+1,0)))="",INDIRECT(CONCATENATE("'2018-09'!M",TEXT(MATCH($C8,'2018-09'!$C$2:$C$100,0)+1,0)))="",AND(INDIRECT(CONCATENATE("'2018-10'!M",TEXT(MATCH($C8,'2018-10'!$C$2:$C$100,0)+1,0)))="",INDIRECT(CONCATENATE("'2018-09'!M",TEXT(MATCH($C8,'2018-09'!$C$2:$C$100,0)+1,0)))="")),"Н/Д",INDIRECT(CONCATENATE("'2018-10'!M",TEXT(MATCH($C8,'2018-10'!$C$2:$C$100,0)+1,0)))-INDIRECT(CONCATENATE("'2018-09'!M",TEXT(MATCH($C8,'2018-09'!$C$2:$C$100,0)+1,0))))</f>
        <v>55843159.270000041</v>
      </c>
      <c r="N8" s="17">
        <f ca="1">IF(OR(INDIRECT(CONCATENATE("'2018-10'!N",TEXT(MATCH($C8,'2018-10'!$C$2:$C$100,0)+1,0)))="",INDIRECT(CONCATENATE("'2018-09'!N",TEXT(MATCH($C8,'2018-09'!$C$2:$C$100,0)+1,0)))="",AND(INDIRECT(CONCATENATE("'2018-10'!N",TEXT(MATCH($C8,'2018-10'!$C$2:$C$100,0)+1,0)))="",INDIRECT(CONCATENATE("'2018-09'!N",TEXT(MATCH($C8,'2018-09'!$C$2:$C$100,0)+1,0)))="")),"Н/Д",INDIRECT(CONCATENATE("'2018-10'!N",TEXT(MATCH($C8,'2018-10'!$C$2:$C$100,0)+1,0)))-INDIRECT(CONCATENATE("'2018-09'!NE",TEXT(MATCH($C8,'2018-09'!$C$2:$C$100,0)+1,0))))</f>
        <v>539886974.89999998</v>
      </c>
      <c r="O8" s="17">
        <f ca="1">IF(OR(INDIRECT(CONCATENATE("'2018-10'!O",TEXT(MATCH($C8,'2018-10'!$C$2:$C$100,0)+1,0)))="",INDIRECT(CONCATENATE("'2018-09'!O",TEXT(MATCH($C8,'2018-09'!$C$2:$C$100,0)+1,0)))="",AND(INDIRECT(CONCATENATE("'2018-10'!O",TEXT(MATCH($C8,'2018-10'!$C$2:$C$100,0)+1,0)))="",INDIRECT(CONCATENATE("'2018-09'!O",TEXT(MATCH($C8,'2018-09'!$C$2:$C$100,0)+1,0)))="")),"Н/Д",INDIRECT(CONCATENATE("'2018-10'!O",TEXT(MATCH($C8,'2018-10'!$C$2:$C$100,0)+1,0)))-INDIRECT(CONCATENATE("'2018-09'!O",TEXT(MATCH($C8,'2018-09'!$C$2:$C$100,0)+1,0))))</f>
        <v>4049.6600000000035</v>
      </c>
      <c r="P8" s="17">
        <f ca="1">IF(OR(INDIRECT(CONCATENATE("'2018-10'!P",TEXT(MATCH($C8,'2018-10'!$C$2:$C$100,0)+1,0)))="",INDIRECT(CONCATENATE("'2018-09'!P",TEXT(MATCH($C8,'2018-09'!$C$2:$C$100,0)+1,0)))="",AND(INDIRECT(CONCATENATE("'2018-10'!P",TEXT(MATCH($C8,'2018-10'!$C$2:$C$100,0)+1,0)))="",INDIRECT(CONCATENATE("'2018-09'!P",TEXT(MATCH($C8,'2018-09'!$C$2:$C$100,0)+1,0)))="")),"Н/Д",INDIRECT(CONCATENATE("'2018-10'!P",TEXT(MATCH($C8,'2018-10'!$C$2:$C$100,0)+1,0)))-INDIRECT(CONCATENATE("'2018-09'!P",TEXT(MATCH($C8,'2018-09'!$C$2:$C$100,0)+1,0))))</f>
        <v>215050301.4000001</v>
      </c>
      <c r="Q8" s="17">
        <f ca="1">IF(OR(INDIRECT(CONCATENATE("'2018-10'!Q",TEXT(MATCH($C8,'2018-10'!$C$2:$C$100,0)+1,0)))="",INDIRECT(CONCATENATE("'2018-09'!Q",TEXT(MATCH($C8,'2018-09'!$C$2:$C$100,0)+1,0)))="",AND(INDIRECT(CONCATENATE("'2018-10'!Q",TEXT(MATCH($C8,'2018-10'!$C$2:$C$100,0)+1,0)))="",INDIRECT(CONCATENATE("'2018-09'!Q",TEXT(MATCH($C8,'2018-09'!$C$2:$C$100,0)+1,0)))="")),"Н/Д",INDIRECT(CONCATENATE("'2018-10'!Q",TEXT(MATCH($C8,'2018-10'!$C$2:$C$100,0)+1,0)))-INDIRECT(CONCATENATE("'2018-09'!Q",TEXT(MATCH($C8,'2018-09'!$C$2:$C$100,0)+1,0))))</f>
        <v>8435469.3199999928</v>
      </c>
      <c r="R8" s="17">
        <f ca="1">IF(OR(INDIRECT(CONCATENATE("'2018-10'!R",TEXT(MATCH($C8,'2018-10'!$C$2:$C$100,0)+1,0)))="",INDIRECT(CONCATENATE("'2018-09'!R",TEXT(MATCH($C8,'2018-09'!$C$2:$C$100,0)+1,0)))="",AND(INDIRECT(CONCATENATE("'2018-10'!R",TEXT(MATCH($C8,'2018-10'!$C$2:$C$100,0)+1,0)))="",INDIRECT(CONCATENATE("'2018-09'!R",TEXT(MATCH($C8,'2018-09'!$C$2:$C$100,0)+1,0)))="")),"Н/Д",INDIRECT(CONCATENATE("'2018-10'!R",TEXT(MATCH($C8,'2018-10'!$C$2:$C$100,0)+1,0)))-INDIRECT(CONCATENATE("'2018-09'!R",TEXT(MATCH($C8,'2018-09'!$C$2:$C$100,0)+1,0))))</f>
        <v>65546501.769999981</v>
      </c>
      <c r="S8" s="17">
        <f ca="1">IF(OR(INDIRECT(CONCATENATE("'2018-10'!S",TEXT(MATCH($C8,'2018-10'!$C$2:$C$100,0)+1,0)))="",INDIRECT(CONCATENATE("'2018-09'!S",TEXT(MATCH($C8,'2018-09'!$C$2:$C$100,0)+1,0)))="",AND(INDIRECT(CONCATENATE("'2018-10'!S",TEXT(MATCH($C8,'2018-10'!$C$2:$C$100,0)+1,0)))="",INDIRECT(CONCATENATE("'2018-09'!S",TEXT(MATCH($C8,'2018-09'!$C$2:$C$100,0)+1,0)))="")),"Н/Д",INDIRECT(CONCATENATE("'2018-10'!S",TEXT(MATCH($C8,'2018-10'!$C$2:$C$100,0)+1,0)))-INDIRECT(CONCATENATE("'2018-09'!S",TEXT(MATCH($C8,'2018-09'!$C$2:$C$100,0)+1,0))))</f>
        <v>418005.70999999996</v>
      </c>
      <c r="T8" s="17">
        <f ca="1">IF(OR(INDIRECT(CONCATENATE("'2018-10'!T",TEXT(MATCH($C8,'2018-10'!$C$2:$C$100,0)+1,0)))="",INDIRECT(CONCATENATE("'2018-09'!T",TEXT(MATCH($C8,'2018-09'!$C$2:$C$100,0)+1,0)))="",AND(INDIRECT(CONCATENATE("'2018-10'!T",TEXT(MATCH($C8,'2018-10'!$C$2:$C$100,0)+1,0)))="",INDIRECT(CONCATENATE("'2018-09'!T",TEXT(MATCH($C8,'2018-09'!$C$2:$C$100,0)+1,0)))="")),"Н/Д",INDIRECT(CONCATENATE("'2018-10'!T",TEXT(MATCH($C8,'2018-10'!$C$2:$C$100,0)+1,0)))-INDIRECT(CONCATENATE("'2018-09'!T",TEXT(MATCH($C8,'2018-09'!$C$2:$C$100,0)+1,0))))</f>
        <v>99773799.129999995</v>
      </c>
      <c r="U8" s="17">
        <f ca="1">IF(OR(INDIRECT(CONCATENATE("'2018-10'!U",TEXT(MATCH($C8,'2018-10'!$C$2:$C$100,0)+1,0)))="",INDIRECT(CONCATENATE("'2018-09'!U",TEXT(MATCH($C8,'2018-09'!$C$2:$C$100,0)+1,0)))="",AND(INDIRECT(CONCATENATE("'2018-10'!U",TEXT(MATCH($C8,'2018-10'!$C$2:$C$100,0)+1,0)))="",INDIRECT(CONCATENATE("'2018-09'!U",TEXT(MATCH($C8,'2018-09'!$C$2:$C$100,0)+1,0)))="")),"Н/Д",INDIRECT(CONCATENATE("'2018-10'!U",TEXT(MATCH($C8,'2018-10'!$C$2:$C$100,0)+1,0)))-INDIRECT(CONCATENATE("'2018-09'!U",TEXT(MATCH($C8,'2018-09'!$C$2:$C$100,0)+1,0))))</f>
        <v>18419907.25</v>
      </c>
      <c r="V8" s="17">
        <f ca="1">IF(OR(INDIRECT(CONCATENATE("'2018-10'!V",TEXT(MATCH($C8,'2018-10'!$C$2:$C$100,0)+1,0)))="",INDIRECT(CONCATENATE("'2018-09'!V",TEXT(MATCH($C8,'2018-09'!$C$2:$C$100,0)+1,0)))="",AND(INDIRECT(CONCATENATE("'2018-10'!V",TEXT(MATCH($C8,'2018-10'!$C$2:$C$100,0)+1,0)))="",INDIRECT(CONCATENATE("'2018-09'!V",TEXT(MATCH($C8,'2018-09'!$C$2:$C$100,0)+1,0)))="")),"Н/Д",INDIRECT(CONCATENATE("'2018-10'!V",TEXT(MATCH($C8,'2018-10'!$C$2:$C$100,0)+1,0)))-INDIRECT(CONCATENATE("'2018-09'!V",TEXT(MATCH($C8,'2018-09'!$C$2:$C$100,0)+1,0))))</f>
        <v>2279687441.4400005</v>
      </c>
      <c r="W8" s="17">
        <f ca="1">IF(OR(INDIRECT(CONCATENATE("'2018-10'!W",TEXT(MATCH($C8,'2018-10'!$C$2:$C$100,0)+1,0)))="",INDIRECT(CONCATENATE("'2018-09'!W",TEXT(MATCH($C8,'2018-09'!$C$2:$C$100,0)+1,0)))="",AND(INDIRECT(CONCATENATE("'2018-10'!W",TEXT(MATCH($C8,'2018-10'!$C$2:$C$100,0)+1,0)))="",INDIRECT(CONCATENATE("'2018-09'!W",TEXT(MATCH($C8,'2018-09'!$C$2:$C$100,0)+1,0)))="")),"Н/Д",INDIRECT(CONCATENATE("'2018-10'!W",TEXT(MATCH($C8,'2018-10'!$C$2:$C$100,0)+1,0)))-INDIRECT(CONCATENATE("'2018-09'!W",TEXT(MATCH($C8,'2018-09'!$C$2:$C$100,0)+1,0))))</f>
        <v>23852001624.369995</v>
      </c>
    </row>
    <row r="9" spans="1:23" x14ac:dyDescent="0.25">
      <c r="A9" s="2" t="s">
        <v>22</v>
      </c>
      <c r="B9" s="2" t="s">
        <v>29</v>
      </c>
      <c r="C9" s="15">
        <v>81000000</v>
      </c>
      <c r="D9" s="2" t="s">
        <v>213</v>
      </c>
      <c r="E9" s="17">
        <f ca="1">IF(OR(INDIRECT(CONCATENATE("'2018-10'!E",TEXT(MATCH($C9,'2018-10'!$C$2:$C$100,0)+1,0)))="",INDIRECT(CONCATENATE("'2018-09'!E",TEXT(MATCH($C9,'2018-09'!$C$2:$C$100,0)+1,0)))="",AND(INDIRECT(CONCATENATE("'2018-10'!E",TEXT(MATCH($C9,'2018-10'!$C$2:$C$100,0)+1,0)))="",INDIRECT(CONCATENATE("'2018-09'!E",TEXT(MATCH($C9,'2018-09'!$C$2:$C$100,0)+1,0)))="")),"Н/Д",INDIRECT(CONCATENATE("'2018-10'!E",TEXT(MATCH($C9,'2018-10'!$C$2:$C$100,0)+1,0)))-INDIRECT(CONCATENATE("'2018-09'!E",TEXT(MATCH($C9,'2018-09'!$C$2:$C$100,0)+1,0))))</f>
        <v>4447149716.390007</v>
      </c>
      <c r="F9" s="17">
        <f ca="1">IF(OR(INDIRECT(CONCATENATE("'2018-10'!F",TEXT(MATCH($C9,'2018-10'!$C$2:$C$100,0)+1,0)))="",INDIRECT(CONCATENATE("'2018-09'!F",TEXT(MATCH($C9,'2018-09'!$C$2:$C$100,0)+1,0)))="",AND(INDIRECT(CONCATENATE("'2018-10'!F",TEXT(MATCH($C9,'2018-10'!$C$2:$C$100,0)+1,0)))="",INDIRECT(CONCATENATE("'2018-09'!F",TEXT(MATCH($C9,'2018-09'!$C$2:$C$100,0)+1,0)))="")),"Н/Д",INDIRECT(CONCATENATE("'2018-10'!F",TEXT(MATCH($C9,'2018-10'!$C$2:$C$100,0)+1,0)))-INDIRECT(CONCATENATE("'2018-09'!F",TEXT(MATCH($C9,'2018-09'!$C$2:$C$100,0)+1,0))))</f>
        <v>1799240196.4399986</v>
      </c>
      <c r="G9" s="17">
        <f ca="1">IF(OR(INDIRECT(CONCATENATE("'2018-10'!G",TEXT(MATCH($C9,'2018-10'!$C$2:$C$100,0)+1,0)))="",INDIRECT(CONCATENATE("'2018-09'!G",TEXT(MATCH($C9,'2018-09'!$C$2:$C$100,0)+1,0)))="",AND(INDIRECT(CONCATENATE("'2018-10'!G",TEXT(MATCH($C9,'2018-10'!$C$2:$C$100,0)+1,0)))="",INDIRECT(CONCATENATE("'2018-09'!G",TEXT(MATCH($C9,'2018-09'!$C$2:$C$100,0)+1,0)))="")),"Н/Д",INDIRECT(CONCATENATE("'2018-10'!G",TEXT(MATCH($C9,'2018-10'!$C$2:$C$100,0)+1,0)))-INDIRECT(CONCATENATE("'2018-09'!G",TEXT(MATCH($C9,'2018-09'!$C$2:$C$100,0)+1,0))))</f>
        <v>160467347.51000023</v>
      </c>
      <c r="H9" s="17">
        <f ca="1">IF(OR(INDIRECT(CONCATENATE("'2018-10'!H",TEXT(MATCH($C9,'2018-10'!$C$2:$C$100,0)+1,0)))="",INDIRECT(CONCATENATE("'2018-09'!H",TEXT(MATCH($C9,'2018-09'!$C$2:$C$100,0)+1,0)))="",AND(INDIRECT(CONCATENATE("'2018-10'!H",TEXT(MATCH($C9,'2018-10'!$C$2:$C$100,0)+1,0)))="",INDIRECT(CONCATENATE("'2018-09'!H",TEXT(MATCH($C9,'2018-09'!$C$2:$C$100,0)+1,0)))="")),"Н/Д",INDIRECT(CONCATENATE("'2018-10'!H",TEXT(MATCH($C9,'2018-10'!$C$2:$C$100,0)+1,0)))-INDIRECT(CONCATENATE("'2018-09'!H",TEXT(MATCH($C9,'2018-09'!$C$2:$C$100,0)+1,0))))</f>
        <v>990105383.49000168</v>
      </c>
      <c r="I9" s="17">
        <f ca="1">IF(OR(INDIRECT(CONCATENATE("'2018-10'!I",TEXT(MATCH($C9,'2018-10'!$C$2:$C$100,0)+1,0)))="",INDIRECT(CONCATENATE("'2018-09'!I",TEXT(MATCH($C9,'2018-09'!$C$2:$C$100,0)+1,0)))="",AND(INDIRECT(CONCATENATE("'2018-10'!I",TEXT(MATCH($C9,'2018-10'!$C$2:$C$100,0)+1,0)))="",INDIRECT(CONCATENATE("'2018-09'!I",TEXT(MATCH($C9,'2018-09'!$C$2:$C$100,0)+1,0)))="")),"Н/Д",INDIRECT(CONCATENATE("'2018-10'!I",TEXT(MATCH($C9,'2018-10'!$C$2:$C$100,0)+1,0)))-INDIRECT(CONCATENATE("'2018-09'!I",TEXT(MATCH($C9,'2018-09'!$C$2:$C$100,0)+1,0))))</f>
        <v>250808515.54999995</v>
      </c>
      <c r="J9" s="17" t="str">
        <f ca="1">IF(OR(INDIRECT(CONCATENATE("'2018-10'!J",TEXT(MATCH($C9,'2018-10'!$C$2:$C$100,0)+1,0)))="",INDIRECT(CONCATENATE("'2018-09'!J",TEXT(MATCH($C9,'2018-09'!$C$2:$C$100,0)+1,0)))="",AND(INDIRECT(CONCATENATE("'2018-10'!J",TEXT(MATCH($C9,'2018-10'!$C$2:$C$100,0)+1,0)))="",INDIRECT(CONCATENATE("'2018-09'!J",TEXT(MATCH($C9,'2018-09'!$C$2:$C$100,0)+1,0)))="")),"Н/Д",INDIRECT(CONCATENATE("'2018-10'!J",TEXT(MATCH($C9,'2018-10'!$C$2:$C$100,0)+1,0)))-INDIRECT(CONCATENATE("'2018-09'!J",TEXT(MATCH($C9,'2018-09'!$C$2:$C$100,0)+1,0))))</f>
        <v>Н/Д</v>
      </c>
      <c r="K9" s="17">
        <f ca="1">IF(OR(INDIRECT(CONCATENATE("'2018-10'!K",TEXT(MATCH($C9,'2018-10'!$C$2:$C$100,0)+1,0)))="",INDIRECT(CONCATENATE("'2018-09'!K",TEXT(MATCH($C9,'2018-09'!$C$2:$C$100,0)+1,0)))="",AND(INDIRECT(CONCATENATE("'2018-10'!K",TEXT(MATCH($C9,'2018-10'!$C$2:$C$100,0)+1,0)))="",INDIRECT(CONCATENATE("'2018-09'!K",TEXT(MATCH($C9,'2018-09'!$C$2:$C$100,0)+1,0)))="")),"Н/Д",INDIRECT(CONCATENATE("'2018-10'!K",TEXT(MATCH($C9,'2018-10'!$C$2:$C$100,0)+1,0)))-INDIRECT(CONCATENATE("'2018-09'!K",TEXT(MATCH($C9,'2018-09'!$C$2:$C$100,0)+1,0))))</f>
        <v>40336468.279999971</v>
      </c>
      <c r="L9" s="17">
        <f ca="1">IF(OR(INDIRECT(CONCATENATE("'2018-10'!L",TEXT(MATCH($C9,'2018-10'!$C$2:$C$100,0)+1,0)))="",INDIRECT(CONCATENATE("'2018-09'!L",TEXT(MATCH($C9,'2018-09'!$C$2:$C$100,0)+1,0)))="",AND(INDIRECT(CONCATENATE("'2018-10'!L",TEXT(MATCH($C9,'2018-10'!$C$2:$C$100,0)+1,0)))="",INDIRECT(CONCATENATE("'2018-09'!L",TEXT(MATCH($C9,'2018-09'!$C$2:$C$100,0)+1,0)))="")),"Н/Д",INDIRECT(CONCATENATE("'2018-10'!L",TEXT(MATCH($C9,'2018-10'!$C$2:$C$100,0)+1,0)))-INDIRECT(CONCATENATE("'2018-09'!L",TEXT(MATCH($C9,'2018-09'!$C$2:$C$100,0)+1,0))))</f>
        <v>85818354.71999979</v>
      </c>
      <c r="M9" s="17">
        <f ca="1">IF(OR(INDIRECT(CONCATENATE("'2018-10'!M",TEXT(MATCH($C9,'2018-10'!$C$2:$C$100,0)+1,0)))="",INDIRECT(CONCATENATE("'2018-09'!M",TEXT(MATCH($C9,'2018-09'!$C$2:$C$100,0)+1,0)))="",AND(INDIRECT(CONCATENATE("'2018-10'!M",TEXT(MATCH($C9,'2018-10'!$C$2:$C$100,0)+1,0)))="",INDIRECT(CONCATENATE("'2018-09'!M",TEXT(MATCH($C9,'2018-09'!$C$2:$C$100,0)+1,0)))="")),"Н/Д",INDIRECT(CONCATENATE("'2018-10'!M",TEXT(MATCH($C9,'2018-10'!$C$2:$C$100,0)+1,0)))-INDIRECT(CONCATENATE("'2018-09'!M",TEXT(MATCH($C9,'2018-09'!$C$2:$C$100,0)+1,0))))</f>
        <v>101366644.34000003</v>
      </c>
      <c r="N9" s="17">
        <f ca="1">IF(OR(INDIRECT(CONCATENATE("'2018-10'!N",TEXT(MATCH($C9,'2018-10'!$C$2:$C$100,0)+1,0)))="",INDIRECT(CONCATENATE("'2018-09'!N",TEXT(MATCH($C9,'2018-09'!$C$2:$C$100,0)+1,0)))="",AND(INDIRECT(CONCATENATE("'2018-10'!N",TEXT(MATCH($C9,'2018-10'!$C$2:$C$100,0)+1,0)))="",INDIRECT(CONCATENATE("'2018-09'!N",TEXT(MATCH($C9,'2018-09'!$C$2:$C$100,0)+1,0)))="")),"Н/Д",INDIRECT(CONCATENATE("'2018-10'!N",TEXT(MATCH($C9,'2018-10'!$C$2:$C$100,0)+1,0)))-INDIRECT(CONCATENATE("'2018-09'!NE",TEXT(MATCH($C9,'2018-09'!$C$2:$C$100,0)+1,0))))</f>
        <v>225880167.84999999</v>
      </c>
      <c r="O9" s="17">
        <f ca="1">IF(OR(INDIRECT(CONCATENATE("'2018-10'!O",TEXT(MATCH($C9,'2018-10'!$C$2:$C$100,0)+1,0)))="",INDIRECT(CONCATENATE("'2018-09'!O",TEXT(MATCH($C9,'2018-09'!$C$2:$C$100,0)+1,0)))="",AND(INDIRECT(CONCATENATE("'2018-10'!O",TEXT(MATCH($C9,'2018-10'!$C$2:$C$100,0)+1,0)))="",INDIRECT(CONCATENATE("'2018-09'!O",TEXT(MATCH($C9,'2018-09'!$C$2:$C$100,0)+1,0)))="")),"Н/Д",INDIRECT(CONCATENATE("'2018-10'!O",TEXT(MATCH($C9,'2018-10'!$C$2:$C$100,0)+1,0)))-INDIRECT(CONCATENATE("'2018-09'!O",TEXT(MATCH($C9,'2018-09'!$C$2:$C$100,0)+1,0))))</f>
        <v>2936.45</v>
      </c>
      <c r="P9" s="17">
        <f ca="1">IF(OR(INDIRECT(CONCATENATE("'2018-10'!P",TEXT(MATCH($C9,'2018-10'!$C$2:$C$100,0)+1,0)))="",INDIRECT(CONCATENATE("'2018-09'!P",TEXT(MATCH($C9,'2018-09'!$C$2:$C$100,0)+1,0)))="",AND(INDIRECT(CONCATENATE("'2018-10'!P",TEXT(MATCH($C9,'2018-10'!$C$2:$C$100,0)+1,0)))="",INDIRECT(CONCATENATE("'2018-09'!P",TEXT(MATCH($C9,'2018-09'!$C$2:$C$100,0)+1,0)))="")),"Н/Д",INDIRECT(CONCATENATE("'2018-10'!P",TEXT(MATCH($C9,'2018-10'!$C$2:$C$100,0)+1,0)))-INDIRECT(CONCATENATE("'2018-09'!P",TEXT(MATCH($C9,'2018-09'!$C$2:$C$100,0)+1,0))))</f>
        <v>32203761.110000014</v>
      </c>
      <c r="Q9" s="17">
        <f ca="1">IF(OR(INDIRECT(CONCATENATE("'2018-10'!Q",TEXT(MATCH($C9,'2018-10'!$C$2:$C$100,0)+1,0)))="",INDIRECT(CONCATENATE("'2018-09'!Q",TEXT(MATCH($C9,'2018-09'!$C$2:$C$100,0)+1,0)))="",AND(INDIRECT(CONCATENATE("'2018-10'!Q",TEXT(MATCH($C9,'2018-10'!$C$2:$C$100,0)+1,0)))="",INDIRECT(CONCATENATE("'2018-09'!Q",TEXT(MATCH($C9,'2018-09'!$C$2:$C$100,0)+1,0)))="")),"Н/Д",INDIRECT(CONCATENATE("'2018-10'!Q",TEXT(MATCH($C9,'2018-10'!$C$2:$C$100,0)+1,0)))-INDIRECT(CONCATENATE("'2018-09'!Q",TEXT(MATCH($C9,'2018-09'!$C$2:$C$100,0)+1,0))))</f>
        <v>13832740.789999992</v>
      </c>
      <c r="R9" s="17">
        <f ca="1">IF(OR(INDIRECT(CONCATENATE("'2018-10'!R",TEXT(MATCH($C9,'2018-10'!$C$2:$C$100,0)+1,0)))="",INDIRECT(CONCATENATE("'2018-09'!R",TEXT(MATCH($C9,'2018-09'!$C$2:$C$100,0)+1,0)))="",AND(INDIRECT(CONCATENATE("'2018-10'!R",TEXT(MATCH($C9,'2018-10'!$C$2:$C$100,0)+1,0)))="",INDIRECT(CONCATENATE("'2018-09'!R",TEXT(MATCH($C9,'2018-09'!$C$2:$C$100,0)+1,0)))="")),"Н/Д",INDIRECT(CONCATENATE("'2018-10'!R",TEXT(MATCH($C9,'2018-10'!$C$2:$C$100,0)+1,0)))-INDIRECT(CONCATENATE("'2018-09'!R",TEXT(MATCH($C9,'2018-09'!$C$2:$C$100,0)+1,0))))</f>
        <v>45331825.799999997</v>
      </c>
      <c r="S9" s="17">
        <f ca="1">IF(OR(INDIRECT(CONCATENATE("'2018-10'!S",TEXT(MATCH($C9,'2018-10'!$C$2:$C$100,0)+1,0)))="",INDIRECT(CONCATENATE("'2018-09'!S",TEXT(MATCH($C9,'2018-09'!$C$2:$C$100,0)+1,0)))="",AND(INDIRECT(CONCATENATE("'2018-10'!S",TEXT(MATCH($C9,'2018-10'!$C$2:$C$100,0)+1,0)))="",INDIRECT(CONCATENATE("'2018-09'!S",TEXT(MATCH($C9,'2018-09'!$C$2:$C$100,0)+1,0)))="")),"Н/Д",INDIRECT(CONCATENATE("'2018-10'!S",TEXT(MATCH($C9,'2018-10'!$C$2:$C$100,0)+1,0)))-INDIRECT(CONCATENATE("'2018-09'!S",TEXT(MATCH($C9,'2018-09'!$C$2:$C$100,0)+1,0))))</f>
        <v>255920</v>
      </c>
      <c r="T9" s="17">
        <f ca="1">IF(OR(INDIRECT(CONCATENATE("'2018-10'!T",TEXT(MATCH($C9,'2018-10'!$C$2:$C$100,0)+1,0)))="",INDIRECT(CONCATENATE("'2018-09'!T",TEXT(MATCH($C9,'2018-09'!$C$2:$C$100,0)+1,0)))="",AND(INDIRECT(CONCATENATE("'2018-10'!T",TEXT(MATCH($C9,'2018-10'!$C$2:$C$100,0)+1,0)))="",INDIRECT(CONCATENATE("'2018-09'!T",TEXT(MATCH($C9,'2018-09'!$C$2:$C$100,0)+1,0)))="")),"Н/Д",INDIRECT(CONCATENATE("'2018-10'!T",TEXT(MATCH($C9,'2018-10'!$C$2:$C$100,0)+1,0)))-INDIRECT(CONCATENATE("'2018-09'!T",TEXT(MATCH($C9,'2018-09'!$C$2:$C$100,0)+1,0))))</f>
        <v>46377168.610000014</v>
      </c>
      <c r="U9" s="17">
        <f ca="1">IF(OR(INDIRECT(CONCATENATE("'2018-10'!U",TEXT(MATCH($C9,'2018-10'!$C$2:$C$100,0)+1,0)))="",INDIRECT(CONCATENATE("'2018-09'!U",TEXT(MATCH($C9,'2018-09'!$C$2:$C$100,0)+1,0)))="",AND(INDIRECT(CONCATENATE("'2018-10'!U",TEXT(MATCH($C9,'2018-10'!$C$2:$C$100,0)+1,0)))="",INDIRECT(CONCATENATE("'2018-09'!U",TEXT(MATCH($C9,'2018-09'!$C$2:$C$100,0)+1,0)))="")),"Н/Д",INDIRECT(CONCATENATE("'2018-10'!U",TEXT(MATCH($C9,'2018-10'!$C$2:$C$100,0)+1,0)))-INDIRECT(CONCATENATE("'2018-09'!U",TEXT(MATCH($C9,'2018-09'!$C$2:$C$100,0)+1,0))))</f>
        <v>4306118.1599999964</v>
      </c>
      <c r="V9" s="17">
        <f ca="1">IF(OR(INDIRECT(CONCATENATE("'2018-10'!V",TEXT(MATCH($C9,'2018-10'!$C$2:$C$100,0)+1,0)))="",INDIRECT(CONCATENATE("'2018-09'!V",TEXT(MATCH($C9,'2018-09'!$C$2:$C$100,0)+1,0)))="",AND(INDIRECT(CONCATENATE("'2018-10'!V",TEXT(MATCH($C9,'2018-10'!$C$2:$C$100,0)+1,0)))="",INDIRECT(CONCATENATE("'2018-09'!V",TEXT(MATCH($C9,'2018-09'!$C$2:$C$100,0)+1,0)))="")),"Н/Д",INDIRECT(CONCATENATE("'2018-10'!V",TEXT(MATCH($C9,'2018-10'!$C$2:$C$100,0)+1,0)))-INDIRECT(CONCATENATE("'2018-09'!V",TEXT(MATCH($C9,'2018-09'!$C$2:$C$100,0)+1,0))))</f>
        <v>2647909519.9500008</v>
      </c>
      <c r="W9" s="17">
        <f ca="1">IF(OR(INDIRECT(CONCATENATE("'2018-10'!W",TEXT(MATCH($C9,'2018-10'!$C$2:$C$100,0)+1,0)))="",INDIRECT(CONCATENATE("'2018-09'!W",TEXT(MATCH($C9,'2018-09'!$C$2:$C$100,0)+1,0)))="",AND(INDIRECT(CONCATENATE("'2018-10'!W",TEXT(MATCH($C9,'2018-10'!$C$2:$C$100,0)+1,0)))="",INDIRECT(CONCATENATE("'2018-09'!W",TEXT(MATCH($C9,'2018-09'!$C$2:$C$100,0)+1,0)))="")),"Н/Д",INDIRECT(CONCATENATE("'2018-10'!W",TEXT(MATCH($C9,'2018-10'!$C$2:$C$100,0)+1,0)))-INDIRECT(CONCATENATE("'2018-09'!W",TEXT(MATCH($C9,'2018-09'!$C$2:$C$100,0)+1,0))))</f>
        <v>10688584697</v>
      </c>
    </row>
    <row r="10" spans="1:23" x14ac:dyDescent="0.25">
      <c r="A10" s="2" t="s">
        <v>22</v>
      </c>
      <c r="B10" s="2" t="s">
        <v>30</v>
      </c>
      <c r="C10" s="15">
        <v>98000000</v>
      </c>
      <c r="D10" s="2" t="s">
        <v>213</v>
      </c>
      <c r="E10" s="17">
        <f ca="1">IF(OR(INDIRECT(CONCATENATE("'2018-10'!E",TEXT(MATCH($C10,'2018-10'!$C$2:$C$100,0)+1,0)))="",INDIRECT(CONCATENATE("'2018-09'!E",TEXT(MATCH($C10,'2018-09'!$C$2:$C$100,0)+1,0)))="",AND(INDIRECT(CONCATENATE("'2018-10'!E",TEXT(MATCH($C10,'2018-10'!$C$2:$C$100,0)+1,0)))="",INDIRECT(CONCATENATE("'2018-09'!E",TEXT(MATCH($C10,'2018-09'!$C$2:$C$100,0)+1,0)))="")),"Н/Д",INDIRECT(CONCATENATE("'2018-10'!E",TEXT(MATCH($C10,'2018-10'!$C$2:$C$100,0)+1,0)))-INDIRECT(CONCATENATE("'2018-09'!E",TEXT(MATCH($C10,'2018-09'!$C$2:$C$100,0)+1,0))))</f>
        <v>19232160196.700012</v>
      </c>
      <c r="F10" s="17">
        <f ca="1">IF(OR(INDIRECT(CONCATENATE("'2018-10'!F",TEXT(MATCH($C10,'2018-10'!$C$2:$C$100,0)+1,0)))="",INDIRECT(CONCATENATE("'2018-09'!F",TEXT(MATCH($C10,'2018-09'!$C$2:$C$100,0)+1,0)))="",AND(INDIRECT(CONCATENATE("'2018-10'!F",TEXT(MATCH($C10,'2018-10'!$C$2:$C$100,0)+1,0)))="",INDIRECT(CONCATENATE("'2018-09'!F",TEXT(MATCH($C10,'2018-09'!$C$2:$C$100,0)+1,0)))="")),"Н/Д",INDIRECT(CONCATENATE("'2018-10'!F",TEXT(MATCH($C10,'2018-10'!$C$2:$C$100,0)+1,0)))-INDIRECT(CONCATENATE("'2018-09'!F",TEXT(MATCH($C10,'2018-09'!$C$2:$C$100,0)+1,0))))</f>
        <v>12398507937.579987</v>
      </c>
      <c r="G10" s="17">
        <f ca="1">IF(OR(INDIRECT(CONCATENATE("'2018-10'!G",TEXT(MATCH($C10,'2018-10'!$C$2:$C$100,0)+1,0)))="",INDIRECT(CONCATENATE("'2018-09'!G",TEXT(MATCH($C10,'2018-09'!$C$2:$C$100,0)+1,0)))="",AND(INDIRECT(CONCATENATE("'2018-10'!G",TEXT(MATCH($C10,'2018-10'!$C$2:$C$100,0)+1,0)))="",INDIRECT(CONCATENATE("'2018-09'!G",TEXT(MATCH($C10,'2018-09'!$C$2:$C$100,0)+1,0)))="")),"Н/Д",INDIRECT(CONCATENATE("'2018-10'!G",TEXT(MATCH($C10,'2018-10'!$C$2:$C$100,0)+1,0)))-INDIRECT(CONCATENATE("'2018-09'!G",TEXT(MATCH($C10,'2018-09'!$C$2:$C$100,0)+1,0))))</f>
        <v>6330538960.2600021</v>
      </c>
      <c r="H10" s="17">
        <f ca="1">IF(OR(INDIRECT(CONCATENATE("'2018-10'!H",TEXT(MATCH($C10,'2018-10'!$C$2:$C$100,0)+1,0)))="",INDIRECT(CONCATENATE("'2018-09'!H",TEXT(MATCH($C10,'2018-09'!$C$2:$C$100,0)+1,0)))="",AND(INDIRECT(CONCATENATE("'2018-10'!H",TEXT(MATCH($C10,'2018-10'!$C$2:$C$100,0)+1,0)))="",INDIRECT(CONCATENATE("'2018-09'!H",TEXT(MATCH($C10,'2018-09'!$C$2:$C$100,0)+1,0)))="")),"Н/Д",INDIRECT(CONCATENATE("'2018-10'!H",TEXT(MATCH($C10,'2018-10'!$C$2:$C$100,0)+1,0)))-INDIRECT(CONCATENATE("'2018-09'!H",TEXT(MATCH($C10,'2018-09'!$C$2:$C$100,0)+1,0))))</f>
        <v>2707292654.1900024</v>
      </c>
      <c r="I10" s="17">
        <f ca="1">IF(OR(INDIRECT(CONCATENATE("'2018-10'!I",TEXT(MATCH($C10,'2018-10'!$C$2:$C$100,0)+1,0)))="",INDIRECT(CONCATENATE("'2018-09'!I",TEXT(MATCH($C10,'2018-09'!$C$2:$C$100,0)+1,0)))="",AND(INDIRECT(CONCATENATE("'2018-10'!I",TEXT(MATCH($C10,'2018-10'!$C$2:$C$100,0)+1,0)))="",INDIRECT(CONCATENATE("'2018-09'!I",TEXT(MATCH($C10,'2018-09'!$C$2:$C$100,0)+1,0)))="")),"Н/Д",INDIRECT(CONCATENATE("'2018-10'!I",TEXT(MATCH($C10,'2018-10'!$C$2:$C$100,0)+1,0)))-INDIRECT(CONCATENATE("'2018-09'!I",TEXT(MATCH($C10,'2018-09'!$C$2:$C$100,0)+1,0))))</f>
        <v>399979335.87000036</v>
      </c>
      <c r="J10" s="17" t="str">
        <f ca="1">IF(OR(INDIRECT(CONCATENATE("'2018-10'!J",TEXT(MATCH($C10,'2018-10'!$C$2:$C$100,0)+1,0)))="",INDIRECT(CONCATENATE("'2018-09'!J",TEXT(MATCH($C10,'2018-09'!$C$2:$C$100,0)+1,0)))="",AND(INDIRECT(CONCATENATE("'2018-10'!J",TEXT(MATCH($C10,'2018-10'!$C$2:$C$100,0)+1,0)))="",INDIRECT(CONCATENATE("'2018-09'!J",TEXT(MATCH($C10,'2018-09'!$C$2:$C$100,0)+1,0)))="")),"Н/Д",INDIRECT(CONCATENATE("'2018-10'!J",TEXT(MATCH($C10,'2018-10'!$C$2:$C$100,0)+1,0)))-INDIRECT(CONCATENATE("'2018-09'!J",TEXT(MATCH($C10,'2018-09'!$C$2:$C$100,0)+1,0))))</f>
        <v>Н/Д</v>
      </c>
      <c r="K10" s="17">
        <f ca="1">IF(OR(INDIRECT(CONCATENATE("'2018-10'!K",TEXT(MATCH($C10,'2018-10'!$C$2:$C$100,0)+1,0)))="",INDIRECT(CONCATENATE("'2018-09'!K",TEXT(MATCH($C10,'2018-09'!$C$2:$C$100,0)+1,0)))="",AND(INDIRECT(CONCATENATE("'2018-10'!K",TEXT(MATCH($C10,'2018-10'!$C$2:$C$100,0)+1,0)))="",INDIRECT(CONCATENATE("'2018-09'!K",TEXT(MATCH($C10,'2018-09'!$C$2:$C$100,0)+1,0)))="")),"Н/Д",INDIRECT(CONCATENATE("'2018-10'!K",TEXT(MATCH($C10,'2018-10'!$C$2:$C$100,0)+1,0)))-INDIRECT(CONCATENATE("'2018-09'!K",TEXT(MATCH($C10,'2018-09'!$C$2:$C$100,0)+1,0))))</f>
        <v>86140947.670000076</v>
      </c>
      <c r="L10" s="17">
        <f ca="1">IF(OR(INDIRECT(CONCATENATE("'2018-10'!L",TEXT(MATCH($C10,'2018-10'!$C$2:$C$100,0)+1,0)))="",INDIRECT(CONCATENATE("'2018-09'!L",TEXT(MATCH($C10,'2018-09'!$C$2:$C$100,0)+1,0)))="",AND(INDIRECT(CONCATENATE("'2018-10'!L",TEXT(MATCH($C10,'2018-10'!$C$2:$C$100,0)+1,0)))="",INDIRECT(CONCATENATE("'2018-09'!L",TEXT(MATCH($C10,'2018-09'!$C$2:$C$100,0)+1,0)))="")),"Н/Д",INDIRECT(CONCATENATE("'2018-10'!L",TEXT(MATCH($C10,'2018-10'!$C$2:$C$100,0)+1,0)))-INDIRECT(CONCATENATE("'2018-09'!L",TEXT(MATCH($C10,'2018-09'!$C$2:$C$100,0)+1,0))))</f>
        <v>207192274.45000076</v>
      </c>
      <c r="M10" s="17">
        <f ca="1">IF(OR(INDIRECT(CONCATENATE("'2018-10'!M",TEXT(MATCH($C10,'2018-10'!$C$2:$C$100,0)+1,0)))="",INDIRECT(CONCATENATE("'2018-09'!M",TEXT(MATCH($C10,'2018-09'!$C$2:$C$100,0)+1,0)))="",AND(INDIRECT(CONCATENATE("'2018-10'!M",TEXT(MATCH($C10,'2018-10'!$C$2:$C$100,0)+1,0)))="",INDIRECT(CONCATENATE("'2018-09'!M",TEXT(MATCH($C10,'2018-09'!$C$2:$C$100,0)+1,0)))="")),"Н/Д",INDIRECT(CONCATENATE("'2018-10'!M",TEXT(MATCH($C10,'2018-10'!$C$2:$C$100,0)+1,0)))-INDIRECT(CONCATENATE("'2018-09'!M",TEXT(MATCH($C10,'2018-09'!$C$2:$C$100,0)+1,0))))</f>
        <v>2226956419.0500011</v>
      </c>
      <c r="N10" s="17">
        <f ca="1">IF(OR(INDIRECT(CONCATENATE("'2018-10'!N",TEXT(MATCH($C10,'2018-10'!$C$2:$C$100,0)+1,0)))="",INDIRECT(CONCATENATE("'2018-09'!N",TEXT(MATCH($C10,'2018-09'!$C$2:$C$100,0)+1,0)))="",AND(INDIRECT(CONCATENATE("'2018-10'!N",TEXT(MATCH($C10,'2018-10'!$C$2:$C$100,0)+1,0)))="",INDIRECT(CONCATENATE("'2018-09'!N",TEXT(MATCH($C10,'2018-09'!$C$2:$C$100,0)+1,0)))="")),"Н/Д",INDIRECT(CONCATENATE("'2018-10'!N",TEXT(MATCH($C10,'2018-10'!$C$2:$C$100,0)+1,0)))-INDIRECT(CONCATENATE("'2018-09'!NE",TEXT(MATCH($C10,'2018-09'!$C$2:$C$100,0)+1,0))))</f>
        <v>278054764.74000001</v>
      </c>
      <c r="O10" s="17">
        <f ca="1">IF(OR(INDIRECT(CONCATENATE("'2018-10'!O",TEXT(MATCH($C10,'2018-10'!$C$2:$C$100,0)+1,0)))="",INDIRECT(CONCATENATE("'2018-09'!O",TEXT(MATCH($C10,'2018-09'!$C$2:$C$100,0)+1,0)))="",AND(INDIRECT(CONCATENATE("'2018-10'!O",TEXT(MATCH($C10,'2018-10'!$C$2:$C$100,0)+1,0)))="",INDIRECT(CONCATENATE("'2018-09'!O",TEXT(MATCH($C10,'2018-09'!$C$2:$C$100,0)+1,0)))="")),"Н/Д",INDIRECT(CONCATENATE("'2018-10'!O",TEXT(MATCH($C10,'2018-10'!$C$2:$C$100,0)+1,0)))-INDIRECT(CONCATENATE("'2018-09'!O",TEXT(MATCH($C10,'2018-09'!$C$2:$C$100,0)+1,0))))</f>
        <v>633.72000000000116</v>
      </c>
      <c r="P10" s="17">
        <f ca="1">IF(OR(INDIRECT(CONCATENATE("'2018-10'!P",TEXT(MATCH($C10,'2018-10'!$C$2:$C$100,0)+1,0)))="",INDIRECT(CONCATENATE("'2018-09'!P",TEXT(MATCH($C10,'2018-09'!$C$2:$C$100,0)+1,0)))="",AND(INDIRECT(CONCATENATE("'2018-10'!P",TEXT(MATCH($C10,'2018-10'!$C$2:$C$100,0)+1,0)))="",INDIRECT(CONCATENATE("'2018-09'!P",TEXT(MATCH($C10,'2018-09'!$C$2:$C$100,0)+1,0)))="")),"Н/Д",INDIRECT(CONCATENATE("'2018-10'!P",TEXT(MATCH($C10,'2018-10'!$C$2:$C$100,0)+1,0)))-INDIRECT(CONCATENATE("'2018-09'!P",TEXT(MATCH($C10,'2018-09'!$C$2:$C$100,0)+1,0))))</f>
        <v>87655724.379999161</v>
      </c>
      <c r="Q10" s="17">
        <f ca="1">IF(OR(INDIRECT(CONCATENATE("'2018-10'!Q",TEXT(MATCH($C10,'2018-10'!$C$2:$C$100,0)+1,0)))="",INDIRECT(CONCATENATE("'2018-09'!Q",TEXT(MATCH($C10,'2018-09'!$C$2:$C$100,0)+1,0)))="",AND(INDIRECT(CONCATENATE("'2018-10'!Q",TEXT(MATCH($C10,'2018-10'!$C$2:$C$100,0)+1,0)))="",INDIRECT(CONCATENATE("'2018-09'!Q",TEXT(MATCH($C10,'2018-09'!$C$2:$C$100,0)+1,0)))="")),"Н/Д",INDIRECT(CONCATENATE("'2018-10'!Q",TEXT(MATCH($C10,'2018-10'!$C$2:$C$100,0)+1,0)))-INDIRECT(CONCATENATE("'2018-09'!Q",TEXT(MATCH($C10,'2018-09'!$C$2:$C$100,0)+1,0))))</f>
        <v>90642608.619999886</v>
      </c>
      <c r="R10" s="17">
        <f ca="1">IF(OR(INDIRECT(CONCATENATE("'2018-10'!R",TEXT(MATCH($C10,'2018-10'!$C$2:$C$100,0)+1,0)))="",INDIRECT(CONCATENATE("'2018-09'!R",TEXT(MATCH($C10,'2018-09'!$C$2:$C$100,0)+1,0)))="",AND(INDIRECT(CONCATENATE("'2018-10'!R",TEXT(MATCH($C10,'2018-10'!$C$2:$C$100,0)+1,0)))="",INDIRECT(CONCATENATE("'2018-09'!R",TEXT(MATCH($C10,'2018-09'!$C$2:$C$100,0)+1,0)))="")),"Н/Д",INDIRECT(CONCATENATE("'2018-10'!R",TEXT(MATCH($C10,'2018-10'!$C$2:$C$100,0)+1,0)))-INDIRECT(CONCATENATE("'2018-09'!R",TEXT(MATCH($C10,'2018-09'!$C$2:$C$100,0)+1,0))))</f>
        <v>6939396.4099999666</v>
      </c>
      <c r="S10" s="17">
        <f ca="1">IF(OR(INDIRECT(CONCATENATE("'2018-10'!S",TEXT(MATCH($C10,'2018-10'!$C$2:$C$100,0)+1,0)))="",INDIRECT(CONCATENATE("'2018-09'!S",TEXT(MATCH($C10,'2018-09'!$C$2:$C$100,0)+1,0)))="",AND(INDIRECT(CONCATENATE("'2018-10'!S",TEXT(MATCH($C10,'2018-10'!$C$2:$C$100,0)+1,0)))="",INDIRECT(CONCATENATE("'2018-09'!S",TEXT(MATCH($C10,'2018-09'!$C$2:$C$100,0)+1,0)))="")),"Н/Д",INDIRECT(CONCATENATE("'2018-10'!S",TEXT(MATCH($C10,'2018-10'!$C$2:$C$100,0)+1,0)))-INDIRECT(CONCATENATE("'2018-09'!S",TEXT(MATCH($C10,'2018-09'!$C$2:$C$100,0)+1,0))))</f>
        <v>77149</v>
      </c>
      <c r="T10" s="17">
        <f ca="1">IF(OR(INDIRECT(CONCATENATE("'2018-10'!T",TEXT(MATCH($C10,'2018-10'!$C$2:$C$100,0)+1,0)))="",INDIRECT(CONCATENATE("'2018-09'!T",TEXT(MATCH($C10,'2018-09'!$C$2:$C$100,0)+1,0)))="",AND(INDIRECT(CONCATENATE("'2018-10'!T",TEXT(MATCH($C10,'2018-10'!$C$2:$C$100,0)+1,0)))="",INDIRECT(CONCATENATE("'2018-09'!T",TEXT(MATCH($C10,'2018-09'!$C$2:$C$100,0)+1,0)))="")),"Н/Д",INDIRECT(CONCATENATE("'2018-10'!T",TEXT(MATCH($C10,'2018-10'!$C$2:$C$100,0)+1,0)))-INDIRECT(CONCATENATE("'2018-09'!T",TEXT(MATCH($C10,'2018-09'!$C$2:$C$100,0)+1,0))))</f>
        <v>66689922.24000001</v>
      </c>
      <c r="U10" s="17">
        <f ca="1">IF(OR(INDIRECT(CONCATENATE("'2018-10'!U",TEXT(MATCH($C10,'2018-10'!$C$2:$C$100,0)+1,0)))="",INDIRECT(CONCATENATE("'2018-09'!U",TEXT(MATCH($C10,'2018-09'!$C$2:$C$100,0)+1,0)))="",AND(INDIRECT(CONCATENATE("'2018-10'!U",TEXT(MATCH($C10,'2018-10'!$C$2:$C$100,0)+1,0)))="",INDIRECT(CONCATENATE("'2018-09'!U",TEXT(MATCH($C10,'2018-09'!$C$2:$C$100,0)+1,0)))="")),"Н/Д",INDIRECT(CONCATENATE("'2018-10'!U",TEXT(MATCH($C10,'2018-10'!$C$2:$C$100,0)+1,0)))-INDIRECT(CONCATENATE("'2018-09'!U",TEXT(MATCH($C10,'2018-09'!$C$2:$C$100,0)+1,0))))</f>
        <v>128992177.63999999</v>
      </c>
      <c r="V10" s="17">
        <f ca="1">IF(OR(INDIRECT(CONCATENATE("'2018-10'!V",TEXT(MATCH($C10,'2018-10'!$C$2:$C$100,0)+1,0)))="",INDIRECT(CONCATENATE("'2018-09'!V",TEXT(MATCH($C10,'2018-09'!$C$2:$C$100,0)+1,0)))="",AND(INDIRECT(CONCATENATE("'2018-10'!V",TEXT(MATCH($C10,'2018-10'!$C$2:$C$100,0)+1,0)))="",INDIRECT(CONCATENATE("'2018-09'!V",TEXT(MATCH($C10,'2018-09'!$C$2:$C$100,0)+1,0)))="")),"Н/Д",INDIRECT(CONCATENATE("'2018-10'!V",TEXT(MATCH($C10,'2018-10'!$C$2:$C$100,0)+1,0)))-INDIRECT(CONCATENATE("'2018-09'!V",TEXT(MATCH($C10,'2018-09'!$C$2:$C$100,0)+1,0))))</f>
        <v>6833652259.1200027</v>
      </c>
      <c r="W10" s="17">
        <f ca="1">IF(OR(INDIRECT(CONCATENATE("'2018-10'!W",TEXT(MATCH($C10,'2018-10'!$C$2:$C$100,0)+1,0)))="",INDIRECT(CONCATENATE("'2018-09'!W",TEXT(MATCH($C10,'2018-09'!$C$2:$C$100,0)+1,0)))="",AND(INDIRECT(CONCATENATE("'2018-10'!W",TEXT(MATCH($C10,'2018-10'!$C$2:$C$100,0)+1,0)))="",INDIRECT(CONCATENATE("'2018-09'!W",TEXT(MATCH($C10,'2018-09'!$C$2:$C$100,0)+1,0)))="")),"Н/Д",INDIRECT(CONCATENATE("'2018-10'!W",TEXT(MATCH($C10,'2018-10'!$C$2:$C$100,0)+1,0)))-INDIRECT(CONCATENATE("'2018-09'!W",TEXT(MATCH($C10,'2018-09'!$C$2:$C$100,0)+1,0))))</f>
        <v>50829911644.369995</v>
      </c>
    </row>
    <row r="11" spans="1:23" x14ac:dyDescent="0.25">
      <c r="A11" s="2" t="s">
        <v>22</v>
      </c>
      <c r="B11" s="2" t="s">
        <v>31</v>
      </c>
      <c r="C11" s="15">
        <v>64000000</v>
      </c>
      <c r="D11" s="2" t="s">
        <v>213</v>
      </c>
      <c r="E11" s="17">
        <f ca="1">IF(OR(INDIRECT(CONCATENATE("'2018-10'!E",TEXT(MATCH($C11,'2018-10'!$C$2:$C$100,0)+1,0)))="",INDIRECT(CONCATENATE("'2018-09'!E",TEXT(MATCH($C11,'2018-09'!$C$2:$C$100,0)+1,0)))="",AND(INDIRECT(CONCATENATE("'2018-10'!E",TEXT(MATCH($C11,'2018-10'!$C$2:$C$100,0)+1,0)))="",INDIRECT(CONCATENATE("'2018-09'!E",TEXT(MATCH($C11,'2018-09'!$C$2:$C$100,0)+1,0)))="")),"Н/Д",INDIRECT(CONCATENATE("'2018-10'!E",TEXT(MATCH($C11,'2018-10'!$C$2:$C$100,0)+1,0)))-INDIRECT(CONCATENATE("'2018-09'!E",TEXT(MATCH($C11,'2018-09'!$C$2:$C$100,0)+1,0))))</f>
        <v>9351410889.2099915</v>
      </c>
      <c r="F11" s="17">
        <f ca="1">IF(OR(INDIRECT(CONCATENATE("'2018-10'!F",TEXT(MATCH($C11,'2018-10'!$C$2:$C$100,0)+1,0)))="",INDIRECT(CONCATENATE("'2018-09'!F",TEXT(MATCH($C11,'2018-09'!$C$2:$C$100,0)+1,0)))="",AND(INDIRECT(CONCATENATE("'2018-10'!F",TEXT(MATCH($C11,'2018-10'!$C$2:$C$100,0)+1,0)))="",INDIRECT(CONCATENATE("'2018-09'!F",TEXT(MATCH($C11,'2018-09'!$C$2:$C$100,0)+1,0)))="")),"Н/Д",INDIRECT(CONCATENATE("'2018-10'!F",TEXT(MATCH($C11,'2018-10'!$C$2:$C$100,0)+1,0)))-INDIRECT(CONCATENATE("'2018-09'!F",TEXT(MATCH($C11,'2018-09'!$C$2:$C$100,0)+1,0))))</f>
        <v>7591936468.3800049</v>
      </c>
      <c r="G11" s="17">
        <f ca="1">IF(OR(INDIRECT(CONCATENATE("'2018-10'!G",TEXT(MATCH($C11,'2018-10'!$C$2:$C$100,0)+1,0)))="",INDIRECT(CONCATENATE("'2018-09'!G",TEXT(MATCH($C11,'2018-09'!$C$2:$C$100,0)+1,0)))="",AND(INDIRECT(CONCATENATE("'2018-10'!G",TEXT(MATCH($C11,'2018-10'!$C$2:$C$100,0)+1,0)))="",INDIRECT(CONCATENATE("'2018-09'!G",TEXT(MATCH($C11,'2018-09'!$C$2:$C$100,0)+1,0)))="")),"Н/Д",INDIRECT(CONCATENATE("'2018-10'!G",TEXT(MATCH($C11,'2018-10'!$C$2:$C$100,0)+1,0)))-INDIRECT(CONCATENATE("'2018-09'!G",TEXT(MATCH($C11,'2018-09'!$C$2:$C$100,0)+1,0))))</f>
        <v>1279615363.5400009</v>
      </c>
      <c r="H11" s="17">
        <f ca="1">IF(OR(INDIRECT(CONCATENATE("'2018-10'!H",TEXT(MATCH($C11,'2018-10'!$C$2:$C$100,0)+1,0)))="",INDIRECT(CONCATENATE("'2018-09'!H",TEXT(MATCH($C11,'2018-09'!$C$2:$C$100,0)+1,0)))="",AND(INDIRECT(CONCATENATE("'2018-10'!H",TEXT(MATCH($C11,'2018-10'!$C$2:$C$100,0)+1,0)))="",INDIRECT(CONCATENATE("'2018-09'!H",TEXT(MATCH($C11,'2018-09'!$C$2:$C$100,0)+1,0)))="")),"Н/Д",INDIRECT(CONCATENATE("'2018-10'!H",TEXT(MATCH($C11,'2018-10'!$C$2:$C$100,0)+1,0)))-INDIRECT(CONCATENATE("'2018-09'!H",TEXT(MATCH($C11,'2018-09'!$C$2:$C$100,0)+1,0))))</f>
        <v>2010262233.0599995</v>
      </c>
      <c r="I11" s="17">
        <f ca="1">IF(OR(INDIRECT(CONCATENATE("'2018-10'!I",TEXT(MATCH($C11,'2018-10'!$C$2:$C$100,0)+1,0)))="",INDIRECT(CONCATENATE("'2018-09'!I",TEXT(MATCH($C11,'2018-09'!$C$2:$C$100,0)+1,0)))="",AND(INDIRECT(CONCATENATE("'2018-10'!I",TEXT(MATCH($C11,'2018-10'!$C$2:$C$100,0)+1,0)))="",INDIRECT(CONCATENATE("'2018-09'!I",TEXT(MATCH($C11,'2018-09'!$C$2:$C$100,0)+1,0)))="")),"Н/Д",INDIRECT(CONCATENATE("'2018-10'!I",TEXT(MATCH($C11,'2018-10'!$C$2:$C$100,0)+1,0)))-INDIRECT(CONCATENATE("'2018-09'!I",TEXT(MATCH($C11,'2018-09'!$C$2:$C$100,0)+1,0))))</f>
        <v>146479995.49000001</v>
      </c>
      <c r="J11" s="17" t="str">
        <f ca="1">IF(OR(INDIRECT(CONCATENATE("'2018-10'!J",TEXT(MATCH($C11,'2018-10'!$C$2:$C$100,0)+1,0)))="",INDIRECT(CONCATENATE("'2018-09'!J",TEXT(MATCH($C11,'2018-09'!$C$2:$C$100,0)+1,0)))="",AND(INDIRECT(CONCATENATE("'2018-10'!J",TEXT(MATCH($C11,'2018-10'!$C$2:$C$100,0)+1,0)))="",INDIRECT(CONCATENATE("'2018-09'!J",TEXT(MATCH($C11,'2018-09'!$C$2:$C$100,0)+1,0)))="")),"Н/Д",INDIRECT(CONCATENATE("'2018-10'!J",TEXT(MATCH($C11,'2018-10'!$C$2:$C$100,0)+1,0)))-INDIRECT(CONCATENATE("'2018-09'!J",TEXT(MATCH($C11,'2018-09'!$C$2:$C$100,0)+1,0))))</f>
        <v>Н/Д</v>
      </c>
      <c r="K11" s="17">
        <f ca="1">IF(OR(INDIRECT(CONCATENATE("'2018-10'!K",TEXT(MATCH($C11,'2018-10'!$C$2:$C$100,0)+1,0)))="",INDIRECT(CONCATENATE("'2018-09'!K",TEXT(MATCH($C11,'2018-09'!$C$2:$C$100,0)+1,0)))="",AND(INDIRECT(CONCATENATE("'2018-10'!K",TEXT(MATCH($C11,'2018-10'!$C$2:$C$100,0)+1,0)))="",INDIRECT(CONCATENATE("'2018-09'!K",TEXT(MATCH($C11,'2018-09'!$C$2:$C$100,0)+1,0)))="")),"Н/Д",INDIRECT(CONCATENATE("'2018-10'!K",TEXT(MATCH($C11,'2018-10'!$C$2:$C$100,0)+1,0)))-INDIRECT(CONCATENATE("'2018-09'!K",TEXT(MATCH($C11,'2018-09'!$C$2:$C$100,0)+1,0))))</f>
        <v>86626037.930000305</v>
      </c>
      <c r="L11" s="17">
        <f ca="1">IF(OR(INDIRECT(CONCATENATE("'2018-10'!L",TEXT(MATCH($C11,'2018-10'!$C$2:$C$100,0)+1,0)))="",INDIRECT(CONCATENATE("'2018-09'!L",TEXT(MATCH($C11,'2018-09'!$C$2:$C$100,0)+1,0)))="",AND(INDIRECT(CONCATENATE("'2018-10'!L",TEXT(MATCH($C11,'2018-10'!$C$2:$C$100,0)+1,0)))="",INDIRECT(CONCATENATE("'2018-09'!L",TEXT(MATCH($C11,'2018-09'!$C$2:$C$100,0)+1,0)))="")),"Н/Д",INDIRECT(CONCATENATE("'2018-10'!L",TEXT(MATCH($C11,'2018-10'!$C$2:$C$100,0)+1,0)))-INDIRECT(CONCATENATE("'2018-09'!L",TEXT(MATCH($C11,'2018-09'!$C$2:$C$100,0)+1,0))))</f>
        <v>132312827.82999992</v>
      </c>
      <c r="M11" s="17">
        <f ca="1">IF(OR(INDIRECT(CONCATENATE("'2018-10'!M",TEXT(MATCH($C11,'2018-10'!$C$2:$C$100,0)+1,0)))="",INDIRECT(CONCATENATE("'2018-09'!M",TEXT(MATCH($C11,'2018-09'!$C$2:$C$100,0)+1,0)))="",AND(INDIRECT(CONCATENATE("'2018-10'!M",TEXT(MATCH($C11,'2018-10'!$C$2:$C$100,0)+1,0)))="",INDIRECT(CONCATENATE("'2018-09'!M",TEXT(MATCH($C11,'2018-09'!$C$2:$C$100,0)+1,0)))="")),"Н/Д",INDIRECT(CONCATENATE("'2018-10'!M",TEXT(MATCH($C11,'2018-10'!$C$2:$C$100,0)+1,0)))-INDIRECT(CONCATENATE("'2018-09'!M",TEXT(MATCH($C11,'2018-09'!$C$2:$C$100,0)+1,0))))</f>
        <v>243668513.03999996</v>
      </c>
      <c r="N11" s="17">
        <f ca="1">IF(OR(INDIRECT(CONCATENATE("'2018-10'!N",TEXT(MATCH($C11,'2018-10'!$C$2:$C$100,0)+1,0)))="",INDIRECT(CONCATENATE("'2018-09'!N",TEXT(MATCH($C11,'2018-09'!$C$2:$C$100,0)+1,0)))="",AND(INDIRECT(CONCATENATE("'2018-10'!N",TEXT(MATCH($C11,'2018-10'!$C$2:$C$100,0)+1,0)))="",INDIRECT(CONCATENATE("'2018-09'!N",TEXT(MATCH($C11,'2018-09'!$C$2:$C$100,0)+1,0)))="")),"Н/Д",INDIRECT(CONCATENATE("'2018-10'!N",TEXT(MATCH($C11,'2018-10'!$C$2:$C$100,0)+1,0)))-INDIRECT(CONCATENATE("'2018-09'!NE",TEXT(MATCH($C11,'2018-09'!$C$2:$C$100,0)+1,0))))</f>
        <v>176969425.59</v>
      </c>
      <c r="O11" s="17">
        <f ca="1">IF(OR(INDIRECT(CONCATENATE("'2018-10'!O",TEXT(MATCH($C11,'2018-10'!$C$2:$C$100,0)+1,0)))="",INDIRECT(CONCATENATE("'2018-09'!O",TEXT(MATCH($C11,'2018-09'!$C$2:$C$100,0)+1,0)))="",AND(INDIRECT(CONCATENATE("'2018-10'!O",TEXT(MATCH($C11,'2018-10'!$C$2:$C$100,0)+1,0)))="",INDIRECT(CONCATENATE("'2018-09'!O",TEXT(MATCH($C11,'2018-09'!$C$2:$C$100,0)+1,0)))="")),"Н/Д",INDIRECT(CONCATENATE("'2018-10'!O",TEXT(MATCH($C11,'2018-10'!$C$2:$C$100,0)+1,0)))-INDIRECT(CONCATENATE("'2018-09'!O",TEXT(MATCH($C11,'2018-09'!$C$2:$C$100,0)+1,0))))</f>
        <v>4149.2299999999814</v>
      </c>
      <c r="P11" s="17">
        <f ca="1">IF(OR(INDIRECT(CONCATENATE("'2018-10'!P",TEXT(MATCH($C11,'2018-10'!$C$2:$C$100,0)+1,0)))="",INDIRECT(CONCATENATE("'2018-09'!P",TEXT(MATCH($C11,'2018-09'!$C$2:$C$100,0)+1,0)))="",AND(INDIRECT(CONCATENATE("'2018-10'!P",TEXT(MATCH($C11,'2018-10'!$C$2:$C$100,0)+1,0)))="",INDIRECT(CONCATENATE("'2018-09'!P",TEXT(MATCH($C11,'2018-09'!$C$2:$C$100,0)+1,0)))="")),"Н/Д",INDIRECT(CONCATENATE("'2018-10'!P",TEXT(MATCH($C11,'2018-10'!$C$2:$C$100,0)+1,0)))-INDIRECT(CONCATENATE("'2018-09'!P",TEXT(MATCH($C11,'2018-09'!$C$2:$C$100,0)+1,0))))</f>
        <v>371231676.23999977</v>
      </c>
      <c r="Q11" s="17">
        <f ca="1">IF(OR(INDIRECT(CONCATENATE("'2018-10'!Q",TEXT(MATCH($C11,'2018-10'!$C$2:$C$100,0)+1,0)))="",INDIRECT(CONCATENATE("'2018-09'!Q",TEXT(MATCH($C11,'2018-09'!$C$2:$C$100,0)+1,0)))="",AND(INDIRECT(CONCATENATE("'2018-10'!Q",TEXT(MATCH($C11,'2018-10'!$C$2:$C$100,0)+1,0)))="",INDIRECT(CONCATENATE("'2018-09'!Q",TEXT(MATCH($C11,'2018-09'!$C$2:$C$100,0)+1,0)))="")),"Н/Д",INDIRECT(CONCATENATE("'2018-10'!Q",TEXT(MATCH($C11,'2018-10'!$C$2:$C$100,0)+1,0)))-INDIRECT(CONCATENATE("'2018-09'!Q",TEXT(MATCH($C11,'2018-09'!$C$2:$C$100,0)+1,0))))</f>
        <v>926962.3900000006</v>
      </c>
      <c r="R11" s="17">
        <f ca="1">IF(OR(INDIRECT(CONCATENATE("'2018-10'!R",TEXT(MATCH($C11,'2018-10'!$C$2:$C$100,0)+1,0)))="",INDIRECT(CONCATENATE("'2018-09'!R",TEXT(MATCH($C11,'2018-09'!$C$2:$C$100,0)+1,0)))="",AND(INDIRECT(CONCATENATE("'2018-10'!R",TEXT(MATCH($C11,'2018-10'!$C$2:$C$100,0)+1,0)))="",INDIRECT(CONCATENATE("'2018-09'!R",TEXT(MATCH($C11,'2018-09'!$C$2:$C$100,0)+1,0)))="")),"Н/Д",INDIRECT(CONCATENATE("'2018-10'!R",TEXT(MATCH($C11,'2018-10'!$C$2:$C$100,0)+1,0)))-INDIRECT(CONCATENATE("'2018-09'!R",TEXT(MATCH($C11,'2018-09'!$C$2:$C$100,0)+1,0))))</f>
        <v>3113425096.6199989</v>
      </c>
      <c r="S11" s="17">
        <f ca="1">IF(OR(INDIRECT(CONCATENATE("'2018-10'!S",TEXT(MATCH($C11,'2018-10'!$C$2:$C$100,0)+1,0)))="",INDIRECT(CONCATENATE("'2018-09'!S",TEXT(MATCH($C11,'2018-09'!$C$2:$C$100,0)+1,0)))="",AND(INDIRECT(CONCATENATE("'2018-10'!S",TEXT(MATCH($C11,'2018-10'!$C$2:$C$100,0)+1,0)))="",INDIRECT(CONCATENATE("'2018-09'!S",TEXT(MATCH($C11,'2018-09'!$C$2:$C$100,0)+1,0)))="")),"Н/Д",INDIRECT(CONCATENATE("'2018-10'!S",TEXT(MATCH($C11,'2018-10'!$C$2:$C$100,0)+1,0)))-INDIRECT(CONCATENATE("'2018-09'!S",TEXT(MATCH($C11,'2018-09'!$C$2:$C$100,0)+1,0))))</f>
        <v>746</v>
      </c>
      <c r="T11" s="17">
        <f ca="1">IF(OR(INDIRECT(CONCATENATE("'2018-10'!T",TEXT(MATCH($C11,'2018-10'!$C$2:$C$100,0)+1,0)))="",INDIRECT(CONCATENATE("'2018-09'!T",TEXT(MATCH($C11,'2018-09'!$C$2:$C$100,0)+1,0)))="",AND(INDIRECT(CONCATENATE("'2018-10'!T",TEXT(MATCH($C11,'2018-10'!$C$2:$C$100,0)+1,0)))="",INDIRECT(CONCATENATE("'2018-09'!T",TEXT(MATCH($C11,'2018-09'!$C$2:$C$100,0)+1,0)))="")),"Н/Д",INDIRECT(CONCATENATE("'2018-10'!T",TEXT(MATCH($C11,'2018-10'!$C$2:$C$100,0)+1,0)))-INDIRECT(CONCATENATE("'2018-09'!T",TEXT(MATCH($C11,'2018-09'!$C$2:$C$100,0)+1,0))))</f>
        <v>55253441.020000041</v>
      </c>
      <c r="U11" s="17">
        <f ca="1">IF(OR(INDIRECT(CONCATENATE("'2018-10'!U",TEXT(MATCH($C11,'2018-10'!$C$2:$C$100,0)+1,0)))="",INDIRECT(CONCATENATE("'2018-09'!U",TEXT(MATCH($C11,'2018-09'!$C$2:$C$100,0)+1,0)))="",AND(INDIRECT(CONCATENATE("'2018-10'!U",TEXT(MATCH($C11,'2018-10'!$C$2:$C$100,0)+1,0)))="",INDIRECT(CONCATENATE("'2018-09'!U",TEXT(MATCH($C11,'2018-09'!$C$2:$C$100,0)+1,0)))="")),"Н/Д",INDIRECT(CONCATENATE("'2018-10'!U",TEXT(MATCH($C11,'2018-10'!$C$2:$C$100,0)+1,0)))-INDIRECT(CONCATENATE("'2018-09'!U",TEXT(MATCH($C11,'2018-09'!$C$2:$C$100,0)+1,0))))</f>
        <v>6678749.4000000004</v>
      </c>
      <c r="V11" s="17">
        <f ca="1">IF(OR(INDIRECT(CONCATENATE("'2018-10'!V",TEXT(MATCH($C11,'2018-10'!$C$2:$C$100,0)+1,0)))="",INDIRECT(CONCATENATE("'2018-09'!V",TEXT(MATCH($C11,'2018-09'!$C$2:$C$100,0)+1,0)))="",AND(INDIRECT(CONCATENATE("'2018-10'!V",TEXT(MATCH($C11,'2018-10'!$C$2:$C$100,0)+1,0)))="",INDIRECT(CONCATENATE("'2018-09'!V",TEXT(MATCH($C11,'2018-09'!$C$2:$C$100,0)+1,0)))="")),"Н/Д",INDIRECT(CONCATENATE("'2018-10'!V",TEXT(MATCH($C11,'2018-10'!$C$2:$C$100,0)+1,0)))-INDIRECT(CONCATENATE("'2018-09'!V",TEXT(MATCH($C11,'2018-09'!$C$2:$C$100,0)+1,0))))</f>
        <v>1759474420.8299999</v>
      </c>
      <c r="W11" s="17">
        <f ca="1">IF(OR(INDIRECT(CONCATENATE("'2018-10'!W",TEXT(MATCH($C11,'2018-10'!$C$2:$C$100,0)+1,0)))="",INDIRECT(CONCATENATE("'2018-09'!W",TEXT(MATCH($C11,'2018-09'!$C$2:$C$100,0)+1,0)))="",AND(INDIRECT(CONCATENATE("'2018-10'!W",TEXT(MATCH($C11,'2018-10'!$C$2:$C$100,0)+1,0)))="",INDIRECT(CONCATENATE("'2018-09'!W",TEXT(MATCH($C11,'2018-09'!$C$2:$C$100,0)+1,0)))="")),"Н/Д",INDIRECT(CONCATENATE("'2018-10'!W",TEXT(MATCH($C11,'2018-10'!$C$2:$C$100,0)+1,0)))-INDIRECT(CONCATENATE("'2018-09'!W",TEXT(MATCH($C11,'2018-09'!$C$2:$C$100,0)+1,0))))</f>
        <v>26165971354.659973</v>
      </c>
    </row>
    <row r="12" spans="1:23" x14ac:dyDescent="0.25">
      <c r="A12" s="2" t="s">
        <v>22</v>
      </c>
      <c r="B12" s="2" t="s">
        <v>32</v>
      </c>
      <c r="C12" s="15">
        <v>8000000</v>
      </c>
      <c r="D12" s="2" t="s">
        <v>213</v>
      </c>
      <c r="E12" s="17">
        <f ca="1">IF(OR(INDIRECT(CONCATENATE("'2018-10'!E",TEXT(MATCH($C12,'2018-10'!$C$2:$C$100,0)+1,0)))="",INDIRECT(CONCATENATE("'2018-09'!E",TEXT(MATCH($C12,'2018-09'!$C$2:$C$100,0)+1,0)))="",AND(INDIRECT(CONCATENATE("'2018-10'!E",TEXT(MATCH($C12,'2018-10'!$C$2:$C$100,0)+1,0)))="",INDIRECT(CONCATENATE("'2018-09'!E",TEXT(MATCH($C12,'2018-09'!$C$2:$C$100,0)+1,0)))="")),"Н/Д",INDIRECT(CONCATENATE("'2018-10'!E",TEXT(MATCH($C12,'2018-10'!$C$2:$C$100,0)+1,0)))-INDIRECT(CONCATENATE("'2018-09'!E",TEXT(MATCH($C12,'2018-09'!$C$2:$C$100,0)+1,0))))</f>
        <v>8605670795.7799988</v>
      </c>
      <c r="F12" s="17">
        <f ca="1">IF(OR(INDIRECT(CONCATENATE("'2018-10'!F",TEXT(MATCH($C12,'2018-10'!$C$2:$C$100,0)+1,0)))="",INDIRECT(CONCATENATE("'2018-09'!F",TEXT(MATCH($C12,'2018-09'!$C$2:$C$100,0)+1,0)))="",AND(INDIRECT(CONCATENATE("'2018-10'!F",TEXT(MATCH($C12,'2018-10'!$C$2:$C$100,0)+1,0)))="",INDIRECT(CONCATENATE("'2018-09'!F",TEXT(MATCH($C12,'2018-09'!$C$2:$C$100,0)+1,0)))="")),"Н/Д",INDIRECT(CONCATENATE("'2018-10'!F",TEXT(MATCH($C12,'2018-10'!$C$2:$C$100,0)+1,0)))-INDIRECT(CONCATENATE("'2018-09'!F",TEXT(MATCH($C12,'2018-09'!$C$2:$C$100,0)+1,0))))</f>
        <v>5736645208.909996</v>
      </c>
      <c r="G12" s="17">
        <f ca="1">IF(OR(INDIRECT(CONCATENATE("'2018-10'!G",TEXT(MATCH($C12,'2018-10'!$C$2:$C$100,0)+1,0)))="",INDIRECT(CONCATENATE("'2018-09'!G",TEXT(MATCH($C12,'2018-09'!$C$2:$C$100,0)+1,0)))="",AND(INDIRECT(CONCATENATE("'2018-10'!G",TEXT(MATCH($C12,'2018-10'!$C$2:$C$100,0)+1,0)))="",INDIRECT(CONCATENATE("'2018-09'!G",TEXT(MATCH($C12,'2018-09'!$C$2:$C$100,0)+1,0)))="")),"Н/Д",INDIRECT(CONCATENATE("'2018-10'!G",TEXT(MATCH($C12,'2018-10'!$C$2:$C$100,0)+1,0)))-INDIRECT(CONCATENATE("'2018-09'!G",TEXT(MATCH($C12,'2018-09'!$C$2:$C$100,0)+1,0))))</f>
        <v>550263285.78000069</v>
      </c>
      <c r="H12" s="17">
        <f ca="1">IF(OR(INDIRECT(CONCATENATE("'2018-10'!H",TEXT(MATCH($C12,'2018-10'!$C$2:$C$100,0)+1,0)))="",INDIRECT(CONCATENATE("'2018-09'!H",TEXT(MATCH($C12,'2018-09'!$C$2:$C$100,0)+1,0)))="",AND(INDIRECT(CONCATENATE("'2018-10'!H",TEXT(MATCH($C12,'2018-10'!$C$2:$C$100,0)+1,0)))="",INDIRECT(CONCATENATE("'2018-09'!H",TEXT(MATCH($C12,'2018-09'!$C$2:$C$100,0)+1,0)))="")),"Н/Д",INDIRECT(CONCATENATE("'2018-10'!H",TEXT(MATCH($C12,'2018-10'!$C$2:$C$100,0)+1,0)))-INDIRECT(CONCATENATE("'2018-09'!H",TEXT(MATCH($C12,'2018-09'!$C$2:$C$100,0)+1,0))))</f>
        <v>3074016695.75</v>
      </c>
      <c r="I12" s="17">
        <f ca="1">IF(OR(INDIRECT(CONCATENATE("'2018-10'!I",TEXT(MATCH($C12,'2018-10'!$C$2:$C$100,0)+1,0)))="",INDIRECT(CONCATENATE("'2018-09'!I",TEXT(MATCH($C12,'2018-09'!$C$2:$C$100,0)+1,0)))="",AND(INDIRECT(CONCATENATE("'2018-10'!I",TEXT(MATCH($C12,'2018-10'!$C$2:$C$100,0)+1,0)))="",INDIRECT(CONCATENATE("'2018-09'!I",TEXT(MATCH($C12,'2018-09'!$C$2:$C$100,0)+1,0)))="")),"Н/Д",INDIRECT(CONCATENATE("'2018-10'!I",TEXT(MATCH($C12,'2018-10'!$C$2:$C$100,0)+1,0)))-INDIRECT(CONCATENATE("'2018-09'!I",TEXT(MATCH($C12,'2018-09'!$C$2:$C$100,0)+1,0))))</f>
        <v>870848690.27000046</v>
      </c>
      <c r="J12" s="17" t="str">
        <f ca="1">IF(OR(INDIRECT(CONCATENATE("'2018-10'!J",TEXT(MATCH($C12,'2018-10'!$C$2:$C$100,0)+1,0)))="",INDIRECT(CONCATENATE("'2018-09'!J",TEXT(MATCH($C12,'2018-09'!$C$2:$C$100,0)+1,0)))="",AND(INDIRECT(CONCATENATE("'2018-10'!J",TEXT(MATCH($C12,'2018-10'!$C$2:$C$100,0)+1,0)))="",INDIRECT(CONCATENATE("'2018-09'!J",TEXT(MATCH($C12,'2018-09'!$C$2:$C$100,0)+1,0)))="")),"Н/Д",INDIRECT(CONCATENATE("'2018-10'!J",TEXT(MATCH($C12,'2018-10'!$C$2:$C$100,0)+1,0)))-INDIRECT(CONCATENATE("'2018-09'!J",TEXT(MATCH($C12,'2018-09'!$C$2:$C$100,0)+1,0))))</f>
        <v>Н/Д</v>
      </c>
      <c r="K12" s="17">
        <f ca="1">IF(OR(INDIRECT(CONCATENATE("'2018-10'!K",TEXT(MATCH($C12,'2018-10'!$C$2:$C$100,0)+1,0)))="",INDIRECT(CONCATENATE("'2018-09'!K",TEXT(MATCH($C12,'2018-09'!$C$2:$C$100,0)+1,0)))="",AND(INDIRECT(CONCATENATE("'2018-10'!K",TEXT(MATCH($C12,'2018-10'!$C$2:$C$100,0)+1,0)))="",INDIRECT(CONCATENATE("'2018-09'!K",TEXT(MATCH($C12,'2018-09'!$C$2:$C$100,0)+1,0)))="")),"Н/Д",INDIRECT(CONCATENATE("'2018-10'!K",TEXT(MATCH($C12,'2018-10'!$C$2:$C$100,0)+1,0)))-INDIRECT(CONCATENATE("'2018-09'!K",TEXT(MATCH($C12,'2018-09'!$C$2:$C$100,0)+1,0))))</f>
        <v>106086656.18000031</v>
      </c>
      <c r="L12" s="17">
        <f ca="1">IF(OR(INDIRECT(CONCATENATE("'2018-10'!L",TEXT(MATCH($C12,'2018-10'!$C$2:$C$100,0)+1,0)))="",INDIRECT(CONCATENATE("'2018-09'!L",TEXT(MATCH($C12,'2018-09'!$C$2:$C$100,0)+1,0)))="",AND(INDIRECT(CONCATENATE("'2018-10'!L",TEXT(MATCH($C12,'2018-10'!$C$2:$C$100,0)+1,0)))="",INDIRECT(CONCATENATE("'2018-09'!L",TEXT(MATCH($C12,'2018-09'!$C$2:$C$100,0)+1,0)))="")),"Н/Д",INDIRECT(CONCATENATE("'2018-10'!L",TEXT(MATCH($C12,'2018-10'!$C$2:$C$100,0)+1,0)))-INDIRECT(CONCATENATE("'2018-09'!L",TEXT(MATCH($C12,'2018-09'!$C$2:$C$100,0)+1,0))))</f>
        <v>228070935.98999977</v>
      </c>
      <c r="M12" s="17">
        <f ca="1">IF(OR(INDIRECT(CONCATENATE("'2018-10'!M",TEXT(MATCH($C12,'2018-10'!$C$2:$C$100,0)+1,0)))="",INDIRECT(CONCATENATE("'2018-09'!M",TEXT(MATCH($C12,'2018-09'!$C$2:$C$100,0)+1,0)))="",AND(INDIRECT(CONCATENATE("'2018-10'!M",TEXT(MATCH($C12,'2018-10'!$C$2:$C$100,0)+1,0)))="",INDIRECT(CONCATENATE("'2018-09'!M",TEXT(MATCH($C12,'2018-09'!$C$2:$C$100,0)+1,0)))="")),"Н/Д",INDIRECT(CONCATENATE("'2018-10'!M",TEXT(MATCH($C12,'2018-10'!$C$2:$C$100,0)+1,0)))-INDIRECT(CONCATENATE("'2018-09'!M",TEXT(MATCH($C12,'2018-09'!$C$2:$C$100,0)+1,0))))</f>
        <v>287513367.39999986</v>
      </c>
      <c r="N12" s="17">
        <f ca="1">IF(OR(INDIRECT(CONCATENATE("'2018-10'!N",TEXT(MATCH($C12,'2018-10'!$C$2:$C$100,0)+1,0)))="",INDIRECT(CONCATENATE("'2018-09'!N",TEXT(MATCH($C12,'2018-09'!$C$2:$C$100,0)+1,0)))="",AND(INDIRECT(CONCATENATE("'2018-10'!N",TEXT(MATCH($C12,'2018-10'!$C$2:$C$100,0)+1,0)))="",INDIRECT(CONCATENATE("'2018-09'!N",TEXT(MATCH($C12,'2018-09'!$C$2:$C$100,0)+1,0)))="")),"Н/Д",INDIRECT(CONCATENATE("'2018-10'!N",TEXT(MATCH($C12,'2018-10'!$C$2:$C$100,0)+1,0)))-INDIRECT(CONCATENATE("'2018-09'!NE",TEXT(MATCH($C12,'2018-09'!$C$2:$C$100,0)+1,0))))</f>
        <v>382023697.08999997</v>
      </c>
      <c r="O12" s="17">
        <f ca="1">IF(OR(INDIRECT(CONCATENATE("'2018-10'!O",TEXT(MATCH($C12,'2018-10'!$C$2:$C$100,0)+1,0)))="",INDIRECT(CONCATENATE("'2018-09'!O",TEXT(MATCH($C12,'2018-09'!$C$2:$C$100,0)+1,0)))="",AND(INDIRECT(CONCATENATE("'2018-10'!O",TEXT(MATCH($C12,'2018-10'!$C$2:$C$100,0)+1,0)))="",INDIRECT(CONCATENATE("'2018-09'!O",TEXT(MATCH($C12,'2018-09'!$C$2:$C$100,0)+1,0)))="")),"Н/Д",INDIRECT(CONCATENATE("'2018-10'!O",TEXT(MATCH($C12,'2018-10'!$C$2:$C$100,0)+1,0)))-INDIRECT(CONCATENATE("'2018-09'!O",TEXT(MATCH($C12,'2018-09'!$C$2:$C$100,0)+1,0))))</f>
        <v>-1881.1499999999942</v>
      </c>
      <c r="P12" s="17">
        <f ca="1">IF(OR(INDIRECT(CONCATENATE("'2018-10'!P",TEXT(MATCH($C12,'2018-10'!$C$2:$C$100,0)+1,0)))="",INDIRECT(CONCATENATE("'2018-09'!P",TEXT(MATCH($C12,'2018-09'!$C$2:$C$100,0)+1,0)))="",AND(INDIRECT(CONCATENATE("'2018-10'!P",TEXT(MATCH($C12,'2018-10'!$C$2:$C$100,0)+1,0)))="",INDIRECT(CONCATENATE("'2018-09'!P",TEXT(MATCH($C12,'2018-09'!$C$2:$C$100,0)+1,0)))="")),"Н/Д",INDIRECT(CONCATENATE("'2018-10'!P",TEXT(MATCH($C12,'2018-10'!$C$2:$C$100,0)+1,0)))-INDIRECT(CONCATENATE("'2018-09'!P",TEXT(MATCH($C12,'2018-09'!$C$2:$C$100,0)+1,0))))</f>
        <v>203879396.48000002</v>
      </c>
      <c r="Q12" s="17">
        <f ca="1">IF(OR(INDIRECT(CONCATENATE("'2018-10'!Q",TEXT(MATCH($C12,'2018-10'!$C$2:$C$100,0)+1,0)))="",INDIRECT(CONCATENATE("'2018-09'!Q",TEXT(MATCH($C12,'2018-09'!$C$2:$C$100,0)+1,0)))="",AND(INDIRECT(CONCATENATE("'2018-10'!Q",TEXT(MATCH($C12,'2018-10'!$C$2:$C$100,0)+1,0)))="",INDIRECT(CONCATENATE("'2018-09'!Q",TEXT(MATCH($C12,'2018-09'!$C$2:$C$100,0)+1,0)))="")),"Н/Д",INDIRECT(CONCATENATE("'2018-10'!Q",TEXT(MATCH($C12,'2018-10'!$C$2:$C$100,0)+1,0)))-INDIRECT(CONCATENATE("'2018-09'!Q",TEXT(MATCH($C12,'2018-09'!$C$2:$C$100,0)+1,0))))</f>
        <v>53912518.419999957</v>
      </c>
      <c r="R12" s="17">
        <f ca="1">IF(OR(INDIRECT(CONCATENATE("'2018-10'!R",TEXT(MATCH($C12,'2018-10'!$C$2:$C$100,0)+1,0)))="",INDIRECT(CONCATENATE("'2018-09'!R",TEXT(MATCH($C12,'2018-09'!$C$2:$C$100,0)+1,0)))="",AND(INDIRECT(CONCATENATE("'2018-10'!R",TEXT(MATCH($C12,'2018-10'!$C$2:$C$100,0)+1,0)))="",INDIRECT(CONCATENATE("'2018-09'!R",TEXT(MATCH($C12,'2018-09'!$C$2:$C$100,0)+1,0)))="")),"Н/Д",INDIRECT(CONCATENATE("'2018-10'!R",TEXT(MATCH($C12,'2018-10'!$C$2:$C$100,0)+1,0)))-INDIRECT(CONCATENATE("'2018-09'!R",TEXT(MATCH($C12,'2018-09'!$C$2:$C$100,0)+1,0))))</f>
        <v>199210037.98999995</v>
      </c>
      <c r="S12" s="17">
        <f ca="1">IF(OR(INDIRECT(CONCATENATE("'2018-10'!S",TEXT(MATCH($C12,'2018-10'!$C$2:$C$100,0)+1,0)))="",INDIRECT(CONCATENATE("'2018-09'!S",TEXT(MATCH($C12,'2018-09'!$C$2:$C$100,0)+1,0)))="",AND(INDIRECT(CONCATENATE("'2018-10'!S",TEXT(MATCH($C12,'2018-10'!$C$2:$C$100,0)+1,0)))="",INDIRECT(CONCATENATE("'2018-09'!S",TEXT(MATCH($C12,'2018-09'!$C$2:$C$100,0)+1,0)))="")),"Н/Д",INDIRECT(CONCATENATE("'2018-10'!S",TEXT(MATCH($C12,'2018-10'!$C$2:$C$100,0)+1,0)))-INDIRECT(CONCATENATE("'2018-09'!S",TEXT(MATCH($C12,'2018-09'!$C$2:$C$100,0)+1,0))))</f>
        <v>400074.93999999948</v>
      </c>
      <c r="T12" s="17">
        <f ca="1">IF(OR(INDIRECT(CONCATENATE("'2018-10'!T",TEXT(MATCH($C12,'2018-10'!$C$2:$C$100,0)+1,0)))="",INDIRECT(CONCATENATE("'2018-09'!T",TEXT(MATCH($C12,'2018-09'!$C$2:$C$100,0)+1,0)))="",AND(INDIRECT(CONCATENATE("'2018-10'!T",TEXT(MATCH($C12,'2018-10'!$C$2:$C$100,0)+1,0)))="",INDIRECT(CONCATENATE("'2018-09'!T",TEXT(MATCH($C12,'2018-09'!$C$2:$C$100,0)+1,0)))="")),"Н/Д",INDIRECT(CONCATENATE("'2018-10'!T",TEXT(MATCH($C12,'2018-10'!$C$2:$C$100,0)+1,0)))-INDIRECT(CONCATENATE("'2018-09'!T",TEXT(MATCH($C12,'2018-09'!$C$2:$C$100,0)+1,0))))</f>
        <v>72792256.540000081</v>
      </c>
      <c r="U12" s="17">
        <f ca="1">IF(OR(INDIRECT(CONCATENATE("'2018-10'!U",TEXT(MATCH($C12,'2018-10'!$C$2:$C$100,0)+1,0)))="",INDIRECT(CONCATENATE("'2018-09'!U",TEXT(MATCH($C12,'2018-09'!$C$2:$C$100,0)+1,0)))="",AND(INDIRECT(CONCATENATE("'2018-10'!U",TEXT(MATCH($C12,'2018-10'!$C$2:$C$100,0)+1,0)))="",INDIRECT(CONCATENATE("'2018-09'!U",TEXT(MATCH($C12,'2018-09'!$C$2:$C$100,0)+1,0)))="")),"Н/Д",INDIRECT(CONCATENATE("'2018-10'!U",TEXT(MATCH($C12,'2018-10'!$C$2:$C$100,0)+1,0)))-INDIRECT(CONCATENATE("'2018-09'!U",TEXT(MATCH($C12,'2018-09'!$C$2:$C$100,0)+1,0))))</f>
        <v>20883250.150000006</v>
      </c>
      <c r="V12" s="17">
        <f ca="1">IF(OR(INDIRECT(CONCATENATE("'2018-10'!V",TEXT(MATCH($C12,'2018-10'!$C$2:$C$100,0)+1,0)))="",INDIRECT(CONCATENATE("'2018-09'!V",TEXT(MATCH($C12,'2018-09'!$C$2:$C$100,0)+1,0)))="",AND(INDIRECT(CONCATENATE("'2018-10'!V",TEXT(MATCH($C12,'2018-10'!$C$2:$C$100,0)+1,0)))="",INDIRECT(CONCATENATE("'2018-09'!V",TEXT(MATCH($C12,'2018-09'!$C$2:$C$100,0)+1,0)))="")),"Н/Д",INDIRECT(CONCATENATE("'2018-10'!V",TEXT(MATCH($C12,'2018-10'!$C$2:$C$100,0)+1,0)))-INDIRECT(CONCATENATE("'2018-09'!V",TEXT(MATCH($C12,'2018-09'!$C$2:$C$100,0)+1,0))))</f>
        <v>2869025586.8699989</v>
      </c>
      <c r="W12" s="17">
        <f ca="1">IF(OR(INDIRECT(CONCATENATE("'2018-10'!W",TEXT(MATCH($C12,'2018-10'!$C$2:$C$100,0)+1,0)))="",INDIRECT(CONCATENATE("'2018-09'!W",TEXT(MATCH($C12,'2018-09'!$C$2:$C$100,0)+1,0)))="",AND(INDIRECT(CONCATENATE("'2018-10'!W",TEXT(MATCH($C12,'2018-10'!$C$2:$C$100,0)+1,0)))="",INDIRECT(CONCATENATE("'2018-09'!W",TEXT(MATCH($C12,'2018-09'!$C$2:$C$100,0)+1,0)))="")),"Н/Д",INDIRECT(CONCATENATE("'2018-10'!W",TEXT(MATCH($C12,'2018-10'!$C$2:$C$100,0)+1,0)))-INDIRECT(CONCATENATE("'2018-09'!W",TEXT(MATCH($C12,'2018-09'!$C$2:$C$100,0)+1,0))))</f>
        <v>22913466625.600006</v>
      </c>
    </row>
    <row r="13" spans="1:23" x14ac:dyDescent="0.25">
      <c r="A13" s="2" t="s">
        <v>22</v>
      </c>
      <c r="B13" s="2" t="s">
        <v>33</v>
      </c>
      <c r="C13" s="15">
        <v>77000000</v>
      </c>
      <c r="D13" s="2" t="s">
        <v>213</v>
      </c>
      <c r="E13" s="17">
        <f ca="1">IF(OR(INDIRECT(CONCATENATE("'2018-10'!E",TEXT(MATCH($C13,'2018-10'!$C$2:$C$100,0)+1,0)))="",INDIRECT(CONCATENATE("'2018-09'!E",TEXT(MATCH($C13,'2018-09'!$C$2:$C$100,0)+1,0)))="",AND(INDIRECT(CONCATENATE("'2018-10'!E",TEXT(MATCH($C13,'2018-10'!$C$2:$C$100,0)+1,0)))="",INDIRECT(CONCATENATE("'2018-09'!E",TEXT(MATCH($C13,'2018-09'!$C$2:$C$100,0)+1,0)))="")),"Н/Д",INDIRECT(CONCATENATE("'2018-10'!E",TEXT(MATCH($C13,'2018-10'!$C$2:$C$100,0)+1,0)))-INDIRECT(CONCATENATE("'2018-09'!E",TEXT(MATCH($C13,'2018-09'!$C$2:$C$100,0)+1,0))))</f>
        <v>3165134045.4099998</v>
      </c>
      <c r="F13" s="17">
        <f ca="1">IF(OR(INDIRECT(CONCATENATE("'2018-10'!F",TEXT(MATCH($C13,'2018-10'!$C$2:$C$100,0)+1,0)))="",INDIRECT(CONCATENATE("'2018-09'!F",TEXT(MATCH($C13,'2018-09'!$C$2:$C$100,0)+1,0)))="",AND(INDIRECT(CONCATENATE("'2018-10'!F",TEXT(MATCH($C13,'2018-10'!$C$2:$C$100,0)+1,0)))="",INDIRECT(CONCATENATE("'2018-09'!F",TEXT(MATCH($C13,'2018-09'!$C$2:$C$100,0)+1,0)))="")),"Н/Д",INDIRECT(CONCATENATE("'2018-10'!F",TEXT(MATCH($C13,'2018-10'!$C$2:$C$100,0)+1,0)))-INDIRECT(CONCATENATE("'2018-09'!F",TEXT(MATCH($C13,'2018-09'!$C$2:$C$100,0)+1,0))))</f>
        <v>1071117069.1399994</v>
      </c>
      <c r="G13" s="17">
        <f ca="1">IF(OR(INDIRECT(CONCATENATE("'2018-10'!G",TEXT(MATCH($C13,'2018-10'!$C$2:$C$100,0)+1,0)))="",INDIRECT(CONCATENATE("'2018-09'!G",TEXT(MATCH($C13,'2018-09'!$C$2:$C$100,0)+1,0)))="",AND(INDIRECT(CONCATENATE("'2018-10'!G",TEXT(MATCH($C13,'2018-10'!$C$2:$C$100,0)+1,0)))="",INDIRECT(CONCATENATE("'2018-09'!G",TEXT(MATCH($C13,'2018-09'!$C$2:$C$100,0)+1,0)))="")),"Н/Д",INDIRECT(CONCATENATE("'2018-10'!G",TEXT(MATCH($C13,'2018-10'!$C$2:$C$100,0)+1,0)))-INDIRECT(CONCATENATE("'2018-09'!G",TEXT(MATCH($C13,'2018-09'!$C$2:$C$100,0)+1,0))))</f>
        <v>370081855.01000023</v>
      </c>
      <c r="H13" s="17">
        <f ca="1">IF(OR(INDIRECT(CONCATENATE("'2018-10'!H",TEXT(MATCH($C13,'2018-10'!$C$2:$C$100,0)+1,0)))="",INDIRECT(CONCATENATE("'2018-09'!H",TEXT(MATCH($C13,'2018-09'!$C$2:$C$100,0)+1,0)))="",AND(INDIRECT(CONCATENATE("'2018-10'!H",TEXT(MATCH($C13,'2018-10'!$C$2:$C$100,0)+1,0)))="",INDIRECT(CONCATENATE("'2018-09'!H",TEXT(MATCH($C13,'2018-09'!$C$2:$C$100,0)+1,0)))="")),"Н/Д",INDIRECT(CONCATENATE("'2018-10'!H",TEXT(MATCH($C13,'2018-10'!$C$2:$C$100,0)+1,0)))-INDIRECT(CONCATENATE("'2018-09'!H",TEXT(MATCH($C13,'2018-09'!$C$2:$C$100,0)+1,0))))</f>
        <v>360418743.07000017</v>
      </c>
      <c r="I13" s="17">
        <f ca="1">IF(OR(INDIRECT(CONCATENATE("'2018-10'!I",TEXT(MATCH($C13,'2018-10'!$C$2:$C$100,0)+1,0)))="",INDIRECT(CONCATENATE("'2018-09'!I",TEXT(MATCH($C13,'2018-09'!$C$2:$C$100,0)+1,0)))="",AND(INDIRECT(CONCATENATE("'2018-10'!I",TEXT(MATCH($C13,'2018-10'!$C$2:$C$100,0)+1,0)))="",INDIRECT(CONCATENATE("'2018-09'!I",TEXT(MATCH($C13,'2018-09'!$C$2:$C$100,0)+1,0)))="")),"Н/Д",INDIRECT(CONCATENATE("'2018-10'!I",TEXT(MATCH($C13,'2018-10'!$C$2:$C$100,0)+1,0)))-INDIRECT(CONCATENATE("'2018-09'!I",TEXT(MATCH($C13,'2018-09'!$C$2:$C$100,0)+1,0))))</f>
        <v>21605854.230000019</v>
      </c>
      <c r="J13" s="17" t="str">
        <f ca="1">IF(OR(INDIRECT(CONCATENATE("'2018-10'!J",TEXT(MATCH($C13,'2018-10'!$C$2:$C$100,0)+1,0)))="",INDIRECT(CONCATENATE("'2018-09'!J",TEXT(MATCH($C13,'2018-09'!$C$2:$C$100,0)+1,0)))="",AND(INDIRECT(CONCATENATE("'2018-10'!J",TEXT(MATCH($C13,'2018-10'!$C$2:$C$100,0)+1,0)))="",INDIRECT(CONCATENATE("'2018-09'!J",TEXT(MATCH($C13,'2018-09'!$C$2:$C$100,0)+1,0)))="")),"Н/Д",INDIRECT(CONCATENATE("'2018-10'!J",TEXT(MATCH($C13,'2018-10'!$C$2:$C$100,0)+1,0)))-INDIRECT(CONCATENATE("'2018-09'!J",TEXT(MATCH($C13,'2018-09'!$C$2:$C$100,0)+1,0))))</f>
        <v>Н/Д</v>
      </c>
      <c r="K13" s="17">
        <f ca="1">IF(OR(INDIRECT(CONCATENATE("'2018-10'!K",TEXT(MATCH($C13,'2018-10'!$C$2:$C$100,0)+1,0)))="",INDIRECT(CONCATENATE("'2018-09'!K",TEXT(MATCH($C13,'2018-09'!$C$2:$C$100,0)+1,0)))="",AND(INDIRECT(CONCATENATE("'2018-10'!K",TEXT(MATCH($C13,'2018-10'!$C$2:$C$100,0)+1,0)))="",INDIRECT(CONCATENATE("'2018-09'!K",TEXT(MATCH($C13,'2018-09'!$C$2:$C$100,0)+1,0)))="")),"Н/Д",INDIRECT(CONCATENATE("'2018-10'!K",TEXT(MATCH($C13,'2018-10'!$C$2:$C$100,0)+1,0)))-INDIRECT(CONCATENATE("'2018-09'!K",TEXT(MATCH($C13,'2018-09'!$C$2:$C$100,0)+1,0))))</f>
        <v>2222146.4800000042</v>
      </c>
      <c r="L13" s="17">
        <f ca="1">IF(OR(INDIRECT(CONCATENATE("'2018-10'!L",TEXT(MATCH($C13,'2018-10'!$C$2:$C$100,0)+1,0)))="",INDIRECT(CONCATENATE("'2018-09'!L",TEXT(MATCH($C13,'2018-09'!$C$2:$C$100,0)+1,0)))="",AND(INDIRECT(CONCATENATE("'2018-10'!L",TEXT(MATCH($C13,'2018-10'!$C$2:$C$100,0)+1,0)))="",INDIRECT(CONCATENATE("'2018-09'!L",TEXT(MATCH($C13,'2018-09'!$C$2:$C$100,0)+1,0)))="")),"Н/Д",INDIRECT(CONCATENATE("'2018-10'!L",TEXT(MATCH($C13,'2018-10'!$C$2:$C$100,0)+1,0)))-INDIRECT(CONCATENATE("'2018-09'!L",TEXT(MATCH($C13,'2018-09'!$C$2:$C$100,0)+1,0))))</f>
        <v>5251987.1299999952</v>
      </c>
      <c r="M13" s="17">
        <f ca="1">IF(OR(INDIRECT(CONCATENATE("'2018-10'!M",TEXT(MATCH($C13,'2018-10'!$C$2:$C$100,0)+1,0)))="",INDIRECT(CONCATENATE("'2018-09'!M",TEXT(MATCH($C13,'2018-09'!$C$2:$C$100,0)+1,0)))="",AND(INDIRECT(CONCATENATE("'2018-10'!M",TEXT(MATCH($C13,'2018-10'!$C$2:$C$100,0)+1,0)))="",INDIRECT(CONCATENATE("'2018-09'!M",TEXT(MATCH($C13,'2018-09'!$C$2:$C$100,0)+1,0)))="")),"Н/Д",INDIRECT(CONCATENATE("'2018-10'!M",TEXT(MATCH($C13,'2018-10'!$C$2:$C$100,0)+1,0)))-INDIRECT(CONCATENATE("'2018-09'!M",TEXT(MATCH($C13,'2018-09'!$C$2:$C$100,0)+1,0))))</f>
        <v>285711099.23000002</v>
      </c>
      <c r="N13" s="17">
        <f ca="1">IF(OR(INDIRECT(CONCATENATE("'2018-10'!N",TEXT(MATCH($C13,'2018-10'!$C$2:$C$100,0)+1,0)))="",INDIRECT(CONCATENATE("'2018-09'!N",TEXT(MATCH($C13,'2018-09'!$C$2:$C$100,0)+1,0)))="",AND(INDIRECT(CONCATENATE("'2018-10'!N",TEXT(MATCH($C13,'2018-10'!$C$2:$C$100,0)+1,0)))="",INDIRECT(CONCATENATE("'2018-09'!N",TEXT(MATCH($C13,'2018-09'!$C$2:$C$100,0)+1,0)))="")),"Н/Д",INDIRECT(CONCATENATE("'2018-10'!N",TEXT(MATCH($C13,'2018-10'!$C$2:$C$100,0)+1,0)))-INDIRECT(CONCATENATE("'2018-09'!NE",TEXT(MATCH($C13,'2018-09'!$C$2:$C$100,0)+1,0))))</f>
        <v>11425926.35</v>
      </c>
      <c r="O13" s="17">
        <f ca="1">IF(OR(INDIRECT(CONCATENATE("'2018-10'!O",TEXT(MATCH($C13,'2018-10'!$C$2:$C$100,0)+1,0)))="",INDIRECT(CONCATENATE("'2018-09'!O",TEXT(MATCH($C13,'2018-09'!$C$2:$C$100,0)+1,0)))="",AND(INDIRECT(CONCATENATE("'2018-10'!O",TEXT(MATCH($C13,'2018-10'!$C$2:$C$100,0)+1,0)))="",INDIRECT(CONCATENATE("'2018-09'!O",TEXT(MATCH($C13,'2018-09'!$C$2:$C$100,0)+1,0)))="")),"Н/Д",INDIRECT(CONCATENATE("'2018-10'!O",TEXT(MATCH($C13,'2018-10'!$C$2:$C$100,0)+1,0)))-INDIRECT(CONCATENATE("'2018-09'!O",TEXT(MATCH($C13,'2018-09'!$C$2:$C$100,0)+1,0))))</f>
        <v>0.16999999999825377</v>
      </c>
      <c r="P13" s="17">
        <f ca="1">IF(OR(INDIRECT(CONCATENATE("'2018-10'!P",TEXT(MATCH($C13,'2018-10'!$C$2:$C$100,0)+1,0)))="",INDIRECT(CONCATENATE("'2018-09'!P",TEXT(MATCH($C13,'2018-09'!$C$2:$C$100,0)+1,0)))="",AND(INDIRECT(CONCATENATE("'2018-10'!P",TEXT(MATCH($C13,'2018-10'!$C$2:$C$100,0)+1,0)))="",INDIRECT(CONCATENATE("'2018-09'!P",TEXT(MATCH($C13,'2018-09'!$C$2:$C$100,0)+1,0)))="")),"Н/Д",INDIRECT(CONCATENATE("'2018-10'!P",TEXT(MATCH($C13,'2018-10'!$C$2:$C$100,0)+1,0)))-INDIRECT(CONCATENATE("'2018-09'!P",TEXT(MATCH($C13,'2018-09'!$C$2:$C$100,0)+1,0))))</f>
        <v>19099467.090000004</v>
      </c>
      <c r="Q13" s="17">
        <f ca="1">IF(OR(INDIRECT(CONCATENATE("'2018-10'!Q",TEXT(MATCH($C13,'2018-10'!$C$2:$C$100,0)+1,0)))="",INDIRECT(CONCATENATE("'2018-09'!Q",TEXT(MATCH($C13,'2018-09'!$C$2:$C$100,0)+1,0)))="",AND(INDIRECT(CONCATENATE("'2018-10'!Q",TEXT(MATCH($C13,'2018-10'!$C$2:$C$100,0)+1,0)))="",INDIRECT(CONCATENATE("'2018-09'!Q",TEXT(MATCH($C13,'2018-09'!$C$2:$C$100,0)+1,0)))="")),"Н/Д",INDIRECT(CONCATENATE("'2018-10'!Q",TEXT(MATCH($C13,'2018-10'!$C$2:$C$100,0)+1,0)))-INDIRECT(CONCATENATE("'2018-09'!Q",TEXT(MATCH($C13,'2018-09'!$C$2:$C$100,0)+1,0))))</f>
        <v>-1051053.6000000015</v>
      </c>
      <c r="R13" s="17">
        <f ca="1">IF(OR(INDIRECT(CONCATENATE("'2018-10'!R",TEXT(MATCH($C13,'2018-10'!$C$2:$C$100,0)+1,0)))="",INDIRECT(CONCATENATE("'2018-09'!R",TEXT(MATCH($C13,'2018-09'!$C$2:$C$100,0)+1,0)))="",AND(INDIRECT(CONCATENATE("'2018-10'!R",TEXT(MATCH($C13,'2018-10'!$C$2:$C$100,0)+1,0)))="",INDIRECT(CONCATENATE("'2018-09'!R",TEXT(MATCH($C13,'2018-09'!$C$2:$C$100,0)+1,0)))="")),"Н/Д",INDIRECT(CONCATENATE("'2018-10'!R",TEXT(MATCH($C13,'2018-10'!$C$2:$C$100,0)+1,0)))-INDIRECT(CONCATENATE("'2018-09'!R",TEXT(MATCH($C13,'2018-09'!$C$2:$C$100,0)+1,0))))</f>
        <v>3373235.6700000018</v>
      </c>
      <c r="S13" s="17" t="str">
        <f ca="1">IF(OR(INDIRECT(CONCATENATE("'2018-10'!S",TEXT(MATCH($C13,'2018-10'!$C$2:$C$100,0)+1,0)))="",INDIRECT(CONCATENATE("'2018-09'!S",TEXT(MATCH($C13,'2018-09'!$C$2:$C$100,0)+1,0)))="",AND(INDIRECT(CONCATENATE("'2018-10'!S",TEXT(MATCH($C13,'2018-10'!$C$2:$C$100,0)+1,0)))="",INDIRECT(CONCATENATE("'2018-09'!S",TEXT(MATCH($C13,'2018-09'!$C$2:$C$100,0)+1,0)))="")),"Н/Д",INDIRECT(CONCATENATE("'2018-10'!S",TEXT(MATCH($C13,'2018-10'!$C$2:$C$100,0)+1,0)))-INDIRECT(CONCATENATE("'2018-09'!S",TEXT(MATCH($C13,'2018-09'!$C$2:$C$100,0)+1,0))))</f>
        <v>Н/Д</v>
      </c>
      <c r="T13" s="17">
        <f ca="1">IF(OR(INDIRECT(CONCATENATE("'2018-10'!T",TEXT(MATCH($C13,'2018-10'!$C$2:$C$100,0)+1,0)))="",INDIRECT(CONCATENATE("'2018-09'!T",TEXT(MATCH($C13,'2018-09'!$C$2:$C$100,0)+1,0)))="",AND(INDIRECT(CONCATENATE("'2018-10'!T",TEXT(MATCH($C13,'2018-10'!$C$2:$C$100,0)+1,0)))="",INDIRECT(CONCATENATE("'2018-09'!T",TEXT(MATCH($C13,'2018-09'!$C$2:$C$100,0)+1,0)))="")),"Н/Д",INDIRECT(CONCATENATE("'2018-10'!T",TEXT(MATCH($C13,'2018-10'!$C$2:$C$100,0)+1,0)))-INDIRECT(CONCATENATE("'2018-09'!T",TEXT(MATCH($C13,'2018-09'!$C$2:$C$100,0)+1,0))))</f>
        <v>2360092.7700000033</v>
      </c>
      <c r="U13" s="17">
        <f ca="1">IF(OR(INDIRECT(CONCATENATE("'2018-10'!U",TEXT(MATCH($C13,'2018-10'!$C$2:$C$100,0)+1,0)))="",INDIRECT(CONCATENATE("'2018-09'!U",TEXT(MATCH($C13,'2018-09'!$C$2:$C$100,0)+1,0)))="",AND(INDIRECT(CONCATENATE("'2018-10'!U",TEXT(MATCH($C13,'2018-10'!$C$2:$C$100,0)+1,0)))="",INDIRECT(CONCATENATE("'2018-09'!U",TEXT(MATCH($C13,'2018-09'!$C$2:$C$100,0)+1,0)))="")),"Н/Д",INDIRECT(CONCATENATE("'2018-10'!U",TEXT(MATCH($C13,'2018-10'!$C$2:$C$100,0)+1,0)))-INDIRECT(CONCATENATE("'2018-09'!U",TEXT(MATCH($C13,'2018-09'!$C$2:$C$100,0)+1,0))))</f>
        <v>436080.41</v>
      </c>
      <c r="V13" s="17">
        <f ca="1">IF(OR(INDIRECT(CONCATENATE("'2018-10'!V",TEXT(MATCH($C13,'2018-10'!$C$2:$C$100,0)+1,0)))="",INDIRECT(CONCATENATE("'2018-09'!V",TEXT(MATCH($C13,'2018-09'!$C$2:$C$100,0)+1,0)))="",AND(INDIRECT(CONCATENATE("'2018-10'!V",TEXT(MATCH($C13,'2018-10'!$C$2:$C$100,0)+1,0)))="",INDIRECT(CONCATENATE("'2018-09'!V",TEXT(MATCH($C13,'2018-09'!$C$2:$C$100,0)+1,0)))="")),"Н/Д",INDIRECT(CONCATENATE("'2018-10'!V",TEXT(MATCH($C13,'2018-10'!$C$2:$C$100,0)+1,0)))-INDIRECT(CONCATENATE("'2018-09'!V",TEXT(MATCH($C13,'2018-09'!$C$2:$C$100,0)+1,0))))</f>
        <v>2094016976.2700005</v>
      </c>
      <c r="W13" s="17">
        <f ca="1">IF(OR(INDIRECT(CONCATENATE("'2018-10'!W",TEXT(MATCH($C13,'2018-10'!$C$2:$C$100,0)+1,0)))="",INDIRECT(CONCATENATE("'2018-09'!W",TEXT(MATCH($C13,'2018-09'!$C$2:$C$100,0)+1,0)))="",AND(INDIRECT(CONCATENATE("'2018-10'!W",TEXT(MATCH($C13,'2018-10'!$C$2:$C$100,0)+1,0)))="",INDIRECT(CONCATENATE("'2018-09'!W",TEXT(MATCH($C13,'2018-09'!$C$2:$C$100,0)+1,0)))="")),"Н/Д",INDIRECT(CONCATENATE("'2018-10'!W",TEXT(MATCH($C13,'2018-10'!$C$2:$C$100,0)+1,0)))-INDIRECT(CONCATENATE("'2018-09'!W",TEXT(MATCH($C13,'2018-09'!$C$2:$C$100,0)+1,0))))</f>
        <v>7401298998.4800034</v>
      </c>
    </row>
    <row r="14" spans="1:23" x14ac:dyDescent="0.25">
      <c r="A14" s="2" t="s">
        <v>34</v>
      </c>
      <c r="B14" s="2" t="s">
        <v>35</v>
      </c>
      <c r="C14" s="15">
        <v>33000000</v>
      </c>
      <c r="D14" s="2" t="s">
        <v>213</v>
      </c>
      <c r="E14" s="17">
        <f ca="1">IF(OR(INDIRECT(CONCATENATE("'2018-10'!E",TEXT(MATCH($C14,'2018-10'!$C$2:$C$100,0)+1,0)))="",INDIRECT(CONCATENATE("'2018-09'!E",TEXT(MATCH($C14,'2018-09'!$C$2:$C$100,0)+1,0)))="",AND(INDIRECT(CONCATENATE("'2018-10'!E",TEXT(MATCH($C14,'2018-10'!$C$2:$C$100,0)+1,0)))="",INDIRECT(CONCATENATE("'2018-09'!E",TEXT(MATCH($C14,'2018-09'!$C$2:$C$100,0)+1,0)))="")),"Н/Д",INDIRECT(CONCATENATE("'2018-10'!E",TEXT(MATCH($C14,'2018-10'!$C$2:$C$100,0)+1,0)))-INDIRECT(CONCATENATE("'2018-09'!E",TEXT(MATCH($C14,'2018-09'!$C$2:$C$100,0)+1,0))))</f>
        <v>4726874724.7099991</v>
      </c>
      <c r="F14" s="17">
        <f ca="1">IF(OR(INDIRECT(CONCATENATE("'2018-10'!F",TEXT(MATCH($C14,'2018-10'!$C$2:$C$100,0)+1,0)))="",INDIRECT(CONCATENATE("'2018-09'!F",TEXT(MATCH($C14,'2018-09'!$C$2:$C$100,0)+1,0)))="",AND(INDIRECT(CONCATENATE("'2018-10'!F",TEXT(MATCH($C14,'2018-10'!$C$2:$C$100,0)+1,0)))="",INDIRECT(CONCATENATE("'2018-09'!F",TEXT(MATCH($C14,'2018-09'!$C$2:$C$100,0)+1,0)))="")),"Н/Д",INDIRECT(CONCATENATE("'2018-10'!F",TEXT(MATCH($C14,'2018-10'!$C$2:$C$100,0)+1,0)))-INDIRECT(CONCATENATE("'2018-09'!F",TEXT(MATCH($C14,'2018-09'!$C$2:$C$100,0)+1,0))))</f>
        <v>2635600556.0200005</v>
      </c>
      <c r="G14" s="17">
        <f ca="1">IF(OR(INDIRECT(CONCATENATE("'2018-10'!G",TEXT(MATCH($C14,'2018-10'!$C$2:$C$100,0)+1,0)))="",INDIRECT(CONCATENATE("'2018-09'!G",TEXT(MATCH($C14,'2018-09'!$C$2:$C$100,0)+1,0)))="",AND(INDIRECT(CONCATENATE("'2018-10'!G",TEXT(MATCH($C14,'2018-10'!$C$2:$C$100,0)+1,0)))="",INDIRECT(CONCATENATE("'2018-09'!G",TEXT(MATCH($C14,'2018-09'!$C$2:$C$100,0)+1,0)))="")),"Н/Д",INDIRECT(CONCATENATE("'2018-10'!G",TEXT(MATCH($C14,'2018-10'!$C$2:$C$100,0)+1,0)))-INDIRECT(CONCATENATE("'2018-09'!G",TEXT(MATCH($C14,'2018-09'!$C$2:$C$100,0)+1,0))))</f>
        <v>100439484.03999996</v>
      </c>
      <c r="H14" s="17">
        <f ca="1">IF(OR(INDIRECT(CONCATENATE("'2018-10'!H",TEXT(MATCH($C14,'2018-10'!$C$2:$C$100,0)+1,0)))="",INDIRECT(CONCATENATE("'2018-09'!H",TEXT(MATCH($C14,'2018-09'!$C$2:$C$100,0)+1,0)))="",AND(INDIRECT(CONCATENATE("'2018-10'!H",TEXT(MATCH($C14,'2018-10'!$C$2:$C$100,0)+1,0)))="",INDIRECT(CONCATENATE("'2018-09'!H",TEXT(MATCH($C14,'2018-09'!$C$2:$C$100,0)+1,0)))="")),"Н/Д",INDIRECT(CONCATENATE("'2018-10'!H",TEXT(MATCH($C14,'2018-10'!$C$2:$C$100,0)+1,0)))-INDIRECT(CONCATENATE("'2018-09'!H",TEXT(MATCH($C14,'2018-09'!$C$2:$C$100,0)+1,0))))</f>
        <v>1320413135.4700012</v>
      </c>
      <c r="I14" s="17">
        <f ca="1">IF(OR(INDIRECT(CONCATENATE("'2018-10'!I",TEXT(MATCH($C14,'2018-10'!$C$2:$C$100,0)+1,0)))="",INDIRECT(CONCATENATE("'2018-09'!I",TEXT(MATCH($C14,'2018-09'!$C$2:$C$100,0)+1,0)))="",AND(INDIRECT(CONCATENATE("'2018-10'!I",TEXT(MATCH($C14,'2018-10'!$C$2:$C$100,0)+1,0)))="",INDIRECT(CONCATENATE("'2018-09'!I",TEXT(MATCH($C14,'2018-09'!$C$2:$C$100,0)+1,0)))="")),"Н/Д",INDIRECT(CONCATENATE("'2018-10'!I",TEXT(MATCH($C14,'2018-10'!$C$2:$C$100,0)+1,0)))-INDIRECT(CONCATENATE("'2018-09'!I",TEXT(MATCH($C14,'2018-09'!$C$2:$C$100,0)+1,0))))</f>
        <v>447708925.35000038</v>
      </c>
      <c r="J14" s="17" t="str">
        <f ca="1">IF(OR(INDIRECT(CONCATENATE("'2018-10'!J",TEXT(MATCH($C14,'2018-10'!$C$2:$C$100,0)+1,0)))="",INDIRECT(CONCATENATE("'2018-09'!J",TEXT(MATCH($C14,'2018-09'!$C$2:$C$100,0)+1,0)))="",AND(INDIRECT(CONCATENATE("'2018-10'!J",TEXT(MATCH($C14,'2018-10'!$C$2:$C$100,0)+1,0)))="",INDIRECT(CONCATENATE("'2018-09'!J",TEXT(MATCH($C14,'2018-09'!$C$2:$C$100,0)+1,0)))="")),"Н/Д",INDIRECT(CONCATENATE("'2018-10'!J",TEXT(MATCH($C14,'2018-10'!$C$2:$C$100,0)+1,0)))-INDIRECT(CONCATENATE("'2018-09'!J",TEXT(MATCH($C14,'2018-09'!$C$2:$C$100,0)+1,0))))</f>
        <v>Н/Д</v>
      </c>
      <c r="K14" s="17">
        <f ca="1">IF(OR(INDIRECT(CONCATENATE("'2018-10'!K",TEXT(MATCH($C14,'2018-10'!$C$2:$C$100,0)+1,0)))="",INDIRECT(CONCATENATE("'2018-09'!K",TEXT(MATCH($C14,'2018-09'!$C$2:$C$100,0)+1,0)))="",AND(INDIRECT(CONCATENATE("'2018-10'!K",TEXT(MATCH($C14,'2018-10'!$C$2:$C$100,0)+1,0)))="",INDIRECT(CONCATENATE("'2018-09'!K",TEXT(MATCH($C14,'2018-09'!$C$2:$C$100,0)+1,0)))="")),"Н/Д",INDIRECT(CONCATENATE("'2018-10'!K",TEXT(MATCH($C14,'2018-10'!$C$2:$C$100,0)+1,0)))-INDIRECT(CONCATENATE("'2018-09'!K",TEXT(MATCH($C14,'2018-09'!$C$2:$C$100,0)+1,0))))</f>
        <v>78132305.880000114</v>
      </c>
      <c r="L14" s="17">
        <f ca="1">IF(OR(INDIRECT(CONCATENATE("'2018-10'!L",TEXT(MATCH($C14,'2018-10'!$C$2:$C$100,0)+1,0)))="",INDIRECT(CONCATENATE("'2018-09'!L",TEXT(MATCH($C14,'2018-09'!$C$2:$C$100,0)+1,0)))="",AND(INDIRECT(CONCATENATE("'2018-10'!L",TEXT(MATCH($C14,'2018-10'!$C$2:$C$100,0)+1,0)))="",INDIRECT(CONCATENATE("'2018-09'!L",TEXT(MATCH($C14,'2018-09'!$C$2:$C$100,0)+1,0)))="")),"Н/Д",INDIRECT(CONCATENATE("'2018-10'!L",TEXT(MATCH($C14,'2018-10'!$C$2:$C$100,0)+1,0)))-INDIRECT(CONCATENATE("'2018-09'!L",TEXT(MATCH($C14,'2018-09'!$C$2:$C$100,0)+1,0))))</f>
        <v>216664080.71000004</v>
      </c>
      <c r="M14" s="17">
        <f ca="1">IF(OR(INDIRECT(CONCATENATE("'2018-10'!M",TEXT(MATCH($C14,'2018-10'!$C$2:$C$100,0)+1,0)))="",INDIRECT(CONCATENATE("'2018-09'!M",TEXT(MATCH($C14,'2018-09'!$C$2:$C$100,0)+1,0)))="",AND(INDIRECT(CONCATENATE("'2018-10'!M",TEXT(MATCH($C14,'2018-10'!$C$2:$C$100,0)+1,0)))="",INDIRECT(CONCATENATE("'2018-09'!M",TEXT(MATCH($C14,'2018-09'!$C$2:$C$100,0)+1,0)))="")),"Н/Д",INDIRECT(CONCATENATE("'2018-10'!M",TEXT(MATCH($C14,'2018-10'!$C$2:$C$100,0)+1,0)))-INDIRECT(CONCATENATE("'2018-09'!M",TEXT(MATCH($C14,'2018-09'!$C$2:$C$100,0)+1,0))))</f>
        <v>6602555.9700000025</v>
      </c>
      <c r="N14" s="17">
        <f ca="1">IF(OR(INDIRECT(CONCATENATE("'2018-10'!N",TEXT(MATCH($C14,'2018-10'!$C$2:$C$100,0)+1,0)))="",INDIRECT(CONCATENATE("'2018-09'!N",TEXT(MATCH($C14,'2018-09'!$C$2:$C$100,0)+1,0)))="",AND(INDIRECT(CONCATENATE("'2018-10'!N",TEXT(MATCH($C14,'2018-10'!$C$2:$C$100,0)+1,0)))="",INDIRECT(CONCATENATE("'2018-09'!N",TEXT(MATCH($C14,'2018-09'!$C$2:$C$100,0)+1,0)))="")),"Н/Д",INDIRECT(CONCATENATE("'2018-10'!N",TEXT(MATCH($C14,'2018-10'!$C$2:$C$100,0)+1,0)))-INDIRECT(CONCATENATE("'2018-09'!NE",TEXT(MATCH($C14,'2018-09'!$C$2:$C$100,0)+1,0))))</f>
        <v>314569133.74000001</v>
      </c>
      <c r="O14" s="17">
        <f ca="1">IF(OR(INDIRECT(CONCATENATE("'2018-10'!O",TEXT(MATCH($C14,'2018-10'!$C$2:$C$100,0)+1,0)))="",INDIRECT(CONCATENATE("'2018-09'!O",TEXT(MATCH($C14,'2018-09'!$C$2:$C$100,0)+1,0)))="",AND(INDIRECT(CONCATENATE("'2018-10'!O",TEXT(MATCH($C14,'2018-10'!$C$2:$C$100,0)+1,0)))="",INDIRECT(CONCATENATE("'2018-09'!O",TEXT(MATCH($C14,'2018-09'!$C$2:$C$100,0)+1,0)))="")),"Н/Д",INDIRECT(CONCATENATE("'2018-10'!O",TEXT(MATCH($C14,'2018-10'!$C$2:$C$100,0)+1,0)))-INDIRECT(CONCATENATE("'2018-09'!O",TEXT(MATCH($C14,'2018-09'!$C$2:$C$100,0)+1,0))))</f>
        <v>16834.25</v>
      </c>
      <c r="P14" s="17">
        <f ca="1">IF(OR(INDIRECT(CONCATENATE("'2018-10'!P",TEXT(MATCH($C14,'2018-10'!$C$2:$C$100,0)+1,0)))="",INDIRECT(CONCATENATE("'2018-09'!P",TEXT(MATCH($C14,'2018-09'!$C$2:$C$100,0)+1,0)))="",AND(INDIRECT(CONCATENATE("'2018-10'!P",TEXT(MATCH($C14,'2018-10'!$C$2:$C$100,0)+1,0)))="",INDIRECT(CONCATENATE("'2018-09'!P",TEXT(MATCH($C14,'2018-09'!$C$2:$C$100,0)+1,0)))="")),"Н/Д",INDIRECT(CONCATENATE("'2018-10'!P",TEXT(MATCH($C14,'2018-10'!$C$2:$C$100,0)+1,0)))-INDIRECT(CONCATENATE("'2018-09'!P",TEXT(MATCH($C14,'2018-09'!$C$2:$C$100,0)+1,0))))</f>
        <v>88207090.389999986</v>
      </c>
      <c r="Q14" s="17">
        <f ca="1">IF(OR(INDIRECT(CONCATENATE("'2018-10'!Q",TEXT(MATCH($C14,'2018-10'!$C$2:$C$100,0)+1,0)))="",INDIRECT(CONCATENATE("'2018-09'!Q",TEXT(MATCH($C14,'2018-09'!$C$2:$C$100,0)+1,0)))="",AND(INDIRECT(CONCATENATE("'2018-10'!Q",TEXT(MATCH($C14,'2018-10'!$C$2:$C$100,0)+1,0)))="",INDIRECT(CONCATENATE("'2018-09'!Q",TEXT(MATCH($C14,'2018-09'!$C$2:$C$100,0)+1,0)))="")),"Н/Д",INDIRECT(CONCATENATE("'2018-10'!Q",TEXT(MATCH($C14,'2018-10'!$C$2:$C$100,0)+1,0)))-INDIRECT(CONCATENATE("'2018-09'!Q",TEXT(MATCH($C14,'2018-09'!$C$2:$C$100,0)+1,0))))</f>
        <v>107940264.1500001</v>
      </c>
      <c r="R14" s="17">
        <f ca="1">IF(OR(INDIRECT(CONCATENATE("'2018-10'!R",TEXT(MATCH($C14,'2018-10'!$C$2:$C$100,0)+1,0)))="",INDIRECT(CONCATENATE("'2018-09'!R",TEXT(MATCH($C14,'2018-09'!$C$2:$C$100,0)+1,0)))="",AND(INDIRECT(CONCATENATE("'2018-10'!R",TEXT(MATCH($C14,'2018-10'!$C$2:$C$100,0)+1,0)))="",INDIRECT(CONCATENATE("'2018-09'!R",TEXT(MATCH($C14,'2018-09'!$C$2:$C$100,0)+1,0)))="")),"Н/Д",INDIRECT(CONCATENATE("'2018-10'!R",TEXT(MATCH($C14,'2018-10'!$C$2:$C$100,0)+1,0)))-INDIRECT(CONCATENATE("'2018-09'!R",TEXT(MATCH($C14,'2018-09'!$C$2:$C$100,0)+1,0))))</f>
        <v>37915213.120000005</v>
      </c>
      <c r="S14" s="17">
        <f ca="1">IF(OR(INDIRECT(CONCATENATE("'2018-10'!S",TEXT(MATCH($C14,'2018-10'!$C$2:$C$100,0)+1,0)))="",INDIRECT(CONCATENATE("'2018-09'!S",TEXT(MATCH($C14,'2018-09'!$C$2:$C$100,0)+1,0)))="",AND(INDIRECT(CONCATENATE("'2018-10'!S",TEXT(MATCH($C14,'2018-10'!$C$2:$C$100,0)+1,0)))="",INDIRECT(CONCATENATE("'2018-09'!S",TEXT(MATCH($C14,'2018-09'!$C$2:$C$100,0)+1,0)))="")),"Н/Д",INDIRECT(CONCATENATE("'2018-10'!S",TEXT(MATCH($C14,'2018-10'!$C$2:$C$100,0)+1,0)))-INDIRECT(CONCATENATE("'2018-09'!S",TEXT(MATCH($C14,'2018-09'!$C$2:$C$100,0)+1,0))))</f>
        <v>317410</v>
      </c>
      <c r="T14" s="17">
        <f ca="1">IF(OR(INDIRECT(CONCATENATE("'2018-10'!T",TEXT(MATCH($C14,'2018-10'!$C$2:$C$100,0)+1,0)))="",INDIRECT(CONCATENATE("'2018-09'!T",TEXT(MATCH($C14,'2018-09'!$C$2:$C$100,0)+1,0)))="",AND(INDIRECT(CONCATENATE("'2018-10'!T",TEXT(MATCH($C14,'2018-10'!$C$2:$C$100,0)+1,0)))="",INDIRECT(CONCATENATE("'2018-09'!T",TEXT(MATCH($C14,'2018-09'!$C$2:$C$100,0)+1,0)))="")),"Н/Д",INDIRECT(CONCATENATE("'2018-10'!T",TEXT(MATCH($C14,'2018-10'!$C$2:$C$100,0)+1,0)))-INDIRECT(CONCATENATE("'2018-09'!T",TEXT(MATCH($C14,'2018-09'!$C$2:$C$100,0)+1,0))))</f>
        <v>59862278.99000001</v>
      </c>
      <c r="U14" s="17">
        <f ca="1">IF(OR(INDIRECT(CONCATENATE("'2018-10'!U",TEXT(MATCH($C14,'2018-10'!$C$2:$C$100,0)+1,0)))="",INDIRECT(CONCATENATE("'2018-09'!U",TEXT(MATCH($C14,'2018-09'!$C$2:$C$100,0)+1,0)))="",AND(INDIRECT(CONCATENATE("'2018-10'!U",TEXT(MATCH($C14,'2018-10'!$C$2:$C$100,0)+1,0)))="",INDIRECT(CONCATENATE("'2018-09'!U",TEXT(MATCH($C14,'2018-09'!$C$2:$C$100,0)+1,0)))="")),"Н/Д",INDIRECT(CONCATENATE("'2018-10'!U",TEXT(MATCH($C14,'2018-10'!$C$2:$C$100,0)+1,0)))-INDIRECT(CONCATENATE("'2018-09'!U",TEXT(MATCH($C14,'2018-09'!$C$2:$C$100,0)+1,0))))</f>
        <v>3233125</v>
      </c>
      <c r="V14" s="17">
        <f ca="1">IF(OR(INDIRECT(CONCATENATE("'2018-10'!V",TEXT(MATCH($C14,'2018-10'!$C$2:$C$100,0)+1,0)))="",INDIRECT(CONCATENATE("'2018-09'!V",TEXT(MATCH($C14,'2018-09'!$C$2:$C$100,0)+1,0)))="",AND(INDIRECT(CONCATENATE("'2018-10'!V",TEXT(MATCH($C14,'2018-10'!$C$2:$C$100,0)+1,0)))="",INDIRECT(CONCATENATE("'2018-09'!V",TEXT(MATCH($C14,'2018-09'!$C$2:$C$100,0)+1,0)))="")),"Н/Д",INDIRECT(CONCATENATE("'2018-10'!V",TEXT(MATCH($C14,'2018-10'!$C$2:$C$100,0)+1,0)))-INDIRECT(CONCATENATE("'2018-09'!V",TEXT(MATCH($C14,'2018-09'!$C$2:$C$100,0)+1,0))))</f>
        <v>2091274168.6900005</v>
      </c>
      <c r="W14" s="17">
        <f ca="1">IF(OR(INDIRECT(CONCATENATE("'2018-10'!W",TEXT(MATCH($C14,'2018-10'!$C$2:$C$100,0)+1,0)))="",INDIRECT(CONCATENATE("'2018-09'!W",TEXT(MATCH($C14,'2018-09'!$C$2:$C$100,0)+1,0)))="",AND(INDIRECT(CONCATENATE("'2018-10'!W",TEXT(MATCH($C14,'2018-10'!$C$2:$C$100,0)+1,0)))="",INDIRECT(CONCATENATE("'2018-09'!W",TEXT(MATCH($C14,'2018-09'!$C$2:$C$100,0)+1,0)))="")),"Н/Д",INDIRECT(CONCATENATE("'2018-10'!W",TEXT(MATCH($C14,'2018-10'!$C$2:$C$100,0)+1,0)))-INDIRECT(CONCATENATE("'2018-09'!W",TEXT(MATCH($C14,'2018-09'!$C$2:$C$100,0)+1,0))))</f>
        <v>11952889795.339996</v>
      </c>
    </row>
    <row r="15" spans="1:23" x14ac:dyDescent="0.25">
      <c r="A15" s="2" t="s">
        <v>34</v>
      </c>
      <c r="B15" s="2" t="s">
        <v>36</v>
      </c>
      <c r="C15" s="15">
        <v>22000000</v>
      </c>
      <c r="D15" s="2" t="s">
        <v>213</v>
      </c>
      <c r="E15" s="17">
        <f ca="1">IF(OR(INDIRECT(CONCATENATE("'2018-10'!E",TEXT(MATCH($C15,'2018-10'!$C$2:$C$100,0)+1,0)))="",INDIRECT(CONCATENATE("'2018-09'!E",TEXT(MATCH($C15,'2018-09'!$C$2:$C$100,0)+1,0)))="",AND(INDIRECT(CONCATENATE("'2018-10'!E",TEXT(MATCH($C15,'2018-10'!$C$2:$C$100,0)+1,0)))="",INDIRECT(CONCATENATE("'2018-09'!E",TEXT(MATCH($C15,'2018-09'!$C$2:$C$100,0)+1,0)))="")),"Н/Д",INDIRECT(CONCATENATE("'2018-10'!E",TEXT(MATCH($C15,'2018-10'!$C$2:$C$100,0)+1,0)))-INDIRECT(CONCATENATE("'2018-09'!E",TEXT(MATCH($C15,'2018-09'!$C$2:$C$100,0)+1,0))))</f>
        <v>11273022917.080002</v>
      </c>
      <c r="F15" s="17">
        <f ca="1">IF(OR(INDIRECT(CONCATENATE("'2018-10'!F",TEXT(MATCH($C15,'2018-10'!$C$2:$C$100,0)+1,0)))="",INDIRECT(CONCATENATE("'2018-09'!F",TEXT(MATCH($C15,'2018-09'!$C$2:$C$100,0)+1,0)))="",AND(INDIRECT(CONCATENATE("'2018-10'!F",TEXT(MATCH($C15,'2018-10'!$C$2:$C$100,0)+1,0)))="",INDIRECT(CONCATENATE("'2018-09'!F",TEXT(MATCH($C15,'2018-09'!$C$2:$C$100,0)+1,0)))="")),"Н/Д",INDIRECT(CONCATENATE("'2018-10'!F",TEXT(MATCH($C15,'2018-10'!$C$2:$C$100,0)+1,0)))-INDIRECT(CONCATENATE("'2018-09'!F",TEXT(MATCH($C15,'2018-09'!$C$2:$C$100,0)+1,0))))</f>
        <v>8971836712.7200012</v>
      </c>
      <c r="G15" s="17">
        <f ca="1">IF(OR(INDIRECT(CONCATENATE("'2018-10'!G",TEXT(MATCH($C15,'2018-10'!$C$2:$C$100,0)+1,0)))="",INDIRECT(CONCATENATE("'2018-09'!G",TEXT(MATCH($C15,'2018-09'!$C$2:$C$100,0)+1,0)))="",AND(INDIRECT(CONCATENATE("'2018-10'!G",TEXT(MATCH($C15,'2018-10'!$C$2:$C$100,0)+1,0)))="",INDIRECT(CONCATENATE("'2018-09'!G",TEXT(MATCH($C15,'2018-09'!$C$2:$C$100,0)+1,0)))="")),"Н/Д",INDIRECT(CONCATENATE("'2018-10'!G",TEXT(MATCH($C15,'2018-10'!$C$2:$C$100,0)+1,0)))-INDIRECT(CONCATENATE("'2018-09'!G",TEXT(MATCH($C15,'2018-09'!$C$2:$C$100,0)+1,0))))</f>
        <v>1393766503.7099991</v>
      </c>
      <c r="H15" s="17">
        <f ca="1">IF(OR(INDIRECT(CONCATENATE("'2018-10'!H",TEXT(MATCH($C15,'2018-10'!$C$2:$C$100,0)+1,0)))="",INDIRECT(CONCATENATE("'2018-09'!H",TEXT(MATCH($C15,'2018-09'!$C$2:$C$100,0)+1,0)))="",AND(INDIRECT(CONCATENATE("'2018-10'!H",TEXT(MATCH($C15,'2018-10'!$C$2:$C$100,0)+1,0)))="",INDIRECT(CONCATENATE("'2018-09'!H",TEXT(MATCH($C15,'2018-09'!$C$2:$C$100,0)+1,0)))="")),"Н/Д",INDIRECT(CONCATENATE("'2018-10'!H",TEXT(MATCH($C15,'2018-10'!$C$2:$C$100,0)+1,0)))-INDIRECT(CONCATENATE("'2018-09'!H",TEXT(MATCH($C15,'2018-09'!$C$2:$C$100,0)+1,0))))</f>
        <v>4534924556.5100021</v>
      </c>
      <c r="I15" s="17">
        <f ca="1">IF(OR(INDIRECT(CONCATENATE("'2018-10'!I",TEXT(MATCH($C15,'2018-10'!$C$2:$C$100,0)+1,0)))="",INDIRECT(CONCATENATE("'2018-09'!I",TEXT(MATCH($C15,'2018-09'!$C$2:$C$100,0)+1,0)))="",AND(INDIRECT(CONCATENATE("'2018-10'!I",TEXT(MATCH($C15,'2018-10'!$C$2:$C$100,0)+1,0)))="",INDIRECT(CONCATENATE("'2018-09'!I",TEXT(MATCH($C15,'2018-09'!$C$2:$C$100,0)+1,0)))="")),"Н/Д",INDIRECT(CONCATENATE("'2018-10'!I",TEXT(MATCH($C15,'2018-10'!$C$2:$C$100,0)+1,0)))-INDIRECT(CONCATENATE("'2018-09'!I",TEXT(MATCH($C15,'2018-09'!$C$2:$C$100,0)+1,0))))</f>
        <v>1460432512.1100006</v>
      </c>
      <c r="J15" s="17" t="str">
        <f ca="1">IF(OR(INDIRECT(CONCATENATE("'2018-10'!J",TEXT(MATCH($C15,'2018-10'!$C$2:$C$100,0)+1,0)))="",INDIRECT(CONCATENATE("'2018-09'!J",TEXT(MATCH($C15,'2018-09'!$C$2:$C$100,0)+1,0)))="",AND(INDIRECT(CONCATENATE("'2018-10'!J",TEXT(MATCH($C15,'2018-10'!$C$2:$C$100,0)+1,0)))="",INDIRECT(CONCATENATE("'2018-09'!J",TEXT(MATCH($C15,'2018-09'!$C$2:$C$100,0)+1,0)))="")),"Н/Д",INDIRECT(CONCATENATE("'2018-10'!J",TEXT(MATCH($C15,'2018-10'!$C$2:$C$100,0)+1,0)))-INDIRECT(CONCATENATE("'2018-09'!J",TEXT(MATCH($C15,'2018-09'!$C$2:$C$100,0)+1,0))))</f>
        <v>Н/Д</v>
      </c>
      <c r="K15" s="17">
        <f ca="1">IF(OR(INDIRECT(CONCATENATE("'2018-10'!K",TEXT(MATCH($C15,'2018-10'!$C$2:$C$100,0)+1,0)))="",INDIRECT(CONCATENATE("'2018-09'!K",TEXT(MATCH($C15,'2018-09'!$C$2:$C$100,0)+1,0)))="",AND(INDIRECT(CONCATENATE("'2018-10'!K",TEXT(MATCH($C15,'2018-10'!$C$2:$C$100,0)+1,0)))="",INDIRECT(CONCATENATE("'2018-09'!K",TEXT(MATCH($C15,'2018-09'!$C$2:$C$100,0)+1,0)))="")),"Н/Д",INDIRECT(CONCATENATE("'2018-10'!K",TEXT(MATCH($C15,'2018-10'!$C$2:$C$100,0)+1,0)))-INDIRECT(CONCATENATE("'2018-09'!K",TEXT(MATCH($C15,'2018-09'!$C$2:$C$100,0)+1,0))))</f>
        <v>130141010.25999928</v>
      </c>
      <c r="L15" s="17">
        <f ca="1">IF(OR(INDIRECT(CONCATENATE("'2018-10'!L",TEXT(MATCH($C15,'2018-10'!$C$2:$C$100,0)+1,0)))="",INDIRECT(CONCATENATE("'2018-09'!L",TEXT(MATCH($C15,'2018-09'!$C$2:$C$100,0)+1,0)))="",AND(INDIRECT(CONCATENATE("'2018-10'!L",TEXT(MATCH($C15,'2018-10'!$C$2:$C$100,0)+1,0)))="",INDIRECT(CONCATENATE("'2018-09'!L",TEXT(MATCH($C15,'2018-09'!$C$2:$C$100,0)+1,0)))="")),"Н/Д",INDIRECT(CONCATENATE("'2018-10'!L",TEXT(MATCH($C15,'2018-10'!$C$2:$C$100,0)+1,0)))-INDIRECT(CONCATENATE("'2018-09'!L",TEXT(MATCH($C15,'2018-09'!$C$2:$C$100,0)+1,0))))</f>
        <v>411621272.48999977</v>
      </c>
      <c r="M15" s="17">
        <f ca="1">IF(OR(INDIRECT(CONCATENATE("'2018-10'!M",TEXT(MATCH($C15,'2018-10'!$C$2:$C$100,0)+1,0)))="",INDIRECT(CONCATENATE("'2018-09'!M",TEXT(MATCH($C15,'2018-09'!$C$2:$C$100,0)+1,0)))="",AND(INDIRECT(CONCATENATE("'2018-10'!M",TEXT(MATCH($C15,'2018-10'!$C$2:$C$100,0)+1,0)))="",INDIRECT(CONCATENATE("'2018-09'!M",TEXT(MATCH($C15,'2018-09'!$C$2:$C$100,0)+1,0)))="")),"Н/Д",INDIRECT(CONCATENATE("'2018-10'!M",TEXT(MATCH($C15,'2018-10'!$C$2:$C$100,0)+1,0)))-INDIRECT(CONCATENATE("'2018-09'!M",TEXT(MATCH($C15,'2018-09'!$C$2:$C$100,0)+1,0))))</f>
        <v>7270778.3900000006</v>
      </c>
      <c r="N15" s="17">
        <f ca="1">IF(OR(INDIRECT(CONCATENATE("'2018-10'!N",TEXT(MATCH($C15,'2018-10'!$C$2:$C$100,0)+1,0)))="",INDIRECT(CONCATENATE("'2018-09'!N",TEXT(MATCH($C15,'2018-09'!$C$2:$C$100,0)+1,0)))="",AND(INDIRECT(CONCATENATE("'2018-10'!N",TEXT(MATCH($C15,'2018-10'!$C$2:$C$100,0)+1,0)))="",INDIRECT(CONCATENATE("'2018-09'!N",TEXT(MATCH($C15,'2018-09'!$C$2:$C$100,0)+1,0)))="")),"Н/Д",INDIRECT(CONCATENATE("'2018-10'!N",TEXT(MATCH($C15,'2018-10'!$C$2:$C$100,0)+1,0)))-INDIRECT(CONCATENATE("'2018-09'!NE",TEXT(MATCH($C15,'2018-09'!$C$2:$C$100,0)+1,0))))</f>
        <v>694261670.60000002</v>
      </c>
      <c r="O15" s="17">
        <f ca="1">IF(OR(INDIRECT(CONCATENATE("'2018-10'!O",TEXT(MATCH($C15,'2018-10'!$C$2:$C$100,0)+1,0)))="",INDIRECT(CONCATENATE("'2018-09'!O",TEXT(MATCH($C15,'2018-09'!$C$2:$C$100,0)+1,0)))="",AND(INDIRECT(CONCATENATE("'2018-10'!O",TEXT(MATCH($C15,'2018-10'!$C$2:$C$100,0)+1,0)))="",INDIRECT(CONCATENATE("'2018-09'!O",TEXT(MATCH($C15,'2018-09'!$C$2:$C$100,0)+1,0)))="")),"Н/Д",INDIRECT(CONCATENATE("'2018-10'!O",TEXT(MATCH($C15,'2018-10'!$C$2:$C$100,0)+1,0)))-INDIRECT(CONCATENATE("'2018-09'!O",TEXT(MATCH($C15,'2018-09'!$C$2:$C$100,0)+1,0))))</f>
        <v>3518.8700000001118</v>
      </c>
      <c r="P15" s="17">
        <f ca="1">IF(OR(INDIRECT(CONCATENATE("'2018-10'!P",TEXT(MATCH($C15,'2018-10'!$C$2:$C$100,0)+1,0)))="",INDIRECT(CONCATENATE("'2018-09'!P",TEXT(MATCH($C15,'2018-09'!$C$2:$C$100,0)+1,0)))="",AND(INDIRECT(CONCATENATE("'2018-10'!P",TEXT(MATCH($C15,'2018-10'!$C$2:$C$100,0)+1,0)))="",INDIRECT(CONCATENATE("'2018-09'!P",TEXT(MATCH($C15,'2018-09'!$C$2:$C$100,0)+1,0)))="")),"Н/Д",INDIRECT(CONCATENATE("'2018-10'!P",TEXT(MATCH($C15,'2018-10'!$C$2:$C$100,0)+1,0)))-INDIRECT(CONCATENATE("'2018-09'!P",TEXT(MATCH($C15,'2018-09'!$C$2:$C$100,0)+1,0))))</f>
        <v>368374986.89000034</v>
      </c>
      <c r="Q15" s="17">
        <f ca="1">IF(OR(INDIRECT(CONCATENATE("'2018-10'!Q",TEXT(MATCH($C15,'2018-10'!$C$2:$C$100,0)+1,0)))="",INDIRECT(CONCATENATE("'2018-09'!Q",TEXT(MATCH($C15,'2018-09'!$C$2:$C$100,0)+1,0)))="",AND(INDIRECT(CONCATENATE("'2018-10'!Q",TEXT(MATCH($C15,'2018-10'!$C$2:$C$100,0)+1,0)))="",INDIRECT(CONCATENATE("'2018-09'!Q",TEXT(MATCH($C15,'2018-09'!$C$2:$C$100,0)+1,0)))="")),"Н/Д",INDIRECT(CONCATENATE("'2018-10'!Q",TEXT(MATCH($C15,'2018-10'!$C$2:$C$100,0)+1,0)))-INDIRECT(CONCATENATE("'2018-09'!Q",TEXT(MATCH($C15,'2018-09'!$C$2:$C$100,0)+1,0))))</f>
        <v>43773277.930000067</v>
      </c>
      <c r="R15" s="17">
        <f ca="1">IF(OR(INDIRECT(CONCATENATE("'2018-10'!R",TEXT(MATCH($C15,'2018-10'!$C$2:$C$100,0)+1,0)))="",INDIRECT(CONCATENATE("'2018-09'!R",TEXT(MATCH($C15,'2018-09'!$C$2:$C$100,0)+1,0)))="",AND(INDIRECT(CONCATENATE("'2018-10'!R",TEXT(MATCH($C15,'2018-10'!$C$2:$C$100,0)+1,0)))="",INDIRECT(CONCATENATE("'2018-09'!R",TEXT(MATCH($C15,'2018-09'!$C$2:$C$100,0)+1,0)))="")),"Н/Д",INDIRECT(CONCATENATE("'2018-10'!R",TEXT(MATCH($C15,'2018-10'!$C$2:$C$100,0)+1,0)))-INDIRECT(CONCATENATE("'2018-09'!R",TEXT(MATCH($C15,'2018-09'!$C$2:$C$100,0)+1,0))))</f>
        <v>123599711.93000007</v>
      </c>
      <c r="S15" s="17">
        <f ca="1">IF(OR(INDIRECT(CONCATENATE("'2018-10'!S",TEXT(MATCH($C15,'2018-10'!$C$2:$C$100,0)+1,0)))="",INDIRECT(CONCATENATE("'2018-09'!S",TEXT(MATCH($C15,'2018-09'!$C$2:$C$100,0)+1,0)))="",AND(INDIRECT(CONCATENATE("'2018-10'!S",TEXT(MATCH($C15,'2018-10'!$C$2:$C$100,0)+1,0)))="",INDIRECT(CONCATENATE("'2018-09'!S",TEXT(MATCH($C15,'2018-09'!$C$2:$C$100,0)+1,0)))="")),"Н/Д",INDIRECT(CONCATENATE("'2018-10'!S",TEXT(MATCH($C15,'2018-10'!$C$2:$C$100,0)+1,0)))-INDIRECT(CONCATENATE("'2018-09'!S",TEXT(MATCH($C15,'2018-09'!$C$2:$C$100,0)+1,0))))</f>
        <v>730555</v>
      </c>
      <c r="T15" s="17">
        <f ca="1">IF(OR(INDIRECT(CONCATENATE("'2018-10'!T",TEXT(MATCH($C15,'2018-10'!$C$2:$C$100,0)+1,0)))="",INDIRECT(CONCATENATE("'2018-09'!T",TEXT(MATCH($C15,'2018-09'!$C$2:$C$100,0)+1,0)))="",AND(INDIRECT(CONCATENATE("'2018-10'!T",TEXT(MATCH($C15,'2018-10'!$C$2:$C$100,0)+1,0)))="",INDIRECT(CONCATENATE("'2018-09'!T",TEXT(MATCH($C15,'2018-09'!$C$2:$C$100,0)+1,0)))="")),"Н/Д",INDIRECT(CONCATENATE("'2018-10'!T",TEXT(MATCH($C15,'2018-10'!$C$2:$C$100,0)+1,0)))-INDIRECT(CONCATENATE("'2018-09'!T",TEXT(MATCH($C15,'2018-09'!$C$2:$C$100,0)+1,0))))</f>
        <v>266912011.74000001</v>
      </c>
      <c r="U15" s="17">
        <f ca="1">IF(OR(INDIRECT(CONCATENATE("'2018-10'!U",TEXT(MATCH($C15,'2018-10'!$C$2:$C$100,0)+1,0)))="",INDIRECT(CONCATENATE("'2018-09'!U",TEXT(MATCH($C15,'2018-09'!$C$2:$C$100,0)+1,0)))="",AND(INDIRECT(CONCATENATE("'2018-10'!U",TEXT(MATCH($C15,'2018-10'!$C$2:$C$100,0)+1,0)))="",INDIRECT(CONCATENATE("'2018-09'!U",TEXT(MATCH($C15,'2018-09'!$C$2:$C$100,0)+1,0)))="")),"Н/Д",INDIRECT(CONCATENATE("'2018-10'!U",TEXT(MATCH($C15,'2018-10'!$C$2:$C$100,0)+1,0)))-INDIRECT(CONCATENATE("'2018-09'!U",TEXT(MATCH($C15,'2018-09'!$C$2:$C$100,0)+1,0))))</f>
        <v>12235607.010000005</v>
      </c>
      <c r="V15" s="17">
        <f ca="1">IF(OR(INDIRECT(CONCATENATE("'2018-10'!V",TEXT(MATCH($C15,'2018-10'!$C$2:$C$100,0)+1,0)))="",INDIRECT(CONCATENATE("'2018-09'!V",TEXT(MATCH($C15,'2018-09'!$C$2:$C$100,0)+1,0)))="",AND(INDIRECT(CONCATENATE("'2018-10'!V",TEXT(MATCH($C15,'2018-10'!$C$2:$C$100,0)+1,0)))="",INDIRECT(CONCATENATE("'2018-09'!V",TEXT(MATCH($C15,'2018-09'!$C$2:$C$100,0)+1,0)))="")),"Н/Д",INDIRECT(CONCATENATE("'2018-10'!V",TEXT(MATCH($C15,'2018-10'!$C$2:$C$100,0)+1,0)))-INDIRECT(CONCATENATE("'2018-09'!V",TEXT(MATCH($C15,'2018-09'!$C$2:$C$100,0)+1,0))))</f>
        <v>2301186204.3599987</v>
      </c>
      <c r="W15" s="17">
        <f ca="1">IF(OR(INDIRECT(CONCATENATE("'2018-10'!W",TEXT(MATCH($C15,'2018-10'!$C$2:$C$100,0)+1,0)))="",INDIRECT(CONCATENATE("'2018-09'!W",TEXT(MATCH($C15,'2018-09'!$C$2:$C$100,0)+1,0)))="",AND(INDIRECT(CONCATENATE("'2018-10'!W",TEXT(MATCH($C15,'2018-10'!$C$2:$C$100,0)+1,0)))="",INDIRECT(CONCATENATE("'2018-09'!W",TEXT(MATCH($C15,'2018-09'!$C$2:$C$100,0)+1,0)))="")),"Н/Д",INDIRECT(CONCATENATE("'2018-10'!W",TEXT(MATCH($C15,'2018-10'!$C$2:$C$100,0)+1,0)))-INDIRECT(CONCATENATE("'2018-09'!W",TEXT(MATCH($C15,'2018-09'!$C$2:$C$100,0)+1,0))))</f>
        <v>31367037290.029968</v>
      </c>
    </row>
    <row r="16" spans="1:23" x14ac:dyDescent="0.25">
      <c r="A16" s="2" t="s">
        <v>34</v>
      </c>
      <c r="B16" s="2" t="s">
        <v>37</v>
      </c>
      <c r="C16" s="15">
        <v>53000000</v>
      </c>
      <c r="D16" s="2" t="s">
        <v>213</v>
      </c>
      <c r="E16" s="17">
        <f ca="1">IF(OR(INDIRECT(CONCATENATE("'2018-10'!E",TEXT(MATCH($C16,'2018-10'!$C$2:$C$100,0)+1,0)))="",INDIRECT(CONCATENATE("'2018-09'!E",TEXT(MATCH($C16,'2018-09'!$C$2:$C$100,0)+1,0)))="",AND(INDIRECT(CONCATENATE("'2018-10'!E",TEXT(MATCH($C16,'2018-10'!$C$2:$C$100,0)+1,0)))="",INDIRECT(CONCATENATE("'2018-09'!E",TEXT(MATCH($C16,'2018-09'!$C$2:$C$100,0)+1,0)))="")),"Н/Д",INDIRECT(CONCATENATE("'2018-10'!E",TEXT(MATCH($C16,'2018-10'!$C$2:$C$100,0)+1,0)))-INDIRECT(CONCATENATE("'2018-09'!E",TEXT(MATCH($C16,'2018-09'!$C$2:$C$100,0)+1,0))))</f>
        <v>5722240073.2400055</v>
      </c>
      <c r="F16" s="17">
        <f ca="1">IF(OR(INDIRECT(CONCATENATE("'2018-10'!F",TEXT(MATCH($C16,'2018-10'!$C$2:$C$100,0)+1,0)))="",INDIRECT(CONCATENATE("'2018-09'!F",TEXT(MATCH($C16,'2018-09'!$C$2:$C$100,0)+1,0)))="",AND(INDIRECT(CONCATENATE("'2018-10'!F",TEXT(MATCH($C16,'2018-10'!$C$2:$C$100,0)+1,0)))="",INDIRECT(CONCATENATE("'2018-09'!F",TEXT(MATCH($C16,'2018-09'!$C$2:$C$100,0)+1,0)))="")),"Н/Д",INDIRECT(CONCATENATE("'2018-10'!F",TEXT(MATCH($C16,'2018-10'!$C$2:$C$100,0)+1,0)))-INDIRECT(CONCATENATE("'2018-09'!F",TEXT(MATCH($C16,'2018-09'!$C$2:$C$100,0)+1,0))))</f>
        <v>4439281787.0999985</v>
      </c>
      <c r="G16" s="17">
        <f ca="1">IF(OR(INDIRECT(CONCATENATE("'2018-10'!G",TEXT(MATCH($C16,'2018-10'!$C$2:$C$100,0)+1,0)))="",INDIRECT(CONCATENATE("'2018-09'!G",TEXT(MATCH($C16,'2018-09'!$C$2:$C$100,0)+1,0)))="",AND(INDIRECT(CONCATENATE("'2018-10'!G",TEXT(MATCH($C16,'2018-10'!$C$2:$C$100,0)+1,0)))="",INDIRECT(CONCATENATE("'2018-09'!G",TEXT(MATCH($C16,'2018-09'!$C$2:$C$100,0)+1,0)))="")),"Н/Д",INDIRECT(CONCATENATE("'2018-10'!G",TEXT(MATCH($C16,'2018-10'!$C$2:$C$100,0)+1,0)))-INDIRECT(CONCATENATE("'2018-09'!G",TEXT(MATCH($C16,'2018-09'!$C$2:$C$100,0)+1,0))))</f>
        <v>937161948.61999893</v>
      </c>
      <c r="H16" s="17">
        <f ca="1">IF(OR(INDIRECT(CONCATENATE("'2018-10'!H",TEXT(MATCH($C16,'2018-10'!$C$2:$C$100,0)+1,0)))="",INDIRECT(CONCATENATE("'2018-09'!H",TEXT(MATCH($C16,'2018-09'!$C$2:$C$100,0)+1,0)))="",AND(INDIRECT(CONCATENATE("'2018-10'!H",TEXT(MATCH($C16,'2018-10'!$C$2:$C$100,0)+1,0)))="",INDIRECT(CONCATENATE("'2018-09'!H",TEXT(MATCH($C16,'2018-09'!$C$2:$C$100,0)+1,0)))="")),"Н/Д",INDIRECT(CONCATENATE("'2018-10'!H",TEXT(MATCH($C16,'2018-10'!$C$2:$C$100,0)+1,0)))-INDIRECT(CONCATENATE("'2018-09'!H",TEXT(MATCH($C16,'2018-09'!$C$2:$C$100,0)+1,0))))</f>
        <v>2264082423.329998</v>
      </c>
      <c r="I16" s="17">
        <f ca="1">IF(OR(INDIRECT(CONCATENATE("'2018-10'!I",TEXT(MATCH($C16,'2018-10'!$C$2:$C$100,0)+1,0)))="",INDIRECT(CONCATENATE("'2018-09'!I",TEXT(MATCH($C16,'2018-09'!$C$2:$C$100,0)+1,0)))="",AND(INDIRECT(CONCATENATE("'2018-10'!I",TEXT(MATCH($C16,'2018-10'!$C$2:$C$100,0)+1,0)))="",INDIRECT(CONCATENATE("'2018-09'!I",TEXT(MATCH($C16,'2018-09'!$C$2:$C$100,0)+1,0)))="")),"Н/Д",INDIRECT(CONCATENATE("'2018-10'!I",TEXT(MATCH($C16,'2018-10'!$C$2:$C$100,0)+1,0)))-INDIRECT(CONCATENATE("'2018-09'!I",TEXT(MATCH($C16,'2018-09'!$C$2:$C$100,0)+1,0))))</f>
        <v>568242142.23999977</v>
      </c>
      <c r="J16" s="17" t="str">
        <f ca="1">IF(OR(INDIRECT(CONCATENATE("'2018-10'!J",TEXT(MATCH($C16,'2018-10'!$C$2:$C$100,0)+1,0)))="",INDIRECT(CONCATENATE("'2018-09'!J",TEXT(MATCH($C16,'2018-09'!$C$2:$C$100,0)+1,0)))="",AND(INDIRECT(CONCATENATE("'2018-10'!J",TEXT(MATCH($C16,'2018-10'!$C$2:$C$100,0)+1,0)))="",INDIRECT(CONCATENATE("'2018-09'!J",TEXT(MATCH($C16,'2018-09'!$C$2:$C$100,0)+1,0)))="")),"Н/Д",INDIRECT(CONCATENATE("'2018-10'!J",TEXT(MATCH($C16,'2018-10'!$C$2:$C$100,0)+1,0)))-INDIRECT(CONCATENATE("'2018-09'!J",TEXT(MATCH($C16,'2018-09'!$C$2:$C$100,0)+1,0))))</f>
        <v>Н/Д</v>
      </c>
      <c r="K16" s="17">
        <f ca="1">IF(OR(INDIRECT(CONCATENATE("'2018-10'!K",TEXT(MATCH($C16,'2018-10'!$C$2:$C$100,0)+1,0)))="",INDIRECT(CONCATENATE("'2018-09'!K",TEXT(MATCH($C16,'2018-09'!$C$2:$C$100,0)+1,0)))="",AND(INDIRECT(CONCATENATE("'2018-10'!K",TEXT(MATCH($C16,'2018-10'!$C$2:$C$100,0)+1,0)))="",INDIRECT(CONCATENATE("'2018-09'!K",TEXT(MATCH($C16,'2018-09'!$C$2:$C$100,0)+1,0)))="")),"Н/Д",INDIRECT(CONCATENATE("'2018-10'!K",TEXT(MATCH($C16,'2018-10'!$C$2:$C$100,0)+1,0)))-INDIRECT(CONCATENATE("'2018-09'!K",TEXT(MATCH($C16,'2018-09'!$C$2:$C$100,0)+1,0))))</f>
        <v>75513433.699999809</v>
      </c>
      <c r="L16" s="17">
        <f ca="1">IF(OR(INDIRECT(CONCATENATE("'2018-10'!L",TEXT(MATCH($C16,'2018-10'!$C$2:$C$100,0)+1,0)))="",INDIRECT(CONCATENATE("'2018-09'!L",TEXT(MATCH($C16,'2018-09'!$C$2:$C$100,0)+1,0)))="",AND(INDIRECT(CONCATENATE("'2018-10'!L",TEXT(MATCH($C16,'2018-10'!$C$2:$C$100,0)+1,0)))="",INDIRECT(CONCATENATE("'2018-09'!L",TEXT(MATCH($C16,'2018-09'!$C$2:$C$100,0)+1,0)))="")),"Н/Д",INDIRECT(CONCATENATE("'2018-10'!L",TEXT(MATCH($C16,'2018-10'!$C$2:$C$100,0)+1,0)))-INDIRECT(CONCATENATE("'2018-09'!L",TEXT(MATCH($C16,'2018-09'!$C$2:$C$100,0)+1,0))))</f>
        <v>196167826.61999893</v>
      </c>
      <c r="M16" s="17">
        <f ca="1">IF(OR(INDIRECT(CONCATENATE("'2018-10'!M",TEXT(MATCH($C16,'2018-10'!$C$2:$C$100,0)+1,0)))="",INDIRECT(CONCATENATE("'2018-09'!M",TEXT(MATCH($C16,'2018-09'!$C$2:$C$100,0)+1,0)))="",AND(INDIRECT(CONCATENATE("'2018-10'!M",TEXT(MATCH($C16,'2018-10'!$C$2:$C$100,0)+1,0)))="",INDIRECT(CONCATENATE("'2018-09'!M",TEXT(MATCH($C16,'2018-09'!$C$2:$C$100,0)+1,0)))="")),"Н/Д",INDIRECT(CONCATENATE("'2018-10'!M",TEXT(MATCH($C16,'2018-10'!$C$2:$C$100,0)+1,0)))-INDIRECT(CONCATENATE("'2018-09'!M",TEXT(MATCH($C16,'2018-09'!$C$2:$C$100,0)+1,0))))</f>
        <v>70211722.140000105</v>
      </c>
      <c r="N16" s="17">
        <f ca="1">IF(OR(INDIRECT(CONCATENATE("'2018-10'!N",TEXT(MATCH($C16,'2018-10'!$C$2:$C$100,0)+1,0)))="",INDIRECT(CONCATENATE("'2018-09'!N",TEXT(MATCH($C16,'2018-09'!$C$2:$C$100,0)+1,0)))="",AND(INDIRECT(CONCATENATE("'2018-10'!N",TEXT(MATCH($C16,'2018-10'!$C$2:$C$100,0)+1,0)))="",INDIRECT(CONCATENATE("'2018-09'!N",TEXT(MATCH($C16,'2018-09'!$C$2:$C$100,0)+1,0)))="")),"Н/Д",INDIRECT(CONCATENATE("'2018-10'!N",TEXT(MATCH($C16,'2018-10'!$C$2:$C$100,0)+1,0)))-INDIRECT(CONCATENATE("'2018-09'!NE",TEXT(MATCH($C16,'2018-09'!$C$2:$C$100,0)+1,0))))</f>
        <v>453760428.82999998</v>
      </c>
      <c r="O16" s="17">
        <f ca="1">IF(OR(INDIRECT(CONCATENATE("'2018-10'!O",TEXT(MATCH($C16,'2018-10'!$C$2:$C$100,0)+1,0)))="",INDIRECT(CONCATENATE("'2018-09'!O",TEXT(MATCH($C16,'2018-09'!$C$2:$C$100,0)+1,0)))="",AND(INDIRECT(CONCATENATE("'2018-10'!O",TEXT(MATCH($C16,'2018-10'!$C$2:$C$100,0)+1,0)))="",INDIRECT(CONCATENATE("'2018-09'!O",TEXT(MATCH($C16,'2018-09'!$C$2:$C$100,0)+1,0)))="")),"Н/Д",INDIRECT(CONCATENATE("'2018-10'!O",TEXT(MATCH($C16,'2018-10'!$C$2:$C$100,0)+1,0)))-INDIRECT(CONCATENATE("'2018-09'!O",TEXT(MATCH($C16,'2018-09'!$C$2:$C$100,0)+1,0))))</f>
        <v>12341.489999999991</v>
      </c>
      <c r="P16" s="17">
        <f ca="1">IF(OR(INDIRECT(CONCATENATE("'2018-10'!P",TEXT(MATCH($C16,'2018-10'!$C$2:$C$100,0)+1,0)))="",INDIRECT(CONCATENATE("'2018-09'!P",TEXT(MATCH($C16,'2018-09'!$C$2:$C$100,0)+1,0)))="",AND(INDIRECT(CONCATENATE("'2018-10'!P",TEXT(MATCH($C16,'2018-10'!$C$2:$C$100,0)+1,0)))="",INDIRECT(CONCATENATE("'2018-09'!P",TEXT(MATCH($C16,'2018-09'!$C$2:$C$100,0)+1,0)))="")),"Н/Д",INDIRECT(CONCATENATE("'2018-10'!P",TEXT(MATCH($C16,'2018-10'!$C$2:$C$100,0)+1,0)))-INDIRECT(CONCATENATE("'2018-09'!P",TEXT(MATCH($C16,'2018-09'!$C$2:$C$100,0)+1,0))))</f>
        <v>131081339.06999993</v>
      </c>
      <c r="Q16" s="17">
        <f ca="1">IF(OR(INDIRECT(CONCATENATE("'2018-10'!Q",TEXT(MATCH($C16,'2018-10'!$C$2:$C$100,0)+1,0)))="",INDIRECT(CONCATENATE("'2018-09'!Q",TEXT(MATCH($C16,'2018-09'!$C$2:$C$100,0)+1,0)))="",AND(INDIRECT(CONCATENATE("'2018-10'!Q",TEXT(MATCH($C16,'2018-10'!$C$2:$C$100,0)+1,0)))="",INDIRECT(CONCATENATE("'2018-09'!Q",TEXT(MATCH($C16,'2018-09'!$C$2:$C$100,0)+1,0)))="")),"Н/Д",INDIRECT(CONCATENATE("'2018-10'!Q",TEXT(MATCH($C16,'2018-10'!$C$2:$C$100,0)+1,0)))-INDIRECT(CONCATENATE("'2018-09'!Q",TEXT(MATCH($C16,'2018-09'!$C$2:$C$100,0)+1,0))))</f>
        <v>617636.52000001073</v>
      </c>
      <c r="R16" s="17">
        <f ca="1">IF(OR(INDIRECT(CONCATENATE("'2018-10'!R",TEXT(MATCH($C16,'2018-10'!$C$2:$C$100,0)+1,0)))="",INDIRECT(CONCATENATE("'2018-09'!R",TEXT(MATCH($C16,'2018-09'!$C$2:$C$100,0)+1,0)))="",AND(INDIRECT(CONCATENATE("'2018-10'!R",TEXT(MATCH($C16,'2018-10'!$C$2:$C$100,0)+1,0)))="",INDIRECT(CONCATENATE("'2018-09'!R",TEXT(MATCH($C16,'2018-09'!$C$2:$C$100,0)+1,0)))="")),"Н/Д",INDIRECT(CONCATENATE("'2018-10'!R",TEXT(MATCH($C16,'2018-10'!$C$2:$C$100,0)+1,0)))-INDIRECT(CONCATENATE("'2018-09'!R",TEXT(MATCH($C16,'2018-09'!$C$2:$C$100,0)+1,0))))</f>
        <v>38739564.280000031</v>
      </c>
      <c r="S16" s="17">
        <f ca="1">IF(OR(INDIRECT(CONCATENATE("'2018-10'!S",TEXT(MATCH($C16,'2018-10'!$C$2:$C$100,0)+1,0)))="",INDIRECT(CONCATENATE("'2018-09'!S",TEXT(MATCH($C16,'2018-09'!$C$2:$C$100,0)+1,0)))="",AND(INDIRECT(CONCATENATE("'2018-10'!S",TEXT(MATCH($C16,'2018-10'!$C$2:$C$100,0)+1,0)))="",INDIRECT(CONCATENATE("'2018-09'!S",TEXT(MATCH($C16,'2018-09'!$C$2:$C$100,0)+1,0)))="")),"Н/Д",INDIRECT(CONCATENATE("'2018-10'!S",TEXT(MATCH($C16,'2018-10'!$C$2:$C$100,0)+1,0)))-INDIRECT(CONCATENATE("'2018-09'!S",TEXT(MATCH($C16,'2018-09'!$C$2:$C$100,0)+1,0))))</f>
        <v>550981.58999999985</v>
      </c>
      <c r="T16" s="17">
        <f ca="1">IF(OR(INDIRECT(CONCATENATE("'2018-10'!T",TEXT(MATCH($C16,'2018-10'!$C$2:$C$100,0)+1,0)))="",INDIRECT(CONCATENATE("'2018-09'!T",TEXT(MATCH($C16,'2018-09'!$C$2:$C$100,0)+1,0)))="",AND(INDIRECT(CONCATENATE("'2018-10'!T",TEXT(MATCH($C16,'2018-10'!$C$2:$C$100,0)+1,0)))="",INDIRECT(CONCATENATE("'2018-09'!T",TEXT(MATCH($C16,'2018-09'!$C$2:$C$100,0)+1,0)))="")),"Н/Д",INDIRECT(CONCATENATE("'2018-10'!T",TEXT(MATCH($C16,'2018-10'!$C$2:$C$100,0)+1,0)))-INDIRECT(CONCATENATE("'2018-09'!T",TEXT(MATCH($C16,'2018-09'!$C$2:$C$100,0)+1,0))))</f>
        <v>62144343.910000026</v>
      </c>
      <c r="U16" s="17">
        <f ca="1">IF(OR(INDIRECT(CONCATENATE("'2018-10'!U",TEXT(MATCH($C16,'2018-10'!$C$2:$C$100,0)+1,0)))="",INDIRECT(CONCATENATE("'2018-09'!U",TEXT(MATCH($C16,'2018-09'!$C$2:$C$100,0)+1,0)))="",AND(INDIRECT(CONCATENATE("'2018-10'!U",TEXT(MATCH($C16,'2018-10'!$C$2:$C$100,0)+1,0)))="",INDIRECT(CONCATENATE("'2018-09'!U",TEXT(MATCH($C16,'2018-09'!$C$2:$C$100,0)+1,0)))="")),"Н/Д",INDIRECT(CONCATENATE("'2018-10'!U",TEXT(MATCH($C16,'2018-10'!$C$2:$C$100,0)+1,0)))-INDIRECT(CONCATENATE("'2018-09'!U",TEXT(MATCH($C16,'2018-09'!$C$2:$C$100,0)+1,0))))</f>
        <v>15443041.140000001</v>
      </c>
      <c r="V16" s="17">
        <f ca="1">IF(OR(INDIRECT(CONCATENATE("'2018-10'!V",TEXT(MATCH($C16,'2018-10'!$C$2:$C$100,0)+1,0)))="",INDIRECT(CONCATENATE("'2018-09'!V",TEXT(MATCH($C16,'2018-09'!$C$2:$C$100,0)+1,0)))="",AND(INDIRECT(CONCATENATE("'2018-10'!V",TEXT(MATCH($C16,'2018-10'!$C$2:$C$100,0)+1,0)))="",INDIRECT(CONCATENATE("'2018-09'!V",TEXT(MATCH($C16,'2018-09'!$C$2:$C$100,0)+1,0)))="")),"Н/Д",INDIRECT(CONCATENATE("'2018-10'!V",TEXT(MATCH($C16,'2018-10'!$C$2:$C$100,0)+1,0)))-INDIRECT(CONCATENATE("'2018-09'!V",TEXT(MATCH($C16,'2018-09'!$C$2:$C$100,0)+1,0))))</f>
        <v>1282958286.1399994</v>
      </c>
      <c r="W16" s="17">
        <f ca="1">IF(OR(INDIRECT(CONCATENATE("'2018-10'!W",TEXT(MATCH($C16,'2018-10'!$C$2:$C$100,0)+1,0)))="",INDIRECT(CONCATENATE("'2018-09'!W",TEXT(MATCH($C16,'2018-09'!$C$2:$C$100,0)+1,0)))="",AND(INDIRECT(CONCATENATE("'2018-10'!W",TEXT(MATCH($C16,'2018-10'!$C$2:$C$100,0)+1,0)))="",INDIRECT(CONCATENATE("'2018-09'!W",TEXT(MATCH($C16,'2018-09'!$C$2:$C$100,0)+1,0)))="")),"Н/Д",INDIRECT(CONCATENATE("'2018-10'!W",TEXT(MATCH($C16,'2018-10'!$C$2:$C$100,0)+1,0)))-INDIRECT(CONCATENATE("'2018-09'!W",TEXT(MATCH($C16,'2018-09'!$C$2:$C$100,0)+1,0))))</f>
        <v>15852299024.139984</v>
      </c>
    </row>
    <row r="17" spans="1:23" x14ac:dyDescent="0.25">
      <c r="A17" s="2" t="s">
        <v>34</v>
      </c>
      <c r="B17" s="2" t="s">
        <v>38</v>
      </c>
      <c r="C17" s="15">
        <v>56000000</v>
      </c>
      <c r="D17" s="2" t="s">
        <v>213</v>
      </c>
      <c r="E17" s="17">
        <f ca="1">IF(OR(INDIRECT(CONCATENATE("'2018-10'!E",TEXT(MATCH($C17,'2018-10'!$C$2:$C$100,0)+1,0)))="",INDIRECT(CONCATENATE("'2018-09'!E",TEXT(MATCH($C17,'2018-09'!$C$2:$C$100,0)+1,0)))="",AND(INDIRECT(CONCATENATE("'2018-10'!E",TEXT(MATCH($C17,'2018-10'!$C$2:$C$100,0)+1,0)))="",INDIRECT(CONCATENATE("'2018-09'!E",TEXT(MATCH($C17,'2018-09'!$C$2:$C$100,0)+1,0)))="")),"Н/Д",INDIRECT(CONCATENATE("'2018-10'!E",TEXT(MATCH($C17,'2018-10'!$C$2:$C$100,0)+1,0)))-INDIRECT(CONCATENATE("'2018-09'!E",TEXT(MATCH($C17,'2018-09'!$C$2:$C$100,0)+1,0))))</f>
        <v>4815313401.9500046</v>
      </c>
      <c r="F17" s="17">
        <f ca="1">IF(OR(INDIRECT(CONCATENATE("'2018-10'!F",TEXT(MATCH($C17,'2018-10'!$C$2:$C$100,0)+1,0)))="",INDIRECT(CONCATENATE("'2018-09'!F",TEXT(MATCH($C17,'2018-09'!$C$2:$C$100,0)+1,0)))="",AND(INDIRECT(CONCATENATE("'2018-10'!F",TEXT(MATCH($C17,'2018-10'!$C$2:$C$100,0)+1,0)))="",INDIRECT(CONCATENATE("'2018-09'!F",TEXT(MATCH($C17,'2018-09'!$C$2:$C$100,0)+1,0)))="")),"Н/Д",INDIRECT(CONCATENATE("'2018-10'!F",TEXT(MATCH($C17,'2018-10'!$C$2:$C$100,0)+1,0)))-INDIRECT(CONCATENATE("'2018-09'!F",TEXT(MATCH($C17,'2018-09'!$C$2:$C$100,0)+1,0))))</f>
        <v>2861890214.0099983</v>
      </c>
      <c r="G17" s="17">
        <f ca="1">IF(OR(INDIRECT(CONCATENATE("'2018-10'!G",TEXT(MATCH($C17,'2018-10'!$C$2:$C$100,0)+1,0)))="",INDIRECT(CONCATENATE("'2018-09'!G",TEXT(MATCH($C17,'2018-09'!$C$2:$C$100,0)+1,0)))="",AND(INDIRECT(CONCATENATE("'2018-10'!G",TEXT(MATCH($C17,'2018-10'!$C$2:$C$100,0)+1,0)))="",INDIRECT(CONCATENATE("'2018-09'!G",TEXT(MATCH($C17,'2018-09'!$C$2:$C$100,0)+1,0)))="")),"Н/Д",INDIRECT(CONCATENATE("'2018-10'!G",TEXT(MATCH($C17,'2018-10'!$C$2:$C$100,0)+1,0)))-INDIRECT(CONCATENATE("'2018-09'!G",TEXT(MATCH($C17,'2018-09'!$C$2:$C$100,0)+1,0))))</f>
        <v>318840353.69999981</v>
      </c>
      <c r="H17" s="17">
        <f ca="1">IF(OR(INDIRECT(CONCATENATE("'2018-10'!H",TEXT(MATCH($C17,'2018-10'!$C$2:$C$100,0)+1,0)))="",INDIRECT(CONCATENATE("'2018-09'!H",TEXT(MATCH($C17,'2018-09'!$C$2:$C$100,0)+1,0)))="",AND(INDIRECT(CONCATENATE("'2018-10'!H",TEXT(MATCH($C17,'2018-10'!$C$2:$C$100,0)+1,0)))="",INDIRECT(CONCATENATE("'2018-09'!H",TEXT(MATCH($C17,'2018-09'!$C$2:$C$100,0)+1,0)))="")),"Н/Д",INDIRECT(CONCATENATE("'2018-10'!H",TEXT(MATCH($C17,'2018-10'!$C$2:$C$100,0)+1,0)))-INDIRECT(CONCATENATE("'2018-09'!H",TEXT(MATCH($C17,'2018-09'!$C$2:$C$100,0)+1,0))))</f>
        <v>1166502421.2399998</v>
      </c>
      <c r="I17" s="17">
        <f ca="1">IF(OR(INDIRECT(CONCATENATE("'2018-10'!I",TEXT(MATCH($C17,'2018-10'!$C$2:$C$100,0)+1,0)))="",INDIRECT(CONCATENATE("'2018-09'!I",TEXT(MATCH($C17,'2018-09'!$C$2:$C$100,0)+1,0)))="",AND(INDIRECT(CONCATENATE("'2018-10'!I",TEXT(MATCH($C17,'2018-10'!$C$2:$C$100,0)+1,0)))="",INDIRECT(CONCATENATE("'2018-09'!I",TEXT(MATCH($C17,'2018-09'!$C$2:$C$100,0)+1,0)))="")),"Н/Д",INDIRECT(CONCATENATE("'2018-10'!I",TEXT(MATCH($C17,'2018-10'!$C$2:$C$100,0)+1,0)))-INDIRECT(CONCATENATE("'2018-09'!I",TEXT(MATCH($C17,'2018-09'!$C$2:$C$100,0)+1,0))))</f>
        <v>816479266.07999992</v>
      </c>
      <c r="J17" s="17" t="str">
        <f ca="1">IF(OR(INDIRECT(CONCATENATE("'2018-10'!J",TEXT(MATCH($C17,'2018-10'!$C$2:$C$100,0)+1,0)))="",INDIRECT(CONCATENATE("'2018-09'!J",TEXT(MATCH($C17,'2018-09'!$C$2:$C$100,0)+1,0)))="",AND(INDIRECT(CONCATENATE("'2018-10'!J",TEXT(MATCH($C17,'2018-10'!$C$2:$C$100,0)+1,0)))="",INDIRECT(CONCATENATE("'2018-09'!J",TEXT(MATCH($C17,'2018-09'!$C$2:$C$100,0)+1,0)))="")),"Н/Д",INDIRECT(CONCATENATE("'2018-10'!J",TEXT(MATCH($C17,'2018-10'!$C$2:$C$100,0)+1,0)))-INDIRECT(CONCATENATE("'2018-09'!J",TEXT(MATCH($C17,'2018-09'!$C$2:$C$100,0)+1,0))))</f>
        <v>Н/Д</v>
      </c>
      <c r="K17" s="17">
        <f ca="1">IF(OR(INDIRECT(CONCATENATE("'2018-10'!K",TEXT(MATCH($C17,'2018-10'!$C$2:$C$100,0)+1,0)))="",INDIRECT(CONCATENATE("'2018-09'!K",TEXT(MATCH($C17,'2018-09'!$C$2:$C$100,0)+1,0)))="",AND(INDIRECT(CONCATENATE("'2018-10'!K",TEXT(MATCH($C17,'2018-10'!$C$2:$C$100,0)+1,0)))="",INDIRECT(CONCATENATE("'2018-09'!K",TEXT(MATCH($C17,'2018-09'!$C$2:$C$100,0)+1,0)))="")),"Н/Д",INDIRECT(CONCATENATE("'2018-10'!K",TEXT(MATCH($C17,'2018-10'!$C$2:$C$100,0)+1,0)))-INDIRECT(CONCATENATE("'2018-09'!K",TEXT(MATCH($C17,'2018-09'!$C$2:$C$100,0)+1,0))))</f>
        <v>39153179.050000191</v>
      </c>
      <c r="L17" s="17">
        <f ca="1">IF(OR(INDIRECT(CONCATENATE("'2018-10'!L",TEXT(MATCH($C17,'2018-10'!$C$2:$C$100,0)+1,0)))="",INDIRECT(CONCATENATE("'2018-09'!L",TEXT(MATCH($C17,'2018-09'!$C$2:$C$100,0)+1,0)))="",AND(INDIRECT(CONCATENATE("'2018-10'!L",TEXT(MATCH($C17,'2018-10'!$C$2:$C$100,0)+1,0)))="",INDIRECT(CONCATENATE("'2018-09'!L",TEXT(MATCH($C17,'2018-09'!$C$2:$C$100,0)+1,0)))="")),"Н/Д",INDIRECT(CONCATENATE("'2018-10'!L",TEXT(MATCH($C17,'2018-10'!$C$2:$C$100,0)+1,0)))-INDIRECT(CONCATENATE("'2018-09'!L",TEXT(MATCH($C17,'2018-09'!$C$2:$C$100,0)+1,0))))</f>
        <v>310646754.42000008</v>
      </c>
      <c r="M17" s="17">
        <f ca="1">IF(OR(INDIRECT(CONCATENATE("'2018-10'!M",TEXT(MATCH($C17,'2018-10'!$C$2:$C$100,0)+1,0)))="",INDIRECT(CONCATENATE("'2018-09'!M",TEXT(MATCH($C17,'2018-09'!$C$2:$C$100,0)+1,0)))="",AND(INDIRECT(CONCATENATE("'2018-10'!M",TEXT(MATCH($C17,'2018-10'!$C$2:$C$100,0)+1,0)))="",INDIRECT(CONCATENATE("'2018-09'!M",TEXT(MATCH($C17,'2018-09'!$C$2:$C$100,0)+1,0)))="")),"Н/Д",INDIRECT(CONCATENATE("'2018-10'!M",TEXT(MATCH($C17,'2018-10'!$C$2:$C$100,0)+1,0)))-INDIRECT(CONCATENATE("'2018-09'!M",TEXT(MATCH($C17,'2018-09'!$C$2:$C$100,0)+1,0))))</f>
        <v>2358738.5399999991</v>
      </c>
      <c r="N17" s="17">
        <f ca="1">IF(OR(INDIRECT(CONCATENATE("'2018-10'!N",TEXT(MATCH($C17,'2018-10'!$C$2:$C$100,0)+1,0)))="",INDIRECT(CONCATENATE("'2018-09'!N",TEXT(MATCH($C17,'2018-09'!$C$2:$C$100,0)+1,0)))="",AND(INDIRECT(CONCATENATE("'2018-10'!N",TEXT(MATCH($C17,'2018-10'!$C$2:$C$100,0)+1,0)))="",INDIRECT(CONCATENATE("'2018-09'!N",TEXT(MATCH($C17,'2018-09'!$C$2:$C$100,0)+1,0)))="")),"Н/Д",INDIRECT(CONCATENATE("'2018-10'!N",TEXT(MATCH($C17,'2018-10'!$C$2:$C$100,0)+1,0)))-INDIRECT(CONCATENATE("'2018-09'!NE",TEXT(MATCH($C17,'2018-09'!$C$2:$C$100,0)+1,0))))</f>
        <v>242758451.84999999</v>
      </c>
      <c r="O17" s="17">
        <f ca="1">IF(OR(INDIRECT(CONCATENATE("'2018-10'!O",TEXT(MATCH($C17,'2018-10'!$C$2:$C$100,0)+1,0)))="",INDIRECT(CONCATENATE("'2018-09'!O",TEXT(MATCH($C17,'2018-09'!$C$2:$C$100,0)+1,0)))="",AND(INDIRECT(CONCATENATE("'2018-10'!O",TEXT(MATCH($C17,'2018-10'!$C$2:$C$100,0)+1,0)))="",INDIRECT(CONCATENATE("'2018-09'!O",TEXT(MATCH($C17,'2018-09'!$C$2:$C$100,0)+1,0)))="")),"Н/Д",INDIRECT(CONCATENATE("'2018-10'!O",TEXT(MATCH($C17,'2018-10'!$C$2:$C$100,0)+1,0)))-INDIRECT(CONCATENATE("'2018-09'!O",TEXT(MATCH($C17,'2018-09'!$C$2:$C$100,0)+1,0))))</f>
        <v>0.28999999999359716</v>
      </c>
      <c r="P17" s="17">
        <f ca="1">IF(OR(INDIRECT(CONCATENATE("'2018-10'!P",TEXT(MATCH($C17,'2018-10'!$C$2:$C$100,0)+1,0)))="",INDIRECT(CONCATENATE("'2018-09'!P",TEXT(MATCH($C17,'2018-09'!$C$2:$C$100,0)+1,0)))="",AND(INDIRECT(CONCATENATE("'2018-10'!P",TEXT(MATCH($C17,'2018-10'!$C$2:$C$100,0)+1,0)))="",INDIRECT(CONCATENATE("'2018-09'!P",TEXT(MATCH($C17,'2018-09'!$C$2:$C$100,0)+1,0)))="")),"Н/Д",INDIRECT(CONCATENATE("'2018-10'!P",TEXT(MATCH($C17,'2018-10'!$C$2:$C$100,0)+1,0)))-INDIRECT(CONCATENATE("'2018-09'!P",TEXT(MATCH($C17,'2018-09'!$C$2:$C$100,0)+1,0))))</f>
        <v>68643273.130000055</v>
      </c>
      <c r="Q17" s="17">
        <f ca="1">IF(OR(INDIRECT(CONCATENATE("'2018-10'!Q",TEXT(MATCH($C17,'2018-10'!$C$2:$C$100,0)+1,0)))="",INDIRECT(CONCATENATE("'2018-09'!Q",TEXT(MATCH($C17,'2018-09'!$C$2:$C$100,0)+1,0)))="",AND(INDIRECT(CONCATENATE("'2018-10'!Q",TEXT(MATCH($C17,'2018-10'!$C$2:$C$100,0)+1,0)))="",INDIRECT(CONCATENATE("'2018-09'!Q",TEXT(MATCH($C17,'2018-09'!$C$2:$C$100,0)+1,0)))="")),"Н/Д",INDIRECT(CONCATENATE("'2018-10'!Q",TEXT(MATCH($C17,'2018-10'!$C$2:$C$100,0)+1,0)))-INDIRECT(CONCATENATE("'2018-09'!Q",TEXT(MATCH($C17,'2018-09'!$C$2:$C$100,0)+1,0))))</f>
        <v>1948576.0600000024</v>
      </c>
      <c r="R17" s="17">
        <f ca="1">IF(OR(INDIRECT(CONCATENATE("'2018-10'!R",TEXT(MATCH($C17,'2018-10'!$C$2:$C$100,0)+1,0)))="",INDIRECT(CONCATENATE("'2018-09'!R",TEXT(MATCH($C17,'2018-09'!$C$2:$C$100,0)+1,0)))="",AND(INDIRECT(CONCATENATE("'2018-10'!R",TEXT(MATCH($C17,'2018-10'!$C$2:$C$100,0)+1,0)))="",INDIRECT(CONCATENATE("'2018-09'!R",TEXT(MATCH($C17,'2018-09'!$C$2:$C$100,0)+1,0)))="")),"Н/Д",INDIRECT(CONCATENATE("'2018-10'!R",TEXT(MATCH($C17,'2018-10'!$C$2:$C$100,0)+1,0)))-INDIRECT(CONCATENATE("'2018-09'!R",TEXT(MATCH($C17,'2018-09'!$C$2:$C$100,0)+1,0))))</f>
        <v>14161718.650000036</v>
      </c>
      <c r="S17" s="17">
        <f ca="1">IF(OR(INDIRECT(CONCATENATE("'2018-10'!S",TEXT(MATCH($C17,'2018-10'!$C$2:$C$100,0)+1,0)))="",INDIRECT(CONCATENATE("'2018-09'!S",TEXT(MATCH($C17,'2018-09'!$C$2:$C$100,0)+1,0)))="",AND(INDIRECT(CONCATENATE("'2018-10'!S",TEXT(MATCH($C17,'2018-10'!$C$2:$C$100,0)+1,0)))="",INDIRECT(CONCATENATE("'2018-09'!S",TEXT(MATCH($C17,'2018-09'!$C$2:$C$100,0)+1,0)))="")),"Н/Д",INDIRECT(CONCATENATE("'2018-10'!S",TEXT(MATCH($C17,'2018-10'!$C$2:$C$100,0)+1,0)))-INDIRECT(CONCATENATE("'2018-09'!S",TEXT(MATCH($C17,'2018-09'!$C$2:$C$100,0)+1,0))))</f>
        <v>1340977.5</v>
      </c>
      <c r="T17" s="17">
        <f ca="1">IF(OR(INDIRECT(CONCATENATE("'2018-10'!T",TEXT(MATCH($C17,'2018-10'!$C$2:$C$100,0)+1,0)))="",INDIRECT(CONCATENATE("'2018-09'!T",TEXT(MATCH($C17,'2018-09'!$C$2:$C$100,0)+1,0)))="",AND(INDIRECT(CONCATENATE("'2018-10'!T",TEXT(MATCH($C17,'2018-10'!$C$2:$C$100,0)+1,0)))="",INDIRECT(CONCATENATE("'2018-09'!T",TEXT(MATCH($C17,'2018-09'!$C$2:$C$100,0)+1,0)))="")),"Н/Д",INDIRECT(CONCATENATE("'2018-10'!T",TEXT(MATCH($C17,'2018-10'!$C$2:$C$100,0)+1,0)))-INDIRECT(CONCATENATE("'2018-09'!T",TEXT(MATCH($C17,'2018-09'!$C$2:$C$100,0)+1,0))))</f>
        <v>50782049.75</v>
      </c>
      <c r="U17" s="17">
        <f ca="1">IF(OR(INDIRECT(CONCATENATE("'2018-10'!U",TEXT(MATCH($C17,'2018-10'!$C$2:$C$100,0)+1,0)))="",INDIRECT(CONCATENATE("'2018-09'!U",TEXT(MATCH($C17,'2018-09'!$C$2:$C$100,0)+1,0)))="",AND(INDIRECT(CONCATENATE("'2018-10'!U",TEXT(MATCH($C17,'2018-10'!$C$2:$C$100,0)+1,0)))="",INDIRECT(CONCATENATE("'2018-09'!U",TEXT(MATCH($C17,'2018-09'!$C$2:$C$100,0)+1,0)))="")),"Н/Д",INDIRECT(CONCATENATE("'2018-10'!U",TEXT(MATCH($C17,'2018-10'!$C$2:$C$100,0)+1,0)))-INDIRECT(CONCATENATE("'2018-09'!U",TEXT(MATCH($C17,'2018-09'!$C$2:$C$100,0)+1,0))))</f>
        <v>25676247.159999996</v>
      </c>
      <c r="V17" s="17">
        <f ca="1">IF(OR(INDIRECT(CONCATENATE("'2018-10'!V",TEXT(MATCH($C17,'2018-10'!$C$2:$C$100,0)+1,0)))="",INDIRECT(CONCATENATE("'2018-09'!V",TEXT(MATCH($C17,'2018-09'!$C$2:$C$100,0)+1,0)))="",AND(INDIRECT(CONCATENATE("'2018-10'!V",TEXT(MATCH($C17,'2018-10'!$C$2:$C$100,0)+1,0)))="",INDIRECT(CONCATENATE("'2018-09'!V",TEXT(MATCH($C17,'2018-09'!$C$2:$C$100,0)+1,0)))="")),"Н/Д",INDIRECT(CONCATENATE("'2018-10'!V",TEXT(MATCH($C17,'2018-10'!$C$2:$C$100,0)+1,0)))-INDIRECT(CONCATENATE("'2018-09'!V",TEXT(MATCH($C17,'2018-09'!$C$2:$C$100,0)+1,0))))</f>
        <v>1953423187.9399986</v>
      </c>
      <c r="W17" s="17">
        <f ca="1">IF(OR(INDIRECT(CONCATENATE("'2018-10'!W",TEXT(MATCH($C17,'2018-10'!$C$2:$C$100,0)+1,0)))="",INDIRECT(CONCATENATE("'2018-09'!W",TEXT(MATCH($C17,'2018-09'!$C$2:$C$100,0)+1,0)))="",AND(INDIRECT(CONCATENATE("'2018-10'!W",TEXT(MATCH($C17,'2018-10'!$C$2:$C$100,0)+1,0)))="",INDIRECT(CONCATENATE("'2018-09'!W",TEXT(MATCH($C17,'2018-09'!$C$2:$C$100,0)+1,0)))="")),"Н/Д",INDIRECT(CONCATENATE("'2018-10'!W",TEXT(MATCH($C17,'2018-10'!$C$2:$C$100,0)+1,0)))-INDIRECT(CONCATENATE("'2018-09'!W",TEXT(MATCH($C17,'2018-09'!$C$2:$C$100,0)+1,0))))</f>
        <v>12472709363.979996</v>
      </c>
    </row>
    <row r="18" spans="1:23" x14ac:dyDescent="0.25">
      <c r="A18" s="2" t="s">
        <v>34</v>
      </c>
      <c r="B18" s="2" t="s">
        <v>39</v>
      </c>
      <c r="C18" s="15">
        <v>57000000</v>
      </c>
      <c r="D18" s="2" t="s">
        <v>213</v>
      </c>
      <c r="E18" s="17">
        <f ca="1">IF(OR(INDIRECT(CONCATENATE("'2018-10'!E",TEXT(MATCH($C18,'2018-10'!$C$2:$C$100,0)+1,0)))="",INDIRECT(CONCATENATE("'2018-09'!E",TEXT(MATCH($C18,'2018-09'!$C$2:$C$100,0)+1,0)))="",AND(INDIRECT(CONCATENATE("'2018-10'!E",TEXT(MATCH($C18,'2018-10'!$C$2:$C$100,0)+1,0)))="",INDIRECT(CONCATENATE("'2018-09'!E",TEXT(MATCH($C18,'2018-09'!$C$2:$C$100,0)+1,0)))="")),"Н/Д",INDIRECT(CONCATENATE("'2018-10'!E",TEXT(MATCH($C18,'2018-10'!$C$2:$C$100,0)+1,0)))-INDIRECT(CONCATENATE("'2018-09'!E",TEXT(MATCH($C18,'2018-09'!$C$2:$C$100,0)+1,0))))</f>
        <v>10432679445.339996</v>
      </c>
      <c r="F18" s="17">
        <f ca="1">IF(OR(INDIRECT(CONCATENATE("'2018-10'!F",TEXT(MATCH($C18,'2018-10'!$C$2:$C$100,0)+1,0)))="",INDIRECT(CONCATENATE("'2018-09'!F",TEXT(MATCH($C18,'2018-09'!$C$2:$C$100,0)+1,0)))="",AND(INDIRECT(CONCATENATE("'2018-10'!F",TEXT(MATCH($C18,'2018-10'!$C$2:$C$100,0)+1,0)))="",INDIRECT(CONCATENATE("'2018-09'!F",TEXT(MATCH($C18,'2018-09'!$C$2:$C$100,0)+1,0)))="")),"Н/Д",INDIRECT(CONCATENATE("'2018-10'!F",TEXT(MATCH($C18,'2018-10'!$C$2:$C$100,0)+1,0)))-INDIRECT(CONCATENATE("'2018-09'!F",TEXT(MATCH($C18,'2018-09'!$C$2:$C$100,0)+1,0))))</f>
        <v>8392589282.2099915</v>
      </c>
      <c r="G18" s="17">
        <f ca="1">IF(OR(INDIRECT(CONCATENATE("'2018-10'!G",TEXT(MATCH($C18,'2018-10'!$C$2:$C$100,0)+1,0)))="",INDIRECT(CONCATENATE("'2018-09'!G",TEXT(MATCH($C18,'2018-09'!$C$2:$C$100,0)+1,0)))="",AND(INDIRECT(CONCATENATE("'2018-10'!G",TEXT(MATCH($C18,'2018-10'!$C$2:$C$100,0)+1,0)))="",INDIRECT(CONCATENATE("'2018-09'!G",TEXT(MATCH($C18,'2018-09'!$C$2:$C$100,0)+1,0)))="")),"Н/Д",INDIRECT(CONCATENATE("'2018-10'!G",TEXT(MATCH($C18,'2018-10'!$C$2:$C$100,0)+1,0)))-INDIRECT(CONCATENATE("'2018-09'!G",TEXT(MATCH($C18,'2018-09'!$C$2:$C$100,0)+1,0))))</f>
        <v>2641712802.6000023</v>
      </c>
      <c r="H18" s="17">
        <f ca="1">IF(OR(INDIRECT(CONCATENATE("'2018-10'!H",TEXT(MATCH($C18,'2018-10'!$C$2:$C$100,0)+1,0)))="",INDIRECT(CONCATENATE("'2018-09'!H",TEXT(MATCH($C18,'2018-09'!$C$2:$C$100,0)+1,0)))="",AND(INDIRECT(CONCATENATE("'2018-10'!H",TEXT(MATCH($C18,'2018-10'!$C$2:$C$100,0)+1,0)))="",INDIRECT(CONCATENATE("'2018-09'!H",TEXT(MATCH($C18,'2018-09'!$C$2:$C$100,0)+1,0)))="")),"Н/Д",INDIRECT(CONCATENATE("'2018-10'!H",TEXT(MATCH($C18,'2018-10'!$C$2:$C$100,0)+1,0)))-INDIRECT(CONCATENATE("'2018-09'!H",TEXT(MATCH($C18,'2018-09'!$C$2:$C$100,0)+1,0))))</f>
        <v>3470587159.8600006</v>
      </c>
      <c r="I18" s="17">
        <f ca="1">IF(OR(INDIRECT(CONCATENATE("'2018-10'!I",TEXT(MATCH($C18,'2018-10'!$C$2:$C$100,0)+1,0)))="",INDIRECT(CONCATENATE("'2018-09'!I",TEXT(MATCH($C18,'2018-09'!$C$2:$C$100,0)+1,0)))="",AND(INDIRECT(CONCATENATE("'2018-10'!I",TEXT(MATCH($C18,'2018-10'!$C$2:$C$100,0)+1,0)))="",INDIRECT(CONCATENATE("'2018-09'!I",TEXT(MATCH($C18,'2018-09'!$C$2:$C$100,0)+1,0)))="")),"Н/Д",INDIRECT(CONCATENATE("'2018-10'!I",TEXT(MATCH($C18,'2018-10'!$C$2:$C$100,0)+1,0)))-INDIRECT(CONCATENATE("'2018-09'!I",TEXT(MATCH($C18,'2018-09'!$C$2:$C$100,0)+1,0))))</f>
        <v>825977146.86999989</v>
      </c>
      <c r="J18" s="17" t="str">
        <f ca="1">IF(OR(INDIRECT(CONCATENATE("'2018-10'!J",TEXT(MATCH($C18,'2018-10'!$C$2:$C$100,0)+1,0)))="",INDIRECT(CONCATENATE("'2018-09'!J",TEXT(MATCH($C18,'2018-09'!$C$2:$C$100,0)+1,0)))="",AND(INDIRECT(CONCATENATE("'2018-10'!J",TEXT(MATCH($C18,'2018-10'!$C$2:$C$100,0)+1,0)))="",INDIRECT(CONCATENATE("'2018-09'!J",TEXT(MATCH($C18,'2018-09'!$C$2:$C$100,0)+1,0)))="")),"Н/Д",INDIRECT(CONCATENATE("'2018-10'!J",TEXT(MATCH($C18,'2018-10'!$C$2:$C$100,0)+1,0)))-INDIRECT(CONCATENATE("'2018-09'!J",TEXT(MATCH($C18,'2018-09'!$C$2:$C$100,0)+1,0))))</f>
        <v>Н/Д</v>
      </c>
      <c r="K18" s="17">
        <f ca="1">IF(OR(INDIRECT(CONCATENATE("'2018-10'!K",TEXT(MATCH($C18,'2018-10'!$C$2:$C$100,0)+1,0)))="",INDIRECT(CONCATENATE("'2018-09'!K",TEXT(MATCH($C18,'2018-09'!$C$2:$C$100,0)+1,0)))="",AND(INDIRECT(CONCATENATE("'2018-10'!K",TEXT(MATCH($C18,'2018-10'!$C$2:$C$100,0)+1,0)))="",INDIRECT(CONCATENATE("'2018-09'!K",TEXT(MATCH($C18,'2018-09'!$C$2:$C$100,0)+1,0)))="")),"Н/Д",INDIRECT(CONCATENATE("'2018-10'!K",TEXT(MATCH($C18,'2018-10'!$C$2:$C$100,0)+1,0)))-INDIRECT(CONCATENATE("'2018-09'!K",TEXT(MATCH($C18,'2018-09'!$C$2:$C$100,0)+1,0))))</f>
        <v>124507401.93000031</v>
      </c>
      <c r="L18" s="17">
        <f ca="1">IF(OR(INDIRECT(CONCATENATE("'2018-10'!L",TEXT(MATCH($C18,'2018-10'!$C$2:$C$100,0)+1,0)))="",INDIRECT(CONCATENATE("'2018-09'!L",TEXT(MATCH($C18,'2018-09'!$C$2:$C$100,0)+1,0)))="",AND(INDIRECT(CONCATENATE("'2018-10'!L",TEXT(MATCH($C18,'2018-10'!$C$2:$C$100,0)+1,0)))="",INDIRECT(CONCATENATE("'2018-09'!L",TEXT(MATCH($C18,'2018-09'!$C$2:$C$100,0)+1,0)))="")),"Н/Д",INDIRECT(CONCATENATE("'2018-10'!L",TEXT(MATCH($C18,'2018-10'!$C$2:$C$100,0)+1,0)))-INDIRECT(CONCATENATE("'2018-09'!L",TEXT(MATCH($C18,'2018-09'!$C$2:$C$100,0)+1,0))))</f>
        <v>552382532.22000122</v>
      </c>
      <c r="M18" s="17">
        <f ca="1">IF(OR(INDIRECT(CONCATENATE("'2018-10'!M",TEXT(MATCH($C18,'2018-10'!$C$2:$C$100,0)+1,0)))="",INDIRECT(CONCATENATE("'2018-09'!M",TEXT(MATCH($C18,'2018-09'!$C$2:$C$100,0)+1,0)))="",AND(INDIRECT(CONCATENATE("'2018-10'!M",TEXT(MATCH($C18,'2018-10'!$C$2:$C$100,0)+1,0)))="",INDIRECT(CONCATENATE("'2018-09'!M",TEXT(MATCH($C18,'2018-09'!$C$2:$C$100,0)+1,0)))="")),"Н/Д",INDIRECT(CONCATENATE("'2018-10'!M",TEXT(MATCH($C18,'2018-10'!$C$2:$C$100,0)+1,0)))-INDIRECT(CONCATENATE("'2018-09'!M",TEXT(MATCH($C18,'2018-09'!$C$2:$C$100,0)+1,0))))</f>
        <v>40678901.450000018</v>
      </c>
      <c r="N18" s="17">
        <f ca="1">IF(OR(INDIRECT(CONCATENATE("'2018-10'!N",TEXT(MATCH($C18,'2018-10'!$C$2:$C$100,0)+1,0)))="",INDIRECT(CONCATENATE("'2018-09'!N",TEXT(MATCH($C18,'2018-09'!$C$2:$C$100,0)+1,0)))="",AND(INDIRECT(CONCATENATE("'2018-10'!N",TEXT(MATCH($C18,'2018-10'!$C$2:$C$100,0)+1,0)))="",INDIRECT(CONCATENATE("'2018-09'!N",TEXT(MATCH($C18,'2018-09'!$C$2:$C$100,0)+1,0)))="")),"Н/Д",INDIRECT(CONCATENATE("'2018-10'!N",TEXT(MATCH($C18,'2018-10'!$C$2:$C$100,0)+1,0)))-INDIRECT(CONCATENATE("'2018-09'!NE",TEXT(MATCH($C18,'2018-09'!$C$2:$C$100,0)+1,0))))</f>
        <v>646602230.08000004</v>
      </c>
      <c r="O18" s="17">
        <f ca="1">IF(OR(INDIRECT(CONCATENATE("'2018-10'!O",TEXT(MATCH($C18,'2018-10'!$C$2:$C$100,0)+1,0)))="",INDIRECT(CONCATENATE("'2018-09'!O",TEXT(MATCH($C18,'2018-09'!$C$2:$C$100,0)+1,0)))="",AND(INDIRECT(CONCATENATE("'2018-10'!O",TEXT(MATCH($C18,'2018-10'!$C$2:$C$100,0)+1,0)))="",INDIRECT(CONCATENATE("'2018-09'!O",TEXT(MATCH($C18,'2018-09'!$C$2:$C$100,0)+1,0)))="")),"Н/Д",INDIRECT(CONCATENATE("'2018-10'!O",TEXT(MATCH($C18,'2018-10'!$C$2:$C$100,0)+1,0)))-INDIRECT(CONCATENATE("'2018-09'!O",TEXT(MATCH($C18,'2018-09'!$C$2:$C$100,0)+1,0))))</f>
        <v>368391.65</v>
      </c>
      <c r="P18" s="17">
        <f ca="1">IF(OR(INDIRECT(CONCATENATE("'2018-10'!P",TEXT(MATCH($C18,'2018-10'!$C$2:$C$100,0)+1,0)))="",INDIRECT(CONCATENATE("'2018-09'!P",TEXT(MATCH($C18,'2018-09'!$C$2:$C$100,0)+1,0)))="",AND(INDIRECT(CONCATENATE("'2018-10'!P",TEXT(MATCH($C18,'2018-10'!$C$2:$C$100,0)+1,0)))="",INDIRECT(CONCATENATE("'2018-09'!P",TEXT(MATCH($C18,'2018-09'!$C$2:$C$100,0)+1,0)))="")),"Н/Д",INDIRECT(CONCATENATE("'2018-10'!P",TEXT(MATCH($C18,'2018-10'!$C$2:$C$100,0)+1,0)))-INDIRECT(CONCATENATE("'2018-09'!P",TEXT(MATCH($C18,'2018-09'!$C$2:$C$100,0)+1,0))))</f>
        <v>385071386.59000015</v>
      </c>
      <c r="Q18" s="17">
        <f ca="1">IF(OR(INDIRECT(CONCATENATE("'2018-10'!Q",TEXT(MATCH($C18,'2018-10'!$C$2:$C$100,0)+1,0)))="",INDIRECT(CONCATENATE("'2018-09'!Q",TEXT(MATCH($C18,'2018-09'!$C$2:$C$100,0)+1,0)))="",AND(INDIRECT(CONCATENATE("'2018-10'!Q",TEXT(MATCH($C18,'2018-10'!$C$2:$C$100,0)+1,0)))="",INDIRECT(CONCATENATE("'2018-09'!Q",TEXT(MATCH($C18,'2018-09'!$C$2:$C$100,0)+1,0)))="")),"Н/Д",INDIRECT(CONCATENATE("'2018-10'!Q",TEXT(MATCH($C18,'2018-10'!$C$2:$C$100,0)+1,0)))-INDIRECT(CONCATENATE("'2018-09'!Q",TEXT(MATCH($C18,'2018-09'!$C$2:$C$100,0)+1,0))))</f>
        <v>56112961.460000038</v>
      </c>
      <c r="R18" s="17">
        <f ca="1">IF(OR(INDIRECT(CONCATENATE("'2018-10'!R",TEXT(MATCH($C18,'2018-10'!$C$2:$C$100,0)+1,0)))="",INDIRECT(CONCATENATE("'2018-09'!R",TEXT(MATCH($C18,'2018-09'!$C$2:$C$100,0)+1,0)))="",AND(INDIRECT(CONCATENATE("'2018-10'!R",TEXT(MATCH($C18,'2018-10'!$C$2:$C$100,0)+1,0)))="",INDIRECT(CONCATENATE("'2018-09'!R",TEXT(MATCH($C18,'2018-09'!$C$2:$C$100,0)+1,0)))="")),"Н/Д",INDIRECT(CONCATENATE("'2018-10'!R",TEXT(MATCH($C18,'2018-10'!$C$2:$C$100,0)+1,0)))-INDIRECT(CONCATENATE("'2018-09'!R",TEXT(MATCH($C18,'2018-09'!$C$2:$C$100,0)+1,0))))</f>
        <v>37108149.329999983</v>
      </c>
      <c r="S18" s="17">
        <f ca="1">IF(OR(INDIRECT(CONCATENATE("'2018-10'!S",TEXT(MATCH($C18,'2018-10'!$C$2:$C$100,0)+1,0)))="",INDIRECT(CONCATENATE("'2018-09'!S",TEXT(MATCH($C18,'2018-09'!$C$2:$C$100,0)+1,0)))="",AND(INDIRECT(CONCATENATE("'2018-10'!S",TEXT(MATCH($C18,'2018-10'!$C$2:$C$100,0)+1,0)))="",INDIRECT(CONCATENATE("'2018-09'!S",TEXT(MATCH($C18,'2018-09'!$C$2:$C$100,0)+1,0)))="")),"Н/Д",INDIRECT(CONCATENATE("'2018-10'!S",TEXT(MATCH($C18,'2018-10'!$C$2:$C$100,0)+1,0)))-INDIRECT(CONCATENATE("'2018-09'!S",TEXT(MATCH($C18,'2018-09'!$C$2:$C$100,0)+1,0))))</f>
        <v>606396.82000000007</v>
      </c>
      <c r="T18" s="17">
        <f ca="1">IF(OR(INDIRECT(CONCATENATE("'2018-10'!T",TEXT(MATCH($C18,'2018-10'!$C$2:$C$100,0)+1,0)))="",INDIRECT(CONCATENATE("'2018-09'!T",TEXT(MATCH($C18,'2018-09'!$C$2:$C$100,0)+1,0)))="",AND(INDIRECT(CONCATENATE("'2018-10'!T",TEXT(MATCH($C18,'2018-10'!$C$2:$C$100,0)+1,0)))="",INDIRECT(CONCATENATE("'2018-09'!T",TEXT(MATCH($C18,'2018-09'!$C$2:$C$100,0)+1,0)))="")),"Н/Д",INDIRECT(CONCATENATE("'2018-10'!T",TEXT(MATCH($C18,'2018-10'!$C$2:$C$100,0)+1,0)))-INDIRECT(CONCATENATE("'2018-09'!T",TEXT(MATCH($C18,'2018-09'!$C$2:$C$100,0)+1,0))))</f>
        <v>126866737.77999997</v>
      </c>
      <c r="U18" s="17">
        <f ca="1">IF(OR(INDIRECT(CONCATENATE("'2018-10'!U",TEXT(MATCH($C18,'2018-10'!$C$2:$C$100,0)+1,0)))="",INDIRECT(CONCATENATE("'2018-09'!U",TEXT(MATCH($C18,'2018-09'!$C$2:$C$100,0)+1,0)))="",AND(INDIRECT(CONCATENATE("'2018-10'!U",TEXT(MATCH($C18,'2018-10'!$C$2:$C$100,0)+1,0)))="",INDIRECT(CONCATENATE("'2018-09'!U",TEXT(MATCH($C18,'2018-09'!$C$2:$C$100,0)+1,0)))="")),"Н/Д",INDIRECT(CONCATENATE("'2018-10'!U",TEXT(MATCH($C18,'2018-10'!$C$2:$C$100,0)+1,0)))-INDIRECT(CONCATENATE("'2018-09'!U",TEXT(MATCH($C18,'2018-09'!$C$2:$C$100,0)+1,0))))</f>
        <v>15639734.040000007</v>
      </c>
      <c r="V18" s="17">
        <f ca="1">IF(OR(INDIRECT(CONCATENATE("'2018-10'!V",TEXT(MATCH($C18,'2018-10'!$C$2:$C$100,0)+1,0)))="",INDIRECT(CONCATENATE("'2018-09'!V",TEXT(MATCH($C18,'2018-09'!$C$2:$C$100,0)+1,0)))="",AND(INDIRECT(CONCATENATE("'2018-10'!V",TEXT(MATCH($C18,'2018-10'!$C$2:$C$100,0)+1,0)))="",INDIRECT(CONCATENATE("'2018-09'!V",TEXT(MATCH($C18,'2018-09'!$C$2:$C$100,0)+1,0)))="")),"Н/Д",INDIRECT(CONCATENATE("'2018-10'!V",TEXT(MATCH($C18,'2018-10'!$C$2:$C$100,0)+1,0)))-INDIRECT(CONCATENATE("'2018-09'!V",TEXT(MATCH($C18,'2018-09'!$C$2:$C$100,0)+1,0))))</f>
        <v>2040090163.1299992</v>
      </c>
      <c r="W18" s="17">
        <f ca="1">IF(OR(INDIRECT(CONCATENATE("'2018-10'!W",TEXT(MATCH($C18,'2018-10'!$C$2:$C$100,0)+1,0)))="",INDIRECT(CONCATENATE("'2018-09'!W",TEXT(MATCH($C18,'2018-09'!$C$2:$C$100,0)+1,0)))="",AND(INDIRECT(CONCATENATE("'2018-10'!W",TEXT(MATCH($C18,'2018-10'!$C$2:$C$100,0)+1,0)))="",INDIRECT(CONCATENATE("'2018-09'!W",TEXT(MATCH($C18,'2018-09'!$C$2:$C$100,0)+1,0)))="")),"Н/Д",INDIRECT(CONCATENATE("'2018-10'!W",TEXT(MATCH($C18,'2018-10'!$C$2:$C$100,0)+1,0)))-INDIRECT(CONCATENATE("'2018-09'!W",TEXT(MATCH($C18,'2018-09'!$C$2:$C$100,0)+1,0))))</f>
        <v>29207219870.070007</v>
      </c>
    </row>
    <row r="19" spans="1:23" x14ac:dyDescent="0.25">
      <c r="A19" s="2" t="s">
        <v>34</v>
      </c>
      <c r="B19" s="2" t="s">
        <v>40</v>
      </c>
      <c r="C19" s="15">
        <v>80000000</v>
      </c>
      <c r="D19" s="2" t="s">
        <v>213</v>
      </c>
      <c r="E19" s="17">
        <f ca="1">IF(OR(INDIRECT(CONCATENATE("'2018-10'!E",TEXT(MATCH($C19,'2018-10'!$C$2:$C$100,0)+1,0)))="",INDIRECT(CONCATENATE("'2018-09'!E",TEXT(MATCH($C19,'2018-09'!$C$2:$C$100,0)+1,0)))="",AND(INDIRECT(CONCATENATE("'2018-10'!E",TEXT(MATCH($C19,'2018-10'!$C$2:$C$100,0)+1,0)))="",INDIRECT(CONCATENATE("'2018-09'!E",TEXT(MATCH($C19,'2018-09'!$C$2:$C$100,0)+1,0)))="")),"Н/Д",INDIRECT(CONCATENATE("'2018-10'!E",TEXT(MATCH($C19,'2018-10'!$C$2:$C$100,0)+1,0)))-INDIRECT(CONCATENATE("'2018-09'!E",TEXT(MATCH($C19,'2018-09'!$C$2:$C$100,0)+1,0))))</f>
        <v>16800060560.25</v>
      </c>
      <c r="F19" s="17">
        <f ca="1">IF(OR(INDIRECT(CONCATENATE("'2018-10'!F",TEXT(MATCH($C19,'2018-10'!$C$2:$C$100,0)+1,0)))="",INDIRECT(CONCATENATE("'2018-09'!F",TEXT(MATCH($C19,'2018-09'!$C$2:$C$100,0)+1,0)))="",AND(INDIRECT(CONCATENATE("'2018-10'!F",TEXT(MATCH($C19,'2018-10'!$C$2:$C$100,0)+1,0)))="",INDIRECT(CONCATENATE("'2018-09'!F",TEXT(MATCH($C19,'2018-09'!$C$2:$C$100,0)+1,0)))="")),"Н/Д",INDIRECT(CONCATENATE("'2018-10'!F",TEXT(MATCH($C19,'2018-10'!$C$2:$C$100,0)+1,0)))-INDIRECT(CONCATENATE("'2018-09'!F",TEXT(MATCH($C19,'2018-09'!$C$2:$C$100,0)+1,0))))</f>
        <v>13378961844.240005</v>
      </c>
      <c r="G19" s="17">
        <f ca="1">IF(OR(INDIRECT(CONCATENATE("'2018-10'!G",TEXT(MATCH($C19,'2018-10'!$C$2:$C$100,0)+1,0)))="",INDIRECT(CONCATENATE("'2018-09'!G",TEXT(MATCH($C19,'2018-09'!$C$2:$C$100,0)+1,0)))="",AND(INDIRECT(CONCATENATE("'2018-10'!G",TEXT(MATCH($C19,'2018-10'!$C$2:$C$100,0)+1,0)))="",INDIRECT(CONCATENATE("'2018-09'!G",TEXT(MATCH($C19,'2018-09'!$C$2:$C$100,0)+1,0)))="")),"Н/Д",INDIRECT(CONCATENATE("'2018-10'!G",TEXT(MATCH($C19,'2018-10'!$C$2:$C$100,0)+1,0)))-INDIRECT(CONCATENATE("'2018-09'!G",TEXT(MATCH($C19,'2018-09'!$C$2:$C$100,0)+1,0))))</f>
        <v>5246359263.8899994</v>
      </c>
      <c r="H19" s="17">
        <f ca="1">IF(OR(INDIRECT(CONCATENATE("'2018-10'!H",TEXT(MATCH($C19,'2018-10'!$C$2:$C$100,0)+1,0)))="",INDIRECT(CONCATENATE("'2018-09'!H",TEXT(MATCH($C19,'2018-09'!$C$2:$C$100,0)+1,0)))="",AND(INDIRECT(CONCATENATE("'2018-10'!H",TEXT(MATCH($C19,'2018-10'!$C$2:$C$100,0)+1,0)))="",INDIRECT(CONCATENATE("'2018-09'!H",TEXT(MATCH($C19,'2018-09'!$C$2:$C$100,0)+1,0)))="")),"Н/Д",INDIRECT(CONCATENATE("'2018-10'!H",TEXT(MATCH($C19,'2018-10'!$C$2:$C$100,0)+1,0)))-INDIRECT(CONCATENATE("'2018-09'!H",TEXT(MATCH($C19,'2018-09'!$C$2:$C$100,0)+1,0))))</f>
        <v>4132020991.6199989</v>
      </c>
      <c r="I19" s="17">
        <f ca="1">IF(OR(INDIRECT(CONCATENATE("'2018-10'!I",TEXT(MATCH($C19,'2018-10'!$C$2:$C$100,0)+1,0)))="",INDIRECT(CONCATENATE("'2018-09'!I",TEXT(MATCH($C19,'2018-09'!$C$2:$C$100,0)+1,0)))="",AND(INDIRECT(CONCATENATE("'2018-10'!I",TEXT(MATCH($C19,'2018-10'!$C$2:$C$100,0)+1,0)))="",INDIRECT(CONCATENATE("'2018-09'!I",TEXT(MATCH($C19,'2018-09'!$C$2:$C$100,0)+1,0)))="")),"Н/Д",INDIRECT(CONCATENATE("'2018-10'!I",TEXT(MATCH($C19,'2018-10'!$C$2:$C$100,0)+1,0)))-INDIRECT(CONCATENATE("'2018-09'!I",TEXT(MATCH($C19,'2018-09'!$C$2:$C$100,0)+1,0))))</f>
        <v>1917342624.3299999</v>
      </c>
      <c r="J19" s="17" t="str">
        <f ca="1">IF(OR(INDIRECT(CONCATENATE("'2018-10'!J",TEXT(MATCH($C19,'2018-10'!$C$2:$C$100,0)+1,0)))="",INDIRECT(CONCATENATE("'2018-09'!J",TEXT(MATCH($C19,'2018-09'!$C$2:$C$100,0)+1,0)))="",AND(INDIRECT(CONCATENATE("'2018-10'!J",TEXT(MATCH($C19,'2018-10'!$C$2:$C$100,0)+1,0)))="",INDIRECT(CONCATENATE("'2018-09'!J",TEXT(MATCH($C19,'2018-09'!$C$2:$C$100,0)+1,0)))="")),"Н/Д",INDIRECT(CONCATENATE("'2018-10'!J",TEXT(MATCH($C19,'2018-10'!$C$2:$C$100,0)+1,0)))-INDIRECT(CONCATENATE("'2018-09'!J",TEXT(MATCH($C19,'2018-09'!$C$2:$C$100,0)+1,0))))</f>
        <v>Н/Д</v>
      </c>
      <c r="K19" s="17">
        <f ca="1">IF(OR(INDIRECT(CONCATENATE("'2018-10'!K",TEXT(MATCH($C19,'2018-10'!$C$2:$C$100,0)+1,0)))="",INDIRECT(CONCATENATE("'2018-09'!K",TEXT(MATCH($C19,'2018-09'!$C$2:$C$100,0)+1,0)))="",AND(INDIRECT(CONCATENATE("'2018-10'!K",TEXT(MATCH($C19,'2018-10'!$C$2:$C$100,0)+1,0)))="",INDIRECT(CONCATENATE("'2018-09'!K",TEXT(MATCH($C19,'2018-09'!$C$2:$C$100,0)+1,0)))="")),"Н/Д",INDIRECT(CONCATENATE("'2018-10'!K",TEXT(MATCH($C19,'2018-10'!$C$2:$C$100,0)+1,0)))-INDIRECT(CONCATENATE("'2018-09'!K",TEXT(MATCH($C19,'2018-09'!$C$2:$C$100,0)+1,0))))</f>
        <v>163630528.82999992</v>
      </c>
      <c r="L19" s="17">
        <f ca="1">IF(OR(INDIRECT(CONCATENATE("'2018-10'!L",TEXT(MATCH($C19,'2018-10'!$C$2:$C$100,0)+1,0)))="",INDIRECT(CONCATENATE("'2018-09'!L",TEXT(MATCH($C19,'2018-09'!$C$2:$C$100,0)+1,0)))="",AND(INDIRECT(CONCATENATE("'2018-10'!L",TEXT(MATCH($C19,'2018-10'!$C$2:$C$100,0)+1,0)))="",INDIRECT(CONCATENATE("'2018-09'!L",TEXT(MATCH($C19,'2018-09'!$C$2:$C$100,0)+1,0)))="")),"Н/Д",INDIRECT(CONCATENATE("'2018-10'!L",TEXT(MATCH($C19,'2018-10'!$C$2:$C$100,0)+1,0)))-INDIRECT(CONCATENATE("'2018-09'!L",TEXT(MATCH($C19,'2018-09'!$C$2:$C$100,0)+1,0))))</f>
        <v>609675940.11000061</v>
      </c>
      <c r="M19" s="17">
        <f ca="1">IF(OR(INDIRECT(CONCATENATE("'2018-10'!M",TEXT(MATCH($C19,'2018-10'!$C$2:$C$100,0)+1,0)))="",INDIRECT(CONCATENATE("'2018-09'!M",TEXT(MATCH($C19,'2018-09'!$C$2:$C$100,0)+1,0)))="",AND(INDIRECT(CONCATENATE("'2018-10'!M",TEXT(MATCH($C19,'2018-10'!$C$2:$C$100,0)+1,0)))="",INDIRECT(CONCATENATE("'2018-09'!M",TEXT(MATCH($C19,'2018-09'!$C$2:$C$100,0)+1,0)))="")),"Н/Д",INDIRECT(CONCATENATE("'2018-10'!M",TEXT(MATCH($C19,'2018-10'!$C$2:$C$100,0)+1,0)))-INDIRECT(CONCATENATE("'2018-09'!M",TEXT(MATCH($C19,'2018-09'!$C$2:$C$100,0)+1,0))))</f>
        <v>62667673.860000014</v>
      </c>
      <c r="N19" s="17">
        <f ca="1">IF(OR(INDIRECT(CONCATENATE("'2018-10'!N",TEXT(MATCH($C19,'2018-10'!$C$2:$C$100,0)+1,0)))="",INDIRECT(CONCATENATE("'2018-09'!N",TEXT(MATCH($C19,'2018-09'!$C$2:$C$100,0)+1,0)))="",AND(INDIRECT(CONCATENATE("'2018-10'!N",TEXT(MATCH($C19,'2018-10'!$C$2:$C$100,0)+1,0)))="",INDIRECT(CONCATENATE("'2018-09'!N",TEXT(MATCH($C19,'2018-09'!$C$2:$C$100,0)+1,0)))="")),"Н/Д",INDIRECT(CONCATENATE("'2018-10'!N",TEXT(MATCH($C19,'2018-10'!$C$2:$C$100,0)+1,0)))-INDIRECT(CONCATENATE("'2018-09'!NE",TEXT(MATCH($C19,'2018-09'!$C$2:$C$100,0)+1,0))))</f>
        <v>923166586.22000003</v>
      </c>
      <c r="O19" s="17">
        <f ca="1">IF(OR(INDIRECT(CONCATENATE("'2018-10'!O",TEXT(MATCH($C19,'2018-10'!$C$2:$C$100,0)+1,0)))="",INDIRECT(CONCATENATE("'2018-09'!O",TEXT(MATCH($C19,'2018-09'!$C$2:$C$100,0)+1,0)))="",AND(INDIRECT(CONCATENATE("'2018-10'!O",TEXT(MATCH($C19,'2018-10'!$C$2:$C$100,0)+1,0)))="",INDIRECT(CONCATENATE("'2018-09'!O",TEXT(MATCH($C19,'2018-09'!$C$2:$C$100,0)+1,0)))="")),"Н/Д",INDIRECT(CONCATENATE("'2018-10'!O",TEXT(MATCH($C19,'2018-10'!$C$2:$C$100,0)+1,0)))-INDIRECT(CONCATENATE("'2018-09'!O",TEXT(MATCH($C19,'2018-09'!$C$2:$C$100,0)+1,0))))</f>
        <v>20355.630000000005</v>
      </c>
      <c r="P19" s="17">
        <f ca="1">IF(OR(INDIRECT(CONCATENATE("'2018-10'!P",TEXT(MATCH($C19,'2018-10'!$C$2:$C$100,0)+1,0)))="",INDIRECT(CONCATENATE("'2018-09'!P",TEXT(MATCH($C19,'2018-09'!$C$2:$C$100,0)+1,0)))="",AND(INDIRECT(CONCATENATE("'2018-10'!P",TEXT(MATCH($C19,'2018-10'!$C$2:$C$100,0)+1,0)))="",INDIRECT(CONCATENATE("'2018-09'!P",TEXT(MATCH($C19,'2018-09'!$C$2:$C$100,0)+1,0)))="")),"Н/Д",INDIRECT(CONCATENATE("'2018-10'!P",TEXT(MATCH($C19,'2018-10'!$C$2:$C$100,0)+1,0)))-INDIRECT(CONCATENATE("'2018-09'!P",TEXT(MATCH($C19,'2018-09'!$C$2:$C$100,0)+1,0))))</f>
        <v>701196533.55999947</v>
      </c>
      <c r="Q19" s="17">
        <f ca="1">IF(OR(INDIRECT(CONCATENATE("'2018-10'!Q",TEXT(MATCH($C19,'2018-10'!$C$2:$C$100,0)+1,0)))="",INDIRECT(CONCATENATE("'2018-09'!Q",TEXT(MATCH($C19,'2018-09'!$C$2:$C$100,0)+1,0)))="",AND(INDIRECT(CONCATENATE("'2018-10'!Q",TEXT(MATCH($C19,'2018-10'!$C$2:$C$100,0)+1,0)))="",INDIRECT(CONCATENATE("'2018-09'!Q",TEXT(MATCH($C19,'2018-09'!$C$2:$C$100,0)+1,0)))="")),"Н/Д",INDIRECT(CONCATENATE("'2018-10'!Q",TEXT(MATCH($C19,'2018-10'!$C$2:$C$100,0)+1,0)))-INDIRECT(CONCATENATE("'2018-09'!Q",TEXT(MATCH($C19,'2018-09'!$C$2:$C$100,0)+1,0))))</f>
        <v>17731311.469999969</v>
      </c>
      <c r="R19" s="17">
        <f ca="1">IF(OR(INDIRECT(CONCATENATE("'2018-10'!R",TEXT(MATCH($C19,'2018-10'!$C$2:$C$100,0)+1,0)))="",INDIRECT(CONCATENATE("'2018-09'!R",TEXT(MATCH($C19,'2018-09'!$C$2:$C$100,0)+1,0)))="",AND(INDIRECT(CONCATENATE("'2018-10'!R",TEXT(MATCH($C19,'2018-10'!$C$2:$C$100,0)+1,0)))="",INDIRECT(CONCATENATE("'2018-09'!R",TEXT(MATCH($C19,'2018-09'!$C$2:$C$100,0)+1,0)))="")),"Н/Д",INDIRECT(CONCATENATE("'2018-10'!R",TEXT(MATCH($C19,'2018-10'!$C$2:$C$100,0)+1,0)))-INDIRECT(CONCATENATE("'2018-09'!R",TEXT(MATCH($C19,'2018-09'!$C$2:$C$100,0)+1,0))))</f>
        <v>202972403.58999991</v>
      </c>
      <c r="S19" s="17">
        <f ca="1">IF(OR(INDIRECT(CONCATENATE("'2018-10'!S",TEXT(MATCH($C19,'2018-10'!$C$2:$C$100,0)+1,0)))="",INDIRECT(CONCATENATE("'2018-09'!S",TEXT(MATCH($C19,'2018-09'!$C$2:$C$100,0)+1,0)))="",AND(INDIRECT(CONCATENATE("'2018-10'!S",TEXT(MATCH($C19,'2018-10'!$C$2:$C$100,0)+1,0)))="",INDIRECT(CONCATENATE("'2018-09'!S",TEXT(MATCH($C19,'2018-09'!$C$2:$C$100,0)+1,0)))="")),"Н/Д",INDIRECT(CONCATENATE("'2018-10'!S",TEXT(MATCH($C19,'2018-10'!$C$2:$C$100,0)+1,0)))-INDIRECT(CONCATENATE("'2018-09'!S",TEXT(MATCH($C19,'2018-09'!$C$2:$C$100,0)+1,0))))</f>
        <v>1244841.6999999993</v>
      </c>
      <c r="T19" s="17">
        <f ca="1">IF(OR(INDIRECT(CONCATENATE("'2018-10'!T",TEXT(MATCH($C19,'2018-10'!$C$2:$C$100,0)+1,0)))="",INDIRECT(CONCATENATE("'2018-09'!T",TEXT(MATCH($C19,'2018-09'!$C$2:$C$100,0)+1,0)))="",AND(INDIRECT(CONCATENATE("'2018-10'!T",TEXT(MATCH($C19,'2018-10'!$C$2:$C$100,0)+1,0)))="",INDIRECT(CONCATENATE("'2018-09'!T",TEXT(MATCH($C19,'2018-09'!$C$2:$C$100,0)+1,0)))="")),"Н/Д",INDIRECT(CONCATENATE("'2018-10'!T",TEXT(MATCH($C19,'2018-10'!$C$2:$C$100,0)+1,0)))-INDIRECT(CONCATENATE("'2018-09'!T",TEXT(MATCH($C19,'2018-09'!$C$2:$C$100,0)+1,0))))</f>
        <v>179023279.83999991</v>
      </c>
      <c r="U19" s="17">
        <f ca="1">IF(OR(INDIRECT(CONCATENATE("'2018-10'!U",TEXT(MATCH($C19,'2018-10'!$C$2:$C$100,0)+1,0)))="",INDIRECT(CONCATENATE("'2018-09'!U",TEXT(MATCH($C19,'2018-09'!$C$2:$C$100,0)+1,0)))="",AND(INDIRECT(CONCATENATE("'2018-10'!U",TEXT(MATCH($C19,'2018-10'!$C$2:$C$100,0)+1,0)))="",INDIRECT(CONCATENATE("'2018-09'!U",TEXT(MATCH($C19,'2018-09'!$C$2:$C$100,0)+1,0)))="")),"Н/Д",INDIRECT(CONCATENATE("'2018-10'!U",TEXT(MATCH($C19,'2018-10'!$C$2:$C$100,0)+1,0)))-INDIRECT(CONCATENATE("'2018-09'!U",TEXT(MATCH($C19,'2018-09'!$C$2:$C$100,0)+1,0))))</f>
        <v>19613839.49000001</v>
      </c>
      <c r="V19" s="17">
        <f ca="1">IF(OR(INDIRECT(CONCATENATE("'2018-10'!V",TEXT(MATCH($C19,'2018-10'!$C$2:$C$100,0)+1,0)))="",INDIRECT(CONCATENATE("'2018-09'!V",TEXT(MATCH($C19,'2018-09'!$C$2:$C$100,0)+1,0)))="",AND(INDIRECT(CONCATENATE("'2018-10'!V",TEXT(MATCH($C19,'2018-10'!$C$2:$C$100,0)+1,0)))="",INDIRECT(CONCATENATE("'2018-09'!V",TEXT(MATCH($C19,'2018-09'!$C$2:$C$100,0)+1,0)))="")),"Н/Д",INDIRECT(CONCATENATE("'2018-10'!V",TEXT(MATCH($C19,'2018-10'!$C$2:$C$100,0)+1,0)))-INDIRECT(CONCATENATE("'2018-09'!V",TEXT(MATCH($C19,'2018-09'!$C$2:$C$100,0)+1,0))))</f>
        <v>3421098716.0099983</v>
      </c>
      <c r="W19" s="17">
        <f ca="1">IF(OR(INDIRECT(CONCATENATE("'2018-10'!W",TEXT(MATCH($C19,'2018-10'!$C$2:$C$100,0)+1,0)))="",INDIRECT(CONCATENATE("'2018-09'!W",TEXT(MATCH($C19,'2018-09'!$C$2:$C$100,0)+1,0)))="",AND(INDIRECT(CONCATENATE("'2018-10'!W",TEXT(MATCH($C19,'2018-10'!$C$2:$C$100,0)+1,0)))="",INDIRECT(CONCATENATE("'2018-09'!W",TEXT(MATCH($C19,'2018-09'!$C$2:$C$100,0)+1,0)))="")),"Н/Д",INDIRECT(CONCATENATE("'2018-10'!W",TEXT(MATCH($C19,'2018-10'!$C$2:$C$100,0)+1,0)))-INDIRECT(CONCATENATE("'2018-09'!W",TEXT(MATCH($C19,'2018-09'!$C$2:$C$100,0)+1,0))))</f>
        <v>46951774800.339966</v>
      </c>
    </row>
    <row r="20" spans="1:23" x14ac:dyDescent="0.25">
      <c r="A20" s="2" t="s">
        <v>34</v>
      </c>
      <c r="B20" s="2" t="s">
        <v>41</v>
      </c>
      <c r="C20" s="15">
        <v>88000000</v>
      </c>
      <c r="D20" s="2" t="s">
        <v>213</v>
      </c>
      <c r="E20" s="17">
        <f ca="1">IF(OR(INDIRECT(CONCATENATE("'2018-10'!E",TEXT(MATCH($C20,'2018-10'!$C$2:$C$100,0)+1,0)))="",INDIRECT(CONCATENATE("'2018-09'!E",TEXT(MATCH($C20,'2018-09'!$C$2:$C$100,0)+1,0)))="",AND(INDIRECT(CONCATENATE("'2018-10'!E",TEXT(MATCH($C20,'2018-10'!$C$2:$C$100,0)+1,0)))="",INDIRECT(CONCATENATE("'2018-09'!E",TEXT(MATCH($C20,'2018-09'!$C$2:$C$100,0)+1,0)))="")),"Н/Д",INDIRECT(CONCATENATE("'2018-10'!E",TEXT(MATCH($C20,'2018-10'!$C$2:$C$100,0)+1,0)))-INDIRECT(CONCATENATE("'2018-09'!E",TEXT(MATCH($C20,'2018-09'!$C$2:$C$100,0)+1,0))))</f>
        <v>2160635391.9799995</v>
      </c>
      <c r="F20" s="17">
        <f ca="1">IF(OR(INDIRECT(CONCATENATE("'2018-10'!F",TEXT(MATCH($C20,'2018-10'!$C$2:$C$100,0)+1,0)))="",INDIRECT(CONCATENATE("'2018-09'!F",TEXT(MATCH($C20,'2018-09'!$C$2:$C$100,0)+1,0)))="",AND(INDIRECT(CONCATENATE("'2018-10'!F",TEXT(MATCH($C20,'2018-10'!$C$2:$C$100,0)+1,0)))="",INDIRECT(CONCATENATE("'2018-09'!F",TEXT(MATCH($C20,'2018-09'!$C$2:$C$100,0)+1,0)))="")),"Н/Д",INDIRECT(CONCATENATE("'2018-10'!F",TEXT(MATCH($C20,'2018-10'!$C$2:$C$100,0)+1,0)))-INDIRECT(CONCATENATE("'2018-09'!F",TEXT(MATCH($C20,'2018-09'!$C$2:$C$100,0)+1,0))))</f>
        <v>1199227747.5</v>
      </c>
      <c r="G20" s="17">
        <f ca="1">IF(OR(INDIRECT(CONCATENATE("'2018-10'!G",TEXT(MATCH($C20,'2018-10'!$C$2:$C$100,0)+1,0)))="",INDIRECT(CONCATENATE("'2018-09'!G",TEXT(MATCH($C20,'2018-09'!$C$2:$C$100,0)+1,0)))="",AND(INDIRECT(CONCATENATE("'2018-10'!G",TEXT(MATCH($C20,'2018-10'!$C$2:$C$100,0)+1,0)))="",INDIRECT(CONCATENATE("'2018-09'!G",TEXT(MATCH($C20,'2018-09'!$C$2:$C$100,0)+1,0)))="")),"Н/Д",INDIRECT(CONCATENATE("'2018-10'!G",TEXT(MATCH($C20,'2018-10'!$C$2:$C$100,0)+1,0)))-INDIRECT(CONCATENATE("'2018-09'!G",TEXT(MATCH($C20,'2018-09'!$C$2:$C$100,0)+1,0))))</f>
        <v>162700525.07000017</v>
      </c>
      <c r="H20" s="17">
        <f ca="1">IF(OR(INDIRECT(CONCATENATE("'2018-10'!H",TEXT(MATCH($C20,'2018-10'!$C$2:$C$100,0)+1,0)))="",INDIRECT(CONCATENATE("'2018-09'!H",TEXT(MATCH($C20,'2018-09'!$C$2:$C$100,0)+1,0)))="",AND(INDIRECT(CONCATENATE("'2018-10'!H",TEXT(MATCH($C20,'2018-10'!$C$2:$C$100,0)+1,0)))="",INDIRECT(CONCATENATE("'2018-09'!H",TEXT(MATCH($C20,'2018-09'!$C$2:$C$100,0)+1,0)))="")),"Н/Д",INDIRECT(CONCATENATE("'2018-10'!H",TEXT(MATCH($C20,'2018-10'!$C$2:$C$100,0)+1,0)))-INDIRECT(CONCATENATE("'2018-09'!H",TEXT(MATCH($C20,'2018-09'!$C$2:$C$100,0)+1,0))))</f>
        <v>640987568.59000015</v>
      </c>
      <c r="I20" s="17">
        <f ca="1">IF(OR(INDIRECT(CONCATENATE("'2018-10'!I",TEXT(MATCH($C20,'2018-10'!$C$2:$C$100,0)+1,0)))="",INDIRECT(CONCATENATE("'2018-09'!I",TEXT(MATCH($C20,'2018-09'!$C$2:$C$100,0)+1,0)))="",AND(INDIRECT(CONCATENATE("'2018-10'!I",TEXT(MATCH($C20,'2018-10'!$C$2:$C$100,0)+1,0)))="",INDIRECT(CONCATENATE("'2018-09'!I",TEXT(MATCH($C20,'2018-09'!$C$2:$C$100,0)+1,0)))="")),"Н/Д",INDIRECT(CONCATENATE("'2018-10'!I",TEXT(MATCH($C20,'2018-10'!$C$2:$C$100,0)+1,0)))-INDIRECT(CONCATENATE("'2018-09'!I",TEXT(MATCH($C20,'2018-09'!$C$2:$C$100,0)+1,0))))</f>
        <v>176427064.82000017</v>
      </c>
      <c r="J20" s="17" t="str">
        <f ca="1">IF(OR(INDIRECT(CONCATENATE("'2018-10'!J",TEXT(MATCH($C20,'2018-10'!$C$2:$C$100,0)+1,0)))="",INDIRECT(CONCATENATE("'2018-09'!J",TEXT(MATCH($C20,'2018-09'!$C$2:$C$100,0)+1,0)))="",AND(INDIRECT(CONCATENATE("'2018-10'!J",TEXT(MATCH($C20,'2018-10'!$C$2:$C$100,0)+1,0)))="",INDIRECT(CONCATENATE("'2018-09'!J",TEXT(MATCH($C20,'2018-09'!$C$2:$C$100,0)+1,0)))="")),"Н/Д",INDIRECT(CONCATENATE("'2018-10'!J",TEXT(MATCH($C20,'2018-10'!$C$2:$C$100,0)+1,0)))-INDIRECT(CONCATENATE("'2018-09'!J",TEXT(MATCH($C20,'2018-09'!$C$2:$C$100,0)+1,0))))</f>
        <v>Н/Д</v>
      </c>
      <c r="K20" s="17">
        <f ca="1">IF(OR(INDIRECT(CONCATENATE("'2018-10'!K",TEXT(MATCH($C20,'2018-10'!$C$2:$C$100,0)+1,0)))="",INDIRECT(CONCATENATE("'2018-09'!K",TEXT(MATCH($C20,'2018-09'!$C$2:$C$100,0)+1,0)))="",AND(INDIRECT(CONCATENATE("'2018-10'!K",TEXT(MATCH($C20,'2018-10'!$C$2:$C$100,0)+1,0)))="",INDIRECT(CONCATENATE("'2018-09'!K",TEXT(MATCH($C20,'2018-09'!$C$2:$C$100,0)+1,0)))="")),"Н/Д",INDIRECT(CONCATENATE("'2018-10'!K",TEXT(MATCH($C20,'2018-10'!$C$2:$C$100,0)+1,0)))-INDIRECT(CONCATENATE("'2018-09'!K",TEXT(MATCH($C20,'2018-09'!$C$2:$C$100,0)+1,0))))</f>
        <v>30751069.350000143</v>
      </c>
      <c r="L20" s="17">
        <f ca="1">IF(OR(INDIRECT(CONCATENATE("'2018-10'!L",TEXT(MATCH($C20,'2018-10'!$C$2:$C$100,0)+1,0)))="",INDIRECT(CONCATENATE("'2018-09'!L",TEXT(MATCH($C20,'2018-09'!$C$2:$C$100,0)+1,0)))="",AND(INDIRECT(CONCATENATE("'2018-10'!L",TEXT(MATCH($C20,'2018-10'!$C$2:$C$100,0)+1,0)))="",INDIRECT(CONCATENATE("'2018-09'!L",TEXT(MATCH($C20,'2018-09'!$C$2:$C$100,0)+1,0)))="")),"Н/Д",INDIRECT(CONCATENATE("'2018-10'!L",TEXT(MATCH($C20,'2018-10'!$C$2:$C$100,0)+1,0)))-INDIRECT(CONCATENATE("'2018-09'!L",TEXT(MATCH($C20,'2018-09'!$C$2:$C$100,0)+1,0))))</f>
        <v>82147767.639999866</v>
      </c>
      <c r="M20" s="17">
        <f ca="1">IF(OR(INDIRECT(CONCATENATE("'2018-10'!M",TEXT(MATCH($C20,'2018-10'!$C$2:$C$100,0)+1,0)))="",INDIRECT(CONCATENATE("'2018-09'!M",TEXT(MATCH($C20,'2018-09'!$C$2:$C$100,0)+1,0)))="",AND(INDIRECT(CONCATENATE("'2018-10'!M",TEXT(MATCH($C20,'2018-10'!$C$2:$C$100,0)+1,0)))="",INDIRECT(CONCATENATE("'2018-09'!M",TEXT(MATCH($C20,'2018-09'!$C$2:$C$100,0)+1,0)))="")),"Н/Д",INDIRECT(CONCATENATE("'2018-10'!M",TEXT(MATCH($C20,'2018-10'!$C$2:$C$100,0)+1,0)))-INDIRECT(CONCATENATE("'2018-09'!M",TEXT(MATCH($C20,'2018-09'!$C$2:$C$100,0)+1,0))))</f>
        <v>1852080.0300000012</v>
      </c>
      <c r="N20" s="17">
        <f ca="1">IF(OR(INDIRECT(CONCATENATE("'2018-10'!N",TEXT(MATCH($C20,'2018-10'!$C$2:$C$100,0)+1,0)))="",INDIRECT(CONCATENATE("'2018-09'!N",TEXT(MATCH($C20,'2018-09'!$C$2:$C$100,0)+1,0)))="",AND(INDIRECT(CONCATENATE("'2018-10'!N",TEXT(MATCH($C20,'2018-10'!$C$2:$C$100,0)+1,0)))="",INDIRECT(CONCATENATE("'2018-09'!N",TEXT(MATCH($C20,'2018-09'!$C$2:$C$100,0)+1,0)))="")),"Н/Д",INDIRECT(CONCATENATE("'2018-10'!N",TEXT(MATCH($C20,'2018-10'!$C$2:$C$100,0)+1,0)))-INDIRECT(CONCATENATE("'2018-09'!NE",TEXT(MATCH($C20,'2018-09'!$C$2:$C$100,0)+1,0))))</f>
        <v>143253494.28999999</v>
      </c>
      <c r="O20" s="17">
        <f ca="1">IF(OR(INDIRECT(CONCATENATE("'2018-10'!O",TEXT(MATCH($C20,'2018-10'!$C$2:$C$100,0)+1,0)))="",INDIRECT(CONCATENATE("'2018-09'!O",TEXT(MATCH($C20,'2018-09'!$C$2:$C$100,0)+1,0)))="",AND(INDIRECT(CONCATENATE("'2018-10'!O",TEXT(MATCH($C20,'2018-10'!$C$2:$C$100,0)+1,0)))="",INDIRECT(CONCATENATE("'2018-09'!O",TEXT(MATCH($C20,'2018-09'!$C$2:$C$100,0)+1,0)))="")),"Н/Д",INDIRECT(CONCATENATE("'2018-10'!O",TEXT(MATCH($C20,'2018-10'!$C$2:$C$100,0)+1,0)))-INDIRECT(CONCATENATE("'2018-09'!O",TEXT(MATCH($C20,'2018-09'!$C$2:$C$100,0)+1,0))))</f>
        <v>10809.560000000005</v>
      </c>
      <c r="P20" s="17">
        <f ca="1">IF(OR(INDIRECT(CONCATENATE("'2018-10'!P",TEXT(MATCH($C20,'2018-10'!$C$2:$C$100,0)+1,0)))="",INDIRECT(CONCATENATE("'2018-09'!P",TEXT(MATCH($C20,'2018-09'!$C$2:$C$100,0)+1,0)))="",AND(INDIRECT(CONCATENATE("'2018-10'!P",TEXT(MATCH($C20,'2018-10'!$C$2:$C$100,0)+1,0)))="",INDIRECT(CONCATENATE("'2018-09'!P",TEXT(MATCH($C20,'2018-09'!$C$2:$C$100,0)+1,0)))="")),"Н/Д",INDIRECT(CONCATENATE("'2018-10'!P",TEXT(MATCH($C20,'2018-10'!$C$2:$C$100,0)+1,0)))-INDIRECT(CONCATENATE("'2018-09'!P",TEXT(MATCH($C20,'2018-09'!$C$2:$C$100,0)+1,0))))</f>
        <v>49150879.850000024</v>
      </c>
      <c r="Q20" s="17">
        <f ca="1">IF(OR(INDIRECT(CONCATENATE("'2018-10'!Q",TEXT(MATCH($C20,'2018-10'!$C$2:$C$100,0)+1,0)))="",INDIRECT(CONCATENATE("'2018-09'!Q",TEXT(MATCH($C20,'2018-09'!$C$2:$C$100,0)+1,0)))="",AND(INDIRECT(CONCATENATE("'2018-10'!Q",TEXT(MATCH($C20,'2018-10'!$C$2:$C$100,0)+1,0)))="",INDIRECT(CONCATENATE("'2018-09'!Q",TEXT(MATCH($C20,'2018-09'!$C$2:$C$100,0)+1,0)))="")),"Н/Д",INDIRECT(CONCATENATE("'2018-10'!Q",TEXT(MATCH($C20,'2018-10'!$C$2:$C$100,0)+1,0)))-INDIRECT(CONCATENATE("'2018-09'!Q",TEXT(MATCH($C20,'2018-09'!$C$2:$C$100,0)+1,0))))</f>
        <v>10315701.88000001</v>
      </c>
      <c r="R20" s="17">
        <f ca="1">IF(OR(INDIRECT(CONCATENATE("'2018-10'!R",TEXT(MATCH($C20,'2018-10'!$C$2:$C$100,0)+1,0)))="",INDIRECT(CONCATENATE("'2018-09'!R",TEXT(MATCH($C20,'2018-09'!$C$2:$C$100,0)+1,0)))="",AND(INDIRECT(CONCATENATE("'2018-10'!R",TEXT(MATCH($C20,'2018-10'!$C$2:$C$100,0)+1,0)))="",INDIRECT(CONCATENATE("'2018-09'!R",TEXT(MATCH($C20,'2018-09'!$C$2:$C$100,0)+1,0)))="")),"Н/Д",INDIRECT(CONCATENATE("'2018-10'!R",TEXT(MATCH($C20,'2018-10'!$C$2:$C$100,0)+1,0)))-INDIRECT(CONCATENATE("'2018-09'!R",TEXT(MATCH($C20,'2018-09'!$C$2:$C$100,0)+1,0))))</f>
        <v>7919619.5699999928</v>
      </c>
      <c r="S20" s="17">
        <f ca="1">IF(OR(INDIRECT(CONCATENATE("'2018-10'!S",TEXT(MATCH($C20,'2018-10'!$C$2:$C$100,0)+1,0)))="",INDIRECT(CONCATENATE("'2018-09'!S",TEXT(MATCH($C20,'2018-09'!$C$2:$C$100,0)+1,0)))="",AND(INDIRECT(CONCATENATE("'2018-10'!S",TEXT(MATCH($C20,'2018-10'!$C$2:$C$100,0)+1,0)))="",INDIRECT(CONCATENATE("'2018-09'!S",TEXT(MATCH($C20,'2018-09'!$C$2:$C$100,0)+1,0)))="")),"Н/Д",INDIRECT(CONCATENATE("'2018-10'!S",TEXT(MATCH($C20,'2018-10'!$C$2:$C$100,0)+1,0)))-INDIRECT(CONCATENATE("'2018-09'!S",TEXT(MATCH($C20,'2018-09'!$C$2:$C$100,0)+1,0))))</f>
        <v>74200</v>
      </c>
      <c r="T20" s="17">
        <f ca="1">IF(OR(INDIRECT(CONCATENATE("'2018-10'!T",TEXT(MATCH($C20,'2018-10'!$C$2:$C$100,0)+1,0)))="",INDIRECT(CONCATENATE("'2018-09'!T",TEXT(MATCH($C20,'2018-09'!$C$2:$C$100,0)+1,0)))="",AND(INDIRECT(CONCATENATE("'2018-10'!T",TEXT(MATCH($C20,'2018-10'!$C$2:$C$100,0)+1,0)))="",INDIRECT(CONCATENATE("'2018-09'!T",TEXT(MATCH($C20,'2018-09'!$C$2:$C$100,0)+1,0)))="")),"Н/Д",INDIRECT(CONCATENATE("'2018-10'!T",TEXT(MATCH($C20,'2018-10'!$C$2:$C$100,0)+1,0)))-INDIRECT(CONCATENATE("'2018-09'!T",TEXT(MATCH($C20,'2018-09'!$C$2:$C$100,0)+1,0))))</f>
        <v>18358636.969999999</v>
      </c>
      <c r="U20" s="17">
        <f ca="1">IF(OR(INDIRECT(CONCATENATE("'2018-10'!U",TEXT(MATCH($C20,'2018-10'!$C$2:$C$100,0)+1,0)))="",INDIRECT(CONCATENATE("'2018-09'!U",TEXT(MATCH($C20,'2018-09'!$C$2:$C$100,0)+1,0)))="",AND(INDIRECT(CONCATENATE("'2018-10'!U",TEXT(MATCH($C20,'2018-10'!$C$2:$C$100,0)+1,0)))="",INDIRECT(CONCATENATE("'2018-09'!U",TEXT(MATCH($C20,'2018-09'!$C$2:$C$100,0)+1,0)))="")),"Н/Д",INDIRECT(CONCATENATE("'2018-10'!U",TEXT(MATCH($C20,'2018-10'!$C$2:$C$100,0)+1,0)))-INDIRECT(CONCATENATE("'2018-09'!U",TEXT(MATCH($C20,'2018-09'!$C$2:$C$100,0)+1,0))))</f>
        <v>206016.3600000001</v>
      </c>
      <c r="V20" s="17">
        <f ca="1">IF(OR(INDIRECT(CONCATENATE("'2018-10'!V",TEXT(MATCH($C20,'2018-10'!$C$2:$C$100,0)+1,0)))="",INDIRECT(CONCATENATE("'2018-09'!V",TEXT(MATCH($C20,'2018-09'!$C$2:$C$100,0)+1,0)))="",AND(INDIRECT(CONCATENATE("'2018-10'!V",TEXT(MATCH($C20,'2018-10'!$C$2:$C$100,0)+1,0)))="",INDIRECT(CONCATENATE("'2018-09'!V",TEXT(MATCH($C20,'2018-09'!$C$2:$C$100,0)+1,0)))="")),"Н/Д",INDIRECT(CONCATENATE("'2018-10'!V",TEXT(MATCH($C20,'2018-10'!$C$2:$C$100,0)+1,0)))-INDIRECT(CONCATENATE("'2018-09'!V",TEXT(MATCH($C20,'2018-09'!$C$2:$C$100,0)+1,0))))</f>
        <v>961407644.4800005</v>
      </c>
      <c r="W20" s="17">
        <f ca="1">IF(OR(INDIRECT(CONCATENATE("'2018-10'!W",TEXT(MATCH($C20,'2018-10'!$C$2:$C$100,0)+1,0)))="",INDIRECT(CONCATENATE("'2018-09'!W",TEXT(MATCH($C20,'2018-09'!$C$2:$C$100,0)+1,0)))="",AND(INDIRECT(CONCATENATE("'2018-10'!W",TEXT(MATCH($C20,'2018-10'!$C$2:$C$100,0)+1,0)))="",INDIRECT(CONCATENATE("'2018-09'!W",TEXT(MATCH($C20,'2018-09'!$C$2:$C$100,0)+1,0)))="")),"Н/Д",INDIRECT(CONCATENATE("'2018-10'!W",TEXT(MATCH($C20,'2018-10'!$C$2:$C$100,0)+1,0)))-INDIRECT(CONCATENATE("'2018-09'!W",TEXT(MATCH($C20,'2018-09'!$C$2:$C$100,0)+1,0))))</f>
        <v>5516712390.4300003</v>
      </c>
    </row>
    <row r="21" spans="1:23" x14ac:dyDescent="0.25">
      <c r="A21" s="2" t="s">
        <v>34</v>
      </c>
      <c r="B21" s="2" t="s">
        <v>42</v>
      </c>
      <c r="C21" s="15">
        <v>89000000</v>
      </c>
      <c r="D21" s="2" t="s">
        <v>213</v>
      </c>
      <c r="E21" s="17">
        <f ca="1">IF(OR(INDIRECT(CONCATENATE("'2018-10'!E",TEXT(MATCH($C21,'2018-10'!$C$2:$C$100,0)+1,0)))="",INDIRECT(CONCATENATE("'2018-09'!E",TEXT(MATCH($C21,'2018-09'!$C$2:$C$100,0)+1,0)))="",AND(INDIRECT(CONCATENATE("'2018-10'!E",TEXT(MATCH($C21,'2018-10'!$C$2:$C$100,0)+1,0)))="",INDIRECT(CONCATENATE("'2018-09'!E",TEXT(MATCH($C21,'2018-09'!$C$2:$C$100,0)+1,0)))="")),"Н/Д",INDIRECT(CONCATENATE("'2018-10'!E",TEXT(MATCH($C21,'2018-10'!$C$2:$C$100,0)+1,0)))-INDIRECT(CONCATENATE("'2018-09'!E",TEXT(MATCH($C21,'2018-09'!$C$2:$C$100,0)+1,0))))</f>
        <v>2762985909.5200005</v>
      </c>
      <c r="F21" s="17">
        <f ca="1">IF(OR(INDIRECT(CONCATENATE("'2018-10'!F",TEXT(MATCH($C21,'2018-10'!$C$2:$C$100,0)+1,0)))="",INDIRECT(CONCATENATE("'2018-09'!F",TEXT(MATCH($C21,'2018-09'!$C$2:$C$100,0)+1,0)))="",AND(INDIRECT(CONCATENATE("'2018-10'!F",TEXT(MATCH($C21,'2018-10'!$C$2:$C$100,0)+1,0)))="",INDIRECT(CONCATENATE("'2018-09'!F",TEXT(MATCH($C21,'2018-09'!$C$2:$C$100,0)+1,0)))="")),"Н/Д",INDIRECT(CONCATENATE("'2018-10'!F",TEXT(MATCH($C21,'2018-10'!$C$2:$C$100,0)+1,0)))-INDIRECT(CONCATENATE("'2018-09'!F",TEXT(MATCH($C21,'2018-09'!$C$2:$C$100,0)+1,0))))</f>
        <v>2002428465.420002</v>
      </c>
      <c r="G21" s="17">
        <f ca="1">IF(OR(INDIRECT(CONCATENATE("'2018-10'!G",TEXT(MATCH($C21,'2018-10'!$C$2:$C$100,0)+1,0)))="",INDIRECT(CONCATENATE("'2018-09'!G",TEXT(MATCH($C21,'2018-09'!$C$2:$C$100,0)+1,0)))="",AND(INDIRECT(CONCATENATE("'2018-10'!G",TEXT(MATCH($C21,'2018-10'!$C$2:$C$100,0)+1,0)))="",INDIRECT(CONCATENATE("'2018-09'!G",TEXT(MATCH($C21,'2018-09'!$C$2:$C$100,0)+1,0)))="")),"Н/Д",INDIRECT(CONCATENATE("'2018-10'!G",TEXT(MATCH($C21,'2018-10'!$C$2:$C$100,0)+1,0)))-INDIRECT(CONCATENATE("'2018-09'!G",TEXT(MATCH($C21,'2018-09'!$C$2:$C$100,0)+1,0))))</f>
        <v>190132423.98000002</v>
      </c>
      <c r="H21" s="17">
        <f ca="1">IF(OR(INDIRECT(CONCATENATE("'2018-10'!H",TEXT(MATCH($C21,'2018-10'!$C$2:$C$100,0)+1,0)))="",INDIRECT(CONCATENATE("'2018-09'!H",TEXT(MATCH($C21,'2018-09'!$C$2:$C$100,0)+1,0)))="",AND(INDIRECT(CONCATENATE("'2018-10'!H",TEXT(MATCH($C21,'2018-10'!$C$2:$C$100,0)+1,0)))="",INDIRECT(CONCATENATE("'2018-09'!H",TEXT(MATCH($C21,'2018-09'!$C$2:$C$100,0)+1,0)))="")),"Н/Д",INDIRECT(CONCATENATE("'2018-10'!H",TEXT(MATCH($C21,'2018-10'!$C$2:$C$100,0)+1,0)))-INDIRECT(CONCATENATE("'2018-09'!H",TEXT(MATCH($C21,'2018-09'!$C$2:$C$100,0)+1,0))))</f>
        <v>725316550.07999992</v>
      </c>
      <c r="I21" s="17">
        <f ca="1">IF(OR(INDIRECT(CONCATENATE("'2018-10'!I",TEXT(MATCH($C21,'2018-10'!$C$2:$C$100,0)+1,0)))="",INDIRECT(CONCATENATE("'2018-09'!I",TEXT(MATCH($C21,'2018-09'!$C$2:$C$100,0)+1,0)))="",AND(INDIRECT(CONCATENATE("'2018-10'!I",TEXT(MATCH($C21,'2018-10'!$C$2:$C$100,0)+1,0)))="",INDIRECT(CONCATENATE("'2018-09'!I",TEXT(MATCH($C21,'2018-09'!$C$2:$C$100,0)+1,0)))="")),"Н/Д",INDIRECT(CONCATENATE("'2018-10'!I",TEXT(MATCH($C21,'2018-10'!$C$2:$C$100,0)+1,0)))-INDIRECT(CONCATENATE("'2018-09'!I",TEXT(MATCH($C21,'2018-09'!$C$2:$C$100,0)+1,0))))</f>
        <v>734577564.22000027</v>
      </c>
      <c r="J21" s="17" t="str">
        <f ca="1">IF(OR(INDIRECT(CONCATENATE("'2018-10'!J",TEXT(MATCH($C21,'2018-10'!$C$2:$C$100,0)+1,0)))="",INDIRECT(CONCATENATE("'2018-09'!J",TEXT(MATCH($C21,'2018-09'!$C$2:$C$100,0)+1,0)))="",AND(INDIRECT(CONCATENATE("'2018-10'!J",TEXT(MATCH($C21,'2018-10'!$C$2:$C$100,0)+1,0)))="",INDIRECT(CONCATENATE("'2018-09'!J",TEXT(MATCH($C21,'2018-09'!$C$2:$C$100,0)+1,0)))="")),"Н/Д",INDIRECT(CONCATENATE("'2018-10'!J",TEXT(MATCH($C21,'2018-10'!$C$2:$C$100,0)+1,0)))-INDIRECT(CONCATENATE("'2018-09'!J",TEXT(MATCH($C21,'2018-09'!$C$2:$C$100,0)+1,0))))</f>
        <v>Н/Д</v>
      </c>
      <c r="K21" s="17">
        <f ca="1">IF(OR(INDIRECT(CONCATENATE("'2018-10'!K",TEXT(MATCH($C21,'2018-10'!$C$2:$C$100,0)+1,0)))="",INDIRECT(CONCATENATE("'2018-09'!K",TEXT(MATCH($C21,'2018-09'!$C$2:$C$100,0)+1,0)))="",AND(INDIRECT(CONCATENATE("'2018-10'!K",TEXT(MATCH($C21,'2018-10'!$C$2:$C$100,0)+1,0)))="",INDIRECT(CONCATENATE("'2018-09'!K",TEXT(MATCH($C21,'2018-09'!$C$2:$C$100,0)+1,0)))="")),"Н/Д",INDIRECT(CONCATENATE("'2018-10'!K",TEXT(MATCH($C21,'2018-10'!$C$2:$C$100,0)+1,0)))-INDIRECT(CONCATENATE("'2018-09'!K",TEXT(MATCH($C21,'2018-09'!$C$2:$C$100,0)+1,0))))</f>
        <v>29287255.200000048</v>
      </c>
      <c r="L21" s="17">
        <f ca="1">IF(OR(INDIRECT(CONCATENATE("'2018-10'!L",TEXT(MATCH($C21,'2018-10'!$C$2:$C$100,0)+1,0)))="",INDIRECT(CONCATENATE("'2018-09'!L",TEXT(MATCH($C21,'2018-09'!$C$2:$C$100,0)+1,0)))="",AND(INDIRECT(CONCATENATE("'2018-10'!L",TEXT(MATCH($C21,'2018-10'!$C$2:$C$100,0)+1,0)))="",INDIRECT(CONCATENATE("'2018-09'!L",TEXT(MATCH($C21,'2018-09'!$C$2:$C$100,0)+1,0)))="")),"Н/Д",INDIRECT(CONCATENATE("'2018-10'!L",TEXT(MATCH($C21,'2018-10'!$C$2:$C$100,0)+1,0)))-INDIRECT(CONCATENATE("'2018-09'!L",TEXT(MATCH($C21,'2018-09'!$C$2:$C$100,0)+1,0))))</f>
        <v>197935234.86999989</v>
      </c>
      <c r="M21" s="17">
        <f ca="1">IF(OR(INDIRECT(CONCATENATE("'2018-10'!M",TEXT(MATCH($C21,'2018-10'!$C$2:$C$100,0)+1,0)))="",INDIRECT(CONCATENATE("'2018-09'!M",TEXT(MATCH($C21,'2018-09'!$C$2:$C$100,0)+1,0)))="",AND(INDIRECT(CONCATENATE("'2018-10'!M",TEXT(MATCH($C21,'2018-10'!$C$2:$C$100,0)+1,0)))="",INDIRECT(CONCATENATE("'2018-09'!M",TEXT(MATCH($C21,'2018-09'!$C$2:$C$100,0)+1,0)))="")),"Н/Д",INDIRECT(CONCATENATE("'2018-10'!M",TEXT(MATCH($C21,'2018-10'!$C$2:$C$100,0)+1,0)))-INDIRECT(CONCATENATE("'2018-09'!M",TEXT(MATCH($C21,'2018-09'!$C$2:$C$100,0)+1,0))))</f>
        <v>3188730.9499999993</v>
      </c>
      <c r="N21" s="17">
        <f ca="1">IF(OR(INDIRECT(CONCATENATE("'2018-10'!N",TEXT(MATCH($C21,'2018-10'!$C$2:$C$100,0)+1,0)))="",INDIRECT(CONCATENATE("'2018-09'!N",TEXT(MATCH($C21,'2018-09'!$C$2:$C$100,0)+1,0)))="",AND(INDIRECT(CONCATENATE("'2018-10'!N",TEXT(MATCH($C21,'2018-10'!$C$2:$C$100,0)+1,0)))="",INDIRECT(CONCATENATE("'2018-09'!N",TEXT(MATCH($C21,'2018-09'!$C$2:$C$100,0)+1,0)))="")),"Н/Д",INDIRECT(CONCATENATE("'2018-10'!N",TEXT(MATCH($C21,'2018-10'!$C$2:$C$100,0)+1,0)))-INDIRECT(CONCATENATE("'2018-09'!NE",TEXT(MATCH($C21,'2018-09'!$C$2:$C$100,0)+1,0))))</f>
        <v>123917604.65000001</v>
      </c>
      <c r="O21" s="17">
        <f ca="1">IF(OR(INDIRECT(CONCATENATE("'2018-10'!O",TEXT(MATCH($C21,'2018-10'!$C$2:$C$100,0)+1,0)))="",INDIRECT(CONCATENATE("'2018-09'!O",TEXT(MATCH($C21,'2018-09'!$C$2:$C$100,0)+1,0)))="",AND(INDIRECT(CONCATENATE("'2018-10'!O",TEXT(MATCH($C21,'2018-10'!$C$2:$C$100,0)+1,0)))="",INDIRECT(CONCATENATE("'2018-09'!O",TEXT(MATCH($C21,'2018-09'!$C$2:$C$100,0)+1,0)))="")),"Н/Д",INDIRECT(CONCATENATE("'2018-10'!O",TEXT(MATCH($C21,'2018-10'!$C$2:$C$100,0)+1,0)))-INDIRECT(CONCATENATE("'2018-09'!O",TEXT(MATCH($C21,'2018-09'!$C$2:$C$100,0)+1,0))))</f>
        <v>6538.820000000007</v>
      </c>
      <c r="P21" s="17">
        <f ca="1">IF(OR(INDIRECT(CONCATENATE("'2018-10'!P",TEXT(MATCH($C21,'2018-10'!$C$2:$C$100,0)+1,0)))="",INDIRECT(CONCATENATE("'2018-09'!P",TEXT(MATCH($C21,'2018-09'!$C$2:$C$100,0)+1,0)))="",AND(INDIRECT(CONCATENATE("'2018-10'!P",TEXT(MATCH($C21,'2018-10'!$C$2:$C$100,0)+1,0)))="",INDIRECT(CONCATENATE("'2018-09'!P",TEXT(MATCH($C21,'2018-09'!$C$2:$C$100,0)+1,0)))="")),"Н/Д",INDIRECT(CONCATENATE("'2018-10'!P",TEXT(MATCH($C21,'2018-10'!$C$2:$C$100,0)+1,0)))-INDIRECT(CONCATENATE("'2018-09'!P",TEXT(MATCH($C21,'2018-09'!$C$2:$C$100,0)+1,0))))</f>
        <v>43639421.98999998</v>
      </c>
      <c r="Q21" s="17">
        <f ca="1">IF(OR(INDIRECT(CONCATENATE("'2018-10'!Q",TEXT(MATCH($C21,'2018-10'!$C$2:$C$100,0)+1,0)))="",INDIRECT(CONCATENATE("'2018-09'!Q",TEXT(MATCH($C21,'2018-09'!$C$2:$C$100,0)+1,0)))="",AND(INDIRECT(CONCATENATE("'2018-10'!Q",TEXT(MATCH($C21,'2018-10'!$C$2:$C$100,0)+1,0)))="",INDIRECT(CONCATENATE("'2018-09'!Q",TEXT(MATCH($C21,'2018-09'!$C$2:$C$100,0)+1,0)))="")),"Н/Д",INDIRECT(CONCATENATE("'2018-10'!Q",TEXT(MATCH($C21,'2018-10'!$C$2:$C$100,0)+1,0)))-INDIRECT(CONCATENATE("'2018-09'!Q",TEXT(MATCH($C21,'2018-09'!$C$2:$C$100,0)+1,0))))</f>
        <v>3032124.7200000063</v>
      </c>
      <c r="R21" s="17">
        <f ca="1">IF(OR(INDIRECT(CONCATENATE("'2018-10'!R",TEXT(MATCH($C21,'2018-10'!$C$2:$C$100,0)+1,0)))="",INDIRECT(CONCATENATE("'2018-09'!R",TEXT(MATCH($C21,'2018-09'!$C$2:$C$100,0)+1,0)))="",AND(INDIRECT(CONCATENATE("'2018-10'!R",TEXT(MATCH($C21,'2018-10'!$C$2:$C$100,0)+1,0)))="",INDIRECT(CONCATENATE("'2018-09'!R",TEXT(MATCH($C21,'2018-09'!$C$2:$C$100,0)+1,0)))="")),"Н/Д",INDIRECT(CONCATENATE("'2018-10'!R",TEXT(MATCH($C21,'2018-10'!$C$2:$C$100,0)+1,0)))-INDIRECT(CONCATENATE("'2018-09'!R",TEXT(MATCH($C21,'2018-09'!$C$2:$C$100,0)+1,0))))</f>
        <v>24304939.75999999</v>
      </c>
      <c r="S21" s="17">
        <f ca="1">IF(OR(INDIRECT(CONCATENATE("'2018-10'!S",TEXT(MATCH($C21,'2018-10'!$C$2:$C$100,0)+1,0)))="",INDIRECT(CONCATENATE("'2018-09'!S",TEXT(MATCH($C21,'2018-09'!$C$2:$C$100,0)+1,0)))="",AND(INDIRECT(CONCATENATE("'2018-10'!S",TEXT(MATCH($C21,'2018-10'!$C$2:$C$100,0)+1,0)))="",INDIRECT(CONCATENATE("'2018-09'!S",TEXT(MATCH($C21,'2018-09'!$C$2:$C$100,0)+1,0)))="")),"Н/Д",INDIRECT(CONCATENATE("'2018-10'!S",TEXT(MATCH($C21,'2018-10'!$C$2:$C$100,0)+1,0)))-INDIRECT(CONCATENATE("'2018-09'!S",TEXT(MATCH($C21,'2018-09'!$C$2:$C$100,0)+1,0))))</f>
        <v>57000</v>
      </c>
      <c r="T21" s="17">
        <f ca="1">IF(OR(INDIRECT(CONCATENATE("'2018-10'!T",TEXT(MATCH($C21,'2018-10'!$C$2:$C$100,0)+1,0)))="",INDIRECT(CONCATENATE("'2018-09'!T",TEXT(MATCH($C21,'2018-09'!$C$2:$C$100,0)+1,0)))="",AND(INDIRECT(CONCATENATE("'2018-10'!T",TEXT(MATCH($C21,'2018-10'!$C$2:$C$100,0)+1,0)))="",INDIRECT(CONCATENATE("'2018-09'!T",TEXT(MATCH($C21,'2018-09'!$C$2:$C$100,0)+1,0)))="")),"Н/Д",INDIRECT(CONCATENATE("'2018-10'!T",TEXT(MATCH($C21,'2018-10'!$C$2:$C$100,0)+1,0)))-INDIRECT(CONCATENATE("'2018-09'!T",TEXT(MATCH($C21,'2018-09'!$C$2:$C$100,0)+1,0))))</f>
        <v>32074469.75</v>
      </c>
      <c r="U21" s="17">
        <f ca="1">IF(OR(INDIRECT(CONCATENATE("'2018-10'!U",TEXT(MATCH($C21,'2018-10'!$C$2:$C$100,0)+1,0)))="",INDIRECT(CONCATENATE("'2018-09'!U",TEXT(MATCH($C21,'2018-09'!$C$2:$C$100,0)+1,0)))="",AND(INDIRECT(CONCATENATE("'2018-10'!U",TEXT(MATCH($C21,'2018-10'!$C$2:$C$100,0)+1,0)))="",INDIRECT(CONCATENATE("'2018-09'!U",TEXT(MATCH($C21,'2018-09'!$C$2:$C$100,0)+1,0)))="")),"Н/Д",INDIRECT(CONCATENATE("'2018-10'!U",TEXT(MATCH($C21,'2018-10'!$C$2:$C$100,0)+1,0)))-INDIRECT(CONCATENATE("'2018-09'!U",TEXT(MATCH($C21,'2018-09'!$C$2:$C$100,0)+1,0))))</f>
        <v>-1558548.6499999994</v>
      </c>
      <c r="V21" s="17">
        <f ca="1">IF(OR(INDIRECT(CONCATENATE("'2018-10'!V",TEXT(MATCH($C21,'2018-10'!$C$2:$C$100,0)+1,0)))="",INDIRECT(CONCATENATE("'2018-09'!V",TEXT(MATCH($C21,'2018-09'!$C$2:$C$100,0)+1,0)))="",AND(INDIRECT(CONCATENATE("'2018-10'!V",TEXT(MATCH($C21,'2018-10'!$C$2:$C$100,0)+1,0)))="",INDIRECT(CONCATENATE("'2018-09'!V",TEXT(MATCH($C21,'2018-09'!$C$2:$C$100,0)+1,0)))="")),"Н/Д",INDIRECT(CONCATENATE("'2018-10'!V",TEXT(MATCH($C21,'2018-10'!$C$2:$C$100,0)+1,0)))-INDIRECT(CONCATENATE("'2018-09'!V",TEXT(MATCH($C21,'2018-09'!$C$2:$C$100,0)+1,0))))</f>
        <v>760557444.09999943</v>
      </c>
      <c r="W21" s="17">
        <f ca="1">IF(OR(INDIRECT(CONCATENATE("'2018-10'!W",TEXT(MATCH($C21,'2018-10'!$C$2:$C$100,0)+1,0)))="",INDIRECT(CONCATENATE("'2018-09'!W",TEXT(MATCH($C21,'2018-09'!$C$2:$C$100,0)+1,0)))="",AND(INDIRECT(CONCATENATE("'2018-10'!W",TEXT(MATCH($C21,'2018-10'!$C$2:$C$100,0)+1,0)))="",INDIRECT(CONCATENATE("'2018-09'!W",TEXT(MATCH($C21,'2018-09'!$C$2:$C$100,0)+1,0)))="")),"Н/Д",INDIRECT(CONCATENATE("'2018-10'!W",TEXT(MATCH($C21,'2018-10'!$C$2:$C$100,0)+1,0)))-INDIRECT(CONCATENATE("'2018-09'!W",TEXT(MATCH($C21,'2018-09'!$C$2:$C$100,0)+1,0))))</f>
        <v>7520634459.8899994</v>
      </c>
    </row>
    <row r="22" spans="1:23" x14ac:dyDescent="0.25">
      <c r="A22" s="2" t="s">
        <v>34</v>
      </c>
      <c r="B22" s="2" t="s">
        <v>43</v>
      </c>
      <c r="C22" s="15">
        <v>92000000</v>
      </c>
      <c r="D22" s="2" t="s">
        <v>213</v>
      </c>
      <c r="E22" s="17">
        <f ca="1">IF(OR(INDIRECT(CONCATENATE("'2018-10'!E",TEXT(MATCH($C22,'2018-10'!$C$2:$C$100,0)+1,0)))="",INDIRECT(CONCATENATE("'2018-09'!E",TEXT(MATCH($C22,'2018-09'!$C$2:$C$100,0)+1,0)))="",AND(INDIRECT(CONCATENATE("'2018-10'!E",TEXT(MATCH($C22,'2018-10'!$C$2:$C$100,0)+1,0)))="",INDIRECT(CONCATENATE("'2018-09'!E",TEXT(MATCH($C22,'2018-09'!$C$2:$C$100,0)+1,0)))="")),"Н/Д",INDIRECT(CONCATENATE("'2018-10'!E",TEXT(MATCH($C22,'2018-10'!$C$2:$C$100,0)+1,0)))-INDIRECT(CONCATENATE("'2018-09'!E",TEXT(MATCH($C22,'2018-09'!$C$2:$C$100,0)+1,0))))</f>
        <v>15692424448.910004</v>
      </c>
      <c r="F22" s="17">
        <f ca="1">IF(OR(INDIRECT(CONCATENATE("'2018-10'!F",TEXT(MATCH($C22,'2018-10'!$C$2:$C$100,0)+1,0)))="",INDIRECT(CONCATENATE("'2018-09'!F",TEXT(MATCH($C22,'2018-09'!$C$2:$C$100,0)+1,0)))="",AND(INDIRECT(CONCATENATE("'2018-10'!F",TEXT(MATCH($C22,'2018-10'!$C$2:$C$100,0)+1,0)))="",INDIRECT(CONCATENATE("'2018-09'!F",TEXT(MATCH($C22,'2018-09'!$C$2:$C$100,0)+1,0)))="")),"Н/Д",INDIRECT(CONCATENATE("'2018-10'!F",TEXT(MATCH($C22,'2018-10'!$C$2:$C$100,0)+1,0)))-INDIRECT(CONCATENATE("'2018-09'!F",TEXT(MATCH($C22,'2018-09'!$C$2:$C$100,0)+1,0))))</f>
        <v>13143518153.600006</v>
      </c>
      <c r="G22" s="17">
        <f ca="1">IF(OR(INDIRECT(CONCATENATE("'2018-10'!G",TEXT(MATCH($C22,'2018-10'!$C$2:$C$100,0)+1,0)))="",INDIRECT(CONCATENATE("'2018-09'!G",TEXT(MATCH($C22,'2018-09'!$C$2:$C$100,0)+1,0)))="",AND(INDIRECT(CONCATENATE("'2018-10'!G",TEXT(MATCH($C22,'2018-10'!$C$2:$C$100,0)+1,0)))="",INDIRECT(CONCATENATE("'2018-09'!G",TEXT(MATCH($C22,'2018-09'!$C$2:$C$100,0)+1,0)))="")),"Н/Д",INDIRECT(CONCATENATE("'2018-10'!G",TEXT(MATCH($C22,'2018-10'!$C$2:$C$100,0)+1,0)))-INDIRECT(CONCATENATE("'2018-09'!G",TEXT(MATCH($C22,'2018-09'!$C$2:$C$100,0)+1,0))))</f>
        <v>2247586290.5200043</v>
      </c>
      <c r="H22" s="17">
        <f ca="1">IF(OR(INDIRECT(CONCATENATE("'2018-10'!H",TEXT(MATCH($C22,'2018-10'!$C$2:$C$100,0)+1,0)))="",INDIRECT(CONCATENATE("'2018-09'!H",TEXT(MATCH($C22,'2018-09'!$C$2:$C$100,0)+1,0)))="",AND(INDIRECT(CONCATENATE("'2018-10'!H",TEXT(MATCH($C22,'2018-10'!$C$2:$C$100,0)+1,0)))="",INDIRECT(CONCATENATE("'2018-09'!H",TEXT(MATCH($C22,'2018-09'!$C$2:$C$100,0)+1,0)))="")),"Н/Д",INDIRECT(CONCATENATE("'2018-10'!H",TEXT(MATCH($C22,'2018-10'!$C$2:$C$100,0)+1,0)))-INDIRECT(CONCATENATE("'2018-09'!H",TEXT(MATCH($C22,'2018-09'!$C$2:$C$100,0)+1,0))))</f>
        <v>5344867623.8199997</v>
      </c>
      <c r="I22" s="17">
        <f ca="1">IF(OR(INDIRECT(CONCATENATE("'2018-10'!I",TEXT(MATCH($C22,'2018-10'!$C$2:$C$100,0)+1,0)))="",INDIRECT(CONCATENATE("'2018-09'!I",TEXT(MATCH($C22,'2018-09'!$C$2:$C$100,0)+1,0)))="",AND(INDIRECT(CONCATENATE("'2018-10'!I",TEXT(MATCH($C22,'2018-10'!$C$2:$C$100,0)+1,0)))="",INDIRECT(CONCATENATE("'2018-09'!I",TEXT(MATCH($C22,'2018-09'!$C$2:$C$100,0)+1,0)))="")),"Н/Д",INDIRECT(CONCATENATE("'2018-10'!I",TEXT(MATCH($C22,'2018-10'!$C$2:$C$100,0)+1,0)))-INDIRECT(CONCATENATE("'2018-09'!I",TEXT(MATCH($C22,'2018-09'!$C$2:$C$100,0)+1,0))))</f>
        <v>3010522024.7999992</v>
      </c>
      <c r="J22" s="17" t="str">
        <f ca="1">IF(OR(INDIRECT(CONCATENATE("'2018-10'!J",TEXT(MATCH($C22,'2018-10'!$C$2:$C$100,0)+1,0)))="",INDIRECT(CONCATENATE("'2018-09'!J",TEXT(MATCH($C22,'2018-09'!$C$2:$C$100,0)+1,0)))="",AND(INDIRECT(CONCATENATE("'2018-10'!J",TEXT(MATCH($C22,'2018-10'!$C$2:$C$100,0)+1,0)))="",INDIRECT(CONCATENATE("'2018-09'!J",TEXT(MATCH($C22,'2018-09'!$C$2:$C$100,0)+1,0)))="")),"Н/Д",INDIRECT(CONCATENATE("'2018-10'!J",TEXT(MATCH($C22,'2018-10'!$C$2:$C$100,0)+1,0)))-INDIRECT(CONCATENATE("'2018-09'!J",TEXT(MATCH($C22,'2018-09'!$C$2:$C$100,0)+1,0))))</f>
        <v>Н/Д</v>
      </c>
      <c r="K22" s="17">
        <f ca="1">IF(OR(INDIRECT(CONCATENATE("'2018-10'!K",TEXT(MATCH($C22,'2018-10'!$C$2:$C$100,0)+1,0)))="",INDIRECT(CONCATENATE("'2018-09'!K",TEXT(MATCH($C22,'2018-09'!$C$2:$C$100,0)+1,0)))="",AND(INDIRECT(CONCATENATE("'2018-10'!K",TEXT(MATCH($C22,'2018-10'!$C$2:$C$100,0)+1,0)))="",INDIRECT(CONCATENATE("'2018-09'!K",TEXT(MATCH($C22,'2018-09'!$C$2:$C$100,0)+1,0)))="")),"Н/Д",INDIRECT(CONCATENATE("'2018-10'!K",TEXT(MATCH($C22,'2018-10'!$C$2:$C$100,0)+1,0)))-INDIRECT(CONCATENATE("'2018-09'!K",TEXT(MATCH($C22,'2018-09'!$C$2:$C$100,0)+1,0))))</f>
        <v>184025196.5</v>
      </c>
      <c r="L22" s="17">
        <f ca="1">IF(OR(INDIRECT(CONCATENATE("'2018-10'!L",TEXT(MATCH($C22,'2018-10'!$C$2:$C$100,0)+1,0)))="",INDIRECT(CONCATENATE("'2018-09'!L",TEXT(MATCH($C22,'2018-09'!$C$2:$C$100,0)+1,0)))="",AND(INDIRECT(CONCATENATE("'2018-10'!L",TEXT(MATCH($C22,'2018-10'!$C$2:$C$100,0)+1,0)))="",INDIRECT(CONCATENATE("'2018-09'!L",TEXT(MATCH($C22,'2018-09'!$C$2:$C$100,0)+1,0)))="")),"Н/Д",INDIRECT(CONCATENATE("'2018-10'!L",TEXT(MATCH($C22,'2018-10'!$C$2:$C$100,0)+1,0)))-INDIRECT(CONCATENATE("'2018-09'!L",TEXT(MATCH($C22,'2018-09'!$C$2:$C$100,0)+1,0))))</f>
        <v>1167345500.5400009</v>
      </c>
      <c r="M22" s="17">
        <f ca="1">IF(OR(INDIRECT(CONCATENATE("'2018-10'!M",TEXT(MATCH($C22,'2018-10'!$C$2:$C$100,0)+1,0)))="",INDIRECT(CONCATENATE("'2018-09'!M",TEXT(MATCH($C22,'2018-09'!$C$2:$C$100,0)+1,0)))="",AND(INDIRECT(CONCATENATE("'2018-10'!M",TEXT(MATCH($C22,'2018-10'!$C$2:$C$100,0)+1,0)))="",INDIRECT(CONCATENATE("'2018-09'!M",TEXT(MATCH($C22,'2018-09'!$C$2:$C$100,0)+1,0)))="")),"Н/Д",INDIRECT(CONCATENATE("'2018-10'!M",TEXT(MATCH($C22,'2018-10'!$C$2:$C$100,0)+1,0)))-INDIRECT(CONCATENATE("'2018-09'!M",TEXT(MATCH($C22,'2018-09'!$C$2:$C$100,0)+1,0))))</f>
        <v>11003052.880000003</v>
      </c>
      <c r="N22" s="17">
        <f ca="1">IF(OR(INDIRECT(CONCATENATE("'2018-10'!N",TEXT(MATCH($C22,'2018-10'!$C$2:$C$100,0)+1,0)))="",INDIRECT(CONCATENATE("'2018-09'!N",TEXT(MATCH($C22,'2018-09'!$C$2:$C$100,0)+1,0)))="",AND(INDIRECT(CONCATENATE("'2018-10'!N",TEXT(MATCH($C22,'2018-10'!$C$2:$C$100,0)+1,0)))="",INDIRECT(CONCATENATE("'2018-09'!N",TEXT(MATCH($C22,'2018-09'!$C$2:$C$100,0)+1,0)))="")),"Н/Д",INDIRECT(CONCATENATE("'2018-10'!N",TEXT(MATCH($C22,'2018-10'!$C$2:$C$100,0)+1,0)))-INDIRECT(CONCATENATE("'2018-09'!NE",TEXT(MATCH($C22,'2018-09'!$C$2:$C$100,0)+1,0))))</f>
        <v>1066614433.87</v>
      </c>
      <c r="O22" s="17">
        <f ca="1">IF(OR(INDIRECT(CONCATENATE("'2018-10'!O",TEXT(MATCH($C22,'2018-10'!$C$2:$C$100,0)+1,0)))="",INDIRECT(CONCATENATE("'2018-09'!O",TEXT(MATCH($C22,'2018-09'!$C$2:$C$100,0)+1,0)))="",AND(INDIRECT(CONCATENATE("'2018-10'!O",TEXT(MATCH($C22,'2018-10'!$C$2:$C$100,0)+1,0)))="",INDIRECT(CONCATENATE("'2018-09'!O",TEXT(MATCH($C22,'2018-09'!$C$2:$C$100,0)+1,0)))="")),"Н/Д",INDIRECT(CONCATENATE("'2018-10'!O",TEXT(MATCH($C22,'2018-10'!$C$2:$C$100,0)+1,0)))-INDIRECT(CONCATENATE("'2018-09'!O",TEXT(MATCH($C22,'2018-09'!$C$2:$C$100,0)+1,0))))</f>
        <v>8361.4500000000698</v>
      </c>
      <c r="P22" s="17">
        <f ca="1">IF(OR(INDIRECT(CONCATENATE("'2018-10'!P",TEXT(MATCH($C22,'2018-10'!$C$2:$C$100,0)+1,0)))="",INDIRECT(CONCATENATE("'2018-09'!P",TEXT(MATCH($C22,'2018-09'!$C$2:$C$100,0)+1,0)))="",AND(INDIRECT(CONCATENATE("'2018-10'!P",TEXT(MATCH($C22,'2018-10'!$C$2:$C$100,0)+1,0)))="",INDIRECT(CONCATENATE("'2018-09'!P",TEXT(MATCH($C22,'2018-09'!$C$2:$C$100,0)+1,0)))="")),"Н/Д",INDIRECT(CONCATENATE("'2018-10'!P",TEXT(MATCH($C22,'2018-10'!$C$2:$C$100,0)+1,0)))-INDIRECT(CONCATENATE("'2018-09'!P",TEXT(MATCH($C22,'2018-09'!$C$2:$C$100,0)+1,0))))</f>
        <v>286077423.57000017</v>
      </c>
      <c r="Q22" s="17">
        <f ca="1">IF(OR(INDIRECT(CONCATENATE("'2018-10'!Q",TEXT(MATCH($C22,'2018-10'!$C$2:$C$100,0)+1,0)))="",INDIRECT(CONCATENATE("'2018-09'!Q",TEXT(MATCH($C22,'2018-09'!$C$2:$C$100,0)+1,0)))="",AND(INDIRECT(CONCATENATE("'2018-10'!Q",TEXT(MATCH($C22,'2018-10'!$C$2:$C$100,0)+1,0)))="",INDIRECT(CONCATENATE("'2018-09'!Q",TEXT(MATCH($C22,'2018-09'!$C$2:$C$100,0)+1,0)))="")),"Н/Д",INDIRECT(CONCATENATE("'2018-10'!Q",TEXT(MATCH($C22,'2018-10'!$C$2:$C$100,0)+1,0)))-INDIRECT(CONCATENATE("'2018-09'!Q",TEXT(MATCH($C22,'2018-09'!$C$2:$C$100,0)+1,0))))</f>
        <v>242644116.06</v>
      </c>
      <c r="R22" s="17">
        <f ca="1">IF(OR(INDIRECT(CONCATENATE("'2018-10'!R",TEXT(MATCH($C22,'2018-10'!$C$2:$C$100,0)+1,0)))="",INDIRECT(CONCATENATE("'2018-09'!R",TEXT(MATCH($C22,'2018-09'!$C$2:$C$100,0)+1,0)))="",AND(INDIRECT(CONCATENATE("'2018-10'!R",TEXT(MATCH($C22,'2018-10'!$C$2:$C$100,0)+1,0)))="",INDIRECT(CONCATENATE("'2018-09'!R",TEXT(MATCH($C22,'2018-09'!$C$2:$C$100,0)+1,0)))="")),"Н/Д",INDIRECT(CONCATENATE("'2018-10'!R",TEXT(MATCH($C22,'2018-10'!$C$2:$C$100,0)+1,0)))-INDIRECT(CONCATENATE("'2018-09'!R",TEXT(MATCH($C22,'2018-09'!$C$2:$C$100,0)+1,0))))</f>
        <v>99028371.709999919</v>
      </c>
      <c r="S22" s="17">
        <f ca="1">IF(OR(INDIRECT(CONCATENATE("'2018-10'!S",TEXT(MATCH($C22,'2018-10'!$C$2:$C$100,0)+1,0)))="",INDIRECT(CONCATENATE("'2018-09'!S",TEXT(MATCH($C22,'2018-09'!$C$2:$C$100,0)+1,0)))="",AND(INDIRECT(CONCATENATE("'2018-10'!S",TEXT(MATCH($C22,'2018-10'!$C$2:$C$100,0)+1,0)))="",INDIRECT(CONCATENATE("'2018-09'!S",TEXT(MATCH($C22,'2018-09'!$C$2:$C$100,0)+1,0)))="")),"Н/Д",INDIRECT(CONCATENATE("'2018-10'!S",TEXT(MATCH($C22,'2018-10'!$C$2:$C$100,0)+1,0)))-INDIRECT(CONCATENATE("'2018-09'!S",TEXT(MATCH($C22,'2018-09'!$C$2:$C$100,0)+1,0))))</f>
        <v>70200</v>
      </c>
      <c r="T22" s="17">
        <f ca="1">IF(OR(INDIRECT(CONCATENATE("'2018-10'!T",TEXT(MATCH($C22,'2018-10'!$C$2:$C$100,0)+1,0)))="",INDIRECT(CONCATENATE("'2018-09'!T",TEXT(MATCH($C22,'2018-09'!$C$2:$C$100,0)+1,0)))="",AND(INDIRECT(CONCATENATE("'2018-10'!T",TEXT(MATCH($C22,'2018-10'!$C$2:$C$100,0)+1,0)))="",INDIRECT(CONCATENATE("'2018-09'!T",TEXT(MATCH($C22,'2018-09'!$C$2:$C$100,0)+1,0)))="")),"Н/Д",INDIRECT(CONCATENATE("'2018-10'!T",TEXT(MATCH($C22,'2018-10'!$C$2:$C$100,0)+1,0)))-INDIRECT(CONCATENATE("'2018-09'!T",TEXT(MATCH($C22,'2018-09'!$C$2:$C$100,0)+1,0))))</f>
        <v>352887188.77999973</v>
      </c>
      <c r="U22" s="17">
        <f ca="1">IF(OR(INDIRECT(CONCATENATE("'2018-10'!U",TEXT(MATCH($C22,'2018-10'!$C$2:$C$100,0)+1,0)))="",INDIRECT(CONCATENATE("'2018-09'!U",TEXT(MATCH($C22,'2018-09'!$C$2:$C$100,0)+1,0)))="",AND(INDIRECT(CONCATENATE("'2018-10'!U",TEXT(MATCH($C22,'2018-10'!$C$2:$C$100,0)+1,0)))="",INDIRECT(CONCATENATE("'2018-09'!U",TEXT(MATCH($C22,'2018-09'!$C$2:$C$100,0)+1,0)))="")),"Н/Д",INDIRECT(CONCATENATE("'2018-10'!U",TEXT(MATCH($C22,'2018-10'!$C$2:$C$100,0)+1,0)))-INDIRECT(CONCATENATE("'2018-09'!U",TEXT(MATCH($C22,'2018-09'!$C$2:$C$100,0)+1,0))))</f>
        <v>3466896.439999938</v>
      </c>
      <c r="V22" s="17">
        <f ca="1">IF(OR(INDIRECT(CONCATENATE("'2018-10'!V",TEXT(MATCH($C22,'2018-10'!$C$2:$C$100,0)+1,0)))="",INDIRECT(CONCATENATE("'2018-09'!V",TEXT(MATCH($C22,'2018-09'!$C$2:$C$100,0)+1,0)))="",AND(INDIRECT(CONCATENATE("'2018-10'!V",TEXT(MATCH($C22,'2018-10'!$C$2:$C$100,0)+1,0)))="",INDIRECT(CONCATENATE("'2018-09'!V",TEXT(MATCH($C22,'2018-09'!$C$2:$C$100,0)+1,0)))="")),"Н/Д",INDIRECT(CONCATENATE("'2018-10'!V",TEXT(MATCH($C22,'2018-10'!$C$2:$C$100,0)+1,0)))-INDIRECT(CONCATENATE("'2018-09'!V",TEXT(MATCH($C22,'2018-09'!$C$2:$C$100,0)+1,0))))</f>
        <v>2548906295.3099976</v>
      </c>
      <c r="W22" s="17">
        <f ca="1">IF(OR(INDIRECT(CONCATENATE("'2018-10'!W",TEXT(MATCH($C22,'2018-10'!$C$2:$C$100,0)+1,0)))="",INDIRECT(CONCATENATE("'2018-09'!W",TEXT(MATCH($C22,'2018-09'!$C$2:$C$100,0)+1,0)))="",AND(INDIRECT(CONCATENATE("'2018-10'!W",TEXT(MATCH($C22,'2018-10'!$C$2:$C$100,0)+1,0)))="",INDIRECT(CONCATENATE("'2018-09'!W",TEXT(MATCH($C22,'2018-09'!$C$2:$C$100,0)+1,0)))="")),"Н/Д",INDIRECT(CONCATENATE("'2018-10'!W",TEXT(MATCH($C22,'2018-10'!$C$2:$C$100,0)+1,0)))-INDIRECT(CONCATENATE("'2018-09'!W",TEXT(MATCH($C22,'2018-09'!$C$2:$C$100,0)+1,0))))</f>
        <v>44442119098.569946</v>
      </c>
    </row>
    <row r="23" spans="1:23" x14ac:dyDescent="0.25">
      <c r="A23" s="2" t="s">
        <v>34</v>
      </c>
      <c r="B23" s="2" t="s">
        <v>44</v>
      </c>
      <c r="C23" s="15">
        <v>36000000</v>
      </c>
      <c r="D23" s="2" t="s">
        <v>213</v>
      </c>
      <c r="E23" s="17">
        <f ca="1">IF(OR(INDIRECT(CONCATENATE("'2018-10'!E",TEXT(MATCH($C23,'2018-10'!$C$2:$C$100,0)+1,0)))="",INDIRECT(CONCATENATE("'2018-09'!E",TEXT(MATCH($C23,'2018-09'!$C$2:$C$100,0)+1,0)))="",AND(INDIRECT(CONCATENATE("'2018-10'!E",TEXT(MATCH($C23,'2018-10'!$C$2:$C$100,0)+1,0)))="",INDIRECT(CONCATENATE("'2018-09'!E",TEXT(MATCH($C23,'2018-09'!$C$2:$C$100,0)+1,0)))="")),"Н/Д",INDIRECT(CONCATENATE("'2018-10'!E",TEXT(MATCH($C23,'2018-10'!$C$2:$C$100,0)+1,0)))-INDIRECT(CONCATENATE("'2018-09'!E",TEXT(MATCH($C23,'2018-09'!$C$2:$C$100,0)+1,0))))</f>
        <v>13004025732.909988</v>
      </c>
      <c r="F23" s="17">
        <f ca="1">IF(OR(INDIRECT(CONCATENATE("'2018-10'!F",TEXT(MATCH($C23,'2018-10'!$C$2:$C$100,0)+1,0)))="",INDIRECT(CONCATENATE("'2018-09'!F",TEXT(MATCH($C23,'2018-09'!$C$2:$C$100,0)+1,0)))="",AND(INDIRECT(CONCATENATE("'2018-10'!F",TEXT(MATCH($C23,'2018-10'!$C$2:$C$100,0)+1,0)))="",INDIRECT(CONCATENATE("'2018-09'!F",TEXT(MATCH($C23,'2018-09'!$C$2:$C$100,0)+1,0)))="")),"Н/Д",INDIRECT(CONCATENATE("'2018-10'!F",TEXT(MATCH($C23,'2018-10'!$C$2:$C$100,0)+1,0)))-INDIRECT(CONCATENATE("'2018-09'!F",TEXT(MATCH($C23,'2018-09'!$C$2:$C$100,0)+1,0))))</f>
        <v>10928758205.320007</v>
      </c>
      <c r="G23" s="17">
        <f ca="1">IF(OR(INDIRECT(CONCATENATE("'2018-10'!G",TEXT(MATCH($C23,'2018-10'!$C$2:$C$100,0)+1,0)))="",INDIRECT(CONCATENATE("'2018-09'!G",TEXT(MATCH($C23,'2018-09'!$C$2:$C$100,0)+1,0)))="",AND(INDIRECT(CONCATENATE("'2018-10'!G",TEXT(MATCH($C23,'2018-10'!$C$2:$C$100,0)+1,0)))="",INDIRECT(CONCATENATE("'2018-09'!G",TEXT(MATCH($C23,'2018-09'!$C$2:$C$100,0)+1,0)))="")),"Н/Д",INDIRECT(CONCATENATE("'2018-10'!G",TEXT(MATCH($C23,'2018-10'!$C$2:$C$100,0)+1,0)))-INDIRECT(CONCATENATE("'2018-09'!G",TEXT(MATCH($C23,'2018-09'!$C$2:$C$100,0)+1,0))))</f>
        <v>3412806592.3999939</v>
      </c>
      <c r="H23" s="17">
        <f ca="1">IF(OR(INDIRECT(CONCATENATE("'2018-10'!H",TEXT(MATCH($C23,'2018-10'!$C$2:$C$100,0)+1,0)))="",INDIRECT(CONCATENATE("'2018-09'!H",TEXT(MATCH($C23,'2018-09'!$C$2:$C$100,0)+1,0)))="",AND(INDIRECT(CONCATENATE("'2018-10'!H",TEXT(MATCH($C23,'2018-10'!$C$2:$C$100,0)+1,0)))="",INDIRECT(CONCATENATE("'2018-09'!H",TEXT(MATCH($C23,'2018-09'!$C$2:$C$100,0)+1,0)))="")),"Н/Д",INDIRECT(CONCATENATE("'2018-10'!H",TEXT(MATCH($C23,'2018-10'!$C$2:$C$100,0)+1,0)))-INDIRECT(CONCATENATE("'2018-09'!H",TEXT(MATCH($C23,'2018-09'!$C$2:$C$100,0)+1,0))))</f>
        <v>4488097801.6900024</v>
      </c>
      <c r="I23" s="17">
        <f ca="1">IF(OR(INDIRECT(CONCATENATE("'2018-10'!I",TEXT(MATCH($C23,'2018-10'!$C$2:$C$100,0)+1,0)))="",INDIRECT(CONCATENATE("'2018-09'!I",TEXT(MATCH($C23,'2018-09'!$C$2:$C$100,0)+1,0)))="",AND(INDIRECT(CONCATENATE("'2018-10'!I",TEXT(MATCH($C23,'2018-10'!$C$2:$C$100,0)+1,0)))="",INDIRECT(CONCATENATE("'2018-09'!I",TEXT(MATCH($C23,'2018-09'!$C$2:$C$100,0)+1,0)))="")),"Н/Д",INDIRECT(CONCATENATE("'2018-10'!I",TEXT(MATCH($C23,'2018-10'!$C$2:$C$100,0)+1,0)))-INDIRECT(CONCATENATE("'2018-09'!I",TEXT(MATCH($C23,'2018-09'!$C$2:$C$100,0)+1,0))))</f>
        <v>1699705531.9499989</v>
      </c>
      <c r="J23" s="17" t="str">
        <f ca="1">IF(OR(INDIRECT(CONCATENATE("'2018-10'!J",TEXT(MATCH($C23,'2018-10'!$C$2:$C$100,0)+1,0)))="",INDIRECT(CONCATENATE("'2018-09'!J",TEXT(MATCH($C23,'2018-09'!$C$2:$C$100,0)+1,0)))="",AND(INDIRECT(CONCATENATE("'2018-10'!J",TEXT(MATCH($C23,'2018-10'!$C$2:$C$100,0)+1,0)))="",INDIRECT(CONCATENATE("'2018-09'!J",TEXT(MATCH($C23,'2018-09'!$C$2:$C$100,0)+1,0)))="")),"Н/Д",INDIRECT(CONCATENATE("'2018-10'!J",TEXT(MATCH($C23,'2018-10'!$C$2:$C$100,0)+1,0)))-INDIRECT(CONCATENATE("'2018-09'!J",TEXT(MATCH($C23,'2018-09'!$C$2:$C$100,0)+1,0))))</f>
        <v>Н/Д</v>
      </c>
      <c r="K23" s="17">
        <f ca="1">IF(OR(INDIRECT(CONCATENATE("'2018-10'!K",TEXT(MATCH($C23,'2018-10'!$C$2:$C$100,0)+1,0)))="",INDIRECT(CONCATENATE("'2018-09'!K",TEXT(MATCH($C23,'2018-09'!$C$2:$C$100,0)+1,0)))="",AND(INDIRECT(CONCATENATE("'2018-10'!K",TEXT(MATCH($C23,'2018-10'!$C$2:$C$100,0)+1,0)))="",INDIRECT(CONCATENATE("'2018-09'!K",TEXT(MATCH($C23,'2018-09'!$C$2:$C$100,0)+1,0)))="")),"Н/Д",INDIRECT(CONCATENATE("'2018-10'!K",TEXT(MATCH($C23,'2018-10'!$C$2:$C$100,0)+1,0)))-INDIRECT(CONCATENATE("'2018-09'!K",TEXT(MATCH($C23,'2018-09'!$C$2:$C$100,0)+1,0))))</f>
        <v>144737434.0199995</v>
      </c>
      <c r="L23" s="17">
        <f ca="1">IF(OR(INDIRECT(CONCATENATE("'2018-10'!L",TEXT(MATCH($C23,'2018-10'!$C$2:$C$100,0)+1,0)))="",INDIRECT(CONCATENATE("'2018-09'!L",TEXT(MATCH($C23,'2018-09'!$C$2:$C$100,0)+1,0)))="",AND(INDIRECT(CONCATENATE("'2018-10'!L",TEXT(MATCH($C23,'2018-10'!$C$2:$C$100,0)+1,0)))="",INDIRECT(CONCATENATE("'2018-09'!L",TEXT(MATCH($C23,'2018-09'!$C$2:$C$100,0)+1,0)))="")),"Н/Д",INDIRECT(CONCATENATE("'2018-10'!L",TEXT(MATCH($C23,'2018-10'!$C$2:$C$100,0)+1,0)))-INDIRECT(CONCATENATE("'2018-09'!L",TEXT(MATCH($C23,'2018-09'!$C$2:$C$100,0)+1,0))))</f>
        <v>412962016.05999947</v>
      </c>
      <c r="M23" s="17">
        <f ca="1">IF(OR(INDIRECT(CONCATENATE("'2018-10'!M",TEXT(MATCH($C23,'2018-10'!$C$2:$C$100,0)+1,0)))="",INDIRECT(CONCATENATE("'2018-09'!M",TEXT(MATCH($C23,'2018-09'!$C$2:$C$100,0)+1,0)))="",AND(INDIRECT(CONCATENATE("'2018-10'!M",TEXT(MATCH($C23,'2018-10'!$C$2:$C$100,0)+1,0)))="",INDIRECT(CONCATENATE("'2018-09'!M",TEXT(MATCH($C23,'2018-09'!$C$2:$C$100,0)+1,0)))="")),"Н/Д",INDIRECT(CONCATENATE("'2018-10'!M",TEXT(MATCH($C23,'2018-10'!$C$2:$C$100,0)+1,0)))-INDIRECT(CONCATENATE("'2018-09'!M",TEXT(MATCH($C23,'2018-09'!$C$2:$C$100,0)+1,0))))</f>
        <v>5714663.3100000024</v>
      </c>
      <c r="N23" s="17">
        <f ca="1">IF(OR(INDIRECT(CONCATENATE("'2018-10'!N",TEXT(MATCH($C23,'2018-10'!$C$2:$C$100,0)+1,0)))="",INDIRECT(CONCATENATE("'2018-09'!N",TEXT(MATCH($C23,'2018-09'!$C$2:$C$100,0)+1,0)))="",AND(INDIRECT(CONCATENATE("'2018-10'!N",TEXT(MATCH($C23,'2018-10'!$C$2:$C$100,0)+1,0)))="",INDIRECT(CONCATENATE("'2018-09'!N",TEXT(MATCH($C23,'2018-09'!$C$2:$C$100,0)+1,0)))="")),"Н/Д",INDIRECT(CONCATENATE("'2018-10'!N",TEXT(MATCH($C23,'2018-10'!$C$2:$C$100,0)+1,0)))-INDIRECT(CONCATENATE("'2018-09'!NE",TEXT(MATCH($C23,'2018-09'!$C$2:$C$100,0)+1,0))))</f>
        <v>726956352.62</v>
      </c>
      <c r="O23" s="17">
        <f ca="1">IF(OR(INDIRECT(CONCATENATE("'2018-10'!O",TEXT(MATCH($C23,'2018-10'!$C$2:$C$100,0)+1,0)))="",INDIRECT(CONCATENATE("'2018-09'!O",TEXT(MATCH($C23,'2018-09'!$C$2:$C$100,0)+1,0)))="",AND(INDIRECT(CONCATENATE("'2018-10'!O",TEXT(MATCH($C23,'2018-10'!$C$2:$C$100,0)+1,0)))="",INDIRECT(CONCATENATE("'2018-09'!O",TEXT(MATCH($C23,'2018-09'!$C$2:$C$100,0)+1,0)))="")),"Н/Д",INDIRECT(CONCATENATE("'2018-10'!O",TEXT(MATCH($C23,'2018-10'!$C$2:$C$100,0)+1,0)))-INDIRECT(CONCATENATE("'2018-09'!O",TEXT(MATCH($C23,'2018-09'!$C$2:$C$100,0)+1,0))))</f>
        <v>10907.119999999879</v>
      </c>
      <c r="P23" s="17">
        <f ca="1">IF(OR(INDIRECT(CONCATENATE("'2018-10'!P",TEXT(MATCH($C23,'2018-10'!$C$2:$C$100,0)+1,0)))="",INDIRECT(CONCATENATE("'2018-09'!P",TEXT(MATCH($C23,'2018-09'!$C$2:$C$100,0)+1,0)))="",AND(INDIRECT(CONCATENATE("'2018-10'!P",TEXT(MATCH($C23,'2018-10'!$C$2:$C$100,0)+1,0)))="",INDIRECT(CONCATENATE("'2018-09'!P",TEXT(MATCH($C23,'2018-09'!$C$2:$C$100,0)+1,0)))="")),"Н/Д",INDIRECT(CONCATENATE("'2018-10'!P",TEXT(MATCH($C23,'2018-10'!$C$2:$C$100,0)+1,0)))-INDIRECT(CONCATENATE("'2018-09'!P",TEXT(MATCH($C23,'2018-09'!$C$2:$C$100,0)+1,0))))</f>
        <v>338283371.78999996</v>
      </c>
      <c r="Q23" s="17">
        <f ca="1">IF(OR(INDIRECT(CONCATENATE("'2018-10'!Q",TEXT(MATCH($C23,'2018-10'!$C$2:$C$100,0)+1,0)))="",INDIRECT(CONCATENATE("'2018-09'!Q",TEXT(MATCH($C23,'2018-09'!$C$2:$C$100,0)+1,0)))="",AND(INDIRECT(CONCATENATE("'2018-10'!Q",TEXT(MATCH($C23,'2018-10'!$C$2:$C$100,0)+1,0)))="",INDIRECT(CONCATENATE("'2018-09'!Q",TEXT(MATCH($C23,'2018-09'!$C$2:$C$100,0)+1,0)))="")),"Н/Д",INDIRECT(CONCATENATE("'2018-10'!Q",TEXT(MATCH($C23,'2018-10'!$C$2:$C$100,0)+1,0)))-INDIRECT(CONCATENATE("'2018-09'!Q",TEXT(MATCH($C23,'2018-09'!$C$2:$C$100,0)+1,0))))</f>
        <v>3119792.9699999988</v>
      </c>
      <c r="R23" s="17">
        <f ca="1">IF(OR(INDIRECT(CONCATENATE("'2018-10'!R",TEXT(MATCH($C23,'2018-10'!$C$2:$C$100,0)+1,0)))="",INDIRECT(CONCATENATE("'2018-09'!R",TEXT(MATCH($C23,'2018-09'!$C$2:$C$100,0)+1,0)))="",AND(INDIRECT(CONCATENATE("'2018-10'!R",TEXT(MATCH($C23,'2018-10'!$C$2:$C$100,0)+1,0)))="",INDIRECT(CONCATENATE("'2018-09'!R",TEXT(MATCH($C23,'2018-09'!$C$2:$C$100,0)+1,0)))="")),"Н/Д",INDIRECT(CONCATENATE("'2018-10'!R",TEXT(MATCH($C23,'2018-10'!$C$2:$C$100,0)+1,0)))-INDIRECT(CONCATENATE("'2018-09'!R",TEXT(MATCH($C23,'2018-09'!$C$2:$C$100,0)+1,0))))</f>
        <v>82560456.860000014</v>
      </c>
      <c r="S23" s="17">
        <f ca="1">IF(OR(INDIRECT(CONCATENATE("'2018-10'!S",TEXT(MATCH($C23,'2018-10'!$C$2:$C$100,0)+1,0)))="",INDIRECT(CONCATENATE("'2018-09'!S",TEXT(MATCH($C23,'2018-09'!$C$2:$C$100,0)+1,0)))="",AND(INDIRECT(CONCATENATE("'2018-10'!S",TEXT(MATCH($C23,'2018-10'!$C$2:$C$100,0)+1,0)))="",INDIRECT(CONCATENATE("'2018-09'!S",TEXT(MATCH($C23,'2018-09'!$C$2:$C$100,0)+1,0)))="")),"Н/Д",INDIRECT(CONCATENATE("'2018-10'!S",TEXT(MATCH($C23,'2018-10'!$C$2:$C$100,0)+1,0)))-INDIRECT(CONCATENATE("'2018-09'!S",TEXT(MATCH($C23,'2018-09'!$C$2:$C$100,0)+1,0))))</f>
        <v>142160.18000000017</v>
      </c>
      <c r="T23" s="17">
        <f ca="1">IF(OR(INDIRECT(CONCATENATE("'2018-10'!T",TEXT(MATCH($C23,'2018-10'!$C$2:$C$100,0)+1,0)))="",INDIRECT(CONCATENATE("'2018-09'!T",TEXT(MATCH($C23,'2018-09'!$C$2:$C$100,0)+1,0)))="",AND(INDIRECT(CONCATENATE("'2018-10'!T",TEXT(MATCH($C23,'2018-10'!$C$2:$C$100,0)+1,0)))="",INDIRECT(CONCATENATE("'2018-09'!T",TEXT(MATCH($C23,'2018-09'!$C$2:$C$100,0)+1,0)))="")),"Н/Д",INDIRECT(CONCATENATE("'2018-10'!T",TEXT(MATCH($C23,'2018-10'!$C$2:$C$100,0)+1,0)))-INDIRECT(CONCATENATE("'2018-09'!T",TEXT(MATCH($C23,'2018-09'!$C$2:$C$100,0)+1,0))))</f>
        <v>251609495.91000009</v>
      </c>
      <c r="U23" s="17">
        <f ca="1">IF(OR(INDIRECT(CONCATENATE("'2018-10'!U",TEXT(MATCH($C23,'2018-10'!$C$2:$C$100,0)+1,0)))="",INDIRECT(CONCATENATE("'2018-09'!U",TEXT(MATCH($C23,'2018-09'!$C$2:$C$100,0)+1,0)))="",AND(INDIRECT(CONCATENATE("'2018-10'!U",TEXT(MATCH($C23,'2018-10'!$C$2:$C$100,0)+1,0)))="",INDIRECT(CONCATENATE("'2018-09'!U",TEXT(MATCH($C23,'2018-09'!$C$2:$C$100,0)+1,0)))="")),"Н/Д",INDIRECT(CONCATENATE("'2018-10'!U",TEXT(MATCH($C23,'2018-10'!$C$2:$C$100,0)+1,0)))-INDIRECT(CONCATENATE("'2018-09'!U",TEXT(MATCH($C23,'2018-09'!$C$2:$C$100,0)+1,0))))</f>
        <v>12076144.109999999</v>
      </c>
      <c r="V23" s="17">
        <f ca="1">IF(OR(INDIRECT(CONCATENATE("'2018-10'!V",TEXT(MATCH($C23,'2018-10'!$C$2:$C$100,0)+1,0)))="",INDIRECT(CONCATENATE("'2018-09'!V",TEXT(MATCH($C23,'2018-09'!$C$2:$C$100,0)+1,0)))="",AND(INDIRECT(CONCATENATE("'2018-10'!V",TEXT(MATCH($C23,'2018-10'!$C$2:$C$100,0)+1,0)))="",INDIRECT(CONCATENATE("'2018-09'!V",TEXT(MATCH($C23,'2018-09'!$C$2:$C$100,0)+1,0)))="")),"Н/Д",INDIRECT(CONCATENATE("'2018-10'!V",TEXT(MATCH($C23,'2018-10'!$C$2:$C$100,0)+1,0)))-INDIRECT(CONCATENATE("'2018-09'!V",TEXT(MATCH($C23,'2018-09'!$C$2:$C$100,0)+1,0))))</f>
        <v>2075267527.5899992</v>
      </c>
      <c r="W23" s="17">
        <f ca="1">IF(OR(INDIRECT(CONCATENATE("'2018-10'!W",TEXT(MATCH($C23,'2018-10'!$C$2:$C$100,0)+1,0)))="",INDIRECT(CONCATENATE("'2018-09'!W",TEXT(MATCH($C23,'2018-09'!$C$2:$C$100,0)+1,0)))="",AND(INDIRECT(CONCATENATE("'2018-10'!W",TEXT(MATCH($C23,'2018-10'!$C$2:$C$100,0)+1,0)))="",INDIRECT(CONCATENATE("'2018-09'!W",TEXT(MATCH($C23,'2018-09'!$C$2:$C$100,0)+1,0)))="")),"Н/Д",INDIRECT(CONCATENATE("'2018-10'!W",TEXT(MATCH($C23,'2018-10'!$C$2:$C$100,0)+1,0)))-INDIRECT(CONCATENATE("'2018-09'!W",TEXT(MATCH($C23,'2018-09'!$C$2:$C$100,0)+1,0))))</f>
        <v>36928285048.869995</v>
      </c>
    </row>
    <row r="24" spans="1:23" x14ac:dyDescent="0.25">
      <c r="A24" s="2" t="s">
        <v>34</v>
      </c>
      <c r="B24" s="2" t="s">
        <v>45</v>
      </c>
      <c r="C24" s="15">
        <v>63000000</v>
      </c>
      <c r="D24" s="2" t="s">
        <v>213</v>
      </c>
      <c r="E24" s="17">
        <f ca="1">IF(OR(INDIRECT(CONCATENATE("'2018-10'!E",TEXT(MATCH($C24,'2018-10'!$C$2:$C$100,0)+1,0)))="",INDIRECT(CONCATENATE("'2018-09'!E",TEXT(MATCH($C24,'2018-09'!$C$2:$C$100,0)+1,0)))="",AND(INDIRECT(CONCATENATE("'2018-10'!E",TEXT(MATCH($C24,'2018-10'!$C$2:$C$100,0)+1,0)))="",INDIRECT(CONCATENATE("'2018-09'!E",TEXT(MATCH($C24,'2018-09'!$C$2:$C$100,0)+1,0)))="")),"Н/Д",INDIRECT(CONCATENATE("'2018-10'!E",TEXT(MATCH($C24,'2018-10'!$C$2:$C$100,0)+1,0)))-INDIRECT(CONCATENATE("'2018-09'!E",TEXT(MATCH($C24,'2018-09'!$C$2:$C$100,0)+1,0))))</f>
        <v>7465260715.0899963</v>
      </c>
      <c r="F24" s="17">
        <f ca="1">IF(OR(INDIRECT(CONCATENATE("'2018-10'!F",TEXT(MATCH($C24,'2018-10'!$C$2:$C$100,0)+1,0)))="",INDIRECT(CONCATENATE("'2018-09'!F",TEXT(MATCH($C24,'2018-09'!$C$2:$C$100,0)+1,0)))="",AND(INDIRECT(CONCATENATE("'2018-10'!F",TEXT(MATCH($C24,'2018-10'!$C$2:$C$100,0)+1,0)))="",INDIRECT(CONCATENATE("'2018-09'!F",TEXT(MATCH($C24,'2018-09'!$C$2:$C$100,0)+1,0)))="")),"Н/Д",INDIRECT(CONCATENATE("'2018-10'!F",TEXT(MATCH($C24,'2018-10'!$C$2:$C$100,0)+1,0)))-INDIRECT(CONCATENATE("'2018-09'!F",TEXT(MATCH($C24,'2018-09'!$C$2:$C$100,0)+1,0))))</f>
        <v>4754408469.5299988</v>
      </c>
      <c r="G24" s="17">
        <f ca="1">IF(OR(INDIRECT(CONCATENATE("'2018-10'!G",TEXT(MATCH($C24,'2018-10'!$C$2:$C$100,0)+1,0)))="",INDIRECT(CONCATENATE("'2018-09'!G",TEXT(MATCH($C24,'2018-09'!$C$2:$C$100,0)+1,0)))="",AND(INDIRECT(CONCATENATE("'2018-10'!G",TEXT(MATCH($C24,'2018-10'!$C$2:$C$100,0)+1,0)))="",INDIRECT(CONCATENATE("'2018-09'!G",TEXT(MATCH($C24,'2018-09'!$C$2:$C$100,0)+1,0)))="")),"Н/Д",INDIRECT(CONCATENATE("'2018-10'!G",TEXT(MATCH($C24,'2018-10'!$C$2:$C$100,0)+1,0)))-INDIRECT(CONCATENATE("'2018-09'!G",TEXT(MATCH($C24,'2018-09'!$C$2:$C$100,0)+1,0))))</f>
        <v>841904711.40000153</v>
      </c>
      <c r="H24" s="17">
        <f ca="1">IF(OR(INDIRECT(CONCATENATE("'2018-10'!H",TEXT(MATCH($C24,'2018-10'!$C$2:$C$100,0)+1,0)))="",INDIRECT(CONCATENATE("'2018-09'!H",TEXT(MATCH($C24,'2018-09'!$C$2:$C$100,0)+1,0)))="",AND(INDIRECT(CONCATENATE("'2018-10'!H",TEXT(MATCH($C24,'2018-10'!$C$2:$C$100,0)+1,0)))="",INDIRECT(CONCATENATE("'2018-09'!H",TEXT(MATCH($C24,'2018-09'!$C$2:$C$100,0)+1,0)))="")),"Н/Д",INDIRECT(CONCATENATE("'2018-10'!H",TEXT(MATCH($C24,'2018-10'!$C$2:$C$100,0)+1,0)))-INDIRECT(CONCATENATE("'2018-09'!H",TEXT(MATCH($C24,'2018-09'!$C$2:$C$100,0)+1,0))))</f>
        <v>2415856066.9700012</v>
      </c>
      <c r="I24" s="17">
        <f ca="1">IF(OR(INDIRECT(CONCATENATE("'2018-10'!I",TEXT(MATCH($C24,'2018-10'!$C$2:$C$100,0)+1,0)))="",INDIRECT(CONCATENATE("'2018-09'!I",TEXT(MATCH($C24,'2018-09'!$C$2:$C$100,0)+1,0)))="",AND(INDIRECT(CONCATENATE("'2018-10'!I",TEXT(MATCH($C24,'2018-10'!$C$2:$C$100,0)+1,0)))="",INDIRECT(CONCATENATE("'2018-09'!I",TEXT(MATCH($C24,'2018-09'!$C$2:$C$100,0)+1,0)))="")),"Н/Д",INDIRECT(CONCATENATE("'2018-10'!I",TEXT(MATCH($C24,'2018-10'!$C$2:$C$100,0)+1,0)))-INDIRECT(CONCATENATE("'2018-09'!I",TEXT(MATCH($C24,'2018-09'!$C$2:$C$100,0)+1,0))))</f>
        <v>640606203.53999996</v>
      </c>
      <c r="J24" s="17" t="str">
        <f ca="1">IF(OR(INDIRECT(CONCATENATE("'2018-10'!J",TEXT(MATCH($C24,'2018-10'!$C$2:$C$100,0)+1,0)))="",INDIRECT(CONCATENATE("'2018-09'!J",TEXT(MATCH($C24,'2018-09'!$C$2:$C$100,0)+1,0)))="",AND(INDIRECT(CONCATENATE("'2018-10'!J",TEXT(MATCH($C24,'2018-10'!$C$2:$C$100,0)+1,0)))="",INDIRECT(CONCATENATE("'2018-09'!J",TEXT(MATCH($C24,'2018-09'!$C$2:$C$100,0)+1,0)))="")),"Н/Д",INDIRECT(CONCATENATE("'2018-10'!J",TEXT(MATCH($C24,'2018-10'!$C$2:$C$100,0)+1,0)))-INDIRECT(CONCATENATE("'2018-09'!J",TEXT(MATCH($C24,'2018-09'!$C$2:$C$100,0)+1,0))))</f>
        <v>Н/Д</v>
      </c>
      <c r="K24" s="17">
        <f ca="1">IF(OR(INDIRECT(CONCATENATE("'2018-10'!K",TEXT(MATCH($C24,'2018-10'!$C$2:$C$100,0)+1,0)))="",INDIRECT(CONCATENATE("'2018-09'!K",TEXT(MATCH($C24,'2018-09'!$C$2:$C$100,0)+1,0)))="",AND(INDIRECT(CONCATENATE("'2018-10'!K",TEXT(MATCH($C24,'2018-10'!$C$2:$C$100,0)+1,0)))="",INDIRECT(CONCATENATE("'2018-09'!K",TEXT(MATCH($C24,'2018-09'!$C$2:$C$100,0)+1,0)))="")),"Н/Д",INDIRECT(CONCATENATE("'2018-10'!K",TEXT(MATCH($C24,'2018-10'!$C$2:$C$100,0)+1,0)))-INDIRECT(CONCATENATE("'2018-09'!K",TEXT(MATCH($C24,'2018-09'!$C$2:$C$100,0)+1,0))))</f>
        <v>104771167.09000015</v>
      </c>
      <c r="L24" s="17">
        <f ca="1">IF(OR(INDIRECT(CONCATENATE("'2018-10'!L",TEXT(MATCH($C24,'2018-10'!$C$2:$C$100,0)+1,0)))="",INDIRECT(CONCATENATE("'2018-09'!L",TEXT(MATCH($C24,'2018-09'!$C$2:$C$100,0)+1,0)))="",AND(INDIRECT(CONCATENATE("'2018-10'!L",TEXT(MATCH($C24,'2018-10'!$C$2:$C$100,0)+1,0)))="",INDIRECT(CONCATENATE("'2018-09'!L",TEXT(MATCH($C24,'2018-09'!$C$2:$C$100,0)+1,0)))="")),"Н/Д",INDIRECT(CONCATENATE("'2018-10'!L",TEXT(MATCH($C24,'2018-10'!$C$2:$C$100,0)+1,0)))-INDIRECT(CONCATENATE("'2018-09'!L",TEXT(MATCH($C24,'2018-09'!$C$2:$C$100,0)+1,0))))</f>
        <v>458057984.86999893</v>
      </c>
      <c r="M24" s="17">
        <f ca="1">IF(OR(INDIRECT(CONCATENATE("'2018-10'!M",TEXT(MATCH($C24,'2018-10'!$C$2:$C$100,0)+1,0)))="",INDIRECT(CONCATENATE("'2018-09'!M",TEXT(MATCH($C24,'2018-09'!$C$2:$C$100,0)+1,0)))="",AND(INDIRECT(CONCATENATE("'2018-10'!M",TEXT(MATCH($C24,'2018-10'!$C$2:$C$100,0)+1,0)))="",INDIRECT(CONCATENATE("'2018-09'!M",TEXT(MATCH($C24,'2018-09'!$C$2:$C$100,0)+1,0)))="")),"Н/Д",INDIRECT(CONCATENATE("'2018-10'!M",TEXT(MATCH($C24,'2018-10'!$C$2:$C$100,0)+1,0)))-INDIRECT(CONCATENATE("'2018-09'!M",TEXT(MATCH($C24,'2018-09'!$C$2:$C$100,0)+1,0))))</f>
        <v>5289300.5500000045</v>
      </c>
      <c r="N24" s="17">
        <f ca="1">IF(OR(INDIRECT(CONCATENATE("'2018-10'!N",TEXT(MATCH($C24,'2018-10'!$C$2:$C$100,0)+1,0)))="",INDIRECT(CONCATENATE("'2018-09'!N",TEXT(MATCH($C24,'2018-09'!$C$2:$C$100,0)+1,0)))="",AND(INDIRECT(CONCATENATE("'2018-10'!N",TEXT(MATCH($C24,'2018-10'!$C$2:$C$100,0)+1,0)))="",INDIRECT(CONCATENATE("'2018-09'!N",TEXT(MATCH($C24,'2018-09'!$C$2:$C$100,0)+1,0)))="")),"Н/Д",INDIRECT(CONCATENATE("'2018-10'!N",TEXT(MATCH($C24,'2018-10'!$C$2:$C$100,0)+1,0)))-INDIRECT(CONCATENATE("'2018-09'!NE",TEXT(MATCH($C24,'2018-09'!$C$2:$C$100,0)+1,0))))</f>
        <v>531845518.89999998</v>
      </c>
      <c r="O24" s="17">
        <f ca="1">IF(OR(INDIRECT(CONCATENATE("'2018-10'!O",TEXT(MATCH($C24,'2018-10'!$C$2:$C$100,0)+1,0)))="",INDIRECT(CONCATENATE("'2018-09'!O",TEXT(MATCH($C24,'2018-09'!$C$2:$C$100,0)+1,0)))="",AND(INDIRECT(CONCATENATE("'2018-10'!O",TEXT(MATCH($C24,'2018-10'!$C$2:$C$100,0)+1,0)))="",INDIRECT(CONCATENATE("'2018-09'!O",TEXT(MATCH($C24,'2018-09'!$C$2:$C$100,0)+1,0)))="")),"Н/Д",INDIRECT(CONCATENATE("'2018-10'!O",TEXT(MATCH($C24,'2018-10'!$C$2:$C$100,0)+1,0)))-INDIRECT(CONCATENATE("'2018-09'!O",TEXT(MATCH($C24,'2018-09'!$C$2:$C$100,0)+1,0))))</f>
        <v>106723.81</v>
      </c>
      <c r="P24" s="17">
        <f ca="1">IF(OR(INDIRECT(CONCATENATE("'2018-10'!P",TEXT(MATCH($C24,'2018-10'!$C$2:$C$100,0)+1,0)))="",INDIRECT(CONCATENATE("'2018-09'!P",TEXT(MATCH($C24,'2018-09'!$C$2:$C$100,0)+1,0)))="",AND(INDIRECT(CONCATENATE("'2018-10'!P",TEXT(MATCH($C24,'2018-10'!$C$2:$C$100,0)+1,0)))="",INDIRECT(CONCATENATE("'2018-09'!P",TEXT(MATCH($C24,'2018-09'!$C$2:$C$100,0)+1,0)))="")),"Н/Д",INDIRECT(CONCATENATE("'2018-10'!P",TEXT(MATCH($C24,'2018-10'!$C$2:$C$100,0)+1,0)))-INDIRECT(CONCATENATE("'2018-09'!P",TEXT(MATCH($C24,'2018-09'!$C$2:$C$100,0)+1,0))))</f>
        <v>67731417.350000024</v>
      </c>
      <c r="Q24" s="17">
        <f ca="1">IF(OR(INDIRECT(CONCATENATE("'2018-10'!Q",TEXT(MATCH($C24,'2018-10'!$C$2:$C$100,0)+1,0)))="",INDIRECT(CONCATENATE("'2018-09'!Q",TEXT(MATCH($C24,'2018-09'!$C$2:$C$100,0)+1,0)))="",AND(INDIRECT(CONCATENATE("'2018-10'!Q",TEXT(MATCH($C24,'2018-10'!$C$2:$C$100,0)+1,0)))="",INDIRECT(CONCATENATE("'2018-09'!Q",TEXT(MATCH($C24,'2018-09'!$C$2:$C$100,0)+1,0)))="")),"Н/Д",INDIRECT(CONCATENATE("'2018-10'!Q",TEXT(MATCH($C24,'2018-10'!$C$2:$C$100,0)+1,0)))-INDIRECT(CONCATENATE("'2018-09'!Q",TEXT(MATCH($C24,'2018-09'!$C$2:$C$100,0)+1,0))))</f>
        <v>1402913.7099999785</v>
      </c>
      <c r="R24" s="17">
        <f ca="1">IF(OR(INDIRECT(CONCATENATE("'2018-10'!R",TEXT(MATCH($C24,'2018-10'!$C$2:$C$100,0)+1,0)))="",INDIRECT(CONCATENATE("'2018-09'!R",TEXT(MATCH($C24,'2018-09'!$C$2:$C$100,0)+1,0)))="",AND(INDIRECT(CONCATENATE("'2018-10'!R",TEXT(MATCH($C24,'2018-10'!$C$2:$C$100,0)+1,0)))="",INDIRECT(CONCATENATE("'2018-09'!R",TEXT(MATCH($C24,'2018-09'!$C$2:$C$100,0)+1,0)))="")),"Н/Д",INDIRECT(CONCATENATE("'2018-10'!R",TEXT(MATCH($C24,'2018-10'!$C$2:$C$100,0)+1,0)))-INDIRECT(CONCATENATE("'2018-09'!R",TEXT(MATCH($C24,'2018-09'!$C$2:$C$100,0)+1,0))))</f>
        <v>29523897.569999993</v>
      </c>
      <c r="S24" s="17">
        <f ca="1">IF(OR(INDIRECT(CONCATENATE("'2018-10'!S",TEXT(MATCH($C24,'2018-10'!$C$2:$C$100,0)+1,0)))="",INDIRECT(CONCATENATE("'2018-09'!S",TEXT(MATCH($C24,'2018-09'!$C$2:$C$100,0)+1,0)))="",AND(INDIRECT(CONCATENATE("'2018-10'!S",TEXT(MATCH($C24,'2018-10'!$C$2:$C$100,0)+1,0)))="",INDIRECT(CONCATENATE("'2018-09'!S",TEXT(MATCH($C24,'2018-09'!$C$2:$C$100,0)+1,0)))="")),"Н/Д",INDIRECT(CONCATENATE("'2018-10'!S",TEXT(MATCH($C24,'2018-10'!$C$2:$C$100,0)+1,0)))-INDIRECT(CONCATENATE("'2018-09'!S",TEXT(MATCH($C24,'2018-09'!$C$2:$C$100,0)+1,0))))</f>
        <v>534266</v>
      </c>
      <c r="T24" s="17">
        <f ca="1">IF(OR(INDIRECT(CONCATENATE("'2018-10'!T",TEXT(MATCH($C24,'2018-10'!$C$2:$C$100,0)+1,0)))="",INDIRECT(CONCATENATE("'2018-09'!T",TEXT(MATCH($C24,'2018-09'!$C$2:$C$100,0)+1,0)))="",AND(INDIRECT(CONCATENATE("'2018-10'!T",TEXT(MATCH($C24,'2018-10'!$C$2:$C$100,0)+1,0)))="",INDIRECT(CONCATENATE("'2018-09'!T",TEXT(MATCH($C24,'2018-09'!$C$2:$C$100,0)+1,0)))="")),"Н/Д",INDIRECT(CONCATENATE("'2018-10'!T",TEXT(MATCH($C24,'2018-10'!$C$2:$C$100,0)+1,0)))-INDIRECT(CONCATENATE("'2018-09'!T",TEXT(MATCH($C24,'2018-09'!$C$2:$C$100,0)+1,0))))</f>
        <v>117699865.67999995</v>
      </c>
      <c r="U24" s="17">
        <f ca="1">IF(OR(INDIRECT(CONCATENATE("'2018-10'!U",TEXT(MATCH($C24,'2018-10'!$C$2:$C$100,0)+1,0)))="",INDIRECT(CONCATENATE("'2018-09'!U",TEXT(MATCH($C24,'2018-09'!$C$2:$C$100,0)+1,0)))="",AND(INDIRECT(CONCATENATE("'2018-10'!U",TEXT(MATCH($C24,'2018-10'!$C$2:$C$100,0)+1,0)))="",INDIRECT(CONCATENATE("'2018-09'!U",TEXT(MATCH($C24,'2018-09'!$C$2:$C$100,0)+1,0)))="")),"Н/Д",INDIRECT(CONCATENATE("'2018-10'!U",TEXT(MATCH($C24,'2018-10'!$C$2:$C$100,0)+1,0)))-INDIRECT(CONCATENATE("'2018-09'!U",TEXT(MATCH($C24,'2018-09'!$C$2:$C$100,0)+1,0))))</f>
        <v>1683736.3100000005</v>
      </c>
      <c r="V24" s="17">
        <f ca="1">IF(OR(INDIRECT(CONCATENATE("'2018-10'!V",TEXT(MATCH($C24,'2018-10'!$C$2:$C$100,0)+1,0)))="",INDIRECT(CONCATENATE("'2018-09'!V",TEXT(MATCH($C24,'2018-09'!$C$2:$C$100,0)+1,0)))="",AND(INDIRECT(CONCATENATE("'2018-10'!V",TEXT(MATCH($C24,'2018-10'!$C$2:$C$100,0)+1,0)))="",INDIRECT(CONCATENATE("'2018-09'!V",TEXT(MATCH($C24,'2018-09'!$C$2:$C$100,0)+1,0)))="")),"Н/Д",INDIRECT(CONCATENATE("'2018-10'!V",TEXT(MATCH($C24,'2018-10'!$C$2:$C$100,0)+1,0)))-INDIRECT(CONCATENATE("'2018-09'!V",TEXT(MATCH($C24,'2018-09'!$C$2:$C$100,0)+1,0))))</f>
        <v>2710852245.5599995</v>
      </c>
      <c r="W24" s="17">
        <f ca="1">IF(OR(INDIRECT(CONCATENATE("'2018-10'!W",TEXT(MATCH($C24,'2018-10'!$C$2:$C$100,0)+1,0)))="",INDIRECT(CONCATENATE("'2018-09'!W",TEXT(MATCH($C24,'2018-09'!$C$2:$C$100,0)+1,0)))="",AND(INDIRECT(CONCATENATE("'2018-10'!W",TEXT(MATCH($C24,'2018-10'!$C$2:$C$100,0)+1,0)))="",INDIRECT(CONCATENATE("'2018-09'!W",TEXT(MATCH($C24,'2018-09'!$C$2:$C$100,0)+1,0)))="")),"Н/Д",INDIRECT(CONCATENATE("'2018-10'!W",TEXT(MATCH($C24,'2018-10'!$C$2:$C$100,0)+1,0)))-INDIRECT(CONCATENATE("'2018-09'!W",TEXT(MATCH($C24,'2018-09'!$C$2:$C$100,0)+1,0))))</f>
        <v>19666391404.529999</v>
      </c>
    </row>
    <row r="25" spans="1:23" x14ac:dyDescent="0.25">
      <c r="A25" s="2" t="s">
        <v>34</v>
      </c>
      <c r="B25" s="2" t="s">
        <v>46</v>
      </c>
      <c r="C25" s="15">
        <v>94000000</v>
      </c>
      <c r="D25" s="2" t="s">
        <v>213</v>
      </c>
      <c r="E25" s="17">
        <f ca="1">IF(OR(INDIRECT(CONCATENATE("'2018-10'!E",TEXT(MATCH($C25,'2018-10'!$C$2:$C$100,0)+1,0)))="",INDIRECT(CONCATENATE("'2018-09'!E",TEXT(MATCH($C25,'2018-09'!$C$2:$C$100,0)+1,0)))="",AND(INDIRECT(CONCATENATE("'2018-10'!E",TEXT(MATCH($C25,'2018-10'!$C$2:$C$100,0)+1,0)))="",INDIRECT(CONCATENATE("'2018-09'!E",TEXT(MATCH($C25,'2018-09'!$C$2:$C$100,0)+1,0)))="")),"Н/Д",INDIRECT(CONCATENATE("'2018-10'!E",TEXT(MATCH($C25,'2018-10'!$C$2:$C$100,0)+1,0)))-INDIRECT(CONCATENATE("'2018-09'!E",TEXT(MATCH($C25,'2018-09'!$C$2:$C$100,0)+1,0))))</f>
        <v>6209340218.2299957</v>
      </c>
      <c r="F25" s="17">
        <f ca="1">IF(OR(INDIRECT(CONCATENATE("'2018-10'!F",TEXT(MATCH($C25,'2018-10'!$C$2:$C$100,0)+1,0)))="",INDIRECT(CONCATENATE("'2018-09'!F",TEXT(MATCH($C25,'2018-09'!$C$2:$C$100,0)+1,0)))="",AND(INDIRECT(CONCATENATE("'2018-10'!F",TEXT(MATCH($C25,'2018-10'!$C$2:$C$100,0)+1,0)))="",INDIRECT(CONCATENATE("'2018-09'!F",TEXT(MATCH($C25,'2018-09'!$C$2:$C$100,0)+1,0)))="")),"Н/Д",INDIRECT(CONCATENATE("'2018-10'!F",TEXT(MATCH($C25,'2018-10'!$C$2:$C$100,0)+1,0)))-INDIRECT(CONCATENATE("'2018-09'!F",TEXT(MATCH($C25,'2018-09'!$C$2:$C$100,0)+1,0))))</f>
        <v>4099545037.9300003</v>
      </c>
      <c r="G25" s="17">
        <f ca="1">IF(OR(INDIRECT(CONCATENATE("'2018-10'!G",TEXT(MATCH($C25,'2018-10'!$C$2:$C$100,0)+1,0)))="",INDIRECT(CONCATENATE("'2018-09'!G",TEXT(MATCH($C25,'2018-09'!$C$2:$C$100,0)+1,0)))="",AND(INDIRECT(CONCATENATE("'2018-10'!G",TEXT(MATCH($C25,'2018-10'!$C$2:$C$100,0)+1,0)))="",INDIRECT(CONCATENATE("'2018-09'!G",TEXT(MATCH($C25,'2018-09'!$C$2:$C$100,0)+1,0)))="")),"Н/Д",INDIRECT(CONCATENATE("'2018-10'!G",TEXT(MATCH($C25,'2018-10'!$C$2:$C$100,0)+1,0)))-INDIRECT(CONCATENATE("'2018-09'!G",TEXT(MATCH($C25,'2018-09'!$C$2:$C$100,0)+1,0))))</f>
        <v>1001753346.1299992</v>
      </c>
      <c r="H25" s="17">
        <f ca="1">IF(OR(INDIRECT(CONCATENATE("'2018-10'!H",TEXT(MATCH($C25,'2018-10'!$C$2:$C$100,0)+1,0)))="",INDIRECT(CONCATENATE("'2018-09'!H",TEXT(MATCH($C25,'2018-09'!$C$2:$C$100,0)+1,0)))="",AND(INDIRECT(CONCATENATE("'2018-10'!H",TEXT(MATCH($C25,'2018-10'!$C$2:$C$100,0)+1,0)))="",INDIRECT(CONCATENATE("'2018-09'!H",TEXT(MATCH($C25,'2018-09'!$C$2:$C$100,0)+1,0)))="")),"Н/Д",INDIRECT(CONCATENATE("'2018-10'!H",TEXT(MATCH($C25,'2018-10'!$C$2:$C$100,0)+1,0)))-INDIRECT(CONCATENATE("'2018-09'!H",TEXT(MATCH($C25,'2018-09'!$C$2:$C$100,0)+1,0))))</f>
        <v>1910633435.8299999</v>
      </c>
      <c r="I25" s="17">
        <f ca="1">IF(OR(INDIRECT(CONCATENATE("'2018-10'!I",TEXT(MATCH($C25,'2018-10'!$C$2:$C$100,0)+1,0)))="",INDIRECT(CONCATENATE("'2018-09'!I",TEXT(MATCH($C25,'2018-09'!$C$2:$C$100,0)+1,0)))="",AND(INDIRECT(CONCATENATE("'2018-10'!I",TEXT(MATCH($C25,'2018-10'!$C$2:$C$100,0)+1,0)))="",INDIRECT(CONCATENATE("'2018-09'!I",TEXT(MATCH($C25,'2018-09'!$C$2:$C$100,0)+1,0)))="")),"Н/Д",INDIRECT(CONCATENATE("'2018-10'!I",TEXT(MATCH($C25,'2018-10'!$C$2:$C$100,0)+1,0)))-INDIRECT(CONCATENATE("'2018-09'!I",TEXT(MATCH($C25,'2018-09'!$C$2:$C$100,0)+1,0))))</f>
        <v>549272498.69000006</v>
      </c>
      <c r="J25" s="17" t="str">
        <f ca="1">IF(OR(INDIRECT(CONCATENATE("'2018-10'!J",TEXT(MATCH($C25,'2018-10'!$C$2:$C$100,0)+1,0)))="",INDIRECT(CONCATENATE("'2018-09'!J",TEXT(MATCH($C25,'2018-09'!$C$2:$C$100,0)+1,0)))="",AND(INDIRECT(CONCATENATE("'2018-10'!J",TEXT(MATCH($C25,'2018-10'!$C$2:$C$100,0)+1,0)))="",INDIRECT(CONCATENATE("'2018-09'!J",TEXT(MATCH($C25,'2018-09'!$C$2:$C$100,0)+1,0)))="")),"Н/Д",INDIRECT(CONCATENATE("'2018-10'!J",TEXT(MATCH($C25,'2018-10'!$C$2:$C$100,0)+1,0)))-INDIRECT(CONCATENATE("'2018-09'!J",TEXT(MATCH($C25,'2018-09'!$C$2:$C$100,0)+1,0))))</f>
        <v>Н/Д</v>
      </c>
      <c r="K25" s="17">
        <f ca="1">IF(OR(INDIRECT(CONCATENATE("'2018-10'!K",TEXT(MATCH($C25,'2018-10'!$C$2:$C$100,0)+1,0)))="",INDIRECT(CONCATENATE("'2018-09'!K",TEXT(MATCH($C25,'2018-09'!$C$2:$C$100,0)+1,0)))="",AND(INDIRECT(CONCATENATE("'2018-10'!K",TEXT(MATCH($C25,'2018-10'!$C$2:$C$100,0)+1,0)))="",INDIRECT(CONCATENATE("'2018-09'!K",TEXT(MATCH($C25,'2018-09'!$C$2:$C$100,0)+1,0)))="")),"Н/Д",INDIRECT(CONCATENATE("'2018-10'!K",TEXT(MATCH($C25,'2018-10'!$C$2:$C$100,0)+1,0)))-INDIRECT(CONCATENATE("'2018-09'!K",TEXT(MATCH($C25,'2018-09'!$C$2:$C$100,0)+1,0))))</f>
        <v>61842476.690000057</v>
      </c>
      <c r="L25" s="17">
        <f ca="1">IF(OR(INDIRECT(CONCATENATE("'2018-10'!L",TEXT(MATCH($C25,'2018-10'!$C$2:$C$100,0)+1,0)))="",INDIRECT(CONCATENATE("'2018-09'!L",TEXT(MATCH($C25,'2018-09'!$C$2:$C$100,0)+1,0)))="",AND(INDIRECT(CONCATENATE("'2018-10'!L",TEXT(MATCH($C25,'2018-10'!$C$2:$C$100,0)+1,0)))="",INDIRECT(CONCATENATE("'2018-09'!L",TEXT(MATCH($C25,'2018-09'!$C$2:$C$100,0)+1,0)))="")),"Н/Д",INDIRECT(CONCATENATE("'2018-10'!L",TEXT(MATCH($C25,'2018-10'!$C$2:$C$100,0)+1,0)))-INDIRECT(CONCATENATE("'2018-09'!L",TEXT(MATCH($C25,'2018-09'!$C$2:$C$100,0)+1,0))))</f>
        <v>217406798.24000072</v>
      </c>
      <c r="M25" s="17">
        <f ca="1">IF(OR(INDIRECT(CONCATENATE("'2018-10'!M",TEXT(MATCH($C25,'2018-10'!$C$2:$C$100,0)+1,0)))="",INDIRECT(CONCATENATE("'2018-09'!M",TEXT(MATCH($C25,'2018-09'!$C$2:$C$100,0)+1,0)))="",AND(INDIRECT(CONCATENATE("'2018-10'!M",TEXT(MATCH($C25,'2018-10'!$C$2:$C$100,0)+1,0)))="",INDIRECT(CONCATENATE("'2018-09'!M",TEXT(MATCH($C25,'2018-09'!$C$2:$C$100,0)+1,0)))="")),"Н/Д",INDIRECT(CONCATENATE("'2018-10'!M",TEXT(MATCH($C25,'2018-10'!$C$2:$C$100,0)+1,0)))-INDIRECT(CONCATENATE("'2018-09'!M",TEXT(MATCH($C25,'2018-09'!$C$2:$C$100,0)+1,0))))</f>
        <v>3137535.540000001</v>
      </c>
      <c r="N25" s="17">
        <f ca="1">IF(OR(INDIRECT(CONCATENATE("'2018-10'!N",TEXT(MATCH($C25,'2018-10'!$C$2:$C$100,0)+1,0)))="",INDIRECT(CONCATENATE("'2018-09'!N",TEXT(MATCH($C25,'2018-09'!$C$2:$C$100,0)+1,0)))="",AND(INDIRECT(CONCATENATE("'2018-10'!N",TEXT(MATCH($C25,'2018-10'!$C$2:$C$100,0)+1,0)))="",INDIRECT(CONCATENATE("'2018-09'!N",TEXT(MATCH($C25,'2018-09'!$C$2:$C$100,0)+1,0)))="")),"Н/Д",INDIRECT(CONCATENATE("'2018-10'!N",TEXT(MATCH($C25,'2018-10'!$C$2:$C$100,0)+1,0)))-INDIRECT(CONCATENATE("'2018-09'!NE",TEXT(MATCH($C25,'2018-09'!$C$2:$C$100,0)+1,0))))</f>
        <v>325872210.95999998</v>
      </c>
      <c r="O25" s="17">
        <f ca="1">IF(OR(INDIRECT(CONCATENATE("'2018-10'!O",TEXT(MATCH($C25,'2018-10'!$C$2:$C$100,0)+1,0)))="",INDIRECT(CONCATENATE("'2018-09'!O",TEXT(MATCH($C25,'2018-09'!$C$2:$C$100,0)+1,0)))="",AND(INDIRECT(CONCATENATE("'2018-10'!O",TEXT(MATCH($C25,'2018-10'!$C$2:$C$100,0)+1,0)))="",INDIRECT(CONCATENATE("'2018-09'!O",TEXT(MATCH($C25,'2018-09'!$C$2:$C$100,0)+1,0)))="")),"Н/Д",INDIRECT(CONCATENATE("'2018-10'!O",TEXT(MATCH($C25,'2018-10'!$C$2:$C$100,0)+1,0)))-INDIRECT(CONCATENATE("'2018-09'!O",TEXT(MATCH($C25,'2018-09'!$C$2:$C$100,0)+1,0))))</f>
        <v>3105.3900000000012</v>
      </c>
      <c r="P25" s="17">
        <f ca="1">IF(OR(INDIRECT(CONCATENATE("'2018-10'!P",TEXT(MATCH($C25,'2018-10'!$C$2:$C$100,0)+1,0)))="",INDIRECT(CONCATENATE("'2018-09'!P",TEXT(MATCH($C25,'2018-09'!$C$2:$C$100,0)+1,0)))="",AND(INDIRECT(CONCATENATE("'2018-10'!P",TEXT(MATCH($C25,'2018-10'!$C$2:$C$100,0)+1,0)))="",INDIRECT(CONCATENATE("'2018-09'!P",TEXT(MATCH($C25,'2018-09'!$C$2:$C$100,0)+1,0)))="")),"Н/Д",INDIRECT(CONCATENATE("'2018-10'!P",TEXT(MATCH($C25,'2018-10'!$C$2:$C$100,0)+1,0)))-INDIRECT(CONCATENATE("'2018-09'!P",TEXT(MATCH($C25,'2018-09'!$C$2:$C$100,0)+1,0))))</f>
        <v>113282901.85000002</v>
      </c>
      <c r="Q25" s="17">
        <f ca="1">IF(OR(INDIRECT(CONCATENATE("'2018-10'!Q",TEXT(MATCH($C25,'2018-10'!$C$2:$C$100,0)+1,0)))="",INDIRECT(CONCATENATE("'2018-09'!Q",TEXT(MATCH($C25,'2018-09'!$C$2:$C$100,0)+1,0)))="",AND(INDIRECT(CONCATENATE("'2018-10'!Q",TEXT(MATCH($C25,'2018-10'!$C$2:$C$100,0)+1,0)))="",INDIRECT(CONCATENATE("'2018-09'!Q",TEXT(MATCH($C25,'2018-09'!$C$2:$C$100,0)+1,0)))="")),"Н/Д",INDIRECT(CONCATENATE("'2018-10'!Q",TEXT(MATCH($C25,'2018-10'!$C$2:$C$100,0)+1,0)))-INDIRECT(CONCATENATE("'2018-09'!Q",TEXT(MATCH($C25,'2018-09'!$C$2:$C$100,0)+1,0))))</f>
        <v>10200757.920000002</v>
      </c>
      <c r="R25" s="17">
        <f ca="1">IF(OR(INDIRECT(CONCATENATE("'2018-10'!R",TEXT(MATCH($C25,'2018-10'!$C$2:$C$100,0)+1,0)))="",INDIRECT(CONCATENATE("'2018-09'!R",TEXT(MATCH($C25,'2018-09'!$C$2:$C$100,0)+1,0)))="",AND(INDIRECT(CONCATENATE("'2018-10'!R",TEXT(MATCH($C25,'2018-10'!$C$2:$C$100,0)+1,0)))="",INDIRECT(CONCATENATE("'2018-09'!R",TEXT(MATCH($C25,'2018-09'!$C$2:$C$100,0)+1,0)))="")),"Н/Д",INDIRECT(CONCATENATE("'2018-10'!R",TEXT(MATCH($C25,'2018-10'!$C$2:$C$100,0)+1,0)))-INDIRECT(CONCATENATE("'2018-09'!R",TEXT(MATCH($C25,'2018-09'!$C$2:$C$100,0)+1,0))))</f>
        <v>27802681.540000021</v>
      </c>
      <c r="S25" s="17">
        <f ca="1">IF(OR(INDIRECT(CONCATENATE("'2018-10'!S",TEXT(MATCH($C25,'2018-10'!$C$2:$C$100,0)+1,0)))="",INDIRECT(CONCATENATE("'2018-09'!S",TEXT(MATCH($C25,'2018-09'!$C$2:$C$100,0)+1,0)))="",AND(INDIRECT(CONCATENATE("'2018-10'!S",TEXT(MATCH($C25,'2018-10'!$C$2:$C$100,0)+1,0)))="",INDIRECT(CONCATENATE("'2018-09'!S",TEXT(MATCH($C25,'2018-09'!$C$2:$C$100,0)+1,0)))="")),"Н/Д",INDIRECT(CONCATENATE("'2018-10'!S",TEXT(MATCH($C25,'2018-10'!$C$2:$C$100,0)+1,0)))-INDIRECT(CONCATENATE("'2018-09'!S",TEXT(MATCH($C25,'2018-09'!$C$2:$C$100,0)+1,0))))</f>
        <v>255000</v>
      </c>
      <c r="T25" s="17">
        <f ca="1">IF(OR(INDIRECT(CONCATENATE("'2018-10'!T",TEXT(MATCH($C25,'2018-10'!$C$2:$C$100,0)+1,0)))="",INDIRECT(CONCATENATE("'2018-09'!T",TEXT(MATCH($C25,'2018-09'!$C$2:$C$100,0)+1,0)))="",AND(INDIRECT(CONCATENATE("'2018-10'!T",TEXT(MATCH($C25,'2018-10'!$C$2:$C$100,0)+1,0)))="",INDIRECT(CONCATENATE("'2018-09'!T",TEXT(MATCH($C25,'2018-09'!$C$2:$C$100,0)+1,0)))="")),"Н/Д",INDIRECT(CONCATENATE("'2018-10'!T",TEXT(MATCH($C25,'2018-10'!$C$2:$C$100,0)+1,0)))-INDIRECT(CONCATENATE("'2018-09'!T",TEXT(MATCH($C25,'2018-09'!$C$2:$C$100,0)+1,0))))</f>
        <v>95219716.26000011</v>
      </c>
      <c r="U25" s="17">
        <f ca="1">IF(OR(INDIRECT(CONCATENATE("'2018-10'!U",TEXT(MATCH($C25,'2018-10'!$C$2:$C$100,0)+1,0)))="",INDIRECT(CONCATENATE("'2018-09'!U",TEXT(MATCH($C25,'2018-09'!$C$2:$C$100,0)+1,0)))="",AND(INDIRECT(CONCATENATE("'2018-10'!U",TEXT(MATCH($C25,'2018-10'!$C$2:$C$100,0)+1,0)))="",INDIRECT(CONCATENATE("'2018-09'!U",TEXT(MATCH($C25,'2018-09'!$C$2:$C$100,0)+1,0)))="")),"Н/Д",INDIRECT(CONCATENATE("'2018-10'!U",TEXT(MATCH($C25,'2018-10'!$C$2:$C$100,0)+1,0)))-INDIRECT(CONCATENATE("'2018-09'!U",TEXT(MATCH($C25,'2018-09'!$C$2:$C$100,0)+1,0))))</f>
        <v>62408656.950000003</v>
      </c>
      <c r="V25" s="17">
        <f ca="1">IF(OR(INDIRECT(CONCATENATE("'2018-10'!V",TEXT(MATCH($C25,'2018-10'!$C$2:$C$100,0)+1,0)))="",INDIRECT(CONCATENATE("'2018-09'!V",TEXT(MATCH($C25,'2018-09'!$C$2:$C$100,0)+1,0)))="",AND(INDIRECT(CONCATENATE("'2018-10'!V",TEXT(MATCH($C25,'2018-10'!$C$2:$C$100,0)+1,0)))="",INDIRECT(CONCATENATE("'2018-09'!V",TEXT(MATCH($C25,'2018-09'!$C$2:$C$100,0)+1,0)))="")),"Н/Д",INDIRECT(CONCATENATE("'2018-10'!V",TEXT(MATCH($C25,'2018-10'!$C$2:$C$100,0)+1,0)))-INDIRECT(CONCATENATE("'2018-09'!V",TEXT(MATCH($C25,'2018-09'!$C$2:$C$100,0)+1,0))))</f>
        <v>2109795180.2999992</v>
      </c>
      <c r="W25" s="17">
        <f ca="1">IF(OR(INDIRECT(CONCATENATE("'2018-10'!W",TEXT(MATCH($C25,'2018-10'!$C$2:$C$100,0)+1,0)))="",INDIRECT(CONCATENATE("'2018-09'!W",TEXT(MATCH($C25,'2018-09'!$C$2:$C$100,0)+1,0)))="",AND(INDIRECT(CONCATENATE("'2018-10'!W",TEXT(MATCH($C25,'2018-10'!$C$2:$C$100,0)+1,0)))="",INDIRECT(CONCATENATE("'2018-09'!W",TEXT(MATCH($C25,'2018-09'!$C$2:$C$100,0)+1,0)))="")),"Н/Д",INDIRECT(CONCATENATE("'2018-10'!W",TEXT(MATCH($C25,'2018-10'!$C$2:$C$100,0)+1,0)))-INDIRECT(CONCATENATE("'2018-09'!W",TEXT(MATCH($C25,'2018-09'!$C$2:$C$100,0)+1,0))))</f>
        <v>16502646192.559998</v>
      </c>
    </row>
    <row r="26" spans="1:23" x14ac:dyDescent="0.25">
      <c r="A26" s="2" t="s">
        <v>34</v>
      </c>
      <c r="B26" s="2" t="s">
        <v>47</v>
      </c>
      <c r="C26" s="15">
        <v>73000000</v>
      </c>
      <c r="D26" s="2" t="s">
        <v>213</v>
      </c>
      <c r="E26" s="17">
        <f ca="1">IF(OR(INDIRECT(CONCATENATE("'2018-10'!E",TEXT(MATCH($C26,'2018-10'!$C$2:$C$100,0)+1,0)))="",INDIRECT(CONCATENATE("'2018-09'!E",TEXT(MATCH($C26,'2018-09'!$C$2:$C$100,0)+1,0)))="",AND(INDIRECT(CONCATENATE("'2018-10'!E",TEXT(MATCH($C26,'2018-10'!$C$2:$C$100,0)+1,0)))="",INDIRECT(CONCATENATE("'2018-09'!E",TEXT(MATCH($C26,'2018-09'!$C$2:$C$100,0)+1,0)))="")),"Н/Д",INDIRECT(CONCATENATE("'2018-10'!E",TEXT(MATCH($C26,'2018-10'!$C$2:$C$100,0)+1,0)))-INDIRECT(CONCATENATE("'2018-09'!E",TEXT(MATCH($C26,'2018-09'!$C$2:$C$100,0)+1,0))))</f>
        <v>4623508906.5800018</v>
      </c>
      <c r="F26" s="17">
        <f ca="1">IF(OR(INDIRECT(CONCATENATE("'2018-10'!F",TEXT(MATCH($C26,'2018-10'!$C$2:$C$100,0)+1,0)))="",INDIRECT(CONCATENATE("'2018-09'!F",TEXT(MATCH($C26,'2018-09'!$C$2:$C$100,0)+1,0)))="",AND(INDIRECT(CONCATENATE("'2018-10'!F",TEXT(MATCH($C26,'2018-10'!$C$2:$C$100,0)+1,0)))="",INDIRECT(CONCATENATE("'2018-09'!F",TEXT(MATCH($C26,'2018-09'!$C$2:$C$100,0)+1,0)))="")),"Н/Д",INDIRECT(CONCATENATE("'2018-10'!F",TEXT(MATCH($C26,'2018-10'!$C$2:$C$100,0)+1,0)))-INDIRECT(CONCATENATE("'2018-09'!F",TEXT(MATCH($C26,'2018-09'!$C$2:$C$100,0)+1,0))))</f>
        <v>3782278774.2800026</v>
      </c>
      <c r="G26" s="17">
        <f ca="1">IF(OR(INDIRECT(CONCATENATE("'2018-10'!G",TEXT(MATCH($C26,'2018-10'!$C$2:$C$100,0)+1,0)))="",INDIRECT(CONCATENATE("'2018-09'!G",TEXT(MATCH($C26,'2018-09'!$C$2:$C$100,0)+1,0)))="",AND(INDIRECT(CONCATENATE("'2018-10'!G",TEXT(MATCH($C26,'2018-10'!$C$2:$C$100,0)+1,0)))="",INDIRECT(CONCATENATE("'2018-09'!G",TEXT(MATCH($C26,'2018-09'!$C$2:$C$100,0)+1,0)))="")),"Н/Д",INDIRECT(CONCATENATE("'2018-10'!G",TEXT(MATCH($C26,'2018-10'!$C$2:$C$100,0)+1,0)))-INDIRECT(CONCATENATE("'2018-09'!G",TEXT(MATCH($C26,'2018-09'!$C$2:$C$100,0)+1,0))))</f>
        <v>662214952.01000023</v>
      </c>
      <c r="H26" s="17">
        <f ca="1">IF(OR(INDIRECT(CONCATENATE("'2018-10'!H",TEXT(MATCH($C26,'2018-10'!$C$2:$C$100,0)+1,0)))="",INDIRECT(CONCATENATE("'2018-09'!H",TEXT(MATCH($C26,'2018-09'!$C$2:$C$100,0)+1,0)))="",AND(INDIRECT(CONCATENATE("'2018-10'!H",TEXT(MATCH($C26,'2018-10'!$C$2:$C$100,0)+1,0)))="",INDIRECT(CONCATENATE("'2018-09'!H",TEXT(MATCH($C26,'2018-09'!$C$2:$C$100,0)+1,0)))="")),"Н/Д",INDIRECT(CONCATENATE("'2018-10'!H",TEXT(MATCH($C26,'2018-10'!$C$2:$C$100,0)+1,0)))-INDIRECT(CONCATENATE("'2018-09'!H",TEXT(MATCH($C26,'2018-09'!$C$2:$C$100,0)+1,0))))</f>
        <v>1233989812.8899994</v>
      </c>
      <c r="I26" s="17">
        <f ca="1">IF(OR(INDIRECT(CONCATENATE("'2018-10'!I",TEXT(MATCH($C26,'2018-10'!$C$2:$C$100,0)+1,0)))="",INDIRECT(CONCATENATE("'2018-09'!I",TEXT(MATCH($C26,'2018-09'!$C$2:$C$100,0)+1,0)))="",AND(INDIRECT(CONCATENATE("'2018-10'!I",TEXT(MATCH($C26,'2018-10'!$C$2:$C$100,0)+1,0)))="",INDIRECT(CONCATENATE("'2018-09'!I",TEXT(MATCH($C26,'2018-09'!$C$2:$C$100,0)+1,0)))="")),"Н/Д",INDIRECT(CONCATENATE("'2018-10'!I",TEXT(MATCH($C26,'2018-10'!$C$2:$C$100,0)+1,0)))-INDIRECT(CONCATENATE("'2018-09'!I",TEXT(MATCH($C26,'2018-09'!$C$2:$C$100,0)+1,0))))</f>
        <v>1448437629.2999992</v>
      </c>
      <c r="J26" s="17" t="str">
        <f ca="1">IF(OR(INDIRECT(CONCATENATE("'2018-10'!J",TEXT(MATCH($C26,'2018-10'!$C$2:$C$100,0)+1,0)))="",INDIRECT(CONCATENATE("'2018-09'!J",TEXT(MATCH($C26,'2018-09'!$C$2:$C$100,0)+1,0)))="",AND(INDIRECT(CONCATENATE("'2018-10'!J",TEXT(MATCH($C26,'2018-10'!$C$2:$C$100,0)+1,0)))="",INDIRECT(CONCATENATE("'2018-09'!J",TEXT(MATCH($C26,'2018-09'!$C$2:$C$100,0)+1,0)))="")),"Н/Д",INDIRECT(CONCATENATE("'2018-10'!J",TEXT(MATCH($C26,'2018-10'!$C$2:$C$100,0)+1,0)))-INDIRECT(CONCATENATE("'2018-09'!J",TEXT(MATCH($C26,'2018-09'!$C$2:$C$100,0)+1,0))))</f>
        <v>Н/Д</v>
      </c>
      <c r="K26" s="17">
        <f ca="1">IF(OR(INDIRECT(CONCATENATE("'2018-10'!K",TEXT(MATCH($C26,'2018-10'!$C$2:$C$100,0)+1,0)))="",INDIRECT(CONCATENATE("'2018-09'!K",TEXT(MATCH($C26,'2018-09'!$C$2:$C$100,0)+1,0)))="",AND(INDIRECT(CONCATENATE("'2018-10'!K",TEXT(MATCH($C26,'2018-10'!$C$2:$C$100,0)+1,0)))="",INDIRECT(CONCATENATE("'2018-09'!K",TEXT(MATCH($C26,'2018-09'!$C$2:$C$100,0)+1,0)))="")),"Н/Д",INDIRECT(CONCATENATE("'2018-10'!K",TEXT(MATCH($C26,'2018-10'!$C$2:$C$100,0)+1,0)))-INDIRECT(CONCATENATE("'2018-09'!K",TEXT(MATCH($C26,'2018-09'!$C$2:$C$100,0)+1,0))))</f>
        <v>56163301.980000019</v>
      </c>
      <c r="L26" s="17">
        <f ca="1">IF(OR(INDIRECT(CONCATENATE("'2018-10'!L",TEXT(MATCH($C26,'2018-10'!$C$2:$C$100,0)+1,0)))="",INDIRECT(CONCATENATE("'2018-09'!L",TEXT(MATCH($C26,'2018-09'!$C$2:$C$100,0)+1,0)))="",AND(INDIRECT(CONCATENATE("'2018-10'!L",TEXT(MATCH($C26,'2018-10'!$C$2:$C$100,0)+1,0)))="",INDIRECT(CONCATENATE("'2018-09'!L",TEXT(MATCH($C26,'2018-09'!$C$2:$C$100,0)+1,0)))="")),"Н/Д",INDIRECT(CONCATENATE("'2018-10'!L",TEXT(MATCH($C26,'2018-10'!$C$2:$C$100,0)+1,0)))-INDIRECT(CONCATENATE("'2018-09'!L",TEXT(MATCH($C26,'2018-09'!$C$2:$C$100,0)+1,0))))</f>
        <v>156756814.99000025</v>
      </c>
      <c r="M26" s="17">
        <f ca="1">IF(OR(INDIRECT(CONCATENATE("'2018-10'!M",TEXT(MATCH($C26,'2018-10'!$C$2:$C$100,0)+1,0)))="",INDIRECT(CONCATENATE("'2018-09'!M",TEXT(MATCH($C26,'2018-09'!$C$2:$C$100,0)+1,0)))="",AND(INDIRECT(CONCATENATE("'2018-10'!M",TEXT(MATCH($C26,'2018-10'!$C$2:$C$100,0)+1,0)))="",INDIRECT(CONCATENATE("'2018-09'!M",TEXT(MATCH($C26,'2018-09'!$C$2:$C$100,0)+1,0)))="")),"Н/Д",INDIRECT(CONCATENATE("'2018-10'!M",TEXT(MATCH($C26,'2018-10'!$C$2:$C$100,0)+1,0)))-INDIRECT(CONCATENATE("'2018-09'!M",TEXT(MATCH($C26,'2018-09'!$C$2:$C$100,0)+1,0))))</f>
        <v>1803638.5699999984</v>
      </c>
      <c r="N26" s="17">
        <f ca="1">IF(OR(INDIRECT(CONCATENATE("'2018-10'!N",TEXT(MATCH($C26,'2018-10'!$C$2:$C$100,0)+1,0)))="",INDIRECT(CONCATENATE("'2018-09'!N",TEXT(MATCH($C26,'2018-09'!$C$2:$C$100,0)+1,0)))="",AND(INDIRECT(CONCATENATE("'2018-10'!N",TEXT(MATCH($C26,'2018-10'!$C$2:$C$100,0)+1,0)))="",INDIRECT(CONCATENATE("'2018-09'!N",TEXT(MATCH($C26,'2018-09'!$C$2:$C$100,0)+1,0)))="")),"Н/Д",INDIRECT(CONCATENATE("'2018-10'!N",TEXT(MATCH($C26,'2018-10'!$C$2:$C$100,0)+1,0)))-INDIRECT(CONCATENATE("'2018-09'!NE",TEXT(MATCH($C26,'2018-09'!$C$2:$C$100,0)+1,0))))</f>
        <v>222843685.13</v>
      </c>
      <c r="O26" s="17">
        <f ca="1">IF(OR(INDIRECT(CONCATENATE("'2018-10'!O",TEXT(MATCH($C26,'2018-10'!$C$2:$C$100,0)+1,0)))="",INDIRECT(CONCATENATE("'2018-09'!O",TEXT(MATCH($C26,'2018-09'!$C$2:$C$100,0)+1,0)))="",AND(INDIRECT(CONCATENATE("'2018-10'!O",TEXT(MATCH($C26,'2018-10'!$C$2:$C$100,0)+1,0)))="",INDIRECT(CONCATENATE("'2018-09'!O",TEXT(MATCH($C26,'2018-09'!$C$2:$C$100,0)+1,0)))="")),"Н/Д",INDIRECT(CONCATENATE("'2018-10'!O",TEXT(MATCH($C26,'2018-10'!$C$2:$C$100,0)+1,0)))-INDIRECT(CONCATENATE("'2018-09'!O",TEXT(MATCH($C26,'2018-09'!$C$2:$C$100,0)+1,0))))</f>
        <v>9860.25</v>
      </c>
      <c r="P26" s="17">
        <f ca="1">IF(OR(INDIRECT(CONCATENATE("'2018-10'!P",TEXT(MATCH($C26,'2018-10'!$C$2:$C$100,0)+1,0)))="",INDIRECT(CONCATENATE("'2018-09'!P",TEXT(MATCH($C26,'2018-09'!$C$2:$C$100,0)+1,0)))="",AND(INDIRECT(CONCATENATE("'2018-10'!P",TEXT(MATCH($C26,'2018-10'!$C$2:$C$100,0)+1,0)))="",INDIRECT(CONCATENATE("'2018-09'!P",TEXT(MATCH($C26,'2018-09'!$C$2:$C$100,0)+1,0)))="")),"Н/Д",INDIRECT(CONCATENATE("'2018-10'!P",TEXT(MATCH($C26,'2018-10'!$C$2:$C$100,0)+1,0)))-INDIRECT(CONCATENATE("'2018-09'!P",TEXT(MATCH($C26,'2018-09'!$C$2:$C$100,0)+1,0))))</f>
        <v>38477286.140000045</v>
      </c>
      <c r="Q26" s="17">
        <f ca="1">IF(OR(INDIRECT(CONCATENATE("'2018-10'!Q",TEXT(MATCH($C26,'2018-10'!$C$2:$C$100,0)+1,0)))="",INDIRECT(CONCATENATE("'2018-09'!Q",TEXT(MATCH($C26,'2018-09'!$C$2:$C$100,0)+1,0)))="",AND(INDIRECT(CONCATENATE("'2018-10'!Q",TEXT(MATCH($C26,'2018-10'!$C$2:$C$100,0)+1,0)))="",INDIRECT(CONCATENATE("'2018-09'!Q",TEXT(MATCH($C26,'2018-09'!$C$2:$C$100,0)+1,0)))="")),"Н/Д",INDIRECT(CONCATENATE("'2018-10'!Q",TEXT(MATCH($C26,'2018-10'!$C$2:$C$100,0)+1,0)))-INDIRECT(CONCATENATE("'2018-09'!Q",TEXT(MATCH($C26,'2018-09'!$C$2:$C$100,0)+1,0))))</f>
        <v>24734269.330000013</v>
      </c>
      <c r="R26" s="17">
        <f ca="1">IF(OR(INDIRECT(CONCATENATE("'2018-10'!R",TEXT(MATCH($C26,'2018-10'!$C$2:$C$100,0)+1,0)))="",INDIRECT(CONCATENATE("'2018-09'!R",TEXT(MATCH($C26,'2018-09'!$C$2:$C$100,0)+1,0)))="",AND(INDIRECT(CONCATENATE("'2018-10'!R",TEXT(MATCH($C26,'2018-10'!$C$2:$C$100,0)+1,0)))="",INDIRECT(CONCATENATE("'2018-09'!R",TEXT(MATCH($C26,'2018-09'!$C$2:$C$100,0)+1,0)))="")),"Н/Д",INDIRECT(CONCATENATE("'2018-10'!R",TEXT(MATCH($C26,'2018-10'!$C$2:$C$100,0)+1,0)))-INDIRECT(CONCATENATE("'2018-09'!R",TEXT(MATCH($C26,'2018-09'!$C$2:$C$100,0)+1,0))))</f>
        <v>23331012.159999996</v>
      </c>
      <c r="S26" s="17">
        <f ca="1">IF(OR(INDIRECT(CONCATENATE("'2018-10'!S",TEXT(MATCH($C26,'2018-10'!$C$2:$C$100,0)+1,0)))="",INDIRECT(CONCATENATE("'2018-09'!S",TEXT(MATCH($C26,'2018-09'!$C$2:$C$100,0)+1,0)))="",AND(INDIRECT(CONCATENATE("'2018-10'!S",TEXT(MATCH($C26,'2018-10'!$C$2:$C$100,0)+1,0)))="",INDIRECT(CONCATENATE("'2018-09'!S",TEXT(MATCH($C26,'2018-09'!$C$2:$C$100,0)+1,0)))="")),"Н/Д",INDIRECT(CONCATENATE("'2018-10'!S",TEXT(MATCH($C26,'2018-10'!$C$2:$C$100,0)+1,0)))-INDIRECT(CONCATENATE("'2018-09'!S",TEXT(MATCH($C26,'2018-09'!$C$2:$C$100,0)+1,0))))</f>
        <v>78200</v>
      </c>
      <c r="T26" s="17">
        <f ca="1">IF(OR(INDIRECT(CONCATENATE("'2018-10'!T",TEXT(MATCH($C26,'2018-10'!$C$2:$C$100,0)+1,0)))="",INDIRECT(CONCATENATE("'2018-09'!T",TEXT(MATCH($C26,'2018-09'!$C$2:$C$100,0)+1,0)))="",AND(INDIRECT(CONCATENATE("'2018-10'!T",TEXT(MATCH($C26,'2018-10'!$C$2:$C$100,0)+1,0)))="",INDIRECT(CONCATENATE("'2018-09'!T",TEXT(MATCH($C26,'2018-09'!$C$2:$C$100,0)+1,0)))="")),"Н/Д",INDIRECT(CONCATENATE("'2018-10'!T",TEXT(MATCH($C26,'2018-10'!$C$2:$C$100,0)+1,0)))-INDIRECT(CONCATENATE("'2018-09'!T",TEXT(MATCH($C26,'2018-09'!$C$2:$C$100,0)+1,0))))</f>
        <v>86872729.800000072</v>
      </c>
      <c r="U26" s="17">
        <f ca="1">IF(OR(INDIRECT(CONCATENATE("'2018-10'!U",TEXT(MATCH($C26,'2018-10'!$C$2:$C$100,0)+1,0)))="",INDIRECT(CONCATENATE("'2018-09'!U",TEXT(MATCH($C26,'2018-09'!$C$2:$C$100,0)+1,0)))="",AND(INDIRECT(CONCATENATE("'2018-10'!U",TEXT(MATCH($C26,'2018-10'!$C$2:$C$100,0)+1,0)))="",INDIRECT(CONCATENATE("'2018-09'!U",TEXT(MATCH($C26,'2018-09'!$C$2:$C$100,0)+1,0)))="")),"Н/Д",INDIRECT(CONCATENATE("'2018-10'!U",TEXT(MATCH($C26,'2018-10'!$C$2:$C$100,0)+1,0)))-INDIRECT(CONCATENATE("'2018-09'!U",TEXT(MATCH($C26,'2018-09'!$C$2:$C$100,0)+1,0))))</f>
        <v>5090131.2399999984</v>
      </c>
      <c r="V26" s="17">
        <f ca="1">IF(OR(INDIRECT(CONCATENATE("'2018-10'!V",TEXT(MATCH($C26,'2018-10'!$C$2:$C$100,0)+1,0)))="",INDIRECT(CONCATENATE("'2018-09'!V",TEXT(MATCH($C26,'2018-09'!$C$2:$C$100,0)+1,0)))="",AND(INDIRECT(CONCATENATE("'2018-10'!V",TEXT(MATCH($C26,'2018-10'!$C$2:$C$100,0)+1,0)))="",INDIRECT(CONCATENATE("'2018-09'!V",TEXT(MATCH($C26,'2018-09'!$C$2:$C$100,0)+1,0)))="")),"Н/Д",INDIRECT(CONCATENATE("'2018-10'!V",TEXT(MATCH($C26,'2018-10'!$C$2:$C$100,0)+1,0)))-INDIRECT(CONCATENATE("'2018-09'!V",TEXT(MATCH($C26,'2018-09'!$C$2:$C$100,0)+1,0))))</f>
        <v>841230132.30000019</v>
      </c>
      <c r="W26" s="17">
        <f ca="1">IF(OR(INDIRECT(CONCATENATE("'2018-10'!W",TEXT(MATCH($C26,'2018-10'!$C$2:$C$100,0)+1,0)))="",INDIRECT(CONCATENATE("'2018-09'!W",TEXT(MATCH($C26,'2018-09'!$C$2:$C$100,0)+1,0)))="",AND(INDIRECT(CONCATENATE("'2018-10'!W",TEXT(MATCH($C26,'2018-10'!$C$2:$C$100,0)+1,0)))="",INDIRECT(CONCATENATE("'2018-09'!W",TEXT(MATCH($C26,'2018-09'!$C$2:$C$100,0)+1,0)))="")),"Н/Д",INDIRECT(CONCATENATE("'2018-10'!W",TEXT(MATCH($C26,'2018-10'!$C$2:$C$100,0)+1,0)))-INDIRECT(CONCATENATE("'2018-09'!W",TEXT(MATCH($C26,'2018-09'!$C$2:$C$100,0)+1,0))))</f>
        <v>13008999771.589996</v>
      </c>
    </row>
    <row r="27" spans="1:23" x14ac:dyDescent="0.25">
      <c r="A27" s="2" t="s">
        <v>34</v>
      </c>
      <c r="B27" s="2" t="s">
        <v>48</v>
      </c>
      <c r="C27" s="15">
        <v>97000000</v>
      </c>
      <c r="D27" s="2" t="s">
        <v>213</v>
      </c>
      <c r="E27" s="17">
        <f ca="1">IF(OR(INDIRECT(CONCATENATE("'2018-10'!E",TEXT(MATCH($C27,'2018-10'!$C$2:$C$100,0)+1,0)))="",INDIRECT(CONCATENATE("'2018-09'!E",TEXT(MATCH($C27,'2018-09'!$C$2:$C$100,0)+1,0)))="",AND(INDIRECT(CONCATENATE("'2018-10'!E",TEXT(MATCH($C27,'2018-10'!$C$2:$C$100,0)+1,0)))="",INDIRECT(CONCATENATE("'2018-09'!E",TEXT(MATCH($C27,'2018-09'!$C$2:$C$100,0)+1,0)))="")),"Н/Д",INDIRECT(CONCATENATE("'2018-10'!E",TEXT(MATCH($C27,'2018-10'!$C$2:$C$100,0)+1,0)))-INDIRECT(CONCATENATE("'2018-09'!E",TEXT(MATCH($C27,'2018-09'!$C$2:$C$100,0)+1,0))))</f>
        <v>4010989328.5799942</v>
      </c>
      <c r="F27" s="17">
        <f ca="1">IF(OR(INDIRECT(CONCATENATE("'2018-10'!F",TEXT(MATCH($C27,'2018-10'!$C$2:$C$100,0)+1,0)))="",INDIRECT(CONCATENATE("'2018-09'!F",TEXT(MATCH($C27,'2018-09'!$C$2:$C$100,0)+1,0)))="",AND(INDIRECT(CONCATENATE("'2018-10'!F",TEXT(MATCH($C27,'2018-10'!$C$2:$C$100,0)+1,0)))="",INDIRECT(CONCATENATE("'2018-09'!F",TEXT(MATCH($C27,'2018-09'!$C$2:$C$100,0)+1,0)))="")),"Н/Д",INDIRECT(CONCATENATE("'2018-10'!F",TEXT(MATCH($C27,'2018-10'!$C$2:$C$100,0)+1,0)))-INDIRECT(CONCATENATE("'2018-09'!F",TEXT(MATCH($C27,'2018-09'!$C$2:$C$100,0)+1,0))))</f>
        <v>2317547065</v>
      </c>
      <c r="G27" s="17">
        <f ca="1">IF(OR(INDIRECT(CONCATENATE("'2018-10'!G",TEXT(MATCH($C27,'2018-10'!$C$2:$C$100,0)+1,0)))="",INDIRECT(CONCATENATE("'2018-09'!G",TEXT(MATCH($C27,'2018-09'!$C$2:$C$100,0)+1,0)))="",AND(INDIRECT(CONCATENATE("'2018-10'!G",TEXT(MATCH($C27,'2018-10'!$C$2:$C$100,0)+1,0)))="",INDIRECT(CONCATENATE("'2018-09'!G",TEXT(MATCH($C27,'2018-09'!$C$2:$C$100,0)+1,0)))="")),"Н/Д",INDIRECT(CONCATENATE("'2018-10'!G",TEXT(MATCH($C27,'2018-10'!$C$2:$C$100,0)+1,0)))-INDIRECT(CONCATENATE("'2018-09'!G",TEXT(MATCH($C27,'2018-09'!$C$2:$C$100,0)+1,0))))</f>
        <v>349324390.65000057</v>
      </c>
      <c r="H27" s="17">
        <f ca="1">IF(OR(INDIRECT(CONCATENATE("'2018-10'!H",TEXT(MATCH($C27,'2018-10'!$C$2:$C$100,0)+1,0)))="",INDIRECT(CONCATENATE("'2018-09'!H",TEXT(MATCH($C27,'2018-09'!$C$2:$C$100,0)+1,0)))="",AND(INDIRECT(CONCATENATE("'2018-10'!H",TEXT(MATCH($C27,'2018-10'!$C$2:$C$100,0)+1,0)))="",INDIRECT(CONCATENATE("'2018-09'!H",TEXT(MATCH($C27,'2018-09'!$C$2:$C$100,0)+1,0)))="")),"Н/Д",INDIRECT(CONCATENATE("'2018-10'!H",TEXT(MATCH($C27,'2018-10'!$C$2:$C$100,0)+1,0)))-INDIRECT(CONCATENATE("'2018-09'!H",TEXT(MATCH($C27,'2018-09'!$C$2:$C$100,0)+1,0))))</f>
        <v>1030616638.079999</v>
      </c>
      <c r="I27" s="17">
        <f ca="1">IF(OR(INDIRECT(CONCATENATE("'2018-10'!I",TEXT(MATCH($C27,'2018-10'!$C$2:$C$100,0)+1,0)))="",INDIRECT(CONCATENATE("'2018-09'!I",TEXT(MATCH($C27,'2018-09'!$C$2:$C$100,0)+1,0)))="",AND(INDIRECT(CONCATENATE("'2018-10'!I",TEXT(MATCH($C27,'2018-10'!$C$2:$C$100,0)+1,0)))="",INDIRECT(CONCATENATE("'2018-09'!I",TEXT(MATCH($C27,'2018-09'!$C$2:$C$100,0)+1,0)))="")),"Н/Д",INDIRECT(CONCATENATE("'2018-10'!I",TEXT(MATCH($C27,'2018-10'!$C$2:$C$100,0)+1,0)))-INDIRECT(CONCATENATE("'2018-09'!I",TEXT(MATCH($C27,'2018-09'!$C$2:$C$100,0)+1,0))))</f>
        <v>380180656.19000006</v>
      </c>
      <c r="J27" s="17" t="str">
        <f ca="1">IF(OR(INDIRECT(CONCATENATE("'2018-10'!J",TEXT(MATCH($C27,'2018-10'!$C$2:$C$100,0)+1,0)))="",INDIRECT(CONCATENATE("'2018-09'!J",TEXT(MATCH($C27,'2018-09'!$C$2:$C$100,0)+1,0)))="",AND(INDIRECT(CONCATENATE("'2018-10'!J",TEXT(MATCH($C27,'2018-10'!$C$2:$C$100,0)+1,0)))="",INDIRECT(CONCATENATE("'2018-09'!J",TEXT(MATCH($C27,'2018-09'!$C$2:$C$100,0)+1,0)))="")),"Н/Д",INDIRECT(CONCATENATE("'2018-10'!J",TEXT(MATCH($C27,'2018-10'!$C$2:$C$100,0)+1,0)))-INDIRECT(CONCATENATE("'2018-09'!J",TEXT(MATCH($C27,'2018-09'!$C$2:$C$100,0)+1,0))))</f>
        <v>Н/Д</v>
      </c>
      <c r="K27" s="17">
        <f ca="1">IF(OR(INDIRECT(CONCATENATE("'2018-10'!K",TEXT(MATCH($C27,'2018-10'!$C$2:$C$100,0)+1,0)))="",INDIRECT(CONCATENATE("'2018-09'!K",TEXT(MATCH($C27,'2018-09'!$C$2:$C$100,0)+1,0)))="",AND(INDIRECT(CONCATENATE("'2018-10'!K",TEXT(MATCH($C27,'2018-10'!$C$2:$C$100,0)+1,0)))="",INDIRECT(CONCATENATE("'2018-09'!K",TEXT(MATCH($C27,'2018-09'!$C$2:$C$100,0)+1,0)))="")),"Н/Д",INDIRECT(CONCATENATE("'2018-10'!K",TEXT(MATCH($C27,'2018-10'!$C$2:$C$100,0)+1,0)))-INDIRECT(CONCATENATE("'2018-09'!K",TEXT(MATCH($C27,'2018-09'!$C$2:$C$100,0)+1,0))))</f>
        <v>55846655.880000114</v>
      </c>
      <c r="L27" s="17">
        <f ca="1">IF(OR(INDIRECT(CONCATENATE("'2018-10'!L",TEXT(MATCH($C27,'2018-10'!$C$2:$C$100,0)+1,0)))="",INDIRECT(CONCATENATE("'2018-09'!L",TEXT(MATCH($C27,'2018-09'!$C$2:$C$100,0)+1,0)))="",AND(INDIRECT(CONCATENATE("'2018-10'!L",TEXT(MATCH($C27,'2018-10'!$C$2:$C$100,0)+1,0)))="",INDIRECT(CONCATENATE("'2018-09'!L",TEXT(MATCH($C27,'2018-09'!$C$2:$C$100,0)+1,0)))="")),"Н/Д",INDIRECT(CONCATENATE("'2018-10'!L",TEXT(MATCH($C27,'2018-10'!$C$2:$C$100,0)+1,0)))-INDIRECT(CONCATENATE("'2018-09'!L",TEXT(MATCH($C27,'2018-09'!$C$2:$C$100,0)+1,0))))</f>
        <v>204216049.42000008</v>
      </c>
      <c r="M27" s="17">
        <f ca="1">IF(OR(INDIRECT(CONCATENATE("'2018-10'!M",TEXT(MATCH($C27,'2018-10'!$C$2:$C$100,0)+1,0)))="",INDIRECT(CONCATENATE("'2018-09'!M",TEXT(MATCH($C27,'2018-09'!$C$2:$C$100,0)+1,0)))="",AND(INDIRECT(CONCATENATE("'2018-10'!M",TEXT(MATCH($C27,'2018-10'!$C$2:$C$100,0)+1,0)))="",INDIRECT(CONCATENATE("'2018-09'!M",TEXT(MATCH($C27,'2018-09'!$C$2:$C$100,0)+1,0)))="")),"Н/Д",INDIRECT(CONCATENATE("'2018-10'!M",TEXT(MATCH($C27,'2018-10'!$C$2:$C$100,0)+1,0)))-INDIRECT(CONCATENATE("'2018-09'!M",TEXT(MATCH($C27,'2018-09'!$C$2:$C$100,0)+1,0))))</f>
        <v>1572267.8399999999</v>
      </c>
      <c r="N27" s="17">
        <f ca="1">IF(OR(INDIRECT(CONCATENATE("'2018-10'!N",TEXT(MATCH($C27,'2018-10'!$C$2:$C$100,0)+1,0)))="",INDIRECT(CONCATENATE("'2018-09'!N",TEXT(MATCH($C27,'2018-09'!$C$2:$C$100,0)+1,0)))="",AND(INDIRECT(CONCATENATE("'2018-10'!N",TEXT(MATCH($C27,'2018-10'!$C$2:$C$100,0)+1,0)))="",INDIRECT(CONCATENATE("'2018-09'!N",TEXT(MATCH($C27,'2018-09'!$C$2:$C$100,0)+1,0)))="")),"Н/Д",INDIRECT(CONCATENATE("'2018-10'!N",TEXT(MATCH($C27,'2018-10'!$C$2:$C$100,0)+1,0)))-INDIRECT(CONCATENATE("'2018-09'!NE",TEXT(MATCH($C27,'2018-09'!$C$2:$C$100,0)+1,0))))</f>
        <v>240755380.75999999</v>
      </c>
      <c r="O27" s="17">
        <f ca="1">IF(OR(INDIRECT(CONCATENATE("'2018-10'!O",TEXT(MATCH($C27,'2018-10'!$C$2:$C$100,0)+1,0)))="",INDIRECT(CONCATENATE("'2018-09'!O",TEXT(MATCH($C27,'2018-09'!$C$2:$C$100,0)+1,0)))="",AND(INDIRECT(CONCATENATE("'2018-10'!O",TEXT(MATCH($C27,'2018-10'!$C$2:$C$100,0)+1,0)))="",INDIRECT(CONCATENATE("'2018-09'!O",TEXT(MATCH($C27,'2018-09'!$C$2:$C$100,0)+1,0)))="")),"Н/Д",INDIRECT(CONCATENATE("'2018-10'!O",TEXT(MATCH($C27,'2018-10'!$C$2:$C$100,0)+1,0)))-INDIRECT(CONCATENATE("'2018-09'!O",TEXT(MATCH($C27,'2018-09'!$C$2:$C$100,0)+1,0))))</f>
        <v>-6838.7900000000081</v>
      </c>
      <c r="P27" s="17">
        <f ca="1">IF(OR(INDIRECT(CONCATENATE("'2018-10'!P",TEXT(MATCH($C27,'2018-10'!$C$2:$C$100,0)+1,0)))="",INDIRECT(CONCATENATE("'2018-09'!P",TEXT(MATCH($C27,'2018-09'!$C$2:$C$100,0)+1,0)))="",AND(INDIRECT(CONCATENATE("'2018-10'!P",TEXT(MATCH($C27,'2018-10'!$C$2:$C$100,0)+1,0)))="",INDIRECT(CONCATENATE("'2018-09'!P",TEXT(MATCH($C27,'2018-09'!$C$2:$C$100,0)+1,0)))="")),"Н/Д",INDIRECT(CONCATENATE("'2018-10'!P",TEXT(MATCH($C27,'2018-10'!$C$2:$C$100,0)+1,0)))-INDIRECT(CONCATENATE("'2018-09'!P",TEXT(MATCH($C27,'2018-09'!$C$2:$C$100,0)+1,0))))</f>
        <v>111398207.66999996</v>
      </c>
      <c r="Q27" s="17">
        <f ca="1">IF(OR(INDIRECT(CONCATENATE("'2018-10'!Q",TEXT(MATCH($C27,'2018-10'!$C$2:$C$100,0)+1,0)))="",INDIRECT(CONCATENATE("'2018-09'!Q",TEXT(MATCH($C27,'2018-09'!$C$2:$C$100,0)+1,0)))="",AND(INDIRECT(CONCATENATE("'2018-10'!Q",TEXT(MATCH($C27,'2018-10'!$C$2:$C$100,0)+1,0)))="",INDIRECT(CONCATENATE("'2018-09'!Q",TEXT(MATCH($C27,'2018-09'!$C$2:$C$100,0)+1,0)))="")),"Н/Д",INDIRECT(CONCATENATE("'2018-10'!Q",TEXT(MATCH($C27,'2018-10'!$C$2:$C$100,0)+1,0)))-INDIRECT(CONCATENATE("'2018-09'!Q",TEXT(MATCH($C27,'2018-09'!$C$2:$C$100,0)+1,0))))</f>
        <v>1576746.7699999958</v>
      </c>
      <c r="R27" s="17">
        <f ca="1">IF(OR(INDIRECT(CONCATENATE("'2018-10'!R",TEXT(MATCH($C27,'2018-10'!$C$2:$C$100,0)+1,0)))="",INDIRECT(CONCATENATE("'2018-09'!R",TEXT(MATCH($C27,'2018-09'!$C$2:$C$100,0)+1,0)))="",AND(INDIRECT(CONCATENATE("'2018-10'!R",TEXT(MATCH($C27,'2018-10'!$C$2:$C$100,0)+1,0)))="",INDIRECT(CONCATENATE("'2018-09'!R",TEXT(MATCH($C27,'2018-09'!$C$2:$C$100,0)+1,0)))="")),"Н/Д",INDIRECT(CONCATENATE("'2018-10'!R",TEXT(MATCH($C27,'2018-10'!$C$2:$C$100,0)+1,0)))-INDIRECT(CONCATENATE("'2018-09'!R",TEXT(MATCH($C27,'2018-09'!$C$2:$C$100,0)+1,0))))</f>
        <v>74058719.899999976</v>
      </c>
      <c r="S27" s="17">
        <f ca="1">IF(OR(INDIRECT(CONCATENATE("'2018-10'!S",TEXT(MATCH($C27,'2018-10'!$C$2:$C$100,0)+1,0)))="",INDIRECT(CONCATENATE("'2018-09'!S",TEXT(MATCH($C27,'2018-09'!$C$2:$C$100,0)+1,0)))="",AND(INDIRECT(CONCATENATE("'2018-10'!S",TEXT(MATCH($C27,'2018-10'!$C$2:$C$100,0)+1,0)))="",INDIRECT(CONCATENATE("'2018-09'!S",TEXT(MATCH($C27,'2018-09'!$C$2:$C$100,0)+1,0)))="")),"Н/Д",INDIRECT(CONCATENATE("'2018-10'!S",TEXT(MATCH($C27,'2018-10'!$C$2:$C$100,0)+1,0)))-INDIRECT(CONCATENATE("'2018-09'!S",TEXT(MATCH($C27,'2018-09'!$C$2:$C$100,0)+1,0))))</f>
        <v>26150</v>
      </c>
      <c r="T27" s="17">
        <f ca="1">IF(OR(INDIRECT(CONCATENATE("'2018-10'!T",TEXT(MATCH($C27,'2018-10'!$C$2:$C$100,0)+1,0)))="",INDIRECT(CONCATENATE("'2018-09'!T",TEXT(MATCH($C27,'2018-09'!$C$2:$C$100,0)+1,0)))="",AND(INDIRECT(CONCATENATE("'2018-10'!T",TEXT(MATCH($C27,'2018-10'!$C$2:$C$100,0)+1,0)))="",INDIRECT(CONCATENATE("'2018-09'!T",TEXT(MATCH($C27,'2018-09'!$C$2:$C$100,0)+1,0)))="")),"Н/Д",INDIRECT(CONCATENATE("'2018-10'!T",TEXT(MATCH($C27,'2018-10'!$C$2:$C$100,0)+1,0)))-INDIRECT(CONCATENATE("'2018-09'!T",TEXT(MATCH($C27,'2018-09'!$C$2:$C$100,0)+1,0))))</f>
        <v>63485920.559999943</v>
      </c>
      <c r="U27" s="17">
        <f ca="1">IF(OR(INDIRECT(CONCATENATE("'2018-10'!U",TEXT(MATCH($C27,'2018-10'!$C$2:$C$100,0)+1,0)))="",INDIRECT(CONCATENATE("'2018-09'!U",TEXT(MATCH($C27,'2018-09'!$C$2:$C$100,0)+1,0)))="",AND(INDIRECT(CONCATENATE("'2018-10'!U",TEXT(MATCH($C27,'2018-10'!$C$2:$C$100,0)+1,0)))="",INDIRECT(CONCATENATE("'2018-09'!U",TEXT(MATCH($C27,'2018-09'!$C$2:$C$100,0)+1,0)))="")),"Н/Д",INDIRECT(CONCATENATE("'2018-10'!U",TEXT(MATCH($C27,'2018-10'!$C$2:$C$100,0)+1,0)))-INDIRECT(CONCATENATE("'2018-09'!U",TEXT(MATCH($C27,'2018-09'!$C$2:$C$100,0)+1,0))))</f>
        <v>9635404.4100000001</v>
      </c>
      <c r="V27" s="17">
        <f ca="1">IF(OR(INDIRECT(CONCATENATE("'2018-10'!V",TEXT(MATCH($C27,'2018-10'!$C$2:$C$100,0)+1,0)))="",INDIRECT(CONCATENATE("'2018-09'!V",TEXT(MATCH($C27,'2018-09'!$C$2:$C$100,0)+1,0)))="",AND(INDIRECT(CONCATENATE("'2018-10'!V",TEXT(MATCH($C27,'2018-10'!$C$2:$C$100,0)+1,0)))="",INDIRECT(CONCATENATE("'2018-09'!V",TEXT(MATCH($C27,'2018-09'!$C$2:$C$100,0)+1,0)))="")),"Н/Д",INDIRECT(CONCATENATE("'2018-10'!V",TEXT(MATCH($C27,'2018-10'!$C$2:$C$100,0)+1,0)))-INDIRECT(CONCATENATE("'2018-09'!V",TEXT(MATCH($C27,'2018-09'!$C$2:$C$100,0)+1,0))))</f>
        <v>1693442263.5800018</v>
      </c>
      <c r="W27" s="17">
        <f ca="1">IF(OR(INDIRECT(CONCATENATE("'2018-10'!W",TEXT(MATCH($C27,'2018-10'!$C$2:$C$100,0)+1,0)))="",INDIRECT(CONCATENATE("'2018-09'!W",TEXT(MATCH($C27,'2018-09'!$C$2:$C$100,0)+1,0)))="",AND(INDIRECT(CONCATENATE("'2018-10'!W",TEXT(MATCH($C27,'2018-10'!$C$2:$C$100,0)+1,0)))="",INDIRECT(CONCATENATE("'2018-09'!W",TEXT(MATCH($C27,'2018-09'!$C$2:$C$100,0)+1,0)))="")),"Н/Д",INDIRECT(CONCATENATE("'2018-10'!W",TEXT(MATCH($C27,'2018-10'!$C$2:$C$100,0)+1,0)))-INDIRECT(CONCATENATE("'2018-09'!W",TEXT(MATCH($C27,'2018-09'!$C$2:$C$100,0)+1,0))))</f>
        <v>10329712106.660004</v>
      </c>
    </row>
    <row r="28" spans="1:23" x14ac:dyDescent="0.25">
      <c r="A28" s="2" t="s">
        <v>49</v>
      </c>
      <c r="B28" s="2" t="s">
        <v>50</v>
      </c>
      <c r="C28" s="15">
        <v>11000000</v>
      </c>
      <c r="D28" s="2" t="s">
        <v>213</v>
      </c>
      <c r="E28" s="17">
        <f ca="1">IF(OR(INDIRECT(CONCATENATE("'2018-10'!E",TEXT(MATCH($C28,'2018-10'!$C$2:$C$100,0)+1,0)))="",INDIRECT(CONCATENATE("'2018-09'!E",TEXT(MATCH($C28,'2018-09'!$C$2:$C$100,0)+1,0)))="",AND(INDIRECT(CONCATENATE("'2018-10'!E",TEXT(MATCH($C28,'2018-10'!$C$2:$C$100,0)+1,0)))="",INDIRECT(CONCATENATE("'2018-09'!E",TEXT(MATCH($C28,'2018-09'!$C$2:$C$100,0)+1,0)))="")),"Н/Д",INDIRECT(CONCATENATE("'2018-10'!E",TEXT(MATCH($C28,'2018-10'!$C$2:$C$100,0)+1,0)))-INDIRECT(CONCATENATE("'2018-09'!E",TEXT(MATCH($C28,'2018-09'!$C$2:$C$100,0)+1,0))))</f>
        <v>5608644120.3700027</v>
      </c>
      <c r="F28" s="17">
        <f ca="1">IF(OR(INDIRECT(CONCATENATE("'2018-10'!F",TEXT(MATCH($C28,'2018-10'!$C$2:$C$100,0)+1,0)))="",INDIRECT(CONCATENATE("'2018-09'!F",TEXT(MATCH($C28,'2018-09'!$C$2:$C$100,0)+1,0)))="",AND(INDIRECT(CONCATENATE("'2018-10'!F",TEXT(MATCH($C28,'2018-10'!$C$2:$C$100,0)+1,0)))="",INDIRECT(CONCATENATE("'2018-09'!F",TEXT(MATCH($C28,'2018-09'!$C$2:$C$100,0)+1,0)))="")),"Н/Д",INDIRECT(CONCATENATE("'2018-10'!F",TEXT(MATCH($C28,'2018-10'!$C$2:$C$100,0)+1,0)))-INDIRECT(CONCATENATE("'2018-09'!F",TEXT(MATCH($C28,'2018-09'!$C$2:$C$100,0)+1,0))))</f>
        <v>4017528900.2099991</v>
      </c>
      <c r="G28" s="17">
        <f ca="1">IF(OR(INDIRECT(CONCATENATE("'2018-10'!G",TEXT(MATCH($C28,'2018-10'!$C$2:$C$100,0)+1,0)))="",INDIRECT(CONCATENATE("'2018-09'!G",TEXT(MATCH($C28,'2018-09'!$C$2:$C$100,0)+1,0)))="",AND(INDIRECT(CONCATENATE("'2018-10'!G",TEXT(MATCH($C28,'2018-10'!$C$2:$C$100,0)+1,0)))="",INDIRECT(CONCATENATE("'2018-09'!G",TEXT(MATCH($C28,'2018-09'!$C$2:$C$100,0)+1,0)))="")),"Н/Д",INDIRECT(CONCATENATE("'2018-10'!G",TEXT(MATCH($C28,'2018-10'!$C$2:$C$100,0)+1,0)))-INDIRECT(CONCATENATE("'2018-09'!G",TEXT(MATCH($C28,'2018-09'!$C$2:$C$100,0)+1,0))))</f>
        <v>751942501.29000092</v>
      </c>
      <c r="H28" s="17">
        <f ca="1">IF(OR(INDIRECT(CONCATENATE("'2018-10'!H",TEXT(MATCH($C28,'2018-10'!$C$2:$C$100,0)+1,0)))="",INDIRECT(CONCATENATE("'2018-09'!H",TEXT(MATCH($C28,'2018-09'!$C$2:$C$100,0)+1,0)))="",AND(INDIRECT(CONCATENATE("'2018-10'!H",TEXT(MATCH($C28,'2018-10'!$C$2:$C$100,0)+1,0)))="",INDIRECT(CONCATENATE("'2018-09'!H",TEXT(MATCH($C28,'2018-09'!$C$2:$C$100,0)+1,0)))="")),"Н/Д",INDIRECT(CONCATENATE("'2018-10'!H",TEXT(MATCH($C28,'2018-10'!$C$2:$C$100,0)+1,0)))-INDIRECT(CONCATENATE("'2018-09'!H",TEXT(MATCH($C28,'2018-09'!$C$2:$C$100,0)+1,0))))</f>
        <v>2132612211.5200005</v>
      </c>
      <c r="I28" s="17">
        <f ca="1">IF(OR(INDIRECT(CONCATENATE("'2018-10'!I",TEXT(MATCH($C28,'2018-10'!$C$2:$C$100,0)+1,0)))="",INDIRECT(CONCATENATE("'2018-09'!I",TEXT(MATCH($C28,'2018-09'!$C$2:$C$100,0)+1,0)))="",AND(INDIRECT(CONCATENATE("'2018-10'!I",TEXT(MATCH($C28,'2018-10'!$C$2:$C$100,0)+1,0)))="",INDIRECT(CONCATENATE("'2018-09'!I",TEXT(MATCH($C28,'2018-09'!$C$2:$C$100,0)+1,0)))="")),"Н/Д",INDIRECT(CONCATENATE("'2018-10'!I",TEXT(MATCH($C28,'2018-10'!$C$2:$C$100,0)+1,0)))-INDIRECT(CONCATENATE("'2018-09'!I",TEXT(MATCH($C28,'2018-09'!$C$2:$C$100,0)+1,0))))</f>
        <v>418208967.60000038</v>
      </c>
      <c r="J28" s="17" t="str">
        <f ca="1">IF(OR(INDIRECT(CONCATENATE("'2018-10'!J",TEXT(MATCH($C28,'2018-10'!$C$2:$C$100,0)+1,0)))="",INDIRECT(CONCATENATE("'2018-09'!J",TEXT(MATCH($C28,'2018-09'!$C$2:$C$100,0)+1,0)))="",AND(INDIRECT(CONCATENATE("'2018-10'!J",TEXT(MATCH($C28,'2018-10'!$C$2:$C$100,0)+1,0)))="",INDIRECT(CONCATENATE("'2018-09'!J",TEXT(MATCH($C28,'2018-09'!$C$2:$C$100,0)+1,0)))="")),"Н/Д",INDIRECT(CONCATENATE("'2018-10'!J",TEXT(MATCH($C28,'2018-10'!$C$2:$C$100,0)+1,0)))-INDIRECT(CONCATENATE("'2018-09'!J",TEXT(MATCH($C28,'2018-09'!$C$2:$C$100,0)+1,0))))</f>
        <v>Н/Д</v>
      </c>
      <c r="K28" s="17">
        <f ca="1">IF(OR(INDIRECT(CONCATENATE("'2018-10'!K",TEXT(MATCH($C28,'2018-10'!$C$2:$C$100,0)+1,0)))="",INDIRECT(CONCATENATE("'2018-09'!K",TEXT(MATCH($C28,'2018-09'!$C$2:$C$100,0)+1,0)))="",AND(INDIRECT(CONCATENATE("'2018-10'!K",TEXT(MATCH($C28,'2018-10'!$C$2:$C$100,0)+1,0)))="",INDIRECT(CONCATENATE("'2018-09'!K",TEXT(MATCH($C28,'2018-09'!$C$2:$C$100,0)+1,0)))="")),"Н/Д",INDIRECT(CONCATENATE("'2018-10'!K",TEXT(MATCH($C28,'2018-10'!$C$2:$C$100,0)+1,0)))-INDIRECT(CONCATENATE("'2018-09'!K",TEXT(MATCH($C28,'2018-09'!$C$2:$C$100,0)+1,0))))</f>
        <v>43593055.550000191</v>
      </c>
      <c r="L28" s="17">
        <f ca="1">IF(OR(INDIRECT(CONCATENATE("'2018-10'!L",TEXT(MATCH($C28,'2018-10'!$C$2:$C$100,0)+1,0)))="",INDIRECT(CONCATENATE("'2018-09'!L",TEXT(MATCH($C28,'2018-09'!$C$2:$C$100,0)+1,0)))="",AND(INDIRECT(CONCATENATE("'2018-10'!L",TEXT(MATCH($C28,'2018-10'!$C$2:$C$100,0)+1,0)))="",INDIRECT(CONCATENATE("'2018-09'!L",TEXT(MATCH($C28,'2018-09'!$C$2:$C$100,0)+1,0)))="")),"Н/Д",INDIRECT(CONCATENATE("'2018-10'!L",TEXT(MATCH($C28,'2018-10'!$C$2:$C$100,0)+1,0)))-INDIRECT(CONCATENATE("'2018-09'!L",TEXT(MATCH($C28,'2018-09'!$C$2:$C$100,0)+1,0))))</f>
        <v>81969268.859999657</v>
      </c>
      <c r="M28" s="17">
        <f ca="1">IF(OR(INDIRECT(CONCATENATE("'2018-10'!M",TEXT(MATCH($C28,'2018-10'!$C$2:$C$100,0)+1,0)))="",INDIRECT(CONCATENATE("'2018-09'!M",TEXT(MATCH($C28,'2018-09'!$C$2:$C$100,0)+1,0)))="",AND(INDIRECT(CONCATENATE("'2018-10'!M",TEXT(MATCH($C28,'2018-10'!$C$2:$C$100,0)+1,0)))="",INDIRECT(CONCATENATE("'2018-09'!M",TEXT(MATCH($C28,'2018-09'!$C$2:$C$100,0)+1,0)))="")),"Н/Д",INDIRECT(CONCATENATE("'2018-10'!M",TEXT(MATCH($C28,'2018-10'!$C$2:$C$100,0)+1,0)))-INDIRECT(CONCATENATE("'2018-09'!M",TEXT(MATCH($C28,'2018-09'!$C$2:$C$100,0)+1,0))))</f>
        <v>300443782.99999976</v>
      </c>
      <c r="N28" s="17">
        <f ca="1">IF(OR(INDIRECT(CONCATENATE("'2018-10'!N",TEXT(MATCH($C28,'2018-10'!$C$2:$C$100,0)+1,0)))="",INDIRECT(CONCATENATE("'2018-09'!N",TEXT(MATCH($C28,'2018-09'!$C$2:$C$100,0)+1,0)))="",AND(INDIRECT(CONCATENATE("'2018-10'!N",TEXT(MATCH($C28,'2018-10'!$C$2:$C$100,0)+1,0)))="",INDIRECT(CONCATENATE("'2018-09'!N",TEXT(MATCH($C28,'2018-09'!$C$2:$C$100,0)+1,0)))="")),"Н/Д",INDIRECT(CONCATENATE("'2018-10'!N",TEXT(MATCH($C28,'2018-10'!$C$2:$C$100,0)+1,0)))-INDIRECT(CONCATENATE("'2018-09'!NE",TEXT(MATCH($C28,'2018-09'!$C$2:$C$100,0)+1,0))))</f>
        <v>263369835.74000001</v>
      </c>
      <c r="O28" s="17">
        <f ca="1">IF(OR(INDIRECT(CONCATENATE("'2018-10'!O",TEXT(MATCH($C28,'2018-10'!$C$2:$C$100,0)+1,0)))="",INDIRECT(CONCATENATE("'2018-09'!O",TEXT(MATCH($C28,'2018-09'!$C$2:$C$100,0)+1,0)))="",AND(INDIRECT(CONCATENATE("'2018-10'!O",TEXT(MATCH($C28,'2018-10'!$C$2:$C$100,0)+1,0)))="",INDIRECT(CONCATENATE("'2018-09'!O",TEXT(MATCH($C28,'2018-09'!$C$2:$C$100,0)+1,0)))="")),"Н/Д",INDIRECT(CONCATENATE("'2018-10'!O",TEXT(MATCH($C28,'2018-10'!$C$2:$C$100,0)+1,0)))-INDIRECT(CONCATENATE("'2018-09'!O",TEXT(MATCH($C28,'2018-09'!$C$2:$C$100,0)+1,0))))</f>
        <v>1060516.9099999999</v>
      </c>
      <c r="P28" s="17">
        <f ca="1">IF(OR(INDIRECT(CONCATENATE("'2018-10'!P",TEXT(MATCH($C28,'2018-10'!$C$2:$C$100,0)+1,0)))="",INDIRECT(CONCATENATE("'2018-09'!P",TEXT(MATCH($C28,'2018-09'!$C$2:$C$100,0)+1,0)))="",AND(INDIRECT(CONCATENATE("'2018-10'!P",TEXT(MATCH($C28,'2018-10'!$C$2:$C$100,0)+1,0)))="",INDIRECT(CONCATENATE("'2018-09'!P",TEXT(MATCH($C28,'2018-09'!$C$2:$C$100,0)+1,0)))="")),"Н/Д",INDIRECT(CONCATENATE("'2018-10'!P",TEXT(MATCH($C28,'2018-10'!$C$2:$C$100,0)+1,0)))-INDIRECT(CONCATENATE("'2018-09'!P",TEXT(MATCH($C28,'2018-09'!$C$2:$C$100,0)+1,0))))</f>
        <v>78698881.189999938</v>
      </c>
      <c r="Q28" s="17">
        <f ca="1">IF(OR(INDIRECT(CONCATENATE("'2018-10'!Q",TEXT(MATCH($C28,'2018-10'!$C$2:$C$100,0)+1,0)))="",INDIRECT(CONCATENATE("'2018-09'!Q",TEXT(MATCH($C28,'2018-09'!$C$2:$C$100,0)+1,0)))="",AND(INDIRECT(CONCATENATE("'2018-10'!Q",TEXT(MATCH($C28,'2018-10'!$C$2:$C$100,0)+1,0)))="",INDIRECT(CONCATENATE("'2018-09'!Q",TEXT(MATCH($C28,'2018-09'!$C$2:$C$100,0)+1,0)))="")),"Н/Д",INDIRECT(CONCATENATE("'2018-10'!Q",TEXT(MATCH($C28,'2018-10'!$C$2:$C$100,0)+1,0)))-INDIRECT(CONCATENATE("'2018-09'!Q",TEXT(MATCH($C28,'2018-09'!$C$2:$C$100,0)+1,0))))</f>
        <v>72664022.850000024</v>
      </c>
      <c r="R28" s="17">
        <f ca="1">IF(OR(INDIRECT(CONCATENATE("'2018-10'!R",TEXT(MATCH($C28,'2018-10'!$C$2:$C$100,0)+1,0)))="",INDIRECT(CONCATENATE("'2018-09'!R",TEXT(MATCH($C28,'2018-09'!$C$2:$C$100,0)+1,0)))="",AND(INDIRECT(CONCATENATE("'2018-10'!R",TEXT(MATCH($C28,'2018-10'!$C$2:$C$100,0)+1,0)))="",INDIRECT(CONCATENATE("'2018-09'!R",TEXT(MATCH($C28,'2018-09'!$C$2:$C$100,0)+1,0)))="")),"Н/Д",INDIRECT(CONCATENATE("'2018-10'!R",TEXT(MATCH($C28,'2018-10'!$C$2:$C$100,0)+1,0)))-INDIRECT(CONCATENATE("'2018-09'!R",TEXT(MATCH($C28,'2018-09'!$C$2:$C$100,0)+1,0))))</f>
        <v>39192046.729999959</v>
      </c>
      <c r="S28" s="17">
        <f ca="1">IF(OR(INDIRECT(CONCATENATE("'2018-10'!S",TEXT(MATCH($C28,'2018-10'!$C$2:$C$100,0)+1,0)))="",INDIRECT(CONCATENATE("'2018-09'!S",TEXT(MATCH($C28,'2018-09'!$C$2:$C$100,0)+1,0)))="",AND(INDIRECT(CONCATENATE("'2018-10'!S",TEXT(MATCH($C28,'2018-10'!$C$2:$C$100,0)+1,0)))="",INDIRECT(CONCATENATE("'2018-09'!S",TEXT(MATCH($C28,'2018-09'!$C$2:$C$100,0)+1,0)))="")),"Н/Д",INDIRECT(CONCATENATE("'2018-10'!S",TEXT(MATCH($C28,'2018-10'!$C$2:$C$100,0)+1,0)))-INDIRECT(CONCATENATE("'2018-09'!S",TEXT(MATCH($C28,'2018-09'!$C$2:$C$100,0)+1,0))))</f>
        <v>89342.210000000079</v>
      </c>
      <c r="T28" s="17">
        <f ca="1">IF(OR(INDIRECT(CONCATENATE("'2018-10'!T",TEXT(MATCH($C28,'2018-10'!$C$2:$C$100,0)+1,0)))="",INDIRECT(CONCATENATE("'2018-09'!T",TEXT(MATCH($C28,'2018-09'!$C$2:$C$100,0)+1,0)))="",AND(INDIRECT(CONCATENATE("'2018-10'!T",TEXT(MATCH($C28,'2018-10'!$C$2:$C$100,0)+1,0)))="",INDIRECT(CONCATENATE("'2018-09'!T",TEXT(MATCH($C28,'2018-09'!$C$2:$C$100,0)+1,0)))="")),"Н/Д",INDIRECT(CONCATENATE("'2018-10'!T",TEXT(MATCH($C28,'2018-10'!$C$2:$C$100,0)+1,0)))-INDIRECT(CONCATENATE("'2018-09'!T",TEXT(MATCH($C28,'2018-09'!$C$2:$C$100,0)+1,0))))</f>
        <v>50626934.620000005</v>
      </c>
      <c r="U28" s="17">
        <f ca="1">IF(OR(INDIRECT(CONCATENATE("'2018-10'!U",TEXT(MATCH($C28,'2018-10'!$C$2:$C$100,0)+1,0)))="",INDIRECT(CONCATENATE("'2018-09'!U",TEXT(MATCH($C28,'2018-09'!$C$2:$C$100,0)+1,0)))="",AND(INDIRECT(CONCATENATE("'2018-10'!U",TEXT(MATCH($C28,'2018-10'!$C$2:$C$100,0)+1,0)))="",INDIRECT(CONCATENATE("'2018-09'!U",TEXT(MATCH($C28,'2018-09'!$C$2:$C$100,0)+1,0)))="")),"Н/Д",INDIRECT(CONCATENATE("'2018-10'!U",TEXT(MATCH($C28,'2018-10'!$C$2:$C$100,0)+1,0)))-INDIRECT(CONCATENATE("'2018-09'!U",TEXT(MATCH($C28,'2018-09'!$C$2:$C$100,0)+1,0))))</f>
        <v>2236183.7700000014</v>
      </c>
      <c r="V28" s="17">
        <f ca="1">IF(OR(INDIRECT(CONCATENATE("'2018-10'!V",TEXT(MATCH($C28,'2018-10'!$C$2:$C$100,0)+1,0)))="",INDIRECT(CONCATENATE("'2018-09'!V",TEXT(MATCH($C28,'2018-09'!$C$2:$C$100,0)+1,0)))="",AND(INDIRECT(CONCATENATE("'2018-10'!V",TEXT(MATCH($C28,'2018-10'!$C$2:$C$100,0)+1,0)))="",INDIRECT(CONCATENATE("'2018-09'!V",TEXT(MATCH($C28,'2018-09'!$C$2:$C$100,0)+1,0)))="")),"Н/Д",INDIRECT(CONCATENATE("'2018-10'!V",TEXT(MATCH($C28,'2018-10'!$C$2:$C$100,0)+1,0)))-INDIRECT(CONCATENATE("'2018-09'!V",TEXT(MATCH($C28,'2018-09'!$C$2:$C$100,0)+1,0))))</f>
        <v>1591115220.1599998</v>
      </c>
      <c r="W28" s="17">
        <f ca="1">IF(OR(INDIRECT(CONCATENATE("'2018-10'!W",TEXT(MATCH($C28,'2018-10'!$C$2:$C$100,0)+1,0)))="",INDIRECT(CONCATENATE("'2018-09'!W",TEXT(MATCH($C28,'2018-09'!$C$2:$C$100,0)+1,0)))="",AND(INDIRECT(CONCATENATE("'2018-10'!W",TEXT(MATCH($C28,'2018-10'!$C$2:$C$100,0)+1,0)))="",INDIRECT(CONCATENATE("'2018-09'!W",TEXT(MATCH($C28,'2018-09'!$C$2:$C$100,0)+1,0)))="")),"Н/Д",INDIRECT(CONCATENATE("'2018-10'!W",TEXT(MATCH($C28,'2018-10'!$C$2:$C$100,0)+1,0)))-INDIRECT(CONCATENATE("'2018-09'!W",TEXT(MATCH($C28,'2018-09'!$C$2:$C$100,0)+1,0))))</f>
        <v>15219858238.309998</v>
      </c>
    </row>
    <row r="29" spans="1:23" x14ac:dyDescent="0.25">
      <c r="A29" s="2" t="s">
        <v>49</v>
      </c>
      <c r="B29" s="2" t="s">
        <v>51</v>
      </c>
      <c r="C29" s="15">
        <v>19000000</v>
      </c>
      <c r="D29" s="2" t="s">
        <v>213</v>
      </c>
      <c r="E29" s="17">
        <f ca="1">IF(OR(INDIRECT(CONCATENATE("'2018-10'!E",TEXT(MATCH($C29,'2018-10'!$C$2:$C$100,0)+1,0)))="",INDIRECT(CONCATENATE("'2018-09'!E",TEXT(MATCH($C29,'2018-09'!$C$2:$C$100,0)+1,0)))="",AND(INDIRECT(CONCATENATE("'2018-10'!E",TEXT(MATCH($C29,'2018-10'!$C$2:$C$100,0)+1,0)))="",INDIRECT(CONCATENATE("'2018-09'!E",TEXT(MATCH($C29,'2018-09'!$C$2:$C$100,0)+1,0)))="")),"Н/Д",INDIRECT(CONCATENATE("'2018-10'!E",TEXT(MATCH($C29,'2018-10'!$C$2:$C$100,0)+1,0)))-INDIRECT(CONCATENATE("'2018-09'!E",TEXT(MATCH($C29,'2018-09'!$C$2:$C$100,0)+1,0))))</f>
        <v>4459856320.0899963</v>
      </c>
      <c r="F29" s="17">
        <f ca="1">IF(OR(INDIRECT(CONCATENATE("'2018-10'!F",TEXT(MATCH($C29,'2018-10'!$C$2:$C$100,0)+1,0)))="",INDIRECT(CONCATENATE("'2018-09'!F",TEXT(MATCH($C29,'2018-09'!$C$2:$C$100,0)+1,0)))="",AND(INDIRECT(CONCATENATE("'2018-10'!F",TEXT(MATCH($C29,'2018-10'!$C$2:$C$100,0)+1,0)))="",INDIRECT(CONCATENATE("'2018-09'!F",TEXT(MATCH($C29,'2018-09'!$C$2:$C$100,0)+1,0)))="")),"Н/Д",INDIRECT(CONCATENATE("'2018-10'!F",TEXT(MATCH($C29,'2018-10'!$C$2:$C$100,0)+1,0)))-INDIRECT(CONCATENATE("'2018-09'!F",TEXT(MATCH($C29,'2018-09'!$C$2:$C$100,0)+1,0))))</f>
        <v>3502344470.1500015</v>
      </c>
      <c r="G29" s="17">
        <f ca="1">IF(OR(INDIRECT(CONCATENATE("'2018-10'!G",TEXT(MATCH($C29,'2018-10'!$C$2:$C$100,0)+1,0)))="",INDIRECT(CONCATENATE("'2018-09'!G",TEXT(MATCH($C29,'2018-09'!$C$2:$C$100,0)+1,0)))="",AND(INDIRECT(CONCATENATE("'2018-10'!G",TEXT(MATCH($C29,'2018-10'!$C$2:$C$100,0)+1,0)))="",INDIRECT(CONCATENATE("'2018-09'!G",TEXT(MATCH($C29,'2018-09'!$C$2:$C$100,0)+1,0)))="")),"Н/Д",INDIRECT(CONCATENATE("'2018-10'!G",TEXT(MATCH($C29,'2018-10'!$C$2:$C$100,0)+1,0)))-INDIRECT(CONCATENATE("'2018-09'!G",TEXT(MATCH($C29,'2018-09'!$C$2:$C$100,0)+1,0))))</f>
        <v>595693040.96000099</v>
      </c>
      <c r="H29" s="17">
        <f ca="1">IF(OR(INDIRECT(CONCATENATE("'2018-10'!H",TEXT(MATCH($C29,'2018-10'!$C$2:$C$100,0)+1,0)))="",INDIRECT(CONCATENATE("'2018-09'!H",TEXT(MATCH($C29,'2018-09'!$C$2:$C$100,0)+1,0)))="",AND(INDIRECT(CONCATENATE("'2018-10'!H",TEXT(MATCH($C29,'2018-10'!$C$2:$C$100,0)+1,0)))="",INDIRECT(CONCATENATE("'2018-09'!H",TEXT(MATCH($C29,'2018-09'!$C$2:$C$100,0)+1,0)))="")),"Н/Д",INDIRECT(CONCATENATE("'2018-10'!H",TEXT(MATCH($C29,'2018-10'!$C$2:$C$100,0)+1,0)))-INDIRECT(CONCATENATE("'2018-09'!H",TEXT(MATCH($C29,'2018-09'!$C$2:$C$100,0)+1,0))))</f>
        <v>1598227447.9099998</v>
      </c>
      <c r="I29" s="17">
        <f ca="1">IF(OR(INDIRECT(CONCATENATE("'2018-10'!I",TEXT(MATCH($C29,'2018-10'!$C$2:$C$100,0)+1,0)))="",INDIRECT(CONCATENATE("'2018-09'!I",TEXT(MATCH($C29,'2018-09'!$C$2:$C$100,0)+1,0)))="",AND(INDIRECT(CONCATENATE("'2018-10'!I",TEXT(MATCH($C29,'2018-10'!$C$2:$C$100,0)+1,0)))="",INDIRECT(CONCATENATE("'2018-09'!I",TEXT(MATCH($C29,'2018-09'!$C$2:$C$100,0)+1,0)))="")),"Н/Д",INDIRECT(CONCATENATE("'2018-10'!I",TEXT(MATCH($C29,'2018-10'!$C$2:$C$100,0)+1,0)))-INDIRECT(CONCATENATE("'2018-09'!I",TEXT(MATCH($C29,'2018-09'!$C$2:$C$100,0)+1,0))))</f>
        <v>652878697.89000034</v>
      </c>
      <c r="J29" s="17" t="str">
        <f ca="1">IF(OR(INDIRECT(CONCATENATE("'2018-10'!J",TEXT(MATCH($C29,'2018-10'!$C$2:$C$100,0)+1,0)))="",INDIRECT(CONCATENATE("'2018-09'!J",TEXT(MATCH($C29,'2018-09'!$C$2:$C$100,0)+1,0)))="",AND(INDIRECT(CONCATENATE("'2018-10'!J",TEXT(MATCH($C29,'2018-10'!$C$2:$C$100,0)+1,0)))="",INDIRECT(CONCATENATE("'2018-09'!J",TEXT(MATCH($C29,'2018-09'!$C$2:$C$100,0)+1,0)))="")),"Н/Д",INDIRECT(CONCATENATE("'2018-10'!J",TEXT(MATCH($C29,'2018-10'!$C$2:$C$100,0)+1,0)))-INDIRECT(CONCATENATE("'2018-09'!J",TEXT(MATCH($C29,'2018-09'!$C$2:$C$100,0)+1,0))))</f>
        <v>Н/Д</v>
      </c>
      <c r="K29" s="17">
        <f ca="1">IF(OR(INDIRECT(CONCATENATE("'2018-10'!K",TEXT(MATCH($C29,'2018-10'!$C$2:$C$100,0)+1,0)))="",INDIRECT(CONCATENATE("'2018-09'!K",TEXT(MATCH($C29,'2018-09'!$C$2:$C$100,0)+1,0)))="",AND(INDIRECT(CONCATENATE("'2018-10'!K",TEXT(MATCH($C29,'2018-10'!$C$2:$C$100,0)+1,0)))="",INDIRECT(CONCATENATE("'2018-09'!K",TEXT(MATCH($C29,'2018-09'!$C$2:$C$100,0)+1,0)))="")),"Н/Д",INDIRECT(CONCATENATE("'2018-10'!K",TEXT(MATCH($C29,'2018-10'!$C$2:$C$100,0)+1,0)))-INDIRECT(CONCATENATE("'2018-09'!K",TEXT(MATCH($C29,'2018-09'!$C$2:$C$100,0)+1,0))))</f>
        <v>54861079.599999905</v>
      </c>
      <c r="L29" s="17">
        <f ca="1">IF(OR(INDIRECT(CONCATENATE("'2018-10'!L",TEXT(MATCH($C29,'2018-10'!$C$2:$C$100,0)+1,0)))="",INDIRECT(CONCATENATE("'2018-09'!L",TEXT(MATCH($C29,'2018-09'!$C$2:$C$100,0)+1,0)))="",AND(INDIRECT(CONCATENATE("'2018-10'!L",TEXT(MATCH($C29,'2018-10'!$C$2:$C$100,0)+1,0)))="",INDIRECT(CONCATENATE("'2018-09'!L",TEXT(MATCH($C29,'2018-09'!$C$2:$C$100,0)+1,0)))="")),"Н/Д",INDIRECT(CONCATENATE("'2018-10'!L",TEXT(MATCH($C29,'2018-10'!$C$2:$C$100,0)+1,0)))-INDIRECT(CONCATENATE("'2018-09'!L",TEXT(MATCH($C29,'2018-09'!$C$2:$C$100,0)+1,0))))</f>
        <v>276189694.67000008</v>
      </c>
      <c r="M29" s="17">
        <f ca="1">IF(OR(INDIRECT(CONCATENATE("'2018-10'!M",TEXT(MATCH($C29,'2018-10'!$C$2:$C$100,0)+1,0)))="",INDIRECT(CONCATENATE("'2018-09'!M",TEXT(MATCH($C29,'2018-09'!$C$2:$C$100,0)+1,0)))="",AND(INDIRECT(CONCATENATE("'2018-10'!M",TEXT(MATCH($C29,'2018-10'!$C$2:$C$100,0)+1,0)))="",INDIRECT(CONCATENATE("'2018-09'!M",TEXT(MATCH($C29,'2018-09'!$C$2:$C$100,0)+1,0)))="")),"Н/Д",INDIRECT(CONCATENATE("'2018-10'!M",TEXT(MATCH($C29,'2018-10'!$C$2:$C$100,0)+1,0)))-INDIRECT(CONCATENATE("'2018-09'!M",TEXT(MATCH($C29,'2018-09'!$C$2:$C$100,0)+1,0))))</f>
        <v>5940758.4000000022</v>
      </c>
      <c r="N29" s="17">
        <f ca="1">IF(OR(INDIRECT(CONCATENATE("'2018-10'!N",TEXT(MATCH($C29,'2018-10'!$C$2:$C$100,0)+1,0)))="",INDIRECT(CONCATENATE("'2018-09'!N",TEXT(MATCH($C29,'2018-09'!$C$2:$C$100,0)+1,0)))="",AND(INDIRECT(CONCATENATE("'2018-10'!N",TEXT(MATCH($C29,'2018-10'!$C$2:$C$100,0)+1,0)))="",INDIRECT(CONCATENATE("'2018-09'!N",TEXT(MATCH($C29,'2018-09'!$C$2:$C$100,0)+1,0)))="")),"Н/Д",INDIRECT(CONCATENATE("'2018-10'!N",TEXT(MATCH($C29,'2018-10'!$C$2:$C$100,0)+1,0)))-INDIRECT(CONCATENATE("'2018-09'!NE",TEXT(MATCH($C29,'2018-09'!$C$2:$C$100,0)+1,0))))</f>
        <v>304681361.79000002</v>
      </c>
      <c r="O29" s="17">
        <f ca="1">IF(OR(INDIRECT(CONCATENATE("'2018-10'!O",TEXT(MATCH($C29,'2018-10'!$C$2:$C$100,0)+1,0)))="",INDIRECT(CONCATENATE("'2018-09'!O",TEXT(MATCH($C29,'2018-09'!$C$2:$C$100,0)+1,0)))="",AND(INDIRECT(CONCATENATE("'2018-10'!O",TEXT(MATCH($C29,'2018-10'!$C$2:$C$100,0)+1,0)))="",INDIRECT(CONCATENATE("'2018-09'!O",TEXT(MATCH($C29,'2018-09'!$C$2:$C$100,0)+1,0)))="")),"Н/Д",INDIRECT(CONCATENATE("'2018-10'!O",TEXT(MATCH($C29,'2018-10'!$C$2:$C$100,0)+1,0)))-INDIRECT(CONCATENATE("'2018-09'!O",TEXT(MATCH($C29,'2018-09'!$C$2:$C$100,0)+1,0))))</f>
        <v>21677.11</v>
      </c>
      <c r="P29" s="17">
        <f ca="1">IF(OR(INDIRECT(CONCATENATE("'2018-10'!P",TEXT(MATCH($C29,'2018-10'!$C$2:$C$100,0)+1,0)))="",INDIRECT(CONCATENATE("'2018-09'!P",TEXT(MATCH($C29,'2018-09'!$C$2:$C$100,0)+1,0)))="",AND(INDIRECT(CONCATENATE("'2018-10'!P",TEXT(MATCH($C29,'2018-10'!$C$2:$C$100,0)+1,0)))="",INDIRECT(CONCATENATE("'2018-09'!P",TEXT(MATCH($C29,'2018-09'!$C$2:$C$100,0)+1,0)))="")),"Н/Д",INDIRECT(CONCATENATE("'2018-10'!P",TEXT(MATCH($C29,'2018-10'!$C$2:$C$100,0)+1,0)))-INDIRECT(CONCATENATE("'2018-09'!P",TEXT(MATCH($C29,'2018-09'!$C$2:$C$100,0)+1,0))))</f>
        <v>49638282.480000019</v>
      </c>
      <c r="Q29" s="17">
        <f ca="1">IF(OR(INDIRECT(CONCATENATE("'2018-10'!Q",TEXT(MATCH($C29,'2018-10'!$C$2:$C$100,0)+1,0)))="",INDIRECT(CONCATENATE("'2018-09'!Q",TEXT(MATCH($C29,'2018-09'!$C$2:$C$100,0)+1,0)))="",AND(INDIRECT(CONCATENATE("'2018-10'!Q",TEXT(MATCH($C29,'2018-10'!$C$2:$C$100,0)+1,0)))="",INDIRECT(CONCATENATE("'2018-09'!Q",TEXT(MATCH($C29,'2018-09'!$C$2:$C$100,0)+1,0)))="")),"Н/Д",INDIRECT(CONCATENATE("'2018-10'!Q",TEXT(MATCH($C29,'2018-10'!$C$2:$C$100,0)+1,0)))-INDIRECT(CONCATENATE("'2018-09'!Q",TEXT(MATCH($C29,'2018-09'!$C$2:$C$100,0)+1,0))))</f>
        <v>93589700.730000019</v>
      </c>
      <c r="R29" s="17">
        <f ca="1">IF(OR(INDIRECT(CONCATENATE("'2018-10'!R",TEXT(MATCH($C29,'2018-10'!$C$2:$C$100,0)+1,0)))="",INDIRECT(CONCATENATE("'2018-09'!R",TEXT(MATCH($C29,'2018-09'!$C$2:$C$100,0)+1,0)))="",AND(INDIRECT(CONCATENATE("'2018-10'!R",TEXT(MATCH($C29,'2018-10'!$C$2:$C$100,0)+1,0)))="",INDIRECT(CONCATENATE("'2018-09'!R",TEXT(MATCH($C29,'2018-09'!$C$2:$C$100,0)+1,0)))="")),"Н/Д",INDIRECT(CONCATENATE("'2018-10'!R",TEXT(MATCH($C29,'2018-10'!$C$2:$C$100,0)+1,0)))-INDIRECT(CONCATENATE("'2018-09'!R",TEXT(MATCH($C29,'2018-09'!$C$2:$C$100,0)+1,0))))</f>
        <v>27738025.5</v>
      </c>
      <c r="S29" s="17">
        <f ca="1">IF(OR(INDIRECT(CONCATENATE("'2018-10'!S",TEXT(MATCH($C29,'2018-10'!$C$2:$C$100,0)+1,0)))="",INDIRECT(CONCATENATE("'2018-09'!S",TEXT(MATCH($C29,'2018-09'!$C$2:$C$100,0)+1,0)))="",AND(INDIRECT(CONCATENATE("'2018-10'!S",TEXT(MATCH($C29,'2018-10'!$C$2:$C$100,0)+1,0)))="",INDIRECT(CONCATENATE("'2018-09'!S",TEXT(MATCH($C29,'2018-09'!$C$2:$C$100,0)+1,0)))="")),"Н/Д",INDIRECT(CONCATENATE("'2018-10'!S",TEXT(MATCH($C29,'2018-10'!$C$2:$C$100,0)+1,0)))-INDIRECT(CONCATENATE("'2018-09'!S",TEXT(MATCH($C29,'2018-09'!$C$2:$C$100,0)+1,0))))</f>
        <v>37000</v>
      </c>
      <c r="T29" s="17">
        <f ca="1">IF(OR(INDIRECT(CONCATENATE("'2018-10'!T",TEXT(MATCH($C29,'2018-10'!$C$2:$C$100,0)+1,0)))="",INDIRECT(CONCATENATE("'2018-09'!T",TEXT(MATCH($C29,'2018-09'!$C$2:$C$100,0)+1,0)))="",AND(INDIRECT(CONCATENATE("'2018-10'!T",TEXT(MATCH($C29,'2018-10'!$C$2:$C$100,0)+1,0)))="",INDIRECT(CONCATENATE("'2018-09'!T",TEXT(MATCH($C29,'2018-09'!$C$2:$C$100,0)+1,0)))="")),"Н/Д",INDIRECT(CONCATENATE("'2018-10'!T",TEXT(MATCH($C29,'2018-10'!$C$2:$C$100,0)+1,0)))-INDIRECT(CONCATENATE("'2018-09'!T",TEXT(MATCH($C29,'2018-09'!$C$2:$C$100,0)+1,0))))</f>
        <v>101858438.33000004</v>
      </c>
      <c r="U29" s="17">
        <f ca="1">IF(OR(INDIRECT(CONCATENATE("'2018-10'!U",TEXT(MATCH($C29,'2018-10'!$C$2:$C$100,0)+1,0)))="",INDIRECT(CONCATENATE("'2018-09'!U",TEXT(MATCH($C29,'2018-09'!$C$2:$C$100,0)+1,0)))="",AND(INDIRECT(CONCATENATE("'2018-10'!U",TEXT(MATCH($C29,'2018-10'!$C$2:$C$100,0)+1,0)))="",INDIRECT(CONCATENATE("'2018-09'!U",TEXT(MATCH($C29,'2018-09'!$C$2:$C$100,0)+1,0)))="")),"Н/Д",INDIRECT(CONCATENATE("'2018-10'!U",TEXT(MATCH($C29,'2018-10'!$C$2:$C$100,0)+1,0)))-INDIRECT(CONCATENATE("'2018-09'!U",TEXT(MATCH($C29,'2018-09'!$C$2:$C$100,0)+1,0))))</f>
        <v>2598147.0700000003</v>
      </c>
      <c r="V29" s="17">
        <f ca="1">IF(OR(INDIRECT(CONCATENATE("'2018-10'!V",TEXT(MATCH($C29,'2018-10'!$C$2:$C$100,0)+1,0)))="",INDIRECT(CONCATENATE("'2018-09'!V",TEXT(MATCH($C29,'2018-09'!$C$2:$C$100,0)+1,0)))="",AND(INDIRECT(CONCATENATE("'2018-10'!V",TEXT(MATCH($C29,'2018-10'!$C$2:$C$100,0)+1,0)))="",INDIRECT(CONCATENATE("'2018-09'!V",TEXT(MATCH($C29,'2018-09'!$C$2:$C$100,0)+1,0)))="")),"Н/Д",INDIRECT(CONCATENATE("'2018-10'!V",TEXT(MATCH($C29,'2018-10'!$C$2:$C$100,0)+1,0)))-INDIRECT(CONCATENATE("'2018-09'!V",TEXT(MATCH($C29,'2018-09'!$C$2:$C$100,0)+1,0))))</f>
        <v>957511849.93999958</v>
      </c>
      <c r="W29" s="17">
        <f ca="1">IF(OR(INDIRECT(CONCATENATE("'2018-10'!W",TEXT(MATCH($C29,'2018-10'!$C$2:$C$100,0)+1,0)))="",INDIRECT(CONCATENATE("'2018-09'!W",TEXT(MATCH($C29,'2018-09'!$C$2:$C$100,0)+1,0)))="",AND(INDIRECT(CONCATENATE("'2018-10'!W",TEXT(MATCH($C29,'2018-10'!$C$2:$C$100,0)+1,0)))="",INDIRECT(CONCATENATE("'2018-09'!W",TEXT(MATCH($C29,'2018-09'!$C$2:$C$100,0)+1,0)))="")),"Н/Д",INDIRECT(CONCATENATE("'2018-10'!W",TEXT(MATCH($C29,'2018-10'!$C$2:$C$100,0)+1,0)))-INDIRECT(CONCATENATE("'2018-09'!W",TEXT(MATCH($C29,'2018-09'!$C$2:$C$100,0)+1,0))))</f>
        <v>12408699259.220001</v>
      </c>
    </row>
    <row r="30" spans="1:23" x14ac:dyDescent="0.25">
      <c r="A30" s="2" t="s">
        <v>49</v>
      </c>
      <c r="B30" s="2" t="s">
        <v>52</v>
      </c>
      <c r="C30" s="15">
        <v>27000000</v>
      </c>
      <c r="D30" s="2" t="s">
        <v>213</v>
      </c>
      <c r="E30" s="17">
        <f ca="1">IF(OR(INDIRECT(CONCATENATE("'2018-10'!E",TEXT(MATCH($C30,'2018-10'!$C$2:$C$100,0)+1,0)))="",INDIRECT(CONCATENATE("'2018-09'!E",TEXT(MATCH($C30,'2018-09'!$C$2:$C$100,0)+1,0)))="",AND(INDIRECT(CONCATENATE("'2018-10'!E",TEXT(MATCH($C30,'2018-10'!$C$2:$C$100,0)+1,0)))="",INDIRECT(CONCATENATE("'2018-09'!E",TEXT(MATCH($C30,'2018-09'!$C$2:$C$100,0)+1,0)))="")),"Н/Д",INDIRECT(CONCATENATE("'2018-10'!E",TEXT(MATCH($C30,'2018-10'!$C$2:$C$100,0)+1,0)))-INDIRECT(CONCATENATE("'2018-09'!E",TEXT(MATCH($C30,'2018-09'!$C$2:$C$100,0)+1,0))))</f>
        <v>8650711588.7200012</v>
      </c>
      <c r="F30" s="17">
        <f ca="1">IF(OR(INDIRECT(CONCATENATE("'2018-10'!F",TEXT(MATCH($C30,'2018-10'!$C$2:$C$100,0)+1,0)))="",INDIRECT(CONCATENATE("'2018-09'!F",TEXT(MATCH($C30,'2018-09'!$C$2:$C$100,0)+1,0)))="",AND(INDIRECT(CONCATENATE("'2018-10'!F",TEXT(MATCH($C30,'2018-10'!$C$2:$C$100,0)+1,0)))="",INDIRECT(CONCATENATE("'2018-09'!F",TEXT(MATCH($C30,'2018-09'!$C$2:$C$100,0)+1,0)))="")),"Н/Д",INDIRECT(CONCATENATE("'2018-10'!F",TEXT(MATCH($C30,'2018-10'!$C$2:$C$100,0)+1,0)))-INDIRECT(CONCATENATE("'2018-09'!F",TEXT(MATCH($C30,'2018-09'!$C$2:$C$100,0)+1,0))))</f>
        <v>2634164533.670002</v>
      </c>
      <c r="G30" s="17">
        <f ca="1">IF(OR(INDIRECT(CONCATENATE("'2018-10'!G",TEXT(MATCH($C30,'2018-10'!$C$2:$C$100,0)+1,0)))="",INDIRECT(CONCATENATE("'2018-09'!G",TEXT(MATCH($C30,'2018-09'!$C$2:$C$100,0)+1,0)))="",AND(INDIRECT(CONCATENATE("'2018-10'!G",TEXT(MATCH($C30,'2018-10'!$C$2:$C$100,0)+1,0)))="",INDIRECT(CONCATENATE("'2018-09'!G",TEXT(MATCH($C30,'2018-09'!$C$2:$C$100,0)+1,0)))="")),"Н/Д",INDIRECT(CONCATENATE("'2018-10'!G",TEXT(MATCH($C30,'2018-10'!$C$2:$C$100,0)+1,0)))-INDIRECT(CONCATENATE("'2018-09'!G",TEXT(MATCH($C30,'2018-09'!$C$2:$C$100,0)+1,0))))</f>
        <v>220419169.57000065</v>
      </c>
      <c r="H30" s="17">
        <f ca="1">IF(OR(INDIRECT(CONCATENATE("'2018-10'!H",TEXT(MATCH($C30,'2018-10'!$C$2:$C$100,0)+1,0)))="",INDIRECT(CONCATENATE("'2018-09'!H",TEXT(MATCH($C30,'2018-09'!$C$2:$C$100,0)+1,0)))="",AND(INDIRECT(CONCATENATE("'2018-10'!H",TEXT(MATCH($C30,'2018-10'!$C$2:$C$100,0)+1,0)))="",INDIRECT(CONCATENATE("'2018-09'!H",TEXT(MATCH($C30,'2018-09'!$C$2:$C$100,0)+1,0)))="")),"Н/Д",INDIRECT(CONCATENATE("'2018-10'!H",TEXT(MATCH($C30,'2018-10'!$C$2:$C$100,0)+1,0)))-INDIRECT(CONCATENATE("'2018-09'!H",TEXT(MATCH($C30,'2018-09'!$C$2:$C$100,0)+1,0))))</f>
        <v>1502728704.0100002</v>
      </c>
      <c r="I30" s="17">
        <f ca="1">IF(OR(INDIRECT(CONCATENATE("'2018-10'!I",TEXT(MATCH($C30,'2018-10'!$C$2:$C$100,0)+1,0)))="",INDIRECT(CONCATENATE("'2018-09'!I",TEXT(MATCH($C30,'2018-09'!$C$2:$C$100,0)+1,0)))="",AND(INDIRECT(CONCATENATE("'2018-10'!I",TEXT(MATCH($C30,'2018-10'!$C$2:$C$100,0)+1,0)))="",INDIRECT(CONCATENATE("'2018-09'!I",TEXT(MATCH($C30,'2018-09'!$C$2:$C$100,0)+1,0)))="")),"Н/Д",INDIRECT(CONCATENATE("'2018-10'!I",TEXT(MATCH($C30,'2018-10'!$C$2:$C$100,0)+1,0)))-INDIRECT(CONCATENATE("'2018-09'!I",TEXT(MATCH($C30,'2018-09'!$C$2:$C$100,0)+1,0))))</f>
        <v>348975723.42000008</v>
      </c>
      <c r="J30" s="17" t="str">
        <f ca="1">IF(OR(INDIRECT(CONCATENATE("'2018-10'!J",TEXT(MATCH($C30,'2018-10'!$C$2:$C$100,0)+1,0)))="",INDIRECT(CONCATENATE("'2018-09'!J",TEXT(MATCH($C30,'2018-09'!$C$2:$C$100,0)+1,0)))="",AND(INDIRECT(CONCATENATE("'2018-10'!J",TEXT(MATCH($C30,'2018-10'!$C$2:$C$100,0)+1,0)))="",INDIRECT(CONCATENATE("'2018-09'!J",TEXT(MATCH($C30,'2018-09'!$C$2:$C$100,0)+1,0)))="")),"Н/Д",INDIRECT(CONCATENATE("'2018-10'!J",TEXT(MATCH($C30,'2018-10'!$C$2:$C$100,0)+1,0)))-INDIRECT(CONCATENATE("'2018-09'!J",TEXT(MATCH($C30,'2018-09'!$C$2:$C$100,0)+1,0))))</f>
        <v>Н/Д</v>
      </c>
      <c r="K30" s="17">
        <f ca="1">IF(OR(INDIRECT(CONCATENATE("'2018-10'!K",TEXT(MATCH($C30,'2018-10'!$C$2:$C$100,0)+1,0)))="",INDIRECT(CONCATENATE("'2018-09'!K",TEXT(MATCH($C30,'2018-09'!$C$2:$C$100,0)+1,0)))="",AND(INDIRECT(CONCATENATE("'2018-10'!K",TEXT(MATCH($C30,'2018-10'!$C$2:$C$100,0)+1,0)))="",INDIRECT(CONCATENATE("'2018-09'!K",TEXT(MATCH($C30,'2018-09'!$C$2:$C$100,0)+1,0)))="")),"Н/Д",INDIRECT(CONCATENATE("'2018-10'!K",TEXT(MATCH($C30,'2018-10'!$C$2:$C$100,0)+1,0)))-INDIRECT(CONCATENATE("'2018-09'!K",TEXT(MATCH($C30,'2018-09'!$C$2:$C$100,0)+1,0))))</f>
        <v>105370571.01000023</v>
      </c>
      <c r="L30" s="17">
        <f ca="1">IF(OR(INDIRECT(CONCATENATE("'2018-10'!L",TEXT(MATCH($C30,'2018-10'!$C$2:$C$100,0)+1,0)))="",INDIRECT(CONCATENATE("'2018-09'!L",TEXT(MATCH($C30,'2018-09'!$C$2:$C$100,0)+1,0)))="",AND(INDIRECT(CONCATENATE("'2018-10'!L",TEXT(MATCH($C30,'2018-10'!$C$2:$C$100,0)+1,0)))="",INDIRECT(CONCATENATE("'2018-09'!L",TEXT(MATCH($C30,'2018-09'!$C$2:$C$100,0)+1,0)))="")),"Н/Д",INDIRECT(CONCATENATE("'2018-10'!L",TEXT(MATCH($C30,'2018-10'!$C$2:$C$100,0)+1,0)))-INDIRECT(CONCATENATE("'2018-09'!L",TEXT(MATCH($C30,'2018-09'!$C$2:$C$100,0)+1,0))))</f>
        <v>187086544.83000088</v>
      </c>
      <c r="M30" s="17">
        <f ca="1">IF(OR(INDIRECT(CONCATENATE("'2018-10'!M",TEXT(MATCH($C30,'2018-10'!$C$2:$C$100,0)+1,0)))="",INDIRECT(CONCATENATE("'2018-09'!M",TEXT(MATCH($C30,'2018-09'!$C$2:$C$100,0)+1,0)))="",AND(INDIRECT(CONCATENATE("'2018-10'!M",TEXT(MATCH($C30,'2018-10'!$C$2:$C$100,0)+1,0)))="",INDIRECT(CONCATENATE("'2018-09'!M",TEXT(MATCH($C30,'2018-09'!$C$2:$C$100,0)+1,0)))="")),"Н/Д",INDIRECT(CONCATENATE("'2018-10'!M",TEXT(MATCH($C30,'2018-10'!$C$2:$C$100,0)+1,0)))-INDIRECT(CONCATENATE("'2018-09'!M",TEXT(MATCH($C30,'2018-09'!$C$2:$C$100,0)+1,0))))</f>
        <v>22204987.799999982</v>
      </c>
      <c r="N30" s="17">
        <f ca="1">IF(OR(INDIRECT(CONCATENATE("'2018-10'!N",TEXT(MATCH($C30,'2018-10'!$C$2:$C$100,0)+1,0)))="",INDIRECT(CONCATENATE("'2018-09'!N",TEXT(MATCH($C30,'2018-09'!$C$2:$C$100,0)+1,0)))="",AND(INDIRECT(CONCATENATE("'2018-10'!N",TEXT(MATCH($C30,'2018-10'!$C$2:$C$100,0)+1,0)))="",INDIRECT(CONCATENATE("'2018-09'!N",TEXT(MATCH($C30,'2018-09'!$C$2:$C$100,0)+1,0)))="")),"Н/Д",INDIRECT(CONCATENATE("'2018-10'!N",TEXT(MATCH($C30,'2018-10'!$C$2:$C$100,0)+1,0)))-INDIRECT(CONCATENATE("'2018-09'!NE",TEXT(MATCH($C30,'2018-09'!$C$2:$C$100,0)+1,0))))</f>
        <v>291076779.74000001</v>
      </c>
      <c r="O30" s="17">
        <f ca="1">IF(OR(INDIRECT(CONCATENATE("'2018-10'!O",TEXT(MATCH($C30,'2018-10'!$C$2:$C$100,0)+1,0)))="",INDIRECT(CONCATENATE("'2018-09'!O",TEXT(MATCH($C30,'2018-09'!$C$2:$C$100,0)+1,0)))="",AND(INDIRECT(CONCATENATE("'2018-10'!O",TEXT(MATCH($C30,'2018-10'!$C$2:$C$100,0)+1,0)))="",INDIRECT(CONCATENATE("'2018-09'!O",TEXT(MATCH($C30,'2018-09'!$C$2:$C$100,0)+1,0)))="")),"Н/Д",INDIRECT(CONCATENATE("'2018-10'!O",TEXT(MATCH($C30,'2018-10'!$C$2:$C$100,0)+1,0)))-INDIRECT(CONCATENATE("'2018-09'!O",TEXT(MATCH($C30,'2018-09'!$C$2:$C$100,0)+1,0))))</f>
        <v>15495.489999999991</v>
      </c>
      <c r="P30" s="17">
        <f ca="1">IF(OR(INDIRECT(CONCATENATE("'2018-10'!P",TEXT(MATCH($C30,'2018-10'!$C$2:$C$100,0)+1,0)))="",INDIRECT(CONCATENATE("'2018-09'!P",TEXT(MATCH($C30,'2018-09'!$C$2:$C$100,0)+1,0)))="",AND(INDIRECT(CONCATENATE("'2018-10'!P",TEXT(MATCH($C30,'2018-10'!$C$2:$C$100,0)+1,0)))="",INDIRECT(CONCATENATE("'2018-09'!P",TEXT(MATCH($C30,'2018-09'!$C$2:$C$100,0)+1,0)))="")),"Н/Д",INDIRECT(CONCATENATE("'2018-10'!P",TEXT(MATCH($C30,'2018-10'!$C$2:$C$100,0)+1,0)))-INDIRECT(CONCATENATE("'2018-09'!P",TEXT(MATCH($C30,'2018-09'!$C$2:$C$100,0)+1,0))))</f>
        <v>88879662.50999999</v>
      </c>
      <c r="Q30" s="17">
        <f ca="1">IF(OR(INDIRECT(CONCATENATE("'2018-10'!Q",TEXT(MATCH($C30,'2018-10'!$C$2:$C$100,0)+1,0)))="",INDIRECT(CONCATENATE("'2018-09'!Q",TEXT(MATCH($C30,'2018-09'!$C$2:$C$100,0)+1,0)))="",AND(INDIRECT(CONCATENATE("'2018-10'!Q",TEXT(MATCH($C30,'2018-10'!$C$2:$C$100,0)+1,0)))="",INDIRECT(CONCATENATE("'2018-09'!Q",TEXT(MATCH($C30,'2018-09'!$C$2:$C$100,0)+1,0)))="")),"Н/Д",INDIRECT(CONCATENATE("'2018-10'!Q",TEXT(MATCH($C30,'2018-10'!$C$2:$C$100,0)+1,0)))-INDIRECT(CONCATENATE("'2018-09'!Q",TEXT(MATCH($C30,'2018-09'!$C$2:$C$100,0)+1,0))))</f>
        <v>7397499.0100000054</v>
      </c>
      <c r="R30" s="17">
        <f ca="1">IF(OR(INDIRECT(CONCATENATE("'2018-10'!R",TEXT(MATCH($C30,'2018-10'!$C$2:$C$100,0)+1,0)))="",INDIRECT(CONCATENATE("'2018-09'!R",TEXT(MATCH($C30,'2018-09'!$C$2:$C$100,0)+1,0)))="",AND(INDIRECT(CONCATENATE("'2018-10'!R",TEXT(MATCH($C30,'2018-10'!$C$2:$C$100,0)+1,0)))="",INDIRECT(CONCATENATE("'2018-09'!R",TEXT(MATCH($C30,'2018-09'!$C$2:$C$100,0)+1,0)))="")),"Н/Д",INDIRECT(CONCATENATE("'2018-10'!R",TEXT(MATCH($C30,'2018-10'!$C$2:$C$100,0)+1,0)))-INDIRECT(CONCATENATE("'2018-09'!R",TEXT(MATCH($C30,'2018-09'!$C$2:$C$100,0)+1,0))))</f>
        <v>46172621.170000017</v>
      </c>
      <c r="S30" s="17">
        <f ca="1">IF(OR(INDIRECT(CONCATENATE("'2018-10'!S",TEXT(MATCH($C30,'2018-10'!$C$2:$C$100,0)+1,0)))="",INDIRECT(CONCATENATE("'2018-09'!S",TEXT(MATCH($C30,'2018-09'!$C$2:$C$100,0)+1,0)))="",AND(INDIRECT(CONCATENATE("'2018-10'!S",TEXT(MATCH($C30,'2018-10'!$C$2:$C$100,0)+1,0)))="",INDIRECT(CONCATENATE("'2018-09'!S",TEXT(MATCH($C30,'2018-09'!$C$2:$C$100,0)+1,0)))="")),"Н/Д",INDIRECT(CONCATENATE("'2018-10'!S",TEXT(MATCH($C30,'2018-10'!$C$2:$C$100,0)+1,0)))-INDIRECT(CONCATENATE("'2018-09'!S",TEXT(MATCH($C30,'2018-09'!$C$2:$C$100,0)+1,0))))</f>
        <v>8030982.650000006</v>
      </c>
      <c r="T30" s="17">
        <f ca="1">IF(OR(INDIRECT(CONCATENATE("'2018-10'!T",TEXT(MATCH($C30,'2018-10'!$C$2:$C$100,0)+1,0)))="",INDIRECT(CONCATENATE("'2018-09'!T",TEXT(MATCH($C30,'2018-09'!$C$2:$C$100,0)+1,0)))="",AND(INDIRECT(CONCATENATE("'2018-10'!T",TEXT(MATCH($C30,'2018-10'!$C$2:$C$100,0)+1,0)))="",INDIRECT(CONCATENATE("'2018-09'!T",TEXT(MATCH($C30,'2018-09'!$C$2:$C$100,0)+1,0)))="")),"Н/Д",INDIRECT(CONCATENATE("'2018-10'!T",TEXT(MATCH($C30,'2018-10'!$C$2:$C$100,0)+1,0)))-INDIRECT(CONCATENATE("'2018-09'!T",TEXT(MATCH($C30,'2018-09'!$C$2:$C$100,0)+1,0))))</f>
        <v>37772341.969999969</v>
      </c>
      <c r="U30" s="17">
        <f ca="1">IF(OR(INDIRECT(CONCATENATE("'2018-10'!U",TEXT(MATCH($C30,'2018-10'!$C$2:$C$100,0)+1,0)))="",INDIRECT(CONCATENATE("'2018-09'!U",TEXT(MATCH($C30,'2018-09'!$C$2:$C$100,0)+1,0)))="",AND(INDIRECT(CONCATENATE("'2018-10'!U",TEXT(MATCH($C30,'2018-10'!$C$2:$C$100,0)+1,0)))="",INDIRECT(CONCATENATE("'2018-09'!U",TEXT(MATCH($C30,'2018-09'!$C$2:$C$100,0)+1,0)))="")),"Н/Д",INDIRECT(CONCATENATE("'2018-10'!U",TEXT(MATCH($C30,'2018-10'!$C$2:$C$100,0)+1,0)))-INDIRECT(CONCATENATE("'2018-09'!U",TEXT(MATCH($C30,'2018-09'!$C$2:$C$100,0)+1,0))))</f>
        <v>11785279.219999999</v>
      </c>
      <c r="V30" s="17">
        <f ca="1">IF(OR(INDIRECT(CONCATENATE("'2018-10'!V",TEXT(MATCH($C30,'2018-10'!$C$2:$C$100,0)+1,0)))="",INDIRECT(CONCATENATE("'2018-09'!V",TEXT(MATCH($C30,'2018-09'!$C$2:$C$100,0)+1,0)))="",AND(INDIRECT(CONCATENATE("'2018-10'!V",TEXT(MATCH($C30,'2018-10'!$C$2:$C$100,0)+1,0)))="",INDIRECT(CONCATENATE("'2018-09'!V",TEXT(MATCH($C30,'2018-09'!$C$2:$C$100,0)+1,0)))="")),"Н/Д",INDIRECT(CONCATENATE("'2018-10'!V",TEXT(MATCH($C30,'2018-10'!$C$2:$C$100,0)+1,0)))-INDIRECT(CONCATENATE("'2018-09'!V",TEXT(MATCH($C30,'2018-09'!$C$2:$C$100,0)+1,0))))</f>
        <v>6016547055.0500031</v>
      </c>
      <c r="W30" s="17">
        <f ca="1">IF(OR(INDIRECT(CONCATENATE("'2018-10'!W",TEXT(MATCH($C30,'2018-10'!$C$2:$C$100,0)+1,0)))="",INDIRECT(CONCATENATE("'2018-09'!W",TEXT(MATCH($C30,'2018-09'!$C$2:$C$100,0)+1,0)))="",AND(INDIRECT(CONCATENATE("'2018-10'!W",TEXT(MATCH($C30,'2018-10'!$C$2:$C$100,0)+1,0)))="",INDIRECT(CONCATENATE("'2018-09'!W",TEXT(MATCH($C30,'2018-09'!$C$2:$C$100,0)+1,0)))="")),"Н/Д",INDIRECT(CONCATENATE("'2018-10'!W",TEXT(MATCH($C30,'2018-10'!$C$2:$C$100,0)+1,0)))-INDIRECT(CONCATENATE("'2018-09'!W",TEXT(MATCH($C30,'2018-09'!$C$2:$C$100,0)+1,0))))</f>
        <v>19918129648.660004</v>
      </c>
    </row>
    <row r="31" spans="1:23" x14ac:dyDescent="0.25">
      <c r="A31" s="2" t="s">
        <v>49</v>
      </c>
      <c r="B31" s="2" t="s">
        <v>53</v>
      </c>
      <c r="C31" s="15">
        <v>41000000</v>
      </c>
      <c r="D31" s="2" t="s">
        <v>213</v>
      </c>
      <c r="E31" s="17">
        <f ca="1">IF(OR(INDIRECT(CONCATENATE("'2018-10'!E",TEXT(MATCH($C31,'2018-10'!$C$2:$C$100,0)+1,0)))="",INDIRECT(CONCATENATE("'2018-09'!E",TEXT(MATCH($C31,'2018-09'!$C$2:$C$100,0)+1,0)))="",AND(INDIRECT(CONCATENATE("'2018-10'!E",TEXT(MATCH($C31,'2018-10'!$C$2:$C$100,0)+1,0)))="",INDIRECT(CONCATENATE("'2018-09'!E",TEXT(MATCH($C31,'2018-09'!$C$2:$C$100,0)+1,0)))="")),"Н/Д",INDIRECT(CONCATENATE("'2018-10'!E",TEXT(MATCH($C31,'2018-10'!$C$2:$C$100,0)+1,0)))-INDIRECT(CONCATENATE("'2018-09'!E",TEXT(MATCH($C31,'2018-09'!$C$2:$C$100,0)+1,0))))</f>
        <v>8159670132.3700104</v>
      </c>
      <c r="F31" s="17">
        <f ca="1">IF(OR(INDIRECT(CONCATENATE("'2018-10'!F",TEXT(MATCH($C31,'2018-10'!$C$2:$C$100,0)+1,0)))="",INDIRECT(CONCATENATE("'2018-09'!F",TEXT(MATCH($C31,'2018-09'!$C$2:$C$100,0)+1,0)))="",AND(INDIRECT(CONCATENATE("'2018-10'!F",TEXT(MATCH($C31,'2018-10'!$C$2:$C$100,0)+1,0)))="",INDIRECT(CONCATENATE("'2018-09'!F",TEXT(MATCH($C31,'2018-09'!$C$2:$C$100,0)+1,0)))="")),"Н/Д",INDIRECT(CONCATENATE("'2018-10'!F",TEXT(MATCH($C31,'2018-10'!$C$2:$C$100,0)+1,0)))-INDIRECT(CONCATENATE("'2018-09'!F",TEXT(MATCH($C31,'2018-09'!$C$2:$C$100,0)+1,0))))</f>
        <v>7344499199.8199921</v>
      </c>
      <c r="G31" s="17">
        <f ca="1">IF(OR(INDIRECT(CONCATENATE("'2018-10'!G",TEXT(MATCH($C31,'2018-10'!$C$2:$C$100,0)+1,0)))="",INDIRECT(CONCATENATE("'2018-09'!G",TEXT(MATCH($C31,'2018-09'!$C$2:$C$100,0)+1,0)))="",AND(INDIRECT(CONCATENATE("'2018-10'!G",TEXT(MATCH($C31,'2018-10'!$C$2:$C$100,0)+1,0)))="",INDIRECT(CONCATENATE("'2018-09'!G",TEXT(MATCH($C31,'2018-09'!$C$2:$C$100,0)+1,0)))="")),"Н/Д",INDIRECT(CONCATENATE("'2018-10'!G",TEXT(MATCH($C31,'2018-10'!$C$2:$C$100,0)+1,0)))-INDIRECT(CONCATENATE("'2018-09'!G",TEXT(MATCH($C31,'2018-09'!$C$2:$C$100,0)+1,0))))</f>
        <v>2014375530.5200043</v>
      </c>
      <c r="H31" s="17">
        <f ca="1">IF(OR(INDIRECT(CONCATENATE("'2018-10'!H",TEXT(MATCH($C31,'2018-10'!$C$2:$C$100,0)+1,0)))="",INDIRECT(CONCATENATE("'2018-09'!H",TEXT(MATCH($C31,'2018-09'!$C$2:$C$100,0)+1,0)))="",AND(INDIRECT(CONCATENATE("'2018-10'!H",TEXT(MATCH($C31,'2018-10'!$C$2:$C$100,0)+1,0)))="",INDIRECT(CONCATENATE("'2018-09'!H",TEXT(MATCH($C31,'2018-09'!$C$2:$C$100,0)+1,0)))="")),"Н/Д",INDIRECT(CONCATENATE("'2018-10'!H",TEXT(MATCH($C31,'2018-10'!$C$2:$C$100,0)+1,0)))-INDIRECT(CONCATENATE("'2018-09'!H",TEXT(MATCH($C31,'2018-09'!$C$2:$C$100,0)+1,0))))</f>
        <v>3162020394.4099998</v>
      </c>
      <c r="I31" s="17">
        <f ca="1">IF(OR(INDIRECT(CONCATENATE("'2018-10'!I",TEXT(MATCH($C31,'2018-10'!$C$2:$C$100,0)+1,0)))="",INDIRECT(CONCATENATE("'2018-09'!I",TEXT(MATCH($C31,'2018-09'!$C$2:$C$100,0)+1,0)))="",AND(INDIRECT(CONCATENATE("'2018-10'!I",TEXT(MATCH($C31,'2018-10'!$C$2:$C$100,0)+1,0)))="",INDIRECT(CONCATENATE("'2018-09'!I",TEXT(MATCH($C31,'2018-09'!$C$2:$C$100,0)+1,0)))="")),"Н/Д",INDIRECT(CONCATENATE("'2018-10'!I",TEXT(MATCH($C31,'2018-10'!$C$2:$C$100,0)+1,0)))-INDIRECT(CONCATENATE("'2018-09'!I",TEXT(MATCH($C31,'2018-09'!$C$2:$C$100,0)+1,0))))</f>
        <v>769287736.48999977</v>
      </c>
      <c r="J31" s="17" t="str">
        <f ca="1">IF(OR(INDIRECT(CONCATENATE("'2018-10'!J",TEXT(MATCH($C31,'2018-10'!$C$2:$C$100,0)+1,0)))="",INDIRECT(CONCATENATE("'2018-09'!J",TEXT(MATCH($C31,'2018-09'!$C$2:$C$100,0)+1,0)))="",AND(INDIRECT(CONCATENATE("'2018-10'!J",TEXT(MATCH($C31,'2018-10'!$C$2:$C$100,0)+1,0)))="",INDIRECT(CONCATENATE("'2018-09'!J",TEXT(MATCH($C31,'2018-09'!$C$2:$C$100,0)+1,0)))="")),"Н/Д",INDIRECT(CONCATENATE("'2018-10'!J",TEXT(MATCH($C31,'2018-10'!$C$2:$C$100,0)+1,0)))-INDIRECT(CONCATENATE("'2018-09'!J",TEXT(MATCH($C31,'2018-09'!$C$2:$C$100,0)+1,0))))</f>
        <v>Н/Д</v>
      </c>
      <c r="K31" s="17">
        <f ca="1">IF(OR(INDIRECT(CONCATENATE("'2018-10'!K",TEXT(MATCH($C31,'2018-10'!$C$2:$C$100,0)+1,0)))="",INDIRECT(CONCATENATE("'2018-09'!K",TEXT(MATCH($C31,'2018-09'!$C$2:$C$100,0)+1,0)))="",AND(INDIRECT(CONCATENATE("'2018-10'!K",TEXT(MATCH($C31,'2018-10'!$C$2:$C$100,0)+1,0)))="",INDIRECT(CONCATENATE("'2018-09'!K",TEXT(MATCH($C31,'2018-09'!$C$2:$C$100,0)+1,0)))="")),"Н/Д",INDIRECT(CONCATENATE("'2018-10'!K",TEXT(MATCH($C31,'2018-10'!$C$2:$C$100,0)+1,0)))-INDIRECT(CONCATENATE("'2018-09'!K",TEXT(MATCH($C31,'2018-09'!$C$2:$C$100,0)+1,0))))</f>
        <v>62633595.340000153</v>
      </c>
      <c r="L31" s="17">
        <f ca="1">IF(OR(INDIRECT(CONCATENATE("'2018-10'!L",TEXT(MATCH($C31,'2018-10'!$C$2:$C$100,0)+1,0)))="",INDIRECT(CONCATENATE("'2018-09'!L",TEXT(MATCH($C31,'2018-09'!$C$2:$C$100,0)+1,0)))="",AND(INDIRECT(CONCATENATE("'2018-10'!L",TEXT(MATCH($C31,'2018-10'!$C$2:$C$100,0)+1,0)))="",INDIRECT(CONCATENATE("'2018-09'!L",TEXT(MATCH($C31,'2018-09'!$C$2:$C$100,0)+1,0)))="")),"Н/Д",INDIRECT(CONCATENATE("'2018-10'!L",TEXT(MATCH($C31,'2018-10'!$C$2:$C$100,0)+1,0)))-INDIRECT(CONCATENATE("'2018-09'!L",TEXT(MATCH($C31,'2018-09'!$C$2:$C$100,0)+1,0))))</f>
        <v>407704976.90999985</v>
      </c>
      <c r="M31" s="17">
        <f ca="1">IF(OR(INDIRECT(CONCATENATE("'2018-10'!M",TEXT(MATCH($C31,'2018-10'!$C$2:$C$100,0)+1,0)))="",INDIRECT(CONCATENATE("'2018-09'!M",TEXT(MATCH($C31,'2018-09'!$C$2:$C$100,0)+1,0)))="",AND(INDIRECT(CONCATENATE("'2018-10'!M",TEXT(MATCH($C31,'2018-10'!$C$2:$C$100,0)+1,0)))="",INDIRECT(CONCATENATE("'2018-09'!M",TEXT(MATCH($C31,'2018-09'!$C$2:$C$100,0)+1,0)))="")),"Н/Д",INDIRECT(CONCATENATE("'2018-10'!M",TEXT(MATCH($C31,'2018-10'!$C$2:$C$100,0)+1,0)))-INDIRECT(CONCATENATE("'2018-09'!M",TEXT(MATCH($C31,'2018-09'!$C$2:$C$100,0)+1,0))))</f>
        <v>46017119.25999999</v>
      </c>
      <c r="N31" s="17">
        <f ca="1">IF(OR(INDIRECT(CONCATENATE("'2018-10'!N",TEXT(MATCH($C31,'2018-10'!$C$2:$C$100,0)+1,0)))="",INDIRECT(CONCATENATE("'2018-09'!N",TEXT(MATCH($C31,'2018-09'!$C$2:$C$100,0)+1,0)))="",AND(INDIRECT(CONCATENATE("'2018-10'!N",TEXT(MATCH($C31,'2018-10'!$C$2:$C$100,0)+1,0)))="",INDIRECT(CONCATENATE("'2018-09'!N",TEXT(MATCH($C31,'2018-09'!$C$2:$C$100,0)+1,0)))="")),"Н/Д",INDIRECT(CONCATENATE("'2018-10'!N",TEXT(MATCH($C31,'2018-10'!$C$2:$C$100,0)+1,0)))-INDIRECT(CONCATENATE("'2018-09'!NE",TEXT(MATCH($C31,'2018-09'!$C$2:$C$100,0)+1,0))))</f>
        <v>549042154.30999994</v>
      </c>
      <c r="O31" s="17">
        <f ca="1">IF(OR(INDIRECT(CONCATENATE("'2018-10'!O",TEXT(MATCH($C31,'2018-10'!$C$2:$C$100,0)+1,0)))="",INDIRECT(CONCATENATE("'2018-09'!O",TEXT(MATCH($C31,'2018-09'!$C$2:$C$100,0)+1,0)))="",AND(INDIRECT(CONCATENATE("'2018-10'!O",TEXT(MATCH($C31,'2018-10'!$C$2:$C$100,0)+1,0)))="",INDIRECT(CONCATENATE("'2018-09'!O",TEXT(MATCH($C31,'2018-09'!$C$2:$C$100,0)+1,0)))="")),"Н/Д",INDIRECT(CONCATENATE("'2018-10'!O",TEXT(MATCH($C31,'2018-10'!$C$2:$C$100,0)+1,0)))-INDIRECT(CONCATENATE("'2018-09'!O",TEXT(MATCH($C31,'2018-09'!$C$2:$C$100,0)+1,0))))</f>
        <v>0</v>
      </c>
      <c r="P31" s="17">
        <f ca="1">IF(OR(INDIRECT(CONCATENATE("'2018-10'!P",TEXT(MATCH($C31,'2018-10'!$C$2:$C$100,0)+1,0)))="",INDIRECT(CONCATENATE("'2018-09'!P",TEXT(MATCH($C31,'2018-09'!$C$2:$C$100,0)+1,0)))="",AND(INDIRECT(CONCATENATE("'2018-10'!P",TEXT(MATCH($C31,'2018-10'!$C$2:$C$100,0)+1,0)))="",INDIRECT(CONCATENATE("'2018-09'!P",TEXT(MATCH($C31,'2018-09'!$C$2:$C$100,0)+1,0)))="")),"Н/Д",INDIRECT(CONCATENATE("'2018-10'!P",TEXT(MATCH($C31,'2018-10'!$C$2:$C$100,0)+1,0)))-INDIRECT(CONCATENATE("'2018-09'!P",TEXT(MATCH($C31,'2018-09'!$C$2:$C$100,0)+1,0))))</f>
        <v>432853058.33999968</v>
      </c>
      <c r="Q31" s="17">
        <f ca="1">IF(OR(INDIRECT(CONCATENATE("'2018-10'!Q",TEXT(MATCH($C31,'2018-10'!$C$2:$C$100,0)+1,0)))="",INDIRECT(CONCATENATE("'2018-09'!Q",TEXT(MATCH($C31,'2018-09'!$C$2:$C$100,0)+1,0)))="",AND(INDIRECT(CONCATENATE("'2018-10'!Q",TEXT(MATCH($C31,'2018-10'!$C$2:$C$100,0)+1,0)))="",INDIRECT(CONCATENATE("'2018-09'!Q",TEXT(MATCH($C31,'2018-09'!$C$2:$C$100,0)+1,0)))="")),"Н/Д",INDIRECT(CONCATENATE("'2018-10'!Q",TEXT(MATCH($C31,'2018-10'!$C$2:$C$100,0)+1,0)))-INDIRECT(CONCATENATE("'2018-09'!Q",TEXT(MATCH($C31,'2018-09'!$C$2:$C$100,0)+1,0))))</f>
        <v>47362360.680000067</v>
      </c>
      <c r="R31" s="17">
        <f ca="1">IF(OR(INDIRECT(CONCATENATE("'2018-10'!R",TEXT(MATCH($C31,'2018-10'!$C$2:$C$100,0)+1,0)))="",INDIRECT(CONCATENATE("'2018-09'!R",TEXT(MATCH($C31,'2018-09'!$C$2:$C$100,0)+1,0)))="",AND(INDIRECT(CONCATENATE("'2018-10'!R",TEXT(MATCH($C31,'2018-10'!$C$2:$C$100,0)+1,0)))="",INDIRECT(CONCATENATE("'2018-09'!R",TEXT(MATCH($C31,'2018-09'!$C$2:$C$100,0)+1,0)))="")),"Н/Д",INDIRECT(CONCATENATE("'2018-10'!R",TEXT(MATCH($C31,'2018-10'!$C$2:$C$100,0)+1,0)))-INDIRECT(CONCATENATE("'2018-09'!R",TEXT(MATCH($C31,'2018-09'!$C$2:$C$100,0)+1,0))))</f>
        <v>136310903.27999997</v>
      </c>
      <c r="S31" s="17">
        <f ca="1">IF(OR(INDIRECT(CONCATENATE("'2018-10'!S",TEXT(MATCH($C31,'2018-10'!$C$2:$C$100,0)+1,0)))="",INDIRECT(CONCATENATE("'2018-09'!S",TEXT(MATCH($C31,'2018-09'!$C$2:$C$100,0)+1,0)))="",AND(INDIRECT(CONCATENATE("'2018-10'!S",TEXT(MATCH($C31,'2018-10'!$C$2:$C$100,0)+1,0)))="",INDIRECT(CONCATENATE("'2018-09'!S",TEXT(MATCH($C31,'2018-09'!$C$2:$C$100,0)+1,0)))="")),"Н/Д",INDIRECT(CONCATENATE("'2018-10'!S",TEXT(MATCH($C31,'2018-10'!$C$2:$C$100,0)+1,0)))-INDIRECT(CONCATENATE("'2018-09'!S",TEXT(MATCH($C31,'2018-09'!$C$2:$C$100,0)+1,0))))</f>
        <v>464266</v>
      </c>
      <c r="T31" s="17">
        <f ca="1">IF(OR(INDIRECT(CONCATENATE("'2018-10'!T",TEXT(MATCH($C31,'2018-10'!$C$2:$C$100,0)+1,0)))="",INDIRECT(CONCATENATE("'2018-09'!T",TEXT(MATCH($C31,'2018-09'!$C$2:$C$100,0)+1,0)))="",AND(INDIRECT(CONCATENATE("'2018-10'!T",TEXT(MATCH($C31,'2018-10'!$C$2:$C$100,0)+1,0)))="",INDIRECT(CONCATENATE("'2018-09'!T",TEXT(MATCH($C31,'2018-09'!$C$2:$C$100,0)+1,0)))="")),"Н/Д",INDIRECT(CONCATENATE("'2018-10'!T",TEXT(MATCH($C31,'2018-10'!$C$2:$C$100,0)+1,0)))-INDIRECT(CONCATENATE("'2018-09'!T",TEXT(MATCH($C31,'2018-09'!$C$2:$C$100,0)+1,0))))</f>
        <v>86774159.310000062</v>
      </c>
      <c r="U31" s="17">
        <f ca="1">IF(OR(INDIRECT(CONCATENATE("'2018-10'!U",TEXT(MATCH($C31,'2018-10'!$C$2:$C$100,0)+1,0)))="",INDIRECT(CONCATENATE("'2018-09'!U",TEXT(MATCH($C31,'2018-09'!$C$2:$C$100,0)+1,0)))="",AND(INDIRECT(CONCATENATE("'2018-10'!U",TEXT(MATCH($C31,'2018-10'!$C$2:$C$100,0)+1,0)))="",INDIRECT(CONCATENATE("'2018-09'!U",TEXT(MATCH($C31,'2018-09'!$C$2:$C$100,0)+1,0)))="")),"Н/Д",INDIRECT(CONCATENATE("'2018-10'!U",TEXT(MATCH($C31,'2018-10'!$C$2:$C$100,0)+1,0)))-INDIRECT(CONCATENATE("'2018-09'!U",TEXT(MATCH($C31,'2018-09'!$C$2:$C$100,0)+1,0))))</f>
        <v>58392616.810000002</v>
      </c>
      <c r="V31" s="17">
        <f ca="1">IF(OR(INDIRECT(CONCATENATE("'2018-10'!V",TEXT(MATCH($C31,'2018-10'!$C$2:$C$100,0)+1,0)))="",INDIRECT(CONCATENATE("'2018-09'!V",TEXT(MATCH($C31,'2018-09'!$C$2:$C$100,0)+1,0)))="",AND(INDIRECT(CONCATENATE("'2018-10'!V",TEXT(MATCH($C31,'2018-10'!$C$2:$C$100,0)+1,0)))="",INDIRECT(CONCATENATE("'2018-09'!V",TEXT(MATCH($C31,'2018-09'!$C$2:$C$100,0)+1,0)))="")),"Н/Д",INDIRECT(CONCATENATE("'2018-10'!V",TEXT(MATCH($C31,'2018-10'!$C$2:$C$100,0)+1,0)))-INDIRECT(CONCATENATE("'2018-09'!V",TEXT(MATCH($C31,'2018-09'!$C$2:$C$100,0)+1,0))))</f>
        <v>815170932.54999971</v>
      </c>
      <c r="W31" s="17">
        <f ca="1">IF(OR(INDIRECT(CONCATENATE("'2018-10'!W",TEXT(MATCH($C31,'2018-10'!$C$2:$C$100,0)+1,0)))="",INDIRECT(CONCATENATE("'2018-09'!W",TEXT(MATCH($C31,'2018-09'!$C$2:$C$100,0)+1,0)))="",AND(INDIRECT(CONCATENATE("'2018-10'!W",TEXT(MATCH($C31,'2018-10'!$C$2:$C$100,0)+1,0)))="",INDIRECT(CONCATENATE("'2018-09'!W",TEXT(MATCH($C31,'2018-09'!$C$2:$C$100,0)+1,0)))="")),"Н/Д",INDIRECT(CONCATENATE("'2018-10'!W",TEXT(MATCH($C31,'2018-10'!$C$2:$C$100,0)+1,0)))-INDIRECT(CONCATENATE("'2018-09'!W",TEXT(MATCH($C31,'2018-09'!$C$2:$C$100,0)+1,0))))</f>
        <v>23602170585.889954</v>
      </c>
    </row>
    <row r="32" spans="1:23" x14ac:dyDescent="0.25">
      <c r="A32" s="2" t="s">
        <v>49</v>
      </c>
      <c r="B32" s="2" t="s">
        <v>54</v>
      </c>
      <c r="C32" s="15">
        <v>47000000</v>
      </c>
      <c r="D32" s="2" t="s">
        <v>213</v>
      </c>
      <c r="E32" s="17">
        <f ca="1">IF(OR(INDIRECT(CONCATENATE("'2018-10'!E",TEXT(MATCH($C32,'2018-10'!$C$2:$C$100,0)+1,0)))="",INDIRECT(CONCATENATE("'2018-09'!E",TEXT(MATCH($C32,'2018-09'!$C$2:$C$100,0)+1,0)))="",AND(INDIRECT(CONCATENATE("'2018-10'!E",TEXT(MATCH($C32,'2018-10'!$C$2:$C$100,0)+1,0)))="",INDIRECT(CONCATENATE("'2018-09'!E",TEXT(MATCH($C32,'2018-09'!$C$2:$C$100,0)+1,0)))="")),"Н/Д",INDIRECT(CONCATENATE("'2018-10'!E",TEXT(MATCH($C32,'2018-10'!$C$2:$C$100,0)+1,0)))-INDIRECT(CONCATENATE("'2018-09'!E",TEXT(MATCH($C32,'2018-09'!$C$2:$C$100,0)+1,0))))</f>
        <v>4225967085.1800003</v>
      </c>
      <c r="F32" s="17">
        <f ca="1">IF(OR(INDIRECT(CONCATENATE("'2018-10'!F",TEXT(MATCH($C32,'2018-10'!$C$2:$C$100,0)+1,0)))="",INDIRECT(CONCATENATE("'2018-09'!F",TEXT(MATCH($C32,'2018-09'!$C$2:$C$100,0)+1,0)))="",AND(INDIRECT(CONCATENATE("'2018-10'!F",TEXT(MATCH($C32,'2018-10'!$C$2:$C$100,0)+1,0)))="",INDIRECT(CONCATENATE("'2018-09'!F",TEXT(MATCH($C32,'2018-09'!$C$2:$C$100,0)+1,0)))="")),"Н/Д",INDIRECT(CONCATENATE("'2018-10'!F",TEXT(MATCH($C32,'2018-10'!$C$2:$C$100,0)+1,0)))-INDIRECT(CONCATENATE("'2018-09'!F",TEXT(MATCH($C32,'2018-09'!$C$2:$C$100,0)+1,0))))</f>
        <v>3795212139.6100006</v>
      </c>
      <c r="G32" s="17">
        <f ca="1">IF(OR(INDIRECT(CONCATENATE("'2018-10'!G",TEXT(MATCH($C32,'2018-10'!$C$2:$C$100,0)+1,0)))="",INDIRECT(CONCATENATE("'2018-09'!G",TEXT(MATCH($C32,'2018-09'!$C$2:$C$100,0)+1,0)))="",AND(INDIRECT(CONCATENATE("'2018-10'!G",TEXT(MATCH($C32,'2018-10'!$C$2:$C$100,0)+1,0)))="",INDIRECT(CONCATENATE("'2018-09'!G",TEXT(MATCH($C32,'2018-09'!$C$2:$C$100,0)+1,0)))="")),"Н/Д",INDIRECT(CONCATENATE("'2018-10'!G",TEXT(MATCH($C32,'2018-10'!$C$2:$C$100,0)+1,0)))-INDIRECT(CONCATENATE("'2018-09'!G",TEXT(MATCH($C32,'2018-09'!$C$2:$C$100,0)+1,0))))</f>
        <v>401145813.87000084</v>
      </c>
      <c r="H32" s="17">
        <f ca="1">IF(OR(INDIRECT(CONCATENATE("'2018-10'!H",TEXT(MATCH($C32,'2018-10'!$C$2:$C$100,0)+1,0)))="",INDIRECT(CONCATENATE("'2018-09'!H",TEXT(MATCH($C32,'2018-09'!$C$2:$C$100,0)+1,0)))="",AND(INDIRECT(CONCATENATE("'2018-10'!H",TEXT(MATCH($C32,'2018-10'!$C$2:$C$100,0)+1,0)))="",INDIRECT(CONCATENATE("'2018-09'!H",TEXT(MATCH($C32,'2018-09'!$C$2:$C$100,0)+1,0)))="")),"Н/Д",INDIRECT(CONCATENATE("'2018-10'!H",TEXT(MATCH($C32,'2018-10'!$C$2:$C$100,0)+1,0)))-INDIRECT(CONCATENATE("'2018-09'!H",TEXT(MATCH($C32,'2018-09'!$C$2:$C$100,0)+1,0))))</f>
        <v>2603670495.6099968</v>
      </c>
      <c r="I32" s="17">
        <f ca="1">IF(OR(INDIRECT(CONCATENATE("'2018-10'!I",TEXT(MATCH($C32,'2018-10'!$C$2:$C$100,0)+1,0)))="",INDIRECT(CONCATENATE("'2018-09'!I",TEXT(MATCH($C32,'2018-09'!$C$2:$C$100,0)+1,0)))="",AND(INDIRECT(CONCATENATE("'2018-10'!I",TEXT(MATCH($C32,'2018-10'!$C$2:$C$100,0)+1,0)))="",INDIRECT(CONCATENATE("'2018-09'!I",TEXT(MATCH($C32,'2018-09'!$C$2:$C$100,0)+1,0)))="")),"Н/Д",INDIRECT(CONCATENATE("'2018-10'!I",TEXT(MATCH($C32,'2018-10'!$C$2:$C$100,0)+1,0)))-INDIRECT(CONCATENATE("'2018-09'!I",TEXT(MATCH($C32,'2018-09'!$C$2:$C$100,0)+1,0))))</f>
        <v>177337118.82999992</v>
      </c>
      <c r="J32" s="17" t="str">
        <f ca="1">IF(OR(INDIRECT(CONCATENATE("'2018-10'!J",TEXT(MATCH($C32,'2018-10'!$C$2:$C$100,0)+1,0)))="",INDIRECT(CONCATENATE("'2018-09'!J",TEXT(MATCH($C32,'2018-09'!$C$2:$C$100,0)+1,0)))="",AND(INDIRECT(CONCATENATE("'2018-10'!J",TEXT(MATCH($C32,'2018-10'!$C$2:$C$100,0)+1,0)))="",INDIRECT(CONCATENATE("'2018-09'!J",TEXT(MATCH($C32,'2018-09'!$C$2:$C$100,0)+1,0)))="")),"Н/Д",INDIRECT(CONCATENATE("'2018-10'!J",TEXT(MATCH($C32,'2018-10'!$C$2:$C$100,0)+1,0)))-INDIRECT(CONCATENATE("'2018-09'!J",TEXT(MATCH($C32,'2018-09'!$C$2:$C$100,0)+1,0))))</f>
        <v>Н/Д</v>
      </c>
      <c r="K32" s="17">
        <f ca="1">IF(OR(INDIRECT(CONCATENATE("'2018-10'!K",TEXT(MATCH($C32,'2018-10'!$C$2:$C$100,0)+1,0)))="",INDIRECT(CONCATENATE("'2018-09'!K",TEXT(MATCH($C32,'2018-09'!$C$2:$C$100,0)+1,0)))="",AND(INDIRECT(CONCATENATE("'2018-10'!K",TEXT(MATCH($C32,'2018-10'!$C$2:$C$100,0)+1,0)))="",INDIRECT(CONCATENATE("'2018-09'!K",TEXT(MATCH($C32,'2018-09'!$C$2:$C$100,0)+1,0)))="")),"Н/Д",INDIRECT(CONCATENATE("'2018-10'!K",TEXT(MATCH($C32,'2018-10'!$C$2:$C$100,0)+1,0)))-INDIRECT(CONCATENATE("'2018-09'!K",TEXT(MATCH($C32,'2018-09'!$C$2:$C$100,0)+1,0))))</f>
        <v>40939929.570000172</v>
      </c>
      <c r="L32" s="17">
        <f ca="1">IF(OR(INDIRECT(CONCATENATE("'2018-10'!L",TEXT(MATCH($C32,'2018-10'!$C$2:$C$100,0)+1,0)))="",INDIRECT(CONCATENATE("'2018-09'!L",TEXT(MATCH($C32,'2018-09'!$C$2:$C$100,0)+1,0)))="",AND(INDIRECT(CONCATENATE("'2018-10'!L",TEXT(MATCH($C32,'2018-10'!$C$2:$C$100,0)+1,0)))="",INDIRECT(CONCATENATE("'2018-09'!L",TEXT(MATCH($C32,'2018-09'!$C$2:$C$100,0)+1,0)))="")),"Н/Д",INDIRECT(CONCATENATE("'2018-10'!L",TEXT(MATCH($C32,'2018-10'!$C$2:$C$100,0)+1,0)))-INDIRECT(CONCATENATE("'2018-09'!L",TEXT(MATCH($C32,'2018-09'!$C$2:$C$100,0)+1,0))))</f>
        <v>109581332.8399992</v>
      </c>
      <c r="M32" s="17">
        <f ca="1">IF(OR(INDIRECT(CONCATENATE("'2018-10'!M",TEXT(MATCH($C32,'2018-10'!$C$2:$C$100,0)+1,0)))="",INDIRECT(CONCATENATE("'2018-09'!M",TEXT(MATCH($C32,'2018-09'!$C$2:$C$100,0)+1,0)))="",AND(INDIRECT(CONCATENATE("'2018-10'!M",TEXT(MATCH($C32,'2018-10'!$C$2:$C$100,0)+1,0)))="",INDIRECT(CONCATENATE("'2018-09'!M",TEXT(MATCH($C32,'2018-09'!$C$2:$C$100,0)+1,0)))="")),"Н/Д",INDIRECT(CONCATENATE("'2018-10'!M",TEXT(MATCH($C32,'2018-10'!$C$2:$C$100,0)+1,0)))-INDIRECT(CONCATENATE("'2018-09'!M",TEXT(MATCH($C32,'2018-09'!$C$2:$C$100,0)+1,0))))</f>
        <v>121088178.79000008</v>
      </c>
      <c r="N32" s="17">
        <f ca="1">IF(OR(INDIRECT(CONCATENATE("'2018-10'!N",TEXT(MATCH($C32,'2018-10'!$C$2:$C$100,0)+1,0)))="",INDIRECT(CONCATENATE("'2018-09'!N",TEXT(MATCH($C32,'2018-09'!$C$2:$C$100,0)+1,0)))="",AND(INDIRECT(CONCATENATE("'2018-10'!N",TEXT(MATCH($C32,'2018-10'!$C$2:$C$100,0)+1,0)))="",INDIRECT(CONCATENATE("'2018-09'!N",TEXT(MATCH($C32,'2018-09'!$C$2:$C$100,0)+1,0)))="")),"Н/Д",INDIRECT(CONCATENATE("'2018-10'!N",TEXT(MATCH($C32,'2018-10'!$C$2:$C$100,0)+1,0)))-INDIRECT(CONCATENATE("'2018-09'!NE",TEXT(MATCH($C32,'2018-09'!$C$2:$C$100,0)+1,0))))</f>
        <v>204824674.09</v>
      </c>
      <c r="O32" s="17">
        <f ca="1">IF(OR(INDIRECT(CONCATENATE("'2018-10'!O",TEXT(MATCH($C32,'2018-10'!$C$2:$C$100,0)+1,0)))="",INDIRECT(CONCATENATE("'2018-09'!O",TEXT(MATCH($C32,'2018-09'!$C$2:$C$100,0)+1,0)))="",AND(INDIRECT(CONCATENATE("'2018-10'!O",TEXT(MATCH($C32,'2018-10'!$C$2:$C$100,0)+1,0)))="",INDIRECT(CONCATENATE("'2018-09'!O",TEXT(MATCH($C32,'2018-09'!$C$2:$C$100,0)+1,0)))="")),"Н/Д",INDIRECT(CONCATENATE("'2018-10'!O",TEXT(MATCH($C32,'2018-10'!$C$2:$C$100,0)+1,0)))-INDIRECT(CONCATENATE("'2018-09'!O",TEXT(MATCH($C32,'2018-09'!$C$2:$C$100,0)+1,0))))</f>
        <v>-15.900000000001455</v>
      </c>
      <c r="P32" s="17">
        <f ca="1">IF(OR(INDIRECT(CONCATENATE("'2018-10'!P",TEXT(MATCH($C32,'2018-10'!$C$2:$C$100,0)+1,0)))="",INDIRECT(CONCATENATE("'2018-09'!P",TEXT(MATCH($C32,'2018-09'!$C$2:$C$100,0)+1,0)))="",AND(INDIRECT(CONCATENATE("'2018-10'!P",TEXT(MATCH($C32,'2018-10'!$C$2:$C$100,0)+1,0)))="",INDIRECT(CONCATENATE("'2018-09'!P",TEXT(MATCH($C32,'2018-09'!$C$2:$C$100,0)+1,0)))="")),"Н/Д",INDIRECT(CONCATENATE("'2018-10'!P",TEXT(MATCH($C32,'2018-10'!$C$2:$C$100,0)+1,0)))-INDIRECT(CONCATENATE("'2018-09'!P",TEXT(MATCH($C32,'2018-09'!$C$2:$C$100,0)+1,0))))</f>
        <v>251787561.71000004</v>
      </c>
      <c r="Q32" s="17">
        <f ca="1">IF(OR(INDIRECT(CONCATENATE("'2018-10'!Q",TEXT(MATCH($C32,'2018-10'!$C$2:$C$100,0)+1,0)))="",INDIRECT(CONCATENATE("'2018-09'!Q",TEXT(MATCH($C32,'2018-09'!$C$2:$C$100,0)+1,0)))="",AND(INDIRECT(CONCATENATE("'2018-10'!Q",TEXT(MATCH($C32,'2018-10'!$C$2:$C$100,0)+1,0)))="",INDIRECT(CONCATENATE("'2018-09'!Q",TEXT(MATCH($C32,'2018-09'!$C$2:$C$100,0)+1,0)))="")),"Н/Д",INDIRECT(CONCATENATE("'2018-10'!Q",TEXT(MATCH($C32,'2018-10'!$C$2:$C$100,0)+1,0)))-INDIRECT(CONCATENATE("'2018-09'!Q",TEXT(MATCH($C32,'2018-09'!$C$2:$C$100,0)+1,0))))</f>
        <v>7885942.3900000155</v>
      </c>
      <c r="R32" s="17">
        <f ca="1">IF(OR(INDIRECT(CONCATENATE("'2018-10'!R",TEXT(MATCH($C32,'2018-10'!$C$2:$C$100,0)+1,0)))="",INDIRECT(CONCATENATE("'2018-09'!R",TEXT(MATCH($C32,'2018-09'!$C$2:$C$100,0)+1,0)))="",AND(INDIRECT(CONCATENATE("'2018-10'!R",TEXT(MATCH($C32,'2018-10'!$C$2:$C$100,0)+1,0)))="",INDIRECT(CONCATENATE("'2018-09'!R",TEXT(MATCH($C32,'2018-09'!$C$2:$C$100,0)+1,0)))="")),"Н/Д",INDIRECT(CONCATENATE("'2018-10'!R",TEXT(MATCH($C32,'2018-10'!$C$2:$C$100,0)+1,0)))-INDIRECT(CONCATENATE("'2018-09'!R",TEXT(MATCH($C32,'2018-09'!$C$2:$C$100,0)+1,0))))</f>
        <v>15718959.400000006</v>
      </c>
      <c r="S32" s="17">
        <f ca="1">IF(OR(INDIRECT(CONCATENATE("'2018-10'!S",TEXT(MATCH($C32,'2018-10'!$C$2:$C$100,0)+1,0)))="",INDIRECT(CONCATENATE("'2018-09'!S",TEXT(MATCH($C32,'2018-09'!$C$2:$C$100,0)+1,0)))="",AND(INDIRECT(CONCATENATE("'2018-10'!S",TEXT(MATCH($C32,'2018-10'!$C$2:$C$100,0)+1,0)))="",INDIRECT(CONCATENATE("'2018-09'!S",TEXT(MATCH($C32,'2018-09'!$C$2:$C$100,0)+1,0)))="")),"Н/Д",INDIRECT(CONCATENATE("'2018-10'!S",TEXT(MATCH($C32,'2018-10'!$C$2:$C$100,0)+1,0)))-INDIRECT(CONCATENATE("'2018-09'!S",TEXT(MATCH($C32,'2018-09'!$C$2:$C$100,0)+1,0))))</f>
        <v>114110</v>
      </c>
      <c r="T32" s="17">
        <f ca="1">IF(OR(INDIRECT(CONCATENATE("'2018-10'!T",TEXT(MATCH($C32,'2018-10'!$C$2:$C$100,0)+1,0)))="",INDIRECT(CONCATENATE("'2018-09'!T",TEXT(MATCH($C32,'2018-09'!$C$2:$C$100,0)+1,0)))="",AND(INDIRECT(CONCATENATE("'2018-10'!T",TEXT(MATCH($C32,'2018-10'!$C$2:$C$100,0)+1,0)))="",INDIRECT(CONCATENATE("'2018-09'!T",TEXT(MATCH($C32,'2018-09'!$C$2:$C$100,0)+1,0)))="")),"Н/Д",INDIRECT(CONCATENATE("'2018-10'!T",TEXT(MATCH($C32,'2018-10'!$C$2:$C$100,0)+1,0)))-INDIRECT(CONCATENATE("'2018-09'!T",TEXT(MATCH($C32,'2018-09'!$C$2:$C$100,0)+1,0))))</f>
        <v>24120331.639999986</v>
      </c>
      <c r="U32" s="17">
        <f ca="1">IF(OR(INDIRECT(CONCATENATE("'2018-10'!U",TEXT(MATCH($C32,'2018-10'!$C$2:$C$100,0)+1,0)))="",INDIRECT(CONCATENATE("'2018-09'!U",TEXT(MATCH($C32,'2018-09'!$C$2:$C$100,0)+1,0)))="",AND(INDIRECT(CONCATENATE("'2018-10'!U",TEXT(MATCH($C32,'2018-10'!$C$2:$C$100,0)+1,0)))="",INDIRECT(CONCATENATE("'2018-09'!U",TEXT(MATCH($C32,'2018-09'!$C$2:$C$100,0)+1,0)))="")),"Н/Д",INDIRECT(CONCATENATE("'2018-10'!U",TEXT(MATCH($C32,'2018-10'!$C$2:$C$100,0)+1,0)))-INDIRECT(CONCATENATE("'2018-09'!U",TEXT(MATCH($C32,'2018-09'!$C$2:$C$100,0)+1,0))))</f>
        <v>484848.21000000089</v>
      </c>
      <c r="V32" s="17">
        <f ca="1">IF(OR(INDIRECT(CONCATENATE("'2018-10'!V",TEXT(MATCH($C32,'2018-10'!$C$2:$C$100,0)+1,0)))="",INDIRECT(CONCATENATE("'2018-09'!V",TEXT(MATCH($C32,'2018-09'!$C$2:$C$100,0)+1,0)))="",AND(INDIRECT(CONCATENATE("'2018-10'!V",TEXT(MATCH($C32,'2018-10'!$C$2:$C$100,0)+1,0)))="",INDIRECT(CONCATENATE("'2018-09'!V",TEXT(MATCH($C32,'2018-09'!$C$2:$C$100,0)+1,0)))="")),"Н/Д",INDIRECT(CONCATENATE("'2018-10'!V",TEXT(MATCH($C32,'2018-10'!$C$2:$C$100,0)+1,0)))-INDIRECT(CONCATENATE("'2018-09'!V",TEXT(MATCH($C32,'2018-09'!$C$2:$C$100,0)+1,0))))</f>
        <v>430754945.56999969</v>
      </c>
      <c r="W32" s="17">
        <f ca="1">IF(OR(INDIRECT(CONCATENATE("'2018-10'!W",TEXT(MATCH($C32,'2018-10'!$C$2:$C$100,0)+1,0)))="",INDIRECT(CONCATENATE("'2018-09'!W",TEXT(MATCH($C32,'2018-09'!$C$2:$C$100,0)+1,0)))="",AND(INDIRECT(CONCATENATE("'2018-10'!W",TEXT(MATCH($C32,'2018-10'!$C$2:$C$100,0)+1,0)))="",INDIRECT(CONCATENATE("'2018-09'!W",TEXT(MATCH($C32,'2018-09'!$C$2:$C$100,0)+1,0)))="")),"Н/Д",INDIRECT(CONCATENATE("'2018-10'!W",TEXT(MATCH($C32,'2018-10'!$C$2:$C$100,0)+1,0)))-INDIRECT(CONCATENATE("'2018-09'!W",TEXT(MATCH($C32,'2018-09'!$C$2:$C$100,0)+1,0))))</f>
        <v>12227265339.429993</v>
      </c>
    </row>
    <row r="33" spans="1:23" x14ac:dyDescent="0.25">
      <c r="A33" s="2" t="s">
        <v>49</v>
      </c>
      <c r="B33" s="2" t="s">
        <v>55</v>
      </c>
      <c r="C33" s="15">
        <v>11800000</v>
      </c>
      <c r="D33" s="2" t="s">
        <v>213</v>
      </c>
      <c r="E33" s="17">
        <f ca="1">IF(OR(INDIRECT(CONCATENATE("'2018-10'!E",TEXT(MATCH($C33,'2018-10'!$C$2:$C$100,0)+1,0)))="",INDIRECT(CONCATENATE("'2018-09'!E",TEXT(MATCH($C33,'2018-09'!$C$2:$C$100,0)+1,0)))="",AND(INDIRECT(CONCATENATE("'2018-10'!E",TEXT(MATCH($C33,'2018-10'!$C$2:$C$100,0)+1,0)))="",INDIRECT(CONCATENATE("'2018-09'!E",TEXT(MATCH($C33,'2018-09'!$C$2:$C$100,0)+1,0)))="")),"Н/Д",INDIRECT(CONCATENATE("'2018-10'!E",TEXT(MATCH($C33,'2018-10'!$C$2:$C$100,0)+1,0)))-INDIRECT(CONCATENATE("'2018-09'!E",TEXT(MATCH($C33,'2018-09'!$C$2:$C$100,0)+1,0))))</f>
        <v>539326862.72999954</v>
      </c>
      <c r="F33" s="17">
        <f ca="1">IF(OR(INDIRECT(CONCATENATE("'2018-10'!F",TEXT(MATCH($C33,'2018-10'!$C$2:$C$100,0)+1,0)))="",INDIRECT(CONCATENATE("'2018-09'!F",TEXT(MATCH($C33,'2018-09'!$C$2:$C$100,0)+1,0)))="",AND(INDIRECT(CONCATENATE("'2018-10'!F",TEXT(MATCH($C33,'2018-10'!$C$2:$C$100,0)+1,0)))="",INDIRECT(CONCATENATE("'2018-09'!F",TEXT(MATCH($C33,'2018-09'!$C$2:$C$100,0)+1,0)))="")),"Н/Д",INDIRECT(CONCATENATE("'2018-10'!F",TEXT(MATCH($C33,'2018-10'!$C$2:$C$100,0)+1,0)))-INDIRECT(CONCATENATE("'2018-09'!F",TEXT(MATCH($C33,'2018-09'!$C$2:$C$100,0)+1,0))))</f>
        <v>512084561.12000084</v>
      </c>
      <c r="G33" s="17">
        <f ca="1">IF(OR(INDIRECT(CONCATENATE("'2018-10'!G",TEXT(MATCH($C33,'2018-10'!$C$2:$C$100,0)+1,0)))="",INDIRECT(CONCATENATE("'2018-09'!G",TEXT(MATCH($C33,'2018-09'!$C$2:$C$100,0)+1,0)))="",AND(INDIRECT(CONCATENATE("'2018-10'!G",TEXT(MATCH($C33,'2018-10'!$C$2:$C$100,0)+1,0)))="",INDIRECT(CONCATENATE("'2018-09'!G",TEXT(MATCH($C33,'2018-09'!$C$2:$C$100,0)+1,0)))="")),"Н/Д",INDIRECT(CONCATENATE("'2018-10'!G",TEXT(MATCH($C33,'2018-10'!$C$2:$C$100,0)+1,0)))-INDIRECT(CONCATENATE("'2018-09'!G",TEXT(MATCH($C33,'2018-09'!$C$2:$C$100,0)+1,0))))</f>
        <v>270720316.11999989</v>
      </c>
      <c r="H33" s="17">
        <f ca="1">IF(OR(INDIRECT(CONCATENATE("'2018-10'!H",TEXT(MATCH($C33,'2018-10'!$C$2:$C$100,0)+1,0)))="",INDIRECT(CONCATENATE("'2018-09'!H",TEXT(MATCH($C33,'2018-09'!$C$2:$C$100,0)+1,0)))="",AND(INDIRECT(CONCATENATE("'2018-10'!H",TEXT(MATCH($C33,'2018-10'!$C$2:$C$100,0)+1,0)))="",INDIRECT(CONCATENATE("'2018-09'!H",TEXT(MATCH($C33,'2018-09'!$C$2:$C$100,0)+1,0)))="")),"Н/Д",INDIRECT(CONCATENATE("'2018-10'!H",TEXT(MATCH($C33,'2018-10'!$C$2:$C$100,0)+1,0)))-INDIRECT(CONCATENATE("'2018-09'!H",TEXT(MATCH($C33,'2018-09'!$C$2:$C$100,0)+1,0))))</f>
        <v>174399069.12000012</v>
      </c>
      <c r="I33" s="17">
        <f ca="1">IF(OR(INDIRECT(CONCATENATE("'2018-10'!I",TEXT(MATCH($C33,'2018-10'!$C$2:$C$100,0)+1,0)))="",INDIRECT(CONCATENATE("'2018-09'!I",TEXT(MATCH($C33,'2018-09'!$C$2:$C$100,0)+1,0)))="",AND(INDIRECT(CONCATENATE("'2018-10'!I",TEXT(MATCH($C33,'2018-10'!$C$2:$C$100,0)+1,0)))="",INDIRECT(CONCATENATE("'2018-09'!I",TEXT(MATCH($C33,'2018-09'!$C$2:$C$100,0)+1,0)))="")),"Н/Д",INDIRECT(CONCATENATE("'2018-10'!I",TEXT(MATCH($C33,'2018-10'!$C$2:$C$100,0)+1,0)))-INDIRECT(CONCATENATE("'2018-09'!I",TEXT(MATCH($C33,'2018-09'!$C$2:$C$100,0)+1,0))))</f>
        <v>11973026.840000004</v>
      </c>
      <c r="J33" s="17" t="str">
        <f ca="1">IF(OR(INDIRECT(CONCATENATE("'2018-10'!J",TEXT(MATCH($C33,'2018-10'!$C$2:$C$100,0)+1,0)))="",INDIRECT(CONCATENATE("'2018-09'!J",TEXT(MATCH($C33,'2018-09'!$C$2:$C$100,0)+1,0)))="",AND(INDIRECT(CONCATENATE("'2018-10'!J",TEXT(MATCH($C33,'2018-10'!$C$2:$C$100,0)+1,0)))="",INDIRECT(CONCATENATE("'2018-09'!J",TEXT(MATCH($C33,'2018-09'!$C$2:$C$100,0)+1,0)))="")),"Н/Д",INDIRECT(CONCATENATE("'2018-10'!J",TEXT(MATCH($C33,'2018-10'!$C$2:$C$100,0)+1,0)))-INDIRECT(CONCATENATE("'2018-09'!J",TEXT(MATCH($C33,'2018-09'!$C$2:$C$100,0)+1,0))))</f>
        <v>Н/Д</v>
      </c>
      <c r="K33" s="17">
        <f ca="1">IF(OR(INDIRECT(CONCATENATE("'2018-10'!K",TEXT(MATCH($C33,'2018-10'!$C$2:$C$100,0)+1,0)))="",INDIRECT(CONCATENATE("'2018-09'!K",TEXT(MATCH($C33,'2018-09'!$C$2:$C$100,0)+1,0)))="",AND(INDIRECT(CONCATENATE("'2018-10'!K",TEXT(MATCH($C33,'2018-10'!$C$2:$C$100,0)+1,0)))="",INDIRECT(CONCATENATE("'2018-09'!K",TEXT(MATCH($C33,'2018-09'!$C$2:$C$100,0)+1,0)))="")),"Н/Д",INDIRECT(CONCATENATE("'2018-10'!K",TEXT(MATCH($C33,'2018-10'!$C$2:$C$100,0)+1,0)))-INDIRECT(CONCATENATE("'2018-09'!K",TEXT(MATCH($C33,'2018-09'!$C$2:$C$100,0)+1,0))))</f>
        <v>1382897.7200000137</v>
      </c>
      <c r="L33" s="17">
        <f ca="1">IF(OR(INDIRECT(CONCATENATE("'2018-10'!L",TEXT(MATCH($C33,'2018-10'!$C$2:$C$100,0)+1,0)))="",INDIRECT(CONCATENATE("'2018-09'!L",TEXT(MATCH($C33,'2018-09'!$C$2:$C$100,0)+1,0)))="",AND(INDIRECT(CONCATENATE("'2018-10'!L",TEXT(MATCH($C33,'2018-10'!$C$2:$C$100,0)+1,0)))="",INDIRECT(CONCATENATE("'2018-09'!L",TEXT(MATCH($C33,'2018-09'!$C$2:$C$100,0)+1,0)))="")),"Н/Д",INDIRECT(CONCATENATE("'2018-10'!L",TEXT(MATCH($C33,'2018-10'!$C$2:$C$100,0)+1,0)))-INDIRECT(CONCATENATE("'2018-09'!L",TEXT(MATCH($C33,'2018-09'!$C$2:$C$100,0)+1,0))))</f>
        <v>16328887.43999958</v>
      </c>
      <c r="M33" s="17">
        <f ca="1">IF(OR(INDIRECT(CONCATENATE("'2018-10'!M",TEXT(MATCH($C33,'2018-10'!$C$2:$C$100,0)+1,0)))="",INDIRECT(CONCATENATE("'2018-09'!M",TEXT(MATCH($C33,'2018-09'!$C$2:$C$100,0)+1,0)))="",AND(INDIRECT(CONCATENATE("'2018-10'!M",TEXT(MATCH($C33,'2018-10'!$C$2:$C$100,0)+1,0)))="",INDIRECT(CONCATENATE("'2018-09'!M",TEXT(MATCH($C33,'2018-09'!$C$2:$C$100,0)+1,0)))="")),"Н/Д",INDIRECT(CONCATENATE("'2018-10'!M",TEXT(MATCH($C33,'2018-10'!$C$2:$C$100,0)+1,0)))-INDIRECT(CONCATENATE("'2018-09'!M",TEXT(MATCH($C33,'2018-09'!$C$2:$C$100,0)+1,0))))</f>
        <v>4473343.8100000024</v>
      </c>
      <c r="N33" s="17">
        <f ca="1">IF(OR(INDIRECT(CONCATENATE("'2018-10'!N",TEXT(MATCH($C33,'2018-10'!$C$2:$C$100,0)+1,0)))="",INDIRECT(CONCATENATE("'2018-09'!N",TEXT(MATCH($C33,'2018-09'!$C$2:$C$100,0)+1,0)))="",AND(INDIRECT(CONCATENATE("'2018-10'!N",TEXT(MATCH($C33,'2018-10'!$C$2:$C$100,0)+1,0)))="",INDIRECT(CONCATENATE("'2018-09'!N",TEXT(MATCH($C33,'2018-09'!$C$2:$C$100,0)+1,0)))="")),"Н/Д",INDIRECT(CONCATENATE("'2018-10'!N",TEXT(MATCH($C33,'2018-10'!$C$2:$C$100,0)+1,0)))-INDIRECT(CONCATENATE("'2018-09'!NE",TEXT(MATCH($C33,'2018-09'!$C$2:$C$100,0)+1,0))))</f>
        <v>15063407.949999999</v>
      </c>
      <c r="O33" s="17">
        <f ca="1">IF(OR(INDIRECT(CONCATENATE("'2018-10'!O",TEXT(MATCH($C33,'2018-10'!$C$2:$C$100,0)+1,0)))="",INDIRECT(CONCATENATE("'2018-09'!O",TEXT(MATCH($C33,'2018-09'!$C$2:$C$100,0)+1,0)))="",AND(INDIRECT(CONCATENATE("'2018-10'!O",TEXT(MATCH($C33,'2018-10'!$C$2:$C$100,0)+1,0)))="",INDIRECT(CONCATENATE("'2018-09'!O",TEXT(MATCH($C33,'2018-09'!$C$2:$C$100,0)+1,0)))="")),"Н/Д",INDIRECT(CONCATENATE("'2018-10'!O",TEXT(MATCH($C33,'2018-10'!$C$2:$C$100,0)+1,0)))-INDIRECT(CONCATENATE("'2018-09'!O",TEXT(MATCH($C33,'2018-09'!$C$2:$C$100,0)+1,0))))</f>
        <v>6908.32</v>
      </c>
      <c r="P33" s="17">
        <f ca="1">IF(OR(INDIRECT(CONCATENATE("'2018-10'!P",TEXT(MATCH($C33,'2018-10'!$C$2:$C$100,0)+1,0)))="",INDIRECT(CONCATENATE("'2018-09'!P",TEXT(MATCH($C33,'2018-09'!$C$2:$C$100,0)+1,0)))="",AND(INDIRECT(CONCATENATE("'2018-10'!P",TEXT(MATCH($C33,'2018-10'!$C$2:$C$100,0)+1,0)))="",INDIRECT(CONCATENATE("'2018-09'!P",TEXT(MATCH($C33,'2018-09'!$C$2:$C$100,0)+1,0)))="")),"Н/Д",INDIRECT(CONCATENATE("'2018-10'!P",TEXT(MATCH($C33,'2018-10'!$C$2:$C$100,0)+1,0)))-INDIRECT(CONCATENATE("'2018-09'!P",TEXT(MATCH($C33,'2018-09'!$C$2:$C$100,0)+1,0))))</f>
        <v>3656943.8299999982</v>
      </c>
      <c r="Q33" s="17">
        <f ca="1">IF(OR(INDIRECT(CONCATENATE("'2018-10'!Q",TEXT(MATCH($C33,'2018-10'!$C$2:$C$100,0)+1,0)))="",INDIRECT(CONCATENATE("'2018-09'!Q",TEXT(MATCH($C33,'2018-09'!$C$2:$C$100,0)+1,0)))="",AND(INDIRECT(CONCATENATE("'2018-10'!Q",TEXT(MATCH($C33,'2018-10'!$C$2:$C$100,0)+1,0)))="",INDIRECT(CONCATENATE("'2018-09'!Q",TEXT(MATCH($C33,'2018-09'!$C$2:$C$100,0)+1,0)))="")),"Н/Д",INDIRECT(CONCATENATE("'2018-10'!Q",TEXT(MATCH($C33,'2018-10'!$C$2:$C$100,0)+1,0)))-INDIRECT(CONCATENATE("'2018-09'!Q",TEXT(MATCH($C33,'2018-09'!$C$2:$C$100,0)+1,0))))</f>
        <v>20187214.219999999</v>
      </c>
      <c r="R33" s="17">
        <f ca="1">IF(OR(INDIRECT(CONCATENATE("'2018-10'!R",TEXT(MATCH($C33,'2018-10'!$C$2:$C$100,0)+1,0)))="",INDIRECT(CONCATENATE("'2018-09'!R",TEXT(MATCH($C33,'2018-09'!$C$2:$C$100,0)+1,0)))="",AND(INDIRECT(CONCATENATE("'2018-10'!R",TEXT(MATCH($C33,'2018-10'!$C$2:$C$100,0)+1,0)))="",INDIRECT(CONCATENATE("'2018-09'!R",TEXT(MATCH($C33,'2018-09'!$C$2:$C$100,0)+1,0)))="")),"Н/Д",INDIRECT(CONCATENATE("'2018-10'!R",TEXT(MATCH($C33,'2018-10'!$C$2:$C$100,0)+1,0)))-INDIRECT(CONCATENATE("'2018-09'!R",TEXT(MATCH($C33,'2018-09'!$C$2:$C$100,0)+1,0))))</f>
        <v>600120</v>
      </c>
      <c r="S33" s="17">
        <f ca="1">IF(OR(INDIRECT(CONCATENATE("'2018-10'!S",TEXT(MATCH($C33,'2018-10'!$C$2:$C$100,0)+1,0)))="",INDIRECT(CONCATENATE("'2018-09'!S",TEXT(MATCH($C33,'2018-09'!$C$2:$C$100,0)+1,0)))="",AND(INDIRECT(CONCATENATE("'2018-10'!S",TEXT(MATCH($C33,'2018-10'!$C$2:$C$100,0)+1,0)))="",INDIRECT(CONCATENATE("'2018-09'!S",TEXT(MATCH($C33,'2018-09'!$C$2:$C$100,0)+1,0)))="")),"Н/Д",INDIRECT(CONCATENATE("'2018-10'!S",TEXT(MATCH($C33,'2018-10'!$C$2:$C$100,0)+1,0)))-INDIRECT(CONCATENATE("'2018-09'!S",TEXT(MATCH($C33,'2018-09'!$C$2:$C$100,0)+1,0))))</f>
        <v>1495379</v>
      </c>
      <c r="T33" s="17">
        <f ca="1">IF(OR(INDIRECT(CONCATENATE("'2018-10'!T",TEXT(MATCH($C33,'2018-10'!$C$2:$C$100,0)+1,0)))="",INDIRECT(CONCATENATE("'2018-09'!T",TEXT(MATCH($C33,'2018-09'!$C$2:$C$100,0)+1,0)))="",AND(INDIRECT(CONCATENATE("'2018-10'!T",TEXT(MATCH($C33,'2018-10'!$C$2:$C$100,0)+1,0)))="",INDIRECT(CONCATENATE("'2018-09'!T",TEXT(MATCH($C33,'2018-09'!$C$2:$C$100,0)+1,0)))="")),"Н/Д",INDIRECT(CONCATENATE("'2018-10'!T",TEXT(MATCH($C33,'2018-10'!$C$2:$C$100,0)+1,0)))-INDIRECT(CONCATENATE("'2018-09'!T",TEXT(MATCH($C33,'2018-09'!$C$2:$C$100,0)+1,0))))</f>
        <v>3840125.8900000006</v>
      </c>
      <c r="U33" s="17">
        <f ca="1">IF(OR(INDIRECT(CONCATENATE("'2018-10'!U",TEXT(MATCH($C33,'2018-10'!$C$2:$C$100,0)+1,0)))="",INDIRECT(CONCATENATE("'2018-09'!U",TEXT(MATCH($C33,'2018-09'!$C$2:$C$100,0)+1,0)))="",AND(INDIRECT(CONCATENATE("'2018-10'!U",TEXT(MATCH($C33,'2018-10'!$C$2:$C$100,0)+1,0)))="",INDIRECT(CONCATENATE("'2018-09'!U",TEXT(MATCH($C33,'2018-09'!$C$2:$C$100,0)+1,0)))="")),"Н/Д",INDIRECT(CONCATENATE("'2018-10'!U",TEXT(MATCH($C33,'2018-10'!$C$2:$C$100,0)+1,0)))-INDIRECT(CONCATENATE("'2018-09'!U",TEXT(MATCH($C33,'2018-09'!$C$2:$C$100,0)+1,0))))</f>
        <v>-2063336.1099999845</v>
      </c>
      <c r="V33" s="17">
        <f ca="1">IF(OR(INDIRECT(CONCATENATE("'2018-10'!V",TEXT(MATCH($C33,'2018-10'!$C$2:$C$100,0)+1,0)))="",INDIRECT(CONCATENATE("'2018-09'!V",TEXT(MATCH($C33,'2018-09'!$C$2:$C$100,0)+1,0)))="",AND(INDIRECT(CONCATENATE("'2018-10'!V",TEXT(MATCH($C33,'2018-10'!$C$2:$C$100,0)+1,0)))="",INDIRECT(CONCATENATE("'2018-09'!V",TEXT(MATCH($C33,'2018-09'!$C$2:$C$100,0)+1,0)))="")),"Н/Д",INDIRECT(CONCATENATE("'2018-10'!V",TEXT(MATCH($C33,'2018-10'!$C$2:$C$100,0)+1,0)))-INDIRECT(CONCATENATE("'2018-09'!V",TEXT(MATCH($C33,'2018-09'!$C$2:$C$100,0)+1,0))))</f>
        <v>27242301.609999895</v>
      </c>
      <c r="W33" s="17">
        <f ca="1">IF(OR(INDIRECT(CONCATENATE("'2018-10'!W",TEXT(MATCH($C33,'2018-10'!$C$2:$C$100,0)+1,0)))="",INDIRECT(CONCATENATE("'2018-09'!W",TEXT(MATCH($C33,'2018-09'!$C$2:$C$100,0)+1,0)))="",AND(INDIRECT(CONCATENATE("'2018-10'!W",TEXT(MATCH($C33,'2018-10'!$C$2:$C$100,0)+1,0)))="",INDIRECT(CONCATENATE("'2018-09'!W",TEXT(MATCH($C33,'2018-09'!$C$2:$C$100,0)+1,0)))="")),"Н/Д",INDIRECT(CONCATENATE("'2018-10'!W",TEXT(MATCH($C33,'2018-10'!$C$2:$C$100,0)+1,0)))-INDIRECT(CONCATENATE("'2018-09'!W",TEXT(MATCH($C33,'2018-09'!$C$2:$C$100,0)+1,0))))</f>
        <v>1587171332.7099991</v>
      </c>
    </row>
    <row r="34" spans="1:23" x14ac:dyDescent="0.25">
      <c r="A34" s="2" t="s">
        <v>49</v>
      </c>
      <c r="B34" s="2" t="s">
        <v>56</v>
      </c>
      <c r="C34" s="15">
        <v>49000000</v>
      </c>
      <c r="D34" s="2" t="s">
        <v>213</v>
      </c>
      <c r="E34" s="17">
        <f ca="1">IF(OR(INDIRECT(CONCATENATE("'2018-10'!E",TEXT(MATCH($C34,'2018-10'!$C$2:$C$100,0)+1,0)))="",INDIRECT(CONCATENATE("'2018-09'!E",TEXT(MATCH($C34,'2018-09'!$C$2:$C$100,0)+1,0)))="",AND(INDIRECT(CONCATENATE("'2018-10'!E",TEXT(MATCH($C34,'2018-10'!$C$2:$C$100,0)+1,0)))="",INDIRECT(CONCATENATE("'2018-09'!E",TEXT(MATCH($C34,'2018-09'!$C$2:$C$100,0)+1,0)))="")),"Н/Д",INDIRECT(CONCATENATE("'2018-10'!E",TEXT(MATCH($C34,'2018-10'!$C$2:$C$100,0)+1,0)))-INDIRECT(CONCATENATE("'2018-09'!E",TEXT(MATCH($C34,'2018-09'!$C$2:$C$100,0)+1,0))))</f>
        <v>2254669314.4099998</v>
      </c>
      <c r="F34" s="17">
        <f ca="1">IF(OR(INDIRECT(CONCATENATE("'2018-10'!F",TEXT(MATCH($C34,'2018-10'!$C$2:$C$100,0)+1,0)))="",INDIRECT(CONCATENATE("'2018-09'!F",TEXT(MATCH($C34,'2018-09'!$C$2:$C$100,0)+1,0)))="",AND(INDIRECT(CONCATENATE("'2018-10'!F",TEXT(MATCH($C34,'2018-10'!$C$2:$C$100,0)+1,0)))="",INDIRECT(CONCATENATE("'2018-09'!F",TEXT(MATCH($C34,'2018-09'!$C$2:$C$100,0)+1,0)))="")),"Н/Д",INDIRECT(CONCATENATE("'2018-10'!F",TEXT(MATCH($C34,'2018-10'!$C$2:$C$100,0)+1,0)))-INDIRECT(CONCATENATE("'2018-09'!F",TEXT(MATCH($C34,'2018-09'!$C$2:$C$100,0)+1,0))))</f>
        <v>1716964994.75</v>
      </c>
      <c r="G34" s="17">
        <f ca="1">IF(OR(INDIRECT(CONCATENATE("'2018-10'!G",TEXT(MATCH($C34,'2018-10'!$C$2:$C$100,0)+1,0)))="",INDIRECT(CONCATENATE("'2018-09'!G",TEXT(MATCH($C34,'2018-09'!$C$2:$C$100,0)+1,0)))="",AND(INDIRECT(CONCATENATE("'2018-10'!G",TEXT(MATCH($C34,'2018-10'!$C$2:$C$100,0)+1,0)))="",INDIRECT(CONCATENATE("'2018-09'!G",TEXT(MATCH($C34,'2018-09'!$C$2:$C$100,0)+1,0)))="")),"Н/Д",INDIRECT(CONCATENATE("'2018-10'!G",TEXT(MATCH($C34,'2018-10'!$C$2:$C$100,0)+1,0)))-INDIRECT(CONCATENATE("'2018-09'!G",TEXT(MATCH($C34,'2018-09'!$C$2:$C$100,0)+1,0))))</f>
        <v>373542109.06000042</v>
      </c>
      <c r="H34" s="17">
        <f ca="1">IF(OR(INDIRECT(CONCATENATE("'2018-10'!H",TEXT(MATCH($C34,'2018-10'!$C$2:$C$100,0)+1,0)))="",INDIRECT(CONCATENATE("'2018-09'!H",TEXT(MATCH($C34,'2018-09'!$C$2:$C$100,0)+1,0)))="",AND(INDIRECT(CONCATENATE("'2018-10'!H",TEXT(MATCH($C34,'2018-10'!$C$2:$C$100,0)+1,0)))="",INDIRECT(CONCATENATE("'2018-09'!H",TEXT(MATCH($C34,'2018-09'!$C$2:$C$100,0)+1,0)))="")),"Н/Д",INDIRECT(CONCATENATE("'2018-10'!H",TEXT(MATCH($C34,'2018-10'!$C$2:$C$100,0)+1,0)))-INDIRECT(CONCATENATE("'2018-09'!H",TEXT(MATCH($C34,'2018-09'!$C$2:$C$100,0)+1,0))))</f>
        <v>766555547.09000015</v>
      </c>
      <c r="I34" s="17">
        <f ca="1">IF(OR(INDIRECT(CONCATENATE("'2018-10'!I",TEXT(MATCH($C34,'2018-10'!$C$2:$C$100,0)+1,0)))="",INDIRECT(CONCATENATE("'2018-09'!I",TEXT(MATCH($C34,'2018-09'!$C$2:$C$100,0)+1,0)))="",AND(INDIRECT(CONCATENATE("'2018-10'!I",TEXT(MATCH($C34,'2018-10'!$C$2:$C$100,0)+1,0)))="",INDIRECT(CONCATENATE("'2018-09'!I",TEXT(MATCH($C34,'2018-09'!$C$2:$C$100,0)+1,0)))="")),"Н/Д",INDIRECT(CONCATENATE("'2018-10'!I",TEXT(MATCH($C34,'2018-10'!$C$2:$C$100,0)+1,0)))-INDIRECT(CONCATENATE("'2018-09'!I",TEXT(MATCH($C34,'2018-09'!$C$2:$C$100,0)+1,0))))</f>
        <v>257424690.02999973</v>
      </c>
      <c r="J34" s="17" t="str">
        <f ca="1">IF(OR(INDIRECT(CONCATENATE("'2018-10'!J",TEXT(MATCH($C34,'2018-10'!$C$2:$C$100,0)+1,0)))="",INDIRECT(CONCATENATE("'2018-09'!J",TEXT(MATCH($C34,'2018-09'!$C$2:$C$100,0)+1,0)))="",AND(INDIRECT(CONCATENATE("'2018-10'!J",TEXT(MATCH($C34,'2018-10'!$C$2:$C$100,0)+1,0)))="",INDIRECT(CONCATENATE("'2018-09'!J",TEXT(MATCH($C34,'2018-09'!$C$2:$C$100,0)+1,0)))="")),"Н/Д",INDIRECT(CONCATENATE("'2018-10'!J",TEXT(MATCH($C34,'2018-10'!$C$2:$C$100,0)+1,0)))-INDIRECT(CONCATENATE("'2018-09'!J",TEXT(MATCH($C34,'2018-09'!$C$2:$C$100,0)+1,0))))</f>
        <v>Н/Д</v>
      </c>
      <c r="K34" s="17">
        <f ca="1">IF(OR(INDIRECT(CONCATENATE("'2018-10'!K",TEXT(MATCH($C34,'2018-10'!$C$2:$C$100,0)+1,0)))="",INDIRECT(CONCATENATE("'2018-09'!K",TEXT(MATCH($C34,'2018-09'!$C$2:$C$100,0)+1,0)))="",AND(INDIRECT(CONCATENATE("'2018-10'!K",TEXT(MATCH($C34,'2018-10'!$C$2:$C$100,0)+1,0)))="",INDIRECT(CONCATENATE("'2018-09'!K",TEXT(MATCH($C34,'2018-09'!$C$2:$C$100,0)+1,0)))="")),"Н/Д",INDIRECT(CONCATENATE("'2018-10'!K",TEXT(MATCH($C34,'2018-10'!$C$2:$C$100,0)+1,0)))-INDIRECT(CONCATENATE("'2018-09'!K",TEXT(MATCH($C34,'2018-09'!$C$2:$C$100,0)+1,0))))</f>
        <v>30248787.239999771</v>
      </c>
      <c r="L34" s="17">
        <f ca="1">IF(OR(INDIRECT(CONCATENATE("'2018-10'!L",TEXT(MATCH($C34,'2018-10'!$C$2:$C$100,0)+1,0)))="",INDIRECT(CONCATENATE("'2018-09'!L",TEXT(MATCH($C34,'2018-09'!$C$2:$C$100,0)+1,0)))="",AND(INDIRECT(CONCATENATE("'2018-10'!L",TEXT(MATCH($C34,'2018-10'!$C$2:$C$100,0)+1,0)))="",INDIRECT(CONCATENATE("'2018-09'!L",TEXT(MATCH($C34,'2018-09'!$C$2:$C$100,0)+1,0)))="")),"Н/Д",INDIRECT(CONCATENATE("'2018-10'!L",TEXT(MATCH($C34,'2018-10'!$C$2:$C$100,0)+1,0)))-INDIRECT(CONCATENATE("'2018-09'!L",TEXT(MATCH($C34,'2018-09'!$C$2:$C$100,0)+1,0))))</f>
        <v>152786974.11999989</v>
      </c>
      <c r="M34" s="17">
        <f ca="1">IF(OR(INDIRECT(CONCATENATE("'2018-10'!M",TEXT(MATCH($C34,'2018-10'!$C$2:$C$100,0)+1,0)))="",INDIRECT(CONCATENATE("'2018-09'!M",TEXT(MATCH($C34,'2018-09'!$C$2:$C$100,0)+1,0)))="",AND(INDIRECT(CONCATENATE("'2018-10'!M",TEXT(MATCH($C34,'2018-10'!$C$2:$C$100,0)+1,0)))="",INDIRECT(CONCATENATE("'2018-09'!M",TEXT(MATCH($C34,'2018-09'!$C$2:$C$100,0)+1,0)))="")),"Н/Д",INDIRECT(CONCATENATE("'2018-10'!M",TEXT(MATCH($C34,'2018-10'!$C$2:$C$100,0)+1,0)))-INDIRECT(CONCATENATE("'2018-09'!M",TEXT(MATCH($C34,'2018-09'!$C$2:$C$100,0)+1,0))))</f>
        <v>4275974.3299999982</v>
      </c>
      <c r="N34" s="17">
        <f ca="1">IF(OR(INDIRECT(CONCATENATE("'2018-10'!N",TEXT(MATCH($C34,'2018-10'!$C$2:$C$100,0)+1,0)))="",INDIRECT(CONCATENATE("'2018-09'!N",TEXT(MATCH($C34,'2018-09'!$C$2:$C$100,0)+1,0)))="",AND(INDIRECT(CONCATENATE("'2018-10'!N",TEXT(MATCH($C34,'2018-10'!$C$2:$C$100,0)+1,0)))="",INDIRECT(CONCATENATE("'2018-09'!N",TEXT(MATCH($C34,'2018-09'!$C$2:$C$100,0)+1,0)))="")),"Н/Д",INDIRECT(CONCATENATE("'2018-10'!N",TEXT(MATCH($C34,'2018-10'!$C$2:$C$100,0)+1,0)))-INDIRECT(CONCATENATE("'2018-09'!NE",TEXT(MATCH($C34,'2018-09'!$C$2:$C$100,0)+1,0))))</f>
        <v>162514069.38</v>
      </c>
      <c r="O34" s="17">
        <f ca="1">IF(OR(INDIRECT(CONCATENATE("'2018-10'!O",TEXT(MATCH($C34,'2018-10'!$C$2:$C$100,0)+1,0)))="",INDIRECT(CONCATENATE("'2018-09'!O",TEXT(MATCH($C34,'2018-09'!$C$2:$C$100,0)+1,0)))="",AND(INDIRECT(CONCATENATE("'2018-10'!O",TEXT(MATCH($C34,'2018-10'!$C$2:$C$100,0)+1,0)))="",INDIRECT(CONCATENATE("'2018-09'!O",TEXT(MATCH($C34,'2018-09'!$C$2:$C$100,0)+1,0)))="")),"Н/Д",INDIRECT(CONCATENATE("'2018-10'!O",TEXT(MATCH($C34,'2018-10'!$C$2:$C$100,0)+1,0)))-INDIRECT(CONCATENATE("'2018-09'!O",TEXT(MATCH($C34,'2018-09'!$C$2:$C$100,0)+1,0))))</f>
        <v>52912.439999999995</v>
      </c>
      <c r="P34" s="17">
        <f ca="1">IF(OR(INDIRECT(CONCATENATE("'2018-10'!P",TEXT(MATCH($C34,'2018-10'!$C$2:$C$100,0)+1,0)))="",INDIRECT(CONCATENATE("'2018-09'!P",TEXT(MATCH($C34,'2018-09'!$C$2:$C$100,0)+1,0)))="",AND(INDIRECT(CONCATENATE("'2018-10'!P",TEXT(MATCH($C34,'2018-10'!$C$2:$C$100,0)+1,0)))="",INDIRECT(CONCATENATE("'2018-09'!P",TEXT(MATCH($C34,'2018-09'!$C$2:$C$100,0)+1,0)))="")),"Н/Д",INDIRECT(CONCATENATE("'2018-10'!P",TEXT(MATCH($C34,'2018-10'!$C$2:$C$100,0)+1,0)))-INDIRECT(CONCATENATE("'2018-09'!P",TEXT(MATCH($C34,'2018-09'!$C$2:$C$100,0)+1,0))))</f>
        <v>37347042.51000005</v>
      </c>
      <c r="Q34" s="17">
        <f ca="1">IF(OR(INDIRECT(CONCATENATE("'2018-10'!Q",TEXT(MATCH($C34,'2018-10'!$C$2:$C$100,0)+1,0)))="",INDIRECT(CONCATENATE("'2018-09'!Q",TEXT(MATCH($C34,'2018-09'!$C$2:$C$100,0)+1,0)))="",AND(INDIRECT(CONCATENATE("'2018-10'!Q",TEXT(MATCH($C34,'2018-10'!$C$2:$C$100,0)+1,0)))="",INDIRECT(CONCATENATE("'2018-09'!Q",TEXT(MATCH($C34,'2018-09'!$C$2:$C$100,0)+1,0)))="")),"Н/Д",INDIRECT(CONCATENATE("'2018-10'!Q",TEXT(MATCH($C34,'2018-10'!$C$2:$C$100,0)+1,0)))-INDIRECT(CONCATENATE("'2018-09'!Q",TEXT(MATCH($C34,'2018-09'!$C$2:$C$100,0)+1,0))))</f>
        <v>22589393.530000001</v>
      </c>
      <c r="R34" s="17">
        <f ca="1">IF(OR(INDIRECT(CONCATENATE("'2018-10'!R",TEXT(MATCH($C34,'2018-10'!$C$2:$C$100,0)+1,0)))="",INDIRECT(CONCATENATE("'2018-09'!R",TEXT(MATCH($C34,'2018-09'!$C$2:$C$100,0)+1,0)))="",AND(INDIRECT(CONCATENATE("'2018-10'!R",TEXT(MATCH($C34,'2018-10'!$C$2:$C$100,0)+1,0)))="",INDIRECT(CONCATENATE("'2018-09'!R",TEXT(MATCH($C34,'2018-09'!$C$2:$C$100,0)+1,0)))="")),"Н/Д",INDIRECT(CONCATENATE("'2018-10'!R",TEXT(MATCH($C34,'2018-10'!$C$2:$C$100,0)+1,0)))-INDIRECT(CONCATENATE("'2018-09'!R",TEXT(MATCH($C34,'2018-09'!$C$2:$C$100,0)+1,0))))</f>
        <v>11340747.729999989</v>
      </c>
      <c r="S34" s="17">
        <f ca="1">IF(OR(INDIRECT(CONCATENATE("'2018-10'!S",TEXT(MATCH($C34,'2018-10'!$C$2:$C$100,0)+1,0)))="",INDIRECT(CONCATENATE("'2018-09'!S",TEXT(MATCH($C34,'2018-09'!$C$2:$C$100,0)+1,0)))="",AND(INDIRECT(CONCATENATE("'2018-10'!S",TEXT(MATCH($C34,'2018-10'!$C$2:$C$100,0)+1,0)))="",INDIRECT(CONCATENATE("'2018-09'!S",TEXT(MATCH($C34,'2018-09'!$C$2:$C$100,0)+1,0)))="")),"Н/Д",INDIRECT(CONCATENATE("'2018-10'!S",TEXT(MATCH($C34,'2018-10'!$C$2:$C$100,0)+1,0)))-INDIRECT(CONCATENATE("'2018-09'!S",TEXT(MATCH($C34,'2018-09'!$C$2:$C$100,0)+1,0))))</f>
        <v>43574.5</v>
      </c>
      <c r="T34" s="17">
        <f ca="1">IF(OR(INDIRECT(CONCATENATE("'2018-10'!T",TEXT(MATCH($C34,'2018-10'!$C$2:$C$100,0)+1,0)))="",INDIRECT(CONCATENATE("'2018-09'!T",TEXT(MATCH($C34,'2018-09'!$C$2:$C$100,0)+1,0)))="",AND(INDIRECT(CONCATENATE("'2018-10'!T",TEXT(MATCH($C34,'2018-10'!$C$2:$C$100,0)+1,0)))="",INDIRECT(CONCATENATE("'2018-09'!T",TEXT(MATCH($C34,'2018-09'!$C$2:$C$100,0)+1,0)))="")),"Н/Д",INDIRECT(CONCATENATE("'2018-10'!T",TEXT(MATCH($C34,'2018-10'!$C$2:$C$100,0)+1,0)))-INDIRECT(CONCATENATE("'2018-09'!T",TEXT(MATCH($C34,'2018-09'!$C$2:$C$100,0)+1,0))))</f>
        <v>37962515.410000026</v>
      </c>
      <c r="U34" s="17">
        <f ca="1">IF(OR(INDIRECT(CONCATENATE("'2018-10'!U",TEXT(MATCH($C34,'2018-10'!$C$2:$C$100,0)+1,0)))="",INDIRECT(CONCATENATE("'2018-09'!U",TEXT(MATCH($C34,'2018-09'!$C$2:$C$100,0)+1,0)))="",AND(INDIRECT(CONCATENATE("'2018-10'!U",TEXT(MATCH($C34,'2018-10'!$C$2:$C$100,0)+1,0)))="",INDIRECT(CONCATENATE("'2018-09'!U",TEXT(MATCH($C34,'2018-09'!$C$2:$C$100,0)+1,0)))="")),"Н/Д",INDIRECT(CONCATENATE("'2018-10'!U",TEXT(MATCH($C34,'2018-10'!$C$2:$C$100,0)+1,0)))-INDIRECT(CONCATENATE("'2018-09'!U",TEXT(MATCH($C34,'2018-09'!$C$2:$C$100,0)+1,0))))</f>
        <v>983600.44999999925</v>
      </c>
      <c r="V34" s="17">
        <f ca="1">IF(OR(INDIRECT(CONCATENATE("'2018-10'!V",TEXT(MATCH($C34,'2018-10'!$C$2:$C$100,0)+1,0)))="",INDIRECT(CONCATENATE("'2018-09'!V",TEXT(MATCH($C34,'2018-09'!$C$2:$C$100,0)+1,0)))="",AND(INDIRECT(CONCATENATE("'2018-10'!V",TEXT(MATCH($C34,'2018-10'!$C$2:$C$100,0)+1,0)))="",INDIRECT(CONCATENATE("'2018-09'!V",TEXT(MATCH($C34,'2018-09'!$C$2:$C$100,0)+1,0)))="")),"Н/Д",INDIRECT(CONCATENATE("'2018-10'!V",TEXT(MATCH($C34,'2018-10'!$C$2:$C$100,0)+1,0)))-INDIRECT(CONCATENATE("'2018-09'!V",TEXT(MATCH($C34,'2018-09'!$C$2:$C$100,0)+1,0))))</f>
        <v>537704319.65999985</v>
      </c>
      <c r="W34" s="17">
        <f ca="1">IF(OR(INDIRECT(CONCATENATE("'2018-10'!W",TEXT(MATCH($C34,'2018-10'!$C$2:$C$100,0)+1,0)))="",INDIRECT(CONCATENATE("'2018-09'!W",TEXT(MATCH($C34,'2018-09'!$C$2:$C$100,0)+1,0)))="",AND(INDIRECT(CONCATENATE("'2018-10'!W",TEXT(MATCH($C34,'2018-10'!$C$2:$C$100,0)+1,0)))="",INDIRECT(CONCATENATE("'2018-09'!W",TEXT(MATCH($C34,'2018-09'!$C$2:$C$100,0)+1,0)))="")),"Н/Д",INDIRECT(CONCATENATE("'2018-10'!W",TEXT(MATCH($C34,'2018-10'!$C$2:$C$100,0)+1,0)))-INDIRECT(CONCATENATE("'2018-09'!W",TEXT(MATCH($C34,'2018-09'!$C$2:$C$100,0)+1,0))))</f>
        <v>6221277869.2799988</v>
      </c>
    </row>
    <row r="35" spans="1:23" x14ac:dyDescent="0.25">
      <c r="A35" s="2" t="s">
        <v>49</v>
      </c>
      <c r="B35" s="2" t="s">
        <v>57</v>
      </c>
      <c r="C35" s="15">
        <v>58000000</v>
      </c>
      <c r="D35" s="2" t="s">
        <v>213</v>
      </c>
      <c r="E35" s="17">
        <f ca="1">IF(OR(INDIRECT(CONCATENATE("'2018-10'!E",TEXT(MATCH($C35,'2018-10'!$C$2:$C$100,0)+1,0)))="",INDIRECT(CONCATENATE("'2018-09'!E",TEXT(MATCH($C35,'2018-09'!$C$2:$C$100,0)+1,0)))="",AND(INDIRECT(CONCATENATE("'2018-10'!E",TEXT(MATCH($C35,'2018-10'!$C$2:$C$100,0)+1,0)))="",INDIRECT(CONCATENATE("'2018-09'!E",TEXT(MATCH($C35,'2018-09'!$C$2:$C$100,0)+1,0)))="")),"Н/Д",INDIRECT(CONCATENATE("'2018-10'!E",TEXT(MATCH($C35,'2018-10'!$C$2:$C$100,0)+1,0)))-INDIRECT(CONCATENATE("'2018-09'!E",TEXT(MATCH($C35,'2018-09'!$C$2:$C$100,0)+1,0))))</f>
        <v>2809074689.5999985</v>
      </c>
      <c r="F35" s="17">
        <f ca="1">IF(OR(INDIRECT(CONCATENATE("'2018-10'!F",TEXT(MATCH($C35,'2018-10'!$C$2:$C$100,0)+1,0)))="",INDIRECT(CONCATENATE("'2018-09'!F",TEXT(MATCH($C35,'2018-09'!$C$2:$C$100,0)+1,0)))="",AND(INDIRECT(CONCATENATE("'2018-10'!F",TEXT(MATCH($C35,'2018-10'!$C$2:$C$100,0)+1,0)))="",INDIRECT(CONCATENATE("'2018-09'!F",TEXT(MATCH($C35,'2018-09'!$C$2:$C$100,0)+1,0)))="")),"Н/Д",INDIRECT(CONCATENATE("'2018-10'!F",TEXT(MATCH($C35,'2018-10'!$C$2:$C$100,0)+1,0)))-INDIRECT(CONCATENATE("'2018-09'!F",TEXT(MATCH($C35,'2018-09'!$C$2:$C$100,0)+1,0))))</f>
        <v>1299772351.3099995</v>
      </c>
      <c r="G35" s="17">
        <f ca="1">IF(OR(INDIRECT(CONCATENATE("'2018-10'!G",TEXT(MATCH($C35,'2018-10'!$C$2:$C$100,0)+1,0)))="",INDIRECT(CONCATENATE("'2018-09'!G",TEXT(MATCH($C35,'2018-09'!$C$2:$C$100,0)+1,0)))="",AND(INDIRECT(CONCATENATE("'2018-10'!G",TEXT(MATCH($C35,'2018-10'!$C$2:$C$100,0)+1,0)))="",INDIRECT(CONCATENATE("'2018-09'!G",TEXT(MATCH($C35,'2018-09'!$C$2:$C$100,0)+1,0)))="")),"Н/Д",INDIRECT(CONCATENATE("'2018-10'!G",TEXT(MATCH($C35,'2018-10'!$C$2:$C$100,0)+1,0)))-INDIRECT(CONCATENATE("'2018-09'!G",TEXT(MATCH($C35,'2018-09'!$C$2:$C$100,0)+1,0))))</f>
        <v>136927113.77000046</v>
      </c>
      <c r="H35" s="17">
        <f ca="1">IF(OR(INDIRECT(CONCATENATE("'2018-10'!H",TEXT(MATCH($C35,'2018-10'!$C$2:$C$100,0)+1,0)))="",INDIRECT(CONCATENATE("'2018-09'!H",TEXT(MATCH($C35,'2018-09'!$C$2:$C$100,0)+1,0)))="",AND(INDIRECT(CONCATENATE("'2018-10'!H",TEXT(MATCH($C35,'2018-10'!$C$2:$C$100,0)+1,0)))="",INDIRECT(CONCATENATE("'2018-09'!H",TEXT(MATCH($C35,'2018-09'!$C$2:$C$100,0)+1,0)))="")),"Н/Д",INDIRECT(CONCATENATE("'2018-10'!H",TEXT(MATCH($C35,'2018-10'!$C$2:$C$100,0)+1,0)))-INDIRECT(CONCATENATE("'2018-09'!H",TEXT(MATCH($C35,'2018-09'!$C$2:$C$100,0)+1,0))))</f>
        <v>622048137.54000092</v>
      </c>
      <c r="I35" s="17">
        <f ca="1">IF(OR(INDIRECT(CONCATENATE("'2018-10'!I",TEXT(MATCH($C35,'2018-10'!$C$2:$C$100,0)+1,0)))="",INDIRECT(CONCATENATE("'2018-09'!I",TEXT(MATCH($C35,'2018-09'!$C$2:$C$100,0)+1,0)))="",AND(INDIRECT(CONCATENATE("'2018-10'!I",TEXT(MATCH($C35,'2018-10'!$C$2:$C$100,0)+1,0)))="",INDIRECT(CONCATENATE("'2018-09'!I",TEXT(MATCH($C35,'2018-09'!$C$2:$C$100,0)+1,0)))="")),"Н/Д",INDIRECT(CONCATENATE("'2018-10'!I",TEXT(MATCH($C35,'2018-10'!$C$2:$C$100,0)+1,0)))-INDIRECT(CONCATENATE("'2018-09'!I",TEXT(MATCH($C35,'2018-09'!$C$2:$C$100,0)+1,0))))</f>
        <v>353234467.30999994</v>
      </c>
      <c r="J35" s="17" t="str">
        <f ca="1">IF(OR(INDIRECT(CONCATENATE("'2018-10'!J",TEXT(MATCH($C35,'2018-10'!$C$2:$C$100,0)+1,0)))="",INDIRECT(CONCATENATE("'2018-09'!J",TEXT(MATCH($C35,'2018-09'!$C$2:$C$100,0)+1,0)))="",AND(INDIRECT(CONCATENATE("'2018-10'!J",TEXT(MATCH($C35,'2018-10'!$C$2:$C$100,0)+1,0)))="",INDIRECT(CONCATENATE("'2018-09'!J",TEXT(MATCH($C35,'2018-09'!$C$2:$C$100,0)+1,0)))="")),"Н/Д",INDIRECT(CONCATENATE("'2018-10'!J",TEXT(MATCH($C35,'2018-10'!$C$2:$C$100,0)+1,0)))-INDIRECT(CONCATENATE("'2018-09'!J",TEXT(MATCH($C35,'2018-09'!$C$2:$C$100,0)+1,0))))</f>
        <v>Н/Д</v>
      </c>
      <c r="K35" s="17">
        <f ca="1">IF(OR(INDIRECT(CONCATENATE("'2018-10'!K",TEXT(MATCH($C35,'2018-10'!$C$2:$C$100,0)+1,0)))="",INDIRECT(CONCATENATE("'2018-09'!K",TEXT(MATCH($C35,'2018-09'!$C$2:$C$100,0)+1,0)))="",AND(INDIRECT(CONCATENATE("'2018-10'!K",TEXT(MATCH($C35,'2018-10'!$C$2:$C$100,0)+1,0)))="",INDIRECT(CONCATENATE("'2018-09'!K",TEXT(MATCH($C35,'2018-09'!$C$2:$C$100,0)+1,0)))="")),"Н/Д",INDIRECT(CONCATENATE("'2018-10'!K",TEXT(MATCH($C35,'2018-10'!$C$2:$C$100,0)+1,0)))-INDIRECT(CONCATENATE("'2018-09'!K",TEXT(MATCH($C35,'2018-09'!$C$2:$C$100,0)+1,0))))</f>
        <v>24009977.809999943</v>
      </c>
      <c r="L35" s="17">
        <f ca="1">IF(OR(INDIRECT(CONCATENATE("'2018-10'!L",TEXT(MATCH($C35,'2018-10'!$C$2:$C$100,0)+1,0)))="",INDIRECT(CONCATENATE("'2018-09'!L",TEXT(MATCH($C35,'2018-09'!$C$2:$C$100,0)+1,0)))="",AND(INDIRECT(CONCATENATE("'2018-10'!L",TEXT(MATCH($C35,'2018-10'!$C$2:$C$100,0)+1,0)))="",INDIRECT(CONCATENATE("'2018-09'!L",TEXT(MATCH($C35,'2018-09'!$C$2:$C$100,0)+1,0)))="")),"Н/Д",INDIRECT(CONCATENATE("'2018-10'!L",TEXT(MATCH($C35,'2018-10'!$C$2:$C$100,0)+1,0)))-INDIRECT(CONCATENATE("'2018-09'!L",TEXT(MATCH($C35,'2018-09'!$C$2:$C$100,0)+1,0))))</f>
        <v>45864136.25999999</v>
      </c>
      <c r="M35" s="17">
        <f ca="1">IF(OR(INDIRECT(CONCATENATE("'2018-10'!M",TEXT(MATCH($C35,'2018-10'!$C$2:$C$100,0)+1,0)))="",INDIRECT(CONCATENATE("'2018-09'!M",TEXT(MATCH($C35,'2018-09'!$C$2:$C$100,0)+1,0)))="",AND(INDIRECT(CONCATENATE("'2018-10'!M",TEXT(MATCH($C35,'2018-10'!$C$2:$C$100,0)+1,0)))="",INDIRECT(CONCATENATE("'2018-09'!M",TEXT(MATCH($C35,'2018-09'!$C$2:$C$100,0)+1,0)))="")),"Н/Д",INDIRECT(CONCATENATE("'2018-10'!M",TEXT(MATCH($C35,'2018-10'!$C$2:$C$100,0)+1,0)))-INDIRECT(CONCATENATE("'2018-09'!M",TEXT(MATCH($C35,'2018-09'!$C$2:$C$100,0)+1,0))))</f>
        <v>3648440.6300000008</v>
      </c>
      <c r="N35" s="17">
        <f ca="1">IF(OR(INDIRECT(CONCATENATE("'2018-10'!N",TEXT(MATCH($C35,'2018-10'!$C$2:$C$100,0)+1,0)))="",INDIRECT(CONCATENATE("'2018-09'!N",TEXT(MATCH($C35,'2018-09'!$C$2:$C$100,0)+1,0)))="",AND(INDIRECT(CONCATENATE("'2018-10'!N",TEXT(MATCH($C35,'2018-10'!$C$2:$C$100,0)+1,0)))="",INDIRECT(CONCATENATE("'2018-09'!N",TEXT(MATCH($C35,'2018-09'!$C$2:$C$100,0)+1,0)))="")),"Н/Д",INDIRECT(CONCATENATE("'2018-10'!N",TEXT(MATCH($C35,'2018-10'!$C$2:$C$100,0)+1,0)))-INDIRECT(CONCATENATE("'2018-09'!NE",TEXT(MATCH($C35,'2018-09'!$C$2:$C$100,0)+1,0))))</f>
        <v>121402543.84999999</v>
      </c>
      <c r="O35" s="17">
        <f ca="1">IF(OR(INDIRECT(CONCATENATE("'2018-10'!O",TEXT(MATCH($C35,'2018-10'!$C$2:$C$100,0)+1,0)))="",INDIRECT(CONCATENATE("'2018-09'!O",TEXT(MATCH($C35,'2018-09'!$C$2:$C$100,0)+1,0)))="",AND(INDIRECT(CONCATENATE("'2018-10'!O",TEXT(MATCH($C35,'2018-10'!$C$2:$C$100,0)+1,0)))="",INDIRECT(CONCATENATE("'2018-09'!O",TEXT(MATCH($C35,'2018-09'!$C$2:$C$100,0)+1,0)))="")),"Н/Д",INDIRECT(CONCATENATE("'2018-10'!O",TEXT(MATCH($C35,'2018-10'!$C$2:$C$100,0)+1,0)))-INDIRECT(CONCATENATE("'2018-09'!O",TEXT(MATCH($C35,'2018-09'!$C$2:$C$100,0)+1,0))))</f>
        <v>151410</v>
      </c>
      <c r="P35" s="17">
        <f ca="1">IF(OR(INDIRECT(CONCATENATE("'2018-10'!P",TEXT(MATCH($C35,'2018-10'!$C$2:$C$100,0)+1,0)))="",INDIRECT(CONCATENATE("'2018-09'!P",TEXT(MATCH($C35,'2018-09'!$C$2:$C$100,0)+1,0)))="",AND(INDIRECT(CONCATENATE("'2018-10'!P",TEXT(MATCH($C35,'2018-10'!$C$2:$C$100,0)+1,0)))="",INDIRECT(CONCATENATE("'2018-09'!P",TEXT(MATCH($C35,'2018-09'!$C$2:$C$100,0)+1,0)))="")),"Н/Д",INDIRECT(CONCATENATE("'2018-10'!P",TEXT(MATCH($C35,'2018-10'!$C$2:$C$100,0)+1,0)))-INDIRECT(CONCATENATE("'2018-09'!P",TEXT(MATCH($C35,'2018-09'!$C$2:$C$100,0)+1,0))))</f>
        <v>43230586.00999999</v>
      </c>
      <c r="Q35" s="17">
        <f ca="1">IF(OR(INDIRECT(CONCATENATE("'2018-10'!Q",TEXT(MATCH($C35,'2018-10'!$C$2:$C$100,0)+1,0)))="",INDIRECT(CONCATENATE("'2018-09'!Q",TEXT(MATCH($C35,'2018-09'!$C$2:$C$100,0)+1,0)))="",AND(INDIRECT(CONCATENATE("'2018-10'!Q",TEXT(MATCH($C35,'2018-10'!$C$2:$C$100,0)+1,0)))="",INDIRECT(CONCATENATE("'2018-09'!Q",TEXT(MATCH($C35,'2018-09'!$C$2:$C$100,0)+1,0)))="")),"Н/Д",INDIRECT(CONCATENATE("'2018-10'!Q",TEXT(MATCH($C35,'2018-10'!$C$2:$C$100,0)+1,0)))-INDIRECT(CONCATENATE("'2018-09'!Q",TEXT(MATCH($C35,'2018-09'!$C$2:$C$100,0)+1,0))))</f>
        <v>19242813.460000008</v>
      </c>
      <c r="R35" s="17">
        <f ca="1">IF(OR(INDIRECT(CONCATENATE("'2018-10'!R",TEXT(MATCH($C35,'2018-10'!$C$2:$C$100,0)+1,0)))="",INDIRECT(CONCATENATE("'2018-09'!R",TEXT(MATCH($C35,'2018-09'!$C$2:$C$100,0)+1,0)))="",AND(INDIRECT(CONCATENATE("'2018-10'!R",TEXT(MATCH($C35,'2018-10'!$C$2:$C$100,0)+1,0)))="",INDIRECT(CONCATENATE("'2018-09'!R",TEXT(MATCH($C35,'2018-09'!$C$2:$C$100,0)+1,0)))="")),"Н/Д",INDIRECT(CONCATENATE("'2018-10'!R",TEXT(MATCH($C35,'2018-10'!$C$2:$C$100,0)+1,0)))-INDIRECT(CONCATENATE("'2018-09'!R",TEXT(MATCH($C35,'2018-09'!$C$2:$C$100,0)+1,0))))</f>
        <v>9768806.0300000012</v>
      </c>
      <c r="S35" s="17">
        <f ca="1">IF(OR(INDIRECT(CONCATENATE("'2018-10'!S",TEXT(MATCH($C35,'2018-10'!$C$2:$C$100,0)+1,0)))="",INDIRECT(CONCATENATE("'2018-09'!S",TEXT(MATCH($C35,'2018-09'!$C$2:$C$100,0)+1,0)))="",AND(INDIRECT(CONCATENATE("'2018-10'!S",TEXT(MATCH($C35,'2018-10'!$C$2:$C$100,0)+1,0)))="",INDIRECT(CONCATENATE("'2018-09'!S",TEXT(MATCH($C35,'2018-09'!$C$2:$C$100,0)+1,0)))="")),"Н/Д",INDIRECT(CONCATENATE("'2018-10'!S",TEXT(MATCH($C35,'2018-10'!$C$2:$C$100,0)+1,0)))-INDIRECT(CONCATENATE("'2018-09'!S",TEXT(MATCH($C35,'2018-09'!$C$2:$C$100,0)+1,0))))</f>
        <v>69533</v>
      </c>
      <c r="T35" s="17">
        <f ca="1">IF(OR(INDIRECT(CONCATENATE("'2018-10'!T",TEXT(MATCH($C35,'2018-10'!$C$2:$C$100,0)+1,0)))="",INDIRECT(CONCATENATE("'2018-09'!T",TEXT(MATCH($C35,'2018-09'!$C$2:$C$100,0)+1,0)))="",AND(INDIRECT(CONCATENATE("'2018-10'!T",TEXT(MATCH($C35,'2018-10'!$C$2:$C$100,0)+1,0)))="",INDIRECT(CONCATENATE("'2018-09'!T",TEXT(MATCH($C35,'2018-09'!$C$2:$C$100,0)+1,0)))="")),"Н/Д",INDIRECT(CONCATENATE("'2018-10'!T",TEXT(MATCH($C35,'2018-10'!$C$2:$C$100,0)+1,0)))-INDIRECT(CONCATENATE("'2018-09'!T",TEXT(MATCH($C35,'2018-09'!$C$2:$C$100,0)+1,0))))</f>
        <v>26228302.230000019</v>
      </c>
      <c r="U35" s="17">
        <f ca="1">IF(OR(INDIRECT(CONCATENATE("'2018-10'!U",TEXT(MATCH($C35,'2018-10'!$C$2:$C$100,0)+1,0)))="",INDIRECT(CONCATENATE("'2018-09'!U",TEXT(MATCH($C35,'2018-09'!$C$2:$C$100,0)+1,0)))="",AND(INDIRECT(CONCATENATE("'2018-10'!U",TEXT(MATCH($C35,'2018-10'!$C$2:$C$100,0)+1,0)))="",INDIRECT(CONCATENATE("'2018-09'!U",TEXT(MATCH($C35,'2018-09'!$C$2:$C$100,0)+1,0)))="")),"Н/Д",INDIRECT(CONCATENATE("'2018-10'!U",TEXT(MATCH($C35,'2018-10'!$C$2:$C$100,0)+1,0)))-INDIRECT(CONCATENATE("'2018-09'!U",TEXT(MATCH($C35,'2018-09'!$C$2:$C$100,0)+1,0))))</f>
        <v>1297313.1799999997</v>
      </c>
      <c r="V35" s="17">
        <f ca="1">IF(OR(INDIRECT(CONCATENATE("'2018-10'!V",TEXT(MATCH($C35,'2018-10'!$C$2:$C$100,0)+1,0)))="",INDIRECT(CONCATENATE("'2018-09'!V",TEXT(MATCH($C35,'2018-09'!$C$2:$C$100,0)+1,0)))="",AND(INDIRECT(CONCATENATE("'2018-10'!V",TEXT(MATCH($C35,'2018-10'!$C$2:$C$100,0)+1,0)))="",INDIRECT(CONCATENATE("'2018-09'!V",TEXT(MATCH($C35,'2018-09'!$C$2:$C$100,0)+1,0)))="")),"Н/Д",INDIRECT(CONCATENATE("'2018-10'!V",TEXT(MATCH($C35,'2018-10'!$C$2:$C$100,0)+1,0)))-INDIRECT(CONCATENATE("'2018-09'!V",TEXT(MATCH($C35,'2018-09'!$C$2:$C$100,0)+1,0))))</f>
        <v>1509302338.289999</v>
      </c>
      <c r="W35" s="17">
        <f ca="1">IF(OR(INDIRECT(CONCATENATE("'2018-10'!W",TEXT(MATCH($C35,'2018-10'!$C$2:$C$100,0)+1,0)))="",INDIRECT(CONCATENATE("'2018-09'!W",TEXT(MATCH($C35,'2018-09'!$C$2:$C$100,0)+1,0)))="",AND(INDIRECT(CONCATENATE("'2018-10'!W",TEXT(MATCH($C35,'2018-10'!$C$2:$C$100,0)+1,0)))="",INDIRECT(CONCATENATE("'2018-09'!W",TEXT(MATCH($C35,'2018-09'!$C$2:$C$100,0)+1,0)))="")),"Н/Д",INDIRECT(CONCATENATE("'2018-10'!W",TEXT(MATCH($C35,'2018-10'!$C$2:$C$100,0)+1,0)))-INDIRECT(CONCATENATE("'2018-09'!W",TEXT(MATCH($C35,'2018-09'!$C$2:$C$100,0)+1,0))))</f>
        <v>6915603573.2400055</v>
      </c>
    </row>
    <row r="36" spans="1:23" x14ac:dyDescent="0.25">
      <c r="A36" s="2" t="s">
        <v>49</v>
      </c>
      <c r="B36" s="2" t="s">
        <v>58</v>
      </c>
      <c r="C36" s="15">
        <v>86000000</v>
      </c>
      <c r="D36" s="2" t="s">
        <v>213</v>
      </c>
      <c r="E36" s="17">
        <f ca="1">IF(OR(INDIRECT(CONCATENATE("'2018-10'!E",TEXT(MATCH($C36,'2018-10'!$C$2:$C$100,0)+1,0)))="",INDIRECT(CONCATENATE("'2018-09'!E",TEXT(MATCH($C36,'2018-09'!$C$2:$C$100,0)+1,0)))="",AND(INDIRECT(CONCATENATE("'2018-10'!E",TEXT(MATCH($C36,'2018-10'!$C$2:$C$100,0)+1,0)))="",INDIRECT(CONCATENATE("'2018-09'!E",TEXT(MATCH($C36,'2018-09'!$C$2:$C$100,0)+1,0)))="")),"Н/Д",INDIRECT(CONCATENATE("'2018-10'!E",TEXT(MATCH($C36,'2018-10'!$C$2:$C$100,0)+1,0)))-INDIRECT(CONCATENATE("'2018-09'!E",TEXT(MATCH($C36,'2018-09'!$C$2:$C$100,0)+1,0))))</f>
        <v>3186829684.1399994</v>
      </c>
      <c r="F36" s="17">
        <f ca="1">IF(OR(INDIRECT(CONCATENATE("'2018-10'!F",TEXT(MATCH($C36,'2018-10'!$C$2:$C$100,0)+1,0)))="",INDIRECT(CONCATENATE("'2018-09'!F",TEXT(MATCH($C36,'2018-09'!$C$2:$C$100,0)+1,0)))="",AND(INDIRECT(CONCATENATE("'2018-10'!F",TEXT(MATCH($C36,'2018-10'!$C$2:$C$100,0)+1,0)))="",INDIRECT(CONCATENATE("'2018-09'!F",TEXT(MATCH($C36,'2018-09'!$C$2:$C$100,0)+1,0)))="")),"Н/Д",INDIRECT(CONCATENATE("'2018-10'!F",TEXT(MATCH($C36,'2018-10'!$C$2:$C$100,0)+1,0)))-INDIRECT(CONCATENATE("'2018-09'!F",TEXT(MATCH($C36,'2018-09'!$C$2:$C$100,0)+1,0))))</f>
        <v>1731351129.8699989</v>
      </c>
      <c r="G36" s="17">
        <f ca="1">IF(OR(INDIRECT(CONCATENATE("'2018-10'!G",TEXT(MATCH($C36,'2018-10'!$C$2:$C$100,0)+1,0)))="",INDIRECT(CONCATENATE("'2018-09'!G",TEXT(MATCH($C36,'2018-09'!$C$2:$C$100,0)+1,0)))="",AND(INDIRECT(CONCATENATE("'2018-10'!G",TEXT(MATCH($C36,'2018-10'!$C$2:$C$100,0)+1,0)))="",INDIRECT(CONCATENATE("'2018-09'!G",TEXT(MATCH($C36,'2018-09'!$C$2:$C$100,0)+1,0)))="")),"Н/Д",INDIRECT(CONCATENATE("'2018-10'!G",TEXT(MATCH($C36,'2018-10'!$C$2:$C$100,0)+1,0)))-INDIRECT(CONCATENATE("'2018-09'!G",TEXT(MATCH($C36,'2018-09'!$C$2:$C$100,0)+1,0))))</f>
        <v>183122339.90999985</v>
      </c>
      <c r="H36" s="17">
        <f ca="1">IF(OR(INDIRECT(CONCATENATE("'2018-10'!H",TEXT(MATCH($C36,'2018-10'!$C$2:$C$100,0)+1,0)))="",INDIRECT(CONCATENATE("'2018-09'!H",TEXT(MATCH($C36,'2018-09'!$C$2:$C$100,0)+1,0)))="",AND(INDIRECT(CONCATENATE("'2018-10'!H",TEXT(MATCH($C36,'2018-10'!$C$2:$C$100,0)+1,0)))="",INDIRECT(CONCATENATE("'2018-09'!H",TEXT(MATCH($C36,'2018-09'!$C$2:$C$100,0)+1,0)))="")),"Н/Д",INDIRECT(CONCATENATE("'2018-10'!H",TEXT(MATCH($C36,'2018-10'!$C$2:$C$100,0)+1,0)))-INDIRECT(CONCATENATE("'2018-09'!H",TEXT(MATCH($C36,'2018-09'!$C$2:$C$100,0)+1,0))))</f>
        <v>897461817.60999966</v>
      </c>
      <c r="I36" s="17">
        <f ca="1">IF(OR(INDIRECT(CONCATENATE("'2018-10'!I",TEXT(MATCH($C36,'2018-10'!$C$2:$C$100,0)+1,0)))="",INDIRECT(CONCATENATE("'2018-09'!I",TEXT(MATCH($C36,'2018-09'!$C$2:$C$100,0)+1,0)))="",AND(INDIRECT(CONCATENATE("'2018-10'!I",TEXT(MATCH($C36,'2018-10'!$C$2:$C$100,0)+1,0)))="",INDIRECT(CONCATENATE("'2018-09'!I",TEXT(MATCH($C36,'2018-09'!$C$2:$C$100,0)+1,0)))="")),"Н/Д",INDIRECT(CONCATENATE("'2018-10'!I",TEXT(MATCH($C36,'2018-10'!$C$2:$C$100,0)+1,0)))-INDIRECT(CONCATENATE("'2018-09'!I",TEXT(MATCH($C36,'2018-09'!$C$2:$C$100,0)+1,0))))</f>
        <v>248258789.44000006</v>
      </c>
      <c r="J36" s="17" t="str">
        <f ca="1">IF(OR(INDIRECT(CONCATENATE("'2018-10'!J",TEXT(MATCH($C36,'2018-10'!$C$2:$C$100,0)+1,0)))="",INDIRECT(CONCATENATE("'2018-09'!J",TEXT(MATCH($C36,'2018-09'!$C$2:$C$100,0)+1,0)))="",AND(INDIRECT(CONCATENATE("'2018-10'!J",TEXT(MATCH($C36,'2018-10'!$C$2:$C$100,0)+1,0)))="",INDIRECT(CONCATENATE("'2018-09'!J",TEXT(MATCH($C36,'2018-09'!$C$2:$C$100,0)+1,0)))="")),"Н/Д",INDIRECT(CONCATENATE("'2018-10'!J",TEXT(MATCH($C36,'2018-10'!$C$2:$C$100,0)+1,0)))-INDIRECT(CONCATENATE("'2018-09'!J",TEXT(MATCH($C36,'2018-09'!$C$2:$C$100,0)+1,0))))</f>
        <v>Н/Д</v>
      </c>
      <c r="K36" s="17">
        <f ca="1">IF(OR(INDIRECT(CONCATENATE("'2018-10'!K",TEXT(MATCH($C36,'2018-10'!$C$2:$C$100,0)+1,0)))="",INDIRECT(CONCATENATE("'2018-09'!K",TEXT(MATCH($C36,'2018-09'!$C$2:$C$100,0)+1,0)))="",AND(INDIRECT(CONCATENATE("'2018-10'!K",TEXT(MATCH($C36,'2018-10'!$C$2:$C$100,0)+1,0)))="",INDIRECT(CONCATENATE("'2018-09'!K",TEXT(MATCH($C36,'2018-09'!$C$2:$C$100,0)+1,0)))="")),"Н/Д",INDIRECT(CONCATENATE("'2018-10'!K",TEXT(MATCH($C36,'2018-10'!$C$2:$C$100,0)+1,0)))-INDIRECT(CONCATENATE("'2018-09'!K",TEXT(MATCH($C36,'2018-09'!$C$2:$C$100,0)+1,0))))</f>
        <v>35352204.369999886</v>
      </c>
      <c r="L36" s="17">
        <f ca="1">IF(OR(INDIRECT(CONCATENATE("'2018-10'!L",TEXT(MATCH($C36,'2018-10'!$C$2:$C$100,0)+1,0)))="",INDIRECT(CONCATENATE("'2018-09'!L",TEXT(MATCH($C36,'2018-09'!$C$2:$C$100,0)+1,0)))="",AND(INDIRECT(CONCATENATE("'2018-10'!L",TEXT(MATCH($C36,'2018-10'!$C$2:$C$100,0)+1,0)))="",INDIRECT(CONCATENATE("'2018-09'!L",TEXT(MATCH($C36,'2018-09'!$C$2:$C$100,0)+1,0)))="")),"Н/Д",INDIRECT(CONCATENATE("'2018-10'!L",TEXT(MATCH($C36,'2018-10'!$C$2:$C$100,0)+1,0)))-INDIRECT(CONCATENATE("'2018-09'!L",TEXT(MATCH($C36,'2018-09'!$C$2:$C$100,0)+1,0))))</f>
        <v>101296890.63999987</v>
      </c>
      <c r="M36" s="17">
        <f ca="1">IF(OR(INDIRECT(CONCATENATE("'2018-10'!M",TEXT(MATCH($C36,'2018-10'!$C$2:$C$100,0)+1,0)))="",INDIRECT(CONCATENATE("'2018-09'!M",TEXT(MATCH($C36,'2018-09'!$C$2:$C$100,0)+1,0)))="",AND(INDIRECT(CONCATENATE("'2018-10'!M",TEXT(MATCH($C36,'2018-10'!$C$2:$C$100,0)+1,0)))="",INDIRECT(CONCATENATE("'2018-09'!M",TEXT(MATCH($C36,'2018-09'!$C$2:$C$100,0)+1,0)))="")),"Н/Д",INDIRECT(CONCATENATE("'2018-10'!M",TEXT(MATCH($C36,'2018-10'!$C$2:$C$100,0)+1,0)))-INDIRECT(CONCATENATE("'2018-09'!M",TEXT(MATCH($C36,'2018-09'!$C$2:$C$100,0)+1,0))))</f>
        <v>55169290.069999993</v>
      </c>
      <c r="N36" s="17">
        <f ca="1">IF(OR(INDIRECT(CONCATENATE("'2018-10'!N",TEXT(MATCH($C36,'2018-10'!$C$2:$C$100,0)+1,0)))="",INDIRECT(CONCATENATE("'2018-09'!N",TEXT(MATCH($C36,'2018-09'!$C$2:$C$100,0)+1,0)))="",AND(INDIRECT(CONCATENATE("'2018-10'!N",TEXT(MATCH($C36,'2018-10'!$C$2:$C$100,0)+1,0)))="",INDIRECT(CONCATENATE("'2018-09'!N",TEXT(MATCH($C36,'2018-09'!$C$2:$C$100,0)+1,0)))="")),"Н/Д",INDIRECT(CONCATENATE("'2018-10'!N",TEXT(MATCH($C36,'2018-10'!$C$2:$C$100,0)+1,0)))-INDIRECT(CONCATENATE("'2018-09'!NE",TEXT(MATCH($C36,'2018-09'!$C$2:$C$100,0)+1,0))))</f>
        <v>176634909.88</v>
      </c>
      <c r="O36" s="17">
        <f ca="1">IF(OR(INDIRECT(CONCATENATE("'2018-10'!O",TEXT(MATCH($C36,'2018-10'!$C$2:$C$100,0)+1,0)))="",INDIRECT(CONCATENATE("'2018-09'!O",TEXT(MATCH($C36,'2018-09'!$C$2:$C$100,0)+1,0)))="",AND(INDIRECT(CONCATENATE("'2018-10'!O",TEXT(MATCH($C36,'2018-10'!$C$2:$C$100,0)+1,0)))="",INDIRECT(CONCATENATE("'2018-09'!O",TEXT(MATCH($C36,'2018-09'!$C$2:$C$100,0)+1,0)))="")),"Н/Д",INDIRECT(CONCATENATE("'2018-10'!O",TEXT(MATCH($C36,'2018-10'!$C$2:$C$100,0)+1,0)))-INDIRECT(CONCATENATE("'2018-09'!O",TEXT(MATCH($C36,'2018-09'!$C$2:$C$100,0)+1,0))))</f>
        <v>56711.619999999995</v>
      </c>
      <c r="P36" s="17">
        <f ca="1">IF(OR(INDIRECT(CONCATENATE("'2018-10'!P",TEXT(MATCH($C36,'2018-10'!$C$2:$C$100,0)+1,0)))="",INDIRECT(CONCATENATE("'2018-09'!P",TEXT(MATCH($C36,'2018-09'!$C$2:$C$100,0)+1,0)))="",AND(INDIRECT(CONCATENATE("'2018-10'!P",TEXT(MATCH($C36,'2018-10'!$C$2:$C$100,0)+1,0)))="",INDIRECT(CONCATENATE("'2018-09'!P",TEXT(MATCH($C36,'2018-09'!$C$2:$C$100,0)+1,0)))="")),"Н/Д",INDIRECT(CONCATENATE("'2018-10'!P",TEXT(MATCH($C36,'2018-10'!$C$2:$C$100,0)+1,0)))-INDIRECT(CONCATENATE("'2018-09'!P",TEXT(MATCH($C36,'2018-09'!$C$2:$C$100,0)+1,0))))</f>
        <v>51683301.170000017</v>
      </c>
      <c r="Q36" s="17">
        <f ca="1">IF(OR(INDIRECT(CONCATENATE("'2018-10'!Q",TEXT(MATCH($C36,'2018-10'!$C$2:$C$100,0)+1,0)))="",INDIRECT(CONCATENATE("'2018-09'!Q",TEXT(MATCH($C36,'2018-09'!$C$2:$C$100,0)+1,0)))="",AND(INDIRECT(CONCATENATE("'2018-10'!Q",TEXT(MATCH($C36,'2018-10'!$C$2:$C$100,0)+1,0)))="",INDIRECT(CONCATENATE("'2018-09'!Q",TEXT(MATCH($C36,'2018-09'!$C$2:$C$100,0)+1,0)))="")),"Н/Д",INDIRECT(CONCATENATE("'2018-10'!Q",TEXT(MATCH($C36,'2018-10'!$C$2:$C$100,0)+1,0)))-INDIRECT(CONCATENATE("'2018-09'!Q",TEXT(MATCH($C36,'2018-09'!$C$2:$C$100,0)+1,0))))</f>
        <v>54804408.309999943</v>
      </c>
      <c r="R36" s="17">
        <f ca="1">IF(OR(INDIRECT(CONCATENATE("'2018-10'!R",TEXT(MATCH($C36,'2018-10'!$C$2:$C$100,0)+1,0)))="",INDIRECT(CONCATENATE("'2018-09'!R",TEXT(MATCH($C36,'2018-09'!$C$2:$C$100,0)+1,0)))="",AND(INDIRECT(CONCATENATE("'2018-10'!R",TEXT(MATCH($C36,'2018-10'!$C$2:$C$100,0)+1,0)))="",INDIRECT(CONCATENATE("'2018-09'!R",TEXT(MATCH($C36,'2018-09'!$C$2:$C$100,0)+1,0)))="")),"Н/Д",INDIRECT(CONCATENATE("'2018-10'!R",TEXT(MATCH($C36,'2018-10'!$C$2:$C$100,0)+1,0)))-INDIRECT(CONCATENATE("'2018-09'!R",TEXT(MATCH($C36,'2018-09'!$C$2:$C$100,0)+1,0))))</f>
        <v>28154142.900000006</v>
      </c>
      <c r="S36" s="17">
        <f ca="1">IF(OR(INDIRECT(CONCATENATE("'2018-10'!S",TEXT(MATCH($C36,'2018-10'!$C$2:$C$100,0)+1,0)))="",INDIRECT(CONCATENATE("'2018-09'!S",TEXT(MATCH($C36,'2018-09'!$C$2:$C$100,0)+1,0)))="",AND(INDIRECT(CONCATENATE("'2018-10'!S",TEXT(MATCH($C36,'2018-10'!$C$2:$C$100,0)+1,0)))="",INDIRECT(CONCATENATE("'2018-09'!S",TEXT(MATCH($C36,'2018-09'!$C$2:$C$100,0)+1,0)))="")),"Н/Д",INDIRECT(CONCATENATE("'2018-10'!S",TEXT(MATCH($C36,'2018-10'!$C$2:$C$100,0)+1,0)))-INDIRECT(CONCATENATE("'2018-09'!S",TEXT(MATCH($C36,'2018-09'!$C$2:$C$100,0)+1,0))))</f>
        <v>32865.119999999995</v>
      </c>
      <c r="T36" s="17">
        <f ca="1">IF(OR(INDIRECT(CONCATENATE("'2018-10'!T",TEXT(MATCH($C36,'2018-10'!$C$2:$C$100,0)+1,0)))="",INDIRECT(CONCATENATE("'2018-09'!T",TEXT(MATCH($C36,'2018-09'!$C$2:$C$100,0)+1,0)))="",AND(INDIRECT(CONCATENATE("'2018-10'!T",TEXT(MATCH($C36,'2018-10'!$C$2:$C$100,0)+1,0)))="",INDIRECT(CONCATENATE("'2018-09'!T",TEXT(MATCH($C36,'2018-09'!$C$2:$C$100,0)+1,0)))="")),"Н/Д",INDIRECT(CONCATENATE("'2018-10'!T",TEXT(MATCH($C36,'2018-10'!$C$2:$C$100,0)+1,0)))-INDIRECT(CONCATENATE("'2018-09'!T",TEXT(MATCH($C36,'2018-09'!$C$2:$C$100,0)+1,0))))</f>
        <v>28906360.390000015</v>
      </c>
      <c r="U36" s="17">
        <f ca="1">IF(OR(INDIRECT(CONCATENATE("'2018-10'!U",TEXT(MATCH($C36,'2018-10'!$C$2:$C$100,0)+1,0)))="",INDIRECT(CONCATENATE("'2018-09'!U",TEXT(MATCH($C36,'2018-09'!$C$2:$C$100,0)+1,0)))="",AND(INDIRECT(CONCATENATE("'2018-10'!U",TEXT(MATCH($C36,'2018-10'!$C$2:$C$100,0)+1,0)))="",INDIRECT(CONCATENATE("'2018-09'!U",TEXT(MATCH($C36,'2018-09'!$C$2:$C$100,0)+1,0)))="")),"Н/Д",INDIRECT(CONCATENATE("'2018-10'!U",TEXT(MATCH($C36,'2018-10'!$C$2:$C$100,0)+1,0)))-INDIRECT(CONCATENATE("'2018-09'!U",TEXT(MATCH($C36,'2018-09'!$C$2:$C$100,0)+1,0))))</f>
        <v>1045527.1799999997</v>
      </c>
      <c r="V36" s="17">
        <f ca="1">IF(OR(INDIRECT(CONCATENATE("'2018-10'!V",TEXT(MATCH($C36,'2018-10'!$C$2:$C$100,0)+1,0)))="",INDIRECT(CONCATENATE("'2018-09'!V",TEXT(MATCH($C36,'2018-09'!$C$2:$C$100,0)+1,0)))="",AND(INDIRECT(CONCATENATE("'2018-10'!V",TEXT(MATCH($C36,'2018-10'!$C$2:$C$100,0)+1,0)))="",INDIRECT(CONCATENATE("'2018-09'!V",TEXT(MATCH($C36,'2018-09'!$C$2:$C$100,0)+1,0)))="")),"Н/Д",INDIRECT(CONCATENATE("'2018-10'!V",TEXT(MATCH($C36,'2018-10'!$C$2:$C$100,0)+1,0)))-INDIRECT(CONCATENATE("'2018-09'!V",TEXT(MATCH($C36,'2018-09'!$C$2:$C$100,0)+1,0))))</f>
        <v>1455478554.2699986</v>
      </c>
      <c r="W36" s="17">
        <f ca="1">IF(OR(INDIRECT(CONCATENATE("'2018-10'!W",TEXT(MATCH($C36,'2018-10'!$C$2:$C$100,0)+1,0)))="",INDIRECT(CONCATENATE("'2018-09'!W",TEXT(MATCH($C36,'2018-09'!$C$2:$C$100,0)+1,0)))="",AND(INDIRECT(CONCATENATE("'2018-10'!W",TEXT(MATCH($C36,'2018-10'!$C$2:$C$100,0)+1,0)))="",INDIRECT(CONCATENATE("'2018-09'!W",TEXT(MATCH($C36,'2018-09'!$C$2:$C$100,0)+1,0)))="")),"Н/Д",INDIRECT(CONCATENATE("'2018-10'!W",TEXT(MATCH($C36,'2018-10'!$C$2:$C$100,0)+1,0)))-INDIRECT(CONCATENATE("'2018-09'!W",TEXT(MATCH($C36,'2018-09'!$C$2:$C$100,0)+1,0))))</f>
        <v>8077325046.5299988</v>
      </c>
    </row>
    <row r="37" spans="1:23" x14ac:dyDescent="0.25">
      <c r="A37" s="2" t="s">
        <v>49</v>
      </c>
      <c r="B37" s="2" t="s">
        <v>59</v>
      </c>
      <c r="C37" s="15">
        <v>87000000</v>
      </c>
      <c r="D37" s="2" t="s">
        <v>213</v>
      </c>
      <c r="E37" s="17">
        <f ca="1">IF(OR(INDIRECT(CONCATENATE("'2018-10'!E",TEXT(MATCH($C37,'2018-10'!$C$2:$C$100,0)+1,0)))="",INDIRECT(CONCATENATE("'2018-09'!E",TEXT(MATCH($C37,'2018-09'!$C$2:$C$100,0)+1,0)))="",AND(INDIRECT(CONCATENATE("'2018-10'!E",TEXT(MATCH($C37,'2018-10'!$C$2:$C$100,0)+1,0)))="",INDIRECT(CONCATENATE("'2018-09'!E",TEXT(MATCH($C37,'2018-09'!$C$2:$C$100,0)+1,0)))="")),"Н/Д",INDIRECT(CONCATENATE("'2018-10'!E",TEXT(MATCH($C37,'2018-10'!$C$2:$C$100,0)+1,0)))-INDIRECT(CONCATENATE("'2018-09'!E",TEXT(MATCH($C37,'2018-09'!$C$2:$C$100,0)+1,0))))</f>
        <v>6041481243.6900024</v>
      </c>
      <c r="F37" s="17">
        <f ca="1">IF(OR(INDIRECT(CONCATENATE("'2018-10'!F",TEXT(MATCH($C37,'2018-10'!$C$2:$C$100,0)+1,0)))="",INDIRECT(CONCATENATE("'2018-09'!F",TEXT(MATCH($C37,'2018-09'!$C$2:$C$100,0)+1,0)))="",AND(INDIRECT(CONCATENATE("'2018-10'!F",TEXT(MATCH($C37,'2018-10'!$C$2:$C$100,0)+1,0)))="",INDIRECT(CONCATENATE("'2018-09'!F",TEXT(MATCH($C37,'2018-09'!$C$2:$C$100,0)+1,0)))="")),"Н/Д",INDIRECT(CONCATENATE("'2018-10'!F",TEXT(MATCH($C37,'2018-10'!$C$2:$C$100,0)+1,0)))-INDIRECT(CONCATENATE("'2018-09'!F",TEXT(MATCH($C37,'2018-09'!$C$2:$C$100,0)+1,0))))</f>
        <v>5649603788.2099991</v>
      </c>
      <c r="G37" s="17">
        <f ca="1">IF(OR(INDIRECT(CONCATENATE("'2018-10'!G",TEXT(MATCH($C37,'2018-10'!$C$2:$C$100,0)+1,0)))="",INDIRECT(CONCATENATE("'2018-09'!G",TEXT(MATCH($C37,'2018-09'!$C$2:$C$100,0)+1,0)))="",AND(INDIRECT(CONCATENATE("'2018-10'!G",TEXT(MATCH($C37,'2018-10'!$C$2:$C$100,0)+1,0)))="",INDIRECT(CONCATENATE("'2018-09'!G",TEXT(MATCH($C37,'2018-09'!$C$2:$C$100,0)+1,0)))="")),"Н/Д",INDIRECT(CONCATENATE("'2018-10'!G",TEXT(MATCH($C37,'2018-10'!$C$2:$C$100,0)+1,0)))-INDIRECT(CONCATENATE("'2018-09'!G",TEXT(MATCH($C37,'2018-09'!$C$2:$C$100,0)+1,0))))</f>
        <v>2881131437.9899979</v>
      </c>
      <c r="H37" s="17">
        <f ca="1">IF(OR(INDIRECT(CONCATENATE("'2018-10'!H",TEXT(MATCH($C37,'2018-10'!$C$2:$C$100,0)+1,0)))="",INDIRECT(CONCATENATE("'2018-09'!H",TEXT(MATCH($C37,'2018-09'!$C$2:$C$100,0)+1,0)))="",AND(INDIRECT(CONCATENATE("'2018-10'!H",TEXT(MATCH($C37,'2018-10'!$C$2:$C$100,0)+1,0)))="",INDIRECT(CONCATENATE("'2018-09'!H",TEXT(MATCH($C37,'2018-09'!$C$2:$C$100,0)+1,0)))="")),"Н/Д",INDIRECT(CONCATENATE("'2018-10'!H",TEXT(MATCH($C37,'2018-10'!$C$2:$C$100,0)+1,0)))-INDIRECT(CONCATENATE("'2018-09'!H",TEXT(MATCH($C37,'2018-09'!$C$2:$C$100,0)+1,0))))</f>
        <v>1688675333.3699989</v>
      </c>
      <c r="I37" s="17">
        <f ca="1">IF(OR(INDIRECT(CONCATENATE("'2018-10'!I",TEXT(MATCH($C37,'2018-10'!$C$2:$C$100,0)+1,0)))="",INDIRECT(CONCATENATE("'2018-09'!I",TEXT(MATCH($C37,'2018-09'!$C$2:$C$100,0)+1,0)))="",AND(INDIRECT(CONCATENATE("'2018-10'!I",TEXT(MATCH($C37,'2018-10'!$C$2:$C$100,0)+1,0)))="",INDIRECT(CONCATENATE("'2018-09'!I",TEXT(MATCH($C37,'2018-09'!$C$2:$C$100,0)+1,0)))="")),"Н/Д",INDIRECT(CONCATENATE("'2018-10'!I",TEXT(MATCH($C37,'2018-10'!$C$2:$C$100,0)+1,0)))-INDIRECT(CONCATENATE("'2018-09'!I",TEXT(MATCH($C37,'2018-09'!$C$2:$C$100,0)+1,0))))</f>
        <v>303388044.31999969</v>
      </c>
      <c r="J37" s="17" t="str">
        <f ca="1">IF(OR(INDIRECT(CONCATENATE("'2018-10'!J",TEXT(MATCH($C37,'2018-10'!$C$2:$C$100,0)+1,0)))="",INDIRECT(CONCATENATE("'2018-09'!J",TEXT(MATCH($C37,'2018-09'!$C$2:$C$100,0)+1,0)))="",AND(INDIRECT(CONCATENATE("'2018-10'!J",TEXT(MATCH($C37,'2018-10'!$C$2:$C$100,0)+1,0)))="",INDIRECT(CONCATENATE("'2018-09'!J",TEXT(MATCH($C37,'2018-09'!$C$2:$C$100,0)+1,0)))="")),"Н/Д",INDIRECT(CONCATENATE("'2018-10'!J",TEXT(MATCH($C37,'2018-10'!$C$2:$C$100,0)+1,0)))-INDIRECT(CONCATENATE("'2018-09'!J",TEXT(MATCH($C37,'2018-09'!$C$2:$C$100,0)+1,0))))</f>
        <v>Н/Д</v>
      </c>
      <c r="K37" s="17">
        <f ca="1">IF(OR(INDIRECT(CONCATENATE("'2018-10'!K",TEXT(MATCH($C37,'2018-10'!$C$2:$C$100,0)+1,0)))="",INDIRECT(CONCATENATE("'2018-09'!K",TEXT(MATCH($C37,'2018-09'!$C$2:$C$100,0)+1,0)))="",AND(INDIRECT(CONCATENATE("'2018-10'!K",TEXT(MATCH($C37,'2018-10'!$C$2:$C$100,0)+1,0)))="",INDIRECT(CONCATENATE("'2018-09'!K",TEXT(MATCH($C37,'2018-09'!$C$2:$C$100,0)+1,0)))="")),"Н/Д",INDIRECT(CONCATENATE("'2018-10'!K",TEXT(MATCH($C37,'2018-10'!$C$2:$C$100,0)+1,0)))-INDIRECT(CONCATENATE("'2018-09'!K",TEXT(MATCH($C37,'2018-09'!$C$2:$C$100,0)+1,0))))</f>
        <v>54049482.7900002</v>
      </c>
      <c r="L37" s="17">
        <f ca="1">IF(OR(INDIRECT(CONCATENATE("'2018-10'!L",TEXT(MATCH($C37,'2018-10'!$C$2:$C$100,0)+1,0)))="",INDIRECT(CONCATENATE("'2018-09'!L",TEXT(MATCH($C37,'2018-09'!$C$2:$C$100,0)+1,0)))="",AND(INDIRECT(CONCATENATE("'2018-10'!L",TEXT(MATCH($C37,'2018-10'!$C$2:$C$100,0)+1,0)))="",INDIRECT(CONCATENATE("'2018-09'!L",TEXT(MATCH($C37,'2018-09'!$C$2:$C$100,0)+1,0)))="")),"Н/Д",INDIRECT(CONCATENATE("'2018-10'!L",TEXT(MATCH($C37,'2018-10'!$C$2:$C$100,0)+1,0)))-INDIRECT(CONCATENATE("'2018-09'!L",TEXT(MATCH($C37,'2018-09'!$C$2:$C$100,0)+1,0))))</f>
        <v>225127113.78000069</v>
      </c>
      <c r="M37" s="17">
        <f ca="1">IF(OR(INDIRECT(CONCATENATE("'2018-10'!M",TEXT(MATCH($C37,'2018-10'!$C$2:$C$100,0)+1,0)))="",INDIRECT(CONCATENATE("'2018-09'!M",TEXT(MATCH($C37,'2018-09'!$C$2:$C$100,0)+1,0)))="",AND(INDIRECT(CONCATENATE("'2018-10'!M",TEXT(MATCH($C37,'2018-10'!$C$2:$C$100,0)+1,0)))="",INDIRECT(CONCATENATE("'2018-09'!M",TEXT(MATCH($C37,'2018-09'!$C$2:$C$100,0)+1,0)))="")),"Н/Д",INDIRECT(CONCATENATE("'2018-10'!M",TEXT(MATCH($C37,'2018-10'!$C$2:$C$100,0)+1,0)))-INDIRECT(CONCATENATE("'2018-09'!M",TEXT(MATCH($C37,'2018-09'!$C$2:$C$100,0)+1,0))))</f>
        <v>36352472.120000005</v>
      </c>
      <c r="N37" s="17">
        <f ca="1">IF(OR(INDIRECT(CONCATENATE("'2018-10'!N",TEXT(MATCH($C37,'2018-10'!$C$2:$C$100,0)+1,0)))="",INDIRECT(CONCATENATE("'2018-09'!N",TEXT(MATCH($C37,'2018-09'!$C$2:$C$100,0)+1,0)))="",AND(INDIRECT(CONCATENATE("'2018-10'!N",TEXT(MATCH($C37,'2018-10'!$C$2:$C$100,0)+1,0)))="",INDIRECT(CONCATENATE("'2018-09'!N",TEXT(MATCH($C37,'2018-09'!$C$2:$C$100,0)+1,0)))="")),"Н/Д",INDIRECT(CONCATENATE("'2018-10'!N",TEXT(MATCH($C37,'2018-10'!$C$2:$C$100,0)+1,0)))-INDIRECT(CONCATENATE("'2018-09'!NE",TEXT(MATCH($C37,'2018-09'!$C$2:$C$100,0)+1,0))))</f>
        <v>230980413.63999999</v>
      </c>
      <c r="O37" s="17">
        <f ca="1">IF(OR(INDIRECT(CONCATENATE("'2018-10'!O",TEXT(MATCH($C37,'2018-10'!$C$2:$C$100,0)+1,0)))="",INDIRECT(CONCATENATE("'2018-09'!O",TEXT(MATCH($C37,'2018-09'!$C$2:$C$100,0)+1,0)))="",AND(INDIRECT(CONCATENATE("'2018-10'!O",TEXT(MATCH($C37,'2018-10'!$C$2:$C$100,0)+1,0)))="",INDIRECT(CONCATENATE("'2018-09'!O",TEXT(MATCH($C37,'2018-09'!$C$2:$C$100,0)+1,0)))="")),"Н/Д",INDIRECT(CONCATENATE("'2018-10'!O",TEXT(MATCH($C37,'2018-10'!$C$2:$C$100,0)+1,0)))-INDIRECT(CONCATENATE("'2018-09'!O",TEXT(MATCH($C37,'2018-09'!$C$2:$C$100,0)+1,0))))</f>
        <v>132.64000000000033</v>
      </c>
      <c r="P37" s="17">
        <f ca="1">IF(OR(INDIRECT(CONCATENATE("'2018-10'!P",TEXT(MATCH($C37,'2018-10'!$C$2:$C$100,0)+1,0)))="",INDIRECT(CONCATENATE("'2018-09'!P",TEXT(MATCH($C37,'2018-09'!$C$2:$C$100,0)+1,0)))="",AND(INDIRECT(CONCATENATE("'2018-10'!P",TEXT(MATCH($C37,'2018-10'!$C$2:$C$100,0)+1,0)))="",INDIRECT(CONCATENATE("'2018-09'!P",TEXT(MATCH($C37,'2018-09'!$C$2:$C$100,0)+1,0)))="")),"Н/Д",INDIRECT(CONCATENATE("'2018-10'!P",TEXT(MATCH($C37,'2018-10'!$C$2:$C$100,0)+1,0)))-INDIRECT(CONCATENATE("'2018-09'!P",TEXT(MATCH($C37,'2018-09'!$C$2:$C$100,0)+1,0))))</f>
        <v>162706754.93000007</v>
      </c>
      <c r="Q37" s="17">
        <f ca="1">IF(OR(INDIRECT(CONCATENATE("'2018-10'!Q",TEXT(MATCH($C37,'2018-10'!$C$2:$C$100,0)+1,0)))="",INDIRECT(CONCATENATE("'2018-09'!Q",TEXT(MATCH($C37,'2018-09'!$C$2:$C$100,0)+1,0)))="",AND(INDIRECT(CONCATENATE("'2018-10'!Q",TEXT(MATCH($C37,'2018-10'!$C$2:$C$100,0)+1,0)))="",INDIRECT(CONCATENATE("'2018-09'!Q",TEXT(MATCH($C37,'2018-09'!$C$2:$C$100,0)+1,0)))="")),"Н/Д",INDIRECT(CONCATENATE("'2018-10'!Q",TEXT(MATCH($C37,'2018-10'!$C$2:$C$100,0)+1,0)))-INDIRECT(CONCATENATE("'2018-09'!Q",TEXT(MATCH($C37,'2018-09'!$C$2:$C$100,0)+1,0))))</f>
        <v>86852530.98999995</v>
      </c>
      <c r="R37" s="17">
        <f ca="1">IF(OR(INDIRECT(CONCATENATE("'2018-10'!R",TEXT(MATCH($C37,'2018-10'!$C$2:$C$100,0)+1,0)))="",INDIRECT(CONCATENATE("'2018-09'!R",TEXT(MATCH($C37,'2018-09'!$C$2:$C$100,0)+1,0)))="",AND(INDIRECT(CONCATENATE("'2018-10'!R",TEXT(MATCH($C37,'2018-10'!$C$2:$C$100,0)+1,0)))="",INDIRECT(CONCATENATE("'2018-09'!R",TEXT(MATCH($C37,'2018-09'!$C$2:$C$100,0)+1,0)))="")),"Н/Д",INDIRECT(CONCATENATE("'2018-10'!R",TEXT(MATCH($C37,'2018-10'!$C$2:$C$100,0)+1,0)))-INDIRECT(CONCATENATE("'2018-09'!R",TEXT(MATCH($C37,'2018-09'!$C$2:$C$100,0)+1,0))))</f>
        <v>17438030.150000006</v>
      </c>
      <c r="S37" s="17">
        <f ca="1">IF(OR(INDIRECT(CONCATENATE("'2018-10'!S",TEXT(MATCH($C37,'2018-10'!$C$2:$C$100,0)+1,0)))="",INDIRECT(CONCATENATE("'2018-09'!S",TEXT(MATCH($C37,'2018-09'!$C$2:$C$100,0)+1,0)))="",AND(INDIRECT(CONCATENATE("'2018-10'!S",TEXT(MATCH($C37,'2018-10'!$C$2:$C$100,0)+1,0)))="",INDIRECT(CONCATENATE("'2018-09'!S",TEXT(MATCH($C37,'2018-09'!$C$2:$C$100,0)+1,0)))="")),"Н/Д",INDIRECT(CONCATENATE("'2018-10'!S",TEXT(MATCH($C37,'2018-10'!$C$2:$C$100,0)+1,0)))-INDIRECT(CONCATENATE("'2018-09'!S",TEXT(MATCH($C37,'2018-09'!$C$2:$C$100,0)+1,0))))</f>
        <v>371824.55999999959</v>
      </c>
      <c r="T37" s="17">
        <f ca="1">IF(OR(INDIRECT(CONCATENATE("'2018-10'!T",TEXT(MATCH($C37,'2018-10'!$C$2:$C$100,0)+1,0)))="",INDIRECT(CONCATENATE("'2018-09'!T",TEXT(MATCH($C37,'2018-09'!$C$2:$C$100,0)+1,0)))="",AND(INDIRECT(CONCATENATE("'2018-10'!T",TEXT(MATCH($C37,'2018-10'!$C$2:$C$100,0)+1,0)))="",INDIRECT(CONCATENATE("'2018-09'!T",TEXT(MATCH($C37,'2018-09'!$C$2:$C$100,0)+1,0)))="")),"Н/Д",INDIRECT(CONCATENATE("'2018-10'!T",TEXT(MATCH($C37,'2018-10'!$C$2:$C$100,0)+1,0)))-INDIRECT(CONCATENATE("'2018-09'!T",TEXT(MATCH($C37,'2018-09'!$C$2:$C$100,0)+1,0))))</f>
        <v>116345443.51999992</v>
      </c>
      <c r="U37" s="17">
        <f ca="1">IF(OR(INDIRECT(CONCATENATE("'2018-10'!U",TEXT(MATCH($C37,'2018-10'!$C$2:$C$100,0)+1,0)))="",INDIRECT(CONCATENATE("'2018-09'!U",TEXT(MATCH($C37,'2018-09'!$C$2:$C$100,0)+1,0)))="",AND(INDIRECT(CONCATENATE("'2018-10'!U",TEXT(MATCH($C37,'2018-10'!$C$2:$C$100,0)+1,0)))="",INDIRECT(CONCATENATE("'2018-09'!U",TEXT(MATCH($C37,'2018-09'!$C$2:$C$100,0)+1,0)))="")),"Н/Д",INDIRECT(CONCATENATE("'2018-10'!U",TEXT(MATCH($C37,'2018-10'!$C$2:$C$100,0)+1,0)))-INDIRECT(CONCATENATE("'2018-09'!U",TEXT(MATCH($C37,'2018-09'!$C$2:$C$100,0)+1,0))))</f>
        <v>264828.55999999866</v>
      </c>
      <c r="V37" s="17">
        <f ca="1">IF(OR(INDIRECT(CONCATENATE("'2018-10'!V",TEXT(MATCH($C37,'2018-10'!$C$2:$C$100,0)+1,0)))="",INDIRECT(CONCATENATE("'2018-09'!V",TEXT(MATCH($C37,'2018-09'!$C$2:$C$100,0)+1,0)))="",AND(INDIRECT(CONCATENATE("'2018-10'!V",TEXT(MATCH($C37,'2018-10'!$C$2:$C$100,0)+1,0)))="",INDIRECT(CONCATENATE("'2018-09'!V",TEXT(MATCH($C37,'2018-09'!$C$2:$C$100,0)+1,0)))="")),"Н/Д",INDIRECT(CONCATENATE("'2018-10'!V",TEXT(MATCH($C37,'2018-10'!$C$2:$C$100,0)+1,0)))-INDIRECT(CONCATENATE("'2018-09'!V",TEXT(MATCH($C37,'2018-09'!$C$2:$C$100,0)+1,0))))</f>
        <v>391877455.47999954</v>
      </c>
      <c r="W37" s="17">
        <f ca="1">IF(OR(INDIRECT(CONCATENATE("'2018-10'!W",TEXT(MATCH($C37,'2018-10'!$C$2:$C$100,0)+1,0)))="",INDIRECT(CONCATENATE("'2018-09'!W",TEXT(MATCH($C37,'2018-09'!$C$2:$C$100,0)+1,0)))="",AND(INDIRECT(CONCATENATE("'2018-10'!W",TEXT(MATCH($C37,'2018-10'!$C$2:$C$100,0)+1,0)))="",INDIRECT(CONCATENATE("'2018-09'!W",TEXT(MATCH($C37,'2018-09'!$C$2:$C$100,0)+1,0)))="")),"Н/Д",INDIRECT(CONCATENATE("'2018-10'!W",TEXT(MATCH($C37,'2018-10'!$C$2:$C$100,0)+1,0)))-INDIRECT(CONCATENATE("'2018-09'!W",TEXT(MATCH($C37,'2018-09'!$C$2:$C$100,0)+1,0))))</f>
        <v>17678338592.309998</v>
      </c>
    </row>
    <row r="38" spans="1:23" x14ac:dyDescent="0.25">
      <c r="A38" s="2" t="s">
        <v>49</v>
      </c>
      <c r="B38" s="2" t="s">
        <v>60</v>
      </c>
      <c r="C38" s="15">
        <v>40000000</v>
      </c>
      <c r="D38" s="2" t="s">
        <v>213</v>
      </c>
      <c r="E38" s="17">
        <f ca="1">IF(OR(INDIRECT(CONCATENATE("'2018-10'!E",TEXT(MATCH($C38,'2018-10'!$C$2:$C$100,0)+1,0)))="",INDIRECT(CONCATENATE("'2018-09'!E",TEXT(MATCH($C38,'2018-09'!$C$2:$C$100,0)+1,0)))="",AND(INDIRECT(CONCATENATE("'2018-10'!E",TEXT(MATCH($C38,'2018-10'!$C$2:$C$100,0)+1,0)))="",INDIRECT(CONCATENATE("'2018-09'!E",TEXT(MATCH($C38,'2018-09'!$C$2:$C$100,0)+1,0)))="")),"Н/Д",INDIRECT(CONCATENATE("'2018-10'!E",TEXT(MATCH($C38,'2018-10'!$C$2:$C$100,0)+1,0)))-INDIRECT(CONCATENATE("'2018-09'!E",TEXT(MATCH($C38,'2018-09'!$C$2:$C$100,0)+1,0))))</f>
        <v>32413350090.669983</v>
      </c>
      <c r="F38" s="17">
        <f ca="1">IF(OR(INDIRECT(CONCATENATE("'2018-10'!F",TEXT(MATCH($C38,'2018-10'!$C$2:$C$100,0)+1,0)))="",INDIRECT(CONCATENATE("'2018-09'!F",TEXT(MATCH($C38,'2018-09'!$C$2:$C$100,0)+1,0)))="",AND(INDIRECT(CONCATENATE("'2018-10'!F",TEXT(MATCH($C38,'2018-10'!$C$2:$C$100,0)+1,0)))="",INDIRECT(CONCATENATE("'2018-09'!F",TEXT(MATCH($C38,'2018-09'!$C$2:$C$100,0)+1,0)))="")),"Н/Д",INDIRECT(CONCATENATE("'2018-10'!F",TEXT(MATCH($C38,'2018-10'!$C$2:$C$100,0)+1,0)))-INDIRECT(CONCATENATE("'2018-09'!F",TEXT(MATCH($C38,'2018-09'!$C$2:$C$100,0)+1,0))))</f>
        <v>30757500281.830017</v>
      </c>
      <c r="G38" s="17">
        <f ca="1">IF(OR(INDIRECT(CONCATENATE("'2018-10'!G",TEXT(MATCH($C38,'2018-10'!$C$2:$C$100,0)+1,0)))="",INDIRECT(CONCATENATE("'2018-09'!G",TEXT(MATCH($C38,'2018-09'!$C$2:$C$100,0)+1,0)))="",AND(INDIRECT(CONCATENATE("'2018-10'!G",TEXT(MATCH($C38,'2018-10'!$C$2:$C$100,0)+1,0)))="",INDIRECT(CONCATENATE("'2018-09'!G",TEXT(MATCH($C38,'2018-09'!$C$2:$C$100,0)+1,0)))="")),"Н/Д",INDIRECT(CONCATENATE("'2018-10'!G",TEXT(MATCH($C38,'2018-10'!$C$2:$C$100,0)+1,0)))-INDIRECT(CONCATENATE("'2018-09'!G",TEXT(MATCH($C38,'2018-09'!$C$2:$C$100,0)+1,0))))</f>
        <v>7132520600.6300049</v>
      </c>
      <c r="H38" s="17">
        <f ca="1">IF(OR(INDIRECT(CONCATENATE("'2018-10'!H",TEXT(MATCH($C38,'2018-10'!$C$2:$C$100,0)+1,0)))="",INDIRECT(CONCATENATE("'2018-09'!H",TEXT(MATCH($C38,'2018-09'!$C$2:$C$100,0)+1,0)))="",AND(INDIRECT(CONCATENATE("'2018-10'!H",TEXT(MATCH($C38,'2018-10'!$C$2:$C$100,0)+1,0)))="",INDIRECT(CONCATENATE("'2018-09'!H",TEXT(MATCH($C38,'2018-09'!$C$2:$C$100,0)+1,0)))="")),"Н/Д",INDIRECT(CONCATENATE("'2018-10'!H",TEXT(MATCH($C38,'2018-10'!$C$2:$C$100,0)+1,0)))-INDIRECT(CONCATENATE("'2018-09'!H",TEXT(MATCH($C38,'2018-09'!$C$2:$C$100,0)+1,0))))</f>
        <v>17491784999.22998</v>
      </c>
      <c r="I38" s="17">
        <f ca="1">IF(OR(INDIRECT(CONCATENATE("'2018-10'!I",TEXT(MATCH($C38,'2018-10'!$C$2:$C$100,0)+1,0)))="",INDIRECT(CONCATENATE("'2018-09'!I",TEXT(MATCH($C38,'2018-09'!$C$2:$C$100,0)+1,0)))="",AND(INDIRECT(CONCATENATE("'2018-10'!I",TEXT(MATCH($C38,'2018-10'!$C$2:$C$100,0)+1,0)))="",INDIRECT(CONCATENATE("'2018-09'!I",TEXT(MATCH($C38,'2018-09'!$C$2:$C$100,0)+1,0)))="")),"Н/Д",INDIRECT(CONCATENATE("'2018-10'!I",TEXT(MATCH($C38,'2018-10'!$C$2:$C$100,0)+1,0)))-INDIRECT(CONCATENATE("'2018-09'!I",TEXT(MATCH($C38,'2018-09'!$C$2:$C$100,0)+1,0))))</f>
        <v>1941313093.3400002</v>
      </c>
      <c r="J38" s="17" t="str">
        <f ca="1">IF(OR(INDIRECT(CONCATENATE("'2018-10'!J",TEXT(MATCH($C38,'2018-10'!$C$2:$C$100,0)+1,0)))="",INDIRECT(CONCATENATE("'2018-09'!J",TEXT(MATCH($C38,'2018-09'!$C$2:$C$100,0)+1,0)))="",AND(INDIRECT(CONCATENATE("'2018-10'!J",TEXT(MATCH($C38,'2018-10'!$C$2:$C$100,0)+1,0)))="",INDIRECT(CONCATENATE("'2018-09'!J",TEXT(MATCH($C38,'2018-09'!$C$2:$C$100,0)+1,0)))="")),"Н/Д",INDIRECT(CONCATENATE("'2018-10'!J",TEXT(MATCH($C38,'2018-10'!$C$2:$C$100,0)+1,0)))-INDIRECT(CONCATENATE("'2018-09'!J",TEXT(MATCH($C38,'2018-09'!$C$2:$C$100,0)+1,0))))</f>
        <v>Н/Д</v>
      </c>
      <c r="K38" s="17">
        <f ca="1">IF(OR(INDIRECT(CONCATENATE("'2018-10'!K",TEXT(MATCH($C38,'2018-10'!$C$2:$C$100,0)+1,0)))="",INDIRECT(CONCATENATE("'2018-09'!K",TEXT(MATCH($C38,'2018-09'!$C$2:$C$100,0)+1,0)))="",AND(INDIRECT(CONCATENATE("'2018-10'!K",TEXT(MATCH($C38,'2018-10'!$C$2:$C$100,0)+1,0)))="",INDIRECT(CONCATENATE("'2018-09'!K",TEXT(MATCH($C38,'2018-09'!$C$2:$C$100,0)+1,0)))="")),"Н/Д",INDIRECT(CONCATENATE("'2018-10'!K",TEXT(MATCH($C38,'2018-10'!$C$2:$C$100,0)+1,0)))-INDIRECT(CONCATENATE("'2018-09'!K",TEXT(MATCH($C38,'2018-09'!$C$2:$C$100,0)+1,0))))</f>
        <v>432850453.40999985</v>
      </c>
      <c r="L38" s="17">
        <f ca="1">IF(OR(INDIRECT(CONCATENATE("'2018-10'!L",TEXT(MATCH($C38,'2018-10'!$C$2:$C$100,0)+1,0)))="",INDIRECT(CONCATENATE("'2018-09'!L",TEXT(MATCH($C38,'2018-09'!$C$2:$C$100,0)+1,0)))="",AND(INDIRECT(CONCATENATE("'2018-10'!L",TEXT(MATCH($C38,'2018-10'!$C$2:$C$100,0)+1,0)))="",INDIRECT(CONCATENATE("'2018-09'!L",TEXT(MATCH($C38,'2018-09'!$C$2:$C$100,0)+1,0)))="")),"Н/Д",INDIRECT(CONCATENATE("'2018-10'!L",TEXT(MATCH($C38,'2018-10'!$C$2:$C$100,0)+1,0)))-INDIRECT(CONCATENATE("'2018-09'!L",TEXT(MATCH($C38,'2018-09'!$C$2:$C$100,0)+1,0))))</f>
        <v>1584522558.5799942</v>
      </c>
      <c r="M38" s="17">
        <f ca="1">IF(OR(INDIRECT(CONCATENATE("'2018-10'!M",TEXT(MATCH($C38,'2018-10'!$C$2:$C$100,0)+1,0)))="",INDIRECT(CONCATENATE("'2018-09'!M",TEXT(MATCH($C38,'2018-09'!$C$2:$C$100,0)+1,0)))="",AND(INDIRECT(CONCATENATE("'2018-10'!M",TEXT(MATCH($C38,'2018-10'!$C$2:$C$100,0)+1,0)))="",INDIRECT(CONCATENATE("'2018-09'!M",TEXT(MATCH($C38,'2018-09'!$C$2:$C$100,0)+1,0)))="")),"Н/Д",INDIRECT(CONCATENATE("'2018-10'!M",TEXT(MATCH($C38,'2018-10'!$C$2:$C$100,0)+1,0)))-INDIRECT(CONCATENATE("'2018-09'!M",TEXT(MATCH($C38,'2018-09'!$C$2:$C$100,0)+1,0))))</f>
        <v>931436.81000000052</v>
      </c>
      <c r="N38" s="17">
        <f ca="1">IF(OR(INDIRECT(CONCATENATE("'2018-10'!N",TEXT(MATCH($C38,'2018-10'!$C$2:$C$100,0)+1,0)))="",INDIRECT(CONCATENATE("'2018-09'!N",TEXT(MATCH($C38,'2018-09'!$C$2:$C$100,0)+1,0)))="",AND(INDIRECT(CONCATENATE("'2018-10'!N",TEXT(MATCH($C38,'2018-10'!$C$2:$C$100,0)+1,0)))="",INDIRECT(CONCATENATE("'2018-09'!N",TEXT(MATCH($C38,'2018-09'!$C$2:$C$100,0)+1,0)))="")),"Н/Д",INDIRECT(CONCATENATE("'2018-10'!N",TEXT(MATCH($C38,'2018-10'!$C$2:$C$100,0)+1,0)))-INDIRECT(CONCATENATE("'2018-09'!NE",TEXT(MATCH($C38,'2018-09'!$C$2:$C$100,0)+1,0))))</f>
        <v>1334523019.3299999</v>
      </c>
      <c r="O38" s="17">
        <f ca="1">IF(OR(INDIRECT(CONCATENATE("'2018-10'!O",TEXT(MATCH($C38,'2018-10'!$C$2:$C$100,0)+1,0)))="",INDIRECT(CONCATENATE("'2018-09'!O",TEXT(MATCH($C38,'2018-09'!$C$2:$C$100,0)+1,0)))="",AND(INDIRECT(CONCATENATE("'2018-10'!O",TEXT(MATCH($C38,'2018-10'!$C$2:$C$100,0)+1,0)))="",INDIRECT(CONCATENATE("'2018-09'!O",TEXT(MATCH($C38,'2018-09'!$C$2:$C$100,0)+1,0)))="")),"Н/Д",INDIRECT(CONCATENATE("'2018-10'!O",TEXT(MATCH($C38,'2018-10'!$C$2:$C$100,0)+1,0)))-INDIRECT(CONCATENATE("'2018-09'!O",TEXT(MATCH($C38,'2018-09'!$C$2:$C$100,0)+1,0))))</f>
        <v>52667.78</v>
      </c>
      <c r="P38" s="17">
        <f ca="1">IF(OR(INDIRECT(CONCATENATE("'2018-10'!P",TEXT(MATCH($C38,'2018-10'!$C$2:$C$100,0)+1,0)))="",INDIRECT(CONCATENATE("'2018-09'!P",TEXT(MATCH($C38,'2018-09'!$C$2:$C$100,0)+1,0)))="",AND(INDIRECT(CONCATENATE("'2018-10'!P",TEXT(MATCH($C38,'2018-10'!$C$2:$C$100,0)+1,0)))="",INDIRECT(CONCATENATE("'2018-09'!P",TEXT(MATCH($C38,'2018-09'!$C$2:$C$100,0)+1,0)))="")),"Н/Д",INDIRECT(CONCATENATE("'2018-10'!P",TEXT(MATCH($C38,'2018-10'!$C$2:$C$100,0)+1,0)))-INDIRECT(CONCATENATE("'2018-09'!P",TEXT(MATCH($C38,'2018-09'!$C$2:$C$100,0)+1,0))))</f>
        <v>1048026624.25</v>
      </c>
      <c r="Q38" s="17">
        <f ca="1">IF(OR(INDIRECT(CONCATENATE("'2018-10'!Q",TEXT(MATCH($C38,'2018-10'!$C$2:$C$100,0)+1,0)))="",INDIRECT(CONCATENATE("'2018-09'!Q",TEXT(MATCH($C38,'2018-09'!$C$2:$C$100,0)+1,0)))="",AND(INDIRECT(CONCATENATE("'2018-10'!Q",TEXT(MATCH($C38,'2018-10'!$C$2:$C$100,0)+1,0)))="",INDIRECT(CONCATENATE("'2018-09'!Q",TEXT(MATCH($C38,'2018-09'!$C$2:$C$100,0)+1,0)))="")),"Н/Д",INDIRECT(CONCATENATE("'2018-10'!Q",TEXT(MATCH($C38,'2018-10'!$C$2:$C$100,0)+1,0)))-INDIRECT(CONCATENATE("'2018-09'!Q",TEXT(MATCH($C38,'2018-09'!$C$2:$C$100,0)+1,0))))</f>
        <v>-131307.50999999046</v>
      </c>
      <c r="R38" s="17">
        <f ca="1">IF(OR(INDIRECT(CONCATENATE("'2018-10'!R",TEXT(MATCH($C38,'2018-10'!$C$2:$C$100,0)+1,0)))="",INDIRECT(CONCATENATE("'2018-09'!R",TEXT(MATCH($C38,'2018-09'!$C$2:$C$100,0)+1,0)))="",AND(INDIRECT(CONCATENATE("'2018-10'!R",TEXT(MATCH($C38,'2018-10'!$C$2:$C$100,0)+1,0)))="",INDIRECT(CONCATENATE("'2018-09'!R",TEXT(MATCH($C38,'2018-09'!$C$2:$C$100,0)+1,0)))="")),"Н/Д",INDIRECT(CONCATENATE("'2018-10'!R",TEXT(MATCH($C38,'2018-10'!$C$2:$C$100,0)+1,0)))-INDIRECT(CONCATENATE("'2018-09'!R",TEXT(MATCH($C38,'2018-09'!$C$2:$C$100,0)+1,0))))</f>
        <v>513943377.69999981</v>
      </c>
      <c r="S38" s="17">
        <f ca="1">IF(OR(INDIRECT(CONCATENATE("'2018-10'!S",TEXT(MATCH($C38,'2018-10'!$C$2:$C$100,0)+1,0)))="",INDIRECT(CONCATENATE("'2018-09'!S",TEXT(MATCH($C38,'2018-09'!$C$2:$C$100,0)+1,0)))="",AND(INDIRECT(CONCATENATE("'2018-10'!S",TEXT(MATCH($C38,'2018-10'!$C$2:$C$100,0)+1,0)))="",INDIRECT(CONCATENATE("'2018-09'!S",TEXT(MATCH($C38,'2018-09'!$C$2:$C$100,0)+1,0)))="")),"Н/Д",INDIRECT(CONCATENATE("'2018-10'!S",TEXT(MATCH($C38,'2018-10'!$C$2:$C$100,0)+1,0)))-INDIRECT(CONCATENATE("'2018-09'!S",TEXT(MATCH($C38,'2018-09'!$C$2:$C$100,0)+1,0))))</f>
        <v>492488.5</v>
      </c>
      <c r="T38" s="17">
        <f ca="1">IF(OR(INDIRECT(CONCATENATE("'2018-10'!T",TEXT(MATCH($C38,'2018-10'!$C$2:$C$100,0)+1,0)))="",INDIRECT(CONCATENATE("'2018-09'!T",TEXT(MATCH($C38,'2018-09'!$C$2:$C$100,0)+1,0)))="",AND(INDIRECT(CONCATENATE("'2018-10'!T",TEXT(MATCH($C38,'2018-10'!$C$2:$C$100,0)+1,0)))="",INDIRECT(CONCATENATE("'2018-09'!T",TEXT(MATCH($C38,'2018-09'!$C$2:$C$100,0)+1,0)))="")),"Н/Д",INDIRECT(CONCATENATE("'2018-10'!T",TEXT(MATCH($C38,'2018-10'!$C$2:$C$100,0)+1,0)))-INDIRECT(CONCATENATE("'2018-09'!T",TEXT(MATCH($C38,'2018-09'!$C$2:$C$100,0)+1,0))))</f>
        <v>284937802.5</v>
      </c>
      <c r="U38" s="17">
        <f ca="1">IF(OR(INDIRECT(CONCATENATE("'2018-10'!U",TEXT(MATCH($C38,'2018-10'!$C$2:$C$100,0)+1,0)))="",INDIRECT(CONCATENATE("'2018-09'!U",TEXT(MATCH($C38,'2018-09'!$C$2:$C$100,0)+1,0)))="",AND(INDIRECT(CONCATENATE("'2018-10'!U",TEXT(MATCH($C38,'2018-10'!$C$2:$C$100,0)+1,0)))="",INDIRECT(CONCATENATE("'2018-09'!U",TEXT(MATCH($C38,'2018-09'!$C$2:$C$100,0)+1,0)))="")),"Н/Д",INDIRECT(CONCATENATE("'2018-10'!U",TEXT(MATCH($C38,'2018-10'!$C$2:$C$100,0)+1,0)))-INDIRECT(CONCATENATE("'2018-09'!U",TEXT(MATCH($C38,'2018-09'!$C$2:$C$100,0)+1,0))))</f>
        <v>29809618.26000005</v>
      </c>
      <c r="V38" s="17">
        <f ca="1">IF(OR(INDIRECT(CONCATENATE("'2018-10'!V",TEXT(MATCH($C38,'2018-10'!$C$2:$C$100,0)+1,0)))="",INDIRECT(CONCATENATE("'2018-09'!V",TEXT(MATCH($C38,'2018-09'!$C$2:$C$100,0)+1,0)))="",AND(INDIRECT(CONCATENATE("'2018-10'!V",TEXT(MATCH($C38,'2018-10'!$C$2:$C$100,0)+1,0)))="",INDIRECT(CONCATENATE("'2018-09'!V",TEXT(MATCH($C38,'2018-09'!$C$2:$C$100,0)+1,0)))="")),"Н/Д",INDIRECT(CONCATENATE("'2018-10'!V",TEXT(MATCH($C38,'2018-10'!$C$2:$C$100,0)+1,0)))-INDIRECT(CONCATENATE("'2018-09'!V",TEXT(MATCH($C38,'2018-09'!$C$2:$C$100,0)+1,0))))</f>
        <v>1655849808.8400002</v>
      </c>
      <c r="W38" s="17">
        <f ca="1">IF(OR(INDIRECT(CONCATENATE("'2018-10'!W",TEXT(MATCH($C38,'2018-10'!$C$2:$C$100,0)+1,0)))="",INDIRECT(CONCATENATE("'2018-09'!W",TEXT(MATCH($C38,'2018-09'!$C$2:$C$100,0)+1,0)))="",AND(INDIRECT(CONCATENATE("'2018-10'!W",TEXT(MATCH($C38,'2018-10'!$C$2:$C$100,0)+1,0)))="",INDIRECT(CONCATENATE("'2018-09'!W",TEXT(MATCH($C38,'2018-09'!$C$2:$C$100,0)+1,0)))="")),"Н/Д",INDIRECT(CONCATENATE("'2018-10'!W",TEXT(MATCH($C38,'2018-10'!$C$2:$C$100,0)+1,0)))-INDIRECT(CONCATENATE("'2018-09'!W",TEXT(MATCH($C38,'2018-09'!$C$2:$C$100,0)+1,0))))</f>
        <v>95427260168.559814</v>
      </c>
    </row>
    <row r="39" spans="1:23" x14ac:dyDescent="0.25">
      <c r="A39" s="2" t="s">
        <v>61</v>
      </c>
      <c r="B39" s="2" t="s">
        <v>62</v>
      </c>
      <c r="C39" s="15">
        <v>83000000</v>
      </c>
      <c r="D39" s="2" t="s">
        <v>213</v>
      </c>
      <c r="E39" s="17">
        <f ca="1">IF(OR(INDIRECT(CONCATENATE("'2018-10'!E",TEXT(MATCH($C39,'2018-10'!$C$2:$C$100,0)+1,0)))="",INDIRECT(CONCATENATE("'2018-09'!E",TEXT(MATCH($C39,'2018-09'!$C$2:$C$100,0)+1,0)))="",AND(INDIRECT(CONCATENATE("'2018-10'!E",TEXT(MATCH($C39,'2018-10'!$C$2:$C$100,0)+1,0)))="",INDIRECT(CONCATENATE("'2018-09'!E",TEXT(MATCH($C39,'2018-09'!$C$2:$C$100,0)+1,0)))="")),"Н/Д",INDIRECT(CONCATENATE("'2018-10'!E",TEXT(MATCH($C39,'2018-10'!$C$2:$C$100,0)+1,0)))-INDIRECT(CONCATENATE("'2018-09'!E",TEXT(MATCH($C39,'2018-09'!$C$2:$C$100,0)+1,0))))</f>
        <v>2494601654.5999985</v>
      </c>
      <c r="F39" s="17">
        <f ca="1">IF(OR(INDIRECT(CONCATENATE("'2018-10'!F",TEXT(MATCH($C39,'2018-10'!$C$2:$C$100,0)+1,0)))="",INDIRECT(CONCATENATE("'2018-09'!F",TEXT(MATCH($C39,'2018-09'!$C$2:$C$100,0)+1,0)))="",AND(INDIRECT(CONCATENATE("'2018-10'!F",TEXT(MATCH($C39,'2018-10'!$C$2:$C$100,0)+1,0)))="",INDIRECT(CONCATENATE("'2018-09'!F",TEXT(MATCH($C39,'2018-09'!$C$2:$C$100,0)+1,0)))="")),"Н/Д",INDIRECT(CONCATENATE("'2018-10'!F",TEXT(MATCH($C39,'2018-10'!$C$2:$C$100,0)+1,0)))-INDIRECT(CONCATENATE("'2018-09'!F",TEXT(MATCH($C39,'2018-09'!$C$2:$C$100,0)+1,0))))</f>
        <v>1056012085.460001</v>
      </c>
      <c r="G39" s="17">
        <f ca="1">IF(OR(INDIRECT(CONCATENATE("'2018-10'!G",TEXT(MATCH($C39,'2018-10'!$C$2:$C$100,0)+1,0)))="",INDIRECT(CONCATENATE("'2018-09'!G",TEXT(MATCH($C39,'2018-09'!$C$2:$C$100,0)+1,0)))="",AND(INDIRECT(CONCATENATE("'2018-10'!G",TEXT(MATCH($C39,'2018-10'!$C$2:$C$100,0)+1,0)))="",INDIRECT(CONCATENATE("'2018-09'!G",TEXT(MATCH($C39,'2018-09'!$C$2:$C$100,0)+1,0)))="")),"Н/Д",INDIRECT(CONCATENATE("'2018-10'!G",TEXT(MATCH($C39,'2018-10'!$C$2:$C$100,0)+1,0)))-INDIRECT(CONCATENATE("'2018-09'!G",TEXT(MATCH($C39,'2018-09'!$C$2:$C$100,0)+1,0))))</f>
        <v>112413384.06000006</v>
      </c>
      <c r="H39" s="17">
        <f ca="1">IF(OR(INDIRECT(CONCATENATE("'2018-10'!H",TEXT(MATCH($C39,'2018-10'!$C$2:$C$100,0)+1,0)))="",INDIRECT(CONCATENATE("'2018-09'!H",TEXT(MATCH($C39,'2018-09'!$C$2:$C$100,0)+1,0)))="",AND(INDIRECT(CONCATENATE("'2018-10'!H",TEXT(MATCH($C39,'2018-10'!$C$2:$C$100,0)+1,0)))="",INDIRECT(CONCATENATE("'2018-09'!H",TEXT(MATCH($C39,'2018-09'!$C$2:$C$100,0)+1,0)))="")),"Н/Д",INDIRECT(CONCATENATE("'2018-10'!H",TEXT(MATCH($C39,'2018-10'!$C$2:$C$100,0)+1,0)))-INDIRECT(CONCATENATE("'2018-09'!H",TEXT(MATCH($C39,'2018-09'!$C$2:$C$100,0)+1,0))))</f>
        <v>359533114.86999989</v>
      </c>
      <c r="I39" s="17">
        <f ca="1">IF(OR(INDIRECT(CONCATENATE("'2018-10'!I",TEXT(MATCH($C39,'2018-10'!$C$2:$C$100,0)+1,0)))="",INDIRECT(CONCATENATE("'2018-09'!I",TEXT(MATCH($C39,'2018-09'!$C$2:$C$100,0)+1,0)))="",AND(INDIRECT(CONCATENATE("'2018-10'!I",TEXT(MATCH($C39,'2018-10'!$C$2:$C$100,0)+1,0)))="",INDIRECT(CONCATENATE("'2018-09'!I",TEXT(MATCH($C39,'2018-09'!$C$2:$C$100,0)+1,0)))="")),"Н/Д",INDIRECT(CONCATENATE("'2018-10'!I",TEXT(MATCH($C39,'2018-10'!$C$2:$C$100,0)+1,0)))-INDIRECT(CONCATENATE("'2018-09'!I",TEXT(MATCH($C39,'2018-09'!$C$2:$C$100,0)+1,0))))</f>
        <v>303382279.23000002</v>
      </c>
      <c r="J39" s="17" t="str">
        <f ca="1">IF(OR(INDIRECT(CONCATENATE("'2018-10'!J",TEXT(MATCH($C39,'2018-10'!$C$2:$C$100,0)+1,0)))="",INDIRECT(CONCATENATE("'2018-09'!J",TEXT(MATCH($C39,'2018-09'!$C$2:$C$100,0)+1,0)))="",AND(INDIRECT(CONCATENATE("'2018-10'!J",TEXT(MATCH($C39,'2018-10'!$C$2:$C$100,0)+1,0)))="",INDIRECT(CONCATENATE("'2018-09'!J",TEXT(MATCH($C39,'2018-09'!$C$2:$C$100,0)+1,0)))="")),"Н/Д",INDIRECT(CONCATENATE("'2018-10'!J",TEXT(MATCH($C39,'2018-10'!$C$2:$C$100,0)+1,0)))-INDIRECT(CONCATENATE("'2018-09'!J",TEXT(MATCH($C39,'2018-09'!$C$2:$C$100,0)+1,0))))</f>
        <v>Н/Д</v>
      </c>
      <c r="K39" s="17">
        <f ca="1">IF(OR(INDIRECT(CONCATENATE("'2018-10'!K",TEXT(MATCH($C39,'2018-10'!$C$2:$C$100,0)+1,0)))="",INDIRECT(CONCATENATE("'2018-09'!K",TEXT(MATCH($C39,'2018-09'!$C$2:$C$100,0)+1,0)))="",AND(INDIRECT(CONCATENATE("'2018-10'!K",TEXT(MATCH($C39,'2018-10'!$C$2:$C$100,0)+1,0)))="",INDIRECT(CONCATENATE("'2018-09'!K",TEXT(MATCH($C39,'2018-09'!$C$2:$C$100,0)+1,0)))="")),"Н/Д",INDIRECT(CONCATENATE("'2018-10'!K",TEXT(MATCH($C39,'2018-10'!$C$2:$C$100,0)+1,0)))-INDIRECT(CONCATENATE("'2018-09'!K",TEXT(MATCH($C39,'2018-09'!$C$2:$C$100,0)+1,0))))</f>
        <v>31172625.610000014</v>
      </c>
      <c r="L39" s="17">
        <f ca="1">IF(OR(INDIRECT(CONCATENATE("'2018-10'!L",TEXT(MATCH($C39,'2018-10'!$C$2:$C$100,0)+1,0)))="",INDIRECT(CONCATENATE("'2018-09'!L",TEXT(MATCH($C39,'2018-09'!$C$2:$C$100,0)+1,0)))="",AND(INDIRECT(CONCATENATE("'2018-10'!L",TEXT(MATCH($C39,'2018-10'!$C$2:$C$100,0)+1,0)))="",INDIRECT(CONCATENATE("'2018-09'!L",TEXT(MATCH($C39,'2018-09'!$C$2:$C$100,0)+1,0)))="")),"Н/Д",INDIRECT(CONCATENATE("'2018-10'!L",TEXT(MATCH($C39,'2018-10'!$C$2:$C$100,0)+1,0)))-INDIRECT(CONCATENATE("'2018-09'!L",TEXT(MATCH($C39,'2018-09'!$C$2:$C$100,0)+1,0))))</f>
        <v>65477564.069999933</v>
      </c>
      <c r="M39" s="17">
        <f ca="1">IF(OR(INDIRECT(CONCATENATE("'2018-10'!M",TEXT(MATCH($C39,'2018-10'!$C$2:$C$100,0)+1,0)))="",INDIRECT(CONCATENATE("'2018-09'!M",TEXT(MATCH($C39,'2018-09'!$C$2:$C$100,0)+1,0)))="",AND(INDIRECT(CONCATENATE("'2018-10'!M",TEXT(MATCH($C39,'2018-10'!$C$2:$C$100,0)+1,0)))="",INDIRECT(CONCATENATE("'2018-09'!M",TEXT(MATCH($C39,'2018-09'!$C$2:$C$100,0)+1,0)))="")),"Н/Д",INDIRECT(CONCATENATE("'2018-10'!M",TEXT(MATCH($C39,'2018-10'!$C$2:$C$100,0)+1,0)))-INDIRECT(CONCATENATE("'2018-09'!M",TEXT(MATCH($C39,'2018-09'!$C$2:$C$100,0)+1,0))))</f>
        <v>618053.43999999948</v>
      </c>
      <c r="N39" s="17">
        <f ca="1">IF(OR(INDIRECT(CONCATENATE("'2018-10'!N",TEXT(MATCH($C39,'2018-10'!$C$2:$C$100,0)+1,0)))="",INDIRECT(CONCATENATE("'2018-09'!N",TEXT(MATCH($C39,'2018-09'!$C$2:$C$100,0)+1,0)))="",AND(INDIRECT(CONCATENATE("'2018-10'!N",TEXT(MATCH($C39,'2018-10'!$C$2:$C$100,0)+1,0)))="",INDIRECT(CONCATENATE("'2018-09'!N",TEXT(MATCH($C39,'2018-09'!$C$2:$C$100,0)+1,0)))="")),"Н/Д",INDIRECT(CONCATENATE("'2018-10'!N",TEXT(MATCH($C39,'2018-10'!$C$2:$C$100,0)+1,0)))-INDIRECT(CONCATENATE("'2018-09'!NE",TEXT(MATCH($C39,'2018-09'!$C$2:$C$100,0)+1,0))))</f>
        <v>122603060.72</v>
      </c>
      <c r="O39" s="17">
        <f ca="1">IF(OR(INDIRECT(CONCATENATE("'2018-10'!O",TEXT(MATCH($C39,'2018-10'!$C$2:$C$100,0)+1,0)))="",INDIRECT(CONCATENATE("'2018-09'!O",TEXT(MATCH($C39,'2018-09'!$C$2:$C$100,0)+1,0)))="",AND(INDIRECT(CONCATENATE("'2018-10'!O",TEXT(MATCH($C39,'2018-10'!$C$2:$C$100,0)+1,0)))="",INDIRECT(CONCATENATE("'2018-09'!O",TEXT(MATCH($C39,'2018-09'!$C$2:$C$100,0)+1,0)))="")),"Н/Д",INDIRECT(CONCATENATE("'2018-10'!O",TEXT(MATCH($C39,'2018-10'!$C$2:$C$100,0)+1,0)))-INDIRECT(CONCATENATE("'2018-09'!O",TEXT(MATCH($C39,'2018-09'!$C$2:$C$100,0)+1,0))))</f>
        <v>25364.83</v>
      </c>
      <c r="P39" s="17">
        <f ca="1">IF(OR(INDIRECT(CONCATENATE("'2018-10'!P",TEXT(MATCH($C39,'2018-10'!$C$2:$C$100,0)+1,0)))="",INDIRECT(CONCATENATE("'2018-09'!P",TEXT(MATCH($C39,'2018-09'!$C$2:$C$100,0)+1,0)))="",AND(INDIRECT(CONCATENATE("'2018-10'!P",TEXT(MATCH($C39,'2018-10'!$C$2:$C$100,0)+1,0)))="",INDIRECT(CONCATENATE("'2018-09'!P",TEXT(MATCH($C39,'2018-09'!$C$2:$C$100,0)+1,0)))="")),"Н/Д",INDIRECT(CONCATENATE("'2018-10'!P",TEXT(MATCH($C39,'2018-10'!$C$2:$C$100,0)+1,0)))-INDIRECT(CONCATENATE("'2018-09'!P",TEXT(MATCH($C39,'2018-09'!$C$2:$C$100,0)+1,0))))</f>
        <v>66081828.190000057</v>
      </c>
      <c r="Q39" s="17">
        <f ca="1">IF(OR(INDIRECT(CONCATENATE("'2018-10'!Q",TEXT(MATCH($C39,'2018-10'!$C$2:$C$100,0)+1,0)))="",INDIRECT(CONCATENATE("'2018-09'!Q",TEXT(MATCH($C39,'2018-09'!$C$2:$C$100,0)+1,0)))="",AND(INDIRECT(CONCATENATE("'2018-10'!Q",TEXT(MATCH($C39,'2018-10'!$C$2:$C$100,0)+1,0)))="",INDIRECT(CONCATENATE("'2018-09'!Q",TEXT(MATCH($C39,'2018-09'!$C$2:$C$100,0)+1,0)))="")),"Н/Д",INDIRECT(CONCATENATE("'2018-10'!Q",TEXT(MATCH($C39,'2018-10'!$C$2:$C$100,0)+1,0)))-INDIRECT(CONCATENATE("'2018-09'!Q",TEXT(MATCH($C39,'2018-09'!$C$2:$C$100,0)+1,0))))</f>
        <v>16212.419999999925</v>
      </c>
      <c r="R39" s="17">
        <f ca="1">IF(OR(INDIRECT(CONCATENATE("'2018-10'!R",TEXT(MATCH($C39,'2018-10'!$C$2:$C$100,0)+1,0)))="",INDIRECT(CONCATENATE("'2018-09'!R",TEXT(MATCH($C39,'2018-09'!$C$2:$C$100,0)+1,0)))="",AND(INDIRECT(CONCATENATE("'2018-10'!R",TEXT(MATCH($C39,'2018-10'!$C$2:$C$100,0)+1,0)))="",INDIRECT(CONCATENATE("'2018-09'!R",TEXT(MATCH($C39,'2018-09'!$C$2:$C$100,0)+1,0)))="")),"Н/Д",INDIRECT(CONCATENATE("'2018-10'!R",TEXT(MATCH($C39,'2018-10'!$C$2:$C$100,0)+1,0)))-INDIRECT(CONCATENATE("'2018-09'!R",TEXT(MATCH($C39,'2018-09'!$C$2:$C$100,0)+1,0))))</f>
        <v>14808718.219999999</v>
      </c>
      <c r="S39" s="17">
        <f ca="1">IF(OR(INDIRECT(CONCATENATE("'2018-10'!S",TEXT(MATCH($C39,'2018-10'!$C$2:$C$100,0)+1,0)))="",INDIRECT(CONCATENATE("'2018-09'!S",TEXT(MATCH($C39,'2018-09'!$C$2:$C$100,0)+1,0)))="",AND(INDIRECT(CONCATENATE("'2018-10'!S",TEXT(MATCH($C39,'2018-10'!$C$2:$C$100,0)+1,0)))="",INDIRECT(CONCATENATE("'2018-09'!S",TEXT(MATCH($C39,'2018-09'!$C$2:$C$100,0)+1,0)))="")),"Н/Д",INDIRECT(CONCATENATE("'2018-10'!S",TEXT(MATCH($C39,'2018-10'!$C$2:$C$100,0)+1,0)))-INDIRECT(CONCATENATE("'2018-09'!S",TEXT(MATCH($C39,'2018-09'!$C$2:$C$100,0)+1,0))))</f>
        <v>14964</v>
      </c>
      <c r="T39" s="17">
        <f ca="1">IF(OR(INDIRECT(CONCATENATE("'2018-10'!T",TEXT(MATCH($C39,'2018-10'!$C$2:$C$100,0)+1,0)))="",INDIRECT(CONCATENATE("'2018-09'!T",TEXT(MATCH($C39,'2018-09'!$C$2:$C$100,0)+1,0)))="",AND(INDIRECT(CONCATENATE("'2018-10'!T",TEXT(MATCH($C39,'2018-10'!$C$2:$C$100,0)+1,0)))="",INDIRECT(CONCATENATE("'2018-09'!T",TEXT(MATCH($C39,'2018-09'!$C$2:$C$100,0)+1,0)))="")),"Н/Д",INDIRECT(CONCATENATE("'2018-10'!T",TEXT(MATCH($C39,'2018-10'!$C$2:$C$100,0)+1,0)))-INDIRECT(CONCATENATE("'2018-09'!T",TEXT(MATCH($C39,'2018-09'!$C$2:$C$100,0)+1,0))))</f>
        <v>40015383.089999974</v>
      </c>
      <c r="U39" s="17">
        <f ca="1">IF(OR(INDIRECT(CONCATENATE("'2018-10'!U",TEXT(MATCH($C39,'2018-10'!$C$2:$C$100,0)+1,0)))="",INDIRECT(CONCATENATE("'2018-09'!U",TEXT(MATCH($C39,'2018-09'!$C$2:$C$100,0)+1,0)))="",AND(INDIRECT(CONCATENATE("'2018-10'!U",TEXT(MATCH($C39,'2018-10'!$C$2:$C$100,0)+1,0)))="",INDIRECT(CONCATENATE("'2018-09'!U",TEXT(MATCH($C39,'2018-09'!$C$2:$C$100,0)+1,0)))="")),"Н/Д",INDIRECT(CONCATENATE("'2018-10'!U",TEXT(MATCH($C39,'2018-10'!$C$2:$C$100,0)+1,0)))-INDIRECT(CONCATENATE("'2018-09'!U",TEXT(MATCH($C39,'2018-09'!$C$2:$C$100,0)+1,0))))</f>
        <v>2316444.6000000015</v>
      </c>
      <c r="V39" s="17">
        <f ca="1">IF(OR(INDIRECT(CONCATENATE("'2018-10'!V",TEXT(MATCH($C39,'2018-10'!$C$2:$C$100,0)+1,0)))="",INDIRECT(CONCATENATE("'2018-09'!V",TEXT(MATCH($C39,'2018-09'!$C$2:$C$100,0)+1,0)))="",AND(INDIRECT(CONCATENATE("'2018-10'!V",TEXT(MATCH($C39,'2018-10'!$C$2:$C$100,0)+1,0)))="",INDIRECT(CONCATENATE("'2018-09'!V",TEXT(MATCH($C39,'2018-09'!$C$2:$C$100,0)+1,0)))="")),"Н/Д",INDIRECT(CONCATENATE("'2018-10'!V",TEXT(MATCH($C39,'2018-10'!$C$2:$C$100,0)+1,0)))-INDIRECT(CONCATENATE("'2018-09'!V",TEXT(MATCH($C39,'2018-09'!$C$2:$C$100,0)+1,0))))</f>
        <v>1438589569.1399994</v>
      </c>
      <c r="W39" s="17">
        <f ca="1">IF(OR(INDIRECT(CONCATENATE("'2018-10'!W",TEXT(MATCH($C39,'2018-10'!$C$2:$C$100,0)+1,0)))="",INDIRECT(CONCATENATE("'2018-09'!W",TEXT(MATCH($C39,'2018-09'!$C$2:$C$100,0)+1,0)))="",AND(INDIRECT(CONCATENATE("'2018-10'!W",TEXT(MATCH($C39,'2018-10'!$C$2:$C$100,0)+1,0)))="",INDIRECT(CONCATENATE("'2018-09'!W",TEXT(MATCH($C39,'2018-09'!$C$2:$C$100,0)+1,0)))="")),"Н/Д",INDIRECT(CONCATENATE("'2018-10'!W",TEXT(MATCH($C39,'2018-10'!$C$2:$C$100,0)+1,0)))-INDIRECT(CONCATENATE("'2018-09'!W",TEXT(MATCH($C39,'2018-09'!$C$2:$C$100,0)+1,0))))</f>
        <v>5998869238.3100052</v>
      </c>
    </row>
    <row r="40" spans="1:23" x14ac:dyDescent="0.25">
      <c r="A40" s="2" t="s">
        <v>61</v>
      </c>
      <c r="B40" s="2" t="s">
        <v>63</v>
      </c>
      <c r="C40" s="15">
        <v>91000000</v>
      </c>
      <c r="D40" s="2" t="s">
        <v>213</v>
      </c>
      <c r="E40" s="17">
        <f ca="1">IF(OR(INDIRECT(CONCATENATE("'2018-10'!E",TEXT(MATCH($C40,'2018-10'!$C$2:$C$100,0)+1,0)))="",INDIRECT(CONCATENATE("'2018-09'!E",TEXT(MATCH($C40,'2018-09'!$C$2:$C$100,0)+1,0)))="",AND(INDIRECT(CONCATENATE("'2018-10'!E",TEXT(MATCH($C40,'2018-10'!$C$2:$C$100,0)+1,0)))="",INDIRECT(CONCATENATE("'2018-09'!E",TEXT(MATCH($C40,'2018-09'!$C$2:$C$100,0)+1,0)))="")),"Н/Д",INDIRECT(CONCATENATE("'2018-10'!E",TEXT(MATCH($C40,'2018-10'!$C$2:$C$100,0)+1,0)))-INDIRECT(CONCATENATE("'2018-09'!E",TEXT(MATCH($C40,'2018-09'!$C$2:$C$100,0)+1,0))))</f>
        <v>1886868420.7199974</v>
      </c>
      <c r="F40" s="17">
        <f ca="1">IF(OR(INDIRECT(CONCATENATE("'2018-10'!F",TEXT(MATCH($C40,'2018-10'!$C$2:$C$100,0)+1,0)))="",INDIRECT(CONCATENATE("'2018-09'!F",TEXT(MATCH($C40,'2018-09'!$C$2:$C$100,0)+1,0)))="",AND(INDIRECT(CONCATENATE("'2018-10'!F",TEXT(MATCH($C40,'2018-10'!$C$2:$C$100,0)+1,0)))="",INDIRECT(CONCATENATE("'2018-09'!F",TEXT(MATCH($C40,'2018-09'!$C$2:$C$100,0)+1,0)))="")),"Н/Д",INDIRECT(CONCATENATE("'2018-10'!F",TEXT(MATCH($C40,'2018-10'!$C$2:$C$100,0)+1,0)))-INDIRECT(CONCATENATE("'2018-09'!F",TEXT(MATCH($C40,'2018-09'!$C$2:$C$100,0)+1,0))))</f>
        <v>553147660.99000072</v>
      </c>
      <c r="G40" s="17">
        <f ca="1">IF(OR(INDIRECT(CONCATENATE("'2018-10'!G",TEXT(MATCH($C40,'2018-10'!$C$2:$C$100,0)+1,0)))="",INDIRECT(CONCATENATE("'2018-09'!G",TEXT(MATCH($C40,'2018-09'!$C$2:$C$100,0)+1,0)))="",AND(INDIRECT(CONCATENATE("'2018-10'!G",TEXT(MATCH($C40,'2018-10'!$C$2:$C$100,0)+1,0)))="",INDIRECT(CONCATENATE("'2018-09'!G",TEXT(MATCH($C40,'2018-09'!$C$2:$C$100,0)+1,0)))="")),"Н/Д",INDIRECT(CONCATENATE("'2018-10'!G",TEXT(MATCH($C40,'2018-10'!$C$2:$C$100,0)+1,0)))-INDIRECT(CONCATENATE("'2018-09'!G",TEXT(MATCH($C40,'2018-09'!$C$2:$C$100,0)+1,0))))</f>
        <v>67095217.299999952</v>
      </c>
      <c r="H40" s="17">
        <f ca="1">IF(OR(INDIRECT(CONCATENATE("'2018-10'!H",TEXT(MATCH($C40,'2018-10'!$C$2:$C$100,0)+1,0)))="",INDIRECT(CONCATENATE("'2018-09'!H",TEXT(MATCH($C40,'2018-09'!$C$2:$C$100,0)+1,0)))="",AND(INDIRECT(CONCATENATE("'2018-10'!H",TEXT(MATCH($C40,'2018-10'!$C$2:$C$100,0)+1,0)))="",INDIRECT(CONCATENATE("'2018-09'!H",TEXT(MATCH($C40,'2018-09'!$C$2:$C$100,0)+1,0)))="")),"Н/Д",INDIRECT(CONCATENATE("'2018-10'!H",TEXT(MATCH($C40,'2018-10'!$C$2:$C$100,0)+1,0)))-INDIRECT(CONCATENATE("'2018-09'!H",TEXT(MATCH($C40,'2018-09'!$C$2:$C$100,0)+1,0))))</f>
        <v>279071529.61999989</v>
      </c>
      <c r="I40" s="17">
        <f ca="1">IF(OR(INDIRECT(CONCATENATE("'2018-10'!I",TEXT(MATCH($C40,'2018-10'!$C$2:$C$100,0)+1,0)))="",INDIRECT(CONCATENATE("'2018-09'!I",TEXT(MATCH($C40,'2018-09'!$C$2:$C$100,0)+1,0)))="",AND(INDIRECT(CONCATENATE("'2018-10'!I",TEXT(MATCH($C40,'2018-10'!$C$2:$C$100,0)+1,0)))="",INDIRECT(CONCATENATE("'2018-09'!I",TEXT(MATCH($C40,'2018-09'!$C$2:$C$100,0)+1,0)))="")),"Н/Д",INDIRECT(CONCATENATE("'2018-10'!I",TEXT(MATCH($C40,'2018-10'!$C$2:$C$100,0)+1,0)))-INDIRECT(CONCATENATE("'2018-09'!I",TEXT(MATCH($C40,'2018-09'!$C$2:$C$100,0)+1,0))))</f>
        <v>104976665.37</v>
      </c>
      <c r="J40" s="17" t="str">
        <f ca="1">IF(OR(INDIRECT(CONCATENATE("'2018-10'!J",TEXT(MATCH($C40,'2018-10'!$C$2:$C$100,0)+1,0)))="",INDIRECT(CONCATENATE("'2018-09'!J",TEXT(MATCH($C40,'2018-09'!$C$2:$C$100,0)+1,0)))="",AND(INDIRECT(CONCATENATE("'2018-10'!J",TEXT(MATCH($C40,'2018-10'!$C$2:$C$100,0)+1,0)))="",INDIRECT(CONCATENATE("'2018-09'!J",TEXT(MATCH($C40,'2018-09'!$C$2:$C$100,0)+1,0)))="")),"Н/Д",INDIRECT(CONCATENATE("'2018-10'!J",TEXT(MATCH($C40,'2018-10'!$C$2:$C$100,0)+1,0)))-INDIRECT(CONCATENATE("'2018-09'!J",TEXT(MATCH($C40,'2018-09'!$C$2:$C$100,0)+1,0))))</f>
        <v>Н/Д</v>
      </c>
      <c r="K40" s="17">
        <f ca="1">IF(OR(INDIRECT(CONCATENATE("'2018-10'!K",TEXT(MATCH($C40,'2018-10'!$C$2:$C$100,0)+1,0)))="",INDIRECT(CONCATENATE("'2018-09'!K",TEXT(MATCH($C40,'2018-09'!$C$2:$C$100,0)+1,0)))="",AND(INDIRECT(CONCATENATE("'2018-10'!K",TEXT(MATCH($C40,'2018-10'!$C$2:$C$100,0)+1,0)))="",INDIRECT(CONCATENATE("'2018-09'!K",TEXT(MATCH($C40,'2018-09'!$C$2:$C$100,0)+1,0)))="")),"Н/Д",INDIRECT(CONCATENATE("'2018-10'!K",TEXT(MATCH($C40,'2018-10'!$C$2:$C$100,0)+1,0)))-INDIRECT(CONCATENATE("'2018-09'!K",TEXT(MATCH($C40,'2018-09'!$C$2:$C$100,0)+1,0))))</f>
        <v>9692632.5099999905</v>
      </c>
      <c r="L40" s="17">
        <f ca="1">IF(OR(INDIRECT(CONCATENATE("'2018-10'!L",TEXT(MATCH($C40,'2018-10'!$C$2:$C$100,0)+1,0)))="",INDIRECT(CONCATENATE("'2018-09'!L",TEXT(MATCH($C40,'2018-09'!$C$2:$C$100,0)+1,0)))="",AND(INDIRECT(CONCATENATE("'2018-10'!L",TEXT(MATCH($C40,'2018-10'!$C$2:$C$100,0)+1,0)))="",INDIRECT(CONCATENATE("'2018-09'!L",TEXT(MATCH($C40,'2018-09'!$C$2:$C$100,0)+1,0)))="")),"Н/Д",INDIRECT(CONCATENATE("'2018-10'!L",TEXT(MATCH($C40,'2018-10'!$C$2:$C$100,0)+1,0)))-INDIRECT(CONCATENATE("'2018-09'!L",TEXT(MATCH($C40,'2018-09'!$C$2:$C$100,0)+1,0))))</f>
        <v>39386201.649999976</v>
      </c>
      <c r="M40" s="17">
        <f ca="1">IF(OR(INDIRECT(CONCATENATE("'2018-10'!M",TEXT(MATCH($C40,'2018-10'!$C$2:$C$100,0)+1,0)))="",INDIRECT(CONCATENATE("'2018-09'!M",TEXT(MATCH($C40,'2018-09'!$C$2:$C$100,0)+1,0)))="",AND(INDIRECT(CONCATENATE("'2018-10'!M",TEXT(MATCH($C40,'2018-10'!$C$2:$C$100,0)+1,0)))="",INDIRECT(CONCATENATE("'2018-09'!M",TEXT(MATCH($C40,'2018-09'!$C$2:$C$100,0)+1,0)))="")),"Н/Д",INDIRECT(CONCATENATE("'2018-10'!M",TEXT(MATCH($C40,'2018-10'!$C$2:$C$100,0)+1,0)))-INDIRECT(CONCATENATE("'2018-09'!M",TEXT(MATCH($C40,'2018-09'!$C$2:$C$100,0)+1,0))))</f>
        <v>3674432.7100000009</v>
      </c>
      <c r="N40" s="17">
        <f ca="1">IF(OR(INDIRECT(CONCATENATE("'2018-10'!N",TEXT(MATCH($C40,'2018-10'!$C$2:$C$100,0)+1,0)))="",INDIRECT(CONCATENATE("'2018-09'!N",TEXT(MATCH($C40,'2018-09'!$C$2:$C$100,0)+1,0)))="",AND(INDIRECT(CONCATENATE("'2018-10'!N",TEXT(MATCH($C40,'2018-10'!$C$2:$C$100,0)+1,0)))="",INDIRECT(CONCATENATE("'2018-09'!N",TEXT(MATCH($C40,'2018-09'!$C$2:$C$100,0)+1,0)))="")),"Н/Д",INDIRECT(CONCATENATE("'2018-10'!N",TEXT(MATCH($C40,'2018-10'!$C$2:$C$100,0)+1,0)))-INDIRECT(CONCATENATE("'2018-09'!NE",TEXT(MATCH($C40,'2018-09'!$C$2:$C$100,0)+1,0))))</f>
        <v>81103780.5</v>
      </c>
      <c r="O40" s="17">
        <f ca="1">IF(OR(INDIRECT(CONCATENATE("'2018-10'!O",TEXT(MATCH($C40,'2018-10'!$C$2:$C$100,0)+1,0)))="",INDIRECT(CONCATENATE("'2018-09'!O",TEXT(MATCH($C40,'2018-09'!$C$2:$C$100,0)+1,0)))="",AND(INDIRECT(CONCATENATE("'2018-10'!O",TEXT(MATCH($C40,'2018-10'!$C$2:$C$100,0)+1,0)))="",INDIRECT(CONCATENATE("'2018-09'!O",TEXT(MATCH($C40,'2018-09'!$C$2:$C$100,0)+1,0)))="")),"Н/Д",INDIRECT(CONCATENATE("'2018-10'!O",TEXT(MATCH($C40,'2018-10'!$C$2:$C$100,0)+1,0)))-INDIRECT(CONCATENATE("'2018-09'!O",TEXT(MATCH($C40,'2018-09'!$C$2:$C$100,0)+1,0))))</f>
        <v>0</v>
      </c>
      <c r="P40" s="17">
        <f ca="1">IF(OR(INDIRECT(CONCATENATE("'2018-10'!P",TEXT(MATCH($C40,'2018-10'!$C$2:$C$100,0)+1,0)))="",INDIRECT(CONCATENATE("'2018-09'!P",TEXT(MATCH($C40,'2018-09'!$C$2:$C$100,0)+1,0)))="",AND(INDIRECT(CONCATENATE("'2018-10'!P",TEXT(MATCH($C40,'2018-10'!$C$2:$C$100,0)+1,0)))="",INDIRECT(CONCATENATE("'2018-09'!P",TEXT(MATCH($C40,'2018-09'!$C$2:$C$100,0)+1,0)))="")),"Н/Д",INDIRECT(CONCATENATE("'2018-10'!P",TEXT(MATCH($C40,'2018-10'!$C$2:$C$100,0)+1,0)))-INDIRECT(CONCATENATE("'2018-09'!P",TEXT(MATCH($C40,'2018-09'!$C$2:$C$100,0)+1,0))))</f>
        <v>8171552.8200000077</v>
      </c>
      <c r="Q40" s="17">
        <f ca="1">IF(OR(INDIRECT(CONCATENATE("'2018-10'!Q",TEXT(MATCH($C40,'2018-10'!$C$2:$C$100,0)+1,0)))="",INDIRECT(CONCATENATE("'2018-09'!Q",TEXT(MATCH($C40,'2018-09'!$C$2:$C$100,0)+1,0)))="",AND(INDIRECT(CONCATENATE("'2018-10'!Q",TEXT(MATCH($C40,'2018-10'!$C$2:$C$100,0)+1,0)))="",INDIRECT(CONCATENATE("'2018-09'!Q",TEXT(MATCH($C40,'2018-09'!$C$2:$C$100,0)+1,0)))="")),"Н/Д",INDIRECT(CONCATENATE("'2018-10'!Q",TEXT(MATCH($C40,'2018-10'!$C$2:$C$100,0)+1,0)))-INDIRECT(CONCATENATE("'2018-09'!Q",TEXT(MATCH($C40,'2018-09'!$C$2:$C$100,0)+1,0))))</f>
        <v>1227523.7799999993</v>
      </c>
      <c r="R40" s="17">
        <f ca="1">IF(OR(INDIRECT(CONCATENATE("'2018-10'!R",TEXT(MATCH($C40,'2018-10'!$C$2:$C$100,0)+1,0)))="",INDIRECT(CONCATENATE("'2018-09'!R",TEXT(MATCH($C40,'2018-09'!$C$2:$C$100,0)+1,0)))="",AND(INDIRECT(CONCATENATE("'2018-10'!R",TEXT(MATCH($C40,'2018-10'!$C$2:$C$100,0)+1,0)))="",INDIRECT(CONCATENATE("'2018-09'!R",TEXT(MATCH($C40,'2018-09'!$C$2:$C$100,0)+1,0)))="")),"Н/Д",INDIRECT(CONCATENATE("'2018-10'!R",TEXT(MATCH($C40,'2018-10'!$C$2:$C$100,0)+1,0)))-INDIRECT(CONCATENATE("'2018-09'!R",TEXT(MATCH($C40,'2018-09'!$C$2:$C$100,0)+1,0))))</f>
        <v>2767535.120000001</v>
      </c>
      <c r="S40" s="17">
        <f ca="1">IF(OR(INDIRECT(CONCATENATE("'2018-10'!S",TEXT(MATCH($C40,'2018-10'!$C$2:$C$100,0)+1,0)))="",INDIRECT(CONCATENATE("'2018-09'!S",TEXT(MATCH($C40,'2018-09'!$C$2:$C$100,0)+1,0)))="",AND(INDIRECT(CONCATENATE("'2018-10'!S",TEXT(MATCH($C40,'2018-10'!$C$2:$C$100,0)+1,0)))="",INDIRECT(CONCATENATE("'2018-09'!S",TEXT(MATCH($C40,'2018-09'!$C$2:$C$100,0)+1,0)))="")),"Н/Д",INDIRECT(CONCATENATE("'2018-10'!S",TEXT(MATCH($C40,'2018-10'!$C$2:$C$100,0)+1,0)))-INDIRECT(CONCATENATE("'2018-09'!S",TEXT(MATCH($C40,'2018-09'!$C$2:$C$100,0)+1,0))))</f>
        <v>316115.7200000002</v>
      </c>
      <c r="T40" s="17">
        <f ca="1">IF(OR(INDIRECT(CONCATENATE("'2018-10'!T",TEXT(MATCH($C40,'2018-10'!$C$2:$C$100,0)+1,0)))="",INDIRECT(CONCATENATE("'2018-09'!T",TEXT(MATCH($C40,'2018-09'!$C$2:$C$100,0)+1,0)))="",AND(INDIRECT(CONCATENATE("'2018-10'!T",TEXT(MATCH($C40,'2018-10'!$C$2:$C$100,0)+1,0)))="",INDIRECT(CONCATENATE("'2018-09'!T",TEXT(MATCH($C40,'2018-09'!$C$2:$C$100,0)+1,0)))="")),"Н/Д",INDIRECT(CONCATENATE("'2018-10'!T",TEXT(MATCH($C40,'2018-10'!$C$2:$C$100,0)+1,0)))-INDIRECT(CONCATENATE("'2018-09'!T",TEXT(MATCH($C40,'2018-09'!$C$2:$C$100,0)+1,0))))</f>
        <v>22505229.24000001</v>
      </c>
      <c r="U40" s="17">
        <f ca="1">IF(OR(INDIRECT(CONCATENATE("'2018-10'!U",TEXT(MATCH($C40,'2018-10'!$C$2:$C$100,0)+1,0)))="",INDIRECT(CONCATENATE("'2018-09'!U",TEXT(MATCH($C40,'2018-09'!$C$2:$C$100,0)+1,0)))="",AND(INDIRECT(CONCATENATE("'2018-10'!U",TEXT(MATCH($C40,'2018-10'!$C$2:$C$100,0)+1,0)))="",INDIRECT(CONCATENATE("'2018-09'!U",TEXT(MATCH($C40,'2018-09'!$C$2:$C$100,0)+1,0)))="")),"Н/Д",INDIRECT(CONCATENATE("'2018-10'!U",TEXT(MATCH($C40,'2018-10'!$C$2:$C$100,0)+1,0)))-INDIRECT(CONCATENATE("'2018-09'!U",TEXT(MATCH($C40,'2018-09'!$C$2:$C$100,0)+1,0))))</f>
        <v>2106252.5500000003</v>
      </c>
      <c r="V40" s="17">
        <f ca="1">IF(OR(INDIRECT(CONCATENATE("'2018-10'!V",TEXT(MATCH($C40,'2018-10'!$C$2:$C$100,0)+1,0)))="",INDIRECT(CONCATENATE("'2018-09'!V",TEXT(MATCH($C40,'2018-09'!$C$2:$C$100,0)+1,0)))="",AND(INDIRECT(CONCATENATE("'2018-10'!V",TEXT(MATCH($C40,'2018-10'!$C$2:$C$100,0)+1,0)))="",INDIRECT(CONCATENATE("'2018-09'!V",TEXT(MATCH($C40,'2018-09'!$C$2:$C$100,0)+1,0)))="")),"Н/Д",INDIRECT(CONCATENATE("'2018-10'!V",TEXT(MATCH($C40,'2018-10'!$C$2:$C$100,0)+1,0)))-INDIRECT(CONCATENATE("'2018-09'!V",TEXT(MATCH($C40,'2018-09'!$C$2:$C$100,0)+1,0))))</f>
        <v>1333720759.7300014</v>
      </c>
      <c r="W40" s="17">
        <f ca="1">IF(OR(INDIRECT(CONCATENATE("'2018-10'!W",TEXT(MATCH($C40,'2018-10'!$C$2:$C$100,0)+1,0)))="",INDIRECT(CONCATENATE("'2018-09'!W",TEXT(MATCH($C40,'2018-09'!$C$2:$C$100,0)+1,0)))="",AND(INDIRECT(CONCATENATE("'2018-10'!W",TEXT(MATCH($C40,'2018-10'!$C$2:$C$100,0)+1,0)))="",INDIRECT(CONCATENATE("'2018-09'!W",TEXT(MATCH($C40,'2018-09'!$C$2:$C$100,0)+1,0)))="")),"Н/Д",INDIRECT(CONCATENATE("'2018-10'!W",TEXT(MATCH($C40,'2018-10'!$C$2:$C$100,0)+1,0)))-INDIRECT(CONCATENATE("'2018-09'!W",TEXT(MATCH($C40,'2018-09'!$C$2:$C$100,0)+1,0))))</f>
        <v>4322283034.6900024</v>
      </c>
    </row>
    <row r="41" spans="1:23" x14ac:dyDescent="0.25">
      <c r="A41" s="2" t="s">
        <v>61</v>
      </c>
      <c r="B41" s="2" t="s">
        <v>64</v>
      </c>
      <c r="C41" s="15">
        <v>82000000</v>
      </c>
      <c r="D41" s="2" t="s">
        <v>213</v>
      </c>
      <c r="E41" s="17">
        <f ca="1">IF(OR(INDIRECT(CONCATENATE("'2018-10'!E",TEXT(MATCH($C41,'2018-10'!$C$2:$C$100,0)+1,0)))="",INDIRECT(CONCATENATE("'2018-09'!E",TEXT(MATCH($C41,'2018-09'!$C$2:$C$100,0)+1,0)))="",AND(INDIRECT(CONCATENATE("'2018-10'!E",TEXT(MATCH($C41,'2018-10'!$C$2:$C$100,0)+1,0)))="",INDIRECT(CONCATENATE("'2018-09'!E",TEXT(MATCH($C41,'2018-09'!$C$2:$C$100,0)+1,0)))="")),"Н/Д",INDIRECT(CONCATENATE("'2018-10'!E",TEXT(MATCH($C41,'2018-10'!$C$2:$C$100,0)+1,0)))-INDIRECT(CONCATENATE("'2018-09'!E",TEXT(MATCH($C41,'2018-09'!$C$2:$C$100,0)+1,0))))</f>
        <v>9460709736.3300018</v>
      </c>
      <c r="F41" s="17">
        <f ca="1">IF(OR(INDIRECT(CONCATENATE("'2018-10'!F",TEXT(MATCH($C41,'2018-10'!$C$2:$C$100,0)+1,0)))="",INDIRECT(CONCATENATE("'2018-09'!F",TEXT(MATCH($C41,'2018-09'!$C$2:$C$100,0)+1,0)))="",AND(INDIRECT(CONCATENATE("'2018-10'!F",TEXT(MATCH($C41,'2018-10'!$C$2:$C$100,0)+1,0)))="",INDIRECT(CONCATENATE("'2018-09'!F",TEXT(MATCH($C41,'2018-09'!$C$2:$C$100,0)+1,0)))="")),"Н/Д",INDIRECT(CONCATENATE("'2018-10'!F",TEXT(MATCH($C41,'2018-10'!$C$2:$C$100,0)+1,0)))-INDIRECT(CONCATENATE("'2018-09'!F",TEXT(MATCH($C41,'2018-09'!$C$2:$C$100,0)+1,0))))</f>
        <v>2551325843.6299973</v>
      </c>
      <c r="G41" s="17">
        <f ca="1">IF(OR(INDIRECT(CONCATENATE("'2018-10'!G",TEXT(MATCH($C41,'2018-10'!$C$2:$C$100,0)+1,0)))="",INDIRECT(CONCATENATE("'2018-09'!G",TEXT(MATCH($C41,'2018-09'!$C$2:$C$100,0)+1,0)))="",AND(INDIRECT(CONCATENATE("'2018-10'!G",TEXT(MATCH($C41,'2018-10'!$C$2:$C$100,0)+1,0)))="",INDIRECT(CONCATENATE("'2018-09'!G",TEXT(MATCH($C41,'2018-09'!$C$2:$C$100,0)+1,0)))="")),"Н/Д",INDIRECT(CONCATENATE("'2018-10'!G",TEXT(MATCH($C41,'2018-10'!$C$2:$C$100,0)+1,0)))-INDIRECT(CONCATENATE("'2018-09'!G",TEXT(MATCH($C41,'2018-09'!$C$2:$C$100,0)+1,0))))</f>
        <v>257412475.67999983</v>
      </c>
      <c r="H41" s="17">
        <f ca="1">IF(OR(INDIRECT(CONCATENATE("'2018-10'!H",TEXT(MATCH($C41,'2018-10'!$C$2:$C$100,0)+1,0)))="",INDIRECT(CONCATENATE("'2018-09'!H",TEXT(MATCH($C41,'2018-09'!$C$2:$C$100,0)+1,0)))="",AND(INDIRECT(CONCATENATE("'2018-10'!H",TEXT(MATCH($C41,'2018-10'!$C$2:$C$100,0)+1,0)))="",INDIRECT(CONCATENATE("'2018-09'!H",TEXT(MATCH($C41,'2018-09'!$C$2:$C$100,0)+1,0)))="")),"Н/Д",INDIRECT(CONCATENATE("'2018-10'!H",TEXT(MATCH($C41,'2018-10'!$C$2:$C$100,0)+1,0)))-INDIRECT(CONCATENATE("'2018-09'!H",TEXT(MATCH($C41,'2018-09'!$C$2:$C$100,0)+1,0))))</f>
        <v>1040557194.1199989</v>
      </c>
      <c r="I41" s="17">
        <f ca="1">IF(OR(INDIRECT(CONCATENATE("'2018-10'!I",TEXT(MATCH($C41,'2018-10'!$C$2:$C$100,0)+1,0)))="",INDIRECT(CONCATENATE("'2018-09'!I",TEXT(MATCH($C41,'2018-09'!$C$2:$C$100,0)+1,0)))="",AND(INDIRECT(CONCATENATE("'2018-10'!I",TEXT(MATCH($C41,'2018-10'!$C$2:$C$100,0)+1,0)))="",INDIRECT(CONCATENATE("'2018-09'!I",TEXT(MATCH($C41,'2018-09'!$C$2:$C$100,0)+1,0)))="")),"Н/Д",INDIRECT(CONCATENATE("'2018-10'!I",TEXT(MATCH($C41,'2018-10'!$C$2:$C$100,0)+1,0)))-INDIRECT(CONCATENATE("'2018-09'!I",TEXT(MATCH($C41,'2018-09'!$C$2:$C$100,0)+1,0))))</f>
        <v>734499255.42000008</v>
      </c>
      <c r="J41" s="17" t="str">
        <f ca="1">IF(OR(INDIRECT(CONCATENATE("'2018-10'!J",TEXT(MATCH($C41,'2018-10'!$C$2:$C$100,0)+1,0)))="",INDIRECT(CONCATENATE("'2018-09'!J",TEXT(MATCH($C41,'2018-09'!$C$2:$C$100,0)+1,0)))="",AND(INDIRECT(CONCATENATE("'2018-10'!J",TEXT(MATCH($C41,'2018-10'!$C$2:$C$100,0)+1,0)))="",INDIRECT(CONCATENATE("'2018-09'!J",TEXT(MATCH($C41,'2018-09'!$C$2:$C$100,0)+1,0)))="")),"Н/Д",INDIRECT(CONCATENATE("'2018-10'!J",TEXT(MATCH($C41,'2018-10'!$C$2:$C$100,0)+1,0)))-INDIRECT(CONCATENATE("'2018-09'!J",TEXT(MATCH($C41,'2018-09'!$C$2:$C$100,0)+1,0))))</f>
        <v>Н/Д</v>
      </c>
      <c r="K41" s="17">
        <f ca="1">IF(OR(INDIRECT(CONCATENATE("'2018-10'!K",TEXT(MATCH($C41,'2018-10'!$C$2:$C$100,0)+1,0)))="",INDIRECT(CONCATENATE("'2018-09'!K",TEXT(MATCH($C41,'2018-09'!$C$2:$C$100,0)+1,0)))="",AND(INDIRECT(CONCATENATE("'2018-10'!K",TEXT(MATCH($C41,'2018-10'!$C$2:$C$100,0)+1,0)))="",INDIRECT(CONCATENATE("'2018-09'!K",TEXT(MATCH($C41,'2018-09'!$C$2:$C$100,0)+1,0)))="")),"Н/Д",INDIRECT(CONCATENATE("'2018-10'!K",TEXT(MATCH($C41,'2018-10'!$C$2:$C$100,0)+1,0)))-INDIRECT(CONCATENATE("'2018-09'!K",TEXT(MATCH($C41,'2018-09'!$C$2:$C$100,0)+1,0))))</f>
        <v>73712061.960000038</v>
      </c>
      <c r="L41" s="17">
        <f ca="1">IF(OR(INDIRECT(CONCATENATE("'2018-10'!L",TEXT(MATCH($C41,'2018-10'!$C$2:$C$100,0)+1,0)))="",INDIRECT(CONCATENATE("'2018-09'!L",TEXT(MATCH($C41,'2018-09'!$C$2:$C$100,0)+1,0)))="",AND(INDIRECT(CONCATENATE("'2018-10'!L",TEXT(MATCH($C41,'2018-10'!$C$2:$C$100,0)+1,0)))="",INDIRECT(CONCATENATE("'2018-09'!L",TEXT(MATCH($C41,'2018-09'!$C$2:$C$100,0)+1,0)))="")),"Н/Д",INDIRECT(CONCATENATE("'2018-10'!L",TEXT(MATCH($C41,'2018-10'!$C$2:$C$100,0)+1,0)))-INDIRECT(CONCATENATE("'2018-09'!L",TEXT(MATCH($C41,'2018-09'!$C$2:$C$100,0)+1,0))))</f>
        <v>250773161.98000002</v>
      </c>
      <c r="M41" s="17">
        <f ca="1">IF(OR(INDIRECT(CONCATENATE("'2018-10'!M",TEXT(MATCH($C41,'2018-10'!$C$2:$C$100,0)+1,0)))="",INDIRECT(CONCATENATE("'2018-09'!M",TEXT(MATCH($C41,'2018-09'!$C$2:$C$100,0)+1,0)))="",AND(INDIRECT(CONCATENATE("'2018-10'!M",TEXT(MATCH($C41,'2018-10'!$C$2:$C$100,0)+1,0)))="",INDIRECT(CONCATENATE("'2018-09'!M",TEXT(MATCH($C41,'2018-09'!$C$2:$C$100,0)+1,0)))="")),"Н/Д",INDIRECT(CONCATENATE("'2018-10'!M",TEXT(MATCH($C41,'2018-10'!$C$2:$C$100,0)+1,0)))-INDIRECT(CONCATENATE("'2018-09'!M",TEXT(MATCH($C41,'2018-09'!$C$2:$C$100,0)+1,0))))</f>
        <v>4644152.75</v>
      </c>
      <c r="N41" s="17">
        <f ca="1">IF(OR(INDIRECT(CONCATENATE("'2018-10'!N",TEXT(MATCH($C41,'2018-10'!$C$2:$C$100,0)+1,0)))="",INDIRECT(CONCATENATE("'2018-09'!N",TEXT(MATCH($C41,'2018-09'!$C$2:$C$100,0)+1,0)))="",AND(INDIRECT(CONCATENATE("'2018-10'!N",TEXT(MATCH($C41,'2018-10'!$C$2:$C$100,0)+1,0)))="",INDIRECT(CONCATENATE("'2018-09'!N",TEXT(MATCH($C41,'2018-09'!$C$2:$C$100,0)+1,0)))="")),"Н/Д",INDIRECT(CONCATENATE("'2018-10'!N",TEXT(MATCH($C41,'2018-10'!$C$2:$C$100,0)+1,0)))-INDIRECT(CONCATENATE("'2018-09'!NE",TEXT(MATCH($C41,'2018-09'!$C$2:$C$100,0)+1,0))))</f>
        <v>124420507.06</v>
      </c>
      <c r="O41" s="17">
        <f ca="1">IF(OR(INDIRECT(CONCATENATE("'2018-10'!O",TEXT(MATCH($C41,'2018-10'!$C$2:$C$100,0)+1,0)))="",INDIRECT(CONCATENATE("'2018-09'!O",TEXT(MATCH($C41,'2018-09'!$C$2:$C$100,0)+1,0)))="",AND(INDIRECT(CONCATENATE("'2018-10'!O",TEXT(MATCH($C41,'2018-10'!$C$2:$C$100,0)+1,0)))="",INDIRECT(CONCATENATE("'2018-09'!O",TEXT(MATCH($C41,'2018-09'!$C$2:$C$100,0)+1,0)))="")),"Н/Д",INDIRECT(CONCATENATE("'2018-10'!O",TEXT(MATCH($C41,'2018-10'!$C$2:$C$100,0)+1,0)))-INDIRECT(CONCATENATE("'2018-09'!O",TEXT(MATCH($C41,'2018-09'!$C$2:$C$100,0)+1,0))))</f>
        <v>1077437.0099999988</v>
      </c>
      <c r="P41" s="17">
        <f ca="1">IF(OR(INDIRECT(CONCATENATE("'2018-10'!P",TEXT(MATCH($C41,'2018-10'!$C$2:$C$100,0)+1,0)))="",INDIRECT(CONCATENATE("'2018-09'!P",TEXT(MATCH($C41,'2018-09'!$C$2:$C$100,0)+1,0)))="",AND(INDIRECT(CONCATENATE("'2018-10'!P",TEXT(MATCH($C41,'2018-10'!$C$2:$C$100,0)+1,0)))="",INDIRECT(CONCATENATE("'2018-09'!P",TEXT(MATCH($C41,'2018-09'!$C$2:$C$100,0)+1,0)))="")),"Н/Д",INDIRECT(CONCATENATE("'2018-10'!P",TEXT(MATCH($C41,'2018-10'!$C$2:$C$100,0)+1,0)))-INDIRECT(CONCATENATE("'2018-09'!P",TEXT(MATCH($C41,'2018-09'!$C$2:$C$100,0)+1,0))))</f>
        <v>30487976.600000024</v>
      </c>
      <c r="Q41" s="17">
        <f ca="1">IF(OR(INDIRECT(CONCATENATE("'2018-10'!Q",TEXT(MATCH($C41,'2018-10'!$C$2:$C$100,0)+1,0)))="",INDIRECT(CONCATENATE("'2018-09'!Q",TEXT(MATCH($C41,'2018-09'!$C$2:$C$100,0)+1,0)))="",AND(INDIRECT(CONCATENATE("'2018-10'!Q",TEXT(MATCH($C41,'2018-10'!$C$2:$C$100,0)+1,0)))="",INDIRECT(CONCATENATE("'2018-09'!Q",TEXT(MATCH($C41,'2018-09'!$C$2:$C$100,0)+1,0)))="")),"Н/Д",INDIRECT(CONCATENATE("'2018-10'!Q",TEXT(MATCH($C41,'2018-10'!$C$2:$C$100,0)+1,0)))-INDIRECT(CONCATENATE("'2018-09'!Q",TEXT(MATCH($C41,'2018-09'!$C$2:$C$100,0)+1,0))))</f>
        <v>-549889.63999999966</v>
      </c>
      <c r="R41" s="17">
        <f ca="1">IF(OR(INDIRECT(CONCATENATE("'2018-10'!R",TEXT(MATCH($C41,'2018-10'!$C$2:$C$100,0)+1,0)))="",INDIRECT(CONCATENATE("'2018-09'!R",TEXT(MATCH($C41,'2018-09'!$C$2:$C$100,0)+1,0)))="",AND(INDIRECT(CONCATENATE("'2018-10'!R",TEXT(MATCH($C41,'2018-10'!$C$2:$C$100,0)+1,0)))="",INDIRECT(CONCATENATE("'2018-09'!R",TEXT(MATCH($C41,'2018-09'!$C$2:$C$100,0)+1,0)))="")),"Н/Д",INDIRECT(CONCATENATE("'2018-10'!R",TEXT(MATCH($C41,'2018-10'!$C$2:$C$100,0)+1,0)))-INDIRECT(CONCATENATE("'2018-09'!R",TEXT(MATCH($C41,'2018-09'!$C$2:$C$100,0)+1,0))))</f>
        <v>26472979.029999986</v>
      </c>
      <c r="S41" s="17">
        <f ca="1">IF(OR(INDIRECT(CONCATENATE("'2018-10'!S",TEXT(MATCH($C41,'2018-10'!$C$2:$C$100,0)+1,0)))="",INDIRECT(CONCATENATE("'2018-09'!S",TEXT(MATCH($C41,'2018-09'!$C$2:$C$100,0)+1,0)))="",AND(INDIRECT(CONCATENATE("'2018-10'!S",TEXT(MATCH($C41,'2018-10'!$C$2:$C$100,0)+1,0)))="",INDIRECT(CONCATENATE("'2018-09'!S",TEXT(MATCH($C41,'2018-09'!$C$2:$C$100,0)+1,0)))="")),"Н/Д",INDIRECT(CONCATENATE("'2018-10'!S",TEXT(MATCH($C41,'2018-10'!$C$2:$C$100,0)+1,0)))-INDIRECT(CONCATENATE("'2018-09'!S",TEXT(MATCH($C41,'2018-09'!$C$2:$C$100,0)+1,0))))</f>
        <v>419494.13</v>
      </c>
      <c r="T41" s="17">
        <f ca="1">IF(OR(INDIRECT(CONCATENATE("'2018-10'!T",TEXT(MATCH($C41,'2018-10'!$C$2:$C$100,0)+1,0)))="",INDIRECT(CONCATENATE("'2018-09'!T",TEXT(MATCH($C41,'2018-09'!$C$2:$C$100,0)+1,0)))="",AND(INDIRECT(CONCATENATE("'2018-10'!T",TEXT(MATCH($C41,'2018-10'!$C$2:$C$100,0)+1,0)))="",INDIRECT(CONCATENATE("'2018-09'!T",TEXT(MATCH($C41,'2018-09'!$C$2:$C$100,0)+1,0)))="")),"Н/Д",INDIRECT(CONCATENATE("'2018-10'!T",TEXT(MATCH($C41,'2018-10'!$C$2:$C$100,0)+1,0)))-INDIRECT(CONCATENATE("'2018-09'!T",TEXT(MATCH($C41,'2018-09'!$C$2:$C$100,0)+1,0))))</f>
        <v>62262181.310000062</v>
      </c>
      <c r="U41" s="17">
        <f ca="1">IF(OR(INDIRECT(CONCATENATE("'2018-10'!U",TEXT(MATCH($C41,'2018-10'!$C$2:$C$100,0)+1,0)))="",INDIRECT(CONCATENATE("'2018-09'!U",TEXT(MATCH($C41,'2018-09'!$C$2:$C$100,0)+1,0)))="",AND(INDIRECT(CONCATENATE("'2018-10'!U",TEXT(MATCH($C41,'2018-10'!$C$2:$C$100,0)+1,0)))="",INDIRECT(CONCATENATE("'2018-09'!U",TEXT(MATCH($C41,'2018-09'!$C$2:$C$100,0)+1,0)))="")),"Н/Д",INDIRECT(CONCATENATE("'2018-10'!U",TEXT(MATCH($C41,'2018-10'!$C$2:$C$100,0)+1,0)))-INDIRECT(CONCATENATE("'2018-09'!U",TEXT(MATCH($C41,'2018-09'!$C$2:$C$100,0)+1,0))))</f>
        <v>17380714.449999988</v>
      </c>
      <c r="V41" s="17">
        <f ca="1">IF(OR(INDIRECT(CONCATENATE("'2018-10'!V",TEXT(MATCH($C41,'2018-10'!$C$2:$C$100,0)+1,0)))="",INDIRECT(CONCATENATE("'2018-09'!V",TEXT(MATCH($C41,'2018-09'!$C$2:$C$100,0)+1,0)))="",AND(INDIRECT(CONCATENATE("'2018-10'!V",TEXT(MATCH($C41,'2018-10'!$C$2:$C$100,0)+1,0)))="",INDIRECT(CONCATENATE("'2018-09'!V",TEXT(MATCH($C41,'2018-09'!$C$2:$C$100,0)+1,0)))="")),"Н/Д",INDIRECT(CONCATENATE("'2018-10'!V",TEXT(MATCH($C41,'2018-10'!$C$2:$C$100,0)+1,0)))-INDIRECT(CONCATENATE("'2018-09'!V",TEXT(MATCH($C41,'2018-09'!$C$2:$C$100,0)+1,0))))</f>
        <v>6909383892.6999969</v>
      </c>
      <c r="W41" s="17">
        <f ca="1">IF(OR(INDIRECT(CONCATENATE("'2018-10'!W",TEXT(MATCH($C41,'2018-10'!$C$2:$C$100,0)+1,0)))="",INDIRECT(CONCATENATE("'2018-09'!W",TEXT(MATCH($C41,'2018-09'!$C$2:$C$100,0)+1,0)))="",AND(INDIRECT(CONCATENATE("'2018-10'!W",TEXT(MATCH($C41,'2018-10'!$C$2:$C$100,0)+1,0)))="",INDIRECT(CONCATENATE("'2018-09'!W",TEXT(MATCH($C41,'2018-09'!$C$2:$C$100,0)+1,0)))="")),"Н/Д",INDIRECT(CONCATENATE("'2018-10'!W",TEXT(MATCH($C41,'2018-10'!$C$2:$C$100,0)+1,0)))-INDIRECT(CONCATENATE("'2018-09'!W",TEXT(MATCH($C41,'2018-09'!$C$2:$C$100,0)+1,0))))</f>
        <v>21434421725</v>
      </c>
    </row>
    <row r="42" spans="1:23" x14ac:dyDescent="0.25">
      <c r="A42" s="2" t="s">
        <v>61</v>
      </c>
      <c r="B42" s="2" t="s">
        <v>65</v>
      </c>
      <c r="C42" s="15">
        <v>26000000</v>
      </c>
      <c r="D42" s="2" t="s">
        <v>213</v>
      </c>
      <c r="E42" s="17">
        <f ca="1">IF(OR(INDIRECT(CONCATENATE("'2018-10'!E",TEXT(MATCH($C42,'2018-10'!$C$2:$C$100,0)+1,0)))="",INDIRECT(CONCATENATE("'2018-09'!E",TEXT(MATCH($C42,'2018-09'!$C$2:$C$100,0)+1,0)))="",AND(INDIRECT(CONCATENATE("'2018-10'!E",TEXT(MATCH($C42,'2018-10'!$C$2:$C$100,0)+1,0)))="",INDIRECT(CONCATENATE("'2018-09'!E",TEXT(MATCH($C42,'2018-09'!$C$2:$C$100,0)+1,0)))="")),"Н/Д",INDIRECT(CONCATENATE("'2018-10'!E",TEXT(MATCH($C42,'2018-10'!$C$2:$C$100,0)+1,0)))-INDIRECT(CONCATENATE("'2018-09'!E",TEXT(MATCH($C42,'2018-09'!$C$2:$C$100,0)+1,0))))</f>
        <v>1838202142.3600006</v>
      </c>
      <c r="F42" s="17">
        <f ca="1">IF(OR(INDIRECT(CONCATENATE("'2018-10'!F",TEXT(MATCH($C42,'2018-10'!$C$2:$C$100,0)+1,0)))="",INDIRECT(CONCATENATE("'2018-09'!F",TEXT(MATCH($C42,'2018-09'!$C$2:$C$100,0)+1,0)))="",AND(INDIRECT(CONCATENATE("'2018-10'!F",TEXT(MATCH($C42,'2018-10'!$C$2:$C$100,0)+1,0)))="",INDIRECT(CONCATENATE("'2018-09'!F",TEXT(MATCH($C42,'2018-09'!$C$2:$C$100,0)+1,0)))="")),"Н/Д",INDIRECT(CONCATENATE("'2018-10'!F",TEXT(MATCH($C42,'2018-10'!$C$2:$C$100,0)+1,0)))-INDIRECT(CONCATENATE("'2018-09'!F",TEXT(MATCH($C42,'2018-09'!$C$2:$C$100,0)+1,0))))</f>
        <v>286936946.80999994</v>
      </c>
      <c r="G42" s="17">
        <f ca="1">IF(OR(INDIRECT(CONCATENATE("'2018-10'!G",TEXT(MATCH($C42,'2018-10'!$C$2:$C$100,0)+1,0)))="",INDIRECT(CONCATENATE("'2018-09'!G",TEXT(MATCH($C42,'2018-09'!$C$2:$C$100,0)+1,0)))="",AND(INDIRECT(CONCATENATE("'2018-10'!G",TEXT(MATCH($C42,'2018-10'!$C$2:$C$100,0)+1,0)))="",INDIRECT(CONCATENATE("'2018-09'!G",TEXT(MATCH($C42,'2018-09'!$C$2:$C$100,0)+1,0)))="")),"Н/Д",INDIRECT(CONCATENATE("'2018-10'!G",TEXT(MATCH($C42,'2018-10'!$C$2:$C$100,0)+1,0)))-INDIRECT(CONCATENATE("'2018-09'!G",TEXT(MATCH($C42,'2018-09'!$C$2:$C$100,0)+1,0))))</f>
        <v>7979808.6999999881</v>
      </c>
      <c r="H42" s="17">
        <f ca="1">IF(OR(INDIRECT(CONCATENATE("'2018-10'!H",TEXT(MATCH($C42,'2018-10'!$C$2:$C$100,0)+1,0)))="",INDIRECT(CONCATENATE("'2018-09'!H",TEXT(MATCH($C42,'2018-09'!$C$2:$C$100,0)+1,0)))="",AND(INDIRECT(CONCATENATE("'2018-10'!H",TEXT(MATCH($C42,'2018-10'!$C$2:$C$100,0)+1,0)))="",INDIRECT(CONCATENATE("'2018-09'!H",TEXT(MATCH($C42,'2018-09'!$C$2:$C$100,0)+1,0)))="")),"Н/Д",INDIRECT(CONCATENATE("'2018-10'!H",TEXT(MATCH($C42,'2018-10'!$C$2:$C$100,0)+1,0)))-INDIRECT(CONCATENATE("'2018-09'!H",TEXT(MATCH($C42,'2018-09'!$C$2:$C$100,0)+1,0))))</f>
        <v>151757272.23000002</v>
      </c>
      <c r="I42" s="17">
        <f ca="1">IF(OR(INDIRECT(CONCATENATE("'2018-10'!I",TEXT(MATCH($C42,'2018-10'!$C$2:$C$100,0)+1,0)))="",INDIRECT(CONCATENATE("'2018-09'!I",TEXT(MATCH($C42,'2018-09'!$C$2:$C$100,0)+1,0)))="",AND(INDIRECT(CONCATENATE("'2018-10'!I",TEXT(MATCH($C42,'2018-10'!$C$2:$C$100,0)+1,0)))="",INDIRECT(CONCATENATE("'2018-09'!I",TEXT(MATCH($C42,'2018-09'!$C$2:$C$100,0)+1,0)))="")),"Н/Д",INDIRECT(CONCATENATE("'2018-10'!I",TEXT(MATCH($C42,'2018-10'!$C$2:$C$100,0)+1,0)))-INDIRECT(CONCATENATE("'2018-09'!I",TEXT(MATCH($C42,'2018-09'!$C$2:$C$100,0)+1,0))))</f>
        <v>61704913.429999948</v>
      </c>
      <c r="J42" s="17" t="str">
        <f ca="1">IF(OR(INDIRECT(CONCATENATE("'2018-10'!J",TEXT(MATCH($C42,'2018-10'!$C$2:$C$100,0)+1,0)))="",INDIRECT(CONCATENATE("'2018-09'!J",TEXT(MATCH($C42,'2018-09'!$C$2:$C$100,0)+1,0)))="",AND(INDIRECT(CONCATENATE("'2018-10'!J",TEXT(MATCH($C42,'2018-10'!$C$2:$C$100,0)+1,0)))="",INDIRECT(CONCATENATE("'2018-09'!J",TEXT(MATCH($C42,'2018-09'!$C$2:$C$100,0)+1,0)))="")),"Н/Д",INDIRECT(CONCATENATE("'2018-10'!J",TEXT(MATCH($C42,'2018-10'!$C$2:$C$100,0)+1,0)))-INDIRECT(CONCATENATE("'2018-09'!J",TEXT(MATCH($C42,'2018-09'!$C$2:$C$100,0)+1,0))))</f>
        <v>Н/Д</v>
      </c>
      <c r="K42" s="17">
        <f ca="1">IF(OR(INDIRECT(CONCATENATE("'2018-10'!K",TEXT(MATCH($C42,'2018-10'!$C$2:$C$100,0)+1,0)))="",INDIRECT(CONCATENATE("'2018-09'!K",TEXT(MATCH($C42,'2018-09'!$C$2:$C$100,0)+1,0)))="",AND(INDIRECT(CONCATENATE("'2018-10'!K",TEXT(MATCH($C42,'2018-10'!$C$2:$C$100,0)+1,0)))="",INDIRECT(CONCATENATE("'2018-09'!K",TEXT(MATCH($C42,'2018-09'!$C$2:$C$100,0)+1,0)))="")),"Н/Д",INDIRECT(CONCATENATE("'2018-10'!K",TEXT(MATCH($C42,'2018-10'!$C$2:$C$100,0)+1,0)))-INDIRECT(CONCATENATE("'2018-09'!K",TEXT(MATCH($C42,'2018-09'!$C$2:$C$100,0)+1,0))))</f>
        <v>8556388.0600000024</v>
      </c>
      <c r="L42" s="17">
        <f ca="1">IF(OR(INDIRECT(CONCATENATE("'2018-10'!L",TEXT(MATCH($C42,'2018-10'!$C$2:$C$100,0)+1,0)))="",INDIRECT(CONCATENATE("'2018-09'!L",TEXT(MATCH($C42,'2018-09'!$C$2:$C$100,0)+1,0)))="",AND(INDIRECT(CONCATENATE("'2018-10'!L",TEXT(MATCH($C42,'2018-10'!$C$2:$C$100,0)+1,0)))="",INDIRECT(CONCATENATE("'2018-09'!L",TEXT(MATCH($C42,'2018-09'!$C$2:$C$100,0)+1,0)))="")),"Н/Д",INDIRECT(CONCATENATE("'2018-10'!L",TEXT(MATCH($C42,'2018-10'!$C$2:$C$100,0)+1,0)))-INDIRECT(CONCATENATE("'2018-09'!L",TEXT(MATCH($C42,'2018-09'!$C$2:$C$100,0)+1,0))))</f>
        <v>33601428.210000008</v>
      </c>
      <c r="M42" s="17">
        <f ca="1">IF(OR(INDIRECT(CONCATENATE("'2018-10'!M",TEXT(MATCH($C42,'2018-10'!$C$2:$C$100,0)+1,0)))="",INDIRECT(CONCATENATE("'2018-09'!M",TEXT(MATCH($C42,'2018-09'!$C$2:$C$100,0)+1,0)))="",AND(INDIRECT(CONCATENATE("'2018-10'!M",TEXT(MATCH($C42,'2018-10'!$C$2:$C$100,0)+1,0)))="",INDIRECT(CONCATENATE("'2018-09'!M",TEXT(MATCH($C42,'2018-09'!$C$2:$C$100,0)+1,0)))="")),"Н/Д",INDIRECT(CONCATENATE("'2018-10'!M",TEXT(MATCH($C42,'2018-10'!$C$2:$C$100,0)+1,0)))-INDIRECT(CONCATENATE("'2018-09'!M",TEXT(MATCH($C42,'2018-09'!$C$2:$C$100,0)+1,0))))</f>
        <v>32015.520000000019</v>
      </c>
      <c r="N42" s="17">
        <f ca="1">IF(OR(INDIRECT(CONCATENATE("'2018-10'!N",TEXT(MATCH($C42,'2018-10'!$C$2:$C$100,0)+1,0)))="",INDIRECT(CONCATENATE("'2018-09'!N",TEXT(MATCH($C42,'2018-09'!$C$2:$C$100,0)+1,0)))="",AND(INDIRECT(CONCATENATE("'2018-10'!N",TEXT(MATCH($C42,'2018-10'!$C$2:$C$100,0)+1,0)))="",INDIRECT(CONCATENATE("'2018-09'!N",TEXT(MATCH($C42,'2018-09'!$C$2:$C$100,0)+1,0)))="")),"Н/Д",INDIRECT(CONCATENATE("'2018-10'!N",TEXT(MATCH($C42,'2018-10'!$C$2:$C$100,0)+1,0)))-INDIRECT(CONCATENATE("'2018-09'!NE",TEXT(MATCH($C42,'2018-09'!$C$2:$C$100,0)+1,0))))</f>
        <v>43011305.060000002</v>
      </c>
      <c r="O42" s="17">
        <f ca="1">IF(OR(INDIRECT(CONCATENATE("'2018-10'!O",TEXT(MATCH($C42,'2018-10'!$C$2:$C$100,0)+1,0)))="",INDIRECT(CONCATENATE("'2018-09'!O",TEXT(MATCH($C42,'2018-09'!$C$2:$C$100,0)+1,0)))="",AND(INDIRECT(CONCATENATE("'2018-10'!O",TEXT(MATCH($C42,'2018-10'!$C$2:$C$100,0)+1,0)))="",INDIRECT(CONCATENATE("'2018-09'!O",TEXT(MATCH($C42,'2018-09'!$C$2:$C$100,0)+1,0)))="")),"Н/Д",INDIRECT(CONCATENATE("'2018-10'!O",TEXT(MATCH($C42,'2018-10'!$C$2:$C$100,0)+1,0)))-INDIRECT(CONCATENATE("'2018-09'!O",TEXT(MATCH($C42,'2018-09'!$C$2:$C$100,0)+1,0))))</f>
        <v>204.34000000000378</v>
      </c>
      <c r="P42" s="17">
        <f ca="1">IF(OR(INDIRECT(CONCATENATE("'2018-10'!P",TEXT(MATCH($C42,'2018-10'!$C$2:$C$100,0)+1,0)))="",INDIRECT(CONCATENATE("'2018-09'!P",TEXT(MATCH($C42,'2018-09'!$C$2:$C$100,0)+1,0)))="",AND(INDIRECT(CONCATENATE("'2018-10'!P",TEXT(MATCH($C42,'2018-10'!$C$2:$C$100,0)+1,0)))="",INDIRECT(CONCATENATE("'2018-09'!P",TEXT(MATCH($C42,'2018-09'!$C$2:$C$100,0)+1,0)))="")),"Н/Д",INDIRECT(CONCATENATE("'2018-10'!P",TEXT(MATCH($C42,'2018-10'!$C$2:$C$100,0)+1,0)))-INDIRECT(CONCATENATE("'2018-09'!P",TEXT(MATCH($C42,'2018-09'!$C$2:$C$100,0)+1,0))))</f>
        <v>5757070.2100000009</v>
      </c>
      <c r="Q42" s="17">
        <f ca="1">IF(OR(INDIRECT(CONCATENATE("'2018-10'!Q",TEXT(MATCH($C42,'2018-10'!$C$2:$C$100,0)+1,0)))="",INDIRECT(CONCATENATE("'2018-09'!Q",TEXT(MATCH($C42,'2018-09'!$C$2:$C$100,0)+1,0)))="",AND(INDIRECT(CONCATENATE("'2018-10'!Q",TEXT(MATCH($C42,'2018-10'!$C$2:$C$100,0)+1,0)))="",INDIRECT(CONCATENATE("'2018-09'!Q",TEXT(MATCH($C42,'2018-09'!$C$2:$C$100,0)+1,0)))="")),"Н/Д",INDIRECT(CONCATENATE("'2018-10'!Q",TEXT(MATCH($C42,'2018-10'!$C$2:$C$100,0)+1,0)))-INDIRECT(CONCATENATE("'2018-09'!Q",TEXT(MATCH($C42,'2018-09'!$C$2:$C$100,0)+1,0))))</f>
        <v>50754.700000000186</v>
      </c>
      <c r="R42" s="17">
        <f ca="1">IF(OR(INDIRECT(CONCATENATE("'2018-10'!R",TEXT(MATCH($C42,'2018-10'!$C$2:$C$100,0)+1,0)))="",INDIRECT(CONCATENATE("'2018-09'!R",TEXT(MATCH($C42,'2018-09'!$C$2:$C$100,0)+1,0)))="",AND(INDIRECT(CONCATENATE("'2018-10'!R",TEXT(MATCH($C42,'2018-10'!$C$2:$C$100,0)+1,0)))="",INDIRECT(CONCATENATE("'2018-09'!R",TEXT(MATCH($C42,'2018-09'!$C$2:$C$100,0)+1,0)))="")),"Н/Д",INDIRECT(CONCATENATE("'2018-10'!R",TEXT(MATCH($C42,'2018-10'!$C$2:$C$100,0)+1,0)))-INDIRECT(CONCATENATE("'2018-09'!R",TEXT(MATCH($C42,'2018-09'!$C$2:$C$100,0)+1,0))))</f>
        <v>311222.69999998808</v>
      </c>
      <c r="S42" s="17">
        <f ca="1">IF(OR(INDIRECT(CONCATENATE("'2018-10'!S",TEXT(MATCH($C42,'2018-10'!$C$2:$C$100,0)+1,0)))="",INDIRECT(CONCATENATE("'2018-09'!S",TEXT(MATCH($C42,'2018-09'!$C$2:$C$100,0)+1,0)))="",AND(INDIRECT(CONCATENATE("'2018-10'!S",TEXT(MATCH($C42,'2018-10'!$C$2:$C$100,0)+1,0)))="",INDIRECT(CONCATENATE("'2018-09'!S",TEXT(MATCH($C42,'2018-09'!$C$2:$C$100,0)+1,0)))="")),"Н/Д",INDIRECT(CONCATENATE("'2018-10'!S",TEXT(MATCH($C42,'2018-10'!$C$2:$C$100,0)+1,0)))-INDIRECT(CONCATENATE("'2018-09'!S",TEXT(MATCH($C42,'2018-09'!$C$2:$C$100,0)+1,0))))</f>
        <v>3000</v>
      </c>
      <c r="T42" s="17">
        <f ca="1">IF(OR(INDIRECT(CONCATENATE("'2018-10'!T",TEXT(MATCH($C42,'2018-10'!$C$2:$C$100,0)+1,0)))="",INDIRECT(CONCATENATE("'2018-09'!T",TEXT(MATCH($C42,'2018-09'!$C$2:$C$100,0)+1,0)))="",AND(INDIRECT(CONCATENATE("'2018-10'!T",TEXT(MATCH($C42,'2018-10'!$C$2:$C$100,0)+1,0)))="",INDIRECT(CONCATENATE("'2018-09'!T",TEXT(MATCH($C42,'2018-09'!$C$2:$C$100,0)+1,0)))="")),"Н/Д",INDIRECT(CONCATENATE("'2018-10'!T",TEXT(MATCH($C42,'2018-10'!$C$2:$C$100,0)+1,0)))-INDIRECT(CONCATENATE("'2018-09'!T",TEXT(MATCH($C42,'2018-09'!$C$2:$C$100,0)+1,0))))</f>
        <v>12871271.780000001</v>
      </c>
      <c r="U42" s="17">
        <f ca="1">IF(OR(INDIRECT(CONCATENATE("'2018-10'!U",TEXT(MATCH($C42,'2018-10'!$C$2:$C$100,0)+1,0)))="",INDIRECT(CONCATENATE("'2018-09'!U",TEXT(MATCH($C42,'2018-09'!$C$2:$C$100,0)+1,0)))="",AND(INDIRECT(CONCATENATE("'2018-10'!U",TEXT(MATCH($C42,'2018-10'!$C$2:$C$100,0)+1,0)))="",INDIRECT(CONCATENATE("'2018-09'!U",TEXT(MATCH($C42,'2018-09'!$C$2:$C$100,0)+1,0)))="")),"Н/Д",INDIRECT(CONCATENATE("'2018-10'!U",TEXT(MATCH($C42,'2018-10'!$C$2:$C$100,0)+1,0)))-INDIRECT(CONCATENATE("'2018-09'!U",TEXT(MATCH($C42,'2018-09'!$C$2:$C$100,0)+1,0))))</f>
        <v>-54441.620000000112</v>
      </c>
      <c r="V42" s="17">
        <f ca="1">IF(OR(INDIRECT(CONCATENATE("'2018-10'!V",TEXT(MATCH($C42,'2018-10'!$C$2:$C$100,0)+1,0)))="",INDIRECT(CONCATENATE("'2018-09'!V",TEXT(MATCH($C42,'2018-09'!$C$2:$C$100,0)+1,0)))="",AND(INDIRECT(CONCATENATE("'2018-10'!V",TEXT(MATCH($C42,'2018-10'!$C$2:$C$100,0)+1,0)))="",INDIRECT(CONCATENATE("'2018-09'!V",TEXT(MATCH($C42,'2018-09'!$C$2:$C$100,0)+1,0)))="")),"Н/Д",INDIRECT(CONCATENATE("'2018-10'!V",TEXT(MATCH($C42,'2018-10'!$C$2:$C$100,0)+1,0)))-INDIRECT(CONCATENATE("'2018-09'!V",TEXT(MATCH($C42,'2018-09'!$C$2:$C$100,0)+1,0))))</f>
        <v>1551265195.5499992</v>
      </c>
      <c r="W42" s="17">
        <f ca="1">IF(OR(INDIRECT(CONCATENATE("'2018-10'!W",TEXT(MATCH($C42,'2018-10'!$C$2:$C$100,0)+1,0)))="",INDIRECT(CONCATENATE("'2018-09'!W",TEXT(MATCH($C42,'2018-09'!$C$2:$C$100,0)+1,0)))="",AND(INDIRECT(CONCATENATE("'2018-10'!W",TEXT(MATCH($C42,'2018-10'!$C$2:$C$100,0)+1,0)))="",INDIRECT(CONCATENATE("'2018-09'!W",TEXT(MATCH($C42,'2018-09'!$C$2:$C$100,0)+1,0)))="")),"Н/Д",INDIRECT(CONCATENATE("'2018-10'!W",TEXT(MATCH($C42,'2018-10'!$C$2:$C$100,0)+1,0)))-INDIRECT(CONCATENATE("'2018-09'!W",TEXT(MATCH($C42,'2018-09'!$C$2:$C$100,0)+1,0))))</f>
        <v>3963128989.2200012</v>
      </c>
    </row>
    <row r="43" spans="1:23" x14ac:dyDescent="0.25">
      <c r="A43" s="2" t="s">
        <v>61</v>
      </c>
      <c r="B43" s="2" t="s">
        <v>66</v>
      </c>
      <c r="C43" s="15">
        <v>90000000</v>
      </c>
      <c r="D43" s="2" t="s">
        <v>213</v>
      </c>
      <c r="E43" s="17">
        <f ca="1">IF(OR(INDIRECT(CONCATENATE("'2018-10'!E",TEXT(MATCH($C43,'2018-10'!$C$2:$C$100,0)+1,0)))="",INDIRECT(CONCATENATE("'2018-09'!E",TEXT(MATCH($C43,'2018-09'!$C$2:$C$100,0)+1,0)))="",AND(INDIRECT(CONCATENATE("'2018-10'!E",TEXT(MATCH($C43,'2018-10'!$C$2:$C$100,0)+1,0)))="",INDIRECT(CONCATENATE("'2018-09'!E",TEXT(MATCH($C43,'2018-09'!$C$2:$C$100,0)+1,0)))="")),"Н/Д",INDIRECT(CONCATENATE("'2018-10'!E",TEXT(MATCH($C43,'2018-10'!$C$2:$C$100,0)+1,0)))-INDIRECT(CONCATENATE("'2018-09'!E",TEXT(MATCH($C43,'2018-09'!$C$2:$C$100,0)+1,0))))</f>
        <v>2516737756.1100006</v>
      </c>
      <c r="F43" s="17">
        <f ca="1">IF(OR(INDIRECT(CONCATENATE("'2018-10'!F",TEXT(MATCH($C43,'2018-10'!$C$2:$C$100,0)+1,0)))="",INDIRECT(CONCATENATE("'2018-09'!F",TEXT(MATCH($C43,'2018-09'!$C$2:$C$100,0)+1,0)))="",AND(INDIRECT(CONCATENATE("'2018-10'!F",TEXT(MATCH($C43,'2018-10'!$C$2:$C$100,0)+1,0)))="",INDIRECT(CONCATENATE("'2018-09'!F",TEXT(MATCH($C43,'2018-09'!$C$2:$C$100,0)+1,0)))="")),"Н/Д",INDIRECT(CONCATENATE("'2018-10'!F",TEXT(MATCH($C43,'2018-10'!$C$2:$C$100,0)+1,0)))-INDIRECT(CONCATENATE("'2018-09'!F",TEXT(MATCH($C43,'2018-09'!$C$2:$C$100,0)+1,0))))</f>
        <v>1184529138.7000008</v>
      </c>
      <c r="G43" s="17">
        <f ca="1">IF(OR(INDIRECT(CONCATENATE("'2018-10'!G",TEXT(MATCH($C43,'2018-10'!$C$2:$C$100,0)+1,0)))="",INDIRECT(CONCATENATE("'2018-09'!G",TEXT(MATCH($C43,'2018-09'!$C$2:$C$100,0)+1,0)))="",AND(INDIRECT(CONCATENATE("'2018-10'!G",TEXT(MATCH($C43,'2018-10'!$C$2:$C$100,0)+1,0)))="",INDIRECT(CONCATENATE("'2018-09'!G",TEXT(MATCH($C43,'2018-09'!$C$2:$C$100,0)+1,0)))="")),"Н/Д",INDIRECT(CONCATENATE("'2018-10'!G",TEXT(MATCH($C43,'2018-10'!$C$2:$C$100,0)+1,0)))-INDIRECT(CONCATENATE("'2018-09'!G",TEXT(MATCH($C43,'2018-09'!$C$2:$C$100,0)+1,0))))</f>
        <v>68391767.810000062</v>
      </c>
      <c r="H43" s="17">
        <f ca="1">IF(OR(INDIRECT(CONCATENATE("'2018-10'!H",TEXT(MATCH($C43,'2018-10'!$C$2:$C$100,0)+1,0)))="",INDIRECT(CONCATENATE("'2018-09'!H",TEXT(MATCH($C43,'2018-09'!$C$2:$C$100,0)+1,0)))="",AND(INDIRECT(CONCATENATE("'2018-10'!H",TEXT(MATCH($C43,'2018-10'!$C$2:$C$100,0)+1,0)))="",INDIRECT(CONCATENATE("'2018-09'!H",TEXT(MATCH($C43,'2018-09'!$C$2:$C$100,0)+1,0)))="")),"Н/Д",INDIRECT(CONCATENATE("'2018-10'!H",TEXT(MATCH($C43,'2018-10'!$C$2:$C$100,0)+1,0)))-INDIRECT(CONCATENATE("'2018-09'!H",TEXT(MATCH($C43,'2018-09'!$C$2:$C$100,0)+1,0))))</f>
        <v>528832209.95000029</v>
      </c>
      <c r="I43" s="17">
        <f ca="1">IF(OR(INDIRECT(CONCATENATE("'2018-10'!I",TEXT(MATCH($C43,'2018-10'!$C$2:$C$100,0)+1,0)))="",INDIRECT(CONCATENATE("'2018-09'!I",TEXT(MATCH($C43,'2018-09'!$C$2:$C$100,0)+1,0)))="",AND(INDIRECT(CONCATENATE("'2018-10'!I",TEXT(MATCH($C43,'2018-10'!$C$2:$C$100,0)+1,0)))="",INDIRECT(CONCATENATE("'2018-09'!I",TEXT(MATCH($C43,'2018-09'!$C$2:$C$100,0)+1,0)))="")),"Н/Д",INDIRECT(CONCATENATE("'2018-10'!I",TEXT(MATCH($C43,'2018-10'!$C$2:$C$100,0)+1,0)))-INDIRECT(CONCATENATE("'2018-09'!I",TEXT(MATCH($C43,'2018-09'!$C$2:$C$100,0)+1,0))))</f>
        <v>388358998.26999998</v>
      </c>
      <c r="J43" s="17" t="str">
        <f ca="1">IF(OR(INDIRECT(CONCATENATE("'2018-10'!J",TEXT(MATCH($C43,'2018-10'!$C$2:$C$100,0)+1,0)))="",INDIRECT(CONCATENATE("'2018-09'!J",TEXT(MATCH($C43,'2018-09'!$C$2:$C$100,0)+1,0)))="",AND(INDIRECT(CONCATENATE("'2018-10'!J",TEXT(MATCH($C43,'2018-10'!$C$2:$C$100,0)+1,0)))="",INDIRECT(CONCATENATE("'2018-09'!J",TEXT(MATCH($C43,'2018-09'!$C$2:$C$100,0)+1,0)))="")),"Н/Д",INDIRECT(CONCATENATE("'2018-10'!J",TEXT(MATCH($C43,'2018-10'!$C$2:$C$100,0)+1,0)))-INDIRECT(CONCATENATE("'2018-09'!J",TEXT(MATCH($C43,'2018-09'!$C$2:$C$100,0)+1,0))))</f>
        <v>Н/Д</v>
      </c>
      <c r="K43" s="17">
        <f ca="1">IF(OR(INDIRECT(CONCATENATE("'2018-10'!K",TEXT(MATCH($C43,'2018-10'!$C$2:$C$100,0)+1,0)))="",INDIRECT(CONCATENATE("'2018-09'!K",TEXT(MATCH($C43,'2018-09'!$C$2:$C$100,0)+1,0)))="",AND(INDIRECT(CONCATENATE("'2018-10'!K",TEXT(MATCH($C43,'2018-10'!$C$2:$C$100,0)+1,0)))="",INDIRECT(CONCATENATE("'2018-09'!K",TEXT(MATCH($C43,'2018-09'!$C$2:$C$100,0)+1,0)))="")),"Н/Д",INDIRECT(CONCATENATE("'2018-10'!K",TEXT(MATCH($C43,'2018-10'!$C$2:$C$100,0)+1,0)))-INDIRECT(CONCATENATE("'2018-09'!K",TEXT(MATCH($C43,'2018-09'!$C$2:$C$100,0)+1,0))))</f>
        <v>37650902.480000019</v>
      </c>
      <c r="L43" s="17">
        <f ca="1">IF(OR(INDIRECT(CONCATENATE("'2018-10'!L",TEXT(MATCH($C43,'2018-10'!$C$2:$C$100,0)+1,0)))="",INDIRECT(CONCATENATE("'2018-09'!L",TEXT(MATCH($C43,'2018-09'!$C$2:$C$100,0)+1,0)))="",AND(INDIRECT(CONCATENATE("'2018-10'!L",TEXT(MATCH($C43,'2018-10'!$C$2:$C$100,0)+1,0)))="",INDIRECT(CONCATENATE("'2018-09'!L",TEXT(MATCH($C43,'2018-09'!$C$2:$C$100,0)+1,0)))="")),"Н/Д",INDIRECT(CONCATENATE("'2018-10'!L",TEXT(MATCH($C43,'2018-10'!$C$2:$C$100,0)+1,0)))-INDIRECT(CONCATENATE("'2018-09'!L",TEXT(MATCH($C43,'2018-09'!$C$2:$C$100,0)+1,0))))</f>
        <v>74903669.440000057</v>
      </c>
      <c r="M43" s="17">
        <f ca="1">IF(OR(INDIRECT(CONCATENATE("'2018-10'!M",TEXT(MATCH($C43,'2018-10'!$C$2:$C$100,0)+1,0)))="",INDIRECT(CONCATENATE("'2018-09'!M",TEXT(MATCH($C43,'2018-09'!$C$2:$C$100,0)+1,0)))="",AND(INDIRECT(CONCATENATE("'2018-10'!M",TEXT(MATCH($C43,'2018-10'!$C$2:$C$100,0)+1,0)))="",INDIRECT(CONCATENATE("'2018-09'!M",TEXT(MATCH($C43,'2018-09'!$C$2:$C$100,0)+1,0)))="")),"Н/Д",INDIRECT(CONCATENATE("'2018-10'!M",TEXT(MATCH($C43,'2018-10'!$C$2:$C$100,0)+1,0)))-INDIRECT(CONCATENATE("'2018-09'!M",TEXT(MATCH($C43,'2018-09'!$C$2:$C$100,0)+1,0))))</f>
        <v>1357762.58</v>
      </c>
      <c r="N43" s="17">
        <f ca="1">IF(OR(INDIRECT(CONCATENATE("'2018-10'!N",TEXT(MATCH($C43,'2018-10'!$C$2:$C$100,0)+1,0)))="",INDIRECT(CONCATENATE("'2018-09'!N",TEXT(MATCH($C43,'2018-09'!$C$2:$C$100,0)+1,0)))="",AND(INDIRECT(CONCATENATE("'2018-10'!N",TEXT(MATCH($C43,'2018-10'!$C$2:$C$100,0)+1,0)))="",INDIRECT(CONCATENATE("'2018-09'!N",TEXT(MATCH($C43,'2018-09'!$C$2:$C$100,0)+1,0)))="")),"Н/Д",INDIRECT(CONCATENATE("'2018-10'!N",TEXT(MATCH($C43,'2018-10'!$C$2:$C$100,0)+1,0)))-INDIRECT(CONCATENATE("'2018-09'!NE",TEXT(MATCH($C43,'2018-09'!$C$2:$C$100,0)+1,0))))</f>
        <v>115907525.47</v>
      </c>
      <c r="O43" s="17">
        <f ca="1">IF(OR(INDIRECT(CONCATENATE("'2018-10'!O",TEXT(MATCH($C43,'2018-10'!$C$2:$C$100,0)+1,0)))="",INDIRECT(CONCATENATE("'2018-09'!O",TEXT(MATCH($C43,'2018-09'!$C$2:$C$100,0)+1,0)))="",AND(INDIRECT(CONCATENATE("'2018-10'!O",TEXT(MATCH($C43,'2018-10'!$C$2:$C$100,0)+1,0)))="",INDIRECT(CONCATENATE("'2018-09'!O",TEXT(MATCH($C43,'2018-09'!$C$2:$C$100,0)+1,0)))="")),"Н/Д",INDIRECT(CONCATENATE("'2018-10'!O",TEXT(MATCH($C43,'2018-10'!$C$2:$C$100,0)+1,0)))-INDIRECT(CONCATENATE("'2018-09'!O",TEXT(MATCH($C43,'2018-09'!$C$2:$C$100,0)+1,0))))</f>
        <v>2563</v>
      </c>
      <c r="P43" s="17">
        <f ca="1">IF(OR(INDIRECT(CONCATENATE("'2018-10'!P",TEXT(MATCH($C43,'2018-10'!$C$2:$C$100,0)+1,0)))="",INDIRECT(CONCATENATE("'2018-09'!P",TEXT(MATCH($C43,'2018-09'!$C$2:$C$100,0)+1,0)))="",AND(INDIRECT(CONCATENATE("'2018-10'!P",TEXT(MATCH($C43,'2018-10'!$C$2:$C$100,0)+1,0)))="",INDIRECT(CONCATENATE("'2018-09'!P",TEXT(MATCH($C43,'2018-09'!$C$2:$C$100,0)+1,0)))="")),"Н/Д",INDIRECT(CONCATENATE("'2018-10'!P",TEXT(MATCH($C43,'2018-10'!$C$2:$C$100,0)+1,0)))-INDIRECT(CONCATENATE("'2018-09'!P",TEXT(MATCH($C43,'2018-09'!$C$2:$C$100,0)+1,0))))</f>
        <v>33799665.100000024</v>
      </c>
      <c r="Q43" s="17">
        <f ca="1">IF(OR(INDIRECT(CONCATENATE("'2018-10'!Q",TEXT(MATCH($C43,'2018-10'!$C$2:$C$100,0)+1,0)))="",INDIRECT(CONCATENATE("'2018-09'!Q",TEXT(MATCH($C43,'2018-09'!$C$2:$C$100,0)+1,0)))="",AND(INDIRECT(CONCATENATE("'2018-10'!Q",TEXT(MATCH($C43,'2018-10'!$C$2:$C$100,0)+1,0)))="",INDIRECT(CONCATENATE("'2018-09'!Q",TEXT(MATCH($C43,'2018-09'!$C$2:$C$100,0)+1,0)))="")),"Н/Д",INDIRECT(CONCATENATE("'2018-10'!Q",TEXT(MATCH($C43,'2018-10'!$C$2:$C$100,0)+1,0)))-INDIRECT(CONCATENATE("'2018-09'!Q",TEXT(MATCH($C43,'2018-09'!$C$2:$C$100,0)+1,0))))</f>
        <v>721702.23999999836</v>
      </c>
      <c r="R43" s="17">
        <f ca="1">IF(OR(INDIRECT(CONCATENATE("'2018-10'!R",TEXT(MATCH($C43,'2018-10'!$C$2:$C$100,0)+1,0)))="",INDIRECT(CONCATENATE("'2018-09'!R",TEXT(MATCH($C43,'2018-09'!$C$2:$C$100,0)+1,0)))="",AND(INDIRECT(CONCATENATE("'2018-10'!R",TEXT(MATCH($C43,'2018-10'!$C$2:$C$100,0)+1,0)))="",INDIRECT(CONCATENATE("'2018-09'!R",TEXT(MATCH($C43,'2018-09'!$C$2:$C$100,0)+1,0)))="")),"Н/Д",INDIRECT(CONCATENATE("'2018-10'!R",TEXT(MATCH($C43,'2018-10'!$C$2:$C$100,0)+1,0)))-INDIRECT(CONCATENATE("'2018-09'!R",TEXT(MATCH($C43,'2018-09'!$C$2:$C$100,0)+1,0))))</f>
        <v>10067218.079999998</v>
      </c>
      <c r="S43" s="17">
        <f ca="1">IF(OR(INDIRECT(CONCATENATE("'2018-10'!S",TEXT(MATCH($C43,'2018-10'!$C$2:$C$100,0)+1,0)))="",INDIRECT(CONCATENATE("'2018-09'!S",TEXT(MATCH($C43,'2018-09'!$C$2:$C$100,0)+1,0)))="",AND(INDIRECT(CONCATENATE("'2018-10'!S",TEXT(MATCH($C43,'2018-10'!$C$2:$C$100,0)+1,0)))="",INDIRECT(CONCATENATE("'2018-09'!S",TEXT(MATCH($C43,'2018-09'!$C$2:$C$100,0)+1,0)))="")),"Н/Д",INDIRECT(CONCATENATE("'2018-10'!S",TEXT(MATCH($C43,'2018-10'!$C$2:$C$100,0)+1,0)))-INDIRECT(CONCATENATE("'2018-09'!S",TEXT(MATCH($C43,'2018-09'!$C$2:$C$100,0)+1,0))))</f>
        <v>17670.939999999973</v>
      </c>
      <c r="T43" s="17">
        <f ca="1">IF(OR(INDIRECT(CONCATENATE("'2018-10'!T",TEXT(MATCH($C43,'2018-10'!$C$2:$C$100,0)+1,0)))="",INDIRECT(CONCATENATE("'2018-09'!T",TEXT(MATCH($C43,'2018-09'!$C$2:$C$100,0)+1,0)))="",AND(INDIRECT(CONCATENATE("'2018-10'!T",TEXT(MATCH($C43,'2018-10'!$C$2:$C$100,0)+1,0)))="",INDIRECT(CONCATENATE("'2018-09'!T",TEXT(MATCH($C43,'2018-09'!$C$2:$C$100,0)+1,0)))="")),"Н/Д",INDIRECT(CONCATENATE("'2018-10'!T",TEXT(MATCH($C43,'2018-10'!$C$2:$C$100,0)+1,0)))-INDIRECT(CONCATENATE("'2018-09'!T",TEXT(MATCH($C43,'2018-09'!$C$2:$C$100,0)+1,0))))</f>
        <v>20388841.590000018</v>
      </c>
      <c r="U43" s="17">
        <f ca="1">IF(OR(INDIRECT(CONCATENATE("'2018-10'!U",TEXT(MATCH($C43,'2018-10'!$C$2:$C$100,0)+1,0)))="",INDIRECT(CONCATENATE("'2018-09'!U",TEXT(MATCH($C43,'2018-09'!$C$2:$C$100,0)+1,0)))="",AND(INDIRECT(CONCATENATE("'2018-10'!U",TEXT(MATCH($C43,'2018-10'!$C$2:$C$100,0)+1,0)))="",INDIRECT(CONCATENATE("'2018-09'!U",TEXT(MATCH($C43,'2018-09'!$C$2:$C$100,0)+1,0)))="")),"Н/Д",INDIRECT(CONCATENATE("'2018-10'!U",TEXT(MATCH($C43,'2018-10'!$C$2:$C$100,0)+1,0)))-INDIRECT(CONCATENATE("'2018-09'!U",TEXT(MATCH($C43,'2018-09'!$C$2:$C$100,0)+1,0))))</f>
        <v>1386684.620000001</v>
      </c>
      <c r="V43" s="17">
        <f ca="1">IF(OR(INDIRECT(CONCATENATE("'2018-10'!V",TEXT(MATCH($C43,'2018-10'!$C$2:$C$100,0)+1,0)))="",INDIRECT(CONCATENATE("'2018-09'!V",TEXT(MATCH($C43,'2018-09'!$C$2:$C$100,0)+1,0)))="",AND(INDIRECT(CONCATENATE("'2018-10'!V",TEXT(MATCH($C43,'2018-10'!$C$2:$C$100,0)+1,0)))="",INDIRECT(CONCATENATE("'2018-09'!V",TEXT(MATCH($C43,'2018-09'!$C$2:$C$100,0)+1,0)))="")),"Н/Д",INDIRECT(CONCATENATE("'2018-10'!V",TEXT(MATCH($C43,'2018-10'!$C$2:$C$100,0)+1,0)))-INDIRECT(CONCATENATE("'2018-09'!V",TEXT(MATCH($C43,'2018-09'!$C$2:$C$100,0)+1,0))))</f>
        <v>1332208617.4099998</v>
      </c>
      <c r="W43" s="17">
        <f ca="1">IF(OR(INDIRECT(CONCATENATE("'2018-10'!W",TEXT(MATCH($C43,'2018-10'!$C$2:$C$100,0)+1,0)))="",INDIRECT(CONCATENATE("'2018-09'!W",TEXT(MATCH($C43,'2018-09'!$C$2:$C$100,0)+1,0)))="",AND(INDIRECT(CONCATENATE("'2018-10'!W",TEXT(MATCH($C43,'2018-10'!$C$2:$C$100,0)+1,0)))="",INDIRECT(CONCATENATE("'2018-09'!W",TEXT(MATCH($C43,'2018-09'!$C$2:$C$100,0)+1,0)))="")),"Н/Д",INDIRECT(CONCATENATE("'2018-10'!W",TEXT(MATCH($C43,'2018-10'!$C$2:$C$100,0)+1,0)))-INDIRECT(CONCATENATE("'2018-09'!W",TEXT(MATCH($C43,'2018-09'!$C$2:$C$100,0)+1,0))))</f>
        <v>6213701786.2900009</v>
      </c>
    </row>
    <row r="44" spans="1:23" x14ac:dyDescent="0.25">
      <c r="A44" s="2" t="s">
        <v>61</v>
      </c>
      <c r="B44" s="2" t="s">
        <v>67</v>
      </c>
      <c r="C44" s="15">
        <v>7000000</v>
      </c>
      <c r="D44" s="2" t="s">
        <v>213</v>
      </c>
      <c r="E44" s="17">
        <f ca="1">IF(OR(INDIRECT(CONCATENATE("'2018-10'!E",TEXT(MATCH($C44,'2018-10'!$C$2:$C$100,0)+1,0)))="",INDIRECT(CONCATENATE("'2018-09'!E",TEXT(MATCH($C44,'2018-09'!$C$2:$C$100,0)+1,0)))="",AND(INDIRECT(CONCATENATE("'2018-10'!E",TEXT(MATCH($C44,'2018-10'!$C$2:$C$100,0)+1,0)))="",INDIRECT(CONCATENATE("'2018-09'!E",TEXT(MATCH($C44,'2018-09'!$C$2:$C$100,0)+1,0)))="")),"Н/Д",INDIRECT(CONCATENATE("'2018-10'!E",TEXT(MATCH($C44,'2018-10'!$C$2:$C$100,0)+1,0)))-INDIRECT(CONCATENATE("'2018-09'!E",TEXT(MATCH($C44,'2018-09'!$C$2:$C$100,0)+1,0))))</f>
        <v>8470825322.2899933</v>
      </c>
      <c r="F44" s="17">
        <f ca="1">IF(OR(INDIRECT(CONCATENATE("'2018-10'!F",TEXT(MATCH($C44,'2018-10'!$C$2:$C$100,0)+1,0)))="",INDIRECT(CONCATENATE("'2018-09'!F",TEXT(MATCH($C44,'2018-09'!$C$2:$C$100,0)+1,0)))="",AND(INDIRECT(CONCATENATE("'2018-10'!F",TEXT(MATCH($C44,'2018-10'!$C$2:$C$100,0)+1,0)))="",INDIRECT(CONCATENATE("'2018-09'!F",TEXT(MATCH($C44,'2018-09'!$C$2:$C$100,0)+1,0)))="")),"Н/Д",INDIRECT(CONCATENATE("'2018-10'!F",TEXT(MATCH($C44,'2018-10'!$C$2:$C$100,0)+1,0)))-INDIRECT(CONCATENATE("'2018-09'!F",TEXT(MATCH($C44,'2018-09'!$C$2:$C$100,0)+1,0))))</f>
        <v>5530111949.9300003</v>
      </c>
      <c r="G44" s="17">
        <f ca="1">IF(OR(INDIRECT(CONCATENATE("'2018-10'!G",TEXT(MATCH($C44,'2018-10'!$C$2:$C$100,0)+1,0)))="",INDIRECT(CONCATENATE("'2018-09'!G",TEXT(MATCH($C44,'2018-09'!$C$2:$C$100,0)+1,0)))="",AND(INDIRECT(CONCATENATE("'2018-10'!G",TEXT(MATCH($C44,'2018-10'!$C$2:$C$100,0)+1,0)))="",INDIRECT(CONCATENATE("'2018-09'!G",TEXT(MATCH($C44,'2018-09'!$C$2:$C$100,0)+1,0)))="")),"Н/Д",INDIRECT(CONCATENATE("'2018-10'!G",TEXT(MATCH($C44,'2018-10'!$C$2:$C$100,0)+1,0)))-INDIRECT(CONCATENATE("'2018-09'!G",TEXT(MATCH($C44,'2018-09'!$C$2:$C$100,0)+1,0))))</f>
        <v>1081484713.6100006</v>
      </c>
      <c r="H44" s="17">
        <f ca="1">IF(OR(INDIRECT(CONCATENATE("'2018-10'!H",TEXT(MATCH($C44,'2018-10'!$C$2:$C$100,0)+1,0)))="",INDIRECT(CONCATENATE("'2018-09'!H",TEXT(MATCH($C44,'2018-09'!$C$2:$C$100,0)+1,0)))="",AND(INDIRECT(CONCATENATE("'2018-10'!H",TEXT(MATCH($C44,'2018-10'!$C$2:$C$100,0)+1,0)))="",INDIRECT(CONCATENATE("'2018-09'!H",TEXT(MATCH($C44,'2018-09'!$C$2:$C$100,0)+1,0)))="")),"Н/Д",INDIRECT(CONCATENATE("'2018-10'!H",TEXT(MATCH($C44,'2018-10'!$C$2:$C$100,0)+1,0)))-INDIRECT(CONCATENATE("'2018-09'!H",TEXT(MATCH($C44,'2018-09'!$C$2:$C$100,0)+1,0))))</f>
        <v>2257326268.1100006</v>
      </c>
      <c r="I44" s="17">
        <f ca="1">IF(OR(INDIRECT(CONCATENATE("'2018-10'!I",TEXT(MATCH($C44,'2018-10'!$C$2:$C$100,0)+1,0)))="",INDIRECT(CONCATENATE("'2018-09'!I",TEXT(MATCH($C44,'2018-09'!$C$2:$C$100,0)+1,0)))="",AND(INDIRECT(CONCATENATE("'2018-10'!I",TEXT(MATCH($C44,'2018-10'!$C$2:$C$100,0)+1,0)))="",INDIRECT(CONCATENATE("'2018-09'!I",TEXT(MATCH($C44,'2018-09'!$C$2:$C$100,0)+1,0)))="")),"Н/Д",INDIRECT(CONCATENATE("'2018-10'!I",TEXT(MATCH($C44,'2018-10'!$C$2:$C$100,0)+1,0)))-INDIRECT(CONCATENATE("'2018-09'!I",TEXT(MATCH($C44,'2018-09'!$C$2:$C$100,0)+1,0))))</f>
        <v>1062055764.5</v>
      </c>
      <c r="J44" s="17" t="str">
        <f ca="1">IF(OR(INDIRECT(CONCATENATE("'2018-10'!J",TEXT(MATCH($C44,'2018-10'!$C$2:$C$100,0)+1,0)))="",INDIRECT(CONCATENATE("'2018-09'!J",TEXT(MATCH($C44,'2018-09'!$C$2:$C$100,0)+1,0)))="",AND(INDIRECT(CONCATENATE("'2018-10'!J",TEXT(MATCH($C44,'2018-10'!$C$2:$C$100,0)+1,0)))="",INDIRECT(CONCATENATE("'2018-09'!J",TEXT(MATCH($C44,'2018-09'!$C$2:$C$100,0)+1,0)))="")),"Н/Д",INDIRECT(CONCATENATE("'2018-10'!J",TEXT(MATCH($C44,'2018-10'!$C$2:$C$100,0)+1,0)))-INDIRECT(CONCATENATE("'2018-09'!J",TEXT(MATCH($C44,'2018-09'!$C$2:$C$100,0)+1,0))))</f>
        <v>Н/Д</v>
      </c>
      <c r="K44" s="17">
        <f ca="1">IF(OR(INDIRECT(CONCATENATE("'2018-10'!K",TEXT(MATCH($C44,'2018-10'!$C$2:$C$100,0)+1,0)))="",INDIRECT(CONCATENATE("'2018-09'!K",TEXT(MATCH($C44,'2018-09'!$C$2:$C$100,0)+1,0)))="",AND(INDIRECT(CONCATENATE("'2018-10'!K",TEXT(MATCH($C44,'2018-10'!$C$2:$C$100,0)+1,0)))="",INDIRECT(CONCATENATE("'2018-09'!K",TEXT(MATCH($C44,'2018-09'!$C$2:$C$100,0)+1,0)))="")),"Н/Д",INDIRECT(CONCATENATE("'2018-10'!K",TEXT(MATCH($C44,'2018-10'!$C$2:$C$100,0)+1,0)))-INDIRECT(CONCATENATE("'2018-09'!K",TEXT(MATCH($C44,'2018-09'!$C$2:$C$100,0)+1,0))))</f>
        <v>151680386.70000076</v>
      </c>
      <c r="L44" s="17">
        <f ca="1">IF(OR(INDIRECT(CONCATENATE("'2018-10'!L",TEXT(MATCH($C44,'2018-10'!$C$2:$C$100,0)+1,0)))="",INDIRECT(CONCATENATE("'2018-09'!L",TEXT(MATCH($C44,'2018-09'!$C$2:$C$100,0)+1,0)))="",AND(INDIRECT(CONCATENATE("'2018-10'!L",TEXT(MATCH($C44,'2018-10'!$C$2:$C$100,0)+1,0)))="",INDIRECT(CONCATENATE("'2018-09'!L",TEXT(MATCH($C44,'2018-09'!$C$2:$C$100,0)+1,0)))="")),"Н/Д",INDIRECT(CONCATENATE("'2018-10'!L",TEXT(MATCH($C44,'2018-10'!$C$2:$C$100,0)+1,0)))-INDIRECT(CONCATENATE("'2018-09'!L",TEXT(MATCH($C44,'2018-09'!$C$2:$C$100,0)+1,0))))</f>
        <v>395617539.56000042</v>
      </c>
      <c r="M44" s="17">
        <f ca="1">IF(OR(INDIRECT(CONCATENATE("'2018-10'!M",TEXT(MATCH($C44,'2018-10'!$C$2:$C$100,0)+1,0)))="",INDIRECT(CONCATENATE("'2018-09'!M",TEXT(MATCH($C44,'2018-09'!$C$2:$C$100,0)+1,0)))="",AND(INDIRECT(CONCATENATE("'2018-10'!M",TEXT(MATCH($C44,'2018-10'!$C$2:$C$100,0)+1,0)))="",INDIRECT(CONCATENATE("'2018-09'!M",TEXT(MATCH($C44,'2018-09'!$C$2:$C$100,0)+1,0)))="")),"Н/Д",INDIRECT(CONCATENATE("'2018-10'!M",TEXT(MATCH($C44,'2018-10'!$C$2:$C$100,0)+1,0)))-INDIRECT(CONCATENATE("'2018-09'!M",TEXT(MATCH($C44,'2018-09'!$C$2:$C$100,0)+1,0))))</f>
        <v>4252044.7699999996</v>
      </c>
      <c r="N44" s="17">
        <f ca="1">IF(OR(INDIRECT(CONCATENATE("'2018-10'!N",TEXT(MATCH($C44,'2018-10'!$C$2:$C$100,0)+1,0)))="",INDIRECT(CONCATENATE("'2018-09'!N",TEXT(MATCH($C44,'2018-09'!$C$2:$C$100,0)+1,0)))="",AND(INDIRECT(CONCATENATE("'2018-10'!N",TEXT(MATCH($C44,'2018-10'!$C$2:$C$100,0)+1,0)))="",INDIRECT(CONCATENATE("'2018-09'!N",TEXT(MATCH($C44,'2018-09'!$C$2:$C$100,0)+1,0)))="")),"Н/Д",INDIRECT(CONCATENATE("'2018-10'!N",TEXT(MATCH($C44,'2018-10'!$C$2:$C$100,0)+1,0)))-INDIRECT(CONCATENATE("'2018-09'!NE",TEXT(MATCH($C44,'2018-09'!$C$2:$C$100,0)+1,0))))</f>
        <v>498077927.73000002</v>
      </c>
      <c r="O44" s="17">
        <f ca="1">IF(OR(INDIRECT(CONCATENATE("'2018-10'!O",TEXT(MATCH($C44,'2018-10'!$C$2:$C$100,0)+1,0)))="",INDIRECT(CONCATENATE("'2018-09'!O",TEXT(MATCH($C44,'2018-09'!$C$2:$C$100,0)+1,0)))="",AND(INDIRECT(CONCATENATE("'2018-10'!O",TEXT(MATCH($C44,'2018-10'!$C$2:$C$100,0)+1,0)))="",INDIRECT(CONCATENATE("'2018-09'!O",TEXT(MATCH($C44,'2018-09'!$C$2:$C$100,0)+1,0)))="")),"Н/Д",INDIRECT(CONCATENATE("'2018-10'!O",TEXT(MATCH($C44,'2018-10'!$C$2:$C$100,0)+1,0)))-INDIRECT(CONCATENATE("'2018-09'!O",TEXT(MATCH($C44,'2018-09'!$C$2:$C$100,0)+1,0))))</f>
        <v>25949.459999999992</v>
      </c>
      <c r="P44" s="17">
        <f ca="1">IF(OR(INDIRECT(CONCATENATE("'2018-10'!P",TEXT(MATCH($C44,'2018-10'!$C$2:$C$100,0)+1,0)))="",INDIRECT(CONCATENATE("'2018-09'!P",TEXT(MATCH($C44,'2018-09'!$C$2:$C$100,0)+1,0)))="",AND(INDIRECT(CONCATENATE("'2018-10'!P",TEXT(MATCH($C44,'2018-10'!$C$2:$C$100,0)+1,0)))="",INDIRECT(CONCATENATE("'2018-09'!P",TEXT(MATCH($C44,'2018-09'!$C$2:$C$100,0)+1,0)))="")),"Н/Д",INDIRECT(CONCATENATE("'2018-10'!P",TEXT(MATCH($C44,'2018-10'!$C$2:$C$100,0)+1,0)))-INDIRECT(CONCATENATE("'2018-09'!P",TEXT(MATCH($C44,'2018-09'!$C$2:$C$100,0)+1,0))))</f>
        <v>306349085.32999992</v>
      </c>
      <c r="Q44" s="17">
        <f ca="1">IF(OR(INDIRECT(CONCATENATE("'2018-10'!Q",TEXT(MATCH($C44,'2018-10'!$C$2:$C$100,0)+1,0)))="",INDIRECT(CONCATENATE("'2018-09'!Q",TEXT(MATCH($C44,'2018-09'!$C$2:$C$100,0)+1,0)))="",AND(INDIRECT(CONCATENATE("'2018-10'!Q",TEXT(MATCH($C44,'2018-10'!$C$2:$C$100,0)+1,0)))="",INDIRECT(CONCATENATE("'2018-09'!Q",TEXT(MATCH($C44,'2018-09'!$C$2:$C$100,0)+1,0)))="")),"Н/Д",INDIRECT(CONCATENATE("'2018-10'!Q",TEXT(MATCH($C44,'2018-10'!$C$2:$C$100,0)+1,0)))-INDIRECT(CONCATENATE("'2018-09'!Q",TEXT(MATCH($C44,'2018-09'!$C$2:$C$100,0)+1,0))))</f>
        <v>733966.27000000328</v>
      </c>
      <c r="R44" s="17">
        <f ca="1">IF(OR(INDIRECT(CONCATENATE("'2018-10'!R",TEXT(MATCH($C44,'2018-10'!$C$2:$C$100,0)+1,0)))="",INDIRECT(CONCATENATE("'2018-09'!R",TEXT(MATCH($C44,'2018-09'!$C$2:$C$100,0)+1,0)))="",AND(INDIRECT(CONCATENATE("'2018-10'!R",TEXT(MATCH($C44,'2018-10'!$C$2:$C$100,0)+1,0)))="",INDIRECT(CONCATENATE("'2018-09'!R",TEXT(MATCH($C44,'2018-09'!$C$2:$C$100,0)+1,0)))="")),"Н/Д",INDIRECT(CONCATENATE("'2018-10'!R",TEXT(MATCH($C44,'2018-10'!$C$2:$C$100,0)+1,0)))-INDIRECT(CONCATENATE("'2018-09'!R",TEXT(MATCH($C44,'2018-09'!$C$2:$C$100,0)+1,0))))</f>
        <v>38973252.830000043</v>
      </c>
      <c r="S44" s="17">
        <f ca="1">IF(OR(INDIRECT(CONCATENATE("'2018-10'!S",TEXT(MATCH($C44,'2018-10'!$C$2:$C$100,0)+1,0)))="",INDIRECT(CONCATENATE("'2018-09'!S",TEXT(MATCH($C44,'2018-09'!$C$2:$C$100,0)+1,0)))="",AND(INDIRECT(CONCATENATE("'2018-10'!S",TEXT(MATCH($C44,'2018-10'!$C$2:$C$100,0)+1,0)))="",INDIRECT(CONCATENATE("'2018-09'!S",TEXT(MATCH($C44,'2018-09'!$C$2:$C$100,0)+1,0)))="")),"Н/Д",INDIRECT(CONCATENATE("'2018-10'!S",TEXT(MATCH($C44,'2018-10'!$C$2:$C$100,0)+1,0)))-INDIRECT(CONCATENATE("'2018-09'!S",TEXT(MATCH($C44,'2018-09'!$C$2:$C$100,0)+1,0))))</f>
        <v>31015900.699999988</v>
      </c>
      <c r="T44" s="17">
        <f ca="1">IF(OR(INDIRECT(CONCATENATE("'2018-10'!T",TEXT(MATCH($C44,'2018-10'!$C$2:$C$100,0)+1,0)))="",INDIRECT(CONCATENATE("'2018-09'!T",TEXT(MATCH($C44,'2018-09'!$C$2:$C$100,0)+1,0)))="",AND(INDIRECT(CONCATENATE("'2018-10'!T",TEXT(MATCH($C44,'2018-10'!$C$2:$C$100,0)+1,0)))="",INDIRECT(CONCATENATE("'2018-09'!T",TEXT(MATCH($C44,'2018-09'!$C$2:$C$100,0)+1,0)))="")),"Н/Д",INDIRECT(CONCATENATE("'2018-10'!T",TEXT(MATCH($C44,'2018-10'!$C$2:$C$100,0)+1,0)))-INDIRECT(CONCATENATE("'2018-09'!T",TEXT(MATCH($C44,'2018-09'!$C$2:$C$100,0)+1,0))))</f>
        <v>84017013.5200001</v>
      </c>
      <c r="U44" s="17">
        <f ca="1">IF(OR(INDIRECT(CONCATENATE("'2018-10'!U",TEXT(MATCH($C44,'2018-10'!$C$2:$C$100,0)+1,0)))="",INDIRECT(CONCATENATE("'2018-09'!U",TEXT(MATCH($C44,'2018-09'!$C$2:$C$100,0)+1,0)))="",AND(INDIRECT(CONCATENATE("'2018-10'!U",TEXT(MATCH($C44,'2018-10'!$C$2:$C$100,0)+1,0)))="",INDIRECT(CONCATENATE("'2018-09'!U",TEXT(MATCH($C44,'2018-09'!$C$2:$C$100,0)+1,0)))="")),"Н/Д",INDIRECT(CONCATENATE("'2018-10'!U",TEXT(MATCH($C44,'2018-10'!$C$2:$C$100,0)+1,0)))-INDIRECT(CONCATENATE("'2018-09'!U",TEXT(MATCH($C44,'2018-09'!$C$2:$C$100,0)+1,0))))</f>
        <v>3767673.0800000019</v>
      </c>
      <c r="V44" s="17">
        <f ca="1">IF(OR(INDIRECT(CONCATENATE("'2018-10'!V",TEXT(MATCH($C44,'2018-10'!$C$2:$C$100,0)+1,0)))="",INDIRECT(CONCATENATE("'2018-09'!V",TEXT(MATCH($C44,'2018-09'!$C$2:$C$100,0)+1,0)))="",AND(INDIRECT(CONCATENATE("'2018-10'!V",TEXT(MATCH($C44,'2018-10'!$C$2:$C$100,0)+1,0)))="",INDIRECT(CONCATENATE("'2018-09'!V",TEXT(MATCH($C44,'2018-09'!$C$2:$C$100,0)+1,0)))="")),"Н/Д",INDIRECT(CONCATENATE("'2018-10'!V",TEXT(MATCH($C44,'2018-10'!$C$2:$C$100,0)+1,0)))-INDIRECT(CONCATENATE("'2018-09'!V",TEXT(MATCH($C44,'2018-09'!$C$2:$C$100,0)+1,0))))</f>
        <v>2940713372.3600006</v>
      </c>
      <c r="W44" s="17">
        <f ca="1">IF(OR(INDIRECT(CONCATENATE("'2018-10'!W",TEXT(MATCH($C44,'2018-10'!$C$2:$C$100,0)+1,0)))="",INDIRECT(CONCATENATE("'2018-09'!W",TEXT(MATCH($C44,'2018-09'!$C$2:$C$100,0)+1,0)))="",AND(INDIRECT(CONCATENATE("'2018-10'!W",TEXT(MATCH($C44,'2018-10'!$C$2:$C$100,0)+1,0)))="",INDIRECT(CONCATENATE("'2018-09'!W",TEXT(MATCH($C44,'2018-09'!$C$2:$C$100,0)+1,0)))="")),"Н/Д",INDIRECT(CONCATENATE("'2018-10'!W",TEXT(MATCH($C44,'2018-10'!$C$2:$C$100,0)+1,0)))-INDIRECT(CONCATENATE("'2018-09'!W",TEXT(MATCH($C44,'2018-09'!$C$2:$C$100,0)+1,0))))</f>
        <v>22409680196.559998</v>
      </c>
    </row>
    <row r="45" spans="1:23" x14ac:dyDescent="0.25">
      <c r="A45" s="2" t="s">
        <v>61</v>
      </c>
      <c r="B45" s="2" t="s">
        <v>68</v>
      </c>
      <c r="C45" s="15">
        <v>96000000</v>
      </c>
      <c r="D45" s="2" t="s">
        <v>213</v>
      </c>
      <c r="E45" s="17">
        <f ca="1">IF(OR(INDIRECT(CONCATENATE("'2018-10'!E",TEXT(MATCH($C45,'2018-10'!$C$2:$C$100,0)+1,0)))="",INDIRECT(CONCATENATE("'2018-09'!E",TEXT(MATCH($C45,'2018-09'!$C$2:$C$100,0)+1,0)))="",AND(INDIRECT(CONCATENATE("'2018-10'!E",TEXT(MATCH($C45,'2018-10'!$C$2:$C$100,0)+1,0)))="",INDIRECT(CONCATENATE("'2018-09'!E",TEXT(MATCH($C45,'2018-09'!$C$2:$C$100,0)+1,0)))="")),"Н/Д",INDIRECT(CONCATENATE("'2018-10'!E",TEXT(MATCH($C45,'2018-10'!$C$2:$C$100,0)+1,0)))-INDIRECT(CONCATENATE("'2018-09'!E",TEXT(MATCH($C45,'2018-09'!$C$2:$C$100,0)+1,0))))</f>
        <v>6726591965.0499954</v>
      </c>
      <c r="F45" s="17">
        <f ca="1">IF(OR(INDIRECT(CONCATENATE("'2018-10'!F",TEXT(MATCH($C45,'2018-10'!$C$2:$C$100,0)+1,0)))="",INDIRECT(CONCATENATE("'2018-09'!F",TEXT(MATCH($C45,'2018-09'!$C$2:$C$100,0)+1,0)))="",AND(INDIRECT(CONCATENATE("'2018-10'!F",TEXT(MATCH($C45,'2018-10'!$C$2:$C$100,0)+1,0)))="",INDIRECT(CONCATENATE("'2018-09'!F",TEXT(MATCH($C45,'2018-09'!$C$2:$C$100,0)+1,0)))="")),"Н/Д",INDIRECT(CONCATENATE("'2018-10'!F",TEXT(MATCH($C45,'2018-10'!$C$2:$C$100,0)+1,0)))-INDIRECT(CONCATENATE("'2018-09'!F",TEXT(MATCH($C45,'2018-09'!$C$2:$C$100,0)+1,0))))</f>
        <v>1315907564.1999989</v>
      </c>
      <c r="G45" s="17">
        <f ca="1">IF(OR(INDIRECT(CONCATENATE("'2018-10'!G",TEXT(MATCH($C45,'2018-10'!$C$2:$C$100,0)+1,0)))="",INDIRECT(CONCATENATE("'2018-09'!G",TEXT(MATCH($C45,'2018-09'!$C$2:$C$100,0)+1,0)))="",AND(INDIRECT(CONCATENATE("'2018-10'!G",TEXT(MATCH($C45,'2018-10'!$C$2:$C$100,0)+1,0)))="",INDIRECT(CONCATENATE("'2018-09'!G",TEXT(MATCH($C45,'2018-09'!$C$2:$C$100,0)+1,0)))="")),"Н/Д",INDIRECT(CONCATENATE("'2018-10'!G",TEXT(MATCH($C45,'2018-10'!$C$2:$C$100,0)+1,0)))-INDIRECT(CONCATENATE("'2018-09'!G",TEXT(MATCH($C45,'2018-09'!$C$2:$C$100,0)+1,0))))</f>
        <v>52811919.129999995</v>
      </c>
      <c r="H45" s="17">
        <f ca="1">IF(OR(INDIRECT(CONCATENATE("'2018-10'!H",TEXT(MATCH($C45,'2018-10'!$C$2:$C$100,0)+1,0)))="",INDIRECT(CONCATENATE("'2018-09'!H",TEXT(MATCH($C45,'2018-09'!$C$2:$C$100,0)+1,0)))="",AND(INDIRECT(CONCATENATE("'2018-10'!H",TEXT(MATCH($C45,'2018-10'!$C$2:$C$100,0)+1,0)))="",INDIRECT(CONCATENATE("'2018-09'!H",TEXT(MATCH($C45,'2018-09'!$C$2:$C$100,0)+1,0)))="")),"Н/Д",INDIRECT(CONCATENATE("'2018-10'!H",TEXT(MATCH($C45,'2018-10'!$C$2:$C$100,0)+1,0)))-INDIRECT(CONCATENATE("'2018-09'!H",TEXT(MATCH($C45,'2018-09'!$C$2:$C$100,0)+1,0))))</f>
        <v>742654546.34999943</v>
      </c>
      <c r="I45" s="17">
        <f ca="1">IF(OR(INDIRECT(CONCATENATE("'2018-10'!I",TEXT(MATCH($C45,'2018-10'!$C$2:$C$100,0)+1,0)))="",INDIRECT(CONCATENATE("'2018-09'!I",TEXT(MATCH($C45,'2018-09'!$C$2:$C$100,0)+1,0)))="",AND(INDIRECT(CONCATENATE("'2018-10'!I",TEXT(MATCH($C45,'2018-10'!$C$2:$C$100,0)+1,0)))="",INDIRECT(CONCATENATE("'2018-09'!I",TEXT(MATCH($C45,'2018-09'!$C$2:$C$100,0)+1,0)))="")),"Н/Д",INDIRECT(CONCATENATE("'2018-10'!I",TEXT(MATCH($C45,'2018-10'!$C$2:$C$100,0)+1,0)))-INDIRECT(CONCATENATE("'2018-09'!I",TEXT(MATCH($C45,'2018-09'!$C$2:$C$100,0)+1,0))))</f>
        <v>203699445.68000007</v>
      </c>
      <c r="J45" s="17" t="str">
        <f ca="1">IF(OR(INDIRECT(CONCATENATE("'2018-10'!J",TEXT(MATCH($C45,'2018-10'!$C$2:$C$100,0)+1,0)))="",INDIRECT(CONCATENATE("'2018-09'!J",TEXT(MATCH($C45,'2018-09'!$C$2:$C$100,0)+1,0)))="",AND(INDIRECT(CONCATENATE("'2018-10'!J",TEXT(MATCH($C45,'2018-10'!$C$2:$C$100,0)+1,0)))="",INDIRECT(CONCATENATE("'2018-09'!J",TEXT(MATCH($C45,'2018-09'!$C$2:$C$100,0)+1,0)))="")),"Н/Д",INDIRECT(CONCATENATE("'2018-10'!J",TEXT(MATCH($C45,'2018-10'!$C$2:$C$100,0)+1,0)))-INDIRECT(CONCATENATE("'2018-09'!J",TEXT(MATCH($C45,'2018-09'!$C$2:$C$100,0)+1,0))))</f>
        <v>Н/Д</v>
      </c>
      <c r="K45" s="17">
        <f ca="1">IF(OR(INDIRECT(CONCATENATE("'2018-10'!K",TEXT(MATCH($C45,'2018-10'!$C$2:$C$100,0)+1,0)))="",INDIRECT(CONCATENATE("'2018-09'!K",TEXT(MATCH($C45,'2018-09'!$C$2:$C$100,0)+1,0)))="",AND(INDIRECT(CONCATENATE("'2018-10'!K",TEXT(MATCH($C45,'2018-10'!$C$2:$C$100,0)+1,0)))="",INDIRECT(CONCATENATE("'2018-09'!K",TEXT(MATCH($C45,'2018-09'!$C$2:$C$100,0)+1,0)))="")),"Н/Д",INDIRECT(CONCATENATE("'2018-10'!K",TEXT(MATCH($C45,'2018-10'!$C$2:$C$100,0)+1,0)))-INDIRECT(CONCATENATE("'2018-09'!K",TEXT(MATCH($C45,'2018-09'!$C$2:$C$100,0)+1,0))))</f>
        <v>12643671.629999995</v>
      </c>
      <c r="L45" s="17">
        <f ca="1">IF(OR(INDIRECT(CONCATENATE("'2018-10'!L",TEXT(MATCH($C45,'2018-10'!$C$2:$C$100,0)+1,0)))="",INDIRECT(CONCATENATE("'2018-09'!L",TEXT(MATCH($C45,'2018-09'!$C$2:$C$100,0)+1,0)))="",AND(INDIRECT(CONCATENATE("'2018-10'!L",TEXT(MATCH($C45,'2018-10'!$C$2:$C$100,0)+1,0)))="",INDIRECT(CONCATENATE("'2018-09'!L",TEXT(MATCH($C45,'2018-09'!$C$2:$C$100,0)+1,0)))="")),"Н/Д",INDIRECT(CONCATENATE("'2018-10'!L",TEXT(MATCH($C45,'2018-10'!$C$2:$C$100,0)+1,0)))-INDIRECT(CONCATENATE("'2018-09'!L",TEXT(MATCH($C45,'2018-09'!$C$2:$C$100,0)+1,0))))</f>
        <v>245862680.66999984</v>
      </c>
      <c r="M45" s="17">
        <f ca="1">IF(OR(INDIRECT(CONCATENATE("'2018-10'!M",TEXT(MATCH($C45,'2018-10'!$C$2:$C$100,0)+1,0)))="",INDIRECT(CONCATENATE("'2018-09'!M",TEXT(MATCH($C45,'2018-09'!$C$2:$C$100,0)+1,0)))="",AND(INDIRECT(CONCATENATE("'2018-10'!M",TEXT(MATCH($C45,'2018-10'!$C$2:$C$100,0)+1,0)))="",INDIRECT(CONCATENATE("'2018-09'!M",TEXT(MATCH($C45,'2018-09'!$C$2:$C$100,0)+1,0)))="")),"Н/Д",INDIRECT(CONCATENATE("'2018-10'!M",TEXT(MATCH($C45,'2018-10'!$C$2:$C$100,0)+1,0)))-INDIRECT(CONCATENATE("'2018-09'!M",TEXT(MATCH($C45,'2018-09'!$C$2:$C$100,0)+1,0))))</f>
        <v>365615.3200000003</v>
      </c>
      <c r="N45" s="17">
        <f ca="1">IF(OR(INDIRECT(CONCATENATE("'2018-10'!N",TEXT(MATCH($C45,'2018-10'!$C$2:$C$100,0)+1,0)))="",INDIRECT(CONCATENATE("'2018-09'!N",TEXT(MATCH($C45,'2018-09'!$C$2:$C$100,0)+1,0)))="",AND(INDIRECT(CONCATENATE("'2018-10'!N",TEXT(MATCH($C45,'2018-10'!$C$2:$C$100,0)+1,0)))="",INDIRECT(CONCATENATE("'2018-09'!N",TEXT(MATCH($C45,'2018-09'!$C$2:$C$100,0)+1,0)))="")),"Н/Д",INDIRECT(CONCATENATE("'2018-10'!N",TEXT(MATCH($C45,'2018-10'!$C$2:$C$100,0)+1,0)))-INDIRECT(CONCATENATE("'2018-09'!NE",TEXT(MATCH($C45,'2018-09'!$C$2:$C$100,0)+1,0))))</f>
        <v>82566645.849999994</v>
      </c>
      <c r="O45" s="17">
        <f ca="1">IF(OR(INDIRECT(CONCATENATE("'2018-10'!O",TEXT(MATCH($C45,'2018-10'!$C$2:$C$100,0)+1,0)))="",INDIRECT(CONCATENATE("'2018-09'!O",TEXT(MATCH($C45,'2018-09'!$C$2:$C$100,0)+1,0)))="",AND(INDIRECT(CONCATENATE("'2018-10'!O",TEXT(MATCH($C45,'2018-10'!$C$2:$C$100,0)+1,0)))="",INDIRECT(CONCATENATE("'2018-09'!O",TEXT(MATCH($C45,'2018-09'!$C$2:$C$100,0)+1,0)))="")),"Н/Д",INDIRECT(CONCATENATE("'2018-10'!O",TEXT(MATCH($C45,'2018-10'!$C$2:$C$100,0)+1,0)))-INDIRECT(CONCATENATE("'2018-09'!O",TEXT(MATCH($C45,'2018-09'!$C$2:$C$100,0)+1,0))))</f>
        <v>10399.190000000002</v>
      </c>
      <c r="P45" s="17">
        <f ca="1">IF(OR(INDIRECT(CONCATENATE("'2018-10'!P",TEXT(MATCH($C45,'2018-10'!$C$2:$C$100,0)+1,0)))="",INDIRECT(CONCATENATE("'2018-09'!P",TEXT(MATCH($C45,'2018-09'!$C$2:$C$100,0)+1,0)))="",AND(INDIRECT(CONCATENATE("'2018-10'!P",TEXT(MATCH($C45,'2018-10'!$C$2:$C$100,0)+1,0)))="",INDIRECT(CONCATENATE("'2018-09'!P",TEXT(MATCH($C45,'2018-09'!$C$2:$C$100,0)+1,0)))="")),"Н/Д",INDIRECT(CONCATENATE("'2018-10'!P",TEXT(MATCH($C45,'2018-10'!$C$2:$C$100,0)+1,0)))-INDIRECT(CONCATENATE("'2018-09'!P",TEXT(MATCH($C45,'2018-09'!$C$2:$C$100,0)+1,0))))</f>
        <v>18669027.870000005</v>
      </c>
      <c r="Q45" s="17">
        <f ca="1">IF(OR(INDIRECT(CONCATENATE("'2018-10'!Q",TEXT(MATCH($C45,'2018-10'!$C$2:$C$100,0)+1,0)))="",INDIRECT(CONCATENATE("'2018-09'!Q",TEXT(MATCH($C45,'2018-09'!$C$2:$C$100,0)+1,0)))="",AND(INDIRECT(CONCATENATE("'2018-10'!Q",TEXT(MATCH($C45,'2018-10'!$C$2:$C$100,0)+1,0)))="",INDIRECT(CONCATENATE("'2018-09'!Q",TEXT(MATCH($C45,'2018-09'!$C$2:$C$100,0)+1,0)))="")),"Н/Д",INDIRECT(CONCATENATE("'2018-10'!Q",TEXT(MATCH($C45,'2018-10'!$C$2:$C$100,0)+1,0)))-INDIRECT(CONCATENATE("'2018-09'!Q",TEXT(MATCH($C45,'2018-09'!$C$2:$C$100,0)+1,0))))</f>
        <v>1330155.4699999988</v>
      </c>
      <c r="R45" s="17">
        <f ca="1">IF(OR(INDIRECT(CONCATENATE("'2018-10'!R",TEXT(MATCH($C45,'2018-10'!$C$2:$C$100,0)+1,0)))="",INDIRECT(CONCATENATE("'2018-09'!R",TEXT(MATCH($C45,'2018-09'!$C$2:$C$100,0)+1,0)))="",AND(INDIRECT(CONCATENATE("'2018-10'!R",TEXT(MATCH($C45,'2018-10'!$C$2:$C$100,0)+1,0)))="",INDIRECT(CONCATENATE("'2018-09'!R",TEXT(MATCH($C45,'2018-09'!$C$2:$C$100,0)+1,0)))="")),"Н/Д",INDIRECT(CONCATENATE("'2018-10'!R",TEXT(MATCH($C45,'2018-10'!$C$2:$C$100,0)+1,0)))-INDIRECT(CONCATENATE("'2018-09'!R",TEXT(MATCH($C45,'2018-09'!$C$2:$C$100,0)+1,0))))</f>
        <v>9475410.700000003</v>
      </c>
      <c r="S45" s="17">
        <f ca="1">IF(OR(INDIRECT(CONCATENATE("'2018-10'!S",TEXT(MATCH($C45,'2018-10'!$C$2:$C$100,0)+1,0)))="",INDIRECT(CONCATENATE("'2018-09'!S",TEXT(MATCH($C45,'2018-09'!$C$2:$C$100,0)+1,0)))="",AND(INDIRECT(CONCATENATE("'2018-10'!S",TEXT(MATCH($C45,'2018-10'!$C$2:$C$100,0)+1,0)))="",INDIRECT(CONCATENATE("'2018-09'!S",TEXT(MATCH($C45,'2018-09'!$C$2:$C$100,0)+1,0)))="")),"Н/Д",INDIRECT(CONCATENATE("'2018-10'!S",TEXT(MATCH($C45,'2018-10'!$C$2:$C$100,0)+1,0)))-INDIRECT(CONCATENATE("'2018-09'!S",TEXT(MATCH($C45,'2018-09'!$C$2:$C$100,0)+1,0))))</f>
        <v>0</v>
      </c>
      <c r="T45" s="17">
        <f ca="1">IF(OR(INDIRECT(CONCATENATE("'2018-10'!T",TEXT(MATCH($C45,'2018-10'!$C$2:$C$100,0)+1,0)))="",INDIRECT(CONCATENATE("'2018-09'!T",TEXT(MATCH($C45,'2018-09'!$C$2:$C$100,0)+1,0)))="",AND(INDIRECT(CONCATENATE("'2018-10'!T",TEXT(MATCH($C45,'2018-10'!$C$2:$C$100,0)+1,0)))="",INDIRECT(CONCATENATE("'2018-09'!T",TEXT(MATCH($C45,'2018-09'!$C$2:$C$100,0)+1,0)))="")),"Н/Д",INDIRECT(CONCATENATE("'2018-10'!T",TEXT(MATCH($C45,'2018-10'!$C$2:$C$100,0)+1,0)))-INDIRECT(CONCATENATE("'2018-09'!T",TEXT(MATCH($C45,'2018-09'!$C$2:$C$100,0)+1,0))))</f>
        <v>21188350.400000006</v>
      </c>
      <c r="U45" s="17">
        <f ca="1">IF(OR(INDIRECT(CONCATENATE("'2018-10'!U",TEXT(MATCH($C45,'2018-10'!$C$2:$C$100,0)+1,0)))="",INDIRECT(CONCATENATE("'2018-09'!U",TEXT(MATCH($C45,'2018-09'!$C$2:$C$100,0)+1,0)))="",AND(INDIRECT(CONCATENATE("'2018-10'!U",TEXT(MATCH($C45,'2018-10'!$C$2:$C$100,0)+1,0)))="",INDIRECT(CONCATENATE("'2018-09'!U",TEXT(MATCH($C45,'2018-09'!$C$2:$C$100,0)+1,0)))="")),"Н/Д",INDIRECT(CONCATENATE("'2018-10'!U",TEXT(MATCH($C45,'2018-10'!$C$2:$C$100,0)+1,0)))-INDIRECT(CONCATENATE("'2018-09'!U",TEXT(MATCH($C45,'2018-09'!$C$2:$C$100,0)+1,0))))</f>
        <v>-1804590.1100000143</v>
      </c>
      <c r="V45" s="17">
        <f ca="1">IF(OR(INDIRECT(CONCATENATE("'2018-10'!V",TEXT(MATCH($C45,'2018-10'!$C$2:$C$100,0)+1,0)))="",INDIRECT(CONCATENATE("'2018-09'!V",TEXT(MATCH($C45,'2018-09'!$C$2:$C$100,0)+1,0)))="",AND(INDIRECT(CONCATENATE("'2018-10'!V",TEXT(MATCH($C45,'2018-10'!$C$2:$C$100,0)+1,0)))="",INDIRECT(CONCATENATE("'2018-09'!V",TEXT(MATCH($C45,'2018-09'!$C$2:$C$100,0)+1,0)))="")),"Н/Д",INDIRECT(CONCATENATE("'2018-10'!V",TEXT(MATCH($C45,'2018-10'!$C$2:$C$100,0)+1,0)))-INDIRECT(CONCATENATE("'2018-09'!V",TEXT(MATCH($C45,'2018-09'!$C$2:$C$100,0)+1,0))))</f>
        <v>5410684400.8500061</v>
      </c>
      <c r="W45" s="17">
        <f ca="1">IF(OR(INDIRECT(CONCATENATE("'2018-10'!W",TEXT(MATCH($C45,'2018-10'!$C$2:$C$100,0)+1,0)))="",INDIRECT(CONCATENATE("'2018-09'!W",TEXT(MATCH($C45,'2018-09'!$C$2:$C$100,0)+1,0)))="",AND(INDIRECT(CONCATENATE("'2018-10'!W",TEXT(MATCH($C45,'2018-10'!$C$2:$C$100,0)+1,0)))="",INDIRECT(CONCATENATE("'2018-09'!W",TEXT(MATCH($C45,'2018-09'!$C$2:$C$100,0)+1,0)))="")),"Н/Д",INDIRECT(CONCATENATE("'2018-10'!W",TEXT(MATCH($C45,'2018-10'!$C$2:$C$100,0)+1,0)))-INDIRECT(CONCATENATE("'2018-09'!W",TEXT(MATCH($C45,'2018-09'!$C$2:$C$100,0)+1,0))))</f>
        <v>14768042327.110001</v>
      </c>
    </row>
    <row r="46" spans="1:23" x14ac:dyDescent="0.25">
      <c r="A46" s="2" t="s">
        <v>69</v>
      </c>
      <c r="B46" s="2" t="s">
        <v>70</v>
      </c>
      <c r="C46" s="15">
        <v>1000000</v>
      </c>
      <c r="D46" s="2" t="s">
        <v>213</v>
      </c>
      <c r="E46" s="17">
        <f ca="1">IF(OR(INDIRECT(CONCATENATE("'2018-10'!E",TEXT(MATCH($C46,'2018-10'!$C$2:$C$100,0)+1,0)))="",INDIRECT(CONCATENATE("'2018-09'!E",TEXT(MATCH($C46,'2018-09'!$C$2:$C$100,0)+1,0)))="",AND(INDIRECT(CONCATENATE("'2018-10'!E",TEXT(MATCH($C46,'2018-10'!$C$2:$C$100,0)+1,0)))="",INDIRECT(CONCATENATE("'2018-09'!E",TEXT(MATCH($C46,'2018-09'!$C$2:$C$100,0)+1,0)))="")),"Н/Д",INDIRECT(CONCATENATE("'2018-10'!E",TEXT(MATCH($C46,'2018-10'!$C$2:$C$100,0)+1,0)))-INDIRECT(CONCATENATE("'2018-09'!E",TEXT(MATCH($C46,'2018-09'!$C$2:$C$100,0)+1,0))))</f>
        <v>8080178377.7799988</v>
      </c>
      <c r="F46" s="17">
        <f ca="1">IF(OR(INDIRECT(CONCATENATE("'2018-10'!F",TEXT(MATCH($C46,'2018-10'!$C$2:$C$100,0)+1,0)))="",INDIRECT(CONCATENATE("'2018-09'!F",TEXT(MATCH($C46,'2018-09'!$C$2:$C$100,0)+1,0)))="",AND(INDIRECT(CONCATENATE("'2018-10'!F",TEXT(MATCH($C46,'2018-10'!$C$2:$C$100,0)+1,0)))="",INDIRECT(CONCATENATE("'2018-09'!F",TEXT(MATCH($C46,'2018-09'!$C$2:$C$100,0)+1,0)))="")),"Н/Д",INDIRECT(CONCATENATE("'2018-10'!F",TEXT(MATCH($C46,'2018-10'!$C$2:$C$100,0)+1,0)))-INDIRECT(CONCATENATE("'2018-09'!F",TEXT(MATCH($C46,'2018-09'!$C$2:$C$100,0)+1,0))))</f>
        <v>4234279134.8299942</v>
      </c>
      <c r="G46" s="17">
        <f ca="1">IF(OR(INDIRECT(CONCATENATE("'2018-10'!G",TEXT(MATCH($C46,'2018-10'!$C$2:$C$100,0)+1,0)))="",INDIRECT(CONCATENATE("'2018-09'!G",TEXT(MATCH($C46,'2018-09'!$C$2:$C$100,0)+1,0)))="",AND(INDIRECT(CONCATENATE("'2018-10'!G",TEXT(MATCH($C46,'2018-10'!$C$2:$C$100,0)+1,0)))="",INDIRECT(CONCATENATE("'2018-09'!G",TEXT(MATCH($C46,'2018-09'!$C$2:$C$100,0)+1,0)))="")),"Н/Д",INDIRECT(CONCATENATE("'2018-10'!G",TEXT(MATCH($C46,'2018-10'!$C$2:$C$100,0)+1,0)))-INDIRECT(CONCATENATE("'2018-09'!G",TEXT(MATCH($C46,'2018-09'!$C$2:$C$100,0)+1,0))))</f>
        <v>269733584.27000046</v>
      </c>
      <c r="H46" s="17">
        <f ca="1">IF(OR(INDIRECT(CONCATENATE("'2018-10'!H",TEXT(MATCH($C46,'2018-10'!$C$2:$C$100,0)+1,0)))="",INDIRECT(CONCATENATE("'2018-09'!H",TEXT(MATCH($C46,'2018-09'!$C$2:$C$100,0)+1,0)))="",AND(INDIRECT(CONCATENATE("'2018-10'!H",TEXT(MATCH($C46,'2018-10'!$C$2:$C$100,0)+1,0)))="",INDIRECT(CONCATENATE("'2018-09'!H",TEXT(MATCH($C46,'2018-09'!$C$2:$C$100,0)+1,0)))="")),"Н/Д",INDIRECT(CONCATENATE("'2018-10'!H",TEXT(MATCH($C46,'2018-10'!$C$2:$C$100,0)+1,0)))-INDIRECT(CONCATENATE("'2018-09'!H",TEXT(MATCH($C46,'2018-09'!$C$2:$C$100,0)+1,0))))</f>
        <v>2042177280.6400013</v>
      </c>
      <c r="I46" s="17">
        <f ca="1">IF(OR(INDIRECT(CONCATENATE("'2018-10'!I",TEXT(MATCH($C46,'2018-10'!$C$2:$C$100,0)+1,0)))="",INDIRECT(CONCATENATE("'2018-09'!I",TEXT(MATCH($C46,'2018-09'!$C$2:$C$100,0)+1,0)))="",AND(INDIRECT(CONCATENATE("'2018-10'!I",TEXT(MATCH($C46,'2018-10'!$C$2:$C$100,0)+1,0)))="",INDIRECT(CONCATENATE("'2018-09'!I",TEXT(MATCH($C46,'2018-09'!$C$2:$C$100,0)+1,0)))="")),"Н/Д",INDIRECT(CONCATENATE("'2018-10'!I",TEXT(MATCH($C46,'2018-10'!$C$2:$C$100,0)+1,0)))-INDIRECT(CONCATENATE("'2018-09'!I",TEXT(MATCH($C46,'2018-09'!$C$2:$C$100,0)+1,0))))</f>
        <v>1150329211.6199999</v>
      </c>
      <c r="J46" s="17" t="str">
        <f ca="1">IF(OR(INDIRECT(CONCATENATE("'2018-10'!J",TEXT(MATCH($C46,'2018-10'!$C$2:$C$100,0)+1,0)))="",INDIRECT(CONCATENATE("'2018-09'!J",TEXT(MATCH($C46,'2018-09'!$C$2:$C$100,0)+1,0)))="",AND(INDIRECT(CONCATENATE("'2018-10'!J",TEXT(MATCH($C46,'2018-10'!$C$2:$C$100,0)+1,0)))="",INDIRECT(CONCATENATE("'2018-09'!J",TEXT(MATCH($C46,'2018-09'!$C$2:$C$100,0)+1,0)))="")),"Н/Д",INDIRECT(CONCATENATE("'2018-10'!J",TEXT(MATCH($C46,'2018-10'!$C$2:$C$100,0)+1,0)))-INDIRECT(CONCATENATE("'2018-09'!J",TEXT(MATCH($C46,'2018-09'!$C$2:$C$100,0)+1,0))))</f>
        <v>Н/Д</v>
      </c>
      <c r="K46" s="17">
        <f ca="1">IF(OR(INDIRECT(CONCATENATE("'2018-10'!K",TEXT(MATCH($C46,'2018-10'!$C$2:$C$100,0)+1,0)))="",INDIRECT(CONCATENATE("'2018-09'!K",TEXT(MATCH($C46,'2018-09'!$C$2:$C$100,0)+1,0)))="",AND(INDIRECT(CONCATENATE("'2018-10'!K",TEXT(MATCH($C46,'2018-10'!$C$2:$C$100,0)+1,0)))="",INDIRECT(CONCATENATE("'2018-09'!K",TEXT(MATCH($C46,'2018-09'!$C$2:$C$100,0)+1,0)))="")),"Н/Д",INDIRECT(CONCATENATE("'2018-10'!K",TEXT(MATCH($C46,'2018-10'!$C$2:$C$100,0)+1,0)))-INDIRECT(CONCATENATE("'2018-09'!K",TEXT(MATCH($C46,'2018-09'!$C$2:$C$100,0)+1,0))))</f>
        <v>109658116.73999977</v>
      </c>
      <c r="L46" s="17">
        <f ca="1">IF(OR(INDIRECT(CONCATENATE("'2018-10'!L",TEXT(MATCH($C46,'2018-10'!$C$2:$C$100,0)+1,0)))="",INDIRECT(CONCATENATE("'2018-09'!L",TEXT(MATCH($C46,'2018-09'!$C$2:$C$100,0)+1,0)))="",AND(INDIRECT(CONCATENATE("'2018-10'!L",TEXT(MATCH($C46,'2018-10'!$C$2:$C$100,0)+1,0)))="",INDIRECT(CONCATENATE("'2018-09'!L",TEXT(MATCH($C46,'2018-09'!$C$2:$C$100,0)+1,0)))="")),"Н/Д",INDIRECT(CONCATENATE("'2018-10'!L",TEXT(MATCH($C46,'2018-10'!$C$2:$C$100,0)+1,0)))-INDIRECT(CONCATENATE("'2018-09'!L",TEXT(MATCH($C46,'2018-09'!$C$2:$C$100,0)+1,0))))</f>
        <v>260874435.86000061</v>
      </c>
      <c r="M46" s="17">
        <f ca="1">IF(OR(INDIRECT(CONCATENATE("'2018-10'!M",TEXT(MATCH($C46,'2018-10'!$C$2:$C$100,0)+1,0)))="",INDIRECT(CONCATENATE("'2018-09'!M",TEXT(MATCH($C46,'2018-09'!$C$2:$C$100,0)+1,0)))="",AND(INDIRECT(CONCATENATE("'2018-10'!M",TEXT(MATCH($C46,'2018-10'!$C$2:$C$100,0)+1,0)))="",INDIRECT(CONCATENATE("'2018-09'!M",TEXT(MATCH($C46,'2018-09'!$C$2:$C$100,0)+1,0)))="")),"Н/Д",INDIRECT(CONCATENATE("'2018-10'!M",TEXT(MATCH($C46,'2018-10'!$C$2:$C$100,0)+1,0)))-INDIRECT(CONCATENATE("'2018-09'!M",TEXT(MATCH($C46,'2018-09'!$C$2:$C$100,0)+1,0))))</f>
        <v>33793238.039999992</v>
      </c>
      <c r="N46" s="17">
        <f ca="1">IF(OR(INDIRECT(CONCATENATE("'2018-10'!N",TEXT(MATCH($C46,'2018-10'!$C$2:$C$100,0)+1,0)))="",INDIRECT(CONCATENATE("'2018-09'!N",TEXT(MATCH($C46,'2018-09'!$C$2:$C$100,0)+1,0)))="",AND(INDIRECT(CONCATENATE("'2018-10'!N",TEXT(MATCH($C46,'2018-10'!$C$2:$C$100,0)+1,0)))="",INDIRECT(CONCATENATE("'2018-09'!N",TEXT(MATCH($C46,'2018-09'!$C$2:$C$100,0)+1,0)))="")),"Н/Д",INDIRECT(CONCATENATE("'2018-10'!N",TEXT(MATCH($C46,'2018-10'!$C$2:$C$100,0)+1,0)))-INDIRECT(CONCATENATE("'2018-09'!NE",TEXT(MATCH($C46,'2018-09'!$C$2:$C$100,0)+1,0))))</f>
        <v>455063297.75</v>
      </c>
      <c r="O46" s="17">
        <f ca="1">IF(OR(INDIRECT(CONCATENATE("'2018-10'!O",TEXT(MATCH($C46,'2018-10'!$C$2:$C$100,0)+1,0)))="",INDIRECT(CONCATENATE("'2018-09'!O",TEXT(MATCH($C46,'2018-09'!$C$2:$C$100,0)+1,0)))="",AND(INDIRECT(CONCATENATE("'2018-10'!O",TEXT(MATCH($C46,'2018-10'!$C$2:$C$100,0)+1,0)))="",INDIRECT(CONCATENATE("'2018-09'!O",TEXT(MATCH($C46,'2018-09'!$C$2:$C$100,0)+1,0)))="")),"Н/Д",INDIRECT(CONCATENATE("'2018-10'!O",TEXT(MATCH($C46,'2018-10'!$C$2:$C$100,0)+1,0)))-INDIRECT(CONCATENATE("'2018-09'!O",TEXT(MATCH($C46,'2018-09'!$C$2:$C$100,0)+1,0))))</f>
        <v>6102.380000000001</v>
      </c>
      <c r="P46" s="17">
        <f ca="1">IF(OR(INDIRECT(CONCATENATE("'2018-10'!P",TEXT(MATCH($C46,'2018-10'!$C$2:$C$100,0)+1,0)))="",INDIRECT(CONCATENATE("'2018-09'!P",TEXT(MATCH($C46,'2018-09'!$C$2:$C$100,0)+1,0)))="",AND(INDIRECT(CONCATENATE("'2018-10'!P",TEXT(MATCH($C46,'2018-10'!$C$2:$C$100,0)+1,0)))="",INDIRECT(CONCATENATE("'2018-09'!P",TEXT(MATCH($C46,'2018-09'!$C$2:$C$100,0)+1,0)))="")),"Н/Д",INDIRECT(CONCATENATE("'2018-10'!P",TEXT(MATCH($C46,'2018-10'!$C$2:$C$100,0)+1,0)))-INDIRECT(CONCATENATE("'2018-09'!P",TEXT(MATCH($C46,'2018-09'!$C$2:$C$100,0)+1,0))))</f>
        <v>171202001</v>
      </c>
      <c r="Q46" s="17">
        <f ca="1">IF(OR(INDIRECT(CONCATENATE("'2018-10'!Q",TEXT(MATCH($C46,'2018-10'!$C$2:$C$100,0)+1,0)))="",INDIRECT(CONCATENATE("'2018-09'!Q",TEXT(MATCH($C46,'2018-09'!$C$2:$C$100,0)+1,0)))="",AND(INDIRECT(CONCATENATE("'2018-10'!Q",TEXT(MATCH($C46,'2018-10'!$C$2:$C$100,0)+1,0)))="",INDIRECT(CONCATENATE("'2018-09'!Q",TEXT(MATCH($C46,'2018-09'!$C$2:$C$100,0)+1,0)))="")),"Н/Д",INDIRECT(CONCATENATE("'2018-10'!Q",TEXT(MATCH($C46,'2018-10'!$C$2:$C$100,0)+1,0)))-INDIRECT(CONCATENATE("'2018-09'!Q",TEXT(MATCH($C46,'2018-09'!$C$2:$C$100,0)+1,0))))</f>
        <v>7629252.25</v>
      </c>
      <c r="R46" s="17">
        <f ca="1">IF(OR(INDIRECT(CONCATENATE("'2018-10'!R",TEXT(MATCH($C46,'2018-10'!$C$2:$C$100,0)+1,0)))="",INDIRECT(CONCATENATE("'2018-09'!R",TEXT(MATCH($C46,'2018-09'!$C$2:$C$100,0)+1,0)))="",AND(INDIRECT(CONCATENATE("'2018-10'!R",TEXT(MATCH($C46,'2018-10'!$C$2:$C$100,0)+1,0)))="",INDIRECT(CONCATENATE("'2018-09'!R",TEXT(MATCH($C46,'2018-09'!$C$2:$C$100,0)+1,0)))="")),"Н/Д",INDIRECT(CONCATENATE("'2018-10'!R",TEXT(MATCH($C46,'2018-10'!$C$2:$C$100,0)+1,0)))-INDIRECT(CONCATENATE("'2018-09'!R",TEXT(MATCH($C46,'2018-09'!$C$2:$C$100,0)+1,0))))</f>
        <v>17987902.729999989</v>
      </c>
      <c r="S46" s="17">
        <f ca="1">IF(OR(INDIRECT(CONCATENATE("'2018-10'!S",TEXT(MATCH($C46,'2018-10'!$C$2:$C$100,0)+1,0)))="",INDIRECT(CONCATENATE("'2018-09'!S",TEXT(MATCH($C46,'2018-09'!$C$2:$C$100,0)+1,0)))="",AND(INDIRECT(CONCATENATE("'2018-10'!S",TEXT(MATCH($C46,'2018-10'!$C$2:$C$100,0)+1,0)))="",INDIRECT(CONCATENATE("'2018-09'!S",TEXT(MATCH($C46,'2018-09'!$C$2:$C$100,0)+1,0)))="")),"Н/Д",INDIRECT(CONCATENATE("'2018-10'!S",TEXT(MATCH($C46,'2018-10'!$C$2:$C$100,0)+1,0)))-INDIRECT(CONCATENATE("'2018-09'!S",TEXT(MATCH($C46,'2018-09'!$C$2:$C$100,0)+1,0))))</f>
        <v>3033540</v>
      </c>
      <c r="T46" s="17">
        <f ca="1">IF(OR(INDIRECT(CONCATENATE("'2018-10'!T",TEXT(MATCH($C46,'2018-10'!$C$2:$C$100,0)+1,0)))="",INDIRECT(CONCATENATE("'2018-09'!T",TEXT(MATCH($C46,'2018-09'!$C$2:$C$100,0)+1,0)))="",AND(INDIRECT(CONCATENATE("'2018-10'!T",TEXT(MATCH($C46,'2018-10'!$C$2:$C$100,0)+1,0)))="",INDIRECT(CONCATENATE("'2018-09'!T",TEXT(MATCH($C46,'2018-09'!$C$2:$C$100,0)+1,0)))="")),"Н/Д",INDIRECT(CONCATENATE("'2018-10'!T",TEXT(MATCH($C46,'2018-10'!$C$2:$C$100,0)+1,0)))-INDIRECT(CONCATENATE("'2018-09'!T",TEXT(MATCH($C46,'2018-09'!$C$2:$C$100,0)+1,0))))</f>
        <v>72296479.74000001</v>
      </c>
      <c r="U46" s="17">
        <f ca="1">IF(OR(INDIRECT(CONCATENATE("'2018-10'!U",TEXT(MATCH($C46,'2018-10'!$C$2:$C$100,0)+1,0)))="",INDIRECT(CONCATENATE("'2018-09'!U",TEXT(MATCH($C46,'2018-09'!$C$2:$C$100,0)+1,0)))="",AND(INDIRECT(CONCATENATE("'2018-10'!U",TEXT(MATCH($C46,'2018-10'!$C$2:$C$100,0)+1,0)))="",INDIRECT(CONCATENATE("'2018-09'!U",TEXT(MATCH($C46,'2018-09'!$C$2:$C$100,0)+1,0)))="")),"Н/Д",INDIRECT(CONCATENATE("'2018-10'!U",TEXT(MATCH($C46,'2018-10'!$C$2:$C$100,0)+1,0)))-INDIRECT(CONCATENATE("'2018-09'!U",TEXT(MATCH($C46,'2018-09'!$C$2:$C$100,0)+1,0))))</f>
        <v>8733194.849999994</v>
      </c>
      <c r="V46" s="17">
        <f ca="1">IF(OR(INDIRECT(CONCATENATE("'2018-10'!V",TEXT(MATCH($C46,'2018-10'!$C$2:$C$100,0)+1,0)))="",INDIRECT(CONCATENATE("'2018-09'!V",TEXT(MATCH($C46,'2018-09'!$C$2:$C$100,0)+1,0)))="",AND(INDIRECT(CONCATENATE("'2018-10'!V",TEXT(MATCH($C46,'2018-10'!$C$2:$C$100,0)+1,0)))="",INDIRECT(CONCATENATE("'2018-09'!V",TEXT(MATCH($C46,'2018-09'!$C$2:$C$100,0)+1,0)))="")),"Н/Д",INDIRECT(CONCATENATE("'2018-10'!V",TEXT(MATCH($C46,'2018-10'!$C$2:$C$100,0)+1,0)))-INDIRECT(CONCATENATE("'2018-09'!V",TEXT(MATCH($C46,'2018-09'!$C$2:$C$100,0)+1,0))))</f>
        <v>3845899242.9500008</v>
      </c>
      <c r="W46" s="17">
        <f ca="1">IF(OR(INDIRECT(CONCATENATE("'2018-10'!W",TEXT(MATCH($C46,'2018-10'!$C$2:$C$100,0)+1,0)))="",INDIRECT(CONCATENATE("'2018-09'!W",TEXT(MATCH($C46,'2018-09'!$C$2:$C$100,0)+1,0)))="",AND(INDIRECT(CONCATENATE("'2018-10'!W",TEXT(MATCH($C46,'2018-10'!$C$2:$C$100,0)+1,0)))="",INDIRECT(CONCATENATE("'2018-09'!W",TEXT(MATCH($C46,'2018-09'!$C$2:$C$100,0)+1,0)))="")),"Н/Д",INDIRECT(CONCATENATE("'2018-10'!W",TEXT(MATCH($C46,'2018-10'!$C$2:$C$100,0)+1,0)))-INDIRECT(CONCATENATE("'2018-09'!W",TEXT(MATCH($C46,'2018-09'!$C$2:$C$100,0)+1,0))))</f>
        <v>20353710806.339996</v>
      </c>
    </row>
    <row r="47" spans="1:23" x14ac:dyDescent="0.25">
      <c r="A47" s="2" t="s">
        <v>69</v>
      </c>
      <c r="B47" s="2" t="s">
        <v>71</v>
      </c>
      <c r="C47" s="15">
        <v>25000000</v>
      </c>
      <c r="D47" s="2" t="s">
        <v>213</v>
      </c>
      <c r="E47" s="17">
        <f ca="1">IF(OR(INDIRECT(CONCATENATE("'2018-10'!E",TEXT(MATCH($C47,'2018-10'!$C$2:$C$100,0)+1,0)))="",INDIRECT(CONCATENATE("'2018-09'!E",TEXT(MATCH($C47,'2018-09'!$C$2:$C$100,0)+1,0)))="",AND(INDIRECT(CONCATENATE("'2018-10'!E",TEXT(MATCH($C47,'2018-10'!$C$2:$C$100,0)+1,0)))="",INDIRECT(CONCATENATE("'2018-09'!E",TEXT(MATCH($C47,'2018-09'!$C$2:$C$100,0)+1,0)))="")),"Н/Д",INDIRECT(CONCATENATE("'2018-10'!E",TEXT(MATCH($C47,'2018-10'!$C$2:$C$100,0)+1,0)))-INDIRECT(CONCATENATE("'2018-09'!E",TEXT(MATCH($C47,'2018-09'!$C$2:$C$100,0)+1,0))))</f>
        <v>12308884490.569992</v>
      </c>
      <c r="F47" s="17">
        <f ca="1">IF(OR(INDIRECT(CONCATENATE("'2018-10'!F",TEXT(MATCH($C47,'2018-10'!$C$2:$C$100,0)+1,0)))="",INDIRECT(CONCATENATE("'2018-09'!F",TEXT(MATCH($C47,'2018-09'!$C$2:$C$100,0)+1,0)))="",AND(INDIRECT(CONCATENATE("'2018-10'!F",TEXT(MATCH($C47,'2018-10'!$C$2:$C$100,0)+1,0)))="",INDIRECT(CONCATENATE("'2018-09'!F",TEXT(MATCH($C47,'2018-09'!$C$2:$C$100,0)+1,0)))="")),"Н/Д",INDIRECT(CONCATENATE("'2018-10'!F",TEXT(MATCH($C47,'2018-10'!$C$2:$C$100,0)+1,0)))-INDIRECT(CONCATENATE("'2018-09'!F",TEXT(MATCH($C47,'2018-09'!$C$2:$C$100,0)+1,0))))</f>
        <v>9835118123.9400024</v>
      </c>
      <c r="G47" s="17">
        <f ca="1">IF(OR(INDIRECT(CONCATENATE("'2018-10'!G",TEXT(MATCH($C47,'2018-10'!$C$2:$C$100,0)+1,0)))="",INDIRECT(CONCATENATE("'2018-09'!G",TEXT(MATCH($C47,'2018-09'!$C$2:$C$100,0)+1,0)))="",AND(INDIRECT(CONCATENATE("'2018-10'!G",TEXT(MATCH($C47,'2018-10'!$C$2:$C$100,0)+1,0)))="",INDIRECT(CONCATENATE("'2018-09'!G",TEXT(MATCH($C47,'2018-09'!$C$2:$C$100,0)+1,0)))="")),"Н/Д",INDIRECT(CONCATENATE("'2018-10'!G",TEXT(MATCH($C47,'2018-10'!$C$2:$C$100,0)+1,0)))-INDIRECT(CONCATENATE("'2018-09'!G",TEXT(MATCH($C47,'2018-09'!$C$2:$C$100,0)+1,0))))</f>
        <v>3656769198.6700058</v>
      </c>
      <c r="H47" s="17">
        <f ca="1">IF(OR(INDIRECT(CONCATENATE("'2018-10'!H",TEXT(MATCH($C47,'2018-10'!$C$2:$C$100,0)+1,0)))="",INDIRECT(CONCATENATE("'2018-09'!H",TEXT(MATCH($C47,'2018-09'!$C$2:$C$100,0)+1,0)))="",AND(INDIRECT(CONCATENATE("'2018-10'!H",TEXT(MATCH($C47,'2018-10'!$C$2:$C$100,0)+1,0)))="",INDIRECT(CONCATENATE("'2018-09'!H",TEXT(MATCH($C47,'2018-09'!$C$2:$C$100,0)+1,0)))="")),"Н/Д",INDIRECT(CONCATENATE("'2018-10'!H",TEXT(MATCH($C47,'2018-10'!$C$2:$C$100,0)+1,0)))-INDIRECT(CONCATENATE("'2018-09'!H",TEXT(MATCH($C47,'2018-09'!$C$2:$C$100,0)+1,0))))</f>
        <v>3784165303.3099976</v>
      </c>
      <c r="I47" s="17">
        <f ca="1">IF(OR(INDIRECT(CONCATENATE("'2018-10'!I",TEXT(MATCH($C47,'2018-10'!$C$2:$C$100,0)+1,0)))="",INDIRECT(CONCATENATE("'2018-09'!I",TEXT(MATCH($C47,'2018-09'!$C$2:$C$100,0)+1,0)))="",AND(INDIRECT(CONCATENATE("'2018-10'!I",TEXT(MATCH($C47,'2018-10'!$C$2:$C$100,0)+1,0)))="",INDIRECT(CONCATENATE("'2018-09'!I",TEXT(MATCH($C47,'2018-09'!$C$2:$C$100,0)+1,0)))="")),"Н/Д",INDIRECT(CONCATENATE("'2018-10'!I",TEXT(MATCH($C47,'2018-10'!$C$2:$C$100,0)+1,0)))-INDIRECT(CONCATENATE("'2018-09'!I",TEXT(MATCH($C47,'2018-09'!$C$2:$C$100,0)+1,0))))</f>
        <v>935126944.72000027</v>
      </c>
      <c r="J47" s="17" t="str">
        <f ca="1">IF(OR(INDIRECT(CONCATENATE("'2018-10'!J",TEXT(MATCH($C47,'2018-10'!$C$2:$C$100,0)+1,0)))="",INDIRECT(CONCATENATE("'2018-09'!J",TEXT(MATCH($C47,'2018-09'!$C$2:$C$100,0)+1,0)))="",AND(INDIRECT(CONCATENATE("'2018-10'!J",TEXT(MATCH($C47,'2018-10'!$C$2:$C$100,0)+1,0)))="",INDIRECT(CONCATENATE("'2018-09'!J",TEXT(MATCH($C47,'2018-09'!$C$2:$C$100,0)+1,0)))="")),"Н/Д",INDIRECT(CONCATENATE("'2018-10'!J",TEXT(MATCH($C47,'2018-10'!$C$2:$C$100,0)+1,0)))-INDIRECT(CONCATENATE("'2018-09'!J",TEXT(MATCH($C47,'2018-09'!$C$2:$C$100,0)+1,0))))</f>
        <v>Н/Д</v>
      </c>
      <c r="K47" s="17">
        <f ca="1">IF(OR(INDIRECT(CONCATENATE("'2018-10'!K",TEXT(MATCH($C47,'2018-10'!$C$2:$C$100,0)+1,0)))="",INDIRECT(CONCATENATE("'2018-09'!K",TEXT(MATCH($C47,'2018-09'!$C$2:$C$100,0)+1,0)))="",AND(INDIRECT(CONCATENATE("'2018-10'!K",TEXT(MATCH($C47,'2018-10'!$C$2:$C$100,0)+1,0)))="",INDIRECT(CONCATENATE("'2018-09'!K",TEXT(MATCH($C47,'2018-09'!$C$2:$C$100,0)+1,0)))="")),"Н/Д",INDIRECT(CONCATENATE("'2018-10'!K",TEXT(MATCH($C47,'2018-10'!$C$2:$C$100,0)+1,0)))-INDIRECT(CONCATENATE("'2018-09'!K",TEXT(MATCH($C47,'2018-09'!$C$2:$C$100,0)+1,0))))</f>
        <v>154690754.75999928</v>
      </c>
      <c r="L47" s="17">
        <f ca="1">IF(OR(INDIRECT(CONCATENATE("'2018-10'!L",TEXT(MATCH($C47,'2018-10'!$C$2:$C$100,0)+1,0)))="",INDIRECT(CONCATENATE("'2018-09'!L",TEXT(MATCH($C47,'2018-09'!$C$2:$C$100,0)+1,0)))="",AND(INDIRECT(CONCATENATE("'2018-10'!L",TEXT(MATCH($C47,'2018-10'!$C$2:$C$100,0)+1,0)))="",INDIRECT(CONCATENATE("'2018-09'!L",TEXT(MATCH($C47,'2018-09'!$C$2:$C$100,0)+1,0)))="")),"Н/Д",INDIRECT(CONCATENATE("'2018-10'!L",TEXT(MATCH($C47,'2018-10'!$C$2:$C$100,0)+1,0)))-INDIRECT(CONCATENATE("'2018-09'!L",TEXT(MATCH($C47,'2018-09'!$C$2:$C$100,0)+1,0))))</f>
        <v>428345997.39999962</v>
      </c>
      <c r="M47" s="17">
        <f ca="1">IF(OR(INDIRECT(CONCATENATE("'2018-10'!M",TEXT(MATCH($C47,'2018-10'!$C$2:$C$100,0)+1,0)))="",INDIRECT(CONCATENATE("'2018-09'!M",TEXT(MATCH($C47,'2018-09'!$C$2:$C$100,0)+1,0)))="",AND(INDIRECT(CONCATENATE("'2018-10'!M",TEXT(MATCH($C47,'2018-10'!$C$2:$C$100,0)+1,0)))="",INDIRECT(CONCATENATE("'2018-09'!M",TEXT(MATCH($C47,'2018-09'!$C$2:$C$100,0)+1,0)))="")),"Н/Д",INDIRECT(CONCATENATE("'2018-10'!M",TEXT(MATCH($C47,'2018-10'!$C$2:$C$100,0)+1,0)))-INDIRECT(CONCATENATE("'2018-09'!M",TEXT(MATCH($C47,'2018-09'!$C$2:$C$100,0)+1,0))))</f>
        <v>256976736.75</v>
      </c>
      <c r="N47" s="17">
        <f ca="1">IF(OR(INDIRECT(CONCATENATE("'2018-10'!N",TEXT(MATCH($C47,'2018-10'!$C$2:$C$100,0)+1,0)))="",INDIRECT(CONCATENATE("'2018-09'!N",TEXT(MATCH($C47,'2018-09'!$C$2:$C$100,0)+1,0)))="",AND(INDIRECT(CONCATENATE("'2018-10'!N",TEXT(MATCH($C47,'2018-10'!$C$2:$C$100,0)+1,0)))="",INDIRECT(CONCATENATE("'2018-09'!N",TEXT(MATCH($C47,'2018-09'!$C$2:$C$100,0)+1,0)))="")),"Н/Д",INDIRECT(CONCATENATE("'2018-10'!N",TEXT(MATCH($C47,'2018-10'!$C$2:$C$100,0)+1,0)))-INDIRECT(CONCATENATE("'2018-09'!NE",TEXT(MATCH($C47,'2018-09'!$C$2:$C$100,0)+1,0))))</f>
        <v>637671279.95000005</v>
      </c>
      <c r="O47" s="17">
        <f ca="1">IF(OR(INDIRECT(CONCATENATE("'2018-10'!O",TEXT(MATCH($C47,'2018-10'!$C$2:$C$100,0)+1,0)))="",INDIRECT(CONCATENATE("'2018-09'!O",TEXT(MATCH($C47,'2018-09'!$C$2:$C$100,0)+1,0)))="",AND(INDIRECT(CONCATENATE("'2018-10'!O",TEXT(MATCH($C47,'2018-10'!$C$2:$C$100,0)+1,0)))="",INDIRECT(CONCATENATE("'2018-09'!O",TEXT(MATCH($C47,'2018-09'!$C$2:$C$100,0)+1,0)))="")),"Н/Д",INDIRECT(CONCATENATE("'2018-10'!O",TEXT(MATCH($C47,'2018-10'!$C$2:$C$100,0)+1,0)))-INDIRECT(CONCATENATE("'2018-09'!O",TEXT(MATCH($C47,'2018-09'!$C$2:$C$100,0)+1,0))))</f>
        <v>51740.159999999996</v>
      </c>
      <c r="P47" s="17">
        <f ca="1">IF(OR(INDIRECT(CONCATENATE("'2018-10'!P",TEXT(MATCH($C47,'2018-10'!$C$2:$C$100,0)+1,0)))="",INDIRECT(CONCATENATE("'2018-09'!P",TEXT(MATCH($C47,'2018-09'!$C$2:$C$100,0)+1,0)))="",AND(INDIRECT(CONCATENATE("'2018-10'!P",TEXT(MATCH($C47,'2018-10'!$C$2:$C$100,0)+1,0)))="",INDIRECT(CONCATENATE("'2018-09'!P",TEXT(MATCH($C47,'2018-09'!$C$2:$C$100,0)+1,0)))="")),"Н/Д",INDIRECT(CONCATENATE("'2018-10'!P",TEXT(MATCH($C47,'2018-10'!$C$2:$C$100,0)+1,0)))-INDIRECT(CONCATENATE("'2018-09'!P",TEXT(MATCH($C47,'2018-09'!$C$2:$C$100,0)+1,0))))</f>
        <v>147688842.11000013</v>
      </c>
      <c r="Q47" s="17">
        <f ca="1">IF(OR(INDIRECT(CONCATENATE("'2018-10'!Q",TEXT(MATCH($C47,'2018-10'!$C$2:$C$100,0)+1,0)))="",INDIRECT(CONCATENATE("'2018-09'!Q",TEXT(MATCH($C47,'2018-09'!$C$2:$C$100,0)+1,0)))="",AND(INDIRECT(CONCATENATE("'2018-10'!Q",TEXT(MATCH($C47,'2018-10'!$C$2:$C$100,0)+1,0)))="",INDIRECT(CONCATENATE("'2018-09'!Q",TEXT(MATCH($C47,'2018-09'!$C$2:$C$100,0)+1,0)))="")),"Н/Д",INDIRECT(CONCATENATE("'2018-10'!Q",TEXT(MATCH($C47,'2018-10'!$C$2:$C$100,0)+1,0)))-INDIRECT(CONCATENATE("'2018-09'!Q",TEXT(MATCH($C47,'2018-09'!$C$2:$C$100,0)+1,0))))</f>
        <v>99204236.970000029</v>
      </c>
      <c r="R47" s="17">
        <f ca="1">IF(OR(INDIRECT(CONCATENATE("'2018-10'!R",TEXT(MATCH($C47,'2018-10'!$C$2:$C$100,0)+1,0)))="",INDIRECT(CONCATENATE("'2018-09'!R",TEXT(MATCH($C47,'2018-09'!$C$2:$C$100,0)+1,0)))="",AND(INDIRECT(CONCATENATE("'2018-10'!R",TEXT(MATCH($C47,'2018-10'!$C$2:$C$100,0)+1,0)))="",INDIRECT(CONCATENATE("'2018-09'!R",TEXT(MATCH($C47,'2018-09'!$C$2:$C$100,0)+1,0)))="")),"Н/Д",INDIRECT(CONCATENATE("'2018-10'!R",TEXT(MATCH($C47,'2018-10'!$C$2:$C$100,0)+1,0)))-INDIRECT(CONCATENATE("'2018-09'!R",TEXT(MATCH($C47,'2018-09'!$C$2:$C$100,0)+1,0))))</f>
        <v>124369118.88999999</v>
      </c>
      <c r="S47" s="17">
        <f ca="1">IF(OR(INDIRECT(CONCATENATE("'2018-10'!S",TEXT(MATCH($C47,'2018-10'!$C$2:$C$100,0)+1,0)))="",INDIRECT(CONCATENATE("'2018-09'!S",TEXT(MATCH($C47,'2018-09'!$C$2:$C$100,0)+1,0)))="",AND(INDIRECT(CONCATENATE("'2018-10'!S",TEXT(MATCH($C47,'2018-10'!$C$2:$C$100,0)+1,0)))="",INDIRECT(CONCATENATE("'2018-09'!S",TEXT(MATCH($C47,'2018-09'!$C$2:$C$100,0)+1,0)))="")),"Н/Д",INDIRECT(CONCATENATE("'2018-10'!S",TEXT(MATCH($C47,'2018-10'!$C$2:$C$100,0)+1,0)))-INDIRECT(CONCATENATE("'2018-09'!S",TEXT(MATCH($C47,'2018-09'!$C$2:$C$100,0)+1,0))))</f>
        <v>298695.14999999991</v>
      </c>
      <c r="T47" s="17">
        <f ca="1">IF(OR(INDIRECT(CONCATENATE("'2018-10'!T",TEXT(MATCH($C47,'2018-10'!$C$2:$C$100,0)+1,0)))="",INDIRECT(CONCATENATE("'2018-09'!T",TEXT(MATCH($C47,'2018-09'!$C$2:$C$100,0)+1,0)))="",AND(INDIRECT(CONCATENATE("'2018-10'!T",TEXT(MATCH($C47,'2018-10'!$C$2:$C$100,0)+1,0)))="",INDIRECT(CONCATENATE("'2018-09'!T",TEXT(MATCH($C47,'2018-09'!$C$2:$C$100,0)+1,0)))="")),"Н/Д",INDIRECT(CONCATENATE("'2018-10'!T",TEXT(MATCH($C47,'2018-10'!$C$2:$C$100,0)+1,0)))-INDIRECT(CONCATENATE("'2018-09'!T",TEXT(MATCH($C47,'2018-09'!$C$2:$C$100,0)+1,0))))</f>
        <v>91019566.730000019</v>
      </c>
      <c r="U47" s="17">
        <f ca="1">IF(OR(INDIRECT(CONCATENATE("'2018-10'!U",TEXT(MATCH($C47,'2018-10'!$C$2:$C$100,0)+1,0)))="",INDIRECT(CONCATENATE("'2018-09'!U",TEXT(MATCH($C47,'2018-09'!$C$2:$C$100,0)+1,0)))="",AND(INDIRECT(CONCATENATE("'2018-10'!U",TEXT(MATCH($C47,'2018-10'!$C$2:$C$100,0)+1,0)))="",INDIRECT(CONCATENATE("'2018-09'!U",TEXT(MATCH($C47,'2018-09'!$C$2:$C$100,0)+1,0)))="")),"Н/Д",INDIRECT(CONCATENATE("'2018-10'!U",TEXT(MATCH($C47,'2018-10'!$C$2:$C$100,0)+1,0)))-INDIRECT(CONCATENATE("'2018-09'!U",TEXT(MATCH($C47,'2018-09'!$C$2:$C$100,0)+1,0))))</f>
        <v>7570390.8300000131</v>
      </c>
      <c r="V47" s="17">
        <f ca="1">IF(OR(INDIRECT(CONCATENATE("'2018-10'!V",TEXT(MATCH($C47,'2018-10'!$C$2:$C$100,0)+1,0)))="",INDIRECT(CONCATENATE("'2018-09'!V",TEXT(MATCH($C47,'2018-09'!$C$2:$C$100,0)+1,0)))="",AND(INDIRECT(CONCATENATE("'2018-10'!V",TEXT(MATCH($C47,'2018-10'!$C$2:$C$100,0)+1,0)))="",INDIRECT(CONCATENATE("'2018-09'!V",TEXT(MATCH($C47,'2018-09'!$C$2:$C$100,0)+1,0)))="")),"Н/Д",INDIRECT(CONCATENATE("'2018-10'!V",TEXT(MATCH($C47,'2018-10'!$C$2:$C$100,0)+1,0)))-INDIRECT(CONCATENATE("'2018-09'!V",TEXT(MATCH($C47,'2018-09'!$C$2:$C$100,0)+1,0))))</f>
        <v>2473766366.6300011</v>
      </c>
      <c r="W47" s="17">
        <f ca="1">IF(OR(INDIRECT(CONCATENATE("'2018-10'!W",TEXT(MATCH($C47,'2018-10'!$C$2:$C$100,0)+1,0)))="",INDIRECT(CONCATENATE("'2018-09'!W",TEXT(MATCH($C47,'2018-09'!$C$2:$C$100,0)+1,0)))="",AND(INDIRECT(CONCATENATE("'2018-10'!W",TEXT(MATCH($C47,'2018-10'!$C$2:$C$100,0)+1,0)))="",INDIRECT(CONCATENATE("'2018-09'!W",TEXT(MATCH($C47,'2018-09'!$C$2:$C$100,0)+1,0)))="")),"Н/Д",INDIRECT(CONCATENATE("'2018-10'!W",TEXT(MATCH($C47,'2018-10'!$C$2:$C$100,0)+1,0)))-INDIRECT(CONCATENATE("'2018-09'!W",TEXT(MATCH($C47,'2018-09'!$C$2:$C$100,0)+1,0))))</f>
        <v>34373692860.769958</v>
      </c>
    </row>
    <row r="48" spans="1:23" x14ac:dyDescent="0.25">
      <c r="A48" s="2" t="s">
        <v>69</v>
      </c>
      <c r="B48" s="2" t="s">
        <v>72</v>
      </c>
      <c r="C48" s="15">
        <v>32000000</v>
      </c>
      <c r="D48" s="2" t="s">
        <v>213</v>
      </c>
      <c r="E48" s="17">
        <f ca="1">IF(OR(INDIRECT(CONCATENATE("'2018-10'!E",TEXT(MATCH($C48,'2018-10'!$C$2:$C$100,0)+1,0)))="",INDIRECT(CONCATENATE("'2018-09'!E",TEXT(MATCH($C48,'2018-09'!$C$2:$C$100,0)+1,0)))="",AND(INDIRECT(CONCATENATE("'2018-10'!E",TEXT(MATCH($C48,'2018-10'!$C$2:$C$100,0)+1,0)))="",INDIRECT(CONCATENATE("'2018-09'!E",TEXT(MATCH($C48,'2018-09'!$C$2:$C$100,0)+1,0)))="")),"Н/Д",INDIRECT(CONCATENATE("'2018-10'!E",TEXT(MATCH($C48,'2018-10'!$C$2:$C$100,0)+1,0)))-INDIRECT(CONCATENATE("'2018-09'!E",TEXT(MATCH($C48,'2018-09'!$C$2:$C$100,0)+1,0))))</f>
        <v>12171317632.689987</v>
      </c>
      <c r="F48" s="17">
        <f ca="1">IF(OR(INDIRECT(CONCATENATE("'2018-10'!F",TEXT(MATCH($C48,'2018-10'!$C$2:$C$100,0)+1,0)))="",INDIRECT(CONCATENATE("'2018-09'!F",TEXT(MATCH($C48,'2018-09'!$C$2:$C$100,0)+1,0)))="",AND(INDIRECT(CONCATENATE("'2018-10'!F",TEXT(MATCH($C48,'2018-10'!$C$2:$C$100,0)+1,0)))="",INDIRECT(CONCATENATE("'2018-09'!F",TEXT(MATCH($C48,'2018-09'!$C$2:$C$100,0)+1,0)))="")),"Н/Д",INDIRECT(CONCATENATE("'2018-10'!F",TEXT(MATCH($C48,'2018-10'!$C$2:$C$100,0)+1,0)))-INDIRECT(CONCATENATE("'2018-09'!F",TEXT(MATCH($C48,'2018-09'!$C$2:$C$100,0)+1,0))))</f>
        <v>8568462510.3399963</v>
      </c>
      <c r="G48" s="17">
        <f ca="1">IF(OR(INDIRECT(CONCATENATE("'2018-10'!G",TEXT(MATCH($C48,'2018-10'!$C$2:$C$100,0)+1,0)))="",INDIRECT(CONCATENATE("'2018-09'!G",TEXT(MATCH($C48,'2018-09'!$C$2:$C$100,0)+1,0)))="",AND(INDIRECT(CONCATENATE("'2018-10'!G",TEXT(MATCH($C48,'2018-10'!$C$2:$C$100,0)+1,0)))="",INDIRECT(CONCATENATE("'2018-09'!G",TEXT(MATCH($C48,'2018-09'!$C$2:$C$100,0)+1,0)))="")),"Н/Д",INDIRECT(CONCATENATE("'2018-10'!G",TEXT(MATCH($C48,'2018-10'!$C$2:$C$100,0)+1,0)))-INDIRECT(CONCATENATE("'2018-09'!G",TEXT(MATCH($C48,'2018-09'!$C$2:$C$100,0)+1,0))))</f>
        <v>1319716795.4300003</v>
      </c>
      <c r="H48" s="17">
        <f ca="1">IF(OR(INDIRECT(CONCATENATE("'2018-10'!H",TEXT(MATCH($C48,'2018-10'!$C$2:$C$100,0)+1,0)))="",INDIRECT(CONCATENATE("'2018-09'!H",TEXT(MATCH($C48,'2018-09'!$C$2:$C$100,0)+1,0)))="",AND(INDIRECT(CONCATENATE("'2018-10'!H",TEXT(MATCH($C48,'2018-10'!$C$2:$C$100,0)+1,0)))="",INDIRECT(CONCATENATE("'2018-09'!H",TEXT(MATCH($C48,'2018-09'!$C$2:$C$100,0)+1,0)))="")),"Н/Д",INDIRECT(CONCATENATE("'2018-10'!H",TEXT(MATCH($C48,'2018-10'!$C$2:$C$100,0)+1,0)))-INDIRECT(CONCATENATE("'2018-09'!H",TEXT(MATCH($C48,'2018-09'!$C$2:$C$100,0)+1,0))))</f>
        <v>3995962064.2900047</v>
      </c>
      <c r="I48" s="17">
        <f ca="1">IF(OR(INDIRECT(CONCATENATE("'2018-10'!I",TEXT(MATCH($C48,'2018-10'!$C$2:$C$100,0)+1,0)))="",INDIRECT(CONCATENATE("'2018-09'!I",TEXT(MATCH($C48,'2018-09'!$C$2:$C$100,0)+1,0)))="",AND(INDIRECT(CONCATENATE("'2018-10'!I",TEXT(MATCH($C48,'2018-10'!$C$2:$C$100,0)+1,0)))="",INDIRECT(CONCATENATE("'2018-09'!I",TEXT(MATCH($C48,'2018-09'!$C$2:$C$100,0)+1,0)))="")),"Н/Д",INDIRECT(CONCATENATE("'2018-10'!I",TEXT(MATCH($C48,'2018-10'!$C$2:$C$100,0)+1,0)))-INDIRECT(CONCATENATE("'2018-09'!I",TEXT(MATCH($C48,'2018-09'!$C$2:$C$100,0)+1,0))))</f>
        <v>723619773.19999981</v>
      </c>
      <c r="J48" s="17" t="str">
        <f ca="1">IF(OR(INDIRECT(CONCATENATE("'2018-10'!J",TEXT(MATCH($C48,'2018-10'!$C$2:$C$100,0)+1,0)))="",INDIRECT(CONCATENATE("'2018-09'!J",TEXT(MATCH($C48,'2018-09'!$C$2:$C$100,0)+1,0)))="",AND(INDIRECT(CONCATENATE("'2018-10'!J",TEXT(MATCH($C48,'2018-10'!$C$2:$C$100,0)+1,0)))="",INDIRECT(CONCATENATE("'2018-09'!J",TEXT(MATCH($C48,'2018-09'!$C$2:$C$100,0)+1,0)))="")),"Н/Д",INDIRECT(CONCATENATE("'2018-10'!J",TEXT(MATCH($C48,'2018-10'!$C$2:$C$100,0)+1,0)))-INDIRECT(CONCATENATE("'2018-09'!J",TEXT(MATCH($C48,'2018-09'!$C$2:$C$100,0)+1,0))))</f>
        <v>Н/Д</v>
      </c>
      <c r="K48" s="17">
        <f ca="1">IF(OR(INDIRECT(CONCATENATE("'2018-10'!K",TEXT(MATCH($C48,'2018-10'!$C$2:$C$100,0)+1,0)))="",INDIRECT(CONCATENATE("'2018-09'!K",TEXT(MATCH($C48,'2018-09'!$C$2:$C$100,0)+1,0)))="",AND(INDIRECT(CONCATENATE("'2018-10'!K",TEXT(MATCH($C48,'2018-10'!$C$2:$C$100,0)+1,0)))="",INDIRECT(CONCATENATE("'2018-09'!K",TEXT(MATCH($C48,'2018-09'!$C$2:$C$100,0)+1,0)))="")),"Н/Д",INDIRECT(CONCATENATE("'2018-10'!K",TEXT(MATCH($C48,'2018-10'!$C$2:$C$100,0)+1,0)))-INDIRECT(CONCATENATE("'2018-09'!K",TEXT(MATCH($C48,'2018-09'!$C$2:$C$100,0)+1,0))))</f>
        <v>124051721.32999992</v>
      </c>
      <c r="L48" s="17">
        <f ca="1">IF(OR(INDIRECT(CONCATENATE("'2018-10'!L",TEXT(MATCH($C48,'2018-10'!$C$2:$C$100,0)+1,0)))="",INDIRECT(CONCATENATE("'2018-09'!L",TEXT(MATCH($C48,'2018-09'!$C$2:$C$100,0)+1,0)))="",AND(INDIRECT(CONCATENATE("'2018-10'!L",TEXT(MATCH($C48,'2018-10'!$C$2:$C$100,0)+1,0)))="",INDIRECT(CONCATENATE("'2018-09'!L",TEXT(MATCH($C48,'2018-09'!$C$2:$C$100,0)+1,0)))="")),"Н/Д",INDIRECT(CONCATENATE("'2018-10'!L",TEXT(MATCH($C48,'2018-10'!$C$2:$C$100,0)+1,0)))-INDIRECT(CONCATENATE("'2018-09'!L",TEXT(MATCH($C48,'2018-09'!$C$2:$C$100,0)+1,0))))</f>
        <v>378877736.12999916</v>
      </c>
      <c r="M48" s="17">
        <f ca="1">IF(OR(INDIRECT(CONCATENATE("'2018-10'!M",TEXT(MATCH($C48,'2018-10'!$C$2:$C$100,0)+1,0)))="",INDIRECT(CONCATENATE("'2018-09'!M",TEXT(MATCH($C48,'2018-09'!$C$2:$C$100,0)+1,0)))="",AND(INDIRECT(CONCATENATE("'2018-10'!M",TEXT(MATCH($C48,'2018-10'!$C$2:$C$100,0)+1,0)))="",INDIRECT(CONCATENATE("'2018-09'!M",TEXT(MATCH($C48,'2018-09'!$C$2:$C$100,0)+1,0)))="")),"Н/Д",INDIRECT(CONCATENATE("'2018-10'!M",TEXT(MATCH($C48,'2018-10'!$C$2:$C$100,0)+1,0)))-INDIRECT(CONCATENATE("'2018-09'!M",TEXT(MATCH($C48,'2018-09'!$C$2:$C$100,0)+1,0))))</f>
        <v>725035580.7300005</v>
      </c>
      <c r="N48" s="17">
        <f ca="1">IF(OR(INDIRECT(CONCATENATE("'2018-10'!N",TEXT(MATCH($C48,'2018-10'!$C$2:$C$100,0)+1,0)))="",INDIRECT(CONCATENATE("'2018-09'!N",TEXT(MATCH($C48,'2018-09'!$C$2:$C$100,0)+1,0)))="",AND(INDIRECT(CONCATENATE("'2018-10'!N",TEXT(MATCH($C48,'2018-10'!$C$2:$C$100,0)+1,0)))="",INDIRECT(CONCATENATE("'2018-09'!N",TEXT(MATCH($C48,'2018-09'!$C$2:$C$100,0)+1,0)))="")),"Н/Д",INDIRECT(CONCATENATE("'2018-10'!N",TEXT(MATCH($C48,'2018-10'!$C$2:$C$100,0)+1,0)))-INDIRECT(CONCATENATE("'2018-09'!NE",TEXT(MATCH($C48,'2018-09'!$C$2:$C$100,0)+1,0))))</f>
        <v>566916329.10000002</v>
      </c>
      <c r="O48" s="17">
        <f ca="1">IF(OR(INDIRECT(CONCATENATE("'2018-10'!O",TEXT(MATCH($C48,'2018-10'!$C$2:$C$100,0)+1,0)))="",INDIRECT(CONCATENATE("'2018-09'!O",TEXT(MATCH($C48,'2018-09'!$C$2:$C$100,0)+1,0)))="",AND(INDIRECT(CONCATENATE("'2018-10'!O",TEXT(MATCH($C48,'2018-10'!$C$2:$C$100,0)+1,0)))="",INDIRECT(CONCATENATE("'2018-09'!O",TEXT(MATCH($C48,'2018-09'!$C$2:$C$100,0)+1,0)))="")),"Н/Д",INDIRECT(CONCATENATE("'2018-10'!O",TEXT(MATCH($C48,'2018-10'!$C$2:$C$100,0)+1,0)))-INDIRECT(CONCATENATE("'2018-09'!O",TEXT(MATCH($C48,'2018-09'!$C$2:$C$100,0)+1,0))))</f>
        <v>24567.010000000002</v>
      </c>
      <c r="P48" s="17">
        <f ca="1">IF(OR(INDIRECT(CONCATENATE("'2018-10'!P",TEXT(MATCH($C48,'2018-10'!$C$2:$C$100,0)+1,0)))="",INDIRECT(CONCATENATE("'2018-09'!P",TEXT(MATCH($C48,'2018-09'!$C$2:$C$100,0)+1,0)))="",AND(INDIRECT(CONCATENATE("'2018-10'!P",TEXT(MATCH($C48,'2018-10'!$C$2:$C$100,0)+1,0)))="",INDIRECT(CONCATENATE("'2018-09'!P",TEXT(MATCH($C48,'2018-09'!$C$2:$C$100,0)+1,0)))="")),"Н/Д",INDIRECT(CONCATENATE("'2018-10'!P",TEXT(MATCH($C48,'2018-10'!$C$2:$C$100,0)+1,0)))-INDIRECT(CONCATENATE("'2018-09'!P",TEXT(MATCH($C48,'2018-09'!$C$2:$C$100,0)+1,0))))</f>
        <v>989625258.07999992</v>
      </c>
      <c r="Q48" s="17">
        <f ca="1">IF(OR(INDIRECT(CONCATENATE("'2018-10'!Q",TEXT(MATCH($C48,'2018-10'!$C$2:$C$100,0)+1,0)))="",INDIRECT(CONCATENATE("'2018-09'!Q",TEXT(MATCH($C48,'2018-09'!$C$2:$C$100,0)+1,0)))="",AND(INDIRECT(CONCATENATE("'2018-10'!Q",TEXT(MATCH($C48,'2018-10'!$C$2:$C$100,0)+1,0)))="",INDIRECT(CONCATENATE("'2018-09'!Q",TEXT(MATCH($C48,'2018-09'!$C$2:$C$100,0)+1,0)))="")),"Н/Д",INDIRECT(CONCATENATE("'2018-10'!Q",TEXT(MATCH($C48,'2018-10'!$C$2:$C$100,0)+1,0)))-INDIRECT(CONCATENATE("'2018-09'!Q",TEXT(MATCH($C48,'2018-09'!$C$2:$C$100,0)+1,0))))</f>
        <v>12769791.789999962</v>
      </c>
      <c r="R48" s="17">
        <f ca="1">IF(OR(INDIRECT(CONCATENATE("'2018-10'!R",TEXT(MATCH($C48,'2018-10'!$C$2:$C$100,0)+1,0)))="",INDIRECT(CONCATENATE("'2018-09'!R",TEXT(MATCH($C48,'2018-09'!$C$2:$C$100,0)+1,0)))="",AND(INDIRECT(CONCATENATE("'2018-10'!R",TEXT(MATCH($C48,'2018-10'!$C$2:$C$100,0)+1,0)))="",INDIRECT(CONCATENATE("'2018-09'!R",TEXT(MATCH($C48,'2018-09'!$C$2:$C$100,0)+1,0)))="")),"Н/Д",INDIRECT(CONCATENATE("'2018-10'!R",TEXT(MATCH($C48,'2018-10'!$C$2:$C$100,0)+1,0)))-INDIRECT(CONCATENATE("'2018-09'!R",TEXT(MATCH($C48,'2018-09'!$C$2:$C$100,0)+1,0))))</f>
        <v>49285608.850000024</v>
      </c>
      <c r="S48" s="17">
        <f ca="1">IF(OR(INDIRECT(CONCATENATE("'2018-10'!S",TEXT(MATCH($C48,'2018-10'!$C$2:$C$100,0)+1,0)))="",INDIRECT(CONCATENATE("'2018-09'!S",TEXT(MATCH($C48,'2018-09'!$C$2:$C$100,0)+1,0)))="",AND(INDIRECT(CONCATENATE("'2018-10'!S",TEXT(MATCH($C48,'2018-10'!$C$2:$C$100,0)+1,0)))="",INDIRECT(CONCATENATE("'2018-09'!S",TEXT(MATCH($C48,'2018-09'!$C$2:$C$100,0)+1,0)))="")),"Н/Д",INDIRECT(CONCATENATE("'2018-10'!S",TEXT(MATCH($C48,'2018-10'!$C$2:$C$100,0)+1,0)))-INDIRECT(CONCATENATE("'2018-09'!S",TEXT(MATCH($C48,'2018-09'!$C$2:$C$100,0)+1,0))))</f>
        <v>497260</v>
      </c>
      <c r="T48" s="17">
        <f ca="1">IF(OR(INDIRECT(CONCATENATE("'2018-10'!T",TEXT(MATCH($C48,'2018-10'!$C$2:$C$100,0)+1,0)))="",INDIRECT(CONCATENATE("'2018-09'!T",TEXT(MATCH($C48,'2018-09'!$C$2:$C$100,0)+1,0)))="",AND(INDIRECT(CONCATENATE("'2018-10'!T",TEXT(MATCH($C48,'2018-10'!$C$2:$C$100,0)+1,0)))="",INDIRECT(CONCATENATE("'2018-09'!T",TEXT(MATCH($C48,'2018-09'!$C$2:$C$100,0)+1,0)))="")),"Н/Д",INDIRECT(CONCATENATE("'2018-10'!T",TEXT(MATCH($C48,'2018-10'!$C$2:$C$100,0)+1,0)))-INDIRECT(CONCATENATE("'2018-09'!T",TEXT(MATCH($C48,'2018-09'!$C$2:$C$100,0)+1,0))))</f>
        <v>142442095.88999987</v>
      </c>
      <c r="U48" s="17">
        <f ca="1">IF(OR(INDIRECT(CONCATENATE("'2018-10'!U",TEXT(MATCH($C48,'2018-10'!$C$2:$C$100,0)+1,0)))="",INDIRECT(CONCATENATE("'2018-09'!U",TEXT(MATCH($C48,'2018-09'!$C$2:$C$100,0)+1,0)))="",AND(INDIRECT(CONCATENATE("'2018-10'!U",TEXT(MATCH($C48,'2018-10'!$C$2:$C$100,0)+1,0)))="",INDIRECT(CONCATENATE("'2018-09'!U",TEXT(MATCH($C48,'2018-09'!$C$2:$C$100,0)+1,0)))="")),"Н/Д",INDIRECT(CONCATENATE("'2018-10'!U",TEXT(MATCH($C48,'2018-10'!$C$2:$C$100,0)+1,0)))-INDIRECT(CONCATENATE("'2018-09'!U",TEXT(MATCH($C48,'2018-09'!$C$2:$C$100,0)+1,0))))</f>
        <v>893895.34999999963</v>
      </c>
      <c r="V48" s="17">
        <f ca="1">IF(OR(INDIRECT(CONCATENATE("'2018-10'!V",TEXT(MATCH($C48,'2018-10'!$C$2:$C$100,0)+1,0)))="",INDIRECT(CONCATENATE("'2018-09'!V",TEXT(MATCH($C48,'2018-09'!$C$2:$C$100,0)+1,0)))="",AND(INDIRECT(CONCATENATE("'2018-10'!V",TEXT(MATCH($C48,'2018-10'!$C$2:$C$100,0)+1,0)))="",INDIRECT(CONCATENATE("'2018-09'!V",TEXT(MATCH($C48,'2018-09'!$C$2:$C$100,0)+1,0)))="")),"Н/Д",INDIRECT(CONCATENATE("'2018-10'!V",TEXT(MATCH($C48,'2018-10'!$C$2:$C$100,0)+1,0)))-INDIRECT(CONCATENATE("'2018-09'!V",TEXT(MATCH($C48,'2018-09'!$C$2:$C$100,0)+1,0))))</f>
        <v>3602855122.3499985</v>
      </c>
      <c r="W48" s="17">
        <f ca="1">IF(OR(INDIRECT(CONCATENATE("'2018-10'!W",TEXT(MATCH($C48,'2018-10'!$C$2:$C$100,0)+1,0)))="",INDIRECT(CONCATENATE("'2018-09'!W",TEXT(MATCH($C48,'2018-09'!$C$2:$C$100,0)+1,0)))="",AND(INDIRECT(CONCATENATE("'2018-10'!W",TEXT(MATCH($C48,'2018-10'!$C$2:$C$100,0)+1,0)))="",INDIRECT(CONCATENATE("'2018-09'!W",TEXT(MATCH($C48,'2018-09'!$C$2:$C$100,0)+1,0)))="")),"Н/Д",INDIRECT(CONCATENATE("'2018-10'!W",TEXT(MATCH($C48,'2018-10'!$C$2:$C$100,0)+1,0)))-INDIRECT(CONCATENATE("'2018-09'!W",TEXT(MATCH($C48,'2018-09'!$C$2:$C$100,0)+1,0))))</f>
        <v>32860729261.140015</v>
      </c>
    </row>
    <row r="49" spans="1:23" x14ac:dyDescent="0.25">
      <c r="A49" s="2" t="s">
        <v>69</v>
      </c>
      <c r="B49" s="2" t="s">
        <v>73</v>
      </c>
      <c r="C49" s="15">
        <v>4000000</v>
      </c>
      <c r="D49" s="2" t="s">
        <v>213</v>
      </c>
      <c r="E49" s="17">
        <f ca="1">IF(OR(INDIRECT(CONCATENATE("'2018-10'!E",TEXT(MATCH($C49,'2018-10'!$C$2:$C$100,0)+1,0)))="",INDIRECT(CONCATENATE("'2018-09'!E",TEXT(MATCH($C49,'2018-09'!$C$2:$C$100,0)+1,0)))="",AND(INDIRECT(CONCATENATE("'2018-10'!E",TEXT(MATCH($C49,'2018-10'!$C$2:$C$100,0)+1,0)))="",INDIRECT(CONCATENATE("'2018-09'!E",TEXT(MATCH($C49,'2018-09'!$C$2:$C$100,0)+1,0)))="")),"Н/Д",INDIRECT(CONCATENATE("'2018-10'!E",TEXT(MATCH($C49,'2018-10'!$C$2:$C$100,0)+1,0)))-INDIRECT(CONCATENATE("'2018-09'!E",TEXT(MATCH($C49,'2018-09'!$C$2:$C$100,0)+1,0))))</f>
        <v>15667113079.630005</v>
      </c>
      <c r="F49" s="17">
        <f ca="1">IF(OR(INDIRECT(CONCATENATE("'2018-10'!F",TEXT(MATCH($C49,'2018-10'!$C$2:$C$100,0)+1,0)))="",INDIRECT(CONCATENATE("'2018-09'!F",TEXT(MATCH($C49,'2018-09'!$C$2:$C$100,0)+1,0)))="",AND(INDIRECT(CONCATENATE("'2018-10'!F",TEXT(MATCH($C49,'2018-10'!$C$2:$C$100,0)+1,0)))="",INDIRECT(CONCATENATE("'2018-09'!F",TEXT(MATCH($C49,'2018-09'!$C$2:$C$100,0)+1,0)))="")),"Н/Д",INDIRECT(CONCATENATE("'2018-10'!F",TEXT(MATCH($C49,'2018-10'!$C$2:$C$100,0)+1,0)))-INDIRECT(CONCATENATE("'2018-09'!F",TEXT(MATCH($C49,'2018-09'!$C$2:$C$100,0)+1,0))))</f>
        <v>12702025257.620026</v>
      </c>
      <c r="G49" s="17">
        <f ca="1">IF(OR(INDIRECT(CONCATENATE("'2018-10'!G",TEXT(MATCH($C49,'2018-10'!$C$2:$C$100,0)+1,0)))="",INDIRECT(CONCATENATE("'2018-09'!G",TEXT(MATCH($C49,'2018-09'!$C$2:$C$100,0)+1,0)))="",AND(INDIRECT(CONCATENATE("'2018-10'!G",TEXT(MATCH($C49,'2018-10'!$C$2:$C$100,0)+1,0)))="",INDIRECT(CONCATENATE("'2018-09'!G",TEXT(MATCH($C49,'2018-09'!$C$2:$C$100,0)+1,0)))="")),"Н/Д",INDIRECT(CONCATENATE("'2018-10'!G",TEXT(MATCH($C49,'2018-10'!$C$2:$C$100,0)+1,0)))-INDIRECT(CONCATENATE("'2018-09'!G",TEXT(MATCH($C49,'2018-09'!$C$2:$C$100,0)+1,0))))</f>
        <v>4309333798.159996</v>
      </c>
      <c r="H49" s="17">
        <f ca="1">IF(OR(INDIRECT(CONCATENATE("'2018-10'!H",TEXT(MATCH($C49,'2018-10'!$C$2:$C$100,0)+1,0)))="",INDIRECT(CONCATENATE("'2018-09'!H",TEXT(MATCH($C49,'2018-09'!$C$2:$C$100,0)+1,0)))="",AND(INDIRECT(CONCATENATE("'2018-10'!H",TEXT(MATCH($C49,'2018-10'!$C$2:$C$100,0)+1,0)))="",INDIRECT(CONCATENATE("'2018-09'!H",TEXT(MATCH($C49,'2018-09'!$C$2:$C$100,0)+1,0)))="")),"Н/Д",INDIRECT(CONCATENATE("'2018-10'!H",TEXT(MATCH($C49,'2018-10'!$C$2:$C$100,0)+1,0)))-INDIRECT(CONCATENATE("'2018-09'!H",TEXT(MATCH($C49,'2018-09'!$C$2:$C$100,0)+1,0))))</f>
        <v>5004208113.7400055</v>
      </c>
      <c r="I49" s="17">
        <f ca="1">IF(OR(INDIRECT(CONCATENATE("'2018-10'!I",TEXT(MATCH($C49,'2018-10'!$C$2:$C$100,0)+1,0)))="",INDIRECT(CONCATENATE("'2018-09'!I",TEXT(MATCH($C49,'2018-09'!$C$2:$C$100,0)+1,0)))="",AND(INDIRECT(CONCATENATE("'2018-10'!I",TEXT(MATCH($C49,'2018-10'!$C$2:$C$100,0)+1,0)))="",INDIRECT(CONCATENATE("'2018-09'!I",TEXT(MATCH($C49,'2018-09'!$C$2:$C$100,0)+1,0)))="")),"Н/Д",INDIRECT(CONCATENATE("'2018-10'!I",TEXT(MATCH($C49,'2018-10'!$C$2:$C$100,0)+1,0)))-INDIRECT(CONCATENATE("'2018-09'!I",TEXT(MATCH($C49,'2018-09'!$C$2:$C$100,0)+1,0))))</f>
        <v>889632498.10000038</v>
      </c>
      <c r="J49" s="17" t="str">
        <f ca="1">IF(OR(INDIRECT(CONCATENATE("'2018-10'!J",TEXT(MATCH($C49,'2018-10'!$C$2:$C$100,0)+1,0)))="",INDIRECT(CONCATENATE("'2018-09'!J",TEXT(MATCH($C49,'2018-09'!$C$2:$C$100,0)+1,0)))="",AND(INDIRECT(CONCATENATE("'2018-10'!J",TEXT(MATCH($C49,'2018-10'!$C$2:$C$100,0)+1,0)))="",INDIRECT(CONCATENATE("'2018-09'!J",TEXT(MATCH($C49,'2018-09'!$C$2:$C$100,0)+1,0)))="")),"Н/Д",INDIRECT(CONCATENATE("'2018-10'!J",TEXT(MATCH($C49,'2018-10'!$C$2:$C$100,0)+1,0)))-INDIRECT(CONCATENATE("'2018-09'!J",TEXT(MATCH($C49,'2018-09'!$C$2:$C$100,0)+1,0))))</f>
        <v>Н/Д</v>
      </c>
      <c r="K49" s="17">
        <f ca="1">IF(OR(INDIRECT(CONCATENATE("'2018-10'!K",TEXT(MATCH($C49,'2018-10'!$C$2:$C$100,0)+1,0)))="",INDIRECT(CONCATENATE("'2018-09'!K",TEXT(MATCH($C49,'2018-09'!$C$2:$C$100,0)+1,0)))="",AND(INDIRECT(CONCATENATE("'2018-10'!K",TEXT(MATCH($C49,'2018-10'!$C$2:$C$100,0)+1,0)))="",INDIRECT(CONCATENATE("'2018-09'!K",TEXT(MATCH($C49,'2018-09'!$C$2:$C$100,0)+1,0)))="")),"Н/Д",INDIRECT(CONCATENATE("'2018-10'!K",TEXT(MATCH($C49,'2018-10'!$C$2:$C$100,0)+1,0)))-INDIRECT(CONCATENATE("'2018-09'!K",TEXT(MATCH($C49,'2018-09'!$C$2:$C$100,0)+1,0))))</f>
        <v>160693306.85999966</v>
      </c>
      <c r="L49" s="17">
        <f ca="1">IF(OR(INDIRECT(CONCATENATE("'2018-10'!L",TEXT(MATCH($C49,'2018-10'!$C$2:$C$100,0)+1,0)))="",INDIRECT(CONCATENATE("'2018-09'!L",TEXT(MATCH($C49,'2018-09'!$C$2:$C$100,0)+1,0)))="",AND(INDIRECT(CONCATENATE("'2018-10'!L",TEXT(MATCH($C49,'2018-10'!$C$2:$C$100,0)+1,0)))="",INDIRECT(CONCATENATE("'2018-09'!L",TEXT(MATCH($C49,'2018-09'!$C$2:$C$100,0)+1,0)))="")),"Н/Д",INDIRECT(CONCATENATE("'2018-10'!L",TEXT(MATCH($C49,'2018-10'!$C$2:$C$100,0)+1,0)))-INDIRECT(CONCATENATE("'2018-09'!L",TEXT(MATCH($C49,'2018-09'!$C$2:$C$100,0)+1,0))))</f>
        <v>294054344.83000183</v>
      </c>
      <c r="M49" s="17">
        <f ca="1">IF(OR(INDIRECT(CONCATENATE("'2018-10'!M",TEXT(MATCH($C49,'2018-10'!$C$2:$C$100,0)+1,0)))="",INDIRECT(CONCATENATE("'2018-09'!M",TEXT(MATCH($C49,'2018-09'!$C$2:$C$100,0)+1,0)))="",AND(INDIRECT(CONCATENATE("'2018-10'!M",TEXT(MATCH($C49,'2018-10'!$C$2:$C$100,0)+1,0)))="",INDIRECT(CONCATENATE("'2018-09'!M",TEXT(MATCH($C49,'2018-09'!$C$2:$C$100,0)+1,0)))="")),"Н/Д",INDIRECT(CONCATENATE("'2018-10'!M",TEXT(MATCH($C49,'2018-10'!$C$2:$C$100,0)+1,0)))-INDIRECT(CONCATENATE("'2018-09'!M",TEXT(MATCH($C49,'2018-09'!$C$2:$C$100,0)+1,0))))</f>
        <v>1273158016.9899998</v>
      </c>
      <c r="N49" s="17">
        <f ca="1">IF(OR(INDIRECT(CONCATENATE("'2018-10'!N",TEXT(MATCH($C49,'2018-10'!$C$2:$C$100,0)+1,0)))="",INDIRECT(CONCATENATE("'2018-09'!N",TEXT(MATCH($C49,'2018-09'!$C$2:$C$100,0)+1,0)))="",AND(INDIRECT(CONCATENATE("'2018-10'!N",TEXT(MATCH($C49,'2018-10'!$C$2:$C$100,0)+1,0)))="",INDIRECT(CONCATENATE("'2018-09'!N",TEXT(MATCH($C49,'2018-09'!$C$2:$C$100,0)+1,0)))="")),"Н/Д",INDIRECT(CONCATENATE("'2018-10'!N",TEXT(MATCH($C49,'2018-10'!$C$2:$C$100,0)+1,0)))-INDIRECT(CONCATENATE("'2018-09'!NE",TEXT(MATCH($C49,'2018-09'!$C$2:$C$100,0)+1,0))))</f>
        <v>800528460.26999998</v>
      </c>
      <c r="O49" s="17">
        <f ca="1">IF(OR(INDIRECT(CONCATENATE("'2018-10'!O",TEXT(MATCH($C49,'2018-10'!$C$2:$C$100,0)+1,0)))="",INDIRECT(CONCATENATE("'2018-09'!O",TEXT(MATCH($C49,'2018-09'!$C$2:$C$100,0)+1,0)))="",AND(INDIRECT(CONCATENATE("'2018-10'!O",TEXT(MATCH($C49,'2018-10'!$C$2:$C$100,0)+1,0)))="",INDIRECT(CONCATENATE("'2018-09'!O",TEXT(MATCH($C49,'2018-09'!$C$2:$C$100,0)+1,0)))="")),"Н/Д",INDIRECT(CONCATENATE("'2018-10'!O",TEXT(MATCH($C49,'2018-10'!$C$2:$C$100,0)+1,0)))-INDIRECT(CONCATENATE("'2018-09'!O",TEXT(MATCH($C49,'2018-09'!$C$2:$C$100,0)+1,0))))</f>
        <v>80321.8</v>
      </c>
      <c r="P49" s="17">
        <f ca="1">IF(OR(INDIRECT(CONCATENATE("'2018-10'!P",TEXT(MATCH($C49,'2018-10'!$C$2:$C$100,0)+1,0)))="",INDIRECT(CONCATENATE("'2018-09'!P",TEXT(MATCH($C49,'2018-09'!$C$2:$C$100,0)+1,0)))="",AND(INDIRECT(CONCATENATE("'2018-10'!P",TEXT(MATCH($C49,'2018-10'!$C$2:$C$100,0)+1,0)))="",INDIRECT(CONCATENATE("'2018-09'!P",TEXT(MATCH($C49,'2018-09'!$C$2:$C$100,0)+1,0)))="")),"Н/Д",INDIRECT(CONCATENATE("'2018-10'!P",TEXT(MATCH($C49,'2018-10'!$C$2:$C$100,0)+1,0)))-INDIRECT(CONCATENATE("'2018-09'!P",TEXT(MATCH($C49,'2018-09'!$C$2:$C$100,0)+1,0))))</f>
        <v>224634508.05000019</v>
      </c>
      <c r="Q49" s="17">
        <f ca="1">IF(OR(INDIRECT(CONCATENATE("'2018-10'!Q",TEXT(MATCH($C49,'2018-10'!$C$2:$C$100,0)+1,0)))="",INDIRECT(CONCATENATE("'2018-09'!Q",TEXT(MATCH($C49,'2018-09'!$C$2:$C$100,0)+1,0)))="",AND(INDIRECT(CONCATENATE("'2018-10'!Q",TEXT(MATCH($C49,'2018-10'!$C$2:$C$100,0)+1,0)))="",INDIRECT(CONCATENATE("'2018-09'!Q",TEXT(MATCH($C49,'2018-09'!$C$2:$C$100,0)+1,0)))="")),"Н/Д",INDIRECT(CONCATENATE("'2018-10'!Q",TEXT(MATCH($C49,'2018-10'!$C$2:$C$100,0)+1,0)))-INDIRECT(CONCATENATE("'2018-09'!Q",TEXT(MATCH($C49,'2018-09'!$C$2:$C$100,0)+1,0))))</f>
        <v>111258034.5999999</v>
      </c>
      <c r="R49" s="17">
        <f ca="1">IF(OR(INDIRECT(CONCATENATE("'2018-10'!R",TEXT(MATCH($C49,'2018-10'!$C$2:$C$100,0)+1,0)))="",INDIRECT(CONCATENATE("'2018-09'!R",TEXT(MATCH($C49,'2018-09'!$C$2:$C$100,0)+1,0)))="",AND(INDIRECT(CONCATENATE("'2018-10'!R",TEXT(MATCH($C49,'2018-10'!$C$2:$C$100,0)+1,0)))="",INDIRECT(CONCATENATE("'2018-09'!R",TEXT(MATCH($C49,'2018-09'!$C$2:$C$100,0)+1,0)))="")),"Н/Д",INDIRECT(CONCATENATE("'2018-10'!R",TEXT(MATCH($C49,'2018-10'!$C$2:$C$100,0)+1,0)))-INDIRECT(CONCATENATE("'2018-09'!R",TEXT(MATCH($C49,'2018-09'!$C$2:$C$100,0)+1,0))))</f>
        <v>100608066.80999994</v>
      </c>
      <c r="S49" s="17">
        <f ca="1">IF(OR(INDIRECT(CONCATENATE("'2018-10'!S",TEXT(MATCH($C49,'2018-10'!$C$2:$C$100,0)+1,0)))="",INDIRECT(CONCATENATE("'2018-09'!S",TEXT(MATCH($C49,'2018-09'!$C$2:$C$100,0)+1,0)))="",AND(INDIRECT(CONCATENATE("'2018-10'!S",TEXT(MATCH($C49,'2018-10'!$C$2:$C$100,0)+1,0)))="",INDIRECT(CONCATENATE("'2018-09'!S",TEXT(MATCH($C49,'2018-09'!$C$2:$C$100,0)+1,0)))="")),"Н/Д",INDIRECT(CONCATENATE("'2018-10'!S",TEXT(MATCH($C49,'2018-10'!$C$2:$C$100,0)+1,0)))-INDIRECT(CONCATENATE("'2018-09'!S",TEXT(MATCH($C49,'2018-09'!$C$2:$C$100,0)+1,0))))</f>
        <v>870083.5</v>
      </c>
      <c r="T49" s="17">
        <f ca="1">IF(OR(INDIRECT(CONCATENATE("'2018-10'!T",TEXT(MATCH($C49,'2018-10'!$C$2:$C$100,0)+1,0)))="",INDIRECT(CONCATENATE("'2018-09'!T",TEXT(MATCH($C49,'2018-09'!$C$2:$C$100,0)+1,0)))="",AND(INDIRECT(CONCATENATE("'2018-10'!T",TEXT(MATCH($C49,'2018-10'!$C$2:$C$100,0)+1,0)))="",INDIRECT(CONCATENATE("'2018-09'!T",TEXT(MATCH($C49,'2018-09'!$C$2:$C$100,0)+1,0)))="")),"Н/Д",INDIRECT(CONCATENATE("'2018-10'!T",TEXT(MATCH($C49,'2018-10'!$C$2:$C$100,0)+1,0)))-INDIRECT(CONCATENATE("'2018-09'!T",TEXT(MATCH($C49,'2018-09'!$C$2:$C$100,0)+1,0))))</f>
        <v>224129477.82999992</v>
      </c>
      <c r="U49" s="17">
        <f ca="1">IF(OR(INDIRECT(CONCATENATE("'2018-10'!U",TEXT(MATCH($C49,'2018-10'!$C$2:$C$100,0)+1,0)))="",INDIRECT(CONCATENATE("'2018-09'!U",TEXT(MATCH($C49,'2018-09'!$C$2:$C$100,0)+1,0)))="",AND(INDIRECT(CONCATENATE("'2018-10'!U",TEXT(MATCH($C49,'2018-10'!$C$2:$C$100,0)+1,0)))="",INDIRECT(CONCATENATE("'2018-09'!U",TEXT(MATCH($C49,'2018-09'!$C$2:$C$100,0)+1,0)))="")),"Н/Д",INDIRECT(CONCATENATE("'2018-10'!U",TEXT(MATCH($C49,'2018-10'!$C$2:$C$100,0)+1,0)))-INDIRECT(CONCATENATE("'2018-09'!U",TEXT(MATCH($C49,'2018-09'!$C$2:$C$100,0)+1,0))))</f>
        <v>-23296487.170000002</v>
      </c>
      <c r="V49" s="17">
        <f ca="1">IF(OR(INDIRECT(CONCATENATE("'2018-10'!V",TEXT(MATCH($C49,'2018-10'!$C$2:$C$100,0)+1,0)))="",INDIRECT(CONCATENATE("'2018-09'!V",TEXT(MATCH($C49,'2018-09'!$C$2:$C$100,0)+1,0)))="",AND(INDIRECT(CONCATENATE("'2018-10'!V",TEXT(MATCH($C49,'2018-10'!$C$2:$C$100,0)+1,0)))="",INDIRECT(CONCATENATE("'2018-09'!V",TEXT(MATCH($C49,'2018-09'!$C$2:$C$100,0)+1,0)))="")),"Н/Д",INDIRECT(CONCATENATE("'2018-10'!V",TEXT(MATCH($C49,'2018-10'!$C$2:$C$100,0)+1,0)))-INDIRECT(CONCATENATE("'2018-09'!V",TEXT(MATCH($C49,'2018-09'!$C$2:$C$100,0)+1,0))))</f>
        <v>2965087822.0100021</v>
      </c>
      <c r="W49" s="17">
        <f ca="1">IF(OR(INDIRECT(CONCATENATE("'2018-10'!W",TEXT(MATCH($C49,'2018-10'!$C$2:$C$100,0)+1,0)))="",INDIRECT(CONCATENATE("'2018-09'!W",TEXT(MATCH($C49,'2018-09'!$C$2:$C$100,0)+1,0)))="",AND(INDIRECT(CONCATENATE("'2018-10'!W",TEXT(MATCH($C49,'2018-10'!$C$2:$C$100,0)+1,0)))="",INDIRECT(CONCATENATE("'2018-09'!W",TEXT(MATCH($C49,'2018-09'!$C$2:$C$100,0)+1,0)))="")),"Н/Д",INDIRECT(CONCATENATE("'2018-10'!W",TEXT(MATCH($C49,'2018-10'!$C$2:$C$100,0)+1,0)))-INDIRECT(CONCATENATE("'2018-09'!W",TEXT(MATCH($C49,'2018-09'!$C$2:$C$100,0)+1,0))))</f>
        <v>43976837868.049988</v>
      </c>
    </row>
    <row r="50" spans="1:23" x14ac:dyDescent="0.25">
      <c r="A50" s="2" t="s">
        <v>69</v>
      </c>
      <c r="B50" s="2" t="s">
        <v>74</v>
      </c>
      <c r="C50" s="15">
        <v>50000000</v>
      </c>
      <c r="D50" s="2" t="s">
        <v>213</v>
      </c>
      <c r="E50" s="17">
        <f ca="1">IF(OR(INDIRECT(CONCATENATE("'2018-10'!E",TEXT(MATCH($C50,'2018-10'!$C$2:$C$100,0)+1,0)))="",INDIRECT(CONCATENATE("'2018-09'!E",TEXT(MATCH($C50,'2018-09'!$C$2:$C$100,0)+1,0)))="",AND(INDIRECT(CONCATENATE("'2018-10'!E",TEXT(MATCH($C50,'2018-10'!$C$2:$C$100,0)+1,0)))="",INDIRECT(CONCATENATE("'2018-09'!E",TEXT(MATCH($C50,'2018-09'!$C$2:$C$100,0)+1,0)))="")),"Н/Д",INDIRECT(CONCATENATE("'2018-10'!E",TEXT(MATCH($C50,'2018-10'!$C$2:$C$100,0)+1,0)))-INDIRECT(CONCATENATE("'2018-09'!E",TEXT(MATCH($C50,'2018-09'!$C$2:$C$100,0)+1,0))))</f>
        <v>11715822738.930008</v>
      </c>
      <c r="F50" s="17">
        <f ca="1">IF(OR(INDIRECT(CONCATENATE("'2018-10'!F",TEXT(MATCH($C50,'2018-10'!$C$2:$C$100,0)+1,0)))="",INDIRECT(CONCATENATE("'2018-09'!F",TEXT(MATCH($C50,'2018-09'!$C$2:$C$100,0)+1,0)))="",AND(INDIRECT(CONCATENATE("'2018-10'!F",TEXT(MATCH($C50,'2018-10'!$C$2:$C$100,0)+1,0)))="",INDIRECT(CONCATENATE("'2018-09'!F",TEXT(MATCH($C50,'2018-09'!$C$2:$C$100,0)+1,0)))="")),"Н/Д",INDIRECT(CONCATENATE("'2018-10'!F",TEXT(MATCH($C50,'2018-10'!$C$2:$C$100,0)+1,0)))-INDIRECT(CONCATENATE("'2018-09'!F",TEXT(MATCH($C50,'2018-09'!$C$2:$C$100,0)+1,0))))</f>
        <v>9200035073.8999939</v>
      </c>
      <c r="G50" s="17">
        <f ca="1">IF(OR(INDIRECT(CONCATENATE("'2018-10'!G",TEXT(MATCH($C50,'2018-10'!$C$2:$C$100,0)+1,0)))="",INDIRECT(CONCATENATE("'2018-09'!G",TEXT(MATCH($C50,'2018-09'!$C$2:$C$100,0)+1,0)))="",AND(INDIRECT(CONCATENATE("'2018-10'!G",TEXT(MATCH($C50,'2018-10'!$C$2:$C$100,0)+1,0)))="",INDIRECT(CONCATENATE("'2018-09'!G",TEXT(MATCH($C50,'2018-09'!$C$2:$C$100,0)+1,0)))="")),"Н/Д",INDIRECT(CONCATENATE("'2018-10'!G",TEXT(MATCH($C50,'2018-10'!$C$2:$C$100,0)+1,0)))-INDIRECT(CONCATENATE("'2018-09'!G",TEXT(MATCH($C50,'2018-09'!$C$2:$C$100,0)+1,0))))</f>
        <v>1947103444.0199966</v>
      </c>
      <c r="H50" s="17">
        <f ca="1">IF(OR(INDIRECT(CONCATENATE("'2018-10'!H",TEXT(MATCH($C50,'2018-10'!$C$2:$C$100,0)+1,0)))="",INDIRECT(CONCATENATE("'2018-09'!H",TEXT(MATCH($C50,'2018-09'!$C$2:$C$100,0)+1,0)))="",AND(INDIRECT(CONCATENATE("'2018-10'!H",TEXT(MATCH($C50,'2018-10'!$C$2:$C$100,0)+1,0)))="",INDIRECT(CONCATENATE("'2018-09'!H",TEXT(MATCH($C50,'2018-09'!$C$2:$C$100,0)+1,0)))="")),"Н/Д",INDIRECT(CONCATENATE("'2018-10'!H",TEXT(MATCH($C50,'2018-10'!$C$2:$C$100,0)+1,0)))-INDIRECT(CONCATENATE("'2018-09'!H",TEXT(MATCH($C50,'2018-09'!$C$2:$C$100,0)+1,0))))</f>
        <v>4374576928.6399994</v>
      </c>
      <c r="I50" s="17">
        <f ca="1">IF(OR(INDIRECT(CONCATENATE("'2018-10'!I",TEXT(MATCH($C50,'2018-10'!$C$2:$C$100,0)+1,0)))="",INDIRECT(CONCATENATE("'2018-09'!I",TEXT(MATCH($C50,'2018-09'!$C$2:$C$100,0)+1,0)))="",AND(INDIRECT(CONCATENATE("'2018-10'!I",TEXT(MATCH($C50,'2018-10'!$C$2:$C$100,0)+1,0)))="",INDIRECT(CONCATENATE("'2018-09'!I",TEXT(MATCH($C50,'2018-09'!$C$2:$C$100,0)+1,0)))="")),"Н/Д",INDIRECT(CONCATENATE("'2018-10'!I",TEXT(MATCH($C50,'2018-10'!$C$2:$C$100,0)+1,0)))-INDIRECT(CONCATENATE("'2018-09'!I",TEXT(MATCH($C50,'2018-09'!$C$2:$C$100,0)+1,0))))</f>
        <v>1483083131.6399994</v>
      </c>
      <c r="J50" s="17" t="str">
        <f ca="1">IF(OR(INDIRECT(CONCATENATE("'2018-10'!J",TEXT(MATCH($C50,'2018-10'!$C$2:$C$100,0)+1,0)))="",INDIRECT(CONCATENATE("'2018-09'!J",TEXT(MATCH($C50,'2018-09'!$C$2:$C$100,0)+1,0)))="",AND(INDIRECT(CONCATENATE("'2018-10'!J",TEXT(MATCH($C50,'2018-10'!$C$2:$C$100,0)+1,0)))="",INDIRECT(CONCATENATE("'2018-09'!J",TEXT(MATCH($C50,'2018-09'!$C$2:$C$100,0)+1,0)))="")),"Н/Д",INDIRECT(CONCATENATE("'2018-10'!J",TEXT(MATCH($C50,'2018-10'!$C$2:$C$100,0)+1,0)))-INDIRECT(CONCATENATE("'2018-09'!J",TEXT(MATCH($C50,'2018-09'!$C$2:$C$100,0)+1,0))))</f>
        <v>Н/Д</v>
      </c>
      <c r="K50" s="17">
        <f ca="1">IF(OR(INDIRECT(CONCATENATE("'2018-10'!K",TEXT(MATCH($C50,'2018-10'!$C$2:$C$100,0)+1,0)))="",INDIRECT(CONCATENATE("'2018-09'!K",TEXT(MATCH($C50,'2018-09'!$C$2:$C$100,0)+1,0)))="",AND(INDIRECT(CONCATENATE("'2018-10'!K",TEXT(MATCH($C50,'2018-10'!$C$2:$C$100,0)+1,0)))="",INDIRECT(CONCATENATE("'2018-09'!K",TEXT(MATCH($C50,'2018-09'!$C$2:$C$100,0)+1,0)))="")),"Н/Д",INDIRECT(CONCATENATE("'2018-10'!K",TEXT(MATCH($C50,'2018-10'!$C$2:$C$100,0)+1,0)))-INDIRECT(CONCATENATE("'2018-09'!K",TEXT(MATCH($C50,'2018-09'!$C$2:$C$100,0)+1,0))))</f>
        <v>206902873.57999992</v>
      </c>
      <c r="L50" s="17">
        <f ca="1">IF(OR(INDIRECT(CONCATENATE("'2018-10'!L",TEXT(MATCH($C50,'2018-10'!$C$2:$C$100,0)+1,0)))="",INDIRECT(CONCATENATE("'2018-09'!L",TEXT(MATCH($C50,'2018-09'!$C$2:$C$100,0)+1,0)))="",AND(INDIRECT(CONCATENATE("'2018-10'!L",TEXT(MATCH($C50,'2018-10'!$C$2:$C$100,0)+1,0)))="",INDIRECT(CONCATENATE("'2018-09'!L",TEXT(MATCH($C50,'2018-09'!$C$2:$C$100,0)+1,0)))="")),"Н/Д",INDIRECT(CONCATENATE("'2018-10'!L",TEXT(MATCH($C50,'2018-10'!$C$2:$C$100,0)+1,0)))-INDIRECT(CONCATENATE("'2018-09'!L",TEXT(MATCH($C50,'2018-09'!$C$2:$C$100,0)+1,0))))</f>
        <v>225971877.82999992</v>
      </c>
      <c r="M50" s="17">
        <f ca="1">IF(OR(INDIRECT(CONCATENATE("'2018-10'!M",TEXT(MATCH($C50,'2018-10'!$C$2:$C$100,0)+1,0)))="",INDIRECT(CONCATENATE("'2018-09'!M",TEXT(MATCH($C50,'2018-09'!$C$2:$C$100,0)+1,0)))="",AND(INDIRECT(CONCATENATE("'2018-10'!M",TEXT(MATCH($C50,'2018-10'!$C$2:$C$100,0)+1,0)))="",INDIRECT(CONCATENATE("'2018-09'!M",TEXT(MATCH($C50,'2018-09'!$C$2:$C$100,0)+1,0)))="")),"Н/Д",INDIRECT(CONCATENATE("'2018-10'!M",TEXT(MATCH($C50,'2018-10'!$C$2:$C$100,0)+1,0)))-INDIRECT(CONCATENATE("'2018-09'!M",TEXT(MATCH($C50,'2018-09'!$C$2:$C$100,0)+1,0))))</f>
        <v>118113419.74000001</v>
      </c>
      <c r="N50" s="17">
        <f ca="1">IF(OR(INDIRECT(CONCATENATE("'2018-10'!N",TEXT(MATCH($C50,'2018-10'!$C$2:$C$100,0)+1,0)))="",INDIRECT(CONCATENATE("'2018-09'!N",TEXT(MATCH($C50,'2018-09'!$C$2:$C$100,0)+1,0)))="",AND(INDIRECT(CONCATENATE("'2018-10'!N",TEXT(MATCH($C50,'2018-10'!$C$2:$C$100,0)+1,0)))="",INDIRECT(CONCATENATE("'2018-09'!N",TEXT(MATCH($C50,'2018-09'!$C$2:$C$100,0)+1,0)))="")),"Н/Д",INDIRECT(CONCATENATE("'2018-10'!N",TEXT(MATCH($C50,'2018-10'!$C$2:$C$100,0)+1,0)))-INDIRECT(CONCATENATE("'2018-09'!NE",TEXT(MATCH($C50,'2018-09'!$C$2:$C$100,0)+1,0))))</f>
        <v>655211477.27999997</v>
      </c>
      <c r="O50" s="17">
        <f ca="1">IF(OR(INDIRECT(CONCATENATE("'2018-10'!O",TEXT(MATCH($C50,'2018-10'!$C$2:$C$100,0)+1,0)))="",INDIRECT(CONCATENATE("'2018-09'!O",TEXT(MATCH($C50,'2018-09'!$C$2:$C$100,0)+1,0)))="",AND(INDIRECT(CONCATENATE("'2018-10'!O",TEXT(MATCH($C50,'2018-10'!$C$2:$C$100,0)+1,0)))="",INDIRECT(CONCATENATE("'2018-09'!O",TEXT(MATCH($C50,'2018-09'!$C$2:$C$100,0)+1,0)))="")),"Н/Д",INDIRECT(CONCATENATE("'2018-10'!O",TEXT(MATCH($C50,'2018-10'!$C$2:$C$100,0)+1,0)))-INDIRECT(CONCATENATE("'2018-09'!O",TEXT(MATCH($C50,'2018-09'!$C$2:$C$100,0)+1,0))))</f>
        <v>35887.210000000021</v>
      </c>
      <c r="P50" s="17">
        <f ca="1">IF(OR(INDIRECT(CONCATENATE("'2018-10'!P",TEXT(MATCH($C50,'2018-10'!$C$2:$C$100,0)+1,0)))="",INDIRECT(CONCATENATE("'2018-09'!P",TEXT(MATCH($C50,'2018-09'!$C$2:$C$100,0)+1,0)))="",AND(INDIRECT(CONCATENATE("'2018-10'!P",TEXT(MATCH($C50,'2018-10'!$C$2:$C$100,0)+1,0)))="",INDIRECT(CONCATENATE("'2018-09'!P",TEXT(MATCH($C50,'2018-09'!$C$2:$C$100,0)+1,0)))="")),"Н/Д",INDIRECT(CONCATENATE("'2018-10'!P",TEXT(MATCH($C50,'2018-10'!$C$2:$C$100,0)+1,0)))-INDIRECT(CONCATENATE("'2018-09'!P",TEXT(MATCH($C50,'2018-09'!$C$2:$C$100,0)+1,0))))</f>
        <v>324391465.53999996</v>
      </c>
      <c r="Q50" s="17">
        <f ca="1">IF(OR(INDIRECT(CONCATENATE("'2018-10'!Q",TEXT(MATCH($C50,'2018-10'!$C$2:$C$100,0)+1,0)))="",INDIRECT(CONCATENATE("'2018-09'!Q",TEXT(MATCH($C50,'2018-09'!$C$2:$C$100,0)+1,0)))="",AND(INDIRECT(CONCATENATE("'2018-10'!Q",TEXT(MATCH($C50,'2018-10'!$C$2:$C$100,0)+1,0)))="",INDIRECT(CONCATENATE("'2018-09'!Q",TEXT(MATCH($C50,'2018-09'!$C$2:$C$100,0)+1,0)))="")),"Н/Д",INDIRECT(CONCATENATE("'2018-10'!Q",TEXT(MATCH($C50,'2018-10'!$C$2:$C$100,0)+1,0)))-INDIRECT(CONCATENATE("'2018-09'!Q",TEXT(MATCH($C50,'2018-09'!$C$2:$C$100,0)+1,0))))</f>
        <v>16875038.599999994</v>
      </c>
      <c r="R50" s="17">
        <f ca="1">IF(OR(INDIRECT(CONCATENATE("'2018-10'!R",TEXT(MATCH($C50,'2018-10'!$C$2:$C$100,0)+1,0)))="",INDIRECT(CONCATENATE("'2018-09'!R",TEXT(MATCH($C50,'2018-09'!$C$2:$C$100,0)+1,0)))="",AND(INDIRECT(CONCATENATE("'2018-10'!R",TEXT(MATCH($C50,'2018-10'!$C$2:$C$100,0)+1,0)))="",INDIRECT(CONCATENATE("'2018-09'!R",TEXT(MATCH($C50,'2018-09'!$C$2:$C$100,0)+1,0)))="")),"Н/Д",INDIRECT(CONCATENATE("'2018-10'!R",TEXT(MATCH($C50,'2018-10'!$C$2:$C$100,0)+1,0)))-INDIRECT(CONCATENATE("'2018-09'!R",TEXT(MATCH($C50,'2018-09'!$C$2:$C$100,0)+1,0))))</f>
        <v>47574192.170000076</v>
      </c>
      <c r="S50" s="17">
        <f ca="1">IF(OR(INDIRECT(CONCATENATE("'2018-10'!S",TEXT(MATCH($C50,'2018-10'!$C$2:$C$100,0)+1,0)))="",INDIRECT(CONCATENATE("'2018-09'!S",TEXT(MATCH($C50,'2018-09'!$C$2:$C$100,0)+1,0)))="",AND(INDIRECT(CONCATENATE("'2018-10'!S",TEXT(MATCH($C50,'2018-10'!$C$2:$C$100,0)+1,0)))="",INDIRECT(CONCATENATE("'2018-09'!S",TEXT(MATCH($C50,'2018-09'!$C$2:$C$100,0)+1,0)))="")),"Н/Д",INDIRECT(CONCATENATE("'2018-10'!S",TEXT(MATCH($C50,'2018-10'!$C$2:$C$100,0)+1,0)))-INDIRECT(CONCATENATE("'2018-09'!S",TEXT(MATCH($C50,'2018-09'!$C$2:$C$100,0)+1,0))))</f>
        <v>15050</v>
      </c>
      <c r="T50" s="17">
        <f ca="1">IF(OR(INDIRECT(CONCATENATE("'2018-10'!T",TEXT(MATCH($C50,'2018-10'!$C$2:$C$100,0)+1,0)))="",INDIRECT(CONCATENATE("'2018-09'!T",TEXT(MATCH($C50,'2018-09'!$C$2:$C$100,0)+1,0)))="",AND(INDIRECT(CONCATENATE("'2018-10'!T",TEXT(MATCH($C50,'2018-10'!$C$2:$C$100,0)+1,0)))="",INDIRECT(CONCATENATE("'2018-09'!T",TEXT(MATCH($C50,'2018-09'!$C$2:$C$100,0)+1,0)))="")),"Н/Д",INDIRECT(CONCATENATE("'2018-10'!T",TEXT(MATCH($C50,'2018-10'!$C$2:$C$100,0)+1,0)))-INDIRECT(CONCATENATE("'2018-09'!T",TEXT(MATCH($C50,'2018-09'!$C$2:$C$100,0)+1,0))))</f>
        <v>158514829.25000012</v>
      </c>
      <c r="U50" s="17">
        <f ca="1">IF(OR(INDIRECT(CONCATENATE("'2018-10'!U",TEXT(MATCH($C50,'2018-10'!$C$2:$C$100,0)+1,0)))="",INDIRECT(CONCATENATE("'2018-09'!U",TEXT(MATCH($C50,'2018-09'!$C$2:$C$100,0)+1,0)))="",AND(INDIRECT(CONCATENATE("'2018-10'!U",TEXT(MATCH($C50,'2018-10'!$C$2:$C$100,0)+1,0)))="",INDIRECT(CONCATENATE("'2018-09'!U",TEXT(MATCH($C50,'2018-09'!$C$2:$C$100,0)+1,0)))="")),"Н/Д",INDIRECT(CONCATENATE("'2018-10'!U",TEXT(MATCH($C50,'2018-10'!$C$2:$C$100,0)+1,0)))-INDIRECT(CONCATENATE("'2018-09'!U",TEXT(MATCH($C50,'2018-09'!$C$2:$C$100,0)+1,0))))</f>
        <v>55990542.639999986</v>
      </c>
      <c r="V50" s="17">
        <f ca="1">IF(OR(INDIRECT(CONCATENATE("'2018-10'!V",TEXT(MATCH($C50,'2018-10'!$C$2:$C$100,0)+1,0)))="",INDIRECT(CONCATENATE("'2018-09'!V",TEXT(MATCH($C50,'2018-09'!$C$2:$C$100,0)+1,0)))="",AND(INDIRECT(CONCATENATE("'2018-10'!V",TEXT(MATCH($C50,'2018-10'!$C$2:$C$100,0)+1,0)))="",INDIRECT(CONCATENATE("'2018-09'!V",TEXT(MATCH($C50,'2018-09'!$C$2:$C$100,0)+1,0)))="")),"Н/Д",INDIRECT(CONCATENATE("'2018-10'!V",TEXT(MATCH($C50,'2018-10'!$C$2:$C$100,0)+1,0)))-INDIRECT(CONCATENATE("'2018-09'!V",TEXT(MATCH($C50,'2018-09'!$C$2:$C$100,0)+1,0))))</f>
        <v>2515787665.0300007</v>
      </c>
      <c r="W50" s="17">
        <f ca="1">IF(OR(INDIRECT(CONCATENATE("'2018-10'!W",TEXT(MATCH($C50,'2018-10'!$C$2:$C$100,0)+1,0)))="",INDIRECT(CONCATENATE("'2018-09'!W",TEXT(MATCH($C50,'2018-09'!$C$2:$C$100,0)+1,0)))="",AND(INDIRECT(CONCATENATE("'2018-10'!W",TEXT(MATCH($C50,'2018-10'!$C$2:$C$100,0)+1,0)))="",INDIRECT(CONCATENATE("'2018-09'!W",TEXT(MATCH($C50,'2018-09'!$C$2:$C$100,0)+1,0)))="")),"Н/Д",INDIRECT(CONCATENATE("'2018-10'!W",TEXT(MATCH($C50,'2018-10'!$C$2:$C$100,0)+1,0)))-INDIRECT(CONCATENATE("'2018-09'!W",TEXT(MATCH($C50,'2018-09'!$C$2:$C$100,0)+1,0))))</f>
        <v>32458359212.839966</v>
      </c>
    </row>
    <row r="51" spans="1:23" x14ac:dyDescent="0.25">
      <c r="A51" s="2" t="s">
        <v>69</v>
      </c>
      <c r="B51" s="2" t="s">
        <v>75</v>
      </c>
      <c r="C51" s="15">
        <v>52000000</v>
      </c>
      <c r="D51" s="2" t="s">
        <v>213</v>
      </c>
      <c r="E51" s="17">
        <f ca="1">IF(OR(INDIRECT(CONCATENATE("'2018-10'!E",TEXT(MATCH($C51,'2018-10'!$C$2:$C$100,0)+1,0)))="",INDIRECT(CONCATENATE("'2018-09'!E",TEXT(MATCH($C51,'2018-09'!$C$2:$C$100,0)+1,0)))="",AND(INDIRECT(CONCATENATE("'2018-10'!E",TEXT(MATCH($C51,'2018-10'!$C$2:$C$100,0)+1,0)))="",INDIRECT(CONCATENATE("'2018-09'!E",TEXT(MATCH($C51,'2018-09'!$C$2:$C$100,0)+1,0)))="")),"Н/Д",INDIRECT(CONCATENATE("'2018-10'!E",TEXT(MATCH($C51,'2018-10'!$C$2:$C$100,0)+1,0)))-INDIRECT(CONCATENATE("'2018-09'!E",TEXT(MATCH($C51,'2018-09'!$C$2:$C$100,0)+1,0))))</f>
        <v>6789393047.0399933</v>
      </c>
      <c r="F51" s="17">
        <f ca="1">IF(OR(INDIRECT(CONCATENATE("'2018-10'!F",TEXT(MATCH($C51,'2018-10'!$C$2:$C$100,0)+1,0)))="",INDIRECT(CONCATENATE("'2018-09'!F",TEXT(MATCH($C51,'2018-09'!$C$2:$C$100,0)+1,0)))="",AND(INDIRECT(CONCATENATE("'2018-10'!F",TEXT(MATCH($C51,'2018-10'!$C$2:$C$100,0)+1,0)))="",INDIRECT(CONCATENATE("'2018-09'!F",TEXT(MATCH($C51,'2018-09'!$C$2:$C$100,0)+1,0)))="")),"Н/Д",INDIRECT(CONCATENATE("'2018-10'!F",TEXT(MATCH($C51,'2018-10'!$C$2:$C$100,0)+1,0)))-INDIRECT(CONCATENATE("'2018-09'!F",TEXT(MATCH($C51,'2018-09'!$C$2:$C$100,0)+1,0))))</f>
        <v>4793113456.5199966</v>
      </c>
      <c r="G51" s="17">
        <f ca="1">IF(OR(INDIRECT(CONCATENATE("'2018-10'!G",TEXT(MATCH($C51,'2018-10'!$C$2:$C$100,0)+1,0)))="",INDIRECT(CONCATENATE("'2018-09'!G",TEXT(MATCH($C51,'2018-09'!$C$2:$C$100,0)+1,0)))="",AND(INDIRECT(CONCATENATE("'2018-10'!G",TEXT(MATCH($C51,'2018-10'!$C$2:$C$100,0)+1,0)))="",INDIRECT(CONCATENATE("'2018-09'!G",TEXT(MATCH($C51,'2018-09'!$C$2:$C$100,0)+1,0)))="")),"Н/Д",INDIRECT(CONCATENATE("'2018-10'!G",TEXT(MATCH($C51,'2018-10'!$C$2:$C$100,0)+1,0)))-INDIRECT(CONCATENATE("'2018-09'!G",TEXT(MATCH($C51,'2018-09'!$C$2:$C$100,0)+1,0))))</f>
        <v>781179600.70000076</v>
      </c>
      <c r="H51" s="17">
        <f ca="1">IF(OR(INDIRECT(CONCATENATE("'2018-10'!H",TEXT(MATCH($C51,'2018-10'!$C$2:$C$100,0)+1,0)))="",INDIRECT(CONCATENATE("'2018-09'!H",TEXT(MATCH($C51,'2018-09'!$C$2:$C$100,0)+1,0)))="",AND(INDIRECT(CONCATENATE("'2018-10'!H",TEXT(MATCH($C51,'2018-10'!$C$2:$C$100,0)+1,0)))="",INDIRECT(CONCATENATE("'2018-09'!H",TEXT(MATCH($C51,'2018-09'!$C$2:$C$100,0)+1,0)))="")),"Н/Д",INDIRECT(CONCATENATE("'2018-10'!H",TEXT(MATCH($C51,'2018-10'!$C$2:$C$100,0)+1,0)))-INDIRECT(CONCATENATE("'2018-09'!H",TEXT(MATCH($C51,'2018-09'!$C$2:$C$100,0)+1,0))))</f>
        <v>2129201431.6100006</v>
      </c>
      <c r="I51" s="17">
        <f ca="1">IF(OR(INDIRECT(CONCATENATE("'2018-10'!I",TEXT(MATCH($C51,'2018-10'!$C$2:$C$100,0)+1,0)))="",INDIRECT(CONCATENATE("'2018-09'!I",TEXT(MATCH($C51,'2018-09'!$C$2:$C$100,0)+1,0)))="",AND(INDIRECT(CONCATENATE("'2018-10'!I",TEXT(MATCH($C51,'2018-10'!$C$2:$C$100,0)+1,0)))="",INDIRECT(CONCATENATE("'2018-09'!I",TEXT(MATCH($C51,'2018-09'!$C$2:$C$100,0)+1,0)))="")),"Н/Д",INDIRECT(CONCATENATE("'2018-10'!I",TEXT(MATCH($C51,'2018-10'!$C$2:$C$100,0)+1,0)))-INDIRECT(CONCATENATE("'2018-09'!I",TEXT(MATCH($C51,'2018-09'!$C$2:$C$100,0)+1,0))))</f>
        <v>1343957183.4200001</v>
      </c>
      <c r="J51" s="17" t="str">
        <f ca="1">IF(OR(INDIRECT(CONCATENATE("'2018-10'!J",TEXT(MATCH($C51,'2018-10'!$C$2:$C$100,0)+1,0)))="",INDIRECT(CONCATENATE("'2018-09'!J",TEXT(MATCH($C51,'2018-09'!$C$2:$C$100,0)+1,0)))="",AND(INDIRECT(CONCATENATE("'2018-10'!J",TEXT(MATCH($C51,'2018-10'!$C$2:$C$100,0)+1,0)))="",INDIRECT(CONCATENATE("'2018-09'!J",TEXT(MATCH($C51,'2018-09'!$C$2:$C$100,0)+1,0)))="")),"Н/Д",INDIRECT(CONCATENATE("'2018-10'!J",TEXT(MATCH($C51,'2018-10'!$C$2:$C$100,0)+1,0)))-INDIRECT(CONCATENATE("'2018-09'!J",TEXT(MATCH($C51,'2018-09'!$C$2:$C$100,0)+1,0))))</f>
        <v>Н/Д</v>
      </c>
      <c r="K51" s="17">
        <f ca="1">IF(OR(INDIRECT(CONCATENATE("'2018-10'!K",TEXT(MATCH($C51,'2018-10'!$C$2:$C$100,0)+1,0)))="",INDIRECT(CONCATENATE("'2018-09'!K",TEXT(MATCH($C51,'2018-09'!$C$2:$C$100,0)+1,0)))="",AND(INDIRECT(CONCATENATE("'2018-10'!K",TEXT(MATCH($C51,'2018-10'!$C$2:$C$100,0)+1,0)))="",INDIRECT(CONCATENATE("'2018-09'!K",TEXT(MATCH($C51,'2018-09'!$C$2:$C$100,0)+1,0)))="")),"Н/Д",INDIRECT(CONCATENATE("'2018-10'!K",TEXT(MATCH($C51,'2018-10'!$C$2:$C$100,0)+1,0)))-INDIRECT(CONCATENATE("'2018-09'!K",TEXT(MATCH($C51,'2018-09'!$C$2:$C$100,0)+1,0))))</f>
        <v>81367969.840000153</v>
      </c>
      <c r="L51" s="17">
        <f ca="1">IF(OR(INDIRECT(CONCATENATE("'2018-10'!L",TEXT(MATCH($C51,'2018-10'!$C$2:$C$100,0)+1,0)))="",INDIRECT(CONCATENATE("'2018-09'!L",TEXT(MATCH($C51,'2018-09'!$C$2:$C$100,0)+1,0)))="",AND(INDIRECT(CONCATENATE("'2018-10'!L",TEXT(MATCH($C51,'2018-10'!$C$2:$C$100,0)+1,0)))="",INDIRECT(CONCATENATE("'2018-09'!L",TEXT(MATCH($C51,'2018-09'!$C$2:$C$100,0)+1,0)))="")),"Н/Д",INDIRECT(CONCATENATE("'2018-10'!L",TEXT(MATCH($C51,'2018-10'!$C$2:$C$100,0)+1,0)))-INDIRECT(CONCATENATE("'2018-09'!L",TEXT(MATCH($C51,'2018-09'!$C$2:$C$100,0)+1,0))))</f>
        <v>138548176.18000031</v>
      </c>
      <c r="M51" s="17">
        <f ca="1">IF(OR(INDIRECT(CONCATENATE("'2018-10'!M",TEXT(MATCH($C51,'2018-10'!$C$2:$C$100,0)+1,0)))="",INDIRECT(CONCATENATE("'2018-09'!M",TEXT(MATCH($C51,'2018-09'!$C$2:$C$100,0)+1,0)))="",AND(INDIRECT(CONCATENATE("'2018-10'!M",TEXT(MATCH($C51,'2018-10'!$C$2:$C$100,0)+1,0)))="",INDIRECT(CONCATENATE("'2018-09'!M",TEXT(MATCH($C51,'2018-09'!$C$2:$C$100,0)+1,0)))="")),"Н/Д",INDIRECT(CONCATENATE("'2018-10'!M",TEXT(MATCH($C51,'2018-10'!$C$2:$C$100,0)+1,0)))-INDIRECT(CONCATENATE("'2018-09'!M",TEXT(MATCH($C51,'2018-09'!$C$2:$C$100,0)+1,0))))</f>
        <v>1128641.6600000001</v>
      </c>
      <c r="N51" s="17">
        <f ca="1">IF(OR(INDIRECT(CONCATENATE("'2018-10'!N",TEXT(MATCH($C51,'2018-10'!$C$2:$C$100,0)+1,0)))="",INDIRECT(CONCATENATE("'2018-09'!N",TEXT(MATCH($C51,'2018-09'!$C$2:$C$100,0)+1,0)))="",AND(INDIRECT(CONCATENATE("'2018-10'!N",TEXT(MATCH($C51,'2018-10'!$C$2:$C$100,0)+1,0)))="",INDIRECT(CONCATENATE("'2018-09'!N",TEXT(MATCH($C51,'2018-09'!$C$2:$C$100,0)+1,0)))="")),"Н/Д",INDIRECT(CONCATENATE("'2018-10'!N",TEXT(MATCH($C51,'2018-10'!$C$2:$C$100,0)+1,0)))-INDIRECT(CONCATENATE("'2018-09'!NE",TEXT(MATCH($C51,'2018-09'!$C$2:$C$100,0)+1,0))))</f>
        <v>393250541.16000003</v>
      </c>
      <c r="O51" s="17">
        <f ca="1">IF(OR(INDIRECT(CONCATENATE("'2018-10'!O",TEXT(MATCH($C51,'2018-10'!$C$2:$C$100,0)+1,0)))="",INDIRECT(CONCATENATE("'2018-09'!O",TEXT(MATCH($C51,'2018-09'!$C$2:$C$100,0)+1,0)))="",AND(INDIRECT(CONCATENATE("'2018-10'!O",TEXT(MATCH($C51,'2018-10'!$C$2:$C$100,0)+1,0)))="",INDIRECT(CONCATENATE("'2018-09'!O",TEXT(MATCH($C51,'2018-09'!$C$2:$C$100,0)+1,0)))="")),"Н/Д",INDIRECT(CONCATENATE("'2018-10'!O",TEXT(MATCH($C51,'2018-10'!$C$2:$C$100,0)+1,0)))-INDIRECT(CONCATENATE("'2018-09'!O",TEXT(MATCH($C51,'2018-09'!$C$2:$C$100,0)+1,0))))</f>
        <v>19173.099999999627</v>
      </c>
      <c r="P51" s="17">
        <f ca="1">IF(OR(INDIRECT(CONCATENATE("'2018-10'!P",TEXT(MATCH($C51,'2018-10'!$C$2:$C$100,0)+1,0)))="",INDIRECT(CONCATENATE("'2018-09'!P",TEXT(MATCH($C51,'2018-09'!$C$2:$C$100,0)+1,0)))="",AND(INDIRECT(CONCATENATE("'2018-10'!P",TEXT(MATCH($C51,'2018-10'!$C$2:$C$100,0)+1,0)))="",INDIRECT(CONCATENATE("'2018-09'!P",TEXT(MATCH($C51,'2018-09'!$C$2:$C$100,0)+1,0)))="")),"Н/Д",INDIRECT(CONCATENATE("'2018-10'!P",TEXT(MATCH($C51,'2018-10'!$C$2:$C$100,0)+1,0)))-INDIRECT(CONCATENATE("'2018-09'!P",TEXT(MATCH($C51,'2018-09'!$C$2:$C$100,0)+1,0))))</f>
        <v>88170033.00999999</v>
      </c>
      <c r="Q51" s="17">
        <f ca="1">IF(OR(INDIRECT(CONCATENATE("'2018-10'!Q",TEXT(MATCH($C51,'2018-10'!$C$2:$C$100,0)+1,0)))="",INDIRECT(CONCATENATE("'2018-09'!Q",TEXT(MATCH($C51,'2018-09'!$C$2:$C$100,0)+1,0)))="",AND(INDIRECT(CONCATENATE("'2018-10'!Q",TEXT(MATCH($C51,'2018-10'!$C$2:$C$100,0)+1,0)))="",INDIRECT(CONCATENATE("'2018-09'!Q",TEXT(MATCH($C51,'2018-09'!$C$2:$C$100,0)+1,0)))="")),"Н/Д",INDIRECT(CONCATENATE("'2018-10'!Q",TEXT(MATCH($C51,'2018-10'!$C$2:$C$100,0)+1,0)))-INDIRECT(CONCATENATE("'2018-09'!Q",TEXT(MATCH($C51,'2018-09'!$C$2:$C$100,0)+1,0))))</f>
        <v>4058273.1299999952</v>
      </c>
      <c r="R51" s="17">
        <f ca="1">IF(OR(INDIRECT(CONCATENATE("'2018-10'!R",TEXT(MATCH($C51,'2018-10'!$C$2:$C$100,0)+1,0)))="",INDIRECT(CONCATENATE("'2018-09'!R",TEXT(MATCH($C51,'2018-09'!$C$2:$C$100,0)+1,0)))="",AND(INDIRECT(CONCATENATE("'2018-10'!R",TEXT(MATCH($C51,'2018-10'!$C$2:$C$100,0)+1,0)))="",INDIRECT(CONCATENATE("'2018-09'!R",TEXT(MATCH($C51,'2018-09'!$C$2:$C$100,0)+1,0)))="")),"Н/Д",INDIRECT(CONCATENATE("'2018-10'!R",TEXT(MATCH($C51,'2018-10'!$C$2:$C$100,0)+1,0)))-INDIRECT(CONCATENATE("'2018-09'!R",TEXT(MATCH($C51,'2018-09'!$C$2:$C$100,0)+1,0))))</f>
        <v>15709282.379999995</v>
      </c>
      <c r="S51" s="17">
        <f ca="1">IF(OR(INDIRECT(CONCATENATE("'2018-10'!S",TEXT(MATCH($C51,'2018-10'!$C$2:$C$100,0)+1,0)))="",INDIRECT(CONCATENATE("'2018-09'!S",TEXT(MATCH($C51,'2018-09'!$C$2:$C$100,0)+1,0)))="",AND(INDIRECT(CONCATENATE("'2018-10'!S",TEXT(MATCH($C51,'2018-10'!$C$2:$C$100,0)+1,0)))="",INDIRECT(CONCATENATE("'2018-09'!S",TEXT(MATCH($C51,'2018-09'!$C$2:$C$100,0)+1,0)))="")),"Н/Д",INDIRECT(CONCATENATE("'2018-10'!S",TEXT(MATCH($C51,'2018-10'!$C$2:$C$100,0)+1,0)))-INDIRECT(CONCATENATE("'2018-09'!S",TEXT(MATCH($C51,'2018-09'!$C$2:$C$100,0)+1,0))))</f>
        <v>407985.22000000067</v>
      </c>
      <c r="T51" s="17">
        <f ca="1">IF(OR(INDIRECT(CONCATENATE("'2018-10'!T",TEXT(MATCH($C51,'2018-10'!$C$2:$C$100,0)+1,0)))="",INDIRECT(CONCATENATE("'2018-09'!T",TEXT(MATCH($C51,'2018-09'!$C$2:$C$100,0)+1,0)))="",AND(INDIRECT(CONCATENATE("'2018-10'!T",TEXT(MATCH($C51,'2018-10'!$C$2:$C$100,0)+1,0)))="",INDIRECT(CONCATENATE("'2018-09'!T",TEXT(MATCH($C51,'2018-09'!$C$2:$C$100,0)+1,0)))="")),"Н/Д",INDIRECT(CONCATENATE("'2018-10'!T",TEXT(MATCH($C51,'2018-10'!$C$2:$C$100,0)+1,0)))-INDIRECT(CONCATENATE("'2018-09'!T",TEXT(MATCH($C51,'2018-09'!$C$2:$C$100,0)+1,0))))</f>
        <v>104746454.98000002</v>
      </c>
      <c r="U51" s="17">
        <f ca="1">IF(OR(INDIRECT(CONCATENATE("'2018-10'!U",TEXT(MATCH($C51,'2018-10'!$C$2:$C$100,0)+1,0)))="",INDIRECT(CONCATENATE("'2018-09'!U",TEXT(MATCH($C51,'2018-09'!$C$2:$C$100,0)+1,0)))="",AND(INDIRECT(CONCATENATE("'2018-10'!U",TEXT(MATCH($C51,'2018-10'!$C$2:$C$100,0)+1,0)))="",INDIRECT(CONCATENATE("'2018-09'!U",TEXT(MATCH($C51,'2018-09'!$C$2:$C$100,0)+1,0)))="")),"Н/Д",INDIRECT(CONCATENATE("'2018-10'!U",TEXT(MATCH($C51,'2018-10'!$C$2:$C$100,0)+1,0)))-INDIRECT(CONCATENATE("'2018-09'!U",TEXT(MATCH($C51,'2018-09'!$C$2:$C$100,0)+1,0))))</f>
        <v>31446614.579999983</v>
      </c>
      <c r="V51" s="17">
        <f ca="1">IF(OR(INDIRECT(CONCATENATE("'2018-10'!V",TEXT(MATCH($C51,'2018-10'!$C$2:$C$100,0)+1,0)))="",INDIRECT(CONCATENATE("'2018-09'!V",TEXT(MATCH($C51,'2018-09'!$C$2:$C$100,0)+1,0)))="",AND(INDIRECT(CONCATENATE("'2018-10'!V",TEXT(MATCH($C51,'2018-10'!$C$2:$C$100,0)+1,0)))="",INDIRECT(CONCATENATE("'2018-09'!V",TEXT(MATCH($C51,'2018-09'!$C$2:$C$100,0)+1,0)))="")),"Н/Д",INDIRECT(CONCATENATE("'2018-10'!V",TEXT(MATCH($C51,'2018-10'!$C$2:$C$100,0)+1,0)))-INDIRECT(CONCATENATE("'2018-09'!V",TEXT(MATCH($C51,'2018-09'!$C$2:$C$100,0)+1,0))))</f>
        <v>1996279590.5199986</v>
      </c>
      <c r="W51" s="17">
        <f ca="1">IF(OR(INDIRECT(CONCATENATE("'2018-10'!W",TEXT(MATCH($C51,'2018-10'!$C$2:$C$100,0)+1,0)))="",INDIRECT(CONCATENATE("'2018-09'!W",TEXT(MATCH($C51,'2018-09'!$C$2:$C$100,0)+1,0)))="",AND(INDIRECT(CONCATENATE("'2018-10'!W",TEXT(MATCH($C51,'2018-10'!$C$2:$C$100,0)+1,0)))="",INDIRECT(CONCATENATE("'2018-09'!W",TEXT(MATCH($C51,'2018-09'!$C$2:$C$100,0)+1,0)))="")),"Н/Д",INDIRECT(CONCATENATE("'2018-10'!W",TEXT(MATCH($C51,'2018-10'!$C$2:$C$100,0)+1,0)))-INDIRECT(CONCATENATE("'2018-09'!W",TEXT(MATCH($C51,'2018-09'!$C$2:$C$100,0)+1,0))))</f>
        <v>18338653522.25</v>
      </c>
    </row>
    <row r="52" spans="1:23" x14ac:dyDescent="0.25">
      <c r="A52" s="2" t="s">
        <v>69</v>
      </c>
      <c r="B52" s="2" t="s">
        <v>76</v>
      </c>
      <c r="C52" s="15">
        <v>84000000</v>
      </c>
      <c r="D52" s="2" t="s">
        <v>213</v>
      </c>
      <c r="E52" s="17">
        <f ca="1">IF(OR(INDIRECT(CONCATENATE("'2018-10'!E",TEXT(MATCH($C52,'2018-10'!$C$2:$C$100,0)+1,0)))="",INDIRECT(CONCATENATE("'2018-09'!E",TEXT(MATCH($C52,'2018-09'!$C$2:$C$100,0)+1,0)))="",AND(INDIRECT(CONCATENATE("'2018-10'!E",TEXT(MATCH($C52,'2018-10'!$C$2:$C$100,0)+1,0)))="",INDIRECT(CONCATENATE("'2018-09'!E",TEXT(MATCH($C52,'2018-09'!$C$2:$C$100,0)+1,0)))="")),"Н/Д",INDIRECT(CONCATENATE("'2018-10'!E",TEXT(MATCH($C52,'2018-10'!$C$2:$C$100,0)+1,0)))-INDIRECT(CONCATENATE("'2018-09'!E",TEXT(MATCH($C52,'2018-09'!$C$2:$C$100,0)+1,0))))</f>
        <v>1508879330.4099998</v>
      </c>
      <c r="F52" s="17">
        <f ca="1">IF(OR(INDIRECT(CONCATENATE("'2018-10'!F",TEXT(MATCH($C52,'2018-10'!$C$2:$C$100,0)+1,0)))="",INDIRECT(CONCATENATE("'2018-09'!F",TEXT(MATCH($C52,'2018-09'!$C$2:$C$100,0)+1,0)))="",AND(INDIRECT(CONCATENATE("'2018-10'!F",TEXT(MATCH($C52,'2018-10'!$C$2:$C$100,0)+1,0)))="",INDIRECT(CONCATENATE("'2018-09'!F",TEXT(MATCH($C52,'2018-09'!$C$2:$C$100,0)+1,0)))="")),"Н/Д",INDIRECT(CONCATENATE("'2018-10'!F",TEXT(MATCH($C52,'2018-10'!$C$2:$C$100,0)+1,0)))-INDIRECT(CONCATENATE("'2018-09'!F",TEXT(MATCH($C52,'2018-09'!$C$2:$C$100,0)+1,0))))</f>
        <v>390849709.79000044</v>
      </c>
      <c r="G52" s="17">
        <f ca="1">IF(OR(INDIRECT(CONCATENATE("'2018-10'!G",TEXT(MATCH($C52,'2018-10'!$C$2:$C$100,0)+1,0)))="",INDIRECT(CONCATENATE("'2018-09'!G",TEXT(MATCH($C52,'2018-09'!$C$2:$C$100,0)+1,0)))="",AND(INDIRECT(CONCATENATE("'2018-10'!G",TEXT(MATCH($C52,'2018-10'!$C$2:$C$100,0)+1,0)))="",INDIRECT(CONCATENATE("'2018-09'!G",TEXT(MATCH($C52,'2018-09'!$C$2:$C$100,0)+1,0)))="")),"Н/Д",INDIRECT(CONCATENATE("'2018-10'!G",TEXT(MATCH($C52,'2018-10'!$C$2:$C$100,0)+1,0)))-INDIRECT(CONCATENATE("'2018-09'!G",TEXT(MATCH($C52,'2018-09'!$C$2:$C$100,0)+1,0))))</f>
        <v>27308867.179999948</v>
      </c>
      <c r="H52" s="17">
        <f ca="1">IF(OR(INDIRECT(CONCATENATE("'2018-10'!H",TEXT(MATCH($C52,'2018-10'!$C$2:$C$100,0)+1,0)))="",INDIRECT(CONCATENATE("'2018-09'!H",TEXT(MATCH($C52,'2018-09'!$C$2:$C$100,0)+1,0)))="",AND(INDIRECT(CONCATENATE("'2018-10'!H",TEXT(MATCH($C52,'2018-10'!$C$2:$C$100,0)+1,0)))="",INDIRECT(CONCATENATE("'2018-09'!H",TEXT(MATCH($C52,'2018-09'!$C$2:$C$100,0)+1,0)))="")),"Н/Д",INDIRECT(CONCATENATE("'2018-10'!H",TEXT(MATCH($C52,'2018-10'!$C$2:$C$100,0)+1,0)))-INDIRECT(CONCATENATE("'2018-09'!H",TEXT(MATCH($C52,'2018-09'!$C$2:$C$100,0)+1,0))))</f>
        <v>197614050.48000002</v>
      </c>
      <c r="I52" s="17">
        <f ca="1">IF(OR(INDIRECT(CONCATENATE("'2018-10'!I",TEXT(MATCH($C52,'2018-10'!$C$2:$C$100,0)+1,0)))="",INDIRECT(CONCATENATE("'2018-09'!I",TEXT(MATCH($C52,'2018-09'!$C$2:$C$100,0)+1,0)))="",AND(INDIRECT(CONCATENATE("'2018-10'!I",TEXT(MATCH($C52,'2018-10'!$C$2:$C$100,0)+1,0)))="",INDIRECT(CONCATENATE("'2018-09'!I",TEXT(MATCH($C52,'2018-09'!$C$2:$C$100,0)+1,0)))="")),"Н/Д",INDIRECT(CONCATENATE("'2018-10'!I",TEXT(MATCH($C52,'2018-10'!$C$2:$C$100,0)+1,0)))-INDIRECT(CONCATENATE("'2018-09'!I",TEXT(MATCH($C52,'2018-09'!$C$2:$C$100,0)+1,0))))</f>
        <v>74554629.380000055</v>
      </c>
      <c r="J52" s="17" t="str">
        <f ca="1">IF(OR(INDIRECT(CONCATENATE("'2018-10'!J",TEXT(MATCH($C52,'2018-10'!$C$2:$C$100,0)+1,0)))="",INDIRECT(CONCATENATE("'2018-09'!J",TEXT(MATCH($C52,'2018-09'!$C$2:$C$100,0)+1,0)))="",AND(INDIRECT(CONCATENATE("'2018-10'!J",TEXT(MATCH($C52,'2018-10'!$C$2:$C$100,0)+1,0)))="",INDIRECT(CONCATENATE("'2018-09'!J",TEXT(MATCH($C52,'2018-09'!$C$2:$C$100,0)+1,0)))="")),"Н/Д",INDIRECT(CONCATENATE("'2018-10'!J",TEXT(MATCH($C52,'2018-10'!$C$2:$C$100,0)+1,0)))-INDIRECT(CONCATENATE("'2018-09'!J",TEXT(MATCH($C52,'2018-09'!$C$2:$C$100,0)+1,0))))</f>
        <v>Н/Д</v>
      </c>
      <c r="K52" s="17">
        <f ca="1">IF(OR(INDIRECT(CONCATENATE("'2018-10'!K",TEXT(MATCH($C52,'2018-10'!$C$2:$C$100,0)+1,0)))="",INDIRECT(CONCATENATE("'2018-09'!K",TEXT(MATCH($C52,'2018-09'!$C$2:$C$100,0)+1,0)))="",AND(INDIRECT(CONCATENATE("'2018-10'!K",TEXT(MATCH($C52,'2018-10'!$C$2:$C$100,0)+1,0)))="",INDIRECT(CONCATENATE("'2018-09'!K",TEXT(MATCH($C52,'2018-09'!$C$2:$C$100,0)+1,0)))="")),"Н/Д",INDIRECT(CONCATENATE("'2018-10'!K",TEXT(MATCH($C52,'2018-10'!$C$2:$C$100,0)+1,0)))-INDIRECT(CONCATENATE("'2018-09'!K",TEXT(MATCH($C52,'2018-09'!$C$2:$C$100,0)+1,0))))</f>
        <v>10791584.659999967</v>
      </c>
      <c r="L52" s="17">
        <f ca="1">IF(OR(INDIRECT(CONCATENATE("'2018-10'!L",TEXT(MATCH($C52,'2018-10'!$C$2:$C$100,0)+1,0)))="",INDIRECT(CONCATENATE("'2018-09'!L",TEXT(MATCH($C52,'2018-09'!$C$2:$C$100,0)+1,0)))="",AND(INDIRECT(CONCATENATE("'2018-10'!L",TEXT(MATCH($C52,'2018-10'!$C$2:$C$100,0)+1,0)))="",INDIRECT(CONCATENATE("'2018-09'!L",TEXT(MATCH($C52,'2018-09'!$C$2:$C$100,0)+1,0)))="")),"Н/Д",INDIRECT(CONCATENATE("'2018-10'!L",TEXT(MATCH($C52,'2018-10'!$C$2:$C$100,0)+1,0)))-INDIRECT(CONCATENATE("'2018-09'!L",TEXT(MATCH($C52,'2018-09'!$C$2:$C$100,0)+1,0))))</f>
        <v>22439921.689999998</v>
      </c>
      <c r="M52" s="17">
        <f ca="1">IF(OR(INDIRECT(CONCATENATE("'2018-10'!M",TEXT(MATCH($C52,'2018-10'!$C$2:$C$100,0)+1,0)))="",INDIRECT(CONCATENATE("'2018-09'!M",TEXT(MATCH($C52,'2018-09'!$C$2:$C$100,0)+1,0)))="",AND(INDIRECT(CONCATENATE("'2018-10'!M",TEXT(MATCH($C52,'2018-10'!$C$2:$C$100,0)+1,0)))="",INDIRECT(CONCATENATE("'2018-09'!M",TEXT(MATCH($C52,'2018-09'!$C$2:$C$100,0)+1,0)))="")),"Н/Д",INDIRECT(CONCATENATE("'2018-10'!M",TEXT(MATCH($C52,'2018-10'!$C$2:$C$100,0)+1,0)))-INDIRECT(CONCATENATE("'2018-09'!M",TEXT(MATCH($C52,'2018-09'!$C$2:$C$100,0)+1,0))))</f>
        <v>8260267.8599999994</v>
      </c>
      <c r="N52" s="17">
        <f ca="1">IF(OR(INDIRECT(CONCATENATE("'2018-10'!N",TEXT(MATCH($C52,'2018-10'!$C$2:$C$100,0)+1,0)))="",INDIRECT(CONCATENATE("'2018-09'!N",TEXT(MATCH($C52,'2018-09'!$C$2:$C$100,0)+1,0)))="",AND(INDIRECT(CONCATENATE("'2018-10'!N",TEXT(MATCH($C52,'2018-10'!$C$2:$C$100,0)+1,0)))="",INDIRECT(CONCATENATE("'2018-09'!N",TEXT(MATCH($C52,'2018-09'!$C$2:$C$100,0)+1,0)))="")),"Н/Д",INDIRECT(CONCATENATE("'2018-10'!N",TEXT(MATCH($C52,'2018-10'!$C$2:$C$100,0)+1,0)))-INDIRECT(CONCATENATE("'2018-09'!NE",TEXT(MATCH($C52,'2018-09'!$C$2:$C$100,0)+1,0))))</f>
        <v>42734637.920000002</v>
      </c>
      <c r="O52" s="17">
        <f ca="1">IF(OR(INDIRECT(CONCATENATE("'2018-10'!O",TEXT(MATCH($C52,'2018-10'!$C$2:$C$100,0)+1,0)))="",INDIRECT(CONCATENATE("'2018-09'!O",TEXT(MATCH($C52,'2018-09'!$C$2:$C$100,0)+1,0)))="",AND(INDIRECT(CONCATENATE("'2018-10'!O",TEXT(MATCH($C52,'2018-10'!$C$2:$C$100,0)+1,0)))="",INDIRECT(CONCATENATE("'2018-09'!O",TEXT(MATCH($C52,'2018-09'!$C$2:$C$100,0)+1,0)))="")),"Н/Д",INDIRECT(CONCATENATE("'2018-10'!O",TEXT(MATCH($C52,'2018-10'!$C$2:$C$100,0)+1,0)))-INDIRECT(CONCATENATE("'2018-09'!O",TEXT(MATCH($C52,'2018-09'!$C$2:$C$100,0)+1,0))))</f>
        <v>-195062.14</v>
      </c>
      <c r="P52" s="17">
        <f ca="1">IF(OR(INDIRECT(CONCATENATE("'2018-10'!P",TEXT(MATCH($C52,'2018-10'!$C$2:$C$100,0)+1,0)))="",INDIRECT(CONCATENATE("'2018-09'!P",TEXT(MATCH($C52,'2018-09'!$C$2:$C$100,0)+1,0)))="",AND(INDIRECT(CONCATENATE("'2018-10'!P",TEXT(MATCH($C52,'2018-10'!$C$2:$C$100,0)+1,0)))="",INDIRECT(CONCATENATE("'2018-09'!P",TEXT(MATCH($C52,'2018-09'!$C$2:$C$100,0)+1,0)))="")),"Н/Д",INDIRECT(CONCATENATE("'2018-10'!P",TEXT(MATCH($C52,'2018-10'!$C$2:$C$100,0)+1,0)))-INDIRECT(CONCATENATE("'2018-09'!P",TEXT(MATCH($C52,'2018-09'!$C$2:$C$100,0)+1,0))))</f>
        <v>11752669.43999999</v>
      </c>
      <c r="Q52" s="17">
        <f ca="1">IF(OR(INDIRECT(CONCATENATE("'2018-10'!Q",TEXT(MATCH($C52,'2018-10'!$C$2:$C$100,0)+1,0)))="",INDIRECT(CONCATENATE("'2018-09'!Q",TEXT(MATCH($C52,'2018-09'!$C$2:$C$100,0)+1,0)))="",AND(INDIRECT(CONCATENATE("'2018-10'!Q",TEXT(MATCH($C52,'2018-10'!$C$2:$C$100,0)+1,0)))="",INDIRECT(CONCATENATE("'2018-09'!Q",TEXT(MATCH($C52,'2018-09'!$C$2:$C$100,0)+1,0)))="")),"Н/Д",INDIRECT(CONCATENATE("'2018-10'!Q",TEXT(MATCH($C52,'2018-10'!$C$2:$C$100,0)+1,0)))-INDIRECT(CONCATENATE("'2018-09'!Q",TEXT(MATCH($C52,'2018-09'!$C$2:$C$100,0)+1,0))))</f>
        <v>3597368.1999999993</v>
      </c>
      <c r="R52" s="17">
        <f ca="1">IF(OR(INDIRECT(CONCATENATE("'2018-10'!R",TEXT(MATCH($C52,'2018-10'!$C$2:$C$100,0)+1,0)))="",INDIRECT(CONCATENATE("'2018-09'!R",TEXT(MATCH($C52,'2018-09'!$C$2:$C$100,0)+1,0)))="",AND(INDIRECT(CONCATENATE("'2018-10'!R",TEXT(MATCH($C52,'2018-10'!$C$2:$C$100,0)+1,0)))="",INDIRECT(CONCATENATE("'2018-09'!R",TEXT(MATCH($C52,'2018-09'!$C$2:$C$100,0)+1,0)))="")),"Н/Д",INDIRECT(CONCATENATE("'2018-10'!R",TEXT(MATCH($C52,'2018-10'!$C$2:$C$100,0)+1,0)))-INDIRECT(CONCATENATE("'2018-09'!R",TEXT(MATCH($C52,'2018-09'!$C$2:$C$100,0)+1,0))))</f>
        <v>2684802.099999994</v>
      </c>
      <c r="S52" s="17">
        <f ca="1">IF(OR(INDIRECT(CONCATENATE("'2018-10'!S",TEXT(MATCH($C52,'2018-10'!$C$2:$C$100,0)+1,0)))="",INDIRECT(CONCATENATE("'2018-09'!S",TEXT(MATCH($C52,'2018-09'!$C$2:$C$100,0)+1,0)))="",AND(INDIRECT(CONCATENATE("'2018-10'!S",TEXT(MATCH($C52,'2018-10'!$C$2:$C$100,0)+1,0)))="",INDIRECT(CONCATENATE("'2018-09'!S",TEXT(MATCH($C52,'2018-09'!$C$2:$C$100,0)+1,0)))="")),"Н/Д",INDIRECT(CONCATENATE("'2018-10'!S",TEXT(MATCH($C52,'2018-10'!$C$2:$C$100,0)+1,0)))-INDIRECT(CONCATENATE("'2018-09'!S",TEXT(MATCH($C52,'2018-09'!$C$2:$C$100,0)+1,0))))</f>
        <v>27168.300000000003</v>
      </c>
      <c r="T52" s="17">
        <f ca="1">IF(OR(INDIRECT(CONCATENATE("'2018-10'!T",TEXT(MATCH($C52,'2018-10'!$C$2:$C$100,0)+1,0)))="",INDIRECT(CONCATENATE("'2018-09'!T",TEXT(MATCH($C52,'2018-09'!$C$2:$C$100,0)+1,0)))="",AND(INDIRECT(CONCATENATE("'2018-10'!T",TEXT(MATCH($C52,'2018-10'!$C$2:$C$100,0)+1,0)))="",INDIRECT(CONCATENATE("'2018-09'!T",TEXT(MATCH($C52,'2018-09'!$C$2:$C$100,0)+1,0)))="")),"Н/Д",INDIRECT(CONCATENATE("'2018-10'!T",TEXT(MATCH($C52,'2018-10'!$C$2:$C$100,0)+1,0)))-INDIRECT(CONCATENATE("'2018-09'!T",TEXT(MATCH($C52,'2018-09'!$C$2:$C$100,0)+1,0))))</f>
        <v>24014526.800000012</v>
      </c>
      <c r="U52" s="17">
        <f ca="1">IF(OR(INDIRECT(CONCATENATE("'2018-10'!U",TEXT(MATCH($C52,'2018-10'!$C$2:$C$100,0)+1,0)))="",INDIRECT(CONCATENATE("'2018-09'!U",TEXT(MATCH($C52,'2018-09'!$C$2:$C$100,0)+1,0)))="",AND(INDIRECT(CONCATENATE("'2018-10'!U",TEXT(MATCH($C52,'2018-10'!$C$2:$C$100,0)+1,0)))="",INDIRECT(CONCATENATE("'2018-09'!U",TEXT(MATCH($C52,'2018-09'!$C$2:$C$100,0)+1,0)))="")),"Н/Д",INDIRECT(CONCATENATE("'2018-10'!U",TEXT(MATCH($C52,'2018-10'!$C$2:$C$100,0)+1,0)))-INDIRECT(CONCATENATE("'2018-09'!U",TEXT(MATCH($C52,'2018-09'!$C$2:$C$100,0)+1,0))))</f>
        <v>-320544.4299999997</v>
      </c>
      <c r="V52" s="17">
        <f ca="1">IF(OR(INDIRECT(CONCATENATE("'2018-10'!V",TEXT(MATCH($C52,'2018-10'!$C$2:$C$100,0)+1,0)))="",INDIRECT(CONCATENATE("'2018-09'!V",TEXT(MATCH($C52,'2018-09'!$C$2:$C$100,0)+1,0)))="",AND(INDIRECT(CONCATENATE("'2018-10'!V",TEXT(MATCH($C52,'2018-10'!$C$2:$C$100,0)+1,0)))="",INDIRECT(CONCATENATE("'2018-09'!V",TEXT(MATCH($C52,'2018-09'!$C$2:$C$100,0)+1,0)))="")),"Н/Д",INDIRECT(CONCATENATE("'2018-10'!V",TEXT(MATCH($C52,'2018-10'!$C$2:$C$100,0)+1,0)))-INDIRECT(CONCATENATE("'2018-09'!V",TEXT(MATCH($C52,'2018-09'!$C$2:$C$100,0)+1,0))))</f>
        <v>1118029620.6200008</v>
      </c>
      <c r="W52" s="17">
        <f ca="1">IF(OR(INDIRECT(CONCATENATE("'2018-10'!W",TEXT(MATCH($C52,'2018-10'!$C$2:$C$100,0)+1,0)))="",INDIRECT(CONCATENATE("'2018-09'!W",TEXT(MATCH($C52,'2018-09'!$C$2:$C$100,0)+1,0)))="",AND(INDIRECT(CONCATENATE("'2018-10'!W",TEXT(MATCH($C52,'2018-10'!$C$2:$C$100,0)+1,0)))="",INDIRECT(CONCATENATE("'2018-09'!W",TEXT(MATCH($C52,'2018-09'!$C$2:$C$100,0)+1,0)))="")),"Н/Д",INDIRECT(CONCATENATE("'2018-10'!W",TEXT(MATCH($C52,'2018-10'!$C$2:$C$100,0)+1,0)))-INDIRECT(CONCATENATE("'2018-09'!W",TEXT(MATCH($C52,'2018-09'!$C$2:$C$100,0)+1,0))))</f>
        <v>3405189732.8100014</v>
      </c>
    </row>
    <row r="53" spans="1:23" x14ac:dyDescent="0.25">
      <c r="A53" s="2" t="s">
        <v>69</v>
      </c>
      <c r="B53" s="2" t="s">
        <v>77</v>
      </c>
      <c r="C53" s="15">
        <v>93000000</v>
      </c>
      <c r="D53" s="2" t="s">
        <v>213</v>
      </c>
      <c r="E53" s="17">
        <f ca="1">IF(OR(INDIRECT(CONCATENATE("'2018-10'!E",TEXT(MATCH($C53,'2018-10'!$C$2:$C$100,0)+1,0)))="",INDIRECT(CONCATENATE("'2018-09'!E",TEXT(MATCH($C53,'2018-09'!$C$2:$C$100,0)+1,0)))="",AND(INDIRECT(CONCATENATE("'2018-10'!E",TEXT(MATCH($C53,'2018-10'!$C$2:$C$100,0)+1,0)))="",INDIRECT(CONCATENATE("'2018-09'!E",TEXT(MATCH($C53,'2018-09'!$C$2:$C$100,0)+1,0)))="")),"Н/Д",INDIRECT(CONCATENATE("'2018-10'!E",TEXT(MATCH($C53,'2018-10'!$C$2:$C$100,0)+1,0)))-INDIRECT(CONCATENATE("'2018-09'!E",TEXT(MATCH($C53,'2018-09'!$C$2:$C$100,0)+1,0))))</f>
        <v>2279937370.8699989</v>
      </c>
      <c r="F53" s="17">
        <f ca="1">IF(OR(INDIRECT(CONCATENATE("'2018-10'!F",TEXT(MATCH($C53,'2018-10'!$C$2:$C$100,0)+1,0)))="",INDIRECT(CONCATENATE("'2018-09'!F",TEXT(MATCH($C53,'2018-09'!$C$2:$C$100,0)+1,0)))="",AND(INDIRECT(CONCATENATE("'2018-10'!F",TEXT(MATCH($C53,'2018-10'!$C$2:$C$100,0)+1,0)))="",INDIRECT(CONCATENATE("'2018-09'!F",TEXT(MATCH($C53,'2018-09'!$C$2:$C$100,0)+1,0)))="")),"Н/Д",INDIRECT(CONCATENATE("'2018-10'!F",TEXT(MATCH($C53,'2018-10'!$C$2:$C$100,0)+1,0)))-INDIRECT(CONCATENATE("'2018-09'!F",TEXT(MATCH($C53,'2018-09'!$C$2:$C$100,0)+1,0))))</f>
        <v>433346749.53999949</v>
      </c>
      <c r="G53" s="17">
        <f ca="1">IF(OR(INDIRECT(CONCATENATE("'2018-10'!G",TEXT(MATCH($C53,'2018-10'!$C$2:$C$100,0)+1,0)))="",INDIRECT(CONCATENATE("'2018-09'!G",TEXT(MATCH($C53,'2018-09'!$C$2:$C$100,0)+1,0)))="",AND(INDIRECT(CONCATENATE("'2018-10'!G",TEXT(MATCH($C53,'2018-10'!$C$2:$C$100,0)+1,0)))="",INDIRECT(CONCATENATE("'2018-09'!G",TEXT(MATCH($C53,'2018-09'!$C$2:$C$100,0)+1,0)))="")),"Н/Д",INDIRECT(CONCATENATE("'2018-10'!G",TEXT(MATCH($C53,'2018-10'!$C$2:$C$100,0)+1,0)))-INDIRECT(CONCATENATE("'2018-09'!G",TEXT(MATCH($C53,'2018-09'!$C$2:$C$100,0)+1,0))))</f>
        <v>11831136.410000026</v>
      </c>
      <c r="H53" s="17">
        <f ca="1">IF(OR(INDIRECT(CONCATENATE("'2018-10'!H",TEXT(MATCH($C53,'2018-10'!$C$2:$C$100,0)+1,0)))="",INDIRECT(CONCATENATE("'2018-09'!H",TEXT(MATCH($C53,'2018-09'!$C$2:$C$100,0)+1,0)))="",AND(INDIRECT(CONCATENATE("'2018-10'!H",TEXT(MATCH($C53,'2018-10'!$C$2:$C$100,0)+1,0)))="",INDIRECT(CONCATENATE("'2018-09'!H",TEXT(MATCH($C53,'2018-09'!$C$2:$C$100,0)+1,0)))="")),"Н/Д",INDIRECT(CONCATENATE("'2018-10'!H",TEXT(MATCH($C53,'2018-10'!$C$2:$C$100,0)+1,0)))-INDIRECT(CONCATENATE("'2018-09'!H",TEXT(MATCH($C53,'2018-09'!$C$2:$C$100,0)+1,0))))</f>
        <v>259193238.67000008</v>
      </c>
      <c r="I53" s="17">
        <f ca="1">IF(OR(INDIRECT(CONCATENATE("'2018-10'!I",TEXT(MATCH($C53,'2018-10'!$C$2:$C$100,0)+1,0)))="",INDIRECT(CONCATENATE("'2018-09'!I",TEXT(MATCH($C53,'2018-09'!$C$2:$C$100,0)+1,0)))="",AND(INDIRECT(CONCATENATE("'2018-10'!I",TEXT(MATCH($C53,'2018-10'!$C$2:$C$100,0)+1,0)))="",INDIRECT(CONCATENATE("'2018-09'!I",TEXT(MATCH($C53,'2018-09'!$C$2:$C$100,0)+1,0)))="")),"Н/Д",INDIRECT(CONCATENATE("'2018-10'!I",TEXT(MATCH($C53,'2018-10'!$C$2:$C$100,0)+1,0)))-INDIRECT(CONCATENATE("'2018-09'!I",TEXT(MATCH($C53,'2018-09'!$C$2:$C$100,0)+1,0))))</f>
        <v>74382850.230000019</v>
      </c>
      <c r="J53" s="17" t="str">
        <f ca="1">IF(OR(INDIRECT(CONCATENATE("'2018-10'!J",TEXT(MATCH($C53,'2018-10'!$C$2:$C$100,0)+1,0)))="",INDIRECT(CONCATENATE("'2018-09'!J",TEXT(MATCH($C53,'2018-09'!$C$2:$C$100,0)+1,0)))="",AND(INDIRECT(CONCATENATE("'2018-10'!J",TEXT(MATCH($C53,'2018-10'!$C$2:$C$100,0)+1,0)))="",INDIRECT(CONCATENATE("'2018-09'!J",TEXT(MATCH($C53,'2018-09'!$C$2:$C$100,0)+1,0)))="")),"Н/Д",INDIRECT(CONCATENATE("'2018-10'!J",TEXT(MATCH($C53,'2018-10'!$C$2:$C$100,0)+1,0)))-INDIRECT(CONCATENATE("'2018-09'!J",TEXT(MATCH($C53,'2018-09'!$C$2:$C$100,0)+1,0))))</f>
        <v>Н/Д</v>
      </c>
      <c r="K53" s="17">
        <f ca="1">IF(OR(INDIRECT(CONCATENATE("'2018-10'!K",TEXT(MATCH($C53,'2018-10'!$C$2:$C$100,0)+1,0)))="",INDIRECT(CONCATENATE("'2018-09'!K",TEXT(MATCH($C53,'2018-09'!$C$2:$C$100,0)+1,0)))="",AND(INDIRECT(CONCATENATE("'2018-10'!K",TEXT(MATCH($C53,'2018-10'!$C$2:$C$100,0)+1,0)))="",INDIRECT(CONCATENATE("'2018-09'!K",TEXT(MATCH($C53,'2018-09'!$C$2:$C$100,0)+1,0)))="")),"Н/Д",INDIRECT(CONCATENATE("'2018-10'!K",TEXT(MATCH($C53,'2018-10'!$C$2:$C$100,0)+1,0)))-INDIRECT(CONCATENATE("'2018-09'!K",TEXT(MATCH($C53,'2018-09'!$C$2:$C$100,0)+1,0))))</f>
        <v>15429550.109999985</v>
      </c>
      <c r="L53" s="17">
        <f ca="1">IF(OR(INDIRECT(CONCATENATE("'2018-10'!L",TEXT(MATCH($C53,'2018-10'!$C$2:$C$100,0)+1,0)))="",INDIRECT(CONCATENATE("'2018-09'!L",TEXT(MATCH($C53,'2018-09'!$C$2:$C$100,0)+1,0)))="",AND(INDIRECT(CONCATENATE("'2018-10'!L",TEXT(MATCH($C53,'2018-10'!$C$2:$C$100,0)+1,0)))="",INDIRECT(CONCATENATE("'2018-09'!L",TEXT(MATCH($C53,'2018-09'!$C$2:$C$100,0)+1,0)))="")),"Н/Д",INDIRECT(CONCATENATE("'2018-10'!L",TEXT(MATCH($C53,'2018-10'!$C$2:$C$100,0)+1,0)))-INDIRECT(CONCATENATE("'2018-09'!L",TEXT(MATCH($C53,'2018-09'!$C$2:$C$100,0)+1,0))))</f>
        <v>22599557.950000048</v>
      </c>
      <c r="M53" s="17">
        <f ca="1">IF(OR(INDIRECT(CONCATENATE("'2018-10'!M",TEXT(MATCH($C53,'2018-10'!$C$2:$C$100,0)+1,0)))="",INDIRECT(CONCATENATE("'2018-09'!M",TEXT(MATCH($C53,'2018-09'!$C$2:$C$100,0)+1,0)))="",AND(INDIRECT(CONCATENATE("'2018-10'!M",TEXT(MATCH($C53,'2018-10'!$C$2:$C$100,0)+1,0)))="",INDIRECT(CONCATENATE("'2018-09'!M",TEXT(MATCH($C53,'2018-09'!$C$2:$C$100,0)+1,0)))="")),"Н/Д",INDIRECT(CONCATENATE("'2018-10'!M",TEXT(MATCH($C53,'2018-10'!$C$2:$C$100,0)+1,0)))-INDIRECT(CONCATENATE("'2018-09'!M",TEXT(MATCH($C53,'2018-09'!$C$2:$C$100,0)+1,0))))</f>
        <v>14081723.329999998</v>
      </c>
      <c r="N53" s="17">
        <f ca="1">IF(OR(INDIRECT(CONCATENATE("'2018-10'!N",TEXT(MATCH($C53,'2018-10'!$C$2:$C$100,0)+1,0)))="",INDIRECT(CONCATENATE("'2018-09'!N",TEXT(MATCH($C53,'2018-09'!$C$2:$C$100,0)+1,0)))="",AND(INDIRECT(CONCATENATE("'2018-10'!N",TEXT(MATCH($C53,'2018-10'!$C$2:$C$100,0)+1,0)))="",INDIRECT(CONCATENATE("'2018-09'!N",TEXT(MATCH($C53,'2018-09'!$C$2:$C$100,0)+1,0)))="")),"Н/Д",INDIRECT(CONCATENATE("'2018-10'!N",TEXT(MATCH($C53,'2018-10'!$C$2:$C$100,0)+1,0)))-INDIRECT(CONCATENATE("'2018-09'!NE",TEXT(MATCH($C53,'2018-09'!$C$2:$C$100,0)+1,0))))</f>
        <v>61087873.850000001</v>
      </c>
      <c r="O53" s="17">
        <f ca="1">IF(OR(INDIRECT(CONCATENATE("'2018-10'!O",TEXT(MATCH($C53,'2018-10'!$C$2:$C$100,0)+1,0)))="",INDIRECT(CONCATENATE("'2018-09'!O",TEXT(MATCH($C53,'2018-09'!$C$2:$C$100,0)+1,0)))="",AND(INDIRECT(CONCATENATE("'2018-10'!O",TEXT(MATCH($C53,'2018-10'!$C$2:$C$100,0)+1,0)))="",INDIRECT(CONCATENATE("'2018-09'!O",TEXT(MATCH($C53,'2018-09'!$C$2:$C$100,0)+1,0)))="")),"Н/Д",INDIRECT(CONCATENATE("'2018-10'!O",TEXT(MATCH($C53,'2018-10'!$C$2:$C$100,0)+1,0)))-INDIRECT(CONCATENATE("'2018-09'!O",TEXT(MATCH($C53,'2018-09'!$C$2:$C$100,0)+1,0))))</f>
        <v>140942.28</v>
      </c>
      <c r="P53" s="17">
        <f ca="1">IF(OR(INDIRECT(CONCATENATE("'2018-10'!P",TEXT(MATCH($C53,'2018-10'!$C$2:$C$100,0)+1,0)))="",INDIRECT(CONCATENATE("'2018-09'!P",TEXT(MATCH($C53,'2018-09'!$C$2:$C$100,0)+1,0)))="",AND(INDIRECT(CONCATENATE("'2018-10'!P",TEXT(MATCH($C53,'2018-10'!$C$2:$C$100,0)+1,0)))="",INDIRECT(CONCATENATE("'2018-09'!P",TEXT(MATCH($C53,'2018-09'!$C$2:$C$100,0)+1,0)))="")),"Н/Д",INDIRECT(CONCATENATE("'2018-10'!P",TEXT(MATCH($C53,'2018-10'!$C$2:$C$100,0)+1,0)))-INDIRECT(CONCATENATE("'2018-09'!P",TEXT(MATCH($C53,'2018-09'!$C$2:$C$100,0)+1,0))))</f>
        <v>6362880.4299999997</v>
      </c>
      <c r="Q53" s="17">
        <f ca="1">IF(OR(INDIRECT(CONCATENATE("'2018-10'!Q",TEXT(MATCH($C53,'2018-10'!$C$2:$C$100,0)+1,0)))="",INDIRECT(CONCATENATE("'2018-09'!Q",TEXT(MATCH($C53,'2018-09'!$C$2:$C$100,0)+1,0)))="",AND(INDIRECT(CONCATENATE("'2018-10'!Q",TEXT(MATCH($C53,'2018-10'!$C$2:$C$100,0)+1,0)))="",INDIRECT(CONCATENATE("'2018-09'!Q",TEXT(MATCH($C53,'2018-09'!$C$2:$C$100,0)+1,0)))="")),"Н/Д",INDIRECT(CONCATENATE("'2018-10'!Q",TEXT(MATCH($C53,'2018-10'!$C$2:$C$100,0)+1,0)))-INDIRECT(CONCATENATE("'2018-09'!Q",TEXT(MATCH($C53,'2018-09'!$C$2:$C$100,0)+1,0))))</f>
        <v>1389648.0900000036</v>
      </c>
      <c r="R53" s="17">
        <f ca="1">IF(OR(INDIRECT(CONCATENATE("'2018-10'!R",TEXT(MATCH($C53,'2018-10'!$C$2:$C$100,0)+1,0)))="",INDIRECT(CONCATENATE("'2018-09'!R",TEXT(MATCH($C53,'2018-09'!$C$2:$C$100,0)+1,0)))="",AND(INDIRECT(CONCATENATE("'2018-10'!R",TEXT(MATCH($C53,'2018-10'!$C$2:$C$100,0)+1,0)))="",INDIRECT(CONCATENATE("'2018-09'!R",TEXT(MATCH($C53,'2018-09'!$C$2:$C$100,0)+1,0)))="")),"Н/Д",INDIRECT(CONCATENATE("'2018-10'!R",TEXT(MATCH($C53,'2018-10'!$C$2:$C$100,0)+1,0)))-INDIRECT(CONCATENATE("'2018-09'!R",TEXT(MATCH($C53,'2018-09'!$C$2:$C$100,0)+1,0))))</f>
        <v>977537.8200000003</v>
      </c>
      <c r="S53" s="17">
        <f ca="1">IF(OR(INDIRECT(CONCATENATE("'2018-10'!S",TEXT(MATCH($C53,'2018-10'!$C$2:$C$100,0)+1,0)))="",INDIRECT(CONCATENATE("'2018-09'!S",TEXT(MATCH($C53,'2018-09'!$C$2:$C$100,0)+1,0)))="",AND(INDIRECT(CONCATENATE("'2018-10'!S",TEXT(MATCH($C53,'2018-10'!$C$2:$C$100,0)+1,0)))="",INDIRECT(CONCATENATE("'2018-09'!S",TEXT(MATCH($C53,'2018-09'!$C$2:$C$100,0)+1,0)))="")),"Н/Д",INDIRECT(CONCATENATE("'2018-10'!S",TEXT(MATCH($C53,'2018-10'!$C$2:$C$100,0)+1,0)))-INDIRECT(CONCATENATE("'2018-09'!S",TEXT(MATCH($C53,'2018-09'!$C$2:$C$100,0)+1,0))))</f>
        <v>75564</v>
      </c>
      <c r="T53" s="17">
        <f ca="1">IF(OR(INDIRECT(CONCATENATE("'2018-10'!T",TEXT(MATCH($C53,'2018-10'!$C$2:$C$100,0)+1,0)))="",INDIRECT(CONCATENATE("'2018-09'!T",TEXT(MATCH($C53,'2018-09'!$C$2:$C$100,0)+1,0)))="",AND(INDIRECT(CONCATENATE("'2018-10'!T",TEXT(MATCH($C53,'2018-10'!$C$2:$C$100,0)+1,0)))="",INDIRECT(CONCATENATE("'2018-09'!T",TEXT(MATCH($C53,'2018-09'!$C$2:$C$100,0)+1,0)))="")),"Н/Д",INDIRECT(CONCATENATE("'2018-10'!T",TEXT(MATCH($C53,'2018-10'!$C$2:$C$100,0)+1,0)))-INDIRECT(CONCATENATE("'2018-09'!T",TEXT(MATCH($C53,'2018-09'!$C$2:$C$100,0)+1,0))))</f>
        <v>14459672.030000001</v>
      </c>
      <c r="U53" s="17">
        <f ca="1">IF(OR(INDIRECT(CONCATENATE("'2018-10'!U",TEXT(MATCH($C53,'2018-10'!$C$2:$C$100,0)+1,0)))="",INDIRECT(CONCATENATE("'2018-09'!U",TEXT(MATCH($C53,'2018-09'!$C$2:$C$100,0)+1,0)))="",AND(INDIRECT(CONCATENATE("'2018-10'!U",TEXT(MATCH($C53,'2018-10'!$C$2:$C$100,0)+1,0)))="",INDIRECT(CONCATENATE("'2018-09'!U",TEXT(MATCH($C53,'2018-09'!$C$2:$C$100,0)+1,0)))="")),"Н/Д",INDIRECT(CONCATENATE("'2018-10'!U",TEXT(MATCH($C53,'2018-10'!$C$2:$C$100,0)+1,0)))-INDIRECT(CONCATENATE("'2018-09'!U",TEXT(MATCH($C53,'2018-09'!$C$2:$C$100,0)+1,0))))</f>
        <v>1023035.4100000001</v>
      </c>
      <c r="V53" s="17">
        <f ca="1">IF(OR(INDIRECT(CONCATENATE("'2018-10'!V",TEXT(MATCH($C53,'2018-10'!$C$2:$C$100,0)+1,0)))="",INDIRECT(CONCATENATE("'2018-09'!V",TEXT(MATCH($C53,'2018-09'!$C$2:$C$100,0)+1,0)))="",AND(INDIRECT(CONCATENATE("'2018-10'!V",TEXT(MATCH($C53,'2018-10'!$C$2:$C$100,0)+1,0)))="",INDIRECT(CONCATENATE("'2018-09'!V",TEXT(MATCH($C53,'2018-09'!$C$2:$C$100,0)+1,0)))="")),"Н/Д",INDIRECT(CONCATENATE("'2018-10'!V",TEXT(MATCH($C53,'2018-10'!$C$2:$C$100,0)+1,0)))-INDIRECT(CONCATENATE("'2018-09'!V",TEXT(MATCH($C53,'2018-09'!$C$2:$C$100,0)+1,0))))</f>
        <v>1846590621.3299999</v>
      </c>
      <c r="W53" s="17">
        <f ca="1">IF(OR(INDIRECT(CONCATENATE("'2018-10'!W",TEXT(MATCH($C53,'2018-10'!$C$2:$C$100,0)+1,0)))="",INDIRECT(CONCATENATE("'2018-09'!W",TEXT(MATCH($C53,'2018-09'!$C$2:$C$100,0)+1,0)))="",AND(INDIRECT(CONCATENATE("'2018-10'!W",TEXT(MATCH($C53,'2018-10'!$C$2:$C$100,0)+1,0)))="",INDIRECT(CONCATENATE("'2018-09'!W",TEXT(MATCH($C53,'2018-09'!$C$2:$C$100,0)+1,0)))="")),"Н/Д",INDIRECT(CONCATENATE("'2018-10'!W",TEXT(MATCH($C53,'2018-10'!$C$2:$C$100,0)+1,0)))-INDIRECT(CONCATENATE("'2018-09'!W",TEXT(MATCH($C53,'2018-09'!$C$2:$C$100,0)+1,0))))</f>
        <v>4988831312.7900009</v>
      </c>
    </row>
    <row r="54" spans="1:23" x14ac:dyDescent="0.25">
      <c r="A54" s="2" t="s">
        <v>69</v>
      </c>
      <c r="B54" s="2" t="s">
        <v>78</v>
      </c>
      <c r="C54" s="15">
        <v>95000000</v>
      </c>
      <c r="D54" s="2" t="s">
        <v>213</v>
      </c>
      <c r="E54" s="17">
        <f ca="1">IF(OR(INDIRECT(CONCATENATE("'2018-10'!E",TEXT(MATCH($C54,'2018-10'!$C$2:$C$100,0)+1,0)))="",INDIRECT(CONCATENATE("'2018-09'!E",TEXT(MATCH($C54,'2018-09'!$C$2:$C$100,0)+1,0)))="",AND(INDIRECT(CONCATENATE("'2018-10'!E",TEXT(MATCH($C54,'2018-10'!$C$2:$C$100,0)+1,0)))="",INDIRECT(CONCATENATE("'2018-09'!E",TEXT(MATCH($C54,'2018-09'!$C$2:$C$100,0)+1,0)))="")),"Н/Д",INDIRECT(CONCATENATE("'2018-10'!E",TEXT(MATCH($C54,'2018-10'!$C$2:$C$100,0)+1,0)))-INDIRECT(CONCATENATE("'2018-09'!E",TEXT(MATCH($C54,'2018-09'!$C$2:$C$100,0)+1,0))))</f>
        <v>2450114178.1499977</v>
      </c>
      <c r="F54" s="17">
        <f ca="1">IF(OR(INDIRECT(CONCATENATE("'2018-10'!F",TEXT(MATCH($C54,'2018-10'!$C$2:$C$100,0)+1,0)))="",INDIRECT(CONCATENATE("'2018-09'!F",TEXT(MATCH($C54,'2018-09'!$C$2:$C$100,0)+1,0)))="",AND(INDIRECT(CONCATENATE("'2018-10'!F",TEXT(MATCH($C54,'2018-10'!$C$2:$C$100,0)+1,0)))="",INDIRECT(CONCATENATE("'2018-09'!F",TEXT(MATCH($C54,'2018-09'!$C$2:$C$100,0)+1,0)))="")),"Н/Д",INDIRECT(CONCATENATE("'2018-10'!F",TEXT(MATCH($C54,'2018-10'!$C$2:$C$100,0)+1,0)))-INDIRECT(CONCATENATE("'2018-09'!F",TEXT(MATCH($C54,'2018-09'!$C$2:$C$100,0)+1,0))))</f>
        <v>1530308266.4400024</v>
      </c>
      <c r="G54" s="17">
        <f ca="1">IF(OR(INDIRECT(CONCATENATE("'2018-10'!G",TEXT(MATCH($C54,'2018-10'!$C$2:$C$100,0)+1,0)))="",INDIRECT(CONCATENATE("'2018-09'!G",TEXT(MATCH($C54,'2018-09'!$C$2:$C$100,0)+1,0)))="",AND(INDIRECT(CONCATENATE("'2018-10'!G",TEXT(MATCH($C54,'2018-10'!$C$2:$C$100,0)+1,0)))="",INDIRECT(CONCATENATE("'2018-09'!G",TEXT(MATCH($C54,'2018-09'!$C$2:$C$100,0)+1,0)))="")),"Н/Д",INDIRECT(CONCATENATE("'2018-10'!G",TEXT(MATCH($C54,'2018-10'!$C$2:$C$100,0)+1,0)))-INDIRECT(CONCATENATE("'2018-09'!G",TEXT(MATCH($C54,'2018-09'!$C$2:$C$100,0)+1,0))))</f>
        <v>322950455.25999975</v>
      </c>
      <c r="H54" s="17">
        <f ca="1">IF(OR(INDIRECT(CONCATENATE("'2018-10'!H",TEXT(MATCH($C54,'2018-10'!$C$2:$C$100,0)+1,0)))="",INDIRECT(CONCATENATE("'2018-09'!H",TEXT(MATCH($C54,'2018-09'!$C$2:$C$100,0)+1,0)))="",AND(INDIRECT(CONCATENATE("'2018-10'!H",TEXT(MATCH($C54,'2018-10'!$C$2:$C$100,0)+1,0)))="",INDIRECT(CONCATENATE("'2018-09'!H",TEXT(MATCH($C54,'2018-09'!$C$2:$C$100,0)+1,0)))="")),"Н/Д",INDIRECT(CONCATENATE("'2018-10'!H",TEXT(MATCH($C54,'2018-10'!$C$2:$C$100,0)+1,0)))-INDIRECT(CONCATENATE("'2018-09'!H",TEXT(MATCH($C54,'2018-09'!$C$2:$C$100,0)+1,0))))</f>
        <v>584483364.5</v>
      </c>
      <c r="I54" s="17">
        <f ca="1">IF(OR(INDIRECT(CONCATENATE("'2018-10'!I",TEXT(MATCH($C54,'2018-10'!$C$2:$C$100,0)+1,0)))="",INDIRECT(CONCATENATE("'2018-09'!I",TEXT(MATCH($C54,'2018-09'!$C$2:$C$100,0)+1,0)))="",AND(INDIRECT(CONCATENATE("'2018-10'!I",TEXT(MATCH($C54,'2018-10'!$C$2:$C$100,0)+1,0)))="",INDIRECT(CONCATENATE("'2018-09'!I",TEXT(MATCH($C54,'2018-09'!$C$2:$C$100,0)+1,0)))="")),"Н/Д",INDIRECT(CONCATENATE("'2018-10'!I",TEXT(MATCH($C54,'2018-10'!$C$2:$C$100,0)+1,0)))-INDIRECT(CONCATENATE("'2018-09'!I",TEXT(MATCH($C54,'2018-09'!$C$2:$C$100,0)+1,0))))</f>
        <v>278966219.03999996</v>
      </c>
      <c r="J54" s="17" t="str">
        <f ca="1">IF(OR(INDIRECT(CONCATENATE("'2018-10'!J",TEXT(MATCH($C54,'2018-10'!$C$2:$C$100,0)+1,0)))="",INDIRECT(CONCATENATE("'2018-09'!J",TEXT(MATCH($C54,'2018-09'!$C$2:$C$100,0)+1,0)))="",AND(INDIRECT(CONCATENATE("'2018-10'!J",TEXT(MATCH($C54,'2018-10'!$C$2:$C$100,0)+1,0)))="",INDIRECT(CONCATENATE("'2018-09'!J",TEXT(MATCH($C54,'2018-09'!$C$2:$C$100,0)+1,0)))="")),"Н/Д",INDIRECT(CONCATENATE("'2018-10'!J",TEXT(MATCH($C54,'2018-10'!$C$2:$C$100,0)+1,0)))-INDIRECT(CONCATENATE("'2018-09'!J",TEXT(MATCH($C54,'2018-09'!$C$2:$C$100,0)+1,0))))</f>
        <v>Н/Д</v>
      </c>
      <c r="K54" s="17">
        <f ca="1">IF(OR(INDIRECT(CONCATENATE("'2018-10'!K",TEXT(MATCH($C54,'2018-10'!$C$2:$C$100,0)+1,0)))="",INDIRECT(CONCATENATE("'2018-09'!K",TEXT(MATCH($C54,'2018-09'!$C$2:$C$100,0)+1,0)))="",AND(INDIRECT(CONCATENATE("'2018-10'!K",TEXT(MATCH($C54,'2018-10'!$C$2:$C$100,0)+1,0)))="",INDIRECT(CONCATENATE("'2018-09'!K",TEXT(MATCH($C54,'2018-09'!$C$2:$C$100,0)+1,0)))="")),"Н/Д",INDIRECT(CONCATENATE("'2018-10'!K",TEXT(MATCH($C54,'2018-10'!$C$2:$C$100,0)+1,0)))-INDIRECT(CONCATENATE("'2018-09'!K",TEXT(MATCH($C54,'2018-09'!$C$2:$C$100,0)+1,0))))</f>
        <v>22570114.409999967</v>
      </c>
      <c r="L54" s="17">
        <f ca="1">IF(OR(INDIRECT(CONCATENATE("'2018-10'!L",TEXT(MATCH($C54,'2018-10'!$C$2:$C$100,0)+1,0)))="",INDIRECT(CONCATENATE("'2018-09'!L",TEXT(MATCH($C54,'2018-09'!$C$2:$C$100,0)+1,0)))="",AND(INDIRECT(CONCATENATE("'2018-10'!L",TEXT(MATCH($C54,'2018-10'!$C$2:$C$100,0)+1,0)))="",INDIRECT(CONCATENATE("'2018-09'!L",TEXT(MATCH($C54,'2018-09'!$C$2:$C$100,0)+1,0)))="")),"Н/Д",INDIRECT(CONCATENATE("'2018-10'!L",TEXT(MATCH($C54,'2018-10'!$C$2:$C$100,0)+1,0)))-INDIRECT(CONCATENATE("'2018-09'!L",TEXT(MATCH($C54,'2018-09'!$C$2:$C$100,0)+1,0))))</f>
        <v>59486898.210000038</v>
      </c>
      <c r="M54" s="17">
        <f ca="1">IF(OR(INDIRECT(CONCATENATE("'2018-10'!M",TEXT(MATCH($C54,'2018-10'!$C$2:$C$100,0)+1,0)))="",INDIRECT(CONCATENATE("'2018-09'!M",TEXT(MATCH($C54,'2018-09'!$C$2:$C$100,0)+1,0)))="",AND(INDIRECT(CONCATENATE("'2018-10'!M",TEXT(MATCH($C54,'2018-10'!$C$2:$C$100,0)+1,0)))="",INDIRECT(CONCATENATE("'2018-09'!M",TEXT(MATCH($C54,'2018-09'!$C$2:$C$100,0)+1,0)))="")),"Н/Д",INDIRECT(CONCATENATE("'2018-10'!M",TEXT(MATCH($C54,'2018-10'!$C$2:$C$100,0)+1,0)))-INDIRECT(CONCATENATE("'2018-09'!M",TEXT(MATCH($C54,'2018-09'!$C$2:$C$100,0)+1,0))))</f>
        <v>73349827.540000021</v>
      </c>
      <c r="N54" s="17">
        <f ca="1">IF(OR(INDIRECT(CONCATENATE("'2018-10'!N",TEXT(MATCH($C54,'2018-10'!$C$2:$C$100,0)+1,0)))="",INDIRECT(CONCATENATE("'2018-09'!N",TEXT(MATCH($C54,'2018-09'!$C$2:$C$100,0)+1,0)))="",AND(INDIRECT(CONCATENATE("'2018-10'!N",TEXT(MATCH($C54,'2018-10'!$C$2:$C$100,0)+1,0)))="",INDIRECT(CONCATENATE("'2018-09'!N",TEXT(MATCH($C54,'2018-09'!$C$2:$C$100,0)+1,0)))="")),"Н/Д",INDIRECT(CONCATENATE("'2018-10'!N",TEXT(MATCH($C54,'2018-10'!$C$2:$C$100,0)+1,0)))-INDIRECT(CONCATENATE("'2018-09'!NE",TEXT(MATCH($C54,'2018-09'!$C$2:$C$100,0)+1,0))))</f>
        <v>120235773.52</v>
      </c>
      <c r="O54" s="17">
        <f ca="1">IF(OR(INDIRECT(CONCATENATE("'2018-10'!O",TEXT(MATCH($C54,'2018-10'!$C$2:$C$100,0)+1,0)))="",INDIRECT(CONCATENATE("'2018-09'!O",TEXT(MATCH($C54,'2018-09'!$C$2:$C$100,0)+1,0)))="",AND(INDIRECT(CONCATENATE("'2018-10'!O",TEXT(MATCH($C54,'2018-10'!$C$2:$C$100,0)+1,0)))="",INDIRECT(CONCATENATE("'2018-09'!O",TEXT(MATCH($C54,'2018-09'!$C$2:$C$100,0)+1,0)))="")),"Н/Д",INDIRECT(CONCATENATE("'2018-10'!O",TEXT(MATCH($C54,'2018-10'!$C$2:$C$100,0)+1,0)))-INDIRECT(CONCATENATE("'2018-09'!O",TEXT(MATCH($C54,'2018-09'!$C$2:$C$100,0)+1,0))))</f>
        <v>10491</v>
      </c>
      <c r="P54" s="17">
        <f ca="1">IF(OR(INDIRECT(CONCATENATE("'2018-10'!P",TEXT(MATCH($C54,'2018-10'!$C$2:$C$100,0)+1,0)))="",INDIRECT(CONCATENATE("'2018-09'!P",TEXT(MATCH($C54,'2018-09'!$C$2:$C$100,0)+1,0)))="",AND(INDIRECT(CONCATENATE("'2018-10'!P",TEXT(MATCH($C54,'2018-10'!$C$2:$C$100,0)+1,0)))="",INDIRECT(CONCATENATE("'2018-09'!P",TEXT(MATCH($C54,'2018-09'!$C$2:$C$100,0)+1,0)))="")),"Н/Д",INDIRECT(CONCATENATE("'2018-10'!P",TEXT(MATCH($C54,'2018-10'!$C$2:$C$100,0)+1,0)))-INDIRECT(CONCATENATE("'2018-09'!P",TEXT(MATCH($C54,'2018-09'!$C$2:$C$100,0)+1,0))))</f>
        <v>104945967.12</v>
      </c>
      <c r="Q54" s="17">
        <f ca="1">IF(OR(INDIRECT(CONCATENATE("'2018-10'!Q",TEXT(MATCH($C54,'2018-10'!$C$2:$C$100,0)+1,0)))="",INDIRECT(CONCATENATE("'2018-09'!Q",TEXT(MATCH($C54,'2018-09'!$C$2:$C$100,0)+1,0)))="",AND(INDIRECT(CONCATENATE("'2018-10'!Q",TEXT(MATCH($C54,'2018-10'!$C$2:$C$100,0)+1,0)))="",INDIRECT(CONCATENATE("'2018-09'!Q",TEXT(MATCH($C54,'2018-09'!$C$2:$C$100,0)+1,0)))="")),"Н/Д",INDIRECT(CONCATENATE("'2018-10'!Q",TEXT(MATCH($C54,'2018-10'!$C$2:$C$100,0)+1,0)))-INDIRECT(CONCATENATE("'2018-09'!Q",TEXT(MATCH($C54,'2018-09'!$C$2:$C$100,0)+1,0))))</f>
        <v>4620817.6000000089</v>
      </c>
      <c r="R54" s="17">
        <f ca="1">IF(OR(INDIRECT(CONCATENATE("'2018-10'!R",TEXT(MATCH($C54,'2018-10'!$C$2:$C$100,0)+1,0)))="",INDIRECT(CONCATENATE("'2018-09'!R",TEXT(MATCH($C54,'2018-09'!$C$2:$C$100,0)+1,0)))="",AND(INDIRECT(CONCATENATE("'2018-10'!R",TEXT(MATCH($C54,'2018-10'!$C$2:$C$100,0)+1,0)))="",INDIRECT(CONCATENATE("'2018-09'!R",TEXT(MATCH($C54,'2018-09'!$C$2:$C$100,0)+1,0)))="")),"Н/Д",INDIRECT(CONCATENATE("'2018-10'!R",TEXT(MATCH($C54,'2018-10'!$C$2:$C$100,0)+1,0)))-INDIRECT(CONCATENATE("'2018-09'!R",TEXT(MATCH($C54,'2018-09'!$C$2:$C$100,0)+1,0))))</f>
        <v>36749818.900000006</v>
      </c>
      <c r="S54" s="17">
        <f ca="1">IF(OR(INDIRECT(CONCATENATE("'2018-10'!S",TEXT(MATCH($C54,'2018-10'!$C$2:$C$100,0)+1,0)))="",INDIRECT(CONCATENATE("'2018-09'!S",TEXT(MATCH($C54,'2018-09'!$C$2:$C$100,0)+1,0)))="",AND(INDIRECT(CONCATENATE("'2018-10'!S",TEXT(MATCH($C54,'2018-10'!$C$2:$C$100,0)+1,0)))="",INDIRECT(CONCATENATE("'2018-09'!S",TEXT(MATCH($C54,'2018-09'!$C$2:$C$100,0)+1,0)))="")),"Н/Д",INDIRECT(CONCATENATE("'2018-10'!S",TEXT(MATCH($C54,'2018-10'!$C$2:$C$100,0)+1,0)))-INDIRECT(CONCATENATE("'2018-09'!S",TEXT(MATCH($C54,'2018-09'!$C$2:$C$100,0)+1,0))))</f>
        <v>1373</v>
      </c>
      <c r="T54" s="17">
        <f ca="1">IF(OR(INDIRECT(CONCATENATE("'2018-10'!T",TEXT(MATCH($C54,'2018-10'!$C$2:$C$100,0)+1,0)))="",INDIRECT(CONCATENATE("'2018-09'!T",TEXT(MATCH($C54,'2018-09'!$C$2:$C$100,0)+1,0)))="",AND(INDIRECT(CONCATENATE("'2018-10'!T",TEXT(MATCH($C54,'2018-10'!$C$2:$C$100,0)+1,0)))="",INDIRECT(CONCATENATE("'2018-09'!T",TEXT(MATCH($C54,'2018-09'!$C$2:$C$100,0)+1,0)))="")),"Н/Д",INDIRECT(CONCATENATE("'2018-10'!T",TEXT(MATCH($C54,'2018-10'!$C$2:$C$100,0)+1,0)))-INDIRECT(CONCATENATE("'2018-09'!T",TEXT(MATCH($C54,'2018-09'!$C$2:$C$100,0)+1,0))))</f>
        <v>24392516.589999974</v>
      </c>
      <c r="U54" s="17">
        <f ca="1">IF(OR(INDIRECT(CONCATENATE("'2018-10'!U",TEXT(MATCH($C54,'2018-10'!$C$2:$C$100,0)+1,0)))="",INDIRECT(CONCATENATE("'2018-09'!U",TEXT(MATCH($C54,'2018-09'!$C$2:$C$100,0)+1,0)))="",AND(INDIRECT(CONCATENATE("'2018-10'!U",TEXT(MATCH($C54,'2018-10'!$C$2:$C$100,0)+1,0)))="",INDIRECT(CONCATENATE("'2018-09'!U",TEXT(MATCH($C54,'2018-09'!$C$2:$C$100,0)+1,0)))="")),"Н/Д",INDIRECT(CONCATENATE("'2018-10'!U",TEXT(MATCH($C54,'2018-10'!$C$2:$C$100,0)+1,0)))-INDIRECT(CONCATENATE("'2018-09'!U",TEXT(MATCH($C54,'2018-09'!$C$2:$C$100,0)+1,0))))</f>
        <v>-1238888.42</v>
      </c>
      <c r="V54" s="17">
        <f ca="1">IF(OR(INDIRECT(CONCATENATE("'2018-10'!V",TEXT(MATCH($C54,'2018-10'!$C$2:$C$100,0)+1,0)))="",INDIRECT(CONCATENATE("'2018-09'!V",TEXT(MATCH($C54,'2018-09'!$C$2:$C$100,0)+1,0)))="",AND(INDIRECT(CONCATENATE("'2018-10'!V",TEXT(MATCH($C54,'2018-10'!$C$2:$C$100,0)+1,0)))="",INDIRECT(CONCATENATE("'2018-09'!V",TEXT(MATCH($C54,'2018-09'!$C$2:$C$100,0)+1,0)))="")),"Н/Д",INDIRECT(CONCATENATE("'2018-10'!V",TEXT(MATCH($C54,'2018-10'!$C$2:$C$100,0)+1,0)))-INDIRECT(CONCATENATE("'2018-09'!V",TEXT(MATCH($C54,'2018-09'!$C$2:$C$100,0)+1,0))))</f>
        <v>919805911.71000004</v>
      </c>
      <c r="W54" s="17">
        <f ca="1">IF(OR(INDIRECT(CONCATENATE("'2018-10'!W",TEXT(MATCH($C54,'2018-10'!$C$2:$C$100,0)+1,0)))="",INDIRECT(CONCATENATE("'2018-09'!W",TEXT(MATCH($C54,'2018-09'!$C$2:$C$100,0)+1,0)))="",AND(INDIRECT(CONCATENATE("'2018-10'!W",TEXT(MATCH($C54,'2018-10'!$C$2:$C$100,0)+1,0)))="",INDIRECT(CONCATENATE("'2018-09'!W",TEXT(MATCH($C54,'2018-09'!$C$2:$C$100,0)+1,0)))="")),"Н/Д",INDIRECT(CONCATENATE("'2018-10'!W",TEXT(MATCH($C54,'2018-10'!$C$2:$C$100,0)+1,0)))-INDIRECT(CONCATENATE("'2018-09'!W",TEXT(MATCH($C54,'2018-09'!$C$2:$C$100,0)+1,0))))</f>
        <v>6422860202.4799957</v>
      </c>
    </row>
    <row r="55" spans="1:23" x14ac:dyDescent="0.25">
      <c r="A55" s="2" t="s">
        <v>69</v>
      </c>
      <c r="B55" s="2" t="s">
        <v>79</v>
      </c>
      <c r="C55" s="15">
        <v>69000000</v>
      </c>
      <c r="D55" s="2" t="s">
        <v>213</v>
      </c>
      <c r="E55" s="17">
        <f ca="1">IF(OR(INDIRECT(CONCATENATE("'2018-10'!E",TEXT(MATCH($C55,'2018-10'!$C$2:$C$100,0)+1,0)))="",INDIRECT(CONCATENATE("'2018-09'!E",TEXT(MATCH($C55,'2018-09'!$C$2:$C$100,0)+1,0)))="",AND(INDIRECT(CONCATENATE("'2018-10'!E",TEXT(MATCH($C55,'2018-10'!$C$2:$C$100,0)+1,0)))="",INDIRECT(CONCATENATE("'2018-09'!E",TEXT(MATCH($C55,'2018-09'!$C$2:$C$100,0)+1,0)))="")),"Н/Д",INDIRECT(CONCATENATE("'2018-10'!E",TEXT(MATCH($C55,'2018-10'!$C$2:$C$100,0)+1,0)))-INDIRECT(CONCATENATE("'2018-09'!E",TEXT(MATCH($C55,'2018-09'!$C$2:$C$100,0)+1,0))))</f>
        <v>4689679350.9499969</v>
      </c>
      <c r="F55" s="17">
        <f ca="1">IF(OR(INDIRECT(CONCATENATE("'2018-10'!F",TEXT(MATCH($C55,'2018-10'!$C$2:$C$100,0)+1,0)))="",INDIRECT(CONCATENATE("'2018-09'!F",TEXT(MATCH($C55,'2018-09'!$C$2:$C$100,0)+1,0)))="",AND(INDIRECT(CONCATENATE("'2018-10'!F",TEXT(MATCH($C55,'2018-10'!$C$2:$C$100,0)+1,0)))="",INDIRECT(CONCATENATE("'2018-09'!F",TEXT(MATCH($C55,'2018-09'!$C$2:$C$100,0)+1,0)))="")),"Н/Д",INDIRECT(CONCATENATE("'2018-10'!F",TEXT(MATCH($C55,'2018-10'!$C$2:$C$100,0)+1,0)))-INDIRECT(CONCATENATE("'2018-09'!F",TEXT(MATCH($C55,'2018-09'!$C$2:$C$100,0)+1,0))))</f>
        <v>3451010368.0500031</v>
      </c>
      <c r="G55" s="17">
        <f ca="1">IF(OR(INDIRECT(CONCATENATE("'2018-10'!G",TEXT(MATCH($C55,'2018-10'!$C$2:$C$100,0)+1,0)))="",INDIRECT(CONCATENATE("'2018-09'!G",TEXT(MATCH($C55,'2018-09'!$C$2:$C$100,0)+1,0)))="",AND(INDIRECT(CONCATENATE("'2018-10'!G",TEXT(MATCH($C55,'2018-10'!$C$2:$C$100,0)+1,0)))="",INDIRECT(CONCATENATE("'2018-09'!G",TEXT(MATCH($C55,'2018-09'!$C$2:$C$100,0)+1,0)))="")),"Н/Д",INDIRECT(CONCATENATE("'2018-10'!G",TEXT(MATCH($C55,'2018-10'!$C$2:$C$100,0)+1,0)))-INDIRECT(CONCATENATE("'2018-09'!G",TEXT(MATCH($C55,'2018-09'!$C$2:$C$100,0)+1,0))))</f>
        <v>821045099.5700016</v>
      </c>
      <c r="H55" s="17">
        <f ca="1">IF(OR(INDIRECT(CONCATENATE("'2018-10'!H",TEXT(MATCH($C55,'2018-10'!$C$2:$C$100,0)+1,0)))="",INDIRECT(CONCATENATE("'2018-09'!H",TEXT(MATCH($C55,'2018-09'!$C$2:$C$100,0)+1,0)))="",AND(INDIRECT(CONCATENATE("'2018-10'!H",TEXT(MATCH($C55,'2018-10'!$C$2:$C$100,0)+1,0)))="",INDIRECT(CONCATENATE("'2018-09'!H",TEXT(MATCH($C55,'2018-09'!$C$2:$C$100,0)+1,0)))="")),"Н/Д",INDIRECT(CONCATENATE("'2018-10'!H",TEXT(MATCH($C55,'2018-10'!$C$2:$C$100,0)+1,0)))-INDIRECT(CONCATENATE("'2018-09'!H",TEXT(MATCH($C55,'2018-09'!$C$2:$C$100,0)+1,0))))</f>
        <v>1529604635.6099987</v>
      </c>
      <c r="I55" s="17">
        <f ca="1">IF(OR(INDIRECT(CONCATENATE("'2018-10'!I",TEXT(MATCH($C55,'2018-10'!$C$2:$C$100,0)+1,0)))="",INDIRECT(CONCATENATE("'2018-09'!I",TEXT(MATCH($C55,'2018-09'!$C$2:$C$100,0)+1,0)))="",AND(INDIRECT(CONCATENATE("'2018-10'!I",TEXT(MATCH($C55,'2018-10'!$C$2:$C$100,0)+1,0)))="",INDIRECT(CONCATENATE("'2018-09'!I",TEXT(MATCH($C55,'2018-09'!$C$2:$C$100,0)+1,0)))="")),"Н/Д",INDIRECT(CONCATENATE("'2018-10'!I",TEXT(MATCH($C55,'2018-10'!$C$2:$C$100,0)+1,0)))-INDIRECT(CONCATENATE("'2018-09'!I",TEXT(MATCH($C55,'2018-09'!$C$2:$C$100,0)+1,0))))</f>
        <v>578621792.5</v>
      </c>
      <c r="J55" s="17" t="str">
        <f ca="1">IF(OR(INDIRECT(CONCATENATE("'2018-10'!J",TEXT(MATCH($C55,'2018-10'!$C$2:$C$100,0)+1,0)))="",INDIRECT(CONCATENATE("'2018-09'!J",TEXT(MATCH($C55,'2018-09'!$C$2:$C$100,0)+1,0)))="",AND(INDIRECT(CONCATENATE("'2018-10'!J",TEXT(MATCH($C55,'2018-10'!$C$2:$C$100,0)+1,0)))="",INDIRECT(CONCATENATE("'2018-09'!J",TEXT(MATCH($C55,'2018-09'!$C$2:$C$100,0)+1,0)))="")),"Н/Д",INDIRECT(CONCATENATE("'2018-10'!J",TEXT(MATCH($C55,'2018-10'!$C$2:$C$100,0)+1,0)))-INDIRECT(CONCATENATE("'2018-09'!J",TEXT(MATCH($C55,'2018-09'!$C$2:$C$100,0)+1,0))))</f>
        <v>Н/Д</v>
      </c>
      <c r="K55" s="17">
        <f ca="1">IF(OR(INDIRECT(CONCATENATE("'2018-10'!K",TEXT(MATCH($C55,'2018-10'!$C$2:$C$100,0)+1,0)))="",INDIRECT(CONCATENATE("'2018-09'!K",TEXT(MATCH($C55,'2018-09'!$C$2:$C$100,0)+1,0)))="",AND(INDIRECT(CONCATENATE("'2018-10'!K",TEXT(MATCH($C55,'2018-10'!$C$2:$C$100,0)+1,0)))="",INDIRECT(CONCATENATE("'2018-09'!K",TEXT(MATCH($C55,'2018-09'!$C$2:$C$100,0)+1,0)))="")),"Н/Д",INDIRECT(CONCATENATE("'2018-10'!K",TEXT(MATCH($C55,'2018-10'!$C$2:$C$100,0)+1,0)))-INDIRECT(CONCATENATE("'2018-09'!K",TEXT(MATCH($C55,'2018-09'!$C$2:$C$100,0)+1,0))))</f>
        <v>50565810.210000038</v>
      </c>
      <c r="L55" s="17">
        <f ca="1">IF(OR(INDIRECT(CONCATENATE("'2018-10'!L",TEXT(MATCH($C55,'2018-10'!$C$2:$C$100,0)+1,0)))="",INDIRECT(CONCATENATE("'2018-09'!L",TEXT(MATCH($C55,'2018-09'!$C$2:$C$100,0)+1,0)))="",AND(INDIRECT(CONCATENATE("'2018-10'!L",TEXT(MATCH($C55,'2018-10'!$C$2:$C$100,0)+1,0)))="",INDIRECT(CONCATENATE("'2018-09'!L",TEXT(MATCH($C55,'2018-09'!$C$2:$C$100,0)+1,0)))="")),"Н/Д",INDIRECT(CONCATENATE("'2018-10'!L",TEXT(MATCH($C55,'2018-10'!$C$2:$C$100,0)+1,0)))-INDIRECT(CONCATENATE("'2018-09'!L",TEXT(MATCH($C55,'2018-09'!$C$2:$C$100,0)+1,0))))</f>
        <v>212907917.09000015</v>
      </c>
      <c r="M55" s="17">
        <f ca="1">IF(OR(INDIRECT(CONCATENATE("'2018-10'!M",TEXT(MATCH($C55,'2018-10'!$C$2:$C$100,0)+1,0)))="",INDIRECT(CONCATENATE("'2018-09'!M",TEXT(MATCH($C55,'2018-09'!$C$2:$C$100,0)+1,0)))="",AND(INDIRECT(CONCATENATE("'2018-10'!M",TEXT(MATCH($C55,'2018-10'!$C$2:$C$100,0)+1,0)))="",INDIRECT(CONCATENATE("'2018-09'!M",TEXT(MATCH($C55,'2018-09'!$C$2:$C$100,0)+1,0)))="")),"Н/Д",INDIRECT(CONCATENATE("'2018-10'!M",TEXT(MATCH($C55,'2018-10'!$C$2:$C$100,0)+1,0)))-INDIRECT(CONCATENATE("'2018-09'!M",TEXT(MATCH($C55,'2018-09'!$C$2:$C$100,0)+1,0))))</f>
        <v>5167637.3599999994</v>
      </c>
      <c r="N55" s="17">
        <f ca="1">IF(OR(INDIRECT(CONCATENATE("'2018-10'!N",TEXT(MATCH($C55,'2018-10'!$C$2:$C$100,0)+1,0)))="",INDIRECT(CONCATENATE("'2018-09'!N",TEXT(MATCH($C55,'2018-09'!$C$2:$C$100,0)+1,0)))="",AND(INDIRECT(CONCATENATE("'2018-10'!N",TEXT(MATCH($C55,'2018-10'!$C$2:$C$100,0)+1,0)))="",INDIRECT(CONCATENATE("'2018-09'!N",TEXT(MATCH($C55,'2018-09'!$C$2:$C$100,0)+1,0)))="")),"Н/Д",INDIRECT(CONCATENATE("'2018-10'!N",TEXT(MATCH($C55,'2018-10'!$C$2:$C$100,0)+1,0)))-INDIRECT(CONCATENATE("'2018-09'!NE",TEXT(MATCH($C55,'2018-09'!$C$2:$C$100,0)+1,0))))</f>
        <v>239215753.11000001</v>
      </c>
      <c r="O55" s="17">
        <f ca="1">IF(OR(INDIRECT(CONCATENATE("'2018-10'!O",TEXT(MATCH($C55,'2018-10'!$C$2:$C$100,0)+1,0)))="",INDIRECT(CONCATENATE("'2018-09'!O",TEXT(MATCH($C55,'2018-09'!$C$2:$C$100,0)+1,0)))="",AND(INDIRECT(CONCATENATE("'2018-10'!O",TEXT(MATCH($C55,'2018-10'!$C$2:$C$100,0)+1,0)))="",INDIRECT(CONCATENATE("'2018-09'!O",TEXT(MATCH($C55,'2018-09'!$C$2:$C$100,0)+1,0)))="")),"Н/Д",INDIRECT(CONCATENATE("'2018-10'!O",TEXT(MATCH($C55,'2018-10'!$C$2:$C$100,0)+1,0)))-INDIRECT(CONCATENATE("'2018-09'!O",TEXT(MATCH($C55,'2018-09'!$C$2:$C$100,0)+1,0))))</f>
        <v>-5230.6500000000015</v>
      </c>
      <c r="P55" s="17">
        <f ca="1">IF(OR(INDIRECT(CONCATENATE("'2018-10'!P",TEXT(MATCH($C55,'2018-10'!$C$2:$C$100,0)+1,0)))="",INDIRECT(CONCATENATE("'2018-09'!P",TEXT(MATCH($C55,'2018-09'!$C$2:$C$100,0)+1,0)))="",AND(INDIRECT(CONCATENATE("'2018-10'!P",TEXT(MATCH($C55,'2018-10'!$C$2:$C$100,0)+1,0)))="",INDIRECT(CONCATENATE("'2018-09'!P",TEXT(MATCH($C55,'2018-09'!$C$2:$C$100,0)+1,0)))="")),"Н/Д",INDIRECT(CONCATENATE("'2018-10'!P",TEXT(MATCH($C55,'2018-10'!$C$2:$C$100,0)+1,0)))-INDIRECT(CONCATENATE("'2018-09'!P",TEXT(MATCH($C55,'2018-09'!$C$2:$C$100,0)+1,0))))</f>
        <v>66585222.899999976</v>
      </c>
      <c r="Q55" s="17">
        <f ca="1">IF(OR(INDIRECT(CONCATENATE("'2018-10'!Q",TEXT(MATCH($C55,'2018-10'!$C$2:$C$100,0)+1,0)))="",INDIRECT(CONCATENATE("'2018-09'!Q",TEXT(MATCH($C55,'2018-09'!$C$2:$C$100,0)+1,0)))="",AND(INDIRECT(CONCATENATE("'2018-10'!Q",TEXT(MATCH($C55,'2018-10'!$C$2:$C$100,0)+1,0)))="",INDIRECT(CONCATENATE("'2018-09'!Q",TEXT(MATCH($C55,'2018-09'!$C$2:$C$100,0)+1,0)))="")),"Н/Д",INDIRECT(CONCATENATE("'2018-10'!Q",TEXT(MATCH($C55,'2018-10'!$C$2:$C$100,0)+1,0)))-INDIRECT(CONCATENATE("'2018-09'!Q",TEXT(MATCH($C55,'2018-09'!$C$2:$C$100,0)+1,0))))</f>
        <v>26520041.439999998</v>
      </c>
      <c r="R55" s="17">
        <f ca="1">IF(OR(INDIRECT(CONCATENATE("'2018-10'!R",TEXT(MATCH($C55,'2018-10'!$C$2:$C$100,0)+1,0)))="",INDIRECT(CONCATENATE("'2018-09'!R",TEXT(MATCH($C55,'2018-09'!$C$2:$C$100,0)+1,0)))="",AND(INDIRECT(CONCATENATE("'2018-10'!R",TEXT(MATCH($C55,'2018-10'!$C$2:$C$100,0)+1,0)))="",INDIRECT(CONCATENATE("'2018-09'!R",TEXT(MATCH($C55,'2018-09'!$C$2:$C$100,0)+1,0)))="")),"Н/Д",INDIRECT(CONCATENATE("'2018-10'!R",TEXT(MATCH($C55,'2018-10'!$C$2:$C$100,0)+1,0)))-INDIRECT(CONCATENATE("'2018-09'!R",TEXT(MATCH($C55,'2018-09'!$C$2:$C$100,0)+1,0))))</f>
        <v>22729639.76000002</v>
      </c>
      <c r="S55" s="17">
        <f ca="1">IF(OR(INDIRECT(CONCATENATE("'2018-10'!S",TEXT(MATCH($C55,'2018-10'!$C$2:$C$100,0)+1,0)))="",INDIRECT(CONCATENATE("'2018-09'!S",TEXT(MATCH($C55,'2018-09'!$C$2:$C$100,0)+1,0)))="",AND(INDIRECT(CONCATENATE("'2018-10'!S",TEXT(MATCH($C55,'2018-10'!$C$2:$C$100,0)+1,0)))="",INDIRECT(CONCATENATE("'2018-09'!S",TEXT(MATCH($C55,'2018-09'!$C$2:$C$100,0)+1,0)))="")),"Н/Д",INDIRECT(CONCATENATE("'2018-10'!S",TEXT(MATCH($C55,'2018-10'!$C$2:$C$100,0)+1,0)))-INDIRECT(CONCATENATE("'2018-09'!S",TEXT(MATCH($C55,'2018-09'!$C$2:$C$100,0)+1,0))))</f>
        <v>127624.8600000001</v>
      </c>
      <c r="T55" s="17">
        <f ca="1">IF(OR(INDIRECT(CONCATENATE("'2018-10'!T",TEXT(MATCH($C55,'2018-10'!$C$2:$C$100,0)+1,0)))="",INDIRECT(CONCATENATE("'2018-09'!T",TEXT(MATCH($C55,'2018-09'!$C$2:$C$100,0)+1,0)))="",AND(INDIRECT(CONCATENATE("'2018-10'!T",TEXT(MATCH($C55,'2018-10'!$C$2:$C$100,0)+1,0)))="",INDIRECT(CONCATENATE("'2018-09'!T",TEXT(MATCH($C55,'2018-09'!$C$2:$C$100,0)+1,0)))="")),"Н/Д",INDIRECT(CONCATENATE("'2018-10'!T",TEXT(MATCH($C55,'2018-10'!$C$2:$C$100,0)+1,0)))-INDIRECT(CONCATENATE("'2018-09'!T",TEXT(MATCH($C55,'2018-09'!$C$2:$C$100,0)+1,0))))</f>
        <v>57834458.610000014</v>
      </c>
      <c r="U55" s="17">
        <f ca="1">IF(OR(INDIRECT(CONCATENATE("'2018-10'!U",TEXT(MATCH($C55,'2018-10'!$C$2:$C$100,0)+1,0)))="",INDIRECT(CONCATENATE("'2018-09'!U",TEXT(MATCH($C55,'2018-09'!$C$2:$C$100,0)+1,0)))="",AND(INDIRECT(CONCATENATE("'2018-10'!U",TEXT(MATCH($C55,'2018-10'!$C$2:$C$100,0)+1,0)))="",INDIRECT(CONCATENATE("'2018-09'!U",TEXT(MATCH($C55,'2018-09'!$C$2:$C$100,0)+1,0)))="")),"Н/Д",INDIRECT(CONCATENATE("'2018-10'!U",TEXT(MATCH($C55,'2018-10'!$C$2:$C$100,0)+1,0)))-INDIRECT(CONCATENATE("'2018-09'!U",TEXT(MATCH($C55,'2018-09'!$C$2:$C$100,0)+1,0))))</f>
        <v>44260610.359999985</v>
      </c>
      <c r="V55" s="17">
        <f ca="1">IF(OR(INDIRECT(CONCATENATE("'2018-10'!V",TEXT(MATCH($C55,'2018-10'!$C$2:$C$100,0)+1,0)))="",INDIRECT(CONCATENATE("'2018-09'!V",TEXT(MATCH($C55,'2018-09'!$C$2:$C$100,0)+1,0)))="",AND(INDIRECT(CONCATENATE("'2018-10'!V",TEXT(MATCH($C55,'2018-10'!$C$2:$C$100,0)+1,0)))="",INDIRECT(CONCATENATE("'2018-09'!V",TEXT(MATCH($C55,'2018-09'!$C$2:$C$100,0)+1,0)))="")),"Н/Д",INDIRECT(CONCATENATE("'2018-10'!V",TEXT(MATCH($C55,'2018-10'!$C$2:$C$100,0)+1,0)))-INDIRECT(CONCATENATE("'2018-09'!V",TEXT(MATCH($C55,'2018-09'!$C$2:$C$100,0)+1,0))))</f>
        <v>1238668982.8999996</v>
      </c>
      <c r="W55" s="17">
        <f ca="1">IF(OR(INDIRECT(CONCATENATE("'2018-10'!W",TEXT(MATCH($C55,'2018-10'!$C$2:$C$100,0)+1,0)))="",INDIRECT(CONCATENATE("'2018-09'!W",TEXT(MATCH($C55,'2018-09'!$C$2:$C$100,0)+1,0)))="",AND(INDIRECT(CONCATENATE("'2018-10'!W",TEXT(MATCH($C55,'2018-10'!$C$2:$C$100,0)+1,0)))="",INDIRECT(CONCATENATE("'2018-09'!W",TEXT(MATCH($C55,'2018-09'!$C$2:$C$100,0)+1,0)))="")),"Н/Д",INDIRECT(CONCATENATE("'2018-10'!W",TEXT(MATCH($C55,'2018-10'!$C$2:$C$100,0)+1,0)))-INDIRECT(CONCATENATE("'2018-09'!W",TEXT(MATCH($C55,'2018-09'!$C$2:$C$100,0)+1,0))))</f>
        <v>12816465918.940002</v>
      </c>
    </row>
    <row r="56" spans="1:23" x14ac:dyDescent="0.25">
      <c r="A56" s="2" t="s">
        <v>80</v>
      </c>
      <c r="B56" s="2" t="s">
        <v>81</v>
      </c>
      <c r="C56" s="15">
        <v>37000000</v>
      </c>
      <c r="D56" s="2" t="s">
        <v>213</v>
      </c>
      <c r="E56" s="17">
        <f ca="1">IF(OR(INDIRECT(CONCATENATE("'2018-10'!E",TEXT(MATCH($C56,'2018-10'!$C$2:$C$100,0)+1,0)))="",INDIRECT(CONCATENATE("'2018-09'!E",TEXT(MATCH($C56,'2018-09'!$C$2:$C$100,0)+1,0)))="",AND(INDIRECT(CONCATENATE("'2018-10'!E",TEXT(MATCH($C56,'2018-10'!$C$2:$C$100,0)+1,0)))="",INDIRECT(CONCATENATE("'2018-09'!E",TEXT(MATCH($C56,'2018-09'!$C$2:$C$100,0)+1,0)))="")),"Н/Д",INDIRECT(CONCATENATE("'2018-10'!E",TEXT(MATCH($C56,'2018-10'!$C$2:$C$100,0)+1,0)))-INDIRECT(CONCATENATE("'2018-09'!E",TEXT(MATCH($C56,'2018-09'!$C$2:$C$100,0)+1,0))))</f>
        <v>3126567182.5400009</v>
      </c>
      <c r="F56" s="17">
        <f ca="1">IF(OR(INDIRECT(CONCATENATE("'2018-10'!F",TEXT(MATCH($C56,'2018-10'!$C$2:$C$100,0)+1,0)))="",INDIRECT(CONCATENATE("'2018-09'!F",TEXT(MATCH($C56,'2018-09'!$C$2:$C$100,0)+1,0)))="",AND(INDIRECT(CONCATENATE("'2018-10'!F",TEXT(MATCH($C56,'2018-10'!$C$2:$C$100,0)+1,0)))="",INDIRECT(CONCATENATE("'2018-09'!F",TEXT(MATCH($C56,'2018-09'!$C$2:$C$100,0)+1,0)))="")),"Н/Д",INDIRECT(CONCATENATE("'2018-10'!F",TEXT(MATCH($C56,'2018-10'!$C$2:$C$100,0)+1,0)))-INDIRECT(CONCATENATE("'2018-09'!F",TEXT(MATCH($C56,'2018-09'!$C$2:$C$100,0)+1,0))))</f>
        <v>1602788386</v>
      </c>
      <c r="G56" s="17">
        <f ca="1">IF(OR(INDIRECT(CONCATENATE("'2018-10'!G",TEXT(MATCH($C56,'2018-10'!$C$2:$C$100,0)+1,0)))="",INDIRECT(CONCATENATE("'2018-09'!G",TEXT(MATCH($C56,'2018-09'!$C$2:$C$100,0)+1,0)))="",AND(INDIRECT(CONCATENATE("'2018-10'!G",TEXT(MATCH($C56,'2018-10'!$C$2:$C$100,0)+1,0)))="",INDIRECT(CONCATENATE("'2018-09'!G",TEXT(MATCH($C56,'2018-09'!$C$2:$C$100,0)+1,0)))="")),"Н/Д",INDIRECT(CONCATENATE("'2018-10'!G",TEXT(MATCH($C56,'2018-10'!$C$2:$C$100,0)+1,0)))-INDIRECT(CONCATENATE("'2018-09'!G",TEXT(MATCH($C56,'2018-09'!$C$2:$C$100,0)+1,0))))</f>
        <v>198757748.63999987</v>
      </c>
      <c r="H56" s="17">
        <f ca="1">IF(OR(INDIRECT(CONCATENATE("'2018-10'!H",TEXT(MATCH($C56,'2018-10'!$C$2:$C$100,0)+1,0)))="",INDIRECT(CONCATENATE("'2018-09'!H",TEXT(MATCH($C56,'2018-09'!$C$2:$C$100,0)+1,0)))="",AND(INDIRECT(CONCATENATE("'2018-10'!H",TEXT(MATCH($C56,'2018-10'!$C$2:$C$100,0)+1,0)))="",INDIRECT(CONCATENATE("'2018-09'!H",TEXT(MATCH($C56,'2018-09'!$C$2:$C$100,0)+1,0)))="")),"Н/Д",INDIRECT(CONCATENATE("'2018-10'!H",TEXT(MATCH($C56,'2018-10'!$C$2:$C$100,0)+1,0)))-INDIRECT(CONCATENATE("'2018-09'!H",TEXT(MATCH($C56,'2018-09'!$C$2:$C$100,0)+1,0))))</f>
        <v>791587558.14999962</v>
      </c>
      <c r="I56" s="17">
        <f ca="1">IF(OR(INDIRECT(CONCATENATE("'2018-10'!I",TEXT(MATCH($C56,'2018-10'!$C$2:$C$100,0)+1,0)))="",INDIRECT(CONCATENATE("'2018-09'!I",TEXT(MATCH($C56,'2018-09'!$C$2:$C$100,0)+1,0)))="",AND(INDIRECT(CONCATENATE("'2018-10'!I",TEXT(MATCH($C56,'2018-10'!$C$2:$C$100,0)+1,0)))="",INDIRECT(CONCATENATE("'2018-09'!I",TEXT(MATCH($C56,'2018-09'!$C$2:$C$100,0)+1,0)))="")),"Н/Д",INDIRECT(CONCATENATE("'2018-10'!I",TEXT(MATCH($C56,'2018-10'!$C$2:$C$100,0)+1,0)))-INDIRECT(CONCATENATE("'2018-09'!I",TEXT(MATCH($C56,'2018-09'!$C$2:$C$100,0)+1,0))))</f>
        <v>276993626.68000007</v>
      </c>
      <c r="J56" s="17" t="str">
        <f ca="1">IF(OR(INDIRECT(CONCATENATE("'2018-10'!J",TEXT(MATCH($C56,'2018-10'!$C$2:$C$100,0)+1,0)))="",INDIRECT(CONCATENATE("'2018-09'!J",TEXT(MATCH($C56,'2018-09'!$C$2:$C$100,0)+1,0)))="",AND(INDIRECT(CONCATENATE("'2018-10'!J",TEXT(MATCH($C56,'2018-10'!$C$2:$C$100,0)+1,0)))="",INDIRECT(CONCATENATE("'2018-09'!J",TEXT(MATCH($C56,'2018-09'!$C$2:$C$100,0)+1,0)))="")),"Н/Д",INDIRECT(CONCATENATE("'2018-10'!J",TEXT(MATCH($C56,'2018-10'!$C$2:$C$100,0)+1,0)))-INDIRECT(CONCATENATE("'2018-09'!J",TEXT(MATCH($C56,'2018-09'!$C$2:$C$100,0)+1,0))))</f>
        <v>Н/Д</v>
      </c>
      <c r="K56" s="17">
        <f ca="1">IF(OR(INDIRECT(CONCATENATE("'2018-10'!K",TEXT(MATCH($C56,'2018-10'!$C$2:$C$100,0)+1,0)))="",INDIRECT(CONCATENATE("'2018-09'!K",TEXT(MATCH($C56,'2018-09'!$C$2:$C$100,0)+1,0)))="",AND(INDIRECT(CONCATENATE("'2018-10'!K",TEXT(MATCH($C56,'2018-10'!$C$2:$C$100,0)+1,0)))="",INDIRECT(CONCATENATE("'2018-09'!K",TEXT(MATCH($C56,'2018-09'!$C$2:$C$100,0)+1,0)))="")),"Н/Д",INDIRECT(CONCATENATE("'2018-10'!K",TEXT(MATCH($C56,'2018-10'!$C$2:$C$100,0)+1,0)))-INDIRECT(CONCATENATE("'2018-09'!K",TEXT(MATCH($C56,'2018-09'!$C$2:$C$100,0)+1,0))))</f>
        <v>29867206.079999924</v>
      </c>
      <c r="L56" s="17">
        <f ca="1">IF(OR(INDIRECT(CONCATENATE("'2018-10'!L",TEXT(MATCH($C56,'2018-10'!$C$2:$C$100,0)+1,0)))="",INDIRECT(CONCATENATE("'2018-09'!L",TEXT(MATCH($C56,'2018-09'!$C$2:$C$100,0)+1,0)))="",AND(INDIRECT(CONCATENATE("'2018-10'!L",TEXT(MATCH($C56,'2018-10'!$C$2:$C$100,0)+1,0)))="",INDIRECT(CONCATENATE("'2018-09'!L",TEXT(MATCH($C56,'2018-09'!$C$2:$C$100,0)+1,0)))="")),"Н/Д",INDIRECT(CONCATENATE("'2018-10'!L",TEXT(MATCH($C56,'2018-10'!$C$2:$C$100,0)+1,0)))-INDIRECT(CONCATENATE("'2018-09'!L",TEXT(MATCH($C56,'2018-09'!$C$2:$C$100,0)+1,0))))</f>
        <v>141208036.78000021</v>
      </c>
      <c r="M56" s="17">
        <f ca="1">IF(OR(INDIRECT(CONCATENATE("'2018-10'!M",TEXT(MATCH($C56,'2018-10'!$C$2:$C$100,0)+1,0)))="",INDIRECT(CONCATENATE("'2018-09'!M",TEXT(MATCH($C56,'2018-09'!$C$2:$C$100,0)+1,0)))="",AND(INDIRECT(CONCATENATE("'2018-10'!M",TEXT(MATCH($C56,'2018-10'!$C$2:$C$100,0)+1,0)))="",INDIRECT(CONCATENATE("'2018-09'!M",TEXT(MATCH($C56,'2018-09'!$C$2:$C$100,0)+1,0)))="")),"Н/Д",INDIRECT(CONCATENATE("'2018-10'!M",TEXT(MATCH($C56,'2018-10'!$C$2:$C$100,0)+1,0)))-INDIRECT(CONCATENATE("'2018-09'!M",TEXT(MATCH($C56,'2018-09'!$C$2:$C$100,0)+1,0))))</f>
        <v>7784200.3599999994</v>
      </c>
      <c r="N56" s="17">
        <f ca="1">IF(OR(INDIRECT(CONCATENATE("'2018-10'!N",TEXT(MATCH($C56,'2018-10'!$C$2:$C$100,0)+1,0)))="",INDIRECT(CONCATENATE("'2018-09'!N",TEXT(MATCH($C56,'2018-09'!$C$2:$C$100,0)+1,0)))="",AND(INDIRECT(CONCATENATE("'2018-10'!N",TEXT(MATCH($C56,'2018-10'!$C$2:$C$100,0)+1,0)))="",INDIRECT(CONCATENATE("'2018-09'!N",TEXT(MATCH($C56,'2018-09'!$C$2:$C$100,0)+1,0)))="")),"Н/Д",INDIRECT(CONCATENATE("'2018-10'!N",TEXT(MATCH($C56,'2018-10'!$C$2:$C$100,0)+1,0)))-INDIRECT(CONCATENATE("'2018-09'!NE",TEXT(MATCH($C56,'2018-09'!$C$2:$C$100,0)+1,0))))</f>
        <v>168125434</v>
      </c>
      <c r="O56" s="17">
        <f ca="1">IF(OR(INDIRECT(CONCATENATE("'2018-10'!O",TEXT(MATCH($C56,'2018-10'!$C$2:$C$100,0)+1,0)))="",INDIRECT(CONCATENATE("'2018-09'!O",TEXT(MATCH($C56,'2018-09'!$C$2:$C$100,0)+1,0)))="",AND(INDIRECT(CONCATENATE("'2018-10'!O",TEXT(MATCH($C56,'2018-10'!$C$2:$C$100,0)+1,0)))="",INDIRECT(CONCATENATE("'2018-09'!O",TEXT(MATCH($C56,'2018-09'!$C$2:$C$100,0)+1,0)))="")),"Н/Д",INDIRECT(CONCATENATE("'2018-10'!O",TEXT(MATCH($C56,'2018-10'!$C$2:$C$100,0)+1,0)))-INDIRECT(CONCATENATE("'2018-09'!O",TEXT(MATCH($C56,'2018-09'!$C$2:$C$100,0)+1,0))))</f>
        <v>61.880000000004657</v>
      </c>
      <c r="P56" s="17">
        <f ca="1">IF(OR(INDIRECT(CONCATENATE("'2018-10'!P",TEXT(MATCH($C56,'2018-10'!$C$2:$C$100,0)+1,0)))="",INDIRECT(CONCATENATE("'2018-09'!P",TEXT(MATCH($C56,'2018-09'!$C$2:$C$100,0)+1,0)))="",AND(INDIRECT(CONCATENATE("'2018-10'!P",TEXT(MATCH($C56,'2018-10'!$C$2:$C$100,0)+1,0)))="",INDIRECT(CONCATENATE("'2018-09'!P",TEXT(MATCH($C56,'2018-09'!$C$2:$C$100,0)+1,0)))="")),"Н/Д",INDIRECT(CONCATENATE("'2018-10'!P",TEXT(MATCH($C56,'2018-10'!$C$2:$C$100,0)+1,0)))-INDIRECT(CONCATENATE("'2018-09'!P",TEXT(MATCH($C56,'2018-09'!$C$2:$C$100,0)+1,0))))</f>
        <v>23033549.040000021</v>
      </c>
      <c r="Q56" s="17">
        <f ca="1">IF(OR(INDIRECT(CONCATENATE("'2018-10'!Q",TEXT(MATCH($C56,'2018-10'!$C$2:$C$100,0)+1,0)))="",INDIRECT(CONCATENATE("'2018-09'!Q",TEXT(MATCH($C56,'2018-09'!$C$2:$C$100,0)+1,0)))="",AND(INDIRECT(CONCATENATE("'2018-10'!Q",TEXT(MATCH($C56,'2018-10'!$C$2:$C$100,0)+1,0)))="",INDIRECT(CONCATENATE("'2018-09'!Q",TEXT(MATCH($C56,'2018-09'!$C$2:$C$100,0)+1,0)))="")),"Н/Д",INDIRECT(CONCATENATE("'2018-10'!Q",TEXT(MATCH($C56,'2018-10'!$C$2:$C$100,0)+1,0)))-INDIRECT(CONCATENATE("'2018-09'!Q",TEXT(MATCH($C56,'2018-09'!$C$2:$C$100,0)+1,0))))</f>
        <v>577037.68999999762</v>
      </c>
      <c r="R56" s="17">
        <f ca="1">IF(OR(INDIRECT(CONCATENATE("'2018-10'!R",TEXT(MATCH($C56,'2018-10'!$C$2:$C$100,0)+1,0)))="",INDIRECT(CONCATENATE("'2018-09'!R",TEXT(MATCH($C56,'2018-09'!$C$2:$C$100,0)+1,0)))="",AND(INDIRECT(CONCATENATE("'2018-10'!R",TEXT(MATCH($C56,'2018-10'!$C$2:$C$100,0)+1,0)))="",INDIRECT(CONCATENATE("'2018-09'!R",TEXT(MATCH($C56,'2018-09'!$C$2:$C$100,0)+1,0)))="")),"Н/Д",INDIRECT(CONCATENATE("'2018-10'!R",TEXT(MATCH($C56,'2018-10'!$C$2:$C$100,0)+1,0)))-INDIRECT(CONCATENATE("'2018-09'!R",TEXT(MATCH($C56,'2018-09'!$C$2:$C$100,0)+1,0))))</f>
        <v>31823841.609999985</v>
      </c>
      <c r="S56" s="17">
        <f ca="1">IF(OR(INDIRECT(CONCATENATE("'2018-10'!S",TEXT(MATCH($C56,'2018-10'!$C$2:$C$100,0)+1,0)))="",INDIRECT(CONCATENATE("'2018-09'!S",TEXT(MATCH($C56,'2018-09'!$C$2:$C$100,0)+1,0)))="",AND(INDIRECT(CONCATENATE("'2018-10'!S",TEXT(MATCH($C56,'2018-10'!$C$2:$C$100,0)+1,0)))="",INDIRECT(CONCATENATE("'2018-09'!S",TEXT(MATCH($C56,'2018-09'!$C$2:$C$100,0)+1,0)))="")),"Н/Д",INDIRECT(CONCATENATE("'2018-10'!S",TEXT(MATCH($C56,'2018-10'!$C$2:$C$100,0)+1,0)))-INDIRECT(CONCATENATE("'2018-09'!S",TEXT(MATCH($C56,'2018-09'!$C$2:$C$100,0)+1,0))))</f>
        <v>1184731</v>
      </c>
      <c r="T56" s="17">
        <f ca="1">IF(OR(INDIRECT(CONCATENATE("'2018-10'!T",TEXT(MATCH($C56,'2018-10'!$C$2:$C$100,0)+1,0)))="",INDIRECT(CONCATENATE("'2018-09'!T",TEXT(MATCH($C56,'2018-09'!$C$2:$C$100,0)+1,0)))="",AND(INDIRECT(CONCATENATE("'2018-10'!T",TEXT(MATCH($C56,'2018-10'!$C$2:$C$100,0)+1,0)))="",INDIRECT(CONCATENATE("'2018-09'!T",TEXT(MATCH($C56,'2018-09'!$C$2:$C$100,0)+1,0)))="")),"Н/Д",INDIRECT(CONCATENATE("'2018-10'!T",TEXT(MATCH($C56,'2018-10'!$C$2:$C$100,0)+1,0)))-INDIRECT(CONCATENATE("'2018-09'!T",TEXT(MATCH($C56,'2018-09'!$C$2:$C$100,0)+1,0))))</f>
        <v>43223471.579999983</v>
      </c>
      <c r="U56" s="17">
        <f ca="1">IF(OR(INDIRECT(CONCATENATE("'2018-10'!U",TEXT(MATCH($C56,'2018-10'!$C$2:$C$100,0)+1,0)))="",INDIRECT(CONCATENATE("'2018-09'!U",TEXT(MATCH($C56,'2018-09'!$C$2:$C$100,0)+1,0)))="",AND(INDIRECT(CONCATENATE("'2018-10'!U",TEXT(MATCH($C56,'2018-10'!$C$2:$C$100,0)+1,0)))="",INDIRECT(CONCATENATE("'2018-09'!U",TEXT(MATCH($C56,'2018-09'!$C$2:$C$100,0)+1,0)))="")),"Н/Д",INDIRECT(CONCATENATE("'2018-10'!U",TEXT(MATCH($C56,'2018-10'!$C$2:$C$100,0)+1,0)))-INDIRECT(CONCATENATE("'2018-09'!U",TEXT(MATCH($C56,'2018-09'!$C$2:$C$100,0)+1,0))))</f>
        <v>1583624.7300000004</v>
      </c>
      <c r="V56" s="17">
        <f ca="1">IF(OR(INDIRECT(CONCATENATE("'2018-10'!V",TEXT(MATCH($C56,'2018-10'!$C$2:$C$100,0)+1,0)))="",INDIRECT(CONCATENATE("'2018-09'!V",TEXT(MATCH($C56,'2018-09'!$C$2:$C$100,0)+1,0)))="",AND(INDIRECT(CONCATENATE("'2018-10'!V",TEXT(MATCH($C56,'2018-10'!$C$2:$C$100,0)+1,0)))="",INDIRECT(CONCATENATE("'2018-09'!V",TEXT(MATCH($C56,'2018-09'!$C$2:$C$100,0)+1,0)))="")),"Н/Д",INDIRECT(CONCATENATE("'2018-10'!V",TEXT(MATCH($C56,'2018-10'!$C$2:$C$100,0)+1,0)))-INDIRECT(CONCATENATE("'2018-09'!V",TEXT(MATCH($C56,'2018-09'!$C$2:$C$100,0)+1,0))))</f>
        <v>1523778796.5400009</v>
      </c>
      <c r="W56" s="17">
        <f ca="1">IF(OR(INDIRECT(CONCATENATE("'2018-10'!W",TEXT(MATCH($C56,'2018-10'!$C$2:$C$100,0)+1,0)))="",INDIRECT(CONCATENATE("'2018-09'!W",TEXT(MATCH($C56,'2018-09'!$C$2:$C$100,0)+1,0)))="",AND(INDIRECT(CONCATENATE("'2018-10'!W",TEXT(MATCH($C56,'2018-10'!$C$2:$C$100,0)+1,0)))="",INDIRECT(CONCATENATE("'2018-09'!W",TEXT(MATCH($C56,'2018-09'!$C$2:$C$100,0)+1,0)))="")),"Н/Д",INDIRECT(CONCATENATE("'2018-10'!W",TEXT(MATCH($C56,'2018-10'!$C$2:$C$100,0)+1,0)))-INDIRECT(CONCATENATE("'2018-09'!W",TEXT(MATCH($C56,'2018-09'!$C$2:$C$100,0)+1,0))))</f>
        <v>7817653742.8899994</v>
      </c>
    </row>
    <row r="57" spans="1:23" x14ac:dyDescent="0.25">
      <c r="A57" s="2" t="s">
        <v>80</v>
      </c>
      <c r="B57" s="2" t="s">
        <v>82</v>
      </c>
      <c r="C57" s="15">
        <v>65000000</v>
      </c>
      <c r="D57" s="2" t="s">
        <v>213</v>
      </c>
      <c r="E57" s="17">
        <f ca="1">IF(OR(INDIRECT(CONCATENATE("'2018-10'!E",TEXT(MATCH($C57,'2018-10'!$C$2:$C$100,0)+1,0)))="",INDIRECT(CONCATENATE("'2018-09'!E",TEXT(MATCH($C57,'2018-09'!$C$2:$C$100,0)+1,0)))="",AND(INDIRECT(CONCATENATE("'2018-10'!E",TEXT(MATCH($C57,'2018-10'!$C$2:$C$100,0)+1,0)))="",INDIRECT(CONCATENATE("'2018-09'!E",TEXT(MATCH($C57,'2018-09'!$C$2:$C$100,0)+1,0)))="")),"Н/Д",INDIRECT(CONCATENATE("'2018-10'!E",TEXT(MATCH($C57,'2018-10'!$C$2:$C$100,0)+1,0)))-INDIRECT(CONCATENATE("'2018-09'!E",TEXT(MATCH($C57,'2018-09'!$C$2:$C$100,0)+1,0))))</f>
        <v>17124437935.019989</v>
      </c>
      <c r="F57" s="17">
        <f ca="1">IF(OR(INDIRECT(CONCATENATE("'2018-10'!F",TEXT(MATCH($C57,'2018-10'!$C$2:$C$100,0)+1,0)))="",INDIRECT(CONCATENATE("'2018-09'!F",TEXT(MATCH($C57,'2018-09'!$C$2:$C$100,0)+1,0)))="",AND(INDIRECT(CONCATENATE("'2018-10'!F",TEXT(MATCH($C57,'2018-10'!$C$2:$C$100,0)+1,0)))="",INDIRECT(CONCATENATE("'2018-09'!F",TEXT(MATCH($C57,'2018-09'!$C$2:$C$100,0)+1,0)))="")),"Н/Д",INDIRECT(CONCATENATE("'2018-10'!F",TEXT(MATCH($C57,'2018-10'!$C$2:$C$100,0)+1,0)))-INDIRECT(CONCATENATE("'2018-09'!F",TEXT(MATCH($C57,'2018-09'!$C$2:$C$100,0)+1,0))))</f>
        <v>14707743150.359985</v>
      </c>
      <c r="G57" s="17">
        <f ca="1">IF(OR(INDIRECT(CONCATENATE("'2018-10'!G",TEXT(MATCH($C57,'2018-10'!$C$2:$C$100,0)+1,0)))="",INDIRECT(CONCATENATE("'2018-09'!G",TEXT(MATCH($C57,'2018-09'!$C$2:$C$100,0)+1,0)))="",AND(INDIRECT(CONCATENATE("'2018-10'!G",TEXT(MATCH($C57,'2018-10'!$C$2:$C$100,0)+1,0)))="",INDIRECT(CONCATENATE("'2018-09'!G",TEXT(MATCH($C57,'2018-09'!$C$2:$C$100,0)+1,0)))="")),"Н/Д",INDIRECT(CONCATENATE("'2018-10'!G",TEXT(MATCH($C57,'2018-10'!$C$2:$C$100,0)+1,0)))-INDIRECT(CONCATENATE("'2018-09'!G",TEXT(MATCH($C57,'2018-09'!$C$2:$C$100,0)+1,0))))</f>
        <v>3117908345.7900009</v>
      </c>
      <c r="H57" s="17">
        <f ca="1">IF(OR(INDIRECT(CONCATENATE("'2018-10'!H",TEXT(MATCH($C57,'2018-10'!$C$2:$C$100,0)+1,0)))="",INDIRECT(CONCATENATE("'2018-09'!H",TEXT(MATCH($C57,'2018-09'!$C$2:$C$100,0)+1,0)))="",AND(INDIRECT(CONCATENATE("'2018-10'!H",TEXT(MATCH($C57,'2018-10'!$C$2:$C$100,0)+1,0)))="",INDIRECT(CONCATENATE("'2018-09'!H",TEXT(MATCH($C57,'2018-09'!$C$2:$C$100,0)+1,0)))="")),"Н/Д",INDIRECT(CONCATENATE("'2018-10'!H",TEXT(MATCH($C57,'2018-10'!$C$2:$C$100,0)+1,0)))-INDIRECT(CONCATENATE("'2018-09'!H",TEXT(MATCH($C57,'2018-09'!$C$2:$C$100,0)+1,0))))</f>
        <v>7795367704.3800049</v>
      </c>
      <c r="I57" s="17">
        <f ca="1">IF(OR(INDIRECT(CONCATENATE("'2018-10'!I",TEXT(MATCH($C57,'2018-10'!$C$2:$C$100,0)+1,0)))="",INDIRECT(CONCATENATE("'2018-09'!I",TEXT(MATCH($C57,'2018-09'!$C$2:$C$100,0)+1,0)))="",AND(INDIRECT(CONCATENATE("'2018-10'!I",TEXT(MATCH($C57,'2018-10'!$C$2:$C$100,0)+1,0)))="",INDIRECT(CONCATENATE("'2018-09'!I",TEXT(MATCH($C57,'2018-09'!$C$2:$C$100,0)+1,0)))="")),"Н/Д",INDIRECT(CONCATENATE("'2018-10'!I",TEXT(MATCH($C57,'2018-10'!$C$2:$C$100,0)+1,0)))-INDIRECT(CONCATENATE("'2018-09'!I",TEXT(MATCH($C57,'2018-09'!$C$2:$C$100,0)+1,0))))</f>
        <v>1762523291.7999992</v>
      </c>
      <c r="J57" s="17" t="str">
        <f ca="1">IF(OR(INDIRECT(CONCATENATE("'2018-10'!J",TEXT(MATCH($C57,'2018-10'!$C$2:$C$100,0)+1,0)))="",INDIRECT(CONCATENATE("'2018-09'!J",TEXT(MATCH($C57,'2018-09'!$C$2:$C$100,0)+1,0)))="",AND(INDIRECT(CONCATENATE("'2018-10'!J",TEXT(MATCH($C57,'2018-10'!$C$2:$C$100,0)+1,0)))="",INDIRECT(CONCATENATE("'2018-09'!J",TEXT(MATCH($C57,'2018-09'!$C$2:$C$100,0)+1,0)))="")),"Н/Д",INDIRECT(CONCATENATE("'2018-10'!J",TEXT(MATCH($C57,'2018-10'!$C$2:$C$100,0)+1,0)))-INDIRECT(CONCATENATE("'2018-09'!J",TEXT(MATCH($C57,'2018-09'!$C$2:$C$100,0)+1,0))))</f>
        <v>Н/Д</v>
      </c>
      <c r="K57" s="17">
        <f ca="1">IF(OR(INDIRECT(CONCATENATE("'2018-10'!K",TEXT(MATCH($C57,'2018-10'!$C$2:$C$100,0)+1,0)))="",INDIRECT(CONCATENATE("'2018-09'!K",TEXT(MATCH($C57,'2018-09'!$C$2:$C$100,0)+1,0)))="",AND(INDIRECT(CONCATENATE("'2018-10'!K",TEXT(MATCH($C57,'2018-10'!$C$2:$C$100,0)+1,0)))="",INDIRECT(CONCATENATE("'2018-09'!K",TEXT(MATCH($C57,'2018-09'!$C$2:$C$100,0)+1,0)))="")),"Н/Д",INDIRECT(CONCATENATE("'2018-10'!K",TEXT(MATCH($C57,'2018-10'!$C$2:$C$100,0)+1,0)))-INDIRECT(CONCATENATE("'2018-09'!K",TEXT(MATCH($C57,'2018-09'!$C$2:$C$100,0)+1,0))))</f>
        <v>234832282.47999954</v>
      </c>
      <c r="L57" s="17">
        <f ca="1">IF(OR(INDIRECT(CONCATENATE("'2018-10'!L",TEXT(MATCH($C57,'2018-10'!$C$2:$C$100,0)+1,0)))="",INDIRECT(CONCATENATE("'2018-09'!L",TEXT(MATCH($C57,'2018-09'!$C$2:$C$100,0)+1,0)))="",AND(INDIRECT(CONCATENATE("'2018-10'!L",TEXT(MATCH($C57,'2018-10'!$C$2:$C$100,0)+1,0)))="",INDIRECT(CONCATENATE("'2018-09'!L",TEXT(MATCH($C57,'2018-09'!$C$2:$C$100,0)+1,0)))="")),"Н/Д",INDIRECT(CONCATENATE("'2018-10'!L",TEXT(MATCH($C57,'2018-10'!$C$2:$C$100,0)+1,0)))-INDIRECT(CONCATENATE("'2018-09'!L",TEXT(MATCH($C57,'2018-09'!$C$2:$C$100,0)+1,0))))</f>
        <v>624255672.92000198</v>
      </c>
      <c r="M57" s="17">
        <f ca="1">IF(OR(INDIRECT(CONCATENATE("'2018-10'!M",TEXT(MATCH($C57,'2018-10'!$C$2:$C$100,0)+1,0)))="",INDIRECT(CONCATENATE("'2018-09'!M",TEXT(MATCH($C57,'2018-09'!$C$2:$C$100,0)+1,0)))="",AND(INDIRECT(CONCATENATE("'2018-10'!M",TEXT(MATCH($C57,'2018-10'!$C$2:$C$100,0)+1,0)))="",INDIRECT(CONCATENATE("'2018-09'!M",TEXT(MATCH($C57,'2018-09'!$C$2:$C$100,0)+1,0)))="")),"Н/Д",INDIRECT(CONCATENATE("'2018-10'!M",TEXT(MATCH($C57,'2018-10'!$C$2:$C$100,0)+1,0)))-INDIRECT(CONCATENATE("'2018-09'!M",TEXT(MATCH($C57,'2018-09'!$C$2:$C$100,0)+1,0))))</f>
        <v>131180626.19999993</v>
      </c>
      <c r="N57" s="17">
        <f ca="1">IF(OR(INDIRECT(CONCATENATE("'2018-10'!N",TEXT(MATCH($C57,'2018-10'!$C$2:$C$100,0)+1,0)))="",INDIRECT(CONCATENATE("'2018-09'!N",TEXT(MATCH($C57,'2018-09'!$C$2:$C$100,0)+1,0)))="",AND(INDIRECT(CONCATENATE("'2018-10'!N",TEXT(MATCH($C57,'2018-10'!$C$2:$C$100,0)+1,0)))="",INDIRECT(CONCATENATE("'2018-09'!N",TEXT(MATCH($C57,'2018-09'!$C$2:$C$100,0)+1,0)))="")),"Н/Д",INDIRECT(CONCATENATE("'2018-10'!N",TEXT(MATCH($C57,'2018-10'!$C$2:$C$100,0)+1,0)))-INDIRECT(CONCATENATE("'2018-09'!NE",TEXT(MATCH($C57,'2018-09'!$C$2:$C$100,0)+1,0))))</f>
        <v>1047106964.41</v>
      </c>
      <c r="O57" s="17">
        <f ca="1">IF(OR(INDIRECT(CONCATENATE("'2018-10'!O",TEXT(MATCH($C57,'2018-10'!$C$2:$C$100,0)+1,0)))="",INDIRECT(CONCATENATE("'2018-09'!O",TEXT(MATCH($C57,'2018-09'!$C$2:$C$100,0)+1,0)))="",AND(INDIRECT(CONCATENATE("'2018-10'!O",TEXT(MATCH($C57,'2018-10'!$C$2:$C$100,0)+1,0)))="",INDIRECT(CONCATENATE("'2018-09'!O",TEXT(MATCH($C57,'2018-09'!$C$2:$C$100,0)+1,0)))="")),"Н/Д",INDIRECT(CONCATENATE("'2018-10'!O",TEXT(MATCH($C57,'2018-10'!$C$2:$C$100,0)+1,0)))-INDIRECT(CONCATENATE("'2018-09'!O",TEXT(MATCH($C57,'2018-09'!$C$2:$C$100,0)+1,0))))</f>
        <v>29895.020000000019</v>
      </c>
      <c r="P57" s="17">
        <f ca="1">IF(OR(INDIRECT(CONCATENATE("'2018-10'!P",TEXT(MATCH($C57,'2018-10'!$C$2:$C$100,0)+1,0)))="",INDIRECT(CONCATENATE("'2018-09'!P",TEXT(MATCH($C57,'2018-09'!$C$2:$C$100,0)+1,0)))="",AND(INDIRECT(CONCATENATE("'2018-10'!P",TEXT(MATCH($C57,'2018-10'!$C$2:$C$100,0)+1,0)))="",INDIRECT(CONCATENATE("'2018-09'!P",TEXT(MATCH($C57,'2018-09'!$C$2:$C$100,0)+1,0)))="")),"Н/Д",INDIRECT(CONCATENATE("'2018-10'!P",TEXT(MATCH($C57,'2018-10'!$C$2:$C$100,0)+1,0)))-INDIRECT(CONCATENATE("'2018-09'!P",TEXT(MATCH($C57,'2018-09'!$C$2:$C$100,0)+1,0))))</f>
        <v>375275620.38000011</v>
      </c>
      <c r="Q57" s="17">
        <f ca="1">IF(OR(INDIRECT(CONCATENATE("'2018-10'!Q",TEXT(MATCH($C57,'2018-10'!$C$2:$C$100,0)+1,0)))="",INDIRECT(CONCATENATE("'2018-09'!Q",TEXT(MATCH($C57,'2018-09'!$C$2:$C$100,0)+1,0)))="",AND(INDIRECT(CONCATENATE("'2018-10'!Q",TEXT(MATCH($C57,'2018-10'!$C$2:$C$100,0)+1,0)))="",INDIRECT(CONCATENATE("'2018-09'!Q",TEXT(MATCH($C57,'2018-09'!$C$2:$C$100,0)+1,0)))="")),"Н/Д",INDIRECT(CONCATENATE("'2018-10'!Q",TEXT(MATCH($C57,'2018-10'!$C$2:$C$100,0)+1,0)))-INDIRECT(CONCATENATE("'2018-09'!Q",TEXT(MATCH($C57,'2018-09'!$C$2:$C$100,0)+1,0))))</f>
        <v>25983796.569999933</v>
      </c>
      <c r="R57" s="17">
        <f ca="1">IF(OR(INDIRECT(CONCATENATE("'2018-10'!R",TEXT(MATCH($C57,'2018-10'!$C$2:$C$100,0)+1,0)))="",INDIRECT(CONCATENATE("'2018-09'!R",TEXT(MATCH($C57,'2018-09'!$C$2:$C$100,0)+1,0)))="",AND(INDIRECT(CONCATENATE("'2018-10'!R",TEXT(MATCH($C57,'2018-10'!$C$2:$C$100,0)+1,0)))="",INDIRECT(CONCATENATE("'2018-09'!R",TEXT(MATCH($C57,'2018-09'!$C$2:$C$100,0)+1,0)))="")),"Н/Д",INDIRECT(CONCATENATE("'2018-10'!R",TEXT(MATCH($C57,'2018-10'!$C$2:$C$100,0)+1,0)))-INDIRECT(CONCATENATE("'2018-09'!R",TEXT(MATCH($C57,'2018-09'!$C$2:$C$100,0)+1,0))))</f>
        <v>190373148.6400001</v>
      </c>
      <c r="S57" s="17">
        <f ca="1">IF(OR(INDIRECT(CONCATENATE("'2018-10'!S",TEXT(MATCH($C57,'2018-10'!$C$2:$C$100,0)+1,0)))="",INDIRECT(CONCATENATE("'2018-09'!S",TEXT(MATCH($C57,'2018-09'!$C$2:$C$100,0)+1,0)))="",AND(INDIRECT(CONCATENATE("'2018-10'!S",TEXT(MATCH($C57,'2018-10'!$C$2:$C$100,0)+1,0)))="",INDIRECT(CONCATENATE("'2018-09'!S",TEXT(MATCH($C57,'2018-09'!$C$2:$C$100,0)+1,0)))="")),"Н/Д",INDIRECT(CONCATENATE("'2018-10'!S",TEXT(MATCH($C57,'2018-10'!$C$2:$C$100,0)+1,0)))-INDIRECT(CONCATENATE("'2018-09'!S",TEXT(MATCH($C57,'2018-09'!$C$2:$C$100,0)+1,0))))</f>
        <v>6377.1999999999534</v>
      </c>
      <c r="T57" s="17">
        <f ca="1">IF(OR(INDIRECT(CONCATENATE("'2018-10'!T",TEXT(MATCH($C57,'2018-10'!$C$2:$C$100,0)+1,0)))="",INDIRECT(CONCATENATE("'2018-09'!T",TEXT(MATCH($C57,'2018-09'!$C$2:$C$100,0)+1,0)))="",AND(INDIRECT(CONCATENATE("'2018-10'!T",TEXT(MATCH($C57,'2018-10'!$C$2:$C$100,0)+1,0)))="",INDIRECT(CONCATENATE("'2018-09'!T",TEXT(MATCH($C57,'2018-09'!$C$2:$C$100,0)+1,0)))="")),"Н/Д",INDIRECT(CONCATENATE("'2018-10'!T",TEXT(MATCH($C57,'2018-10'!$C$2:$C$100,0)+1,0)))-INDIRECT(CONCATENATE("'2018-09'!T",TEXT(MATCH($C57,'2018-09'!$C$2:$C$100,0)+1,0))))</f>
        <v>266524088.8499999</v>
      </c>
      <c r="U57" s="17">
        <f ca="1">IF(OR(INDIRECT(CONCATENATE("'2018-10'!U",TEXT(MATCH($C57,'2018-10'!$C$2:$C$100,0)+1,0)))="",INDIRECT(CONCATENATE("'2018-09'!U",TEXT(MATCH($C57,'2018-09'!$C$2:$C$100,0)+1,0)))="",AND(INDIRECT(CONCATENATE("'2018-10'!U",TEXT(MATCH($C57,'2018-10'!$C$2:$C$100,0)+1,0)))="",INDIRECT(CONCATENATE("'2018-09'!U",TEXT(MATCH($C57,'2018-09'!$C$2:$C$100,0)+1,0)))="")),"Н/Д",INDIRECT(CONCATENATE("'2018-10'!U",TEXT(MATCH($C57,'2018-10'!$C$2:$C$100,0)+1,0)))-INDIRECT(CONCATENATE("'2018-09'!U",TEXT(MATCH($C57,'2018-09'!$C$2:$C$100,0)+1,0))))</f>
        <v>9141888.549999997</v>
      </c>
      <c r="V57" s="17">
        <f ca="1">IF(OR(INDIRECT(CONCATENATE("'2018-10'!V",TEXT(MATCH($C57,'2018-10'!$C$2:$C$100,0)+1,0)))="",INDIRECT(CONCATENATE("'2018-09'!V",TEXT(MATCH($C57,'2018-09'!$C$2:$C$100,0)+1,0)))="",AND(INDIRECT(CONCATENATE("'2018-10'!V",TEXT(MATCH($C57,'2018-10'!$C$2:$C$100,0)+1,0)))="",INDIRECT(CONCATENATE("'2018-09'!V",TEXT(MATCH($C57,'2018-09'!$C$2:$C$100,0)+1,0)))="")),"Н/Д",INDIRECT(CONCATENATE("'2018-10'!V",TEXT(MATCH($C57,'2018-10'!$C$2:$C$100,0)+1,0)))-INDIRECT(CONCATENATE("'2018-09'!V",TEXT(MATCH($C57,'2018-09'!$C$2:$C$100,0)+1,0))))</f>
        <v>2416694784.6599998</v>
      </c>
      <c r="W57" s="17">
        <f ca="1">IF(OR(INDIRECT(CONCATENATE("'2018-10'!W",TEXT(MATCH($C57,'2018-10'!$C$2:$C$100,0)+1,0)))="",INDIRECT(CONCATENATE("'2018-09'!W",TEXT(MATCH($C57,'2018-09'!$C$2:$C$100,0)+1,0)))="",AND(INDIRECT(CONCATENATE("'2018-10'!W",TEXT(MATCH($C57,'2018-10'!$C$2:$C$100,0)+1,0)))="",INDIRECT(CONCATENATE("'2018-09'!W",TEXT(MATCH($C57,'2018-09'!$C$2:$C$100,0)+1,0)))="")),"Н/Д",INDIRECT(CONCATENATE("'2018-10'!W",TEXT(MATCH($C57,'2018-10'!$C$2:$C$100,0)+1,0)))-INDIRECT(CONCATENATE("'2018-09'!W",TEXT(MATCH($C57,'2018-09'!$C$2:$C$100,0)+1,0))))</f>
        <v>48882298656.829956</v>
      </c>
    </row>
    <row r="58" spans="1:23" x14ac:dyDescent="0.25">
      <c r="A58" s="2" t="s">
        <v>80</v>
      </c>
      <c r="B58" s="2" t="s">
        <v>83</v>
      </c>
      <c r="C58" s="15">
        <v>71000000</v>
      </c>
      <c r="D58" s="2" t="s">
        <v>213</v>
      </c>
      <c r="E58" s="17">
        <f ca="1">IF(OR(INDIRECT(CONCATENATE("'2018-10'!E",TEXT(MATCH($C58,'2018-10'!$C$2:$C$100,0)+1,0)))="",INDIRECT(CONCATENATE("'2018-09'!E",TEXT(MATCH($C58,'2018-09'!$C$2:$C$100,0)+1,0)))="",AND(INDIRECT(CONCATENATE("'2018-10'!E",TEXT(MATCH($C58,'2018-10'!$C$2:$C$100,0)+1,0)))="",INDIRECT(CONCATENATE("'2018-09'!E",TEXT(MATCH($C58,'2018-09'!$C$2:$C$100,0)+1,0)))="")),"Н/Д",INDIRECT(CONCATENATE("'2018-10'!E",TEXT(MATCH($C58,'2018-10'!$C$2:$C$100,0)+1,0)))-INDIRECT(CONCATENATE("'2018-09'!E",TEXT(MATCH($C58,'2018-09'!$C$2:$C$100,0)+1,0))))</f>
        <v>12896718980.809998</v>
      </c>
      <c r="F58" s="17">
        <f ca="1">IF(OR(INDIRECT(CONCATENATE("'2018-10'!F",TEXT(MATCH($C58,'2018-10'!$C$2:$C$100,0)+1,0)))="",INDIRECT(CONCATENATE("'2018-09'!F",TEXT(MATCH($C58,'2018-09'!$C$2:$C$100,0)+1,0)))="",AND(INDIRECT(CONCATENATE("'2018-10'!F",TEXT(MATCH($C58,'2018-10'!$C$2:$C$100,0)+1,0)))="",INDIRECT(CONCATENATE("'2018-09'!F",TEXT(MATCH($C58,'2018-09'!$C$2:$C$100,0)+1,0)))="")),"Н/Д",INDIRECT(CONCATENATE("'2018-10'!F",TEXT(MATCH($C58,'2018-10'!$C$2:$C$100,0)+1,0)))-INDIRECT(CONCATENATE("'2018-09'!F",TEXT(MATCH($C58,'2018-09'!$C$2:$C$100,0)+1,0))))</f>
        <v>11726929410.589996</v>
      </c>
      <c r="G58" s="17">
        <f ca="1">IF(OR(INDIRECT(CONCATENATE("'2018-10'!G",TEXT(MATCH($C58,'2018-10'!$C$2:$C$100,0)+1,0)))="",INDIRECT(CONCATENATE("'2018-09'!G",TEXT(MATCH($C58,'2018-09'!$C$2:$C$100,0)+1,0)))="",AND(INDIRECT(CONCATENATE("'2018-10'!G",TEXT(MATCH($C58,'2018-10'!$C$2:$C$100,0)+1,0)))="",INDIRECT(CONCATENATE("'2018-09'!G",TEXT(MATCH($C58,'2018-09'!$C$2:$C$100,0)+1,0)))="")),"Н/Д",INDIRECT(CONCATENATE("'2018-10'!G",TEXT(MATCH($C58,'2018-10'!$C$2:$C$100,0)+1,0)))-INDIRECT(CONCATENATE("'2018-09'!G",TEXT(MATCH($C58,'2018-09'!$C$2:$C$100,0)+1,0))))</f>
        <v>7448952437.2200012</v>
      </c>
      <c r="H58" s="17">
        <f ca="1">IF(OR(INDIRECT(CONCATENATE("'2018-10'!H",TEXT(MATCH($C58,'2018-10'!$C$2:$C$100,0)+1,0)))="",INDIRECT(CONCATENATE("'2018-09'!H",TEXT(MATCH($C58,'2018-09'!$C$2:$C$100,0)+1,0)))="",AND(INDIRECT(CONCATENATE("'2018-10'!H",TEXT(MATCH($C58,'2018-10'!$C$2:$C$100,0)+1,0)))="",INDIRECT(CONCATENATE("'2018-09'!H",TEXT(MATCH($C58,'2018-09'!$C$2:$C$100,0)+1,0)))="")),"Н/Д",INDIRECT(CONCATENATE("'2018-10'!H",TEXT(MATCH($C58,'2018-10'!$C$2:$C$100,0)+1,0)))-INDIRECT(CONCATENATE("'2018-09'!H",TEXT(MATCH($C58,'2018-09'!$C$2:$C$100,0)+1,0))))</f>
        <v>2857229987.9500008</v>
      </c>
      <c r="I58" s="17">
        <f ca="1">IF(OR(INDIRECT(CONCATENATE("'2018-10'!I",TEXT(MATCH($C58,'2018-10'!$C$2:$C$100,0)+1,0)))="",INDIRECT(CONCATENATE("'2018-09'!I",TEXT(MATCH($C58,'2018-09'!$C$2:$C$100,0)+1,0)))="",AND(INDIRECT(CONCATENATE("'2018-10'!I",TEXT(MATCH($C58,'2018-10'!$C$2:$C$100,0)+1,0)))="",INDIRECT(CONCATENATE("'2018-09'!I",TEXT(MATCH($C58,'2018-09'!$C$2:$C$100,0)+1,0)))="")),"Н/Д",INDIRECT(CONCATENATE("'2018-10'!I",TEXT(MATCH($C58,'2018-10'!$C$2:$C$100,0)+1,0)))-INDIRECT(CONCATENATE("'2018-09'!I",TEXT(MATCH($C58,'2018-09'!$C$2:$C$100,0)+1,0))))</f>
        <v>522095335.71999979</v>
      </c>
      <c r="J58" s="17" t="str">
        <f ca="1">IF(OR(INDIRECT(CONCATENATE("'2018-10'!J",TEXT(MATCH($C58,'2018-10'!$C$2:$C$100,0)+1,0)))="",INDIRECT(CONCATENATE("'2018-09'!J",TEXT(MATCH($C58,'2018-09'!$C$2:$C$100,0)+1,0)))="",AND(INDIRECT(CONCATENATE("'2018-10'!J",TEXT(MATCH($C58,'2018-10'!$C$2:$C$100,0)+1,0)))="",INDIRECT(CONCATENATE("'2018-09'!J",TEXT(MATCH($C58,'2018-09'!$C$2:$C$100,0)+1,0)))="")),"Н/Д",INDIRECT(CONCATENATE("'2018-10'!J",TEXT(MATCH($C58,'2018-10'!$C$2:$C$100,0)+1,0)))-INDIRECT(CONCATENATE("'2018-09'!J",TEXT(MATCH($C58,'2018-09'!$C$2:$C$100,0)+1,0))))</f>
        <v>Н/Д</v>
      </c>
      <c r="K58" s="17">
        <f ca="1">IF(OR(INDIRECT(CONCATENATE("'2018-10'!K",TEXT(MATCH($C58,'2018-10'!$C$2:$C$100,0)+1,0)))="",INDIRECT(CONCATENATE("'2018-09'!K",TEXT(MATCH($C58,'2018-09'!$C$2:$C$100,0)+1,0)))="",AND(INDIRECT(CONCATENATE("'2018-10'!K",TEXT(MATCH($C58,'2018-10'!$C$2:$C$100,0)+1,0)))="",INDIRECT(CONCATENATE("'2018-09'!K",TEXT(MATCH($C58,'2018-09'!$C$2:$C$100,0)+1,0)))="")),"Н/Д",INDIRECT(CONCATENATE("'2018-10'!K",TEXT(MATCH($C58,'2018-10'!$C$2:$C$100,0)+1,0)))-INDIRECT(CONCATENATE("'2018-09'!K",TEXT(MATCH($C58,'2018-09'!$C$2:$C$100,0)+1,0))))</f>
        <v>70816397.460000038</v>
      </c>
      <c r="L58" s="17">
        <f ca="1">IF(OR(INDIRECT(CONCATENATE("'2018-10'!L",TEXT(MATCH($C58,'2018-10'!$C$2:$C$100,0)+1,0)))="",INDIRECT(CONCATENATE("'2018-09'!L",TEXT(MATCH($C58,'2018-09'!$C$2:$C$100,0)+1,0)))="",AND(INDIRECT(CONCATENATE("'2018-10'!L",TEXT(MATCH($C58,'2018-10'!$C$2:$C$100,0)+1,0)))="",INDIRECT(CONCATENATE("'2018-09'!L",TEXT(MATCH($C58,'2018-09'!$C$2:$C$100,0)+1,0)))="")),"Н/Д",INDIRECT(CONCATENATE("'2018-10'!L",TEXT(MATCH($C58,'2018-10'!$C$2:$C$100,0)+1,0)))-INDIRECT(CONCATENATE("'2018-09'!L",TEXT(MATCH($C58,'2018-09'!$C$2:$C$100,0)+1,0))))</f>
        <v>103709652.6099987</v>
      </c>
      <c r="M58" s="17">
        <f ca="1">IF(OR(INDIRECT(CONCATENATE("'2018-10'!M",TEXT(MATCH($C58,'2018-10'!$C$2:$C$100,0)+1,0)))="",INDIRECT(CONCATENATE("'2018-09'!M",TEXT(MATCH($C58,'2018-09'!$C$2:$C$100,0)+1,0)))="",AND(INDIRECT(CONCATENATE("'2018-10'!M",TEXT(MATCH($C58,'2018-10'!$C$2:$C$100,0)+1,0)))="",INDIRECT(CONCATENATE("'2018-09'!M",TEXT(MATCH($C58,'2018-09'!$C$2:$C$100,0)+1,0)))="")),"Н/Д",INDIRECT(CONCATENATE("'2018-10'!M",TEXT(MATCH($C58,'2018-10'!$C$2:$C$100,0)+1,0)))-INDIRECT(CONCATENATE("'2018-09'!M",TEXT(MATCH($C58,'2018-09'!$C$2:$C$100,0)+1,0))))</f>
        <v>8563754.3999999985</v>
      </c>
      <c r="N58" s="17">
        <f ca="1">IF(OR(INDIRECT(CONCATENATE("'2018-10'!N",TEXT(MATCH($C58,'2018-10'!$C$2:$C$100,0)+1,0)))="",INDIRECT(CONCATENATE("'2018-09'!N",TEXT(MATCH($C58,'2018-09'!$C$2:$C$100,0)+1,0)))="",AND(INDIRECT(CONCATENATE("'2018-10'!N",TEXT(MATCH($C58,'2018-10'!$C$2:$C$100,0)+1,0)))="",INDIRECT(CONCATENATE("'2018-09'!N",TEXT(MATCH($C58,'2018-09'!$C$2:$C$100,0)+1,0)))="")),"Н/Д",INDIRECT(CONCATENATE("'2018-10'!N",TEXT(MATCH($C58,'2018-10'!$C$2:$C$100,0)+1,0)))-INDIRECT(CONCATENATE("'2018-09'!NE",TEXT(MATCH($C58,'2018-09'!$C$2:$C$100,0)+1,0))))</f>
        <v>513038254.43000001</v>
      </c>
      <c r="O58" s="17">
        <f ca="1">IF(OR(INDIRECT(CONCATENATE("'2018-10'!O",TEXT(MATCH($C58,'2018-10'!$C$2:$C$100,0)+1,0)))="",INDIRECT(CONCATENATE("'2018-09'!O",TEXT(MATCH($C58,'2018-09'!$C$2:$C$100,0)+1,0)))="",AND(INDIRECT(CONCATENATE("'2018-10'!O",TEXT(MATCH($C58,'2018-10'!$C$2:$C$100,0)+1,0)))="",INDIRECT(CONCATENATE("'2018-09'!O",TEXT(MATCH($C58,'2018-09'!$C$2:$C$100,0)+1,0)))="")),"Н/Д",INDIRECT(CONCATENATE("'2018-10'!O",TEXT(MATCH($C58,'2018-10'!$C$2:$C$100,0)+1,0)))-INDIRECT(CONCATENATE("'2018-09'!O",TEXT(MATCH($C58,'2018-09'!$C$2:$C$100,0)+1,0))))</f>
        <v>5201.6200000001118</v>
      </c>
      <c r="P58" s="17">
        <f ca="1">IF(OR(INDIRECT(CONCATENATE("'2018-10'!P",TEXT(MATCH($C58,'2018-10'!$C$2:$C$100,0)+1,0)))="",INDIRECT(CONCATENATE("'2018-09'!P",TEXT(MATCH($C58,'2018-09'!$C$2:$C$100,0)+1,0)))="",AND(INDIRECT(CONCATENATE("'2018-10'!P",TEXT(MATCH($C58,'2018-10'!$C$2:$C$100,0)+1,0)))="",INDIRECT(CONCATENATE("'2018-09'!P",TEXT(MATCH($C58,'2018-09'!$C$2:$C$100,0)+1,0)))="")),"Н/Д",INDIRECT(CONCATENATE("'2018-10'!P",TEXT(MATCH($C58,'2018-10'!$C$2:$C$100,0)+1,0)))-INDIRECT(CONCATENATE("'2018-09'!P",TEXT(MATCH($C58,'2018-09'!$C$2:$C$100,0)+1,0))))</f>
        <v>416618331.16000032</v>
      </c>
      <c r="Q58" s="17">
        <f ca="1">IF(OR(INDIRECT(CONCATENATE("'2018-10'!Q",TEXT(MATCH($C58,'2018-10'!$C$2:$C$100,0)+1,0)))="",INDIRECT(CONCATENATE("'2018-09'!Q",TEXT(MATCH($C58,'2018-09'!$C$2:$C$100,0)+1,0)))="",AND(INDIRECT(CONCATENATE("'2018-10'!Q",TEXT(MATCH($C58,'2018-10'!$C$2:$C$100,0)+1,0)))="",INDIRECT(CONCATENATE("'2018-09'!Q",TEXT(MATCH($C58,'2018-09'!$C$2:$C$100,0)+1,0)))="")),"Н/Д",INDIRECT(CONCATENATE("'2018-10'!Q",TEXT(MATCH($C58,'2018-10'!$C$2:$C$100,0)+1,0)))-INDIRECT(CONCATENATE("'2018-09'!Q",TEXT(MATCH($C58,'2018-09'!$C$2:$C$100,0)+1,0))))</f>
        <v>6927341.4199999869</v>
      </c>
      <c r="R58" s="17">
        <f ca="1">IF(OR(INDIRECT(CONCATENATE("'2018-10'!R",TEXT(MATCH($C58,'2018-10'!$C$2:$C$100,0)+1,0)))="",INDIRECT(CONCATENATE("'2018-09'!R",TEXT(MATCH($C58,'2018-09'!$C$2:$C$100,0)+1,0)))="",AND(INDIRECT(CONCATENATE("'2018-10'!R",TEXT(MATCH($C58,'2018-10'!$C$2:$C$100,0)+1,0)))="",INDIRECT(CONCATENATE("'2018-09'!R",TEXT(MATCH($C58,'2018-09'!$C$2:$C$100,0)+1,0)))="")),"Н/Д",INDIRECT(CONCATENATE("'2018-10'!R",TEXT(MATCH($C58,'2018-10'!$C$2:$C$100,0)+1,0)))-INDIRECT(CONCATENATE("'2018-09'!R",TEXT(MATCH($C58,'2018-09'!$C$2:$C$100,0)+1,0))))</f>
        <v>45237253.160000026</v>
      </c>
      <c r="S58" s="17">
        <f ca="1">IF(OR(INDIRECT(CONCATENATE("'2018-10'!S",TEXT(MATCH($C58,'2018-10'!$C$2:$C$100,0)+1,0)))="",INDIRECT(CONCATENATE("'2018-09'!S",TEXT(MATCH($C58,'2018-09'!$C$2:$C$100,0)+1,0)))="",AND(INDIRECT(CONCATENATE("'2018-10'!S",TEXT(MATCH($C58,'2018-10'!$C$2:$C$100,0)+1,0)))="",INDIRECT(CONCATENATE("'2018-09'!S",TEXT(MATCH($C58,'2018-09'!$C$2:$C$100,0)+1,0)))="")),"Н/Д",INDIRECT(CONCATENATE("'2018-10'!S",TEXT(MATCH($C58,'2018-10'!$C$2:$C$100,0)+1,0)))-INDIRECT(CONCATENATE("'2018-09'!S",TEXT(MATCH($C58,'2018-09'!$C$2:$C$100,0)+1,0))))</f>
        <v>230000</v>
      </c>
      <c r="T58" s="17">
        <f ca="1">IF(OR(INDIRECT(CONCATENATE("'2018-10'!T",TEXT(MATCH($C58,'2018-10'!$C$2:$C$100,0)+1,0)))="",INDIRECT(CONCATENATE("'2018-09'!T",TEXT(MATCH($C58,'2018-09'!$C$2:$C$100,0)+1,0)))="",AND(INDIRECT(CONCATENATE("'2018-10'!T",TEXT(MATCH($C58,'2018-10'!$C$2:$C$100,0)+1,0)))="",INDIRECT(CONCATENATE("'2018-09'!T",TEXT(MATCH($C58,'2018-09'!$C$2:$C$100,0)+1,0)))="")),"Н/Д",INDIRECT(CONCATENATE("'2018-10'!T",TEXT(MATCH($C58,'2018-10'!$C$2:$C$100,0)+1,0)))-INDIRECT(CONCATENATE("'2018-09'!T",TEXT(MATCH($C58,'2018-09'!$C$2:$C$100,0)+1,0))))</f>
        <v>119699680.58999991</v>
      </c>
      <c r="U58" s="17">
        <f ca="1">IF(OR(INDIRECT(CONCATENATE("'2018-10'!U",TEXT(MATCH($C58,'2018-10'!$C$2:$C$100,0)+1,0)))="",INDIRECT(CONCATENATE("'2018-09'!U",TEXT(MATCH($C58,'2018-09'!$C$2:$C$100,0)+1,0)))="",AND(INDIRECT(CONCATENATE("'2018-10'!U",TEXT(MATCH($C58,'2018-10'!$C$2:$C$100,0)+1,0)))="",INDIRECT(CONCATENATE("'2018-09'!U",TEXT(MATCH($C58,'2018-09'!$C$2:$C$100,0)+1,0)))="")),"Н/Д",INDIRECT(CONCATENATE("'2018-10'!U",TEXT(MATCH($C58,'2018-10'!$C$2:$C$100,0)+1,0)))-INDIRECT(CONCATENATE("'2018-09'!U",TEXT(MATCH($C58,'2018-09'!$C$2:$C$100,0)+1,0))))</f>
        <v>7380761.25</v>
      </c>
      <c r="V58" s="17">
        <f ca="1">IF(OR(INDIRECT(CONCATENATE("'2018-10'!V",TEXT(MATCH($C58,'2018-10'!$C$2:$C$100,0)+1,0)))="",INDIRECT(CONCATENATE("'2018-09'!V",TEXT(MATCH($C58,'2018-09'!$C$2:$C$100,0)+1,0)))="",AND(INDIRECT(CONCATENATE("'2018-10'!V",TEXT(MATCH($C58,'2018-10'!$C$2:$C$100,0)+1,0)))="",INDIRECT(CONCATENATE("'2018-09'!V",TEXT(MATCH($C58,'2018-09'!$C$2:$C$100,0)+1,0)))="")),"Н/Д",INDIRECT(CONCATENATE("'2018-10'!V",TEXT(MATCH($C58,'2018-10'!$C$2:$C$100,0)+1,0)))-INDIRECT(CONCATENATE("'2018-09'!V",TEXT(MATCH($C58,'2018-09'!$C$2:$C$100,0)+1,0))))</f>
        <v>1169789570.2199998</v>
      </c>
      <c r="W58" s="17">
        <f ca="1">IF(OR(INDIRECT(CONCATENATE("'2018-10'!W",TEXT(MATCH($C58,'2018-10'!$C$2:$C$100,0)+1,0)))="",INDIRECT(CONCATENATE("'2018-09'!W",TEXT(MATCH($C58,'2018-09'!$C$2:$C$100,0)+1,0)))="",AND(INDIRECT(CONCATENATE("'2018-10'!W",TEXT(MATCH($C58,'2018-10'!$C$2:$C$100,0)+1,0)))="",INDIRECT(CONCATENATE("'2018-09'!W",TEXT(MATCH($C58,'2018-09'!$C$2:$C$100,0)+1,0)))="")),"Н/Д",INDIRECT(CONCATENATE("'2018-10'!W",TEXT(MATCH($C58,'2018-10'!$C$2:$C$100,0)+1,0)))-INDIRECT(CONCATENATE("'2018-09'!W",TEXT(MATCH($C58,'2018-09'!$C$2:$C$100,0)+1,0))))</f>
        <v>37447068102.789978</v>
      </c>
    </row>
    <row r="59" spans="1:23" x14ac:dyDescent="0.25">
      <c r="A59" s="2" t="s">
        <v>80</v>
      </c>
      <c r="B59" s="2" t="s">
        <v>84</v>
      </c>
      <c r="C59" s="15">
        <v>71800000</v>
      </c>
      <c r="D59" s="2" t="s">
        <v>213</v>
      </c>
      <c r="E59" s="17">
        <f ca="1">IF(OR(INDIRECT(CONCATENATE("'2018-10'!E",TEXT(MATCH($C59,'2018-10'!$C$2:$C$100,0)+1,0)))="",INDIRECT(CONCATENATE("'2018-09'!E",TEXT(MATCH($C59,'2018-09'!$C$2:$C$100,0)+1,0)))="",AND(INDIRECT(CONCATENATE("'2018-10'!E",TEXT(MATCH($C59,'2018-10'!$C$2:$C$100,0)+1,0)))="",INDIRECT(CONCATENATE("'2018-09'!E",TEXT(MATCH($C59,'2018-09'!$C$2:$C$100,0)+1,0)))="")),"Н/Д",INDIRECT(CONCATENATE("'2018-10'!E",TEXT(MATCH($C59,'2018-10'!$C$2:$C$100,0)+1,0)))-INDIRECT(CONCATENATE("'2018-09'!E",TEXT(MATCH($C59,'2018-09'!$C$2:$C$100,0)+1,0))))</f>
        <v>16937142052.399994</v>
      </c>
      <c r="F59" s="17">
        <f ca="1">IF(OR(INDIRECT(CONCATENATE("'2018-10'!F",TEXT(MATCH($C59,'2018-10'!$C$2:$C$100,0)+1,0)))="",INDIRECT(CONCATENATE("'2018-09'!F",TEXT(MATCH($C59,'2018-09'!$C$2:$C$100,0)+1,0)))="",AND(INDIRECT(CONCATENATE("'2018-10'!F",TEXT(MATCH($C59,'2018-10'!$C$2:$C$100,0)+1,0)))="",INDIRECT(CONCATENATE("'2018-09'!F",TEXT(MATCH($C59,'2018-09'!$C$2:$C$100,0)+1,0)))="")),"Н/Д",INDIRECT(CONCATENATE("'2018-10'!F",TEXT(MATCH($C59,'2018-10'!$C$2:$C$100,0)+1,0)))-INDIRECT(CONCATENATE("'2018-09'!F",TEXT(MATCH($C59,'2018-09'!$C$2:$C$100,0)+1,0))))</f>
        <v>14028416216.559998</v>
      </c>
      <c r="G59" s="17">
        <f ca="1">IF(OR(INDIRECT(CONCATENATE("'2018-10'!G",TEXT(MATCH($C59,'2018-10'!$C$2:$C$100,0)+1,0)))="",INDIRECT(CONCATENATE("'2018-09'!G",TEXT(MATCH($C59,'2018-09'!$C$2:$C$100,0)+1,0)))="",AND(INDIRECT(CONCATENATE("'2018-10'!G",TEXT(MATCH($C59,'2018-10'!$C$2:$C$100,0)+1,0)))="",INDIRECT(CONCATENATE("'2018-09'!G",TEXT(MATCH($C59,'2018-09'!$C$2:$C$100,0)+1,0)))="")),"Н/Д",INDIRECT(CONCATENATE("'2018-10'!G",TEXT(MATCH($C59,'2018-10'!$C$2:$C$100,0)+1,0)))-INDIRECT(CONCATENATE("'2018-09'!G",TEXT(MATCH($C59,'2018-09'!$C$2:$C$100,0)+1,0))))</f>
        <v>5487973939.4700012</v>
      </c>
      <c r="H59" s="17">
        <f ca="1">IF(OR(INDIRECT(CONCATENATE("'2018-10'!H",TEXT(MATCH($C59,'2018-10'!$C$2:$C$100,0)+1,0)))="",INDIRECT(CONCATENATE("'2018-09'!H",TEXT(MATCH($C59,'2018-09'!$C$2:$C$100,0)+1,0)))="",AND(INDIRECT(CONCATENATE("'2018-10'!H",TEXT(MATCH($C59,'2018-10'!$C$2:$C$100,0)+1,0)))="",INDIRECT(CONCATENATE("'2018-09'!H",TEXT(MATCH($C59,'2018-09'!$C$2:$C$100,0)+1,0)))="")),"Н/Д",INDIRECT(CONCATENATE("'2018-10'!H",TEXT(MATCH($C59,'2018-10'!$C$2:$C$100,0)+1,0)))-INDIRECT(CONCATENATE("'2018-09'!H",TEXT(MATCH($C59,'2018-09'!$C$2:$C$100,0)+1,0))))</f>
        <v>5936552504.6900024</v>
      </c>
      <c r="I59" s="17">
        <f ca="1">IF(OR(INDIRECT(CONCATENATE("'2018-10'!I",TEXT(MATCH($C59,'2018-10'!$C$2:$C$100,0)+1,0)))="",INDIRECT(CONCATENATE("'2018-09'!I",TEXT(MATCH($C59,'2018-09'!$C$2:$C$100,0)+1,0)))="",AND(INDIRECT(CONCATENATE("'2018-10'!I",TEXT(MATCH($C59,'2018-10'!$C$2:$C$100,0)+1,0)))="",INDIRECT(CONCATENATE("'2018-09'!I",TEXT(MATCH($C59,'2018-09'!$C$2:$C$100,0)+1,0)))="")),"Н/Д",INDIRECT(CONCATENATE("'2018-10'!I",TEXT(MATCH($C59,'2018-10'!$C$2:$C$100,0)+1,0)))-INDIRECT(CONCATENATE("'2018-09'!I",TEXT(MATCH($C59,'2018-09'!$C$2:$C$100,0)+1,0))))</f>
        <v>600040165.38000011</v>
      </c>
      <c r="J59" s="17" t="str">
        <f ca="1">IF(OR(INDIRECT(CONCATENATE("'2018-10'!J",TEXT(MATCH($C59,'2018-10'!$C$2:$C$100,0)+1,0)))="",INDIRECT(CONCATENATE("'2018-09'!J",TEXT(MATCH($C59,'2018-09'!$C$2:$C$100,0)+1,0)))="",AND(INDIRECT(CONCATENATE("'2018-10'!J",TEXT(MATCH($C59,'2018-10'!$C$2:$C$100,0)+1,0)))="",INDIRECT(CONCATENATE("'2018-09'!J",TEXT(MATCH($C59,'2018-09'!$C$2:$C$100,0)+1,0)))="")),"Н/Д",INDIRECT(CONCATENATE("'2018-10'!J",TEXT(MATCH($C59,'2018-10'!$C$2:$C$100,0)+1,0)))-INDIRECT(CONCATENATE("'2018-09'!J",TEXT(MATCH($C59,'2018-09'!$C$2:$C$100,0)+1,0))))</f>
        <v>Н/Д</v>
      </c>
      <c r="K59" s="17">
        <f ca="1">IF(OR(INDIRECT(CONCATENATE("'2018-10'!K",TEXT(MATCH($C59,'2018-10'!$C$2:$C$100,0)+1,0)))="",INDIRECT(CONCATENATE("'2018-09'!K",TEXT(MATCH($C59,'2018-09'!$C$2:$C$100,0)+1,0)))="",AND(INDIRECT(CONCATENATE("'2018-10'!K",TEXT(MATCH($C59,'2018-10'!$C$2:$C$100,0)+1,0)))="",INDIRECT(CONCATENATE("'2018-09'!K",TEXT(MATCH($C59,'2018-09'!$C$2:$C$100,0)+1,0)))="")),"Н/Д",INDIRECT(CONCATENATE("'2018-10'!K",TEXT(MATCH($C59,'2018-10'!$C$2:$C$100,0)+1,0)))-INDIRECT(CONCATENATE("'2018-09'!K",TEXT(MATCH($C59,'2018-09'!$C$2:$C$100,0)+1,0))))</f>
        <v>116984616.89000034</v>
      </c>
      <c r="L59" s="17">
        <f ca="1">IF(OR(INDIRECT(CONCATENATE("'2018-10'!L",TEXT(MATCH($C59,'2018-10'!$C$2:$C$100,0)+1,0)))="",INDIRECT(CONCATENATE("'2018-09'!L",TEXT(MATCH($C59,'2018-09'!$C$2:$C$100,0)+1,0)))="",AND(INDIRECT(CONCATENATE("'2018-10'!L",TEXT(MATCH($C59,'2018-10'!$C$2:$C$100,0)+1,0)))="",INDIRECT(CONCATENATE("'2018-09'!L",TEXT(MATCH($C59,'2018-09'!$C$2:$C$100,0)+1,0)))="")),"Н/Д",INDIRECT(CONCATENATE("'2018-10'!L",TEXT(MATCH($C59,'2018-10'!$C$2:$C$100,0)+1,0)))-INDIRECT(CONCATENATE("'2018-09'!L",TEXT(MATCH($C59,'2018-09'!$C$2:$C$100,0)+1,0))))</f>
        <v>405760652.45999908</v>
      </c>
      <c r="M59" s="17">
        <f ca="1">IF(OR(INDIRECT(CONCATENATE("'2018-10'!M",TEXT(MATCH($C59,'2018-10'!$C$2:$C$100,0)+1,0)))="",INDIRECT(CONCATENATE("'2018-09'!M",TEXT(MATCH($C59,'2018-09'!$C$2:$C$100,0)+1,0)))="",AND(INDIRECT(CONCATENATE("'2018-10'!M",TEXT(MATCH($C59,'2018-10'!$C$2:$C$100,0)+1,0)))="",INDIRECT(CONCATENATE("'2018-09'!M",TEXT(MATCH($C59,'2018-09'!$C$2:$C$100,0)+1,0)))="")),"Н/Д",INDIRECT(CONCATENATE("'2018-10'!M",TEXT(MATCH($C59,'2018-10'!$C$2:$C$100,0)+1,0)))-INDIRECT(CONCATENATE("'2018-09'!M",TEXT(MATCH($C59,'2018-09'!$C$2:$C$100,0)+1,0))))</f>
        <v>108186064.25</v>
      </c>
      <c r="N59" s="17">
        <f ca="1">IF(OR(INDIRECT(CONCATENATE("'2018-10'!N",TEXT(MATCH($C59,'2018-10'!$C$2:$C$100,0)+1,0)))="",INDIRECT(CONCATENATE("'2018-09'!N",TEXT(MATCH($C59,'2018-09'!$C$2:$C$100,0)+1,0)))="",AND(INDIRECT(CONCATENATE("'2018-10'!N",TEXT(MATCH($C59,'2018-10'!$C$2:$C$100,0)+1,0)))="",INDIRECT(CONCATENATE("'2018-09'!N",TEXT(MATCH($C59,'2018-09'!$C$2:$C$100,0)+1,0)))="")),"Н/Д",INDIRECT(CONCATENATE("'2018-10'!N",TEXT(MATCH($C59,'2018-10'!$C$2:$C$100,0)+1,0)))-INDIRECT(CONCATENATE("'2018-09'!NE",TEXT(MATCH($C59,'2018-09'!$C$2:$C$100,0)+1,0))))</f>
        <v>666249549.37</v>
      </c>
      <c r="O59" s="17">
        <f ca="1">IF(OR(INDIRECT(CONCATENATE("'2018-10'!O",TEXT(MATCH($C59,'2018-10'!$C$2:$C$100,0)+1,0)))="",INDIRECT(CONCATENATE("'2018-09'!O",TEXT(MATCH($C59,'2018-09'!$C$2:$C$100,0)+1,0)))="",AND(INDIRECT(CONCATENATE("'2018-10'!O",TEXT(MATCH($C59,'2018-10'!$C$2:$C$100,0)+1,0)))="",INDIRECT(CONCATENATE("'2018-09'!O",TEXT(MATCH($C59,'2018-09'!$C$2:$C$100,0)+1,0)))="")),"Н/Д",INDIRECT(CONCATENATE("'2018-10'!O",TEXT(MATCH($C59,'2018-10'!$C$2:$C$100,0)+1,0)))-INDIRECT(CONCATENATE("'2018-09'!O",TEXT(MATCH($C59,'2018-09'!$C$2:$C$100,0)+1,0))))</f>
        <v>11461.369999999995</v>
      </c>
      <c r="P59" s="17">
        <f ca="1">IF(OR(INDIRECT(CONCATENATE("'2018-10'!P",TEXT(MATCH($C59,'2018-10'!$C$2:$C$100,0)+1,0)))="",INDIRECT(CONCATENATE("'2018-09'!P",TEXT(MATCH($C59,'2018-09'!$C$2:$C$100,0)+1,0)))="",AND(INDIRECT(CONCATENATE("'2018-10'!P",TEXT(MATCH($C59,'2018-10'!$C$2:$C$100,0)+1,0)))="",INDIRECT(CONCATENATE("'2018-09'!P",TEXT(MATCH($C59,'2018-09'!$C$2:$C$100,0)+1,0)))="")),"Н/Д",INDIRECT(CONCATENATE("'2018-10'!P",TEXT(MATCH($C59,'2018-10'!$C$2:$C$100,0)+1,0)))-INDIRECT(CONCATENATE("'2018-09'!P",TEXT(MATCH($C59,'2018-09'!$C$2:$C$100,0)+1,0))))</f>
        <v>919328894.36999989</v>
      </c>
      <c r="Q59" s="17">
        <f ca="1">IF(OR(INDIRECT(CONCATENATE("'2018-10'!Q",TEXT(MATCH($C59,'2018-10'!$C$2:$C$100,0)+1,0)))="",INDIRECT(CONCATENATE("'2018-09'!Q",TEXT(MATCH($C59,'2018-09'!$C$2:$C$100,0)+1,0)))="",AND(INDIRECT(CONCATENATE("'2018-10'!Q",TEXT(MATCH($C59,'2018-10'!$C$2:$C$100,0)+1,0)))="",INDIRECT(CONCATENATE("'2018-09'!Q",TEXT(MATCH($C59,'2018-09'!$C$2:$C$100,0)+1,0)))="")),"Н/Д",INDIRECT(CONCATENATE("'2018-10'!Q",TEXT(MATCH($C59,'2018-10'!$C$2:$C$100,0)+1,0)))-INDIRECT(CONCATENATE("'2018-09'!Q",TEXT(MATCH($C59,'2018-09'!$C$2:$C$100,0)+1,0))))</f>
        <v>12254890.680000007</v>
      </c>
      <c r="R59" s="17">
        <f ca="1">IF(OR(INDIRECT(CONCATENATE("'2018-10'!R",TEXT(MATCH($C59,'2018-10'!$C$2:$C$100,0)+1,0)))="",INDIRECT(CONCATENATE("'2018-09'!R",TEXT(MATCH($C59,'2018-09'!$C$2:$C$100,0)+1,0)))="",AND(INDIRECT(CONCATENATE("'2018-10'!R",TEXT(MATCH($C59,'2018-10'!$C$2:$C$100,0)+1,0)))="",INDIRECT(CONCATENATE("'2018-09'!R",TEXT(MATCH($C59,'2018-09'!$C$2:$C$100,0)+1,0)))="")),"Н/Д",INDIRECT(CONCATENATE("'2018-10'!R",TEXT(MATCH($C59,'2018-10'!$C$2:$C$100,0)+1,0)))-INDIRECT(CONCATENATE("'2018-09'!R",TEXT(MATCH($C59,'2018-09'!$C$2:$C$100,0)+1,0))))</f>
        <v>104700783.0400002</v>
      </c>
      <c r="S59" s="17">
        <f ca="1">IF(OR(INDIRECT(CONCATENATE("'2018-10'!S",TEXT(MATCH($C59,'2018-10'!$C$2:$C$100,0)+1,0)))="",INDIRECT(CONCATENATE("'2018-09'!S",TEXT(MATCH($C59,'2018-09'!$C$2:$C$100,0)+1,0)))="",AND(INDIRECT(CONCATENATE("'2018-10'!S",TEXT(MATCH($C59,'2018-10'!$C$2:$C$100,0)+1,0)))="",INDIRECT(CONCATENATE("'2018-09'!S",TEXT(MATCH($C59,'2018-09'!$C$2:$C$100,0)+1,0)))="")),"Н/Д",INDIRECT(CONCATENATE("'2018-10'!S",TEXT(MATCH($C59,'2018-10'!$C$2:$C$100,0)+1,0)))-INDIRECT(CONCATENATE("'2018-09'!S",TEXT(MATCH($C59,'2018-09'!$C$2:$C$100,0)+1,0))))</f>
        <v>566998.59999999963</v>
      </c>
      <c r="T59" s="17">
        <f ca="1">IF(OR(INDIRECT(CONCATENATE("'2018-10'!T",TEXT(MATCH($C59,'2018-10'!$C$2:$C$100,0)+1,0)))="",INDIRECT(CONCATENATE("'2018-09'!T",TEXT(MATCH($C59,'2018-09'!$C$2:$C$100,0)+1,0)))="",AND(INDIRECT(CONCATENATE("'2018-10'!T",TEXT(MATCH($C59,'2018-10'!$C$2:$C$100,0)+1,0)))="",INDIRECT(CONCATENATE("'2018-09'!T",TEXT(MATCH($C59,'2018-09'!$C$2:$C$100,0)+1,0)))="")),"Н/Д",INDIRECT(CONCATENATE("'2018-10'!T",TEXT(MATCH($C59,'2018-10'!$C$2:$C$100,0)+1,0)))-INDIRECT(CONCATENATE("'2018-09'!T",TEXT(MATCH($C59,'2018-09'!$C$2:$C$100,0)+1,0))))</f>
        <v>263865888.1900003</v>
      </c>
      <c r="U59" s="17">
        <f ca="1">IF(OR(INDIRECT(CONCATENATE("'2018-10'!U",TEXT(MATCH($C59,'2018-10'!$C$2:$C$100,0)+1,0)))="",INDIRECT(CONCATENATE("'2018-09'!U",TEXT(MATCH($C59,'2018-09'!$C$2:$C$100,0)+1,0)))="",AND(INDIRECT(CONCATENATE("'2018-10'!U",TEXT(MATCH($C59,'2018-10'!$C$2:$C$100,0)+1,0)))="",INDIRECT(CONCATENATE("'2018-09'!U",TEXT(MATCH($C59,'2018-09'!$C$2:$C$100,0)+1,0)))="")),"Н/Д",INDIRECT(CONCATENATE("'2018-10'!U",TEXT(MATCH($C59,'2018-10'!$C$2:$C$100,0)+1,0)))-INDIRECT(CONCATENATE("'2018-09'!U",TEXT(MATCH($C59,'2018-09'!$C$2:$C$100,0)+1,0))))</f>
        <v>-34821144.890000001</v>
      </c>
      <c r="V59" s="17">
        <f ca="1">IF(OR(INDIRECT(CONCATENATE("'2018-10'!V",TEXT(MATCH($C59,'2018-10'!$C$2:$C$100,0)+1,0)))="",INDIRECT(CONCATENATE("'2018-09'!V",TEXT(MATCH($C59,'2018-09'!$C$2:$C$100,0)+1,0)))="",AND(INDIRECT(CONCATENATE("'2018-10'!V",TEXT(MATCH($C59,'2018-10'!$C$2:$C$100,0)+1,0)))="",INDIRECT(CONCATENATE("'2018-09'!V",TEXT(MATCH($C59,'2018-09'!$C$2:$C$100,0)+1,0)))="")),"Н/Д",INDIRECT(CONCATENATE("'2018-10'!V",TEXT(MATCH($C59,'2018-10'!$C$2:$C$100,0)+1,0)))-INDIRECT(CONCATENATE("'2018-09'!V",TEXT(MATCH($C59,'2018-09'!$C$2:$C$100,0)+1,0))))</f>
        <v>2908725835.8400002</v>
      </c>
      <c r="W59" s="17">
        <f ca="1">IF(OR(INDIRECT(CONCATENATE("'2018-10'!W",TEXT(MATCH($C59,'2018-10'!$C$2:$C$100,0)+1,0)))="",INDIRECT(CONCATENATE("'2018-09'!W",TEXT(MATCH($C59,'2018-09'!$C$2:$C$100,0)+1,0)))="",AND(INDIRECT(CONCATENATE("'2018-10'!W",TEXT(MATCH($C59,'2018-10'!$C$2:$C$100,0)+1,0)))="",INDIRECT(CONCATENATE("'2018-09'!W",TEXT(MATCH($C59,'2018-09'!$C$2:$C$100,0)+1,0)))="")),"Н/Д",INDIRECT(CONCATENATE("'2018-10'!W",TEXT(MATCH($C59,'2018-10'!$C$2:$C$100,0)+1,0)))-INDIRECT(CONCATENATE("'2018-09'!W",TEXT(MATCH($C59,'2018-09'!$C$2:$C$100,0)+1,0))))</f>
        <v>47860911249.22998</v>
      </c>
    </row>
    <row r="60" spans="1:23" x14ac:dyDescent="0.25">
      <c r="A60" s="2" t="s">
        <v>80</v>
      </c>
      <c r="B60" s="2" t="s">
        <v>85</v>
      </c>
      <c r="C60" s="15">
        <v>75000000</v>
      </c>
      <c r="D60" s="2" t="s">
        <v>213</v>
      </c>
      <c r="E60" s="17">
        <f ca="1">IF(OR(INDIRECT(CONCATENATE("'2018-10'!E",TEXT(MATCH($C60,'2018-10'!$C$2:$C$100,0)+1,0)))="",INDIRECT(CONCATENATE("'2018-09'!E",TEXT(MATCH($C60,'2018-09'!$C$2:$C$100,0)+1,0)))="",AND(INDIRECT(CONCATENATE("'2018-10'!E",TEXT(MATCH($C60,'2018-10'!$C$2:$C$100,0)+1,0)))="",INDIRECT(CONCATENATE("'2018-09'!E",TEXT(MATCH($C60,'2018-09'!$C$2:$C$100,0)+1,0)))="")),"Н/Д",INDIRECT(CONCATENATE("'2018-10'!E",TEXT(MATCH($C60,'2018-10'!$C$2:$C$100,0)+1,0)))-INDIRECT(CONCATENATE("'2018-09'!E",TEXT(MATCH($C60,'2018-09'!$C$2:$C$100,0)+1,0))))</f>
        <v>11452119462.699997</v>
      </c>
      <c r="F60" s="17">
        <f ca="1">IF(OR(INDIRECT(CONCATENATE("'2018-10'!F",TEXT(MATCH($C60,'2018-10'!$C$2:$C$100,0)+1,0)))="",INDIRECT(CONCATENATE("'2018-09'!F",TEXT(MATCH($C60,'2018-09'!$C$2:$C$100,0)+1,0)))="",AND(INDIRECT(CONCATENATE("'2018-10'!F",TEXT(MATCH($C60,'2018-10'!$C$2:$C$100,0)+1,0)))="",INDIRECT(CONCATENATE("'2018-09'!F",TEXT(MATCH($C60,'2018-09'!$C$2:$C$100,0)+1,0)))="")),"Н/Д",INDIRECT(CONCATENATE("'2018-10'!F",TEXT(MATCH($C60,'2018-10'!$C$2:$C$100,0)+1,0)))-INDIRECT(CONCATENATE("'2018-09'!F",TEXT(MATCH($C60,'2018-09'!$C$2:$C$100,0)+1,0))))</f>
        <v>8860439327.3099976</v>
      </c>
      <c r="G60" s="17">
        <f ca="1">IF(OR(INDIRECT(CONCATENATE("'2018-10'!G",TEXT(MATCH($C60,'2018-10'!$C$2:$C$100,0)+1,0)))="",INDIRECT(CONCATENATE("'2018-09'!G",TEXT(MATCH($C60,'2018-09'!$C$2:$C$100,0)+1,0)))="",AND(INDIRECT(CONCATENATE("'2018-10'!G",TEXT(MATCH($C60,'2018-10'!$C$2:$C$100,0)+1,0)))="",INDIRECT(CONCATENATE("'2018-09'!G",TEXT(MATCH($C60,'2018-09'!$C$2:$C$100,0)+1,0)))="")),"Н/Д",INDIRECT(CONCATENATE("'2018-10'!G",TEXT(MATCH($C60,'2018-10'!$C$2:$C$100,0)+1,0)))-INDIRECT(CONCATENATE("'2018-09'!G",TEXT(MATCH($C60,'2018-09'!$C$2:$C$100,0)+1,0))))</f>
        <v>1355301152.6800003</v>
      </c>
      <c r="H60" s="17">
        <f ca="1">IF(OR(INDIRECT(CONCATENATE("'2018-10'!H",TEXT(MATCH($C60,'2018-10'!$C$2:$C$100,0)+1,0)))="",INDIRECT(CONCATENATE("'2018-09'!H",TEXT(MATCH($C60,'2018-09'!$C$2:$C$100,0)+1,0)))="",AND(INDIRECT(CONCATENATE("'2018-10'!H",TEXT(MATCH($C60,'2018-10'!$C$2:$C$100,0)+1,0)))="",INDIRECT(CONCATENATE("'2018-09'!H",TEXT(MATCH($C60,'2018-09'!$C$2:$C$100,0)+1,0)))="")),"Н/Д",INDIRECT(CONCATENATE("'2018-10'!H",TEXT(MATCH($C60,'2018-10'!$C$2:$C$100,0)+1,0)))-INDIRECT(CONCATENATE("'2018-09'!H",TEXT(MATCH($C60,'2018-09'!$C$2:$C$100,0)+1,0))))</f>
        <v>4674906785.0400009</v>
      </c>
      <c r="I60" s="17">
        <f ca="1">IF(OR(INDIRECT(CONCATENATE("'2018-10'!I",TEXT(MATCH($C60,'2018-10'!$C$2:$C$100,0)+1,0)))="",INDIRECT(CONCATENATE("'2018-09'!I",TEXT(MATCH($C60,'2018-09'!$C$2:$C$100,0)+1,0)))="",AND(INDIRECT(CONCATENATE("'2018-10'!I",TEXT(MATCH($C60,'2018-10'!$C$2:$C$100,0)+1,0)))="",INDIRECT(CONCATENATE("'2018-09'!I",TEXT(MATCH($C60,'2018-09'!$C$2:$C$100,0)+1,0)))="")),"Н/Д",INDIRECT(CONCATENATE("'2018-10'!I",TEXT(MATCH($C60,'2018-10'!$C$2:$C$100,0)+1,0)))-INDIRECT(CONCATENATE("'2018-09'!I",TEXT(MATCH($C60,'2018-09'!$C$2:$C$100,0)+1,0))))</f>
        <v>846285516.61000061</v>
      </c>
      <c r="J60" s="17" t="str">
        <f ca="1">IF(OR(INDIRECT(CONCATENATE("'2018-10'!J",TEXT(MATCH($C60,'2018-10'!$C$2:$C$100,0)+1,0)))="",INDIRECT(CONCATENATE("'2018-09'!J",TEXT(MATCH($C60,'2018-09'!$C$2:$C$100,0)+1,0)))="",AND(INDIRECT(CONCATENATE("'2018-10'!J",TEXT(MATCH($C60,'2018-10'!$C$2:$C$100,0)+1,0)))="",INDIRECT(CONCATENATE("'2018-09'!J",TEXT(MATCH($C60,'2018-09'!$C$2:$C$100,0)+1,0)))="")),"Н/Д",INDIRECT(CONCATENATE("'2018-10'!J",TEXT(MATCH($C60,'2018-10'!$C$2:$C$100,0)+1,0)))-INDIRECT(CONCATENATE("'2018-09'!J",TEXT(MATCH($C60,'2018-09'!$C$2:$C$100,0)+1,0))))</f>
        <v>Н/Д</v>
      </c>
      <c r="K60" s="17">
        <f ca="1">IF(OR(INDIRECT(CONCATENATE("'2018-10'!K",TEXT(MATCH($C60,'2018-10'!$C$2:$C$100,0)+1,0)))="",INDIRECT(CONCATENATE("'2018-09'!K",TEXT(MATCH($C60,'2018-09'!$C$2:$C$100,0)+1,0)))="",AND(INDIRECT(CONCATENATE("'2018-10'!K",TEXT(MATCH($C60,'2018-10'!$C$2:$C$100,0)+1,0)))="",INDIRECT(CONCATENATE("'2018-09'!K",TEXT(MATCH($C60,'2018-09'!$C$2:$C$100,0)+1,0)))="")),"Н/Д",INDIRECT(CONCATENATE("'2018-10'!K",TEXT(MATCH($C60,'2018-10'!$C$2:$C$100,0)+1,0)))-INDIRECT(CONCATENATE("'2018-09'!K",TEXT(MATCH($C60,'2018-09'!$C$2:$C$100,0)+1,0))))</f>
        <v>175722550.39999962</v>
      </c>
      <c r="L60" s="17">
        <f ca="1">IF(OR(INDIRECT(CONCATENATE("'2018-10'!L",TEXT(MATCH($C60,'2018-10'!$C$2:$C$100,0)+1,0)))="",INDIRECT(CONCATENATE("'2018-09'!L",TEXT(MATCH($C60,'2018-09'!$C$2:$C$100,0)+1,0)))="",AND(INDIRECT(CONCATENATE("'2018-10'!L",TEXT(MATCH($C60,'2018-10'!$C$2:$C$100,0)+1,0)))="",INDIRECT(CONCATENATE("'2018-09'!L",TEXT(MATCH($C60,'2018-09'!$C$2:$C$100,0)+1,0)))="")),"Н/Д",INDIRECT(CONCATENATE("'2018-10'!L",TEXT(MATCH($C60,'2018-10'!$C$2:$C$100,0)+1,0)))-INDIRECT(CONCATENATE("'2018-09'!L",TEXT(MATCH($C60,'2018-09'!$C$2:$C$100,0)+1,0))))</f>
        <v>853466000.53999901</v>
      </c>
      <c r="M60" s="17">
        <f ca="1">IF(OR(INDIRECT(CONCATENATE("'2018-10'!M",TEXT(MATCH($C60,'2018-10'!$C$2:$C$100,0)+1,0)))="",INDIRECT(CONCATENATE("'2018-09'!M",TEXT(MATCH($C60,'2018-09'!$C$2:$C$100,0)+1,0)))="",AND(INDIRECT(CONCATENATE("'2018-10'!M",TEXT(MATCH($C60,'2018-10'!$C$2:$C$100,0)+1,0)))="",INDIRECT(CONCATENATE("'2018-09'!M",TEXT(MATCH($C60,'2018-09'!$C$2:$C$100,0)+1,0)))="")),"Н/Д",INDIRECT(CONCATENATE("'2018-10'!M",TEXT(MATCH($C60,'2018-10'!$C$2:$C$100,0)+1,0)))-INDIRECT(CONCATENATE("'2018-09'!M",TEXT(MATCH($C60,'2018-09'!$C$2:$C$100,0)+1,0))))</f>
        <v>128589912.88999999</v>
      </c>
      <c r="N60" s="17">
        <f ca="1">IF(OR(INDIRECT(CONCATENATE("'2018-10'!N",TEXT(MATCH($C60,'2018-10'!$C$2:$C$100,0)+1,0)))="",INDIRECT(CONCATENATE("'2018-09'!N",TEXT(MATCH($C60,'2018-09'!$C$2:$C$100,0)+1,0)))="",AND(INDIRECT(CONCATENATE("'2018-10'!N",TEXT(MATCH($C60,'2018-10'!$C$2:$C$100,0)+1,0)))="",INDIRECT(CONCATENATE("'2018-09'!N",TEXT(MATCH($C60,'2018-09'!$C$2:$C$100,0)+1,0)))="")),"Н/Д",INDIRECT(CONCATENATE("'2018-10'!N",TEXT(MATCH($C60,'2018-10'!$C$2:$C$100,0)+1,0)))-INDIRECT(CONCATENATE("'2018-09'!NE",TEXT(MATCH($C60,'2018-09'!$C$2:$C$100,0)+1,0))))</f>
        <v>771205210.74000001</v>
      </c>
      <c r="O60" s="17">
        <f ca="1">IF(OR(INDIRECT(CONCATENATE("'2018-10'!O",TEXT(MATCH($C60,'2018-10'!$C$2:$C$100,0)+1,0)))="",INDIRECT(CONCATENATE("'2018-09'!O",TEXT(MATCH($C60,'2018-09'!$C$2:$C$100,0)+1,0)))="",AND(INDIRECT(CONCATENATE("'2018-10'!O",TEXT(MATCH($C60,'2018-10'!$C$2:$C$100,0)+1,0)))="",INDIRECT(CONCATENATE("'2018-09'!O",TEXT(MATCH($C60,'2018-09'!$C$2:$C$100,0)+1,0)))="")),"Н/Д",INDIRECT(CONCATENATE("'2018-10'!O",TEXT(MATCH($C60,'2018-10'!$C$2:$C$100,0)+1,0)))-INDIRECT(CONCATENATE("'2018-09'!O",TEXT(MATCH($C60,'2018-09'!$C$2:$C$100,0)+1,0))))</f>
        <v>461778.97</v>
      </c>
      <c r="P60" s="17">
        <f ca="1">IF(OR(INDIRECT(CONCATENATE("'2018-10'!P",TEXT(MATCH($C60,'2018-10'!$C$2:$C$100,0)+1,0)))="",INDIRECT(CONCATENATE("'2018-09'!P",TEXT(MATCH($C60,'2018-09'!$C$2:$C$100,0)+1,0)))="",AND(INDIRECT(CONCATENATE("'2018-10'!P",TEXT(MATCH($C60,'2018-10'!$C$2:$C$100,0)+1,0)))="",INDIRECT(CONCATENATE("'2018-09'!P",TEXT(MATCH($C60,'2018-09'!$C$2:$C$100,0)+1,0)))="")),"Н/Д",INDIRECT(CONCATENATE("'2018-10'!P",TEXT(MATCH($C60,'2018-10'!$C$2:$C$100,0)+1,0)))-INDIRECT(CONCATENATE("'2018-09'!P",TEXT(MATCH($C60,'2018-09'!$C$2:$C$100,0)+1,0))))</f>
        <v>429487243.73000002</v>
      </c>
      <c r="Q60" s="17">
        <f ca="1">IF(OR(INDIRECT(CONCATENATE("'2018-10'!Q",TEXT(MATCH($C60,'2018-10'!$C$2:$C$100,0)+1,0)))="",INDIRECT(CONCATENATE("'2018-09'!Q",TEXT(MATCH($C60,'2018-09'!$C$2:$C$100,0)+1,0)))="",AND(INDIRECT(CONCATENATE("'2018-10'!Q",TEXT(MATCH($C60,'2018-10'!$C$2:$C$100,0)+1,0)))="",INDIRECT(CONCATENATE("'2018-09'!Q",TEXT(MATCH($C60,'2018-09'!$C$2:$C$100,0)+1,0)))="")),"Н/Д",INDIRECT(CONCATENATE("'2018-10'!Q",TEXT(MATCH($C60,'2018-10'!$C$2:$C$100,0)+1,0)))-INDIRECT(CONCATENATE("'2018-09'!Q",TEXT(MATCH($C60,'2018-09'!$C$2:$C$100,0)+1,0))))</f>
        <v>17970703.180000007</v>
      </c>
      <c r="R60" s="17">
        <f ca="1">IF(OR(INDIRECT(CONCATENATE("'2018-10'!R",TEXT(MATCH($C60,'2018-10'!$C$2:$C$100,0)+1,0)))="",INDIRECT(CONCATENATE("'2018-09'!R",TEXT(MATCH($C60,'2018-09'!$C$2:$C$100,0)+1,0)))="",AND(INDIRECT(CONCATENATE("'2018-10'!R",TEXT(MATCH($C60,'2018-10'!$C$2:$C$100,0)+1,0)))="",INDIRECT(CONCATENATE("'2018-09'!R",TEXT(MATCH($C60,'2018-09'!$C$2:$C$100,0)+1,0)))="")),"Н/Д",INDIRECT(CONCATENATE("'2018-10'!R",TEXT(MATCH($C60,'2018-10'!$C$2:$C$100,0)+1,0)))-INDIRECT(CONCATENATE("'2018-09'!R",TEXT(MATCH($C60,'2018-09'!$C$2:$C$100,0)+1,0))))</f>
        <v>80744234.160000026</v>
      </c>
      <c r="S60" s="17">
        <f ca="1">IF(OR(INDIRECT(CONCATENATE("'2018-10'!S",TEXT(MATCH($C60,'2018-10'!$C$2:$C$100,0)+1,0)))="",INDIRECT(CONCATENATE("'2018-09'!S",TEXT(MATCH($C60,'2018-09'!$C$2:$C$100,0)+1,0)))="",AND(INDIRECT(CONCATENATE("'2018-10'!S",TEXT(MATCH($C60,'2018-10'!$C$2:$C$100,0)+1,0)))="",INDIRECT(CONCATENATE("'2018-09'!S",TEXT(MATCH($C60,'2018-09'!$C$2:$C$100,0)+1,0)))="")),"Н/Д",INDIRECT(CONCATENATE("'2018-10'!S",TEXT(MATCH($C60,'2018-10'!$C$2:$C$100,0)+1,0)))-INDIRECT(CONCATENATE("'2018-09'!S",TEXT(MATCH($C60,'2018-09'!$C$2:$C$100,0)+1,0))))</f>
        <v>337200</v>
      </c>
      <c r="T60" s="17">
        <f ca="1">IF(OR(INDIRECT(CONCATENATE("'2018-10'!T",TEXT(MATCH($C60,'2018-10'!$C$2:$C$100,0)+1,0)))="",INDIRECT(CONCATENATE("'2018-09'!T",TEXT(MATCH($C60,'2018-09'!$C$2:$C$100,0)+1,0)))="",AND(INDIRECT(CONCATENATE("'2018-10'!T",TEXT(MATCH($C60,'2018-10'!$C$2:$C$100,0)+1,0)))="",INDIRECT(CONCATENATE("'2018-09'!T",TEXT(MATCH($C60,'2018-09'!$C$2:$C$100,0)+1,0)))="")),"Н/Д",INDIRECT(CONCATENATE("'2018-10'!T",TEXT(MATCH($C60,'2018-10'!$C$2:$C$100,0)+1,0)))-INDIRECT(CONCATENATE("'2018-09'!T",TEXT(MATCH($C60,'2018-09'!$C$2:$C$100,0)+1,0))))</f>
        <v>156374592.0999999</v>
      </c>
      <c r="U60" s="17">
        <f ca="1">IF(OR(INDIRECT(CONCATENATE("'2018-10'!U",TEXT(MATCH($C60,'2018-10'!$C$2:$C$100,0)+1,0)))="",INDIRECT(CONCATENATE("'2018-09'!U",TEXT(MATCH($C60,'2018-09'!$C$2:$C$100,0)+1,0)))="",AND(INDIRECT(CONCATENATE("'2018-10'!U",TEXT(MATCH($C60,'2018-10'!$C$2:$C$100,0)+1,0)))="",INDIRECT(CONCATENATE("'2018-09'!U",TEXT(MATCH($C60,'2018-09'!$C$2:$C$100,0)+1,0)))="")),"Н/Д",INDIRECT(CONCATENATE("'2018-10'!U",TEXT(MATCH($C60,'2018-10'!$C$2:$C$100,0)+1,0)))-INDIRECT(CONCATENATE("'2018-09'!U",TEXT(MATCH($C60,'2018-09'!$C$2:$C$100,0)+1,0))))</f>
        <v>11454714.43999999</v>
      </c>
      <c r="V60" s="17">
        <f ca="1">IF(OR(INDIRECT(CONCATENATE("'2018-10'!V",TEXT(MATCH($C60,'2018-10'!$C$2:$C$100,0)+1,0)))="",INDIRECT(CONCATENATE("'2018-09'!V",TEXT(MATCH($C60,'2018-09'!$C$2:$C$100,0)+1,0)))="",AND(INDIRECT(CONCATENATE("'2018-10'!V",TEXT(MATCH($C60,'2018-10'!$C$2:$C$100,0)+1,0)))="",INDIRECT(CONCATENATE("'2018-09'!V",TEXT(MATCH($C60,'2018-09'!$C$2:$C$100,0)+1,0)))="")),"Н/Д",INDIRECT(CONCATENATE("'2018-10'!V",TEXT(MATCH($C60,'2018-10'!$C$2:$C$100,0)+1,0)))-INDIRECT(CONCATENATE("'2018-09'!V",TEXT(MATCH($C60,'2018-09'!$C$2:$C$100,0)+1,0))))</f>
        <v>2591680135.3900013</v>
      </c>
      <c r="W60" s="17">
        <f ca="1">IF(OR(INDIRECT(CONCATENATE("'2018-10'!W",TEXT(MATCH($C60,'2018-10'!$C$2:$C$100,0)+1,0)))="",INDIRECT(CONCATENATE("'2018-09'!W",TEXT(MATCH($C60,'2018-09'!$C$2:$C$100,0)+1,0)))="",AND(INDIRECT(CONCATENATE("'2018-10'!W",TEXT(MATCH($C60,'2018-10'!$C$2:$C$100,0)+1,0)))="",INDIRECT(CONCATENATE("'2018-09'!W",TEXT(MATCH($C60,'2018-09'!$C$2:$C$100,0)+1,0)))="")),"Н/Д",INDIRECT(CONCATENATE("'2018-10'!W",TEXT(MATCH($C60,'2018-10'!$C$2:$C$100,0)+1,0)))-INDIRECT(CONCATENATE("'2018-09'!W",TEXT(MATCH($C60,'2018-09'!$C$2:$C$100,0)+1,0))))</f>
        <v>31711294853.220032</v>
      </c>
    </row>
    <row r="61" spans="1:23" x14ac:dyDescent="0.25">
      <c r="A61" s="2" t="s">
        <v>80</v>
      </c>
      <c r="B61" s="2" t="s">
        <v>86</v>
      </c>
      <c r="C61" s="15">
        <v>71900000</v>
      </c>
      <c r="D61" s="2" t="s">
        <v>213</v>
      </c>
      <c r="E61" s="17">
        <f ca="1">IF(OR(INDIRECT(CONCATENATE("'2018-10'!E",TEXT(MATCH($C61,'2018-10'!$C$2:$C$100,0)+1,0)))="",INDIRECT(CONCATENATE("'2018-09'!E",TEXT(MATCH($C61,'2018-09'!$C$2:$C$100,0)+1,0)))="",AND(INDIRECT(CONCATENATE("'2018-10'!E",TEXT(MATCH($C61,'2018-10'!$C$2:$C$100,0)+1,0)))="",INDIRECT(CONCATENATE("'2018-09'!E",TEXT(MATCH($C61,'2018-09'!$C$2:$C$100,0)+1,0)))="")),"Н/Д",INDIRECT(CONCATENATE("'2018-10'!E",TEXT(MATCH($C61,'2018-10'!$C$2:$C$100,0)+1,0)))-INDIRECT(CONCATENATE("'2018-09'!E",TEXT(MATCH($C61,'2018-09'!$C$2:$C$100,0)+1,0))))</f>
        <v>10761094547.709991</v>
      </c>
      <c r="F61" s="17">
        <f ca="1">IF(OR(INDIRECT(CONCATENATE("'2018-10'!F",TEXT(MATCH($C61,'2018-10'!$C$2:$C$100,0)+1,0)))="",INDIRECT(CONCATENATE("'2018-09'!F",TEXT(MATCH($C61,'2018-09'!$C$2:$C$100,0)+1,0)))="",AND(INDIRECT(CONCATENATE("'2018-10'!F",TEXT(MATCH($C61,'2018-10'!$C$2:$C$100,0)+1,0)))="",INDIRECT(CONCATENATE("'2018-09'!F",TEXT(MATCH($C61,'2018-09'!$C$2:$C$100,0)+1,0)))="")),"Н/Д",INDIRECT(CONCATENATE("'2018-10'!F",TEXT(MATCH($C61,'2018-10'!$C$2:$C$100,0)+1,0)))-INDIRECT(CONCATENATE("'2018-09'!F",TEXT(MATCH($C61,'2018-09'!$C$2:$C$100,0)+1,0))))</f>
        <v>9162890335.5799866</v>
      </c>
      <c r="G61" s="17">
        <f ca="1">IF(OR(INDIRECT(CONCATENATE("'2018-10'!G",TEXT(MATCH($C61,'2018-10'!$C$2:$C$100,0)+1,0)))="",INDIRECT(CONCATENATE("'2018-09'!G",TEXT(MATCH($C61,'2018-09'!$C$2:$C$100,0)+1,0)))="",AND(INDIRECT(CONCATENATE("'2018-10'!G",TEXT(MATCH($C61,'2018-10'!$C$2:$C$100,0)+1,0)))="",INDIRECT(CONCATENATE("'2018-09'!G",TEXT(MATCH($C61,'2018-09'!$C$2:$C$100,0)+1,0)))="")),"Н/Д",INDIRECT(CONCATENATE("'2018-10'!G",TEXT(MATCH($C61,'2018-10'!$C$2:$C$100,0)+1,0)))-INDIRECT(CONCATENATE("'2018-09'!G",TEXT(MATCH($C61,'2018-09'!$C$2:$C$100,0)+1,0))))</f>
        <v>5925638080.8600006</v>
      </c>
      <c r="H61" s="17">
        <f ca="1">IF(OR(INDIRECT(CONCATENATE("'2018-10'!H",TEXT(MATCH($C61,'2018-10'!$C$2:$C$100,0)+1,0)))="",INDIRECT(CONCATENATE("'2018-09'!H",TEXT(MATCH($C61,'2018-09'!$C$2:$C$100,0)+1,0)))="",AND(INDIRECT(CONCATENATE("'2018-10'!H",TEXT(MATCH($C61,'2018-10'!$C$2:$C$100,0)+1,0)))="",INDIRECT(CONCATENATE("'2018-09'!H",TEXT(MATCH($C61,'2018-09'!$C$2:$C$100,0)+1,0)))="")),"Н/Д",INDIRECT(CONCATENATE("'2018-10'!H",TEXT(MATCH($C61,'2018-10'!$C$2:$C$100,0)+1,0)))-INDIRECT(CONCATENATE("'2018-09'!H",TEXT(MATCH($C61,'2018-09'!$C$2:$C$100,0)+1,0))))</f>
        <v>3451632676.0999985</v>
      </c>
      <c r="I61" s="17">
        <f ca="1">IF(OR(INDIRECT(CONCATENATE("'2018-10'!I",TEXT(MATCH($C61,'2018-10'!$C$2:$C$100,0)+1,0)))="",INDIRECT(CONCATENATE("'2018-09'!I",TEXT(MATCH($C61,'2018-09'!$C$2:$C$100,0)+1,0)))="",AND(INDIRECT(CONCATENATE("'2018-10'!I",TEXT(MATCH($C61,'2018-10'!$C$2:$C$100,0)+1,0)))="",INDIRECT(CONCATENATE("'2018-09'!I",TEXT(MATCH($C61,'2018-09'!$C$2:$C$100,0)+1,0)))="")),"Н/Д",INDIRECT(CONCATENATE("'2018-10'!I",TEXT(MATCH($C61,'2018-10'!$C$2:$C$100,0)+1,0)))-INDIRECT(CONCATENATE("'2018-09'!I",TEXT(MATCH($C61,'2018-09'!$C$2:$C$100,0)+1,0))))</f>
        <v>206205925.75</v>
      </c>
      <c r="J61" s="17" t="str">
        <f ca="1">IF(OR(INDIRECT(CONCATENATE("'2018-10'!J",TEXT(MATCH($C61,'2018-10'!$C$2:$C$100,0)+1,0)))="",INDIRECT(CONCATENATE("'2018-09'!J",TEXT(MATCH($C61,'2018-09'!$C$2:$C$100,0)+1,0)))="",AND(INDIRECT(CONCATENATE("'2018-10'!J",TEXT(MATCH($C61,'2018-10'!$C$2:$C$100,0)+1,0)))="",INDIRECT(CONCATENATE("'2018-09'!J",TEXT(MATCH($C61,'2018-09'!$C$2:$C$100,0)+1,0)))="")),"Н/Д",INDIRECT(CONCATENATE("'2018-10'!J",TEXT(MATCH($C61,'2018-10'!$C$2:$C$100,0)+1,0)))-INDIRECT(CONCATENATE("'2018-09'!J",TEXT(MATCH($C61,'2018-09'!$C$2:$C$100,0)+1,0))))</f>
        <v>Н/Д</v>
      </c>
      <c r="K61" s="17">
        <f ca="1">IF(OR(INDIRECT(CONCATENATE("'2018-10'!K",TEXT(MATCH($C61,'2018-10'!$C$2:$C$100,0)+1,0)))="",INDIRECT(CONCATENATE("'2018-09'!K",TEXT(MATCH($C61,'2018-09'!$C$2:$C$100,0)+1,0)))="",AND(INDIRECT(CONCATENATE("'2018-10'!K",TEXT(MATCH($C61,'2018-10'!$C$2:$C$100,0)+1,0)))="",INDIRECT(CONCATENATE("'2018-09'!K",TEXT(MATCH($C61,'2018-09'!$C$2:$C$100,0)+1,0)))="")),"Н/Д",INDIRECT(CONCATENATE("'2018-10'!K",TEXT(MATCH($C61,'2018-10'!$C$2:$C$100,0)+1,0)))-INDIRECT(CONCATENATE("'2018-09'!K",TEXT(MATCH($C61,'2018-09'!$C$2:$C$100,0)+1,0))))</f>
        <v>41549157.930000067</v>
      </c>
      <c r="L61" s="17">
        <f ca="1">IF(OR(INDIRECT(CONCATENATE("'2018-10'!L",TEXT(MATCH($C61,'2018-10'!$C$2:$C$100,0)+1,0)))="",INDIRECT(CONCATENATE("'2018-09'!L",TEXT(MATCH($C61,'2018-09'!$C$2:$C$100,0)+1,0)))="",AND(INDIRECT(CONCATENATE("'2018-10'!L",TEXT(MATCH($C61,'2018-10'!$C$2:$C$100,0)+1,0)))="",INDIRECT(CONCATENATE("'2018-09'!L",TEXT(MATCH($C61,'2018-09'!$C$2:$C$100,0)+1,0)))="")),"Н/Д",INDIRECT(CONCATENATE("'2018-10'!L",TEXT(MATCH($C61,'2018-10'!$C$2:$C$100,0)+1,0)))-INDIRECT(CONCATENATE("'2018-09'!L",TEXT(MATCH($C61,'2018-09'!$C$2:$C$100,0)+1,0))))</f>
        <v>-810374983.1499939</v>
      </c>
      <c r="M61" s="17">
        <f ca="1">IF(OR(INDIRECT(CONCATENATE("'2018-10'!M",TEXT(MATCH($C61,'2018-10'!$C$2:$C$100,0)+1,0)))="",INDIRECT(CONCATENATE("'2018-09'!M",TEXT(MATCH($C61,'2018-09'!$C$2:$C$100,0)+1,0)))="",AND(INDIRECT(CONCATENATE("'2018-10'!M",TEXT(MATCH($C61,'2018-10'!$C$2:$C$100,0)+1,0)))="",INDIRECT(CONCATENATE("'2018-09'!M",TEXT(MATCH($C61,'2018-09'!$C$2:$C$100,0)+1,0)))="")),"Н/Д",INDIRECT(CONCATENATE("'2018-10'!M",TEXT(MATCH($C61,'2018-10'!$C$2:$C$100,0)+1,0)))-INDIRECT(CONCATENATE("'2018-09'!M",TEXT(MATCH($C61,'2018-09'!$C$2:$C$100,0)+1,0))))</f>
        <v>29010283.99000001</v>
      </c>
      <c r="N61" s="17">
        <f ca="1">IF(OR(INDIRECT(CONCATENATE("'2018-10'!N",TEXT(MATCH($C61,'2018-10'!$C$2:$C$100,0)+1,0)))="",INDIRECT(CONCATENATE("'2018-09'!N",TEXT(MATCH($C61,'2018-09'!$C$2:$C$100,0)+1,0)))="",AND(INDIRECT(CONCATENATE("'2018-10'!N",TEXT(MATCH($C61,'2018-10'!$C$2:$C$100,0)+1,0)))="",INDIRECT(CONCATENATE("'2018-09'!N",TEXT(MATCH($C61,'2018-09'!$C$2:$C$100,0)+1,0)))="")),"Н/Д",INDIRECT(CONCATENATE("'2018-10'!N",TEXT(MATCH($C61,'2018-10'!$C$2:$C$100,0)+1,0)))-INDIRECT(CONCATENATE("'2018-09'!NE",TEXT(MATCH($C61,'2018-09'!$C$2:$C$100,0)+1,0))))</f>
        <v>232611062.94</v>
      </c>
      <c r="O61" s="17">
        <f ca="1">IF(OR(INDIRECT(CONCATENATE("'2018-10'!O",TEXT(MATCH($C61,'2018-10'!$C$2:$C$100,0)+1,0)))="",INDIRECT(CONCATENATE("'2018-09'!O",TEXT(MATCH($C61,'2018-09'!$C$2:$C$100,0)+1,0)))="",AND(INDIRECT(CONCATENATE("'2018-10'!O",TEXT(MATCH($C61,'2018-10'!$C$2:$C$100,0)+1,0)))="",INDIRECT(CONCATENATE("'2018-09'!O",TEXT(MATCH($C61,'2018-09'!$C$2:$C$100,0)+1,0)))="")),"Н/Д",INDIRECT(CONCATENATE("'2018-10'!O",TEXT(MATCH($C61,'2018-10'!$C$2:$C$100,0)+1,0)))-INDIRECT(CONCATENATE("'2018-09'!O",TEXT(MATCH($C61,'2018-09'!$C$2:$C$100,0)+1,0))))</f>
        <v>260.94000000000233</v>
      </c>
      <c r="P61" s="17">
        <f ca="1">IF(OR(INDIRECT(CONCATENATE("'2018-10'!P",TEXT(MATCH($C61,'2018-10'!$C$2:$C$100,0)+1,0)))="",INDIRECT(CONCATENATE("'2018-09'!P",TEXT(MATCH($C61,'2018-09'!$C$2:$C$100,0)+1,0)))="",AND(INDIRECT(CONCATENATE("'2018-10'!P",TEXT(MATCH($C61,'2018-10'!$C$2:$C$100,0)+1,0)))="",INDIRECT(CONCATENATE("'2018-09'!P",TEXT(MATCH($C61,'2018-09'!$C$2:$C$100,0)+1,0)))="")),"Н/Д",INDIRECT(CONCATENATE("'2018-10'!P",TEXT(MATCH($C61,'2018-10'!$C$2:$C$100,0)+1,0)))-INDIRECT(CONCATENATE("'2018-09'!P",TEXT(MATCH($C61,'2018-09'!$C$2:$C$100,0)+1,0))))</f>
        <v>149052029.11999989</v>
      </c>
      <c r="Q61" s="17">
        <f ca="1">IF(OR(INDIRECT(CONCATENATE("'2018-10'!Q",TEXT(MATCH($C61,'2018-10'!$C$2:$C$100,0)+1,0)))="",INDIRECT(CONCATENATE("'2018-09'!Q",TEXT(MATCH($C61,'2018-09'!$C$2:$C$100,0)+1,0)))="",AND(INDIRECT(CONCATENATE("'2018-10'!Q",TEXT(MATCH($C61,'2018-10'!$C$2:$C$100,0)+1,0)))="",INDIRECT(CONCATENATE("'2018-09'!Q",TEXT(MATCH($C61,'2018-09'!$C$2:$C$100,0)+1,0)))="")),"Н/Д",INDIRECT(CONCATENATE("'2018-10'!Q",TEXT(MATCH($C61,'2018-10'!$C$2:$C$100,0)+1,0)))-INDIRECT(CONCATENATE("'2018-09'!Q",TEXT(MATCH($C61,'2018-09'!$C$2:$C$100,0)+1,0))))</f>
        <v>12985030.810000002</v>
      </c>
      <c r="R61" s="17">
        <f ca="1">IF(OR(INDIRECT(CONCATENATE("'2018-10'!R",TEXT(MATCH($C61,'2018-10'!$C$2:$C$100,0)+1,0)))="",INDIRECT(CONCATENATE("'2018-09'!R",TEXT(MATCH($C61,'2018-09'!$C$2:$C$100,0)+1,0)))="",AND(INDIRECT(CONCATENATE("'2018-10'!R",TEXT(MATCH($C61,'2018-10'!$C$2:$C$100,0)+1,0)))="",INDIRECT(CONCATENATE("'2018-09'!R",TEXT(MATCH($C61,'2018-09'!$C$2:$C$100,0)+1,0)))="")),"Н/Д",INDIRECT(CONCATENATE("'2018-10'!R",TEXT(MATCH($C61,'2018-10'!$C$2:$C$100,0)+1,0)))-INDIRECT(CONCATENATE("'2018-09'!R",TEXT(MATCH($C61,'2018-09'!$C$2:$C$100,0)+1,0))))</f>
        <v>26803438.699999988</v>
      </c>
      <c r="S61" s="17">
        <f ca="1">IF(OR(INDIRECT(CONCATENATE("'2018-10'!S",TEXT(MATCH($C61,'2018-10'!$C$2:$C$100,0)+1,0)))="",INDIRECT(CONCATENATE("'2018-09'!S",TEXT(MATCH($C61,'2018-09'!$C$2:$C$100,0)+1,0)))="",AND(INDIRECT(CONCATENATE("'2018-10'!S",TEXT(MATCH($C61,'2018-10'!$C$2:$C$100,0)+1,0)))="",INDIRECT(CONCATENATE("'2018-09'!S",TEXT(MATCH($C61,'2018-09'!$C$2:$C$100,0)+1,0)))="")),"Н/Д",INDIRECT(CONCATENATE("'2018-10'!S",TEXT(MATCH($C61,'2018-10'!$C$2:$C$100,0)+1,0)))-INDIRECT(CONCATENATE("'2018-09'!S",TEXT(MATCH($C61,'2018-09'!$C$2:$C$100,0)+1,0))))</f>
        <v>6500</v>
      </c>
      <c r="T61" s="17">
        <f ca="1">IF(OR(INDIRECT(CONCATENATE("'2018-10'!T",TEXT(MATCH($C61,'2018-10'!$C$2:$C$100,0)+1,0)))="",INDIRECT(CONCATENATE("'2018-09'!T",TEXT(MATCH($C61,'2018-09'!$C$2:$C$100,0)+1,0)))="",AND(INDIRECT(CONCATENATE("'2018-10'!T",TEXT(MATCH($C61,'2018-10'!$C$2:$C$100,0)+1,0)))="",INDIRECT(CONCATENATE("'2018-09'!T",TEXT(MATCH($C61,'2018-09'!$C$2:$C$100,0)+1,0)))="")),"Н/Д",INDIRECT(CONCATENATE("'2018-10'!T",TEXT(MATCH($C61,'2018-10'!$C$2:$C$100,0)+1,0)))-INDIRECT(CONCATENATE("'2018-09'!T",TEXT(MATCH($C61,'2018-09'!$C$2:$C$100,0)+1,0))))</f>
        <v>65182897.769999981</v>
      </c>
      <c r="U61" s="17">
        <f ca="1">IF(OR(INDIRECT(CONCATENATE("'2018-10'!U",TEXT(MATCH($C61,'2018-10'!$C$2:$C$100,0)+1,0)))="",INDIRECT(CONCATENATE("'2018-09'!U",TEXT(MATCH($C61,'2018-09'!$C$2:$C$100,0)+1,0)))="",AND(INDIRECT(CONCATENATE("'2018-10'!U",TEXT(MATCH($C61,'2018-10'!$C$2:$C$100,0)+1,0)))="",INDIRECT(CONCATENATE("'2018-09'!U",TEXT(MATCH($C61,'2018-09'!$C$2:$C$100,0)+1,0)))="")),"Н/Д",INDIRECT(CONCATENATE("'2018-10'!U",TEXT(MATCH($C61,'2018-10'!$C$2:$C$100,0)+1,0)))-INDIRECT(CONCATENATE("'2018-09'!U",TEXT(MATCH($C61,'2018-09'!$C$2:$C$100,0)+1,0))))</f>
        <v>2960530.25</v>
      </c>
      <c r="V61" s="17">
        <f ca="1">IF(OR(INDIRECT(CONCATENATE("'2018-10'!V",TEXT(MATCH($C61,'2018-10'!$C$2:$C$100,0)+1,0)))="",INDIRECT(CONCATENATE("'2018-09'!V",TEXT(MATCH($C61,'2018-09'!$C$2:$C$100,0)+1,0)))="",AND(INDIRECT(CONCATENATE("'2018-10'!V",TEXT(MATCH($C61,'2018-10'!$C$2:$C$100,0)+1,0)))="",INDIRECT(CONCATENATE("'2018-09'!V",TEXT(MATCH($C61,'2018-09'!$C$2:$C$100,0)+1,0)))="")),"Н/Д",INDIRECT(CONCATENATE("'2018-10'!V",TEXT(MATCH($C61,'2018-10'!$C$2:$C$100,0)+1,0)))-INDIRECT(CONCATENATE("'2018-09'!V",TEXT(MATCH($C61,'2018-09'!$C$2:$C$100,0)+1,0))))</f>
        <v>1598204212.1300001</v>
      </c>
      <c r="W61" s="17">
        <f ca="1">IF(OR(INDIRECT(CONCATENATE("'2018-10'!W",TEXT(MATCH($C61,'2018-10'!$C$2:$C$100,0)+1,0)))="",INDIRECT(CONCATENATE("'2018-09'!W",TEXT(MATCH($C61,'2018-09'!$C$2:$C$100,0)+1,0)))="",AND(INDIRECT(CONCATENATE("'2018-10'!W",TEXT(MATCH($C61,'2018-10'!$C$2:$C$100,0)+1,0)))="",INDIRECT(CONCATENATE("'2018-09'!W",TEXT(MATCH($C61,'2018-09'!$C$2:$C$100,0)+1,0)))="")),"Н/Д",INDIRECT(CONCATENATE("'2018-10'!W",TEXT(MATCH($C61,'2018-10'!$C$2:$C$100,0)+1,0)))-INDIRECT(CONCATENATE("'2018-09'!W",TEXT(MATCH($C61,'2018-09'!$C$2:$C$100,0)+1,0))))</f>
        <v>30643913027.619995</v>
      </c>
    </row>
    <row r="62" spans="1:23" x14ac:dyDescent="0.25">
      <c r="A62" s="2" t="s">
        <v>87</v>
      </c>
      <c r="B62" s="2" t="s">
        <v>88</v>
      </c>
      <c r="C62" s="15">
        <v>14000000</v>
      </c>
      <c r="D62" s="2" t="s">
        <v>213</v>
      </c>
      <c r="E62" s="17">
        <f ca="1">IF(OR(INDIRECT(CONCATENATE("'2018-10'!E",TEXT(MATCH($C62,'2018-10'!$C$2:$C$100,0)+1,0)))="",INDIRECT(CONCATENATE("'2018-09'!E",TEXT(MATCH($C62,'2018-09'!$C$2:$C$100,0)+1,0)))="",AND(INDIRECT(CONCATENATE("'2018-10'!E",TEXT(MATCH($C62,'2018-10'!$C$2:$C$100,0)+1,0)))="",INDIRECT(CONCATENATE("'2018-09'!E",TEXT(MATCH($C62,'2018-09'!$C$2:$C$100,0)+1,0)))="")),"Н/Д",INDIRECT(CONCATENATE("'2018-10'!E",TEXT(MATCH($C62,'2018-10'!$C$2:$C$100,0)+1,0)))-INDIRECT(CONCATENATE("'2018-09'!E",TEXT(MATCH($C62,'2018-09'!$C$2:$C$100,0)+1,0))))</f>
        <v>5557214246.7799988</v>
      </c>
      <c r="F62" s="17">
        <f ca="1">IF(OR(INDIRECT(CONCATENATE("'2018-10'!F",TEXT(MATCH($C62,'2018-10'!$C$2:$C$100,0)+1,0)))="",INDIRECT(CONCATENATE("'2018-09'!F",TEXT(MATCH($C62,'2018-09'!$C$2:$C$100,0)+1,0)))="",AND(INDIRECT(CONCATENATE("'2018-10'!F",TEXT(MATCH($C62,'2018-10'!$C$2:$C$100,0)+1,0)))="",INDIRECT(CONCATENATE("'2018-09'!F",TEXT(MATCH($C62,'2018-09'!$C$2:$C$100,0)+1,0)))="")),"Н/Д",INDIRECT(CONCATENATE("'2018-10'!F",TEXT(MATCH($C62,'2018-10'!$C$2:$C$100,0)+1,0)))-INDIRECT(CONCATENATE("'2018-09'!F",TEXT(MATCH($C62,'2018-09'!$C$2:$C$100,0)+1,0))))</f>
        <v>3920355931.2200012</v>
      </c>
      <c r="G62" s="17">
        <f ca="1">IF(OR(INDIRECT(CONCATENATE("'2018-10'!G",TEXT(MATCH($C62,'2018-10'!$C$2:$C$100,0)+1,0)))="",INDIRECT(CONCATENATE("'2018-09'!G",TEXT(MATCH($C62,'2018-09'!$C$2:$C$100,0)+1,0)))="",AND(INDIRECT(CONCATENATE("'2018-10'!G",TEXT(MATCH($C62,'2018-10'!$C$2:$C$100,0)+1,0)))="",INDIRECT(CONCATENATE("'2018-09'!G",TEXT(MATCH($C62,'2018-09'!$C$2:$C$100,0)+1,0)))="")),"Н/Д",INDIRECT(CONCATENATE("'2018-10'!G",TEXT(MATCH($C62,'2018-10'!$C$2:$C$100,0)+1,0)))-INDIRECT(CONCATENATE("'2018-09'!G",TEXT(MATCH($C62,'2018-09'!$C$2:$C$100,0)+1,0))))</f>
        <v>376117512.86000061</v>
      </c>
      <c r="H62" s="17">
        <f ca="1">IF(OR(INDIRECT(CONCATENATE("'2018-10'!H",TEXT(MATCH($C62,'2018-10'!$C$2:$C$100,0)+1,0)))="",INDIRECT(CONCATENATE("'2018-09'!H",TEXT(MATCH($C62,'2018-09'!$C$2:$C$100,0)+1,0)))="",AND(INDIRECT(CONCATENATE("'2018-10'!H",TEXT(MATCH($C62,'2018-10'!$C$2:$C$100,0)+1,0)))="",INDIRECT(CONCATENATE("'2018-09'!H",TEXT(MATCH($C62,'2018-09'!$C$2:$C$100,0)+1,0)))="")),"Н/Д",INDIRECT(CONCATENATE("'2018-10'!H",TEXT(MATCH($C62,'2018-10'!$C$2:$C$100,0)+1,0)))-INDIRECT(CONCATENATE("'2018-09'!H",TEXT(MATCH($C62,'2018-09'!$C$2:$C$100,0)+1,0))))</f>
        <v>1966081425.9200001</v>
      </c>
      <c r="I62" s="17">
        <f ca="1">IF(OR(INDIRECT(CONCATENATE("'2018-10'!I",TEXT(MATCH($C62,'2018-10'!$C$2:$C$100,0)+1,0)))="",INDIRECT(CONCATENATE("'2018-09'!I",TEXT(MATCH($C62,'2018-09'!$C$2:$C$100,0)+1,0)))="",AND(INDIRECT(CONCATENATE("'2018-10'!I",TEXT(MATCH($C62,'2018-10'!$C$2:$C$100,0)+1,0)))="",INDIRECT(CONCATENATE("'2018-09'!I",TEXT(MATCH($C62,'2018-09'!$C$2:$C$100,0)+1,0)))="")),"Н/Д",INDIRECT(CONCATENATE("'2018-10'!I",TEXT(MATCH($C62,'2018-10'!$C$2:$C$100,0)+1,0)))-INDIRECT(CONCATENATE("'2018-09'!I",TEXT(MATCH($C62,'2018-09'!$C$2:$C$100,0)+1,0))))</f>
        <v>657807947.6600008</v>
      </c>
      <c r="J62" s="17" t="str">
        <f ca="1">IF(OR(INDIRECT(CONCATENATE("'2018-10'!J",TEXT(MATCH($C62,'2018-10'!$C$2:$C$100,0)+1,0)))="",INDIRECT(CONCATENATE("'2018-09'!J",TEXT(MATCH($C62,'2018-09'!$C$2:$C$100,0)+1,0)))="",AND(INDIRECT(CONCATENATE("'2018-10'!J",TEXT(MATCH($C62,'2018-10'!$C$2:$C$100,0)+1,0)))="",INDIRECT(CONCATENATE("'2018-09'!J",TEXT(MATCH($C62,'2018-09'!$C$2:$C$100,0)+1,0)))="")),"Н/Д",INDIRECT(CONCATENATE("'2018-10'!J",TEXT(MATCH($C62,'2018-10'!$C$2:$C$100,0)+1,0)))-INDIRECT(CONCATENATE("'2018-09'!J",TEXT(MATCH($C62,'2018-09'!$C$2:$C$100,0)+1,0))))</f>
        <v>Н/Д</v>
      </c>
      <c r="K62" s="17">
        <f ca="1">IF(OR(INDIRECT(CONCATENATE("'2018-10'!K",TEXT(MATCH($C62,'2018-10'!$C$2:$C$100,0)+1,0)))="",INDIRECT(CONCATENATE("'2018-09'!K",TEXT(MATCH($C62,'2018-09'!$C$2:$C$100,0)+1,0)))="",AND(INDIRECT(CONCATENATE("'2018-10'!K",TEXT(MATCH($C62,'2018-10'!$C$2:$C$100,0)+1,0)))="",INDIRECT(CONCATENATE("'2018-09'!K",TEXT(MATCH($C62,'2018-09'!$C$2:$C$100,0)+1,0)))="")),"Н/Д",INDIRECT(CONCATENATE("'2018-10'!K",TEXT(MATCH($C62,'2018-10'!$C$2:$C$100,0)+1,0)))-INDIRECT(CONCATENATE("'2018-09'!K",TEXT(MATCH($C62,'2018-09'!$C$2:$C$100,0)+1,0))))</f>
        <v>78745082.009999752</v>
      </c>
      <c r="L62" s="17">
        <f ca="1">IF(OR(INDIRECT(CONCATENATE("'2018-10'!L",TEXT(MATCH($C62,'2018-10'!$C$2:$C$100,0)+1,0)))="",INDIRECT(CONCATENATE("'2018-09'!L",TEXT(MATCH($C62,'2018-09'!$C$2:$C$100,0)+1,0)))="",AND(INDIRECT(CONCATENATE("'2018-10'!L",TEXT(MATCH($C62,'2018-10'!$C$2:$C$100,0)+1,0)))="",INDIRECT(CONCATENATE("'2018-09'!L",TEXT(MATCH($C62,'2018-09'!$C$2:$C$100,0)+1,0)))="")),"Н/Д",INDIRECT(CONCATENATE("'2018-10'!L",TEXT(MATCH($C62,'2018-10'!$C$2:$C$100,0)+1,0)))-INDIRECT(CONCATENATE("'2018-09'!L",TEXT(MATCH($C62,'2018-09'!$C$2:$C$100,0)+1,0))))</f>
        <v>375203152.14999962</v>
      </c>
      <c r="M62" s="17">
        <f ca="1">IF(OR(INDIRECT(CONCATENATE("'2018-10'!M",TEXT(MATCH($C62,'2018-10'!$C$2:$C$100,0)+1,0)))="",INDIRECT(CONCATENATE("'2018-09'!M",TEXT(MATCH($C62,'2018-09'!$C$2:$C$100,0)+1,0)))="",AND(INDIRECT(CONCATENATE("'2018-10'!M",TEXT(MATCH($C62,'2018-10'!$C$2:$C$100,0)+1,0)))="",INDIRECT(CONCATENATE("'2018-09'!M",TEXT(MATCH($C62,'2018-09'!$C$2:$C$100,0)+1,0)))="")),"Н/Д",INDIRECT(CONCATENATE("'2018-10'!M",TEXT(MATCH($C62,'2018-10'!$C$2:$C$100,0)+1,0)))-INDIRECT(CONCATENATE("'2018-09'!M",TEXT(MATCH($C62,'2018-09'!$C$2:$C$100,0)+1,0))))</f>
        <v>93880966.219999969</v>
      </c>
      <c r="N62" s="17">
        <f ca="1">IF(OR(INDIRECT(CONCATENATE("'2018-10'!N",TEXT(MATCH($C62,'2018-10'!$C$2:$C$100,0)+1,0)))="",INDIRECT(CONCATENATE("'2018-09'!N",TEXT(MATCH($C62,'2018-09'!$C$2:$C$100,0)+1,0)))="",AND(INDIRECT(CONCATENATE("'2018-10'!N",TEXT(MATCH($C62,'2018-10'!$C$2:$C$100,0)+1,0)))="",INDIRECT(CONCATENATE("'2018-09'!N",TEXT(MATCH($C62,'2018-09'!$C$2:$C$100,0)+1,0)))="")),"Н/Д",INDIRECT(CONCATENATE("'2018-10'!N",TEXT(MATCH($C62,'2018-10'!$C$2:$C$100,0)+1,0)))-INDIRECT(CONCATENATE("'2018-09'!NE",TEXT(MATCH($C62,'2018-09'!$C$2:$C$100,0)+1,0))))</f>
        <v>353026965.89999998</v>
      </c>
      <c r="O62" s="17">
        <f ca="1">IF(OR(INDIRECT(CONCATENATE("'2018-10'!O",TEXT(MATCH($C62,'2018-10'!$C$2:$C$100,0)+1,0)))="",INDIRECT(CONCATENATE("'2018-09'!O",TEXT(MATCH($C62,'2018-09'!$C$2:$C$100,0)+1,0)))="",AND(INDIRECT(CONCATENATE("'2018-10'!O",TEXT(MATCH($C62,'2018-10'!$C$2:$C$100,0)+1,0)))="",INDIRECT(CONCATENATE("'2018-09'!O",TEXT(MATCH($C62,'2018-09'!$C$2:$C$100,0)+1,0)))="")),"Н/Д",INDIRECT(CONCATENATE("'2018-10'!O",TEXT(MATCH($C62,'2018-10'!$C$2:$C$100,0)+1,0)))-INDIRECT(CONCATENATE("'2018-09'!O",TEXT(MATCH($C62,'2018-09'!$C$2:$C$100,0)+1,0))))</f>
        <v>10499.740000000005</v>
      </c>
      <c r="P62" s="17">
        <f ca="1">IF(OR(INDIRECT(CONCATENATE("'2018-10'!P",TEXT(MATCH($C62,'2018-10'!$C$2:$C$100,0)+1,0)))="",INDIRECT(CONCATENATE("'2018-09'!P",TEXT(MATCH($C62,'2018-09'!$C$2:$C$100,0)+1,0)))="",AND(INDIRECT(CONCATENATE("'2018-10'!P",TEXT(MATCH($C62,'2018-10'!$C$2:$C$100,0)+1,0)))="",INDIRECT(CONCATENATE("'2018-09'!P",TEXT(MATCH($C62,'2018-09'!$C$2:$C$100,0)+1,0)))="")),"Н/Д",INDIRECT(CONCATENATE("'2018-10'!P",TEXT(MATCH($C62,'2018-10'!$C$2:$C$100,0)+1,0)))-INDIRECT(CONCATENATE("'2018-09'!P",TEXT(MATCH($C62,'2018-09'!$C$2:$C$100,0)+1,0))))</f>
        <v>157000626.65999985</v>
      </c>
      <c r="Q62" s="17">
        <f ca="1">IF(OR(INDIRECT(CONCATENATE("'2018-10'!Q",TEXT(MATCH($C62,'2018-10'!$C$2:$C$100,0)+1,0)))="",INDIRECT(CONCATENATE("'2018-09'!Q",TEXT(MATCH($C62,'2018-09'!$C$2:$C$100,0)+1,0)))="",AND(INDIRECT(CONCATENATE("'2018-10'!Q",TEXT(MATCH($C62,'2018-10'!$C$2:$C$100,0)+1,0)))="",INDIRECT(CONCATENATE("'2018-09'!Q",TEXT(MATCH($C62,'2018-09'!$C$2:$C$100,0)+1,0)))="")),"Н/Д",INDIRECT(CONCATENATE("'2018-10'!Q",TEXT(MATCH($C62,'2018-10'!$C$2:$C$100,0)+1,0)))-INDIRECT(CONCATENATE("'2018-09'!Q",TEXT(MATCH($C62,'2018-09'!$C$2:$C$100,0)+1,0))))</f>
        <v>673150.60000000894</v>
      </c>
      <c r="R62" s="17">
        <f ca="1">IF(OR(INDIRECT(CONCATENATE("'2018-10'!R",TEXT(MATCH($C62,'2018-10'!$C$2:$C$100,0)+1,0)))="",INDIRECT(CONCATENATE("'2018-09'!R",TEXT(MATCH($C62,'2018-09'!$C$2:$C$100,0)+1,0)))="",AND(INDIRECT(CONCATENATE("'2018-10'!R",TEXT(MATCH($C62,'2018-10'!$C$2:$C$100,0)+1,0)))="",INDIRECT(CONCATENATE("'2018-09'!R",TEXT(MATCH($C62,'2018-09'!$C$2:$C$100,0)+1,0)))="")),"Н/Д",INDIRECT(CONCATENATE("'2018-10'!R",TEXT(MATCH($C62,'2018-10'!$C$2:$C$100,0)+1,0)))-INDIRECT(CONCATENATE("'2018-09'!R",TEXT(MATCH($C62,'2018-09'!$C$2:$C$100,0)+1,0))))</f>
        <v>64141870.800000012</v>
      </c>
      <c r="S62" s="17">
        <f ca="1">IF(OR(INDIRECT(CONCATENATE("'2018-10'!S",TEXT(MATCH($C62,'2018-10'!$C$2:$C$100,0)+1,0)))="",INDIRECT(CONCATENATE("'2018-09'!S",TEXT(MATCH($C62,'2018-09'!$C$2:$C$100,0)+1,0)))="",AND(INDIRECT(CONCATENATE("'2018-10'!S",TEXT(MATCH($C62,'2018-10'!$C$2:$C$100,0)+1,0)))="",INDIRECT(CONCATENATE("'2018-09'!S",TEXT(MATCH($C62,'2018-09'!$C$2:$C$100,0)+1,0)))="")),"Н/Д",INDIRECT(CONCATENATE("'2018-10'!S",TEXT(MATCH($C62,'2018-10'!$C$2:$C$100,0)+1,0)))-INDIRECT(CONCATENATE("'2018-09'!S",TEXT(MATCH($C62,'2018-09'!$C$2:$C$100,0)+1,0))))</f>
        <v>557497.93000000063</v>
      </c>
      <c r="T62" s="17">
        <f ca="1">IF(OR(INDIRECT(CONCATENATE("'2018-10'!T",TEXT(MATCH($C62,'2018-10'!$C$2:$C$100,0)+1,0)))="",INDIRECT(CONCATENATE("'2018-09'!T",TEXT(MATCH($C62,'2018-09'!$C$2:$C$100,0)+1,0)))="",AND(INDIRECT(CONCATENATE("'2018-10'!T",TEXT(MATCH($C62,'2018-10'!$C$2:$C$100,0)+1,0)))="",INDIRECT(CONCATENATE("'2018-09'!T",TEXT(MATCH($C62,'2018-09'!$C$2:$C$100,0)+1,0)))="")),"Н/Д",INDIRECT(CONCATENATE("'2018-10'!T",TEXT(MATCH($C62,'2018-10'!$C$2:$C$100,0)+1,0)))-INDIRECT(CONCATENATE("'2018-09'!T",TEXT(MATCH($C62,'2018-09'!$C$2:$C$100,0)+1,0))))</f>
        <v>95732766.590000033</v>
      </c>
      <c r="U62" s="17">
        <f ca="1">IF(OR(INDIRECT(CONCATENATE("'2018-10'!U",TEXT(MATCH($C62,'2018-10'!$C$2:$C$100,0)+1,0)))="",INDIRECT(CONCATENATE("'2018-09'!U",TEXT(MATCH($C62,'2018-09'!$C$2:$C$100,0)+1,0)))="",AND(INDIRECT(CONCATENATE("'2018-10'!U",TEXT(MATCH($C62,'2018-10'!$C$2:$C$100,0)+1,0)))="",INDIRECT(CONCATENATE("'2018-09'!U",TEXT(MATCH($C62,'2018-09'!$C$2:$C$100,0)+1,0)))="")),"Н/Д",INDIRECT(CONCATENATE("'2018-10'!U",TEXT(MATCH($C62,'2018-10'!$C$2:$C$100,0)+1,0)))-INDIRECT(CONCATENATE("'2018-09'!U",TEXT(MATCH($C62,'2018-09'!$C$2:$C$100,0)+1,0))))</f>
        <v>7420449.9400000125</v>
      </c>
      <c r="V62" s="17">
        <f ca="1">IF(OR(INDIRECT(CONCATENATE("'2018-10'!V",TEXT(MATCH($C62,'2018-10'!$C$2:$C$100,0)+1,0)))="",INDIRECT(CONCATENATE("'2018-09'!V",TEXT(MATCH($C62,'2018-09'!$C$2:$C$100,0)+1,0)))="",AND(INDIRECT(CONCATENATE("'2018-10'!V",TEXT(MATCH($C62,'2018-10'!$C$2:$C$100,0)+1,0)))="",INDIRECT(CONCATENATE("'2018-09'!V",TEXT(MATCH($C62,'2018-09'!$C$2:$C$100,0)+1,0)))="")),"Н/Д",INDIRECT(CONCATENATE("'2018-10'!V",TEXT(MATCH($C62,'2018-10'!$C$2:$C$100,0)+1,0)))-INDIRECT(CONCATENATE("'2018-09'!V",TEXT(MATCH($C62,'2018-09'!$C$2:$C$100,0)+1,0))))</f>
        <v>1636858315.5599995</v>
      </c>
      <c r="W62" s="17">
        <f ca="1">IF(OR(INDIRECT(CONCATENATE("'2018-10'!W",TEXT(MATCH($C62,'2018-10'!$C$2:$C$100,0)+1,0)))="",INDIRECT(CONCATENATE("'2018-09'!W",TEXT(MATCH($C62,'2018-09'!$C$2:$C$100,0)+1,0)))="",AND(INDIRECT(CONCATENATE("'2018-10'!W",TEXT(MATCH($C62,'2018-10'!$C$2:$C$100,0)+1,0)))="",INDIRECT(CONCATENATE("'2018-09'!W",TEXT(MATCH($C62,'2018-09'!$C$2:$C$100,0)+1,0)))="")),"Н/Д",INDIRECT(CONCATENATE("'2018-10'!W",TEXT(MATCH($C62,'2018-10'!$C$2:$C$100,0)+1,0)))-INDIRECT(CONCATENATE("'2018-09'!W",TEXT(MATCH($C62,'2018-09'!$C$2:$C$100,0)+1,0))))</f>
        <v>15021614255.150024</v>
      </c>
    </row>
    <row r="63" spans="1:23" x14ac:dyDescent="0.25">
      <c r="A63" s="2" t="s">
        <v>87</v>
      </c>
      <c r="B63" s="2" t="s">
        <v>89</v>
      </c>
      <c r="C63" s="15">
        <v>15000000</v>
      </c>
      <c r="D63" s="2" t="s">
        <v>213</v>
      </c>
      <c r="E63" s="17">
        <f ca="1">IF(OR(INDIRECT(CONCATENATE("'2018-10'!E",TEXT(MATCH($C63,'2018-10'!$C$2:$C$100,0)+1,0)))="",INDIRECT(CONCATENATE("'2018-09'!E",TEXT(MATCH($C63,'2018-09'!$C$2:$C$100,0)+1,0)))="",AND(INDIRECT(CONCATENATE("'2018-10'!E",TEXT(MATCH($C63,'2018-10'!$C$2:$C$100,0)+1,0)))="",INDIRECT(CONCATENATE("'2018-09'!E",TEXT(MATCH($C63,'2018-09'!$C$2:$C$100,0)+1,0)))="")),"Н/Д",INDIRECT(CONCATENATE("'2018-10'!E",TEXT(MATCH($C63,'2018-10'!$C$2:$C$100,0)+1,0)))-INDIRECT(CONCATENATE("'2018-09'!E",TEXT(MATCH($C63,'2018-09'!$C$2:$C$100,0)+1,0))))</f>
        <v>4085878577.9599991</v>
      </c>
      <c r="F63" s="17">
        <f ca="1">IF(OR(INDIRECT(CONCATENATE("'2018-10'!F",TEXT(MATCH($C63,'2018-10'!$C$2:$C$100,0)+1,0)))="",INDIRECT(CONCATENATE("'2018-09'!F",TEXT(MATCH($C63,'2018-09'!$C$2:$C$100,0)+1,0)))="",AND(INDIRECT(CONCATENATE("'2018-10'!F",TEXT(MATCH($C63,'2018-10'!$C$2:$C$100,0)+1,0)))="",INDIRECT(CONCATENATE("'2018-09'!F",TEXT(MATCH($C63,'2018-09'!$C$2:$C$100,0)+1,0)))="")),"Н/Д",INDIRECT(CONCATENATE("'2018-10'!F",TEXT(MATCH($C63,'2018-10'!$C$2:$C$100,0)+1,0)))-INDIRECT(CONCATENATE("'2018-09'!F",TEXT(MATCH($C63,'2018-09'!$C$2:$C$100,0)+1,0))))</f>
        <v>2169473259.2600021</v>
      </c>
      <c r="G63" s="17">
        <f ca="1">IF(OR(INDIRECT(CONCATENATE("'2018-10'!G",TEXT(MATCH($C63,'2018-10'!$C$2:$C$100,0)+1,0)))="",INDIRECT(CONCATENATE("'2018-09'!G",TEXT(MATCH($C63,'2018-09'!$C$2:$C$100,0)+1,0)))="",AND(INDIRECT(CONCATENATE("'2018-10'!G",TEXT(MATCH($C63,'2018-10'!$C$2:$C$100,0)+1,0)))="",INDIRECT(CONCATENATE("'2018-09'!G",TEXT(MATCH($C63,'2018-09'!$C$2:$C$100,0)+1,0)))="")),"Н/Д",INDIRECT(CONCATENATE("'2018-10'!G",TEXT(MATCH($C63,'2018-10'!$C$2:$C$100,0)+1,0)))-INDIRECT(CONCATENATE("'2018-09'!G",TEXT(MATCH($C63,'2018-09'!$C$2:$C$100,0)+1,0))))</f>
        <v>251180347.77999973</v>
      </c>
      <c r="H63" s="17">
        <f ca="1">IF(OR(INDIRECT(CONCATENATE("'2018-10'!H",TEXT(MATCH($C63,'2018-10'!$C$2:$C$100,0)+1,0)))="",INDIRECT(CONCATENATE("'2018-09'!H",TEXT(MATCH($C63,'2018-09'!$C$2:$C$100,0)+1,0)))="",AND(INDIRECT(CONCATENATE("'2018-10'!H",TEXT(MATCH($C63,'2018-10'!$C$2:$C$100,0)+1,0)))="",INDIRECT(CONCATENATE("'2018-09'!H",TEXT(MATCH($C63,'2018-09'!$C$2:$C$100,0)+1,0)))="")),"Н/Д",INDIRECT(CONCATENATE("'2018-10'!H",TEXT(MATCH($C63,'2018-10'!$C$2:$C$100,0)+1,0)))-INDIRECT(CONCATENATE("'2018-09'!H",TEXT(MATCH($C63,'2018-09'!$C$2:$C$100,0)+1,0))))</f>
        <v>1085915346.2600002</v>
      </c>
      <c r="I63" s="17">
        <f ca="1">IF(OR(INDIRECT(CONCATENATE("'2018-10'!I",TEXT(MATCH($C63,'2018-10'!$C$2:$C$100,0)+1,0)))="",INDIRECT(CONCATENATE("'2018-09'!I",TEXT(MATCH($C63,'2018-09'!$C$2:$C$100,0)+1,0)))="",AND(INDIRECT(CONCATENATE("'2018-10'!I",TEXT(MATCH($C63,'2018-10'!$C$2:$C$100,0)+1,0)))="",INDIRECT(CONCATENATE("'2018-09'!I",TEXT(MATCH($C63,'2018-09'!$C$2:$C$100,0)+1,0)))="")),"Н/Д",INDIRECT(CONCATENATE("'2018-10'!I",TEXT(MATCH($C63,'2018-10'!$C$2:$C$100,0)+1,0)))-INDIRECT(CONCATENATE("'2018-09'!I",TEXT(MATCH($C63,'2018-09'!$C$2:$C$100,0)+1,0))))</f>
        <v>399950453.9000001</v>
      </c>
      <c r="J63" s="17" t="str">
        <f ca="1">IF(OR(INDIRECT(CONCATENATE("'2018-10'!J",TEXT(MATCH($C63,'2018-10'!$C$2:$C$100,0)+1,0)))="",INDIRECT(CONCATENATE("'2018-09'!J",TEXT(MATCH($C63,'2018-09'!$C$2:$C$100,0)+1,0)))="",AND(INDIRECT(CONCATENATE("'2018-10'!J",TEXT(MATCH($C63,'2018-10'!$C$2:$C$100,0)+1,0)))="",INDIRECT(CONCATENATE("'2018-09'!J",TEXT(MATCH($C63,'2018-09'!$C$2:$C$100,0)+1,0)))="")),"Н/Д",INDIRECT(CONCATENATE("'2018-10'!J",TEXT(MATCH($C63,'2018-10'!$C$2:$C$100,0)+1,0)))-INDIRECT(CONCATENATE("'2018-09'!J",TEXT(MATCH($C63,'2018-09'!$C$2:$C$100,0)+1,0))))</f>
        <v>Н/Д</v>
      </c>
      <c r="K63" s="17">
        <f ca="1">IF(OR(INDIRECT(CONCATENATE("'2018-10'!K",TEXT(MATCH($C63,'2018-10'!$C$2:$C$100,0)+1,0)))="",INDIRECT(CONCATENATE("'2018-09'!K",TEXT(MATCH($C63,'2018-09'!$C$2:$C$100,0)+1,0)))="",AND(INDIRECT(CONCATENATE("'2018-10'!K",TEXT(MATCH($C63,'2018-10'!$C$2:$C$100,0)+1,0)))="",INDIRECT(CONCATENATE("'2018-09'!K",TEXT(MATCH($C63,'2018-09'!$C$2:$C$100,0)+1,0)))="")),"Н/Д",INDIRECT(CONCATENATE("'2018-10'!K",TEXT(MATCH($C63,'2018-10'!$C$2:$C$100,0)+1,0)))-INDIRECT(CONCATENATE("'2018-09'!K",TEXT(MATCH($C63,'2018-09'!$C$2:$C$100,0)+1,0))))</f>
        <v>50859535.659999847</v>
      </c>
      <c r="L63" s="17">
        <f ca="1">IF(OR(INDIRECT(CONCATENATE("'2018-10'!L",TEXT(MATCH($C63,'2018-10'!$C$2:$C$100,0)+1,0)))="",INDIRECT(CONCATENATE("'2018-09'!L",TEXT(MATCH($C63,'2018-09'!$C$2:$C$100,0)+1,0)))="",AND(INDIRECT(CONCATENATE("'2018-10'!L",TEXT(MATCH($C63,'2018-10'!$C$2:$C$100,0)+1,0)))="",INDIRECT(CONCATENATE("'2018-09'!L",TEXT(MATCH($C63,'2018-09'!$C$2:$C$100,0)+1,0)))="")),"Н/Д",INDIRECT(CONCATENATE("'2018-10'!L",TEXT(MATCH($C63,'2018-10'!$C$2:$C$100,0)+1,0)))-INDIRECT(CONCATENATE("'2018-09'!L",TEXT(MATCH($C63,'2018-09'!$C$2:$C$100,0)+1,0))))</f>
        <v>175127758.82999992</v>
      </c>
      <c r="M63" s="17">
        <f ca="1">IF(OR(INDIRECT(CONCATENATE("'2018-10'!M",TEXT(MATCH($C63,'2018-10'!$C$2:$C$100,0)+1,0)))="",INDIRECT(CONCATENATE("'2018-09'!M",TEXT(MATCH($C63,'2018-09'!$C$2:$C$100,0)+1,0)))="",AND(INDIRECT(CONCATENATE("'2018-10'!M",TEXT(MATCH($C63,'2018-10'!$C$2:$C$100,0)+1,0)))="",INDIRECT(CONCATENATE("'2018-09'!M",TEXT(MATCH($C63,'2018-09'!$C$2:$C$100,0)+1,0)))="")),"Н/Д",INDIRECT(CONCATENATE("'2018-10'!M",TEXT(MATCH($C63,'2018-10'!$C$2:$C$100,0)+1,0)))-INDIRECT(CONCATENATE("'2018-09'!M",TEXT(MATCH($C63,'2018-09'!$C$2:$C$100,0)+1,0))))</f>
        <v>2081093.7799999993</v>
      </c>
      <c r="N63" s="17">
        <f ca="1">IF(OR(INDIRECT(CONCATENATE("'2018-10'!N",TEXT(MATCH($C63,'2018-10'!$C$2:$C$100,0)+1,0)))="",INDIRECT(CONCATENATE("'2018-09'!N",TEXT(MATCH($C63,'2018-09'!$C$2:$C$100,0)+1,0)))="",AND(INDIRECT(CONCATENATE("'2018-10'!N",TEXT(MATCH($C63,'2018-10'!$C$2:$C$100,0)+1,0)))="",INDIRECT(CONCATENATE("'2018-09'!N",TEXT(MATCH($C63,'2018-09'!$C$2:$C$100,0)+1,0)))="")),"Н/Д",INDIRECT(CONCATENATE("'2018-10'!N",TEXT(MATCH($C63,'2018-10'!$C$2:$C$100,0)+1,0)))-INDIRECT(CONCATENATE("'2018-09'!NE",TEXT(MATCH($C63,'2018-09'!$C$2:$C$100,0)+1,0))))</f>
        <v>208577185.03</v>
      </c>
      <c r="O63" s="17">
        <f ca="1">IF(OR(INDIRECT(CONCATENATE("'2018-10'!O",TEXT(MATCH($C63,'2018-10'!$C$2:$C$100,0)+1,0)))="",INDIRECT(CONCATENATE("'2018-09'!O",TEXT(MATCH($C63,'2018-09'!$C$2:$C$100,0)+1,0)))="",AND(INDIRECT(CONCATENATE("'2018-10'!O",TEXT(MATCH($C63,'2018-10'!$C$2:$C$100,0)+1,0)))="",INDIRECT(CONCATENATE("'2018-09'!O",TEXT(MATCH($C63,'2018-09'!$C$2:$C$100,0)+1,0)))="")),"Н/Д",INDIRECT(CONCATENATE("'2018-10'!O",TEXT(MATCH($C63,'2018-10'!$C$2:$C$100,0)+1,0)))-INDIRECT(CONCATENATE("'2018-09'!O",TEXT(MATCH($C63,'2018-09'!$C$2:$C$100,0)+1,0))))</f>
        <v>50.360000000000582</v>
      </c>
      <c r="P63" s="17">
        <f ca="1">IF(OR(INDIRECT(CONCATENATE("'2018-10'!P",TEXT(MATCH($C63,'2018-10'!$C$2:$C$100,0)+1,0)))="",INDIRECT(CONCATENATE("'2018-09'!P",TEXT(MATCH($C63,'2018-09'!$C$2:$C$100,0)+1,0)))="",AND(INDIRECT(CONCATENATE("'2018-10'!P",TEXT(MATCH($C63,'2018-10'!$C$2:$C$100,0)+1,0)))="",INDIRECT(CONCATENATE("'2018-09'!P",TEXT(MATCH($C63,'2018-09'!$C$2:$C$100,0)+1,0)))="")),"Н/Д",INDIRECT(CONCATENATE("'2018-10'!P",TEXT(MATCH($C63,'2018-10'!$C$2:$C$100,0)+1,0)))-INDIRECT(CONCATENATE("'2018-09'!P",TEXT(MATCH($C63,'2018-09'!$C$2:$C$100,0)+1,0))))</f>
        <v>82049095.74000001</v>
      </c>
      <c r="Q63" s="17">
        <f ca="1">IF(OR(INDIRECT(CONCATENATE("'2018-10'!Q",TEXT(MATCH($C63,'2018-10'!$C$2:$C$100,0)+1,0)))="",INDIRECT(CONCATENATE("'2018-09'!Q",TEXT(MATCH($C63,'2018-09'!$C$2:$C$100,0)+1,0)))="",AND(INDIRECT(CONCATENATE("'2018-10'!Q",TEXT(MATCH($C63,'2018-10'!$C$2:$C$100,0)+1,0)))="",INDIRECT(CONCATENATE("'2018-09'!Q",TEXT(MATCH($C63,'2018-09'!$C$2:$C$100,0)+1,0)))="")),"Н/Д",INDIRECT(CONCATENATE("'2018-10'!Q",TEXT(MATCH($C63,'2018-10'!$C$2:$C$100,0)+1,0)))-INDIRECT(CONCATENATE("'2018-09'!Q",TEXT(MATCH($C63,'2018-09'!$C$2:$C$100,0)+1,0))))</f>
        <v>28252560.849999994</v>
      </c>
      <c r="R63" s="17">
        <f ca="1">IF(OR(INDIRECT(CONCATENATE("'2018-10'!R",TEXT(MATCH($C63,'2018-10'!$C$2:$C$100,0)+1,0)))="",INDIRECT(CONCATENATE("'2018-09'!R",TEXT(MATCH($C63,'2018-09'!$C$2:$C$100,0)+1,0)))="",AND(INDIRECT(CONCATENATE("'2018-10'!R",TEXT(MATCH($C63,'2018-10'!$C$2:$C$100,0)+1,0)))="",INDIRECT(CONCATENATE("'2018-09'!R",TEXT(MATCH($C63,'2018-09'!$C$2:$C$100,0)+1,0)))="")),"Н/Д",INDIRECT(CONCATENATE("'2018-10'!R",TEXT(MATCH($C63,'2018-10'!$C$2:$C$100,0)+1,0)))-INDIRECT(CONCATENATE("'2018-09'!R",TEXT(MATCH($C63,'2018-09'!$C$2:$C$100,0)+1,0))))</f>
        <v>22307399.879999995</v>
      </c>
      <c r="S63" s="17">
        <f ca="1">IF(OR(INDIRECT(CONCATENATE("'2018-10'!S",TEXT(MATCH($C63,'2018-10'!$C$2:$C$100,0)+1,0)))="",INDIRECT(CONCATENATE("'2018-09'!S",TEXT(MATCH($C63,'2018-09'!$C$2:$C$100,0)+1,0)))="",AND(INDIRECT(CONCATENATE("'2018-10'!S",TEXT(MATCH($C63,'2018-10'!$C$2:$C$100,0)+1,0)))="",INDIRECT(CONCATENATE("'2018-09'!S",TEXT(MATCH($C63,'2018-09'!$C$2:$C$100,0)+1,0)))="")),"Н/Д",INDIRECT(CONCATENATE("'2018-10'!S",TEXT(MATCH($C63,'2018-10'!$C$2:$C$100,0)+1,0)))-INDIRECT(CONCATENATE("'2018-09'!S",TEXT(MATCH($C63,'2018-09'!$C$2:$C$100,0)+1,0))))</f>
        <v>3612777.9399999976</v>
      </c>
      <c r="T63" s="17">
        <f ca="1">IF(OR(INDIRECT(CONCATENATE("'2018-10'!T",TEXT(MATCH($C63,'2018-10'!$C$2:$C$100,0)+1,0)))="",INDIRECT(CONCATENATE("'2018-09'!T",TEXT(MATCH($C63,'2018-09'!$C$2:$C$100,0)+1,0)))="",AND(INDIRECT(CONCATENATE("'2018-10'!T",TEXT(MATCH($C63,'2018-10'!$C$2:$C$100,0)+1,0)))="",INDIRECT(CONCATENATE("'2018-09'!T",TEXT(MATCH($C63,'2018-09'!$C$2:$C$100,0)+1,0)))="")),"Н/Д",INDIRECT(CONCATENATE("'2018-10'!T",TEXT(MATCH($C63,'2018-10'!$C$2:$C$100,0)+1,0)))-INDIRECT(CONCATENATE("'2018-09'!T",TEXT(MATCH($C63,'2018-09'!$C$2:$C$100,0)+1,0))))</f>
        <v>38942377.050000012</v>
      </c>
      <c r="U63" s="17">
        <f ca="1">IF(OR(INDIRECT(CONCATENATE("'2018-10'!U",TEXT(MATCH($C63,'2018-10'!$C$2:$C$100,0)+1,0)))="",INDIRECT(CONCATENATE("'2018-09'!U",TEXT(MATCH($C63,'2018-09'!$C$2:$C$100,0)+1,0)))="",AND(INDIRECT(CONCATENATE("'2018-10'!U",TEXT(MATCH($C63,'2018-10'!$C$2:$C$100,0)+1,0)))="",INDIRECT(CONCATENATE("'2018-09'!U",TEXT(MATCH($C63,'2018-09'!$C$2:$C$100,0)+1,0)))="")),"Н/Д",INDIRECT(CONCATENATE("'2018-10'!U",TEXT(MATCH($C63,'2018-10'!$C$2:$C$100,0)+1,0)))-INDIRECT(CONCATENATE("'2018-09'!U",TEXT(MATCH($C63,'2018-09'!$C$2:$C$100,0)+1,0))))</f>
        <v>1458943.040000001</v>
      </c>
      <c r="V63" s="17">
        <f ca="1">IF(OR(INDIRECT(CONCATENATE("'2018-10'!V",TEXT(MATCH($C63,'2018-10'!$C$2:$C$100,0)+1,0)))="",INDIRECT(CONCATENATE("'2018-09'!V",TEXT(MATCH($C63,'2018-09'!$C$2:$C$100,0)+1,0)))="",AND(INDIRECT(CONCATENATE("'2018-10'!V",TEXT(MATCH($C63,'2018-10'!$C$2:$C$100,0)+1,0)))="",INDIRECT(CONCATENATE("'2018-09'!V",TEXT(MATCH($C63,'2018-09'!$C$2:$C$100,0)+1,0)))="")),"Н/Д",INDIRECT(CONCATENATE("'2018-10'!V",TEXT(MATCH($C63,'2018-10'!$C$2:$C$100,0)+1,0)))-INDIRECT(CONCATENATE("'2018-09'!V",TEXT(MATCH($C63,'2018-09'!$C$2:$C$100,0)+1,0))))</f>
        <v>1916405318.7000008</v>
      </c>
      <c r="W63" s="17">
        <f ca="1">IF(OR(INDIRECT(CONCATENATE("'2018-10'!W",TEXT(MATCH($C63,'2018-10'!$C$2:$C$100,0)+1,0)))="",INDIRECT(CONCATENATE("'2018-09'!W",TEXT(MATCH($C63,'2018-09'!$C$2:$C$100,0)+1,0)))="",AND(INDIRECT(CONCATENATE("'2018-10'!W",TEXT(MATCH($C63,'2018-10'!$C$2:$C$100,0)+1,0)))="",INDIRECT(CONCATENATE("'2018-09'!W",TEXT(MATCH($C63,'2018-09'!$C$2:$C$100,0)+1,0)))="")),"Н/Д",INDIRECT(CONCATENATE("'2018-10'!W",TEXT(MATCH($C63,'2018-10'!$C$2:$C$100,0)+1,0)))-INDIRECT(CONCATENATE("'2018-09'!W",TEXT(MATCH($C63,'2018-09'!$C$2:$C$100,0)+1,0))))</f>
        <v>10333573559.360001</v>
      </c>
    </row>
    <row r="64" spans="1:23" x14ac:dyDescent="0.25">
      <c r="A64" s="2" t="s">
        <v>87</v>
      </c>
      <c r="B64" s="2" t="s">
        <v>90</v>
      </c>
      <c r="C64" s="15">
        <v>17000000</v>
      </c>
      <c r="D64" s="2" t="s">
        <v>213</v>
      </c>
      <c r="E64" s="17">
        <f ca="1">IF(OR(INDIRECT(CONCATENATE("'2018-10'!E",TEXT(MATCH($C64,'2018-10'!$C$2:$C$100,0)+1,0)))="",INDIRECT(CONCATENATE("'2018-09'!E",TEXT(MATCH($C64,'2018-09'!$C$2:$C$100,0)+1,0)))="",AND(INDIRECT(CONCATENATE("'2018-10'!E",TEXT(MATCH($C64,'2018-10'!$C$2:$C$100,0)+1,0)))="",INDIRECT(CONCATENATE("'2018-09'!E",TEXT(MATCH($C64,'2018-09'!$C$2:$C$100,0)+1,0)))="")),"Н/Д",INDIRECT(CONCATENATE("'2018-10'!E",TEXT(MATCH($C64,'2018-10'!$C$2:$C$100,0)+1,0)))-INDIRECT(CONCATENATE("'2018-09'!E",TEXT(MATCH($C64,'2018-09'!$C$2:$C$100,0)+1,0))))</f>
        <v>4066788954.3399963</v>
      </c>
      <c r="F64" s="17">
        <f ca="1">IF(OR(INDIRECT(CONCATENATE("'2018-10'!F",TEXT(MATCH($C64,'2018-10'!$C$2:$C$100,0)+1,0)))="",INDIRECT(CONCATENATE("'2018-09'!F",TEXT(MATCH($C64,'2018-09'!$C$2:$C$100,0)+1,0)))="",AND(INDIRECT(CONCATENATE("'2018-10'!F",TEXT(MATCH($C64,'2018-10'!$C$2:$C$100,0)+1,0)))="",INDIRECT(CONCATENATE("'2018-09'!F",TEXT(MATCH($C64,'2018-09'!$C$2:$C$100,0)+1,0)))="")),"Н/Д",INDIRECT(CONCATENATE("'2018-10'!F",TEXT(MATCH($C64,'2018-10'!$C$2:$C$100,0)+1,0)))-INDIRECT(CONCATENATE("'2018-09'!F",TEXT(MATCH($C64,'2018-09'!$C$2:$C$100,0)+1,0))))</f>
        <v>3027743297.0399933</v>
      </c>
      <c r="G64" s="17">
        <f ca="1">IF(OR(INDIRECT(CONCATENATE("'2018-10'!G",TEXT(MATCH($C64,'2018-10'!$C$2:$C$100,0)+1,0)))="",INDIRECT(CONCATENATE("'2018-09'!G",TEXT(MATCH($C64,'2018-09'!$C$2:$C$100,0)+1,0)))="",AND(INDIRECT(CONCATENATE("'2018-10'!G",TEXT(MATCH($C64,'2018-10'!$C$2:$C$100,0)+1,0)))="",INDIRECT(CONCATENATE("'2018-09'!G",TEXT(MATCH($C64,'2018-09'!$C$2:$C$100,0)+1,0)))="")),"Н/Д",INDIRECT(CONCATENATE("'2018-10'!G",TEXT(MATCH($C64,'2018-10'!$C$2:$C$100,0)+1,0)))-INDIRECT(CONCATENATE("'2018-09'!G",TEXT(MATCH($C64,'2018-09'!$C$2:$C$100,0)+1,0))))</f>
        <v>357014759.70999908</v>
      </c>
      <c r="H64" s="17">
        <f ca="1">IF(OR(INDIRECT(CONCATENATE("'2018-10'!H",TEXT(MATCH($C64,'2018-10'!$C$2:$C$100,0)+1,0)))="",INDIRECT(CONCATENATE("'2018-09'!H",TEXT(MATCH($C64,'2018-09'!$C$2:$C$100,0)+1,0)))="",AND(INDIRECT(CONCATENATE("'2018-10'!H",TEXT(MATCH($C64,'2018-10'!$C$2:$C$100,0)+1,0)))="",INDIRECT(CONCATENATE("'2018-09'!H",TEXT(MATCH($C64,'2018-09'!$C$2:$C$100,0)+1,0)))="")),"Н/Д",INDIRECT(CONCATENATE("'2018-10'!H",TEXT(MATCH($C64,'2018-10'!$C$2:$C$100,0)+1,0)))-INDIRECT(CONCATENATE("'2018-09'!H",TEXT(MATCH($C64,'2018-09'!$C$2:$C$100,0)+1,0))))</f>
        <v>1690111469.7000008</v>
      </c>
      <c r="I64" s="17">
        <f ca="1">IF(OR(INDIRECT(CONCATENATE("'2018-10'!I",TEXT(MATCH($C64,'2018-10'!$C$2:$C$100,0)+1,0)))="",INDIRECT(CONCATENATE("'2018-09'!I",TEXT(MATCH($C64,'2018-09'!$C$2:$C$100,0)+1,0)))="",AND(INDIRECT(CONCATENATE("'2018-10'!I",TEXT(MATCH($C64,'2018-10'!$C$2:$C$100,0)+1,0)))="",INDIRECT(CONCATENATE("'2018-09'!I",TEXT(MATCH($C64,'2018-09'!$C$2:$C$100,0)+1,0)))="")),"Н/Д",INDIRECT(CONCATENATE("'2018-10'!I",TEXT(MATCH($C64,'2018-10'!$C$2:$C$100,0)+1,0)))-INDIRECT(CONCATENATE("'2018-09'!I",TEXT(MATCH($C64,'2018-09'!$C$2:$C$100,0)+1,0))))</f>
        <v>420511400.11999989</v>
      </c>
      <c r="J64" s="17" t="str">
        <f ca="1">IF(OR(INDIRECT(CONCATENATE("'2018-10'!J",TEXT(MATCH($C64,'2018-10'!$C$2:$C$100,0)+1,0)))="",INDIRECT(CONCATENATE("'2018-09'!J",TEXT(MATCH($C64,'2018-09'!$C$2:$C$100,0)+1,0)))="",AND(INDIRECT(CONCATENATE("'2018-10'!J",TEXT(MATCH($C64,'2018-10'!$C$2:$C$100,0)+1,0)))="",INDIRECT(CONCATENATE("'2018-09'!J",TEXT(MATCH($C64,'2018-09'!$C$2:$C$100,0)+1,0)))="")),"Н/Д",INDIRECT(CONCATENATE("'2018-10'!J",TEXT(MATCH($C64,'2018-10'!$C$2:$C$100,0)+1,0)))-INDIRECT(CONCATENATE("'2018-09'!J",TEXT(MATCH($C64,'2018-09'!$C$2:$C$100,0)+1,0))))</f>
        <v>Н/Д</v>
      </c>
      <c r="K64" s="17">
        <f ca="1">IF(OR(INDIRECT(CONCATENATE("'2018-10'!K",TEXT(MATCH($C64,'2018-10'!$C$2:$C$100,0)+1,0)))="",INDIRECT(CONCATENATE("'2018-09'!K",TEXT(MATCH($C64,'2018-09'!$C$2:$C$100,0)+1,0)))="",AND(INDIRECT(CONCATENATE("'2018-10'!K",TEXT(MATCH($C64,'2018-10'!$C$2:$C$100,0)+1,0)))="",INDIRECT(CONCATENATE("'2018-09'!K",TEXT(MATCH($C64,'2018-09'!$C$2:$C$100,0)+1,0)))="")),"Н/Д",INDIRECT(CONCATENATE("'2018-10'!K",TEXT(MATCH($C64,'2018-10'!$C$2:$C$100,0)+1,0)))-INDIRECT(CONCATENATE("'2018-09'!K",TEXT(MATCH($C64,'2018-09'!$C$2:$C$100,0)+1,0))))</f>
        <v>73759770.009999752</v>
      </c>
      <c r="L64" s="17">
        <f ca="1">IF(OR(INDIRECT(CONCATENATE("'2018-10'!L",TEXT(MATCH($C64,'2018-10'!$C$2:$C$100,0)+1,0)))="",INDIRECT(CONCATENATE("'2018-09'!L",TEXT(MATCH($C64,'2018-09'!$C$2:$C$100,0)+1,0)))="",AND(INDIRECT(CONCATENATE("'2018-10'!L",TEXT(MATCH($C64,'2018-10'!$C$2:$C$100,0)+1,0)))="",INDIRECT(CONCATENATE("'2018-09'!L",TEXT(MATCH($C64,'2018-09'!$C$2:$C$100,0)+1,0)))="")),"Н/Д",INDIRECT(CONCATENATE("'2018-10'!L",TEXT(MATCH($C64,'2018-10'!$C$2:$C$100,0)+1,0)))-INDIRECT(CONCATENATE("'2018-09'!L",TEXT(MATCH($C64,'2018-09'!$C$2:$C$100,0)+1,0))))</f>
        <v>193862604.81999969</v>
      </c>
      <c r="M64" s="17">
        <f ca="1">IF(OR(INDIRECT(CONCATENATE("'2018-10'!M",TEXT(MATCH($C64,'2018-10'!$C$2:$C$100,0)+1,0)))="",INDIRECT(CONCATENATE("'2018-09'!M",TEXT(MATCH($C64,'2018-09'!$C$2:$C$100,0)+1,0)))="",AND(INDIRECT(CONCATENATE("'2018-10'!M",TEXT(MATCH($C64,'2018-10'!$C$2:$C$100,0)+1,0)))="",INDIRECT(CONCATENATE("'2018-09'!M",TEXT(MATCH($C64,'2018-09'!$C$2:$C$100,0)+1,0)))="")),"Н/Д",INDIRECT(CONCATENATE("'2018-10'!M",TEXT(MATCH($C64,'2018-10'!$C$2:$C$100,0)+1,0)))-INDIRECT(CONCATENATE("'2018-09'!M",TEXT(MATCH($C64,'2018-09'!$C$2:$C$100,0)+1,0))))</f>
        <v>10207954.670000002</v>
      </c>
      <c r="N64" s="17">
        <f ca="1">IF(OR(INDIRECT(CONCATENATE("'2018-10'!N",TEXT(MATCH($C64,'2018-10'!$C$2:$C$100,0)+1,0)))="",INDIRECT(CONCATENATE("'2018-09'!N",TEXT(MATCH($C64,'2018-09'!$C$2:$C$100,0)+1,0)))="",AND(INDIRECT(CONCATENATE("'2018-10'!N",TEXT(MATCH($C64,'2018-10'!$C$2:$C$100,0)+1,0)))="",INDIRECT(CONCATENATE("'2018-09'!N",TEXT(MATCH($C64,'2018-09'!$C$2:$C$100,0)+1,0)))="")),"Н/Д",INDIRECT(CONCATENATE("'2018-10'!N",TEXT(MATCH($C64,'2018-10'!$C$2:$C$100,0)+1,0)))-INDIRECT(CONCATENATE("'2018-09'!NE",TEXT(MATCH($C64,'2018-09'!$C$2:$C$100,0)+1,0))))</f>
        <v>336464035.44999999</v>
      </c>
      <c r="O64" s="17">
        <f ca="1">IF(OR(INDIRECT(CONCATENATE("'2018-10'!O",TEXT(MATCH($C64,'2018-10'!$C$2:$C$100,0)+1,0)))="",INDIRECT(CONCATENATE("'2018-09'!O",TEXT(MATCH($C64,'2018-09'!$C$2:$C$100,0)+1,0)))="",AND(INDIRECT(CONCATENATE("'2018-10'!O",TEXT(MATCH($C64,'2018-10'!$C$2:$C$100,0)+1,0)))="",INDIRECT(CONCATENATE("'2018-09'!O",TEXT(MATCH($C64,'2018-09'!$C$2:$C$100,0)+1,0)))="")),"Н/Д",INDIRECT(CONCATENATE("'2018-10'!O",TEXT(MATCH($C64,'2018-10'!$C$2:$C$100,0)+1,0)))-INDIRECT(CONCATENATE("'2018-09'!O",TEXT(MATCH($C64,'2018-09'!$C$2:$C$100,0)+1,0))))</f>
        <v>-8756.1600000000326</v>
      </c>
      <c r="P64" s="17">
        <f ca="1">IF(OR(INDIRECT(CONCATENATE("'2018-10'!P",TEXT(MATCH($C64,'2018-10'!$C$2:$C$100,0)+1,0)))="",INDIRECT(CONCATENATE("'2018-09'!P",TEXT(MATCH($C64,'2018-09'!$C$2:$C$100,0)+1,0)))="",AND(INDIRECT(CONCATENATE("'2018-10'!P",TEXT(MATCH($C64,'2018-10'!$C$2:$C$100,0)+1,0)))="",INDIRECT(CONCATENATE("'2018-09'!P",TEXT(MATCH($C64,'2018-09'!$C$2:$C$100,0)+1,0)))="")),"Н/Д",INDIRECT(CONCATENATE("'2018-10'!P",TEXT(MATCH($C64,'2018-10'!$C$2:$C$100,0)+1,0)))-INDIRECT(CONCATENATE("'2018-09'!P",TEXT(MATCH($C64,'2018-09'!$C$2:$C$100,0)+1,0))))</f>
        <v>110243859.18999994</v>
      </c>
      <c r="Q64" s="17">
        <f ca="1">IF(OR(INDIRECT(CONCATENATE("'2018-10'!Q",TEXT(MATCH($C64,'2018-10'!$C$2:$C$100,0)+1,0)))="",INDIRECT(CONCATENATE("'2018-09'!Q",TEXT(MATCH($C64,'2018-09'!$C$2:$C$100,0)+1,0)))="",AND(INDIRECT(CONCATENATE("'2018-10'!Q",TEXT(MATCH($C64,'2018-10'!$C$2:$C$100,0)+1,0)))="",INDIRECT(CONCATENATE("'2018-09'!Q",TEXT(MATCH($C64,'2018-09'!$C$2:$C$100,0)+1,0)))="")),"Н/Д",INDIRECT(CONCATENATE("'2018-10'!Q",TEXT(MATCH($C64,'2018-10'!$C$2:$C$100,0)+1,0)))-INDIRECT(CONCATENATE("'2018-09'!Q",TEXT(MATCH($C64,'2018-09'!$C$2:$C$100,0)+1,0))))</f>
        <v>6028883.3900000006</v>
      </c>
      <c r="R64" s="17">
        <f ca="1">IF(OR(INDIRECT(CONCATENATE("'2018-10'!R",TEXT(MATCH($C64,'2018-10'!$C$2:$C$100,0)+1,0)))="",INDIRECT(CONCATENATE("'2018-09'!R",TEXT(MATCH($C64,'2018-09'!$C$2:$C$100,0)+1,0)))="",AND(INDIRECT(CONCATENATE("'2018-10'!R",TEXT(MATCH($C64,'2018-10'!$C$2:$C$100,0)+1,0)))="",INDIRECT(CONCATENATE("'2018-09'!R",TEXT(MATCH($C64,'2018-09'!$C$2:$C$100,0)+1,0)))="")),"Н/Д",INDIRECT(CONCATENATE("'2018-10'!R",TEXT(MATCH($C64,'2018-10'!$C$2:$C$100,0)+1,0)))-INDIRECT(CONCATENATE("'2018-09'!R",TEXT(MATCH($C64,'2018-09'!$C$2:$C$100,0)+1,0))))</f>
        <v>56908831.700000018</v>
      </c>
      <c r="S64" s="17">
        <f ca="1">IF(OR(INDIRECT(CONCATENATE("'2018-10'!S",TEXT(MATCH($C64,'2018-10'!$C$2:$C$100,0)+1,0)))="",INDIRECT(CONCATENATE("'2018-09'!S",TEXT(MATCH($C64,'2018-09'!$C$2:$C$100,0)+1,0)))="",AND(INDIRECT(CONCATENATE("'2018-10'!S",TEXT(MATCH($C64,'2018-10'!$C$2:$C$100,0)+1,0)))="",INDIRECT(CONCATENATE("'2018-09'!S",TEXT(MATCH($C64,'2018-09'!$C$2:$C$100,0)+1,0)))="")),"Н/Д",INDIRECT(CONCATENATE("'2018-10'!S",TEXT(MATCH($C64,'2018-10'!$C$2:$C$100,0)+1,0)))-INDIRECT(CONCATENATE("'2018-09'!S",TEXT(MATCH($C64,'2018-09'!$C$2:$C$100,0)+1,0))))</f>
        <v>256801.93999999994</v>
      </c>
      <c r="T64" s="17">
        <f ca="1">IF(OR(INDIRECT(CONCATENATE("'2018-10'!T",TEXT(MATCH($C64,'2018-10'!$C$2:$C$100,0)+1,0)))="",INDIRECT(CONCATENATE("'2018-09'!T",TEXT(MATCH($C64,'2018-09'!$C$2:$C$100,0)+1,0)))="",AND(INDIRECT(CONCATENATE("'2018-10'!T",TEXT(MATCH($C64,'2018-10'!$C$2:$C$100,0)+1,0)))="",INDIRECT(CONCATENATE("'2018-09'!T",TEXT(MATCH($C64,'2018-09'!$C$2:$C$100,0)+1,0)))="")),"Н/Д",INDIRECT(CONCATENATE("'2018-10'!T",TEXT(MATCH($C64,'2018-10'!$C$2:$C$100,0)+1,0)))-INDIRECT(CONCATENATE("'2018-09'!T",TEXT(MATCH($C64,'2018-09'!$C$2:$C$100,0)+1,0))))</f>
        <v>51347190.889999986</v>
      </c>
      <c r="U64" s="17">
        <f ca="1">IF(OR(INDIRECT(CONCATENATE("'2018-10'!U",TEXT(MATCH($C64,'2018-10'!$C$2:$C$100,0)+1,0)))="",INDIRECT(CONCATENATE("'2018-09'!U",TEXT(MATCH($C64,'2018-09'!$C$2:$C$100,0)+1,0)))="",AND(INDIRECT(CONCATENATE("'2018-10'!U",TEXT(MATCH($C64,'2018-10'!$C$2:$C$100,0)+1,0)))="",INDIRECT(CONCATENATE("'2018-09'!U",TEXT(MATCH($C64,'2018-09'!$C$2:$C$100,0)+1,0)))="")),"Н/Д",INDIRECT(CONCATENATE("'2018-10'!U",TEXT(MATCH($C64,'2018-10'!$C$2:$C$100,0)+1,0)))-INDIRECT(CONCATENATE("'2018-09'!U",TEXT(MATCH($C64,'2018-09'!$C$2:$C$100,0)+1,0))))</f>
        <v>5915402.5500000007</v>
      </c>
      <c r="V64" s="17">
        <f ca="1">IF(OR(INDIRECT(CONCATENATE("'2018-10'!V",TEXT(MATCH($C64,'2018-10'!$C$2:$C$100,0)+1,0)))="",INDIRECT(CONCATENATE("'2018-09'!V",TEXT(MATCH($C64,'2018-09'!$C$2:$C$100,0)+1,0)))="",AND(INDIRECT(CONCATENATE("'2018-10'!V",TEXT(MATCH($C64,'2018-10'!$C$2:$C$100,0)+1,0)))="",INDIRECT(CONCATENATE("'2018-09'!V",TEXT(MATCH($C64,'2018-09'!$C$2:$C$100,0)+1,0)))="")),"Н/Д",INDIRECT(CONCATENATE("'2018-10'!V",TEXT(MATCH($C64,'2018-10'!$C$2:$C$100,0)+1,0)))-INDIRECT(CONCATENATE("'2018-09'!V",TEXT(MATCH($C64,'2018-09'!$C$2:$C$100,0)+1,0))))</f>
        <v>1039045657.2999992</v>
      </c>
      <c r="W64" s="17">
        <f ca="1">IF(OR(INDIRECT(CONCATENATE("'2018-10'!W",TEXT(MATCH($C64,'2018-10'!$C$2:$C$100,0)+1,0)))="",INDIRECT(CONCATENATE("'2018-09'!W",TEXT(MATCH($C64,'2018-09'!$C$2:$C$100,0)+1,0)))="",AND(INDIRECT(CONCATENATE("'2018-10'!W",TEXT(MATCH($C64,'2018-10'!$C$2:$C$100,0)+1,0)))="",INDIRECT(CONCATENATE("'2018-09'!W",TEXT(MATCH($C64,'2018-09'!$C$2:$C$100,0)+1,0)))="")),"Н/Д",INDIRECT(CONCATENATE("'2018-10'!W",TEXT(MATCH($C64,'2018-10'!$C$2:$C$100,0)+1,0)))-INDIRECT(CONCATENATE("'2018-09'!W",TEXT(MATCH($C64,'2018-09'!$C$2:$C$100,0)+1,0))))</f>
        <v>11144086763.830002</v>
      </c>
    </row>
    <row r="65" spans="1:23" x14ac:dyDescent="0.25">
      <c r="A65" s="2" t="s">
        <v>87</v>
      </c>
      <c r="B65" s="2" t="s">
        <v>91</v>
      </c>
      <c r="C65" s="15">
        <v>20000000</v>
      </c>
      <c r="D65" s="2" t="s">
        <v>213</v>
      </c>
      <c r="E65" s="17">
        <f ca="1">IF(OR(INDIRECT(CONCATENATE("'2018-10'!E",TEXT(MATCH($C65,'2018-10'!$C$2:$C$100,0)+1,0)))="",INDIRECT(CONCATENATE("'2018-09'!E",TEXT(MATCH($C65,'2018-09'!$C$2:$C$100,0)+1,0)))="",AND(INDIRECT(CONCATENATE("'2018-10'!E",TEXT(MATCH($C65,'2018-10'!$C$2:$C$100,0)+1,0)))="",INDIRECT(CONCATENATE("'2018-09'!E",TEXT(MATCH($C65,'2018-09'!$C$2:$C$100,0)+1,0)))="")),"Н/Д",INDIRECT(CONCATENATE("'2018-10'!E",TEXT(MATCH($C65,'2018-10'!$C$2:$C$100,0)+1,0)))-INDIRECT(CONCATENATE("'2018-09'!E",TEXT(MATCH($C65,'2018-09'!$C$2:$C$100,0)+1,0))))</f>
        <v>7040459361.25</v>
      </c>
      <c r="F65" s="17">
        <f ca="1">IF(OR(INDIRECT(CONCATENATE("'2018-10'!F",TEXT(MATCH($C65,'2018-10'!$C$2:$C$100,0)+1,0)))="",INDIRECT(CONCATENATE("'2018-09'!F",TEXT(MATCH($C65,'2018-09'!$C$2:$C$100,0)+1,0)))="",AND(INDIRECT(CONCATENATE("'2018-10'!F",TEXT(MATCH($C65,'2018-10'!$C$2:$C$100,0)+1,0)))="",INDIRECT(CONCATENATE("'2018-09'!F",TEXT(MATCH($C65,'2018-09'!$C$2:$C$100,0)+1,0)))="")),"Н/Д",INDIRECT(CONCATENATE("'2018-10'!F",TEXT(MATCH($C65,'2018-10'!$C$2:$C$100,0)+1,0)))-INDIRECT(CONCATENATE("'2018-09'!F",TEXT(MATCH($C65,'2018-09'!$C$2:$C$100,0)+1,0))))</f>
        <v>5509345915.2099991</v>
      </c>
      <c r="G65" s="17">
        <f ca="1">IF(OR(INDIRECT(CONCATENATE("'2018-10'!G",TEXT(MATCH($C65,'2018-10'!$C$2:$C$100,0)+1,0)))="",INDIRECT(CONCATENATE("'2018-09'!G",TEXT(MATCH($C65,'2018-09'!$C$2:$C$100,0)+1,0)))="",AND(INDIRECT(CONCATENATE("'2018-10'!G",TEXT(MATCH($C65,'2018-10'!$C$2:$C$100,0)+1,0)))="",INDIRECT(CONCATENATE("'2018-09'!G",TEXT(MATCH($C65,'2018-09'!$C$2:$C$100,0)+1,0)))="")),"Н/Д",INDIRECT(CONCATENATE("'2018-10'!G",TEXT(MATCH($C65,'2018-10'!$C$2:$C$100,0)+1,0)))-INDIRECT(CONCATENATE("'2018-09'!G",TEXT(MATCH($C65,'2018-09'!$C$2:$C$100,0)+1,0))))</f>
        <v>744843074.06000137</v>
      </c>
      <c r="H65" s="17">
        <f ca="1">IF(OR(INDIRECT(CONCATENATE("'2018-10'!H",TEXT(MATCH($C65,'2018-10'!$C$2:$C$100,0)+1,0)))="",INDIRECT(CONCATENATE("'2018-09'!H",TEXT(MATCH($C65,'2018-09'!$C$2:$C$100,0)+1,0)))="",AND(INDIRECT(CONCATENATE("'2018-10'!H",TEXT(MATCH($C65,'2018-10'!$C$2:$C$100,0)+1,0)))="",INDIRECT(CONCATENATE("'2018-09'!H",TEXT(MATCH($C65,'2018-09'!$C$2:$C$100,0)+1,0)))="")),"Н/Д",INDIRECT(CONCATENATE("'2018-10'!H",TEXT(MATCH($C65,'2018-10'!$C$2:$C$100,0)+1,0)))-INDIRECT(CONCATENATE("'2018-09'!H",TEXT(MATCH($C65,'2018-09'!$C$2:$C$100,0)+1,0))))</f>
        <v>2756128416.8899994</v>
      </c>
      <c r="I65" s="17">
        <f ca="1">IF(OR(INDIRECT(CONCATENATE("'2018-10'!I",TEXT(MATCH($C65,'2018-10'!$C$2:$C$100,0)+1,0)))="",INDIRECT(CONCATENATE("'2018-09'!I",TEXT(MATCH($C65,'2018-09'!$C$2:$C$100,0)+1,0)))="",AND(INDIRECT(CONCATENATE("'2018-10'!I",TEXT(MATCH($C65,'2018-10'!$C$2:$C$100,0)+1,0)))="",INDIRECT(CONCATENATE("'2018-09'!I",TEXT(MATCH($C65,'2018-09'!$C$2:$C$100,0)+1,0)))="")),"Н/Д",INDIRECT(CONCATENATE("'2018-10'!I",TEXT(MATCH($C65,'2018-10'!$C$2:$C$100,0)+1,0)))-INDIRECT(CONCATENATE("'2018-09'!I",TEXT(MATCH($C65,'2018-09'!$C$2:$C$100,0)+1,0))))</f>
        <v>873984317.96000004</v>
      </c>
      <c r="J65" s="17" t="str">
        <f ca="1">IF(OR(INDIRECT(CONCATENATE("'2018-10'!J",TEXT(MATCH($C65,'2018-10'!$C$2:$C$100,0)+1,0)))="",INDIRECT(CONCATENATE("'2018-09'!J",TEXT(MATCH($C65,'2018-09'!$C$2:$C$100,0)+1,0)))="",AND(INDIRECT(CONCATENATE("'2018-10'!J",TEXT(MATCH($C65,'2018-10'!$C$2:$C$100,0)+1,0)))="",INDIRECT(CONCATENATE("'2018-09'!J",TEXT(MATCH($C65,'2018-09'!$C$2:$C$100,0)+1,0)))="")),"Н/Д",INDIRECT(CONCATENATE("'2018-10'!J",TEXT(MATCH($C65,'2018-10'!$C$2:$C$100,0)+1,0)))-INDIRECT(CONCATENATE("'2018-09'!J",TEXT(MATCH($C65,'2018-09'!$C$2:$C$100,0)+1,0))))</f>
        <v>Н/Д</v>
      </c>
      <c r="K65" s="17">
        <f ca="1">IF(OR(INDIRECT(CONCATENATE("'2018-10'!K",TEXT(MATCH($C65,'2018-10'!$C$2:$C$100,0)+1,0)))="",INDIRECT(CONCATENATE("'2018-09'!K",TEXT(MATCH($C65,'2018-09'!$C$2:$C$100,0)+1,0)))="",AND(INDIRECT(CONCATENATE("'2018-10'!K",TEXT(MATCH($C65,'2018-10'!$C$2:$C$100,0)+1,0)))="",INDIRECT(CONCATENATE("'2018-09'!K",TEXT(MATCH($C65,'2018-09'!$C$2:$C$100,0)+1,0)))="")),"Н/Д",INDIRECT(CONCATENATE("'2018-10'!K",TEXT(MATCH($C65,'2018-10'!$C$2:$C$100,0)+1,0)))-INDIRECT(CONCATENATE("'2018-09'!K",TEXT(MATCH($C65,'2018-09'!$C$2:$C$100,0)+1,0))))</f>
        <v>112336770.10000038</v>
      </c>
      <c r="L65" s="17">
        <f ca="1">IF(OR(INDIRECT(CONCATENATE("'2018-10'!L",TEXT(MATCH($C65,'2018-10'!$C$2:$C$100,0)+1,0)))="",INDIRECT(CONCATENATE("'2018-09'!L",TEXT(MATCH($C65,'2018-09'!$C$2:$C$100,0)+1,0)))="",AND(INDIRECT(CONCATENATE("'2018-10'!L",TEXT(MATCH($C65,'2018-10'!$C$2:$C$100,0)+1,0)))="",INDIRECT(CONCATENATE("'2018-09'!L",TEXT(MATCH($C65,'2018-09'!$C$2:$C$100,0)+1,0)))="")),"Н/Д",INDIRECT(CONCATENATE("'2018-10'!L",TEXT(MATCH($C65,'2018-10'!$C$2:$C$100,0)+1,0)))-INDIRECT(CONCATENATE("'2018-09'!L",TEXT(MATCH($C65,'2018-09'!$C$2:$C$100,0)+1,0))))</f>
        <v>214594655.10000038</v>
      </c>
      <c r="M65" s="17">
        <f ca="1">IF(OR(INDIRECT(CONCATENATE("'2018-10'!M",TEXT(MATCH($C65,'2018-10'!$C$2:$C$100,0)+1,0)))="",INDIRECT(CONCATENATE("'2018-09'!M",TEXT(MATCH($C65,'2018-09'!$C$2:$C$100,0)+1,0)))="",AND(INDIRECT(CONCATENATE("'2018-10'!M",TEXT(MATCH($C65,'2018-10'!$C$2:$C$100,0)+1,0)))="",INDIRECT(CONCATENATE("'2018-09'!M",TEXT(MATCH($C65,'2018-09'!$C$2:$C$100,0)+1,0)))="")),"Н/Д",INDIRECT(CONCATENATE("'2018-10'!M",TEXT(MATCH($C65,'2018-10'!$C$2:$C$100,0)+1,0)))-INDIRECT(CONCATENATE("'2018-09'!M",TEXT(MATCH($C65,'2018-09'!$C$2:$C$100,0)+1,0))))</f>
        <v>15836739.75</v>
      </c>
      <c r="N65" s="17">
        <f ca="1">IF(OR(INDIRECT(CONCATENATE("'2018-10'!N",TEXT(MATCH($C65,'2018-10'!$C$2:$C$100,0)+1,0)))="",INDIRECT(CONCATENATE("'2018-09'!N",TEXT(MATCH($C65,'2018-09'!$C$2:$C$100,0)+1,0)))="",AND(INDIRECT(CONCATENATE("'2018-10'!N",TEXT(MATCH($C65,'2018-10'!$C$2:$C$100,0)+1,0)))="",INDIRECT(CONCATENATE("'2018-09'!N",TEXT(MATCH($C65,'2018-09'!$C$2:$C$100,0)+1,0)))="")),"Н/Д",INDIRECT(CONCATENATE("'2018-10'!N",TEXT(MATCH($C65,'2018-10'!$C$2:$C$100,0)+1,0)))-INDIRECT(CONCATENATE("'2018-09'!NE",TEXT(MATCH($C65,'2018-09'!$C$2:$C$100,0)+1,0))))</f>
        <v>545086507.23000002</v>
      </c>
      <c r="O65" s="17">
        <f ca="1">IF(OR(INDIRECT(CONCATENATE("'2018-10'!O",TEXT(MATCH($C65,'2018-10'!$C$2:$C$100,0)+1,0)))="",INDIRECT(CONCATENATE("'2018-09'!O",TEXT(MATCH($C65,'2018-09'!$C$2:$C$100,0)+1,0)))="",AND(INDIRECT(CONCATENATE("'2018-10'!O",TEXT(MATCH($C65,'2018-10'!$C$2:$C$100,0)+1,0)))="",INDIRECT(CONCATENATE("'2018-09'!O",TEXT(MATCH($C65,'2018-09'!$C$2:$C$100,0)+1,0)))="")),"Н/Д",INDIRECT(CONCATENATE("'2018-10'!O",TEXT(MATCH($C65,'2018-10'!$C$2:$C$100,0)+1,0)))-INDIRECT(CONCATENATE("'2018-09'!O",TEXT(MATCH($C65,'2018-09'!$C$2:$C$100,0)+1,0))))</f>
        <v>6115.8300000000017</v>
      </c>
      <c r="P65" s="17">
        <f ca="1">IF(OR(INDIRECT(CONCATENATE("'2018-10'!P",TEXT(MATCH($C65,'2018-10'!$C$2:$C$100,0)+1,0)))="",INDIRECT(CONCATENATE("'2018-09'!P",TEXT(MATCH($C65,'2018-09'!$C$2:$C$100,0)+1,0)))="",AND(INDIRECT(CONCATENATE("'2018-10'!P",TEXT(MATCH($C65,'2018-10'!$C$2:$C$100,0)+1,0)))="",INDIRECT(CONCATENATE("'2018-09'!P",TEXT(MATCH($C65,'2018-09'!$C$2:$C$100,0)+1,0)))="")),"Н/Д",INDIRECT(CONCATENATE("'2018-10'!P",TEXT(MATCH($C65,'2018-10'!$C$2:$C$100,0)+1,0)))-INDIRECT(CONCATENATE("'2018-09'!P",TEXT(MATCH($C65,'2018-09'!$C$2:$C$100,0)+1,0))))</f>
        <v>306847935.7099998</v>
      </c>
      <c r="Q65" s="17">
        <f ca="1">IF(OR(INDIRECT(CONCATENATE("'2018-10'!Q",TEXT(MATCH($C65,'2018-10'!$C$2:$C$100,0)+1,0)))="",INDIRECT(CONCATENATE("'2018-09'!Q",TEXT(MATCH($C65,'2018-09'!$C$2:$C$100,0)+1,0)))="",AND(INDIRECT(CONCATENATE("'2018-10'!Q",TEXT(MATCH($C65,'2018-10'!$C$2:$C$100,0)+1,0)))="",INDIRECT(CONCATENATE("'2018-09'!Q",TEXT(MATCH($C65,'2018-09'!$C$2:$C$100,0)+1,0)))="")),"Н/Д",INDIRECT(CONCATENATE("'2018-10'!Q",TEXT(MATCH($C65,'2018-10'!$C$2:$C$100,0)+1,0)))-INDIRECT(CONCATENATE("'2018-09'!Q",TEXT(MATCH($C65,'2018-09'!$C$2:$C$100,0)+1,0))))</f>
        <v>10717718.75999999</v>
      </c>
      <c r="R65" s="17">
        <f ca="1">IF(OR(INDIRECT(CONCATENATE("'2018-10'!R",TEXT(MATCH($C65,'2018-10'!$C$2:$C$100,0)+1,0)))="",INDIRECT(CONCATENATE("'2018-09'!R",TEXT(MATCH($C65,'2018-09'!$C$2:$C$100,0)+1,0)))="",AND(INDIRECT(CONCATENATE("'2018-10'!R",TEXT(MATCH($C65,'2018-10'!$C$2:$C$100,0)+1,0)))="",INDIRECT(CONCATENATE("'2018-09'!R",TEXT(MATCH($C65,'2018-09'!$C$2:$C$100,0)+1,0)))="")),"Н/Д",INDIRECT(CONCATENATE("'2018-10'!R",TEXT(MATCH($C65,'2018-10'!$C$2:$C$100,0)+1,0)))-INDIRECT(CONCATENATE("'2018-09'!R",TEXT(MATCH($C65,'2018-09'!$C$2:$C$100,0)+1,0))))</f>
        <v>85611749.059999943</v>
      </c>
      <c r="S65" s="17">
        <f ca="1">IF(OR(INDIRECT(CONCATENATE("'2018-10'!S",TEXT(MATCH($C65,'2018-10'!$C$2:$C$100,0)+1,0)))="",INDIRECT(CONCATENATE("'2018-09'!S",TEXT(MATCH($C65,'2018-09'!$C$2:$C$100,0)+1,0)))="",AND(INDIRECT(CONCATENATE("'2018-10'!S",TEXT(MATCH($C65,'2018-10'!$C$2:$C$100,0)+1,0)))="",INDIRECT(CONCATENATE("'2018-09'!S",TEXT(MATCH($C65,'2018-09'!$C$2:$C$100,0)+1,0)))="")),"Н/Д",INDIRECT(CONCATENATE("'2018-10'!S",TEXT(MATCH($C65,'2018-10'!$C$2:$C$100,0)+1,0)))-INDIRECT(CONCATENATE("'2018-09'!S",TEXT(MATCH($C65,'2018-09'!$C$2:$C$100,0)+1,0))))</f>
        <v>80</v>
      </c>
      <c r="T65" s="17">
        <f ca="1">IF(OR(INDIRECT(CONCATENATE("'2018-10'!T",TEXT(MATCH($C65,'2018-10'!$C$2:$C$100,0)+1,0)))="",INDIRECT(CONCATENATE("'2018-09'!T",TEXT(MATCH($C65,'2018-09'!$C$2:$C$100,0)+1,0)))="",AND(INDIRECT(CONCATENATE("'2018-10'!T",TEXT(MATCH($C65,'2018-10'!$C$2:$C$100,0)+1,0)))="",INDIRECT(CONCATENATE("'2018-09'!T",TEXT(MATCH($C65,'2018-09'!$C$2:$C$100,0)+1,0)))="")),"Н/Д",INDIRECT(CONCATENATE("'2018-10'!T",TEXT(MATCH($C65,'2018-10'!$C$2:$C$100,0)+1,0)))-INDIRECT(CONCATENATE("'2018-09'!T",TEXT(MATCH($C65,'2018-09'!$C$2:$C$100,0)+1,0))))</f>
        <v>168094073.07000005</v>
      </c>
      <c r="U65" s="17">
        <f ca="1">IF(OR(INDIRECT(CONCATENATE("'2018-10'!U",TEXT(MATCH($C65,'2018-10'!$C$2:$C$100,0)+1,0)))="",INDIRECT(CONCATENATE("'2018-09'!U",TEXT(MATCH($C65,'2018-09'!$C$2:$C$100,0)+1,0)))="",AND(INDIRECT(CONCATENATE("'2018-10'!U",TEXT(MATCH($C65,'2018-10'!$C$2:$C$100,0)+1,0)))="",INDIRECT(CONCATENATE("'2018-09'!U",TEXT(MATCH($C65,'2018-09'!$C$2:$C$100,0)+1,0)))="")),"Н/Д",INDIRECT(CONCATENATE("'2018-10'!U",TEXT(MATCH($C65,'2018-10'!$C$2:$C$100,0)+1,0)))-INDIRECT(CONCATENATE("'2018-09'!U",TEXT(MATCH($C65,'2018-09'!$C$2:$C$100,0)+1,0))))</f>
        <v>117961948.37</v>
      </c>
      <c r="V65" s="17">
        <f ca="1">IF(OR(INDIRECT(CONCATENATE("'2018-10'!V",TEXT(MATCH($C65,'2018-10'!$C$2:$C$100,0)+1,0)))="",INDIRECT(CONCATENATE("'2018-09'!V",TEXT(MATCH($C65,'2018-09'!$C$2:$C$100,0)+1,0)))="",AND(INDIRECT(CONCATENATE("'2018-10'!V",TEXT(MATCH($C65,'2018-10'!$C$2:$C$100,0)+1,0)))="",INDIRECT(CONCATENATE("'2018-09'!V",TEXT(MATCH($C65,'2018-09'!$C$2:$C$100,0)+1,0)))="")),"Н/Д",INDIRECT(CONCATENATE("'2018-10'!V",TEXT(MATCH($C65,'2018-10'!$C$2:$C$100,0)+1,0)))-INDIRECT(CONCATENATE("'2018-09'!V",TEXT(MATCH($C65,'2018-09'!$C$2:$C$100,0)+1,0))))</f>
        <v>1531113446.0400009</v>
      </c>
      <c r="W65" s="17">
        <f ca="1">IF(OR(INDIRECT(CONCATENATE("'2018-10'!W",TEXT(MATCH($C65,'2018-10'!$C$2:$C$100,0)+1,0)))="",INDIRECT(CONCATENATE("'2018-09'!W",TEXT(MATCH($C65,'2018-09'!$C$2:$C$100,0)+1,0)))="",AND(INDIRECT(CONCATENATE("'2018-10'!W",TEXT(MATCH($C65,'2018-10'!$C$2:$C$100,0)+1,0)))="",INDIRECT(CONCATENATE("'2018-09'!W",TEXT(MATCH($C65,'2018-09'!$C$2:$C$100,0)+1,0)))="")),"Н/Д",INDIRECT(CONCATENATE("'2018-10'!W",TEXT(MATCH($C65,'2018-10'!$C$2:$C$100,0)+1,0)))-INDIRECT(CONCATENATE("'2018-09'!W",TEXT(MATCH($C65,'2018-09'!$C$2:$C$100,0)+1,0))))</f>
        <v>19540191250.319977</v>
      </c>
    </row>
    <row r="66" spans="1:23" x14ac:dyDescent="0.25">
      <c r="A66" s="2" t="s">
        <v>87</v>
      </c>
      <c r="B66" s="2" t="s">
        <v>92</v>
      </c>
      <c r="C66" s="15">
        <v>24000000</v>
      </c>
      <c r="D66" s="2" t="s">
        <v>213</v>
      </c>
      <c r="E66" s="17">
        <f ca="1">IF(OR(INDIRECT(CONCATENATE("'2018-10'!E",TEXT(MATCH($C66,'2018-10'!$C$2:$C$100,0)+1,0)))="",INDIRECT(CONCATENATE("'2018-09'!E",TEXT(MATCH($C66,'2018-09'!$C$2:$C$100,0)+1,0)))="",AND(INDIRECT(CONCATENATE("'2018-10'!E",TEXT(MATCH($C66,'2018-10'!$C$2:$C$100,0)+1,0)))="",INDIRECT(CONCATENATE("'2018-09'!E",TEXT(MATCH($C66,'2018-09'!$C$2:$C$100,0)+1,0)))="")),"Н/Д",INDIRECT(CONCATENATE("'2018-10'!E",TEXT(MATCH($C66,'2018-10'!$C$2:$C$100,0)+1,0)))-INDIRECT(CONCATENATE("'2018-09'!E",TEXT(MATCH($C66,'2018-09'!$C$2:$C$100,0)+1,0))))</f>
        <v>3315814783.5200005</v>
      </c>
      <c r="F66" s="17">
        <f ca="1">IF(OR(INDIRECT(CONCATENATE("'2018-10'!F",TEXT(MATCH($C66,'2018-10'!$C$2:$C$100,0)+1,0)))="",INDIRECT(CONCATENATE("'2018-09'!F",TEXT(MATCH($C66,'2018-09'!$C$2:$C$100,0)+1,0)))="",AND(INDIRECT(CONCATENATE("'2018-10'!F",TEXT(MATCH($C66,'2018-10'!$C$2:$C$100,0)+1,0)))="",INDIRECT(CONCATENATE("'2018-09'!F",TEXT(MATCH($C66,'2018-09'!$C$2:$C$100,0)+1,0)))="")),"Н/Д",INDIRECT(CONCATENATE("'2018-10'!F",TEXT(MATCH($C66,'2018-10'!$C$2:$C$100,0)+1,0)))-INDIRECT(CONCATENATE("'2018-09'!F",TEXT(MATCH($C66,'2018-09'!$C$2:$C$100,0)+1,0))))</f>
        <v>1647880672.8899994</v>
      </c>
      <c r="G66" s="17">
        <f ca="1">IF(OR(INDIRECT(CONCATENATE("'2018-10'!G",TEXT(MATCH($C66,'2018-10'!$C$2:$C$100,0)+1,0)))="",INDIRECT(CONCATENATE("'2018-09'!G",TEXT(MATCH($C66,'2018-09'!$C$2:$C$100,0)+1,0)))="",AND(INDIRECT(CONCATENATE("'2018-10'!G",TEXT(MATCH($C66,'2018-10'!$C$2:$C$100,0)+1,0)))="",INDIRECT(CONCATENATE("'2018-09'!G",TEXT(MATCH($C66,'2018-09'!$C$2:$C$100,0)+1,0)))="")),"Н/Д",INDIRECT(CONCATENATE("'2018-10'!G",TEXT(MATCH($C66,'2018-10'!$C$2:$C$100,0)+1,0)))-INDIRECT(CONCATENATE("'2018-09'!G",TEXT(MATCH($C66,'2018-09'!$C$2:$C$100,0)+1,0))))</f>
        <v>161357478.67999983</v>
      </c>
      <c r="H66" s="17">
        <f ca="1">IF(OR(INDIRECT(CONCATENATE("'2018-10'!H",TEXT(MATCH($C66,'2018-10'!$C$2:$C$100,0)+1,0)))="",INDIRECT(CONCATENATE("'2018-09'!H",TEXT(MATCH($C66,'2018-09'!$C$2:$C$100,0)+1,0)))="",AND(INDIRECT(CONCATENATE("'2018-10'!H",TEXT(MATCH($C66,'2018-10'!$C$2:$C$100,0)+1,0)))="",INDIRECT(CONCATENATE("'2018-09'!H",TEXT(MATCH($C66,'2018-09'!$C$2:$C$100,0)+1,0)))="")),"Н/Д",INDIRECT(CONCATENATE("'2018-10'!H",TEXT(MATCH($C66,'2018-10'!$C$2:$C$100,0)+1,0)))-INDIRECT(CONCATENATE("'2018-09'!H",TEXT(MATCH($C66,'2018-09'!$C$2:$C$100,0)+1,0))))</f>
        <v>827875544.76000023</v>
      </c>
      <c r="I66" s="17">
        <f ca="1">IF(OR(INDIRECT(CONCATENATE("'2018-10'!I",TEXT(MATCH($C66,'2018-10'!$C$2:$C$100,0)+1,0)))="",INDIRECT(CONCATENATE("'2018-09'!I",TEXT(MATCH($C66,'2018-09'!$C$2:$C$100,0)+1,0)))="",AND(INDIRECT(CONCATENATE("'2018-10'!I",TEXT(MATCH($C66,'2018-10'!$C$2:$C$100,0)+1,0)))="",INDIRECT(CONCATENATE("'2018-09'!I",TEXT(MATCH($C66,'2018-09'!$C$2:$C$100,0)+1,0)))="")),"Н/Д",INDIRECT(CONCATENATE("'2018-10'!I",TEXT(MATCH($C66,'2018-10'!$C$2:$C$100,0)+1,0)))-INDIRECT(CONCATENATE("'2018-09'!I",TEXT(MATCH($C66,'2018-09'!$C$2:$C$100,0)+1,0))))</f>
        <v>319080797.03999996</v>
      </c>
      <c r="J66" s="17" t="str">
        <f ca="1">IF(OR(INDIRECT(CONCATENATE("'2018-10'!J",TEXT(MATCH($C66,'2018-10'!$C$2:$C$100,0)+1,0)))="",INDIRECT(CONCATENATE("'2018-09'!J",TEXT(MATCH($C66,'2018-09'!$C$2:$C$100,0)+1,0)))="",AND(INDIRECT(CONCATENATE("'2018-10'!J",TEXT(MATCH($C66,'2018-10'!$C$2:$C$100,0)+1,0)))="",INDIRECT(CONCATENATE("'2018-09'!J",TEXT(MATCH($C66,'2018-09'!$C$2:$C$100,0)+1,0)))="")),"Н/Д",INDIRECT(CONCATENATE("'2018-10'!J",TEXT(MATCH($C66,'2018-10'!$C$2:$C$100,0)+1,0)))-INDIRECT(CONCATENATE("'2018-09'!J",TEXT(MATCH($C66,'2018-09'!$C$2:$C$100,0)+1,0))))</f>
        <v>Н/Д</v>
      </c>
      <c r="K66" s="17">
        <f ca="1">IF(OR(INDIRECT(CONCATENATE("'2018-10'!K",TEXT(MATCH($C66,'2018-10'!$C$2:$C$100,0)+1,0)))="",INDIRECT(CONCATENATE("'2018-09'!K",TEXT(MATCH($C66,'2018-09'!$C$2:$C$100,0)+1,0)))="",AND(INDIRECT(CONCATENATE("'2018-10'!K",TEXT(MATCH($C66,'2018-10'!$C$2:$C$100,0)+1,0)))="",INDIRECT(CONCATENATE("'2018-09'!K",TEXT(MATCH($C66,'2018-09'!$C$2:$C$100,0)+1,0)))="")),"Н/Д",INDIRECT(CONCATENATE("'2018-10'!K",TEXT(MATCH($C66,'2018-10'!$C$2:$C$100,0)+1,0)))-INDIRECT(CONCATENATE("'2018-09'!K",TEXT(MATCH($C66,'2018-09'!$C$2:$C$100,0)+1,0))))</f>
        <v>45272597.279999971</v>
      </c>
      <c r="L66" s="17">
        <f ca="1">IF(OR(INDIRECT(CONCATENATE("'2018-10'!L",TEXT(MATCH($C66,'2018-10'!$C$2:$C$100,0)+1,0)))="",INDIRECT(CONCATENATE("'2018-09'!L",TEXT(MATCH($C66,'2018-09'!$C$2:$C$100,0)+1,0)))="",AND(INDIRECT(CONCATENATE("'2018-10'!L",TEXT(MATCH($C66,'2018-10'!$C$2:$C$100,0)+1,0)))="",INDIRECT(CONCATENATE("'2018-09'!L",TEXT(MATCH($C66,'2018-09'!$C$2:$C$100,0)+1,0)))="")),"Н/Д",INDIRECT(CONCATENATE("'2018-10'!L",TEXT(MATCH($C66,'2018-10'!$C$2:$C$100,0)+1,0)))-INDIRECT(CONCATENATE("'2018-09'!L",TEXT(MATCH($C66,'2018-09'!$C$2:$C$100,0)+1,0))))</f>
        <v>124337612.86000013</v>
      </c>
      <c r="M66" s="17">
        <f ca="1">IF(OR(INDIRECT(CONCATENATE("'2018-10'!M",TEXT(MATCH($C66,'2018-10'!$C$2:$C$100,0)+1,0)))="",INDIRECT(CONCATENATE("'2018-09'!M",TEXT(MATCH($C66,'2018-09'!$C$2:$C$100,0)+1,0)))="",AND(INDIRECT(CONCATENATE("'2018-10'!M",TEXT(MATCH($C66,'2018-10'!$C$2:$C$100,0)+1,0)))="",INDIRECT(CONCATENATE("'2018-09'!M",TEXT(MATCH($C66,'2018-09'!$C$2:$C$100,0)+1,0)))="")),"Н/Д",INDIRECT(CONCATENATE("'2018-10'!M",TEXT(MATCH($C66,'2018-10'!$C$2:$C$100,0)+1,0)))-INDIRECT(CONCATENATE("'2018-09'!M",TEXT(MATCH($C66,'2018-09'!$C$2:$C$100,0)+1,0))))</f>
        <v>1526936.58</v>
      </c>
      <c r="N66" s="17">
        <f ca="1">IF(OR(INDIRECT(CONCATENATE("'2018-10'!N",TEXT(MATCH($C66,'2018-10'!$C$2:$C$100,0)+1,0)))="",INDIRECT(CONCATENATE("'2018-09'!N",TEXT(MATCH($C66,'2018-09'!$C$2:$C$100,0)+1,0)))="",AND(INDIRECT(CONCATENATE("'2018-10'!N",TEXT(MATCH($C66,'2018-10'!$C$2:$C$100,0)+1,0)))="",INDIRECT(CONCATENATE("'2018-09'!N",TEXT(MATCH($C66,'2018-09'!$C$2:$C$100,0)+1,0)))="")),"Н/Д",INDIRECT(CONCATENATE("'2018-10'!N",TEXT(MATCH($C66,'2018-10'!$C$2:$C$100,0)+1,0)))-INDIRECT(CONCATENATE("'2018-09'!NE",TEXT(MATCH($C66,'2018-09'!$C$2:$C$100,0)+1,0))))</f>
        <v>197265000.09999999</v>
      </c>
      <c r="O66" s="17">
        <f ca="1">IF(OR(INDIRECT(CONCATENATE("'2018-10'!O",TEXT(MATCH($C66,'2018-10'!$C$2:$C$100,0)+1,0)))="",INDIRECT(CONCATENATE("'2018-09'!O",TEXT(MATCH($C66,'2018-09'!$C$2:$C$100,0)+1,0)))="",AND(INDIRECT(CONCATENATE("'2018-10'!O",TEXT(MATCH($C66,'2018-10'!$C$2:$C$100,0)+1,0)))="",INDIRECT(CONCATENATE("'2018-09'!O",TEXT(MATCH($C66,'2018-09'!$C$2:$C$100,0)+1,0)))="")),"Н/Д",INDIRECT(CONCATENATE("'2018-10'!O",TEXT(MATCH($C66,'2018-10'!$C$2:$C$100,0)+1,0)))-INDIRECT(CONCATENATE("'2018-09'!O",TEXT(MATCH($C66,'2018-09'!$C$2:$C$100,0)+1,0))))</f>
        <v>9715.5</v>
      </c>
      <c r="P66" s="17">
        <f ca="1">IF(OR(INDIRECT(CONCATENATE("'2018-10'!P",TEXT(MATCH($C66,'2018-10'!$C$2:$C$100,0)+1,0)))="",INDIRECT(CONCATENATE("'2018-09'!P",TEXT(MATCH($C66,'2018-09'!$C$2:$C$100,0)+1,0)))="",AND(INDIRECT(CONCATENATE("'2018-10'!P",TEXT(MATCH($C66,'2018-10'!$C$2:$C$100,0)+1,0)))="",INDIRECT(CONCATENATE("'2018-09'!P",TEXT(MATCH($C66,'2018-09'!$C$2:$C$100,0)+1,0)))="")),"Н/Д",INDIRECT(CONCATENATE("'2018-10'!P",TEXT(MATCH($C66,'2018-10'!$C$2:$C$100,0)+1,0)))-INDIRECT(CONCATENATE("'2018-09'!P",TEXT(MATCH($C66,'2018-09'!$C$2:$C$100,0)+1,0))))</f>
        <v>59030246.790000021</v>
      </c>
      <c r="Q66" s="17">
        <f ca="1">IF(OR(INDIRECT(CONCATENATE("'2018-10'!Q",TEXT(MATCH($C66,'2018-10'!$C$2:$C$100,0)+1,0)))="",INDIRECT(CONCATENATE("'2018-09'!Q",TEXT(MATCH($C66,'2018-09'!$C$2:$C$100,0)+1,0)))="",AND(INDIRECT(CONCATENATE("'2018-10'!Q",TEXT(MATCH($C66,'2018-10'!$C$2:$C$100,0)+1,0)))="",INDIRECT(CONCATENATE("'2018-09'!Q",TEXT(MATCH($C66,'2018-09'!$C$2:$C$100,0)+1,0)))="")),"Н/Д",INDIRECT(CONCATENATE("'2018-10'!Q",TEXT(MATCH($C66,'2018-10'!$C$2:$C$100,0)+1,0)))-INDIRECT(CONCATENATE("'2018-09'!Q",TEXT(MATCH($C66,'2018-09'!$C$2:$C$100,0)+1,0))))</f>
        <v>8146342.1099999994</v>
      </c>
      <c r="R66" s="17">
        <f ca="1">IF(OR(INDIRECT(CONCATENATE("'2018-10'!R",TEXT(MATCH($C66,'2018-10'!$C$2:$C$100,0)+1,0)))="",INDIRECT(CONCATENATE("'2018-09'!R",TEXT(MATCH($C66,'2018-09'!$C$2:$C$100,0)+1,0)))="",AND(INDIRECT(CONCATENATE("'2018-10'!R",TEXT(MATCH($C66,'2018-10'!$C$2:$C$100,0)+1,0)))="",INDIRECT(CONCATENATE("'2018-09'!R",TEXT(MATCH($C66,'2018-09'!$C$2:$C$100,0)+1,0)))="")),"Н/Д",INDIRECT(CONCATENATE("'2018-10'!R",TEXT(MATCH($C66,'2018-10'!$C$2:$C$100,0)+1,0)))-INDIRECT(CONCATENATE("'2018-09'!R",TEXT(MATCH($C66,'2018-09'!$C$2:$C$100,0)+1,0))))</f>
        <v>19957013.560000002</v>
      </c>
      <c r="S66" s="17">
        <f ca="1">IF(OR(INDIRECT(CONCATENATE("'2018-10'!S",TEXT(MATCH($C66,'2018-10'!$C$2:$C$100,0)+1,0)))="",INDIRECT(CONCATENATE("'2018-09'!S",TEXT(MATCH($C66,'2018-09'!$C$2:$C$100,0)+1,0)))="",AND(INDIRECT(CONCATENATE("'2018-10'!S",TEXT(MATCH($C66,'2018-10'!$C$2:$C$100,0)+1,0)))="",INDIRECT(CONCATENATE("'2018-09'!S",TEXT(MATCH($C66,'2018-09'!$C$2:$C$100,0)+1,0)))="")),"Н/Д",INDIRECT(CONCATENATE("'2018-10'!S",TEXT(MATCH($C66,'2018-10'!$C$2:$C$100,0)+1,0)))-INDIRECT(CONCATENATE("'2018-09'!S",TEXT(MATCH($C66,'2018-09'!$C$2:$C$100,0)+1,0))))</f>
        <v>57323.970000000088</v>
      </c>
      <c r="T66" s="17">
        <f ca="1">IF(OR(INDIRECT(CONCATENATE("'2018-10'!T",TEXT(MATCH($C66,'2018-10'!$C$2:$C$100,0)+1,0)))="",INDIRECT(CONCATENATE("'2018-09'!T",TEXT(MATCH($C66,'2018-09'!$C$2:$C$100,0)+1,0)))="",AND(INDIRECT(CONCATENATE("'2018-10'!T",TEXT(MATCH($C66,'2018-10'!$C$2:$C$100,0)+1,0)))="",INDIRECT(CONCATENATE("'2018-09'!T",TEXT(MATCH($C66,'2018-09'!$C$2:$C$100,0)+1,0)))="")),"Н/Д",INDIRECT(CONCATENATE("'2018-10'!T",TEXT(MATCH($C66,'2018-10'!$C$2:$C$100,0)+1,0)))-INDIRECT(CONCATENATE("'2018-09'!T",TEXT(MATCH($C66,'2018-09'!$C$2:$C$100,0)+1,0))))</f>
        <v>35803483.629999995</v>
      </c>
      <c r="U66" s="17">
        <f ca="1">IF(OR(INDIRECT(CONCATENATE("'2018-10'!U",TEXT(MATCH($C66,'2018-10'!$C$2:$C$100,0)+1,0)))="",INDIRECT(CONCATENATE("'2018-09'!U",TEXT(MATCH($C66,'2018-09'!$C$2:$C$100,0)+1,0)))="",AND(INDIRECT(CONCATENATE("'2018-10'!U",TEXT(MATCH($C66,'2018-10'!$C$2:$C$100,0)+1,0)))="",INDIRECT(CONCATENATE("'2018-09'!U",TEXT(MATCH($C66,'2018-09'!$C$2:$C$100,0)+1,0)))="")),"Н/Д",INDIRECT(CONCATENATE("'2018-10'!U",TEXT(MATCH($C66,'2018-10'!$C$2:$C$100,0)+1,0)))-INDIRECT(CONCATENATE("'2018-09'!U",TEXT(MATCH($C66,'2018-09'!$C$2:$C$100,0)+1,0))))</f>
        <v>4582359.3400000036</v>
      </c>
      <c r="V66" s="17">
        <f ca="1">IF(OR(INDIRECT(CONCATENATE("'2018-10'!V",TEXT(MATCH($C66,'2018-10'!$C$2:$C$100,0)+1,0)))="",INDIRECT(CONCATENATE("'2018-09'!V",TEXT(MATCH($C66,'2018-09'!$C$2:$C$100,0)+1,0)))="",AND(INDIRECT(CONCATENATE("'2018-10'!V",TEXT(MATCH($C66,'2018-10'!$C$2:$C$100,0)+1,0)))="",INDIRECT(CONCATENATE("'2018-09'!V",TEXT(MATCH($C66,'2018-09'!$C$2:$C$100,0)+1,0)))="")),"Н/Д",INDIRECT(CONCATENATE("'2018-10'!V",TEXT(MATCH($C66,'2018-10'!$C$2:$C$100,0)+1,0)))-INDIRECT(CONCATENATE("'2018-09'!V",TEXT(MATCH($C66,'2018-09'!$C$2:$C$100,0)+1,0))))</f>
        <v>1667934110.6299992</v>
      </c>
      <c r="W66" s="17">
        <f ca="1">IF(OR(INDIRECT(CONCATENATE("'2018-10'!W",TEXT(MATCH($C66,'2018-10'!$C$2:$C$100,0)+1,0)))="",INDIRECT(CONCATENATE("'2018-09'!W",TEXT(MATCH($C66,'2018-09'!$C$2:$C$100,0)+1,0)))="",AND(INDIRECT(CONCATENATE("'2018-10'!W",TEXT(MATCH($C66,'2018-10'!$C$2:$C$100,0)+1,0)))="",INDIRECT(CONCATENATE("'2018-09'!W",TEXT(MATCH($C66,'2018-09'!$C$2:$C$100,0)+1,0)))="")),"Н/Д",INDIRECT(CONCATENATE("'2018-10'!W",TEXT(MATCH($C66,'2018-10'!$C$2:$C$100,0)+1,0)))-INDIRECT(CONCATENATE("'2018-09'!W",TEXT(MATCH($C66,'2018-09'!$C$2:$C$100,0)+1,0))))</f>
        <v>8260126305.1900024</v>
      </c>
    </row>
    <row r="67" spans="1:23" x14ac:dyDescent="0.25">
      <c r="A67" s="2" t="s">
        <v>87</v>
      </c>
      <c r="B67" s="2" t="s">
        <v>93</v>
      </c>
      <c r="C67" s="15">
        <v>29000000</v>
      </c>
      <c r="D67" s="2" t="s">
        <v>213</v>
      </c>
      <c r="E67" s="17">
        <f ca="1">IF(OR(INDIRECT(CONCATENATE("'2018-10'!E",TEXT(MATCH($C67,'2018-10'!$C$2:$C$100,0)+1,0)))="",INDIRECT(CONCATENATE("'2018-09'!E",TEXT(MATCH($C67,'2018-09'!$C$2:$C$100,0)+1,0)))="",AND(INDIRECT(CONCATENATE("'2018-10'!E",TEXT(MATCH($C67,'2018-10'!$C$2:$C$100,0)+1,0)))="",INDIRECT(CONCATENATE("'2018-09'!E",TEXT(MATCH($C67,'2018-09'!$C$2:$C$100,0)+1,0)))="")),"Н/Д",INDIRECT(CONCATENATE("'2018-10'!E",TEXT(MATCH($C67,'2018-10'!$C$2:$C$100,0)+1,0)))-INDIRECT(CONCATENATE("'2018-09'!E",TEXT(MATCH($C67,'2018-09'!$C$2:$C$100,0)+1,0))))</f>
        <v>5559746029.4300003</v>
      </c>
      <c r="F67" s="17">
        <f ca="1">IF(OR(INDIRECT(CONCATENATE("'2018-10'!F",TEXT(MATCH($C67,'2018-10'!$C$2:$C$100,0)+1,0)))="",INDIRECT(CONCATENATE("'2018-09'!F",TEXT(MATCH($C67,'2018-09'!$C$2:$C$100,0)+1,0)))="",AND(INDIRECT(CONCATENATE("'2018-10'!F",TEXT(MATCH($C67,'2018-10'!$C$2:$C$100,0)+1,0)))="",INDIRECT(CONCATENATE("'2018-09'!F",TEXT(MATCH($C67,'2018-09'!$C$2:$C$100,0)+1,0)))="")),"Н/Д",INDIRECT(CONCATENATE("'2018-10'!F",TEXT(MATCH($C67,'2018-10'!$C$2:$C$100,0)+1,0)))-INDIRECT(CONCATENATE("'2018-09'!F",TEXT(MATCH($C67,'2018-09'!$C$2:$C$100,0)+1,0))))</f>
        <v>4259435436.4399948</v>
      </c>
      <c r="G67" s="17">
        <f ca="1">IF(OR(INDIRECT(CONCATENATE("'2018-10'!G",TEXT(MATCH($C67,'2018-10'!$C$2:$C$100,0)+1,0)))="",INDIRECT(CONCATENATE("'2018-09'!G",TEXT(MATCH($C67,'2018-09'!$C$2:$C$100,0)+1,0)))="",AND(INDIRECT(CONCATENATE("'2018-10'!G",TEXT(MATCH($C67,'2018-10'!$C$2:$C$100,0)+1,0)))="",INDIRECT(CONCATENATE("'2018-09'!G",TEXT(MATCH($C67,'2018-09'!$C$2:$C$100,0)+1,0)))="")),"Н/Д",INDIRECT(CONCATENATE("'2018-10'!G",TEXT(MATCH($C67,'2018-10'!$C$2:$C$100,0)+1,0)))-INDIRECT(CONCATENATE("'2018-09'!G",TEXT(MATCH($C67,'2018-09'!$C$2:$C$100,0)+1,0))))</f>
        <v>808083642.92000008</v>
      </c>
      <c r="H67" s="17">
        <f ca="1">IF(OR(INDIRECT(CONCATENATE("'2018-10'!H",TEXT(MATCH($C67,'2018-10'!$C$2:$C$100,0)+1,0)))="",INDIRECT(CONCATENATE("'2018-09'!H",TEXT(MATCH($C67,'2018-09'!$C$2:$C$100,0)+1,0)))="",AND(INDIRECT(CONCATENATE("'2018-10'!H",TEXT(MATCH($C67,'2018-10'!$C$2:$C$100,0)+1,0)))="",INDIRECT(CONCATENATE("'2018-09'!H",TEXT(MATCH($C67,'2018-09'!$C$2:$C$100,0)+1,0)))="")),"Н/Д",INDIRECT(CONCATENATE("'2018-10'!H",TEXT(MATCH($C67,'2018-10'!$C$2:$C$100,0)+1,0)))-INDIRECT(CONCATENATE("'2018-09'!H",TEXT(MATCH($C67,'2018-09'!$C$2:$C$100,0)+1,0))))</f>
        <v>1580757957.4300003</v>
      </c>
      <c r="I67" s="17">
        <f ca="1">IF(OR(INDIRECT(CONCATENATE("'2018-10'!I",TEXT(MATCH($C67,'2018-10'!$C$2:$C$100,0)+1,0)))="",INDIRECT(CONCATENATE("'2018-09'!I",TEXT(MATCH($C67,'2018-09'!$C$2:$C$100,0)+1,0)))="",AND(INDIRECT(CONCATENATE("'2018-10'!I",TEXT(MATCH($C67,'2018-10'!$C$2:$C$100,0)+1,0)))="",INDIRECT(CONCATENATE("'2018-09'!I",TEXT(MATCH($C67,'2018-09'!$C$2:$C$100,0)+1,0)))="")),"Н/Д",INDIRECT(CONCATENATE("'2018-10'!I",TEXT(MATCH($C67,'2018-10'!$C$2:$C$100,0)+1,0)))-INDIRECT(CONCATENATE("'2018-09'!I",TEXT(MATCH($C67,'2018-09'!$C$2:$C$100,0)+1,0))))</f>
        <v>1009622587.3800001</v>
      </c>
      <c r="J67" s="17" t="str">
        <f ca="1">IF(OR(INDIRECT(CONCATENATE("'2018-10'!J",TEXT(MATCH($C67,'2018-10'!$C$2:$C$100,0)+1,0)))="",INDIRECT(CONCATENATE("'2018-09'!J",TEXT(MATCH($C67,'2018-09'!$C$2:$C$100,0)+1,0)))="",AND(INDIRECT(CONCATENATE("'2018-10'!J",TEXT(MATCH($C67,'2018-10'!$C$2:$C$100,0)+1,0)))="",INDIRECT(CONCATENATE("'2018-09'!J",TEXT(MATCH($C67,'2018-09'!$C$2:$C$100,0)+1,0)))="")),"Н/Д",INDIRECT(CONCATENATE("'2018-10'!J",TEXT(MATCH($C67,'2018-10'!$C$2:$C$100,0)+1,0)))-INDIRECT(CONCATENATE("'2018-09'!J",TEXT(MATCH($C67,'2018-09'!$C$2:$C$100,0)+1,0))))</f>
        <v>Н/Д</v>
      </c>
      <c r="K67" s="17">
        <f ca="1">IF(OR(INDIRECT(CONCATENATE("'2018-10'!K",TEXT(MATCH($C67,'2018-10'!$C$2:$C$100,0)+1,0)))="",INDIRECT(CONCATENATE("'2018-09'!K",TEXT(MATCH($C67,'2018-09'!$C$2:$C$100,0)+1,0)))="",AND(INDIRECT(CONCATENATE("'2018-10'!K",TEXT(MATCH($C67,'2018-10'!$C$2:$C$100,0)+1,0)))="",INDIRECT(CONCATENATE("'2018-09'!K",TEXT(MATCH($C67,'2018-09'!$C$2:$C$100,0)+1,0)))="")),"Н/Д",INDIRECT(CONCATENATE("'2018-10'!K",TEXT(MATCH($C67,'2018-10'!$C$2:$C$100,0)+1,0)))-INDIRECT(CONCATENATE("'2018-09'!K",TEXT(MATCH($C67,'2018-09'!$C$2:$C$100,0)+1,0))))</f>
        <v>61173106.53000021</v>
      </c>
      <c r="L67" s="17">
        <f ca="1">IF(OR(INDIRECT(CONCATENATE("'2018-10'!L",TEXT(MATCH($C67,'2018-10'!$C$2:$C$100,0)+1,0)))="",INDIRECT(CONCATENATE("'2018-09'!L",TEXT(MATCH($C67,'2018-09'!$C$2:$C$100,0)+1,0)))="",AND(INDIRECT(CONCATENATE("'2018-10'!L",TEXT(MATCH($C67,'2018-10'!$C$2:$C$100,0)+1,0)))="",INDIRECT(CONCATENATE("'2018-09'!L",TEXT(MATCH($C67,'2018-09'!$C$2:$C$100,0)+1,0)))="")),"Н/Д",INDIRECT(CONCATENATE("'2018-10'!L",TEXT(MATCH($C67,'2018-10'!$C$2:$C$100,0)+1,0)))-INDIRECT(CONCATENATE("'2018-09'!L",TEXT(MATCH($C67,'2018-09'!$C$2:$C$100,0)+1,0))))</f>
        <v>518269764.77000046</v>
      </c>
      <c r="M67" s="17">
        <f ca="1">IF(OR(INDIRECT(CONCATENATE("'2018-10'!M",TEXT(MATCH($C67,'2018-10'!$C$2:$C$100,0)+1,0)))="",INDIRECT(CONCATENATE("'2018-09'!M",TEXT(MATCH($C67,'2018-09'!$C$2:$C$100,0)+1,0)))="",AND(INDIRECT(CONCATENATE("'2018-10'!M",TEXT(MATCH($C67,'2018-10'!$C$2:$C$100,0)+1,0)))="",INDIRECT(CONCATENATE("'2018-09'!M",TEXT(MATCH($C67,'2018-09'!$C$2:$C$100,0)+1,0)))="")),"Н/Д",INDIRECT(CONCATENATE("'2018-10'!M",TEXT(MATCH($C67,'2018-10'!$C$2:$C$100,0)+1,0)))-INDIRECT(CONCATENATE("'2018-09'!M",TEXT(MATCH($C67,'2018-09'!$C$2:$C$100,0)+1,0))))</f>
        <v>14641234.019999996</v>
      </c>
      <c r="N67" s="17">
        <f ca="1">IF(OR(INDIRECT(CONCATENATE("'2018-10'!N",TEXT(MATCH($C67,'2018-10'!$C$2:$C$100,0)+1,0)))="",INDIRECT(CONCATENATE("'2018-09'!N",TEXT(MATCH($C67,'2018-09'!$C$2:$C$100,0)+1,0)))="",AND(INDIRECT(CONCATENATE("'2018-10'!N",TEXT(MATCH($C67,'2018-10'!$C$2:$C$100,0)+1,0)))="",INDIRECT(CONCATENATE("'2018-09'!N",TEXT(MATCH($C67,'2018-09'!$C$2:$C$100,0)+1,0)))="")),"Н/Д",INDIRECT(CONCATENATE("'2018-10'!N",TEXT(MATCH($C67,'2018-10'!$C$2:$C$100,0)+1,0)))-INDIRECT(CONCATENATE("'2018-09'!NE",TEXT(MATCH($C67,'2018-09'!$C$2:$C$100,0)+1,0))))</f>
        <v>257039292.49000001</v>
      </c>
      <c r="O67" s="17">
        <f ca="1">IF(OR(INDIRECT(CONCATENATE("'2018-10'!O",TEXT(MATCH($C67,'2018-10'!$C$2:$C$100,0)+1,0)))="",INDIRECT(CONCATENATE("'2018-09'!O",TEXT(MATCH($C67,'2018-09'!$C$2:$C$100,0)+1,0)))="",AND(INDIRECT(CONCATENATE("'2018-10'!O",TEXT(MATCH($C67,'2018-10'!$C$2:$C$100,0)+1,0)))="",INDIRECT(CONCATENATE("'2018-09'!O",TEXT(MATCH($C67,'2018-09'!$C$2:$C$100,0)+1,0)))="")),"Н/Д",INDIRECT(CONCATENATE("'2018-10'!O",TEXT(MATCH($C67,'2018-10'!$C$2:$C$100,0)+1,0)))-INDIRECT(CONCATENATE("'2018-09'!O",TEXT(MATCH($C67,'2018-09'!$C$2:$C$100,0)+1,0))))</f>
        <v>440191.52</v>
      </c>
      <c r="P67" s="17">
        <f ca="1">IF(OR(INDIRECT(CONCATENATE("'2018-10'!P",TEXT(MATCH($C67,'2018-10'!$C$2:$C$100,0)+1,0)))="",INDIRECT(CONCATENATE("'2018-09'!P",TEXT(MATCH($C67,'2018-09'!$C$2:$C$100,0)+1,0)))="",AND(INDIRECT(CONCATENATE("'2018-10'!P",TEXT(MATCH($C67,'2018-10'!$C$2:$C$100,0)+1,0)))="",INDIRECT(CONCATENATE("'2018-09'!P",TEXT(MATCH($C67,'2018-09'!$C$2:$C$100,0)+1,0)))="")),"Н/Д",INDIRECT(CONCATENATE("'2018-10'!P",TEXT(MATCH($C67,'2018-10'!$C$2:$C$100,0)+1,0)))-INDIRECT(CONCATENATE("'2018-09'!P",TEXT(MATCH($C67,'2018-09'!$C$2:$C$100,0)+1,0))))</f>
        <v>93684926.220000029</v>
      </c>
      <c r="Q67" s="17">
        <f ca="1">IF(OR(INDIRECT(CONCATENATE("'2018-10'!Q",TEXT(MATCH($C67,'2018-10'!$C$2:$C$100,0)+1,0)))="",INDIRECT(CONCATENATE("'2018-09'!Q",TEXT(MATCH($C67,'2018-09'!$C$2:$C$100,0)+1,0)))="",AND(INDIRECT(CONCATENATE("'2018-10'!Q",TEXT(MATCH($C67,'2018-10'!$C$2:$C$100,0)+1,0)))="",INDIRECT(CONCATENATE("'2018-09'!Q",TEXT(MATCH($C67,'2018-09'!$C$2:$C$100,0)+1,0)))="")),"Н/Д",INDIRECT(CONCATENATE("'2018-10'!Q",TEXT(MATCH($C67,'2018-10'!$C$2:$C$100,0)+1,0)))-INDIRECT(CONCATENATE("'2018-09'!Q",TEXT(MATCH($C67,'2018-09'!$C$2:$C$100,0)+1,0))))</f>
        <v>16058662.989999995</v>
      </c>
      <c r="R67" s="17">
        <f ca="1">IF(OR(INDIRECT(CONCATENATE("'2018-10'!R",TEXT(MATCH($C67,'2018-10'!$C$2:$C$100,0)+1,0)))="",INDIRECT(CONCATENATE("'2018-09'!R",TEXT(MATCH($C67,'2018-09'!$C$2:$C$100,0)+1,0)))="",AND(INDIRECT(CONCATENATE("'2018-10'!R",TEXT(MATCH($C67,'2018-10'!$C$2:$C$100,0)+1,0)))="",INDIRECT(CONCATENATE("'2018-09'!R",TEXT(MATCH($C67,'2018-09'!$C$2:$C$100,0)+1,0)))="")),"Н/Д",INDIRECT(CONCATENATE("'2018-10'!R",TEXT(MATCH($C67,'2018-10'!$C$2:$C$100,0)+1,0)))-INDIRECT(CONCATENATE("'2018-09'!R",TEXT(MATCH($C67,'2018-09'!$C$2:$C$100,0)+1,0))))</f>
        <v>29771880.280000031</v>
      </c>
      <c r="S67" s="17">
        <f ca="1">IF(OR(INDIRECT(CONCATENATE("'2018-10'!S",TEXT(MATCH($C67,'2018-10'!$C$2:$C$100,0)+1,0)))="",INDIRECT(CONCATENATE("'2018-09'!S",TEXT(MATCH($C67,'2018-09'!$C$2:$C$100,0)+1,0)))="",AND(INDIRECT(CONCATENATE("'2018-10'!S",TEXT(MATCH($C67,'2018-10'!$C$2:$C$100,0)+1,0)))="",INDIRECT(CONCATENATE("'2018-09'!S",TEXT(MATCH($C67,'2018-09'!$C$2:$C$100,0)+1,0)))="")),"Н/Д",INDIRECT(CONCATENATE("'2018-10'!S",TEXT(MATCH($C67,'2018-10'!$C$2:$C$100,0)+1,0)))-INDIRECT(CONCATENATE("'2018-09'!S",TEXT(MATCH($C67,'2018-09'!$C$2:$C$100,0)+1,0))))</f>
        <v>153785.08999999985</v>
      </c>
      <c r="T67" s="17">
        <f ca="1">IF(OR(INDIRECT(CONCATENATE("'2018-10'!T",TEXT(MATCH($C67,'2018-10'!$C$2:$C$100,0)+1,0)))="",INDIRECT(CONCATENATE("'2018-09'!T",TEXT(MATCH($C67,'2018-09'!$C$2:$C$100,0)+1,0)))="",AND(INDIRECT(CONCATENATE("'2018-10'!T",TEXT(MATCH($C67,'2018-10'!$C$2:$C$100,0)+1,0)))="",INDIRECT(CONCATENATE("'2018-09'!T",TEXT(MATCH($C67,'2018-09'!$C$2:$C$100,0)+1,0)))="")),"Н/Д",INDIRECT(CONCATENATE("'2018-10'!T",TEXT(MATCH($C67,'2018-10'!$C$2:$C$100,0)+1,0)))-INDIRECT(CONCATENATE("'2018-09'!T",TEXT(MATCH($C67,'2018-09'!$C$2:$C$100,0)+1,0))))</f>
        <v>74644550.269999981</v>
      </c>
      <c r="U67" s="17">
        <f ca="1">IF(OR(INDIRECT(CONCATENATE("'2018-10'!U",TEXT(MATCH($C67,'2018-10'!$C$2:$C$100,0)+1,0)))="",INDIRECT(CONCATENATE("'2018-09'!U",TEXT(MATCH($C67,'2018-09'!$C$2:$C$100,0)+1,0)))="",AND(INDIRECT(CONCATENATE("'2018-10'!U",TEXT(MATCH($C67,'2018-10'!$C$2:$C$100,0)+1,0)))="",INDIRECT(CONCATENATE("'2018-09'!U",TEXT(MATCH($C67,'2018-09'!$C$2:$C$100,0)+1,0)))="")),"Н/Д",INDIRECT(CONCATENATE("'2018-10'!U",TEXT(MATCH($C67,'2018-10'!$C$2:$C$100,0)+1,0)))-INDIRECT(CONCATENATE("'2018-09'!U",TEXT(MATCH($C67,'2018-09'!$C$2:$C$100,0)+1,0))))</f>
        <v>3299750.8599999994</v>
      </c>
      <c r="V67" s="17">
        <f ca="1">IF(OR(INDIRECT(CONCATENATE("'2018-10'!V",TEXT(MATCH($C67,'2018-10'!$C$2:$C$100,0)+1,0)))="",INDIRECT(CONCATENATE("'2018-09'!V",TEXT(MATCH($C67,'2018-09'!$C$2:$C$100,0)+1,0)))="",AND(INDIRECT(CONCATENATE("'2018-10'!V",TEXT(MATCH($C67,'2018-10'!$C$2:$C$100,0)+1,0)))="",INDIRECT(CONCATENATE("'2018-09'!V",TEXT(MATCH($C67,'2018-09'!$C$2:$C$100,0)+1,0)))="")),"Н/Д",INDIRECT(CONCATENATE("'2018-10'!V",TEXT(MATCH($C67,'2018-10'!$C$2:$C$100,0)+1,0)))-INDIRECT(CONCATENATE("'2018-09'!V",TEXT(MATCH($C67,'2018-09'!$C$2:$C$100,0)+1,0))))</f>
        <v>1300310592.9899998</v>
      </c>
      <c r="W67" s="17">
        <f ca="1">IF(OR(INDIRECT(CONCATENATE("'2018-10'!W",TEXT(MATCH($C67,'2018-10'!$C$2:$C$100,0)+1,0)))="",INDIRECT(CONCATENATE("'2018-09'!W",TEXT(MATCH($C67,'2018-09'!$C$2:$C$100,0)+1,0)))="",AND(INDIRECT(CONCATENATE("'2018-10'!W",TEXT(MATCH($C67,'2018-10'!$C$2:$C$100,0)+1,0)))="",INDIRECT(CONCATENATE("'2018-09'!W",TEXT(MATCH($C67,'2018-09'!$C$2:$C$100,0)+1,0)))="")),"Н/Д",INDIRECT(CONCATENATE("'2018-10'!W",TEXT(MATCH($C67,'2018-10'!$C$2:$C$100,0)+1,0)))-INDIRECT(CONCATENATE("'2018-09'!W",TEXT(MATCH($C67,'2018-09'!$C$2:$C$100,0)+1,0))))</f>
        <v>15358857817.679993</v>
      </c>
    </row>
    <row r="68" spans="1:23" x14ac:dyDescent="0.25">
      <c r="A68" s="2" t="s">
        <v>87</v>
      </c>
      <c r="B68" s="2" t="s">
        <v>94</v>
      </c>
      <c r="C68" s="15">
        <v>34000000</v>
      </c>
      <c r="D68" s="2" t="s">
        <v>213</v>
      </c>
      <c r="E68" s="17">
        <f ca="1">IF(OR(INDIRECT(CONCATENATE("'2018-10'!E",TEXT(MATCH($C68,'2018-10'!$C$2:$C$100,0)+1,0)))="",INDIRECT(CONCATENATE("'2018-09'!E",TEXT(MATCH($C68,'2018-09'!$C$2:$C$100,0)+1,0)))="",AND(INDIRECT(CONCATENATE("'2018-10'!E",TEXT(MATCH($C68,'2018-10'!$C$2:$C$100,0)+1,0)))="",INDIRECT(CONCATENATE("'2018-09'!E",TEXT(MATCH($C68,'2018-09'!$C$2:$C$100,0)+1,0)))="")),"Н/Д",INDIRECT(CONCATENATE("'2018-10'!E",TEXT(MATCH($C68,'2018-10'!$C$2:$C$100,0)+1,0)))-INDIRECT(CONCATENATE("'2018-09'!E",TEXT(MATCH($C68,'2018-09'!$C$2:$C$100,0)+1,0))))</f>
        <v>2501712831.5900002</v>
      </c>
      <c r="F68" s="17">
        <f ca="1">IF(OR(INDIRECT(CONCATENATE("'2018-10'!F",TEXT(MATCH($C68,'2018-10'!$C$2:$C$100,0)+1,0)))="",INDIRECT(CONCATENATE("'2018-09'!F",TEXT(MATCH($C68,'2018-09'!$C$2:$C$100,0)+1,0)))="",AND(INDIRECT(CONCATENATE("'2018-10'!F",TEXT(MATCH($C68,'2018-10'!$C$2:$C$100,0)+1,0)))="",INDIRECT(CONCATENATE("'2018-09'!F",TEXT(MATCH($C68,'2018-09'!$C$2:$C$100,0)+1,0)))="")),"Н/Д",INDIRECT(CONCATENATE("'2018-10'!F",TEXT(MATCH($C68,'2018-10'!$C$2:$C$100,0)+1,0)))-INDIRECT(CONCATENATE("'2018-09'!F",TEXT(MATCH($C68,'2018-09'!$C$2:$C$100,0)+1,0))))</f>
        <v>1399126358.7399998</v>
      </c>
      <c r="G68" s="17">
        <f ca="1">IF(OR(INDIRECT(CONCATENATE("'2018-10'!G",TEXT(MATCH($C68,'2018-10'!$C$2:$C$100,0)+1,0)))="",INDIRECT(CONCATENATE("'2018-09'!G",TEXT(MATCH($C68,'2018-09'!$C$2:$C$100,0)+1,0)))="",AND(INDIRECT(CONCATENATE("'2018-10'!G",TEXT(MATCH($C68,'2018-10'!$C$2:$C$100,0)+1,0)))="",INDIRECT(CONCATENATE("'2018-09'!G",TEXT(MATCH($C68,'2018-09'!$C$2:$C$100,0)+1,0)))="")),"Н/Д",INDIRECT(CONCATENATE("'2018-10'!G",TEXT(MATCH($C68,'2018-10'!$C$2:$C$100,0)+1,0)))-INDIRECT(CONCATENATE("'2018-09'!G",TEXT(MATCH($C68,'2018-09'!$C$2:$C$100,0)+1,0))))</f>
        <v>155547134.86000013</v>
      </c>
      <c r="H68" s="17">
        <f ca="1">IF(OR(INDIRECT(CONCATENATE("'2018-10'!H",TEXT(MATCH($C68,'2018-10'!$C$2:$C$100,0)+1,0)))="",INDIRECT(CONCATENATE("'2018-09'!H",TEXT(MATCH($C68,'2018-09'!$C$2:$C$100,0)+1,0)))="",AND(INDIRECT(CONCATENATE("'2018-10'!H",TEXT(MATCH($C68,'2018-10'!$C$2:$C$100,0)+1,0)))="",INDIRECT(CONCATENATE("'2018-09'!H",TEXT(MATCH($C68,'2018-09'!$C$2:$C$100,0)+1,0)))="")),"Н/Д",INDIRECT(CONCATENATE("'2018-10'!H",TEXT(MATCH($C68,'2018-10'!$C$2:$C$100,0)+1,0)))-INDIRECT(CONCATENATE("'2018-09'!H",TEXT(MATCH($C68,'2018-09'!$C$2:$C$100,0)+1,0))))</f>
        <v>672089177.34000015</v>
      </c>
      <c r="I68" s="17">
        <f ca="1">IF(OR(INDIRECT(CONCATENATE("'2018-10'!I",TEXT(MATCH($C68,'2018-10'!$C$2:$C$100,0)+1,0)))="",INDIRECT(CONCATENATE("'2018-09'!I",TEXT(MATCH($C68,'2018-09'!$C$2:$C$100,0)+1,0)))="",AND(INDIRECT(CONCATENATE("'2018-10'!I",TEXT(MATCH($C68,'2018-10'!$C$2:$C$100,0)+1,0)))="",INDIRECT(CONCATENATE("'2018-09'!I",TEXT(MATCH($C68,'2018-09'!$C$2:$C$100,0)+1,0)))="")),"Н/Д",INDIRECT(CONCATENATE("'2018-10'!I",TEXT(MATCH($C68,'2018-10'!$C$2:$C$100,0)+1,0)))-INDIRECT(CONCATENATE("'2018-09'!I",TEXT(MATCH($C68,'2018-09'!$C$2:$C$100,0)+1,0))))</f>
        <v>204725585.19000006</v>
      </c>
      <c r="J68" s="17" t="str">
        <f ca="1">IF(OR(INDIRECT(CONCATENATE("'2018-10'!J",TEXT(MATCH($C68,'2018-10'!$C$2:$C$100,0)+1,0)))="",INDIRECT(CONCATENATE("'2018-09'!J",TEXT(MATCH($C68,'2018-09'!$C$2:$C$100,0)+1,0)))="",AND(INDIRECT(CONCATENATE("'2018-10'!J",TEXT(MATCH($C68,'2018-10'!$C$2:$C$100,0)+1,0)))="",INDIRECT(CONCATENATE("'2018-09'!J",TEXT(MATCH($C68,'2018-09'!$C$2:$C$100,0)+1,0)))="")),"Н/Д",INDIRECT(CONCATENATE("'2018-10'!J",TEXT(MATCH($C68,'2018-10'!$C$2:$C$100,0)+1,0)))-INDIRECT(CONCATENATE("'2018-09'!J",TEXT(MATCH($C68,'2018-09'!$C$2:$C$100,0)+1,0))))</f>
        <v>Н/Д</v>
      </c>
      <c r="K68" s="17">
        <f ca="1">IF(OR(INDIRECT(CONCATENATE("'2018-10'!K",TEXT(MATCH($C68,'2018-10'!$C$2:$C$100,0)+1,0)))="",INDIRECT(CONCATENATE("'2018-09'!K",TEXT(MATCH($C68,'2018-09'!$C$2:$C$100,0)+1,0)))="",AND(INDIRECT(CONCATENATE("'2018-10'!K",TEXT(MATCH($C68,'2018-10'!$C$2:$C$100,0)+1,0)))="",INDIRECT(CONCATENATE("'2018-09'!K",TEXT(MATCH($C68,'2018-09'!$C$2:$C$100,0)+1,0)))="")),"Н/Д",INDIRECT(CONCATENATE("'2018-10'!K",TEXT(MATCH($C68,'2018-10'!$C$2:$C$100,0)+1,0)))-INDIRECT(CONCATENATE("'2018-09'!K",TEXT(MATCH($C68,'2018-09'!$C$2:$C$100,0)+1,0))))</f>
        <v>32223926.269999981</v>
      </c>
      <c r="L68" s="17">
        <f ca="1">IF(OR(INDIRECT(CONCATENATE("'2018-10'!L",TEXT(MATCH($C68,'2018-10'!$C$2:$C$100,0)+1,0)))="",INDIRECT(CONCATENATE("'2018-09'!L",TEXT(MATCH($C68,'2018-09'!$C$2:$C$100,0)+1,0)))="",AND(INDIRECT(CONCATENATE("'2018-10'!L",TEXT(MATCH($C68,'2018-10'!$C$2:$C$100,0)+1,0)))="",INDIRECT(CONCATENATE("'2018-09'!L",TEXT(MATCH($C68,'2018-09'!$C$2:$C$100,0)+1,0)))="")),"Н/Д",INDIRECT(CONCATENATE("'2018-10'!L",TEXT(MATCH($C68,'2018-10'!$C$2:$C$100,0)+1,0)))-INDIRECT(CONCATENATE("'2018-09'!L",TEXT(MATCH($C68,'2018-09'!$C$2:$C$100,0)+1,0))))</f>
        <v>116988147.41000009</v>
      </c>
      <c r="M68" s="17">
        <f ca="1">IF(OR(INDIRECT(CONCATENATE("'2018-10'!M",TEXT(MATCH($C68,'2018-10'!$C$2:$C$100,0)+1,0)))="",INDIRECT(CONCATENATE("'2018-09'!M",TEXT(MATCH($C68,'2018-09'!$C$2:$C$100,0)+1,0)))="",AND(INDIRECT(CONCATENATE("'2018-10'!M",TEXT(MATCH($C68,'2018-10'!$C$2:$C$100,0)+1,0)))="",INDIRECT(CONCATENATE("'2018-09'!M",TEXT(MATCH($C68,'2018-09'!$C$2:$C$100,0)+1,0)))="")),"Н/Д",INDIRECT(CONCATENATE("'2018-10'!M",TEXT(MATCH($C68,'2018-10'!$C$2:$C$100,0)+1,0)))-INDIRECT(CONCATENATE("'2018-09'!M",TEXT(MATCH($C68,'2018-09'!$C$2:$C$100,0)+1,0))))</f>
        <v>2309601.2599999998</v>
      </c>
      <c r="N68" s="17">
        <f ca="1">IF(OR(INDIRECT(CONCATENATE("'2018-10'!N",TEXT(MATCH($C68,'2018-10'!$C$2:$C$100,0)+1,0)))="",INDIRECT(CONCATENATE("'2018-09'!N",TEXT(MATCH($C68,'2018-09'!$C$2:$C$100,0)+1,0)))="",AND(INDIRECT(CONCATENATE("'2018-10'!N",TEXT(MATCH($C68,'2018-10'!$C$2:$C$100,0)+1,0)))="",INDIRECT(CONCATENATE("'2018-09'!N",TEXT(MATCH($C68,'2018-09'!$C$2:$C$100,0)+1,0)))="")),"Н/Д",INDIRECT(CONCATENATE("'2018-10'!N",TEXT(MATCH($C68,'2018-10'!$C$2:$C$100,0)+1,0)))-INDIRECT(CONCATENATE("'2018-09'!NE",TEXT(MATCH($C68,'2018-09'!$C$2:$C$100,0)+1,0))))</f>
        <v>137835128.33000001</v>
      </c>
      <c r="O68" s="17">
        <f ca="1">IF(OR(INDIRECT(CONCATENATE("'2018-10'!O",TEXT(MATCH($C68,'2018-10'!$C$2:$C$100,0)+1,0)))="",INDIRECT(CONCATENATE("'2018-09'!O",TEXT(MATCH($C68,'2018-09'!$C$2:$C$100,0)+1,0)))="",AND(INDIRECT(CONCATENATE("'2018-10'!O",TEXT(MATCH($C68,'2018-10'!$C$2:$C$100,0)+1,0)))="",INDIRECT(CONCATENATE("'2018-09'!O",TEXT(MATCH($C68,'2018-09'!$C$2:$C$100,0)+1,0)))="")),"Н/Д",INDIRECT(CONCATENATE("'2018-10'!O",TEXT(MATCH($C68,'2018-10'!$C$2:$C$100,0)+1,0)))-INDIRECT(CONCATENATE("'2018-09'!O",TEXT(MATCH($C68,'2018-09'!$C$2:$C$100,0)+1,0))))</f>
        <v>781.80000000004657</v>
      </c>
      <c r="P68" s="17">
        <f ca="1">IF(OR(INDIRECT(CONCATENATE("'2018-10'!P",TEXT(MATCH($C68,'2018-10'!$C$2:$C$100,0)+1,0)))="",INDIRECT(CONCATENATE("'2018-09'!P",TEXT(MATCH($C68,'2018-09'!$C$2:$C$100,0)+1,0)))="",AND(INDIRECT(CONCATENATE("'2018-10'!P",TEXT(MATCH($C68,'2018-10'!$C$2:$C$100,0)+1,0)))="",INDIRECT(CONCATENATE("'2018-09'!P",TEXT(MATCH($C68,'2018-09'!$C$2:$C$100,0)+1,0)))="")),"Н/Д",INDIRECT(CONCATENATE("'2018-10'!P",TEXT(MATCH($C68,'2018-10'!$C$2:$C$100,0)+1,0)))-INDIRECT(CONCATENATE("'2018-09'!P",TEXT(MATCH($C68,'2018-09'!$C$2:$C$100,0)+1,0))))</f>
        <v>48184823.5</v>
      </c>
      <c r="Q68" s="17">
        <f ca="1">IF(OR(INDIRECT(CONCATENATE("'2018-10'!Q",TEXT(MATCH($C68,'2018-10'!$C$2:$C$100,0)+1,0)))="",INDIRECT(CONCATENATE("'2018-09'!Q",TEXT(MATCH($C68,'2018-09'!$C$2:$C$100,0)+1,0)))="",AND(INDIRECT(CONCATENATE("'2018-10'!Q",TEXT(MATCH($C68,'2018-10'!$C$2:$C$100,0)+1,0)))="",INDIRECT(CONCATENATE("'2018-09'!Q",TEXT(MATCH($C68,'2018-09'!$C$2:$C$100,0)+1,0)))="")),"Н/Д",INDIRECT(CONCATENATE("'2018-10'!Q",TEXT(MATCH($C68,'2018-10'!$C$2:$C$100,0)+1,0)))-INDIRECT(CONCATENATE("'2018-09'!Q",TEXT(MATCH($C68,'2018-09'!$C$2:$C$100,0)+1,0))))</f>
        <v>48481920.279999971</v>
      </c>
      <c r="R68" s="17">
        <f ca="1">IF(OR(INDIRECT(CONCATENATE("'2018-10'!R",TEXT(MATCH($C68,'2018-10'!$C$2:$C$100,0)+1,0)))="",INDIRECT(CONCATENATE("'2018-09'!R",TEXT(MATCH($C68,'2018-09'!$C$2:$C$100,0)+1,0)))="",AND(INDIRECT(CONCATENATE("'2018-10'!R",TEXT(MATCH($C68,'2018-10'!$C$2:$C$100,0)+1,0)))="",INDIRECT(CONCATENATE("'2018-09'!R",TEXT(MATCH($C68,'2018-09'!$C$2:$C$100,0)+1,0)))="")),"Н/Д",INDIRECT(CONCATENATE("'2018-10'!R",TEXT(MATCH($C68,'2018-10'!$C$2:$C$100,0)+1,0)))-INDIRECT(CONCATENATE("'2018-09'!R",TEXT(MATCH($C68,'2018-09'!$C$2:$C$100,0)+1,0))))</f>
        <v>9440942.6899999976</v>
      </c>
      <c r="S68" s="17">
        <f ca="1">IF(OR(INDIRECT(CONCATENATE("'2018-10'!S",TEXT(MATCH($C68,'2018-10'!$C$2:$C$100,0)+1,0)))="",INDIRECT(CONCATENATE("'2018-09'!S",TEXT(MATCH($C68,'2018-09'!$C$2:$C$100,0)+1,0)))="",AND(INDIRECT(CONCATENATE("'2018-10'!S",TEXT(MATCH($C68,'2018-10'!$C$2:$C$100,0)+1,0)))="",INDIRECT(CONCATENATE("'2018-09'!S",TEXT(MATCH($C68,'2018-09'!$C$2:$C$100,0)+1,0)))="")),"Н/Д",INDIRECT(CONCATENATE("'2018-10'!S",TEXT(MATCH($C68,'2018-10'!$C$2:$C$100,0)+1,0)))-INDIRECT(CONCATENATE("'2018-09'!S",TEXT(MATCH($C68,'2018-09'!$C$2:$C$100,0)+1,0))))</f>
        <v>71637.810000000056</v>
      </c>
      <c r="T68" s="17">
        <f ca="1">IF(OR(INDIRECT(CONCATENATE("'2018-10'!T",TEXT(MATCH($C68,'2018-10'!$C$2:$C$100,0)+1,0)))="",INDIRECT(CONCATENATE("'2018-09'!T",TEXT(MATCH($C68,'2018-09'!$C$2:$C$100,0)+1,0)))="",AND(INDIRECT(CONCATENATE("'2018-10'!T",TEXT(MATCH($C68,'2018-10'!$C$2:$C$100,0)+1,0)))="",INDIRECT(CONCATENATE("'2018-09'!T",TEXT(MATCH($C68,'2018-09'!$C$2:$C$100,0)+1,0)))="")),"Н/Д",INDIRECT(CONCATENATE("'2018-10'!T",TEXT(MATCH($C68,'2018-10'!$C$2:$C$100,0)+1,0)))-INDIRECT(CONCATENATE("'2018-09'!T",TEXT(MATCH($C68,'2018-09'!$C$2:$C$100,0)+1,0))))</f>
        <v>56967527.709999979</v>
      </c>
      <c r="U68" s="17">
        <f ca="1">IF(OR(INDIRECT(CONCATENATE("'2018-10'!U",TEXT(MATCH($C68,'2018-10'!$C$2:$C$100,0)+1,0)))="",INDIRECT(CONCATENATE("'2018-09'!U",TEXT(MATCH($C68,'2018-09'!$C$2:$C$100,0)+1,0)))="",AND(INDIRECT(CONCATENATE("'2018-10'!U",TEXT(MATCH($C68,'2018-10'!$C$2:$C$100,0)+1,0)))="",INDIRECT(CONCATENATE("'2018-09'!U",TEXT(MATCH($C68,'2018-09'!$C$2:$C$100,0)+1,0)))="")),"Н/Д",INDIRECT(CONCATENATE("'2018-10'!U",TEXT(MATCH($C68,'2018-10'!$C$2:$C$100,0)+1,0)))-INDIRECT(CONCATENATE("'2018-09'!U",TEXT(MATCH($C68,'2018-09'!$C$2:$C$100,0)+1,0))))</f>
        <v>-351596.35000000009</v>
      </c>
      <c r="V68" s="17">
        <f ca="1">IF(OR(INDIRECT(CONCATENATE("'2018-10'!V",TEXT(MATCH($C68,'2018-10'!$C$2:$C$100,0)+1,0)))="",INDIRECT(CONCATENATE("'2018-09'!V",TEXT(MATCH($C68,'2018-09'!$C$2:$C$100,0)+1,0)))="",AND(INDIRECT(CONCATENATE("'2018-10'!V",TEXT(MATCH($C68,'2018-10'!$C$2:$C$100,0)+1,0)))="",INDIRECT(CONCATENATE("'2018-09'!V",TEXT(MATCH($C68,'2018-09'!$C$2:$C$100,0)+1,0)))="")),"Н/Д",INDIRECT(CONCATENATE("'2018-10'!V",TEXT(MATCH($C68,'2018-10'!$C$2:$C$100,0)+1,0)))-INDIRECT(CONCATENATE("'2018-09'!V",TEXT(MATCH($C68,'2018-09'!$C$2:$C$100,0)+1,0))))</f>
        <v>1102586472.8499994</v>
      </c>
      <c r="W68" s="17">
        <f ca="1">IF(OR(INDIRECT(CONCATENATE("'2018-10'!W",TEXT(MATCH($C68,'2018-10'!$C$2:$C$100,0)+1,0)))="",INDIRECT(CONCATENATE("'2018-09'!W",TEXT(MATCH($C68,'2018-09'!$C$2:$C$100,0)+1,0)))="",AND(INDIRECT(CONCATENATE("'2018-10'!W",TEXT(MATCH($C68,'2018-10'!$C$2:$C$100,0)+1,0)))="",INDIRECT(CONCATENATE("'2018-09'!W",TEXT(MATCH($C68,'2018-09'!$C$2:$C$100,0)+1,0)))="")),"Н/Д",INDIRECT(CONCATENATE("'2018-10'!W",TEXT(MATCH($C68,'2018-10'!$C$2:$C$100,0)+1,0)))-INDIRECT(CONCATENATE("'2018-09'!W",TEXT(MATCH($C68,'2018-09'!$C$2:$C$100,0)+1,0))))</f>
        <v>6365765907.0300064</v>
      </c>
    </row>
    <row r="69" spans="1:23" x14ac:dyDescent="0.25">
      <c r="A69" s="2" t="s">
        <v>87</v>
      </c>
      <c r="B69" s="2" t="s">
        <v>95</v>
      </c>
      <c r="C69" s="15">
        <v>38000000</v>
      </c>
      <c r="D69" s="2" t="s">
        <v>213</v>
      </c>
      <c r="E69" s="17">
        <f ca="1">IF(OR(INDIRECT(CONCATENATE("'2018-10'!E",TEXT(MATCH($C69,'2018-10'!$C$2:$C$100,0)+1,0)))="",INDIRECT(CONCATENATE("'2018-09'!E",TEXT(MATCH($C69,'2018-09'!$C$2:$C$100,0)+1,0)))="",AND(INDIRECT(CONCATENATE("'2018-10'!E",TEXT(MATCH($C69,'2018-10'!$C$2:$C$100,0)+1,0)))="",INDIRECT(CONCATENATE("'2018-09'!E",TEXT(MATCH($C69,'2018-09'!$C$2:$C$100,0)+1,0)))="")),"Н/Д",INDIRECT(CONCATENATE("'2018-10'!E",TEXT(MATCH($C69,'2018-10'!$C$2:$C$100,0)+1,0)))-INDIRECT(CONCATENATE("'2018-09'!E",TEXT(MATCH($C69,'2018-09'!$C$2:$C$100,0)+1,0))))</f>
        <v>3702428718.0599976</v>
      </c>
      <c r="F69" s="17">
        <f ca="1">IF(OR(INDIRECT(CONCATENATE("'2018-10'!F",TEXT(MATCH($C69,'2018-10'!$C$2:$C$100,0)+1,0)))="",INDIRECT(CONCATENATE("'2018-09'!F",TEXT(MATCH($C69,'2018-09'!$C$2:$C$100,0)+1,0)))="",AND(INDIRECT(CONCATENATE("'2018-10'!F",TEXT(MATCH($C69,'2018-10'!$C$2:$C$100,0)+1,0)))="",INDIRECT(CONCATENATE("'2018-09'!F",TEXT(MATCH($C69,'2018-09'!$C$2:$C$100,0)+1,0)))="")),"Н/Д",INDIRECT(CONCATENATE("'2018-10'!F",TEXT(MATCH($C69,'2018-10'!$C$2:$C$100,0)+1,0)))-INDIRECT(CONCATENATE("'2018-09'!F",TEXT(MATCH($C69,'2018-09'!$C$2:$C$100,0)+1,0))))</f>
        <v>2405053762.4599991</v>
      </c>
      <c r="G69" s="17">
        <f ca="1">IF(OR(INDIRECT(CONCATENATE("'2018-10'!G",TEXT(MATCH($C69,'2018-10'!$C$2:$C$100,0)+1,0)))="",INDIRECT(CONCATENATE("'2018-09'!G",TEXT(MATCH($C69,'2018-09'!$C$2:$C$100,0)+1,0)))="",AND(INDIRECT(CONCATENATE("'2018-10'!G",TEXT(MATCH($C69,'2018-10'!$C$2:$C$100,0)+1,0)))="",INDIRECT(CONCATENATE("'2018-09'!G",TEXT(MATCH($C69,'2018-09'!$C$2:$C$100,0)+1,0)))="")),"Н/Д",INDIRECT(CONCATENATE("'2018-10'!G",TEXT(MATCH($C69,'2018-10'!$C$2:$C$100,0)+1,0)))-INDIRECT(CONCATENATE("'2018-09'!G",TEXT(MATCH($C69,'2018-09'!$C$2:$C$100,0)+1,0))))</f>
        <v>217990494.05999947</v>
      </c>
      <c r="H69" s="17">
        <f ca="1">IF(OR(INDIRECT(CONCATENATE("'2018-10'!H",TEXT(MATCH($C69,'2018-10'!$C$2:$C$100,0)+1,0)))="",INDIRECT(CONCATENATE("'2018-09'!H",TEXT(MATCH($C69,'2018-09'!$C$2:$C$100,0)+1,0)))="",AND(INDIRECT(CONCATENATE("'2018-10'!H",TEXT(MATCH($C69,'2018-10'!$C$2:$C$100,0)+1,0)))="",INDIRECT(CONCATENATE("'2018-09'!H",TEXT(MATCH($C69,'2018-09'!$C$2:$C$100,0)+1,0)))="")),"Н/Д",INDIRECT(CONCATENATE("'2018-10'!H",TEXT(MATCH($C69,'2018-10'!$C$2:$C$100,0)+1,0)))-INDIRECT(CONCATENATE("'2018-09'!H",TEXT(MATCH($C69,'2018-09'!$C$2:$C$100,0)+1,0))))</f>
        <v>1245557995.1599998</v>
      </c>
      <c r="I69" s="17">
        <f ca="1">IF(OR(INDIRECT(CONCATENATE("'2018-10'!I",TEXT(MATCH($C69,'2018-10'!$C$2:$C$100,0)+1,0)))="",INDIRECT(CONCATENATE("'2018-09'!I",TEXT(MATCH($C69,'2018-09'!$C$2:$C$100,0)+1,0)))="",AND(INDIRECT(CONCATENATE("'2018-10'!I",TEXT(MATCH($C69,'2018-10'!$C$2:$C$100,0)+1,0)))="",INDIRECT(CONCATENATE("'2018-09'!I",TEXT(MATCH($C69,'2018-09'!$C$2:$C$100,0)+1,0)))="")),"Н/Д",INDIRECT(CONCATENATE("'2018-10'!I",TEXT(MATCH($C69,'2018-10'!$C$2:$C$100,0)+1,0)))-INDIRECT(CONCATENATE("'2018-09'!I",TEXT(MATCH($C69,'2018-09'!$C$2:$C$100,0)+1,0))))</f>
        <v>375999612.46000004</v>
      </c>
      <c r="J69" s="17" t="str">
        <f ca="1">IF(OR(INDIRECT(CONCATENATE("'2018-10'!J",TEXT(MATCH($C69,'2018-10'!$C$2:$C$100,0)+1,0)))="",INDIRECT(CONCATENATE("'2018-09'!J",TEXT(MATCH($C69,'2018-09'!$C$2:$C$100,0)+1,0)))="",AND(INDIRECT(CONCATENATE("'2018-10'!J",TEXT(MATCH($C69,'2018-10'!$C$2:$C$100,0)+1,0)))="",INDIRECT(CONCATENATE("'2018-09'!J",TEXT(MATCH($C69,'2018-09'!$C$2:$C$100,0)+1,0)))="")),"Н/Д",INDIRECT(CONCATENATE("'2018-10'!J",TEXT(MATCH($C69,'2018-10'!$C$2:$C$100,0)+1,0)))-INDIRECT(CONCATENATE("'2018-09'!J",TEXT(MATCH($C69,'2018-09'!$C$2:$C$100,0)+1,0))))</f>
        <v>Н/Д</v>
      </c>
      <c r="K69" s="17">
        <f ca="1">IF(OR(INDIRECT(CONCATENATE("'2018-10'!K",TEXT(MATCH($C69,'2018-10'!$C$2:$C$100,0)+1,0)))="",INDIRECT(CONCATENATE("'2018-09'!K",TEXT(MATCH($C69,'2018-09'!$C$2:$C$100,0)+1,0)))="",AND(INDIRECT(CONCATENATE("'2018-10'!K",TEXT(MATCH($C69,'2018-10'!$C$2:$C$100,0)+1,0)))="",INDIRECT(CONCATENATE("'2018-09'!K",TEXT(MATCH($C69,'2018-09'!$C$2:$C$100,0)+1,0)))="")),"Н/Д",INDIRECT(CONCATENATE("'2018-10'!K",TEXT(MATCH($C69,'2018-10'!$C$2:$C$100,0)+1,0)))-INDIRECT(CONCATENATE("'2018-09'!K",TEXT(MATCH($C69,'2018-09'!$C$2:$C$100,0)+1,0))))</f>
        <v>41695249.639999866</v>
      </c>
      <c r="L69" s="17">
        <f ca="1">IF(OR(INDIRECT(CONCATENATE("'2018-10'!L",TEXT(MATCH($C69,'2018-10'!$C$2:$C$100,0)+1,0)))="",INDIRECT(CONCATENATE("'2018-09'!L",TEXT(MATCH($C69,'2018-09'!$C$2:$C$100,0)+1,0)))="",AND(INDIRECT(CONCATENATE("'2018-10'!L",TEXT(MATCH($C69,'2018-10'!$C$2:$C$100,0)+1,0)))="",INDIRECT(CONCATENATE("'2018-09'!L",TEXT(MATCH($C69,'2018-09'!$C$2:$C$100,0)+1,0)))="")),"Н/Д",INDIRECT(CONCATENATE("'2018-10'!L",TEXT(MATCH($C69,'2018-10'!$C$2:$C$100,0)+1,0)))-INDIRECT(CONCATENATE("'2018-09'!L",TEXT(MATCH($C69,'2018-09'!$C$2:$C$100,0)+1,0))))</f>
        <v>195370624.42999935</v>
      </c>
      <c r="M69" s="17">
        <f ca="1">IF(OR(INDIRECT(CONCATENATE("'2018-10'!M",TEXT(MATCH($C69,'2018-10'!$C$2:$C$100,0)+1,0)))="",INDIRECT(CONCATENATE("'2018-09'!M",TEXT(MATCH($C69,'2018-09'!$C$2:$C$100,0)+1,0)))="",AND(INDIRECT(CONCATENATE("'2018-10'!M",TEXT(MATCH($C69,'2018-10'!$C$2:$C$100,0)+1,0)))="",INDIRECT(CONCATENATE("'2018-09'!M",TEXT(MATCH($C69,'2018-09'!$C$2:$C$100,0)+1,0)))="")),"Н/Д",INDIRECT(CONCATENATE("'2018-10'!M",TEXT(MATCH($C69,'2018-10'!$C$2:$C$100,0)+1,0)))-INDIRECT(CONCATENATE("'2018-09'!M",TEXT(MATCH($C69,'2018-09'!$C$2:$C$100,0)+1,0))))</f>
        <v>34637624.75</v>
      </c>
      <c r="N69" s="17">
        <f ca="1">IF(OR(INDIRECT(CONCATENATE("'2018-10'!N",TEXT(MATCH($C69,'2018-10'!$C$2:$C$100,0)+1,0)))="",INDIRECT(CONCATENATE("'2018-09'!N",TEXT(MATCH($C69,'2018-09'!$C$2:$C$100,0)+1,0)))="",AND(INDIRECT(CONCATENATE("'2018-10'!N",TEXT(MATCH($C69,'2018-10'!$C$2:$C$100,0)+1,0)))="",INDIRECT(CONCATENATE("'2018-09'!N",TEXT(MATCH($C69,'2018-09'!$C$2:$C$100,0)+1,0)))="")),"Н/Д",INDIRECT(CONCATENATE("'2018-10'!N",TEXT(MATCH($C69,'2018-10'!$C$2:$C$100,0)+1,0)))-INDIRECT(CONCATENATE("'2018-09'!NE",TEXT(MATCH($C69,'2018-09'!$C$2:$C$100,0)+1,0))))</f>
        <v>228017516.59999999</v>
      </c>
      <c r="O69" s="17">
        <f ca="1">IF(OR(INDIRECT(CONCATENATE("'2018-10'!O",TEXT(MATCH($C69,'2018-10'!$C$2:$C$100,0)+1,0)))="",INDIRECT(CONCATENATE("'2018-09'!O",TEXT(MATCH($C69,'2018-09'!$C$2:$C$100,0)+1,0)))="",AND(INDIRECT(CONCATENATE("'2018-10'!O",TEXT(MATCH($C69,'2018-10'!$C$2:$C$100,0)+1,0)))="",INDIRECT(CONCATENATE("'2018-09'!O",TEXT(MATCH($C69,'2018-09'!$C$2:$C$100,0)+1,0)))="")),"Н/Д",INDIRECT(CONCATENATE("'2018-10'!O",TEXT(MATCH($C69,'2018-10'!$C$2:$C$100,0)+1,0)))-INDIRECT(CONCATENATE("'2018-09'!O",TEXT(MATCH($C69,'2018-09'!$C$2:$C$100,0)+1,0))))</f>
        <v>7484.6999999999971</v>
      </c>
      <c r="P69" s="17">
        <f ca="1">IF(OR(INDIRECT(CONCATENATE("'2018-10'!P",TEXT(MATCH($C69,'2018-10'!$C$2:$C$100,0)+1,0)))="",INDIRECT(CONCATENATE("'2018-09'!P",TEXT(MATCH($C69,'2018-09'!$C$2:$C$100,0)+1,0)))="",AND(INDIRECT(CONCATENATE("'2018-10'!P",TEXT(MATCH($C69,'2018-10'!$C$2:$C$100,0)+1,0)))="",INDIRECT(CONCATENATE("'2018-09'!P",TEXT(MATCH($C69,'2018-09'!$C$2:$C$100,0)+1,0)))="")),"Н/Д",INDIRECT(CONCATENATE("'2018-10'!P",TEXT(MATCH($C69,'2018-10'!$C$2:$C$100,0)+1,0)))-INDIRECT(CONCATENATE("'2018-09'!P",TEXT(MATCH($C69,'2018-09'!$C$2:$C$100,0)+1,0))))</f>
        <v>145638522.88999999</v>
      </c>
      <c r="Q69" s="17">
        <f ca="1">IF(OR(INDIRECT(CONCATENATE("'2018-10'!Q",TEXT(MATCH($C69,'2018-10'!$C$2:$C$100,0)+1,0)))="",INDIRECT(CONCATENATE("'2018-09'!Q",TEXT(MATCH($C69,'2018-09'!$C$2:$C$100,0)+1,0)))="",AND(INDIRECT(CONCATENATE("'2018-10'!Q",TEXT(MATCH($C69,'2018-10'!$C$2:$C$100,0)+1,0)))="",INDIRECT(CONCATENATE("'2018-09'!Q",TEXT(MATCH($C69,'2018-09'!$C$2:$C$100,0)+1,0)))="")),"Н/Д",INDIRECT(CONCATENATE("'2018-10'!Q",TEXT(MATCH($C69,'2018-10'!$C$2:$C$100,0)+1,0)))-INDIRECT(CONCATENATE("'2018-09'!Q",TEXT(MATCH($C69,'2018-09'!$C$2:$C$100,0)+1,0))))</f>
        <v>3567887.6899999976</v>
      </c>
      <c r="R69" s="17">
        <f ca="1">IF(OR(INDIRECT(CONCATENATE("'2018-10'!R",TEXT(MATCH($C69,'2018-10'!$C$2:$C$100,0)+1,0)))="",INDIRECT(CONCATENATE("'2018-09'!R",TEXT(MATCH($C69,'2018-09'!$C$2:$C$100,0)+1,0)))="",AND(INDIRECT(CONCATENATE("'2018-10'!R",TEXT(MATCH($C69,'2018-10'!$C$2:$C$100,0)+1,0)))="",INDIRECT(CONCATENATE("'2018-09'!R",TEXT(MATCH($C69,'2018-09'!$C$2:$C$100,0)+1,0)))="")),"Н/Д",INDIRECT(CONCATENATE("'2018-10'!R",TEXT(MATCH($C69,'2018-10'!$C$2:$C$100,0)+1,0)))-INDIRECT(CONCATENATE("'2018-09'!R",TEXT(MATCH($C69,'2018-09'!$C$2:$C$100,0)+1,0))))</f>
        <v>37054330.069999993</v>
      </c>
      <c r="S69" s="17">
        <f ca="1">IF(OR(INDIRECT(CONCATENATE("'2018-10'!S",TEXT(MATCH($C69,'2018-10'!$C$2:$C$100,0)+1,0)))="",INDIRECT(CONCATENATE("'2018-09'!S",TEXT(MATCH($C69,'2018-09'!$C$2:$C$100,0)+1,0)))="",AND(INDIRECT(CONCATENATE("'2018-10'!S",TEXT(MATCH($C69,'2018-10'!$C$2:$C$100,0)+1,0)))="",INDIRECT(CONCATENATE("'2018-09'!S",TEXT(MATCH($C69,'2018-09'!$C$2:$C$100,0)+1,0)))="")),"Н/Д",INDIRECT(CONCATENATE("'2018-10'!S",TEXT(MATCH($C69,'2018-10'!$C$2:$C$100,0)+1,0)))-INDIRECT(CONCATENATE("'2018-09'!S",TEXT(MATCH($C69,'2018-09'!$C$2:$C$100,0)+1,0))))</f>
        <v>368045.50999999978</v>
      </c>
      <c r="T69" s="17">
        <f ca="1">IF(OR(INDIRECT(CONCATENATE("'2018-10'!T",TEXT(MATCH($C69,'2018-10'!$C$2:$C$100,0)+1,0)))="",INDIRECT(CONCATENATE("'2018-09'!T",TEXT(MATCH($C69,'2018-09'!$C$2:$C$100,0)+1,0)))="",AND(INDIRECT(CONCATENATE("'2018-10'!T",TEXT(MATCH($C69,'2018-10'!$C$2:$C$100,0)+1,0)))="",INDIRECT(CONCATENATE("'2018-09'!T",TEXT(MATCH($C69,'2018-09'!$C$2:$C$100,0)+1,0)))="")),"Н/Д",INDIRECT(CONCATENATE("'2018-10'!T",TEXT(MATCH($C69,'2018-10'!$C$2:$C$100,0)+1,0)))-INDIRECT(CONCATENATE("'2018-09'!T",TEXT(MATCH($C69,'2018-09'!$C$2:$C$100,0)+1,0))))</f>
        <v>54827973.319999993</v>
      </c>
      <c r="U69" s="17">
        <f ca="1">IF(OR(INDIRECT(CONCATENATE("'2018-10'!U",TEXT(MATCH($C69,'2018-10'!$C$2:$C$100,0)+1,0)))="",INDIRECT(CONCATENATE("'2018-09'!U",TEXT(MATCH($C69,'2018-09'!$C$2:$C$100,0)+1,0)))="",AND(INDIRECT(CONCATENATE("'2018-10'!U",TEXT(MATCH($C69,'2018-10'!$C$2:$C$100,0)+1,0)))="",INDIRECT(CONCATENATE("'2018-09'!U",TEXT(MATCH($C69,'2018-09'!$C$2:$C$100,0)+1,0)))="")),"Н/Д",INDIRECT(CONCATENATE("'2018-10'!U",TEXT(MATCH($C69,'2018-10'!$C$2:$C$100,0)+1,0)))-INDIRECT(CONCATENATE("'2018-09'!U",TEXT(MATCH($C69,'2018-09'!$C$2:$C$100,0)+1,0))))</f>
        <v>1570761.6499999985</v>
      </c>
      <c r="V69" s="17">
        <f ca="1">IF(OR(INDIRECT(CONCATENATE("'2018-10'!V",TEXT(MATCH($C69,'2018-10'!$C$2:$C$100,0)+1,0)))="",INDIRECT(CONCATENATE("'2018-09'!V",TEXT(MATCH($C69,'2018-09'!$C$2:$C$100,0)+1,0)))="",AND(INDIRECT(CONCATENATE("'2018-10'!V",TEXT(MATCH($C69,'2018-10'!$C$2:$C$100,0)+1,0)))="",INDIRECT(CONCATENATE("'2018-09'!V",TEXT(MATCH($C69,'2018-09'!$C$2:$C$100,0)+1,0)))="")),"Н/Д",INDIRECT(CONCATENATE("'2018-10'!V",TEXT(MATCH($C69,'2018-10'!$C$2:$C$100,0)+1,0)))-INDIRECT(CONCATENATE("'2018-09'!V",TEXT(MATCH($C69,'2018-09'!$C$2:$C$100,0)+1,0))))</f>
        <v>1297374955.6000004</v>
      </c>
      <c r="W69" s="17">
        <f ca="1">IF(OR(INDIRECT(CONCATENATE("'2018-10'!W",TEXT(MATCH($C69,'2018-10'!$C$2:$C$100,0)+1,0)))="",INDIRECT(CONCATENATE("'2018-09'!W",TEXT(MATCH($C69,'2018-09'!$C$2:$C$100,0)+1,0)))="",AND(INDIRECT(CONCATENATE("'2018-10'!W",TEXT(MATCH($C69,'2018-10'!$C$2:$C$100,0)+1,0)))="",INDIRECT(CONCATENATE("'2018-09'!W",TEXT(MATCH($C69,'2018-09'!$C$2:$C$100,0)+1,0)))="")),"Н/Д",INDIRECT(CONCATENATE("'2018-10'!W",TEXT(MATCH($C69,'2018-10'!$C$2:$C$100,0)+1,0)))-INDIRECT(CONCATENATE("'2018-09'!W",TEXT(MATCH($C69,'2018-09'!$C$2:$C$100,0)+1,0))))</f>
        <v>9781598885.7200012</v>
      </c>
    </row>
    <row r="70" spans="1:23" x14ac:dyDescent="0.25">
      <c r="A70" s="2" t="s">
        <v>87</v>
      </c>
      <c r="B70" s="2" t="s">
        <v>96</v>
      </c>
      <c r="C70" s="15">
        <v>42000000</v>
      </c>
      <c r="D70" s="2" t="s">
        <v>213</v>
      </c>
      <c r="E70" s="17">
        <f ca="1">IF(OR(INDIRECT(CONCATENATE("'2018-10'!E",TEXT(MATCH($C70,'2018-10'!$C$2:$C$100,0)+1,0)))="",INDIRECT(CONCATENATE("'2018-09'!E",TEXT(MATCH($C70,'2018-09'!$C$2:$C$100,0)+1,0)))="",AND(INDIRECT(CONCATENATE("'2018-10'!E",TEXT(MATCH($C70,'2018-10'!$C$2:$C$100,0)+1,0)))="",INDIRECT(CONCATENATE("'2018-09'!E",TEXT(MATCH($C70,'2018-09'!$C$2:$C$100,0)+1,0)))="")),"Н/Д",INDIRECT(CONCATENATE("'2018-10'!E",TEXT(MATCH($C70,'2018-10'!$C$2:$C$100,0)+1,0)))-INDIRECT(CONCATENATE("'2018-09'!E",TEXT(MATCH($C70,'2018-09'!$C$2:$C$100,0)+1,0))))</f>
        <v>3346869174.9899979</v>
      </c>
      <c r="F70" s="17">
        <f ca="1">IF(OR(INDIRECT(CONCATENATE("'2018-10'!F",TEXT(MATCH($C70,'2018-10'!$C$2:$C$100,0)+1,0)))="",INDIRECT(CONCATENATE("'2018-09'!F",TEXT(MATCH($C70,'2018-09'!$C$2:$C$100,0)+1,0)))="",AND(INDIRECT(CONCATENATE("'2018-10'!F",TEXT(MATCH($C70,'2018-10'!$C$2:$C$100,0)+1,0)))="",INDIRECT(CONCATENATE("'2018-09'!F",TEXT(MATCH($C70,'2018-09'!$C$2:$C$100,0)+1,0)))="")),"Н/Д",INDIRECT(CONCATENATE("'2018-10'!F",TEXT(MATCH($C70,'2018-10'!$C$2:$C$100,0)+1,0)))-INDIRECT(CONCATENATE("'2018-09'!F",TEXT(MATCH($C70,'2018-09'!$C$2:$C$100,0)+1,0))))</f>
        <v>2465853568.3899994</v>
      </c>
      <c r="G70" s="17">
        <f ca="1">IF(OR(INDIRECT(CONCATENATE("'2018-10'!G",TEXT(MATCH($C70,'2018-10'!$C$2:$C$100,0)+1,0)))="",INDIRECT(CONCATENATE("'2018-09'!G",TEXT(MATCH($C70,'2018-09'!$C$2:$C$100,0)+1,0)))="",AND(INDIRECT(CONCATENATE("'2018-10'!G",TEXT(MATCH($C70,'2018-10'!$C$2:$C$100,0)+1,0)))="",INDIRECT(CONCATENATE("'2018-09'!G",TEXT(MATCH($C70,'2018-09'!$C$2:$C$100,0)+1,0)))="")),"Н/Д",INDIRECT(CONCATENATE("'2018-10'!G",TEXT(MATCH($C70,'2018-10'!$C$2:$C$100,0)+1,0)))-INDIRECT(CONCATENATE("'2018-09'!G",TEXT(MATCH($C70,'2018-09'!$C$2:$C$100,0)+1,0))))</f>
        <v>124306845.38000107</v>
      </c>
      <c r="H70" s="17">
        <f ca="1">IF(OR(INDIRECT(CONCATENATE("'2018-10'!H",TEXT(MATCH($C70,'2018-10'!$C$2:$C$100,0)+1,0)))="",INDIRECT(CONCATENATE("'2018-09'!H",TEXT(MATCH($C70,'2018-09'!$C$2:$C$100,0)+1,0)))="",AND(INDIRECT(CONCATENATE("'2018-10'!H",TEXT(MATCH($C70,'2018-10'!$C$2:$C$100,0)+1,0)))="",INDIRECT(CONCATENATE("'2018-09'!H",TEXT(MATCH($C70,'2018-09'!$C$2:$C$100,0)+1,0)))="")),"Н/Д",INDIRECT(CONCATENATE("'2018-10'!H",TEXT(MATCH($C70,'2018-10'!$C$2:$C$100,0)+1,0)))-INDIRECT(CONCATENATE("'2018-09'!H",TEXT(MATCH($C70,'2018-09'!$C$2:$C$100,0)+1,0))))</f>
        <v>1433196539.7800007</v>
      </c>
      <c r="I70" s="17">
        <f ca="1">IF(OR(INDIRECT(CONCATENATE("'2018-10'!I",TEXT(MATCH($C70,'2018-10'!$C$2:$C$100,0)+1,0)))="",INDIRECT(CONCATENATE("'2018-09'!I",TEXT(MATCH($C70,'2018-09'!$C$2:$C$100,0)+1,0)))="",AND(INDIRECT(CONCATENATE("'2018-10'!I",TEXT(MATCH($C70,'2018-10'!$C$2:$C$100,0)+1,0)))="",INDIRECT(CONCATENATE("'2018-09'!I",TEXT(MATCH($C70,'2018-09'!$C$2:$C$100,0)+1,0)))="")),"Н/Д",INDIRECT(CONCATENATE("'2018-10'!I",TEXT(MATCH($C70,'2018-10'!$C$2:$C$100,0)+1,0)))-INDIRECT(CONCATENATE("'2018-09'!I",TEXT(MATCH($C70,'2018-09'!$C$2:$C$100,0)+1,0))))</f>
        <v>437222927.57999992</v>
      </c>
      <c r="J70" s="17" t="str">
        <f ca="1">IF(OR(INDIRECT(CONCATENATE("'2018-10'!J",TEXT(MATCH($C70,'2018-10'!$C$2:$C$100,0)+1,0)))="",INDIRECT(CONCATENATE("'2018-09'!J",TEXT(MATCH($C70,'2018-09'!$C$2:$C$100,0)+1,0)))="",AND(INDIRECT(CONCATENATE("'2018-10'!J",TEXT(MATCH($C70,'2018-10'!$C$2:$C$100,0)+1,0)))="",INDIRECT(CONCATENATE("'2018-09'!J",TEXT(MATCH($C70,'2018-09'!$C$2:$C$100,0)+1,0)))="")),"Н/Д",INDIRECT(CONCATENATE("'2018-10'!J",TEXT(MATCH($C70,'2018-10'!$C$2:$C$100,0)+1,0)))-INDIRECT(CONCATENATE("'2018-09'!J",TEXT(MATCH($C70,'2018-09'!$C$2:$C$100,0)+1,0))))</f>
        <v>Н/Д</v>
      </c>
      <c r="K70" s="17">
        <f ca="1">IF(OR(INDIRECT(CONCATENATE("'2018-10'!K",TEXT(MATCH($C70,'2018-10'!$C$2:$C$100,0)+1,0)))="",INDIRECT(CONCATENATE("'2018-09'!K",TEXT(MATCH($C70,'2018-09'!$C$2:$C$100,0)+1,0)))="",AND(INDIRECT(CONCATENATE("'2018-10'!K",TEXT(MATCH($C70,'2018-10'!$C$2:$C$100,0)+1,0)))="",INDIRECT(CONCATENATE("'2018-09'!K",TEXT(MATCH($C70,'2018-09'!$C$2:$C$100,0)+1,0)))="")),"Н/Д",INDIRECT(CONCATENATE("'2018-10'!K",TEXT(MATCH($C70,'2018-10'!$C$2:$C$100,0)+1,0)))-INDIRECT(CONCATENATE("'2018-09'!K",TEXT(MATCH($C70,'2018-09'!$C$2:$C$100,0)+1,0))))</f>
        <v>51458325.120000124</v>
      </c>
      <c r="L70" s="17">
        <f ca="1">IF(OR(INDIRECT(CONCATENATE("'2018-10'!L",TEXT(MATCH($C70,'2018-10'!$C$2:$C$100,0)+1,0)))="",INDIRECT(CONCATENATE("'2018-09'!L",TEXT(MATCH($C70,'2018-09'!$C$2:$C$100,0)+1,0)))="",AND(INDIRECT(CONCATENATE("'2018-10'!L",TEXT(MATCH($C70,'2018-10'!$C$2:$C$100,0)+1,0)))="",INDIRECT(CONCATENATE("'2018-09'!L",TEXT(MATCH($C70,'2018-09'!$C$2:$C$100,0)+1,0)))="")),"Н/Д",INDIRECT(CONCATENATE("'2018-10'!L",TEXT(MATCH($C70,'2018-10'!$C$2:$C$100,0)+1,0)))-INDIRECT(CONCATENATE("'2018-09'!L",TEXT(MATCH($C70,'2018-09'!$C$2:$C$100,0)+1,0))))</f>
        <v>152170681.53000069</v>
      </c>
      <c r="M70" s="17">
        <f ca="1">IF(OR(INDIRECT(CONCATENATE("'2018-10'!M",TEXT(MATCH($C70,'2018-10'!$C$2:$C$100,0)+1,0)))="",INDIRECT(CONCATENATE("'2018-09'!M",TEXT(MATCH($C70,'2018-09'!$C$2:$C$100,0)+1,0)))="",AND(INDIRECT(CONCATENATE("'2018-10'!M",TEXT(MATCH($C70,'2018-10'!$C$2:$C$100,0)+1,0)))="",INDIRECT(CONCATENATE("'2018-09'!M",TEXT(MATCH($C70,'2018-09'!$C$2:$C$100,0)+1,0)))="")),"Н/Д",INDIRECT(CONCATENATE("'2018-10'!M",TEXT(MATCH($C70,'2018-10'!$C$2:$C$100,0)+1,0)))-INDIRECT(CONCATENATE("'2018-09'!M",TEXT(MATCH($C70,'2018-09'!$C$2:$C$100,0)+1,0))))</f>
        <v>7165835.2100000009</v>
      </c>
      <c r="N70" s="17">
        <f ca="1">IF(OR(INDIRECT(CONCATENATE("'2018-10'!N",TEXT(MATCH($C70,'2018-10'!$C$2:$C$100,0)+1,0)))="",INDIRECT(CONCATENATE("'2018-09'!N",TEXT(MATCH($C70,'2018-09'!$C$2:$C$100,0)+1,0)))="",AND(INDIRECT(CONCATENATE("'2018-10'!N",TEXT(MATCH($C70,'2018-10'!$C$2:$C$100,0)+1,0)))="",INDIRECT(CONCATENATE("'2018-09'!N",TEXT(MATCH($C70,'2018-09'!$C$2:$C$100,0)+1,0)))="")),"Н/Д",INDIRECT(CONCATENATE("'2018-10'!N",TEXT(MATCH($C70,'2018-10'!$C$2:$C$100,0)+1,0)))-INDIRECT(CONCATENATE("'2018-09'!NE",TEXT(MATCH($C70,'2018-09'!$C$2:$C$100,0)+1,0))))</f>
        <v>262686603.80000001</v>
      </c>
      <c r="O70" s="17">
        <f ca="1">IF(OR(INDIRECT(CONCATENATE("'2018-10'!O",TEXT(MATCH($C70,'2018-10'!$C$2:$C$100,0)+1,0)))="",INDIRECT(CONCATENATE("'2018-09'!O",TEXT(MATCH($C70,'2018-09'!$C$2:$C$100,0)+1,0)))="",AND(INDIRECT(CONCATENATE("'2018-10'!O",TEXT(MATCH($C70,'2018-10'!$C$2:$C$100,0)+1,0)))="",INDIRECT(CONCATENATE("'2018-09'!O",TEXT(MATCH($C70,'2018-09'!$C$2:$C$100,0)+1,0)))="")),"Н/Д",INDIRECT(CONCATENATE("'2018-10'!O",TEXT(MATCH($C70,'2018-10'!$C$2:$C$100,0)+1,0)))-INDIRECT(CONCATENATE("'2018-09'!O",TEXT(MATCH($C70,'2018-09'!$C$2:$C$100,0)+1,0))))</f>
        <v>19433.549999999988</v>
      </c>
      <c r="P70" s="17">
        <f ca="1">IF(OR(INDIRECT(CONCATENATE("'2018-10'!P",TEXT(MATCH($C70,'2018-10'!$C$2:$C$100,0)+1,0)))="",INDIRECT(CONCATENATE("'2018-09'!P",TEXT(MATCH($C70,'2018-09'!$C$2:$C$100,0)+1,0)))="",AND(INDIRECT(CONCATENATE("'2018-10'!P",TEXT(MATCH($C70,'2018-10'!$C$2:$C$100,0)+1,0)))="",INDIRECT(CONCATENATE("'2018-09'!P",TEXT(MATCH($C70,'2018-09'!$C$2:$C$100,0)+1,0)))="")),"Н/Д",INDIRECT(CONCATENATE("'2018-10'!P",TEXT(MATCH($C70,'2018-10'!$C$2:$C$100,0)+1,0)))-INDIRECT(CONCATENATE("'2018-09'!P",TEXT(MATCH($C70,'2018-09'!$C$2:$C$100,0)+1,0))))</f>
        <v>122168925.07999998</v>
      </c>
      <c r="Q70" s="17">
        <f ca="1">IF(OR(INDIRECT(CONCATENATE("'2018-10'!Q",TEXT(MATCH($C70,'2018-10'!$C$2:$C$100,0)+1,0)))="",INDIRECT(CONCATENATE("'2018-09'!Q",TEXT(MATCH($C70,'2018-09'!$C$2:$C$100,0)+1,0)))="",AND(INDIRECT(CONCATENATE("'2018-10'!Q",TEXT(MATCH($C70,'2018-10'!$C$2:$C$100,0)+1,0)))="",INDIRECT(CONCATENATE("'2018-09'!Q",TEXT(MATCH($C70,'2018-09'!$C$2:$C$100,0)+1,0)))="")),"Н/Д",INDIRECT(CONCATENATE("'2018-10'!Q",TEXT(MATCH($C70,'2018-10'!$C$2:$C$100,0)+1,0)))-INDIRECT(CONCATENATE("'2018-09'!Q",TEXT(MATCH($C70,'2018-09'!$C$2:$C$100,0)+1,0))))</f>
        <v>5770072.25</v>
      </c>
      <c r="R70" s="17">
        <f ca="1">IF(OR(INDIRECT(CONCATENATE("'2018-10'!R",TEXT(MATCH($C70,'2018-10'!$C$2:$C$100,0)+1,0)))="",INDIRECT(CONCATENATE("'2018-09'!R",TEXT(MATCH($C70,'2018-09'!$C$2:$C$100,0)+1,0)))="",AND(INDIRECT(CONCATENATE("'2018-10'!R",TEXT(MATCH($C70,'2018-10'!$C$2:$C$100,0)+1,0)))="",INDIRECT(CONCATENATE("'2018-09'!R",TEXT(MATCH($C70,'2018-09'!$C$2:$C$100,0)+1,0)))="")),"Н/Д",INDIRECT(CONCATENATE("'2018-10'!R",TEXT(MATCH($C70,'2018-10'!$C$2:$C$100,0)+1,0)))-INDIRECT(CONCATENATE("'2018-09'!R",TEXT(MATCH($C70,'2018-09'!$C$2:$C$100,0)+1,0))))</f>
        <v>43748938.079999983</v>
      </c>
      <c r="S70" s="17">
        <f ca="1">IF(OR(INDIRECT(CONCATENATE("'2018-10'!S",TEXT(MATCH($C70,'2018-10'!$C$2:$C$100,0)+1,0)))="",INDIRECT(CONCATENATE("'2018-09'!S",TEXT(MATCH($C70,'2018-09'!$C$2:$C$100,0)+1,0)))="",AND(INDIRECT(CONCATENATE("'2018-10'!S",TEXT(MATCH($C70,'2018-10'!$C$2:$C$100,0)+1,0)))="",INDIRECT(CONCATENATE("'2018-09'!S",TEXT(MATCH($C70,'2018-09'!$C$2:$C$100,0)+1,0)))="")),"Н/Д",INDIRECT(CONCATENATE("'2018-10'!S",TEXT(MATCH($C70,'2018-10'!$C$2:$C$100,0)+1,0)))-INDIRECT(CONCATENATE("'2018-09'!S",TEXT(MATCH($C70,'2018-09'!$C$2:$C$100,0)+1,0))))</f>
        <v>5494</v>
      </c>
      <c r="T70" s="17">
        <f ca="1">IF(OR(INDIRECT(CONCATENATE("'2018-10'!T",TEXT(MATCH($C70,'2018-10'!$C$2:$C$100,0)+1,0)))="",INDIRECT(CONCATENATE("'2018-09'!T",TEXT(MATCH($C70,'2018-09'!$C$2:$C$100,0)+1,0)))="",AND(INDIRECT(CONCATENATE("'2018-10'!T",TEXT(MATCH($C70,'2018-10'!$C$2:$C$100,0)+1,0)))="",INDIRECT(CONCATENATE("'2018-09'!T",TEXT(MATCH($C70,'2018-09'!$C$2:$C$100,0)+1,0)))="")),"Н/Д",INDIRECT(CONCATENATE("'2018-10'!T",TEXT(MATCH($C70,'2018-10'!$C$2:$C$100,0)+1,0)))-INDIRECT(CONCATENATE("'2018-09'!T",TEXT(MATCH($C70,'2018-09'!$C$2:$C$100,0)+1,0))))</f>
        <v>40633850.079999983</v>
      </c>
      <c r="U70" s="17">
        <f ca="1">IF(OR(INDIRECT(CONCATENATE("'2018-10'!U",TEXT(MATCH($C70,'2018-10'!$C$2:$C$100,0)+1,0)))="",INDIRECT(CONCATENATE("'2018-09'!U",TEXT(MATCH($C70,'2018-09'!$C$2:$C$100,0)+1,0)))="",AND(INDIRECT(CONCATENATE("'2018-10'!U",TEXT(MATCH($C70,'2018-10'!$C$2:$C$100,0)+1,0)))="",INDIRECT(CONCATENATE("'2018-09'!U",TEXT(MATCH($C70,'2018-09'!$C$2:$C$100,0)+1,0)))="")),"Н/Д",INDIRECT(CONCATENATE("'2018-10'!U",TEXT(MATCH($C70,'2018-10'!$C$2:$C$100,0)+1,0)))-INDIRECT(CONCATENATE("'2018-09'!U",TEXT(MATCH($C70,'2018-09'!$C$2:$C$100,0)+1,0))))</f>
        <v>2553416.9499999993</v>
      </c>
      <c r="V70" s="17">
        <f ca="1">IF(OR(INDIRECT(CONCATENATE("'2018-10'!V",TEXT(MATCH($C70,'2018-10'!$C$2:$C$100,0)+1,0)))="",INDIRECT(CONCATENATE("'2018-09'!V",TEXT(MATCH($C70,'2018-09'!$C$2:$C$100,0)+1,0)))="",AND(INDIRECT(CONCATENATE("'2018-10'!V",TEXT(MATCH($C70,'2018-10'!$C$2:$C$100,0)+1,0)))="",INDIRECT(CONCATENATE("'2018-09'!V",TEXT(MATCH($C70,'2018-09'!$C$2:$C$100,0)+1,0)))="")),"Н/Д",INDIRECT(CONCATENATE("'2018-10'!V",TEXT(MATCH($C70,'2018-10'!$C$2:$C$100,0)+1,0)))-INDIRECT(CONCATENATE("'2018-09'!V",TEXT(MATCH($C70,'2018-09'!$C$2:$C$100,0)+1,0))))</f>
        <v>881015606.60000038</v>
      </c>
      <c r="W70" s="17">
        <f ca="1">IF(OR(INDIRECT(CONCATENATE("'2018-10'!W",TEXT(MATCH($C70,'2018-10'!$C$2:$C$100,0)+1,0)))="",INDIRECT(CONCATENATE("'2018-09'!W",TEXT(MATCH($C70,'2018-09'!$C$2:$C$100,0)+1,0)))="",AND(INDIRECT(CONCATENATE("'2018-10'!W",TEXT(MATCH($C70,'2018-10'!$C$2:$C$100,0)+1,0)))="",INDIRECT(CONCATENATE("'2018-09'!W",TEXT(MATCH($C70,'2018-09'!$C$2:$C$100,0)+1,0)))="")),"Н/Д",INDIRECT(CONCATENATE("'2018-10'!W",TEXT(MATCH($C70,'2018-10'!$C$2:$C$100,0)+1,0)))-INDIRECT(CONCATENATE("'2018-09'!W",TEXT(MATCH($C70,'2018-09'!$C$2:$C$100,0)+1,0))))</f>
        <v>9141738328.2799988</v>
      </c>
    </row>
    <row r="71" spans="1:23" x14ac:dyDescent="0.25">
      <c r="A71" s="2" t="s">
        <v>87</v>
      </c>
      <c r="B71" s="2" t="s">
        <v>97</v>
      </c>
      <c r="C71" s="15">
        <v>46000000</v>
      </c>
      <c r="D71" s="2" t="s">
        <v>213</v>
      </c>
      <c r="E71" s="17">
        <f ca="1">IF(OR(INDIRECT(CONCATENATE("'2018-10'!E",TEXT(MATCH($C71,'2018-10'!$C$2:$C$100,0)+1,0)))="",INDIRECT(CONCATENATE("'2018-09'!E",TEXT(MATCH($C71,'2018-09'!$C$2:$C$100,0)+1,0)))="",AND(INDIRECT(CONCATENATE("'2018-10'!E",TEXT(MATCH($C71,'2018-10'!$C$2:$C$100,0)+1,0)))="",INDIRECT(CONCATENATE("'2018-09'!E",TEXT(MATCH($C71,'2018-09'!$C$2:$C$100,0)+1,0)))="")),"Н/Д",INDIRECT(CONCATENATE("'2018-10'!E",TEXT(MATCH($C71,'2018-10'!$C$2:$C$100,0)+1,0)))-INDIRECT(CONCATENATE("'2018-09'!E",TEXT(MATCH($C71,'2018-09'!$C$2:$C$100,0)+1,0))))</f>
        <v>38563150192.679993</v>
      </c>
      <c r="F71" s="17">
        <f ca="1">IF(OR(INDIRECT(CONCATENATE("'2018-10'!F",TEXT(MATCH($C71,'2018-10'!$C$2:$C$100,0)+1,0)))="",INDIRECT(CONCATENATE("'2018-09'!F",TEXT(MATCH($C71,'2018-09'!$C$2:$C$100,0)+1,0)))="",AND(INDIRECT(CONCATENATE("'2018-10'!F",TEXT(MATCH($C71,'2018-10'!$C$2:$C$100,0)+1,0)))="",INDIRECT(CONCATENATE("'2018-09'!F",TEXT(MATCH($C71,'2018-09'!$C$2:$C$100,0)+1,0)))="")),"Н/Д",INDIRECT(CONCATENATE("'2018-10'!F",TEXT(MATCH($C71,'2018-10'!$C$2:$C$100,0)+1,0)))-INDIRECT(CONCATENATE("'2018-09'!F",TEXT(MATCH($C71,'2018-09'!$C$2:$C$100,0)+1,0))))</f>
        <v>35210485822.639954</v>
      </c>
      <c r="G71" s="17">
        <f ca="1">IF(OR(INDIRECT(CONCATENATE("'2018-10'!G",TEXT(MATCH($C71,'2018-10'!$C$2:$C$100,0)+1,0)))="",INDIRECT(CONCATENATE("'2018-09'!G",TEXT(MATCH($C71,'2018-09'!$C$2:$C$100,0)+1,0)))="",AND(INDIRECT(CONCATENATE("'2018-10'!G",TEXT(MATCH($C71,'2018-10'!$C$2:$C$100,0)+1,0)))="",INDIRECT(CONCATENATE("'2018-09'!G",TEXT(MATCH($C71,'2018-09'!$C$2:$C$100,0)+1,0)))="")),"Н/Д",INDIRECT(CONCATENATE("'2018-10'!G",TEXT(MATCH($C71,'2018-10'!$C$2:$C$100,0)+1,0)))-INDIRECT(CONCATENATE("'2018-09'!G",TEXT(MATCH($C71,'2018-09'!$C$2:$C$100,0)+1,0))))</f>
        <v>7166086295.8499908</v>
      </c>
      <c r="H71" s="17">
        <f ca="1">IF(OR(INDIRECT(CONCATENATE("'2018-10'!H",TEXT(MATCH($C71,'2018-10'!$C$2:$C$100,0)+1,0)))="",INDIRECT(CONCATENATE("'2018-09'!H",TEXT(MATCH($C71,'2018-09'!$C$2:$C$100,0)+1,0)))="",AND(INDIRECT(CONCATENATE("'2018-10'!H",TEXT(MATCH($C71,'2018-10'!$C$2:$C$100,0)+1,0)))="",INDIRECT(CONCATENATE("'2018-09'!H",TEXT(MATCH($C71,'2018-09'!$C$2:$C$100,0)+1,0)))="")),"Н/Д",INDIRECT(CONCATENATE("'2018-10'!H",TEXT(MATCH($C71,'2018-10'!$C$2:$C$100,0)+1,0)))-INDIRECT(CONCATENATE("'2018-09'!H",TEXT(MATCH($C71,'2018-09'!$C$2:$C$100,0)+1,0))))</f>
        <v>16915187087.559998</v>
      </c>
      <c r="I71" s="17">
        <f ca="1">IF(OR(INDIRECT(CONCATENATE("'2018-10'!I",TEXT(MATCH($C71,'2018-10'!$C$2:$C$100,0)+1,0)))="",INDIRECT(CONCATENATE("'2018-09'!I",TEXT(MATCH($C71,'2018-09'!$C$2:$C$100,0)+1,0)))="",AND(INDIRECT(CONCATENATE("'2018-10'!I",TEXT(MATCH($C71,'2018-10'!$C$2:$C$100,0)+1,0)))="",INDIRECT(CONCATENATE("'2018-09'!I",TEXT(MATCH($C71,'2018-09'!$C$2:$C$100,0)+1,0)))="")),"Н/Д",INDIRECT(CONCATENATE("'2018-10'!I",TEXT(MATCH($C71,'2018-10'!$C$2:$C$100,0)+1,0)))-INDIRECT(CONCATENATE("'2018-09'!I",TEXT(MATCH($C71,'2018-09'!$C$2:$C$100,0)+1,0))))</f>
        <v>3894981216.6000023</v>
      </c>
      <c r="J71" s="17" t="str">
        <f ca="1">IF(OR(INDIRECT(CONCATENATE("'2018-10'!J",TEXT(MATCH($C71,'2018-10'!$C$2:$C$100,0)+1,0)))="",INDIRECT(CONCATENATE("'2018-09'!J",TEXT(MATCH($C71,'2018-09'!$C$2:$C$100,0)+1,0)))="",AND(INDIRECT(CONCATENATE("'2018-10'!J",TEXT(MATCH($C71,'2018-10'!$C$2:$C$100,0)+1,0)))="",INDIRECT(CONCATENATE("'2018-09'!J",TEXT(MATCH($C71,'2018-09'!$C$2:$C$100,0)+1,0)))="")),"Н/Д",INDIRECT(CONCATENATE("'2018-10'!J",TEXT(MATCH($C71,'2018-10'!$C$2:$C$100,0)+1,0)))-INDIRECT(CONCATENATE("'2018-09'!J",TEXT(MATCH($C71,'2018-09'!$C$2:$C$100,0)+1,0))))</f>
        <v>Н/Д</v>
      </c>
      <c r="K71" s="17">
        <f ca="1">IF(OR(INDIRECT(CONCATENATE("'2018-10'!K",TEXT(MATCH($C71,'2018-10'!$C$2:$C$100,0)+1,0)))="",INDIRECT(CONCATENATE("'2018-09'!K",TEXT(MATCH($C71,'2018-09'!$C$2:$C$100,0)+1,0)))="",AND(INDIRECT(CONCATENATE("'2018-10'!K",TEXT(MATCH($C71,'2018-10'!$C$2:$C$100,0)+1,0)))="",INDIRECT(CONCATENATE("'2018-09'!K",TEXT(MATCH($C71,'2018-09'!$C$2:$C$100,0)+1,0)))="")),"Н/Д",INDIRECT(CONCATENATE("'2018-10'!K",TEXT(MATCH($C71,'2018-10'!$C$2:$C$100,0)+1,0)))-INDIRECT(CONCATENATE("'2018-09'!K",TEXT(MATCH($C71,'2018-09'!$C$2:$C$100,0)+1,0))))</f>
        <v>697048746.41999817</v>
      </c>
      <c r="L71" s="17">
        <f ca="1">IF(OR(INDIRECT(CONCATENATE("'2018-10'!L",TEXT(MATCH($C71,'2018-10'!$C$2:$C$100,0)+1,0)))="",INDIRECT(CONCATENATE("'2018-09'!L",TEXT(MATCH($C71,'2018-09'!$C$2:$C$100,0)+1,0)))="",AND(INDIRECT(CONCATENATE("'2018-10'!L",TEXT(MATCH($C71,'2018-10'!$C$2:$C$100,0)+1,0)))="",INDIRECT(CONCATENATE("'2018-09'!L",TEXT(MATCH($C71,'2018-09'!$C$2:$C$100,0)+1,0)))="")),"Н/Д",INDIRECT(CONCATENATE("'2018-10'!L",TEXT(MATCH($C71,'2018-10'!$C$2:$C$100,0)+1,0)))-INDIRECT(CONCATENATE("'2018-09'!L",TEXT(MATCH($C71,'2018-09'!$C$2:$C$100,0)+1,0))))</f>
        <v>1571733084.0999985</v>
      </c>
      <c r="M71" s="17">
        <f ca="1">IF(OR(INDIRECT(CONCATENATE("'2018-10'!M",TEXT(MATCH($C71,'2018-10'!$C$2:$C$100,0)+1,0)))="",INDIRECT(CONCATENATE("'2018-09'!M",TEXT(MATCH($C71,'2018-09'!$C$2:$C$100,0)+1,0)))="",AND(INDIRECT(CONCATENATE("'2018-10'!M",TEXT(MATCH($C71,'2018-10'!$C$2:$C$100,0)+1,0)))="",INDIRECT(CONCATENATE("'2018-09'!M",TEXT(MATCH($C71,'2018-09'!$C$2:$C$100,0)+1,0)))="")),"Н/Д",INDIRECT(CONCATENATE("'2018-10'!M",TEXT(MATCH($C71,'2018-10'!$C$2:$C$100,0)+1,0)))-INDIRECT(CONCATENATE("'2018-09'!M",TEXT(MATCH($C71,'2018-09'!$C$2:$C$100,0)+1,0))))</f>
        <v>39332982.719999999</v>
      </c>
      <c r="N71" s="17">
        <f ca="1">IF(OR(INDIRECT(CONCATENATE("'2018-10'!N",TEXT(MATCH($C71,'2018-10'!$C$2:$C$100,0)+1,0)))="",INDIRECT(CONCATENATE("'2018-09'!N",TEXT(MATCH($C71,'2018-09'!$C$2:$C$100,0)+1,0)))="",AND(INDIRECT(CONCATENATE("'2018-10'!N",TEXT(MATCH($C71,'2018-10'!$C$2:$C$100,0)+1,0)))="",INDIRECT(CONCATENATE("'2018-09'!N",TEXT(MATCH($C71,'2018-09'!$C$2:$C$100,0)+1,0)))="")),"Н/Д",INDIRECT(CONCATENATE("'2018-10'!N",TEXT(MATCH($C71,'2018-10'!$C$2:$C$100,0)+1,0)))-INDIRECT(CONCATENATE("'2018-09'!NE",TEXT(MATCH($C71,'2018-09'!$C$2:$C$100,0)+1,0))))</f>
        <v>2471023426.4000001</v>
      </c>
      <c r="O71" s="17">
        <f ca="1">IF(OR(INDIRECT(CONCATENATE("'2018-10'!O",TEXT(MATCH($C71,'2018-10'!$C$2:$C$100,0)+1,0)))="",INDIRECT(CONCATENATE("'2018-09'!O",TEXT(MATCH($C71,'2018-09'!$C$2:$C$100,0)+1,0)))="",AND(INDIRECT(CONCATENATE("'2018-10'!O",TEXT(MATCH($C71,'2018-10'!$C$2:$C$100,0)+1,0)))="",INDIRECT(CONCATENATE("'2018-09'!O",TEXT(MATCH($C71,'2018-09'!$C$2:$C$100,0)+1,0)))="")),"Н/Д",INDIRECT(CONCATENATE("'2018-10'!O",TEXT(MATCH($C71,'2018-10'!$C$2:$C$100,0)+1,0)))-INDIRECT(CONCATENATE("'2018-09'!O",TEXT(MATCH($C71,'2018-09'!$C$2:$C$100,0)+1,0))))</f>
        <v>41005.05999999959</v>
      </c>
      <c r="P71" s="17">
        <f ca="1">IF(OR(INDIRECT(CONCATENATE("'2018-10'!P",TEXT(MATCH($C71,'2018-10'!$C$2:$C$100,0)+1,0)))="",INDIRECT(CONCATENATE("'2018-09'!P",TEXT(MATCH($C71,'2018-09'!$C$2:$C$100,0)+1,0)))="",AND(INDIRECT(CONCATENATE("'2018-10'!P",TEXT(MATCH($C71,'2018-10'!$C$2:$C$100,0)+1,0)))="",INDIRECT(CONCATENATE("'2018-09'!P",TEXT(MATCH($C71,'2018-09'!$C$2:$C$100,0)+1,0)))="")),"Н/Д",INDIRECT(CONCATENATE("'2018-10'!P",TEXT(MATCH($C71,'2018-10'!$C$2:$C$100,0)+1,0)))-INDIRECT(CONCATENATE("'2018-09'!P",TEXT(MATCH($C71,'2018-09'!$C$2:$C$100,0)+1,0))))</f>
        <v>3005838880.7700005</v>
      </c>
      <c r="Q71" s="17">
        <f ca="1">IF(OR(INDIRECT(CONCATENATE("'2018-10'!Q",TEXT(MATCH($C71,'2018-10'!$C$2:$C$100,0)+1,0)))="",INDIRECT(CONCATENATE("'2018-09'!Q",TEXT(MATCH($C71,'2018-09'!$C$2:$C$100,0)+1,0)))="",AND(INDIRECT(CONCATENATE("'2018-10'!Q",TEXT(MATCH($C71,'2018-10'!$C$2:$C$100,0)+1,0)))="",INDIRECT(CONCATENATE("'2018-09'!Q",TEXT(MATCH($C71,'2018-09'!$C$2:$C$100,0)+1,0)))="")),"Н/Д",INDIRECT(CONCATENATE("'2018-10'!Q",TEXT(MATCH($C71,'2018-10'!$C$2:$C$100,0)+1,0)))-INDIRECT(CONCATENATE("'2018-09'!Q",TEXT(MATCH($C71,'2018-09'!$C$2:$C$100,0)+1,0))))</f>
        <v>19244676</v>
      </c>
      <c r="R71" s="17">
        <f ca="1">IF(OR(INDIRECT(CONCATENATE("'2018-10'!R",TEXT(MATCH($C71,'2018-10'!$C$2:$C$100,0)+1,0)))="",INDIRECT(CONCATENATE("'2018-09'!R",TEXT(MATCH($C71,'2018-09'!$C$2:$C$100,0)+1,0)))="",AND(INDIRECT(CONCATENATE("'2018-10'!R",TEXT(MATCH($C71,'2018-10'!$C$2:$C$100,0)+1,0)))="",INDIRECT(CONCATENATE("'2018-09'!R",TEXT(MATCH($C71,'2018-09'!$C$2:$C$100,0)+1,0)))="")),"Н/Д",INDIRECT(CONCATENATE("'2018-10'!R",TEXT(MATCH($C71,'2018-10'!$C$2:$C$100,0)+1,0)))-INDIRECT(CONCATENATE("'2018-09'!R",TEXT(MATCH($C71,'2018-09'!$C$2:$C$100,0)+1,0))))</f>
        <v>457144014.75</v>
      </c>
      <c r="S71" s="17">
        <f ca="1">IF(OR(INDIRECT(CONCATENATE("'2018-10'!S",TEXT(MATCH($C71,'2018-10'!$C$2:$C$100,0)+1,0)))="",INDIRECT(CONCATENATE("'2018-09'!S",TEXT(MATCH($C71,'2018-09'!$C$2:$C$100,0)+1,0)))="",AND(INDIRECT(CONCATENATE("'2018-10'!S",TEXT(MATCH($C71,'2018-10'!$C$2:$C$100,0)+1,0)))="",INDIRECT(CONCATENATE("'2018-09'!S",TEXT(MATCH($C71,'2018-09'!$C$2:$C$100,0)+1,0)))="")),"Н/Д",INDIRECT(CONCATENATE("'2018-10'!S",TEXT(MATCH($C71,'2018-10'!$C$2:$C$100,0)+1,0)))-INDIRECT(CONCATENATE("'2018-09'!S",TEXT(MATCH($C71,'2018-09'!$C$2:$C$100,0)+1,0))))</f>
        <v>2154663.7399999984</v>
      </c>
      <c r="T71" s="17">
        <f ca="1">IF(OR(INDIRECT(CONCATENATE("'2018-10'!T",TEXT(MATCH($C71,'2018-10'!$C$2:$C$100,0)+1,0)))="",INDIRECT(CONCATENATE("'2018-09'!T",TEXT(MATCH($C71,'2018-09'!$C$2:$C$100,0)+1,0)))="",AND(INDIRECT(CONCATENATE("'2018-10'!T",TEXT(MATCH($C71,'2018-10'!$C$2:$C$100,0)+1,0)))="",INDIRECT(CONCATENATE("'2018-09'!T",TEXT(MATCH($C71,'2018-09'!$C$2:$C$100,0)+1,0)))="")),"Н/Д",INDIRECT(CONCATENATE("'2018-10'!T",TEXT(MATCH($C71,'2018-10'!$C$2:$C$100,0)+1,0)))-INDIRECT(CONCATENATE("'2018-09'!T",TEXT(MATCH($C71,'2018-09'!$C$2:$C$100,0)+1,0))))</f>
        <v>811782816.22000027</v>
      </c>
      <c r="U71" s="17">
        <f ca="1">IF(OR(INDIRECT(CONCATENATE("'2018-10'!U",TEXT(MATCH($C71,'2018-10'!$C$2:$C$100,0)+1,0)))="",INDIRECT(CONCATENATE("'2018-09'!U",TEXT(MATCH($C71,'2018-09'!$C$2:$C$100,0)+1,0)))="",AND(INDIRECT(CONCATENATE("'2018-10'!U",TEXT(MATCH($C71,'2018-10'!$C$2:$C$100,0)+1,0)))="",INDIRECT(CONCATENATE("'2018-09'!U",TEXT(MATCH($C71,'2018-09'!$C$2:$C$100,0)+1,0)))="")),"Н/Д",INDIRECT(CONCATENATE("'2018-10'!U",TEXT(MATCH($C71,'2018-10'!$C$2:$C$100,0)+1,0)))-INDIRECT(CONCATENATE("'2018-09'!U",TEXT(MATCH($C71,'2018-09'!$C$2:$C$100,0)+1,0))))</f>
        <v>251855412.17000008</v>
      </c>
      <c r="V71" s="17">
        <f ca="1">IF(OR(INDIRECT(CONCATENATE("'2018-10'!V",TEXT(MATCH($C71,'2018-10'!$C$2:$C$100,0)+1,0)))="",INDIRECT(CONCATENATE("'2018-09'!V",TEXT(MATCH($C71,'2018-09'!$C$2:$C$100,0)+1,0)))="",AND(INDIRECT(CONCATENATE("'2018-10'!V",TEXT(MATCH($C71,'2018-10'!$C$2:$C$100,0)+1,0)))="",INDIRECT(CONCATENATE("'2018-09'!V",TEXT(MATCH($C71,'2018-09'!$C$2:$C$100,0)+1,0)))="")),"Н/Д",INDIRECT(CONCATENATE("'2018-10'!V",TEXT(MATCH($C71,'2018-10'!$C$2:$C$100,0)+1,0)))-INDIRECT(CONCATENATE("'2018-09'!V",TEXT(MATCH($C71,'2018-09'!$C$2:$C$100,0)+1,0))))</f>
        <v>3352664370.0400009</v>
      </c>
      <c r="W71" s="17">
        <f ca="1">IF(OR(INDIRECT(CONCATENATE("'2018-10'!W",TEXT(MATCH($C71,'2018-10'!$C$2:$C$100,0)+1,0)))="",INDIRECT(CONCATENATE("'2018-09'!W",TEXT(MATCH($C71,'2018-09'!$C$2:$C$100,0)+1,0)))="",AND(INDIRECT(CONCATENATE("'2018-10'!W",TEXT(MATCH($C71,'2018-10'!$C$2:$C$100,0)+1,0)))="",INDIRECT(CONCATENATE("'2018-09'!W",TEXT(MATCH($C71,'2018-09'!$C$2:$C$100,0)+1,0)))="")),"Н/Д",INDIRECT(CONCATENATE("'2018-10'!W",TEXT(MATCH($C71,'2018-10'!$C$2:$C$100,0)+1,0)))-INDIRECT(CONCATENATE("'2018-09'!W",TEXT(MATCH($C71,'2018-09'!$C$2:$C$100,0)+1,0))))</f>
        <v>112214768108.48999</v>
      </c>
    </row>
    <row r="72" spans="1:23" x14ac:dyDescent="0.25">
      <c r="A72" s="2" t="s">
        <v>87</v>
      </c>
      <c r="B72" s="2" t="s">
        <v>98</v>
      </c>
      <c r="C72" s="15">
        <v>54000000</v>
      </c>
      <c r="D72" s="2" t="s">
        <v>213</v>
      </c>
      <c r="E72" s="17">
        <f ca="1">IF(OR(INDIRECT(CONCATENATE("'2018-10'!E",TEXT(MATCH($C72,'2018-10'!$C$2:$C$100,0)+1,0)))="",INDIRECT(CONCATENATE("'2018-09'!E",TEXT(MATCH($C72,'2018-09'!$C$2:$C$100,0)+1,0)))="",AND(INDIRECT(CONCATENATE("'2018-10'!E",TEXT(MATCH($C72,'2018-10'!$C$2:$C$100,0)+1,0)))="",INDIRECT(CONCATENATE("'2018-09'!E",TEXT(MATCH($C72,'2018-09'!$C$2:$C$100,0)+1,0)))="")),"Н/Д",INDIRECT(CONCATENATE("'2018-10'!E",TEXT(MATCH($C72,'2018-10'!$C$2:$C$100,0)+1,0)))-INDIRECT(CONCATENATE("'2018-09'!E",TEXT(MATCH($C72,'2018-09'!$C$2:$C$100,0)+1,0))))</f>
        <v>2349628420.7099991</v>
      </c>
      <c r="F72" s="17">
        <f ca="1">IF(OR(INDIRECT(CONCATENATE("'2018-10'!F",TEXT(MATCH($C72,'2018-10'!$C$2:$C$100,0)+1,0)))="",INDIRECT(CONCATENATE("'2018-09'!F",TEXT(MATCH($C72,'2018-09'!$C$2:$C$100,0)+1,0)))="",AND(INDIRECT(CONCATENATE("'2018-10'!F",TEXT(MATCH($C72,'2018-10'!$C$2:$C$100,0)+1,0)))="",INDIRECT(CONCATENATE("'2018-09'!F",TEXT(MATCH($C72,'2018-09'!$C$2:$C$100,0)+1,0)))="")),"Н/Д",INDIRECT(CONCATENATE("'2018-10'!F",TEXT(MATCH($C72,'2018-10'!$C$2:$C$100,0)+1,0)))-INDIRECT(CONCATENATE("'2018-09'!F",TEXT(MATCH($C72,'2018-09'!$C$2:$C$100,0)+1,0))))</f>
        <v>1574731239.1399994</v>
      </c>
      <c r="G72" s="17">
        <f ca="1">IF(OR(INDIRECT(CONCATENATE("'2018-10'!G",TEXT(MATCH($C72,'2018-10'!$C$2:$C$100,0)+1,0)))="",INDIRECT(CONCATENATE("'2018-09'!G",TEXT(MATCH($C72,'2018-09'!$C$2:$C$100,0)+1,0)))="",AND(INDIRECT(CONCATENATE("'2018-10'!G",TEXT(MATCH($C72,'2018-10'!$C$2:$C$100,0)+1,0)))="",INDIRECT(CONCATENATE("'2018-09'!G",TEXT(MATCH($C72,'2018-09'!$C$2:$C$100,0)+1,0)))="")),"Н/Д",INDIRECT(CONCATENATE("'2018-10'!G",TEXT(MATCH($C72,'2018-10'!$C$2:$C$100,0)+1,0)))-INDIRECT(CONCATENATE("'2018-09'!G",TEXT(MATCH($C72,'2018-09'!$C$2:$C$100,0)+1,0))))</f>
        <v>274239809.38999987</v>
      </c>
      <c r="H72" s="17">
        <f ca="1">IF(OR(INDIRECT(CONCATENATE("'2018-10'!H",TEXT(MATCH($C72,'2018-10'!$C$2:$C$100,0)+1,0)))="",INDIRECT(CONCATENATE("'2018-09'!H",TEXT(MATCH($C72,'2018-09'!$C$2:$C$100,0)+1,0)))="",AND(INDIRECT(CONCATENATE("'2018-10'!H",TEXT(MATCH($C72,'2018-10'!$C$2:$C$100,0)+1,0)))="",INDIRECT(CONCATENATE("'2018-09'!H",TEXT(MATCH($C72,'2018-09'!$C$2:$C$100,0)+1,0)))="")),"Н/Д",INDIRECT(CONCATENATE("'2018-10'!H",TEXT(MATCH($C72,'2018-10'!$C$2:$C$100,0)+1,0)))-INDIRECT(CONCATENATE("'2018-09'!H",TEXT(MATCH($C72,'2018-09'!$C$2:$C$100,0)+1,0))))</f>
        <v>748027126.34000015</v>
      </c>
      <c r="I72" s="17">
        <f ca="1">IF(OR(INDIRECT(CONCATENATE("'2018-10'!I",TEXT(MATCH($C72,'2018-10'!$C$2:$C$100,0)+1,0)))="",INDIRECT(CONCATENATE("'2018-09'!I",TEXT(MATCH($C72,'2018-09'!$C$2:$C$100,0)+1,0)))="",AND(INDIRECT(CONCATENATE("'2018-10'!I",TEXT(MATCH($C72,'2018-10'!$C$2:$C$100,0)+1,0)))="",INDIRECT(CONCATENATE("'2018-09'!I",TEXT(MATCH($C72,'2018-09'!$C$2:$C$100,0)+1,0)))="")),"Н/Д",INDIRECT(CONCATENATE("'2018-10'!I",TEXT(MATCH($C72,'2018-10'!$C$2:$C$100,0)+1,0)))-INDIRECT(CONCATENATE("'2018-09'!I",TEXT(MATCH($C72,'2018-09'!$C$2:$C$100,0)+1,0))))</f>
        <v>290112278.27999997</v>
      </c>
      <c r="J72" s="17" t="str">
        <f ca="1">IF(OR(INDIRECT(CONCATENATE("'2018-10'!J",TEXT(MATCH($C72,'2018-10'!$C$2:$C$100,0)+1,0)))="",INDIRECT(CONCATENATE("'2018-09'!J",TEXT(MATCH($C72,'2018-09'!$C$2:$C$100,0)+1,0)))="",AND(INDIRECT(CONCATENATE("'2018-10'!J",TEXT(MATCH($C72,'2018-10'!$C$2:$C$100,0)+1,0)))="",INDIRECT(CONCATENATE("'2018-09'!J",TEXT(MATCH($C72,'2018-09'!$C$2:$C$100,0)+1,0)))="")),"Н/Д",INDIRECT(CONCATENATE("'2018-10'!J",TEXT(MATCH($C72,'2018-10'!$C$2:$C$100,0)+1,0)))-INDIRECT(CONCATENATE("'2018-09'!J",TEXT(MATCH($C72,'2018-09'!$C$2:$C$100,0)+1,0))))</f>
        <v>Н/Д</v>
      </c>
      <c r="K72" s="17">
        <f ca="1">IF(OR(INDIRECT(CONCATENATE("'2018-10'!K",TEXT(MATCH($C72,'2018-10'!$C$2:$C$100,0)+1,0)))="",INDIRECT(CONCATENATE("'2018-09'!K",TEXT(MATCH($C72,'2018-09'!$C$2:$C$100,0)+1,0)))="",AND(INDIRECT(CONCATENATE("'2018-10'!K",TEXT(MATCH($C72,'2018-10'!$C$2:$C$100,0)+1,0)))="",INDIRECT(CONCATENATE("'2018-09'!K",TEXT(MATCH($C72,'2018-09'!$C$2:$C$100,0)+1,0)))="")),"Н/Д",INDIRECT(CONCATENATE("'2018-10'!K",TEXT(MATCH($C72,'2018-10'!$C$2:$C$100,0)+1,0)))-INDIRECT(CONCATENATE("'2018-09'!K",TEXT(MATCH($C72,'2018-09'!$C$2:$C$100,0)+1,0))))</f>
        <v>35891186.230000019</v>
      </c>
      <c r="L72" s="17">
        <f ca="1">IF(OR(INDIRECT(CONCATENATE("'2018-10'!L",TEXT(MATCH($C72,'2018-10'!$C$2:$C$100,0)+1,0)))="",INDIRECT(CONCATENATE("'2018-09'!L",TEXT(MATCH($C72,'2018-09'!$C$2:$C$100,0)+1,0)))="",AND(INDIRECT(CONCATENATE("'2018-10'!L",TEXT(MATCH($C72,'2018-10'!$C$2:$C$100,0)+1,0)))="",INDIRECT(CONCATENATE("'2018-09'!L",TEXT(MATCH($C72,'2018-09'!$C$2:$C$100,0)+1,0)))="")),"Н/Д",INDIRECT(CONCATENATE("'2018-10'!L",TEXT(MATCH($C72,'2018-10'!$C$2:$C$100,0)+1,0)))-INDIRECT(CONCATENATE("'2018-09'!L",TEXT(MATCH($C72,'2018-09'!$C$2:$C$100,0)+1,0))))</f>
        <v>57388456.700000048</v>
      </c>
      <c r="M72" s="17">
        <f ca="1">IF(OR(INDIRECT(CONCATENATE("'2018-10'!M",TEXT(MATCH($C72,'2018-10'!$C$2:$C$100,0)+1,0)))="",INDIRECT(CONCATENATE("'2018-09'!M",TEXT(MATCH($C72,'2018-09'!$C$2:$C$100,0)+1,0)))="",AND(INDIRECT(CONCATENATE("'2018-10'!M",TEXT(MATCH($C72,'2018-10'!$C$2:$C$100,0)+1,0)))="",INDIRECT(CONCATENATE("'2018-09'!M",TEXT(MATCH($C72,'2018-09'!$C$2:$C$100,0)+1,0)))="")),"Н/Д",INDIRECT(CONCATENATE("'2018-10'!M",TEXT(MATCH($C72,'2018-10'!$C$2:$C$100,0)+1,0)))-INDIRECT(CONCATENATE("'2018-09'!M",TEXT(MATCH($C72,'2018-09'!$C$2:$C$100,0)+1,0))))</f>
        <v>3842684.9299999997</v>
      </c>
      <c r="N72" s="17">
        <f ca="1">IF(OR(INDIRECT(CONCATENATE("'2018-10'!N",TEXT(MATCH($C72,'2018-10'!$C$2:$C$100,0)+1,0)))="",INDIRECT(CONCATENATE("'2018-09'!N",TEXT(MATCH($C72,'2018-09'!$C$2:$C$100,0)+1,0)))="",AND(INDIRECT(CONCATENATE("'2018-10'!N",TEXT(MATCH($C72,'2018-10'!$C$2:$C$100,0)+1,0)))="",INDIRECT(CONCATENATE("'2018-09'!N",TEXT(MATCH($C72,'2018-09'!$C$2:$C$100,0)+1,0)))="")),"Н/Д",INDIRECT(CONCATENATE("'2018-10'!N",TEXT(MATCH($C72,'2018-10'!$C$2:$C$100,0)+1,0)))-INDIRECT(CONCATENATE("'2018-09'!NE",TEXT(MATCH($C72,'2018-09'!$C$2:$C$100,0)+1,0))))</f>
        <v>153305670.22999999</v>
      </c>
      <c r="O72" s="17">
        <f ca="1">IF(OR(INDIRECT(CONCATENATE("'2018-10'!O",TEXT(MATCH($C72,'2018-10'!$C$2:$C$100,0)+1,0)))="",INDIRECT(CONCATENATE("'2018-09'!O",TEXT(MATCH($C72,'2018-09'!$C$2:$C$100,0)+1,0)))="",AND(INDIRECT(CONCATENATE("'2018-10'!O",TEXT(MATCH($C72,'2018-10'!$C$2:$C$100,0)+1,0)))="",INDIRECT(CONCATENATE("'2018-09'!O",TEXT(MATCH($C72,'2018-09'!$C$2:$C$100,0)+1,0)))="")),"Н/Д",INDIRECT(CONCATENATE("'2018-10'!O",TEXT(MATCH($C72,'2018-10'!$C$2:$C$100,0)+1,0)))-INDIRECT(CONCATENATE("'2018-09'!O",TEXT(MATCH($C72,'2018-09'!$C$2:$C$100,0)+1,0))))</f>
        <v>233861.3</v>
      </c>
      <c r="P72" s="17">
        <f ca="1">IF(OR(INDIRECT(CONCATENATE("'2018-10'!P",TEXT(MATCH($C72,'2018-10'!$C$2:$C$100,0)+1,0)))="",INDIRECT(CONCATENATE("'2018-09'!P",TEXT(MATCH($C72,'2018-09'!$C$2:$C$100,0)+1,0)))="",AND(INDIRECT(CONCATENATE("'2018-10'!P",TEXT(MATCH($C72,'2018-10'!$C$2:$C$100,0)+1,0)))="",INDIRECT(CONCATENATE("'2018-09'!P",TEXT(MATCH($C72,'2018-09'!$C$2:$C$100,0)+1,0)))="")),"Н/Д",INDIRECT(CONCATENATE("'2018-10'!P",TEXT(MATCH($C72,'2018-10'!$C$2:$C$100,0)+1,0)))-INDIRECT(CONCATENATE("'2018-09'!P",TEXT(MATCH($C72,'2018-09'!$C$2:$C$100,0)+1,0))))</f>
        <v>47844758.199999988</v>
      </c>
      <c r="Q72" s="17">
        <f ca="1">IF(OR(INDIRECT(CONCATENATE("'2018-10'!Q",TEXT(MATCH($C72,'2018-10'!$C$2:$C$100,0)+1,0)))="",INDIRECT(CONCATENATE("'2018-09'!Q",TEXT(MATCH($C72,'2018-09'!$C$2:$C$100,0)+1,0)))="",AND(INDIRECT(CONCATENATE("'2018-10'!Q",TEXT(MATCH($C72,'2018-10'!$C$2:$C$100,0)+1,0)))="",INDIRECT(CONCATENATE("'2018-09'!Q",TEXT(MATCH($C72,'2018-09'!$C$2:$C$100,0)+1,0)))="")),"Н/Д",INDIRECT(CONCATENATE("'2018-10'!Q",TEXT(MATCH($C72,'2018-10'!$C$2:$C$100,0)+1,0)))-INDIRECT(CONCATENATE("'2018-09'!Q",TEXT(MATCH($C72,'2018-09'!$C$2:$C$100,0)+1,0))))</f>
        <v>-1258813.8399999999</v>
      </c>
      <c r="R72" s="17">
        <f ca="1">IF(OR(INDIRECT(CONCATENATE("'2018-10'!R",TEXT(MATCH($C72,'2018-10'!$C$2:$C$100,0)+1,0)))="",INDIRECT(CONCATENATE("'2018-09'!R",TEXT(MATCH($C72,'2018-09'!$C$2:$C$100,0)+1,0)))="",AND(INDIRECT(CONCATENATE("'2018-10'!R",TEXT(MATCH($C72,'2018-10'!$C$2:$C$100,0)+1,0)))="",INDIRECT(CONCATENATE("'2018-09'!R",TEXT(MATCH($C72,'2018-09'!$C$2:$C$100,0)+1,0)))="")),"Н/Д",INDIRECT(CONCATENATE("'2018-10'!R",TEXT(MATCH($C72,'2018-10'!$C$2:$C$100,0)+1,0)))-INDIRECT(CONCATENATE("'2018-09'!R",TEXT(MATCH($C72,'2018-09'!$C$2:$C$100,0)+1,0))))</f>
        <v>57305544.120000005</v>
      </c>
      <c r="S72" s="17">
        <f ca="1">IF(OR(INDIRECT(CONCATENATE("'2018-10'!S",TEXT(MATCH($C72,'2018-10'!$C$2:$C$100,0)+1,0)))="",INDIRECT(CONCATENATE("'2018-09'!S",TEXT(MATCH($C72,'2018-09'!$C$2:$C$100,0)+1,0)))="",AND(INDIRECT(CONCATENATE("'2018-10'!S",TEXT(MATCH($C72,'2018-10'!$C$2:$C$100,0)+1,0)))="",INDIRECT(CONCATENATE("'2018-09'!S",TEXT(MATCH($C72,'2018-09'!$C$2:$C$100,0)+1,0)))="")),"Н/Д",INDIRECT(CONCATENATE("'2018-10'!S",TEXT(MATCH($C72,'2018-10'!$C$2:$C$100,0)+1,0)))-INDIRECT(CONCATENATE("'2018-09'!S",TEXT(MATCH($C72,'2018-09'!$C$2:$C$100,0)+1,0))))</f>
        <v>389904.02000000048</v>
      </c>
      <c r="T72" s="17">
        <f ca="1">IF(OR(INDIRECT(CONCATENATE("'2018-10'!T",TEXT(MATCH($C72,'2018-10'!$C$2:$C$100,0)+1,0)))="",INDIRECT(CONCATENATE("'2018-09'!T",TEXT(MATCH($C72,'2018-09'!$C$2:$C$100,0)+1,0)))="",AND(INDIRECT(CONCATENATE("'2018-10'!T",TEXT(MATCH($C72,'2018-10'!$C$2:$C$100,0)+1,0)))="",INDIRECT(CONCATENATE("'2018-09'!T",TEXT(MATCH($C72,'2018-09'!$C$2:$C$100,0)+1,0)))="")),"Н/Д",INDIRECT(CONCATENATE("'2018-10'!T",TEXT(MATCH($C72,'2018-10'!$C$2:$C$100,0)+1,0)))-INDIRECT(CONCATENATE("'2018-09'!T",TEXT(MATCH($C72,'2018-09'!$C$2:$C$100,0)+1,0))))</f>
        <v>39736287.560000002</v>
      </c>
      <c r="U72" s="17">
        <f ca="1">IF(OR(INDIRECT(CONCATENATE("'2018-10'!U",TEXT(MATCH($C72,'2018-10'!$C$2:$C$100,0)+1,0)))="",INDIRECT(CONCATENATE("'2018-09'!U",TEXT(MATCH($C72,'2018-09'!$C$2:$C$100,0)+1,0)))="",AND(INDIRECT(CONCATENATE("'2018-10'!U",TEXT(MATCH($C72,'2018-10'!$C$2:$C$100,0)+1,0)))="",INDIRECT(CONCATENATE("'2018-09'!U",TEXT(MATCH($C72,'2018-09'!$C$2:$C$100,0)+1,0)))="")),"Н/Д",INDIRECT(CONCATENATE("'2018-10'!U",TEXT(MATCH($C72,'2018-10'!$C$2:$C$100,0)+1,0)))-INDIRECT(CONCATENATE("'2018-09'!U",TEXT(MATCH($C72,'2018-09'!$C$2:$C$100,0)+1,0))))</f>
        <v>2324570.3900000006</v>
      </c>
      <c r="V72" s="17">
        <f ca="1">IF(OR(INDIRECT(CONCATENATE("'2018-10'!V",TEXT(MATCH($C72,'2018-10'!$C$2:$C$100,0)+1,0)))="",INDIRECT(CONCATENATE("'2018-09'!V",TEXT(MATCH($C72,'2018-09'!$C$2:$C$100,0)+1,0)))="",AND(INDIRECT(CONCATENATE("'2018-10'!V",TEXT(MATCH($C72,'2018-10'!$C$2:$C$100,0)+1,0)))="",INDIRECT(CONCATENATE("'2018-09'!V",TEXT(MATCH($C72,'2018-09'!$C$2:$C$100,0)+1,0)))="")),"Н/Д",INDIRECT(CONCATENATE("'2018-10'!V",TEXT(MATCH($C72,'2018-10'!$C$2:$C$100,0)+1,0)))-INDIRECT(CONCATENATE("'2018-09'!V",TEXT(MATCH($C72,'2018-09'!$C$2:$C$100,0)+1,0))))</f>
        <v>774897181.56999969</v>
      </c>
      <c r="W72" s="17">
        <f ca="1">IF(OR(INDIRECT(CONCATENATE("'2018-10'!W",TEXT(MATCH($C72,'2018-10'!$C$2:$C$100,0)+1,0)))="",INDIRECT(CONCATENATE("'2018-09'!W",TEXT(MATCH($C72,'2018-09'!$C$2:$C$100,0)+1,0)))="",AND(INDIRECT(CONCATENATE("'2018-10'!W",TEXT(MATCH($C72,'2018-10'!$C$2:$C$100,0)+1,0)))="",INDIRECT(CONCATENATE("'2018-09'!W",TEXT(MATCH($C72,'2018-09'!$C$2:$C$100,0)+1,0)))="")),"Н/Д",INDIRECT(CONCATENATE("'2018-10'!W",TEXT(MATCH($C72,'2018-10'!$C$2:$C$100,0)+1,0)))-INDIRECT(CONCATENATE("'2018-09'!W",TEXT(MATCH($C72,'2018-09'!$C$2:$C$100,0)+1,0))))</f>
        <v>6269047140.4999924</v>
      </c>
    </row>
    <row r="73" spans="1:23" x14ac:dyDescent="0.25">
      <c r="A73" s="2" t="s">
        <v>87</v>
      </c>
      <c r="B73" s="2" t="s">
        <v>99</v>
      </c>
      <c r="C73" s="15">
        <v>61000000</v>
      </c>
      <c r="D73" s="2" t="s">
        <v>213</v>
      </c>
      <c r="E73" s="17">
        <f ca="1">IF(OR(INDIRECT(CONCATENATE("'2018-10'!E",TEXT(MATCH($C73,'2018-10'!$C$2:$C$100,0)+1,0)))="",INDIRECT(CONCATENATE("'2018-09'!E",TEXT(MATCH($C73,'2018-09'!$C$2:$C$100,0)+1,0)))="",AND(INDIRECT(CONCATENATE("'2018-10'!E",TEXT(MATCH($C73,'2018-10'!$C$2:$C$100,0)+1,0)))="",INDIRECT(CONCATENATE("'2018-09'!E",TEXT(MATCH($C73,'2018-09'!$C$2:$C$100,0)+1,0)))="")),"Н/Д",INDIRECT(CONCATENATE("'2018-10'!E",TEXT(MATCH($C73,'2018-10'!$C$2:$C$100,0)+1,0)))-INDIRECT(CONCATENATE("'2018-09'!E",TEXT(MATCH($C73,'2018-09'!$C$2:$C$100,0)+1,0))))</f>
        <v>4131420495.2099991</v>
      </c>
      <c r="F73" s="17">
        <f ca="1">IF(OR(INDIRECT(CONCATENATE("'2018-10'!F",TEXT(MATCH($C73,'2018-10'!$C$2:$C$100,0)+1,0)))="",INDIRECT(CONCATENATE("'2018-09'!F",TEXT(MATCH($C73,'2018-09'!$C$2:$C$100,0)+1,0)))="",AND(INDIRECT(CONCATENATE("'2018-10'!F",TEXT(MATCH($C73,'2018-10'!$C$2:$C$100,0)+1,0)))="",INDIRECT(CONCATENATE("'2018-09'!F",TEXT(MATCH($C73,'2018-09'!$C$2:$C$100,0)+1,0)))="")),"Н/Д",INDIRECT(CONCATENATE("'2018-10'!F",TEXT(MATCH($C73,'2018-10'!$C$2:$C$100,0)+1,0)))-INDIRECT(CONCATENATE("'2018-09'!F",TEXT(MATCH($C73,'2018-09'!$C$2:$C$100,0)+1,0))))</f>
        <v>3054123399.8699989</v>
      </c>
      <c r="G73" s="17">
        <f ca="1">IF(OR(INDIRECT(CONCATENATE("'2018-10'!G",TEXT(MATCH($C73,'2018-10'!$C$2:$C$100,0)+1,0)))="",INDIRECT(CONCATENATE("'2018-09'!G",TEXT(MATCH($C73,'2018-09'!$C$2:$C$100,0)+1,0)))="",AND(INDIRECT(CONCATENATE("'2018-10'!G",TEXT(MATCH($C73,'2018-10'!$C$2:$C$100,0)+1,0)))="",INDIRECT(CONCATENATE("'2018-09'!G",TEXT(MATCH($C73,'2018-09'!$C$2:$C$100,0)+1,0)))="")),"Н/Д",INDIRECT(CONCATENATE("'2018-10'!G",TEXT(MATCH($C73,'2018-10'!$C$2:$C$100,0)+1,0)))-INDIRECT(CONCATENATE("'2018-09'!G",TEXT(MATCH($C73,'2018-09'!$C$2:$C$100,0)+1,0))))</f>
        <v>604143983.42000008</v>
      </c>
      <c r="H73" s="17">
        <f ca="1">IF(OR(INDIRECT(CONCATENATE("'2018-10'!H",TEXT(MATCH($C73,'2018-10'!$C$2:$C$100,0)+1,0)))="",INDIRECT(CONCATENATE("'2018-09'!H",TEXT(MATCH($C73,'2018-09'!$C$2:$C$100,0)+1,0)))="",AND(INDIRECT(CONCATENATE("'2018-10'!H",TEXT(MATCH($C73,'2018-10'!$C$2:$C$100,0)+1,0)))="",INDIRECT(CONCATENATE("'2018-09'!H",TEXT(MATCH($C73,'2018-09'!$C$2:$C$100,0)+1,0)))="")),"Н/Д",INDIRECT(CONCATENATE("'2018-10'!H",TEXT(MATCH($C73,'2018-10'!$C$2:$C$100,0)+1,0)))-INDIRECT(CONCATENATE("'2018-09'!H",TEXT(MATCH($C73,'2018-09'!$C$2:$C$100,0)+1,0))))</f>
        <v>1407341526.0200005</v>
      </c>
      <c r="I73" s="17">
        <f ca="1">IF(OR(INDIRECT(CONCATENATE("'2018-10'!I",TEXT(MATCH($C73,'2018-10'!$C$2:$C$100,0)+1,0)))="",INDIRECT(CONCATENATE("'2018-09'!I",TEXT(MATCH($C73,'2018-09'!$C$2:$C$100,0)+1,0)))="",AND(INDIRECT(CONCATENATE("'2018-10'!I",TEXT(MATCH($C73,'2018-10'!$C$2:$C$100,0)+1,0)))="",INDIRECT(CONCATENATE("'2018-09'!I",TEXT(MATCH($C73,'2018-09'!$C$2:$C$100,0)+1,0)))="")),"Н/Д",INDIRECT(CONCATENATE("'2018-10'!I",TEXT(MATCH($C73,'2018-10'!$C$2:$C$100,0)+1,0)))-INDIRECT(CONCATENATE("'2018-09'!I",TEXT(MATCH($C73,'2018-09'!$C$2:$C$100,0)+1,0))))</f>
        <v>542209130.30999994</v>
      </c>
      <c r="J73" s="17" t="str">
        <f ca="1">IF(OR(INDIRECT(CONCATENATE("'2018-10'!J",TEXT(MATCH($C73,'2018-10'!$C$2:$C$100,0)+1,0)))="",INDIRECT(CONCATENATE("'2018-09'!J",TEXT(MATCH($C73,'2018-09'!$C$2:$C$100,0)+1,0)))="",AND(INDIRECT(CONCATENATE("'2018-10'!J",TEXT(MATCH($C73,'2018-10'!$C$2:$C$100,0)+1,0)))="",INDIRECT(CONCATENATE("'2018-09'!J",TEXT(MATCH($C73,'2018-09'!$C$2:$C$100,0)+1,0)))="")),"Н/Д",INDIRECT(CONCATENATE("'2018-10'!J",TEXT(MATCH($C73,'2018-10'!$C$2:$C$100,0)+1,0)))-INDIRECT(CONCATENATE("'2018-09'!J",TEXT(MATCH($C73,'2018-09'!$C$2:$C$100,0)+1,0))))</f>
        <v>Н/Д</v>
      </c>
      <c r="K73" s="17">
        <f ca="1">IF(OR(INDIRECT(CONCATENATE("'2018-10'!K",TEXT(MATCH($C73,'2018-10'!$C$2:$C$100,0)+1,0)))="",INDIRECT(CONCATENATE("'2018-09'!K",TEXT(MATCH($C73,'2018-09'!$C$2:$C$100,0)+1,0)))="",AND(INDIRECT(CONCATENATE("'2018-10'!K",TEXT(MATCH($C73,'2018-10'!$C$2:$C$100,0)+1,0)))="",INDIRECT(CONCATENATE("'2018-09'!K",TEXT(MATCH($C73,'2018-09'!$C$2:$C$100,0)+1,0)))="")),"Н/Д",INDIRECT(CONCATENATE("'2018-10'!K",TEXT(MATCH($C73,'2018-10'!$C$2:$C$100,0)+1,0)))-INDIRECT(CONCATENATE("'2018-09'!K",TEXT(MATCH($C73,'2018-09'!$C$2:$C$100,0)+1,0))))</f>
        <v>53308082.869999886</v>
      </c>
      <c r="L73" s="17">
        <f ca="1">IF(OR(INDIRECT(CONCATENATE("'2018-10'!L",TEXT(MATCH($C73,'2018-10'!$C$2:$C$100,0)+1,0)))="",INDIRECT(CONCATENATE("'2018-09'!L",TEXT(MATCH($C73,'2018-09'!$C$2:$C$100,0)+1,0)))="",AND(INDIRECT(CONCATENATE("'2018-10'!L",TEXT(MATCH($C73,'2018-10'!$C$2:$C$100,0)+1,0)))="",INDIRECT(CONCATENATE("'2018-09'!L",TEXT(MATCH($C73,'2018-09'!$C$2:$C$100,0)+1,0)))="")),"Н/Д",INDIRECT(CONCATENATE("'2018-10'!L",TEXT(MATCH($C73,'2018-10'!$C$2:$C$100,0)+1,0)))-INDIRECT(CONCATENATE("'2018-09'!L",TEXT(MATCH($C73,'2018-09'!$C$2:$C$100,0)+1,0))))</f>
        <v>204041748.71000004</v>
      </c>
      <c r="M73" s="17">
        <f ca="1">IF(OR(INDIRECT(CONCATENATE("'2018-10'!M",TEXT(MATCH($C73,'2018-10'!$C$2:$C$100,0)+1,0)))="",INDIRECT(CONCATENATE("'2018-09'!M",TEXT(MATCH($C73,'2018-09'!$C$2:$C$100,0)+1,0)))="",AND(INDIRECT(CONCATENATE("'2018-10'!M",TEXT(MATCH($C73,'2018-10'!$C$2:$C$100,0)+1,0)))="",INDIRECT(CONCATENATE("'2018-09'!M",TEXT(MATCH($C73,'2018-09'!$C$2:$C$100,0)+1,0)))="")),"Н/Д",INDIRECT(CONCATENATE("'2018-10'!M",TEXT(MATCH($C73,'2018-10'!$C$2:$C$100,0)+1,0)))-INDIRECT(CONCATENATE("'2018-09'!M",TEXT(MATCH($C73,'2018-09'!$C$2:$C$100,0)+1,0))))</f>
        <v>6086313.1699999981</v>
      </c>
      <c r="N73" s="17">
        <f ca="1">IF(OR(INDIRECT(CONCATENATE("'2018-10'!N",TEXT(MATCH($C73,'2018-10'!$C$2:$C$100,0)+1,0)))="",INDIRECT(CONCATENATE("'2018-09'!N",TEXT(MATCH($C73,'2018-09'!$C$2:$C$100,0)+1,0)))="",AND(INDIRECT(CONCATENATE("'2018-10'!N",TEXT(MATCH($C73,'2018-10'!$C$2:$C$100,0)+1,0)))="",INDIRECT(CONCATENATE("'2018-09'!N",TEXT(MATCH($C73,'2018-09'!$C$2:$C$100,0)+1,0)))="")),"Н/Д",INDIRECT(CONCATENATE("'2018-10'!N",TEXT(MATCH($C73,'2018-10'!$C$2:$C$100,0)+1,0)))-INDIRECT(CONCATENATE("'2018-09'!NE",TEXT(MATCH($C73,'2018-09'!$C$2:$C$100,0)+1,0))))</f>
        <v>243475641.59</v>
      </c>
      <c r="O73" s="17">
        <f ca="1">IF(OR(INDIRECT(CONCATENATE("'2018-10'!O",TEXT(MATCH($C73,'2018-10'!$C$2:$C$100,0)+1,0)))="",INDIRECT(CONCATENATE("'2018-09'!O",TEXT(MATCH($C73,'2018-09'!$C$2:$C$100,0)+1,0)))="",AND(INDIRECT(CONCATENATE("'2018-10'!O",TEXT(MATCH($C73,'2018-10'!$C$2:$C$100,0)+1,0)))="",INDIRECT(CONCATENATE("'2018-09'!O",TEXT(MATCH($C73,'2018-09'!$C$2:$C$100,0)+1,0)))="")),"Н/Д",INDIRECT(CONCATENATE("'2018-10'!O",TEXT(MATCH($C73,'2018-10'!$C$2:$C$100,0)+1,0)))-INDIRECT(CONCATENATE("'2018-09'!O",TEXT(MATCH($C73,'2018-09'!$C$2:$C$100,0)+1,0))))</f>
        <v>2712.5100000000093</v>
      </c>
      <c r="P73" s="17">
        <f ca="1">IF(OR(INDIRECT(CONCATENATE("'2018-10'!P",TEXT(MATCH($C73,'2018-10'!$C$2:$C$100,0)+1,0)))="",INDIRECT(CONCATENATE("'2018-09'!P",TEXT(MATCH($C73,'2018-09'!$C$2:$C$100,0)+1,0)))="",AND(INDIRECT(CONCATENATE("'2018-10'!P",TEXT(MATCH($C73,'2018-10'!$C$2:$C$100,0)+1,0)))="",INDIRECT(CONCATENATE("'2018-09'!P",TEXT(MATCH($C73,'2018-09'!$C$2:$C$100,0)+1,0)))="")),"Н/Д",INDIRECT(CONCATENATE("'2018-10'!P",TEXT(MATCH($C73,'2018-10'!$C$2:$C$100,0)+1,0)))-INDIRECT(CONCATENATE("'2018-09'!P",TEXT(MATCH($C73,'2018-09'!$C$2:$C$100,0)+1,0))))</f>
        <v>109923854.76999998</v>
      </c>
      <c r="Q73" s="17">
        <f ca="1">IF(OR(INDIRECT(CONCATENATE("'2018-10'!Q",TEXT(MATCH($C73,'2018-10'!$C$2:$C$100,0)+1,0)))="",INDIRECT(CONCATENATE("'2018-09'!Q",TEXT(MATCH($C73,'2018-09'!$C$2:$C$100,0)+1,0)))="",AND(INDIRECT(CONCATENATE("'2018-10'!Q",TEXT(MATCH($C73,'2018-10'!$C$2:$C$100,0)+1,0)))="",INDIRECT(CONCATENATE("'2018-09'!Q",TEXT(MATCH($C73,'2018-09'!$C$2:$C$100,0)+1,0)))="")),"Н/Д",INDIRECT(CONCATENATE("'2018-10'!Q",TEXT(MATCH($C73,'2018-10'!$C$2:$C$100,0)+1,0)))-INDIRECT(CONCATENATE("'2018-09'!Q",TEXT(MATCH($C73,'2018-09'!$C$2:$C$100,0)+1,0))))</f>
        <v>3756565.9699999988</v>
      </c>
      <c r="R73" s="17">
        <f ca="1">IF(OR(INDIRECT(CONCATENATE("'2018-10'!R",TEXT(MATCH($C73,'2018-10'!$C$2:$C$100,0)+1,0)))="",INDIRECT(CONCATENATE("'2018-09'!R",TEXT(MATCH($C73,'2018-09'!$C$2:$C$100,0)+1,0)))="",AND(INDIRECT(CONCATENATE("'2018-10'!R",TEXT(MATCH($C73,'2018-10'!$C$2:$C$100,0)+1,0)))="",INDIRECT(CONCATENATE("'2018-09'!R",TEXT(MATCH($C73,'2018-09'!$C$2:$C$100,0)+1,0)))="")),"Н/Д",INDIRECT(CONCATENATE("'2018-10'!R",TEXT(MATCH($C73,'2018-10'!$C$2:$C$100,0)+1,0)))-INDIRECT(CONCATENATE("'2018-09'!R",TEXT(MATCH($C73,'2018-09'!$C$2:$C$100,0)+1,0))))</f>
        <v>22365030.26000002</v>
      </c>
      <c r="S73" s="17">
        <f ca="1">IF(OR(INDIRECT(CONCATENATE("'2018-10'!S",TEXT(MATCH($C73,'2018-10'!$C$2:$C$100,0)+1,0)))="",INDIRECT(CONCATENATE("'2018-09'!S",TEXT(MATCH($C73,'2018-09'!$C$2:$C$100,0)+1,0)))="",AND(INDIRECT(CONCATENATE("'2018-10'!S",TEXT(MATCH($C73,'2018-10'!$C$2:$C$100,0)+1,0)))="",INDIRECT(CONCATENATE("'2018-09'!S",TEXT(MATCH($C73,'2018-09'!$C$2:$C$100,0)+1,0)))="")),"Н/Д",INDIRECT(CONCATENATE("'2018-10'!S",TEXT(MATCH($C73,'2018-10'!$C$2:$C$100,0)+1,0)))-INDIRECT(CONCATENATE("'2018-09'!S",TEXT(MATCH($C73,'2018-09'!$C$2:$C$100,0)+1,0))))</f>
        <v>852922</v>
      </c>
      <c r="T73" s="17">
        <f ca="1">IF(OR(INDIRECT(CONCATENATE("'2018-10'!T",TEXT(MATCH($C73,'2018-10'!$C$2:$C$100,0)+1,0)))="",INDIRECT(CONCATENATE("'2018-09'!T",TEXT(MATCH($C73,'2018-09'!$C$2:$C$100,0)+1,0)))="",AND(INDIRECT(CONCATENATE("'2018-10'!T",TEXT(MATCH($C73,'2018-10'!$C$2:$C$100,0)+1,0)))="",INDIRECT(CONCATENATE("'2018-09'!T",TEXT(MATCH($C73,'2018-09'!$C$2:$C$100,0)+1,0)))="")),"Н/Д",INDIRECT(CONCATENATE("'2018-10'!T",TEXT(MATCH($C73,'2018-10'!$C$2:$C$100,0)+1,0)))-INDIRECT(CONCATENATE("'2018-09'!T",TEXT(MATCH($C73,'2018-09'!$C$2:$C$100,0)+1,0))))</f>
        <v>67230801.769999981</v>
      </c>
      <c r="U73" s="17">
        <f ca="1">IF(OR(INDIRECT(CONCATENATE("'2018-10'!U",TEXT(MATCH($C73,'2018-10'!$C$2:$C$100,0)+1,0)))="",INDIRECT(CONCATENATE("'2018-09'!U",TEXT(MATCH($C73,'2018-09'!$C$2:$C$100,0)+1,0)))="",AND(INDIRECT(CONCATENATE("'2018-10'!U",TEXT(MATCH($C73,'2018-10'!$C$2:$C$100,0)+1,0)))="",INDIRECT(CONCATENATE("'2018-09'!U",TEXT(MATCH($C73,'2018-09'!$C$2:$C$100,0)+1,0)))="")),"Н/Д",INDIRECT(CONCATENATE("'2018-10'!U",TEXT(MATCH($C73,'2018-10'!$C$2:$C$100,0)+1,0)))-INDIRECT(CONCATENATE("'2018-09'!U",TEXT(MATCH($C73,'2018-09'!$C$2:$C$100,0)+1,0))))</f>
        <v>1295239.75</v>
      </c>
      <c r="V73" s="17">
        <f ca="1">IF(OR(INDIRECT(CONCATENATE("'2018-10'!V",TEXT(MATCH($C73,'2018-10'!$C$2:$C$100,0)+1,0)))="",INDIRECT(CONCATENATE("'2018-09'!V",TEXT(MATCH($C73,'2018-09'!$C$2:$C$100,0)+1,0)))="",AND(INDIRECT(CONCATENATE("'2018-10'!V",TEXT(MATCH($C73,'2018-10'!$C$2:$C$100,0)+1,0)))="",INDIRECT(CONCATENATE("'2018-09'!V",TEXT(MATCH($C73,'2018-09'!$C$2:$C$100,0)+1,0)))="")),"Н/Д",INDIRECT(CONCATENATE("'2018-10'!V",TEXT(MATCH($C73,'2018-10'!$C$2:$C$100,0)+1,0)))-INDIRECT(CONCATENATE("'2018-09'!V",TEXT(MATCH($C73,'2018-09'!$C$2:$C$100,0)+1,0))))</f>
        <v>1077297095.3399992</v>
      </c>
      <c r="W73" s="17">
        <f ca="1">IF(OR(INDIRECT(CONCATENATE("'2018-10'!W",TEXT(MATCH($C73,'2018-10'!$C$2:$C$100,0)+1,0)))="",INDIRECT(CONCATENATE("'2018-09'!W",TEXT(MATCH($C73,'2018-09'!$C$2:$C$100,0)+1,0)))="",AND(INDIRECT(CONCATENATE("'2018-10'!W",TEXT(MATCH($C73,'2018-10'!$C$2:$C$100,0)+1,0)))="",INDIRECT(CONCATENATE("'2018-09'!W",TEXT(MATCH($C73,'2018-09'!$C$2:$C$100,0)+1,0)))="")),"Н/Д",INDIRECT(CONCATENATE("'2018-10'!W",TEXT(MATCH($C73,'2018-10'!$C$2:$C$100,0)+1,0)))-INDIRECT(CONCATENATE("'2018-09'!W",TEXT(MATCH($C73,'2018-09'!$C$2:$C$100,0)+1,0))))</f>
        <v>11311421399.479996</v>
      </c>
    </row>
    <row r="74" spans="1:23" x14ac:dyDescent="0.25">
      <c r="A74" s="2" t="s">
        <v>87</v>
      </c>
      <c r="B74" s="2" t="s">
        <v>100</v>
      </c>
      <c r="C74" s="15">
        <v>66000000</v>
      </c>
      <c r="D74" s="2" t="s">
        <v>213</v>
      </c>
      <c r="E74" s="17">
        <f ca="1">IF(OR(INDIRECT(CONCATENATE("'2018-10'!E",TEXT(MATCH($C74,'2018-10'!$C$2:$C$100,0)+1,0)))="",INDIRECT(CONCATENATE("'2018-09'!E",TEXT(MATCH($C74,'2018-09'!$C$2:$C$100,0)+1,0)))="",AND(INDIRECT(CONCATENATE("'2018-10'!E",TEXT(MATCH($C74,'2018-10'!$C$2:$C$100,0)+1,0)))="",INDIRECT(CONCATENATE("'2018-09'!E",TEXT(MATCH($C74,'2018-09'!$C$2:$C$100,0)+1,0)))="")),"Н/Д",INDIRECT(CONCATENATE("'2018-10'!E",TEXT(MATCH($C74,'2018-10'!$C$2:$C$100,0)+1,0)))-INDIRECT(CONCATENATE("'2018-09'!E",TEXT(MATCH($C74,'2018-09'!$C$2:$C$100,0)+1,0))))</f>
        <v>3213976219.9399986</v>
      </c>
      <c r="F74" s="17">
        <f ca="1">IF(OR(INDIRECT(CONCATENATE("'2018-10'!F",TEXT(MATCH($C74,'2018-10'!$C$2:$C$100,0)+1,0)))="",INDIRECT(CONCATENATE("'2018-09'!F",TEXT(MATCH($C74,'2018-09'!$C$2:$C$100,0)+1,0)))="",AND(INDIRECT(CONCATENATE("'2018-10'!F",TEXT(MATCH($C74,'2018-10'!$C$2:$C$100,0)+1,0)))="",INDIRECT(CONCATENATE("'2018-09'!F",TEXT(MATCH($C74,'2018-09'!$C$2:$C$100,0)+1,0)))="")),"Н/Д",INDIRECT(CONCATENATE("'2018-10'!F",TEXT(MATCH($C74,'2018-10'!$C$2:$C$100,0)+1,0)))-INDIRECT(CONCATENATE("'2018-09'!F",TEXT(MATCH($C74,'2018-09'!$C$2:$C$100,0)+1,0))))</f>
        <v>2464395680.5299988</v>
      </c>
      <c r="G74" s="17">
        <f ca="1">IF(OR(INDIRECT(CONCATENATE("'2018-10'!G",TEXT(MATCH($C74,'2018-10'!$C$2:$C$100,0)+1,0)))="",INDIRECT(CONCATENATE("'2018-09'!G",TEXT(MATCH($C74,'2018-09'!$C$2:$C$100,0)+1,0)))="",AND(INDIRECT(CONCATENATE("'2018-10'!G",TEXT(MATCH($C74,'2018-10'!$C$2:$C$100,0)+1,0)))="",INDIRECT(CONCATENATE("'2018-09'!G",TEXT(MATCH($C74,'2018-09'!$C$2:$C$100,0)+1,0)))="")),"Н/Д",INDIRECT(CONCATENATE("'2018-10'!G",TEXT(MATCH($C74,'2018-10'!$C$2:$C$100,0)+1,0)))-INDIRECT(CONCATENATE("'2018-09'!G",TEXT(MATCH($C74,'2018-09'!$C$2:$C$100,0)+1,0))))</f>
        <v>528530184.5</v>
      </c>
      <c r="H74" s="17">
        <f ca="1">IF(OR(INDIRECT(CONCATENATE("'2018-10'!H",TEXT(MATCH($C74,'2018-10'!$C$2:$C$100,0)+1,0)))="",INDIRECT(CONCATENATE("'2018-09'!H",TEXT(MATCH($C74,'2018-09'!$C$2:$C$100,0)+1,0)))="",AND(INDIRECT(CONCATENATE("'2018-10'!H",TEXT(MATCH($C74,'2018-10'!$C$2:$C$100,0)+1,0)))="",INDIRECT(CONCATENATE("'2018-09'!H",TEXT(MATCH($C74,'2018-09'!$C$2:$C$100,0)+1,0)))="")),"Н/Д",INDIRECT(CONCATENATE("'2018-10'!H",TEXT(MATCH($C74,'2018-10'!$C$2:$C$100,0)+1,0)))-INDIRECT(CONCATENATE("'2018-09'!H",TEXT(MATCH($C74,'2018-09'!$C$2:$C$100,0)+1,0))))</f>
        <v>1125560401.4000015</v>
      </c>
      <c r="I74" s="17">
        <f ca="1">IF(OR(INDIRECT(CONCATENATE("'2018-10'!I",TEXT(MATCH($C74,'2018-10'!$C$2:$C$100,0)+1,0)))="",INDIRECT(CONCATENATE("'2018-09'!I",TEXT(MATCH($C74,'2018-09'!$C$2:$C$100,0)+1,0)))="",AND(INDIRECT(CONCATENATE("'2018-10'!I",TEXT(MATCH($C74,'2018-10'!$C$2:$C$100,0)+1,0)))="",INDIRECT(CONCATENATE("'2018-09'!I",TEXT(MATCH($C74,'2018-09'!$C$2:$C$100,0)+1,0)))="")),"Н/Д",INDIRECT(CONCATENATE("'2018-10'!I",TEXT(MATCH($C74,'2018-10'!$C$2:$C$100,0)+1,0)))-INDIRECT(CONCATENATE("'2018-09'!I",TEXT(MATCH($C74,'2018-09'!$C$2:$C$100,0)+1,0))))</f>
        <v>483178344.71000004</v>
      </c>
      <c r="J74" s="17" t="str">
        <f ca="1">IF(OR(INDIRECT(CONCATENATE("'2018-10'!J",TEXT(MATCH($C74,'2018-10'!$C$2:$C$100,0)+1,0)))="",INDIRECT(CONCATENATE("'2018-09'!J",TEXT(MATCH($C74,'2018-09'!$C$2:$C$100,0)+1,0)))="",AND(INDIRECT(CONCATENATE("'2018-10'!J",TEXT(MATCH($C74,'2018-10'!$C$2:$C$100,0)+1,0)))="",INDIRECT(CONCATENATE("'2018-09'!J",TEXT(MATCH($C74,'2018-09'!$C$2:$C$100,0)+1,0)))="")),"Н/Д",INDIRECT(CONCATENATE("'2018-10'!J",TEXT(MATCH($C74,'2018-10'!$C$2:$C$100,0)+1,0)))-INDIRECT(CONCATENATE("'2018-09'!J",TEXT(MATCH($C74,'2018-09'!$C$2:$C$100,0)+1,0))))</f>
        <v>Н/Д</v>
      </c>
      <c r="K74" s="17">
        <f ca="1">IF(OR(INDIRECT(CONCATENATE("'2018-10'!K",TEXT(MATCH($C74,'2018-10'!$C$2:$C$100,0)+1,0)))="",INDIRECT(CONCATENATE("'2018-09'!K",TEXT(MATCH($C74,'2018-09'!$C$2:$C$100,0)+1,0)))="",AND(INDIRECT(CONCATENATE("'2018-10'!K",TEXT(MATCH($C74,'2018-10'!$C$2:$C$100,0)+1,0)))="",INDIRECT(CONCATENATE("'2018-09'!K",TEXT(MATCH($C74,'2018-09'!$C$2:$C$100,0)+1,0)))="")),"Н/Д",INDIRECT(CONCATENATE("'2018-10'!K",TEXT(MATCH($C74,'2018-10'!$C$2:$C$100,0)+1,0)))-INDIRECT(CONCATENATE("'2018-09'!K",TEXT(MATCH($C74,'2018-09'!$C$2:$C$100,0)+1,0))))</f>
        <v>42997830.510000229</v>
      </c>
      <c r="L74" s="17">
        <f ca="1">IF(OR(INDIRECT(CONCATENATE("'2018-10'!L",TEXT(MATCH($C74,'2018-10'!$C$2:$C$100,0)+1,0)))="",INDIRECT(CONCATENATE("'2018-09'!L",TEXT(MATCH($C74,'2018-09'!$C$2:$C$100,0)+1,0)))="",AND(INDIRECT(CONCATENATE("'2018-10'!L",TEXT(MATCH($C74,'2018-10'!$C$2:$C$100,0)+1,0)))="",INDIRECT(CONCATENATE("'2018-09'!L",TEXT(MATCH($C74,'2018-09'!$C$2:$C$100,0)+1,0)))="")),"Н/Д",INDIRECT(CONCATENATE("'2018-10'!L",TEXT(MATCH($C74,'2018-10'!$C$2:$C$100,0)+1,0)))-INDIRECT(CONCATENATE("'2018-09'!L",TEXT(MATCH($C74,'2018-09'!$C$2:$C$100,0)+1,0))))</f>
        <v>94501023.490000248</v>
      </c>
      <c r="M74" s="17">
        <f ca="1">IF(OR(INDIRECT(CONCATENATE("'2018-10'!M",TEXT(MATCH($C74,'2018-10'!$C$2:$C$100,0)+1,0)))="",INDIRECT(CONCATENATE("'2018-09'!M",TEXT(MATCH($C74,'2018-09'!$C$2:$C$100,0)+1,0)))="",AND(INDIRECT(CONCATENATE("'2018-10'!M",TEXT(MATCH($C74,'2018-10'!$C$2:$C$100,0)+1,0)))="",INDIRECT(CONCATENATE("'2018-09'!M",TEXT(MATCH($C74,'2018-09'!$C$2:$C$100,0)+1,0)))="")),"Н/Д",INDIRECT(CONCATENATE("'2018-10'!M",TEXT(MATCH($C74,'2018-10'!$C$2:$C$100,0)+1,0)))-INDIRECT(CONCATENATE("'2018-09'!M",TEXT(MATCH($C74,'2018-09'!$C$2:$C$100,0)+1,0))))</f>
        <v>3935693</v>
      </c>
      <c r="N74" s="17">
        <f ca="1">IF(OR(INDIRECT(CONCATENATE("'2018-10'!N",TEXT(MATCH($C74,'2018-10'!$C$2:$C$100,0)+1,0)))="",INDIRECT(CONCATENATE("'2018-09'!N",TEXT(MATCH($C74,'2018-09'!$C$2:$C$100,0)+1,0)))="",AND(INDIRECT(CONCATENATE("'2018-10'!N",TEXT(MATCH($C74,'2018-10'!$C$2:$C$100,0)+1,0)))="",INDIRECT(CONCATENATE("'2018-09'!N",TEXT(MATCH($C74,'2018-09'!$C$2:$C$100,0)+1,0)))="")),"Н/Д",INDIRECT(CONCATENATE("'2018-10'!N",TEXT(MATCH($C74,'2018-10'!$C$2:$C$100,0)+1,0)))-INDIRECT(CONCATENATE("'2018-09'!NE",TEXT(MATCH($C74,'2018-09'!$C$2:$C$100,0)+1,0))))</f>
        <v>200740937.69</v>
      </c>
      <c r="O74" s="17">
        <f ca="1">IF(OR(INDIRECT(CONCATENATE("'2018-10'!O",TEXT(MATCH($C74,'2018-10'!$C$2:$C$100,0)+1,0)))="",INDIRECT(CONCATENATE("'2018-09'!O",TEXT(MATCH($C74,'2018-09'!$C$2:$C$100,0)+1,0)))="",AND(INDIRECT(CONCATENATE("'2018-10'!O",TEXT(MATCH($C74,'2018-10'!$C$2:$C$100,0)+1,0)))="",INDIRECT(CONCATENATE("'2018-09'!O",TEXT(MATCH($C74,'2018-09'!$C$2:$C$100,0)+1,0)))="")),"Н/Д",INDIRECT(CONCATENATE("'2018-10'!O",TEXT(MATCH($C74,'2018-10'!$C$2:$C$100,0)+1,0)))-INDIRECT(CONCATENATE("'2018-09'!O",TEXT(MATCH($C74,'2018-09'!$C$2:$C$100,0)+1,0))))</f>
        <v>224.81000000001222</v>
      </c>
      <c r="P74" s="17">
        <f ca="1">IF(OR(INDIRECT(CONCATENATE("'2018-10'!P",TEXT(MATCH($C74,'2018-10'!$C$2:$C$100,0)+1,0)))="",INDIRECT(CONCATENATE("'2018-09'!P",TEXT(MATCH($C74,'2018-09'!$C$2:$C$100,0)+1,0)))="",AND(INDIRECT(CONCATENATE("'2018-10'!P",TEXT(MATCH($C74,'2018-10'!$C$2:$C$100,0)+1,0)))="",INDIRECT(CONCATENATE("'2018-09'!P",TEXT(MATCH($C74,'2018-09'!$C$2:$C$100,0)+1,0)))="")),"Н/Д",INDIRECT(CONCATENATE("'2018-10'!P",TEXT(MATCH($C74,'2018-10'!$C$2:$C$100,0)+1,0)))-INDIRECT(CONCATENATE("'2018-09'!P",TEXT(MATCH($C74,'2018-09'!$C$2:$C$100,0)+1,0))))</f>
        <v>55441339.899999976</v>
      </c>
      <c r="Q74" s="17">
        <f ca="1">IF(OR(INDIRECT(CONCATENATE("'2018-10'!Q",TEXT(MATCH($C74,'2018-10'!$C$2:$C$100,0)+1,0)))="",INDIRECT(CONCATENATE("'2018-09'!Q",TEXT(MATCH($C74,'2018-09'!$C$2:$C$100,0)+1,0)))="",AND(INDIRECT(CONCATENATE("'2018-10'!Q",TEXT(MATCH($C74,'2018-10'!$C$2:$C$100,0)+1,0)))="",INDIRECT(CONCATENATE("'2018-09'!Q",TEXT(MATCH($C74,'2018-09'!$C$2:$C$100,0)+1,0)))="")),"Н/Д",INDIRECT(CONCATENATE("'2018-10'!Q",TEXT(MATCH($C74,'2018-10'!$C$2:$C$100,0)+1,0)))-INDIRECT(CONCATENATE("'2018-09'!Q",TEXT(MATCH($C74,'2018-09'!$C$2:$C$100,0)+1,0))))</f>
        <v>43864769.25999999</v>
      </c>
      <c r="R74" s="17">
        <f ca="1">IF(OR(INDIRECT(CONCATENATE("'2018-10'!R",TEXT(MATCH($C74,'2018-10'!$C$2:$C$100,0)+1,0)))="",INDIRECT(CONCATENATE("'2018-09'!R",TEXT(MATCH($C74,'2018-09'!$C$2:$C$100,0)+1,0)))="",AND(INDIRECT(CONCATENATE("'2018-10'!R",TEXT(MATCH($C74,'2018-10'!$C$2:$C$100,0)+1,0)))="",INDIRECT(CONCATENATE("'2018-09'!R",TEXT(MATCH($C74,'2018-09'!$C$2:$C$100,0)+1,0)))="")),"Н/Д",INDIRECT(CONCATENATE("'2018-10'!R",TEXT(MATCH($C74,'2018-10'!$C$2:$C$100,0)+1,0)))-INDIRECT(CONCATENATE("'2018-09'!R",TEXT(MATCH($C74,'2018-09'!$C$2:$C$100,0)+1,0))))</f>
        <v>22138913.609999985</v>
      </c>
      <c r="S74" s="17">
        <f ca="1">IF(OR(INDIRECT(CONCATENATE("'2018-10'!S",TEXT(MATCH($C74,'2018-10'!$C$2:$C$100,0)+1,0)))="",INDIRECT(CONCATENATE("'2018-09'!S",TEXT(MATCH($C74,'2018-09'!$C$2:$C$100,0)+1,0)))="",AND(INDIRECT(CONCATENATE("'2018-10'!S",TEXT(MATCH($C74,'2018-10'!$C$2:$C$100,0)+1,0)))="",INDIRECT(CONCATENATE("'2018-09'!S",TEXT(MATCH($C74,'2018-09'!$C$2:$C$100,0)+1,0)))="")),"Н/Д",INDIRECT(CONCATENATE("'2018-10'!S",TEXT(MATCH($C74,'2018-10'!$C$2:$C$100,0)+1,0)))-INDIRECT(CONCATENATE("'2018-09'!S",TEXT(MATCH($C74,'2018-09'!$C$2:$C$100,0)+1,0))))</f>
        <v>8000</v>
      </c>
      <c r="T74" s="17">
        <f ca="1">IF(OR(INDIRECT(CONCATENATE("'2018-10'!T",TEXT(MATCH($C74,'2018-10'!$C$2:$C$100,0)+1,0)))="",INDIRECT(CONCATENATE("'2018-09'!T",TEXT(MATCH($C74,'2018-09'!$C$2:$C$100,0)+1,0)))="",AND(INDIRECT(CONCATENATE("'2018-10'!T",TEXT(MATCH($C74,'2018-10'!$C$2:$C$100,0)+1,0)))="",INDIRECT(CONCATENATE("'2018-09'!T",TEXT(MATCH($C74,'2018-09'!$C$2:$C$100,0)+1,0)))="")),"Н/Д",INDIRECT(CONCATENATE("'2018-10'!T",TEXT(MATCH($C74,'2018-10'!$C$2:$C$100,0)+1,0)))-INDIRECT(CONCATENATE("'2018-09'!T",TEXT(MATCH($C74,'2018-09'!$C$2:$C$100,0)+1,0))))</f>
        <v>41190762.469999969</v>
      </c>
      <c r="U74" s="17">
        <f ca="1">IF(OR(INDIRECT(CONCATENATE("'2018-10'!U",TEXT(MATCH($C74,'2018-10'!$C$2:$C$100,0)+1,0)))="",INDIRECT(CONCATENATE("'2018-09'!U",TEXT(MATCH($C74,'2018-09'!$C$2:$C$100,0)+1,0)))="",AND(INDIRECT(CONCATENATE("'2018-10'!U",TEXT(MATCH($C74,'2018-10'!$C$2:$C$100,0)+1,0)))="",INDIRECT(CONCATENATE("'2018-09'!U",TEXT(MATCH($C74,'2018-09'!$C$2:$C$100,0)+1,0)))="")),"Н/Д",INDIRECT(CONCATENATE("'2018-10'!U",TEXT(MATCH($C74,'2018-10'!$C$2:$C$100,0)+1,0)))-INDIRECT(CONCATENATE("'2018-09'!U",TEXT(MATCH($C74,'2018-09'!$C$2:$C$100,0)+1,0))))</f>
        <v>887710.14999999991</v>
      </c>
      <c r="V74" s="17">
        <f ca="1">IF(OR(INDIRECT(CONCATENATE("'2018-10'!V",TEXT(MATCH($C74,'2018-10'!$C$2:$C$100,0)+1,0)))="",INDIRECT(CONCATENATE("'2018-09'!V",TEXT(MATCH($C74,'2018-09'!$C$2:$C$100,0)+1,0)))="",AND(INDIRECT(CONCATENATE("'2018-10'!V",TEXT(MATCH($C74,'2018-10'!$C$2:$C$100,0)+1,0)))="",INDIRECT(CONCATENATE("'2018-09'!V",TEXT(MATCH($C74,'2018-09'!$C$2:$C$100,0)+1,0)))="")),"Н/Д",INDIRECT(CONCATENATE("'2018-10'!V",TEXT(MATCH($C74,'2018-10'!$C$2:$C$100,0)+1,0)))-INDIRECT(CONCATENATE("'2018-09'!V",TEXT(MATCH($C74,'2018-09'!$C$2:$C$100,0)+1,0))))</f>
        <v>749580539.40999985</v>
      </c>
      <c r="W74" s="17">
        <f ca="1">IF(OR(INDIRECT(CONCATENATE("'2018-10'!W",TEXT(MATCH($C74,'2018-10'!$C$2:$C$100,0)+1,0)))="",INDIRECT(CONCATENATE("'2018-09'!W",TEXT(MATCH($C74,'2018-09'!$C$2:$C$100,0)+1,0)))="",AND(INDIRECT(CONCATENATE("'2018-10'!W",TEXT(MATCH($C74,'2018-10'!$C$2:$C$100,0)+1,0)))="",INDIRECT(CONCATENATE("'2018-09'!W",TEXT(MATCH($C74,'2018-09'!$C$2:$C$100,0)+1,0)))="")),"Н/Д",INDIRECT(CONCATENATE("'2018-10'!W",TEXT(MATCH($C74,'2018-10'!$C$2:$C$100,0)+1,0)))-INDIRECT(CONCATENATE("'2018-09'!W",TEXT(MATCH($C74,'2018-09'!$C$2:$C$100,0)+1,0))))</f>
        <v>8888946241.4600067</v>
      </c>
    </row>
    <row r="75" spans="1:23" x14ac:dyDescent="0.25">
      <c r="A75" s="2" t="s">
        <v>87</v>
      </c>
      <c r="B75" s="2" t="s">
        <v>101</v>
      </c>
      <c r="C75" s="15">
        <v>68000000</v>
      </c>
      <c r="D75" s="2" t="s">
        <v>213</v>
      </c>
      <c r="E75" s="17">
        <f ca="1">IF(OR(INDIRECT(CONCATENATE("'2018-10'!E",TEXT(MATCH($C75,'2018-10'!$C$2:$C$100,0)+1,0)))="",INDIRECT(CONCATENATE("'2018-09'!E",TEXT(MATCH($C75,'2018-09'!$C$2:$C$100,0)+1,0)))="",AND(INDIRECT(CONCATENATE("'2018-10'!E",TEXT(MATCH($C75,'2018-10'!$C$2:$C$100,0)+1,0)))="",INDIRECT(CONCATENATE("'2018-09'!E",TEXT(MATCH($C75,'2018-09'!$C$2:$C$100,0)+1,0)))="")),"Н/Д",INDIRECT(CONCATENATE("'2018-10'!E",TEXT(MATCH($C75,'2018-10'!$C$2:$C$100,0)+1,0)))-INDIRECT(CONCATENATE("'2018-09'!E",TEXT(MATCH($C75,'2018-09'!$C$2:$C$100,0)+1,0))))</f>
        <v>3502308938.7700043</v>
      </c>
      <c r="F75" s="17">
        <f ca="1">IF(OR(INDIRECT(CONCATENATE("'2018-10'!F",TEXT(MATCH($C75,'2018-10'!$C$2:$C$100,0)+1,0)))="",INDIRECT(CONCATENATE("'2018-09'!F",TEXT(MATCH($C75,'2018-09'!$C$2:$C$100,0)+1,0)))="",AND(INDIRECT(CONCATENATE("'2018-10'!F",TEXT(MATCH($C75,'2018-10'!$C$2:$C$100,0)+1,0)))="",INDIRECT(CONCATENATE("'2018-09'!F",TEXT(MATCH($C75,'2018-09'!$C$2:$C$100,0)+1,0)))="")),"Н/Д",INDIRECT(CONCATENATE("'2018-10'!F",TEXT(MATCH($C75,'2018-10'!$C$2:$C$100,0)+1,0)))-INDIRECT(CONCATENATE("'2018-09'!F",TEXT(MATCH($C75,'2018-09'!$C$2:$C$100,0)+1,0))))</f>
        <v>1913989008.5800018</v>
      </c>
      <c r="G75" s="17">
        <f ca="1">IF(OR(INDIRECT(CONCATENATE("'2018-10'!G",TEXT(MATCH($C75,'2018-10'!$C$2:$C$100,0)+1,0)))="",INDIRECT(CONCATENATE("'2018-09'!G",TEXT(MATCH($C75,'2018-09'!$C$2:$C$100,0)+1,0)))="",AND(INDIRECT(CONCATENATE("'2018-10'!G",TEXT(MATCH($C75,'2018-10'!$C$2:$C$100,0)+1,0)))="",INDIRECT(CONCATENATE("'2018-09'!G",TEXT(MATCH($C75,'2018-09'!$C$2:$C$100,0)+1,0)))="")),"Н/Д",INDIRECT(CONCATENATE("'2018-10'!G",TEXT(MATCH($C75,'2018-10'!$C$2:$C$100,0)+1,0)))-INDIRECT(CONCATENATE("'2018-09'!G",TEXT(MATCH($C75,'2018-09'!$C$2:$C$100,0)+1,0))))</f>
        <v>190431630.30000019</v>
      </c>
      <c r="H75" s="17">
        <f ca="1">IF(OR(INDIRECT(CONCATENATE("'2018-10'!H",TEXT(MATCH($C75,'2018-10'!$C$2:$C$100,0)+1,0)))="",INDIRECT(CONCATENATE("'2018-09'!H",TEXT(MATCH($C75,'2018-09'!$C$2:$C$100,0)+1,0)))="",AND(INDIRECT(CONCATENATE("'2018-10'!H",TEXT(MATCH($C75,'2018-10'!$C$2:$C$100,0)+1,0)))="",INDIRECT(CONCATENATE("'2018-09'!H",TEXT(MATCH($C75,'2018-09'!$C$2:$C$100,0)+1,0)))="")),"Н/Д",INDIRECT(CONCATENATE("'2018-10'!H",TEXT(MATCH($C75,'2018-10'!$C$2:$C$100,0)+1,0)))-INDIRECT(CONCATENATE("'2018-09'!H",TEXT(MATCH($C75,'2018-09'!$C$2:$C$100,0)+1,0))))</f>
        <v>931604139.40000057</v>
      </c>
      <c r="I75" s="17">
        <f ca="1">IF(OR(INDIRECT(CONCATENATE("'2018-10'!I",TEXT(MATCH($C75,'2018-10'!$C$2:$C$100,0)+1,0)))="",INDIRECT(CONCATENATE("'2018-09'!I",TEXT(MATCH($C75,'2018-09'!$C$2:$C$100,0)+1,0)))="",AND(INDIRECT(CONCATENATE("'2018-10'!I",TEXT(MATCH($C75,'2018-10'!$C$2:$C$100,0)+1,0)))="",INDIRECT(CONCATENATE("'2018-09'!I",TEXT(MATCH($C75,'2018-09'!$C$2:$C$100,0)+1,0)))="")),"Н/Д",INDIRECT(CONCATENATE("'2018-10'!I",TEXT(MATCH($C75,'2018-10'!$C$2:$C$100,0)+1,0)))-INDIRECT(CONCATENATE("'2018-09'!I",TEXT(MATCH($C75,'2018-09'!$C$2:$C$100,0)+1,0))))</f>
        <v>332071171.11999989</v>
      </c>
      <c r="J75" s="17" t="str">
        <f ca="1">IF(OR(INDIRECT(CONCATENATE("'2018-10'!J",TEXT(MATCH($C75,'2018-10'!$C$2:$C$100,0)+1,0)))="",INDIRECT(CONCATENATE("'2018-09'!J",TEXT(MATCH($C75,'2018-09'!$C$2:$C$100,0)+1,0)))="",AND(INDIRECT(CONCATENATE("'2018-10'!J",TEXT(MATCH($C75,'2018-10'!$C$2:$C$100,0)+1,0)))="",INDIRECT(CONCATENATE("'2018-09'!J",TEXT(MATCH($C75,'2018-09'!$C$2:$C$100,0)+1,0)))="")),"Н/Д",INDIRECT(CONCATENATE("'2018-10'!J",TEXT(MATCH($C75,'2018-10'!$C$2:$C$100,0)+1,0)))-INDIRECT(CONCATENATE("'2018-09'!J",TEXT(MATCH($C75,'2018-09'!$C$2:$C$100,0)+1,0))))</f>
        <v>Н/Д</v>
      </c>
      <c r="K75" s="17">
        <f ca="1">IF(OR(INDIRECT(CONCATENATE("'2018-10'!K",TEXT(MATCH($C75,'2018-10'!$C$2:$C$100,0)+1,0)))="",INDIRECT(CONCATENATE("'2018-09'!K",TEXT(MATCH($C75,'2018-09'!$C$2:$C$100,0)+1,0)))="",AND(INDIRECT(CONCATENATE("'2018-10'!K",TEXT(MATCH($C75,'2018-10'!$C$2:$C$100,0)+1,0)))="",INDIRECT(CONCATENATE("'2018-09'!K",TEXT(MATCH($C75,'2018-09'!$C$2:$C$100,0)+1,0)))="")),"Н/Д",INDIRECT(CONCATENATE("'2018-10'!K",TEXT(MATCH($C75,'2018-10'!$C$2:$C$100,0)+1,0)))-INDIRECT(CONCATENATE("'2018-09'!K",TEXT(MATCH($C75,'2018-09'!$C$2:$C$100,0)+1,0))))</f>
        <v>38091368.2099998</v>
      </c>
      <c r="L75" s="17">
        <f ca="1">IF(OR(INDIRECT(CONCATENATE("'2018-10'!L",TEXT(MATCH($C75,'2018-10'!$C$2:$C$100,0)+1,0)))="",INDIRECT(CONCATENATE("'2018-09'!L",TEXT(MATCH($C75,'2018-09'!$C$2:$C$100,0)+1,0)))="",AND(INDIRECT(CONCATENATE("'2018-10'!L",TEXT(MATCH($C75,'2018-10'!$C$2:$C$100,0)+1,0)))="",INDIRECT(CONCATENATE("'2018-09'!L",TEXT(MATCH($C75,'2018-09'!$C$2:$C$100,0)+1,0)))="")),"Н/Д",INDIRECT(CONCATENATE("'2018-10'!L",TEXT(MATCH($C75,'2018-10'!$C$2:$C$100,0)+1,0)))-INDIRECT(CONCATENATE("'2018-09'!L",TEXT(MATCH($C75,'2018-09'!$C$2:$C$100,0)+1,0))))</f>
        <v>211062831.3499999</v>
      </c>
      <c r="M75" s="17">
        <f ca="1">IF(OR(INDIRECT(CONCATENATE("'2018-10'!M",TEXT(MATCH($C75,'2018-10'!$C$2:$C$100,0)+1,0)))="",INDIRECT(CONCATENATE("'2018-09'!M",TEXT(MATCH($C75,'2018-09'!$C$2:$C$100,0)+1,0)))="",AND(INDIRECT(CONCATENATE("'2018-10'!M",TEXT(MATCH($C75,'2018-10'!$C$2:$C$100,0)+1,0)))="",INDIRECT(CONCATENATE("'2018-09'!M",TEXT(MATCH($C75,'2018-09'!$C$2:$C$100,0)+1,0)))="")),"Н/Д",INDIRECT(CONCATENATE("'2018-10'!M",TEXT(MATCH($C75,'2018-10'!$C$2:$C$100,0)+1,0)))-INDIRECT(CONCATENATE("'2018-09'!M",TEXT(MATCH($C75,'2018-09'!$C$2:$C$100,0)+1,0))))</f>
        <v>1781491.459999999</v>
      </c>
      <c r="N75" s="17">
        <f ca="1">IF(OR(INDIRECT(CONCATENATE("'2018-10'!N",TEXT(MATCH($C75,'2018-10'!$C$2:$C$100,0)+1,0)))="",INDIRECT(CONCATENATE("'2018-09'!N",TEXT(MATCH($C75,'2018-09'!$C$2:$C$100,0)+1,0)))="",AND(INDIRECT(CONCATENATE("'2018-10'!N",TEXT(MATCH($C75,'2018-10'!$C$2:$C$100,0)+1,0)))="",INDIRECT(CONCATENATE("'2018-09'!N",TEXT(MATCH($C75,'2018-09'!$C$2:$C$100,0)+1,0)))="")),"Н/Д",INDIRECT(CONCATENATE("'2018-10'!N",TEXT(MATCH($C75,'2018-10'!$C$2:$C$100,0)+1,0)))-INDIRECT(CONCATENATE("'2018-09'!NE",TEXT(MATCH($C75,'2018-09'!$C$2:$C$100,0)+1,0))))</f>
        <v>227670983.78</v>
      </c>
      <c r="O75" s="17">
        <f ca="1">IF(OR(INDIRECT(CONCATENATE("'2018-10'!O",TEXT(MATCH($C75,'2018-10'!$C$2:$C$100,0)+1,0)))="",INDIRECT(CONCATENATE("'2018-09'!O",TEXT(MATCH($C75,'2018-09'!$C$2:$C$100,0)+1,0)))="",AND(INDIRECT(CONCATENATE("'2018-10'!O",TEXT(MATCH($C75,'2018-10'!$C$2:$C$100,0)+1,0)))="",INDIRECT(CONCATENATE("'2018-09'!O",TEXT(MATCH($C75,'2018-09'!$C$2:$C$100,0)+1,0)))="")),"Н/Д",INDIRECT(CONCATENATE("'2018-10'!O",TEXT(MATCH($C75,'2018-10'!$C$2:$C$100,0)+1,0)))-INDIRECT(CONCATENATE("'2018-09'!O",TEXT(MATCH($C75,'2018-09'!$C$2:$C$100,0)+1,0))))</f>
        <v>-784.95999999999913</v>
      </c>
      <c r="P75" s="17">
        <f ca="1">IF(OR(INDIRECT(CONCATENATE("'2018-10'!P",TEXT(MATCH($C75,'2018-10'!$C$2:$C$100,0)+1,0)))="",INDIRECT(CONCATENATE("'2018-09'!P",TEXT(MATCH($C75,'2018-09'!$C$2:$C$100,0)+1,0)))="",AND(INDIRECT(CONCATENATE("'2018-10'!P",TEXT(MATCH($C75,'2018-10'!$C$2:$C$100,0)+1,0)))="",INDIRECT(CONCATENATE("'2018-09'!P",TEXT(MATCH($C75,'2018-09'!$C$2:$C$100,0)+1,0)))="")),"Н/Д",INDIRECT(CONCATENATE("'2018-10'!P",TEXT(MATCH($C75,'2018-10'!$C$2:$C$100,0)+1,0)))-INDIRECT(CONCATENATE("'2018-09'!P",TEXT(MATCH($C75,'2018-09'!$C$2:$C$100,0)+1,0))))</f>
        <v>64732657.259999931</v>
      </c>
      <c r="Q75" s="17">
        <f ca="1">IF(OR(INDIRECT(CONCATENATE("'2018-10'!Q",TEXT(MATCH($C75,'2018-10'!$C$2:$C$100,0)+1,0)))="",INDIRECT(CONCATENATE("'2018-09'!Q",TEXT(MATCH($C75,'2018-09'!$C$2:$C$100,0)+1,0)))="",AND(INDIRECT(CONCATENATE("'2018-10'!Q",TEXT(MATCH($C75,'2018-10'!$C$2:$C$100,0)+1,0)))="",INDIRECT(CONCATENATE("'2018-09'!Q",TEXT(MATCH($C75,'2018-09'!$C$2:$C$100,0)+1,0)))="")),"Н/Д",INDIRECT(CONCATENATE("'2018-10'!Q",TEXT(MATCH($C75,'2018-10'!$C$2:$C$100,0)+1,0)))-INDIRECT(CONCATENATE("'2018-09'!Q",TEXT(MATCH($C75,'2018-09'!$C$2:$C$100,0)+1,0))))</f>
        <v>4065121.3100000024</v>
      </c>
      <c r="R75" s="17">
        <f ca="1">IF(OR(INDIRECT(CONCATENATE("'2018-10'!R",TEXT(MATCH($C75,'2018-10'!$C$2:$C$100,0)+1,0)))="",INDIRECT(CONCATENATE("'2018-09'!R",TEXT(MATCH($C75,'2018-09'!$C$2:$C$100,0)+1,0)))="",AND(INDIRECT(CONCATENATE("'2018-10'!R",TEXT(MATCH($C75,'2018-10'!$C$2:$C$100,0)+1,0)))="",INDIRECT(CONCATENATE("'2018-09'!R",TEXT(MATCH($C75,'2018-09'!$C$2:$C$100,0)+1,0)))="")),"Н/Д",INDIRECT(CONCATENATE("'2018-10'!R",TEXT(MATCH($C75,'2018-10'!$C$2:$C$100,0)+1,0)))-INDIRECT(CONCATENATE("'2018-09'!R",TEXT(MATCH($C75,'2018-09'!$C$2:$C$100,0)+1,0))))</f>
        <v>41875099.920000017</v>
      </c>
      <c r="S75" s="17">
        <f ca="1">IF(OR(INDIRECT(CONCATENATE("'2018-10'!S",TEXT(MATCH($C75,'2018-10'!$C$2:$C$100,0)+1,0)))="",INDIRECT(CONCATENATE("'2018-09'!S",TEXT(MATCH($C75,'2018-09'!$C$2:$C$100,0)+1,0)))="",AND(INDIRECT(CONCATENATE("'2018-10'!S",TEXT(MATCH($C75,'2018-10'!$C$2:$C$100,0)+1,0)))="",INDIRECT(CONCATENATE("'2018-09'!S",TEXT(MATCH($C75,'2018-09'!$C$2:$C$100,0)+1,0)))="")),"Н/Д",INDIRECT(CONCATENATE("'2018-10'!S",TEXT(MATCH($C75,'2018-10'!$C$2:$C$100,0)+1,0)))-INDIRECT(CONCATENATE("'2018-09'!S",TEXT(MATCH($C75,'2018-09'!$C$2:$C$100,0)+1,0))))</f>
        <v>20081089.5</v>
      </c>
      <c r="T75" s="17">
        <f ca="1">IF(OR(INDIRECT(CONCATENATE("'2018-10'!T",TEXT(MATCH($C75,'2018-10'!$C$2:$C$100,0)+1,0)))="",INDIRECT(CONCATENATE("'2018-09'!T",TEXT(MATCH($C75,'2018-09'!$C$2:$C$100,0)+1,0)))="",AND(INDIRECT(CONCATENATE("'2018-10'!T",TEXT(MATCH($C75,'2018-10'!$C$2:$C$100,0)+1,0)))="",INDIRECT(CONCATENATE("'2018-09'!T",TEXT(MATCH($C75,'2018-09'!$C$2:$C$100,0)+1,0)))="")),"Н/Д",INDIRECT(CONCATENATE("'2018-10'!T",TEXT(MATCH($C75,'2018-10'!$C$2:$C$100,0)+1,0)))-INDIRECT(CONCATENATE("'2018-09'!T",TEXT(MATCH($C75,'2018-09'!$C$2:$C$100,0)+1,0))))</f>
        <v>52039987.879999995</v>
      </c>
      <c r="U75" s="17">
        <f ca="1">IF(OR(INDIRECT(CONCATENATE("'2018-10'!U",TEXT(MATCH($C75,'2018-10'!$C$2:$C$100,0)+1,0)))="",INDIRECT(CONCATENATE("'2018-09'!U",TEXT(MATCH($C75,'2018-09'!$C$2:$C$100,0)+1,0)))="",AND(INDIRECT(CONCATENATE("'2018-10'!U",TEXT(MATCH($C75,'2018-10'!$C$2:$C$100,0)+1,0)))="",INDIRECT(CONCATENATE("'2018-09'!U",TEXT(MATCH($C75,'2018-09'!$C$2:$C$100,0)+1,0)))="")),"Н/Д",INDIRECT(CONCATENATE("'2018-10'!U",TEXT(MATCH($C75,'2018-10'!$C$2:$C$100,0)+1,0)))-INDIRECT(CONCATENATE("'2018-09'!U",TEXT(MATCH($C75,'2018-09'!$C$2:$C$100,0)+1,0))))</f>
        <v>-338489.14999999997</v>
      </c>
      <c r="V75" s="17">
        <f ca="1">IF(OR(INDIRECT(CONCATENATE("'2018-10'!V",TEXT(MATCH($C75,'2018-10'!$C$2:$C$100,0)+1,0)))="",INDIRECT(CONCATENATE("'2018-09'!V",TEXT(MATCH($C75,'2018-09'!$C$2:$C$100,0)+1,0)))="",AND(INDIRECT(CONCATENATE("'2018-10'!V",TEXT(MATCH($C75,'2018-10'!$C$2:$C$100,0)+1,0)))="",INDIRECT(CONCATENATE("'2018-09'!V",TEXT(MATCH($C75,'2018-09'!$C$2:$C$100,0)+1,0)))="")),"Н/Д",INDIRECT(CONCATENATE("'2018-10'!V",TEXT(MATCH($C75,'2018-10'!$C$2:$C$100,0)+1,0)))-INDIRECT(CONCATENATE("'2018-09'!V",TEXT(MATCH($C75,'2018-09'!$C$2:$C$100,0)+1,0))))</f>
        <v>1588319930.1900005</v>
      </c>
      <c r="W75" s="17">
        <f ca="1">IF(OR(INDIRECT(CONCATENATE("'2018-10'!W",TEXT(MATCH($C75,'2018-10'!$C$2:$C$100,0)+1,0)))="",INDIRECT(CONCATENATE("'2018-09'!W",TEXT(MATCH($C75,'2018-09'!$C$2:$C$100,0)+1,0)))="",AND(INDIRECT(CONCATENATE("'2018-10'!W",TEXT(MATCH($C75,'2018-10'!$C$2:$C$100,0)+1,0)))="",INDIRECT(CONCATENATE("'2018-09'!W",TEXT(MATCH($C75,'2018-09'!$C$2:$C$100,0)+1,0)))="")),"Н/Д",INDIRECT(CONCATENATE("'2018-10'!W",TEXT(MATCH($C75,'2018-10'!$C$2:$C$100,0)+1,0)))-INDIRECT(CONCATENATE("'2018-09'!W",TEXT(MATCH($C75,'2018-09'!$C$2:$C$100,0)+1,0))))</f>
        <v>8912525380.9299927</v>
      </c>
    </row>
    <row r="76" spans="1:23" x14ac:dyDescent="0.25">
      <c r="A76" s="2" t="s">
        <v>87</v>
      </c>
      <c r="B76" s="2" t="s">
        <v>102</v>
      </c>
      <c r="C76" s="15">
        <v>28000000</v>
      </c>
      <c r="D76" s="2" t="s">
        <v>213</v>
      </c>
      <c r="E76" s="17">
        <f ca="1">IF(OR(INDIRECT(CONCATENATE("'2018-10'!E",TEXT(MATCH($C76,'2018-10'!$C$2:$C$100,0)+1,0)))="",INDIRECT(CONCATENATE("'2018-09'!E",TEXT(MATCH($C76,'2018-09'!$C$2:$C$100,0)+1,0)))="",AND(INDIRECT(CONCATENATE("'2018-10'!E",TEXT(MATCH($C76,'2018-10'!$C$2:$C$100,0)+1,0)))="",INDIRECT(CONCATENATE("'2018-09'!E",TEXT(MATCH($C76,'2018-09'!$C$2:$C$100,0)+1,0)))="")),"Н/Д",INDIRECT(CONCATENATE("'2018-10'!E",TEXT(MATCH($C76,'2018-10'!$C$2:$C$100,0)+1,0)))-INDIRECT(CONCATENATE("'2018-09'!E",TEXT(MATCH($C76,'2018-09'!$C$2:$C$100,0)+1,0))))</f>
        <v>4219258855.8899994</v>
      </c>
      <c r="F76" s="17">
        <f ca="1">IF(OR(INDIRECT(CONCATENATE("'2018-10'!F",TEXT(MATCH($C76,'2018-10'!$C$2:$C$100,0)+1,0)))="",INDIRECT(CONCATENATE("'2018-09'!F",TEXT(MATCH($C76,'2018-09'!$C$2:$C$100,0)+1,0)))="",AND(INDIRECT(CONCATENATE("'2018-10'!F",TEXT(MATCH($C76,'2018-10'!$C$2:$C$100,0)+1,0)))="",INDIRECT(CONCATENATE("'2018-09'!F",TEXT(MATCH($C76,'2018-09'!$C$2:$C$100,0)+1,0)))="")),"Н/Д",INDIRECT(CONCATENATE("'2018-10'!F",TEXT(MATCH($C76,'2018-10'!$C$2:$C$100,0)+1,0)))-INDIRECT(CONCATENATE("'2018-09'!F",TEXT(MATCH($C76,'2018-09'!$C$2:$C$100,0)+1,0))))</f>
        <v>3291226337.6900024</v>
      </c>
      <c r="G76" s="17">
        <f ca="1">IF(OR(INDIRECT(CONCATENATE("'2018-10'!G",TEXT(MATCH($C76,'2018-10'!$C$2:$C$100,0)+1,0)))="",INDIRECT(CONCATENATE("'2018-09'!G",TEXT(MATCH($C76,'2018-09'!$C$2:$C$100,0)+1,0)))="",AND(INDIRECT(CONCATENATE("'2018-10'!G",TEXT(MATCH($C76,'2018-10'!$C$2:$C$100,0)+1,0)))="",INDIRECT(CONCATENATE("'2018-09'!G",TEXT(MATCH($C76,'2018-09'!$C$2:$C$100,0)+1,0)))="")),"Н/Д",INDIRECT(CONCATENATE("'2018-10'!G",TEXT(MATCH($C76,'2018-10'!$C$2:$C$100,0)+1,0)))-INDIRECT(CONCATENATE("'2018-09'!G",TEXT(MATCH($C76,'2018-09'!$C$2:$C$100,0)+1,0))))</f>
        <v>498920139.77999878</v>
      </c>
      <c r="H76" s="17">
        <f ca="1">IF(OR(INDIRECT(CONCATENATE("'2018-10'!H",TEXT(MATCH($C76,'2018-10'!$C$2:$C$100,0)+1,0)))="",INDIRECT(CONCATENATE("'2018-09'!H",TEXT(MATCH($C76,'2018-09'!$C$2:$C$100,0)+1,0)))="",AND(INDIRECT(CONCATENATE("'2018-10'!H",TEXT(MATCH($C76,'2018-10'!$C$2:$C$100,0)+1,0)))="",INDIRECT(CONCATENATE("'2018-09'!H",TEXT(MATCH($C76,'2018-09'!$C$2:$C$100,0)+1,0)))="")),"Н/Д",INDIRECT(CONCATENATE("'2018-10'!H",TEXT(MATCH($C76,'2018-10'!$C$2:$C$100,0)+1,0)))-INDIRECT(CONCATENATE("'2018-09'!H",TEXT(MATCH($C76,'2018-09'!$C$2:$C$100,0)+1,0))))</f>
        <v>1487247877.1800003</v>
      </c>
      <c r="I76" s="17">
        <f ca="1">IF(OR(INDIRECT(CONCATENATE("'2018-10'!I",TEXT(MATCH($C76,'2018-10'!$C$2:$C$100,0)+1,0)))="",INDIRECT(CONCATENATE("'2018-09'!I",TEXT(MATCH($C76,'2018-09'!$C$2:$C$100,0)+1,0)))="",AND(INDIRECT(CONCATENATE("'2018-10'!I",TEXT(MATCH($C76,'2018-10'!$C$2:$C$100,0)+1,0)))="",INDIRECT(CONCATENATE("'2018-09'!I",TEXT(MATCH($C76,'2018-09'!$C$2:$C$100,0)+1,0)))="")),"Н/Д",INDIRECT(CONCATENATE("'2018-10'!I",TEXT(MATCH($C76,'2018-10'!$C$2:$C$100,0)+1,0)))-INDIRECT(CONCATENATE("'2018-09'!I",TEXT(MATCH($C76,'2018-09'!$C$2:$C$100,0)+1,0))))</f>
        <v>628658062.06999969</v>
      </c>
      <c r="J76" s="17" t="str">
        <f ca="1">IF(OR(INDIRECT(CONCATENATE("'2018-10'!J",TEXT(MATCH($C76,'2018-10'!$C$2:$C$100,0)+1,0)))="",INDIRECT(CONCATENATE("'2018-09'!J",TEXT(MATCH($C76,'2018-09'!$C$2:$C$100,0)+1,0)))="",AND(INDIRECT(CONCATENATE("'2018-10'!J",TEXT(MATCH($C76,'2018-10'!$C$2:$C$100,0)+1,0)))="",INDIRECT(CONCATENATE("'2018-09'!J",TEXT(MATCH($C76,'2018-09'!$C$2:$C$100,0)+1,0)))="")),"Н/Д",INDIRECT(CONCATENATE("'2018-10'!J",TEXT(MATCH($C76,'2018-10'!$C$2:$C$100,0)+1,0)))-INDIRECT(CONCATENATE("'2018-09'!J",TEXT(MATCH($C76,'2018-09'!$C$2:$C$100,0)+1,0))))</f>
        <v>Н/Д</v>
      </c>
      <c r="K76" s="17">
        <f ca="1">IF(OR(INDIRECT(CONCATENATE("'2018-10'!K",TEXT(MATCH($C76,'2018-10'!$C$2:$C$100,0)+1,0)))="",INDIRECT(CONCATENATE("'2018-09'!K",TEXT(MATCH($C76,'2018-09'!$C$2:$C$100,0)+1,0)))="",AND(INDIRECT(CONCATENATE("'2018-10'!K",TEXT(MATCH($C76,'2018-10'!$C$2:$C$100,0)+1,0)))="",INDIRECT(CONCATENATE("'2018-09'!K",TEXT(MATCH($C76,'2018-09'!$C$2:$C$100,0)+1,0)))="")),"Н/Д",INDIRECT(CONCATENATE("'2018-10'!K",TEXT(MATCH($C76,'2018-10'!$C$2:$C$100,0)+1,0)))-INDIRECT(CONCATENATE("'2018-09'!K",TEXT(MATCH($C76,'2018-09'!$C$2:$C$100,0)+1,0))))</f>
        <v>63147968.400000095</v>
      </c>
      <c r="L76" s="17">
        <f ca="1">IF(OR(INDIRECT(CONCATENATE("'2018-10'!L",TEXT(MATCH($C76,'2018-10'!$C$2:$C$100,0)+1,0)))="",INDIRECT(CONCATENATE("'2018-09'!L",TEXT(MATCH($C76,'2018-09'!$C$2:$C$100,0)+1,0)))="",AND(INDIRECT(CONCATENATE("'2018-10'!L",TEXT(MATCH($C76,'2018-10'!$C$2:$C$100,0)+1,0)))="",INDIRECT(CONCATENATE("'2018-09'!L",TEXT(MATCH($C76,'2018-09'!$C$2:$C$100,0)+1,0)))="")),"Н/Д",INDIRECT(CONCATENATE("'2018-10'!L",TEXT(MATCH($C76,'2018-10'!$C$2:$C$100,0)+1,0)))-INDIRECT(CONCATENATE("'2018-09'!L",TEXT(MATCH($C76,'2018-09'!$C$2:$C$100,0)+1,0))))</f>
        <v>288765000.53999996</v>
      </c>
      <c r="M76" s="17">
        <f ca="1">IF(OR(INDIRECT(CONCATENATE("'2018-10'!M",TEXT(MATCH($C76,'2018-10'!$C$2:$C$100,0)+1,0)))="",INDIRECT(CONCATENATE("'2018-09'!M",TEXT(MATCH($C76,'2018-09'!$C$2:$C$100,0)+1,0)))="",AND(INDIRECT(CONCATENATE("'2018-10'!M",TEXT(MATCH($C76,'2018-10'!$C$2:$C$100,0)+1,0)))="",INDIRECT(CONCATENATE("'2018-09'!M",TEXT(MATCH($C76,'2018-09'!$C$2:$C$100,0)+1,0)))="")),"Н/Д",INDIRECT(CONCATENATE("'2018-10'!M",TEXT(MATCH($C76,'2018-10'!$C$2:$C$100,0)+1,0)))-INDIRECT(CONCATENATE("'2018-09'!M",TEXT(MATCH($C76,'2018-09'!$C$2:$C$100,0)+1,0))))</f>
        <v>8803680.1900000051</v>
      </c>
      <c r="N76" s="17">
        <f ca="1">IF(OR(INDIRECT(CONCATENATE("'2018-10'!N",TEXT(MATCH($C76,'2018-10'!$C$2:$C$100,0)+1,0)))="",INDIRECT(CONCATENATE("'2018-09'!N",TEXT(MATCH($C76,'2018-09'!$C$2:$C$100,0)+1,0)))="",AND(INDIRECT(CONCATENATE("'2018-10'!N",TEXT(MATCH($C76,'2018-10'!$C$2:$C$100,0)+1,0)))="",INDIRECT(CONCATENATE("'2018-09'!N",TEXT(MATCH($C76,'2018-09'!$C$2:$C$100,0)+1,0)))="")),"Н/Д",INDIRECT(CONCATENATE("'2018-10'!N",TEXT(MATCH($C76,'2018-10'!$C$2:$C$100,0)+1,0)))-INDIRECT(CONCATENATE("'2018-09'!NE",TEXT(MATCH($C76,'2018-09'!$C$2:$C$100,0)+1,0))))</f>
        <v>277478490.02999997</v>
      </c>
      <c r="O76" s="17">
        <f ca="1">IF(OR(INDIRECT(CONCATENATE("'2018-10'!O",TEXT(MATCH($C76,'2018-10'!$C$2:$C$100,0)+1,0)))="",INDIRECT(CONCATENATE("'2018-09'!O",TEXT(MATCH($C76,'2018-09'!$C$2:$C$100,0)+1,0)))="",AND(INDIRECT(CONCATENATE("'2018-10'!O",TEXT(MATCH($C76,'2018-10'!$C$2:$C$100,0)+1,0)))="",INDIRECT(CONCATENATE("'2018-09'!O",TEXT(MATCH($C76,'2018-09'!$C$2:$C$100,0)+1,0)))="")),"Н/Д",INDIRECT(CONCATENATE("'2018-10'!O",TEXT(MATCH($C76,'2018-10'!$C$2:$C$100,0)+1,0)))-INDIRECT(CONCATENATE("'2018-09'!O",TEXT(MATCH($C76,'2018-09'!$C$2:$C$100,0)+1,0))))</f>
        <v>59164.770000000019</v>
      </c>
      <c r="P76" s="17">
        <f ca="1">IF(OR(INDIRECT(CONCATENATE("'2018-10'!P",TEXT(MATCH($C76,'2018-10'!$C$2:$C$100,0)+1,0)))="",INDIRECT(CONCATENATE("'2018-09'!P",TEXT(MATCH($C76,'2018-09'!$C$2:$C$100,0)+1,0)))="",AND(INDIRECT(CONCATENATE("'2018-10'!P",TEXT(MATCH($C76,'2018-10'!$C$2:$C$100,0)+1,0)))="",INDIRECT(CONCATENATE("'2018-09'!P",TEXT(MATCH($C76,'2018-09'!$C$2:$C$100,0)+1,0)))="")),"Н/Д",INDIRECT(CONCATENATE("'2018-10'!P",TEXT(MATCH($C76,'2018-10'!$C$2:$C$100,0)+1,0)))-INDIRECT(CONCATENATE("'2018-09'!P",TEXT(MATCH($C76,'2018-09'!$C$2:$C$100,0)+1,0))))</f>
        <v>104544841.40999997</v>
      </c>
      <c r="Q76" s="17">
        <f ca="1">IF(OR(INDIRECT(CONCATENATE("'2018-10'!Q",TEXT(MATCH($C76,'2018-10'!$C$2:$C$100,0)+1,0)))="",INDIRECT(CONCATENATE("'2018-09'!Q",TEXT(MATCH($C76,'2018-09'!$C$2:$C$100,0)+1,0)))="",AND(INDIRECT(CONCATENATE("'2018-10'!Q",TEXT(MATCH($C76,'2018-10'!$C$2:$C$100,0)+1,0)))="",INDIRECT(CONCATENATE("'2018-09'!Q",TEXT(MATCH($C76,'2018-09'!$C$2:$C$100,0)+1,0)))="")),"Н/Д",INDIRECT(CONCATENATE("'2018-10'!Q",TEXT(MATCH($C76,'2018-10'!$C$2:$C$100,0)+1,0)))-INDIRECT(CONCATENATE("'2018-09'!Q",TEXT(MATCH($C76,'2018-09'!$C$2:$C$100,0)+1,0))))</f>
        <v>30680345.329999983</v>
      </c>
      <c r="R76" s="17">
        <f ca="1">IF(OR(INDIRECT(CONCATENATE("'2018-10'!R",TEXT(MATCH($C76,'2018-10'!$C$2:$C$100,0)+1,0)))="",INDIRECT(CONCATENATE("'2018-09'!R",TEXT(MATCH($C76,'2018-09'!$C$2:$C$100,0)+1,0)))="",AND(INDIRECT(CONCATENATE("'2018-10'!R",TEXT(MATCH($C76,'2018-10'!$C$2:$C$100,0)+1,0)))="",INDIRECT(CONCATENATE("'2018-09'!R",TEXT(MATCH($C76,'2018-09'!$C$2:$C$100,0)+1,0)))="")),"Н/Д",INDIRECT(CONCATENATE("'2018-10'!R",TEXT(MATCH($C76,'2018-10'!$C$2:$C$100,0)+1,0)))-INDIRECT(CONCATENATE("'2018-09'!R",TEXT(MATCH($C76,'2018-09'!$C$2:$C$100,0)+1,0))))</f>
        <v>50861707.26000005</v>
      </c>
      <c r="S76" s="17">
        <f ca="1">IF(OR(INDIRECT(CONCATENATE("'2018-10'!S",TEXT(MATCH($C76,'2018-10'!$C$2:$C$100,0)+1,0)))="",INDIRECT(CONCATENATE("'2018-09'!S",TEXT(MATCH($C76,'2018-09'!$C$2:$C$100,0)+1,0)))="",AND(INDIRECT(CONCATENATE("'2018-10'!S",TEXT(MATCH($C76,'2018-10'!$C$2:$C$100,0)+1,0)))="",INDIRECT(CONCATENATE("'2018-09'!S",TEXT(MATCH($C76,'2018-09'!$C$2:$C$100,0)+1,0)))="")),"Н/Д",INDIRECT(CONCATENATE("'2018-10'!S",TEXT(MATCH($C76,'2018-10'!$C$2:$C$100,0)+1,0)))-INDIRECT(CONCATENATE("'2018-09'!S",TEXT(MATCH($C76,'2018-09'!$C$2:$C$100,0)+1,0))))</f>
        <v>375270</v>
      </c>
      <c r="T76" s="17">
        <f ca="1">IF(OR(INDIRECT(CONCATENATE("'2018-10'!T",TEXT(MATCH($C76,'2018-10'!$C$2:$C$100,0)+1,0)))="",INDIRECT(CONCATENATE("'2018-09'!T",TEXT(MATCH($C76,'2018-09'!$C$2:$C$100,0)+1,0)))="",AND(INDIRECT(CONCATENATE("'2018-10'!T",TEXT(MATCH($C76,'2018-10'!$C$2:$C$100,0)+1,0)))="",INDIRECT(CONCATENATE("'2018-09'!T",TEXT(MATCH($C76,'2018-09'!$C$2:$C$100,0)+1,0)))="")),"Н/Д",INDIRECT(CONCATENATE("'2018-10'!T",TEXT(MATCH($C76,'2018-10'!$C$2:$C$100,0)+1,0)))-INDIRECT(CONCATENATE("'2018-09'!T",TEXT(MATCH($C76,'2018-09'!$C$2:$C$100,0)+1,0))))</f>
        <v>85649015.930000067</v>
      </c>
      <c r="U76" s="17">
        <f ca="1">IF(OR(INDIRECT(CONCATENATE("'2018-10'!U",TEXT(MATCH($C76,'2018-10'!$C$2:$C$100,0)+1,0)))="",INDIRECT(CONCATENATE("'2018-09'!U",TEXT(MATCH($C76,'2018-09'!$C$2:$C$100,0)+1,0)))="",AND(INDIRECT(CONCATENATE("'2018-10'!U",TEXT(MATCH($C76,'2018-10'!$C$2:$C$100,0)+1,0)))="",INDIRECT(CONCATENATE("'2018-09'!U",TEXT(MATCH($C76,'2018-09'!$C$2:$C$100,0)+1,0)))="")),"Н/Д",INDIRECT(CONCATENATE("'2018-10'!U",TEXT(MATCH($C76,'2018-10'!$C$2:$C$100,0)+1,0)))-INDIRECT(CONCATENATE("'2018-09'!U",TEXT(MATCH($C76,'2018-09'!$C$2:$C$100,0)+1,0))))</f>
        <v>-12861916.18</v>
      </c>
      <c r="V76" s="17">
        <f ca="1">IF(OR(INDIRECT(CONCATENATE("'2018-10'!V",TEXT(MATCH($C76,'2018-10'!$C$2:$C$100,0)+1,0)))="",INDIRECT(CONCATENATE("'2018-09'!V",TEXT(MATCH($C76,'2018-09'!$C$2:$C$100,0)+1,0)))="",AND(INDIRECT(CONCATENATE("'2018-10'!V",TEXT(MATCH($C76,'2018-10'!$C$2:$C$100,0)+1,0)))="",INDIRECT(CONCATENATE("'2018-09'!V",TEXT(MATCH($C76,'2018-09'!$C$2:$C$100,0)+1,0)))="")),"Н/Д",INDIRECT(CONCATENATE("'2018-10'!V",TEXT(MATCH($C76,'2018-10'!$C$2:$C$100,0)+1,0)))-INDIRECT(CONCATENATE("'2018-09'!V",TEXT(MATCH($C76,'2018-09'!$C$2:$C$100,0)+1,0))))</f>
        <v>928032518.19999981</v>
      </c>
      <c r="W76" s="17">
        <f ca="1">IF(OR(INDIRECT(CONCATENATE("'2018-10'!W",TEXT(MATCH($C76,'2018-10'!$C$2:$C$100,0)+1,0)))="",INDIRECT(CONCATENATE("'2018-09'!W",TEXT(MATCH($C76,'2018-09'!$C$2:$C$100,0)+1,0)))="",AND(INDIRECT(CONCATENATE("'2018-10'!W",TEXT(MATCH($C76,'2018-10'!$C$2:$C$100,0)+1,0)))="",INDIRECT(CONCATENATE("'2018-09'!W",TEXT(MATCH($C76,'2018-09'!$C$2:$C$100,0)+1,0)))="")),"Н/Д",INDIRECT(CONCATENATE("'2018-10'!W",TEXT(MATCH($C76,'2018-10'!$C$2:$C$100,0)+1,0)))-INDIRECT(CONCATENATE("'2018-09'!W",TEXT(MATCH($C76,'2018-09'!$C$2:$C$100,0)+1,0))))</f>
        <v>11700744537.799988</v>
      </c>
    </row>
    <row r="77" spans="1:23" x14ac:dyDescent="0.25">
      <c r="A77" s="2" t="s">
        <v>87</v>
      </c>
      <c r="B77" s="2" t="s">
        <v>103</v>
      </c>
      <c r="C77" s="15">
        <v>70000000</v>
      </c>
      <c r="D77" s="2" t="s">
        <v>213</v>
      </c>
      <c r="E77" s="17">
        <f ca="1">IF(OR(INDIRECT(CONCATENATE("'2018-10'!E",TEXT(MATCH($C77,'2018-10'!$C$2:$C$100,0)+1,0)))="",INDIRECT(CONCATENATE("'2018-09'!E",TEXT(MATCH($C77,'2018-09'!$C$2:$C$100,0)+1,0)))="",AND(INDIRECT(CONCATENATE("'2018-10'!E",TEXT(MATCH($C77,'2018-10'!$C$2:$C$100,0)+1,0)))="",INDIRECT(CONCATENATE("'2018-09'!E",TEXT(MATCH($C77,'2018-09'!$C$2:$C$100,0)+1,0)))="")),"Н/Д",INDIRECT(CONCATENATE("'2018-10'!E",TEXT(MATCH($C77,'2018-10'!$C$2:$C$100,0)+1,0)))-INDIRECT(CONCATENATE("'2018-09'!E",TEXT(MATCH($C77,'2018-09'!$C$2:$C$100,0)+1,0))))</f>
        <v>6057805811.1200027</v>
      </c>
      <c r="F77" s="17">
        <f ca="1">IF(OR(INDIRECT(CONCATENATE("'2018-10'!F",TEXT(MATCH($C77,'2018-10'!$C$2:$C$100,0)+1,0)))="",INDIRECT(CONCATENATE("'2018-09'!F",TEXT(MATCH($C77,'2018-09'!$C$2:$C$100,0)+1,0)))="",AND(INDIRECT(CONCATENATE("'2018-10'!F",TEXT(MATCH($C77,'2018-10'!$C$2:$C$100,0)+1,0)))="",INDIRECT(CONCATENATE("'2018-09'!F",TEXT(MATCH($C77,'2018-09'!$C$2:$C$100,0)+1,0)))="")),"Н/Д",INDIRECT(CONCATENATE("'2018-10'!F",TEXT(MATCH($C77,'2018-10'!$C$2:$C$100,0)+1,0)))-INDIRECT(CONCATENATE("'2018-09'!F",TEXT(MATCH($C77,'2018-09'!$C$2:$C$100,0)+1,0))))</f>
        <v>4956431644.4700012</v>
      </c>
      <c r="G77" s="17">
        <f ca="1">IF(OR(INDIRECT(CONCATENATE("'2018-10'!G",TEXT(MATCH($C77,'2018-10'!$C$2:$C$100,0)+1,0)))="",INDIRECT(CONCATENATE("'2018-09'!G",TEXT(MATCH($C77,'2018-09'!$C$2:$C$100,0)+1,0)))="",AND(INDIRECT(CONCATENATE("'2018-10'!G",TEXT(MATCH($C77,'2018-10'!$C$2:$C$100,0)+1,0)))="",INDIRECT(CONCATENATE("'2018-09'!G",TEXT(MATCH($C77,'2018-09'!$C$2:$C$100,0)+1,0)))="")),"Н/Д",INDIRECT(CONCATENATE("'2018-10'!G",TEXT(MATCH($C77,'2018-10'!$C$2:$C$100,0)+1,0)))-INDIRECT(CONCATENATE("'2018-09'!G",TEXT(MATCH($C77,'2018-09'!$C$2:$C$100,0)+1,0))))</f>
        <v>1104084097.0999985</v>
      </c>
      <c r="H77" s="17">
        <f ca="1">IF(OR(INDIRECT(CONCATENATE("'2018-10'!H",TEXT(MATCH($C77,'2018-10'!$C$2:$C$100,0)+1,0)))="",INDIRECT(CONCATENATE("'2018-09'!H",TEXT(MATCH($C77,'2018-09'!$C$2:$C$100,0)+1,0)))="",AND(INDIRECT(CONCATENATE("'2018-10'!H",TEXT(MATCH($C77,'2018-10'!$C$2:$C$100,0)+1,0)))="",INDIRECT(CONCATENATE("'2018-09'!H",TEXT(MATCH($C77,'2018-09'!$C$2:$C$100,0)+1,0)))="")),"Н/Д",INDIRECT(CONCATENATE("'2018-10'!H",TEXT(MATCH($C77,'2018-10'!$C$2:$C$100,0)+1,0)))-INDIRECT(CONCATENATE("'2018-09'!H",TEXT(MATCH($C77,'2018-09'!$C$2:$C$100,0)+1,0))))</f>
        <v>1972947511.7299995</v>
      </c>
      <c r="I77" s="17">
        <f ca="1">IF(OR(INDIRECT(CONCATENATE("'2018-10'!I",TEXT(MATCH($C77,'2018-10'!$C$2:$C$100,0)+1,0)))="",INDIRECT(CONCATENATE("'2018-09'!I",TEXT(MATCH($C77,'2018-09'!$C$2:$C$100,0)+1,0)))="",AND(INDIRECT(CONCATENATE("'2018-10'!I",TEXT(MATCH($C77,'2018-10'!$C$2:$C$100,0)+1,0)))="",INDIRECT(CONCATENATE("'2018-09'!I",TEXT(MATCH($C77,'2018-09'!$C$2:$C$100,0)+1,0)))="")),"Н/Д",INDIRECT(CONCATENATE("'2018-10'!I",TEXT(MATCH($C77,'2018-10'!$C$2:$C$100,0)+1,0)))-INDIRECT(CONCATENATE("'2018-09'!I",TEXT(MATCH($C77,'2018-09'!$C$2:$C$100,0)+1,0))))</f>
        <v>1219624688.3999996</v>
      </c>
      <c r="J77" s="17" t="str">
        <f ca="1">IF(OR(INDIRECT(CONCATENATE("'2018-10'!J",TEXT(MATCH($C77,'2018-10'!$C$2:$C$100,0)+1,0)))="",INDIRECT(CONCATENATE("'2018-09'!J",TEXT(MATCH($C77,'2018-09'!$C$2:$C$100,0)+1,0)))="",AND(INDIRECT(CONCATENATE("'2018-10'!J",TEXT(MATCH($C77,'2018-10'!$C$2:$C$100,0)+1,0)))="",INDIRECT(CONCATENATE("'2018-09'!J",TEXT(MATCH($C77,'2018-09'!$C$2:$C$100,0)+1,0)))="")),"Н/Д",INDIRECT(CONCATENATE("'2018-10'!J",TEXT(MATCH($C77,'2018-10'!$C$2:$C$100,0)+1,0)))-INDIRECT(CONCATENATE("'2018-09'!J",TEXT(MATCH($C77,'2018-09'!$C$2:$C$100,0)+1,0))))</f>
        <v>Н/Д</v>
      </c>
      <c r="K77" s="17">
        <f ca="1">IF(OR(INDIRECT(CONCATENATE("'2018-10'!K",TEXT(MATCH($C77,'2018-10'!$C$2:$C$100,0)+1,0)))="",INDIRECT(CONCATENATE("'2018-09'!K",TEXT(MATCH($C77,'2018-09'!$C$2:$C$100,0)+1,0)))="",AND(INDIRECT(CONCATENATE("'2018-10'!K",TEXT(MATCH($C77,'2018-10'!$C$2:$C$100,0)+1,0)))="",INDIRECT(CONCATENATE("'2018-09'!K",TEXT(MATCH($C77,'2018-09'!$C$2:$C$100,0)+1,0)))="")),"Н/Д",INDIRECT(CONCATENATE("'2018-10'!K",TEXT(MATCH($C77,'2018-10'!$C$2:$C$100,0)+1,0)))-INDIRECT(CONCATENATE("'2018-09'!K",TEXT(MATCH($C77,'2018-09'!$C$2:$C$100,0)+1,0))))</f>
        <v>58155667.059999943</v>
      </c>
      <c r="L77" s="17">
        <f ca="1">IF(OR(INDIRECT(CONCATENATE("'2018-10'!L",TEXT(MATCH($C77,'2018-10'!$C$2:$C$100,0)+1,0)))="",INDIRECT(CONCATENATE("'2018-09'!L",TEXT(MATCH($C77,'2018-09'!$C$2:$C$100,0)+1,0)))="",AND(INDIRECT(CONCATENATE("'2018-10'!L",TEXT(MATCH($C77,'2018-10'!$C$2:$C$100,0)+1,0)))="",INDIRECT(CONCATENATE("'2018-09'!L",TEXT(MATCH($C77,'2018-09'!$C$2:$C$100,0)+1,0)))="")),"Н/Д",INDIRECT(CONCATENATE("'2018-10'!L",TEXT(MATCH($C77,'2018-10'!$C$2:$C$100,0)+1,0)))-INDIRECT(CONCATENATE("'2018-09'!L",TEXT(MATCH($C77,'2018-09'!$C$2:$C$100,0)+1,0))))</f>
        <v>217302317.88999939</v>
      </c>
      <c r="M77" s="17">
        <f ca="1">IF(OR(INDIRECT(CONCATENATE("'2018-10'!M",TEXT(MATCH($C77,'2018-10'!$C$2:$C$100,0)+1,0)))="",INDIRECT(CONCATENATE("'2018-09'!M",TEXT(MATCH($C77,'2018-09'!$C$2:$C$100,0)+1,0)))="",AND(INDIRECT(CONCATENATE("'2018-10'!M",TEXT(MATCH($C77,'2018-10'!$C$2:$C$100,0)+1,0)))="",INDIRECT(CONCATENATE("'2018-09'!M",TEXT(MATCH($C77,'2018-09'!$C$2:$C$100,0)+1,0)))="")),"Н/Д",INDIRECT(CONCATENATE("'2018-10'!M",TEXT(MATCH($C77,'2018-10'!$C$2:$C$100,0)+1,0)))-INDIRECT(CONCATENATE("'2018-09'!M",TEXT(MATCH($C77,'2018-09'!$C$2:$C$100,0)+1,0))))</f>
        <v>24939216.810000002</v>
      </c>
      <c r="N77" s="17">
        <f ca="1">IF(OR(INDIRECT(CONCATENATE("'2018-10'!N",TEXT(MATCH($C77,'2018-10'!$C$2:$C$100,0)+1,0)))="",INDIRECT(CONCATENATE("'2018-09'!N",TEXT(MATCH($C77,'2018-09'!$C$2:$C$100,0)+1,0)))="",AND(INDIRECT(CONCATENATE("'2018-10'!N",TEXT(MATCH($C77,'2018-10'!$C$2:$C$100,0)+1,0)))="",INDIRECT(CONCATENATE("'2018-09'!N",TEXT(MATCH($C77,'2018-09'!$C$2:$C$100,0)+1,0)))="")),"Н/Д",INDIRECT(CONCATENATE("'2018-10'!N",TEXT(MATCH($C77,'2018-10'!$C$2:$C$100,0)+1,0)))-INDIRECT(CONCATENATE("'2018-09'!NE",TEXT(MATCH($C77,'2018-09'!$C$2:$C$100,0)+1,0))))</f>
        <v>330129937.83999997</v>
      </c>
      <c r="O77" s="17">
        <f ca="1">IF(OR(INDIRECT(CONCATENATE("'2018-10'!O",TEXT(MATCH($C77,'2018-10'!$C$2:$C$100,0)+1,0)))="",INDIRECT(CONCATENATE("'2018-09'!O",TEXT(MATCH($C77,'2018-09'!$C$2:$C$100,0)+1,0)))="",AND(INDIRECT(CONCATENATE("'2018-10'!O",TEXT(MATCH($C77,'2018-10'!$C$2:$C$100,0)+1,0)))="",INDIRECT(CONCATENATE("'2018-09'!O",TEXT(MATCH($C77,'2018-09'!$C$2:$C$100,0)+1,0)))="")),"Н/Д",INDIRECT(CONCATENATE("'2018-10'!O",TEXT(MATCH($C77,'2018-10'!$C$2:$C$100,0)+1,0)))-INDIRECT(CONCATENATE("'2018-09'!O",TEXT(MATCH($C77,'2018-09'!$C$2:$C$100,0)+1,0))))</f>
        <v>20421.14</v>
      </c>
      <c r="P77" s="17">
        <f ca="1">IF(OR(INDIRECT(CONCATENATE("'2018-10'!P",TEXT(MATCH($C77,'2018-10'!$C$2:$C$100,0)+1,0)))="",INDIRECT(CONCATENATE("'2018-09'!P",TEXT(MATCH($C77,'2018-09'!$C$2:$C$100,0)+1,0)))="",AND(INDIRECT(CONCATENATE("'2018-10'!P",TEXT(MATCH($C77,'2018-10'!$C$2:$C$100,0)+1,0)))="",INDIRECT(CONCATENATE("'2018-09'!P",TEXT(MATCH($C77,'2018-09'!$C$2:$C$100,0)+1,0)))="")),"Н/Д",INDIRECT(CONCATENATE("'2018-10'!P",TEXT(MATCH($C77,'2018-10'!$C$2:$C$100,0)+1,0)))-INDIRECT(CONCATENATE("'2018-09'!P",TEXT(MATCH($C77,'2018-09'!$C$2:$C$100,0)+1,0))))</f>
        <v>106573692.22000003</v>
      </c>
      <c r="Q77" s="17">
        <f ca="1">IF(OR(INDIRECT(CONCATENATE("'2018-10'!Q",TEXT(MATCH($C77,'2018-10'!$C$2:$C$100,0)+1,0)))="",INDIRECT(CONCATENATE("'2018-09'!Q",TEXT(MATCH($C77,'2018-09'!$C$2:$C$100,0)+1,0)))="",AND(INDIRECT(CONCATENATE("'2018-10'!Q",TEXT(MATCH($C77,'2018-10'!$C$2:$C$100,0)+1,0)))="",INDIRECT(CONCATENATE("'2018-09'!Q",TEXT(MATCH($C77,'2018-09'!$C$2:$C$100,0)+1,0)))="")),"Н/Д",INDIRECT(CONCATENATE("'2018-10'!Q",TEXT(MATCH($C77,'2018-10'!$C$2:$C$100,0)+1,0)))-INDIRECT(CONCATENATE("'2018-09'!Q",TEXT(MATCH($C77,'2018-09'!$C$2:$C$100,0)+1,0))))</f>
        <v>971760.40999999642</v>
      </c>
      <c r="R77" s="17">
        <f ca="1">IF(OR(INDIRECT(CONCATENATE("'2018-10'!R",TEXT(MATCH($C77,'2018-10'!$C$2:$C$100,0)+1,0)))="",INDIRECT(CONCATENATE("'2018-09'!R",TEXT(MATCH($C77,'2018-09'!$C$2:$C$100,0)+1,0)))="",AND(INDIRECT(CONCATENATE("'2018-10'!R",TEXT(MATCH($C77,'2018-10'!$C$2:$C$100,0)+1,0)))="",INDIRECT(CONCATENATE("'2018-09'!R",TEXT(MATCH($C77,'2018-09'!$C$2:$C$100,0)+1,0)))="")),"Н/Д",INDIRECT(CONCATENATE("'2018-10'!R",TEXT(MATCH($C77,'2018-10'!$C$2:$C$100,0)+1,0)))-INDIRECT(CONCATENATE("'2018-09'!R",TEXT(MATCH($C77,'2018-09'!$C$2:$C$100,0)+1,0))))</f>
        <v>100691324.50999999</v>
      </c>
      <c r="S77" s="17">
        <f ca="1">IF(OR(INDIRECT(CONCATENATE("'2018-10'!S",TEXT(MATCH($C77,'2018-10'!$C$2:$C$100,0)+1,0)))="",INDIRECT(CONCATENATE("'2018-09'!S",TEXT(MATCH($C77,'2018-09'!$C$2:$C$100,0)+1,0)))="",AND(INDIRECT(CONCATENATE("'2018-10'!S",TEXT(MATCH($C77,'2018-10'!$C$2:$C$100,0)+1,0)))="",INDIRECT(CONCATENATE("'2018-09'!S",TEXT(MATCH($C77,'2018-09'!$C$2:$C$100,0)+1,0)))="")),"Н/Д",INDIRECT(CONCATENATE("'2018-10'!S",TEXT(MATCH($C77,'2018-10'!$C$2:$C$100,0)+1,0)))-INDIRECT(CONCATENATE("'2018-09'!S",TEXT(MATCH($C77,'2018-09'!$C$2:$C$100,0)+1,0))))</f>
        <v>83475.759999999776</v>
      </c>
      <c r="T77" s="17">
        <f ca="1">IF(OR(INDIRECT(CONCATENATE("'2018-10'!T",TEXT(MATCH($C77,'2018-10'!$C$2:$C$100,0)+1,0)))="",INDIRECT(CONCATENATE("'2018-09'!T",TEXT(MATCH($C77,'2018-09'!$C$2:$C$100,0)+1,0)))="",AND(INDIRECT(CONCATENATE("'2018-10'!T",TEXT(MATCH($C77,'2018-10'!$C$2:$C$100,0)+1,0)))="",INDIRECT(CONCATENATE("'2018-09'!T",TEXT(MATCH($C77,'2018-09'!$C$2:$C$100,0)+1,0)))="")),"Н/Д",INDIRECT(CONCATENATE("'2018-10'!T",TEXT(MATCH($C77,'2018-10'!$C$2:$C$100,0)+1,0)))-INDIRECT(CONCATENATE("'2018-09'!T",TEXT(MATCH($C77,'2018-09'!$C$2:$C$100,0)+1,0))))</f>
        <v>73062710.559999943</v>
      </c>
      <c r="U77" s="17">
        <f ca="1">IF(OR(INDIRECT(CONCATENATE("'2018-10'!U",TEXT(MATCH($C77,'2018-10'!$C$2:$C$100,0)+1,0)))="",INDIRECT(CONCATENATE("'2018-09'!U",TEXT(MATCH($C77,'2018-09'!$C$2:$C$100,0)+1,0)))="",AND(INDIRECT(CONCATENATE("'2018-10'!U",TEXT(MATCH($C77,'2018-10'!$C$2:$C$100,0)+1,0)))="",INDIRECT(CONCATENATE("'2018-09'!U",TEXT(MATCH($C77,'2018-09'!$C$2:$C$100,0)+1,0)))="")),"Н/Д",INDIRECT(CONCATENATE("'2018-10'!U",TEXT(MATCH($C77,'2018-10'!$C$2:$C$100,0)+1,0)))-INDIRECT(CONCATENATE("'2018-09'!U",TEXT(MATCH($C77,'2018-09'!$C$2:$C$100,0)+1,0))))</f>
        <v>4321882.9299999923</v>
      </c>
      <c r="V77" s="17">
        <f ca="1">IF(OR(INDIRECT(CONCATENATE("'2018-10'!V",TEXT(MATCH($C77,'2018-10'!$C$2:$C$100,0)+1,0)))="",INDIRECT(CONCATENATE("'2018-09'!V",TEXT(MATCH($C77,'2018-09'!$C$2:$C$100,0)+1,0)))="",AND(INDIRECT(CONCATENATE("'2018-10'!V",TEXT(MATCH($C77,'2018-10'!$C$2:$C$100,0)+1,0)))="",INDIRECT(CONCATENATE("'2018-09'!V",TEXT(MATCH($C77,'2018-09'!$C$2:$C$100,0)+1,0)))="")),"Н/Д",INDIRECT(CONCATENATE("'2018-10'!V",TEXT(MATCH($C77,'2018-10'!$C$2:$C$100,0)+1,0)))-INDIRECT(CONCATENATE("'2018-09'!V",TEXT(MATCH($C77,'2018-09'!$C$2:$C$100,0)+1,0))))</f>
        <v>1101374166.6500006</v>
      </c>
      <c r="W77" s="17">
        <f ca="1">IF(OR(INDIRECT(CONCATENATE("'2018-10'!W",TEXT(MATCH($C77,'2018-10'!$C$2:$C$100,0)+1,0)))="",INDIRECT(CONCATENATE("'2018-09'!W",TEXT(MATCH($C77,'2018-09'!$C$2:$C$100,0)+1,0)))="",AND(INDIRECT(CONCATENATE("'2018-10'!W",TEXT(MATCH($C77,'2018-10'!$C$2:$C$100,0)+1,0)))="",INDIRECT(CONCATENATE("'2018-09'!W",TEXT(MATCH($C77,'2018-09'!$C$2:$C$100,0)+1,0)))="")),"Н/Д",INDIRECT(CONCATENATE("'2018-10'!W",TEXT(MATCH($C77,'2018-10'!$C$2:$C$100,0)+1,0)))-INDIRECT(CONCATENATE("'2018-09'!W",TEXT(MATCH($C77,'2018-09'!$C$2:$C$100,0)+1,0))))</f>
        <v>17032517262.419983</v>
      </c>
    </row>
    <row r="78" spans="1:23" x14ac:dyDescent="0.25">
      <c r="A78" s="2" t="s">
        <v>87</v>
      </c>
      <c r="B78" s="2" t="s">
        <v>104</v>
      </c>
      <c r="C78" s="15">
        <v>78000000</v>
      </c>
      <c r="D78" s="2" t="s">
        <v>213</v>
      </c>
      <c r="E78" s="17">
        <f ca="1">IF(OR(INDIRECT(CONCATENATE("'2018-10'!E",TEXT(MATCH($C78,'2018-10'!$C$2:$C$100,0)+1,0)))="",INDIRECT(CONCATENATE("'2018-09'!E",TEXT(MATCH($C78,'2018-09'!$C$2:$C$100,0)+1,0)))="",AND(INDIRECT(CONCATENATE("'2018-10'!E",TEXT(MATCH($C78,'2018-10'!$C$2:$C$100,0)+1,0)))="",INDIRECT(CONCATENATE("'2018-09'!E",TEXT(MATCH($C78,'2018-09'!$C$2:$C$100,0)+1,0)))="")),"Н/Д",INDIRECT(CONCATENATE("'2018-10'!E",TEXT(MATCH($C78,'2018-10'!$C$2:$C$100,0)+1,0)))-INDIRECT(CONCATENATE("'2018-09'!E",TEXT(MATCH($C78,'2018-09'!$C$2:$C$100,0)+1,0))))</f>
        <v>5129989574.0100021</v>
      </c>
      <c r="F78" s="17">
        <f ca="1">IF(OR(INDIRECT(CONCATENATE("'2018-10'!F",TEXT(MATCH($C78,'2018-10'!$C$2:$C$100,0)+1,0)))="",INDIRECT(CONCATENATE("'2018-09'!F",TEXT(MATCH($C78,'2018-09'!$C$2:$C$100,0)+1,0)))="",AND(INDIRECT(CONCATENATE("'2018-10'!F",TEXT(MATCH($C78,'2018-10'!$C$2:$C$100,0)+1,0)))="",INDIRECT(CONCATENATE("'2018-09'!F",TEXT(MATCH($C78,'2018-09'!$C$2:$C$100,0)+1,0)))="")),"Н/Д",INDIRECT(CONCATENATE("'2018-10'!F",TEXT(MATCH($C78,'2018-10'!$C$2:$C$100,0)+1,0)))-INDIRECT(CONCATENATE("'2018-09'!F",TEXT(MATCH($C78,'2018-09'!$C$2:$C$100,0)+1,0))))</f>
        <v>4272413355.6699982</v>
      </c>
      <c r="G78" s="17">
        <f ca="1">IF(OR(INDIRECT(CONCATENATE("'2018-10'!G",TEXT(MATCH($C78,'2018-10'!$C$2:$C$100,0)+1,0)))="",INDIRECT(CONCATENATE("'2018-09'!G",TEXT(MATCH($C78,'2018-09'!$C$2:$C$100,0)+1,0)))="",AND(INDIRECT(CONCATENATE("'2018-10'!G",TEXT(MATCH($C78,'2018-10'!$C$2:$C$100,0)+1,0)))="",INDIRECT(CONCATENATE("'2018-09'!G",TEXT(MATCH($C78,'2018-09'!$C$2:$C$100,0)+1,0)))="")),"Н/Д",INDIRECT(CONCATENATE("'2018-10'!G",TEXT(MATCH($C78,'2018-10'!$C$2:$C$100,0)+1,0)))-INDIRECT(CONCATENATE("'2018-09'!G",TEXT(MATCH($C78,'2018-09'!$C$2:$C$100,0)+1,0))))</f>
        <v>783093701.89999962</v>
      </c>
      <c r="H78" s="17">
        <f ca="1">IF(OR(INDIRECT(CONCATENATE("'2018-10'!H",TEXT(MATCH($C78,'2018-10'!$C$2:$C$100,0)+1,0)))="",INDIRECT(CONCATENATE("'2018-09'!H",TEXT(MATCH($C78,'2018-09'!$C$2:$C$100,0)+1,0)))="",AND(INDIRECT(CONCATENATE("'2018-10'!H",TEXT(MATCH($C78,'2018-10'!$C$2:$C$100,0)+1,0)))="",INDIRECT(CONCATENATE("'2018-09'!H",TEXT(MATCH($C78,'2018-09'!$C$2:$C$100,0)+1,0)))="")),"Н/Д",INDIRECT(CONCATENATE("'2018-10'!H",TEXT(MATCH($C78,'2018-10'!$C$2:$C$100,0)+1,0)))-INDIRECT(CONCATENATE("'2018-09'!H",TEXT(MATCH($C78,'2018-09'!$C$2:$C$100,0)+1,0))))</f>
        <v>1829377727.3599987</v>
      </c>
      <c r="I78" s="17">
        <f ca="1">IF(OR(INDIRECT(CONCATENATE("'2018-10'!I",TEXT(MATCH($C78,'2018-10'!$C$2:$C$100,0)+1,0)))="",INDIRECT(CONCATENATE("'2018-09'!I",TEXT(MATCH($C78,'2018-09'!$C$2:$C$100,0)+1,0)))="",AND(INDIRECT(CONCATENATE("'2018-10'!I",TEXT(MATCH($C78,'2018-10'!$C$2:$C$100,0)+1,0)))="",INDIRECT(CONCATENATE("'2018-09'!I",TEXT(MATCH($C78,'2018-09'!$C$2:$C$100,0)+1,0)))="")),"Н/Д",INDIRECT(CONCATENATE("'2018-10'!I",TEXT(MATCH($C78,'2018-10'!$C$2:$C$100,0)+1,0)))-INDIRECT(CONCATENATE("'2018-09'!I",TEXT(MATCH($C78,'2018-09'!$C$2:$C$100,0)+1,0))))</f>
        <v>1031228643.1999998</v>
      </c>
      <c r="J78" s="17" t="str">
        <f ca="1">IF(OR(INDIRECT(CONCATENATE("'2018-10'!J",TEXT(MATCH($C78,'2018-10'!$C$2:$C$100,0)+1,0)))="",INDIRECT(CONCATENATE("'2018-09'!J",TEXT(MATCH($C78,'2018-09'!$C$2:$C$100,0)+1,0)))="",AND(INDIRECT(CONCATENATE("'2018-10'!J",TEXT(MATCH($C78,'2018-10'!$C$2:$C$100,0)+1,0)))="",INDIRECT(CONCATENATE("'2018-09'!J",TEXT(MATCH($C78,'2018-09'!$C$2:$C$100,0)+1,0)))="")),"Н/Д",INDIRECT(CONCATENATE("'2018-10'!J",TEXT(MATCH($C78,'2018-10'!$C$2:$C$100,0)+1,0)))-INDIRECT(CONCATENATE("'2018-09'!J",TEXT(MATCH($C78,'2018-09'!$C$2:$C$100,0)+1,0))))</f>
        <v>Н/Д</v>
      </c>
      <c r="K78" s="17">
        <f ca="1">IF(OR(INDIRECT(CONCATENATE("'2018-10'!K",TEXT(MATCH($C78,'2018-10'!$C$2:$C$100,0)+1,0)))="",INDIRECT(CONCATENATE("'2018-09'!K",TEXT(MATCH($C78,'2018-09'!$C$2:$C$100,0)+1,0)))="",AND(INDIRECT(CONCATENATE("'2018-10'!K",TEXT(MATCH($C78,'2018-10'!$C$2:$C$100,0)+1,0)))="",INDIRECT(CONCATENATE("'2018-09'!K",TEXT(MATCH($C78,'2018-09'!$C$2:$C$100,0)+1,0)))="")),"Н/Д",INDIRECT(CONCATENATE("'2018-10'!K",TEXT(MATCH($C78,'2018-10'!$C$2:$C$100,0)+1,0)))-INDIRECT(CONCATENATE("'2018-09'!K",TEXT(MATCH($C78,'2018-09'!$C$2:$C$100,0)+1,0))))</f>
        <v>65530921.130000114</v>
      </c>
      <c r="L78" s="17">
        <f ca="1">IF(OR(INDIRECT(CONCATENATE("'2018-10'!L",TEXT(MATCH($C78,'2018-10'!$C$2:$C$100,0)+1,0)))="",INDIRECT(CONCATENATE("'2018-09'!L",TEXT(MATCH($C78,'2018-09'!$C$2:$C$100,0)+1,0)))="",AND(INDIRECT(CONCATENATE("'2018-10'!L",TEXT(MATCH($C78,'2018-10'!$C$2:$C$100,0)+1,0)))="",INDIRECT(CONCATENATE("'2018-09'!L",TEXT(MATCH($C78,'2018-09'!$C$2:$C$100,0)+1,0)))="")),"Н/Д",INDIRECT(CONCATENATE("'2018-10'!L",TEXT(MATCH($C78,'2018-10'!$C$2:$C$100,0)+1,0)))-INDIRECT(CONCATENATE("'2018-09'!L",TEXT(MATCH($C78,'2018-09'!$C$2:$C$100,0)+1,0))))</f>
        <v>275115803.22999954</v>
      </c>
      <c r="M78" s="17">
        <f ca="1">IF(OR(INDIRECT(CONCATENATE("'2018-10'!M",TEXT(MATCH($C78,'2018-10'!$C$2:$C$100,0)+1,0)))="",INDIRECT(CONCATENATE("'2018-09'!M",TEXT(MATCH($C78,'2018-09'!$C$2:$C$100,0)+1,0)))="",AND(INDIRECT(CONCATENATE("'2018-10'!M",TEXT(MATCH($C78,'2018-10'!$C$2:$C$100,0)+1,0)))="",INDIRECT(CONCATENATE("'2018-09'!M",TEXT(MATCH($C78,'2018-09'!$C$2:$C$100,0)+1,0)))="")),"Н/Д",INDIRECT(CONCATENATE("'2018-10'!M",TEXT(MATCH($C78,'2018-10'!$C$2:$C$100,0)+1,0)))-INDIRECT(CONCATENATE("'2018-09'!M",TEXT(MATCH($C78,'2018-09'!$C$2:$C$100,0)+1,0))))</f>
        <v>4607417.66</v>
      </c>
      <c r="N78" s="17">
        <f ca="1">IF(OR(INDIRECT(CONCATENATE("'2018-10'!N",TEXT(MATCH($C78,'2018-10'!$C$2:$C$100,0)+1,0)))="",INDIRECT(CONCATENATE("'2018-09'!N",TEXT(MATCH($C78,'2018-09'!$C$2:$C$100,0)+1,0)))="",AND(INDIRECT(CONCATENATE("'2018-10'!N",TEXT(MATCH($C78,'2018-10'!$C$2:$C$100,0)+1,0)))="",INDIRECT(CONCATENATE("'2018-09'!N",TEXT(MATCH($C78,'2018-09'!$C$2:$C$100,0)+1,0)))="")),"Н/Д",INDIRECT(CONCATENATE("'2018-10'!N",TEXT(MATCH($C78,'2018-10'!$C$2:$C$100,0)+1,0)))-INDIRECT(CONCATENATE("'2018-09'!NE",TEXT(MATCH($C78,'2018-09'!$C$2:$C$100,0)+1,0))))</f>
        <v>307168094.56999999</v>
      </c>
      <c r="O78" s="17">
        <f ca="1">IF(OR(INDIRECT(CONCATENATE("'2018-10'!O",TEXT(MATCH($C78,'2018-10'!$C$2:$C$100,0)+1,0)))="",INDIRECT(CONCATENATE("'2018-09'!O",TEXT(MATCH($C78,'2018-09'!$C$2:$C$100,0)+1,0)))="",AND(INDIRECT(CONCATENATE("'2018-10'!O",TEXT(MATCH($C78,'2018-10'!$C$2:$C$100,0)+1,0)))="",INDIRECT(CONCATENATE("'2018-09'!O",TEXT(MATCH($C78,'2018-09'!$C$2:$C$100,0)+1,0)))="")),"Н/Д",INDIRECT(CONCATENATE("'2018-10'!O",TEXT(MATCH($C78,'2018-10'!$C$2:$C$100,0)+1,0)))-INDIRECT(CONCATENATE("'2018-09'!O",TEXT(MATCH($C78,'2018-09'!$C$2:$C$100,0)+1,0))))</f>
        <v>245776.95999999996</v>
      </c>
      <c r="P78" s="17">
        <f ca="1">IF(OR(INDIRECT(CONCATENATE("'2018-10'!P",TEXT(MATCH($C78,'2018-10'!$C$2:$C$100,0)+1,0)))="",INDIRECT(CONCATENATE("'2018-09'!P",TEXT(MATCH($C78,'2018-09'!$C$2:$C$100,0)+1,0)))="",AND(INDIRECT(CONCATENATE("'2018-10'!P",TEXT(MATCH($C78,'2018-10'!$C$2:$C$100,0)+1,0)))="",INDIRECT(CONCATENATE("'2018-09'!P",TEXT(MATCH($C78,'2018-09'!$C$2:$C$100,0)+1,0)))="")),"Н/Д",INDIRECT(CONCATENATE("'2018-10'!P",TEXT(MATCH($C78,'2018-10'!$C$2:$C$100,0)+1,0)))-INDIRECT(CONCATENATE("'2018-09'!P",TEXT(MATCH($C78,'2018-09'!$C$2:$C$100,0)+1,0))))</f>
        <v>115198515.60000002</v>
      </c>
      <c r="Q78" s="17">
        <f ca="1">IF(OR(INDIRECT(CONCATENATE("'2018-10'!Q",TEXT(MATCH($C78,'2018-10'!$C$2:$C$100,0)+1,0)))="",INDIRECT(CONCATENATE("'2018-09'!Q",TEXT(MATCH($C78,'2018-09'!$C$2:$C$100,0)+1,0)))="",AND(INDIRECT(CONCATENATE("'2018-10'!Q",TEXT(MATCH($C78,'2018-10'!$C$2:$C$100,0)+1,0)))="",INDIRECT(CONCATENATE("'2018-09'!Q",TEXT(MATCH($C78,'2018-09'!$C$2:$C$100,0)+1,0)))="")),"Н/Д",INDIRECT(CONCATENATE("'2018-10'!Q",TEXT(MATCH($C78,'2018-10'!$C$2:$C$100,0)+1,0)))-INDIRECT(CONCATENATE("'2018-09'!Q",TEXT(MATCH($C78,'2018-09'!$C$2:$C$100,0)+1,0))))</f>
        <v>3046551.2199999988</v>
      </c>
      <c r="R78" s="17">
        <f ca="1">IF(OR(INDIRECT(CONCATENATE("'2018-10'!R",TEXT(MATCH($C78,'2018-10'!$C$2:$C$100,0)+1,0)))="",INDIRECT(CONCATENATE("'2018-09'!R",TEXT(MATCH($C78,'2018-09'!$C$2:$C$100,0)+1,0)))="",AND(INDIRECT(CONCATENATE("'2018-10'!R",TEXT(MATCH($C78,'2018-10'!$C$2:$C$100,0)+1,0)))="",INDIRECT(CONCATENATE("'2018-09'!R",TEXT(MATCH($C78,'2018-09'!$C$2:$C$100,0)+1,0)))="")),"Н/Д",INDIRECT(CONCATENATE("'2018-10'!R",TEXT(MATCH($C78,'2018-10'!$C$2:$C$100,0)+1,0)))-INDIRECT(CONCATENATE("'2018-09'!R",TEXT(MATCH($C78,'2018-09'!$C$2:$C$100,0)+1,0))))</f>
        <v>55103984.960000038</v>
      </c>
      <c r="S78" s="17">
        <f ca="1">IF(OR(INDIRECT(CONCATENATE("'2018-10'!S",TEXT(MATCH($C78,'2018-10'!$C$2:$C$100,0)+1,0)))="",INDIRECT(CONCATENATE("'2018-09'!S",TEXT(MATCH($C78,'2018-09'!$C$2:$C$100,0)+1,0)))="",AND(INDIRECT(CONCATENATE("'2018-10'!S",TEXT(MATCH($C78,'2018-10'!$C$2:$C$100,0)+1,0)))="",INDIRECT(CONCATENATE("'2018-09'!S",TEXT(MATCH($C78,'2018-09'!$C$2:$C$100,0)+1,0)))="")),"Н/Д",INDIRECT(CONCATENATE("'2018-10'!S",TEXT(MATCH($C78,'2018-10'!$C$2:$C$100,0)+1,0)))-INDIRECT(CONCATENATE("'2018-09'!S",TEXT(MATCH($C78,'2018-09'!$C$2:$C$100,0)+1,0))))</f>
        <v>59000</v>
      </c>
      <c r="T78" s="17">
        <f ca="1">IF(OR(INDIRECT(CONCATENATE("'2018-10'!T",TEXT(MATCH($C78,'2018-10'!$C$2:$C$100,0)+1,0)))="",INDIRECT(CONCATENATE("'2018-09'!T",TEXT(MATCH($C78,'2018-09'!$C$2:$C$100,0)+1,0)))="",AND(INDIRECT(CONCATENATE("'2018-10'!T",TEXT(MATCH($C78,'2018-10'!$C$2:$C$100,0)+1,0)))="",INDIRECT(CONCATENATE("'2018-09'!T",TEXT(MATCH($C78,'2018-09'!$C$2:$C$100,0)+1,0)))="")),"Н/Д",INDIRECT(CONCATENATE("'2018-10'!T",TEXT(MATCH($C78,'2018-10'!$C$2:$C$100,0)+1,0)))-INDIRECT(CONCATENATE("'2018-09'!T",TEXT(MATCH($C78,'2018-09'!$C$2:$C$100,0)+1,0))))</f>
        <v>61407230.240000069</v>
      </c>
      <c r="U78" s="17">
        <f ca="1">IF(OR(INDIRECT(CONCATENATE("'2018-10'!U",TEXT(MATCH($C78,'2018-10'!$C$2:$C$100,0)+1,0)))="",INDIRECT(CONCATENATE("'2018-09'!U",TEXT(MATCH($C78,'2018-09'!$C$2:$C$100,0)+1,0)))="",AND(INDIRECT(CONCATENATE("'2018-10'!U",TEXT(MATCH($C78,'2018-10'!$C$2:$C$100,0)+1,0)))="",INDIRECT(CONCATENATE("'2018-09'!U",TEXT(MATCH($C78,'2018-09'!$C$2:$C$100,0)+1,0)))="")),"Н/Д",INDIRECT(CONCATENATE("'2018-10'!U",TEXT(MATCH($C78,'2018-10'!$C$2:$C$100,0)+1,0)))-INDIRECT(CONCATENATE("'2018-09'!U",TEXT(MATCH($C78,'2018-09'!$C$2:$C$100,0)+1,0))))</f>
        <v>3478166.2899999991</v>
      </c>
      <c r="V78" s="17">
        <f ca="1">IF(OR(INDIRECT(CONCATENATE("'2018-10'!V",TEXT(MATCH($C78,'2018-10'!$C$2:$C$100,0)+1,0)))="",INDIRECT(CONCATENATE("'2018-09'!V",TEXT(MATCH($C78,'2018-09'!$C$2:$C$100,0)+1,0)))="",AND(INDIRECT(CONCATENATE("'2018-10'!V",TEXT(MATCH($C78,'2018-10'!$C$2:$C$100,0)+1,0)))="",INDIRECT(CONCATENATE("'2018-09'!V",TEXT(MATCH($C78,'2018-09'!$C$2:$C$100,0)+1,0)))="")),"Н/Д",INDIRECT(CONCATENATE("'2018-10'!V",TEXT(MATCH($C78,'2018-10'!$C$2:$C$100,0)+1,0)))-INDIRECT(CONCATENATE("'2018-09'!V",TEXT(MATCH($C78,'2018-09'!$C$2:$C$100,0)+1,0))))</f>
        <v>857576218.34000015</v>
      </c>
      <c r="W78" s="17">
        <f ca="1">IF(OR(INDIRECT(CONCATENATE("'2018-10'!W",TEXT(MATCH($C78,'2018-10'!$C$2:$C$100,0)+1,0)))="",INDIRECT(CONCATENATE("'2018-09'!W",TEXT(MATCH($C78,'2018-09'!$C$2:$C$100,0)+1,0)))="",AND(INDIRECT(CONCATENATE("'2018-10'!W",TEXT(MATCH($C78,'2018-10'!$C$2:$C$100,0)+1,0)))="",INDIRECT(CONCATENATE("'2018-09'!W",TEXT(MATCH($C78,'2018-09'!$C$2:$C$100,0)+1,0)))="")),"Н/Д",INDIRECT(CONCATENATE("'2018-10'!W",TEXT(MATCH($C78,'2018-10'!$C$2:$C$100,0)+1,0)))-INDIRECT(CONCATENATE("'2018-09'!W",TEXT(MATCH($C78,'2018-09'!$C$2:$C$100,0)+1,0))))</f>
        <v>14519380117.049988</v>
      </c>
    </row>
    <row r="79" spans="1:23" x14ac:dyDescent="0.25">
      <c r="A79" s="2" t="s">
        <v>87</v>
      </c>
      <c r="B79" s="2" t="s">
        <v>105</v>
      </c>
      <c r="C79" s="15">
        <v>55000000</v>
      </c>
      <c r="D79" s="2" t="s">
        <v>213</v>
      </c>
      <c r="E79" s="17">
        <f ca="1">IF(OR(INDIRECT(CONCATENATE("'2018-10'!E",TEXT(MATCH($C79,'2018-10'!$C$2:$C$100,0)+1,0)))="",INDIRECT(CONCATENATE("'2018-09'!E",TEXT(MATCH($C79,'2018-09'!$C$2:$C$100,0)+1,0)))="",AND(INDIRECT(CONCATENATE("'2018-10'!E",TEXT(MATCH($C79,'2018-10'!$C$2:$C$100,0)+1,0)))="",INDIRECT(CONCATENATE("'2018-09'!E",TEXT(MATCH($C79,'2018-09'!$C$2:$C$100,0)+1,0)))="")),"Н/Д",INDIRECT(CONCATENATE("'2018-10'!E",TEXT(MATCH($C79,'2018-10'!$C$2:$C$100,0)+1,0)))-INDIRECT(CONCATENATE("'2018-09'!E",TEXT(MATCH($C79,'2018-09'!$C$2:$C$100,0)+1,0))))</f>
        <v>283533334.23999977</v>
      </c>
      <c r="F79" s="17">
        <f ca="1">IF(OR(INDIRECT(CONCATENATE("'2018-10'!F",TEXT(MATCH($C79,'2018-10'!$C$2:$C$100,0)+1,0)))="",INDIRECT(CONCATENATE("'2018-09'!F",TEXT(MATCH($C79,'2018-09'!$C$2:$C$100,0)+1,0)))="",AND(INDIRECT(CONCATENATE("'2018-10'!F",TEXT(MATCH($C79,'2018-10'!$C$2:$C$100,0)+1,0)))="",INDIRECT(CONCATENATE("'2018-09'!F",TEXT(MATCH($C79,'2018-09'!$C$2:$C$100,0)+1,0)))="")),"Н/Д",INDIRECT(CONCATENATE("'2018-10'!F",TEXT(MATCH($C79,'2018-10'!$C$2:$C$100,0)+1,0)))-INDIRECT(CONCATENATE("'2018-09'!F",TEXT(MATCH($C79,'2018-09'!$C$2:$C$100,0)+1,0))))</f>
        <v>107457134.24000001</v>
      </c>
      <c r="G79" s="17">
        <f ca="1">IF(OR(INDIRECT(CONCATENATE("'2018-10'!G",TEXT(MATCH($C79,'2018-10'!$C$2:$C$100,0)+1,0)))="",INDIRECT(CONCATENATE("'2018-09'!G",TEXT(MATCH($C79,'2018-09'!$C$2:$C$100,0)+1,0)))="",AND(INDIRECT(CONCATENATE("'2018-10'!G",TEXT(MATCH($C79,'2018-10'!$C$2:$C$100,0)+1,0)))="",INDIRECT(CONCATENATE("'2018-09'!G",TEXT(MATCH($C79,'2018-09'!$C$2:$C$100,0)+1,0)))="")),"Н/Д",INDIRECT(CONCATENATE("'2018-10'!G",TEXT(MATCH($C79,'2018-10'!$C$2:$C$100,0)+1,0)))-INDIRECT(CONCATENATE("'2018-09'!G",TEXT(MATCH($C79,'2018-09'!$C$2:$C$100,0)+1,0))))</f>
        <v>1433072.5799999833</v>
      </c>
      <c r="H79" s="17">
        <f ca="1">IF(OR(INDIRECT(CONCATENATE("'2018-10'!H",TEXT(MATCH($C79,'2018-10'!$C$2:$C$100,0)+1,0)))="",INDIRECT(CONCATENATE("'2018-09'!H",TEXT(MATCH($C79,'2018-09'!$C$2:$C$100,0)+1,0)))="",AND(INDIRECT(CONCATENATE("'2018-10'!H",TEXT(MATCH($C79,'2018-10'!$C$2:$C$100,0)+1,0)))="",INDIRECT(CONCATENATE("'2018-09'!H",TEXT(MATCH($C79,'2018-09'!$C$2:$C$100,0)+1,0)))="")),"Н/Д",INDIRECT(CONCATENATE("'2018-10'!H",TEXT(MATCH($C79,'2018-10'!$C$2:$C$100,0)+1,0)))-INDIRECT(CONCATENATE("'2018-09'!H",TEXT(MATCH($C79,'2018-09'!$C$2:$C$100,0)+1,0))))</f>
        <v>75453291.659999967</v>
      </c>
      <c r="I79" s="17">
        <f ca="1">IF(OR(INDIRECT(CONCATENATE("'2018-10'!I",TEXT(MATCH($C79,'2018-10'!$C$2:$C$100,0)+1,0)))="",INDIRECT(CONCATENATE("'2018-09'!I",TEXT(MATCH($C79,'2018-09'!$C$2:$C$100,0)+1,0)))="",AND(INDIRECT(CONCATENATE("'2018-10'!I",TEXT(MATCH($C79,'2018-10'!$C$2:$C$100,0)+1,0)))="",INDIRECT(CONCATENATE("'2018-09'!I",TEXT(MATCH($C79,'2018-09'!$C$2:$C$100,0)+1,0)))="")),"Н/Д",INDIRECT(CONCATENATE("'2018-10'!I",TEXT(MATCH($C79,'2018-10'!$C$2:$C$100,0)+1,0)))-INDIRECT(CONCATENATE("'2018-09'!I",TEXT(MATCH($C79,'2018-09'!$C$2:$C$100,0)+1,0))))</f>
        <v>15158474.359999985</v>
      </c>
      <c r="J79" s="17">
        <f ca="1">IF(OR(INDIRECT(CONCATENATE("'2018-10'!J",TEXT(MATCH($C79,'2018-10'!$C$2:$C$100,0)+1,0)))="",INDIRECT(CONCATENATE("'2018-09'!J",TEXT(MATCH($C79,'2018-09'!$C$2:$C$100,0)+1,0)))="",AND(INDIRECT(CONCATENATE("'2018-10'!J",TEXT(MATCH($C79,'2018-10'!$C$2:$C$100,0)+1,0)))="",INDIRECT(CONCATENATE("'2018-09'!J",TEXT(MATCH($C79,'2018-09'!$C$2:$C$100,0)+1,0)))="")),"Н/Д",INDIRECT(CONCATENATE("'2018-10'!J",TEXT(MATCH($C79,'2018-10'!$C$2:$C$100,0)+1,0)))-INDIRECT(CONCATENATE("'2018-09'!J",TEXT(MATCH($C79,'2018-09'!$C$2:$C$100,0)+1,0))))</f>
        <v>4931967.7800000012</v>
      </c>
      <c r="K79" s="17">
        <f ca="1">IF(OR(INDIRECT(CONCATENATE("'2018-10'!K",TEXT(MATCH($C79,'2018-10'!$C$2:$C$100,0)+1,0)))="",INDIRECT(CONCATENATE("'2018-09'!K",TEXT(MATCH($C79,'2018-09'!$C$2:$C$100,0)+1,0)))="",AND(INDIRECT(CONCATENATE("'2018-10'!K",TEXT(MATCH($C79,'2018-10'!$C$2:$C$100,0)+1,0)))="",INDIRECT(CONCATENATE("'2018-09'!K",TEXT(MATCH($C79,'2018-09'!$C$2:$C$100,0)+1,0)))="")),"Н/Д",INDIRECT(CONCATENATE("'2018-10'!K",TEXT(MATCH($C79,'2018-10'!$C$2:$C$100,0)+1,0)))-INDIRECT(CONCATENATE("'2018-09'!K",TEXT(MATCH($C79,'2018-09'!$C$2:$C$100,0)+1,0))))</f>
        <v>1906824.1600000039</v>
      </c>
      <c r="L79" s="17">
        <f ca="1">IF(OR(INDIRECT(CONCATENATE("'2018-10'!L",TEXT(MATCH($C79,'2018-10'!$C$2:$C$100,0)+1,0)))="",INDIRECT(CONCATENATE("'2018-09'!L",TEXT(MATCH($C79,'2018-09'!$C$2:$C$100,0)+1,0)))="",AND(INDIRECT(CONCATENATE("'2018-10'!L",TEXT(MATCH($C79,'2018-10'!$C$2:$C$100,0)+1,0)))="",INDIRECT(CONCATENATE("'2018-09'!L",TEXT(MATCH($C79,'2018-09'!$C$2:$C$100,0)+1,0)))="")),"Н/Д",INDIRECT(CONCATENATE("'2018-10'!L",TEXT(MATCH($C79,'2018-10'!$C$2:$C$100,0)+1,0)))-INDIRECT(CONCATENATE("'2018-09'!L",TEXT(MATCH($C79,'2018-09'!$C$2:$C$100,0)+1,0))))</f>
        <v>348394.49000000954</v>
      </c>
      <c r="M79" s="17" t="str">
        <f ca="1">IF(OR(INDIRECT(CONCATENATE("'2018-10'!M",TEXT(MATCH($C79,'2018-10'!$C$2:$C$100,0)+1,0)))="",INDIRECT(CONCATENATE("'2018-09'!M",TEXT(MATCH($C79,'2018-09'!$C$2:$C$100,0)+1,0)))="",AND(INDIRECT(CONCATENATE("'2018-10'!M",TEXT(MATCH($C79,'2018-10'!$C$2:$C$100,0)+1,0)))="",INDIRECT(CONCATENATE("'2018-09'!M",TEXT(MATCH($C79,'2018-09'!$C$2:$C$100,0)+1,0)))="")),"Н/Д",INDIRECT(CONCATENATE("'2018-10'!M",TEXT(MATCH($C79,'2018-10'!$C$2:$C$100,0)+1,0)))-INDIRECT(CONCATENATE("'2018-09'!M",TEXT(MATCH($C79,'2018-09'!$C$2:$C$100,0)+1,0))))</f>
        <v>Н/Д</v>
      </c>
      <c r="N79" s="17">
        <f ca="1">IF(OR(INDIRECT(CONCATENATE("'2018-10'!N",TEXT(MATCH($C79,'2018-10'!$C$2:$C$100,0)+1,0)))="",INDIRECT(CONCATENATE("'2018-09'!N",TEXT(MATCH($C79,'2018-09'!$C$2:$C$100,0)+1,0)))="",AND(INDIRECT(CONCATENATE("'2018-10'!N",TEXT(MATCH($C79,'2018-10'!$C$2:$C$100,0)+1,0)))="",INDIRECT(CONCATENATE("'2018-09'!N",TEXT(MATCH($C79,'2018-09'!$C$2:$C$100,0)+1,0)))="")),"Н/Д",INDIRECT(CONCATENATE("'2018-10'!N",TEXT(MATCH($C79,'2018-10'!$C$2:$C$100,0)+1,0)))-INDIRECT(CONCATENATE("'2018-09'!NE",TEXT(MATCH($C79,'2018-09'!$C$2:$C$100,0)+1,0))))</f>
        <v>8498419.5700000003</v>
      </c>
      <c r="O79" s="17">
        <f ca="1">IF(OR(INDIRECT(CONCATENATE("'2018-10'!O",TEXT(MATCH($C79,'2018-10'!$C$2:$C$100,0)+1,0)))="",INDIRECT(CONCATENATE("'2018-09'!O",TEXT(MATCH($C79,'2018-09'!$C$2:$C$100,0)+1,0)))="",AND(INDIRECT(CONCATENATE("'2018-10'!O",TEXT(MATCH($C79,'2018-10'!$C$2:$C$100,0)+1,0)))="",INDIRECT(CONCATENATE("'2018-09'!O",TEXT(MATCH($C79,'2018-09'!$C$2:$C$100,0)+1,0)))="")),"Н/Д",INDIRECT(CONCATENATE("'2018-10'!O",TEXT(MATCH($C79,'2018-10'!$C$2:$C$100,0)+1,0)))-INDIRECT(CONCATENATE("'2018-09'!O",TEXT(MATCH($C79,'2018-09'!$C$2:$C$100,0)+1,0))))</f>
        <v>0</v>
      </c>
      <c r="P79" s="17">
        <f ca="1">IF(OR(INDIRECT(CONCATENATE("'2018-10'!P",TEXT(MATCH($C79,'2018-10'!$C$2:$C$100,0)+1,0)))="",INDIRECT(CONCATENATE("'2018-09'!P",TEXT(MATCH($C79,'2018-09'!$C$2:$C$100,0)+1,0)))="",AND(INDIRECT(CONCATENATE("'2018-10'!P",TEXT(MATCH($C79,'2018-10'!$C$2:$C$100,0)+1,0)))="",INDIRECT(CONCATENATE("'2018-09'!P",TEXT(MATCH($C79,'2018-09'!$C$2:$C$100,0)+1,0)))="")),"Н/Д",INDIRECT(CONCATENATE("'2018-10'!P",TEXT(MATCH($C79,'2018-10'!$C$2:$C$100,0)+1,0)))-INDIRECT(CONCATENATE("'2018-09'!P",TEXT(MATCH($C79,'2018-09'!$C$2:$C$100,0)+1,0))))</f>
        <v>1251757.92</v>
      </c>
      <c r="Q79" s="17">
        <f ca="1">IF(OR(INDIRECT(CONCATENATE("'2018-10'!Q",TEXT(MATCH($C79,'2018-10'!$C$2:$C$100,0)+1,0)))="",INDIRECT(CONCATENATE("'2018-09'!Q",TEXT(MATCH($C79,'2018-09'!$C$2:$C$100,0)+1,0)))="",AND(INDIRECT(CONCATENATE("'2018-10'!Q",TEXT(MATCH($C79,'2018-10'!$C$2:$C$100,0)+1,0)))="",INDIRECT(CONCATENATE("'2018-09'!Q",TEXT(MATCH($C79,'2018-09'!$C$2:$C$100,0)+1,0)))="")),"Н/Д",INDIRECT(CONCATENATE("'2018-10'!Q",TEXT(MATCH($C79,'2018-10'!$C$2:$C$100,0)+1,0)))-INDIRECT(CONCATENATE("'2018-09'!Q",TEXT(MATCH($C79,'2018-09'!$C$2:$C$100,0)+1,0))))</f>
        <v>341.32000000029802</v>
      </c>
      <c r="R79" s="17" t="str">
        <f ca="1">IF(OR(INDIRECT(CONCATENATE("'2018-10'!R",TEXT(MATCH($C79,'2018-10'!$C$2:$C$100,0)+1,0)))="",INDIRECT(CONCATENATE("'2018-09'!R",TEXT(MATCH($C79,'2018-09'!$C$2:$C$100,0)+1,0)))="",AND(INDIRECT(CONCATENATE("'2018-10'!R",TEXT(MATCH($C79,'2018-10'!$C$2:$C$100,0)+1,0)))="",INDIRECT(CONCATENATE("'2018-09'!R",TEXT(MATCH($C79,'2018-09'!$C$2:$C$100,0)+1,0)))="")),"Н/Д",INDIRECT(CONCATENATE("'2018-10'!R",TEXT(MATCH($C79,'2018-10'!$C$2:$C$100,0)+1,0)))-INDIRECT(CONCATENATE("'2018-09'!R",TEXT(MATCH($C79,'2018-09'!$C$2:$C$100,0)+1,0))))</f>
        <v>Н/Д</v>
      </c>
      <c r="S79" s="17">
        <f ca="1">IF(OR(INDIRECT(CONCATENATE("'2018-10'!S",TEXT(MATCH($C79,'2018-10'!$C$2:$C$100,0)+1,0)))="",INDIRECT(CONCATENATE("'2018-09'!S",TEXT(MATCH($C79,'2018-09'!$C$2:$C$100,0)+1,0)))="",AND(INDIRECT(CONCATENATE("'2018-10'!S",TEXT(MATCH($C79,'2018-10'!$C$2:$C$100,0)+1,0)))="",INDIRECT(CONCATENATE("'2018-09'!S",TEXT(MATCH($C79,'2018-09'!$C$2:$C$100,0)+1,0)))="")),"Н/Д",INDIRECT(CONCATENATE("'2018-10'!S",TEXT(MATCH($C79,'2018-10'!$C$2:$C$100,0)+1,0)))-INDIRECT(CONCATENATE("'2018-09'!S",TEXT(MATCH($C79,'2018-09'!$C$2:$C$100,0)+1,0))))</f>
        <v>147215.97999999998</v>
      </c>
      <c r="T79" s="17">
        <f ca="1">IF(OR(INDIRECT(CONCATENATE("'2018-10'!T",TEXT(MATCH($C79,'2018-10'!$C$2:$C$100,0)+1,0)))="",INDIRECT(CONCATENATE("'2018-09'!T",TEXT(MATCH($C79,'2018-09'!$C$2:$C$100,0)+1,0)))="",AND(INDIRECT(CONCATENATE("'2018-10'!T",TEXT(MATCH($C79,'2018-10'!$C$2:$C$100,0)+1,0)))="",INDIRECT(CONCATENATE("'2018-09'!T",TEXT(MATCH($C79,'2018-09'!$C$2:$C$100,0)+1,0)))="")),"Н/Д",INDIRECT(CONCATENATE("'2018-10'!T",TEXT(MATCH($C79,'2018-10'!$C$2:$C$100,0)+1,0)))-INDIRECT(CONCATENATE("'2018-09'!T",TEXT(MATCH($C79,'2018-09'!$C$2:$C$100,0)+1,0))))</f>
        <v>1286203.1800000016</v>
      </c>
      <c r="U79" s="17">
        <f ca="1">IF(OR(INDIRECT(CONCATENATE("'2018-10'!U",TEXT(MATCH($C79,'2018-10'!$C$2:$C$100,0)+1,0)))="",INDIRECT(CONCATENATE("'2018-09'!U",TEXT(MATCH($C79,'2018-09'!$C$2:$C$100,0)+1,0)))="",AND(INDIRECT(CONCATENATE("'2018-10'!U",TEXT(MATCH($C79,'2018-10'!$C$2:$C$100,0)+1,0)))="",INDIRECT(CONCATENATE("'2018-09'!U",TEXT(MATCH($C79,'2018-09'!$C$2:$C$100,0)+1,0)))="")),"Н/Д",INDIRECT(CONCATENATE("'2018-10'!U",TEXT(MATCH($C79,'2018-10'!$C$2:$C$100,0)+1,0)))-INDIRECT(CONCATENATE("'2018-09'!U",TEXT(MATCH($C79,'2018-09'!$C$2:$C$100,0)+1,0))))</f>
        <v>193313.79000000004</v>
      </c>
      <c r="V79" s="17">
        <f ca="1">IF(OR(INDIRECT(CONCATENATE("'2018-10'!V",TEXT(MATCH($C79,'2018-10'!$C$2:$C$100,0)+1,0)))="",INDIRECT(CONCATENATE("'2018-09'!V",TEXT(MATCH($C79,'2018-09'!$C$2:$C$100,0)+1,0)))="",AND(INDIRECT(CONCATENATE("'2018-10'!V",TEXT(MATCH($C79,'2018-10'!$C$2:$C$100,0)+1,0)))="",INDIRECT(CONCATENATE("'2018-09'!V",TEXT(MATCH($C79,'2018-09'!$C$2:$C$100,0)+1,0)))="")),"Н/Д",INDIRECT(CONCATENATE("'2018-10'!V",TEXT(MATCH($C79,'2018-10'!$C$2:$C$100,0)+1,0)))-INDIRECT(CONCATENATE("'2018-09'!V",TEXT(MATCH($C79,'2018-09'!$C$2:$C$100,0)+1,0))))</f>
        <v>176076200</v>
      </c>
      <c r="W79" s="17">
        <f ca="1">IF(OR(INDIRECT(CONCATENATE("'2018-10'!W",TEXT(MATCH($C79,'2018-10'!$C$2:$C$100,0)+1,0)))="",INDIRECT(CONCATENATE("'2018-09'!W",TEXT(MATCH($C79,'2018-09'!$C$2:$C$100,0)+1,0)))="",AND(INDIRECT(CONCATENATE("'2018-10'!W",TEXT(MATCH($C79,'2018-10'!$C$2:$C$100,0)+1,0)))="",INDIRECT(CONCATENATE("'2018-09'!W",TEXT(MATCH($C79,'2018-09'!$C$2:$C$100,0)+1,0)))="")),"Н/Д",INDIRECT(CONCATENATE("'2018-10'!W",TEXT(MATCH($C79,'2018-10'!$C$2:$C$100,0)+1,0)))-INDIRECT(CONCATENATE("'2018-09'!W",TEXT(MATCH($C79,'2018-09'!$C$2:$C$100,0)+1,0))))</f>
        <v>669915200.50999928</v>
      </c>
    </row>
    <row r="80" spans="1:23" x14ac:dyDescent="0.25">
      <c r="A80" s="2" t="s">
        <v>87</v>
      </c>
      <c r="B80" s="2" t="s">
        <v>106</v>
      </c>
      <c r="C80" s="15">
        <v>45000000</v>
      </c>
      <c r="D80" s="2" t="s">
        <v>213</v>
      </c>
      <c r="E80" s="17">
        <f ca="1">IF(OR(INDIRECT(CONCATENATE("'2018-10'!E",TEXT(MATCH($C80,'2018-10'!$C$2:$C$100,0)+1,0)))="",INDIRECT(CONCATENATE("'2018-09'!E",TEXT(MATCH($C80,'2018-09'!$C$2:$C$100,0)+1,0)))="",AND(INDIRECT(CONCATENATE("'2018-10'!E",TEXT(MATCH($C80,'2018-10'!$C$2:$C$100,0)+1,0)))="",INDIRECT(CONCATENATE("'2018-09'!E",TEXT(MATCH($C80,'2018-09'!$C$2:$C$100,0)+1,0)))="")),"Н/Д",INDIRECT(CONCATENATE("'2018-10'!E",TEXT(MATCH($C80,'2018-10'!$C$2:$C$100,0)+1,0)))-INDIRECT(CONCATENATE("'2018-09'!E",TEXT(MATCH($C80,'2018-09'!$C$2:$C$100,0)+1,0))))</f>
        <v>133059128137.42993</v>
      </c>
      <c r="F80" s="17">
        <f ca="1">IF(OR(INDIRECT(CONCATENATE("'2018-10'!F",TEXT(MATCH($C80,'2018-10'!$C$2:$C$100,0)+1,0)))="",INDIRECT(CONCATENATE("'2018-09'!F",TEXT(MATCH($C80,'2018-09'!$C$2:$C$100,0)+1,0)))="",AND(INDIRECT(CONCATENATE("'2018-10'!F",TEXT(MATCH($C80,'2018-10'!$C$2:$C$100,0)+1,0)))="",INDIRECT(CONCATENATE("'2018-09'!F",TEXT(MATCH($C80,'2018-09'!$C$2:$C$100,0)+1,0)))="")),"Н/Д",INDIRECT(CONCATENATE("'2018-10'!F",TEXT(MATCH($C80,'2018-10'!$C$2:$C$100,0)+1,0)))-INDIRECT(CONCATENATE("'2018-09'!F",TEXT(MATCH($C80,'2018-09'!$C$2:$C$100,0)+1,0))))</f>
        <v>126529273728.47998</v>
      </c>
      <c r="G80" s="17">
        <f ca="1">IF(OR(INDIRECT(CONCATENATE("'2018-10'!G",TEXT(MATCH($C80,'2018-10'!$C$2:$C$100,0)+1,0)))="",INDIRECT(CONCATENATE("'2018-09'!G",TEXT(MATCH($C80,'2018-09'!$C$2:$C$100,0)+1,0)))="",AND(INDIRECT(CONCATENATE("'2018-10'!G",TEXT(MATCH($C80,'2018-10'!$C$2:$C$100,0)+1,0)))="",INDIRECT(CONCATENATE("'2018-09'!G",TEXT(MATCH($C80,'2018-09'!$C$2:$C$100,0)+1,0)))="")),"Н/Д",INDIRECT(CONCATENATE("'2018-10'!G",TEXT(MATCH($C80,'2018-10'!$C$2:$C$100,0)+1,0)))-INDIRECT(CONCATENATE("'2018-09'!G",TEXT(MATCH($C80,'2018-09'!$C$2:$C$100,0)+1,0))))</f>
        <v>33303929748.119995</v>
      </c>
      <c r="H80" s="17">
        <f ca="1">IF(OR(INDIRECT(CONCATENATE("'2018-10'!H",TEXT(MATCH($C80,'2018-10'!$C$2:$C$100,0)+1,0)))="",INDIRECT(CONCATENATE("'2018-09'!H",TEXT(MATCH($C80,'2018-09'!$C$2:$C$100,0)+1,0)))="",AND(INDIRECT(CONCATENATE("'2018-10'!H",TEXT(MATCH($C80,'2018-10'!$C$2:$C$100,0)+1,0)))="",INDIRECT(CONCATENATE("'2018-09'!H",TEXT(MATCH($C80,'2018-09'!$C$2:$C$100,0)+1,0)))="")),"Н/Д",INDIRECT(CONCATENATE("'2018-10'!H",TEXT(MATCH($C80,'2018-10'!$C$2:$C$100,0)+1,0)))-INDIRECT(CONCATENATE("'2018-09'!H",TEXT(MATCH($C80,'2018-09'!$C$2:$C$100,0)+1,0))))</f>
        <v>63125191620.130005</v>
      </c>
      <c r="I80" s="17">
        <f ca="1">IF(OR(INDIRECT(CONCATENATE("'2018-10'!I",TEXT(MATCH($C80,'2018-10'!$C$2:$C$100,0)+1,0)))="",INDIRECT(CONCATENATE("'2018-09'!I",TEXT(MATCH($C80,'2018-09'!$C$2:$C$100,0)+1,0)))="",AND(INDIRECT(CONCATENATE("'2018-10'!I",TEXT(MATCH($C80,'2018-10'!$C$2:$C$100,0)+1,0)))="",INDIRECT(CONCATENATE("'2018-09'!I",TEXT(MATCH($C80,'2018-09'!$C$2:$C$100,0)+1,0)))="")),"Н/Д",INDIRECT(CONCATENATE("'2018-10'!I",TEXT(MATCH($C80,'2018-10'!$C$2:$C$100,0)+1,0)))-INDIRECT(CONCATENATE("'2018-09'!I",TEXT(MATCH($C80,'2018-09'!$C$2:$C$100,0)+1,0))))</f>
        <v>2618435178.0400009</v>
      </c>
      <c r="J80" s="17" t="str">
        <f ca="1">IF(OR(INDIRECT(CONCATENATE("'2018-10'!J",TEXT(MATCH($C80,'2018-10'!$C$2:$C$100,0)+1,0)))="",INDIRECT(CONCATENATE("'2018-09'!J",TEXT(MATCH($C80,'2018-09'!$C$2:$C$100,0)+1,0)))="",AND(INDIRECT(CONCATENATE("'2018-10'!J",TEXT(MATCH($C80,'2018-10'!$C$2:$C$100,0)+1,0)))="",INDIRECT(CONCATENATE("'2018-09'!J",TEXT(MATCH($C80,'2018-09'!$C$2:$C$100,0)+1,0)))="")),"Н/Д",INDIRECT(CONCATENATE("'2018-10'!J",TEXT(MATCH($C80,'2018-10'!$C$2:$C$100,0)+1,0)))-INDIRECT(CONCATENATE("'2018-09'!J",TEXT(MATCH($C80,'2018-09'!$C$2:$C$100,0)+1,0))))</f>
        <v>Н/Д</v>
      </c>
      <c r="K80" s="17">
        <f ca="1">IF(OR(INDIRECT(CONCATENATE("'2018-10'!K",TEXT(MATCH($C80,'2018-10'!$C$2:$C$100,0)+1,0)))="",INDIRECT(CONCATENATE("'2018-09'!K",TEXT(MATCH($C80,'2018-09'!$C$2:$C$100,0)+1,0)))="",AND(INDIRECT(CONCATENATE("'2018-10'!K",TEXT(MATCH($C80,'2018-10'!$C$2:$C$100,0)+1,0)))="",INDIRECT(CONCATENATE("'2018-09'!K",TEXT(MATCH($C80,'2018-09'!$C$2:$C$100,0)+1,0)))="")),"Н/Д",INDIRECT(CONCATENATE("'2018-10'!K",TEXT(MATCH($C80,'2018-10'!$C$2:$C$100,0)+1,0)))-INDIRECT(CONCATENATE("'2018-09'!K",TEXT(MATCH($C80,'2018-09'!$C$2:$C$100,0)+1,0))))</f>
        <v>2106542794.1399994</v>
      </c>
      <c r="L80" s="17">
        <f ca="1">IF(OR(INDIRECT(CONCATENATE("'2018-10'!L",TEXT(MATCH($C80,'2018-10'!$C$2:$C$100,0)+1,0)))="",INDIRECT(CONCATENATE("'2018-09'!L",TEXT(MATCH($C80,'2018-09'!$C$2:$C$100,0)+1,0)))="",AND(INDIRECT(CONCATENATE("'2018-10'!L",TEXT(MATCH($C80,'2018-10'!$C$2:$C$100,0)+1,0)))="",INDIRECT(CONCATENATE("'2018-09'!L",TEXT(MATCH($C80,'2018-09'!$C$2:$C$100,0)+1,0)))="")),"Н/Д",INDIRECT(CONCATENATE("'2018-10'!L",TEXT(MATCH($C80,'2018-10'!$C$2:$C$100,0)+1,0)))-INDIRECT(CONCATENATE("'2018-09'!L",TEXT(MATCH($C80,'2018-09'!$C$2:$C$100,0)+1,0))))</f>
        <v>3352108816.8500061</v>
      </c>
      <c r="M80" s="17">
        <f ca="1">IF(OR(INDIRECT(CONCATENATE("'2018-10'!M",TEXT(MATCH($C80,'2018-10'!$C$2:$C$100,0)+1,0)))="",INDIRECT(CONCATENATE("'2018-09'!M",TEXT(MATCH($C80,'2018-09'!$C$2:$C$100,0)+1,0)))="",AND(INDIRECT(CONCATENATE("'2018-10'!M",TEXT(MATCH($C80,'2018-10'!$C$2:$C$100,0)+1,0)))="",INDIRECT(CONCATENATE("'2018-09'!M",TEXT(MATCH($C80,'2018-09'!$C$2:$C$100,0)+1,0)))="")),"Н/Д",INDIRECT(CONCATENATE("'2018-10'!M",TEXT(MATCH($C80,'2018-10'!$C$2:$C$100,0)+1,0)))-INDIRECT(CONCATENATE("'2018-09'!M",TEXT(MATCH($C80,'2018-09'!$C$2:$C$100,0)+1,0))))</f>
        <v>3279331.63</v>
      </c>
      <c r="N80" s="17">
        <f ca="1">IF(OR(INDIRECT(CONCATENATE("'2018-10'!N",TEXT(MATCH($C80,'2018-10'!$C$2:$C$100,0)+1,0)))="",INDIRECT(CONCATENATE("'2018-09'!N",TEXT(MATCH($C80,'2018-09'!$C$2:$C$100,0)+1,0)))="",AND(INDIRECT(CONCATENATE("'2018-10'!N",TEXT(MATCH($C80,'2018-10'!$C$2:$C$100,0)+1,0)))="",INDIRECT(CONCATENATE("'2018-09'!N",TEXT(MATCH($C80,'2018-09'!$C$2:$C$100,0)+1,0)))="")),"Н/Д",INDIRECT(CONCATENATE("'2018-10'!N",TEXT(MATCH($C80,'2018-10'!$C$2:$C$100,0)+1,0)))-INDIRECT(CONCATENATE("'2018-09'!NE",TEXT(MATCH($C80,'2018-09'!$C$2:$C$100,0)+1,0))))</f>
        <v>2996083708.9299998</v>
      </c>
      <c r="O80" s="17">
        <f ca="1">IF(OR(INDIRECT(CONCATENATE("'2018-10'!O",TEXT(MATCH($C80,'2018-10'!$C$2:$C$100,0)+1,0)))="",INDIRECT(CONCATENATE("'2018-09'!O",TEXT(MATCH($C80,'2018-09'!$C$2:$C$100,0)+1,0)))="",AND(INDIRECT(CONCATENATE("'2018-10'!O",TEXT(MATCH($C80,'2018-10'!$C$2:$C$100,0)+1,0)))="",INDIRECT(CONCATENATE("'2018-09'!O",TEXT(MATCH($C80,'2018-09'!$C$2:$C$100,0)+1,0)))="")),"Н/Д",INDIRECT(CONCATENATE("'2018-10'!O",TEXT(MATCH($C80,'2018-10'!$C$2:$C$100,0)+1,0)))-INDIRECT(CONCATENATE("'2018-09'!O",TEXT(MATCH($C80,'2018-09'!$C$2:$C$100,0)+1,0))))</f>
        <v>-394458.41000000015</v>
      </c>
      <c r="P80" s="17">
        <f ca="1">IF(OR(INDIRECT(CONCATENATE("'2018-10'!P",TEXT(MATCH($C80,'2018-10'!$C$2:$C$100,0)+1,0)))="",INDIRECT(CONCATENATE("'2018-09'!P",TEXT(MATCH($C80,'2018-09'!$C$2:$C$100,0)+1,0)))="",AND(INDIRECT(CONCATENATE("'2018-10'!P",TEXT(MATCH($C80,'2018-10'!$C$2:$C$100,0)+1,0)))="",INDIRECT(CONCATENATE("'2018-09'!P",TEXT(MATCH($C80,'2018-09'!$C$2:$C$100,0)+1,0)))="")),"Н/Д",INDIRECT(CONCATENATE("'2018-10'!P",TEXT(MATCH($C80,'2018-10'!$C$2:$C$100,0)+1,0)))-INDIRECT(CONCATENATE("'2018-09'!P",TEXT(MATCH($C80,'2018-09'!$C$2:$C$100,0)+1,0))))</f>
        <v>9987852277.8800049</v>
      </c>
      <c r="Q80" s="17">
        <f ca="1">IF(OR(INDIRECT(CONCATENATE("'2018-10'!Q",TEXT(MATCH($C80,'2018-10'!$C$2:$C$100,0)+1,0)))="",INDIRECT(CONCATENATE("'2018-09'!Q",TEXT(MATCH($C80,'2018-09'!$C$2:$C$100,0)+1,0)))="",AND(INDIRECT(CONCATENATE("'2018-10'!Q",TEXT(MATCH($C80,'2018-10'!$C$2:$C$100,0)+1,0)))="",INDIRECT(CONCATENATE("'2018-09'!Q",TEXT(MATCH($C80,'2018-09'!$C$2:$C$100,0)+1,0)))="")),"Н/Д",INDIRECT(CONCATENATE("'2018-10'!Q",TEXT(MATCH($C80,'2018-10'!$C$2:$C$100,0)+1,0)))-INDIRECT(CONCATENATE("'2018-09'!Q",TEXT(MATCH($C80,'2018-09'!$C$2:$C$100,0)+1,0))))</f>
        <v>3690371.6799999997</v>
      </c>
      <c r="R80" s="17">
        <f ca="1">IF(OR(INDIRECT(CONCATENATE("'2018-10'!R",TEXT(MATCH($C80,'2018-10'!$C$2:$C$100,0)+1,0)))="",INDIRECT(CONCATENATE("'2018-09'!R",TEXT(MATCH($C80,'2018-09'!$C$2:$C$100,0)+1,0)))="",AND(INDIRECT(CONCATENATE("'2018-10'!R",TEXT(MATCH($C80,'2018-10'!$C$2:$C$100,0)+1,0)))="",INDIRECT(CONCATENATE("'2018-09'!R",TEXT(MATCH($C80,'2018-09'!$C$2:$C$100,0)+1,0)))="")),"Н/Д",INDIRECT(CONCATENATE("'2018-10'!R",TEXT(MATCH($C80,'2018-10'!$C$2:$C$100,0)+1,0)))-INDIRECT(CONCATENATE("'2018-09'!R",TEXT(MATCH($C80,'2018-09'!$C$2:$C$100,0)+1,0))))</f>
        <v>1815028002.9700012</v>
      </c>
      <c r="S80" s="17">
        <f ca="1">IF(OR(INDIRECT(CONCATENATE("'2018-10'!S",TEXT(MATCH($C80,'2018-10'!$C$2:$C$100,0)+1,0)))="",INDIRECT(CONCATENATE("'2018-09'!S",TEXT(MATCH($C80,'2018-09'!$C$2:$C$100,0)+1,0)))="",AND(INDIRECT(CONCATENATE("'2018-10'!S",TEXT(MATCH($C80,'2018-10'!$C$2:$C$100,0)+1,0)))="",INDIRECT(CONCATENATE("'2018-09'!S",TEXT(MATCH($C80,'2018-09'!$C$2:$C$100,0)+1,0)))="")),"Н/Д",INDIRECT(CONCATENATE("'2018-10'!S",TEXT(MATCH($C80,'2018-10'!$C$2:$C$100,0)+1,0)))-INDIRECT(CONCATENATE("'2018-09'!S",TEXT(MATCH($C80,'2018-09'!$C$2:$C$100,0)+1,0))))</f>
        <v>10978583.260000005</v>
      </c>
      <c r="T80" s="17">
        <f ca="1">IF(OR(INDIRECT(CONCATENATE("'2018-10'!T",TEXT(MATCH($C80,'2018-10'!$C$2:$C$100,0)+1,0)))="",INDIRECT(CONCATENATE("'2018-09'!T",TEXT(MATCH($C80,'2018-09'!$C$2:$C$100,0)+1,0)))="",AND(INDIRECT(CONCATENATE("'2018-10'!T",TEXT(MATCH($C80,'2018-10'!$C$2:$C$100,0)+1,0)))="",INDIRECT(CONCATENATE("'2018-09'!T",TEXT(MATCH($C80,'2018-09'!$C$2:$C$100,0)+1,0)))="")),"Н/Д",INDIRECT(CONCATENATE("'2018-10'!T",TEXT(MATCH($C80,'2018-10'!$C$2:$C$100,0)+1,0)))-INDIRECT(CONCATENATE("'2018-09'!T",TEXT(MATCH($C80,'2018-09'!$C$2:$C$100,0)+1,0))))</f>
        <v>3255718064.6399994</v>
      </c>
      <c r="U80" s="17">
        <f ca="1">IF(OR(INDIRECT(CONCATENATE("'2018-10'!U",TEXT(MATCH($C80,'2018-10'!$C$2:$C$100,0)+1,0)))="",INDIRECT(CONCATENATE("'2018-09'!U",TEXT(MATCH($C80,'2018-09'!$C$2:$C$100,0)+1,0)))="",AND(INDIRECT(CONCATENATE("'2018-10'!U",TEXT(MATCH($C80,'2018-10'!$C$2:$C$100,0)+1,0)))="",INDIRECT(CONCATENATE("'2018-09'!U",TEXT(MATCH($C80,'2018-09'!$C$2:$C$100,0)+1,0)))="")),"Н/Д",INDIRECT(CONCATENATE("'2018-10'!U",TEXT(MATCH($C80,'2018-10'!$C$2:$C$100,0)+1,0)))-INDIRECT(CONCATENATE("'2018-09'!U",TEXT(MATCH($C80,'2018-09'!$C$2:$C$100,0)+1,0))))</f>
        <v>1064483414.6700001</v>
      </c>
      <c r="V80" s="17">
        <f ca="1">IF(OR(INDIRECT(CONCATENATE("'2018-10'!V",TEXT(MATCH($C80,'2018-10'!$C$2:$C$100,0)+1,0)))="",INDIRECT(CONCATENATE("'2018-09'!V",TEXT(MATCH($C80,'2018-09'!$C$2:$C$100,0)+1,0)))="",AND(INDIRECT(CONCATENATE("'2018-10'!V",TEXT(MATCH($C80,'2018-10'!$C$2:$C$100,0)+1,0)))="",INDIRECT(CONCATENATE("'2018-09'!V",TEXT(MATCH($C80,'2018-09'!$C$2:$C$100,0)+1,0)))="")),"Н/Д",INDIRECT(CONCATENATE("'2018-10'!V",TEXT(MATCH($C80,'2018-10'!$C$2:$C$100,0)+1,0)))-INDIRECT(CONCATENATE("'2018-09'!V",TEXT(MATCH($C80,'2018-09'!$C$2:$C$100,0)+1,0))))</f>
        <v>6529854408.9500046</v>
      </c>
      <c r="W80" s="17">
        <f ca="1">IF(OR(INDIRECT(CONCATENATE("'2018-10'!W",TEXT(MATCH($C80,'2018-10'!$C$2:$C$100,0)+1,0)))="",INDIRECT(CONCATENATE("'2018-09'!W",TEXT(MATCH($C80,'2018-09'!$C$2:$C$100,0)+1,0)))="",AND(INDIRECT(CONCATENATE("'2018-10'!W",TEXT(MATCH($C80,'2018-10'!$C$2:$C$100,0)+1,0)))="",INDIRECT(CONCATENATE("'2018-09'!W",TEXT(MATCH($C80,'2018-09'!$C$2:$C$100,0)+1,0)))="")),"Н/Д",INDIRECT(CONCATENATE("'2018-10'!W",TEXT(MATCH($C80,'2018-10'!$C$2:$C$100,0)+1,0)))-INDIRECT(CONCATENATE("'2018-09'!W",TEXT(MATCH($C80,'2018-09'!$C$2:$C$100,0)+1,0))))</f>
        <v>387094004050.51953</v>
      </c>
    </row>
    <row r="81" spans="1:23" x14ac:dyDescent="0.25">
      <c r="A81" s="2" t="s">
        <v>107</v>
      </c>
      <c r="B81" s="2" t="s">
        <v>108</v>
      </c>
      <c r="C81" s="15">
        <v>12000000</v>
      </c>
      <c r="D81" s="2" t="s">
        <v>213</v>
      </c>
      <c r="E81" s="17">
        <f ca="1">IF(OR(INDIRECT(CONCATENATE("'2018-10'!E",TEXT(MATCH($C81,'2018-10'!$C$2:$C$100,0)+1,0)))="",INDIRECT(CONCATENATE("'2018-09'!E",TEXT(MATCH($C81,'2018-09'!$C$2:$C$100,0)+1,0)))="",AND(INDIRECT(CONCATENATE("'2018-10'!E",TEXT(MATCH($C81,'2018-10'!$C$2:$C$100,0)+1,0)))="",INDIRECT(CONCATENATE("'2018-09'!E",TEXT(MATCH($C81,'2018-09'!$C$2:$C$100,0)+1,0)))="")),"Н/Д",INDIRECT(CONCATENATE("'2018-10'!E",TEXT(MATCH($C81,'2018-10'!$C$2:$C$100,0)+1,0)))-INDIRECT(CONCATENATE("'2018-09'!E",TEXT(MATCH($C81,'2018-09'!$C$2:$C$100,0)+1,0))))</f>
        <v>4548223300.1499977</v>
      </c>
      <c r="F81" s="17">
        <f ca="1">IF(OR(INDIRECT(CONCATENATE("'2018-10'!F",TEXT(MATCH($C81,'2018-10'!$C$2:$C$100,0)+1,0)))="",INDIRECT(CONCATENATE("'2018-09'!F",TEXT(MATCH($C81,'2018-09'!$C$2:$C$100,0)+1,0)))="",AND(INDIRECT(CONCATENATE("'2018-10'!F",TEXT(MATCH($C81,'2018-10'!$C$2:$C$100,0)+1,0)))="",INDIRECT(CONCATENATE("'2018-09'!F",TEXT(MATCH($C81,'2018-09'!$C$2:$C$100,0)+1,0)))="")),"Н/Д",INDIRECT(CONCATENATE("'2018-10'!F",TEXT(MATCH($C81,'2018-10'!$C$2:$C$100,0)+1,0)))-INDIRECT(CONCATENATE("'2018-09'!F",TEXT(MATCH($C81,'2018-09'!$C$2:$C$100,0)+1,0))))</f>
        <v>2779431214.7099991</v>
      </c>
      <c r="G81" s="17">
        <f ca="1">IF(OR(INDIRECT(CONCATENATE("'2018-10'!G",TEXT(MATCH($C81,'2018-10'!$C$2:$C$100,0)+1,0)))="",INDIRECT(CONCATENATE("'2018-09'!G",TEXT(MATCH($C81,'2018-09'!$C$2:$C$100,0)+1,0)))="",AND(INDIRECT(CONCATENATE("'2018-10'!G",TEXT(MATCH($C81,'2018-10'!$C$2:$C$100,0)+1,0)))="",INDIRECT(CONCATENATE("'2018-09'!G",TEXT(MATCH($C81,'2018-09'!$C$2:$C$100,0)+1,0)))="")),"Н/Д",INDIRECT(CONCATENATE("'2018-10'!G",TEXT(MATCH($C81,'2018-10'!$C$2:$C$100,0)+1,0)))-INDIRECT(CONCATENATE("'2018-09'!G",TEXT(MATCH($C81,'2018-09'!$C$2:$C$100,0)+1,0))))</f>
        <v>1107930672.1300011</v>
      </c>
      <c r="H81" s="17">
        <f ca="1">IF(OR(INDIRECT(CONCATENATE("'2018-10'!H",TEXT(MATCH($C81,'2018-10'!$C$2:$C$100,0)+1,0)))="",INDIRECT(CONCATENATE("'2018-09'!H",TEXT(MATCH($C81,'2018-09'!$C$2:$C$100,0)+1,0)))="",AND(INDIRECT(CONCATENATE("'2018-10'!H",TEXT(MATCH($C81,'2018-10'!$C$2:$C$100,0)+1,0)))="",INDIRECT(CONCATENATE("'2018-09'!H",TEXT(MATCH($C81,'2018-09'!$C$2:$C$100,0)+1,0)))="")),"Н/Д",INDIRECT(CONCATENATE("'2018-10'!H",TEXT(MATCH($C81,'2018-10'!$C$2:$C$100,0)+1,0)))-INDIRECT(CONCATENATE("'2018-09'!H",TEXT(MATCH($C81,'2018-09'!$C$2:$C$100,0)+1,0))))</f>
        <v>1079185168.2199993</v>
      </c>
      <c r="I81" s="17">
        <f ca="1">IF(OR(INDIRECT(CONCATENATE("'2018-10'!I",TEXT(MATCH($C81,'2018-10'!$C$2:$C$100,0)+1,0)))="",INDIRECT(CONCATENATE("'2018-09'!I",TEXT(MATCH($C81,'2018-09'!$C$2:$C$100,0)+1,0)))="",AND(INDIRECT(CONCATENATE("'2018-10'!I",TEXT(MATCH($C81,'2018-10'!$C$2:$C$100,0)+1,0)))="",INDIRECT(CONCATENATE("'2018-09'!I",TEXT(MATCH($C81,'2018-09'!$C$2:$C$100,0)+1,0)))="")),"Н/Д",INDIRECT(CONCATENATE("'2018-10'!I",TEXT(MATCH($C81,'2018-10'!$C$2:$C$100,0)+1,0)))-INDIRECT(CONCATENATE("'2018-09'!I",TEXT(MATCH($C81,'2018-09'!$C$2:$C$100,0)+1,0))))</f>
        <v>206900958.74000001</v>
      </c>
      <c r="J81" s="17" t="str">
        <f ca="1">IF(OR(INDIRECT(CONCATENATE("'2018-10'!J",TEXT(MATCH($C81,'2018-10'!$C$2:$C$100,0)+1,0)))="",INDIRECT(CONCATENATE("'2018-09'!J",TEXT(MATCH($C81,'2018-09'!$C$2:$C$100,0)+1,0)))="",AND(INDIRECT(CONCATENATE("'2018-10'!J",TEXT(MATCH($C81,'2018-10'!$C$2:$C$100,0)+1,0)))="",INDIRECT(CONCATENATE("'2018-09'!J",TEXT(MATCH($C81,'2018-09'!$C$2:$C$100,0)+1,0)))="")),"Н/Д",INDIRECT(CONCATENATE("'2018-10'!J",TEXT(MATCH($C81,'2018-10'!$C$2:$C$100,0)+1,0)))-INDIRECT(CONCATENATE("'2018-09'!J",TEXT(MATCH($C81,'2018-09'!$C$2:$C$100,0)+1,0))))</f>
        <v>Н/Д</v>
      </c>
      <c r="K81" s="17">
        <f ca="1">IF(OR(INDIRECT(CONCATENATE("'2018-10'!K",TEXT(MATCH($C81,'2018-10'!$C$2:$C$100,0)+1,0)))="",INDIRECT(CONCATENATE("'2018-09'!K",TEXT(MATCH($C81,'2018-09'!$C$2:$C$100,0)+1,0)))="",AND(INDIRECT(CONCATENATE("'2018-10'!K",TEXT(MATCH($C81,'2018-10'!$C$2:$C$100,0)+1,0)))="",INDIRECT(CONCATENATE("'2018-09'!K",TEXT(MATCH($C81,'2018-09'!$C$2:$C$100,0)+1,0)))="")),"Н/Д",INDIRECT(CONCATENATE("'2018-10'!K",TEXT(MATCH($C81,'2018-10'!$C$2:$C$100,0)+1,0)))-INDIRECT(CONCATENATE("'2018-09'!K",TEXT(MATCH($C81,'2018-09'!$C$2:$C$100,0)+1,0))))</f>
        <v>58490553.940000057</v>
      </c>
      <c r="L81" s="17">
        <f ca="1">IF(OR(INDIRECT(CONCATENATE("'2018-10'!L",TEXT(MATCH($C81,'2018-10'!$C$2:$C$100,0)+1,0)))="",INDIRECT(CONCATENATE("'2018-09'!L",TEXT(MATCH($C81,'2018-09'!$C$2:$C$100,0)+1,0)))="",AND(INDIRECT(CONCATENATE("'2018-10'!L",TEXT(MATCH($C81,'2018-10'!$C$2:$C$100,0)+1,0)))="",INDIRECT(CONCATENATE("'2018-09'!L",TEXT(MATCH($C81,'2018-09'!$C$2:$C$100,0)+1,0)))="")),"Н/Д",INDIRECT(CONCATENATE("'2018-10'!L",TEXT(MATCH($C81,'2018-10'!$C$2:$C$100,0)+1,0)))-INDIRECT(CONCATENATE("'2018-09'!L",TEXT(MATCH($C81,'2018-09'!$C$2:$C$100,0)+1,0))))</f>
        <v>158257868.60999966</v>
      </c>
      <c r="M81" s="17">
        <f ca="1">IF(OR(INDIRECT(CONCATENATE("'2018-10'!M",TEXT(MATCH($C81,'2018-10'!$C$2:$C$100,0)+1,0)))="",INDIRECT(CONCATENATE("'2018-09'!M",TEXT(MATCH($C81,'2018-09'!$C$2:$C$100,0)+1,0)))="",AND(INDIRECT(CONCATENATE("'2018-10'!M",TEXT(MATCH($C81,'2018-10'!$C$2:$C$100,0)+1,0)))="",INDIRECT(CONCATENATE("'2018-09'!M",TEXT(MATCH($C81,'2018-09'!$C$2:$C$100,0)+1,0)))="")),"Н/Д",INDIRECT(CONCATENATE("'2018-10'!M",TEXT(MATCH($C81,'2018-10'!$C$2:$C$100,0)+1,0)))-INDIRECT(CONCATENATE("'2018-09'!M",TEXT(MATCH($C81,'2018-09'!$C$2:$C$100,0)+1,0))))</f>
        <v>3017113.290000001</v>
      </c>
      <c r="N81" s="17">
        <f ca="1">IF(OR(INDIRECT(CONCATENATE("'2018-10'!N",TEXT(MATCH($C81,'2018-10'!$C$2:$C$100,0)+1,0)))="",INDIRECT(CONCATENATE("'2018-09'!N",TEXT(MATCH($C81,'2018-09'!$C$2:$C$100,0)+1,0)))="",AND(INDIRECT(CONCATENATE("'2018-10'!N",TEXT(MATCH($C81,'2018-10'!$C$2:$C$100,0)+1,0)))="",INDIRECT(CONCATENATE("'2018-09'!N",TEXT(MATCH($C81,'2018-09'!$C$2:$C$100,0)+1,0)))="")),"Н/Д",INDIRECT(CONCATENATE("'2018-10'!N",TEXT(MATCH($C81,'2018-10'!$C$2:$C$100,0)+1,0)))-INDIRECT(CONCATENATE("'2018-09'!NE",TEXT(MATCH($C81,'2018-09'!$C$2:$C$100,0)+1,0))))</f>
        <v>215175276.28</v>
      </c>
      <c r="O81" s="17">
        <f ca="1">IF(OR(INDIRECT(CONCATENATE("'2018-10'!O",TEXT(MATCH($C81,'2018-10'!$C$2:$C$100,0)+1,0)))="",INDIRECT(CONCATENATE("'2018-09'!O",TEXT(MATCH($C81,'2018-09'!$C$2:$C$100,0)+1,0)))="",AND(INDIRECT(CONCATENATE("'2018-10'!O",TEXT(MATCH($C81,'2018-10'!$C$2:$C$100,0)+1,0)))="",INDIRECT(CONCATENATE("'2018-09'!O",TEXT(MATCH($C81,'2018-09'!$C$2:$C$100,0)+1,0)))="")),"Н/Д",INDIRECT(CONCATENATE("'2018-10'!O",TEXT(MATCH($C81,'2018-10'!$C$2:$C$100,0)+1,0)))-INDIRECT(CONCATENATE("'2018-09'!O",TEXT(MATCH($C81,'2018-09'!$C$2:$C$100,0)+1,0))))</f>
        <v>-37486.080000000075</v>
      </c>
      <c r="P81" s="17">
        <f ca="1">IF(OR(INDIRECT(CONCATENATE("'2018-10'!P",TEXT(MATCH($C81,'2018-10'!$C$2:$C$100,0)+1,0)))="",INDIRECT(CONCATENATE("'2018-09'!P",TEXT(MATCH($C81,'2018-09'!$C$2:$C$100,0)+1,0)))="",AND(INDIRECT(CONCATENATE("'2018-10'!P",TEXT(MATCH($C81,'2018-10'!$C$2:$C$100,0)+1,0)))="",INDIRECT(CONCATENATE("'2018-09'!P",TEXT(MATCH($C81,'2018-09'!$C$2:$C$100,0)+1,0)))="")),"Н/Д",INDIRECT(CONCATENATE("'2018-10'!P",TEXT(MATCH($C81,'2018-10'!$C$2:$C$100,0)+1,0)))-INDIRECT(CONCATENATE("'2018-09'!P",TEXT(MATCH($C81,'2018-09'!$C$2:$C$100,0)+1,0))))</f>
        <v>64677421.469999909</v>
      </c>
      <c r="Q81" s="17">
        <f ca="1">IF(OR(INDIRECT(CONCATENATE("'2018-10'!Q",TEXT(MATCH($C81,'2018-10'!$C$2:$C$100,0)+1,0)))="",INDIRECT(CONCATENATE("'2018-09'!Q",TEXT(MATCH($C81,'2018-09'!$C$2:$C$100,0)+1,0)))="",AND(INDIRECT(CONCATENATE("'2018-10'!Q",TEXT(MATCH($C81,'2018-10'!$C$2:$C$100,0)+1,0)))="",INDIRECT(CONCATENATE("'2018-09'!Q",TEXT(MATCH($C81,'2018-09'!$C$2:$C$100,0)+1,0)))="")),"Н/Д",INDIRECT(CONCATENATE("'2018-10'!Q",TEXT(MATCH($C81,'2018-10'!$C$2:$C$100,0)+1,0)))-INDIRECT(CONCATENATE("'2018-09'!Q",TEXT(MATCH($C81,'2018-09'!$C$2:$C$100,0)+1,0))))</f>
        <v>2357173.84</v>
      </c>
      <c r="R81" s="17">
        <f ca="1">IF(OR(INDIRECT(CONCATENATE("'2018-10'!R",TEXT(MATCH($C81,'2018-10'!$C$2:$C$100,0)+1,0)))="",INDIRECT(CONCATENATE("'2018-09'!R",TEXT(MATCH($C81,'2018-09'!$C$2:$C$100,0)+1,0)))="",AND(INDIRECT(CONCATENATE("'2018-10'!R",TEXT(MATCH($C81,'2018-10'!$C$2:$C$100,0)+1,0)))="",INDIRECT(CONCATENATE("'2018-09'!R",TEXT(MATCH($C81,'2018-09'!$C$2:$C$100,0)+1,0)))="")),"Н/Д",INDIRECT(CONCATENATE("'2018-10'!R",TEXT(MATCH($C81,'2018-10'!$C$2:$C$100,0)+1,0)))-INDIRECT(CONCATENATE("'2018-09'!R",TEXT(MATCH($C81,'2018-09'!$C$2:$C$100,0)+1,0))))</f>
        <v>14892219.900000006</v>
      </c>
      <c r="S81" s="17">
        <f ca="1">IF(OR(INDIRECT(CONCATENATE("'2018-10'!S",TEXT(MATCH($C81,'2018-10'!$C$2:$C$100,0)+1,0)))="",INDIRECT(CONCATENATE("'2018-09'!S",TEXT(MATCH($C81,'2018-09'!$C$2:$C$100,0)+1,0)))="",AND(INDIRECT(CONCATENATE("'2018-10'!S",TEXT(MATCH($C81,'2018-10'!$C$2:$C$100,0)+1,0)))="",INDIRECT(CONCATENATE("'2018-09'!S",TEXT(MATCH($C81,'2018-09'!$C$2:$C$100,0)+1,0)))="")),"Н/Д",INDIRECT(CONCATENATE("'2018-10'!S",TEXT(MATCH($C81,'2018-10'!$C$2:$C$100,0)+1,0)))-INDIRECT(CONCATENATE("'2018-09'!S",TEXT(MATCH($C81,'2018-09'!$C$2:$C$100,0)+1,0))))</f>
        <v>99331</v>
      </c>
      <c r="T81" s="17">
        <f ca="1">IF(OR(INDIRECT(CONCATENATE("'2018-10'!T",TEXT(MATCH($C81,'2018-10'!$C$2:$C$100,0)+1,0)))="",INDIRECT(CONCATENATE("'2018-09'!T",TEXT(MATCH($C81,'2018-09'!$C$2:$C$100,0)+1,0)))="",AND(INDIRECT(CONCATENATE("'2018-10'!T",TEXT(MATCH($C81,'2018-10'!$C$2:$C$100,0)+1,0)))="",INDIRECT(CONCATENATE("'2018-09'!T",TEXT(MATCH($C81,'2018-09'!$C$2:$C$100,0)+1,0)))="")),"Н/Д",INDIRECT(CONCATENATE("'2018-10'!T",TEXT(MATCH($C81,'2018-10'!$C$2:$C$100,0)+1,0)))-INDIRECT(CONCATENATE("'2018-09'!T",TEXT(MATCH($C81,'2018-09'!$C$2:$C$100,0)+1,0))))</f>
        <v>44363632.860000014</v>
      </c>
      <c r="U81" s="17">
        <f ca="1">IF(OR(INDIRECT(CONCATENATE("'2018-10'!U",TEXT(MATCH($C81,'2018-10'!$C$2:$C$100,0)+1,0)))="",INDIRECT(CONCATENATE("'2018-09'!U",TEXT(MATCH($C81,'2018-09'!$C$2:$C$100,0)+1,0)))="",AND(INDIRECT(CONCATENATE("'2018-10'!U",TEXT(MATCH($C81,'2018-10'!$C$2:$C$100,0)+1,0)))="",INDIRECT(CONCATENATE("'2018-09'!U",TEXT(MATCH($C81,'2018-09'!$C$2:$C$100,0)+1,0)))="")),"Н/Д",INDIRECT(CONCATENATE("'2018-10'!U",TEXT(MATCH($C81,'2018-10'!$C$2:$C$100,0)+1,0)))-INDIRECT(CONCATENATE("'2018-09'!U",TEXT(MATCH($C81,'2018-09'!$C$2:$C$100,0)+1,0))))</f>
        <v>3371004.0300000012</v>
      </c>
      <c r="V81" s="17">
        <f ca="1">IF(OR(INDIRECT(CONCATENATE("'2018-10'!V",TEXT(MATCH($C81,'2018-10'!$C$2:$C$100,0)+1,0)))="",INDIRECT(CONCATENATE("'2018-09'!V",TEXT(MATCH($C81,'2018-09'!$C$2:$C$100,0)+1,0)))="",AND(INDIRECT(CONCATENATE("'2018-10'!V",TEXT(MATCH($C81,'2018-10'!$C$2:$C$100,0)+1,0)))="",INDIRECT(CONCATENATE("'2018-09'!V",TEXT(MATCH($C81,'2018-09'!$C$2:$C$100,0)+1,0)))="")),"Н/Д",INDIRECT(CONCATENATE("'2018-10'!V",TEXT(MATCH($C81,'2018-10'!$C$2:$C$100,0)+1,0)))-INDIRECT(CONCATENATE("'2018-09'!V",TEXT(MATCH($C81,'2018-09'!$C$2:$C$100,0)+1,0))))</f>
        <v>1768792085.4399996</v>
      </c>
      <c r="W81" s="17">
        <f ca="1">IF(OR(INDIRECT(CONCATENATE("'2018-10'!W",TEXT(MATCH($C81,'2018-10'!$C$2:$C$100,0)+1,0)))="",INDIRECT(CONCATENATE("'2018-09'!W",TEXT(MATCH($C81,'2018-09'!$C$2:$C$100,0)+1,0)))="",AND(INDIRECT(CONCATENATE("'2018-10'!W",TEXT(MATCH($C81,'2018-10'!$C$2:$C$100,0)+1,0)))="",INDIRECT(CONCATENATE("'2018-09'!W",TEXT(MATCH($C81,'2018-09'!$C$2:$C$100,0)+1,0)))="")),"Н/Д",INDIRECT(CONCATENATE("'2018-10'!W",TEXT(MATCH($C81,'2018-10'!$C$2:$C$100,0)+1,0)))-INDIRECT(CONCATENATE("'2018-09'!W",TEXT(MATCH($C81,'2018-09'!$C$2:$C$100,0)+1,0))))</f>
        <v>11861343135.289993</v>
      </c>
    </row>
    <row r="82" spans="1:23" x14ac:dyDescent="0.25">
      <c r="A82" s="2" t="s">
        <v>107</v>
      </c>
      <c r="B82" s="2" t="s">
        <v>109</v>
      </c>
      <c r="C82" s="15">
        <v>18000000</v>
      </c>
      <c r="D82" s="2" t="s">
        <v>213</v>
      </c>
      <c r="E82" s="17">
        <f ca="1">IF(OR(INDIRECT(CONCATENATE("'2018-10'!E",TEXT(MATCH($C82,'2018-10'!$C$2:$C$100,0)+1,0)))="",INDIRECT(CONCATENATE("'2018-09'!E",TEXT(MATCH($C82,'2018-09'!$C$2:$C$100,0)+1,0)))="",AND(INDIRECT(CONCATENATE("'2018-10'!E",TEXT(MATCH($C82,'2018-10'!$C$2:$C$100,0)+1,0)))="",INDIRECT(CONCATENATE("'2018-09'!E",TEXT(MATCH($C82,'2018-09'!$C$2:$C$100,0)+1,0)))="")),"Н/Д",INDIRECT(CONCATENATE("'2018-10'!E",TEXT(MATCH($C82,'2018-10'!$C$2:$C$100,0)+1,0)))-INDIRECT(CONCATENATE("'2018-09'!E",TEXT(MATCH($C82,'2018-09'!$C$2:$C$100,0)+1,0))))</f>
        <v>8143819161.0599976</v>
      </c>
      <c r="F82" s="17">
        <f ca="1">IF(OR(INDIRECT(CONCATENATE("'2018-10'!F",TEXT(MATCH($C82,'2018-10'!$C$2:$C$100,0)+1,0)))="",INDIRECT(CONCATENATE("'2018-09'!F",TEXT(MATCH($C82,'2018-09'!$C$2:$C$100,0)+1,0)))="",AND(INDIRECT(CONCATENATE("'2018-10'!F",TEXT(MATCH($C82,'2018-10'!$C$2:$C$100,0)+1,0)))="",INDIRECT(CONCATENATE("'2018-09'!F",TEXT(MATCH($C82,'2018-09'!$C$2:$C$100,0)+1,0)))="")),"Н/Д",INDIRECT(CONCATENATE("'2018-10'!F",TEXT(MATCH($C82,'2018-10'!$C$2:$C$100,0)+1,0)))-INDIRECT(CONCATENATE("'2018-09'!F",TEXT(MATCH($C82,'2018-09'!$C$2:$C$100,0)+1,0))))</f>
        <v>6105309706.3799973</v>
      </c>
      <c r="G82" s="17">
        <f ca="1">IF(OR(INDIRECT(CONCATENATE("'2018-10'!G",TEXT(MATCH($C82,'2018-10'!$C$2:$C$100,0)+1,0)))="",INDIRECT(CONCATENATE("'2018-09'!G",TEXT(MATCH($C82,'2018-09'!$C$2:$C$100,0)+1,0)))="",AND(INDIRECT(CONCATENATE("'2018-10'!G",TEXT(MATCH($C82,'2018-10'!$C$2:$C$100,0)+1,0)))="",INDIRECT(CONCATENATE("'2018-09'!G",TEXT(MATCH($C82,'2018-09'!$C$2:$C$100,0)+1,0)))="")),"Н/Д",INDIRECT(CONCATENATE("'2018-10'!G",TEXT(MATCH($C82,'2018-10'!$C$2:$C$100,0)+1,0)))-INDIRECT(CONCATENATE("'2018-09'!G",TEXT(MATCH($C82,'2018-09'!$C$2:$C$100,0)+1,0))))</f>
        <v>1696047362.1299992</v>
      </c>
      <c r="H82" s="17">
        <f ca="1">IF(OR(INDIRECT(CONCATENATE("'2018-10'!H",TEXT(MATCH($C82,'2018-10'!$C$2:$C$100,0)+1,0)))="",INDIRECT(CONCATENATE("'2018-09'!H",TEXT(MATCH($C82,'2018-09'!$C$2:$C$100,0)+1,0)))="",AND(INDIRECT(CONCATENATE("'2018-10'!H",TEXT(MATCH($C82,'2018-10'!$C$2:$C$100,0)+1,0)))="",INDIRECT(CONCATENATE("'2018-09'!H",TEXT(MATCH($C82,'2018-09'!$C$2:$C$100,0)+1,0)))="")),"Н/Д",INDIRECT(CONCATENATE("'2018-10'!H",TEXT(MATCH($C82,'2018-10'!$C$2:$C$100,0)+1,0)))-INDIRECT(CONCATENATE("'2018-09'!H",TEXT(MATCH($C82,'2018-09'!$C$2:$C$100,0)+1,0))))</f>
        <v>2449367830.8300018</v>
      </c>
      <c r="I82" s="17">
        <f ca="1">IF(OR(INDIRECT(CONCATENATE("'2018-10'!I",TEXT(MATCH($C82,'2018-10'!$C$2:$C$100,0)+1,0)))="",INDIRECT(CONCATENATE("'2018-09'!I",TEXT(MATCH($C82,'2018-09'!$C$2:$C$100,0)+1,0)))="",AND(INDIRECT(CONCATENATE("'2018-10'!I",TEXT(MATCH($C82,'2018-10'!$C$2:$C$100,0)+1,0)))="",INDIRECT(CONCATENATE("'2018-09'!I",TEXT(MATCH($C82,'2018-09'!$C$2:$C$100,0)+1,0)))="")),"Н/Д",INDIRECT(CONCATENATE("'2018-10'!I",TEXT(MATCH($C82,'2018-10'!$C$2:$C$100,0)+1,0)))-INDIRECT(CONCATENATE("'2018-09'!I",TEXT(MATCH($C82,'2018-09'!$C$2:$C$100,0)+1,0))))</f>
        <v>866615190.25</v>
      </c>
      <c r="J82" s="17" t="str">
        <f ca="1">IF(OR(INDIRECT(CONCATENATE("'2018-10'!J",TEXT(MATCH($C82,'2018-10'!$C$2:$C$100,0)+1,0)))="",INDIRECT(CONCATENATE("'2018-09'!J",TEXT(MATCH($C82,'2018-09'!$C$2:$C$100,0)+1,0)))="",AND(INDIRECT(CONCATENATE("'2018-10'!J",TEXT(MATCH($C82,'2018-10'!$C$2:$C$100,0)+1,0)))="",INDIRECT(CONCATENATE("'2018-09'!J",TEXT(MATCH($C82,'2018-09'!$C$2:$C$100,0)+1,0)))="")),"Н/Д",INDIRECT(CONCATENATE("'2018-10'!J",TEXT(MATCH($C82,'2018-10'!$C$2:$C$100,0)+1,0)))-INDIRECT(CONCATENATE("'2018-09'!J",TEXT(MATCH($C82,'2018-09'!$C$2:$C$100,0)+1,0))))</f>
        <v>Н/Д</v>
      </c>
      <c r="K82" s="17">
        <f ca="1">IF(OR(INDIRECT(CONCATENATE("'2018-10'!K",TEXT(MATCH($C82,'2018-10'!$C$2:$C$100,0)+1,0)))="",INDIRECT(CONCATENATE("'2018-09'!K",TEXT(MATCH($C82,'2018-09'!$C$2:$C$100,0)+1,0)))="",AND(INDIRECT(CONCATENATE("'2018-10'!K",TEXT(MATCH($C82,'2018-10'!$C$2:$C$100,0)+1,0)))="",INDIRECT(CONCATENATE("'2018-09'!K",TEXT(MATCH($C82,'2018-09'!$C$2:$C$100,0)+1,0)))="")),"Н/Д",INDIRECT(CONCATENATE("'2018-10'!K",TEXT(MATCH($C82,'2018-10'!$C$2:$C$100,0)+1,0)))-INDIRECT(CONCATENATE("'2018-09'!K",TEXT(MATCH($C82,'2018-09'!$C$2:$C$100,0)+1,0))))</f>
        <v>118223689.03999996</v>
      </c>
      <c r="L82" s="17">
        <f ca="1">IF(OR(INDIRECT(CONCATENATE("'2018-10'!L",TEXT(MATCH($C82,'2018-10'!$C$2:$C$100,0)+1,0)))="",INDIRECT(CONCATENATE("'2018-09'!L",TEXT(MATCH($C82,'2018-09'!$C$2:$C$100,0)+1,0)))="",AND(INDIRECT(CONCATENATE("'2018-10'!L",TEXT(MATCH($C82,'2018-10'!$C$2:$C$100,0)+1,0)))="",INDIRECT(CONCATENATE("'2018-09'!L",TEXT(MATCH($C82,'2018-09'!$C$2:$C$100,0)+1,0)))="")),"Н/Д",INDIRECT(CONCATENATE("'2018-10'!L",TEXT(MATCH($C82,'2018-10'!$C$2:$C$100,0)+1,0)))-INDIRECT(CONCATENATE("'2018-09'!L",TEXT(MATCH($C82,'2018-09'!$C$2:$C$100,0)+1,0))))</f>
        <v>434639857.13999939</v>
      </c>
      <c r="M82" s="17">
        <f ca="1">IF(OR(INDIRECT(CONCATENATE("'2018-10'!M",TEXT(MATCH($C82,'2018-10'!$C$2:$C$100,0)+1,0)))="",INDIRECT(CONCATENATE("'2018-09'!M",TEXT(MATCH($C82,'2018-09'!$C$2:$C$100,0)+1,0)))="",AND(INDIRECT(CONCATENATE("'2018-10'!M",TEXT(MATCH($C82,'2018-10'!$C$2:$C$100,0)+1,0)))="",INDIRECT(CONCATENATE("'2018-09'!M",TEXT(MATCH($C82,'2018-09'!$C$2:$C$100,0)+1,0)))="")),"Н/Д",INDIRECT(CONCATENATE("'2018-10'!M",TEXT(MATCH($C82,'2018-10'!$C$2:$C$100,0)+1,0)))-INDIRECT(CONCATENATE("'2018-09'!M",TEXT(MATCH($C82,'2018-09'!$C$2:$C$100,0)+1,0))))</f>
        <v>9612677.0799999982</v>
      </c>
      <c r="N82" s="17">
        <f ca="1">IF(OR(INDIRECT(CONCATENATE("'2018-10'!N",TEXT(MATCH($C82,'2018-10'!$C$2:$C$100,0)+1,0)))="",INDIRECT(CONCATENATE("'2018-09'!N",TEXT(MATCH($C82,'2018-09'!$C$2:$C$100,0)+1,0)))="",AND(INDIRECT(CONCATENATE("'2018-10'!N",TEXT(MATCH($C82,'2018-10'!$C$2:$C$100,0)+1,0)))="",INDIRECT(CONCATENATE("'2018-09'!N",TEXT(MATCH($C82,'2018-09'!$C$2:$C$100,0)+1,0)))="")),"Н/Д",INDIRECT(CONCATENATE("'2018-10'!N",TEXT(MATCH($C82,'2018-10'!$C$2:$C$100,0)+1,0)))-INDIRECT(CONCATENATE("'2018-09'!NE",TEXT(MATCH($C82,'2018-09'!$C$2:$C$100,0)+1,0))))</f>
        <v>502400798</v>
      </c>
      <c r="O82" s="17">
        <f ca="1">IF(OR(INDIRECT(CONCATENATE("'2018-10'!O",TEXT(MATCH($C82,'2018-10'!$C$2:$C$100,0)+1,0)))="",INDIRECT(CONCATENATE("'2018-09'!O",TEXT(MATCH($C82,'2018-09'!$C$2:$C$100,0)+1,0)))="",AND(INDIRECT(CONCATENATE("'2018-10'!O",TEXT(MATCH($C82,'2018-10'!$C$2:$C$100,0)+1,0)))="",INDIRECT(CONCATENATE("'2018-09'!O",TEXT(MATCH($C82,'2018-09'!$C$2:$C$100,0)+1,0)))="")),"Н/Д",INDIRECT(CONCATENATE("'2018-10'!O",TEXT(MATCH($C82,'2018-10'!$C$2:$C$100,0)+1,0)))-INDIRECT(CONCATENATE("'2018-09'!O",TEXT(MATCH($C82,'2018-09'!$C$2:$C$100,0)+1,0))))</f>
        <v>-10286.010000000009</v>
      </c>
      <c r="P82" s="17">
        <f ca="1">IF(OR(INDIRECT(CONCATENATE("'2018-10'!P",TEXT(MATCH($C82,'2018-10'!$C$2:$C$100,0)+1,0)))="",INDIRECT(CONCATENATE("'2018-09'!P",TEXT(MATCH($C82,'2018-09'!$C$2:$C$100,0)+1,0)))="",AND(INDIRECT(CONCATENATE("'2018-10'!P",TEXT(MATCH($C82,'2018-10'!$C$2:$C$100,0)+1,0)))="",INDIRECT(CONCATENATE("'2018-09'!P",TEXT(MATCH($C82,'2018-09'!$C$2:$C$100,0)+1,0)))="")),"Н/Д",INDIRECT(CONCATENATE("'2018-10'!P",TEXT(MATCH($C82,'2018-10'!$C$2:$C$100,0)+1,0)))-INDIRECT(CONCATENATE("'2018-09'!P",TEXT(MATCH($C82,'2018-09'!$C$2:$C$100,0)+1,0))))</f>
        <v>195706911.10000014</v>
      </c>
      <c r="Q82" s="17">
        <f ca="1">IF(OR(INDIRECT(CONCATENATE("'2018-10'!Q",TEXT(MATCH($C82,'2018-10'!$C$2:$C$100,0)+1,0)))="",INDIRECT(CONCATENATE("'2018-09'!Q",TEXT(MATCH($C82,'2018-09'!$C$2:$C$100,0)+1,0)))="",AND(INDIRECT(CONCATENATE("'2018-10'!Q",TEXT(MATCH($C82,'2018-10'!$C$2:$C$100,0)+1,0)))="",INDIRECT(CONCATENATE("'2018-09'!Q",TEXT(MATCH($C82,'2018-09'!$C$2:$C$100,0)+1,0)))="")),"Н/Д",INDIRECT(CONCATENATE("'2018-10'!Q",TEXT(MATCH($C82,'2018-10'!$C$2:$C$100,0)+1,0)))-INDIRECT(CONCATENATE("'2018-09'!Q",TEXT(MATCH($C82,'2018-09'!$C$2:$C$100,0)+1,0))))</f>
        <v>16044169.540000007</v>
      </c>
      <c r="R82" s="17">
        <f ca="1">IF(OR(INDIRECT(CONCATENATE("'2018-10'!R",TEXT(MATCH($C82,'2018-10'!$C$2:$C$100,0)+1,0)))="",INDIRECT(CONCATENATE("'2018-09'!R",TEXT(MATCH($C82,'2018-09'!$C$2:$C$100,0)+1,0)))="",AND(INDIRECT(CONCATENATE("'2018-10'!R",TEXT(MATCH($C82,'2018-10'!$C$2:$C$100,0)+1,0)))="",INDIRECT(CONCATENATE("'2018-09'!R",TEXT(MATCH($C82,'2018-09'!$C$2:$C$100,0)+1,0)))="")),"Н/Д",INDIRECT(CONCATENATE("'2018-10'!R",TEXT(MATCH($C82,'2018-10'!$C$2:$C$100,0)+1,0)))-INDIRECT(CONCATENATE("'2018-09'!R",TEXT(MATCH($C82,'2018-09'!$C$2:$C$100,0)+1,0))))</f>
        <v>54643303.24000001</v>
      </c>
      <c r="S82" s="17">
        <f ca="1">IF(OR(INDIRECT(CONCATENATE("'2018-10'!S",TEXT(MATCH($C82,'2018-10'!$C$2:$C$100,0)+1,0)))="",INDIRECT(CONCATENATE("'2018-09'!S",TEXT(MATCH($C82,'2018-09'!$C$2:$C$100,0)+1,0)))="",AND(INDIRECT(CONCATENATE("'2018-10'!S",TEXT(MATCH($C82,'2018-10'!$C$2:$C$100,0)+1,0)))="",INDIRECT(CONCATENATE("'2018-09'!S",TEXT(MATCH($C82,'2018-09'!$C$2:$C$100,0)+1,0)))="")),"Н/Д",INDIRECT(CONCATENATE("'2018-10'!S",TEXT(MATCH($C82,'2018-10'!$C$2:$C$100,0)+1,0)))-INDIRECT(CONCATENATE("'2018-09'!S",TEXT(MATCH($C82,'2018-09'!$C$2:$C$100,0)+1,0))))</f>
        <v>864579</v>
      </c>
      <c r="T82" s="17">
        <f ca="1">IF(OR(INDIRECT(CONCATENATE("'2018-10'!T",TEXT(MATCH($C82,'2018-10'!$C$2:$C$100,0)+1,0)))="",INDIRECT(CONCATENATE("'2018-09'!T",TEXT(MATCH($C82,'2018-09'!$C$2:$C$100,0)+1,0)))="",AND(INDIRECT(CONCATENATE("'2018-10'!T",TEXT(MATCH($C82,'2018-10'!$C$2:$C$100,0)+1,0)))="",INDIRECT(CONCATENATE("'2018-09'!T",TEXT(MATCH($C82,'2018-09'!$C$2:$C$100,0)+1,0)))="")),"Н/Д",INDIRECT(CONCATENATE("'2018-10'!T",TEXT(MATCH($C82,'2018-10'!$C$2:$C$100,0)+1,0)))-INDIRECT(CONCATENATE("'2018-09'!T",TEXT(MATCH($C82,'2018-09'!$C$2:$C$100,0)+1,0))))</f>
        <v>140567824.69999981</v>
      </c>
      <c r="U82" s="17">
        <f ca="1">IF(OR(INDIRECT(CONCATENATE("'2018-10'!U",TEXT(MATCH($C82,'2018-10'!$C$2:$C$100,0)+1,0)))="",INDIRECT(CONCATENATE("'2018-09'!U",TEXT(MATCH($C82,'2018-09'!$C$2:$C$100,0)+1,0)))="",AND(INDIRECT(CONCATENATE("'2018-10'!U",TEXT(MATCH($C82,'2018-10'!$C$2:$C$100,0)+1,0)))="",INDIRECT(CONCATENATE("'2018-09'!U",TEXT(MATCH($C82,'2018-09'!$C$2:$C$100,0)+1,0)))="")),"Н/Д",INDIRECT(CONCATENATE("'2018-10'!U",TEXT(MATCH($C82,'2018-10'!$C$2:$C$100,0)+1,0)))-INDIRECT(CONCATENATE("'2018-09'!U",TEXT(MATCH($C82,'2018-09'!$C$2:$C$100,0)+1,0))))</f>
        <v>21247056.689999998</v>
      </c>
      <c r="V82" s="17">
        <f ca="1">IF(OR(INDIRECT(CONCATENATE("'2018-10'!V",TEXT(MATCH($C82,'2018-10'!$C$2:$C$100,0)+1,0)))="",INDIRECT(CONCATENATE("'2018-09'!V",TEXT(MATCH($C82,'2018-09'!$C$2:$C$100,0)+1,0)))="",AND(INDIRECT(CONCATENATE("'2018-10'!V",TEXT(MATCH($C82,'2018-10'!$C$2:$C$100,0)+1,0)))="",INDIRECT(CONCATENATE("'2018-09'!V",TEXT(MATCH($C82,'2018-09'!$C$2:$C$100,0)+1,0)))="")),"Н/Д",INDIRECT(CONCATENATE("'2018-10'!V",TEXT(MATCH($C82,'2018-10'!$C$2:$C$100,0)+1,0)))-INDIRECT(CONCATENATE("'2018-09'!V",TEXT(MATCH($C82,'2018-09'!$C$2:$C$100,0)+1,0))))</f>
        <v>2038509454.6800003</v>
      </c>
      <c r="W82" s="17">
        <f ca="1">IF(OR(INDIRECT(CONCATENATE("'2018-10'!W",TEXT(MATCH($C82,'2018-10'!$C$2:$C$100,0)+1,0)))="",INDIRECT(CONCATENATE("'2018-09'!W",TEXT(MATCH($C82,'2018-09'!$C$2:$C$100,0)+1,0)))="",AND(INDIRECT(CONCATENATE("'2018-10'!W",TEXT(MATCH($C82,'2018-10'!$C$2:$C$100,0)+1,0)))="",INDIRECT(CONCATENATE("'2018-09'!W",TEXT(MATCH($C82,'2018-09'!$C$2:$C$100,0)+1,0)))="")),"Н/Д",INDIRECT(CONCATENATE("'2018-10'!W",TEXT(MATCH($C82,'2018-10'!$C$2:$C$100,0)+1,0)))-INDIRECT(CONCATENATE("'2018-09'!W",TEXT(MATCH($C82,'2018-09'!$C$2:$C$100,0)+1,0))))</f>
        <v>22340511722.429993</v>
      </c>
    </row>
    <row r="83" spans="1:23" x14ac:dyDescent="0.25">
      <c r="A83" s="2" t="s">
        <v>107</v>
      </c>
      <c r="B83" s="2" t="s">
        <v>110</v>
      </c>
      <c r="C83" s="15">
        <v>3000000</v>
      </c>
      <c r="D83" s="2" t="s">
        <v>213</v>
      </c>
      <c r="E83" s="17">
        <f ca="1">IF(OR(INDIRECT(CONCATENATE("'2018-10'!E",TEXT(MATCH($C83,'2018-10'!$C$2:$C$100,0)+1,0)))="",INDIRECT(CONCATENATE("'2018-09'!E",TEXT(MATCH($C83,'2018-09'!$C$2:$C$100,0)+1,0)))="",AND(INDIRECT(CONCATENATE("'2018-10'!E",TEXT(MATCH($C83,'2018-10'!$C$2:$C$100,0)+1,0)))="",INDIRECT(CONCATENATE("'2018-09'!E",TEXT(MATCH($C83,'2018-09'!$C$2:$C$100,0)+1,0)))="")),"Н/Д",INDIRECT(CONCATENATE("'2018-10'!E",TEXT(MATCH($C83,'2018-10'!$C$2:$C$100,0)+1,0)))-INDIRECT(CONCATENATE("'2018-09'!E",TEXT(MATCH($C83,'2018-09'!$C$2:$C$100,0)+1,0))))</f>
        <v>19239788984.139984</v>
      </c>
      <c r="F83" s="17">
        <f ca="1">IF(OR(INDIRECT(CONCATENATE("'2018-10'!F",TEXT(MATCH($C83,'2018-10'!$C$2:$C$100,0)+1,0)))="",INDIRECT(CONCATENATE("'2018-09'!F",TEXT(MATCH($C83,'2018-09'!$C$2:$C$100,0)+1,0)))="",AND(INDIRECT(CONCATENATE("'2018-10'!F",TEXT(MATCH($C83,'2018-10'!$C$2:$C$100,0)+1,0)))="",INDIRECT(CONCATENATE("'2018-09'!F",TEXT(MATCH($C83,'2018-09'!$C$2:$C$100,0)+1,0)))="")),"Н/Д",INDIRECT(CONCATENATE("'2018-10'!F",TEXT(MATCH($C83,'2018-10'!$C$2:$C$100,0)+1,0)))-INDIRECT(CONCATENATE("'2018-09'!F",TEXT(MATCH($C83,'2018-09'!$C$2:$C$100,0)+1,0))))</f>
        <v>16530278123.920013</v>
      </c>
      <c r="G83" s="17">
        <f ca="1">IF(OR(INDIRECT(CONCATENATE("'2018-10'!G",TEXT(MATCH($C83,'2018-10'!$C$2:$C$100,0)+1,0)))="",INDIRECT(CONCATENATE("'2018-09'!G",TEXT(MATCH($C83,'2018-09'!$C$2:$C$100,0)+1,0)))="",AND(INDIRECT(CONCATENATE("'2018-10'!G",TEXT(MATCH($C83,'2018-10'!$C$2:$C$100,0)+1,0)))="",INDIRECT(CONCATENATE("'2018-09'!G",TEXT(MATCH($C83,'2018-09'!$C$2:$C$100,0)+1,0)))="")),"Н/Д",INDIRECT(CONCATENATE("'2018-10'!G",TEXT(MATCH($C83,'2018-10'!$C$2:$C$100,0)+1,0)))-INDIRECT(CONCATENATE("'2018-09'!G",TEXT(MATCH($C83,'2018-09'!$C$2:$C$100,0)+1,0))))</f>
        <v>3072456739.8199997</v>
      </c>
      <c r="H83" s="17">
        <f ca="1">IF(OR(INDIRECT(CONCATENATE("'2018-10'!H",TEXT(MATCH($C83,'2018-10'!$C$2:$C$100,0)+1,0)))="",INDIRECT(CONCATENATE("'2018-09'!H",TEXT(MATCH($C83,'2018-09'!$C$2:$C$100,0)+1,0)))="",AND(INDIRECT(CONCATENATE("'2018-10'!H",TEXT(MATCH($C83,'2018-10'!$C$2:$C$100,0)+1,0)))="",INDIRECT(CONCATENATE("'2018-09'!H",TEXT(MATCH($C83,'2018-09'!$C$2:$C$100,0)+1,0)))="")),"Н/Д",INDIRECT(CONCATENATE("'2018-10'!H",TEXT(MATCH($C83,'2018-10'!$C$2:$C$100,0)+1,0)))-INDIRECT(CONCATENATE("'2018-09'!H",TEXT(MATCH($C83,'2018-09'!$C$2:$C$100,0)+1,0))))</f>
        <v>6917118910.0600052</v>
      </c>
      <c r="I83" s="17">
        <f ca="1">IF(OR(INDIRECT(CONCATENATE("'2018-10'!I",TEXT(MATCH($C83,'2018-10'!$C$2:$C$100,0)+1,0)))="",INDIRECT(CONCATENATE("'2018-09'!I",TEXT(MATCH($C83,'2018-09'!$C$2:$C$100,0)+1,0)))="",AND(INDIRECT(CONCATENATE("'2018-10'!I",TEXT(MATCH($C83,'2018-10'!$C$2:$C$100,0)+1,0)))="",INDIRECT(CONCATENATE("'2018-09'!I",TEXT(MATCH($C83,'2018-09'!$C$2:$C$100,0)+1,0)))="")),"Н/Д",INDIRECT(CONCATENATE("'2018-10'!I",TEXT(MATCH($C83,'2018-10'!$C$2:$C$100,0)+1,0)))-INDIRECT(CONCATENATE("'2018-09'!I",TEXT(MATCH($C83,'2018-09'!$C$2:$C$100,0)+1,0))))</f>
        <v>2367989638.6800003</v>
      </c>
      <c r="J83" s="17" t="str">
        <f ca="1">IF(OR(INDIRECT(CONCATENATE("'2018-10'!J",TEXT(MATCH($C83,'2018-10'!$C$2:$C$100,0)+1,0)))="",INDIRECT(CONCATENATE("'2018-09'!J",TEXT(MATCH($C83,'2018-09'!$C$2:$C$100,0)+1,0)))="",AND(INDIRECT(CONCATENATE("'2018-10'!J",TEXT(MATCH($C83,'2018-10'!$C$2:$C$100,0)+1,0)))="",INDIRECT(CONCATENATE("'2018-09'!J",TEXT(MATCH($C83,'2018-09'!$C$2:$C$100,0)+1,0)))="")),"Н/Д",INDIRECT(CONCATENATE("'2018-10'!J",TEXT(MATCH($C83,'2018-10'!$C$2:$C$100,0)+1,0)))-INDIRECT(CONCATENATE("'2018-09'!J",TEXT(MATCH($C83,'2018-09'!$C$2:$C$100,0)+1,0))))</f>
        <v>Н/Д</v>
      </c>
      <c r="K83" s="17">
        <f ca="1">IF(OR(INDIRECT(CONCATENATE("'2018-10'!K",TEXT(MATCH($C83,'2018-10'!$C$2:$C$100,0)+1,0)))="",INDIRECT(CONCATENATE("'2018-09'!K",TEXT(MATCH($C83,'2018-09'!$C$2:$C$100,0)+1,0)))="",AND(INDIRECT(CONCATENATE("'2018-10'!K",TEXT(MATCH($C83,'2018-10'!$C$2:$C$100,0)+1,0)))="",INDIRECT(CONCATENATE("'2018-09'!K",TEXT(MATCH($C83,'2018-09'!$C$2:$C$100,0)+1,0)))="")),"Н/Д",INDIRECT(CONCATENATE("'2018-10'!K",TEXT(MATCH($C83,'2018-10'!$C$2:$C$100,0)+1,0)))-INDIRECT(CONCATENATE("'2018-09'!K",TEXT(MATCH($C83,'2018-09'!$C$2:$C$100,0)+1,0))))</f>
        <v>644081259.36000061</v>
      </c>
      <c r="L83" s="17">
        <f ca="1">IF(OR(INDIRECT(CONCATENATE("'2018-10'!L",TEXT(MATCH($C83,'2018-10'!$C$2:$C$100,0)+1,0)))="",INDIRECT(CONCATENATE("'2018-09'!L",TEXT(MATCH($C83,'2018-09'!$C$2:$C$100,0)+1,0)))="",AND(INDIRECT(CONCATENATE("'2018-10'!L",TEXT(MATCH($C83,'2018-10'!$C$2:$C$100,0)+1,0)))="",INDIRECT(CONCATENATE("'2018-09'!L",TEXT(MATCH($C83,'2018-09'!$C$2:$C$100,0)+1,0)))="")),"Н/Д",INDIRECT(CONCATENATE("'2018-10'!L",TEXT(MATCH($C83,'2018-10'!$C$2:$C$100,0)+1,0)))-INDIRECT(CONCATENATE("'2018-09'!L",TEXT(MATCH($C83,'2018-09'!$C$2:$C$100,0)+1,0))))</f>
        <v>1535946668.0500031</v>
      </c>
      <c r="M83" s="17">
        <f ca="1">IF(OR(INDIRECT(CONCATENATE("'2018-10'!M",TEXT(MATCH($C83,'2018-10'!$C$2:$C$100,0)+1,0)))="",INDIRECT(CONCATENATE("'2018-09'!M",TEXT(MATCH($C83,'2018-09'!$C$2:$C$100,0)+1,0)))="",AND(INDIRECT(CONCATENATE("'2018-10'!M",TEXT(MATCH($C83,'2018-10'!$C$2:$C$100,0)+1,0)))="",INDIRECT(CONCATENATE("'2018-09'!M",TEXT(MATCH($C83,'2018-09'!$C$2:$C$100,0)+1,0)))="")),"Н/Д",INDIRECT(CONCATENATE("'2018-10'!M",TEXT(MATCH($C83,'2018-10'!$C$2:$C$100,0)+1,0)))-INDIRECT(CONCATENATE("'2018-09'!M",TEXT(MATCH($C83,'2018-09'!$C$2:$C$100,0)+1,0))))</f>
        <v>14463766.900000006</v>
      </c>
      <c r="N83" s="17">
        <f ca="1">IF(OR(INDIRECT(CONCATENATE("'2018-10'!N",TEXT(MATCH($C83,'2018-10'!$C$2:$C$100,0)+1,0)))="",INDIRECT(CONCATENATE("'2018-09'!N",TEXT(MATCH($C83,'2018-09'!$C$2:$C$100,0)+1,0)))="",AND(INDIRECT(CONCATENATE("'2018-10'!N",TEXT(MATCH($C83,'2018-10'!$C$2:$C$100,0)+1,0)))="",INDIRECT(CONCATENATE("'2018-09'!N",TEXT(MATCH($C83,'2018-09'!$C$2:$C$100,0)+1,0)))="")),"Н/Д",INDIRECT(CONCATENATE("'2018-10'!N",TEXT(MATCH($C83,'2018-10'!$C$2:$C$100,0)+1,0)))-INDIRECT(CONCATENATE("'2018-09'!NE",TEXT(MATCH($C83,'2018-09'!$C$2:$C$100,0)+1,0))))</f>
        <v>1453768624.6300001</v>
      </c>
      <c r="O83" s="17">
        <f ca="1">IF(OR(INDIRECT(CONCATENATE("'2018-10'!O",TEXT(MATCH($C83,'2018-10'!$C$2:$C$100,0)+1,0)))="",INDIRECT(CONCATENATE("'2018-09'!O",TEXT(MATCH($C83,'2018-09'!$C$2:$C$100,0)+1,0)))="",AND(INDIRECT(CONCATENATE("'2018-10'!O",TEXT(MATCH($C83,'2018-10'!$C$2:$C$100,0)+1,0)))="",INDIRECT(CONCATENATE("'2018-09'!O",TEXT(MATCH($C83,'2018-09'!$C$2:$C$100,0)+1,0)))="")),"Н/Д",INDIRECT(CONCATENATE("'2018-10'!O",TEXT(MATCH($C83,'2018-10'!$C$2:$C$100,0)+1,0)))-INDIRECT(CONCATENATE("'2018-09'!O",TEXT(MATCH($C83,'2018-09'!$C$2:$C$100,0)+1,0))))</f>
        <v>-40668.020000000019</v>
      </c>
      <c r="P83" s="17">
        <f ca="1">IF(OR(INDIRECT(CONCATENATE("'2018-10'!P",TEXT(MATCH($C83,'2018-10'!$C$2:$C$100,0)+1,0)))="",INDIRECT(CONCATENATE("'2018-09'!P",TEXT(MATCH($C83,'2018-09'!$C$2:$C$100,0)+1,0)))="",AND(INDIRECT(CONCATENATE("'2018-10'!P",TEXT(MATCH($C83,'2018-10'!$C$2:$C$100,0)+1,0)))="",INDIRECT(CONCATENATE("'2018-09'!P",TEXT(MATCH($C83,'2018-09'!$C$2:$C$100,0)+1,0)))="")),"Н/Д",INDIRECT(CONCATENATE("'2018-10'!P",TEXT(MATCH($C83,'2018-10'!$C$2:$C$100,0)+1,0)))-INDIRECT(CONCATENATE("'2018-09'!P",TEXT(MATCH($C83,'2018-09'!$C$2:$C$100,0)+1,0))))</f>
        <v>1308488369.6499996</v>
      </c>
      <c r="Q83" s="17">
        <f ca="1">IF(OR(INDIRECT(CONCATENATE("'2018-10'!Q",TEXT(MATCH($C83,'2018-10'!$C$2:$C$100,0)+1,0)))="",INDIRECT(CONCATENATE("'2018-09'!Q",TEXT(MATCH($C83,'2018-09'!$C$2:$C$100,0)+1,0)))="",AND(INDIRECT(CONCATENATE("'2018-10'!Q",TEXT(MATCH($C83,'2018-10'!$C$2:$C$100,0)+1,0)))="",INDIRECT(CONCATENATE("'2018-09'!Q",TEXT(MATCH($C83,'2018-09'!$C$2:$C$100,0)+1,0)))="")),"Н/Д",INDIRECT(CONCATENATE("'2018-10'!Q",TEXT(MATCH($C83,'2018-10'!$C$2:$C$100,0)+1,0)))-INDIRECT(CONCATENATE("'2018-09'!Q",TEXT(MATCH($C83,'2018-09'!$C$2:$C$100,0)+1,0))))</f>
        <v>13445304.310000002</v>
      </c>
      <c r="R83" s="17">
        <f ca="1">IF(OR(INDIRECT(CONCATENATE("'2018-10'!R",TEXT(MATCH($C83,'2018-10'!$C$2:$C$100,0)+1,0)))="",INDIRECT(CONCATENATE("'2018-09'!R",TEXT(MATCH($C83,'2018-09'!$C$2:$C$100,0)+1,0)))="",AND(INDIRECT(CONCATENATE("'2018-10'!R",TEXT(MATCH($C83,'2018-10'!$C$2:$C$100,0)+1,0)))="",INDIRECT(CONCATENATE("'2018-09'!R",TEXT(MATCH($C83,'2018-09'!$C$2:$C$100,0)+1,0)))="")),"Н/Д",INDIRECT(CONCATENATE("'2018-10'!R",TEXT(MATCH($C83,'2018-10'!$C$2:$C$100,0)+1,0)))-INDIRECT(CONCATENATE("'2018-09'!R",TEXT(MATCH($C83,'2018-09'!$C$2:$C$100,0)+1,0))))</f>
        <v>138275026.48000002</v>
      </c>
      <c r="S83" s="17">
        <f ca="1">IF(OR(INDIRECT(CONCATENATE("'2018-10'!S",TEXT(MATCH($C83,'2018-10'!$C$2:$C$100,0)+1,0)))="",INDIRECT(CONCATENATE("'2018-09'!S",TEXT(MATCH($C83,'2018-09'!$C$2:$C$100,0)+1,0)))="",AND(INDIRECT(CONCATENATE("'2018-10'!S",TEXT(MATCH($C83,'2018-10'!$C$2:$C$100,0)+1,0)))="",INDIRECT(CONCATENATE("'2018-09'!S",TEXT(MATCH($C83,'2018-09'!$C$2:$C$100,0)+1,0)))="")),"Н/Д",INDIRECT(CONCATENATE("'2018-10'!S",TEXT(MATCH($C83,'2018-10'!$C$2:$C$100,0)+1,0)))-INDIRECT(CONCATENATE("'2018-09'!S",TEXT(MATCH($C83,'2018-09'!$C$2:$C$100,0)+1,0))))</f>
        <v>39182362.599999994</v>
      </c>
      <c r="T83" s="17">
        <f ca="1">IF(OR(INDIRECT(CONCATENATE("'2018-10'!T",TEXT(MATCH($C83,'2018-10'!$C$2:$C$100,0)+1,0)))="",INDIRECT(CONCATENATE("'2018-09'!T",TEXT(MATCH($C83,'2018-09'!$C$2:$C$100,0)+1,0)))="",AND(INDIRECT(CONCATENATE("'2018-10'!T",TEXT(MATCH($C83,'2018-10'!$C$2:$C$100,0)+1,0)))="",INDIRECT(CONCATENATE("'2018-09'!T",TEXT(MATCH($C83,'2018-09'!$C$2:$C$100,0)+1,0)))="")),"Н/Д",INDIRECT(CONCATENATE("'2018-10'!T",TEXT(MATCH($C83,'2018-10'!$C$2:$C$100,0)+1,0)))-INDIRECT(CONCATENATE("'2018-09'!T",TEXT(MATCH($C83,'2018-09'!$C$2:$C$100,0)+1,0))))</f>
        <v>256455722.32999992</v>
      </c>
      <c r="U83" s="17">
        <f ca="1">IF(OR(INDIRECT(CONCATENATE("'2018-10'!U",TEXT(MATCH($C83,'2018-10'!$C$2:$C$100,0)+1,0)))="",INDIRECT(CONCATENATE("'2018-09'!U",TEXT(MATCH($C83,'2018-09'!$C$2:$C$100,0)+1,0)))="",AND(INDIRECT(CONCATENATE("'2018-10'!U",TEXT(MATCH($C83,'2018-10'!$C$2:$C$100,0)+1,0)))="",INDIRECT(CONCATENATE("'2018-09'!U",TEXT(MATCH($C83,'2018-09'!$C$2:$C$100,0)+1,0)))="")),"Н/Д",INDIRECT(CONCATENATE("'2018-10'!U",TEXT(MATCH($C83,'2018-10'!$C$2:$C$100,0)+1,0)))-INDIRECT(CONCATENATE("'2018-09'!U",TEXT(MATCH($C83,'2018-09'!$C$2:$C$100,0)+1,0))))</f>
        <v>33580038.810000002</v>
      </c>
      <c r="V83" s="17">
        <f ca="1">IF(OR(INDIRECT(CONCATENATE("'2018-10'!V",TEXT(MATCH($C83,'2018-10'!$C$2:$C$100,0)+1,0)))="",INDIRECT(CONCATENATE("'2018-09'!V",TEXT(MATCH($C83,'2018-09'!$C$2:$C$100,0)+1,0)))="",AND(INDIRECT(CONCATENATE("'2018-10'!V",TEXT(MATCH($C83,'2018-10'!$C$2:$C$100,0)+1,0)))="",INDIRECT(CONCATENATE("'2018-09'!V",TEXT(MATCH($C83,'2018-09'!$C$2:$C$100,0)+1,0)))="")),"Н/Д",INDIRECT(CONCATENATE("'2018-10'!V",TEXT(MATCH($C83,'2018-10'!$C$2:$C$100,0)+1,0)))-INDIRECT(CONCATENATE("'2018-09'!V",TEXT(MATCH($C83,'2018-09'!$C$2:$C$100,0)+1,0))))</f>
        <v>2709510860.2200012</v>
      </c>
      <c r="W83" s="17">
        <f ca="1">IF(OR(INDIRECT(CONCATENATE("'2018-10'!W",TEXT(MATCH($C83,'2018-10'!$C$2:$C$100,0)+1,0)))="",INDIRECT(CONCATENATE("'2018-09'!W",TEXT(MATCH($C83,'2018-09'!$C$2:$C$100,0)+1,0)))="",AND(INDIRECT(CONCATENATE("'2018-10'!W",TEXT(MATCH($C83,'2018-10'!$C$2:$C$100,0)+1,0)))="",INDIRECT(CONCATENATE("'2018-09'!W",TEXT(MATCH($C83,'2018-09'!$C$2:$C$100,0)+1,0)))="")),"Н/Д",INDIRECT(CONCATENATE("'2018-10'!W",TEXT(MATCH($C83,'2018-10'!$C$2:$C$100,0)+1,0)))-INDIRECT(CONCATENATE("'2018-09'!W",TEXT(MATCH($C83,'2018-09'!$C$2:$C$100,0)+1,0))))</f>
        <v>54967038132.149902</v>
      </c>
    </row>
    <row r="84" spans="1:23" x14ac:dyDescent="0.25">
      <c r="A84" s="2" t="s">
        <v>107</v>
      </c>
      <c r="B84" s="2" t="s">
        <v>111</v>
      </c>
      <c r="C84" s="15">
        <v>79000000</v>
      </c>
      <c r="D84" s="2" t="s">
        <v>213</v>
      </c>
      <c r="E84" s="17">
        <f ca="1">IF(OR(INDIRECT(CONCATENATE("'2018-10'!E",TEXT(MATCH($C84,'2018-10'!$C$2:$C$100,0)+1,0)))="",INDIRECT(CONCATENATE("'2018-09'!E",TEXT(MATCH($C84,'2018-09'!$C$2:$C$100,0)+1,0)))="",AND(INDIRECT(CONCATENATE("'2018-10'!E",TEXT(MATCH($C84,'2018-10'!$C$2:$C$100,0)+1,0)))="",INDIRECT(CONCATENATE("'2018-09'!E",TEXT(MATCH($C84,'2018-09'!$C$2:$C$100,0)+1,0)))="")),"Н/Д",INDIRECT(CONCATENATE("'2018-10'!E",TEXT(MATCH($C84,'2018-10'!$C$2:$C$100,0)+1,0)))-INDIRECT(CONCATENATE("'2018-09'!E",TEXT(MATCH($C84,'2018-09'!$C$2:$C$100,0)+1,0))))</f>
        <v>1985572230.8499985</v>
      </c>
      <c r="F84" s="17">
        <f ca="1">IF(OR(INDIRECT(CONCATENATE("'2018-10'!F",TEXT(MATCH($C84,'2018-10'!$C$2:$C$100,0)+1,0)))="",INDIRECT(CONCATENATE("'2018-09'!F",TEXT(MATCH($C84,'2018-09'!$C$2:$C$100,0)+1,0)))="",AND(INDIRECT(CONCATENATE("'2018-10'!F",TEXT(MATCH($C84,'2018-10'!$C$2:$C$100,0)+1,0)))="",INDIRECT(CONCATENATE("'2018-09'!F",TEXT(MATCH($C84,'2018-09'!$C$2:$C$100,0)+1,0)))="")),"Н/Д",INDIRECT(CONCATENATE("'2018-10'!F",TEXT(MATCH($C84,'2018-10'!$C$2:$C$100,0)+1,0)))-INDIRECT(CONCATENATE("'2018-09'!F",TEXT(MATCH($C84,'2018-09'!$C$2:$C$100,0)+1,0))))</f>
        <v>884291383.63999939</v>
      </c>
      <c r="G84" s="17">
        <f ca="1">IF(OR(INDIRECT(CONCATENATE("'2018-10'!G",TEXT(MATCH($C84,'2018-10'!$C$2:$C$100,0)+1,0)))="",INDIRECT(CONCATENATE("'2018-09'!G",TEXT(MATCH($C84,'2018-09'!$C$2:$C$100,0)+1,0)))="",AND(INDIRECT(CONCATENATE("'2018-10'!G",TEXT(MATCH($C84,'2018-10'!$C$2:$C$100,0)+1,0)))="",INDIRECT(CONCATENATE("'2018-09'!G",TEXT(MATCH($C84,'2018-09'!$C$2:$C$100,0)+1,0)))="")),"Н/Д",INDIRECT(CONCATENATE("'2018-10'!G",TEXT(MATCH($C84,'2018-10'!$C$2:$C$100,0)+1,0)))-INDIRECT(CONCATENATE("'2018-09'!G",TEXT(MATCH($C84,'2018-09'!$C$2:$C$100,0)+1,0))))</f>
        <v>126705417.97000003</v>
      </c>
      <c r="H84" s="17">
        <f ca="1">IF(OR(INDIRECT(CONCATENATE("'2018-10'!H",TEXT(MATCH($C84,'2018-10'!$C$2:$C$100,0)+1,0)))="",INDIRECT(CONCATENATE("'2018-09'!H",TEXT(MATCH($C84,'2018-09'!$C$2:$C$100,0)+1,0)))="",AND(INDIRECT(CONCATENATE("'2018-10'!H",TEXT(MATCH($C84,'2018-10'!$C$2:$C$100,0)+1,0)))="",INDIRECT(CONCATENATE("'2018-09'!H",TEXT(MATCH($C84,'2018-09'!$C$2:$C$100,0)+1,0)))="")),"Н/Д",INDIRECT(CONCATENATE("'2018-10'!H",TEXT(MATCH($C84,'2018-10'!$C$2:$C$100,0)+1,0)))-INDIRECT(CONCATENATE("'2018-09'!H",TEXT(MATCH($C84,'2018-09'!$C$2:$C$100,0)+1,0))))</f>
        <v>333067086.42000008</v>
      </c>
      <c r="I84" s="17">
        <f ca="1">IF(OR(INDIRECT(CONCATENATE("'2018-10'!I",TEXT(MATCH($C84,'2018-10'!$C$2:$C$100,0)+1,0)))="",INDIRECT(CONCATENATE("'2018-09'!I",TEXT(MATCH($C84,'2018-09'!$C$2:$C$100,0)+1,0)))="",AND(INDIRECT(CONCATENATE("'2018-10'!I",TEXT(MATCH($C84,'2018-10'!$C$2:$C$100,0)+1,0)))="",INDIRECT(CONCATENATE("'2018-09'!I",TEXT(MATCH($C84,'2018-09'!$C$2:$C$100,0)+1,0)))="")),"Н/Д",INDIRECT(CONCATENATE("'2018-10'!I",TEXT(MATCH($C84,'2018-10'!$C$2:$C$100,0)+1,0)))-INDIRECT(CONCATENATE("'2018-09'!I",TEXT(MATCH($C84,'2018-09'!$C$2:$C$100,0)+1,0))))</f>
        <v>259714886.45000005</v>
      </c>
      <c r="J84" s="17" t="str">
        <f ca="1">IF(OR(INDIRECT(CONCATENATE("'2018-10'!J",TEXT(MATCH($C84,'2018-10'!$C$2:$C$100,0)+1,0)))="",INDIRECT(CONCATENATE("'2018-09'!J",TEXT(MATCH($C84,'2018-09'!$C$2:$C$100,0)+1,0)))="",AND(INDIRECT(CONCATENATE("'2018-10'!J",TEXT(MATCH($C84,'2018-10'!$C$2:$C$100,0)+1,0)))="",INDIRECT(CONCATENATE("'2018-09'!J",TEXT(MATCH($C84,'2018-09'!$C$2:$C$100,0)+1,0)))="")),"Н/Д",INDIRECT(CONCATENATE("'2018-10'!J",TEXT(MATCH($C84,'2018-10'!$C$2:$C$100,0)+1,0)))-INDIRECT(CONCATENATE("'2018-09'!J",TEXT(MATCH($C84,'2018-09'!$C$2:$C$100,0)+1,0))))</f>
        <v>Н/Д</v>
      </c>
      <c r="K84" s="17">
        <f ca="1">IF(OR(INDIRECT(CONCATENATE("'2018-10'!K",TEXT(MATCH($C84,'2018-10'!$C$2:$C$100,0)+1,0)))="",INDIRECT(CONCATENATE("'2018-09'!K",TEXT(MATCH($C84,'2018-09'!$C$2:$C$100,0)+1,0)))="",AND(INDIRECT(CONCATENATE("'2018-10'!K",TEXT(MATCH($C84,'2018-10'!$C$2:$C$100,0)+1,0)))="",INDIRECT(CONCATENATE("'2018-09'!K",TEXT(MATCH($C84,'2018-09'!$C$2:$C$100,0)+1,0)))="")),"Н/Д",INDIRECT(CONCATENATE("'2018-10'!K",TEXT(MATCH($C84,'2018-10'!$C$2:$C$100,0)+1,0)))-INDIRECT(CONCATENATE("'2018-09'!K",TEXT(MATCH($C84,'2018-09'!$C$2:$C$100,0)+1,0))))</f>
        <v>32891507.439999938</v>
      </c>
      <c r="L84" s="17">
        <f ca="1">IF(OR(INDIRECT(CONCATENATE("'2018-10'!L",TEXT(MATCH($C84,'2018-10'!$C$2:$C$100,0)+1,0)))="",INDIRECT(CONCATENATE("'2018-09'!L",TEXT(MATCH($C84,'2018-09'!$C$2:$C$100,0)+1,0)))="",AND(INDIRECT(CONCATENATE("'2018-10'!L",TEXT(MATCH($C84,'2018-10'!$C$2:$C$100,0)+1,0)))="",INDIRECT(CONCATENATE("'2018-09'!L",TEXT(MATCH($C84,'2018-09'!$C$2:$C$100,0)+1,0)))="")),"Н/Д",INDIRECT(CONCATENATE("'2018-10'!L",TEXT(MATCH($C84,'2018-10'!$C$2:$C$100,0)+1,0)))-INDIRECT(CONCATENATE("'2018-09'!L",TEXT(MATCH($C84,'2018-09'!$C$2:$C$100,0)+1,0))))</f>
        <v>54433163.5</v>
      </c>
      <c r="M84" s="17">
        <f ca="1">IF(OR(INDIRECT(CONCATENATE("'2018-10'!M",TEXT(MATCH($C84,'2018-10'!$C$2:$C$100,0)+1,0)))="",INDIRECT(CONCATENATE("'2018-09'!M",TEXT(MATCH($C84,'2018-09'!$C$2:$C$100,0)+1,0)))="",AND(INDIRECT(CONCATENATE("'2018-10'!M",TEXT(MATCH($C84,'2018-10'!$C$2:$C$100,0)+1,0)))="",INDIRECT(CONCATENATE("'2018-09'!M",TEXT(MATCH($C84,'2018-09'!$C$2:$C$100,0)+1,0)))="")),"Н/Д",INDIRECT(CONCATENATE("'2018-10'!M",TEXT(MATCH($C84,'2018-10'!$C$2:$C$100,0)+1,0)))-INDIRECT(CONCATENATE("'2018-09'!M",TEXT(MATCH($C84,'2018-09'!$C$2:$C$100,0)+1,0))))</f>
        <v>4411752.4499999993</v>
      </c>
      <c r="N84" s="17">
        <f ca="1">IF(OR(INDIRECT(CONCATENATE("'2018-10'!N",TEXT(MATCH($C84,'2018-10'!$C$2:$C$100,0)+1,0)))="",INDIRECT(CONCATENATE("'2018-09'!N",TEXT(MATCH($C84,'2018-09'!$C$2:$C$100,0)+1,0)))="",AND(INDIRECT(CONCATENATE("'2018-10'!N",TEXT(MATCH($C84,'2018-10'!$C$2:$C$100,0)+1,0)))="",INDIRECT(CONCATENATE("'2018-09'!N",TEXT(MATCH($C84,'2018-09'!$C$2:$C$100,0)+1,0)))="")),"Н/Д",INDIRECT(CONCATENATE("'2018-10'!N",TEXT(MATCH($C84,'2018-10'!$C$2:$C$100,0)+1,0)))-INDIRECT(CONCATENATE("'2018-09'!NE",TEXT(MATCH($C84,'2018-09'!$C$2:$C$100,0)+1,0))))</f>
        <v>98381967.129999995</v>
      </c>
      <c r="O84" s="17">
        <f ca="1">IF(OR(INDIRECT(CONCATENATE("'2018-10'!O",TEXT(MATCH($C84,'2018-10'!$C$2:$C$100,0)+1,0)))="",INDIRECT(CONCATENATE("'2018-09'!O",TEXT(MATCH($C84,'2018-09'!$C$2:$C$100,0)+1,0)))="",AND(INDIRECT(CONCATENATE("'2018-10'!O",TEXT(MATCH($C84,'2018-10'!$C$2:$C$100,0)+1,0)))="",INDIRECT(CONCATENATE("'2018-09'!O",TEXT(MATCH($C84,'2018-09'!$C$2:$C$100,0)+1,0)))="")),"Н/Д",INDIRECT(CONCATENATE("'2018-10'!O",TEXT(MATCH($C84,'2018-10'!$C$2:$C$100,0)+1,0)))-INDIRECT(CONCATENATE("'2018-09'!O",TEXT(MATCH($C84,'2018-09'!$C$2:$C$100,0)+1,0))))</f>
        <v>18.980000000000018</v>
      </c>
      <c r="P84" s="17">
        <f ca="1">IF(OR(INDIRECT(CONCATENATE("'2018-10'!P",TEXT(MATCH($C84,'2018-10'!$C$2:$C$100,0)+1,0)))="",INDIRECT(CONCATENATE("'2018-09'!P",TEXT(MATCH($C84,'2018-09'!$C$2:$C$100,0)+1,0)))="",AND(INDIRECT(CONCATENATE("'2018-10'!P",TEXT(MATCH($C84,'2018-10'!$C$2:$C$100,0)+1,0)))="",INDIRECT(CONCATENATE("'2018-09'!P",TEXT(MATCH($C84,'2018-09'!$C$2:$C$100,0)+1,0)))="")),"Н/Д",INDIRECT(CONCATENATE("'2018-10'!P",TEXT(MATCH($C84,'2018-10'!$C$2:$C$100,0)+1,0)))-INDIRECT(CONCATENATE("'2018-09'!P",TEXT(MATCH($C84,'2018-09'!$C$2:$C$100,0)+1,0))))</f>
        <v>27566402</v>
      </c>
      <c r="Q84" s="17">
        <f ca="1">IF(OR(INDIRECT(CONCATENATE("'2018-10'!Q",TEXT(MATCH($C84,'2018-10'!$C$2:$C$100,0)+1,0)))="",INDIRECT(CONCATENATE("'2018-09'!Q",TEXT(MATCH($C84,'2018-09'!$C$2:$C$100,0)+1,0)))="",AND(INDIRECT(CONCATENATE("'2018-10'!Q",TEXT(MATCH($C84,'2018-10'!$C$2:$C$100,0)+1,0)))="",INDIRECT(CONCATENATE("'2018-09'!Q",TEXT(MATCH($C84,'2018-09'!$C$2:$C$100,0)+1,0)))="")),"Н/Д",INDIRECT(CONCATENATE("'2018-10'!Q",TEXT(MATCH($C84,'2018-10'!$C$2:$C$100,0)+1,0)))-INDIRECT(CONCATENATE("'2018-09'!Q",TEXT(MATCH($C84,'2018-09'!$C$2:$C$100,0)+1,0))))</f>
        <v>2427027.34</v>
      </c>
      <c r="R84" s="17">
        <f ca="1">IF(OR(INDIRECT(CONCATENATE("'2018-10'!R",TEXT(MATCH($C84,'2018-10'!$C$2:$C$100,0)+1,0)))="",INDIRECT(CONCATENATE("'2018-09'!R",TEXT(MATCH($C84,'2018-09'!$C$2:$C$100,0)+1,0)))="",AND(INDIRECT(CONCATENATE("'2018-10'!R",TEXT(MATCH($C84,'2018-10'!$C$2:$C$100,0)+1,0)))="",INDIRECT(CONCATENATE("'2018-09'!R",TEXT(MATCH($C84,'2018-09'!$C$2:$C$100,0)+1,0)))="")),"Н/Д",INDIRECT(CONCATENATE("'2018-10'!R",TEXT(MATCH($C84,'2018-10'!$C$2:$C$100,0)+1,0)))-INDIRECT(CONCATENATE("'2018-09'!R",TEXT(MATCH($C84,'2018-09'!$C$2:$C$100,0)+1,0))))</f>
        <v>6410035.5700000077</v>
      </c>
      <c r="S84" s="17">
        <f ca="1">IF(OR(INDIRECT(CONCATENATE("'2018-10'!S",TEXT(MATCH($C84,'2018-10'!$C$2:$C$100,0)+1,0)))="",INDIRECT(CONCATENATE("'2018-09'!S",TEXT(MATCH($C84,'2018-09'!$C$2:$C$100,0)+1,0)))="",AND(INDIRECT(CONCATENATE("'2018-10'!S",TEXT(MATCH($C84,'2018-10'!$C$2:$C$100,0)+1,0)))="",INDIRECT(CONCATENATE("'2018-09'!S",TEXT(MATCH($C84,'2018-09'!$C$2:$C$100,0)+1,0)))="")),"Н/Д",INDIRECT(CONCATENATE("'2018-10'!S",TEXT(MATCH($C84,'2018-10'!$C$2:$C$100,0)+1,0)))-INDIRECT(CONCATENATE("'2018-09'!S",TEXT(MATCH($C84,'2018-09'!$C$2:$C$100,0)+1,0))))</f>
        <v>32000</v>
      </c>
      <c r="T84" s="17">
        <f ca="1">IF(OR(INDIRECT(CONCATENATE("'2018-10'!T",TEXT(MATCH($C84,'2018-10'!$C$2:$C$100,0)+1,0)))="",INDIRECT(CONCATENATE("'2018-09'!T",TEXT(MATCH($C84,'2018-09'!$C$2:$C$100,0)+1,0)))="",AND(INDIRECT(CONCATENATE("'2018-10'!T",TEXT(MATCH($C84,'2018-10'!$C$2:$C$100,0)+1,0)))="",INDIRECT(CONCATENATE("'2018-09'!T",TEXT(MATCH($C84,'2018-09'!$C$2:$C$100,0)+1,0)))="")),"Н/Д",INDIRECT(CONCATENATE("'2018-10'!T",TEXT(MATCH($C84,'2018-10'!$C$2:$C$100,0)+1,0)))-INDIRECT(CONCATENATE("'2018-09'!T",TEXT(MATCH($C84,'2018-09'!$C$2:$C$100,0)+1,0))))</f>
        <v>18545257.710000008</v>
      </c>
      <c r="U84" s="17">
        <f ca="1">IF(OR(INDIRECT(CONCATENATE("'2018-10'!U",TEXT(MATCH($C84,'2018-10'!$C$2:$C$100,0)+1,0)))="",INDIRECT(CONCATENATE("'2018-09'!U",TEXT(MATCH($C84,'2018-09'!$C$2:$C$100,0)+1,0)))="",AND(INDIRECT(CONCATENATE("'2018-10'!U",TEXT(MATCH($C84,'2018-10'!$C$2:$C$100,0)+1,0)))="",INDIRECT(CONCATENATE("'2018-09'!U",TEXT(MATCH($C84,'2018-09'!$C$2:$C$100,0)+1,0)))="")),"Н/Д",INDIRECT(CONCATENATE("'2018-10'!U",TEXT(MATCH($C84,'2018-10'!$C$2:$C$100,0)+1,0)))-INDIRECT(CONCATENATE("'2018-09'!U",TEXT(MATCH($C84,'2018-09'!$C$2:$C$100,0)+1,0))))</f>
        <v>241169.38999999873</v>
      </c>
      <c r="V84" s="17">
        <f ca="1">IF(OR(INDIRECT(CONCATENATE("'2018-10'!V",TEXT(MATCH($C84,'2018-10'!$C$2:$C$100,0)+1,0)))="",INDIRECT(CONCATENATE("'2018-09'!V",TEXT(MATCH($C84,'2018-09'!$C$2:$C$100,0)+1,0)))="",AND(INDIRECT(CONCATENATE("'2018-10'!V",TEXT(MATCH($C84,'2018-10'!$C$2:$C$100,0)+1,0)))="",INDIRECT(CONCATENATE("'2018-09'!V",TEXT(MATCH($C84,'2018-09'!$C$2:$C$100,0)+1,0)))="")),"Н/Д",INDIRECT(CONCATENATE("'2018-10'!V",TEXT(MATCH($C84,'2018-10'!$C$2:$C$100,0)+1,0)))-INDIRECT(CONCATENATE("'2018-09'!V",TEXT(MATCH($C84,'2018-09'!$C$2:$C$100,0)+1,0))))</f>
        <v>1101280847.21</v>
      </c>
      <c r="W84" s="17">
        <f ca="1">IF(OR(INDIRECT(CONCATENATE("'2018-10'!W",TEXT(MATCH($C84,'2018-10'!$C$2:$C$100,0)+1,0)))="",INDIRECT(CONCATENATE("'2018-09'!W",TEXT(MATCH($C84,'2018-09'!$C$2:$C$100,0)+1,0)))="",AND(INDIRECT(CONCATENATE("'2018-10'!W",TEXT(MATCH($C84,'2018-10'!$C$2:$C$100,0)+1,0)))="",INDIRECT(CONCATENATE("'2018-09'!W",TEXT(MATCH($C84,'2018-09'!$C$2:$C$100,0)+1,0)))="")),"Н/Д",INDIRECT(CONCATENATE("'2018-10'!W",TEXT(MATCH($C84,'2018-10'!$C$2:$C$100,0)+1,0)))-INDIRECT(CONCATENATE("'2018-09'!W",TEXT(MATCH($C84,'2018-09'!$C$2:$C$100,0)+1,0))))</f>
        <v>4849449460</v>
      </c>
    </row>
    <row r="85" spans="1:23" x14ac:dyDescent="0.25">
      <c r="A85" s="2" t="s">
        <v>107</v>
      </c>
      <c r="B85" s="2" t="s">
        <v>112</v>
      </c>
      <c r="C85" s="15">
        <v>85000000</v>
      </c>
      <c r="D85" s="2" t="s">
        <v>213</v>
      </c>
      <c r="E85" s="17">
        <f ca="1">IF(OR(INDIRECT(CONCATENATE("'2018-10'!E",TEXT(MATCH($C85,'2018-10'!$C$2:$C$100,0)+1,0)))="",INDIRECT(CONCATENATE("'2018-09'!E",TEXT(MATCH($C85,'2018-09'!$C$2:$C$100,0)+1,0)))="",AND(INDIRECT(CONCATENATE("'2018-10'!E",TEXT(MATCH($C85,'2018-10'!$C$2:$C$100,0)+1,0)))="",INDIRECT(CONCATENATE("'2018-09'!E",TEXT(MATCH($C85,'2018-09'!$C$2:$C$100,0)+1,0)))="")),"Н/Д",INDIRECT(CONCATENATE("'2018-10'!E",TEXT(MATCH($C85,'2018-10'!$C$2:$C$100,0)+1,0)))-INDIRECT(CONCATENATE("'2018-09'!E",TEXT(MATCH($C85,'2018-09'!$C$2:$C$100,0)+1,0))))</f>
        <v>1031122170.6599998</v>
      </c>
      <c r="F85" s="17">
        <f ca="1">IF(OR(INDIRECT(CONCATENATE("'2018-10'!F",TEXT(MATCH($C85,'2018-10'!$C$2:$C$100,0)+1,0)))="",INDIRECT(CONCATENATE("'2018-09'!F",TEXT(MATCH($C85,'2018-09'!$C$2:$C$100,0)+1,0)))="",AND(INDIRECT(CONCATENATE("'2018-10'!F",TEXT(MATCH($C85,'2018-10'!$C$2:$C$100,0)+1,0)))="",INDIRECT(CONCATENATE("'2018-09'!F",TEXT(MATCH($C85,'2018-09'!$C$2:$C$100,0)+1,0)))="")),"Н/Д",INDIRECT(CONCATENATE("'2018-10'!F",TEXT(MATCH($C85,'2018-10'!$C$2:$C$100,0)+1,0)))-INDIRECT(CONCATENATE("'2018-09'!F",TEXT(MATCH($C85,'2018-09'!$C$2:$C$100,0)+1,0))))</f>
        <v>508339660.02999973</v>
      </c>
      <c r="G85" s="17">
        <f ca="1">IF(OR(INDIRECT(CONCATENATE("'2018-10'!G",TEXT(MATCH($C85,'2018-10'!$C$2:$C$100,0)+1,0)))="",INDIRECT(CONCATENATE("'2018-09'!G",TEXT(MATCH($C85,'2018-09'!$C$2:$C$100,0)+1,0)))="",AND(INDIRECT(CONCATENATE("'2018-10'!G",TEXT(MATCH($C85,'2018-10'!$C$2:$C$100,0)+1,0)))="",INDIRECT(CONCATENATE("'2018-09'!G",TEXT(MATCH($C85,'2018-09'!$C$2:$C$100,0)+1,0)))="")),"Н/Д",INDIRECT(CONCATENATE("'2018-10'!G",TEXT(MATCH($C85,'2018-10'!$C$2:$C$100,0)+1,0)))-INDIRECT(CONCATENATE("'2018-09'!G",TEXT(MATCH($C85,'2018-09'!$C$2:$C$100,0)+1,0))))</f>
        <v>34371250.929999948</v>
      </c>
      <c r="H85" s="17">
        <f ca="1">IF(OR(INDIRECT(CONCATENATE("'2018-10'!H",TEXT(MATCH($C85,'2018-10'!$C$2:$C$100,0)+1,0)))="",INDIRECT(CONCATENATE("'2018-09'!H",TEXT(MATCH($C85,'2018-09'!$C$2:$C$100,0)+1,0)))="",AND(INDIRECT(CONCATENATE("'2018-10'!H",TEXT(MATCH($C85,'2018-10'!$C$2:$C$100,0)+1,0)))="",INDIRECT(CONCATENATE("'2018-09'!H",TEXT(MATCH($C85,'2018-09'!$C$2:$C$100,0)+1,0)))="")),"Н/Д",INDIRECT(CONCATENATE("'2018-10'!H",TEXT(MATCH($C85,'2018-10'!$C$2:$C$100,0)+1,0)))-INDIRECT(CONCATENATE("'2018-09'!H",TEXT(MATCH($C85,'2018-09'!$C$2:$C$100,0)+1,0))))</f>
        <v>145023585.30999994</v>
      </c>
      <c r="I85" s="17">
        <f ca="1">IF(OR(INDIRECT(CONCATENATE("'2018-10'!I",TEXT(MATCH($C85,'2018-10'!$C$2:$C$100,0)+1,0)))="",INDIRECT(CONCATENATE("'2018-09'!I",TEXT(MATCH($C85,'2018-09'!$C$2:$C$100,0)+1,0)))="",AND(INDIRECT(CONCATENATE("'2018-10'!I",TEXT(MATCH($C85,'2018-10'!$C$2:$C$100,0)+1,0)))="",INDIRECT(CONCATENATE("'2018-09'!I",TEXT(MATCH($C85,'2018-09'!$C$2:$C$100,0)+1,0)))="")),"Н/Д",INDIRECT(CONCATENATE("'2018-10'!I",TEXT(MATCH($C85,'2018-10'!$C$2:$C$100,0)+1,0)))-INDIRECT(CONCATENATE("'2018-09'!I",TEXT(MATCH($C85,'2018-09'!$C$2:$C$100,0)+1,0))))</f>
        <v>73741047.960000038</v>
      </c>
      <c r="J85" s="17" t="str">
        <f ca="1">IF(OR(INDIRECT(CONCATENATE("'2018-10'!J",TEXT(MATCH($C85,'2018-10'!$C$2:$C$100,0)+1,0)))="",INDIRECT(CONCATENATE("'2018-09'!J",TEXT(MATCH($C85,'2018-09'!$C$2:$C$100,0)+1,0)))="",AND(INDIRECT(CONCATENATE("'2018-10'!J",TEXT(MATCH($C85,'2018-10'!$C$2:$C$100,0)+1,0)))="",INDIRECT(CONCATENATE("'2018-09'!J",TEXT(MATCH($C85,'2018-09'!$C$2:$C$100,0)+1,0)))="")),"Н/Д",INDIRECT(CONCATENATE("'2018-10'!J",TEXT(MATCH($C85,'2018-10'!$C$2:$C$100,0)+1,0)))-INDIRECT(CONCATENATE("'2018-09'!J",TEXT(MATCH($C85,'2018-09'!$C$2:$C$100,0)+1,0))))</f>
        <v>Н/Д</v>
      </c>
      <c r="K85" s="17">
        <f ca="1">IF(OR(INDIRECT(CONCATENATE("'2018-10'!K",TEXT(MATCH($C85,'2018-10'!$C$2:$C$100,0)+1,0)))="",INDIRECT(CONCATENATE("'2018-09'!K",TEXT(MATCH($C85,'2018-09'!$C$2:$C$100,0)+1,0)))="",AND(INDIRECT(CONCATENATE("'2018-10'!K",TEXT(MATCH($C85,'2018-10'!$C$2:$C$100,0)+1,0)))="",INDIRECT(CONCATENATE("'2018-09'!K",TEXT(MATCH($C85,'2018-09'!$C$2:$C$100,0)+1,0)))="")),"Н/Д",INDIRECT(CONCATENATE("'2018-10'!K",TEXT(MATCH($C85,'2018-10'!$C$2:$C$100,0)+1,0)))-INDIRECT(CONCATENATE("'2018-09'!K",TEXT(MATCH($C85,'2018-09'!$C$2:$C$100,0)+1,0))))</f>
        <v>9507421.5900000334</v>
      </c>
      <c r="L85" s="17">
        <f ca="1">IF(OR(INDIRECT(CONCATENATE("'2018-10'!L",TEXT(MATCH($C85,'2018-10'!$C$2:$C$100,0)+1,0)))="",INDIRECT(CONCATENATE("'2018-09'!L",TEXT(MATCH($C85,'2018-09'!$C$2:$C$100,0)+1,0)))="",AND(INDIRECT(CONCATENATE("'2018-10'!L",TEXT(MATCH($C85,'2018-10'!$C$2:$C$100,0)+1,0)))="",INDIRECT(CONCATENATE("'2018-09'!L",TEXT(MATCH($C85,'2018-09'!$C$2:$C$100,0)+1,0)))="")),"Н/Д",INDIRECT(CONCATENATE("'2018-10'!L",TEXT(MATCH($C85,'2018-10'!$C$2:$C$100,0)+1,0)))-INDIRECT(CONCATENATE("'2018-09'!L",TEXT(MATCH($C85,'2018-09'!$C$2:$C$100,0)+1,0))))</f>
        <v>195496074.67000008</v>
      </c>
      <c r="M85" s="17">
        <f ca="1">IF(OR(INDIRECT(CONCATENATE("'2018-10'!M",TEXT(MATCH($C85,'2018-10'!$C$2:$C$100,0)+1,0)))="",INDIRECT(CONCATENATE("'2018-09'!M",TEXT(MATCH($C85,'2018-09'!$C$2:$C$100,0)+1,0)))="",AND(INDIRECT(CONCATENATE("'2018-10'!M",TEXT(MATCH($C85,'2018-10'!$C$2:$C$100,0)+1,0)))="",INDIRECT(CONCATENATE("'2018-09'!M",TEXT(MATCH($C85,'2018-09'!$C$2:$C$100,0)+1,0)))="")),"Н/Д",INDIRECT(CONCATENATE("'2018-10'!M",TEXT(MATCH($C85,'2018-10'!$C$2:$C$100,0)+1,0)))-INDIRECT(CONCATENATE("'2018-09'!M",TEXT(MATCH($C85,'2018-09'!$C$2:$C$100,0)+1,0))))</f>
        <v>67526.100000000035</v>
      </c>
      <c r="N85" s="17">
        <f ca="1">IF(OR(INDIRECT(CONCATENATE("'2018-10'!N",TEXT(MATCH($C85,'2018-10'!$C$2:$C$100,0)+1,0)))="",INDIRECT(CONCATENATE("'2018-09'!N",TEXT(MATCH($C85,'2018-09'!$C$2:$C$100,0)+1,0)))="",AND(INDIRECT(CONCATENATE("'2018-10'!N",TEXT(MATCH($C85,'2018-10'!$C$2:$C$100,0)+1,0)))="",INDIRECT(CONCATENATE("'2018-09'!N",TEXT(MATCH($C85,'2018-09'!$C$2:$C$100,0)+1,0)))="")),"Н/Д",INDIRECT(CONCATENATE("'2018-10'!N",TEXT(MATCH($C85,'2018-10'!$C$2:$C$100,0)+1,0)))-INDIRECT(CONCATENATE("'2018-09'!NE",TEXT(MATCH($C85,'2018-09'!$C$2:$C$100,0)+1,0))))</f>
        <v>49445600.130000003</v>
      </c>
      <c r="O85" s="17">
        <f ca="1">IF(OR(INDIRECT(CONCATENATE("'2018-10'!O",TEXT(MATCH($C85,'2018-10'!$C$2:$C$100,0)+1,0)))="",INDIRECT(CONCATENATE("'2018-09'!O",TEXT(MATCH($C85,'2018-09'!$C$2:$C$100,0)+1,0)))="",AND(INDIRECT(CONCATENATE("'2018-10'!O",TEXT(MATCH($C85,'2018-10'!$C$2:$C$100,0)+1,0)))="",INDIRECT(CONCATENATE("'2018-09'!O",TEXT(MATCH($C85,'2018-09'!$C$2:$C$100,0)+1,0)))="")),"Н/Д",INDIRECT(CONCATENATE("'2018-10'!O",TEXT(MATCH($C85,'2018-10'!$C$2:$C$100,0)+1,0)))-INDIRECT(CONCATENATE("'2018-09'!O",TEXT(MATCH($C85,'2018-09'!$C$2:$C$100,0)+1,0))))</f>
        <v>475.06000000238419</v>
      </c>
      <c r="P85" s="17">
        <f ca="1">IF(OR(INDIRECT(CONCATENATE("'2018-10'!P",TEXT(MATCH($C85,'2018-10'!$C$2:$C$100,0)+1,0)))="",INDIRECT(CONCATENATE("'2018-09'!P",TEXT(MATCH($C85,'2018-09'!$C$2:$C$100,0)+1,0)))="",AND(INDIRECT(CONCATENATE("'2018-10'!P",TEXT(MATCH($C85,'2018-10'!$C$2:$C$100,0)+1,0)))="",INDIRECT(CONCATENATE("'2018-09'!P",TEXT(MATCH($C85,'2018-09'!$C$2:$C$100,0)+1,0)))="")),"Н/Д",INDIRECT(CONCATENATE("'2018-10'!P",TEXT(MATCH($C85,'2018-10'!$C$2:$C$100,0)+1,0)))-INDIRECT(CONCATENATE("'2018-09'!P",TEXT(MATCH($C85,'2018-09'!$C$2:$C$100,0)+1,0))))</f>
        <v>26183173.24000001</v>
      </c>
      <c r="Q85" s="17">
        <f ca="1">IF(OR(INDIRECT(CONCATENATE("'2018-10'!Q",TEXT(MATCH($C85,'2018-10'!$C$2:$C$100,0)+1,0)))="",INDIRECT(CONCATENATE("'2018-09'!Q",TEXT(MATCH($C85,'2018-09'!$C$2:$C$100,0)+1,0)))="",AND(INDIRECT(CONCATENATE("'2018-10'!Q",TEXT(MATCH($C85,'2018-10'!$C$2:$C$100,0)+1,0)))="",INDIRECT(CONCATENATE("'2018-09'!Q",TEXT(MATCH($C85,'2018-09'!$C$2:$C$100,0)+1,0)))="")),"Н/Д",INDIRECT(CONCATENATE("'2018-10'!Q",TEXT(MATCH($C85,'2018-10'!$C$2:$C$100,0)+1,0)))-INDIRECT(CONCATENATE("'2018-09'!Q",TEXT(MATCH($C85,'2018-09'!$C$2:$C$100,0)+1,0))))</f>
        <v>201435.21999999974</v>
      </c>
      <c r="R85" s="17">
        <f ca="1">IF(OR(INDIRECT(CONCATENATE("'2018-10'!R",TEXT(MATCH($C85,'2018-10'!$C$2:$C$100,0)+1,0)))="",INDIRECT(CONCATENATE("'2018-09'!R",TEXT(MATCH($C85,'2018-09'!$C$2:$C$100,0)+1,0)))="",AND(INDIRECT(CONCATENATE("'2018-10'!R",TEXT(MATCH($C85,'2018-10'!$C$2:$C$100,0)+1,0)))="",INDIRECT(CONCATENATE("'2018-09'!R",TEXT(MATCH($C85,'2018-09'!$C$2:$C$100,0)+1,0)))="")),"Н/Д",INDIRECT(CONCATENATE("'2018-10'!R",TEXT(MATCH($C85,'2018-10'!$C$2:$C$100,0)+1,0)))-INDIRECT(CONCATENATE("'2018-09'!R",TEXT(MATCH($C85,'2018-09'!$C$2:$C$100,0)+1,0))))</f>
        <v>2908373.9300000034</v>
      </c>
      <c r="S85" s="17">
        <f ca="1">IF(OR(INDIRECT(CONCATENATE("'2018-10'!S",TEXT(MATCH($C85,'2018-10'!$C$2:$C$100,0)+1,0)))="",INDIRECT(CONCATENATE("'2018-09'!S",TEXT(MATCH($C85,'2018-09'!$C$2:$C$100,0)+1,0)))="",AND(INDIRECT(CONCATENATE("'2018-10'!S",TEXT(MATCH($C85,'2018-10'!$C$2:$C$100,0)+1,0)))="",INDIRECT(CONCATENATE("'2018-09'!S",TEXT(MATCH($C85,'2018-09'!$C$2:$C$100,0)+1,0)))="")),"Н/Д",INDIRECT(CONCATENATE("'2018-10'!S",TEXT(MATCH($C85,'2018-10'!$C$2:$C$100,0)+1,0)))-INDIRECT(CONCATENATE("'2018-09'!S",TEXT(MATCH($C85,'2018-09'!$C$2:$C$100,0)+1,0))))</f>
        <v>35300</v>
      </c>
      <c r="T85" s="17">
        <f ca="1">IF(OR(INDIRECT(CONCATENATE("'2018-10'!T",TEXT(MATCH($C85,'2018-10'!$C$2:$C$100,0)+1,0)))="",INDIRECT(CONCATENATE("'2018-09'!T",TEXT(MATCH($C85,'2018-09'!$C$2:$C$100,0)+1,0)))="",AND(INDIRECT(CONCATENATE("'2018-10'!T",TEXT(MATCH($C85,'2018-10'!$C$2:$C$100,0)+1,0)))="",INDIRECT(CONCATENATE("'2018-09'!T",TEXT(MATCH($C85,'2018-09'!$C$2:$C$100,0)+1,0)))="")),"Н/Д",INDIRECT(CONCATENATE("'2018-10'!T",TEXT(MATCH($C85,'2018-10'!$C$2:$C$100,0)+1,0)))-INDIRECT(CONCATENATE("'2018-09'!T",TEXT(MATCH($C85,'2018-09'!$C$2:$C$100,0)+1,0))))</f>
        <v>8666309.2600000054</v>
      </c>
      <c r="U85" s="17">
        <f ca="1">IF(OR(INDIRECT(CONCATENATE("'2018-10'!U",TEXT(MATCH($C85,'2018-10'!$C$2:$C$100,0)+1,0)))="",INDIRECT(CONCATENATE("'2018-09'!U",TEXT(MATCH($C85,'2018-09'!$C$2:$C$100,0)+1,0)))="",AND(INDIRECT(CONCATENATE("'2018-10'!U",TEXT(MATCH($C85,'2018-10'!$C$2:$C$100,0)+1,0)))="",INDIRECT(CONCATENATE("'2018-09'!U",TEXT(MATCH($C85,'2018-09'!$C$2:$C$100,0)+1,0)))="")),"Н/Д",INDIRECT(CONCATENATE("'2018-10'!U",TEXT(MATCH($C85,'2018-10'!$C$2:$C$100,0)+1,0)))-INDIRECT(CONCATENATE("'2018-09'!U",TEXT(MATCH($C85,'2018-09'!$C$2:$C$100,0)+1,0))))</f>
        <v>169779.8599999994</v>
      </c>
      <c r="V85" s="17">
        <f ca="1">IF(OR(INDIRECT(CONCATENATE("'2018-10'!V",TEXT(MATCH($C85,'2018-10'!$C$2:$C$100,0)+1,0)))="",INDIRECT(CONCATENATE("'2018-09'!V",TEXT(MATCH($C85,'2018-09'!$C$2:$C$100,0)+1,0)))="",AND(INDIRECT(CONCATENATE("'2018-10'!V",TEXT(MATCH($C85,'2018-10'!$C$2:$C$100,0)+1,0)))="",INDIRECT(CONCATENATE("'2018-09'!V",TEXT(MATCH($C85,'2018-09'!$C$2:$C$100,0)+1,0)))="")),"Н/Д",INDIRECT(CONCATENATE("'2018-10'!V",TEXT(MATCH($C85,'2018-10'!$C$2:$C$100,0)+1,0)))-INDIRECT(CONCATENATE("'2018-09'!V",TEXT(MATCH($C85,'2018-09'!$C$2:$C$100,0)+1,0))))</f>
        <v>522782510.63000011</v>
      </c>
      <c r="W85" s="17">
        <f ca="1">IF(OR(INDIRECT(CONCATENATE("'2018-10'!W",TEXT(MATCH($C85,'2018-10'!$C$2:$C$100,0)+1,0)))="",INDIRECT(CONCATENATE("'2018-09'!W",TEXT(MATCH($C85,'2018-09'!$C$2:$C$100,0)+1,0)))="",AND(INDIRECT(CONCATENATE("'2018-10'!W",TEXT(MATCH($C85,'2018-10'!$C$2:$C$100,0)+1,0)))="",INDIRECT(CONCATENATE("'2018-09'!W",TEXT(MATCH($C85,'2018-09'!$C$2:$C$100,0)+1,0)))="")),"Н/Д",INDIRECT(CONCATENATE("'2018-10'!W",TEXT(MATCH($C85,'2018-10'!$C$2:$C$100,0)+1,0)))-INDIRECT(CONCATENATE("'2018-09'!W",TEXT(MATCH($C85,'2018-09'!$C$2:$C$100,0)+1,0))))</f>
        <v>2562859974.1599998</v>
      </c>
    </row>
    <row r="86" spans="1:23" x14ac:dyDescent="0.25">
      <c r="A86" s="2" t="s">
        <v>107</v>
      </c>
      <c r="B86" s="2" t="s">
        <v>113</v>
      </c>
      <c r="C86" s="15">
        <v>35000000</v>
      </c>
      <c r="D86" s="2" t="s">
        <v>213</v>
      </c>
      <c r="E86" s="17">
        <f ca="1">IF(OR(INDIRECT(CONCATENATE("'2018-10'!E",TEXT(MATCH($C86,'2018-10'!$C$2:$C$100,0)+1,0)))="",INDIRECT(CONCATENATE("'2018-09'!E",TEXT(MATCH($C86,'2018-09'!$C$2:$C$100,0)+1,0)))="",AND(INDIRECT(CONCATENATE("'2018-10'!E",TEXT(MATCH($C86,'2018-10'!$C$2:$C$100,0)+1,0)))="",INDIRECT(CONCATENATE("'2018-09'!E",TEXT(MATCH($C86,'2018-09'!$C$2:$C$100,0)+1,0)))="")),"Н/Д",INDIRECT(CONCATENATE("'2018-10'!E",TEXT(MATCH($C86,'2018-10'!$C$2:$C$100,0)+1,0)))-INDIRECT(CONCATENATE("'2018-09'!E",TEXT(MATCH($C86,'2018-09'!$C$2:$C$100,0)+1,0))))</f>
        <v>9815911281.8700104</v>
      </c>
      <c r="F86" s="17">
        <f ca="1">IF(OR(INDIRECT(CONCATENATE("'2018-10'!F",TEXT(MATCH($C86,'2018-10'!$C$2:$C$100,0)+1,0)))="",INDIRECT(CONCATENATE("'2018-09'!F",TEXT(MATCH($C86,'2018-09'!$C$2:$C$100,0)+1,0)))="",AND(INDIRECT(CONCATENATE("'2018-10'!F",TEXT(MATCH($C86,'2018-10'!$C$2:$C$100,0)+1,0)))="",INDIRECT(CONCATENATE("'2018-09'!F",TEXT(MATCH($C86,'2018-09'!$C$2:$C$100,0)+1,0)))="")),"Н/Д",INDIRECT(CONCATENATE("'2018-10'!F",TEXT(MATCH($C86,'2018-10'!$C$2:$C$100,0)+1,0)))-INDIRECT(CONCATENATE("'2018-09'!F",TEXT(MATCH($C86,'2018-09'!$C$2:$C$100,0)+1,0))))</f>
        <v>3716688805.909996</v>
      </c>
      <c r="G86" s="17">
        <f ca="1">IF(OR(INDIRECT(CONCATENATE("'2018-10'!G",TEXT(MATCH($C86,'2018-10'!$C$2:$C$100,0)+1,0)))="",INDIRECT(CONCATENATE("'2018-09'!G",TEXT(MATCH($C86,'2018-09'!$C$2:$C$100,0)+1,0)))="",AND(INDIRECT(CONCATENATE("'2018-10'!G",TEXT(MATCH($C86,'2018-10'!$C$2:$C$100,0)+1,0)))="",INDIRECT(CONCATENATE("'2018-09'!G",TEXT(MATCH($C86,'2018-09'!$C$2:$C$100,0)+1,0)))="")),"Н/Д",INDIRECT(CONCATENATE("'2018-10'!G",TEXT(MATCH($C86,'2018-10'!$C$2:$C$100,0)+1,0)))-INDIRECT(CONCATENATE("'2018-09'!G",TEXT(MATCH($C86,'2018-09'!$C$2:$C$100,0)+1,0))))</f>
        <v>376365951.24000025</v>
      </c>
      <c r="H86" s="17">
        <f ca="1">IF(OR(INDIRECT(CONCATENATE("'2018-10'!H",TEXT(MATCH($C86,'2018-10'!$C$2:$C$100,0)+1,0)))="",INDIRECT(CONCATENATE("'2018-09'!H",TEXT(MATCH($C86,'2018-09'!$C$2:$C$100,0)+1,0)))="",AND(INDIRECT(CONCATENATE("'2018-10'!H",TEXT(MATCH($C86,'2018-10'!$C$2:$C$100,0)+1,0)))="",INDIRECT(CONCATENATE("'2018-09'!H",TEXT(MATCH($C86,'2018-09'!$C$2:$C$100,0)+1,0)))="")),"Н/Д",INDIRECT(CONCATENATE("'2018-10'!H",TEXT(MATCH($C86,'2018-10'!$C$2:$C$100,0)+1,0)))-INDIRECT(CONCATENATE("'2018-09'!H",TEXT(MATCH($C86,'2018-09'!$C$2:$C$100,0)+1,0))))</f>
        <v>1999373823.0299988</v>
      </c>
      <c r="I86" s="17">
        <f ca="1">IF(OR(INDIRECT(CONCATENATE("'2018-10'!I",TEXT(MATCH($C86,'2018-10'!$C$2:$C$100,0)+1,0)))="",INDIRECT(CONCATENATE("'2018-09'!I",TEXT(MATCH($C86,'2018-09'!$C$2:$C$100,0)+1,0)))="",AND(INDIRECT(CONCATENATE("'2018-10'!I",TEXT(MATCH($C86,'2018-10'!$C$2:$C$100,0)+1,0)))="",INDIRECT(CONCATENATE("'2018-09'!I",TEXT(MATCH($C86,'2018-09'!$C$2:$C$100,0)+1,0)))="")),"Н/Д",INDIRECT(CONCATENATE("'2018-10'!I",TEXT(MATCH($C86,'2018-10'!$C$2:$C$100,0)+1,0)))-INDIRECT(CONCATENATE("'2018-09'!I",TEXT(MATCH($C86,'2018-09'!$C$2:$C$100,0)+1,0))))</f>
        <v>617676402.41000032</v>
      </c>
      <c r="J86" s="17" t="str">
        <f ca="1">IF(OR(INDIRECT(CONCATENATE("'2018-10'!J",TEXT(MATCH($C86,'2018-10'!$C$2:$C$100,0)+1,0)))="",INDIRECT(CONCATENATE("'2018-09'!J",TEXT(MATCH($C86,'2018-09'!$C$2:$C$100,0)+1,0)))="",AND(INDIRECT(CONCATENATE("'2018-10'!J",TEXT(MATCH($C86,'2018-10'!$C$2:$C$100,0)+1,0)))="",INDIRECT(CONCATENATE("'2018-09'!J",TEXT(MATCH($C86,'2018-09'!$C$2:$C$100,0)+1,0)))="")),"Н/Д",INDIRECT(CONCATENATE("'2018-10'!J",TEXT(MATCH($C86,'2018-10'!$C$2:$C$100,0)+1,0)))-INDIRECT(CONCATENATE("'2018-09'!J",TEXT(MATCH($C86,'2018-09'!$C$2:$C$100,0)+1,0))))</f>
        <v>Н/Д</v>
      </c>
      <c r="K86" s="17">
        <f ca="1">IF(OR(INDIRECT(CONCATENATE("'2018-10'!K",TEXT(MATCH($C86,'2018-10'!$C$2:$C$100,0)+1,0)))="",INDIRECT(CONCATENATE("'2018-09'!K",TEXT(MATCH($C86,'2018-09'!$C$2:$C$100,0)+1,0)))="",AND(INDIRECT(CONCATENATE("'2018-10'!K",TEXT(MATCH($C86,'2018-10'!$C$2:$C$100,0)+1,0)))="",INDIRECT(CONCATENATE("'2018-09'!K",TEXT(MATCH($C86,'2018-09'!$C$2:$C$100,0)+1,0)))="")),"Н/Д",INDIRECT(CONCATENATE("'2018-10'!K",TEXT(MATCH($C86,'2018-10'!$C$2:$C$100,0)+1,0)))-INDIRECT(CONCATENATE("'2018-09'!K",TEXT(MATCH($C86,'2018-09'!$C$2:$C$100,0)+1,0))))</f>
        <v>106666320.44000006</v>
      </c>
      <c r="L86" s="17">
        <f ca="1">IF(OR(INDIRECT(CONCATENATE("'2018-10'!L",TEXT(MATCH($C86,'2018-10'!$C$2:$C$100,0)+1,0)))="",INDIRECT(CONCATENATE("'2018-09'!L",TEXT(MATCH($C86,'2018-09'!$C$2:$C$100,0)+1,0)))="",AND(INDIRECT(CONCATENATE("'2018-10'!L",TEXT(MATCH($C86,'2018-10'!$C$2:$C$100,0)+1,0)))="",INDIRECT(CONCATENATE("'2018-09'!L",TEXT(MATCH($C86,'2018-09'!$C$2:$C$100,0)+1,0)))="")),"Н/Д",INDIRECT(CONCATENATE("'2018-10'!L",TEXT(MATCH($C86,'2018-10'!$C$2:$C$100,0)+1,0)))-INDIRECT(CONCATENATE("'2018-09'!L",TEXT(MATCH($C86,'2018-09'!$C$2:$C$100,0)+1,0))))</f>
        <v>47446572.399999857</v>
      </c>
      <c r="M86" s="17">
        <f ca="1">IF(OR(INDIRECT(CONCATENATE("'2018-10'!M",TEXT(MATCH($C86,'2018-10'!$C$2:$C$100,0)+1,0)))="",INDIRECT(CONCATENATE("'2018-09'!M",TEXT(MATCH($C86,'2018-09'!$C$2:$C$100,0)+1,0)))="",AND(INDIRECT(CONCATENATE("'2018-10'!M",TEXT(MATCH($C86,'2018-10'!$C$2:$C$100,0)+1,0)))="",INDIRECT(CONCATENATE("'2018-09'!M",TEXT(MATCH($C86,'2018-09'!$C$2:$C$100,0)+1,0)))="")),"Н/Д",INDIRECT(CONCATENATE("'2018-10'!M",TEXT(MATCH($C86,'2018-10'!$C$2:$C$100,0)+1,0)))-INDIRECT(CONCATENATE("'2018-09'!M",TEXT(MATCH($C86,'2018-09'!$C$2:$C$100,0)+1,0))))</f>
        <v>23935490.49000001</v>
      </c>
      <c r="N86" s="17">
        <f ca="1">IF(OR(INDIRECT(CONCATENATE("'2018-10'!N",TEXT(MATCH($C86,'2018-10'!$C$2:$C$100,0)+1,0)))="",INDIRECT(CONCATENATE("'2018-09'!N",TEXT(MATCH($C86,'2018-09'!$C$2:$C$100,0)+1,0)))="",AND(INDIRECT(CONCATENATE("'2018-10'!N",TEXT(MATCH($C86,'2018-10'!$C$2:$C$100,0)+1,0)))="",INDIRECT(CONCATENATE("'2018-09'!N",TEXT(MATCH($C86,'2018-09'!$C$2:$C$100,0)+1,0)))="")),"Н/Д",INDIRECT(CONCATENATE("'2018-10'!N",TEXT(MATCH($C86,'2018-10'!$C$2:$C$100,0)+1,0)))-INDIRECT(CONCATENATE("'2018-09'!NE",TEXT(MATCH($C86,'2018-09'!$C$2:$C$100,0)+1,0))))</f>
        <v>374041788.93000001</v>
      </c>
      <c r="O86" s="17">
        <f ca="1">IF(OR(INDIRECT(CONCATENATE("'2018-10'!O",TEXT(MATCH($C86,'2018-10'!$C$2:$C$100,0)+1,0)))="",INDIRECT(CONCATENATE("'2018-09'!O",TEXT(MATCH($C86,'2018-09'!$C$2:$C$100,0)+1,0)))="",AND(INDIRECT(CONCATENATE("'2018-10'!O",TEXT(MATCH($C86,'2018-10'!$C$2:$C$100,0)+1,0)))="",INDIRECT(CONCATENATE("'2018-09'!O",TEXT(MATCH($C86,'2018-09'!$C$2:$C$100,0)+1,0)))="")),"Н/Д",INDIRECT(CONCATENATE("'2018-10'!O",TEXT(MATCH($C86,'2018-10'!$C$2:$C$100,0)+1,0)))-INDIRECT(CONCATENATE("'2018-09'!O",TEXT(MATCH($C86,'2018-09'!$C$2:$C$100,0)+1,0))))</f>
        <v>-2154</v>
      </c>
      <c r="P86" s="17">
        <f ca="1">IF(OR(INDIRECT(CONCATENATE("'2018-10'!P",TEXT(MATCH($C86,'2018-10'!$C$2:$C$100,0)+1,0)))="",INDIRECT(CONCATENATE("'2018-09'!P",TEXT(MATCH($C86,'2018-09'!$C$2:$C$100,0)+1,0)))="",AND(INDIRECT(CONCATENATE("'2018-10'!P",TEXT(MATCH($C86,'2018-10'!$C$2:$C$100,0)+1,0)))="",INDIRECT(CONCATENATE("'2018-09'!P",TEXT(MATCH($C86,'2018-09'!$C$2:$C$100,0)+1,0)))="")),"Н/Д",INDIRECT(CONCATENATE("'2018-10'!P",TEXT(MATCH($C86,'2018-10'!$C$2:$C$100,0)+1,0)))-INDIRECT(CONCATENATE("'2018-09'!P",TEXT(MATCH($C86,'2018-09'!$C$2:$C$100,0)+1,0))))</f>
        <v>312293801.55999994</v>
      </c>
      <c r="Q86" s="17">
        <f ca="1">IF(OR(INDIRECT(CONCATENATE("'2018-10'!Q",TEXT(MATCH($C86,'2018-10'!$C$2:$C$100,0)+1,0)))="",INDIRECT(CONCATENATE("'2018-09'!Q",TEXT(MATCH($C86,'2018-09'!$C$2:$C$100,0)+1,0)))="",AND(INDIRECT(CONCATENATE("'2018-10'!Q",TEXT(MATCH($C86,'2018-10'!$C$2:$C$100,0)+1,0)))="",INDIRECT(CONCATENATE("'2018-09'!Q",TEXT(MATCH($C86,'2018-09'!$C$2:$C$100,0)+1,0)))="")),"Н/Д",INDIRECT(CONCATENATE("'2018-10'!Q",TEXT(MATCH($C86,'2018-10'!$C$2:$C$100,0)+1,0)))-INDIRECT(CONCATENATE("'2018-09'!Q",TEXT(MATCH($C86,'2018-09'!$C$2:$C$100,0)+1,0))))</f>
        <v>453490.14999999106</v>
      </c>
      <c r="R86" s="17">
        <f ca="1">IF(OR(INDIRECT(CONCATENATE("'2018-10'!R",TEXT(MATCH($C86,'2018-10'!$C$2:$C$100,0)+1,0)))="",INDIRECT(CONCATENATE("'2018-09'!R",TEXT(MATCH($C86,'2018-09'!$C$2:$C$100,0)+1,0)))="",AND(INDIRECT(CONCATENATE("'2018-10'!R",TEXT(MATCH($C86,'2018-10'!$C$2:$C$100,0)+1,0)))="",INDIRECT(CONCATENATE("'2018-09'!R",TEXT(MATCH($C86,'2018-09'!$C$2:$C$100,0)+1,0)))="")),"Н/Д",INDIRECT(CONCATENATE("'2018-10'!R",TEXT(MATCH($C86,'2018-10'!$C$2:$C$100,0)+1,0)))-INDIRECT(CONCATENATE("'2018-09'!R",TEXT(MATCH($C86,'2018-09'!$C$2:$C$100,0)+1,0))))</f>
        <v>111912548.00999999</v>
      </c>
      <c r="S86" s="17">
        <f ca="1">IF(OR(INDIRECT(CONCATENATE("'2018-10'!S",TEXT(MATCH($C86,'2018-10'!$C$2:$C$100,0)+1,0)))="",INDIRECT(CONCATENATE("'2018-09'!S",TEXT(MATCH($C86,'2018-09'!$C$2:$C$100,0)+1,0)))="",AND(INDIRECT(CONCATENATE("'2018-10'!S",TEXT(MATCH($C86,'2018-10'!$C$2:$C$100,0)+1,0)))="",INDIRECT(CONCATENATE("'2018-09'!S",TEXT(MATCH($C86,'2018-09'!$C$2:$C$100,0)+1,0)))="")),"Н/Д",INDIRECT(CONCATENATE("'2018-10'!S",TEXT(MATCH($C86,'2018-10'!$C$2:$C$100,0)+1,0)))-INDIRECT(CONCATENATE("'2018-09'!S",TEXT(MATCH($C86,'2018-09'!$C$2:$C$100,0)+1,0))))</f>
        <v>0</v>
      </c>
      <c r="T86" s="17">
        <f ca="1">IF(OR(INDIRECT(CONCATENATE("'2018-10'!T",TEXT(MATCH($C86,'2018-10'!$C$2:$C$100,0)+1,0)))="",INDIRECT(CONCATENATE("'2018-09'!T",TEXT(MATCH($C86,'2018-09'!$C$2:$C$100,0)+1,0)))="",AND(INDIRECT(CONCATENATE("'2018-10'!T",TEXT(MATCH($C86,'2018-10'!$C$2:$C$100,0)+1,0)))="",INDIRECT(CONCATENATE("'2018-09'!T",TEXT(MATCH($C86,'2018-09'!$C$2:$C$100,0)+1,0)))="")),"Н/Д",INDIRECT(CONCATENATE("'2018-10'!T",TEXT(MATCH($C86,'2018-10'!$C$2:$C$100,0)+1,0)))-INDIRECT(CONCATENATE("'2018-09'!T",TEXT(MATCH($C86,'2018-09'!$C$2:$C$100,0)+1,0))))</f>
        <v>54296194.469999969</v>
      </c>
      <c r="U86" s="17">
        <f ca="1">IF(OR(INDIRECT(CONCATENATE("'2018-10'!U",TEXT(MATCH($C86,'2018-10'!$C$2:$C$100,0)+1,0)))="",INDIRECT(CONCATENATE("'2018-09'!U",TEXT(MATCH($C86,'2018-09'!$C$2:$C$100,0)+1,0)))="",AND(INDIRECT(CONCATENATE("'2018-10'!U",TEXT(MATCH($C86,'2018-10'!$C$2:$C$100,0)+1,0)))="",INDIRECT(CONCATENATE("'2018-09'!U",TEXT(MATCH($C86,'2018-09'!$C$2:$C$100,0)+1,0)))="")),"Н/Д",INDIRECT(CONCATENATE("'2018-10'!U",TEXT(MATCH($C86,'2018-10'!$C$2:$C$100,0)+1,0)))-INDIRECT(CONCATENATE("'2018-09'!U",TEXT(MATCH($C86,'2018-09'!$C$2:$C$100,0)+1,0))))</f>
        <v>12560889.800000012</v>
      </c>
      <c r="V86" s="17">
        <f ca="1">IF(OR(INDIRECT(CONCATENATE("'2018-10'!V",TEXT(MATCH($C86,'2018-10'!$C$2:$C$100,0)+1,0)))="",INDIRECT(CONCATENATE("'2018-09'!V",TEXT(MATCH($C86,'2018-09'!$C$2:$C$100,0)+1,0)))="",AND(INDIRECT(CONCATENATE("'2018-10'!V",TEXT(MATCH($C86,'2018-10'!$C$2:$C$100,0)+1,0)))="",INDIRECT(CONCATENATE("'2018-09'!V",TEXT(MATCH($C86,'2018-09'!$C$2:$C$100,0)+1,0)))="")),"Н/Д",INDIRECT(CONCATENATE("'2018-10'!V",TEXT(MATCH($C86,'2018-10'!$C$2:$C$100,0)+1,0)))-INDIRECT(CONCATENATE("'2018-09'!V",TEXT(MATCH($C86,'2018-09'!$C$2:$C$100,0)+1,0))))</f>
        <v>6099222475.9599915</v>
      </c>
      <c r="W86" s="17">
        <f ca="1">IF(OR(INDIRECT(CONCATENATE("'2018-10'!W",TEXT(MATCH($C86,'2018-10'!$C$2:$C$100,0)+1,0)))="",INDIRECT(CONCATENATE("'2018-09'!W",TEXT(MATCH($C86,'2018-09'!$C$2:$C$100,0)+1,0)))="",AND(INDIRECT(CONCATENATE("'2018-10'!W",TEXT(MATCH($C86,'2018-10'!$C$2:$C$100,0)+1,0)))="",INDIRECT(CONCATENATE("'2018-09'!W",TEXT(MATCH($C86,'2018-09'!$C$2:$C$100,0)+1,0)))="")),"Н/Д",INDIRECT(CONCATENATE("'2018-10'!W",TEXT(MATCH($C86,'2018-10'!$C$2:$C$100,0)+1,0)))-INDIRECT(CONCATENATE("'2018-09'!W",TEXT(MATCH($C86,'2018-09'!$C$2:$C$100,0)+1,0))))</f>
        <v>23335026264.699982</v>
      </c>
    </row>
    <row r="87" spans="1:23" x14ac:dyDescent="0.25">
      <c r="A87" s="2" t="s">
        <v>107</v>
      </c>
      <c r="B87" s="2" t="s">
        <v>114</v>
      </c>
      <c r="C87" s="15">
        <v>60000000</v>
      </c>
      <c r="D87" s="2" t="s">
        <v>213</v>
      </c>
      <c r="E87" s="17">
        <f ca="1">IF(OR(INDIRECT(CONCATENATE("'2018-10'!E",TEXT(MATCH($C87,'2018-10'!$C$2:$C$100,0)+1,0)))="",INDIRECT(CONCATENATE("'2018-09'!E",TEXT(MATCH($C87,'2018-09'!$C$2:$C$100,0)+1,0)))="",AND(INDIRECT(CONCATENATE("'2018-10'!E",TEXT(MATCH($C87,'2018-10'!$C$2:$C$100,0)+1,0)))="",INDIRECT(CONCATENATE("'2018-09'!E",TEXT(MATCH($C87,'2018-09'!$C$2:$C$100,0)+1,0)))="")),"Н/Д",INDIRECT(CONCATENATE("'2018-10'!E",TEXT(MATCH($C87,'2018-10'!$C$2:$C$100,0)+1,0)))-INDIRECT(CONCATENATE("'2018-09'!E",TEXT(MATCH($C87,'2018-09'!$C$2:$C$100,0)+1,0))))</f>
        <v>12764491422.059998</v>
      </c>
      <c r="F87" s="17">
        <f ca="1">IF(OR(INDIRECT(CONCATENATE("'2018-10'!F",TEXT(MATCH($C87,'2018-10'!$C$2:$C$100,0)+1,0)))="",INDIRECT(CONCATENATE("'2018-09'!F",TEXT(MATCH($C87,'2018-09'!$C$2:$C$100,0)+1,0)))="",AND(INDIRECT(CONCATENATE("'2018-10'!F",TEXT(MATCH($C87,'2018-10'!$C$2:$C$100,0)+1,0)))="",INDIRECT(CONCATENATE("'2018-09'!F",TEXT(MATCH($C87,'2018-09'!$C$2:$C$100,0)+1,0)))="")),"Н/Д",INDIRECT(CONCATENATE("'2018-10'!F",TEXT(MATCH($C87,'2018-10'!$C$2:$C$100,0)+1,0)))-INDIRECT(CONCATENATE("'2018-09'!F",TEXT(MATCH($C87,'2018-09'!$C$2:$C$100,0)+1,0))))</f>
        <v>10073865595.580002</v>
      </c>
      <c r="G87" s="17">
        <f ca="1">IF(OR(INDIRECT(CONCATENATE("'2018-10'!G",TEXT(MATCH($C87,'2018-10'!$C$2:$C$100,0)+1,0)))="",INDIRECT(CONCATENATE("'2018-09'!G",TEXT(MATCH($C87,'2018-09'!$C$2:$C$100,0)+1,0)))="",AND(INDIRECT(CONCATENATE("'2018-10'!G",TEXT(MATCH($C87,'2018-10'!$C$2:$C$100,0)+1,0)))="",INDIRECT(CONCATENATE("'2018-09'!G",TEXT(MATCH($C87,'2018-09'!$C$2:$C$100,0)+1,0)))="")),"Н/Д",INDIRECT(CONCATENATE("'2018-10'!G",TEXT(MATCH($C87,'2018-10'!$C$2:$C$100,0)+1,0)))-INDIRECT(CONCATENATE("'2018-09'!G",TEXT(MATCH($C87,'2018-09'!$C$2:$C$100,0)+1,0))))</f>
        <v>1671990798.079998</v>
      </c>
      <c r="H87" s="17">
        <f ca="1">IF(OR(INDIRECT(CONCATENATE("'2018-10'!H",TEXT(MATCH($C87,'2018-10'!$C$2:$C$100,0)+1,0)))="",INDIRECT(CONCATENATE("'2018-09'!H",TEXT(MATCH($C87,'2018-09'!$C$2:$C$100,0)+1,0)))="",AND(INDIRECT(CONCATENATE("'2018-10'!H",TEXT(MATCH($C87,'2018-10'!$C$2:$C$100,0)+1,0)))="",INDIRECT(CONCATENATE("'2018-09'!H",TEXT(MATCH($C87,'2018-09'!$C$2:$C$100,0)+1,0)))="")),"Н/Д",INDIRECT(CONCATENATE("'2018-10'!H",TEXT(MATCH($C87,'2018-10'!$C$2:$C$100,0)+1,0)))-INDIRECT(CONCATENATE("'2018-09'!H",TEXT(MATCH($C87,'2018-09'!$C$2:$C$100,0)+1,0))))</f>
        <v>4804124427.5200043</v>
      </c>
      <c r="I87" s="17">
        <f ca="1">IF(OR(INDIRECT(CONCATENATE("'2018-10'!I",TEXT(MATCH($C87,'2018-10'!$C$2:$C$100,0)+1,0)))="",INDIRECT(CONCATENATE("'2018-09'!I",TEXT(MATCH($C87,'2018-09'!$C$2:$C$100,0)+1,0)))="",AND(INDIRECT(CONCATENATE("'2018-10'!I",TEXT(MATCH($C87,'2018-10'!$C$2:$C$100,0)+1,0)))="",INDIRECT(CONCATENATE("'2018-09'!I",TEXT(MATCH($C87,'2018-09'!$C$2:$C$100,0)+1,0)))="")),"Н/Д",INDIRECT(CONCATENATE("'2018-10'!I",TEXT(MATCH($C87,'2018-10'!$C$2:$C$100,0)+1,0)))-INDIRECT(CONCATENATE("'2018-09'!I",TEXT(MATCH($C87,'2018-09'!$C$2:$C$100,0)+1,0))))</f>
        <v>1608720588.3199997</v>
      </c>
      <c r="J87" s="17" t="str">
        <f ca="1">IF(OR(INDIRECT(CONCATENATE("'2018-10'!J",TEXT(MATCH($C87,'2018-10'!$C$2:$C$100,0)+1,0)))="",INDIRECT(CONCATENATE("'2018-09'!J",TEXT(MATCH($C87,'2018-09'!$C$2:$C$100,0)+1,0)))="",AND(INDIRECT(CONCATENATE("'2018-10'!J",TEXT(MATCH($C87,'2018-10'!$C$2:$C$100,0)+1,0)))="",INDIRECT(CONCATENATE("'2018-09'!J",TEXT(MATCH($C87,'2018-09'!$C$2:$C$100,0)+1,0)))="")),"Н/Д",INDIRECT(CONCATENATE("'2018-10'!J",TEXT(MATCH($C87,'2018-10'!$C$2:$C$100,0)+1,0)))-INDIRECT(CONCATENATE("'2018-09'!J",TEXT(MATCH($C87,'2018-09'!$C$2:$C$100,0)+1,0))))</f>
        <v>Н/Д</v>
      </c>
      <c r="K87" s="17">
        <f ca="1">IF(OR(INDIRECT(CONCATENATE("'2018-10'!K",TEXT(MATCH($C87,'2018-10'!$C$2:$C$100,0)+1,0)))="",INDIRECT(CONCATENATE("'2018-09'!K",TEXT(MATCH($C87,'2018-09'!$C$2:$C$100,0)+1,0)))="",AND(INDIRECT(CONCATENATE("'2018-10'!K",TEXT(MATCH($C87,'2018-10'!$C$2:$C$100,0)+1,0)))="",INDIRECT(CONCATENATE("'2018-09'!K",TEXT(MATCH($C87,'2018-09'!$C$2:$C$100,0)+1,0)))="")),"Н/Д",INDIRECT(CONCATENATE("'2018-10'!K",TEXT(MATCH($C87,'2018-10'!$C$2:$C$100,0)+1,0)))-INDIRECT(CONCATENATE("'2018-09'!K",TEXT(MATCH($C87,'2018-09'!$C$2:$C$100,0)+1,0))))</f>
        <v>296162767.51000023</v>
      </c>
      <c r="L87" s="17">
        <f ca="1">IF(OR(INDIRECT(CONCATENATE("'2018-10'!L",TEXT(MATCH($C87,'2018-10'!$C$2:$C$100,0)+1,0)))="",INDIRECT(CONCATENATE("'2018-09'!L",TEXT(MATCH($C87,'2018-09'!$C$2:$C$100,0)+1,0)))="",AND(INDIRECT(CONCATENATE("'2018-10'!L",TEXT(MATCH($C87,'2018-10'!$C$2:$C$100,0)+1,0)))="",INDIRECT(CONCATENATE("'2018-09'!L",TEXT(MATCH($C87,'2018-09'!$C$2:$C$100,0)+1,0)))="")),"Н/Д",INDIRECT(CONCATENATE("'2018-10'!L",TEXT(MATCH($C87,'2018-10'!$C$2:$C$100,0)+1,0)))-INDIRECT(CONCATENATE("'2018-09'!L",TEXT(MATCH($C87,'2018-09'!$C$2:$C$100,0)+1,0))))</f>
        <v>795511848.5</v>
      </c>
      <c r="M87" s="17">
        <f ca="1">IF(OR(INDIRECT(CONCATENATE("'2018-10'!M",TEXT(MATCH($C87,'2018-10'!$C$2:$C$100,0)+1,0)))="",INDIRECT(CONCATENATE("'2018-09'!M",TEXT(MATCH($C87,'2018-09'!$C$2:$C$100,0)+1,0)))="",AND(INDIRECT(CONCATENATE("'2018-10'!M",TEXT(MATCH($C87,'2018-10'!$C$2:$C$100,0)+1,0)))="",INDIRECT(CONCATENATE("'2018-09'!M",TEXT(MATCH($C87,'2018-09'!$C$2:$C$100,0)+1,0)))="")),"Н/Д",INDIRECT(CONCATENATE("'2018-10'!M",TEXT(MATCH($C87,'2018-10'!$C$2:$C$100,0)+1,0)))-INDIRECT(CONCATENATE("'2018-09'!M",TEXT(MATCH($C87,'2018-09'!$C$2:$C$100,0)+1,0))))</f>
        <v>36117104.329999983</v>
      </c>
      <c r="N87" s="17">
        <f ca="1">IF(OR(INDIRECT(CONCATENATE("'2018-10'!N",TEXT(MATCH($C87,'2018-10'!$C$2:$C$100,0)+1,0)))="",INDIRECT(CONCATENATE("'2018-09'!N",TEXT(MATCH($C87,'2018-09'!$C$2:$C$100,0)+1,0)))="",AND(INDIRECT(CONCATENATE("'2018-10'!N",TEXT(MATCH($C87,'2018-10'!$C$2:$C$100,0)+1,0)))="",INDIRECT(CONCATENATE("'2018-09'!N",TEXT(MATCH($C87,'2018-09'!$C$2:$C$100,0)+1,0)))="")),"Н/Д",INDIRECT(CONCATENATE("'2018-10'!N",TEXT(MATCH($C87,'2018-10'!$C$2:$C$100,0)+1,0)))-INDIRECT(CONCATENATE("'2018-09'!NE",TEXT(MATCH($C87,'2018-09'!$C$2:$C$100,0)+1,0))))</f>
        <v>925296348.60000002</v>
      </c>
      <c r="O87" s="17">
        <f ca="1">IF(OR(INDIRECT(CONCATENATE("'2018-10'!O",TEXT(MATCH($C87,'2018-10'!$C$2:$C$100,0)+1,0)))="",INDIRECT(CONCATENATE("'2018-09'!O",TEXT(MATCH($C87,'2018-09'!$C$2:$C$100,0)+1,0)))="",AND(INDIRECT(CONCATENATE("'2018-10'!O",TEXT(MATCH($C87,'2018-10'!$C$2:$C$100,0)+1,0)))="",INDIRECT(CONCATENATE("'2018-09'!O",TEXT(MATCH($C87,'2018-09'!$C$2:$C$100,0)+1,0)))="")),"Н/Д",INDIRECT(CONCATENATE("'2018-10'!O",TEXT(MATCH($C87,'2018-10'!$C$2:$C$100,0)+1,0)))-INDIRECT(CONCATENATE("'2018-09'!O",TEXT(MATCH($C87,'2018-09'!$C$2:$C$100,0)+1,0))))</f>
        <v>2559.6900000004098</v>
      </c>
      <c r="P87" s="17">
        <f ca="1">IF(OR(INDIRECT(CONCATENATE("'2018-10'!P",TEXT(MATCH($C87,'2018-10'!$C$2:$C$100,0)+1,0)))="",INDIRECT(CONCATENATE("'2018-09'!P",TEXT(MATCH($C87,'2018-09'!$C$2:$C$100,0)+1,0)))="",AND(INDIRECT(CONCATENATE("'2018-10'!P",TEXT(MATCH($C87,'2018-10'!$C$2:$C$100,0)+1,0)))="",INDIRECT(CONCATENATE("'2018-09'!P",TEXT(MATCH($C87,'2018-09'!$C$2:$C$100,0)+1,0)))="")),"Н/Д",INDIRECT(CONCATENATE("'2018-10'!P",TEXT(MATCH($C87,'2018-10'!$C$2:$C$100,0)+1,0)))-INDIRECT(CONCATENATE("'2018-09'!P",TEXT(MATCH($C87,'2018-09'!$C$2:$C$100,0)+1,0))))</f>
        <v>456569059.08000016</v>
      </c>
      <c r="Q87" s="17">
        <f ca="1">IF(OR(INDIRECT(CONCATENATE("'2018-10'!Q",TEXT(MATCH($C87,'2018-10'!$C$2:$C$100,0)+1,0)))="",INDIRECT(CONCATENATE("'2018-09'!Q",TEXT(MATCH($C87,'2018-09'!$C$2:$C$100,0)+1,0)))="",AND(INDIRECT(CONCATENATE("'2018-10'!Q",TEXT(MATCH($C87,'2018-10'!$C$2:$C$100,0)+1,0)))="",INDIRECT(CONCATENATE("'2018-09'!Q",TEXT(MATCH($C87,'2018-09'!$C$2:$C$100,0)+1,0)))="")),"Н/Д",INDIRECT(CONCATENATE("'2018-10'!Q",TEXT(MATCH($C87,'2018-10'!$C$2:$C$100,0)+1,0)))-INDIRECT(CONCATENATE("'2018-09'!Q",TEXT(MATCH($C87,'2018-09'!$C$2:$C$100,0)+1,0))))</f>
        <v>1499048.9900000095</v>
      </c>
      <c r="R87" s="17">
        <f ca="1">IF(OR(INDIRECT(CONCATENATE("'2018-10'!R",TEXT(MATCH($C87,'2018-10'!$C$2:$C$100,0)+1,0)))="",INDIRECT(CONCATENATE("'2018-09'!R",TEXT(MATCH($C87,'2018-09'!$C$2:$C$100,0)+1,0)))="",AND(INDIRECT(CONCATENATE("'2018-10'!R",TEXT(MATCH($C87,'2018-10'!$C$2:$C$100,0)+1,0)))="",INDIRECT(CONCATENATE("'2018-09'!R",TEXT(MATCH($C87,'2018-09'!$C$2:$C$100,0)+1,0)))="")),"Н/Д",INDIRECT(CONCATENATE("'2018-10'!R",TEXT(MATCH($C87,'2018-10'!$C$2:$C$100,0)+1,0)))-INDIRECT(CONCATENATE("'2018-09'!R",TEXT(MATCH($C87,'2018-09'!$C$2:$C$100,0)+1,0))))</f>
        <v>90620747.980000019</v>
      </c>
      <c r="S87" s="17">
        <f ca="1">IF(OR(INDIRECT(CONCATENATE("'2018-10'!S",TEXT(MATCH($C87,'2018-10'!$C$2:$C$100,0)+1,0)))="",INDIRECT(CONCATENATE("'2018-09'!S",TEXT(MATCH($C87,'2018-09'!$C$2:$C$100,0)+1,0)))="",AND(INDIRECT(CONCATENATE("'2018-10'!S",TEXT(MATCH($C87,'2018-10'!$C$2:$C$100,0)+1,0)))="",INDIRECT(CONCATENATE("'2018-09'!S",TEXT(MATCH($C87,'2018-09'!$C$2:$C$100,0)+1,0)))="")),"Н/Д",INDIRECT(CONCATENATE("'2018-10'!S",TEXT(MATCH($C87,'2018-10'!$C$2:$C$100,0)+1,0)))-INDIRECT(CONCATENATE("'2018-09'!S",TEXT(MATCH($C87,'2018-09'!$C$2:$C$100,0)+1,0))))</f>
        <v>260269.14999999991</v>
      </c>
      <c r="T87" s="17">
        <f ca="1">IF(OR(INDIRECT(CONCATENATE("'2018-10'!T",TEXT(MATCH($C87,'2018-10'!$C$2:$C$100,0)+1,0)))="",INDIRECT(CONCATENATE("'2018-09'!T",TEXT(MATCH($C87,'2018-09'!$C$2:$C$100,0)+1,0)))="",AND(INDIRECT(CONCATENATE("'2018-10'!T",TEXT(MATCH($C87,'2018-10'!$C$2:$C$100,0)+1,0)))="",INDIRECT(CONCATENATE("'2018-09'!T",TEXT(MATCH($C87,'2018-09'!$C$2:$C$100,0)+1,0)))="")),"Н/Д",INDIRECT(CONCATENATE("'2018-10'!T",TEXT(MATCH($C87,'2018-10'!$C$2:$C$100,0)+1,0)))-INDIRECT(CONCATENATE("'2018-09'!T",TEXT(MATCH($C87,'2018-09'!$C$2:$C$100,0)+1,0))))</f>
        <v>199038751.20000005</v>
      </c>
      <c r="U87" s="17">
        <f ca="1">IF(OR(INDIRECT(CONCATENATE("'2018-10'!U",TEXT(MATCH($C87,'2018-10'!$C$2:$C$100,0)+1,0)))="",INDIRECT(CONCATENATE("'2018-09'!U",TEXT(MATCH($C87,'2018-09'!$C$2:$C$100,0)+1,0)))="",AND(INDIRECT(CONCATENATE("'2018-10'!U",TEXT(MATCH($C87,'2018-10'!$C$2:$C$100,0)+1,0)))="",INDIRECT(CONCATENATE("'2018-09'!U",TEXT(MATCH($C87,'2018-09'!$C$2:$C$100,0)+1,0)))="")),"Н/Д",INDIRECT(CONCATENATE("'2018-10'!U",TEXT(MATCH($C87,'2018-10'!$C$2:$C$100,0)+1,0)))-INDIRECT(CONCATENATE("'2018-09'!U",TEXT(MATCH($C87,'2018-09'!$C$2:$C$100,0)+1,0))))</f>
        <v>5401001.8200000003</v>
      </c>
      <c r="V87" s="17">
        <f ca="1">IF(OR(INDIRECT(CONCATENATE("'2018-10'!V",TEXT(MATCH($C87,'2018-10'!$C$2:$C$100,0)+1,0)))="",INDIRECT(CONCATENATE("'2018-09'!V",TEXT(MATCH($C87,'2018-09'!$C$2:$C$100,0)+1,0)))="",AND(INDIRECT(CONCATENATE("'2018-10'!V",TEXT(MATCH($C87,'2018-10'!$C$2:$C$100,0)+1,0)))="",INDIRECT(CONCATENATE("'2018-09'!V",TEXT(MATCH($C87,'2018-09'!$C$2:$C$100,0)+1,0)))="")),"Н/Д",INDIRECT(CONCATENATE("'2018-10'!V",TEXT(MATCH($C87,'2018-10'!$C$2:$C$100,0)+1,0)))-INDIRECT(CONCATENATE("'2018-09'!V",TEXT(MATCH($C87,'2018-09'!$C$2:$C$100,0)+1,0))))</f>
        <v>2690625826.4799995</v>
      </c>
      <c r="W87" s="17">
        <f ca="1">IF(OR(INDIRECT(CONCATENATE("'2018-10'!W",TEXT(MATCH($C87,'2018-10'!$C$2:$C$100,0)+1,0)))="",INDIRECT(CONCATENATE("'2018-09'!W",TEXT(MATCH($C87,'2018-09'!$C$2:$C$100,0)+1,0)))="",AND(INDIRECT(CONCATENATE("'2018-10'!W",TEXT(MATCH($C87,'2018-10'!$C$2:$C$100,0)+1,0)))="",INDIRECT(CONCATENATE("'2018-09'!W",TEXT(MATCH($C87,'2018-09'!$C$2:$C$100,0)+1,0)))="")),"Н/Д",INDIRECT(CONCATENATE("'2018-10'!W",TEXT(MATCH($C87,'2018-10'!$C$2:$C$100,0)+1,0)))-INDIRECT(CONCATENATE("'2018-09'!W",TEXT(MATCH($C87,'2018-09'!$C$2:$C$100,0)+1,0))))</f>
        <v>35593945798.390015</v>
      </c>
    </row>
    <row r="88" spans="1:23" x14ac:dyDescent="0.25">
      <c r="A88" s="2" t="s">
        <v>107</v>
      </c>
      <c r="B88" s="2" t="s">
        <v>115</v>
      </c>
      <c r="C88" s="15">
        <v>67000000</v>
      </c>
      <c r="D88" s="2" t="s">
        <v>213</v>
      </c>
      <c r="E88" s="17">
        <f ca="1">IF(OR(INDIRECT(CONCATENATE("'2018-10'!E",TEXT(MATCH($C88,'2018-10'!$C$2:$C$100,0)+1,0)))="",INDIRECT(CONCATENATE("'2018-09'!E",TEXT(MATCH($C88,'2018-09'!$C$2:$C$100,0)+1,0)))="",AND(INDIRECT(CONCATENATE("'2018-10'!E",TEXT(MATCH($C88,'2018-10'!$C$2:$C$100,0)+1,0)))="",INDIRECT(CONCATENATE("'2018-09'!E",TEXT(MATCH($C88,'2018-09'!$C$2:$C$100,0)+1,0)))="")),"Н/Д",INDIRECT(CONCATENATE("'2018-10'!E",TEXT(MATCH($C88,'2018-10'!$C$2:$C$100,0)+1,0)))-INDIRECT(CONCATENATE("'2018-09'!E",TEXT(MATCH($C88,'2018-09'!$C$2:$C$100,0)+1,0))))</f>
        <v>2968224904.6199989</v>
      </c>
      <c r="F88" s="17">
        <f ca="1">IF(OR(INDIRECT(CONCATENATE("'2018-10'!F",TEXT(MATCH($C88,'2018-10'!$C$2:$C$100,0)+1,0)))="",INDIRECT(CONCATENATE("'2018-09'!F",TEXT(MATCH($C88,'2018-09'!$C$2:$C$100,0)+1,0)))="",AND(INDIRECT(CONCATENATE("'2018-10'!F",TEXT(MATCH($C88,'2018-10'!$C$2:$C$100,0)+1,0)))="",INDIRECT(CONCATENATE("'2018-09'!F",TEXT(MATCH($C88,'2018-09'!$C$2:$C$100,0)+1,0)))="")),"Н/Д",INDIRECT(CONCATENATE("'2018-10'!F",TEXT(MATCH($C88,'2018-10'!$C$2:$C$100,0)+1,0)))-INDIRECT(CONCATENATE("'2018-09'!F",TEXT(MATCH($C88,'2018-09'!$C$2:$C$100,0)+1,0))))</f>
        <v>915830954.00999928</v>
      </c>
      <c r="G88" s="17">
        <f ca="1">IF(OR(INDIRECT(CONCATENATE("'2018-10'!G",TEXT(MATCH($C88,'2018-10'!$C$2:$C$100,0)+1,0)))="",INDIRECT(CONCATENATE("'2018-09'!G",TEXT(MATCH($C88,'2018-09'!$C$2:$C$100,0)+1,0)))="",AND(INDIRECT(CONCATENATE("'2018-10'!G",TEXT(MATCH($C88,'2018-10'!$C$2:$C$100,0)+1,0)))="",INDIRECT(CONCATENATE("'2018-09'!G",TEXT(MATCH($C88,'2018-09'!$C$2:$C$100,0)+1,0)))="")),"Н/Д",INDIRECT(CONCATENATE("'2018-10'!G",TEXT(MATCH($C88,'2018-10'!$C$2:$C$100,0)+1,0)))-INDIRECT(CONCATENATE("'2018-09'!G",TEXT(MATCH($C88,'2018-09'!$C$2:$C$100,0)+1,0))))</f>
        <v>78882449.180000067</v>
      </c>
      <c r="H88" s="17">
        <f ca="1">IF(OR(INDIRECT(CONCATENATE("'2018-10'!H",TEXT(MATCH($C88,'2018-10'!$C$2:$C$100,0)+1,0)))="",INDIRECT(CONCATENATE("'2018-09'!H",TEXT(MATCH($C88,'2018-09'!$C$2:$C$100,0)+1,0)))="",AND(INDIRECT(CONCATENATE("'2018-10'!H",TEXT(MATCH($C88,'2018-10'!$C$2:$C$100,0)+1,0)))="",INDIRECT(CONCATENATE("'2018-09'!H",TEXT(MATCH($C88,'2018-09'!$C$2:$C$100,0)+1,0)))="")),"Н/Д",INDIRECT(CONCATENATE("'2018-10'!H",TEXT(MATCH($C88,'2018-10'!$C$2:$C$100,0)+1,0)))-INDIRECT(CONCATENATE("'2018-09'!H",TEXT(MATCH($C88,'2018-09'!$C$2:$C$100,0)+1,0))))</f>
        <v>565976386.18000031</v>
      </c>
      <c r="I88" s="17">
        <f ca="1">IF(OR(INDIRECT(CONCATENATE("'2018-10'!I",TEXT(MATCH($C88,'2018-10'!$C$2:$C$100,0)+1,0)))="",INDIRECT(CONCATENATE("'2018-09'!I",TEXT(MATCH($C88,'2018-09'!$C$2:$C$100,0)+1,0)))="",AND(INDIRECT(CONCATENATE("'2018-10'!I",TEXT(MATCH($C88,'2018-10'!$C$2:$C$100,0)+1,0)))="",INDIRECT(CONCATENATE("'2018-09'!I",TEXT(MATCH($C88,'2018-09'!$C$2:$C$100,0)+1,0)))="")),"Н/Д",INDIRECT(CONCATENATE("'2018-10'!I",TEXT(MATCH($C88,'2018-10'!$C$2:$C$100,0)+1,0)))-INDIRECT(CONCATENATE("'2018-09'!I",TEXT(MATCH($C88,'2018-09'!$C$2:$C$100,0)+1,0))))</f>
        <v>63785756.629999995</v>
      </c>
      <c r="J88" s="17" t="str">
        <f ca="1">IF(OR(INDIRECT(CONCATENATE("'2018-10'!J",TEXT(MATCH($C88,'2018-10'!$C$2:$C$100,0)+1,0)))="",INDIRECT(CONCATENATE("'2018-09'!J",TEXT(MATCH($C88,'2018-09'!$C$2:$C$100,0)+1,0)))="",AND(INDIRECT(CONCATENATE("'2018-10'!J",TEXT(MATCH($C88,'2018-10'!$C$2:$C$100,0)+1,0)))="",INDIRECT(CONCATENATE("'2018-09'!J",TEXT(MATCH($C88,'2018-09'!$C$2:$C$100,0)+1,0)))="")),"Н/Д",INDIRECT(CONCATENATE("'2018-10'!J",TEXT(MATCH($C88,'2018-10'!$C$2:$C$100,0)+1,0)))-INDIRECT(CONCATENATE("'2018-09'!J",TEXT(MATCH($C88,'2018-09'!$C$2:$C$100,0)+1,0))))</f>
        <v>Н/Д</v>
      </c>
      <c r="K88" s="17">
        <f ca="1">IF(OR(INDIRECT(CONCATENATE("'2018-10'!K",TEXT(MATCH($C88,'2018-10'!$C$2:$C$100,0)+1,0)))="",INDIRECT(CONCATENATE("'2018-09'!K",TEXT(MATCH($C88,'2018-09'!$C$2:$C$100,0)+1,0)))="",AND(INDIRECT(CONCATENATE("'2018-10'!K",TEXT(MATCH($C88,'2018-10'!$C$2:$C$100,0)+1,0)))="",INDIRECT(CONCATENATE("'2018-09'!K",TEXT(MATCH($C88,'2018-09'!$C$2:$C$100,0)+1,0)))="")),"Н/Д",INDIRECT(CONCATENATE("'2018-10'!K",TEXT(MATCH($C88,'2018-10'!$C$2:$C$100,0)+1,0)))-INDIRECT(CONCATENATE("'2018-09'!K",TEXT(MATCH($C88,'2018-09'!$C$2:$C$100,0)+1,0))))</f>
        <v>34247539.189999938</v>
      </c>
      <c r="L88" s="17">
        <f ca="1">IF(OR(INDIRECT(CONCATENATE("'2018-10'!L",TEXT(MATCH($C88,'2018-10'!$C$2:$C$100,0)+1,0)))="",INDIRECT(CONCATENATE("'2018-09'!L",TEXT(MATCH($C88,'2018-09'!$C$2:$C$100,0)+1,0)))="",AND(INDIRECT(CONCATENATE("'2018-10'!L",TEXT(MATCH($C88,'2018-10'!$C$2:$C$100,0)+1,0)))="",INDIRECT(CONCATENATE("'2018-09'!L",TEXT(MATCH($C88,'2018-09'!$C$2:$C$100,0)+1,0)))="")),"Н/Д",INDIRECT(CONCATENATE("'2018-10'!L",TEXT(MATCH($C88,'2018-10'!$C$2:$C$100,0)+1,0)))-INDIRECT(CONCATENATE("'2018-09'!L",TEXT(MATCH($C88,'2018-09'!$C$2:$C$100,0)+1,0))))</f>
        <v>14022662.449999988</v>
      </c>
      <c r="M88" s="17">
        <f ca="1">IF(OR(INDIRECT(CONCATENATE("'2018-10'!M",TEXT(MATCH($C88,'2018-10'!$C$2:$C$100,0)+1,0)))="",INDIRECT(CONCATENATE("'2018-09'!M",TEXT(MATCH($C88,'2018-09'!$C$2:$C$100,0)+1,0)))="",AND(INDIRECT(CONCATENATE("'2018-10'!M",TEXT(MATCH($C88,'2018-10'!$C$2:$C$100,0)+1,0)))="",INDIRECT(CONCATENATE("'2018-09'!M",TEXT(MATCH($C88,'2018-09'!$C$2:$C$100,0)+1,0)))="")),"Н/Д",INDIRECT(CONCATENATE("'2018-10'!M",TEXT(MATCH($C88,'2018-10'!$C$2:$C$100,0)+1,0)))-INDIRECT(CONCATENATE("'2018-09'!M",TEXT(MATCH($C88,'2018-09'!$C$2:$C$100,0)+1,0))))</f>
        <v>941280.5</v>
      </c>
      <c r="N88" s="17">
        <f ca="1">IF(OR(INDIRECT(CONCATENATE("'2018-10'!N",TEXT(MATCH($C88,'2018-10'!$C$2:$C$100,0)+1,0)))="",INDIRECT(CONCATENATE("'2018-09'!N",TEXT(MATCH($C88,'2018-09'!$C$2:$C$100,0)+1,0)))="",AND(INDIRECT(CONCATENATE("'2018-10'!N",TEXT(MATCH($C88,'2018-10'!$C$2:$C$100,0)+1,0)))="",INDIRECT(CONCATENATE("'2018-09'!N",TEXT(MATCH($C88,'2018-09'!$C$2:$C$100,0)+1,0)))="")),"Н/Д",INDIRECT(CONCATENATE("'2018-10'!N",TEXT(MATCH($C88,'2018-10'!$C$2:$C$100,0)+1,0)))-INDIRECT(CONCATENATE("'2018-09'!NE",TEXT(MATCH($C88,'2018-09'!$C$2:$C$100,0)+1,0))))</f>
        <v>101683087.52</v>
      </c>
      <c r="O88" s="17">
        <f ca="1">IF(OR(INDIRECT(CONCATENATE("'2018-10'!O",TEXT(MATCH($C88,'2018-10'!$C$2:$C$100,0)+1,0)))="",INDIRECT(CONCATENATE("'2018-09'!O",TEXT(MATCH($C88,'2018-09'!$C$2:$C$100,0)+1,0)))="",AND(INDIRECT(CONCATENATE("'2018-10'!O",TEXT(MATCH($C88,'2018-10'!$C$2:$C$100,0)+1,0)))="",INDIRECT(CONCATENATE("'2018-09'!O",TEXT(MATCH($C88,'2018-09'!$C$2:$C$100,0)+1,0)))="")),"Н/Д",INDIRECT(CONCATENATE("'2018-10'!O",TEXT(MATCH($C88,'2018-10'!$C$2:$C$100,0)+1,0)))-INDIRECT(CONCATENATE("'2018-09'!O",TEXT(MATCH($C88,'2018-09'!$C$2:$C$100,0)+1,0))))</f>
        <v>40623.060000000522</v>
      </c>
      <c r="P88" s="17">
        <f ca="1">IF(OR(INDIRECT(CONCATENATE("'2018-10'!P",TEXT(MATCH($C88,'2018-10'!$C$2:$C$100,0)+1,0)))="",INDIRECT(CONCATENATE("'2018-09'!P",TEXT(MATCH($C88,'2018-09'!$C$2:$C$100,0)+1,0)))="",AND(INDIRECT(CONCATENATE("'2018-10'!P",TEXT(MATCH($C88,'2018-10'!$C$2:$C$100,0)+1,0)))="",INDIRECT(CONCATENATE("'2018-09'!P",TEXT(MATCH($C88,'2018-09'!$C$2:$C$100,0)+1,0)))="")),"Н/Д",INDIRECT(CONCATENATE("'2018-10'!P",TEXT(MATCH($C88,'2018-10'!$C$2:$C$100,0)+1,0)))-INDIRECT(CONCATENATE("'2018-09'!P",TEXT(MATCH($C88,'2018-09'!$C$2:$C$100,0)+1,0))))</f>
        <v>79851936.860000014</v>
      </c>
      <c r="Q88" s="17">
        <f ca="1">IF(OR(INDIRECT(CONCATENATE("'2018-10'!Q",TEXT(MATCH($C88,'2018-10'!$C$2:$C$100,0)+1,0)))="",INDIRECT(CONCATENATE("'2018-09'!Q",TEXT(MATCH($C88,'2018-09'!$C$2:$C$100,0)+1,0)))="",AND(INDIRECT(CONCATENATE("'2018-10'!Q",TEXT(MATCH($C88,'2018-10'!$C$2:$C$100,0)+1,0)))="",INDIRECT(CONCATENATE("'2018-09'!Q",TEXT(MATCH($C88,'2018-09'!$C$2:$C$100,0)+1,0)))="")),"Н/Д",INDIRECT(CONCATENATE("'2018-10'!Q",TEXT(MATCH($C88,'2018-10'!$C$2:$C$100,0)+1,0)))-INDIRECT(CONCATENATE("'2018-09'!Q",TEXT(MATCH($C88,'2018-09'!$C$2:$C$100,0)+1,0))))</f>
        <v>499209.85000000149</v>
      </c>
      <c r="R88" s="17">
        <f ca="1">IF(OR(INDIRECT(CONCATENATE("'2018-10'!R",TEXT(MATCH($C88,'2018-10'!$C$2:$C$100,0)+1,0)))="",INDIRECT(CONCATENATE("'2018-09'!R",TEXT(MATCH($C88,'2018-09'!$C$2:$C$100,0)+1,0)))="",AND(INDIRECT(CONCATENATE("'2018-10'!R",TEXT(MATCH($C88,'2018-10'!$C$2:$C$100,0)+1,0)))="",INDIRECT(CONCATENATE("'2018-09'!R",TEXT(MATCH($C88,'2018-09'!$C$2:$C$100,0)+1,0)))="")),"Н/Д",INDIRECT(CONCATENATE("'2018-10'!R",TEXT(MATCH($C88,'2018-10'!$C$2:$C$100,0)+1,0)))-INDIRECT(CONCATENATE("'2018-09'!R",TEXT(MATCH($C88,'2018-09'!$C$2:$C$100,0)+1,0))))</f>
        <v>6777589.3799999952</v>
      </c>
      <c r="S88" s="17">
        <f ca="1">IF(OR(INDIRECT(CONCATENATE("'2018-10'!S",TEXT(MATCH($C88,'2018-10'!$C$2:$C$100,0)+1,0)))="",INDIRECT(CONCATENATE("'2018-09'!S",TEXT(MATCH($C88,'2018-09'!$C$2:$C$100,0)+1,0)))="",AND(INDIRECT(CONCATENATE("'2018-10'!S",TEXT(MATCH($C88,'2018-10'!$C$2:$C$100,0)+1,0)))="",INDIRECT(CONCATENATE("'2018-09'!S",TEXT(MATCH($C88,'2018-09'!$C$2:$C$100,0)+1,0)))="")),"Н/Д",INDIRECT(CONCATENATE("'2018-10'!S",TEXT(MATCH($C88,'2018-10'!$C$2:$C$100,0)+1,0)))-INDIRECT(CONCATENATE("'2018-09'!S",TEXT(MATCH($C88,'2018-09'!$C$2:$C$100,0)+1,0))))</f>
        <v>117565.5</v>
      </c>
      <c r="T88" s="17">
        <f ca="1">IF(OR(INDIRECT(CONCATENATE("'2018-10'!T",TEXT(MATCH($C88,'2018-10'!$C$2:$C$100,0)+1,0)))="",INDIRECT(CONCATENATE("'2018-09'!T",TEXT(MATCH($C88,'2018-09'!$C$2:$C$100,0)+1,0)))="",AND(INDIRECT(CONCATENATE("'2018-10'!T",TEXT(MATCH($C88,'2018-10'!$C$2:$C$100,0)+1,0)))="",INDIRECT(CONCATENATE("'2018-09'!T",TEXT(MATCH($C88,'2018-09'!$C$2:$C$100,0)+1,0)))="")),"Н/Д",INDIRECT(CONCATENATE("'2018-10'!T",TEXT(MATCH($C88,'2018-10'!$C$2:$C$100,0)+1,0)))-INDIRECT(CONCATENATE("'2018-09'!T",TEXT(MATCH($C88,'2018-09'!$C$2:$C$100,0)+1,0))))</f>
        <v>50262913.570000023</v>
      </c>
      <c r="U88" s="17">
        <f ca="1">IF(OR(INDIRECT(CONCATENATE("'2018-10'!U",TEXT(MATCH($C88,'2018-10'!$C$2:$C$100,0)+1,0)))="",INDIRECT(CONCATENATE("'2018-09'!U",TEXT(MATCH($C88,'2018-09'!$C$2:$C$100,0)+1,0)))="",AND(INDIRECT(CONCATENATE("'2018-10'!U",TEXT(MATCH($C88,'2018-10'!$C$2:$C$100,0)+1,0)))="",INDIRECT(CONCATENATE("'2018-09'!U",TEXT(MATCH($C88,'2018-09'!$C$2:$C$100,0)+1,0)))="")),"Н/Д",INDIRECT(CONCATENATE("'2018-10'!U",TEXT(MATCH($C88,'2018-10'!$C$2:$C$100,0)+1,0)))-INDIRECT(CONCATENATE("'2018-09'!U",TEXT(MATCH($C88,'2018-09'!$C$2:$C$100,0)+1,0))))</f>
        <v>8347507.450000003</v>
      </c>
      <c r="V88" s="17">
        <f ca="1">IF(OR(INDIRECT(CONCATENATE("'2018-10'!V",TEXT(MATCH($C88,'2018-10'!$C$2:$C$100,0)+1,0)))="",INDIRECT(CONCATENATE("'2018-09'!V",TEXT(MATCH($C88,'2018-09'!$C$2:$C$100,0)+1,0)))="",AND(INDIRECT(CONCATENATE("'2018-10'!V",TEXT(MATCH($C88,'2018-10'!$C$2:$C$100,0)+1,0)))="",INDIRECT(CONCATENATE("'2018-09'!V",TEXT(MATCH($C88,'2018-09'!$C$2:$C$100,0)+1,0)))="")),"Н/Д",INDIRECT(CONCATENATE("'2018-10'!V",TEXT(MATCH($C88,'2018-10'!$C$2:$C$100,0)+1,0)))-INDIRECT(CONCATENATE("'2018-09'!V",TEXT(MATCH($C88,'2018-09'!$C$2:$C$100,0)+1,0))))</f>
        <v>2052393950.6100006</v>
      </c>
      <c r="W88" s="17">
        <f ca="1">IF(OR(INDIRECT(CONCATENATE("'2018-10'!W",TEXT(MATCH($C88,'2018-10'!$C$2:$C$100,0)+1,0)))="",INDIRECT(CONCATENATE("'2018-09'!W",TEXT(MATCH($C88,'2018-09'!$C$2:$C$100,0)+1,0)))="",AND(INDIRECT(CONCATENATE("'2018-10'!W",TEXT(MATCH($C88,'2018-10'!$C$2:$C$100,0)+1,0)))="",INDIRECT(CONCATENATE("'2018-09'!W",TEXT(MATCH($C88,'2018-09'!$C$2:$C$100,0)+1,0)))="")),"Н/Д",INDIRECT(CONCATENATE("'2018-10'!W",TEXT(MATCH($C88,'2018-10'!$C$2:$C$100,0)+1,0)))-INDIRECT(CONCATENATE("'2018-09'!W",TEXT(MATCH($C88,'2018-09'!$C$2:$C$100,0)+1,0))))</f>
        <v>6849846161.3899994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88"/>
  <sheetViews>
    <sheetView topLeftCell="A37" zoomScale="85" zoomScaleNormal="85" workbookViewId="0">
      <selection activeCell="E2" sqref="E2:W2"/>
    </sheetView>
  </sheetViews>
  <sheetFormatPr defaultColWidth="19.140625" defaultRowHeight="15" x14ac:dyDescent="0.25"/>
  <cols>
    <col min="1" max="1" width="38.140625" bestFit="1" customWidth="1"/>
    <col min="2" max="2" width="43.140625" bestFit="1" customWidth="1"/>
    <col min="3" max="3" width="12.28515625" bestFit="1" customWidth="1"/>
    <col min="4" max="4" width="14" bestFit="1" customWidth="1"/>
  </cols>
  <sheetData>
    <row r="1" spans="1:23" ht="135" x14ac:dyDescent="0.25">
      <c r="A1" s="4" t="s">
        <v>116</v>
      </c>
      <c r="B1" s="4" t="s">
        <v>117</v>
      </c>
      <c r="C1" s="4" t="s">
        <v>118</v>
      </c>
      <c r="D1" s="5" t="s">
        <v>19</v>
      </c>
      <c r="E1" s="2" t="s">
        <v>0</v>
      </c>
      <c r="F1" s="2" t="s">
        <v>1</v>
      </c>
      <c r="G1" s="2" t="s">
        <v>13</v>
      </c>
      <c r="H1" s="2" t="s">
        <v>16</v>
      </c>
      <c r="I1" s="2" t="s">
        <v>14</v>
      </c>
      <c r="J1" s="2" t="s">
        <v>9</v>
      </c>
      <c r="K1" s="2" t="s">
        <v>2</v>
      </c>
      <c r="L1" s="2" t="s">
        <v>17</v>
      </c>
      <c r="M1" s="2" t="s">
        <v>15</v>
      </c>
      <c r="N1" s="2" t="s">
        <v>10</v>
      </c>
      <c r="O1" s="2" t="s">
        <v>3</v>
      </c>
      <c r="P1" s="2" t="s">
        <v>4</v>
      </c>
      <c r="Q1" s="2" t="s">
        <v>11</v>
      </c>
      <c r="R1" s="2" t="s">
        <v>5</v>
      </c>
      <c r="S1" s="2" t="s">
        <v>12</v>
      </c>
      <c r="T1" s="2" t="s">
        <v>6</v>
      </c>
      <c r="U1" s="2" t="s">
        <v>7</v>
      </c>
      <c r="V1" s="2" t="s">
        <v>8</v>
      </c>
      <c r="W1" s="2" t="s">
        <v>18</v>
      </c>
    </row>
    <row r="2" spans="1:23" x14ac:dyDescent="0.25">
      <c r="A2" s="6" t="s">
        <v>21</v>
      </c>
      <c r="B2" s="6"/>
      <c r="C2" s="6">
        <v>1</v>
      </c>
      <c r="D2" s="6"/>
      <c r="E2" s="17">
        <f ca="1">IF(OR(INDIRECT(CONCATENATE("'2018-11'!E",TEXT(MATCH($C2,'2018-11'!$C$2:$C$100,0)+1,0)))="",INDIRECT(CONCATENATE("'2018-10'!E",TEXT(MATCH($C2,'2018-10'!$C$2:$C$100,0)+1,0)))="",AND(INDIRECT(CONCATENATE("'2018-11'!E",TEXT(MATCH($C2,'2018-11'!$C$2:$C$100,0)+1,0)))="",INDIRECT(CONCATENATE("'2018-10'!E",TEXT(MATCH($C2,'2018-10'!$C$2:$C$100,0)+1,0)))="")),"Н/Д",INDIRECT(CONCATENATE("'2018-11'!E",TEXT(MATCH($C2,'2018-11'!$C$2:$C$100,0)+1,0)))-INDIRECT(CONCATENATE("'2018-10'!E",TEXT(MATCH($C2,'2018-10'!$C$2:$C$100,0)+1,0))))</f>
        <v>1444735174533.7002</v>
      </c>
      <c r="F2" s="17">
        <f ca="1">IF(OR(INDIRECT(CONCATENATE("'2018-11'!F",TEXT(MATCH($C2,'2018-11'!$C$2:$C$100,0)+1,0)))="",INDIRECT(CONCATENATE("'2018-10'!F",TEXT(MATCH($C2,'2018-10'!$C$2:$C$100,0)+1,0)))="",AND(INDIRECT(CONCATENATE("'2018-11'!F",TEXT(MATCH($C2,'2018-11'!$C$2:$C$100,0)+1,0)))="",INDIRECT(CONCATENATE("'2018-10'!F",TEXT(MATCH($C2,'2018-10'!$C$2:$C$100,0)+1,0)))="")),"Н/Д",INDIRECT(CONCATENATE("'2018-11'!F",TEXT(MATCH($C2,'2018-11'!$C$2:$C$100,0)+1,0)))-INDIRECT(CONCATENATE("'2018-10'!F",TEXT(MATCH($C2,'2018-10'!$C$2:$C$100,0)+1,0))))</f>
        <v>1278727565686.4502</v>
      </c>
      <c r="G2" s="17">
        <f ca="1">IF(OR(INDIRECT(CONCATENATE("'2018-11'!G",TEXT(MATCH($C2,'2018-11'!$C$2:$C$100,0)+1,0)))="",INDIRECT(CONCATENATE("'2018-10'!G",TEXT(MATCH($C2,'2018-10'!$C$2:$C$100,0)+1,0)))="",AND(INDIRECT(CONCATENATE("'2018-11'!G",TEXT(MATCH($C2,'2018-11'!$C$2:$C$100,0)+1,0)))="",INDIRECT(CONCATENATE("'2018-10'!G",TEXT(MATCH($C2,'2018-10'!$C$2:$C$100,0)+1,0)))="")),"Н/Д",INDIRECT(CONCATENATE("'2018-11'!G",TEXT(MATCH($C2,'2018-11'!$C$2:$C$100,0)+1,0)))-INDIRECT(CONCATENATE("'2018-10'!G",TEXT(MATCH($C2,'2018-10'!$C$2:$C$100,0)+1,0))))</f>
        <v>469030944257.82007</v>
      </c>
      <c r="H2" s="17">
        <f ca="1">IF(OR(INDIRECT(CONCATENATE("'2018-11'!H",TEXT(MATCH($C2,'2018-11'!$C$2:$C$100,0)+1,0)))="",INDIRECT(CONCATENATE("'2018-10'!H",TEXT(MATCH($C2,'2018-10'!$C$2:$C$100,0)+1,0)))="",AND(INDIRECT(CONCATENATE("'2018-11'!H",TEXT(MATCH($C2,'2018-11'!$C$2:$C$100,0)+1,0)))="",INDIRECT(CONCATENATE("'2018-10'!H",TEXT(MATCH($C2,'2018-10'!$C$2:$C$100,0)+1,0)))="")),"Н/Д",INDIRECT(CONCATENATE("'2018-11'!H",TEXT(MATCH($C2,'2018-11'!$C$2:$C$100,0)+1,0)))-INDIRECT(CONCATENATE("'2018-10'!H",TEXT(MATCH($C2,'2018-10'!$C$2:$C$100,0)+1,0))))</f>
        <v>305155378647.11963</v>
      </c>
      <c r="I2" s="17">
        <f ca="1">IF(OR(INDIRECT(CONCATENATE("'2018-11'!I",TEXT(MATCH($C2,'2018-11'!$C$2:$C$100,0)+1,0)))="",INDIRECT(CONCATENATE("'2018-10'!I",TEXT(MATCH($C2,'2018-10'!$C$2:$C$100,0)+1,0)))="",AND(INDIRECT(CONCATENATE("'2018-11'!I",TEXT(MATCH($C2,'2018-11'!$C$2:$C$100,0)+1,0)))="",INDIRECT(CONCATENATE("'2018-10'!I",TEXT(MATCH($C2,'2018-10'!$C$2:$C$100,0)+1,0)))="")),"Н/Д",INDIRECT(CONCATENATE("'2018-11'!I",TEXT(MATCH($C2,'2018-11'!$C$2:$C$100,0)+1,0)))-INDIRECT(CONCATENATE("'2018-10'!I",TEXT(MATCH($C2,'2018-10'!$C$2:$C$100,0)+1,0))))</f>
        <v>53426669407</v>
      </c>
      <c r="J2" s="17">
        <f ca="1">IF(OR(INDIRECT(CONCATENATE("'2018-11'!J",TEXT(MATCH($C2,'2018-11'!$C$2:$C$100,0)+1,0)))="",INDIRECT(CONCATENATE("'2018-10'!J",TEXT(MATCH($C2,'2018-10'!$C$2:$C$100,0)+1,0)))="",AND(INDIRECT(CONCATENATE("'2018-11'!J",TEXT(MATCH($C2,'2018-11'!$C$2:$C$100,0)+1,0)))="",INDIRECT(CONCATENATE("'2018-10'!J",TEXT(MATCH($C2,'2018-10'!$C$2:$C$100,0)+1,0)))="")),"Н/Д",INDIRECT(CONCATENATE("'2018-11'!J",TEXT(MATCH($C2,'2018-11'!$C$2:$C$100,0)+1,0)))-INDIRECT(CONCATENATE("'2018-10'!J",TEXT(MATCH($C2,'2018-10'!$C$2:$C$100,0)+1,0))))</f>
        <v>3867100.049999997</v>
      </c>
      <c r="K2" s="17">
        <f ca="1">IF(OR(INDIRECT(CONCATENATE("'2018-11'!K",TEXT(MATCH($C2,'2018-11'!$C$2:$C$100,0)+1,0)))="",INDIRECT(CONCATENATE("'2018-10'!K",TEXT(MATCH($C2,'2018-10'!$C$2:$C$100,0)+1,0)))="",AND(INDIRECT(CONCATENATE("'2018-11'!K",TEXT(MATCH($C2,'2018-11'!$C$2:$C$100,0)+1,0)))="",INDIRECT(CONCATENATE("'2018-10'!K",TEXT(MATCH($C2,'2018-10'!$C$2:$C$100,0)+1,0)))="")),"Н/Д",INDIRECT(CONCATENATE("'2018-11'!K",TEXT(MATCH($C2,'2018-11'!$C$2:$C$100,0)+1,0)))-INDIRECT(CONCATENATE("'2018-10'!K",TEXT(MATCH($C2,'2018-10'!$C$2:$C$100,0)+1,0))))</f>
        <v>96693037063.420044</v>
      </c>
      <c r="L2" s="17">
        <f ca="1">IF(OR(INDIRECT(CONCATENATE("'2018-11'!L",TEXT(MATCH($C2,'2018-11'!$C$2:$C$100,0)+1,0)))="",INDIRECT(CONCATENATE("'2018-10'!L",TEXT(MATCH($C2,'2018-10'!$C$2:$C$100,0)+1,0)))="",AND(INDIRECT(CONCATENATE("'2018-11'!L",TEXT(MATCH($C2,'2018-11'!$C$2:$C$100,0)+1,0)))="",INDIRECT(CONCATENATE("'2018-10'!L",TEXT(MATCH($C2,'2018-10'!$C$2:$C$100,0)+1,0)))="")),"Н/Д",INDIRECT(CONCATENATE("'2018-11'!L",TEXT(MATCH($C2,'2018-11'!$C$2:$C$100,0)+1,0)))-INDIRECT(CONCATENATE("'2018-10'!L",TEXT(MATCH($C2,'2018-10'!$C$2:$C$100,0)+1,0))))</f>
        <v>264706268227.34998</v>
      </c>
      <c r="M2" s="17">
        <f ca="1">IF(OR(INDIRECT(CONCATENATE("'2018-11'!M",TEXT(MATCH($C2,'2018-11'!$C$2:$C$100,0)+1,0)))="",INDIRECT(CONCATENATE("'2018-10'!M",TEXT(MATCH($C2,'2018-10'!$C$2:$C$100,0)+1,0)))="",AND(INDIRECT(CONCATENATE("'2018-11'!M",TEXT(MATCH($C2,'2018-11'!$C$2:$C$100,0)+1,0)))="",INDIRECT(CONCATENATE("'2018-10'!M",TEXT(MATCH($C2,'2018-10'!$C$2:$C$100,0)+1,0)))="")),"Н/Д",INDIRECT(CONCATENATE("'2018-11'!M",TEXT(MATCH($C2,'2018-11'!$C$2:$C$100,0)+1,0)))-INDIRECT(CONCATENATE("'2018-10'!M",TEXT(MATCH($C2,'2018-10'!$C$2:$C$100,0)+1,0))))</f>
        <v>7663566396.6100006</v>
      </c>
      <c r="N2" s="17">
        <f ca="1">IF(OR(INDIRECT(CONCATENATE("'2018-11'!N",TEXT(MATCH($C2,'2018-11'!$C$2:$C$100,0)+1,0)))="",INDIRECT(CONCATENATE("'2018-10'!N",TEXT(MATCH($C2,'2018-10'!$C$2:$C$100,0)+1,0)))="",AND(INDIRECT(CONCATENATE("'2018-11'!N",TEXT(MATCH($C2,'2018-11'!$C$2:$C$100,0)+1,0)))="",INDIRECT(CONCATENATE("'2018-10'!N",TEXT(MATCH($C2,'2018-10'!$C$2:$C$100,0)+1,0)))="")),"Н/Д",INDIRECT(CONCATENATE("'2018-11'!N",TEXT(MATCH($C2,'2018-11'!$C$2:$C$100,0)+1,0)))-INDIRECT(CONCATENATE("'2018-10'!NE",TEXT(MATCH($C2,'2018-10'!$C$2:$C$100,0)+1,0))))</f>
        <v>38779575550.900002</v>
      </c>
      <c r="O2" s="17">
        <f ca="1">IF(OR(INDIRECT(CONCATENATE("'2018-11'!O",TEXT(MATCH($C2,'2018-11'!$C$2:$C$100,0)+1,0)))="",INDIRECT(CONCATENATE("'2018-10'!O",TEXT(MATCH($C2,'2018-10'!$C$2:$C$100,0)+1,0)))="",AND(INDIRECT(CONCATENATE("'2018-11'!O",TEXT(MATCH($C2,'2018-11'!$C$2:$C$100,0)+1,0)))="",INDIRECT(CONCATENATE("'2018-10'!O",TEXT(MATCH($C2,'2018-10'!$C$2:$C$100,0)+1,0)))="")),"Н/Д",INDIRECT(CONCATENATE("'2018-11'!O",TEXT(MATCH($C2,'2018-11'!$C$2:$C$100,0)+1,0)))-INDIRECT(CONCATENATE("'2018-10'!O",TEXT(MATCH($C2,'2018-10'!$C$2:$C$100,0)+1,0))))</f>
        <v>8789720.1100000143</v>
      </c>
      <c r="P2" s="17">
        <f ca="1">IF(OR(INDIRECT(CONCATENATE("'2018-11'!P",TEXT(MATCH($C2,'2018-11'!$C$2:$C$100,0)+1,0)))="",INDIRECT(CONCATENATE("'2018-10'!P",TEXT(MATCH($C2,'2018-10'!$C$2:$C$100,0)+1,0)))="",AND(INDIRECT(CONCATENATE("'2018-11'!P",TEXT(MATCH($C2,'2018-11'!$C$2:$C$100,0)+1,0)))="",INDIRECT(CONCATENATE("'2018-10'!P",TEXT(MATCH($C2,'2018-10'!$C$2:$C$100,0)+1,0)))="")),"Н/Д",INDIRECT(CONCATENATE("'2018-11'!P",TEXT(MATCH($C2,'2018-11'!$C$2:$C$100,0)+1,0)))-INDIRECT(CONCATENATE("'2018-10'!P",TEXT(MATCH($C2,'2018-10'!$C$2:$C$100,0)+1,0))))</f>
        <v>41665436325.600006</v>
      </c>
      <c r="Q2" s="17">
        <f ca="1">IF(OR(INDIRECT(CONCATENATE("'2018-11'!Q",TEXT(MATCH($C2,'2018-11'!$C$2:$C$100,0)+1,0)))="",INDIRECT(CONCATENATE("'2018-10'!Q",TEXT(MATCH($C2,'2018-10'!$C$2:$C$100,0)+1,0)))="",AND(INDIRECT(CONCATENATE("'2018-11'!Q",TEXT(MATCH($C2,'2018-11'!$C$2:$C$100,0)+1,0)))="",INDIRECT(CONCATENATE("'2018-10'!Q",TEXT(MATCH($C2,'2018-10'!$C$2:$C$100,0)+1,0)))="")),"Н/Д",INDIRECT(CONCATENATE("'2018-11'!Q",TEXT(MATCH($C2,'2018-11'!$C$2:$C$100,0)+1,0)))-INDIRECT(CONCATENATE("'2018-10'!Q",TEXT(MATCH($C2,'2018-10'!$C$2:$C$100,0)+1,0))))</f>
        <v>3640413636.7900009</v>
      </c>
      <c r="R2" s="17">
        <f ca="1">IF(OR(INDIRECT(CONCATENATE("'2018-11'!R",TEXT(MATCH($C2,'2018-11'!$C$2:$C$100,0)+1,0)))="",INDIRECT(CONCATENATE("'2018-10'!R",TEXT(MATCH($C2,'2018-10'!$C$2:$C$100,0)+1,0)))="",AND(INDIRECT(CONCATENATE("'2018-11'!R",TEXT(MATCH($C2,'2018-11'!$C$2:$C$100,0)+1,0)))="",INDIRECT(CONCATENATE("'2018-10'!R",TEXT(MATCH($C2,'2018-10'!$C$2:$C$100,0)+1,0)))="")),"Н/Д",INDIRECT(CONCATENATE("'2018-11'!R",TEXT(MATCH($C2,'2018-11'!$C$2:$C$100,0)+1,0)))-INDIRECT(CONCATENATE("'2018-10'!R",TEXT(MATCH($C2,'2018-10'!$C$2:$C$100,0)+1,0))))</f>
        <v>12857275578.900009</v>
      </c>
      <c r="S2" s="17">
        <f ca="1">IF(OR(INDIRECT(CONCATENATE("'2018-11'!S",TEXT(MATCH($C2,'2018-11'!$C$2:$C$100,0)+1,0)))="",INDIRECT(CONCATENATE("'2018-10'!S",TEXT(MATCH($C2,'2018-10'!$C$2:$C$100,0)+1,0)))="",AND(INDIRECT(CONCATENATE("'2018-11'!S",TEXT(MATCH($C2,'2018-11'!$C$2:$C$100,0)+1,0)))="",INDIRECT(CONCATENATE("'2018-10'!S",TEXT(MATCH($C2,'2018-10'!$C$2:$C$100,0)+1,0)))="")),"Н/Д",INDIRECT(CONCATENATE("'2018-11'!S",TEXT(MATCH($C2,'2018-11'!$C$2:$C$100,0)+1,0)))-INDIRECT(CONCATENATE("'2018-10'!S",TEXT(MATCH($C2,'2018-10'!$C$2:$C$100,0)+1,0))))</f>
        <v>155335703.27999997</v>
      </c>
      <c r="T2" s="17">
        <f ca="1">IF(OR(INDIRECT(CONCATENATE("'2018-11'!T",TEXT(MATCH($C2,'2018-11'!$C$2:$C$100,0)+1,0)))="",INDIRECT(CONCATENATE("'2018-10'!T",TEXT(MATCH($C2,'2018-10'!$C$2:$C$100,0)+1,0)))="",AND(INDIRECT(CONCATENATE("'2018-11'!T",TEXT(MATCH($C2,'2018-11'!$C$2:$C$100,0)+1,0)))="",INDIRECT(CONCATENATE("'2018-10'!T",TEXT(MATCH($C2,'2018-10'!$C$2:$C$100,0)+1,0)))="")),"Н/Д",INDIRECT(CONCATENATE("'2018-11'!T",TEXT(MATCH($C2,'2018-11'!$C$2:$C$100,0)+1,0)))-INDIRECT(CONCATENATE("'2018-10'!T",TEXT(MATCH($C2,'2018-10'!$C$2:$C$100,0)+1,0))))</f>
        <v>11574150389.690002</v>
      </c>
      <c r="U2" s="17">
        <f ca="1">IF(OR(INDIRECT(CONCATENATE("'2018-11'!U",TEXT(MATCH($C2,'2018-11'!$C$2:$C$100,0)+1,0)))="",INDIRECT(CONCATENATE("'2018-10'!U",TEXT(MATCH($C2,'2018-10'!$C$2:$C$100,0)+1,0)))="",AND(INDIRECT(CONCATENATE("'2018-11'!U",TEXT(MATCH($C2,'2018-11'!$C$2:$C$100,0)+1,0)))="",INDIRECT(CONCATENATE("'2018-10'!U",TEXT(MATCH($C2,'2018-10'!$C$2:$C$100,0)+1,0)))="")),"Н/Д",INDIRECT(CONCATENATE("'2018-11'!U",TEXT(MATCH($C2,'2018-11'!$C$2:$C$100,0)+1,0)))-INDIRECT(CONCATENATE("'2018-10'!U",TEXT(MATCH($C2,'2018-10'!$C$2:$C$100,0)+1,0))))</f>
        <v>3402961931.9900017</v>
      </c>
      <c r="V2" s="17">
        <f ca="1">IF(OR(INDIRECT(CONCATENATE("'2018-11'!V",TEXT(MATCH($C2,'2018-11'!$C$2:$C$100,0)+1,0)))="",INDIRECT(CONCATENATE("'2018-10'!V",TEXT(MATCH($C2,'2018-10'!$C$2:$C$100,0)+1,0)))="",AND(INDIRECT(CONCATENATE("'2018-11'!V",TEXT(MATCH($C2,'2018-11'!$C$2:$C$100,0)+1,0)))="",INDIRECT(CONCATENATE("'2018-10'!V",TEXT(MATCH($C2,'2018-10'!$C$2:$C$100,0)+1,0)))="")),"Н/Д",INDIRECT(CONCATENATE("'2018-11'!V",TEXT(MATCH($C2,'2018-11'!$C$2:$C$100,0)+1,0)))-INDIRECT(CONCATENATE("'2018-10'!V",TEXT(MATCH($C2,'2018-10'!$C$2:$C$100,0)+1,0))))</f>
        <v>166007608847.25</v>
      </c>
      <c r="W2" s="17">
        <f ca="1">IF(OR(INDIRECT(CONCATENATE("'2018-11'!W",TEXT(MATCH($C2,'2018-11'!$C$2:$C$100,0)+1,0)))="",INDIRECT(CONCATENATE("'2018-10'!W",TEXT(MATCH($C2,'2018-10'!$C$2:$C$100,0)+1,0)))="",AND(INDIRECT(CONCATENATE("'2018-11'!W",TEXT(MATCH($C2,'2018-11'!$C$2:$C$100,0)+1,0)))="",INDIRECT(CONCATENATE("'2018-10'!W",TEXT(MATCH($C2,'2018-10'!$C$2:$C$100,0)+1,0)))="")),"Н/Д",INDIRECT(CONCATENATE("'2018-11'!W",TEXT(MATCH($C2,'2018-11'!$C$2:$C$100,0)+1,0)))-INDIRECT(CONCATENATE("'2018-10'!W",TEXT(MATCH($C2,'2018-10'!$C$2:$C$100,0)+1,0))))</f>
        <v>4163785551889.0508</v>
      </c>
    </row>
    <row r="3" spans="1:23" x14ac:dyDescent="0.25">
      <c r="A3" s="2" t="s">
        <v>22</v>
      </c>
      <c r="B3" s="2" t="s">
        <v>23</v>
      </c>
      <c r="C3" s="15">
        <v>10000000</v>
      </c>
      <c r="D3" s="2" t="s">
        <v>214</v>
      </c>
      <c r="E3" s="17">
        <f ca="1">IF(OR(INDIRECT(CONCATENATE("'2018-11'!E",TEXT(MATCH($C3,'2018-11'!$C$2:$C$100,0)+1,0)))="",INDIRECT(CONCATENATE("'2018-10'!E",TEXT(MATCH($C3,'2018-10'!$C$2:$C$100,0)+1,0)))="",AND(INDIRECT(CONCATENATE("'2018-11'!E",TEXT(MATCH($C3,'2018-11'!$C$2:$C$100,0)+1,0)))="",INDIRECT(CONCATENATE("'2018-10'!E",TEXT(MATCH($C3,'2018-10'!$C$2:$C$100,0)+1,0)))="")),"Н/Д",INDIRECT(CONCATENATE("'2018-11'!E",TEXT(MATCH($C3,'2018-11'!$C$2:$C$100,0)+1,0)))-INDIRECT(CONCATENATE("'2018-10'!E",TEXT(MATCH($C3,'2018-10'!$C$2:$C$100,0)+1,0))))</f>
        <v>8325917557.7699966</v>
      </c>
      <c r="F3" s="17">
        <f ca="1">IF(OR(INDIRECT(CONCATENATE("'2018-11'!F",TEXT(MATCH($C3,'2018-11'!$C$2:$C$100,0)+1,0)))="",INDIRECT(CONCATENATE("'2018-10'!F",TEXT(MATCH($C3,'2018-10'!$C$2:$C$100,0)+1,0)))="",AND(INDIRECT(CONCATENATE("'2018-11'!F",TEXT(MATCH($C3,'2018-11'!$C$2:$C$100,0)+1,0)))="",INDIRECT(CONCATENATE("'2018-10'!F",TEXT(MATCH($C3,'2018-10'!$C$2:$C$100,0)+1,0)))="")),"Н/Д",INDIRECT(CONCATENATE("'2018-11'!F",TEXT(MATCH($C3,'2018-11'!$C$2:$C$100,0)+1,0)))-INDIRECT(CONCATENATE("'2018-10'!F",TEXT(MATCH($C3,'2018-10'!$C$2:$C$100,0)+1,0))))</f>
        <v>7395246011.2299995</v>
      </c>
      <c r="G3" s="17">
        <f ca="1">IF(OR(INDIRECT(CONCATENATE("'2018-11'!G",TEXT(MATCH($C3,'2018-11'!$C$2:$C$100,0)+1,0)))="",INDIRECT(CONCATENATE("'2018-10'!G",TEXT(MATCH($C3,'2018-10'!$C$2:$C$100,0)+1,0)))="",AND(INDIRECT(CONCATENATE("'2018-11'!G",TEXT(MATCH($C3,'2018-11'!$C$2:$C$100,0)+1,0)))="",INDIRECT(CONCATENATE("'2018-10'!G",TEXT(MATCH($C3,'2018-10'!$C$2:$C$100,0)+1,0)))="")),"Н/Д",INDIRECT(CONCATENATE("'2018-11'!G",TEXT(MATCH($C3,'2018-11'!$C$2:$C$100,0)+1,0)))-INDIRECT(CONCATENATE("'2018-10'!G",TEXT(MATCH($C3,'2018-10'!$C$2:$C$100,0)+1,0))))</f>
        <v>1490383128.5500002</v>
      </c>
      <c r="H3" s="17">
        <f ca="1">IF(OR(INDIRECT(CONCATENATE("'2018-11'!H",TEXT(MATCH($C3,'2018-11'!$C$2:$C$100,0)+1,0)))="",INDIRECT(CONCATENATE("'2018-10'!H",TEXT(MATCH($C3,'2018-10'!$C$2:$C$100,0)+1,0)))="",AND(INDIRECT(CONCATENATE("'2018-11'!H",TEXT(MATCH($C3,'2018-11'!$C$2:$C$100,0)+1,0)))="",INDIRECT(CONCATENATE("'2018-10'!H",TEXT(MATCH($C3,'2018-10'!$C$2:$C$100,0)+1,0)))="")),"Н/Д",INDIRECT(CONCATENATE("'2018-11'!H",TEXT(MATCH($C3,'2018-11'!$C$2:$C$100,0)+1,0)))-INDIRECT(CONCATENATE("'2018-10'!H",TEXT(MATCH($C3,'2018-10'!$C$2:$C$100,0)+1,0))))</f>
        <v>1808886934.789999</v>
      </c>
      <c r="I3" s="17">
        <f ca="1">IF(OR(INDIRECT(CONCATENATE("'2018-11'!I",TEXT(MATCH($C3,'2018-11'!$C$2:$C$100,0)+1,0)))="",INDIRECT(CONCATENATE("'2018-10'!I",TEXT(MATCH($C3,'2018-10'!$C$2:$C$100,0)+1,0)))="",AND(INDIRECT(CONCATENATE("'2018-11'!I",TEXT(MATCH($C3,'2018-11'!$C$2:$C$100,0)+1,0)))="",INDIRECT(CONCATENATE("'2018-10'!I",TEXT(MATCH($C3,'2018-10'!$C$2:$C$100,0)+1,0)))="")),"Н/Д",INDIRECT(CONCATENATE("'2018-11'!I",TEXT(MATCH($C3,'2018-11'!$C$2:$C$100,0)+1,0)))-INDIRECT(CONCATENATE("'2018-10'!I",TEXT(MATCH($C3,'2018-10'!$C$2:$C$100,0)+1,0))))</f>
        <v>244577127.9000001</v>
      </c>
      <c r="J3" s="17" t="str">
        <f ca="1">IF(OR(INDIRECT(CONCATENATE("'2018-11'!J",TEXT(MATCH($C3,'2018-11'!$C$2:$C$100,0)+1,0)))="",INDIRECT(CONCATENATE("'2018-10'!J",TEXT(MATCH($C3,'2018-10'!$C$2:$C$100,0)+1,0)))="",AND(INDIRECT(CONCATENATE("'2018-11'!J",TEXT(MATCH($C3,'2018-11'!$C$2:$C$100,0)+1,0)))="",INDIRECT(CONCATENATE("'2018-10'!J",TEXT(MATCH($C3,'2018-10'!$C$2:$C$100,0)+1,0)))="")),"Н/Д",INDIRECT(CONCATENATE("'2018-11'!J",TEXT(MATCH($C3,'2018-11'!$C$2:$C$100,0)+1,0)))-INDIRECT(CONCATENATE("'2018-10'!J",TEXT(MATCH($C3,'2018-10'!$C$2:$C$100,0)+1,0))))</f>
        <v>Н/Д</v>
      </c>
      <c r="K3" s="17">
        <f ca="1">IF(OR(INDIRECT(CONCATENATE("'2018-11'!K",TEXT(MATCH($C3,'2018-11'!$C$2:$C$100,0)+1,0)))="",INDIRECT(CONCATENATE("'2018-10'!K",TEXT(MATCH($C3,'2018-10'!$C$2:$C$100,0)+1,0)))="",AND(INDIRECT(CONCATENATE("'2018-11'!K",TEXT(MATCH($C3,'2018-11'!$C$2:$C$100,0)+1,0)))="",INDIRECT(CONCATENATE("'2018-10'!K",TEXT(MATCH($C3,'2018-10'!$C$2:$C$100,0)+1,0)))="")),"Н/Д",INDIRECT(CONCATENATE("'2018-11'!K",TEXT(MATCH($C3,'2018-11'!$C$2:$C$100,0)+1,0)))-INDIRECT(CONCATENATE("'2018-10'!K",TEXT(MATCH($C3,'2018-10'!$C$2:$C$100,0)+1,0))))</f>
        <v>568129239.81999993</v>
      </c>
      <c r="L3" s="17">
        <f ca="1">IF(OR(INDIRECT(CONCATENATE("'2018-11'!L",TEXT(MATCH($C3,'2018-11'!$C$2:$C$100,0)+1,0)))="",INDIRECT(CONCATENATE("'2018-10'!L",TEXT(MATCH($C3,'2018-10'!$C$2:$C$100,0)+1,0)))="",AND(INDIRECT(CONCATENATE("'2018-11'!L",TEXT(MATCH($C3,'2018-11'!$C$2:$C$100,0)+1,0)))="",INDIRECT(CONCATENATE("'2018-10'!L",TEXT(MATCH($C3,'2018-10'!$C$2:$C$100,0)+1,0)))="")),"Н/Д",INDIRECT(CONCATENATE("'2018-11'!L",TEXT(MATCH($C3,'2018-11'!$C$2:$C$100,0)+1,0)))-INDIRECT(CONCATENATE("'2018-10'!L",TEXT(MATCH($C3,'2018-10'!$C$2:$C$100,0)+1,0))))</f>
        <v>2799817714.2399998</v>
      </c>
      <c r="M3" s="17">
        <f ca="1">IF(OR(INDIRECT(CONCATENATE("'2018-11'!M",TEXT(MATCH($C3,'2018-11'!$C$2:$C$100,0)+1,0)))="",INDIRECT(CONCATENATE("'2018-10'!M",TEXT(MATCH($C3,'2018-10'!$C$2:$C$100,0)+1,0)))="",AND(INDIRECT(CONCATENATE("'2018-11'!M",TEXT(MATCH($C3,'2018-11'!$C$2:$C$100,0)+1,0)))="",INDIRECT(CONCATENATE("'2018-10'!M",TEXT(MATCH($C3,'2018-10'!$C$2:$C$100,0)+1,0)))="")),"Н/Д",INDIRECT(CONCATENATE("'2018-11'!M",TEXT(MATCH($C3,'2018-11'!$C$2:$C$100,0)+1,0)))-INDIRECT(CONCATENATE("'2018-10'!M",TEXT(MATCH($C3,'2018-10'!$C$2:$C$100,0)+1,0))))</f>
        <v>115888901.74000001</v>
      </c>
      <c r="N3" s="17">
        <f ca="1">IF(OR(INDIRECT(CONCATENATE("'2018-11'!N",TEXT(MATCH($C3,'2018-11'!$C$2:$C$100,0)+1,0)))="",INDIRECT(CONCATENATE("'2018-10'!N",TEXT(MATCH($C3,'2018-10'!$C$2:$C$100,0)+1,0)))="",AND(INDIRECT(CONCATENATE("'2018-11'!N",TEXT(MATCH($C3,'2018-11'!$C$2:$C$100,0)+1,0)))="",INDIRECT(CONCATENATE("'2018-10'!N",TEXT(MATCH($C3,'2018-10'!$C$2:$C$100,0)+1,0)))="")),"Н/Д",INDIRECT(CONCATENATE("'2018-11'!N",TEXT(MATCH($C3,'2018-11'!$C$2:$C$100,0)+1,0)))-INDIRECT(CONCATENATE("'2018-10'!NE",TEXT(MATCH($C3,'2018-10'!$C$2:$C$100,0)+1,0))))</f>
        <v>232756591.11000001</v>
      </c>
      <c r="O3" s="17">
        <f ca="1">IF(OR(INDIRECT(CONCATENATE("'2018-11'!O",TEXT(MATCH($C3,'2018-11'!$C$2:$C$100,0)+1,0)))="",INDIRECT(CONCATENATE("'2018-10'!O",TEXT(MATCH($C3,'2018-10'!$C$2:$C$100,0)+1,0)))="",AND(INDIRECT(CONCATENATE("'2018-11'!O",TEXT(MATCH($C3,'2018-11'!$C$2:$C$100,0)+1,0)))="",INDIRECT(CONCATENATE("'2018-10'!O",TEXT(MATCH($C3,'2018-10'!$C$2:$C$100,0)+1,0)))="")),"Н/Д",INDIRECT(CONCATENATE("'2018-11'!O",TEXT(MATCH($C3,'2018-11'!$C$2:$C$100,0)+1,0)))-INDIRECT(CONCATENATE("'2018-10'!O",TEXT(MATCH($C3,'2018-10'!$C$2:$C$100,0)+1,0))))</f>
        <v>0</v>
      </c>
      <c r="P3" s="17">
        <f ca="1">IF(OR(INDIRECT(CONCATENATE("'2018-11'!P",TEXT(MATCH($C3,'2018-11'!$C$2:$C$100,0)+1,0)))="",INDIRECT(CONCATENATE("'2018-10'!P",TEXT(MATCH($C3,'2018-10'!$C$2:$C$100,0)+1,0)))="",AND(INDIRECT(CONCATENATE("'2018-11'!P",TEXT(MATCH($C3,'2018-11'!$C$2:$C$100,0)+1,0)))="",INDIRECT(CONCATENATE("'2018-10'!P",TEXT(MATCH($C3,'2018-10'!$C$2:$C$100,0)+1,0)))="")),"Н/Д",INDIRECT(CONCATENATE("'2018-11'!P",TEXT(MATCH($C3,'2018-11'!$C$2:$C$100,0)+1,0)))-INDIRECT(CONCATENATE("'2018-10'!P",TEXT(MATCH($C3,'2018-10'!$C$2:$C$100,0)+1,0))))</f>
        <v>173973431.28999996</v>
      </c>
      <c r="Q3" s="17">
        <f ca="1">IF(OR(INDIRECT(CONCATENATE("'2018-11'!Q",TEXT(MATCH($C3,'2018-11'!$C$2:$C$100,0)+1,0)))="",INDIRECT(CONCATENATE("'2018-10'!Q",TEXT(MATCH($C3,'2018-10'!$C$2:$C$100,0)+1,0)))="",AND(INDIRECT(CONCATENATE("'2018-11'!Q",TEXT(MATCH($C3,'2018-11'!$C$2:$C$100,0)+1,0)))="",INDIRECT(CONCATENATE("'2018-10'!Q",TEXT(MATCH($C3,'2018-10'!$C$2:$C$100,0)+1,0)))="")),"Н/Д",INDIRECT(CONCATENATE("'2018-11'!Q",TEXT(MATCH($C3,'2018-11'!$C$2:$C$100,0)+1,0)))-INDIRECT(CONCATENATE("'2018-10'!Q",TEXT(MATCH($C3,'2018-10'!$C$2:$C$100,0)+1,0))))</f>
        <v>15404939.800000012</v>
      </c>
      <c r="R3" s="17">
        <f ca="1">IF(OR(INDIRECT(CONCATENATE("'2018-11'!R",TEXT(MATCH($C3,'2018-11'!$C$2:$C$100,0)+1,0)))="",INDIRECT(CONCATENATE("'2018-10'!R",TEXT(MATCH($C3,'2018-10'!$C$2:$C$100,0)+1,0)))="",AND(INDIRECT(CONCATENATE("'2018-11'!R",TEXT(MATCH($C3,'2018-11'!$C$2:$C$100,0)+1,0)))="",INDIRECT(CONCATENATE("'2018-10'!R",TEXT(MATCH($C3,'2018-10'!$C$2:$C$100,0)+1,0)))="")),"Н/Д",INDIRECT(CONCATENATE("'2018-11'!R",TEXT(MATCH($C3,'2018-11'!$C$2:$C$100,0)+1,0)))-INDIRECT(CONCATENATE("'2018-10'!R",TEXT(MATCH($C3,'2018-10'!$C$2:$C$100,0)+1,0))))</f>
        <v>90355514.660000026</v>
      </c>
      <c r="S3" s="17">
        <f ca="1">IF(OR(INDIRECT(CONCATENATE("'2018-11'!S",TEXT(MATCH($C3,'2018-11'!$C$2:$C$100,0)+1,0)))="",INDIRECT(CONCATENATE("'2018-10'!S",TEXT(MATCH($C3,'2018-10'!$C$2:$C$100,0)+1,0)))="",AND(INDIRECT(CONCATENATE("'2018-11'!S",TEXT(MATCH($C3,'2018-11'!$C$2:$C$100,0)+1,0)))="",INDIRECT(CONCATENATE("'2018-10'!S",TEXT(MATCH($C3,'2018-10'!$C$2:$C$100,0)+1,0)))="")),"Н/Д",INDIRECT(CONCATENATE("'2018-11'!S",TEXT(MATCH($C3,'2018-11'!$C$2:$C$100,0)+1,0)))-INDIRECT(CONCATENATE("'2018-10'!S",TEXT(MATCH($C3,'2018-10'!$C$2:$C$100,0)+1,0))))</f>
        <v>1116232.7300000004</v>
      </c>
      <c r="T3" s="17">
        <f ca="1">IF(OR(INDIRECT(CONCATENATE("'2018-11'!T",TEXT(MATCH($C3,'2018-11'!$C$2:$C$100,0)+1,0)))="",INDIRECT(CONCATENATE("'2018-10'!T",TEXT(MATCH($C3,'2018-10'!$C$2:$C$100,0)+1,0)))="",AND(INDIRECT(CONCATENATE("'2018-11'!T",TEXT(MATCH($C3,'2018-11'!$C$2:$C$100,0)+1,0)))="",INDIRECT(CONCATENATE("'2018-10'!T",TEXT(MATCH($C3,'2018-10'!$C$2:$C$100,0)+1,0)))="")),"Н/Д",INDIRECT(CONCATENATE("'2018-11'!T",TEXT(MATCH($C3,'2018-11'!$C$2:$C$100,0)+1,0)))-INDIRECT(CONCATENATE("'2018-10'!T",TEXT(MATCH($C3,'2018-10'!$C$2:$C$100,0)+1,0))))</f>
        <v>35491837.680000007</v>
      </c>
      <c r="U3" s="17">
        <f ca="1">IF(OR(INDIRECT(CONCATENATE("'2018-11'!U",TEXT(MATCH($C3,'2018-11'!$C$2:$C$100,0)+1,0)))="",INDIRECT(CONCATENATE("'2018-10'!U",TEXT(MATCH($C3,'2018-10'!$C$2:$C$100,0)+1,0)))="",AND(INDIRECT(CONCATENATE("'2018-11'!U",TEXT(MATCH($C3,'2018-11'!$C$2:$C$100,0)+1,0)))="",INDIRECT(CONCATENATE("'2018-10'!U",TEXT(MATCH($C3,'2018-10'!$C$2:$C$100,0)+1,0)))="")),"Н/Д",INDIRECT(CONCATENATE("'2018-11'!U",TEXT(MATCH($C3,'2018-11'!$C$2:$C$100,0)+1,0)))-INDIRECT(CONCATENATE("'2018-10'!U",TEXT(MATCH($C3,'2018-10'!$C$2:$C$100,0)+1,0))))</f>
        <v>1181104.1400000006</v>
      </c>
      <c r="V3" s="17">
        <f ca="1">IF(OR(INDIRECT(CONCATENATE("'2018-11'!V",TEXT(MATCH($C3,'2018-11'!$C$2:$C$100,0)+1,0)))="",INDIRECT(CONCATENATE("'2018-10'!V",TEXT(MATCH($C3,'2018-10'!$C$2:$C$100,0)+1,0)))="",AND(INDIRECT(CONCATENATE("'2018-11'!V",TEXT(MATCH($C3,'2018-11'!$C$2:$C$100,0)+1,0)))="",INDIRECT(CONCATENATE("'2018-10'!V",TEXT(MATCH($C3,'2018-10'!$C$2:$C$100,0)+1,0)))="")),"Н/Д",INDIRECT(CONCATENATE("'2018-11'!V",TEXT(MATCH($C3,'2018-11'!$C$2:$C$100,0)+1,0)))-INDIRECT(CONCATENATE("'2018-10'!V",TEXT(MATCH($C3,'2018-10'!$C$2:$C$100,0)+1,0))))</f>
        <v>930671546.54000092</v>
      </c>
      <c r="W3" s="17">
        <f ca="1">IF(OR(INDIRECT(CONCATENATE("'2018-11'!W",TEXT(MATCH($C3,'2018-11'!$C$2:$C$100,0)+1,0)))="",INDIRECT(CONCATENATE("'2018-10'!W",TEXT(MATCH($C3,'2018-10'!$C$2:$C$100,0)+1,0)))="",AND(INDIRECT(CONCATENATE("'2018-11'!W",TEXT(MATCH($C3,'2018-11'!$C$2:$C$100,0)+1,0)))="",INDIRECT(CONCATENATE("'2018-10'!W",TEXT(MATCH($C3,'2018-10'!$C$2:$C$100,0)+1,0)))="")),"Н/Д",INDIRECT(CONCATENATE("'2018-11'!W",TEXT(MATCH($C3,'2018-11'!$C$2:$C$100,0)+1,0)))-INDIRECT(CONCATENATE("'2018-10'!W",TEXT(MATCH($C3,'2018-10'!$C$2:$C$100,0)+1,0))))</f>
        <v>24027146346.900009</v>
      </c>
    </row>
    <row r="4" spans="1:23" x14ac:dyDescent="0.25">
      <c r="A4" s="2" t="s">
        <v>22</v>
      </c>
      <c r="B4" s="2" t="s">
        <v>24</v>
      </c>
      <c r="C4" s="15">
        <v>99000000</v>
      </c>
      <c r="D4" s="2" t="s">
        <v>214</v>
      </c>
      <c r="E4" s="17">
        <f ca="1">IF(OR(INDIRECT(CONCATENATE("'2018-11'!E",TEXT(MATCH($C4,'2018-11'!$C$2:$C$100,0)+1,0)))="",INDIRECT(CONCATENATE("'2018-10'!E",TEXT(MATCH($C4,'2018-10'!$C$2:$C$100,0)+1,0)))="",AND(INDIRECT(CONCATENATE("'2018-11'!E",TEXT(MATCH($C4,'2018-11'!$C$2:$C$100,0)+1,0)))="",INDIRECT(CONCATENATE("'2018-10'!E",TEXT(MATCH($C4,'2018-10'!$C$2:$C$100,0)+1,0)))="")),"Н/Д",INDIRECT(CONCATENATE("'2018-11'!E",TEXT(MATCH($C4,'2018-11'!$C$2:$C$100,0)+1,0)))-INDIRECT(CONCATENATE("'2018-10'!E",TEXT(MATCH($C4,'2018-10'!$C$2:$C$100,0)+1,0))))</f>
        <v>1071974519.5700006</v>
      </c>
      <c r="F4" s="17">
        <f ca="1">IF(OR(INDIRECT(CONCATENATE("'2018-11'!F",TEXT(MATCH($C4,'2018-11'!$C$2:$C$100,0)+1,0)))="",INDIRECT(CONCATENATE("'2018-10'!F",TEXT(MATCH($C4,'2018-10'!$C$2:$C$100,0)+1,0)))="",AND(INDIRECT(CONCATENATE("'2018-11'!F",TEXT(MATCH($C4,'2018-11'!$C$2:$C$100,0)+1,0)))="",INDIRECT(CONCATENATE("'2018-10'!F",TEXT(MATCH($C4,'2018-10'!$C$2:$C$100,0)+1,0)))="")),"Н/Д",INDIRECT(CONCATENATE("'2018-11'!F",TEXT(MATCH($C4,'2018-11'!$C$2:$C$100,0)+1,0)))-INDIRECT(CONCATENATE("'2018-10'!F",TEXT(MATCH($C4,'2018-10'!$C$2:$C$100,0)+1,0))))</f>
        <v>796942102.36000061</v>
      </c>
      <c r="G4" s="17">
        <f ca="1">IF(OR(INDIRECT(CONCATENATE("'2018-11'!G",TEXT(MATCH($C4,'2018-11'!$C$2:$C$100,0)+1,0)))="",INDIRECT(CONCATENATE("'2018-10'!G",TEXT(MATCH($C4,'2018-10'!$C$2:$C$100,0)+1,0)))="",AND(INDIRECT(CONCATENATE("'2018-11'!G",TEXT(MATCH($C4,'2018-11'!$C$2:$C$100,0)+1,0)))="",INDIRECT(CONCATENATE("'2018-10'!G",TEXT(MATCH($C4,'2018-10'!$C$2:$C$100,0)+1,0)))="")),"Н/Д",INDIRECT(CONCATENATE("'2018-11'!G",TEXT(MATCH($C4,'2018-11'!$C$2:$C$100,0)+1,0)))-INDIRECT(CONCATENATE("'2018-10'!G",TEXT(MATCH($C4,'2018-10'!$C$2:$C$100,0)+1,0))))</f>
        <v>66232646.570000052</v>
      </c>
      <c r="H4" s="17">
        <f ca="1">IF(OR(INDIRECT(CONCATENATE("'2018-11'!H",TEXT(MATCH($C4,'2018-11'!$C$2:$C$100,0)+1,0)))="",INDIRECT(CONCATENATE("'2018-10'!H",TEXT(MATCH($C4,'2018-10'!$C$2:$C$100,0)+1,0)))="",AND(INDIRECT(CONCATENATE("'2018-11'!H",TEXT(MATCH($C4,'2018-11'!$C$2:$C$100,0)+1,0)))="",INDIRECT(CONCATENATE("'2018-10'!H",TEXT(MATCH($C4,'2018-10'!$C$2:$C$100,0)+1,0)))="")),"Н/Д",INDIRECT(CONCATENATE("'2018-11'!H",TEXT(MATCH($C4,'2018-11'!$C$2:$C$100,0)+1,0)))-INDIRECT(CONCATENATE("'2018-10'!H",TEXT(MATCH($C4,'2018-10'!$C$2:$C$100,0)+1,0))))</f>
        <v>258560844.98000002</v>
      </c>
      <c r="I4" s="17">
        <f ca="1">IF(OR(INDIRECT(CONCATENATE("'2018-11'!I",TEXT(MATCH($C4,'2018-11'!$C$2:$C$100,0)+1,0)))="",INDIRECT(CONCATENATE("'2018-10'!I",TEXT(MATCH($C4,'2018-10'!$C$2:$C$100,0)+1,0)))="",AND(INDIRECT(CONCATENATE("'2018-11'!I",TEXT(MATCH($C4,'2018-11'!$C$2:$C$100,0)+1,0)))="",INDIRECT(CONCATENATE("'2018-10'!I",TEXT(MATCH($C4,'2018-10'!$C$2:$C$100,0)+1,0)))="")),"Н/Д",INDIRECT(CONCATENATE("'2018-11'!I",TEXT(MATCH($C4,'2018-11'!$C$2:$C$100,0)+1,0)))-INDIRECT(CONCATENATE("'2018-10'!I",TEXT(MATCH($C4,'2018-10'!$C$2:$C$100,0)+1,0))))</f>
        <v>43912712.270000041</v>
      </c>
      <c r="J4" s="17" t="str">
        <f ca="1">IF(OR(INDIRECT(CONCATENATE("'2018-11'!J",TEXT(MATCH($C4,'2018-11'!$C$2:$C$100,0)+1,0)))="",INDIRECT(CONCATENATE("'2018-10'!J",TEXT(MATCH($C4,'2018-10'!$C$2:$C$100,0)+1,0)))="",AND(INDIRECT(CONCATENATE("'2018-11'!J",TEXT(MATCH($C4,'2018-11'!$C$2:$C$100,0)+1,0)))="",INDIRECT(CONCATENATE("'2018-10'!J",TEXT(MATCH($C4,'2018-10'!$C$2:$C$100,0)+1,0)))="")),"Н/Д",INDIRECT(CONCATENATE("'2018-11'!J",TEXT(MATCH($C4,'2018-11'!$C$2:$C$100,0)+1,0)))-INDIRECT(CONCATENATE("'2018-10'!J",TEXT(MATCH($C4,'2018-10'!$C$2:$C$100,0)+1,0))))</f>
        <v>Н/Д</v>
      </c>
      <c r="K4" s="17">
        <f ca="1">IF(OR(INDIRECT(CONCATENATE("'2018-11'!K",TEXT(MATCH($C4,'2018-11'!$C$2:$C$100,0)+1,0)))="",INDIRECT(CONCATENATE("'2018-10'!K",TEXT(MATCH($C4,'2018-10'!$C$2:$C$100,0)+1,0)))="",AND(INDIRECT(CONCATENATE("'2018-11'!K",TEXT(MATCH($C4,'2018-11'!$C$2:$C$100,0)+1,0)))="",INDIRECT(CONCATENATE("'2018-10'!K",TEXT(MATCH($C4,'2018-10'!$C$2:$C$100,0)+1,0)))="")),"Н/Д",INDIRECT(CONCATENATE("'2018-11'!K",TEXT(MATCH($C4,'2018-11'!$C$2:$C$100,0)+1,0)))-INDIRECT(CONCATENATE("'2018-10'!K",TEXT(MATCH($C4,'2018-10'!$C$2:$C$100,0)+1,0))))</f>
        <v>60928860</v>
      </c>
      <c r="L4" s="17">
        <f ca="1">IF(OR(INDIRECT(CONCATENATE("'2018-11'!L",TEXT(MATCH($C4,'2018-11'!$C$2:$C$100,0)+1,0)))="",INDIRECT(CONCATENATE("'2018-10'!L",TEXT(MATCH($C4,'2018-10'!$C$2:$C$100,0)+1,0)))="",AND(INDIRECT(CONCATENATE("'2018-11'!L",TEXT(MATCH($C4,'2018-11'!$C$2:$C$100,0)+1,0)))="",INDIRECT(CONCATENATE("'2018-10'!L",TEXT(MATCH($C4,'2018-10'!$C$2:$C$100,0)+1,0)))="")),"Н/Д",INDIRECT(CONCATENATE("'2018-11'!L",TEXT(MATCH($C4,'2018-11'!$C$2:$C$100,0)+1,0)))-INDIRECT(CONCATENATE("'2018-10'!L",TEXT(MATCH($C4,'2018-10'!$C$2:$C$100,0)+1,0))))</f>
        <v>290521241.78999996</v>
      </c>
      <c r="M4" s="17">
        <f ca="1">IF(OR(INDIRECT(CONCATENATE("'2018-11'!M",TEXT(MATCH($C4,'2018-11'!$C$2:$C$100,0)+1,0)))="",INDIRECT(CONCATENATE("'2018-10'!M",TEXT(MATCH($C4,'2018-10'!$C$2:$C$100,0)+1,0)))="",AND(INDIRECT(CONCATENATE("'2018-11'!M",TEXT(MATCH($C4,'2018-11'!$C$2:$C$100,0)+1,0)))="",INDIRECT(CONCATENATE("'2018-10'!M",TEXT(MATCH($C4,'2018-10'!$C$2:$C$100,0)+1,0)))="")),"Н/Д",INDIRECT(CONCATENATE("'2018-11'!M",TEXT(MATCH($C4,'2018-11'!$C$2:$C$100,0)+1,0)))-INDIRECT(CONCATENATE("'2018-10'!M",TEXT(MATCH($C4,'2018-10'!$C$2:$C$100,0)+1,0))))</f>
        <v>4370714.3299999982</v>
      </c>
      <c r="N4" s="17">
        <f ca="1">IF(OR(INDIRECT(CONCATENATE("'2018-11'!N",TEXT(MATCH($C4,'2018-11'!$C$2:$C$100,0)+1,0)))="",INDIRECT(CONCATENATE("'2018-10'!N",TEXT(MATCH($C4,'2018-10'!$C$2:$C$100,0)+1,0)))="",AND(INDIRECT(CONCATENATE("'2018-11'!N",TEXT(MATCH($C4,'2018-11'!$C$2:$C$100,0)+1,0)))="",INDIRECT(CONCATENATE("'2018-10'!N",TEXT(MATCH($C4,'2018-10'!$C$2:$C$100,0)+1,0)))="")),"Н/Д",INDIRECT(CONCATENATE("'2018-11'!N",TEXT(MATCH($C4,'2018-11'!$C$2:$C$100,0)+1,0)))-INDIRECT(CONCATENATE("'2018-10'!NE",TEXT(MATCH($C4,'2018-10'!$C$2:$C$100,0)+1,0))))</f>
        <v>40840927.520000003</v>
      </c>
      <c r="O4" s="17">
        <f ca="1">IF(OR(INDIRECT(CONCATENATE("'2018-11'!O",TEXT(MATCH($C4,'2018-11'!$C$2:$C$100,0)+1,0)))="",INDIRECT(CONCATENATE("'2018-10'!O",TEXT(MATCH($C4,'2018-10'!$C$2:$C$100,0)+1,0)))="",AND(INDIRECT(CONCATENATE("'2018-11'!O",TEXT(MATCH($C4,'2018-11'!$C$2:$C$100,0)+1,0)))="",INDIRECT(CONCATENATE("'2018-10'!O",TEXT(MATCH($C4,'2018-10'!$C$2:$C$100,0)+1,0)))="")),"Н/Д",INDIRECT(CONCATENATE("'2018-11'!O",TEXT(MATCH($C4,'2018-11'!$C$2:$C$100,0)+1,0)))-INDIRECT(CONCATENATE("'2018-10'!O",TEXT(MATCH($C4,'2018-10'!$C$2:$C$100,0)+1,0))))</f>
        <v>24.029999999999745</v>
      </c>
      <c r="P4" s="17">
        <f ca="1">IF(OR(INDIRECT(CONCATENATE("'2018-11'!P",TEXT(MATCH($C4,'2018-11'!$C$2:$C$100,0)+1,0)))="",INDIRECT(CONCATENATE("'2018-10'!P",TEXT(MATCH($C4,'2018-10'!$C$2:$C$100,0)+1,0)))="",AND(INDIRECT(CONCATENATE("'2018-11'!P",TEXT(MATCH($C4,'2018-11'!$C$2:$C$100,0)+1,0)))="",INDIRECT(CONCATENATE("'2018-10'!P",TEXT(MATCH($C4,'2018-10'!$C$2:$C$100,0)+1,0)))="")),"Н/Д",INDIRECT(CONCATENATE("'2018-11'!P",TEXT(MATCH($C4,'2018-11'!$C$2:$C$100,0)+1,0)))-INDIRECT(CONCATENATE("'2018-10'!P",TEXT(MATCH($C4,'2018-10'!$C$2:$C$100,0)+1,0))))</f>
        <v>33119683.909999996</v>
      </c>
      <c r="Q4" s="17">
        <f ca="1">IF(OR(INDIRECT(CONCATENATE("'2018-11'!Q",TEXT(MATCH($C4,'2018-11'!$C$2:$C$100,0)+1,0)))="",INDIRECT(CONCATENATE("'2018-10'!Q",TEXT(MATCH($C4,'2018-10'!$C$2:$C$100,0)+1,0)))="",AND(INDIRECT(CONCATENATE("'2018-11'!Q",TEXT(MATCH($C4,'2018-11'!$C$2:$C$100,0)+1,0)))="",INDIRECT(CONCATENATE("'2018-10'!Q",TEXT(MATCH($C4,'2018-10'!$C$2:$C$100,0)+1,0)))="")),"Н/Д",INDIRECT(CONCATENATE("'2018-11'!Q",TEXT(MATCH($C4,'2018-11'!$C$2:$C$100,0)+1,0)))-INDIRECT(CONCATENATE("'2018-10'!Q",TEXT(MATCH($C4,'2018-10'!$C$2:$C$100,0)+1,0))))</f>
        <v>5652219.5400000066</v>
      </c>
      <c r="R4" s="17">
        <f ca="1">IF(OR(INDIRECT(CONCATENATE("'2018-11'!R",TEXT(MATCH($C4,'2018-11'!$C$2:$C$100,0)+1,0)))="",INDIRECT(CONCATENATE("'2018-10'!R",TEXT(MATCH($C4,'2018-10'!$C$2:$C$100,0)+1,0)))="",AND(INDIRECT(CONCATENATE("'2018-11'!R",TEXT(MATCH($C4,'2018-11'!$C$2:$C$100,0)+1,0)))="",INDIRECT(CONCATENATE("'2018-10'!R",TEXT(MATCH($C4,'2018-10'!$C$2:$C$100,0)+1,0)))="")),"Н/Д",INDIRECT(CONCATENATE("'2018-11'!R",TEXT(MATCH($C4,'2018-11'!$C$2:$C$100,0)+1,0)))-INDIRECT(CONCATENATE("'2018-10'!R",TEXT(MATCH($C4,'2018-10'!$C$2:$C$100,0)+1,0))))</f>
        <v>6730619.8799999952</v>
      </c>
      <c r="S4" s="17">
        <f ca="1">IF(OR(INDIRECT(CONCATENATE("'2018-11'!S",TEXT(MATCH($C4,'2018-11'!$C$2:$C$100,0)+1,0)))="",INDIRECT(CONCATENATE("'2018-10'!S",TEXT(MATCH($C4,'2018-10'!$C$2:$C$100,0)+1,0)))="",AND(INDIRECT(CONCATENATE("'2018-11'!S",TEXT(MATCH($C4,'2018-11'!$C$2:$C$100,0)+1,0)))="",INDIRECT(CONCATENATE("'2018-10'!S",TEXT(MATCH($C4,'2018-10'!$C$2:$C$100,0)+1,0)))="")),"Н/Д",INDIRECT(CONCATENATE("'2018-11'!S",TEXT(MATCH($C4,'2018-11'!$C$2:$C$100,0)+1,0)))-INDIRECT(CONCATENATE("'2018-10'!S",TEXT(MATCH($C4,'2018-10'!$C$2:$C$100,0)+1,0))))</f>
        <v>1000</v>
      </c>
      <c r="T4" s="17">
        <f ca="1">IF(OR(INDIRECT(CONCATENATE("'2018-11'!T",TEXT(MATCH($C4,'2018-11'!$C$2:$C$100,0)+1,0)))="",INDIRECT(CONCATENATE("'2018-10'!T",TEXT(MATCH($C4,'2018-10'!$C$2:$C$100,0)+1,0)))="",AND(INDIRECT(CONCATENATE("'2018-11'!T",TEXT(MATCH($C4,'2018-11'!$C$2:$C$100,0)+1,0)))="",INDIRECT(CONCATENATE("'2018-10'!T",TEXT(MATCH($C4,'2018-10'!$C$2:$C$100,0)+1,0)))="")),"Н/Д",INDIRECT(CONCATENATE("'2018-11'!T",TEXT(MATCH($C4,'2018-11'!$C$2:$C$100,0)+1,0)))-INDIRECT(CONCATENATE("'2018-10'!T",TEXT(MATCH($C4,'2018-10'!$C$2:$C$100,0)+1,0))))</f>
        <v>14451169.13000001</v>
      </c>
      <c r="U4" s="17">
        <f ca="1">IF(OR(INDIRECT(CONCATENATE("'2018-11'!U",TEXT(MATCH($C4,'2018-11'!$C$2:$C$100,0)+1,0)))="",INDIRECT(CONCATENATE("'2018-10'!U",TEXT(MATCH($C4,'2018-10'!$C$2:$C$100,0)+1,0)))="",AND(INDIRECT(CONCATENATE("'2018-11'!U",TEXT(MATCH($C4,'2018-11'!$C$2:$C$100,0)+1,0)))="",INDIRECT(CONCATENATE("'2018-10'!U",TEXT(MATCH($C4,'2018-10'!$C$2:$C$100,0)+1,0)))="")),"Н/Д",INDIRECT(CONCATENATE("'2018-11'!U",TEXT(MATCH($C4,'2018-11'!$C$2:$C$100,0)+1,0)))-INDIRECT(CONCATENATE("'2018-10'!U",TEXT(MATCH($C4,'2018-10'!$C$2:$C$100,0)+1,0))))</f>
        <v>1203807.7399999993</v>
      </c>
      <c r="V4" s="17">
        <f ca="1">IF(OR(INDIRECT(CONCATENATE("'2018-11'!V",TEXT(MATCH($C4,'2018-11'!$C$2:$C$100,0)+1,0)))="",INDIRECT(CONCATENATE("'2018-10'!V",TEXT(MATCH($C4,'2018-10'!$C$2:$C$100,0)+1,0)))="",AND(INDIRECT(CONCATENATE("'2018-11'!V",TEXT(MATCH($C4,'2018-11'!$C$2:$C$100,0)+1,0)))="",INDIRECT(CONCATENATE("'2018-10'!V",TEXT(MATCH($C4,'2018-10'!$C$2:$C$100,0)+1,0)))="")),"Н/Д",INDIRECT(CONCATENATE("'2018-11'!V",TEXT(MATCH($C4,'2018-11'!$C$2:$C$100,0)+1,0)))-INDIRECT(CONCATENATE("'2018-10'!V",TEXT(MATCH($C4,'2018-10'!$C$2:$C$100,0)+1,0))))</f>
        <v>275032417.21000004</v>
      </c>
      <c r="W4" s="17">
        <f ca="1">IF(OR(INDIRECT(CONCATENATE("'2018-11'!W",TEXT(MATCH($C4,'2018-11'!$C$2:$C$100,0)+1,0)))="",INDIRECT(CONCATENATE("'2018-10'!W",TEXT(MATCH($C4,'2018-10'!$C$2:$C$100,0)+1,0)))="",AND(INDIRECT(CONCATENATE("'2018-11'!W",TEXT(MATCH($C4,'2018-11'!$C$2:$C$100,0)+1,0)))="",INDIRECT(CONCATENATE("'2018-10'!W",TEXT(MATCH($C4,'2018-10'!$C$2:$C$100,0)+1,0)))="")),"Н/Д",INDIRECT(CONCATENATE("'2018-11'!W",TEXT(MATCH($C4,'2018-11'!$C$2:$C$100,0)+1,0)))-INDIRECT(CONCATENATE("'2018-10'!W",TEXT(MATCH($C4,'2018-10'!$C$2:$C$100,0)+1,0))))</f>
        <v>2934189873.2700005</v>
      </c>
    </row>
    <row r="5" spans="1:23" x14ac:dyDescent="0.25">
      <c r="A5" s="2" t="s">
        <v>22</v>
      </c>
      <c r="B5" s="2" t="s">
        <v>25</v>
      </c>
      <c r="C5" s="15">
        <v>76000000</v>
      </c>
      <c r="D5" s="2" t="s">
        <v>214</v>
      </c>
      <c r="E5" s="17">
        <f ca="1">IF(OR(INDIRECT(CONCATENATE("'2018-11'!E",TEXT(MATCH($C5,'2018-11'!$C$2:$C$100,0)+1,0)))="",INDIRECT(CONCATENATE("'2018-10'!E",TEXT(MATCH($C5,'2018-10'!$C$2:$C$100,0)+1,0)))="",AND(INDIRECT(CONCATENATE("'2018-11'!E",TEXT(MATCH($C5,'2018-11'!$C$2:$C$100,0)+1,0)))="",INDIRECT(CONCATENATE("'2018-10'!E",TEXT(MATCH($C5,'2018-10'!$C$2:$C$100,0)+1,0)))="")),"Н/Д",INDIRECT(CONCATENATE("'2018-11'!E",TEXT(MATCH($C5,'2018-11'!$C$2:$C$100,0)+1,0)))-INDIRECT(CONCATENATE("'2018-10'!E",TEXT(MATCH($C5,'2018-10'!$C$2:$C$100,0)+1,0))))</f>
        <v>6996894818.5199966</v>
      </c>
      <c r="F5" s="17">
        <f ca="1">IF(OR(INDIRECT(CONCATENATE("'2018-11'!F",TEXT(MATCH($C5,'2018-11'!$C$2:$C$100,0)+1,0)))="",INDIRECT(CONCATENATE("'2018-10'!F",TEXT(MATCH($C5,'2018-10'!$C$2:$C$100,0)+1,0)))="",AND(INDIRECT(CONCATENATE("'2018-11'!F",TEXT(MATCH($C5,'2018-11'!$C$2:$C$100,0)+1,0)))="",INDIRECT(CONCATENATE("'2018-10'!F",TEXT(MATCH($C5,'2018-10'!$C$2:$C$100,0)+1,0)))="")),"Н/Д",INDIRECT(CONCATENATE("'2018-11'!F",TEXT(MATCH($C5,'2018-11'!$C$2:$C$100,0)+1,0)))-INDIRECT(CONCATENATE("'2018-10'!F",TEXT(MATCH($C5,'2018-10'!$C$2:$C$100,0)+1,0))))</f>
        <v>5155295106.6900024</v>
      </c>
      <c r="G5" s="17">
        <f ca="1">IF(OR(INDIRECT(CONCATENATE("'2018-11'!G",TEXT(MATCH($C5,'2018-11'!$C$2:$C$100,0)+1,0)))="",INDIRECT(CONCATENATE("'2018-10'!G",TEXT(MATCH($C5,'2018-10'!$C$2:$C$100,0)+1,0)))="",AND(INDIRECT(CONCATENATE("'2018-11'!G",TEXT(MATCH($C5,'2018-11'!$C$2:$C$100,0)+1,0)))="",INDIRECT(CONCATENATE("'2018-10'!G",TEXT(MATCH($C5,'2018-10'!$C$2:$C$100,0)+1,0)))="")),"Н/Д",INDIRECT(CONCATENATE("'2018-11'!G",TEXT(MATCH($C5,'2018-11'!$C$2:$C$100,0)+1,0)))-INDIRECT(CONCATENATE("'2018-10'!G",TEXT(MATCH($C5,'2018-10'!$C$2:$C$100,0)+1,0))))</f>
        <v>1191228006.0500002</v>
      </c>
      <c r="H5" s="17">
        <f ca="1">IF(OR(INDIRECT(CONCATENATE("'2018-11'!H",TEXT(MATCH($C5,'2018-11'!$C$2:$C$100,0)+1,0)))="",INDIRECT(CONCATENATE("'2018-10'!H",TEXT(MATCH($C5,'2018-10'!$C$2:$C$100,0)+1,0)))="",AND(INDIRECT(CONCATENATE("'2018-11'!H",TEXT(MATCH($C5,'2018-11'!$C$2:$C$100,0)+1,0)))="",INDIRECT(CONCATENATE("'2018-10'!H",TEXT(MATCH($C5,'2018-10'!$C$2:$C$100,0)+1,0)))="")),"Н/Д",INDIRECT(CONCATENATE("'2018-11'!H",TEXT(MATCH($C5,'2018-11'!$C$2:$C$100,0)+1,0)))-INDIRECT(CONCATENATE("'2018-10'!H",TEXT(MATCH($C5,'2018-10'!$C$2:$C$100,0)+1,0))))</f>
        <v>1682669461.5499992</v>
      </c>
      <c r="I5" s="17">
        <f ca="1">IF(OR(INDIRECT(CONCATENATE("'2018-11'!I",TEXT(MATCH($C5,'2018-11'!$C$2:$C$100,0)+1,0)))="",INDIRECT(CONCATENATE("'2018-10'!I",TEXT(MATCH($C5,'2018-10'!$C$2:$C$100,0)+1,0)))="",AND(INDIRECT(CONCATENATE("'2018-11'!I",TEXT(MATCH($C5,'2018-11'!$C$2:$C$100,0)+1,0)))="",INDIRECT(CONCATENATE("'2018-10'!I",TEXT(MATCH($C5,'2018-10'!$C$2:$C$100,0)+1,0)))="")),"Н/Д",INDIRECT(CONCATENATE("'2018-11'!I",TEXT(MATCH($C5,'2018-11'!$C$2:$C$100,0)+1,0)))-INDIRECT(CONCATENATE("'2018-10'!I",TEXT(MATCH($C5,'2018-10'!$C$2:$C$100,0)+1,0))))</f>
        <v>285805577</v>
      </c>
      <c r="J5" s="17" t="str">
        <f ca="1">IF(OR(INDIRECT(CONCATENATE("'2018-11'!J",TEXT(MATCH($C5,'2018-11'!$C$2:$C$100,0)+1,0)))="",INDIRECT(CONCATENATE("'2018-10'!J",TEXT(MATCH($C5,'2018-10'!$C$2:$C$100,0)+1,0)))="",AND(INDIRECT(CONCATENATE("'2018-11'!J",TEXT(MATCH($C5,'2018-11'!$C$2:$C$100,0)+1,0)))="",INDIRECT(CONCATENATE("'2018-10'!J",TEXT(MATCH($C5,'2018-10'!$C$2:$C$100,0)+1,0)))="")),"Н/Д",INDIRECT(CONCATENATE("'2018-11'!J",TEXT(MATCH($C5,'2018-11'!$C$2:$C$100,0)+1,0)))-INDIRECT(CONCATENATE("'2018-10'!J",TEXT(MATCH($C5,'2018-10'!$C$2:$C$100,0)+1,0))))</f>
        <v>Н/Д</v>
      </c>
      <c r="K5" s="17">
        <f ca="1">IF(OR(INDIRECT(CONCATENATE("'2018-11'!K",TEXT(MATCH($C5,'2018-11'!$C$2:$C$100,0)+1,0)))="",INDIRECT(CONCATENATE("'2018-10'!K",TEXT(MATCH($C5,'2018-10'!$C$2:$C$100,0)+1,0)))="",AND(INDIRECT(CONCATENATE("'2018-11'!K",TEXT(MATCH($C5,'2018-11'!$C$2:$C$100,0)+1,0)))="",INDIRECT(CONCATENATE("'2018-10'!K",TEXT(MATCH($C5,'2018-10'!$C$2:$C$100,0)+1,0)))="")),"Н/Д",INDIRECT(CONCATENATE("'2018-11'!K",TEXT(MATCH($C5,'2018-11'!$C$2:$C$100,0)+1,0)))-INDIRECT(CONCATENATE("'2018-10'!K",TEXT(MATCH($C5,'2018-10'!$C$2:$C$100,0)+1,0))))</f>
        <v>315209655.68000007</v>
      </c>
      <c r="L5" s="17">
        <f ca="1">IF(OR(INDIRECT(CONCATENATE("'2018-11'!L",TEXT(MATCH($C5,'2018-11'!$C$2:$C$100,0)+1,0)))="",INDIRECT(CONCATENATE("'2018-10'!L",TEXT(MATCH($C5,'2018-10'!$C$2:$C$100,0)+1,0)))="",AND(INDIRECT(CONCATENATE("'2018-11'!L",TEXT(MATCH($C5,'2018-11'!$C$2:$C$100,0)+1,0)))="",INDIRECT(CONCATENATE("'2018-10'!L",TEXT(MATCH($C5,'2018-10'!$C$2:$C$100,0)+1,0)))="")),"Н/Д",INDIRECT(CONCATENATE("'2018-11'!L",TEXT(MATCH($C5,'2018-11'!$C$2:$C$100,0)+1,0)))-INDIRECT(CONCATENATE("'2018-10'!L",TEXT(MATCH($C5,'2018-10'!$C$2:$C$100,0)+1,0))))</f>
        <v>1204358541.5600004</v>
      </c>
      <c r="M5" s="17">
        <f ca="1">IF(OR(INDIRECT(CONCATENATE("'2018-11'!M",TEXT(MATCH($C5,'2018-11'!$C$2:$C$100,0)+1,0)))="",INDIRECT(CONCATENATE("'2018-10'!M",TEXT(MATCH($C5,'2018-10'!$C$2:$C$100,0)+1,0)))="",AND(INDIRECT(CONCATENATE("'2018-11'!M",TEXT(MATCH($C5,'2018-11'!$C$2:$C$100,0)+1,0)))="",INDIRECT(CONCATENATE("'2018-10'!M",TEXT(MATCH($C5,'2018-10'!$C$2:$C$100,0)+1,0)))="")),"Н/Д",INDIRECT(CONCATENATE("'2018-11'!M",TEXT(MATCH($C5,'2018-11'!$C$2:$C$100,0)+1,0)))-INDIRECT(CONCATENATE("'2018-10'!M",TEXT(MATCH($C5,'2018-10'!$C$2:$C$100,0)+1,0))))</f>
        <v>284799786.99000001</v>
      </c>
      <c r="N5" s="17">
        <f ca="1">IF(OR(INDIRECT(CONCATENATE("'2018-11'!N",TEXT(MATCH($C5,'2018-11'!$C$2:$C$100,0)+1,0)))="",INDIRECT(CONCATENATE("'2018-10'!N",TEXT(MATCH($C5,'2018-10'!$C$2:$C$100,0)+1,0)))="",AND(INDIRECT(CONCATENATE("'2018-11'!N",TEXT(MATCH($C5,'2018-11'!$C$2:$C$100,0)+1,0)))="",INDIRECT(CONCATENATE("'2018-10'!N",TEXT(MATCH($C5,'2018-10'!$C$2:$C$100,0)+1,0)))="")),"Н/Д",INDIRECT(CONCATENATE("'2018-11'!N",TEXT(MATCH($C5,'2018-11'!$C$2:$C$100,0)+1,0)))-INDIRECT(CONCATENATE("'2018-10'!NE",TEXT(MATCH($C5,'2018-10'!$C$2:$C$100,0)+1,0))))</f>
        <v>234866592.43000001</v>
      </c>
      <c r="O5" s="17">
        <f ca="1">IF(OR(INDIRECT(CONCATENATE("'2018-11'!O",TEXT(MATCH($C5,'2018-11'!$C$2:$C$100,0)+1,0)))="",INDIRECT(CONCATENATE("'2018-10'!O",TEXT(MATCH($C5,'2018-10'!$C$2:$C$100,0)+1,0)))="",AND(INDIRECT(CONCATENATE("'2018-11'!O",TEXT(MATCH($C5,'2018-11'!$C$2:$C$100,0)+1,0)))="",INDIRECT(CONCATENATE("'2018-10'!O",TEXT(MATCH($C5,'2018-10'!$C$2:$C$100,0)+1,0)))="")),"Н/Д",INDIRECT(CONCATENATE("'2018-11'!O",TEXT(MATCH($C5,'2018-11'!$C$2:$C$100,0)+1,0)))-INDIRECT(CONCATENATE("'2018-10'!O",TEXT(MATCH($C5,'2018-10'!$C$2:$C$100,0)+1,0))))</f>
        <v>41205.119999999995</v>
      </c>
      <c r="P5" s="17">
        <f ca="1">IF(OR(INDIRECT(CONCATENATE("'2018-11'!P",TEXT(MATCH($C5,'2018-11'!$C$2:$C$100,0)+1,0)))="",INDIRECT(CONCATENATE("'2018-10'!P",TEXT(MATCH($C5,'2018-10'!$C$2:$C$100,0)+1,0)))="",AND(INDIRECT(CONCATENATE("'2018-11'!P",TEXT(MATCH($C5,'2018-11'!$C$2:$C$100,0)+1,0)))="",INDIRECT(CONCATENATE("'2018-10'!P",TEXT(MATCH($C5,'2018-10'!$C$2:$C$100,0)+1,0)))="")),"Н/Д",INDIRECT(CONCATENATE("'2018-11'!P",TEXT(MATCH($C5,'2018-11'!$C$2:$C$100,0)+1,0)))-INDIRECT(CONCATENATE("'2018-10'!P",TEXT(MATCH($C5,'2018-10'!$C$2:$C$100,0)+1,0))))</f>
        <v>66451717.420000017</v>
      </c>
      <c r="Q5" s="17">
        <f ca="1">IF(OR(INDIRECT(CONCATENATE("'2018-11'!Q",TEXT(MATCH($C5,'2018-11'!$C$2:$C$100,0)+1,0)))="",INDIRECT(CONCATENATE("'2018-10'!Q",TEXT(MATCH($C5,'2018-10'!$C$2:$C$100,0)+1,0)))="",AND(INDIRECT(CONCATENATE("'2018-11'!Q",TEXT(MATCH($C5,'2018-11'!$C$2:$C$100,0)+1,0)))="",INDIRECT(CONCATENATE("'2018-10'!Q",TEXT(MATCH($C5,'2018-10'!$C$2:$C$100,0)+1,0)))="")),"Н/Д",INDIRECT(CONCATENATE("'2018-11'!Q",TEXT(MATCH($C5,'2018-11'!$C$2:$C$100,0)+1,0)))-INDIRECT(CONCATENATE("'2018-10'!Q",TEXT(MATCH($C5,'2018-10'!$C$2:$C$100,0)+1,0))))</f>
        <v>14855266.210000008</v>
      </c>
      <c r="R5" s="17">
        <f ca="1">IF(OR(INDIRECT(CONCATENATE("'2018-11'!R",TEXT(MATCH($C5,'2018-11'!$C$2:$C$100,0)+1,0)))="",INDIRECT(CONCATENATE("'2018-10'!R",TEXT(MATCH($C5,'2018-10'!$C$2:$C$100,0)+1,0)))="",AND(INDIRECT(CONCATENATE("'2018-11'!R",TEXT(MATCH($C5,'2018-11'!$C$2:$C$100,0)+1,0)))="",INDIRECT(CONCATENATE("'2018-10'!R",TEXT(MATCH($C5,'2018-10'!$C$2:$C$100,0)+1,0)))="")),"Н/Д",INDIRECT(CONCATENATE("'2018-11'!R",TEXT(MATCH($C5,'2018-11'!$C$2:$C$100,0)+1,0)))-INDIRECT(CONCATENATE("'2018-10'!R",TEXT(MATCH($C5,'2018-10'!$C$2:$C$100,0)+1,0))))</f>
        <v>11584216.679999992</v>
      </c>
      <c r="S5" s="17">
        <f ca="1">IF(OR(INDIRECT(CONCATENATE("'2018-11'!S",TEXT(MATCH($C5,'2018-11'!$C$2:$C$100,0)+1,0)))="",INDIRECT(CONCATENATE("'2018-10'!S",TEXT(MATCH($C5,'2018-10'!$C$2:$C$100,0)+1,0)))="",AND(INDIRECT(CONCATENATE("'2018-11'!S",TEXT(MATCH($C5,'2018-11'!$C$2:$C$100,0)+1,0)))="",INDIRECT(CONCATENATE("'2018-10'!S",TEXT(MATCH($C5,'2018-10'!$C$2:$C$100,0)+1,0)))="")),"Н/Д",INDIRECT(CONCATENATE("'2018-11'!S",TEXT(MATCH($C5,'2018-11'!$C$2:$C$100,0)+1,0)))-INDIRECT(CONCATENATE("'2018-10'!S",TEXT(MATCH($C5,'2018-10'!$C$2:$C$100,0)+1,0))))</f>
        <v>67245.329999999958</v>
      </c>
      <c r="T5" s="17">
        <f ca="1">IF(OR(INDIRECT(CONCATENATE("'2018-11'!T",TEXT(MATCH($C5,'2018-11'!$C$2:$C$100,0)+1,0)))="",INDIRECT(CONCATENATE("'2018-10'!T",TEXT(MATCH($C5,'2018-10'!$C$2:$C$100,0)+1,0)))="",AND(INDIRECT(CONCATENATE("'2018-11'!T",TEXT(MATCH($C5,'2018-11'!$C$2:$C$100,0)+1,0)))="",INDIRECT(CONCATENATE("'2018-10'!T",TEXT(MATCH($C5,'2018-10'!$C$2:$C$100,0)+1,0)))="")),"Н/Д",INDIRECT(CONCATENATE("'2018-11'!T",TEXT(MATCH($C5,'2018-11'!$C$2:$C$100,0)+1,0)))-INDIRECT(CONCATENATE("'2018-10'!T",TEXT(MATCH($C5,'2018-10'!$C$2:$C$100,0)+1,0))))</f>
        <v>53407587.920000017</v>
      </c>
      <c r="U5" s="17">
        <f ca="1">IF(OR(INDIRECT(CONCATENATE("'2018-11'!U",TEXT(MATCH($C5,'2018-11'!$C$2:$C$100,0)+1,0)))="",INDIRECT(CONCATENATE("'2018-10'!U",TEXT(MATCH($C5,'2018-10'!$C$2:$C$100,0)+1,0)))="",AND(INDIRECT(CONCATENATE("'2018-11'!U",TEXT(MATCH($C5,'2018-11'!$C$2:$C$100,0)+1,0)))="",INDIRECT(CONCATENATE("'2018-10'!U",TEXT(MATCH($C5,'2018-10'!$C$2:$C$100,0)+1,0)))="")),"Н/Д",INDIRECT(CONCATENATE("'2018-11'!U",TEXT(MATCH($C5,'2018-11'!$C$2:$C$100,0)+1,0)))-INDIRECT(CONCATENATE("'2018-10'!U",TEXT(MATCH($C5,'2018-10'!$C$2:$C$100,0)+1,0))))</f>
        <v>4833248.3999999762</v>
      </c>
      <c r="V5" s="17">
        <f ca="1">IF(OR(INDIRECT(CONCATENATE("'2018-11'!V",TEXT(MATCH($C5,'2018-11'!$C$2:$C$100,0)+1,0)))="",INDIRECT(CONCATENATE("'2018-10'!V",TEXT(MATCH($C5,'2018-10'!$C$2:$C$100,0)+1,0)))="",AND(INDIRECT(CONCATENATE("'2018-11'!V",TEXT(MATCH($C5,'2018-11'!$C$2:$C$100,0)+1,0)))="",INDIRECT(CONCATENATE("'2018-10'!V",TEXT(MATCH($C5,'2018-10'!$C$2:$C$100,0)+1,0)))="")),"Н/Д",INDIRECT(CONCATENATE("'2018-11'!V",TEXT(MATCH($C5,'2018-11'!$C$2:$C$100,0)+1,0)))-INDIRECT(CONCATENATE("'2018-10'!V",TEXT(MATCH($C5,'2018-10'!$C$2:$C$100,0)+1,0))))</f>
        <v>1841599711.829998</v>
      </c>
      <c r="W5" s="17">
        <f ca="1">IF(OR(INDIRECT(CONCATENATE("'2018-11'!W",TEXT(MATCH($C5,'2018-11'!$C$2:$C$100,0)+1,0)))="",INDIRECT(CONCATENATE("'2018-10'!W",TEXT(MATCH($C5,'2018-10'!$C$2:$C$100,0)+1,0)))="",AND(INDIRECT(CONCATENATE("'2018-11'!W",TEXT(MATCH($C5,'2018-11'!$C$2:$C$100,0)+1,0)))="",INDIRECT(CONCATENATE("'2018-10'!W",TEXT(MATCH($C5,'2018-10'!$C$2:$C$100,0)+1,0)))="")),"Н/Д",INDIRECT(CONCATENATE("'2018-11'!W",TEXT(MATCH($C5,'2018-11'!$C$2:$C$100,0)+1,0)))-INDIRECT(CONCATENATE("'2018-10'!W",TEXT(MATCH($C5,'2018-10'!$C$2:$C$100,0)+1,0))))</f>
        <v>19133077634.369995</v>
      </c>
    </row>
    <row r="6" spans="1:23" x14ac:dyDescent="0.25">
      <c r="A6" s="2" t="s">
        <v>22</v>
      </c>
      <c r="B6" s="2" t="s">
        <v>26</v>
      </c>
      <c r="C6" s="15">
        <v>30000000</v>
      </c>
      <c r="D6" s="2" t="s">
        <v>214</v>
      </c>
      <c r="E6" s="17">
        <f ca="1">IF(OR(INDIRECT(CONCATENATE("'2018-11'!E",TEXT(MATCH($C6,'2018-11'!$C$2:$C$100,0)+1,0)))="",INDIRECT(CONCATENATE("'2018-10'!E",TEXT(MATCH($C6,'2018-10'!$C$2:$C$100,0)+1,0)))="",AND(INDIRECT(CONCATENATE("'2018-11'!E",TEXT(MATCH($C6,'2018-11'!$C$2:$C$100,0)+1,0)))="",INDIRECT(CONCATENATE("'2018-10'!E",TEXT(MATCH($C6,'2018-10'!$C$2:$C$100,0)+1,0)))="")),"Н/Д",INDIRECT(CONCATENATE("'2018-11'!E",TEXT(MATCH($C6,'2018-11'!$C$2:$C$100,0)+1,0)))-INDIRECT(CONCATENATE("'2018-10'!E",TEXT(MATCH($C6,'2018-10'!$C$2:$C$100,0)+1,0))))</f>
        <v>7590905028.9899979</v>
      </c>
      <c r="F6" s="17">
        <f ca="1">IF(OR(INDIRECT(CONCATENATE("'2018-11'!F",TEXT(MATCH($C6,'2018-11'!$C$2:$C$100,0)+1,0)))="",INDIRECT(CONCATENATE("'2018-10'!F",TEXT(MATCH($C6,'2018-10'!$C$2:$C$100,0)+1,0)))="",AND(INDIRECT(CONCATENATE("'2018-11'!F",TEXT(MATCH($C6,'2018-11'!$C$2:$C$100,0)+1,0)))="",INDIRECT(CONCATENATE("'2018-10'!F",TEXT(MATCH($C6,'2018-10'!$C$2:$C$100,0)+1,0)))="")),"Н/Д",INDIRECT(CONCATENATE("'2018-11'!F",TEXT(MATCH($C6,'2018-11'!$C$2:$C$100,0)+1,0)))-INDIRECT(CONCATENATE("'2018-10'!F",TEXT(MATCH($C6,'2018-10'!$C$2:$C$100,0)+1,0))))</f>
        <v>3364204868.4300003</v>
      </c>
      <c r="G6" s="17">
        <f ca="1">IF(OR(INDIRECT(CONCATENATE("'2018-11'!G",TEXT(MATCH($C6,'2018-11'!$C$2:$C$100,0)+1,0)))="",INDIRECT(CONCATENATE("'2018-10'!G",TEXT(MATCH($C6,'2018-10'!$C$2:$C$100,0)+1,0)))="",AND(INDIRECT(CONCATENATE("'2018-11'!G",TEXT(MATCH($C6,'2018-11'!$C$2:$C$100,0)+1,0)))="",INDIRECT(CONCATENATE("'2018-10'!G",TEXT(MATCH($C6,'2018-10'!$C$2:$C$100,0)+1,0)))="")),"Н/Д",INDIRECT(CONCATENATE("'2018-11'!G",TEXT(MATCH($C6,'2018-11'!$C$2:$C$100,0)+1,0)))-INDIRECT(CONCATENATE("'2018-10'!G",TEXT(MATCH($C6,'2018-10'!$C$2:$C$100,0)+1,0))))</f>
        <v>334453358.67000008</v>
      </c>
      <c r="H6" s="17">
        <f ca="1">IF(OR(INDIRECT(CONCATENATE("'2018-11'!H",TEXT(MATCH($C6,'2018-11'!$C$2:$C$100,0)+1,0)))="",INDIRECT(CONCATENATE("'2018-10'!H",TEXT(MATCH($C6,'2018-10'!$C$2:$C$100,0)+1,0)))="",AND(INDIRECT(CONCATENATE("'2018-11'!H",TEXT(MATCH($C6,'2018-11'!$C$2:$C$100,0)+1,0)))="",INDIRECT(CONCATENATE("'2018-10'!H",TEXT(MATCH($C6,'2018-10'!$C$2:$C$100,0)+1,0)))="")),"Н/Д",INDIRECT(CONCATENATE("'2018-11'!H",TEXT(MATCH($C6,'2018-11'!$C$2:$C$100,0)+1,0)))-INDIRECT(CONCATENATE("'2018-10'!H",TEXT(MATCH($C6,'2018-10'!$C$2:$C$100,0)+1,0))))</f>
        <v>1632367879.8199997</v>
      </c>
      <c r="I6" s="17">
        <f ca="1">IF(OR(INDIRECT(CONCATENATE("'2018-11'!I",TEXT(MATCH($C6,'2018-11'!$C$2:$C$100,0)+1,0)))="",INDIRECT(CONCATENATE("'2018-10'!I",TEXT(MATCH($C6,'2018-10'!$C$2:$C$100,0)+1,0)))="",AND(INDIRECT(CONCATENATE("'2018-11'!I",TEXT(MATCH($C6,'2018-11'!$C$2:$C$100,0)+1,0)))="",INDIRECT(CONCATENATE("'2018-10'!I",TEXT(MATCH($C6,'2018-10'!$C$2:$C$100,0)+1,0)))="")),"Н/Д",INDIRECT(CONCATENATE("'2018-11'!I",TEXT(MATCH($C6,'2018-11'!$C$2:$C$100,0)+1,0)))-INDIRECT(CONCATENATE("'2018-10'!I",TEXT(MATCH($C6,'2018-10'!$C$2:$C$100,0)+1,0))))</f>
        <v>101687014.69999993</v>
      </c>
      <c r="J6" s="17" t="str">
        <f ca="1">IF(OR(INDIRECT(CONCATENATE("'2018-11'!J",TEXT(MATCH($C6,'2018-11'!$C$2:$C$100,0)+1,0)))="",INDIRECT(CONCATENATE("'2018-10'!J",TEXT(MATCH($C6,'2018-10'!$C$2:$C$100,0)+1,0)))="",AND(INDIRECT(CONCATENATE("'2018-11'!J",TEXT(MATCH($C6,'2018-11'!$C$2:$C$100,0)+1,0)))="",INDIRECT(CONCATENATE("'2018-10'!J",TEXT(MATCH($C6,'2018-10'!$C$2:$C$100,0)+1,0)))="")),"Н/Д",INDIRECT(CONCATENATE("'2018-11'!J",TEXT(MATCH($C6,'2018-11'!$C$2:$C$100,0)+1,0)))-INDIRECT(CONCATENATE("'2018-10'!J",TEXT(MATCH($C6,'2018-10'!$C$2:$C$100,0)+1,0))))</f>
        <v>Н/Д</v>
      </c>
      <c r="K6" s="17">
        <f ca="1">IF(OR(INDIRECT(CONCATENATE("'2018-11'!K",TEXT(MATCH($C6,'2018-11'!$C$2:$C$100,0)+1,0)))="",INDIRECT(CONCATENATE("'2018-10'!K",TEXT(MATCH($C6,'2018-10'!$C$2:$C$100,0)+1,0)))="",AND(INDIRECT(CONCATENATE("'2018-11'!K",TEXT(MATCH($C6,'2018-11'!$C$2:$C$100,0)+1,0)))="",INDIRECT(CONCATENATE("'2018-10'!K",TEXT(MATCH($C6,'2018-10'!$C$2:$C$100,0)+1,0)))="")),"Н/Д",INDIRECT(CONCATENATE("'2018-11'!K",TEXT(MATCH($C6,'2018-11'!$C$2:$C$100,0)+1,0)))-INDIRECT(CONCATENATE("'2018-10'!K",TEXT(MATCH($C6,'2018-10'!$C$2:$C$100,0)+1,0))))</f>
        <v>422645212.03999996</v>
      </c>
      <c r="L6" s="17">
        <f ca="1">IF(OR(INDIRECT(CONCATENATE("'2018-11'!L",TEXT(MATCH($C6,'2018-11'!$C$2:$C$100,0)+1,0)))="",INDIRECT(CONCATENATE("'2018-10'!L",TEXT(MATCH($C6,'2018-10'!$C$2:$C$100,0)+1,0)))="",AND(INDIRECT(CONCATENATE("'2018-11'!L",TEXT(MATCH($C6,'2018-11'!$C$2:$C$100,0)+1,0)))="",INDIRECT(CONCATENATE("'2018-10'!L",TEXT(MATCH($C6,'2018-10'!$C$2:$C$100,0)+1,0)))="")),"Н/Д",INDIRECT(CONCATENATE("'2018-11'!L",TEXT(MATCH($C6,'2018-11'!$C$2:$C$100,0)+1,0)))-INDIRECT(CONCATENATE("'2018-10'!L",TEXT(MATCH($C6,'2018-10'!$C$2:$C$100,0)+1,0))))</f>
        <v>650825211.71999979</v>
      </c>
      <c r="M6" s="17">
        <f ca="1">IF(OR(INDIRECT(CONCATENATE("'2018-11'!M",TEXT(MATCH($C6,'2018-11'!$C$2:$C$100,0)+1,0)))="",INDIRECT(CONCATENATE("'2018-10'!M",TEXT(MATCH($C6,'2018-10'!$C$2:$C$100,0)+1,0)))="",AND(INDIRECT(CONCATENATE("'2018-11'!M",TEXT(MATCH($C6,'2018-11'!$C$2:$C$100,0)+1,0)))="",INDIRECT(CONCATENATE("'2018-10'!M",TEXT(MATCH($C6,'2018-10'!$C$2:$C$100,0)+1,0)))="")),"Н/Д",INDIRECT(CONCATENATE("'2018-11'!M",TEXT(MATCH($C6,'2018-11'!$C$2:$C$100,0)+1,0)))-INDIRECT(CONCATENATE("'2018-10'!M",TEXT(MATCH($C6,'2018-10'!$C$2:$C$100,0)+1,0))))</f>
        <v>85946833.579999924</v>
      </c>
      <c r="N6" s="17">
        <f ca="1">IF(OR(INDIRECT(CONCATENATE("'2018-11'!N",TEXT(MATCH($C6,'2018-11'!$C$2:$C$100,0)+1,0)))="",INDIRECT(CONCATENATE("'2018-10'!N",TEXT(MATCH($C6,'2018-10'!$C$2:$C$100,0)+1,0)))="",AND(INDIRECT(CONCATENATE("'2018-11'!N",TEXT(MATCH($C6,'2018-11'!$C$2:$C$100,0)+1,0)))="",INDIRECT(CONCATENATE("'2018-10'!N",TEXT(MATCH($C6,'2018-10'!$C$2:$C$100,0)+1,0)))="")),"Н/Д",INDIRECT(CONCATENATE("'2018-11'!N",TEXT(MATCH($C6,'2018-11'!$C$2:$C$100,0)+1,0)))-INDIRECT(CONCATENATE("'2018-10'!NE",TEXT(MATCH($C6,'2018-10'!$C$2:$C$100,0)+1,0))))</f>
        <v>141049193.22999999</v>
      </c>
      <c r="O6" s="17">
        <f ca="1">IF(OR(INDIRECT(CONCATENATE("'2018-11'!O",TEXT(MATCH($C6,'2018-11'!$C$2:$C$100,0)+1,0)))="",INDIRECT(CONCATENATE("'2018-10'!O",TEXT(MATCH($C6,'2018-10'!$C$2:$C$100,0)+1,0)))="",AND(INDIRECT(CONCATENATE("'2018-11'!O",TEXT(MATCH($C6,'2018-11'!$C$2:$C$100,0)+1,0)))="",INDIRECT(CONCATENATE("'2018-10'!O",TEXT(MATCH($C6,'2018-10'!$C$2:$C$100,0)+1,0)))="")),"Н/Д",INDIRECT(CONCATENATE("'2018-11'!O",TEXT(MATCH($C6,'2018-11'!$C$2:$C$100,0)+1,0)))-INDIRECT(CONCATENATE("'2018-10'!O",TEXT(MATCH($C6,'2018-10'!$C$2:$C$100,0)+1,0))))</f>
        <v>-433.81999999999971</v>
      </c>
      <c r="P6" s="17">
        <f ca="1">IF(OR(INDIRECT(CONCATENATE("'2018-11'!P",TEXT(MATCH($C6,'2018-11'!$C$2:$C$100,0)+1,0)))="",INDIRECT(CONCATENATE("'2018-10'!P",TEXT(MATCH($C6,'2018-10'!$C$2:$C$100,0)+1,0)))="",AND(INDIRECT(CONCATENATE("'2018-11'!P",TEXT(MATCH($C6,'2018-11'!$C$2:$C$100,0)+1,0)))="",INDIRECT(CONCATENATE("'2018-10'!P",TEXT(MATCH($C6,'2018-10'!$C$2:$C$100,0)+1,0)))="")),"Н/Д",INDIRECT(CONCATENATE("'2018-11'!P",TEXT(MATCH($C6,'2018-11'!$C$2:$C$100,0)+1,0)))-INDIRECT(CONCATENATE("'2018-10'!P",TEXT(MATCH($C6,'2018-10'!$C$2:$C$100,0)+1,0))))</f>
        <v>36503017.529999971</v>
      </c>
      <c r="Q6" s="17">
        <f ca="1">IF(OR(INDIRECT(CONCATENATE("'2018-11'!Q",TEXT(MATCH($C6,'2018-11'!$C$2:$C$100,0)+1,0)))="",INDIRECT(CONCATENATE("'2018-10'!Q",TEXT(MATCH($C6,'2018-10'!$C$2:$C$100,0)+1,0)))="",AND(INDIRECT(CONCATENATE("'2018-11'!Q",TEXT(MATCH($C6,'2018-11'!$C$2:$C$100,0)+1,0)))="",INDIRECT(CONCATENATE("'2018-10'!Q",TEXT(MATCH($C6,'2018-10'!$C$2:$C$100,0)+1,0)))="")),"Н/Д",INDIRECT(CONCATENATE("'2018-11'!Q",TEXT(MATCH($C6,'2018-11'!$C$2:$C$100,0)+1,0)))-INDIRECT(CONCATENATE("'2018-10'!Q",TEXT(MATCH($C6,'2018-10'!$C$2:$C$100,0)+1,0))))</f>
        <v>9665227.650000006</v>
      </c>
      <c r="R6" s="17">
        <f ca="1">IF(OR(INDIRECT(CONCATENATE("'2018-11'!R",TEXT(MATCH($C6,'2018-11'!$C$2:$C$100,0)+1,0)))="",INDIRECT(CONCATENATE("'2018-10'!R",TEXT(MATCH($C6,'2018-10'!$C$2:$C$100,0)+1,0)))="",AND(INDIRECT(CONCATENATE("'2018-11'!R",TEXT(MATCH($C6,'2018-11'!$C$2:$C$100,0)+1,0)))="",INDIRECT(CONCATENATE("'2018-10'!R",TEXT(MATCH($C6,'2018-10'!$C$2:$C$100,0)+1,0)))="")),"Н/Д",INDIRECT(CONCATENATE("'2018-11'!R",TEXT(MATCH($C6,'2018-11'!$C$2:$C$100,0)+1,0)))-INDIRECT(CONCATENATE("'2018-10'!R",TEXT(MATCH($C6,'2018-10'!$C$2:$C$100,0)+1,0))))</f>
        <v>7428334.1599999964</v>
      </c>
      <c r="S6" s="17">
        <f ca="1">IF(OR(INDIRECT(CONCATENATE("'2018-11'!S",TEXT(MATCH($C6,'2018-11'!$C$2:$C$100,0)+1,0)))="",INDIRECT(CONCATENATE("'2018-10'!S",TEXT(MATCH($C6,'2018-10'!$C$2:$C$100,0)+1,0)))="",AND(INDIRECT(CONCATENATE("'2018-11'!S",TEXT(MATCH($C6,'2018-11'!$C$2:$C$100,0)+1,0)))="",INDIRECT(CONCATENATE("'2018-10'!S",TEXT(MATCH($C6,'2018-10'!$C$2:$C$100,0)+1,0)))="")),"Н/Д",INDIRECT(CONCATENATE("'2018-11'!S",TEXT(MATCH($C6,'2018-11'!$C$2:$C$100,0)+1,0)))-INDIRECT(CONCATENATE("'2018-10'!S",TEXT(MATCH($C6,'2018-10'!$C$2:$C$100,0)+1,0))))</f>
        <v>69473</v>
      </c>
      <c r="T6" s="17">
        <f ca="1">IF(OR(INDIRECT(CONCATENATE("'2018-11'!T",TEXT(MATCH($C6,'2018-11'!$C$2:$C$100,0)+1,0)))="",INDIRECT(CONCATENATE("'2018-10'!T",TEXT(MATCH($C6,'2018-10'!$C$2:$C$100,0)+1,0)))="",AND(INDIRECT(CONCATENATE("'2018-11'!T",TEXT(MATCH($C6,'2018-11'!$C$2:$C$100,0)+1,0)))="",INDIRECT(CONCATENATE("'2018-10'!T",TEXT(MATCH($C6,'2018-10'!$C$2:$C$100,0)+1,0)))="")),"Н/Д",INDIRECT(CONCATENATE("'2018-11'!T",TEXT(MATCH($C6,'2018-11'!$C$2:$C$100,0)+1,0)))-INDIRECT(CONCATENATE("'2018-10'!T",TEXT(MATCH($C6,'2018-10'!$C$2:$C$100,0)+1,0))))</f>
        <v>33563837.830000043</v>
      </c>
      <c r="U6" s="17">
        <f ca="1">IF(OR(INDIRECT(CONCATENATE("'2018-11'!U",TEXT(MATCH($C6,'2018-11'!$C$2:$C$100,0)+1,0)))="",INDIRECT(CONCATENATE("'2018-10'!U",TEXT(MATCH($C6,'2018-10'!$C$2:$C$100,0)+1,0)))="",AND(INDIRECT(CONCATENATE("'2018-11'!U",TEXT(MATCH($C6,'2018-11'!$C$2:$C$100,0)+1,0)))="",INDIRECT(CONCATENATE("'2018-10'!U",TEXT(MATCH($C6,'2018-10'!$C$2:$C$100,0)+1,0)))="")),"Н/Д",INDIRECT(CONCATENATE("'2018-11'!U",TEXT(MATCH($C6,'2018-11'!$C$2:$C$100,0)+1,0)))-INDIRECT(CONCATENATE("'2018-10'!U",TEXT(MATCH($C6,'2018-10'!$C$2:$C$100,0)+1,0))))</f>
        <v>1970936.0299999993</v>
      </c>
      <c r="V6" s="17">
        <f ca="1">IF(OR(INDIRECT(CONCATENATE("'2018-11'!V",TEXT(MATCH($C6,'2018-11'!$C$2:$C$100,0)+1,0)))="",INDIRECT(CONCATENATE("'2018-10'!V",TEXT(MATCH($C6,'2018-10'!$C$2:$C$100,0)+1,0)))="",AND(INDIRECT(CONCATENATE("'2018-11'!V",TEXT(MATCH($C6,'2018-11'!$C$2:$C$100,0)+1,0)))="",INDIRECT(CONCATENATE("'2018-10'!V",TEXT(MATCH($C6,'2018-10'!$C$2:$C$100,0)+1,0)))="")),"Н/Д",INDIRECT(CONCATENATE("'2018-11'!V",TEXT(MATCH($C6,'2018-11'!$C$2:$C$100,0)+1,0)))-INDIRECT(CONCATENATE("'2018-10'!V",TEXT(MATCH($C6,'2018-10'!$C$2:$C$100,0)+1,0))))</f>
        <v>4226700160.5599976</v>
      </c>
      <c r="W6" s="17">
        <f ca="1">IF(OR(INDIRECT(CONCATENATE("'2018-11'!W",TEXT(MATCH($C6,'2018-11'!$C$2:$C$100,0)+1,0)))="",INDIRECT(CONCATENATE("'2018-10'!W",TEXT(MATCH($C6,'2018-10'!$C$2:$C$100,0)+1,0)))="",AND(INDIRECT(CONCATENATE("'2018-11'!W",TEXT(MATCH($C6,'2018-11'!$C$2:$C$100,0)+1,0)))="",INDIRECT(CONCATENATE("'2018-10'!W",TEXT(MATCH($C6,'2018-10'!$C$2:$C$100,0)+1,0)))="")),"Н/Д",INDIRECT(CONCATENATE("'2018-11'!W",TEXT(MATCH($C6,'2018-11'!$C$2:$C$100,0)+1,0)))-INDIRECT(CONCATENATE("'2018-10'!W",TEXT(MATCH($C6,'2018-10'!$C$2:$C$100,0)+1,0))))</f>
        <v>18514994880.619995</v>
      </c>
    </row>
    <row r="7" spans="1:23" x14ac:dyDescent="0.25">
      <c r="A7" s="2" t="s">
        <v>22</v>
      </c>
      <c r="B7" s="2" t="s">
        <v>27</v>
      </c>
      <c r="C7" s="15">
        <v>44000000</v>
      </c>
      <c r="D7" s="2" t="s">
        <v>214</v>
      </c>
      <c r="E7" s="17">
        <f ca="1">IF(OR(INDIRECT(CONCATENATE("'2018-11'!E",TEXT(MATCH($C7,'2018-11'!$C$2:$C$100,0)+1,0)))="",INDIRECT(CONCATENATE("'2018-10'!E",TEXT(MATCH($C7,'2018-10'!$C$2:$C$100,0)+1,0)))="",AND(INDIRECT(CONCATENATE("'2018-11'!E",TEXT(MATCH($C7,'2018-11'!$C$2:$C$100,0)+1,0)))="",INDIRECT(CONCATENATE("'2018-10'!E",TEXT(MATCH($C7,'2018-10'!$C$2:$C$100,0)+1,0)))="")),"Н/Д",INDIRECT(CONCATENATE("'2018-11'!E",TEXT(MATCH($C7,'2018-11'!$C$2:$C$100,0)+1,0)))-INDIRECT(CONCATENATE("'2018-10'!E",TEXT(MATCH($C7,'2018-10'!$C$2:$C$100,0)+1,0))))</f>
        <v>3935123993.2900009</v>
      </c>
      <c r="F7" s="17">
        <f ca="1">IF(OR(INDIRECT(CONCATENATE("'2018-11'!F",TEXT(MATCH($C7,'2018-11'!$C$2:$C$100,0)+1,0)))="",INDIRECT(CONCATENATE("'2018-10'!F",TEXT(MATCH($C7,'2018-10'!$C$2:$C$100,0)+1,0)))="",AND(INDIRECT(CONCATENATE("'2018-11'!F",TEXT(MATCH($C7,'2018-11'!$C$2:$C$100,0)+1,0)))="",INDIRECT(CONCATENATE("'2018-10'!F",TEXT(MATCH($C7,'2018-10'!$C$2:$C$100,0)+1,0)))="")),"Н/Д",INDIRECT(CONCATENATE("'2018-11'!F",TEXT(MATCH($C7,'2018-11'!$C$2:$C$100,0)+1,0)))-INDIRECT(CONCATENATE("'2018-10'!F",TEXT(MATCH($C7,'2018-10'!$C$2:$C$100,0)+1,0))))</f>
        <v>2933916605.2000008</v>
      </c>
      <c r="G7" s="17">
        <f ca="1">IF(OR(INDIRECT(CONCATENATE("'2018-11'!G",TEXT(MATCH($C7,'2018-11'!$C$2:$C$100,0)+1,0)))="",INDIRECT(CONCATENATE("'2018-10'!G",TEXT(MATCH($C7,'2018-10'!$C$2:$C$100,0)+1,0)))="",AND(INDIRECT(CONCATENATE("'2018-11'!G",TEXT(MATCH($C7,'2018-11'!$C$2:$C$100,0)+1,0)))="",INDIRECT(CONCATENATE("'2018-10'!G",TEXT(MATCH($C7,'2018-10'!$C$2:$C$100,0)+1,0)))="")),"Н/Д",INDIRECT(CONCATENATE("'2018-11'!G",TEXT(MATCH($C7,'2018-11'!$C$2:$C$100,0)+1,0)))-INDIRECT(CONCATENATE("'2018-10'!G",TEXT(MATCH($C7,'2018-10'!$C$2:$C$100,0)+1,0))))</f>
        <v>753491752.44000053</v>
      </c>
      <c r="H7" s="17">
        <f ca="1">IF(OR(INDIRECT(CONCATENATE("'2018-11'!H",TEXT(MATCH($C7,'2018-11'!$C$2:$C$100,0)+1,0)))="",INDIRECT(CONCATENATE("'2018-10'!H",TEXT(MATCH($C7,'2018-10'!$C$2:$C$100,0)+1,0)))="",AND(INDIRECT(CONCATENATE("'2018-11'!H",TEXT(MATCH($C7,'2018-11'!$C$2:$C$100,0)+1,0)))="",INDIRECT(CONCATENATE("'2018-10'!H",TEXT(MATCH($C7,'2018-10'!$C$2:$C$100,0)+1,0)))="")),"Н/Д",INDIRECT(CONCATENATE("'2018-11'!H",TEXT(MATCH($C7,'2018-11'!$C$2:$C$100,0)+1,0)))-INDIRECT(CONCATENATE("'2018-10'!H",TEXT(MATCH($C7,'2018-10'!$C$2:$C$100,0)+1,0))))</f>
        <v>805321244.76000023</v>
      </c>
      <c r="I7" s="17">
        <f ca="1">IF(OR(INDIRECT(CONCATENATE("'2018-11'!I",TEXT(MATCH($C7,'2018-11'!$C$2:$C$100,0)+1,0)))="",INDIRECT(CONCATENATE("'2018-10'!I",TEXT(MATCH($C7,'2018-10'!$C$2:$C$100,0)+1,0)))="",AND(INDIRECT(CONCATENATE("'2018-11'!I",TEXT(MATCH($C7,'2018-11'!$C$2:$C$100,0)+1,0)))="",INDIRECT(CONCATENATE("'2018-10'!I",TEXT(MATCH($C7,'2018-10'!$C$2:$C$100,0)+1,0)))="")),"Н/Д",INDIRECT(CONCATENATE("'2018-11'!I",TEXT(MATCH($C7,'2018-11'!$C$2:$C$100,0)+1,0)))-INDIRECT(CONCATENATE("'2018-10'!I",TEXT(MATCH($C7,'2018-10'!$C$2:$C$100,0)+1,0))))</f>
        <v>59568968.48999995</v>
      </c>
      <c r="J7" s="17" t="str">
        <f ca="1">IF(OR(INDIRECT(CONCATENATE("'2018-11'!J",TEXT(MATCH($C7,'2018-11'!$C$2:$C$100,0)+1,0)))="",INDIRECT(CONCATENATE("'2018-10'!J",TEXT(MATCH($C7,'2018-10'!$C$2:$C$100,0)+1,0)))="",AND(INDIRECT(CONCATENATE("'2018-11'!J",TEXT(MATCH($C7,'2018-11'!$C$2:$C$100,0)+1,0)))="",INDIRECT(CONCATENATE("'2018-10'!J",TEXT(MATCH($C7,'2018-10'!$C$2:$C$100,0)+1,0)))="")),"Н/Д",INDIRECT(CONCATENATE("'2018-11'!J",TEXT(MATCH($C7,'2018-11'!$C$2:$C$100,0)+1,0)))-INDIRECT(CONCATENATE("'2018-10'!J",TEXT(MATCH($C7,'2018-10'!$C$2:$C$100,0)+1,0))))</f>
        <v>Н/Д</v>
      </c>
      <c r="K7" s="17">
        <f ca="1">IF(OR(INDIRECT(CONCATENATE("'2018-11'!K",TEXT(MATCH($C7,'2018-11'!$C$2:$C$100,0)+1,0)))="",INDIRECT(CONCATENATE("'2018-10'!K",TEXT(MATCH($C7,'2018-10'!$C$2:$C$100,0)+1,0)))="",AND(INDIRECT(CONCATENATE("'2018-11'!K",TEXT(MATCH($C7,'2018-11'!$C$2:$C$100,0)+1,0)))="",INDIRECT(CONCATENATE("'2018-10'!K",TEXT(MATCH($C7,'2018-10'!$C$2:$C$100,0)+1,0)))="")),"Н/Д",INDIRECT(CONCATENATE("'2018-11'!K",TEXT(MATCH($C7,'2018-11'!$C$2:$C$100,0)+1,0)))-INDIRECT(CONCATENATE("'2018-10'!K",TEXT(MATCH($C7,'2018-10'!$C$2:$C$100,0)+1,0))))</f>
        <v>173899810.05000007</v>
      </c>
      <c r="L7" s="17">
        <f ca="1">IF(OR(INDIRECT(CONCATENATE("'2018-11'!L",TEXT(MATCH($C7,'2018-11'!$C$2:$C$100,0)+1,0)))="",INDIRECT(CONCATENATE("'2018-10'!L",TEXT(MATCH($C7,'2018-10'!$C$2:$C$100,0)+1,0)))="",AND(INDIRECT(CONCATENATE("'2018-11'!L",TEXT(MATCH($C7,'2018-11'!$C$2:$C$100,0)+1,0)))="",INDIRECT(CONCATENATE("'2018-10'!L",TEXT(MATCH($C7,'2018-10'!$C$2:$C$100,0)+1,0)))="")),"Н/Д",INDIRECT(CONCATENATE("'2018-11'!L",TEXT(MATCH($C7,'2018-11'!$C$2:$C$100,0)+1,0)))-INDIRECT(CONCATENATE("'2018-10'!L",TEXT(MATCH($C7,'2018-10'!$C$2:$C$100,0)+1,0))))</f>
        <v>677526067.68000007</v>
      </c>
      <c r="M7" s="17">
        <f ca="1">IF(OR(INDIRECT(CONCATENATE("'2018-11'!M",TEXT(MATCH($C7,'2018-11'!$C$2:$C$100,0)+1,0)))="",INDIRECT(CONCATENATE("'2018-10'!M",TEXT(MATCH($C7,'2018-10'!$C$2:$C$100,0)+1,0)))="",AND(INDIRECT(CONCATENATE("'2018-11'!M",TEXT(MATCH($C7,'2018-11'!$C$2:$C$100,0)+1,0)))="",INDIRECT(CONCATENATE("'2018-10'!M",TEXT(MATCH($C7,'2018-10'!$C$2:$C$100,0)+1,0)))="")),"Н/Д",INDIRECT(CONCATENATE("'2018-11'!M",TEXT(MATCH($C7,'2018-11'!$C$2:$C$100,0)+1,0)))-INDIRECT(CONCATENATE("'2018-10'!M",TEXT(MATCH($C7,'2018-10'!$C$2:$C$100,0)+1,0))))</f>
        <v>387733109.32999992</v>
      </c>
      <c r="N7" s="17">
        <f ca="1">IF(OR(INDIRECT(CONCATENATE("'2018-11'!N",TEXT(MATCH($C7,'2018-11'!$C$2:$C$100,0)+1,0)))="",INDIRECT(CONCATENATE("'2018-10'!N",TEXT(MATCH($C7,'2018-10'!$C$2:$C$100,0)+1,0)))="",AND(INDIRECT(CONCATENATE("'2018-11'!N",TEXT(MATCH($C7,'2018-11'!$C$2:$C$100,0)+1,0)))="",INDIRECT(CONCATENATE("'2018-10'!N",TEXT(MATCH($C7,'2018-10'!$C$2:$C$100,0)+1,0)))="")),"Н/Д",INDIRECT(CONCATENATE("'2018-11'!N",TEXT(MATCH($C7,'2018-11'!$C$2:$C$100,0)+1,0)))-INDIRECT(CONCATENATE("'2018-10'!NE",TEXT(MATCH($C7,'2018-10'!$C$2:$C$100,0)+1,0))))</f>
        <v>56068205.710000001</v>
      </c>
      <c r="O7" s="17">
        <f ca="1">IF(OR(INDIRECT(CONCATENATE("'2018-11'!O",TEXT(MATCH($C7,'2018-11'!$C$2:$C$100,0)+1,0)))="",INDIRECT(CONCATENATE("'2018-10'!O",TEXT(MATCH($C7,'2018-10'!$C$2:$C$100,0)+1,0)))="",AND(INDIRECT(CONCATENATE("'2018-11'!O",TEXT(MATCH($C7,'2018-11'!$C$2:$C$100,0)+1,0)))="",INDIRECT(CONCATENATE("'2018-10'!O",TEXT(MATCH($C7,'2018-10'!$C$2:$C$100,0)+1,0)))="")),"Н/Д",INDIRECT(CONCATENATE("'2018-11'!O",TEXT(MATCH($C7,'2018-11'!$C$2:$C$100,0)+1,0)))-INDIRECT(CONCATENATE("'2018-10'!O",TEXT(MATCH($C7,'2018-10'!$C$2:$C$100,0)+1,0))))</f>
        <v>500.06999999999971</v>
      </c>
      <c r="P7" s="17">
        <f ca="1">IF(OR(INDIRECT(CONCATENATE("'2018-11'!P",TEXT(MATCH($C7,'2018-11'!$C$2:$C$100,0)+1,0)))="",INDIRECT(CONCATENATE("'2018-10'!P",TEXT(MATCH($C7,'2018-10'!$C$2:$C$100,0)+1,0)))="",AND(INDIRECT(CONCATENATE("'2018-11'!P",TEXT(MATCH($C7,'2018-11'!$C$2:$C$100,0)+1,0)))="",INDIRECT(CONCATENATE("'2018-10'!P",TEXT(MATCH($C7,'2018-10'!$C$2:$C$100,0)+1,0)))="")),"Н/Д",INDIRECT(CONCATENATE("'2018-11'!P",TEXT(MATCH($C7,'2018-11'!$C$2:$C$100,0)+1,0)))-INDIRECT(CONCATENATE("'2018-10'!P",TEXT(MATCH($C7,'2018-10'!$C$2:$C$100,0)+1,0))))</f>
        <v>29224286.630000025</v>
      </c>
      <c r="Q7" s="17">
        <f ca="1">IF(OR(INDIRECT(CONCATENATE("'2018-11'!Q",TEXT(MATCH($C7,'2018-11'!$C$2:$C$100,0)+1,0)))="",INDIRECT(CONCATENATE("'2018-10'!Q",TEXT(MATCH($C7,'2018-10'!$C$2:$C$100,0)+1,0)))="",AND(INDIRECT(CONCATENATE("'2018-11'!Q",TEXT(MATCH($C7,'2018-11'!$C$2:$C$100,0)+1,0)))="",INDIRECT(CONCATENATE("'2018-10'!Q",TEXT(MATCH($C7,'2018-10'!$C$2:$C$100,0)+1,0)))="")),"Н/Д",INDIRECT(CONCATENATE("'2018-11'!Q",TEXT(MATCH($C7,'2018-11'!$C$2:$C$100,0)+1,0)))-INDIRECT(CONCATENATE("'2018-10'!Q",TEXT(MATCH($C7,'2018-10'!$C$2:$C$100,0)+1,0))))</f>
        <v>10107640.170000002</v>
      </c>
      <c r="R7" s="17">
        <f ca="1">IF(OR(INDIRECT(CONCATENATE("'2018-11'!R",TEXT(MATCH($C7,'2018-11'!$C$2:$C$100,0)+1,0)))="",INDIRECT(CONCATENATE("'2018-10'!R",TEXT(MATCH($C7,'2018-10'!$C$2:$C$100,0)+1,0)))="",AND(INDIRECT(CONCATENATE("'2018-11'!R",TEXT(MATCH($C7,'2018-11'!$C$2:$C$100,0)+1,0)))="",INDIRECT(CONCATENATE("'2018-10'!R",TEXT(MATCH($C7,'2018-10'!$C$2:$C$100,0)+1,0)))="")),"Н/Д",INDIRECT(CONCATENATE("'2018-11'!R",TEXT(MATCH($C7,'2018-11'!$C$2:$C$100,0)+1,0)))-INDIRECT(CONCATENATE("'2018-10'!R",TEXT(MATCH($C7,'2018-10'!$C$2:$C$100,0)+1,0))))</f>
        <v>1079964.2700000033</v>
      </c>
      <c r="S7" s="17">
        <f ca="1">IF(OR(INDIRECT(CONCATENATE("'2018-11'!S",TEXT(MATCH($C7,'2018-11'!$C$2:$C$100,0)+1,0)))="",INDIRECT(CONCATENATE("'2018-10'!S",TEXT(MATCH($C7,'2018-10'!$C$2:$C$100,0)+1,0)))="",AND(INDIRECT(CONCATENATE("'2018-11'!S",TEXT(MATCH($C7,'2018-11'!$C$2:$C$100,0)+1,0)))="",INDIRECT(CONCATENATE("'2018-10'!S",TEXT(MATCH($C7,'2018-10'!$C$2:$C$100,0)+1,0)))="")),"Н/Д",INDIRECT(CONCATENATE("'2018-11'!S",TEXT(MATCH($C7,'2018-11'!$C$2:$C$100,0)+1,0)))-INDIRECT(CONCATENATE("'2018-10'!S",TEXT(MATCH($C7,'2018-10'!$C$2:$C$100,0)+1,0))))</f>
        <v>15359.040000000008</v>
      </c>
      <c r="T7" s="17">
        <f ca="1">IF(OR(INDIRECT(CONCATENATE("'2018-11'!T",TEXT(MATCH($C7,'2018-11'!$C$2:$C$100,0)+1,0)))="",INDIRECT(CONCATENATE("'2018-10'!T",TEXT(MATCH($C7,'2018-10'!$C$2:$C$100,0)+1,0)))="",AND(INDIRECT(CONCATENATE("'2018-11'!T",TEXT(MATCH($C7,'2018-11'!$C$2:$C$100,0)+1,0)))="",INDIRECT(CONCATENATE("'2018-10'!T",TEXT(MATCH($C7,'2018-10'!$C$2:$C$100,0)+1,0)))="")),"Н/Д",INDIRECT(CONCATENATE("'2018-11'!T",TEXT(MATCH($C7,'2018-11'!$C$2:$C$100,0)+1,0)))-INDIRECT(CONCATENATE("'2018-10'!T",TEXT(MATCH($C7,'2018-10'!$C$2:$C$100,0)+1,0))))</f>
        <v>9468931.4600000083</v>
      </c>
      <c r="U7" s="17">
        <f ca="1">IF(OR(INDIRECT(CONCATENATE("'2018-11'!U",TEXT(MATCH($C7,'2018-11'!$C$2:$C$100,0)+1,0)))="",INDIRECT(CONCATENATE("'2018-10'!U",TEXT(MATCH($C7,'2018-10'!$C$2:$C$100,0)+1,0)))="",AND(INDIRECT(CONCATENATE("'2018-11'!U",TEXT(MATCH($C7,'2018-11'!$C$2:$C$100,0)+1,0)))="",INDIRECT(CONCATENATE("'2018-10'!U",TEXT(MATCH($C7,'2018-10'!$C$2:$C$100,0)+1,0)))="")),"Н/Д",INDIRECT(CONCATENATE("'2018-11'!U",TEXT(MATCH($C7,'2018-11'!$C$2:$C$100,0)+1,0)))-INDIRECT(CONCATENATE("'2018-10'!U",TEXT(MATCH($C7,'2018-10'!$C$2:$C$100,0)+1,0))))</f>
        <v>2405847.09</v>
      </c>
      <c r="V7" s="17">
        <f ca="1">IF(OR(INDIRECT(CONCATENATE("'2018-11'!V",TEXT(MATCH($C7,'2018-11'!$C$2:$C$100,0)+1,0)))="",INDIRECT(CONCATENATE("'2018-10'!V",TEXT(MATCH($C7,'2018-10'!$C$2:$C$100,0)+1,0)))="",AND(INDIRECT(CONCATENATE("'2018-11'!V",TEXT(MATCH($C7,'2018-11'!$C$2:$C$100,0)+1,0)))="",INDIRECT(CONCATENATE("'2018-10'!V",TEXT(MATCH($C7,'2018-10'!$C$2:$C$100,0)+1,0)))="")),"Н/Д",INDIRECT(CONCATENATE("'2018-11'!V",TEXT(MATCH($C7,'2018-11'!$C$2:$C$100,0)+1,0)))-INDIRECT(CONCATENATE("'2018-10'!V",TEXT(MATCH($C7,'2018-10'!$C$2:$C$100,0)+1,0))))</f>
        <v>1001207388.0899992</v>
      </c>
      <c r="W7" s="17">
        <f ca="1">IF(OR(INDIRECT(CONCATENATE("'2018-11'!W",TEXT(MATCH($C7,'2018-11'!$C$2:$C$100,0)+1,0)))="",INDIRECT(CONCATENATE("'2018-10'!W",TEXT(MATCH($C7,'2018-10'!$C$2:$C$100,0)+1,0)))="",AND(INDIRECT(CONCATENATE("'2018-11'!W",TEXT(MATCH($C7,'2018-11'!$C$2:$C$100,0)+1,0)))="",INDIRECT(CONCATENATE("'2018-10'!W",TEXT(MATCH($C7,'2018-10'!$C$2:$C$100,0)+1,0)))="")),"Н/Д",INDIRECT(CONCATENATE("'2018-11'!W",TEXT(MATCH($C7,'2018-11'!$C$2:$C$100,0)+1,0)))-INDIRECT(CONCATENATE("'2018-10'!W",TEXT(MATCH($C7,'2018-10'!$C$2:$C$100,0)+1,0))))</f>
        <v>10787751045.639999</v>
      </c>
    </row>
    <row r="8" spans="1:23" x14ac:dyDescent="0.25">
      <c r="A8" s="2" t="s">
        <v>22</v>
      </c>
      <c r="B8" s="2" t="s">
        <v>28</v>
      </c>
      <c r="C8" s="15">
        <v>5000000</v>
      </c>
      <c r="D8" s="2" t="s">
        <v>214</v>
      </c>
      <c r="E8" s="17">
        <f ca="1">IF(OR(INDIRECT(CONCATENATE("'2018-11'!E",TEXT(MATCH($C8,'2018-11'!$C$2:$C$100,0)+1,0)))="",INDIRECT(CONCATENATE("'2018-10'!E",TEXT(MATCH($C8,'2018-10'!$C$2:$C$100,0)+1,0)))="",AND(INDIRECT(CONCATENATE("'2018-11'!E",TEXT(MATCH($C8,'2018-11'!$C$2:$C$100,0)+1,0)))="",INDIRECT(CONCATENATE("'2018-10'!E",TEXT(MATCH($C8,'2018-10'!$C$2:$C$100,0)+1,0)))="")),"Н/Д",INDIRECT(CONCATENATE("'2018-11'!E",TEXT(MATCH($C8,'2018-11'!$C$2:$C$100,0)+1,0)))-INDIRECT(CONCATENATE("'2018-10'!E",TEXT(MATCH($C8,'2018-10'!$C$2:$C$100,0)+1,0))))</f>
        <v>15651883677.549988</v>
      </c>
      <c r="F8" s="17">
        <f ca="1">IF(OR(INDIRECT(CONCATENATE("'2018-11'!F",TEXT(MATCH($C8,'2018-11'!$C$2:$C$100,0)+1,0)))="",INDIRECT(CONCATENATE("'2018-10'!F",TEXT(MATCH($C8,'2018-10'!$C$2:$C$100,0)+1,0)))="",AND(INDIRECT(CONCATENATE("'2018-11'!F",TEXT(MATCH($C8,'2018-11'!$C$2:$C$100,0)+1,0)))="",INDIRECT(CONCATENATE("'2018-10'!F",TEXT(MATCH($C8,'2018-10'!$C$2:$C$100,0)+1,0)))="")),"Н/Д",INDIRECT(CONCATENATE("'2018-11'!F",TEXT(MATCH($C8,'2018-11'!$C$2:$C$100,0)+1,0)))-INDIRECT(CONCATENATE("'2018-10'!F",TEXT(MATCH($C8,'2018-10'!$C$2:$C$100,0)+1,0))))</f>
        <v>13701163205.199997</v>
      </c>
      <c r="G8" s="17">
        <f ca="1">IF(OR(INDIRECT(CONCATENATE("'2018-11'!G",TEXT(MATCH($C8,'2018-11'!$C$2:$C$100,0)+1,0)))="",INDIRECT(CONCATENATE("'2018-10'!G",TEXT(MATCH($C8,'2018-10'!$C$2:$C$100,0)+1,0)))="",AND(INDIRECT(CONCATENATE("'2018-11'!G",TEXT(MATCH($C8,'2018-11'!$C$2:$C$100,0)+1,0)))="",INDIRECT(CONCATENATE("'2018-10'!G",TEXT(MATCH($C8,'2018-10'!$C$2:$C$100,0)+1,0)))="")),"Н/Д",INDIRECT(CONCATENATE("'2018-11'!G",TEXT(MATCH($C8,'2018-11'!$C$2:$C$100,0)+1,0)))-INDIRECT(CONCATENATE("'2018-10'!G",TEXT(MATCH($C8,'2018-10'!$C$2:$C$100,0)+1,0))))</f>
        <v>3378899779.6100006</v>
      </c>
      <c r="H8" s="17">
        <f ca="1">IF(OR(INDIRECT(CONCATENATE("'2018-11'!H",TEXT(MATCH($C8,'2018-11'!$C$2:$C$100,0)+1,0)))="",INDIRECT(CONCATENATE("'2018-10'!H",TEXT(MATCH($C8,'2018-10'!$C$2:$C$100,0)+1,0)))="",AND(INDIRECT(CONCATENATE("'2018-11'!H",TEXT(MATCH($C8,'2018-11'!$C$2:$C$100,0)+1,0)))="",INDIRECT(CONCATENATE("'2018-10'!H",TEXT(MATCH($C8,'2018-10'!$C$2:$C$100,0)+1,0)))="")),"Н/Д",INDIRECT(CONCATENATE("'2018-11'!H",TEXT(MATCH($C8,'2018-11'!$C$2:$C$100,0)+1,0)))-INDIRECT(CONCATENATE("'2018-10'!H",TEXT(MATCH($C8,'2018-10'!$C$2:$C$100,0)+1,0))))</f>
        <v>4185306588.5499992</v>
      </c>
      <c r="I8" s="17">
        <f ca="1">IF(OR(INDIRECT(CONCATENATE("'2018-11'!I",TEXT(MATCH($C8,'2018-11'!$C$2:$C$100,0)+1,0)))="",INDIRECT(CONCATENATE("'2018-10'!I",TEXT(MATCH($C8,'2018-10'!$C$2:$C$100,0)+1,0)))="",AND(INDIRECT(CONCATENATE("'2018-11'!I",TEXT(MATCH($C8,'2018-11'!$C$2:$C$100,0)+1,0)))="",INDIRECT(CONCATENATE("'2018-10'!I",TEXT(MATCH($C8,'2018-10'!$C$2:$C$100,0)+1,0)))="")),"Н/Д",INDIRECT(CONCATENATE("'2018-11'!I",TEXT(MATCH($C8,'2018-11'!$C$2:$C$100,0)+1,0)))-INDIRECT(CONCATENATE("'2018-10'!I",TEXT(MATCH($C8,'2018-10'!$C$2:$C$100,0)+1,0))))</f>
        <v>632178059.11000061</v>
      </c>
      <c r="J8" s="17" t="str">
        <f ca="1">IF(OR(INDIRECT(CONCATENATE("'2018-11'!J",TEXT(MATCH($C8,'2018-11'!$C$2:$C$100,0)+1,0)))="",INDIRECT(CONCATENATE("'2018-10'!J",TEXT(MATCH($C8,'2018-10'!$C$2:$C$100,0)+1,0)))="",AND(INDIRECT(CONCATENATE("'2018-11'!J",TEXT(MATCH($C8,'2018-11'!$C$2:$C$100,0)+1,0)))="",INDIRECT(CONCATENATE("'2018-10'!J",TEXT(MATCH($C8,'2018-10'!$C$2:$C$100,0)+1,0)))="")),"Н/Д",INDIRECT(CONCATENATE("'2018-11'!J",TEXT(MATCH($C8,'2018-11'!$C$2:$C$100,0)+1,0)))-INDIRECT(CONCATENATE("'2018-10'!J",TEXT(MATCH($C8,'2018-10'!$C$2:$C$100,0)+1,0))))</f>
        <v>Н/Д</v>
      </c>
      <c r="K8" s="17">
        <f ca="1">IF(OR(INDIRECT(CONCATENATE("'2018-11'!K",TEXT(MATCH($C8,'2018-11'!$C$2:$C$100,0)+1,0)))="",INDIRECT(CONCATENATE("'2018-10'!K",TEXT(MATCH($C8,'2018-10'!$C$2:$C$100,0)+1,0)))="",AND(INDIRECT(CONCATENATE("'2018-11'!K",TEXT(MATCH($C8,'2018-11'!$C$2:$C$100,0)+1,0)))="",INDIRECT(CONCATENATE("'2018-10'!K",TEXT(MATCH($C8,'2018-10'!$C$2:$C$100,0)+1,0)))="")),"Н/Д",INDIRECT(CONCATENATE("'2018-11'!K",TEXT(MATCH($C8,'2018-11'!$C$2:$C$100,0)+1,0)))-INDIRECT(CONCATENATE("'2018-10'!K",TEXT(MATCH($C8,'2018-10'!$C$2:$C$100,0)+1,0))))</f>
        <v>1743856756.6100006</v>
      </c>
      <c r="L8" s="17">
        <f ca="1">IF(OR(INDIRECT(CONCATENATE("'2018-11'!L",TEXT(MATCH($C8,'2018-11'!$C$2:$C$100,0)+1,0)))="",INDIRECT(CONCATENATE("'2018-10'!L",TEXT(MATCH($C8,'2018-10'!$C$2:$C$100,0)+1,0)))="",AND(INDIRECT(CONCATENATE("'2018-11'!L",TEXT(MATCH($C8,'2018-11'!$C$2:$C$100,0)+1,0)))="",INDIRECT(CONCATENATE("'2018-10'!L",TEXT(MATCH($C8,'2018-10'!$C$2:$C$100,0)+1,0)))="")),"Н/Д",INDIRECT(CONCATENATE("'2018-11'!L",TEXT(MATCH($C8,'2018-11'!$C$2:$C$100,0)+1,0)))-INDIRECT(CONCATENATE("'2018-10'!L",TEXT(MATCH($C8,'2018-10'!$C$2:$C$100,0)+1,0))))</f>
        <v>2671883698.8000011</v>
      </c>
      <c r="M8" s="17">
        <f ca="1">IF(OR(INDIRECT(CONCATENATE("'2018-11'!M",TEXT(MATCH($C8,'2018-11'!$C$2:$C$100,0)+1,0)))="",INDIRECT(CONCATENATE("'2018-10'!M",TEXT(MATCH($C8,'2018-10'!$C$2:$C$100,0)+1,0)))="",AND(INDIRECT(CONCATENATE("'2018-11'!M",TEXT(MATCH($C8,'2018-11'!$C$2:$C$100,0)+1,0)))="",INDIRECT(CONCATENATE("'2018-10'!M",TEXT(MATCH($C8,'2018-10'!$C$2:$C$100,0)+1,0)))="")),"Н/Д",INDIRECT(CONCATENATE("'2018-11'!M",TEXT(MATCH($C8,'2018-11'!$C$2:$C$100,0)+1,0)))-INDIRECT(CONCATENATE("'2018-10'!M",TEXT(MATCH($C8,'2018-10'!$C$2:$C$100,0)+1,0))))</f>
        <v>75495986.25</v>
      </c>
      <c r="N8" s="17">
        <f ca="1">IF(OR(INDIRECT(CONCATENATE("'2018-11'!N",TEXT(MATCH($C8,'2018-11'!$C$2:$C$100,0)+1,0)))="",INDIRECT(CONCATENATE("'2018-10'!N",TEXT(MATCH($C8,'2018-10'!$C$2:$C$100,0)+1,0)))="",AND(INDIRECT(CONCATENATE("'2018-11'!N",TEXT(MATCH($C8,'2018-11'!$C$2:$C$100,0)+1,0)))="",INDIRECT(CONCATENATE("'2018-10'!N",TEXT(MATCH($C8,'2018-10'!$C$2:$C$100,0)+1,0)))="")),"Н/Д",INDIRECT(CONCATENATE("'2018-11'!N",TEXT(MATCH($C8,'2018-11'!$C$2:$C$100,0)+1,0)))-INDIRECT(CONCATENATE("'2018-10'!NE",TEXT(MATCH($C8,'2018-10'!$C$2:$C$100,0)+1,0))))</f>
        <v>608055294.99000001</v>
      </c>
      <c r="O8" s="17">
        <f ca="1">IF(OR(INDIRECT(CONCATENATE("'2018-11'!O",TEXT(MATCH($C8,'2018-11'!$C$2:$C$100,0)+1,0)))="",INDIRECT(CONCATENATE("'2018-10'!O",TEXT(MATCH($C8,'2018-10'!$C$2:$C$100,0)+1,0)))="",AND(INDIRECT(CONCATENATE("'2018-11'!O",TEXT(MATCH($C8,'2018-11'!$C$2:$C$100,0)+1,0)))="",INDIRECT(CONCATENATE("'2018-10'!O",TEXT(MATCH($C8,'2018-10'!$C$2:$C$100,0)+1,0)))="")),"Н/Д",INDIRECT(CONCATENATE("'2018-11'!O",TEXT(MATCH($C8,'2018-11'!$C$2:$C$100,0)+1,0)))-INDIRECT(CONCATENATE("'2018-10'!O",TEXT(MATCH($C8,'2018-10'!$C$2:$C$100,0)+1,0))))</f>
        <v>-6892.4499999999825</v>
      </c>
      <c r="P8" s="17">
        <f ca="1">IF(OR(INDIRECT(CONCATENATE("'2018-11'!P",TEXT(MATCH($C8,'2018-11'!$C$2:$C$100,0)+1,0)))="",INDIRECT(CONCATENATE("'2018-10'!P",TEXT(MATCH($C8,'2018-10'!$C$2:$C$100,0)+1,0)))="",AND(INDIRECT(CONCATENATE("'2018-11'!P",TEXT(MATCH($C8,'2018-11'!$C$2:$C$100,0)+1,0)))="",INDIRECT(CONCATENATE("'2018-10'!P",TEXT(MATCH($C8,'2018-10'!$C$2:$C$100,0)+1,0)))="")),"Н/Д",INDIRECT(CONCATENATE("'2018-11'!P",TEXT(MATCH($C8,'2018-11'!$C$2:$C$100,0)+1,0)))-INDIRECT(CONCATENATE("'2018-10'!P",TEXT(MATCH($C8,'2018-10'!$C$2:$C$100,0)+1,0))))</f>
        <v>267167466.3499999</v>
      </c>
      <c r="Q8" s="17">
        <f ca="1">IF(OR(INDIRECT(CONCATENATE("'2018-11'!Q",TEXT(MATCH($C8,'2018-11'!$C$2:$C$100,0)+1,0)))="",INDIRECT(CONCATENATE("'2018-10'!Q",TEXT(MATCH($C8,'2018-10'!$C$2:$C$100,0)+1,0)))="",AND(INDIRECT(CONCATENATE("'2018-11'!Q",TEXT(MATCH($C8,'2018-11'!$C$2:$C$100,0)+1,0)))="",INDIRECT(CONCATENATE("'2018-10'!Q",TEXT(MATCH($C8,'2018-10'!$C$2:$C$100,0)+1,0)))="")),"Н/Д",INDIRECT(CONCATENATE("'2018-11'!Q",TEXT(MATCH($C8,'2018-11'!$C$2:$C$100,0)+1,0)))-INDIRECT(CONCATENATE("'2018-10'!Q",TEXT(MATCH($C8,'2018-10'!$C$2:$C$100,0)+1,0))))</f>
        <v>30852799.459999979</v>
      </c>
      <c r="R8" s="17">
        <f ca="1">IF(OR(INDIRECT(CONCATENATE("'2018-11'!R",TEXT(MATCH($C8,'2018-11'!$C$2:$C$100,0)+1,0)))="",INDIRECT(CONCATENATE("'2018-10'!R",TEXT(MATCH($C8,'2018-10'!$C$2:$C$100,0)+1,0)))="",AND(INDIRECT(CONCATENATE("'2018-11'!R",TEXT(MATCH($C8,'2018-11'!$C$2:$C$100,0)+1,0)))="",INDIRECT(CONCATENATE("'2018-10'!R",TEXT(MATCH($C8,'2018-10'!$C$2:$C$100,0)+1,0)))="")),"Н/Д",INDIRECT(CONCATENATE("'2018-11'!R",TEXT(MATCH($C8,'2018-11'!$C$2:$C$100,0)+1,0)))-INDIRECT(CONCATENATE("'2018-10'!R",TEXT(MATCH($C8,'2018-10'!$C$2:$C$100,0)+1,0))))</f>
        <v>139194290.31000006</v>
      </c>
      <c r="S8" s="17">
        <f ca="1">IF(OR(INDIRECT(CONCATENATE("'2018-11'!S",TEXT(MATCH($C8,'2018-11'!$C$2:$C$100,0)+1,0)))="",INDIRECT(CONCATENATE("'2018-10'!S",TEXT(MATCH($C8,'2018-10'!$C$2:$C$100,0)+1,0)))="",AND(INDIRECT(CONCATENATE("'2018-11'!S",TEXT(MATCH($C8,'2018-11'!$C$2:$C$100,0)+1,0)))="",INDIRECT(CONCATENATE("'2018-10'!S",TEXT(MATCH($C8,'2018-10'!$C$2:$C$100,0)+1,0)))="")),"Н/Д",INDIRECT(CONCATENATE("'2018-11'!S",TEXT(MATCH($C8,'2018-11'!$C$2:$C$100,0)+1,0)))-INDIRECT(CONCATENATE("'2018-10'!S",TEXT(MATCH($C8,'2018-10'!$C$2:$C$100,0)+1,0))))</f>
        <v>839678.95000000019</v>
      </c>
      <c r="T8" s="17">
        <f ca="1">IF(OR(INDIRECT(CONCATENATE("'2018-11'!T",TEXT(MATCH($C8,'2018-11'!$C$2:$C$100,0)+1,0)))="",INDIRECT(CONCATENATE("'2018-10'!T",TEXT(MATCH($C8,'2018-10'!$C$2:$C$100,0)+1,0)))="",AND(INDIRECT(CONCATENATE("'2018-11'!T",TEXT(MATCH($C8,'2018-11'!$C$2:$C$100,0)+1,0)))="",INDIRECT(CONCATENATE("'2018-10'!T",TEXT(MATCH($C8,'2018-10'!$C$2:$C$100,0)+1,0)))="")),"Н/Д",INDIRECT(CONCATENATE("'2018-11'!T",TEXT(MATCH($C8,'2018-11'!$C$2:$C$100,0)+1,0)))-INDIRECT(CONCATENATE("'2018-10'!T",TEXT(MATCH($C8,'2018-10'!$C$2:$C$100,0)+1,0))))</f>
        <v>110429452.38</v>
      </c>
      <c r="U8" s="17">
        <f ca="1">IF(OR(INDIRECT(CONCATENATE("'2018-11'!U",TEXT(MATCH($C8,'2018-11'!$C$2:$C$100,0)+1,0)))="",INDIRECT(CONCATENATE("'2018-10'!U",TEXT(MATCH($C8,'2018-10'!$C$2:$C$100,0)+1,0)))="",AND(INDIRECT(CONCATENATE("'2018-11'!U",TEXT(MATCH($C8,'2018-11'!$C$2:$C$100,0)+1,0)))="",INDIRECT(CONCATENATE("'2018-10'!U",TEXT(MATCH($C8,'2018-10'!$C$2:$C$100,0)+1,0)))="")),"Н/Д",INDIRECT(CONCATENATE("'2018-11'!U",TEXT(MATCH($C8,'2018-11'!$C$2:$C$100,0)+1,0)))-INDIRECT(CONCATENATE("'2018-10'!U",TEXT(MATCH($C8,'2018-10'!$C$2:$C$100,0)+1,0))))</f>
        <v>317326497.22000003</v>
      </c>
      <c r="V8" s="17">
        <f ca="1">IF(OR(INDIRECT(CONCATENATE("'2018-11'!V",TEXT(MATCH($C8,'2018-11'!$C$2:$C$100,0)+1,0)))="",INDIRECT(CONCATENATE("'2018-10'!V",TEXT(MATCH($C8,'2018-10'!$C$2:$C$100,0)+1,0)))="",AND(INDIRECT(CONCATENATE("'2018-11'!V",TEXT(MATCH($C8,'2018-11'!$C$2:$C$100,0)+1,0)))="",INDIRECT(CONCATENATE("'2018-10'!V",TEXT(MATCH($C8,'2018-10'!$C$2:$C$100,0)+1,0)))="")),"Н/Д",INDIRECT(CONCATENATE("'2018-11'!V",TEXT(MATCH($C8,'2018-11'!$C$2:$C$100,0)+1,0)))-INDIRECT(CONCATENATE("'2018-10'!V",TEXT(MATCH($C8,'2018-10'!$C$2:$C$100,0)+1,0))))</f>
        <v>1950720472.3499985</v>
      </c>
      <c r="W8" s="17">
        <f ca="1">IF(OR(INDIRECT(CONCATENATE("'2018-11'!W",TEXT(MATCH($C8,'2018-11'!$C$2:$C$100,0)+1,0)))="",INDIRECT(CONCATENATE("'2018-10'!W",TEXT(MATCH($C8,'2018-10'!$C$2:$C$100,0)+1,0)))="",AND(INDIRECT(CONCATENATE("'2018-11'!W",TEXT(MATCH($C8,'2018-11'!$C$2:$C$100,0)+1,0)))="",INDIRECT(CONCATENATE("'2018-10'!W",TEXT(MATCH($C8,'2018-10'!$C$2:$C$100,0)+1,0)))="")),"Н/Д",INDIRECT(CONCATENATE("'2018-11'!W",TEXT(MATCH($C8,'2018-11'!$C$2:$C$100,0)+1,0)))-INDIRECT(CONCATENATE("'2018-10'!W",TEXT(MATCH($C8,'2018-10'!$C$2:$C$100,0)+1,0))))</f>
        <v>44925359836.340027</v>
      </c>
    </row>
    <row r="9" spans="1:23" x14ac:dyDescent="0.25">
      <c r="A9" s="2" t="s">
        <v>22</v>
      </c>
      <c r="B9" s="2" t="s">
        <v>29</v>
      </c>
      <c r="C9" s="15">
        <v>81000000</v>
      </c>
      <c r="D9" s="2" t="s">
        <v>214</v>
      </c>
      <c r="E9" s="17">
        <f ca="1">IF(OR(INDIRECT(CONCATENATE("'2018-11'!E",TEXT(MATCH($C9,'2018-11'!$C$2:$C$100,0)+1,0)))="",INDIRECT(CONCATENATE("'2018-10'!E",TEXT(MATCH($C9,'2018-10'!$C$2:$C$100,0)+1,0)))="",AND(INDIRECT(CONCATENATE("'2018-11'!E",TEXT(MATCH($C9,'2018-11'!$C$2:$C$100,0)+1,0)))="",INDIRECT(CONCATENATE("'2018-10'!E",TEXT(MATCH($C9,'2018-10'!$C$2:$C$100,0)+1,0)))="")),"Н/Д",INDIRECT(CONCATENATE("'2018-11'!E",TEXT(MATCH($C9,'2018-11'!$C$2:$C$100,0)+1,0)))-INDIRECT(CONCATENATE("'2018-10'!E",TEXT(MATCH($C9,'2018-10'!$C$2:$C$100,0)+1,0))))</f>
        <v>5901727518.859993</v>
      </c>
      <c r="F9" s="17">
        <f ca="1">IF(OR(INDIRECT(CONCATENATE("'2018-11'!F",TEXT(MATCH($C9,'2018-11'!$C$2:$C$100,0)+1,0)))="",INDIRECT(CONCATENATE("'2018-10'!F",TEXT(MATCH($C9,'2018-10'!$C$2:$C$100,0)+1,0)))="",AND(INDIRECT(CONCATENATE("'2018-11'!F",TEXT(MATCH($C9,'2018-11'!$C$2:$C$100,0)+1,0)))="",INDIRECT(CONCATENATE("'2018-10'!F",TEXT(MATCH($C9,'2018-10'!$C$2:$C$100,0)+1,0)))="")),"Н/Д",INDIRECT(CONCATENATE("'2018-11'!F",TEXT(MATCH($C9,'2018-11'!$C$2:$C$100,0)+1,0)))-INDIRECT(CONCATENATE("'2018-10'!F",TEXT(MATCH($C9,'2018-10'!$C$2:$C$100,0)+1,0))))</f>
        <v>3930865372.6399994</v>
      </c>
      <c r="G9" s="17">
        <f ca="1">IF(OR(INDIRECT(CONCATENATE("'2018-11'!G",TEXT(MATCH($C9,'2018-11'!$C$2:$C$100,0)+1,0)))="",INDIRECT(CONCATENATE("'2018-10'!G",TEXT(MATCH($C9,'2018-10'!$C$2:$C$100,0)+1,0)))="",AND(INDIRECT(CONCATENATE("'2018-11'!G",TEXT(MATCH($C9,'2018-11'!$C$2:$C$100,0)+1,0)))="",INDIRECT(CONCATENATE("'2018-10'!G",TEXT(MATCH($C9,'2018-10'!$C$2:$C$100,0)+1,0)))="")),"Н/Д",INDIRECT(CONCATENATE("'2018-11'!G",TEXT(MATCH($C9,'2018-11'!$C$2:$C$100,0)+1,0)))-INDIRECT(CONCATENATE("'2018-10'!G",TEXT(MATCH($C9,'2018-10'!$C$2:$C$100,0)+1,0))))</f>
        <v>810960010.03999996</v>
      </c>
      <c r="H9" s="17">
        <f ca="1">IF(OR(INDIRECT(CONCATENATE("'2018-11'!H",TEXT(MATCH($C9,'2018-11'!$C$2:$C$100,0)+1,0)))="",INDIRECT(CONCATENATE("'2018-10'!H",TEXT(MATCH($C9,'2018-10'!$C$2:$C$100,0)+1,0)))="",AND(INDIRECT(CONCATENATE("'2018-11'!H",TEXT(MATCH($C9,'2018-11'!$C$2:$C$100,0)+1,0)))="",INDIRECT(CONCATENATE("'2018-10'!H",TEXT(MATCH($C9,'2018-10'!$C$2:$C$100,0)+1,0)))="")),"Н/Д",INDIRECT(CONCATENATE("'2018-11'!H",TEXT(MATCH($C9,'2018-11'!$C$2:$C$100,0)+1,0)))-INDIRECT(CONCATENATE("'2018-10'!H",TEXT(MATCH($C9,'2018-10'!$C$2:$C$100,0)+1,0))))</f>
        <v>1223094569.5899982</v>
      </c>
      <c r="I9" s="17">
        <f ca="1">IF(OR(INDIRECT(CONCATENATE("'2018-11'!I",TEXT(MATCH($C9,'2018-11'!$C$2:$C$100,0)+1,0)))="",INDIRECT(CONCATENATE("'2018-10'!I",TEXT(MATCH($C9,'2018-10'!$C$2:$C$100,0)+1,0)))="",AND(INDIRECT(CONCATENATE("'2018-11'!I",TEXT(MATCH($C9,'2018-11'!$C$2:$C$100,0)+1,0)))="",INDIRECT(CONCATENATE("'2018-10'!I",TEXT(MATCH($C9,'2018-10'!$C$2:$C$100,0)+1,0)))="")),"Н/Д",INDIRECT(CONCATENATE("'2018-11'!I",TEXT(MATCH($C9,'2018-11'!$C$2:$C$100,0)+1,0)))-INDIRECT(CONCATENATE("'2018-10'!I",TEXT(MATCH($C9,'2018-10'!$C$2:$C$100,0)+1,0))))</f>
        <v>231608356.67000008</v>
      </c>
      <c r="J9" s="17" t="str">
        <f ca="1">IF(OR(INDIRECT(CONCATENATE("'2018-11'!J",TEXT(MATCH($C9,'2018-11'!$C$2:$C$100,0)+1,0)))="",INDIRECT(CONCATENATE("'2018-10'!J",TEXT(MATCH($C9,'2018-10'!$C$2:$C$100,0)+1,0)))="",AND(INDIRECT(CONCATENATE("'2018-11'!J",TEXT(MATCH($C9,'2018-11'!$C$2:$C$100,0)+1,0)))="",INDIRECT(CONCATENATE("'2018-10'!J",TEXT(MATCH($C9,'2018-10'!$C$2:$C$100,0)+1,0)))="")),"Н/Д",INDIRECT(CONCATENATE("'2018-11'!J",TEXT(MATCH($C9,'2018-11'!$C$2:$C$100,0)+1,0)))-INDIRECT(CONCATENATE("'2018-10'!J",TEXT(MATCH($C9,'2018-10'!$C$2:$C$100,0)+1,0))))</f>
        <v>Н/Д</v>
      </c>
      <c r="K9" s="17">
        <f ca="1">IF(OR(INDIRECT(CONCATENATE("'2018-11'!K",TEXT(MATCH($C9,'2018-11'!$C$2:$C$100,0)+1,0)))="",INDIRECT(CONCATENATE("'2018-10'!K",TEXT(MATCH($C9,'2018-10'!$C$2:$C$100,0)+1,0)))="",AND(INDIRECT(CONCATENATE("'2018-11'!K",TEXT(MATCH($C9,'2018-11'!$C$2:$C$100,0)+1,0)))="",INDIRECT(CONCATENATE("'2018-10'!K",TEXT(MATCH($C9,'2018-10'!$C$2:$C$100,0)+1,0)))="")),"Н/Д",INDIRECT(CONCATENATE("'2018-11'!K",TEXT(MATCH($C9,'2018-11'!$C$2:$C$100,0)+1,0)))-INDIRECT(CONCATENATE("'2018-10'!K",TEXT(MATCH($C9,'2018-10'!$C$2:$C$100,0)+1,0))))</f>
        <v>338794014.5</v>
      </c>
      <c r="L9" s="17">
        <f ca="1">IF(OR(INDIRECT(CONCATENATE("'2018-11'!L",TEXT(MATCH($C9,'2018-11'!$C$2:$C$100,0)+1,0)))="",INDIRECT(CONCATENATE("'2018-10'!L",TEXT(MATCH($C9,'2018-10'!$C$2:$C$100,0)+1,0)))="",AND(INDIRECT(CONCATENATE("'2018-11'!L",TEXT(MATCH($C9,'2018-11'!$C$2:$C$100,0)+1,0)))="",INDIRECT(CONCATENATE("'2018-10'!L",TEXT(MATCH($C9,'2018-10'!$C$2:$C$100,0)+1,0)))="")),"Н/Д",INDIRECT(CONCATENATE("'2018-11'!L",TEXT(MATCH($C9,'2018-11'!$C$2:$C$100,0)+1,0)))-INDIRECT(CONCATENATE("'2018-10'!L",TEXT(MATCH($C9,'2018-10'!$C$2:$C$100,0)+1,0))))</f>
        <v>1073985406.2300005</v>
      </c>
      <c r="M9" s="17">
        <f ca="1">IF(OR(INDIRECT(CONCATENATE("'2018-11'!M",TEXT(MATCH($C9,'2018-11'!$C$2:$C$100,0)+1,0)))="",INDIRECT(CONCATENATE("'2018-10'!M",TEXT(MATCH($C9,'2018-10'!$C$2:$C$100,0)+1,0)))="",AND(INDIRECT(CONCATENATE("'2018-11'!M",TEXT(MATCH($C9,'2018-11'!$C$2:$C$100,0)+1,0)))="",INDIRECT(CONCATENATE("'2018-10'!M",TEXT(MATCH($C9,'2018-10'!$C$2:$C$100,0)+1,0)))="")),"Н/Д",INDIRECT(CONCATENATE("'2018-11'!M",TEXT(MATCH($C9,'2018-11'!$C$2:$C$100,0)+1,0)))-INDIRECT(CONCATENATE("'2018-10'!M",TEXT(MATCH($C9,'2018-10'!$C$2:$C$100,0)+1,0))))</f>
        <v>98092352.269999981</v>
      </c>
      <c r="N9" s="17">
        <f ca="1">IF(OR(INDIRECT(CONCATENATE("'2018-11'!N",TEXT(MATCH($C9,'2018-11'!$C$2:$C$100,0)+1,0)))="",INDIRECT(CONCATENATE("'2018-10'!N",TEXT(MATCH($C9,'2018-10'!$C$2:$C$100,0)+1,0)))="",AND(INDIRECT(CONCATENATE("'2018-11'!N",TEXT(MATCH($C9,'2018-11'!$C$2:$C$100,0)+1,0)))="",INDIRECT(CONCATENATE("'2018-10'!N",TEXT(MATCH($C9,'2018-10'!$C$2:$C$100,0)+1,0)))="")),"Н/Д",INDIRECT(CONCATENATE("'2018-11'!N",TEXT(MATCH($C9,'2018-11'!$C$2:$C$100,0)+1,0)))-INDIRECT(CONCATENATE("'2018-10'!NE",TEXT(MATCH($C9,'2018-10'!$C$2:$C$100,0)+1,0))))</f>
        <v>252132316.78</v>
      </c>
      <c r="O9" s="17">
        <f ca="1">IF(OR(INDIRECT(CONCATENATE("'2018-11'!O",TEXT(MATCH($C9,'2018-11'!$C$2:$C$100,0)+1,0)))="",INDIRECT(CONCATENATE("'2018-10'!O",TEXT(MATCH($C9,'2018-10'!$C$2:$C$100,0)+1,0)))="",AND(INDIRECT(CONCATENATE("'2018-11'!O",TEXT(MATCH($C9,'2018-11'!$C$2:$C$100,0)+1,0)))="",INDIRECT(CONCATENATE("'2018-10'!O",TEXT(MATCH($C9,'2018-10'!$C$2:$C$100,0)+1,0)))="")),"Н/Д",INDIRECT(CONCATENATE("'2018-11'!O",TEXT(MATCH($C9,'2018-11'!$C$2:$C$100,0)+1,0)))-INDIRECT(CONCATENATE("'2018-10'!O",TEXT(MATCH($C9,'2018-10'!$C$2:$C$100,0)+1,0))))</f>
        <v>8567.2999999999993</v>
      </c>
      <c r="P9" s="17">
        <f ca="1">IF(OR(INDIRECT(CONCATENATE("'2018-11'!P",TEXT(MATCH($C9,'2018-11'!$C$2:$C$100,0)+1,0)))="",INDIRECT(CONCATENATE("'2018-10'!P",TEXT(MATCH($C9,'2018-10'!$C$2:$C$100,0)+1,0)))="",AND(INDIRECT(CONCATENATE("'2018-11'!P",TEXT(MATCH($C9,'2018-11'!$C$2:$C$100,0)+1,0)))="",INDIRECT(CONCATENATE("'2018-10'!P",TEXT(MATCH($C9,'2018-10'!$C$2:$C$100,0)+1,0)))="")),"Н/Д",INDIRECT(CONCATENATE("'2018-11'!P",TEXT(MATCH($C9,'2018-11'!$C$2:$C$100,0)+1,0)))-INDIRECT(CONCATENATE("'2018-10'!P",TEXT(MATCH($C9,'2018-10'!$C$2:$C$100,0)+1,0))))</f>
        <v>29898406.680000007</v>
      </c>
      <c r="Q9" s="17">
        <f ca="1">IF(OR(INDIRECT(CONCATENATE("'2018-11'!Q",TEXT(MATCH($C9,'2018-11'!$C$2:$C$100,0)+1,0)))="",INDIRECT(CONCATENATE("'2018-10'!Q",TEXT(MATCH($C9,'2018-10'!$C$2:$C$100,0)+1,0)))="",AND(INDIRECT(CONCATENATE("'2018-11'!Q",TEXT(MATCH($C9,'2018-11'!$C$2:$C$100,0)+1,0)))="",INDIRECT(CONCATENATE("'2018-10'!Q",TEXT(MATCH($C9,'2018-10'!$C$2:$C$100,0)+1,0)))="")),"Н/Д",INDIRECT(CONCATENATE("'2018-11'!Q",TEXT(MATCH($C9,'2018-11'!$C$2:$C$100,0)+1,0)))-INDIRECT(CONCATENATE("'2018-10'!Q",TEXT(MATCH($C9,'2018-10'!$C$2:$C$100,0)+1,0))))</f>
        <v>19122267.01000002</v>
      </c>
      <c r="R9" s="17">
        <f ca="1">IF(OR(INDIRECT(CONCATENATE("'2018-11'!R",TEXT(MATCH($C9,'2018-11'!$C$2:$C$100,0)+1,0)))="",INDIRECT(CONCATENATE("'2018-10'!R",TEXT(MATCH($C9,'2018-10'!$C$2:$C$100,0)+1,0)))="",AND(INDIRECT(CONCATENATE("'2018-11'!R",TEXT(MATCH($C9,'2018-11'!$C$2:$C$100,0)+1,0)))="",INDIRECT(CONCATENATE("'2018-10'!R",TEXT(MATCH($C9,'2018-10'!$C$2:$C$100,0)+1,0)))="")),"Н/Д",INDIRECT(CONCATENATE("'2018-11'!R",TEXT(MATCH($C9,'2018-11'!$C$2:$C$100,0)+1,0)))-INDIRECT(CONCATENATE("'2018-10'!R",TEXT(MATCH($C9,'2018-10'!$C$2:$C$100,0)+1,0))))</f>
        <v>10944377.939999998</v>
      </c>
      <c r="S9" s="17">
        <f ca="1">IF(OR(INDIRECT(CONCATENATE("'2018-11'!S",TEXT(MATCH($C9,'2018-11'!$C$2:$C$100,0)+1,0)))="",INDIRECT(CONCATENATE("'2018-10'!S",TEXT(MATCH($C9,'2018-10'!$C$2:$C$100,0)+1,0)))="",AND(INDIRECT(CONCATENATE("'2018-11'!S",TEXT(MATCH($C9,'2018-11'!$C$2:$C$100,0)+1,0)))="",INDIRECT(CONCATENATE("'2018-10'!S",TEXT(MATCH($C9,'2018-10'!$C$2:$C$100,0)+1,0)))="")),"Н/Д",INDIRECT(CONCATENATE("'2018-11'!S",TEXT(MATCH($C9,'2018-11'!$C$2:$C$100,0)+1,0)))-INDIRECT(CONCATENATE("'2018-10'!S",TEXT(MATCH($C9,'2018-10'!$C$2:$C$100,0)+1,0))))</f>
        <v>167900</v>
      </c>
      <c r="T9" s="17">
        <f ca="1">IF(OR(INDIRECT(CONCATENATE("'2018-11'!T",TEXT(MATCH($C9,'2018-11'!$C$2:$C$100,0)+1,0)))="",INDIRECT(CONCATENATE("'2018-10'!T",TEXT(MATCH($C9,'2018-10'!$C$2:$C$100,0)+1,0)))="",AND(INDIRECT(CONCATENATE("'2018-11'!T",TEXT(MATCH($C9,'2018-11'!$C$2:$C$100,0)+1,0)))="",INDIRECT(CONCATENATE("'2018-10'!T",TEXT(MATCH($C9,'2018-10'!$C$2:$C$100,0)+1,0)))="")),"Н/Д",INDIRECT(CONCATENATE("'2018-11'!T",TEXT(MATCH($C9,'2018-11'!$C$2:$C$100,0)+1,0)))-INDIRECT(CONCATENATE("'2018-10'!T",TEXT(MATCH($C9,'2018-10'!$C$2:$C$100,0)+1,0))))</f>
        <v>55376008.860000014</v>
      </c>
      <c r="U9" s="17">
        <f ca="1">IF(OR(INDIRECT(CONCATENATE("'2018-11'!U",TEXT(MATCH($C9,'2018-11'!$C$2:$C$100,0)+1,0)))="",INDIRECT(CONCATENATE("'2018-10'!U",TEXT(MATCH($C9,'2018-10'!$C$2:$C$100,0)+1,0)))="",AND(INDIRECT(CONCATENATE("'2018-11'!U",TEXT(MATCH($C9,'2018-11'!$C$2:$C$100,0)+1,0)))="",INDIRECT(CONCATENATE("'2018-10'!U",TEXT(MATCH($C9,'2018-10'!$C$2:$C$100,0)+1,0)))="")),"Н/Д",INDIRECT(CONCATENATE("'2018-11'!U",TEXT(MATCH($C9,'2018-11'!$C$2:$C$100,0)+1,0)))-INDIRECT(CONCATENATE("'2018-10'!U",TEXT(MATCH($C9,'2018-10'!$C$2:$C$100,0)+1,0))))</f>
        <v>7301998.0800000057</v>
      </c>
      <c r="V9" s="17">
        <f ca="1">IF(OR(INDIRECT(CONCATENATE("'2018-11'!V",TEXT(MATCH($C9,'2018-11'!$C$2:$C$100,0)+1,0)))="",INDIRECT(CONCATENATE("'2018-10'!V",TEXT(MATCH($C9,'2018-10'!$C$2:$C$100,0)+1,0)))="",AND(INDIRECT(CONCATENATE("'2018-11'!V",TEXT(MATCH($C9,'2018-11'!$C$2:$C$100,0)+1,0)))="",INDIRECT(CONCATENATE("'2018-10'!V",TEXT(MATCH($C9,'2018-10'!$C$2:$C$100,0)+1,0)))="")),"Н/Д",INDIRECT(CONCATENATE("'2018-11'!V",TEXT(MATCH($C9,'2018-11'!$C$2:$C$100,0)+1,0)))-INDIRECT(CONCATENATE("'2018-10'!V",TEXT(MATCH($C9,'2018-10'!$C$2:$C$100,0)+1,0))))</f>
        <v>1970862146.2200012</v>
      </c>
      <c r="W9" s="17">
        <f ca="1">IF(OR(INDIRECT(CONCATENATE("'2018-11'!W",TEXT(MATCH($C9,'2018-11'!$C$2:$C$100,0)+1,0)))="",INDIRECT(CONCATENATE("'2018-10'!W",TEXT(MATCH($C9,'2018-10'!$C$2:$C$100,0)+1,0)))="",AND(INDIRECT(CONCATENATE("'2018-11'!W",TEXT(MATCH($C9,'2018-11'!$C$2:$C$100,0)+1,0)))="",INDIRECT(CONCATENATE("'2018-10'!W",TEXT(MATCH($C9,'2018-10'!$C$2:$C$100,0)+1,0)))="")),"Н/Д",INDIRECT(CONCATENATE("'2018-11'!W",TEXT(MATCH($C9,'2018-11'!$C$2:$C$100,0)+1,0)))-INDIRECT(CONCATENATE("'2018-10'!W",TEXT(MATCH($C9,'2018-10'!$C$2:$C$100,0)+1,0))))</f>
        <v>15729061421.819992</v>
      </c>
    </row>
    <row r="10" spans="1:23" x14ac:dyDescent="0.25">
      <c r="A10" s="2" t="s">
        <v>22</v>
      </c>
      <c r="B10" s="2" t="s">
        <v>30</v>
      </c>
      <c r="C10" s="15">
        <v>98000000</v>
      </c>
      <c r="D10" s="2" t="s">
        <v>214</v>
      </c>
      <c r="E10" s="17">
        <f ca="1">IF(OR(INDIRECT(CONCATENATE("'2018-11'!E",TEXT(MATCH($C10,'2018-11'!$C$2:$C$100,0)+1,0)))="",INDIRECT(CONCATENATE("'2018-10'!E",TEXT(MATCH($C10,'2018-10'!$C$2:$C$100,0)+1,0)))="",AND(INDIRECT(CONCATENATE("'2018-11'!E",TEXT(MATCH($C10,'2018-11'!$C$2:$C$100,0)+1,0)))="",INDIRECT(CONCATENATE("'2018-10'!E",TEXT(MATCH($C10,'2018-10'!$C$2:$C$100,0)+1,0)))="")),"Н/Д",INDIRECT(CONCATENATE("'2018-11'!E",TEXT(MATCH($C10,'2018-11'!$C$2:$C$100,0)+1,0)))-INDIRECT(CONCATENATE("'2018-10'!E",TEXT(MATCH($C10,'2018-10'!$C$2:$C$100,0)+1,0))))</f>
        <v>22415593145.839996</v>
      </c>
      <c r="F10" s="17">
        <f ca="1">IF(OR(INDIRECT(CONCATENATE("'2018-11'!F",TEXT(MATCH($C10,'2018-11'!$C$2:$C$100,0)+1,0)))="",INDIRECT(CONCATENATE("'2018-10'!F",TEXT(MATCH($C10,'2018-10'!$C$2:$C$100,0)+1,0)))="",AND(INDIRECT(CONCATENATE("'2018-11'!F",TEXT(MATCH($C10,'2018-11'!$C$2:$C$100,0)+1,0)))="",INDIRECT(CONCATENATE("'2018-10'!F",TEXT(MATCH($C10,'2018-10'!$C$2:$C$100,0)+1,0)))="")),"Н/Д",INDIRECT(CONCATENATE("'2018-11'!F",TEXT(MATCH($C10,'2018-11'!$C$2:$C$100,0)+1,0)))-INDIRECT(CONCATENATE("'2018-10'!F",TEXT(MATCH($C10,'2018-10'!$C$2:$C$100,0)+1,0))))</f>
        <v>16041432822.390015</v>
      </c>
      <c r="G10" s="17">
        <f ca="1">IF(OR(INDIRECT(CONCATENATE("'2018-11'!G",TEXT(MATCH($C10,'2018-11'!$C$2:$C$100,0)+1,0)))="",INDIRECT(CONCATENATE("'2018-10'!G",TEXT(MATCH($C10,'2018-10'!$C$2:$C$100,0)+1,0)))="",AND(INDIRECT(CONCATENATE("'2018-11'!G",TEXT(MATCH($C10,'2018-11'!$C$2:$C$100,0)+1,0)))="",INDIRECT(CONCATENATE("'2018-10'!G",TEXT(MATCH($C10,'2018-10'!$C$2:$C$100,0)+1,0)))="")),"Н/Д",INDIRECT(CONCATENATE("'2018-11'!G",TEXT(MATCH($C10,'2018-11'!$C$2:$C$100,0)+1,0)))-INDIRECT(CONCATENATE("'2018-10'!G",TEXT(MATCH($C10,'2018-10'!$C$2:$C$100,0)+1,0))))</f>
        <v>5614938656.5200043</v>
      </c>
      <c r="H10" s="17">
        <f ca="1">IF(OR(INDIRECT(CONCATENATE("'2018-11'!H",TEXT(MATCH($C10,'2018-11'!$C$2:$C$100,0)+1,0)))="",INDIRECT(CONCATENATE("'2018-10'!H",TEXT(MATCH($C10,'2018-10'!$C$2:$C$100,0)+1,0)))="",AND(INDIRECT(CONCATENATE("'2018-11'!H",TEXT(MATCH($C10,'2018-11'!$C$2:$C$100,0)+1,0)))="",INDIRECT(CONCATENATE("'2018-10'!H",TEXT(MATCH($C10,'2018-10'!$C$2:$C$100,0)+1,0)))="")),"Н/Д",INDIRECT(CONCATENATE("'2018-11'!H",TEXT(MATCH($C10,'2018-11'!$C$2:$C$100,0)+1,0)))-INDIRECT(CONCATENATE("'2018-10'!H",TEXT(MATCH($C10,'2018-10'!$C$2:$C$100,0)+1,0))))</f>
        <v>3287487750.3799973</v>
      </c>
      <c r="I10" s="17">
        <f ca="1">IF(OR(INDIRECT(CONCATENATE("'2018-11'!I",TEXT(MATCH($C10,'2018-11'!$C$2:$C$100,0)+1,0)))="",INDIRECT(CONCATENATE("'2018-10'!I",TEXT(MATCH($C10,'2018-10'!$C$2:$C$100,0)+1,0)))="",AND(INDIRECT(CONCATENATE("'2018-11'!I",TEXT(MATCH($C10,'2018-11'!$C$2:$C$100,0)+1,0)))="",INDIRECT(CONCATENATE("'2018-10'!I",TEXT(MATCH($C10,'2018-10'!$C$2:$C$100,0)+1,0)))="")),"Н/Д",INDIRECT(CONCATENATE("'2018-11'!I",TEXT(MATCH($C10,'2018-11'!$C$2:$C$100,0)+1,0)))-INDIRECT(CONCATENATE("'2018-10'!I",TEXT(MATCH($C10,'2018-10'!$C$2:$C$100,0)+1,0))))</f>
        <v>378734008.96999979</v>
      </c>
      <c r="J10" s="17" t="str">
        <f ca="1">IF(OR(INDIRECT(CONCATENATE("'2018-11'!J",TEXT(MATCH($C10,'2018-11'!$C$2:$C$100,0)+1,0)))="",INDIRECT(CONCATENATE("'2018-10'!J",TEXT(MATCH($C10,'2018-10'!$C$2:$C$100,0)+1,0)))="",AND(INDIRECT(CONCATENATE("'2018-11'!J",TEXT(MATCH($C10,'2018-11'!$C$2:$C$100,0)+1,0)))="",INDIRECT(CONCATENATE("'2018-10'!J",TEXT(MATCH($C10,'2018-10'!$C$2:$C$100,0)+1,0)))="")),"Н/Д",INDIRECT(CONCATENATE("'2018-11'!J",TEXT(MATCH($C10,'2018-11'!$C$2:$C$100,0)+1,0)))-INDIRECT(CONCATENATE("'2018-10'!J",TEXT(MATCH($C10,'2018-10'!$C$2:$C$100,0)+1,0))))</f>
        <v>Н/Д</v>
      </c>
      <c r="K10" s="17">
        <f ca="1">IF(OR(INDIRECT(CONCATENATE("'2018-11'!K",TEXT(MATCH($C10,'2018-11'!$C$2:$C$100,0)+1,0)))="",INDIRECT(CONCATENATE("'2018-10'!K",TEXT(MATCH($C10,'2018-10'!$C$2:$C$100,0)+1,0)))="",AND(INDIRECT(CONCATENATE("'2018-11'!K",TEXT(MATCH($C10,'2018-11'!$C$2:$C$100,0)+1,0)))="",INDIRECT(CONCATENATE("'2018-10'!K",TEXT(MATCH($C10,'2018-10'!$C$2:$C$100,0)+1,0)))="")),"Н/Д",INDIRECT(CONCATENATE("'2018-11'!K",TEXT(MATCH($C10,'2018-11'!$C$2:$C$100,0)+1,0)))-INDIRECT(CONCATENATE("'2018-10'!K",TEXT(MATCH($C10,'2018-10'!$C$2:$C$100,0)+1,0))))</f>
        <v>538529436.11999989</v>
      </c>
      <c r="L10" s="17">
        <f ca="1">IF(OR(INDIRECT(CONCATENATE("'2018-11'!L",TEXT(MATCH($C10,'2018-11'!$C$2:$C$100,0)+1,0)))="",INDIRECT(CONCATENATE("'2018-10'!L",TEXT(MATCH($C10,'2018-10'!$C$2:$C$100,0)+1,0)))="",AND(INDIRECT(CONCATENATE("'2018-11'!L",TEXT(MATCH($C10,'2018-11'!$C$2:$C$100,0)+1,0)))="",INDIRECT(CONCATENATE("'2018-10'!L",TEXT(MATCH($C10,'2018-10'!$C$2:$C$100,0)+1,0)))="")),"Н/Д",INDIRECT(CONCATENATE("'2018-11'!L",TEXT(MATCH($C10,'2018-11'!$C$2:$C$100,0)+1,0)))-INDIRECT(CONCATENATE("'2018-10'!L",TEXT(MATCH($C10,'2018-10'!$C$2:$C$100,0)+1,0))))</f>
        <v>3951519356.1700001</v>
      </c>
      <c r="M10" s="17">
        <f ca="1">IF(OR(INDIRECT(CONCATENATE("'2018-11'!M",TEXT(MATCH($C10,'2018-11'!$C$2:$C$100,0)+1,0)))="",INDIRECT(CONCATENATE("'2018-10'!M",TEXT(MATCH($C10,'2018-10'!$C$2:$C$100,0)+1,0)))="",AND(INDIRECT(CONCATENATE("'2018-11'!M",TEXT(MATCH($C10,'2018-11'!$C$2:$C$100,0)+1,0)))="",INDIRECT(CONCATENATE("'2018-10'!M",TEXT(MATCH($C10,'2018-10'!$C$2:$C$100,0)+1,0)))="")),"Н/Д",INDIRECT(CONCATENATE("'2018-11'!M",TEXT(MATCH($C10,'2018-11'!$C$2:$C$100,0)+1,0)))-INDIRECT(CONCATENATE("'2018-10'!M",TEXT(MATCH($C10,'2018-10'!$C$2:$C$100,0)+1,0))))</f>
        <v>1535308417.9099998</v>
      </c>
      <c r="N10" s="17">
        <f ca="1">IF(OR(INDIRECT(CONCATENATE("'2018-11'!N",TEXT(MATCH($C10,'2018-11'!$C$2:$C$100,0)+1,0)))="",INDIRECT(CONCATENATE("'2018-10'!N",TEXT(MATCH($C10,'2018-10'!$C$2:$C$100,0)+1,0)))="",AND(INDIRECT(CONCATENATE("'2018-11'!N",TEXT(MATCH($C10,'2018-11'!$C$2:$C$100,0)+1,0)))="",INDIRECT(CONCATENATE("'2018-10'!N",TEXT(MATCH($C10,'2018-10'!$C$2:$C$100,0)+1,0)))="")),"Н/Д",INDIRECT(CONCATENATE("'2018-11'!N",TEXT(MATCH($C10,'2018-11'!$C$2:$C$100,0)+1,0)))-INDIRECT(CONCATENATE("'2018-10'!NE",TEXT(MATCH($C10,'2018-10'!$C$2:$C$100,0)+1,0))))</f>
        <v>312432271.64999998</v>
      </c>
      <c r="O10" s="17">
        <f ca="1">IF(OR(INDIRECT(CONCATENATE("'2018-11'!O",TEXT(MATCH($C10,'2018-11'!$C$2:$C$100,0)+1,0)))="",INDIRECT(CONCATENATE("'2018-10'!O",TEXT(MATCH($C10,'2018-10'!$C$2:$C$100,0)+1,0)))="",AND(INDIRECT(CONCATENATE("'2018-11'!O",TEXT(MATCH($C10,'2018-11'!$C$2:$C$100,0)+1,0)))="",INDIRECT(CONCATENATE("'2018-10'!O",TEXT(MATCH($C10,'2018-10'!$C$2:$C$100,0)+1,0)))="")),"Н/Д",INDIRECT(CONCATENATE("'2018-11'!O",TEXT(MATCH($C10,'2018-11'!$C$2:$C$100,0)+1,0)))-INDIRECT(CONCATENATE("'2018-10'!O",TEXT(MATCH($C10,'2018-10'!$C$2:$C$100,0)+1,0))))</f>
        <v>202.11999999999534</v>
      </c>
      <c r="P10" s="17">
        <f ca="1">IF(OR(INDIRECT(CONCATENATE("'2018-11'!P",TEXT(MATCH($C10,'2018-11'!$C$2:$C$100,0)+1,0)))="",INDIRECT(CONCATENATE("'2018-10'!P",TEXT(MATCH($C10,'2018-10'!$C$2:$C$100,0)+1,0)))="",AND(INDIRECT(CONCATENATE("'2018-11'!P",TEXT(MATCH($C10,'2018-11'!$C$2:$C$100,0)+1,0)))="",INDIRECT(CONCATENATE("'2018-10'!P",TEXT(MATCH($C10,'2018-10'!$C$2:$C$100,0)+1,0)))="")),"Н/Д",INDIRECT(CONCATENATE("'2018-11'!P",TEXT(MATCH($C10,'2018-11'!$C$2:$C$100,0)+1,0)))-INDIRECT(CONCATENATE("'2018-10'!P",TEXT(MATCH($C10,'2018-10'!$C$2:$C$100,0)+1,0))))</f>
        <v>168955157.67000008</v>
      </c>
      <c r="Q10" s="17">
        <f ca="1">IF(OR(INDIRECT(CONCATENATE("'2018-11'!Q",TEXT(MATCH($C10,'2018-11'!$C$2:$C$100,0)+1,0)))="",INDIRECT(CONCATENATE("'2018-10'!Q",TEXT(MATCH($C10,'2018-10'!$C$2:$C$100,0)+1,0)))="",AND(INDIRECT(CONCATENATE("'2018-11'!Q",TEXT(MATCH($C10,'2018-11'!$C$2:$C$100,0)+1,0)))="",INDIRECT(CONCATENATE("'2018-10'!Q",TEXT(MATCH($C10,'2018-10'!$C$2:$C$100,0)+1,0)))="")),"Н/Д",INDIRECT(CONCATENATE("'2018-11'!Q",TEXT(MATCH($C10,'2018-11'!$C$2:$C$100,0)+1,0)))-INDIRECT(CONCATENATE("'2018-10'!Q",TEXT(MATCH($C10,'2018-10'!$C$2:$C$100,0)+1,0))))</f>
        <v>220609497.48000002</v>
      </c>
      <c r="R10" s="17">
        <f ca="1">IF(OR(INDIRECT(CONCATENATE("'2018-11'!R",TEXT(MATCH($C10,'2018-11'!$C$2:$C$100,0)+1,0)))="",INDIRECT(CONCATENATE("'2018-10'!R",TEXT(MATCH($C10,'2018-10'!$C$2:$C$100,0)+1,0)))="",AND(INDIRECT(CONCATENATE("'2018-11'!R",TEXT(MATCH($C10,'2018-11'!$C$2:$C$100,0)+1,0)))="",INDIRECT(CONCATENATE("'2018-10'!R",TEXT(MATCH($C10,'2018-10'!$C$2:$C$100,0)+1,0)))="")),"Н/Д",INDIRECT(CONCATENATE("'2018-11'!R",TEXT(MATCH($C10,'2018-11'!$C$2:$C$100,0)+1,0)))-INDIRECT(CONCATENATE("'2018-10'!R",TEXT(MATCH($C10,'2018-10'!$C$2:$C$100,0)+1,0))))</f>
        <v>8215765.8000000119</v>
      </c>
      <c r="S10" s="17">
        <f ca="1">IF(OR(INDIRECT(CONCATENATE("'2018-11'!S",TEXT(MATCH($C10,'2018-11'!$C$2:$C$100,0)+1,0)))="",INDIRECT(CONCATENATE("'2018-10'!S",TEXT(MATCH($C10,'2018-10'!$C$2:$C$100,0)+1,0)))="",AND(INDIRECT(CONCATENATE("'2018-11'!S",TEXT(MATCH($C10,'2018-11'!$C$2:$C$100,0)+1,0)))="",INDIRECT(CONCATENATE("'2018-10'!S",TEXT(MATCH($C10,'2018-10'!$C$2:$C$100,0)+1,0)))="")),"Н/Д",INDIRECT(CONCATENATE("'2018-11'!S",TEXT(MATCH($C10,'2018-11'!$C$2:$C$100,0)+1,0)))-INDIRECT(CONCATENATE("'2018-10'!S",TEXT(MATCH($C10,'2018-10'!$C$2:$C$100,0)+1,0))))</f>
        <v>8258</v>
      </c>
      <c r="T10" s="17">
        <f ca="1">IF(OR(INDIRECT(CONCATENATE("'2018-11'!T",TEXT(MATCH($C10,'2018-11'!$C$2:$C$100,0)+1,0)))="",INDIRECT(CONCATENATE("'2018-10'!T",TEXT(MATCH($C10,'2018-10'!$C$2:$C$100,0)+1,0)))="",AND(INDIRECT(CONCATENATE("'2018-11'!T",TEXT(MATCH($C10,'2018-11'!$C$2:$C$100,0)+1,0)))="",INDIRECT(CONCATENATE("'2018-10'!T",TEXT(MATCH($C10,'2018-10'!$C$2:$C$100,0)+1,0)))="")),"Н/Д",INDIRECT(CONCATENATE("'2018-11'!T",TEXT(MATCH($C10,'2018-11'!$C$2:$C$100,0)+1,0)))-INDIRECT(CONCATENATE("'2018-10'!T",TEXT(MATCH($C10,'2018-10'!$C$2:$C$100,0)+1,0))))</f>
        <v>155264514.99000001</v>
      </c>
      <c r="U10" s="17">
        <f ca="1">IF(OR(INDIRECT(CONCATENATE("'2018-11'!U",TEXT(MATCH($C10,'2018-11'!$C$2:$C$100,0)+1,0)))="",INDIRECT(CONCATENATE("'2018-10'!U",TEXT(MATCH($C10,'2018-10'!$C$2:$C$100,0)+1,0)))="",AND(INDIRECT(CONCATENATE("'2018-11'!U",TEXT(MATCH($C10,'2018-11'!$C$2:$C$100,0)+1,0)))="",INDIRECT(CONCATENATE("'2018-10'!U",TEXT(MATCH($C10,'2018-10'!$C$2:$C$100,0)+1,0)))="")),"Н/Д",INDIRECT(CONCATENATE("'2018-11'!U",TEXT(MATCH($C10,'2018-11'!$C$2:$C$100,0)+1,0)))-INDIRECT(CONCATENATE("'2018-10'!U",TEXT(MATCH($C10,'2018-10'!$C$2:$C$100,0)+1,0))))</f>
        <v>115359169.92000008</v>
      </c>
      <c r="V10" s="17">
        <f ca="1">IF(OR(INDIRECT(CONCATENATE("'2018-11'!V",TEXT(MATCH($C10,'2018-11'!$C$2:$C$100,0)+1,0)))="",INDIRECT(CONCATENATE("'2018-10'!V",TEXT(MATCH($C10,'2018-10'!$C$2:$C$100,0)+1,0)))="",AND(INDIRECT(CONCATENATE("'2018-11'!V",TEXT(MATCH($C10,'2018-11'!$C$2:$C$100,0)+1,0)))="",INDIRECT(CONCATENATE("'2018-10'!V",TEXT(MATCH($C10,'2018-10'!$C$2:$C$100,0)+1,0)))="")),"Н/Д",INDIRECT(CONCATENATE("'2018-11'!V",TEXT(MATCH($C10,'2018-11'!$C$2:$C$100,0)+1,0)))-INDIRECT(CONCATENATE("'2018-10'!V",TEXT(MATCH($C10,'2018-10'!$C$2:$C$100,0)+1,0))))</f>
        <v>6374160323.4499969</v>
      </c>
      <c r="W10" s="17">
        <f ca="1">IF(OR(INDIRECT(CONCATENATE("'2018-11'!W",TEXT(MATCH($C10,'2018-11'!$C$2:$C$100,0)+1,0)))="",INDIRECT(CONCATENATE("'2018-10'!W",TEXT(MATCH($C10,'2018-10'!$C$2:$C$100,0)+1,0)))="",AND(INDIRECT(CONCATENATE("'2018-11'!W",TEXT(MATCH($C10,'2018-11'!$C$2:$C$100,0)+1,0)))="",INDIRECT(CONCATENATE("'2018-10'!W",TEXT(MATCH($C10,'2018-10'!$C$2:$C$100,0)+1,0)))="")),"Н/Д",INDIRECT(CONCATENATE("'2018-11'!W",TEXT(MATCH($C10,'2018-11'!$C$2:$C$100,0)+1,0)))-INDIRECT(CONCATENATE("'2018-10'!W",TEXT(MATCH($C10,'2018-10'!$C$2:$C$100,0)+1,0))))</f>
        <v>60840493990.640015</v>
      </c>
    </row>
    <row r="11" spans="1:23" x14ac:dyDescent="0.25">
      <c r="A11" s="2" t="s">
        <v>22</v>
      </c>
      <c r="B11" s="2" t="s">
        <v>31</v>
      </c>
      <c r="C11" s="15">
        <v>64000000</v>
      </c>
      <c r="D11" s="2" t="s">
        <v>214</v>
      </c>
      <c r="E11" s="17">
        <f ca="1">IF(OR(INDIRECT(CONCATENATE("'2018-11'!E",TEXT(MATCH($C11,'2018-11'!$C$2:$C$100,0)+1,0)))="",INDIRECT(CONCATENATE("'2018-10'!E",TEXT(MATCH($C11,'2018-10'!$C$2:$C$100,0)+1,0)))="",AND(INDIRECT(CONCATENATE("'2018-11'!E",TEXT(MATCH($C11,'2018-11'!$C$2:$C$100,0)+1,0)))="",INDIRECT(CONCATENATE("'2018-10'!E",TEXT(MATCH($C11,'2018-10'!$C$2:$C$100,0)+1,0)))="")),"Н/Д",INDIRECT(CONCATENATE("'2018-11'!E",TEXT(MATCH($C11,'2018-11'!$C$2:$C$100,0)+1,0)))-INDIRECT(CONCATENATE("'2018-10'!E",TEXT(MATCH($C11,'2018-10'!$C$2:$C$100,0)+1,0))))</f>
        <v>14791962752.660004</v>
      </c>
      <c r="F11" s="17">
        <f ca="1">IF(OR(INDIRECT(CONCATENATE("'2018-11'!F",TEXT(MATCH($C11,'2018-11'!$C$2:$C$100,0)+1,0)))="",INDIRECT(CONCATENATE("'2018-10'!F",TEXT(MATCH($C11,'2018-10'!$C$2:$C$100,0)+1,0)))="",AND(INDIRECT(CONCATENATE("'2018-11'!F",TEXT(MATCH($C11,'2018-11'!$C$2:$C$100,0)+1,0)))="",INDIRECT(CONCATENATE("'2018-10'!F",TEXT(MATCH($C11,'2018-10'!$C$2:$C$100,0)+1,0)))="")),"Н/Д",INDIRECT(CONCATENATE("'2018-11'!F",TEXT(MATCH($C11,'2018-11'!$C$2:$C$100,0)+1,0)))-INDIRECT(CONCATENATE("'2018-10'!F",TEXT(MATCH($C11,'2018-10'!$C$2:$C$100,0)+1,0))))</f>
        <v>12603752281.479996</v>
      </c>
      <c r="G11" s="17">
        <f ca="1">IF(OR(INDIRECT(CONCATENATE("'2018-11'!G",TEXT(MATCH($C11,'2018-11'!$C$2:$C$100,0)+1,0)))="",INDIRECT(CONCATENATE("'2018-10'!G",TEXT(MATCH($C11,'2018-10'!$C$2:$C$100,0)+1,0)))="",AND(INDIRECT(CONCATENATE("'2018-11'!G",TEXT(MATCH($C11,'2018-11'!$C$2:$C$100,0)+1,0)))="",INDIRECT(CONCATENATE("'2018-10'!G",TEXT(MATCH($C11,'2018-10'!$C$2:$C$100,0)+1,0)))="")),"Н/Д",INDIRECT(CONCATENATE("'2018-11'!G",TEXT(MATCH($C11,'2018-11'!$C$2:$C$100,0)+1,0)))-INDIRECT(CONCATENATE("'2018-10'!G",TEXT(MATCH($C11,'2018-10'!$C$2:$C$100,0)+1,0))))</f>
        <v>3358938629</v>
      </c>
      <c r="H11" s="17">
        <f ca="1">IF(OR(INDIRECT(CONCATENATE("'2018-11'!H",TEXT(MATCH($C11,'2018-11'!$C$2:$C$100,0)+1,0)))="",INDIRECT(CONCATENATE("'2018-10'!H",TEXT(MATCH($C11,'2018-10'!$C$2:$C$100,0)+1,0)))="",AND(INDIRECT(CONCATENATE("'2018-11'!H",TEXT(MATCH($C11,'2018-11'!$C$2:$C$100,0)+1,0)))="",INDIRECT(CONCATENATE("'2018-10'!H",TEXT(MATCH($C11,'2018-10'!$C$2:$C$100,0)+1,0)))="")),"Н/Д",INDIRECT(CONCATENATE("'2018-11'!H",TEXT(MATCH($C11,'2018-11'!$C$2:$C$100,0)+1,0)))-INDIRECT(CONCATENATE("'2018-10'!H",TEXT(MATCH($C11,'2018-10'!$C$2:$C$100,0)+1,0))))</f>
        <v>2278356865.9400024</v>
      </c>
      <c r="I11" s="17">
        <f ca="1">IF(OR(INDIRECT(CONCATENATE("'2018-11'!I",TEXT(MATCH($C11,'2018-11'!$C$2:$C$100,0)+1,0)))="",INDIRECT(CONCATENATE("'2018-10'!I",TEXT(MATCH($C11,'2018-10'!$C$2:$C$100,0)+1,0)))="",AND(INDIRECT(CONCATENATE("'2018-11'!I",TEXT(MATCH($C11,'2018-11'!$C$2:$C$100,0)+1,0)))="",INDIRECT(CONCATENATE("'2018-10'!I",TEXT(MATCH($C11,'2018-10'!$C$2:$C$100,0)+1,0)))="")),"Н/Д",INDIRECT(CONCATENATE("'2018-11'!I",TEXT(MATCH($C11,'2018-11'!$C$2:$C$100,0)+1,0)))-INDIRECT(CONCATENATE("'2018-10'!I",TEXT(MATCH($C11,'2018-10'!$C$2:$C$100,0)+1,0))))</f>
        <v>147902248.97000003</v>
      </c>
      <c r="J11" s="17" t="str">
        <f ca="1">IF(OR(INDIRECT(CONCATENATE("'2018-11'!J",TEXT(MATCH($C11,'2018-11'!$C$2:$C$100,0)+1,0)))="",INDIRECT(CONCATENATE("'2018-10'!J",TEXT(MATCH($C11,'2018-10'!$C$2:$C$100,0)+1,0)))="",AND(INDIRECT(CONCATENATE("'2018-11'!J",TEXT(MATCH($C11,'2018-11'!$C$2:$C$100,0)+1,0)))="",INDIRECT(CONCATENATE("'2018-10'!J",TEXT(MATCH($C11,'2018-10'!$C$2:$C$100,0)+1,0)))="")),"Н/Д",INDIRECT(CONCATENATE("'2018-11'!J",TEXT(MATCH($C11,'2018-11'!$C$2:$C$100,0)+1,0)))-INDIRECT(CONCATENATE("'2018-10'!J",TEXT(MATCH($C11,'2018-10'!$C$2:$C$100,0)+1,0))))</f>
        <v>Н/Д</v>
      </c>
      <c r="K11" s="17">
        <f ca="1">IF(OR(INDIRECT(CONCATENATE("'2018-11'!K",TEXT(MATCH($C11,'2018-11'!$C$2:$C$100,0)+1,0)))="",INDIRECT(CONCATENATE("'2018-10'!K",TEXT(MATCH($C11,'2018-10'!$C$2:$C$100,0)+1,0)))="",AND(INDIRECT(CONCATENATE("'2018-11'!K",TEXT(MATCH($C11,'2018-11'!$C$2:$C$100,0)+1,0)))="",INDIRECT(CONCATENATE("'2018-10'!K",TEXT(MATCH($C11,'2018-10'!$C$2:$C$100,0)+1,0)))="")),"Н/Д",INDIRECT(CONCATENATE("'2018-11'!K",TEXT(MATCH($C11,'2018-11'!$C$2:$C$100,0)+1,0)))-INDIRECT(CONCATENATE("'2018-10'!K",TEXT(MATCH($C11,'2018-10'!$C$2:$C$100,0)+1,0))))</f>
        <v>645252006.3499999</v>
      </c>
      <c r="L11" s="17">
        <f ca="1">IF(OR(INDIRECT(CONCATENATE("'2018-11'!L",TEXT(MATCH($C11,'2018-11'!$C$2:$C$100,0)+1,0)))="",INDIRECT(CONCATENATE("'2018-10'!L",TEXT(MATCH($C11,'2018-10'!$C$2:$C$100,0)+1,0)))="",AND(INDIRECT(CONCATENATE("'2018-11'!L",TEXT(MATCH($C11,'2018-11'!$C$2:$C$100,0)+1,0)))="",INDIRECT(CONCATENATE("'2018-10'!L",TEXT(MATCH($C11,'2018-10'!$C$2:$C$100,0)+1,0)))="")),"Н/Д",INDIRECT(CONCATENATE("'2018-11'!L",TEXT(MATCH($C11,'2018-11'!$C$2:$C$100,0)+1,0)))-INDIRECT(CONCATENATE("'2018-10'!L",TEXT(MATCH($C11,'2018-10'!$C$2:$C$100,0)+1,0))))</f>
        <v>1869203549.7799997</v>
      </c>
      <c r="M11" s="17">
        <f ca="1">IF(OR(INDIRECT(CONCATENATE("'2018-11'!M",TEXT(MATCH($C11,'2018-11'!$C$2:$C$100,0)+1,0)))="",INDIRECT(CONCATENATE("'2018-10'!M",TEXT(MATCH($C11,'2018-10'!$C$2:$C$100,0)+1,0)))="",AND(INDIRECT(CONCATENATE("'2018-11'!M",TEXT(MATCH($C11,'2018-11'!$C$2:$C$100,0)+1,0)))="",INDIRECT(CONCATENATE("'2018-10'!M",TEXT(MATCH($C11,'2018-10'!$C$2:$C$100,0)+1,0)))="")),"Н/Д",INDIRECT(CONCATENATE("'2018-11'!M",TEXT(MATCH($C11,'2018-11'!$C$2:$C$100,0)+1,0)))-INDIRECT(CONCATENATE("'2018-10'!M",TEXT(MATCH($C11,'2018-10'!$C$2:$C$100,0)+1,0))))</f>
        <v>259027427.49000001</v>
      </c>
      <c r="N11" s="17">
        <f ca="1">IF(OR(INDIRECT(CONCATENATE("'2018-11'!N",TEXT(MATCH($C11,'2018-11'!$C$2:$C$100,0)+1,0)))="",INDIRECT(CONCATENATE("'2018-10'!N",TEXT(MATCH($C11,'2018-10'!$C$2:$C$100,0)+1,0)))="",AND(INDIRECT(CONCATENATE("'2018-11'!N",TEXT(MATCH($C11,'2018-11'!$C$2:$C$100,0)+1,0)))="",INDIRECT(CONCATENATE("'2018-10'!N",TEXT(MATCH($C11,'2018-10'!$C$2:$C$100,0)+1,0)))="")),"Н/Д",INDIRECT(CONCATENATE("'2018-11'!N",TEXT(MATCH($C11,'2018-11'!$C$2:$C$100,0)+1,0)))-INDIRECT(CONCATENATE("'2018-10'!NE",TEXT(MATCH($C11,'2018-10'!$C$2:$C$100,0)+1,0))))</f>
        <v>196538780.93000001</v>
      </c>
      <c r="O11" s="17">
        <f ca="1">IF(OR(INDIRECT(CONCATENATE("'2018-11'!O",TEXT(MATCH($C11,'2018-11'!$C$2:$C$100,0)+1,0)))="",INDIRECT(CONCATENATE("'2018-10'!O",TEXT(MATCH($C11,'2018-10'!$C$2:$C$100,0)+1,0)))="",AND(INDIRECT(CONCATENATE("'2018-11'!O",TEXT(MATCH($C11,'2018-11'!$C$2:$C$100,0)+1,0)))="",INDIRECT(CONCATENATE("'2018-10'!O",TEXT(MATCH($C11,'2018-10'!$C$2:$C$100,0)+1,0)))="")),"Н/Д",INDIRECT(CONCATENATE("'2018-11'!O",TEXT(MATCH($C11,'2018-11'!$C$2:$C$100,0)+1,0)))-INDIRECT(CONCATENATE("'2018-10'!O",TEXT(MATCH($C11,'2018-10'!$C$2:$C$100,0)+1,0))))</f>
        <v>-4003.820000000007</v>
      </c>
      <c r="P11" s="17">
        <f ca="1">IF(OR(INDIRECT(CONCATENATE("'2018-11'!P",TEXT(MATCH($C11,'2018-11'!$C$2:$C$100,0)+1,0)))="",INDIRECT(CONCATENATE("'2018-10'!P",TEXT(MATCH($C11,'2018-10'!$C$2:$C$100,0)+1,0)))="",AND(INDIRECT(CONCATENATE("'2018-11'!P",TEXT(MATCH($C11,'2018-11'!$C$2:$C$100,0)+1,0)))="",INDIRECT(CONCATENATE("'2018-10'!P",TEXT(MATCH($C11,'2018-10'!$C$2:$C$100,0)+1,0)))="")),"Н/Д",INDIRECT(CONCATENATE("'2018-11'!P",TEXT(MATCH($C11,'2018-11'!$C$2:$C$100,0)+1,0)))-INDIRECT(CONCATENATE("'2018-10'!P",TEXT(MATCH($C11,'2018-10'!$C$2:$C$100,0)+1,0))))</f>
        <v>212643713.32000017</v>
      </c>
      <c r="Q11" s="17">
        <f ca="1">IF(OR(INDIRECT(CONCATENATE("'2018-11'!Q",TEXT(MATCH($C11,'2018-11'!$C$2:$C$100,0)+1,0)))="",INDIRECT(CONCATENATE("'2018-10'!Q",TEXT(MATCH($C11,'2018-10'!$C$2:$C$100,0)+1,0)))="",AND(INDIRECT(CONCATENATE("'2018-11'!Q",TEXT(MATCH($C11,'2018-11'!$C$2:$C$100,0)+1,0)))="",INDIRECT(CONCATENATE("'2018-10'!Q",TEXT(MATCH($C11,'2018-10'!$C$2:$C$100,0)+1,0)))="")),"Н/Д",INDIRECT(CONCATENATE("'2018-11'!Q",TEXT(MATCH($C11,'2018-11'!$C$2:$C$100,0)+1,0)))-INDIRECT(CONCATENATE("'2018-10'!Q",TEXT(MATCH($C11,'2018-10'!$C$2:$C$100,0)+1,0))))</f>
        <v>6549785.2100000083</v>
      </c>
      <c r="R11" s="17">
        <f ca="1">IF(OR(INDIRECT(CONCATENATE("'2018-11'!R",TEXT(MATCH($C11,'2018-11'!$C$2:$C$100,0)+1,0)))="",INDIRECT(CONCATENATE("'2018-10'!R",TEXT(MATCH($C11,'2018-10'!$C$2:$C$100,0)+1,0)))="",AND(INDIRECT(CONCATENATE("'2018-11'!R",TEXT(MATCH($C11,'2018-11'!$C$2:$C$100,0)+1,0)))="",INDIRECT(CONCATENATE("'2018-10'!R",TEXT(MATCH($C11,'2018-10'!$C$2:$C$100,0)+1,0)))="")),"Н/Д",INDIRECT(CONCATENATE("'2018-11'!R",TEXT(MATCH($C11,'2018-11'!$C$2:$C$100,0)+1,0)))-INDIRECT(CONCATENATE("'2018-10'!R",TEXT(MATCH($C11,'2018-10'!$C$2:$C$100,0)+1,0))))</f>
        <v>3691399765.2200012</v>
      </c>
      <c r="S11" s="17">
        <f ca="1">IF(OR(INDIRECT(CONCATENATE("'2018-11'!S",TEXT(MATCH($C11,'2018-11'!$C$2:$C$100,0)+1,0)))="",INDIRECT(CONCATENATE("'2018-10'!S",TEXT(MATCH($C11,'2018-10'!$C$2:$C$100,0)+1,0)))="",AND(INDIRECT(CONCATENATE("'2018-11'!S",TEXT(MATCH($C11,'2018-11'!$C$2:$C$100,0)+1,0)))="",INDIRECT(CONCATENATE("'2018-10'!S",TEXT(MATCH($C11,'2018-10'!$C$2:$C$100,0)+1,0)))="")),"Н/Д",INDIRECT(CONCATENATE("'2018-11'!S",TEXT(MATCH($C11,'2018-11'!$C$2:$C$100,0)+1,0)))-INDIRECT(CONCATENATE("'2018-10'!S",TEXT(MATCH($C11,'2018-10'!$C$2:$C$100,0)+1,0))))</f>
        <v>336</v>
      </c>
      <c r="T11" s="17">
        <f ca="1">IF(OR(INDIRECT(CONCATENATE("'2018-11'!T",TEXT(MATCH($C11,'2018-11'!$C$2:$C$100,0)+1,0)))="",INDIRECT(CONCATENATE("'2018-10'!T",TEXT(MATCH($C11,'2018-10'!$C$2:$C$100,0)+1,0)))="",AND(INDIRECT(CONCATENATE("'2018-11'!T",TEXT(MATCH($C11,'2018-11'!$C$2:$C$100,0)+1,0)))="",INDIRECT(CONCATENATE("'2018-10'!T",TEXT(MATCH($C11,'2018-10'!$C$2:$C$100,0)+1,0)))="")),"Н/Д",INDIRECT(CONCATENATE("'2018-11'!T",TEXT(MATCH($C11,'2018-11'!$C$2:$C$100,0)+1,0)))-INDIRECT(CONCATENATE("'2018-10'!T",TEXT(MATCH($C11,'2018-10'!$C$2:$C$100,0)+1,0))))</f>
        <v>87488849.829999924</v>
      </c>
      <c r="U11" s="17">
        <f ca="1">IF(OR(INDIRECT(CONCATENATE("'2018-11'!U",TEXT(MATCH($C11,'2018-11'!$C$2:$C$100,0)+1,0)))="",INDIRECT(CONCATENATE("'2018-10'!U",TEXT(MATCH($C11,'2018-10'!$C$2:$C$100,0)+1,0)))="",AND(INDIRECT(CONCATENATE("'2018-11'!U",TEXT(MATCH($C11,'2018-11'!$C$2:$C$100,0)+1,0)))="",INDIRECT(CONCATENATE("'2018-10'!U",TEXT(MATCH($C11,'2018-10'!$C$2:$C$100,0)+1,0)))="")),"Н/Д",INDIRECT(CONCATENATE("'2018-11'!U",TEXT(MATCH($C11,'2018-11'!$C$2:$C$100,0)+1,0)))-INDIRECT(CONCATENATE("'2018-10'!U",TEXT(MATCH($C11,'2018-10'!$C$2:$C$100,0)+1,0))))</f>
        <v>-151610.98000000045</v>
      </c>
      <c r="V11" s="17">
        <f ca="1">IF(OR(INDIRECT(CONCATENATE("'2018-11'!V",TEXT(MATCH($C11,'2018-11'!$C$2:$C$100,0)+1,0)))="",INDIRECT(CONCATENATE("'2018-10'!V",TEXT(MATCH($C11,'2018-10'!$C$2:$C$100,0)+1,0)))="",AND(INDIRECT(CONCATENATE("'2018-11'!V",TEXT(MATCH($C11,'2018-11'!$C$2:$C$100,0)+1,0)))="",INDIRECT(CONCATENATE("'2018-10'!V",TEXT(MATCH($C11,'2018-10'!$C$2:$C$100,0)+1,0)))="")),"Н/Д",INDIRECT(CONCATENATE("'2018-11'!V",TEXT(MATCH($C11,'2018-11'!$C$2:$C$100,0)+1,0)))-INDIRECT(CONCATENATE("'2018-10'!V",TEXT(MATCH($C11,'2018-10'!$C$2:$C$100,0)+1,0))))</f>
        <v>2188210471.1799994</v>
      </c>
      <c r="W11" s="17">
        <f ca="1">IF(OR(INDIRECT(CONCATENATE("'2018-11'!W",TEXT(MATCH($C11,'2018-11'!$C$2:$C$100,0)+1,0)))="",INDIRECT(CONCATENATE("'2018-10'!W",TEXT(MATCH($C11,'2018-10'!$C$2:$C$100,0)+1,0)))="",AND(INDIRECT(CONCATENATE("'2018-11'!W",TEXT(MATCH($C11,'2018-11'!$C$2:$C$100,0)+1,0)))="",INDIRECT(CONCATENATE("'2018-10'!W",TEXT(MATCH($C11,'2018-10'!$C$2:$C$100,0)+1,0)))="")),"Н/Д",INDIRECT(CONCATENATE("'2018-11'!W",TEXT(MATCH($C11,'2018-11'!$C$2:$C$100,0)+1,0)))-INDIRECT(CONCATENATE("'2018-10'!W",TEXT(MATCH($C11,'2018-10'!$C$2:$C$100,0)+1,0))))</f>
        <v>42160102422.970032</v>
      </c>
    </row>
    <row r="12" spans="1:23" x14ac:dyDescent="0.25">
      <c r="A12" s="2" t="s">
        <v>22</v>
      </c>
      <c r="B12" s="2" t="s">
        <v>32</v>
      </c>
      <c r="C12" s="15">
        <v>8000000</v>
      </c>
      <c r="D12" s="2" t="s">
        <v>214</v>
      </c>
      <c r="E12" s="17">
        <f ca="1">IF(OR(INDIRECT(CONCATENATE("'2018-11'!E",TEXT(MATCH($C12,'2018-11'!$C$2:$C$100,0)+1,0)))="",INDIRECT(CONCATENATE("'2018-10'!E",TEXT(MATCH($C12,'2018-10'!$C$2:$C$100,0)+1,0)))="",AND(INDIRECT(CONCATENATE("'2018-11'!E",TEXT(MATCH($C12,'2018-11'!$C$2:$C$100,0)+1,0)))="",INDIRECT(CONCATENATE("'2018-10'!E",TEXT(MATCH($C12,'2018-10'!$C$2:$C$100,0)+1,0)))="")),"Н/Д",INDIRECT(CONCATENATE("'2018-11'!E",TEXT(MATCH($C12,'2018-11'!$C$2:$C$100,0)+1,0)))-INDIRECT(CONCATENATE("'2018-10'!E",TEXT(MATCH($C12,'2018-10'!$C$2:$C$100,0)+1,0))))</f>
        <v>14753903271.680008</v>
      </c>
      <c r="F12" s="17">
        <f ca="1">IF(OR(INDIRECT(CONCATENATE("'2018-11'!F",TEXT(MATCH($C12,'2018-11'!$C$2:$C$100,0)+1,0)))="",INDIRECT(CONCATENATE("'2018-10'!F",TEXT(MATCH($C12,'2018-10'!$C$2:$C$100,0)+1,0)))="",AND(INDIRECT(CONCATENATE("'2018-11'!F",TEXT(MATCH($C12,'2018-11'!$C$2:$C$100,0)+1,0)))="",INDIRECT(CONCATENATE("'2018-10'!F",TEXT(MATCH($C12,'2018-10'!$C$2:$C$100,0)+1,0)))="")),"Н/Д",INDIRECT(CONCATENATE("'2018-11'!F",TEXT(MATCH($C12,'2018-11'!$C$2:$C$100,0)+1,0)))-INDIRECT(CONCATENATE("'2018-10'!F",TEXT(MATCH($C12,'2018-10'!$C$2:$C$100,0)+1,0))))</f>
        <v>11323657481.770004</v>
      </c>
      <c r="G12" s="17">
        <f ca="1">IF(OR(INDIRECT(CONCATENATE("'2018-11'!G",TEXT(MATCH($C12,'2018-11'!$C$2:$C$100,0)+1,0)))="",INDIRECT(CONCATENATE("'2018-10'!G",TEXT(MATCH($C12,'2018-10'!$C$2:$C$100,0)+1,0)))="",AND(INDIRECT(CONCATENATE("'2018-11'!G",TEXT(MATCH($C12,'2018-11'!$C$2:$C$100,0)+1,0)))="",INDIRECT(CONCATENATE("'2018-10'!G",TEXT(MATCH($C12,'2018-10'!$C$2:$C$100,0)+1,0)))="")),"Н/Д",INDIRECT(CONCATENATE("'2018-11'!G",TEXT(MATCH($C12,'2018-11'!$C$2:$C$100,0)+1,0)))-INDIRECT(CONCATENATE("'2018-10'!G",TEXT(MATCH($C12,'2018-10'!$C$2:$C$100,0)+1,0))))</f>
        <v>2188125875.1599998</v>
      </c>
      <c r="H12" s="17">
        <f ca="1">IF(OR(INDIRECT(CONCATENATE("'2018-11'!H",TEXT(MATCH($C12,'2018-11'!$C$2:$C$100,0)+1,0)))="",INDIRECT(CONCATENATE("'2018-10'!H",TEXT(MATCH($C12,'2018-10'!$C$2:$C$100,0)+1,0)))="",AND(INDIRECT(CONCATENATE("'2018-11'!H",TEXT(MATCH($C12,'2018-11'!$C$2:$C$100,0)+1,0)))="",INDIRECT(CONCATENATE("'2018-10'!H",TEXT(MATCH($C12,'2018-10'!$C$2:$C$100,0)+1,0)))="")),"Н/Д",INDIRECT(CONCATENATE("'2018-11'!H",TEXT(MATCH($C12,'2018-11'!$C$2:$C$100,0)+1,0)))-INDIRECT(CONCATENATE("'2018-10'!H",TEXT(MATCH($C12,'2018-10'!$C$2:$C$100,0)+1,0))))</f>
        <v>3407630416.5300026</v>
      </c>
      <c r="I12" s="17">
        <f ca="1">IF(OR(INDIRECT(CONCATENATE("'2018-11'!I",TEXT(MATCH($C12,'2018-11'!$C$2:$C$100,0)+1,0)))="",INDIRECT(CONCATENATE("'2018-10'!I",TEXT(MATCH($C12,'2018-10'!$C$2:$C$100,0)+1,0)))="",AND(INDIRECT(CONCATENATE("'2018-11'!I",TEXT(MATCH($C12,'2018-11'!$C$2:$C$100,0)+1,0)))="",INDIRECT(CONCATENATE("'2018-10'!I",TEXT(MATCH($C12,'2018-10'!$C$2:$C$100,0)+1,0)))="")),"Н/Д",INDIRECT(CONCATENATE("'2018-11'!I",TEXT(MATCH($C12,'2018-11'!$C$2:$C$100,0)+1,0)))-INDIRECT(CONCATENATE("'2018-10'!I",TEXT(MATCH($C12,'2018-10'!$C$2:$C$100,0)+1,0))))</f>
        <v>731371208.51000023</v>
      </c>
      <c r="J12" s="17" t="str">
        <f ca="1">IF(OR(INDIRECT(CONCATENATE("'2018-11'!J",TEXT(MATCH($C12,'2018-11'!$C$2:$C$100,0)+1,0)))="",INDIRECT(CONCATENATE("'2018-10'!J",TEXT(MATCH($C12,'2018-10'!$C$2:$C$100,0)+1,0)))="",AND(INDIRECT(CONCATENATE("'2018-11'!J",TEXT(MATCH($C12,'2018-11'!$C$2:$C$100,0)+1,0)))="",INDIRECT(CONCATENATE("'2018-10'!J",TEXT(MATCH($C12,'2018-10'!$C$2:$C$100,0)+1,0)))="")),"Н/Д",INDIRECT(CONCATENATE("'2018-11'!J",TEXT(MATCH($C12,'2018-11'!$C$2:$C$100,0)+1,0)))-INDIRECT(CONCATENATE("'2018-10'!J",TEXT(MATCH($C12,'2018-10'!$C$2:$C$100,0)+1,0))))</f>
        <v>Н/Д</v>
      </c>
      <c r="K12" s="17">
        <f ca="1">IF(OR(INDIRECT(CONCATENATE("'2018-11'!K",TEXT(MATCH($C12,'2018-11'!$C$2:$C$100,0)+1,0)))="",INDIRECT(CONCATENATE("'2018-10'!K",TEXT(MATCH($C12,'2018-10'!$C$2:$C$100,0)+1,0)))="",AND(INDIRECT(CONCATENATE("'2018-11'!K",TEXT(MATCH($C12,'2018-11'!$C$2:$C$100,0)+1,0)))="",INDIRECT(CONCATENATE("'2018-10'!K",TEXT(MATCH($C12,'2018-10'!$C$2:$C$100,0)+1,0)))="")),"Н/Д",INDIRECT(CONCATENATE("'2018-11'!K",TEXT(MATCH($C12,'2018-11'!$C$2:$C$100,0)+1,0)))-INDIRECT(CONCATENATE("'2018-10'!K",TEXT(MATCH($C12,'2018-10'!$C$2:$C$100,0)+1,0))))</f>
        <v>1060789918.8100004</v>
      </c>
      <c r="L12" s="17">
        <f ca="1">IF(OR(INDIRECT(CONCATENATE("'2018-11'!L",TEXT(MATCH($C12,'2018-11'!$C$2:$C$100,0)+1,0)))="",INDIRECT(CONCATENATE("'2018-10'!L",TEXT(MATCH($C12,'2018-10'!$C$2:$C$100,0)+1,0)))="",AND(INDIRECT(CONCATENATE("'2018-11'!L",TEXT(MATCH($C12,'2018-11'!$C$2:$C$100,0)+1,0)))="",INDIRECT(CONCATENATE("'2018-10'!L",TEXT(MATCH($C12,'2018-10'!$C$2:$C$100,0)+1,0)))="")),"Н/Д",INDIRECT(CONCATENATE("'2018-11'!L",TEXT(MATCH($C12,'2018-11'!$C$2:$C$100,0)+1,0)))-INDIRECT(CONCATENATE("'2018-10'!L",TEXT(MATCH($C12,'2018-10'!$C$2:$C$100,0)+1,0))))</f>
        <v>3128347813.7900009</v>
      </c>
      <c r="M12" s="17">
        <f ca="1">IF(OR(INDIRECT(CONCATENATE("'2018-11'!M",TEXT(MATCH($C12,'2018-11'!$C$2:$C$100,0)+1,0)))="",INDIRECT(CONCATENATE("'2018-10'!M",TEXT(MATCH($C12,'2018-10'!$C$2:$C$100,0)+1,0)))="",AND(INDIRECT(CONCATENATE("'2018-11'!M",TEXT(MATCH($C12,'2018-11'!$C$2:$C$100,0)+1,0)))="",INDIRECT(CONCATENATE("'2018-10'!M",TEXT(MATCH($C12,'2018-10'!$C$2:$C$100,0)+1,0)))="")),"Н/Д",INDIRECT(CONCATENATE("'2018-11'!M",TEXT(MATCH($C12,'2018-11'!$C$2:$C$100,0)+1,0)))-INDIRECT(CONCATENATE("'2018-10'!M",TEXT(MATCH($C12,'2018-10'!$C$2:$C$100,0)+1,0))))</f>
        <v>237258343.99000001</v>
      </c>
      <c r="N12" s="17">
        <f ca="1">IF(OR(INDIRECT(CONCATENATE("'2018-11'!N",TEXT(MATCH($C12,'2018-11'!$C$2:$C$100,0)+1,0)))="",INDIRECT(CONCATENATE("'2018-10'!N",TEXT(MATCH($C12,'2018-10'!$C$2:$C$100,0)+1,0)))="",AND(INDIRECT(CONCATENATE("'2018-11'!N",TEXT(MATCH($C12,'2018-11'!$C$2:$C$100,0)+1,0)))="",INDIRECT(CONCATENATE("'2018-10'!N",TEXT(MATCH($C12,'2018-10'!$C$2:$C$100,0)+1,0)))="")),"Н/Д",INDIRECT(CONCATENATE("'2018-11'!N",TEXT(MATCH($C12,'2018-11'!$C$2:$C$100,0)+1,0)))-INDIRECT(CONCATENATE("'2018-10'!NE",TEXT(MATCH($C12,'2018-10'!$C$2:$C$100,0)+1,0))))</f>
        <v>427125289.74000001</v>
      </c>
      <c r="O12" s="17">
        <f ca="1">IF(OR(INDIRECT(CONCATENATE("'2018-11'!O",TEXT(MATCH($C12,'2018-11'!$C$2:$C$100,0)+1,0)))="",INDIRECT(CONCATENATE("'2018-10'!O",TEXT(MATCH($C12,'2018-10'!$C$2:$C$100,0)+1,0)))="",AND(INDIRECT(CONCATENATE("'2018-11'!O",TEXT(MATCH($C12,'2018-11'!$C$2:$C$100,0)+1,0)))="",INDIRECT(CONCATENATE("'2018-10'!O",TEXT(MATCH($C12,'2018-10'!$C$2:$C$100,0)+1,0)))="")),"Н/Д",INDIRECT(CONCATENATE("'2018-11'!O",TEXT(MATCH($C12,'2018-11'!$C$2:$C$100,0)+1,0)))-INDIRECT(CONCATENATE("'2018-10'!O",TEXT(MATCH($C12,'2018-10'!$C$2:$C$100,0)+1,0))))</f>
        <v>400.57999999998719</v>
      </c>
      <c r="P12" s="17">
        <f ca="1">IF(OR(INDIRECT(CONCATENATE("'2018-11'!P",TEXT(MATCH($C12,'2018-11'!$C$2:$C$100,0)+1,0)))="",INDIRECT(CONCATENATE("'2018-10'!P",TEXT(MATCH($C12,'2018-10'!$C$2:$C$100,0)+1,0)))="",AND(INDIRECT(CONCATENATE("'2018-11'!P",TEXT(MATCH($C12,'2018-11'!$C$2:$C$100,0)+1,0)))="",INDIRECT(CONCATENATE("'2018-10'!P",TEXT(MATCH($C12,'2018-10'!$C$2:$C$100,0)+1,0)))="")),"Н/Д",INDIRECT(CONCATENATE("'2018-11'!P",TEXT(MATCH($C12,'2018-11'!$C$2:$C$100,0)+1,0)))-INDIRECT(CONCATENATE("'2018-10'!P",TEXT(MATCH($C12,'2018-10'!$C$2:$C$100,0)+1,0))))</f>
        <v>242871566.53999996</v>
      </c>
      <c r="Q12" s="17">
        <f ca="1">IF(OR(INDIRECT(CONCATENATE("'2018-11'!Q",TEXT(MATCH($C12,'2018-11'!$C$2:$C$100,0)+1,0)))="",INDIRECT(CONCATENATE("'2018-10'!Q",TEXT(MATCH($C12,'2018-10'!$C$2:$C$100,0)+1,0)))="",AND(INDIRECT(CONCATENATE("'2018-11'!Q",TEXT(MATCH($C12,'2018-11'!$C$2:$C$100,0)+1,0)))="",INDIRECT(CONCATENATE("'2018-10'!Q",TEXT(MATCH($C12,'2018-10'!$C$2:$C$100,0)+1,0)))="")),"Н/Д",INDIRECT(CONCATENATE("'2018-11'!Q",TEXT(MATCH($C12,'2018-11'!$C$2:$C$100,0)+1,0)))-INDIRECT(CONCATENATE("'2018-10'!Q",TEXT(MATCH($C12,'2018-10'!$C$2:$C$100,0)+1,0))))</f>
        <v>65103931.26000005</v>
      </c>
      <c r="R12" s="17">
        <f ca="1">IF(OR(INDIRECT(CONCATENATE("'2018-11'!R",TEXT(MATCH($C12,'2018-11'!$C$2:$C$100,0)+1,0)))="",INDIRECT(CONCATENATE("'2018-10'!R",TEXT(MATCH($C12,'2018-10'!$C$2:$C$100,0)+1,0)))="",AND(INDIRECT(CONCATENATE("'2018-11'!R",TEXT(MATCH($C12,'2018-11'!$C$2:$C$100,0)+1,0)))="",INDIRECT(CONCATENATE("'2018-10'!R",TEXT(MATCH($C12,'2018-10'!$C$2:$C$100,0)+1,0)))="")),"Н/Д",INDIRECT(CONCATENATE("'2018-11'!R",TEXT(MATCH($C12,'2018-11'!$C$2:$C$100,0)+1,0)))-INDIRECT(CONCATENATE("'2018-10'!R",TEXT(MATCH($C12,'2018-10'!$C$2:$C$100,0)+1,0))))</f>
        <v>66675246.460000038</v>
      </c>
      <c r="S12" s="17">
        <f ca="1">IF(OR(INDIRECT(CONCATENATE("'2018-11'!S",TEXT(MATCH($C12,'2018-11'!$C$2:$C$100,0)+1,0)))="",INDIRECT(CONCATENATE("'2018-10'!S",TEXT(MATCH($C12,'2018-10'!$C$2:$C$100,0)+1,0)))="",AND(INDIRECT(CONCATENATE("'2018-11'!S",TEXT(MATCH($C12,'2018-11'!$C$2:$C$100,0)+1,0)))="",INDIRECT(CONCATENATE("'2018-10'!S",TEXT(MATCH($C12,'2018-10'!$C$2:$C$100,0)+1,0)))="")),"Н/Д",INDIRECT(CONCATENATE("'2018-11'!S",TEXT(MATCH($C12,'2018-11'!$C$2:$C$100,0)+1,0)))-INDIRECT(CONCATENATE("'2018-10'!S",TEXT(MATCH($C12,'2018-10'!$C$2:$C$100,0)+1,0))))</f>
        <v>534824</v>
      </c>
      <c r="T12" s="17">
        <f ca="1">IF(OR(INDIRECT(CONCATENATE("'2018-11'!T",TEXT(MATCH($C12,'2018-11'!$C$2:$C$100,0)+1,0)))="",INDIRECT(CONCATENATE("'2018-10'!T",TEXT(MATCH($C12,'2018-10'!$C$2:$C$100,0)+1,0)))="",AND(INDIRECT(CONCATENATE("'2018-11'!T",TEXT(MATCH($C12,'2018-11'!$C$2:$C$100,0)+1,0)))="",INDIRECT(CONCATENATE("'2018-10'!T",TEXT(MATCH($C12,'2018-10'!$C$2:$C$100,0)+1,0)))="")),"Н/Д",INDIRECT(CONCATENATE("'2018-11'!T",TEXT(MATCH($C12,'2018-11'!$C$2:$C$100,0)+1,0)))-INDIRECT(CONCATENATE("'2018-10'!T",TEXT(MATCH($C12,'2018-10'!$C$2:$C$100,0)+1,0))))</f>
        <v>89510218.469999909</v>
      </c>
      <c r="U12" s="17">
        <f ca="1">IF(OR(INDIRECT(CONCATENATE("'2018-11'!U",TEXT(MATCH($C12,'2018-11'!$C$2:$C$100,0)+1,0)))="",INDIRECT(CONCATENATE("'2018-10'!U",TEXT(MATCH($C12,'2018-10'!$C$2:$C$100,0)+1,0)))="",AND(INDIRECT(CONCATENATE("'2018-11'!U",TEXT(MATCH($C12,'2018-11'!$C$2:$C$100,0)+1,0)))="",INDIRECT(CONCATENATE("'2018-10'!U",TEXT(MATCH($C12,'2018-10'!$C$2:$C$100,0)+1,0)))="")),"Н/Д",INDIRECT(CONCATENATE("'2018-11'!U",TEXT(MATCH($C12,'2018-11'!$C$2:$C$100,0)+1,0)))-INDIRECT(CONCATENATE("'2018-10'!U",TEXT(MATCH($C12,'2018-10'!$C$2:$C$100,0)+1,0))))</f>
        <v>26262214.589999989</v>
      </c>
      <c r="V12" s="17">
        <f ca="1">IF(OR(INDIRECT(CONCATENATE("'2018-11'!V",TEXT(MATCH($C12,'2018-11'!$C$2:$C$100,0)+1,0)))="",INDIRECT(CONCATENATE("'2018-10'!V",TEXT(MATCH($C12,'2018-10'!$C$2:$C$100,0)+1,0)))="",AND(INDIRECT(CONCATENATE("'2018-11'!V",TEXT(MATCH($C12,'2018-11'!$C$2:$C$100,0)+1,0)))="",INDIRECT(CONCATENATE("'2018-10'!V",TEXT(MATCH($C12,'2018-10'!$C$2:$C$100,0)+1,0)))="")),"Н/Д",INDIRECT(CONCATENATE("'2018-11'!V",TEXT(MATCH($C12,'2018-11'!$C$2:$C$100,0)+1,0)))-INDIRECT(CONCATENATE("'2018-10'!V",TEXT(MATCH($C12,'2018-10'!$C$2:$C$100,0)+1,0))))</f>
        <v>3430245789.9099998</v>
      </c>
      <c r="W12" s="17">
        <f ca="1">IF(OR(INDIRECT(CONCATENATE("'2018-11'!W",TEXT(MATCH($C12,'2018-11'!$C$2:$C$100,0)+1,0)))="",INDIRECT(CONCATENATE("'2018-10'!W",TEXT(MATCH($C12,'2018-10'!$C$2:$C$100,0)+1,0)))="",AND(INDIRECT(CONCATENATE("'2018-11'!W",TEXT(MATCH($C12,'2018-11'!$C$2:$C$100,0)+1,0)))="",INDIRECT(CONCATENATE("'2018-10'!W",TEXT(MATCH($C12,'2018-10'!$C$2:$C$100,0)+1,0)))="")),"Н/Д",INDIRECT(CONCATENATE("'2018-11'!W",TEXT(MATCH($C12,'2018-11'!$C$2:$C$100,0)+1,0)))-INDIRECT(CONCATENATE("'2018-10'!W",TEXT(MATCH($C12,'2018-10'!$C$2:$C$100,0)+1,0))))</f>
        <v>40797390114.700012</v>
      </c>
    </row>
    <row r="13" spans="1:23" x14ac:dyDescent="0.25">
      <c r="A13" s="2" t="s">
        <v>22</v>
      </c>
      <c r="B13" s="2" t="s">
        <v>33</v>
      </c>
      <c r="C13" s="15">
        <v>77000000</v>
      </c>
      <c r="D13" s="2" t="s">
        <v>214</v>
      </c>
      <c r="E13" s="17">
        <f ca="1">IF(OR(INDIRECT(CONCATENATE("'2018-11'!E",TEXT(MATCH($C13,'2018-11'!$C$2:$C$100,0)+1,0)))="",INDIRECT(CONCATENATE("'2018-10'!E",TEXT(MATCH($C13,'2018-10'!$C$2:$C$100,0)+1,0)))="",AND(INDIRECT(CONCATENATE("'2018-11'!E",TEXT(MATCH($C13,'2018-11'!$C$2:$C$100,0)+1,0)))="",INDIRECT(CONCATENATE("'2018-10'!E",TEXT(MATCH($C13,'2018-10'!$C$2:$C$100,0)+1,0)))="")),"Н/Д",INDIRECT(CONCATENATE("'2018-11'!E",TEXT(MATCH($C13,'2018-11'!$C$2:$C$100,0)+1,0)))-INDIRECT(CONCATENATE("'2018-10'!E",TEXT(MATCH($C13,'2018-10'!$C$2:$C$100,0)+1,0))))</f>
        <v>2801576807.2799988</v>
      </c>
      <c r="F13" s="17">
        <f ca="1">IF(OR(INDIRECT(CONCATENATE("'2018-11'!F",TEXT(MATCH($C13,'2018-11'!$C$2:$C$100,0)+1,0)))="",INDIRECT(CONCATENATE("'2018-10'!F",TEXT(MATCH($C13,'2018-10'!$C$2:$C$100,0)+1,0)))="",AND(INDIRECT(CONCATENATE("'2018-11'!F",TEXT(MATCH($C13,'2018-11'!$C$2:$C$100,0)+1,0)))="",INDIRECT(CONCATENATE("'2018-10'!F",TEXT(MATCH($C13,'2018-10'!$C$2:$C$100,0)+1,0)))="")),"Н/Д",INDIRECT(CONCATENATE("'2018-11'!F",TEXT(MATCH($C13,'2018-11'!$C$2:$C$100,0)+1,0)))-INDIRECT(CONCATENATE("'2018-10'!F",TEXT(MATCH($C13,'2018-10'!$C$2:$C$100,0)+1,0))))</f>
        <v>1410527693.2000008</v>
      </c>
      <c r="G13" s="17">
        <f ca="1">IF(OR(INDIRECT(CONCATENATE("'2018-11'!G",TEXT(MATCH($C13,'2018-11'!$C$2:$C$100,0)+1,0)))="",INDIRECT(CONCATENATE("'2018-10'!G",TEXT(MATCH($C13,'2018-10'!$C$2:$C$100,0)+1,0)))="",AND(INDIRECT(CONCATENATE("'2018-11'!G",TEXT(MATCH($C13,'2018-11'!$C$2:$C$100,0)+1,0)))="",INDIRECT(CONCATENATE("'2018-10'!G",TEXT(MATCH($C13,'2018-10'!$C$2:$C$100,0)+1,0)))="")),"Н/Д",INDIRECT(CONCATENATE("'2018-11'!G",TEXT(MATCH($C13,'2018-11'!$C$2:$C$100,0)+1,0)))-INDIRECT(CONCATENATE("'2018-10'!G",TEXT(MATCH($C13,'2018-10'!$C$2:$C$100,0)+1,0))))</f>
        <v>548168647.38000011</v>
      </c>
      <c r="H13" s="17">
        <f ca="1">IF(OR(INDIRECT(CONCATENATE("'2018-11'!H",TEXT(MATCH($C13,'2018-11'!$C$2:$C$100,0)+1,0)))="",INDIRECT(CONCATENATE("'2018-10'!H",TEXT(MATCH($C13,'2018-10'!$C$2:$C$100,0)+1,0)))="",AND(INDIRECT(CONCATENATE("'2018-11'!H",TEXT(MATCH($C13,'2018-11'!$C$2:$C$100,0)+1,0)))="",INDIRECT(CONCATENATE("'2018-10'!H",TEXT(MATCH($C13,'2018-10'!$C$2:$C$100,0)+1,0)))="")),"Н/Д",INDIRECT(CONCATENATE("'2018-11'!H",TEXT(MATCH($C13,'2018-11'!$C$2:$C$100,0)+1,0)))-INDIRECT(CONCATENATE("'2018-10'!H",TEXT(MATCH($C13,'2018-10'!$C$2:$C$100,0)+1,0))))</f>
        <v>374438841.82999992</v>
      </c>
      <c r="I13" s="17">
        <f ca="1">IF(OR(INDIRECT(CONCATENATE("'2018-11'!I",TEXT(MATCH($C13,'2018-11'!$C$2:$C$100,0)+1,0)))="",INDIRECT(CONCATENATE("'2018-10'!I",TEXT(MATCH($C13,'2018-10'!$C$2:$C$100,0)+1,0)))="",AND(INDIRECT(CONCATENATE("'2018-11'!I",TEXT(MATCH($C13,'2018-11'!$C$2:$C$100,0)+1,0)))="",INDIRECT(CONCATENATE("'2018-10'!I",TEXT(MATCH($C13,'2018-10'!$C$2:$C$100,0)+1,0)))="")),"Н/Д",INDIRECT(CONCATENATE("'2018-11'!I",TEXT(MATCH($C13,'2018-11'!$C$2:$C$100,0)+1,0)))-INDIRECT(CONCATENATE("'2018-10'!I",TEXT(MATCH($C13,'2018-10'!$C$2:$C$100,0)+1,0))))</f>
        <v>19792182.959999979</v>
      </c>
      <c r="J13" s="17" t="str">
        <f ca="1">IF(OR(INDIRECT(CONCATENATE("'2018-11'!J",TEXT(MATCH($C13,'2018-11'!$C$2:$C$100,0)+1,0)))="",INDIRECT(CONCATENATE("'2018-10'!J",TEXT(MATCH($C13,'2018-10'!$C$2:$C$100,0)+1,0)))="",AND(INDIRECT(CONCATENATE("'2018-11'!J",TEXT(MATCH($C13,'2018-11'!$C$2:$C$100,0)+1,0)))="",INDIRECT(CONCATENATE("'2018-10'!J",TEXT(MATCH($C13,'2018-10'!$C$2:$C$100,0)+1,0)))="")),"Н/Д",INDIRECT(CONCATENATE("'2018-11'!J",TEXT(MATCH($C13,'2018-11'!$C$2:$C$100,0)+1,0)))-INDIRECT(CONCATENATE("'2018-10'!J",TEXT(MATCH($C13,'2018-10'!$C$2:$C$100,0)+1,0))))</f>
        <v>Н/Д</v>
      </c>
      <c r="K13" s="17">
        <f ca="1">IF(OR(INDIRECT(CONCATENATE("'2018-11'!K",TEXT(MATCH($C13,'2018-11'!$C$2:$C$100,0)+1,0)))="",INDIRECT(CONCATENATE("'2018-10'!K",TEXT(MATCH($C13,'2018-10'!$C$2:$C$100,0)+1,0)))="",AND(INDIRECT(CONCATENATE("'2018-11'!K",TEXT(MATCH($C13,'2018-11'!$C$2:$C$100,0)+1,0)))="",INDIRECT(CONCATENATE("'2018-10'!K",TEXT(MATCH($C13,'2018-10'!$C$2:$C$100,0)+1,0)))="")),"Н/Д",INDIRECT(CONCATENATE("'2018-11'!K",TEXT(MATCH($C13,'2018-11'!$C$2:$C$100,0)+1,0)))-INDIRECT(CONCATENATE("'2018-10'!K",TEXT(MATCH($C13,'2018-10'!$C$2:$C$100,0)+1,0))))</f>
        <v>30916942.819999993</v>
      </c>
      <c r="L13" s="17">
        <f ca="1">IF(OR(INDIRECT(CONCATENATE("'2018-11'!L",TEXT(MATCH($C13,'2018-11'!$C$2:$C$100,0)+1,0)))="",INDIRECT(CONCATENATE("'2018-10'!L",TEXT(MATCH($C13,'2018-10'!$C$2:$C$100,0)+1,0)))="",AND(INDIRECT(CONCATENATE("'2018-11'!L",TEXT(MATCH($C13,'2018-11'!$C$2:$C$100,0)+1,0)))="",INDIRECT(CONCATENATE("'2018-10'!L",TEXT(MATCH($C13,'2018-10'!$C$2:$C$100,0)+1,0)))="")),"Н/Д",INDIRECT(CONCATENATE("'2018-11'!L",TEXT(MATCH($C13,'2018-11'!$C$2:$C$100,0)+1,0)))-INDIRECT(CONCATENATE("'2018-10'!L",TEXT(MATCH($C13,'2018-10'!$C$2:$C$100,0)+1,0))))</f>
        <v>218551315.91000009</v>
      </c>
      <c r="M13" s="17">
        <f ca="1">IF(OR(INDIRECT(CONCATENATE("'2018-11'!M",TEXT(MATCH($C13,'2018-11'!$C$2:$C$100,0)+1,0)))="",INDIRECT(CONCATENATE("'2018-10'!M",TEXT(MATCH($C13,'2018-10'!$C$2:$C$100,0)+1,0)))="",AND(INDIRECT(CONCATENATE("'2018-11'!M",TEXT(MATCH($C13,'2018-11'!$C$2:$C$100,0)+1,0)))="",INDIRECT(CONCATENATE("'2018-10'!M",TEXT(MATCH($C13,'2018-10'!$C$2:$C$100,0)+1,0)))="")),"Н/Д",INDIRECT(CONCATENATE("'2018-11'!M",TEXT(MATCH($C13,'2018-11'!$C$2:$C$100,0)+1,0)))-INDIRECT(CONCATENATE("'2018-10'!M",TEXT(MATCH($C13,'2018-10'!$C$2:$C$100,0)+1,0))))</f>
        <v>177495352.96000004</v>
      </c>
      <c r="N13" s="17">
        <f ca="1">IF(OR(INDIRECT(CONCATENATE("'2018-11'!N",TEXT(MATCH($C13,'2018-11'!$C$2:$C$100,0)+1,0)))="",INDIRECT(CONCATENATE("'2018-10'!N",TEXT(MATCH($C13,'2018-10'!$C$2:$C$100,0)+1,0)))="",AND(INDIRECT(CONCATENATE("'2018-11'!N",TEXT(MATCH($C13,'2018-11'!$C$2:$C$100,0)+1,0)))="",INDIRECT(CONCATENATE("'2018-10'!N",TEXT(MATCH($C13,'2018-10'!$C$2:$C$100,0)+1,0)))="")),"Н/Д",INDIRECT(CONCATENATE("'2018-11'!N",TEXT(MATCH($C13,'2018-11'!$C$2:$C$100,0)+1,0)))-INDIRECT(CONCATENATE("'2018-10'!NE",TEXT(MATCH($C13,'2018-10'!$C$2:$C$100,0)+1,0))))</f>
        <v>12609933.17</v>
      </c>
      <c r="O13" s="17">
        <f ca="1">IF(OR(INDIRECT(CONCATENATE("'2018-11'!O",TEXT(MATCH($C13,'2018-11'!$C$2:$C$100,0)+1,0)))="",INDIRECT(CONCATENATE("'2018-10'!O",TEXT(MATCH($C13,'2018-10'!$C$2:$C$100,0)+1,0)))="",AND(INDIRECT(CONCATENATE("'2018-11'!O",TEXT(MATCH($C13,'2018-11'!$C$2:$C$100,0)+1,0)))="",INDIRECT(CONCATENATE("'2018-10'!O",TEXT(MATCH($C13,'2018-10'!$C$2:$C$100,0)+1,0)))="")),"Н/Д",INDIRECT(CONCATENATE("'2018-11'!O",TEXT(MATCH($C13,'2018-11'!$C$2:$C$100,0)+1,0)))-INDIRECT(CONCATENATE("'2018-10'!O",TEXT(MATCH($C13,'2018-10'!$C$2:$C$100,0)+1,0))))</f>
        <v>21919</v>
      </c>
      <c r="P13" s="17">
        <f ca="1">IF(OR(INDIRECT(CONCATENATE("'2018-11'!P",TEXT(MATCH($C13,'2018-11'!$C$2:$C$100,0)+1,0)))="",INDIRECT(CONCATENATE("'2018-10'!P",TEXT(MATCH($C13,'2018-10'!$C$2:$C$100,0)+1,0)))="",AND(INDIRECT(CONCATENATE("'2018-11'!P",TEXT(MATCH($C13,'2018-11'!$C$2:$C$100,0)+1,0)))="",INDIRECT(CONCATENATE("'2018-10'!P",TEXT(MATCH($C13,'2018-10'!$C$2:$C$100,0)+1,0)))="")),"Н/Д",INDIRECT(CONCATENATE("'2018-11'!P",TEXT(MATCH($C13,'2018-11'!$C$2:$C$100,0)+1,0)))-INDIRECT(CONCATENATE("'2018-10'!P",TEXT(MATCH($C13,'2018-10'!$C$2:$C$100,0)+1,0))))</f>
        <v>26072228.519999981</v>
      </c>
      <c r="Q13" s="17">
        <f ca="1">IF(OR(INDIRECT(CONCATENATE("'2018-11'!Q",TEXT(MATCH($C13,'2018-11'!$C$2:$C$100,0)+1,0)))="",INDIRECT(CONCATENATE("'2018-10'!Q",TEXT(MATCH($C13,'2018-10'!$C$2:$C$100,0)+1,0)))="",AND(INDIRECT(CONCATENATE("'2018-11'!Q",TEXT(MATCH($C13,'2018-11'!$C$2:$C$100,0)+1,0)))="",INDIRECT(CONCATENATE("'2018-10'!Q",TEXT(MATCH($C13,'2018-10'!$C$2:$C$100,0)+1,0)))="")),"Н/Д",INDIRECT(CONCATENATE("'2018-11'!Q",TEXT(MATCH($C13,'2018-11'!$C$2:$C$100,0)+1,0)))-INDIRECT(CONCATENATE("'2018-10'!Q",TEXT(MATCH($C13,'2018-10'!$C$2:$C$100,0)+1,0))))</f>
        <v>6100835.5800000019</v>
      </c>
      <c r="R13" s="17">
        <f ca="1">IF(OR(INDIRECT(CONCATENATE("'2018-11'!R",TEXT(MATCH($C13,'2018-11'!$C$2:$C$100,0)+1,0)))="",INDIRECT(CONCATENATE("'2018-10'!R",TEXT(MATCH($C13,'2018-10'!$C$2:$C$100,0)+1,0)))="",AND(INDIRECT(CONCATENATE("'2018-11'!R",TEXT(MATCH($C13,'2018-11'!$C$2:$C$100,0)+1,0)))="",INDIRECT(CONCATENATE("'2018-10'!R",TEXT(MATCH($C13,'2018-10'!$C$2:$C$100,0)+1,0)))="")),"Н/Д",INDIRECT(CONCATENATE("'2018-11'!R",TEXT(MATCH($C13,'2018-11'!$C$2:$C$100,0)+1,0)))-INDIRECT(CONCATENATE("'2018-10'!R",TEXT(MATCH($C13,'2018-10'!$C$2:$C$100,0)+1,0))))</f>
        <v>5306424.5</v>
      </c>
      <c r="S13" s="17" t="str">
        <f ca="1">IF(OR(INDIRECT(CONCATENATE("'2018-11'!S",TEXT(MATCH($C13,'2018-11'!$C$2:$C$100,0)+1,0)))="",INDIRECT(CONCATENATE("'2018-10'!S",TEXT(MATCH($C13,'2018-10'!$C$2:$C$100,0)+1,0)))="",AND(INDIRECT(CONCATENATE("'2018-11'!S",TEXT(MATCH($C13,'2018-11'!$C$2:$C$100,0)+1,0)))="",INDIRECT(CONCATENATE("'2018-10'!S",TEXT(MATCH($C13,'2018-10'!$C$2:$C$100,0)+1,0)))="")),"Н/Д",INDIRECT(CONCATENATE("'2018-11'!S",TEXT(MATCH($C13,'2018-11'!$C$2:$C$100,0)+1,0)))-INDIRECT(CONCATENATE("'2018-10'!S",TEXT(MATCH($C13,'2018-10'!$C$2:$C$100,0)+1,0))))</f>
        <v>Н/Д</v>
      </c>
      <c r="T13" s="17">
        <f ca="1">IF(OR(INDIRECT(CONCATENATE("'2018-11'!T",TEXT(MATCH($C13,'2018-11'!$C$2:$C$100,0)+1,0)))="",INDIRECT(CONCATENATE("'2018-10'!T",TEXT(MATCH($C13,'2018-10'!$C$2:$C$100,0)+1,0)))="",AND(INDIRECT(CONCATENATE("'2018-11'!T",TEXT(MATCH($C13,'2018-11'!$C$2:$C$100,0)+1,0)))="",INDIRECT(CONCATENATE("'2018-10'!T",TEXT(MATCH($C13,'2018-10'!$C$2:$C$100,0)+1,0)))="")),"Н/Д",INDIRECT(CONCATENATE("'2018-11'!T",TEXT(MATCH($C13,'2018-11'!$C$2:$C$100,0)+1,0)))-INDIRECT(CONCATENATE("'2018-10'!T",TEXT(MATCH($C13,'2018-10'!$C$2:$C$100,0)+1,0))))</f>
        <v>2846836.5300000012</v>
      </c>
      <c r="U13" s="17">
        <f ca="1">IF(OR(INDIRECT(CONCATENATE("'2018-11'!U",TEXT(MATCH($C13,'2018-11'!$C$2:$C$100,0)+1,0)))="",INDIRECT(CONCATENATE("'2018-10'!U",TEXT(MATCH($C13,'2018-10'!$C$2:$C$100,0)+1,0)))="",AND(INDIRECT(CONCATENATE("'2018-11'!U",TEXT(MATCH($C13,'2018-11'!$C$2:$C$100,0)+1,0)))="",INDIRECT(CONCATENATE("'2018-10'!U",TEXT(MATCH($C13,'2018-10'!$C$2:$C$100,0)+1,0)))="")),"Н/Д",INDIRECT(CONCATENATE("'2018-11'!U",TEXT(MATCH($C13,'2018-11'!$C$2:$C$100,0)+1,0)))-INDIRECT(CONCATENATE("'2018-10'!U",TEXT(MATCH($C13,'2018-10'!$C$2:$C$100,0)+1,0))))</f>
        <v>-511273.82999999996</v>
      </c>
      <c r="V13" s="17">
        <f ca="1">IF(OR(INDIRECT(CONCATENATE("'2018-11'!V",TEXT(MATCH($C13,'2018-11'!$C$2:$C$100,0)+1,0)))="",INDIRECT(CONCATENATE("'2018-10'!V",TEXT(MATCH($C13,'2018-10'!$C$2:$C$100,0)+1,0)))="",AND(INDIRECT(CONCATENATE("'2018-11'!V",TEXT(MATCH($C13,'2018-11'!$C$2:$C$100,0)+1,0)))="",INDIRECT(CONCATENATE("'2018-10'!V",TEXT(MATCH($C13,'2018-10'!$C$2:$C$100,0)+1,0)))="")),"Н/Д",INDIRECT(CONCATENATE("'2018-11'!V",TEXT(MATCH($C13,'2018-11'!$C$2:$C$100,0)+1,0)))-INDIRECT(CONCATENATE("'2018-10'!V",TEXT(MATCH($C13,'2018-10'!$C$2:$C$100,0)+1,0))))</f>
        <v>1391049114.0799999</v>
      </c>
      <c r="W13" s="17">
        <f ca="1">IF(OR(INDIRECT(CONCATENATE("'2018-11'!W",TEXT(MATCH($C13,'2018-11'!$C$2:$C$100,0)+1,0)))="",INDIRECT(CONCATENATE("'2018-10'!W",TEXT(MATCH($C13,'2018-10'!$C$2:$C$100,0)+1,0)))="",AND(INDIRECT(CONCATENATE("'2018-11'!W",TEXT(MATCH($C13,'2018-11'!$C$2:$C$100,0)+1,0)))="",INDIRECT(CONCATENATE("'2018-10'!W",TEXT(MATCH($C13,'2018-10'!$C$2:$C$100,0)+1,0)))="")),"Н/Д",INDIRECT(CONCATENATE("'2018-11'!W",TEXT(MATCH($C13,'2018-11'!$C$2:$C$100,0)+1,0)))-INDIRECT(CONCATENATE("'2018-10'!W",TEXT(MATCH($C13,'2018-10'!$C$2:$C$100,0)+1,0))))</f>
        <v>7013537875.5400009</v>
      </c>
    </row>
    <row r="14" spans="1:23" x14ac:dyDescent="0.25">
      <c r="A14" s="2" t="s">
        <v>34</v>
      </c>
      <c r="B14" s="2" t="s">
        <v>35</v>
      </c>
      <c r="C14" s="15">
        <v>33000000</v>
      </c>
      <c r="D14" s="2" t="s">
        <v>214</v>
      </c>
      <c r="E14" s="17">
        <f ca="1">IF(OR(INDIRECT(CONCATENATE("'2018-11'!E",TEXT(MATCH($C14,'2018-11'!$C$2:$C$100,0)+1,0)))="",INDIRECT(CONCATENATE("'2018-10'!E",TEXT(MATCH($C14,'2018-10'!$C$2:$C$100,0)+1,0)))="",AND(INDIRECT(CONCATENATE("'2018-11'!E",TEXT(MATCH($C14,'2018-11'!$C$2:$C$100,0)+1,0)))="",INDIRECT(CONCATENATE("'2018-10'!E",TEXT(MATCH($C14,'2018-10'!$C$2:$C$100,0)+1,0)))="")),"Н/Д",INDIRECT(CONCATENATE("'2018-11'!E",TEXT(MATCH($C14,'2018-11'!$C$2:$C$100,0)+1,0)))-INDIRECT(CONCATENATE("'2018-10'!E",TEXT(MATCH($C14,'2018-10'!$C$2:$C$100,0)+1,0))))</f>
        <v>6433504546.3000031</v>
      </c>
      <c r="F14" s="17">
        <f ca="1">IF(OR(INDIRECT(CONCATENATE("'2018-11'!F",TEXT(MATCH($C14,'2018-11'!$C$2:$C$100,0)+1,0)))="",INDIRECT(CONCATENATE("'2018-10'!F",TEXT(MATCH($C14,'2018-10'!$C$2:$C$100,0)+1,0)))="",AND(INDIRECT(CONCATENATE("'2018-11'!F",TEXT(MATCH($C14,'2018-11'!$C$2:$C$100,0)+1,0)))="",INDIRECT(CONCATENATE("'2018-10'!F",TEXT(MATCH($C14,'2018-10'!$C$2:$C$100,0)+1,0)))="")),"Н/Д",INDIRECT(CONCATENATE("'2018-11'!F",TEXT(MATCH($C14,'2018-11'!$C$2:$C$100,0)+1,0)))-INDIRECT(CONCATENATE("'2018-10'!F",TEXT(MATCH($C14,'2018-10'!$C$2:$C$100,0)+1,0))))</f>
        <v>4819534126.1100044</v>
      </c>
      <c r="G14" s="17">
        <f ca="1">IF(OR(INDIRECT(CONCATENATE("'2018-11'!G",TEXT(MATCH($C14,'2018-11'!$C$2:$C$100,0)+1,0)))="",INDIRECT(CONCATENATE("'2018-10'!G",TEXT(MATCH($C14,'2018-10'!$C$2:$C$100,0)+1,0)))="",AND(INDIRECT(CONCATENATE("'2018-11'!G",TEXT(MATCH($C14,'2018-11'!$C$2:$C$100,0)+1,0)))="",INDIRECT(CONCATENATE("'2018-10'!G",TEXT(MATCH($C14,'2018-10'!$C$2:$C$100,0)+1,0)))="")),"Н/Д",INDIRECT(CONCATENATE("'2018-11'!G",TEXT(MATCH($C14,'2018-11'!$C$2:$C$100,0)+1,0)))-INDIRECT(CONCATENATE("'2018-10'!G",TEXT(MATCH($C14,'2018-10'!$C$2:$C$100,0)+1,0))))</f>
        <v>891918387.98999977</v>
      </c>
      <c r="H14" s="17">
        <f ca="1">IF(OR(INDIRECT(CONCATENATE("'2018-11'!H",TEXT(MATCH($C14,'2018-11'!$C$2:$C$100,0)+1,0)))="",INDIRECT(CONCATENATE("'2018-10'!H",TEXT(MATCH($C14,'2018-10'!$C$2:$C$100,0)+1,0)))="",AND(INDIRECT(CONCATENATE("'2018-11'!H",TEXT(MATCH($C14,'2018-11'!$C$2:$C$100,0)+1,0)))="",INDIRECT(CONCATENATE("'2018-10'!H",TEXT(MATCH($C14,'2018-10'!$C$2:$C$100,0)+1,0)))="")),"Н/Д",INDIRECT(CONCATENATE("'2018-11'!H",TEXT(MATCH($C14,'2018-11'!$C$2:$C$100,0)+1,0)))-INDIRECT(CONCATENATE("'2018-10'!H",TEXT(MATCH($C14,'2018-10'!$C$2:$C$100,0)+1,0))))</f>
        <v>1467174441.1299992</v>
      </c>
      <c r="I14" s="17">
        <f ca="1">IF(OR(INDIRECT(CONCATENATE("'2018-11'!I",TEXT(MATCH($C14,'2018-11'!$C$2:$C$100,0)+1,0)))="",INDIRECT(CONCATENATE("'2018-10'!I",TEXT(MATCH($C14,'2018-10'!$C$2:$C$100,0)+1,0)))="",AND(INDIRECT(CONCATENATE("'2018-11'!I",TEXT(MATCH($C14,'2018-11'!$C$2:$C$100,0)+1,0)))="",INDIRECT(CONCATENATE("'2018-10'!I",TEXT(MATCH($C14,'2018-10'!$C$2:$C$100,0)+1,0)))="")),"Н/Д",INDIRECT(CONCATENATE("'2018-11'!I",TEXT(MATCH($C14,'2018-11'!$C$2:$C$100,0)+1,0)))-INDIRECT(CONCATENATE("'2018-10'!I",TEXT(MATCH($C14,'2018-10'!$C$2:$C$100,0)+1,0))))</f>
        <v>401714758.00999975</v>
      </c>
      <c r="J14" s="17" t="str">
        <f ca="1">IF(OR(INDIRECT(CONCATENATE("'2018-11'!J",TEXT(MATCH($C14,'2018-11'!$C$2:$C$100,0)+1,0)))="",INDIRECT(CONCATENATE("'2018-10'!J",TEXT(MATCH($C14,'2018-10'!$C$2:$C$100,0)+1,0)))="",AND(INDIRECT(CONCATENATE("'2018-11'!J",TEXT(MATCH($C14,'2018-11'!$C$2:$C$100,0)+1,0)))="",INDIRECT(CONCATENATE("'2018-10'!J",TEXT(MATCH($C14,'2018-10'!$C$2:$C$100,0)+1,0)))="")),"Н/Д",INDIRECT(CONCATENATE("'2018-11'!J",TEXT(MATCH($C14,'2018-11'!$C$2:$C$100,0)+1,0)))-INDIRECT(CONCATENATE("'2018-10'!J",TEXT(MATCH($C14,'2018-10'!$C$2:$C$100,0)+1,0))))</f>
        <v>Н/Д</v>
      </c>
      <c r="K14" s="17">
        <f ca="1">IF(OR(INDIRECT(CONCATENATE("'2018-11'!K",TEXT(MATCH($C14,'2018-11'!$C$2:$C$100,0)+1,0)))="",INDIRECT(CONCATENATE("'2018-10'!K",TEXT(MATCH($C14,'2018-10'!$C$2:$C$100,0)+1,0)))="",AND(INDIRECT(CONCATENATE("'2018-11'!K",TEXT(MATCH($C14,'2018-11'!$C$2:$C$100,0)+1,0)))="",INDIRECT(CONCATENATE("'2018-10'!K",TEXT(MATCH($C14,'2018-10'!$C$2:$C$100,0)+1,0)))="")),"Н/Д",INDIRECT(CONCATENATE("'2018-11'!K",TEXT(MATCH($C14,'2018-11'!$C$2:$C$100,0)+1,0)))-INDIRECT(CONCATENATE("'2018-10'!K",TEXT(MATCH($C14,'2018-10'!$C$2:$C$100,0)+1,0))))</f>
        <v>764154661.73999977</v>
      </c>
      <c r="L14" s="17">
        <f ca="1">IF(OR(INDIRECT(CONCATENATE("'2018-11'!L",TEXT(MATCH($C14,'2018-11'!$C$2:$C$100,0)+1,0)))="",INDIRECT(CONCATENATE("'2018-10'!L",TEXT(MATCH($C14,'2018-10'!$C$2:$C$100,0)+1,0)))="",AND(INDIRECT(CONCATENATE("'2018-11'!L",TEXT(MATCH($C14,'2018-11'!$C$2:$C$100,0)+1,0)))="",INDIRECT(CONCATENATE("'2018-10'!L",TEXT(MATCH($C14,'2018-10'!$C$2:$C$100,0)+1,0)))="")),"Н/Д",INDIRECT(CONCATENATE("'2018-11'!L",TEXT(MATCH($C14,'2018-11'!$C$2:$C$100,0)+1,0)))-INDIRECT(CONCATENATE("'2018-10'!L",TEXT(MATCH($C14,'2018-10'!$C$2:$C$100,0)+1,0))))</f>
        <v>818102946.8499999</v>
      </c>
      <c r="M14" s="17">
        <f ca="1">IF(OR(INDIRECT(CONCATENATE("'2018-11'!M",TEXT(MATCH($C14,'2018-11'!$C$2:$C$100,0)+1,0)))="",INDIRECT(CONCATENATE("'2018-10'!M",TEXT(MATCH($C14,'2018-10'!$C$2:$C$100,0)+1,0)))="",AND(INDIRECT(CONCATENATE("'2018-11'!M",TEXT(MATCH($C14,'2018-11'!$C$2:$C$100,0)+1,0)))="",INDIRECT(CONCATENATE("'2018-10'!M",TEXT(MATCH($C14,'2018-10'!$C$2:$C$100,0)+1,0)))="")),"Н/Д",INDIRECT(CONCATENATE("'2018-11'!M",TEXT(MATCH($C14,'2018-11'!$C$2:$C$100,0)+1,0)))-INDIRECT(CONCATENATE("'2018-10'!M",TEXT(MATCH($C14,'2018-10'!$C$2:$C$100,0)+1,0))))</f>
        <v>5982568.879999999</v>
      </c>
      <c r="N14" s="17">
        <f ca="1">IF(OR(INDIRECT(CONCATENATE("'2018-11'!N",TEXT(MATCH($C14,'2018-11'!$C$2:$C$100,0)+1,0)))="",INDIRECT(CONCATENATE("'2018-10'!N",TEXT(MATCH($C14,'2018-10'!$C$2:$C$100,0)+1,0)))="",AND(INDIRECT(CONCATENATE("'2018-11'!N",TEXT(MATCH($C14,'2018-11'!$C$2:$C$100,0)+1,0)))="",INDIRECT(CONCATENATE("'2018-10'!N",TEXT(MATCH($C14,'2018-10'!$C$2:$C$100,0)+1,0)))="")),"Н/Д",INDIRECT(CONCATENATE("'2018-11'!N",TEXT(MATCH($C14,'2018-11'!$C$2:$C$100,0)+1,0)))-INDIRECT(CONCATENATE("'2018-10'!NE",TEXT(MATCH($C14,'2018-10'!$C$2:$C$100,0)+1,0))))</f>
        <v>350866886.48000002</v>
      </c>
      <c r="O14" s="17">
        <f ca="1">IF(OR(INDIRECT(CONCATENATE("'2018-11'!O",TEXT(MATCH($C14,'2018-11'!$C$2:$C$100,0)+1,0)))="",INDIRECT(CONCATENATE("'2018-10'!O",TEXT(MATCH($C14,'2018-10'!$C$2:$C$100,0)+1,0)))="",AND(INDIRECT(CONCATENATE("'2018-11'!O",TEXT(MATCH($C14,'2018-11'!$C$2:$C$100,0)+1,0)))="",INDIRECT(CONCATENATE("'2018-10'!O",TEXT(MATCH($C14,'2018-10'!$C$2:$C$100,0)+1,0)))="")),"Н/Д",INDIRECT(CONCATENATE("'2018-11'!O",TEXT(MATCH($C14,'2018-11'!$C$2:$C$100,0)+1,0)))-INDIRECT(CONCATENATE("'2018-10'!O",TEXT(MATCH($C14,'2018-10'!$C$2:$C$100,0)+1,0))))</f>
        <v>-12334.25</v>
      </c>
      <c r="P14" s="17">
        <f ca="1">IF(OR(INDIRECT(CONCATENATE("'2018-11'!P",TEXT(MATCH($C14,'2018-11'!$C$2:$C$100,0)+1,0)))="",INDIRECT(CONCATENATE("'2018-10'!P",TEXT(MATCH($C14,'2018-10'!$C$2:$C$100,0)+1,0)))="",AND(INDIRECT(CONCATENATE("'2018-11'!P",TEXT(MATCH($C14,'2018-11'!$C$2:$C$100,0)+1,0)))="",INDIRECT(CONCATENATE("'2018-10'!P",TEXT(MATCH($C14,'2018-10'!$C$2:$C$100,0)+1,0)))="")),"Н/Д",INDIRECT(CONCATENATE("'2018-11'!P",TEXT(MATCH($C14,'2018-11'!$C$2:$C$100,0)+1,0)))-INDIRECT(CONCATENATE("'2018-10'!P",TEXT(MATCH($C14,'2018-10'!$C$2:$C$100,0)+1,0))))</f>
        <v>76629641.320000052</v>
      </c>
      <c r="Q14" s="17">
        <f ca="1">IF(OR(INDIRECT(CONCATENATE("'2018-11'!Q",TEXT(MATCH($C14,'2018-11'!$C$2:$C$100,0)+1,0)))="",INDIRECT(CONCATENATE("'2018-10'!Q",TEXT(MATCH($C14,'2018-10'!$C$2:$C$100,0)+1,0)))="",AND(INDIRECT(CONCATENATE("'2018-11'!Q",TEXT(MATCH($C14,'2018-11'!$C$2:$C$100,0)+1,0)))="",INDIRECT(CONCATENATE("'2018-10'!Q",TEXT(MATCH($C14,'2018-10'!$C$2:$C$100,0)+1,0)))="")),"Н/Д",INDIRECT(CONCATENATE("'2018-11'!Q",TEXT(MATCH($C14,'2018-11'!$C$2:$C$100,0)+1,0)))-INDIRECT(CONCATENATE("'2018-10'!Q",TEXT(MATCH($C14,'2018-10'!$C$2:$C$100,0)+1,0))))</f>
        <v>69551247.4799999</v>
      </c>
      <c r="R14" s="17">
        <f ca="1">IF(OR(INDIRECT(CONCATENATE("'2018-11'!R",TEXT(MATCH($C14,'2018-11'!$C$2:$C$100,0)+1,0)))="",INDIRECT(CONCATENATE("'2018-10'!R",TEXT(MATCH($C14,'2018-10'!$C$2:$C$100,0)+1,0)))="",AND(INDIRECT(CONCATENATE("'2018-11'!R",TEXT(MATCH($C14,'2018-11'!$C$2:$C$100,0)+1,0)))="",INDIRECT(CONCATENATE("'2018-10'!R",TEXT(MATCH($C14,'2018-10'!$C$2:$C$100,0)+1,0)))="")),"Н/Д",INDIRECT(CONCATENATE("'2018-11'!R",TEXT(MATCH($C14,'2018-11'!$C$2:$C$100,0)+1,0)))-INDIRECT(CONCATENATE("'2018-10'!R",TEXT(MATCH($C14,'2018-10'!$C$2:$C$100,0)+1,0))))</f>
        <v>53400207.319999993</v>
      </c>
      <c r="S14" s="17">
        <f ca="1">IF(OR(INDIRECT(CONCATENATE("'2018-11'!S",TEXT(MATCH($C14,'2018-11'!$C$2:$C$100,0)+1,0)))="",INDIRECT(CONCATENATE("'2018-10'!S",TEXT(MATCH($C14,'2018-10'!$C$2:$C$100,0)+1,0)))="",AND(INDIRECT(CONCATENATE("'2018-11'!S",TEXT(MATCH($C14,'2018-11'!$C$2:$C$100,0)+1,0)))="",INDIRECT(CONCATENATE("'2018-10'!S",TEXT(MATCH($C14,'2018-10'!$C$2:$C$100,0)+1,0)))="")),"Н/Д",INDIRECT(CONCATENATE("'2018-11'!S",TEXT(MATCH($C14,'2018-11'!$C$2:$C$100,0)+1,0)))-INDIRECT(CONCATENATE("'2018-10'!S",TEXT(MATCH($C14,'2018-10'!$C$2:$C$100,0)+1,0))))</f>
        <v>308800</v>
      </c>
      <c r="T14" s="17">
        <f ca="1">IF(OR(INDIRECT(CONCATENATE("'2018-11'!T",TEXT(MATCH($C14,'2018-11'!$C$2:$C$100,0)+1,0)))="",INDIRECT(CONCATENATE("'2018-10'!T",TEXT(MATCH($C14,'2018-10'!$C$2:$C$100,0)+1,0)))="",AND(INDIRECT(CONCATENATE("'2018-11'!T",TEXT(MATCH($C14,'2018-11'!$C$2:$C$100,0)+1,0)))="",INDIRECT(CONCATENATE("'2018-10'!T",TEXT(MATCH($C14,'2018-10'!$C$2:$C$100,0)+1,0)))="")),"Н/Д",INDIRECT(CONCATENATE("'2018-11'!T",TEXT(MATCH($C14,'2018-11'!$C$2:$C$100,0)+1,0)))-INDIRECT(CONCATENATE("'2018-10'!T",TEXT(MATCH($C14,'2018-10'!$C$2:$C$100,0)+1,0))))</f>
        <v>62101178.589999974</v>
      </c>
      <c r="U14" s="17">
        <f ca="1">IF(OR(INDIRECT(CONCATENATE("'2018-11'!U",TEXT(MATCH($C14,'2018-11'!$C$2:$C$100,0)+1,0)))="",INDIRECT(CONCATENATE("'2018-10'!U",TEXT(MATCH($C14,'2018-10'!$C$2:$C$100,0)+1,0)))="",AND(INDIRECT(CONCATENATE("'2018-11'!U",TEXT(MATCH($C14,'2018-11'!$C$2:$C$100,0)+1,0)))="",INDIRECT(CONCATENATE("'2018-10'!U",TEXT(MATCH($C14,'2018-10'!$C$2:$C$100,0)+1,0)))="")),"Н/Д",INDIRECT(CONCATENATE("'2018-11'!U",TEXT(MATCH($C14,'2018-11'!$C$2:$C$100,0)+1,0)))-INDIRECT(CONCATENATE("'2018-10'!U",TEXT(MATCH($C14,'2018-10'!$C$2:$C$100,0)+1,0))))</f>
        <v>2977374.6999999993</v>
      </c>
      <c r="V14" s="17">
        <f ca="1">IF(OR(INDIRECT(CONCATENATE("'2018-11'!V",TEXT(MATCH($C14,'2018-11'!$C$2:$C$100,0)+1,0)))="",INDIRECT(CONCATENATE("'2018-10'!V",TEXT(MATCH($C14,'2018-10'!$C$2:$C$100,0)+1,0)))="",AND(INDIRECT(CONCATENATE("'2018-11'!V",TEXT(MATCH($C14,'2018-11'!$C$2:$C$100,0)+1,0)))="",INDIRECT(CONCATENATE("'2018-10'!V",TEXT(MATCH($C14,'2018-10'!$C$2:$C$100,0)+1,0)))="")),"Н/Д",INDIRECT(CONCATENATE("'2018-11'!V",TEXT(MATCH($C14,'2018-11'!$C$2:$C$100,0)+1,0)))-INDIRECT(CONCATENATE("'2018-10'!V",TEXT(MATCH($C14,'2018-10'!$C$2:$C$100,0)+1,0))))</f>
        <v>1613970420.1899986</v>
      </c>
      <c r="W14" s="17">
        <f ca="1">IF(OR(INDIRECT(CONCATENATE("'2018-11'!W",TEXT(MATCH($C14,'2018-11'!$C$2:$C$100,0)+1,0)))="",INDIRECT(CONCATENATE("'2018-10'!W",TEXT(MATCH($C14,'2018-10'!$C$2:$C$100,0)+1,0)))="",AND(INDIRECT(CONCATENATE("'2018-11'!W",TEXT(MATCH($C14,'2018-11'!$C$2:$C$100,0)+1,0)))="",INDIRECT(CONCATENATE("'2018-10'!W",TEXT(MATCH($C14,'2018-10'!$C$2:$C$100,0)+1,0)))="")),"Н/Д",INDIRECT(CONCATENATE("'2018-11'!W",TEXT(MATCH($C14,'2018-11'!$C$2:$C$100,0)+1,0)))-INDIRECT(CONCATENATE("'2018-10'!W",TEXT(MATCH($C14,'2018-10'!$C$2:$C$100,0)+1,0))))</f>
        <v>17517310725.100006</v>
      </c>
    </row>
    <row r="15" spans="1:23" x14ac:dyDescent="0.25">
      <c r="A15" s="2" t="s">
        <v>34</v>
      </c>
      <c r="B15" s="2" t="s">
        <v>36</v>
      </c>
      <c r="C15" s="15">
        <v>22000000</v>
      </c>
      <c r="D15" s="2" t="s">
        <v>214</v>
      </c>
      <c r="E15" s="17">
        <f ca="1">IF(OR(INDIRECT(CONCATENATE("'2018-11'!E",TEXT(MATCH($C15,'2018-11'!$C$2:$C$100,0)+1,0)))="",INDIRECT(CONCATENATE("'2018-10'!E",TEXT(MATCH($C15,'2018-10'!$C$2:$C$100,0)+1,0)))="",AND(INDIRECT(CONCATENATE("'2018-11'!E",TEXT(MATCH($C15,'2018-11'!$C$2:$C$100,0)+1,0)))="",INDIRECT(CONCATENATE("'2018-10'!E",TEXT(MATCH($C15,'2018-10'!$C$2:$C$100,0)+1,0)))="")),"Н/Д",INDIRECT(CONCATENATE("'2018-11'!E",TEXT(MATCH($C15,'2018-11'!$C$2:$C$100,0)+1,0)))-INDIRECT(CONCATENATE("'2018-10'!E",TEXT(MATCH($C15,'2018-10'!$C$2:$C$100,0)+1,0))))</f>
        <v>24346796227.079987</v>
      </c>
      <c r="F15" s="17">
        <f ca="1">IF(OR(INDIRECT(CONCATENATE("'2018-11'!F",TEXT(MATCH($C15,'2018-11'!$C$2:$C$100,0)+1,0)))="",INDIRECT(CONCATENATE("'2018-10'!F",TEXT(MATCH($C15,'2018-10'!$C$2:$C$100,0)+1,0)))="",AND(INDIRECT(CONCATENATE("'2018-11'!F",TEXT(MATCH($C15,'2018-11'!$C$2:$C$100,0)+1,0)))="",INDIRECT(CONCATENATE("'2018-10'!F",TEXT(MATCH($C15,'2018-10'!$C$2:$C$100,0)+1,0)))="")),"Н/Д",INDIRECT(CONCATENATE("'2018-11'!F",TEXT(MATCH($C15,'2018-11'!$C$2:$C$100,0)+1,0)))-INDIRECT(CONCATENATE("'2018-10'!F",TEXT(MATCH($C15,'2018-10'!$C$2:$C$100,0)+1,0))))</f>
        <v>22595947816.300003</v>
      </c>
      <c r="G15" s="17">
        <f ca="1">IF(OR(INDIRECT(CONCATENATE("'2018-11'!G",TEXT(MATCH($C15,'2018-11'!$C$2:$C$100,0)+1,0)))="",INDIRECT(CONCATENATE("'2018-10'!G",TEXT(MATCH($C15,'2018-10'!$C$2:$C$100,0)+1,0)))="",AND(INDIRECT(CONCATENATE("'2018-11'!G",TEXT(MATCH($C15,'2018-11'!$C$2:$C$100,0)+1,0)))="",INDIRECT(CONCATENATE("'2018-10'!G",TEXT(MATCH($C15,'2018-10'!$C$2:$C$100,0)+1,0)))="")),"Н/Д",INDIRECT(CONCATENATE("'2018-11'!G",TEXT(MATCH($C15,'2018-11'!$C$2:$C$100,0)+1,0)))-INDIRECT(CONCATENATE("'2018-10'!G",TEXT(MATCH($C15,'2018-10'!$C$2:$C$100,0)+1,0))))</f>
        <v>6411525840.4900017</v>
      </c>
      <c r="H15" s="17">
        <f ca="1">IF(OR(INDIRECT(CONCATENATE("'2018-11'!H",TEXT(MATCH($C15,'2018-11'!$C$2:$C$100,0)+1,0)))="",INDIRECT(CONCATENATE("'2018-10'!H",TEXT(MATCH($C15,'2018-10'!$C$2:$C$100,0)+1,0)))="",AND(INDIRECT(CONCATENATE("'2018-11'!H",TEXT(MATCH($C15,'2018-11'!$C$2:$C$100,0)+1,0)))="",INDIRECT(CONCATENATE("'2018-10'!H",TEXT(MATCH($C15,'2018-10'!$C$2:$C$100,0)+1,0)))="")),"Н/Д",INDIRECT(CONCATENATE("'2018-11'!H",TEXT(MATCH($C15,'2018-11'!$C$2:$C$100,0)+1,0)))-INDIRECT(CONCATENATE("'2018-10'!H",TEXT(MATCH($C15,'2018-10'!$C$2:$C$100,0)+1,0))))</f>
        <v>8228294831.6500015</v>
      </c>
      <c r="I15" s="17">
        <f ca="1">IF(OR(INDIRECT(CONCATENATE("'2018-11'!I",TEXT(MATCH($C15,'2018-11'!$C$2:$C$100,0)+1,0)))="",INDIRECT(CONCATENATE("'2018-10'!I",TEXT(MATCH($C15,'2018-10'!$C$2:$C$100,0)+1,0)))="",AND(INDIRECT(CONCATENATE("'2018-11'!I",TEXT(MATCH($C15,'2018-11'!$C$2:$C$100,0)+1,0)))="",INDIRECT(CONCATENATE("'2018-10'!I",TEXT(MATCH($C15,'2018-10'!$C$2:$C$100,0)+1,0)))="")),"Н/Д",INDIRECT(CONCATENATE("'2018-11'!I",TEXT(MATCH($C15,'2018-11'!$C$2:$C$100,0)+1,0)))-INDIRECT(CONCATENATE("'2018-10'!I",TEXT(MATCH($C15,'2018-10'!$C$2:$C$100,0)+1,0))))</f>
        <v>1338091069.5599995</v>
      </c>
      <c r="J15" s="17" t="str">
        <f ca="1">IF(OR(INDIRECT(CONCATENATE("'2018-11'!J",TEXT(MATCH($C15,'2018-11'!$C$2:$C$100,0)+1,0)))="",INDIRECT(CONCATENATE("'2018-10'!J",TEXT(MATCH($C15,'2018-10'!$C$2:$C$100,0)+1,0)))="",AND(INDIRECT(CONCATENATE("'2018-11'!J",TEXT(MATCH($C15,'2018-11'!$C$2:$C$100,0)+1,0)))="",INDIRECT(CONCATENATE("'2018-10'!J",TEXT(MATCH($C15,'2018-10'!$C$2:$C$100,0)+1,0)))="")),"Н/Д",INDIRECT(CONCATENATE("'2018-11'!J",TEXT(MATCH($C15,'2018-11'!$C$2:$C$100,0)+1,0)))-INDIRECT(CONCATENATE("'2018-10'!J",TEXT(MATCH($C15,'2018-10'!$C$2:$C$100,0)+1,0))))</f>
        <v>Н/Д</v>
      </c>
      <c r="K15" s="17">
        <f ca="1">IF(OR(INDIRECT(CONCATENATE("'2018-11'!K",TEXT(MATCH($C15,'2018-11'!$C$2:$C$100,0)+1,0)))="",INDIRECT(CONCATENATE("'2018-10'!K",TEXT(MATCH($C15,'2018-10'!$C$2:$C$100,0)+1,0)))="",AND(INDIRECT(CONCATENATE("'2018-11'!K",TEXT(MATCH($C15,'2018-11'!$C$2:$C$100,0)+1,0)))="",INDIRECT(CONCATENATE("'2018-10'!K",TEXT(MATCH($C15,'2018-10'!$C$2:$C$100,0)+1,0)))="")),"Н/Д",INDIRECT(CONCATENATE("'2018-11'!K",TEXT(MATCH($C15,'2018-11'!$C$2:$C$100,0)+1,0)))-INDIRECT(CONCATENATE("'2018-10'!K",TEXT(MATCH($C15,'2018-10'!$C$2:$C$100,0)+1,0))))</f>
        <v>1952189434.9700012</v>
      </c>
      <c r="L15" s="17">
        <f ca="1">IF(OR(INDIRECT(CONCATENATE("'2018-11'!L",TEXT(MATCH($C15,'2018-11'!$C$2:$C$100,0)+1,0)))="",INDIRECT(CONCATENATE("'2018-10'!L",TEXT(MATCH($C15,'2018-10'!$C$2:$C$100,0)+1,0)))="",AND(INDIRECT(CONCATENATE("'2018-11'!L",TEXT(MATCH($C15,'2018-11'!$C$2:$C$100,0)+1,0)))="",INDIRECT(CONCATENATE("'2018-10'!L",TEXT(MATCH($C15,'2018-10'!$C$2:$C$100,0)+1,0)))="")),"Н/Д",INDIRECT(CONCATENATE("'2018-11'!L",TEXT(MATCH($C15,'2018-11'!$C$2:$C$100,0)+1,0)))-INDIRECT(CONCATENATE("'2018-10'!L",TEXT(MATCH($C15,'2018-10'!$C$2:$C$100,0)+1,0))))</f>
        <v>3533575881.5499992</v>
      </c>
      <c r="M15" s="17">
        <f ca="1">IF(OR(INDIRECT(CONCATENATE("'2018-11'!M",TEXT(MATCH($C15,'2018-11'!$C$2:$C$100,0)+1,0)))="",INDIRECT(CONCATENATE("'2018-10'!M",TEXT(MATCH($C15,'2018-10'!$C$2:$C$100,0)+1,0)))="",AND(INDIRECT(CONCATENATE("'2018-11'!M",TEXT(MATCH($C15,'2018-11'!$C$2:$C$100,0)+1,0)))="",INDIRECT(CONCATENATE("'2018-10'!M",TEXT(MATCH($C15,'2018-10'!$C$2:$C$100,0)+1,0)))="")),"Н/Д",INDIRECT(CONCATENATE("'2018-11'!M",TEXT(MATCH($C15,'2018-11'!$C$2:$C$100,0)+1,0)))-INDIRECT(CONCATENATE("'2018-10'!M",TEXT(MATCH($C15,'2018-10'!$C$2:$C$100,0)+1,0))))</f>
        <v>8543348.6600000039</v>
      </c>
      <c r="N15" s="17">
        <f ca="1">IF(OR(INDIRECT(CONCATENATE("'2018-11'!N",TEXT(MATCH($C15,'2018-11'!$C$2:$C$100,0)+1,0)))="",INDIRECT(CONCATENATE("'2018-10'!N",TEXT(MATCH($C15,'2018-10'!$C$2:$C$100,0)+1,0)))="",AND(INDIRECT(CONCATENATE("'2018-11'!N",TEXT(MATCH($C15,'2018-11'!$C$2:$C$100,0)+1,0)))="",INDIRECT(CONCATENATE("'2018-10'!N",TEXT(MATCH($C15,'2018-10'!$C$2:$C$100,0)+1,0)))="")),"Н/Д",INDIRECT(CONCATENATE("'2018-11'!N",TEXT(MATCH($C15,'2018-11'!$C$2:$C$100,0)+1,0)))-INDIRECT(CONCATENATE("'2018-10'!NE",TEXT(MATCH($C15,'2018-10'!$C$2:$C$100,0)+1,0))))</f>
        <v>776472606.42999995</v>
      </c>
      <c r="O15" s="17">
        <f ca="1">IF(OR(INDIRECT(CONCATENATE("'2018-11'!O",TEXT(MATCH($C15,'2018-11'!$C$2:$C$100,0)+1,0)))="",INDIRECT(CONCATENATE("'2018-10'!O",TEXT(MATCH($C15,'2018-10'!$C$2:$C$100,0)+1,0)))="",AND(INDIRECT(CONCATENATE("'2018-11'!O",TEXT(MATCH($C15,'2018-11'!$C$2:$C$100,0)+1,0)))="",INDIRECT(CONCATENATE("'2018-10'!O",TEXT(MATCH($C15,'2018-10'!$C$2:$C$100,0)+1,0)))="")),"Н/Д",INDIRECT(CONCATENATE("'2018-11'!O",TEXT(MATCH($C15,'2018-11'!$C$2:$C$100,0)+1,0)))-INDIRECT(CONCATENATE("'2018-10'!O",TEXT(MATCH($C15,'2018-10'!$C$2:$C$100,0)+1,0))))</f>
        <v>4787.4499999999534</v>
      </c>
      <c r="P15" s="17">
        <f ca="1">IF(OR(INDIRECT(CONCATENATE("'2018-11'!P",TEXT(MATCH($C15,'2018-11'!$C$2:$C$100,0)+1,0)))="",INDIRECT(CONCATENATE("'2018-10'!P",TEXT(MATCH($C15,'2018-10'!$C$2:$C$100,0)+1,0)))="",AND(INDIRECT(CONCATENATE("'2018-11'!P",TEXT(MATCH($C15,'2018-11'!$C$2:$C$100,0)+1,0)))="",INDIRECT(CONCATENATE("'2018-10'!P",TEXT(MATCH($C15,'2018-10'!$C$2:$C$100,0)+1,0)))="")),"Н/Д",INDIRECT(CONCATENATE("'2018-11'!P",TEXT(MATCH($C15,'2018-11'!$C$2:$C$100,0)+1,0)))-INDIRECT(CONCATENATE("'2018-10'!P",TEXT(MATCH($C15,'2018-10'!$C$2:$C$100,0)+1,0))))</f>
        <v>529896620.28999996</v>
      </c>
      <c r="Q15" s="17">
        <f ca="1">IF(OR(INDIRECT(CONCATENATE("'2018-11'!Q",TEXT(MATCH($C15,'2018-11'!$C$2:$C$100,0)+1,0)))="",INDIRECT(CONCATENATE("'2018-10'!Q",TEXT(MATCH($C15,'2018-10'!$C$2:$C$100,0)+1,0)))="",AND(INDIRECT(CONCATENATE("'2018-11'!Q",TEXT(MATCH($C15,'2018-11'!$C$2:$C$100,0)+1,0)))="",INDIRECT(CONCATENATE("'2018-10'!Q",TEXT(MATCH($C15,'2018-10'!$C$2:$C$100,0)+1,0)))="")),"Н/Д",INDIRECT(CONCATENATE("'2018-11'!Q",TEXT(MATCH($C15,'2018-11'!$C$2:$C$100,0)+1,0)))-INDIRECT(CONCATENATE("'2018-10'!Q",TEXT(MATCH($C15,'2018-10'!$C$2:$C$100,0)+1,0))))</f>
        <v>88105880.669999957</v>
      </c>
      <c r="R15" s="17">
        <f ca="1">IF(OR(INDIRECT(CONCATENATE("'2018-11'!R",TEXT(MATCH($C15,'2018-11'!$C$2:$C$100,0)+1,0)))="",INDIRECT(CONCATENATE("'2018-10'!R",TEXT(MATCH($C15,'2018-10'!$C$2:$C$100,0)+1,0)))="",AND(INDIRECT(CONCATENATE("'2018-11'!R",TEXT(MATCH($C15,'2018-11'!$C$2:$C$100,0)+1,0)))="",INDIRECT(CONCATENATE("'2018-10'!R",TEXT(MATCH($C15,'2018-10'!$C$2:$C$100,0)+1,0)))="")),"Н/Д",INDIRECT(CONCATENATE("'2018-11'!R",TEXT(MATCH($C15,'2018-11'!$C$2:$C$100,0)+1,0)))-INDIRECT(CONCATENATE("'2018-10'!R",TEXT(MATCH($C15,'2018-10'!$C$2:$C$100,0)+1,0))))</f>
        <v>111099918.42999995</v>
      </c>
      <c r="S15" s="17">
        <f ca="1">IF(OR(INDIRECT(CONCATENATE("'2018-11'!S",TEXT(MATCH($C15,'2018-11'!$C$2:$C$100,0)+1,0)))="",INDIRECT(CONCATENATE("'2018-10'!S",TEXT(MATCH($C15,'2018-10'!$C$2:$C$100,0)+1,0)))="",AND(INDIRECT(CONCATENATE("'2018-11'!S",TEXT(MATCH($C15,'2018-11'!$C$2:$C$100,0)+1,0)))="",INDIRECT(CONCATENATE("'2018-10'!S",TEXT(MATCH($C15,'2018-10'!$C$2:$C$100,0)+1,0)))="")),"Н/Д",INDIRECT(CONCATENATE("'2018-11'!S",TEXT(MATCH($C15,'2018-11'!$C$2:$C$100,0)+1,0)))-INDIRECT(CONCATENATE("'2018-10'!S",TEXT(MATCH($C15,'2018-10'!$C$2:$C$100,0)+1,0))))</f>
        <v>679369.8900000006</v>
      </c>
      <c r="T15" s="17">
        <f ca="1">IF(OR(INDIRECT(CONCATENATE("'2018-11'!T",TEXT(MATCH($C15,'2018-11'!$C$2:$C$100,0)+1,0)))="",INDIRECT(CONCATENATE("'2018-10'!T",TEXT(MATCH($C15,'2018-10'!$C$2:$C$100,0)+1,0)))="",AND(INDIRECT(CONCATENATE("'2018-11'!T",TEXT(MATCH($C15,'2018-11'!$C$2:$C$100,0)+1,0)))="",INDIRECT(CONCATENATE("'2018-10'!T",TEXT(MATCH($C15,'2018-10'!$C$2:$C$100,0)+1,0)))="")),"Н/Д",INDIRECT(CONCATENATE("'2018-11'!T",TEXT(MATCH($C15,'2018-11'!$C$2:$C$100,0)+1,0)))-INDIRECT(CONCATENATE("'2018-10'!T",TEXT(MATCH($C15,'2018-10'!$C$2:$C$100,0)+1,0))))</f>
        <v>267041545.17000008</v>
      </c>
      <c r="U15" s="17">
        <f ca="1">IF(OR(INDIRECT(CONCATENATE("'2018-11'!U",TEXT(MATCH($C15,'2018-11'!$C$2:$C$100,0)+1,0)))="",INDIRECT(CONCATENATE("'2018-10'!U",TEXT(MATCH($C15,'2018-10'!$C$2:$C$100,0)+1,0)))="",AND(INDIRECT(CONCATENATE("'2018-11'!U",TEXT(MATCH($C15,'2018-11'!$C$2:$C$100,0)+1,0)))="",INDIRECT(CONCATENATE("'2018-10'!U",TEXT(MATCH($C15,'2018-10'!$C$2:$C$100,0)+1,0)))="")),"Н/Д",INDIRECT(CONCATENATE("'2018-11'!U",TEXT(MATCH($C15,'2018-11'!$C$2:$C$100,0)+1,0)))-INDIRECT(CONCATENATE("'2018-10'!U",TEXT(MATCH($C15,'2018-10'!$C$2:$C$100,0)+1,0))))</f>
        <v>-7896276.6400000006</v>
      </c>
      <c r="V15" s="17">
        <f ca="1">IF(OR(INDIRECT(CONCATENATE("'2018-11'!V",TEXT(MATCH($C15,'2018-11'!$C$2:$C$100,0)+1,0)))="",INDIRECT(CONCATENATE("'2018-10'!V",TEXT(MATCH($C15,'2018-10'!$C$2:$C$100,0)+1,0)))="",AND(INDIRECT(CONCATENATE("'2018-11'!V",TEXT(MATCH($C15,'2018-11'!$C$2:$C$100,0)+1,0)))="",INDIRECT(CONCATENATE("'2018-10'!V",TEXT(MATCH($C15,'2018-10'!$C$2:$C$100,0)+1,0)))="")),"Н/Д",INDIRECT(CONCATENATE("'2018-11'!V",TEXT(MATCH($C15,'2018-11'!$C$2:$C$100,0)+1,0)))-INDIRECT(CONCATENATE("'2018-10'!V",TEXT(MATCH($C15,'2018-10'!$C$2:$C$100,0)+1,0))))</f>
        <v>1750848410.7800026</v>
      </c>
      <c r="W15" s="17">
        <f ca="1">IF(OR(INDIRECT(CONCATENATE("'2018-11'!W",TEXT(MATCH($C15,'2018-11'!$C$2:$C$100,0)+1,0)))="",INDIRECT(CONCATENATE("'2018-10'!W",TEXT(MATCH($C15,'2018-10'!$C$2:$C$100,0)+1,0)))="",AND(INDIRECT(CONCATENATE("'2018-11'!W",TEXT(MATCH($C15,'2018-11'!$C$2:$C$100,0)+1,0)))="",INDIRECT(CONCATENATE("'2018-10'!W",TEXT(MATCH($C15,'2018-10'!$C$2:$C$100,0)+1,0)))="")),"Н/Д",INDIRECT(CONCATENATE("'2018-11'!W",TEXT(MATCH($C15,'2018-11'!$C$2:$C$100,0)+1,0)))-INDIRECT(CONCATENATE("'2018-10'!W",TEXT(MATCH($C15,'2018-10'!$C$2:$C$100,0)+1,0))))</f>
        <v>71236955642.130005</v>
      </c>
    </row>
    <row r="16" spans="1:23" x14ac:dyDescent="0.25">
      <c r="A16" s="2" t="s">
        <v>34</v>
      </c>
      <c r="B16" s="2" t="s">
        <v>37</v>
      </c>
      <c r="C16" s="15">
        <v>53000000</v>
      </c>
      <c r="D16" s="2" t="s">
        <v>214</v>
      </c>
      <c r="E16" s="17">
        <f ca="1">IF(OR(INDIRECT(CONCATENATE("'2018-11'!E",TEXT(MATCH($C16,'2018-11'!$C$2:$C$100,0)+1,0)))="",INDIRECT(CONCATENATE("'2018-10'!E",TEXT(MATCH($C16,'2018-10'!$C$2:$C$100,0)+1,0)))="",AND(INDIRECT(CONCATENATE("'2018-11'!E",TEXT(MATCH($C16,'2018-11'!$C$2:$C$100,0)+1,0)))="",INDIRECT(CONCATENATE("'2018-10'!E",TEXT(MATCH($C16,'2018-10'!$C$2:$C$100,0)+1,0)))="")),"Н/Д",INDIRECT(CONCATENATE("'2018-11'!E",TEXT(MATCH($C16,'2018-11'!$C$2:$C$100,0)+1,0)))-INDIRECT(CONCATENATE("'2018-10'!E",TEXT(MATCH($C16,'2018-10'!$C$2:$C$100,0)+1,0))))</f>
        <v>13682582266.110001</v>
      </c>
      <c r="F16" s="17">
        <f ca="1">IF(OR(INDIRECT(CONCATENATE("'2018-11'!F",TEXT(MATCH($C16,'2018-11'!$C$2:$C$100,0)+1,0)))="",INDIRECT(CONCATENATE("'2018-10'!F",TEXT(MATCH($C16,'2018-10'!$C$2:$C$100,0)+1,0)))="",AND(INDIRECT(CONCATENATE("'2018-11'!F",TEXT(MATCH($C16,'2018-11'!$C$2:$C$100,0)+1,0)))="",INDIRECT(CONCATENATE("'2018-10'!F",TEXT(MATCH($C16,'2018-10'!$C$2:$C$100,0)+1,0)))="")),"Н/Д",INDIRECT(CONCATENATE("'2018-11'!F",TEXT(MATCH($C16,'2018-11'!$C$2:$C$100,0)+1,0)))-INDIRECT(CONCATENATE("'2018-10'!F",TEXT(MATCH($C16,'2018-10'!$C$2:$C$100,0)+1,0))))</f>
        <v>12785130225.440002</v>
      </c>
      <c r="G16" s="17">
        <f ca="1">IF(OR(INDIRECT(CONCATENATE("'2018-11'!G",TEXT(MATCH($C16,'2018-11'!$C$2:$C$100,0)+1,0)))="",INDIRECT(CONCATENATE("'2018-10'!G",TEXT(MATCH($C16,'2018-10'!$C$2:$C$100,0)+1,0)))="",AND(INDIRECT(CONCATENATE("'2018-11'!G",TEXT(MATCH($C16,'2018-11'!$C$2:$C$100,0)+1,0)))="",INDIRECT(CONCATENATE("'2018-10'!G",TEXT(MATCH($C16,'2018-10'!$C$2:$C$100,0)+1,0)))="")),"Н/Д",INDIRECT(CONCATENATE("'2018-11'!G",TEXT(MATCH($C16,'2018-11'!$C$2:$C$100,0)+1,0)))-INDIRECT(CONCATENATE("'2018-10'!G",TEXT(MATCH($C16,'2018-10'!$C$2:$C$100,0)+1,0))))</f>
        <v>5719301050.2000008</v>
      </c>
      <c r="H16" s="17">
        <f ca="1">IF(OR(INDIRECT(CONCATENATE("'2018-11'!H",TEXT(MATCH($C16,'2018-11'!$C$2:$C$100,0)+1,0)))="",INDIRECT(CONCATENATE("'2018-10'!H",TEXT(MATCH($C16,'2018-10'!$C$2:$C$100,0)+1,0)))="",AND(INDIRECT(CONCATENATE("'2018-11'!H",TEXT(MATCH($C16,'2018-11'!$C$2:$C$100,0)+1,0)))="",INDIRECT(CONCATENATE("'2018-10'!H",TEXT(MATCH($C16,'2018-10'!$C$2:$C$100,0)+1,0)))="")),"Н/Д",INDIRECT(CONCATENATE("'2018-11'!H",TEXT(MATCH($C16,'2018-11'!$C$2:$C$100,0)+1,0)))-INDIRECT(CONCATENATE("'2018-10'!H",TEXT(MATCH($C16,'2018-10'!$C$2:$C$100,0)+1,0))))</f>
        <v>2452285671.920002</v>
      </c>
      <c r="I16" s="17">
        <f ca="1">IF(OR(INDIRECT(CONCATENATE("'2018-11'!I",TEXT(MATCH($C16,'2018-11'!$C$2:$C$100,0)+1,0)))="",INDIRECT(CONCATENATE("'2018-10'!I",TEXT(MATCH($C16,'2018-10'!$C$2:$C$100,0)+1,0)))="",AND(INDIRECT(CONCATENATE("'2018-11'!I",TEXT(MATCH($C16,'2018-11'!$C$2:$C$100,0)+1,0)))="",INDIRECT(CONCATENATE("'2018-10'!I",TEXT(MATCH($C16,'2018-10'!$C$2:$C$100,0)+1,0)))="")),"Н/Д",INDIRECT(CONCATENATE("'2018-11'!I",TEXT(MATCH($C16,'2018-11'!$C$2:$C$100,0)+1,0)))-INDIRECT(CONCATENATE("'2018-10'!I",TEXT(MATCH($C16,'2018-10'!$C$2:$C$100,0)+1,0))))</f>
        <v>524476770.96000004</v>
      </c>
      <c r="J16" s="17" t="str">
        <f ca="1">IF(OR(INDIRECT(CONCATENATE("'2018-11'!J",TEXT(MATCH($C16,'2018-11'!$C$2:$C$100,0)+1,0)))="",INDIRECT(CONCATENATE("'2018-10'!J",TEXT(MATCH($C16,'2018-10'!$C$2:$C$100,0)+1,0)))="",AND(INDIRECT(CONCATENATE("'2018-11'!J",TEXT(MATCH($C16,'2018-11'!$C$2:$C$100,0)+1,0)))="",INDIRECT(CONCATENATE("'2018-10'!J",TEXT(MATCH($C16,'2018-10'!$C$2:$C$100,0)+1,0)))="")),"Н/Д",INDIRECT(CONCATENATE("'2018-11'!J",TEXT(MATCH($C16,'2018-11'!$C$2:$C$100,0)+1,0)))-INDIRECT(CONCATENATE("'2018-10'!J",TEXT(MATCH($C16,'2018-10'!$C$2:$C$100,0)+1,0))))</f>
        <v>Н/Д</v>
      </c>
      <c r="K16" s="17">
        <f ca="1">IF(OR(INDIRECT(CONCATENATE("'2018-11'!K",TEXT(MATCH($C16,'2018-11'!$C$2:$C$100,0)+1,0)))="",INDIRECT(CONCATENATE("'2018-10'!K",TEXT(MATCH($C16,'2018-10'!$C$2:$C$100,0)+1,0)))="",AND(INDIRECT(CONCATENATE("'2018-11'!K",TEXT(MATCH($C16,'2018-11'!$C$2:$C$100,0)+1,0)))="",INDIRECT(CONCATENATE("'2018-10'!K",TEXT(MATCH($C16,'2018-10'!$C$2:$C$100,0)+1,0)))="")),"Н/Д",INDIRECT(CONCATENATE("'2018-11'!K",TEXT(MATCH($C16,'2018-11'!$C$2:$C$100,0)+1,0)))-INDIRECT(CONCATENATE("'2018-10'!K",TEXT(MATCH($C16,'2018-10'!$C$2:$C$100,0)+1,0))))</f>
        <v>557101236.44000006</v>
      </c>
      <c r="L16" s="17">
        <f ca="1">IF(OR(INDIRECT(CONCATENATE("'2018-11'!L",TEXT(MATCH($C16,'2018-11'!$C$2:$C$100,0)+1,0)))="",INDIRECT(CONCATENATE("'2018-10'!L",TEXT(MATCH($C16,'2018-10'!$C$2:$C$100,0)+1,0)))="",AND(INDIRECT(CONCATENATE("'2018-11'!L",TEXT(MATCH($C16,'2018-11'!$C$2:$C$100,0)+1,0)))="",INDIRECT(CONCATENATE("'2018-10'!L",TEXT(MATCH($C16,'2018-10'!$C$2:$C$100,0)+1,0)))="")),"Н/Д",INDIRECT(CONCATENATE("'2018-11'!L",TEXT(MATCH($C16,'2018-11'!$C$2:$C$100,0)+1,0)))-INDIRECT(CONCATENATE("'2018-10'!L",TEXT(MATCH($C16,'2018-10'!$C$2:$C$100,0)+1,0))))</f>
        <v>3024454880.5900002</v>
      </c>
      <c r="M16" s="17">
        <f ca="1">IF(OR(INDIRECT(CONCATENATE("'2018-11'!M",TEXT(MATCH($C16,'2018-11'!$C$2:$C$100,0)+1,0)))="",INDIRECT(CONCATENATE("'2018-10'!M",TEXT(MATCH($C16,'2018-10'!$C$2:$C$100,0)+1,0)))="",AND(INDIRECT(CONCATENATE("'2018-11'!M",TEXT(MATCH($C16,'2018-11'!$C$2:$C$100,0)+1,0)))="",INDIRECT(CONCATENATE("'2018-10'!M",TEXT(MATCH($C16,'2018-10'!$C$2:$C$100,0)+1,0)))="")),"Н/Д",INDIRECT(CONCATENATE("'2018-11'!M",TEXT(MATCH($C16,'2018-11'!$C$2:$C$100,0)+1,0)))-INDIRECT(CONCATENATE("'2018-10'!M",TEXT(MATCH($C16,'2018-10'!$C$2:$C$100,0)+1,0))))</f>
        <v>75445197.929999948</v>
      </c>
      <c r="N16" s="17">
        <f ca="1">IF(OR(INDIRECT(CONCATENATE("'2018-11'!N",TEXT(MATCH($C16,'2018-11'!$C$2:$C$100,0)+1,0)))="",INDIRECT(CONCATENATE("'2018-10'!N",TEXT(MATCH($C16,'2018-10'!$C$2:$C$100,0)+1,0)))="",AND(INDIRECT(CONCATENATE("'2018-11'!N",TEXT(MATCH($C16,'2018-11'!$C$2:$C$100,0)+1,0)))="",INDIRECT(CONCATENATE("'2018-10'!N",TEXT(MATCH($C16,'2018-10'!$C$2:$C$100,0)+1,0)))="")),"Н/Д",INDIRECT(CONCATENATE("'2018-11'!N",TEXT(MATCH($C16,'2018-11'!$C$2:$C$100,0)+1,0)))-INDIRECT(CONCATENATE("'2018-10'!NE",TEXT(MATCH($C16,'2018-10'!$C$2:$C$100,0)+1,0))))</f>
        <v>515938857.25</v>
      </c>
      <c r="O16" s="17">
        <f ca="1">IF(OR(INDIRECT(CONCATENATE("'2018-11'!O",TEXT(MATCH($C16,'2018-11'!$C$2:$C$100,0)+1,0)))="",INDIRECT(CONCATENATE("'2018-10'!O",TEXT(MATCH($C16,'2018-10'!$C$2:$C$100,0)+1,0)))="",AND(INDIRECT(CONCATENATE("'2018-11'!O",TEXT(MATCH($C16,'2018-11'!$C$2:$C$100,0)+1,0)))="",INDIRECT(CONCATENATE("'2018-10'!O",TEXT(MATCH($C16,'2018-10'!$C$2:$C$100,0)+1,0)))="")),"Н/Д",INDIRECT(CONCATENATE("'2018-11'!O",TEXT(MATCH($C16,'2018-11'!$C$2:$C$100,0)+1,0)))-INDIRECT(CONCATENATE("'2018-10'!O",TEXT(MATCH($C16,'2018-10'!$C$2:$C$100,0)+1,0))))</f>
        <v>17799.410000000033</v>
      </c>
      <c r="P16" s="17">
        <f ca="1">IF(OR(INDIRECT(CONCATENATE("'2018-11'!P",TEXT(MATCH($C16,'2018-11'!$C$2:$C$100,0)+1,0)))="",INDIRECT(CONCATENATE("'2018-10'!P",TEXT(MATCH($C16,'2018-10'!$C$2:$C$100,0)+1,0)))="",AND(INDIRECT(CONCATENATE("'2018-11'!P",TEXT(MATCH($C16,'2018-11'!$C$2:$C$100,0)+1,0)))="",INDIRECT(CONCATENATE("'2018-10'!P",TEXT(MATCH($C16,'2018-10'!$C$2:$C$100,0)+1,0)))="")),"Н/Д",INDIRECT(CONCATENATE("'2018-11'!P",TEXT(MATCH($C16,'2018-11'!$C$2:$C$100,0)+1,0)))-INDIRECT(CONCATENATE("'2018-10'!P",TEXT(MATCH($C16,'2018-10'!$C$2:$C$100,0)+1,0))))</f>
        <v>175624350.0200001</v>
      </c>
      <c r="Q16" s="17">
        <f ca="1">IF(OR(INDIRECT(CONCATENATE("'2018-11'!Q",TEXT(MATCH($C16,'2018-11'!$C$2:$C$100,0)+1,0)))="",INDIRECT(CONCATENATE("'2018-10'!Q",TEXT(MATCH($C16,'2018-10'!$C$2:$C$100,0)+1,0)))="",AND(INDIRECT(CONCATENATE("'2018-11'!Q",TEXT(MATCH($C16,'2018-11'!$C$2:$C$100,0)+1,0)))="",INDIRECT(CONCATENATE("'2018-10'!Q",TEXT(MATCH($C16,'2018-10'!$C$2:$C$100,0)+1,0)))="")),"Н/Д",INDIRECT(CONCATENATE("'2018-11'!Q",TEXT(MATCH($C16,'2018-11'!$C$2:$C$100,0)+1,0)))-INDIRECT(CONCATENATE("'2018-10'!Q",TEXT(MATCH($C16,'2018-10'!$C$2:$C$100,0)+1,0))))</f>
        <v>28435772.340000004</v>
      </c>
      <c r="R16" s="17">
        <f ca="1">IF(OR(INDIRECT(CONCATENATE("'2018-11'!R",TEXT(MATCH($C16,'2018-11'!$C$2:$C$100,0)+1,0)))="",INDIRECT(CONCATENATE("'2018-10'!R",TEXT(MATCH($C16,'2018-10'!$C$2:$C$100,0)+1,0)))="",AND(INDIRECT(CONCATENATE("'2018-11'!R",TEXT(MATCH($C16,'2018-11'!$C$2:$C$100,0)+1,0)))="",INDIRECT(CONCATENATE("'2018-10'!R",TEXT(MATCH($C16,'2018-10'!$C$2:$C$100,0)+1,0)))="")),"Н/Д",INDIRECT(CONCATENATE("'2018-11'!R",TEXT(MATCH($C16,'2018-11'!$C$2:$C$100,0)+1,0)))-INDIRECT(CONCATENATE("'2018-10'!R",TEXT(MATCH($C16,'2018-10'!$C$2:$C$100,0)+1,0))))</f>
        <v>34023809.25999999</v>
      </c>
      <c r="S16" s="17">
        <f ca="1">IF(OR(INDIRECT(CONCATENATE("'2018-11'!S",TEXT(MATCH($C16,'2018-11'!$C$2:$C$100,0)+1,0)))="",INDIRECT(CONCATENATE("'2018-10'!S",TEXT(MATCH($C16,'2018-10'!$C$2:$C$100,0)+1,0)))="",AND(INDIRECT(CONCATENATE("'2018-11'!S",TEXT(MATCH($C16,'2018-11'!$C$2:$C$100,0)+1,0)))="",INDIRECT(CONCATENATE("'2018-10'!S",TEXT(MATCH($C16,'2018-10'!$C$2:$C$100,0)+1,0)))="")),"Н/Д",INDIRECT(CONCATENATE("'2018-11'!S",TEXT(MATCH($C16,'2018-11'!$C$2:$C$100,0)+1,0)))-INDIRECT(CONCATENATE("'2018-10'!S",TEXT(MATCH($C16,'2018-10'!$C$2:$C$100,0)+1,0))))</f>
        <v>441015.81000000052</v>
      </c>
      <c r="T16" s="17">
        <f ca="1">IF(OR(INDIRECT(CONCATENATE("'2018-11'!T",TEXT(MATCH($C16,'2018-11'!$C$2:$C$100,0)+1,0)))="",INDIRECT(CONCATENATE("'2018-10'!T",TEXT(MATCH($C16,'2018-10'!$C$2:$C$100,0)+1,0)))="",AND(INDIRECT(CONCATENATE("'2018-11'!T",TEXT(MATCH($C16,'2018-11'!$C$2:$C$100,0)+1,0)))="",INDIRECT(CONCATENATE("'2018-10'!T",TEXT(MATCH($C16,'2018-10'!$C$2:$C$100,0)+1,0)))="")),"Н/Д",INDIRECT(CONCATENATE("'2018-11'!T",TEXT(MATCH($C16,'2018-11'!$C$2:$C$100,0)+1,0)))-INDIRECT(CONCATENATE("'2018-10'!T",TEXT(MATCH($C16,'2018-10'!$C$2:$C$100,0)+1,0))))</f>
        <v>78750824.649999976</v>
      </c>
      <c r="U16" s="17">
        <f ca="1">IF(OR(INDIRECT(CONCATENATE("'2018-11'!U",TEXT(MATCH($C16,'2018-11'!$C$2:$C$100,0)+1,0)))="",INDIRECT(CONCATENATE("'2018-10'!U",TEXT(MATCH($C16,'2018-10'!$C$2:$C$100,0)+1,0)))="",AND(INDIRECT(CONCATENATE("'2018-11'!U",TEXT(MATCH($C16,'2018-11'!$C$2:$C$100,0)+1,0)))="",INDIRECT(CONCATENATE("'2018-10'!U",TEXT(MATCH($C16,'2018-10'!$C$2:$C$100,0)+1,0)))="")),"Н/Д",INDIRECT(CONCATENATE("'2018-11'!U",TEXT(MATCH($C16,'2018-11'!$C$2:$C$100,0)+1,0)))-INDIRECT(CONCATENATE("'2018-10'!U",TEXT(MATCH($C16,'2018-10'!$C$2:$C$100,0)+1,0))))</f>
        <v>6734300.1300000027</v>
      </c>
      <c r="V16" s="17">
        <f ca="1">IF(OR(INDIRECT(CONCATENATE("'2018-11'!V",TEXT(MATCH($C16,'2018-11'!$C$2:$C$100,0)+1,0)))="",INDIRECT(CONCATENATE("'2018-10'!V",TEXT(MATCH($C16,'2018-10'!$C$2:$C$100,0)+1,0)))="",AND(INDIRECT(CONCATENATE("'2018-11'!V",TEXT(MATCH($C16,'2018-11'!$C$2:$C$100,0)+1,0)))="",INDIRECT(CONCATENATE("'2018-10'!V",TEXT(MATCH($C16,'2018-10'!$C$2:$C$100,0)+1,0)))="")),"Н/Д",INDIRECT(CONCATENATE("'2018-11'!V",TEXT(MATCH($C16,'2018-11'!$C$2:$C$100,0)+1,0)))-INDIRECT(CONCATENATE("'2018-10'!V",TEXT(MATCH($C16,'2018-10'!$C$2:$C$100,0)+1,0))))</f>
        <v>897452040.67000008</v>
      </c>
      <c r="W16" s="17">
        <f ca="1">IF(OR(INDIRECT(CONCATENATE("'2018-11'!W",TEXT(MATCH($C16,'2018-11'!$C$2:$C$100,0)+1,0)))="",INDIRECT(CONCATENATE("'2018-10'!W",TEXT(MATCH($C16,'2018-10'!$C$2:$C$100,0)+1,0)))="",AND(INDIRECT(CONCATENATE("'2018-11'!W",TEXT(MATCH($C16,'2018-11'!$C$2:$C$100,0)+1,0)))="",INDIRECT(CONCATENATE("'2018-10'!W",TEXT(MATCH($C16,'2018-10'!$C$2:$C$100,0)+1,0)))="")),"Н/Д",INDIRECT(CONCATENATE("'2018-11'!W",TEXT(MATCH($C16,'2018-11'!$C$2:$C$100,0)+1,0)))-INDIRECT(CONCATENATE("'2018-10'!W",TEXT(MATCH($C16,'2018-10'!$C$2:$C$100,0)+1,0))))</f>
        <v>40104435640.300018</v>
      </c>
    </row>
    <row r="17" spans="1:23" x14ac:dyDescent="0.25">
      <c r="A17" s="2" t="s">
        <v>34</v>
      </c>
      <c r="B17" s="2" t="s">
        <v>38</v>
      </c>
      <c r="C17" s="15">
        <v>56000000</v>
      </c>
      <c r="D17" s="2" t="s">
        <v>214</v>
      </c>
      <c r="E17" s="17">
        <f ca="1">IF(OR(INDIRECT(CONCATENATE("'2018-11'!E",TEXT(MATCH($C17,'2018-11'!$C$2:$C$100,0)+1,0)))="",INDIRECT(CONCATENATE("'2018-10'!E",TEXT(MATCH($C17,'2018-10'!$C$2:$C$100,0)+1,0)))="",AND(INDIRECT(CONCATENATE("'2018-11'!E",TEXT(MATCH($C17,'2018-11'!$C$2:$C$100,0)+1,0)))="",INDIRECT(CONCATENATE("'2018-10'!E",TEXT(MATCH($C17,'2018-10'!$C$2:$C$100,0)+1,0)))="")),"Н/Д",INDIRECT(CONCATENATE("'2018-11'!E",TEXT(MATCH($C17,'2018-11'!$C$2:$C$100,0)+1,0)))-INDIRECT(CONCATENATE("'2018-10'!E",TEXT(MATCH($C17,'2018-10'!$C$2:$C$100,0)+1,0))))</f>
        <v>6989548652.8300018</v>
      </c>
      <c r="F17" s="17">
        <f ca="1">IF(OR(INDIRECT(CONCATENATE("'2018-11'!F",TEXT(MATCH($C17,'2018-11'!$C$2:$C$100,0)+1,0)))="",INDIRECT(CONCATENATE("'2018-10'!F",TEXT(MATCH($C17,'2018-10'!$C$2:$C$100,0)+1,0)))="",AND(INDIRECT(CONCATENATE("'2018-11'!F",TEXT(MATCH($C17,'2018-11'!$C$2:$C$100,0)+1,0)))="",INDIRECT(CONCATENATE("'2018-10'!F",TEXT(MATCH($C17,'2018-10'!$C$2:$C$100,0)+1,0)))="")),"Н/Д",INDIRECT(CONCATENATE("'2018-11'!F",TEXT(MATCH($C17,'2018-11'!$C$2:$C$100,0)+1,0)))-INDIRECT(CONCATENATE("'2018-10'!F",TEXT(MATCH($C17,'2018-10'!$C$2:$C$100,0)+1,0))))</f>
        <v>5294455225.1199989</v>
      </c>
      <c r="G17" s="17">
        <f ca="1">IF(OR(INDIRECT(CONCATENATE("'2018-11'!G",TEXT(MATCH($C17,'2018-11'!$C$2:$C$100,0)+1,0)))="",INDIRECT(CONCATENATE("'2018-10'!G",TEXT(MATCH($C17,'2018-10'!$C$2:$C$100,0)+1,0)))="",AND(INDIRECT(CONCATENATE("'2018-11'!G",TEXT(MATCH($C17,'2018-11'!$C$2:$C$100,0)+1,0)))="",INDIRECT(CONCATENATE("'2018-10'!G",TEXT(MATCH($C17,'2018-10'!$C$2:$C$100,0)+1,0)))="")),"Н/Д",INDIRECT(CONCATENATE("'2018-11'!G",TEXT(MATCH($C17,'2018-11'!$C$2:$C$100,0)+1,0)))-INDIRECT(CONCATENATE("'2018-10'!G",TEXT(MATCH($C17,'2018-10'!$C$2:$C$100,0)+1,0))))</f>
        <v>955578457.23999977</v>
      </c>
      <c r="H17" s="17">
        <f ca="1">IF(OR(INDIRECT(CONCATENATE("'2018-11'!H",TEXT(MATCH($C17,'2018-11'!$C$2:$C$100,0)+1,0)))="",INDIRECT(CONCATENATE("'2018-10'!H",TEXT(MATCH($C17,'2018-10'!$C$2:$C$100,0)+1,0)))="",AND(INDIRECT(CONCATENATE("'2018-11'!H",TEXT(MATCH($C17,'2018-11'!$C$2:$C$100,0)+1,0)))="",INDIRECT(CONCATENATE("'2018-10'!H",TEXT(MATCH($C17,'2018-10'!$C$2:$C$100,0)+1,0)))="")),"Н/Д",INDIRECT(CONCATENATE("'2018-11'!H",TEXT(MATCH($C17,'2018-11'!$C$2:$C$100,0)+1,0)))-INDIRECT(CONCATENATE("'2018-10'!H",TEXT(MATCH($C17,'2018-10'!$C$2:$C$100,0)+1,0))))</f>
        <v>1344239919.6399994</v>
      </c>
      <c r="I17" s="17">
        <f ca="1">IF(OR(INDIRECT(CONCATENATE("'2018-11'!I",TEXT(MATCH($C17,'2018-11'!$C$2:$C$100,0)+1,0)))="",INDIRECT(CONCATENATE("'2018-10'!I",TEXT(MATCH($C17,'2018-10'!$C$2:$C$100,0)+1,0)))="",AND(INDIRECT(CONCATENATE("'2018-11'!I",TEXT(MATCH($C17,'2018-11'!$C$2:$C$100,0)+1,0)))="",INDIRECT(CONCATENATE("'2018-10'!I",TEXT(MATCH($C17,'2018-10'!$C$2:$C$100,0)+1,0)))="")),"Н/Д",INDIRECT(CONCATENATE("'2018-11'!I",TEXT(MATCH($C17,'2018-11'!$C$2:$C$100,0)+1,0)))-INDIRECT(CONCATENATE("'2018-10'!I",TEXT(MATCH($C17,'2018-10'!$C$2:$C$100,0)+1,0))))</f>
        <v>724342662.32999992</v>
      </c>
      <c r="J17" s="17" t="str">
        <f ca="1">IF(OR(INDIRECT(CONCATENATE("'2018-11'!J",TEXT(MATCH($C17,'2018-11'!$C$2:$C$100,0)+1,0)))="",INDIRECT(CONCATENATE("'2018-10'!J",TEXT(MATCH($C17,'2018-10'!$C$2:$C$100,0)+1,0)))="",AND(INDIRECT(CONCATENATE("'2018-11'!J",TEXT(MATCH($C17,'2018-11'!$C$2:$C$100,0)+1,0)))="",INDIRECT(CONCATENATE("'2018-10'!J",TEXT(MATCH($C17,'2018-10'!$C$2:$C$100,0)+1,0)))="")),"Н/Д",INDIRECT(CONCATENATE("'2018-11'!J",TEXT(MATCH($C17,'2018-11'!$C$2:$C$100,0)+1,0)))-INDIRECT(CONCATENATE("'2018-10'!J",TEXT(MATCH($C17,'2018-10'!$C$2:$C$100,0)+1,0))))</f>
        <v>Н/Д</v>
      </c>
      <c r="K17" s="17">
        <f ca="1">IF(OR(INDIRECT(CONCATENATE("'2018-11'!K",TEXT(MATCH($C17,'2018-11'!$C$2:$C$100,0)+1,0)))="",INDIRECT(CONCATENATE("'2018-10'!K",TEXT(MATCH($C17,'2018-10'!$C$2:$C$100,0)+1,0)))="",AND(INDIRECT(CONCATENATE("'2018-11'!K",TEXT(MATCH($C17,'2018-11'!$C$2:$C$100,0)+1,0)))="",INDIRECT(CONCATENATE("'2018-10'!K",TEXT(MATCH($C17,'2018-10'!$C$2:$C$100,0)+1,0)))="")),"Н/Д",INDIRECT(CONCATENATE("'2018-11'!K",TEXT(MATCH($C17,'2018-11'!$C$2:$C$100,0)+1,0)))-INDIRECT(CONCATENATE("'2018-10'!K",TEXT(MATCH($C17,'2018-10'!$C$2:$C$100,0)+1,0))))</f>
        <v>658566646.67000008</v>
      </c>
      <c r="L17" s="17">
        <f ca="1">IF(OR(INDIRECT(CONCATENATE("'2018-11'!L",TEXT(MATCH($C17,'2018-11'!$C$2:$C$100,0)+1,0)))="",INDIRECT(CONCATENATE("'2018-10'!L",TEXT(MATCH($C17,'2018-10'!$C$2:$C$100,0)+1,0)))="",AND(INDIRECT(CONCATENATE("'2018-11'!L",TEXT(MATCH($C17,'2018-11'!$C$2:$C$100,0)+1,0)))="",INDIRECT(CONCATENATE("'2018-10'!L",TEXT(MATCH($C17,'2018-10'!$C$2:$C$100,0)+1,0)))="")),"Н/Д",INDIRECT(CONCATENATE("'2018-11'!L",TEXT(MATCH($C17,'2018-11'!$C$2:$C$100,0)+1,0)))-INDIRECT(CONCATENATE("'2018-10'!L",TEXT(MATCH($C17,'2018-10'!$C$2:$C$100,0)+1,0))))</f>
        <v>1345689890.6599998</v>
      </c>
      <c r="M17" s="17">
        <f ca="1">IF(OR(INDIRECT(CONCATENATE("'2018-11'!M",TEXT(MATCH($C17,'2018-11'!$C$2:$C$100,0)+1,0)))="",INDIRECT(CONCATENATE("'2018-10'!M",TEXT(MATCH($C17,'2018-10'!$C$2:$C$100,0)+1,0)))="",AND(INDIRECT(CONCATENATE("'2018-11'!M",TEXT(MATCH($C17,'2018-11'!$C$2:$C$100,0)+1,0)))="",INDIRECT(CONCATENATE("'2018-10'!M",TEXT(MATCH($C17,'2018-10'!$C$2:$C$100,0)+1,0)))="")),"Н/Д",INDIRECT(CONCATENATE("'2018-11'!M",TEXT(MATCH($C17,'2018-11'!$C$2:$C$100,0)+1,0)))-INDIRECT(CONCATENATE("'2018-10'!M",TEXT(MATCH($C17,'2018-10'!$C$2:$C$100,0)+1,0))))</f>
        <v>3275017.6800000016</v>
      </c>
      <c r="N17" s="17">
        <f ca="1">IF(OR(INDIRECT(CONCATENATE("'2018-11'!N",TEXT(MATCH($C17,'2018-11'!$C$2:$C$100,0)+1,0)))="",INDIRECT(CONCATENATE("'2018-10'!N",TEXT(MATCH($C17,'2018-10'!$C$2:$C$100,0)+1,0)))="",AND(INDIRECT(CONCATENATE("'2018-11'!N",TEXT(MATCH($C17,'2018-11'!$C$2:$C$100,0)+1,0)))="",INDIRECT(CONCATENATE("'2018-10'!N",TEXT(MATCH($C17,'2018-10'!$C$2:$C$100,0)+1,0)))="")),"Н/Д",INDIRECT(CONCATENATE("'2018-11'!N",TEXT(MATCH($C17,'2018-11'!$C$2:$C$100,0)+1,0)))-INDIRECT(CONCATENATE("'2018-10'!NE",TEXT(MATCH($C17,'2018-10'!$C$2:$C$100,0)+1,0))))</f>
        <v>273685095.97000003</v>
      </c>
      <c r="O17" s="17">
        <f ca="1">IF(OR(INDIRECT(CONCATENATE("'2018-11'!O",TEXT(MATCH($C17,'2018-11'!$C$2:$C$100,0)+1,0)))="",INDIRECT(CONCATENATE("'2018-10'!O",TEXT(MATCH($C17,'2018-10'!$C$2:$C$100,0)+1,0)))="",AND(INDIRECT(CONCATENATE("'2018-11'!O",TEXT(MATCH($C17,'2018-11'!$C$2:$C$100,0)+1,0)))="",INDIRECT(CONCATENATE("'2018-10'!O",TEXT(MATCH($C17,'2018-10'!$C$2:$C$100,0)+1,0)))="")),"Н/Д",INDIRECT(CONCATENATE("'2018-11'!O",TEXT(MATCH($C17,'2018-11'!$C$2:$C$100,0)+1,0)))-INDIRECT(CONCATENATE("'2018-10'!O",TEXT(MATCH($C17,'2018-10'!$C$2:$C$100,0)+1,0))))</f>
        <v>10989.100000000006</v>
      </c>
      <c r="P17" s="17">
        <f ca="1">IF(OR(INDIRECT(CONCATENATE("'2018-11'!P",TEXT(MATCH($C17,'2018-11'!$C$2:$C$100,0)+1,0)))="",INDIRECT(CONCATENATE("'2018-10'!P",TEXT(MATCH($C17,'2018-10'!$C$2:$C$100,0)+1,0)))="",AND(INDIRECT(CONCATENATE("'2018-11'!P",TEXT(MATCH($C17,'2018-11'!$C$2:$C$100,0)+1,0)))="",INDIRECT(CONCATENATE("'2018-10'!P",TEXT(MATCH($C17,'2018-10'!$C$2:$C$100,0)+1,0)))="")),"Н/Д",INDIRECT(CONCATENATE("'2018-11'!P",TEXT(MATCH($C17,'2018-11'!$C$2:$C$100,0)+1,0)))-INDIRECT(CONCATENATE("'2018-10'!P",TEXT(MATCH($C17,'2018-10'!$C$2:$C$100,0)+1,0))))</f>
        <v>70833785.069999933</v>
      </c>
      <c r="Q17" s="17">
        <f ca="1">IF(OR(INDIRECT(CONCATENATE("'2018-11'!Q",TEXT(MATCH($C17,'2018-11'!$C$2:$C$100,0)+1,0)))="",INDIRECT(CONCATENATE("'2018-10'!Q",TEXT(MATCH($C17,'2018-10'!$C$2:$C$100,0)+1,0)))="",AND(INDIRECT(CONCATENATE("'2018-11'!Q",TEXT(MATCH($C17,'2018-11'!$C$2:$C$100,0)+1,0)))="",INDIRECT(CONCATENATE("'2018-10'!Q",TEXT(MATCH($C17,'2018-10'!$C$2:$C$100,0)+1,0)))="")),"Н/Д",INDIRECT(CONCATENATE("'2018-11'!Q",TEXT(MATCH($C17,'2018-11'!$C$2:$C$100,0)+1,0)))-INDIRECT(CONCATENATE("'2018-10'!Q",TEXT(MATCH($C17,'2018-10'!$C$2:$C$100,0)+1,0))))</f>
        <v>9903910.5099999979</v>
      </c>
      <c r="R17" s="17">
        <f ca="1">IF(OR(INDIRECT(CONCATENATE("'2018-11'!R",TEXT(MATCH($C17,'2018-11'!$C$2:$C$100,0)+1,0)))="",INDIRECT(CONCATENATE("'2018-10'!R",TEXT(MATCH($C17,'2018-10'!$C$2:$C$100,0)+1,0)))="",AND(INDIRECT(CONCATENATE("'2018-11'!R",TEXT(MATCH($C17,'2018-11'!$C$2:$C$100,0)+1,0)))="",INDIRECT(CONCATENATE("'2018-10'!R",TEXT(MATCH($C17,'2018-10'!$C$2:$C$100,0)+1,0)))="")),"Н/Д",INDIRECT(CONCATENATE("'2018-11'!R",TEXT(MATCH($C17,'2018-11'!$C$2:$C$100,0)+1,0)))-INDIRECT(CONCATENATE("'2018-10'!R",TEXT(MATCH($C17,'2018-10'!$C$2:$C$100,0)+1,0))))</f>
        <v>39868793.00999999</v>
      </c>
      <c r="S17" s="17">
        <f ca="1">IF(OR(INDIRECT(CONCATENATE("'2018-11'!S",TEXT(MATCH($C17,'2018-11'!$C$2:$C$100,0)+1,0)))="",INDIRECT(CONCATENATE("'2018-10'!S",TEXT(MATCH($C17,'2018-10'!$C$2:$C$100,0)+1,0)))="",AND(INDIRECT(CONCATENATE("'2018-11'!S",TEXT(MATCH($C17,'2018-11'!$C$2:$C$100,0)+1,0)))="",INDIRECT(CONCATENATE("'2018-10'!S",TEXT(MATCH($C17,'2018-10'!$C$2:$C$100,0)+1,0)))="")),"Н/Д",INDIRECT(CONCATENATE("'2018-11'!S",TEXT(MATCH($C17,'2018-11'!$C$2:$C$100,0)+1,0)))-INDIRECT(CONCATENATE("'2018-10'!S",TEXT(MATCH($C17,'2018-10'!$C$2:$C$100,0)+1,0))))</f>
        <v>889838.90999999922</v>
      </c>
      <c r="T17" s="17">
        <f ca="1">IF(OR(INDIRECT(CONCATENATE("'2018-11'!T",TEXT(MATCH($C17,'2018-11'!$C$2:$C$100,0)+1,0)))="",INDIRECT(CONCATENATE("'2018-10'!T",TEXT(MATCH($C17,'2018-10'!$C$2:$C$100,0)+1,0)))="",AND(INDIRECT(CONCATENATE("'2018-11'!T",TEXT(MATCH($C17,'2018-11'!$C$2:$C$100,0)+1,0)))="",INDIRECT(CONCATENATE("'2018-10'!T",TEXT(MATCH($C17,'2018-10'!$C$2:$C$100,0)+1,0)))="")),"Н/Д",INDIRECT(CONCATENATE("'2018-11'!T",TEXT(MATCH($C17,'2018-11'!$C$2:$C$100,0)+1,0)))-INDIRECT(CONCATENATE("'2018-10'!T",TEXT(MATCH($C17,'2018-10'!$C$2:$C$100,0)+1,0))))</f>
        <v>75792613.079999983</v>
      </c>
      <c r="U17" s="17">
        <f ca="1">IF(OR(INDIRECT(CONCATENATE("'2018-11'!U",TEXT(MATCH($C17,'2018-11'!$C$2:$C$100,0)+1,0)))="",INDIRECT(CONCATENATE("'2018-10'!U",TEXT(MATCH($C17,'2018-10'!$C$2:$C$100,0)+1,0)))="",AND(INDIRECT(CONCATENATE("'2018-11'!U",TEXT(MATCH($C17,'2018-11'!$C$2:$C$100,0)+1,0)))="",INDIRECT(CONCATENATE("'2018-10'!U",TEXT(MATCH($C17,'2018-10'!$C$2:$C$100,0)+1,0)))="")),"Н/Д",INDIRECT(CONCATENATE("'2018-11'!U",TEXT(MATCH($C17,'2018-11'!$C$2:$C$100,0)+1,0)))-INDIRECT(CONCATENATE("'2018-10'!U",TEXT(MATCH($C17,'2018-10'!$C$2:$C$100,0)+1,0))))</f>
        <v>13081630.340000004</v>
      </c>
      <c r="V17" s="17">
        <f ca="1">IF(OR(INDIRECT(CONCATENATE("'2018-11'!V",TEXT(MATCH($C17,'2018-11'!$C$2:$C$100,0)+1,0)))="",INDIRECT(CONCATENATE("'2018-10'!V",TEXT(MATCH($C17,'2018-10'!$C$2:$C$100,0)+1,0)))="",AND(INDIRECT(CONCATENATE("'2018-11'!V",TEXT(MATCH($C17,'2018-11'!$C$2:$C$100,0)+1,0)))="",INDIRECT(CONCATENATE("'2018-10'!V",TEXT(MATCH($C17,'2018-10'!$C$2:$C$100,0)+1,0)))="")),"Н/Д",INDIRECT(CONCATENATE("'2018-11'!V",TEXT(MATCH($C17,'2018-11'!$C$2:$C$100,0)+1,0)))-INDIRECT(CONCATENATE("'2018-10'!V",TEXT(MATCH($C17,'2018-10'!$C$2:$C$100,0)+1,0))))</f>
        <v>1695093427.710001</v>
      </c>
      <c r="W17" s="17">
        <f ca="1">IF(OR(INDIRECT(CONCATENATE("'2018-11'!W",TEXT(MATCH($C17,'2018-11'!$C$2:$C$100,0)+1,0)))="",INDIRECT(CONCATENATE("'2018-10'!W",TEXT(MATCH($C17,'2018-10'!$C$2:$C$100,0)+1,0)))="",AND(INDIRECT(CONCATENATE("'2018-11'!W",TEXT(MATCH($C17,'2018-11'!$C$2:$C$100,0)+1,0)))="",INDIRECT(CONCATENATE("'2018-10'!W",TEXT(MATCH($C17,'2018-10'!$C$2:$C$100,0)+1,0)))="")),"Н/Д",INDIRECT(CONCATENATE("'2018-11'!W",TEXT(MATCH($C17,'2018-11'!$C$2:$C$100,0)+1,0)))-INDIRECT(CONCATENATE("'2018-10'!W",TEXT(MATCH($C17,'2018-10'!$C$2:$C$100,0)+1,0))))</f>
        <v>19252098104.02002</v>
      </c>
    </row>
    <row r="18" spans="1:23" x14ac:dyDescent="0.25">
      <c r="A18" s="2" t="s">
        <v>34</v>
      </c>
      <c r="B18" s="2" t="s">
        <v>39</v>
      </c>
      <c r="C18" s="15">
        <v>57000000</v>
      </c>
      <c r="D18" s="2" t="s">
        <v>214</v>
      </c>
      <c r="E18" s="17">
        <f ca="1">IF(OR(INDIRECT(CONCATENATE("'2018-11'!E",TEXT(MATCH($C18,'2018-11'!$C$2:$C$100,0)+1,0)))="",INDIRECT(CONCATENATE("'2018-10'!E",TEXT(MATCH($C18,'2018-10'!$C$2:$C$100,0)+1,0)))="",AND(INDIRECT(CONCATENATE("'2018-11'!E",TEXT(MATCH($C18,'2018-11'!$C$2:$C$100,0)+1,0)))="",INDIRECT(CONCATENATE("'2018-10'!E",TEXT(MATCH($C18,'2018-10'!$C$2:$C$100,0)+1,0)))="")),"Н/Д",INDIRECT(CONCATENATE("'2018-11'!E",TEXT(MATCH($C18,'2018-11'!$C$2:$C$100,0)+1,0)))-INDIRECT(CONCATENATE("'2018-10'!E",TEXT(MATCH($C18,'2018-10'!$C$2:$C$100,0)+1,0))))</f>
        <v>17518329047.419998</v>
      </c>
      <c r="F18" s="17">
        <f ca="1">IF(OR(INDIRECT(CONCATENATE("'2018-11'!F",TEXT(MATCH($C18,'2018-11'!$C$2:$C$100,0)+1,0)))="",INDIRECT(CONCATENATE("'2018-10'!F",TEXT(MATCH($C18,'2018-10'!$C$2:$C$100,0)+1,0)))="",AND(INDIRECT(CONCATENATE("'2018-11'!F",TEXT(MATCH($C18,'2018-11'!$C$2:$C$100,0)+1,0)))="",INDIRECT(CONCATENATE("'2018-10'!F",TEXT(MATCH($C18,'2018-10'!$C$2:$C$100,0)+1,0)))="")),"Н/Д",INDIRECT(CONCATENATE("'2018-11'!F",TEXT(MATCH($C18,'2018-11'!$C$2:$C$100,0)+1,0)))-INDIRECT(CONCATENATE("'2018-10'!F",TEXT(MATCH($C18,'2018-10'!$C$2:$C$100,0)+1,0))))</f>
        <v>16493556817.839996</v>
      </c>
      <c r="G18" s="17">
        <f ca="1">IF(OR(INDIRECT(CONCATENATE("'2018-11'!G",TEXT(MATCH($C18,'2018-11'!$C$2:$C$100,0)+1,0)))="",INDIRECT(CONCATENATE("'2018-10'!G",TEXT(MATCH($C18,'2018-10'!$C$2:$C$100,0)+1,0)))="",AND(INDIRECT(CONCATENATE("'2018-11'!G",TEXT(MATCH($C18,'2018-11'!$C$2:$C$100,0)+1,0)))="",INDIRECT(CONCATENATE("'2018-10'!G",TEXT(MATCH($C18,'2018-10'!$C$2:$C$100,0)+1,0)))="")),"Н/Д",INDIRECT(CONCATENATE("'2018-11'!G",TEXT(MATCH($C18,'2018-11'!$C$2:$C$100,0)+1,0)))-INDIRECT(CONCATENATE("'2018-10'!G",TEXT(MATCH($C18,'2018-10'!$C$2:$C$100,0)+1,0))))</f>
        <v>5431954332.4399948</v>
      </c>
      <c r="H18" s="17">
        <f ca="1">IF(OR(INDIRECT(CONCATENATE("'2018-11'!H",TEXT(MATCH($C18,'2018-11'!$C$2:$C$100,0)+1,0)))="",INDIRECT(CONCATENATE("'2018-10'!H",TEXT(MATCH($C18,'2018-10'!$C$2:$C$100,0)+1,0)))="",AND(INDIRECT(CONCATENATE("'2018-11'!H",TEXT(MATCH($C18,'2018-11'!$C$2:$C$100,0)+1,0)))="",INDIRECT(CONCATENATE("'2018-10'!H",TEXT(MATCH($C18,'2018-10'!$C$2:$C$100,0)+1,0)))="")),"Н/Д",INDIRECT(CONCATENATE("'2018-11'!H",TEXT(MATCH($C18,'2018-11'!$C$2:$C$100,0)+1,0)))-INDIRECT(CONCATENATE("'2018-10'!H",TEXT(MATCH($C18,'2018-10'!$C$2:$C$100,0)+1,0))))</f>
        <v>3883114422.8399963</v>
      </c>
      <c r="I18" s="17">
        <f ca="1">IF(OR(INDIRECT(CONCATENATE("'2018-11'!I",TEXT(MATCH($C18,'2018-11'!$C$2:$C$100,0)+1,0)))="",INDIRECT(CONCATENATE("'2018-10'!I",TEXT(MATCH($C18,'2018-10'!$C$2:$C$100,0)+1,0)))="",AND(INDIRECT(CONCATENATE("'2018-11'!I",TEXT(MATCH($C18,'2018-11'!$C$2:$C$100,0)+1,0)))="",INDIRECT(CONCATENATE("'2018-10'!I",TEXT(MATCH($C18,'2018-10'!$C$2:$C$100,0)+1,0)))="")),"Н/Д",INDIRECT(CONCATENATE("'2018-11'!I",TEXT(MATCH($C18,'2018-11'!$C$2:$C$100,0)+1,0)))-INDIRECT(CONCATENATE("'2018-10'!I",TEXT(MATCH($C18,'2018-10'!$C$2:$C$100,0)+1,0))))</f>
        <v>773857324.30000019</v>
      </c>
      <c r="J18" s="17" t="str">
        <f ca="1">IF(OR(INDIRECT(CONCATENATE("'2018-11'!J",TEXT(MATCH($C18,'2018-11'!$C$2:$C$100,0)+1,0)))="",INDIRECT(CONCATENATE("'2018-10'!J",TEXT(MATCH($C18,'2018-10'!$C$2:$C$100,0)+1,0)))="",AND(INDIRECT(CONCATENATE("'2018-11'!J",TEXT(MATCH($C18,'2018-11'!$C$2:$C$100,0)+1,0)))="",INDIRECT(CONCATENATE("'2018-10'!J",TEXT(MATCH($C18,'2018-10'!$C$2:$C$100,0)+1,0)))="")),"Н/Д",INDIRECT(CONCATENATE("'2018-11'!J",TEXT(MATCH($C18,'2018-11'!$C$2:$C$100,0)+1,0)))-INDIRECT(CONCATENATE("'2018-10'!J",TEXT(MATCH($C18,'2018-10'!$C$2:$C$100,0)+1,0))))</f>
        <v>Н/Д</v>
      </c>
      <c r="K18" s="17">
        <f ca="1">IF(OR(INDIRECT(CONCATENATE("'2018-11'!K",TEXT(MATCH($C18,'2018-11'!$C$2:$C$100,0)+1,0)))="",INDIRECT(CONCATENATE("'2018-10'!K",TEXT(MATCH($C18,'2018-10'!$C$2:$C$100,0)+1,0)))="",AND(INDIRECT(CONCATENATE("'2018-11'!K",TEXT(MATCH($C18,'2018-11'!$C$2:$C$100,0)+1,0)))="",INDIRECT(CONCATENATE("'2018-10'!K",TEXT(MATCH($C18,'2018-10'!$C$2:$C$100,0)+1,0)))="")),"Н/Д",INDIRECT(CONCATENATE("'2018-11'!K",TEXT(MATCH($C18,'2018-11'!$C$2:$C$100,0)+1,0)))-INDIRECT(CONCATENATE("'2018-10'!K",TEXT(MATCH($C18,'2018-10'!$C$2:$C$100,0)+1,0))))</f>
        <v>1327270322.4299994</v>
      </c>
      <c r="L18" s="17">
        <f ca="1">IF(OR(INDIRECT(CONCATENATE("'2018-11'!L",TEXT(MATCH($C18,'2018-11'!$C$2:$C$100,0)+1,0)))="",INDIRECT(CONCATENATE("'2018-10'!L",TEXT(MATCH($C18,'2018-10'!$C$2:$C$100,0)+1,0)))="",AND(INDIRECT(CONCATENATE("'2018-11'!L",TEXT(MATCH($C18,'2018-11'!$C$2:$C$100,0)+1,0)))="",INDIRECT(CONCATENATE("'2018-10'!L",TEXT(MATCH($C18,'2018-10'!$C$2:$C$100,0)+1,0)))="")),"Н/Д",INDIRECT(CONCATENATE("'2018-11'!L",TEXT(MATCH($C18,'2018-11'!$C$2:$C$100,0)+1,0)))-INDIRECT(CONCATENATE("'2018-10'!L",TEXT(MATCH($C18,'2018-10'!$C$2:$C$100,0)+1,0))))</f>
        <v>4388520388.7399979</v>
      </c>
      <c r="M18" s="17">
        <f ca="1">IF(OR(INDIRECT(CONCATENATE("'2018-11'!M",TEXT(MATCH($C18,'2018-11'!$C$2:$C$100,0)+1,0)))="",INDIRECT(CONCATENATE("'2018-10'!M",TEXT(MATCH($C18,'2018-10'!$C$2:$C$100,0)+1,0)))="",AND(INDIRECT(CONCATENATE("'2018-11'!M",TEXT(MATCH($C18,'2018-11'!$C$2:$C$100,0)+1,0)))="",INDIRECT(CONCATENATE("'2018-10'!M",TEXT(MATCH($C18,'2018-10'!$C$2:$C$100,0)+1,0)))="")),"Н/Д",INDIRECT(CONCATENATE("'2018-11'!M",TEXT(MATCH($C18,'2018-11'!$C$2:$C$100,0)+1,0)))-INDIRECT(CONCATENATE("'2018-10'!M",TEXT(MATCH($C18,'2018-10'!$C$2:$C$100,0)+1,0))))</f>
        <v>43623964.589999974</v>
      </c>
      <c r="N18" s="17">
        <f ca="1">IF(OR(INDIRECT(CONCATENATE("'2018-11'!N",TEXT(MATCH($C18,'2018-11'!$C$2:$C$100,0)+1,0)))="",INDIRECT(CONCATENATE("'2018-10'!N",TEXT(MATCH($C18,'2018-10'!$C$2:$C$100,0)+1,0)))="",AND(INDIRECT(CONCATENATE("'2018-11'!N",TEXT(MATCH($C18,'2018-11'!$C$2:$C$100,0)+1,0)))="",INDIRECT(CONCATENATE("'2018-10'!N",TEXT(MATCH($C18,'2018-10'!$C$2:$C$100,0)+1,0)))="")),"Н/Д",INDIRECT(CONCATENATE("'2018-11'!N",TEXT(MATCH($C18,'2018-11'!$C$2:$C$100,0)+1,0)))-INDIRECT(CONCATENATE("'2018-10'!NE",TEXT(MATCH($C18,'2018-10'!$C$2:$C$100,0)+1,0))))</f>
        <v>719552446.70000005</v>
      </c>
      <c r="O18" s="17">
        <f ca="1">IF(OR(INDIRECT(CONCATENATE("'2018-11'!O",TEXT(MATCH($C18,'2018-11'!$C$2:$C$100,0)+1,0)))="",INDIRECT(CONCATENATE("'2018-10'!O",TEXT(MATCH($C18,'2018-10'!$C$2:$C$100,0)+1,0)))="",AND(INDIRECT(CONCATENATE("'2018-11'!O",TEXT(MATCH($C18,'2018-11'!$C$2:$C$100,0)+1,0)))="",INDIRECT(CONCATENATE("'2018-10'!O",TEXT(MATCH($C18,'2018-10'!$C$2:$C$100,0)+1,0)))="")),"Н/Д",INDIRECT(CONCATENATE("'2018-11'!O",TEXT(MATCH($C18,'2018-11'!$C$2:$C$100,0)+1,0)))-INDIRECT(CONCATENATE("'2018-10'!O",TEXT(MATCH($C18,'2018-10'!$C$2:$C$100,0)+1,0))))</f>
        <v>90612.949999999953</v>
      </c>
      <c r="P18" s="17">
        <f ca="1">IF(OR(INDIRECT(CONCATENATE("'2018-11'!P",TEXT(MATCH($C18,'2018-11'!$C$2:$C$100,0)+1,0)))="",INDIRECT(CONCATENATE("'2018-10'!P",TEXT(MATCH($C18,'2018-10'!$C$2:$C$100,0)+1,0)))="",AND(INDIRECT(CONCATENATE("'2018-11'!P",TEXT(MATCH($C18,'2018-11'!$C$2:$C$100,0)+1,0)))="",INDIRECT(CONCATENATE("'2018-10'!P",TEXT(MATCH($C18,'2018-10'!$C$2:$C$100,0)+1,0)))="")),"Н/Д",INDIRECT(CONCATENATE("'2018-11'!P",TEXT(MATCH($C18,'2018-11'!$C$2:$C$100,0)+1,0)))-INDIRECT(CONCATENATE("'2018-10'!P",TEXT(MATCH($C18,'2018-10'!$C$2:$C$100,0)+1,0))))</f>
        <v>126633214.04999995</v>
      </c>
      <c r="Q18" s="17">
        <f ca="1">IF(OR(INDIRECT(CONCATENATE("'2018-11'!Q",TEXT(MATCH($C18,'2018-11'!$C$2:$C$100,0)+1,0)))="",INDIRECT(CONCATENATE("'2018-10'!Q",TEXT(MATCH($C18,'2018-10'!$C$2:$C$100,0)+1,0)))="",AND(INDIRECT(CONCATENATE("'2018-11'!Q",TEXT(MATCH($C18,'2018-11'!$C$2:$C$100,0)+1,0)))="",INDIRECT(CONCATENATE("'2018-10'!Q",TEXT(MATCH($C18,'2018-10'!$C$2:$C$100,0)+1,0)))="")),"Н/Д",INDIRECT(CONCATENATE("'2018-11'!Q",TEXT(MATCH($C18,'2018-11'!$C$2:$C$100,0)+1,0)))-INDIRECT(CONCATENATE("'2018-10'!Q",TEXT(MATCH($C18,'2018-10'!$C$2:$C$100,0)+1,0))))</f>
        <v>117632205.41999996</v>
      </c>
      <c r="R18" s="17">
        <f ca="1">IF(OR(INDIRECT(CONCATENATE("'2018-11'!R",TEXT(MATCH($C18,'2018-11'!$C$2:$C$100,0)+1,0)))="",INDIRECT(CONCATENATE("'2018-10'!R",TEXT(MATCH($C18,'2018-10'!$C$2:$C$100,0)+1,0)))="",AND(INDIRECT(CONCATENATE("'2018-11'!R",TEXT(MATCH($C18,'2018-11'!$C$2:$C$100,0)+1,0)))="",INDIRECT(CONCATENATE("'2018-10'!R",TEXT(MATCH($C18,'2018-10'!$C$2:$C$100,0)+1,0)))="")),"Н/Д",INDIRECT(CONCATENATE("'2018-11'!R",TEXT(MATCH($C18,'2018-11'!$C$2:$C$100,0)+1,0)))-INDIRECT(CONCATENATE("'2018-10'!R",TEXT(MATCH($C18,'2018-10'!$C$2:$C$100,0)+1,0))))</f>
        <v>96543246.309999943</v>
      </c>
      <c r="S18" s="17">
        <f ca="1">IF(OR(INDIRECT(CONCATENATE("'2018-11'!S",TEXT(MATCH($C18,'2018-11'!$C$2:$C$100,0)+1,0)))="",INDIRECT(CONCATENATE("'2018-10'!S",TEXT(MATCH($C18,'2018-10'!$C$2:$C$100,0)+1,0)))="",AND(INDIRECT(CONCATENATE("'2018-11'!S",TEXT(MATCH($C18,'2018-11'!$C$2:$C$100,0)+1,0)))="",INDIRECT(CONCATENATE("'2018-10'!S",TEXT(MATCH($C18,'2018-10'!$C$2:$C$100,0)+1,0)))="")),"Н/Д",INDIRECT(CONCATENATE("'2018-11'!S",TEXT(MATCH($C18,'2018-11'!$C$2:$C$100,0)+1,0)))-INDIRECT(CONCATENATE("'2018-10'!S",TEXT(MATCH($C18,'2018-10'!$C$2:$C$100,0)+1,0))))</f>
        <v>211621.26</v>
      </c>
      <c r="T18" s="17">
        <f ca="1">IF(OR(INDIRECT(CONCATENATE("'2018-11'!T",TEXT(MATCH($C18,'2018-11'!$C$2:$C$100,0)+1,0)))="",INDIRECT(CONCATENATE("'2018-10'!T",TEXT(MATCH($C18,'2018-10'!$C$2:$C$100,0)+1,0)))="",AND(INDIRECT(CONCATENATE("'2018-11'!T",TEXT(MATCH($C18,'2018-11'!$C$2:$C$100,0)+1,0)))="",INDIRECT(CONCATENATE("'2018-10'!T",TEXT(MATCH($C18,'2018-10'!$C$2:$C$100,0)+1,0)))="")),"Н/Д",INDIRECT(CONCATENATE("'2018-11'!T",TEXT(MATCH($C18,'2018-11'!$C$2:$C$100,0)+1,0)))-INDIRECT(CONCATENATE("'2018-10'!T",TEXT(MATCH($C18,'2018-10'!$C$2:$C$100,0)+1,0))))</f>
        <v>155353899.93000007</v>
      </c>
      <c r="U18" s="17">
        <f ca="1">IF(OR(INDIRECT(CONCATENATE("'2018-11'!U",TEXT(MATCH($C18,'2018-11'!$C$2:$C$100,0)+1,0)))="",INDIRECT(CONCATENATE("'2018-10'!U",TEXT(MATCH($C18,'2018-10'!$C$2:$C$100,0)+1,0)))="",AND(INDIRECT(CONCATENATE("'2018-11'!U",TEXT(MATCH($C18,'2018-11'!$C$2:$C$100,0)+1,0)))="",INDIRECT(CONCATENATE("'2018-10'!U",TEXT(MATCH($C18,'2018-10'!$C$2:$C$100,0)+1,0)))="")),"Н/Д",INDIRECT(CONCATENATE("'2018-11'!U",TEXT(MATCH($C18,'2018-11'!$C$2:$C$100,0)+1,0)))-INDIRECT(CONCATENATE("'2018-10'!U",TEXT(MATCH($C18,'2018-10'!$C$2:$C$100,0)+1,0))))</f>
        <v>3578671.3900000006</v>
      </c>
      <c r="V18" s="17">
        <f ca="1">IF(OR(INDIRECT(CONCATENATE("'2018-11'!V",TEXT(MATCH($C18,'2018-11'!$C$2:$C$100,0)+1,0)))="",INDIRECT(CONCATENATE("'2018-10'!V",TEXT(MATCH($C18,'2018-10'!$C$2:$C$100,0)+1,0)))="",AND(INDIRECT(CONCATENATE("'2018-11'!V",TEXT(MATCH($C18,'2018-11'!$C$2:$C$100,0)+1,0)))="",INDIRECT(CONCATENATE("'2018-10'!V",TEXT(MATCH($C18,'2018-10'!$C$2:$C$100,0)+1,0)))="")),"Н/Д",INDIRECT(CONCATENATE("'2018-11'!V",TEXT(MATCH($C18,'2018-11'!$C$2:$C$100,0)+1,0)))-INDIRECT(CONCATENATE("'2018-10'!V",TEXT(MATCH($C18,'2018-10'!$C$2:$C$100,0)+1,0))))</f>
        <v>1024772229.5799999</v>
      </c>
      <c r="W18" s="17">
        <f ca="1">IF(OR(INDIRECT(CONCATENATE("'2018-11'!W",TEXT(MATCH($C18,'2018-11'!$C$2:$C$100,0)+1,0)))="",INDIRECT(CONCATENATE("'2018-10'!W",TEXT(MATCH($C18,'2018-10'!$C$2:$C$100,0)+1,0)))="",AND(INDIRECT(CONCATENATE("'2018-11'!W",TEXT(MATCH($C18,'2018-11'!$C$2:$C$100,0)+1,0)))="",INDIRECT(CONCATENATE("'2018-10'!W",TEXT(MATCH($C18,'2018-10'!$C$2:$C$100,0)+1,0)))="")),"Н/Д",INDIRECT(CONCATENATE("'2018-11'!W",TEXT(MATCH($C18,'2018-11'!$C$2:$C$100,0)+1,0)))-INDIRECT(CONCATENATE("'2018-10'!W",TEXT(MATCH($C18,'2018-10'!$C$2:$C$100,0)+1,0))))</f>
        <v>51457992538.109985</v>
      </c>
    </row>
    <row r="19" spans="1:23" x14ac:dyDescent="0.25">
      <c r="A19" s="2" t="s">
        <v>34</v>
      </c>
      <c r="B19" s="2" t="s">
        <v>40</v>
      </c>
      <c r="C19" s="15">
        <v>80000000</v>
      </c>
      <c r="D19" s="2" t="s">
        <v>214</v>
      </c>
      <c r="E19" s="17">
        <f ca="1">IF(OR(INDIRECT(CONCATENATE("'2018-11'!E",TEXT(MATCH($C19,'2018-11'!$C$2:$C$100,0)+1,0)))="",INDIRECT(CONCATENATE("'2018-10'!E",TEXT(MATCH($C19,'2018-10'!$C$2:$C$100,0)+1,0)))="",AND(INDIRECT(CONCATENATE("'2018-11'!E",TEXT(MATCH($C19,'2018-11'!$C$2:$C$100,0)+1,0)))="",INDIRECT(CONCATENATE("'2018-10'!E",TEXT(MATCH($C19,'2018-10'!$C$2:$C$100,0)+1,0)))="")),"Н/Д",INDIRECT(CONCATENATE("'2018-11'!E",TEXT(MATCH($C19,'2018-11'!$C$2:$C$100,0)+1,0)))-INDIRECT(CONCATENATE("'2018-10'!E",TEXT(MATCH($C19,'2018-10'!$C$2:$C$100,0)+1,0))))</f>
        <v>24340175536.060028</v>
      </c>
      <c r="F19" s="17">
        <f ca="1">IF(OR(INDIRECT(CONCATENATE("'2018-11'!F",TEXT(MATCH($C19,'2018-11'!$C$2:$C$100,0)+1,0)))="",INDIRECT(CONCATENATE("'2018-10'!F",TEXT(MATCH($C19,'2018-10'!$C$2:$C$100,0)+1,0)))="",AND(INDIRECT(CONCATENATE("'2018-11'!F",TEXT(MATCH($C19,'2018-11'!$C$2:$C$100,0)+1,0)))="",INDIRECT(CONCATENATE("'2018-10'!F",TEXT(MATCH($C19,'2018-10'!$C$2:$C$100,0)+1,0)))="")),"Н/Д",INDIRECT(CONCATENATE("'2018-11'!F",TEXT(MATCH($C19,'2018-11'!$C$2:$C$100,0)+1,0)))-INDIRECT(CONCATENATE("'2018-10'!F",TEXT(MATCH($C19,'2018-10'!$C$2:$C$100,0)+1,0))))</f>
        <v>21050796142.410004</v>
      </c>
      <c r="G19" s="17">
        <f ca="1">IF(OR(INDIRECT(CONCATENATE("'2018-11'!G",TEXT(MATCH($C19,'2018-11'!$C$2:$C$100,0)+1,0)))="",INDIRECT(CONCATENATE("'2018-10'!G",TEXT(MATCH($C19,'2018-10'!$C$2:$C$100,0)+1,0)))="",AND(INDIRECT(CONCATENATE("'2018-11'!G",TEXT(MATCH($C19,'2018-11'!$C$2:$C$100,0)+1,0)))="",INDIRECT(CONCATENATE("'2018-10'!G",TEXT(MATCH($C19,'2018-10'!$C$2:$C$100,0)+1,0)))="")),"Н/Д",INDIRECT(CONCATENATE("'2018-11'!G",TEXT(MATCH($C19,'2018-11'!$C$2:$C$100,0)+1,0)))-INDIRECT(CONCATENATE("'2018-10'!G",TEXT(MATCH($C19,'2018-10'!$C$2:$C$100,0)+1,0))))</f>
        <v>6798306656.5800018</v>
      </c>
      <c r="H19" s="17">
        <f ca="1">IF(OR(INDIRECT(CONCATENATE("'2018-11'!H",TEXT(MATCH($C19,'2018-11'!$C$2:$C$100,0)+1,0)))="",INDIRECT(CONCATENATE("'2018-10'!H",TEXT(MATCH($C19,'2018-10'!$C$2:$C$100,0)+1,0)))="",AND(INDIRECT(CONCATENATE("'2018-11'!H",TEXT(MATCH($C19,'2018-11'!$C$2:$C$100,0)+1,0)))="",INDIRECT(CONCATENATE("'2018-10'!H",TEXT(MATCH($C19,'2018-10'!$C$2:$C$100,0)+1,0)))="")),"Н/Д",INDIRECT(CONCATENATE("'2018-11'!H",TEXT(MATCH($C19,'2018-11'!$C$2:$C$100,0)+1,0)))-INDIRECT(CONCATENATE("'2018-10'!H",TEXT(MATCH($C19,'2018-10'!$C$2:$C$100,0)+1,0))))</f>
        <v>4807785429.8700027</v>
      </c>
      <c r="I19" s="17">
        <f ca="1">IF(OR(INDIRECT(CONCATENATE("'2018-11'!I",TEXT(MATCH($C19,'2018-11'!$C$2:$C$100,0)+1,0)))="",INDIRECT(CONCATENATE("'2018-10'!I",TEXT(MATCH($C19,'2018-10'!$C$2:$C$100,0)+1,0)))="",AND(INDIRECT(CONCATENATE("'2018-11'!I",TEXT(MATCH($C19,'2018-11'!$C$2:$C$100,0)+1,0)))="",INDIRECT(CONCATENATE("'2018-10'!I",TEXT(MATCH($C19,'2018-10'!$C$2:$C$100,0)+1,0)))="")),"Н/Д",INDIRECT(CONCATENATE("'2018-11'!I",TEXT(MATCH($C19,'2018-11'!$C$2:$C$100,0)+1,0)))-INDIRECT(CONCATENATE("'2018-10'!I",TEXT(MATCH($C19,'2018-10'!$C$2:$C$100,0)+1,0))))</f>
        <v>1597398887.6499996</v>
      </c>
      <c r="J19" s="17" t="str">
        <f ca="1">IF(OR(INDIRECT(CONCATENATE("'2018-11'!J",TEXT(MATCH($C19,'2018-11'!$C$2:$C$100,0)+1,0)))="",INDIRECT(CONCATENATE("'2018-10'!J",TEXT(MATCH($C19,'2018-10'!$C$2:$C$100,0)+1,0)))="",AND(INDIRECT(CONCATENATE("'2018-11'!J",TEXT(MATCH($C19,'2018-11'!$C$2:$C$100,0)+1,0)))="",INDIRECT(CONCATENATE("'2018-10'!J",TEXT(MATCH($C19,'2018-10'!$C$2:$C$100,0)+1,0)))="")),"Н/Д",INDIRECT(CONCATENATE("'2018-11'!J",TEXT(MATCH($C19,'2018-11'!$C$2:$C$100,0)+1,0)))-INDIRECT(CONCATENATE("'2018-10'!J",TEXT(MATCH($C19,'2018-10'!$C$2:$C$100,0)+1,0))))</f>
        <v>Н/Д</v>
      </c>
      <c r="K19" s="17">
        <f ca="1">IF(OR(INDIRECT(CONCATENATE("'2018-11'!K",TEXT(MATCH($C19,'2018-11'!$C$2:$C$100,0)+1,0)))="",INDIRECT(CONCATENATE("'2018-10'!K",TEXT(MATCH($C19,'2018-10'!$C$2:$C$100,0)+1,0)))="",AND(INDIRECT(CONCATENATE("'2018-11'!K",TEXT(MATCH($C19,'2018-11'!$C$2:$C$100,0)+1,0)))="",INDIRECT(CONCATENATE("'2018-10'!K",TEXT(MATCH($C19,'2018-10'!$C$2:$C$100,0)+1,0)))="")),"Н/Д",INDIRECT(CONCATENATE("'2018-11'!K",TEXT(MATCH($C19,'2018-11'!$C$2:$C$100,0)+1,0)))-INDIRECT(CONCATENATE("'2018-10'!K",TEXT(MATCH($C19,'2018-10'!$C$2:$C$100,0)+1,0))))</f>
        <v>1499262918.2399998</v>
      </c>
      <c r="L19" s="17">
        <f ca="1">IF(OR(INDIRECT(CONCATENATE("'2018-11'!L",TEXT(MATCH($C19,'2018-11'!$C$2:$C$100,0)+1,0)))="",INDIRECT(CONCATENATE("'2018-10'!L",TEXT(MATCH($C19,'2018-10'!$C$2:$C$100,0)+1,0)))="",AND(INDIRECT(CONCATENATE("'2018-11'!L",TEXT(MATCH($C19,'2018-11'!$C$2:$C$100,0)+1,0)))="",INDIRECT(CONCATENATE("'2018-10'!L",TEXT(MATCH($C19,'2018-10'!$C$2:$C$100,0)+1,0)))="")),"Н/Д",INDIRECT(CONCATENATE("'2018-11'!L",TEXT(MATCH($C19,'2018-11'!$C$2:$C$100,0)+1,0)))-INDIRECT(CONCATENATE("'2018-10'!L",TEXT(MATCH($C19,'2018-10'!$C$2:$C$100,0)+1,0))))</f>
        <v>4676574312.9800014</v>
      </c>
      <c r="M19" s="17">
        <f ca="1">IF(OR(INDIRECT(CONCATENATE("'2018-11'!M",TEXT(MATCH($C19,'2018-11'!$C$2:$C$100,0)+1,0)))="",INDIRECT(CONCATENATE("'2018-10'!M",TEXT(MATCH($C19,'2018-10'!$C$2:$C$100,0)+1,0)))="",AND(INDIRECT(CONCATENATE("'2018-11'!M",TEXT(MATCH($C19,'2018-11'!$C$2:$C$100,0)+1,0)))="",INDIRECT(CONCATENATE("'2018-10'!M",TEXT(MATCH($C19,'2018-10'!$C$2:$C$100,0)+1,0)))="")),"Н/Д",INDIRECT(CONCATENATE("'2018-11'!M",TEXT(MATCH($C19,'2018-11'!$C$2:$C$100,0)+1,0)))-INDIRECT(CONCATENATE("'2018-10'!M",TEXT(MATCH($C19,'2018-10'!$C$2:$C$100,0)+1,0))))</f>
        <v>54136561.029999971</v>
      </c>
      <c r="N19" s="17">
        <f ca="1">IF(OR(INDIRECT(CONCATENATE("'2018-11'!N",TEXT(MATCH($C19,'2018-11'!$C$2:$C$100,0)+1,0)))="",INDIRECT(CONCATENATE("'2018-10'!N",TEXT(MATCH($C19,'2018-10'!$C$2:$C$100,0)+1,0)))="",AND(INDIRECT(CONCATENATE("'2018-11'!N",TEXT(MATCH($C19,'2018-11'!$C$2:$C$100,0)+1,0)))="",INDIRECT(CONCATENATE("'2018-10'!N",TEXT(MATCH($C19,'2018-10'!$C$2:$C$100,0)+1,0)))="")),"Н/Д",INDIRECT(CONCATENATE("'2018-11'!N",TEXT(MATCH($C19,'2018-11'!$C$2:$C$100,0)+1,0)))-INDIRECT(CONCATENATE("'2018-10'!NE",TEXT(MATCH($C19,'2018-10'!$C$2:$C$100,0)+1,0))))</f>
        <v>1033793133.46</v>
      </c>
      <c r="O19" s="17">
        <f ca="1">IF(OR(INDIRECT(CONCATENATE("'2018-11'!O",TEXT(MATCH($C19,'2018-11'!$C$2:$C$100,0)+1,0)))="",INDIRECT(CONCATENATE("'2018-10'!O",TEXT(MATCH($C19,'2018-10'!$C$2:$C$100,0)+1,0)))="",AND(INDIRECT(CONCATENATE("'2018-11'!O",TEXT(MATCH($C19,'2018-11'!$C$2:$C$100,0)+1,0)))="",INDIRECT(CONCATENATE("'2018-10'!O",TEXT(MATCH($C19,'2018-10'!$C$2:$C$100,0)+1,0)))="")),"Н/Д",INDIRECT(CONCATENATE("'2018-11'!O",TEXT(MATCH($C19,'2018-11'!$C$2:$C$100,0)+1,0)))-INDIRECT(CONCATENATE("'2018-10'!O",TEXT(MATCH($C19,'2018-10'!$C$2:$C$100,0)+1,0))))</f>
        <v>79631.669999999925</v>
      </c>
      <c r="P19" s="17">
        <f ca="1">IF(OR(INDIRECT(CONCATENATE("'2018-11'!P",TEXT(MATCH($C19,'2018-11'!$C$2:$C$100,0)+1,0)))="",INDIRECT(CONCATENATE("'2018-10'!P",TEXT(MATCH($C19,'2018-10'!$C$2:$C$100,0)+1,0)))="",AND(INDIRECT(CONCATENATE("'2018-11'!P",TEXT(MATCH($C19,'2018-11'!$C$2:$C$100,0)+1,0)))="",INDIRECT(CONCATENATE("'2018-10'!P",TEXT(MATCH($C19,'2018-10'!$C$2:$C$100,0)+1,0)))="")),"Н/Д",INDIRECT(CONCATENATE("'2018-11'!P",TEXT(MATCH($C19,'2018-11'!$C$2:$C$100,0)+1,0)))-INDIRECT(CONCATENATE("'2018-10'!P",TEXT(MATCH($C19,'2018-10'!$C$2:$C$100,0)+1,0))))</f>
        <v>993333109.11000061</v>
      </c>
      <c r="Q19" s="17">
        <f ca="1">IF(OR(INDIRECT(CONCATENATE("'2018-11'!Q",TEXT(MATCH($C19,'2018-11'!$C$2:$C$100,0)+1,0)))="",INDIRECT(CONCATENATE("'2018-10'!Q",TEXT(MATCH($C19,'2018-10'!$C$2:$C$100,0)+1,0)))="",AND(INDIRECT(CONCATENATE("'2018-11'!Q",TEXT(MATCH($C19,'2018-11'!$C$2:$C$100,0)+1,0)))="",INDIRECT(CONCATENATE("'2018-10'!Q",TEXT(MATCH($C19,'2018-10'!$C$2:$C$100,0)+1,0)))="")),"Н/Д",INDIRECT(CONCATENATE("'2018-11'!Q",TEXT(MATCH($C19,'2018-11'!$C$2:$C$100,0)+1,0)))-INDIRECT(CONCATENATE("'2018-10'!Q",TEXT(MATCH($C19,'2018-10'!$C$2:$C$100,0)+1,0))))</f>
        <v>62664258.660000026</v>
      </c>
      <c r="R19" s="17">
        <f ca="1">IF(OR(INDIRECT(CONCATENATE("'2018-11'!R",TEXT(MATCH($C19,'2018-11'!$C$2:$C$100,0)+1,0)))="",INDIRECT(CONCATENATE("'2018-10'!R",TEXT(MATCH($C19,'2018-10'!$C$2:$C$100,0)+1,0)))="",AND(INDIRECT(CONCATENATE("'2018-11'!R",TEXT(MATCH($C19,'2018-11'!$C$2:$C$100,0)+1,0)))="",INDIRECT(CONCATENATE("'2018-10'!R",TEXT(MATCH($C19,'2018-10'!$C$2:$C$100,0)+1,0)))="")),"Н/Д",INDIRECT(CONCATENATE("'2018-11'!R",TEXT(MATCH($C19,'2018-11'!$C$2:$C$100,0)+1,0)))-INDIRECT(CONCATENATE("'2018-10'!R",TEXT(MATCH($C19,'2018-10'!$C$2:$C$100,0)+1,0))))</f>
        <v>226945346.30000019</v>
      </c>
      <c r="S19" s="17">
        <f ca="1">IF(OR(INDIRECT(CONCATENATE("'2018-11'!S",TEXT(MATCH($C19,'2018-11'!$C$2:$C$100,0)+1,0)))="",INDIRECT(CONCATENATE("'2018-10'!S",TEXT(MATCH($C19,'2018-10'!$C$2:$C$100,0)+1,0)))="",AND(INDIRECT(CONCATENATE("'2018-11'!S",TEXT(MATCH($C19,'2018-11'!$C$2:$C$100,0)+1,0)))="",INDIRECT(CONCATENATE("'2018-10'!S",TEXT(MATCH($C19,'2018-10'!$C$2:$C$100,0)+1,0)))="")),"Н/Д",INDIRECT(CONCATENATE("'2018-11'!S",TEXT(MATCH($C19,'2018-11'!$C$2:$C$100,0)+1,0)))-INDIRECT(CONCATENATE("'2018-10'!S",TEXT(MATCH($C19,'2018-10'!$C$2:$C$100,0)+1,0))))</f>
        <v>1209410.6400000006</v>
      </c>
      <c r="T19" s="17">
        <f ca="1">IF(OR(INDIRECT(CONCATENATE("'2018-11'!T",TEXT(MATCH($C19,'2018-11'!$C$2:$C$100,0)+1,0)))="",INDIRECT(CONCATENATE("'2018-10'!T",TEXT(MATCH($C19,'2018-10'!$C$2:$C$100,0)+1,0)))="",AND(INDIRECT(CONCATENATE("'2018-11'!T",TEXT(MATCH($C19,'2018-11'!$C$2:$C$100,0)+1,0)))="",INDIRECT(CONCATENATE("'2018-10'!T",TEXT(MATCH($C19,'2018-10'!$C$2:$C$100,0)+1,0)))="")),"Н/Д",INDIRECT(CONCATENATE("'2018-11'!T",TEXT(MATCH($C19,'2018-11'!$C$2:$C$100,0)+1,0)))-INDIRECT(CONCATENATE("'2018-10'!T",TEXT(MATCH($C19,'2018-10'!$C$2:$C$100,0)+1,0))))</f>
        <v>191907779.98000002</v>
      </c>
      <c r="U19" s="17">
        <f ca="1">IF(OR(INDIRECT(CONCATENATE("'2018-11'!U",TEXT(MATCH($C19,'2018-11'!$C$2:$C$100,0)+1,0)))="",INDIRECT(CONCATENATE("'2018-10'!U",TEXT(MATCH($C19,'2018-10'!$C$2:$C$100,0)+1,0)))="",AND(INDIRECT(CONCATENATE("'2018-11'!U",TEXT(MATCH($C19,'2018-11'!$C$2:$C$100,0)+1,0)))="",INDIRECT(CONCATENATE("'2018-10'!U",TEXT(MATCH($C19,'2018-10'!$C$2:$C$100,0)+1,0)))="")),"Н/Д",INDIRECT(CONCATENATE("'2018-11'!U",TEXT(MATCH($C19,'2018-11'!$C$2:$C$100,0)+1,0)))-INDIRECT(CONCATENATE("'2018-10'!U",TEXT(MATCH($C19,'2018-10'!$C$2:$C$100,0)+1,0))))</f>
        <v>17829093.060000002</v>
      </c>
      <c r="V19" s="17">
        <f ca="1">IF(OR(INDIRECT(CONCATENATE("'2018-11'!V",TEXT(MATCH($C19,'2018-11'!$C$2:$C$100,0)+1,0)))="",INDIRECT(CONCATENATE("'2018-10'!V",TEXT(MATCH($C19,'2018-10'!$C$2:$C$100,0)+1,0)))="",AND(INDIRECT(CONCATENATE("'2018-11'!V",TEXT(MATCH($C19,'2018-11'!$C$2:$C$100,0)+1,0)))="",INDIRECT(CONCATENATE("'2018-10'!V",TEXT(MATCH($C19,'2018-10'!$C$2:$C$100,0)+1,0)))="")),"Н/Д",INDIRECT(CONCATENATE("'2018-11'!V",TEXT(MATCH($C19,'2018-11'!$C$2:$C$100,0)+1,0)))-INDIRECT(CONCATENATE("'2018-10'!V",TEXT(MATCH($C19,'2018-10'!$C$2:$C$100,0)+1,0))))</f>
        <v>3289379393.6500015</v>
      </c>
      <c r="W19" s="17">
        <f ca="1">IF(OR(INDIRECT(CONCATENATE("'2018-11'!W",TEXT(MATCH($C19,'2018-11'!$C$2:$C$100,0)+1,0)))="",INDIRECT(CONCATENATE("'2018-10'!W",TEXT(MATCH($C19,'2018-10'!$C$2:$C$100,0)+1,0)))="",AND(INDIRECT(CONCATENATE("'2018-11'!W",TEXT(MATCH($C19,'2018-11'!$C$2:$C$100,0)+1,0)))="",INDIRECT(CONCATENATE("'2018-10'!W",TEXT(MATCH($C19,'2018-10'!$C$2:$C$100,0)+1,0)))="")),"Н/Д",INDIRECT(CONCATENATE("'2018-11'!W",TEXT(MATCH($C19,'2018-11'!$C$2:$C$100,0)+1,0)))-INDIRECT(CONCATENATE("'2018-10'!W",TEXT(MATCH($C19,'2018-10'!$C$2:$C$100,0)+1,0))))</f>
        <v>69718411015.130005</v>
      </c>
    </row>
    <row r="20" spans="1:23" x14ac:dyDescent="0.25">
      <c r="A20" s="2" t="s">
        <v>34</v>
      </c>
      <c r="B20" s="2" t="s">
        <v>41</v>
      </c>
      <c r="C20" s="15">
        <v>88000000</v>
      </c>
      <c r="D20" s="2" t="s">
        <v>214</v>
      </c>
      <c r="E20" s="17">
        <f ca="1">IF(OR(INDIRECT(CONCATENATE("'2018-11'!E",TEXT(MATCH($C20,'2018-11'!$C$2:$C$100,0)+1,0)))="",INDIRECT(CONCATENATE("'2018-10'!E",TEXT(MATCH($C20,'2018-10'!$C$2:$C$100,0)+1,0)))="",AND(INDIRECT(CONCATENATE("'2018-11'!E",TEXT(MATCH($C20,'2018-11'!$C$2:$C$100,0)+1,0)))="",INDIRECT(CONCATENATE("'2018-10'!E",TEXT(MATCH($C20,'2018-10'!$C$2:$C$100,0)+1,0)))="")),"Н/Д",INDIRECT(CONCATENATE("'2018-11'!E",TEXT(MATCH($C20,'2018-11'!$C$2:$C$100,0)+1,0)))-INDIRECT(CONCATENATE("'2018-10'!E",TEXT(MATCH($C20,'2018-10'!$C$2:$C$100,0)+1,0))))</f>
        <v>2811767051.0299988</v>
      </c>
      <c r="F20" s="17">
        <f ca="1">IF(OR(INDIRECT(CONCATENATE("'2018-11'!F",TEXT(MATCH($C20,'2018-11'!$C$2:$C$100,0)+1,0)))="",INDIRECT(CONCATENATE("'2018-10'!F",TEXT(MATCH($C20,'2018-10'!$C$2:$C$100,0)+1,0)))="",AND(INDIRECT(CONCATENATE("'2018-11'!F",TEXT(MATCH($C20,'2018-11'!$C$2:$C$100,0)+1,0)))="",INDIRECT(CONCATENATE("'2018-10'!F",TEXT(MATCH($C20,'2018-10'!$C$2:$C$100,0)+1,0)))="")),"Н/Д",INDIRECT(CONCATENATE("'2018-11'!F",TEXT(MATCH($C20,'2018-11'!$C$2:$C$100,0)+1,0)))-INDIRECT(CONCATENATE("'2018-10'!F",TEXT(MATCH($C20,'2018-10'!$C$2:$C$100,0)+1,0))))</f>
        <v>2126174233.9300003</v>
      </c>
      <c r="G20" s="17">
        <f ca="1">IF(OR(INDIRECT(CONCATENATE("'2018-11'!G",TEXT(MATCH($C20,'2018-11'!$C$2:$C$100,0)+1,0)))="",INDIRECT(CONCATENATE("'2018-10'!G",TEXT(MATCH($C20,'2018-10'!$C$2:$C$100,0)+1,0)))="",AND(INDIRECT(CONCATENATE("'2018-11'!G",TEXT(MATCH($C20,'2018-11'!$C$2:$C$100,0)+1,0)))="",INDIRECT(CONCATENATE("'2018-10'!G",TEXT(MATCH($C20,'2018-10'!$C$2:$C$100,0)+1,0)))="")),"Н/Д",INDIRECT(CONCATENATE("'2018-11'!G",TEXT(MATCH($C20,'2018-11'!$C$2:$C$100,0)+1,0)))-INDIRECT(CONCATENATE("'2018-10'!G",TEXT(MATCH($C20,'2018-10'!$C$2:$C$100,0)+1,0))))</f>
        <v>367309566.07999992</v>
      </c>
      <c r="H20" s="17">
        <f ca="1">IF(OR(INDIRECT(CONCATENATE("'2018-11'!H",TEXT(MATCH($C20,'2018-11'!$C$2:$C$100,0)+1,0)))="",INDIRECT(CONCATENATE("'2018-10'!H",TEXT(MATCH($C20,'2018-10'!$C$2:$C$100,0)+1,0)))="",AND(INDIRECT(CONCATENATE("'2018-11'!H",TEXT(MATCH($C20,'2018-11'!$C$2:$C$100,0)+1,0)))="",INDIRECT(CONCATENATE("'2018-10'!H",TEXT(MATCH($C20,'2018-10'!$C$2:$C$100,0)+1,0)))="")),"Н/Д",INDIRECT(CONCATENATE("'2018-11'!H",TEXT(MATCH($C20,'2018-11'!$C$2:$C$100,0)+1,0)))-INDIRECT(CONCATENATE("'2018-10'!H",TEXT(MATCH($C20,'2018-10'!$C$2:$C$100,0)+1,0))))</f>
        <v>695454791.36999989</v>
      </c>
      <c r="I20" s="17">
        <f ca="1">IF(OR(INDIRECT(CONCATENATE("'2018-11'!I",TEXT(MATCH($C20,'2018-11'!$C$2:$C$100,0)+1,0)))="",INDIRECT(CONCATENATE("'2018-10'!I",TEXT(MATCH($C20,'2018-10'!$C$2:$C$100,0)+1,0)))="",AND(INDIRECT(CONCATENATE("'2018-11'!I",TEXT(MATCH($C20,'2018-11'!$C$2:$C$100,0)+1,0)))="",INDIRECT(CONCATENATE("'2018-10'!I",TEXT(MATCH($C20,'2018-10'!$C$2:$C$100,0)+1,0)))="")),"Н/Д",INDIRECT(CONCATENATE("'2018-11'!I",TEXT(MATCH($C20,'2018-11'!$C$2:$C$100,0)+1,0)))-INDIRECT(CONCATENATE("'2018-10'!I",TEXT(MATCH($C20,'2018-10'!$C$2:$C$100,0)+1,0))))</f>
        <v>193433354.82999992</v>
      </c>
      <c r="J20" s="17" t="str">
        <f ca="1">IF(OR(INDIRECT(CONCATENATE("'2018-11'!J",TEXT(MATCH($C20,'2018-11'!$C$2:$C$100,0)+1,0)))="",INDIRECT(CONCATENATE("'2018-10'!J",TEXT(MATCH($C20,'2018-10'!$C$2:$C$100,0)+1,0)))="",AND(INDIRECT(CONCATENATE("'2018-11'!J",TEXT(MATCH($C20,'2018-11'!$C$2:$C$100,0)+1,0)))="",INDIRECT(CONCATENATE("'2018-10'!J",TEXT(MATCH($C20,'2018-10'!$C$2:$C$100,0)+1,0)))="")),"Н/Д",INDIRECT(CONCATENATE("'2018-11'!J",TEXT(MATCH($C20,'2018-11'!$C$2:$C$100,0)+1,0)))-INDIRECT(CONCATENATE("'2018-10'!J",TEXT(MATCH($C20,'2018-10'!$C$2:$C$100,0)+1,0))))</f>
        <v>Н/Д</v>
      </c>
      <c r="K20" s="17">
        <f ca="1">IF(OR(INDIRECT(CONCATENATE("'2018-11'!K",TEXT(MATCH($C20,'2018-11'!$C$2:$C$100,0)+1,0)))="",INDIRECT(CONCATENATE("'2018-10'!K",TEXT(MATCH($C20,'2018-10'!$C$2:$C$100,0)+1,0)))="",AND(INDIRECT(CONCATENATE("'2018-11'!K",TEXT(MATCH($C20,'2018-11'!$C$2:$C$100,0)+1,0)))="",INDIRECT(CONCATENATE("'2018-10'!K",TEXT(MATCH($C20,'2018-10'!$C$2:$C$100,0)+1,0)))="")),"Н/Д",INDIRECT(CONCATENATE("'2018-11'!K",TEXT(MATCH($C20,'2018-11'!$C$2:$C$100,0)+1,0)))-INDIRECT(CONCATENATE("'2018-10'!K",TEXT(MATCH($C20,'2018-10'!$C$2:$C$100,0)+1,0))))</f>
        <v>300863428.77999997</v>
      </c>
      <c r="L20" s="17">
        <f ca="1">IF(OR(INDIRECT(CONCATENATE("'2018-11'!L",TEXT(MATCH($C20,'2018-11'!$C$2:$C$100,0)+1,0)))="",INDIRECT(CONCATENATE("'2018-10'!L",TEXT(MATCH($C20,'2018-10'!$C$2:$C$100,0)+1,0)))="",AND(INDIRECT(CONCATENATE("'2018-11'!L",TEXT(MATCH($C20,'2018-11'!$C$2:$C$100,0)+1,0)))="",INDIRECT(CONCATENATE("'2018-10'!L",TEXT(MATCH($C20,'2018-10'!$C$2:$C$100,0)+1,0)))="")),"Н/Д",INDIRECT(CONCATENATE("'2018-11'!L",TEXT(MATCH($C20,'2018-11'!$C$2:$C$100,0)+1,0)))-INDIRECT(CONCATENATE("'2018-10'!L",TEXT(MATCH($C20,'2018-10'!$C$2:$C$100,0)+1,0))))</f>
        <v>341513927.24000025</v>
      </c>
      <c r="M20" s="17">
        <f ca="1">IF(OR(INDIRECT(CONCATENATE("'2018-11'!M",TEXT(MATCH($C20,'2018-11'!$C$2:$C$100,0)+1,0)))="",INDIRECT(CONCATENATE("'2018-10'!M",TEXT(MATCH($C20,'2018-10'!$C$2:$C$100,0)+1,0)))="",AND(INDIRECT(CONCATENATE("'2018-11'!M",TEXT(MATCH($C20,'2018-11'!$C$2:$C$100,0)+1,0)))="",INDIRECT(CONCATENATE("'2018-10'!M",TEXT(MATCH($C20,'2018-10'!$C$2:$C$100,0)+1,0)))="")),"Н/Д",INDIRECT(CONCATENATE("'2018-11'!M",TEXT(MATCH($C20,'2018-11'!$C$2:$C$100,0)+1,0)))-INDIRECT(CONCATENATE("'2018-10'!M",TEXT(MATCH($C20,'2018-10'!$C$2:$C$100,0)+1,0))))</f>
        <v>1769173.2699999996</v>
      </c>
      <c r="N20" s="17">
        <f ca="1">IF(OR(INDIRECT(CONCATENATE("'2018-11'!N",TEXT(MATCH($C20,'2018-11'!$C$2:$C$100,0)+1,0)))="",INDIRECT(CONCATENATE("'2018-10'!N",TEXT(MATCH($C20,'2018-10'!$C$2:$C$100,0)+1,0)))="",AND(INDIRECT(CONCATENATE("'2018-11'!N",TEXT(MATCH($C20,'2018-11'!$C$2:$C$100,0)+1,0)))="",INDIRECT(CONCATENATE("'2018-10'!N",TEXT(MATCH($C20,'2018-10'!$C$2:$C$100,0)+1,0)))="")),"Н/Д",INDIRECT(CONCATENATE("'2018-11'!N",TEXT(MATCH($C20,'2018-11'!$C$2:$C$100,0)+1,0)))-INDIRECT(CONCATENATE("'2018-10'!NE",TEXT(MATCH($C20,'2018-10'!$C$2:$C$100,0)+1,0))))</f>
        <v>161873812.62</v>
      </c>
      <c r="O20" s="17">
        <f ca="1">IF(OR(INDIRECT(CONCATENATE("'2018-11'!O",TEXT(MATCH($C20,'2018-11'!$C$2:$C$100,0)+1,0)))="",INDIRECT(CONCATENATE("'2018-10'!O",TEXT(MATCH($C20,'2018-10'!$C$2:$C$100,0)+1,0)))="",AND(INDIRECT(CONCATENATE("'2018-11'!O",TEXT(MATCH($C20,'2018-11'!$C$2:$C$100,0)+1,0)))="",INDIRECT(CONCATENATE("'2018-10'!O",TEXT(MATCH($C20,'2018-10'!$C$2:$C$100,0)+1,0)))="")),"Н/Д",INDIRECT(CONCATENATE("'2018-11'!O",TEXT(MATCH($C20,'2018-11'!$C$2:$C$100,0)+1,0)))-INDIRECT(CONCATENATE("'2018-10'!O",TEXT(MATCH($C20,'2018-10'!$C$2:$C$100,0)+1,0))))</f>
        <v>705.27999999999884</v>
      </c>
      <c r="P20" s="17">
        <f ca="1">IF(OR(INDIRECT(CONCATENATE("'2018-11'!P",TEXT(MATCH($C20,'2018-11'!$C$2:$C$100,0)+1,0)))="",INDIRECT(CONCATENATE("'2018-10'!P",TEXT(MATCH($C20,'2018-10'!$C$2:$C$100,0)+1,0)))="",AND(INDIRECT(CONCATENATE("'2018-11'!P",TEXT(MATCH($C20,'2018-11'!$C$2:$C$100,0)+1,0)))="",INDIRECT(CONCATENATE("'2018-10'!P",TEXT(MATCH($C20,'2018-10'!$C$2:$C$100,0)+1,0)))="")),"Н/Д",INDIRECT(CONCATENATE("'2018-11'!P",TEXT(MATCH($C20,'2018-11'!$C$2:$C$100,0)+1,0)))-INDIRECT(CONCATENATE("'2018-10'!P",TEXT(MATCH($C20,'2018-10'!$C$2:$C$100,0)+1,0))))</f>
        <v>49561090.679999948</v>
      </c>
      <c r="Q20" s="17">
        <f ca="1">IF(OR(INDIRECT(CONCATENATE("'2018-11'!Q",TEXT(MATCH($C20,'2018-11'!$C$2:$C$100,0)+1,0)))="",INDIRECT(CONCATENATE("'2018-10'!Q",TEXT(MATCH($C20,'2018-10'!$C$2:$C$100,0)+1,0)))="",AND(INDIRECT(CONCATENATE("'2018-11'!Q",TEXT(MATCH($C20,'2018-11'!$C$2:$C$100,0)+1,0)))="",INDIRECT(CONCATENATE("'2018-10'!Q",TEXT(MATCH($C20,'2018-10'!$C$2:$C$100,0)+1,0)))="")),"Н/Д",INDIRECT(CONCATENATE("'2018-11'!Q",TEXT(MATCH($C20,'2018-11'!$C$2:$C$100,0)+1,0)))-INDIRECT(CONCATENATE("'2018-10'!Q",TEXT(MATCH($C20,'2018-10'!$C$2:$C$100,0)+1,0))))</f>
        <v>13243149.549999997</v>
      </c>
      <c r="R20" s="17">
        <f ca="1">IF(OR(INDIRECT(CONCATENATE("'2018-11'!R",TEXT(MATCH($C20,'2018-11'!$C$2:$C$100,0)+1,0)))="",INDIRECT(CONCATENATE("'2018-10'!R",TEXT(MATCH($C20,'2018-10'!$C$2:$C$100,0)+1,0)))="",AND(INDIRECT(CONCATENATE("'2018-11'!R",TEXT(MATCH($C20,'2018-11'!$C$2:$C$100,0)+1,0)))="",INDIRECT(CONCATENATE("'2018-10'!R",TEXT(MATCH($C20,'2018-10'!$C$2:$C$100,0)+1,0)))="")),"Н/Д",INDIRECT(CONCATENATE("'2018-11'!R",TEXT(MATCH($C20,'2018-11'!$C$2:$C$100,0)+1,0)))-INDIRECT(CONCATENATE("'2018-10'!R",TEXT(MATCH($C20,'2018-10'!$C$2:$C$100,0)+1,0))))</f>
        <v>118493995.25000001</v>
      </c>
      <c r="S20" s="17">
        <f ca="1">IF(OR(INDIRECT(CONCATENATE("'2018-11'!S",TEXT(MATCH($C20,'2018-11'!$C$2:$C$100,0)+1,0)))="",INDIRECT(CONCATENATE("'2018-10'!S",TEXT(MATCH($C20,'2018-10'!$C$2:$C$100,0)+1,0)))="",AND(INDIRECT(CONCATENATE("'2018-11'!S",TEXT(MATCH($C20,'2018-11'!$C$2:$C$100,0)+1,0)))="",INDIRECT(CONCATENATE("'2018-10'!S",TEXT(MATCH($C20,'2018-10'!$C$2:$C$100,0)+1,0)))="")),"Н/Д",INDIRECT(CONCATENATE("'2018-11'!S",TEXT(MATCH($C20,'2018-11'!$C$2:$C$100,0)+1,0)))-INDIRECT(CONCATENATE("'2018-10'!S",TEXT(MATCH($C20,'2018-10'!$C$2:$C$100,0)+1,0))))</f>
        <v>128300</v>
      </c>
      <c r="T20" s="17">
        <f ca="1">IF(OR(INDIRECT(CONCATENATE("'2018-11'!T",TEXT(MATCH($C20,'2018-11'!$C$2:$C$100,0)+1,0)))="",INDIRECT(CONCATENATE("'2018-10'!T",TEXT(MATCH($C20,'2018-10'!$C$2:$C$100,0)+1,0)))="",AND(INDIRECT(CONCATENATE("'2018-11'!T",TEXT(MATCH($C20,'2018-11'!$C$2:$C$100,0)+1,0)))="",INDIRECT(CONCATENATE("'2018-10'!T",TEXT(MATCH($C20,'2018-10'!$C$2:$C$100,0)+1,0)))="")),"Н/Д",INDIRECT(CONCATENATE("'2018-11'!T",TEXT(MATCH($C20,'2018-11'!$C$2:$C$100,0)+1,0)))-INDIRECT(CONCATENATE("'2018-10'!T",TEXT(MATCH($C20,'2018-10'!$C$2:$C$100,0)+1,0))))</f>
        <v>21401670.159999996</v>
      </c>
      <c r="U20" s="17">
        <f ca="1">IF(OR(INDIRECT(CONCATENATE("'2018-11'!U",TEXT(MATCH($C20,'2018-11'!$C$2:$C$100,0)+1,0)))="",INDIRECT(CONCATENATE("'2018-10'!U",TEXT(MATCH($C20,'2018-10'!$C$2:$C$100,0)+1,0)))="",AND(INDIRECT(CONCATENATE("'2018-11'!U",TEXT(MATCH($C20,'2018-11'!$C$2:$C$100,0)+1,0)))="",INDIRECT(CONCATENATE("'2018-10'!U",TEXT(MATCH($C20,'2018-10'!$C$2:$C$100,0)+1,0)))="")),"Н/Д",INDIRECT(CONCATENATE("'2018-11'!U",TEXT(MATCH($C20,'2018-11'!$C$2:$C$100,0)+1,0)))-INDIRECT(CONCATENATE("'2018-10'!U",TEXT(MATCH($C20,'2018-10'!$C$2:$C$100,0)+1,0))))</f>
        <v>753865.8600000001</v>
      </c>
      <c r="V20" s="17">
        <f ca="1">IF(OR(INDIRECT(CONCATENATE("'2018-11'!V",TEXT(MATCH($C20,'2018-11'!$C$2:$C$100,0)+1,0)))="",INDIRECT(CONCATENATE("'2018-10'!V",TEXT(MATCH($C20,'2018-10'!$C$2:$C$100,0)+1,0)))="",AND(INDIRECT(CONCATENATE("'2018-11'!V",TEXT(MATCH($C20,'2018-11'!$C$2:$C$100,0)+1,0)))="",INDIRECT(CONCATENATE("'2018-10'!V",TEXT(MATCH($C20,'2018-10'!$C$2:$C$100,0)+1,0)))="")),"Н/Д",INDIRECT(CONCATENATE("'2018-11'!V",TEXT(MATCH($C20,'2018-11'!$C$2:$C$100,0)+1,0)))-INDIRECT(CONCATENATE("'2018-10'!V",TEXT(MATCH($C20,'2018-10'!$C$2:$C$100,0)+1,0))))</f>
        <v>685592817.09999943</v>
      </c>
      <c r="W20" s="17">
        <f ca="1">IF(OR(INDIRECT(CONCATENATE("'2018-11'!W",TEXT(MATCH($C20,'2018-11'!$C$2:$C$100,0)+1,0)))="",INDIRECT(CONCATENATE("'2018-10'!W",TEXT(MATCH($C20,'2018-10'!$C$2:$C$100,0)+1,0)))="",AND(INDIRECT(CONCATENATE("'2018-11'!W",TEXT(MATCH($C20,'2018-11'!$C$2:$C$100,0)+1,0)))="",INDIRECT(CONCATENATE("'2018-10'!W",TEXT(MATCH($C20,'2018-10'!$C$2:$C$100,0)+1,0)))="")),"Н/Д",INDIRECT(CONCATENATE("'2018-11'!W",TEXT(MATCH($C20,'2018-11'!$C$2:$C$100,0)+1,0)))-INDIRECT(CONCATENATE("'2018-10'!W",TEXT(MATCH($C20,'2018-10'!$C$2:$C$100,0)+1,0))))</f>
        <v>7746081438.7399979</v>
      </c>
    </row>
    <row r="21" spans="1:23" x14ac:dyDescent="0.25">
      <c r="A21" s="2" t="s">
        <v>34</v>
      </c>
      <c r="B21" s="2" t="s">
        <v>42</v>
      </c>
      <c r="C21" s="15">
        <v>89000000</v>
      </c>
      <c r="D21" s="2" t="s">
        <v>214</v>
      </c>
      <c r="E21" s="17">
        <f ca="1">IF(OR(INDIRECT(CONCATENATE("'2018-11'!E",TEXT(MATCH($C21,'2018-11'!$C$2:$C$100,0)+1,0)))="",INDIRECT(CONCATENATE("'2018-10'!E",TEXT(MATCH($C21,'2018-10'!$C$2:$C$100,0)+1,0)))="",AND(INDIRECT(CONCATENATE("'2018-11'!E",TEXT(MATCH($C21,'2018-11'!$C$2:$C$100,0)+1,0)))="",INDIRECT(CONCATENATE("'2018-10'!E",TEXT(MATCH($C21,'2018-10'!$C$2:$C$100,0)+1,0)))="")),"Н/Д",INDIRECT(CONCATENATE("'2018-11'!E",TEXT(MATCH($C21,'2018-11'!$C$2:$C$100,0)+1,0)))-INDIRECT(CONCATENATE("'2018-10'!E",TEXT(MATCH($C21,'2018-10'!$C$2:$C$100,0)+1,0))))</f>
        <v>3953850197.2799988</v>
      </c>
      <c r="F21" s="17">
        <f ca="1">IF(OR(INDIRECT(CONCATENATE("'2018-11'!F",TEXT(MATCH($C21,'2018-11'!$C$2:$C$100,0)+1,0)))="",INDIRECT(CONCATENATE("'2018-10'!F",TEXT(MATCH($C21,'2018-10'!$C$2:$C$100,0)+1,0)))="",AND(INDIRECT(CONCATENATE("'2018-11'!F",TEXT(MATCH($C21,'2018-11'!$C$2:$C$100,0)+1,0)))="",INDIRECT(CONCATENATE("'2018-10'!F",TEXT(MATCH($C21,'2018-10'!$C$2:$C$100,0)+1,0)))="")),"Н/Д",INDIRECT(CONCATENATE("'2018-11'!F",TEXT(MATCH($C21,'2018-11'!$C$2:$C$100,0)+1,0)))-INDIRECT(CONCATENATE("'2018-10'!F",TEXT(MATCH($C21,'2018-10'!$C$2:$C$100,0)+1,0))))</f>
        <v>3254786147.5899963</v>
      </c>
      <c r="G21" s="17">
        <f ca="1">IF(OR(INDIRECT(CONCATENATE("'2018-11'!G",TEXT(MATCH($C21,'2018-11'!$C$2:$C$100,0)+1,0)))="",INDIRECT(CONCATENATE("'2018-10'!G",TEXT(MATCH($C21,'2018-10'!$C$2:$C$100,0)+1,0)))="",AND(INDIRECT(CONCATENATE("'2018-11'!G",TEXT(MATCH($C21,'2018-11'!$C$2:$C$100,0)+1,0)))="",INDIRECT(CONCATENATE("'2018-10'!G",TEXT(MATCH($C21,'2018-10'!$C$2:$C$100,0)+1,0)))="")),"Н/Д",INDIRECT(CONCATENATE("'2018-11'!G",TEXT(MATCH($C21,'2018-11'!$C$2:$C$100,0)+1,0)))-INDIRECT(CONCATENATE("'2018-10'!G",TEXT(MATCH($C21,'2018-10'!$C$2:$C$100,0)+1,0))))</f>
        <v>560194623.19999981</v>
      </c>
      <c r="H21" s="17">
        <f ca="1">IF(OR(INDIRECT(CONCATENATE("'2018-11'!H",TEXT(MATCH($C21,'2018-11'!$C$2:$C$100,0)+1,0)))="",INDIRECT(CONCATENATE("'2018-10'!H",TEXT(MATCH($C21,'2018-10'!$C$2:$C$100,0)+1,0)))="",AND(INDIRECT(CONCATENATE("'2018-11'!H",TEXT(MATCH($C21,'2018-11'!$C$2:$C$100,0)+1,0)))="",INDIRECT(CONCATENATE("'2018-10'!H",TEXT(MATCH($C21,'2018-10'!$C$2:$C$100,0)+1,0)))="")),"Н/Д",INDIRECT(CONCATENATE("'2018-11'!H",TEXT(MATCH($C21,'2018-11'!$C$2:$C$100,0)+1,0)))-INDIRECT(CONCATENATE("'2018-10'!H",TEXT(MATCH($C21,'2018-10'!$C$2:$C$100,0)+1,0))))</f>
        <v>899226570.64999962</v>
      </c>
      <c r="I21" s="17">
        <f ca="1">IF(OR(INDIRECT(CONCATENATE("'2018-11'!I",TEXT(MATCH($C21,'2018-11'!$C$2:$C$100,0)+1,0)))="",INDIRECT(CONCATENATE("'2018-10'!I",TEXT(MATCH($C21,'2018-10'!$C$2:$C$100,0)+1,0)))="",AND(INDIRECT(CONCATENATE("'2018-11'!I",TEXT(MATCH($C21,'2018-11'!$C$2:$C$100,0)+1,0)))="",INDIRECT(CONCATENATE("'2018-10'!I",TEXT(MATCH($C21,'2018-10'!$C$2:$C$100,0)+1,0)))="")),"Н/Д",INDIRECT(CONCATENATE("'2018-11'!I",TEXT(MATCH($C21,'2018-11'!$C$2:$C$100,0)+1,0)))-INDIRECT(CONCATENATE("'2018-10'!I",TEXT(MATCH($C21,'2018-10'!$C$2:$C$100,0)+1,0))))</f>
        <v>691468245.69999981</v>
      </c>
      <c r="J21" s="17" t="str">
        <f ca="1">IF(OR(INDIRECT(CONCATENATE("'2018-11'!J",TEXT(MATCH($C21,'2018-11'!$C$2:$C$100,0)+1,0)))="",INDIRECT(CONCATENATE("'2018-10'!J",TEXT(MATCH($C21,'2018-10'!$C$2:$C$100,0)+1,0)))="",AND(INDIRECT(CONCATENATE("'2018-11'!J",TEXT(MATCH($C21,'2018-11'!$C$2:$C$100,0)+1,0)))="",INDIRECT(CONCATENATE("'2018-10'!J",TEXT(MATCH($C21,'2018-10'!$C$2:$C$100,0)+1,0)))="")),"Н/Д",INDIRECT(CONCATENATE("'2018-11'!J",TEXT(MATCH($C21,'2018-11'!$C$2:$C$100,0)+1,0)))-INDIRECT(CONCATENATE("'2018-10'!J",TEXT(MATCH($C21,'2018-10'!$C$2:$C$100,0)+1,0))))</f>
        <v>Н/Д</v>
      </c>
      <c r="K21" s="17">
        <f ca="1">IF(OR(INDIRECT(CONCATENATE("'2018-11'!K",TEXT(MATCH($C21,'2018-11'!$C$2:$C$100,0)+1,0)))="",INDIRECT(CONCATENATE("'2018-10'!K",TEXT(MATCH($C21,'2018-10'!$C$2:$C$100,0)+1,0)))="",AND(INDIRECT(CONCATENATE("'2018-11'!K",TEXT(MATCH($C21,'2018-11'!$C$2:$C$100,0)+1,0)))="",INDIRECT(CONCATENATE("'2018-10'!K",TEXT(MATCH($C21,'2018-10'!$C$2:$C$100,0)+1,0)))="")),"Н/Д",INDIRECT(CONCATENATE("'2018-11'!K",TEXT(MATCH($C21,'2018-11'!$C$2:$C$100,0)+1,0)))-INDIRECT(CONCATENATE("'2018-10'!K",TEXT(MATCH($C21,'2018-10'!$C$2:$C$100,0)+1,0))))</f>
        <v>228608415.24000001</v>
      </c>
      <c r="L21" s="17">
        <f ca="1">IF(OR(INDIRECT(CONCATENATE("'2018-11'!L",TEXT(MATCH($C21,'2018-11'!$C$2:$C$100,0)+1,0)))="",INDIRECT(CONCATENATE("'2018-10'!L",TEXT(MATCH($C21,'2018-10'!$C$2:$C$100,0)+1,0)))="",AND(INDIRECT(CONCATENATE("'2018-11'!L",TEXT(MATCH($C21,'2018-11'!$C$2:$C$100,0)+1,0)))="",INDIRECT(CONCATENATE("'2018-10'!L",TEXT(MATCH($C21,'2018-10'!$C$2:$C$100,0)+1,0)))="")),"Н/Д",INDIRECT(CONCATENATE("'2018-11'!L",TEXT(MATCH($C21,'2018-11'!$C$2:$C$100,0)+1,0)))-INDIRECT(CONCATENATE("'2018-10'!L",TEXT(MATCH($C21,'2018-10'!$C$2:$C$100,0)+1,0))))</f>
        <v>764718993.72000027</v>
      </c>
      <c r="M21" s="17">
        <f ca="1">IF(OR(INDIRECT(CONCATENATE("'2018-11'!M",TEXT(MATCH($C21,'2018-11'!$C$2:$C$100,0)+1,0)))="",INDIRECT(CONCATENATE("'2018-10'!M",TEXT(MATCH($C21,'2018-10'!$C$2:$C$100,0)+1,0)))="",AND(INDIRECT(CONCATENATE("'2018-11'!M",TEXT(MATCH($C21,'2018-11'!$C$2:$C$100,0)+1,0)))="",INDIRECT(CONCATENATE("'2018-10'!M",TEXT(MATCH($C21,'2018-10'!$C$2:$C$100,0)+1,0)))="")),"Н/Д",INDIRECT(CONCATENATE("'2018-11'!M",TEXT(MATCH($C21,'2018-11'!$C$2:$C$100,0)+1,0)))-INDIRECT(CONCATENATE("'2018-10'!M",TEXT(MATCH($C21,'2018-10'!$C$2:$C$100,0)+1,0))))</f>
        <v>2123834.0500000007</v>
      </c>
      <c r="N21" s="17">
        <f ca="1">IF(OR(INDIRECT(CONCATENATE("'2018-11'!N",TEXT(MATCH($C21,'2018-11'!$C$2:$C$100,0)+1,0)))="",INDIRECT(CONCATENATE("'2018-10'!N",TEXT(MATCH($C21,'2018-10'!$C$2:$C$100,0)+1,0)))="",AND(INDIRECT(CONCATENATE("'2018-11'!N",TEXT(MATCH($C21,'2018-11'!$C$2:$C$100,0)+1,0)))="",INDIRECT(CONCATENATE("'2018-10'!N",TEXT(MATCH($C21,'2018-10'!$C$2:$C$100,0)+1,0)))="")),"Н/Д",INDIRECT(CONCATENATE("'2018-11'!N",TEXT(MATCH($C21,'2018-11'!$C$2:$C$100,0)+1,0)))-INDIRECT(CONCATENATE("'2018-10'!NE",TEXT(MATCH($C21,'2018-10'!$C$2:$C$100,0)+1,0))))</f>
        <v>142731192.41999999</v>
      </c>
      <c r="O21" s="17">
        <f ca="1">IF(OR(INDIRECT(CONCATENATE("'2018-11'!O",TEXT(MATCH($C21,'2018-11'!$C$2:$C$100,0)+1,0)))="",INDIRECT(CONCATENATE("'2018-10'!O",TEXT(MATCH($C21,'2018-10'!$C$2:$C$100,0)+1,0)))="",AND(INDIRECT(CONCATENATE("'2018-11'!O",TEXT(MATCH($C21,'2018-11'!$C$2:$C$100,0)+1,0)))="",INDIRECT(CONCATENATE("'2018-10'!O",TEXT(MATCH($C21,'2018-10'!$C$2:$C$100,0)+1,0)))="")),"Н/Д",INDIRECT(CONCATENATE("'2018-11'!O",TEXT(MATCH($C21,'2018-11'!$C$2:$C$100,0)+1,0)))-INDIRECT(CONCATENATE("'2018-10'!O",TEXT(MATCH($C21,'2018-10'!$C$2:$C$100,0)+1,0))))</f>
        <v>13478.039999999994</v>
      </c>
      <c r="P21" s="17">
        <f ca="1">IF(OR(INDIRECT(CONCATENATE("'2018-11'!P",TEXT(MATCH($C21,'2018-11'!$C$2:$C$100,0)+1,0)))="",INDIRECT(CONCATENATE("'2018-10'!P",TEXT(MATCH($C21,'2018-10'!$C$2:$C$100,0)+1,0)))="",AND(INDIRECT(CONCATENATE("'2018-11'!P",TEXT(MATCH($C21,'2018-11'!$C$2:$C$100,0)+1,0)))="",INDIRECT(CONCATENATE("'2018-10'!P",TEXT(MATCH($C21,'2018-10'!$C$2:$C$100,0)+1,0)))="")),"Н/Д",INDIRECT(CONCATENATE("'2018-11'!P",TEXT(MATCH($C21,'2018-11'!$C$2:$C$100,0)+1,0)))-INDIRECT(CONCATENATE("'2018-10'!P",TEXT(MATCH($C21,'2018-10'!$C$2:$C$100,0)+1,0))))</f>
        <v>31190355.780000031</v>
      </c>
      <c r="Q21" s="17">
        <f ca="1">IF(OR(INDIRECT(CONCATENATE("'2018-11'!Q",TEXT(MATCH($C21,'2018-11'!$C$2:$C$100,0)+1,0)))="",INDIRECT(CONCATENATE("'2018-10'!Q",TEXT(MATCH($C21,'2018-10'!$C$2:$C$100,0)+1,0)))="",AND(INDIRECT(CONCATENATE("'2018-11'!Q",TEXT(MATCH($C21,'2018-11'!$C$2:$C$100,0)+1,0)))="",INDIRECT(CONCATENATE("'2018-10'!Q",TEXT(MATCH($C21,'2018-10'!$C$2:$C$100,0)+1,0)))="")),"Н/Д",INDIRECT(CONCATENATE("'2018-11'!Q",TEXT(MATCH($C21,'2018-11'!$C$2:$C$100,0)+1,0)))-INDIRECT(CONCATENATE("'2018-10'!Q",TEXT(MATCH($C21,'2018-10'!$C$2:$C$100,0)+1,0))))</f>
        <v>5171833.2699999958</v>
      </c>
      <c r="R21" s="17">
        <f ca="1">IF(OR(INDIRECT(CONCATENATE("'2018-11'!R",TEXT(MATCH($C21,'2018-11'!$C$2:$C$100,0)+1,0)))="",INDIRECT(CONCATENATE("'2018-10'!R",TEXT(MATCH($C21,'2018-10'!$C$2:$C$100,0)+1,0)))="",AND(INDIRECT(CONCATENATE("'2018-11'!R",TEXT(MATCH($C21,'2018-11'!$C$2:$C$100,0)+1,0)))="",INDIRECT(CONCATENATE("'2018-10'!R",TEXT(MATCH($C21,'2018-10'!$C$2:$C$100,0)+1,0)))="")),"Н/Д",INDIRECT(CONCATENATE("'2018-11'!R",TEXT(MATCH($C21,'2018-11'!$C$2:$C$100,0)+1,0)))-INDIRECT(CONCATENATE("'2018-10'!R",TEXT(MATCH($C21,'2018-10'!$C$2:$C$100,0)+1,0))))</f>
        <v>11857257.99000001</v>
      </c>
      <c r="S21" s="17">
        <f ca="1">IF(OR(INDIRECT(CONCATENATE("'2018-11'!S",TEXT(MATCH($C21,'2018-11'!$C$2:$C$100,0)+1,0)))="",INDIRECT(CONCATENATE("'2018-10'!S",TEXT(MATCH($C21,'2018-10'!$C$2:$C$100,0)+1,0)))="",AND(INDIRECT(CONCATENATE("'2018-11'!S",TEXT(MATCH($C21,'2018-11'!$C$2:$C$100,0)+1,0)))="",INDIRECT(CONCATENATE("'2018-10'!S",TEXT(MATCH($C21,'2018-10'!$C$2:$C$100,0)+1,0)))="")),"Н/Д",INDIRECT(CONCATENATE("'2018-11'!S",TEXT(MATCH($C21,'2018-11'!$C$2:$C$100,0)+1,0)))-INDIRECT(CONCATENATE("'2018-10'!S",TEXT(MATCH($C21,'2018-10'!$C$2:$C$100,0)+1,0))))</f>
        <v>18100</v>
      </c>
      <c r="T21" s="17">
        <f ca="1">IF(OR(INDIRECT(CONCATENATE("'2018-11'!T",TEXT(MATCH($C21,'2018-11'!$C$2:$C$100,0)+1,0)))="",INDIRECT(CONCATENATE("'2018-10'!T",TEXT(MATCH($C21,'2018-10'!$C$2:$C$100,0)+1,0)))="",AND(INDIRECT(CONCATENATE("'2018-11'!T",TEXT(MATCH($C21,'2018-11'!$C$2:$C$100,0)+1,0)))="",INDIRECT(CONCATENATE("'2018-10'!T",TEXT(MATCH($C21,'2018-10'!$C$2:$C$100,0)+1,0)))="")),"Н/Д",INDIRECT(CONCATENATE("'2018-11'!T",TEXT(MATCH($C21,'2018-11'!$C$2:$C$100,0)+1,0)))-INDIRECT(CONCATENATE("'2018-10'!T",TEXT(MATCH($C21,'2018-10'!$C$2:$C$100,0)+1,0))))</f>
        <v>37323274.720000029</v>
      </c>
      <c r="U21" s="17">
        <f ca="1">IF(OR(INDIRECT(CONCATENATE("'2018-11'!U",TEXT(MATCH($C21,'2018-11'!$C$2:$C$100,0)+1,0)))="",INDIRECT(CONCATENATE("'2018-10'!U",TEXT(MATCH($C21,'2018-10'!$C$2:$C$100,0)+1,0)))="",AND(INDIRECT(CONCATENATE("'2018-11'!U",TEXT(MATCH($C21,'2018-11'!$C$2:$C$100,0)+1,0)))="",INDIRECT(CONCATENATE("'2018-10'!U",TEXT(MATCH($C21,'2018-10'!$C$2:$C$100,0)+1,0)))="")),"Н/Д",INDIRECT(CONCATENATE("'2018-11'!U",TEXT(MATCH($C21,'2018-11'!$C$2:$C$100,0)+1,0)))-INDIRECT(CONCATENATE("'2018-10'!U",TEXT(MATCH($C21,'2018-10'!$C$2:$C$100,0)+1,0))))</f>
        <v>-154153.39999999991</v>
      </c>
      <c r="V21" s="17">
        <f ca="1">IF(OR(INDIRECT(CONCATENATE("'2018-11'!V",TEXT(MATCH($C21,'2018-11'!$C$2:$C$100,0)+1,0)))="",INDIRECT(CONCATENATE("'2018-10'!V",TEXT(MATCH($C21,'2018-10'!$C$2:$C$100,0)+1,0)))="",AND(INDIRECT(CONCATENATE("'2018-11'!V",TEXT(MATCH($C21,'2018-11'!$C$2:$C$100,0)+1,0)))="",INDIRECT(CONCATENATE("'2018-10'!V",TEXT(MATCH($C21,'2018-10'!$C$2:$C$100,0)+1,0)))="")),"Н/Д",INDIRECT(CONCATENATE("'2018-11'!V",TEXT(MATCH($C21,'2018-11'!$C$2:$C$100,0)+1,0)))-INDIRECT(CONCATENATE("'2018-10'!V",TEXT(MATCH($C21,'2018-10'!$C$2:$C$100,0)+1,0))))</f>
        <v>699064049.69000053</v>
      </c>
      <c r="W21" s="17">
        <f ca="1">IF(OR(INDIRECT(CONCATENATE("'2018-11'!W",TEXT(MATCH($C21,'2018-11'!$C$2:$C$100,0)+1,0)))="",INDIRECT(CONCATENATE("'2018-10'!W",TEXT(MATCH($C21,'2018-10'!$C$2:$C$100,0)+1,0)))="",AND(INDIRECT(CONCATENATE("'2018-11'!W",TEXT(MATCH($C21,'2018-11'!$C$2:$C$100,0)+1,0)))="",INDIRECT(CONCATENATE("'2018-10'!W",TEXT(MATCH($C21,'2018-10'!$C$2:$C$100,0)+1,0)))="")),"Н/Д",INDIRECT(CONCATENATE("'2018-11'!W",TEXT(MATCH($C21,'2018-11'!$C$2:$C$100,0)+1,0)))-INDIRECT(CONCATENATE("'2018-10'!W",TEXT(MATCH($C21,'2018-10'!$C$2:$C$100,0)+1,0))))</f>
        <v>11158274811.289993</v>
      </c>
    </row>
    <row r="22" spans="1:23" x14ac:dyDescent="0.25">
      <c r="A22" s="2" t="s">
        <v>34</v>
      </c>
      <c r="B22" s="2" t="s">
        <v>43</v>
      </c>
      <c r="C22" s="15">
        <v>92000000</v>
      </c>
      <c r="D22" s="2" t="s">
        <v>214</v>
      </c>
      <c r="E22" s="17">
        <f ca="1">IF(OR(INDIRECT(CONCATENATE("'2018-11'!E",TEXT(MATCH($C22,'2018-11'!$C$2:$C$100,0)+1,0)))="",INDIRECT(CONCATENATE("'2018-10'!E",TEXT(MATCH($C22,'2018-10'!$C$2:$C$100,0)+1,0)))="",AND(INDIRECT(CONCATENATE("'2018-11'!E",TEXT(MATCH($C22,'2018-11'!$C$2:$C$100,0)+1,0)))="",INDIRECT(CONCATENATE("'2018-10'!E",TEXT(MATCH($C22,'2018-10'!$C$2:$C$100,0)+1,0)))="")),"Н/Д",INDIRECT(CONCATENATE("'2018-11'!E",TEXT(MATCH($C22,'2018-11'!$C$2:$C$100,0)+1,0)))-INDIRECT(CONCATENATE("'2018-10'!E",TEXT(MATCH($C22,'2018-10'!$C$2:$C$100,0)+1,0))))</f>
        <v>36057777882.350006</v>
      </c>
      <c r="F22" s="17">
        <f ca="1">IF(OR(INDIRECT(CONCATENATE("'2018-11'!F",TEXT(MATCH($C22,'2018-11'!$C$2:$C$100,0)+1,0)))="",INDIRECT(CONCATENATE("'2018-10'!F",TEXT(MATCH($C22,'2018-10'!$C$2:$C$100,0)+1,0)))="",AND(INDIRECT(CONCATENATE("'2018-11'!F",TEXT(MATCH($C22,'2018-11'!$C$2:$C$100,0)+1,0)))="",INDIRECT(CONCATENATE("'2018-10'!F",TEXT(MATCH($C22,'2018-10'!$C$2:$C$100,0)+1,0)))="")),"Н/Д",INDIRECT(CONCATENATE("'2018-11'!F",TEXT(MATCH($C22,'2018-11'!$C$2:$C$100,0)+1,0)))-INDIRECT(CONCATENATE("'2018-10'!F",TEXT(MATCH($C22,'2018-10'!$C$2:$C$100,0)+1,0))))</f>
        <v>34864167594.610016</v>
      </c>
      <c r="G22" s="17">
        <f ca="1">IF(OR(INDIRECT(CONCATENATE("'2018-11'!G",TEXT(MATCH($C22,'2018-11'!$C$2:$C$100,0)+1,0)))="",INDIRECT(CONCATENATE("'2018-10'!G",TEXT(MATCH($C22,'2018-10'!$C$2:$C$100,0)+1,0)))="",AND(INDIRECT(CONCATENATE("'2018-11'!G",TEXT(MATCH($C22,'2018-11'!$C$2:$C$100,0)+1,0)))="",INDIRECT(CONCATENATE("'2018-10'!G",TEXT(MATCH($C22,'2018-10'!$C$2:$C$100,0)+1,0)))="")),"Н/Д",INDIRECT(CONCATENATE("'2018-11'!G",TEXT(MATCH($C22,'2018-11'!$C$2:$C$100,0)+1,0)))-INDIRECT(CONCATENATE("'2018-10'!G",TEXT(MATCH($C22,'2018-10'!$C$2:$C$100,0)+1,0))))</f>
        <v>18055482295.380005</v>
      </c>
      <c r="H22" s="17">
        <f ca="1">IF(OR(INDIRECT(CONCATENATE("'2018-11'!H",TEXT(MATCH($C22,'2018-11'!$C$2:$C$100,0)+1,0)))="",INDIRECT(CONCATENATE("'2018-10'!H",TEXT(MATCH($C22,'2018-10'!$C$2:$C$100,0)+1,0)))="",AND(INDIRECT(CONCATENATE("'2018-11'!H",TEXT(MATCH($C22,'2018-11'!$C$2:$C$100,0)+1,0)))="",INDIRECT(CONCATENATE("'2018-10'!H",TEXT(MATCH($C22,'2018-10'!$C$2:$C$100,0)+1,0)))="")),"Н/Д",INDIRECT(CONCATENATE("'2018-11'!H",TEXT(MATCH($C22,'2018-11'!$C$2:$C$100,0)+1,0)))-INDIRECT(CONCATENATE("'2018-10'!H",TEXT(MATCH($C22,'2018-10'!$C$2:$C$100,0)+1,0))))</f>
        <v>6154697997.8799973</v>
      </c>
      <c r="I22" s="17">
        <f ca="1">IF(OR(INDIRECT(CONCATENATE("'2018-11'!I",TEXT(MATCH($C22,'2018-11'!$C$2:$C$100,0)+1,0)))="",INDIRECT(CONCATENATE("'2018-10'!I",TEXT(MATCH($C22,'2018-10'!$C$2:$C$100,0)+1,0)))="",AND(INDIRECT(CONCATENATE("'2018-11'!I",TEXT(MATCH($C22,'2018-11'!$C$2:$C$100,0)+1,0)))="",INDIRECT(CONCATENATE("'2018-10'!I",TEXT(MATCH($C22,'2018-10'!$C$2:$C$100,0)+1,0)))="")),"Н/Д",INDIRECT(CONCATENATE("'2018-11'!I",TEXT(MATCH($C22,'2018-11'!$C$2:$C$100,0)+1,0)))-INDIRECT(CONCATENATE("'2018-10'!I",TEXT(MATCH($C22,'2018-10'!$C$2:$C$100,0)+1,0))))</f>
        <v>2706775970.8199997</v>
      </c>
      <c r="J22" s="17" t="str">
        <f ca="1">IF(OR(INDIRECT(CONCATENATE("'2018-11'!J",TEXT(MATCH($C22,'2018-11'!$C$2:$C$100,0)+1,0)))="",INDIRECT(CONCATENATE("'2018-10'!J",TEXT(MATCH($C22,'2018-10'!$C$2:$C$100,0)+1,0)))="",AND(INDIRECT(CONCATENATE("'2018-11'!J",TEXT(MATCH($C22,'2018-11'!$C$2:$C$100,0)+1,0)))="",INDIRECT(CONCATENATE("'2018-10'!J",TEXT(MATCH($C22,'2018-10'!$C$2:$C$100,0)+1,0)))="")),"Н/Д",INDIRECT(CONCATENATE("'2018-11'!J",TEXT(MATCH($C22,'2018-11'!$C$2:$C$100,0)+1,0)))-INDIRECT(CONCATENATE("'2018-10'!J",TEXT(MATCH($C22,'2018-10'!$C$2:$C$100,0)+1,0))))</f>
        <v>Н/Д</v>
      </c>
      <c r="K22" s="17">
        <f ca="1">IF(OR(INDIRECT(CONCATENATE("'2018-11'!K",TEXT(MATCH($C22,'2018-11'!$C$2:$C$100,0)+1,0)))="",INDIRECT(CONCATENATE("'2018-10'!K",TEXT(MATCH($C22,'2018-10'!$C$2:$C$100,0)+1,0)))="",AND(INDIRECT(CONCATENATE("'2018-11'!K",TEXT(MATCH($C22,'2018-11'!$C$2:$C$100,0)+1,0)))="",INDIRECT(CONCATENATE("'2018-10'!K",TEXT(MATCH($C22,'2018-10'!$C$2:$C$100,0)+1,0)))="")),"Н/Д",INDIRECT(CONCATENATE("'2018-11'!K",TEXT(MATCH($C22,'2018-11'!$C$2:$C$100,0)+1,0)))-INDIRECT(CONCATENATE("'2018-10'!K",TEXT(MATCH($C22,'2018-10'!$C$2:$C$100,0)+1,0))))</f>
        <v>2086230729.2700005</v>
      </c>
      <c r="L22" s="17">
        <f ca="1">IF(OR(INDIRECT(CONCATENATE("'2018-11'!L",TEXT(MATCH($C22,'2018-11'!$C$2:$C$100,0)+1,0)))="",INDIRECT(CONCATENATE("'2018-10'!L",TEXT(MATCH($C22,'2018-10'!$C$2:$C$100,0)+1,0)))="",AND(INDIRECT(CONCATENATE("'2018-11'!L",TEXT(MATCH($C22,'2018-11'!$C$2:$C$100,0)+1,0)))="",INDIRECT(CONCATENATE("'2018-10'!L",TEXT(MATCH($C22,'2018-10'!$C$2:$C$100,0)+1,0)))="")),"Н/Д",INDIRECT(CONCATENATE("'2018-11'!L",TEXT(MATCH($C22,'2018-11'!$C$2:$C$100,0)+1,0)))-INDIRECT(CONCATENATE("'2018-10'!L",TEXT(MATCH($C22,'2018-10'!$C$2:$C$100,0)+1,0))))</f>
        <v>4655136518.0200005</v>
      </c>
      <c r="M22" s="17">
        <f ca="1">IF(OR(INDIRECT(CONCATENATE("'2018-11'!M",TEXT(MATCH($C22,'2018-11'!$C$2:$C$100,0)+1,0)))="",INDIRECT(CONCATENATE("'2018-10'!M",TEXT(MATCH($C22,'2018-10'!$C$2:$C$100,0)+1,0)))="",AND(INDIRECT(CONCATENATE("'2018-11'!M",TEXT(MATCH($C22,'2018-11'!$C$2:$C$100,0)+1,0)))="",INDIRECT(CONCATENATE("'2018-10'!M",TEXT(MATCH($C22,'2018-10'!$C$2:$C$100,0)+1,0)))="")),"Н/Д",INDIRECT(CONCATENATE("'2018-11'!M",TEXT(MATCH($C22,'2018-11'!$C$2:$C$100,0)+1,0)))-INDIRECT(CONCATENATE("'2018-10'!M",TEXT(MATCH($C22,'2018-10'!$C$2:$C$100,0)+1,0))))</f>
        <v>13547611.589999996</v>
      </c>
      <c r="N22" s="17">
        <f ca="1">IF(OR(INDIRECT(CONCATENATE("'2018-11'!N",TEXT(MATCH($C22,'2018-11'!$C$2:$C$100,0)+1,0)))="",INDIRECT(CONCATENATE("'2018-10'!N",TEXT(MATCH($C22,'2018-10'!$C$2:$C$100,0)+1,0)))="",AND(INDIRECT(CONCATENATE("'2018-11'!N",TEXT(MATCH($C22,'2018-11'!$C$2:$C$100,0)+1,0)))="",INDIRECT(CONCATENATE("'2018-10'!N",TEXT(MATCH($C22,'2018-10'!$C$2:$C$100,0)+1,0)))="")),"Н/Д",INDIRECT(CONCATENATE("'2018-11'!N",TEXT(MATCH($C22,'2018-11'!$C$2:$C$100,0)+1,0)))-INDIRECT(CONCATENATE("'2018-10'!NE",TEXT(MATCH($C22,'2018-10'!$C$2:$C$100,0)+1,0))))</f>
        <v>1188906460.9300001</v>
      </c>
      <c r="O22" s="17">
        <f ca="1">IF(OR(INDIRECT(CONCATENATE("'2018-11'!O",TEXT(MATCH($C22,'2018-11'!$C$2:$C$100,0)+1,0)))="",INDIRECT(CONCATENATE("'2018-10'!O",TEXT(MATCH($C22,'2018-10'!$C$2:$C$100,0)+1,0)))="",AND(INDIRECT(CONCATENATE("'2018-11'!O",TEXT(MATCH($C22,'2018-11'!$C$2:$C$100,0)+1,0)))="",INDIRECT(CONCATENATE("'2018-10'!O",TEXT(MATCH($C22,'2018-10'!$C$2:$C$100,0)+1,0)))="")),"Н/Д",INDIRECT(CONCATENATE("'2018-11'!O",TEXT(MATCH($C22,'2018-11'!$C$2:$C$100,0)+1,0)))-INDIRECT(CONCATENATE("'2018-10'!O",TEXT(MATCH($C22,'2018-10'!$C$2:$C$100,0)+1,0))))</f>
        <v>364956.81999999995</v>
      </c>
      <c r="P22" s="17">
        <f ca="1">IF(OR(INDIRECT(CONCATENATE("'2018-11'!P",TEXT(MATCH($C22,'2018-11'!$C$2:$C$100,0)+1,0)))="",INDIRECT(CONCATENATE("'2018-10'!P",TEXT(MATCH($C22,'2018-10'!$C$2:$C$100,0)+1,0)))="",AND(INDIRECT(CONCATENATE("'2018-11'!P",TEXT(MATCH($C22,'2018-11'!$C$2:$C$100,0)+1,0)))="",INDIRECT(CONCATENATE("'2018-10'!P",TEXT(MATCH($C22,'2018-10'!$C$2:$C$100,0)+1,0)))="")),"Н/Д",INDIRECT(CONCATENATE("'2018-11'!P",TEXT(MATCH($C22,'2018-11'!$C$2:$C$100,0)+1,0)))-INDIRECT(CONCATENATE("'2018-10'!P",TEXT(MATCH($C22,'2018-10'!$C$2:$C$100,0)+1,0))))</f>
        <v>329521410.34000015</v>
      </c>
      <c r="Q22" s="17">
        <f ca="1">IF(OR(INDIRECT(CONCATENATE("'2018-11'!Q",TEXT(MATCH($C22,'2018-11'!$C$2:$C$100,0)+1,0)))="",INDIRECT(CONCATENATE("'2018-10'!Q",TEXT(MATCH($C22,'2018-10'!$C$2:$C$100,0)+1,0)))="",AND(INDIRECT(CONCATENATE("'2018-11'!Q",TEXT(MATCH($C22,'2018-11'!$C$2:$C$100,0)+1,0)))="",INDIRECT(CONCATENATE("'2018-10'!Q",TEXT(MATCH($C22,'2018-10'!$C$2:$C$100,0)+1,0)))="")),"Н/Д",INDIRECT(CONCATENATE("'2018-11'!Q",TEXT(MATCH($C22,'2018-11'!$C$2:$C$100,0)+1,0)))-INDIRECT(CONCATENATE("'2018-10'!Q",TEXT(MATCH($C22,'2018-10'!$C$2:$C$100,0)+1,0))))</f>
        <v>48962001.139999986</v>
      </c>
      <c r="R22" s="17">
        <f ca="1">IF(OR(INDIRECT(CONCATENATE("'2018-11'!R",TEXT(MATCH($C22,'2018-11'!$C$2:$C$100,0)+1,0)))="",INDIRECT(CONCATENATE("'2018-10'!R",TEXT(MATCH($C22,'2018-10'!$C$2:$C$100,0)+1,0)))="",AND(INDIRECT(CONCATENATE("'2018-11'!R",TEXT(MATCH($C22,'2018-11'!$C$2:$C$100,0)+1,0)))="",INDIRECT(CONCATENATE("'2018-10'!R",TEXT(MATCH($C22,'2018-10'!$C$2:$C$100,0)+1,0)))="")),"Н/Д",INDIRECT(CONCATENATE("'2018-11'!R",TEXT(MATCH($C22,'2018-11'!$C$2:$C$100,0)+1,0)))-INDIRECT(CONCATENATE("'2018-10'!R",TEXT(MATCH($C22,'2018-10'!$C$2:$C$100,0)+1,0))))</f>
        <v>177994673.53000009</v>
      </c>
      <c r="S22" s="17">
        <f ca="1">IF(OR(INDIRECT(CONCATENATE("'2018-11'!S",TEXT(MATCH($C22,'2018-11'!$C$2:$C$100,0)+1,0)))="",INDIRECT(CONCATENATE("'2018-10'!S",TEXT(MATCH($C22,'2018-10'!$C$2:$C$100,0)+1,0)))="",AND(INDIRECT(CONCATENATE("'2018-11'!S",TEXT(MATCH($C22,'2018-11'!$C$2:$C$100,0)+1,0)))="",INDIRECT(CONCATENATE("'2018-10'!S",TEXT(MATCH($C22,'2018-10'!$C$2:$C$100,0)+1,0)))="")),"Н/Д",INDIRECT(CONCATENATE("'2018-11'!S",TEXT(MATCH($C22,'2018-11'!$C$2:$C$100,0)+1,0)))-INDIRECT(CONCATENATE("'2018-10'!S",TEXT(MATCH($C22,'2018-10'!$C$2:$C$100,0)+1,0))))</f>
        <v>107000</v>
      </c>
      <c r="T22" s="17">
        <f ca="1">IF(OR(INDIRECT(CONCATENATE("'2018-11'!T",TEXT(MATCH($C22,'2018-11'!$C$2:$C$100,0)+1,0)))="",INDIRECT(CONCATENATE("'2018-10'!T",TEXT(MATCH($C22,'2018-10'!$C$2:$C$100,0)+1,0)))="",AND(INDIRECT(CONCATENATE("'2018-11'!T",TEXT(MATCH($C22,'2018-11'!$C$2:$C$100,0)+1,0)))="",INDIRECT(CONCATENATE("'2018-10'!T",TEXT(MATCH($C22,'2018-10'!$C$2:$C$100,0)+1,0)))="")),"Н/Д",INDIRECT(CONCATENATE("'2018-11'!T",TEXT(MATCH($C22,'2018-11'!$C$2:$C$100,0)+1,0)))-INDIRECT(CONCATENATE("'2018-10'!T",TEXT(MATCH($C22,'2018-10'!$C$2:$C$100,0)+1,0))))</f>
        <v>358543189.34000015</v>
      </c>
      <c r="U22" s="17">
        <f ca="1">IF(OR(INDIRECT(CONCATENATE("'2018-11'!U",TEXT(MATCH($C22,'2018-11'!$C$2:$C$100,0)+1,0)))="",INDIRECT(CONCATENATE("'2018-10'!U",TEXT(MATCH($C22,'2018-10'!$C$2:$C$100,0)+1,0)))="",AND(INDIRECT(CONCATENATE("'2018-11'!U",TEXT(MATCH($C22,'2018-11'!$C$2:$C$100,0)+1,0)))="",INDIRECT(CONCATENATE("'2018-10'!U",TEXT(MATCH($C22,'2018-10'!$C$2:$C$100,0)+1,0)))="")),"Н/Д",INDIRECT(CONCATENATE("'2018-11'!U",TEXT(MATCH($C22,'2018-11'!$C$2:$C$100,0)+1,0)))-INDIRECT(CONCATENATE("'2018-10'!U",TEXT(MATCH($C22,'2018-10'!$C$2:$C$100,0)+1,0))))</f>
        <v>1663226.5400000811</v>
      </c>
      <c r="V22" s="17">
        <f ca="1">IF(OR(INDIRECT(CONCATENATE("'2018-11'!V",TEXT(MATCH($C22,'2018-11'!$C$2:$C$100,0)+1,0)))="",INDIRECT(CONCATENATE("'2018-10'!V",TEXT(MATCH($C22,'2018-10'!$C$2:$C$100,0)+1,0)))="",AND(INDIRECT(CONCATENATE("'2018-11'!V",TEXT(MATCH($C22,'2018-11'!$C$2:$C$100,0)+1,0)))="",INDIRECT(CONCATENATE("'2018-10'!V",TEXT(MATCH($C22,'2018-10'!$C$2:$C$100,0)+1,0)))="")),"Н/Д",INDIRECT(CONCATENATE("'2018-11'!V",TEXT(MATCH($C22,'2018-11'!$C$2:$C$100,0)+1,0)))-INDIRECT(CONCATENATE("'2018-10'!V",TEXT(MATCH($C22,'2018-10'!$C$2:$C$100,0)+1,0))))</f>
        <v>1193610287.7400017</v>
      </c>
      <c r="W22" s="17">
        <f ca="1">IF(OR(INDIRECT(CONCATENATE("'2018-11'!W",TEXT(MATCH($C22,'2018-11'!$C$2:$C$100,0)+1,0)))="",INDIRECT(CONCATENATE("'2018-10'!W",TEXT(MATCH($C22,'2018-10'!$C$2:$C$100,0)+1,0)))="",AND(INDIRECT(CONCATENATE("'2018-11'!W",TEXT(MATCH($C22,'2018-11'!$C$2:$C$100,0)+1,0)))="",INDIRECT(CONCATENATE("'2018-10'!W",TEXT(MATCH($C22,'2018-10'!$C$2:$C$100,0)+1,0)))="")),"Н/Д",INDIRECT(CONCATENATE("'2018-11'!W",TEXT(MATCH($C22,'2018-11'!$C$2:$C$100,0)+1,0)))-INDIRECT(CONCATENATE("'2018-10'!W",TEXT(MATCH($C22,'2018-10'!$C$2:$C$100,0)+1,0))))</f>
        <v>106826875372.43005</v>
      </c>
    </row>
    <row r="23" spans="1:23" x14ac:dyDescent="0.25">
      <c r="A23" s="2" t="s">
        <v>34</v>
      </c>
      <c r="B23" s="2" t="s">
        <v>44</v>
      </c>
      <c r="C23" s="15">
        <v>36000000</v>
      </c>
      <c r="D23" s="2" t="s">
        <v>214</v>
      </c>
      <c r="E23" s="17">
        <f ca="1">IF(OR(INDIRECT(CONCATENATE("'2018-11'!E",TEXT(MATCH($C23,'2018-11'!$C$2:$C$100,0)+1,0)))="",INDIRECT(CONCATENATE("'2018-10'!E",TEXT(MATCH($C23,'2018-10'!$C$2:$C$100,0)+1,0)))="",AND(INDIRECT(CONCATENATE("'2018-11'!E",TEXT(MATCH($C23,'2018-11'!$C$2:$C$100,0)+1,0)))="",INDIRECT(CONCATENATE("'2018-10'!E",TEXT(MATCH($C23,'2018-10'!$C$2:$C$100,0)+1,0)))="")),"Н/Д",INDIRECT(CONCATENATE("'2018-11'!E",TEXT(MATCH($C23,'2018-11'!$C$2:$C$100,0)+1,0)))-INDIRECT(CONCATENATE("'2018-10'!E",TEXT(MATCH($C23,'2018-10'!$C$2:$C$100,0)+1,0))))</f>
        <v>24812591561.940002</v>
      </c>
      <c r="F23" s="17">
        <f ca="1">IF(OR(INDIRECT(CONCATENATE("'2018-11'!F",TEXT(MATCH($C23,'2018-11'!$C$2:$C$100,0)+1,0)))="",INDIRECT(CONCATENATE("'2018-10'!F",TEXT(MATCH($C23,'2018-10'!$C$2:$C$100,0)+1,0)))="",AND(INDIRECT(CONCATENATE("'2018-11'!F",TEXT(MATCH($C23,'2018-11'!$C$2:$C$100,0)+1,0)))="",INDIRECT(CONCATENATE("'2018-10'!F",TEXT(MATCH($C23,'2018-10'!$C$2:$C$100,0)+1,0)))="")),"Н/Д",INDIRECT(CONCATENATE("'2018-11'!F",TEXT(MATCH($C23,'2018-11'!$C$2:$C$100,0)+1,0)))-INDIRECT(CONCATENATE("'2018-10'!F",TEXT(MATCH($C23,'2018-10'!$C$2:$C$100,0)+1,0))))</f>
        <v>23147078013.87999</v>
      </c>
      <c r="G23" s="17">
        <f ca="1">IF(OR(INDIRECT(CONCATENATE("'2018-11'!G",TEXT(MATCH($C23,'2018-11'!$C$2:$C$100,0)+1,0)))="",INDIRECT(CONCATENATE("'2018-10'!G",TEXT(MATCH($C23,'2018-10'!$C$2:$C$100,0)+1,0)))="",AND(INDIRECT(CONCATENATE("'2018-11'!G",TEXT(MATCH($C23,'2018-11'!$C$2:$C$100,0)+1,0)))="",INDIRECT(CONCATENATE("'2018-10'!G",TEXT(MATCH($C23,'2018-10'!$C$2:$C$100,0)+1,0)))="")),"Н/Д",INDIRECT(CONCATENATE("'2018-11'!G",TEXT(MATCH($C23,'2018-11'!$C$2:$C$100,0)+1,0)))-INDIRECT(CONCATENATE("'2018-10'!G",TEXT(MATCH($C23,'2018-10'!$C$2:$C$100,0)+1,0))))</f>
        <v>8785194666.4100037</v>
      </c>
      <c r="H23" s="17">
        <f ca="1">IF(OR(INDIRECT(CONCATENATE("'2018-11'!H",TEXT(MATCH($C23,'2018-11'!$C$2:$C$100,0)+1,0)))="",INDIRECT(CONCATENATE("'2018-10'!H",TEXT(MATCH($C23,'2018-10'!$C$2:$C$100,0)+1,0)))="",AND(INDIRECT(CONCATENATE("'2018-11'!H",TEXT(MATCH($C23,'2018-11'!$C$2:$C$100,0)+1,0)))="",INDIRECT(CONCATENATE("'2018-10'!H",TEXT(MATCH($C23,'2018-10'!$C$2:$C$100,0)+1,0)))="")),"Н/Д",INDIRECT(CONCATENATE("'2018-11'!H",TEXT(MATCH($C23,'2018-11'!$C$2:$C$100,0)+1,0)))-INDIRECT(CONCATENATE("'2018-10'!H",TEXT(MATCH($C23,'2018-10'!$C$2:$C$100,0)+1,0))))</f>
        <v>5299541360.3499985</v>
      </c>
      <c r="I23" s="17">
        <f ca="1">IF(OR(INDIRECT(CONCATENATE("'2018-11'!I",TEXT(MATCH($C23,'2018-11'!$C$2:$C$100,0)+1,0)))="",INDIRECT(CONCATENATE("'2018-10'!I",TEXT(MATCH($C23,'2018-10'!$C$2:$C$100,0)+1,0)))="",AND(INDIRECT(CONCATENATE("'2018-11'!I",TEXT(MATCH($C23,'2018-11'!$C$2:$C$100,0)+1,0)))="",INDIRECT(CONCATENATE("'2018-10'!I",TEXT(MATCH($C23,'2018-10'!$C$2:$C$100,0)+1,0)))="")),"Н/Д",INDIRECT(CONCATENATE("'2018-11'!I",TEXT(MATCH($C23,'2018-11'!$C$2:$C$100,0)+1,0)))-INDIRECT(CONCATENATE("'2018-10'!I",TEXT(MATCH($C23,'2018-10'!$C$2:$C$100,0)+1,0))))</f>
        <v>1415369721.0100002</v>
      </c>
      <c r="J23" s="17" t="str">
        <f ca="1">IF(OR(INDIRECT(CONCATENATE("'2018-11'!J",TEXT(MATCH($C23,'2018-11'!$C$2:$C$100,0)+1,0)))="",INDIRECT(CONCATENATE("'2018-10'!J",TEXT(MATCH($C23,'2018-10'!$C$2:$C$100,0)+1,0)))="",AND(INDIRECT(CONCATENATE("'2018-11'!J",TEXT(MATCH($C23,'2018-11'!$C$2:$C$100,0)+1,0)))="",INDIRECT(CONCATENATE("'2018-10'!J",TEXT(MATCH($C23,'2018-10'!$C$2:$C$100,0)+1,0)))="")),"Н/Д",INDIRECT(CONCATENATE("'2018-11'!J",TEXT(MATCH($C23,'2018-11'!$C$2:$C$100,0)+1,0)))-INDIRECT(CONCATENATE("'2018-10'!J",TEXT(MATCH($C23,'2018-10'!$C$2:$C$100,0)+1,0))))</f>
        <v>Н/Д</v>
      </c>
      <c r="K23" s="17">
        <f ca="1">IF(OR(INDIRECT(CONCATENATE("'2018-11'!K",TEXT(MATCH($C23,'2018-11'!$C$2:$C$100,0)+1,0)))="",INDIRECT(CONCATENATE("'2018-10'!K",TEXT(MATCH($C23,'2018-10'!$C$2:$C$100,0)+1,0)))="",AND(INDIRECT(CONCATENATE("'2018-11'!K",TEXT(MATCH($C23,'2018-11'!$C$2:$C$100,0)+1,0)))="",INDIRECT(CONCATENATE("'2018-10'!K",TEXT(MATCH($C23,'2018-10'!$C$2:$C$100,0)+1,0)))="")),"Н/Д",INDIRECT(CONCATENATE("'2018-11'!K",TEXT(MATCH($C23,'2018-11'!$C$2:$C$100,0)+1,0)))-INDIRECT(CONCATENATE("'2018-10'!K",TEXT(MATCH($C23,'2018-10'!$C$2:$C$100,0)+1,0))))</f>
        <v>1620642971.9099998</v>
      </c>
      <c r="L23" s="17">
        <f ca="1">IF(OR(INDIRECT(CONCATENATE("'2018-11'!L",TEXT(MATCH($C23,'2018-11'!$C$2:$C$100,0)+1,0)))="",INDIRECT(CONCATENATE("'2018-10'!L",TEXT(MATCH($C23,'2018-10'!$C$2:$C$100,0)+1,0)))="",AND(INDIRECT(CONCATENATE("'2018-11'!L",TEXT(MATCH($C23,'2018-11'!$C$2:$C$100,0)+1,0)))="",INDIRECT(CONCATENATE("'2018-10'!L",TEXT(MATCH($C23,'2018-10'!$C$2:$C$100,0)+1,0)))="")),"Н/Д",INDIRECT(CONCATENATE("'2018-11'!L",TEXT(MATCH($C23,'2018-11'!$C$2:$C$100,0)+1,0)))-INDIRECT(CONCATENATE("'2018-10'!L",TEXT(MATCH($C23,'2018-10'!$C$2:$C$100,0)+1,0))))</f>
        <v>5077624127.0600014</v>
      </c>
      <c r="M23" s="17">
        <f ca="1">IF(OR(INDIRECT(CONCATENATE("'2018-11'!M",TEXT(MATCH($C23,'2018-11'!$C$2:$C$100,0)+1,0)))="",INDIRECT(CONCATENATE("'2018-10'!M",TEXT(MATCH($C23,'2018-10'!$C$2:$C$100,0)+1,0)))="",AND(INDIRECT(CONCATENATE("'2018-11'!M",TEXT(MATCH($C23,'2018-11'!$C$2:$C$100,0)+1,0)))="",INDIRECT(CONCATENATE("'2018-10'!M",TEXT(MATCH($C23,'2018-10'!$C$2:$C$100,0)+1,0)))="")),"Н/Д",INDIRECT(CONCATENATE("'2018-11'!M",TEXT(MATCH($C23,'2018-11'!$C$2:$C$100,0)+1,0)))-INDIRECT(CONCATENATE("'2018-10'!M",TEXT(MATCH($C23,'2018-10'!$C$2:$C$100,0)+1,0))))</f>
        <v>7099629.5299999937</v>
      </c>
      <c r="N23" s="17">
        <f ca="1">IF(OR(INDIRECT(CONCATENATE("'2018-11'!N",TEXT(MATCH($C23,'2018-11'!$C$2:$C$100,0)+1,0)))="",INDIRECT(CONCATENATE("'2018-10'!N",TEXT(MATCH($C23,'2018-10'!$C$2:$C$100,0)+1,0)))="",AND(INDIRECT(CONCATENATE("'2018-11'!N",TEXT(MATCH($C23,'2018-11'!$C$2:$C$100,0)+1,0)))="",INDIRECT(CONCATENATE("'2018-10'!N",TEXT(MATCH($C23,'2018-10'!$C$2:$C$100,0)+1,0)))="")),"Н/Д",INDIRECT(CONCATENATE("'2018-11'!N",TEXT(MATCH($C23,'2018-11'!$C$2:$C$100,0)+1,0)))-INDIRECT(CONCATENATE("'2018-10'!NE",TEXT(MATCH($C23,'2018-10'!$C$2:$C$100,0)+1,0))))</f>
        <v>821322590.37</v>
      </c>
      <c r="O23" s="17">
        <f ca="1">IF(OR(INDIRECT(CONCATENATE("'2018-11'!O",TEXT(MATCH($C23,'2018-11'!$C$2:$C$100,0)+1,0)))="",INDIRECT(CONCATENATE("'2018-10'!O",TEXT(MATCH($C23,'2018-10'!$C$2:$C$100,0)+1,0)))="",AND(INDIRECT(CONCATENATE("'2018-11'!O",TEXT(MATCH($C23,'2018-11'!$C$2:$C$100,0)+1,0)))="",INDIRECT(CONCATENATE("'2018-10'!O",TEXT(MATCH($C23,'2018-10'!$C$2:$C$100,0)+1,0)))="")),"Н/Д",INDIRECT(CONCATENATE("'2018-11'!O",TEXT(MATCH($C23,'2018-11'!$C$2:$C$100,0)+1,0)))-INDIRECT(CONCATENATE("'2018-10'!O",TEXT(MATCH($C23,'2018-10'!$C$2:$C$100,0)+1,0))))</f>
        <v>61606.860000000102</v>
      </c>
      <c r="P23" s="17">
        <f ca="1">IF(OR(INDIRECT(CONCATENATE("'2018-11'!P",TEXT(MATCH($C23,'2018-11'!$C$2:$C$100,0)+1,0)))="",INDIRECT(CONCATENATE("'2018-10'!P",TEXT(MATCH($C23,'2018-10'!$C$2:$C$100,0)+1,0)))="",AND(INDIRECT(CONCATENATE("'2018-11'!P",TEXT(MATCH($C23,'2018-11'!$C$2:$C$100,0)+1,0)))="",INDIRECT(CONCATENATE("'2018-10'!P",TEXT(MATCH($C23,'2018-10'!$C$2:$C$100,0)+1,0)))="")),"Н/Д",INDIRECT(CONCATENATE("'2018-11'!P",TEXT(MATCH($C23,'2018-11'!$C$2:$C$100,0)+1,0)))-INDIRECT(CONCATENATE("'2018-10'!P",TEXT(MATCH($C23,'2018-10'!$C$2:$C$100,0)+1,0))))</f>
        <v>398928758.17000008</v>
      </c>
      <c r="Q23" s="17">
        <f ca="1">IF(OR(INDIRECT(CONCATENATE("'2018-11'!Q",TEXT(MATCH($C23,'2018-11'!$C$2:$C$100,0)+1,0)))="",INDIRECT(CONCATENATE("'2018-10'!Q",TEXT(MATCH($C23,'2018-10'!$C$2:$C$100,0)+1,0)))="",AND(INDIRECT(CONCATENATE("'2018-11'!Q",TEXT(MATCH($C23,'2018-11'!$C$2:$C$100,0)+1,0)))="",INDIRECT(CONCATENATE("'2018-10'!Q",TEXT(MATCH($C23,'2018-10'!$C$2:$C$100,0)+1,0)))="")),"Н/Д",INDIRECT(CONCATENATE("'2018-11'!Q",TEXT(MATCH($C23,'2018-11'!$C$2:$C$100,0)+1,0)))-INDIRECT(CONCATENATE("'2018-10'!Q",TEXT(MATCH($C23,'2018-10'!$C$2:$C$100,0)+1,0))))</f>
        <v>51077742.01000002</v>
      </c>
      <c r="R23" s="17">
        <f ca="1">IF(OR(INDIRECT(CONCATENATE("'2018-11'!R",TEXT(MATCH($C23,'2018-11'!$C$2:$C$100,0)+1,0)))="",INDIRECT(CONCATENATE("'2018-10'!R",TEXT(MATCH($C23,'2018-10'!$C$2:$C$100,0)+1,0)))="",AND(INDIRECT(CONCATENATE("'2018-11'!R",TEXT(MATCH($C23,'2018-11'!$C$2:$C$100,0)+1,0)))="",INDIRECT(CONCATENATE("'2018-10'!R",TEXT(MATCH($C23,'2018-10'!$C$2:$C$100,0)+1,0)))="")),"Н/Д",INDIRECT(CONCATENATE("'2018-11'!R",TEXT(MATCH($C23,'2018-11'!$C$2:$C$100,0)+1,0)))-INDIRECT(CONCATENATE("'2018-10'!R",TEXT(MATCH($C23,'2018-10'!$C$2:$C$100,0)+1,0))))</f>
        <v>72001356.290000081</v>
      </c>
      <c r="S23" s="17">
        <f ca="1">IF(OR(INDIRECT(CONCATENATE("'2018-11'!S",TEXT(MATCH($C23,'2018-11'!$C$2:$C$100,0)+1,0)))="",INDIRECT(CONCATENATE("'2018-10'!S",TEXT(MATCH($C23,'2018-10'!$C$2:$C$100,0)+1,0)))="",AND(INDIRECT(CONCATENATE("'2018-11'!S",TEXT(MATCH($C23,'2018-11'!$C$2:$C$100,0)+1,0)))="",INDIRECT(CONCATENATE("'2018-10'!S",TEXT(MATCH($C23,'2018-10'!$C$2:$C$100,0)+1,0)))="")),"Н/Д",INDIRECT(CONCATENATE("'2018-11'!S",TEXT(MATCH($C23,'2018-11'!$C$2:$C$100,0)+1,0)))-INDIRECT(CONCATENATE("'2018-10'!S",TEXT(MATCH($C23,'2018-10'!$C$2:$C$100,0)+1,0))))</f>
        <v>190343.81999999983</v>
      </c>
      <c r="T23" s="17">
        <f ca="1">IF(OR(INDIRECT(CONCATENATE("'2018-11'!T",TEXT(MATCH($C23,'2018-11'!$C$2:$C$100,0)+1,0)))="",INDIRECT(CONCATENATE("'2018-10'!T",TEXT(MATCH($C23,'2018-10'!$C$2:$C$100,0)+1,0)))="",AND(INDIRECT(CONCATENATE("'2018-11'!T",TEXT(MATCH($C23,'2018-11'!$C$2:$C$100,0)+1,0)))="",INDIRECT(CONCATENATE("'2018-10'!T",TEXT(MATCH($C23,'2018-10'!$C$2:$C$100,0)+1,0)))="")),"Н/Д",INDIRECT(CONCATENATE("'2018-11'!T",TEXT(MATCH($C23,'2018-11'!$C$2:$C$100,0)+1,0)))-INDIRECT(CONCATENATE("'2018-10'!T",TEXT(MATCH($C23,'2018-10'!$C$2:$C$100,0)+1,0))))</f>
        <v>303588552.62000012</v>
      </c>
      <c r="U23" s="17">
        <f ca="1">IF(OR(INDIRECT(CONCATENATE("'2018-11'!U",TEXT(MATCH($C23,'2018-11'!$C$2:$C$100,0)+1,0)))="",INDIRECT(CONCATENATE("'2018-10'!U",TEXT(MATCH($C23,'2018-10'!$C$2:$C$100,0)+1,0)))="",AND(INDIRECT(CONCATENATE("'2018-11'!U",TEXT(MATCH($C23,'2018-11'!$C$2:$C$100,0)+1,0)))="",INDIRECT(CONCATENATE("'2018-10'!U",TEXT(MATCH($C23,'2018-10'!$C$2:$C$100,0)+1,0)))="")),"Н/Д",INDIRECT(CONCATENATE("'2018-11'!U",TEXT(MATCH($C23,'2018-11'!$C$2:$C$100,0)+1,0)))-INDIRECT(CONCATENATE("'2018-10'!U",TEXT(MATCH($C23,'2018-10'!$C$2:$C$100,0)+1,0))))</f>
        <v>10180875.100000009</v>
      </c>
      <c r="V23" s="17">
        <f ca="1">IF(OR(INDIRECT(CONCATENATE("'2018-11'!V",TEXT(MATCH($C23,'2018-11'!$C$2:$C$100,0)+1,0)))="",INDIRECT(CONCATENATE("'2018-10'!V",TEXT(MATCH($C23,'2018-10'!$C$2:$C$100,0)+1,0)))="",AND(INDIRECT(CONCATENATE("'2018-11'!V",TEXT(MATCH($C23,'2018-11'!$C$2:$C$100,0)+1,0)))="",INDIRECT(CONCATENATE("'2018-10'!V",TEXT(MATCH($C23,'2018-10'!$C$2:$C$100,0)+1,0)))="")),"Н/Д",INDIRECT(CONCATENATE("'2018-11'!V",TEXT(MATCH($C23,'2018-11'!$C$2:$C$100,0)+1,0)))-INDIRECT(CONCATENATE("'2018-10'!V",TEXT(MATCH($C23,'2018-10'!$C$2:$C$100,0)+1,0))))</f>
        <v>1665513548.0600014</v>
      </c>
      <c r="W23" s="17">
        <f ca="1">IF(OR(INDIRECT(CONCATENATE("'2018-11'!W",TEXT(MATCH($C23,'2018-11'!$C$2:$C$100,0)+1,0)))="",INDIRECT(CONCATENATE("'2018-10'!W",TEXT(MATCH($C23,'2018-10'!$C$2:$C$100,0)+1,0)))="",AND(INDIRECT(CONCATENATE("'2018-11'!W",TEXT(MATCH($C23,'2018-11'!$C$2:$C$100,0)+1,0)))="",INDIRECT(CONCATENATE("'2018-10'!W",TEXT(MATCH($C23,'2018-10'!$C$2:$C$100,0)+1,0)))="")),"Н/Д",INDIRECT(CONCATENATE("'2018-11'!W",TEXT(MATCH($C23,'2018-11'!$C$2:$C$100,0)+1,0)))-INDIRECT(CONCATENATE("'2018-10'!W",TEXT(MATCH($C23,'2018-10'!$C$2:$C$100,0)+1,0))))</f>
        <v>72761051072.77002</v>
      </c>
    </row>
    <row r="24" spans="1:23" x14ac:dyDescent="0.25">
      <c r="A24" s="2" t="s">
        <v>34</v>
      </c>
      <c r="B24" s="2" t="s">
        <v>45</v>
      </c>
      <c r="C24" s="15">
        <v>63000000</v>
      </c>
      <c r="D24" s="2" t="s">
        <v>214</v>
      </c>
      <c r="E24" s="17">
        <f ca="1">IF(OR(INDIRECT(CONCATENATE("'2018-11'!E",TEXT(MATCH($C24,'2018-11'!$C$2:$C$100,0)+1,0)))="",INDIRECT(CONCATENATE("'2018-10'!E",TEXT(MATCH($C24,'2018-10'!$C$2:$C$100,0)+1,0)))="",AND(INDIRECT(CONCATENATE("'2018-11'!E",TEXT(MATCH($C24,'2018-11'!$C$2:$C$100,0)+1,0)))="",INDIRECT(CONCATENATE("'2018-10'!E",TEXT(MATCH($C24,'2018-10'!$C$2:$C$100,0)+1,0)))="")),"Н/Д",INDIRECT(CONCATENATE("'2018-11'!E",TEXT(MATCH($C24,'2018-11'!$C$2:$C$100,0)+1,0)))-INDIRECT(CONCATENATE("'2018-10'!E",TEXT(MATCH($C24,'2018-10'!$C$2:$C$100,0)+1,0))))</f>
        <v>12257149830.580002</v>
      </c>
      <c r="F24" s="17">
        <f ca="1">IF(OR(INDIRECT(CONCATENATE("'2018-11'!F",TEXT(MATCH($C24,'2018-11'!$C$2:$C$100,0)+1,0)))="",INDIRECT(CONCATENATE("'2018-10'!F",TEXT(MATCH($C24,'2018-10'!$C$2:$C$100,0)+1,0)))="",AND(INDIRECT(CONCATENATE("'2018-11'!F",TEXT(MATCH($C24,'2018-11'!$C$2:$C$100,0)+1,0)))="",INDIRECT(CONCATENATE("'2018-10'!F",TEXT(MATCH($C24,'2018-10'!$C$2:$C$100,0)+1,0)))="")),"Н/Д",INDIRECT(CONCATENATE("'2018-11'!F",TEXT(MATCH($C24,'2018-11'!$C$2:$C$100,0)+1,0)))-INDIRECT(CONCATENATE("'2018-10'!F",TEXT(MATCH($C24,'2018-10'!$C$2:$C$100,0)+1,0))))</f>
        <v>10928208631.799995</v>
      </c>
      <c r="G24" s="17">
        <f ca="1">IF(OR(INDIRECT(CONCATENATE("'2018-11'!G",TEXT(MATCH($C24,'2018-11'!$C$2:$C$100,0)+1,0)))="",INDIRECT(CONCATENATE("'2018-10'!G",TEXT(MATCH($C24,'2018-10'!$C$2:$C$100,0)+1,0)))="",AND(INDIRECT(CONCATENATE("'2018-11'!G",TEXT(MATCH($C24,'2018-11'!$C$2:$C$100,0)+1,0)))="",INDIRECT(CONCATENATE("'2018-10'!G",TEXT(MATCH($C24,'2018-10'!$C$2:$C$100,0)+1,0)))="")),"Н/Д",INDIRECT(CONCATENATE("'2018-11'!G",TEXT(MATCH($C24,'2018-11'!$C$2:$C$100,0)+1,0)))-INDIRECT(CONCATENATE("'2018-10'!G",TEXT(MATCH($C24,'2018-10'!$C$2:$C$100,0)+1,0))))</f>
        <v>3186212913.6499996</v>
      </c>
      <c r="H24" s="17">
        <f ca="1">IF(OR(INDIRECT(CONCATENATE("'2018-11'!H",TEXT(MATCH($C24,'2018-11'!$C$2:$C$100,0)+1,0)))="",INDIRECT(CONCATENATE("'2018-10'!H",TEXT(MATCH($C24,'2018-10'!$C$2:$C$100,0)+1,0)))="",AND(INDIRECT(CONCATENATE("'2018-11'!H",TEXT(MATCH($C24,'2018-11'!$C$2:$C$100,0)+1,0)))="",INDIRECT(CONCATENATE("'2018-10'!H",TEXT(MATCH($C24,'2018-10'!$C$2:$C$100,0)+1,0)))="")),"Н/Д",INDIRECT(CONCATENATE("'2018-11'!H",TEXT(MATCH($C24,'2018-11'!$C$2:$C$100,0)+1,0)))-INDIRECT(CONCATENATE("'2018-10'!H",TEXT(MATCH($C24,'2018-10'!$C$2:$C$100,0)+1,0))))</f>
        <v>2695978934.0900002</v>
      </c>
      <c r="I24" s="17">
        <f ca="1">IF(OR(INDIRECT(CONCATENATE("'2018-11'!I",TEXT(MATCH($C24,'2018-11'!$C$2:$C$100,0)+1,0)))="",INDIRECT(CONCATENATE("'2018-10'!I",TEXT(MATCH($C24,'2018-10'!$C$2:$C$100,0)+1,0)))="",AND(INDIRECT(CONCATENATE("'2018-11'!I",TEXT(MATCH($C24,'2018-11'!$C$2:$C$100,0)+1,0)))="",INDIRECT(CONCATENATE("'2018-10'!I",TEXT(MATCH($C24,'2018-10'!$C$2:$C$100,0)+1,0)))="")),"Н/Д",INDIRECT(CONCATENATE("'2018-11'!I",TEXT(MATCH($C24,'2018-11'!$C$2:$C$100,0)+1,0)))-INDIRECT(CONCATENATE("'2018-10'!I",TEXT(MATCH($C24,'2018-10'!$C$2:$C$100,0)+1,0))))</f>
        <v>572125807.18000031</v>
      </c>
      <c r="J24" s="17" t="str">
        <f ca="1">IF(OR(INDIRECT(CONCATENATE("'2018-11'!J",TEXT(MATCH($C24,'2018-11'!$C$2:$C$100,0)+1,0)))="",INDIRECT(CONCATENATE("'2018-10'!J",TEXT(MATCH($C24,'2018-10'!$C$2:$C$100,0)+1,0)))="",AND(INDIRECT(CONCATENATE("'2018-11'!J",TEXT(MATCH($C24,'2018-11'!$C$2:$C$100,0)+1,0)))="",INDIRECT(CONCATENATE("'2018-10'!J",TEXT(MATCH($C24,'2018-10'!$C$2:$C$100,0)+1,0)))="")),"Н/Д",INDIRECT(CONCATENATE("'2018-11'!J",TEXT(MATCH($C24,'2018-11'!$C$2:$C$100,0)+1,0)))-INDIRECT(CONCATENATE("'2018-10'!J",TEXT(MATCH($C24,'2018-10'!$C$2:$C$100,0)+1,0))))</f>
        <v>Н/Д</v>
      </c>
      <c r="K24" s="17">
        <f ca="1">IF(OR(INDIRECT(CONCATENATE("'2018-11'!K",TEXT(MATCH($C24,'2018-11'!$C$2:$C$100,0)+1,0)))="",INDIRECT(CONCATENATE("'2018-10'!K",TEXT(MATCH($C24,'2018-10'!$C$2:$C$100,0)+1,0)))="",AND(INDIRECT(CONCATENATE("'2018-11'!K",TEXT(MATCH($C24,'2018-11'!$C$2:$C$100,0)+1,0)))="",INDIRECT(CONCATENATE("'2018-10'!K",TEXT(MATCH($C24,'2018-10'!$C$2:$C$100,0)+1,0)))="")),"Н/Д",INDIRECT(CONCATENATE("'2018-11'!K",TEXT(MATCH($C24,'2018-11'!$C$2:$C$100,0)+1,0)))-INDIRECT(CONCATENATE("'2018-10'!K",TEXT(MATCH($C24,'2018-10'!$C$2:$C$100,0)+1,0))))</f>
        <v>856512048.85999966</v>
      </c>
      <c r="L24" s="17">
        <f ca="1">IF(OR(INDIRECT(CONCATENATE("'2018-11'!L",TEXT(MATCH($C24,'2018-11'!$C$2:$C$100,0)+1,0)))="",INDIRECT(CONCATENATE("'2018-10'!L",TEXT(MATCH($C24,'2018-10'!$C$2:$C$100,0)+1,0)))="",AND(INDIRECT(CONCATENATE("'2018-11'!L",TEXT(MATCH($C24,'2018-11'!$C$2:$C$100,0)+1,0)))="",INDIRECT(CONCATENATE("'2018-10'!L",TEXT(MATCH($C24,'2018-10'!$C$2:$C$100,0)+1,0)))="")),"Н/Д",INDIRECT(CONCATENATE("'2018-11'!L",TEXT(MATCH($C24,'2018-11'!$C$2:$C$100,0)+1,0)))-INDIRECT(CONCATENATE("'2018-10'!L",TEXT(MATCH($C24,'2018-10'!$C$2:$C$100,0)+1,0))))</f>
        <v>3164631860.8100014</v>
      </c>
      <c r="M24" s="17">
        <f ca="1">IF(OR(INDIRECT(CONCATENATE("'2018-11'!M",TEXT(MATCH($C24,'2018-11'!$C$2:$C$100,0)+1,0)))="",INDIRECT(CONCATENATE("'2018-10'!M",TEXT(MATCH($C24,'2018-10'!$C$2:$C$100,0)+1,0)))="",AND(INDIRECT(CONCATENATE("'2018-11'!M",TEXT(MATCH($C24,'2018-11'!$C$2:$C$100,0)+1,0)))="",INDIRECT(CONCATENATE("'2018-10'!M",TEXT(MATCH($C24,'2018-10'!$C$2:$C$100,0)+1,0)))="")),"Н/Д",INDIRECT(CONCATENATE("'2018-11'!M",TEXT(MATCH($C24,'2018-11'!$C$2:$C$100,0)+1,0)))-INDIRECT(CONCATENATE("'2018-10'!M",TEXT(MATCH($C24,'2018-10'!$C$2:$C$100,0)+1,0))))</f>
        <v>8280778.6899999976</v>
      </c>
      <c r="N24" s="17">
        <f ca="1">IF(OR(INDIRECT(CONCATENATE("'2018-11'!N",TEXT(MATCH($C24,'2018-11'!$C$2:$C$100,0)+1,0)))="",INDIRECT(CONCATENATE("'2018-10'!N",TEXT(MATCH($C24,'2018-10'!$C$2:$C$100,0)+1,0)))="",AND(INDIRECT(CONCATENATE("'2018-11'!N",TEXT(MATCH($C24,'2018-11'!$C$2:$C$100,0)+1,0)))="",INDIRECT(CONCATENATE("'2018-10'!N",TEXT(MATCH($C24,'2018-10'!$C$2:$C$100,0)+1,0)))="")),"Н/Д",INDIRECT(CONCATENATE("'2018-11'!N",TEXT(MATCH($C24,'2018-11'!$C$2:$C$100,0)+1,0)))-INDIRECT(CONCATENATE("'2018-10'!NE",TEXT(MATCH($C24,'2018-10'!$C$2:$C$100,0)+1,0))))</f>
        <v>595148261.27999997</v>
      </c>
      <c r="O24" s="17">
        <f ca="1">IF(OR(INDIRECT(CONCATENATE("'2018-11'!O",TEXT(MATCH($C24,'2018-11'!$C$2:$C$100,0)+1,0)))="",INDIRECT(CONCATENATE("'2018-10'!O",TEXT(MATCH($C24,'2018-10'!$C$2:$C$100,0)+1,0)))="",AND(INDIRECT(CONCATENATE("'2018-11'!O",TEXT(MATCH($C24,'2018-11'!$C$2:$C$100,0)+1,0)))="",INDIRECT(CONCATENATE("'2018-10'!O",TEXT(MATCH($C24,'2018-10'!$C$2:$C$100,0)+1,0)))="")),"Н/Д",INDIRECT(CONCATENATE("'2018-11'!O",TEXT(MATCH($C24,'2018-11'!$C$2:$C$100,0)+1,0)))-INDIRECT(CONCATENATE("'2018-10'!O",TEXT(MATCH($C24,'2018-10'!$C$2:$C$100,0)+1,0))))</f>
        <v>2231.9400000000023</v>
      </c>
      <c r="P24" s="17">
        <f ca="1">IF(OR(INDIRECT(CONCATENATE("'2018-11'!P",TEXT(MATCH($C24,'2018-11'!$C$2:$C$100,0)+1,0)))="",INDIRECT(CONCATENATE("'2018-10'!P",TEXT(MATCH($C24,'2018-10'!$C$2:$C$100,0)+1,0)))="",AND(INDIRECT(CONCATENATE("'2018-11'!P",TEXT(MATCH($C24,'2018-11'!$C$2:$C$100,0)+1,0)))="",INDIRECT(CONCATENATE("'2018-10'!P",TEXT(MATCH($C24,'2018-10'!$C$2:$C$100,0)+1,0)))="")),"Н/Д",INDIRECT(CONCATENATE("'2018-11'!P",TEXT(MATCH($C24,'2018-11'!$C$2:$C$100,0)+1,0)))-INDIRECT(CONCATENATE("'2018-10'!P",TEXT(MATCH($C24,'2018-10'!$C$2:$C$100,0)+1,0))))</f>
        <v>144152777.38999999</v>
      </c>
      <c r="Q24" s="17">
        <f ca="1">IF(OR(INDIRECT(CONCATENATE("'2018-11'!Q",TEXT(MATCH($C24,'2018-11'!$C$2:$C$100,0)+1,0)))="",INDIRECT(CONCATENATE("'2018-10'!Q",TEXT(MATCH($C24,'2018-10'!$C$2:$C$100,0)+1,0)))="",AND(INDIRECT(CONCATENATE("'2018-11'!Q",TEXT(MATCH($C24,'2018-11'!$C$2:$C$100,0)+1,0)))="",INDIRECT(CONCATENATE("'2018-10'!Q",TEXT(MATCH($C24,'2018-10'!$C$2:$C$100,0)+1,0)))="")),"Н/Д",INDIRECT(CONCATENATE("'2018-11'!Q",TEXT(MATCH($C24,'2018-11'!$C$2:$C$100,0)+1,0)))-INDIRECT(CONCATENATE("'2018-10'!Q",TEXT(MATCH($C24,'2018-10'!$C$2:$C$100,0)+1,0))))</f>
        <v>35356709.580000013</v>
      </c>
      <c r="R24" s="17">
        <f ca="1">IF(OR(INDIRECT(CONCATENATE("'2018-11'!R",TEXT(MATCH($C24,'2018-11'!$C$2:$C$100,0)+1,0)))="",INDIRECT(CONCATENATE("'2018-10'!R",TEXT(MATCH($C24,'2018-10'!$C$2:$C$100,0)+1,0)))="",AND(INDIRECT(CONCATENATE("'2018-11'!R",TEXT(MATCH($C24,'2018-11'!$C$2:$C$100,0)+1,0)))="",INDIRECT(CONCATENATE("'2018-10'!R",TEXT(MATCH($C24,'2018-10'!$C$2:$C$100,0)+1,0)))="")),"Н/Д",INDIRECT(CONCATENATE("'2018-11'!R",TEXT(MATCH($C24,'2018-11'!$C$2:$C$100,0)+1,0)))-INDIRECT(CONCATENATE("'2018-10'!R",TEXT(MATCH($C24,'2018-10'!$C$2:$C$100,0)+1,0))))</f>
        <v>43980100.699999988</v>
      </c>
      <c r="S24" s="17">
        <f ca="1">IF(OR(INDIRECT(CONCATENATE("'2018-11'!S",TEXT(MATCH($C24,'2018-11'!$C$2:$C$100,0)+1,0)))="",INDIRECT(CONCATENATE("'2018-10'!S",TEXT(MATCH($C24,'2018-10'!$C$2:$C$100,0)+1,0)))="",AND(INDIRECT(CONCATENATE("'2018-11'!S",TEXT(MATCH($C24,'2018-11'!$C$2:$C$100,0)+1,0)))="",INDIRECT(CONCATENATE("'2018-10'!S",TEXT(MATCH($C24,'2018-10'!$C$2:$C$100,0)+1,0)))="")),"Н/Д",INDIRECT(CONCATENATE("'2018-11'!S",TEXT(MATCH($C24,'2018-11'!$C$2:$C$100,0)+1,0)))-INDIRECT(CONCATENATE("'2018-10'!S",TEXT(MATCH($C24,'2018-10'!$C$2:$C$100,0)+1,0))))</f>
        <v>810341</v>
      </c>
      <c r="T24" s="17">
        <f ca="1">IF(OR(INDIRECT(CONCATENATE("'2018-11'!T",TEXT(MATCH($C24,'2018-11'!$C$2:$C$100,0)+1,0)))="",INDIRECT(CONCATENATE("'2018-10'!T",TEXT(MATCH($C24,'2018-10'!$C$2:$C$100,0)+1,0)))="",AND(INDIRECT(CONCATENATE("'2018-11'!T",TEXT(MATCH($C24,'2018-11'!$C$2:$C$100,0)+1,0)))="",INDIRECT(CONCATENATE("'2018-10'!T",TEXT(MATCH($C24,'2018-10'!$C$2:$C$100,0)+1,0)))="")),"Н/Д",INDIRECT(CONCATENATE("'2018-11'!T",TEXT(MATCH($C24,'2018-11'!$C$2:$C$100,0)+1,0)))-INDIRECT(CONCATENATE("'2018-10'!T",TEXT(MATCH($C24,'2018-10'!$C$2:$C$100,0)+1,0))))</f>
        <v>132632486.63</v>
      </c>
      <c r="U24" s="17">
        <f ca="1">IF(OR(INDIRECT(CONCATENATE("'2018-11'!U",TEXT(MATCH($C24,'2018-11'!$C$2:$C$100,0)+1,0)))="",INDIRECT(CONCATENATE("'2018-10'!U",TEXT(MATCH($C24,'2018-10'!$C$2:$C$100,0)+1,0)))="",AND(INDIRECT(CONCATENATE("'2018-11'!U",TEXT(MATCH($C24,'2018-11'!$C$2:$C$100,0)+1,0)))="",INDIRECT(CONCATENATE("'2018-10'!U",TEXT(MATCH($C24,'2018-10'!$C$2:$C$100,0)+1,0)))="")),"Н/Д",INDIRECT(CONCATENATE("'2018-11'!U",TEXT(MATCH($C24,'2018-11'!$C$2:$C$100,0)+1,0)))-INDIRECT(CONCATENATE("'2018-10'!U",TEXT(MATCH($C24,'2018-10'!$C$2:$C$100,0)+1,0))))</f>
        <v>-2228777.6500000004</v>
      </c>
      <c r="V24" s="17">
        <f ca="1">IF(OR(INDIRECT(CONCATENATE("'2018-11'!V",TEXT(MATCH($C24,'2018-11'!$C$2:$C$100,0)+1,0)))="",INDIRECT(CONCATENATE("'2018-10'!V",TEXT(MATCH($C24,'2018-10'!$C$2:$C$100,0)+1,0)))="",AND(INDIRECT(CONCATENATE("'2018-11'!V",TEXT(MATCH($C24,'2018-11'!$C$2:$C$100,0)+1,0)))="",INDIRECT(CONCATENATE("'2018-10'!V",TEXT(MATCH($C24,'2018-10'!$C$2:$C$100,0)+1,0)))="")),"Н/Д",INDIRECT(CONCATENATE("'2018-11'!V",TEXT(MATCH($C24,'2018-11'!$C$2:$C$100,0)+1,0)))-INDIRECT(CONCATENATE("'2018-10'!V",TEXT(MATCH($C24,'2018-10'!$C$2:$C$100,0)+1,0))))</f>
        <v>1328941198.7800007</v>
      </c>
      <c r="W24" s="17">
        <f ca="1">IF(OR(INDIRECT(CONCATENATE("'2018-11'!W",TEXT(MATCH($C24,'2018-11'!$C$2:$C$100,0)+1,0)))="",INDIRECT(CONCATENATE("'2018-10'!W",TEXT(MATCH($C24,'2018-10'!$C$2:$C$100,0)+1,0)))="",AND(INDIRECT(CONCATENATE("'2018-11'!W",TEXT(MATCH($C24,'2018-11'!$C$2:$C$100,0)+1,0)))="",INDIRECT(CONCATENATE("'2018-10'!W",TEXT(MATCH($C24,'2018-10'!$C$2:$C$100,0)+1,0)))="")),"Н/Д",INDIRECT(CONCATENATE("'2018-11'!W",TEXT(MATCH($C24,'2018-11'!$C$2:$C$100,0)+1,0)))-INDIRECT(CONCATENATE("'2018-10'!W",TEXT(MATCH($C24,'2018-10'!$C$2:$C$100,0)+1,0))))</f>
        <v>35416050616.410004</v>
      </c>
    </row>
    <row r="25" spans="1:23" x14ac:dyDescent="0.25">
      <c r="A25" s="2" t="s">
        <v>34</v>
      </c>
      <c r="B25" s="2" t="s">
        <v>46</v>
      </c>
      <c r="C25" s="15">
        <v>94000000</v>
      </c>
      <c r="D25" s="2" t="s">
        <v>214</v>
      </c>
      <c r="E25" s="17">
        <f ca="1">IF(OR(INDIRECT(CONCATENATE("'2018-11'!E",TEXT(MATCH($C25,'2018-11'!$C$2:$C$100,0)+1,0)))="",INDIRECT(CONCATENATE("'2018-10'!E",TEXT(MATCH($C25,'2018-10'!$C$2:$C$100,0)+1,0)))="",AND(INDIRECT(CONCATENATE("'2018-11'!E",TEXT(MATCH($C25,'2018-11'!$C$2:$C$100,0)+1,0)))="",INDIRECT(CONCATENATE("'2018-10'!E",TEXT(MATCH($C25,'2018-10'!$C$2:$C$100,0)+1,0)))="")),"Н/Д",INDIRECT(CONCATENATE("'2018-11'!E",TEXT(MATCH($C25,'2018-11'!$C$2:$C$100,0)+1,0)))-INDIRECT(CONCATENATE("'2018-10'!E",TEXT(MATCH($C25,'2018-10'!$C$2:$C$100,0)+1,0))))</f>
        <v>8431309746.7000046</v>
      </c>
      <c r="F25" s="17">
        <f ca="1">IF(OR(INDIRECT(CONCATENATE("'2018-11'!F",TEXT(MATCH($C25,'2018-11'!$C$2:$C$100,0)+1,0)))="",INDIRECT(CONCATENATE("'2018-10'!F",TEXT(MATCH($C25,'2018-10'!$C$2:$C$100,0)+1,0)))="",AND(INDIRECT(CONCATENATE("'2018-11'!F",TEXT(MATCH($C25,'2018-11'!$C$2:$C$100,0)+1,0)))="",INDIRECT(CONCATENATE("'2018-10'!F",TEXT(MATCH($C25,'2018-10'!$C$2:$C$100,0)+1,0)))="")),"Н/Д",INDIRECT(CONCATENATE("'2018-11'!F",TEXT(MATCH($C25,'2018-11'!$C$2:$C$100,0)+1,0)))-INDIRECT(CONCATENATE("'2018-10'!F",TEXT(MATCH($C25,'2018-10'!$C$2:$C$100,0)+1,0))))</f>
        <v>7021458138.9899979</v>
      </c>
      <c r="G25" s="17">
        <f ca="1">IF(OR(INDIRECT(CONCATENATE("'2018-11'!G",TEXT(MATCH($C25,'2018-11'!$C$2:$C$100,0)+1,0)))="",INDIRECT(CONCATENATE("'2018-10'!G",TEXT(MATCH($C25,'2018-10'!$C$2:$C$100,0)+1,0)))="",AND(INDIRECT(CONCATENATE("'2018-11'!G",TEXT(MATCH($C25,'2018-11'!$C$2:$C$100,0)+1,0)))="",INDIRECT(CONCATENATE("'2018-10'!G",TEXT(MATCH($C25,'2018-10'!$C$2:$C$100,0)+1,0)))="")),"Н/Д",INDIRECT(CONCATENATE("'2018-11'!G",TEXT(MATCH($C25,'2018-11'!$C$2:$C$100,0)+1,0)))-INDIRECT(CONCATENATE("'2018-10'!G",TEXT(MATCH($C25,'2018-10'!$C$2:$C$100,0)+1,0))))</f>
        <v>2496751676.9300003</v>
      </c>
      <c r="H25" s="17">
        <f ca="1">IF(OR(INDIRECT(CONCATENATE("'2018-11'!H",TEXT(MATCH($C25,'2018-11'!$C$2:$C$100,0)+1,0)))="",INDIRECT(CONCATENATE("'2018-10'!H",TEXT(MATCH($C25,'2018-10'!$C$2:$C$100,0)+1,0)))="",AND(INDIRECT(CONCATENATE("'2018-11'!H",TEXT(MATCH($C25,'2018-11'!$C$2:$C$100,0)+1,0)))="",INDIRECT(CONCATENATE("'2018-10'!H",TEXT(MATCH($C25,'2018-10'!$C$2:$C$100,0)+1,0)))="")),"Н/Д",INDIRECT(CONCATENATE("'2018-11'!H",TEXT(MATCH($C25,'2018-11'!$C$2:$C$100,0)+1,0)))-INDIRECT(CONCATENATE("'2018-10'!H",TEXT(MATCH($C25,'2018-10'!$C$2:$C$100,0)+1,0))))</f>
        <v>2061705781.6599979</v>
      </c>
      <c r="I25" s="17">
        <f ca="1">IF(OR(INDIRECT(CONCATENATE("'2018-11'!I",TEXT(MATCH($C25,'2018-11'!$C$2:$C$100,0)+1,0)))="",INDIRECT(CONCATENATE("'2018-10'!I",TEXT(MATCH($C25,'2018-10'!$C$2:$C$100,0)+1,0)))="",AND(INDIRECT(CONCATENATE("'2018-11'!I",TEXT(MATCH($C25,'2018-11'!$C$2:$C$100,0)+1,0)))="",INDIRECT(CONCATENATE("'2018-10'!I",TEXT(MATCH($C25,'2018-10'!$C$2:$C$100,0)+1,0)))="")),"Н/Д",INDIRECT(CONCATENATE("'2018-11'!I",TEXT(MATCH($C25,'2018-11'!$C$2:$C$100,0)+1,0)))-INDIRECT(CONCATENATE("'2018-10'!I",TEXT(MATCH($C25,'2018-10'!$C$2:$C$100,0)+1,0))))</f>
        <v>519595996.78999996</v>
      </c>
      <c r="J25" s="17" t="str">
        <f ca="1">IF(OR(INDIRECT(CONCATENATE("'2018-11'!J",TEXT(MATCH($C25,'2018-11'!$C$2:$C$100,0)+1,0)))="",INDIRECT(CONCATENATE("'2018-10'!J",TEXT(MATCH($C25,'2018-10'!$C$2:$C$100,0)+1,0)))="",AND(INDIRECT(CONCATENATE("'2018-11'!J",TEXT(MATCH($C25,'2018-11'!$C$2:$C$100,0)+1,0)))="",INDIRECT(CONCATENATE("'2018-10'!J",TEXT(MATCH($C25,'2018-10'!$C$2:$C$100,0)+1,0)))="")),"Н/Д",INDIRECT(CONCATENATE("'2018-11'!J",TEXT(MATCH($C25,'2018-11'!$C$2:$C$100,0)+1,0)))-INDIRECT(CONCATENATE("'2018-10'!J",TEXT(MATCH($C25,'2018-10'!$C$2:$C$100,0)+1,0))))</f>
        <v>Н/Д</v>
      </c>
      <c r="K25" s="17">
        <f ca="1">IF(OR(INDIRECT(CONCATENATE("'2018-11'!K",TEXT(MATCH($C25,'2018-11'!$C$2:$C$100,0)+1,0)))="",INDIRECT(CONCATENATE("'2018-10'!K",TEXT(MATCH($C25,'2018-10'!$C$2:$C$100,0)+1,0)))="",AND(INDIRECT(CONCATENATE("'2018-11'!K",TEXT(MATCH($C25,'2018-11'!$C$2:$C$100,0)+1,0)))="",INDIRECT(CONCATENATE("'2018-10'!K",TEXT(MATCH($C25,'2018-10'!$C$2:$C$100,0)+1,0)))="")),"Н/Д",INDIRECT(CONCATENATE("'2018-11'!K",TEXT(MATCH($C25,'2018-11'!$C$2:$C$100,0)+1,0)))-INDIRECT(CONCATENATE("'2018-10'!K",TEXT(MATCH($C25,'2018-10'!$C$2:$C$100,0)+1,0))))</f>
        <v>724679064.26999998</v>
      </c>
      <c r="L25" s="17">
        <f ca="1">IF(OR(INDIRECT(CONCATENATE("'2018-11'!L",TEXT(MATCH($C25,'2018-11'!$C$2:$C$100,0)+1,0)))="",INDIRECT(CONCATENATE("'2018-10'!L",TEXT(MATCH($C25,'2018-10'!$C$2:$C$100,0)+1,0)))="",AND(INDIRECT(CONCATENATE("'2018-11'!L",TEXT(MATCH($C25,'2018-11'!$C$2:$C$100,0)+1,0)))="",INDIRECT(CONCATENATE("'2018-10'!L",TEXT(MATCH($C25,'2018-10'!$C$2:$C$100,0)+1,0)))="")),"Н/Д",INDIRECT(CONCATENATE("'2018-11'!L",TEXT(MATCH($C25,'2018-11'!$C$2:$C$100,0)+1,0)))-INDIRECT(CONCATENATE("'2018-10'!L",TEXT(MATCH($C25,'2018-10'!$C$2:$C$100,0)+1,0))))</f>
        <v>935522201.82999992</v>
      </c>
      <c r="M25" s="17">
        <f ca="1">IF(OR(INDIRECT(CONCATENATE("'2018-11'!M",TEXT(MATCH($C25,'2018-11'!$C$2:$C$100,0)+1,0)))="",INDIRECT(CONCATENATE("'2018-10'!M",TEXT(MATCH($C25,'2018-10'!$C$2:$C$100,0)+1,0)))="",AND(INDIRECT(CONCATENATE("'2018-11'!M",TEXT(MATCH($C25,'2018-11'!$C$2:$C$100,0)+1,0)))="",INDIRECT(CONCATENATE("'2018-10'!M",TEXT(MATCH($C25,'2018-10'!$C$2:$C$100,0)+1,0)))="")),"Н/Д",INDIRECT(CONCATENATE("'2018-11'!M",TEXT(MATCH($C25,'2018-11'!$C$2:$C$100,0)+1,0)))-INDIRECT(CONCATENATE("'2018-10'!M",TEXT(MATCH($C25,'2018-10'!$C$2:$C$100,0)+1,0))))</f>
        <v>3962632.2700000014</v>
      </c>
      <c r="N25" s="17">
        <f ca="1">IF(OR(INDIRECT(CONCATENATE("'2018-11'!N",TEXT(MATCH($C25,'2018-11'!$C$2:$C$100,0)+1,0)))="",INDIRECT(CONCATENATE("'2018-10'!N",TEXT(MATCH($C25,'2018-10'!$C$2:$C$100,0)+1,0)))="",AND(INDIRECT(CONCATENATE("'2018-11'!N",TEXT(MATCH($C25,'2018-11'!$C$2:$C$100,0)+1,0)))="",INDIRECT(CONCATENATE("'2018-10'!N",TEXT(MATCH($C25,'2018-10'!$C$2:$C$100,0)+1,0)))="")),"Н/Д",INDIRECT(CONCATENATE("'2018-11'!N",TEXT(MATCH($C25,'2018-11'!$C$2:$C$100,0)+1,0)))-INDIRECT(CONCATENATE("'2018-10'!NE",TEXT(MATCH($C25,'2018-10'!$C$2:$C$100,0)+1,0))))</f>
        <v>377566195.32999998</v>
      </c>
      <c r="O25" s="17">
        <f ca="1">IF(OR(INDIRECT(CONCATENATE("'2018-11'!O",TEXT(MATCH($C25,'2018-11'!$C$2:$C$100,0)+1,0)))="",INDIRECT(CONCATENATE("'2018-10'!O",TEXT(MATCH($C25,'2018-10'!$C$2:$C$100,0)+1,0)))="",AND(INDIRECT(CONCATENATE("'2018-11'!O",TEXT(MATCH($C25,'2018-11'!$C$2:$C$100,0)+1,0)))="",INDIRECT(CONCATENATE("'2018-10'!O",TEXT(MATCH($C25,'2018-10'!$C$2:$C$100,0)+1,0)))="")),"Н/Д",INDIRECT(CONCATENATE("'2018-11'!O",TEXT(MATCH($C25,'2018-11'!$C$2:$C$100,0)+1,0)))-INDIRECT(CONCATENATE("'2018-10'!O",TEXT(MATCH($C25,'2018-10'!$C$2:$C$100,0)+1,0))))</f>
        <v>324.03999999999724</v>
      </c>
      <c r="P25" s="17">
        <f ca="1">IF(OR(INDIRECT(CONCATENATE("'2018-11'!P",TEXT(MATCH($C25,'2018-11'!$C$2:$C$100,0)+1,0)))="",INDIRECT(CONCATENATE("'2018-10'!P",TEXT(MATCH($C25,'2018-10'!$C$2:$C$100,0)+1,0)))="",AND(INDIRECT(CONCATENATE("'2018-11'!P",TEXT(MATCH($C25,'2018-11'!$C$2:$C$100,0)+1,0)))="",INDIRECT(CONCATENATE("'2018-10'!P",TEXT(MATCH($C25,'2018-10'!$C$2:$C$100,0)+1,0)))="")),"Н/Д",INDIRECT(CONCATENATE("'2018-11'!P",TEXT(MATCH($C25,'2018-11'!$C$2:$C$100,0)+1,0)))-INDIRECT(CONCATENATE("'2018-10'!P",TEXT(MATCH($C25,'2018-10'!$C$2:$C$100,0)+1,0))))</f>
        <v>85364812.519999981</v>
      </c>
      <c r="Q25" s="17">
        <f ca="1">IF(OR(INDIRECT(CONCATENATE("'2018-11'!Q",TEXT(MATCH($C25,'2018-11'!$C$2:$C$100,0)+1,0)))="",INDIRECT(CONCATENATE("'2018-10'!Q",TEXT(MATCH($C25,'2018-10'!$C$2:$C$100,0)+1,0)))="",AND(INDIRECT(CONCATENATE("'2018-11'!Q",TEXT(MATCH($C25,'2018-11'!$C$2:$C$100,0)+1,0)))="",INDIRECT(CONCATENATE("'2018-10'!Q",TEXT(MATCH($C25,'2018-10'!$C$2:$C$100,0)+1,0)))="")),"Н/Д",INDIRECT(CONCATENATE("'2018-11'!Q",TEXT(MATCH($C25,'2018-11'!$C$2:$C$100,0)+1,0)))-INDIRECT(CONCATENATE("'2018-10'!Q",TEXT(MATCH($C25,'2018-10'!$C$2:$C$100,0)+1,0))))</f>
        <v>20092550.569999993</v>
      </c>
      <c r="R25" s="17">
        <f ca="1">IF(OR(INDIRECT(CONCATENATE("'2018-11'!R",TEXT(MATCH($C25,'2018-11'!$C$2:$C$100,0)+1,0)))="",INDIRECT(CONCATENATE("'2018-10'!R",TEXT(MATCH($C25,'2018-10'!$C$2:$C$100,0)+1,0)))="",AND(INDIRECT(CONCATENATE("'2018-11'!R",TEXT(MATCH($C25,'2018-11'!$C$2:$C$100,0)+1,0)))="",INDIRECT(CONCATENATE("'2018-10'!R",TEXT(MATCH($C25,'2018-10'!$C$2:$C$100,0)+1,0)))="")),"Н/Д",INDIRECT(CONCATENATE("'2018-11'!R",TEXT(MATCH($C25,'2018-11'!$C$2:$C$100,0)+1,0)))-INDIRECT(CONCATENATE("'2018-10'!R",TEXT(MATCH($C25,'2018-10'!$C$2:$C$100,0)+1,0))))</f>
        <v>51310166.140000015</v>
      </c>
      <c r="S25" s="17">
        <f ca="1">IF(OR(INDIRECT(CONCATENATE("'2018-11'!S",TEXT(MATCH($C25,'2018-11'!$C$2:$C$100,0)+1,0)))="",INDIRECT(CONCATENATE("'2018-10'!S",TEXT(MATCH($C25,'2018-10'!$C$2:$C$100,0)+1,0)))="",AND(INDIRECT(CONCATENATE("'2018-11'!S",TEXT(MATCH($C25,'2018-11'!$C$2:$C$100,0)+1,0)))="",INDIRECT(CONCATENATE("'2018-10'!S",TEXT(MATCH($C25,'2018-10'!$C$2:$C$100,0)+1,0)))="")),"Н/Д",INDIRECT(CONCATENATE("'2018-11'!S",TEXT(MATCH($C25,'2018-11'!$C$2:$C$100,0)+1,0)))-INDIRECT(CONCATENATE("'2018-10'!S",TEXT(MATCH($C25,'2018-10'!$C$2:$C$100,0)+1,0))))</f>
        <v>343497</v>
      </c>
      <c r="T25" s="17">
        <f ca="1">IF(OR(INDIRECT(CONCATENATE("'2018-11'!T",TEXT(MATCH($C25,'2018-11'!$C$2:$C$100,0)+1,0)))="",INDIRECT(CONCATENATE("'2018-10'!T",TEXT(MATCH($C25,'2018-10'!$C$2:$C$100,0)+1,0)))="",AND(INDIRECT(CONCATENATE("'2018-11'!T",TEXT(MATCH($C25,'2018-11'!$C$2:$C$100,0)+1,0)))="",INDIRECT(CONCATENATE("'2018-10'!T",TEXT(MATCH($C25,'2018-10'!$C$2:$C$100,0)+1,0)))="")),"Н/Д",INDIRECT(CONCATENATE("'2018-11'!T",TEXT(MATCH($C25,'2018-11'!$C$2:$C$100,0)+1,0)))-INDIRECT(CONCATENATE("'2018-10'!T",TEXT(MATCH($C25,'2018-10'!$C$2:$C$100,0)+1,0))))</f>
        <v>102702018.64999998</v>
      </c>
      <c r="U25" s="17">
        <f ca="1">IF(OR(INDIRECT(CONCATENATE("'2018-11'!U",TEXT(MATCH($C25,'2018-11'!$C$2:$C$100,0)+1,0)))="",INDIRECT(CONCATENATE("'2018-10'!U",TEXT(MATCH($C25,'2018-10'!$C$2:$C$100,0)+1,0)))="",AND(INDIRECT(CONCATENATE("'2018-11'!U",TEXT(MATCH($C25,'2018-11'!$C$2:$C$100,0)+1,0)))="",INDIRECT(CONCATENATE("'2018-10'!U",TEXT(MATCH($C25,'2018-10'!$C$2:$C$100,0)+1,0)))="")),"Н/Д",INDIRECT(CONCATENATE("'2018-11'!U",TEXT(MATCH($C25,'2018-11'!$C$2:$C$100,0)+1,0)))-INDIRECT(CONCATENATE("'2018-10'!U",TEXT(MATCH($C25,'2018-10'!$C$2:$C$100,0)+1,0))))</f>
        <v>-58847432.330000006</v>
      </c>
      <c r="V25" s="17">
        <f ca="1">IF(OR(INDIRECT(CONCATENATE("'2018-11'!V",TEXT(MATCH($C25,'2018-11'!$C$2:$C$100,0)+1,0)))="",INDIRECT(CONCATENATE("'2018-10'!V",TEXT(MATCH($C25,'2018-10'!$C$2:$C$100,0)+1,0)))="",AND(INDIRECT(CONCATENATE("'2018-11'!V",TEXT(MATCH($C25,'2018-11'!$C$2:$C$100,0)+1,0)))="",INDIRECT(CONCATENATE("'2018-10'!V",TEXT(MATCH($C25,'2018-10'!$C$2:$C$100,0)+1,0)))="")),"Н/Д",INDIRECT(CONCATENATE("'2018-11'!V",TEXT(MATCH($C25,'2018-11'!$C$2:$C$100,0)+1,0)))-INDIRECT(CONCATENATE("'2018-10'!V",TEXT(MATCH($C25,'2018-10'!$C$2:$C$100,0)+1,0))))</f>
        <v>1409851607.710001</v>
      </c>
      <c r="W25" s="17">
        <f ca="1">IF(OR(INDIRECT(CONCATENATE("'2018-11'!W",TEXT(MATCH($C25,'2018-11'!$C$2:$C$100,0)+1,0)))="",INDIRECT(CONCATENATE("'2018-10'!W",TEXT(MATCH($C25,'2018-10'!$C$2:$C$100,0)+1,0)))="",AND(INDIRECT(CONCATENATE("'2018-11'!W",TEXT(MATCH($C25,'2018-11'!$C$2:$C$100,0)+1,0)))="",INDIRECT(CONCATENATE("'2018-10'!W",TEXT(MATCH($C25,'2018-10'!$C$2:$C$100,0)+1,0)))="")),"Н/Д",INDIRECT(CONCATENATE("'2018-11'!W",TEXT(MATCH($C25,'2018-11'!$C$2:$C$100,0)+1,0)))-INDIRECT(CONCATENATE("'2018-10'!W",TEXT(MATCH($C25,'2018-10'!$C$2:$C$100,0)+1,0))))</f>
        <v>23857496768.109985</v>
      </c>
    </row>
    <row r="26" spans="1:23" x14ac:dyDescent="0.25">
      <c r="A26" s="2" t="s">
        <v>34</v>
      </c>
      <c r="B26" s="2" t="s">
        <v>47</v>
      </c>
      <c r="C26" s="15">
        <v>73000000</v>
      </c>
      <c r="D26" s="2" t="s">
        <v>214</v>
      </c>
      <c r="E26" s="17">
        <f ca="1">IF(OR(INDIRECT(CONCATENATE("'2018-11'!E",TEXT(MATCH($C26,'2018-11'!$C$2:$C$100,0)+1,0)))="",INDIRECT(CONCATENATE("'2018-10'!E",TEXT(MATCH($C26,'2018-10'!$C$2:$C$100,0)+1,0)))="",AND(INDIRECT(CONCATENATE("'2018-11'!E",TEXT(MATCH($C26,'2018-11'!$C$2:$C$100,0)+1,0)))="",INDIRECT(CONCATENATE("'2018-10'!E",TEXT(MATCH($C26,'2018-10'!$C$2:$C$100,0)+1,0)))="")),"Н/Д",INDIRECT(CONCATENATE("'2018-11'!E",TEXT(MATCH($C26,'2018-11'!$C$2:$C$100,0)+1,0)))-INDIRECT(CONCATENATE("'2018-10'!E",TEXT(MATCH($C26,'2018-10'!$C$2:$C$100,0)+1,0))))</f>
        <v>5967780670.9800034</v>
      </c>
      <c r="F26" s="17">
        <f ca="1">IF(OR(INDIRECT(CONCATENATE("'2018-11'!F",TEXT(MATCH($C26,'2018-11'!$C$2:$C$100,0)+1,0)))="",INDIRECT(CONCATENATE("'2018-10'!F",TEXT(MATCH($C26,'2018-10'!$C$2:$C$100,0)+1,0)))="",AND(INDIRECT(CONCATENATE("'2018-11'!F",TEXT(MATCH($C26,'2018-11'!$C$2:$C$100,0)+1,0)))="",INDIRECT(CONCATENATE("'2018-10'!F",TEXT(MATCH($C26,'2018-10'!$C$2:$C$100,0)+1,0)))="")),"Н/Д",INDIRECT(CONCATENATE("'2018-11'!F",TEXT(MATCH($C26,'2018-11'!$C$2:$C$100,0)+1,0)))-INDIRECT(CONCATENATE("'2018-10'!F",TEXT(MATCH($C26,'2018-10'!$C$2:$C$100,0)+1,0))))</f>
        <v>5313111640.4899979</v>
      </c>
      <c r="G26" s="17">
        <f ca="1">IF(OR(INDIRECT(CONCATENATE("'2018-11'!G",TEXT(MATCH($C26,'2018-11'!$C$2:$C$100,0)+1,0)))="",INDIRECT(CONCATENATE("'2018-10'!G",TEXT(MATCH($C26,'2018-10'!$C$2:$C$100,0)+1,0)))="",AND(INDIRECT(CONCATENATE("'2018-11'!G",TEXT(MATCH($C26,'2018-11'!$C$2:$C$100,0)+1,0)))="",INDIRECT(CONCATENATE("'2018-10'!G",TEXT(MATCH($C26,'2018-10'!$C$2:$C$100,0)+1,0)))="")),"Н/Д",INDIRECT(CONCATENATE("'2018-11'!G",TEXT(MATCH($C26,'2018-11'!$C$2:$C$100,0)+1,0)))-INDIRECT(CONCATENATE("'2018-10'!G",TEXT(MATCH($C26,'2018-10'!$C$2:$C$100,0)+1,0))))</f>
        <v>1395375229.7299995</v>
      </c>
      <c r="H26" s="17">
        <f ca="1">IF(OR(INDIRECT(CONCATENATE("'2018-11'!H",TEXT(MATCH($C26,'2018-11'!$C$2:$C$100,0)+1,0)))="",INDIRECT(CONCATENATE("'2018-10'!H",TEXT(MATCH($C26,'2018-10'!$C$2:$C$100,0)+1,0)))="",AND(INDIRECT(CONCATENATE("'2018-11'!H",TEXT(MATCH($C26,'2018-11'!$C$2:$C$100,0)+1,0)))="",INDIRECT(CONCATENATE("'2018-10'!H",TEXT(MATCH($C26,'2018-10'!$C$2:$C$100,0)+1,0)))="")),"Н/Д",INDIRECT(CONCATENATE("'2018-11'!H",TEXT(MATCH($C26,'2018-11'!$C$2:$C$100,0)+1,0)))-INDIRECT(CONCATENATE("'2018-10'!H",TEXT(MATCH($C26,'2018-10'!$C$2:$C$100,0)+1,0))))</f>
        <v>1343484229.5699997</v>
      </c>
      <c r="I26" s="17">
        <f ca="1">IF(OR(INDIRECT(CONCATENATE("'2018-11'!I",TEXT(MATCH($C26,'2018-11'!$C$2:$C$100,0)+1,0)))="",INDIRECT(CONCATENATE("'2018-10'!I",TEXT(MATCH($C26,'2018-10'!$C$2:$C$100,0)+1,0)))="",AND(INDIRECT(CONCATENATE("'2018-11'!I",TEXT(MATCH($C26,'2018-11'!$C$2:$C$100,0)+1,0)))="",INDIRECT(CONCATENATE("'2018-10'!I",TEXT(MATCH($C26,'2018-10'!$C$2:$C$100,0)+1,0)))="")),"Н/Д",INDIRECT(CONCATENATE("'2018-11'!I",TEXT(MATCH($C26,'2018-11'!$C$2:$C$100,0)+1,0)))-INDIRECT(CONCATENATE("'2018-10'!I",TEXT(MATCH($C26,'2018-10'!$C$2:$C$100,0)+1,0))))</f>
        <v>1058344788.3099995</v>
      </c>
      <c r="J26" s="17" t="str">
        <f ca="1">IF(OR(INDIRECT(CONCATENATE("'2018-11'!J",TEXT(MATCH($C26,'2018-11'!$C$2:$C$100,0)+1,0)))="",INDIRECT(CONCATENATE("'2018-10'!J",TEXT(MATCH($C26,'2018-10'!$C$2:$C$100,0)+1,0)))="",AND(INDIRECT(CONCATENATE("'2018-11'!J",TEXT(MATCH($C26,'2018-11'!$C$2:$C$100,0)+1,0)))="",INDIRECT(CONCATENATE("'2018-10'!J",TEXT(MATCH($C26,'2018-10'!$C$2:$C$100,0)+1,0)))="")),"Н/Д",INDIRECT(CONCATENATE("'2018-11'!J",TEXT(MATCH($C26,'2018-11'!$C$2:$C$100,0)+1,0)))-INDIRECT(CONCATENATE("'2018-10'!J",TEXT(MATCH($C26,'2018-10'!$C$2:$C$100,0)+1,0))))</f>
        <v>Н/Д</v>
      </c>
      <c r="K26" s="17">
        <f ca="1">IF(OR(INDIRECT(CONCATENATE("'2018-11'!K",TEXT(MATCH($C26,'2018-11'!$C$2:$C$100,0)+1,0)))="",INDIRECT(CONCATENATE("'2018-10'!K",TEXT(MATCH($C26,'2018-10'!$C$2:$C$100,0)+1,0)))="",AND(INDIRECT(CONCATENATE("'2018-11'!K",TEXT(MATCH($C26,'2018-11'!$C$2:$C$100,0)+1,0)))="",INDIRECT(CONCATENATE("'2018-10'!K",TEXT(MATCH($C26,'2018-10'!$C$2:$C$100,0)+1,0)))="")),"Н/Д",INDIRECT(CONCATENATE("'2018-11'!K",TEXT(MATCH($C26,'2018-11'!$C$2:$C$100,0)+1,0)))-INDIRECT(CONCATENATE("'2018-10'!K",TEXT(MATCH($C26,'2018-10'!$C$2:$C$100,0)+1,0))))</f>
        <v>434539221.63000011</v>
      </c>
      <c r="L26" s="17">
        <f ca="1">IF(OR(INDIRECT(CONCATENATE("'2018-11'!L",TEXT(MATCH($C26,'2018-11'!$C$2:$C$100,0)+1,0)))="",INDIRECT(CONCATENATE("'2018-10'!L",TEXT(MATCH($C26,'2018-10'!$C$2:$C$100,0)+1,0)))="",AND(INDIRECT(CONCATENATE("'2018-11'!L",TEXT(MATCH($C26,'2018-11'!$C$2:$C$100,0)+1,0)))="",INDIRECT(CONCATENATE("'2018-10'!L",TEXT(MATCH($C26,'2018-10'!$C$2:$C$100,0)+1,0)))="")),"Н/Д",INDIRECT(CONCATENATE("'2018-11'!L",TEXT(MATCH($C26,'2018-11'!$C$2:$C$100,0)+1,0)))-INDIRECT(CONCATENATE("'2018-10'!L",TEXT(MATCH($C26,'2018-10'!$C$2:$C$100,0)+1,0))))</f>
        <v>782680458.93999958</v>
      </c>
      <c r="M26" s="17">
        <f ca="1">IF(OR(INDIRECT(CONCATENATE("'2018-11'!M",TEXT(MATCH($C26,'2018-11'!$C$2:$C$100,0)+1,0)))="",INDIRECT(CONCATENATE("'2018-10'!M",TEXT(MATCH($C26,'2018-10'!$C$2:$C$100,0)+1,0)))="",AND(INDIRECT(CONCATENATE("'2018-11'!M",TEXT(MATCH($C26,'2018-11'!$C$2:$C$100,0)+1,0)))="",INDIRECT(CONCATENATE("'2018-10'!M",TEXT(MATCH($C26,'2018-10'!$C$2:$C$100,0)+1,0)))="")),"Н/Д",INDIRECT(CONCATENATE("'2018-11'!M",TEXT(MATCH($C26,'2018-11'!$C$2:$C$100,0)+1,0)))-INDIRECT(CONCATENATE("'2018-10'!M",TEXT(MATCH($C26,'2018-10'!$C$2:$C$100,0)+1,0))))</f>
        <v>2934539.910000002</v>
      </c>
      <c r="N26" s="17">
        <f ca="1">IF(OR(INDIRECT(CONCATENATE("'2018-11'!N",TEXT(MATCH($C26,'2018-11'!$C$2:$C$100,0)+1,0)))="",INDIRECT(CONCATENATE("'2018-10'!N",TEXT(MATCH($C26,'2018-10'!$C$2:$C$100,0)+1,0)))="",AND(INDIRECT(CONCATENATE("'2018-11'!N",TEXT(MATCH($C26,'2018-11'!$C$2:$C$100,0)+1,0)))="",INDIRECT(CONCATENATE("'2018-10'!N",TEXT(MATCH($C26,'2018-10'!$C$2:$C$100,0)+1,0)))="")),"Н/Д",INDIRECT(CONCATENATE("'2018-11'!N",TEXT(MATCH($C26,'2018-11'!$C$2:$C$100,0)+1,0)))-INDIRECT(CONCATENATE("'2018-10'!NE",TEXT(MATCH($C26,'2018-10'!$C$2:$C$100,0)+1,0))))</f>
        <v>255915368.16999999</v>
      </c>
      <c r="O26" s="17">
        <f ca="1">IF(OR(INDIRECT(CONCATENATE("'2018-11'!O",TEXT(MATCH($C26,'2018-11'!$C$2:$C$100,0)+1,0)))="",INDIRECT(CONCATENATE("'2018-10'!O",TEXT(MATCH($C26,'2018-10'!$C$2:$C$100,0)+1,0)))="",AND(INDIRECT(CONCATENATE("'2018-11'!O",TEXT(MATCH($C26,'2018-11'!$C$2:$C$100,0)+1,0)))="",INDIRECT(CONCATENATE("'2018-10'!O",TEXT(MATCH($C26,'2018-10'!$C$2:$C$100,0)+1,0)))="")),"Н/Д",INDIRECT(CONCATENATE("'2018-11'!O",TEXT(MATCH($C26,'2018-11'!$C$2:$C$100,0)+1,0)))-INDIRECT(CONCATENATE("'2018-10'!O",TEXT(MATCH($C26,'2018-10'!$C$2:$C$100,0)+1,0))))</f>
        <v>512150.40000000014</v>
      </c>
      <c r="P26" s="17">
        <f ca="1">IF(OR(INDIRECT(CONCATENATE("'2018-11'!P",TEXT(MATCH($C26,'2018-11'!$C$2:$C$100,0)+1,0)))="",INDIRECT(CONCATENATE("'2018-10'!P",TEXT(MATCH($C26,'2018-10'!$C$2:$C$100,0)+1,0)))="",AND(INDIRECT(CONCATENATE("'2018-11'!P",TEXT(MATCH($C26,'2018-11'!$C$2:$C$100,0)+1,0)))="",INDIRECT(CONCATENATE("'2018-10'!P",TEXT(MATCH($C26,'2018-10'!$C$2:$C$100,0)+1,0)))="")),"Н/Д",INDIRECT(CONCATENATE("'2018-11'!P",TEXT(MATCH($C26,'2018-11'!$C$2:$C$100,0)+1,0)))-INDIRECT(CONCATENATE("'2018-10'!P",TEXT(MATCH($C26,'2018-10'!$C$2:$C$100,0)+1,0))))</f>
        <v>49652895.120000005</v>
      </c>
      <c r="Q26" s="17">
        <f ca="1">IF(OR(INDIRECT(CONCATENATE("'2018-11'!Q",TEXT(MATCH($C26,'2018-11'!$C$2:$C$100,0)+1,0)))="",INDIRECT(CONCATENATE("'2018-10'!Q",TEXT(MATCH($C26,'2018-10'!$C$2:$C$100,0)+1,0)))="",AND(INDIRECT(CONCATENATE("'2018-11'!Q",TEXT(MATCH($C26,'2018-11'!$C$2:$C$100,0)+1,0)))="",INDIRECT(CONCATENATE("'2018-10'!Q",TEXT(MATCH($C26,'2018-10'!$C$2:$C$100,0)+1,0)))="")),"Н/Д",INDIRECT(CONCATENATE("'2018-11'!Q",TEXT(MATCH($C26,'2018-11'!$C$2:$C$100,0)+1,0)))-INDIRECT(CONCATENATE("'2018-10'!Q",TEXT(MATCH($C26,'2018-10'!$C$2:$C$100,0)+1,0))))</f>
        <v>35783840.469999999</v>
      </c>
      <c r="R26" s="17">
        <f ca="1">IF(OR(INDIRECT(CONCATENATE("'2018-11'!R",TEXT(MATCH($C26,'2018-11'!$C$2:$C$100,0)+1,0)))="",INDIRECT(CONCATENATE("'2018-10'!R",TEXT(MATCH($C26,'2018-10'!$C$2:$C$100,0)+1,0)))="",AND(INDIRECT(CONCATENATE("'2018-11'!R",TEXT(MATCH($C26,'2018-11'!$C$2:$C$100,0)+1,0)))="",INDIRECT(CONCATENATE("'2018-10'!R",TEXT(MATCH($C26,'2018-10'!$C$2:$C$100,0)+1,0)))="")),"Н/Д",INDIRECT(CONCATENATE("'2018-11'!R",TEXT(MATCH($C26,'2018-11'!$C$2:$C$100,0)+1,0)))-INDIRECT(CONCATENATE("'2018-10'!R",TEXT(MATCH($C26,'2018-10'!$C$2:$C$100,0)+1,0))))</f>
        <v>23798568.790000021</v>
      </c>
      <c r="S26" s="17">
        <f ca="1">IF(OR(INDIRECT(CONCATENATE("'2018-11'!S",TEXT(MATCH($C26,'2018-11'!$C$2:$C$100,0)+1,0)))="",INDIRECT(CONCATENATE("'2018-10'!S",TEXT(MATCH($C26,'2018-10'!$C$2:$C$100,0)+1,0)))="",AND(INDIRECT(CONCATENATE("'2018-11'!S",TEXT(MATCH($C26,'2018-11'!$C$2:$C$100,0)+1,0)))="",INDIRECT(CONCATENATE("'2018-10'!S",TEXT(MATCH($C26,'2018-10'!$C$2:$C$100,0)+1,0)))="")),"Н/Д",INDIRECT(CONCATENATE("'2018-11'!S",TEXT(MATCH($C26,'2018-11'!$C$2:$C$100,0)+1,0)))-INDIRECT(CONCATENATE("'2018-10'!S",TEXT(MATCH($C26,'2018-10'!$C$2:$C$100,0)+1,0))))</f>
        <v>82630</v>
      </c>
      <c r="T26" s="17">
        <f ca="1">IF(OR(INDIRECT(CONCATENATE("'2018-11'!T",TEXT(MATCH($C26,'2018-11'!$C$2:$C$100,0)+1,0)))="",INDIRECT(CONCATENATE("'2018-10'!T",TEXT(MATCH($C26,'2018-10'!$C$2:$C$100,0)+1,0)))="",AND(INDIRECT(CONCATENATE("'2018-11'!T",TEXT(MATCH($C26,'2018-11'!$C$2:$C$100,0)+1,0)))="",INDIRECT(CONCATENATE("'2018-10'!T",TEXT(MATCH($C26,'2018-10'!$C$2:$C$100,0)+1,0)))="")),"Н/Д",INDIRECT(CONCATENATE("'2018-11'!T",TEXT(MATCH($C26,'2018-11'!$C$2:$C$100,0)+1,0)))-INDIRECT(CONCATENATE("'2018-10'!T",TEXT(MATCH($C26,'2018-10'!$C$2:$C$100,0)+1,0))))</f>
        <v>119709722.34000003</v>
      </c>
      <c r="U26" s="17">
        <f ca="1">IF(OR(INDIRECT(CONCATENATE("'2018-11'!U",TEXT(MATCH($C26,'2018-11'!$C$2:$C$100,0)+1,0)))="",INDIRECT(CONCATENATE("'2018-10'!U",TEXT(MATCH($C26,'2018-10'!$C$2:$C$100,0)+1,0)))="",AND(INDIRECT(CONCATENATE("'2018-11'!U",TEXT(MATCH($C26,'2018-11'!$C$2:$C$100,0)+1,0)))="",INDIRECT(CONCATENATE("'2018-10'!U",TEXT(MATCH($C26,'2018-10'!$C$2:$C$100,0)+1,0)))="")),"Н/Д",INDIRECT(CONCATENATE("'2018-11'!U",TEXT(MATCH($C26,'2018-11'!$C$2:$C$100,0)+1,0)))-INDIRECT(CONCATENATE("'2018-10'!U",TEXT(MATCH($C26,'2018-10'!$C$2:$C$100,0)+1,0))))</f>
        <v>5417753.0800000019</v>
      </c>
      <c r="V26" s="17">
        <f ca="1">IF(OR(INDIRECT(CONCATENATE("'2018-11'!V",TEXT(MATCH($C26,'2018-11'!$C$2:$C$100,0)+1,0)))="",INDIRECT(CONCATENATE("'2018-10'!V",TEXT(MATCH($C26,'2018-10'!$C$2:$C$100,0)+1,0)))="",AND(INDIRECT(CONCATENATE("'2018-11'!V",TEXT(MATCH($C26,'2018-11'!$C$2:$C$100,0)+1,0)))="",INDIRECT(CONCATENATE("'2018-10'!V",TEXT(MATCH($C26,'2018-10'!$C$2:$C$100,0)+1,0)))="")),"Н/Д",INDIRECT(CONCATENATE("'2018-11'!V",TEXT(MATCH($C26,'2018-11'!$C$2:$C$100,0)+1,0)))-INDIRECT(CONCATENATE("'2018-10'!V",TEXT(MATCH($C26,'2018-10'!$C$2:$C$100,0)+1,0))))</f>
        <v>654669030.48999977</v>
      </c>
      <c r="W26" s="17">
        <f ca="1">IF(OR(INDIRECT(CONCATENATE("'2018-11'!W",TEXT(MATCH($C26,'2018-11'!$C$2:$C$100,0)+1,0)))="",INDIRECT(CONCATENATE("'2018-10'!W",TEXT(MATCH($C26,'2018-10'!$C$2:$C$100,0)+1,0)))="",AND(INDIRECT(CONCATENATE("'2018-11'!W",TEXT(MATCH($C26,'2018-11'!$C$2:$C$100,0)+1,0)))="",INDIRECT(CONCATENATE("'2018-10'!W",TEXT(MATCH($C26,'2018-10'!$C$2:$C$100,0)+1,0)))="")),"Н/Д",INDIRECT(CONCATENATE("'2018-11'!W",TEXT(MATCH($C26,'2018-11'!$C$2:$C$100,0)+1,0)))-INDIRECT(CONCATENATE("'2018-10'!W",TEXT(MATCH($C26,'2018-10'!$C$2:$C$100,0)+1,0))))</f>
        <v>17220949053.290009</v>
      </c>
    </row>
    <row r="27" spans="1:23" x14ac:dyDescent="0.25">
      <c r="A27" s="2" t="s">
        <v>34</v>
      </c>
      <c r="B27" s="2" t="s">
        <v>48</v>
      </c>
      <c r="C27" s="15">
        <v>97000000</v>
      </c>
      <c r="D27" s="2" t="s">
        <v>214</v>
      </c>
      <c r="E27" s="17">
        <f ca="1">IF(OR(INDIRECT(CONCATENATE("'2018-11'!E",TEXT(MATCH($C27,'2018-11'!$C$2:$C$100,0)+1,0)))="",INDIRECT(CONCATENATE("'2018-10'!E",TEXT(MATCH($C27,'2018-10'!$C$2:$C$100,0)+1,0)))="",AND(INDIRECT(CONCATENATE("'2018-11'!E",TEXT(MATCH($C27,'2018-11'!$C$2:$C$100,0)+1,0)))="",INDIRECT(CONCATENATE("'2018-10'!E",TEXT(MATCH($C27,'2018-10'!$C$2:$C$100,0)+1,0)))="")),"Н/Д",INDIRECT(CONCATENATE("'2018-11'!E",TEXT(MATCH($C27,'2018-11'!$C$2:$C$100,0)+1,0)))-INDIRECT(CONCATENATE("'2018-10'!E",TEXT(MATCH($C27,'2018-10'!$C$2:$C$100,0)+1,0))))</f>
        <v>5891165189.9100037</v>
      </c>
      <c r="F27" s="17">
        <f ca="1">IF(OR(INDIRECT(CONCATENATE("'2018-11'!F",TEXT(MATCH($C27,'2018-11'!$C$2:$C$100,0)+1,0)))="",INDIRECT(CONCATENATE("'2018-10'!F",TEXT(MATCH($C27,'2018-10'!$C$2:$C$100,0)+1,0)))="",AND(INDIRECT(CONCATENATE("'2018-11'!F",TEXT(MATCH($C27,'2018-11'!$C$2:$C$100,0)+1,0)))="",INDIRECT(CONCATENATE("'2018-10'!F",TEXT(MATCH($C27,'2018-10'!$C$2:$C$100,0)+1,0)))="")),"Н/Д",INDIRECT(CONCATENATE("'2018-11'!F",TEXT(MATCH($C27,'2018-11'!$C$2:$C$100,0)+1,0)))-INDIRECT(CONCATENATE("'2018-10'!F",TEXT(MATCH($C27,'2018-10'!$C$2:$C$100,0)+1,0))))</f>
        <v>4253941727.0200005</v>
      </c>
      <c r="G27" s="17">
        <f ca="1">IF(OR(INDIRECT(CONCATENATE("'2018-11'!G",TEXT(MATCH($C27,'2018-11'!$C$2:$C$100,0)+1,0)))="",INDIRECT(CONCATENATE("'2018-10'!G",TEXT(MATCH($C27,'2018-10'!$C$2:$C$100,0)+1,0)))="",AND(INDIRECT(CONCATENATE("'2018-11'!G",TEXT(MATCH($C27,'2018-11'!$C$2:$C$100,0)+1,0)))="",INDIRECT(CONCATENATE("'2018-10'!G",TEXT(MATCH($C27,'2018-10'!$C$2:$C$100,0)+1,0)))="")),"Н/Д",INDIRECT(CONCATENATE("'2018-11'!G",TEXT(MATCH($C27,'2018-11'!$C$2:$C$100,0)+1,0)))-INDIRECT(CONCATENATE("'2018-10'!G",TEXT(MATCH($C27,'2018-10'!$C$2:$C$100,0)+1,0))))</f>
        <v>1199995218</v>
      </c>
      <c r="H27" s="17">
        <f ca="1">IF(OR(INDIRECT(CONCATENATE("'2018-11'!H",TEXT(MATCH($C27,'2018-11'!$C$2:$C$100,0)+1,0)))="",INDIRECT(CONCATENATE("'2018-10'!H",TEXT(MATCH($C27,'2018-10'!$C$2:$C$100,0)+1,0)))="",AND(INDIRECT(CONCATENATE("'2018-11'!H",TEXT(MATCH($C27,'2018-11'!$C$2:$C$100,0)+1,0)))="",INDIRECT(CONCATENATE("'2018-10'!H",TEXT(MATCH($C27,'2018-10'!$C$2:$C$100,0)+1,0)))="")),"Н/Д",INDIRECT(CONCATENATE("'2018-11'!H",TEXT(MATCH($C27,'2018-11'!$C$2:$C$100,0)+1,0)))-INDIRECT(CONCATENATE("'2018-10'!H",TEXT(MATCH($C27,'2018-10'!$C$2:$C$100,0)+1,0))))</f>
        <v>1204645097.2600002</v>
      </c>
      <c r="I27" s="17">
        <f ca="1">IF(OR(INDIRECT(CONCATENATE("'2018-11'!I",TEXT(MATCH($C27,'2018-11'!$C$2:$C$100,0)+1,0)))="",INDIRECT(CONCATENATE("'2018-10'!I",TEXT(MATCH($C27,'2018-10'!$C$2:$C$100,0)+1,0)))="",AND(INDIRECT(CONCATENATE("'2018-11'!I",TEXT(MATCH($C27,'2018-11'!$C$2:$C$100,0)+1,0)))="",INDIRECT(CONCATENATE("'2018-10'!I",TEXT(MATCH($C27,'2018-10'!$C$2:$C$100,0)+1,0)))="")),"Н/Д",INDIRECT(CONCATENATE("'2018-11'!I",TEXT(MATCH($C27,'2018-11'!$C$2:$C$100,0)+1,0)))-INDIRECT(CONCATENATE("'2018-10'!I",TEXT(MATCH($C27,'2018-10'!$C$2:$C$100,0)+1,0))))</f>
        <v>366601160.5</v>
      </c>
      <c r="J27" s="17" t="str">
        <f ca="1">IF(OR(INDIRECT(CONCATENATE("'2018-11'!J",TEXT(MATCH($C27,'2018-11'!$C$2:$C$100,0)+1,0)))="",INDIRECT(CONCATENATE("'2018-10'!J",TEXT(MATCH($C27,'2018-10'!$C$2:$C$100,0)+1,0)))="",AND(INDIRECT(CONCATENATE("'2018-11'!J",TEXT(MATCH($C27,'2018-11'!$C$2:$C$100,0)+1,0)))="",INDIRECT(CONCATENATE("'2018-10'!J",TEXT(MATCH($C27,'2018-10'!$C$2:$C$100,0)+1,0)))="")),"Н/Д",INDIRECT(CONCATENATE("'2018-11'!J",TEXT(MATCH($C27,'2018-11'!$C$2:$C$100,0)+1,0)))-INDIRECT(CONCATENATE("'2018-10'!J",TEXT(MATCH($C27,'2018-10'!$C$2:$C$100,0)+1,0))))</f>
        <v>Н/Д</v>
      </c>
      <c r="K27" s="17">
        <f ca="1">IF(OR(INDIRECT(CONCATENATE("'2018-11'!K",TEXT(MATCH($C27,'2018-11'!$C$2:$C$100,0)+1,0)))="",INDIRECT(CONCATENATE("'2018-10'!K",TEXT(MATCH($C27,'2018-10'!$C$2:$C$100,0)+1,0)))="",AND(INDIRECT(CONCATENATE("'2018-11'!K",TEXT(MATCH($C27,'2018-11'!$C$2:$C$100,0)+1,0)))="",INDIRECT(CONCATENATE("'2018-10'!K",TEXT(MATCH($C27,'2018-10'!$C$2:$C$100,0)+1,0)))="")),"Н/Д",INDIRECT(CONCATENATE("'2018-11'!K",TEXT(MATCH($C27,'2018-11'!$C$2:$C$100,0)+1,0)))-INDIRECT(CONCATENATE("'2018-10'!K",TEXT(MATCH($C27,'2018-10'!$C$2:$C$100,0)+1,0))))</f>
        <v>550464760.1500001</v>
      </c>
      <c r="L27" s="17">
        <f ca="1">IF(OR(INDIRECT(CONCATENATE("'2018-11'!L",TEXT(MATCH($C27,'2018-11'!$C$2:$C$100,0)+1,0)))="",INDIRECT(CONCATENATE("'2018-10'!L",TEXT(MATCH($C27,'2018-10'!$C$2:$C$100,0)+1,0)))="",AND(INDIRECT(CONCATENATE("'2018-11'!L",TEXT(MATCH($C27,'2018-11'!$C$2:$C$100,0)+1,0)))="",INDIRECT(CONCATENATE("'2018-10'!L",TEXT(MATCH($C27,'2018-10'!$C$2:$C$100,0)+1,0)))="")),"Н/Д",INDIRECT(CONCATENATE("'2018-11'!L",TEXT(MATCH($C27,'2018-11'!$C$2:$C$100,0)+1,0)))-INDIRECT(CONCATENATE("'2018-10'!L",TEXT(MATCH($C27,'2018-10'!$C$2:$C$100,0)+1,0))))</f>
        <v>622737604.28000021</v>
      </c>
      <c r="M27" s="17">
        <f ca="1">IF(OR(INDIRECT(CONCATENATE("'2018-11'!M",TEXT(MATCH($C27,'2018-11'!$C$2:$C$100,0)+1,0)))="",INDIRECT(CONCATENATE("'2018-10'!M",TEXT(MATCH($C27,'2018-10'!$C$2:$C$100,0)+1,0)))="",AND(INDIRECT(CONCATENATE("'2018-11'!M",TEXT(MATCH($C27,'2018-11'!$C$2:$C$100,0)+1,0)))="",INDIRECT(CONCATENATE("'2018-10'!M",TEXT(MATCH($C27,'2018-10'!$C$2:$C$100,0)+1,0)))="")),"Н/Д",INDIRECT(CONCATENATE("'2018-11'!M",TEXT(MATCH($C27,'2018-11'!$C$2:$C$100,0)+1,0)))-INDIRECT(CONCATENATE("'2018-10'!M",TEXT(MATCH($C27,'2018-10'!$C$2:$C$100,0)+1,0))))</f>
        <v>1521918.08</v>
      </c>
      <c r="N27" s="17">
        <f ca="1">IF(OR(INDIRECT(CONCATENATE("'2018-11'!N",TEXT(MATCH($C27,'2018-11'!$C$2:$C$100,0)+1,0)))="",INDIRECT(CONCATENATE("'2018-10'!N",TEXT(MATCH($C27,'2018-10'!$C$2:$C$100,0)+1,0)))="",AND(INDIRECT(CONCATENATE("'2018-11'!N",TEXT(MATCH($C27,'2018-11'!$C$2:$C$100,0)+1,0)))="",INDIRECT(CONCATENATE("'2018-10'!N",TEXT(MATCH($C27,'2018-10'!$C$2:$C$100,0)+1,0)))="")),"Н/Д",INDIRECT(CONCATENATE("'2018-11'!N",TEXT(MATCH($C27,'2018-11'!$C$2:$C$100,0)+1,0)))-INDIRECT(CONCATENATE("'2018-10'!NE",TEXT(MATCH($C27,'2018-10'!$C$2:$C$100,0)+1,0))))</f>
        <v>269721938.56999999</v>
      </c>
      <c r="O27" s="17">
        <f ca="1">IF(OR(INDIRECT(CONCATENATE("'2018-11'!O",TEXT(MATCH($C27,'2018-11'!$C$2:$C$100,0)+1,0)))="",INDIRECT(CONCATENATE("'2018-10'!O",TEXT(MATCH($C27,'2018-10'!$C$2:$C$100,0)+1,0)))="",AND(INDIRECT(CONCATENATE("'2018-11'!O",TEXT(MATCH($C27,'2018-11'!$C$2:$C$100,0)+1,0)))="",INDIRECT(CONCATENATE("'2018-10'!O",TEXT(MATCH($C27,'2018-10'!$C$2:$C$100,0)+1,0)))="")),"Н/Д",INDIRECT(CONCATENATE("'2018-11'!O",TEXT(MATCH($C27,'2018-11'!$C$2:$C$100,0)+1,0)))-INDIRECT(CONCATENATE("'2018-10'!O",TEXT(MATCH($C27,'2018-10'!$C$2:$C$100,0)+1,0))))</f>
        <v>12964.25</v>
      </c>
      <c r="P27" s="17">
        <f ca="1">IF(OR(INDIRECT(CONCATENATE("'2018-11'!P",TEXT(MATCH($C27,'2018-11'!$C$2:$C$100,0)+1,0)))="",INDIRECT(CONCATENATE("'2018-10'!P",TEXT(MATCH($C27,'2018-10'!$C$2:$C$100,0)+1,0)))="",AND(INDIRECT(CONCATENATE("'2018-11'!P",TEXT(MATCH($C27,'2018-11'!$C$2:$C$100,0)+1,0)))="",INDIRECT(CONCATENATE("'2018-10'!P",TEXT(MATCH($C27,'2018-10'!$C$2:$C$100,0)+1,0)))="")),"Н/Д",INDIRECT(CONCATENATE("'2018-11'!P",TEXT(MATCH($C27,'2018-11'!$C$2:$C$100,0)+1,0)))-INDIRECT(CONCATENATE("'2018-10'!P",TEXT(MATCH($C27,'2018-10'!$C$2:$C$100,0)+1,0))))</f>
        <v>103345833.79000008</v>
      </c>
      <c r="Q27" s="17">
        <f ca="1">IF(OR(INDIRECT(CONCATENATE("'2018-11'!Q",TEXT(MATCH($C27,'2018-11'!$C$2:$C$100,0)+1,0)))="",INDIRECT(CONCATENATE("'2018-10'!Q",TEXT(MATCH($C27,'2018-10'!$C$2:$C$100,0)+1,0)))="",AND(INDIRECT(CONCATENATE("'2018-11'!Q",TEXT(MATCH($C27,'2018-11'!$C$2:$C$100,0)+1,0)))="",INDIRECT(CONCATENATE("'2018-10'!Q",TEXT(MATCH($C27,'2018-10'!$C$2:$C$100,0)+1,0)))="")),"Н/Д",INDIRECT(CONCATENATE("'2018-11'!Q",TEXT(MATCH($C27,'2018-11'!$C$2:$C$100,0)+1,0)))-INDIRECT(CONCATENATE("'2018-10'!Q",TEXT(MATCH($C27,'2018-10'!$C$2:$C$100,0)+1,0))))</f>
        <v>8148287.4900000021</v>
      </c>
      <c r="R27" s="17">
        <f ca="1">IF(OR(INDIRECT(CONCATENATE("'2018-11'!R",TEXT(MATCH($C27,'2018-11'!$C$2:$C$100,0)+1,0)))="",INDIRECT(CONCATENATE("'2018-10'!R",TEXT(MATCH($C27,'2018-10'!$C$2:$C$100,0)+1,0)))="",AND(INDIRECT(CONCATENATE("'2018-11'!R",TEXT(MATCH($C27,'2018-11'!$C$2:$C$100,0)+1,0)))="",INDIRECT(CONCATENATE("'2018-10'!R",TEXT(MATCH($C27,'2018-10'!$C$2:$C$100,0)+1,0)))="")),"Н/Д",INDIRECT(CONCATENATE("'2018-11'!R",TEXT(MATCH($C27,'2018-11'!$C$2:$C$100,0)+1,0)))-INDIRECT(CONCATENATE("'2018-10'!R",TEXT(MATCH($C27,'2018-10'!$C$2:$C$100,0)+1,0))))</f>
        <v>84677467.700000048</v>
      </c>
      <c r="S27" s="17">
        <f ca="1">IF(OR(INDIRECT(CONCATENATE("'2018-11'!S",TEXT(MATCH($C27,'2018-11'!$C$2:$C$100,0)+1,0)))="",INDIRECT(CONCATENATE("'2018-10'!S",TEXT(MATCH($C27,'2018-10'!$C$2:$C$100,0)+1,0)))="",AND(INDIRECT(CONCATENATE("'2018-11'!S",TEXT(MATCH($C27,'2018-11'!$C$2:$C$100,0)+1,0)))="",INDIRECT(CONCATENATE("'2018-10'!S",TEXT(MATCH($C27,'2018-10'!$C$2:$C$100,0)+1,0)))="")),"Н/Д",INDIRECT(CONCATENATE("'2018-11'!S",TEXT(MATCH($C27,'2018-11'!$C$2:$C$100,0)+1,0)))-INDIRECT(CONCATENATE("'2018-10'!S",TEXT(MATCH($C27,'2018-10'!$C$2:$C$100,0)+1,0))))</f>
        <v>75130</v>
      </c>
      <c r="T27" s="17">
        <f ca="1">IF(OR(INDIRECT(CONCATENATE("'2018-11'!T",TEXT(MATCH($C27,'2018-11'!$C$2:$C$100,0)+1,0)))="",INDIRECT(CONCATENATE("'2018-10'!T",TEXT(MATCH($C27,'2018-10'!$C$2:$C$100,0)+1,0)))="",AND(INDIRECT(CONCATENATE("'2018-11'!T",TEXT(MATCH($C27,'2018-11'!$C$2:$C$100,0)+1,0)))="",INDIRECT(CONCATENATE("'2018-10'!T",TEXT(MATCH($C27,'2018-10'!$C$2:$C$100,0)+1,0)))="")),"Н/Д",INDIRECT(CONCATENATE("'2018-11'!T",TEXT(MATCH($C27,'2018-11'!$C$2:$C$100,0)+1,0)))-INDIRECT(CONCATENATE("'2018-10'!T",TEXT(MATCH($C27,'2018-10'!$C$2:$C$100,0)+1,0))))</f>
        <v>69685884.940000057</v>
      </c>
      <c r="U27" s="17">
        <f ca="1">IF(OR(INDIRECT(CONCATENATE("'2018-11'!U",TEXT(MATCH($C27,'2018-11'!$C$2:$C$100,0)+1,0)))="",INDIRECT(CONCATENATE("'2018-10'!U",TEXT(MATCH($C27,'2018-10'!$C$2:$C$100,0)+1,0)))="",AND(INDIRECT(CONCATENATE("'2018-11'!U",TEXT(MATCH($C27,'2018-11'!$C$2:$C$100,0)+1,0)))="",INDIRECT(CONCATENATE("'2018-10'!U",TEXT(MATCH($C27,'2018-10'!$C$2:$C$100,0)+1,0)))="")),"Н/Д",INDIRECT(CONCATENATE("'2018-11'!U",TEXT(MATCH($C27,'2018-11'!$C$2:$C$100,0)+1,0)))-INDIRECT(CONCATENATE("'2018-10'!U",TEXT(MATCH($C27,'2018-10'!$C$2:$C$100,0)+1,0))))</f>
        <v>2943532.2199999988</v>
      </c>
      <c r="V27" s="17">
        <f ca="1">IF(OR(INDIRECT(CONCATENATE("'2018-11'!V",TEXT(MATCH($C27,'2018-11'!$C$2:$C$100,0)+1,0)))="",INDIRECT(CONCATENATE("'2018-10'!V",TEXT(MATCH($C27,'2018-10'!$C$2:$C$100,0)+1,0)))="",AND(INDIRECT(CONCATENATE("'2018-11'!V",TEXT(MATCH($C27,'2018-11'!$C$2:$C$100,0)+1,0)))="",INDIRECT(CONCATENATE("'2018-10'!V",TEXT(MATCH($C27,'2018-10'!$C$2:$C$100,0)+1,0)))="")),"Н/Д",INDIRECT(CONCATENATE("'2018-11'!V",TEXT(MATCH($C27,'2018-11'!$C$2:$C$100,0)+1,0)))-INDIRECT(CONCATENATE("'2018-10'!V",TEXT(MATCH($C27,'2018-10'!$C$2:$C$100,0)+1,0))))</f>
        <v>1637223462.8899994</v>
      </c>
      <c r="W27" s="17">
        <f ca="1">IF(OR(INDIRECT(CONCATENATE("'2018-11'!W",TEXT(MATCH($C27,'2018-11'!$C$2:$C$100,0)+1,0)))="",INDIRECT(CONCATENATE("'2018-10'!W",TEXT(MATCH($C27,'2018-10'!$C$2:$C$100,0)+1,0)))="",AND(INDIRECT(CONCATENATE("'2018-11'!W",TEXT(MATCH($C27,'2018-11'!$C$2:$C$100,0)+1,0)))="",INDIRECT(CONCATENATE("'2018-10'!W",TEXT(MATCH($C27,'2018-10'!$C$2:$C$100,0)+1,0)))="")),"Н/Д",INDIRECT(CONCATENATE("'2018-11'!W",TEXT(MATCH($C27,'2018-11'!$C$2:$C$100,0)+1,0)))-INDIRECT(CONCATENATE("'2018-10'!W",TEXT(MATCH($C27,'2018-10'!$C$2:$C$100,0)+1,0))))</f>
        <v>16026151796.289993</v>
      </c>
    </row>
    <row r="28" spans="1:23" x14ac:dyDescent="0.25">
      <c r="A28" s="2" t="s">
        <v>49</v>
      </c>
      <c r="B28" s="2" t="s">
        <v>50</v>
      </c>
      <c r="C28" s="15">
        <v>11000000</v>
      </c>
      <c r="D28" s="2" t="s">
        <v>214</v>
      </c>
      <c r="E28" s="17">
        <f ca="1">IF(OR(INDIRECT(CONCATENATE("'2018-11'!E",TEXT(MATCH($C28,'2018-11'!$C$2:$C$100,0)+1,0)))="",INDIRECT(CONCATENATE("'2018-10'!E",TEXT(MATCH($C28,'2018-10'!$C$2:$C$100,0)+1,0)))="",AND(INDIRECT(CONCATENATE("'2018-11'!E",TEXT(MATCH($C28,'2018-11'!$C$2:$C$100,0)+1,0)))="",INDIRECT(CONCATENATE("'2018-10'!E",TEXT(MATCH($C28,'2018-10'!$C$2:$C$100,0)+1,0)))="")),"Н/Д",INDIRECT(CONCATENATE("'2018-11'!E",TEXT(MATCH($C28,'2018-11'!$C$2:$C$100,0)+1,0)))-INDIRECT(CONCATENATE("'2018-10'!E",TEXT(MATCH($C28,'2018-10'!$C$2:$C$100,0)+1,0))))</f>
        <v>9839904602.9400024</v>
      </c>
      <c r="F28" s="17">
        <f ca="1">IF(OR(INDIRECT(CONCATENATE("'2018-11'!F",TEXT(MATCH($C28,'2018-11'!$C$2:$C$100,0)+1,0)))="",INDIRECT(CONCATENATE("'2018-10'!F",TEXT(MATCH($C28,'2018-10'!$C$2:$C$100,0)+1,0)))="",AND(INDIRECT(CONCATENATE("'2018-11'!F",TEXT(MATCH($C28,'2018-11'!$C$2:$C$100,0)+1,0)))="",INDIRECT(CONCATENATE("'2018-10'!F",TEXT(MATCH($C28,'2018-10'!$C$2:$C$100,0)+1,0)))="")),"Н/Д",INDIRECT(CONCATENATE("'2018-11'!F",TEXT(MATCH($C28,'2018-11'!$C$2:$C$100,0)+1,0)))-INDIRECT(CONCATENATE("'2018-10'!F",TEXT(MATCH($C28,'2018-10'!$C$2:$C$100,0)+1,0))))</f>
        <v>8458388680.8300018</v>
      </c>
      <c r="G28" s="17">
        <f ca="1">IF(OR(INDIRECT(CONCATENATE("'2018-11'!G",TEXT(MATCH($C28,'2018-11'!$C$2:$C$100,0)+1,0)))="",INDIRECT(CONCATENATE("'2018-10'!G",TEXT(MATCH($C28,'2018-10'!$C$2:$C$100,0)+1,0)))="",AND(INDIRECT(CONCATENATE("'2018-11'!G",TEXT(MATCH($C28,'2018-11'!$C$2:$C$100,0)+1,0)))="",INDIRECT(CONCATENATE("'2018-10'!G",TEXT(MATCH($C28,'2018-10'!$C$2:$C$100,0)+1,0)))="")),"Н/Д",INDIRECT(CONCATENATE("'2018-11'!G",TEXT(MATCH($C28,'2018-11'!$C$2:$C$100,0)+1,0)))-INDIRECT(CONCATENATE("'2018-10'!G",TEXT(MATCH($C28,'2018-10'!$C$2:$C$100,0)+1,0))))</f>
        <v>2665186914.0200005</v>
      </c>
      <c r="H28" s="17">
        <f ca="1">IF(OR(INDIRECT(CONCATENATE("'2018-11'!H",TEXT(MATCH($C28,'2018-11'!$C$2:$C$100,0)+1,0)))="",INDIRECT(CONCATENATE("'2018-10'!H",TEXT(MATCH($C28,'2018-10'!$C$2:$C$100,0)+1,0)))="",AND(INDIRECT(CONCATENATE("'2018-11'!H",TEXT(MATCH($C28,'2018-11'!$C$2:$C$100,0)+1,0)))="",INDIRECT(CONCATENATE("'2018-10'!H",TEXT(MATCH($C28,'2018-10'!$C$2:$C$100,0)+1,0)))="")),"Н/Д",INDIRECT(CONCATENATE("'2018-11'!H",TEXT(MATCH($C28,'2018-11'!$C$2:$C$100,0)+1,0)))-INDIRECT(CONCATENATE("'2018-10'!H",TEXT(MATCH($C28,'2018-10'!$C$2:$C$100,0)+1,0))))</f>
        <v>2362508771.5100021</v>
      </c>
      <c r="I28" s="17">
        <f ca="1">IF(OR(INDIRECT(CONCATENATE("'2018-11'!I",TEXT(MATCH($C28,'2018-11'!$C$2:$C$100,0)+1,0)))="",INDIRECT(CONCATENATE("'2018-10'!I",TEXT(MATCH($C28,'2018-10'!$C$2:$C$100,0)+1,0)))="",AND(INDIRECT(CONCATENATE("'2018-11'!I",TEXT(MATCH($C28,'2018-11'!$C$2:$C$100,0)+1,0)))="",INDIRECT(CONCATENATE("'2018-10'!I",TEXT(MATCH($C28,'2018-10'!$C$2:$C$100,0)+1,0)))="")),"Н/Д",INDIRECT(CONCATENATE("'2018-11'!I",TEXT(MATCH($C28,'2018-11'!$C$2:$C$100,0)+1,0)))-INDIRECT(CONCATENATE("'2018-10'!I",TEXT(MATCH($C28,'2018-10'!$C$2:$C$100,0)+1,0))))</f>
        <v>392102527.30999994</v>
      </c>
      <c r="J28" s="17" t="str">
        <f ca="1">IF(OR(INDIRECT(CONCATENATE("'2018-11'!J",TEXT(MATCH($C28,'2018-11'!$C$2:$C$100,0)+1,0)))="",INDIRECT(CONCATENATE("'2018-10'!J",TEXT(MATCH($C28,'2018-10'!$C$2:$C$100,0)+1,0)))="",AND(INDIRECT(CONCATENATE("'2018-11'!J",TEXT(MATCH($C28,'2018-11'!$C$2:$C$100,0)+1,0)))="",INDIRECT(CONCATENATE("'2018-10'!J",TEXT(MATCH($C28,'2018-10'!$C$2:$C$100,0)+1,0)))="")),"Н/Д",INDIRECT(CONCATENATE("'2018-11'!J",TEXT(MATCH($C28,'2018-11'!$C$2:$C$100,0)+1,0)))-INDIRECT(CONCATENATE("'2018-10'!J",TEXT(MATCH($C28,'2018-10'!$C$2:$C$100,0)+1,0))))</f>
        <v>Н/Д</v>
      </c>
      <c r="K28" s="17">
        <f ca="1">IF(OR(INDIRECT(CONCATENATE("'2018-11'!K",TEXT(MATCH($C28,'2018-11'!$C$2:$C$100,0)+1,0)))="",INDIRECT(CONCATENATE("'2018-10'!K",TEXT(MATCH($C28,'2018-10'!$C$2:$C$100,0)+1,0)))="",AND(INDIRECT(CONCATENATE("'2018-11'!K",TEXT(MATCH($C28,'2018-11'!$C$2:$C$100,0)+1,0)))="",INDIRECT(CONCATENATE("'2018-10'!K",TEXT(MATCH($C28,'2018-10'!$C$2:$C$100,0)+1,0)))="")),"Н/Д",INDIRECT(CONCATENATE("'2018-11'!K",TEXT(MATCH($C28,'2018-11'!$C$2:$C$100,0)+1,0)))-INDIRECT(CONCATENATE("'2018-10'!K",TEXT(MATCH($C28,'2018-10'!$C$2:$C$100,0)+1,0))))</f>
        <v>710960832.88000011</v>
      </c>
      <c r="L28" s="17">
        <f ca="1">IF(OR(INDIRECT(CONCATENATE("'2018-11'!L",TEXT(MATCH($C28,'2018-11'!$C$2:$C$100,0)+1,0)))="",INDIRECT(CONCATENATE("'2018-10'!L",TEXT(MATCH($C28,'2018-10'!$C$2:$C$100,0)+1,0)))="",AND(INDIRECT(CONCATENATE("'2018-11'!L",TEXT(MATCH($C28,'2018-11'!$C$2:$C$100,0)+1,0)))="",INDIRECT(CONCATENATE("'2018-10'!L",TEXT(MATCH($C28,'2018-10'!$C$2:$C$100,0)+1,0)))="")),"Н/Д",INDIRECT(CONCATENATE("'2018-11'!L",TEXT(MATCH($C28,'2018-11'!$C$2:$C$100,0)+1,0)))-INDIRECT(CONCATENATE("'2018-10'!L",TEXT(MATCH($C28,'2018-10'!$C$2:$C$100,0)+1,0))))</f>
        <v>1618363270.04</v>
      </c>
      <c r="M28" s="17">
        <f ca="1">IF(OR(INDIRECT(CONCATENATE("'2018-11'!M",TEXT(MATCH($C28,'2018-11'!$C$2:$C$100,0)+1,0)))="",INDIRECT(CONCATENATE("'2018-10'!M",TEXT(MATCH($C28,'2018-10'!$C$2:$C$100,0)+1,0)))="",AND(INDIRECT(CONCATENATE("'2018-11'!M",TEXT(MATCH($C28,'2018-11'!$C$2:$C$100,0)+1,0)))="",INDIRECT(CONCATENATE("'2018-10'!M",TEXT(MATCH($C28,'2018-10'!$C$2:$C$100,0)+1,0)))="")),"Н/Д",INDIRECT(CONCATENATE("'2018-11'!M",TEXT(MATCH($C28,'2018-11'!$C$2:$C$100,0)+1,0)))-INDIRECT(CONCATENATE("'2018-10'!M",TEXT(MATCH($C28,'2018-10'!$C$2:$C$100,0)+1,0))))</f>
        <v>291276110.44000006</v>
      </c>
      <c r="N28" s="17">
        <f ca="1">IF(OR(INDIRECT(CONCATENATE("'2018-11'!N",TEXT(MATCH($C28,'2018-11'!$C$2:$C$100,0)+1,0)))="",INDIRECT(CONCATENATE("'2018-10'!N",TEXT(MATCH($C28,'2018-10'!$C$2:$C$100,0)+1,0)))="",AND(INDIRECT(CONCATENATE("'2018-11'!N",TEXT(MATCH($C28,'2018-11'!$C$2:$C$100,0)+1,0)))="",INDIRECT(CONCATENATE("'2018-10'!N",TEXT(MATCH($C28,'2018-10'!$C$2:$C$100,0)+1,0)))="")),"Н/Д",INDIRECT(CONCATENATE("'2018-11'!N",TEXT(MATCH($C28,'2018-11'!$C$2:$C$100,0)+1,0)))-INDIRECT(CONCATENATE("'2018-10'!NE",TEXT(MATCH($C28,'2018-10'!$C$2:$C$100,0)+1,0))))</f>
        <v>297460355.56999999</v>
      </c>
      <c r="O28" s="17">
        <f ca="1">IF(OR(INDIRECT(CONCATENATE("'2018-11'!O",TEXT(MATCH($C28,'2018-11'!$C$2:$C$100,0)+1,0)))="",INDIRECT(CONCATENATE("'2018-10'!O",TEXT(MATCH($C28,'2018-10'!$C$2:$C$100,0)+1,0)))="",AND(INDIRECT(CONCATENATE("'2018-11'!O",TEXT(MATCH($C28,'2018-11'!$C$2:$C$100,0)+1,0)))="",INDIRECT(CONCATENATE("'2018-10'!O",TEXT(MATCH($C28,'2018-10'!$C$2:$C$100,0)+1,0)))="")),"Н/Д",INDIRECT(CONCATENATE("'2018-11'!O",TEXT(MATCH($C28,'2018-11'!$C$2:$C$100,0)+1,0)))-INDIRECT(CONCATENATE("'2018-10'!O",TEXT(MATCH($C28,'2018-10'!$C$2:$C$100,0)+1,0))))</f>
        <v>2440.4600000001956</v>
      </c>
      <c r="P28" s="17">
        <f ca="1">IF(OR(INDIRECT(CONCATENATE("'2018-11'!P",TEXT(MATCH($C28,'2018-11'!$C$2:$C$100,0)+1,0)))="",INDIRECT(CONCATENATE("'2018-10'!P",TEXT(MATCH($C28,'2018-10'!$C$2:$C$100,0)+1,0)))="",AND(INDIRECT(CONCATENATE("'2018-11'!P",TEXT(MATCH($C28,'2018-11'!$C$2:$C$100,0)+1,0)))="",INDIRECT(CONCATENATE("'2018-10'!P",TEXT(MATCH($C28,'2018-10'!$C$2:$C$100,0)+1,0)))="")),"Н/Д",INDIRECT(CONCATENATE("'2018-11'!P",TEXT(MATCH($C28,'2018-11'!$C$2:$C$100,0)+1,0)))-INDIRECT(CONCATENATE("'2018-10'!P",TEXT(MATCH($C28,'2018-10'!$C$2:$C$100,0)+1,0))))</f>
        <v>147734852.53999996</v>
      </c>
      <c r="Q28" s="17">
        <f ca="1">IF(OR(INDIRECT(CONCATENATE("'2018-11'!Q",TEXT(MATCH($C28,'2018-11'!$C$2:$C$100,0)+1,0)))="",INDIRECT(CONCATENATE("'2018-10'!Q",TEXT(MATCH($C28,'2018-10'!$C$2:$C$100,0)+1,0)))="",AND(INDIRECT(CONCATENATE("'2018-11'!Q",TEXT(MATCH($C28,'2018-11'!$C$2:$C$100,0)+1,0)))="",INDIRECT(CONCATENATE("'2018-10'!Q",TEXT(MATCH($C28,'2018-10'!$C$2:$C$100,0)+1,0)))="")),"Н/Д",INDIRECT(CONCATENATE("'2018-11'!Q",TEXT(MATCH($C28,'2018-11'!$C$2:$C$100,0)+1,0)))-INDIRECT(CONCATENATE("'2018-10'!Q",TEXT(MATCH($C28,'2018-10'!$C$2:$C$100,0)+1,0))))</f>
        <v>81615522.320000052</v>
      </c>
      <c r="R28" s="17">
        <f ca="1">IF(OR(INDIRECT(CONCATENATE("'2018-11'!R",TEXT(MATCH($C28,'2018-11'!$C$2:$C$100,0)+1,0)))="",INDIRECT(CONCATENATE("'2018-10'!R",TEXT(MATCH($C28,'2018-10'!$C$2:$C$100,0)+1,0)))="",AND(INDIRECT(CONCATENATE("'2018-11'!R",TEXT(MATCH($C28,'2018-11'!$C$2:$C$100,0)+1,0)))="",INDIRECT(CONCATENATE("'2018-10'!R",TEXT(MATCH($C28,'2018-10'!$C$2:$C$100,0)+1,0)))="")),"Н/Д",INDIRECT(CONCATENATE("'2018-11'!R",TEXT(MATCH($C28,'2018-11'!$C$2:$C$100,0)+1,0)))-INDIRECT(CONCATENATE("'2018-10'!R",TEXT(MATCH($C28,'2018-10'!$C$2:$C$100,0)+1,0))))</f>
        <v>43650449.470000029</v>
      </c>
      <c r="S28" s="17">
        <f ca="1">IF(OR(INDIRECT(CONCATENATE("'2018-11'!S",TEXT(MATCH($C28,'2018-11'!$C$2:$C$100,0)+1,0)))="",INDIRECT(CONCATENATE("'2018-10'!S",TEXT(MATCH($C28,'2018-10'!$C$2:$C$100,0)+1,0)))="",AND(INDIRECT(CONCATENATE("'2018-11'!S",TEXT(MATCH($C28,'2018-11'!$C$2:$C$100,0)+1,0)))="",INDIRECT(CONCATENATE("'2018-10'!S",TEXT(MATCH($C28,'2018-10'!$C$2:$C$100,0)+1,0)))="")),"Н/Д",INDIRECT(CONCATENATE("'2018-11'!S",TEXT(MATCH($C28,'2018-11'!$C$2:$C$100,0)+1,0)))-INDIRECT(CONCATENATE("'2018-10'!S",TEXT(MATCH($C28,'2018-10'!$C$2:$C$100,0)+1,0))))</f>
        <v>206472.42999999993</v>
      </c>
      <c r="T28" s="17">
        <f ca="1">IF(OR(INDIRECT(CONCATENATE("'2018-11'!T",TEXT(MATCH($C28,'2018-11'!$C$2:$C$100,0)+1,0)))="",INDIRECT(CONCATENATE("'2018-10'!T",TEXT(MATCH($C28,'2018-10'!$C$2:$C$100,0)+1,0)))="",AND(INDIRECT(CONCATENATE("'2018-11'!T",TEXT(MATCH($C28,'2018-11'!$C$2:$C$100,0)+1,0)))="",INDIRECT(CONCATENATE("'2018-10'!T",TEXT(MATCH($C28,'2018-10'!$C$2:$C$100,0)+1,0)))="")),"Н/Д",INDIRECT(CONCATENATE("'2018-11'!T",TEXT(MATCH($C28,'2018-11'!$C$2:$C$100,0)+1,0)))-INDIRECT(CONCATENATE("'2018-10'!T",TEXT(MATCH($C28,'2018-10'!$C$2:$C$100,0)+1,0))))</f>
        <v>52413716.930000007</v>
      </c>
      <c r="U28" s="17">
        <f ca="1">IF(OR(INDIRECT(CONCATENATE("'2018-11'!U",TEXT(MATCH($C28,'2018-11'!$C$2:$C$100,0)+1,0)))="",INDIRECT(CONCATENATE("'2018-10'!U",TEXT(MATCH($C28,'2018-10'!$C$2:$C$100,0)+1,0)))="",AND(INDIRECT(CONCATENATE("'2018-11'!U",TEXT(MATCH($C28,'2018-11'!$C$2:$C$100,0)+1,0)))="",INDIRECT(CONCATENATE("'2018-10'!U",TEXT(MATCH($C28,'2018-10'!$C$2:$C$100,0)+1,0)))="")),"Н/Д",INDIRECT(CONCATENATE("'2018-11'!U",TEXT(MATCH($C28,'2018-11'!$C$2:$C$100,0)+1,0)))-INDIRECT(CONCATENATE("'2018-10'!U",TEXT(MATCH($C28,'2018-10'!$C$2:$C$100,0)+1,0))))</f>
        <v>2551081.339999998</v>
      </c>
      <c r="V28" s="17">
        <f ca="1">IF(OR(INDIRECT(CONCATENATE("'2018-11'!V",TEXT(MATCH($C28,'2018-11'!$C$2:$C$100,0)+1,0)))="",INDIRECT(CONCATENATE("'2018-10'!V",TEXT(MATCH($C28,'2018-10'!$C$2:$C$100,0)+1,0)))="",AND(INDIRECT(CONCATENATE("'2018-11'!V",TEXT(MATCH($C28,'2018-11'!$C$2:$C$100,0)+1,0)))="",INDIRECT(CONCATENATE("'2018-10'!V",TEXT(MATCH($C28,'2018-10'!$C$2:$C$100,0)+1,0)))="")),"Н/Д",INDIRECT(CONCATENATE("'2018-11'!V",TEXT(MATCH($C28,'2018-11'!$C$2:$C$100,0)+1,0)))-INDIRECT(CONCATENATE("'2018-10'!V",TEXT(MATCH($C28,'2018-10'!$C$2:$C$100,0)+1,0))))</f>
        <v>1381515922.1100006</v>
      </c>
      <c r="W28" s="17">
        <f ca="1">IF(OR(INDIRECT(CONCATENATE("'2018-11'!W",TEXT(MATCH($C28,'2018-11'!$C$2:$C$100,0)+1,0)))="",INDIRECT(CONCATENATE("'2018-10'!W",TEXT(MATCH($C28,'2018-10'!$C$2:$C$100,0)+1,0)))="",AND(INDIRECT(CONCATENATE("'2018-11'!W",TEXT(MATCH($C28,'2018-11'!$C$2:$C$100,0)+1,0)))="",INDIRECT(CONCATENATE("'2018-10'!W",TEXT(MATCH($C28,'2018-10'!$C$2:$C$100,0)+1,0)))="")),"Н/Д",INDIRECT(CONCATENATE("'2018-11'!W",TEXT(MATCH($C28,'2018-11'!$C$2:$C$100,0)+1,0)))-INDIRECT(CONCATENATE("'2018-10'!W",TEXT(MATCH($C28,'2018-10'!$C$2:$C$100,0)+1,0))))</f>
        <v>28082472687.399994</v>
      </c>
    </row>
    <row r="29" spans="1:23" x14ac:dyDescent="0.25">
      <c r="A29" s="2" t="s">
        <v>49</v>
      </c>
      <c r="B29" s="2" t="s">
        <v>51</v>
      </c>
      <c r="C29" s="15">
        <v>19000000</v>
      </c>
      <c r="D29" s="2" t="s">
        <v>214</v>
      </c>
      <c r="E29" s="17">
        <f ca="1">IF(OR(INDIRECT(CONCATENATE("'2018-11'!E",TEXT(MATCH($C29,'2018-11'!$C$2:$C$100,0)+1,0)))="",INDIRECT(CONCATENATE("'2018-10'!E",TEXT(MATCH($C29,'2018-10'!$C$2:$C$100,0)+1,0)))="",AND(INDIRECT(CONCATENATE("'2018-11'!E",TEXT(MATCH($C29,'2018-11'!$C$2:$C$100,0)+1,0)))="",INDIRECT(CONCATENATE("'2018-10'!E",TEXT(MATCH($C29,'2018-10'!$C$2:$C$100,0)+1,0)))="")),"Н/Д",INDIRECT(CONCATENATE("'2018-11'!E",TEXT(MATCH($C29,'2018-11'!$C$2:$C$100,0)+1,0)))-INDIRECT(CONCATENATE("'2018-10'!E",TEXT(MATCH($C29,'2018-10'!$C$2:$C$100,0)+1,0))))</f>
        <v>10751048046.220001</v>
      </c>
      <c r="F29" s="17">
        <f ca="1">IF(OR(INDIRECT(CONCATENATE("'2018-11'!F",TEXT(MATCH($C29,'2018-11'!$C$2:$C$100,0)+1,0)))="",INDIRECT(CONCATENATE("'2018-10'!F",TEXT(MATCH($C29,'2018-10'!$C$2:$C$100,0)+1,0)))="",AND(INDIRECT(CONCATENATE("'2018-11'!F",TEXT(MATCH($C29,'2018-11'!$C$2:$C$100,0)+1,0)))="",INDIRECT(CONCATENATE("'2018-10'!F",TEXT(MATCH($C29,'2018-10'!$C$2:$C$100,0)+1,0)))="")),"Н/Д",INDIRECT(CONCATENATE("'2018-11'!F",TEXT(MATCH($C29,'2018-11'!$C$2:$C$100,0)+1,0)))-INDIRECT(CONCATENATE("'2018-10'!F",TEXT(MATCH($C29,'2018-10'!$C$2:$C$100,0)+1,0))))</f>
        <v>10069629886.979996</v>
      </c>
      <c r="G29" s="17">
        <f ca="1">IF(OR(INDIRECT(CONCATENATE("'2018-11'!G",TEXT(MATCH($C29,'2018-11'!$C$2:$C$100,0)+1,0)))="",INDIRECT(CONCATENATE("'2018-10'!G",TEXT(MATCH($C29,'2018-10'!$C$2:$C$100,0)+1,0)))="",AND(INDIRECT(CONCATENATE("'2018-11'!G",TEXT(MATCH($C29,'2018-11'!$C$2:$C$100,0)+1,0)))="",INDIRECT(CONCATENATE("'2018-10'!G",TEXT(MATCH($C29,'2018-10'!$C$2:$C$100,0)+1,0)))="")),"Н/Д",INDIRECT(CONCATENATE("'2018-11'!G",TEXT(MATCH($C29,'2018-11'!$C$2:$C$100,0)+1,0)))-INDIRECT(CONCATENATE("'2018-10'!G",TEXT(MATCH($C29,'2018-10'!$C$2:$C$100,0)+1,0))))</f>
        <v>3864460255.7199974</v>
      </c>
      <c r="H29" s="17">
        <f ca="1">IF(OR(INDIRECT(CONCATENATE("'2018-11'!H",TEXT(MATCH($C29,'2018-11'!$C$2:$C$100,0)+1,0)))="",INDIRECT(CONCATENATE("'2018-10'!H",TEXT(MATCH($C29,'2018-10'!$C$2:$C$100,0)+1,0)))="",AND(INDIRECT(CONCATENATE("'2018-11'!H",TEXT(MATCH($C29,'2018-11'!$C$2:$C$100,0)+1,0)))="",INDIRECT(CONCATENATE("'2018-10'!H",TEXT(MATCH($C29,'2018-10'!$C$2:$C$100,0)+1,0)))="")),"Н/Д",INDIRECT(CONCATENATE("'2018-11'!H",TEXT(MATCH($C29,'2018-11'!$C$2:$C$100,0)+1,0)))-INDIRECT(CONCATENATE("'2018-10'!H",TEXT(MATCH($C29,'2018-10'!$C$2:$C$100,0)+1,0))))</f>
        <v>2008768026.4099998</v>
      </c>
      <c r="I29" s="17">
        <f ca="1">IF(OR(INDIRECT(CONCATENATE("'2018-11'!I",TEXT(MATCH($C29,'2018-11'!$C$2:$C$100,0)+1,0)))="",INDIRECT(CONCATENATE("'2018-10'!I",TEXT(MATCH($C29,'2018-10'!$C$2:$C$100,0)+1,0)))="",AND(INDIRECT(CONCATENATE("'2018-11'!I",TEXT(MATCH($C29,'2018-11'!$C$2:$C$100,0)+1,0)))="",INDIRECT(CONCATENATE("'2018-10'!I",TEXT(MATCH($C29,'2018-10'!$C$2:$C$100,0)+1,0)))="")),"Н/Д",INDIRECT(CONCATENATE("'2018-11'!I",TEXT(MATCH($C29,'2018-11'!$C$2:$C$100,0)+1,0)))-INDIRECT(CONCATENATE("'2018-10'!I",TEXT(MATCH($C29,'2018-10'!$C$2:$C$100,0)+1,0))))</f>
        <v>617629057.05000019</v>
      </c>
      <c r="J29" s="17" t="str">
        <f ca="1">IF(OR(INDIRECT(CONCATENATE("'2018-11'!J",TEXT(MATCH($C29,'2018-11'!$C$2:$C$100,0)+1,0)))="",INDIRECT(CONCATENATE("'2018-10'!J",TEXT(MATCH($C29,'2018-10'!$C$2:$C$100,0)+1,0)))="",AND(INDIRECT(CONCATENATE("'2018-11'!J",TEXT(MATCH($C29,'2018-11'!$C$2:$C$100,0)+1,0)))="",INDIRECT(CONCATENATE("'2018-10'!J",TEXT(MATCH($C29,'2018-10'!$C$2:$C$100,0)+1,0)))="")),"Н/Д",INDIRECT(CONCATENATE("'2018-11'!J",TEXT(MATCH($C29,'2018-11'!$C$2:$C$100,0)+1,0)))-INDIRECT(CONCATENATE("'2018-10'!J",TEXT(MATCH($C29,'2018-10'!$C$2:$C$100,0)+1,0))))</f>
        <v>Н/Д</v>
      </c>
      <c r="K29" s="17">
        <f ca="1">IF(OR(INDIRECT(CONCATENATE("'2018-11'!K",TEXT(MATCH($C29,'2018-11'!$C$2:$C$100,0)+1,0)))="",INDIRECT(CONCATENATE("'2018-10'!K",TEXT(MATCH($C29,'2018-10'!$C$2:$C$100,0)+1,0)))="",AND(INDIRECT(CONCATENATE("'2018-11'!K",TEXT(MATCH($C29,'2018-11'!$C$2:$C$100,0)+1,0)))="",INDIRECT(CONCATENATE("'2018-10'!K",TEXT(MATCH($C29,'2018-10'!$C$2:$C$100,0)+1,0)))="")),"Н/Д",INDIRECT(CONCATENATE("'2018-11'!K",TEXT(MATCH($C29,'2018-11'!$C$2:$C$100,0)+1,0)))-INDIRECT(CONCATENATE("'2018-10'!K",TEXT(MATCH($C29,'2018-10'!$C$2:$C$100,0)+1,0))))</f>
        <v>630608047.27999973</v>
      </c>
      <c r="L29" s="17">
        <f ca="1">IF(OR(INDIRECT(CONCATENATE("'2018-11'!L",TEXT(MATCH($C29,'2018-11'!$C$2:$C$100,0)+1,0)))="",INDIRECT(CONCATENATE("'2018-10'!L",TEXT(MATCH($C29,'2018-10'!$C$2:$C$100,0)+1,0)))="",AND(INDIRECT(CONCATENATE("'2018-11'!L",TEXT(MATCH($C29,'2018-11'!$C$2:$C$100,0)+1,0)))="",INDIRECT(CONCATENATE("'2018-10'!L",TEXT(MATCH($C29,'2018-10'!$C$2:$C$100,0)+1,0)))="")),"Н/Д",INDIRECT(CONCATENATE("'2018-11'!L",TEXT(MATCH($C29,'2018-11'!$C$2:$C$100,0)+1,0)))-INDIRECT(CONCATENATE("'2018-10'!L",TEXT(MATCH($C29,'2018-10'!$C$2:$C$100,0)+1,0))))</f>
        <v>2581768506.1800003</v>
      </c>
      <c r="M29" s="17">
        <f ca="1">IF(OR(INDIRECT(CONCATENATE("'2018-11'!M",TEXT(MATCH($C29,'2018-11'!$C$2:$C$100,0)+1,0)))="",INDIRECT(CONCATENATE("'2018-10'!M",TEXT(MATCH($C29,'2018-10'!$C$2:$C$100,0)+1,0)))="",AND(INDIRECT(CONCATENATE("'2018-11'!M",TEXT(MATCH($C29,'2018-11'!$C$2:$C$100,0)+1,0)))="",INDIRECT(CONCATENATE("'2018-10'!M",TEXT(MATCH($C29,'2018-10'!$C$2:$C$100,0)+1,0)))="")),"Н/Д",INDIRECT(CONCATENATE("'2018-11'!M",TEXT(MATCH($C29,'2018-11'!$C$2:$C$100,0)+1,0)))-INDIRECT(CONCATENATE("'2018-10'!M",TEXT(MATCH($C29,'2018-10'!$C$2:$C$100,0)+1,0))))</f>
        <v>6703716.3399999961</v>
      </c>
      <c r="N29" s="17">
        <f ca="1">IF(OR(INDIRECT(CONCATENATE("'2018-11'!N",TEXT(MATCH($C29,'2018-11'!$C$2:$C$100,0)+1,0)))="",INDIRECT(CONCATENATE("'2018-10'!N",TEXT(MATCH($C29,'2018-10'!$C$2:$C$100,0)+1,0)))="",AND(INDIRECT(CONCATENATE("'2018-11'!N",TEXT(MATCH($C29,'2018-11'!$C$2:$C$100,0)+1,0)))="",INDIRECT(CONCATENATE("'2018-10'!N",TEXT(MATCH($C29,'2018-10'!$C$2:$C$100,0)+1,0)))="")),"Н/Д",INDIRECT(CONCATENATE("'2018-11'!N",TEXT(MATCH($C29,'2018-11'!$C$2:$C$100,0)+1,0)))-INDIRECT(CONCATENATE("'2018-10'!NE",TEXT(MATCH($C29,'2018-10'!$C$2:$C$100,0)+1,0))))</f>
        <v>342620386.77999997</v>
      </c>
      <c r="O29" s="17">
        <f ca="1">IF(OR(INDIRECT(CONCATENATE("'2018-11'!O",TEXT(MATCH($C29,'2018-11'!$C$2:$C$100,0)+1,0)))="",INDIRECT(CONCATENATE("'2018-10'!O",TEXT(MATCH($C29,'2018-10'!$C$2:$C$100,0)+1,0)))="",AND(INDIRECT(CONCATENATE("'2018-11'!O",TEXT(MATCH($C29,'2018-11'!$C$2:$C$100,0)+1,0)))="",INDIRECT(CONCATENATE("'2018-10'!O",TEXT(MATCH($C29,'2018-10'!$C$2:$C$100,0)+1,0)))="")),"Н/Д",INDIRECT(CONCATENATE("'2018-11'!O",TEXT(MATCH($C29,'2018-11'!$C$2:$C$100,0)+1,0)))-INDIRECT(CONCATENATE("'2018-10'!O",TEXT(MATCH($C29,'2018-10'!$C$2:$C$100,0)+1,0))))</f>
        <v>9278.5500000000029</v>
      </c>
      <c r="P29" s="17">
        <f ca="1">IF(OR(INDIRECT(CONCATENATE("'2018-11'!P",TEXT(MATCH($C29,'2018-11'!$C$2:$C$100,0)+1,0)))="",INDIRECT(CONCATENATE("'2018-10'!P",TEXT(MATCH($C29,'2018-10'!$C$2:$C$100,0)+1,0)))="",AND(INDIRECT(CONCATENATE("'2018-11'!P",TEXT(MATCH($C29,'2018-11'!$C$2:$C$100,0)+1,0)))="",INDIRECT(CONCATENATE("'2018-10'!P",TEXT(MATCH($C29,'2018-10'!$C$2:$C$100,0)+1,0)))="")),"Н/Д",INDIRECT(CONCATENATE("'2018-11'!P",TEXT(MATCH($C29,'2018-11'!$C$2:$C$100,0)+1,0)))-INDIRECT(CONCATENATE("'2018-10'!P",TEXT(MATCH($C29,'2018-10'!$C$2:$C$100,0)+1,0))))</f>
        <v>60329916.949999928</v>
      </c>
      <c r="Q29" s="17">
        <f ca="1">IF(OR(INDIRECT(CONCATENATE("'2018-11'!Q",TEXT(MATCH($C29,'2018-11'!$C$2:$C$100,0)+1,0)))="",INDIRECT(CONCATENATE("'2018-10'!Q",TEXT(MATCH($C29,'2018-10'!$C$2:$C$100,0)+1,0)))="",AND(INDIRECT(CONCATENATE("'2018-11'!Q",TEXT(MATCH($C29,'2018-11'!$C$2:$C$100,0)+1,0)))="",INDIRECT(CONCATENATE("'2018-10'!Q",TEXT(MATCH($C29,'2018-10'!$C$2:$C$100,0)+1,0)))="")),"Н/Д",INDIRECT(CONCATENATE("'2018-11'!Q",TEXT(MATCH($C29,'2018-11'!$C$2:$C$100,0)+1,0)))-INDIRECT(CONCATENATE("'2018-10'!Q",TEXT(MATCH($C29,'2018-10'!$C$2:$C$100,0)+1,0))))</f>
        <v>105923158.16999996</v>
      </c>
      <c r="R29" s="17">
        <f ca="1">IF(OR(INDIRECT(CONCATENATE("'2018-11'!R",TEXT(MATCH($C29,'2018-11'!$C$2:$C$100,0)+1,0)))="",INDIRECT(CONCATENATE("'2018-10'!R",TEXT(MATCH($C29,'2018-10'!$C$2:$C$100,0)+1,0)))="",AND(INDIRECT(CONCATENATE("'2018-11'!R",TEXT(MATCH($C29,'2018-11'!$C$2:$C$100,0)+1,0)))="",INDIRECT(CONCATENATE("'2018-10'!R",TEXT(MATCH($C29,'2018-10'!$C$2:$C$100,0)+1,0)))="")),"Н/Д",INDIRECT(CONCATENATE("'2018-11'!R",TEXT(MATCH($C29,'2018-11'!$C$2:$C$100,0)+1,0)))-INDIRECT(CONCATENATE("'2018-10'!R",TEXT(MATCH($C29,'2018-10'!$C$2:$C$100,0)+1,0))))</f>
        <v>24558169.75</v>
      </c>
      <c r="S29" s="17">
        <f ca="1">IF(OR(INDIRECT(CONCATENATE("'2018-11'!S",TEXT(MATCH($C29,'2018-11'!$C$2:$C$100,0)+1,0)))="",INDIRECT(CONCATENATE("'2018-10'!S",TEXT(MATCH($C29,'2018-10'!$C$2:$C$100,0)+1,0)))="",AND(INDIRECT(CONCATENATE("'2018-11'!S",TEXT(MATCH($C29,'2018-11'!$C$2:$C$100,0)+1,0)))="",INDIRECT(CONCATENATE("'2018-10'!S",TEXT(MATCH($C29,'2018-10'!$C$2:$C$100,0)+1,0)))="")),"Н/Д",INDIRECT(CONCATENATE("'2018-11'!S",TEXT(MATCH($C29,'2018-11'!$C$2:$C$100,0)+1,0)))-INDIRECT(CONCATENATE("'2018-10'!S",TEXT(MATCH($C29,'2018-10'!$C$2:$C$100,0)+1,0))))</f>
        <v>37226.920000000042</v>
      </c>
      <c r="T29" s="17">
        <f ca="1">IF(OR(INDIRECT(CONCATENATE("'2018-11'!T",TEXT(MATCH($C29,'2018-11'!$C$2:$C$100,0)+1,0)))="",INDIRECT(CONCATENATE("'2018-10'!T",TEXT(MATCH($C29,'2018-10'!$C$2:$C$100,0)+1,0)))="",AND(INDIRECT(CONCATENATE("'2018-11'!T",TEXT(MATCH($C29,'2018-11'!$C$2:$C$100,0)+1,0)))="",INDIRECT(CONCATENATE("'2018-10'!T",TEXT(MATCH($C29,'2018-10'!$C$2:$C$100,0)+1,0)))="")),"Н/Д",INDIRECT(CONCATENATE("'2018-11'!T",TEXT(MATCH($C29,'2018-11'!$C$2:$C$100,0)+1,0)))-INDIRECT(CONCATENATE("'2018-10'!T",TEXT(MATCH($C29,'2018-10'!$C$2:$C$100,0)+1,0))))</f>
        <v>109640713.71999991</v>
      </c>
      <c r="U29" s="17">
        <f ca="1">IF(OR(INDIRECT(CONCATENATE("'2018-11'!U",TEXT(MATCH($C29,'2018-11'!$C$2:$C$100,0)+1,0)))="",INDIRECT(CONCATENATE("'2018-10'!U",TEXT(MATCH($C29,'2018-10'!$C$2:$C$100,0)+1,0)))="",AND(INDIRECT(CONCATENATE("'2018-11'!U",TEXT(MATCH($C29,'2018-11'!$C$2:$C$100,0)+1,0)))="",INDIRECT(CONCATENATE("'2018-10'!U",TEXT(MATCH($C29,'2018-10'!$C$2:$C$100,0)+1,0)))="")),"Н/Д",INDIRECT(CONCATENATE("'2018-11'!U",TEXT(MATCH($C29,'2018-11'!$C$2:$C$100,0)+1,0)))-INDIRECT(CONCATENATE("'2018-10'!U",TEXT(MATCH($C29,'2018-10'!$C$2:$C$100,0)+1,0))))</f>
        <v>4090986.5500000045</v>
      </c>
      <c r="V29" s="17">
        <f ca="1">IF(OR(INDIRECT(CONCATENATE("'2018-11'!V",TEXT(MATCH($C29,'2018-11'!$C$2:$C$100,0)+1,0)))="",INDIRECT(CONCATENATE("'2018-10'!V",TEXT(MATCH($C29,'2018-10'!$C$2:$C$100,0)+1,0)))="",AND(INDIRECT(CONCATENATE("'2018-11'!V",TEXT(MATCH($C29,'2018-11'!$C$2:$C$100,0)+1,0)))="",INDIRECT(CONCATENATE("'2018-10'!V",TEXT(MATCH($C29,'2018-10'!$C$2:$C$100,0)+1,0)))="")),"Н/Д",INDIRECT(CONCATENATE("'2018-11'!V",TEXT(MATCH($C29,'2018-11'!$C$2:$C$100,0)+1,0)))-INDIRECT(CONCATENATE("'2018-10'!V",TEXT(MATCH($C29,'2018-10'!$C$2:$C$100,0)+1,0))))</f>
        <v>681418159.24000072</v>
      </c>
      <c r="W29" s="17">
        <f ca="1">IF(OR(INDIRECT(CONCATENATE("'2018-11'!W",TEXT(MATCH($C29,'2018-11'!$C$2:$C$100,0)+1,0)))="",INDIRECT(CONCATENATE("'2018-10'!W",TEXT(MATCH($C29,'2018-10'!$C$2:$C$100,0)+1,0)))="",AND(INDIRECT(CONCATENATE("'2018-11'!W",TEXT(MATCH($C29,'2018-11'!$C$2:$C$100,0)+1,0)))="",INDIRECT(CONCATENATE("'2018-10'!W",TEXT(MATCH($C29,'2018-10'!$C$2:$C$100,0)+1,0)))="")),"Н/Д",INDIRECT(CONCATENATE("'2018-11'!W",TEXT(MATCH($C29,'2018-11'!$C$2:$C$100,0)+1,0)))-INDIRECT(CONCATENATE("'2018-10'!W",TEXT(MATCH($C29,'2018-10'!$C$2:$C$100,0)+1,0))))</f>
        <v>31554562177.019989</v>
      </c>
    </row>
    <row r="30" spans="1:23" x14ac:dyDescent="0.25">
      <c r="A30" s="2" t="s">
        <v>49</v>
      </c>
      <c r="B30" s="2" t="s">
        <v>52</v>
      </c>
      <c r="C30" s="15">
        <v>27000000</v>
      </c>
      <c r="D30" s="2" t="s">
        <v>214</v>
      </c>
      <c r="E30" s="17">
        <f ca="1">IF(OR(INDIRECT(CONCATENATE("'2018-11'!E",TEXT(MATCH($C30,'2018-11'!$C$2:$C$100,0)+1,0)))="",INDIRECT(CONCATENATE("'2018-10'!E",TEXT(MATCH($C30,'2018-10'!$C$2:$C$100,0)+1,0)))="",AND(INDIRECT(CONCATENATE("'2018-11'!E",TEXT(MATCH($C30,'2018-11'!$C$2:$C$100,0)+1,0)))="",INDIRECT(CONCATENATE("'2018-10'!E",TEXT(MATCH($C30,'2018-10'!$C$2:$C$100,0)+1,0)))="")),"Н/Д",INDIRECT(CONCATENATE("'2018-11'!E",TEXT(MATCH($C30,'2018-11'!$C$2:$C$100,0)+1,0)))-INDIRECT(CONCATENATE("'2018-10'!E",TEXT(MATCH($C30,'2018-10'!$C$2:$C$100,0)+1,0))))</f>
        <v>12597065970.209991</v>
      </c>
      <c r="F30" s="17">
        <f ca="1">IF(OR(INDIRECT(CONCATENATE("'2018-11'!F",TEXT(MATCH($C30,'2018-11'!$C$2:$C$100,0)+1,0)))="",INDIRECT(CONCATENATE("'2018-10'!F",TEXT(MATCH($C30,'2018-10'!$C$2:$C$100,0)+1,0)))="",AND(INDIRECT(CONCATENATE("'2018-11'!F",TEXT(MATCH($C30,'2018-11'!$C$2:$C$100,0)+1,0)))="",INDIRECT(CONCATENATE("'2018-10'!F",TEXT(MATCH($C30,'2018-10'!$C$2:$C$100,0)+1,0)))="")),"Н/Д",INDIRECT(CONCATENATE("'2018-11'!F",TEXT(MATCH($C30,'2018-11'!$C$2:$C$100,0)+1,0)))-INDIRECT(CONCATENATE("'2018-10'!F",TEXT(MATCH($C30,'2018-10'!$C$2:$C$100,0)+1,0))))</f>
        <v>6333407031.859993</v>
      </c>
      <c r="G30" s="17">
        <f ca="1">IF(OR(INDIRECT(CONCATENATE("'2018-11'!G",TEXT(MATCH($C30,'2018-11'!$C$2:$C$100,0)+1,0)))="",INDIRECT(CONCATENATE("'2018-10'!G",TEXT(MATCH($C30,'2018-10'!$C$2:$C$100,0)+1,0)))="",AND(INDIRECT(CONCATENATE("'2018-11'!G",TEXT(MATCH($C30,'2018-11'!$C$2:$C$100,0)+1,0)))="",INDIRECT(CONCATENATE("'2018-10'!G",TEXT(MATCH($C30,'2018-10'!$C$2:$C$100,0)+1,0)))="")),"Н/Д",INDIRECT(CONCATENATE("'2018-11'!G",TEXT(MATCH($C30,'2018-11'!$C$2:$C$100,0)+1,0)))-INDIRECT(CONCATENATE("'2018-10'!G",TEXT(MATCH($C30,'2018-10'!$C$2:$C$100,0)+1,0))))</f>
        <v>1376904572.5799999</v>
      </c>
      <c r="H30" s="17">
        <f ca="1">IF(OR(INDIRECT(CONCATENATE("'2018-11'!H",TEXT(MATCH($C30,'2018-11'!$C$2:$C$100,0)+1,0)))="",INDIRECT(CONCATENATE("'2018-10'!H",TEXT(MATCH($C30,'2018-10'!$C$2:$C$100,0)+1,0)))="",AND(INDIRECT(CONCATENATE("'2018-11'!H",TEXT(MATCH($C30,'2018-11'!$C$2:$C$100,0)+1,0)))="",INDIRECT(CONCATENATE("'2018-10'!H",TEXT(MATCH($C30,'2018-10'!$C$2:$C$100,0)+1,0)))="")),"Н/Д",INDIRECT(CONCATENATE("'2018-11'!H",TEXT(MATCH($C30,'2018-11'!$C$2:$C$100,0)+1,0)))-INDIRECT(CONCATENATE("'2018-10'!H",TEXT(MATCH($C30,'2018-10'!$C$2:$C$100,0)+1,0))))</f>
        <v>1630766331.7600002</v>
      </c>
      <c r="I30" s="17">
        <f ca="1">IF(OR(INDIRECT(CONCATENATE("'2018-11'!I",TEXT(MATCH($C30,'2018-11'!$C$2:$C$100,0)+1,0)))="",INDIRECT(CONCATENATE("'2018-10'!I",TEXT(MATCH($C30,'2018-10'!$C$2:$C$100,0)+1,0)))="",AND(INDIRECT(CONCATENATE("'2018-11'!I",TEXT(MATCH($C30,'2018-11'!$C$2:$C$100,0)+1,0)))="",INDIRECT(CONCATENATE("'2018-10'!I",TEXT(MATCH($C30,'2018-10'!$C$2:$C$100,0)+1,0)))="")),"Н/Д",INDIRECT(CONCATENATE("'2018-11'!I",TEXT(MATCH($C30,'2018-11'!$C$2:$C$100,0)+1,0)))-INDIRECT(CONCATENATE("'2018-10'!I",TEXT(MATCH($C30,'2018-10'!$C$2:$C$100,0)+1,0))))</f>
        <v>324427005.38999987</v>
      </c>
      <c r="J30" s="17" t="str">
        <f ca="1">IF(OR(INDIRECT(CONCATENATE("'2018-11'!J",TEXT(MATCH($C30,'2018-11'!$C$2:$C$100,0)+1,0)))="",INDIRECT(CONCATENATE("'2018-10'!J",TEXT(MATCH($C30,'2018-10'!$C$2:$C$100,0)+1,0)))="",AND(INDIRECT(CONCATENATE("'2018-11'!J",TEXT(MATCH($C30,'2018-11'!$C$2:$C$100,0)+1,0)))="",INDIRECT(CONCATENATE("'2018-10'!J",TEXT(MATCH($C30,'2018-10'!$C$2:$C$100,0)+1,0)))="")),"Н/Д",INDIRECT(CONCATENATE("'2018-11'!J",TEXT(MATCH($C30,'2018-11'!$C$2:$C$100,0)+1,0)))-INDIRECT(CONCATENATE("'2018-10'!J",TEXT(MATCH($C30,'2018-10'!$C$2:$C$100,0)+1,0))))</f>
        <v>Н/Д</v>
      </c>
      <c r="K30" s="17">
        <f ca="1">IF(OR(INDIRECT(CONCATENATE("'2018-11'!K",TEXT(MATCH($C30,'2018-11'!$C$2:$C$100,0)+1,0)))="",INDIRECT(CONCATENATE("'2018-10'!K",TEXT(MATCH($C30,'2018-10'!$C$2:$C$100,0)+1,0)))="",AND(INDIRECT(CONCATENATE("'2018-11'!K",TEXT(MATCH($C30,'2018-11'!$C$2:$C$100,0)+1,0)))="",INDIRECT(CONCATENATE("'2018-10'!K",TEXT(MATCH($C30,'2018-10'!$C$2:$C$100,0)+1,0)))="")),"Н/Д",INDIRECT(CONCATENATE("'2018-11'!K",TEXT(MATCH($C30,'2018-11'!$C$2:$C$100,0)+1,0)))-INDIRECT(CONCATENATE("'2018-10'!K",TEXT(MATCH($C30,'2018-10'!$C$2:$C$100,0)+1,0))))</f>
        <v>1159121625.54</v>
      </c>
      <c r="L30" s="17">
        <f ca="1">IF(OR(INDIRECT(CONCATENATE("'2018-11'!L",TEXT(MATCH($C30,'2018-11'!$C$2:$C$100,0)+1,0)))="",INDIRECT(CONCATENATE("'2018-10'!L",TEXT(MATCH($C30,'2018-10'!$C$2:$C$100,0)+1,0)))="",AND(INDIRECT(CONCATENATE("'2018-11'!L",TEXT(MATCH($C30,'2018-11'!$C$2:$C$100,0)+1,0)))="",INDIRECT(CONCATENATE("'2018-10'!L",TEXT(MATCH($C30,'2018-10'!$C$2:$C$100,0)+1,0)))="")),"Н/Д",INDIRECT(CONCATENATE("'2018-11'!L",TEXT(MATCH($C30,'2018-11'!$C$2:$C$100,0)+1,0)))-INDIRECT(CONCATENATE("'2018-10'!L",TEXT(MATCH($C30,'2018-10'!$C$2:$C$100,0)+1,0))))</f>
        <v>1479956065.4299994</v>
      </c>
      <c r="M30" s="17">
        <f ca="1">IF(OR(INDIRECT(CONCATENATE("'2018-11'!M",TEXT(MATCH($C30,'2018-11'!$C$2:$C$100,0)+1,0)))="",INDIRECT(CONCATENATE("'2018-10'!M",TEXT(MATCH($C30,'2018-10'!$C$2:$C$100,0)+1,0)))="",AND(INDIRECT(CONCATENATE("'2018-11'!M",TEXT(MATCH($C30,'2018-11'!$C$2:$C$100,0)+1,0)))="",INDIRECT(CONCATENATE("'2018-10'!M",TEXT(MATCH($C30,'2018-10'!$C$2:$C$100,0)+1,0)))="")),"Н/Д",INDIRECT(CONCATENATE("'2018-11'!M",TEXT(MATCH($C30,'2018-11'!$C$2:$C$100,0)+1,0)))-INDIRECT(CONCATENATE("'2018-10'!M",TEXT(MATCH($C30,'2018-10'!$C$2:$C$100,0)+1,0))))</f>
        <v>25203670.360000014</v>
      </c>
      <c r="N30" s="17">
        <f ca="1">IF(OR(INDIRECT(CONCATENATE("'2018-11'!N",TEXT(MATCH($C30,'2018-11'!$C$2:$C$100,0)+1,0)))="",INDIRECT(CONCATENATE("'2018-10'!N",TEXT(MATCH($C30,'2018-10'!$C$2:$C$100,0)+1,0)))="",AND(INDIRECT(CONCATENATE("'2018-11'!N",TEXT(MATCH($C30,'2018-11'!$C$2:$C$100,0)+1,0)))="",INDIRECT(CONCATENATE("'2018-10'!N",TEXT(MATCH($C30,'2018-10'!$C$2:$C$100,0)+1,0)))="")),"Н/Д",INDIRECT(CONCATENATE("'2018-11'!N",TEXT(MATCH($C30,'2018-11'!$C$2:$C$100,0)+1,0)))-INDIRECT(CONCATENATE("'2018-10'!NE",TEXT(MATCH($C30,'2018-10'!$C$2:$C$100,0)+1,0))))</f>
        <v>328233804.13</v>
      </c>
      <c r="O30" s="17">
        <f ca="1">IF(OR(INDIRECT(CONCATENATE("'2018-11'!O",TEXT(MATCH($C30,'2018-11'!$C$2:$C$100,0)+1,0)))="",INDIRECT(CONCATENATE("'2018-10'!O",TEXT(MATCH($C30,'2018-10'!$C$2:$C$100,0)+1,0)))="",AND(INDIRECT(CONCATENATE("'2018-11'!O",TEXT(MATCH($C30,'2018-11'!$C$2:$C$100,0)+1,0)))="",INDIRECT(CONCATENATE("'2018-10'!O",TEXT(MATCH($C30,'2018-10'!$C$2:$C$100,0)+1,0)))="")),"Н/Д",INDIRECT(CONCATENATE("'2018-11'!O",TEXT(MATCH($C30,'2018-11'!$C$2:$C$100,0)+1,0)))-INDIRECT(CONCATENATE("'2018-10'!O",TEXT(MATCH($C30,'2018-10'!$C$2:$C$100,0)+1,0))))</f>
        <v>13118.489999999991</v>
      </c>
      <c r="P30" s="17">
        <f ca="1">IF(OR(INDIRECT(CONCATENATE("'2018-11'!P",TEXT(MATCH($C30,'2018-11'!$C$2:$C$100,0)+1,0)))="",INDIRECT(CONCATENATE("'2018-10'!P",TEXT(MATCH($C30,'2018-10'!$C$2:$C$100,0)+1,0)))="",AND(INDIRECT(CONCATENATE("'2018-11'!P",TEXT(MATCH($C30,'2018-11'!$C$2:$C$100,0)+1,0)))="",INDIRECT(CONCATENATE("'2018-10'!P",TEXT(MATCH($C30,'2018-10'!$C$2:$C$100,0)+1,0)))="")),"Н/Д",INDIRECT(CONCATENATE("'2018-11'!P",TEXT(MATCH($C30,'2018-11'!$C$2:$C$100,0)+1,0)))-INDIRECT(CONCATENATE("'2018-10'!P",TEXT(MATCH($C30,'2018-10'!$C$2:$C$100,0)+1,0))))</f>
        <v>145432130.52999997</v>
      </c>
      <c r="Q30" s="17">
        <f ca="1">IF(OR(INDIRECT(CONCATENATE("'2018-11'!Q",TEXT(MATCH($C30,'2018-11'!$C$2:$C$100,0)+1,0)))="",INDIRECT(CONCATENATE("'2018-10'!Q",TEXT(MATCH($C30,'2018-10'!$C$2:$C$100,0)+1,0)))="",AND(INDIRECT(CONCATENATE("'2018-11'!Q",TEXT(MATCH($C30,'2018-11'!$C$2:$C$100,0)+1,0)))="",INDIRECT(CONCATENATE("'2018-10'!Q",TEXT(MATCH($C30,'2018-10'!$C$2:$C$100,0)+1,0)))="")),"Н/Д",INDIRECT(CONCATENATE("'2018-11'!Q",TEXT(MATCH($C30,'2018-11'!$C$2:$C$100,0)+1,0)))-INDIRECT(CONCATENATE("'2018-10'!Q",TEXT(MATCH($C30,'2018-10'!$C$2:$C$100,0)+1,0))))</f>
        <v>11367869.590000004</v>
      </c>
      <c r="R30" s="17">
        <f ca="1">IF(OR(INDIRECT(CONCATENATE("'2018-11'!R",TEXT(MATCH($C30,'2018-11'!$C$2:$C$100,0)+1,0)))="",INDIRECT(CONCATENATE("'2018-10'!R",TEXT(MATCH($C30,'2018-10'!$C$2:$C$100,0)+1,0)))="",AND(INDIRECT(CONCATENATE("'2018-11'!R",TEXT(MATCH($C30,'2018-11'!$C$2:$C$100,0)+1,0)))="",INDIRECT(CONCATENATE("'2018-10'!R",TEXT(MATCH($C30,'2018-10'!$C$2:$C$100,0)+1,0)))="")),"Н/Д",INDIRECT(CONCATENATE("'2018-11'!R",TEXT(MATCH($C30,'2018-11'!$C$2:$C$100,0)+1,0)))-INDIRECT(CONCATENATE("'2018-10'!R",TEXT(MATCH($C30,'2018-10'!$C$2:$C$100,0)+1,0))))</f>
        <v>55286057.120000005</v>
      </c>
      <c r="S30" s="17">
        <f ca="1">IF(OR(INDIRECT(CONCATENATE("'2018-11'!S",TEXT(MATCH($C30,'2018-11'!$C$2:$C$100,0)+1,0)))="",INDIRECT(CONCATENATE("'2018-10'!S",TEXT(MATCH($C30,'2018-10'!$C$2:$C$100,0)+1,0)))="",AND(INDIRECT(CONCATENATE("'2018-11'!S",TEXT(MATCH($C30,'2018-11'!$C$2:$C$100,0)+1,0)))="",INDIRECT(CONCATENATE("'2018-10'!S",TEXT(MATCH($C30,'2018-10'!$C$2:$C$100,0)+1,0)))="")),"Н/Д",INDIRECT(CONCATENATE("'2018-11'!S",TEXT(MATCH($C30,'2018-11'!$C$2:$C$100,0)+1,0)))-INDIRECT(CONCATENATE("'2018-10'!S",TEXT(MATCH($C30,'2018-10'!$C$2:$C$100,0)+1,0))))</f>
        <v>8988886.25</v>
      </c>
      <c r="T30" s="17">
        <f ca="1">IF(OR(INDIRECT(CONCATENATE("'2018-11'!T",TEXT(MATCH($C30,'2018-11'!$C$2:$C$100,0)+1,0)))="",INDIRECT(CONCATENATE("'2018-10'!T",TEXT(MATCH($C30,'2018-10'!$C$2:$C$100,0)+1,0)))="",AND(INDIRECT(CONCATENATE("'2018-11'!T",TEXT(MATCH($C30,'2018-11'!$C$2:$C$100,0)+1,0)))="",INDIRECT(CONCATENATE("'2018-10'!T",TEXT(MATCH($C30,'2018-10'!$C$2:$C$100,0)+1,0)))="")),"Н/Д",INDIRECT(CONCATENATE("'2018-11'!T",TEXT(MATCH($C30,'2018-11'!$C$2:$C$100,0)+1,0)))-INDIRECT(CONCATENATE("'2018-10'!T",TEXT(MATCH($C30,'2018-10'!$C$2:$C$100,0)+1,0))))</f>
        <v>46135689.899999976</v>
      </c>
      <c r="U30" s="17">
        <f ca="1">IF(OR(INDIRECT(CONCATENATE("'2018-11'!U",TEXT(MATCH($C30,'2018-11'!$C$2:$C$100,0)+1,0)))="",INDIRECT(CONCATENATE("'2018-10'!U",TEXT(MATCH($C30,'2018-10'!$C$2:$C$100,0)+1,0)))="",AND(INDIRECT(CONCATENATE("'2018-11'!U",TEXT(MATCH($C30,'2018-11'!$C$2:$C$100,0)+1,0)))="",INDIRECT(CONCATENATE("'2018-10'!U",TEXT(MATCH($C30,'2018-10'!$C$2:$C$100,0)+1,0)))="")),"Н/Д",INDIRECT(CONCATENATE("'2018-11'!U",TEXT(MATCH($C30,'2018-11'!$C$2:$C$100,0)+1,0)))-INDIRECT(CONCATENATE("'2018-10'!U",TEXT(MATCH($C30,'2018-10'!$C$2:$C$100,0)+1,0))))</f>
        <v>12250505.909999996</v>
      </c>
      <c r="V30" s="17">
        <f ca="1">IF(OR(INDIRECT(CONCATENATE("'2018-11'!V",TEXT(MATCH($C30,'2018-11'!$C$2:$C$100,0)+1,0)))="",INDIRECT(CONCATENATE("'2018-10'!V",TEXT(MATCH($C30,'2018-10'!$C$2:$C$100,0)+1,0)))="",AND(INDIRECT(CONCATENATE("'2018-11'!V",TEXT(MATCH($C30,'2018-11'!$C$2:$C$100,0)+1,0)))="",INDIRECT(CONCATENATE("'2018-10'!V",TEXT(MATCH($C30,'2018-10'!$C$2:$C$100,0)+1,0)))="")),"Н/Д",INDIRECT(CONCATENATE("'2018-11'!V",TEXT(MATCH($C30,'2018-11'!$C$2:$C$100,0)+1,0)))-INDIRECT(CONCATENATE("'2018-10'!V",TEXT(MATCH($C30,'2018-10'!$C$2:$C$100,0)+1,0))))</f>
        <v>6263658938.3499985</v>
      </c>
      <c r="W30" s="17">
        <f ca="1">IF(OR(INDIRECT(CONCATENATE("'2018-11'!W",TEXT(MATCH($C30,'2018-11'!$C$2:$C$100,0)+1,0)))="",INDIRECT(CONCATENATE("'2018-10'!W",TEXT(MATCH($C30,'2018-10'!$C$2:$C$100,0)+1,0)))="",AND(INDIRECT(CONCATENATE("'2018-11'!W",TEXT(MATCH($C30,'2018-11'!$C$2:$C$100,0)+1,0)))="",INDIRECT(CONCATENATE("'2018-10'!W",TEXT(MATCH($C30,'2018-10'!$C$2:$C$100,0)+1,0)))="")),"Н/Д",INDIRECT(CONCATENATE("'2018-11'!W",TEXT(MATCH($C30,'2018-11'!$C$2:$C$100,0)+1,0)))-INDIRECT(CONCATENATE("'2018-10'!W",TEXT(MATCH($C30,'2018-10'!$C$2:$C$100,0)+1,0))))</f>
        <v>31507142493.660004</v>
      </c>
    </row>
    <row r="31" spans="1:23" x14ac:dyDescent="0.25">
      <c r="A31" s="2" t="s">
        <v>49</v>
      </c>
      <c r="B31" s="2" t="s">
        <v>53</v>
      </c>
      <c r="C31" s="15">
        <v>41000000</v>
      </c>
      <c r="D31" s="2" t="s">
        <v>214</v>
      </c>
      <c r="E31" s="17">
        <f ca="1">IF(OR(INDIRECT(CONCATENATE("'2018-11'!E",TEXT(MATCH($C31,'2018-11'!$C$2:$C$100,0)+1,0)))="",INDIRECT(CONCATENATE("'2018-10'!E",TEXT(MATCH($C31,'2018-10'!$C$2:$C$100,0)+1,0)))="",AND(INDIRECT(CONCATENATE("'2018-11'!E",TEXT(MATCH($C31,'2018-11'!$C$2:$C$100,0)+1,0)))="",INDIRECT(CONCATENATE("'2018-10'!E",TEXT(MATCH($C31,'2018-10'!$C$2:$C$100,0)+1,0)))="")),"Н/Д",INDIRECT(CONCATENATE("'2018-11'!E",TEXT(MATCH($C31,'2018-11'!$C$2:$C$100,0)+1,0)))-INDIRECT(CONCATENATE("'2018-10'!E",TEXT(MATCH($C31,'2018-10'!$C$2:$C$100,0)+1,0))))</f>
        <v>23486840197.490005</v>
      </c>
      <c r="F31" s="17">
        <f ca="1">IF(OR(INDIRECT(CONCATENATE("'2018-11'!F",TEXT(MATCH($C31,'2018-11'!$C$2:$C$100,0)+1,0)))="",INDIRECT(CONCATENATE("'2018-10'!F",TEXT(MATCH($C31,'2018-10'!$C$2:$C$100,0)+1,0)))="",AND(INDIRECT(CONCATENATE("'2018-11'!F",TEXT(MATCH($C31,'2018-11'!$C$2:$C$100,0)+1,0)))="",INDIRECT(CONCATENATE("'2018-10'!F",TEXT(MATCH($C31,'2018-10'!$C$2:$C$100,0)+1,0)))="")),"Н/Д",INDIRECT(CONCATENATE("'2018-11'!F",TEXT(MATCH($C31,'2018-11'!$C$2:$C$100,0)+1,0)))-INDIRECT(CONCATENATE("'2018-10'!F",TEXT(MATCH($C31,'2018-10'!$C$2:$C$100,0)+1,0))))</f>
        <v>22897291576.630005</v>
      </c>
      <c r="G31" s="17">
        <f ca="1">IF(OR(INDIRECT(CONCATENATE("'2018-11'!G",TEXT(MATCH($C31,'2018-11'!$C$2:$C$100,0)+1,0)))="",INDIRECT(CONCATENATE("'2018-10'!G",TEXT(MATCH($C31,'2018-10'!$C$2:$C$100,0)+1,0)))="",AND(INDIRECT(CONCATENATE("'2018-11'!G",TEXT(MATCH($C31,'2018-11'!$C$2:$C$100,0)+1,0)))="",INDIRECT(CONCATENATE("'2018-10'!G",TEXT(MATCH($C31,'2018-10'!$C$2:$C$100,0)+1,0)))="")),"Н/Д",INDIRECT(CONCATENATE("'2018-11'!G",TEXT(MATCH($C31,'2018-11'!$C$2:$C$100,0)+1,0)))-INDIRECT(CONCATENATE("'2018-10'!G",TEXT(MATCH($C31,'2018-10'!$C$2:$C$100,0)+1,0))))</f>
        <v>12244986005.849998</v>
      </c>
      <c r="H31" s="17">
        <f ca="1">IF(OR(INDIRECT(CONCATENATE("'2018-11'!H",TEXT(MATCH($C31,'2018-11'!$C$2:$C$100,0)+1,0)))="",INDIRECT(CONCATENATE("'2018-10'!H",TEXT(MATCH($C31,'2018-10'!$C$2:$C$100,0)+1,0)))="",AND(INDIRECT(CONCATENATE("'2018-11'!H",TEXT(MATCH($C31,'2018-11'!$C$2:$C$100,0)+1,0)))="",INDIRECT(CONCATENATE("'2018-10'!H",TEXT(MATCH($C31,'2018-10'!$C$2:$C$100,0)+1,0)))="")),"Н/Д",INDIRECT(CONCATENATE("'2018-11'!H",TEXT(MATCH($C31,'2018-11'!$C$2:$C$100,0)+1,0)))-INDIRECT(CONCATENATE("'2018-10'!H",TEXT(MATCH($C31,'2018-10'!$C$2:$C$100,0)+1,0))))</f>
        <v>3738757238.7299995</v>
      </c>
      <c r="I31" s="17">
        <f ca="1">IF(OR(INDIRECT(CONCATENATE("'2018-11'!I",TEXT(MATCH($C31,'2018-11'!$C$2:$C$100,0)+1,0)))="",INDIRECT(CONCATENATE("'2018-10'!I",TEXT(MATCH($C31,'2018-10'!$C$2:$C$100,0)+1,0)))="",AND(INDIRECT(CONCATENATE("'2018-11'!I",TEXT(MATCH($C31,'2018-11'!$C$2:$C$100,0)+1,0)))="",INDIRECT(CONCATENATE("'2018-10'!I",TEXT(MATCH($C31,'2018-10'!$C$2:$C$100,0)+1,0)))="")),"Н/Д",INDIRECT(CONCATENATE("'2018-11'!I",TEXT(MATCH($C31,'2018-11'!$C$2:$C$100,0)+1,0)))-INDIRECT(CONCATENATE("'2018-10'!I",TEXT(MATCH($C31,'2018-10'!$C$2:$C$100,0)+1,0))))</f>
        <v>715083929.31999969</v>
      </c>
      <c r="J31" s="17" t="str">
        <f ca="1">IF(OR(INDIRECT(CONCATENATE("'2018-11'!J",TEXT(MATCH($C31,'2018-11'!$C$2:$C$100,0)+1,0)))="",INDIRECT(CONCATENATE("'2018-10'!J",TEXT(MATCH($C31,'2018-10'!$C$2:$C$100,0)+1,0)))="",AND(INDIRECT(CONCATENATE("'2018-11'!J",TEXT(MATCH($C31,'2018-11'!$C$2:$C$100,0)+1,0)))="",INDIRECT(CONCATENATE("'2018-10'!J",TEXT(MATCH($C31,'2018-10'!$C$2:$C$100,0)+1,0)))="")),"Н/Д",INDIRECT(CONCATENATE("'2018-11'!J",TEXT(MATCH($C31,'2018-11'!$C$2:$C$100,0)+1,0)))-INDIRECT(CONCATENATE("'2018-10'!J",TEXT(MATCH($C31,'2018-10'!$C$2:$C$100,0)+1,0))))</f>
        <v>Н/Д</v>
      </c>
      <c r="K31" s="17">
        <f ca="1">IF(OR(INDIRECT(CONCATENATE("'2018-11'!K",TEXT(MATCH($C31,'2018-11'!$C$2:$C$100,0)+1,0)))="",INDIRECT(CONCATENATE("'2018-10'!K",TEXT(MATCH($C31,'2018-10'!$C$2:$C$100,0)+1,0)))="",AND(INDIRECT(CONCATENATE("'2018-11'!K",TEXT(MATCH($C31,'2018-11'!$C$2:$C$100,0)+1,0)))="",INDIRECT(CONCATENATE("'2018-10'!K",TEXT(MATCH($C31,'2018-10'!$C$2:$C$100,0)+1,0)))="")),"Н/Д",INDIRECT(CONCATENATE("'2018-11'!K",TEXT(MATCH($C31,'2018-11'!$C$2:$C$100,0)+1,0)))-INDIRECT(CONCATENATE("'2018-10'!K",TEXT(MATCH($C31,'2018-10'!$C$2:$C$100,0)+1,0))))</f>
        <v>816507946.03999996</v>
      </c>
      <c r="L31" s="17">
        <f ca="1">IF(OR(INDIRECT(CONCATENATE("'2018-11'!L",TEXT(MATCH($C31,'2018-11'!$C$2:$C$100,0)+1,0)))="",INDIRECT(CONCATENATE("'2018-10'!L",TEXT(MATCH($C31,'2018-10'!$C$2:$C$100,0)+1,0)))="",AND(INDIRECT(CONCATENATE("'2018-11'!L",TEXT(MATCH($C31,'2018-11'!$C$2:$C$100,0)+1,0)))="",INDIRECT(CONCATENATE("'2018-10'!L",TEXT(MATCH($C31,'2018-10'!$C$2:$C$100,0)+1,0)))="")),"Н/Д",INDIRECT(CONCATENATE("'2018-11'!L",TEXT(MATCH($C31,'2018-11'!$C$2:$C$100,0)+1,0)))-INDIRECT(CONCATENATE("'2018-10'!L",TEXT(MATCH($C31,'2018-10'!$C$2:$C$100,0)+1,0))))</f>
        <v>4383698095.1399994</v>
      </c>
      <c r="M31" s="17">
        <f ca="1">IF(OR(INDIRECT(CONCATENATE("'2018-11'!M",TEXT(MATCH($C31,'2018-11'!$C$2:$C$100,0)+1,0)))="",INDIRECT(CONCATENATE("'2018-10'!M",TEXT(MATCH($C31,'2018-10'!$C$2:$C$100,0)+1,0)))="",AND(INDIRECT(CONCATENATE("'2018-11'!M",TEXT(MATCH($C31,'2018-11'!$C$2:$C$100,0)+1,0)))="",INDIRECT(CONCATENATE("'2018-10'!M",TEXT(MATCH($C31,'2018-10'!$C$2:$C$100,0)+1,0)))="")),"Н/Д",INDIRECT(CONCATENATE("'2018-11'!M",TEXT(MATCH($C31,'2018-11'!$C$2:$C$100,0)+1,0)))-INDIRECT(CONCATENATE("'2018-10'!M",TEXT(MATCH($C31,'2018-10'!$C$2:$C$100,0)+1,0))))</f>
        <v>43974258.420000017</v>
      </c>
      <c r="N31" s="17">
        <f ca="1">IF(OR(INDIRECT(CONCATENATE("'2018-11'!N",TEXT(MATCH($C31,'2018-11'!$C$2:$C$100,0)+1,0)))="",INDIRECT(CONCATENATE("'2018-10'!N",TEXT(MATCH($C31,'2018-10'!$C$2:$C$100,0)+1,0)))="",AND(INDIRECT(CONCATENATE("'2018-11'!N",TEXT(MATCH($C31,'2018-11'!$C$2:$C$100,0)+1,0)))="",INDIRECT(CONCATENATE("'2018-10'!N",TEXT(MATCH($C31,'2018-10'!$C$2:$C$100,0)+1,0)))="")),"Н/Д",INDIRECT(CONCATENATE("'2018-11'!N",TEXT(MATCH($C31,'2018-11'!$C$2:$C$100,0)+1,0)))-INDIRECT(CONCATENATE("'2018-10'!NE",TEXT(MATCH($C31,'2018-10'!$C$2:$C$100,0)+1,0))))</f>
        <v>620517041.99000001</v>
      </c>
      <c r="O31" s="17">
        <f ca="1">IF(OR(INDIRECT(CONCATENATE("'2018-11'!O",TEXT(MATCH($C31,'2018-11'!$C$2:$C$100,0)+1,0)))="",INDIRECT(CONCATENATE("'2018-10'!O",TEXT(MATCH($C31,'2018-10'!$C$2:$C$100,0)+1,0)))="",AND(INDIRECT(CONCATENATE("'2018-11'!O",TEXT(MATCH($C31,'2018-11'!$C$2:$C$100,0)+1,0)))="",INDIRECT(CONCATENATE("'2018-10'!O",TEXT(MATCH($C31,'2018-10'!$C$2:$C$100,0)+1,0)))="")),"Н/Д",INDIRECT(CONCATENATE("'2018-11'!O",TEXT(MATCH($C31,'2018-11'!$C$2:$C$100,0)+1,0)))-INDIRECT(CONCATENATE("'2018-10'!O",TEXT(MATCH($C31,'2018-10'!$C$2:$C$100,0)+1,0))))</f>
        <v>10274.940000000002</v>
      </c>
      <c r="P31" s="17">
        <f ca="1">IF(OR(INDIRECT(CONCATENATE("'2018-11'!P",TEXT(MATCH($C31,'2018-11'!$C$2:$C$100,0)+1,0)))="",INDIRECT(CONCATENATE("'2018-10'!P",TEXT(MATCH($C31,'2018-10'!$C$2:$C$100,0)+1,0)))="",AND(INDIRECT(CONCATENATE("'2018-11'!P",TEXT(MATCH($C31,'2018-11'!$C$2:$C$100,0)+1,0)))="",INDIRECT(CONCATENATE("'2018-10'!P",TEXT(MATCH($C31,'2018-10'!$C$2:$C$100,0)+1,0)))="")),"Н/Д",INDIRECT(CONCATENATE("'2018-11'!P",TEXT(MATCH($C31,'2018-11'!$C$2:$C$100,0)+1,0)))-INDIRECT(CONCATENATE("'2018-10'!P",TEXT(MATCH($C31,'2018-10'!$C$2:$C$100,0)+1,0))))</f>
        <v>445531365.07000017</v>
      </c>
      <c r="Q31" s="17">
        <f ca="1">IF(OR(INDIRECT(CONCATENATE("'2018-11'!Q",TEXT(MATCH($C31,'2018-11'!$C$2:$C$100,0)+1,0)))="",INDIRECT(CONCATENATE("'2018-10'!Q",TEXT(MATCH($C31,'2018-10'!$C$2:$C$100,0)+1,0)))="",AND(INDIRECT(CONCATENATE("'2018-11'!Q",TEXT(MATCH($C31,'2018-11'!$C$2:$C$100,0)+1,0)))="",INDIRECT(CONCATENATE("'2018-10'!Q",TEXT(MATCH($C31,'2018-10'!$C$2:$C$100,0)+1,0)))="")),"Н/Д",INDIRECT(CONCATENATE("'2018-11'!Q",TEXT(MATCH($C31,'2018-11'!$C$2:$C$100,0)+1,0)))-INDIRECT(CONCATENATE("'2018-10'!Q",TEXT(MATCH($C31,'2018-10'!$C$2:$C$100,0)+1,0))))</f>
        <v>120073436.12</v>
      </c>
      <c r="R31" s="17">
        <f ca="1">IF(OR(INDIRECT(CONCATENATE("'2018-11'!R",TEXT(MATCH($C31,'2018-11'!$C$2:$C$100,0)+1,0)))="",INDIRECT(CONCATENATE("'2018-10'!R",TEXT(MATCH($C31,'2018-10'!$C$2:$C$100,0)+1,0)))="",AND(INDIRECT(CONCATENATE("'2018-11'!R",TEXT(MATCH($C31,'2018-11'!$C$2:$C$100,0)+1,0)))="",INDIRECT(CONCATENATE("'2018-10'!R",TEXT(MATCH($C31,'2018-10'!$C$2:$C$100,0)+1,0)))="")),"Н/Д",INDIRECT(CONCATENATE("'2018-11'!R",TEXT(MATCH($C31,'2018-11'!$C$2:$C$100,0)+1,0)))-INDIRECT(CONCATENATE("'2018-10'!R",TEXT(MATCH($C31,'2018-10'!$C$2:$C$100,0)+1,0))))</f>
        <v>97518456.620000124</v>
      </c>
      <c r="S31" s="17">
        <f ca="1">IF(OR(INDIRECT(CONCATENATE("'2018-11'!S",TEXT(MATCH($C31,'2018-11'!$C$2:$C$100,0)+1,0)))="",INDIRECT(CONCATENATE("'2018-10'!S",TEXT(MATCH($C31,'2018-10'!$C$2:$C$100,0)+1,0)))="",AND(INDIRECT(CONCATENATE("'2018-11'!S",TEXT(MATCH($C31,'2018-11'!$C$2:$C$100,0)+1,0)))="",INDIRECT(CONCATENATE("'2018-10'!S",TEXT(MATCH($C31,'2018-10'!$C$2:$C$100,0)+1,0)))="")),"Н/Д",INDIRECT(CONCATENATE("'2018-11'!S",TEXT(MATCH($C31,'2018-11'!$C$2:$C$100,0)+1,0)))-INDIRECT(CONCATENATE("'2018-10'!S",TEXT(MATCH($C31,'2018-10'!$C$2:$C$100,0)+1,0))))</f>
        <v>665052.59999999963</v>
      </c>
      <c r="T31" s="17">
        <f ca="1">IF(OR(INDIRECT(CONCATENATE("'2018-11'!T",TEXT(MATCH($C31,'2018-11'!$C$2:$C$100,0)+1,0)))="",INDIRECT(CONCATENATE("'2018-10'!T",TEXT(MATCH($C31,'2018-10'!$C$2:$C$100,0)+1,0)))="",AND(INDIRECT(CONCATENATE("'2018-11'!T",TEXT(MATCH($C31,'2018-11'!$C$2:$C$100,0)+1,0)))="",INDIRECT(CONCATENATE("'2018-10'!T",TEXT(MATCH($C31,'2018-10'!$C$2:$C$100,0)+1,0)))="")),"Н/Д",INDIRECT(CONCATENATE("'2018-11'!T",TEXT(MATCH($C31,'2018-11'!$C$2:$C$100,0)+1,0)))-INDIRECT(CONCATENATE("'2018-10'!T",TEXT(MATCH($C31,'2018-10'!$C$2:$C$100,0)+1,0))))</f>
        <v>87070826.029999971</v>
      </c>
      <c r="U31" s="17">
        <f ca="1">IF(OR(INDIRECT(CONCATENATE("'2018-11'!U",TEXT(MATCH($C31,'2018-11'!$C$2:$C$100,0)+1,0)))="",INDIRECT(CONCATENATE("'2018-10'!U",TEXT(MATCH($C31,'2018-10'!$C$2:$C$100,0)+1,0)))="",AND(INDIRECT(CONCATENATE("'2018-11'!U",TEXT(MATCH($C31,'2018-11'!$C$2:$C$100,0)+1,0)))="",INDIRECT(CONCATENATE("'2018-10'!U",TEXT(MATCH($C31,'2018-10'!$C$2:$C$100,0)+1,0)))="")),"Н/Д",INDIRECT(CONCATENATE("'2018-11'!U",TEXT(MATCH($C31,'2018-11'!$C$2:$C$100,0)+1,0)))-INDIRECT(CONCATENATE("'2018-10'!U",TEXT(MATCH($C31,'2018-10'!$C$2:$C$100,0)+1,0))))</f>
        <v>63179400.199999988</v>
      </c>
      <c r="V31" s="17">
        <f ca="1">IF(OR(INDIRECT(CONCATENATE("'2018-11'!V",TEXT(MATCH($C31,'2018-11'!$C$2:$C$100,0)+1,0)))="",INDIRECT(CONCATENATE("'2018-10'!V",TEXT(MATCH($C31,'2018-10'!$C$2:$C$100,0)+1,0)))="",AND(INDIRECT(CONCATENATE("'2018-11'!V",TEXT(MATCH($C31,'2018-11'!$C$2:$C$100,0)+1,0)))="",INDIRECT(CONCATENATE("'2018-10'!V",TEXT(MATCH($C31,'2018-10'!$C$2:$C$100,0)+1,0)))="")),"Н/Д",INDIRECT(CONCATENATE("'2018-11'!V",TEXT(MATCH($C31,'2018-11'!$C$2:$C$100,0)+1,0)))-INDIRECT(CONCATENATE("'2018-10'!V",TEXT(MATCH($C31,'2018-10'!$C$2:$C$100,0)+1,0))))</f>
        <v>589548620.86000061</v>
      </c>
      <c r="W31" s="17">
        <f ca="1">IF(OR(INDIRECT(CONCATENATE("'2018-11'!W",TEXT(MATCH($C31,'2018-11'!$C$2:$C$100,0)+1,0)))="",INDIRECT(CONCATENATE("'2018-10'!W",TEXT(MATCH($C31,'2018-10'!$C$2:$C$100,0)+1,0)))="",AND(INDIRECT(CONCATENATE("'2018-11'!W",TEXT(MATCH($C31,'2018-11'!$C$2:$C$100,0)+1,0)))="",INDIRECT(CONCATENATE("'2018-10'!W",TEXT(MATCH($C31,'2018-10'!$C$2:$C$100,0)+1,0)))="")),"Н/Д",INDIRECT(CONCATENATE("'2018-11'!W",TEXT(MATCH($C31,'2018-11'!$C$2:$C$100,0)+1,0)))-INDIRECT(CONCATENATE("'2018-10'!W",TEXT(MATCH($C31,'2018-10'!$C$2:$C$100,0)+1,0))))</f>
        <v>69802211567.740051</v>
      </c>
    </row>
    <row r="32" spans="1:23" x14ac:dyDescent="0.25">
      <c r="A32" s="2" t="s">
        <v>49</v>
      </c>
      <c r="B32" s="2" t="s">
        <v>54</v>
      </c>
      <c r="C32" s="15">
        <v>47000000</v>
      </c>
      <c r="D32" s="2" t="s">
        <v>214</v>
      </c>
      <c r="E32" s="17">
        <f ca="1">IF(OR(INDIRECT(CONCATENATE("'2018-11'!E",TEXT(MATCH($C32,'2018-11'!$C$2:$C$100,0)+1,0)))="",INDIRECT(CONCATENATE("'2018-10'!E",TEXT(MATCH($C32,'2018-10'!$C$2:$C$100,0)+1,0)))="",AND(INDIRECT(CONCATENATE("'2018-11'!E",TEXT(MATCH($C32,'2018-11'!$C$2:$C$100,0)+1,0)))="",INDIRECT(CONCATENATE("'2018-10'!E",TEXT(MATCH($C32,'2018-10'!$C$2:$C$100,0)+1,0)))="")),"Н/Д",INDIRECT(CONCATENATE("'2018-11'!E",TEXT(MATCH($C32,'2018-11'!$C$2:$C$100,0)+1,0)))-INDIRECT(CONCATENATE("'2018-10'!E",TEXT(MATCH($C32,'2018-10'!$C$2:$C$100,0)+1,0))))</f>
        <v>9734812174.1800003</v>
      </c>
      <c r="F32" s="17">
        <f ca="1">IF(OR(INDIRECT(CONCATENATE("'2018-11'!F",TEXT(MATCH($C32,'2018-11'!$C$2:$C$100,0)+1,0)))="",INDIRECT(CONCATENATE("'2018-10'!F",TEXT(MATCH($C32,'2018-10'!$C$2:$C$100,0)+1,0)))="",AND(INDIRECT(CONCATENATE("'2018-11'!F",TEXT(MATCH($C32,'2018-11'!$C$2:$C$100,0)+1,0)))="",INDIRECT(CONCATENATE("'2018-10'!F",TEXT(MATCH($C32,'2018-10'!$C$2:$C$100,0)+1,0)))="")),"Н/Д",INDIRECT(CONCATENATE("'2018-11'!F",TEXT(MATCH($C32,'2018-11'!$C$2:$C$100,0)+1,0)))-INDIRECT(CONCATENATE("'2018-10'!F",TEXT(MATCH($C32,'2018-10'!$C$2:$C$100,0)+1,0))))</f>
        <v>9251438141.9499969</v>
      </c>
      <c r="G32" s="17">
        <f ca="1">IF(OR(INDIRECT(CONCATENATE("'2018-11'!G",TEXT(MATCH($C32,'2018-11'!$C$2:$C$100,0)+1,0)))="",INDIRECT(CONCATENATE("'2018-10'!G",TEXT(MATCH($C32,'2018-10'!$C$2:$C$100,0)+1,0)))="",AND(INDIRECT(CONCATENATE("'2018-11'!G",TEXT(MATCH($C32,'2018-11'!$C$2:$C$100,0)+1,0)))="",INDIRECT(CONCATENATE("'2018-10'!G",TEXT(MATCH($C32,'2018-10'!$C$2:$C$100,0)+1,0)))="")),"Н/Д",INDIRECT(CONCATENATE("'2018-11'!G",TEXT(MATCH($C32,'2018-11'!$C$2:$C$100,0)+1,0)))-INDIRECT(CONCATENATE("'2018-10'!G",TEXT(MATCH($C32,'2018-10'!$C$2:$C$100,0)+1,0))))</f>
        <v>4498165240.1499996</v>
      </c>
      <c r="H32" s="17">
        <f ca="1">IF(OR(INDIRECT(CONCATENATE("'2018-11'!H",TEXT(MATCH($C32,'2018-11'!$C$2:$C$100,0)+1,0)))="",INDIRECT(CONCATENATE("'2018-10'!H",TEXT(MATCH($C32,'2018-10'!$C$2:$C$100,0)+1,0)))="",AND(INDIRECT(CONCATENATE("'2018-11'!H",TEXT(MATCH($C32,'2018-11'!$C$2:$C$100,0)+1,0)))="",INDIRECT(CONCATENATE("'2018-10'!H",TEXT(MATCH($C32,'2018-10'!$C$2:$C$100,0)+1,0)))="")),"Н/Д",INDIRECT(CONCATENATE("'2018-11'!H",TEXT(MATCH($C32,'2018-11'!$C$2:$C$100,0)+1,0)))-INDIRECT(CONCATENATE("'2018-10'!H",TEXT(MATCH($C32,'2018-10'!$C$2:$C$100,0)+1,0))))</f>
        <v>2576607892.7000008</v>
      </c>
      <c r="I32" s="17">
        <f ca="1">IF(OR(INDIRECT(CONCATENATE("'2018-11'!I",TEXT(MATCH($C32,'2018-11'!$C$2:$C$100,0)+1,0)))="",INDIRECT(CONCATENATE("'2018-10'!I",TEXT(MATCH($C32,'2018-10'!$C$2:$C$100,0)+1,0)))="",AND(INDIRECT(CONCATENATE("'2018-11'!I",TEXT(MATCH($C32,'2018-11'!$C$2:$C$100,0)+1,0)))="",INDIRECT(CONCATENATE("'2018-10'!I",TEXT(MATCH($C32,'2018-10'!$C$2:$C$100,0)+1,0)))="")),"Н/Д",INDIRECT(CONCATENATE("'2018-11'!I",TEXT(MATCH($C32,'2018-11'!$C$2:$C$100,0)+1,0)))-INDIRECT(CONCATENATE("'2018-10'!I",TEXT(MATCH($C32,'2018-10'!$C$2:$C$100,0)+1,0))))</f>
        <v>153103027.75</v>
      </c>
      <c r="J32" s="17" t="str">
        <f ca="1">IF(OR(INDIRECT(CONCATENATE("'2018-11'!J",TEXT(MATCH($C32,'2018-11'!$C$2:$C$100,0)+1,0)))="",INDIRECT(CONCATENATE("'2018-10'!J",TEXT(MATCH($C32,'2018-10'!$C$2:$C$100,0)+1,0)))="",AND(INDIRECT(CONCATENATE("'2018-11'!J",TEXT(MATCH($C32,'2018-11'!$C$2:$C$100,0)+1,0)))="",INDIRECT(CONCATENATE("'2018-10'!J",TEXT(MATCH($C32,'2018-10'!$C$2:$C$100,0)+1,0)))="")),"Н/Д",INDIRECT(CONCATENATE("'2018-11'!J",TEXT(MATCH($C32,'2018-11'!$C$2:$C$100,0)+1,0)))-INDIRECT(CONCATENATE("'2018-10'!J",TEXT(MATCH($C32,'2018-10'!$C$2:$C$100,0)+1,0))))</f>
        <v>Н/Д</v>
      </c>
      <c r="K32" s="17">
        <f ca="1">IF(OR(INDIRECT(CONCATENATE("'2018-11'!K",TEXT(MATCH($C32,'2018-11'!$C$2:$C$100,0)+1,0)))="",INDIRECT(CONCATENATE("'2018-10'!K",TEXT(MATCH($C32,'2018-10'!$C$2:$C$100,0)+1,0)))="",AND(INDIRECT(CONCATENATE("'2018-11'!K",TEXT(MATCH($C32,'2018-11'!$C$2:$C$100,0)+1,0)))="",INDIRECT(CONCATENATE("'2018-10'!K",TEXT(MATCH($C32,'2018-10'!$C$2:$C$100,0)+1,0)))="")),"Н/Д",INDIRECT(CONCATENATE("'2018-11'!K",TEXT(MATCH($C32,'2018-11'!$C$2:$C$100,0)+1,0)))-INDIRECT(CONCATENATE("'2018-10'!K",TEXT(MATCH($C32,'2018-10'!$C$2:$C$100,0)+1,0))))</f>
        <v>351457234.10999966</v>
      </c>
      <c r="L32" s="17">
        <f ca="1">IF(OR(INDIRECT(CONCATENATE("'2018-11'!L",TEXT(MATCH($C32,'2018-11'!$C$2:$C$100,0)+1,0)))="",INDIRECT(CONCATENATE("'2018-10'!L",TEXT(MATCH($C32,'2018-10'!$C$2:$C$100,0)+1,0)))="",AND(INDIRECT(CONCATENATE("'2018-11'!L",TEXT(MATCH($C32,'2018-11'!$C$2:$C$100,0)+1,0)))="",INDIRECT(CONCATENATE("'2018-10'!L",TEXT(MATCH($C32,'2018-10'!$C$2:$C$100,0)+1,0)))="")),"Н/Д",INDIRECT(CONCATENATE("'2018-11'!L",TEXT(MATCH($C32,'2018-11'!$C$2:$C$100,0)+1,0)))-INDIRECT(CONCATENATE("'2018-10'!L",TEXT(MATCH($C32,'2018-10'!$C$2:$C$100,0)+1,0))))</f>
        <v>1354125470.21</v>
      </c>
      <c r="M32" s="17">
        <f ca="1">IF(OR(INDIRECT(CONCATENATE("'2018-11'!M",TEXT(MATCH($C32,'2018-11'!$C$2:$C$100,0)+1,0)))="",INDIRECT(CONCATENATE("'2018-10'!M",TEXT(MATCH($C32,'2018-10'!$C$2:$C$100,0)+1,0)))="",AND(INDIRECT(CONCATENATE("'2018-11'!M",TEXT(MATCH($C32,'2018-11'!$C$2:$C$100,0)+1,0)))="",INDIRECT(CONCATENATE("'2018-10'!M",TEXT(MATCH($C32,'2018-10'!$C$2:$C$100,0)+1,0)))="")),"Н/Д",INDIRECT(CONCATENATE("'2018-11'!M",TEXT(MATCH($C32,'2018-11'!$C$2:$C$100,0)+1,0)))-INDIRECT(CONCATENATE("'2018-10'!M",TEXT(MATCH($C32,'2018-10'!$C$2:$C$100,0)+1,0))))</f>
        <v>69225487.159999847</v>
      </c>
      <c r="N32" s="17">
        <f ca="1">IF(OR(INDIRECT(CONCATENATE("'2018-11'!N",TEXT(MATCH($C32,'2018-11'!$C$2:$C$100,0)+1,0)))="",INDIRECT(CONCATENATE("'2018-10'!N",TEXT(MATCH($C32,'2018-10'!$C$2:$C$100,0)+1,0)))="",AND(INDIRECT(CONCATENATE("'2018-11'!N",TEXT(MATCH($C32,'2018-11'!$C$2:$C$100,0)+1,0)))="",INDIRECT(CONCATENATE("'2018-10'!N",TEXT(MATCH($C32,'2018-10'!$C$2:$C$100,0)+1,0)))="")),"Н/Д",INDIRECT(CONCATENATE("'2018-11'!N",TEXT(MATCH($C32,'2018-11'!$C$2:$C$100,0)+1,0)))-INDIRECT(CONCATENATE("'2018-10'!NE",TEXT(MATCH($C32,'2018-10'!$C$2:$C$100,0)+1,0))))</f>
        <v>226270354.97999999</v>
      </c>
      <c r="O32" s="17">
        <f ca="1">IF(OR(INDIRECT(CONCATENATE("'2018-11'!O",TEXT(MATCH($C32,'2018-11'!$C$2:$C$100,0)+1,0)))="",INDIRECT(CONCATENATE("'2018-10'!O",TEXT(MATCH($C32,'2018-10'!$C$2:$C$100,0)+1,0)))="",AND(INDIRECT(CONCATENATE("'2018-11'!O",TEXT(MATCH($C32,'2018-11'!$C$2:$C$100,0)+1,0)))="",INDIRECT(CONCATENATE("'2018-10'!O",TEXT(MATCH($C32,'2018-10'!$C$2:$C$100,0)+1,0)))="")),"Н/Д",INDIRECT(CONCATENATE("'2018-11'!O",TEXT(MATCH($C32,'2018-11'!$C$2:$C$100,0)+1,0)))-INDIRECT(CONCATENATE("'2018-10'!O",TEXT(MATCH($C32,'2018-10'!$C$2:$C$100,0)+1,0))))</f>
        <v>0.90000000000145519</v>
      </c>
      <c r="P32" s="17">
        <f ca="1">IF(OR(INDIRECT(CONCATENATE("'2018-11'!P",TEXT(MATCH($C32,'2018-11'!$C$2:$C$100,0)+1,0)))="",INDIRECT(CONCATENATE("'2018-10'!P",TEXT(MATCH($C32,'2018-10'!$C$2:$C$100,0)+1,0)))="",AND(INDIRECT(CONCATENATE("'2018-11'!P",TEXT(MATCH($C32,'2018-11'!$C$2:$C$100,0)+1,0)))="",INDIRECT(CONCATENATE("'2018-10'!P",TEXT(MATCH($C32,'2018-10'!$C$2:$C$100,0)+1,0)))="")),"Н/Д",INDIRECT(CONCATENATE("'2018-11'!P",TEXT(MATCH($C32,'2018-11'!$C$2:$C$100,0)+1,0)))-INDIRECT(CONCATENATE("'2018-10'!P",TEXT(MATCH($C32,'2018-10'!$C$2:$C$100,0)+1,0))))</f>
        <v>77261581.820000172</v>
      </c>
      <c r="Q32" s="17">
        <f ca="1">IF(OR(INDIRECT(CONCATENATE("'2018-11'!Q",TEXT(MATCH($C32,'2018-11'!$C$2:$C$100,0)+1,0)))="",INDIRECT(CONCATENATE("'2018-10'!Q",TEXT(MATCH($C32,'2018-10'!$C$2:$C$100,0)+1,0)))="",AND(INDIRECT(CONCATENATE("'2018-11'!Q",TEXT(MATCH($C32,'2018-11'!$C$2:$C$100,0)+1,0)))="",INDIRECT(CONCATENATE("'2018-10'!Q",TEXT(MATCH($C32,'2018-10'!$C$2:$C$100,0)+1,0)))="")),"Н/Д",INDIRECT(CONCATENATE("'2018-11'!Q",TEXT(MATCH($C32,'2018-11'!$C$2:$C$100,0)+1,0)))-INDIRECT(CONCATENATE("'2018-10'!Q",TEXT(MATCH($C32,'2018-10'!$C$2:$C$100,0)+1,0))))</f>
        <v>70691093.179999977</v>
      </c>
      <c r="R32" s="17">
        <f ca="1">IF(OR(INDIRECT(CONCATENATE("'2018-11'!R",TEXT(MATCH($C32,'2018-11'!$C$2:$C$100,0)+1,0)))="",INDIRECT(CONCATENATE("'2018-10'!R",TEXT(MATCH($C32,'2018-10'!$C$2:$C$100,0)+1,0)))="",AND(INDIRECT(CONCATENATE("'2018-11'!R",TEXT(MATCH($C32,'2018-11'!$C$2:$C$100,0)+1,0)))="",INDIRECT(CONCATENATE("'2018-10'!R",TEXT(MATCH($C32,'2018-10'!$C$2:$C$100,0)+1,0)))="")),"Н/Д",INDIRECT(CONCATENATE("'2018-11'!R",TEXT(MATCH($C32,'2018-11'!$C$2:$C$100,0)+1,0)))-INDIRECT(CONCATENATE("'2018-10'!R",TEXT(MATCH($C32,'2018-10'!$C$2:$C$100,0)+1,0))))</f>
        <v>29202866.620000005</v>
      </c>
      <c r="S32" s="17">
        <f ca="1">IF(OR(INDIRECT(CONCATENATE("'2018-11'!S",TEXT(MATCH($C32,'2018-11'!$C$2:$C$100,0)+1,0)))="",INDIRECT(CONCATENATE("'2018-10'!S",TEXT(MATCH($C32,'2018-10'!$C$2:$C$100,0)+1,0)))="",AND(INDIRECT(CONCATENATE("'2018-11'!S",TEXT(MATCH($C32,'2018-11'!$C$2:$C$100,0)+1,0)))="",INDIRECT(CONCATENATE("'2018-10'!S",TEXT(MATCH($C32,'2018-10'!$C$2:$C$100,0)+1,0)))="")),"Н/Д",INDIRECT(CONCATENATE("'2018-11'!S",TEXT(MATCH($C32,'2018-11'!$C$2:$C$100,0)+1,0)))-INDIRECT(CONCATENATE("'2018-10'!S",TEXT(MATCH($C32,'2018-10'!$C$2:$C$100,0)+1,0))))</f>
        <v>210855</v>
      </c>
      <c r="T32" s="17">
        <f ca="1">IF(OR(INDIRECT(CONCATENATE("'2018-11'!T",TEXT(MATCH($C32,'2018-11'!$C$2:$C$100,0)+1,0)))="",INDIRECT(CONCATENATE("'2018-10'!T",TEXT(MATCH($C32,'2018-10'!$C$2:$C$100,0)+1,0)))="",AND(INDIRECT(CONCATENATE("'2018-11'!T",TEXT(MATCH($C32,'2018-11'!$C$2:$C$100,0)+1,0)))="",INDIRECT(CONCATENATE("'2018-10'!T",TEXT(MATCH($C32,'2018-10'!$C$2:$C$100,0)+1,0)))="")),"Н/Д",INDIRECT(CONCATENATE("'2018-11'!T",TEXT(MATCH($C32,'2018-11'!$C$2:$C$100,0)+1,0)))-INDIRECT(CONCATENATE("'2018-10'!T",TEXT(MATCH($C32,'2018-10'!$C$2:$C$100,0)+1,0))))</f>
        <v>40962297.090000033</v>
      </c>
      <c r="U32" s="17">
        <f ca="1">IF(OR(INDIRECT(CONCATENATE("'2018-11'!U",TEXT(MATCH($C32,'2018-11'!$C$2:$C$100,0)+1,0)))="",INDIRECT(CONCATENATE("'2018-10'!U",TEXT(MATCH($C32,'2018-10'!$C$2:$C$100,0)+1,0)))="",AND(INDIRECT(CONCATENATE("'2018-11'!U",TEXT(MATCH($C32,'2018-11'!$C$2:$C$100,0)+1,0)))="",INDIRECT(CONCATENATE("'2018-10'!U",TEXT(MATCH($C32,'2018-10'!$C$2:$C$100,0)+1,0)))="")),"Н/Д",INDIRECT(CONCATENATE("'2018-11'!U",TEXT(MATCH($C32,'2018-11'!$C$2:$C$100,0)+1,0)))-INDIRECT(CONCATENATE("'2018-10'!U",TEXT(MATCH($C32,'2018-10'!$C$2:$C$100,0)+1,0))))</f>
        <v>1078735.2699999996</v>
      </c>
      <c r="V32" s="17">
        <f ca="1">IF(OR(INDIRECT(CONCATENATE("'2018-11'!V",TEXT(MATCH($C32,'2018-11'!$C$2:$C$100,0)+1,0)))="",INDIRECT(CONCATENATE("'2018-10'!V",TEXT(MATCH($C32,'2018-10'!$C$2:$C$100,0)+1,0)))="",AND(INDIRECT(CONCATENATE("'2018-11'!V",TEXT(MATCH($C32,'2018-11'!$C$2:$C$100,0)+1,0)))="",INDIRECT(CONCATENATE("'2018-10'!V",TEXT(MATCH($C32,'2018-10'!$C$2:$C$100,0)+1,0)))="")),"Н/Д",INDIRECT(CONCATENATE("'2018-11'!V",TEXT(MATCH($C32,'2018-11'!$C$2:$C$100,0)+1,0)))-INDIRECT(CONCATENATE("'2018-10'!V",TEXT(MATCH($C32,'2018-10'!$C$2:$C$100,0)+1,0))))</f>
        <v>483374032.2300005</v>
      </c>
      <c r="W32" s="17">
        <f ca="1">IF(OR(INDIRECT(CONCATENATE("'2018-11'!W",TEXT(MATCH($C32,'2018-11'!$C$2:$C$100,0)+1,0)))="",INDIRECT(CONCATENATE("'2018-10'!W",TEXT(MATCH($C32,'2018-10'!$C$2:$C$100,0)+1,0)))="",AND(INDIRECT(CONCATENATE("'2018-11'!W",TEXT(MATCH($C32,'2018-11'!$C$2:$C$100,0)+1,0)))="",INDIRECT(CONCATENATE("'2018-10'!W",TEXT(MATCH($C32,'2018-10'!$C$2:$C$100,0)+1,0)))="")),"Н/Д",INDIRECT(CONCATENATE("'2018-11'!W",TEXT(MATCH($C32,'2018-11'!$C$2:$C$100,0)+1,0)))-INDIRECT(CONCATENATE("'2018-10'!W",TEXT(MATCH($C32,'2018-10'!$C$2:$C$100,0)+1,0))))</f>
        <v>28713161811.209991</v>
      </c>
    </row>
    <row r="33" spans="1:23" x14ac:dyDescent="0.25">
      <c r="A33" s="2" t="s">
        <v>49</v>
      </c>
      <c r="B33" s="2" t="s">
        <v>55</v>
      </c>
      <c r="C33" s="15">
        <v>11800000</v>
      </c>
      <c r="D33" s="2" t="s">
        <v>214</v>
      </c>
      <c r="E33" s="17">
        <f ca="1">IF(OR(INDIRECT(CONCATENATE("'2018-11'!E",TEXT(MATCH($C33,'2018-11'!$C$2:$C$100,0)+1,0)))="",INDIRECT(CONCATENATE("'2018-10'!E",TEXT(MATCH($C33,'2018-10'!$C$2:$C$100,0)+1,0)))="",AND(INDIRECT(CONCATENATE("'2018-11'!E",TEXT(MATCH($C33,'2018-11'!$C$2:$C$100,0)+1,0)))="",INDIRECT(CONCATENATE("'2018-10'!E",TEXT(MATCH($C33,'2018-10'!$C$2:$C$100,0)+1,0)))="")),"Н/Д",INDIRECT(CONCATENATE("'2018-11'!E",TEXT(MATCH($C33,'2018-11'!$C$2:$C$100,0)+1,0)))-INDIRECT(CONCATENATE("'2018-10'!E",TEXT(MATCH($C33,'2018-10'!$C$2:$C$100,0)+1,0))))</f>
        <v>2284473859.5800018</v>
      </c>
      <c r="F33" s="17">
        <f ca="1">IF(OR(INDIRECT(CONCATENATE("'2018-11'!F",TEXT(MATCH($C33,'2018-11'!$C$2:$C$100,0)+1,0)))="",INDIRECT(CONCATENATE("'2018-10'!F",TEXT(MATCH($C33,'2018-10'!$C$2:$C$100,0)+1,0)))="",AND(INDIRECT(CONCATENATE("'2018-11'!F",TEXT(MATCH($C33,'2018-11'!$C$2:$C$100,0)+1,0)))="",INDIRECT(CONCATENATE("'2018-10'!F",TEXT(MATCH($C33,'2018-10'!$C$2:$C$100,0)+1,0)))="")),"Н/Д",INDIRECT(CONCATENATE("'2018-11'!F",TEXT(MATCH($C33,'2018-11'!$C$2:$C$100,0)+1,0)))-INDIRECT(CONCATENATE("'2018-10'!F",TEXT(MATCH($C33,'2018-10'!$C$2:$C$100,0)+1,0))))</f>
        <v>2253894110.7700005</v>
      </c>
      <c r="G33" s="17">
        <f ca="1">IF(OR(INDIRECT(CONCATENATE("'2018-11'!G",TEXT(MATCH($C33,'2018-11'!$C$2:$C$100,0)+1,0)))="",INDIRECT(CONCATENATE("'2018-10'!G",TEXT(MATCH($C33,'2018-10'!$C$2:$C$100,0)+1,0)))="",AND(INDIRECT(CONCATENATE("'2018-11'!G",TEXT(MATCH($C33,'2018-11'!$C$2:$C$100,0)+1,0)))="",INDIRECT(CONCATENATE("'2018-10'!G",TEXT(MATCH($C33,'2018-10'!$C$2:$C$100,0)+1,0)))="")),"Н/Д",INDIRECT(CONCATENATE("'2018-11'!G",TEXT(MATCH($C33,'2018-11'!$C$2:$C$100,0)+1,0)))-INDIRECT(CONCATENATE("'2018-10'!G",TEXT(MATCH($C33,'2018-10'!$C$2:$C$100,0)+1,0))))</f>
        <v>439035258.73000002</v>
      </c>
      <c r="H33" s="17">
        <f ca="1">IF(OR(INDIRECT(CONCATENATE("'2018-11'!H",TEXT(MATCH($C33,'2018-11'!$C$2:$C$100,0)+1,0)))="",INDIRECT(CONCATENATE("'2018-10'!H",TEXT(MATCH($C33,'2018-10'!$C$2:$C$100,0)+1,0)))="",AND(INDIRECT(CONCATENATE("'2018-11'!H",TEXT(MATCH($C33,'2018-11'!$C$2:$C$100,0)+1,0)))="",INDIRECT(CONCATENATE("'2018-10'!H",TEXT(MATCH($C33,'2018-10'!$C$2:$C$100,0)+1,0)))="")),"Н/Д",INDIRECT(CONCATENATE("'2018-11'!H",TEXT(MATCH($C33,'2018-11'!$C$2:$C$100,0)+1,0)))-INDIRECT(CONCATENATE("'2018-10'!H",TEXT(MATCH($C33,'2018-10'!$C$2:$C$100,0)+1,0))))</f>
        <v>212319528.14999986</v>
      </c>
      <c r="I33" s="17">
        <f ca="1">IF(OR(INDIRECT(CONCATENATE("'2018-11'!I",TEXT(MATCH($C33,'2018-11'!$C$2:$C$100,0)+1,0)))="",INDIRECT(CONCATENATE("'2018-10'!I",TEXT(MATCH($C33,'2018-10'!$C$2:$C$100,0)+1,0)))="",AND(INDIRECT(CONCATENATE("'2018-11'!I",TEXT(MATCH($C33,'2018-11'!$C$2:$C$100,0)+1,0)))="",INDIRECT(CONCATENATE("'2018-10'!I",TEXT(MATCH($C33,'2018-10'!$C$2:$C$100,0)+1,0)))="")),"Н/Д",INDIRECT(CONCATENATE("'2018-11'!I",TEXT(MATCH($C33,'2018-11'!$C$2:$C$100,0)+1,0)))-INDIRECT(CONCATENATE("'2018-10'!I",TEXT(MATCH($C33,'2018-10'!$C$2:$C$100,0)+1,0))))</f>
        <v>10980826.710000008</v>
      </c>
      <c r="J33" s="17" t="str">
        <f ca="1">IF(OR(INDIRECT(CONCATENATE("'2018-11'!J",TEXT(MATCH($C33,'2018-11'!$C$2:$C$100,0)+1,0)))="",INDIRECT(CONCATENATE("'2018-10'!J",TEXT(MATCH($C33,'2018-10'!$C$2:$C$100,0)+1,0)))="",AND(INDIRECT(CONCATENATE("'2018-11'!J",TEXT(MATCH($C33,'2018-11'!$C$2:$C$100,0)+1,0)))="",INDIRECT(CONCATENATE("'2018-10'!J",TEXT(MATCH($C33,'2018-10'!$C$2:$C$100,0)+1,0)))="")),"Н/Д",INDIRECT(CONCATENATE("'2018-11'!J",TEXT(MATCH($C33,'2018-11'!$C$2:$C$100,0)+1,0)))-INDIRECT(CONCATENATE("'2018-10'!J",TEXT(MATCH($C33,'2018-10'!$C$2:$C$100,0)+1,0))))</f>
        <v>Н/Д</v>
      </c>
      <c r="K33" s="17">
        <f ca="1">IF(OR(INDIRECT(CONCATENATE("'2018-11'!K",TEXT(MATCH($C33,'2018-11'!$C$2:$C$100,0)+1,0)))="",INDIRECT(CONCATENATE("'2018-10'!K",TEXT(MATCH($C33,'2018-10'!$C$2:$C$100,0)+1,0)))="",AND(INDIRECT(CONCATENATE("'2018-11'!K",TEXT(MATCH($C33,'2018-11'!$C$2:$C$100,0)+1,0)))="",INDIRECT(CONCATENATE("'2018-10'!K",TEXT(MATCH($C33,'2018-10'!$C$2:$C$100,0)+1,0)))="")),"Н/Д",INDIRECT(CONCATENATE("'2018-11'!K",TEXT(MATCH($C33,'2018-11'!$C$2:$C$100,0)+1,0)))-INDIRECT(CONCATENATE("'2018-10'!K",TEXT(MATCH($C33,'2018-10'!$C$2:$C$100,0)+1,0))))</f>
        <v>18946524.890000001</v>
      </c>
      <c r="L33" s="17">
        <f ca="1">IF(OR(INDIRECT(CONCATENATE("'2018-11'!L",TEXT(MATCH($C33,'2018-11'!$C$2:$C$100,0)+1,0)))="",INDIRECT(CONCATENATE("'2018-10'!L",TEXT(MATCH($C33,'2018-10'!$C$2:$C$100,0)+1,0)))="",AND(INDIRECT(CONCATENATE("'2018-11'!L",TEXT(MATCH($C33,'2018-11'!$C$2:$C$100,0)+1,0)))="",INDIRECT(CONCATENATE("'2018-10'!L",TEXT(MATCH($C33,'2018-10'!$C$2:$C$100,0)+1,0)))="")),"Н/Д",INDIRECT(CONCATENATE("'2018-11'!L",TEXT(MATCH($C33,'2018-11'!$C$2:$C$100,0)+1,0)))-INDIRECT(CONCATENATE("'2018-10'!L",TEXT(MATCH($C33,'2018-10'!$C$2:$C$100,0)+1,0))))</f>
        <v>1529785443.1900005</v>
      </c>
      <c r="M33" s="17">
        <f ca="1">IF(OR(INDIRECT(CONCATENATE("'2018-11'!M",TEXT(MATCH($C33,'2018-11'!$C$2:$C$100,0)+1,0)))="",INDIRECT(CONCATENATE("'2018-10'!M",TEXT(MATCH($C33,'2018-10'!$C$2:$C$100,0)+1,0)))="",AND(INDIRECT(CONCATENATE("'2018-11'!M",TEXT(MATCH($C33,'2018-11'!$C$2:$C$100,0)+1,0)))="",INDIRECT(CONCATENATE("'2018-10'!M",TEXT(MATCH($C33,'2018-10'!$C$2:$C$100,0)+1,0)))="")),"Н/Д",INDIRECT(CONCATENATE("'2018-11'!M",TEXT(MATCH($C33,'2018-11'!$C$2:$C$100,0)+1,0)))-INDIRECT(CONCATENATE("'2018-10'!M",TEXT(MATCH($C33,'2018-10'!$C$2:$C$100,0)+1,0))))</f>
        <v>4902874.099999994</v>
      </c>
      <c r="N33" s="17">
        <f ca="1">IF(OR(INDIRECT(CONCATENATE("'2018-11'!N",TEXT(MATCH($C33,'2018-11'!$C$2:$C$100,0)+1,0)))="",INDIRECT(CONCATENATE("'2018-10'!N",TEXT(MATCH($C33,'2018-10'!$C$2:$C$100,0)+1,0)))="",AND(INDIRECT(CONCATENATE("'2018-11'!N",TEXT(MATCH($C33,'2018-11'!$C$2:$C$100,0)+1,0)))="",INDIRECT(CONCATENATE("'2018-10'!N",TEXT(MATCH($C33,'2018-10'!$C$2:$C$100,0)+1,0)))="")),"Н/Д",INDIRECT(CONCATENATE("'2018-11'!N",TEXT(MATCH($C33,'2018-11'!$C$2:$C$100,0)+1,0)))-INDIRECT(CONCATENATE("'2018-10'!NE",TEXT(MATCH($C33,'2018-10'!$C$2:$C$100,0)+1,0))))</f>
        <v>16574535.77</v>
      </c>
      <c r="O33" s="17">
        <f ca="1">IF(OR(INDIRECT(CONCATENATE("'2018-11'!O",TEXT(MATCH($C33,'2018-11'!$C$2:$C$100,0)+1,0)))="",INDIRECT(CONCATENATE("'2018-10'!O",TEXT(MATCH($C33,'2018-10'!$C$2:$C$100,0)+1,0)))="",AND(INDIRECT(CONCATENATE("'2018-11'!O",TEXT(MATCH($C33,'2018-11'!$C$2:$C$100,0)+1,0)))="",INDIRECT(CONCATENATE("'2018-10'!O",TEXT(MATCH($C33,'2018-10'!$C$2:$C$100,0)+1,0)))="")),"Н/Д",INDIRECT(CONCATENATE("'2018-11'!O",TEXT(MATCH($C33,'2018-11'!$C$2:$C$100,0)+1,0)))-INDIRECT(CONCATENATE("'2018-10'!O",TEXT(MATCH($C33,'2018-10'!$C$2:$C$100,0)+1,0))))</f>
        <v>0</v>
      </c>
      <c r="P33" s="17">
        <f ca="1">IF(OR(INDIRECT(CONCATENATE("'2018-11'!P",TEXT(MATCH($C33,'2018-11'!$C$2:$C$100,0)+1,0)))="",INDIRECT(CONCATENATE("'2018-10'!P",TEXT(MATCH($C33,'2018-10'!$C$2:$C$100,0)+1,0)))="",AND(INDIRECT(CONCATENATE("'2018-11'!P",TEXT(MATCH($C33,'2018-11'!$C$2:$C$100,0)+1,0)))="",INDIRECT(CONCATENATE("'2018-10'!P",TEXT(MATCH($C33,'2018-10'!$C$2:$C$100,0)+1,0)))="")),"Н/Д",INDIRECT(CONCATENATE("'2018-11'!P",TEXT(MATCH($C33,'2018-11'!$C$2:$C$100,0)+1,0)))-INDIRECT(CONCATENATE("'2018-10'!P",TEXT(MATCH($C33,'2018-10'!$C$2:$C$100,0)+1,0))))</f>
        <v>4374051.8800000101</v>
      </c>
      <c r="Q33" s="17">
        <f ca="1">IF(OR(INDIRECT(CONCATENATE("'2018-11'!Q",TEXT(MATCH($C33,'2018-11'!$C$2:$C$100,0)+1,0)))="",INDIRECT(CONCATENATE("'2018-10'!Q",TEXT(MATCH($C33,'2018-10'!$C$2:$C$100,0)+1,0)))="",AND(INDIRECT(CONCATENATE("'2018-11'!Q",TEXT(MATCH($C33,'2018-11'!$C$2:$C$100,0)+1,0)))="",INDIRECT(CONCATENATE("'2018-10'!Q",TEXT(MATCH($C33,'2018-10'!$C$2:$C$100,0)+1,0)))="")),"Н/Д",INDIRECT(CONCATENATE("'2018-11'!Q",TEXT(MATCH($C33,'2018-11'!$C$2:$C$100,0)+1,0)))-INDIRECT(CONCATENATE("'2018-10'!Q",TEXT(MATCH($C33,'2018-10'!$C$2:$C$100,0)+1,0))))</f>
        <v>19989081.219999999</v>
      </c>
      <c r="R33" s="17">
        <f ca="1">IF(OR(INDIRECT(CONCATENATE("'2018-11'!R",TEXT(MATCH($C33,'2018-11'!$C$2:$C$100,0)+1,0)))="",INDIRECT(CONCATENATE("'2018-10'!R",TEXT(MATCH($C33,'2018-10'!$C$2:$C$100,0)+1,0)))="",AND(INDIRECT(CONCATENATE("'2018-11'!R",TEXT(MATCH($C33,'2018-11'!$C$2:$C$100,0)+1,0)))="",INDIRECT(CONCATENATE("'2018-10'!R",TEXT(MATCH($C33,'2018-10'!$C$2:$C$100,0)+1,0)))="")),"Н/Д",INDIRECT(CONCATENATE("'2018-11'!R",TEXT(MATCH($C33,'2018-11'!$C$2:$C$100,0)+1,0)))-INDIRECT(CONCATENATE("'2018-10'!R",TEXT(MATCH($C33,'2018-10'!$C$2:$C$100,0)+1,0))))</f>
        <v>71260</v>
      </c>
      <c r="S33" s="17">
        <f ca="1">IF(OR(INDIRECT(CONCATENATE("'2018-11'!S",TEXT(MATCH($C33,'2018-11'!$C$2:$C$100,0)+1,0)))="",INDIRECT(CONCATENATE("'2018-10'!S",TEXT(MATCH($C33,'2018-10'!$C$2:$C$100,0)+1,0)))="",AND(INDIRECT(CONCATENATE("'2018-11'!S",TEXT(MATCH($C33,'2018-11'!$C$2:$C$100,0)+1,0)))="",INDIRECT(CONCATENATE("'2018-10'!S",TEXT(MATCH($C33,'2018-10'!$C$2:$C$100,0)+1,0)))="")),"Н/Д",INDIRECT(CONCATENATE("'2018-11'!S",TEXT(MATCH($C33,'2018-11'!$C$2:$C$100,0)+1,0)))-INDIRECT(CONCATENATE("'2018-10'!S",TEXT(MATCH($C33,'2018-10'!$C$2:$C$100,0)+1,0))))</f>
        <v>1146519.8000000007</v>
      </c>
      <c r="T33" s="17">
        <f ca="1">IF(OR(INDIRECT(CONCATENATE("'2018-11'!T",TEXT(MATCH($C33,'2018-11'!$C$2:$C$100,0)+1,0)))="",INDIRECT(CONCATENATE("'2018-10'!T",TEXT(MATCH($C33,'2018-10'!$C$2:$C$100,0)+1,0)))="",AND(INDIRECT(CONCATENATE("'2018-11'!T",TEXT(MATCH($C33,'2018-11'!$C$2:$C$100,0)+1,0)))="",INDIRECT(CONCATENATE("'2018-10'!T",TEXT(MATCH($C33,'2018-10'!$C$2:$C$100,0)+1,0)))="")),"Н/Д",INDIRECT(CONCATENATE("'2018-11'!T",TEXT(MATCH($C33,'2018-11'!$C$2:$C$100,0)+1,0)))-INDIRECT(CONCATENATE("'2018-10'!T",TEXT(MATCH($C33,'2018-10'!$C$2:$C$100,0)+1,0))))</f>
        <v>7557544.6000000089</v>
      </c>
      <c r="U33" s="17">
        <f ca="1">IF(OR(INDIRECT(CONCATENATE("'2018-11'!U",TEXT(MATCH($C33,'2018-11'!$C$2:$C$100,0)+1,0)))="",INDIRECT(CONCATENATE("'2018-10'!U",TEXT(MATCH($C33,'2018-10'!$C$2:$C$100,0)+1,0)))="",AND(INDIRECT(CONCATENATE("'2018-11'!U",TEXT(MATCH($C33,'2018-11'!$C$2:$C$100,0)+1,0)))="",INDIRECT(CONCATENATE("'2018-10'!U",TEXT(MATCH($C33,'2018-10'!$C$2:$C$100,0)+1,0)))="")),"Н/Д",INDIRECT(CONCATENATE("'2018-11'!U",TEXT(MATCH($C33,'2018-11'!$C$2:$C$100,0)+1,0)))-INDIRECT(CONCATENATE("'2018-10'!U",TEXT(MATCH($C33,'2018-10'!$C$2:$C$100,0)+1,0))))</f>
        <v>1074532.1999999881</v>
      </c>
      <c r="V33" s="17">
        <f ca="1">IF(OR(INDIRECT(CONCATENATE("'2018-11'!V",TEXT(MATCH($C33,'2018-11'!$C$2:$C$100,0)+1,0)))="",INDIRECT(CONCATENATE("'2018-10'!V",TEXT(MATCH($C33,'2018-10'!$C$2:$C$100,0)+1,0)))="",AND(INDIRECT(CONCATENATE("'2018-11'!V",TEXT(MATCH($C33,'2018-11'!$C$2:$C$100,0)+1,0)))="",INDIRECT(CONCATENATE("'2018-10'!V",TEXT(MATCH($C33,'2018-10'!$C$2:$C$100,0)+1,0)))="")),"Н/Д",INDIRECT(CONCATENATE("'2018-11'!V",TEXT(MATCH($C33,'2018-11'!$C$2:$C$100,0)+1,0)))-INDIRECT(CONCATENATE("'2018-10'!V",TEXT(MATCH($C33,'2018-10'!$C$2:$C$100,0)+1,0))))</f>
        <v>30579748.810000062</v>
      </c>
      <c r="W33" s="17">
        <f ca="1">IF(OR(INDIRECT(CONCATENATE("'2018-11'!W",TEXT(MATCH($C33,'2018-11'!$C$2:$C$100,0)+1,0)))="",INDIRECT(CONCATENATE("'2018-10'!W",TEXT(MATCH($C33,'2018-10'!$C$2:$C$100,0)+1,0)))="",AND(INDIRECT(CONCATENATE("'2018-11'!W",TEXT(MATCH($C33,'2018-11'!$C$2:$C$100,0)+1,0)))="",INDIRECT(CONCATENATE("'2018-10'!W",TEXT(MATCH($C33,'2018-10'!$C$2:$C$100,0)+1,0)))="")),"Н/Д",INDIRECT(CONCATENATE("'2018-11'!W",TEXT(MATCH($C33,'2018-11'!$C$2:$C$100,0)+1,0)))-INDIRECT(CONCATENATE("'2018-10'!W",TEXT(MATCH($C33,'2018-10'!$C$2:$C$100,0)+1,0))))</f>
        <v>6820642292.4499969</v>
      </c>
    </row>
    <row r="34" spans="1:23" x14ac:dyDescent="0.25">
      <c r="A34" s="2" t="s">
        <v>49</v>
      </c>
      <c r="B34" s="2" t="s">
        <v>56</v>
      </c>
      <c r="C34" s="15">
        <v>49000000</v>
      </c>
      <c r="D34" s="2" t="s">
        <v>214</v>
      </c>
      <c r="E34" s="17">
        <f ca="1">IF(OR(INDIRECT(CONCATENATE("'2018-11'!E",TEXT(MATCH($C34,'2018-11'!$C$2:$C$100,0)+1,0)))="",INDIRECT(CONCATENATE("'2018-10'!E",TEXT(MATCH($C34,'2018-10'!$C$2:$C$100,0)+1,0)))="",AND(INDIRECT(CONCATENATE("'2018-11'!E",TEXT(MATCH($C34,'2018-11'!$C$2:$C$100,0)+1,0)))="",INDIRECT(CONCATENATE("'2018-10'!E",TEXT(MATCH($C34,'2018-10'!$C$2:$C$100,0)+1,0)))="")),"Н/Д",INDIRECT(CONCATENATE("'2018-11'!E",TEXT(MATCH($C34,'2018-11'!$C$2:$C$100,0)+1,0)))-INDIRECT(CONCATENATE("'2018-10'!E",TEXT(MATCH($C34,'2018-10'!$C$2:$C$100,0)+1,0))))</f>
        <v>4095426002.8799973</v>
      </c>
      <c r="F34" s="17">
        <f ca="1">IF(OR(INDIRECT(CONCATENATE("'2018-11'!F",TEXT(MATCH($C34,'2018-11'!$C$2:$C$100,0)+1,0)))="",INDIRECT(CONCATENATE("'2018-10'!F",TEXT(MATCH($C34,'2018-10'!$C$2:$C$100,0)+1,0)))="",AND(INDIRECT(CONCATENATE("'2018-11'!F",TEXT(MATCH($C34,'2018-11'!$C$2:$C$100,0)+1,0)))="",INDIRECT(CONCATENATE("'2018-10'!F",TEXT(MATCH($C34,'2018-10'!$C$2:$C$100,0)+1,0)))="")),"Н/Д",INDIRECT(CONCATENATE("'2018-11'!F",TEXT(MATCH($C34,'2018-11'!$C$2:$C$100,0)+1,0)))-INDIRECT(CONCATENATE("'2018-10'!F",TEXT(MATCH($C34,'2018-10'!$C$2:$C$100,0)+1,0))))</f>
        <v>3421751802.5600014</v>
      </c>
      <c r="G34" s="17">
        <f ca="1">IF(OR(INDIRECT(CONCATENATE("'2018-11'!G",TEXT(MATCH($C34,'2018-11'!$C$2:$C$100,0)+1,0)))="",INDIRECT(CONCATENATE("'2018-10'!G",TEXT(MATCH($C34,'2018-10'!$C$2:$C$100,0)+1,0)))="",AND(INDIRECT(CONCATENATE("'2018-11'!G",TEXT(MATCH($C34,'2018-11'!$C$2:$C$100,0)+1,0)))="",INDIRECT(CONCATENATE("'2018-10'!G",TEXT(MATCH($C34,'2018-10'!$C$2:$C$100,0)+1,0)))="")),"Н/Д",INDIRECT(CONCATENATE("'2018-11'!G",TEXT(MATCH($C34,'2018-11'!$C$2:$C$100,0)+1,0)))-INDIRECT(CONCATENATE("'2018-10'!G",TEXT(MATCH($C34,'2018-10'!$C$2:$C$100,0)+1,0))))</f>
        <v>867388942.76000023</v>
      </c>
      <c r="H34" s="17">
        <f ca="1">IF(OR(INDIRECT(CONCATENATE("'2018-11'!H",TEXT(MATCH($C34,'2018-11'!$C$2:$C$100,0)+1,0)))="",INDIRECT(CONCATENATE("'2018-10'!H",TEXT(MATCH($C34,'2018-10'!$C$2:$C$100,0)+1,0)))="",AND(INDIRECT(CONCATENATE("'2018-11'!H",TEXT(MATCH($C34,'2018-11'!$C$2:$C$100,0)+1,0)))="",INDIRECT(CONCATENATE("'2018-10'!H",TEXT(MATCH($C34,'2018-10'!$C$2:$C$100,0)+1,0)))="")),"Н/Д",INDIRECT(CONCATENATE("'2018-11'!H",TEXT(MATCH($C34,'2018-11'!$C$2:$C$100,0)+1,0)))-INDIRECT(CONCATENATE("'2018-10'!H",TEXT(MATCH($C34,'2018-10'!$C$2:$C$100,0)+1,0))))</f>
        <v>856311359.60000038</v>
      </c>
      <c r="I34" s="17">
        <f ca="1">IF(OR(INDIRECT(CONCATENATE("'2018-11'!I",TEXT(MATCH($C34,'2018-11'!$C$2:$C$100,0)+1,0)))="",INDIRECT(CONCATENATE("'2018-10'!I",TEXT(MATCH($C34,'2018-10'!$C$2:$C$100,0)+1,0)))="",AND(INDIRECT(CONCATENATE("'2018-11'!I",TEXT(MATCH($C34,'2018-11'!$C$2:$C$100,0)+1,0)))="",INDIRECT(CONCATENATE("'2018-10'!I",TEXT(MATCH($C34,'2018-10'!$C$2:$C$100,0)+1,0)))="")),"Н/Д",INDIRECT(CONCATENATE("'2018-11'!I",TEXT(MATCH($C34,'2018-11'!$C$2:$C$100,0)+1,0)))-INDIRECT(CONCATENATE("'2018-10'!I",TEXT(MATCH($C34,'2018-10'!$C$2:$C$100,0)+1,0))))</f>
        <v>241276753.86000013</v>
      </c>
      <c r="J34" s="17" t="str">
        <f ca="1">IF(OR(INDIRECT(CONCATENATE("'2018-11'!J",TEXT(MATCH($C34,'2018-11'!$C$2:$C$100,0)+1,0)))="",INDIRECT(CONCATENATE("'2018-10'!J",TEXT(MATCH($C34,'2018-10'!$C$2:$C$100,0)+1,0)))="",AND(INDIRECT(CONCATENATE("'2018-11'!J",TEXT(MATCH($C34,'2018-11'!$C$2:$C$100,0)+1,0)))="",INDIRECT(CONCATENATE("'2018-10'!J",TEXT(MATCH($C34,'2018-10'!$C$2:$C$100,0)+1,0)))="")),"Н/Д",INDIRECT(CONCATENATE("'2018-11'!J",TEXT(MATCH($C34,'2018-11'!$C$2:$C$100,0)+1,0)))-INDIRECT(CONCATENATE("'2018-10'!J",TEXT(MATCH($C34,'2018-10'!$C$2:$C$100,0)+1,0))))</f>
        <v>Н/Д</v>
      </c>
      <c r="K34" s="17">
        <f ca="1">IF(OR(INDIRECT(CONCATENATE("'2018-11'!K",TEXT(MATCH($C34,'2018-11'!$C$2:$C$100,0)+1,0)))="",INDIRECT(CONCATENATE("'2018-10'!K",TEXT(MATCH($C34,'2018-10'!$C$2:$C$100,0)+1,0)))="",AND(INDIRECT(CONCATENATE("'2018-11'!K",TEXT(MATCH($C34,'2018-11'!$C$2:$C$100,0)+1,0)))="",INDIRECT(CONCATENATE("'2018-10'!K",TEXT(MATCH($C34,'2018-10'!$C$2:$C$100,0)+1,0)))="")),"Н/Д",INDIRECT(CONCATENATE("'2018-11'!K",TEXT(MATCH($C34,'2018-11'!$C$2:$C$100,0)+1,0)))-INDIRECT(CONCATENATE("'2018-10'!K",TEXT(MATCH($C34,'2018-10'!$C$2:$C$100,0)+1,0))))</f>
        <v>292920232.98000002</v>
      </c>
      <c r="L34" s="17">
        <f ca="1">IF(OR(INDIRECT(CONCATENATE("'2018-11'!L",TEXT(MATCH($C34,'2018-11'!$C$2:$C$100,0)+1,0)))="",INDIRECT(CONCATENATE("'2018-10'!L",TEXT(MATCH($C34,'2018-10'!$C$2:$C$100,0)+1,0)))="",AND(INDIRECT(CONCATENATE("'2018-11'!L",TEXT(MATCH($C34,'2018-11'!$C$2:$C$100,0)+1,0)))="",INDIRECT(CONCATENATE("'2018-10'!L",TEXT(MATCH($C34,'2018-10'!$C$2:$C$100,0)+1,0)))="")),"Н/Д",INDIRECT(CONCATENATE("'2018-11'!L",TEXT(MATCH($C34,'2018-11'!$C$2:$C$100,0)+1,0)))-INDIRECT(CONCATENATE("'2018-10'!L",TEXT(MATCH($C34,'2018-10'!$C$2:$C$100,0)+1,0))))</f>
        <v>971126784.03999996</v>
      </c>
      <c r="M34" s="17">
        <f ca="1">IF(OR(INDIRECT(CONCATENATE("'2018-11'!M",TEXT(MATCH($C34,'2018-11'!$C$2:$C$100,0)+1,0)))="",INDIRECT(CONCATENATE("'2018-10'!M",TEXT(MATCH($C34,'2018-10'!$C$2:$C$100,0)+1,0)))="",AND(INDIRECT(CONCATENATE("'2018-11'!M",TEXT(MATCH($C34,'2018-11'!$C$2:$C$100,0)+1,0)))="",INDIRECT(CONCATENATE("'2018-10'!M",TEXT(MATCH($C34,'2018-10'!$C$2:$C$100,0)+1,0)))="")),"Н/Д",INDIRECT(CONCATENATE("'2018-11'!M",TEXT(MATCH($C34,'2018-11'!$C$2:$C$100,0)+1,0)))-INDIRECT(CONCATENATE("'2018-10'!M",TEXT(MATCH($C34,'2018-10'!$C$2:$C$100,0)+1,0))))</f>
        <v>5230092.7100000009</v>
      </c>
      <c r="N34" s="17">
        <f ca="1">IF(OR(INDIRECT(CONCATENATE("'2018-11'!N",TEXT(MATCH($C34,'2018-11'!$C$2:$C$100,0)+1,0)))="",INDIRECT(CONCATENATE("'2018-10'!N",TEXT(MATCH($C34,'2018-10'!$C$2:$C$100,0)+1,0)))="",AND(INDIRECT(CONCATENATE("'2018-11'!N",TEXT(MATCH($C34,'2018-11'!$C$2:$C$100,0)+1,0)))="",INDIRECT(CONCATENATE("'2018-10'!N",TEXT(MATCH($C34,'2018-10'!$C$2:$C$100,0)+1,0)))="")),"Н/Д",INDIRECT(CONCATENATE("'2018-11'!N",TEXT(MATCH($C34,'2018-11'!$C$2:$C$100,0)+1,0)))-INDIRECT(CONCATENATE("'2018-10'!NE",TEXT(MATCH($C34,'2018-10'!$C$2:$C$100,0)+1,0))))</f>
        <v>181903839.65000001</v>
      </c>
      <c r="O34" s="17">
        <f ca="1">IF(OR(INDIRECT(CONCATENATE("'2018-11'!O",TEXT(MATCH($C34,'2018-11'!$C$2:$C$100,0)+1,0)))="",INDIRECT(CONCATENATE("'2018-10'!O",TEXT(MATCH($C34,'2018-10'!$C$2:$C$100,0)+1,0)))="",AND(INDIRECT(CONCATENATE("'2018-11'!O",TEXT(MATCH($C34,'2018-11'!$C$2:$C$100,0)+1,0)))="",INDIRECT(CONCATENATE("'2018-10'!O",TEXT(MATCH($C34,'2018-10'!$C$2:$C$100,0)+1,0)))="")),"Н/Д",INDIRECT(CONCATENATE("'2018-11'!O",TEXT(MATCH($C34,'2018-11'!$C$2:$C$100,0)+1,0)))-INDIRECT(CONCATENATE("'2018-10'!O",TEXT(MATCH($C34,'2018-10'!$C$2:$C$100,0)+1,0))))</f>
        <v>28.319999999999709</v>
      </c>
      <c r="P34" s="17">
        <f ca="1">IF(OR(INDIRECT(CONCATENATE("'2018-11'!P",TEXT(MATCH($C34,'2018-11'!$C$2:$C$100,0)+1,0)))="",INDIRECT(CONCATENATE("'2018-10'!P",TEXT(MATCH($C34,'2018-10'!$C$2:$C$100,0)+1,0)))="",AND(INDIRECT(CONCATENATE("'2018-11'!P",TEXT(MATCH($C34,'2018-11'!$C$2:$C$100,0)+1,0)))="",INDIRECT(CONCATENATE("'2018-10'!P",TEXT(MATCH($C34,'2018-10'!$C$2:$C$100,0)+1,0)))="")),"Н/Д",INDIRECT(CONCATENATE("'2018-11'!P",TEXT(MATCH($C34,'2018-11'!$C$2:$C$100,0)+1,0)))-INDIRECT(CONCATENATE("'2018-10'!P",TEXT(MATCH($C34,'2018-10'!$C$2:$C$100,0)+1,0))))</f>
        <v>76858963.559999943</v>
      </c>
      <c r="Q34" s="17">
        <f ca="1">IF(OR(INDIRECT(CONCATENATE("'2018-11'!Q",TEXT(MATCH($C34,'2018-11'!$C$2:$C$100,0)+1,0)))="",INDIRECT(CONCATENATE("'2018-10'!Q",TEXT(MATCH($C34,'2018-10'!$C$2:$C$100,0)+1,0)))="",AND(INDIRECT(CONCATENATE("'2018-11'!Q",TEXT(MATCH($C34,'2018-11'!$C$2:$C$100,0)+1,0)))="",INDIRECT(CONCATENATE("'2018-10'!Q",TEXT(MATCH($C34,'2018-10'!$C$2:$C$100,0)+1,0)))="")),"Н/Д",INDIRECT(CONCATENATE("'2018-11'!Q",TEXT(MATCH($C34,'2018-11'!$C$2:$C$100,0)+1,0)))-INDIRECT(CONCATENATE("'2018-10'!Q",TEXT(MATCH($C34,'2018-10'!$C$2:$C$100,0)+1,0))))</f>
        <v>28610820</v>
      </c>
      <c r="R34" s="17">
        <f ca="1">IF(OR(INDIRECT(CONCATENATE("'2018-11'!R",TEXT(MATCH($C34,'2018-11'!$C$2:$C$100,0)+1,0)))="",INDIRECT(CONCATENATE("'2018-10'!R",TEXT(MATCH($C34,'2018-10'!$C$2:$C$100,0)+1,0)))="",AND(INDIRECT(CONCATENATE("'2018-11'!R",TEXT(MATCH($C34,'2018-11'!$C$2:$C$100,0)+1,0)))="",INDIRECT(CONCATENATE("'2018-10'!R",TEXT(MATCH($C34,'2018-10'!$C$2:$C$100,0)+1,0)))="")),"Н/Д",INDIRECT(CONCATENATE("'2018-11'!R",TEXT(MATCH($C34,'2018-11'!$C$2:$C$100,0)+1,0)))-INDIRECT(CONCATENATE("'2018-10'!R",TEXT(MATCH($C34,'2018-10'!$C$2:$C$100,0)+1,0))))</f>
        <v>21215507.069999993</v>
      </c>
      <c r="S34" s="17">
        <f ca="1">IF(OR(INDIRECT(CONCATENATE("'2018-11'!S",TEXT(MATCH($C34,'2018-11'!$C$2:$C$100,0)+1,0)))="",INDIRECT(CONCATENATE("'2018-10'!S",TEXT(MATCH($C34,'2018-10'!$C$2:$C$100,0)+1,0)))="",AND(INDIRECT(CONCATENATE("'2018-11'!S",TEXT(MATCH($C34,'2018-11'!$C$2:$C$100,0)+1,0)))="",INDIRECT(CONCATENATE("'2018-10'!S",TEXT(MATCH($C34,'2018-10'!$C$2:$C$100,0)+1,0)))="")),"Н/Д",INDIRECT(CONCATENATE("'2018-11'!S",TEXT(MATCH($C34,'2018-11'!$C$2:$C$100,0)+1,0)))-INDIRECT(CONCATENATE("'2018-10'!S",TEXT(MATCH($C34,'2018-10'!$C$2:$C$100,0)+1,0))))</f>
        <v>79800</v>
      </c>
      <c r="T34" s="17">
        <f ca="1">IF(OR(INDIRECT(CONCATENATE("'2018-11'!T",TEXT(MATCH($C34,'2018-11'!$C$2:$C$100,0)+1,0)))="",INDIRECT(CONCATENATE("'2018-10'!T",TEXT(MATCH($C34,'2018-10'!$C$2:$C$100,0)+1,0)))="",AND(INDIRECT(CONCATENATE("'2018-11'!T",TEXT(MATCH($C34,'2018-11'!$C$2:$C$100,0)+1,0)))="",INDIRECT(CONCATENATE("'2018-10'!T",TEXT(MATCH($C34,'2018-10'!$C$2:$C$100,0)+1,0)))="")),"Н/Д",INDIRECT(CONCATENATE("'2018-11'!T",TEXT(MATCH($C34,'2018-11'!$C$2:$C$100,0)+1,0)))-INDIRECT(CONCATENATE("'2018-10'!T",TEXT(MATCH($C34,'2018-10'!$C$2:$C$100,0)+1,0))))</f>
        <v>38154926.909999967</v>
      </c>
      <c r="U34" s="17">
        <f ca="1">IF(OR(INDIRECT(CONCATENATE("'2018-11'!U",TEXT(MATCH($C34,'2018-11'!$C$2:$C$100,0)+1,0)))="",INDIRECT(CONCATENATE("'2018-10'!U",TEXT(MATCH($C34,'2018-10'!$C$2:$C$100,0)+1,0)))="",AND(INDIRECT(CONCATENATE("'2018-11'!U",TEXT(MATCH($C34,'2018-11'!$C$2:$C$100,0)+1,0)))="",INDIRECT(CONCATENATE("'2018-10'!U",TEXT(MATCH($C34,'2018-10'!$C$2:$C$100,0)+1,0)))="")),"Н/Д",INDIRECT(CONCATENATE("'2018-11'!U",TEXT(MATCH($C34,'2018-11'!$C$2:$C$100,0)+1,0)))-INDIRECT(CONCATENATE("'2018-10'!U",TEXT(MATCH($C34,'2018-10'!$C$2:$C$100,0)+1,0))))</f>
        <v>1547509.6499999985</v>
      </c>
      <c r="V34" s="17">
        <f ca="1">IF(OR(INDIRECT(CONCATENATE("'2018-11'!V",TEXT(MATCH($C34,'2018-11'!$C$2:$C$100,0)+1,0)))="",INDIRECT(CONCATENATE("'2018-10'!V",TEXT(MATCH($C34,'2018-10'!$C$2:$C$100,0)+1,0)))="",AND(INDIRECT(CONCATENATE("'2018-11'!V",TEXT(MATCH($C34,'2018-11'!$C$2:$C$100,0)+1,0)))="",INDIRECT(CONCATENATE("'2018-10'!V",TEXT(MATCH($C34,'2018-10'!$C$2:$C$100,0)+1,0)))="")),"Н/Д",INDIRECT(CONCATENATE("'2018-11'!V",TEXT(MATCH($C34,'2018-11'!$C$2:$C$100,0)+1,0)))-INDIRECT(CONCATENATE("'2018-10'!V",TEXT(MATCH($C34,'2018-10'!$C$2:$C$100,0)+1,0))))</f>
        <v>673674200.31999969</v>
      </c>
      <c r="W34" s="17">
        <f ca="1">IF(OR(INDIRECT(CONCATENATE("'2018-11'!W",TEXT(MATCH($C34,'2018-11'!$C$2:$C$100,0)+1,0)))="",INDIRECT(CONCATENATE("'2018-10'!W",TEXT(MATCH($C34,'2018-10'!$C$2:$C$100,0)+1,0)))="",AND(INDIRECT(CONCATENATE("'2018-11'!W",TEXT(MATCH($C34,'2018-11'!$C$2:$C$100,0)+1,0)))="",INDIRECT(CONCATENATE("'2018-10'!W",TEXT(MATCH($C34,'2018-10'!$C$2:$C$100,0)+1,0)))="")),"Н/Д",INDIRECT(CONCATENATE("'2018-11'!W",TEXT(MATCH($C34,'2018-11'!$C$2:$C$100,0)+1,0)))-INDIRECT(CONCATENATE("'2018-10'!W",TEXT(MATCH($C34,'2018-10'!$C$2:$C$100,0)+1,0))))</f>
        <v>11610963497.490005</v>
      </c>
    </row>
    <row r="35" spans="1:23" x14ac:dyDescent="0.25">
      <c r="A35" s="2" t="s">
        <v>49</v>
      </c>
      <c r="B35" s="2" t="s">
        <v>57</v>
      </c>
      <c r="C35" s="15">
        <v>58000000</v>
      </c>
      <c r="D35" s="2" t="s">
        <v>214</v>
      </c>
      <c r="E35" s="17">
        <f ca="1">IF(OR(INDIRECT(CONCATENATE("'2018-11'!E",TEXT(MATCH($C35,'2018-11'!$C$2:$C$100,0)+1,0)))="",INDIRECT(CONCATENATE("'2018-10'!E",TEXT(MATCH($C35,'2018-10'!$C$2:$C$100,0)+1,0)))="",AND(INDIRECT(CONCATENATE("'2018-11'!E",TEXT(MATCH($C35,'2018-11'!$C$2:$C$100,0)+1,0)))="",INDIRECT(CONCATENATE("'2018-10'!E",TEXT(MATCH($C35,'2018-10'!$C$2:$C$100,0)+1,0)))="")),"Н/Д",INDIRECT(CONCATENATE("'2018-11'!E",TEXT(MATCH($C35,'2018-11'!$C$2:$C$100,0)+1,0)))-INDIRECT(CONCATENATE("'2018-10'!E",TEXT(MATCH($C35,'2018-10'!$C$2:$C$100,0)+1,0))))</f>
        <v>3484464868.670002</v>
      </c>
      <c r="F35" s="17">
        <f ca="1">IF(OR(INDIRECT(CONCATENATE("'2018-11'!F",TEXT(MATCH($C35,'2018-11'!$C$2:$C$100,0)+1,0)))="",INDIRECT(CONCATENATE("'2018-10'!F",TEXT(MATCH($C35,'2018-10'!$C$2:$C$100,0)+1,0)))="",AND(INDIRECT(CONCATENATE("'2018-11'!F",TEXT(MATCH($C35,'2018-11'!$C$2:$C$100,0)+1,0)))="",INDIRECT(CONCATENATE("'2018-10'!F",TEXT(MATCH($C35,'2018-10'!$C$2:$C$100,0)+1,0)))="")),"Н/Д",INDIRECT(CONCATENATE("'2018-11'!F",TEXT(MATCH($C35,'2018-11'!$C$2:$C$100,0)+1,0)))-INDIRECT(CONCATENATE("'2018-10'!F",TEXT(MATCH($C35,'2018-10'!$C$2:$C$100,0)+1,0))))</f>
        <v>2725228164.9200001</v>
      </c>
      <c r="G35" s="17">
        <f ca="1">IF(OR(INDIRECT(CONCATENATE("'2018-11'!G",TEXT(MATCH($C35,'2018-11'!$C$2:$C$100,0)+1,0)))="",INDIRECT(CONCATENATE("'2018-10'!G",TEXT(MATCH($C35,'2018-10'!$C$2:$C$100,0)+1,0)))="",AND(INDIRECT(CONCATENATE("'2018-11'!G",TEXT(MATCH($C35,'2018-11'!$C$2:$C$100,0)+1,0)))="",INDIRECT(CONCATENATE("'2018-10'!G",TEXT(MATCH($C35,'2018-10'!$C$2:$C$100,0)+1,0)))="")),"Н/Д",INDIRECT(CONCATENATE("'2018-11'!G",TEXT(MATCH($C35,'2018-11'!$C$2:$C$100,0)+1,0)))-INDIRECT(CONCATENATE("'2018-10'!G",TEXT(MATCH($C35,'2018-10'!$C$2:$C$100,0)+1,0))))</f>
        <v>616658859.82999992</v>
      </c>
      <c r="H35" s="17">
        <f ca="1">IF(OR(INDIRECT(CONCATENATE("'2018-11'!H",TEXT(MATCH($C35,'2018-11'!$C$2:$C$100,0)+1,0)))="",INDIRECT(CONCATENATE("'2018-10'!H",TEXT(MATCH($C35,'2018-10'!$C$2:$C$100,0)+1,0)))="",AND(INDIRECT(CONCATENATE("'2018-11'!H",TEXT(MATCH($C35,'2018-11'!$C$2:$C$100,0)+1,0)))="",INDIRECT(CONCATENATE("'2018-10'!H",TEXT(MATCH($C35,'2018-10'!$C$2:$C$100,0)+1,0)))="")),"Н/Д",INDIRECT(CONCATENATE("'2018-11'!H",TEXT(MATCH($C35,'2018-11'!$C$2:$C$100,0)+1,0)))-INDIRECT(CONCATENATE("'2018-10'!H",TEXT(MATCH($C35,'2018-10'!$C$2:$C$100,0)+1,0))))</f>
        <v>787453544.25</v>
      </c>
      <c r="I35" s="17">
        <f ca="1">IF(OR(INDIRECT(CONCATENATE("'2018-11'!I",TEXT(MATCH($C35,'2018-11'!$C$2:$C$100,0)+1,0)))="",INDIRECT(CONCATENATE("'2018-10'!I",TEXT(MATCH($C35,'2018-10'!$C$2:$C$100,0)+1,0)))="",AND(INDIRECT(CONCATENATE("'2018-11'!I",TEXT(MATCH($C35,'2018-11'!$C$2:$C$100,0)+1,0)))="",INDIRECT(CONCATENATE("'2018-10'!I",TEXT(MATCH($C35,'2018-10'!$C$2:$C$100,0)+1,0)))="")),"Н/Д",INDIRECT(CONCATENATE("'2018-11'!I",TEXT(MATCH($C35,'2018-11'!$C$2:$C$100,0)+1,0)))-INDIRECT(CONCATENATE("'2018-10'!I",TEXT(MATCH($C35,'2018-10'!$C$2:$C$100,0)+1,0))))</f>
        <v>327599197.21999979</v>
      </c>
      <c r="J35" s="17" t="str">
        <f ca="1">IF(OR(INDIRECT(CONCATENATE("'2018-11'!J",TEXT(MATCH($C35,'2018-11'!$C$2:$C$100,0)+1,0)))="",INDIRECT(CONCATENATE("'2018-10'!J",TEXT(MATCH($C35,'2018-10'!$C$2:$C$100,0)+1,0)))="",AND(INDIRECT(CONCATENATE("'2018-11'!J",TEXT(MATCH($C35,'2018-11'!$C$2:$C$100,0)+1,0)))="",INDIRECT(CONCATENATE("'2018-10'!J",TEXT(MATCH($C35,'2018-10'!$C$2:$C$100,0)+1,0)))="")),"Н/Д",INDIRECT(CONCATENATE("'2018-11'!J",TEXT(MATCH($C35,'2018-11'!$C$2:$C$100,0)+1,0)))-INDIRECT(CONCATENATE("'2018-10'!J",TEXT(MATCH($C35,'2018-10'!$C$2:$C$100,0)+1,0))))</f>
        <v>Н/Д</v>
      </c>
      <c r="K35" s="17">
        <f ca="1">IF(OR(INDIRECT(CONCATENATE("'2018-11'!K",TEXT(MATCH($C35,'2018-11'!$C$2:$C$100,0)+1,0)))="",INDIRECT(CONCATENATE("'2018-10'!K",TEXT(MATCH($C35,'2018-10'!$C$2:$C$100,0)+1,0)))="",AND(INDIRECT(CONCATENATE("'2018-11'!K",TEXT(MATCH($C35,'2018-11'!$C$2:$C$100,0)+1,0)))="",INDIRECT(CONCATENATE("'2018-10'!K",TEXT(MATCH($C35,'2018-10'!$C$2:$C$100,0)+1,0)))="")),"Н/Д",INDIRECT(CONCATENATE("'2018-11'!K",TEXT(MATCH($C35,'2018-11'!$C$2:$C$100,0)+1,0)))-INDIRECT(CONCATENATE("'2018-10'!K",TEXT(MATCH($C35,'2018-10'!$C$2:$C$100,0)+1,0))))</f>
        <v>298792251.00999999</v>
      </c>
      <c r="L35" s="17">
        <f ca="1">IF(OR(INDIRECT(CONCATENATE("'2018-11'!L",TEXT(MATCH($C35,'2018-11'!$C$2:$C$100,0)+1,0)))="",INDIRECT(CONCATENATE("'2018-10'!L",TEXT(MATCH($C35,'2018-10'!$C$2:$C$100,0)+1,0)))="",AND(INDIRECT(CONCATENATE("'2018-11'!L",TEXT(MATCH($C35,'2018-11'!$C$2:$C$100,0)+1,0)))="",INDIRECT(CONCATENATE("'2018-10'!L",TEXT(MATCH($C35,'2018-10'!$C$2:$C$100,0)+1,0)))="")),"Н/Д",INDIRECT(CONCATENATE("'2018-11'!L",TEXT(MATCH($C35,'2018-11'!$C$2:$C$100,0)+1,0)))-INDIRECT(CONCATENATE("'2018-10'!L",TEXT(MATCH($C35,'2018-10'!$C$2:$C$100,0)+1,0))))</f>
        <v>537128295.88999987</v>
      </c>
      <c r="M35" s="17">
        <f ca="1">IF(OR(INDIRECT(CONCATENATE("'2018-11'!M",TEXT(MATCH($C35,'2018-11'!$C$2:$C$100,0)+1,0)))="",INDIRECT(CONCATENATE("'2018-10'!M",TEXT(MATCH($C35,'2018-10'!$C$2:$C$100,0)+1,0)))="",AND(INDIRECT(CONCATENATE("'2018-11'!M",TEXT(MATCH($C35,'2018-11'!$C$2:$C$100,0)+1,0)))="",INDIRECT(CONCATENATE("'2018-10'!M",TEXT(MATCH($C35,'2018-10'!$C$2:$C$100,0)+1,0)))="")),"Н/Д",INDIRECT(CONCATENATE("'2018-11'!M",TEXT(MATCH($C35,'2018-11'!$C$2:$C$100,0)+1,0)))-INDIRECT(CONCATENATE("'2018-10'!M",TEXT(MATCH($C35,'2018-10'!$C$2:$C$100,0)+1,0))))</f>
        <v>1768478.7499999981</v>
      </c>
      <c r="N35" s="17">
        <f ca="1">IF(OR(INDIRECT(CONCATENATE("'2018-11'!N",TEXT(MATCH($C35,'2018-11'!$C$2:$C$100,0)+1,0)))="",INDIRECT(CONCATENATE("'2018-10'!N",TEXT(MATCH($C35,'2018-10'!$C$2:$C$100,0)+1,0)))="",AND(INDIRECT(CONCATENATE("'2018-11'!N",TEXT(MATCH($C35,'2018-11'!$C$2:$C$100,0)+1,0)))="",INDIRECT(CONCATENATE("'2018-10'!N",TEXT(MATCH($C35,'2018-10'!$C$2:$C$100,0)+1,0)))="")),"Н/Д",INDIRECT(CONCATENATE("'2018-11'!N",TEXT(MATCH($C35,'2018-11'!$C$2:$C$100,0)+1,0)))-INDIRECT(CONCATENATE("'2018-10'!NE",TEXT(MATCH($C35,'2018-10'!$C$2:$C$100,0)+1,0))))</f>
        <v>139204504.13</v>
      </c>
      <c r="O35" s="17">
        <f ca="1">IF(OR(INDIRECT(CONCATENATE("'2018-11'!O",TEXT(MATCH($C35,'2018-11'!$C$2:$C$100,0)+1,0)))="",INDIRECT(CONCATENATE("'2018-10'!O",TEXT(MATCH($C35,'2018-10'!$C$2:$C$100,0)+1,0)))="",AND(INDIRECT(CONCATENATE("'2018-11'!O",TEXT(MATCH($C35,'2018-11'!$C$2:$C$100,0)+1,0)))="",INDIRECT(CONCATENATE("'2018-10'!O",TEXT(MATCH($C35,'2018-10'!$C$2:$C$100,0)+1,0)))="")),"Н/Д",INDIRECT(CONCATENATE("'2018-11'!O",TEXT(MATCH($C35,'2018-11'!$C$2:$C$100,0)+1,0)))-INDIRECT(CONCATENATE("'2018-10'!O",TEXT(MATCH($C35,'2018-10'!$C$2:$C$100,0)+1,0))))</f>
        <v>9926.25</v>
      </c>
      <c r="P35" s="17">
        <f ca="1">IF(OR(INDIRECT(CONCATENATE("'2018-11'!P",TEXT(MATCH($C35,'2018-11'!$C$2:$C$100,0)+1,0)))="",INDIRECT(CONCATENATE("'2018-10'!P",TEXT(MATCH($C35,'2018-10'!$C$2:$C$100,0)+1,0)))="",AND(INDIRECT(CONCATENATE("'2018-11'!P",TEXT(MATCH($C35,'2018-11'!$C$2:$C$100,0)+1,0)))="",INDIRECT(CONCATENATE("'2018-10'!P",TEXT(MATCH($C35,'2018-10'!$C$2:$C$100,0)+1,0)))="")),"Н/Д",INDIRECT(CONCATENATE("'2018-11'!P",TEXT(MATCH($C35,'2018-11'!$C$2:$C$100,0)+1,0)))-INDIRECT(CONCATENATE("'2018-10'!P",TEXT(MATCH($C35,'2018-10'!$C$2:$C$100,0)+1,0))))</f>
        <v>55388640.949999988</v>
      </c>
      <c r="Q35" s="17">
        <f ca="1">IF(OR(INDIRECT(CONCATENATE("'2018-11'!Q",TEXT(MATCH($C35,'2018-11'!$C$2:$C$100,0)+1,0)))="",INDIRECT(CONCATENATE("'2018-10'!Q",TEXT(MATCH($C35,'2018-10'!$C$2:$C$100,0)+1,0)))="",AND(INDIRECT(CONCATENATE("'2018-11'!Q",TEXT(MATCH($C35,'2018-11'!$C$2:$C$100,0)+1,0)))="",INDIRECT(CONCATENATE("'2018-10'!Q",TEXT(MATCH($C35,'2018-10'!$C$2:$C$100,0)+1,0)))="")),"Н/Д",INDIRECT(CONCATENATE("'2018-11'!Q",TEXT(MATCH($C35,'2018-11'!$C$2:$C$100,0)+1,0)))-INDIRECT(CONCATENATE("'2018-10'!Q",TEXT(MATCH($C35,'2018-10'!$C$2:$C$100,0)+1,0))))</f>
        <v>15017249.560000002</v>
      </c>
      <c r="R35" s="17">
        <f ca="1">IF(OR(INDIRECT(CONCATENATE("'2018-11'!R",TEXT(MATCH($C35,'2018-11'!$C$2:$C$100,0)+1,0)))="",INDIRECT(CONCATENATE("'2018-10'!R",TEXT(MATCH($C35,'2018-10'!$C$2:$C$100,0)+1,0)))="",AND(INDIRECT(CONCATENATE("'2018-11'!R",TEXT(MATCH($C35,'2018-11'!$C$2:$C$100,0)+1,0)))="",INDIRECT(CONCATENATE("'2018-10'!R",TEXT(MATCH($C35,'2018-10'!$C$2:$C$100,0)+1,0)))="")),"Н/Д",INDIRECT(CONCATENATE("'2018-11'!R",TEXT(MATCH($C35,'2018-11'!$C$2:$C$100,0)+1,0)))-INDIRECT(CONCATENATE("'2018-10'!R",TEXT(MATCH($C35,'2018-10'!$C$2:$C$100,0)+1,0))))</f>
        <v>28102620.120000005</v>
      </c>
      <c r="S35" s="17">
        <f ca="1">IF(OR(INDIRECT(CONCATENATE("'2018-11'!S",TEXT(MATCH($C35,'2018-11'!$C$2:$C$100,0)+1,0)))="",INDIRECT(CONCATENATE("'2018-10'!S",TEXT(MATCH($C35,'2018-10'!$C$2:$C$100,0)+1,0)))="",AND(INDIRECT(CONCATENATE("'2018-11'!S",TEXT(MATCH($C35,'2018-11'!$C$2:$C$100,0)+1,0)))="",INDIRECT(CONCATENATE("'2018-10'!S",TEXT(MATCH($C35,'2018-10'!$C$2:$C$100,0)+1,0)))="")),"Н/Д",INDIRECT(CONCATENATE("'2018-11'!S",TEXT(MATCH($C35,'2018-11'!$C$2:$C$100,0)+1,0)))-INDIRECT(CONCATENATE("'2018-10'!S",TEXT(MATCH($C35,'2018-10'!$C$2:$C$100,0)+1,0))))</f>
        <v>85110</v>
      </c>
      <c r="T35" s="17">
        <f ca="1">IF(OR(INDIRECT(CONCATENATE("'2018-11'!T",TEXT(MATCH($C35,'2018-11'!$C$2:$C$100,0)+1,0)))="",INDIRECT(CONCATENATE("'2018-10'!T",TEXT(MATCH($C35,'2018-10'!$C$2:$C$100,0)+1,0)))="",AND(INDIRECT(CONCATENATE("'2018-11'!T",TEXT(MATCH($C35,'2018-11'!$C$2:$C$100,0)+1,0)))="",INDIRECT(CONCATENATE("'2018-10'!T",TEXT(MATCH($C35,'2018-10'!$C$2:$C$100,0)+1,0)))="")),"Н/Д",INDIRECT(CONCATENATE("'2018-11'!T",TEXT(MATCH($C35,'2018-11'!$C$2:$C$100,0)+1,0)))-INDIRECT(CONCATENATE("'2018-10'!T",TEXT(MATCH($C35,'2018-10'!$C$2:$C$100,0)+1,0))))</f>
        <v>34030219.629999995</v>
      </c>
      <c r="U35" s="17">
        <f ca="1">IF(OR(INDIRECT(CONCATENATE("'2018-11'!U",TEXT(MATCH($C35,'2018-11'!$C$2:$C$100,0)+1,0)))="",INDIRECT(CONCATENATE("'2018-10'!U",TEXT(MATCH($C35,'2018-10'!$C$2:$C$100,0)+1,0)))="",AND(INDIRECT(CONCATENATE("'2018-11'!U",TEXT(MATCH($C35,'2018-11'!$C$2:$C$100,0)+1,0)))="",INDIRECT(CONCATENATE("'2018-10'!U",TEXT(MATCH($C35,'2018-10'!$C$2:$C$100,0)+1,0)))="")),"Н/Д",INDIRECT(CONCATENATE("'2018-11'!U",TEXT(MATCH($C35,'2018-11'!$C$2:$C$100,0)+1,0)))-INDIRECT(CONCATENATE("'2018-10'!U",TEXT(MATCH($C35,'2018-10'!$C$2:$C$100,0)+1,0))))</f>
        <v>1850462.9299999997</v>
      </c>
      <c r="V35" s="17">
        <f ca="1">IF(OR(INDIRECT(CONCATENATE("'2018-11'!V",TEXT(MATCH($C35,'2018-11'!$C$2:$C$100,0)+1,0)))="",INDIRECT(CONCATENATE("'2018-10'!V",TEXT(MATCH($C35,'2018-10'!$C$2:$C$100,0)+1,0)))="",AND(INDIRECT(CONCATENATE("'2018-11'!V",TEXT(MATCH($C35,'2018-11'!$C$2:$C$100,0)+1,0)))="",INDIRECT(CONCATENATE("'2018-10'!V",TEXT(MATCH($C35,'2018-10'!$C$2:$C$100,0)+1,0)))="")),"Н/Д",INDIRECT(CONCATENATE("'2018-11'!V",TEXT(MATCH($C35,'2018-11'!$C$2:$C$100,0)+1,0)))-INDIRECT(CONCATENATE("'2018-10'!V",TEXT(MATCH($C35,'2018-10'!$C$2:$C$100,0)+1,0))))</f>
        <v>759236703.75</v>
      </c>
      <c r="W35" s="17">
        <f ca="1">IF(OR(INDIRECT(CONCATENATE("'2018-11'!W",TEXT(MATCH($C35,'2018-11'!$C$2:$C$100,0)+1,0)))="",INDIRECT(CONCATENATE("'2018-10'!W",TEXT(MATCH($C35,'2018-10'!$C$2:$C$100,0)+1,0)))="",AND(INDIRECT(CONCATENATE("'2018-11'!W",TEXT(MATCH($C35,'2018-11'!$C$2:$C$100,0)+1,0)))="",INDIRECT(CONCATENATE("'2018-10'!W",TEXT(MATCH($C35,'2018-10'!$C$2:$C$100,0)+1,0)))="")),"Н/Д",INDIRECT(CONCATENATE("'2018-11'!W",TEXT(MATCH($C35,'2018-11'!$C$2:$C$100,0)+1,0)))-INDIRECT(CONCATENATE("'2018-10'!W",TEXT(MATCH($C35,'2018-10'!$C$2:$C$100,0)+1,0))))</f>
        <v>9690616554.0099945</v>
      </c>
    </row>
    <row r="36" spans="1:23" x14ac:dyDescent="0.25">
      <c r="A36" s="2" t="s">
        <v>49</v>
      </c>
      <c r="B36" s="2" t="s">
        <v>58</v>
      </c>
      <c r="C36" s="15">
        <v>86000000</v>
      </c>
      <c r="D36" s="2" t="s">
        <v>214</v>
      </c>
      <c r="E36" s="17">
        <f ca="1">IF(OR(INDIRECT(CONCATENATE("'2018-11'!E",TEXT(MATCH($C36,'2018-11'!$C$2:$C$100,0)+1,0)))="",INDIRECT(CONCATENATE("'2018-10'!E",TEXT(MATCH($C36,'2018-10'!$C$2:$C$100,0)+1,0)))="",AND(INDIRECT(CONCATENATE("'2018-11'!E",TEXT(MATCH($C36,'2018-11'!$C$2:$C$100,0)+1,0)))="",INDIRECT(CONCATENATE("'2018-10'!E",TEXT(MATCH($C36,'2018-10'!$C$2:$C$100,0)+1,0)))="")),"Н/Д",INDIRECT(CONCATENATE("'2018-11'!E",TEXT(MATCH($C36,'2018-11'!$C$2:$C$100,0)+1,0)))-INDIRECT(CONCATENATE("'2018-10'!E",TEXT(MATCH($C36,'2018-10'!$C$2:$C$100,0)+1,0))))</f>
        <v>5328610614.5999985</v>
      </c>
      <c r="F36" s="17">
        <f ca="1">IF(OR(INDIRECT(CONCATENATE("'2018-11'!F",TEXT(MATCH($C36,'2018-11'!$C$2:$C$100,0)+1,0)))="",INDIRECT(CONCATENATE("'2018-10'!F",TEXT(MATCH($C36,'2018-10'!$C$2:$C$100,0)+1,0)))="",AND(INDIRECT(CONCATENATE("'2018-11'!F",TEXT(MATCH($C36,'2018-11'!$C$2:$C$100,0)+1,0)))="",INDIRECT(CONCATENATE("'2018-10'!F",TEXT(MATCH($C36,'2018-10'!$C$2:$C$100,0)+1,0)))="")),"Н/Д",INDIRECT(CONCATENATE("'2018-11'!F",TEXT(MATCH($C36,'2018-11'!$C$2:$C$100,0)+1,0)))-INDIRECT(CONCATENATE("'2018-10'!F",TEXT(MATCH($C36,'2018-10'!$C$2:$C$100,0)+1,0))))</f>
        <v>3969849026.2700005</v>
      </c>
      <c r="G36" s="17">
        <f ca="1">IF(OR(INDIRECT(CONCATENATE("'2018-11'!G",TEXT(MATCH($C36,'2018-11'!$C$2:$C$100,0)+1,0)))="",INDIRECT(CONCATENATE("'2018-10'!G",TEXT(MATCH($C36,'2018-10'!$C$2:$C$100,0)+1,0)))="",AND(INDIRECT(CONCATENATE("'2018-11'!G",TEXT(MATCH($C36,'2018-11'!$C$2:$C$100,0)+1,0)))="",INDIRECT(CONCATENATE("'2018-10'!G",TEXT(MATCH($C36,'2018-10'!$C$2:$C$100,0)+1,0)))="")),"Н/Д",INDIRECT(CONCATENATE("'2018-11'!G",TEXT(MATCH($C36,'2018-11'!$C$2:$C$100,0)+1,0)))-INDIRECT(CONCATENATE("'2018-10'!G",TEXT(MATCH($C36,'2018-10'!$C$2:$C$100,0)+1,0))))</f>
        <v>1375517105.5600004</v>
      </c>
      <c r="H36" s="17">
        <f ca="1">IF(OR(INDIRECT(CONCATENATE("'2018-11'!H",TEXT(MATCH($C36,'2018-11'!$C$2:$C$100,0)+1,0)))="",INDIRECT(CONCATENATE("'2018-10'!H",TEXT(MATCH($C36,'2018-10'!$C$2:$C$100,0)+1,0)))="",AND(INDIRECT(CONCATENATE("'2018-11'!H",TEXT(MATCH($C36,'2018-11'!$C$2:$C$100,0)+1,0)))="",INDIRECT(CONCATENATE("'2018-10'!H",TEXT(MATCH($C36,'2018-10'!$C$2:$C$100,0)+1,0)))="")),"Н/Д",INDIRECT(CONCATENATE("'2018-11'!H",TEXT(MATCH($C36,'2018-11'!$C$2:$C$100,0)+1,0)))-INDIRECT(CONCATENATE("'2018-10'!H",TEXT(MATCH($C36,'2018-10'!$C$2:$C$100,0)+1,0))))</f>
        <v>1051316863.1000004</v>
      </c>
      <c r="I36" s="17">
        <f ca="1">IF(OR(INDIRECT(CONCATENATE("'2018-11'!I",TEXT(MATCH($C36,'2018-11'!$C$2:$C$100,0)+1,0)))="",INDIRECT(CONCATENATE("'2018-10'!I",TEXT(MATCH($C36,'2018-10'!$C$2:$C$100,0)+1,0)))="",AND(INDIRECT(CONCATENATE("'2018-11'!I",TEXT(MATCH($C36,'2018-11'!$C$2:$C$100,0)+1,0)))="",INDIRECT(CONCATENATE("'2018-10'!I",TEXT(MATCH($C36,'2018-10'!$C$2:$C$100,0)+1,0)))="")),"Н/Д",INDIRECT(CONCATENATE("'2018-11'!I",TEXT(MATCH($C36,'2018-11'!$C$2:$C$100,0)+1,0)))-INDIRECT(CONCATENATE("'2018-10'!I",TEXT(MATCH($C36,'2018-10'!$C$2:$C$100,0)+1,0))))</f>
        <v>230676717.02999997</v>
      </c>
      <c r="J36" s="17" t="str">
        <f ca="1">IF(OR(INDIRECT(CONCATENATE("'2018-11'!J",TEXT(MATCH($C36,'2018-11'!$C$2:$C$100,0)+1,0)))="",INDIRECT(CONCATENATE("'2018-10'!J",TEXT(MATCH($C36,'2018-10'!$C$2:$C$100,0)+1,0)))="",AND(INDIRECT(CONCATENATE("'2018-11'!J",TEXT(MATCH($C36,'2018-11'!$C$2:$C$100,0)+1,0)))="",INDIRECT(CONCATENATE("'2018-10'!J",TEXT(MATCH($C36,'2018-10'!$C$2:$C$100,0)+1,0)))="")),"Н/Д",INDIRECT(CONCATENATE("'2018-11'!J",TEXT(MATCH($C36,'2018-11'!$C$2:$C$100,0)+1,0)))-INDIRECT(CONCATENATE("'2018-10'!J",TEXT(MATCH($C36,'2018-10'!$C$2:$C$100,0)+1,0))))</f>
        <v>Н/Д</v>
      </c>
      <c r="K36" s="17">
        <f ca="1">IF(OR(INDIRECT(CONCATENATE("'2018-11'!K",TEXT(MATCH($C36,'2018-11'!$C$2:$C$100,0)+1,0)))="",INDIRECT(CONCATENATE("'2018-10'!K",TEXT(MATCH($C36,'2018-10'!$C$2:$C$100,0)+1,0)))="",AND(INDIRECT(CONCATENATE("'2018-11'!K",TEXT(MATCH($C36,'2018-11'!$C$2:$C$100,0)+1,0)))="",INDIRECT(CONCATENATE("'2018-10'!K",TEXT(MATCH($C36,'2018-10'!$C$2:$C$100,0)+1,0)))="")),"Н/Д",INDIRECT(CONCATENATE("'2018-11'!K",TEXT(MATCH($C36,'2018-11'!$C$2:$C$100,0)+1,0)))-INDIRECT(CONCATENATE("'2018-10'!K",TEXT(MATCH($C36,'2018-10'!$C$2:$C$100,0)+1,0))))</f>
        <v>381328298.17000008</v>
      </c>
      <c r="L36" s="17">
        <f ca="1">IF(OR(INDIRECT(CONCATENATE("'2018-11'!L",TEXT(MATCH($C36,'2018-11'!$C$2:$C$100,0)+1,0)))="",INDIRECT(CONCATENATE("'2018-10'!L",TEXT(MATCH($C36,'2018-10'!$C$2:$C$100,0)+1,0)))="",AND(INDIRECT(CONCATENATE("'2018-11'!L",TEXT(MATCH($C36,'2018-11'!$C$2:$C$100,0)+1,0)))="",INDIRECT(CONCATENATE("'2018-10'!L",TEXT(MATCH($C36,'2018-10'!$C$2:$C$100,0)+1,0)))="")),"Н/Д",INDIRECT(CONCATENATE("'2018-11'!L",TEXT(MATCH($C36,'2018-11'!$C$2:$C$100,0)+1,0)))-INDIRECT(CONCATENATE("'2018-10'!L",TEXT(MATCH($C36,'2018-10'!$C$2:$C$100,0)+1,0))))</f>
        <v>518475706.14000034</v>
      </c>
      <c r="M36" s="17">
        <f ca="1">IF(OR(INDIRECT(CONCATENATE("'2018-11'!M",TEXT(MATCH($C36,'2018-11'!$C$2:$C$100,0)+1,0)))="",INDIRECT(CONCATENATE("'2018-10'!M",TEXT(MATCH($C36,'2018-10'!$C$2:$C$100,0)+1,0)))="",AND(INDIRECT(CONCATENATE("'2018-11'!M",TEXT(MATCH($C36,'2018-11'!$C$2:$C$100,0)+1,0)))="",INDIRECT(CONCATENATE("'2018-10'!M",TEXT(MATCH($C36,'2018-10'!$C$2:$C$100,0)+1,0)))="")),"Н/Д",INDIRECT(CONCATENATE("'2018-11'!M",TEXT(MATCH($C36,'2018-11'!$C$2:$C$100,0)+1,0)))-INDIRECT(CONCATENATE("'2018-10'!M",TEXT(MATCH($C36,'2018-10'!$C$2:$C$100,0)+1,0))))</f>
        <v>56498497.699999988</v>
      </c>
      <c r="N36" s="17">
        <f ca="1">IF(OR(INDIRECT(CONCATENATE("'2018-11'!N",TEXT(MATCH($C36,'2018-11'!$C$2:$C$100,0)+1,0)))="",INDIRECT(CONCATENATE("'2018-10'!N",TEXT(MATCH($C36,'2018-10'!$C$2:$C$100,0)+1,0)))="",AND(INDIRECT(CONCATENATE("'2018-11'!N",TEXT(MATCH($C36,'2018-11'!$C$2:$C$100,0)+1,0)))="",INDIRECT(CONCATENATE("'2018-10'!N",TEXT(MATCH($C36,'2018-10'!$C$2:$C$100,0)+1,0)))="")),"Н/Д",INDIRECT(CONCATENATE("'2018-11'!N",TEXT(MATCH($C36,'2018-11'!$C$2:$C$100,0)+1,0)))-INDIRECT(CONCATENATE("'2018-10'!NE",TEXT(MATCH($C36,'2018-10'!$C$2:$C$100,0)+1,0))))</f>
        <v>198966185.63999999</v>
      </c>
      <c r="O36" s="17">
        <f ca="1">IF(OR(INDIRECT(CONCATENATE("'2018-11'!O",TEXT(MATCH($C36,'2018-11'!$C$2:$C$100,0)+1,0)))="",INDIRECT(CONCATENATE("'2018-10'!O",TEXT(MATCH($C36,'2018-10'!$C$2:$C$100,0)+1,0)))="",AND(INDIRECT(CONCATENATE("'2018-11'!O",TEXT(MATCH($C36,'2018-11'!$C$2:$C$100,0)+1,0)))="",INDIRECT(CONCATENATE("'2018-10'!O",TEXT(MATCH($C36,'2018-10'!$C$2:$C$100,0)+1,0)))="")),"Н/Д",INDIRECT(CONCATENATE("'2018-11'!O",TEXT(MATCH($C36,'2018-11'!$C$2:$C$100,0)+1,0)))-INDIRECT(CONCATENATE("'2018-10'!O",TEXT(MATCH($C36,'2018-10'!$C$2:$C$100,0)+1,0))))</f>
        <v>-24557.059999999998</v>
      </c>
      <c r="P36" s="17">
        <f ca="1">IF(OR(INDIRECT(CONCATENATE("'2018-11'!P",TEXT(MATCH($C36,'2018-11'!$C$2:$C$100,0)+1,0)))="",INDIRECT(CONCATENATE("'2018-10'!P",TEXT(MATCH($C36,'2018-10'!$C$2:$C$100,0)+1,0)))="",AND(INDIRECT(CONCATENATE("'2018-11'!P",TEXT(MATCH($C36,'2018-11'!$C$2:$C$100,0)+1,0)))="",INDIRECT(CONCATENATE("'2018-10'!P",TEXT(MATCH($C36,'2018-10'!$C$2:$C$100,0)+1,0)))="")),"Н/Д",INDIRECT(CONCATENATE("'2018-11'!P",TEXT(MATCH($C36,'2018-11'!$C$2:$C$100,0)+1,0)))-INDIRECT(CONCATENATE("'2018-10'!P",TEXT(MATCH($C36,'2018-10'!$C$2:$C$100,0)+1,0))))</f>
        <v>111114971.10000002</v>
      </c>
      <c r="Q36" s="17">
        <f ca="1">IF(OR(INDIRECT(CONCATENATE("'2018-11'!Q",TEXT(MATCH($C36,'2018-11'!$C$2:$C$100,0)+1,0)))="",INDIRECT(CONCATENATE("'2018-10'!Q",TEXT(MATCH($C36,'2018-10'!$C$2:$C$100,0)+1,0)))="",AND(INDIRECT(CONCATENATE("'2018-11'!Q",TEXT(MATCH($C36,'2018-11'!$C$2:$C$100,0)+1,0)))="",INDIRECT(CONCATENATE("'2018-10'!Q",TEXT(MATCH($C36,'2018-10'!$C$2:$C$100,0)+1,0)))="")),"Н/Д",INDIRECT(CONCATENATE("'2018-11'!Q",TEXT(MATCH($C36,'2018-11'!$C$2:$C$100,0)+1,0)))-INDIRECT(CONCATENATE("'2018-10'!Q",TEXT(MATCH($C36,'2018-10'!$C$2:$C$100,0)+1,0))))</f>
        <v>127510878.08000004</v>
      </c>
      <c r="R36" s="17">
        <f ca="1">IF(OR(INDIRECT(CONCATENATE("'2018-11'!R",TEXT(MATCH($C36,'2018-11'!$C$2:$C$100,0)+1,0)))="",INDIRECT(CONCATENATE("'2018-10'!R",TEXT(MATCH($C36,'2018-10'!$C$2:$C$100,0)+1,0)))="",AND(INDIRECT(CONCATENATE("'2018-11'!R",TEXT(MATCH($C36,'2018-11'!$C$2:$C$100,0)+1,0)))="",INDIRECT(CONCATENATE("'2018-10'!R",TEXT(MATCH($C36,'2018-10'!$C$2:$C$100,0)+1,0)))="")),"Н/Д",INDIRECT(CONCATENATE("'2018-11'!R",TEXT(MATCH($C36,'2018-11'!$C$2:$C$100,0)+1,0)))-INDIRECT(CONCATENATE("'2018-10'!R",TEXT(MATCH($C36,'2018-10'!$C$2:$C$100,0)+1,0))))</f>
        <v>16411233.479999989</v>
      </c>
      <c r="S36" s="17">
        <f ca="1">IF(OR(INDIRECT(CONCATENATE("'2018-11'!S",TEXT(MATCH($C36,'2018-11'!$C$2:$C$100,0)+1,0)))="",INDIRECT(CONCATENATE("'2018-10'!S",TEXT(MATCH($C36,'2018-10'!$C$2:$C$100,0)+1,0)))="",AND(INDIRECT(CONCATENATE("'2018-11'!S",TEXT(MATCH($C36,'2018-11'!$C$2:$C$100,0)+1,0)))="",INDIRECT(CONCATENATE("'2018-10'!S",TEXT(MATCH($C36,'2018-10'!$C$2:$C$100,0)+1,0)))="")),"Н/Д",INDIRECT(CONCATENATE("'2018-11'!S",TEXT(MATCH($C36,'2018-11'!$C$2:$C$100,0)+1,0)))-INDIRECT(CONCATENATE("'2018-10'!S",TEXT(MATCH($C36,'2018-10'!$C$2:$C$100,0)+1,0))))</f>
        <v>112493.12</v>
      </c>
      <c r="T36" s="17">
        <f ca="1">IF(OR(INDIRECT(CONCATENATE("'2018-11'!T",TEXT(MATCH($C36,'2018-11'!$C$2:$C$100,0)+1,0)))="",INDIRECT(CONCATENATE("'2018-10'!T",TEXT(MATCH($C36,'2018-10'!$C$2:$C$100,0)+1,0)))="",AND(INDIRECT(CONCATENATE("'2018-11'!T",TEXT(MATCH($C36,'2018-11'!$C$2:$C$100,0)+1,0)))="",INDIRECT(CONCATENATE("'2018-10'!T",TEXT(MATCH($C36,'2018-10'!$C$2:$C$100,0)+1,0)))="")),"Н/Д",INDIRECT(CONCATENATE("'2018-11'!T",TEXT(MATCH($C36,'2018-11'!$C$2:$C$100,0)+1,0)))-INDIRECT(CONCATENATE("'2018-10'!T",TEXT(MATCH($C36,'2018-10'!$C$2:$C$100,0)+1,0))))</f>
        <v>37833007.529999971</v>
      </c>
      <c r="U36" s="17">
        <f ca="1">IF(OR(INDIRECT(CONCATENATE("'2018-11'!U",TEXT(MATCH($C36,'2018-11'!$C$2:$C$100,0)+1,0)))="",INDIRECT(CONCATENATE("'2018-10'!U",TEXT(MATCH($C36,'2018-10'!$C$2:$C$100,0)+1,0)))="",AND(INDIRECT(CONCATENATE("'2018-11'!U",TEXT(MATCH($C36,'2018-11'!$C$2:$C$100,0)+1,0)))="",INDIRECT(CONCATENATE("'2018-10'!U",TEXT(MATCH($C36,'2018-10'!$C$2:$C$100,0)+1,0)))="")),"Н/Д",INDIRECT(CONCATENATE("'2018-11'!U",TEXT(MATCH($C36,'2018-11'!$C$2:$C$100,0)+1,0)))-INDIRECT(CONCATENATE("'2018-10'!U",TEXT(MATCH($C36,'2018-10'!$C$2:$C$100,0)+1,0))))</f>
        <v>1139025.6600000001</v>
      </c>
      <c r="V36" s="17">
        <f ca="1">IF(OR(INDIRECT(CONCATENATE("'2018-11'!V",TEXT(MATCH($C36,'2018-11'!$C$2:$C$100,0)+1,0)))="",INDIRECT(CONCATENATE("'2018-10'!V",TEXT(MATCH($C36,'2018-10'!$C$2:$C$100,0)+1,0)))="",AND(INDIRECT(CONCATENATE("'2018-11'!V",TEXT(MATCH($C36,'2018-11'!$C$2:$C$100,0)+1,0)))="",INDIRECT(CONCATENATE("'2018-10'!V",TEXT(MATCH($C36,'2018-10'!$C$2:$C$100,0)+1,0)))="")),"Н/Д",INDIRECT(CONCATENATE("'2018-11'!V",TEXT(MATCH($C36,'2018-11'!$C$2:$C$100,0)+1,0)))-INDIRECT(CONCATENATE("'2018-10'!V",TEXT(MATCH($C36,'2018-10'!$C$2:$C$100,0)+1,0))))</f>
        <v>1358761588.3299999</v>
      </c>
      <c r="W36" s="17">
        <f ca="1">IF(OR(INDIRECT(CONCATENATE("'2018-11'!W",TEXT(MATCH($C36,'2018-11'!$C$2:$C$100,0)+1,0)))="",INDIRECT(CONCATENATE("'2018-10'!W",TEXT(MATCH($C36,'2018-10'!$C$2:$C$100,0)+1,0)))="",AND(INDIRECT(CONCATENATE("'2018-11'!W",TEXT(MATCH($C36,'2018-11'!$C$2:$C$100,0)+1,0)))="",INDIRECT(CONCATENATE("'2018-10'!W",TEXT(MATCH($C36,'2018-10'!$C$2:$C$100,0)+1,0)))="")),"Н/Д",INDIRECT(CONCATENATE("'2018-11'!W",TEXT(MATCH($C36,'2018-11'!$C$2:$C$100,0)+1,0)))-INDIRECT(CONCATENATE("'2018-10'!W",TEXT(MATCH($C36,'2018-10'!$C$2:$C$100,0)+1,0))))</f>
        <v>14587462744.569992</v>
      </c>
    </row>
    <row r="37" spans="1:23" x14ac:dyDescent="0.25">
      <c r="A37" s="2" t="s">
        <v>49</v>
      </c>
      <c r="B37" s="2" t="s">
        <v>59</v>
      </c>
      <c r="C37" s="15">
        <v>87000000</v>
      </c>
      <c r="D37" s="2" t="s">
        <v>214</v>
      </c>
      <c r="E37" s="17">
        <f ca="1">IF(OR(INDIRECT(CONCATENATE("'2018-11'!E",TEXT(MATCH($C37,'2018-11'!$C$2:$C$100,0)+1,0)))="",INDIRECT(CONCATENATE("'2018-10'!E",TEXT(MATCH($C37,'2018-10'!$C$2:$C$100,0)+1,0)))="",AND(INDIRECT(CONCATENATE("'2018-11'!E",TEXT(MATCH($C37,'2018-11'!$C$2:$C$100,0)+1,0)))="",INDIRECT(CONCATENATE("'2018-10'!E",TEXT(MATCH($C37,'2018-10'!$C$2:$C$100,0)+1,0)))="")),"Н/Д",INDIRECT(CONCATENATE("'2018-11'!E",TEXT(MATCH($C37,'2018-11'!$C$2:$C$100,0)+1,0)))-INDIRECT(CONCATENATE("'2018-10'!E",TEXT(MATCH($C37,'2018-10'!$C$2:$C$100,0)+1,0))))</f>
        <v>11517053494.079994</v>
      </c>
      <c r="F37" s="17">
        <f ca="1">IF(OR(INDIRECT(CONCATENATE("'2018-11'!F",TEXT(MATCH($C37,'2018-11'!$C$2:$C$100,0)+1,0)))="",INDIRECT(CONCATENATE("'2018-10'!F",TEXT(MATCH($C37,'2018-10'!$C$2:$C$100,0)+1,0)))="",AND(INDIRECT(CONCATENATE("'2018-11'!F",TEXT(MATCH($C37,'2018-11'!$C$2:$C$100,0)+1,0)))="",INDIRECT(CONCATENATE("'2018-10'!F",TEXT(MATCH($C37,'2018-10'!$C$2:$C$100,0)+1,0)))="")),"Н/Д",INDIRECT(CONCATENATE("'2018-11'!F",TEXT(MATCH($C37,'2018-11'!$C$2:$C$100,0)+1,0)))-INDIRECT(CONCATENATE("'2018-10'!F",TEXT(MATCH($C37,'2018-10'!$C$2:$C$100,0)+1,0))))</f>
        <v>11209337303.229996</v>
      </c>
      <c r="G37" s="17">
        <f ca="1">IF(OR(INDIRECT(CONCATENATE("'2018-11'!G",TEXT(MATCH($C37,'2018-11'!$C$2:$C$100,0)+1,0)))="",INDIRECT(CONCATENATE("'2018-10'!G",TEXT(MATCH($C37,'2018-10'!$C$2:$C$100,0)+1,0)))="",AND(INDIRECT(CONCATENATE("'2018-11'!G",TEXT(MATCH($C37,'2018-11'!$C$2:$C$100,0)+1,0)))="",INDIRECT(CONCATENATE("'2018-10'!G",TEXT(MATCH($C37,'2018-10'!$C$2:$C$100,0)+1,0)))="")),"Н/Д",INDIRECT(CONCATENATE("'2018-11'!G",TEXT(MATCH($C37,'2018-11'!$C$2:$C$100,0)+1,0)))-INDIRECT(CONCATENATE("'2018-10'!G",TEXT(MATCH($C37,'2018-10'!$C$2:$C$100,0)+1,0))))</f>
        <v>3800865920.1000023</v>
      </c>
      <c r="H37" s="17">
        <f ca="1">IF(OR(INDIRECT(CONCATENATE("'2018-11'!H",TEXT(MATCH($C37,'2018-11'!$C$2:$C$100,0)+1,0)))="",INDIRECT(CONCATENATE("'2018-10'!H",TEXT(MATCH($C37,'2018-10'!$C$2:$C$100,0)+1,0)))="",AND(INDIRECT(CONCATENATE("'2018-11'!H",TEXT(MATCH($C37,'2018-11'!$C$2:$C$100,0)+1,0)))="",INDIRECT(CONCATENATE("'2018-10'!H",TEXT(MATCH($C37,'2018-10'!$C$2:$C$100,0)+1,0)))="")),"Н/Д",INDIRECT(CONCATENATE("'2018-11'!H",TEXT(MATCH($C37,'2018-11'!$C$2:$C$100,0)+1,0)))-INDIRECT(CONCATENATE("'2018-10'!H",TEXT(MATCH($C37,'2018-10'!$C$2:$C$100,0)+1,0))))</f>
        <v>2077043093.3500004</v>
      </c>
      <c r="I37" s="17">
        <f ca="1">IF(OR(INDIRECT(CONCATENATE("'2018-11'!I",TEXT(MATCH($C37,'2018-11'!$C$2:$C$100,0)+1,0)))="",INDIRECT(CONCATENATE("'2018-10'!I",TEXT(MATCH($C37,'2018-10'!$C$2:$C$100,0)+1,0)))="",AND(INDIRECT(CONCATENATE("'2018-11'!I",TEXT(MATCH($C37,'2018-11'!$C$2:$C$100,0)+1,0)))="",INDIRECT(CONCATENATE("'2018-10'!I",TEXT(MATCH($C37,'2018-10'!$C$2:$C$100,0)+1,0)))="")),"Н/Д",INDIRECT(CONCATENATE("'2018-11'!I",TEXT(MATCH($C37,'2018-11'!$C$2:$C$100,0)+1,0)))-INDIRECT(CONCATENATE("'2018-10'!I",TEXT(MATCH($C37,'2018-10'!$C$2:$C$100,0)+1,0))))</f>
        <v>211989888.9000001</v>
      </c>
      <c r="J37" s="17" t="str">
        <f ca="1">IF(OR(INDIRECT(CONCATENATE("'2018-11'!J",TEXT(MATCH($C37,'2018-11'!$C$2:$C$100,0)+1,0)))="",INDIRECT(CONCATENATE("'2018-10'!J",TEXT(MATCH($C37,'2018-10'!$C$2:$C$100,0)+1,0)))="",AND(INDIRECT(CONCATENATE("'2018-11'!J",TEXT(MATCH($C37,'2018-11'!$C$2:$C$100,0)+1,0)))="",INDIRECT(CONCATENATE("'2018-10'!J",TEXT(MATCH($C37,'2018-10'!$C$2:$C$100,0)+1,0)))="")),"Н/Д",INDIRECT(CONCATENATE("'2018-11'!J",TEXT(MATCH($C37,'2018-11'!$C$2:$C$100,0)+1,0)))-INDIRECT(CONCATENATE("'2018-10'!J",TEXT(MATCH($C37,'2018-10'!$C$2:$C$100,0)+1,0))))</f>
        <v>Н/Д</v>
      </c>
      <c r="K37" s="17">
        <f ca="1">IF(OR(INDIRECT(CONCATENATE("'2018-11'!K",TEXT(MATCH($C37,'2018-11'!$C$2:$C$100,0)+1,0)))="",INDIRECT(CONCATENATE("'2018-10'!K",TEXT(MATCH($C37,'2018-10'!$C$2:$C$100,0)+1,0)))="",AND(INDIRECT(CONCATENATE("'2018-11'!K",TEXT(MATCH($C37,'2018-11'!$C$2:$C$100,0)+1,0)))="",INDIRECT(CONCATENATE("'2018-10'!K",TEXT(MATCH($C37,'2018-10'!$C$2:$C$100,0)+1,0)))="")),"Н/Д",INDIRECT(CONCATENATE("'2018-11'!K",TEXT(MATCH($C37,'2018-11'!$C$2:$C$100,0)+1,0)))-INDIRECT(CONCATENATE("'2018-10'!K",TEXT(MATCH($C37,'2018-10'!$C$2:$C$100,0)+1,0))))</f>
        <v>433540067.57999992</v>
      </c>
      <c r="L37" s="17">
        <f ca="1">IF(OR(INDIRECT(CONCATENATE("'2018-11'!L",TEXT(MATCH($C37,'2018-11'!$C$2:$C$100,0)+1,0)))="",INDIRECT(CONCATENATE("'2018-10'!L",TEXT(MATCH($C37,'2018-10'!$C$2:$C$100,0)+1,0)))="",AND(INDIRECT(CONCATENATE("'2018-11'!L",TEXT(MATCH($C37,'2018-11'!$C$2:$C$100,0)+1,0)))="",INDIRECT(CONCATENATE("'2018-10'!L",TEXT(MATCH($C37,'2018-10'!$C$2:$C$100,0)+1,0)))="")),"Н/Д",INDIRECT(CONCATENATE("'2018-11'!L",TEXT(MATCH($C37,'2018-11'!$C$2:$C$100,0)+1,0)))-INDIRECT(CONCATENATE("'2018-10'!L",TEXT(MATCH($C37,'2018-10'!$C$2:$C$100,0)+1,0))))</f>
        <v>4373431376.1499977</v>
      </c>
      <c r="M37" s="17">
        <f ca="1">IF(OR(INDIRECT(CONCATENATE("'2018-11'!M",TEXT(MATCH($C37,'2018-11'!$C$2:$C$100,0)+1,0)))="",INDIRECT(CONCATENATE("'2018-10'!M",TEXT(MATCH($C37,'2018-10'!$C$2:$C$100,0)+1,0)))="",AND(INDIRECT(CONCATENATE("'2018-11'!M",TEXT(MATCH($C37,'2018-11'!$C$2:$C$100,0)+1,0)))="",INDIRECT(CONCATENATE("'2018-10'!M",TEXT(MATCH($C37,'2018-10'!$C$2:$C$100,0)+1,0)))="")),"Н/Д",INDIRECT(CONCATENATE("'2018-11'!M",TEXT(MATCH($C37,'2018-11'!$C$2:$C$100,0)+1,0)))-INDIRECT(CONCATENATE("'2018-10'!M",TEXT(MATCH($C37,'2018-10'!$C$2:$C$100,0)+1,0))))</f>
        <v>39231623.390000015</v>
      </c>
      <c r="N37" s="17">
        <f ca="1">IF(OR(INDIRECT(CONCATENATE("'2018-11'!N",TEXT(MATCH($C37,'2018-11'!$C$2:$C$100,0)+1,0)))="",INDIRECT(CONCATENATE("'2018-10'!N",TEXT(MATCH($C37,'2018-10'!$C$2:$C$100,0)+1,0)))="",AND(INDIRECT(CONCATENATE("'2018-11'!N",TEXT(MATCH($C37,'2018-11'!$C$2:$C$100,0)+1,0)))="",INDIRECT(CONCATENATE("'2018-10'!N",TEXT(MATCH($C37,'2018-10'!$C$2:$C$100,0)+1,0)))="")),"Н/Д",INDIRECT(CONCATENATE("'2018-11'!N",TEXT(MATCH($C37,'2018-11'!$C$2:$C$100,0)+1,0)))-INDIRECT(CONCATENATE("'2018-10'!NE",TEXT(MATCH($C37,'2018-10'!$C$2:$C$100,0)+1,0))))</f>
        <v>259783683.59999999</v>
      </c>
      <c r="O37" s="17">
        <f ca="1">IF(OR(INDIRECT(CONCATENATE("'2018-11'!O",TEXT(MATCH($C37,'2018-11'!$C$2:$C$100,0)+1,0)))="",INDIRECT(CONCATENATE("'2018-10'!O",TEXT(MATCH($C37,'2018-10'!$C$2:$C$100,0)+1,0)))="",AND(INDIRECT(CONCATENATE("'2018-11'!O",TEXT(MATCH($C37,'2018-11'!$C$2:$C$100,0)+1,0)))="",INDIRECT(CONCATENATE("'2018-10'!O",TEXT(MATCH($C37,'2018-10'!$C$2:$C$100,0)+1,0)))="")),"Н/Д",INDIRECT(CONCATENATE("'2018-11'!O",TEXT(MATCH($C37,'2018-11'!$C$2:$C$100,0)+1,0)))-INDIRECT(CONCATENATE("'2018-10'!O",TEXT(MATCH($C37,'2018-10'!$C$2:$C$100,0)+1,0))))</f>
        <v>236.67999999999984</v>
      </c>
      <c r="P37" s="17">
        <f ca="1">IF(OR(INDIRECT(CONCATENATE("'2018-11'!P",TEXT(MATCH($C37,'2018-11'!$C$2:$C$100,0)+1,0)))="",INDIRECT(CONCATENATE("'2018-10'!P",TEXT(MATCH($C37,'2018-10'!$C$2:$C$100,0)+1,0)))="",AND(INDIRECT(CONCATENATE("'2018-11'!P",TEXT(MATCH($C37,'2018-11'!$C$2:$C$100,0)+1,0)))="",INDIRECT(CONCATENATE("'2018-10'!P",TEXT(MATCH($C37,'2018-10'!$C$2:$C$100,0)+1,0)))="")),"Н/Д",INDIRECT(CONCATENATE("'2018-11'!P",TEXT(MATCH($C37,'2018-11'!$C$2:$C$100,0)+1,0)))-INDIRECT(CONCATENATE("'2018-10'!P",TEXT(MATCH($C37,'2018-10'!$C$2:$C$100,0)+1,0))))</f>
        <v>82280607.600000024</v>
      </c>
      <c r="Q37" s="17">
        <f ca="1">IF(OR(INDIRECT(CONCATENATE("'2018-11'!Q",TEXT(MATCH($C37,'2018-11'!$C$2:$C$100,0)+1,0)))="",INDIRECT(CONCATENATE("'2018-10'!Q",TEXT(MATCH($C37,'2018-10'!$C$2:$C$100,0)+1,0)))="",AND(INDIRECT(CONCATENATE("'2018-11'!Q",TEXT(MATCH($C37,'2018-11'!$C$2:$C$100,0)+1,0)))="",INDIRECT(CONCATENATE("'2018-10'!Q",TEXT(MATCH($C37,'2018-10'!$C$2:$C$100,0)+1,0)))="")),"Н/Д",INDIRECT(CONCATENATE("'2018-11'!Q",TEXT(MATCH($C37,'2018-11'!$C$2:$C$100,0)+1,0)))-INDIRECT(CONCATENATE("'2018-10'!Q",TEXT(MATCH($C37,'2018-10'!$C$2:$C$100,0)+1,0))))</f>
        <v>77315783.430000007</v>
      </c>
      <c r="R37" s="17">
        <f ca="1">IF(OR(INDIRECT(CONCATENATE("'2018-11'!R",TEXT(MATCH($C37,'2018-11'!$C$2:$C$100,0)+1,0)))="",INDIRECT(CONCATENATE("'2018-10'!R",TEXT(MATCH($C37,'2018-10'!$C$2:$C$100,0)+1,0)))="",AND(INDIRECT(CONCATENATE("'2018-11'!R",TEXT(MATCH($C37,'2018-11'!$C$2:$C$100,0)+1,0)))="",INDIRECT(CONCATENATE("'2018-10'!R",TEXT(MATCH($C37,'2018-10'!$C$2:$C$100,0)+1,0)))="")),"Н/Д",INDIRECT(CONCATENATE("'2018-11'!R",TEXT(MATCH($C37,'2018-11'!$C$2:$C$100,0)+1,0)))-INDIRECT(CONCATENATE("'2018-10'!R",TEXT(MATCH($C37,'2018-10'!$C$2:$C$100,0)+1,0))))</f>
        <v>22539888.409999996</v>
      </c>
      <c r="S37" s="17">
        <f ca="1">IF(OR(INDIRECT(CONCATENATE("'2018-11'!S",TEXT(MATCH($C37,'2018-11'!$C$2:$C$100,0)+1,0)))="",INDIRECT(CONCATENATE("'2018-10'!S",TEXT(MATCH($C37,'2018-10'!$C$2:$C$100,0)+1,0)))="",AND(INDIRECT(CONCATENATE("'2018-11'!S",TEXT(MATCH($C37,'2018-11'!$C$2:$C$100,0)+1,0)))="",INDIRECT(CONCATENATE("'2018-10'!S",TEXT(MATCH($C37,'2018-10'!$C$2:$C$100,0)+1,0)))="")),"Н/Д",INDIRECT(CONCATENATE("'2018-11'!S",TEXT(MATCH($C37,'2018-11'!$C$2:$C$100,0)+1,0)))-INDIRECT(CONCATENATE("'2018-10'!S",TEXT(MATCH($C37,'2018-10'!$C$2:$C$100,0)+1,0))))</f>
        <v>737910.86000000034</v>
      </c>
      <c r="T37" s="17">
        <f ca="1">IF(OR(INDIRECT(CONCATENATE("'2018-11'!T",TEXT(MATCH($C37,'2018-11'!$C$2:$C$100,0)+1,0)))="",INDIRECT(CONCATENATE("'2018-10'!T",TEXT(MATCH($C37,'2018-10'!$C$2:$C$100,0)+1,0)))="",AND(INDIRECT(CONCATENATE("'2018-11'!T",TEXT(MATCH($C37,'2018-11'!$C$2:$C$100,0)+1,0)))="",INDIRECT(CONCATENATE("'2018-10'!T",TEXT(MATCH($C37,'2018-10'!$C$2:$C$100,0)+1,0)))="")),"Н/Д",INDIRECT(CONCATENATE("'2018-11'!T",TEXT(MATCH($C37,'2018-11'!$C$2:$C$100,0)+1,0)))-INDIRECT(CONCATENATE("'2018-10'!T",TEXT(MATCH($C37,'2018-10'!$C$2:$C$100,0)+1,0))))</f>
        <v>47820569.060000062</v>
      </c>
      <c r="U37" s="17">
        <f ca="1">IF(OR(INDIRECT(CONCATENATE("'2018-11'!U",TEXT(MATCH($C37,'2018-11'!$C$2:$C$100,0)+1,0)))="",INDIRECT(CONCATENATE("'2018-10'!U",TEXT(MATCH($C37,'2018-10'!$C$2:$C$100,0)+1,0)))="",AND(INDIRECT(CONCATENATE("'2018-11'!U",TEXT(MATCH($C37,'2018-11'!$C$2:$C$100,0)+1,0)))="",INDIRECT(CONCATENATE("'2018-10'!U",TEXT(MATCH($C37,'2018-10'!$C$2:$C$100,0)+1,0)))="")),"Н/Д",INDIRECT(CONCATENATE("'2018-11'!U",TEXT(MATCH($C37,'2018-11'!$C$2:$C$100,0)+1,0)))-INDIRECT(CONCATENATE("'2018-10'!U",TEXT(MATCH($C37,'2018-10'!$C$2:$C$100,0)+1,0))))</f>
        <v>3250710.5800000019</v>
      </c>
      <c r="V37" s="17">
        <f ca="1">IF(OR(INDIRECT(CONCATENATE("'2018-11'!V",TEXT(MATCH($C37,'2018-11'!$C$2:$C$100,0)+1,0)))="",INDIRECT(CONCATENATE("'2018-10'!V",TEXT(MATCH($C37,'2018-10'!$C$2:$C$100,0)+1,0)))="",AND(INDIRECT(CONCATENATE("'2018-11'!V",TEXT(MATCH($C37,'2018-11'!$C$2:$C$100,0)+1,0)))="",INDIRECT(CONCATENATE("'2018-10'!V",TEXT(MATCH($C37,'2018-10'!$C$2:$C$100,0)+1,0)))="")),"Н/Д",INDIRECT(CONCATENATE("'2018-11'!V",TEXT(MATCH($C37,'2018-11'!$C$2:$C$100,0)+1,0)))-INDIRECT(CONCATENATE("'2018-10'!V",TEXT(MATCH($C37,'2018-10'!$C$2:$C$100,0)+1,0))))</f>
        <v>307716190.85000038</v>
      </c>
      <c r="W37" s="17">
        <f ca="1">IF(OR(INDIRECT(CONCATENATE("'2018-11'!W",TEXT(MATCH($C37,'2018-11'!$C$2:$C$100,0)+1,0)))="",INDIRECT(CONCATENATE("'2018-10'!W",TEXT(MATCH($C37,'2018-10'!$C$2:$C$100,0)+1,0)))="",AND(INDIRECT(CONCATENATE("'2018-11'!W",TEXT(MATCH($C37,'2018-11'!$C$2:$C$100,0)+1,0)))="",INDIRECT(CONCATENATE("'2018-10'!W",TEXT(MATCH($C37,'2018-10'!$C$2:$C$100,0)+1,0)))="")),"Н/Д",INDIRECT(CONCATENATE("'2018-11'!W",TEXT(MATCH($C37,'2018-11'!$C$2:$C$100,0)+1,0)))-INDIRECT(CONCATENATE("'2018-10'!W",TEXT(MATCH($C37,'2018-10'!$C$2:$C$100,0)+1,0))))</f>
        <v>34232957934.209991</v>
      </c>
    </row>
    <row r="38" spans="1:23" x14ac:dyDescent="0.25">
      <c r="A38" s="2" t="s">
        <v>49</v>
      </c>
      <c r="B38" s="2" t="s">
        <v>60</v>
      </c>
      <c r="C38" s="15">
        <v>40000000</v>
      </c>
      <c r="D38" s="2" t="s">
        <v>214</v>
      </c>
      <c r="E38" s="17">
        <f ca="1">IF(OR(INDIRECT(CONCATENATE("'2018-11'!E",TEXT(MATCH($C38,'2018-11'!$C$2:$C$100,0)+1,0)))="",INDIRECT(CONCATENATE("'2018-10'!E",TEXT(MATCH($C38,'2018-10'!$C$2:$C$100,0)+1,0)))="",AND(INDIRECT(CONCATENATE("'2018-11'!E",TEXT(MATCH($C38,'2018-11'!$C$2:$C$100,0)+1,0)))="",INDIRECT(CONCATENATE("'2018-10'!E",TEXT(MATCH($C38,'2018-10'!$C$2:$C$100,0)+1,0)))="")),"Н/Д",INDIRECT(CONCATENATE("'2018-11'!E",TEXT(MATCH($C38,'2018-11'!$C$2:$C$100,0)+1,0)))-INDIRECT(CONCATENATE("'2018-10'!E",TEXT(MATCH($C38,'2018-10'!$C$2:$C$100,0)+1,0))))</f>
        <v>68690725052.609985</v>
      </c>
      <c r="F38" s="17">
        <f ca="1">IF(OR(INDIRECT(CONCATENATE("'2018-11'!F",TEXT(MATCH($C38,'2018-11'!$C$2:$C$100,0)+1,0)))="",INDIRECT(CONCATENATE("'2018-10'!F",TEXT(MATCH($C38,'2018-10'!$C$2:$C$100,0)+1,0)))="",AND(INDIRECT(CONCATENATE("'2018-11'!F",TEXT(MATCH($C38,'2018-11'!$C$2:$C$100,0)+1,0)))="",INDIRECT(CONCATENATE("'2018-10'!F",TEXT(MATCH($C38,'2018-10'!$C$2:$C$100,0)+1,0)))="")),"Н/Д",INDIRECT(CONCATENATE("'2018-11'!F",TEXT(MATCH($C38,'2018-11'!$C$2:$C$100,0)+1,0)))-INDIRECT(CONCATENATE("'2018-10'!F",TEXT(MATCH($C38,'2018-10'!$C$2:$C$100,0)+1,0))))</f>
        <v>67280739990.039978</v>
      </c>
      <c r="G38" s="17">
        <f ca="1">IF(OR(INDIRECT(CONCATENATE("'2018-11'!G",TEXT(MATCH($C38,'2018-11'!$C$2:$C$100,0)+1,0)))="",INDIRECT(CONCATENATE("'2018-10'!G",TEXT(MATCH($C38,'2018-10'!$C$2:$C$100,0)+1,0)))="",AND(INDIRECT(CONCATENATE("'2018-11'!G",TEXT(MATCH($C38,'2018-11'!$C$2:$C$100,0)+1,0)))="",INDIRECT(CONCATENATE("'2018-10'!G",TEXT(MATCH($C38,'2018-10'!$C$2:$C$100,0)+1,0)))="")),"Н/Д",INDIRECT(CONCATENATE("'2018-11'!G",TEXT(MATCH($C38,'2018-11'!$C$2:$C$100,0)+1,0)))-INDIRECT(CONCATENATE("'2018-10'!G",TEXT(MATCH($C38,'2018-10'!$C$2:$C$100,0)+1,0))))</f>
        <v>21880839481.609985</v>
      </c>
      <c r="H38" s="17">
        <f ca="1">IF(OR(INDIRECT(CONCATENATE("'2018-11'!H",TEXT(MATCH($C38,'2018-11'!$C$2:$C$100,0)+1,0)))="",INDIRECT(CONCATENATE("'2018-10'!H",TEXT(MATCH($C38,'2018-10'!$C$2:$C$100,0)+1,0)))="",AND(INDIRECT(CONCATENATE("'2018-11'!H",TEXT(MATCH($C38,'2018-11'!$C$2:$C$100,0)+1,0)))="",INDIRECT(CONCATENATE("'2018-10'!H",TEXT(MATCH($C38,'2018-10'!$C$2:$C$100,0)+1,0)))="")),"Н/Д",INDIRECT(CONCATENATE("'2018-11'!H",TEXT(MATCH($C38,'2018-11'!$C$2:$C$100,0)+1,0)))-INDIRECT(CONCATENATE("'2018-10'!H",TEXT(MATCH($C38,'2018-10'!$C$2:$C$100,0)+1,0))))</f>
        <v>20887555200.050018</v>
      </c>
      <c r="I38" s="17">
        <f ca="1">IF(OR(INDIRECT(CONCATENATE("'2018-11'!I",TEXT(MATCH($C38,'2018-11'!$C$2:$C$100,0)+1,0)))="",INDIRECT(CONCATENATE("'2018-10'!I",TEXT(MATCH($C38,'2018-10'!$C$2:$C$100,0)+1,0)))="",AND(INDIRECT(CONCATENATE("'2018-11'!I",TEXT(MATCH($C38,'2018-11'!$C$2:$C$100,0)+1,0)))="",INDIRECT(CONCATENATE("'2018-10'!I",TEXT(MATCH($C38,'2018-10'!$C$2:$C$100,0)+1,0)))="")),"Н/Д",INDIRECT(CONCATENATE("'2018-11'!I",TEXT(MATCH($C38,'2018-11'!$C$2:$C$100,0)+1,0)))-INDIRECT(CONCATENATE("'2018-10'!I",TEXT(MATCH($C38,'2018-10'!$C$2:$C$100,0)+1,0))))</f>
        <v>1679607664.1000004</v>
      </c>
      <c r="J38" s="17" t="str">
        <f ca="1">IF(OR(INDIRECT(CONCATENATE("'2018-11'!J",TEXT(MATCH($C38,'2018-11'!$C$2:$C$100,0)+1,0)))="",INDIRECT(CONCATENATE("'2018-10'!J",TEXT(MATCH($C38,'2018-10'!$C$2:$C$100,0)+1,0)))="",AND(INDIRECT(CONCATENATE("'2018-11'!J",TEXT(MATCH($C38,'2018-11'!$C$2:$C$100,0)+1,0)))="",INDIRECT(CONCATENATE("'2018-10'!J",TEXT(MATCH($C38,'2018-10'!$C$2:$C$100,0)+1,0)))="")),"Н/Д",INDIRECT(CONCATENATE("'2018-11'!J",TEXT(MATCH($C38,'2018-11'!$C$2:$C$100,0)+1,0)))-INDIRECT(CONCATENATE("'2018-10'!J",TEXT(MATCH($C38,'2018-10'!$C$2:$C$100,0)+1,0))))</f>
        <v>Н/Д</v>
      </c>
      <c r="K38" s="17">
        <f ca="1">IF(OR(INDIRECT(CONCATENATE("'2018-11'!K",TEXT(MATCH($C38,'2018-11'!$C$2:$C$100,0)+1,0)))="",INDIRECT(CONCATENATE("'2018-10'!K",TEXT(MATCH($C38,'2018-10'!$C$2:$C$100,0)+1,0)))="",AND(INDIRECT(CONCATENATE("'2018-11'!K",TEXT(MATCH($C38,'2018-11'!$C$2:$C$100,0)+1,0)))="",INDIRECT(CONCATENATE("'2018-10'!K",TEXT(MATCH($C38,'2018-10'!$C$2:$C$100,0)+1,0)))="")),"Н/Д",INDIRECT(CONCATENATE("'2018-11'!K",TEXT(MATCH($C38,'2018-11'!$C$2:$C$100,0)+1,0)))-INDIRECT(CONCATENATE("'2018-10'!K",TEXT(MATCH($C38,'2018-10'!$C$2:$C$100,0)+1,0))))</f>
        <v>7070477931.7700005</v>
      </c>
      <c r="L38" s="17">
        <f ca="1">IF(OR(INDIRECT(CONCATENATE("'2018-11'!L",TEXT(MATCH($C38,'2018-11'!$C$2:$C$100,0)+1,0)))="",INDIRECT(CONCATENATE("'2018-10'!L",TEXT(MATCH($C38,'2018-10'!$C$2:$C$100,0)+1,0)))="",AND(INDIRECT(CONCATENATE("'2018-11'!L",TEXT(MATCH($C38,'2018-11'!$C$2:$C$100,0)+1,0)))="",INDIRECT(CONCATENATE("'2018-10'!L",TEXT(MATCH($C38,'2018-10'!$C$2:$C$100,0)+1,0)))="")),"Н/Д",INDIRECT(CONCATENATE("'2018-11'!L",TEXT(MATCH($C38,'2018-11'!$C$2:$C$100,0)+1,0)))-INDIRECT(CONCATENATE("'2018-10'!L",TEXT(MATCH($C38,'2018-10'!$C$2:$C$100,0)+1,0))))</f>
        <v>12250436394.800003</v>
      </c>
      <c r="M38" s="17">
        <f ca="1">IF(OR(INDIRECT(CONCATENATE("'2018-11'!M",TEXT(MATCH($C38,'2018-11'!$C$2:$C$100,0)+1,0)))="",INDIRECT(CONCATENATE("'2018-10'!M",TEXT(MATCH($C38,'2018-10'!$C$2:$C$100,0)+1,0)))="",AND(INDIRECT(CONCATENATE("'2018-11'!M",TEXT(MATCH($C38,'2018-11'!$C$2:$C$100,0)+1,0)))="",INDIRECT(CONCATENATE("'2018-10'!M",TEXT(MATCH($C38,'2018-10'!$C$2:$C$100,0)+1,0)))="")),"Н/Д",INDIRECT(CONCATENATE("'2018-11'!M",TEXT(MATCH($C38,'2018-11'!$C$2:$C$100,0)+1,0)))-INDIRECT(CONCATENATE("'2018-10'!M",TEXT(MATCH($C38,'2018-10'!$C$2:$C$100,0)+1,0))))</f>
        <v>1197659.9499999993</v>
      </c>
      <c r="N38" s="17">
        <f ca="1">IF(OR(INDIRECT(CONCATENATE("'2018-11'!N",TEXT(MATCH($C38,'2018-11'!$C$2:$C$100,0)+1,0)))="",INDIRECT(CONCATENATE("'2018-10'!N",TEXT(MATCH($C38,'2018-10'!$C$2:$C$100,0)+1,0)))="",AND(INDIRECT(CONCATENATE("'2018-11'!N",TEXT(MATCH($C38,'2018-11'!$C$2:$C$100,0)+1,0)))="",INDIRECT(CONCATENATE("'2018-10'!N",TEXT(MATCH($C38,'2018-10'!$C$2:$C$100,0)+1,0)))="")),"Н/Д",INDIRECT(CONCATENATE("'2018-11'!N",TEXT(MATCH($C38,'2018-11'!$C$2:$C$100,0)+1,0)))-INDIRECT(CONCATENATE("'2018-10'!NE",TEXT(MATCH($C38,'2018-10'!$C$2:$C$100,0)+1,0))))</f>
        <v>1495392695.1600001</v>
      </c>
      <c r="O38" s="17">
        <f ca="1">IF(OR(INDIRECT(CONCATENATE("'2018-11'!O",TEXT(MATCH($C38,'2018-11'!$C$2:$C$100,0)+1,0)))="",INDIRECT(CONCATENATE("'2018-10'!O",TEXT(MATCH($C38,'2018-10'!$C$2:$C$100,0)+1,0)))="",AND(INDIRECT(CONCATENATE("'2018-11'!O",TEXT(MATCH($C38,'2018-11'!$C$2:$C$100,0)+1,0)))="",INDIRECT(CONCATENATE("'2018-10'!O",TEXT(MATCH($C38,'2018-10'!$C$2:$C$100,0)+1,0)))="")),"Н/Д",INDIRECT(CONCATENATE("'2018-11'!O",TEXT(MATCH($C38,'2018-11'!$C$2:$C$100,0)+1,0)))-INDIRECT(CONCATENATE("'2018-10'!O",TEXT(MATCH($C38,'2018-10'!$C$2:$C$100,0)+1,0))))</f>
        <v>66052.819999999992</v>
      </c>
      <c r="P38" s="17">
        <f ca="1">IF(OR(INDIRECT(CONCATENATE("'2018-11'!P",TEXT(MATCH($C38,'2018-11'!$C$2:$C$100,0)+1,0)))="",INDIRECT(CONCATENATE("'2018-10'!P",TEXT(MATCH($C38,'2018-10'!$C$2:$C$100,0)+1,0)))="",AND(INDIRECT(CONCATENATE("'2018-11'!P",TEXT(MATCH($C38,'2018-11'!$C$2:$C$100,0)+1,0)))="",INDIRECT(CONCATENATE("'2018-10'!P",TEXT(MATCH($C38,'2018-10'!$C$2:$C$100,0)+1,0)))="")),"Н/Д",INDIRECT(CONCATENATE("'2018-11'!P",TEXT(MATCH($C38,'2018-11'!$C$2:$C$100,0)+1,0)))-INDIRECT(CONCATENATE("'2018-10'!P",TEXT(MATCH($C38,'2018-10'!$C$2:$C$100,0)+1,0))))</f>
        <v>2163219387.2800007</v>
      </c>
      <c r="Q38" s="17">
        <f ca="1">IF(OR(INDIRECT(CONCATENATE("'2018-11'!Q",TEXT(MATCH($C38,'2018-11'!$C$2:$C$100,0)+1,0)))="",INDIRECT(CONCATENATE("'2018-10'!Q",TEXT(MATCH($C38,'2018-10'!$C$2:$C$100,0)+1,0)))="",AND(INDIRECT(CONCATENATE("'2018-11'!Q",TEXT(MATCH($C38,'2018-11'!$C$2:$C$100,0)+1,0)))="",INDIRECT(CONCATENATE("'2018-10'!Q",TEXT(MATCH($C38,'2018-10'!$C$2:$C$100,0)+1,0)))="")),"Н/Д",INDIRECT(CONCATENATE("'2018-11'!Q",TEXT(MATCH($C38,'2018-11'!$C$2:$C$100,0)+1,0)))-INDIRECT(CONCATENATE("'2018-10'!Q",TEXT(MATCH($C38,'2018-10'!$C$2:$C$100,0)+1,0))))</f>
        <v>41975451.579999998</v>
      </c>
      <c r="R38" s="17">
        <f ca="1">IF(OR(INDIRECT(CONCATENATE("'2018-11'!R",TEXT(MATCH($C38,'2018-11'!$C$2:$C$100,0)+1,0)))="",INDIRECT(CONCATENATE("'2018-10'!R",TEXT(MATCH($C38,'2018-10'!$C$2:$C$100,0)+1,0)))="",AND(INDIRECT(CONCATENATE("'2018-11'!R",TEXT(MATCH($C38,'2018-11'!$C$2:$C$100,0)+1,0)))="",INDIRECT(CONCATENATE("'2018-10'!R",TEXT(MATCH($C38,'2018-10'!$C$2:$C$100,0)+1,0)))="")),"Н/Д",INDIRECT(CONCATENATE("'2018-11'!R",TEXT(MATCH($C38,'2018-11'!$C$2:$C$100,0)+1,0)))-INDIRECT(CONCATENATE("'2018-10'!R",TEXT(MATCH($C38,'2018-10'!$C$2:$C$100,0)+1,0))))</f>
        <v>448104570.53999996</v>
      </c>
      <c r="S38" s="17">
        <f ca="1">IF(OR(INDIRECT(CONCATENATE("'2018-11'!S",TEXT(MATCH($C38,'2018-11'!$C$2:$C$100,0)+1,0)))="",INDIRECT(CONCATENATE("'2018-10'!S",TEXT(MATCH($C38,'2018-10'!$C$2:$C$100,0)+1,0)))="",AND(INDIRECT(CONCATENATE("'2018-11'!S",TEXT(MATCH($C38,'2018-11'!$C$2:$C$100,0)+1,0)))="",INDIRECT(CONCATENATE("'2018-10'!S",TEXT(MATCH($C38,'2018-10'!$C$2:$C$100,0)+1,0)))="")),"Н/Д",INDIRECT(CONCATENATE("'2018-11'!S",TEXT(MATCH($C38,'2018-11'!$C$2:$C$100,0)+1,0)))-INDIRECT(CONCATENATE("'2018-10'!S",TEXT(MATCH($C38,'2018-10'!$C$2:$C$100,0)+1,0))))</f>
        <v>445160</v>
      </c>
      <c r="T38" s="17">
        <f ca="1">IF(OR(INDIRECT(CONCATENATE("'2018-11'!T",TEXT(MATCH($C38,'2018-11'!$C$2:$C$100,0)+1,0)))="",INDIRECT(CONCATENATE("'2018-10'!T",TEXT(MATCH($C38,'2018-10'!$C$2:$C$100,0)+1,0)))="",AND(INDIRECT(CONCATENATE("'2018-11'!T",TEXT(MATCH($C38,'2018-11'!$C$2:$C$100,0)+1,0)))="",INDIRECT(CONCATENATE("'2018-10'!T",TEXT(MATCH($C38,'2018-10'!$C$2:$C$100,0)+1,0)))="")),"Н/Д",INDIRECT(CONCATENATE("'2018-11'!T",TEXT(MATCH($C38,'2018-11'!$C$2:$C$100,0)+1,0)))-INDIRECT(CONCATENATE("'2018-10'!T",TEXT(MATCH($C38,'2018-10'!$C$2:$C$100,0)+1,0))))</f>
        <v>352123277.43000031</v>
      </c>
      <c r="U38" s="17">
        <f ca="1">IF(OR(INDIRECT(CONCATENATE("'2018-11'!U",TEXT(MATCH($C38,'2018-11'!$C$2:$C$100,0)+1,0)))="",INDIRECT(CONCATENATE("'2018-10'!U",TEXT(MATCH($C38,'2018-10'!$C$2:$C$100,0)+1,0)))="",AND(INDIRECT(CONCATENATE("'2018-11'!U",TEXT(MATCH($C38,'2018-11'!$C$2:$C$100,0)+1,0)))="",INDIRECT(CONCATENATE("'2018-10'!U",TEXT(MATCH($C38,'2018-10'!$C$2:$C$100,0)+1,0)))="")),"Н/Д",INDIRECT(CONCATENATE("'2018-11'!U",TEXT(MATCH($C38,'2018-11'!$C$2:$C$100,0)+1,0)))-INDIRECT(CONCATENATE("'2018-10'!U",TEXT(MATCH($C38,'2018-10'!$C$2:$C$100,0)+1,0))))</f>
        <v>44298112.029999971</v>
      </c>
      <c r="V38" s="17">
        <f ca="1">IF(OR(INDIRECT(CONCATENATE("'2018-11'!V",TEXT(MATCH($C38,'2018-11'!$C$2:$C$100,0)+1,0)))="",INDIRECT(CONCATENATE("'2018-10'!V",TEXT(MATCH($C38,'2018-10'!$C$2:$C$100,0)+1,0)))="",AND(INDIRECT(CONCATENATE("'2018-11'!V",TEXT(MATCH($C38,'2018-11'!$C$2:$C$100,0)+1,0)))="",INDIRECT(CONCATENATE("'2018-10'!V",TEXT(MATCH($C38,'2018-10'!$C$2:$C$100,0)+1,0)))="")),"Н/Д",INDIRECT(CONCATENATE("'2018-11'!V",TEXT(MATCH($C38,'2018-11'!$C$2:$C$100,0)+1,0)))-INDIRECT(CONCATENATE("'2018-10'!V",TEXT(MATCH($C38,'2018-10'!$C$2:$C$100,0)+1,0))))</f>
        <v>1409985062.5699997</v>
      </c>
      <c r="W38" s="17">
        <f ca="1">IF(OR(INDIRECT(CONCATENATE("'2018-11'!W",TEXT(MATCH($C38,'2018-11'!$C$2:$C$100,0)+1,0)))="",INDIRECT(CONCATENATE("'2018-10'!W",TEXT(MATCH($C38,'2018-10'!$C$2:$C$100,0)+1,0)))="",AND(INDIRECT(CONCATENATE("'2018-11'!W",TEXT(MATCH($C38,'2018-11'!$C$2:$C$100,0)+1,0)))="",INDIRECT(CONCATENATE("'2018-10'!W",TEXT(MATCH($C38,'2018-10'!$C$2:$C$100,0)+1,0)))="")),"Н/Д",INDIRECT(CONCATENATE("'2018-11'!W",TEXT(MATCH($C38,'2018-11'!$C$2:$C$100,0)+1,0)))-INDIRECT(CONCATENATE("'2018-10'!W",TEXT(MATCH($C38,'2018-10'!$C$2:$C$100,0)+1,0))))</f>
        <v>204362666125.01001</v>
      </c>
    </row>
    <row r="39" spans="1:23" x14ac:dyDescent="0.25">
      <c r="A39" s="2" t="s">
        <v>61</v>
      </c>
      <c r="B39" s="2" t="s">
        <v>62</v>
      </c>
      <c r="C39" s="15">
        <v>83000000</v>
      </c>
      <c r="D39" s="2" t="s">
        <v>214</v>
      </c>
      <c r="E39" s="17">
        <f ca="1">IF(OR(INDIRECT(CONCATENATE("'2018-11'!E",TEXT(MATCH($C39,'2018-11'!$C$2:$C$100,0)+1,0)))="",INDIRECT(CONCATENATE("'2018-10'!E",TEXT(MATCH($C39,'2018-10'!$C$2:$C$100,0)+1,0)))="",AND(INDIRECT(CONCATENATE("'2018-11'!E",TEXT(MATCH($C39,'2018-11'!$C$2:$C$100,0)+1,0)))="",INDIRECT(CONCATENATE("'2018-10'!E",TEXT(MATCH($C39,'2018-10'!$C$2:$C$100,0)+1,0)))="")),"Н/Д",INDIRECT(CONCATENATE("'2018-11'!E",TEXT(MATCH($C39,'2018-11'!$C$2:$C$100,0)+1,0)))-INDIRECT(CONCATENATE("'2018-10'!E",TEXT(MATCH($C39,'2018-10'!$C$2:$C$100,0)+1,0))))</f>
        <v>3144416372.4800034</v>
      </c>
      <c r="F39" s="17">
        <f ca="1">IF(OR(INDIRECT(CONCATENATE("'2018-11'!F",TEXT(MATCH($C39,'2018-11'!$C$2:$C$100,0)+1,0)))="",INDIRECT(CONCATENATE("'2018-10'!F",TEXT(MATCH($C39,'2018-10'!$C$2:$C$100,0)+1,0)))="",AND(INDIRECT(CONCATENATE("'2018-11'!F",TEXT(MATCH($C39,'2018-11'!$C$2:$C$100,0)+1,0)))="",INDIRECT(CONCATENATE("'2018-10'!F",TEXT(MATCH($C39,'2018-10'!$C$2:$C$100,0)+1,0)))="")),"Н/Д",INDIRECT(CONCATENATE("'2018-11'!F",TEXT(MATCH($C39,'2018-11'!$C$2:$C$100,0)+1,0)))-INDIRECT(CONCATENATE("'2018-10'!F",TEXT(MATCH($C39,'2018-10'!$C$2:$C$100,0)+1,0))))</f>
        <v>1709652224.2999992</v>
      </c>
      <c r="G39" s="17">
        <f ca="1">IF(OR(INDIRECT(CONCATENATE("'2018-11'!G",TEXT(MATCH($C39,'2018-11'!$C$2:$C$100,0)+1,0)))="",INDIRECT(CONCATENATE("'2018-10'!G",TEXT(MATCH($C39,'2018-10'!$C$2:$C$100,0)+1,0)))="",AND(INDIRECT(CONCATENATE("'2018-11'!G",TEXT(MATCH($C39,'2018-11'!$C$2:$C$100,0)+1,0)))="",INDIRECT(CONCATENATE("'2018-10'!G",TEXT(MATCH($C39,'2018-10'!$C$2:$C$100,0)+1,0)))="")),"Н/Д",INDIRECT(CONCATENATE("'2018-11'!G",TEXT(MATCH($C39,'2018-11'!$C$2:$C$100,0)+1,0)))-INDIRECT(CONCATENATE("'2018-10'!G",TEXT(MATCH($C39,'2018-10'!$C$2:$C$100,0)+1,0))))</f>
        <v>193720437.07999992</v>
      </c>
      <c r="H39" s="17">
        <f ca="1">IF(OR(INDIRECT(CONCATENATE("'2018-11'!H",TEXT(MATCH($C39,'2018-11'!$C$2:$C$100,0)+1,0)))="",INDIRECT(CONCATENATE("'2018-10'!H",TEXT(MATCH($C39,'2018-10'!$C$2:$C$100,0)+1,0)))="",AND(INDIRECT(CONCATENATE("'2018-11'!H",TEXT(MATCH($C39,'2018-11'!$C$2:$C$100,0)+1,0)))="",INDIRECT(CONCATENATE("'2018-10'!H",TEXT(MATCH($C39,'2018-10'!$C$2:$C$100,0)+1,0)))="")),"Н/Д",INDIRECT(CONCATENATE("'2018-11'!H",TEXT(MATCH($C39,'2018-11'!$C$2:$C$100,0)+1,0)))-INDIRECT(CONCATENATE("'2018-10'!H",TEXT(MATCH($C39,'2018-10'!$C$2:$C$100,0)+1,0))))</f>
        <v>481610162.84000015</v>
      </c>
      <c r="I39" s="17">
        <f ca="1">IF(OR(INDIRECT(CONCATENATE("'2018-11'!I",TEXT(MATCH($C39,'2018-11'!$C$2:$C$100,0)+1,0)))="",INDIRECT(CONCATENATE("'2018-10'!I",TEXT(MATCH($C39,'2018-10'!$C$2:$C$100,0)+1,0)))="",AND(INDIRECT(CONCATENATE("'2018-11'!I",TEXT(MATCH($C39,'2018-11'!$C$2:$C$100,0)+1,0)))="",INDIRECT(CONCATENATE("'2018-10'!I",TEXT(MATCH($C39,'2018-10'!$C$2:$C$100,0)+1,0)))="")),"Н/Д",INDIRECT(CONCATENATE("'2018-11'!I",TEXT(MATCH($C39,'2018-11'!$C$2:$C$100,0)+1,0)))-INDIRECT(CONCATENATE("'2018-10'!I",TEXT(MATCH($C39,'2018-10'!$C$2:$C$100,0)+1,0))))</f>
        <v>320145273.64999962</v>
      </c>
      <c r="J39" s="17" t="str">
        <f ca="1">IF(OR(INDIRECT(CONCATENATE("'2018-11'!J",TEXT(MATCH($C39,'2018-11'!$C$2:$C$100,0)+1,0)))="",INDIRECT(CONCATENATE("'2018-10'!J",TEXT(MATCH($C39,'2018-10'!$C$2:$C$100,0)+1,0)))="",AND(INDIRECT(CONCATENATE("'2018-11'!J",TEXT(MATCH($C39,'2018-11'!$C$2:$C$100,0)+1,0)))="",INDIRECT(CONCATENATE("'2018-10'!J",TEXT(MATCH($C39,'2018-10'!$C$2:$C$100,0)+1,0)))="")),"Н/Д",INDIRECT(CONCATENATE("'2018-11'!J",TEXT(MATCH($C39,'2018-11'!$C$2:$C$100,0)+1,0)))-INDIRECT(CONCATENATE("'2018-10'!J",TEXT(MATCH($C39,'2018-10'!$C$2:$C$100,0)+1,0))))</f>
        <v>Н/Д</v>
      </c>
      <c r="K39" s="17">
        <f ca="1">IF(OR(INDIRECT(CONCATENATE("'2018-11'!K",TEXT(MATCH($C39,'2018-11'!$C$2:$C$100,0)+1,0)))="",INDIRECT(CONCATENATE("'2018-10'!K",TEXT(MATCH($C39,'2018-10'!$C$2:$C$100,0)+1,0)))="",AND(INDIRECT(CONCATENATE("'2018-11'!K",TEXT(MATCH($C39,'2018-11'!$C$2:$C$100,0)+1,0)))="",INDIRECT(CONCATENATE("'2018-10'!K",TEXT(MATCH($C39,'2018-10'!$C$2:$C$100,0)+1,0)))="")),"Н/Д",INDIRECT(CONCATENATE("'2018-11'!K",TEXT(MATCH($C39,'2018-11'!$C$2:$C$100,0)+1,0)))-INDIRECT(CONCATENATE("'2018-10'!K",TEXT(MATCH($C39,'2018-10'!$C$2:$C$100,0)+1,0))))</f>
        <v>111058919.89999998</v>
      </c>
      <c r="L39" s="17">
        <f ca="1">IF(OR(INDIRECT(CONCATENATE("'2018-11'!L",TEXT(MATCH($C39,'2018-11'!$C$2:$C$100,0)+1,0)))="",INDIRECT(CONCATENATE("'2018-10'!L",TEXT(MATCH($C39,'2018-10'!$C$2:$C$100,0)+1,0)))="",AND(INDIRECT(CONCATENATE("'2018-11'!L",TEXT(MATCH($C39,'2018-11'!$C$2:$C$100,0)+1,0)))="",INDIRECT(CONCATENATE("'2018-10'!L",TEXT(MATCH($C39,'2018-10'!$C$2:$C$100,0)+1,0)))="")),"Н/Д",INDIRECT(CONCATENATE("'2018-11'!L",TEXT(MATCH($C39,'2018-11'!$C$2:$C$100,0)+1,0)))-INDIRECT(CONCATENATE("'2018-10'!L",TEXT(MATCH($C39,'2018-10'!$C$2:$C$100,0)+1,0))))</f>
        <v>347136778.04999995</v>
      </c>
      <c r="M39" s="17">
        <f ca="1">IF(OR(INDIRECT(CONCATENATE("'2018-11'!M",TEXT(MATCH($C39,'2018-11'!$C$2:$C$100,0)+1,0)))="",INDIRECT(CONCATENATE("'2018-10'!M",TEXT(MATCH($C39,'2018-10'!$C$2:$C$100,0)+1,0)))="",AND(INDIRECT(CONCATENATE("'2018-11'!M",TEXT(MATCH($C39,'2018-11'!$C$2:$C$100,0)+1,0)))="",INDIRECT(CONCATENATE("'2018-10'!M",TEXT(MATCH($C39,'2018-10'!$C$2:$C$100,0)+1,0)))="")),"Н/Д",INDIRECT(CONCATENATE("'2018-11'!M",TEXT(MATCH($C39,'2018-11'!$C$2:$C$100,0)+1,0)))-INDIRECT(CONCATENATE("'2018-10'!M",TEXT(MATCH($C39,'2018-10'!$C$2:$C$100,0)+1,0))))</f>
        <v>1014753.6000000006</v>
      </c>
      <c r="N39" s="17">
        <f ca="1">IF(OR(INDIRECT(CONCATENATE("'2018-11'!N",TEXT(MATCH($C39,'2018-11'!$C$2:$C$100,0)+1,0)))="",INDIRECT(CONCATENATE("'2018-10'!N",TEXT(MATCH($C39,'2018-10'!$C$2:$C$100,0)+1,0)))="",AND(INDIRECT(CONCATENATE("'2018-11'!N",TEXT(MATCH($C39,'2018-11'!$C$2:$C$100,0)+1,0)))="",INDIRECT(CONCATENATE("'2018-10'!N",TEXT(MATCH($C39,'2018-10'!$C$2:$C$100,0)+1,0)))="")),"Н/Д",INDIRECT(CONCATENATE("'2018-11'!N",TEXT(MATCH($C39,'2018-11'!$C$2:$C$100,0)+1,0)))-INDIRECT(CONCATENATE("'2018-10'!NE",TEXT(MATCH($C39,'2018-10'!$C$2:$C$100,0)+1,0))))</f>
        <v>143038779.63999999</v>
      </c>
      <c r="O39" s="17">
        <f ca="1">IF(OR(INDIRECT(CONCATENATE("'2018-11'!O",TEXT(MATCH($C39,'2018-11'!$C$2:$C$100,0)+1,0)))="",INDIRECT(CONCATENATE("'2018-10'!O",TEXT(MATCH($C39,'2018-10'!$C$2:$C$100,0)+1,0)))="",AND(INDIRECT(CONCATENATE("'2018-11'!O",TEXT(MATCH($C39,'2018-11'!$C$2:$C$100,0)+1,0)))="",INDIRECT(CONCATENATE("'2018-10'!O",TEXT(MATCH($C39,'2018-10'!$C$2:$C$100,0)+1,0)))="")),"Н/Д",INDIRECT(CONCATENATE("'2018-11'!O",TEXT(MATCH($C39,'2018-11'!$C$2:$C$100,0)+1,0)))-INDIRECT(CONCATENATE("'2018-10'!O",TEXT(MATCH($C39,'2018-10'!$C$2:$C$100,0)+1,0))))</f>
        <v>76.809999999997672</v>
      </c>
      <c r="P39" s="17">
        <f ca="1">IF(OR(INDIRECT(CONCATENATE("'2018-11'!P",TEXT(MATCH($C39,'2018-11'!$C$2:$C$100,0)+1,0)))="",INDIRECT(CONCATENATE("'2018-10'!P",TEXT(MATCH($C39,'2018-10'!$C$2:$C$100,0)+1,0)))="",AND(INDIRECT(CONCATENATE("'2018-11'!P",TEXT(MATCH($C39,'2018-11'!$C$2:$C$100,0)+1,0)))="",INDIRECT(CONCATENATE("'2018-10'!P",TEXT(MATCH($C39,'2018-10'!$C$2:$C$100,0)+1,0)))="")),"Н/Д",INDIRECT(CONCATENATE("'2018-11'!P",TEXT(MATCH($C39,'2018-11'!$C$2:$C$100,0)+1,0)))-INDIRECT(CONCATENATE("'2018-10'!P",TEXT(MATCH($C39,'2018-10'!$C$2:$C$100,0)+1,0))))</f>
        <v>104877698.65999997</v>
      </c>
      <c r="Q39" s="17">
        <f ca="1">IF(OR(INDIRECT(CONCATENATE("'2018-11'!Q",TEXT(MATCH($C39,'2018-11'!$C$2:$C$100,0)+1,0)))="",INDIRECT(CONCATENATE("'2018-10'!Q",TEXT(MATCH($C39,'2018-10'!$C$2:$C$100,0)+1,0)))="",AND(INDIRECT(CONCATENATE("'2018-11'!Q",TEXT(MATCH($C39,'2018-11'!$C$2:$C$100,0)+1,0)))="",INDIRECT(CONCATENATE("'2018-10'!Q",TEXT(MATCH($C39,'2018-10'!$C$2:$C$100,0)+1,0)))="")),"Н/Д",INDIRECT(CONCATENATE("'2018-11'!Q",TEXT(MATCH($C39,'2018-11'!$C$2:$C$100,0)+1,0)))-INDIRECT(CONCATENATE("'2018-10'!Q",TEXT(MATCH($C39,'2018-10'!$C$2:$C$100,0)+1,0))))</f>
        <v>193952.78000000026</v>
      </c>
      <c r="R39" s="17">
        <f ca="1">IF(OR(INDIRECT(CONCATENATE("'2018-11'!R",TEXT(MATCH($C39,'2018-11'!$C$2:$C$100,0)+1,0)))="",INDIRECT(CONCATENATE("'2018-10'!R",TEXT(MATCH($C39,'2018-10'!$C$2:$C$100,0)+1,0)))="",AND(INDIRECT(CONCATENATE("'2018-11'!R",TEXT(MATCH($C39,'2018-11'!$C$2:$C$100,0)+1,0)))="",INDIRECT(CONCATENATE("'2018-10'!R",TEXT(MATCH($C39,'2018-10'!$C$2:$C$100,0)+1,0)))="")),"Н/Д",INDIRECT(CONCATENATE("'2018-11'!R",TEXT(MATCH($C39,'2018-11'!$C$2:$C$100,0)+1,0)))-INDIRECT(CONCATENATE("'2018-10'!R",TEXT(MATCH($C39,'2018-10'!$C$2:$C$100,0)+1,0))))</f>
        <v>8681241.9800000042</v>
      </c>
      <c r="S39" s="17">
        <f ca="1">IF(OR(INDIRECT(CONCATENATE("'2018-11'!S",TEXT(MATCH($C39,'2018-11'!$C$2:$C$100,0)+1,0)))="",INDIRECT(CONCATENATE("'2018-10'!S",TEXT(MATCH($C39,'2018-10'!$C$2:$C$100,0)+1,0)))="",AND(INDIRECT(CONCATENATE("'2018-11'!S",TEXT(MATCH($C39,'2018-11'!$C$2:$C$100,0)+1,0)))="",INDIRECT(CONCATENATE("'2018-10'!S",TEXT(MATCH($C39,'2018-10'!$C$2:$C$100,0)+1,0)))="")),"Н/Д",INDIRECT(CONCATENATE("'2018-11'!S",TEXT(MATCH($C39,'2018-11'!$C$2:$C$100,0)+1,0)))-INDIRECT(CONCATENATE("'2018-10'!S",TEXT(MATCH($C39,'2018-10'!$C$2:$C$100,0)+1,0))))</f>
        <v>5992</v>
      </c>
      <c r="T39" s="17">
        <f ca="1">IF(OR(INDIRECT(CONCATENATE("'2018-11'!T",TEXT(MATCH($C39,'2018-11'!$C$2:$C$100,0)+1,0)))="",INDIRECT(CONCATENATE("'2018-10'!T",TEXT(MATCH($C39,'2018-10'!$C$2:$C$100,0)+1,0)))="",AND(INDIRECT(CONCATENATE("'2018-11'!T",TEXT(MATCH($C39,'2018-11'!$C$2:$C$100,0)+1,0)))="",INDIRECT(CONCATENATE("'2018-10'!T",TEXT(MATCH($C39,'2018-10'!$C$2:$C$100,0)+1,0)))="")),"Н/Д",INDIRECT(CONCATENATE("'2018-11'!T",TEXT(MATCH($C39,'2018-11'!$C$2:$C$100,0)+1,0)))-INDIRECT(CONCATENATE("'2018-10'!T",TEXT(MATCH($C39,'2018-10'!$C$2:$C$100,0)+1,0))))</f>
        <v>47710121.140000045</v>
      </c>
      <c r="U39" s="17">
        <f ca="1">IF(OR(INDIRECT(CONCATENATE("'2018-11'!U",TEXT(MATCH($C39,'2018-11'!$C$2:$C$100,0)+1,0)))="",INDIRECT(CONCATENATE("'2018-10'!U",TEXT(MATCH($C39,'2018-10'!$C$2:$C$100,0)+1,0)))="",AND(INDIRECT(CONCATENATE("'2018-11'!U",TEXT(MATCH($C39,'2018-11'!$C$2:$C$100,0)+1,0)))="",INDIRECT(CONCATENATE("'2018-10'!U",TEXT(MATCH($C39,'2018-10'!$C$2:$C$100,0)+1,0)))="")),"Н/Д",INDIRECT(CONCATENATE("'2018-11'!U",TEXT(MATCH($C39,'2018-11'!$C$2:$C$100,0)+1,0)))-INDIRECT(CONCATENATE("'2018-10'!U",TEXT(MATCH($C39,'2018-10'!$C$2:$C$100,0)+1,0))))</f>
        <v>1038070.2299999967</v>
      </c>
      <c r="V39" s="17">
        <f ca="1">IF(OR(INDIRECT(CONCATENATE("'2018-11'!V",TEXT(MATCH($C39,'2018-11'!$C$2:$C$100,0)+1,0)))="",INDIRECT(CONCATENATE("'2018-10'!V",TEXT(MATCH($C39,'2018-10'!$C$2:$C$100,0)+1,0)))="",AND(INDIRECT(CONCATENATE("'2018-11'!V",TEXT(MATCH($C39,'2018-11'!$C$2:$C$100,0)+1,0)))="",INDIRECT(CONCATENATE("'2018-10'!V",TEXT(MATCH($C39,'2018-10'!$C$2:$C$100,0)+1,0)))="")),"Н/Д",INDIRECT(CONCATENATE("'2018-11'!V",TEXT(MATCH($C39,'2018-11'!$C$2:$C$100,0)+1,0)))-INDIRECT(CONCATENATE("'2018-10'!V",TEXT(MATCH($C39,'2018-10'!$C$2:$C$100,0)+1,0))))</f>
        <v>1434764148.1800003</v>
      </c>
      <c r="W39" s="17">
        <f ca="1">IF(OR(INDIRECT(CONCATENATE("'2018-11'!W",TEXT(MATCH($C39,'2018-11'!$C$2:$C$100,0)+1,0)))="",INDIRECT(CONCATENATE("'2018-10'!W",TEXT(MATCH($C39,'2018-10'!$C$2:$C$100,0)+1,0)))="",AND(INDIRECT(CONCATENATE("'2018-11'!W",TEXT(MATCH($C39,'2018-11'!$C$2:$C$100,0)+1,0)))="",INDIRECT(CONCATENATE("'2018-10'!W",TEXT(MATCH($C39,'2018-10'!$C$2:$C$100,0)+1,0)))="")),"Н/Д",INDIRECT(CONCATENATE("'2018-11'!W",TEXT(MATCH($C39,'2018-11'!$C$2:$C$100,0)+1,0)))-INDIRECT(CONCATENATE("'2018-10'!W",TEXT(MATCH($C39,'2018-10'!$C$2:$C$100,0)+1,0))))</f>
        <v>7926461942.5999985</v>
      </c>
    </row>
    <row r="40" spans="1:23" x14ac:dyDescent="0.25">
      <c r="A40" s="2" t="s">
        <v>61</v>
      </c>
      <c r="B40" s="2" t="s">
        <v>63</v>
      </c>
      <c r="C40" s="15">
        <v>91000000</v>
      </c>
      <c r="D40" s="2" t="s">
        <v>214</v>
      </c>
      <c r="E40" s="17">
        <f ca="1">IF(OR(INDIRECT(CONCATENATE("'2018-11'!E",TEXT(MATCH($C40,'2018-11'!$C$2:$C$100,0)+1,0)))="",INDIRECT(CONCATENATE("'2018-10'!E",TEXT(MATCH($C40,'2018-10'!$C$2:$C$100,0)+1,0)))="",AND(INDIRECT(CONCATENATE("'2018-11'!E",TEXT(MATCH($C40,'2018-11'!$C$2:$C$100,0)+1,0)))="",INDIRECT(CONCATENATE("'2018-10'!E",TEXT(MATCH($C40,'2018-10'!$C$2:$C$100,0)+1,0)))="")),"Н/Д",INDIRECT(CONCATENATE("'2018-11'!E",TEXT(MATCH($C40,'2018-11'!$C$2:$C$100,0)+1,0)))-INDIRECT(CONCATENATE("'2018-10'!E",TEXT(MATCH($C40,'2018-10'!$C$2:$C$100,0)+1,0))))</f>
        <v>1951361814</v>
      </c>
      <c r="F40" s="17">
        <f ca="1">IF(OR(INDIRECT(CONCATENATE("'2018-11'!F",TEXT(MATCH($C40,'2018-11'!$C$2:$C$100,0)+1,0)))="",INDIRECT(CONCATENATE("'2018-10'!F",TEXT(MATCH($C40,'2018-10'!$C$2:$C$100,0)+1,0)))="",AND(INDIRECT(CONCATENATE("'2018-11'!F",TEXT(MATCH($C40,'2018-11'!$C$2:$C$100,0)+1,0)))="",INDIRECT(CONCATENATE("'2018-10'!F",TEXT(MATCH($C40,'2018-10'!$C$2:$C$100,0)+1,0)))="")),"Н/Д",INDIRECT(CONCATENATE("'2018-11'!F",TEXT(MATCH($C40,'2018-11'!$C$2:$C$100,0)+1,0)))-INDIRECT(CONCATENATE("'2018-10'!F",TEXT(MATCH($C40,'2018-10'!$C$2:$C$100,0)+1,0))))</f>
        <v>910411564.89999962</v>
      </c>
      <c r="G40" s="17">
        <f ca="1">IF(OR(INDIRECT(CONCATENATE("'2018-11'!G",TEXT(MATCH($C40,'2018-11'!$C$2:$C$100,0)+1,0)))="",INDIRECT(CONCATENATE("'2018-10'!G",TEXT(MATCH($C40,'2018-10'!$C$2:$C$100,0)+1,0)))="",AND(INDIRECT(CONCATENATE("'2018-11'!G",TEXT(MATCH($C40,'2018-11'!$C$2:$C$100,0)+1,0)))="",INDIRECT(CONCATENATE("'2018-10'!G",TEXT(MATCH($C40,'2018-10'!$C$2:$C$100,0)+1,0)))="")),"Н/Д",INDIRECT(CONCATENATE("'2018-11'!G",TEXT(MATCH($C40,'2018-11'!$C$2:$C$100,0)+1,0)))-INDIRECT(CONCATENATE("'2018-10'!G",TEXT(MATCH($C40,'2018-10'!$C$2:$C$100,0)+1,0))))</f>
        <v>186542103.46000004</v>
      </c>
      <c r="H40" s="17">
        <f ca="1">IF(OR(INDIRECT(CONCATENATE("'2018-11'!H",TEXT(MATCH($C40,'2018-11'!$C$2:$C$100,0)+1,0)))="",INDIRECT(CONCATENATE("'2018-10'!H",TEXT(MATCH($C40,'2018-10'!$C$2:$C$100,0)+1,0)))="",AND(INDIRECT(CONCATENATE("'2018-11'!H",TEXT(MATCH($C40,'2018-11'!$C$2:$C$100,0)+1,0)))="",INDIRECT(CONCATENATE("'2018-10'!H",TEXT(MATCH($C40,'2018-10'!$C$2:$C$100,0)+1,0)))="")),"Н/Д",INDIRECT(CONCATENATE("'2018-11'!H",TEXT(MATCH($C40,'2018-11'!$C$2:$C$100,0)+1,0)))-INDIRECT(CONCATENATE("'2018-10'!H",TEXT(MATCH($C40,'2018-10'!$C$2:$C$100,0)+1,0))))</f>
        <v>298196702.01000023</v>
      </c>
      <c r="I40" s="17">
        <f ca="1">IF(OR(INDIRECT(CONCATENATE("'2018-11'!I",TEXT(MATCH($C40,'2018-11'!$C$2:$C$100,0)+1,0)))="",INDIRECT(CONCATENATE("'2018-10'!I",TEXT(MATCH($C40,'2018-10'!$C$2:$C$100,0)+1,0)))="",AND(INDIRECT(CONCATENATE("'2018-11'!I",TEXT(MATCH($C40,'2018-11'!$C$2:$C$100,0)+1,0)))="",INDIRECT(CONCATENATE("'2018-10'!I",TEXT(MATCH($C40,'2018-10'!$C$2:$C$100,0)+1,0)))="")),"Н/Д",INDIRECT(CONCATENATE("'2018-11'!I",TEXT(MATCH($C40,'2018-11'!$C$2:$C$100,0)+1,0)))-INDIRECT(CONCATENATE("'2018-10'!I",TEXT(MATCH($C40,'2018-10'!$C$2:$C$100,0)+1,0))))</f>
        <v>96359180.480000019</v>
      </c>
      <c r="J40" s="17" t="str">
        <f ca="1">IF(OR(INDIRECT(CONCATENATE("'2018-11'!J",TEXT(MATCH($C40,'2018-11'!$C$2:$C$100,0)+1,0)))="",INDIRECT(CONCATENATE("'2018-10'!J",TEXT(MATCH($C40,'2018-10'!$C$2:$C$100,0)+1,0)))="",AND(INDIRECT(CONCATENATE("'2018-11'!J",TEXT(MATCH($C40,'2018-11'!$C$2:$C$100,0)+1,0)))="",INDIRECT(CONCATENATE("'2018-10'!J",TEXT(MATCH($C40,'2018-10'!$C$2:$C$100,0)+1,0)))="")),"Н/Д",INDIRECT(CONCATENATE("'2018-11'!J",TEXT(MATCH($C40,'2018-11'!$C$2:$C$100,0)+1,0)))-INDIRECT(CONCATENATE("'2018-10'!J",TEXT(MATCH($C40,'2018-10'!$C$2:$C$100,0)+1,0))))</f>
        <v>Н/Д</v>
      </c>
      <c r="K40" s="17">
        <f ca="1">IF(OR(INDIRECT(CONCATENATE("'2018-11'!K",TEXT(MATCH($C40,'2018-11'!$C$2:$C$100,0)+1,0)))="",INDIRECT(CONCATENATE("'2018-10'!K",TEXT(MATCH($C40,'2018-10'!$C$2:$C$100,0)+1,0)))="",AND(INDIRECT(CONCATENATE("'2018-11'!K",TEXT(MATCH($C40,'2018-11'!$C$2:$C$100,0)+1,0)))="",INDIRECT(CONCATENATE("'2018-10'!K",TEXT(MATCH($C40,'2018-10'!$C$2:$C$100,0)+1,0)))="")),"Н/Д",INDIRECT(CONCATENATE("'2018-11'!K",TEXT(MATCH($C40,'2018-11'!$C$2:$C$100,0)+1,0)))-INDIRECT(CONCATENATE("'2018-10'!K",TEXT(MATCH($C40,'2018-10'!$C$2:$C$100,0)+1,0))))</f>
        <v>64124249.690000057</v>
      </c>
      <c r="L40" s="17">
        <f ca="1">IF(OR(INDIRECT(CONCATENATE("'2018-11'!L",TEXT(MATCH($C40,'2018-11'!$C$2:$C$100,0)+1,0)))="",INDIRECT(CONCATENATE("'2018-10'!L",TEXT(MATCH($C40,'2018-10'!$C$2:$C$100,0)+1,0)))="",AND(INDIRECT(CONCATENATE("'2018-11'!L",TEXT(MATCH($C40,'2018-11'!$C$2:$C$100,0)+1,0)))="",INDIRECT(CONCATENATE("'2018-10'!L",TEXT(MATCH($C40,'2018-10'!$C$2:$C$100,0)+1,0)))="")),"Н/Д",INDIRECT(CONCATENATE("'2018-11'!L",TEXT(MATCH($C40,'2018-11'!$C$2:$C$100,0)+1,0)))-INDIRECT(CONCATENATE("'2018-10'!L",TEXT(MATCH($C40,'2018-10'!$C$2:$C$100,0)+1,0))))</f>
        <v>201013446.46000004</v>
      </c>
      <c r="M40" s="17">
        <f ca="1">IF(OR(INDIRECT(CONCATENATE("'2018-11'!M",TEXT(MATCH($C40,'2018-11'!$C$2:$C$100,0)+1,0)))="",INDIRECT(CONCATENATE("'2018-10'!M",TEXT(MATCH($C40,'2018-10'!$C$2:$C$100,0)+1,0)))="",AND(INDIRECT(CONCATENATE("'2018-11'!M",TEXT(MATCH($C40,'2018-11'!$C$2:$C$100,0)+1,0)))="",INDIRECT(CONCATENATE("'2018-10'!M",TEXT(MATCH($C40,'2018-10'!$C$2:$C$100,0)+1,0)))="")),"Н/Д",INDIRECT(CONCATENATE("'2018-11'!M",TEXT(MATCH($C40,'2018-11'!$C$2:$C$100,0)+1,0)))-INDIRECT(CONCATENATE("'2018-10'!M",TEXT(MATCH($C40,'2018-10'!$C$2:$C$100,0)+1,0))))</f>
        <v>3549660.2100000009</v>
      </c>
      <c r="N40" s="17">
        <f ca="1">IF(OR(INDIRECT(CONCATENATE("'2018-11'!N",TEXT(MATCH($C40,'2018-11'!$C$2:$C$100,0)+1,0)))="",INDIRECT(CONCATENATE("'2018-10'!N",TEXT(MATCH($C40,'2018-10'!$C$2:$C$100,0)+1,0)))="",AND(INDIRECT(CONCATENATE("'2018-11'!N",TEXT(MATCH($C40,'2018-11'!$C$2:$C$100,0)+1,0)))="",INDIRECT(CONCATENATE("'2018-10'!N",TEXT(MATCH($C40,'2018-10'!$C$2:$C$100,0)+1,0)))="")),"Н/Д",INDIRECT(CONCATENATE("'2018-11'!N",TEXT(MATCH($C40,'2018-11'!$C$2:$C$100,0)+1,0)))-INDIRECT(CONCATENATE("'2018-10'!NE",TEXT(MATCH($C40,'2018-10'!$C$2:$C$100,0)+1,0))))</f>
        <v>89021124.170000002</v>
      </c>
      <c r="O40" s="17">
        <f ca="1">IF(OR(INDIRECT(CONCATENATE("'2018-11'!O",TEXT(MATCH($C40,'2018-11'!$C$2:$C$100,0)+1,0)))="",INDIRECT(CONCATENATE("'2018-10'!O",TEXT(MATCH($C40,'2018-10'!$C$2:$C$100,0)+1,0)))="",AND(INDIRECT(CONCATENATE("'2018-11'!O",TEXT(MATCH($C40,'2018-11'!$C$2:$C$100,0)+1,0)))="",INDIRECT(CONCATENATE("'2018-10'!O",TEXT(MATCH($C40,'2018-10'!$C$2:$C$100,0)+1,0)))="")),"Н/Д",INDIRECT(CONCATENATE("'2018-11'!O",TEXT(MATCH($C40,'2018-11'!$C$2:$C$100,0)+1,0)))-INDIRECT(CONCATENATE("'2018-10'!O",TEXT(MATCH($C40,'2018-10'!$C$2:$C$100,0)+1,0))))</f>
        <v>602</v>
      </c>
      <c r="P40" s="17">
        <f ca="1">IF(OR(INDIRECT(CONCATENATE("'2018-11'!P",TEXT(MATCH($C40,'2018-11'!$C$2:$C$100,0)+1,0)))="",INDIRECT(CONCATENATE("'2018-10'!P",TEXT(MATCH($C40,'2018-10'!$C$2:$C$100,0)+1,0)))="",AND(INDIRECT(CONCATENATE("'2018-11'!P",TEXT(MATCH($C40,'2018-11'!$C$2:$C$100,0)+1,0)))="",INDIRECT(CONCATENATE("'2018-10'!P",TEXT(MATCH($C40,'2018-10'!$C$2:$C$100,0)+1,0)))="")),"Н/Д",INDIRECT(CONCATENATE("'2018-11'!P",TEXT(MATCH($C40,'2018-11'!$C$2:$C$100,0)+1,0)))-INDIRECT(CONCATENATE("'2018-10'!P",TEXT(MATCH($C40,'2018-10'!$C$2:$C$100,0)+1,0))))</f>
        <v>15164510.599999994</v>
      </c>
      <c r="Q40" s="17">
        <f ca="1">IF(OR(INDIRECT(CONCATENATE("'2018-11'!Q",TEXT(MATCH($C40,'2018-11'!$C$2:$C$100,0)+1,0)))="",INDIRECT(CONCATENATE("'2018-10'!Q",TEXT(MATCH($C40,'2018-10'!$C$2:$C$100,0)+1,0)))="",AND(INDIRECT(CONCATENATE("'2018-11'!Q",TEXT(MATCH($C40,'2018-11'!$C$2:$C$100,0)+1,0)))="",INDIRECT(CONCATENATE("'2018-10'!Q",TEXT(MATCH($C40,'2018-10'!$C$2:$C$100,0)+1,0)))="")),"Н/Д",INDIRECT(CONCATENATE("'2018-11'!Q",TEXT(MATCH($C40,'2018-11'!$C$2:$C$100,0)+1,0)))-INDIRECT(CONCATENATE("'2018-10'!Q",TEXT(MATCH($C40,'2018-10'!$C$2:$C$100,0)+1,0))))</f>
        <v>1007746.2200000007</v>
      </c>
      <c r="R40" s="17">
        <f ca="1">IF(OR(INDIRECT(CONCATENATE("'2018-11'!R",TEXT(MATCH($C40,'2018-11'!$C$2:$C$100,0)+1,0)))="",INDIRECT(CONCATENATE("'2018-10'!R",TEXT(MATCH($C40,'2018-10'!$C$2:$C$100,0)+1,0)))="",AND(INDIRECT(CONCATENATE("'2018-11'!R",TEXT(MATCH($C40,'2018-11'!$C$2:$C$100,0)+1,0)))="",INDIRECT(CONCATENATE("'2018-10'!R",TEXT(MATCH($C40,'2018-10'!$C$2:$C$100,0)+1,0)))="")),"Н/Д",INDIRECT(CONCATENATE("'2018-11'!R",TEXT(MATCH($C40,'2018-11'!$C$2:$C$100,0)+1,0)))-INDIRECT(CONCATENATE("'2018-10'!R",TEXT(MATCH($C40,'2018-10'!$C$2:$C$100,0)+1,0))))</f>
        <v>1956563.8000000007</v>
      </c>
      <c r="S40" s="17">
        <f ca="1">IF(OR(INDIRECT(CONCATENATE("'2018-11'!S",TEXT(MATCH($C40,'2018-11'!$C$2:$C$100,0)+1,0)))="",INDIRECT(CONCATENATE("'2018-10'!S",TEXT(MATCH($C40,'2018-10'!$C$2:$C$100,0)+1,0)))="",AND(INDIRECT(CONCATENATE("'2018-11'!S",TEXT(MATCH($C40,'2018-11'!$C$2:$C$100,0)+1,0)))="",INDIRECT(CONCATENATE("'2018-10'!S",TEXT(MATCH($C40,'2018-10'!$C$2:$C$100,0)+1,0)))="")),"Н/Д",INDIRECT(CONCATENATE("'2018-11'!S",TEXT(MATCH($C40,'2018-11'!$C$2:$C$100,0)+1,0)))-INDIRECT(CONCATENATE("'2018-10'!S",TEXT(MATCH($C40,'2018-10'!$C$2:$C$100,0)+1,0))))</f>
        <v>339389.0299999998</v>
      </c>
      <c r="T40" s="17">
        <f ca="1">IF(OR(INDIRECT(CONCATENATE("'2018-11'!T",TEXT(MATCH($C40,'2018-11'!$C$2:$C$100,0)+1,0)))="",INDIRECT(CONCATENATE("'2018-10'!T",TEXT(MATCH($C40,'2018-10'!$C$2:$C$100,0)+1,0)))="",AND(INDIRECT(CONCATENATE("'2018-11'!T",TEXT(MATCH($C40,'2018-11'!$C$2:$C$100,0)+1,0)))="",INDIRECT(CONCATENATE("'2018-10'!T",TEXT(MATCH($C40,'2018-10'!$C$2:$C$100,0)+1,0)))="")),"Н/Д",INDIRECT(CONCATENATE("'2018-11'!T",TEXT(MATCH($C40,'2018-11'!$C$2:$C$100,0)+1,0)))-INDIRECT(CONCATENATE("'2018-10'!T",TEXT(MATCH($C40,'2018-10'!$C$2:$C$100,0)+1,0))))</f>
        <v>23201267.219999999</v>
      </c>
      <c r="U40" s="17">
        <f ca="1">IF(OR(INDIRECT(CONCATENATE("'2018-11'!U",TEXT(MATCH($C40,'2018-11'!$C$2:$C$100,0)+1,0)))="",INDIRECT(CONCATENATE("'2018-10'!U",TEXT(MATCH($C40,'2018-10'!$C$2:$C$100,0)+1,0)))="",AND(INDIRECT(CONCATENATE("'2018-11'!U",TEXT(MATCH($C40,'2018-11'!$C$2:$C$100,0)+1,0)))="",INDIRECT(CONCATENATE("'2018-10'!U",TEXT(MATCH($C40,'2018-10'!$C$2:$C$100,0)+1,0)))="")),"Н/Д",INDIRECT(CONCATENATE("'2018-11'!U",TEXT(MATCH($C40,'2018-11'!$C$2:$C$100,0)+1,0)))-INDIRECT(CONCATENATE("'2018-10'!U",TEXT(MATCH($C40,'2018-10'!$C$2:$C$100,0)+1,0))))</f>
        <v>564691.27999999933</v>
      </c>
      <c r="V40" s="17">
        <f ca="1">IF(OR(INDIRECT(CONCATENATE("'2018-11'!V",TEXT(MATCH($C40,'2018-11'!$C$2:$C$100,0)+1,0)))="",INDIRECT(CONCATENATE("'2018-10'!V",TEXT(MATCH($C40,'2018-10'!$C$2:$C$100,0)+1,0)))="",AND(INDIRECT(CONCATENATE("'2018-11'!V",TEXT(MATCH($C40,'2018-11'!$C$2:$C$100,0)+1,0)))="",INDIRECT(CONCATENATE("'2018-10'!V",TEXT(MATCH($C40,'2018-10'!$C$2:$C$100,0)+1,0)))="")),"Н/Д",INDIRECT(CONCATENATE("'2018-11'!V",TEXT(MATCH($C40,'2018-11'!$C$2:$C$100,0)+1,0)))-INDIRECT(CONCATENATE("'2018-10'!V",TEXT(MATCH($C40,'2018-10'!$C$2:$C$100,0)+1,0))))</f>
        <v>1040950249.0999985</v>
      </c>
      <c r="W40" s="17">
        <f ca="1">IF(OR(INDIRECT(CONCATENATE("'2018-11'!W",TEXT(MATCH($C40,'2018-11'!$C$2:$C$100,0)+1,0)))="",INDIRECT(CONCATENATE("'2018-10'!W",TEXT(MATCH($C40,'2018-10'!$C$2:$C$100,0)+1,0)))="",AND(INDIRECT(CONCATENATE("'2018-11'!W",TEXT(MATCH($C40,'2018-11'!$C$2:$C$100,0)+1,0)))="",INDIRECT(CONCATENATE("'2018-10'!W",TEXT(MATCH($C40,'2018-10'!$C$2:$C$100,0)+1,0)))="")),"Н/Д",INDIRECT(CONCATENATE("'2018-11'!W",TEXT(MATCH($C40,'2018-11'!$C$2:$C$100,0)+1,0)))-INDIRECT(CONCATENATE("'2018-10'!W",TEXT(MATCH($C40,'2018-10'!$C$2:$C$100,0)+1,0))))</f>
        <v>4802661084.1299973</v>
      </c>
    </row>
    <row r="41" spans="1:23" x14ac:dyDescent="0.25">
      <c r="A41" s="2" t="s">
        <v>61</v>
      </c>
      <c r="B41" s="2" t="s">
        <v>64</v>
      </c>
      <c r="C41" s="15">
        <v>82000000</v>
      </c>
      <c r="D41" s="2" t="s">
        <v>214</v>
      </c>
      <c r="E41" s="17">
        <f ca="1">IF(OR(INDIRECT(CONCATENATE("'2018-11'!E",TEXT(MATCH($C41,'2018-11'!$C$2:$C$100,0)+1,0)))="",INDIRECT(CONCATENATE("'2018-10'!E",TEXT(MATCH($C41,'2018-10'!$C$2:$C$100,0)+1,0)))="",AND(INDIRECT(CONCATENATE("'2018-11'!E",TEXT(MATCH($C41,'2018-11'!$C$2:$C$100,0)+1,0)))="",INDIRECT(CONCATENATE("'2018-10'!E",TEXT(MATCH($C41,'2018-10'!$C$2:$C$100,0)+1,0)))="")),"Н/Д",INDIRECT(CONCATENATE("'2018-11'!E",TEXT(MATCH($C41,'2018-11'!$C$2:$C$100,0)+1,0)))-INDIRECT(CONCATENATE("'2018-10'!E",TEXT(MATCH($C41,'2018-10'!$C$2:$C$100,0)+1,0))))</f>
        <v>10278628569.369995</v>
      </c>
      <c r="F41" s="17">
        <f ca="1">IF(OR(INDIRECT(CONCATENATE("'2018-11'!F",TEXT(MATCH($C41,'2018-11'!$C$2:$C$100,0)+1,0)))="",INDIRECT(CONCATENATE("'2018-10'!F",TEXT(MATCH($C41,'2018-10'!$C$2:$C$100,0)+1,0)))="",AND(INDIRECT(CONCATENATE("'2018-11'!F",TEXT(MATCH($C41,'2018-11'!$C$2:$C$100,0)+1,0)))="",INDIRECT(CONCATENATE("'2018-10'!F",TEXT(MATCH($C41,'2018-10'!$C$2:$C$100,0)+1,0)))="")),"Н/Д",INDIRECT(CONCATENATE("'2018-11'!F",TEXT(MATCH($C41,'2018-11'!$C$2:$C$100,0)+1,0)))-INDIRECT(CONCATENATE("'2018-10'!F",TEXT(MATCH($C41,'2018-10'!$C$2:$C$100,0)+1,0))))</f>
        <v>3731305205.5900002</v>
      </c>
      <c r="G41" s="17">
        <f ca="1">IF(OR(INDIRECT(CONCATENATE("'2018-11'!G",TEXT(MATCH($C41,'2018-11'!$C$2:$C$100,0)+1,0)))="",INDIRECT(CONCATENATE("'2018-10'!G",TEXT(MATCH($C41,'2018-10'!$C$2:$C$100,0)+1,0)))="",AND(INDIRECT(CONCATENATE("'2018-11'!G",TEXT(MATCH($C41,'2018-11'!$C$2:$C$100,0)+1,0)))="",INDIRECT(CONCATENATE("'2018-10'!G",TEXT(MATCH($C41,'2018-10'!$C$2:$C$100,0)+1,0)))="")),"Н/Д",INDIRECT(CONCATENATE("'2018-11'!G",TEXT(MATCH($C41,'2018-11'!$C$2:$C$100,0)+1,0)))-INDIRECT(CONCATENATE("'2018-10'!G",TEXT(MATCH($C41,'2018-10'!$C$2:$C$100,0)+1,0))))</f>
        <v>629632158.49000025</v>
      </c>
      <c r="H41" s="17">
        <f ca="1">IF(OR(INDIRECT(CONCATENATE("'2018-11'!H",TEXT(MATCH($C41,'2018-11'!$C$2:$C$100,0)+1,0)))="",INDIRECT(CONCATENATE("'2018-10'!H",TEXT(MATCH($C41,'2018-10'!$C$2:$C$100,0)+1,0)))="",AND(INDIRECT(CONCATENATE("'2018-11'!H",TEXT(MATCH($C41,'2018-11'!$C$2:$C$100,0)+1,0)))="",INDIRECT(CONCATENATE("'2018-10'!H",TEXT(MATCH($C41,'2018-10'!$C$2:$C$100,0)+1,0)))="")),"Н/Д",INDIRECT(CONCATENATE("'2018-11'!H",TEXT(MATCH($C41,'2018-11'!$C$2:$C$100,0)+1,0)))-INDIRECT(CONCATENATE("'2018-10'!H",TEXT(MATCH($C41,'2018-10'!$C$2:$C$100,0)+1,0))))</f>
        <v>1164154900.9099998</v>
      </c>
      <c r="I41" s="17">
        <f ca="1">IF(OR(INDIRECT(CONCATENATE("'2018-11'!I",TEXT(MATCH($C41,'2018-11'!$C$2:$C$100,0)+1,0)))="",INDIRECT(CONCATENATE("'2018-10'!I",TEXT(MATCH($C41,'2018-10'!$C$2:$C$100,0)+1,0)))="",AND(INDIRECT(CONCATENATE("'2018-11'!I",TEXT(MATCH($C41,'2018-11'!$C$2:$C$100,0)+1,0)))="",INDIRECT(CONCATENATE("'2018-10'!I",TEXT(MATCH($C41,'2018-10'!$C$2:$C$100,0)+1,0)))="")),"Н/Д",INDIRECT(CONCATENATE("'2018-11'!I",TEXT(MATCH($C41,'2018-11'!$C$2:$C$100,0)+1,0)))-INDIRECT(CONCATENATE("'2018-10'!I",TEXT(MATCH($C41,'2018-10'!$C$2:$C$100,0)+1,0))))</f>
        <v>698048285.49000072</v>
      </c>
      <c r="J41" s="17" t="str">
        <f ca="1">IF(OR(INDIRECT(CONCATENATE("'2018-11'!J",TEXT(MATCH($C41,'2018-11'!$C$2:$C$100,0)+1,0)))="",INDIRECT(CONCATENATE("'2018-10'!J",TEXT(MATCH($C41,'2018-10'!$C$2:$C$100,0)+1,0)))="",AND(INDIRECT(CONCATENATE("'2018-11'!J",TEXT(MATCH($C41,'2018-11'!$C$2:$C$100,0)+1,0)))="",INDIRECT(CONCATENATE("'2018-10'!J",TEXT(MATCH($C41,'2018-10'!$C$2:$C$100,0)+1,0)))="")),"Н/Д",INDIRECT(CONCATENATE("'2018-11'!J",TEXT(MATCH($C41,'2018-11'!$C$2:$C$100,0)+1,0)))-INDIRECT(CONCATENATE("'2018-10'!J",TEXT(MATCH($C41,'2018-10'!$C$2:$C$100,0)+1,0))))</f>
        <v>Н/Д</v>
      </c>
      <c r="K41" s="17">
        <f ca="1">IF(OR(INDIRECT(CONCATENATE("'2018-11'!K",TEXT(MATCH($C41,'2018-11'!$C$2:$C$100,0)+1,0)))="",INDIRECT(CONCATENATE("'2018-10'!K",TEXT(MATCH($C41,'2018-10'!$C$2:$C$100,0)+1,0)))="",AND(INDIRECT(CONCATENATE("'2018-11'!K",TEXT(MATCH($C41,'2018-11'!$C$2:$C$100,0)+1,0)))="",INDIRECT(CONCATENATE("'2018-10'!K",TEXT(MATCH($C41,'2018-10'!$C$2:$C$100,0)+1,0)))="")),"Н/Д",INDIRECT(CONCATENATE("'2018-11'!K",TEXT(MATCH($C41,'2018-11'!$C$2:$C$100,0)+1,0)))-INDIRECT(CONCATENATE("'2018-10'!K",TEXT(MATCH($C41,'2018-10'!$C$2:$C$100,0)+1,0))))</f>
        <v>196307690.32999992</v>
      </c>
      <c r="L41" s="17">
        <f ca="1">IF(OR(INDIRECT(CONCATENATE("'2018-11'!L",TEXT(MATCH($C41,'2018-11'!$C$2:$C$100,0)+1,0)))="",INDIRECT(CONCATENATE("'2018-10'!L",TEXT(MATCH($C41,'2018-10'!$C$2:$C$100,0)+1,0)))="",AND(INDIRECT(CONCATENATE("'2018-11'!L",TEXT(MATCH($C41,'2018-11'!$C$2:$C$100,0)+1,0)))="",INDIRECT(CONCATENATE("'2018-10'!L",TEXT(MATCH($C41,'2018-10'!$C$2:$C$100,0)+1,0)))="")),"Н/Д",INDIRECT(CONCATENATE("'2018-11'!L",TEXT(MATCH($C41,'2018-11'!$C$2:$C$100,0)+1,0)))-INDIRECT(CONCATENATE("'2018-10'!L",TEXT(MATCH($C41,'2018-10'!$C$2:$C$100,0)+1,0))))</f>
        <v>832638314.20999956</v>
      </c>
      <c r="M41" s="17">
        <f ca="1">IF(OR(INDIRECT(CONCATENATE("'2018-11'!M",TEXT(MATCH($C41,'2018-11'!$C$2:$C$100,0)+1,0)))="",INDIRECT(CONCATENATE("'2018-10'!M",TEXT(MATCH($C41,'2018-10'!$C$2:$C$100,0)+1,0)))="",AND(INDIRECT(CONCATENATE("'2018-11'!M",TEXT(MATCH($C41,'2018-11'!$C$2:$C$100,0)+1,0)))="",INDIRECT(CONCATENATE("'2018-10'!M",TEXT(MATCH($C41,'2018-10'!$C$2:$C$100,0)+1,0)))="")),"Н/Д",INDIRECT(CONCATENATE("'2018-11'!M",TEXT(MATCH($C41,'2018-11'!$C$2:$C$100,0)+1,0)))-INDIRECT(CONCATENATE("'2018-10'!M",TEXT(MATCH($C41,'2018-10'!$C$2:$C$100,0)+1,0))))</f>
        <v>1795023.1300000008</v>
      </c>
      <c r="N41" s="17">
        <f ca="1">IF(OR(INDIRECT(CONCATENATE("'2018-11'!N",TEXT(MATCH($C41,'2018-11'!$C$2:$C$100,0)+1,0)))="",INDIRECT(CONCATENATE("'2018-10'!N",TEXT(MATCH($C41,'2018-10'!$C$2:$C$100,0)+1,0)))="",AND(INDIRECT(CONCATENATE("'2018-11'!N",TEXT(MATCH($C41,'2018-11'!$C$2:$C$100,0)+1,0)))="",INDIRECT(CONCATENATE("'2018-10'!N",TEXT(MATCH($C41,'2018-10'!$C$2:$C$100,0)+1,0)))="")),"Н/Д",INDIRECT(CONCATENATE("'2018-11'!N",TEXT(MATCH($C41,'2018-11'!$C$2:$C$100,0)+1,0)))-INDIRECT(CONCATENATE("'2018-10'!NE",TEXT(MATCH($C41,'2018-10'!$C$2:$C$100,0)+1,0))))</f>
        <v>141404232.71000001</v>
      </c>
      <c r="O41" s="17">
        <f ca="1">IF(OR(INDIRECT(CONCATENATE("'2018-11'!O",TEXT(MATCH($C41,'2018-11'!$C$2:$C$100,0)+1,0)))="",INDIRECT(CONCATENATE("'2018-10'!O",TEXT(MATCH($C41,'2018-10'!$C$2:$C$100,0)+1,0)))="",AND(INDIRECT(CONCATENATE("'2018-11'!O",TEXT(MATCH($C41,'2018-11'!$C$2:$C$100,0)+1,0)))="",INDIRECT(CONCATENATE("'2018-10'!O",TEXT(MATCH($C41,'2018-10'!$C$2:$C$100,0)+1,0)))="")),"Н/Д",INDIRECT(CONCATENATE("'2018-11'!O",TEXT(MATCH($C41,'2018-11'!$C$2:$C$100,0)+1,0)))-INDIRECT(CONCATENATE("'2018-10'!O",TEXT(MATCH($C41,'2018-10'!$C$2:$C$100,0)+1,0))))</f>
        <v>2102443.7700000014</v>
      </c>
      <c r="P41" s="17">
        <f ca="1">IF(OR(INDIRECT(CONCATENATE("'2018-11'!P",TEXT(MATCH($C41,'2018-11'!$C$2:$C$100,0)+1,0)))="",INDIRECT(CONCATENATE("'2018-10'!P",TEXT(MATCH($C41,'2018-10'!$C$2:$C$100,0)+1,0)))="",AND(INDIRECT(CONCATENATE("'2018-11'!P",TEXT(MATCH($C41,'2018-11'!$C$2:$C$100,0)+1,0)))="",INDIRECT(CONCATENATE("'2018-10'!P",TEXT(MATCH($C41,'2018-10'!$C$2:$C$100,0)+1,0)))="")),"Н/Д",INDIRECT(CONCATENATE("'2018-11'!P",TEXT(MATCH($C41,'2018-11'!$C$2:$C$100,0)+1,0)))-INDIRECT(CONCATENATE("'2018-10'!P",TEXT(MATCH($C41,'2018-10'!$C$2:$C$100,0)+1,0))))</f>
        <v>88296425.679999948</v>
      </c>
      <c r="Q41" s="17">
        <f ca="1">IF(OR(INDIRECT(CONCATENATE("'2018-11'!Q",TEXT(MATCH($C41,'2018-11'!$C$2:$C$100,0)+1,0)))="",INDIRECT(CONCATENATE("'2018-10'!Q",TEXT(MATCH($C41,'2018-10'!$C$2:$C$100,0)+1,0)))="",AND(INDIRECT(CONCATENATE("'2018-11'!Q",TEXT(MATCH($C41,'2018-11'!$C$2:$C$100,0)+1,0)))="",INDIRECT(CONCATENATE("'2018-10'!Q",TEXT(MATCH($C41,'2018-10'!$C$2:$C$100,0)+1,0)))="")),"Н/Д",INDIRECT(CONCATENATE("'2018-11'!Q",TEXT(MATCH($C41,'2018-11'!$C$2:$C$100,0)+1,0)))-INDIRECT(CONCATENATE("'2018-10'!Q",TEXT(MATCH($C41,'2018-10'!$C$2:$C$100,0)+1,0))))</f>
        <v>1259630.75</v>
      </c>
      <c r="R41" s="17">
        <f ca="1">IF(OR(INDIRECT(CONCATENATE("'2018-11'!R",TEXT(MATCH($C41,'2018-11'!$C$2:$C$100,0)+1,0)))="",INDIRECT(CONCATENATE("'2018-10'!R",TEXT(MATCH($C41,'2018-10'!$C$2:$C$100,0)+1,0)))="",AND(INDIRECT(CONCATENATE("'2018-11'!R",TEXT(MATCH($C41,'2018-11'!$C$2:$C$100,0)+1,0)))="",INDIRECT(CONCATENATE("'2018-10'!R",TEXT(MATCH($C41,'2018-10'!$C$2:$C$100,0)+1,0)))="")),"Н/Д",INDIRECT(CONCATENATE("'2018-11'!R",TEXT(MATCH($C41,'2018-11'!$C$2:$C$100,0)+1,0)))-INDIRECT(CONCATENATE("'2018-10'!R",TEXT(MATCH($C41,'2018-10'!$C$2:$C$100,0)+1,0))))</f>
        <v>5171436.6000000238</v>
      </c>
      <c r="S41" s="17">
        <f ca="1">IF(OR(INDIRECT(CONCATENATE("'2018-11'!S",TEXT(MATCH($C41,'2018-11'!$C$2:$C$100,0)+1,0)))="",INDIRECT(CONCATENATE("'2018-10'!S",TEXT(MATCH($C41,'2018-10'!$C$2:$C$100,0)+1,0)))="",AND(INDIRECT(CONCATENATE("'2018-11'!S",TEXT(MATCH($C41,'2018-11'!$C$2:$C$100,0)+1,0)))="",INDIRECT(CONCATENATE("'2018-10'!S",TEXT(MATCH($C41,'2018-10'!$C$2:$C$100,0)+1,0)))="")),"Н/Д",INDIRECT(CONCATENATE("'2018-11'!S",TEXT(MATCH($C41,'2018-11'!$C$2:$C$100,0)+1,0)))-INDIRECT(CONCATENATE("'2018-10'!S",TEXT(MATCH($C41,'2018-10'!$C$2:$C$100,0)+1,0))))</f>
        <v>53808</v>
      </c>
      <c r="T41" s="17">
        <f ca="1">IF(OR(INDIRECT(CONCATENATE("'2018-11'!T",TEXT(MATCH($C41,'2018-11'!$C$2:$C$100,0)+1,0)))="",INDIRECT(CONCATENATE("'2018-10'!T",TEXT(MATCH($C41,'2018-10'!$C$2:$C$100,0)+1,0)))="",AND(INDIRECT(CONCATENATE("'2018-11'!T",TEXT(MATCH($C41,'2018-11'!$C$2:$C$100,0)+1,0)))="",INDIRECT(CONCATENATE("'2018-10'!T",TEXT(MATCH($C41,'2018-10'!$C$2:$C$100,0)+1,0)))="")),"Н/Д",INDIRECT(CONCATENATE("'2018-11'!T",TEXT(MATCH($C41,'2018-11'!$C$2:$C$100,0)+1,0)))-INDIRECT(CONCATENATE("'2018-10'!T",TEXT(MATCH($C41,'2018-10'!$C$2:$C$100,0)+1,0))))</f>
        <v>78666868.99000001</v>
      </c>
      <c r="U41" s="17">
        <f ca="1">IF(OR(INDIRECT(CONCATENATE("'2018-11'!U",TEXT(MATCH($C41,'2018-11'!$C$2:$C$100,0)+1,0)))="",INDIRECT(CONCATENATE("'2018-10'!U",TEXT(MATCH($C41,'2018-10'!$C$2:$C$100,0)+1,0)))="",AND(INDIRECT(CONCATENATE("'2018-11'!U",TEXT(MATCH($C41,'2018-11'!$C$2:$C$100,0)+1,0)))="",INDIRECT(CONCATENATE("'2018-10'!U",TEXT(MATCH($C41,'2018-10'!$C$2:$C$100,0)+1,0)))="")),"Н/Д",INDIRECT(CONCATENATE("'2018-11'!U",TEXT(MATCH($C41,'2018-11'!$C$2:$C$100,0)+1,0)))-INDIRECT(CONCATENATE("'2018-10'!U",TEXT(MATCH($C41,'2018-10'!$C$2:$C$100,0)+1,0))))</f>
        <v>-44737010.949999988</v>
      </c>
      <c r="V41" s="17">
        <f ca="1">IF(OR(INDIRECT(CONCATENATE("'2018-11'!V",TEXT(MATCH($C41,'2018-11'!$C$2:$C$100,0)+1,0)))="",INDIRECT(CONCATENATE("'2018-10'!V",TEXT(MATCH($C41,'2018-10'!$C$2:$C$100,0)+1,0)))="",AND(INDIRECT(CONCATENATE("'2018-11'!V",TEXT(MATCH($C41,'2018-11'!$C$2:$C$100,0)+1,0)))="",INDIRECT(CONCATENATE("'2018-10'!V",TEXT(MATCH($C41,'2018-10'!$C$2:$C$100,0)+1,0)))="")),"Н/Д",INDIRECT(CONCATENATE("'2018-11'!V",TEXT(MATCH($C41,'2018-11'!$C$2:$C$100,0)+1,0)))-INDIRECT(CONCATENATE("'2018-10'!V",TEXT(MATCH($C41,'2018-10'!$C$2:$C$100,0)+1,0))))</f>
        <v>6547323363.7800064</v>
      </c>
      <c r="W41" s="17">
        <f ca="1">IF(OR(INDIRECT(CONCATENATE("'2018-11'!W",TEXT(MATCH($C41,'2018-11'!$C$2:$C$100,0)+1,0)))="",INDIRECT(CONCATENATE("'2018-10'!W",TEXT(MATCH($C41,'2018-10'!$C$2:$C$100,0)+1,0)))="",AND(INDIRECT(CONCATENATE("'2018-11'!W",TEXT(MATCH($C41,'2018-11'!$C$2:$C$100,0)+1,0)))="",INDIRECT(CONCATENATE("'2018-10'!W",TEXT(MATCH($C41,'2018-10'!$C$2:$C$100,0)+1,0)))="")),"Н/Д",INDIRECT(CONCATENATE("'2018-11'!W",TEXT(MATCH($C41,'2018-11'!$C$2:$C$100,0)+1,0)))-INDIRECT(CONCATENATE("'2018-10'!W",TEXT(MATCH($C41,'2018-10'!$C$2:$C$100,0)+1,0))))</f>
        <v>24227630839.789978</v>
      </c>
    </row>
    <row r="42" spans="1:23" x14ac:dyDescent="0.25">
      <c r="A42" s="2" t="s">
        <v>61</v>
      </c>
      <c r="B42" s="2" t="s">
        <v>65</v>
      </c>
      <c r="C42" s="15">
        <v>26000000</v>
      </c>
      <c r="D42" s="2" t="s">
        <v>214</v>
      </c>
      <c r="E42" s="17">
        <f ca="1">IF(OR(INDIRECT(CONCATENATE("'2018-11'!E",TEXT(MATCH($C42,'2018-11'!$C$2:$C$100,0)+1,0)))="",INDIRECT(CONCATENATE("'2018-10'!E",TEXT(MATCH($C42,'2018-10'!$C$2:$C$100,0)+1,0)))="",AND(INDIRECT(CONCATENATE("'2018-11'!E",TEXT(MATCH($C42,'2018-11'!$C$2:$C$100,0)+1,0)))="",INDIRECT(CONCATENATE("'2018-10'!E",TEXT(MATCH($C42,'2018-10'!$C$2:$C$100,0)+1,0)))="")),"Н/Д",INDIRECT(CONCATENATE("'2018-11'!E",TEXT(MATCH($C42,'2018-11'!$C$2:$C$100,0)+1,0)))-INDIRECT(CONCATENATE("'2018-10'!E",TEXT(MATCH($C42,'2018-10'!$C$2:$C$100,0)+1,0))))</f>
        <v>1844288943.7999992</v>
      </c>
      <c r="F42" s="17">
        <f ca="1">IF(OR(INDIRECT(CONCATENATE("'2018-11'!F",TEXT(MATCH($C42,'2018-11'!$C$2:$C$100,0)+1,0)))="",INDIRECT(CONCATENATE("'2018-10'!F",TEXT(MATCH($C42,'2018-10'!$C$2:$C$100,0)+1,0)))="",AND(INDIRECT(CONCATENATE("'2018-11'!F",TEXT(MATCH($C42,'2018-11'!$C$2:$C$100,0)+1,0)))="",INDIRECT(CONCATENATE("'2018-10'!F",TEXT(MATCH($C42,'2018-10'!$C$2:$C$100,0)+1,0)))="")),"Н/Д",INDIRECT(CONCATENATE("'2018-11'!F",TEXT(MATCH($C42,'2018-11'!$C$2:$C$100,0)+1,0)))-INDIRECT(CONCATENATE("'2018-10'!F",TEXT(MATCH($C42,'2018-10'!$C$2:$C$100,0)+1,0))))</f>
        <v>423621815.30999994</v>
      </c>
      <c r="G42" s="17">
        <f ca="1">IF(OR(INDIRECT(CONCATENATE("'2018-11'!G",TEXT(MATCH($C42,'2018-11'!$C$2:$C$100,0)+1,0)))="",INDIRECT(CONCATENATE("'2018-10'!G",TEXT(MATCH($C42,'2018-10'!$C$2:$C$100,0)+1,0)))="",AND(INDIRECT(CONCATENATE("'2018-11'!G",TEXT(MATCH($C42,'2018-11'!$C$2:$C$100,0)+1,0)))="",INDIRECT(CONCATENATE("'2018-10'!G",TEXT(MATCH($C42,'2018-10'!$C$2:$C$100,0)+1,0)))="")),"Н/Д",INDIRECT(CONCATENATE("'2018-11'!G",TEXT(MATCH($C42,'2018-11'!$C$2:$C$100,0)+1,0)))-INDIRECT(CONCATENATE("'2018-10'!G",TEXT(MATCH($C42,'2018-10'!$C$2:$C$100,0)+1,0))))</f>
        <v>48832331.349999994</v>
      </c>
      <c r="H42" s="17">
        <f ca="1">IF(OR(INDIRECT(CONCATENATE("'2018-11'!H",TEXT(MATCH($C42,'2018-11'!$C$2:$C$100,0)+1,0)))="",INDIRECT(CONCATENATE("'2018-10'!H",TEXT(MATCH($C42,'2018-10'!$C$2:$C$100,0)+1,0)))="",AND(INDIRECT(CONCATENATE("'2018-11'!H",TEXT(MATCH($C42,'2018-11'!$C$2:$C$100,0)+1,0)))="",INDIRECT(CONCATENATE("'2018-10'!H",TEXT(MATCH($C42,'2018-10'!$C$2:$C$100,0)+1,0)))="")),"Н/Д",INDIRECT(CONCATENATE("'2018-11'!H",TEXT(MATCH($C42,'2018-11'!$C$2:$C$100,0)+1,0)))-INDIRECT(CONCATENATE("'2018-10'!H",TEXT(MATCH($C42,'2018-10'!$C$2:$C$100,0)+1,0))))</f>
        <v>210689177.95000005</v>
      </c>
      <c r="I42" s="17">
        <f ca="1">IF(OR(INDIRECT(CONCATENATE("'2018-11'!I",TEXT(MATCH($C42,'2018-11'!$C$2:$C$100,0)+1,0)))="",INDIRECT(CONCATENATE("'2018-10'!I",TEXT(MATCH($C42,'2018-10'!$C$2:$C$100,0)+1,0)))="",AND(INDIRECT(CONCATENATE("'2018-11'!I",TEXT(MATCH($C42,'2018-11'!$C$2:$C$100,0)+1,0)))="",INDIRECT(CONCATENATE("'2018-10'!I",TEXT(MATCH($C42,'2018-10'!$C$2:$C$100,0)+1,0)))="")),"Н/Д",INDIRECT(CONCATENATE("'2018-11'!I",TEXT(MATCH($C42,'2018-11'!$C$2:$C$100,0)+1,0)))-INDIRECT(CONCATENATE("'2018-10'!I",TEXT(MATCH($C42,'2018-10'!$C$2:$C$100,0)+1,0))))</f>
        <v>56894867.620000005</v>
      </c>
      <c r="J42" s="17" t="str">
        <f ca="1">IF(OR(INDIRECT(CONCATENATE("'2018-11'!J",TEXT(MATCH($C42,'2018-11'!$C$2:$C$100,0)+1,0)))="",INDIRECT(CONCATENATE("'2018-10'!J",TEXT(MATCH($C42,'2018-10'!$C$2:$C$100,0)+1,0)))="",AND(INDIRECT(CONCATENATE("'2018-11'!J",TEXT(MATCH($C42,'2018-11'!$C$2:$C$100,0)+1,0)))="",INDIRECT(CONCATENATE("'2018-10'!J",TEXT(MATCH($C42,'2018-10'!$C$2:$C$100,0)+1,0)))="")),"Н/Д",INDIRECT(CONCATENATE("'2018-11'!J",TEXT(MATCH($C42,'2018-11'!$C$2:$C$100,0)+1,0)))-INDIRECT(CONCATENATE("'2018-10'!J",TEXT(MATCH($C42,'2018-10'!$C$2:$C$100,0)+1,0))))</f>
        <v>Н/Д</v>
      </c>
      <c r="K42" s="17">
        <f ca="1">IF(OR(INDIRECT(CONCATENATE("'2018-11'!K",TEXT(MATCH($C42,'2018-11'!$C$2:$C$100,0)+1,0)))="",INDIRECT(CONCATENATE("'2018-10'!K",TEXT(MATCH($C42,'2018-10'!$C$2:$C$100,0)+1,0)))="",AND(INDIRECT(CONCATENATE("'2018-11'!K",TEXT(MATCH($C42,'2018-11'!$C$2:$C$100,0)+1,0)))="",INDIRECT(CONCATENATE("'2018-10'!K",TEXT(MATCH($C42,'2018-10'!$C$2:$C$100,0)+1,0)))="")),"Н/Д",INDIRECT(CONCATENATE("'2018-11'!K",TEXT(MATCH($C42,'2018-11'!$C$2:$C$100,0)+1,0)))-INDIRECT(CONCATENATE("'2018-10'!K",TEXT(MATCH($C42,'2018-10'!$C$2:$C$100,0)+1,0))))</f>
        <v>13586168.99000001</v>
      </c>
      <c r="L42" s="17">
        <f ca="1">IF(OR(INDIRECT(CONCATENATE("'2018-11'!L",TEXT(MATCH($C42,'2018-11'!$C$2:$C$100,0)+1,0)))="",INDIRECT(CONCATENATE("'2018-10'!L",TEXT(MATCH($C42,'2018-10'!$C$2:$C$100,0)+1,0)))="",AND(INDIRECT(CONCATENATE("'2018-11'!L",TEXT(MATCH($C42,'2018-11'!$C$2:$C$100,0)+1,0)))="",INDIRECT(CONCATENATE("'2018-10'!L",TEXT(MATCH($C42,'2018-10'!$C$2:$C$100,0)+1,0)))="")),"Н/Д",INDIRECT(CONCATENATE("'2018-11'!L",TEXT(MATCH($C42,'2018-11'!$C$2:$C$100,0)+1,0)))-INDIRECT(CONCATENATE("'2018-10'!L",TEXT(MATCH($C42,'2018-10'!$C$2:$C$100,0)+1,0))))</f>
        <v>68955431.99999997</v>
      </c>
      <c r="M42" s="17">
        <f ca="1">IF(OR(INDIRECT(CONCATENATE("'2018-11'!M",TEXT(MATCH($C42,'2018-11'!$C$2:$C$100,0)+1,0)))="",INDIRECT(CONCATENATE("'2018-10'!M",TEXT(MATCH($C42,'2018-10'!$C$2:$C$100,0)+1,0)))="",AND(INDIRECT(CONCATENATE("'2018-11'!M",TEXT(MATCH($C42,'2018-11'!$C$2:$C$100,0)+1,0)))="",INDIRECT(CONCATENATE("'2018-10'!M",TEXT(MATCH($C42,'2018-10'!$C$2:$C$100,0)+1,0)))="")),"Н/Д",INDIRECT(CONCATENATE("'2018-11'!M",TEXT(MATCH($C42,'2018-11'!$C$2:$C$100,0)+1,0)))-INDIRECT(CONCATENATE("'2018-10'!M",TEXT(MATCH($C42,'2018-10'!$C$2:$C$100,0)+1,0))))</f>
        <v>195352.43999999994</v>
      </c>
      <c r="N42" s="17">
        <f ca="1">IF(OR(INDIRECT(CONCATENATE("'2018-11'!N",TEXT(MATCH($C42,'2018-11'!$C$2:$C$100,0)+1,0)))="",INDIRECT(CONCATENATE("'2018-10'!N",TEXT(MATCH($C42,'2018-10'!$C$2:$C$100,0)+1,0)))="",AND(INDIRECT(CONCATENATE("'2018-11'!N",TEXT(MATCH($C42,'2018-11'!$C$2:$C$100,0)+1,0)))="",INDIRECT(CONCATENATE("'2018-10'!N",TEXT(MATCH($C42,'2018-10'!$C$2:$C$100,0)+1,0)))="")),"Н/Д",INDIRECT(CONCATENATE("'2018-11'!N",TEXT(MATCH($C42,'2018-11'!$C$2:$C$100,0)+1,0)))-INDIRECT(CONCATENATE("'2018-10'!NE",TEXT(MATCH($C42,'2018-10'!$C$2:$C$100,0)+1,0))))</f>
        <v>47999469.810000002</v>
      </c>
      <c r="O42" s="17">
        <f ca="1">IF(OR(INDIRECT(CONCATENATE("'2018-11'!O",TEXT(MATCH($C42,'2018-11'!$C$2:$C$100,0)+1,0)))="",INDIRECT(CONCATENATE("'2018-10'!O",TEXT(MATCH($C42,'2018-10'!$C$2:$C$100,0)+1,0)))="",AND(INDIRECT(CONCATENATE("'2018-11'!O",TEXT(MATCH($C42,'2018-11'!$C$2:$C$100,0)+1,0)))="",INDIRECT(CONCATENATE("'2018-10'!O",TEXT(MATCH($C42,'2018-10'!$C$2:$C$100,0)+1,0)))="")),"Н/Д",INDIRECT(CONCATENATE("'2018-11'!O",TEXT(MATCH($C42,'2018-11'!$C$2:$C$100,0)+1,0)))-INDIRECT(CONCATENATE("'2018-10'!O",TEXT(MATCH($C42,'2018-10'!$C$2:$C$100,0)+1,0))))</f>
        <v>0.50999999999476131</v>
      </c>
      <c r="P42" s="17">
        <f ca="1">IF(OR(INDIRECT(CONCATENATE("'2018-11'!P",TEXT(MATCH($C42,'2018-11'!$C$2:$C$100,0)+1,0)))="",INDIRECT(CONCATENATE("'2018-10'!P",TEXT(MATCH($C42,'2018-10'!$C$2:$C$100,0)+1,0)))="",AND(INDIRECT(CONCATENATE("'2018-11'!P",TEXT(MATCH($C42,'2018-11'!$C$2:$C$100,0)+1,0)))="",INDIRECT(CONCATENATE("'2018-10'!P",TEXT(MATCH($C42,'2018-10'!$C$2:$C$100,0)+1,0)))="")),"Н/Д",INDIRECT(CONCATENATE("'2018-11'!P",TEXT(MATCH($C42,'2018-11'!$C$2:$C$100,0)+1,0)))-INDIRECT(CONCATENATE("'2018-10'!P",TEXT(MATCH($C42,'2018-10'!$C$2:$C$100,0)+1,0))))</f>
        <v>5775187.5</v>
      </c>
      <c r="Q42" s="17">
        <f ca="1">IF(OR(INDIRECT(CONCATENATE("'2018-11'!Q",TEXT(MATCH($C42,'2018-11'!$C$2:$C$100,0)+1,0)))="",INDIRECT(CONCATENATE("'2018-10'!Q",TEXT(MATCH($C42,'2018-10'!$C$2:$C$100,0)+1,0)))="",AND(INDIRECT(CONCATENATE("'2018-11'!Q",TEXT(MATCH($C42,'2018-11'!$C$2:$C$100,0)+1,0)))="",INDIRECT(CONCATENATE("'2018-10'!Q",TEXT(MATCH($C42,'2018-10'!$C$2:$C$100,0)+1,0)))="")),"Н/Д",INDIRECT(CONCATENATE("'2018-11'!Q",TEXT(MATCH($C42,'2018-11'!$C$2:$C$100,0)+1,0)))-INDIRECT(CONCATENATE("'2018-10'!Q",TEXT(MATCH($C42,'2018-10'!$C$2:$C$100,0)+1,0))))</f>
        <v>228927.69999999995</v>
      </c>
      <c r="R42" s="17">
        <f ca="1">IF(OR(INDIRECT(CONCATENATE("'2018-11'!R",TEXT(MATCH($C42,'2018-11'!$C$2:$C$100,0)+1,0)))="",INDIRECT(CONCATENATE("'2018-10'!R",TEXT(MATCH($C42,'2018-10'!$C$2:$C$100,0)+1,0)))="",AND(INDIRECT(CONCATENATE("'2018-11'!R",TEXT(MATCH($C42,'2018-11'!$C$2:$C$100,0)+1,0)))="",INDIRECT(CONCATENATE("'2018-10'!R",TEXT(MATCH($C42,'2018-10'!$C$2:$C$100,0)+1,0)))="")),"Н/Д",INDIRECT(CONCATENATE("'2018-11'!R",TEXT(MATCH($C42,'2018-11'!$C$2:$C$100,0)+1,0)))-INDIRECT(CONCATENATE("'2018-10'!R",TEXT(MATCH($C42,'2018-10'!$C$2:$C$100,0)+1,0))))</f>
        <v>326249.6400000155</v>
      </c>
      <c r="S42" s="17">
        <f ca="1">IF(OR(INDIRECT(CONCATENATE("'2018-11'!S",TEXT(MATCH($C42,'2018-11'!$C$2:$C$100,0)+1,0)))="",INDIRECT(CONCATENATE("'2018-10'!S",TEXT(MATCH($C42,'2018-10'!$C$2:$C$100,0)+1,0)))="",AND(INDIRECT(CONCATENATE("'2018-11'!S",TEXT(MATCH($C42,'2018-11'!$C$2:$C$100,0)+1,0)))="",INDIRECT(CONCATENATE("'2018-10'!S",TEXT(MATCH($C42,'2018-10'!$C$2:$C$100,0)+1,0)))="")),"Н/Д",INDIRECT(CONCATENATE("'2018-11'!S",TEXT(MATCH($C42,'2018-11'!$C$2:$C$100,0)+1,0)))-INDIRECT(CONCATENATE("'2018-10'!S",TEXT(MATCH($C42,'2018-10'!$C$2:$C$100,0)+1,0))))</f>
        <v>1000</v>
      </c>
      <c r="T42" s="17">
        <f ca="1">IF(OR(INDIRECT(CONCATENATE("'2018-11'!T",TEXT(MATCH($C42,'2018-11'!$C$2:$C$100,0)+1,0)))="",INDIRECT(CONCATENATE("'2018-10'!T",TEXT(MATCH($C42,'2018-10'!$C$2:$C$100,0)+1,0)))="",AND(INDIRECT(CONCATENATE("'2018-11'!T",TEXT(MATCH($C42,'2018-11'!$C$2:$C$100,0)+1,0)))="",INDIRECT(CONCATENATE("'2018-10'!T",TEXT(MATCH($C42,'2018-10'!$C$2:$C$100,0)+1,0)))="")),"Н/Д",INDIRECT(CONCATENATE("'2018-11'!T",TEXT(MATCH($C42,'2018-11'!$C$2:$C$100,0)+1,0)))-INDIRECT(CONCATENATE("'2018-10'!T",TEXT(MATCH($C42,'2018-10'!$C$2:$C$100,0)+1,0))))</f>
        <v>11887103.329999998</v>
      </c>
      <c r="U42" s="17">
        <f ca="1">IF(OR(INDIRECT(CONCATENATE("'2018-11'!U",TEXT(MATCH($C42,'2018-11'!$C$2:$C$100,0)+1,0)))="",INDIRECT(CONCATENATE("'2018-10'!U",TEXT(MATCH($C42,'2018-10'!$C$2:$C$100,0)+1,0)))="",AND(INDIRECT(CONCATENATE("'2018-11'!U",TEXT(MATCH($C42,'2018-11'!$C$2:$C$100,0)+1,0)))="",INDIRECT(CONCATENATE("'2018-10'!U",TEXT(MATCH($C42,'2018-10'!$C$2:$C$100,0)+1,0)))="")),"Н/Д",INDIRECT(CONCATENATE("'2018-11'!U",TEXT(MATCH($C42,'2018-11'!$C$2:$C$100,0)+1,0)))-INDIRECT(CONCATENATE("'2018-10'!U",TEXT(MATCH($C42,'2018-10'!$C$2:$C$100,0)+1,0))))</f>
        <v>645572.07000000007</v>
      </c>
      <c r="V42" s="17">
        <f ca="1">IF(OR(INDIRECT(CONCATENATE("'2018-11'!V",TEXT(MATCH($C42,'2018-11'!$C$2:$C$100,0)+1,0)))="",INDIRECT(CONCATENATE("'2018-10'!V",TEXT(MATCH($C42,'2018-10'!$C$2:$C$100,0)+1,0)))="",AND(INDIRECT(CONCATENATE("'2018-11'!V",TEXT(MATCH($C42,'2018-11'!$C$2:$C$100,0)+1,0)))="",INDIRECT(CONCATENATE("'2018-10'!V",TEXT(MATCH($C42,'2018-10'!$C$2:$C$100,0)+1,0)))="")),"Н/Д",INDIRECT(CONCATENATE("'2018-11'!V",TEXT(MATCH($C42,'2018-11'!$C$2:$C$100,0)+1,0)))-INDIRECT(CONCATENATE("'2018-10'!V",TEXT(MATCH($C42,'2018-10'!$C$2:$C$100,0)+1,0))))</f>
        <v>1420667128.4899998</v>
      </c>
      <c r="W42" s="17">
        <f ca="1">IF(OR(INDIRECT(CONCATENATE("'2018-11'!W",TEXT(MATCH($C42,'2018-11'!$C$2:$C$100,0)+1,0)))="",INDIRECT(CONCATENATE("'2018-10'!W",TEXT(MATCH($C42,'2018-10'!$C$2:$C$100,0)+1,0)))="",AND(INDIRECT(CONCATENATE("'2018-11'!W",TEXT(MATCH($C42,'2018-11'!$C$2:$C$100,0)+1,0)))="",INDIRECT(CONCATENATE("'2018-10'!W",TEXT(MATCH($C42,'2018-10'!$C$2:$C$100,0)+1,0)))="")),"Н/Д",INDIRECT(CONCATENATE("'2018-11'!W",TEXT(MATCH($C42,'2018-11'!$C$2:$C$100,0)+1,0)))-INDIRECT(CONCATENATE("'2018-10'!W",TEXT(MATCH($C42,'2018-10'!$C$2:$C$100,0)+1,0))))</f>
        <v>4111583423.4500008</v>
      </c>
    </row>
    <row r="43" spans="1:23" x14ac:dyDescent="0.25">
      <c r="A43" s="2" t="s">
        <v>61</v>
      </c>
      <c r="B43" s="2" t="s">
        <v>66</v>
      </c>
      <c r="C43" s="15">
        <v>90000000</v>
      </c>
      <c r="D43" s="2" t="s">
        <v>214</v>
      </c>
      <c r="E43" s="17">
        <f ca="1">IF(OR(INDIRECT(CONCATENATE("'2018-11'!E",TEXT(MATCH($C43,'2018-11'!$C$2:$C$100,0)+1,0)))="",INDIRECT(CONCATENATE("'2018-10'!E",TEXT(MATCH($C43,'2018-10'!$C$2:$C$100,0)+1,0)))="",AND(INDIRECT(CONCATENATE("'2018-11'!E",TEXT(MATCH($C43,'2018-11'!$C$2:$C$100,0)+1,0)))="",INDIRECT(CONCATENATE("'2018-10'!E",TEXT(MATCH($C43,'2018-10'!$C$2:$C$100,0)+1,0)))="")),"Н/Д",INDIRECT(CONCATENATE("'2018-11'!E",TEXT(MATCH($C43,'2018-11'!$C$2:$C$100,0)+1,0)))-INDIRECT(CONCATENATE("'2018-10'!E",TEXT(MATCH($C43,'2018-10'!$C$2:$C$100,0)+1,0))))</f>
        <v>3331926935.8800011</v>
      </c>
      <c r="F43" s="17">
        <f ca="1">IF(OR(INDIRECT(CONCATENATE("'2018-11'!F",TEXT(MATCH($C43,'2018-11'!$C$2:$C$100,0)+1,0)))="",INDIRECT(CONCATENATE("'2018-10'!F",TEXT(MATCH($C43,'2018-10'!$C$2:$C$100,0)+1,0)))="",AND(INDIRECT(CONCATENATE("'2018-11'!F",TEXT(MATCH($C43,'2018-11'!$C$2:$C$100,0)+1,0)))="",INDIRECT(CONCATENATE("'2018-10'!F",TEXT(MATCH($C43,'2018-10'!$C$2:$C$100,0)+1,0)))="")),"Н/Д",INDIRECT(CONCATENATE("'2018-11'!F",TEXT(MATCH($C43,'2018-11'!$C$2:$C$100,0)+1,0)))-INDIRECT(CONCATENATE("'2018-10'!F",TEXT(MATCH($C43,'2018-10'!$C$2:$C$100,0)+1,0))))</f>
        <v>1650206906.6999989</v>
      </c>
      <c r="G43" s="17">
        <f ca="1">IF(OR(INDIRECT(CONCATENATE("'2018-11'!G",TEXT(MATCH($C43,'2018-11'!$C$2:$C$100,0)+1,0)))="",INDIRECT(CONCATENATE("'2018-10'!G",TEXT(MATCH($C43,'2018-10'!$C$2:$C$100,0)+1,0)))="",AND(INDIRECT(CONCATENATE("'2018-11'!G",TEXT(MATCH($C43,'2018-11'!$C$2:$C$100,0)+1,0)))="",INDIRECT(CONCATENATE("'2018-10'!G",TEXT(MATCH($C43,'2018-10'!$C$2:$C$100,0)+1,0)))="")),"Н/Д",INDIRECT(CONCATENATE("'2018-11'!G",TEXT(MATCH($C43,'2018-11'!$C$2:$C$100,0)+1,0)))-INDIRECT(CONCATENATE("'2018-10'!G",TEXT(MATCH($C43,'2018-10'!$C$2:$C$100,0)+1,0))))</f>
        <v>234334166.83000004</v>
      </c>
      <c r="H43" s="17">
        <f ca="1">IF(OR(INDIRECT(CONCATENATE("'2018-11'!H",TEXT(MATCH($C43,'2018-11'!$C$2:$C$100,0)+1,0)))="",INDIRECT(CONCATENATE("'2018-10'!H",TEXT(MATCH($C43,'2018-10'!$C$2:$C$100,0)+1,0)))="",AND(INDIRECT(CONCATENATE("'2018-11'!H",TEXT(MATCH($C43,'2018-11'!$C$2:$C$100,0)+1,0)))="",INDIRECT(CONCATENATE("'2018-10'!H",TEXT(MATCH($C43,'2018-10'!$C$2:$C$100,0)+1,0)))="")),"Н/Д",INDIRECT(CONCATENATE("'2018-11'!H",TEXT(MATCH($C43,'2018-11'!$C$2:$C$100,0)+1,0)))-INDIRECT(CONCATENATE("'2018-10'!H",TEXT(MATCH($C43,'2018-10'!$C$2:$C$100,0)+1,0))))</f>
        <v>519269979.60999966</v>
      </c>
      <c r="I43" s="17">
        <f ca="1">IF(OR(INDIRECT(CONCATENATE("'2018-11'!I",TEXT(MATCH($C43,'2018-11'!$C$2:$C$100,0)+1,0)))="",INDIRECT(CONCATENATE("'2018-10'!I",TEXT(MATCH($C43,'2018-10'!$C$2:$C$100,0)+1,0)))="",AND(INDIRECT(CONCATENATE("'2018-11'!I",TEXT(MATCH($C43,'2018-11'!$C$2:$C$100,0)+1,0)))="",INDIRECT(CONCATENATE("'2018-10'!I",TEXT(MATCH($C43,'2018-10'!$C$2:$C$100,0)+1,0)))="")),"Н/Д",INDIRECT(CONCATENATE("'2018-11'!I",TEXT(MATCH($C43,'2018-11'!$C$2:$C$100,0)+1,0)))-INDIRECT(CONCATENATE("'2018-10'!I",TEXT(MATCH($C43,'2018-10'!$C$2:$C$100,0)+1,0))))</f>
        <v>453510216.17000008</v>
      </c>
      <c r="J43" s="17" t="str">
        <f ca="1">IF(OR(INDIRECT(CONCATENATE("'2018-11'!J",TEXT(MATCH($C43,'2018-11'!$C$2:$C$100,0)+1,0)))="",INDIRECT(CONCATENATE("'2018-10'!J",TEXT(MATCH($C43,'2018-10'!$C$2:$C$100,0)+1,0)))="",AND(INDIRECT(CONCATENATE("'2018-11'!J",TEXT(MATCH($C43,'2018-11'!$C$2:$C$100,0)+1,0)))="",INDIRECT(CONCATENATE("'2018-10'!J",TEXT(MATCH($C43,'2018-10'!$C$2:$C$100,0)+1,0)))="")),"Н/Д",INDIRECT(CONCATENATE("'2018-11'!J",TEXT(MATCH($C43,'2018-11'!$C$2:$C$100,0)+1,0)))-INDIRECT(CONCATENATE("'2018-10'!J",TEXT(MATCH($C43,'2018-10'!$C$2:$C$100,0)+1,0))))</f>
        <v>Н/Д</v>
      </c>
      <c r="K43" s="17">
        <f ca="1">IF(OR(INDIRECT(CONCATENATE("'2018-11'!K",TEXT(MATCH($C43,'2018-11'!$C$2:$C$100,0)+1,0)))="",INDIRECT(CONCATENATE("'2018-10'!K",TEXT(MATCH($C43,'2018-10'!$C$2:$C$100,0)+1,0)))="",AND(INDIRECT(CONCATENATE("'2018-11'!K",TEXT(MATCH($C43,'2018-11'!$C$2:$C$100,0)+1,0)))="",INDIRECT(CONCATENATE("'2018-10'!K",TEXT(MATCH($C43,'2018-10'!$C$2:$C$100,0)+1,0)))="")),"Н/Д",INDIRECT(CONCATENATE("'2018-11'!K",TEXT(MATCH($C43,'2018-11'!$C$2:$C$100,0)+1,0)))-INDIRECT(CONCATENATE("'2018-10'!K",TEXT(MATCH($C43,'2018-10'!$C$2:$C$100,0)+1,0))))</f>
        <v>102906478.48000002</v>
      </c>
      <c r="L43" s="17">
        <f ca="1">IF(OR(INDIRECT(CONCATENATE("'2018-11'!L",TEXT(MATCH($C43,'2018-11'!$C$2:$C$100,0)+1,0)))="",INDIRECT(CONCATENATE("'2018-10'!L",TEXT(MATCH($C43,'2018-10'!$C$2:$C$100,0)+1,0)))="",AND(INDIRECT(CONCATENATE("'2018-11'!L",TEXT(MATCH($C43,'2018-11'!$C$2:$C$100,0)+1,0)))="",INDIRECT(CONCATENATE("'2018-10'!L",TEXT(MATCH($C43,'2018-10'!$C$2:$C$100,0)+1,0)))="")),"Н/Д",INDIRECT(CONCATENATE("'2018-11'!L",TEXT(MATCH($C43,'2018-11'!$C$2:$C$100,0)+1,0)))-INDIRECT(CONCATENATE("'2018-10'!L",TEXT(MATCH($C43,'2018-10'!$C$2:$C$100,0)+1,0))))</f>
        <v>215152994.74999988</v>
      </c>
      <c r="M43" s="17">
        <f ca="1">IF(OR(INDIRECT(CONCATENATE("'2018-11'!M",TEXT(MATCH($C43,'2018-11'!$C$2:$C$100,0)+1,0)))="",INDIRECT(CONCATENATE("'2018-10'!M",TEXT(MATCH($C43,'2018-10'!$C$2:$C$100,0)+1,0)))="",AND(INDIRECT(CONCATENATE("'2018-11'!M",TEXT(MATCH($C43,'2018-11'!$C$2:$C$100,0)+1,0)))="",INDIRECT(CONCATENATE("'2018-10'!M",TEXT(MATCH($C43,'2018-10'!$C$2:$C$100,0)+1,0)))="")),"Н/Д",INDIRECT(CONCATENATE("'2018-11'!M",TEXT(MATCH($C43,'2018-11'!$C$2:$C$100,0)+1,0)))-INDIRECT(CONCATENATE("'2018-10'!M",TEXT(MATCH($C43,'2018-10'!$C$2:$C$100,0)+1,0))))</f>
        <v>1586677.3699999992</v>
      </c>
      <c r="N43" s="17">
        <f ca="1">IF(OR(INDIRECT(CONCATENATE("'2018-11'!N",TEXT(MATCH($C43,'2018-11'!$C$2:$C$100,0)+1,0)))="",INDIRECT(CONCATENATE("'2018-10'!N",TEXT(MATCH($C43,'2018-10'!$C$2:$C$100,0)+1,0)))="",AND(INDIRECT(CONCATENATE("'2018-11'!N",TEXT(MATCH($C43,'2018-11'!$C$2:$C$100,0)+1,0)))="",INDIRECT(CONCATENATE("'2018-10'!N",TEXT(MATCH($C43,'2018-10'!$C$2:$C$100,0)+1,0)))="")),"Н/Д",INDIRECT(CONCATENATE("'2018-11'!N",TEXT(MATCH($C43,'2018-11'!$C$2:$C$100,0)+1,0)))-INDIRECT(CONCATENATE("'2018-10'!NE",TEXT(MATCH($C43,'2018-10'!$C$2:$C$100,0)+1,0))))</f>
        <v>132013079.26000001</v>
      </c>
      <c r="O43" s="17">
        <f ca="1">IF(OR(INDIRECT(CONCATENATE("'2018-11'!O",TEXT(MATCH($C43,'2018-11'!$C$2:$C$100,0)+1,0)))="",INDIRECT(CONCATENATE("'2018-10'!O",TEXT(MATCH($C43,'2018-10'!$C$2:$C$100,0)+1,0)))="",AND(INDIRECT(CONCATENATE("'2018-11'!O",TEXT(MATCH($C43,'2018-11'!$C$2:$C$100,0)+1,0)))="",INDIRECT(CONCATENATE("'2018-10'!O",TEXT(MATCH($C43,'2018-10'!$C$2:$C$100,0)+1,0)))="")),"Н/Д",INDIRECT(CONCATENATE("'2018-11'!O",TEXT(MATCH($C43,'2018-11'!$C$2:$C$100,0)+1,0)))-INDIRECT(CONCATENATE("'2018-10'!O",TEXT(MATCH($C43,'2018-10'!$C$2:$C$100,0)+1,0))))</f>
        <v>0</v>
      </c>
      <c r="P43" s="17">
        <f ca="1">IF(OR(INDIRECT(CONCATENATE("'2018-11'!P",TEXT(MATCH($C43,'2018-11'!$C$2:$C$100,0)+1,0)))="",INDIRECT(CONCATENATE("'2018-10'!P",TEXT(MATCH($C43,'2018-10'!$C$2:$C$100,0)+1,0)))="",AND(INDIRECT(CONCATENATE("'2018-11'!P",TEXT(MATCH($C43,'2018-11'!$C$2:$C$100,0)+1,0)))="",INDIRECT(CONCATENATE("'2018-10'!P",TEXT(MATCH($C43,'2018-10'!$C$2:$C$100,0)+1,0)))="")),"Н/Д",INDIRECT(CONCATENATE("'2018-11'!P",TEXT(MATCH($C43,'2018-11'!$C$2:$C$100,0)+1,0)))-INDIRECT(CONCATENATE("'2018-10'!P",TEXT(MATCH($C43,'2018-10'!$C$2:$C$100,0)+1,0))))</f>
        <v>65041752.789999962</v>
      </c>
      <c r="Q43" s="17">
        <f ca="1">IF(OR(INDIRECT(CONCATENATE("'2018-11'!Q",TEXT(MATCH($C43,'2018-11'!$C$2:$C$100,0)+1,0)))="",INDIRECT(CONCATENATE("'2018-10'!Q",TEXT(MATCH($C43,'2018-10'!$C$2:$C$100,0)+1,0)))="",AND(INDIRECT(CONCATENATE("'2018-11'!Q",TEXT(MATCH($C43,'2018-11'!$C$2:$C$100,0)+1,0)))="",INDIRECT(CONCATENATE("'2018-10'!Q",TEXT(MATCH($C43,'2018-10'!$C$2:$C$100,0)+1,0)))="")),"Н/Д",INDIRECT(CONCATENATE("'2018-11'!Q",TEXT(MATCH($C43,'2018-11'!$C$2:$C$100,0)+1,0)))-INDIRECT(CONCATENATE("'2018-10'!Q",TEXT(MATCH($C43,'2018-10'!$C$2:$C$100,0)+1,0))))</f>
        <v>1471644.4300000016</v>
      </c>
      <c r="R43" s="17">
        <f ca="1">IF(OR(INDIRECT(CONCATENATE("'2018-11'!R",TEXT(MATCH($C43,'2018-11'!$C$2:$C$100,0)+1,0)))="",INDIRECT(CONCATENATE("'2018-10'!R",TEXT(MATCH($C43,'2018-10'!$C$2:$C$100,0)+1,0)))="",AND(INDIRECT(CONCATENATE("'2018-11'!R",TEXT(MATCH($C43,'2018-11'!$C$2:$C$100,0)+1,0)))="",INDIRECT(CONCATENATE("'2018-10'!R",TEXT(MATCH($C43,'2018-10'!$C$2:$C$100,0)+1,0)))="")),"Н/Д",INDIRECT(CONCATENATE("'2018-11'!R",TEXT(MATCH($C43,'2018-11'!$C$2:$C$100,0)+1,0)))-INDIRECT(CONCATENATE("'2018-10'!R",TEXT(MATCH($C43,'2018-10'!$C$2:$C$100,0)+1,0))))</f>
        <v>11079383.780000009</v>
      </c>
      <c r="S43" s="17">
        <f ca="1">IF(OR(INDIRECT(CONCATENATE("'2018-11'!S",TEXT(MATCH($C43,'2018-11'!$C$2:$C$100,0)+1,0)))="",INDIRECT(CONCATENATE("'2018-10'!S",TEXT(MATCH($C43,'2018-10'!$C$2:$C$100,0)+1,0)))="",AND(INDIRECT(CONCATENATE("'2018-11'!S",TEXT(MATCH($C43,'2018-11'!$C$2:$C$100,0)+1,0)))="",INDIRECT(CONCATENATE("'2018-10'!S",TEXT(MATCH($C43,'2018-10'!$C$2:$C$100,0)+1,0)))="")),"Н/Д",INDIRECT(CONCATENATE("'2018-11'!S",TEXT(MATCH($C43,'2018-11'!$C$2:$C$100,0)+1,0)))-INDIRECT(CONCATENATE("'2018-10'!S",TEXT(MATCH($C43,'2018-10'!$C$2:$C$100,0)+1,0))))</f>
        <v>4113.1100000000151</v>
      </c>
      <c r="T43" s="17">
        <f ca="1">IF(OR(INDIRECT(CONCATENATE("'2018-11'!T",TEXT(MATCH($C43,'2018-11'!$C$2:$C$100,0)+1,0)))="",INDIRECT(CONCATENATE("'2018-10'!T",TEXT(MATCH($C43,'2018-10'!$C$2:$C$100,0)+1,0)))="",AND(INDIRECT(CONCATENATE("'2018-11'!T",TEXT(MATCH($C43,'2018-11'!$C$2:$C$100,0)+1,0)))="",INDIRECT(CONCATENATE("'2018-10'!T",TEXT(MATCH($C43,'2018-10'!$C$2:$C$100,0)+1,0)))="")),"Н/Д",INDIRECT(CONCATENATE("'2018-11'!T",TEXT(MATCH($C43,'2018-11'!$C$2:$C$100,0)+1,0)))-INDIRECT(CONCATENATE("'2018-10'!T",TEXT(MATCH($C43,'2018-10'!$C$2:$C$100,0)+1,0))))</f>
        <v>20155645.319999993</v>
      </c>
      <c r="U43" s="17">
        <f ca="1">IF(OR(INDIRECT(CONCATENATE("'2018-11'!U",TEXT(MATCH($C43,'2018-11'!$C$2:$C$100,0)+1,0)))="",INDIRECT(CONCATENATE("'2018-10'!U",TEXT(MATCH($C43,'2018-10'!$C$2:$C$100,0)+1,0)))="",AND(INDIRECT(CONCATENATE("'2018-11'!U",TEXT(MATCH($C43,'2018-11'!$C$2:$C$100,0)+1,0)))="",INDIRECT(CONCATENATE("'2018-10'!U",TEXT(MATCH($C43,'2018-10'!$C$2:$C$100,0)+1,0)))="")),"Н/Д",INDIRECT(CONCATENATE("'2018-11'!U",TEXT(MATCH($C43,'2018-11'!$C$2:$C$100,0)+1,0)))-INDIRECT(CONCATENATE("'2018-10'!U",TEXT(MATCH($C43,'2018-10'!$C$2:$C$100,0)+1,0))))</f>
        <v>3595094.2199999988</v>
      </c>
      <c r="V43" s="17">
        <f ca="1">IF(OR(INDIRECT(CONCATENATE("'2018-11'!V",TEXT(MATCH($C43,'2018-11'!$C$2:$C$100,0)+1,0)))="",INDIRECT(CONCATENATE("'2018-10'!V",TEXT(MATCH($C43,'2018-10'!$C$2:$C$100,0)+1,0)))="",AND(INDIRECT(CONCATENATE("'2018-11'!V",TEXT(MATCH($C43,'2018-11'!$C$2:$C$100,0)+1,0)))="",INDIRECT(CONCATENATE("'2018-10'!V",TEXT(MATCH($C43,'2018-10'!$C$2:$C$100,0)+1,0)))="")),"Н/Д",INDIRECT(CONCATENATE("'2018-11'!V",TEXT(MATCH($C43,'2018-11'!$C$2:$C$100,0)+1,0)))-INDIRECT(CONCATENATE("'2018-10'!V",TEXT(MATCH($C43,'2018-10'!$C$2:$C$100,0)+1,0))))</f>
        <v>1681720029.1800003</v>
      </c>
      <c r="W43" s="17">
        <f ca="1">IF(OR(INDIRECT(CONCATENATE("'2018-11'!W",TEXT(MATCH($C43,'2018-11'!$C$2:$C$100,0)+1,0)))="",INDIRECT(CONCATENATE("'2018-10'!W",TEXT(MATCH($C43,'2018-10'!$C$2:$C$100,0)+1,0)))="",AND(INDIRECT(CONCATENATE("'2018-11'!W",TEXT(MATCH($C43,'2018-11'!$C$2:$C$100,0)+1,0)))="",INDIRECT(CONCATENATE("'2018-10'!W",TEXT(MATCH($C43,'2018-10'!$C$2:$C$100,0)+1,0)))="")),"Н/Д",INDIRECT(CONCATENATE("'2018-11'!W",TEXT(MATCH($C43,'2018-11'!$C$2:$C$100,0)+1,0)))-INDIRECT(CONCATENATE("'2018-10'!W",TEXT(MATCH($C43,'2018-10'!$C$2:$C$100,0)+1,0))))</f>
        <v>8308067572.409996</v>
      </c>
    </row>
    <row r="44" spans="1:23" x14ac:dyDescent="0.25">
      <c r="A44" s="2" t="s">
        <v>61</v>
      </c>
      <c r="B44" s="2" t="s">
        <v>67</v>
      </c>
      <c r="C44" s="15">
        <v>7000000</v>
      </c>
      <c r="D44" s="2" t="s">
        <v>214</v>
      </c>
      <c r="E44" s="17">
        <f ca="1">IF(OR(INDIRECT(CONCATENATE("'2018-11'!E",TEXT(MATCH($C44,'2018-11'!$C$2:$C$100,0)+1,0)))="",INDIRECT(CONCATENATE("'2018-10'!E",TEXT(MATCH($C44,'2018-10'!$C$2:$C$100,0)+1,0)))="",AND(INDIRECT(CONCATENATE("'2018-11'!E",TEXT(MATCH($C44,'2018-11'!$C$2:$C$100,0)+1,0)))="",INDIRECT(CONCATENATE("'2018-10'!E",TEXT(MATCH($C44,'2018-10'!$C$2:$C$100,0)+1,0)))="")),"Н/Д",INDIRECT(CONCATENATE("'2018-11'!E",TEXT(MATCH($C44,'2018-11'!$C$2:$C$100,0)+1,0)))-INDIRECT(CONCATENATE("'2018-10'!E",TEXT(MATCH($C44,'2018-10'!$C$2:$C$100,0)+1,0))))</f>
        <v>13039273005.559998</v>
      </c>
      <c r="F44" s="17">
        <f ca="1">IF(OR(INDIRECT(CONCATENATE("'2018-11'!F",TEXT(MATCH($C44,'2018-11'!$C$2:$C$100,0)+1,0)))="",INDIRECT(CONCATENATE("'2018-10'!F",TEXT(MATCH($C44,'2018-10'!$C$2:$C$100,0)+1,0)))="",AND(INDIRECT(CONCATENATE("'2018-11'!F",TEXT(MATCH($C44,'2018-11'!$C$2:$C$100,0)+1,0)))="",INDIRECT(CONCATENATE("'2018-10'!F",TEXT(MATCH($C44,'2018-10'!$C$2:$C$100,0)+1,0)))="")),"Н/Д",INDIRECT(CONCATENATE("'2018-11'!F",TEXT(MATCH($C44,'2018-11'!$C$2:$C$100,0)+1,0)))-INDIRECT(CONCATENATE("'2018-10'!F",TEXT(MATCH($C44,'2018-10'!$C$2:$C$100,0)+1,0))))</f>
        <v>9981118577.3500061</v>
      </c>
      <c r="G44" s="17">
        <f ca="1">IF(OR(INDIRECT(CONCATENATE("'2018-11'!G",TEXT(MATCH($C44,'2018-11'!$C$2:$C$100,0)+1,0)))="",INDIRECT(CONCATENATE("'2018-10'!G",TEXT(MATCH($C44,'2018-10'!$C$2:$C$100,0)+1,0)))="",AND(INDIRECT(CONCATENATE("'2018-11'!G",TEXT(MATCH($C44,'2018-11'!$C$2:$C$100,0)+1,0)))="",INDIRECT(CONCATENATE("'2018-10'!G",TEXT(MATCH($C44,'2018-10'!$C$2:$C$100,0)+1,0)))="")),"Н/Д",INDIRECT(CONCATENATE("'2018-11'!G",TEXT(MATCH($C44,'2018-11'!$C$2:$C$100,0)+1,0)))-INDIRECT(CONCATENATE("'2018-10'!G",TEXT(MATCH($C44,'2018-10'!$C$2:$C$100,0)+1,0))))</f>
        <v>2333010288.9499989</v>
      </c>
      <c r="H44" s="17">
        <f ca="1">IF(OR(INDIRECT(CONCATENATE("'2018-11'!H",TEXT(MATCH($C44,'2018-11'!$C$2:$C$100,0)+1,0)))="",INDIRECT(CONCATENATE("'2018-10'!H",TEXT(MATCH($C44,'2018-10'!$C$2:$C$100,0)+1,0)))="",AND(INDIRECT(CONCATENATE("'2018-11'!H",TEXT(MATCH($C44,'2018-11'!$C$2:$C$100,0)+1,0)))="",INDIRECT(CONCATENATE("'2018-10'!H",TEXT(MATCH($C44,'2018-10'!$C$2:$C$100,0)+1,0)))="")),"Н/Д",INDIRECT(CONCATENATE("'2018-11'!H",TEXT(MATCH($C44,'2018-11'!$C$2:$C$100,0)+1,0)))-INDIRECT(CONCATENATE("'2018-10'!H",TEXT(MATCH($C44,'2018-10'!$C$2:$C$100,0)+1,0))))</f>
        <v>2654532665.7999992</v>
      </c>
      <c r="I44" s="17">
        <f ca="1">IF(OR(INDIRECT(CONCATENATE("'2018-11'!I",TEXT(MATCH($C44,'2018-11'!$C$2:$C$100,0)+1,0)))="",INDIRECT(CONCATENATE("'2018-10'!I",TEXT(MATCH($C44,'2018-10'!$C$2:$C$100,0)+1,0)))="",AND(INDIRECT(CONCATENATE("'2018-11'!I",TEXT(MATCH($C44,'2018-11'!$C$2:$C$100,0)+1,0)))="",INDIRECT(CONCATENATE("'2018-10'!I",TEXT(MATCH($C44,'2018-10'!$C$2:$C$100,0)+1,0)))="")),"Н/Д",INDIRECT(CONCATENATE("'2018-11'!I",TEXT(MATCH($C44,'2018-11'!$C$2:$C$100,0)+1,0)))-INDIRECT(CONCATENATE("'2018-10'!I",TEXT(MATCH($C44,'2018-10'!$C$2:$C$100,0)+1,0))))</f>
        <v>935012754.55000019</v>
      </c>
      <c r="J44" s="17" t="str">
        <f ca="1">IF(OR(INDIRECT(CONCATENATE("'2018-11'!J",TEXT(MATCH($C44,'2018-11'!$C$2:$C$100,0)+1,0)))="",INDIRECT(CONCATENATE("'2018-10'!J",TEXT(MATCH($C44,'2018-10'!$C$2:$C$100,0)+1,0)))="",AND(INDIRECT(CONCATENATE("'2018-11'!J",TEXT(MATCH($C44,'2018-11'!$C$2:$C$100,0)+1,0)))="",INDIRECT(CONCATENATE("'2018-10'!J",TEXT(MATCH($C44,'2018-10'!$C$2:$C$100,0)+1,0)))="")),"Н/Д",INDIRECT(CONCATENATE("'2018-11'!J",TEXT(MATCH($C44,'2018-11'!$C$2:$C$100,0)+1,0)))-INDIRECT(CONCATENATE("'2018-10'!J",TEXT(MATCH($C44,'2018-10'!$C$2:$C$100,0)+1,0))))</f>
        <v>Н/Д</v>
      </c>
      <c r="K44" s="17">
        <f ca="1">IF(OR(INDIRECT(CONCATENATE("'2018-11'!K",TEXT(MATCH($C44,'2018-11'!$C$2:$C$100,0)+1,0)))="",INDIRECT(CONCATENATE("'2018-10'!K",TEXT(MATCH($C44,'2018-10'!$C$2:$C$100,0)+1,0)))="",AND(INDIRECT(CONCATENATE("'2018-11'!K",TEXT(MATCH($C44,'2018-11'!$C$2:$C$100,0)+1,0)))="",INDIRECT(CONCATENATE("'2018-10'!K",TEXT(MATCH($C44,'2018-10'!$C$2:$C$100,0)+1,0)))="")),"Н/Д",INDIRECT(CONCATENATE("'2018-11'!K",TEXT(MATCH($C44,'2018-11'!$C$2:$C$100,0)+1,0)))-INDIRECT(CONCATENATE("'2018-10'!K",TEXT(MATCH($C44,'2018-10'!$C$2:$C$100,0)+1,0))))</f>
        <v>1263293533.3099995</v>
      </c>
      <c r="L44" s="17">
        <f ca="1">IF(OR(INDIRECT(CONCATENATE("'2018-11'!L",TEXT(MATCH($C44,'2018-11'!$C$2:$C$100,0)+1,0)))="",INDIRECT(CONCATENATE("'2018-10'!L",TEXT(MATCH($C44,'2018-10'!$C$2:$C$100,0)+1,0)))="",AND(INDIRECT(CONCATENATE("'2018-11'!L",TEXT(MATCH($C44,'2018-11'!$C$2:$C$100,0)+1,0)))="",INDIRECT(CONCATENATE("'2018-10'!L",TEXT(MATCH($C44,'2018-10'!$C$2:$C$100,0)+1,0)))="")),"Н/Д",INDIRECT(CONCATENATE("'2018-11'!L",TEXT(MATCH($C44,'2018-11'!$C$2:$C$100,0)+1,0)))-INDIRECT(CONCATENATE("'2018-10'!L",TEXT(MATCH($C44,'2018-10'!$C$2:$C$100,0)+1,0))))</f>
        <v>2185351214.4899998</v>
      </c>
      <c r="M44" s="17">
        <f ca="1">IF(OR(INDIRECT(CONCATENATE("'2018-11'!M",TEXT(MATCH($C44,'2018-11'!$C$2:$C$100,0)+1,0)))="",INDIRECT(CONCATENATE("'2018-10'!M",TEXT(MATCH($C44,'2018-10'!$C$2:$C$100,0)+1,0)))="",AND(INDIRECT(CONCATENATE("'2018-11'!M",TEXT(MATCH($C44,'2018-11'!$C$2:$C$100,0)+1,0)))="",INDIRECT(CONCATENATE("'2018-10'!M",TEXT(MATCH($C44,'2018-10'!$C$2:$C$100,0)+1,0)))="")),"Н/Д",INDIRECT(CONCATENATE("'2018-11'!M",TEXT(MATCH($C44,'2018-11'!$C$2:$C$100,0)+1,0)))-INDIRECT(CONCATENATE("'2018-10'!M",TEXT(MATCH($C44,'2018-10'!$C$2:$C$100,0)+1,0))))</f>
        <v>4765001.9200000018</v>
      </c>
      <c r="N44" s="17">
        <f ca="1">IF(OR(INDIRECT(CONCATENATE("'2018-11'!N",TEXT(MATCH($C44,'2018-11'!$C$2:$C$100,0)+1,0)))="",INDIRECT(CONCATENATE("'2018-10'!N",TEXT(MATCH($C44,'2018-10'!$C$2:$C$100,0)+1,0)))="",AND(INDIRECT(CONCATENATE("'2018-11'!N",TEXT(MATCH($C44,'2018-11'!$C$2:$C$100,0)+1,0)))="",INDIRECT(CONCATENATE("'2018-10'!N",TEXT(MATCH($C44,'2018-10'!$C$2:$C$100,0)+1,0)))="")),"Н/Д",INDIRECT(CONCATENATE("'2018-11'!N",TEXT(MATCH($C44,'2018-11'!$C$2:$C$100,0)+1,0)))-INDIRECT(CONCATENATE("'2018-10'!NE",TEXT(MATCH($C44,'2018-10'!$C$2:$C$100,0)+1,0))))</f>
        <v>557823408.76999998</v>
      </c>
      <c r="O44" s="17">
        <f ca="1">IF(OR(INDIRECT(CONCATENATE("'2018-11'!O",TEXT(MATCH($C44,'2018-11'!$C$2:$C$100,0)+1,0)))="",INDIRECT(CONCATENATE("'2018-10'!O",TEXT(MATCH($C44,'2018-10'!$C$2:$C$100,0)+1,0)))="",AND(INDIRECT(CONCATENATE("'2018-11'!O",TEXT(MATCH($C44,'2018-11'!$C$2:$C$100,0)+1,0)))="",INDIRECT(CONCATENATE("'2018-10'!O",TEXT(MATCH($C44,'2018-10'!$C$2:$C$100,0)+1,0)))="")),"Н/Д",INDIRECT(CONCATENATE("'2018-11'!O",TEXT(MATCH($C44,'2018-11'!$C$2:$C$100,0)+1,0)))-INDIRECT(CONCATENATE("'2018-10'!O",TEXT(MATCH($C44,'2018-10'!$C$2:$C$100,0)+1,0))))</f>
        <v>178862.63</v>
      </c>
      <c r="P44" s="17">
        <f ca="1">IF(OR(INDIRECT(CONCATENATE("'2018-11'!P",TEXT(MATCH($C44,'2018-11'!$C$2:$C$100,0)+1,0)))="",INDIRECT(CONCATENATE("'2018-10'!P",TEXT(MATCH($C44,'2018-10'!$C$2:$C$100,0)+1,0)))="",AND(INDIRECT(CONCATENATE("'2018-11'!P",TEXT(MATCH($C44,'2018-11'!$C$2:$C$100,0)+1,0)))="",INDIRECT(CONCATENATE("'2018-10'!P",TEXT(MATCH($C44,'2018-10'!$C$2:$C$100,0)+1,0)))="")),"Н/Д",INDIRECT(CONCATENATE("'2018-11'!P",TEXT(MATCH($C44,'2018-11'!$C$2:$C$100,0)+1,0)))-INDIRECT(CONCATENATE("'2018-10'!P",TEXT(MATCH($C44,'2018-10'!$C$2:$C$100,0)+1,0))))</f>
        <v>236757643.24000001</v>
      </c>
      <c r="Q44" s="17">
        <f ca="1">IF(OR(INDIRECT(CONCATENATE("'2018-11'!Q",TEXT(MATCH($C44,'2018-11'!$C$2:$C$100,0)+1,0)))="",INDIRECT(CONCATENATE("'2018-10'!Q",TEXT(MATCH($C44,'2018-10'!$C$2:$C$100,0)+1,0)))="",AND(INDIRECT(CONCATENATE("'2018-11'!Q",TEXT(MATCH($C44,'2018-11'!$C$2:$C$100,0)+1,0)))="",INDIRECT(CONCATENATE("'2018-10'!Q",TEXT(MATCH($C44,'2018-10'!$C$2:$C$100,0)+1,0)))="")),"Н/Д",INDIRECT(CONCATENATE("'2018-11'!Q",TEXT(MATCH($C44,'2018-11'!$C$2:$C$100,0)+1,0)))-INDIRECT(CONCATENATE("'2018-10'!Q",TEXT(MATCH($C44,'2018-10'!$C$2:$C$100,0)+1,0))))</f>
        <v>12251749.450000003</v>
      </c>
      <c r="R44" s="17">
        <f ca="1">IF(OR(INDIRECT(CONCATENATE("'2018-11'!R",TEXT(MATCH($C44,'2018-11'!$C$2:$C$100,0)+1,0)))="",INDIRECT(CONCATENATE("'2018-10'!R",TEXT(MATCH($C44,'2018-10'!$C$2:$C$100,0)+1,0)))="",AND(INDIRECT(CONCATENATE("'2018-11'!R",TEXT(MATCH($C44,'2018-11'!$C$2:$C$100,0)+1,0)))="",INDIRECT(CONCATENATE("'2018-10'!R",TEXT(MATCH($C44,'2018-10'!$C$2:$C$100,0)+1,0)))="")),"Н/Д",INDIRECT(CONCATENATE("'2018-11'!R",TEXT(MATCH($C44,'2018-11'!$C$2:$C$100,0)+1,0)))-INDIRECT(CONCATENATE("'2018-10'!R",TEXT(MATCH($C44,'2018-10'!$C$2:$C$100,0)+1,0))))</f>
        <v>59229884.179999948</v>
      </c>
      <c r="S44" s="17">
        <f ca="1">IF(OR(INDIRECT(CONCATENATE("'2018-11'!S",TEXT(MATCH($C44,'2018-11'!$C$2:$C$100,0)+1,0)))="",INDIRECT(CONCATENATE("'2018-10'!S",TEXT(MATCH($C44,'2018-10'!$C$2:$C$100,0)+1,0)))="",AND(INDIRECT(CONCATENATE("'2018-11'!S",TEXT(MATCH($C44,'2018-11'!$C$2:$C$100,0)+1,0)))="",INDIRECT(CONCATENATE("'2018-10'!S",TEXT(MATCH($C44,'2018-10'!$C$2:$C$100,0)+1,0)))="")),"Н/Д",INDIRECT(CONCATENATE("'2018-11'!S",TEXT(MATCH($C44,'2018-11'!$C$2:$C$100,0)+1,0)))-INDIRECT(CONCATENATE("'2018-10'!S",TEXT(MATCH($C44,'2018-10'!$C$2:$C$100,0)+1,0))))</f>
        <v>33029275.5</v>
      </c>
      <c r="T44" s="17">
        <f ca="1">IF(OR(INDIRECT(CONCATENATE("'2018-11'!T",TEXT(MATCH($C44,'2018-11'!$C$2:$C$100,0)+1,0)))="",INDIRECT(CONCATENATE("'2018-10'!T",TEXT(MATCH($C44,'2018-10'!$C$2:$C$100,0)+1,0)))="",AND(INDIRECT(CONCATENATE("'2018-11'!T",TEXT(MATCH($C44,'2018-11'!$C$2:$C$100,0)+1,0)))="",INDIRECT(CONCATENATE("'2018-10'!T",TEXT(MATCH($C44,'2018-10'!$C$2:$C$100,0)+1,0)))="")),"Н/Д",INDIRECT(CONCATENATE("'2018-11'!T",TEXT(MATCH($C44,'2018-11'!$C$2:$C$100,0)+1,0)))-INDIRECT(CONCATENATE("'2018-10'!T",TEXT(MATCH($C44,'2018-10'!$C$2:$C$100,0)+1,0))))</f>
        <v>106746026.65999997</v>
      </c>
      <c r="U44" s="17">
        <f ca="1">IF(OR(INDIRECT(CONCATENATE("'2018-11'!U",TEXT(MATCH($C44,'2018-11'!$C$2:$C$100,0)+1,0)))="",INDIRECT(CONCATENATE("'2018-10'!U",TEXT(MATCH($C44,'2018-10'!$C$2:$C$100,0)+1,0)))="",AND(INDIRECT(CONCATENATE("'2018-11'!U",TEXT(MATCH($C44,'2018-11'!$C$2:$C$100,0)+1,0)))="",INDIRECT(CONCATENATE("'2018-10'!U",TEXT(MATCH($C44,'2018-10'!$C$2:$C$100,0)+1,0)))="")),"Н/Д",INDIRECT(CONCATENATE("'2018-11'!U",TEXT(MATCH($C44,'2018-11'!$C$2:$C$100,0)+1,0)))-INDIRECT(CONCATENATE("'2018-10'!U",TEXT(MATCH($C44,'2018-10'!$C$2:$C$100,0)+1,0))))</f>
        <v>7018427.5799999982</v>
      </c>
      <c r="V44" s="17">
        <f ca="1">IF(OR(INDIRECT(CONCATENATE("'2018-11'!V",TEXT(MATCH($C44,'2018-11'!$C$2:$C$100,0)+1,0)))="",INDIRECT(CONCATENATE("'2018-10'!V",TEXT(MATCH($C44,'2018-10'!$C$2:$C$100,0)+1,0)))="",AND(INDIRECT(CONCATENATE("'2018-11'!V",TEXT(MATCH($C44,'2018-11'!$C$2:$C$100,0)+1,0)))="",INDIRECT(CONCATENATE("'2018-10'!V",TEXT(MATCH($C44,'2018-10'!$C$2:$C$100,0)+1,0)))="")),"Н/Д",INDIRECT(CONCATENATE("'2018-11'!V",TEXT(MATCH($C44,'2018-11'!$C$2:$C$100,0)+1,0)))-INDIRECT(CONCATENATE("'2018-10'!V",TEXT(MATCH($C44,'2018-10'!$C$2:$C$100,0)+1,0))))</f>
        <v>3058154428.2099991</v>
      </c>
      <c r="W44" s="17">
        <f ca="1">IF(OR(INDIRECT(CONCATENATE("'2018-11'!W",TEXT(MATCH($C44,'2018-11'!$C$2:$C$100,0)+1,0)))="",INDIRECT(CONCATENATE("'2018-10'!W",TEXT(MATCH($C44,'2018-10'!$C$2:$C$100,0)+1,0)))="",AND(INDIRECT(CONCATENATE("'2018-11'!W",TEXT(MATCH($C44,'2018-11'!$C$2:$C$100,0)+1,0)))="",INDIRECT(CONCATENATE("'2018-10'!W",TEXT(MATCH($C44,'2018-10'!$C$2:$C$100,0)+1,0)))="")),"Н/Д",INDIRECT(CONCATENATE("'2018-11'!W",TEXT(MATCH($C44,'2018-11'!$C$2:$C$100,0)+1,0)))-INDIRECT(CONCATENATE("'2018-10'!W",TEXT(MATCH($C44,'2018-10'!$C$2:$C$100,0)+1,0))))</f>
        <v>35969468820.420013</v>
      </c>
    </row>
    <row r="45" spans="1:23" x14ac:dyDescent="0.25">
      <c r="A45" s="2" t="s">
        <v>61</v>
      </c>
      <c r="B45" s="2" t="s">
        <v>68</v>
      </c>
      <c r="C45" s="15">
        <v>96000000</v>
      </c>
      <c r="D45" s="2" t="s">
        <v>214</v>
      </c>
      <c r="E45" s="17">
        <f ca="1">IF(OR(INDIRECT(CONCATENATE("'2018-11'!E",TEXT(MATCH($C45,'2018-11'!$C$2:$C$100,0)+1,0)))="",INDIRECT(CONCATENATE("'2018-10'!E",TEXT(MATCH($C45,'2018-10'!$C$2:$C$100,0)+1,0)))="",AND(INDIRECT(CONCATENATE("'2018-11'!E",TEXT(MATCH($C45,'2018-11'!$C$2:$C$100,0)+1,0)))="",INDIRECT(CONCATENATE("'2018-10'!E",TEXT(MATCH($C45,'2018-10'!$C$2:$C$100,0)+1,0)))="")),"Н/Д",INDIRECT(CONCATENATE("'2018-11'!E",TEXT(MATCH($C45,'2018-11'!$C$2:$C$100,0)+1,0)))-INDIRECT(CONCATENATE("'2018-10'!E",TEXT(MATCH($C45,'2018-10'!$C$2:$C$100,0)+1,0))))</f>
        <v>6490981618.4900055</v>
      </c>
      <c r="F45" s="17">
        <f ca="1">IF(OR(INDIRECT(CONCATENATE("'2018-11'!F",TEXT(MATCH($C45,'2018-11'!$C$2:$C$100,0)+1,0)))="",INDIRECT(CONCATENATE("'2018-10'!F",TEXT(MATCH($C45,'2018-10'!$C$2:$C$100,0)+1,0)))="",AND(INDIRECT(CONCATENATE("'2018-11'!F",TEXT(MATCH($C45,'2018-11'!$C$2:$C$100,0)+1,0)))="",INDIRECT(CONCATENATE("'2018-10'!F",TEXT(MATCH($C45,'2018-10'!$C$2:$C$100,0)+1,0)))="")),"Н/Д",INDIRECT(CONCATENATE("'2018-11'!F",TEXT(MATCH($C45,'2018-11'!$C$2:$C$100,0)+1,0)))-INDIRECT(CONCATENATE("'2018-10'!F",TEXT(MATCH($C45,'2018-10'!$C$2:$C$100,0)+1,0))))</f>
        <v>1569036441.6400013</v>
      </c>
      <c r="G45" s="17">
        <f ca="1">IF(OR(INDIRECT(CONCATENATE("'2018-11'!G",TEXT(MATCH($C45,'2018-11'!$C$2:$C$100,0)+1,0)))="",INDIRECT(CONCATENATE("'2018-10'!G",TEXT(MATCH($C45,'2018-10'!$C$2:$C$100,0)+1,0)))="",AND(INDIRECT(CONCATENATE("'2018-11'!G",TEXT(MATCH($C45,'2018-11'!$C$2:$C$100,0)+1,0)))="",INDIRECT(CONCATENATE("'2018-10'!G",TEXT(MATCH($C45,'2018-10'!$C$2:$C$100,0)+1,0)))="")),"Н/Д",INDIRECT(CONCATENATE("'2018-11'!G",TEXT(MATCH($C45,'2018-11'!$C$2:$C$100,0)+1,0)))-INDIRECT(CONCATENATE("'2018-10'!G",TEXT(MATCH($C45,'2018-10'!$C$2:$C$100,0)+1,0))))</f>
        <v>120623479.27999997</v>
      </c>
      <c r="H45" s="17">
        <f ca="1">IF(OR(INDIRECT(CONCATENATE("'2018-11'!H",TEXT(MATCH($C45,'2018-11'!$C$2:$C$100,0)+1,0)))="",INDIRECT(CONCATENATE("'2018-10'!H",TEXT(MATCH($C45,'2018-10'!$C$2:$C$100,0)+1,0)))="",AND(INDIRECT(CONCATENATE("'2018-11'!H",TEXT(MATCH($C45,'2018-11'!$C$2:$C$100,0)+1,0)))="",INDIRECT(CONCATENATE("'2018-10'!H",TEXT(MATCH($C45,'2018-10'!$C$2:$C$100,0)+1,0)))="")),"Н/Д",INDIRECT(CONCATENATE("'2018-11'!H",TEXT(MATCH($C45,'2018-11'!$C$2:$C$100,0)+1,0)))-INDIRECT(CONCATENATE("'2018-10'!H",TEXT(MATCH($C45,'2018-10'!$C$2:$C$100,0)+1,0))))</f>
        <v>859344776.36999989</v>
      </c>
      <c r="I45" s="17">
        <f ca="1">IF(OR(INDIRECT(CONCATENATE("'2018-11'!I",TEXT(MATCH($C45,'2018-11'!$C$2:$C$100,0)+1,0)))="",INDIRECT(CONCATENATE("'2018-10'!I",TEXT(MATCH($C45,'2018-10'!$C$2:$C$100,0)+1,0)))="",AND(INDIRECT(CONCATENATE("'2018-11'!I",TEXT(MATCH($C45,'2018-11'!$C$2:$C$100,0)+1,0)))="",INDIRECT(CONCATENATE("'2018-10'!I",TEXT(MATCH($C45,'2018-10'!$C$2:$C$100,0)+1,0)))="")),"Н/Д",INDIRECT(CONCATENATE("'2018-11'!I",TEXT(MATCH($C45,'2018-11'!$C$2:$C$100,0)+1,0)))-INDIRECT(CONCATENATE("'2018-10'!I",TEXT(MATCH($C45,'2018-10'!$C$2:$C$100,0)+1,0))))</f>
        <v>188361485.61999989</v>
      </c>
      <c r="J45" s="17" t="str">
        <f ca="1">IF(OR(INDIRECT(CONCATENATE("'2018-11'!J",TEXT(MATCH($C45,'2018-11'!$C$2:$C$100,0)+1,0)))="",INDIRECT(CONCATENATE("'2018-10'!J",TEXT(MATCH($C45,'2018-10'!$C$2:$C$100,0)+1,0)))="",AND(INDIRECT(CONCATENATE("'2018-11'!J",TEXT(MATCH($C45,'2018-11'!$C$2:$C$100,0)+1,0)))="",INDIRECT(CONCATENATE("'2018-10'!J",TEXT(MATCH($C45,'2018-10'!$C$2:$C$100,0)+1,0)))="")),"Н/Д",INDIRECT(CONCATENATE("'2018-11'!J",TEXT(MATCH($C45,'2018-11'!$C$2:$C$100,0)+1,0)))-INDIRECT(CONCATENATE("'2018-10'!J",TEXT(MATCH($C45,'2018-10'!$C$2:$C$100,0)+1,0))))</f>
        <v>Н/Д</v>
      </c>
      <c r="K45" s="17">
        <f ca="1">IF(OR(INDIRECT(CONCATENATE("'2018-11'!K",TEXT(MATCH($C45,'2018-11'!$C$2:$C$100,0)+1,0)))="",INDIRECT(CONCATENATE("'2018-10'!K",TEXT(MATCH($C45,'2018-10'!$C$2:$C$100,0)+1,0)))="",AND(INDIRECT(CONCATENATE("'2018-11'!K",TEXT(MATCH($C45,'2018-11'!$C$2:$C$100,0)+1,0)))="",INDIRECT(CONCATENATE("'2018-10'!K",TEXT(MATCH($C45,'2018-10'!$C$2:$C$100,0)+1,0)))="")),"Н/Д",INDIRECT(CONCATENATE("'2018-11'!K",TEXT(MATCH($C45,'2018-11'!$C$2:$C$100,0)+1,0)))-INDIRECT(CONCATENATE("'2018-10'!K",TEXT(MATCH($C45,'2018-10'!$C$2:$C$100,0)+1,0))))</f>
        <v>24197691.859999985</v>
      </c>
      <c r="L45" s="17">
        <f ca="1">IF(OR(INDIRECT(CONCATENATE("'2018-11'!L",TEXT(MATCH($C45,'2018-11'!$C$2:$C$100,0)+1,0)))="",INDIRECT(CONCATENATE("'2018-10'!L",TEXT(MATCH($C45,'2018-10'!$C$2:$C$100,0)+1,0)))="",AND(INDIRECT(CONCATENATE("'2018-11'!L",TEXT(MATCH($C45,'2018-11'!$C$2:$C$100,0)+1,0)))="",INDIRECT(CONCATENATE("'2018-10'!L",TEXT(MATCH($C45,'2018-10'!$C$2:$C$100,0)+1,0)))="")),"Н/Д",INDIRECT(CONCATENATE("'2018-11'!L",TEXT(MATCH($C45,'2018-11'!$C$2:$C$100,0)+1,0)))-INDIRECT(CONCATENATE("'2018-10'!L",TEXT(MATCH($C45,'2018-10'!$C$2:$C$100,0)+1,0))))</f>
        <v>266369039.88000011</v>
      </c>
      <c r="M45" s="17">
        <f ca="1">IF(OR(INDIRECT(CONCATENATE("'2018-11'!M",TEXT(MATCH($C45,'2018-11'!$C$2:$C$100,0)+1,0)))="",INDIRECT(CONCATENATE("'2018-10'!M",TEXT(MATCH($C45,'2018-10'!$C$2:$C$100,0)+1,0)))="",AND(INDIRECT(CONCATENATE("'2018-11'!M",TEXT(MATCH($C45,'2018-11'!$C$2:$C$100,0)+1,0)))="",INDIRECT(CONCATENATE("'2018-10'!M",TEXT(MATCH($C45,'2018-10'!$C$2:$C$100,0)+1,0)))="")),"Н/Д",INDIRECT(CONCATENATE("'2018-11'!M",TEXT(MATCH($C45,'2018-11'!$C$2:$C$100,0)+1,0)))-INDIRECT(CONCATENATE("'2018-10'!M",TEXT(MATCH($C45,'2018-10'!$C$2:$C$100,0)+1,0))))</f>
        <v>195745.71999999974</v>
      </c>
      <c r="N45" s="17">
        <f ca="1">IF(OR(INDIRECT(CONCATENATE("'2018-11'!N",TEXT(MATCH($C45,'2018-11'!$C$2:$C$100,0)+1,0)))="",INDIRECT(CONCATENATE("'2018-10'!N",TEXT(MATCH($C45,'2018-10'!$C$2:$C$100,0)+1,0)))="",AND(INDIRECT(CONCATENATE("'2018-11'!N",TEXT(MATCH($C45,'2018-11'!$C$2:$C$100,0)+1,0)))="",INDIRECT(CONCATENATE("'2018-10'!N",TEXT(MATCH($C45,'2018-10'!$C$2:$C$100,0)+1,0)))="")),"Н/Д",INDIRECT(CONCATENATE("'2018-11'!N",TEXT(MATCH($C45,'2018-11'!$C$2:$C$100,0)+1,0)))-INDIRECT(CONCATENATE("'2018-10'!NE",TEXT(MATCH($C45,'2018-10'!$C$2:$C$100,0)+1,0))))</f>
        <v>94388867.010000005</v>
      </c>
      <c r="O45" s="17">
        <f ca="1">IF(OR(INDIRECT(CONCATENATE("'2018-11'!O",TEXT(MATCH($C45,'2018-11'!$C$2:$C$100,0)+1,0)))="",INDIRECT(CONCATENATE("'2018-10'!O",TEXT(MATCH($C45,'2018-10'!$C$2:$C$100,0)+1,0)))="",AND(INDIRECT(CONCATENATE("'2018-11'!O",TEXT(MATCH($C45,'2018-11'!$C$2:$C$100,0)+1,0)))="",INDIRECT(CONCATENATE("'2018-10'!O",TEXT(MATCH($C45,'2018-10'!$C$2:$C$100,0)+1,0)))="")),"Н/Д",INDIRECT(CONCATENATE("'2018-11'!O",TEXT(MATCH($C45,'2018-11'!$C$2:$C$100,0)+1,0)))-INDIRECT(CONCATENATE("'2018-10'!O",TEXT(MATCH($C45,'2018-10'!$C$2:$C$100,0)+1,0))))</f>
        <v>4810.07</v>
      </c>
      <c r="P45" s="17">
        <f ca="1">IF(OR(INDIRECT(CONCATENATE("'2018-11'!P",TEXT(MATCH($C45,'2018-11'!$C$2:$C$100,0)+1,0)))="",INDIRECT(CONCATENATE("'2018-10'!P",TEXT(MATCH($C45,'2018-10'!$C$2:$C$100,0)+1,0)))="",AND(INDIRECT(CONCATENATE("'2018-11'!P",TEXT(MATCH($C45,'2018-11'!$C$2:$C$100,0)+1,0)))="",INDIRECT(CONCATENATE("'2018-10'!P",TEXT(MATCH($C45,'2018-10'!$C$2:$C$100,0)+1,0)))="")),"Н/Д",INDIRECT(CONCATENATE("'2018-11'!P",TEXT(MATCH($C45,'2018-11'!$C$2:$C$100,0)+1,0)))-INDIRECT(CONCATENATE("'2018-10'!P",TEXT(MATCH($C45,'2018-10'!$C$2:$C$100,0)+1,0))))</f>
        <v>27913237.810000002</v>
      </c>
      <c r="Q45" s="17">
        <f ca="1">IF(OR(INDIRECT(CONCATENATE("'2018-11'!Q",TEXT(MATCH($C45,'2018-11'!$C$2:$C$100,0)+1,0)))="",INDIRECT(CONCATENATE("'2018-10'!Q",TEXT(MATCH($C45,'2018-10'!$C$2:$C$100,0)+1,0)))="",AND(INDIRECT(CONCATENATE("'2018-11'!Q",TEXT(MATCH($C45,'2018-11'!$C$2:$C$100,0)+1,0)))="",INDIRECT(CONCATENATE("'2018-10'!Q",TEXT(MATCH($C45,'2018-10'!$C$2:$C$100,0)+1,0)))="")),"Н/Д",INDIRECT(CONCATENATE("'2018-11'!Q",TEXT(MATCH($C45,'2018-11'!$C$2:$C$100,0)+1,0)))-INDIRECT(CONCATENATE("'2018-10'!Q",TEXT(MATCH($C45,'2018-10'!$C$2:$C$100,0)+1,0))))</f>
        <v>1371782.1999999993</v>
      </c>
      <c r="R45" s="17">
        <f ca="1">IF(OR(INDIRECT(CONCATENATE("'2018-11'!R",TEXT(MATCH($C45,'2018-11'!$C$2:$C$100,0)+1,0)))="",INDIRECT(CONCATENATE("'2018-10'!R",TEXT(MATCH($C45,'2018-10'!$C$2:$C$100,0)+1,0)))="",AND(INDIRECT(CONCATENATE("'2018-11'!R",TEXT(MATCH($C45,'2018-11'!$C$2:$C$100,0)+1,0)))="",INDIRECT(CONCATENATE("'2018-10'!R",TEXT(MATCH($C45,'2018-10'!$C$2:$C$100,0)+1,0)))="")),"Н/Д",INDIRECT(CONCATENATE("'2018-11'!R",TEXT(MATCH($C45,'2018-11'!$C$2:$C$100,0)+1,0)))-INDIRECT(CONCATENATE("'2018-10'!R",TEXT(MATCH($C45,'2018-10'!$C$2:$C$100,0)+1,0))))</f>
        <v>45949788.459999993</v>
      </c>
      <c r="S45" s="17">
        <f ca="1">IF(OR(INDIRECT(CONCATENATE("'2018-11'!S",TEXT(MATCH($C45,'2018-11'!$C$2:$C$100,0)+1,0)))="",INDIRECT(CONCATENATE("'2018-10'!S",TEXT(MATCH($C45,'2018-10'!$C$2:$C$100,0)+1,0)))="",AND(INDIRECT(CONCATENATE("'2018-11'!S",TEXT(MATCH($C45,'2018-11'!$C$2:$C$100,0)+1,0)))="",INDIRECT(CONCATENATE("'2018-10'!S",TEXT(MATCH($C45,'2018-10'!$C$2:$C$100,0)+1,0)))="")),"Н/Д",INDIRECT(CONCATENATE("'2018-11'!S",TEXT(MATCH($C45,'2018-11'!$C$2:$C$100,0)+1,0)))-INDIRECT(CONCATENATE("'2018-10'!S",TEXT(MATCH($C45,'2018-10'!$C$2:$C$100,0)+1,0))))</f>
        <v>0</v>
      </c>
      <c r="T45" s="17">
        <f ca="1">IF(OR(INDIRECT(CONCATENATE("'2018-11'!T",TEXT(MATCH($C45,'2018-11'!$C$2:$C$100,0)+1,0)))="",INDIRECT(CONCATENATE("'2018-10'!T",TEXT(MATCH($C45,'2018-10'!$C$2:$C$100,0)+1,0)))="",AND(INDIRECT(CONCATENATE("'2018-11'!T",TEXT(MATCH($C45,'2018-11'!$C$2:$C$100,0)+1,0)))="",INDIRECT(CONCATENATE("'2018-10'!T",TEXT(MATCH($C45,'2018-10'!$C$2:$C$100,0)+1,0)))="")),"Н/Д",INDIRECT(CONCATENATE("'2018-11'!T",TEXT(MATCH($C45,'2018-11'!$C$2:$C$100,0)+1,0)))-INDIRECT(CONCATENATE("'2018-10'!T",TEXT(MATCH($C45,'2018-10'!$C$2:$C$100,0)+1,0))))</f>
        <v>21268251.539999992</v>
      </c>
      <c r="U45" s="17">
        <f ca="1">IF(OR(INDIRECT(CONCATENATE("'2018-11'!U",TEXT(MATCH($C45,'2018-11'!$C$2:$C$100,0)+1,0)))="",INDIRECT(CONCATENATE("'2018-10'!U",TEXT(MATCH($C45,'2018-10'!$C$2:$C$100,0)+1,0)))="",AND(INDIRECT(CONCATENATE("'2018-11'!U",TEXT(MATCH($C45,'2018-11'!$C$2:$C$100,0)+1,0)))="",INDIRECT(CONCATENATE("'2018-10'!U",TEXT(MATCH($C45,'2018-10'!$C$2:$C$100,0)+1,0)))="")),"Н/Д",INDIRECT(CONCATENATE("'2018-11'!U",TEXT(MATCH($C45,'2018-11'!$C$2:$C$100,0)+1,0)))-INDIRECT(CONCATENATE("'2018-10'!U",TEXT(MATCH($C45,'2018-10'!$C$2:$C$100,0)+1,0))))</f>
        <v>525004.78999999166</v>
      </c>
      <c r="V45" s="17">
        <f ca="1">IF(OR(INDIRECT(CONCATENATE("'2018-11'!V",TEXT(MATCH($C45,'2018-11'!$C$2:$C$100,0)+1,0)))="",INDIRECT(CONCATENATE("'2018-10'!V",TEXT(MATCH($C45,'2018-10'!$C$2:$C$100,0)+1,0)))="",AND(INDIRECT(CONCATENATE("'2018-11'!V",TEXT(MATCH($C45,'2018-11'!$C$2:$C$100,0)+1,0)))="",INDIRECT(CONCATENATE("'2018-10'!V",TEXT(MATCH($C45,'2018-10'!$C$2:$C$100,0)+1,0)))="")),"Н/Д",INDIRECT(CONCATENATE("'2018-11'!V",TEXT(MATCH($C45,'2018-11'!$C$2:$C$100,0)+1,0)))-INDIRECT(CONCATENATE("'2018-10'!V",TEXT(MATCH($C45,'2018-10'!$C$2:$C$100,0)+1,0))))</f>
        <v>4921945176.8499985</v>
      </c>
      <c r="W45" s="17">
        <f ca="1">IF(OR(INDIRECT(CONCATENATE("'2018-11'!W",TEXT(MATCH($C45,'2018-11'!$C$2:$C$100,0)+1,0)))="",INDIRECT(CONCATENATE("'2018-10'!W",TEXT(MATCH($C45,'2018-10'!$C$2:$C$100,0)+1,0)))="",AND(INDIRECT(CONCATENATE("'2018-11'!W",TEXT(MATCH($C45,'2018-11'!$C$2:$C$100,0)+1,0)))="",INDIRECT(CONCATENATE("'2018-10'!W",TEXT(MATCH($C45,'2018-10'!$C$2:$C$100,0)+1,0)))="")),"Н/Д",INDIRECT(CONCATENATE("'2018-11'!W",TEXT(MATCH($C45,'2018-11'!$C$2:$C$100,0)+1,0)))-INDIRECT(CONCATENATE("'2018-10'!W",TEXT(MATCH($C45,'2018-10'!$C$2:$C$100,0)+1,0))))</f>
        <v>14549910551.740005</v>
      </c>
    </row>
    <row r="46" spans="1:23" x14ac:dyDescent="0.25">
      <c r="A46" s="2" t="s">
        <v>69</v>
      </c>
      <c r="B46" s="2" t="s">
        <v>70</v>
      </c>
      <c r="C46" s="15">
        <v>1000000</v>
      </c>
      <c r="D46" s="2" t="s">
        <v>214</v>
      </c>
      <c r="E46" s="17">
        <f ca="1">IF(OR(INDIRECT(CONCATENATE("'2018-11'!E",TEXT(MATCH($C46,'2018-11'!$C$2:$C$100,0)+1,0)))="",INDIRECT(CONCATENATE("'2018-10'!E",TEXT(MATCH($C46,'2018-10'!$C$2:$C$100,0)+1,0)))="",AND(INDIRECT(CONCATENATE("'2018-11'!E",TEXT(MATCH($C46,'2018-11'!$C$2:$C$100,0)+1,0)))="",INDIRECT(CONCATENATE("'2018-10'!E",TEXT(MATCH($C46,'2018-10'!$C$2:$C$100,0)+1,0)))="")),"Н/Д",INDIRECT(CONCATENATE("'2018-11'!E",TEXT(MATCH($C46,'2018-11'!$C$2:$C$100,0)+1,0)))-INDIRECT(CONCATENATE("'2018-10'!E",TEXT(MATCH($C46,'2018-10'!$C$2:$C$100,0)+1,0))))</f>
        <v>12328336446.610001</v>
      </c>
      <c r="F46" s="17">
        <f ca="1">IF(OR(INDIRECT(CONCATENATE("'2018-11'!F",TEXT(MATCH($C46,'2018-11'!$C$2:$C$100,0)+1,0)))="",INDIRECT(CONCATENATE("'2018-10'!F",TEXT(MATCH($C46,'2018-10'!$C$2:$C$100,0)+1,0)))="",AND(INDIRECT(CONCATENATE("'2018-11'!F",TEXT(MATCH($C46,'2018-11'!$C$2:$C$100,0)+1,0)))="",INDIRECT(CONCATENATE("'2018-10'!F",TEXT(MATCH($C46,'2018-10'!$C$2:$C$100,0)+1,0)))="")),"Н/Д",INDIRECT(CONCATENATE("'2018-11'!F",TEXT(MATCH($C46,'2018-11'!$C$2:$C$100,0)+1,0)))-INDIRECT(CONCATENATE("'2018-10'!F",TEXT(MATCH($C46,'2018-10'!$C$2:$C$100,0)+1,0))))</f>
        <v>8819896214.7700043</v>
      </c>
      <c r="G46" s="17">
        <f ca="1">IF(OR(INDIRECT(CONCATENATE("'2018-11'!G",TEXT(MATCH($C46,'2018-11'!$C$2:$C$100,0)+1,0)))="",INDIRECT(CONCATENATE("'2018-10'!G",TEXT(MATCH($C46,'2018-10'!$C$2:$C$100,0)+1,0)))="",AND(INDIRECT(CONCATENATE("'2018-11'!G",TEXT(MATCH($C46,'2018-11'!$C$2:$C$100,0)+1,0)))="",INDIRECT(CONCATENATE("'2018-10'!G",TEXT(MATCH($C46,'2018-10'!$C$2:$C$100,0)+1,0)))="")),"Н/Д",INDIRECT(CONCATENATE("'2018-11'!G",TEXT(MATCH($C46,'2018-11'!$C$2:$C$100,0)+1,0)))-INDIRECT(CONCATENATE("'2018-10'!G",TEXT(MATCH($C46,'2018-10'!$C$2:$C$100,0)+1,0))))</f>
        <v>2040827461.6900005</v>
      </c>
      <c r="H46" s="17">
        <f ca="1">IF(OR(INDIRECT(CONCATENATE("'2018-11'!H",TEXT(MATCH($C46,'2018-11'!$C$2:$C$100,0)+1,0)))="",INDIRECT(CONCATENATE("'2018-10'!H",TEXT(MATCH($C46,'2018-10'!$C$2:$C$100,0)+1,0)))="",AND(INDIRECT(CONCATENATE("'2018-11'!H",TEXT(MATCH($C46,'2018-11'!$C$2:$C$100,0)+1,0)))="",INDIRECT(CONCATENATE("'2018-10'!H",TEXT(MATCH($C46,'2018-10'!$C$2:$C$100,0)+1,0)))="")),"Н/Д",INDIRECT(CONCATENATE("'2018-11'!H",TEXT(MATCH($C46,'2018-11'!$C$2:$C$100,0)+1,0)))-INDIRECT(CONCATENATE("'2018-10'!H",TEXT(MATCH($C46,'2018-10'!$C$2:$C$100,0)+1,0))))</f>
        <v>2275717048.75</v>
      </c>
      <c r="I46" s="17">
        <f ca="1">IF(OR(INDIRECT(CONCATENATE("'2018-11'!I",TEXT(MATCH($C46,'2018-11'!$C$2:$C$100,0)+1,0)))="",INDIRECT(CONCATENATE("'2018-10'!I",TEXT(MATCH($C46,'2018-10'!$C$2:$C$100,0)+1,0)))="",AND(INDIRECT(CONCATENATE("'2018-11'!I",TEXT(MATCH($C46,'2018-11'!$C$2:$C$100,0)+1,0)))="",INDIRECT(CONCATENATE("'2018-10'!I",TEXT(MATCH($C46,'2018-10'!$C$2:$C$100,0)+1,0)))="")),"Н/Д",INDIRECT(CONCATENATE("'2018-11'!I",TEXT(MATCH($C46,'2018-11'!$C$2:$C$100,0)+1,0)))-INDIRECT(CONCATENATE("'2018-10'!I",TEXT(MATCH($C46,'2018-10'!$C$2:$C$100,0)+1,0))))</f>
        <v>1033169871.6499996</v>
      </c>
      <c r="J46" s="17" t="str">
        <f ca="1">IF(OR(INDIRECT(CONCATENATE("'2018-11'!J",TEXT(MATCH($C46,'2018-11'!$C$2:$C$100,0)+1,0)))="",INDIRECT(CONCATENATE("'2018-10'!J",TEXT(MATCH($C46,'2018-10'!$C$2:$C$100,0)+1,0)))="",AND(INDIRECT(CONCATENATE("'2018-11'!J",TEXT(MATCH($C46,'2018-11'!$C$2:$C$100,0)+1,0)))="",INDIRECT(CONCATENATE("'2018-10'!J",TEXT(MATCH($C46,'2018-10'!$C$2:$C$100,0)+1,0)))="")),"Н/Д",INDIRECT(CONCATENATE("'2018-11'!J",TEXT(MATCH($C46,'2018-11'!$C$2:$C$100,0)+1,0)))-INDIRECT(CONCATENATE("'2018-10'!J",TEXT(MATCH($C46,'2018-10'!$C$2:$C$100,0)+1,0))))</f>
        <v>Н/Д</v>
      </c>
      <c r="K46" s="17">
        <f ca="1">IF(OR(INDIRECT(CONCATENATE("'2018-11'!K",TEXT(MATCH($C46,'2018-11'!$C$2:$C$100,0)+1,0)))="",INDIRECT(CONCATENATE("'2018-10'!K",TEXT(MATCH($C46,'2018-10'!$C$2:$C$100,0)+1,0)))="",AND(INDIRECT(CONCATENATE("'2018-11'!K",TEXT(MATCH($C46,'2018-11'!$C$2:$C$100,0)+1,0)))="",INDIRECT(CONCATENATE("'2018-10'!K",TEXT(MATCH($C46,'2018-10'!$C$2:$C$100,0)+1,0)))="")),"Н/Д",INDIRECT(CONCATENATE("'2018-11'!K",TEXT(MATCH($C46,'2018-11'!$C$2:$C$100,0)+1,0)))-INDIRECT(CONCATENATE("'2018-10'!K",TEXT(MATCH($C46,'2018-10'!$C$2:$C$100,0)+1,0))))</f>
        <v>903365772.5999999</v>
      </c>
      <c r="L46" s="17">
        <f ca="1">IF(OR(INDIRECT(CONCATENATE("'2018-11'!L",TEXT(MATCH($C46,'2018-11'!$C$2:$C$100,0)+1,0)))="",INDIRECT(CONCATENATE("'2018-10'!L",TEXT(MATCH($C46,'2018-10'!$C$2:$C$100,0)+1,0)))="",AND(INDIRECT(CONCATENATE("'2018-11'!L",TEXT(MATCH($C46,'2018-11'!$C$2:$C$100,0)+1,0)))="",INDIRECT(CONCATENATE("'2018-10'!L",TEXT(MATCH($C46,'2018-10'!$C$2:$C$100,0)+1,0)))="")),"Н/Д",INDIRECT(CONCATENATE("'2018-11'!L",TEXT(MATCH($C46,'2018-11'!$C$2:$C$100,0)+1,0)))-INDIRECT(CONCATENATE("'2018-10'!L",TEXT(MATCH($C46,'2018-10'!$C$2:$C$100,0)+1,0))))</f>
        <v>2097319875.0299997</v>
      </c>
      <c r="M46" s="17">
        <f ca="1">IF(OR(INDIRECT(CONCATENATE("'2018-11'!M",TEXT(MATCH($C46,'2018-11'!$C$2:$C$100,0)+1,0)))="",INDIRECT(CONCATENATE("'2018-10'!M",TEXT(MATCH($C46,'2018-10'!$C$2:$C$100,0)+1,0)))="",AND(INDIRECT(CONCATENATE("'2018-11'!M",TEXT(MATCH($C46,'2018-11'!$C$2:$C$100,0)+1,0)))="",INDIRECT(CONCATENATE("'2018-10'!M",TEXT(MATCH($C46,'2018-10'!$C$2:$C$100,0)+1,0)))="")),"Н/Д",INDIRECT(CONCATENATE("'2018-11'!M",TEXT(MATCH($C46,'2018-11'!$C$2:$C$100,0)+1,0)))-INDIRECT(CONCATENATE("'2018-10'!M",TEXT(MATCH($C46,'2018-10'!$C$2:$C$100,0)+1,0))))</f>
        <v>37336010.350000024</v>
      </c>
      <c r="N46" s="17">
        <f ca="1">IF(OR(INDIRECT(CONCATENATE("'2018-11'!N",TEXT(MATCH($C46,'2018-11'!$C$2:$C$100,0)+1,0)))="",INDIRECT(CONCATENATE("'2018-10'!N",TEXT(MATCH($C46,'2018-10'!$C$2:$C$100,0)+1,0)))="",AND(INDIRECT(CONCATENATE("'2018-11'!N",TEXT(MATCH($C46,'2018-11'!$C$2:$C$100,0)+1,0)))="",INDIRECT(CONCATENATE("'2018-10'!N",TEXT(MATCH($C46,'2018-10'!$C$2:$C$100,0)+1,0)))="")),"Н/Д",INDIRECT(CONCATENATE("'2018-11'!N",TEXT(MATCH($C46,'2018-11'!$C$2:$C$100,0)+1,0)))-INDIRECT(CONCATENATE("'2018-10'!NE",TEXT(MATCH($C46,'2018-10'!$C$2:$C$100,0)+1,0))))</f>
        <v>507361781.18000001</v>
      </c>
      <c r="O46" s="17">
        <f ca="1">IF(OR(INDIRECT(CONCATENATE("'2018-11'!O",TEXT(MATCH($C46,'2018-11'!$C$2:$C$100,0)+1,0)))="",INDIRECT(CONCATENATE("'2018-10'!O",TEXT(MATCH($C46,'2018-10'!$C$2:$C$100,0)+1,0)))="",AND(INDIRECT(CONCATENATE("'2018-11'!O",TEXT(MATCH($C46,'2018-11'!$C$2:$C$100,0)+1,0)))="",INDIRECT(CONCATENATE("'2018-10'!O",TEXT(MATCH($C46,'2018-10'!$C$2:$C$100,0)+1,0)))="")),"Н/Д",INDIRECT(CONCATENATE("'2018-11'!O",TEXT(MATCH($C46,'2018-11'!$C$2:$C$100,0)+1,0)))-INDIRECT(CONCATENATE("'2018-10'!O",TEXT(MATCH($C46,'2018-10'!$C$2:$C$100,0)+1,0))))</f>
        <v>-5923.3600000000006</v>
      </c>
      <c r="P46" s="17">
        <f ca="1">IF(OR(INDIRECT(CONCATENATE("'2018-11'!P",TEXT(MATCH($C46,'2018-11'!$C$2:$C$100,0)+1,0)))="",INDIRECT(CONCATENATE("'2018-10'!P",TEXT(MATCH($C46,'2018-10'!$C$2:$C$100,0)+1,0)))="",AND(INDIRECT(CONCATENATE("'2018-11'!P",TEXT(MATCH($C46,'2018-11'!$C$2:$C$100,0)+1,0)))="",INDIRECT(CONCATENATE("'2018-10'!P",TEXT(MATCH($C46,'2018-10'!$C$2:$C$100,0)+1,0)))="")),"Н/Д",INDIRECT(CONCATENATE("'2018-11'!P",TEXT(MATCH($C46,'2018-11'!$C$2:$C$100,0)+1,0)))-INDIRECT(CONCATENATE("'2018-10'!P",TEXT(MATCH($C46,'2018-10'!$C$2:$C$100,0)+1,0))))</f>
        <v>178785094.71000004</v>
      </c>
      <c r="Q46" s="17">
        <f ca="1">IF(OR(INDIRECT(CONCATENATE("'2018-11'!Q",TEXT(MATCH($C46,'2018-11'!$C$2:$C$100,0)+1,0)))="",INDIRECT(CONCATENATE("'2018-10'!Q",TEXT(MATCH($C46,'2018-10'!$C$2:$C$100,0)+1,0)))="",AND(INDIRECT(CONCATENATE("'2018-11'!Q",TEXT(MATCH($C46,'2018-11'!$C$2:$C$100,0)+1,0)))="",INDIRECT(CONCATENATE("'2018-10'!Q",TEXT(MATCH($C46,'2018-10'!$C$2:$C$100,0)+1,0)))="")),"Н/Д",INDIRECT(CONCATENATE("'2018-11'!Q",TEXT(MATCH($C46,'2018-11'!$C$2:$C$100,0)+1,0)))-INDIRECT(CONCATENATE("'2018-10'!Q",TEXT(MATCH($C46,'2018-10'!$C$2:$C$100,0)+1,0))))</f>
        <v>22614029.780000001</v>
      </c>
      <c r="R46" s="17">
        <f ca="1">IF(OR(INDIRECT(CONCATENATE("'2018-11'!R",TEXT(MATCH($C46,'2018-11'!$C$2:$C$100,0)+1,0)))="",INDIRECT(CONCATENATE("'2018-10'!R",TEXT(MATCH($C46,'2018-10'!$C$2:$C$100,0)+1,0)))="",AND(INDIRECT(CONCATENATE("'2018-11'!R",TEXT(MATCH($C46,'2018-11'!$C$2:$C$100,0)+1,0)))="",INDIRECT(CONCATENATE("'2018-10'!R",TEXT(MATCH($C46,'2018-10'!$C$2:$C$100,0)+1,0)))="")),"Н/Д",INDIRECT(CONCATENATE("'2018-11'!R",TEXT(MATCH($C46,'2018-11'!$C$2:$C$100,0)+1,0)))-INDIRECT(CONCATENATE("'2018-10'!R",TEXT(MATCH($C46,'2018-10'!$C$2:$C$100,0)+1,0))))</f>
        <v>28820723.770000011</v>
      </c>
      <c r="S46" s="17">
        <f ca="1">IF(OR(INDIRECT(CONCATENATE("'2018-11'!S",TEXT(MATCH($C46,'2018-11'!$C$2:$C$100,0)+1,0)))="",INDIRECT(CONCATENATE("'2018-10'!S",TEXT(MATCH($C46,'2018-10'!$C$2:$C$100,0)+1,0)))="",AND(INDIRECT(CONCATENATE("'2018-11'!S",TEXT(MATCH($C46,'2018-11'!$C$2:$C$100,0)+1,0)))="",INDIRECT(CONCATENATE("'2018-10'!S",TEXT(MATCH($C46,'2018-10'!$C$2:$C$100,0)+1,0)))="")),"Н/Д",INDIRECT(CONCATENATE("'2018-11'!S",TEXT(MATCH($C46,'2018-11'!$C$2:$C$100,0)+1,0)))-INDIRECT(CONCATENATE("'2018-10'!S",TEXT(MATCH($C46,'2018-10'!$C$2:$C$100,0)+1,0))))</f>
        <v>2609440</v>
      </c>
      <c r="T46" s="17">
        <f ca="1">IF(OR(INDIRECT(CONCATENATE("'2018-11'!T",TEXT(MATCH($C46,'2018-11'!$C$2:$C$100,0)+1,0)))="",INDIRECT(CONCATENATE("'2018-10'!T",TEXT(MATCH($C46,'2018-10'!$C$2:$C$100,0)+1,0)))="",AND(INDIRECT(CONCATENATE("'2018-11'!T",TEXT(MATCH($C46,'2018-11'!$C$2:$C$100,0)+1,0)))="",INDIRECT(CONCATENATE("'2018-10'!T",TEXT(MATCH($C46,'2018-10'!$C$2:$C$100,0)+1,0)))="")),"Н/Д",INDIRECT(CONCATENATE("'2018-11'!T",TEXT(MATCH($C46,'2018-11'!$C$2:$C$100,0)+1,0)))-INDIRECT(CONCATENATE("'2018-10'!T",TEXT(MATCH($C46,'2018-10'!$C$2:$C$100,0)+1,0))))</f>
        <v>89945698.339999914</v>
      </c>
      <c r="U46" s="17">
        <f ca="1">IF(OR(INDIRECT(CONCATENATE("'2018-11'!U",TEXT(MATCH($C46,'2018-11'!$C$2:$C$100,0)+1,0)))="",INDIRECT(CONCATENATE("'2018-10'!U",TEXT(MATCH($C46,'2018-10'!$C$2:$C$100,0)+1,0)))="",AND(INDIRECT(CONCATENATE("'2018-11'!U",TEXT(MATCH($C46,'2018-11'!$C$2:$C$100,0)+1,0)))="",INDIRECT(CONCATENATE("'2018-10'!U",TEXT(MATCH($C46,'2018-10'!$C$2:$C$100,0)+1,0)))="")),"Н/Д",INDIRECT(CONCATENATE("'2018-11'!U",TEXT(MATCH($C46,'2018-11'!$C$2:$C$100,0)+1,0)))-INDIRECT(CONCATENATE("'2018-10'!U",TEXT(MATCH($C46,'2018-10'!$C$2:$C$100,0)+1,0))))</f>
        <v>12525852.640000001</v>
      </c>
      <c r="V46" s="17">
        <f ca="1">IF(OR(INDIRECT(CONCATENATE("'2018-11'!V",TEXT(MATCH($C46,'2018-11'!$C$2:$C$100,0)+1,0)))="",INDIRECT(CONCATENATE("'2018-10'!V",TEXT(MATCH($C46,'2018-10'!$C$2:$C$100,0)+1,0)))="",AND(INDIRECT(CONCATENATE("'2018-11'!V",TEXT(MATCH($C46,'2018-11'!$C$2:$C$100,0)+1,0)))="",INDIRECT(CONCATENATE("'2018-10'!V",TEXT(MATCH($C46,'2018-10'!$C$2:$C$100,0)+1,0)))="")),"Н/Д",INDIRECT(CONCATENATE("'2018-11'!V",TEXT(MATCH($C46,'2018-11'!$C$2:$C$100,0)+1,0)))-INDIRECT(CONCATENATE("'2018-10'!V",TEXT(MATCH($C46,'2018-10'!$C$2:$C$100,0)+1,0))))</f>
        <v>3508440231.8399963</v>
      </c>
      <c r="W46" s="17">
        <f ca="1">IF(OR(INDIRECT(CONCATENATE("'2018-11'!W",TEXT(MATCH($C46,'2018-11'!$C$2:$C$100,0)+1,0)))="",INDIRECT(CONCATENATE("'2018-10'!W",TEXT(MATCH($C46,'2018-10'!$C$2:$C$100,0)+1,0)))="",AND(INDIRECT(CONCATENATE("'2018-11'!W",TEXT(MATCH($C46,'2018-11'!$C$2:$C$100,0)+1,0)))="",INDIRECT(CONCATENATE("'2018-10'!W",TEXT(MATCH($C46,'2018-10'!$C$2:$C$100,0)+1,0)))="")),"Н/Д",INDIRECT(CONCATENATE("'2018-11'!W",TEXT(MATCH($C46,'2018-11'!$C$2:$C$100,0)+1,0)))-INDIRECT(CONCATENATE("'2018-10'!W",TEXT(MATCH($C46,'2018-10'!$C$2:$C$100,0)+1,0))))</f>
        <v>33432002332.600006</v>
      </c>
    </row>
    <row r="47" spans="1:23" x14ac:dyDescent="0.25">
      <c r="A47" s="2" t="s">
        <v>69</v>
      </c>
      <c r="B47" s="2" t="s">
        <v>71</v>
      </c>
      <c r="C47" s="15">
        <v>25000000</v>
      </c>
      <c r="D47" s="2" t="s">
        <v>214</v>
      </c>
      <c r="E47" s="17">
        <f ca="1">IF(OR(INDIRECT(CONCATENATE("'2018-11'!E",TEXT(MATCH($C47,'2018-11'!$C$2:$C$100,0)+1,0)))="",INDIRECT(CONCATENATE("'2018-10'!E",TEXT(MATCH($C47,'2018-10'!$C$2:$C$100,0)+1,0)))="",AND(INDIRECT(CONCATENATE("'2018-11'!E",TEXT(MATCH($C47,'2018-11'!$C$2:$C$100,0)+1,0)))="",INDIRECT(CONCATENATE("'2018-10'!E",TEXT(MATCH($C47,'2018-10'!$C$2:$C$100,0)+1,0)))="")),"Н/Д",INDIRECT(CONCATENATE("'2018-11'!E",TEXT(MATCH($C47,'2018-11'!$C$2:$C$100,0)+1,0)))-INDIRECT(CONCATENATE("'2018-10'!E",TEXT(MATCH($C47,'2018-10'!$C$2:$C$100,0)+1,0))))</f>
        <v>22984746770.330002</v>
      </c>
      <c r="F47" s="17">
        <f ca="1">IF(OR(INDIRECT(CONCATENATE("'2018-11'!F",TEXT(MATCH($C47,'2018-11'!$C$2:$C$100,0)+1,0)))="",INDIRECT(CONCATENATE("'2018-10'!F",TEXT(MATCH($C47,'2018-10'!$C$2:$C$100,0)+1,0)))="",AND(INDIRECT(CONCATENATE("'2018-11'!F",TEXT(MATCH($C47,'2018-11'!$C$2:$C$100,0)+1,0)))="",INDIRECT(CONCATENATE("'2018-10'!F",TEXT(MATCH($C47,'2018-10'!$C$2:$C$100,0)+1,0)))="")),"Н/Д",INDIRECT(CONCATENATE("'2018-11'!F",TEXT(MATCH($C47,'2018-11'!$C$2:$C$100,0)+1,0)))-INDIRECT(CONCATENATE("'2018-10'!F",TEXT(MATCH($C47,'2018-10'!$C$2:$C$100,0)+1,0))))</f>
        <v>21234871906.630005</v>
      </c>
      <c r="G47" s="17">
        <f ca="1">IF(OR(INDIRECT(CONCATENATE("'2018-11'!G",TEXT(MATCH($C47,'2018-11'!$C$2:$C$100,0)+1,0)))="",INDIRECT(CONCATENATE("'2018-10'!G",TEXT(MATCH($C47,'2018-10'!$C$2:$C$100,0)+1,0)))="",AND(INDIRECT(CONCATENATE("'2018-11'!G",TEXT(MATCH($C47,'2018-11'!$C$2:$C$100,0)+1,0)))="",INDIRECT(CONCATENATE("'2018-10'!G",TEXT(MATCH($C47,'2018-10'!$C$2:$C$100,0)+1,0)))="")),"Н/Д",INDIRECT(CONCATENATE("'2018-11'!G",TEXT(MATCH($C47,'2018-11'!$C$2:$C$100,0)+1,0)))-INDIRECT(CONCATENATE("'2018-10'!G",TEXT(MATCH($C47,'2018-10'!$C$2:$C$100,0)+1,0))))</f>
        <v>8382283996.609993</v>
      </c>
      <c r="H47" s="17">
        <f ca="1">IF(OR(INDIRECT(CONCATENATE("'2018-11'!H",TEXT(MATCH($C47,'2018-11'!$C$2:$C$100,0)+1,0)))="",INDIRECT(CONCATENATE("'2018-10'!H",TEXT(MATCH($C47,'2018-10'!$C$2:$C$100,0)+1,0)))="",AND(INDIRECT(CONCATENATE("'2018-11'!H",TEXT(MATCH($C47,'2018-11'!$C$2:$C$100,0)+1,0)))="",INDIRECT(CONCATENATE("'2018-10'!H",TEXT(MATCH($C47,'2018-10'!$C$2:$C$100,0)+1,0)))="")),"Н/Д",INDIRECT(CONCATENATE("'2018-11'!H",TEXT(MATCH($C47,'2018-11'!$C$2:$C$100,0)+1,0)))-INDIRECT(CONCATENATE("'2018-10'!H",TEXT(MATCH($C47,'2018-10'!$C$2:$C$100,0)+1,0))))</f>
        <v>4522659339.3899994</v>
      </c>
      <c r="I47" s="17">
        <f ca="1">IF(OR(INDIRECT(CONCATENATE("'2018-11'!I",TEXT(MATCH($C47,'2018-11'!$C$2:$C$100,0)+1,0)))="",INDIRECT(CONCATENATE("'2018-10'!I",TEXT(MATCH($C47,'2018-10'!$C$2:$C$100,0)+1,0)))="",AND(INDIRECT(CONCATENATE("'2018-11'!I",TEXT(MATCH($C47,'2018-11'!$C$2:$C$100,0)+1,0)))="",INDIRECT(CONCATENATE("'2018-10'!I",TEXT(MATCH($C47,'2018-10'!$C$2:$C$100,0)+1,0)))="")),"Н/Д",INDIRECT(CONCATENATE("'2018-11'!I",TEXT(MATCH($C47,'2018-11'!$C$2:$C$100,0)+1,0)))-INDIRECT(CONCATENATE("'2018-10'!I",TEXT(MATCH($C47,'2018-10'!$C$2:$C$100,0)+1,0))))</f>
        <v>803455013.52999973</v>
      </c>
      <c r="J47" s="17" t="str">
        <f ca="1">IF(OR(INDIRECT(CONCATENATE("'2018-11'!J",TEXT(MATCH($C47,'2018-11'!$C$2:$C$100,0)+1,0)))="",INDIRECT(CONCATENATE("'2018-10'!J",TEXT(MATCH($C47,'2018-10'!$C$2:$C$100,0)+1,0)))="",AND(INDIRECT(CONCATENATE("'2018-11'!J",TEXT(MATCH($C47,'2018-11'!$C$2:$C$100,0)+1,0)))="",INDIRECT(CONCATENATE("'2018-10'!J",TEXT(MATCH($C47,'2018-10'!$C$2:$C$100,0)+1,0)))="")),"Н/Д",INDIRECT(CONCATENATE("'2018-11'!J",TEXT(MATCH($C47,'2018-11'!$C$2:$C$100,0)+1,0)))-INDIRECT(CONCATENATE("'2018-10'!J",TEXT(MATCH($C47,'2018-10'!$C$2:$C$100,0)+1,0))))</f>
        <v>Н/Д</v>
      </c>
      <c r="K47" s="17">
        <f ca="1">IF(OR(INDIRECT(CONCATENATE("'2018-11'!K",TEXT(MATCH($C47,'2018-11'!$C$2:$C$100,0)+1,0)))="",INDIRECT(CONCATENATE("'2018-10'!K",TEXT(MATCH($C47,'2018-10'!$C$2:$C$100,0)+1,0)))="",AND(INDIRECT(CONCATENATE("'2018-11'!K",TEXT(MATCH($C47,'2018-11'!$C$2:$C$100,0)+1,0)))="",INDIRECT(CONCATENATE("'2018-10'!K",TEXT(MATCH($C47,'2018-10'!$C$2:$C$100,0)+1,0)))="")),"Н/Д",INDIRECT(CONCATENATE("'2018-11'!K",TEXT(MATCH($C47,'2018-11'!$C$2:$C$100,0)+1,0)))-INDIRECT(CONCATENATE("'2018-10'!K",TEXT(MATCH($C47,'2018-10'!$C$2:$C$100,0)+1,0))))</f>
        <v>1410210358.1800003</v>
      </c>
      <c r="L47" s="17">
        <f ca="1">IF(OR(INDIRECT(CONCATENATE("'2018-11'!L",TEXT(MATCH($C47,'2018-11'!$C$2:$C$100,0)+1,0)))="",INDIRECT(CONCATENATE("'2018-10'!L",TEXT(MATCH($C47,'2018-10'!$C$2:$C$100,0)+1,0)))="",AND(INDIRECT(CONCATENATE("'2018-11'!L",TEXT(MATCH($C47,'2018-11'!$C$2:$C$100,0)+1,0)))="",INDIRECT(CONCATENATE("'2018-10'!L",TEXT(MATCH($C47,'2018-10'!$C$2:$C$100,0)+1,0)))="")),"Н/Д",INDIRECT(CONCATENATE("'2018-11'!L",TEXT(MATCH($C47,'2018-11'!$C$2:$C$100,0)+1,0)))-INDIRECT(CONCATENATE("'2018-10'!L",TEXT(MATCH($C47,'2018-10'!$C$2:$C$100,0)+1,0))))</f>
        <v>5071439294.7799988</v>
      </c>
      <c r="M47" s="17">
        <f ca="1">IF(OR(INDIRECT(CONCATENATE("'2018-11'!M",TEXT(MATCH($C47,'2018-11'!$C$2:$C$100,0)+1,0)))="",INDIRECT(CONCATENATE("'2018-10'!M",TEXT(MATCH($C47,'2018-10'!$C$2:$C$100,0)+1,0)))="",AND(INDIRECT(CONCATENATE("'2018-11'!M",TEXT(MATCH($C47,'2018-11'!$C$2:$C$100,0)+1,0)))="",INDIRECT(CONCATENATE("'2018-10'!M",TEXT(MATCH($C47,'2018-10'!$C$2:$C$100,0)+1,0)))="")),"Н/Д",INDIRECT(CONCATENATE("'2018-11'!M",TEXT(MATCH($C47,'2018-11'!$C$2:$C$100,0)+1,0)))-INDIRECT(CONCATENATE("'2018-10'!M",TEXT(MATCH($C47,'2018-10'!$C$2:$C$100,0)+1,0))))</f>
        <v>273741498.86000013</v>
      </c>
      <c r="N47" s="17">
        <f ca="1">IF(OR(INDIRECT(CONCATENATE("'2018-11'!N",TEXT(MATCH($C47,'2018-11'!$C$2:$C$100,0)+1,0)))="",INDIRECT(CONCATENATE("'2018-10'!N",TEXT(MATCH($C47,'2018-10'!$C$2:$C$100,0)+1,0)))="",AND(INDIRECT(CONCATENATE("'2018-11'!N",TEXT(MATCH($C47,'2018-11'!$C$2:$C$100,0)+1,0)))="",INDIRECT(CONCATENATE("'2018-10'!N",TEXT(MATCH($C47,'2018-10'!$C$2:$C$100,0)+1,0)))="")),"Н/Д",INDIRECT(CONCATENATE("'2018-11'!N",TEXT(MATCH($C47,'2018-11'!$C$2:$C$100,0)+1,0)))-INDIRECT(CONCATENATE("'2018-10'!NE",TEXT(MATCH($C47,'2018-10'!$C$2:$C$100,0)+1,0))))</f>
        <v>714679812.34000003</v>
      </c>
      <c r="O47" s="17">
        <f ca="1">IF(OR(INDIRECT(CONCATENATE("'2018-11'!O",TEXT(MATCH($C47,'2018-11'!$C$2:$C$100,0)+1,0)))="",INDIRECT(CONCATENATE("'2018-10'!O",TEXT(MATCH($C47,'2018-10'!$C$2:$C$100,0)+1,0)))="",AND(INDIRECT(CONCATENATE("'2018-11'!O",TEXT(MATCH($C47,'2018-11'!$C$2:$C$100,0)+1,0)))="",INDIRECT(CONCATENATE("'2018-10'!O",TEXT(MATCH($C47,'2018-10'!$C$2:$C$100,0)+1,0)))="")),"Н/Д",INDIRECT(CONCATENATE("'2018-11'!O",TEXT(MATCH($C47,'2018-11'!$C$2:$C$100,0)+1,0)))-INDIRECT(CONCATENATE("'2018-10'!O",TEXT(MATCH($C47,'2018-10'!$C$2:$C$100,0)+1,0))))</f>
        <v>45191.970000000008</v>
      </c>
      <c r="P47" s="17">
        <f ca="1">IF(OR(INDIRECT(CONCATENATE("'2018-11'!P",TEXT(MATCH($C47,'2018-11'!$C$2:$C$100,0)+1,0)))="",INDIRECT(CONCATENATE("'2018-10'!P",TEXT(MATCH($C47,'2018-10'!$C$2:$C$100,0)+1,0)))="",AND(INDIRECT(CONCATENATE("'2018-11'!P",TEXT(MATCH($C47,'2018-11'!$C$2:$C$100,0)+1,0)))="",INDIRECT(CONCATENATE("'2018-10'!P",TEXT(MATCH($C47,'2018-10'!$C$2:$C$100,0)+1,0)))="")),"Н/Д",INDIRECT(CONCATENATE("'2018-11'!P",TEXT(MATCH($C47,'2018-11'!$C$2:$C$100,0)+1,0)))-INDIRECT(CONCATENATE("'2018-10'!P",TEXT(MATCH($C47,'2018-10'!$C$2:$C$100,0)+1,0))))</f>
        <v>139367329.91999984</v>
      </c>
      <c r="Q47" s="17">
        <f ca="1">IF(OR(INDIRECT(CONCATENATE("'2018-11'!Q",TEXT(MATCH($C47,'2018-11'!$C$2:$C$100,0)+1,0)))="",INDIRECT(CONCATENATE("'2018-10'!Q",TEXT(MATCH($C47,'2018-10'!$C$2:$C$100,0)+1,0)))="",AND(INDIRECT(CONCATENATE("'2018-11'!Q",TEXT(MATCH($C47,'2018-11'!$C$2:$C$100,0)+1,0)))="",INDIRECT(CONCATENATE("'2018-10'!Q",TEXT(MATCH($C47,'2018-10'!$C$2:$C$100,0)+1,0)))="")),"Н/Д",INDIRECT(CONCATENATE("'2018-11'!Q",TEXT(MATCH($C47,'2018-11'!$C$2:$C$100,0)+1,0)))-INDIRECT(CONCATENATE("'2018-10'!Q",TEXT(MATCH($C47,'2018-10'!$C$2:$C$100,0)+1,0))))</f>
        <v>300463347.12999988</v>
      </c>
      <c r="R47" s="17">
        <f ca="1">IF(OR(INDIRECT(CONCATENATE("'2018-11'!R",TEXT(MATCH($C47,'2018-11'!$C$2:$C$100,0)+1,0)))="",INDIRECT(CONCATENATE("'2018-10'!R",TEXT(MATCH($C47,'2018-10'!$C$2:$C$100,0)+1,0)))="",AND(INDIRECT(CONCATENATE("'2018-11'!R",TEXT(MATCH($C47,'2018-11'!$C$2:$C$100,0)+1,0)))="",INDIRECT(CONCATENATE("'2018-10'!R",TEXT(MATCH($C47,'2018-10'!$C$2:$C$100,0)+1,0)))="")),"Н/Д",INDIRECT(CONCATENATE("'2018-11'!R",TEXT(MATCH($C47,'2018-11'!$C$2:$C$100,0)+1,0)))-INDIRECT(CONCATENATE("'2018-10'!R",TEXT(MATCH($C47,'2018-10'!$C$2:$C$100,0)+1,0))))</f>
        <v>48751285.680000007</v>
      </c>
      <c r="S47" s="17">
        <f ca="1">IF(OR(INDIRECT(CONCATENATE("'2018-11'!S",TEXT(MATCH($C47,'2018-11'!$C$2:$C$100,0)+1,0)))="",INDIRECT(CONCATENATE("'2018-10'!S",TEXT(MATCH($C47,'2018-10'!$C$2:$C$100,0)+1,0)))="",AND(INDIRECT(CONCATENATE("'2018-11'!S",TEXT(MATCH($C47,'2018-11'!$C$2:$C$100,0)+1,0)))="",INDIRECT(CONCATENATE("'2018-10'!S",TEXT(MATCH($C47,'2018-10'!$C$2:$C$100,0)+1,0)))="")),"Н/Д",INDIRECT(CONCATENATE("'2018-11'!S",TEXT(MATCH($C47,'2018-11'!$C$2:$C$100,0)+1,0)))-INDIRECT(CONCATENATE("'2018-10'!S",TEXT(MATCH($C47,'2018-10'!$C$2:$C$100,0)+1,0))))</f>
        <v>295736.71999999974</v>
      </c>
      <c r="T47" s="17">
        <f ca="1">IF(OR(INDIRECT(CONCATENATE("'2018-11'!T",TEXT(MATCH($C47,'2018-11'!$C$2:$C$100,0)+1,0)))="",INDIRECT(CONCATENATE("'2018-10'!T",TEXT(MATCH($C47,'2018-10'!$C$2:$C$100,0)+1,0)))="",AND(INDIRECT(CONCATENATE("'2018-11'!T",TEXT(MATCH($C47,'2018-11'!$C$2:$C$100,0)+1,0)))="",INDIRECT(CONCATENATE("'2018-10'!T",TEXT(MATCH($C47,'2018-10'!$C$2:$C$100,0)+1,0)))="")),"Н/Д",INDIRECT(CONCATENATE("'2018-11'!T",TEXT(MATCH($C47,'2018-11'!$C$2:$C$100,0)+1,0)))-INDIRECT(CONCATENATE("'2018-10'!T",TEXT(MATCH($C47,'2018-10'!$C$2:$C$100,0)+1,0))))</f>
        <v>106153096.04999995</v>
      </c>
      <c r="U47" s="17">
        <f ca="1">IF(OR(INDIRECT(CONCATENATE("'2018-11'!U",TEXT(MATCH($C47,'2018-11'!$C$2:$C$100,0)+1,0)))="",INDIRECT(CONCATENATE("'2018-10'!U",TEXT(MATCH($C47,'2018-10'!$C$2:$C$100,0)+1,0)))="",AND(INDIRECT(CONCATENATE("'2018-11'!U",TEXT(MATCH($C47,'2018-11'!$C$2:$C$100,0)+1,0)))="",INDIRECT(CONCATENATE("'2018-10'!U",TEXT(MATCH($C47,'2018-10'!$C$2:$C$100,0)+1,0)))="")),"Н/Д",INDIRECT(CONCATENATE("'2018-11'!U",TEXT(MATCH($C47,'2018-11'!$C$2:$C$100,0)+1,0)))-INDIRECT(CONCATENATE("'2018-10'!U",TEXT(MATCH($C47,'2018-10'!$C$2:$C$100,0)+1,0))))</f>
        <v>7107330.7699999958</v>
      </c>
      <c r="V47" s="17">
        <f ca="1">IF(OR(INDIRECT(CONCATENATE("'2018-11'!V",TEXT(MATCH($C47,'2018-11'!$C$2:$C$100,0)+1,0)))="",INDIRECT(CONCATENATE("'2018-10'!V",TEXT(MATCH($C47,'2018-10'!$C$2:$C$100,0)+1,0)))="",AND(INDIRECT(CONCATENATE("'2018-11'!V",TEXT(MATCH($C47,'2018-11'!$C$2:$C$100,0)+1,0)))="",INDIRECT(CONCATENATE("'2018-10'!V",TEXT(MATCH($C47,'2018-10'!$C$2:$C$100,0)+1,0)))="")),"Н/Д",INDIRECT(CONCATENATE("'2018-11'!V",TEXT(MATCH($C47,'2018-11'!$C$2:$C$100,0)+1,0)))-INDIRECT(CONCATENATE("'2018-10'!V",TEXT(MATCH($C47,'2018-10'!$C$2:$C$100,0)+1,0))))</f>
        <v>1749874863.6999989</v>
      </c>
      <c r="W47" s="17">
        <f ca="1">IF(OR(INDIRECT(CONCATENATE("'2018-11'!W",TEXT(MATCH($C47,'2018-11'!$C$2:$C$100,0)+1,0)))="",INDIRECT(CONCATENATE("'2018-10'!W",TEXT(MATCH($C47,'2018-10'!$C$2:$C$100,0)+1,0)))="",AND(INDIRECT(CONCATENATE("'2018-11'!W",TEXT(MATCH($C47,'2018-11'!$C$2:$C$100,0)+1,0)))="",INDIRECT(CONCATENATE("'2018-10'!W",TEXT(MATCH($C47,'2018-10'!$C$2:$C$100,0)+1,0)))="")),"Н/Д",INDIRECT(CONCATENATE("'2018-11'!W",TEXT(MATCH($C47,'2018-11'!$C$2:$C$100,0)+1,0)))-INDIRECT(CONCATENATE("'2018-10'!W",TEXT(MATCH($C47,'2018-10'!$C$2:$C$100,0)+1,0))))</f>
        <v>67112474892.640015</v>
      </c>
    </row>
    <row r="48" spans="1:23" x14ac:dyDescent="0.25">
      <c r="A48" s="2" t="s">
        <v>69</v>
      </c>
      <c r="B48" s="2" t="s">
        <v>72</v>
      </c>
      <c r="C48" s="15">
        <v>32000000</v>
      </c>
      <c r="D48" s="2" t="s">
        <v>214</v>
      </c>
      <c r="E48" s="17">
        <f ca="1">IF(OR(INDIRECT(CONCATENATE("'2018-11'!E",TEXT(MATCH($C48,'2018-11'!$C$2:$C$100,0)+1,0)))="",INDIRECT(CONCATENATE("'2018-10'!E",TEXT(MATCH($C48,'2018-10'!$C$2:$C$100,0)+1,0)))="",AND(INDIRECT(CONCATENATE("'2018-11'!E",TEXT(MATCH($C48,'2018-11'!$C$2:$C$100,0)+1,0)))="",INDIRECT(CONCATENATE("'2018-10'!E",TEXT(MATCH($C48,'2018-10'!$C$2:$C$100,0)+1,0)))="")),"Н/Д",INDIRECT(CONCATENATE("'2018-11'!E",TEXT(MATCH($C48,'2018-11'!$C$2:$C$100,0)+1,0)))-INDIRECT(CONCATENATE("'2018-10'!E",TEXT(MATCH($C48,'2018-10'!$C$2:$C$100,0)+1,0))))</f>
        <v>27166275977.309998</v>
      </c>
      <c r="F48" s="17">
        <f ca="1">IF(OR(INDIRECT(CONCATENATE("'2018-11'!F",TEXT(MATCH($C48,'2018-11'!$C$2:$C$100,0)+1,0)))="",INDIRECT(CONCATENATE("'2018-10'!F",TEXT(MATCH($C48,'2018-10'!$C$2:$C$100,0)+1,0)))="",AND(INDIRECT(CONCATENATE("'2018-11'!F",TEXT(MATCH($C48,'2018-11'!$C$2:$C$100,0)+1,0)))="",INDIRECT(CONCATENATE("'2018-10'!F",TEXT(MATCH($C48,'2018-10'!$C$2:$C$100,0)+1,0)))="")),"Н/Д",INDIRECT(CONCATENATE("'2018-11'!F",TEXT(MATCH($C48,'2018-11'!$C$2:$C$100,0)+1,0)))-INDIRECT(CONCATENATE("'2018-10'!F",TEXT(MATCH($C48,'2018-10'!$C$2:$C$100,0)+1,0))))</f>
        <v>24091616896.900009</v>
      </c>
      <c r="G48" s="17">
        <f ca="1">IF(OR(INDIRECT(CONCATENATE("'2018-11'!G",TEXT(MATCH($C48,'2018-11'!$C$2:$C$100,0)+1,0)))="",INDIRECT(CONCATENATE("'2018-10'!G",TEXT(MATCH($C48,'2018-10'!$C$2:$C$100,0)+1,0)))="",AND(INDIRECT(CONCATENATE("'2018-11'!G",TEXT(MATCH($C48,'2018-11'!$C$2:$C$100,0)+1,0)))="",INDIRECT(CONCATENATE("'2018-10'!G",TEXT(MATCH($C48,'2018-10'!$C$2:$C$100,0)+1,0)))="")),"Н/Д",INDIRECT(CONCATENATE("'2018-11'!G",TEXT(MATCH($C48,'2018-11'!$C$2:$C$100,0)+1,0)))-INDIRECT(CONCATENATE("'2018-10'!G",TEXT(MATCH($C48,'2018-10'!$C$2:$C$100,0)+1,0))))</f>
        <v>12202180115.779999</v>
      </c>
      <c r="H48" s="17">
        <f ca="1">IF(OR(INDIRECT(CONCATENATE("'2018-11'!H",TEXT(MATCH($C48,'2018-11'!$C$2:$C$100,0)+1,0)))="",INDIRECT(CONCATENATE("'2018-10'!H",TEXT(MATCH($C48,'2018-10'!$C$2:$C$100,0)+1,0)))="",AND(INDIRECT(CONCATENATE("'2018-11'!H",TEXT(MATCH($C48,'2018-11'!$C$2:$C$100,0)+1,0)))="",INDIRECT(CONCATENATE("'2018-10'!H",TEXT(MATCH($C48,'2018-10'!$C$2:$C$100,0)+1,0)))="")),"Н/Д",INDIRECT(CONCATENATE("'2018-11'!H",TEXT(MATCH($C48,'2018-11'!$C$2:$C$100,0)+1,0)))-INDIRECT(CONCATENATE("'2018-10'!H",TEXT(MATCH($C48,'2018-10'!$C$2:$C$100,0)+1,0))))</f>
        <v>4253813175.9299927</v>
      </c>
      <c r="I48" s="17">
        <f ca="1">IF(OR(INDIRECT(CONCATENATE("'2018-11'!I",TEXT(MATCH($C48,'2018-11'!$C$2:$C$100,0)+1,0)))="",INDIRECT(CONCATENATE("'2018-10'!I",TEXT(MATCH($C48,'2018-10'!$C$2:$C$100,0)+1,0)))="",AND(INDIRECT(CONCATENATE("'2018-11'!I",TEXT(MATCH($C48,'2018-11'!$C$2:$C$100,0)+1,0)))="",INDIRECT(CONCATENATE("'2018-10'!I",TEXT(MATCH($C48,'2018-10'!$C$2:$C$100,0)+1,0)))="")),"Н/Д",INDIRECT(CONCATENATE("'2018-11'!I",TEXT(MATCH($C48,'2018-11'!$C$2:$C$100,0)+1,0)))-INDIRECT(CONCATENATE("'2018-10'!I",TEXT(MATCH($C48,'2018-10'!$C$2:$C$100,0)+1,0))))</f>
        <v>647558884.97000027</v>
      </c>
      <c r="J48" s="17" t="str">
        <f ca="1">IF(OR(INDIRECT(CONCATENATE("'2018-11'!J",TEXT(MATCH($C48,'2018-11'!$C$2:$C$100,0)+1,0)))="",INDIRECT(CONCATENATE("'2018-10'!J",TEXT(MATCH($C48,'2018-10'!$C$2:$C$100,0)+1,0)))="",AND(INDIRECT(CONCATENATE("'2018-11'!J",TEXT(MATCH($C48,'2018-11'!$C$2:$C$100,0)+1,0)))="",INDIRECT(CONCATENATE("'2018-10'!J",TEXT(MATCH($C48,'2018-10'!$C$2:$C$100,0)+1,0)))="")),"Н/Д",INDIRECT(CONCATENATE("'2018-11'!J",TEXT(MATCH($C48,'2018-11'!$C$2:$C$100,0)+1,0)))-INDIRECT(CONCATENATE("'2018-10'!J",TEXT(MATCH($C48,'2018-10'!$C$2:$C$100,0)+1,0))))</f>
        <v>Н/Д</v>
      </c>
      <c r="K48" s="17">
        <f ca="1">IF(OR(INDIRECT(CONCATENATE("'2018-11'!K",TEXT(MATCH($C48,'2018-11'!$C$2:$C$100,0)+1,0)))="",INDIRECT(CONCATENATE("'2018-10'!K",TEXT(MATCH($C48,'2018-10'!$C$2:$C$100,0)+1,0)))="",AND(INDIRECT(CONCATENATE("'2018-11'!K",TEXT(MATCH($C48,'2018-11'!$C$2:$C$100,0)+1,0)))="",INDIRECT(CONCATENATE("'2018-10'!K",TEXT(MATCH($C48,'2018-10'!$C$2:$C$100,0)+1,0)))="")),"Н/Д",INDIRECT(CONCATENATE("'2018-11'!K",TEXT(MATCH($C48,'2018-11'!$C$2:$C$100,0)+1,0)))-INDIRECT(CONCATENATE("'2018-10'!K",TEXT(MATCH($C48,'2018-10'!$C$2:$C$100,0)+1,0))))</f>
        <v>1119139004.4099998</v>
      </c>
      <c r="L48" s="17">
        <f ca="1">IF(OR(INDIRECT(CONCATENATE("'2018-11'!L",TEXT(MATCH($C48,'2018-11'!$C$2:$C$100,0)+1,0)))="",INDIRECT(CONCATENATE("'2018-10'!L",TEXT(MATCH($C48,'2018-10'!$C$2:$C$100,0)+1,0)))="",AND(INDIRECT(CONCATENATE("'2018-11'!L",TEXT(MATCH($C48,'2018-11'!$C$2:$C$100,0)+1,0)))="",INDIRECT(CONCATENATE("'2018-10'!L",TEXT(MATCH($C48,'2018-10'!$C$2:$C$100,0)+1,0)))="")),"Н/Д",INDIRECT(CONCATENATE("'2018-11'!L",TEXT(MATCH($C48,'2018-11'!$C$2:$C$100,0)+1,0)))-INDIRECT(CONCATENATE("'2018-10'!L",TEXT(MATCH($C48,'2018-10'!$C$2:$C$100,0)+1,0))))</f>
        <v>3677956121.4400005</v>
      </c>
      <c r="M48" s="17">
        <f ca="1">IF(OR(INDIRECT(CONCATENATE("'2018-11'!M",TEXT(MATCH($C48,'2018-11'!$C$2:$C$100,0)+1,0)))="",INDIRECT(CONCATENATE("'2018-10'!M",TEXT(MATCH($C48,'2018-10'!$C$2:$C$100,0)+1,0)))="",AND(INDIRECT(CONCATENATE("'2018-11'!M",TEXT(MATCH($C48,'2018-11'!$C$2:$C$100,0)+1,0)))="",INDIRECT(CONCATENATE("'2018-10'!M",TEXT(MATCH($C48,'2018-10'!$C$2:$C$100,0)+1,0)))="")),"Н/Д",INDIRECT(CONCATENATE("'2018-11'!M",TEXT(MATCH($C48,'2018-11'!$C$2:$C$100,0)+1,0)))-INDIRECT(CONCATENATE("'2018-10'!M",TEXT(MATCH($C48,'2018-10'!$C$2:$C$100,0)+1,0))))</f>
        <v>661939776.77999973</v>
      </c>
      <c r="N48" s="17">
        <f ca="1">IF(OR(INDIRECT(CONCATENATE("'2018-11'!N",TEXT(MATCH($C48,'2018-11'!$C$2:$C$100,0)+1,0)))="",INDIRECT(CONCATENATE("'2018-10'!N",TEXT(MATCH($C48,'2018-10'!$C$2:$C$100,0)+1,0)))="",AND(INDIRECT(CONCATENATE("'2018-11'!N",TEXT(MATCH($C48,'2018-11'!$C$2:$C$100,0)+1,0)))="",INDIRECT(CONCATENATE("'2018-10'!N",TEXT(MATCH($C48,'2018-10'!$C$2:$C$100,0)+1,0)))="")),"Н/Д",INDIRECT(CONCATENATE("'2018-11'!N",TEXT(MATCH($C48,'2018-11'!$C$2:$C$100,0)+1,0)))-INDIRECT(CONCATENATE("'2018-10'!NE",TEXT(MATCH($C48,'2018-10'!$C$2:$C$100,0)+1,0))))</f>
        <v>635942429.50999999</v>
      </c>
      <c r="O48" s="17">
        <f ca="1">IF(OR(INDIRECT(CONCATENATE("'2018-11'!O",TEXT(MATCH($C48,'2018-11'!$C$2:$C$100,0)+1,0)))="",INDIRECT(CONCATENATE("'2018-10'!O",TEXT(MATCH($C48,'2018-10'!$C$2:$C$100,0)+1,0)))="",AND(INDIRECT(CONCATENATE("'2018-11'!O",TEXT(MATCH($C48,'2018-11'!$C$2:$C$100,0)+1,0)))="",INDIRECT(CONCATENATE("'2018-10'!O",TEXT(MATCH($C48,'2018-10'!$C$2:$C$100,0)+1,0)))="")),"Н/Д",INDIRECT(CONCATENATE("'2018-11'!O",TEXT(MATCH($C48,'2018-11'!$C$2:$C$100,0)+1,0)))-INDIRECT(CONCATENATE("'2018-10'!O",TEXT(MATCH($C48,'2018-10'!$C$2:$C$100,0)+1,0))))</f>
        <v>5394.7699999999968</v>
      </c>
      <c r="P48" s="17">
        <f ca="1">IF(OR(INDIRECT(CONCATENATE("'2018-11'!P",TEXT(MATCH($C48,'2018-11'!$C$2:$C$100,0)+1,0)))="",INDIRECT(CONCATENATE("'2018-10'!P",TEXT(MATCH($C48,'2018-10'!$C$2:$C$100,0)+1,0)))="",AND(INDIRECT(CONCATENATE("'2018-11'!P",TEXT(MATCH($C48,'2018-11'!$C$2:$C$100,0)+1,0)))="",INDIRECT(CONCATENATE("'2018-10'!P",TEXT(MATCH($C48,'2018-10'!$C$2:$C$100,0)+1,0)))="")),"Н/Д",INDIRECT(CONCATENATE("'2018-11'!P",TEXT(MATCH($C48,'2018-11'!$C$2:$C$100,0)+1,0)))-INDIRECT(CONCATENATE("'2018-10'!P",TEXT(MATCH($C48,'2018-10'!$C$2:$C$100,0)+1,0))))</f>
        <v>1024906178.6100006</v>
      </c>
      <c r="Q48" s="17">
        <f ca="1">IF(OR(INDIRECT(CONCATENATE("'2018-11'!Q",TEXT(MATCH($C48,'2018-11'!$C$2:$C$100,0)+1,0)))="",INDIRECT(CONCATENATE("'2018-10'!Q",TEXT(MATCH($C48,'2018-10'!$C$2:$C$100,0)+1,0)))="",AND(INDIRECT(CONCATENATE("'2018-11'!Q",TEXT(MATCH($C48,'2018-11'!$C$2:$C$100,0)+1,0)))="",INDIRECT(CONCATENATE("'2018-10'!Q",TEXT(MATCH($C48,'2018-10'!$C$2:$C$100,0)+1,0)))="")),"Н/Д",INDIRECT(CONCATENATE("'2018-11'!Q",TEXT(MATCH($C48,'2018-11'!$C$2:$C$100,0)+1,0)))-INDIRECT(CONCATENATE("'2018-10'!Q",TEXT(MATCH($C48,'2018-10'!$C$2:$C$100,0)+1,0))))</f>
        <v>147450371.21000004</v>
      </c>
      <c r="R48" s="17">
        <f ca="1">IF(OR(INDIRECT(CONCATENATE("'2018-11'!R",TEXT(MATCH($C48,'2018-11'!$C$2:$C$100,0)+1,0)))="",INDIRECT(CONCATENATE("'2018-10'!R",TEXT(MATCH($C48,'2018-10'!$C$2:$C$100,0)+1,0)))="",AND(INDIRECT(CONCATENATE("'2018-11'!R",TEXT(MATCH($C48,'2018-11'!$C$2:$C$100,0)+1,0)))="",INDIRECT(CONCATENATE("'2018-10'!R",TEXT(MATCH($C48,'2018-10'!$C$2:$C$100,0)+1,0)))="")),"Н/Д",INDIRECT(CONCATENATE("'2018-11'!R",TEXT(MATCH($C48,'2018-11'!$C$2:$C$100,0)+1,0)))-INDIRECT(CONCATENATE("'2018-10'!R",TEXT(MATCH($C48,'2018-10'!$C$2:$C$100,0)+1,0))))</f>
        <v>116897750.68999994</v>
      </c>
      <c r="S48" s="17">
        <f ca="1">IF(OR(INDIRECT(CONCATENATE("'2018-11'!S",TEXT(MATCH($C48,'2018-11'!$C$2:$C$100,0)+1,0)))="",INDIRECT(CONCATENATE("'2018-10'!S",TEXT(MATCH($C48,'2018-10'!$C$2:$C$100,0)+1,0)))="",AND(INDIRECT(CONCATENATE("'2018-11'!S",TEXT(MATCH($C48,'2018-11'!$C$2:$C$100,0)+1,0)))="",INDIRECT(CONCATENATE("'2018-10'!S",TEXT(MATCH($C48,'2018-10'!$C$2:$C$100,0)+1,0)))="")),"Н/Д",INDIRECT(CONCATENATE("'2018-11'!S",TEXT(MATCH($C48,'2018-11'!$C$2:$C$100,0)+1,0)))-INDIRECT(CONCATENATE("'2018-10'!S",TEXT(MATCH($C48,'2018-10'!$C$2:$C$100,0)+1,0))))</f>
        <v>448390</v>
      </c>
      <c r="T48" s="17">
        <f ca="1">IF(OR(INDIRECT(CONCATENATE("'2018-11'!T",TEXT(MATCH($C48,'2018-11'!$C$2:$C$100,0)+1,0)))="",INDIRECT(CONCATENATE("'2018-10'!T",TEXT(MATCH($C48,'2018-10'!$C$2:$C$100,0)+1,0)))="",AND(INDIRECT(CONCATENATE("'2018-11'!T",TEXT(MATCH($C48,'2018-11'!$C$2:$C$100,0)+1,0)))="",INDIRECT(CONCATENATE("'2018-10'!T",TEXT(MATCH($C48,'2018-10'!$C$2:$C$100,0)+1,0)))="")),"Н/Д",INDIRECT(CONCATENATE("'2018-11'!T",TEXT(MATCH($C48,'2018-11'!$C$2:$C$100,0)+1,0)))-INDIRECT(CONCATENATE("'2018-10'!T",TEXT(MATCH($C48,'2018-10'!$C$2:$C$100,0)+1,0))))</f>
        <v>125235330.6500001</v>
      </c>
      <c r="U48" s="17">
        <f ca="1">IF(OR(INDIRECT(CONCATENATE("'2018-11'!U",TEXT(MATCH($C48,'2018-11'!$C$2:$C$100,0)+1,0)))="",INDIRECT(CONCATENATE("'2018-10'!U",TEXT(MATCH($C48,'2018-10'!$C$2:$C$100,0)+1,0)))="",AND(INDIRECT(CONCATENATE("'2018-11'!U",TEXT(MATCH($C48,'2018-11'!$C$2:$C$100,0)+1,0)))="",INDIRECT(CONCATENATE("'2018-10'!U",TEXT(MATCH($C48,'2018-10'!$C$2:$C$100,0)+1,0)))="")),"Н/Д",INDIRECT(CONCATENATE("'2018-11'!U",TEXT(MATCH($C48,'2018-11'!$C$2:$C$100,0)+1,0)))-INDIRECT(CONCATENATE("'2018-10'!U",TEXT(MATCH($C48,'2018-10'!$C$2:$C$100,0)+1,0))))</f>
        <v>920983.75999999978</v>
      </c>
      <c r="V48" s="17">
        <f ca="1">IF(OR(INDIRECT(CONCATENATE("'2018-11'!V",TEXT(MATCH($C48,'2018-11'!$C$2:$C$100,0)+1,0)))="",INDIRECT(CONCATENATE("'2018-10'!V",TEXT(MATCH($C48,'2018-10'!$C$2:$C$100,0)+1,0)))="",AND(INDIRECT(CONCATENATE("'2018-11'!V",TEXT(MATCH($C48,'2018-11'!$C$2:$C$100,0)+1,0)))="",INDIRECT(CONCATENATE("'2018-10'!V",TEXT(MATCH($C48,'2018-10'!$C$2:$C$100,0)+1,0)))="")),"Н/Д",INDIRECT(CONCATENATE("'2018-11'!V",TEXT(MATCH($C48,'2018-11'!$C$2:$C$100,0)+1,0)))-INDIRECT(CONCATENATE("'2018-10'!V",TEXT(MATCH($C48,'2018-10'!$C$2:$C$100,0)+1,0))))</f>
        <v>3074659080.4099998</v>
      </c>
      <c r="W48" s="17">
        <f ca="1">IF(OR(INDIRECT(CONCATENATE("'2018-11'!W",TEXT(MATCH($C48,'2018-11'!$C$2:$C$100,0)+1,0)))="",INDIRECT(CONCATENATE("'2018-10'!W",TEXT(MATCH($C48,'2018-10'!$C$2:$C$100,0)+1,0)))="",AND(INDIRECT(CONCATENATE("'2018-11'!W",TEXT(MATCH($C48,'2018-11'!$C$2:$C$100,0)+1,0)))="",INDIRECT(CONCATENATE("'2018-10'!W",TEXT(MATCH($C48,'2018-10'!$C$2:$C$100,0)+1,0)))="")),"Н/Д",INDIRECT(CONCATENATE("'2018-11'!W",TEXT(MATCH($C48,'2018-11'!$C$2:$C$100,0)+1,0)))-INDIRECT(CONCATENATE("'2018-10'!W",TEXT(MATCH($C48,'2018-10'!$C$2:$C$100,0)+1,0))))</f>
        <v>78380029534.029968</v>
      </c>
    </row>
    <row r="49" spans="1:23" x14ac:dyDescent="0.25">
      <c r="A49" s="2" t="s">
        <v>69</v>
      </c>
      <c r="B49" s="2" t="s">
        <v>73</v>
      </c>
      <c r="C49" s="15">
        <v>4000000</v>
      </c>
      <c r="D49" s="2" t="s">
        <v>214</v>
      </c>
      <c r="E49" s="17">
        <f ca="1">IF(OR(INDIRECT(CONCATENATE("'2018-11'!E",TEXT(MATCH($C49,'2018-11'!$C$2:$C$100,0)+1,0)))="",INDIRECT(CONCATENATE("'2018-10'!E",TEXT(MATCH($C49,'2018-10'!$C$2:$C$100,0)+1,0)))="",AND(INDIRECT(CONCATENATE("'2018-11'!E",TEXT(MATCH($C49,'2018-11'!$C$2:$C$100,0)+1,0)))="",INDIRECT(CONCATENATE("'2018-10'!E",TEXT(MATCH($C49,'2018-10'!$C$2:$C$100,0)+1,0)))="")),"Н/Д",INDIRECT(CONCATENATE("'2018-11'!E",TEXT(MATCH($C49,'2018-11'!$C$2:$C$100,0)+1,0)))-INDIRECT(CONCATENATE("'2018-10'!E",TEXT(MATCH($C49,'2018-10'!$C$2:$C$100,0)+1,0))))</f>
        <v>38315759489.850006</v>
      </c>
      <c r="F49" s="17">
        <f ca="1">IF(OR(INDIRECT(CONCATENATE("'2018-11'!F",TEXT(MATCH($C49,'2018-11'!$C$2:$C$100,0)+1,0)))="",INDIRECT(CONCATENATE("'2018-10'!F",TEXT(MATCH($C49,'2018-10'!$C$2:$C$100,0)+1,0)))="",AND(INDIRECT(CONCATENATE("'2018-11'!F",TEXT(MATCH($C49,'2018-11'!$C$2:$C$100,0)+1,0)))="",INDIRECT(CONCATENATE("'2018-10'!F",TEXT(MATCH($C49,'2018-10'!$C$2:$C$100,0)+1,0)))="")),"Н/Д",INDIRECT(CONCATENATE("'2018-11'!F",TEXT(MATCH($C49,'2018-11'!$C$2:$C$100,0)+1,0)))-INDIRECT(CONCATENATE("'2018-10'!F",TEXT(MATCH($C49,'2018-10'!$C$2:$C$100,0)+1,0))))</f>
        <v>34696062602.639984</v>
      </c>
      <c r="G49" s="17">
        <f ca="1">IF(OR(INDIRECT(CONCATENATE("'2018-11'!G",TEXT(MATCH($C49,'2018-11'!$C$2:$C$100,0)+1,0)))="",INDIRECT(CONCATENATE("'2018-10'!G",TEXT(MATCH($C49,'2018-10'!$C$2:$C$100,0)+1,0)))="",AND(INDIRECT(CONCATENATE("'2018-11'!G",TEXT(MATCH($C49,'2018-11'!$C$2:$C$100,0)+1,0)))="",INDIRECT(CONCATENATE("'2018-10'!G",TEXT(MATCH($C49,'2018-10'!$C$2:$C$100,0)+1,0)))="")),"Н/Д",INDIRECT(CONCATENATE("'2018-11'!G",TEXT(MATCH($C49,'2018-11'!$C$2:$C$100,0)+1,0)))-INDIRECT(CONCATENATE("'2018-10'!G",TEXT(MATCH($C49,'2018-10'!$C$2:$C$100,0)+1,0))))</f>
        <v>19035386105.849998</v>
      </c>
      <c r="H49" s="17">
        <f ca="1">IF(OR(INDIRECT(CONCATENATE("'2018-11'!H",TEXT(MATCH($C49,'2018-11'!$C$2:$C$100,0)+1,0)))="",INDIRECT(CONCATENATE("'2018-10'!H",TEXT(MATCH($C49,'2018-10'!$C$2:$C$100,0)+1,0)))="",AND(INDIRECT(CONCATENATE("'2018-11'!H",TEXT(MATCH($C49,'2018-11'!$C$2:$C$100,0)+1,0)))="",INDIRECT(CONCATENATE("'2018-10'!H",TEXT(MATCH($C49,'2018-10'!$C$2:$C$100,0)+1,0)))="")),"Н/Д",INDIRECT(CONCATENATE("'2018-11'!H",TEXT(MATCH($C49,'2018-11'!$C$2:$C$100,0)+1,0)))-INDIRECT(CONCATENATE("'2018-10'!H",TEXT(MATCH($C49,'2018-10'!$C$2:$C$100,0)+1,0))))</f>
        <v>6422223085.25</v>
      </c>
      <c r="I49" s="17">
        <f ca="1">IF(OR(INDIRECT(CONCATENATE("'2018-11'!I",TEXT(MATCH($C49,'2018-11'!$C$2:$C$100,0)+1,0)))="",INDIRECT(CONCATENATE("'2018-10'!I",TEXT(MATCH($C49,'2018-10'!$C$2:$C$100,0)+1,0)))="",AND(INDIRECT(CONCATENATE("'2018-11'!I",TEXT(MATCH($C49,'2018-11'!$C$2:$C$100,0)+1,0)))="",INDIRECT(CONCATENATE("'2018-10'!I",TEXT(MATCH($C49,'2018-10'!$C$2:$C$100,0)+1,0)))="")),"Н/Д",INDIRECT(CONCATENATE("'2018-11'!I",TEXT(MATCH($C49,'2018-11'!$C$2:$C$100,0)+1,0)))-INDIRECT(CONCATENATE("'2018-10'!I",TEXT(MATCH($C49,'2018-10'!$C$2:$C$100,0)+1,0))))</f>
        <v>814029997.53999996</v>
      </c>
      <c r="J49" s="17" t="str">
        <f ca="1">IF(OR(INDIRECT(CONCATENATE("'2018-11'!J",TEXT(MATCH($C49,'2018-11'!$C$2:$C$100,0)+1,0)))="",INDIRECT(CONCATENATE("'2018-10'!J",TEXT(MATCH($C49,'2018-10'!$C$2:$C$100,0)+1,0)))="",AND(INDIRECT(CONCATENATE("'2018-11'!J",TEXT(MATCH($C49,'2018-11'!$C$2:$C$100,0)+1,0)))="",INDIRECT(CONCATENATE("'2018-10'!J",TEXT(MATCH($C49,'2018-10'!$C$2:$C$100,0)+1,0)))="")),"Н/Д",INDIRECT(CONCATENATE("'2018-11'!J",TEXT(MATCH($C49,'2018-11'!$C$2:$C$100,0)+1,0)))-INDIRECT(CONCATENATE("'2018-10'!J",TEXT(MATCH($C49,'2018-10'!$C$2:$C$100,0)+1,0))))</f>
        <v>Н/Д</v>
      </c>
      <c r="K49" s="17">
        <f ca="1">IF(OR(INDIRECT(CONCATENATE("'2018-11'!K",TEXT(MATCH($C49,'2018-11'!$C$2:$C$100,0)+1,0)))="",INDIRECT(CONCATENATE("'2018-10'!K",TEXT(MATCH($C49,'2018-10'!$C$2:$C$100,0)+1,0)))="",AND(INDIRECT(CONCATENATE("'2018-11'!K",TEXT(MATCH($C49,'2018-11'!$C$2:$C$100,0)+1,0)))="",INDIRECT(CONCATENATE("'2018-10'!K",TEXT(MATCH($C49,'2018-10'!$C$2:$C$100,0)+1,0)))="")),"Н/Д",INDIRECT(CONCATENATE("'2018-11'!K",TEXT(MATCH($C49,'2018-11'!$C$2:$C$100,0)+1,0)))-INDIRECT(CONCATENATE("'2018-10'!K",TEXT(MATCH($C49,'2018-10'!$C$2:$C$100,0)+1,0))))</f>
        <v>1472961672.3199997</v>
      </c>
      <c r="L49" s="17">
        <f ca="1">IF(OR(INDIRECT(CONCATENATE("'2018-11'!L",TEXT(MATCH($C49,'2018-11'!$C$2:$C$100,0)+1,0)))="",INDIRECT(CONCATENATE("'2018-10'!L",TEXT(MATCH($C49,'2018-10'!$C$2:$C$100,0)+1,0)))="",AND(INDIRECT(CONCATENATE("'2018-11'!L",TEXT(MATCH($C49,'2018-11'!$C$2:$C$100,0)+1,0)))="",INDIRECT(CONCATENATE("'2018-10'!L",TEXT(MATCH($C49,'2018-10'!$C$2:$C$100,0)+1,0)))="")),"Н/Д",INDIRECT(CONCATENATE("'2018-11'!L",TEXT(MATCH($C49,'2018-11'!$C$2:$C$100,0)+1,0)))-INDIRECT(CONCATENATE("'2018-10'!L",TEXT(MATCH($C49,'2018-10'!$C$2:$C$100,0)+1,0))))</f>
        <v>3822575781.9300003</v>
      </c>
      <c r="M49" s="17">
        <f ca="1">IF(OR(INDIRECT(CONCATENATE("'2018-11'!M",TEXT(MATCH($C49,'2018-11'!$C$2:$C$100,0)+1,0)))="",INDIRECT(CONCATENATE("'2018-10'!M",TEXT(MATCH($C49,'2018-10'!$C$2:$C$100,0)+1,0)))="",AND(INDIRECT(CONCATENATE("'2018-11'!M",TEXT(MATCH($C49,'2018-11'!$C$2:$C$100,0)+1,0)))="",INDIRECT(CONCATENATE("'2018-10'!M",TEXT(MATCH($C49,'2018-10'!$C$2:$C$100,0)+1,0)))="")),"Н/Д",INDIRECT(CONCATENATE("'2018-11'!M",TEXT(MATCH($C49,'2018-11'!$C$2:$C$100,0)+1,0)))-INDIRECT(CONCATENATE("'2018-10'!M",TEXT(MATCH($C49,'2018-10'!$C$2:$C$100,0)+1,0))))</f>
        <v>1276292889.4899998</v>
      </c>
      <c r="N49" s="17">
        <f ca="1">IF(OR(INDIRECT(CONCATENATE("'2018-11'!N",TEXT(MATCH($C49,'2018-11'!$C$2:$C$100,0)+1,0)))="",INDIRECT(CONCATENATE("'2018-10'!N",TEXT(MATCH($C49,'2018-10'!$C$2:$C$100,0)+1,0)))="",AND(INDIRECT(CONCATENATE("'2018-11'!N",TEXT(MATCH($C49,'2018-11'!$C$2:$C$100,0)+1,0)))="",INDIRECT(CONCATENATE("'2018-10'!N",TEXT(MATCH($C49,'2018-10'!$C$2:$C$100,0)+1,0)))="")),"Н/Д",INDIRECT(CONCATENATE("'2018-11'!N",TEXT(MATCH($C49,'2018-11'!$C$2:$C$100,0)+1,0)))-INDIRECT(CONCATENATE("'2018-10'!NE",TEXT(MATCH($C49,'2018-10'!$C$2:$C$100,0)+1,0))))</f>
        <v>895302750.70000005</v>
      </c>
      <c r="O49" s="17">
        <f ca="1">IF(OR(INDIRECT(CONCATENATE("'2018-11'!O",TEXT(MATCH($C49,'2018-11'!$C$2:$C$100,0)+1,0)))="",INDIRECT(CONCATENATE("'2018-10'!O",TEXT(MATCH($C49,'2018-10'!$C$2:$C$100,0)+1,0)))="",AND(INDIRECT(CONCATENATE("'2018-11'!O",TEXT(MATCH($C49,'2018-11'!$C$2:$C$100,0)+1,0)))="",INDIRECT(CONCATENATE("'2018-10'!O",TEXT(MATCH($C49,'2018-10'!$C$2:$C$100,0)+1,0)))="")),"Н/Д",INDIRECT(CONCATENATE("'2018-11'!O",TEXT(MATCH($C49,'2018-11'!$C$2:$C$100,0)+1,0)))-INDIRECT(CONCATENATE("'2018-10'!O",TEXT(MATCH($C49,'2018-10'!$C$2:$C$100,0)+1,0))))</f>
        <v>-15303.360000000015</v>
      </c>
      <c r="P49" s="17">
        <f ca="1">IF(OR(INDIRECT(CONCATENATE("'2018-11'!P",TEXT(MATCH($C49,'2018-11'!$C$2:$C$100,0)+1,0)))="",INDIRECT(CONCATENATE("'2018-10'!P",TEXT(MATCH($C49,'2018-10'!$C$2:$C$100,0)+1,0)))="",AND(INDIRECT(CONCATENATE("'2018-11'!P",TEXT(MATCH($C49,'2018-11'!$C$2:$C$100,0)+1,0)))="",INDIRECT(CONCATENATE("'2018-10'!P",TEXT(MATCH($C49,'2018-10'!$C$2:$C$100,0)+1,0)))="")),"Н/Д",INDIRECT(CONCATENATE("'2018-11'!P",TEXT(MATCH($C49,'2018-11'!$C$2:$C$100,0)+1,0)))-INDIRECT(CONCATENATE("'2018-10'!P",TEXT(MATCH($C49,'2018-10'!$C$2:$C$100,0)+1,0))))</f>
        <v>545782407.88999987</v>
      </c>
      <c r="Q49" s="17">
        <f ca="1">IF(OR(INDIRECT(CONCATENATE("'2018-11'!Q",TEXT(MATCH($C49,'2018-11'!$C$2:$C$100,0)+1,0)))="",INDIRECT(CONCATENATE("'2018-10'!Q",TEXT(MATCH($C49,'2018-10'!$C$2:$C$100,0)+1,0)))="",AND(INDIRECT(CONCATENATE("'2018-11'!Q",TEXT(MATCH($C49,'2018-11'!$C$2:$C$100,0)+1,0)))="",INDIRECT(CONCATENATE("'2018-10'!Q",TEXT(MATCH($C49,'2018-10'!$C$2:$C$100,0)+1,0)))="")),"Н/Д",INDIRECT(CONCATENATE("'2018-11'!Q",TEXT(MATCH($C49,'2018-11'!$C$2:$C$100,0)+1,0)))-INDIRECT(CONCATENATE("'2018-10'!Q",TEXT(MATCH($C49,'2018-10'!$C$2:$C$100,0)+1,0))))</f>
        <v>293920921.71000004</v>
      </c>
      <c r="R49" s="17">
        <f ca="1">IF(OR(INDIRECT(CONCATENATE("'2018-11'!R",TEXT(MATCH($C49,'2018-11'!$C$2:$C$100,0)+1,0)))="",INDIRECT(CONCATENATE("'2018-10'!R",TEXT(MATCH($C49,'2018-10'!$C$2:$C$100,0)+1,0)))="",AND(INDIRECT(CONCATENATE("'2018-11'!R",TEXT(MATCH($C49,'2018-11'!$C$2:$C$100,0)+1,0)))="",INDIRECT(CONCATENATE("'2018-10'!R",TEXT(MATCH($C49,'2018-10'!$C$2:$C$100,0)+1,0)))="")),"Н/Д",INDIRECT(CONCATENATE("'2018-11'!R",TEXT(MATCH($C49,'2018-11'!$C$2:$C$100,0)+1,0)))-INDIRECT(CONCATENATE("'2018-10'!R",TEXT(MATCH($C49,'2018-10'!$C$2:$C$100,0)+1,0))))</f>
        <v>101073710.53999996</v>
      </c>
      <c r="S49" s="17">
        <f ca="1">IF(OR(INDIRECT(CONCATENATE("'2018-11'!S",TEXT(MATCH($C49,'2018-11'!$C$2:$C$100,0)+1,0)))="",INDIRECT(CONCATENATE("'2018-10'!S",TEXT(MATCH($C49,'2018-10'!$C$2:$C$100,0)+1,0)))="",AND(INDIRECT(CONCATENATE("'2018-11'!S",TEXT(MATCH($C49,'2018-11'!$C$2:$C$100,0)+1,0)))="",INDIRECT(CONCATENATE("'2018-10'!S",TEXT(MATCH($C49,'2018-10'!$C$2:$C$100,0)+1,0)))="")),"Н/Д",INDIRECT(CONCATENATE("'2018-11'!S",TEXT(MATCH($C49,'2018-11'!$C$2:$C$100,0)+1,0)))-INDIRECT(CONCATENATE("'2018-10'!S",TEXT(MATCH($C49,'2018-10'!$C$2:$C$100,0)+1,0))))</f>
        <v>629399.25999999978</v>
      </c>
      <c r="T49" s="17">
        <f ca="1">IF(OR(INDIRECT(CONCATENATE("'2018-11'!T",TEXT(MATCH($C49,'2018-11'!$C$2:$C$100,0)+1,0)))="",INDIRECT(CONCATENATE("'2018-10'!T",TEXT(MATCH($C49,'2018-10'!$C$2:$C$100,0)+1,0)))="",AND(INDIRECT(CONCATENATE("'2018-11'!T",TEXT(MATCH($C49,'2018-11'!$C$2:$C$100,0)+1,0)))="",INDIRECT(CONCATENATE("'2018-10'!T",TEXT(MATCH($C49,'2018-10'!$C$2:$C$100,0)+1,0)))="")),"Н/Д",INDIRECT(CONCATENATE("'2018-11'!T",TEXT(MATCH($C49,'2018-11'!$C$2:$C$100,0)+1,0)))-INDIRECT(CONCATENATE("'2018-10'!T",TEXT(MATCH($C49,'2018-10'!$C$2:$C$100,0)+1,0))))</f>
        <v>221909559.32000017</v>
      </c>
      <c r="U49" s="17">
        <f ca="1">IF(OR(INDIRECT(CONCATENATE("'2018-11'!U",TEXT(MATCH($C49,'2018-11'!$C$2:$C$100,0)+1,0)))="",INDIRECT(CONCATENATE("'2018-10'!U",TEXT(MATCH($C49,'2018-10'!$C$2:$C$100,0)+1,0)))="",AND(INDIRECT(CONCATENATE("'2018-11'!U",TEXT(MATCH($C49,'2018-11'!$C$2:$C$100,0)+1,0)))="",INDIRECT(CONCATENATE("'2018-10'!U",TEXT(MATCH($C49,'2018-10'!$C$2:$C$100,0)+1,0)))="")),"Н/Д",INDIRECT(CONCATENATE("'2018-11'!U",TEXT(MATCH($C49,'2018-11'!$C$2:$C$100,0)+1,0)))-INDIRECT(CONCATENATE("'2018-10'!U",TEXT(MATCH($C49,'2018-10'!$C$2:$C$100,0)+1,0))))</f>
        <v>37640639</v>
      </c>
      <c r="V49" s="17">
        <f ca="1">IF(OR(INDIRECT(CONCATENATE("'2018-11'!V",TEXT(MATCH($C49,'2018-11'!$C$2:$C$100,0)+1,0)))="",INDIRECT(CONCATENATE("'2018-10'!V",TEXT(MATCH($C49,'2018-10'!$C$2:$C$100,0)+1,0)))="",AND(INDIRECT(CONCATENATE("'2018-11'!V",TEXT(MATCH($C49,'2018-11'!$C$2:$C$100,0)+1,0)))="",INDIRECT(CONCATENATE("'2018-10'!V",TEXT(MATCH($C49,'2018-10'!$C$2:$C$100,0)+1,0)))="")),"Н/Д",INDIRECT(CONCATENATE("'2018-11'!V",TEXT(MATCH($C49,'2018-11'!$C$2:$C$100,0)+1,0)))-INDIRECT(CONCATENATE("'2018-10'!V",TEXT(MATCH($C49,'2018-10'!$C$2:$C$100,0)+1,0))))</f>
        <v>3619696887.2099991</v>
      </c>
      <c r="W49" s="17">
        <f ca="1">IF(OR(INDIRECT(CONCATENATE("'2018-11'!W",TEXT(MATCH($C49,'2018-11'!$C$2:$C$100,0)+1,0)))="",INDIRECT(CONCATENATE("'2018-10'!W",TEXT(MATCH($C49,'2018-10'!$C$2:$C$100,0)+1,0)))="",AND(INDIRECT(CONCATENATE("'2018-11'!W",TEXT(MATCH($C49,'2018-11'!$C$2:$C$100,0)+1,0)))="",INDIRECT(CONCATENATE("'2018-10'!W",TEXT(MATCH($C49,'2018-10'!$C$2:$C$100,0)+1,0)))="")),"Н/Д",INDIRECT(CONCATENATE("'2018-11'!W",TEXT(MATCH($C49,'2018-11'!$C$2:$C$100,0)+1,0)))-INDIRECT(CONCATENATE("'2018-10'!W",TEXT(MATCH($C49,'2018-10'!$C$2:$C$100,0)+1,0))))</f>
        <v>110770704136.87</v>
      </c>
    </row>
    <row r="50" spans="1:23" x14ac:dyDescent="0.25">
      <c r="A50" s="2" t="s">
        <v>69</v>
      </c>
      <c r="B50" s="2" t="s">
        <v>74</v>
      </c>
      <c r="C50" s="15">
        <v>50000000</v>
      </c>
      <c r="D50" s="2" t="s">
        <v>214</v>
      </c>
      <c r="E50" s="17">
        <f ca="1">IF(OR(INDIRECT(CONCATENATE("'2018-11'!E",TEXT(MATCH($C50,'2018-11'!$C$2:$C$100,0)+1,0)))="",INDIRECT(CONCATENATE("'2018-10'!E",TEXT(MATCH($C50,'2018-10'!$C$2:$C$100,0)+1,0)))="",AND(INDIRECT(CONCATENATE("'2018-11'!E",TEXT(MATCH($C50,'2018-11'!$C$2:$C$100,0)+1,0)))="",INDIRECT(CONCATENATE("'2018-10'!E",TEXT(MATCH($C50,'2018-10'!$C$2:$C$100,0)+1,0)))="")),"Н/Д",INDIRECT(CONCATENATE("'2018-11'!E",TEXT(MATCH($C50,'2018-11'!$C$2:$C$100,0)+1,0)))-INDIRECT(CONCATENATE("'2018-10'!E",TEXT(MATCH($C50,'2018-10'!$C$2:$C$100,0)+1,0))))</f>
        <v>21130278519.220001</v>
      </c>
      <c r="F50" s="17">
        <f ca="1">IF(OR(INDIRECT(CONCATENATE("'2018-11'!F",TEXT(MATCH($C50,'2018-11'!$C$2:$C$100,0)+1,0)))="",INDIRECT(CONCATENATE("'2018-10'!F",TEXT(MATCH($C50,'2018-10'!$C$2:$C$100,0)+1,0)))="",AND(INDIRECT(CONCATENATE("'2018-11'!F",TEXT(MATCH($C50,'2018-11'!$C$2:$C$100,0)+1,0)))="",INDIRECT(CONCATENATE("'2018-10'!F",TEXT(MATCH($C50,'2018-10'!$C$2:$C$100,0)+1,0)))="")),"Н/Д",INDIRECT(CONCATENATE("'2018-11'!F",TEXT(MATCH($C50,'2018-11'!$C$2:$C$100,0)+1,0)))-INDIRECT(CONCATENATE("'2018-10'!F",TEXT(MATCH($C50,'2018-10'!$C$2:$C$100,0)+1,0))))</f>
        <v>19453253675.580002</v>
      </c>
      <c r="G50" s="17">
        <f ca="1">IF(OR(INDIRECT(CONCATENATE("'2018-11'!G",TEXT(MATCH($C50,'2018-11'!$C$2:$C$100,0)+1,0)))="",INDIRECT(CONCATENATE("'2018-10'!G",TEXT(MATCH($C50,'2018-10'!$C$2:$C$100,0)+1,0)))="",AND(INDIRECT(CONCATENATE("'2018-11'!G",TEXT(MATCH($C50,'2018-11'!$C$2:$C$100,0)+1,0)))="",INDIRECT(CONCATENATE("'2018-10'!G",TEXT(MATCH($C50,'2018-10'!$C$2:$C$100,0)+1,0)))="")),"Н/Д",INDIRECT(CONCATENATE("'2018-11'!G",TEXT(MATCH($C50,'2018-11'!$C$2:$C$100,0)+1,0)))-INDIRECT(CONCATENATE("'2018-10'!G",TEXT(MATCH($C50,'2018-10'!$C$2:$C$100,0)+1,0))))</f>
        <v>5689127808.2800026</v>
      </c>
      <c r="H50" s="17">
        <f ca="1">IF(OR(INDIRECT(CONCATENATE("'2018-11'!H",TEXT(MATCH($C50,'2018-11'!$C$2:$C$100,0)+1,0)))="",INDIRECT(CONCATENATE("'2018-10'!H",TEXT(MATCH($C50,'2018-10'!$C$2:$C$100,0)+1,0)))="",AND(INDIRECT(CONCATENATE("'2018-11'!H",TEXT(MATCH($C50,'2018-11'!$C$2:$C$100,0)+1,0)))="",INDIRECT(CONCATENATE("'2018-10'!H",TEXT(MATCH($C50,'2018-10'!$C$2:$C$100,0)+1,0)))="")),"Н/Д",INDIRECT(CONCATENATE("'2018-11'!H",TEXT(MATCH($C50,'2018-11'!$C$2:$C$100,0)+1,0)))-INDIRECT(CONCATENATE("'2018-10'!H",TEXT(MATCH($C50,'2018-10'!$C$2:$C$100,0)+1,0))))</f>
        <v>4863052187.4700012</v>
      </c>
      <c r="I50" s="17">
        <f ca="1">IF(OR(INDIRECT(CONCATENATE("'2018-11'!I",TEXT(MATCH($C50,'2018-11'!$C$2:$C$100,0)+1,0)))="",INDIRECT(CONCATENATE("'2018-10'!I",TEXT(MATCH($C50,'2018-10'!$C$2:$C$100,0)+1,0)))="",AND(INDIRECT(CONCATENATE("'2018-11'!I",TEXT(MATCH($C50,'2018-11'!$C$2:$C$100,0)+1,0)))="",INDIRECT(CONCATENATE("'2018-10'!I",TEXT(MATCH($C50,'2018-10'!$C$2:$C$100,0)+1,0)))="")),"Н/Д",INDIRECT(CONCATENATE("'2018-11'!I",TEXT(MATCH($C50,'2018-11'!$C$2:$C$100,0)+1,0)))-INDIRECT(CONCATENATE("'2018-10'!I",TEXT(MATCH($C50,'2018-10'!$C$2:$C$100,0)+1,0))))</f>
        <v>1279300600.3799992</v>
      </c>
      <c r="J50" s="17" t="str">
        <f ca="1">IF(OR(INDIRECT(CONCATENATE("'2018-11'!J",TEXT(MATCH($C50,'2018-11'!$C$2:$C$100,0)+1,0)))="",INDIRECT(CONCATENATE("'2018-10'!J",TEXT(MATCH($C50,'2018-10'!$C$2:$C$100,0)+1,0)))="",AND(INDIRECT(CONCATENATE("'2018-11'!J",TEXT(MATCH($C50,'2018-11'!$C$2:$C$100,0)+1,0)))="",INDIRECT(CONCATENATE("'2018-10'!J",TEXT(MATCH($C50,'2018-10'!$C$2:$C$100,0)+1,0)))="")),"Н/Д",INDIRECT(CONCATENATE("'2018-11'!J",TEXT(MATCH($C50,'2018-11'!$C$2:$C$100,0)+1,0)))-INDIRECT(CONCATENATE("'2018-10'!J",TEXT(MATCH($C50,'2018-10'!$C$2:$C$100,0)+1,0))))</f>
        <v>Н/Д</v>
      </c>
      <c r="K50" s="17">
        <f ca="1">IF(OR(INDIRECT(CONCATENATE("'2018-11'!K",TEXT(MATCH($C50,'2018-11'!$C$2:$C$100,0)+1,0)))="",INDIRECT(CONCATENATE("'2018-10'!K",TEXT(MATCH($C50,'2018-10'!$C$2:$C$100,0)+1,0)))="",AND(INDIRECT(CONCATENATE("'2018-11'!K",TEXT(MATCH($C50,'2018-11'!$C$2:$C$100,0)+1,0)))="",INDIRECT(CONCATENATE("'2018-10'!K",TEXT(MATCH($C50,'2018-10'!$C$2:$C$100,0)+1,0)))="")),"Н/Д",INDIRECT(CONCATENATE("'2018-11'!K",TEXT(MATCH($C50,'2018-11'!$C$2:$C$100,0)+1,0)))-INDIRECT(CONCATENATE("'2018-10'!K",TEXT(MATCH($C50,'2018-10'!$C$2:$C$100,0)+1,0))))</f>
        <v>2263791542.2099991</v>
      </c>
      <c r="L50" s="17">
        <f ca="1">IF(OR(INDIRECT(CONCATENATE("'2018-11'!L",TEXT(MATCH($C50,'2018-11'!$C$2:$C$100,0)+1,0)))="",INDIRECT(CONCATENATE("'2018-10'!L",TEXT(MATCH($C50,'2018-10'!$C$2:$C$100,0)+1,0)))="",AND(INDIRECT(CONCATENATE("'2018-11'!L",TEXT(MATCH($C50,'2018-11'!$C$2:$C$100,0)+1,0)))="",INDIRECT(CONCATENATE("'2018-10'!L",TEXT(MATCH($C50,'2018-10'!$C$2:$C$100,0)+1,0)))="")),"Н/Д",INDIRECT(CONCATENATE("'2018-11'!L",TEXT(MATCH($C50,'2018-11'!$C$2:$C$100,0)+1,0)))-INDIRECT(CONCATENATE("'2018-10'!L",TEXT(MATCH($C50,'2018-10'!$C$2:$C$100,0)+1,0))))</f>
        <v>4211469327.9500008</v>
      </c>
      <c r="M50" s="17">
        <f ca="1">IF(OR(INDIRECT(CONCATENATE("'2018-11'!M",TEXT(MATCH($C50,'2018-11'!$C$2:$C$100,0)+1,0)))="",INDIRECT(CONCATENATE("'2018-10'!M",TEXT(MATCH($C50,'2018-10'!$C$2:$C$100,0)+1,0)))="",AND(INDIRECT(CONCATENATE("'2018-11'!M",TEXT(MATCH($C50,'2018-11'!$C$2:$C$100,0)+1,0)))="",INDIRECT(CONCATENATE("'2018-10'!M",TEXT(MATCH($C50,'2018-10'!$C$2:$C$100,0)+1,0)))="")),"Н/Д",INDIRECT(CONCATENATE("'2018-11'!M",TEXT(MATCH($C50,'2018-11'!$C$2:$C$100,0)+1,0)))-INDIRECT(CONCATENATE("'2018-10'!M",TEXT(MATCH($C50,'2018-10'!$C$2:$C$100,0)+1,0))))</f>
        <v>105641747.66999996</v>
      </c>
      <c r="N50" s="17">
        <f ca="1">IF(OR(INDIRECT(CONCATENATE("'2018-11'!N",TEXT(MATCH($C50,'2018-11'!$C$2:$C$100,0)+1,0)))="",INDIRECT(CONCATENATE("'2018-10'!N",TEXT(MATCH($C50,'2018-10'!$C$2:$C$100,0)+1,0)))="",AND(INDIRECT(CONCATENATE("'2018-11'!N",TEXT(MATCH($C50,'2018-11'!$C$2:$C$100,0)+1,0)))="",INDIRECT(CONCATENATE("'2018-10'!N",TEXT(MATCH($C50,'2018-10'!$C$2:$C$100,0)+1,0)))="")),"Н/Д",INDIRECT(CONCATENATE("'2018-11'!N",TEXT(MATCH($C50,'2018-11'!$C$2:$C$100,0)+1,0)))-INDIRECT(CONCATENATE("'2018-10'!NE",TEXT(MATCH($C50,'2018-10'!$C$2:$C$100,0)+1,0))))</f>
        <v>734162028.24000001</v>
      </c>
      <c r="O50" s="17">
        <f ca="1">IF(OR(INDIRECT(CONCATENATE("'2018-11'!O",TEXT(MATCH($C50,'2018-11'!$C$2:$C$100,0)+1,0)))="",INDIRECT(CONCATENATE("'2018-10'!O",TEXT(MATCH($C50,'2018-10'!$C$2:$C$100,0)+1,0)))="",AND(INDIRECT(CONCATENATE("'2018-11'!O",TEXT(MATCH($C50,'2018-11'!$C$2:$C$100,0)+1,0)))="",INDIRECT(CONCATENATE("'2018-10'!O",TEXT(MATCH($C50,'2018-10'!$C$2:$C$100,0)+1,0)))="")),"Н/Д",INDIRECT(CONCATENATE("'2018-11'!O",TEXT(MATCH($C50,'2018-11'!$C$2:$C$100,0)+1,0)))-INDIRECT(CONCATENATE("'2018-10'!O",TEXT(MATCH($C50,'2018-10'!$C$2:$C$100,0)+1,0))))</f>
        <v>84239.07</v>
      </c>
      <c r="P50" s="17">
        <f ca="1">IF(OR(INDIRECT(CONCATENATE("'2018-11'!P",TEXT(MATCH($C50,'2018-11'!$C$2:$C$100,0)+1,0)))="",INDIRECT(CONCATENATE("'2018-10'!P",TEXT(MATCH($C50,'2018-10'!$C$2:$C$100,0)+1,0)))="",AND(INDIRECT(CONCATENATE("'2018-11'!P",TEXT(MATCH($C50,'2018-11'!$C$2:$C$100,0)+1,0)))="",INDIRECT(CONCATENATE("'2018-10'!P",TEXT(MATCH($C50,'2018-10'!$C$2:$C$100,0)+1,0)))="")),"Н/Д",INDIRECT(CONCATENATE("'2018-11'!P",TEXT(MATCH($C50,'2018-11'!$C$2:$C$100,0)+1,0)))-INDIRECT(CONCATENATE("'2018-10'!P",TEXT(MATCH($C50,'2018-10'!$C$2:$C$100,0)+1,0))))</f>
        <v>345878666.94999981</v>
      </c>
      <c r="Q50" s="17">
        <f ca="1">IF(OR(INDIRECT(CONCATENATE("'2018-11'!Q",TEXT(MATCH($C50,'2018-11'!$C$2:$C$100,0)+1,0)))="",INDIRECT(CONCATENATE("'2018-10'!Q",TEXT(MATCH($C50,'2018-10'!$C$2:$C$100,0)+1,0)))="",AND(INDIRECT(CONCATENATE("'2018-11'!Q",TEXT(MATCH($C50,'2018-11'!$C$2:$C$100,0)+1,0)))="",INDIRECT(CONCATENATE("'2018-10'!Q",TEXT(MATCH($C50,'2018-10'!$C$2:$C$100,0)+1,0)))="")),"Н/Д",INDIRECT(CONCATENATE("'2018-11'!Q",TEXT(MATCH($C50,'2018-11'!$C$2:$C$100,0)+1,0)))-INDIRECT(CONCATENATE("'2018-10'!Q",TEXT(MATCH($C50,'2018-10'!$C$2:$C$100,0)+1,0))))</f>
        <v>31701718.439999998</v>
      </c>
      <c r="R50" s="17">
        <f ca="1">IF(OR(INDIRECT(CONCATENATE("'2018-11'!R",TEXT(MATCH($C50,'2018-11'!$C$2:$C$100,0)+1,0)))="",INDIRECT(CONCATENATE("'2018-10'!R",TEXT(MATCH($C50,'2018-10'!$C$2:$C$100,0)+1,0)))="",AND(INDIRECT(CONCATENATE("'2018-11'!R",TEXT(MATCH($C50,'2018-11'!$C$2:$C$100,0)+1,0)))="",INDIRECT(CONCATENATE("'2018-10'!R",TEXT(MATCH($C50,'2018-10'!$C$2:$C$100,0)+1,0)))="")),"Н/Д",INDIRECT(CONCATENATE("'2018-11'!R",TEXT(MATCH($C50,'2018-11'!$C$2:$C$100,0)+1,0)))-INDIRECT(CONCATENATE("'2018-10'!R",TEXT(MATCH($C50,'2018-10'!$C$2:$C$100,0)+1,0))))</f>
        <v>163949381.68999994</v>
      </c>
      <c r="S50" s="17">
        <f ca="1">IF(OR(INDIRECT(CONCATENATE("'2018-11'!S",TEXT(MATCH($C50,'2018-11'!$C$2:$C$100,0)+1,0)))="",INDIRECT(CONCATENATE("'2018-10'!S",TEXT(MATCH($C50,'2018-10'!$C$2:$C$100,0)+1,0)))="",AND(INDIRECT(CONCATENATE("'2018-11'!S",TEXT(MATCH($C50,'2018-11'!$C$2:$C$100,0)+1,0)))="",INDIRECT(CONCATENATE("'2018-10'!S",TEXT(MATCH($C50,'2018-10'!$C$2:$C$100,0)+1,0)))="")),"Н/Д",INDIRECT(CONCATENATE("'2018-11'!S",TEXT(MATCH($C50,'2018-11'!$C$2:$C$100,0)+1,0)))-INDIRECT(CONCATENATE("'2018-10'!S",TEXT(MATCH($C50,'2018-10'!$C$2:$C$100,0)+1,0))))</f>
        <v>29230</v>
      </c>
      <c r="T50" s="17">
        <f ca="1">IF(OR(INDIRECT(CONCATENATE("'2018-11'!T",TEXT(MATCH($C50,'2018-11'!$C$2:$C$100,0)+1,0)))="",INDIRECT(CONCATENATE("'2018-10'!T",TEXT(MATCH($C50,'2018-10'!$C$2:$C$100,0)+1,0)))="",AND(INDIRECT(CONCATENATE("'2018-11'!T",TEXT(MATCH($C50,'2018-11'!$C$2:$C$100,0)+1,0)))="",INDIRECT(CONCATENATE("'2018-10'!T",TEXT(MATCH($C50,'2018-10'!$C$2:$C$100,0)+1,0)))="")),"Н/Д",INDIRECT(CONCATENATE("'2018-11'!T",TEXT(MATCH($C50,'2018-11'!$C$2:$C$100,0)+1,0)))-INDIRECT(CONCATENATE("'2018-10'!T",TEXT(MATCH($C50,'2018-10'!$C$2:$C$100,0)+1,0))))</f>
        <v>163109723.0999999</v>
      </c>
      <c r="U50" s="17">
        <f ca="1">IF(OR(INDIRECT(CONCATENATE("'2018-11'!U",TEXT(MATCH($C50,'2018-11'!$C$2:$C$100,0)+1,0)))="",INDIRECT(CONCATENATE("'2018-10'!U",TEXT(MATCH($C50,'2018-10'!$C$2:$C$100,0)+1,0)))="",AND(INDIRECT(CONCATENATE("'2018-11'!U",TEXT(MATCH($C50,'2018-11'!$C$2:$C$100,0)+1,0)))="",INDIRECT(CONCATENATE("'2018-10'!U",TEXT(MATCH($C50,'2018-10'!$C$2:$C$100,0)+1,0)))="")),"Н/Д",INDIRECT(CONCATENATE("'2018-11'!U",TEXT(MATCH($C50,'2018-11'!$C$2:$C$100,0)+1,0)))-INDIRECT(CONCATENATE("'2018-10'!U",TEXT(MATCH($C50,'2018-10'!$C$2:$C$100,0)+1,0))))</f>
        <v>48497784.349999994</v>
      </c>
      <c r="V50" s="17">
        <f ca="1">IF(OR(INDIRECT(CONCATENATE("'2018-11'!V",TEXT(MATCH($C50,'2018-11'!$C$2:$C$100,0)+1,0)))="",INDIRECT(CONCATENATE("'2018-10'!V",TEXT(MATCH($C50,'2018-10'!$C$2:$C$100,0)+1,0)))="",AND(INDIRECT(CONCATENATE("'2018-11'!V",TEXT(MATCH($C50,'2018-11'!$C$2:$C$100,0)+1,0)))="",INDIRECT(CONCATENATE("'2018-10'!V",TEXT(MATCH($C50,'2018-10'!$C$2:$C$100,0)+1,0)))="")),"Н/Д",INDIRECT(CONCATENATE("'2018-11'!V",TEXT(MATCH($C50,'2018-11'!$C$2:$C$100,0)+1,0)))-INDIRECT(CONCATENATE("'2018-10'!V",TEXT(MATCH($C50,'2018-10'!$C$2:$C$100,0)+1,0))))</f>
        <v>1677024843.6399994</v>
      </c>
      <c r="W50" s="17">
        <f ca="1">IF(OR(INDIRECT(CONCATENATE("'2018-11'!W",TEXT(MATCH($C50,'2018-11'!$C$2:$C$100,0)+1,0)))="",INDIRECT(CONCATENATE("'2018-10'!W",TEXT(MATCH($C50,'2018-10'!$C$2:$C$100,0)+1,0)))="",AND(INDIRECT(CONCATENATE("'2018-11'!W",TEXT(MATCH($C50,'2018-11'!$C$2:$C$100,0)+1,0)))="",INDIRECT(CONCATENATE("'2018-10'!W",TEXT(MATCH($C50,'2018-10'!$C$2:$C$100,0)+1,0)))="")),"Н/Д",INDIRECT(CONCATENATE("'2018-11'!W",TEXT(MATCH($C50,'2018-11'!$C$2:$C$100,0)+1,0)))-INDIRECT(CONCATENATE("'2018-10'!W",TEXT(MATCH($C50,'2018-10'!$C$2:$C$100,0)+1,0))))</f>
        <v>61505141546.960022</v>
      </c>
    </row>
    <row r="51" spans="1:23" x14ac:dyDescent="0.25">
      <c r="A51" s="2" t="s">
        <v>69</v>
      </c>
      <c r="B51" s="2" t="s">
        <v>75</v>
      </c>
      <c r="C51" s="15">
        <v>52000000</v>
      </c>
      <c r="D51" s="2" t="s">
        <v>214</v>
      </c>
      <c r="E51" s="17">
        <f ca="1">IF(OR(INDIRECT(CONCATENATE("'2018-11'!E",TEXT(MATCH($C51,'2018-11'!$C$2:$C$100,0)+1,0)))="",INDIRECT(CONCATENATE("'2018-10'!E",TEXT(MATCH($C51,'2018-10'!$C$2:$C$100,0)+1,0)))="",AND(INDIRECT(CONCATENATE("'2018-11'!E",TEXT(MATCH($C51,'2018-11'!$C$2:$C$100,0)+1,0)))="",INDIRECT(CONCATENATE("'2018-10'!E",TEXT(MATCH($C51,'2018-10'!$C$2:$C$100,0)+1,0)))="")),"Н/Д",INDIRECT(CONCATENATE("'2018-11'!E",TEXT(MATCH($C51,'2018-11'!$C$2:$C$100,0)+1,0)))-INDIRECT(CONCATENATE("'2018-10'!E",TEXT(MATCH($C51,'2018-10'!$C$2:$C$100,0)+1,0))))</f>
        <v>10489748696.320007</v>
      </c>
      <c r="F51" s="17">
        <f ca="1">IF(OR(INDIRECT(CONCATENATE("'2018-11'!F",TEXT(MATCH($C51,'2018-11'!$C$2:$C$100,0)+1,0)))="",INDIRECT(CONCATENATE("'2018-10'!F",TEXT(MATCH($C51,'2018-10'!$C$2:$C$100,0)+1,0)))="",AND(INDIRECT(CONCATENATE("'2018-11'!F",TEXT(MATCH($C51,'2018-11'!$C$2:$C$100,0)+1,0)))="",INDIRECT(CONCATENATE("'2018-10'!F",TEXT(MATCH($C51,'2018-10'!$C$2:$C$100,0)+1,0)))="")),"Н/Д",INDIRECT(CONCATENATE("'2018-11'!F",TEXT(MATCH($C51,'2018-11'!$C$2:$C$100,0)+1,0)))-INDIRECT(CONCATENATE("'2018-10'!F",TEXT(MATCH($C51,'2018-10'!$C$2:$C$100,0)+1,0))))</f>
        <v>8702324165.1299973</v>
      </c>
      <c r="G51" s="17">
        <f ca="1">IF(OR(INDIRECT(CONCATENATE("'2018-11'!G",TEXT(MATCH($C51,'2018-11'!$C$2:$C$100,0)+1,0)))="",INDIRECT(CONCATENATE("'2018-10'!G",TEXT(MATCH($C51,'2018-10'!$C$2:$C$100,0)+1,0)))="",AND(INDIRECT(CONCATENATE("'2018-11'!G",TEXT(MATCH($C51,'2018-11'!$C$2:$C$100,0)+1,0)))="",INDIRECT(CONCATENATE("'2018-10'!G",TEXT(MATCH($C51,'2018-10'!$C$2:$C$100,0)+1,0)))="")),"Н/Д",INDIRECT(CONCATENATE("'2018-11'!G",TEXT(MATCH($C51,'2018-11'!$C$2:$C$100,0)+1,0)))-INDIRECT(CONCATENATE("'2018-10'!G",TEXT(MATCH($C51,'2018-10'!$C$2:$C$100,0)+1,0))))</f>
        <v>1863157674.039999</v>
      </c>
      <c r="H51" s="17">
        <f ca="1">IF(OR(INDIRECT(CONCATENATE("'2018-11'!H",TEXT(MATCH($C51,'2018-11'!$C$2:$C$100,0)+1,0)))="",INDIRECT(CONCATENATE("'2018-10'!H",TEXT(MATCH($C51,'2018-10'!$C$2:$C$100,0)+1,0)))="",AND(INDIRECT(CONCATENATE("'2018-11'!H",TEXT(MATCH($C51,'2018-11'!$C$2:$C$100,0)+1,0)))="",INDIRECT(CONCATENATE("'2018-10'!H",TEXT(MATCH($C51,'2018-10'!$C$2:$C$100,0)+1,0)))="")),"Н/Д",INDIRECT(CONCATENATE("'2018-11'!H",TEXT(MATCH($C51,'2018-11'!$C$2:$C$100,0)+1,0)))-INDIRECT(CONCATENATE("'2018-10'!H",TEXT(MATCH($C51,'2018-10'!$C$2:$C$100,0)+1,0))))</f>
        <v>2397165316.3400002</v>
      </c>
      <c r="I51" s="17">
        <f ca="1">IF(OR(INDIRECT(CONCATENATE("'2018-11'!I",TEXT(MATCH($C51,'2018-11'!$C$2:$C$100,0)+1,0)))="",INDIRECT(CONCATENATE("'2018-10'!I",TEXT(MATCH($C51,'2018-10'!$C$2:$C$100,0)+1,0)))="",AND(INDIRECT(CONCATENATE("'2018-11'!I",TEXT(MATCH($C51,'2018-11'!$C$2:$C$100,0)+1,0)))="",INDIRECT(CONCATENATE("'2018-10'!I",TEXT(MATCH($C51,'2018-10'!$C$2:$C$100,0)+1,0)))="")),"Н/Д",INDIRECT(CONCATENATE("'2018-11'!I",TEXT(MATCH($C51,'2018-11'!$C$2:$C$100,0)+1,0)))-INDIRECT(CONCATENATE("'2018-10'!I",TEXT(MATCH($C51,'2018-10'!$C$2:$C$100,0)+1,0))))</f>
        <v>1258396283.7000008</v>
      </c>
      <c r="J51" s="17" t="str">
        <f ca="1">IF(OR(INDIRECT(CONCATENATE("'2018-11'!J",TEXT(MATCH($C51,'2018-11'!$C$2:$C$100,0)+1,0)))="",INDIRECT(CONCATENATE("'2018-10'!J",TEXT(MATCH($C51,'2018-10'!$C$2:$C$100,0)+1,0)))="",AND(INDIRECT(CONCATENATE("'2018-11'!J",TEXT(MATCH($C51,'2018-11'!$C$2:$C$100,0)+1,0)))="",INDIRECT(CONCATENATE("'2018-10'!J",TEXT(MATCH($C51,'2018-10'!$C$2:$C$100,0)+1,0)))="")),"Н/Д",INDIRECT(CONCATENATE("'2018-11'!J",TEXT(MATCH($C51,'2018-11'!$C$2:$C$100,0)+1,0)))-INDIRECT(CONCATENATE("'2018-10'!J",TEXT(MATCH($C51,'2018-10'!$C$2:$C$100,0)+1,0))))</f>
        <v>Н/Д</v>
      </c>
      <c r="K51" s="17">
        <f ca="1">IF(OR(INDIRECT(CONCATENATE("'2018-11'!K",TEXT(MATCH($C51,'2018-11'!$C$2:$C$100,0)+1,0)))="",INDIRECT(CONCATENATE("'2018-10'!K",TEXT(MATCH($C51,'2018-10'!$C$2:$C$100,0)+1,0)))="",AND(INDIRECT(CONCATENATE("'2018-11'!K",TEXT(MATCH($C51,'2018-11'!$C$2:$C$100,0)+1,0)))="",INDIRECT(CONCATENATE("'2018-10'!K",TEXT(MATCH($C51,'2018-10'!$C$2:$C$100,0)+1,0)))="")),"Н/Д",INDIRECT(CONCATENATE("'2018-11'!K",TEXT(MATCH($C51,'2018-11'!$C$2:$C$100,0)+1,0)))-INDIRECT(CONCATENATE("'2018-10'!K",TEXT(MATCH($C51,'2018-10'!$C$2:$C$100,0)+1,0))))</f>
        <v>943482113.98999977</v>
      </c>
      <c r="L51" s="17">
        <f ca="1">IF(OR(INDIRECT(CONCATENATE("'2018-11'!L",TEXT(MATCH($C51,'2018-11'!$C$2:$C$100,0)+1,0)))="",INDIRECT(CONCATENATE("'2018-10'!L",TEXT(MATCH($C51,'2018-10'!$C$2:$C$100,0)+1,0)))="",AND(INDIRECT(CONCATENATE("'2018-11'!L",TEXT(MATCH($C51,'2018-11'!$C$2:$C$100,0)+1,0)))="",INDIRECT(CONCATENATE("'2018-10'!L",TEXT(MATCH($C51,'2018-10'!$C$2:$C$100,0)+1,0)))="")),"Н/Д",INDIRECT(CONCATENATE("'2018-11'!L",TEXT(MATCH($C51,'2018-11'!$C$2:$C$100,0)+1,0)))-INDIRECT(CONCATENATE("'2018-10'!L",TEXT(MATCH($C51,'2018-10'!$C$2:$C$100,0)+1,0))))</f>
        <v>1885447859.1999998</v>
      </c>
      <c r="M51" s="17">
        <f ca="1">IF(OR(INDIRECT(CONCATENATE("'2018-11'!M",TEXT(MATCH($C51,'2018-11'!$C$2:$C$100,0)+1,0)))="",INDIRECT(CONCATENATE("'2018-10'!M",TEXT(MATCH($C51,'2018-10'!$C$2:$C$100,0)+1,0)))="",AND(INDIRECT(CONCATENATE("'2018-11'!M",TEXT(MATCH($C51,'2018-11'!$C$2:$C$100,0)+1,0)))="",INDIRECT(CONCATENATE("'2018-10'!M",TEXT(MATCH($C51,'2018-10'!$C$2:$C$100,0)+1,0)))="")),"Н/Д",INDIRECT(CONCATENATE("'2018-11'!M",TEXT(MATCH($C51,'2018-11'!$C$2:$C$100,0)+1,0)))-INDIRECT(CONCATENATE("'2018-10'!M",TEXT(MATCH($C51,'2018-10'!$C$2:$C$100,0)+1,0))))</f>
        <v>1539870.0899999999</v>
      </c>
      <c r="N51" s="17">
        <f ca="1">IF(OR(INDIRECT(CONCATENATE("'2018-11'!N",TEXT(MATCH($C51,'2018-11'!$C$2:$C$100,0)+1,0)))="",INDIRECT(CONCATENATE("'2018-10'!N",TEXT(MATCH($C51,'2018-10'!$C$2:$C$100,0)+1,0)))="",AND(INDIRECT(CONCATENATE("'2018-11'!N",TEXT(MATCH($C51,'2018-11'!$C$2:$C$100,0)+1,0)))="",INDIRECT(CONCATENATE("'2018-10'!N",TEXT(MATCH($C51,'2018-10'!$C$2:$C$100,0)+1,0)))="")),"Н/Д",INDIRECT(CONCATENATE("'2018-11'!N",TEXT(MATCH($C51,'2018-11'!$C$2:$C$100,0)+1,0)))-INDIRECT(CONCATENATE("'2018-10'!NE",TEXT(MATCH($C51,'2018-10'!$C$2:$C$100,0)+1,0))))</f>
        <v>441151796.92000002</v>
      </c>
      <c r="O51" s="17">
        <f ca="1">IF(OR(INDIRECT(CONCATENATE("'2018-11'!O",TEXT(MATCH($C51,'2018-11'!$C$2:$C$100,0)+1,0)))="",INDIRECT(CONCATENATE("'2018-10'!O",TEXT(MATCH($C51,'2018-10'!$C$2:$C$100,0)+1,0)))="",AND(INDIRECT(CONCATENATE("'2018-11'!O",TEXT(MATCH($C51,'2018-11'!$C$2:$C$100,0)+1,0)))="",INDIRECT(CONCATENATE("'2018-10'!O",TEXT(MATCH($C51,'2018-10'!$C$2:$C$100,0)+1,0)))="")),"Н/Д",INDIRECT(CONCATENATE("'2018-11'!O",TEXT(MATCH($C51,'2018-11'!$C$2:$C$100,0)+1,0)))-INDIRECT(CONCATENATE("'2018-10'!O",TEXT(MATCH($C51,'2018-10'!$C$2:$C$100,0)+1,0))))</f>
        <v>8355.25</v>
      </c>
      <c r="P51" s="17">
        <f ca="1">IF(OR(INDIRECT(CONCATENATE("'2018-11'!P",TEXT(MATCH($C51,'2018-11'!$C$2:$C$100,0)+1,0)))="",INDIRECT(CONCATENATE("'2018-10'!P",TEXT(MATCH($C51,'2018-10'!$C$2:$C$100,0)+1,0)))="",AND(INDIRECT(CONCATENATE("'2018-11'!P",TEXT(MATCH($C51,'2018-11'!$C$2:$C$100,0)+1,0)))="",INDIRECT(CONCATENATE("'2018-10'!P",TEXT(MATCH($C51,'2018-10'!$C$2:$C$100,0)+1,0)))="")),"Н/Д",INDIRECT(CONCATENATE("'2018-11'!P",TEXT(MATCH($C51,'2018-11'!$C$2:$C$100,0)+1,0)))-INDIRECT(CONCATENATE("'2018-10'!P",TEXT(MATCH($C51,'2018-10'!$C$2:$C$100,0)+1,0))))</f>
        <v>123732072.03000009</v>
      </c>
      <c r="Q51" s="17">
        <f ca="1">IF(OR(INDIRECT(CONCATENATE("'2018-11'!Q",TEXT(MATCH($C51,'2018-11'!$C$2:$C$100,0)+1,0)))="",INDIRECT(CONCATENATE("'2018-10'!Q",TEXT(MATCH($C51,'2018-10'!$C$2:$C$100,0)+1,0)))="",AND(INDIRECT(CONCATENATE("'2018-11'!Q",TEXT(MATCH($C51,'2018-11'!$C$2:$C$100,0)+1,0)))="",INDIRECT(CONCATENATE("'2018-10'!Q",TEXT(MATCH($C51,'2018-10'!$C$2:$C$100,0)+1,0)))="")),"Н/Д",INDIRECT(CONCATENATE("'2018-11'!Q",TEXT(MATCH($C51,'2018-11'!$C$2:$C$100,0)+1,0)))-INDIRECT(CONCATENATE("'2018-10'!Q",TEXT(MATCH($C51,'2018-10'!$C$2:$C$100,0)+1,0))))</f>
        <v>39806089.26000002</v>
      </c>
      <c r="R51" s="17">
        <f ca="1">IF(OR(INDIRECT(CONCATENATE("'2018-11'!R",TEXT(MATCH($C51,'2018-11'!$C$2:$C$100,0)+1,0)))="",INDIRECT(CONCATENATE("'2018-10'!R",TEXT(MATCH($C51,'2018-10'!$C$2:$C$100,0)+1,0)))="",AND(INDIRECT(CONCATENATE("'2018-11'!R",TEXT(MATCH($C51,'2018-11'!$C$2:$C$100,0)+1,0)))="",INDIRECT(CONCATENATE("'2018-10'!R",TEXT(MATCH($C51,'2018-10'!$C$2:$C$100,0)+1,0)))="")),"Н/Д",INDIRECT(CONCATENATE("'2018-11'!R",TEXT(MATCH($C51,'2018-11'!$C$2:$C$100,0)+1,0)))-INDIRECT(CONCATENATE("'2018-10'!R",TEXT(MATCH($C51,'2018-10'!$C$2:$C$100,0)+1,0))))</f>
        <v>16956338.139999986</v>
      </c>
      <c r="S51" s="17">
        <f ca="1">IF(OR(INDIRECT(CONCATENATE("'2018-11'!S",TEXT(MATCH($C51,'2018-11'!$C$2:$C$100,0)+1,0)))="",INDIRECT(CONCATENATE("'2018-10'!S",TEXT(MATCH($C51,'2018-10'!$C$2:$C$100,0)+1,0)))="",AND(INDIRECT(CONCATENATE("'2018-11'!S",TEXT(MATCH($C51,'2018-11'!$C$2:$C$100,0)+1,0)))="",INDIRECT(CONCATENATE("'2018-10'!S",TEXT(MATCH($C51,'2018-10'!$C$2:$C$100,0)+1,0)))="")),"Н/Д",INDIRECT(CONCATENATE("'2018-11'!S",TEXT(MATCH($C51,'2018-11'!$C$2:$C$100,0)+1,0)))-INDIRECT(CONCATENATE("'2018-10'!S",TEXT(MATCH($C51,'2018-10'!$C$2:$C$100,0)+1,0))))</f>
        <v>419245.86999999918</v>
      </c>
      <c r="T51" s="17">
        <f ca="1">IF(OR(INDIRECT(CONCATENATE("'2018-11'!T",TEXT(MATCH($C51,'2018-11'!$C$2:$C$100,0)+1,0)))="",INDIRECT(CONCATENATE("'2018-10'!T",TEXT(MATCH($C51,'2018-10'!$C$2:$C$100,0)+1,0)))="",AND(INDIRECT(CONCATENATE("'2018-11'!T",TEXT(MATCH($C51,'2018-11'!$C$2:$C$100,0)+1,0)))="",INDIRECT(CONCATENATE("'2018-10'!T",TEXT(MATCH($C51,'2018-10'!$C$2:$C$100,0)+1,0)))="")),"Н/Д",INDIRECT(CONCATENATE("'2018-11'!T",TEXT(MATCH($C51,'2018-11'!$C$2:$C$100,0)+1,0)))-INDIRECT(CONCATENATE("'2018-10'!T",TEXT(MATCH($C51,'2018-10'!$C$2:$C$100,0)+1,0))))</f>
        <v>105397532.43000007</v>
      </c>
      <c r="U51" s="17">
        <f ca="1">IF(OR(INDIRECT(CONCATENATE("'2018-11'!U",TEXT(MATCH($C51,'2018-11'!$C$2:$C$100,0)+1,0)))="",INDIRECT(CONCATENATE("'2018-10'!U",TEXT(MATCH($C51,'2018-10'!$C$2:$C$100,0)+1,0)))="",AND(INDIRECT(CONCATENATE("'2018-11'!U",TEXT(MATCH($C51,'2018-11'!$C$2:$C$100,0)+1,0)))="",INDIRECT(CONCATENATE("'2018-10'!U",TEXT(MATCH($C51,'2018-10'!$C$2:$C$100,0)+1,0)))="")),"Н/Д",INDIRECT(CONCATENATE("'2018-11'!U",TEXT(MATCH($C51,'2018-11'!$C$2:$C$100,0)+1,0)))-INDIRECT(CONCATENATE("'2018-10'!U",TEXT(MATCH($C51,'2018-10'!$C$2:$C$100,0)+1,0))))</f>
        <v>28584812.370000005</v>
      </c>
      <c r="V51" s="17">
        <f ca="1">IF(OR(INDIRECT(CONCATENATE("'2018-11'!V",TEXT(MATCH($C51,'2018-11'!$C$2:$C$100,0)+1,0)))="",INDIRECT(CONCATENATE("'2018-10'!V",TEXT(MATCH($C51,'2018-10'!$C$2:$C$100,0)+1,0)))="",AND(INDIRECT(CONCATENATE("'2018-11'!V",TEXT(MATCH($C51,'2018-11'!$C$2:$C$100,0)+1,0)))="",INDIRECT(CONCATENATE("'2018-10'!V",TEXT(MATCH($C51,'2018-10'!$C$2:$C$100,0)+1,0)))="")),"Н/Д",INDIRECT(CONCATENATE("'2018-11'!V",TEXT(MATCH($C51,'2018-11'!$C$2:$C$100,0)+1,0)))-INDIRECT(CONCATENATE("'2018-10'!V",TEXT(MATCH($C51,'2018-10'!$C$2:$C$100,0)+1,0))))</f>
        <v>1787424531.1900024</v>
      </c>
      <c r="W51" s="17">
        <f ca="1">IF(OR(INDIRECT(CONCATENATE("'2018-11'!W",TEXT(MATCH($C51,'2018-11'!$C$2:$C$100,0)+1,0)))="",INDIRECT(CONCATENATE("'2018-10'!W",TEXT(MATCH($C51,'2018-10'!$C$2:$C$100,0)+1,0)))="",AND(INDIRECT(CONCATENATE("'2018-11'!W",TEXT(MATCH($C51,'2018-11'!$C$2:$C$100,0)+1,0)))="",INDIRECT(CONCATENATE("'2018-10'!W",TEXT(MATCH($C51,'2018-10'!$C$2:$C$100,0)+1,0)))="")),"Н/Д",INDIRECT(CONCATENATE("'2018-11'!W",TEXT(MATCH($C51,'2018-11'!$C$2:$C$100,0)+1,0)))-INDIRECT(CONCATENATE("'2018-10'!W",TEXT(MATCH($C51,'2018-10'!$C$2:$C$100,0)+1,0))))</f>
        <v>29691492211.110016</v>
      </c>
    </row>
    <row r="52" spans="1:23" x14ac:dyDescent="0.25">
      <c r="A52" s="2" t="s">
        <v>69</v>
      </c>
      <c r="B52" s="2" t="s">
        <v>76</v>
      </c>
      <c r="C52" s="15">
        <v>84000000</v>
      </c>
      <c r="D52" s="2" t="s">
        <v>214</v>
      </c>
      <c r="E52" s="17">
        <f ca="1">IF(OR(INDIRECT(CONCATENATE("'2018-11'!E",TEXT(MATCH($C52,'2018-11'!$C$2:$C$100,0)+1,0)))="",INDIRECT(CONCATENATE("'2018-10'!E",TEXT(MATCH($C52,'2018-10'!$C$2:$C$100,0)+1,0)))="",AND(INDIRECT(CONCATENATE("'2018-11'!E",TEXT(MATCH($C52,'2018-11'!$C$2:$C$100,0)+1,0)))="",INDIRECT(CONCATENATE("'2018-10'!E",TEXT(MATCH($C52,'2018-10'!$C$2:$C$100,0)+1,0)))="")),"Н/Д",INDIRECT(CONCATENATE("'2018-11'!E",TEXT(MATCH($C52,'2018-11'!$C$2:$C$100,0)+1,0)))-INDIRECT(CONCATENATE("'2018-10'!E",TEXT(MATCH($C52,'2018-10'!$C$2:$C$100,0)+1,0))))</f>
        <v>1623188842.6800003</v>
      </c>
      <c r="F52" s="17">
        <f ca="1">IF(OR(INDIRECT(CONCATENATE("'2018-11'!F",TEXT(MATCH($C52,'2018-11'!$C$2:$C$100,0)+1,0)))="",INDIRECT(CONCATENATE("'2018-10'!F",TEXT(MATCH($C52,'2018-10'!$C$2:$C$100,0)+1,0)))="",AND(INDIRECT(CONCATENATE("'2018-11'!F",TEXT(MATCH($C52,'2018-11'!$C$2:$C$100,0)+1,0)))="",INDIRECT(CONCATENATE("'2018-10'!F",TEXT(MATCH($C52,'2018-10'!$C$2:$C$100,0)+1,0)))="")),"Н/Д",INDIRECT(CONCATENATE("'2018-11'!F",TEXT(MATCH($C52,'2018-11'!$C$2:$C$100,0)+1,0)))-INDIRECT(CONCATENATE("'2018-10'!F",TEXT(MATCH($C52,'2018-10'!$C$2:$C$100,0)+1,0))))</f>
        <v>672388943.80999947</v>
      </c>
      <c r="G52" s="17">
        <f ca="1">IF(OR(INDIRECT(CONCATENATE("'2018-11'!G",TEXT(MATCH($C52,'2018-11'!$C$2:$C$100,0)+1,0)))="",INDIRECT(CONCATENATE("'2018-10'!G",TEXT(MATCH($C52,'2018-10'!$C$2:$C$100,0)+1,0)))="",AND(INDIRECT(CONCATENATE("'2018-11'!G",TEXT(MATCH($C52,'2018-11'!$C$2:$C$100,0)+1,0)))="",INDIRECT(CONCATENATE("'2018-10'!G",TEXT(MATCH($C52,'2018-10'!$C$2:$C$100,0)+1,0)))="")),"Н/Д",INDIRECT(CONCATENATE("'2018-11'!G",TEXT(MATCH($C52,'2018-11'!$C$2:$C$100,0)+1,0)))-INDIRECT(CONCATENATE("'2018-10'!G",TEXT(MATCH($C52,'2018-10'!$C$2:$C$100,0)+1,0))))</f>
        <v>112579226.63</v>
      </c>
      <c r="H52" s="17">
        <f ca="1">IF(OR(INDIRECT(CONCATENATE("'2018-11'!H",TEXT(MATCH($C52,'2018-11'!$C$2:$C$100,0)+1,0)))="",INDIRECT(CONCATENATE("'2018-10'!H",TEXT(MATCH($C52,'2018-10'!$C$2:$C$100,0)+1,0)))="",AND(INDIRECT(CONCATENATE("'2018-11'!H",TEXT(MATCH($C52,'2018-11'!$C$2:$C$100,0)+1,0)))="",INDIRECT(CONCATENATE("'2018-10'!H",TEXT(MATCH($C52,'2018-10'!$C$2:$C$100,0)+1,0)))="")),"Н/Д",INDIRECT(CONCATENATE("'2018-11'!H",TEXT(MATCH($C52,'2018-11'!$C$2:$C$100,0)+1,0)))-INDIRECT(CONCATENATE("'2018-10'!H",TEXT(MATCH($C52,'2018-10'!$C$2:$C$100,0)+1,0))))</f>
        <v>256139910.6099999</v>
      </c>
      <c r="I52" s="17">
        <f ca="1">IF(OR(INDIRECT(CONCATENATE("'2018-11'!I",TEXT(MATCH($C52,'2018-11'!$C$2:$C$100,0)+1,0)))="",INDIRECT(CONCATENATE("'2018-10'!I",TEXT(MATCH($C52,'2018-10'!$C$2:$C$100,0)+1,0)))="",AND(INDIRECT(CONCATENATE("'2018-11'!I",TEXT(MATCH($C52,'2018-11'!$C$2:$C$100,0)+1,0)))="",INDIRECT(CONCATENATE("'2018-10'!I",TEXT(MATCH($C52,'2018-10'!$C$2:$C$100,0)+1,0)))="")),"Н/Д",INDIRECT(CONCATENATE("'2018-11'!I",TEXT(MATCH($C52,'2018-11'!$C$2:$C$100,0)+1,0)))-INDIRECT(CONCATENATE("'2018-10'!I",TEXT(MATCH($C52,'2018-10'!$C$2:$C$100,0)+1,0))))</f>
        <v>69513586.00999999</v>
      </c>
      <c r="J52" s="17" t="str">
        <f ca="1">IF(OR(INDIRECT(CONCATENATE("'2018-11'!J",TEXT(MATCH($C52,'2018-11'!$C$2:$C$100,0)+1,0)))="",INDIRECT(CONCATENATE("'2018-10'!J",TEXT(MATCH($C52,'2018-10'!$C$2:$C$100,0)+1,0)))="",AND(INDIRECT(CONCATENATE("'2018-11'!J",TEXT(MATCH($C52,'2018-11'!$C$2:$C$100,0)+1,0)))="",INDIRECT(CONCATENATE("'2018-10'!J",TEXT(MATCH($C52,'2018-10'!$C$2:$C$100,0)+1,0)))="")),"Н/Д",INDIRECT(CONCATENATE("'2018-11'!J",TEXT(MATCH($C52,'2018-11'!$C$2:$C$100,0)+1,0)))-INDIRECT(CONCATENATE("'2018-10'!J",TEXT(MATCH($C52,'2018-10'!$C$2:$C$100,0)+1,0))))</f>
        <v>Н/Д</v>
      </c>
      <c r="K52" s="17">
        <f ca="1">IF(OR(INDIRECT(CONCATENATE("'2018-11'!K",TEXT(MATCH($C52,'2018-11'!$C$2:$C$100,0)+1,0)))="",INDIRECT(CONCATENATE("'2018-10'!K",TEXT(MATCH($C52,'2018-10'!$C$2:$C$100,0)+1,0)))="",AND(INDIRECT(CONCATENATE("'2018-11'!K",TEXT(MATCH($C52,'2018-11'!$C$2:$C$100,0)+1,0)))="",INDIRECT(CONCATENATE("'2018-10'!K",TEXT(MATCH($C52,'2018-10'!$C$2:$C$100,0)+1,0)))="")),"Н/Д",INDIRECT(CONCATENATE("'2018-11'!K",TEXT(MATCH($C52,'2018-11'!$C$2:$C$100,0)+1,0)))-INDIRECT(CONCATENATE("'2018-10'!K",TEXT(MATCH($C52,'2018-10'!$C$2:$C$100,0)+1,0))))</f>
        <v>67394900.540000021</v>
      </c>
      <c r="L52" s="17">
        <f ca="1">IF(OR(INDIRECT(CONCATENATE("'2018-11'!L",TEXT(MATCH($C52,'2018-11'!$C$2:$C$100,0)+1,0)))="",INDIRECT(CONCATENATE("'2018-10'!L",TEXT(MATCH($C52,'2018-10'!$C$2:$C$100,0)+1,0)))="",AND(INDIRECT(CONCATENATE("'2018-11'!L",TEXT(MATCH($C52,'2018-11'!$C$2:$C$100,0)+1,0)))="",INDIRECT(CONCATENATE("'2018-10'!L",TEXT(MATCH($C52,'2018-10'!$C$2:$C$100,0)+1,0)))="")),"Н/Д",INDIRECT(CONCATENATE("'2018-11'!L",TEXT(MATCH($C52,'2018-11'!$C$2:$C$100,0)+1,0)))-INDIRECT(CONCATENATE("'2018-10'!L",TEXT(MATCH($C52,'2018-10'!$C$2:$C$100,0)+1,0))))</f>
        <v>102894125.90000004</v>
      </c>
      <c r="M52" s="17">
        <f ca="1">IF(OR(INDIRECT(CONCATENATE("'2018-11'!M",TEXT(MATCH($C52,'2018-11'!$C$2:$C$100,0)+1,0)))="",INDIRECT(CONCATENATE("'2018-10'!M",TEXT(MATCH($C52,'2018-10'!$C$2:$C$100,0)+1,0)))="",AND(INDIRECT(CONCATENATE("'2018-11'!M",TEXT(MATCH($C52,'2018-11'!$C$2:$C$100,0)+1,0)))="",INDIRECT(CONCATENATE("'2018-10'!M",TEXT(MATCH($C52,'2018-10'!$C$2:$C$100,0)+1,0)))="")),"Н/Д",INDIRECT(CONCATENATE("'2018-11'!M",TEXT(MATCH($C52,'2018-11'!$C$2:$C$100,0)+1,0)))-INDIRECT(CONCATENATE("'2018-10'!M",TEXT(MATCH($C52,'2018-10'!$C$2:$C$100,0)+1,0))))</f>
        <v>6897246.5300000012</v>
      </c>
      <c r="N52" s="17">
        <f ca="1">IF(OR(INDIRECT(CONCATENATE("'2018-11'!N",TEXT(MATCH($C52,'2018-11'!$C$2:$C$100,0)+1,0)))="",INDIRECT(CONCATENATE("'2018-10'!N",TEXT(MATCH($C52,'2018-10'!$C$2:$C$100,0)+1,0)))="",AND(INDIRECT(CONCATENATE("'2018-11'!N",TEXT(MATCH($C52,'2018-11'!$C$2:$C$100,0)+1,0)))="",INDIRECT(CONCATENATE("'2018-10'!N",TEXT(MATCH($C52,'2018-10'!$C$2:$C$100,0)+1,0)))="")),"Н/Д",INDIRECT(CONCATENATE("'2018-11'!N",TEXT(MATCH($C52,'2018-11'!$C$2:$C$100,0)+1,0)))-INDIRECT(CONCATENATE("'2018-10'!NE",TEXT(MATCH($C52,'2018-10'!$C$2:$C$100,0)+1,0))))</f>
        <v>47488754.75</v>
      </c>
      <c r="O52" s="17">
        <f ca="1">IF(OR(INDIRECT(CONCATENATE("'2018-11'!O",TEXT(MATCH($C52,'2018-11'!$C$2:$C$100,0)+1,0)))="",INDIRECT(CONCATENATE("'2018-10'!O",TEXT(MATCH($C52,'2018-10'!$C$2:$C$100,0)+1,0)))="",AND(INDIRECT(CONCATENATE("'2018-11'!O",TEXT(MATCH($C52,'2018-11'!$C$2:$C$100,0)+1,0)))="",INDIRECT(CONCATENATE("'2018-10'!O",TEXT(MATCH($C52,'2018-10'!$C$2:$C$100,0)+1,0)))="")),"Н/Д",INDIRECT(CONCATENATE("'2018-11'!O",TEXT(MATCH($C52,'2018-11'!$C$2:$C$100,0)+1,0)))-INDIRECT(CONCATENATE("'2018-10'!O",TEXT(MATCH($C52,'2018-10'!$C$2:$C$100,0)+1,0))))</f>
        <v>912.70999999999913</v>
      </c>
      <c r="P52" s="17">
        <f ca="1">IF(OR(INDIRECT(CONCATENATE("'2018-11'!P",TEXT(MATCH($C52,'2018-11'!$C$2:$C$100,0)+1,0)))="",INDIRECT(CONCATENATE("'2018-10'!P",TEXT(MATCH($C52,'2018-10'!$C$2:$C$100,0)+1,0)))="",AND(INDIRECT(CONCATENATE("'2018-11'!P",TEXT(MATCH($C52,'2018-11'!$C$2:$C$100,0)+1,0)))="",INDIRECT(CONCATENATE("'2018-10'!P",TEXT(MATCH($C52,'2018-10'!$C$2:$C$100,0)+1,0)))="")),"Н/Д",INDIRECT(CONCATENATE("'2018-11'!P",TEXT(MATCH($C52,'2018-11'!$C$2:$C$100,0)+1,0)))-INDIRECT(CONCATENATE("'2018-10'!P",TEXT(MATCH($C52,'2018-10'!$C$2:$C$100,0)+1,0))))</f>
        <v>9445349.3000000119</v>
      </c>
      <c r="Q52" s="17">
        <f ca="1">IF(OR(INDIRECT(CONCATENATE("'2018-11'!Q",TEXT(MATCH($C52,'2018-11'!$C$2:$C$100,0)+1,0)))="",INDIRECT(CONCATENATE("'2018-10'!Q",TEXT(MATCH($C52,'2018-10'!$C$2:$C$100,0)+1,0)))="",AND(INDIRECT(CONCATENATE("'2018-11'!Q",TEXT(MATCH($C52,'2018-11'!$C$2:$C$100,0)+1,0)))="",INDIRECT(CONCATENATE("'2018-10'!Q",TEXT(MATCH($C52,'2018-10'!$C$2:$C$100,0)+1,0)))="")),"Н/Д",INDIRECT(CONCATENATE("'2018-11'!Q",TEXT(MATCH($C52,'2018-11'!$C$2:$C$100,0)+1,0)))-INDIRECT(CONCATENATE("'2018-10'!Q",TEXT(MATCH($C52,'2018-10'!$C$2:$C$100,0)+1,0))))</f>
        <v>2668500.8500000015</v>
      </c>
      <c r="R52" s="17">
        <f ca="1">IF(OR(INDIRECT(CONCATENATE("'2018-11'!R",TEXT(MATCH($C52,'2018-11'!$C$2:$C$100,0)+1,0)))="",INDIRECT(CONCATENATE("'2018-10'!R",TEXT(MATCH($C52,'2018-10'!$C$2:$C$100,0)+1,0)))="",AND(INDIRECT(CONCATENATE("'2018-11'!R",TEXT(MATCH($C52,'2018-11'!$C$2:$C$100,0)+1,0)))="",INDIRECT(CONCATENATE("'2018-10'!R",TEXT(MATCH($C52,'2018-10'!$C$2:$C$100,0)+1,0)))="")),"Н/Д",INDIRECT(CONCATENATE("'2018-11'!R",TEXT(MATCH($C52,'2018-11'!$C$2:$C$100,0)+1,0)))-INDIRECT(CONCATENATE("'2018-10'!R",TEXT(MATCH($C52,'2018-10'!$C$2:$C$100,0)+1,0))))</f>
        <v>2540134.7600000054</v>
      </c>
      <c r="S52" s="17">
        <f ca="1">IF(OR(INDIRECT(CONCATENATE("'2018-11'!S",TEXT(MATCH($C52,'2018-11'!$C$2:$C$100,0)+1,0)))="",INDIRECT(CONCATENATE("'2018-10'!S",TEXT(MATCH($C52,'2018-10'!$C$2:$C$100,0)+1,0)))="",AND(INDIRECT(CONCATENATE("'2018-11'!S",TEXT(MATCH($C52,'2018-11'!$C$2:$C$100,0)+1,0)))="",INDIRECT(CONCATENATE("'2018-10'!S",TEXT(MATCH($C52,'2018-10'!$C$2:$C$100,0)+1,0)))="")),"Н/Д",INDIRECT(CONCATENATE("'2018-11'!S",TEXT(MATCH($C52,'2018-11'!$C$2:$C$100,0)+1,0)))-INDIRECT(CONCATENATE("'2018-10'!S",TEXT(MATCH($C52,'2018-10'!$C$2:$C$100,0)+1,0))))</f>
        <v>7000</v>
      </c>
      <c r="T52" s="17">
        <f ca="1">IF(OR(INDIRECT(CONCATENATE("'2018-11'!T",TEXT(MATCH($C52,'2018-11'!$C$2:$C$100,0)+1,0)))="",INDIRECT(CONCATENATE("'2018-10'!T",TEXT(MATCH($C52,'2018-10'!$C$2:$C$100,0)+1,0)))="",AND(INDIRECT(CONCATENATE("'2018-11'!T",TEXT(MATCH($C52,'2018-11'!$C$2:$C$100,0)+1,0)))="",INDIRECT(CONCATENATE("'2018-10'!T",TEXT(MATCH($C52,'2018-10'!$C$2:$C$100,0)+1,0)))="")),"Н/Д",INDIRECT(CONCATENATE("'2018-11'!T",TEXT(MATCH($C52,'2018-11'!$C$2:$C$100,0)+1,0)))-INDIRECT(CONCATENATE("'2018-10'!T",TEXT(MATCH($C52,'2018-10'!$C$2:$C$100,0)+1,0))))</f>
        <v>23234412.330000013</v>
      </c>
      <c r="U52" s="17">
        <f ca="1">IF(OR(INDIRECT(CONCATENATE("'2018-11'!U",TEXT(MATCH($C52,'2018-11'!$C$2:$C$100,0)+1,0)))="",INDIRECT(CONCATENATE("'2018-10'!U",TEXT(MATCH($C52,'2018-10'!$C$2:$C$100,0)+1,0)))="",AND(INDIRECT(CONCATENATE("'2018-11'!U",TEXT(MATCH($C52,'2018-11'!$C$2:$C$100,0)+1,0)))="",INDIRECT(CONCATENATE("'2018-10'!U",TEXT(MATCH($C52,'2018-10'!$C$2:$C$100,0)+1,0)))="")),"Н/Д",INDIRECT(CONCATENATE("'2018-11'!U",TEXT(MATCH($C52,'2018-11'!$C$2:$C$100,0)+1,0)))-INDIRECT(CONCATENATE("'2018-10'!U",TEXT(MATCH($C52,'2018-10'!$C$2:$C$100,0)+1,0))))</f>
        <v>8046999.4300000006</v>
      </c>
      <c r="V52" s="17">
        <f ca="1">IF(OR(INDIRECT(CONCATENATE("'2018-11'!V",TEXT(MATCH($C52,'2018-11'!$C$2:$C$100,0)+1,0)))="",INDIRECT(CONCATENATE("'2018-10'!V",TEXT(MATCH($C52,'2018-10'!$C$2:$C$100,0)+1,0)))="",AND(INDIRECT(CONCATENATE("'2018-11'!V",TEXT(MATCH($C52,'2018-11'!$C$2:$C$100,0)+1,0)))="",INDIRECT(CONCATENATE("'2018-10'!V",TEXT(MATCH($C52,'2018-10'!$C$2:$C$100,0)+1,0)))="")),"Н/Д",INDIRECT(CONCATENATE("'2018-11'!V",TEXT(MATCH($C52,'2018-11'!$C$2:$C$100,0)+1,0)))-INDIRECT(CONCATENATE("'2018-10'!V",TEXT(MATCH($C52,'2018-10'!$C$2:$C$100,0)+1,0))))</f>
        <v>950799898.86999893</v>
      </c>
      <c r="W52" s="17">
        <f ca="1">IF(OR(INDIRECT(CONCATENATE("'2018-11'!W",TEXT(MATCH($C52,'2018-11'!$C$2:$C$100,0)+1,0)))="",INDIRECT(CONCATENATE("'2018-10'!W",TEXT(MATCH($C52,'2018-10'!$C$2:$C$100,0)+1,0)))="",AND(INDIRECT(CONCATENATE("'2018-11'!W",TEXT(MATCH($C52,'2018-11'!$C$2:$C$100,0)+1,0)))="",INDIRECT(CONCATENATE("'2018-10'!W",TEXT(MATCH($C52,'2018-10'!$C$2:$C$100,0)+1,0)))="")),"Н/Д",INDIRECT(CONCATENATE("'2018-11'!W",TEXT(MATCH($C52,'2018-11'!$C$2:$C$100,0)+1,0)))-INDIRECT(CONCATENATE("'2018-10'!W",TEXT(MATCH($C52,'2018-10'!$C$2:$C$100,0)+1,0))))</f>
        <v>3912494107.7900009</v>
      </c>
    </row>
    <row r="53" spans="1:23" x14ac:dyDescent="0.25">
      <c r="A53" s="2" t="s">
        <v>69</v>
      </c>
      <c r="B53" s="2" t="s">
        <v>77</v>
      </c>
      <c r="C53" s="15">
        <v>93000000</v>
      </c>
      <c r="D53" s="2" t="s">
        <v>214</v>
      </c>
      <c r="E53" s="17">
        <f ca="1">IF(OR(INDIRECT(CONCATENATE("'2018-11'!E",TEXT(MATCH($C53,'2018-11'!$C$2:$C$100,0)+1,0)))="",INDIRECT(CONCATENATE("'2018-10'!E",TEXT(MATCH($C53,'2018-10'!$C$2:$C$100,0)+1,0)))="",AND(INDIRECT(CONCATENATE("'2018-11'!E",TEXT(MATCH($C53,'2018-11'!$C$2:$C$100,0)+1,0)))="",INDIRECT(CONCATENATE("'2018-10'!E",TEXT(MATCH($C53,'2018-10'!$C$2:$C$100,0)+1,0)))="")),"Н/Д",INDIRECT(CONCATENATE("'2018-11'!E",TEXT(MATCH($C53,'2018-11'!$C$2:$C$100,0)+1,0)))-INDIRECT(CONCATENATE("'2018-10'!E",TEXT(MATCH($C53,'2018-10'!$C$2:$C$100,0)+1,0))))</f>
        <v>2372611785.3100014</v>
      </c>
      <c r="F53" s="17">
        <f ca="1">IF(OR(INDIRECT(CONCATENATE("'2018-11'!F",TEXT(MATCH($C53,'2018-11'!$C$2:$C$100,0)+1,0)))="",INDIRECT(CONCATENATE("'2018-10'!F",TEXT(MATCH($C53,'2018-10'!$C$2:$C$100,0)+1,0)))="",AND(INDIRECT(CONCATENATE("'2018-11'!F",TEXT(MATCH($C53,'2018-11'!$C$2:$C$100,0)+1,0)))="",INDIRECT(CONCATENATE("'2018-10'!F",TEXT(MATCH($C53,'2018-10'!$C$2:$C$100,0)+1,0)))="")),"Н/Д",INDIRECT(CONCATENATE("'2018-11'!F",TEXT(MATCH($C53,'2018-11'!$C$2:$C$100,0)+1,0)))-INDIRECT(CONCATENATE("'2018-10'!F",TEXT(MATCH($C53,'2018-10'!$C$2:$C$100,0)+1,0))))</f>
        <v>683083928.29000092</v>
      </c>
      <c r="G53" s="17">
        <f ca="1">IF(OR(INDIRECT(CONCATENATE("'2018-11'!G",TEXT(MATCH($C53,'2018-11'!$C$2:$C$100,0)+1,0)))="",INDIRECT(CONCATENATE("'2018-10'!G",TEXT(MATCH($C53,'2018-10'!$C$2:$C$100,0)+1,0)))="",AND(INDIRECT(CONCATENATE("'2018-11'!G",TEXT(MATCH($C53,'2018-11'!$C$2:$C$100,0)+1,0)))="",INDIRECT(CONCATENATE("'2018-10'!G",TEXT(MATCH($C53,'2018-10'!$C$2:$C$100,0)+1,0)))="")),"Н/Д",INDIRECT(CONCATENATE("'2018-11'!G",TEXT(MATCH($C53,'2018-11'!$C$2:$C$100,0)+1,0)))-INDIRECT(CONCATENATE("'2018-10'!G",TEXT(MATCH($C53,'2018-10'!$C$2:$C$100,0)+1,0))))</f>
        <v>-1143997.1499999762</v>
      </c>
      <c r="H53" s="17">
        <f ca="1">IF(OR(INDIRECT(CONCATENATE("'2018-11'!H",TEXT(MATCH($C53,'2018-11'!$C$2:$C$100,0)+1,0)))="",INDIRECT(CONCATENATE("'2018-10'!H",TEXT(MATCH($C53,'2018-10'!$C$2:$C$100,0)+1,0)))="",AND(INDIRECT(CONCATENATE("'2018-11'!H",TEXT(MATCH($C53,'2018-11'!$C$2:$C$100,0)+1,0)))="",INDIRECT(CONCATENATE("'2018-10'!H",TEXT(MATCH($C53,'2018-10'!$C$2:$C$100,0)+1,0)))="")),"Н/Д",INDIRECT(CONCATENATE("'2018-11'!H",TEXT(MATCH($C53,'2018-11'!$C$2:$C$100,0)+1,0)))-INDIRECT(CONCATENATE("'2018-10'!H",TEXT(MATCH($C53,'2018-10'!$C$2:$C$100,0)+1,0))))</f>
        <v>376201080.67999983</v>
      </c>
      <c r="I53" s="17">
        <f ca="1">IF(OR(INDIRECT(CONCATENATE("'2018-11'!I",TEXT(MATCH($C53,'2018-11'!$C$2:$C$100,0)+1,0)))="",INDIRECT(CONCATENATE("'2018-10'!I",TEXT(MATCH($C53,'2018-10'!$C$2:$C$100,0)+1,0)))="",AND(INDIRECT(CONCATENATE("'2018-11'!I",TEXT(MATCH($C53,'2018-11'!$C$2:$C$100,0)+1,0)))="",INDIRECT(CONCATENATE("'2018-10'!I",TEXT(MATCH($C53,'2018-10'!$C$2:$C$100,0)+1,0)))="")),"Н/Д",INDIRECT(CONCATENATE("'2018-11'!I",TEXT(MATCH($C53,'2018-11'!$C$2:$C$100,0)+1,0)))-INDIRECT(CONCATENATE("'2018-10'!I",TEXT(MATCH($C53,'2018-10'!$C$2:$C$100,0)+1,0))))</f>
        <v>69171163.279999971</v>
      </c>
      <c r="J53" s="17" t="str">
        <f ca="1">IF(OR(INDIRECT(CONCATENATE("'2018-11'!J",TEXT(MATCH($C53,'2018-11'!$C$2:$C$100,0)+1,0)))="",INDIRECT(CONCATENATE("'2018-10'!J",TEXT(MATCH($C53,'2018-10'!$C$2:$C$100,0)+1,0)))="",AND(INDIRECT(CONCATENATE("'2018-11'!J",TEXT(MATCH($C53,'2018-11'!$C$2:$C$100,0)+1,0)))="",INDIRECT(CONCATENATE("'2018-10'!J",TEXT(MATCH($C53,'2018-10'!$C$2:$C$100,0)+1,0)))="")),"Н/Д",INDIRECT(CONCATENATE("'2018-11'!J",TEXT(MATCH($C53,'2018-11'!$C$2:$C$100,0)+1,0)))-INDIRECT(CONCATENATE("'2018-10'!J",TEXT(MATCH($C53,'2018-10'!$C$2:$C$100,0)+1,0))))</f>
        <v>Н/Д</v>
      </c>
      <c r="K53" s="17">
        <f ca="1">IF(OR(INDIRECT(CONCATENATE("'2018-11'!K",TEXT(MATCH($C53,'2018-11'!$C$2:$C$100,0)+1,0)))="",INDIRECT(CONCATENATE("'2018-10'!K",TEXT(MATCH($C53,'2018-10'!$C$2:$C$100,0)+1,0)))="",AND(INDIRECT(CONCATENATE("'2018-11'!K",TEXT(MATCH($C53,'2018-11'!$C$2:$C$100,0)+1,0)))="",INDIRECT(CONCATENATE("'2018-10'!K",TEXT(MATCH($C53,'2018-10'!$C$2:$C$100,0)+1,0)))="")),"Н/Д",INDIRECT(CONCATENATE("'2018-11'!K",TEXT(MATCH($C53,'2018-11'!$C$2:$C$100,0)+1,0)))-INDIRECT(CONCATENATE("'2018-10'!K",TEXT(MATCH($C53,'2018-10'!$C$2:$C$100,0)+1,0))))</f>
        <v>47615932.320000023</v>
      </c>
      <c r="L53" s="17">
        <f ca="1">IF(OR(INDIRECT(CONCATENATE("'2018-11'!L",TEXT(MATCH($C53,'2018-11'!$C$2:$C$100,0)+1,0)))="",INDIRECT(CONCATENATE("'2018-10'!L",TEXT(MATCH($C53,'2018-10'!$C$2:$C$100,0)+1,0)))="",AND(INDIRECT(CONCATENATE("'2018-11'!L",TEXT(MATCH($C53,'2018-11'!$C$2:$C$100,0)+1,0)))="",INDIRECT(CONCATENATE("'2018-10'!L",TEXT(MATCH($C53,'2018-10'!$C$2:$C$100,0)+1,0)))="")),"Н/Д",INDIRECT(CONCATENATE("'2018-11'!L",TEXT(MATCH($C53,'2018-11'!$C$2:$C$100,0)+1,0)))-INDIRECT(CONCATENATE("'2018-10'!L",TEXT(MATCH($C53,'2018-10'!$C$2:$C$100,0)+1,0))))</f>
        <v>142747367.30999994</v>
      </c>
      <c r="M53" s="17">
        <f ca="1">IF(OR(INDIRECT(CONCATENATE("'2018-11'!M",TEXT(MATCH($C53,'2018-11'!$C$2:$C$100,0)+1,0)))="",INDIRECT(CONCATENATE("'2018-10'!M",TEXT(MATCH($C53,'2018-10'!$C$2:$C$100,0)+1,0)))="",AND(INDIRECT(CONCATENATE("'2018-11'!M",TEXT(MATCH($C53,'2018-11'!$C$2:$C$100,0)+1,0)))="",INDIRECT(CONCATENATE("'2018-10'!M",TEXT(MATCH($C53,'2018-10'!$C$2:$C$100,0)+1,0)))="")),"Н/Д",INDIRECT(CONCATENATE("'2018-11'!M",TEXT(MATCH($C53,'2018-11'!$C$2:$C$100,0)+1,0)))-INDIRECT(CONCATENATE("'2018-10'!M",TEXT(MATCH($C53,'2018-10'!$C$2:$C$100,0)+1,0))))</f>
        <v>12679853.930000007</v>
      </c>
      <c r="N53" s="17">
        <f ca="1">IF(OR(INDIRECT(CONCATENATE("'2018-11'!N",TEXT(MATCH($C53,'2018-11'!$C$2:$C$100,0)+1,0)))="",INDIRECT(CONCATENATE("'2018-10'!N",TEXT(MATCH($C53,'2018-10'!$C$2:$C$100,0)+1,0)))="",AND(INDIRECT(CONCATENATE("'2018-11'!N",TEXT(MATCH($C53,'2018-11'!$C$2:$C$100,0)+1,0)))="",INDIRECT(CONCATENATE("'2018-10'!N",TEXT(MATCH($C53,'2018-10'!$C$2:$C$100,0)+1,0)))="")),"Н/Д",INDIRECT(CONCATENATE("'2018-11'!N",TEXT(MATCH($C53,'2018-11'!$C$2:$C$100,0)+1,0)))-INDIRECT(CONCATENATE("'2018-10'!NE",TEXT(MATCH($C53,'2018-10'!$C$2:$C$100,0)+1,0))))</f>
        <v>68337291.030000001</v>
      </c>
      <c r="O53" s="17">
        <f ca="1">IF(OR(INDIRECT(CONCATENATE("'2018-11'!O",TEXT(MATCH($C53,'2018-11'!$C$2:$C$100,0)+1,0)))="",INDIRECT(CONCATENATE("'2018-10'!O",TEXT(MATCH($C53,'2018-10'!$C$2:$C$100,0)+1,0)))="",AND(INDIRECT(CONCATENATE("'2018-11'!O",TEXT(MATCH($C53,'2018-11'!$C$2:$C$100,0)+1,0)))="",INDIRECT(CONCATENATE("'2018-10'!O",TEXT(MATCH($C53,'2018-10'!$C$2:$C$100,0)+1,0)))="")),"Н/Д",INDIRECT(CONCATENATE("'2018-11'!O",TEXT(MATCH($C53,'2018-11'!$C$2:$C$100,0)+1,0)))-INDIRECT(CONCATENATE("'2018-10'!O",TEXT(MATCH($C53,'2018-10'!$C$2:$C$100,0)+1,0))))</f>
        <v>-140542.28</v>
      </c>
      <c r="P53" s="17">
        <f ca="1">IF(OR(INDIRECT(CONCATENATE("'2018-11'!P",TEXT(MATCH($C53,'2018-11'!$C$2:$C$100,0)+1,0)))="",INDIRECT(CONCATENATE("'2018-10'!P",TEXT(MATCH($C53,'2018-10'!$C$2:$C$100,0)+1,0)))="",AND(INDIRECT(CONCATENATE("'2018-11'!P",TEXT(MATCH($C53,'2018-11'!$C$2:$C$100,0)+1,0)))="",INDIRECT(CONCATENATE("'2018-10'!P",TEXT(MATCH($C53,'2018-10'!$C$2:$C$100,0)+1,0)))="")),"Н/Д",INDIRECT(CONCATENATE("'2018-11'!P",TEXT(MATCH($C53,'2018-11'!$C$2:$C$100,0)+1,0)))-INDIRECT(CONCATENATE("'2018-10'!P",TEXT(MATCH($C53,'2018-10'!$C$2:$C$100,0)+1,0))))</f>
        <v>6142400.2600000054</v>
      </c>
      <c r="Q53" s="17">
        <f ca="1">IF(OR(INDIRECT(CONCATENATE("'2018-11'!Q",TEXT(MATCH($C53,'2018-11'!$C$2:$C$100,0)+1,0)))="",INDIRECT(CONCATENATE("'2018-10'!Q",TEXT(MATCH($C53,'2018-10'!$C$2:$C$100,0)+1,0)))="",AND(INDIRECT(CONCATENATE("'2018-11'!Q",TEXT(MATCH($C53,'2018-11'!$C$2:$C$100,0)+1,0)))="",INDIRECT(CONCATENATE("'2018-10'!Q",TEXT(MATCH($C53,'2018-10'!$C$2:$C$100,0)+1,0)))="")),"Н/Д",INDIRECT(CONCATENATE("'2018-11'!Q",TEXT(MATCH($C53,'2018-11'!$C$2:$C$100,0)+1,0)))-INDIRECT(CONCATENATE("'2018-10'!Q",TEXT(MATCH($C53,'2018-10'!$C$2:$C$100,0)+1,0))))</f>
        <v>4308335.07</v>
      </c>
      <c r="R53" s="17">
        <f ca="1">IF(OR(INDIRECT(CONCATENATE("'2018-11'!R",TEXT(MATCH($C53,'2018-11'!$C$2:$C$100,0)+1,0)))="",INDIRECT(CONCATENATE("'2018-10'!R",TEXT(MATCH($C53,'2018-10'!$C$2:$C$100,0)+1,0)))="",AND(INDIRECT(CONCATENATE("'2018-11'!R",TEXT(MATCH($C53,'2018-11'!$C$2:$C$100,0)+1,0)))="",INDIRECT(CONCATENATE("'2018-10'!R",TEXT(MATCH($C53,'2018-10'!$C$2:$C$100,0)+1,0)))="")),"Н/Д",INDIRECT(CONCATENATE("'2018-11'!R",TEXT(MATCH($C53,'2018-11'!$C$2:$C$100,0)+1,0)))-INDIRECT(CONCATENATE("'2018-10'!R",TEXT(MATCH($C53,'2018-10'!$C$2:$C$100,0)+1,0))))</f>
        <v>1106928.7800000012</v>
      </c>
      <c r="S53" s="17">
        <f ca="1">IF(OR(INDIRECT(CONCATENATE("'2018-11'!S",TEXT(MATCH($C53,'2018-11'!$C$2:$C$100,0)+1,0)))="",INDIRECT(CONCATENATE("'2018-10'!S",TEXT(MATCH($C53,'2018-10'!$C$2:$C$100,0)+1,0)))="",AND(INDIRECT(CONCATENATE("'2018-11'!S",TEXT(MATCH($C53,'2018-11'!$C$2:$C$100,0)+1,0)))="",INDIRECT(CONCATENATE("'2018-10'!S",TEXT(MATCH($C53,'2018-10'!$C$2:$C$100,0)+1,0)))="")),"Н/Д",INDIRECT(CONCATENATE("'2018-11'!S",TEXT(MATCH($C53,'2018-11'!$C$2:$C$100,0)+1,0)))-INDIRECT(CONCATENATE("'2018-10'!S",TEXT(MATCH($C53,'2018-10'!$C$2:$C$100,0)+1,0))))</f>
        <v>28660</v>
      </c>
      <c r="T53" s="17">
        <f ca="1">IF(OR(INDIRECT(CONCATENATE("'2018-11'!T",TEXT(MATCH($C53,'2018-11'!$C$2:$C$100,0)+1,0)))="",INDIRECT(CONCATENATE("'2018-10'!T",TEXT(MATCH($C53,'2018-10'!$C$2:$C$100,0)+1,0)))="",AND(INDIRECT(CONCATENATE("'2018-11'!T",TEXT(MATCH($C53,'2018-11'!$C$2:$C$100,0)+1,0)))="",INDIRECT(CONCATENATE("'2018-10'!T",TEXT(MATCH($C53,'2018-10'!$C$2:$C$100,0)+1,0)))="")),"Н/Д",INDIRECT(CONCATENATE("'2018-11'!T",TEXT(MATCH($C53,'2018-11'!$C$2:$C$100,0)+1,0)))-INDIRECT(CONCATENATE("'2018-10'!T",TEXT(MATCH($C53,'2018-10'!$C$2:$C$100,0)+1,0))))</f>
        <v>14981043.939999998</v>
      </c>
      <c r="U53" s="17">
        <f ca="1">IF(OR(INDIRECT(CONCATENATE("'2018-11'!U",TEXT(MATCH($C53,'2018-11'!$C$2:$C$100,0)+1,0)))="",INDIRECT(CONCATENATE("'2018-10'!U",TEXT(MATCH($C53,'2018-10'!$C$2:$C$100,0)+1,0)))="",AND(INDIRECT(CONCATENATE("'2018-11'!U",TEXT(MATCH($C53,'2018-11'!$C$2:$C$100,0)+1,0)))="",INDIRECT(CONCATENATE("'2018-10'!U",TEXT(MATCH($C53,'2018-10'!$C$2:$C$100,0)+1,0)))="")),"Н/Д",INDIRECT(CONCATENATE("'2018-11'!U",TEXT(MATCH($C53,'2018-11'!$C$2:$C$100,0)+1,0)))-INDIRECT(CONCATENATE("'2018-10'!U",TEXT(MATCH($C53,'2018-10'!$C$2:$C$100,0)+1,0))))</f>
        <v>677021.69999999972</v>
      </c>
      <c r="V53" s="17">
        <f ca="1">IF(OR(INDIRECT(CONCATENATE("'2018-11'!V",TEXT(MATCH($C53,'2018-11'!$C$2:$C$100,0)+1,0)))="",INDIRECT(CONCATENATE("'2018-10'!V",TEXT(MATCH($C53,'2018-10'!$C$2:$C$100,0)+1,0)))="",AND(INDIRECT(CONCATENATE("'2018-11'!V",TEXT(MATCH($C53,'2018-11'!$C$2:$C$100,0)+1,0)))="",INDIRECT(CONCATENATE("'2018-10'!V",TEXT(MATCH($C53,'2018-10'!$C$2:$C$100,0)+1,0)))="")),"Н/Д",INDIRECT(CONCATENATE("'2018-11'!V",TEXT(MATCH($C53,'2018-11'!$C$2:$C$100,0)+1,0)))-INDIRECT(CONCATENATE("'2018-10'!V",TEXT(MATCH($C53,'2018-10'!$C$2:$C$100,0)+1,0))))</f>
        <v>1689527857.0199986</v>
      </c>
      <c r="W53" s="17">
        <f ca="1">IF(OR(INDIRECT(CONCATENATE("'2018-11'!W",TEXT(MATCH($C53,'2018-11'!$C$2:$C$100,0)+1,0)))="",INDIRECT(CONCATENATE("'2018-10'!W",TEXT(MATCH($C53,'2018-10'!$C$2:$C$100,0)+1,0)))="",AND(INDIRECT(CONCATENATE("'2018-11'!W",TEXT(MATCH($C53,'2018-11'!$C$2:$C$100,0)+1,0)))="",INDIRECT(CONCATENATE("'2018-10'!W",TEXT(MATCH($C53,'2018-10'!$C$2:$C$100,0)+1,0)))="")),"Н/Д",INDIRECT(CONCATENATE("'2018-11'!W",TEXT(MATCH($C53,'2018-11'!$C$2:$C$100,0)+1,0)))-INDIRECT(CONCATENATE("'2018-10'!W",TEXT(MATCH($C53,'2018-10'!$C$2:$C$100,0)+1,0))))</f>
        <v>5426848235.6399994</v>
      </c>
    </row>
    <row r="54" spans="1:23" x14ac:dyDescent="0.25">
      <c r="A54" s="2" t="s">
        <v>69</v>
      </c>
      <c r="B54" s="2" t="s">
        <v>78</v>
      </c>
      <c r="C54" s="15">
        <v>95000000</v>
      </c>
      <c r="D54" s="2" t="s">
        <v>214</v>
      </c>
      <c r="E54" s="17">
        <f ca="1">IF(OR(INDIRECT(CONCATENATE("'2018-11'!E",TEXT(MATCH($C54,'2018-11'!$C$2:$C$100,0)+1,0)))="",INDIRECT(CONCATENATE("'2018-10'!E",TEXT(MATCH($C54,'2018-10'!$C$2:$C$100,0)+1,0)))="",AND(INDIRECT(CONCATENATE("'2018-11'!E",TEXT(MATCH($C54,'2018-11'!$C$2:$C$100,0)+1,0)))="",INDIRECT(CONCATENATE("'2018-10'!E",TEXT(MATCH($C54,'2018-10'!$C$2:$C$100,0)+1,0)))="")),"Н/Д",INDIRECT(CONCATENATE("'2018-11'!E",TEXT(MATCH($C54,'2018-11'!$C$2:$C$100,0)+1,0)))-INDIRECT(CONCATENATE("'2018-10'!E",TEXT(MATCH($C54,'2018-10'!$C$2:$C$100,0)+1,0))))</f>
        <v>4030960191.6900024</v>
      </c>
      <c r="F54" s="17">
        <f ca="1">IF(OR(INDIRECT(CONCATENATE("'2018-11'!F",TEXT(MATCH($C54,'2018-11'!$C$2:$C$100,0)+1,0)))="",INDIRECT(CONCATENATE("'2018-10'!F",TEXT(MATCH($C54,'2018-10'!$C$2:$C$100,0)+1,0)))="",AND(INDIRECT(CONCATENATE("'2018-11'!F",TEXT(MATCH($C54,'2018-11'!$C$2:$C$100,0)+1,0)))="",INDIRECT(CONCATENATE("'2018-10'!F",TEXT(MATCH($C54,'2018-10'!$C$2:$C$100,0)+1,0)))="")),"Н/Д",INDIRECT(CONCATENATE("'2018-11'!F",TEXT(MATCH($C54,'2018-11'!$C$2:$C$100,0)+1,0)))-INDIRECT(CONCATENATE("'2018-10'!F",TEXT(MATCH($C54,'2018-10'!$C$2:$C$100,0)+1,0))))</f>
        <v>3380480260.7899971</v>
      </c>
      <c r="G54" s="17">
        <f ca="1">IF(OR(INDIRECT(CONCATENATE("'2018-11'!G",TEXT(MATCH($C54,'2018-11'!$C$2:$C$100,0)+1,0)))="",INDIRECT(CONCATENATE("'2018-10'!G",TEXT(MATCH($C54,'2018-10'!$C$2:$C$100,0)+1,0)))="",AND(INDIRECT(CONCATENATE("'2018-11'!G",TEXT(MATCH($C54,'2018-11'!$C$2:$C$100,0)+1,0)))="",INDIRECT(CONCATENATE("'2018-10'!G",TEXT(MATCH($C54,'2018-10'!$C$2:$C$100,0)+1,0)))="")),"Н/Д",INDIRECT(CONCATENATE("'2018-11'!G",TEXT(MATCH($C54,'2018-11'!$C$2:$C$100,0)+1,0)))-INDIRECT(CONCATENATE("'2018-10'!G",TEXT(MATCH($C54,'2018-10'!$C$2:$C$100,0)+1,0))))</f>
        <v>1478894340.4900002</v>
      </c>
      <c r="H54" s="17">
        <f ca="1">IF(OR(INDIRECT(CONCATENATE("'2018-11'!H",TEXT(MATCH($C54,'2018-11'!$C$2:$C$100,0)+1,0)))="",INDIRECT(CONCATENATE("'2018-10'!H",TEXT(MATCH($C54,'2018-10'!$C$2:$C$100,0)+1,0)))="",AND(INDIRECT(CONCATENATE("'2018-11'!H",TEXT(MATCH($C54,'2018-11'!$C$2:$C$100,0)+1,0)))="",INDIRECT(CONCATENATE("'2018-10'!H",TEXT(MATCH($C54,'2018-10'!$C$2:$C$100,0)+1,0)))="")),"Н/Д",INDIRECT(CONCATENATE("'2018-11'!H",TEXT(MATCH($C54,'2018-11'!$C$2:$C$100,0)+1,0)))-INDIRECT(CONCATENATE("'2018-10'!H",TEXT(MATCH($C54,'2018-10'!$C$2:$C$100,0)+1,0))))</f>
        <v>758440615.89999962</v>
      </c>
      <c r="I54" s="17">
        <f ca="1">IF(OR(INDIRECT(CONCATENATE("'2018-11'!I",TEXT(MATCH($C54,'2018-11'!$C$2:$C$100,0)+1,0)))="",INDIRECT(CONCATENATE("'2018-10'!I",TEXT(MATCH($C54,'2018-10'!$C$2:$C$100,0)+1,0)))="",AND(INDIRECT(CONCATENATE("'2018-11'!I",TEXT(MATCH($C54,'2018-11'!$C$2:$C$100,0)+1,0)))="",INDIRECT(CONCATENATE("'2018-10'!I",TEXT(MATCH($C54,'2018-10'!$C$2:$C$100,0)+1,0)))="")),"Н/Д",INDIRECT(CONCATENATE("'2018-11'!I",TEXT(MATCH($C54,'2018-11'!$C$2:$C$100,0)+1,0)))-INDIRECT(CONCATENATE("'2018-10'!I",TEXT(MATCH($C54,'2018-10'!$C$2:$C$100,0)+1,0))))</f>
        <v>228682663.73000002</v>
      </c>
      <c r="J54" s="17" t="str">
        <f ca="1">IF(OR(INDIRECT(CONCATENATE("'2018-11'!J",TEXT(MATCH($C54,'2018-11'!$C$2:$C$100,0)+1,0)))="",INDIRECT(CONCATENATE("'2018-10'!J",TEXT(MATCH($C54,'2018-10'!$C$2:$C$100,0)+1,0)))="",AND(INDIRECT(CONCATENATE("'2018-11'!J",TEXT(MATCH($C54,'2018-11'!$C$2:$C$100,0)+1,0)))="",INDIRECT(CONCATENATE("'2018-10'!J",TEXT(MATCH($C54,'2018-10'!$C$2:$C$100,0)+1,0)))="")),"Н/Д",INDIRECT(CONCATENATE("'2018-11'!J",TEXT(MATCH($C54,'2018-11'!$C$2:$C$100,0)+1,0)))-INDIRECT(CONCATENATE("'2018-10'!J",TEXT(MATCH($C54,'2018-10'!$C$2:$C$100,0)+1,0))))</f>
        <v>Н/Д</v>
      </c>
      <c r="K54" s="17">
        <f ca="1">IF(OR(INDIRECT(CONCATENATE("'2018-11'!K",TEXT(MATCH($C54,'2018-11'!$C$2:$C$100,0)+1,0)))="",INDIRECT(CONCATENATE("'2018-10'!K",TEXT(MATCH($C54,'2018-10'!$C$2:$C$100,0)+1,0)))="",AND(INDIRECT(CONCATENATE("'2018-11'!K",TEXT(MATCH($C54,'2018-11'!$C$2:$C$100,0)+1,0)))="",INDIRECT(CONCATENATE("'2018-10'!K",TEXT(MATCH($C54,'2018-10'!$C$2:$C$100,0)+1,0)))="")),"Н/Д",INDIRECT(CONCATENATE("'2018-11'!K",TEXT(MATCH($C54,'2018-11'!$C$2:$C$100,0)+1,0)))-INDIRECT(CONCATENATE("'2018-10'!K",TEXT(MATCH($C54,'2018-10'!$C$2:$C$100,0)+1,0))))</f>
        <v>190793085.34000003</v>
      </c>
      <c r="L54" s="17">
        <f ca="1">IF(OR(INDIRECT(CONCATENATE("'2018-11'!L",TEXT(MATCH($C54,'2018-11'!$C$2:$C$100,0)+1,0)))="",INDIRECT(CONCATENATE("'2018-10'!L",TEXT(MATCH($C54,'2018-10'!$C$2:$C$100,0)+1,0)))="",AND(INDIRECT(CONCATENATE("'2018-11'!L",TEXT(MATCH($C54,'2018-11'!$C$2:$C$100,0)+1,0)))="",INDIRECT(CONCATENATE("'2018-10'!L",TEXT(MATCH($C54,'2018-10'!$C$2:$C$100,0)+1,0)))="")),"Н/Д",INDIRECT(CONCATENATE("'2018-11'!L",TEXT(MATCH($C54,'2018-11'!$C$2:$C$100,0)+1,0)))-INDIRECT(CONCATENATE("'2018-10'!L",TEXT(MATCH($C54,'2018-10'!$C$2:$C$100,0)+1,0))))</f>
        <v>496377934.98000002</v>
      </c>
      <c r="M54" s="17">
        <f ca="1">IF(OR(INDIRECT(CONCATENATE("'2018-11'!M",TEXT(MATCH($C54,'2018-11'!$C$2:$C$100,0)+1,0)))="",INDIRECT(CONCATENATE("'2018-10'!M",TEXT(MATCH($C54,'2018-10'!$C$2:$C$100,0)+1,0)))="",AND(INDIRECT(CONCATENATE("'2018-11'!M",TEXT(MATCH($C54,'2018-11'!$C$2:$C$100,0)+1,0)))="",INDIRECT(CONCATENATE("'2018-10'!M",TEXT(MATCH($C54,'2018-10'!$C$2:$C$100,0)+1,0)))="")),"Н/Д",INDIRECT(CONCATENATE("'2018-11'!M",TEXT(MATCH($C54,'2018-11'!$C$2:$C$100,0)+1,0)))-INDIRECT(CONCATENATE("'2018-10'!M",TEXT(MATCH($C54,'2018-10'!$C$2:$C$100,0)+1,0))))</f>
        <v>66915449.389999926</v>
      </c>
      <c r="N54" s="17">
        <f ca="1">IF(OR(INDIRECT(CONCATENATE("'2018-11'!N",TEXT(MATCH($C54,'2018-11'!$C$2:$C$100,0)+1,0)))="",INDIRECT(CONCATENATE("'2018-10'!N",TEXT(MATCH($C54,'2018-10'!$C$2:$C$100,0)+1,0)))="",AND(INDIRECT(CONCATENATE("'2018-11'!N",TEXT(MATCH($C54,'2018-11'!$C$2:$C$100,0)+1,0)))="",INDIRECT(CONCATENATE("'2018-10'!N",TEXT(MATCH($C54,'2018-10'!$C$2:$C$100,0)+1,0)))="")),"Н/Д",INDIRECT(CONCATENATE("'2018-11'!N",TEXT(MATCH($C54,'2018-11'!$C$2:$C$100,0)+1,0)))-INDIRECT(CONCATENATE("'2018-10'!NE",TEXT(MATCH($C54,'2018-10'!$C$2:$C$100,0)+1,0))))</f>
        <v>137971549.44999999</v>
      </c>
      <c r="O54" s="17">
        <f ca="1">IF(OR(INDIRECT(CONCATENATE("'2018-11'!O",TEXT(MATCH($C54,'2018-11'!$C$2:$C$100,0)+1,0)))="",INDIRECT(CONCATENATE("'2018-10'!O",TEXT(MATCH($C54,'2018-10'!$C$2:$C$100,0)+1,0)))="",AND(INDIRECT(CONCATENATE("'2018-11'!O",TEXT(MATCH($C54,'2018-11'!$C$2:$C$100,0)+1,0)))="",INDIRECT(CONCATENATE("'2018-10'!O",TEXT(MATCH($C54,'2018-10'!$C$2:$C$100,0)+1,0)))="")),"Н/Д",INDIRECT(CONCATENATE("'2018-11'!O",TEXT(MATCH($C54,'2018-11'!$C$2:$C$100,0)+1,0)))-INDIRECT(CONCATENATE("'2018-10'!O",TEXT(MATCH($C54,'2018-10'!$C$2:$C$100,0)+1,0))))</f>
        <v>2392.6600000000035</v>
      </c>
      <c r="P54" s="17">
        <f ca="1">IF(OR(INDIRECT(CONCATENATE("'2018-11'!P",TEXT(MATCH($C54,'2018-11'!$C$2:$C$100,0)+1,0)))="",INDIRECT(CONCATENATE("'2018-10'!P",TEXT(MATCH($C54,'2018-10'!$C$2:$C$100,0)+1,0)))="",AND(INDIRECT(CONCATENATE("'2018-11'!P",TEXT(MATCH($C54,'2018-11'!$C$2:$C$100,0)+1,0)))="",INDIRECT(CONCATENATE("'2018-10'!P",TEXT(MATCH($C54,'2018-10'!$C$2:$C$100,0)+1,0)))="")),"Н/Д",INDIRECT(CONCATENATE("'2018-11'!P",TEXT(MATCH($C54,'2018-11'!$C$2:$C$100,0)+1,0)))-INDIRECT(CONCATENATE("'2018-10'!P",TEXT(MATCH($C54,'2018-10'!$C$2:$C$100,0)+1,0))))</f>
        <v>54173975.75999999</v>
      </c>
      <c r="Q54" s="17">
        <f ca="1">IF(OR(INDIRECT(CONCATENATE("'2018-11'!Q",TEXT(MATCH($C54,'2018-11'!$C$2:$C$100,0)+1,0)))="",INDIRECT(CONCATENATE("'2018-10'!Q",TEXT(MATCH($C54,'2018-10'!$C$2:$C$100,0)+1,0)))="",AND(INDIRECT(CONCATENATE("'2018-11'!Q",TEXT(MATCH($C54,'2018-11'!$C$2:$C$100,0)+1,0)))="",INDIRECT(CONCATENATE("'2018-10'!Q",TEXT(MATCH($C54,'2018-10'!$C$2:$C$100,0)+1,0)))="")),"Н/Д",INDIRECT(CONCATENATE("'2018-11'!Q",TEXT(MATCH($C54,'2018-11'!$C$2:$C$100,0)+1,0)))-INDIRECT(CONCATENATE("'2018-10'!Q",TEXT(MATCH($C54,'2018-10'!$C$2:$C$100,0)+1,0))))</f>
        <v>24142508.549999997</v>
      </c>
      <c r="R54" s="17">
        <f ca="1">IF(OR(INDIRECT(CONCATENATE("'2018-11'!R",TEXT(MATCH($C54,'2018-11'!$C$2:$C$100,0)+1,0)))="",INDIRECT(CONCATENATE("'2018-10'!R",TEXT(MATCH($C54,'2018-10'!$C$2:$C$100,0)+1,0)))="",AND(INDIRECT(CONCATENATE("'2018-11'!R",TEXT(MATCH($C54,'2018-11'!$C$2:$C$100,0)+1,0)))="",INDIRECT(CONCATENATE("'2018-10'!R",TEXT(MATCH($C54,'2018-10'!$C$2:$C$100,0)+1,0)))="")),"Н/Д",INDIRECT(CONCATENATE("'2018-11'!R",TEXT(MATCH($C54,'2018-11'!$C$2:$C$100,0)+1,0)))-INDIRECT(CONCATENATE("'2018-10'!R",TEXT(MATCH($C54,'2018-10'!$C$2:$C$100,0)+1,0))))</f>
        <v>22753277.089999974</v>
      </c>
      <c r="S54" s="17">
        <f ca="1">IF(OR(INDIRECT(CONCATENATE("'2018-11'!S",TEXT(MATCH($C54,'2018-11'!$C$2:$C$100,0)+1,0)))="",INDIRECT(CONCATENATE("'2018-10'!S",TEXT(MATCH($C54,'2018-10'!$C$2:$C$100,0)+1,0)))="",AND(INDIRECT(CONCATENATE("'2018-11'!S",TEXT(MATCH($C54,'2018-11'!$C$2:$C$100,0)+1,0)))="",INDIRECT(CONCATENATE("'2018-10'!S",TEXT(MATCH($C54,'2018-10'!$C$2:$C$100,0)+1,0)))="")),"Н/Д",INDIRECT(CONCATENATE("'2018-11'!S",TEXT(MATCH($C54,'2018-11'!$C$2:$C$100,0)+1,0)))-INDIRECT(CONCATENATE("'2018-10'!S",TEXT(MATCH($C54,'2018-10'!$C$2:$C$100,0)+1,0))))</f>
        <v>18834</v>
      </c>
      <c r="T54" s="17">
        <f ca="1">IF(OR(INDIRECT(CONCATENATE("'2018-11'!T",TEXT(MATCH($C54,'2018-11'!$C$2:$C$100,0)+1,0)))="",INDIRECT(CONCATENATE("'2018-10'!T",TEXT(MATCH($C54,'2018-10'!$C$2:$C$100,0)+1,0)))="",AND(INDIRECT(CONCATENATE("'2018-11'!T",TEXT(MATCH($C54,'2018-11'!$C$2:$C$100,0)+1,0)))="",INDIRECT(CONCATENATE("'2018-10'!T",TEXT(MATCH($C54,'2018-10'!$C$2:$C$100,0)+1,0)))="")),"Н/Д",INDIRECT(CONCATENATE("'2018-11'!T",TEXT(MATCH($C54,'2018-11'!$C$2:$C$100,0)+1,0)))-INDIRECT(CONCATENATE("'2018-10'!T",TEXT(MATCH($C54,'2018-10'!$C$2:$C$100,0)+1,0))))</f>
        <v>27380926.800000012</v>
      </c>
      <c r="U54" s="17">
        <f ca="1">IF(OR(INDIRECT(CONCATENATE("'2018-11'!U",TEXT(MATCH($C54,'2018-11'!$C$2:$C$100,0)+1,0)))="",INDIRECT(CONCATENATE("'2018-10'!U",TEXT(MATCH($C54,'2018-10'!$C$2:$C$100,0)+1,0)))="",AND(INDIRECT(CONCATENATE("'2018-11'!U",TEXT(MATCH($C54,'2018-11'!$C$2:$C$100,0)+1,0)))="",INDIRECT(CONCATENATE("'2018-10'!U",TEXT(MATCH($C54,'2018-10'!$C$2:$C$100,0)+1,0)))="")),"Н/Д",INDIRECT(CONCATENATE("'2018-11'!U",TEXT(MATCH($C54,'2018-11'!$C$2:$C$100,0)+1,0)))-INDIRECT(CONCATENATE("'2018-10'!U",TEXT(MATCH($C54,'2018-10'!$C$2:$C$100,0)+1,0))))</f>
        <v>526001.87</v>
      </c>
      <c r="V54" s="17">
        <f ca="1">IF(OR(INDIRECT(CONCATENATE("'2018-11'!V",TEXT(MATCH($C54,'2018-11'!$C$2:$C$100,0)+1,0)))="",INDIRECT(CONCATENATE("'2018-10'!V",TEXT(MATCH($C54,'2018-10'!$C$2:$C$100,0)+1,0)))="",AND(INDIRECT(CONCATENATE("'2018-11'!V",TEXT(MATCH($C54,'2018-11'!$C$2:$C$100,0)+1,0)))="",INDIRECT(CONCATENATE("'2018-10'!V",TEXT(MATCH($C54,'2018-10'!$C$2:$C$100,0)+1,0)))="")),"Н/Д",INDIRECT(CONCATENATE("'2018-11'!V",TEXT(MATCH($C54,'2018-11'!$C$2:$C$100,0)+1,0)))-INDIRECT(CONCATENATE("'2018-10'!V",TEXT(MATCH($C54,'2018-10'!$C$2:$C$100,0)+1,0))))</f>
        <v>650479930.89999962</v>
      </c>
      <c r="W54" s="17">
        <f ca="1">IF(OR(INDIRECT(CONCATENATE("'2018-11'!W",TEXT(MATCH($C54,'2018-11'!$C$2:$C$100,0)+1,0)))="",INDIRECT(CONCATENATE("'2018-10'!W",TEXT(MATCH($C54,'2018-10'!$C$2:$C$100,0)+1,0)))="",AND(INDIRECT(CONCATENATE("'2018-11'!W",TEXT(MATCH($C54,'2018-11'!$C$2:$C$100,0)+1,0)))="",INDIRECT(CONCATENATE("'2018-10'!W",TEXT(MATCH($C54,'2018-10'!$C$2:$C$100,0)+1,0)))="")),"Н/Д",INDIRECT(CONCATENATE("'2018-11'!W",TEXT(MATCH($C54,'2018-11'!$C$2:$C$100,0)+1,0)))-INDIRECT(CONCATENATE("'2018-10'!W",TEXT(MATCH($C54,'2018-10'!$C$2:$C$100,0)+1,0))))</f>
        <v>11428758165.87001</v>
      </c>
    </row>
    <row r="55" spans="1:23" x14ac:dyDescent="0.25">
      <c r="A55" s="2" t="s">
        <v>69</v>
      </c>
      <c r="B55" s="2" t="s">
        <v>79</v>
      </c>
      <c r="C55" s="15">
        <v>69000000</v>
      </c>
      <c r="D55" s="2" t="s">
        <v>214</v>
      </c>
      <c r="E55" s="17">
        <f ca="1">IF(OR(INDIRECT(CONCATENATE("'2018-11'!E",TEXT(MATCH($C55,'2018-11'!$C$2:$C$100,0)+1,0)))="",INDIRECT(CONCATENATE("'2018-10'!E",TEXT(MATCH($C55,'2018-10'!$C$2:$C$100,0)+1,0)))="",AND(INDIRECT(CONCATENATE("'2018-11'!E",TEXT(MATCH($C55,'2018-11'!$C$2:$C$100,0)+1,0)))="",INDIRECT(CONCATENATE("'2018-10'!E",TEXT(MATCH($C55,'2018-10'!$C$2:$C$100,0)+1,0)))="")),"Н/Д",INDIRECT(CONCATENATE("'2018-11'!E",TEXT(MATCH($C55,'2018-11'!$C$2:$C$100,0)+1,0)))-INDIRECT(CONCATENATE("'2018-10'!E",TEXT(MATCH($C55,'2018-10'!$C$2:$C$100,0)+1,0))))</f>
        <v>8088175355.340004</v>
      </c>
      <c r="F55" s="17">
        <f ca="1">IF(OR(INDIRECT(CONCATENATE("'2018-11'!F",TEXT(MATCH($C55,'2018-11'!$C$2:$C$100,0)+1,0)))="",INDIRECT(CONCATENATE("'2018-10'!F",TEXT(MATCH($C55,'2018-10'!$C$2:$C$100,0)+1,0)))="",AND(INDIRECT(CONCATENATE("'2018-11'!F",TEXT(MATCH($C55,'2018-11'!$C$2:$C$100,0)+1,0)))="",INDIRECT(CONCATENATE("'2018-10'!F",TEXT(MATCH($C55,'2018-10'!$C$2:$C$100,0)+1,0)))="")),"Н/Д",INDIRECT(CONCATENATE("'2018-11'!F",TEXT(MATCH($C55,'2018-11'!$C$2:$C$100,0)+1,0)))-INDIRECT(CONCATENATE("'2018-10'!F",TEXT(MATCH($C55,'2018-10'!$C$2:$C$100,0)+1,0))))</f>
        <v>7162509971.5400009</v>
      </c>
      <c r="G55" s="17">
        <f ca="1">IF(OR(INDIRECT(CONCATENATE("'2018-11'!G",TEXT(MATCH($C55,'2018-11'!$C$2:$C$100,0)+1,0)))="",INDIRECT(CONCATENATE("'2018-10'!G",TEXT(MATCH($C55,'2018-10'!$C$2:$C$100,0)+1,0)))="",AND(INDIRECT(CONCATENATE("'2018-11'!G",TEXT(MATCH($C55,'2018-11'!$C$2:$C$100,0)+1,0)))="",INDIRECT(CONCATENATE("'2018-10'!G",TEXT(MATCH($C55,'2018-10'!$C$2:$C$100,0)+1,0)))="")),"Н/Д",INDIRECT(CONCATENATE("'2018-11'!G",TEXT(MATCH($C55,'2018-11'!$C$2:$C$100,0)+1,0)))-INDIRECT(CONCATENATE("'2018-10'!G",TEXT(MATCH($C55,'2018-10'!$C$2:$C$100,0)+1,0))))</f>
        <v>2518038268.4599991</v>
      </c>
      <c r="H55" s="17">
        <f ca="1">IF(OR(INDIRECT(CONCATENATE("'2018-11'!H",TEXT(MATCH($C55,'2018-11'!$C$2:$C$100,0)+1,0)))="",INDIRECT(CONCATENATE("'2018-10'!H",TEXT(MATCH($C55,'2018-10'!$C$2:$C$100,0)+1,0)))="",AND(INDIRECT(CONCATENATE("'2018-11'!H",TEXT(MATCH($C55,'2018-11'!$C$2:$C$100,0)+1,0)))="",INDIRECT(CONCATENATE("'2018-10'!H",TEXT(MATCH($C55,'2018-10'!$C$2:$C$100,0)+1,0)))="")),"Н/Д",INDIRECT(CONCATENATE("'2018-11'!H",TEXT(MATCH($C55,'2018-11'!$C$2:$C$100,0)+1,0)))-INDIRECT(CONCATENATE("'2018-10'!H",TEXT(MATCH($C55,'2018-10'!$C$2:$C$100,0)+1,0))))</f>
        <v>1789736703.3800011</v>
      </c>
      <c r="I55" s="17">
        <f ca="1">IF(OR(INDIRECT(CONCATENATE("'2018-11'!I",TEXT(MATCH($C55,'2018-11'!$C$2:$C$100,0)+1,0)))="",INDIRECT(CONCATENATE("'2018-10'!I",TEXT(MATCH($C55,'2018-10'!$C$2:$C$100,0)+1,0)))="",AND(INDIRECT(CONCATENATE("'2018-11'!I",TEXT(MATCH($C55,'2018-11'!$C$2:$C$100,0)+1,0)))="",INDIRECT(CONCATENATE("'2018-10'!I",TEXT(MATCH($C55,'2018-10'!$C$2:$C$100,0)+1,0)))="")),"Н/Д",INDIRECT(CONCATENATE("'2018-11'!I",TEXT(MATCH($C55,'2018-11'!$C$2:$C$100,0)+1,0)))-INDIRECT(CONCATENATE("'2018-10'!I",TEXT(MATCH($C55,'2018-10'!$C$2:$C$100,0)+1,0))))</f>
        <v>513031302.02999973</v>
      </c>
      <c r="J55" s="17" t="str">
        <f ca="1">IF(OR(INDIRECT(CONCATENATE("'2018-11'!J",TEXT(MATCH($C55,'2018-11'!$C$2:$C$100,0)+1,0)))="",INDIRECT(CONCATENATE("'2018-10'!J",TEXT(MATCH($C55,'2018-10'!$C$2:$C$100,0)+1,0)))="",AND(INDIRECT(CONCATENATE("'2018-11'!J",TEXT(MATCH($C55,'2018-11'!$C$2:$C$100,0)+1,0)))="",INDIRECT(CONCATENATE("'2018-10'!J",TEXT(MATCH($C55,'2018-10'!$C$2:$C$100,0)+1,0)))="")),"Н/Д",INDIRECT(CONCATENATE("'2018-11'!J",TEXT(MATCH($C55,'2018-11'!$C$2:$C$100,0)+1,0)))-INDIRECT(CONCATENATE("'2018-10'!J",TEXT(MATCH($C55,'2018-10'!$C$2:$C$100,0)+1,0))))</f>
        <v>Н/Д</v>
      </c>
      <c r="K55" s="17">
        <f ca="1">IF(OR(INDIRECT(CONCATENATE("'2018-11'!K",TEXT(MATCH($C55,'2018-11'!$C$2:$C$100,0)+1,0)))="",INDIRECT(CONCATENATE("'2018-10'!K",TEXT(MATCH($C55,'2018-10'!$C$2:$C$100,0)+1,0)))="",AND(INDIRECT(CONCATENATE("'2018-11'!K",TEXT(MATCH($C55,'2018-11'!$C$2:$C$100,0)+1,0)))="",INDIRECT(CONCATENATE("'2018-10'!K",TEXT(MATCH($C55,'2018-10'!$C$2:$C$100,0)+1,0)))="")),"Н/Д",INDIRECT(CONCATENATE("'2018-11'!K",TEXT(MATCH($C55,'2018-11'!$C$2:$C$100,0)+1,0)))-INDIRECT(CONCATENATE("'2018-10'!K",TEXT(MATCH($C55,'2018-10'!$C$2:$C$100,0)+1,0))))</f>
        <v>595544053.44999981</v>
      </c>
      <c r="L55" s="17">
        <f ca="1">IF(OR(INDIRECT(CONCATENATE("'2018-11'!L",TEXT(MATCH($C55,'2018-11'!$C$2:$C$100,0)+1,0)))="",INDIRECT(CONCATENATE("'2018-10'!L",TEXT(MATCH($C55,'2018-10'!$C$2:$C$100,0)+1,0)))="",AND(INDIRECT(CONCATENATE("'2018-11'!L",TEXT(MATCH($C55,'2018-11'!$C$2:$C$100,0)+1,0)))="",INDIRECT(CONCATENATE("'2018-10'!L",TEXT(MATCH($C55,'2018-10'!$C$2:$C$100,0)+1,0)))="")),"Н/Д",INDIRECT(CONCATENATE("'2018-11'!L",TEXT(MATCH($C55,'2018-11'!$C$2:$C$100,0)+1,0)))-INDIRECT(CONCATENATE("'2018-10'!L",TEXT(MATCH($C55,'2018-10'!$C$2:$C$100,0)+1,0))))</f>
        <v>1491607175.7999992</v>
      </c>
      <c r="M55" s="17">
        <f ca="1">IF(OR(INDIRECT(CONCATENATE("'2018-11'!M",TEXT(MATCH($C55,'2018-11'!$C$2:$C$100,0)+1,0)))="",INDIRECT(CONCATENATE("'2018-10'!M",TEXT(MATCH($C55,'2018-10'!$C$2:$C$100,0)+1,0)))="",AND(INDIRECT(CONCATENATE("'2018-11'!M",TEXT(MATCH($C55,'2018-11'!$C$2:$C$100,0)+1,0)))="",INDIRECT(CONCATENATE("'2018-10'!M",TEXT(MATCH($C55,'2018-10'!$C$2:$C$100,0)+1,0)))="")),"Н/Д",INDIRECT(CONCATENATE("'2018-11'!M",TEXT(MATCH($C55,'2018-11'!$C$2:$C$100,0)+1,0)))-INDIRECT(CONCATENATE("'2018-10'!M",TEXT(MATCH($C55,'2018-10'!$C$2:$C$100,0)+1,0))))</f>
        <v>4720982.25</v>
      </c>
      <c r="N55" s="17">
        <f ca="1">IF(OR(INDIRECT(CONCATENATE("'2018-11'!N",TEXT(MATCH($C55,'2018-11'!$C$2:$C$100,0)+1,0)))="",INDIRECT(CONCATENATE("'2018-10'!N",TEXT(MATCH($C55,'2018-10'!$C$2:$C$100,0)+1,0)))="",AND(INDIRECT(CONCATENATE("'2018-11'!N",TEXT(MATCH($C55,'2018-11'!$C$2:$C$100,0)+1,0)))="",INDIRECT(CONCATENATE("'2018-10'!N",TEXT(MATCH($C55,'2018-10'!$C$2:$C$100,0)+1,0)))="")),"Н/Д",INDIRECT(CONCATENATE("'2018-11'!N",TEXT(MATCH($C55,'2018-11'!$C$2:$C$100,0)+1,0)))-INDIRECT(CONCATENATE("'2018-10'!NE",TEXT(MATCH($C55,'2018-10'!$C$2:$C$100,0)+1,0))))</f>
        <v>268526316.76999998</v>
      </c>
      <c r="O55" s="17">
        <f ca="1">IF(OR(INDIRECT(CONCATENATE("'2018-11'!O",TEXT(MATCH($C55,'2018-11'!$C$2:$C$100,0)+1,0)))="",INDIRECT(CONCATENATE("'2018-10'!O",TEXT(MATCH($C55,'2018-10'!$C$2:$C$100,0)+1,0)))="",AND(INDIRECT(CONCATENATE("'2018-11'!O",TEXT(MATCH($C55,'2018-11'!$C$2:$C$100,0)+1,0)))="",INDIRECT(CONCATENATE("'2018-10'!O",TEXT(MATCH($C55,'2018-10'!$C$2:$C$100,0)+1,0)))="")),"Н/Д",INDIRECT(CONCATENATE("'2018-11'!O",TEXT(MATCH($C55,'2018-11'!$C$2:$C$100,0)+1,0)))-INDIRECT(CONCATENATE("'2018-10'!O",TEXT(MATCH($C55,'2018-10'!$C$2:$C$100,0)+1,0))))</f>
        <v>14237.979999999996</v>
      </c>
      <c r="P55" s="17">
        <f ca="1">IF(OR(INDIRECT(CONCATENATE("'2018-11'!P",TEXT(MATCH($C55,'2018-11'!$C$2:$C$100,0)+1,0)))="",INDIRECT(CONCATENATE("'2018-10'!P",TEXT(MATCH($C55,'2018-10'!$C$2:$C$100,0)+1,0)))="",AND(INDIRECT(CONCATENATE("'2018-11'!P",TEXT(MATCH($C55,'2018-11'!$C$2:$C$100,0)+1,0)))="",INDIRECT(CONCATENATE("'2018-10'!P",TEXT(MATCH($C55,'2018-10'!$C$2:$C$100,0)+1,0)))="")),"Н/Д",INDIRECT(CONCATENATE("'2018-11'!P",TEXT(MATCH($C55,'2018-11'!$C$2:$C$100,0)+1,0)))-INDIRECT(CONCATENATE("'2018-10'!P",TEXT(MATCH($C55,'2018-10'!$C$2:$C$100,0)+1,0))))</f>
        <v>77167797.120000005</v>
      </c>
      <c r="Q55" s="17">
        <f ca="1">IF(OR(INDIRECT(CONCATENATE("'2018-11'!Q",TEXT(MATCH($C55,'2018-11'!$C$2:$C$100,0)+1,0)))="",INDIRECT(CONCATENATE("'2018-10'!Q",TEXT(MATCH($C55,'2018-10'!$C$2:$C$100,0)+1,0)))="",AND(INDIRECT(CONCATENATE("'2018-11'!Q",TEXT(MATCH($C55,'2018-11'!$C$2:$C$100,0)+1,0)))="",INDIRECT(CONCATENATE("'2018-10'!Q",TEXT(MATCH($C55,'2018-10'!$C$2:$C$100,0)+1,0)))="")),"Н/Д",INDIRECT(CONCATENATE("'2018-11'!Q",TEXT(MATCH($C55,'2018-11'!$C$2:$C$100,0)+1,0)))-INDIRECT(CONCATENATE("'2018-10'!Q",TEXT(MATCH($C55,'2018-10'!$C$2:$C$100,0)+1,0))))</f>
        <v>39554366.930000007</v>
      </c>
      <c r="R55" s="17">
        <f ca="1">IF(OR(INDIRECT(CONCATENATE("'2018-11'!R",TEXT(MATCH($C55,'2018-11'!$C$2:$C$100,0)+1,0)))="",INDIRECT(CONCATENATE("'2018-10'!R",TEXT(MATCH($C55,'2018-10'!$C$2:$C$100,0)+1,0)))="",AND(INDIRECT(CONCATENATE("'2018-11'!R",TEXT(MATCH($C55,'2018-11'!$C$2:$C$100,0)+1,0)))="",INDIRECT(CONCATENATE("'2018-10'!R",TEXT(MATCH($C55,'2018-10'!$C$2:$C$100,0)+1,0)))="")),"Н/Д",INDIRECT(CONCATENATE("'2018-11'!R",TEXT(MATCH($C55,'2018-11'!$C$2:$C$100,0)+1,0)))-INDIRECT(CONCATENATE("'2018-10'!R",TEXT(MATCH($C55,'2018-10'!$C$2:$C$100,0)+1,0))))</f>
        <v>18829890.280000001</v>
      </c>
      <c r="S55" s="17">
        <f ca="1">IF(OR(INDIRECT(CONCATENATE("'2018-11'!S",TEXT(MATCH($C55,'2018-11'!$C$2:$C$100,0)+1,0)))="",INDIRECT(CONCATENATE("'2018-10'!S",TEXT(MATCH($C55,'2018-10'!$C$2:$C$100,0)+1,0)))="",AND(INDIRECT(CONCATENATE("'2018-11'!S",TEXT(MATCH($C55,'2018-11'!$C$2:$C$100,0)+1,0)))="",INDIRECT(CONCATENATE("'2018-10'!S",TEXT(MATCH($C55,'2018-10'!$C$2:$C$100,0)+1,0)))="")),"Н/Д",INDIRECT(CONCATENATE("'2018-11'!S",TEXT(MATCH($C55,'2018-11'!$C$2:$C$100,0)+1,0)))-INDIRECT(CONCATENATE("'2018-10'!S",TEXT(MATCH($C55,'2018-10'!$C$2:$C$100,0)+1,0))))</f>
        <v>124200.80000000005</v>
      </c>
      <c r="T55" s="17">
        <f ca="1">IF(OR(INDIRECT(CONCATENATE("'2018-11'!T",TEXT(MATCH($C55,'2018-11'!$C$2:$C$100,0)+1,0)))="",INDIRECT(CONCATENATE("'2018-10'!T",TEXT(MATCH($C55,'2018-10'!$C$2:$C$100,0)+1,0)))="",AND(INDIRECT(CONCATENATE("'2018-11'!T",TEXT(MATCH($C55,'2018-11'!$C$2:$C$100,0)+1,0)))="",INDIRECT(CONCATENATE("'2018-10'!T",TEXT(MATCH($C55,'2018-10'!$C$2:$C$100,0)+1,0)))="")),"Н/Д",INDIRECT(CONCATENATE("'2018-11'!T",TEXT(MATCH($C55,'2018-11'!$C$2:$C$100,0)+1,0)))-INDIRECT(CONCATENATE("'2018-10'!T",TEXT(MATCH($C55,'2018-10'!$C$2:$C$100,0)+1,0))))</f>
        <v>66303555.900000036</v>
      </c>
      <c r="U55" s="17">
        <f ca="1">IF(OR(INDIRECT(CONCATENATE("'2018-11'!U",TEXT(MATCH($C55,'2018-11'!$C$2:$C$100,0)+1,0)))="",INDIRECT(CONCATENATE("'2018-10'!U",TEXT(MATCH($C55,'2018-10'!$C$2:$C$100,0)+1,0)))="",AND(INDIRECT(CONCATENATE("'2018-11'!U",TEXT(MATCH($C55,'2018-11'!$C$2:$C$100,0)+1,0)))="",INDIRECT(CONCATENATE("'2018-10'!U",TEXT(MATCH($C55,'2018-10'!$C$2:$C$100,0)+1,0)))="")),"Н/Д",INDIRECT(CONCATENATE("'2018-11'!U",TEXT(MATCH($C55,'2018-11'!$C$2:$C$100,0)+1,0)))-INDIRECT(CONCATENATE("'2018-10'!U",TEXT(MATCH($C55,'2018-10'!$C$2:$C$100,0)+1,0))))</f>
        <v>1403481.3600000143</v>
      </c>
      <c r="V55" s="17">
        <f ca="1">IF(OR(INDIRECT(CONCATENATE("'2018-11'!V",TEXT(MATCH($C55,'2018-11'!$C$2:$C$100,0)+1,0)))="",INDIRECT(CONCATENATE("'2018-10'!V",TEXT(MATCH($C55,'2018-10'!$C$2:$C$100,0)+1,0)))="",AND(INDIRECT(CONCATENATE("'2018-11'!V",TEXT(MATCH($C55,'2018-11'!$C$2:$C$100,0)+1,0)))="",INDIRECT(CONCATENATE("'2018-10'!V",TEXT(MATCH($C55,'2018-10'!$C$2:$C$100,0)+1,0)))="")),"Н/Д",INDIRECT(CONCATENATE("'2018-11'!V",TEXT(MATCH($C55,'2018-11'!$C$2:$C$100,0)+1,0)))-INDIRECT(CONCATENATE("'2018-10'!V",TEXT(MATCH($C55,'2018-10'!$C$2:$C$100,0)+1,0))))</f>
        <v>925665383.79999924</v>
      </c>
      <c r="W55" s="17">
        <f ca="1">IF(OR(INDIRECT(CONCATENATE("'2018-11'!W",TEXT(MATCH($C55,'2018-11'!$C$2:$C$100,0)+1,0)))="",INDIRECT(CONCATENATE("'2018-10'!W",TEXT(MATCH($C55,'2018-10'!$C$2:$C$100,0)+1,0)))="",AND(INDIRECT(CONCATENATE("'2018-11'!W",TEXT(MATCH($C55,'2018-11'!$C$2:$C$100,0)+1,0)))="",INDIRECT(CONCATENATE("'2018-10'!W",TEXT(MATCH($C55,'2018-10'!$C$2:$C$100,0)+1,0)))="")),"Н/Д",INDIRECT(CONCATENATE("'2018-11'!W",TEXT(MATCH($C55,'2018-11'!$C$2:$C$100,0)+1,0)))-INDIRECT(CONCATENATE("'2018-10'!W",TEXT(MATCH($C55,'2018-10'!$C$2:$C$100,0)+1,0))))</f>
        <v>23321737290.079987</v>
      </c>
    </row>
    <row r="56" spans="1:23" x14ac:dyDescent="0.25">
      <c r="A56" s="2" t="s">
        <v>80</v>
      </c>
      <c r="B56" s="2" t="s">
        <v>81</v>
      </c>
      <c r="C56" s="15">
        <v>37000000</v>
      </c>
      <c r="D56" s="2" t="s">
        <v>214</v>
      </c>
      <c r="E56" s="17">
        <f ca="1">IF(OR(INDIRECT(CONCATENATE("'2018-11'!E",TEXT(MATCH($C56,'2018-11'!$C$2:$C$100,0)+1,0)))="",INDIRECT(CONCATENATE("'2018-10'!E",TEXT(MATCH($C56,'2018-10'!$C$2:$C$100,0)+1,0)))="",AND(INDIRECT(CONCATENATE("'2018-11'!E",TEXT(MATCH($C56,'2018-11'!$C$2:$C$100,0)+1,0)))="",INDIRECT(CONCATENATE("'2018-10'!E",TEXT(MATCH($C56,'2018-10'!$C$2:$C$100,0)+1,0)))="")),"Н/Д",INDIRECT(CONCATENATE("'2018-11'!E",TEXT(MATCH($C56,'2018-11'!$C$2:$C$100,0)+1,0)))-INDIRECT(CONCATENATE("'2018-10'!E",TEXT(MATCH($C56,'2018-10'!$C$2:$C$100,0)+1,0))))</f>
        <v>4061261915.6999969</v>
      </c>
      <c r="F56" s="17">
        <f ca="1">IF(OR(INDIRECT(CONCATENATE("'2018-11'!F",TEXT(MATCH($C56,'2018-11'!$C$2:$C$100,0)+1,0)))="",INDIRECT(CONCATENATE("'2018-10'!F",TEXT(MATCH($C56,'2018-10'!$C$2:$C$100,0)+1,0)))="",AND(INDIRECT(CONCATENATE("'2018-11'!F",TEXT(MATCH($C56,'2018-11'!$C$2:$C$100,0)+1,0)))="",INDIRECT(CONCATENATE("'2018-10'!F",TEXT(MATCH($C56,'2018-10'!$C$2:$C$100,0)+1,0)))="")),"Н/Д",INDIRECT(CONCATENATE("'2018-11'!F",TEXT(MATCH($C56,'2018-11'!$C$2:$C$100,0)+1,0)))-INDIRECT(CONCATENATE("'2018-10'!F",TEXT(MATCH($C56,'2018-10'!$C$2:$C$100,0)+1,0))))</f>
        <v>2651789068.4799976</v>
      </c>
      <c r="G56" s="17">
        <f ca="1">IF(OR(INDIRECT(CONCATENATE("'2018-11'!G",TEXT(MATCH($C56,'2018-11'!$C$2:$C$100,0)+1,0)))="",INDIRECT(CONCATENATE("'2018-10'!G",TEXT(MATCH($C56,'2018-10'!$C$2:$C$100,0)+1,0)))="",AND(INDIRECT(CONCATENATE("'2018-11'!G",TEXT(MATCH($C56,'2018-11'!$C$2:$C$100,0)+1,0)))="",INDIRECT(CONCATENATE("'2018-10'!G",TEXT(MATCH($C56,'2018-10'!$C$2:$C$100,0)+1,0)))="")),"Н/Д",INDIRECT(CONCATENATE("'2018-11'!G",TEXT(MATCH($C56,'2018-11'!$C$2:$C$100,0)+1,0)))-INDIRECT(CONCATENATE("'2018-10'!G",TEXT(MATCH($C56,'2018-10'!$C$2:$C$100,0)+1,0))))</f>
        <v>439157147.94999981</v>
      </c>
      <c r="H56" s="17">
        <f ca="1">IF(OR(INDIRECT(CONCATENATE("'2018-11'!H",TEXT(MATCH($C56,'2018-11'!$C$2:$C$100,0)+1,0)))="",INDIRECT(CONCATENATE("'2018-10'!H",TEXT(MATCH($C56,'2018-10'!$C$2:$C$100,0)+1,0)))="",AND(INDIRECT(CONCATENATE("'2018-11'!H",TEXT(MATCH($C56,'2018-11'!$C$2:$C$100,0)+1,0)))="",INDIRECT(CONCATENATE("'2018-10'!H",TEXT(MATCH($C56,'2018-10'!$C$2:$C$100,0)+1,0)))="")),"Н/Д",INDIRECT(CONCATENATE("'2018-11'!H",TEXT(MATCH($C56,'2018-11'!$C$2:$C$100,0)+1,0)))-INDIRECT(CONCATENATE("'2018-10'!H",TEXT(MATCH($C56,'2018-10'!$C$2:$C$100,0)+1,0))))</f>
        <v>863174512.42000008</v>
      </c>
      <c r="I56" s="17">
        <f ca="1">IF(OR(INDIRECT(CONCATENATE("'2018-11'!I",TEXT(MATCH($C56,'2018-11'!$C$2:$C$100,0)+1,0)))="",INDIRECT(CONCATENATE("'2018-10'!I",TEXT(MATCH($C56,'2018-10'!$C$2:$C$100,0)+1,0)))="",AND(INDIRECT(CONCATENATE("'2018-11'!I",TEXT(MATCH($C56,'2018-11'!$C$2:$C$100,0)+1,0)))="",INDIRECT(CONCATENATE("'2018-10'!I",TEXT(MATCH($C56,'2018-10'!$C$2:$C$100,0)+1,0)))="")),"Н/Д",INDIRECT(CONCATENATE("'2018-11'!I",TEXT(MATCH($C56,'2018-11'!$C$2:$C$100,0)+1,0)))-INDIRECT(CONCATENATE("'2018-10'!I",TEXT(MATCH($C56,'2018-10'!$C$2:$C$100,0)+1,0))))</f>
        <v>250323480.88999987</v>
      </c>
      <c r="J56" s="17" t="str">
        <f ca="1">IF(OR(INDIRECT(CONCATENATE("'2018-11'!J",TEXT(MATCH($C56,'2018-11'!$C$2:$C$100,0)+1,0)))="",INDIRECT(CONCATENATE("'2018-10'!J",TEXT(MATCH($C56,'2018-10'!$C$2:$C$100,0)+1,0)))="",AND(INDIRECT(CONCATENATE("'2018-11'!J",TEXT(MATCH($C56,'2018-11'!$C$2:$C$100,0)+1,0)))="",INDIRECT(CONCATENATE("'2018-10'!J",TEXT(MATCH($C56,'2018-10'!$C$2:$C$100,0)+1,0)))="")),"Н/Д",INDIRECT(CONCATENATE("'2018-11'!J",TEXT(MATCH($C56,'2018-11'!$C$2:$C$100,0)+1,0)))-INDIRECT(CONCATENATE("'2018-10'!J",TEXT(MATCH($C56,'2018-10'!$C$2:$C$100,0)+1,0))))</f>
        <v>Н/Д</v>
      </c>
      <c r="K56" s="17">
        <f ca="1">IF(OR(INDIRECT(CONCATENATE("'2018-11'!K",TEXT(MATCH($C56,'2018-11'!$C$2:$C$100,0)+1,0)))="",INDIRECT(CONCATENATE("'2018-10'!K",TEXT(MATCH($C56,'2018-10'!$C$2:$C$100,0)+1,0)))="",AND(INDIRECT(CONCATENATE("'2018-11'!K",TEXT(MATCH($C56,'2018-11'!$C$2:$C$100,0)+1,0)))="",INDIRECT(CONCATENATE("'2018-10'!K",TEXT(MATCH($C56,'2018-10'!$C$2:$C$100,0)+1,0)))="")),"Н/Д",INDIRECT(CONCATENATE("'2018-11'!K",TEXT(MATCH($C56,'2018-11'!$C$2:$C$100,0)+1,0)))-INDIRECT(CONCATENATE("'2018-10'!K",TEXT(MATCH($C56,'2018-10'!$C$2:$C$100,0)+1,0))))</f>
        <v>252104193.88000011</v>
      </c>
      <c r="L56" s="17">
        <f ca="1">IF(OR(INDIRECT(CONCATENATE("'2018-11'!L",TEXT(MATCH($C56,'2018-11'!$C$2:$C$100,0)+1,0)))="",INDIRECT(CONCATENATE("'2018-10'!L",TEXT(MATCH($C56,'2018-10'!$C$2:$C$100,0)+1,0)))="",AND(INDIRECT(CONCATENATE("'2018-11'!L",TEXT(MATCH($C56,'2018-11'!$C$2:$C$100,0)+1,0)))="",INDIRECT(CONCATENATE("'2018-10'!L",TEXT(MATCH($C56,'2018-10'!$C$2:$C$100,0)+1,0)))="")),"Н/Д",INDIRECT(CONCATENATE("'2018-11'!L",TEXT(MATCH($C56,'2018-11'!$C$2:$C$100,0)+1,0)))-INDIRECT(CONCATENATE("'2018-10'!L",TEXT(MATCH($C56,'2018-10'!$C$2:$C$100,0)+1,0))))</f>
        <v>656651845.17999983</v>
      </c>
      <c r="M56" s="17">
        <f ca="1">IF(OR(INDIRECT(CONCATENATE("'2018-11'!M",TEXT(MATCH($C56,'2018-11'!$C$2:$C$100,0)+1,0)))="",INDIRECT(CONCATENATE("'2018-10'!M",TEXT(MATCH($C56,'2018-10'!$C$2:$C$100,0)+1,0)))="",AND(INDIRECT(CONCATENATE("'2018-11'!M",TEXT(MATCH($C56,'2018-11'!$C$2:$C$100,0)+1,0)))="",INDIRECT(CONCATENATE("'2018-10'!M",TEXT(MATCH($C56,'2018-10'!$C$2:$C$100,0)+1,0)))="")),"Н/Д",INDIRECT(CONCATENATE("'2018-11'!M",TEXT(MATCH($C56,'2018-11'!$C$2:$C$100,0)+1,0)))-INDIRECT(CONCATENATE("'2018-10'!M",TEXT(MATCH($C56,'2018-10'!$C$2:$C$100,0)+1,0))))</f>
        <v>4642730.7400000021</v>
      </c>
      <c r="N56" s="17">
        <f ca="1">IF(OR(INDIRECT(CONCATENATE("'2018-11'!N",TEXT(MATCH($C56,'2018-11'!$C$2:$C$100,0)+1,0)))="",INDIRECT(CONCATENATE("'2018-10'!N",TEXT(MATCH($C56,'2018-10'!$C$2:$C$100,0)+1,0)))="",AND(INDIRECT(CONCATENATE("'2018-11'!N",TEXT(MATCH($C56,'2018-11'!$C$2:$C$100,0)+1,0)))="",INDIRECT(CONCATENATE("'2018-10'!N",TEXT(MATCH($C56,'2018-10'!$C$2:$C$100,0)+1,0)))="")),"Н/Д",INDIRECT(CONCATENATE("'2018-11'!N",TEXT(MATCH($C56,'2018-11'!$C$2:$C$100,0)+1,0)))-INDIRECT(CONCATENATE("'2018-10'!NE",TEXT(MATCH($C56,'2018-10'!$C$2:$C$100,0)+1,0))))</f>
        <v>189670341.84</v>
      </c>
      <c r="O56" s="17">
        <f ca="1">IF(OR(INDIRECT(CONCATENATE("'2018-11'!O",TEXT(MATCH($C56,'2018-11'!$C$2:$C$100,0)+1,0)))="",INDIRECT(CONCATENATE("'2018-10'!O",TEXT(MATCH($C56,'2018-10'!$C$2:$C$100,0)+1,0)))="",AND(INDIRECT(CONCATENATE("'2018-11'!O",TEXT(MATCH($C56,'2018-11'!$C$2:$C$100,0)+1,0)))="",INDIRECT(CONCATENATE("'2018-10'!O",TEXT(MATCH($C56,'2018-10'!$C$2:$C$100,0)+1,0)))="")),"Н/Д",INDIRECT(CONCATENATE("'2018-11'!O",TEXT(MATCH($C56,'2018-11'!$C$2:$C$100,0)+1,0)))-INDIRECT(CONCATENATE("'2018-10'!O",TEXT(MATCH($C56,'2018-10'!$C$2:$C$100,0)+1,0))))</f>
        <v>460.5</v>
      </c>
      <c r="P56" s="17">
        <f ca="1">IF(OR(INDIRECT(CONCATENATE("'2018-11'!P",TEXT(MATCH($C56,'2018-11'!$C$2:$C$100,0)+1,0)))="",INDIRECT(CONCATENATE("'2018-10'!P",TEXT(MATCH($C56,'2018-10'!$C$2:$C$100,0)+1,0)))="",AND(INDIRECT(CONCATENATE("'2018-11'!P",TEXT(MATCH($C56,'2018-11'!$C$2:$C$100,0)+1,0)))="",INDIRECT(CONCATENATE("'2018-10'!P",TEXT(MATCH($C56,'2018-10'!$C$2:$C$100,0)+1,0)))="")),"Н/Д",INDIRECT(CONCATENATE("'2018-11'!P",TEXT(MATCH($C56,'2018-11'!$C$2:$C$100,0)+1,0)))-INDIRECT(CONCATENATE("'2018-10'!P",TEXT(MATCH($C56,'2018-10'!$C$2:$C$100,0)+1,0))))</f>
        <v>41320352.139999986</v>
      </c>
      <c r="Q56" s="17">
        <f ca="1">IF(OR(INDIRECT(CONCATENATE("'2018-11'!Q",TEXT(MATCH($C56,'2018-11'!$C$2:$C$100,0)+1,0)))="",INDIRECT(CONCATENATE("'2018-10'!Q",TEXT(MATCH($C56,'2018-10'!$C$2:$C$100,0)+1,0)))="",AND(INDIRECT(CONCATENATE("'2018-11'!Q",TEXT(MATCH($C56,'2018-11'!$C$2:$C$100,0)+1,0)))="",INDIRECT(CONCATENATE("'2018-10'!Q",TEXT(MATCH($C56,'2018-10'!$C$2:$C$100,0)+1,0)))="")),"Н/Д",INDIRECT(CONCATENATE("'2018-11'!Q",TEXT(MATCH($C56,'2018-11'!$C$2:$C$100,0)+1,0)))-INDIRECT(CONCATENATE("'2018-10'!Q",TEXT(MATCH($C56,'2018-10'!$C$2:$C$100,0)+1,0))))</f>
        <v>5066256.4499999993</v>
      </c>
      <c r="R56" s="17">
        <f ca="1">IF(OR(INDIRECT(CONCATENATE("'2018-11'!R",TEXT(MATCH($C56,'2018-11'!$C$2:$C$100,0)+1,0)))="",INDIRECT(CONCATENATE("'2018-10'!R",TEXT(MATCH($C56,'2018-10'!$C$2:$C$100,0)+1,0)))="",AND(INDIRECT(CONCATENATE("'2018-11'!R",TEXT(MATCH($C56,'2018-11'!$C$2:$C$100,0)+1,0)))="",INDIRECT(CONCATENATE("'2018-10'!R",TEXT(MATCH($C56,'2018-10'!$C$2:$C$100,0)+1,0)))="")),"Н/Д",INDIRECT(CONCATENATE("'2018-11'!R",TEXT(MATCH($C56,'2018-11'!$C$2:$C$100,0)+1,0)))-INDIRECT(CONCATENATE("'2018-10'!R",TEXT(MATCH($C56,'2018-10'!$C$2:$C$100,0)+1,0))))</f>
        <v>12928181.590000004</v>
      </c>
      <c r="S56" s="17">
        <f ca="1">IF(OR(INDIRECT(CONCATENATE("'2018-11'!S",TEXT(MATCH($C56,'2018-11'!$C$2:$C$100,0)+1,0)))="",INDIRECT(CONCATENATE("'2018-10'!S",TEXT(MATCH($C56,'2018-10'!$C$2:$C$100,0)+1,0)))="",AND(INDIRECT(CONCATENATE("'2018-11'!S",TEXT(MATCH($C56,'2018-11'!$C$2:$C$100,0)+1,0)))="",INDIRECT(CONCATENATE("'2018-10'!S",TEXT(MATCH($C56,'2018-10'!$C$2:$C$100,0)+1,0)))="")),"Н/Д",INDIRECT(CONCATENATE("'2018-11'!S",TEXT(MATCH($C56,'2018-11'!$C$2:$C$100,0)+1,0)))-INDIRECT(CONCATENATE("'2018-10'!S",TEXT(MATCH($C56,'2018-10'!$C$2:$C$100,0)+1,0))))</f>
        <v>3510939</v>
      </c>
      <c r="T56" s="17">
        <f ca="1">IF(OR(INDIRECT(CONCATENATE("'2018-11'!T",TEXT(MATCH($C56,'2018-11'!$C$2:$C$100,0)+1,0)))="",INDIRECT(CONCATENATE("'2018-10'!T",TEXT(MATCH($C56,'2018-10'!$C$2:$C$100,0)+1,0)))="",AND(INDIRECT(CONCATENATE("'2018-11'!T",TEXT(MATCH($C56,'2018-11'!$C$2:$C$100,0)+1,0)))="",INDIRECT(CONCATENATE("'2018-10'!T",TEXT(MATCH($C56,'2018-10'!$C$2:$C$100,0)+1,0)))="")),"Н/Д",INDIRECT(CONCATENATE("'2018-11'!T",TEXT(MATCH($C56,'2018-11'!$C$2:$C$100,0)+1,0)))-INDIRECT(CONCATENATE("'2018-10'!T",TEXT(MATCH($C56,'2018-10'!$C$2:$C$100,0)+1,0))))</f>
        <v>55169908.090000033</v>
      </c>
      <c r="U56" s="17">
        <f ca="1">IF(OR(INDIRECT(CONCATENATE("'2018-11'!U",TEXT(MATCH($C56,'2018-11'!$C$2:$C$100,0)+1,0)))="",INDIRECT(CONCATENATE("'2018-10'!U",TEXT(MATCH($C56,'2018-10'!$C$2:$C$100,0)+1,0)))="",AND(INDIRECT(CONCATENATE("'2018-11'!U",TEXT(MATCH($C56,'2018-11'!$C$2:$C$100,0)+1,0)))="",INDIRECT(CONCATENATE("'2018-10'!U",TEXT(MATCH($C56,'2018-10'!$C$2:$C$100,0)+1,0)))="")),"Н/Д",INDIRECT(CONCATENATE("'2018-11'!U",TEXT(MATCH($C56,'2018-11'!$C$2:$C$100,0)+1,0)))-INDIRECT(CONCATENATE("'2018-10'!U",TEXT(MATCH($C56,'2018-10'!$C$2:$C$100,0)+1,0))))</f>
        <v>1910106.629999999</v>
      </c>
      <c r="V56" s="17">
        <f ca="1">IF(OR(INDIRECT(CONCATENATE("'2018-11'!V",TEXT(MATCH($C56,'2018-11'!$C$2:$C$100,0)+1,0)))="",INDIRECT(CONCATENATE("'2018-10'!V",TEXT(MATCH($C56,'2018-10'!$C$2:$C$100,0)+1,0)))="",AND(INDIRECT(CONCATENATE("'2018-11'!V",TEXT(MATCH($C56,'2018-11'!$C$2:$C$100,0)+1,0)))="",INDIRECT(CONCATENATE("'2018-10'!V",TEXT(MATCH($C56,'2018-10'!$C$2:$C$100,0)+1,0)))="")),"Н/Д",INDIRECT(CONCATENATE("'2018-11'!V",TEXT(MATCH($C56,'2018-11'!$C$2:$C$100,0)+1,0)))-INDIRECT(CONCATENATE("'2018-10'!V",TEXT(MATCH($C56,'2018-10'!$C$2:$C$100,0)+1,0))))</f>
        <v>1409472847.2199993</v>
      </c>
      <c r="W56" s="17">
        <f ca="1">IF(OR(INDIRECT(CONCATENATE("'2018-11'!W",TEXT(MATCH($C56,'2018-11'!$C$2:$C$100,0)+1,0)))="",INDIRECT(CONCATENATE("'2018-10'!W",TEXT(MATCH($C56,'2018-10'!$C$2:$C$100,0)+1,0)))="",AND(INDIRECT(CONCATENATE("'2018-11'!W",TEXT(MATCH($C56,'2018-11'!$C$2:$C$100,0)+1,0)))="",INDIRECT(CONCATENATE("'2018-10'!W",TEXT(MATCH($C56,'2018-10'!$C$2:$C$100,0)+1,0)))="")),"Н/Д",INDIRECT(CONCATENATE("'2018-11'!W",TEXT(MATCH($C56,'2018-11'!$C$2:$C$100,0)+1,0)))-INDIRECT(CONCATENATE("'2018-10'!W",TEXT(MATCH($C56,'2018-10'!$C$2:$C$100,0)+1,0))))</f>
        <v>10730028854.699997</v>
      </c>
    </row>
    <row r="57" spans="1:23" x14ac:dyDescent="0.25">
      <c r="A57" s="2" t="s">
        <v>80</v>
      </c>
      <c r="B57" s="2" t="s">
        <v>82</v>
      </c>
      <c r="C57" s="15">
        <v>65000000</v>
      </c>
      <c r="D57" s="2" t="s">
        <v>214</v>
      </c>
      <c r="E57" s="17">
        <f ca="1">IF(OR(INDIRECT(CONCATENATE("'2018-11'!E",TEXT(MATCH($C57,'2018-11'!$C$2:$C$100,0)+1,0)))="",INDIRECT(CONCATENATE("'2018-10'!E",TEXT(MATCH($C57,'2018-10'!$C$2:$C$100,0)+1,0)))="",AND(INDIRECT(CONCATENATE("'2018-11'!E",TEXT(MATCH($C57,'2018-11'!$C$2:$C$100,0)+1,0)))="",INDIRECT(CONCATENATE("'2018-10'!E",TEXT(MATCH($C57,'2018-10'!$C$2:$C$100,0)+1,0)))="")),"Н/Д",INDIRECT(CONCATENATE("'2018-11'!E",TEXT(MATCH($C57,'2018-11'!$C$2:$C$100,0)+1,0)))-INDIRECT(CONCATENATE("'2018-10'!E",TEXT(MATCH($C57,'2018-10'!$C$2:$C$100,0)+1,0))))</f>
        <v>34830826121.190002</v>
      </c>
      <c r="F57" s="17">
        <f ca="1">IF(OR(INDIRECT(CONCATENATE("'2018-11'!F",TEXT(MATCH($C57,'2018-11'!$C$2:$C$100,0)+1,0)))="",INDIRECT(CONCATENATE("'2018-10'!F",TEXT(MATCH($C57,'2018-10'!$C$2:$C$100,0)+1,0)))="",AND(INDIRECT(CONCATENATE("'2018-11'!F",TEXT(MATCH($C57,'2018-11'!$C$2:$C$100,0)+1,0)))="",INDIRECT(CONCATENATE("'2018-10'!F",TEXT(MATCH($C57,'2018-10'!$C$2:$C$100,0)+1,0)))="")),"Н/Д",INDIRECT(CONCATENATE("'2018-11'!F",TEXT(MATCH($C57,'2018-11'!$C$2:$C$100,0)+1,0)))-INDIRECT(CONCATENATE("'2018-10'!F",TEXT(MATCH($C57,'2018-10'!$C$2:$C$100,0)+1,0))))</f>
        <v>32444245309.860016</v>
      </c>
      <c r="G57" s="17">
        <f ca="1">IF(OR(INDIRECT(CONCATENATE("'2018-11'!G",TEXT(MATCH($C57,'2018-11'!$C$2:$C$100,0)+1,0)))="",INDIRECT(CONCATENATE("'2018-10'!G",TEXT(MATCH($C57,'2018-10'!$C$2:$C$100,0)+1,0)))="",AND(INDIRECT(CONCATENATE("'2018-11'!G",TEXT(MATCH($C57,'2018-11'!$C$2:$C$100,0)+1,0)))="",INDIRECT(CONCATENATE("'2018-10'!G",TEXT(MATCH($C57,'2018-10'!$C$2:$C$100,0)+1,0)))="")),"Н/Д",INDIRECT(CONCATENATE("'2018-11'!G",TEXT(MATCH($C57,'2018-11'!$C$2:$C$100,0)+1,0)))-INDIRECT(CONCATENATE("'2018-10'!G",TEXT(MATCH($C57,'2018-10'!$C$2:$C$100,0)+1,0))))</f>
        <v>12964738322.980003</v>
      </c>
      <c r="H57" s="17">
        <f ca="1">IF(OR(INDIRECT(CONCATENATE("'2018-11'!H",TEXT(MATCH($C57,'2018-11'!$C$2:$C$100,0)+1,0)))="",INDIRECT(CONCATENATE("'2018-10'!H",TEXT(MATCH($C57,'2018-10'!$C$2:$C$100,0)+1,0)))="",AND(INDIRECT(CONCATENATE("'2018-11'!H",TEXT(MATCH($C57,'2018-11'!$C$2:$C$100,0)+1,0)))="",INDIRECT(CONCATENATE("'2018-10'!H",TEXT(MATCH($C57,'2018-10'!$C$2:$C$100,0)+1,0)))="")),"Н/Д",INDIRECT(CONCATENATE("'2018-11'!H",TEXT(MATCH($C57,'2018-11'!$C$2:$C$100,0)+1,0)))-INDIRECT(CONCATENATE("'2018-10'!H",TEXT(MATCH($C57,'2018-10'!$C$2:$C$100,0)+1,0))))</f>
        <v>8274278044.2299957</v>
      </c>
      <c r="I57" s="17">
        <f ca="1">IF(OR(INDIRECT(CONCATENATE("'2018-11'!I",TEXT(MATCH($C57,'2018-11'!$C$2:$C$100,0)+1,0)))="",INDIRECT(CONCATENATE("'2018-10'!I",TEXT(MATCH($C57,'2018-10'!$C$2:$C$100,0)+1,0)))="",AND(INDIRECT(CONCATENATE("'2018-11'!I",TEXT(MATCH($C57,'2018-11'!$C$2:$C$100,0)+1,0)))="",INDIRECT(CONCATENATE("'2018-10'!I",TEXT(MATCH($C57,'2018-10'!$C$2:$C$100,0)+1,0)))="")),"Н/Д",INDIRECT(CONCATENATE("'2018-11'!I",TEXT(MATCH($C57,'2018-11'!$C$2:$C$100,0)+1,0)))-INDIRECT(CONCATENATE("'2018-10'!I",TEXT(MATCH($C57,'2018-10'!$C$2:$C$100,0)+1,0))))</f>
        <v>1523727165.7000008</v>
      </c>
      <c r="J57" s="17" t="str">
        <f ca="1">IF(OR(INDIRECT(CONCATENATE("'2018-11'!J",TEXT(MATCH($C57,'2018-11'!$C$2:$C$100,0)+1,0)))="",INDIRECT(CONCATENATE("'2018-10'!J",TEXT(MATCH($C57,'2018-10'!$C$2:$C$100,0)+1,0)))="",AND(INDIRECT(CONCATENATE("'2018-11'!J",TEXT(MATCH($C57,'2018-11'!$C$2:$C$100,0)+1,0)))="",INDIRECT(CONCATENATE("'2018-10'!J",TEXT(MATCH($C57,'2018-10'!$C$2:$C$100,0)+1,0)))="")),"Н/Д",INDIRECT(CONCATENATE("'2018-11'!J",TEXT(MATCH($C57,'2018-11'!$C$2:$C$100,0)+1,0)))-INDIRECT(CONCATENATE("'2018-10'!J",TEXT(MATCH($C57,'2018-10'!$C$2:$C$100,0)+1,0))))</f>
        <v>Н/Д</v>
      </c>
      <c r="K57" s="17">
        <f ca="1">IF(OR(INDIRECT(CONCATENATE("'2018-11'!K",TEXT(MATCH($C57,'2018-11'!$C$2:$C$100,0)+1,0)))="",INDIRECT(CONCATENATE("'2018-10'!K",TEXT(MATCH($C57,'2018-10'!$C$2:$C$100,0)+1,0)))="",AND(INDIRECT(CONCATENATE("'2018-11'!K",TEXT(MATCH($C57,'2018-11'!$C$2:$C$100,0)+1,0)))="",INDIRECT(CONCATENATE("'2018-10'!K",TEXT(MATCH($C57,'2018-10'!$C$2:$C$100,0)+1,0)))="")),"Н/Д",INDIRECT(CONCATENATE("'2018-11'!K",TEXT(MATCH($C57,'2018-11'!$C$2:$C$100,0)+1,0)))-INDIRECT(CONCATENATE("'2018-10'!K",TEXT(MATCH($C57,'2018-10'!$C$2:$C$100,0)+1,0))))</f>
        <v>2851016888.960001</v>
      </c>
      <c r="L57" s="17">
        <f ca="1">IF(OR(INDIRECT(CONCATENATE("'2018-11'!L",TEXT(MATCH($C57,'2018-11'!$C$2:$C$100,0)+1,0)))="",INDIRECT(CONCATENATE("'2018-10'!L",TEXT(MATCH($C57,'2018-10'!$C$2:$C$100,0)+1,0)))="",AND(INDIRECT(CONCATENATE("'2018-11'!L",TEXT(MATCH($C57,'2018-11'!$C$2:$C$100,0)+1,0)))="",INDIRECT(CONCATENATE("'2018-10'!L",TEXT(MATCH($C57,'2018-10'!$C$2:$C$100,0)+1,0)))="")),"Н/Д",INDIRECT(CONCATENATE("'2018-11'!L",TEXT(MATCH($C57,'2018-11'!$C$2:$C$100,0)+1,0)))-INDIRECT(CONCATENATE("'2018-10'!L",TEXT(MATCH($C57,'2018-10'!$C$2:$C$100,0)+1,0))))</f>
        <v>5247015529.7399979</v>
      </c>
      <c r="M57" s="17">
        <f ca="1">IF(OR(INDIRECT(CONCATENATE("'2018-11'!M",TEXT(MATCH($C57,'2018-11'!$C$2:$C$100,0)+1,0)))="",INDIRECT(CONCATENATE("'2018-10'!M",TEXT(MATCH($C57,'2018-10'!$C$2:$C$100,0)+1,0)))="",AND(INDIRECT(CONCATENATE("'2018-11'!M",TEXT(MATCH($C57,'2018-11'!$C$2:$C$100,0)+1,0)))="",INDIRECT(CONCATENATE("'2018-10'!M",TEXT(MATCH($C57,'2018-10'!$C$2:$C$100,0)+1,0)))="")),"Н/Д",INDIRECT(CONCATENATE("'2018-11'!M",TEXT(MATCH($C57,'2018-11'!$C$2:$C$100,0)+1,0)))-INDIRECT(CONCATENATE("'2018-10'!M",TEXT(MATCH($C57,'2018-10'!$C$2:$C$100,0)+1,0))))</f>
        <v>127055890.66000009</v>
      </c>
      <c r="N57" s="17">
        <f ca="1">IF(OR(INDIRECT(CONCATENATE("'2018-11'!N",TEXT(MATCH($C57,'2018-11'!$C$2:$C$100,0)+1,0)))="",INDIRECT(CONCATENATE("'2018-10'!N",TEXT(MATCH($C57,'2018-10'!$C$2:$C$100,0)+1,0)))="",AND(INDIRECT(CONCATENATE("'2018-11'!N",TEXT(MATCH($C57,'2018-11'!$C$2:$C$100,0)+1,0)))="",INDIRECT(CONCATENATE("'2018-10'!N",TEXT(MATCH($C57,'2018-10'!$C$2:$C$100,0)+1,0)))="")),"Н/Д",INDIRECT(CONCATENATE("'2018-11'!N",TEXT(MATCH($C57,'2018-11'!$C$2:$C$100,0)+1,0)))-INDIRECT(CONCATENATE("'2018-10'!NE",TEXT(MATCH($C57,'2018-10'!$C$2:$C$100,0)+1,0))))</f>
        <v>1181961238.72</v>
      </c>
      <c r="O57" s="17">
        <f ca="1">IF(OR(INDIRECT(CONCATENATE("'2018-11'!O",TEXT(MATCH($C57,'2018-11'!$C$2:$C$100,0)+1,0)))="",INDIRECT(CONCATENATE("'2018-10'!O",TEXT(MATCH($C57,'2018-10'!$C$2:$C$100,0)+1,0)))="",AND(INDIRECT(CONCATENATE("'2018-11'!O",TEXT(MATCH($C57,'2018-11'!$C$2:$C$100,0)+1,0)))="",INDIRECT(CONCATENATE("'2018-10'!O",TEXT(MATCH($C57,'2018-10'!$C$2:$C$100,0)+1,0)))="")),"Н/Д",INDIRECT(CONCATENATE("'2018-11'!O",TEXT(MATCH($C57,'2018-11'!$C$2:$C$100,0)+1,0)))-INDIRECT(CONCATENATE("'2018-10'!O",TEXT(MATCH($C57,'2018-10'!$C$2:$C$100,0)+1,0))))</f>
        <v>46028.229999999981</v>
      </c>
      <c r="P57" s="17">
        <f ca="1">IF(OR(INDIRECT(CONCATENATE("'2018-11'!P",TEXT(MATCH($C57,'2018-11'!$C$2:$C$100,0)+1,0)))="",INDIRECT(CONCATENATE("'2018-10'!P",TEXT(MATCH($C57,'2018-10'!$C$2:$C$100,0)+1,0)))="",AND(INDIRECT(CONCATENATE("'2018-11'!P",TEXT(MATCH($C57,'2018-11'!$C$2:$C$100,0)+1,0)))="",INDIRECT(CONCATENATE("'2018-10'!P",TEXT(MATCH($C57,'2018-10'!$C$2:$C$100,0)+1,0)))="")),"Н/Д",INDIRECT(CONCATENATE("'2018-11'!P",TEXT(MATCH($C57,'2018-11'!$C$2:$C$100,0)+1,0)))-INDIRECT(CONCATENATE("'2018-10'!P",TEXT(MATCH($C57,'2018-10'!$C$2:$C$100,0)+1,0))))</f>
        <v>485845828.17000008</v>
      </c>
      <c r="Q57" s="17">
        <f ca="1">IF(OR(INDIRECT(CONCATENATE("'2018-11'!Q",TEXT(MATCH($C57,'2018-11'!$C$2:$C$100,0)+1,0)))="",INDIRECT(CONCATENATE("'2018-10'!Q",TEXT(MATCH($C57,'2018-10'!$C$2:$C$100,0)+1,0)))="",AND(INDIRECT(CONCATENATE("'2018-11'!Q",TEXT(MATCH($C57,'2018-11'!$C$2:$C$100,0)+1,0)))="",INDIRECT(CONCATENATE("'2018-10'!Q",TEXT(MATCH($C57,'2018-10'!$C$2:$C$100,0)+1,0)))="")),"Н/Д",INDIRECT(CONCATENATE("'2018-11'!Q",TEXT(MATCH($C57,'2018-11'!$C$2:$C$100,0)+1,0)))-INDIRECT(CONCATENATE("'2018-10'!Q",TEXT(MATCH($C57,'2018-10'!$C$2:$C$100,0)+1,0))))</f>
        <v>158315397.38999999</v>
      </c>
      <c r="R57" s="17">
        <f ca="1">IF(OR(INDIRECT(CONCATENATE("'2018-11'!R",TEXT(MATCH($C57,'2018-11'!$C$2:$C$100,0)+1,0)))="",INDIRECT(CONCATENATE("'2018-10'!R",TEXT(MATCH($C57,'2018-10'!$C$2:$C$100,0)+1,0)))="",AND(INDIRECT(CONCATENATE("'2018-11'!R",TEXT(MATCH($C57,'2018-11'!$C$2:$C$100,0)+1,0)))="",INDIRECT(CONCATENATE("'2018-10'!R",TEXT(MATCH($C57,'2018-10'!$C$2:$C$100,0)+1,0)))="")),"Н/Д",INDIRECT(CONCATENATE("'2018-11'!R",TEXT(MATCH($C57,'2018-11'!$C$2:$C$100,0)+1,0)))-INDIRECT(CONCATENATE("'2018-10'!R",TEXT(MATCH($C57,'2018-10'!$C$2:$C$100,0)+1,0))))</f>
        <v>209330816.24000001</v>
      </c>
      <c r="S57" s="17">
        <f ca="1">IF(OR(INDIRECT(CONCATENATE("'2018-11'!S",TEXT(MATCH($C57,'2018-11'!$C$2:$C$100,0)+1,0)))="",INDIRECT(CONCATENATE("'2018-10'!S",TEXT(MATCH($C57,'2018-10'!$C$2:$C$100,0)+1,0)))="",AND(INDIRECT(CONCATENATE("'2018-11'!S",TEXT(MATCH($C57,'2018-11'!$C$2:$C$100,0)+1,0)))="",INDIRECT(CONCATENATE("'2018-10'!S",TEXT(MATCH($C57,'2018-10'!$C$2:$C$100,0)+1,0)))="")),"Н/Д",INDIRECT(CONCATENATE("'2018-11'!S",TEXT(MATCH($C57,'2018-11'!$C$2:$C$100,0)+1,0)))-INDIRECT(CONCATENATE("'2018-10'!S",TEXT(MATCH($C57,'2018-10'!$C$2:$C$100,0)+1,0))))</f>
        <v>46842.609999999986</v>
      </c>
      <c r="T57" s="17">
        <f ca="1">IF(OR(INDIRECT(CONCATENATE("'2018-11'!T",TEXT(MATCH($C57,'2018-11'!$C$2:$C$100,0)+1,0)))="",INDIRECT(CONCATENATE("'2018-10'!T",TEXT(MATCH($C57,'2018-10'!$C$2:$C$100,0)+1,0)))="",AND(INDIRECT(CONCATENATE("'2018-11'!T",TEXT(MATCH($C57,'2018-11'!$C$2:$C$100,0)+1,0)))="",INDIRECT(CONCATENATE("'2018-10'!T",TEXT(MATCH($C57,'2018-10'!$C$2:$C$100,0)+1,0)))="")),"Н/Д",INDIRECT(CONCATENATE("'2018-11'!T",TEXT(MATCH($C57,'2018-11'!$C$2:$C$100,0)+1,0)))-INDIRECT(CONCATENATE("'2018-10'!T",TEXT(MATCH($C57,'2018-10'!$C$2:$C$100,0)+1,0))))</f>
        <v>374539748.28999996</v>
      </c>
      <c r="U57" s="17">
        <f ca="1">IF(OR(INDIRECT(CONCATENATE("'2018-11'!U",TEXT(MATCH($C57,'2018-11'!$C$2:$C$100,0)+1,0)))="",INDIRECT(CONCATENATE("'2018-10'!U",TEXT(MATCH($C57,'2018-10'!$C$2:$C$100,0)+1,0)))="",AND(INDIRECT(CONCATENATE("'2018-11'!U",TEXT(MATCH($C57,'2018-11'!$C$2:$C$100,0)+1,0)))="",INDIRECT(CONCATENATE("'2018-10'!U",TEXT(MATCH($C57,'2018-10'!$C$2:$C$100,0)+1,0)))="")),"Н/Д",INDIRECT(CONCATENATE("'2018-11'!U",TEXT(MATCH($C57,'2018-11'!$C$2:$C$100,0)+1,0)))-INDIRECT(CONCATENATE("'2018-10'!U",TEXT(MATCH($C57,'2018-10'!$C$2:$C$100,0)+1,0))))</f>
        <v>5381782.6700000018</v>
      </c>
      <c r="V57" s="17">
        <f ca="1">IF(OR(INDIRECT(CONCATENATE("'2018-11'!V",TEXT(MATCH($C57,'2018-11'!$C$2:$C$100,0)+1,0)))="",INDIRECT(CONCATENATE("'2018-10'!V",TEXT(MATCH($C57,'2018-10'!$C$2:$C$100,0)+1,0)))="",AND(INDIRECT(CONCATENATE("'2018-11'!V",TEXT(MATCH($C57,'2018-11'!$C$2:$C$100,0)+1,0)))="",INDIRECT(CONCATENATE("'2018-10'!V",TEXT(MATCH($C57,'2018-10'!$C$2:$C$100,0)+1,0)))="")),"Н/Д",INDIRECT(CONCATENATE("'2018-11'!V",TEXT(MATCH($C57,'2018-11'!$C$2:$C$100,0)+1,0)))-INDIRECT(CONCATENATE("'2018-10'!V",TEXT(MATCH($C57,'2018-10'!$C$2:$C$100,0)+1,0))))</f>
        <v>2386580811.3299999</v>
      </c>
      <c r="W57" s="17">
        <f ca="1">IF(OR(INDIRECT(CONCATENATE("'2018-11'!W",TEXT(MATCH($C57,'2018-11'!$C$2:$C$100,0)+1,0)))="",INDIRECT(CONCATENATE("'2018-10'!W",TEXT(MATCH($C57,'2018-10'!$C$2:$C$100,0)+1,0)))="",AND(INDIRECT(CONCATENATE("'2018-11'!W",TEXT(MATCH($C57,'2018-11'!$C$2:$C$100,0)+1,0)))="",INDIRECT(CONCATENATE("'2018-10'!W",TEXT(MATCH($C57,'2018-10'!$C$2:$C$100,0)+1,0)))="")),"Н/Д",INDIRECT(CONCATENATE("'2018-11'!W",TEXT(MATCH($C57,'2018-11'!$C$2:$C$100,0)+1,0)))-INDIRECT(CONCATENATE("'2018-10'!W",TEXT(MATCH($C57,'2018-10'!$C$2:$C$100,0)+1,0))))</f>
        <v>102017844802.56006</v>
      </c>
    </row>
    <row r="58" spans="1:23" x14ac:dyDescent="0.25">
      <c r="A58" s="2" t="s">
        <v>80</v>
      </c>
      <c r="B58" s="2" t="s">
        <v>83</v>
      </c>
      <c r="C58" s="15">
        <v>71000000</v>
      </c>
      <c r="D58" s="2" t="s">
        <v>214</v>
      </c>
      <c r="E58" s="17">
        <f ca="1">IF(OR(INDIRECT(CONCATENATE("'2018-11'!E",TEXT(MATCH($C58,'2018-11'!$C$2:$C$100,0)+1,0)))="",INDIRECT(CONCATENATE("'2018-10'!E",TEXT(MATCH($C58,'2018-10'!$C$2:$C$100,0)+1,0)))="",AND(INDIRECT(CONCATENATE("'2018-11'!E",TEXT(MATCH($C58,'2018-11'!$C$2:$C$100,0)+1,0)))="",INDIRECT(CONCATENATE("'2018-10'!E",TEXT(MATCH($C58,'2018-10'!$C$2:$C$100,0)+1,0)))="")),"Н/Д",INDIRECT(CONCATENATE("'2018-11'!E",TEXT(MATCH($C58,'2018-11'!$C$2:$C$100,0)+1,0)))-INDIRECT(CONCATENATE("'2018-10'!E",TEXT(MATCH($C58,'2018-10'!$C$2:$C$100,0)+1,0))))</f>
        <v>32107968912.51001</v>
      </c>
      <c r="F58" s="17">
        <f ca="1">IF(OR(INDIRECT(CONCATENATE("'2018-11'!F",TEXT(MATCH($C58,'2018-11'!$C$2:$C$100,0)+1,0)))="",INDIRECT(CONCATENATE("'2018-10'!F",TEXT(MATCH($C58,'2018-10'!$C$2:$C$100,0)+1,0)))="",AND(INDIRECT(CONCATENATE("'2018-11'!F",TEXT(MATCH($C58,'2018-11'!$C$2:$C$100,0)+1,0)))="",INDIRECT(CONCATENATE("'2018-10'!F",TEXT(MATCH($C58,'2018-10'!$C$2:$C$100,0)+1,0)))="")),"Н/Д",INDIRECT(CONCATENATE("'2018-11'!F",TEXT(MATCH($C58,'2018-11'!$C$2:$C$100,0)+1,0)))-INDIRECT(CONCATENATE("'2018-10'!F",TEXT(MATCH($C58,'2018-10'!$C$2:$C$100,0)+1,0))))</f>
        <v>31631546157.48999</v>
      </c>
      <c r="G58" s="17">
        <f ca="1">IF(OR(INDIRECT(CONCATENATE("'2018-11'!G",TEXT(MATCH($C58,'2018-11'!$C$2:$C$100,0)+1,0)))="",INDIRECT(CONCATENATE("'2018-10'!G",TEXT(MATCH($C58,'2018-10'!$C$2:$C$100,0)+1,0)))="",AND(INDIRECT(CONCATENATE("'2018-11'!G",TEXT(MATCH($C58,'2018-11'!$C$2:$C$100,0)+1,0)))="",INDIRECT(CONCATENATE("'2018-10'!G",TEXT(MATCH($C58,'2018-10'!$C$2:$C$100,0)+1,0)))="")),"Н/Д",INDIRECT(CONCATENATE("'2018-11'!G",TEXT(MATCH($C58,'2018-11'!$C$2:$C$100,0)+1,0)))-INDIRECT(CONCATENATE("'2018-10'!G",TEXT(MATCH($C58,'2018-10'!$C$2:$C$100,0)+1,0))))</f>
        <v>24672559192.450012</v>
      </c>
      <c r="H58" s="17">
        <f ca="1">IF(OR(INDIRECT(CONCATENATE("'2018-11'!H",TEXT(MATCH($C58,'2018-11'!$C$2:$C$100,0)+1,0)))="",INDIRECT(CONCATENATE("'2018-10'!H",TEXT(MATCH($C58,'2018-10'!$C$2:$C$100,0)+1,0)))="",AND(INDIRECT(CONCATENATE("'2018-11'!H",TEXT(MATCH($C58,'2018-11'!$C$2:$C$100,0)+1,0)))="",INDIRECT(CONCATENATE("'2018-10'!H",TEXT(MATCH($C58,'2018-10'!$C$2:$C$100,0)+1,0)))="")),"Н/Д",INDIRECT(CONCATENATE("'2018-11'!H",TEXT(MATCH($C58,'2018-11'!$C$2:$C$100,0)+1,0)))-INDIRECT(CONCATENATE("'2018-10'!H",TEXT(MATCH($C58,'2018-10'!$C$2:$C$100,0)+1,0))))</f>
        <v>3151007015.5499992</v>
      </c>
      <c r="I58" s="17">
        <f ca="1">IF(OR(INDIRECT(CONCATENATE("'2018-11'!I",TEXT(MATCH($C58,'2018-11'!$C$2:$C$100,0)+1,0)))="",INDIRECT(CONCATENATE("'2018-10'!I",TEXT(MATCH($C58,'2018-10'!$C$2:$C$100,0)+1,0)))="",AND(INDIRECT(CONCATENATE("'2018-11'!I",TEXT(MATCH($C58,'2018-11'!$C$2:$C$100,0)+1,0)))="",INDIRECT(CONCATENATE("'2018-10'!I",TEXT(MATCH($C58,'2018-10'!$C$2:$C$100,0)+1,0)))="")),"Н/Д",INDIRECT(CONCATENATE("'2018-11'!I",TEXT(MATCH($C58,'2018-11'!$C$2:$C$100,0)+1,0)))-INDIRECT(CONCATENATE("'2018-10'!I",TEXT(MATCH($C58,'2018-10'!$C$2:$C$100,0)+1,0))))</f>
        <v>491688733.56000042</v>
      </c>
      <c r="J58" s="17" t="str">
        <f ca="1">IF(OR(INDIRECT(CONCATENATE("'2018-11'!J",TEXT(MATCH($C58,'2018-11'!$C$2:$C$100,0)+1,0)))="",INDIRECT(CONCATENATE("'2018-10'!J",TEXT(MATCH($C58,'2018-10'!$C$2:$C$100,0)+1,0)))="",AND(INDIRECT(CONCATENATE("'2018-11'!J",TEXT(MATCH($C58,'2018-11'!$C$2:$C$100,0)+1,0)))="",INDIRECT(CONCATENATE("'2018-10'!J",TEXT(MATCH($C58,'2018-10'!$C$2:$C$100,0)+1,0)))="")),"Н/Д",INDIRECT(CONCATENATE("'2018-11'!J",TEXT(MATCH($C58,'2018-11'!$C$2:$C$100,0)+1,0)))-INDIRECT(CONCATENATE("'2018-10'!J",TEXT(MATCH($C58,'2018-10'!$C$2:$C$100,0)+1,0))))</f>
        <v>Н/Д</v>
      </c>
      <c r="K58" s="17">
        <f ca="1">IF(OR(INDIRECT(CONCATENATE("'2018-11'!K",TEXT(MATCH($C58,'2018-11'!$C$2:$C$100,0)+1,0)))="",INDIRECT(CONCATENATE("'2018-10'!K",TEXT(MATCH($C58,'2018-10'!$C$2:$C$100,0)+1,0)))="",AND(INDIRECT(CONCATENATE("'2018-11'!K",TEXT(MATCH($C58,'2018-11'!$C$2:$C$100,0)+1,0)))="",INDIRECT(CONCATENATE("'2018-10'!K",TEXT(MATCH($C58,'2018-10'!$C$2:$C$100,0)+1,0)))="")),"Н/Д",INDIRECT(CONCATENATE("'2018-11'!K",TEXT(MATCH($C58,'2018-11'!$C$2:$C$100,0)+1,0)))-INDIRECT(CONCATENATE("'2018-10'!K",TEXT(MATCH($C58,'2018-10'!$C$2:$C$100,0)+1,0))))</f>
        <v>954114530.43000031</v>
      </c>
      <c r="L58" s="17">
        <f ca="1">IF(OR(INDIRECT(CONCATENATE("'2018-11'!L",TEXT(MATCH($C58,'2018-11'!$C$2:$C$100,0)+1,0)))="",INDIRECT(CONCATENATE("'2018-10'!L",TEXT(MATCH($C58,'2018-10'!$C$2:$C$100,0)+1,0)))="",AND(INDIRECT(CONCATENATE("'2018-11'!L",TEXT(MATCH($C58,'2018-11'!$C$2:$C$100,0)+1,0)))="",INDIRECT(CONCATENATE("'2018-10'!L",TEXT(MATCH($C58,'2018-10'!$C$2:$C$100,0)+1,0)))="")),"Н/Д",INDIRECT(CONCATENATE("'2018-11'!L",TEXT(MATCH($C58,'2018-11'!$C$2:$C$100,0)+1,0)))-INDIRECT(CONCATENATE("'2018-10'!L",TEXT(MATCH($C58,'2018-10'!$C$2:$C$100,0)+1,0))))</f>
        <v>1491479290.0200005</v>
      </c>
      <c r="M58" s="17">
        <f ca="1">IF(OR(INDIRECT(CONCATENATE("'2018-11'!M",TEXT(MATCH($C58,'2018-11'!$C$2:$C$100,0)+1,0)))="",INDIRECT(CONCATENATE("'2018-10'!M",TEXT(MATCH($C58,'2018-10'!$C$2:$C$100,0)+1,0)))="",AND(INDIRECT(CONCATENATE("'2018-11'!M",TEXT(MATCH($C58,'2018-11'!$C$2:$C$100,0)+1,0)))="",INDIRECT(CONCATENATE("'2018-10'!M",TEXT(MATCH($C58,'2018-10'!$C$2:$C$100,0)+1,0)))="")),"Н/Д",INDIRECT(CONCATENATE("'2018-11'!M",TEXT(MATCH($C58,'2018-11'!$C$2:$C$100,0)+1,0)))-INDIRECT(CONCATENATE("'2018-10'!M",TEXT(MATCH($C58,'2018-10'!$C$2:$C$100,0)+1,0))))</f>
        <v>16105632.180000007</v>
      </c>
      <c r="N58" s="17">
        <f ca="1">IF(OR(INDIRECT(CONCATENATE("'2018-11'!N",TEXT(MATCH($C58,'2018-11'!$C$2:$C$100,0)+1,0)))="",INDIRECT(CONCATENATE("'2018-10'!N",TEXT(MATCH($C58,'2018-10'!$C$2:$C$100,0)+1,0)))="",AND(INDIRECT(CONCATENATE("'2018-11'!N",TEXT(MATCH($C58,'2018-11'!$C$2:$C$100,0)+1,0)))="",INDIRECT(CONCATENATE("'2018-10'!N",TEXT(MATCH($C58,'2018-10'!$C$2:$C$100,0)+1,0)))="")),"Н/Д",INDIRECT(CONCATENATE("'2018-11'!N",TEXT(MATCH($C58,'2018-11'!$C$2:$C$100,0)+1,0)))-INDIRECT(CONCATENATE("'2018-10'!NE",TEXT(MATCH($C58,'2018-10'!$C$2:$C$100,0)+1,0))))</f>
        <v>575223136.26999998</v>
      </c>
      <c r="O58" s="17">
        <f ca="1">IF(OR(INDIRECT(CONCATENATE("'2018-11'!O",TEXT(MATCH($C58,'2018-11'!$C$2:$C$100,0)+1,0)))="",INDIRECT(CONCATENATE("'2018-10'!O",TEXT(MATCH($C58,'2018-10'!$C$2:$C$100,0)+1,0)))="",AND(INDIRECT(CONCATENATE("'2018-11'!O",TEXT(MATCH($C58,'2018-11'!$C$2:$C$100,0)+1,0)))="",INDIRECT(CONCATENATE("'2018-10'!O",TEXT(MATCH($C58,'2018-10'!$C$2:$C$100,0)+1,0)))="")),"Н/Д",INDIRECT(CONCATENATE("'2018-11'!O",TEXT(MATCH($C58,'2018-11'!$C$2:$C$100,0)+1,0)))-INDIRECT(CONCATENATE("'2018-10'!O",TEXT(MATCH($C58,'2018-10'!$C$2:$C$100,0)+1,0))))</f>
        <v>48782.259999999893</v>
      </c>
      <c r="P58" s="17">
        <f ca="1">IF(OR(INDIRECT(CONCATENATE("'2018-11'!P",TEXT(MATCH($C58,'2018-11'!$C$2:$C$100,0)+1,0)))="",INDIRECT(CONCATENATE("'2018-10'!P",TEXT(MATCH($C58,'2018-10'!$C$2:$C$100,0)+1,0)))="",AND(INDIRECT(CONCATENATE("'2018-11'!P",TEXT(MATCH($C58,'2018-11'!$C$2:$C$100,0)+1,0)))="",INDIRECT(CONCATENATE("'2018-10'!P",TEXT(MATCH($C58,'2018-10'!$C$2:$C$100,0)+1,0)))="")),"Н/Д",INDIRECT(CONCATENATE("'2018-11'!P",TEXT(MATCH($C58,'2018-11'!$C$2:$C$100,0)+1,0)))-INDIRECT(CONCATENATE("'2018-10'!P",TEXT(MATCH($C58,'2018-10'!$C$2:$C$100,0)+1,0))))</f>
        <v>446654386.40999985</v>
      </c>
      <c r="Q58" s="17">
        <f ca="1">IF(OR(INDIRECT(CONCATENATE("'2018-11'!Q",TEXT(MATCH($C58,'2018-11'!$C$2:$C$100,0)+1,0)))="",INDIRECT(CONCATENATE("'2018-10'!Q",TEXT(MATCH($C58,'2018-10'!$C$2:$C$100,0)+1,0)))="",AND(INDIRECT(CONCATENATE("'2018-11'!Q",TEXT(MATCH($C58,'2018-11'!$C$2:$C$100,0)+1,0)))="",INDIRECT(CONCATENATE("'2018-10'!Q",TEXT(MATCH($C58,'2018-10'!$C$2:$C$100,0)+1,0)))="")),"Н/Д",INDIRECT(CONCATENATE("'2018-11'!Q",TEXT(MATCH($C58,'2018-11'!$C$2:$C$100,0)+1,0)))-INDIRECT(CONCATENATE("'2018-10'!Q",TEXT(MATCH($C58,'2018-10'!$C$2:$C$100,0)+1,0))))</f>
        <v>25327655.710000008</v>
      </c>
      <c r="R58" s="17">
        <f ca="1">IF(OR(INDIRECT(CONCATENATE("'2018-11'!R",TEXT(MATCH($C58,'2018-11'!$C$2:$C$100,0)+1,0)))="",INDIRECT(CONCATENATE("'2018-10'!R",TEXT(MATCH($C58,'2018-10'!$C$2:$C$100,0)+1,0)))="",AND(INDIRECT(CONCATENATE("'2018-11'!R",TEXT(MATCH($C58,'2018-11'!$C$2:$C$100,0)+1,0)))="",INDIRECT(CONCATENATE("'2018-10'!R",TEXT(MATCH($C58,'2018-10'!$C$2:$C$100,0)+1,0)))="")),"Н/Д",INDIRECT(CONCATENATE("'2018-11'!R",TEXT(MATCH($C58,'2018-11'!$C$2:$C$100,0)+1,0)))-INDIRECT(CONCATENATE("'2018-10'!R",TEXT(MATCH($C58,'2018-10'!$C$2:$C$100,0)+1,0))))</f>
        <v>65204298.25</v>
      </c>
      <c r="S58" s="17">
        <f ca="1">IF(OR(INDIRECT(CONCATENATE("'2018-11'!S",TEXT(MATCH($C58,'2018-11'!$C$2:$C$100,0)+1,0)))="",INDIRECT(CONCATENATE("'2018-10'!S",TEXT(MATCH($C58,'2018-10'!$C$2:$C$100,0)+1,0)))="",AND(INDIRECT(CONCATENATE("'2018-11'!S",TEXT(MATCH($C58,'2018-11'!$C$2:$C$100,0)+1,0)))="",INDIRECT(CONCATENATE("'2018-10'!S",TEXT(MATCH($C58,'2018-10'!$C$2:$C$100,0)+1,0)))="")),"Н/Д",INDIRECT(CONCATENATE("'2018-11'!S",TEXT(MATCH($C58,'2018-11'!$C$2:$C$100,0)+1,0)))-INDIRECT(CONCATENATE("'2018-10'!S",TEXT(MATCH($C58,'2018-10'!$C$2:$C$100,0)+1,0))))</f>
        <v>262400</v>
      </c>
      <c r="T58" s="17">
        <f ca="1">IF(OR(INDIRECT(CONCATENATE("'2018-11'!T",TEXT(MATCH($C58,'2018-11'!$C$2:$C$100,0)+1,0)))="",INDIRECT(CONCATENATE("'2018-10'!T",TEXT(MATCH($C58,'2018-10'!$C$2:$C$100,0)+1,0)))="",AND(INDIRECT(CONCATENATE("'2018-11'!T",TEXT(MATCH($C58,'2018-11'!$C$2:$C$100,0)+1,0)))="",INDIRECT(CONCATENATE("'2018-10'!T",TEXT(MATCH($C58,'2018-10'!$C$2:$C$100,0)+1,0)))="")),"Н/Д",INDIRECT(CONCATENATE("'2018-11'!T",TEXT(MATCH($C58,'2018-11'!$C$2:$C$100,0)+1,0)))-INDIRECT(CONCATENATE("'2018-10'!T",TEXT(MATCH($C58,'2018-10'!$C$2:$C$100,0)+1,0))))</f>
        <v>144523748.05999994</v>
      </c>
      <c r="U58" s="17">
        <f ca="1">IF(OR(INDIRECT(CONCATENATE("'2018-11'!U",TEXT(MATCH($C58,'2018-11'!$C$2:$C$100,0)+1,0)))="",INDIRECT(CONCATENATE("'2018-10'!U",TEXT(MATCH($C58,'2018-10'!$C$2:$C$100,0)+1,0)))="",AND(INDIRECT(CONCATENATE("'2018-11'!U",TEXT(MATCH($C58,'2018-11'!$C$2:$C$100,0)+1,0)))="",INDIRECT(CONCATENATE("'2018-10'!U",TEXT(MATCH($C58,'2018-10'!$C$2:$C$100,0)+1,0)))="")),"Н/Д",INDIRECT(CONCATENATE("'2018-11'!U",TEXT(MATCH($C58,'2018-11'!$C$2:$C$100,0)+1,0)))-INDIRECT(CONCATENATE("'2018-10'!U",TEXT(MATCH($C58,'2018-10'!$C$2:$C$100,0)+1,0))))</f>
        <v>8700944.0500000119</v>
      </c>
      <c r="V58" s="17">
        <f ca="1">IF(OR(INDIRECT(CONCATENATE("'2018-11'!V",TEXT(MATCH($C58,'2018-11'!$C$2:$C$100,0)+1,0)))="",INDIRECT(CONCATENATE("'2018-10'!V",TEXT(MATCH($C58,'2018-10'!$C$2:$C$100,0)+1,0)))="",AND(INDIRECT(CONCATENATE("'2018-11'!V",TEXT(MATCH($C58,'2018-11'!$C$2:$C$100,0)+1,0)))="",INDIRECT(CONCATENATE("'2018-10'!V",TEXT(MATCH($C58,'2018-10'!$C$2:$C$100,0)+1,0)))="")),"Н/Д",INDIRECT(CONCATENATE("'2018-11'!V",TEXT(MATCH($C58,'2018-11'!$C$2:$C$100,0)+1,0)))-INDIRECT(CONCATENATE("'2018-10'!V",TEXT(MATCH($C58,'2018-10'!$C$2:$C$100,0)+1,0))))</f>
        <v>476422755.02000046</v>
      </c>
      <c r="W58" s="17">
        <f ca="1">IF(OR(INDIRECT(CONCATENATE("'2018-11'!W",TEXT(MATCH($C58,'2018-11'!$C$2:$C$100,0)+1,0)))="",INDIRECT(CONCATENATE("'2018-10'!W",TEXT(MATCH($C58,'2018-10'!$C$2:$C$100,0)+1,0)))="",AND(INDIRECT(CONCATENATE("'2018-11'!W",TEXT(MATCH($C58,'2018-11'!$C$2:$C$100,0)+1,0)))="",INDIRECT(CONCATENATE("'2018-10'!W",TEXT(MATCH($C58,'2018-10'!$C$2:$C$100,0)+1,0)))="")),"Н/Д",INDIRECT(CONCATENATE("'2018-11'!W",TEXT(MATCH($C58,'2018-11'!$C$2:$C$100,0)+1,0)))-INDIRECT(CONCATENATE("'2018-10'!W",TEXT(MATCH($C58,'2018-10'!$C$2:$C$100,0)+1,0))))</f>
        <v>95745799315.789978</v>
      </c>
    </row>
    <row r="59" spans="1:23" x14ac:dyDescent="0.25">
      <c r="A59" s="2" t="s">
        <v>80</v>
      </c>
      <c r="B59" s="2" t="s">
        <v>84</v>
      </c>
      <c r="C59" s="15">
        <v>71800000</v>
      </c>
      <c r="D59" s="2" t="s">
        <v>214</v>
      </c>
      <c r="E59" s="17">
        <f ca="1">IF(OR(INDIRECT(CONCATENATE("'2018-11'!E",TEXT(MATCH($C59,'2018-11'!$C$2:$C$100,0)+1,0)))="",INDIRECT(CONCATENATE("'2018-10'!E",TEXT(MATCH($C59,'2018-10'!$C$2:$C$100,0)+1,0)))="",AND(INDIRECT(CONCATENATE("'2018-11'!E",TEXT(MATCH($C59,'2018-11'!$C$2:$C$100,0)+1,0)))="",INDIRECT(CONCATENATE("'2018-10'!E",TEXT(MATCH($C59,'2018-10'!$C$2:$C$100,0)+1,0)))="")),"Н/Д",INDIRECT(CONCATENATE("'2018-11'!E",TEXT(MATCH($C59,'2018-11'!$C$2:$C$100,0)+1,0)))-INDIRECT(CONCATENATE("'2018-10'!E",TEXT(MATCH($C59,'2018-10'!$C$2:$C$100,0)+1,0))))</f>
        <v>60443242574.980011</v>
      </c>
      <c r="F59" s="17">
        <f ca="1">IF(OR(INDIRECT(CONCATENATE("'2018-11'!F",TEXT(MATCH($C59,'2018-11'!$C$2:$C$100,0)+1,0)))="",INDIRECT(CONCATENATE("'2018-10'!F",TEXT(MATCH($C59,'2018-10'!$C$2:$C$100,0)+1,0)))="",AND(INDIRECT(CONCATENATE("'2018-11'!F",TEXT(MATCH($C59,'2018-11'!$C$2:$C$100,0)+1,0)))="",INDIRECT(CONCATENATE("'2018-10'!F",TEXT(MATCH($C59,'2018-10'!$C$2:$C$100,0)+1,0)))="")),"Н/Д",INDIRECT(CONCATENATE("'2018-11'!F",TEXT(MATCH($C59,'2018-11'!$C$2:$C$100,0)+1,0)))-INDIRECT(CONCATENATE("'2018-10'!F",TEXT(MATCH($C59,'2018-10'!$C$2:$C$100,0)+1,0))))</f>
        <v>58662541030.899994</v>
      </c>
      <c r="G59" s="17">
        <f ca="1">IF(OR(INDIRECT(CONCATENATE("'2018-11'!G",TEXT(MATCH($C59,'2018-11'!$C$2:$C$100,0)+1,0)))="",INDIRECT(CONCATENATE("'2018-10'!G",TEXT(MATCH($C59,'2018-10'!$C$2:$C$100,0)+1,0)))="",AND(INDIRECT(CONCATENATE("'2018-11'!G",TEXT(MATCH($C59,'2018-11'!$C$2:$C$100,0)+1,0)))="",INDIRECT(CONCATENATE("'2018-10'!G",TEXT(MATCH($C59,'2018-10'!$C$2:$C$100,0)+1,0)))="")),"Н/Д",INDIRECT(CONCATENATE("'2018-11'!G",TEXT(MATCH($C59,'2018-11'!$C$2:$C$100,0)+1,0)))-INDIRECT(CONCATENATE("'2018-10'!G",TEXT(MATCH($C59,'2018-10'!$C$2:$C$100,0)+1,0))))</f>
        <v>29480796407.479996</v>
      </c>
      <c r="H59" s="17">
        <f ca="1">IF(OR(INDIRECT(CONCATENATE("'2018-11'!H",TEXT(MATCH($C59,'2018-11'!$C$2:$C$100,0)+1,0)))="",INDIRECT(CONCATENATE("'2018-10'!H",TEXT(MATCH($C59,'2018-10'!$C$2:$C$100,0)+1,0)))="",AND(INDIRECT(CONCATENATE("'2018-11'!H",TEXT(MATCH($C59,'2018-11'!$C$2:$C$100,0)+1,0)))="",INDIRECT(CONCATENATE("'2018-10'!H",TEXT(MATCH($C59,'2018-10'!$C$2:$C$100,0)+1,0)))="")),"Н/Д",INDIRECT(CONCATENATE("'2018-11'!H",TEXT(MATCH($C59,'2018-11'!$C$2:$C$100,0)+1,0)))-INDIRECT(CONCATENATE("'2018-10'!H",TEXT(MATCH($C59,'2018-10'!$C$2:$C$100,0)+1,0))))</f>
        <v>7585749496.9399948</v>
      </c>
      <c r="I59" s="17">
        <f ca="1">IF(OR(INDIRECT(CONCATENATE("'2018-11'!I",TEXT(MATCH($C59,'2018-11'!$C$2:$C$100,0)+1,0)))="",INDIRECT(CONCATENATE("'2018-10'!I",TEXT(MATCH($C59,'2018-10'!$C$2:$C$100,0)+1,0)))="",AND(INDIRECT(CONCATENATE("'2018-11'!I",TEXT(MATCH($C59,'2018-11'!$C$2:$C$100,0)+1,0)))="",INDIRECT(CONCATENATE("'2018-10'!I",TEXT(MATCH($C59,'2018-10'!$C$2:$C$100,0)+1,0)))="")),"Н/Д",INDIRECT(CONCATENATE("'2018-11'!I",TEXT(MATCH($C59,'2018-11'!$C$2:$C$100,0)+1,0)))-INDIRECT(CONCATENATE("'2018-10'!I",TEXT(MATCH($C59,'2018-10'!$C$2:$C$100,0)+1,0))))</f>
        <v>562117251.72999954</v>
      </c>
      <c r="J59" s="17" t="str">
        <f ca="1">IF(OR(INDIRECT(CONCATENATE("'2018-11'!J",TEXT(MATCH($C59,'2018-11'!$C$2:$C$100,0)+1,0)))="",INDIRECT(CONCATENATE("'2018-10'!J",TEXT(MATCH($C59,'2018-10'!$C$2:$C$100,0)+1,0)))="",AND(INDIRECT(CONCATENATE("'2018-11'!J",TEXT(MATCH($C59,'2018-11'!$C$2:$C$100,0)+1,0)))="",INDIRECT(CONCATENATE("'2018-10'!J",TEXT(MATCH($C59,'2018-10'!$C$2:$C$100,0)+1,0)))="")),"Н/Д",INDIRECT(CONCATENATE("'2018-11'!J",TEXT(MATCH($C59,'2018-11'!$C$2:$C$100,0)+1,0)))-INDIRECT(CONCATENATE("'2018-10'!J",TEXT(MATCH($C59,'2018-10'!$C$2:$C$100,0)+1,0))))</f>
        <v>Н/Д</v>
      </c>
      <c r="K59" s="17">
        <f ca="1">IF(OR(INDIRECT(CONCATENATE("'2018-11'!K",TEXT(MATCH($C59,'2018-11'!$C$2:$C$100,0)+1,0)))="",INDIRECT(CONCATENATE("'2018-10'!K",TEXT(MATCH($C59,'2018-10'!$C$2:$C$100,0)+1,0)))="",AND(INDIRECT(CONCATENATE("'2018-11'!K",TEXT(MATCH($C59,'2018-11'!$C$2:$C$100,0)+1,0)))="",INDIRECT(CONCATENATE("'2018-10'!K",TEXT(MATCH($C59,'2018-10'!$C$2:$C$100,0)+1,0)))="")),"Н/Д",INDIRECT(CONCATENATE("'2018-11'!K",TEXT(MATCH($C59,'2018-11'!$C$2:$C$100,0)+1,0)))-INDIRECT(CONCATENATE("'2018-10'!K",TEXT(MATCH($C59,'2018-10'!$C$2:$C$100,0)+1,0))))</f>
        <v>898211056.96000004</v>
      </c>
      <c r="L59" s="17">
        <f ca="1">IF(OR(INDIRECT(CONCATENATE("'2018-11'!L",TEXT(MATCH($C59,'2018-11'!$C$2:$C$100,0)+1,0)))="",INDIRECT(CONCATENATE("'2018-10'!L",TEXT(MATCH($C59,'2018-10'!$C$2:$C$100,0)+1,0)))="",AND(INDIRECT(CONCATENATE("'2018-11'!L",TEXT(MATCH($C59,'2018-11'!$C$2:$C$100,0)+1,0)))="",INDIRECT(CONCATENATE("'2018-10'!L",TEXT(MATCH($C59,'2018-10'!$C$2:$C$100,0)+1,0)))="")),"Н/Д",INDIRECT(CONCATENATE("'2018-11'!L",TEXT(MATCH($C59,'2018-11'!$C$2:$C$100,0)+1,0)))-INDIRECT(CONCATENATE("'2018-10'!L",TEXT(MATCH($C59,'2018-10'!$C$2:$C$100,0)+1,0))))</f>
        <v>17703194546.93</v>
      </c>
      <c r="M59" s="17">
        <f ca="1">IF(OR(INDIRECT(CONCATENATE("'2018-11'!M",TEXT(MATCH($C59,'2018-11'!$C$2:$C$100,0)+1,0)))="",INDIRECT(CONCATENATE("'2018-10'!M",TEXT(MATCH($C59,'2018-10'!$C$2:$C$100,0)+1,0)))="",AND(INDIRECT(CONCATENATE("'2018-11'!M",TEXT(MATCH($C59,'2018-11'!$C$2:$C$100,0)+1,0)))="",INDIRECT(CONCATENATE("'2018-10'!M",TEXT(MATCH($C59,'2018-10'!$C$2:$C$100,0)+1,0)))="")),"Н/Д",INDIRECT(CONCATENATE("'2018-11'!M",TEXT(MATCH($C59,'2018-11'!$C$2:$C$100,0)+1,0)))-INDIRECT(CONCATENATE("'2018-10'!M",TEXT(MATCH($C59,'2018-10'!$C$2:$C$100,0)+1,0))))</f>
        <v>456576978.29000002</v>
      </c>
      <c r="N59" s="17">
        <f ca="1">IF(OR(INDIRECT(CONCATENATE("'2018-11'!N",TEXT(MATCH($C59,'2018-11'!$C$2:$C$100,0)+1,0)))="",INDIRECT(CONCATENATE("'2018-10'!N",TEXT(MATCH($C59,'2018-10'!$C$2:$C$100,0)+1,0)))="",AND(INDIRECT(CONCATENATE("'2018-11'!N",TEXT(MATCH($C59,'2018-11'!$C$2:$C$100,0)+1,0)))="",INDIRECT(CONCATENATE("'2018-10'!N",TEXT(MATCH($C59,'2018-10'!$C$2:$C$100,0)+1,0)))="")),"Н/Д",INDIRECT(CONCATENATE("'2018-11'!N",TEXT(MATCH($C59,'2018-11'!$C$2:$C$100,0)+1,0)))-INDIRECT(CONCATENATE("'2018-10'!NE",TEXT(MATCH($C59,'2018-10'!$C$2:$C$100,0)+1,0))))</f>
        <v>753768674.75999999</v>
      </c>
      <c r="O59" s="17">
        <f ca="1">IF(OR(INDIRECT(CONCATENATE("'2018-11'!O",TEXT(MATCH($C59,'2018-11'!$C$2:$C$100,0)+1,0)))="",INDIRECT(CONCATENATE("'2018-10'!O",TEXT(MATCH($C59,'2018-10'!$C$2:$C$100,0)+1,0)))="",AND(INDIRECT(CONCATENATE("'2018-11'!O",TEXT(MATCH($C59,'2018-11'!$C$2:$C$100,0)+1,0)))="",INDIRECT(CONCATENATE("'2018-10'!O",TEXT(MATCH($C59,'2018-10'!$C$2:$C$100,0)+1,0)))="")),"Н/Д",INDIRECT(CONCATENATE("'2018-11'!O",TEXT(MATCH($C59,'2018-11'!$C$2:$C$100,0)+1,0)))-INDIRECT(CONCATENATE("'2018-10'!O",TEXT(MATCH($C59,'2018-10'!$C$2:$C$100,0)+1,0))))</f>
        <v>5641.8999999999942</v>
      </c>
      <c r="P59" s="17">
        <f ca="1">IF(OR(INDIRECT(CONCATENATE("'2018-11'!P",TEXT(MATCH($C59,'2018-11'!$C$2:$C$100,0)+1,0)))="",INDIRECT(CONCATENATE("'2018-10'!P",TEXT(MATCH($C59,'2018-10'!$C$2:$C$100,0)+1,0)))="",AND(INDIRECT(CONCATENATE("'2018-11'!P",TEXT(MATCH($C59,'2018-11'!$C$2:$C$100,0)+1,0)))="",INDIRECT(CONCATENATE("'2018-10'!P",TEXT(MATCH($C59,'2018-10'!$C$2:$C$100,0)+1,0)))="")),"Н/Д",INDIRECT(CONCATENATE("'2018-11'!P",TEXT(MATCH($C59,'2018-11'!$C$2:$C$100,0)+1,0)))-INDIRECT(CONCATENATE("'2018-10'!P",TEXT(MATCH($C59,'2018-10'!$C$2:$C$100,0)+1,0))))</f>
        <v>1227100988.2800007</v>
      </c>
      <c r="Q59" s="17">
        <f ca="1">IF(OR(INDIRECT(CONCATENATE("'2018-11'!Q",TEXT(MATCH($C59,'2018-11'!$C$2:$C$100,0)+1,0)))="",INDIRECT(CONCATENATE("'2018-10'!Q",TEXT(MATCH($C59,'2018-10'!$C$2:$C$100,0)+1,0)))="",AND(INDIRECT(CONCATENATE("'2018-11'!Q",TEXT(MATCH($C59,'2018-11'!$C$2:$C$100,0)+1,0)))="",INDIRECT(CONCATENATE("'2018-10'!Q",TEXT(MATCH($C59,'2018-10'!$C$2:$C$100,0)+1,0)))="")),"Н/Д",INDIRECT(CONCATENATE("'2018-11'!Q",TEXT(MATCH($C59,'2018-11'!$C$2:$C$100,0)+1,0)))-INDIRECT(CONCATENATE("'2018-10'!Q",TEXT(MATCH($C59,'2018-10'!$C$2:$C$100,0)+1,0))))</f>
        <v>105844028.56999999</v>
      </c>
      <c r="R59" s="17">
        <f ca="1">IF(OR(INDIRECT(CONCATENATE("'2018-11'!R",TEXT(MATCH($C59,'2018-11'!$C$2:$C$100,0)+1,0)))="",INDIRECT(CONCATENATE("'2018-10'!R",TEXT(MATCH($C59,'2018-10'!$C$2:$C$100,0)+1,0)))="",AND(INDIRECT(CONCATENATE("'2018-11'!R",TEXT(MATCH($C59,'2018-11'!$C$2:$C$100,0)+1,0)))="",INDIRECT(CONCATENATE("'2018-10'!R",TEXT(MATCH($C59,'2018-10'!$C$2:$C$100,0)+1,0)))="")),"Н/Д",INDIRECT(CONCATENATE("'2018-11'!R",TEXT(MATCH($C59,'2018-11'!$C$2:$C$100,0)+1,0)))-INDIRECT(CONCATENATE("'2018-10'!R",TEXT(MATCH($C59,'2018-10'!$C$2:$C$100,0)+1,0))))</f>
        <v>102903668.61999989</v>
      </c>
      <c r="S59" s="17">
        <f ca="1">IF(OR(INDIRECT(CONCATENATE("'2018-11'!S",TEXT(MATCH($C59,'2018-11'!$C$2:$C$100,0)+1,0)))="",INDIRECT(CONCATENATE("'2018-10'!S",TEXT(MATCH($C59,'2018-10'!$C$2:$C$100,0)+1,0)))="",AND(INDIRECT(CONCATENATE("'2018-11'!S",TEXT(MATCH($C59,'2018-11'!$C$2:$C$100,0)+1,0)))="",INDIRECT(CONCATENATE("'2018-10'!S",TEXT(MATCH($C59,'2018-10'!$C$2:$C$100,0)+1,0)))="")),"Н/Д",INDIRECT(CONCATENATE("'2018-11'!S",TEXT(MATCH($C59,'2018-11'!$C$2:$C$100,0)+1,0)))-INDIRECT(CONCATENATE("'2018-10'!S",TEXT(MATCH($C59,'2018-10'!$C$2:$C$100,0)+1,0))))</f>
        <v>581349.20000000112</v>
      </c>
      <c r="T59" s="17">
        <f ca="1">IF(OR(INDIRECT(CONCATENATE("'2018-11'!T",TEXT(MATCH($C59,'2018-11'!$C$2:$C$100,0)+1,0)))="",INDIRECT(CONCATENATE("'2018-10'!T",TEXT(MATCH($C59,'2018-10'!$C$2:$C$100,0)+1,0)))="",AND(INDIRECT(CONCATENATE("'2018-11'!T",TEXT(MATCH($C59,'2018-11'!$C$2:$C$100,0)+1,0)))="",INDIRECT(CONCATENATE("'2018-10'!T",TEXT(MATCH($C59,'2018-10'!$C$2:$C$100,0)+1,0)))="")),"Н/Д",INDIRECT(CONCATENATE("'2018-11'!T",TEXT(MATCH($C59,'2018-11'!$C$2:$C$100,0)+1,0)))-INDIRECT(CONCATENATE("'2018-10'!T",TEXT(MATCH($C59,'2018-10'!$C$2:$C$100,0)+1,0))))</f>
        <v>331375198.42999983</v>
      </c>
      <c r="U59" s="17">
        <f ca="1">IF(OR(INDIRECT(CONCATENATE("'2018-11'!U",TEXT(MATCH($C59,'2018-11'!$C$2:$C$100,0)+1,0)))="",INDIRECT(CONCATENATE("'2018-10'!U",TEXT(MATCH($C59,'2018-10'!$C$2:$C$100,0)+1,0)))="",AND(INDIRECT(CONCATENATE("'2018-11'!U",TEXT(MATCH($C59,'2018-11'!$C$2:$C$100,0)+1,0)))="",INDIRECT(CONCATENATE("'2018-10'!U",TEXT(MATCH($C59,'2018-10'!$C$2:$C$100,0)+1,0)))="")),"Н/Д",INDIRECT(CONCATENATE("'2018-11'!U",TEXT(MATCH($C59,'2018-11'!$C$2:$C$100,0)+1,0)))-INDIRECT(CONCATENATE("'2018-10'!U",TEXT(MATCH($C59,'2018-10'!$C$2:$C$100,0)+1,0))))</f>
        <v>85048373.269999996</v>
      </c>
      <c r="V59" s="17">
        <f ca="1">IF(OR(INDIRECT(CONCATENATE("'2018-11'!V",TEXT(MATCH($C59,'2018-11'!$C$2:$C$100,0)+1,0)))="",INDIRECT(CONCATENATE("'2018-10'!V",TEXT(MATCH($C59,'2018-10'!$C$2:$C$100,0)+1,0)))="",AND(INDIRECT(CONCATENATE("'2018-11'!V",TEXT(MATCH($C59,'2018-11'!$C$2:$C$100,0)+1,0)))="",INDIRECT(CONCATENATE("'2018-10'!V",TEXT(MATCH($C59,'2018-10'!$C$2:$C$100,0)+1,0)))="")),"Н/Д",INDIRECT(CONCATENATE("'2018-11'!V",TEXT(MATCH($C59,'2018-11'!$C$2:$C$100,0)+1,0)))-INDIRECT(CONCATENATE("'2018-10'!V",TEXT(MATCH($C59,'2018-10'!$C$2:$C$100,0)+1,0))))</f>
        <v>1780701544.079999</v>
      </c>
      <c r="W59" s="17">
        <f ca="1">IF(OR(INDIRECT(CONCATENATE("'2018-11'!W",TEXT(MATCH($C59,'2018-11'!$C$2:$C$100,0)+1,0)))="",INDIRECT(CONCATENATE("'2018-10'!W",TEXT(MATCH($C59,'2018-10'!$C$2:$C$100,0)+1,0)))="",AND(INDIRECT(CONCATENATE("'2018-11'!W",TEXT(MATCH($C59,'2018-11'!$C$2:$C$100,0)+1,0)))="",INDIRECT(CONCATENATE("'2018-10'!W",TEXT(MATCH($C59,'2018-10'!$C$2:$C$100,0)+1,0)))="")),"Н/Д",INDIRECT(CONCATENATE("'2018-11'!W",TEXT(MATCH($C59,'2018-11'!$C$2:$C$100,0)+1,0)))-INDIRECT(CONCATENATE("'2018-10'!W",TEXT(MATCH($C59,'2018-10'!$C$2:$C$100,0)+1,0))))</f>
        <v>179513509261.94995</v>
      </c>
    </row>
    <row r="60" spans="1:23" x14ac:dyDescent="0.25">
      <c r="A60" s="2" t="s">
        <v>80</v>
      </c>
      <c r="B60" s="2" t="s">
        <v>85</v>
      </c>
      <c r="C60" s="15">
        <v>75000000</v>
      </c>
      <c r="D60" s="2" t="s">
        <v>214</v>
      </c>
      <c r="E60" s="17">
        <f ca="1">IF(OR(INDIRECT(CONCATENATE("'2018-11'!E",TEXT(MATCH($C60,'2018-11'!$C$2:$C$100,0)+1,0)))="",INDIRECT(CONCATENATE("'2018-10'!E",TEXT(MATCH($C60,'2018-10'!$C$2:$C$100,0)+1,0)))="",AND(INDIRECT(CONCATENATE("'2018-11'!E",TEXT(MATCH($C60,'2018-11'!$C$2:$C$100,0)+1,0)))="",INDIRECT(CONCATENATE("'2018-10'!E",TEXT(MATCH($C60,'2018-10'!$C$2:$C$100,0)+1,0)))="")),"Н/Д",INDIRECT(CONCATENATE("'2018-11'!E",TEXT(MATCH($C60,'2018-11'!$C$2:$C$100,0)+1,0)))-INDIRECT(CONCATENATE("'2018-10'!E",TEXT(MATCH($C60,'2018-10'!$C$2:$C$100,0)+1,0))))</f>
        <v>23978240853.899994</v>
      </c>
      <c r="F60" s="17">
        <f ca="1">IF(OR(INDIRECT(CONCATENATE("'2018-11'!F",TEXT(MATCH($C60,'2018-11'!$C$2:$C$100,0)+1,0)))="",INDIRECT(CONCATENATE("'2018-10'!F",TEXT(MATCH($C60,'2018-10'!$C$2:$C$100,0)+1,0)))="",AND(INDIRECT(CONCATENATE("'2018-11'!F",TEXT(MATCH($C60,'2018-11'!$C$2:$C$100,0)+1,0)))="",INDIRECT(CONCATENATE("'2018-10'!F",TEXT(MATCH($C60,'2018-10'!$C$2:$C$100,0)+1,0)))="")),"Н/Д",INDIRECT(CONCATENATE("'2018-11'!F",TEXT(MATCH($C60,'2018-11'!$C$2:$C$100,0)+1,0)))-INDIRECT(CONCATENATE("'2018-10'!F",TEXT(MATCH($C60,'2018-10'!$C$2:$C$100,0)+1,0))))</f>
        <v>21794454710.580002</v>
      </c>
      <c r="G60" s="17">
        <f ca="1">IF(OR(INDIRECT(CONCATENATE("'2018-11'!G",TEXT(MATCH($C60,'2018-11'!$C$2:$C$100,0)+1,0)))="",INDIRECT(CONCATENATE("'2018-10'!G",TEXT(MATCH($C60,'2018-10'!$C$2:$C$100,0)+1,0)))="",AND(INDIRECT(CONCATENATE("'2018-11'!G",TEXT(MATCH($C60,'2018-11'!$C$2:$C$100,0)+1,0)))="",INDIRECT(CONCATENATE("'2018-10'!G",TEXT(MATCH($C60,'2018-10'!$C$2:$C$100,0)+1,0)))="")),"Н/Д",INDIRECT(CONCATENATE("'2018-11'!G",TEXT(MATCH($C60,'2018-11'!$C$2:$C$100,0)+1,0)))-INDIRECT(CONCATENATE("'2018-10'!G",TEXT(MATCH($C60,'2018-10'!$C$2:$C$100,0)+1,0))))</f>
        <v>8292309219.0800018</v>
      </c>
      <c r="H60" s="17">
        <f ca="1">IF(OR(INDIRECT(CONCATENATE("'2018-11'!H",TEXT(MATCH($C60,'2018-11'!$C$2:$C$100,0)+1,0)))="",INDIRECT(CONCATENATE("'2018-10'!H",TEXT(MATCH($C60,'2018-10'!$C$2:$C$100,0)+1,0)))="",AND(INDIRECT(CONCATENATE("'2018-11'!H",TEXT(MATCH($C60,'2018-11'!$C$2:$C$100,0)+1,0)))="",INDIRECT(CONCATENATE("'2018-10'!H",TEXT(MATCH($C60,'2018-10'!$C$2:$C$100,0)+1,0)))="")),"Н/Д",INDIRECT(CONCATENATE("'2018-11'!H",TEXT(MATCH($C60,'2018-11'!$C$2:$C$100,0)+1,0)))-INDIRECT(CONCATENATE("'2018-10'!H",TEXT(MATCH($C60,'2018-10'!$C$2:$C$100,0)+1,0))))</f>
        <v>7181106743.909996</v>
      </c>
      <c r="I60" s="17">
        <f ca="1">IF(OR(INDIRECT(CONCATENATE("'2018-11'!I",TEXT(MATCH($C60,'2018-11'!$C$2:$C$100,0)+1,0)))="",INDIRECT(CONCATENATE("'2018-10'!I",TEXT(MATCH($C60,'2018-10'!$C$2:$C$100,0)+1,0)))="",AND(INDIRECT(CONCATENATE("'2018-11'!I",TEXT(MATCH($C60,'2018-11'!$C$2:$C$100,0)+1,0)))="",INDIRECT(CONCATENATE("'2018-10'!I",TEXT(MATCH($C60,'2018-10'!$C$2:$C$100,0)+1,0)))="")),"Н/Д",INDIRECT(CONCATENATE("'2018-11'!I",TEXT(MATCH($C60,'2018-11'!$C$2:$C$100,0)+1,0)))-INDIRECT(CONCATENATE("'2018-10'!I",TEXT(MATCH($C60,'2018-10'!$C$2:$C$100,0)+1,0))))</f>
        <v>794465012.0199995</v>
      </c>
      <c r="J60" s="17" t="str">
        <f ca="1">IF(OR(INDIRECT(CONCATENATE("'2018-11'!J",TEXT(MATCH($C60,'2018-11'!$C$2:$C$100,0)+1,0)))="",INDIRECT(CONCATENATE("'2018-10'!J",TEXT(MATCH($C60,'2018-10'!$C$2:$C$100,0)+1,0)))="",AND(INDIRECT(CONCATENATE("'2018-11'!J",TEXT(MATCH($C60,'2018-11'!$C$2:$C$100,0)+1,0)))="",INDIRECT(CONCATENATE("'2018-10'!J",TEXT(MATCH($C60,'2018-10'!$C$2:$C$100,0)+1,0)))="")),"Н/Д",INDIRECT(CONCATENATE("'2018-11'!J",TEXT(MATCH($C60,'2018-11'!$C$2:$C$100,0)+1,0)))-INDIRECT(CONCATENATE("'2018-10'!J",TEXT(MATCH($C60,'2018-10'!$C$2:$C$100,0)+1,0))))</f>
        <v>Н/Д</v>
      </c>
      <c r="K60" s="17">
        <f ca="1">IF(OR(INDIRECT(CONCATENATE("'2018-11'!K",TEXT(MATCH($C60,'2018-11'!$C$2:$C$100,0)+1,0)))="",INDIRECT(CONCATENATE("'2018-10'!K",TEXT(MATCH($C60,'2018-10'!$C$2:$C$100,0)+1,0)))="",AND(INDIRECT(CONCATENATE("'2018-11'!K",TEXT(MATCH($C60,'2018-11'!$C$2:$C$100,0)+1,0)))="",INDIRECT(CONCATENATE("'2018-10'!K",TEXT(MATCH($C60,'2018-10'!$C$2:$C$100,0)+1,0)))="")),"Н/Д",INDIRECT(CONCATENATE("'2018-11'!K",TEXT(MATCH($C60,'2018-11'!$C$2:$C$100,0)+1,0)))-INDIRECT(CONCATENATE("'2018-10'!K",TEXT(MATCH($C60,'2018-10'!$C$2:$C$100,0)+1,0))))</f>
        <v>1634037088.7200003</v>
      </c>
      <c r="L60" s="17">
        <f ca="1">IF(OR(INDIRECT(CONCATENATE("'2018-11'!L",TEXT(MATCH($C60,'2018-11'!$C$2:$C$100,0)+1,0)))="",INDIRECT(CONCATENATE("'2018-10'!L",TEXT(MATCH($C60,'2018-10'!$C$2:$C$100,0)+1,0)))="",AND(INDIRECT(CONCATENATE("'2018-11'!L",TEXT(MATCH($C60,'2018-11'!$C$2:$C$100,0)+1,0)))="",INDIRECT(CONCATENATE("'2018-10'!L",TEXT(MATCH($C60,'2018-10'!$C$2:$C$100,0)+1,0)))="")),"Н/Д",INDIRECT(CONCATENATE("'2018-11'!L",TEXT(MATCH($C60,'2018-11'!$C$2:$C$100,0)+1,0)))-INDIRECT(CONCATENATE("'2018-10'!L",TEXT(MATCH($C60,'2018-10'!$C$2:$C$100,0)+1,0))))</f>
        <v>2881190659.0599995</v>
      </c>
      <c r="M60" s="17">
        <f ca="1">IF(OR(INDIRECT(CONCATENATE("'2018-11'!M",TEXT(MATCH($C60,'2018-11'!$C$2:$C$100,0)+1,0)))="",INDIRECT(CONCATENATE("'2018-10'!M",TEXT(MATCH($C60,'2018-10'!$C$2:$C$100,0)+1,0)))="",AND(INDIRECT(CONCATENATE("'2018-11'!M",TEXT(MATCH($C60,'2018-11'!$C$2:$C$100,0)+1,0)))="",INDIRECT(CONCATENATE("'2018-10'!M",TEXT(MATCH($C60,'2018-10'!$C$2:$C$100,0)+1,0)))="")),"Н/Д",INDIRECT(CONCATENATE("'2018-11'!M",TEXT(MATCH($C60,'2018-11'!$C$2:$C$100,0)+1,0)))-INDIRECT(CONCATENATE("'2018-10'!M",TEXT(MATCH($C60,'2018-10'!$C$2:$C$100,0)+1,0))))</f>
        <v>137997239.26999998</v>
      </c>
      <c r="N60" s="17">
        <f ca="1">IF(OR(INDIRECT(CONCATENATE("'2018-11'!N",TEXT(MATCH($C60,'2018-11'!$C$2:$C$100,0)+1,0)))="",INDIRECT(CONCATENATE("'2018-10'!N",TEXT(MATCH($C60,'2018-10'!$C$2:$C$100,0)+1,0)))="",AND(INDIRECT(CONCATENATE("'2018-11'!N",TEXT(MATCH($C60,'2018-11'!$C$2:$C$100,0)+1,0)))="",INDIRECT(CONCATENATE("'2018-10'!N",TEXT(MATCH($C60,'2018-10'!$C$2:$C$100,0)+1,0)))="")),"Н/Д",INDIRECT(CONCATENATE("'2018-11'!N",TEXT(MATCH($C60,'2018-11'!$C$2:$C$100,0)+1,0)))-INDIRECT(CONCATENATE("'2018-10'!NE",TEXT(MATCH($C60,'2018-10'!$C$2:$C$100,0)+1,0))))</f>
        <v>874816147.32000005</v>
      </c>
      <c r="O60" s="17">
        <f ca="1">IF(OR(INDIRECT(CONCATENATE("'2018-11'!O",TEXT(MATCH($C60,'2018-11'!$C$2:$C$100,0)+1,0)))="",INDIRECT(CONCATENATE("'2018-10'!O",TEXT(MATCH($C60,'2018-10'!$C$2:$C$100,0)+1,0)))="",AND(INDIRECT(CONCATENATE("'2018-11'!O",TEXT(MATCH($C60,'2018-11'!$C$2:$C$100,0)+1,0)))="",INDIRECT(CONCATENATE("'2018-10'!O",TEXT(MATCH($C60,'2018-10'!$C$2:$C$100,0)+1,0)))="")),"Н/Д",INDIRECT(CONCATENATE("'2018-11'!O",TEXT(MATCH($C60,'2018-11'!$C$2:$C$100,0)+1,0)))-INDIRECT(CONCATENATE("'2018-10'!O",TEXT(MATCH($C60,'2018-10'!$C$2:$C$100,0)+1,0))))</f>
        <v>236982.17999999993</v>
      </c>
      <c r="P60" s="17">
        <f ca="1">IF(OR(INDIRECT(CONCATENATE("'2018-11'!P",TEXT(MATCH($C60,'2018-11'!$C$2:$C$100,0)+1,0)))="",INDIRECT(CONCATENATE("'2018-10'!P",TEXT(MATCH($C60,'2018-10'!$C$2:$C$100,0)+1,0)))="",AND(INDIRECT(CONCATENATE("'2018-11'!P",TEXT(MATCH($C60,'2018-11'!$C$2:$C$100,0)+1,0)))="",INDIRECT(CONCATENATE("'2018-10'!P",TEXT(MATCH($C60,'2018-10'!$C$2:$C$100,0)+1,0)))="")),"Н/Д",INDIRECT(CONCATENATE("'2018-11'!P",TEXT(MATCH($C60,'2018-11'!$C$2:$C$100,0)+1,0)))-INDIRECT(CONCATENATE("'2018-10'!P",TEXT(MATCH($C60,'2018-10'!$C$2:$C$100,0)+1,0))))</f>
        <v>414132892.11000013</v>
      </c>
      <c r="Q60" s="17">
        <f ca="1">IF(OR(INDIRECT(CONCATENATE("'2018-11'!Q",TEXT(MATCH($C60,'2018-11'!$C$2:$C$100,0)+1,0)))="",INDIRECT(CONCATENATE("'2018-10'!Q",TEXT(MATCH($C60,'2018-10'!$C$2:$C$100,0)+1,0)))="",AND(INDIRECT(CONCATENATE("'2018-11'!Q",TEXT(MATCH($C60,'2018-11'!$C$2:$C$100,0)+1,0)))="",INDIRECT(CONCATENATE("'2018-10'!Q",TEXT(MATCH($C60,'2018-10'!$C$2:$C$100,0)+1,0)))="")),"Н/Д",INDIRECT(CONCATENATE("'2018-11'!Q",TEXT(MATCH($C60,'2018-11'!$C$2:$C$100,0)+1,0)))-INDIRECT(CONCATENATE("'2018-10'!Q",TEXT(MATCH($C60,'2018-10'!$C$2:$C$100,0)+1,0))))</f>
        <v>37899928.969999999</v>
      </c>
      <c r="R60" s="17">
        <f ca="1">IF(OR(INDIRECT(CONCATENATE("'2018-11'!R",TEXT(MATCH($C60,'2018-11'!$C$2:$C$100,0)+1,0)))="",INDIRECT(CONCATENATE("'2018-10'!R",TEXT(MATCH($C60,'2018-10'!$C$2:$C$100,0)+1,0)))="",AND(INDIRECT(CONCATENATE("'2018-11'!R",TEXT(MATCH($C60,'2018-11'!$C$2:$C$100,0)+1,0)))="",INDIRECT(CONCATENATE("'2018-10'!R",TEXT(MATCH($C60,'2018-10'!$C$2:$C$100,0)+1,0)))="")),"Н/Д",INDIRECT(CONCATENATE("'2018-11'!R",TEXT(MATCH($C60,'2018-11'!$C$2:$C$100,0)+1,0)))-INDIRECT(CONCATENATE("'2018-10'!R",TEXT(MATCH($C60,'2018-10'!$C$2:$C$100,0)+1,0))))</f>
        <v>91184821.539999962</v>
      </c>
      <c r="S60" s="17">
        <f ca="1">IF(OR(INDIRECT(CONCATENATE("'2018-11'!S",TEXT(MATCH($C60,'2018-11'!$C$2:$C$100,0)+1,0)))="",INDIRECT(CONCATENATE("'2018-10'!S",TEXT(MATCH($C60,'2018-10'!$C$2:$C$100,0)+1,0)))="",AND(INDIRECT(CONCATENATE("'2018-11'!S",TEXT(MATCH($C60,'2018-11'!$C$2:$C$100,0)+1,0)))="",INDIRECT(CONCATENATE("'2018-10'!S",TEXT(MATCH($C60,'2018-10'!$C$2:$C$100,0)+1,0)))="")),"Н/Д",INDIRECT(CONCATENATE("'2018-11'!S",TEXT(MATCH($C60,'2018-11'!$C$2:$C$100,0)+1,0)))-INDIRECT(CONCATENATE("'2018-10'!S",TEXT(MATCH($C60,'2018-10'!$C$2:$C$100,0)+1,0))))</f>
        <v>304600</v>
      </c>
      <c r="T60" s="17">
        <f ca="1">IF(OR(INDIRECT(CONCATENATE("'2018-11'!T",TEXT(MATCH($C60,'2018-11'!$C$2:$C$100,0)+1,0)))="",INDIRECT(CONCATENATE("'2018-10'!T",TEXT(MATCH($C60,'2018-10'!$C$2:$C$100,0)+1,0)))="",AND(INDIRECT(CONCATENATE("'2018-11'!T",TEXT(MATCH($C60,'2018-11'!$C$2:$C$100,0)+1,0)))="",INDIRECT(CONCATENATE("'2018-10'!T",TEXT(MATCH($C60,'2018-10'!$C$2:$C$100,0)+1,0)))="")),"Н/Д",INDIRECT(CONCATENATE("'2018-11'!T",TEXT(MATCH($C60,'2018-11'!$C$2:$C$100,0)+1,0)))-INDIRECT(CONCATENATE("'2018-10'!T",TEXT(MATCH($C60,'2018-10'!$C$2:$C$100,0)+1,0))))</f>
        <v>146271055.3900001</v>
      </c>
      <c r="U60" s="17">
        <f ca="1">IF(OR(INDIRECT(CONCATENATE("'2018-11'!U",TEXT(MATCH($C60,'2018-11'!$C$2:$C$100,0)+1,0)))="",INDIRECT(CONCATENATE("'2018-10'!U",TEXT(MATCH($C60,'2018-10'!$C$2:$C$100,0)+1,0)))="",AND(INDIRECT(CONCATENATE("'2018-11'!U",TEXT(MATCH($C60,'2018-11'!$C$2:$C$100,0)+1,0)))="",INDIRECT(CONCATENATE("'2018-10'!U",TEXT(MATCH($C60,'2018-10'!$C$2:$C$100,0)+1,0)))="")),"Н/Д",INDIRECT(CONCATENATE("'2018-11'!U",TEXT(MATCH($C60,'2018-11'!$C$2:$C$100,0)+1,0)))-INDIRECT(CONCATENATE("'2018-10'!U",TEXT(MATCH($C60,'2018-10'!$C$2:$C$100,0)+1,0))))</f>
        <v>8647058.7800000012</v>
      </c>
      <c r="V60" s="17">
        <f ca="1">IF(OR(INDIRECT(CONCATENATE("'2018-11'!V",TEXT(MATCH($C60,'2018-11'!$C$2:$C$100,0)+1,0)))="",INDIRECT(CONCATENATE("'2018-10'!V",TEXT(MATCH($C60,'2018-10'!$C$2:$C$100,0)+1,0)))="",AND(INDIRECT(CONCATENATE("'2018-11'!V",TEXT(MATCH($C60,'2018-11'!$C$2:$C$100,0)+1,0)))="",INDIRECT(CONCATENATE("'2018-10'!V",TEXT(MATCH($C60,'2018-10'!$C$2:$C$100,0)+1,0)))="")),"Н/Д",INDIRECT(CONCATENATE("'2018-11'!V",TEXT(MATCH($C60,'2018-11'!$C$2:$C$100,0)+1,0)))-INDIRECT(CONCATENATE("'2018-10'!V",TEXT(MATCH($C60,'2018-10'!$C$2:$C$100,0)+1,0))))</f>
        <v>2183786143.3199997</v>
      </c>
      <c r="W60" s="17">
        <f ca="1">IF(OR(INDIRECT(CONCATENATE("'2018-11'!W",TEXT(MATCH($C60,'2018-11'!$C$2:$C$100,0)+1,0)))="",INDIRECT(CONCATENATE("'2018-10'!W",TEXT(MATCH($C60,'2018-10'!$C$2:$C$100,0)+1,0)))="",AND(INDIRECT(CONCATENATE("'2018-11'!W",TEXT(MATCH($C60,'2018-11'!$C$2:$C$100,0)+1,0)))="",INDIRECT(CONCATENATE("'2018-10'!W",TEXT(MATCH($C60,'2018-10'!$C$2:$C$100,0)+1,0)))="")),"Н/Д",INDIRECT(CONCATENATE("'2018-11'!W",TEXT(MATCH($C60,'2018-11'!$C$2:$C$100,0)+1,0)))-INDIRECT(CONCATENATE("'2018-10'!W",TEXT(MATCH($C60,'2018-10'!$C$2:$C$100,0)+1,0))))</f>
        <v>69679875945.409973</v>
      </c>
    </row>
    <row r="61" spans="1:23" x14ac:dyDescent="0.25">
      <c r="A61" s="2" t="s">
        <v>80</v>
      </c>
      <c r="B61" s="2" t="s">
        <v>86</v>
      </c>
      <c r="C61" s="15">
        <v>71900000</v>
      </c>
      <c r="D61" s="2" t="s">
        <v>214</v>
      </c>
      <c r="E61" s="17">
        <f ca="1">IF(OR(INDIRECT(CONCATENATE("'2018-11'!E",TEXT(MATCH($C61,'2018-11'!$C$2:$C$100,0)+1,0)))="",INDIRECT(CONCATENATE("'2018-10'!E",TEXT(MATCH($C61,'2018-10'!$C$2:$C$100,0)+1,0)))="",AND(INDIRECT(CONCATENATE("'2018-11'!E",TEXT(MATCH($C61,'2018-11'!$C$2:$C$100,0)+1,0)))="",INDIRECT(CONCATENATE("'2018-10'!E",TEXT(MATCH($C61,'2018-10'!$C$2:$C$100,0)+1,0)))="")),"Н/Д",INDIRECT(CONCATENATE("'2018-11'!E",TEXT(MATCH($C61,'2018-11'!$C$2:$C$100,0)+1,0)))-INDIRECT(CONCATENATE("'2018-10'!E",TEXT(MATCH($C61,'2018-10'!$C$2:$C$100,0)+1,0))))</f>
        <v>34010370753.390015</v>
      </c>
      <c r="F61" s="17">
        <f ca="1">IF(OR(INDIRECT(CONCATENATE("'2018-11'!F",TEXT(MATCH($C61,'2018-11'!$C$2:$C$100,0)+1,0)))="",INDIRECT(CONCATENATE("'2018-10'!F",TEXT(MATCH($C61,'2018-10'!$C$2:$C$100,0)+1,0)))="",AND(INDIRECT(CONCATENATE("'2018-11'!F",TEXT(MATCH($C61,'2018-11'!$C$2:$C$100,0)+1,0)))="",INDIRECT(CONCATENATE("'2018-10'!F",TEXT(MATCH($C61,'2018-10'!$C$2:$C$100,0)+1,0)))="")),"Н/Д",INDIRECT(CONCATENATE("'2018-11'!F",TEXT(MATCH($C61,'2018-11'!$C$2:$C$100,0)+1,0)))-INDIRECT(CONCATENATE("'2018-10'!F",TEXT(MATCH($C61,'2018-10'!$C$2:$C$100,0)+1,0))))</f>
        <v>33381394870.690002</v>
      </c>
      <c r="G61" s="17">
        <f ca="1">IF(OR(INDIRECT(CONCATENATE("'2018-11'!G",TEXT(MATCH($C61,'2018-11'!$C$2:$C$100,0)+1,0)))="",INDIRECT(CONCATENATE("'2018-10'!G",TEXT(MATCH($C61,'2018-10'!$C$2:$C$100,0)+1,0)))="",AND(INDIRECT(CONCATENATE("'2018-11'!G",TEXT(MATCH($C61,'2018-11'!$C$2:$C$100,0)+1,0)))="",INDIRECT(CONCATENATE("'2018-10'!G",TEXT(MATCH($C61,'2018-10'!$C$2:$C$100,0)+1,0)))="")),"Н/Д",INDIRECT(CONCATENATE("'2018-11'!G",TEXT(MATCH($C61,'2018-11'!$C$2:$C$100,0)+1,0)))-INDIRECT(CONCATENATE("'2018-10'!G",TEXT(MATCH($C61,'2018-10'!$C$2:$C$100,0)+1,0))))</f>
        <v>10256297458.790001</v>
      </c>
      <c r="H61" s="17">
        <f ca="1">IF(OR(INDIRECT(CONCATENATE("'2018-11'!H",TEXT(MATCH($C61,'2018-11'!$C$2:$C$100,0)+1,0)))="",INDIRECT(CONCATENATE("'2018-10'!H",TEXT(MATCH($C61,'2018-10'!$C$2:$C$100,0)+1,0)))="",AND(INDIRECT(CONCATENATE("'2018-11'!H",TEXT(MATCH($C61,'2018-11'!$C$2:$C$100,0)+1,0)))="",INDIRECT(CONCATENATE("'2018-10'!H",TEXT(MATCH($C61,'2018-10'!$C$2:$C$100,0)+1,0)))="")),"Н/Д",INDIRECT(CONCATENATE("'2018-11'!H",TEXT(MATCH($C61,'2018-11'!$C$2:$C$100,0)+1,0)))-INDIRECT(CONCATENATE("'2018-10'!H",TEXT(MATCH($C61,'2018-10'!$C$2:$C$100,0)+1,0))))</f>
        <v>3963955929.1999969</v>
      </c>
      <c r="I61" s="17">
        <f ca="1">IF(OR(INDIRECT(CONCATENATE("'2018-11'!I",TEXT(MATCH($C61,'2018-11'!$C$2:$C$100,0)+1,0)))="",INDIRECT(CONCATENATE("'2018-10'!I",TEXT(MATCH($C61,'2018-10'!$C$2:$C$100,0)+1,0)))="",AND(INDIRECT(CONCATENATE("'2018-11'!I",TEXT(MATCH($C61,'2018-11'!$C$2:$C$100,0)+1,0)))="",INDIRECT(CONCATENATE("'2018-10'!I",TEXT(MATCH($C61,'2018-10'!$C$2:$C$100,0)+1,0)))="")),"Н/Д",INDIRECT(CONCATENATE("'2018-11'!I",TEXT(MATCH($C61,'2018-11'!$C$2:$C$100,0)+1,0)))-INDIRECT(CONCATENATE("'2018-10'!I",TEXT(MATCH($C61,'2018-10'!$C$2:$C$100,0)+1,0))))</f>
        <v>189801501.00999999</v>
      </c>
      <c r="J61" s="17" t="str">
        <f ca="1">IF(OR(INDIRECT(CONCATENATE("'2018-11'!J",TEXT(MATCH($C61,'2018-11'!$C$2:$C$100,0)+1,0)))="",INDIRECT(CONCATENATE("'2018-10'!J",TEXT(MATCH($C61,'2018-10'!$C$2:$C$100,0)+1,0)))="",AND(INDIRECT(CONCATENATE("'2018-11'!J",TEXT(MATCH($C61,'2018-11'!$C$2:$C$100,0)+1,0)))="",INDIRECT(CONCATENATE("'2018-10'!J",TEXT(MATCH($C61,'2018-10'!$C$2:$C$100,0)+1,0)))="")),"Н/Д",INDIRECT(CONCATENATE("'2018-11'!J",TEXT(MATCH($C61,'2018-11'!$C$2:$C$100,0)+1,0)))-INDIRECT(CONCATENATE("'2018-10'!J",TEXT(MATCH($C61,'2018-10'!$C$2:$C$100,0)+1,0))))</f>
        <v>Н/Д</v>
      </c>
      <c r="K61" s="17">
        <f ca="1">IF(OR(INDIRECT(CONCATENATE("'2018-11'!K",TEXT(MATCH($C61,'2018-11'!$C$2:$C$100,0)+1,0)))="",INDIRECT(CONCATENATE("'2018-10'!K",TEXT(MATCH($C61,'2018-10'!$C$2:$C$100,0)+1,0)))="",AND(INDIRECT(CONCATENATE("'2018-11'!K",TEXT(MATCH($C61,'2018-11'!$C$2:$C$100,0)+1,0)))="",INDIRECT(CONCATENATE("'2018-10'!K",TEXT(MATCH($C61,'2018-10'!$C$2:$C$100,0)+1,0)))="")),"Н/Д",INDIRECT(CONCATENATE("'2018-11'!K",TEXT(MATCH($C61,'2018-11'!$C$2:$C$100,0)+1,0)))-INDIRECT(CONCATENATE("'2018-10'!K",TEXT(MATCH($C61,'2018-10'!$C$2:$C$100,0)+1,0))))</f>
        <v>324800633.92000008</v>
      </c>
      <c r="L61" s="17">
        <f ca="1">IF(OR(INDIRECT(CONCATENATE("'2018-11'!L",TEXT(MATCH($C61,'2018-11'!$C$2:$C$100,0)+1,0)))="",INDIRECT(CONCATENATE("'2018-10'!L",TEXT(MATCH($C61,'2018-10'!$C$2:$C$100,0)+1,0)))="",AND(INDIRECT(CONCATENATE("'2018-11'!L",TEXT(MATCH($C61,'2018-11'!$C$2:$C$100,0)+1,0)))="",INDIRECT(CONCATENATE("'2018-10'!L",TEXT(MATCH($C61,'2018-10'!$C$2:$C$100,0)+1,0)))="")),"Н/Д",INDIRECT(CONCATENATE("'2018-11'!L",TEXT(MATCH($C61,'2018-11'!$C$2:$C$100,0)+1,0)))-INDIRECT(CONCATENATE("'2018-10'!L",TEXT(MATCH($C61,'2018-10'!$C$2:$C$100,0)+1,0))))</f>
        <v>18032939398.419998</v>
      </c>
      <c r="M61" s="17">
        <f ca="1">IF(OR(INDIRECT(CONCATENATE("'2018-11'!M",TEXT(MATCH($C61,'2018-11'!$C$2:$C$100,0)+1,0)))="",INDIRECT(CONCATENATE("'2018-10'!M",TEXT(MATCH($C61,'2018-10'!$C$2:$C$100,0)+1,0)))="",AND(INDIRECT(CONCATENATE("'2018-11'!M",TEXT(MATCH($C61,'2018-11'!$C$2:$C$100,0)+1,0)))="",INDIRECT(CONCATENATE("'2018-10'!M",TEXT(MATCH($C61,'2018-10'!$C$2:$C$100,0)+1,0)))="")),"Н/Д",INDIRECT(CONCATENATE("'2018-11'!M",TEXT(MATCH($C61,'2018-11'!$C$2:$C$100,0)+1,0)))-INDIRECT(CONCATENATE("'2018-10'!M",TEXT(MATCH($C61,'2018-10'!$C$2:$C$100,0)+1,0))))</f>
        <v>50578162.049999982</v>
      </c>
      <c r="N61" s="17">
        <f ca="1">IF(OR(INDIRECT(CONCATENATE("'2018-11'!N",TEXT(MATCH($C61,'2018-11'!$C$2:$C$100,0)+1,0)))="",INDIRECT(CONCATENATE("'2018-10'!N",TEXT(MATCH($C61,'2018-10'!$C$2:$C$100,0)+1,0)))="",AND(INDIRECT(CONCATENATE("'2018-11'!N",TEXT(MATCH($C61,'2018-11'!$C$2:$C$100,0)+1,0)))="",INDIRECT(CONCATENATE("'2018-10'!N",TEXT(MATCH($C61,'2018-10'!$C$2:$C$100,0)+1,0)))="")),"Н/Д",INDIRECT(CONCATENATE("'2018-11'!N",TEXT(MATCH($C61,'2018-11'!$C$2:$C$100,0)+1,0)))-INDIRECT(CONCATENATE("'2018-10'!NE",TEXT(MATCH($C61,'2018-10'!$C$2:$C$100,0)+1,0))))</f>
        <v>265106091.84</v>
      </c>
      <c r="O61" s="17">
        <f ca="1">IF(OR(INDIRECT(CONCATENATE("'2018-11'!O",TEXT(MATCH($C61,'2018-11'!$C$2:$C$100,0)+1,0)))="",INDIRECT(CONCATENATE("'2018-10'!O",TEXT(MATCH($C61,'2018-10'!$C$2:$C$100,0)+1,0)))="",AND(INDIRECT(CONCATENATE("'2018-11'!O",TEXT(MATCH($C61,'2018-11'!$C$2:$C$100,0)+1,0)))="",INDIRECT(CONCATENATE("'2018-10'!O",TEXT(MATCH($C61,'2018-10'!$C$2:$C$100,0)+1,0)))="")),"Н/Д",INDIRECT(CONCATENATE("'2018-11'!O",TEXT(MATCH($C61,'2018-11'!$C$2:$C$100,0)+1,0)))-INDIRECT(CONCATENATE("'2018-10'!O",TEXT(MATCH($C61,'2018-10'!$C$2:$C$100,0)+1,0))))</f>
        <v>3456.3499999999985</v>
      </c>
      <c r="P61" s="17">
        <f ca="1">IF(OR(INDIRECT(CONCATENATE("'2018-11'!P",TEXT(MATCH($C61,'2018-11'!$C$2:$C$100,0)+1,0)))="",INDIRECT(CONCATENATE("'2018-10'!P",TEXT(MATCH($C61,'2018-10'!$C$2:$C$100,0)+1,0)))="",AND(INDIRECT(CONCATENATE("'2018-11'!P",TEXT(MATCH($C61,'2018-11'!$C$2:$C$100,0)+1,0)))="",INDIRECT(CONCATENATE("'2018-10'!P",TEXT(MATCH($C61,'2018-10'!$C$2:$C$100,0)+1,0)))="")),"Н/Д",INDIRECT(CONCATENATE("'2018-11'!P",TEXT(MATCH($C61,'2018-11'!$C$2:$C$100,0)+1,0)))-INDIRECT(CONCATENATE("'2018-10'!P",TEXT(MATCH($C61,'2018-10'!$C$2:$C$100,0)+1,0))))</f>
        <v>241975841.91000009</v>
      </c>
      <c r="Q61" s="17">
        <f ca="1">IF(OR(INDIRECT(CONCATENATE("'2018-11'!Q",TEXT(MATCH($C61,'2018-11'!$C$2:$C$100,0)+1,0)))="",INDIRECT(CONCATENATE("'2018-10'!Q",TEXT(MATCH($C61,'2018-10'!$C$2:$C$100,0)+1,0)))="",AND(INDIRECT(CONCATENATE("'2018-11'!Q",TEXT(MATCH($C61,'2018-11'!$C$2:$C$100,0)+1,0)))="",INDIRECT(CONCATENATE("'2018-10'!Q",TEXT(MATCH($C61,'2018-10'!$C$2:$C$100,0)+1,0)))="")),"Н/Д",INDIRECT(CONCATENATE("'2018-11'!Q",TEXT(MATCH($C61,'2018-11'!$C$2:$C$100,0)+1,0)))-INDIRECT(CONCATENATE("'2018-10'!Q",TEXT(MATCH($C61,'2018-10'!$C$2:$C$100,0)+1,0))))</f>
        <v>107294187.11000007</v>
      </c>
      <c r="R61" s="17">
        <f ca="1">IF(OR(INDIRECT(CONCATENATE("'2018-11'!R",TEXT(MATCH($C61,'2018-11'!$C$2:$C$100,0)+1,0)))="",INDIRECT(CONCATENATE("'2018-10'!R",TEXT(MATCH($C61,'2018-10'!$C$2:$C$100,0)+1,0)))="",AND(INDIRECT(CONCATENATE("'2018-11'!R",TEXT(MATCH($C61,'2018-11'!$C$2:$C$100,0)+1,0)))="",INDIRECT(CONCATENATE("'2018-10'!R",TEXT(MATCH($C61,'2018-10'!$C$2:$C$100,0)+1,0)))="")),"Н/Д",INDIRECT(CONCATENATE("'2018-11'!R",TEXT(MATCH($C61,'2018-11'!$C$2:$C$100,0)+1,0)))-INDIRECT(CONCATENATE("'2018-10'!R",TEXT(MATCH($C61,'2018-10'!$C$2:$C$100,0)+1,0))))</f>
        <v>40355653.24000001</v>
      </c>
      <c r="S61" s="17">
        <f ca="1">IF(OR(INDIRECT(CONCATENATE("'2018-11'!S",TEXT(MATCH($C61,'2018-11'!$C$2:$C$100,0)+1,0)))="",INDIRECT(CONCATENATE("'2018-10'!S",TEXT(MATCH($C61,'2018-10'!$C$2:$C$100,0)+1,0)))="",AND(INDIRECT(CONCATENATE("'2018-11'!S",TEXT(MATCH($C61,'2018-11'!$C$2:$C$100,0)+1,0)))="",INDIRECT(CONCATENATE("'2018-10'!S",TEXT(MATCH($C61,'2018-10'!$C$2:$C$100,0)+1,0)))="")),"Н/Д",INDIRECT(CONCATENATE("'2018-11'!S",TEXT(MATCH($C61,'2018-11'!$C$2:$C$100,0)+1,0)))-INDIRECT(CONCATENATE("'2018-10'!S",TEXT(MATCH($C61,'2018-10'!$C$2:$C$100,0)+1,0))))</f>
        <v>5000</v>
      </c>
      <c r="T61" s="17">
        <f ca="1">IF(OR(INDIRECT(CONCATENATE("'2018-11'!T",TEXT(MATCH($C61,'2018-11'!$C$2:$C$100,0)+1,0)))="",INDIRECT(CONCATENATE("'2018-10'!T",TEXT(MATCH($C61,'2018-10'!$C$2:$C$100,0)+1,0)))="",AND(INDIRECT(CONCATENATE("'2018-11'!T",TEXT(MATCH($C61,'2018-11'!$C$2:$C$100,0)+1,0)))="",INDIRECT(CONCATENATE("'2018-10'!T",TEXT(MATCH($C61,'2018-10'!$C$2:$C$100,0)+1,0)))="")),"Н/Д",INDIRECT(CONCATENATE("'2018-11'!T",TEXT(MATCH($C61,'2018-11'!$C$2:$C$100,0)+1,0)))-INDIRECT(CONCATENATE("'2018-10'!T",TEXT(MATCH($C61,'2018-10'!$C$2:$C$100,0)+1,0))))</f>
        <v>107400700.46000004</v>
      </c>
      <c r="U61" s="17">
        <f ca="1">IF(OR(INDIRECT(CONCATENATE("'2018-11'!U",TEXT(MATCH($C61,'2018-11'!$C$2:$C$100,0)+1,0)))="",INDIRECT(CONCATENATE("'2018-10'!U",TEXT(MATCH($C61,'2018-10'!$C$2:$C$100,0)+1,0)))="",AND(INDIRECT(CONCATENATE("'2018-11'!U",TEXT(MATCH($C61,'2018-11'!$C$2:$C$100,0)+1,0)))="",INDIRECT(CONCATENATE("'2018-10'!U",TEXT(MATCH($C61,'2018-10'!$C$2:$C$100,0)+1,0)))="")),"Н/Д",INDIRECT(CONCATENATE("'2018-11'!U",TEXT(MATCH($C61,'2018-11'!$C$2:$C$100,0)+1,0)))-INDIRECT(CONCATENATE("'2018-10'!U",TEXT(MATCH($C61,'2018-10'!$C$2:$C$100,0)+1,0))))</f>
        <v>9489614.7899999991</v>
      </c>
      <c r="V61" s="17">
        <f ca="1">IF(OR(INDIRECT(CONCATENATE("'2018-11'!V",TEXT(MATCH($C61,'2018-11'!$C$2:$C$100,0)+1,0)))="",INDIRECT(CONCATENATE("'2018-10'!V",TEXT(MATCH($C61,'2018-10'!$C$2:$C$100,0)+1,0)))="",AND(INDIRECT(CONCATENATE("'2018-11'!V",TEXT(MATCH($C61,'2018-11'!$C$2:$C$100,0)+1,0)))="",INDIRECT(CONCATENATE("'2018-10'!V",TEXT(MATCH($C61,'2018-10'!$C$2:$C$100,0)+1,0)))="")),"Н/Д",INDIRECT(CONCATENATE("'2018-11'!V",TEXT(MATCH($C61,'2018-11'!$C$2:$C$100,0)+1,0)))-INDIRECT(CONCATENATE("'2018-10'!V",TEXT(MATCH($C61,'2018-10'!$C$2:$C$100,0)+1,0))))</f>
        <v>628975882.69999981</v>
      </c>
      <c r="W61" s="17">
        <f ca="1">IF(OR(INDIRECT(CONCATENATE("'2018-11'!W",TEXT(MATCH($C61,'2018-11'!$C$2:$C$100,0)+1,0)))="",INDIRECT(CONCATENATE("'2018-10'!W",TEXT(MATCH($C61,'2018-10'!$C$2:$C$100,0)+1,0)))="",AND(INDIRECT(CONCATENATE("'2018-11'!W",TEXT(MATCH($C61,'2018-11'!$C$2:$C$100,0)+1,0)))="",INDIRECT(CONCATENATE("'2018-10'!W",TEXT(MATCH($C61,'2018-10'!$C$2:$C$100,0)+1,0)))="")),"Н/Д",INDIRECT(CONCATENATE("'2018-11'!W",TEXT(MATCH($C61,'2018-11'!$C$2:$C$100,0)+1,0)))-INDIRECT(CONCATENATE("'2018-10'!W",TEXT(MATCH($C61,'2018-10'!$C$2:$C$100,0)+1,0))))</f>
        <v>101378134072.92999</v>
      </c>
    </row>
    <row r="62" spans="1:23" x14ac:dyDescent="0.25">
      <c r="A62" s="2" t="s">
        <v>87</v>
      </c>
      <c r="B62" s="2" t="s">
        <v>88</v>
      </c>
      <c r="C62" s="15">
        <v>14000000</v>
      </c>
      <c r="D62" s="2" t="s">
        <v>214</v>
      </c>
      <c r="E62" s="17">
        <f ca="1">IF(OR(INDIRECT(CONCATENATE("'2018-11'!E",TEXT(MATCH($C62,'2018-11'!$C$2:$C$100,0)+1,0)))="",INDIRECT(CONCATENATE("'2018-10'!E",TEXT(MATCH($C62,'2018-10'!$C$2:$C$100,0)+1,0)))="",AND(INDIRECT(CONCATENATE("'2018-11'!E",TEXT(MATCH($C62,'2018-11'!$C$2:$C$100,0)+1,0)))="",INDIRECT(CONCATENATE("'2018-10'!E",TEXT(MATCH($C62,'2018-10'!$C$2:$C$100,0)+1,0)))="")),"Н/Д",INDIRECT(CONCATENATE("'2018-11'!E",TEXT(MATCH($C62,'2018-11'!$C$2:$C$100,0)+1,0)))-INDIRECT(CONCATENATE("'2018-10'!E",TEXT(MATCH($C62,'2018-10'!$C$2:$C$100,0)+1,0))))</f>
        <v>14034114508.600006</v>
      </c>
      <c r="F62" s="17">
        <f ca="1">IF(OR(INDIRECT(CONCATENATE("'2018-11'!F",TEXT(MATCH($C62,'2018-11'!$C$2:$C$100,0)+1,0)))="",INDIRECT(CONCATENATE("'2018-10'!F",TEXT(MATCH($C62,'2018-10'!$C$2:$C$100,0)+1,0)))="",AND(INDIRECT(CONCATENATE("'2018-11'!F",TEXT(MATCH($C62,'2018-11'!$C$2:$C$100,0)+1,0)))="",INDIRECT(CONCATENATE("'2018-10'!F",TEXT(MATCH($C62,'2018-10'!$C$2:$C$100,0)+1,0)))="")),"Н/Д",INDIRECT(CONCATENATE("'2018-11'!F",TEXT(MATCH($C62,'2018-11'!$C$2:$C$100,0)+1,0)))-INDIRECT(CONCATENATE("'2018-10'!F",TEXT(MATCH($C62,'2018-10'!$C$2:$C$100,0)+1,0))))</f>
        <v>11716353290.339996</v>
      </c>
      <c r="G62" s="17">
        <f ca="1">IF(OR(INDIRECT(CONCATENATE("'2018-11'!G",TEXT(MATCH($C62,'2018-11'!$C$2:$C$100,0)+1,0)))="",INDIRECT(CONCATENATE("'2018-10'!G",TEXT(MATCH($C62,'2018-10'!$C$2:$C$100,0)+1,0)))="",AND(INDIRECT(CONCATENATE("'2018-11'!G",TEXT(MATCH($C62,'2018-11'!$C$2:$C$100,0)+1,0)))="",INDIRECT(CONCATENATE("'2018-10'!G",TEXT(MATCH($C62,'2018-10'!$C$2:$C$100,0)+1,0)))="")),"Н/Д",INDIRECT(CONCATENATE("'2018-11'!G",TEXT(MATCH($C62,'2018-11'!$C$2:$C$100,0)+1,0)))-INDIRECT(CONCATENATE("'2018-10'!G",TEXT(MATCH($C62,'2018-10'!$C$2:$C$100,0)+1,0))))</f>
        <v>5253503336.6899986</v>
      </c>
      <c r="H62" s="17">
        <f ca="1">IF(OR(INDIRECT(CONCATENATE("'2018-11'!H",TEXT(MATCH($C62,'2018-11'!$C$2:$C$100,0)+1,0)))="",INDIRECT(CONCATENATE("'2018-10'!H",TEXT(MATCH($C62,'2018-10'!$C$2:$C$100,0)+1,0)))="",AND(INDIRECT(CONCATENATE("'2018-11'!H",TEXT(MATCH($C62,'2018-11'!$C$2:$C$100,0)+1,0)))="",INDIRECT(CONCATENATE("'2018-10'!H",TEXT(MATCH($C62,'2018-10'!$C$2:$C$100,0)+1,0)))="")),"Н/Д",INDIRECT(CONCATENATE("'2018-11'!H",TEXT(MATCH($C62,'2018-11'!$C$2:$C$100,0)+1,0)))-INDIRECT(CONCATENATE("'2018-10'!H",TEXT(MATCH($C62,'2018-10'!$C$2:$C$100,0)+1,0))))</f>
        <v>2298742748.4000015</v>
      </c>
      <c r="I62" s="17">
        <f ca="1">IF(OR(INDIRECT(CONCATENATE("'2018-11'!I",TEXT(MATCH($C62,'2018-11'!$C$2:$C$100,0)+1,0)))="",INDIRECT(CONCATENATE("'2018-10'!I",TEXT(MATCH($C62,'2018-10'!$C$2:$C$100,0)+1,0)))="",AND(INDIRECT(CONCATENATE("'2018-11'!I",TEXT(MATCH($C62,'2018-11'!$C$2:$C$100,0)+1,0)))="",INDIRECT(CONCATENATE("'2018-10'!I",TEXT(MATCH($C62,'2018-10'!$C$2:$C$100,0)+1,0)))="")),"Н/Д",INDIRECT(CONCATENATE("'2018-11'!I",TEXT(MATCH($C62,'2018-11'!$C$2:$C$100,0)+1,0)))-INDIRECT(CONCATENATE("'2018-10'!I",TEXT(MATCH($C62,'2018-10'!$C$2:$C$100,0)+1,0))))</f>
        <v>629309990.75</v>
      </c>
      <c r="J62" s="17" t="str">
        <f ca="1">IF(OR(INDIRECT(CONCATENATE("'2018-11'!J",TEXT(MATCH($C62,'2018-11'!$C$2:$C$100,0)+1,0)))="",INDIRECT(CONCATENATE("'2018-10'!J",TEXT(MATCH($C62,'2018-10'!$C$2:$C$100,0)+1,0)))="",AND(INDIRECT(CONCATENATE("'2018-11'!J",TEXT(MATCH($C62,'2018-11'!$C$2:$C$100,0)+1,0)))="",INDIRECT(CONCATENATE("'2018-10'!J",TEXT(MATCH($C62,'2018-10'!$C$2:$C$100,0)+1,0)))="")),"Н/Д",INDIRECT(CONCATENATE("'2018-11'!J",TEXT(MATCH($C62,'2018-11'!$C$2:$C$100,0)+1,0)))-INDIRECT(CONCATENATE("'2018-10'!J",TEXT(MATCH($C62,'2018-10'!$C$2:$C$100,0)+1,0))))</f>
        <v>Н/Д</v>
      </c>
      <c r="K62" s="17">
        <f ca="1">IF(OR(INDIRECT(CONCATENATE("'2018-11'!K",TEXT(MATCH($C62,'2018-11'!$C$2:$C$100,0)+1,0)))="",INDIRECT(CONCATENATE("'2018-10'!K",TEXT(MATCH($C62,'2018-10'!$C$2:$C$100,0)+1,0)))="",AND(INDIRECT(CONCATENATE("'2018-11'!K",TEXT(MATCH($C62,'2018-11'!$C$2:$C$100,0)+1,0)))="",INDIRECT(CONCATENATE("'2018-10'!K",TEXT(MATCH($C62,'2018-10'!$C$2:$C$100,0)+1,0)))="")),"Н/Д",INDIRECT(CONCATENATE("'2018-11'!K",TEXT(MATCH($C62,'2018-11'!$C$2:$C$100,0)+1,0)))-INDIRECT(CONCATENATE("'2018-10'!K",TEXT(MATCH($C62,'2018-10'!$C$2:$C$100,0)+1,0))))</f>
        <v>643955048.11000013</v>
      </c>
      <c r="L62" s="17">
        <f ca="1">IF(OR(INDIRECT(CONCATENATE("'2018-11'!L",TEXT(MATCH($C62,'2018-11'!$C$2:$C$100,0)+1,0)))="",INDIRECT(CONCATENATE("'2018-10'!L",TEXT(MATCH($C62,'2018-10'!$C$2:$C$100,0)+1,0)))="",AND(INDIRECT(CONCATENATE("'2018-11'!L",TEXT(MATCH($C62,'2018-11'!$C$2:$C$100,0)+1,0)))="",INDIRECT(CONCATENATE("'2018-10'!L",TEXT(MATCH($C62,'2018-10'!$C$2:$C$100,0)+1,0)))="")),"Н/Д",INDIRECT(CONCATENATE("'2018-11'!L",TEXT(MATCH($C62,'2018-11'!$C$2:$C$100,0)+1,0)))-INDIRECT(CONCATENATE("'2018-10'!L",TEXT(MATCH($C62,'2018-10'!$C$2:$C$100,0)+1,0))))</f>
        <v>2033216990.2700005</v>
      </c>
      <c r="M62" s="17">
        <f ca="1">IF(OR(INDIRECT(CONCATENATE("'2018-11'!M",TEXT(MATCH($C62,'2018-11'!$C$2:$C$100,0)+1,0)))="",INDIRECT(CONCATENATE("'2018-10'!M",TEXT(MATCH($C62,'2018-10'!$C$2:$C$100,0)+1,0)))="",AND(INDIRECT(CONCATENATE("'2018-11'!M",TEXT(MATCH($C62,'2018-11'!$C$2:$C$100,0)+1,0)))="",INDIRECT(CONCATENATE("'2018-10'!M",TEXT(MATCH($C62,'2018-10'!$C$2:$C$100,0)+1,0)))="")),"Н/Д",INDIRECT(CONCATENATE("'2018-11'!M",TEXT(MATCH($C62,'2018-11'!$C$2:$C$100,0)+1,0)))-INDIRECT(CONCATENATE("'2018-10'!M",TEXT(MATCH($C62,'2018-10'!$C$2:$C$100,0)+1,0))))</f>
        <v>82332022.74000001</v>
      </c>
      <c r="N62" s="17">
        <f ca="1">IF(OR(INDIRECT(CONCATENATE("'2018-11'!N",TEXT(MATCH($C62,'2018-11'!$C$2:$C$100,0)+1,0)))="",INDIRECT(CONCATENATE("'2018-10'!N",TEXT(MATCH($C62,'2018-10'!$C$2:$C$100,0)+1,0)))="",AND(INDIRECT(CONCATENATE("'2018-11'!N",TEXT(MATCH($C62,'2018-11'!$C$2:$C$100,0)+1,0)))="",INDIRECT(CONCATENATE("'2018-10'!N",TEXT(MATCH($C62,'2018-10'!$C$2:$C$100,0)+1,0)))="")),"Н/Д",INDIRECT(CONCATENATE("'2018-11'!N",TEXT(MATCH($C62,'2018-11'!$C$2:$C$100,0)+1,0)))-INDIRECT(CONCATENATE("'2018-10'!NE",TEXT(MATCH($C62,'2018-10'!$C$2:$C$100,0)+1,0))))</f>
        <v>395892201.99000001</v>
      </c>
      <c r="O62" s="17">
        <f ca="1">IF(OR(INDIRECT(CONCATENATE("'2018-11'!O",TEXT(MATCH($C62,'2018-11'!$C$2:$C$100,0)+1,0)))="",INDIRECT(CONCATENATE("'2018-10'!O",TEXT(MATCH($C62,'2018-10'!$C$2:$C$100,0)+1,0)))="",AND(INDIRECT(CONCATENATE("'2018-11'!O",TEXT(MATCH($C62,'2018-11'!$C$2:$C$100,0)+1,0)))="",INDIRECT(CONCATENATE("'2018-10'!O",TEXT(MATCH($C62,'2018-10'!$C$2:$C$100,0)+1,0)))="")),"Н/Д",INDIRECT(CONCATENATE("'2018-11'!O",TEXT(MATCH($C62,'2018-11'!$C$2:$C$100,0)+1,0)))-INDIRECT(CONCATENATE("'2018-10'!O",TEXT(MATCH($C62,'2018-10'!$C$2:$C$100,0)+1,0))))</f>
        <v>610.84999999999127</v>
      </c>
      <c r="P62" s="17">
        <f ca="1">IF(OR(INDIRECT(CONCATENATE("'2018-11'!P",TEXT(MATCH($C62,'2018-11'!$C$2:$C$100,0)+1,0)))="",INDIRECT(CONCATENATE("'2018-10'!P",TEXT(MATCH($C62,'2018-10'!$C$2:$C$100,0)+1,0)))="",AND(INDIRECT(CONCATENATE("'2018-11'!P",TEXT(MATCH($C62,'2018-11'!$C$2:$C$100,0)+1,0)))="",INDIRECT(CONCATENATE("'2018-10'!P",TEXT(MATCH($C62,'2018-10'!$C$2:$C$100,0)+1,0)))="")),"Н/Д",INDIRECT(CONCATENATE("'2018-11'!P",TEXT(MATCH($C62,'2018-11'!$C$2:$C$100,0)+1,0)))-INDIRECT(CONCATENATE("'2018-10'!P",TEXT(MATCH($C62,'2018-10'!$C$2:$C$100,0)+1,0))))</f>
        <v>478150647.3499999</v>
      </c>
      <c r="Q62" s="17">
        <f ca="1">IF(OR(INDIRECT(CONCATENATE("'2018-11'!Q",TEXT(MATCH($C62,'2018-11'!$C$2:$C$100,0)+1,0)))="",INDIRECT(CONCATENATE("'2018-10'!Q",TEXT(MATCH($C62,'2018-10'!$C$2:$C$100,0)+1,0)))="",AND(INDIRECT(CONCATENATE("'2018-11'!Q",TEXT(MATCH($C62,'2018-11'!$C$2:$C$100,0)+1,0)))="",INDIRECT(CONCATENATE("'2018-10'!Q",TEXT(MATCH($C62,'2018-10'!$C$2:$C$100,0)+1,0)))="")),"Н/Д",INDIRECT(CONCATENATE("'2018-11'!Q",TEXT(MATCH($C62,'2018-11'!$C$2:$C$100,0)+1,0)))-INDIRECT(CONCATENATE("'2018-10'!Q",TEXT(MATCH($C62,'2018-10'!$C$2:$C$100,0)+1,0))))</f>
        <v>29410038.139999986</v>
      </c>
      <c r="R62" s="17">
        <f ca="1">IF(OR(INDIRECT(CONCATENATE("'2018-11'!R",TEXT(MATCH($C62,'2018-11'!$C$2:$C$100,0)+1,0)))="",INDIRECT(CONCATENATE("'2018-10'!R",TEXT(MATCH($C62,'2018-10'!$C$2:$C$100,0)+1,0)))="",AND(INDIRECT(CONCATENATE("'2018-11'!R",TEXT(MATCH($C62,'2018-11'!$C$2:$C$100,0)+1,0)))="",INDIRECT(CONCATENATE("'2018-10'!R",TEXT(MATCH($C62,'2018-10'!$C$2:$C$100,0)+1,0)))="")),"Н/Д",INDIRECT(CONCATENATE("'2018-11'!R",TEXT(MATCH($C62,'2018-11'!$C$2:$C$100,0)+1,0)))-INDIRECT(CONCATENATE("'2018-10'!R",TEXT(MATCH($C62,'2018-10'!$C$2:$C$100,0)+1,0))))</f>
        <v>53665325.840000033</v>
      </c>
      <c r="S62" s="17">
        <f ca="1">IF(OR(INDIRECT(CONCATENATE("'2018-11'!S",TEXT(MATCH($C62,'2018-11'!$C$2:$C$100,0)+1,0)))="",INDIRECT(CONCATENATE("'2018-10'!S",TEXT(MATCH($C62,'2018-10'!$C$2:$C$100,0)+1,0)))="",AND(INDIRECT(CONCATENATE("'2018-11'!S",TEXT(MATCH($C62,'2018-11'!$C$2:$C$100,0)+1,0)))="",INDIRECT(CONCATENATE("'2018-10'!S",TEXT(MATCH($C62,'2018-10'!$C$2:$C$100,0)+1,0)))="")),"Н/Д",INDIRECT(CONCATENATE("'2018-11'!S",TEXT(MATCH($C62,'2018-11'!$C$2:$C$100,0)+1,0)))-INDIRECT(CONCATENATE("'2018-10'!S",TEXT(MATCH($C62,'2018-10'!$C$2:$C$100,0)+1,0))))</f>
        <v>1279253.6899999995</v>
      </c>
      <c r="T62" s="17">
        <f ca="1">IF(OR(INDIRECT(CONCATENATE("'2018-11'!T",TEXT(MATCH($C62,'2018-11'!$C$2:$C$100,0)+1,0)))="",INDIRECT(CONCATENATE("'2018-10'!T",TEXT(MATCH($C62,'2018-10'!$C$2:$C$100,0)+1,0)))="",AND(INDIRECT(CONCATENATE("'2018-11'!T",TEXT(MATCH($C62,'2018-11'!$C$2:$C$100,0)+1,0)))="",INDIRECT(CONCATENATE("'2018-10'!T",TEXT(MATCH($C62,'2018-10'!$C$2:$C$100,0)+1,0)))="")),"Н/Д",INDIRECT(CONCATENATE("'2018-11'!T",TEXT(MATCH($C62,'2018-11'!$C$2:$C$100,0)+1,0)))-INDIRECT(CONCATENATE("'2018-10'!T",TEXT(MATCH($C62,'2018-10'!$C$2:$C$100,0)+1,0))))</f>
        <v>111830864.29999995</v>
      </c>
      <c r="U62" s="17">
        <f ca="1">IF(OR(INDIRECT(CONCATENATE("'2018-11'!U",TEXT(MATCH($C62,'2018-11'!$C$2:$C$100,0)+1,0)))="",INDIRECT(CONCATENATE("'2018-10'!U",TEXT(MATCH($C62,'2018-10'!$C$2:$C$100,0)+1,0)))="",AND(INDIRECT(CONCATENATE("'2018-11'!U",TEXT(MATCH($C62,'2018-11'!$C$2:$C$100,0)+1,0)))="",INDIRECT(CONCATENATE("'2018-10'!U",TEXT(MATCH($C62,'2018-10'!$C$2:$C$100,0)+1,0)))="")),"Н/Д",INDIRECT(CONCATENATE("'2018-11'!U",TEXT(MATCH($C62,'2018-11'!$C$2:$C$100,0)+1,0)))-INDIRECT(CONCATENATE("'2018-10'!U",TEXT(MATCH($C62,'2018-10'!$C$2:$C$100,0)+1,0))))</f>
        <v>44610840.25999999</v>
      </c>
      <c r="V62" s="17">
        <f ca="1">IF(OR(INDIRECT(CONCATENATE("'2018-11'!V",TEXT(MATCH($C62,'2018-11'!$C$2:$C$100,0)+1,0)))="",INDIRECT(CONCATENATE("'2018-10'!V",TEXT(MATCH($C62,'2018-10'!$C$2:$C$100,0)+1,0)))="",AND(INDIRECT(CONCATENATE("'2018-11'!V",TEXT(MATCH($C62,'2018-11'!$C$2:$C$100,0)+1,0)))="",INDIRECT(CONCATENATE("'2018-10'!V",TEXT(MATCH($C62,'2018-10'!$C$2:$C$100,0)+1,0)))="")),"Н/Д",INDIRECT(CONCATENATE("'2018-11'!V",TEXT(MATCH($C62,'2018-11'!$C$2:$C$100,0)+1,0)))-INDIRECT(CONCATENATE("'2018-10'!V",TEXT(MATCH($C62,'2018-10'!$C$2:$C$100,0)+1,0))))</f>
        <v>2317761218.2600002</v>
      </c>
      <c r="W62" s="17">
        <f ca="1">IF(OR(INDIRECT(CONCATENATE("'2018-11'!W",TEXT(MATCH($C62,'2018-11'!$C$2:$C$100,0)+1,0)))="",INDIRECT(CONCATENATE("'2018-10'!W",TEXT(MATCH($C62,'2018-10'!$C$2:$C$100,0)+1,0)))="",AND(INDIRECT(CONCATENATE("'2018-11'!W",TEXT(MATCH($C62,'2018-11'!$C$2:$C$100,0)+1,0)))="",INDIRECT(CONCATENATE("'2018-10'!W",TEXT(MATCH($C62,'2018-10'!$C$2:$C$100,0)+1,0)))="")),"Н/Д",INDIRECT(CONCATENATE("'2018-11'!W",TEXT(MATCH($C62,'2018-11'!$C$2:$C$100,0)+1,0)))-INDIRECT(CONCATENATE("'2018-10'!W",TEXT(MATCH($C62,'2018-10'!$C$2:$C$100,0)+1,0))))</f>
        <v>39771101970.679993</v>
      </c>
    </row>
    <row r="63" spans="1:23" x14ac:dyDescent="0.25">
      <c r="A63" s="2" t="s">
        <v>87</v>
      </c>
      <c r="B63" s="2" t="s">
        <v>89</v>
      </c>
      <c r="C63" s="15">
        <v>15000000</v>
      </c>
      <c r="D63" s="2" t="s">
        <v>214</v>
      </c>
      <c r="E63" s="17">
        <f ca="1">IF(OR(INDIRECT(CONCATENATE("'2018-11'!E",TEXT(MATCH($C63,'2018-11'!$C$2:$C$100,0)+1,0)))="",INDIRECT(CONCATENATE("'2018-10'!E",TEXT(MATCH($C63,'2018-10'!$C$2:$C$100,0)+1,0)))="",AND(INDIRECT(CONCATENATE("'2018-11'!E",TEXT(MATCH($C63,'2018-11'!$C$2:$C$100,0)+1,0)))="",INDIRECT(CONCATENATE("'2018-10'!E",TEXT(MATCH($C63,'2018-10'!$C$2:$C$100,0)+1,0)))="")),"Н/Д",INDIRECT(CONCATENATE("'2018-11'!E",TEXT(MATCH($C63,'2018-11'!$C$2:$C$100,0)+1,0)))-INDIRECT(CONCATENATE("'2018-10'!E",TEXT(MATCH($C63,'2018-10'!$C$2:$C$100,0)+1,0))))</f>
        <v>6091158201.2699966</v>
      </c>
      <c r="F63" s="17">
        <f ca="1">IF(OR(INDIRECT(CONCATENATE("'2018-11'!F",TEXT(MATCH($C63,'2018-11'!$C$2:$C$100,0)+1,0)))="",INDIRECT(CONCATENATE("'2018-10'!F",TEXT(MATCH($C63,'2018-10'!$C$2:$C$100,0)+1,0)))="",AND(INDIRECT(CONCATENATE("'2018-11'!F",TEXT(MATCH($C63,'2018-11'!$C$2:$C$100,0)+1,0)))="",INDIRECT(CONCATENATE("'2018-10'!F",TEXT(MATCH($C63,'2018-10'!$C$2:$C$100,0)+1,0)))="")),"Н/Д",INDIRECT(CONCATENATE("'2018-11'!F",TEXT(MATCH($C63,'2018-11'!$C$2:$C$100,0)+1,0)))-INDIRECT(CONCATENATE("'2018-10'!F",TEXT(MATCH($C63,'2018-10'!$C$2:$C$100,0)+1,0))))</f>
        <v>4200844937.4399986</v>
      </c>
      <c r="G63" s="17">
        <f ca="1">IF(OR(INDIRECT(CONCATENATE("'2018-11'!G",TEXT(MATCH($C63,'2018-11'!$C$2:$C$100,0)+1,0)))="",INDIRECT(CONCATENATE("'2018-10'!G",TEXT(MATCH($C63,'2018-10'!$C$2:$C$100,0)+1,0)))="",AND(INDIRECT(CONCATENATE("'2018-11'!G",TEXT(MATCH($C63,'2018-11'!$C$2:$C$100,0)+1,0)))="",INDIRECT(CONCATENATE("'2018-10'!G",TEXT(MATCH($C63,'2018-10'!$C$2:$C$100,0)+1,0)))="")),"Н/Д",INDIRECT(CONCATENATE("'2018-11'!G",TEXT(MATCH($C63,'2018-11'!$C$2:$C$100,0)+1,0)))-INDIRECT(CONCATENATE("'2018-10'!G",TEXT(MATCH($C63,'2018-10'!$C$2:$C$100,0)+1,0))))</f>
        <v>747338474.38999987</v>
      </c>
      <c r="H63" s="17">
        <f ca="1">IF(OR(INDIRECT(CONCATENATE("'2018-11'!H",TEXT(MATCH($C63,'2018-11'!$C$2:$C$100,0)+1,0)))="",INDIRECT(CONCATENATE("'2018-10'!H",TEXT(MATCH($C63,'2018-10'!$C$2:$C$100,0)+1,0)))="",AND(INDIRECT(CONCATENATE("'2018-11'!H",TEXT(MATCH($C63,'2018-11'!$C$2:$C$100,0)+1,0)))="",INDIRECT(CONCATENATE("'2018-10'!H",TEXT(MATCH($C63,'2018-10'!$C$2:$C$100,0)+1,0)))="")),"Н/Д",INDIRECT(CONCATENATE("'2018-11'!H",TEXT(MATCH($C63,'2018-11'!$C$2:$C$100,0)+1,0)))-INDIRECT(CONCATENATE("'2018-10'!H",TEXT(MATCH($C63,'2018-10'!$C$2:$C$100,0)+1,0))))</f>
        <v>1220903109.75</v>
      </c>
      <c r="I63" s="17">
        <f ca="1">IF(OR(INDIRECT(CONCATENATE("'2018-11'!I",TEXT(MATCH($C63,'2018-11'!$C$2:$C$100,0)+1,0)))="",INDIRECT(CONCATENATE("'2018-10'!I",TEXT(MATCH($C63,'2018-10'!$C$2:$C$100,0)+1,0)))="",AND(INDIRECT(CONCATENATE("'2018-11'!I",TEXT(MATCH($C63,'2018-11'!$C$2:$C$100,0)+1,0)))="",INDIRECT(CONCATENATE("'2018-10'!I",TEXT(MATCH($C63,'2018-10'!$C$2:$C$100,0)+1,0)))="")),"Н/Д",INDIRECT(CONCATENATE("'2018-11'!I",TEXT(MATCH($C63,'2018-11'!$C$2:$C$100,0)+1,0)))-INDIRECT(CONCATENATE("'2018-10'!I",TEXT(MATCH($C63,'2018-10'!$C$2:$C$100,0)+1,0))))</f>
        <v>366827069.42999983</v>
      </c>
      <c r="J63" s="17" t="str">
        <f ca="1">IF(OR(INDIRECT(CONCATENATE("'2018-11'!J",TEXT(MATCH($C63,'2018-11'!$C$2:$C$100,0)+1,0)))="",INDIRECT(CONCATENATE("'2018-10'!J",TEXT(MATCH($C63,'2018-10'!$C$2:$C$100,0)+1,0)))="",AND(INDIRECT(CONCATENATE("'2018-11'!J",TEXT(MATCH($C63,'2018-11'!$C$2:$C$100,0)+1,0)))="",INDIRECT(CONCATENATE("'2018-10'!J",TEXT(MATCH($C63,'2018-10'!$C$2:$C$100,0)+1,0)))="")),"Н/Д",INDIRECT(CONCATENATE("'2018-11'!J",TEXT(MATCH($C63,'2018-11'!$C$2:$C$100,0)+1,0)))-INDIRECT(CONCATENATE("'2018-10'!J",TEXT(MATCH($C63,'2018-10'!$C$2:$C$100,0)+1,0))))</f>
        <v>Н/Д</v>
      </c>
      <c r="K63" s="17">
        <f ca="1">IF(OR(INDIRECT(CONCATENATE("'2018-11'!K",TEXT(MATCH($C63,'2018-11'!$C$2:$C$100,0)+1,0)))="",INDIRECT(CONCATENATE("'2018-10'!K",TEXT(MATCH($C63,'2018-10'!$C$2:$C$100,0)+1,0)))="",AND(INDIRECT(CONCATENATE("'2018-11'!K",TEXT(MATCH($C63,'2018-11'!$C$2:$C$100,0)+1,0)))="",INDIRECT(CONCATENATE("'2018-10'!K",TEXT(MATCH($C63,'2018-10'!$C$2:$C$100,0)+1,0)))="")),"Н/Д",INDIRECT(CONCATENATE("'2018-11'!K",TEXT(MATCH($C63,'2018-11'!$C$2:$C$100,0)+1,0)))-INDIRECT(CONCATENATE("'2018-10'!K",TEXT(MATCH($C63,'2018-10'!$C$2:$C$100,0)+1,0))))</f>
        <v>519480677.01999998</v>
      </c>
      <c r="L63" s="17">
        <f ca="1">IF(OR(INDIRECT(CONCATENATE("'2018-11'!L",TEXT(MATCH($C63,'2018-11'!$C$2:$C$100,0)+1,0)))="",INDIRECT(CONCATENATE("'2018-10'!L",TEXT(MATCH($C63,'2018-10'!$C$2:$C$100,0)+1,0)))="",AND(INDIRECT(CONCATENATE("'2018-11'!L",TEXT(MATCH($C63,'2018-11'!$C$2:$C$100,0)+1,0)))="",INDIRECT(CONCATENATE("'2018-10'!L",TEXT(MATCH($C63,'2018-10'!$C$2:$C$100,0)+1,0)))="")),"Н/Д",INDIRECT(CONCATENATE("'2018-11'!L",TEXT(MATCH($C63,'2018-11'!$C$2:$C$100,0)+1,0)))-INDIRECT(CONCATENATE("'2018-10'!L",TEXT(MATCH($C63,'2018-10'!$C$2:$C$100,0)+1,0))))</f>
        <v>1129763864.1600003</v>
      </c>
      <c r="M63" s="17">
        <f ca="1">IF(OR(INDIRECT(CONCATENATE("'2018-11'!M",TEXT(MATCH($C63,'2018-11'!$C$2:$C$100,0)+1,0)))="",INDIRECT(CONCATENATE("'2018-10'!M",TEXT(MATCH($C63,'2018-10'!$C$2:$C$100,0)+1,0)))="",AND(INDIRECT(CONCATENATE("'2018-11'!M",TEXT(MATCH($C63,'2018-11'!$C$2:$C$100,0)+1,0)))="",INDIRECT(CONCATENATE("'2018-10'!M",TEXT(MATCH($C63,'2018-10'!$C$2:$C$100,0)+1,0)))="")),"Н/Д",INDIRECT(CONCATENATE("'2018-11'!M",TEXT(MATCH($C63,'2018-11'!$C$2:$C$100,0)+1,0)))-INDIRECT(CONCATENATE("'2018-10'!M",TEXT(MATCH($C63,'2018-10'!$C$2:$C$100,0)+1,0))))</f>
        <v>2197844.5700000003</v>
      </c>
      <c r="N63" s="17">
        <f ca="1">IF(OR(INDIRECT(CONCATENATE("'2018-11'!N",TEXT(MATCH($C63,'2018-11'!$C$2:$C$100,0)+1,0)))="",INDIRECT(CONCATENATE("'2018-10'!N",TEXT(MATCH($C63,'2018-10'!$C$2:$C$100,0)+1,0)))="",AND(INDIRECT(CONCATENATE("'2018-11'!N",TEXT(MATCH($C63,'2018-11'!$C$2:$C$100,0)+1,0)))="",INDIRECT(CONCATENATE("'2018-10'!N",TEXT(MATCH($C63,'2018-10'!$C$2:$C$100,0)+1,0)))="")),"Н/Д",INDIRECT(CONCATENATE("'2018-11'!N",TEXT(MATCH($C63,'2018-11'!$C$2:$C$100,0)+1,0)))-INDIRECT(CONCATENATE("'2018-10'!NE",TEXT(MATCH($C63,'2018-10'!$C$2:$C$100,0)+1,0))))</f>
        <v>234745505.24000001</v>
      </c>
      <c r="O63" s="17">
        <f ca="1">IF(OR(INDIRECT(CONCATENATE("'2018-11'!O",TEXT(MATCH($C63,'2018-11'!$C$2:$C$100,0)+1,0)))="",INDIRECT(CONCATENATE("'2018-10'!O",TEXT(MATCH($C63,'2018-10'!$C$2:$C$100,0)+1,0)))="",AND(INDIRECT(CONCATENATE("'2018-11'!O",TEXT(MATCH($C63,'2018-11'!$C$2:$C$100,0)+1,0)))="",INDIRECT(CONCATENATE("'2018-10'!O",TEXT(MATCH($C63,'2018-10'!$C$2:$C$100,0)+1,0)))="")),"Н/Д",INDIRECT(CONCATENATE("'2018-11'!O",TEXT(MATCH($C63,'2018-11'!$C$2:$C$100,0)+1,0)))-INDIRECT(CONCATENATE("'2018-10'!O",TEXT(MATCH($C63,'2018-10'!$C$2:$C$100,0)+1,0))))</f>
        <v>2845.4799999999959</v>
      </c>
      <c r="P63" s="17">
        <f ca="1">IF(OR(INDIRECT(CONCATENATE("'2018-11'!P",TEXT(MATCH($C63,'2018-11'!$C$2:$C$100,0)+1,0)))="",INDIRECT(CONCATENATE("'2018-10'!P",TEXT(MATCH($C63,'2018-10'!$C$2:$C$100,0)+1,0)))="",AND(INDIRECT(CONCATENATE("'2018-11'!P",TEXT(MATCH($C63,'2018-11'!$C$2:$C$100,0)+1,0)))="",INDIRECT(CONCATENATE("'2018-10'!P",TEXT(MATCH($C63,'2018-10'!$C$2:$C$100,0)+1,0)))="")),"Н/Д",INDIRECT(CONCATENATE("'2018-11'!P",TEXT(MATCH($C63,'2018-11'!$C$2:$C$100,0)+1,0)))-INDIRECT(CONCATENATE("'2018-10'!P",TEXT(MATCH($C63,'2018-10'!$C$2:$C$100,0)+1,0))))</f>
        <v>61813941.810000062</v>
      </c>
      <c r="Q63" s="17">
        <f ca="1">IF(OR(INDIRECT(CONCATENATE("'2018-11'!Q",TEXT(MATCH($C63,'2018-11'!$C$2:$C$100,0)+1,0)))="",INDIRECT(CONCATENATE("'2018-10'!Q",TEXT(MATCH($C63,'2018-10'!$C$2:$C$100,0)+1,0)))="",AND(INDIRECT(CONCATENATE("'2018-11'!Q",TEXT(MATCH($C63,'2018-11'!$C$2:$C$100,0)+1,0)))="",INDIRECT(CONCATENATE("'2018-10'!Q",TEXT(MATCH($C63,'2018-10'!$C$2:$C$100,0)+1,0)))="")),"Н/Д",INDIRECT(CONCATENATE("'2018-11'!Q",TEXT(MATCH($C63,'2018-11'!$C$2:$C$100,0)+1,0)))-INDIRECT(CONCATENATE("'2018-10'!Q",TEXT(MATCH($C63,'2018-10'!$C$2:$C$100,0)+1,0))))</f>
        <v>28348098.270000011</v>
      </c>
      <c r="R63" s="17">
        <f ca="1">IF(OR(INDIRECT(CONCATENATE("'2018-11'!R",TEXT(MATCH($C63,'2018-11'!$C$2:$C$100,0)+1,0)))="",INDIRECT(CONCATENATE("'2018-10'!R",TEXT(MATCH($C63,'2018-10'!$C$2:$C$100,0)+1,0)))="",AND(INDIRECT(CONCATENATE("'2018-11'!R",TEXT(MATCH($C63,'2018-11'!$C$2:$C$100,0)+1,0)))="",INDIRECT(CONCATENATE("'2018-10'!R",TEXT(MATCH($C63,'2018-10'!$C$2:$C$100,0)+1,0)))="")),"Н/Д",INDIRECT(CONCATENATE("'2018-11'!R",TEXT(MATCH($C63,'2018-11'!$C$2:$C$100,0)+1,0)))-INDIRECT(CONCATENATE("'2018-10'!R",TEXT(MATCH($C63,'2018-10'!$C$2:$C$100,0)+1,0))))</f>
        <v>32458335.100000024</v>
      </c>
      <c r="S63" s="17">
        <f ca="1">IF(OR(INDIRECT(CONCATENATE("'2018-11'!S",TEXT(MATCH($C63,'2018-11'!$C$2:$C$100,0)+1,0)))="",INDIRECT(CONCATENATE("'2018-10'!S",TEXT(MATCH($C63,'2018-10'!$C$2:$C$100,0)+1,0)))="",AND(INDIRECT(CONCATENATE("'2018-11'!S",TEXT(MATCH($C63,'2018-11'!$C$2:$C$100,0)+1,0)))="",INDIRECT(CONCATENATE("'2018-10'!S",TEXT(MATCH($C63,'2018-10'!$C$2:$C$100,0)+1,0)))="")),"Н/Д",INDIRECT(CONCATENATE("'2018-11'!S",TEXT(MATCH($C63,'2018-11'!$C$2:$C$100,0)+1,0)))-INDIRECT(CONCATENATE("'2018-10'!S",TEXT(MATCH($C63,'2018-10'!$C$2:$C$100,0)+1,0))))</f>
        <v>4623192.6700000018</v>
      </c>
      <c r="T63" s="17">
        <f ca="1">IF(OR(INDIRECT(CONCATENATE("'2018-11'!T",TEXT(MATCH($C63,'2018-11'!$C$2:$C$100,0)+1,0)))="",INDIRECT(CONCATENATE("'2018-10'!T",TEXT(MATCH($C63,'2018-10'!$C$2:$C$100,0)+1,0)))="",AND(INDIRECT(CONCATENATE("'2018-11'!T",TEXT(MATCH($C63,'2018-11'!$C$2:$C$100,0)+1,0)))="",INDIRECT(CONCATENATE("'2018-10'!T",TEXT(MATCH($C63,'2018-10'!$C$2:$C$100,0)+1,0)))="")),"Н/Д",INDIRECT(CONCATENATE("'2018-11'!T",TEXT(MATCH($C63,'2018-11'!$C$2:$C$100,0)+1,0)))-INDIRECT(CONCATENATE("'2018-10'!T",TEXT(MATCH($C63,'2018-10'!$C$2:$C$100,0)+1,0))))</f>
        <v>56757709.420000017</v>
      </c>
      <c r="U63" s="17">
        <f ca="1">IF(OR(INDIRECT(CONCATENATE("'2018-11'!U",TEXT(MATCH($C63,'2018-11'!$C$2:$C$100,0)+1,0)))="",INDIRECT(CONCATENATE("'2018-10'!U",TEXT(MATCH($C63,'2018-10'!$C$2:$C$100,0)+1,0)))="",AND(INDIRECT(CONCATENATE("'2018-11'!U",TEXT(MATCH($C63,'2018-11'!$C$2:$C$100,0)+1,0)))="",INDIRECT(CONCATENATE("'2018-10'!U",TEXT(MATCH($C63,'2018-10'!$C$2:$C$100,0)+1,0)))="")),"Н/Д",INDIRECT(CONCATENATE("'2018-11'!U",TEXT(MATCH($C63,'2018-11'!$C$2:$C$100,0)+1,0)))-INDIRECT(CONCATENATE("'2018-10'!U",TEXT(MATCH($C63,'2018-10'!$C$2:$C$100,0)+1,0))))</f>
        <v>-1143612.08</v>
      </c>
      <c r="V63" s="17">
        <f ca="1">IF(OR(INDIRECT(CONCATENATE("'2018-11'!V",TEXT(MATCH($C63,'2018-11'!$C$2:$C$100,0)+1,0)))="",INDIRECT(CONCATENATE("'2018-10'!V",TEXT(MATCH($C63,'2018-10'!$C$2:$C$100,0)+1,0)))="",AND(INDIRECT(CONCATENATE("'2018-11'!V",TEXT(MATCH($C63,'2018-11'!$C$2:$C$100,0)+1,0)))="",INDIRECT(CONCATENATE("'2018-10'!V",TEXT(MATCH($C63,'2018-10'!$C$2:$C$100,0)+1,0)))="")),"Н/Д",INDIRECT(CONCATENATE("'2018-11'!V",TEXT(MATCH($C63,'2018-11'!$C$2:$C$100,0)+1,0)))-INDIRECT(CONCATENATE("'2018-10'!V",TEXT(MATCH($C63,'2018-10'!$C$2:$C$100,0)+1,0))))</f>
        <v>1890313263.829998</v>
      </c>
      <c r="W63" s="17">
        <f ca="1">IF(OR(INDIRECT(CONCATENATE("'2018-11'!W",TEXT(MATCH($C63,'2018-11'!$C$2:$C$100,0)+1,0)))="",INDIRECT(CONCATENATE("'2018-10'!W",TEXT(MATCH($C63,'2018-10'!$C$2:$C$100,0)+1,0)))="",AND(INDIRECT(CONCATENATE("'2018-11'!W",TEXT(MATCH($C63,'2018-11'!$C$2:$C$100,0)+1,0)))="",INDIRECT(CONCATENATE("'2018-10'!W",TEXT(MATCH($C63,'2018-10'!$C$2:$C$100,0)+1,0)))="")),"Н/Д",INDIRECT(CONCATENATE("'2018-11'!W",TEXT(MATCH($C63,'2018-11'!$C$2:$C$100,0)+1,0)))-INDIRECT(CONCATENATE("'2018-10'!W",TEXT(MATCH($C63,'2018-10'!$C$2:$C$100,0)+1,0))))</f>
        <v>16377856272.740005</v>
      </c>
    </row>
    <row r="64" spans="1:23" x14ac:dyDescent="0.25">
      <c r="A64" s="2" t="s">
        <v>87</v>
      </c>
      <c r="B64" s="2" t="s">
        <v>90</v>
      </c>
      <c r="C64" s="15">
        <v>17000000</v>
      </c>
      <c r="D64" s="2" t="s">
        <v>214</v>
      </c>
      <c r="E64" s="17">
        <f ca="1">IF(OR(INDIRECT(CONCATENATE("'2018-11'!E",TEXT(MATCH($C64,'2018-11'!$C$2:$C$100,0)+1,0)))="",INDIRECT(CONCATENATE("'2018-10'!E",TEXT(MATCH($C64,'2018-10'!$C$2:$C$100,0)+1,0)))="",AND(INDIRECT(CONCATENATE("'2018-11'!E",TEXT(MATCH($C64,'2018-11'!$C$2:$C$100,0)+1,0)))="",INDIRECT(CONCATENATE("'2018-10'!E",TEXT(MATCH($C64,'2018-10'!$C$2:$C$100,0)+1,0)))="")),"Н/Д",INDIRECT(CONCATENATE("'2018-11'!E",TEXT(MATCH($C64,'2018-11'!$C$2:$C$100,0)+1,0)))-INDIRECT(CONCATENATE("'2018-10'!E",TEXT(MATCH($C64,'2018-10'!$C$2:$C$100,0)+1,0))))</f>
        <v>8592253158.0199966</v>
      </c>
      <c r="F64" s="17">
        <f ca="1">IF(OR(INDIRECT(CONCATENATE("'2018-11'!F",TEXT(MATCH($C64,'2018-11'!$C$2:$C$100,0)+1,0)))="",INDIRECT(CONCATENATE("'2018-10'!F",TEXT(MATCH($C64,'2018-10'!$C$2:$C$100,0)+1,0)))="",AND(INDIRECT(CONCATENATE("'2018-11'!F",TEXT(MATCH($C64,'2018-11'!$C$2:$C$100,0)+1,0)))="",INDIRECT(CONCATENATE("'2018-10'!F",TEXT(MATCH($C64,'2018-10'!$C$2:$C$100,0)+1,0)))="")),"Н/Д",INDIRECT(CONCATENATE("'2018-11'!F",TEXT(MATCH($C64,'2018-11'!$C$2:$C$100,0)+1,0)))-INDIRECT(CONCATENATE("'2018-10'!F",TEXT(MATCH($C64,'2018-10'!$C$2:$C$100,0)+1,0))))</f>
        <v>7564025192.7600021</v>
      </c>
      <c r="G64" s="17">
        <f ca="1">IF(OR(INDIRECT(CONCATENATE("'2018-11'!G",TEXT(MATCH($C64,'2018-11'!$C$2:$C$100,0)+1,0)))="",INDIRECT(CONCATENATE("'2018-10'!G",TEXT(MATCH($C64,'2018-10'!$C$2:$C$100,0)+1,0)))="",AND(INDIRECT(CONCATENATE("'2018-11'!G",TEXT(MATCH($C64,'2018-11'!$C$2:$C$100,0)+1,0)))="",INDIRECT(CONCATENATE("'2018-10'!G",TEXT(MATCH($C64,'2018-10'!$C$2:$C$100,0)+1,0)))="")),"Н/Д",INDIRECT(CONCATENATE("'2018-11'!G",TEXT(MATCH($C64,'2018-11'!$C$2:$C$100,0)+1,0)))-INDIRECT(CONCATENATE("'2018-10'!G",TEXT(MATCH($C64,'2018-10'!$C$2:$C$100,0)+1,0))))</f>
        <v>2444709793.4900017</v>
      </c>
      <c r="H64" s="17">
        <f ca="1">IF(OR(INDIRECT(CONCATENATE("'2018-11'!H",TEXT(MATCH($C64,'2018-11'!$C$2:$C$100,0)+1,0)))="",INDIRECT(CONCATENATE("'2018-10'!H",TEXT(MATCH($C64,'2018-10'!$C$2:$C$100,0)+1,0)))="",AND(INDIRECT(CONCATENATE("'2018-11'!H",TEXT(MATCH($C64,'2018-11'!$C$2:$C$100,0)+1,0)))="",INDIRECT(CONCATENATE("'2018-10'!H",TEXT(MATCH($C64,'2018-10'!$C$2:$C$100,0)+1,0)))="")),"Н/Д",INDIRECT(CONCATENATE("'2018-11'!H",TEXT(MATCH($C64,'2018-11'!$C$2:$C$100,0)+1,0)))-INDIRECT(CONCATENATE("'2018-10'!H",TEXT(MATCH($C64,'2018-10'!$C$2:$C$100,0)+1,0))))</f>
        <v>1836442402.6599998</v>
      </c>
      <c r="I64" s="17">
        <f ca="1">IF(OR(INDIRECT(CONCATENATE("'2018-11'!I",TEXT(MATCH($C64,'2018-11'!$C$2:$C$100,0)+1,0)))="",INDIRECT(CONCATENATE("'2018-10'!I",TEXT(MATCH($C64,'2018-10'!$C$2:$C$100,0)+1,0)))="",AND(INDIRECT(CONCATENATE("'2018-11'!I",TEXT(MATCH($C64,'2018-11'!$C$2:$C$100,0)+1,0)))="",INDIRECT(CONCATENATE("'2018-10'!I",TEXT(MATCH($C64,'2018-10'!$C$2:$C$100,0)+1,0)))="")),"Н/Д",INDIRECT(CONCATENATE("'2018-11'!I",TEXT(MATCH($C64,'2018-11'!$C$2:$C$100,0)+1,0)))-INDIRECT(CONCATENATE("'2018-10'!I",TEXT(MATCH($C64,'2018-10'!$C$2:$C$100,0)+1,0))))</f>
        <v>380767554.94000006</v>
      </c>
      <c r="J64" s="17" t="str">
        <f ca="1">IF(OR(INDIRECT(CONCATENATE("'2018-11'!J",TEXT(MATCH($C64,'2018-11'!$C$2:$C$100,0)+1,0)))="",INDIRECT(CONCATENATE("'2018-10'!J",TEXT(MATCH($C64,'2018-10'!$C$2:$C$100,0)+1,0)))="",AND(INDIRECT(CONCATENATE("'2018-11'!J",TEXT(MATCH($C64,'2018-11'!$C$2:$C$100,0)+1,0)))="",INDIRECT(CONCATENATE("'2018-10'!J",TEXT(MATCH($C64,'2018-10'!$C$2:$C$100,0)+1,0)))="")),"Н/Д",INDIRECT(CONCATENATE("'2018-11'!J",TEXT(MATCH($C64,'2018-11'!$C$2:$C$100,0)+1,0)))-INDIRECT(CONCATENATE("'2018-10'!J",TEXT(MATCH($C64,'2018-10'!$C$2:$C$100,0)+1,0))))</f>
        <v>Н/Д</v>
      </c>
      <c r="K64" s="17">
        <f ca="1">IF(OR(INDIRECT(CONCATENATE("'2018-11'!K",TEXT(MATCH($C64,'2018-11'!$C$2:$C$100,0)+1,0)))="",INDIRECT(CONCATENATE("'2018-10'!K",TEXT(MATCH($C64,'2018-10'!$C$2:$C$100,0)+1,0)))="",AND(INDIRECT(CONCATENATE("'2018-11'!K",TEXT(MATCH($C64,'2018-11'!$C$2:$C$100,0)+1,0)))="",INDIRECT(CONCATENATE("'2018-10'!K",TEXT(MATCH($C64,'2018-10'!$C$2:$C$100,0)+1,0)))="")),"Н/Д",INDIRECT(CONCATENATE("'2018-11'!K",TEXT(MATCH($C64,'2018-11'!$C$2:$C$100,0)+1,0)))-INDIRECT(CONCATENATE("'2018-10'!K",TEXT(MATCH($C64,'2018-10'!$C$2:$C$100,0)+1,0))))</f>
        <v>805534511.76000023</v>
      </c>
      <c r="L64" s="17">
        <f ca="1">IF(OR(INDIRECT(CONCATENATE("'2018-11'!L",TEXT(MATCH($C64,'2018-11'!$C$2:$C$100,0)+1,0)))="",INDIRECT(CONCATENATE("'2018-10'!L",TEXT(MATCH($C64,'2018-10'!$C$2:$C$100,0)+1,0)))="",AND(INDIRECT(CONCATENATE("'2018-11'!L",TEXT(MATCH($C64,'2018-11'!$C$2:$C$100,0)+1,0)))="",INDIRECT(CONCATENATE("'2018-10'!L",TEXT(MATCH($C64,'2018-10'!$C$2:$C$100,0)+1,0)))="")),"Н/Д",INDIRECT(CONCATENATE("'2018-11'!L",TEXT(MATCH($C64,'2018-11'!$C$2:$C$100,0)+1,0)))-INDIRECT(CONCATENATE("'2018-10'!L",TEXT(MATCH($C64,'2018-10'!$C$2:$C$100,0)+1,0))))</f>
        <v>1793311004.6500006</v>
      </c>
      <c r="M64" s="17">
        <f ca="1">IF(OR(INDIRECT(CONCATENATE("'2018-11'!M",TEXT(MATCH($C64,'2018-11'!$C$2:$C$100,0)+1,0)))="",INDIRECT(CONCATENATE("'2018-10'!M",TEXT(MATCH($C64,'2018-10'!$C$2:$C$100,0)+1,0)))="",AND(INDIRECT(CONCATENATE("'2018-11'!M",TEXT(MATCH($C64,'2018-11'!$C$2:$C$100,0)+1,0)))="",INDIRECT(CONCATENATE("'2018-10'!M",TEXT(MATCH($C64,'2018-10'!$C$2:$C$100,0)+1,0)))="")),"Н/Д",INDIRECT(CONCATENATE("'2018-11'!M",TEXT(MATCH($C64,'2018-11'!$C$2:$C$100,0)+1,0)))-INDIRECT(CONCATENATE("'2018-10'!M",TEXT(MATCH($C64,'2018-10'!$C$2:$C$100,0)+1,0))))</f>
        <v>9675649.5300000012</v>
      </c>
      <c r="N64" s="17">
        <f ca="1">IF(OR(INDIRECT(CONCATENATE("'2018-11'!N",TEXT(MATCH($C64,'2018-11'!$C$2:$C$100,0)+1,0)))="",INDIRECT(CONCATENATE("'2018-10'!N",TEXT(MATCH($C64,'2018-10'!$C$2:$C$100,0)+1,0)))="",AND(INDIRECT(CONCATENATE("'2018-11'!N",TEXT(MATCH($C64,'2018-11'!$C$2:$C$100,0)+1,0)))="",INDIRECT(CONCATENATE("'2018-10'!N",TEXT(MATCH($C64,'2018-10'!$C$2:$C$100,0)+1,0)))="")),"Н/Д",INDIRECT(CONCATENATE("'2018-11'!N",TEXT(MATCH($C64,'2018-11'!$C$2:$C$100,0)+1,0)))-INDIRECT(CONCATENATE("'2018-10'!NE",TEXT(MATCH($C64,'2018-10'!$C$2:$C$100,0)+1,0))))</f>
        <v>381908434.23000002</v>
      </c>
      <c r="O64" s="17">
        <f ca="1">IF(OR(INDIRECT(CONCATENATE("'2018-11'!O",TEXT(MATCH($C64,'2018-11'!$C$2:$C$100,0)+1,0)))="",INDIRECT(CONCATENATE("'2018-10'!O",TEXT(MATCH($C64,'2018-10'!$C$2:$C$100,0)+1,0)))="",AND(INDIRECT(CONCATENATE("'2018-11'!O",TEXT(MATCH($C64,'2018-11'!$C$2:$C$100,0)+1,0)))="",INDIRECT(CONCATENATE("'2018-10'!O",TEXT(MATCH($C64,'2018-10'!$C$2:$C$100,0)+1,0)))="")),"Н/Д",INDIRECT(CONCATENATE("'2018-11'!O",TEXT(MATCH($C64,'2018-11'!$C$2:$C$100,0)+1,0)))-INDIRECT(CONCATENATE("'2018-10'!O",TEXT(MATCH($C64,'2018-10'!$C$2:$C$100,0)+1,0))))</f>
        <v>33169.950000000012</v>
      </c>
      <c r="P64" s="17">
        <f ca="1">IF(OR(INDIRECT(CONCATENATE("'2018-11'!P",TEXT(MATCH($C64,'2018-11'!$C$2:$C$100,0)+1,0)))="",INDIRECT(CONCATENATE("'2018-10'!P",TEXT(MATCH($C64,'2018-10'!$C$2:$C$100,0)+1,0)))="",AND(INDIRECT(CONCATENATE("'2018-11'!P",TEXT(MATCH($C64,'2018-11'!$C$2:$C$100,0)+1,0)))="",INDIRECT(CONCATENATE("'2018-10'!P",TEXT(MATCH($C64,'2018-10'!$C$2:$C$100,0)+1,0)))="")),"Н/Д",INDIRECT(CONCATENATE("'2018-11'!P",TEXT(MATCH($C64,'2018-11'!$C$2:$C$100,0)+1,0)))-INDIRECT(CONCATENATE("'2018-10'!P",TEXT(MATCH($C64,'2018-10'!$C$2:$C$100,0)+1,0))))</f>
        <v>117799764.78999996</v>
      </c>
      <c r="Q64" s="17">
        <f ca="1">IF(OR(INDIRECT(CONCATENATE("'2018-11'!Q",TEXT(MATCH($C64,'2018-11'!$C$2:$C$100,0)+1,0)))="",INDIRECT(CONCATENATE("'2018-10'!Q",TEXT(MATCH($C64,'2018-10'!$C$2:$C$100,0)+1,0)))="",AND(INDIRECT(CONCATENATE("'2018-11'!Q",TEXT(MATCH($C64,'2018-11'!$C$2:$C$100,0)+1,0)))="",INDIRECT(CONCATENATE("'2018-10'!Q",TEXT(MATCH($C64,'2018-10'!$C$2:$C$100,0)+1,0)))="")),"Н/Д",INDIRECT(CONCATENATE("'2018-11'!Q",TEXT(MATCH($C64,'2018-11'!$C$2:$C$100,0)+1,0)))-INDIRECT(CONCATENATE("'2018-10'!Q",TEXT(MATCH($C64,'2018-10'!$C$2:$C$100,0)+1,0))))</f>
        <v>17898118.640000001</v>
      </c>
      <c r="R64" s="17">
        <f ca="1">IF(OR(INDIRECT(CONCATENATE("'2018-11'!R",TEXT(MATCH($C64,'2018-11'!$C$2:$C$100,0)+1,0)))="",INDIRECT(CONCATENATE("'2018-10'!R",TEXT(MATCH($C64,'2018-10'!$C$2:$C$100,0)+1,0)))="",AND(INDIRECT(CONCATENATE("'2018-11'!R",TEXT(MATCH($C64,'2018-11'!$C$2:$C$100,0)+1,0)))="",INDIRECT(CONCATENATE("'2018-10'!R",TEXT(MATCH($C64,'2018-10'!$C$2:$C$100,0)+1,0)))="")),"Н/Д",INDIRECT(CONCATENATE("'2018-11'!R",TEXT(MATCH($C64,'2018-11'!$C$2:$C$100,0)+1,0)))-INDIRECT(CONCATENATE("'2018-10'!R",TEXT(MATCH($C64,'2018-10'!$C$2:$C$100,0)+1,0))))</f>
        <v>42329018.479999959</v>
      </c>
      <c r="S64" s="17">
        <f ca="1">IF(OR(INDIRECT(CONCATENATE("'2018-11'!S",TEXT(MATCH($C64,'2018-11'!$C$2:$C$100,0)+1,0)))="",INDIRECT(CONCATENATE("'2018-10'!S",TEXT(MATCH($C64,'2018-10'!$C$2:$C$100,0)+1,0)))="",AND(INDIRECT(CONCATENATE("'2018-11'!S",TEXT(MATCH($C64,'2018-11'!$C$2:$C$100,0)+1,0)))="",INDIRECT(CONCATENATE("'2018-10'!S",TEXT(MATCH($C64,'2018-10'!$C$2:$C$100,0)+1,0)))="")),"Н/Д",INDIRECT(CONCATENATE("'2018-11'!S",TEXT(MATCH($C64,'2018-11'!$C$2:$C$100,0)+1,0)))-INDIRECT(CONCATENATE("'2018-10'!S",TEXT(MATCH($C64,'2018-10'!$C$2:$C$100,0)+1,0))))</f>
        <v>387131.14000000013</v>
      </c>
      <c r="T64" s="17">
        <f ca="1">IF(OR(INDIRECT(CONCATENATE("'2018-11'!T",TEXT(MATCH($C64,'2018-11'!$C$2:$C$100,0)+1,0)))="",INDIRECT(CONCATENATE("'2018-10'!T",TEXT(MATCH($C64,'2018-10'!$C$2:$C$100,0)+1,0)))="",AND(INDIRECT(CONCATENATE("'2018-11'!T",TEXT(MATCH($C64,'2018-11'!$C$2:$C$100,0)+1,0)))="",INDIRECT(CONCATENATE("'2018-10'!T",TEXT(MATCH($C64,'2018-10'!$C$2:$C$100,0)+1,0)))="")),"Н/Д",INDIRECT(CONCATENATE("'2018-11'!T",TEXT(MATCH($C64,'2018-11'!$C$2:$C$100,0)+1,0)))-INDIRECT(CONCATENATE("'2018-10'!T",TEXT(MATCH($C64,'2018-10'!$C$2:$C$100,0)+1,0))))</f>
        <v>50668923.079999983</v>
      </c>
      <c r="U64" s="17">
        <f ca="1">IF(OR(INDIRECT(CONCATENATE("'2018-11'!U",TEXT(MATCH($C64,'2018-11'!$C$2:$C$100,0)+1,0)))="",INDIRECT(CONCATENATE("'2018-10'!U",TEXT(MATCH($C64,'2018-10'!$C$2:$C$100,0)+1,0)))="",AND(INDIRECT(CONCATENATE("'2018-11'!U",TEXT(MATCH($C64,'2018-11'!$C$2:$C$100,0)+1,0)))="",INDIRECT(CONCATENATE("'2018-10'!U",TEXT(MATCH($C64,'2018-10'!$C$2:$C$100,0)+1,0)))="")),"Н/Д",INDIRECT(CONCATENATE("'2018-11'!U",TEXT(MATCH($C64,'2018-11'!$C$2:$C$100,0)+1,0)))-INDIRECT(CONCATENATE("'2018-10'!U",TEXT(MATCH($C64,'2018-10'!$C$2:$C$100,0)+1,0))))</f>
        <v>889734.33999999985</v>
      </c>
      <c r="V64" s="17">
        <f ca="1">IF(OR(INDIRECT(CONCATENATE("'2018-11'!V",TEXT(MATCH($C64,'2018-11'!$C$2:$C$100,0)+1,0)))="",INDIRECT(CONCATENATE("'2018-10'!V",TEXT(MATCH($C64,'2018-10'!$C$2:$C$100,0)+1,0)))="",AND(INDIRECT(CONCATENATE("'2018-11'!V",TEXT(MATCH($C64,'2018-11'!$C$2:$C$100,0)+1,0)))="",INDIRECT(CONCATENATE("'2018-10'!V",TEXT(MATCH($C64,'2018-10'!$C$2:$C$100,0)+1,0)))="")),"Н/Д",INDIRECT(CONCATENATE("'2018-11'!V",TEXT(MATCH($C64,'2018-11'!$C$2:$C$100,0)+1,0)))-INDIRECT(CONCATENATE("'2018-10'!V",TEXT(MATCH($C64,'2018-10'!$C$2:$C$100,0)+1,0))))</f>
        <v>1028227965.2600002</v>
      </c>
      <c r="W64" s="17">
        <f ca="1">IF(OR(INDIRECT(CONCATENATE("'2018-11'!W",TEXT(MATCH($C64,'2018-11'!$C$2:$C$100,0)+1,0)))="",INDIRECT(CONCATENATE("'2018-10'!W",TEXT(MATCH($C64,'2018-10'!$C$2:$C$100,0)+1,0)))="",AND(INDIRECT(CONCATENATE("'2018-11'!W",TEXT(MATCH($C64,'2018-11'!$C$2:$C$100,0)+1,0)))="",INDIRECT(CONCATENATE("'2018-10'!W",TEXT(MATCH($C64,'2018-10'!$C$2:$C$100,0)+1,0)))="")),"Н/Д",INDIRECT(CONCATENATE("'2018-11'!W",TEXT(MATCH($C64,'2018-11'!$C$2:$C$100,0)+1,0)))-INDIRECT(CONCATENATE("'2018-10'!W",TEXT(MATCH($C64,'2018-10'!$C$2:$C$100,0)+1,0))))</f>
        <v>24730397492.269989</v>
      </c>
    </row>
    <row r="65" spans="1:23" x14ac:dyDescent="0.25">
      <c r="A65" s="2" t="s">
        <v>87</v>
      </c>
      <c r="B65" s="2" t="s">
        <v>91</v>
      </c>
      <c r="C65" s="15">
        <v>20000000</v>
      </c>
      <c r="D65" s="2" t="s">
        <v>214</v>
      </c>
      <c r="E65" s="17">
        <f ca="1">IF(OR(INDIRECT(CONCATENATE("'2018-11'!E",TEXT(MATCH($C65,'2018-11'!$C$2:$C$100,0)+1,0)))="",INDIRECT(CONCATENATE("'2018-10'!E",TEXT(MATCH($C65,'2018-10'!$C$2:$C$100,0)+1,0)))="",AND(INDIRECT(CONCATENATE("'2018-11'!E",TEXT(MATCH($C65,'2018-11'!$C$2:$C$100,0)+1,0)))="",INDIRECT(CONCATENATE("'2018-10'!E",TEXT(MATCH($C65,'2018-10'!$C$2:$C$100,0)+1,0)))="")),"Н/Д",INDIRECT(CONCATENATE("'2018-11'!E",TEXT(MATCH($C65,'2018-11'!$C$2:$C$100,0)+1,0)))-INDIRECT(CONCATENATE("'2018-10'!E",TEXT(MATCH($C65,'2018-10'!$C$2:$C$100,0)+1,0))))</f>
        <v>15383158641.589996</v>
      </c>
      <c r="F65" s="17">
        <f ca="1">IF(OR(INDIRECT(CONCATENATE("'2018-11'!F",TEXT(MATCH($C65,'2018-11'!$C$2:$C$100,0)+1,0)))="",INDIRECT(CONCATENATE("'2018-10'!F",TEXT(MATCH($C65,'2018-10'!$C$2:$C$100,0)+1,0)))="",AND(INDIRECT(CONCATENATE("'2018-11'!F",TEXT(MATCH($C65,'2018-11'!$C$2:$C$100,0)+1,0)))="",INDIRECT(CONCATENATE("'2018-10'!F",TEXT(MATCH($C65,'2018-10'!$C$2:$C$100,0)+1,0)))="")),"Н/Д",INDIRECT(CONCATENATE("'2018-11'!F",TEXT(MATCH($C65,'2018-11'!$C$2:$C$100,0)+1,0)))-INDIRECT(CONCATENATE("'2018-10'!F",TEXT(MATCH($C65,'2018-10'!$C$2:$C$100,0)+1,0))))</f>
        <v>13802606945.490005</v>
      </c>
      <c r="G65" s="17">
        <f ca="1">IF(OR(INDIRECT(CONCATENATE("'2018-11'!G",TEXT(MATCH($C65,'2018-11'!$C$2:$C$100,0)+1,0)))="",INDIRECT(CONCATENATE("'2018-10'!G",TEXT(MATCH($C65,'2018-10'!$C$2:$C$100,0)+1,0)))="",AND(INDIRECT(CONCATENATE("'2018-11'!G",TEXT(MATCH($C65,'2018-11'!$C$2:$C$100,0)+1,0)))="",INDIRECT(CONCATENATE("'2018-10'!G",TEXT(MATCH($C65,'2018-10'!$C$2:$C$100,0)+1,0)))="")),"Н/Д",INDIRECT(CONCATENATE("'2018-11'!G",TEXT(MATCH($C65,'2018-11'!$C$2:$C$100,0)+1,0)))-INDIRECT(CONCATENATE("'2018-10'!G",TEXT(MATCH($C65,'2018-10'!$C$2:$C$100,0)+1,0))))</f>
        <v>3228974838.9699974</v>
      </c>
      <c r="H65" s="17">
        <f ca="1">IF(OR(INDIRECT(CONCATENATE("'2018-11'!H",TEXT(MATCH($C65,'2018-11'!$C$2:$C$100,0)+1,0)))="",INDIRECT(CONCATENATE("'2018-10'!H",TEXT(MATCH($C65,'2018-10'!$C$2:$C$100,0)+1,0)))="",AND(INDIRECT(CONCATENATE("'2018-11'!H",TEXT(MATCH($C65,'2018-11'!$C$2:$C$100,0)+1,0)))="",INDIRECT(CONCATENATE("'2018-10'!H",TEXT(MATCH($C65,'2018-10'!$C$2:$C$100,0)+1,0)))="")),"Н/Д",INDIRECT(CONCATENATE("'2018-11'!H",TEXT(MATCH($C65,'2018-11'!$C$2:$C$100,0)+1,0)))-INDIRECT(CONCATENATE("'2018-10'!H",TEXT(MATCH($C65,'2018-10'!$C$2:$C$100,0)+1,0))))</f>
        <v>3032965758.2299995</v>
      </c>
      <c r="I65" s="17">
        <f ca="1">IF(OR(INDIRECT(CONCATENATE("'2018-11'!I",TEXT(MATCH($C65,'2018-11'!$C$2:$C$100,0)+1,0)))="",INDIRECT(CONCATENATE("'2018-10'!I",TEXT(MATCH($C65,'2018-10'!$C$2:$C$100,0)+1,0)))="",AND(INDIRECT(CONCATENATE("'2018-11'!I",TEXT(MATCH($C65,'2018-11'!$C$2:$C$100,0)+1,0)))="",INDIRECT(CONCATENATE("'2018-10'!I",TEXT(MATCH($C65,'2018-10'!$C$2:$C$100,0)+1,0)))="")),"Н/Д",INDIRECT(CONCATENATE("'2018-11'!I",TEXT(MATCH($C65,'2018-11'!$C$2:$C$100,0)+1,0)))-INDIRECT(CONCATENATE("'2018-10'!I",TEXT(MATCH($C65,'2018-10'!$C$2:$C$100,0)+1,0))))</f>
        <v>748213637.86000061</v>
      </c>
      <c r="J65" s="17" t="str">
        <f ca="1">IF(OR(INDIRECT(CONCATENATE("'2018-11'!J",TEXT(MATCH($C65,'2018-11'!$C$2:$C$100,0)+1,0)))="",INDIRECT(CONCATENATE("'2018-10'!J",TEXT(MATCH($C65,'2018-10'!$C$2:$C$100,0)+1,0)))="",AND(INDIRECT(CONCATENATE("'2018-11'!J",TEXT(MATCH($C65,'2018-11'!$C$2:$C$100,0)+1,0)))="",INDIRECT(CONCATENATE("'2018-10'!J",TEXT(MATCH($C65,'2018-10'!$C$2:$C$100,0)+1,0)))="")),"Н/Д",INDIRECT(CONCATENATE("'2018-11'!J",TEXT(MATCH($C65,'2018-11'!$C$2:$C$100,0)+1,0)))-INDIRECT(CONCATENATE("'2018-10'!J",TEXT(MATCH($C65,'2018-10'!$C$2:$C$100,0)+1,0))))</f>
        <v>Н/Д</v>
      </c>
      <c r="K65" s="17">
        <f ca="1">IF(OR(INDIRECT(CONCATENATE("'2018-11'!K",TEXT(MATCH($C65,'2018-11'!$C$2:$C$100,0)+1,0)))="",INDIRECT(CONCATENATE("'2018-10'!K",TEXT(MATCH($C65,'2018-10'!$C$2:$C$100,0)+1,0)))="",AND(INDIRECT(CONCATENATE("'2018-11'!K",TEXT(MATCH($C65,'2018-11'!$C$2:$C$100,0)+1,0)))="",INDIRECT(CONCATENATE("'2018-10'!K",TEXT(MATCH($C65,'2018-10'!$C$2:$C$100,0)+1,0)))="")),"Н/Д",INDIRECT(CONCATENATE("'2018-11'!K",TEXT(MATCH($C65,'2018-11'!$C$2:$C$100,0)+1,0)))-INDIRECT(CONCATENATE("'2018-10'!K",TEXT(MATCH($C65,'2018-10'!$C$2:$C$100,0)+1,0))))</f>
        <v>1275443512.4799995</v>
      </c>
      <c r="L65" s="17">
        <f ca="1">IF(OR(INDIRECT(CONCATENATE("'2018-11'!L",TEXT(MATCH($C65,'2018-11'!$C$2:$C$100,0)+1,0)))="",INDIRECT(CONCATENATE("'2018-10'!L",TEXT(MATCH($C65,'2018-10'!$C$2:$C$100,0)+1,0)))="",AND(INDIRECT(CONCATENATE("'2018-11'!L",TEXT(MATCH($C65,'2018-11'!$C$2:$C$100,0)+1,0)))="",INDIRECT(CONCATENATE("'2018-10'!L",TEXT(MATCH($C65,'2018-10'!$C$2:$C$100,0)+1,0)))="")),"Н/Д",INDIRECT(CONCATENATE("'2018-11'!L",TEXT(MATCH($C65,'2018-11'!$C$2:$C$100,0)+1,0)))-INDIRECT(CONCATENATE("'2018-10'!L",TEXT(MATCH($C65,'2018-10'!$C$2:$C$100,0)+1,0))))</f>
        <v>4696860523.6800003</v>
      </c>
      <c r="M65" s="17">
        <f ca="1">IF(OR(INDIRECT(CONCATENATE("'2018-11'!M",TEXT(MATCH($C65,'2018-11'!$C$2:$C$100,0)+1,0)))="",INDIRECT(CONCATENATE("'2018-10'!M",TEXT(MATCH($C65,'2018-10'!$C$2:$C$100,0)+1,0)))="",AND(INDIRECT(CONCATENATE("'2018-11'!M",TEXT(MATCH($C65,'2018-11'!$C$2:$C$100,0)+1,0)))="",INDIRECT(CONCATENATE("'2018-10'!M",TEXT(MATCH($C65,'2018-10'!$C$2:$C$100,0)+1,0)))="")),"Н/Д",INDIRECT(CONCATENATE("'2018-11'!M",TEXT(MATCH($C65,'2018-11'!$C$2:$C$100,0)+1,0)))-INDIRECT(CONCATENATE("'2018-10'!M",TEXT(MATCH($C65,'2018-10'!$C$2:$C$100,0)+1,0))))</f>
        <v>14935934.629999995</v>
      </c>
      <c r="N65" s="17">
        <f ca="1">IF(OR(INDIRECT(CONCATENATE("'2018-11'!N",TEXT(MATCH($C65,'2018-11'!$C$2:$C$100,0)+1,0)))="",INDIRECT(CONCATENATE("'2018-10'!N",TEXT(MATCH($C65,'2018-10'!$C$2:$C$100,0)+1,0)))="",AND(INDIRECT(CONCATENATE("'2018-11'!N",TEXT(MATCH($C65,'2018-11'!$C$2:$C$100,0)+1,0)))="",INDIRECT(CONCATENATE("'2018-10'!N",TEXT(MATCH($C65,'2018-10'!$C$2:$C$100,0)+1,0)))="")),"Н/Д",INDIRECT(CONCATENATE("'2018-11'!N",TEXT(MATCH($C65,'2018-11'!$C$2:$C$100,0)+1,0)))-INDIRECT(CONCATENATE("'2018-10'!NE",TEXT(MATCH($C65,'2018-10'!$C$2:$C$100,0)+1,0))))</f>
        <v>611697973.92999995</v>
      </c>
      <c r="O65" s="17">
        <f ca="1">IF(OR(INDIRECT(CONCATENATE("'2018-11'!O",TEXT(MATCH($C65,'2018-11'!$C$2:$C$100,0)+1,0)))="",INDIRECT(CONCATENATE("'2018-10'!O",TEXT(MATCH($C65,'2018-10'!$C$2:$C$100,0)+1,0)))="",AND(INDIRECT(CONCATENATE("'2018-11'!O",TEXT(MATCH($C65,'2018-11'!$C$2:$C$100,0)+1,0)))="",INDIRECT(CONCATENATE("'2018-10'!O",TEXT(MATCH($C65,'2018-10'!$C$2:$C$100,0)+1,0)))="")),"Н/Д",INDIRECT(CONCATENATE("'2018-11'!O",TEXT(MATCH($C65,'2018-11'!$C$2:$C$100,0)+1,0)))-INDIRECT(CONCATENATE("'2018-10'!O",TEXT(MATCH($C65,'2018-10'!$C$2:$C$100,0)+1,0))))</f>
        <v>4453.8799999999901</v>
      </c>
      <c r="P65" s="17">
        <f ca="1">IF(OR(INDIRECT(CONCATENATE("'2018-11'!P",TEXT(MATCH($C65,'2018-11'!$C$2:$C$100,0)+1,0)))="",INDIRECT(CONCATENATE("'2018-10'!P",TEXT(MATCH($C65,'2018-10'!$C$2:$C$100,0)+1,0)))="",AND(INDIRECT(CONCATENATE("'2018-11'!P",TEXT(MATCH($C65,'2018-11'!$C$2:$C$100,0)+1,0)))="",INDIRECT(CONCATENATE("'2018-10'!P",TEXT(MATCH($C65,'2018-10'!$C$2:$C$100,0)+1,0)))="")),"Н/Д",INDIRECT(CONCATENATE("'2018-11'!P",TEXT(MATCH($C65,'2018-11'!$C$2:$C$100,0)+1,0)))-INDIRECT(CONCATENATE("'2018-10'!P",TEXT(MATCH($C65,'2018-10'!$C$2:$C$100,0)+1,0))))</f>
        <v>282038372.70000005</v>
      </c>
      <c r="Q65" s="17">
        <f ca="1">IF(OR(INDIRECT(CONCATENATE("'2018-11'!Q",TEXT(MATCH($C65,'2018-11'!$C$2:$C$100,0)+1,0)))="",INDIRECT(CONCATENATE("'2018-10'!Q",TEXT(MATCH($C65,'2018-10'!$C$2:$C$100,0)+1,0)))="",AND(INDIRECT(CONCATENATE("'2018-11'!Q",TEXT(MATCH($C65,'2018-11'!$C$2:$C$100,0)+1,0)))="",INDIRECT(CONCATENATE("'2018-10'!Q",TEXT(MATCH($C65,'2018-10'!$C$2:$C$100,0)+1,0)))="")),"Н/Д",INDIRECT(CONCATENATE("'2018-11'!Q",TEXT(MATCH($C65,'2018-11'!$C$2:$C$100,0)+1,0)))-INDIRECT(CONCATENATE("'2018-10'!Q",TEXT(MATCH($C65,'2018-10'!$C$2:$C$100,0)+1,0))))</f>
        <v>24897422.430000007</v>
      </c>
      <c r="R65" s="17">
        <f ca="1">IF(OR(INDIRECT(CONCATENATE("'2018-11'!R",TEXT(MATCH($C65,'2018-11'!$C$2:$C$100,0)+1,0)))="",INDIRECT(CONCATENATE("'2018-10'!R",TEXT(MATCH($C65,'2018-10'!$C$2:$C$100,0)+1,0)))="",AND(INDIRECT(CONCATENATE("'2018-11'!R",TEXT(MATCH($C65,'2018-11'!$C$2:$C$100,0)+1,0)))="",INDIRECT(CONCATENATE("'2018-10'!R",TEXT(MATCH($C65,'2018-10'!$C$2:$C$100,0)+1,0)))="")),"Н/Д",INDIRECT(CONCATENATE("'2018-11'!R",TEXT(MATCH($C65,'2018-11'!$C$2:$C$100,0)+1,0)))-INDIRECT(CONCATENATE("'2018-10'!R",TEXT(MATCH($C65,'2018-10'!$C$2:$C$100,0)+1,0))))</f>
        <v>81969689.150000095</v>
      </c>
      <c r="S65" s="17">
        <f ca="1">IF(OR(INDIRECT(CONCATENATE("'2018-11'!S",TEXT(MATCH($C65,'2018-11'!$C$2:$C$100,0)+1,0)))="",INDIRECT(CONCATENATE("'2018-10'!S",TEXT(MATCH($C65,'2018-10'!$C$2:$C$100,0)+1,0)))="",AND(INDIRECT(CONCATENATE("'2018-11'!S",TEXT(MATCH($C65,'2018-11'!$C$2:$C$100,0)+1,0)))="",INDIRECT(CONCATENATE("'2018-10'!S",TEXT(MATCH($C65,'2018-10'!$C$2:$C$100,0)+1,0)))="")),"Н/Д",INDIRECT(CONCATENATE("'2018-11'!S",TEXT(MATCH($C65,'2018-11'!$C$2:$C$100,0)+1,0)))-INDIRECT(CONCATENATE("'2018-10'!S",TEXT(MATCH($C65,'2018-10'!$C$2:$C$100,0)+1,0))))</f>
        <v>0</v>
      </c>
      <c r="T65" s="17">
        <f ca="1">IF(OR(INDIRECT(CONCATENATE("'2018-11'!T",TEXT(MATCH($C65,'2018-11'!$C$2:$C$100,0)+1,0)))="",INDIRECT(CONCATENATE("'2018-10'!T",TEXT(MATCH($C65,'2018-10'!$C$2:$C$100,0)+1,0)))="",AND(INDIRECT(CONCATENATE("'2018-11'!T",TEXT(MATCH($C65,'2018-11'!$C$2:$C$100,0)+1,0)))="",INDIRECT(CONCATENATE("'2018-10'!T",TEXT(MATCH($C65,'2018-10'!$C$2:$C$100,0)+1,0)))="")),"Н/Д",INDIRECT(CONCATENATE("'2018-11'!T",TEXT(MATCH($C65,'2018-11'!$C$2:$C$100,0)+1,0)))-INDIRECT(CONCATENATE("'2018-10'!T",TEXT(MATCH($C65,'2018-10'!$C$2:$C$100,0)+1,0))))</f>
        <v>159056875.91999984</v>
      </c>
      <c r="U65" s="17">
        <f ca="1">IF(OR(INDIRECT(CONCATENATE("'2018-11'!U",TEXT(MATCH($C65,'2018-11'!$C$2:$C$100,0)+1,0)))="",INDIRECT(CONCATENATE("'2018-10'!U",TEXT(MATCH($C65,'2018-10'!$C$2:$C$100,0)+1,0)))="",AND(INDIRECT(CONCATENATE("'2018-11'!U",TEXT(MATCH($C65,'2018-11'!$C$2:$C$100,0)+1,0)))="",INDIRECT(CONCATENATE("'2018-10'!U",TEXT(MATCH($C65,'2018-10'!$C$2:$C$100,0)+1,0)))="")),"Н/Д",INDIRECT(CONCATENATE("'2018-11'!U",TEXT(MATCH($C65,'2018-11'!$C$2:$C$100,0)+1,0)))-INDIRECT(CONCATENATE("'2018-10'!U",TEXT(MATCH($C65,'2018-10'!$C$2:$C$100,0)+1,0))))</f>
        <v>130722197.93000007</v>
      </c>
      <c r="V65" s="17">
        <f ca="1">IF(OR(INDIRECT(CONCATENATE("'2018-11'!V",TEXT(MATCH($C65,'2018-11'!$C$2:$C$100,0)+1,0)))="",INDIRECT(CONCATENATE("'2018-10'!V",TEXT(MATCH($C65,'2018-10'!$C$2:$C$100,0)+1,0)))="",AND(INDIRECT(CONCATENATE("'2018-11'!V",TEXT(MATCH($C65,'2018-11'!$C$2:$C$100,0)+1,0)))="",INDIRECT(CONCATENATE("'2018-10'!V",TEXT(MATCH($C65,'2018-10'!$C$2:$C$100,0)+1,0)))="")),"Н/Д",INDIRECT(CONCATENATE("'2018-11'!V",TEXT(MATCH($C65,'2018-11'!$C$2:$C$100,0)+1,0)))-INDIRECT(CONCATENATE("'2018-10'!V",TEXT(MATCH($C65,'2018-10'!$C$2:$C$100,0)+1,0))))</f>
        <v>1580551696.0999985</v>
      </c>
      <c r="W65" s="17">
        <f ca="1">IF(OR(INDIRECT(CONCATENATE("'2018-11'!W",TEXT(MATCH($C65,'2018-11'!$C$2:$C$100,0)+1,0)))="",INDIRECT(CONCATENATE("'2018-10'!W",TEXT(MATCH($C65,'2018-10'!$C$2:$C$100,0)+1,0)))="",AND(INDIRECT(CONCATENATE("'2018-11'!W",TEXT(MATCH($C65,'2018-11'!$C$2:$C$100,0)+1,0)))="",INDIRECT(CONCATENATE("'2018-10'!W",TEXT(MATCH($C65,'2018-10'!$C$2:$C$100,0)+1,0)))="")),"Н/Д",INDIRECT(CONCATENATE("'2018-11'!W",TEXT(MATCH($C65,'2018-11'!$C$2:$C$100,0)+1,0)))-INDIRECT(CONCATENATE("'2018-10'!W",TEXT(MATCH($C65,'2018-10'!$C$2:$C$100,0)+1,0))))</f>
        <v>44509011967.740021</v>
      </c>
    </row>
    <row r="66" spans="1:23" x14ac:dyDescent="0.25">
      <c r="A66" s="2" t="s">
        <v>87</v>
      </c>
      <c r="B66" s="2" t="s">
        <v>92</v>
      </c>
      <c r="C66" s="15">
        <v>24000000</v>
      </c>
      <c r="D66" s="2" t="s">
        <v>214</v>
      </c>
      <c r="E66" s="17">
        <f ca="1">IF(OR(INDIRECT(CONCATENATE("'2018-11'!E",TEXT(MATCH($C66,'2018-11'!$C$2:$C$100,0)+1,0)))="",INDIRECT(CONCATENATE("'2018-10'!E",TEXT(MATCH($C66,'2018-10'!$C$2:$C$100,0)+1,0)))="",AND(INDIRECT(CONCATENATE("'2018-11'!E",TEXT(MATCH($C66,'2018-11'!$C$2:$C$100,0)+1,0)))="",INDIRECT(CONCATENATE("'2018-10'!E",TEXT(MATCH($C66,'2018-10'!$C$2:$C$100,0)+1,0)))="")),"Н/Д",INDIRECT(CONCATENATE("'2018-11'!E",TEXT(MATCH($C66,'2018-11'!$C$2:$C$100,0)+1,0)))-INDIRECT(CONCATENATE("'2018-10'!E",TEXT(MATCH($C66,'2018-10'!$C$2:$C$100,0)+1,0))))</f>
        <v>4615546733.7899971</v>
      </c>
      <c r="F66" s="17">
        <f ca="1">IF(OR(INDIRECT(CONCATENATE("'2018-11'!F",TEXT(MATCH($C66,'2018-11'!$C$2:$C$100,0)+1,0)))="",INDIRECT(CONCATENATE("'2018-10'!F",TEXT(MATCH($C66,'2018-10'!$C$2:$C$100,0)+1,0)))="",AND(INDIRECT(CONCATENATE("'2018-11'!F",TEXT(MATCH($C66,'2018-11'!$C$2:$C$100,0)+1,0)))="",INDIRECT(CONCATENATE("'2018-10'!F",TEXT(MATCH($C66,'2018-10'!$C$2:$C$100,0)+1,0)))="")),"Н/Д",INDIRECT(CONCATENATE("'2018-11'!F",TEXT(MATCH($C66,'2018-11'!$C$2:$C$100,0)+1,0)))-INDIRECT(CONCATENATE("'2018-10'!F",TEXT(MATCH($C66,'2018-10'!$C$2:$C$100,0)+1,0))))</f>
        <v>3214649689.75</v>
      </c>
      <c r="G66" s="17">
        <f ca="1">IF(OR(INDIRECT(CONCATENATE("'2018-11'!G",TEXT(MATCH($C66,'2018-11'!$C$2:$C$100,0)+1,0)))="",INDIRECT(CONCATENATE("'2018-10'!G",TEXT(MATCH($C66,'2018-10'!$C$2:$C$100,0)+1,0)))="",AND(INDIRECT(CONCATENATE("'2018-11'!G",TEXT(MATCH($C66,'2018-11'!$C$2:$C$100,0)+1,0)))="",INDIRECT(CONCATENATE("'2018-10'!G",TEXT(MATCH($C66,'2018-10'!$C$2:$C$100,0)+1,0)))="")),"Н/Д",INDIRECT(CONCATENATE("'2018-11'!G",TEXT(MATCH($C66,'2018-11'!$C$2:$C$100,0)+1,0)))-INDIRECT(CONCATENATE("'2018-10'!G",TEXT(MATCH($C66,'2018-10'!$C$2:$C$100,0)+1,0))))</f>
        <v>641958475.8499999</v>
      </c>
      <c r="H66" s="17">
        <f ca="1">IF(OR(INDIRECT(CONCATENATE("'2018-11'!H",TEXT(MATCH($C66,'2018-11'!$C$2:$C$100,0)+1,0)))="",INDIRECT(CONCATENATE("'2018-10'!H",TEXT(MATCH($C66,'2018-10'!$C$2:$C$100,0)+1,0)))="",AND(INDIRECT(CONCATENATE("'2018-11'!H",TEXT(MATCH($C66,'2018-11'!$C$2:$C$100,0)+1,0)))="",INDIRECT(CONCATENATE("'2018-10'!H",TEXT(MATCH($C66,'2018-10'!$C$2:$C$100,0)+1,0)))="")),"Н/Д",INDIRECT(CONCATENATE("'2018-11'!H",TEXT(MATCH($C66,'2018-11'!$C$2:$C$100,0)+1,0)))-INDIRECT(CONCATENATE("'2018-10'!H",TEXT(MATCH($C66,'2018-10'!$C$2:$C$100,0)+1,0))))</f>
        <v>946696354.05000019</v>
      </c>
      <c r="I66" s="17">
        <f ca="1">IF(OR(INDIRECT(CONCATENATE("'2018-11'!I",TEXT(MATCH($C66,'2018-11'!$C$2:$C$100,0)+1,0)))="",INDIRECT(CONCATENATE("'2018-10'!I",TEXT(MATCH($C66,'2018-10'!$C$2:$C$100,0)+1,0)))="",AND(INDIRECT(CONCATENATE("'2018-11'!I",TEXT(MATCH($C66,'2018-11'!$C$2:$C$100,0)+1,0)))="",INDIRECT(CONCATENATE("'2018-10'!I",TEXT(MATCH($C66,'2018-10'!$C$2:$C$100,0)+1,0)))="")),"Н/Д",INDIRECT(CONCATENATE("'2018-11'!I",TEXT(MATCH($C66,'2018-11'!$C$2:$C$100,0)+1,0)))-INDIRECT(CONCATENATE("'2018-10'!I",TEXT(MATCH($C66,'2018-10'!$C$2:$C$100,0)+1,0))))</f>
        <v>289435924.23999977</v>
      </c>
      <c r="J66" s="17" t="str">
        <f ca="1">IF(OR(INDIRECT(CONCATENATE("'2018-11'!J",TEXT(MATCH($C66,'2018-11'!$C$2:$C$100,0)+1,0)))="",INDIRECT(CONCATENATE("'2018-10'!J",TEXT(MATCH($C66,'2018-10'!$C$2:$C$100,0)+1,0)))="",AND(INDIRECT(CONCATENATE("'2018-11'!J",TEXT(MATCH($C66,'2018-11'!$C$2:$C$100,0)+1,0)))="",INDIRECT(CONCATENATE("'2018-10'!J",TEXT(MATCH($C66,'2018-10'!$C$2:$C$100,0)+1,0)))="")),"Н/Д",INDIRECT(CONCATENATE("'2018-11'!J",TEXT(MATCH($C66,'2018-11'!$C$2:$C$100,0)+1,0)))-INDIRECT(CONCATENATE("'2018-10'!J",TEXT(MATCH($C66,'2018-10'!$C$2:$C$100,0)+1,0))))</f>
        <v>Н/Д</v>
      </c>
      <c r="K66" s="17">
        <f ca="1">IF(OR(INDIRECT(CONCATENATE("'2018-11'!K",TEXT(MATCH($C66,'2018-11'!$C$2:$C$100,0)+1,0)))="",INDIRECT(CONCATENATE("'2018-10'!K",TEXT(MATCH($C66,'2018-10'!$C$2:$C$100,0)+1,0)))="",AND(INDIRECT(CONCATENATE("'2018-11'!K",TEXT(MATCH($C66,'2018-11'!$C$2:$C$100,0)+1,0)))="",INDIRECT(CONCATENATE("'2018-10'!K",TEXT(MATCH($C66,'2018-10'!$C$2:$C$100,0)+1,0)))="")),"Н/Д",INDIRECT(CONCATENATE("'2018-11'!K",TEXT(MATCH($C66,'2018-11'!$C$2:$C$100,0)+1,0)))-INDIRECT(CONCATENATE("'2018-10'!K",TEXT(MATCH($C66,'2018-10'!$C$2:$C$100,0)+1,0))))</f>
        <v>499730210.05999994</v>
      </c>
      <c r="L66" s="17">
        <f ca="1">IF(OR(INDIRECT(CONCATENATE("'2018-11'!L",TEXT(MATCH($C66,'2018-11'!$C$2:$C$100,0)+1,0)))="",INDIRECT(CONCATENATE("'2018-10'!L",TEXT(MATCH($C66,'2018-10'!$C$2:$C$100,0)+1,0)))="",AND(INDIRECT(CONCATENATE("'2018-11'!L",TEXT(MATCH($C66,'2018-11'!$C$2:$C$100,0)+1,0)))="",INDIRECT(CONCATENATE("'2018-10'!L",TEXT(MATCH($C66,'2018-10'!$C$2:$C$100,0)+1,0)))="")),"Н/Д",INDIRECT(CONCATENATE("'2018-11'!L",TEXT(MATCH($C66,'2018-11'!$C$2:$C$100,0)+1,0)))-INDIRECT(CONCATENATE("'2018-10'!L",TEXT(MATCH($C66,'2018-10'!$C$2:$C$100,0)+1,0))))</f>
        <v>667307619.98000002</v>
      </c>
      <c r="M66" s="17">
        <f ca="1">IF(OR(INDIRECT(CONCATENATE("'2018-11'!M",TEXT(MATCH($C66,'2018-11'!$C$2:$C$100,0)+1,0)))="",INDIRECT(CONCATENATE("'2018-10'!M",TEXT(MATCH($C66,'2018-10'!$C$2:$C$100,0)+1,0)))="",AND(INDIRECT(CONCATENATE("'2018-11'!M",TEXT(MATCH($C66,'2018-11'!$C$2:$C$100,0)+1,0)))="",INDIRECT(CONCATENATE("'2018-10'!M",TEXT(MATCH($C66,'2018-10'!$C$2:$C$100,0)+1,0)))="")),"Н/Д",INDIRECT(CONCATENATE("'2018-11'!M",TEXT(MATCH($C66,'2018-11'!$C$2:$C$100,0)+1,0)))-INDIRECT(CONCATENATE("'2018-10'!M",TEXT(MATCH($C66,'2018-10'!$C$2:$C$100,0)+1,0))))</f>
        <v>4356428.5999999996</v>
      </c>
      <c r="N66" s="17">
        <f ca="1">IF(OR(INDIRECT(CONCATENATE("'2018-11'!N",TEXT(MATCH($C66,'2018-11'!$C$2:$C$100,0)+1,0)))="",INDIRECT(CONCATENATE("'2018-10'!N",TEXT(MATCH($C66,'2018-10'!$C$2:$C$100,0)+1,0)))="",AND(INDIRECT(CONCATENATE("'2018-11'!N",TEXT(MATCH($C66,'2018-11'!$C$2:$C$100,0)+1,0)))="",INDIRECT(CONCATENATE("'2018-10'!N",TEXT(MATCH($C66,'2018-10'!$C$2:$C$100,0)+1,0)))="")),"Н/Д",INDIRECT(CONCATENATE("'2018-11'!N",TEXT(MATCH($C66,'2018-11'!$C$2:$C$100,0)+1,0)))-INDIRECT(CONCATENATE("'2018-10'!NE",TEXT(MATCH($C66,'2018-10'!$C$2:$C$100,0)+1,0))))</f>
        <v>223514963.37</v>
      </c>
      <c r="O66" s="17">
        <f ca="1">IF(OR(INDIRECT(CONCATENATE("'2018-11'!O",TEXT(MATCH($C66,'2018-11'!$C$2:$C$100,0)+1,0)))="",INDIRECT(CONCATENATE("'2018-10'!O",TEXT(MATCH($C66,'2018-10'!$C$2:$C$100,0)+1,0)))="",AND(INDIRECT(CONCATENATE("'2018-11'!O",TEXT(MATCH($C66,'2018-11'!$C$2:$C$100,0)+1,0)))="",INDIRECT(CONCATENATE("'2018-10'!O",TEXT(MATCH($C66,'2018-10'!$C$2:$C$100,0)+1,0)))="")),"Н/Д",INDIRECT(CONCATENATE("'2018-11'!O",TEXT(MATCH($C66,'2018-11'!$C$2:$C$100,0)+1,0)))-INDIRECT(CONCATENATE("'2018-10'!O",TEXT(MATCH($C66,'2018-10'!$C$2:$C$100,0)+1,0))))</f>
        <v>7477.3999999999942</v>
      </c>
      <c r="P66" s="17">
        <f ca="1">IF(OR(INDIRECT(CONCATENATE("'2018-11'!P",TEXT(MATCH($C66,'2018-11'!$C$2:$C$100,0)+1,0)))="",INDIRECT(CONCATENATE("'2018-10'!P",TEXT(MATCH($C66,'2018-10'!$C$2:$C$100,0)+1,0)))="",AND(INDIRECT(CONCATENATE("'2018-11'!P",TEXT(MATCH($C66,'2018-11'!$C$2:$C$100,0)+1,0)))="",INDIRECT(CONCATENATE("'2018-10'!P",TEXT(MATCH($C66,'2018-10'!$C$2:$C$100,0)+1,0)))="")),"Н/Д",INDIRECT(CONCATENATE("'2018-11'!P",TEXT(MATCH($C66,'2018-11'!$C$2:$C$100,0)+1,0)))-INDIRECT(CONCATENATE("'2018-10'!P",TEXT(MATCH($C66,'2018-10'!$C$2:$C$100,0)+1,0))))</f>
        <v>45267498.139999986</v>
      </c>
      <c r="Q66" s="17">
        <f ca="1">IF(OR(INDIRECT(CONCATENATE("'2018-11'!Q",TEXT(MATCH($C66,'2018-11'!$C$2:$C$100,0)+1,0)))="",INDIRECT(CONCATENATE("'2018-10'!Q",TEXT(MATCH($C66,'2018-10'!$C$2:$C$100,0)+1,0)))="",AND(INDIRECT(CONCATENATE("'2018-11'!Q",TEXT(MATCH($C66,'2018-11'!$C$2:$C$100,0)+1,0)))="",INDIRECT(CONCATENATE("'2018-10'!Q",TEXT(MATCH($C66,'2018-10'!$C$2:$C$100,0)+1,0)))="")),"Н/Д",INDIRECT(CONCATENATE("'2018-11'!Q",TEXT(MATCH($C66,'2018-11'!$C$2:$C$100,0)+1,0)))-INDIRECT(CONCATENATE("'2018-10'!Q",TEXT(MATCH($C66,'2018-10'!$C$2:$C$100,0)+1,0))))</f>
        <v>8845838.9800000042</v>
      </c>
      <c r="R66" s="17">
        <f ca="1">IF(OR(INDIRECT(CONCATENATE("'2018-11'!R",TEXT(MATCH($C66,'2018-11'!$C$2:$C$100,0)+1,0)))="",INDIRECT(CONCATENATE("'2018-10'!R",TEXT(MATCH($C66,'2018-10'!$C$2:$C$100,0)+1,0)))="",AND(INDIRECT(CONCATENATE("'2018-11'!R",TEXT(MATCH($C66,'2018-11'!$C$2:$C$100,0)+1,0)))="",INDIRECT(CONCATENATE("'2018-10'!R",TEXT(MATCH($C66,'2018-10'!$C$2:$C$100,0)+1,0)))="")),"Н/Д",INDIRECT(CONCATENATE("'2018-11'!R",TEXT(MATCH($C66,'2018-11'!$C$2:$C$100,0)+1,0)))-INDIRECT(CONCATENATE("'2018-10'!R",TEXT(MATCH($C66,'2018-10'!$C$2:$C$100,0)+1,0))))</f>
        <v>16655155.609999985</v>
      </c>
      <c r="S66" s="17">
        <f ca="1">IF(OR(INDIRECT(CONCATENATE("'2018-11'!S",TEXT(MATCH($C66,'2018-11'!$C$2:$C$100,0)+1,0)))="",INDIRECT(CONCATENATE("'2018-10'!S",TEXT(MATCH($C66,'2018-10'!$C$2:$C$100,0)+1,0)))="",AND(INDIRECT(CONCATENATE("'2018-11'!S",TEXT(MATCH($C66,'2018-11'!$C$2:$C$100,0)+1,0)))="",INDIRECT(CONCATENATE("'2018-10'!S",TEXT(MATCH($C66,'2018-10'!$C$2:$C$100,0)+1,0)))="")),"Н/Д",INDIRECT(CONCATENATE("'2018-11'!S",TEXT(MATCH($C66,'2018-11'!$C$2:$C$100,0)+1,0)))-INDIRECT(CONCATENATE("'2018-10'!S",TEXT(MATCH($C66,'2018-10'!$C$2:$C$100,0)+1,0))))</f>
        <v>50391.459999999963</v>
      </c>
      <c r="T66" s="17">
        <f ca="1">IF(OR(INDIRECT(CONCATENATE("'2018-11'!T",TEXT(MATCH($C66,'2018-11'!$C$2:$C$100,0)+1,0)))="",INDIRECT(CONCATENATE("'2018-10'!T",TEXT(MATCH($C66,'2018-10'!$C$2:$C$100,0)+1,0)))="",AND(INDIRECT(CONCATENATE("'2018-11'!T",TEXT(MATCH($C66,'2018-11'!$C$2:$C$100,0)+1,0)))="",INDIRECT(CONCATENATE("'2018-10'!T",TEXT(MATCH($C66,'2018-10'!$C$2:$C$100,0)+1,0)))="")),"Н/Д",INDIRECT(CONCATENATE("'2018-11'!T",TEXT(MATCH($C66,'2018-11'!$C$2:$C$100,0)+1,0)))-INDIRECT(CONCATENATE("'2018-10'!T",TEXT(MATCH($C66,'2018-10'!$C$2:$C$100,0)+1,0))))</f>
        <v>40291449.910000026</v>
      </c>
      <c r="U66" s="17">
        <f ca="1">IF(OR(INDIRECT(CONCATENATE("'2018-11'!U",TEXT(MATCH($C66,'2018-11'!$C$2:$C$100,0)+1,0)))="",INDIRECT(CONCATENATE("'2018-10'!U",TEXT(MATCH($C66,'2018-10'!$C$2:$C$100,0)+1,0)))="",AND(INDIRECT(CONCATENATE("'2018-11'!U",TEXT(MATCH($C66,'2018-11'!$C$2:$C$100,0)+1,0)))="",INDIRECT(CONCATENATE("'2018-10'!U",TEXT(MATCH($C66,'2018-10'!$C$2:$C$100,0)+1,0)))="")),"Н/Д",INDIRECT(CONCATENATE("'2018-11'!U",TEXT(MATCH($C66,'2018-11'!$C$2:$C$100,0)+1,0)))-INDIRECT(CONCATENATE("'2018-10'!U",TEXT(MATCH($C66,'2018-10'!$C$2:$C$100,0)+1,0))))</f>
        <v>2262022.6699999981</v>
      </c>
      <c r="V66" s="17">
        <f ca="1">IF(OR(INDIRECT(CONCATENATE("'2018-11'!V",TEXT(MATCH($C66,'2018-11'!$C$2:$C$100,0)+1,0)))="",INDIRECT(CONCATENATE("'2018-10'!V",TEXT(MATCH($C66,'2018-10'!$C$2:$C$100,0)+1,0)))="",AND(INDIRECT(CONCATENATE("'2018-11'!V",TEXT(MATCH($C66,'2018-11'!$C$2:$C$100,0)+1,0)))="",INDIRECT(CONCATENATE("'2018-10'!V",TEXT(MATCH($C66,'2018-10'!$C$2:$C$100,0)+1,0)))="")),"Н/Д",INDIRECT(CONCATENATE("'2018-11'!V",TEXT(MATCH($C66,'2018-11'!$C$2:$C$100,0)+1,0)))-INDIRECT(CONCATENATE("'2018-10'!V",TEXT(MATCH($C66,'2018-10'!$C$2:$C$100,0)+1,0))))</f>
        <v>1400897044.0400009</v>
      </c>
      <c r="W66" s="17">
        <f ca="1">IF(OR(INDIRECT(CONCATENATE("'2018-11'!W",TEXT(MATCH($C66,'2018-11'!$C$2:$C$100,0)+1,0)))="",INDIRECT(CONCATENATE("'2018-10'!W",TEXT(MATCH($C66,'2018-10'!$C$2:$C$100,0)+1,0)))="",AND(INDIRECT(CONCATENATE("'2018-11'!W",TEXT(MATCH($C66,'2018-11'!$C$2:$C$100,0)+1,0)))="",INDIRECT(CONCATENATE("'2018-10'!W",TEXT(MATCH($C66,'2018-10'!$C$2:$C$100,0)+1,0)))="")),"Н/Д",INDIRECT(CONCATENATE("'2018-11'!W",TEXT(MATCH($C66,'2018-11'!$C$2:$C$100,0)+1,0)))-INDIRECT(CONCATENATE("'2018-10'!W",TEXT(MATCH($C66,'2018-10'!$C$2:$C$100,0)+1,0))))</f>
        <v>12420208277.800003</v>
      </c>
    </row>
    <row r="67" spans="1:23" x14ac:dyDescent="0.25">
      <c r="A67" s="2" t="s">
        <v>87</v>
      </c>
      <c r="B67" s="2" t="s">
        <v>93</v>
      </c>
      <c r="C67" s="15">
        <v>29000000</v>
      </c>
      <c r="D67" s="2" t="s">
        <v>214</v>
      </c>
      <c r="E67" s="17">
        <f ca="1">IF(OR(INDIRECT(CONCATENATE("'2018-11'!E",TEXT(MATCH($C67,'2018-11'!$C$2:$C$100,0)+1,0)))="",INDIRECT(CONCATENATE("'2018-10'!E",TEXT(MATCH($C67,'2018-10'!$C$2:$C$100,0)+1,0)))="",AND(INDIRECT(CONCATENATE("'2018-11'!E",TEXT(MATCH($C67,'2018-11'!$C$2:$C$100,0)+1,0)))="",INDIRECT(CONCATENATE("'2018-10'!E",TEXT(MATCH($C67,'2018-10'!$C$2:$C$100,0)+1,0)))="")),"Н/Д",INDIRECT(CONCATENATE("'2018-11'!E",TEXT(MATCH($C67,'2018-11'!$C$2:$C$100,0)+1,0)))-INDIRECT(CONCATENATE("'2018-10'!E",TEXT(MATCH($C67,'2018-10'!$C$2:$C$100,0)+1,0))))</f>
        <v>8833629360.2000046</v>
      </c>
      <c r="F67" s="17">
        <f ca="1">IF(OR(INDIRECT(CONCATENATE("'2018-11'!F",TEXT(MATCH($C67,'2018-11'!$C$2:$C$100,0)+1,0)))="",INDIRECT(CONCATENATE("'2018-10'!F",TEXT(MATCH($C67,'2018-10'!$C$2:$C$100,0)+1,0)))="",AND(INDIRECT(CONCATENATE("'2018-11'!F",TEXT(MATCH($C67,'2018-11'!$C$2:$C$100,0)+1,0)))="",INDIRECT(CONCATENATE("'2018-10'!F",TEXT(MATCH($C67,'2018-10'!$C$2:$C$100,0)+1,0)))="")),"Н/Д",INDIRECT(CONCATENATE("'2018-11'!F",TEXT(MATCH($C67,'2018-11'!$C$2:$C$100,0)+1,0)))-INDIRECT(CONCATENATE("'2018-10'!F",TEXT(MATCH($C67,'2018-10'!$C$2:$C$100,0)+1,0))))</f>
        <v>7702690746.3500061</v>
      </c>
      <c r="G67" s="17">
        <f ca="1">IF(OR(INDIRECT(CONCATENATE("'2018-11'!G",TEXT(MATCH($C67,'2018-11'!$C$2:$C$100,0)+1,0)))="",INDIRECT(CONCATENATE("'2018-10'!G",TEXT(MATCH($C67,'2018-10'!$C$2:$C$100,0)+1,0)))="",AND(INDIRECT(CONCATENATE("'2018-11'!G",TEXT(MATCH($C67,'2018-11'!$C$2:$C$100,0)+1,0)))="",INDIRECT(CONCATENATE("'2018-10'!G",TEXT(MATCH($C67,'2018-10'!$C$2:$C$100,0)+1,0)))="")),"Н/Д",INDIRECT(CONCATENATE("'2018-11'!G",TEXT(MATCH($C67,'2018-11'!$C$2:$C$100,0)+1,0)))-INDIRECT(CONCATENATE("'2018-10'!G",TEXT(MATCH($C67,'2018-10'!$C$2:$C$100,0)+1,0))))</f>
        <v>2639264589.0100002</v>
      </c>
      <c r="H67" s="17">
        <f ca="1">IF(OR(INDIRECT(CONCATENATE("'2018-11'!H",TEXT(MATCH($C67,'2018-11'!$C$2:$C$100,0)+1,0)))="",INDIRECT(CONCATENATE("'2018-10'!H",TEXT(MATCH($C67,'2018-10'!$C$2:$C$100,0)+1,0)))="",AND(INDIRECT(CONCATENATE("'2018-11'!H",TEXT(MATCH($C67,'2018-11'!$C$2:$C$100,0)+1,0)))="",INDIRECT(CONCATENATE("'2018-10'!H",TEXT(MATCH($C67,'2018-10'!$C$2:$C$100,0)+1,0)))="")),"Н/Д",INDIRECT(CONCATENATE("'2018-11'!H",TEXT(MATCH($C67,'2018-11'!$C$2:$C$100,0)+1,0)))-INDIRECT(CONCATENATE("'2018-10'!H",TEXT(MATCH($C67,'2018-10'!$C$2:$C$100,0)+1,0))))</f>
        <v>2030642714.3099995</v>
      </c>
      <c r="I67" s="17">
        <f ca="1">IF(OR(INDIRECT(CONCATENATE("'2018-11'!I",TEXT(MATCH($C67,'2018-11'!$C$2:$C$100,0)+1,0)))="",INDIRECT(CONCATENATE("'2018-10'!I",TEXT(MATCH($C67,'2018-10'!$C$2:$C$100,0)+1,0)))="",AND(INDIRECT(CONCATENATE("'2018-11'!I",TEXT(MATCH($C67,'2018-11'!$C$2:$C$100,0)+1,0)))="",INDIRECT(CONCATENATE("'2018-10'!I",TEXT(MATCH($C67,'2018-10'!$C$2:$C$100,0)+1,0)))="")),"Н/Д",INDIRECT(CONCATENATE("'2018-11'!I",TEXT(MATCH($C67,'2018-11'!$C$2:$C$100,0)+1,0)))-INDIRECT(CONCATENATE("'2018-10'!I",TEXT(MATCH($C67,'2018-10'!$C$2:$C$100,0)+1,0))))</f>
        <v>837239568.21000004</v>
      </c>
      <c r="J67" s="17" t="str">
        <f ca="1">IF(OR(INDIRECT(CONCATENATE("'2018-11'!J",TEXT(MATCH($C67,'2018-11'!$C$2:$C$100,0)+1,0)))="",INDIRECT(CONCATENATE("'2018-10'!J",TEXT(MATCH($C67,'2018-10'!$C$2:$C$100,0)+1,0)))="",AND(INDIRECT(CONCATENATE("'2018-11'!J",TEXT(MATCH($C67,'2018-11'!$C$2:$C$100,0)+1,0)))="",INDIRECT(CONCATENATE("'2018-10'!J",TEXT(MATCH($C67,'2018-10'!$C$2:$C$100,0)+1,0)))="")),"Н/Д",INDIRECT(CONCATENATE("'2018-11'!J",TEXT(MATCH($C67,'2018-11'!$C$2:$C$100,0)+1,0)))-INDIRECT(CONCATENATE("'2018-10'!J",TEXT(MATCH($C67,'2018-10'!$C$2:$C$100,0)+1,0))))</f>
        <v>Н/Д</v>
      </c>
      <c r="K67" s="17">
        <f ca="1">IF(OR(INDIRECT(CONCATENATE("'2018-11'!K",TEXT(MATCH($C67,'2018-11'!$C$2:$C$100,0)+1,0)))="",INDIRECT(CONCATENATE("'2018-10'!K",TEXT(MATCH($C67,'2018-10'!$C$2:$C$100,0)+1,0)))="",AND(INDIRECT(CONCATENATE("'2018-11'!K",TEXT(MATCH($C67,'2018-11'!$C$2:$C$100,0)+1,0)))="",INDIRECT(CONCATENATE("'2018-10'!K",TEXT(MATCH($C67,'2018-10'!$C$2:$C$100,0)+1,0)))="")),"Н/Д",INDIRECT(CONCATENATE("'2018-11'!K",TEXT(MATCH($C67,'2018-11'!$C$2:$C$100,0)+1,0)))-INDIRECT(CONCATENATE("'2018-10'!K",TEXT(MATCH($C67,'2018-10'!$C$2:$C$100,0)+1,0))))</f>
        <v>678706764.82999992</v>
      </c>
      <c r="L67" s="17">
        <f ca="1">IF(OR(INDIRECT(CONCATENATE("'2018-11'!L",TEXT(MATCH($C67,'2018-11'!$C$2:$C$100,0)+1,0)))="",INDIRECT(CONCATENATE("'2018-10'!L",TEXT(MATCH($C67,'2018-10'!$C$2:$C$100,0)+1,0)))="",AND(INDIRECT(CONCATENATE("'2018-11'!L",TEXT(MATCH($C67,'2018-11'!$C$2:$C$100,0)+1,0)))="",INDIRECT(CONCATENATE("'2018-10'!L",TEXT(MATCH($C67,'2018-10'!$C$2:$C$100,0)+1,0)))="")),"Н/Д",INDIRECT(CONCATENATE("'2018-11'!L",TEXT(MATCH($C67,'2018-11'!$C$2:$C$100,0)+1,0)))-INDIRECT(CONCATENATE("'2018-10'!L",TEXT(MATCH($C67,'2018-10'!$C$2:$C$100,0)+1,0))))</f>
        <v>1181413397.2699995</v>
      </c>
      <c r="M67" s="17">
        <f ca="1">IF(OR(INDIRECT(CONCATENATE("'2018-11'!M",TEXT(MATCH($C67,'2018-11'!$C$2:$C$100,0)+1,0)))="",INDIRECT(CONCATENATE("'2018-10'!M",TEXT(MATCH($C67,'2018-10'!$C$2:$C$100,0)+1,0)))="",AND(INDIRECT(CONCATENATE("'2018-11'!M",TEXT(MATCH($C67,'2018-11'!$C$2:$C$100,0)+1,0)))="",INDIRECT(CONCATENATE("'2018-10'!M",TEXT(MATCH($C67,'2018-10'!$C$2:$C$100,0)+1,0)))="")),"Н/Д",INDIRECT(CONCATENATE("'2018-11'!M",TEXT(MATCH($C67,'2018-11'!$C$2:$C$100,0)+1,0)))-INDIRECT(CONCATENATE("'2018-10'!M",TEXT(MATCH($C67,'2018-10'!$C$2:$C$100,0)+1,0))))</f>
        <v>13210972.099999994</v>
      </c>
      <c r="N67" s="17">
        <f ca="1">IF(OR(INDIRECT(CONCATENATE("'2018-11'!N",TEXT(MATCH($C67,'2018-11'!$C$2:$C$100,0)+1,0)))="",INDIRECT(CONCATENATE("'2018-10'!N",TEXT(MATCH($C67,'2018-10'!$C$2:$C$100,0)+1,0)))="",AND(INDIRECT(CONCATENATE("'2018-11'!N",TEXT(MATCH($C67,'2018-11'!$C$2:$C$100,0)+1,0)))="",INDIRECT(CONCATENATE("'2018-10'!N",TEXT(MATCH($C67,'2018-10'!$C$2:$C$100,0)+1,0)))="")),"Н/Д",INDIRECT(CONCATENATE("'2018-11'!N",TEXT(MATCH($C67,'2018-11'!$C$2:$C$100,0)+1,0)))-INDIRECT(CONCATENATE("'2018-10'!NE",TEXT(MATCH($C67,'2018-10'!$C$2:$C$100,0)+1,0))))</f>
        <v>296967217.82999998</v>
      </c>
      <c r="O67" s="17">
        <f ca="1">IF(OR(INDIRECT(CONCATENATE("'2018-11'!O",TEXT(MATCH($C67,'2018-11'!$C$2:$C$100,0)+1,0)))="",INDIRECT(CONCATENATE("'2018-10'!O",TEXT(MATCH($C67,'2018-10'!$C$2:$C$100,0)+1,0)))="",AND(INDIRECT(CONCATENATE("'2018-11'!O",TEXT(MATCH($C67,'2018-11'!$C$2:$C$100,0)+1,0)))="",INDIRECT(CONCATENATE("'2018-10'!O",TEXT(MATCH($C67,'2018-10'!$C$2:$C$100,0)+1,0)))="")),"Н/Д",INDIRECT(CONCATENATE("'2018-11'!O",TEXT(MATCH($C67,'2018-11'!$C$2:$C$100,0)+1,0)))-INDIRECT(CONCATENATE("'2018-10'!O",TEXT(MATCH($C67,'2018-10'!$C$2:$C$100,0)+1,0))))</f>
        <v>-52308.710000000021</v>
      </c>
      <c r="P67" s="17">
        <f ca="1">IF(OR(INDIRECT(CONCATENATE("'2018-11'!P",TEXT(MATCH($C67,'2018-11'!$C$2:$C$100,0)+1,0)))="",INDIRECT(CONCATENATE("'2018-10'!P",TEXT(MATCH($C67,'2018-10'!$C$2:$C$100,0)+1,0)))="",AND(INDIRECT(CONCATENATE("'2018-11'!P",TEXT(MATCH($C67,'2018-11'!$C$2:$C$100,0)+1,0)))="",INDIRECT(CONCATENATE("'2018-10'!P",TEXT(MATCH($C67,'2018-10'!$C$2:$C$100,0)+1,0)))="")),"Н/Д",INDIRECT(CONCATENATE("'2018-11'!P",TEXT(MATCH($C67,'2018-11'!$C$2:$C$100,0)+1,0)))-INDIRECT(CONCATENATE("'2018-10'!P",TEXT(MATCH($C67,'2018-10'!$C$2:$C$100,0)+1,0))))</f>
        <v>86453340.230000019</v>
      </c>
      <c r="Q67" s="17">
        <f ca="1">IF(OR(INDIRECT(CONCATENATE("'2018-11'!Q",TEXT(MATCH($C67,'2018-11'!$C$2:$C$100,0)+1,0)))="",INDIRECT(CONCATENATE("'2018-10'!Q",TEXT(MATCH($C67,'2018-10'!$C$2:$C$100,0)+1,0)))="",AND(INDIRECT(CONCATENATE("'2018-11'!Q",TEXT(MATCH($C67,'2018-11'!$C$2:$C$100,0)+1,0)))="",INDIRECT(CONCATENATE("'2018-10'!Q",TEXT(MATCH($C67,'2018-10'!$C$2:$C$100,0)+1,0)))="")),"Н/Д",INDIRECT(CONCATENATE("'2018-11'!Q",TEXT(MATCH($C67,'2018-11'!$C$2:$C$100,0)+1,0)))-INDIRECT(CONCATENATE("'2018-10'!Q",TEXT(MATCH($C67,'2018-10'!$C$2:$C$100,0)+1,0))))</f>
        <v>18478482.110000014</v>
      </c>
      <c r="R67" s="17">
        <f ca="1">IF(OR(INDIRECT(CONCATENATE("'2018-11'!R",TEXT(MATCH($C67,'2018-11'!$C$2:$C$100,0)+1,0)))="",INDIRECT(CONCATENATE("'2018-10'!R",TEXT(MATCH($C67,'2018-10'!$C$2:$C$100,0)+1,0)))="",AND(INDIRECT(CONCATENATE("'2018-11'!R",TEXT(MATCH($C67,'2018-11'!$C$2:$C$100,0)+1,0)))="",INDIRECT(CONCATENATE("'2018-10'!R",TEXT(MATCH($C67,'2018-10'!$C$2:$C$100,0)+1,0)))="")),"Н/Д",INDIRECT(CONCATENATE("'2018-11'!R",TEXT(MATCH($C67,'2018-11'!$C$2:$C$100,0)+1,0)))-INDIRECT(CONCATENATE("'2018-10'!R",TEXT(MATCH($C67,'2018-10'!$C$2:$C$100,0)+1,0))))</f>
        <v>65638900.50999999</v>
      </c>
      <c r="S67" s="17">
        <f ca="1">IF(OR(INDIRECT(CONCATENATE("'2018-11'!S",TEXT(MATCH($C67,'2018-11'!$C$2:$C$100,0)+1,0)))="",INDIRECT(CONCATENATE("'2018-10'!S",TEXT(MATCH($C67,'2018-10'!$C$2:$C$100,0)+1,0)))="",AND(INDIRECT(CONCATENATE("'2018-11'!S",TEXT(MATCH($C67,'2018-11'!$C$2:$C$100,0)+1,0)))="",INDIRECT(CONCATENATE("'2018-10'!S",TEXT(MATCH($C67,'2018-10'!$C$2:$C$100,0)+1,0)))="")),"Н/Д",INDIRECT(CONCATENATE("'2018-11'!S",TEXT(MATCH($C67,'2018-11'!$C$2:$C$100,0)+1,0)))-INDIRECT(CONCATENATE("'2018-10'!S",TEXT(MATCH($C67,'2018-10'!$C$2:$C$100,0)+1,0))))</f>
        <v>182899.10000000009</v>
      </c>
      <c r="T67" s="17">
        <f ca="1">IF(OR(INDIRECT(CONCATENATE("'2018-11'!T",TEXT(MATCH($C67,'2018-11'!$C$2:$C$100,0)+1,0)))="",INDIRECT(CONCATENATE("'2018-10'!T",TEXT(MATCH($C67,'2018-10'!$C$2:$C$100,0)+1,0)))="",AND(INDIRECT(CONCATENATE("'2018-11'!T",TEXT(MATCH($C67,'2018-11'!$C$2:$C$100,0)+1,0)))="",INDIRECT(CONCATENATE("'2018-10'!T",TEXT(MATCH($C67,'2018-10'!$C$2:$C$100,0)+1,0)))="")),"Н/Д",INDIRECT(CONCATENATE("'2018-11'!T",TEXT(MATCH($C67,'2018-11'!$C$2:$C$100,0)+1,0)))-INDIRECT(CONCATENATE("'2018-10'!T",TEXT(MATCH($C67,'2018-10'!$C$2:$C$100,0)+1,0))))</f>
        <v>82331217.899999976</v>
      </c>
      <c r="U67" s="17">
        <f ca="1">IF(OR(INDIRECT(CONCATENATE("'2018-11'!U",TEXT(MATCH($C67,'2018-11'!$C$2:$C$100,0)+1,0)))="",INDIRECT(CONCATENATE("'2018-10'!U",TEXT(MATCH($C67,'2018-10'!$C$2:$C$100,0)+1,0)))="",AND(INDIRECT(CONCATENATE("'2018-11'!U",TEXT(MATCH($C67,'2018-11'!$C$2:$C$100,0)+1,0)))="",INDIRECT(CONCATENATE("'2018-10'!U",TEXT(MATCH($C67,'2018-10'!$C$2:$C$100,0)+1,0)))="")),"Н/Д",INDIRECT(CONCATENATE("'2018-11'!U",TEXT(MATCH($C67,'2018-11'!$C$2:$C$100,0)+1,0)))-INDIRECT(CONCATENATE("'2018-10'!U",TEXT(MATCH($C67,'2018-10'!$C$2:$C$100,0)+1,0))))</f>
        <v>-487424.66000000015</v>
      </c>
      <c r="V67" s="17">
        <f ca="1">IF(OR(INDIRECT(CONCATENATE("'2018-11'!V",TEXT(MATCH($C67,'2018-11'!$C$2:$C$100,0)+1,0)))="",INDIRECT(CONCATENATE("'2018-10'!V",TEXT(MATCH($C67,'2018-10'!$C$2:$C$100,0)+1,0)))="",AND(INDIRECT(CONCATENATE("'2018-11'!V",TEXT(MATCH($C67,'2018-11'!$C$2:$C$100,0)+1,0)))="",INDIRECT(CONCATENATE("'2018-10'!V",TEXT(MATCH($C67,'2018-10'!$C$2:$C$100,0)+1,0)))="")),"Н/Д",INDIRECT(CONCATENATE("'2018-11'!V",TEXT(MATCH($C67,'2018-11'!$C$2:$C$100,0)+1,0)))-INDIRECT(CONCATENATE("'2018-10'!V",TEXT(MATCH($C67,'2018-10'!$C$2:$C$100,0)+1,0))))</f>
        <v>1130938613.8500004</v>
      </c>
      <c r="W67" s="17">
        <f ca="1">IF(OR(INDIRECT(CONCATENATE("'2018-11'!W",TEXT(MATCH($C67,'2018-11'!$C$2:$C$100,0)+1,0)))="",INDIRECT(CONCATENATE("'2018-10'!W",TEXT(MATCH($C67,'2018-10'!$C$2:$C$100,0)+1,0)))="",AND(INDIRECT(CONCATENATE("'2018-11'!W",TEXT(MATCH($C67,'2018-11'!$C$2:$C$100,0)+1,0)))="",INDIRECT(CONCATENATE("'2018-10'!W",TEXT(MATCH($C67,'2018-10'!$C$2:$C$100,0)+1,0)))="")),"Н/Д",INDIRECT(CONCATENATE("'2018-11'!W",TEXT(MATCH($C67,'2018-11'!$C$2:$C$100,0)+1,0)))-INDIRECT(CONCATENATE("'2018-10'!W",TEXT(MATCH($C67,'2018-10'!$C$2:$C$100,0)+1,0))))</f>
        <v>25340209757.949982</v>
      </c>
    </row>
    <row r="68" spans="1:23" x14ac:dyDescent="0.25">
      <c r="A68" s="2" t="s">
        <v>87</v>
      </c>
      <c r="B68" s="2" t="s">
        <v>94</v>
      </c>
      <c r="C68" s="15">
        <v>34000000</v>
      </c>
      <c r="D68" s="2" t="s">
        <v>214</v>
      </c>
      <c r="E68" s="17">
        <f ca="1">IF(OR(INDIRECT(CONCATENATE("'2018-11'!E",TEXT(MATCH($C68,'2018-11'!$C$2:$C$100,0)+1,0)))="",INDIRECT(CONCATENATE("'2018-10'!E",TEXT(MATCH($C68,'2018-10'!$C$2:$C$100,0)+1,0)))="",AND(INDIRECT(CONCATENATE("'2018-11'!E",TEXT(MATCH($C68,'2018-11'!$C$2:$C$100,0)+1,0)))="",INDIRECT(CONCATENATE("'2018-10'!E",TEXT(MATCH($C68,'2018-10'!$C$2:$C$100,0)+1,0)))="")),"Н/Д",INDIRECT(CONCATENATE("'2018-11'!E",TEXT(MATCH($C68,'2018-11'!$C$2:$C$100,0)+1,0)))-INDIRECT(CONCATENATE("'2018-10'!E",TEXT(MATCH($C68,'2018-10'!$C$2:$C$100,0)+1,0))))</f>
        <v>3406922381.5900002</v>
      </c>
      <c r="F68" s="17">
        <f ca="1">IF(OR(INDIRECT(CONCATENATE("'2018-11'!F",TEXT(MATCH($C68,'2018-11'!$C$2:$C$100,0)+1,0)))="",INDIRECT(CONCATENATE("'2018-10'!F",TEXT(MATCH($C68,'2018-10'!$C$2:$C$100,0)+1,0)))="",AND(INDIRECT(CONCATENATE("'2018-11'!F",TEXT(MATCH($C68,'2018-11'!$C$2:$C$100,0)+1,0)))="",INDIRECT(CONCATENATE("'2018-10'!F",TEXT(MATCH($C68,'2018-10'!$C$2:$C$100,0)+1,0)))="")),"Н/Д",INDIRECT(CONCATENATE("'2018-11'!F",TEXT(MATCH($C68,'2018-11'!$C$2:$C$100,0)+1,0)))-INDIRECT(CONCATENATE("'2018-10'!F",TEXT(MATCH($C68,'2018-10'!$C$2:$C$100,0)+1,0))))</f>
        <v>2514031370.210001</v>
      </c>
      <c r="G68" s="17">
        <f ca="1">IF(OR(INDIRECT(CONCATENATE("'2018-11'!G",TEXT(MATCH($C68,'2018-11'!$C$2:$C$100,0)+1,0)))="",INDIRECT(CONCATENATE("'2018-10'!G",TEXT(MATCH($C68,'2018-10'!$C$2:$C$100,0)+1,0)))="",AND(INDIRECT(CONCATENATE("'2018-11'!G",TEXT(MATCH($C68,'2018-11'!$C$2:$C$100,0)+1,0)))="",INDIRECT(CONCATENATE("'2018-10'!G",TEXT(MATCH($C68,'2018-10'!$C$2:$C$100,0)+1,0)))="")),"Н/Д",INDIRECT(CONCATENATE("'2018-11'!G",TEXT(MATCH($C68,'2018-11'!$C$2:$C$100,0)+1,0)))-INDIRECT(CONCATENATE("'2018-10'!G",TEXT(MATCH($C68,'2018-10'!$C$2:$C$100,0)+1,0))))</f>
        <v>501717628.25000048</v>
      </c>
      <c r="H68" s="17">
        <f ca="1">IF(OR(INDIRECT(CONCATENATE("'2018-11'!H",TEXT(MATCH($C68,'2018-11'!$C$2:$C$100,0)+1,0)))="",INDIRECT(CONCATENATE("'2018-10'!H",TEXT(MATCH($C68,'2018-10'!$C$2:$C$100,0)+1,0)))="",AND(INDIRECT(CONCATENATE("'2018-11'!H",TEXT(MATCH($C68,'2018-11'!$C$2:$C$100,0)+1,0)))="",INDIRECT(CONCATENATE("'2018-10'!H",TEXT(MATCH($C68,'2018-10'!$C$2:$C$100,0)+1,0)))="")),"Н/Д",INDIRECT(CONCATENATE("'2018-11'!H",TEXT(MATCH($C68,'2018-11'!$C$2:$C$100,0)+1,0)))-INDIRECT(CONCATENATE("'2018-10'!H",TEXT(MATCH($C68,'2018-10'!$C$2:$C$100,0)+1,0))))</f>
        <v>729203015.5899992</v>
      </c>
      <c r="I68" s="17">
        <f ca="1">IF(OR(INDIRECT(CONCATENATE("'2018-11'!I",TEXT(MATCH($C68,'2018-11'!$C$2:$C$100,0)+1,0)))="",INDIRECT(CONCATENATE("'2018-10'!I",TEXT(MATCH($C68,'2018-10'!$C$2:$C$100,0)+1,0)))="",AND(INDIRECT(CONCATENATE("'2018-11'!I",TEXT(MATCH($C68,'2018-11'!$C$2:$C$100,0)+1,0)))="",INDIRECT(CONCATENATE("'2018-10'!I",TEXT(MATCH($C68,'2018-10'!$C$2:$C$100,0)+1,0)))="")),"Н/Д",INDIRECT(CONCATENATE("'2018-11'!I",TEXT(MATCH($C68,'2018-11'!$C$2:$C$100,0)+1,0)))-INDIRECT(CONCATENATE("'2018-10'!I",TEXT(MATCH($C68,'2018-10'!$C$2:$C$100,0)+1,0))))</f>
        <v>190477796.03999996</v>
      </c>
      <c r="J68" s="17" t="str">
        <f ca="1">IF(OR(INDIRECT(CONCATENATE("'2018-11'!J",TEXT(MATCH($C68,'2018-11'!$C$2:$C$100,0)+1,0)))="",INDIRECT(CONCATENATE("'2018-10'!J",TEXT(MATCH($C68,'2018-10'!$C$2:$C$100,0)+1,0)))="",AND(INDIRECT(CONCATENATE("'2018-11'!J",TEXT(MATCH($C68,'2018-11'!$C$2:$C$100,0)+1,0)))="",INDIRECT(CONCATENATE("'2018-10'!J",TEXT(MATCH($C68,'2018-10'!$C$2:$C$100,0)+1,0)))="")),"Н/Д",INDIRECT(CONCATENATE("'2018-11'!J",TEXT(MATCH($C68,'2018-11'!$C$2:$C$100,0)+1,0)))-INDIRECT(CONCATENATE("'2018-10'!J",TEXT(MATCH($C68,'2018-10'!$C$2:$C$100,0)+1,0))))</f>
        <v>Н/Д</v>
      </c>
      <c r="K68" s="17">
        <f ca="1">IF(OR(INDIRECT(CONCATENATE("'2018-11'!K",TEXT(MATCH($C68,'2018-11'!$C$2:$C$100,0)+1,0)))="",INDIRECT(CONCATENATE("'2018-10'!K",TEXT(MATCH($C68,'2018-10'!$C$2:$C$100,0)+1,0)))="",AND(INDIRECT(CONCATENATE("'2018-11'!K",TEXT(MATCH($C68,'2018-11'!$C$2:$C$100,0)+1,0)))="",INDIRECT(CONCATENATE("'2018-10'!K",TEXT(MATCH($C68,'2018-10'!$C$2:$C$100,0)+1,0)))="")),"Н/Д",INDIRECT(CONCATENATE("'2018-11'!K",TEXT(MATCH($C68,'2018-11'!$C$2:$C$100,0)+1,0)))-INDIRECT(CONCATENATE("'2018-10'!K",TEXT(MATCH($C68,'2018-10'!$C$2:$C$100,0)+1,0))))</f>
        <v>385466932.99000001</v>
      </c>
      <c r="L68" s="17">
        <f ca="1">IF(OR(INDIRECT(CONCATENATE("'2018-11'!L",TEXT(MATCH($C68,'2018-11'!$C$2:$C$100,0)+1,0)))="",INDIRECT(CONCATENATE("'2018-10'!L",TEXT(MATCH($C68,'2018-10'!$C$2:$C$100,0)+1,0)))="",AND(INDIRECT(CONCATENATE("'2018-11'!L",TEXT(MATCH($C68,'2018-11'!$C$2:$C$100,0)+1,0)))="",INDIRECT(CONCATENATE("'2018-10'!L",TEXT(MATCH($C68,'2018-10'!$C$2:$C$100,0)+1,0)))="")),"Н/Д",INDIRECT(CONCATENATE("'2018-11'!L",TEXT(MATCH($C68,'2018-11'!$C$2:$C$100,0)+1,0)))-INDIRECT(CONCATENATE("'2018-10'!L",TEXT(MATCH($C68,'2018-10'!$C$2:$C$100,0)+1,0))))</f>
        <v>502241355.06999969</v>
      </c>
      <c r="M68" s="17">
        <f ca="1">IF(OR(INDIRECT(CONCATENATE("'2018-11'!M",TEXT(MATCH($C68,'2018-11'!$C$2:$C$100,0)+1,0)))="",INDIRECT(CONCATENATE("'2018-10'!M",TEXT(MATCH($C68,'2018-10'!$C$2:$C$100,0)+1,0)))="",AND(INDIRECT(CONCATENATE("'2018-11'!M",TEXT(MATCH($C68,'2018-11'!$C$2:$C$100,0)+1,0)))="",INDIRECT(CONCATENATE("'2018-10'!M",TEXT(MATCH($C68,'2018-10'!$C$2:$C$100,0)+1,0)))="")),"Н/Д",INDIRECT(CONCATENATE("'2018-11'!M",TEXT(MATCH($C68,'2018-11'!$C$2:$C$100,0)+1,0)))-INDIRECT(CONCATENATE("'2018-10'!M",TEXT(MATCH($C68,'2018-10'!$C$2:$C$100,0)+1,0))))</f>
        <v>1629179.8699999992</v>
      </c>
      <c r="N68" s="17">
        <f ca="1">IF(OR(INDIRECT(CONCATENATE("'2018-11'!N",TEXT(MATCH($C68,'2018-11'!$C$2:$C$100,0)+1,0)))="",INDIRECT(CONCATENATE("'2018-10'!N",TEXT(MATCH($C68,'2018-10'!$C$2:$C$100,0)+1,0)))="",AND(INDIRECT(CONCATENATE("'2018-11'!N",TEXT(MATCH($C68,'2018-11'!$C$2:$C$100,0)+1,0)))="",INDIRECT(CONCATENATE("'2018-10'!N",TEXT(MATCH($C68,'2018-10'!$C$2:$C$100,0)+1,0)))="")),"Н/Д",INDIRECT(CONCATENATE("'2018-11'!N",TEXT(MATCH($C68,'2018-11'!$C$2:$C$100,0)+1,0)))-INDIRECT(CONCATENATE("'2018-10'!NE",TEXT(MATCH($C68,'2018-10'!$C$2:$C$100,0)+1,0))))</f>
        <v>155071253.22</v>
      </c>
      <c r="O68" s="17">
        <f ca="1">IF(OR(INDIRECT(CONCATENATE("'2018-11'!O",TEXT(MATCH($C68,'2018-11'!$C$2:$C$100,0)+1,0)))="",INDIRECT(CONCATENATE("'2018-10'!O",TEXT(MATCH($C68,'2018-10'!$C$2:$C$100,0)+1,0)))="",AND(INDIRECT(CONCATENATE("'2018-11'!O",TEXT(MATCH($C68,'2018-11'!$C$2:$C$100,0)+1,0)))="",INDIRECT(CONCATENATE("'2018-10'!O",TEXT(MATCH($C68,'2018-10'!$C$2:$C$100,0)+1,0)))="")),"Н/Д",INDIRECT(CONCATENATE("'2018-11'!O",TEXT(MATCH($C68,'2018-11'!$C$2:$C$100,0)+1,0)))-INDIRECT(CONCATENATE("'2018-10'!O",TEXT(MATCH($C68,'2018-10'!$C$2:$C$100,0)+1,0))))</f>
        <v>25808.409999999916</v>
      </c>
      <c r="P68" s="17">
        <f ca="1">IF(OR(INDIRECT(CONCATENATE("'2018-11'!P",TEXT(MATCH($C68,'2018-11'!$C$2:$C$100,0)+1,0)))="",INDIRECT(CONCATENATE("'2018-10'!P",TEXT(MATCH($C68,'2018-10'!$C$2:$C$100,0)+1,0)))="",AND(INDIRECT(CONCATENATE("'2018-11'!P",TEXT(MATCH($C68,'2018-11'!$C$2:$C$100,0)+1,0)))="",INDIRECT(CONCATENATE("'2018-10'!P",TEXT(MATCH($C68,'2018-10'!$C$2:$C$100,0)+1,0)))="")),"Н/Д",INDIRECT(CONCATENATE("'2018-11'!P",TEXT(MATCH($C68,'2018-11'!$C$2:$C$100,0)+1,0)))-INDIRECT(CONCATENATE("'2018-10'!P",TEXT(MATCH($C68,'2018-10'!$C$2:$C$100,0)+1,0))))</f>
        <v>53237293.49000001</v>
      </c>
      <c r="Q68" s="17">
        <f ca="1">IF(OR(INDIRECT(CONCATENATE("'2018-11'!Q",TEXT(MATCH($C68,'2018-11'!$C$2:$C$100,0)+1,0)))="",INDIRECT(CONCATENATE("'2018-10'!Q",TEXT(MATCH($C68,'2018-10'!$C$2:$C$100,0)+1,0)))="",AND(INDIRECT(CONCATENATE("'2018-11'!Q",TEXT(MATCH($C68,'2018-11'!$C$2:$C$100,0)+1,0)))="",INDIRECT(CONCATENATE("'2018-10'!Q",TEXT(MATCH($C68,'2018-10'!$C$2:$C$100,0)+1,0)))="")),"Н/Д",INDIRECT(CONCATENATE("'2018-11'!Q",TEXT(MATCH($C68,'2018-11'!$C$2:$C$100,0)+1,0)))-INDIRECT(CONCATENATE("'2018-10'!Q",TEXT(MATCH($C68,'2018-10'!$C$2:$C$100,0)+1,0))))</f>
        <v>15414375.360000014</v>
      </c>
      <c r="R68" s="17">
        <f ca="1">IF(OR(INDIRECT(CONCATENATE("'2018-11'!R",TEXT(MATCH($C68,'2018-11'!$C$2:$C$100,0)+1,0)))="",INDIRECT(CONCATENATE("'2018-10'!R",TEXT(MATCH($C68,'2018-10'!$C$2:$C$100,0)+1,0)))="",AND(INDIRECT(CONCATENATE("'2018-11'!R",TEXT(MATCH($C68,'2018-11'!$C$2:$C$100,0)+1,0)))="",INDIRECT(CONCATENATE("'2018-10'!R",TEXT(MATCH($C68,'2018-10'!$C$2:$C$100,0)+1,0)))="")),"Н/Д",INDIRECT(CONCATENATE("'2018-11'!R",TEXT(MATCH($C68,'2018-11'!$C$2:$C$100,0)+1,0)))-INDIRECT(CONCATENATE("'2018-10'!R",TEXT(MATCH($C68,'2018-10'!$C$2:$C$100,0)+1,0))))</f>
        <v>12429175.859999999</v>
      </c>
      <c r="S68" s="17">
        <f ca="1">IF(OR(INDIRECT(CONCATENATE("'2018-11'!S",TEXT(MATCH($C68,'2018-11'!$C$2:$C$100,0)+1,0)))="",INDIRECT(CONCATENATE("'2018-10'!S",TEXT(MATCH($C68,'2018-10'!$C$2:$C$100,0)+1,0)))="",AND(INDIRECT(CONCATENATE("'2018-11'!S",TEXT(MATCH($C68,'2018-11'!$C$2:$C$100,0)+1,0)))="",INDIRECT(CONCATENATE("'2018-10'!S",TEXT(MATCH($C68,'2018-10'!$C$2:$C$100,0)+1,0)))="")),"Н/Д",INDIRECT(CONCATENATE("'2018-11'!S",TEXT(MATCH($C68,'2018-11'!$C$2:$C$100,0)+1,0)))-INDIRECT(CONCATENATE("'2018-10'!S",TEXT(MATCH($C68,'2018-10'!$C$2:$C$100,0)+1,0))))</f>
        <v>178772.40999999992</v>
      </c>
      <c r="T68" s="17">
        <f ca="1">IF(OR(INDIRECT(CONCATENATE("'2018-11'!T",TEXT(MATCH($C68,'2018-11'!$C$2:$C$100,0)+1,0)))="",INDIRECT(CONCATENATE("'2018-10'!T",TEXT(MATCH($C68,'2018-10'!$C$2:$C$100,0)+1,0)))="",AND(INDIRECT(CONCATENATE("'2018-11'!T",TEXT(MATCH($C68,'2018-11'!$C$2:$C$100,0)+1,0)))="",INDIRECT(CONCATENATE("'2018-10'!T",TEXT(MATCH($C68,'2018-10'!$C$2:$C$100,0)+1,0)))="")),"Н/Д",INDIRECT(CONCATENATE("'2018-11'!T",TEXT(MATCH($C68,'2018-11'!$C$2:$C$100,0)+1,0)))-INDIRECT(CONCATENATE("'2018-10'!T",TEXT(MATCH($C68,'2018-10'!$C$2:$C$100,0)+1,0))))</f>
        <v>60157197.800000012</v>
      </c>
      <c r="U68" s="17">
        <f ca="1">IF(OR(INDIRECT(CONCATENATE("'2018-11'!U",TEXT(MATCH($C68,'2018-11'!$C$2:$C$100,0)+1,0)))="",INDIRECT(CONCATENATE("'2018-10'!U",TEXT(MATCH($C68,'2018-10'!$C$2:$C$100,0)+1,0)))="",AND(INDIRECT(CONCATENATE("'2018-11'!U",TEXT(MATCH($C68,'2018-11'!$C$2:$C$100,0)+1,0)))="",INDIRECT(CONCATENATE("'2018-10'!U",TEXT(MATCH($C68,'2018-10'!$C$2:$C$100,0)+1,0)))="")),"Н/Д",INDIRECT(CONCATENATE("'2018-11'!U",TEXT(MATCH($C68,'2018-11'!$C$2:$C$100,0)+1,0)))-INDIRECT(CONCATENATE("'2018-10'!U",TEXT(MATCH($C68,'2018-10'!$C$2:$C$100,0)+1,0))))</f>
        <v>-774564.40999999992</v>
      </c>
      <c r="V68" s="17">
        <f ca="1">IF(OR(INDIRECT(CONCATENATE("'2018-11'!V",TEXT(MATCH($C68,'2018-11'!$C$2:$C$100,0)+1,0)))="",INDIRECT(CONCATENATE("'2018-10'!V",TEXT(MATCH($C68,'2018-10'!$C$2:$C$100,0)+1,0)))="",AND(INDIRECT(CONCATENATE("'2018-11'!V",TEXT(MATCH($C68,'2018-11'!$C$2:$C$100,0)+1,0)))="",INDIRECT(CONCATENATE("'2018-10'!V",TEXT(MATCH($C68,'2018-10'!$C$2:$C$100,0)+1,0)))="")),"Н/Д",INDIRECT(CONCATENATE("'2018-11'!V",TEXT(MATCH($C68,'2018-11'!$C$2:$C$100,0)+1,0)))-INDIRECT(CONCATENATE("'2018-10'!V",TEXT(MATCH($C68,'2018-10'!$C$2:$C$100,0)+1,0))))</f>
        <v>892891011.38000107</v>
      </c>
      <c r="W68" s="17">
        <f ca="1">IF(OR(INDIRECT(CONCATENATE("'2018-11'!W",TEXT(MATCH($C68,'2018-11'!$C$2:$C$100,0)+1,0)))="",INDIRECT(CONCATENATE("'2018-10'!W",TEXT(MATCH($C68,'2018-10'!$C$2:$C$100,0)+1,0)))="",AND(INDIRECT(CONCATENATE("'2018-11'!W",TEXT(MATCH($C68,'2018-11'!$C$2:$C$100,0)+1,0)))="",INDIRECT(CONCATENATE("'2018-10'!W",TEXT(MATCH($C68,'2018-10'!$C$2:$C$100,0)+1,0)))="")),"Н/Д",INDIRECT(CONCATENATE("'2018-11'!W",TEXT(MATCH($C68,'2018-11'!$C$2:$C$100,0)+1,0)))-INDIRECT(CONCATENATE("'2018-10'!W",TEXT(MATCH($C68,'2018-10'!$C$2:$C$100,0)+1,0))))</f>
        <v>9282484854.7999954</v>
      </c>
    </row>
    <row r="69" spans="1:23" x14ac:dyDescent="0.25">
      <c r="A69" s="2" t="s">
        <v>87</v>
      </c>
      <c r="B69" s="2" t="s">
        <v>95</v>
      </c>
      <c r="C69" s="15">
        <v>38000000</v>
      </c>
      <c r="D69" s="2" t="s">
        <v>214</v>
      </c>
      <c r="E69" s="17">
        <f ca="1">IF(OR(INDIRECT(CONCATENATE("'2018-11'!E",TEXT(MATCH($C69,'2018-11'!$C$2:$C$100,0)+1,0)))="",INDIRECT(CONCATENATE("'2018-10'!E",TEXT(MATCH($C69,'2018-10'!$C$2:$C$100,0)+1,0)))="",AND(INDIRECT(CONCATENATE("'2018-11'!E",TEXT(MATCH($C69,'2018-11'!$C$2:$C$100,0)+1,0)))="",INDIRECT(CONCATENATE("'2018-10'!E",TEXT(MATCH($C69,'2018-10'!$C$2:$C$100,0)+1,0)))="")),"Н/Д",INDIRECT(CONCATENATE("'2018-11'!E",TEXT(MATCH($C69,'2018-11'!$C$2:$C$100,0)+1,0)))-INDIRECT(CONCATENATE("'2018-10'!E",TEXT(MATCH($C69,'2018-10'!$C$2:$C$100,0)+1,0))))</f>
        <v>7115411096.3899994</v>
      </c>
      <c r="F69" s="17">
        <f ca="1">IF(OR(INDIRECT(CONCATENATE("'2018-11'!F",TEXT(MATCH($C69,'2018-11'!$C$2:$C$100,0)+1,0)))="",INDIRECT(CONCATENATE("'2018-10'!F",TEXT(MATCH($C69,'2018-10'!$C$2:$C$100,0)+1,0)))="",AND(INDIRECT(CONCATENATE("'2018-11'!F",TEXT(MATCH($C69,'2018-11'!$C$2:$C$100,0)+1,0)))="",INDIRECT(CONCATENATE("'2018-10'!F",TEXT(MATCH($C69,'2018-10'!$C$2:$C$100,0)+1,0)))="")),"Н/Д",INDIRECT(CONCATENATE("'2018-11'!F",TEXT(MATCH($C69,'2018-11'!$C$2:$C$100,0)+1,0)))-INDIRECT(CONCATENATE("'2018-10'!F",TEXT(MATCH($C69,'2018-10'!$C$2:$C$100,0)+1,0))))</f>
        <v>6374394949.5800018</v>
      </c>
      <c r="G69" s="17">
        <f ca="1">IF(OR(INDIRECT(CONCATENATE("'2018-11'!G",TEXT(MATCH($C69,'2018-11'!$C$2:$C$100,0)+1,0)))="",INDIRECT(CONCATENATE("'2018-10'!G",TEXT(MATCH($C69,'2018-10'!$C$2:$C$100,0)+1,0)))="",AND(INDIRECT(CONCATENATE("'2018-11'!G",TEXT(MATCH($C69,'2018-11'!$C$2:$C$100,0)+1,0)))="",INDIRECT(CONCATENATE("'2018-10'!G",TEXT(MATCH($C69,'2018-10'!$C$2:$C$100,0)+1,0)))="")),"Н/Д",INDIRECT(CONCATENATE("'2018-11'!G",TEXT(MATCH($C69,'2018-11'!$C$2:$C$100,0)+1,0)))-INDIRECT(CONCATENATE("'2018-10'!G",TEXT(MATCH($C69,'2018-10'!$C$2:$C$100,0)+1,0))))</f>
        <v>2851816986.0300007</v>
      </c>
      <c r="H69" s="17">
        <f ca="1">IF(OR(INDIRECT(CONCATENATE("'2018-11'!H",TEXT(MATCH($C69,'2018-11'!$C$2:$C$100,0)+1,0)))="",INDIRECT(CONCATENATE("'2018-10'!H",TEXT(MATCH($C69,'2018-10'!$C$2:$C$100,0)+1,0)))="",AND(INDIRECT(CONCATENATE("'2018-11'!H",TEXT(MATCH($C69,'2018-11'!$C$2:$C$100,0)+1,0)))="",INDIRECT(CONCATENATE("'2018-10'!H",TEXT(MATCH($C69,'2018-10'!$C$2:$C$100,0)+1,0)))="")),"Н/Д",INDIRECT(CONCATENATE("'2018-11'!H",TEXT(MATCH($C69,'2018-11'!$C$2:$C$100,0)+1,0)))-INDIRECT(CONCATENATE("'2018-10'!H",TEXT(MATCH($C69,'2018-10'!$C$2:$C$100,0)+1,0))))</f>
        <v>1400795009.8299999</v>
      </c>
      <c r="I69" s="17">
        <f ca="1">IF(OR(INDIRECT(CONCATENATE("'2018-11'!I",TEXT(MATCH($C69,'2018-11'!$C$2:$C$100,0)+1,0)))="",INDIRECT(CONCATENATE("'2018-10'!I",TEXT(MATCH($C69,'2018-10'!$C$2:$C$100,0)+1,0)))="",AND(INDIRECT(CONCATENATE("'2018-11'!I",TEXT(MATCH($C69,'2018-11'!$C$2:$C$100,0)+1,0)))="",INDIRECT(CONCATENATE("'2018-10'!I",TEXT(MATCH($C69,'2018-10'!$C$2:$C$100,0)+1,0)))="")),"Н/Д",INDIRECT(CONCATENATE("'2018-11'!I",TEXT(MATCH($C69,'2018-11'!$C$2:$C$100,0)+1,0)))-INDIRECT(CONCATENATE("'2018-10'!I",TEXT(MATCH($C69,'2018-10'!$C$2:$C$100,0)+1,0))))</f>
        <v>342297042.82999992</v>
      </c>
      <c r="J69" s="17" t="str">
        <f ca="1">IF(OR(INDIRECT(CONCATENATE("'2018-11'!J",TEXT(MATCH($C69,'2018-11'!$C$2:$C$100,0)+1,0)))="",INDIRECT(CONCATENATE("'2018-10'!J",TEXT(MATCH($C69,'2018-10'!$C$2:$C$100,0)+1,0)))="",AND(INDIRECT(CONCATENATE("'2018-11'!J",TEXT(MATCH($C69,'2018-11'!$C$2:$C$100,0)+1,0)))="",INDIRECT(CONCATENATE("'2018-10'!J",TEXT(MATCH($C69,'2018-10'!$C$2:$C$100,0)+1,0)))="")),"Н/Д",INDIRECT(CONCATENATE("'2018-11'!J",TEXT(MATCH($C69,'2018-11'!$C$2:$C$100,0)+1,0)))-INDIRECT(CONCATENATE("'2018-10'!J",TEXT(MATCH($C69,'2018-10'!$C$2:$C$100,0)+1,0))))</f>
        <v>Н/Д</v>
      </c>
      <c r="K69" s="17">
        <f ca="1">IF(OR(INDIRECT(CONCATENATE("'2018-11'!K",TEXT(MATCH($C69,'2018-11'!$C$2:$C$100,0)+1,0)))="",INDIRECT(CONCATENATE("'2018-10'!K",TEXT(MATCH($C69,'2018-10'!$C$2:$C$100,0)+1,0)))="",AND(INDIRECT(CONCATENATE("'2018-11'!K",TEXT(MATCH($C69,'2018-11'!$C$2:$C$100,0)+1,0)))="",INDIRECT(CONCATENATE("'2018-10'!K",TEXT(MATCH($C69,'2018-10'!$C$2:$C$100,0)+1,0)))="")),"Н/Д",INDIRECT(CONCATENATE("'2018-11'!K",TEXT(MATCH($C69,'2018-11'!$C$2:$C$100,0)+1,0)))-INDIRECT(CONCATENATE("'2018-10'!K",TEXT(MATCH($C69,'2018-10'!$C$2:$C$100,0)+1,0))))</f>
        <v>455316733.12000012</v>
      </c>
      <c r="L69" s="17">
        <f ca="1">IF(OR(INDIRECT(CONCATENATE("'2018-11'!L",TEXT(MATCH($C69,'2018-11'!$C$2:$C$100,0)+1,0)))="",INDIRECT(CONCATENATE("'2018-10'!L",TEXT(MATCH($C69,'2018-10'!$C$2:$C$100,0)+1,0)))="",AND(INDIRECT(CONCATENATE("'2018-11'!L",TEXT(MATCH($C69,'2018-11'!$C$2:$C$100,0)+1,0)))="",INDIRECT(CONCATENATE("'2018-10'!L",TEXT(MATCH($C69,'2018-10'!$C$2:$C$100,0)+1,0)))="")),"Н/Д",INDIRECT(CONCATENATE("'2018-11'!L",TEXT(MATCH($C69,'2018-11'!$C$2:$C$100,0)+1,0)))-INDIRECT(CONCATENATE("'2018-10'!L",TEXT(MATCH($C69,'2018-10'!$C$2:$C$100,0)+1,0))))</f>
        <v>1046148052.4499998</v>
      </c>
      <c r="M69" s="17">
        <f ca="1">IF(OR(INDIRECT(CONCATENATE("'2018-11'!M",TEXT(MATCH($C69,'2018-11'!$C$2:$C$100,0)+1,0)))="",INDIRECT(CONCATENATE("'2018-10'!M",TEXT(MATCH($C69,'2018-10'!$C$2:$C$100,0)+1,0)))="",AND(INDIRECT(CONCATENATE("'2018-11'!M",TEXT(MATCH($C69,'2018-11'!$C$2:$C$100,0)+1,0)))="",INDIRECT(CONCATENATE("'2018-10'!M",TEXT(MATCH($C69,'2018-10'!$C$2:$C$100,0)+1,0)))="")),"Н/Д",INDIRECT(CONCATENATE("'2018-11'!M",TEXT(MATCH($C69,'2018-11'!$C$2:$C$100,0)+1,0)))-INDIRECT(CONCATENATE("'2018-10'!M",TEXT(MATCH($C69,'2018-10'!$C$2:$C$100,0)+1,0))))</f>
        <v>32046522.770000011</v>
      </c>
      <c r="N69" s="17">
        <f ca="1">IF(OR(INDIRECT(CONCATENATE("'2018-11'!N",TEXT(MATCH($C69,'2018-11'!$C$2:$C$100,0)+1,0)))="",INDIRECT(CONCATENATE("'2018-10'!N",TEXT(MATCH($C69,'2018-10'!$C$2:$C$100,0)+1,0)))="",AND(INDIRECT(CONCATENATE("'2018-11'!N",TEXT(MATCH($C69,'2018-11'!$C$2:$C$100,0)+1,0)))="",INDIRECT(CONCATENATE("'2018-10'!N",TEXT(MATCH($C69,'2018-10'!$C$2:$C$100,0)+1,0)))="")),"Н/Д",INDIRECT(CONCATENATE("'2018-11'!N",TEXT(MATCH($C69,'2018-11'!$C$2:$C$100,0)+1,0)))-INDIRECT(CONCATENATE("'2018-10'!NE",TEXT(MATCH($C69,'2018-10'!$C$2:$C$100,0)+1,0))))</f>
        <v>257722836.31</v>
      </c>
      <c r="O69" s="17">
        <f ca="1">IF(OR(INDIRECT(CONCATENATE("'2018-11'!O",TEXT(MATCH($C69,'2018-11'!$C$2:$C$100,0)+1,0)))="",INDIRECT(CONCATENATE("'2018-10'!O",TEXT(MATCH($C69,'2018-10'!$C$2:$C$100,0)+1,0)))="",AND(INDIRECT(CONCATENATE("'2018-11'!O",TEXT(MATCH($C69,'2018-11'!$C$2:$C$100,0)+1,0)))="",INDIRECT(CONCATENATE("'2018-10'!O",TEXT(MATCH($C69,'2018-10'!$C$2:$C$100,0)+1,0)))="")),"Н/Д",INDIRECT(CONCATENATE("'2018-11'!O",TEXT(MATCH($C69,'2018-11'!$C$2:$C$100,0)+1,0)))-INDIRECT(CONCATENATE("'2018-10'!O",TEXT(MATCH($C69,'2018-10'!$C$2:$C$100,0)+1,0))))</f>
        <v>19133.520000000019</v>
      </c>
      <c r="P69" s="17">
        <f ca="1">IF(OR(INDIRECT(CONCATENATE("'2018-11'!P",TEXT(MATCH($C69,'2018-11'!$C$2:$C$100,0)+1,0)))="",INDIRECT(CONCATENATE("'2018-10'!P",TEXT(MATCH($C69,'2018-10'!$C$2:$C$100,0)+1,0)))="",AND(INDIRECT(CONCATENATE("'2018-11'!P",TEXT(MATCH($C69,'2018-11'!$C$2:$C$100,0)+1,0)))="",INDIRECT(CONCATENATE("'2018-10'!P",TEXT(MATCH($C69,'2018-10'!$C$2:$C$100,0)+1,0)))="")),"Н/Д",INDIRECT(CONCATENATE("'2018-11'!P",TEXT(MATCH($C69,'2018-11'!$C$2:$C$100,0)+1,0)))-INDIRECT(CONCATENATE("'2018-10'!P",TEXT(MATCH($C69,'2018-10'!$C$2:$C$100,0)+1,0))))</f>
        <v>77088555.25</v>
      </c>
      <c r="Q69" s="17">
        <f ca="1">IF(OR(INDIRECT(CONCATENATE("'2018-11'!Q",TEXT(MATCH($C69,'2018-11'!$C$2:$C$100,0)+1,0)))="",INDIRECT(CONCATENATE("'2018-10'!Q",TEXT(MATCH($C69,'2018-10'!$C$2:$C$100,0)+1,0)))="",AND(INDIRECT(CONCATENATE("'2018-11'!Q",TEXT(MATCH($C69,'2018-11'!$C$2:$C$100,0)+1,0)))="",INDIRECT(CONCATENATE("'2018-10'!Q",TEXT(MATCH($C69,'2018-10'!$C$2:$C$100,0)+1,0)))="")),"Н/Д",INDIRECT(CONCATENATE("'2018-11'!Q",TEXT(MATCH($C69,'2018-11'!$C$2:$C$100,0)+1,0)))-INDIRECT(CONCATENATE("'2018-10'!Q",TEXT(MATCH($C69,'2018-10'!$C$2:$C$100,0)+1,0))))</f>
        <v>9541110.8699999973</v>
      </c>
      <c r="R69" s="17">
        <f ca="1">IF(OR(INDIRECT(CONCATENATE("'2018-11'!R",TEXT(MATCH($C69,'2018-11'!$C$2:$C$100,0)+1,0)))="",INDIRECT(CONCATENATE("'2018-10'!R",TEXT(MATCH($C69,'2018-10'!$C$2:$C$100,0)+1,0)))="",AND(INDIRECT(CONCATENATE("'2018-11'!R",TEXT(MATCH($C69,'2018-11'!$C$2:$C$100,0)+1,0)))="",INDIRECT(CONCATENATE("'2018-10'!R",TEXT(MATCH($C69,'2018-10'!$C$2:$C$100,0)+1,0)))="")),"Н/Д",INDIRECT(CONCATENATE("'2018-11'!R",TEXT(MATCH($C69,'2018-11'!$C$2:$C$100,0)+1,0)))-INDIRECT(CONCATENATE("'2018-10'!R",TEXT(MATCH($C69,'2018-10'!$C$2:$C$100,0)+1,0))))</f>
        <v>25515196.25999999</v>
      </c>
      <c r="S69" s="17">
        <f ca="1">IF(OR(INDIRECT(CONCATENATE("'2018-11'!S",TEXT(MATCH($C69,'2018-11'!$C$2:$C$100,0)+1,0)))="",INDIRECT(CONCATENATE("'2018-10'!S",TEXT(MATCH($C69,'2018-10'!$C$2:$C$100,0)+1,0)))="",AND(INDIRECT(CONCATENATE("'2018-11'!S",TEXT(MATCH($C69,'2018-11'!$C$2:$C$100,0)+1,0)))="",INDIRECT(CONCATENATE("'2018-10'!S",TEXT(MATCH($C69,'2018-10'!$C$2:$C$100,0)+1,0)))="")),"Н/Д",INDIRECT(CONCATENATE("'2018-11'!S",TEXT(MATCH($C69,'2018-11'!$C$2:$C$100,0)+1,0)))-INDIRECT(CONCATENATE("'2018-10'!S",TEXT(MATCH($C69,'2018-10'!$C$2:$C$100,0)+1,0))))</f>
        <v>527404.3200000003</v>
      </c>
      <c r="T69" s="17">
        <f ca="1">IF(OR(INDIRECT(CONCATENATE("'2018-11'!T",TEXT(MATCH($C69,'2018-11'!$C$2:$C$100,0)+1,0)))="",INDIRECT(CONCATENATE("'2018-10'!T",TEXT(MATCH($C69,'2018-10'!$C$2:$C$100,0)+1,0)))="",AND(INDIRECT(CONCATENATE("'2018-11'!T",TEXT(MATCH($C69,'2018-11'!$C$2:$C$100,0)+1,0)))="",INDIRECT(CONCATENATE("'2018-10'!T",TEXT(MATCH($C69,'2018-10'!$C$2:$C$100,0)+1,0)))="")),"Н/Д",INDIRECT(CONCATENATE("'2018-11'!T",TEXT(MATCH($C69,'2018-11'!$C$2:$C$100,0)+1,0)))-INDIRECT(CONCATENATE("'2018-10'!T",TEXT(MATCH($C69,'2018-10'!$C$2:$C$100,0)+1,0))))</f>
        <v>67788837.899999976</v>
      </c>
      <c r="U69" s="17">
        <f ca="1">IF(OR(INDIRECT(CONCATENATE("'2018-11'!U",TEXT(MATCH($C69,'2018-11'!$C$2:$C$100,0)+1,0)))="",INDIRECT(CONCATENATE("'2018-10'!U",TEXT(MATCH($C69,'2018-10'!$C$2:$C$100,0)+1,0)))="",AND(INDIRECT(CONCATENATE("'2018-11'!U",TEXT(MATCH($C69,'2018-11'!$C$2:$C$100,0)+1,0)))="",INDIRECT(CONCATENATE("'2018-10'!U",TEXT(MATCH($C69,'2018-10'!$C$2:$C$100,0)+1,0)))="")),"Н/Д",INDIRECT(CONCATENATE("'2018-11'!U",TEXT(MATCH($C69,'2018-11'!$C$2:$C$100,0)+1,0)))-INDIRECT(CONCATENATE("'2018-10'!U",TEXT(MATCH($C69,'2018-10'!$C$2:$C$100,0)+1,0))))</f>
        <v>4735377.2100000009</v>
      </c>
      <c r="V69" s="17">
        <f ca="1">IF(OR(INDIRECT(CONCATENATE("'2018-11'!V",TEXT(MATCH($C69,'2018-11'!$C$2:$C$100,0)+1,0)))="",INDIRECT(CONCATENATE("'2018-10'!V",TEXT(MATCH($C69,'2018-10'!$C$2:$C$100,0)+1,0)))="",AND(INDIRECT(CONCATENATE("'2018-11'!V",TEXT(MATCH($C69,'2018-11'!$C$2:$C$100,0)+1,0)))="",INDIRECT(CONCATENATE("'2018-10'!V",TEXT(MATCH($C69,'2018-10'!$C$2:$C$100,0)+1,0)))="")),"Н/Д",INDIRECT(CONCATENATE("'2018-11'!V",TEXT(MATCH($C69,'2018-11'!$C$2:$C$100,0)+1,0)))-INDIRECT(CONCATENATE("'2018-10'!V",TEXT(MATCH($C69,'2018-10'!$C$2:$C$100,0)+1,0))))</f>
        <v>741016146.80999947</v>
      </c>
      <c r="W69" s="17">
        <f ca="1">IF(OR(INDIRECT(CONCATENATE("'2018-11'!W",TEXT(MATCH($C69,'2018-11'!$C$2:$C$100,0)+1,0)))="",INDIRECT(CONCATENATE("'2018-10'!W",TEXT(MATCH($C69,'2018-10'!$C$2:$C$100,0)+1,0)))="",AND(INDIRECT(CONCATENATE("'2018-11'!W",TEXT(MATCH($C69,'2018-11'!$C$2:$C$100,0)+1,0)))="",INDIRECT(CONCATENATE("'2018-10'!W",TEXT(MATCH($C69,'2018-10'!$C$2:$C$100,0)+1,0)))="")),"Н/Д",INDIRECT(CONCATENATE("'2018-11'!W",TEXT(MATCH($C69,'2018-11'!$C$2:$C$100,0)+1,0)))-INDIRECT(CONCATENATE("'2018-10'!W",TEXT(MATCH($C69,'2018-10'!$C$2:$C$100,0)+1,0))))</f>
        <v>20574163474.850006</v>
      </c>
    </row>
    <row r="70" spans="1:23" x14ac:dyDescent="0.25">
      <c r="A70" s="2" t="s">
        <v>87</v>
      </c>
      <c r="B70" s="2" t="s">
        <v>96</v>
      </c>
      <c r="C70" s="15">
        <v>42000000</v>
      </c>
      <c r="D70" s="2" t="s">
        <v>214</v>
      </c>
      <c r="E70" s="17">
        <f ca="1">IF(OR(INDIRECT(CONCATENATE("'2018-11'!E",TEXT(MATCH($C70,'2018-11'!$C$2:$C$100,0)+1,0)))="",INDIRECT(CONCATENATE("'2018-10'!E",TEXT(MATCH($C70,'2018-10'!$C$2:$C$100,0)+1,0)))="",AND(INDIRECT(CONCATENATE("'2018-11'!E",TEXT(MATCH($C70,'2018-11'!$C$2:$C$100,0)+1,0)))="",INDIRECT(CONCATENATE("'2018-10'!E",TEXT(MATCH($C70,'2018-10'!$C$2:$C$100,0)+1,0)))="")),"Н/Д",INDIRECT(CONCATENATE("'2018-11'!E",TEXT(MATCH($C70,'2018-11'!$C$2:$C$100,0)+1,0)))-INDIRECT(CONCATENATE("'2018-10'!E",TEXT(MATCH($C70,'2018-10'!$C$2:$C$100,0)+1,0))))</f>
        <v>8870670557.0500031</v>
      </c>
      <c r="F70" s="17">
        <f ca="1">IF(OR(INDIRECT(CONCATENATE("'2018-11'!F",TEXT(MATCH($C70,'2018-11'!$C$2:$C$100,0)+1,0)))="",INDIRECT(CONCATENATE("'2018-10'!F",TEXT(MATCH($C70,'2018-10'!$C$2:$C$100,0)+1,0)))="",AND(INDIRECT(CONCATENATE("'2018-11'!F",TEXT(MATCH($C70,'2018-11'!$C$2:$C$100,0)+1,0)))="",INDIRECT(CONCATENATE("'2018-10'!F",TEXT(MATCH($C70,'2018-10'!$C$2:$C$100,0)+1,0)))="")),"Н/Д",INDIRECT(CONCATENATE("'2018-11'!F",TEXT(MATCH($C70,'2018-11'!$C$2:$C$100,0)+1,0)))-INDIRECT(CONCATENATE("'2018-10'!F",TEXT(MATCH($C70,'2018-10'!$C$2:$C$100,0)+1,0))))</f>
        <v>8214417354.9700012</v>
      </c>
      <c r="G70" s="17">
        <f ca="1">IF(OR(INDIRECT(CONCATENATE("'2018-11'!G",TEXT(MATCH($C70,'2018-11'!$C$2:$C$100,0)+1,0)))="",INDIRECT(CONCATENATE("'2018-10'!G",TEXT(MATCH($C70,'2018-10'!$C$2:$C$100,0)+1,0)))="",AND(INDIRECT(CONCATENATE("'2018-11'!G",TEXT(MATCH($C70,'2018-11'!$C$2:$C$100,0)+1,0)))="",INDIRECT(CONCATENATE("'2018-10'!G",TEXT(MATCH($C70,'2018-10'!$C$2:$C$100,0)+1,0)))="")),"Н/Д",INDIRECT(CONCATENATE("'2018-11'!G",TEXT(MATCH($C70,'2018-11'!$C$2:$C$100,0)+1,0)))-INDIRECT(CONCATENATE("'2018-10'!G",TEXT(MATCH($C70,'2018-10'!$C$2:$C$100,0)+1,0))))</f>
        <v>4462193457.7999992</v>
      </c>
      <c r="H70" s="17">
        <f ca="1">IF(OR(INDIRECT(CONCATENATE("'2018-11'!H",TEXT(MATCH($C70,'2018-11'!$C$2:$C$100,0)+1,0)))="",INDIRECT(CONCATENATE("'2018-10'!H",TEXT(MATCH($C70,'2018-10'!$C$2:$C$100,0)+1,0)))="",AND(INDIRECT(CONCATENATE("'2018-11'!H",TEXT(MATCH($C70,'2018-11'!$C$2:$C$100,0)+1,0)))="",INDIRECT(CONCATENATE("'2018-10'!H",TEXT(MATCH($C70,'2018-10'!$C$2:$C$100,0)+1,0)))="")),"Н/Д",INDIRECT(CONCATENATE("'2018-11'!H",TEXT(MATCH($C70,'2018-11'!$C$2:$C$100,0)+1,0)))-INDIRECT(CONCATENATE("'2018-10'!H",TEXT(MATCH($C70,'2018-10'!$C$2:$C$100,0)+1,0))))</f>
        <v>1399870412.8400002</v>
      </c>
      <c r="I70" s="17">
        <f ca="1">IF(OR(INDIRECT(CONCATENATE("'2018-11'!I",TEXT(MATCH($C70,'2018-11'!$C$2:$C$100,0)+1,0)))="",INDIRECT(CONCATENATE("'2018-10'!I",TEXT(MATCH($C70,'2018-10'!$C$2:$C$100,0)+1,0)))="",AND(INDIRECT(CONCATENATE("'2018-11'!I",TEXT(MATCH($C70,'2018-11'!$C$2:$C$100,0)+1,0)))="",INDIRECT(CONCATENATE("'2018-10'!I",TEXT(MATCH($C70,'2018-10'!$C$2:$C$100,0)+1,0)))="")),"Н/Д",INDIRECT(CONCATENATE("'2018-11'!I",TEXT(MATCH($C70,'2018-11'!$C$2:$C$100,0)+1,0)))-INDIRECT(CONCATENATE("'2018-10'!I",TEXT(MATCH($C70,'2018-10'!$C$2:$C$100,0)+1,0))))</f>
        <v>391626667.03000021</v>
      </c>
      <c r="J70" s="17" t="str">
        <f ca="1">IF(OR(INDIRECT(CONCATENATE("'2018-11'!J",TEXT(MATCH($C70,'2018-11'!$C$2:$C$100,0)+1,0)))="",INDIRECT(CONCATENATE("'2018-10'!J",TEXT(MATCH($C70,'2018-10'!$C$2:$C$100,0)+1,0)))="",AND(INDIRECT(CONCATENATE("'2018-11'!J",TEXT(MATCH($C70,'2018-11'!$C$2:$C$100,0)+1,0)))="",INDIRECT(CONCATENATE("'2018-10'!J",TEXT(MATCH($C70,'2018-10'!$C$2:$C$100,0)+1,0)))="")),"Н/Д",INDIRECT(CONCATENATE("'2018-11'!J",TEXT(MATCH($C70,'2018-11'!$C$2:$C$100,0)+1,0)))-INDIRECT(CONCATENATE("'2018-10'!J",TEXT(MATCH($C70,'2018-10'!$C$2:$C$100,0)+1,0))))</f>
        <v>Н/Д</v>
      </c>
      <c r="K70" s="17">
        <f ca="1">IF(OR(INDIRECT(CONCATENATE("'2018-11'!K",TEXT(MATCH($C70,'2018-11'!$C$2:$C$100,0)+1,0)))="",INDIRECT(CONCATENATE("'2018-10'!K",TEXT(MATCH($C70,'2018-10'!$C$2:$C$100,0)+1,0)))="",AND(INDIRECT(CONCATENATE("'2018-11'!K",TEXT(MATCH($C70,'2018-11'!$C$2:$C$100,0)+1,0)))="",INDIRECT(CONCATENATE("'2018-10'!K",TEXT(MATCH($C70,'2018-10'!$C$2:$C$100,0)+1,0)))="")),"Н/Д",INDIRECT(CONCATENATE("'2018-11'!K",TEXT(MATCH($C70,'2018-11'!$C$2:$C$100,0)+1,0)))-INDIRECT(CONCATENATE("'2018-10'!K",TEXT(MATCH($C70,'2018-10'!$C$2:$C$100,0)+1,0))))</f>
        <v>438959929.69000006</v>
      </c>
      <c r="L70" s="17">
        <f ca="1">IF(OR(INDIRECT(CONCATENATE("'2018-11'!L",TEXT(MATCH($C70,'2018-11'!$C$2:$C$100,0)+1,0)))="",INDIRECT(CONCATENATE("'2018-10'!L",TEXT(MATCH($C70,'2018-10'!$C$2:$C$100,0)+1,0)))="",AND(INDIRECT(CONCATENATE("'2018-11'!L",TEXT(MATCH($C70,'2018-11'!$C$2:$C$100,0)+1,0)))="",INDIRECT(CONCATENATE("'2018-10'!L",TEXT(MATCH($C70,'2018-10'!$C$2:$C$100,0)+1,0)))="")),"Н/Д",INDIRECT(CONCATENATE("'2018-11'!L",TEXT(MATCH($C70,'2018-11'!$C$2:$C$100,0)+1,0)))-INDIRECT(CONCATENATE("'2018-10'!L",TEXT(MATCH($C70,'2018-10'!$C$2:$C$100,0)+1,0))))</f>
        <v>1243432726.6099997</v>
      </c>
      <c r="M70" s="17">
        <f ca="1">IF(OR(INDIRECT(CONCATENATE("'2018-11'!M",TEXT(MATCH($C70,'2018-11'!$C$2:$C$100,0)+1,0)))="",INDIRECT(CONCATENATE("'2018-10'!M",TEXT(MATCH($C70,'2018-10'!$C$2:$C$100,0)+1,0)))="",AND(INDIRECT(CONCATENATE("'2018-11'!M",TEXT(MATCH($C70,'2018-11'!$C$2:$C$100,0)+1,0)))="",INDIRECT(CONCATENATE("'2018-10'!M",TEXT(MATCH($C70,'2018-10'!$C$2:$C$100,0)+1,0)))="")),"Н/Д",INDIRECT(CONCATENATE("'2018-11'!M",TEXT(MATCH($C70,'2018-11'!$C$2:$C$100,0)+1,0)))-INDIRECT(CONCATENATE("'2018-10'!M",TEXT(MATCH($C70,'2018-10'!$C$2:$C$100,0)+1,0))))</f>
        <v>9721028.6199999973</v>
      </c>
      <c r="N70" s="17">
        <f ca="1">IF(OR(INDIRECT(CONCATENATE("'2018-11'!N",TEXT(MATCH($C70,'2018-11'!$C$2:$C$100,0)+1,0)))="",INDIRECT(CONCATENATE("'2018-10'!N",TEXT(MATCH($C70,'2018-10'!$C$2:$C$100,0)+1,0)))="",AND(INDIRECT(CONCATENATE("'2018-11'!N",TEXT(MATCH($C70,'2018-11'!$C$2:$C$100,0)+1,0)))="",INDIRECT(CONCATENATE("'2018-10'!N",TEXT(MATCH($C70,'2018-10'!$C$2:$C$100,0)+1,0)))="")),"Н/Д",INDIRECT(CONCATENATE("'2018-11'!N",TEXT(MATCH($C70,'2018-11'!$C$2:$C$100,0)+1,0)))-INDIRECT(CONCATENATE("'2018-10'!NE",TEXT(MATCH($C70,'2018-10'!$C$2:$C$100,0)+1,0))))</f>
        <v>297439371.37</v>
      </c>
      <c r="O70" s="17">
        <f ca="1">IF(OR(INDIRECT(CONCATENATE("'2018-11'!O",TEXT(MATCH($C70,'2018-11'!$C$2:$C$100,0)+1,0)))="",INDIRECT(CONCATENATE("'2018-10'!O",TEXT(MATCH($C70,'2018-10'!$C$2:$C$100,0)+1,0)))="",AND(INDIRECT(CONCATENATE("'2018-11'!O",TEXT(MATCH($C70,'2018-11'!$C$2:$C$100,0)+1,0)))="",INDIRECT(CONCATENATE("'2018-10'!O",TEXT(MATCH($C70,'2018-10'!$C$2:$C$100,0)+1,0)))="")),"Н/Д",INDIRECT(CONCATENATE("'2018-11'!O",TEXT(MATCH($C70,'2018-11'!$C$2:$C$100,0)+1,0)))-INDIRECT(CONCATENATE("'2018-10'!O",TEXT(MATCH($C70,'2018-10'!$C$2:$C$100,0)+1,0))))</f>
        <v>147658.48000000004</v>
      </c>
      <c r="P70" s="17">
        <f ca="1">IF(OR(INDIRECT(CONCATENATE("'2018-11'!P",TEXT(MATCH($C70,'2018-11'!$C$2:$C$100,0)+1,0)))="",INDIRECT(CONCATENATE("'2018-10'!P",TEXT(MATCH($C70,'2018-10'!$C$2:$C$100,0)+1,0)))="",AND(INDIRECT(CONCATENATE("'2018-11'!P",TEXT(MATCH($C70,'2018-11'!$C$2:$C$100,0)+1,0)))="",INDIRECT(CONCATENATE("'2018-10'!P",TEXT(MATCH($C70,'2018-10'!$C$2:$C$100,0)+1,0)))="")),"Н/Д",INDIRECT(CONCATENATE("'2018-11'!P",TEXT(MATCH($C70,'2018-11'!$C$2:$C$100,0)+1,0)))-INDIRECT(CONCATENATE("'2018-10'!P",TEXT(MATCH($C70,'2018-10'!$C$2:$C$100,0)+1,0))))</f>
        <v>91742450.420000076</v>
      </c>
      <c r="Q70" s="17">
        <f ca="1">IF(OR(INDIRECT(CONCATENATE("'2018-11'!Q",TEXT(MATCH($C70,'2018-11'!$C$2:$C$100,0)+1,0)))="",INDIRECT(CONCATENATE("'2018-10'!Q",TEXT(MATCH($C70,'2018-10'!$C$2:$C$100,0)+1,0)))="",AND(INDIRECT(CONCATENATE("'2018-11'!Q",TEXT(MATCH($C70,'2018-11'!$C$2:$C$100,0)+1,0)))="",INDIRECT(CONCATENATE("'2018-10'!Q",TEXT(MATCH($C70,'2018-10'!$C$2:$C$100,0)+1,0)))="")),"Н/Д",INDIRECT(CONCATENATE("'2018-11'!Q",TEXT(MATCH($C70,'2018-11'!$C$2:$C$100,0)+1,0)))-INDIRECT(CONCATENATE("'2018-10'!Q",TEXT(MATCH($C70,'2018-10'!$C$2:$C$100,0)+1,0))))</f>
        <v>28345025.180000007</v>
      </c>
      <c r="R70" s="17">
        <f ca="1">IF(OR(INDIRECT(CONCATENATE("'2018-11'!R",TEXT(MATCH($C70,'2018-11'!$C$2:$C$100,0)+1,0)))="",INDIRECT(CONCATENATE("'2018-10'!R",TEXT(MATCH($C70,'2018-10'!$C$2:$C$100,0)+1,0)))="",AND(INDIRECT(CONCATENATE("'2018-11'!R",TEXT(MATCH($C70,'2018-11'!$C$2:$C$100,0)+1,0)))="",INDIRECT(CONCATENATE("'2018-10'!R",TEXT(MATCH($C70,'2018-10'!$C$2:$C$100,0)+1,0)))="")),"Н/Д",INDIRECT(CONCATENATE("'2018-11'!R",TEXT(MATCH($C70,'2018-11'!$C$2:$C$100,0)+1,0)))-INDIRECT(CONCATENATE("'2018-10'!R",TEXT(MATCH($C70,'2018-10'!$C$2:$C$100,0)+1,0))))</f>
        <v>40619310.850000024</v>
      </c>
      <c r="S70" s="17">
        <f ca="1">IF(OR(INDIRECT(CONCATENATE("'2018-11'!S",TEXT(MATCH($C70,'2018-11'!$C$2:$C$100,0)+1,0)))="",INDIRECT(CONCATENATE("'2018-10'!S",TEXT(MATCH($C70,'2018-10'!$C$2:$C$100,0)+1,0)))="",AND(INDIRECT(CONCATENATE("'2018-11'!S",TEXT(MATCH($C70,'2018-11'!$C$2:$C$100,0)+1,0)))="",INDIRECT(CONCATENATE("'2018-10'!S",TEXT(MATCH($C70,'2018-10'!$C$2:$C$100,0)+1,0)))="")),"Н/Д",INDIRECT(CONCATENATE("'2018-11'!S",TEXT(MATCH($C70,'2018-11'!$C$2:$C$100,0)+1,0)))-INDIRECT(CONCATENATE("'2018-10'!S",TEXT(MATCH($C70,'2018-10'!$C$2:$C$100,0)+1,0))))</f>
        <v>6324</v>
      </c>
      <c r="T70" s="17">
        <f ca="1">IF(OR(INDIRECT(CONCATENATE("'2018-11'!T",TEXT(MATCH($C70,'2018-11'!$C$2:$C$100,0)+1,0)))="",INDIRECT(CONCATENATE("'2018-10'!T",TEXT(MATCH($C70,'2018-10'!$C$2:$C$100,0)+1,0)))="",AND(INDIRECT(CONCATENATE("'2018-11'!T",TEXT(MATCH($C70,'2018-11'!$C$2:$C$100,0)+1,0)))="",INDIRECT(CONCATENATE("'2018-10'!T",TEXT(MATCH($C70,'2018-10'!$C$2:$C$100,0)+1,0)))="")),"Н/Д",INDIRECT(CONCATENATE("'2018-11'!T",TEXT(MATCH($C70,'2018-11'!$C$2:$C$100,0)+1,0)))-INDIRECT(CONCATENATE("'2018-10'!T",TEXT(MATCH($C70,'2018-10'!$C$2:$C$100,0)+1,0))))</f>
        <v>58721277.889999986</v>
      </c>
      <c r="U70" s="17">
        <f ca="1">IF(OR(INDIRECT(CONCATENATE("'2018-11'!U",TEXT(MATCH($C70,'2018-11'!$C$2:$C$100,0)+1,0)))="",INDIRECT(CONCATENATE("'2018-10'!U",TEXT(MATCH($C70,'2018-10'!$C$2:$C$100,0)+1,0)))="",AND(INDIRECT(CONCATENATE("'2018-11'!U",TEXT(MATCH($C70,'2018-11'!$C$2:$C$100,0)+1,0)))="",INDIRECT(CONCATENATE("'2018-10'!U",TEXT(MATCH($C70,'2018-10'!$C$2:$C$100,0)+1,0)))="")),"Н/Д",INDIRECT(CONCATENATE("'2018-11'!U",TEXT(MATCH($C70,'2018-11'!$C$2:$C$100,0)+1,0)))-INDIRECT(CONCATENATE("'2018-10'!U",TEXT(MATCH($C70,'2018-10'!$C$2:$C$100,0)+1,0))))</f>
        <v>3772600.8300000019</v>
      </c>
      <c r="V70" s="17">
        <f ca="1">IF(OR(INDIRECT(CONCATENATE("'2018-11'!V",TEXT(MATCH($C70,'2018-11'!$C$2:$C$100,0)+1,0)))="",INDIRECT(CONCATENATE("'2018-10'!V",TEXT(MATCH($C70,'2018-10'!$C$2:$C$100,0)+1,0)))="",AND(INDIRECT(CONCATENATE("'2018-11'!V",TEXT(MATCH($C70,'2018-11'!$C$2:$C$100,0)+1,0)))="",INDIRECT(CONCATENATE("'2018-10'!V",TEXT(MATCH($C70,'2018-10'!$C$2:$C$100,0)+1,0)))="")),"Н/Д",INDIRECT(CONCATENATE("'2018-11'!V",TEXT(MATCH($C70,'2018-11'!$C$2:$C$100,0)+1,0)))-INDIRECT(CONCATENATE("'2018-10'!V",TEXT(MATCH($C70,'2018-10'!$C$2:$C$100,0)+1,0))))</f>
        <v>656253202.07999992</v>
      </c>
      <c r="W70" s="17">
        <f ca="1">IF(OR(INDIRECT(CONCATENATE("'2018-11'!W",TEXT(MATCH($C70,'2018-11'!$C$2:$C$100,0)+1,0)))="",INDIRECT(CONCATENATE("'2018-10'!W",TEXT(MATCH($C70,'2018-10'!$C$2:$C$100,0)+1,0)))="",AND(INDIRECT(CONCATENATE("'2018-11'!W",TEXT(MATCH($C70,'2018-11'!$C$2:$C$100,0)+1,0)))="",INDIRECT(CONCATENATE("'2018-10'!W",TEXT(MATCH($C70,'2018-10'!$C$2:$C$100,0)+1,0)))="")),"Н/Д",INDIRECT(CONCATENATE("'2018-11'!W",TEXT(MATCH($C70,'2018-11'!$C$2:$C$100,0)+1,0)))-INDIRECT(CONCATENATE("'2018-10'!W",TEXT(MATCH($C70,'2018-10'!$C$2:$C$100,0)+1,0))))</f>
        <v>25945252751.910004</v>
      </c>
    </row>
    <row r="71" spans="1:23" x14ac:dyDescent="0.25">
      <c r="A71" s="2" t="s">
        <v>87</v>
      </c>
      <c r="B71" s="2" t="s">
        <v>97</v>
      </c>
      <c r="C71" s="15">
        <v>46000000</v>
      </c>
      <c r="D71" s="2" t="s">
        <v>214</v>
      </c>
      <c r="E71" s="17">
        <f ca="1">IF(OR(INDIRECT(CONCATENATE("'2018-11'!E",TEXT(MATCH($C71,'2018-11'!$C$2:$C$100,0)+1,0)))="",INDIRECT(CONCATENATE("'2018-10'!E",TEXT(MATCH($C71,'2018-10'!$C$2:$C$100,0)+1,0)))="",AND(INDIRECT(CONCATENATE("'2018-11'!E",TEXT(MATCH($C71,'2018-11'!$C$2:$C$100,0)+1,0)))="",INDIRECT(CONCATENATE("'2018-10'!E",TEXT(MATCH($C71,'2018-10'!$C$2:$C$100,0)+1,0)))="")),"Н/Д",INDIRECT(CONCATENATE("'2018-11'!E",TEXT(MATCH($C71,'2018-11'!$C$2:$C$100,0)+1,0)))-INDIRECT(CONCATENATE("'2018-10'!E",TEXT(MATCH($C71,'2018-10'!$C$2:$C$100,0)+1,0))))</f>
        <v>78371004364.529968</v>
      </c>
      <c r="F71" s="17">
        <f ca="1">IF(OR(INDIRECT(CONCATENATE("'2018-11'!F",TEXT(MATCH($C71,'2018-11'!$C$2:$C$100,0)+1,0)))="",INDIRECT(CONCATENATE("'2018-10'!F",TEXT(MATCH($C71,'2018-10'!$C$2:$C$100,0)+1,0)))="",AND(INDIRECT(CONCATENATE("'2018-11'!F",TEXT(MATCH($C71,'2018-11'!$C$2:$C$100,0)+1,0)))="",INDIRECT(CONCATENATE("'2018-10'!F",TEXT(MATCH($C71,'2018-10'!$C$2:$C$100,0)+1,0)))="")),"Н/Д",INDIRECT(CONCATENATE("'2018-11'!F",TEXT(MATCH($C71,'2018-11'!$C$2:$C$100,0)+1,0)))-INDIRECT(CONCATENATE("'2018-10'!F",TEXT(MATCH($C71,'2018-10'!$C$2:$C$100,0)+1,0))))</f>
        <v>75618890462.940002</v>
      </c>
      <c r="G71" s="17">
        <f ca="1">IF(OR(INDIRECT(CONCATENATE("'2018-11'!G",TEXT(MATCH($C71,'2018-11'!$C$2:$C$100,0)+1,0)))="",INDIRECT(CONCATENATE("'2018-10'!G",TEXT(MATCH($C71,'2018-10'!$C$2:$C$100,0)+1,0)))="",AND(INDIRECT(CONCATENATE("'2018-11'!G",TEXT(MATCH($C71,'2018-11'!$C$2:$C$100,0)+1,0)))="",INDIRECT(CONCATENATE("'2018-10'!G",TEXT(MATCH($C71,'2018-10'!$C$2:$C$100,0)+1,0)))="")),"Н/Д",INDIRECT(CONCATENATE("'2018-11'!G",TEXT(MATCH($C71,'2018-11'!$C$2:$C$100,0)+1,0)))-INDIRECT(CONCATENATE("'2018-10'!G",TEXT(MATCH($C71,'2018-10'!$C$2:$C$100,0)+1,0))))</f>
        <v>21811855343.330002</v>
      </c>
      <c r="H71" s="17">
        <f ca="1">IF(OR(INDIRECT(CONCATENATE("'2018-11'!H",TEXT(MATCH($C71,'2018-11'!$C$2:$C$100,0)+1,0)))="",INDIRECT(CONCATENATE("'2018-10'!H",TEXT(MATCH($C71,'2018-10'!$C$2:$C$100,0)+1,0)))="",AND(INDIRECT(CONCATENATE("'2018-11'!H",TEXT(MATCH($C71,'2018-11'!$C$2:$C$100,0)+1,0)))="",INDIRECT(CONCATENATE("'2018-10'!H",TEXT(MATCH($C71,'2018-10'!$C$2:$C$100,0)+1,0)))="")),"Н/Д",INDIRECT(CONCATENATE("'2018-11'!H",TEXT(MATCH($C71,'2018-11'!$C$2:$C$100,0)+1,0)))-INDIRECT(CONCATENATE("'2018-10'!H",TEXT(MATCH($C71,'2018-10'!$C$2:$C$100,0)+1,0))))</f>
        <v>19368121942.380005</v>
      </c>
      <c r="I71" s="17">
        <f ca="1">IF(OR(INDIRECT(CONCATENATE("'2018-11'!I",TEXT(MATCH($C71,'2018-11'!$C$2:$C$100,0)+1,0)))="",INDIRECT(CONCATENATE("'2018-10'!I",TEXT(MATCH($C71,'2018-10'!$C$2:$C$100,0)+1,0)))="",AND(INDIRECT(CONCATENATE("'2018-11'!I",TEXT(MATCH($C71,'2018-11'!$C$2:$C$100,0)+1,0)))="",INDIRECT(CONCATENATE("'2018-10'!I",TEXT(MATCH($C71,'2018-10'!$C$2:$C$100,0)+1,0)))="")),"Н/Д",INDIRECT(CONCATENATE("'2018-11'!I",TEXT(MATCH($C71,'2018-11'!$C$2:$C$100,0)+1,0)))-INDIRECT(CONCATENATE("'2018-10'!I",TEXT(MATCH($C71,'2018-10'!$C$2:$C$100,0)+1,0))))</f>
        <v>3690129846.9999962</v>
      </c>
      <c r="J71" s="17" t="str">
        <f ca="1">IF(OR(INDIRECT(CONCATENATE("'2018-11'!J",TEXT(MATCH($C71,'2018-11'!$C$2:$C$100,0)+1,0)))="",INDIRECT(CONCATENATE("'2018-10'!J",TEXT(MATCH($C71,'2018-10'!$C$2:$C$100,0)+1,0)))="",AND(INDIRECT(CONCATENATE("'2018-11'!J",TEXT(MATCH($C71,'2018-11'!$C$2:$C$100,0)+1,0)))="",INDIRECT(CONCATENATE("'2018-10'!J",TEXT(MATCH($C71,'2018-10'!$C$2:$C$100,0)+1,0)))="")),"Н/Д",INDIRECT(CONCATENATE("'2018-11'!J",TEXT(MATCH($C71,'2018-11'!$C$2:$C$100,0)+1,0)))-INDIRECT(CONCATENATE("'2018-10'!J",TEXT(MATCH($C71,'2018-10'!$C$2:$C$100,0)+1,0))))</f>
        <v>Н/Д</v>
      </c>
      <c r="K71" s="17">
        <f ca="1">IF(OR(INDIRECT(CONCATENATE("'2018-11'!K",TEXT(MATCH($C71,'2018-11'!$C$2:$C$100,0)+1,0)))="",INDIRECT(CONCATENATE("'2018-10'!K",TEXT(MATCH($C71,'2018-10'!$C$2:$C$100,0)+1,0)))="",AND(INDIRECT(CONCATENATE("'2018-11'!K",TEXT(MATCH($C71,'2018-11'!$C$2:$C$100,0)+1,0)))="",INDIRECT(CONCATENATE("'2018-10'!K",TEXT(MATCH($C71,'2018-10'!$C$2:$C$100,0)+1,0)))="")),"Н/Д",INDIRECT(CONCATENATE("'2018-11'!K",TEXT(MATCH($C71,'2018-11'!$C$2:$C$100,0)+1,0)))-INDIRECT(CONCATENATE("'2018-10'!K",TEXT(MATCH($C71,'2018-10'!$C$2:$C$100,0)+1,0))))</f>
        <v>6795177604.5900002</v>
      </c>
      <c r="L71" s="17">
        <f ca="1">IF(OR(INDIRECT(CONCATENATE("'2018-11'!L",TEXT(MATCH($C71,'2018-11'!$C$2:$C$100,0)+1,0)))="",INDIRECT(CONCATENATE("'2018-10'!L",TEXT(MATCH($C71,'2018-10'!$C$2:$C$100,0)+1,0)))="",AND(INDIRECT(CONCATENATE("'2018-11'!L",TEXT(MATCH($C71,'2018-11'!$C$2:$C$100,0)+1,0)))="",INDIRECT(CONCATENATE("'2018-10'!L",TEXT(MATCH($C71,'2018-10'!$C$2:$C$100,0)+1,0)))="")),"Н/Д",INDIRECT(CONCATENATE("'2018-11'!L",TEXT(MATCH($C71,'2018-11'!$C$2:$C$100,0)+1,0)))-INDIRECT(CONCATENATE("'2018-10'!L",TEXT(MATCH($C71,'2018-10'!$C$2:$C$100,0)+1,0))))</f>
        <v>19309961497.570007</v>
      </c>
      <c r="M71" s="17">
        <f ca="1">IF(OR(INDIRECT(CONCATENATE("'2018-11'!M",TEXT(MATCH($C71,'2018-11'!$C$2:$C$100,0)+1,0)))="",INDIRECT(CONCATENATE("'2018-10'!M",TEXT(MATCH($C71,'2018-10'!$C$2:$C$100,0)+1,0)))="",AND(INDIRECT(CONCATENATE("'2018-11'!M",TEXT(MATCH($C71,'2018-11'!$C$2:$C$100,0)+1,0)))="",INDIRECT(CONCATENATE("'2018-10'!M",TEXT(MATCH($C71,'2018-10'!$C$2:$C$100,0)+1,0)))="")),"Н/Д",INDIRECT(CONCATENATE("'2018-11'!M",TEXT(MATCH($C71,'2018-11'!$C$2:$C$100,0)+1,0)))-INDIRECT(CONCATENATE("'2018-10'!M",TEXT(MATCH($C71,'2018-10'!$C$2:$C$100,0)+1,0))))</f>
        <v>51464599.00999999</v>
      </c>
      <c r="N71" s="17">
        <f ca="1">IF(OR(INDIRECT(CONCATENATE("'2018-11'!N",TEXT(MATCH($C71,'2018-11'!$C$2:$C$100,0)+1,0)))="",INDIRECT(CONCATENATE("'2018-10'!N",TEXT(MATCH($C71,'2018-10'!$C$2:$C$100,0)+1,0)))="",AND(INDIRECT(CONCATENATE("'2018-11'!N",TEXT(MATCH($C71,'2018-11'!$C$2:$C$100,0)+1,0)))="",INDIRECT(CONCATENATE("'2018-10'!N",TEXT(MATCH($C71,'2018-10'!$C$2:$C$100,0)+1,0)))="")),"Н/Д",INDIRECT(CONCATENATE("'2018-11'!N",TEXT(MATCH($C71,'2018-11'!$C$2:$C$100,0)+1,0)))-INDIRECT(CONCATENATE("'2018-10'!NE",TEXT(MATCH($C71,'2018-10'!$C$2:$C$100,0)+1,0))))</f>
        <v>2792377438.8600001</v>
      </c>
      <c r="O71" s="17">
        <f ca="1">IF(OR(INDIRECT(CONCATENATE("'2018-11'!O",TEXT(MATCH($C71,'2018-11'!$C$2:$C$100,0)+1,0)))="",INDIRECT(CONCATENATE("'2018-10'!O",TEXT(MATCH($C71,'2018-10'!$C$2:$C$100,0)+1,0)))="",AND(INDIRECT(CONCATENATE("'2018-11'!O",TEXT(MATCH($C71,'2018-11'!$C$2:$C$100,0)+1,0)))="",INDIRECT(CONCATENATE("'2018-10'!O",TEXT(MATCH($C71,'2018-10'!$C$2:$C$100,0)+1,0)))="")),"Н/Д",INDIRECT(CONCATENATE("'2018-11'!O",TEXT(MATCH($C71,'2018-11'!$C$2:$C$100,0)+1,0)))-INDIRECT(CONCATENATE("'2018-10'!O",TEXT(MATCH($C71,'2018-10'!$C$2:$C$100,0)+1,0))))</f>
        <v>572592.17000000039</v>
      </c>
      <c r="P71" s="17">
        <f ca="1">IF(OR(INDIRECT(CONCATENATE("'2018-11'!P",TEXT(MATCH($C71,'2018-11'!$C$2:$C$100,0)+1,0)))="",INDIRECT(CONCATENATE("'2018-10'!P",TEXT(MATCH($C71,'2018-10'!$C$2:$C$100,0)+1,0)))="",AND(INDIRECT(CONCATENATE("'2018-11'!P",TEXT(MATCH($C71,'2018-11'!$C$2:$C$100,0)+1,0)))="",INDIRECT(CONCATENATE("'2018-10'!P",TEXT(MATCH($C71,'2018-10'!$C$2:$C$100,0)+1,0)))="")),"Н/Д",INDIRECT(CONCATENATE("'2018-11'!P",TEXT(MATCH($C71,'2018-11'!$C$2:$C$100,0)+1,0)))-INDIRECT(CONCATENATE("'2018-10'!P",TEXT(MATCH($C71,'2018-10'!$C$2:$C$100,0)+1,0))))</f>
        <v>1952654655.1500015</v>
      </c>
      <c r="Q71" s="17">
        <f ca="1">IF(OR(INDIRECT(CONCATENATE("'2018-11'!Q",TEXT(MATCH($C71,'2018-11'!$C$2:$C$100,0)+1,0)))="",INDIRECT(CONCATENATE("'2018-10'!Q",TEXT(MATCH($C71,'2018-10'!$C$2:$C$100,0)+1,0)))="",AND(INDIRECT(CONCATENATE("'2018-11'!Q",TEXT(MATCH($C71,'2018-11'!$C$2:$C$100,0)+1,0)))="",INDIRECT(CONCATENATE("'2018-10'!Q",TEXT(MATCH($C71,'2018-10'!$C$2:$C$100,0)+1,0)))="")),"Н/Д",INDIRECT(CONCATENATE("'2018-11'!Q",TEXT(MATCH($C71,'2018-11'!$C$2:$C$100,0)+1,0)))-INDIRECT(CONCATENATE("'2018-10'!Q",TEXT(MATCH($C71,'2018-10'!$C$2:$C$100,0)+1,0))))</f>
        <v>131457114.38000011</v>
      </c>
      <c r="R71" s="17">
        <f ca="1">IF(OR(INDIRECT(CONCATENATE("'2018-11'!R",TEXT(MATCH($C71,'2018-11'!$C$2:$C$100,0)+1,0)))="",INDIRECT(CONCATENATE("'2018-10'!R",TEXT(MATCH($C71,'2018-10'!$C$2:$C$100,0)+1,0)))="",AND(INDIRECT(CONCATENATE("'2018-11'!R",TEXT(MATCH($C71,'2018-11'!$C$2:$C$100,0)+1,0)))="",INDIRECT(CONCATENATE("'2018-10'!R",TEXT(MATCH($C71,'2018-10'!$C$2:$C$100,0)+1,0)))="")),"Н/Д",INDIRECT(CONCATENATE("'2018-11'!R",TEXT(MATCH($C71,'2018-11'!$C$2:$C$100,0)+1,0)))-INDIRECT(CONCATENATE("'2018-10'!R",TEXT(MATCH($C71,'2018-10'!$C$2:$C$100,0)+1,0))))</f>
        <v>804476555.15000057</v>
      </c>
      <c r="S71" s="17">
        <f ca="1">IF(OR(INDIRECT(CONCATENATE("'2018-11'!S",TEXT(MATCH($C71,'2018-11'!$C$2:$C$100,0)+1,0)))="",INDIRECT(CONCATENATE("'2018-10'!S",TEXT(MATCH($C71,'2018-10'!$C$2:$C$100,0)+1,0)))="",AND(INDIRECT(CONCATENATE("'2018-11'!S",TEXT(MATCH($C71,'2018-11'!$C$2:$C$100,0)+1,0)))="",INDIRECT(CONCATENATE("'2018-10'!S",TEXT(MATCH($C71,'2018-10'!$C$2:$C$100,0)+1,0)))="")),"Н/Д",INDIRECT(CONCATENATE("'2018-11'!S",TEXT(MATCH($C71,'2018-11'!$C$2:$C$100,0)+1,0)))-INDIRECT(CONCATENATE("'2018-10'!S",TEXT(MATCH($C71,'2018-10'!$C$2:$C$100,0)+1,0))))</f>
        <v>8213410.75</v>
      </c>
      <c r="T71" s="17">
        <f ca="1">IF(OR(INDIRECT(CONCATENATE("'2018-11'!T",TEXT(MATCH($C71,'2018-11'!$C$2:$C$100,0)+1,0)))="",INDIRECT(CONCATENATE("'2018-10'!T",TEXT(MATCH($C71,'2018-10'!$C$2:$C$100,0)+1,0)))="",AND(INDIRECT(CONCATENATE("'2018-11'!T",TEXT(MATCH($C71,'2018-11'!$C$2:$C$100,0)+1,0)))="",INDIRECT(CONCATENATE("'2018-10'!T",TEXT(MATCH($C71,'2018-10'!$C$2:$C$100,0)+1,0)))="")),"Н/Д",INDIRECT(CONCATENATE("'2018-11'!T",TEXT(MATCH($C71,'2018-11'!$C$2:$C$100,0)+1,0)))-INDIRECT(CONCATENATE("'2018-10'!T",TEXT(MATCH($C71,'2018-10'!$C$2:$C$100,0)+1,0))))</f>
        <v>852311653.22000027</v>
      </c>
      <c r="U71" s="17">
        <f ca="1">IF(OR(INDIRECT(CONCATENATE("'2018-11'!U",TEXT(MATCH($C71,'2018-11'!$C$2:$C$100,0)+1,0)))="",INDIRECT(CONCATENATE("'2018-10'!U",TEXT(MATCH($C71,'2018-10'!$C$2:$C$100,0)+1,0)))="",AND(INDIRECT(CONCATENATE("'2018-11'!U",TEXT(MATCH($C71,'2018-11'!$C$2:$C$100,0)+1,0)))="",INDIRECT(CONCATENATE("'2018-10'!U",TEXT(MATCH($C71,'2018-10'!$C$2:$C$100,0)+1,0)))="")),"Н/Д",INDIRECT(CONCATENATE("'2018-11'!U",TEXT(MATCH($C71,'2018-11'!$C$2:$C$100,0)+1,0)))-INDIRECT(CONCATENATE("'2018-10'!U",TEXT(MATCH($C71,'2018-10'!$C$2:$C$100,0)+1,0))))</f>
        <v>404493840.38000011</v>
      </c>
      <c r="V71" s="17">
        <f ca="1">IF(OR(INDIRECT(CONCATENATE("'2018-11'!V",TEXT(MATCH($C71,'2018-11'!$C$2:$C$100,0)+1,0)))="",INDIRECT(CONCATENATE("'2018-10'!V",TEXT(MATCH($C71,'2018-10'!$C$2:$C$100,0)+1,0)))="",AND(INDIRECT(CONCATENATE("'2018-11'!V",TEXT(MATCH($C71,'2018-11'!$C$2:$C$100,0)+1,0)))="",INDIRECT(CONCATENATE("'2018-10'!V",TEXT(MATCH($C71,'2018-10'!$C$2:$C$100,0)+1,0)))="")),"Н/Д",INDIRECT(CONCATENATE("'2018-11'!V",TEXT(MATCH($C71,'2018-11'!$C$2:$C$100,0)+1,0)))-INDIRECT(CONCATENATE("'2018-10'!V",TEXT(MATCH($C71,'2018-10'!$C$2:$C$100,0)+1,0))))</f>
        <v>2752113901.5900002</v>
      </c>
      <c r="W71" s="17">
        <f ca="1">IF(OR(INDIRECT(CONCATENATE("'2018-11'!W",TEXT(MATCH($C71,'2018-11'!$C$2:$C$100,0)+1,0)))="",INDIRECT(CONCATENATE("'2018-10'!W",TEXT(MATCH($C71,'2018-10'!$C$2:$C$100,0)+1,0)))="",AND(INDIRECT(CONCATENATE("'2018-11'!W",TEXT(MATCH($C71,'2018-11'!$C$2:$C$100,0)+1,0)))="",INDIRECT(CONCATENATE("'2018-10'!W",TEXT(MATCH($C71,'2018-10'!$C$2:$C$100,0)+1,0)))="")),"Н/Д",INDIRECT(CONCATENATE("'2018-11'!W",TEXT(MATCH($C71,'2018-11'!$C$2:$C$100,0)+1,0)))-INDIRECT(CONCATENATE("'2018-10'!W",TEXT(MATCH($C71,'2018-10'!$C$2:$C$100,0)+1,0))))</f>
        <v>232244253396.6001</v>
      </c>
    </row>
    <row r="72" spans="1:23" x14ac:dyDescent="0.25">
      <c r="A72" s="2" t="s">
        <v>87</v>
      </c>
      <c r="B72" s="2" t="s">
        <v>98</v>
      </c>
      <c r="C72" s="15">
        <v>54000000</v>
      </c>
      <c r="D72" s="2" t="s">
        <v>214</v>
      </c>
      <c r="E72" s="17">
        <f ca="1">IF(OR(INDIRECT(CONCATENATE("'2018-11'!E",TEXT(MATCH($C72,'2018-11'!$C$2:$C$100,0)+1,0)))="",INDIRECT(CONCATENATE("'2018-10'!E",TEXT(MATCH($C72,'2018-10'!$C$2:$C$100,0)+1,0)))="",AND(INDIRECT(CONCATENATE("'2018-11'!E",TEXT(MATCH($C72,'2018-11'!$C$2:$C$100,0)+1,0)))="",INDIRECT(CONCATENATE("'2018-10'!E",TEXT(MATCH($C72,'2018-10'!$C$2:$C$100,0)+1,0)))="")),"Н/Д",INDIRECT(CONCATENATE("'2018-11'!E",TEXT(MATCH($C72,'2018-11'!$C$2:$C$100,0)+1,0)))-INDIRECT(CONCATENATE("'2018-10'!E",TEXT(MATCH($C72,'2018-10'!$C$2:$C$100,0)+1,0))))</f>
        <v>4092441861.6800003</v>
      </c>
      <c r="F72" s="17">
        <f ca="1">IF(OR(INDIRECT(CONCATENATE("'2018-11'!F",TEXT(MATCH($C72,'2018-11'!$C$2:$C$100,0)+1,0)))="",INDIRECT(CONCATENATE("'2018-10'!F",TEXT(MATCH($C72,'2018-10'!$C$2:$C$100,0)+1,0)))="",AND(INDIRECT(CONCATENATE("'2018-11'!F",TEXT(MATCH($C72,'2018-11'!$C$2:$C$100,0)+1,0)))="",INDIRECT(CONCATENATE("'2018-10'!F",TEXT(MATCH($C72,'2018-10'!$C$2:$C$100,0)+1,0)))="")),"Н/Д",INDIRECT(CONCATENATE("'2018-11'!F",TEXT(MATCH($C72,'2018-11'!$C$2:$C$100,0)+1,0)))-INDIRECT(CONCATENATE("'2018-10'!F",TEXT(MATCH($C72,'2018-10'!$C$2:$C$100,0)+1,0))))</f>
        <v>2978733525.0900002</v>
      </c>
      <c r="G72" s="17">
        <f ca="1">IF(OR(INDIRECT(CONCATENATE("'2018-11'!G",TEXT(MATCH($C72,'2018-11'!$C$2:$C$100,0)+1,0)))="",INDIRECT(CONCATENATE("'2018-10'!G",TEXT(MATCH($C72,'2018-10'!$C$2:$C$100,0)+1,0)))="",AND(INDIRECT(CONCATENATE("'2018-11'!G",TEXT(MATCH($C72,'2018-11'!$C$2:$C$100,0)+1,0)))="",INDIRECT(CONCATENATE("'2018-10'!G",TEXT(MATCH($C72,'2018-10'!$C$2:$C$100,0)+1,0)))="")),"Н/Д",INDIRECT(CONCATENATE("'2018-11'!G",TEXT(MATCH($C72,'2018-11'!$C$2:$C$100,0)+1,0)))-INDIRECT(CONCATENATE("'2018-10'!G",TEXT(MATCH($C72,'2018-10'!$C$2:$C$100,0)+1,0))))</f>
        <v>702784813.20000029</v>
      </c>
      <c r="H72" s="17">
        <f ca="1">IF(OR(INDIRECT(CONCATENATE("'2018-11'!H",TEXT(MATCH($C72,'2018-11'!$C$2:$C$100,0)+1,0)))="",INDIRECT(CONCATENATE("'2018-10'!H",TEXT(MATCH($C72,'2018-10'!$C$2:$C$100,0)+1,0)))="",AND(INDIRECT(CONCATENATE("'2018-11'!H",TEXT(MATCH($C72,'2018-11'!$C$2:$C$100,0)+1,0)))="",INDIRECT(CONCATENATE("'2018-10'!H",TEXT(MATCH($C72,'2018-10'!$C$2:$C$100,0)+1,0)))="")),"Н/Д",INDIRECT(CONCATENATE("'2018-11'!H",TEXT(MATCH($C72,'2018-11'!$C$2:$C$100,0)+1,0)))-INDIRECT(CONCATENATE("'2018-10'!H",TEXT(MATCH($C72,'2018-10'!$C$2:$C$100,0)+1,0))))</f>
        <v>842206388.40000057</v>
      </c>
      <c r="I72" s="17">
        <f ca="1">IF(OR(INDIRECT(CONCATENATE("'2018-11'!I",TEXT(MATCH($C72,'2018-11'!$C$2:$C$100,0)+1,0)))="",INDIRECT(CONCATENATE("'2018-10'!I",TEXT(MATCH($C72,'2018-10'!$C$2:$C$100,0)+1,0)))="",AND(INDIRECT(CONCATENATE("'2018-11'!I",TEXT(MATCH($C72,'2018-11'!$C$2:$C$100,0)+1,0)))="",INDIRECT(CONCATENATE("'2018-10'!I",TEXT(MATCH($C72,'2018-10'!$C$2:$C$100,0)+1,0)))="")),"Н/Д",INDIRECT(CONCATENATE("'2018-11'!I",TEXT(MATCH($C72,'2018-11'!$C$2:$C$100,0)+1,0)))-INDIRECT(CONCATENATE("'2018-10'!I",TEXT(MATCH($C72,'2018-10'!$C$2:$C$100,0)+1,0))))</f>
        <v>268638297.11000013</v>
      </c>
      <c r="J72" s="17" t="str">
        <f ca="1">IF(OR(INDIRECT(CONCATENATE("'2018-11'!J",TEXT(MATCH($C72,'2018-11'!$C$2:$C$100,0)+1,0)))="",INDIRECT(CONCATENATE("'2018-10'!J",TEXT(MATCH($C72,'2018-10'!$C$2:$C$100,0)+1,0)))="",AND(INDIRECT(CONCATENATE("'2018-11'!J",TEXT(MATCH($C72,'2018-11'!$C$2:$C$100,0)+1,0)))="",INDIRECT(CONCATENATE("'2018-10'!J",TEXT(MATCH($C72,'2018-10'!$C$2:$C$100,0)+1,0)))="")),"Н/Д",INDIRECT(CONCATENATE("'2018-11'!J",TEXT(MATCH($C72,'2018-11'!$C$2:$C$100,0)+1,0)))-INDIRECT(CONCATENATE("'2018-10'!J",TEXT(MATCH($C72,'2018-10'!$C$2:$C$100,0)+1,0))))</f>
        <v>Н/Д</v>
      </c>
      <c r="K72" s="17">
        <f ca="1">IF(OR(INDIRECT(CONCATENATE("'2018-11'!K",TEXT(MATCH($C72,'2018-11'!$C$2:$C$100,0)+1,0)))="",INDIRECT(CONCATENATE("'2018-10'!K",TEXT(MATCH($C72,'2018-10'!$C$2:$C$100,0)+1,0)))="",AND(INDIRECT(CONCATENATE("'2018-11'!K",TEXT(MATCH($C72,'2018-11'!$C$2:$C$100,0)+1,0)))="",INDIRECT(CONCATENATE("'2018-10'!K",TEXT(MATCH($C72,'2018-10'!$C$2:$C$100,0)+1,0)))="")),"Н/Д",INDIRECT(CONCATENATE("'2018-11'!K",TEXT(MATCH($C72,'2018-11'!$C$2:$C$100,0)+1,0)))-INDIRECT(CONCATENATE("'2018-10'!K",TEXT(MATCH($C72,'2018-10'!$C$2:$C$100,0)+1,0))))</f>
        <v>328300271.30999994</v>
      </c>
      <c r="L72" s="17">
        <f ca="1">IF(OR(INDIRECT(CONCATENATE("'2018-11'!L",TEXT(MATCH($C72,'2018-11'!$C$2:$C$100,0)+1,0)))="",INDIRECT(CONCATENATE("'2018-10'!L",TEXT(MATCH($C72,'2018-10'!$C$2:$C$100,0)+1,0)))="",AND(INDIRECT(CONCATENATE("'2018-11'!L",TEXT(MATCH($C72,'2018-11'!$C$2:$C$100,0)+1,0)))="",INDIRECT(CONCATENATE("'2018-10'!L",TEXT(MATCH($C72,'2018-10'!$C$2:$C$100,0)+1,0)))="")),"Н/Д",INDIRECT(CONCATENATE("'2018-11'!L",TEXT(MATCH($C72,'2018-11'!$C$2:$C$100,0)+1,0)))-INDIRECT(CONCATENATE("'2018-10'!L",TEXT(MATCH($C72,'2018-10'!$C$2:$C$100,0)+1,0))))</f>
        <v>642403100.18000007</v>
      </c>
      <c r="M72" s="17">
        <f ca="1">IF(OR(INDIRECT(CONCATENATE("'2018-11'!M",TEXT(MATCH($C72,'2018-11'!$C$2:$C$100,0)+1,0)))="",INDIRECT(CONCATENATE("'2018-10'!M",TEXT(MATCH($C72,'2018-10'!$C$2:$C$100,0)+1,0)))="",AND(INDIRECT(CONCATENATE("'2018-11'!M",TEXT(MATCH($C72,'2018-11'!$C$2:$C$100,0)+1,0)))="",INDIRECT(CONCATENATE("'2018-10'!M",TEXT(MATCH($C72,'2018-10'!$C$2:$C$100,0)+1,0)))="")),"Н/Д",INDIRECT(CONCATENATE("'2018-11'!M",TEXT(MATCH($C72,'2018-11'!$C$2:$C$100,0)+1,0)))-INDIRECT(CONCATENATE("'2018-10'!M",TEXT(MATCH($C72,'2018-10'!$C$2:$C$100,0)+1,0))))</f>
        <v>6062593.4000000004</v>
      </c>
      <c r="N72" s="17">
        <f ca="1">IF(OR(INDIRECT(CONCATENATE("'2018-11'!N",TEXT(MATCH($C72,'2018-11'!$C$2:$C$100,0)+1,0)))="",INDIRECT(CONCATENATE("'2018-10'!N",TEXT(MATCH($C72,'2018-10'!$C$2:$C$100,0)+1,0)))="",AND(INDIRECT(CONCATENATE("'2018-11'!N",TEXT(MATCH($C72,'2018-11'!$C$2:$C$100,0)+1,0)))="",INDIRECT(CONCATENATE("'2018-10'!N",TEXT(MATCH($C72,'2018-10'!$C$2:$C$100,0)+1,0)))="")),"Н/Д",INDIRECT(CONCATENATE("'2018-11'!N",TEXT(MATCH($C72,'2018-11'!$C$2:$C$100,0)+1,0)))-INDIRECT(CONCATENATE("'2018-10'!NE",TEXT(MATCH($C72,'2018-10'!$C$2:$C$100,0)+1,0))))</f>
        <v>171012670.52000001</v>
      </c>
      <c r="O72" s="17">
        <f ca="1">IF(OR(INDIRECT(CONCATENATE("'2018-11'!O",TEXT(MATCH($C72,'2018-11'!$C$2:$C$100,0)+1,0)))="",INDIRECT(CONCATENATE("'2018-10'!O",TEXT(MATCH($C72,'2018-10'!$C$2:$C$100,0)+1,0)))="",AND(INDIRECT(CONCATENATE("'2018-11'!O",TEXT(MATCH($C72,'2018-11'!$C$2:$C$100,0)+1,0)))="",INDIRECT(CONCATENATE("'2018-10'!O",TEXT(MATCH($C72,'2018-10'!$C$2:$C$100,0)+1,0)))="")),"Н/Д",INDIRECT(CONCATENATE("'2018-11'!O",TEXT(MATCH($C72,'2018-11'!$C$2:$C$100,0)+1,0)))-INDIRECT(CONCATENATE("'2018-10'!O",TEXT(MATCH($C72,'2018-10'!$C$2:$C$100,0)+1,0))))</f>
        <v>20911.510000000009</v>
      </c>
      <c r="P72" s="17">
        <f ca="1">IF(OR(INDIRECT(CONCATENATE("'2018-11'!P",TEXT(MATCH($C72,'2018-11'!$C$2:$C$100,0)+1,0)))="",INDIRECT(CONCATENATE("'2018-10'!P",TEXT(MATCH($C72,'2018-10'!$C$2:$C$100,0)+1,0)))="",AND(INDIRECT(CONCATENATE("'2018-11'!P",TEXT(MATCH($C72,'2018-11'!$C$2:$C$100,0)+1,0)))="",INDIRECT(CONCATENATE("'2018-10'!P",TEXT(MATCH($C72,'2018-10'!$C$2:$C$100,0)+1,0)))="")),"Н/Д",INDIRECT(CONCATENATE("'2018-11'!P",TEXT(MATCH($C72,'2018-11'!$C$2:$C$100,0)+1,0)))-INDIRECT(CONCATENATE("'2018-10'!P",TEXT(MATCH($C72,'2018-10'!$C$2:$C$100,0)+1,0))))</f>
        <v>61552778.670000017</v>
      </c>
      <c r="Q72" s="17">
        <f ca="1">IF(OR(INDIRECT(CONCATENATE("'2018-11'!Q",TEXT(MATCH($C72,'2018-11'!$C$2:$C$100,0)+1,0)))="",INDIRECT(CONCATENATE("'2018-10'!Q",TEXT(MATCH($C72,'2018-10'!$C$2:$C$100,0)+1,0)))="",AND(INDIRECT(CONCATENATE("'2018-11'!Q",TEXT(MATCH($C72,'2018-11'!$C$2:$C$100,0)+1,0)))="",INDIRECT(CONCATENATE("'2018-10'!Q",TEXT(MATCH($C72,'2018-10'!$C$2:$C$100,0)+1,0)))="")),"Н/Д",INDIRECT(CONCATENATE("'2018-11'!Q",TEXT(MATCH($C72,'2018-11'!$C$2:$C$100,0)+1,0)))-INDIRECT(CONCATENATE("'2018-10'!Q",TEXT(MATCH($C72,'2018-10'!$C$2:$C$100,0)+1,0))))</f>
        <v>1452121.5</v>
      </c>
      <c r="R72" s="17">
        <f ca="1">IF(OR(INDIRECT(CONCATENATE("'2018-11'!R",TEXT(MATCH($C72,'2018-11'!$C$2:$C$100,0)+1,0)))="",INDIRECT(CONCATENATE("'2018-10'!R",TEXT(MATCH($C72,'2018-10'!$C$2:$C$100,0)+1,0)))="",AND(INDIRECT(CONCATENATE("'2018-11'!R",TEXT(MATCH($C72,'2018-11'!$C$2:$C$100,0)+1,0)))="",INDIRECT(CONCATENATE("'2018-10'!R",TEXT(MATCH($C72,'2018-10'!$C$2:$C$100,0)+1,0)))="")),"Н/Д",INDIRECT(CONCATENATE("'2018-11'!R",TEXT(MATCH($C72,'2018-11'!$C$2:$C$100,0)+1,0)))-INDIRECT(CONCATENATE("'2018-10'!R",TEXT(MATCH($C72,'2018-10'!$C$2:$C$100,0)+1,0))))</f>
        <v>58857502.870000005</v>
      </c>
      <c r="S72" s="17">
        <f ca="1">IF(OR(INDIRECT(CONCATENATE("'2018-11'!S",TEXT(MATCH($C72,'2018-11'!$C$2:$C$100,0)+1,0)))="",INDIRECT(CONCATENATE("'2018-10'!S",TEXT(MATCH($C72,'2018-10'!$C$2:$C$100,0)+1,0)))="",AND(INDIRECT(CONCATENATE("'2018-11'!S",TEXT(MATCH($C72,'2018-11'!$C$2:$C$100,0)+1,0)))="",INDIRECT(CONCATENATE("'2018-10'!S",TEXT(MATCH($C72,'2018-10'!$C$2:$C$100,0)+1,0)))="")),"Н/Д",INDIRECT(CONCATENATE("'2018-11'!S",TEXT(MATCH($C72,'2018-11'!$C$2:$C$100,0)+1,0)))-INDIRECT(CONCATENATE("'2018-10'!S",TEXT(MATCH($C72,'2018-10'!$C$2:$C$100,0)+1,0))))</f>
        <v>848172.46999999974</v>
      </c>
      <c r="T72" s="17">
        <f ca="1">IF(OR(INDIRECT(CONCATENATE("'2018-11'!T",TEXT(MATCH($C72,'2018-11'!$C$2:$C$100,0)+1,0)))="",INDIRECT(CONCATENATE("'2018-10'!T",TEXT(MATCH($C72,'2018-10'!$C$2:$C$100,0)+1,0)))="",AND(INDIRECT(CONCATENATE("'2018-11'!T",TEXT(MATCH($C72,'2018-11'!$C$2:$C$100,0)+1,0)))="",INDIRECT(CONCATENATE("'2018-10'!T",TEXT(MATCH($C72,'2018-10'!$C$2:$C$100,0)+1,0)))="")),"Н/Д",INDIRECT(CONCATENATE("'2018-11'!T",TEXT(MATCH($C72,'2018-11'!$C$2:$C$100,0)+1,0)))-INDIRECT(CONCATENATE("'2018-10'!T",TEXT(MATCH($C72,'2018-10'!$C$2:$C$100,0)+1,0))))</f>
        <v>39649198.589999974</v>
      </c>
      <c r="U72" s="17">
        <f ca="1">IF(OR(INDIRECT(CONCATENATE("'2018-11'!U",TEXT(MATCH($C72,'2018-11'!$C$2:$C$100,0)+1,0)))="",INDIRECT(CONCATENATE("'2018-10'!U",TEXT(MATCH($C72,'2018-10'!$C$2:$C$100,0)+1,0)))="",AND(INDIRECT(CONCATENATE("'2018-11'!U",TEXT(MATCH($C72,'2018-11'!$C$2:$C$100,0)+1,0)))="",INDIRECT(CONCATENATE("'2018-10'!U",TEXT(MATCH($C72,'2018-10'!$C$2:$C$100,0)+1,0)))="")),"Н/Д",INDIRECT(CONCATENATE("'2018-11'!U",TEXT(MATCH($C72,'2018-11'!$C$2:$C$100,0)+1,0)))-INDIRECT(CONCATENATE("'2018-10'!U",TEXT(MATCH($C72,'2018-10'!$C$2:$C$100,0)+1,0))))</f>
        <v>2532010.1799999997</v>
      </c>
      <c r="V72" s="17">
        <f ca="1">IF(OR(INDIRECT(CONCATENATE("'2018-11'!V",TEXT(MATCH($C72,'2018-11'!$C$2:$C$100,0)+1,0)))="",INDIRECT(CONCATENATE("'2018-10'!V",TEXT(MATCH($C72,'2018-10'!$C$2:$C$100,0)+1,0)))="",AND(INDIRECT(CONCATENATE("'2018-11'!V",TEXT(MATCH($C72,'2018-11'!$C$2:$C$100,0)+1,0)))="",INDIRECT(CONCATENATE("'2018-10'!V",TEXT(MATCH($C72,'2018-10'!$C$2:$C$100,0)+1,0)))="")),"Н/Д",INDIRECT(CONCATENATE("'2018-11'!V",TEXT(MATCH($C72,'2018-11'!$C$2:$C$100,0)+1,0)))-INDIRECT(CONCATENATE("'2018-10'!V",TEXT(MATCH($C72,'2018-10'!$C$2:$C$100,0)+1,0))))</f>
        <v>1113708336.5900002</v>
      </c>
      <c r="W72" s="17">
        <f ca="1">IF(OR(INDIRECT(CONCATENATE("'2018-11'!W",TEXT(MATCH($C72,'2018-11'!$C$2:$C$100,0)+1,0)))="",INDIRECT(CONCATENATE("'2018-10'!W",TEXT(MATCH($C72,'2018-10'!$C$2:$C$100,0)+1,0)))="",AND(INDIRECT(CONCATENATE("'2018-11'!W",TEXT(MATCH($C72,'2018-11'!$C$2:$C$100,0)+1,0)))="",INDIRECT(CONCATENATE("'2018-10'!W",TEXT(MATCH($C72,'2018-10'!$C$2:$C$100,0)+1,0)))="")),"Н/Д",INDIRECT(CONCATENATE("'2018-11'!W",TEXT(MATCH($C72,'2018-11'!$C$2:$C$100,0)+1,0)))-INDIRECT(CONCATENATE("'2018-10'!W",TEXT(MATCH($C72,'2018-10'!$C$2:$C$100,0)+1,0))))</f>
        <v>11157898883.040009</v>
      </c>
    </row>
    <row r="73" spans="1:23" x14ac:dyDescent="0.25">
      <c r="A73" s="2" t="s">
        <v>87</v>
      </c>
      <c r="B73" s="2" t="s">
        <v>99</v>
      </c>
      <c r="C73" s="15">
        <v>61000000</v>
      </c>
      <c r="D73" s="2" t="s">
        <v>214</v>
      </c>
      <c r="E73" s="17">
        <f ca="1">IF(OR(INDIRECT(CONCATENATE("'2018-11'!E",TEXT(MATCH($C73,'2018-11'!$C$2:$C$100,0)+1,0)))="",INDIRECT(CONCATENATE("'2018-10'!E",TEXT(MATCH($C73,'2018-10'!$C$2:$C$100,0)+1,0)))="",AND(INDIRECT(CONCATENATE("'2018-11'!E",TEXT(MATCH($C73,'2018-11'!$C$2:$C$100,0)+1,0)))="",INDIRECT(CONCATENATE("'2018-10'!E",TEXT(MATCH($C73,'2018-10'!$C$2:$C$100,0)+1,0)))="")),"Н/Д",INDIRECT(CONCATENATE("'2018-11'!E",TEXT(MATCH($C73,'2018-11'!$C$2:$C$100,0)+1,0)))-INDIRECT(CONCATENATE("'2018-10'!E",TEXT(MATCH($C73,'2018-10'!$C$2:$C$100,0)+1,0))))</f>
        <v>7362013366.7600021</v>
      </c>
      <c r="F73" s="17">
        <f ca="1">IF(OR(INDIRECT(CONCATENATE("'2018-11'!F",TEXT(MATCH($C73,'2018-11'!$C$2:$C$100,0)+1,0)))="",INDIRECT(CONCATENATE("'2018-10'!F",TEXT(MATCH($C73,'2018-10'!$C$2:$C$100,0)+1,0)))="",AND(INDIRECT(CONCATENATE("'2018-11'!F",TEXT(MATCH($C73,'2018-11'!$C$2:$C$100,0)+1,0)))="",INDIRECT(CONCATENATE("'2018-10'!F",TEXT(MATCH($C73,'2018-10'!$C$2:$C$100,0)+1,0)))="")),"Н/Д",INDIRECT(CONCATENATE("'2018-11'!F",TEXT(MATCH($C73,'2018-11'!$C$2:$C$100,0)+1,0)))-INDIRECT(CONCATENATE("'2018-10'!F",TEXT(MATCH($C73,'2018-10'!$C$2:$C$100,0)+1,0))))</f>
        <v>6185201676.6899986</v>
      </c>
      <c r="G73" s="17">
        <f ca="1">IF(OR(INDIRECT(CONCATENATE("'2018-11'!G",TEXT(MATCH($C73,'2018-11'!$C$2:$C$100,0)+1,0)))="",INDIRECT(CONCATENATE("'2018-10'!G",TEXT(MATCH($C73,'2018-10'!$C$2:$C$100,0)+1,0)))="",AND(INDIRECT(CONCATENATE("'2018-11'!G",TEXT(MATCH($C73,'2018-11'!$C$2:$C$100,0)+1,0)))="",INDIRECT(CONCATENATE("'2018-10'!G",TEXT(MATCH($C73,'2018-10'!$C$2:$C$100,0)+1,0)))="")),"Н/Д",INDIRECT(CONCATENATE("'2018-11'!G",TEXT(MATCH($C73,'2018-11'!$C$2:$C$100,0)+1,0)))-INDIRECT(CONCATENATE("'2018-10'!G",TEXT(MATCH($C73,'2018-10'!$C$2:$C$100,0)+1,0))))</f>
        <v>1703215414.8800001</v>
      </c>
      <c r="H73" s="17">
        <f ca="1">IF(OR(INDIRECT(CONCATENATE("'2018-11'!H",TEXT(MATCH($C73,'2018-11'!$C$2:$C$100,0)+1,0)))="",INDIRECT(CONCATENATE("'2018-10'!H",TEXT(MATCH($C73,'2018-10'!$C$2:$C$100,0)+1,0)))="",AND(INDIRECT(CONCATENATE("'2018-11'!H",TEXT(MATCH($C73,'2018-11'!$C$2:$C$100,0)+1,0)))="",INDIRECT(CONCATENATE("'2018-10'!H",TEXT(MATCH($C73,'2018-10'!$C$2:$C$100,0)+1,0)))="")),"Н/Д",INDIRECT(CONCATENATE("'2018-11'!H",TEXT(MATCH($C73,'2018-11'!$C$2:$C$100,0)+1,0)))-INDIRECT(CONCATENATE("'2018-10'!H",TEXT(MATCH($C73,'2018-10'!$C$2:$C$100,0)+1,0))))</f>
        <v>1532065704.4399986</v>
      </c>
      <c r="I73" s="17">
        <f ca="1">IF(OR(INDIRECT(CONCATENATE("'2018-11'!I",TEXT(MATCH($C73,'2018-11'!$C$2:$C$100,0)+1,0)))="",INDIRECT(CONCATENATE("'2018-10'!I",TEXT(MATCH($C73,'2018-10'!$C$2:$C$100,0)+1,0)))="",AND(INDIRECT(CONCATENATE("'2018-11'!I",TEXT(MATCH($C73,'2018-11'!$C$2:$C$100,0)+1,0)))="",INDIRECT(CONCATENATE("'2018-10'!I",TEXT(MATCH($C73,'2018-10'!$C$2:$C$100,0)+1,0)))="")),"Н/Д",INDIRECT(CONCATENATE("'2018-11'!I",TEXT(MATCH($C73,'2018-11'!$C$2:$C$100,0)+1,0)))-INDIRECT(CONCATENATE("'2018-10'!I",TEXT(MATCH($C73,'2018-10'!$C$2:$C$100,0)+1,0))))</f>
        <v>494949293.13000011</v>
      </c>
      <c r="J73" s="17" t="str">
        <f ca="1">IF(OR(INDIRECT(CONCATENATE("'2018-11'!J",TEXT(MATCH($C73,'2018-11'!$C$2:$C$100,0)+1,0)))="",INDIRECT(CONCATENATE("'2018-10'!J",TEXT(MATCH($C73,'2018-10'!$C$2:$C$100,0)+1,0)))="",AND(INDIRECT(CONCATENATE("'2018-11'!J",TEXT(MATCH($C73,'2018-11'!$C$2:$C$100,0)+1,0)))="",INDIRECT(CONCATENATE("'2018-10'!J",TEXT(MATCH($C73,'2018-10'!$C$2:$C$100,0)+1,0)))="")),"Н/Д",INDIRECT(CONCATENATE("'2018-11'!J",TEXT(MATCH($C73,'2018-11'!$C$2:$C$100,0)+1,0)))-INDIRECT(CONCATENATE("'2018-10'!J",TEXT(MATCH($C73,'2018-10'!$C$2:$C$100,0)+1,0))))</f>
        <v>Н/Д</v>
      </c>
      <c r="K73" s="17">
        <f ca="1">IF(OR(INDIRECT(CONCATENATE("'2018-11'!K",TEXT(MATCH($C73,'2018-11'!$C$2:$C$100,0)+1,0)))="",INDIRECT(CONCATENATE("'2018-10'!K",TEXT(MATCH($C73,'2018-10'!$C$2:$C$100,0)+1,0)))="",AND(INDIRECT(CONCATENATE("'2018-11'!K",TEXT(MATCH($C73,'2018-11'!$C$2:$C$100,0)+1,0)))="",INDIRECT(CONCATENATE("'2018-10'!K",TEXT(MATCH($C73,'2018-10'!$C$2:$C$100,0)+1,0)))="")),"Н/Д",INDIRECT(CONCATENATE("'2018-11'!K",TEXT(MATCH($C73,'2018-11'!$C$2:$C$100,0)+1,0)))-INDIRECT(CONCATENATE("'2018-10'!K",TEXT(MATCH($C73,'2018-10'!$C$2:$C$100,0)+1,0))))</f>
        <v>587191351.81000042</v>
      </c>
      <c r="L73" s="17">
        <f ca="1">IF(OR(INDIRECT(CONCATENATE("'2018-11'!L",TEXT(MATCH($C73,'2018-11'!$C$2:$C$100,0)+1,0)))="",INDIRECT(CONCATENATE("'2018-10'!L",TEXT(MATCH($C73,'2018-10'!$C$2:$C$100,0)+1,0)))="",AND(INDIRECT(CONCATENATE("'2018-11'!L",TEXT(MATCH($C73,'2018-11'!$C$2:$C$100,0)+1,0)))="",INDIRECT(CONCATENATE("'2018-10'!L",TEXT(MATCH($C73,'2018-10'!$C$2:$C$100,0)+1,0)))="")),"Н/Д",INDIRECT(CONCATENATE("'2018-11'!L",TEXT(MATCH($C73,'2018-11'!$C$2:$C$100,0)+1,0)))-INDIRECT(CONCATENATE("'2018-10'!L",TEXT(MATCH($C73,'2018-10'!$C$2:$C$100,0)+1,0))))</f>
        <v>1576169075.3599997</v>
      </c>
      <c r="M73" s="17">
        <f ca="1">IF(OR(INDIRECT(CONCATENATE("'2018-11'!M",TEXT(MATCH($C73,'2018-11'!$C$2:$C$100,0)+1,0)))="",INDIRECT(CONCATENATE("'2018-10'!M",TEXT(MATCH($C73,'2018-10'!$C$2:$C$100,0)+1,0)))="",AND(INDIRECT(CONCATENATE("'2018-11'!M",TEXT(MATCH($C73,'2018-11'!$C$2:$C$100,0)+1,0)))="",INDIRECT(CONCATENATE("'2018-10'!M",TEXT(MATCH($C73,'2018-10'!$C$2:$C$100,0)+1,0)))="")),"Н/Д",INDIRECT(CONCATENATE("'2018-11'!M",TEXT(MATCH($C73,'2018-11'!$C$2:$C$100,0)+1,0)))-INDIRECT(CONCATENATE("'2018-10'!M",TEXT(MATCH($C73,'2018-10'!$C$2:$C$100,0)+1,0))))</f>
        <v>5133431.6199999973</v>
      </c>
      <c r="N73" s="17">
        <f ca="1">IF(OR(INDIRECT(CONCATENATE("'2018-11'!N",TEXT(MATCH($C73,'2018-11'!$C$2:$C$100,0)+1,0)))="",INDIRECT(CONCATENATE("'2018-10'!N",TEXT(MATCH($C73,'2018-10'!$C$2:$C$100,0)+1,0)))="",AND(INDIRECT(CONCATENATE("'2018-11'!N",TEXT(MATCH($C73,'2018-11'!$C$2:$C$100,0)+1,0)))="",INDIRECT(CONCATENATE("'2018-10'!N",TEXT(MATCH($C73,'2018-10'!$C$2:$C$100,0)+1,0)))="")),"Н/Д",INDIRECT(CONCATENATE("'2018-11'!N",TEXT(MATCH($C73,'2018-11'!$C$2:$C$100,0)+1,0)))-INDIRECT(CONCATENATE("'2018-10'!NE",TEXT(MATCH($C73,'2018-10'!$C$2:$C$100,0)+1,0))))</f>
        <v>274039950.83999997</v>
      </c>
      <c r="O73" s="17">
        <f ca="1">IF(OR(INDIRECT(CONCATENATE("'2018-11'!O",TEXT(MATCH($C73,'2018-11'!$C$2:$C$100,0)+1,0)))="",INDIRECT(CONCATENATE("'2018-10'!O",TEXT(MATCH($C73,'2018-10'!$C$2:$C$100,0)+1,0)))="",AND(INDIRECT(CONCATENATE("'2018-11'!O",TEXT(MATCH($C73,'2018-11'!$C$2:$C$100,0)+1,0)))="",INDIRECT(CONCATENATE("'2018-10'!O",TEXT(MATCH($C73,'2018-10'!$C$2:$C$100,0)+1,0)))="")),"Н/Д",INDIRECT(CONCATENATE("'2018-11'!O",TEXT(MATCH($C73,'2018-11'!$C$2:$C$100,0)+1,0)))-INDIRECT(CONCATENATE("'2018-10'!O",TEXT(MATCH($C73,'2018-10'!$C$2:$C$100,0)+1,0))))</f>
        <v>8467.0899999999674</v>
      </c>
      <c r="P73" s="17">
        <f ca="1">IF(OR(INDIRECT(CONCATENATE("'2018-11'!P",TEXT(MATCH($C73,'2018-11'!$C$2:$C$100,0)+1,0)))="",INDIRECT(CONCATENATE("'2018-10'!P",TEXT(MATCH($C73,'2018-10'!$C$2:$C$100,0)+1,0)))="",AND(INDIRECT(CONCATENATE("'2018-11'!P",TEXT(MATCH($C73,'2018-11'!$C$2:$C$100,0)+1,0)))="",INDIRECT(CONCATENATE("'2018-10'!P",TEXT(MATCH($C73,'2018-10'!$C$2:$C$100,0)+1,0)))="")),"Н/Д",INDIRECT(CONCATENATE("'2018-11'!P",TEXT(MATCH($C73,'2018-11'!$C$2:$C$100,0)+1,0)))-INDIRECT(CONCATENATE("'2018-10'!P",TEXT(MATCH($C73,'2018-10'!$C$2:$C$100,0)+1,0))))</f>
        <v>50915306.320000052</v>
      </c>
      <c r="Q73" s="17">
        <f ca="1">IF(OR(INDIRECT(CONCATENATE("'2018-11'!Q",TEXT(MATCH($C73,'2018-11'!$C$2:$C$100,0)+1,0)))="",INDIRECT(CONCATENATE("'2018-10'!Q",TEXT(MATCH($C73,'2018-10'!$C$2:$C$100,0)+1,0)))="",AND(INDIRECT(CONCATENATE("'2018-11'!Q",TEXT(MATCH($C73,'2018-11'!$C$2:$C$100,0)+1,0)))="",INDIRECT(CONCATENATE("'2018-10'!Q",TEXT(MATCH($C73,'2018-10'!$C$2:$C$100,0)+1,0)))="")),"Н/Д",INDIRECT(CONCATENATE("'2018-11'!Q",TEXT(MATCH($C73,'2018-11'!$C$2:$C$100,0)+1,0)))-INDIRECT(CONCATENATE("'2018-10'!Q",TEXT(MATCH($C73,'2018-10'!$C$2:$C$100,0)+1,0))))</f>
        <v>24144269.560000002</v>
      </c>
      <c r="R73" s="17">
        <f ca="1">IF(OR(INDIRECT(CONCATENATE("'2018-11'!R",TEXT(MATCH($C73,'2018-11'!$C$2:$C$100,0)+1,0)))="",INDIRECT(CONCATENATE("'2018-10'!R",TEXT(MATCH($C73,'2018-10'!$C$2:$C$100,0)+1,0)))="",AND(INDIRECT(CONCATENATE("'2018-11'!R",TEXT(MATCH($C73,'2018-11'!$C$2:$C$100,0)+1,0)))="",INDIRECT(CONCATENATE("'2018-10'!R",TEXT(MATCH($C73,'2018-10'!$C$2:$C$100,0)+1,0)))="")),"Н/Д",INDIRECT(CONCATENATE("'2018-11'!R",TEXT(MATCH($C73,'2018-11'!$C$2:$C$100,0)+1,0)))-INDIRECT(CONCATENATE("'2018-10'!R",TEXT(MATCH($C73,'2018-10'!$C$2:$C$100,0)+1,0))))</f>
        <v>78577427.639999986</v>
      </c>
      <c r="S73" s="17">
        <f ca="1">IF(OR(INDIRECT(CONCATENATE("'2018-11'!S",TEXT(MATCH($C73,'2018-11'!$C$2:$C$100,0)+1,0)))="",INDIRECT(CONCATENATE("'2018-10'!S",TEXT(MATCH($C73,'2018-10'!$C$2:$C$100,0)+1,0)))="",AND(INDIRECT(CONCATENATE("'2018-11'!S",TEXT(MATCH($C73,'2018-11'!$C$2:$C$100,0)+1,0)))="",INDIRECT(CONCATENATE("'2018-10'!S",TEXT(MATCH($C73,'2018-10'!$C$2:$C$100,0)+1,0)))="")),"Н/Д",INDIRECT(CONCATENATE("'2018-11'!S",TEXT(MATCH($C73,'2018-11'!$C$2:$C$100,0)+1,0)))-INDIRECT(CONCATENATE("'2018-10'!S",TEXT(MATCH($C73,'2018-10'!$C$2:$C$100,0)+1,0))))</f>
        <v>2524997</v>
      </c>
      <c r="T73" s="17">
        <f ca="1">IF(OR(INDIRECT(CONCATENATE("'2018-11'!T",TEXT(MATCH($C73,'2018-11'!$C$2:$C$100,0)+1,0)))="",INDIRECT(CONCATENATE("'2018-10'!T",TEXT(MATCH($C73,'2018-10'!$C$2:$C$100,0)+1,0)))="",AND(INDIRECT(CONCATENATE("'2018-11'!T",TEXT(MATCH($C73,'2018-11'!$C$2:$C$100,0)+1,0)))="",INDIRECT(CONCATENATE("'2018-10'!T",TEXT(MATCH($C73,'2018-10'!$C$2:$C$100,0)+1,0)))="")),"Н/Д",INDIRECT(CONCATENATE("'2018-11'!T",TEXT(MATCH($C73,'2018-11'!$C$2:$C$100,0)+1,0)))-INDIRECT(CONCATENATE("'2018-10'!T",TEXT(MATCH($C73,'2018-10'!$C$2:$C$100,0)+1,0))))</f>
        <v>80229280.379999995</v>
      </c>
      <c r="U73" s="17">
        <f ca="1">IF(OR(INDIRECT(CONCATENATE("'2018-11'!U",TEXT(MATCH($C73,'2018-11'!$C$2:$C$100,0)+1,0)))="",INDIRECT(CONCATENATE("'2018-10'!U",TEXT(MATCH($C73,'2018-10'!$C$2:$C$100,0)+1,0)))="",AND(INDIRECT(CONCATENATE("'2018-11'!U",TEXT(MATCH($C73,'2018-11'!$C$2:$C$100,0)+1,0)))="",INDIRECT(CONCATENATE("'2018-10'!U",TEXT(MATCH($C73,'2018-10'!$C$2:$C$100,0)+1,0)))="")),"Н/Д",INDIRECT(CONCATENATE("'2018-11'!U",TEXT(MATCH($C73,'2018-11'!$C$2:$C$100,0)+1,0)))-INDIRECT(CONCATENATE("'2018-10'!U",TEXT(MATCH($C73,'2018-10'!$C$2:$C$100,0)+1,0))))</f>
        <v>7432911.4000000004</v>
      </c>
      <c r="V73" s="17">
        <f ca="1">IF(OR(INDIRECT(CONCATENATE("'2018-11'!V",TEXT(MATCH($C73,'2018-11'!$C$2:$C$100,0)+1,0)))="",INDIRECT(CONCATENATE("'2018-10'!V",TEXT(MATCH($C73,'2018-10'!$C$2:$C$100,0)+1,0)))="",AND(INDIRECT(CONCATENATE("'2018-11'!V",TEXT(MATCH($C73,'2018-11'!$C$2:$C$100,0)+1,0)))="",INDIRECT(CONCATENATE("'2018-10'!V",TEXT(MATCH($C73,'2018-10'!$C$2:$C$100,0)+1,0)))="")),"Н/Д",INDIRECT(CONCATENATE("'2018-11'!V",TEXT(MATCH($C73,'2018-11'!$C$2:$C$100,0)+1,0)))-INDIRECT(CONCATENATE("'2018-10'!V",TEXT(MATCH($C73,'2018-10'!$C$2:$C$100,0)+1,0))))</f>
        <v>1176811690.0699997</v>
      </c>
      <c r="W73" s="17">
        <f ca="1">IF(OR(INDIRECT(CONCATENATE("'2018-11'!W",TEXT(MATCH($C73,'2018-11'!$C$2:$C$100,0)+1,0)))="",INDIRECT(CONCATENATE("'2018-10'!W",TEXT(MATCH($C73,'2018-10'!$C$2:$C$100,0)+1,0)))="",AND(INDIRECT(CONCATENATE("'2018-11'!W",TEXT(MATCH($C73,'2018-11'!$C$2:$C$100,0)+1,0)))="",INDIRECT(CONCATENATE("'2018-10'!W",TEXT(MATCH($C73,'2018-10'!$C$2:$C$100,0)+1,0)))="")),"Н/Д",INDIRECT(CONCATENATE("'2018-11'!W",TEXT(MATCH($C73,'2018-11'!$C$2:$C$100,0)+1,0)))-INDIRECT(CONCATENATE("'2018-10'!W",TEXT(MATCH($C73,'2018-10'!$C$2:$C$100,0)+1,0))))</f>
        <v>20897147973.399994</v>
      </c>
    </row>
    <row r="74" spans="1:23" x14ac:dyDescent="0.25">
      <c r="A74" s="2" t="s">
        <v>87</v>
      </c>
      <c r="B74" s="2" t="s">
        <v>100</v>
      </c>
      <c r="C74" s="15">
        <v>66000000</v>
      </c>
      <c r="D74" s="2" t="s">
        <v>214</v>
      </c>
      <c r="E74" s="17">
        <f ca="1">IF(OR(INDIRECT(CONCATENATE("'2018-11'!E",TEXT(MATCH($C74,'2018-11'!$C$2:$C$100,0)+1,0)))="",INDIRECT(CONCATENATE("'2018-10'!E",TEXT(MATCH($C74,'2018-10'!$C$2:$C$100,0)+1,0)))="",AND(INDIRECT(CONCATENATE("'2018-11'!E",TEXT(MATCH($C74,'2018-11'!$C$2:$C$100,0)+1,0)))="",INDIRECT(CONCATENATE("'2018-10'!E",TEXT(MATCH($C74,'2018-10'!$C$2:$C$100,0)+1,0)))="")),"Н/Д",INDIRECT(CONCATENATE("'2018-11'!E",TEXT(MATCH($C74,'2018-11'!$C$2:$C$100,0)+1,0)))-INDIRECT(CONCATENATE("'2018-10'!E",TEXT(MATCH($C74,'2018-10'!$C$2:$C$100,0)+1,0))))</f>
        <v>5603495379</v>
      </c>
      <c r="F74" s="17">
        <f ca="1">IF(OR(INDIRECT(CONCATENATE("'2018-11'!F",TEXT(MATCH($C74,'2018-11'!$C$2:$C$100,0)+1,0)))="",INDIRECT(CONCATENATE("'2018-10'!F",TEXT(MATCH($C74,'2018-10'!$C$2:$C$100,0)+1,0)))="",AND(INDIRECT(CONCATENATE("'2018-11'!F",TEXT(MATCH($C74,'2018-11'!$C$2:$C$100,0)+1,0)))="",INDIRECT(CONCATENATE("'2018-10'!F",TEXT(MATCH($C74,'2018-10'!$C$2:$C$100,0)+1,0)))="")),"Н/Д",INDIRECT(CONCATENATE("'2018-11'!F",TEXT(MATCH($C74,'2018-11'!$C$2:$C$100,0)+1,0)))-INDIRECT(CONCATENATE("'2018-10'!F",TEXT(MATCH($C74,'2018-10'!$C$2:$C$100,0)+1,0))))</f>
        <v>4925683854.1100006</v>
      </c>
      <c r="G74" s="17">
        <f ca="1">IF(OR(INDIRECT(CONCATENATE("'2018-11'!G",TEXT(MATCH($C74,'2018-11'!$C$2:$C$100,0)+1,0)))="",INDIRECT(CONCATENATE("'2018-10'!G",TEXT(MATCH($C74,'2018-10'!$C$2:$C$100,0)+1,0)))="",AND(INDIRECT(CONCATENATE("'2018-11'!G",TEXT(MATCH($C74,'2018-11'!$C$2:$C$100,0)+1,0)))="",INDIRECT(CONCATENATE("'2018-10'!G",TEXT(MATCH($C74,'2018-10'!$C$2:$C$100,0)+1,0)))="")),"Н/Д",INDIRECT(CONCATENATE("'2018-11'!G",TEXT(MATCH($C74,'2018-11'!$C$2:$C$100,0)+1,0)))-INDIRECT(CONCATENATE("'2018-10'!G",TEXT(MATCH($C74,'2018-10'!$C$2:$C$100,0)+1,0))))</f>
        <v>1588962051.1599998</v>
      </c>
      <c r="H74" s="17">
        <f ca="1">IF(OR(INDIRECT(CONCATENATE("'2018-11'!H",TEXT(MATCH($C74,'2018-11'!$C$2:$C$100,0)+1,0)))="",INDIRECT(CONCATENATE("'2018-10'!H",TEXT(MATCH($C74,'2018-10'!$C$2:$C$100,0)+1,0)))="",AND(INDIRECT(CONCATENATE("'2018-11'!H",TEXT(MATCH($C74,'2018-11'!$C$2:$C$100,0)+1,0)))="",INDIRECT(CONCATENATE("'2018-10'!H",TEXT(MATCH($C74,'2018-10'!$C$2:$C$100,0)+1,0)))="")),"Н/Д",INDIRECT(CONCATENATE("'2018-11'!H",TEXT(MATCH($C74,'2018-11'!$C$2:$C$100,0)+1,0)))-INDIRECT(CONCATENATE("'2018-10'!H",TEXT(MATCH($C74,'2018-10'!$C$2:$C$100,0)+1,0))))</f>
        <v>1266834382.9399986</v>
      </c>
      <c r="I74" s="17">
        <f ca="1">IF(OR(INDIRECT(CONCATENATE("'2018-11'!I",TEXT(MATCH($C74,'2018-11'!$C$2:$C$100,0)+1,0)))="",INDIRECT(CONCATENATE("'2018-10'!I",TEXT(MATCH($C74,'2018-10'!$C$2:$C$100,0)+1,0)))="",AND(INDIRECT(CONCATENATE("'2018-11'!I",TEXT(MATCH($C74,'2018-11'!$C$2:$C$100,0)+1,0)))="",INDIRECT(CONCATENATE("'2018-10'!I",TEXT(MATCH($C74,'2018-10'!$C$2:$C$100,0)+1,0)))="")),"Н/Д",INDIRECT(CONCATENATE("'2018-11'!I",TEXT(MATCH($C74,'2018-11'!$C$2:$C$100,0)+1,0)))-INDIRECT(CONCATENATE("'2018-10'!I",TEXT(MATCH($C74,'2018-10'!$C$2:$C$100,0)+1,0))))</f>
        <v>422877010.69999981</v>
      </c>
      <c r="J74" s="17" t="str">
        <f ca="1">IF(OR(INDIRECT(CONCATENATE("'2018-11'!J",TEXT(MATCH($C74,'2018-11'!$C$2:$C$100,0)+1,0)))="",INDIRECT(CONCATENATE("'2018-10'!J",TEXT(MATCH($C74,'2018-10'!$C$2:$C$100,0)+1,0)))="",AND(INDIRECT(CONCATENATE("'2018-11'!J",TEXT(MATCH($C74,'2018-11'!$C$2:$C$100,0)+1,0)))="",INDIRECT(CONCATENATE("'2018-10'!J",TEXT(MATCH($C74,'2018-10'!$C$2:$C$100,0)+1,0)))="")),"Н/Д",INDIRECT(CONCATENATE("'2018-11'!J",TEXT(MATCH($C74,'2018-11'!$C$2:$C$100,0)+1,0)))-INDIRECT(CONCATENATE("'2018-10'!J",TEXT(MATCH($C74,'2018-10'!$C$2:$C$100,0)+1,0))))</f>
        <v>Н/Д</v>
      </c>
      <c r="K74" s="17">
        <f ca="1">IF(OR(INDIRECT(CONCATENATE("'2018-11'!K",TEXT(MATCH($C74,'2018-11'!$C$2:$C$100,0)+1,0)))="",INDIRECT(CONCATENATE("'2018-10'!K",TEXT(MATCH($C74,'2018-10'!$C$2:$C$100,0)+1,0)))="",AND(INDIRECT(CONCATENATE("'2018-11'!K",TEXT(MATCH($C74,'2018-11'!$C$2:$C$100,0)+1,0)))="",INDIRECT(CONCATENATE("'2018-10'!K",TEXT(MATCH($C74,'2018-10'!$C$2:$C$100,0)+1,0)))="")),"Н/Д",INDIRECT(CONCATENATE("'2018-11'!K",TEXT(MATCH($C74,'2018-11'!$C$2:$C$100,0)+1,0)))-INDIRECT(CONCATENATE("'2018-10'!K",TEXT(MATCH($C74,'2018-10'!$C$2:$C$100,0)+1,0))))</f>
        <v>394828381.82999992</v>
      </c>
      <c r="L74" s="17">
        <f ca="1">IF(OR(INDIRECT(CONCATENATE("'2018-11'!L",TEXT(MATCH($C74,'2018-11'!$C$2:$C$100,0)+1,0)))="",INDIRECT(CONCATENATE("'2018-10'!L",TEXT(MATCH($C74,'2018-10'!$C$2:$C$100,0)+1,0)))="",AND(INDIRECT(CONCATENATE("'2018-11'!L",TEXT(MATCH($C74,'2018-11'!$C$2:$C$100,0)+1,0)))="",INDIRECT(CONCATENATE("'2018-10'!L",TEXT(MATCH($C74,'2018-10'!$C$2:$C$100,0)+1,0)))="")),"Н/Д",INDIRECT(CONCATENATE("'2018-11'!L",TEXT(MATCH($C74,'2018-11'!$C$2:$C$100,0)+1,0)))-INDIRECT(CONCATENATE("'2018-10'!L",TEXT(MATCH($C74,'2018-10'!$C$2:$C$100,0)+1,0))))</f>
        <v>1097925081.7099996</v>
      </c>
      <c r="M74" s="17">
        <f ca="1">IF(OR(INDIRECT(CONCATENATE("'2018-11'!M",TEXT(MATCH($C74,'2018-11'!$C$2:$C$100,0)+1,0)))="",INDIRECT(CONCATENATE("'2018-10'!M",TEXT(MATCH($C74,'2018-10'!$C$2:$C$100,0)+1,0)))="",AND(INDIRECT(CONCATENATE("'2018-11'!M",TEXT(MATCH($C74,'2018-11'!$C$2:$C$100,0)+1,0)))="",INDIRECT(CONCATENATE("'2018-10'!M",TEXT(MATCH($C74,'2018-10'!$C$2:$C$100,0)+1,0)))="")),"Н/Д",INDIRECT(CONCATENATE("'2018-11'!M",TEXT(MATCH($C74,'2018-11'!$C$2:$C$100,0)+1,0)))-INDIRECT(CONCATENATE("'2018-10'!M",TEXT(MATCH($C74,'2018-10'!$C$2:$C$100,0)+1,0))))</f>
        <v>4411265.1099999994</v>
      </c>
      <c r="N74" s="17">
        <f ca="1">IF(OR(INDIRECT(CONCATENATE("'2018-11'!N",TEXT(MATCH($C74,'2018-11'!$C$2:$C$100,0)+1,0)))="",INDIRECT(CONCATENATE("'2018-10'!N",TEXT(MATCH($C74,'2018-10'!$C$2:$C$100,0)+1,0)))="",AND(INDIRECT(CONCATENATE("'2018-11'!N",TEXT(MATCH($C74,'2018-11'!$C$2:$C$100,0)+1,0)))="",INDIRECT(CONCATENATE("'2018-10'!N",TEXT(MATCH($C74,'2018-10'!$C$2:$C$100,0)+1,0)))="")),"Н/Д",INDIRECT(CONCATENATE("'2018-11'!N",TEXT(MATCH($C74,'2018-11'!$C$2:$C$100,0)+1,0)))-INDIRECT(CONCATENATE("'2018-10'!NE",TEXT(MATCH($C74,'2018-10'!$C$2:$C$100,0)+1,0))))</f>
        <v>224237238.43000001</v>
      </c>
      <c r="O74" s="17">
        <f ca="1">IF(OR(INDIRECT(CONCATENATE("'2018-11'!O",TEXT(MATCH($C74,'2018-11'!$C$2:$C$100,0)+1,0)))="",INDIRECT(CONCATENATE("'2018-10'!O",TEXT(MATCH($C74,'2018-10'!$C$2:$C$100,0)+1,0)))="",AND(INDIRECT(CONCATENATE("'2018-11'!O",TEXT(MATCH($C74,'2018-11'!$C$2:$C$100,0)+1,0)))="",INDIRECT(CONCATENATE("'2018-10'!O",TEXT(MATCH($C74,'2018-10'!$C$2:$C$100,0)+1,0)))="")),"Н/Д",INDIRECT(CONCATENATE("'2018-11'!O",TEXT(MATCH($C74,'2018-11'!$C$2:$C$100,0)+1,0)))-INDIRECT(CONCATENATE("'2018-10'!O",TEXT(MATCH($C74,'2018-10'!$C$2:$C$100,0)+1,0))))</f>
        <v>12219.579999999987</v>
      </c>
      <c r="P74" s="17">
        <f ca="1">IF(OR(INDIRECT(CONCATENATE("'2018-11'!P",TEXT(MATCH($C74,'2018-11'!$C$2:$C$100,0)+1,0)))="",INDIRECT(CONCATENATE("'2018-10'!P",TEXT(MATCH($C74,'2018-10'!$C$2:$C$100,0)+1,0)))="",AND(INDIRECT(CONCATENATE("'2018-11'!P",TEXT(MATCH($C74,'2018-11'!$C$2:$C$100,0)+1,0)))="",INDIRECT(CONCATENATE("'2018-10'!P",TEXT(MATCH($C74,'2018-10'!$C$2:$C$100,0)+1,0)))="")),"Н/Д",INDIRECT(CONCATENATE("'2018-11'!P",TEXT(MATCH($C74,'2018-11'!$C$2:$C$100,0)+1,0)))-INDIRECT(CONCATENATE("'2018-10'!P",TEXT(MATCH($C74,'2018-10'!$C$2:$C$100,0)+1,0))))</f>
        <v>40558537.900000036</v>
      </c>
      <c r="Q74" s="17">
        <f ca="1">IF(OR(INDIRECT(CONCATENATE("'2018-11'!Q",TEXT(MATCH($C74,'2018-11'!$C$2:$C$100,0)+1,0)))="",INDIRECT(CONCATENATE("'2018-10'!Q",TEXT(MATCH($C74,'2018-10'!$C$2:$C$100,0)+1,0)))="",AND(INDIRECT(CONCATENATE("'2018-11'!Q",TEXT(MATCH($C74,'2018-11'!$C$2:$C$100,0)+1,0)))="",INDIRECT(CONCATENATE("'2018-10'!Q",TEXT(MATCH($C74,'2018-10'!$C$2:$C$100,0)+1,0)))="")),"Н/Д",INDIRECT(CONCATENATE("'2018-11'!Q",TEXT(MATCH($C74,'2018-11'!$C$2:$C$100,0)+1,0)))-INDIRECT(CONCATENATE("'2018-10'!Q",TEXT(MATCH($C74,'2018-10'!$C$2:$C$100,0)+1,0))))</f>
        <v>16657609.110000014</v>
      </c>
      <c r="R74" s="17">
        <f ca="1">IF(OR(INDIRECT(CONCATENATE("'2018-11'!R",TEXT(MATCH($C74,'2018-11'!$C$2:$C$100,0)+1,0)))="",INDIRECT(CONCATENATE("'2018-10'!R",TEXT(MATCH($C74,'2018-10'!$C$2:$C$100,0)+1,0)))="",AND(INDIRECT(CONCATENATE("'2018-11'!R",TEXT(MATCH($C74,'2018-11'!$C$2:$C$100,0)+1,0)))="",INDIRECT(CONCATENATE("'2018-10'!R",TEXT(MATCH($C74,'2018-10'!$C$2:$C$100,0)+1,0)))="")),"Н/Д",INDIRECT(CONCATENATE("'2018-11'!R",TEXT(MATCH($C74,'2018-11'!$C$2:$C$100,0)+1,0)))-INDIRECT(CONCATENATE("'2018-10'!R",TEXT(MATCH($C74,'2018-10'!$C$2:$C$100,0)+1,0))))</f>
        <v>19478685.310000002</v>
      </c>
      <c r="S74" s="17">
        <f ca="1">IF(OR(INDIRECT(CONCATENATE("'2018-11'!S",TEXT(MATCH($C74,'2018-11'!$C$2:$C$100,0)+1,0)))="",INDIRECT(CONCATENATE("'2018-10'!S",TEXT(MATCH($C74,'2018-10'!$C$2:$C$100,0)+1,0)))="",AND(INDIRECT(CONCATENATE("'2018-11'!S",TEXT(MATCH($C74,'2018-11'!$C$2:$C$100,0)+1,0)))="",INDIRECT(CONCATENATE("'2018-10'!S",TEXT(MATCH($C74,'2018-10'!$C$2:$C$100,0)+1,0)))="")),"Н/Д",INDIRECT(CONCATENATE("'2018-11'!S",TEXT(MATCH($C74,'2018-11'!$C$2:$C$100,0)+1,0)))-INDIRECT(CONCATENATE("'2018-10'!S",TEXT(MATCH($C74,'2018-10'!$C$2:$C$100,0)+1,0))))</f>
        <v>38400</v>
      </c>
      <c r="T74" s="17">
        <f ca="1">IF(OR(INDIRECT(CONCATENATE("'2018-11'!T",TEXT(MATCH($C74,'2018-11'!$C$2:$C$100,0)+1,0)))="",INDIRECT(CONCATENATE("'2018-10'!T",TEXT(MATCH($C74,'2018-10'!$C$2:$C$100,0)+1,0)))="",AND(INDIRECT(CONCATENATE("'2018-11'!T",TEXT(MATCH($C74,'2018-11'!$C$2:$C$100,0)+1,0)))="",INDIRECT(CONCATENATE("'2018-10'!T",TEXT(MATCH($C74,'2018-10'!$C$2:$C$100,0)+1,0)))="")),"Н/Д",INDIRECT(CONCATENATE("'2018-11'!T",TEXT(MATCH($C74,'2018-11'!$C$2:$C$100,0)+1,0)))-INDIRECT(CONCATENATE("'2018-10'!T",TEXT(MATCH($C74,'2018-10'!$C$2:$C$100,0)+1,0))))</f>
        <v>45269490.930000007</v>
      </c>
      <c r="U74" s="17">
        <f ca="1">IF(OR(INDIRECT(CONCATENATE("'2018-11'!U",TEXT(MATCH($C74,'2018-11'!$C$2:$C$100,0)+1,0)))="",INDIRECT(CONCATENATE("'2018-10'!U",TEXT(MATCH($C74,'2018-10'!$C$2:$C$100,0)+1,0)))="",AND(INDIRECT(CONCATENATE("'2018-11'!U",TEXT(MATCH($C74,'2018-11'!$C$2:$C$100,0)+1,0)))="",INDIRECT(CONCATENATE("'2018-10'!U",TEXT(MATCH($C74,'2018-10'!$C$2:$C$100,0)+1,0)))="")),"Н/Д",INDIRECT(CONCATENATE("'2018-11'!U",TEXT(MATCH($C74,'2018-11'!$C$2:$C$100,0)+1,0)))-INDIRECT(CONCATENATE("'2018-10'!U",TEXT(MATCH($C74,'2018-10'!$C$2:$C$100,0)+1,0))))</f>
        <v>1134181.9300000002</v>
      </c>
      <c r="V74" s="17">
        <f ca="1">IF(OR(INDIRECT(CONCATENATE("'2018-11'!V",TEXT(MATCH($C74,'2018-11'!$C$2:$C$100,0)+1,0)))="",INDIRECT(CONCATENATE("'2018-10'!V",TEXT(MATCH($C74,'2018-10'!$C$2:$C$100,0)+1,0)))="",AND(INDIRECT(CONCATENATE("'2018-11'!V",TEXT(MATCH($C74,'2018-11'!$C$2:$C$100,0)+1,0)))="",INDIRECT(CONCATENATE("'2018-10'!V",TEXT(MATCH($C74,'2018-10'!$C$2:$C$100,0)+1,0)))="")),"Н/Д",INDIRECT(CONCATENATE("'2018-11'!V",TEXT(MATCH($C74,'2018-11'!$C$2:$C$100,0)+1,0)))-INDIRECT(CONCATENATE("'2018-10'!V",TEXT(MATCH($C74,'2018-10'!$C$2:$C$100,0)+1,0))))</f>
        <v>677811524.89000034</v>
      </c>
      <c r="W74" s="17">
        <f ca="1">IF(OR(INDIRECT(CONCATENATE("'2018-11'!W",TEXT(MATCH($C74,'2018-11'!$C$2:$C$100,0)+1,0)))="",INDIRECT(CONCATENATE("'2018-10'!W",TEXT(MATCH($C74,'2018-10'!$C$2:$C$100,0)+1,0)))="",AND(INDIRECT(CONCATENATE("'2018-11'!W",TEXT(MATCH($C74,'2018-11'!$C$2:$C$100,0)+1,0)))="",INDIRECT(CONCATENATE("'2018-10'!W",TEXT(MATCH($C74,'2018-10'!$C$2:$C$100,0)+1,0)))="")),"Н/Д",INDIRECT(CONCATENATE("'2018-11'!W",TEXT(MATCH($C74,'2018-11'!$C$2:$C$100,0)+1,0)))-INDIRECT(CONCATENATE("'2018-10'!W",TEXT(MATCH($C74,'2018-10'!$C$2:$C$100,0)+1,0))))</f>
        <v>16129474356.949997</v>
      </c>
    </row>
    <row r="75" spans="1:23" x14ac:dyDescent="0.25">
      <c r="A75" s="2" t="s">
        <v>87</v>
      </c>
      <c r="B75" s="2" t="s">
        <v>101</v>
      </c>
      <c r="C75" s="15">
        <v>68000000</v>
      </c>
      <c r="D75" s="2" t="s">
        <v>214</v>
      </c>
      <c r="E75" s="17">
        <f ca="1">IF(OR(INDIRECT(CONCATENATE("'2018-11'!E",TEXT(MATCH($C75,'2018-11'!$C$2:$C$100,0)+1,0)))="",INDIRECT(CONCATENATE("'2018-10'!E",TEXT(MATCH($C75,'2018-10'!$C$2:$C$100,0)+1,0)))="",AND(INDIRECT(CONCATENATE("'2018-11'!E",TEXT(MATCH($C75,'2018-11'!$C$2:$C$100,0)+1,0)))="",INDIRECT(CONCATENATE("'2018-10'!E",TEXT(MATCH($C75,'2018-10'!$C$2:$C$100,0)+1,0)))="")),"Н/Д",INDIRECT(CONCATENATE("'2018-11'!E",TEXT(MATCH($C75,'2018-11'!$C$2:$C$100,0)+1,0)))-INDIRECT(CONCATENATE("'2018-10'!E",TEXT(MATCH($C75,'2018-10'!$C$2:$C$100,0)+1,0))))</f>
        <v>5883153706.6199951</v>
      </c>
      <c r="F75" s="17">
        <f ca="1">IF(OR(INDIRECT(CONCATENATE("'2018-11'!F",TEXT(MATCH($C75,'2018-11'!$C$2:$C$100,0)+1,0)))="",INDIRECT(CONCATENATE("'2018-10'!F",TEXT(MATCH($C75,'2018-10'!$C$2:$C$100,0)+1,0)))="",AND(INDIRECT(CONCATENATE("'2018-11'!F",TEXT(MATCH($C75,'2018-11'!$C$2:$C$100,0)+1,0)))="",INDIRECT(CONCATENATE("'2018-10'!F",TEXT(MATCH($C75,'2018-10'!$C$2:$C$100,0)+1,0)))="")),"Н/Д",INDIRECT(CONCATENATE("'2018-11'!F",TEXT(MATCH($C75,'2018-11'!$C$2:$C$100,0)+1,0)))-INDIRECT(CONCATENATE("'2018-10'!F",TEXT(MATCH($C75,'2018-10'!$C$2:$C$100,0)+1,0))))</f>
        <v>3815270439.7200012</v>
      </c>
      <c r="G75" s="17">
        <f ca="1">IF(OR(INDIRECT(CONCATENATE("'2018-11'!G",TEXT(MATCH($C75,'2018-11'!$C$2:$C$100,0)+1,0)))="",INDIRECT(CONCATENATE("'2018-10'!G",TEXT(MATCH($C75,'2018-10'!$C$2:$C$100,0)+1,0)))="",AND(INDIRECT(CONCATENATE("'2018-11'!G",TEXT(MATCH($C75,'2018-11'!$C$2:$C$100,0)+1,0)))="",INDIRECT(CONCATENATE("'2018-10'!G",TEXT(MATCH($C75,'2018-10'!$C$2:$C$100,0)+1,0)))="")),"Н/Д",INDIRECT(CONCATENATE("'2018-11'!G",TEXT(MATCH($C75,'2018-11'!$C$2:$C$100,0)+1,0)))-INDIRECT(CONCATENATE("'2018-10'!G",TEXT(MATCH($C75,'2018-10'!$C$2:$C$100,0)+1,0))))</f>
        <v>684774748.46999979</v>
      </c>
      <c r="H75" s="17">
        <f ca="1">IF(OR(INDIRECT(CONCATENATE("'2018-11'!H",TEXT(MATCH($C75,'2018-11'!$C$2:$C$100,0)+1,0)))="",INDIRECT(CONCATENATE("'2018-10'!H",TEXT(MATCH($C75,'2018-10'!$C$2:$C$100,0)+1,0)))="",AND(INDIRECT(CONCATENATE("'2018-11'!H",TEXT(MATCH($C75,'2018-11'!$C$2:$C$100,0)+1,0)))="",INDIRECT(CONCATENATE("'2018-10'!H",TEXT(MATCH($C75,'2018-10'!$C$2:$C$100,0)+1,0)))="")),"Н/Д",INDIRECT(CONCATENATE("'2018-11'!H",TEXT(MATCH($C75,'2018-11'!$C$2:$C$100,0)+1,0)))-INDIRECT(CONCATENATE("'2018-10'!H",TEXT(MATCH($C75,'2018-10'!$C$2:$C$100,0)+1,0))))</f>
        <v>1003600749.4099998</v>
      </c>
      <c r="I75" s="17">
        <f ca="1">IF(OR(INDIRECT(CONCATENATE("'2018-11'!I",TEXT(MATCH($C75,'2018-11'!$C$2:$C$100,0)+1,0)))="",INDIRECT(CONCATENATE("'2018-10'!I",TEXT(MATCH($C75,'2018-10'!$C$2:$C$100,0)+1,0)))="",AND(INDIRECT(CONCATENATE("'2018-11'!I",TEXT(MATCH($C75,'2018-11'!$C$2:$C$100,0)+1,0)))="",INDIRECT(CONCATENATE("'2018-10'!I",TEXT(MATCH($C75,'2018-10'!$C$2:$C$100,0)+1,0)))="")),"Н/Д",INDIRECT(CONCATENATE("'2018-11'!I",TEXT(MATCH($C75,'2018-11'!$C$2:$C$100,0)+1,0)))-INDIRECT(CONCATENATE("'2018-10'!I",TEXT(MATCH($C75,'2018-10'!$C$2:$C$100,0)+1,0))))</f>
        <v>306621346.97000027</v>
      </c>
      <c r="J75" s="17" t="str">
        <f ca="1">IF(OR(INDIRECT(CONCATENATE("'2018-11'!J",TEXT(MATCH($C75,'2018-11'!$C$2:$C$100,0)+1,0)))="",INDIRECT(CONCATENATE("'2018-10'!J",TEXT(MATCH($C75,'2018-10'!$C$2:$C$100,0)+1,0)))="",AND(INDIRECT(CONCATENATE("'2018-11'!J",TEXT(MATCH($C75,'2018-11'!$C$2:$C$100,0)+1,0)))="",INDIRECT(CONCATENATE("'2018-10'!J",TEXT(MATCH($C75,'2018-10'!$C$2:$C$100,0)+1,0)))="")),"Н/Д",INDIRECT(CONCATENATE("'2018-11'!J",TEXT(MATCH($C75,'2018-11'!$C$2:$C$100,0)+1,0)))-INDIRECT(CONCATENATE("'2018-10'!J",TEXT(MATCH($C75,'2018-10'!$C$2:$C$100,0)+1,0))))</f>
        <v>Н/Д</v>
      </c>
      <c r="K75" s="17">
        <f ca="1">IF(OR(INDIRECT(CONCATENATE("'2018-11'!K",TEXT(MATCH($C75,'2018-11'!$C$2:$C$100,0)+1,0)))="",INDIRECT(CONCATENATE("'2018-10'!K",TEXT(MATCH($C75,'2018-10'!$C$2:$C$100,0)+1,0)))="",AND(INDIRECT(CONCATENATE("'2018-11'!K",TEXT(MATCH($C75,'2018-11'!$C$2:$C$100,0)+1,0)))="",INDIRECT(CONCATENATE("'2018-10'!K",TEXT(MATCH($C75,'2018-10'!$C$2:$C$100,0)+1,0)))="")),"Н/Д",INDIRECT(CONCATENATE("'2018-11'!K",TEXT(MATCH($C75,'2018-11'!$C$2:$C$100,0)+1,0)))-INDIRECT(CONCATENATE("'2018-10'!K",TEXT(MATCH($C75,'2018-10'!$C$2:$C$100,0)+1,0))))</f>
        <v>371034436.50999999</v>
      </c>
      <c r="L75" s="17">
        <f ca="1">IF(OR(INDIRECT(CONCATENATE("'2018-11'!L",TEXT(MATCH($C75,'2018-11'!$C$2:$C$100,0)+1,0)))="",INDIRECT(CONCATENATE("'2018-10'!L",TEXT(MATCH($C75,'2018-10'!$C$2:$C$100,0)+1,0)))="",AND(INDIRECT(CONCATENATE("'2018-11'!L",TEXT(MATCH($C75,'2018-11'!$C$2:$C$100,0)+1,0)))="",INDIRECT(CONCATENATE("'2018-10'!L",TEXT(MATCH($C75,'2018-10'!$C$2:$C$100,0)+1,0)))="")),"Н/Д",INDIRECT(CONCATENATE("'2018-11'!L",TEXT(MATCH($C75,'2018-11'!$C$2:$C$100,0)+1,0)))-INDIRECT(CONCATENATE("'2018-10'!L",TEXT(MATCH($C75,'2018-10'!$C$2:$C$100,0)+1,0))))</f>
        <v>1203715944.5300002</v>
      </c>
      <c r="M75" s="17">
        <f ca="1">IF(OR(INDIRECT(CONCATENATE("'2018-11'!M",TEXT(MATCH($C75,'2018-11'!$C$2:$C$100,0)+1,0)))="",INDIRECT(CONCATENATE("'2018-10'!M",TEXT(MATCH($C75,'2018-10'!$C$2:$C$100,0)+1,0)))="",AND(INDIRECT(CONCATENATE("'2018-11'!M",TEXT(MATCH($C75,'2018-11'!$C$2:$C$100,0)+1,0)))="",INDIRECT(CONCATENATE("'2018-10'!M",TEXT(MATCH($C75,'2018-10'!$C$2:$C$100,0)+1,0)))="")),"Н/Д",INDIRECT(CONCATENATE("'2018-11'!M",TEXT(MATCH($C75,'2018-11'!$C$2:$C$100,0)+1,0)))-INDIRECT(CONCATENATE("'2018-10'!M",TEXT(MATCH($C75,'2018-10'!$C$2:$C$100,0)+1,0))))</f>
        <v>1923856.540000001</v>
      </c>
      <c r="N75" s="17">
        <f ca="1">IF(OR(INDIRECT(CONCATENATE("'2018-11'!N",TEXT(MATCH($C75,'2018-11'!$C$2:$C$100,0)+1,0)))="",INDIRECT(CONCATENATE("'2018-10'!N",TEXT(MATCH($C75,'2018-10'!$C$2:$C$100,0)+1,0)))="",AND(INDIRECT(CONCATENATE("'2018-11'!N",TEXT(MATCH($C75,'2018-11'!$C$2:$C$100,0)+1,0)))="",INDIRECT(CONCATENATE("'2018-10'!N",TEXT(MATCH($C75,'2018-10'!$C$2:$C$100,0)+1,0)))="")),"Н/Д",INDIRECT(CONCATENATE("'2018-11'!N",TEXT(MATCH($C75,'2018-11'!$C$2:$C$100,0)+1,0)))-INDIRECT(CONCATENATE("'2018-10'!NE",TEXT(MATCH($C75,'2018-10'!$C$2:$C$100,0)+1,0))))</f>
        <v>254913391.81999999</v>
      </c>
      <c r="O75" s="17">
        <f ca="1">IF(OR(INDIRECT(CONCATENATE("'2018-11'!O",TEXT(MATCH($C75,'2018-11'!$C$2:$C$100,0)+1,0)))="",INDIRECT(CONCATENATE("'2018-10'!O",TEXT(MATCH($C75,'2018-10'!$C$2:$C$100,0)+1,0)))="",AND(INDIRECT(CONCATENATE("'2018-11'!O",TEXT(MATCH($C75,'2018-11'!$C$2:$C$100,0)+1,0)))="",INDIRECT(CONCATENATE("'2018-10'!O",TEXT(MATCH($C75,'2018-10'!$C$2:$C$100,0)+1,0)))="")),"Н/Д",INDIRECT(CONCATENATE("'2018-11'!O",TEXT(MATCH($C75,'2018-11'!$C$2:$C$100,0)+1,0)))-INDIRECT(CONCATENATE("'2018-10'!O",TEXT(MATCH($C75,'2018-10'!$C$2:$C$100,0)+1,0))))</f>
        <v>-507.54999999999927</v>
      </c>
      <c r="P75" s="17">
        <f ca="1">IF(OR(INDIRECT(CONCATENATE("'2018-11'!P",TEXT(MATCH($C75,'2018-11'!$C$2:$C$100,0)+1,0)))="",INDIRECT(CONCATENATE("'2018-10'!P",TEXT(MATCH($C75,'2018-10'!$C$2:$C$100,0)+1,0)))="",AND(INDIRECT(CONCATENATE("'2018-11'!P",TEXT(MATCH($C75,'2018-11'!$C$2:$C$100,0)+1,0)))="",INDIRECT(CONCATENATE("'2018-10'!P",TEXT(MATCH($C75,'2018-10'!$C$2:$C$100,0)+1,0)))="")),"Н/Д",INDIRECT(CONCATENATE("'2018-11'!P",TEXT(MATCH($C75,'2018-11'!$C$2:$C$100,0)+1,0)))-INDIRECT(CONCATENATE("'2018-10'!P",TEXT(MATCH($C75,'2018-10'!$C$2:$C$100,0)+1,0))))</f>
        <v>74425195.7700001</v>
      </c>
      <c r="Q75" s="17">
        <f ca="1">IF(OR(INDIRECT(CONCATENATE("'2018-11'!Q",TEXT(MATCH($C75,'2018-11'!$C$2:$C$100,0)+1,0)))="",INDIRECT(CONCATENATE("'2018-10'!Q",TEXT(MATCH($C75,'2018-10'!$C$2:$C$100,0)+1,0)))="",AND(INDIRECT(CONCATENATE("'2018-11'!Q",TEXT(MATCH($C75,'2018-11'!$C$2:$C$100,0)+1,0)))="",INDIRECT(CONCATENATE("'2018-10'!Q",TEXT(MATCH($C75,'2018-10'!$C$2:$C$100,0)+1,0)))="")),"Н/Д",INDIRECT(CONCATENATE("'2018-11'!Q",TEXT(MATCH($C75,'2018-11'!$C$2:$C$100,0)+1,0)))-INDIRECT(CONCATENATE("'2018-10'!Q",TEXT(MATCH($C75,'2018-10'!$C$2:$C$100,0)+1,0))))</f>
        <v>4521677.6999999955</v>
      </c>
      <c r="R75" s="17">
        <f ca="1">IF(OR(INDIRECT(CONCATENATE("'2018-11'!R",TEXT(MATCH($C75,'2018-11'!$C$2:$C$100,0)+1,0)))="",INDIRECT(CONCATENATE("'2018-10'!R",TEXT(MATCH($C75,'2018-10'!$C$2:$C$100,0)+1,0)))="",AND(INDIRECT(CONCATENATE("'2018-11'!R",TEXT(MATCH($C75,'2018-11'!$C$2:$C$100,0)+1,0)))="",INDIRECT(CONCATENATE("'2018-10'!R",TEXT(MATCH($C75,'2018-10'!$C$2:$C$100,0)+1,0)))="")),"Н/Д",INDIRECT(CONCATENATE("'2018-11'!R",TEXT(MATCH($C75,'2018-11'!$C$2:$C$100,0)+1,0)))-INDIRECT(CONCATENATE("'2018-10'!R",TEXT(MATCH($C75,'2018-10'!$C$2:$C$100,0)+1,0))))</f>
        <v>60289762.619999945</v>
      </c>
      <c r="S75" s="17">
        <f ca="1">IF(OR(INDIRECT(CONCATENATE("'2018-11'!S",TEXT(MATCH($C75,'2018-11'!$C$2:$C$100,0)+1,0)))="",INDIRECT(CONCATENATE("'2018-10'!S",TEXT(MATCH($C75,'2018-10'!$C$2:$C$100,0)+1,0)))="",AND(INDIRECT(CONCATENATE("'2018-11'!S",TEXT(MATCH($C75,'2018-11'!$C$2:$C$100,0)+1,0)))="",INDIRECT(CONCATENATE("'2018-10'!S",TEXT(MATCH($C75,'2018-10'!$C$2:$C$100,0)+1,0)))="")),"Н/Д",INDIRECT(CONCATENATE("'2018-11'!S",TEXT(MATCH($C75,'2018-11'!$C$2:$C$100,0)+1,0)))-INDIRECT(CONCATENATE("'2018-10'!S",TEXT(MATCH($C75,'2018-10'!$C$2:$C$100,0)+1,0))))</f>
        <v>15637839</v>
      </c>
      <c r="T75" s="17">
        <f ca="1">IF(OR(INDIRECT(CONCATENATE("'2018-11'!T",TEXT(MATCH($C75,'2018-11'!$C$2:$C$100,0)+1,0)))="",INDIRECT(CONCATENATE("'2018-10'!T",TEXT(MATCH($C75,'2018-10'!$C$2:$C$100,0)+1,0)))="",AND(INDIRECT(CONCATENATE("'2018-11'!T",TEXT(MATCH($C75,'2018-11'!$C$2:$C$100,0)+1,0)))="",INDIRECT(CONCATENATE("'2018-10'!T",TEXT(MATCH($C75,'2018-10'!$C$2:$C$100,0)+1,0)))="")),"Н/Д",INDIRECT(CONCATENATE("'2018-11'!T",TEXT(MATCH($C75,'2018-11'!$C$2:$C$100,0)+1,0)))-INDIRECT(CONCATENATE("'2018-10'!T",TEXT(MATCH($C75,'2018-10'!$C$2:$C$100,0)+1,0))))</f>
        <v>55240114.650000036</v>
      </c>
      <c r="U75" s="17">
        <f ca="1">IF(OR(INDIRECT(CONCATENATE("'2018-11'!U",TEXT(MATCH($C75,'2018-11'!$C$2:$C$100,0)+1,0)))="",INDIRECT(CONCATENATE("'2018-10'!U",TEXT(MATCH($C75,'2018-10'!$C$2:$C$100,0)+1,0)))="",AND(INDIRECT(CONCATENATE("'2018-11'!U",TEXT(MATCH($C75,'2018-11'!$C$2:$C$100,0)+1,0)))="",INDIRECT(CONCATENATE("'2018-10'!U",TEXT(MATCH($C75,'2018-10'!$C$2:$C$100,0)+1,0)))="")),"Н/Д",INDIRECT(CONCATENATE("'2018-11'!U",TEXT(MATCH($C75,'2018-11'!$C$2:$C$100,0)+1,0)))-INDIRECT(CONCATENATE("'2018-10'!U",TEXT(MATCH($C75,'2018-10'!$C$2:$C$100,0)+1,0))))</f>
        <v>20869.709999999963</v>
      </c>
      <c r="V75" s="17">
        <f ca="1">IF(OR(INDIRECT(CONCATENATE("'2018-11'!V",TEXT(MATCH($C75,'2018-11'!$C$2:$C$100,0)+1,0)))="",INDIRECT(CONCATENATE("'2018-10'!V",TEXT(MATCH($C75,'2018-10'!$C$2:$C$100,0)+1,0)))="",AND(INDIRECT(CONCATENATE("'2018-11'!V",TEXT(MATCH($C75,'2018-11'!$C$2:$C$100,0)+1,0)))="",INDIRECT(CONCATENATE("'2018-10'!V",TEXT(MATCH($C75,'2018-10'!$C$2:$C$100,0)+1,0)))="")),"Н/Д",INDIRECT(CONCATENATE("'2018-11'!V",TEXT(MATCH($C75,'2018-11'!$C$2:$C$100,0)+1,0)))-INDIRECT(CONCATENATE("'2018-10'!V",TEXT(MATCH($C75,'2018-10'!$C$2:$C$100,0)+1,0))))</f>
        <v>2067883266.8999996</v>
      </c>
      <c r="W75" s="17">
        <f ca="1">IF(OR(INDIRECT(CONCATENATE("'2018-11'!W",TEXT(MATCH($C75,'2018-11'!$C$2:$C$100,0)+1,0)))="",INDIRECT(CONCATENATE("'2018-10'!W",TEXT(MATCH($C75,'2018-10'!$C$2:$C$100,0)+1,0)))="",AND(INDIRECT(CONCATENATE("'2018-11'!W",TEXT(MATCH($C75,'2018-11'!$C$2:$C$100,0)+1,0)))="",INDIRECT(CONCATENATE("'2018-10'!W",TEXT(MATCH($C75,'2018-10'!$C$2:$C$100,0)+1,0)))="")),"Н/Д",INDIRECT(CONCATENATE("'2018-11'!W",TEXT(MATCH($C75,'2018-11'!$C$2:$C$100,0)+1,0)))-INDIRECT(CONCATENATE("'2018-10'!W",TEXT(MATCH($C75,'2018-10'!$C$2:$C$100,0)+1,0))))</f>
        <v>15575355855.610001</v>
      </c>
    </row>
    <row r="76" spans="1:23" x14ac:dyDescent="0.25">
      <c r="A76" s="2" t="s">
        <v>87</v>
      </c>
      <c r="B76" s="2" t="s">
        <v>102</v>
      </c>
      <c r="C76" s="15">
        <v>28000000</v>
      </c>
      <c r="D76" s="2" t="s">
        <v>214</v>
      </c>
      <c r="E76" s="17">
        <f ca="1">IF(OR(INDIRECT(CONCATENATE("'2018-11'!E",TEXT(MATCH($C76,'2018-11'!$C$2:$C$100,0)+1,0)))="",INDIRECT(CONCATENATE("'2018-10'!E",TEXT(MATCH($C76,'2018-10'!$C$2:$C$100,0)+1,0)))="",AND(INDIRECT(CONCATENATE("'2018-11'!E",TEXT(MATCH($C76,'2018-11'!$C$2:$C$100,0)+1,0)))="",INDIRECT(CONCATENATE("'2018-10'!E",TEXT(MATCH($C76,'2018-10'!$C$2:$C$100,0)+1,0)))="")),"Н/Д",INDIRECT(CONCATENATE("'2018-11'!E",TEXT(MATCH($C76,'2018-11'!$C$2:$C$100,0)+1,0)))-INDIRECT(CONCATENATE("'2018-10'!E",TEXT(MATCH($C76,'2018-10'!$C$2:$C$100,0)+1,0))))</f>
        <v>8879094990.0999985</v>
      </c>
      <c r="F76" s="17">
        <f ca="1">IF(OR(INDIRECT(CONCATENATE("'2018-11'!F",TEXT(MATCH($C76,'2018-11'!$C$2:$C$100,0)+1,0)))="",INDIRECT(CONCATENATE("'2018-10'!F",TEXT(MATCH($C76,'2018-10'!$C$2:$C$100,0)+1,0)))="",AND(INDIRECT(CONCATENATE("'2018-11'!F",TEXT(MATCH($C76,'2018-11'!$C$2:$C$100,0)+1,0)))="",INDIRECT(CONCATENATE("'2018-10'!F",TEXT(MATCH($C76,'2018-10'!$C$2:$C$100,0)+1,0)))="")),"Н/Д",INDIRECT(CONCATENATE("'2018-11'!F",TEXT(MATCH($C76,'2018-11'!$C$2:$C$100,0)+1,0)))-INDIRECT(CONCATENATE("'2018-10'!F",TEXT(MATCH($C76,'2018-10'!$C$2:$C$100,0)+1,0))))</f>
        <v>8162650037.0299988</v>
      </c>
      <c r="G76" s="17">
        <f ca="1">IF(OR(INDIRECT(CONCATENATE("'2018-11'!G",TEXT(MATCH($C76,'2018-11'!$C$2:$C$100,0)+1,0)))="",INDIRECT(CONCATENATE("'2018-10'!G",TEXT(MATCH($C76,'2018-10'!$C$2:$C$100,0)+1,0)))="",AND(INDIRECT(CONCATENATE("'2018-11'!G",TEXT(MATCH($C76,'2018-11'!$C$2:$C$100,0)+1,0)))="",INDIRECT(CONCATENATE("'2018-10'!G",TEXT(MATCH($C76,'2018-10'!$C$2:$C$100,0)+1,0)))="")),"Н/Д",INDIRECT(CONCATENATE("'2018-11'!G",TEXT(MATCH($C76,'2018-11'!$C$2:$C$100,0)+1,0)))-INDIRECT(CONCATENATE("'2018-10'!G",TEXT(MATCH($C76,'2018-10'!$C$2:$C$100,0)+1,0))))</f>
        <v>2207124331.4799995</v>
      </c>
      <c r="H76" s="17">
        <f ca="1">IF(OR(INDIRECT(CONCATENATE("'2018-11'!H",TEXT(MATCH($C76,'2018-11'!$C$2:$C$100,0)+1,0)))="",INDIRECT(CONCATENATE("'2018-10'!H",TEXT(MATCH($C76,'2018-10'!$C$2:$C$100,0)+1,0)))="",AND(INDIRECT(CONCATENATE("'2018-11'!H",TEXT(MATCH($C76,'2018-11'!$C$2:$C$100,0)+1,0)))="",INDIRECT(CONCATENATE("'2018-10'!H",TEXT(MATCH($C76,'2018-10'!$C$2:$C$100,0)+1,0)))="")),"Н/Д",INDIRECT(CONCATENATE("'2018-11'!H",TEXT(MATCH($C76,'2018-11'!$C$2:$C$100,0)+1,0)))-INDIRECT(CONCATENATE("'2018-10'!H",TEXT(MATCH($C76,'2018-10'!$C$2:$C$100,0)+1,0))))</f>
        <v>1798591830.4599991</v>
      </c>
      <c r="I76" s="17">
        <f ca="1">IF(OR(INDIRECT(CONCATENATE("'2018-11'!I",TEXT(MATCH($C76,'2018-11'!$C$2:$C$100,0)+1,0)))="",INDIRECT(CONCATENATE("'2018-10'!I",TEXT(MATCH($C76,'2018-10'!$C$2:$C$100,0)+1,0)))="",AND(INDIRECT(CONCATENATE("'2018-11'!I",TEXT(MATCH($C76,'2018-11'!$C$2:$C$100,0)+1,0)))="",INDIRECT(CONCATENATE("'2018-10'!I",TEXT(MATCH($C76,'2018-10'!$C$2:$C$100,0)+1,0)))="")),"Н/Д",INDIRECT(CONCATENATE("'2018-11'!I",TEXT(MATCH($C76,'2018-11'!$C$2:$C$100,0)+1,0)))-INDIRECT(CONCATENATE("'2018-10'!I",TEXT(MATCH($C76,'2018-10'!$C$2:$C$100,0)+1,0))))</f>
        <v>513150770.58000088</v>
      </c>
      <c r="J76" s="17" t="str">
        <f ca="1">IF(OR(INDIRECT(CONCATENATE("'2018-11'!J",TEXT(MATCH($C76,'2018-11'!$C$2:$C$100,0)+1,0)))="",INDIRECT(CONCATENATE("'2018-10'!J",TEXT(MATCH($C76,'2018-10'!$C$2:$C$100,0)+1,0)))="",AND(INDIRECT(CONCATENATE("'2018-11'!J",TEXT(MATCH($C76,'2018-11'!$C$2:$C$100,0)+1,0)))="",INDIRECT(CONCATENATE("'2018-10'!J",TEXT(MATCH($C76,'2018-10'!$C$2:$C$100,0)+1,0)))="")),"Н/Д",INDIRECT(CONCATENATE("'2018-11'!J",TEXT(MATCH($C76,'2018-11'!$C$2:$C$100,0)+1,0)))-INDIRECT(CONCATENATE("'2018-10'!J",TEXT(MATCH($C76,'2018-10'!$C$2:$C$100,0)+1,0))))</f>
        <v>Н/Д</v>
      </c>
      <c r="K76" s="17">
        <f ca="1">IF(OR(INDIRECT(CONCATENATE("'2018-11'!K",TEXT(MATCH($C76,'2018-11'!$C$2:$C$100,0)+1,0)))="",INDIRECT(CONCATENATE("'2018-10'!K",TEXT(MATCH($C76,'2018-10'!$C$2:$C$100,0)+1,0)))="",AND(INDIRECT(CONCATENATE("'2018-11'!K",TEXT(MATCH($C76,'2018-11'!$C$2:$C$100,0)+1,0)))="",INDIRECT(CONCATENATE("'2018-10'!K",TEXT(MATCH($C76,'2018-10'!$C$2:$C$100,0)+1,0)))="")),"Н/Д",INDIRECT(CONCATENATE("'2018-11'!K",TEXT(MATCH($C76,'2018-11'!$C$2:$C$100,0)+1,0)))-INDIRECT(CONCATENATE("'2018-10'!K",TEXT(MATCH($C76,'2018-10'!$C$2:$C$100,0)+1,0))))</f>
        <v>663366154.36000013</v>
      </c>
      <c r="L76" s="17">
        <f ca="1">IF(OR(INDIRECT(CONCATENATE("'2018-11'!L",TEXT(MATCH($C76,'2018-11'!$C$2:$C$100,0)+1,0)))="",INDIRECT(CONCATENATE("'2018-10'!L",TEXT(MATCH($C76,'2018-10'!$C$2:$C$100,0)+1,0)))="",AND(INDIRECT(CONCATENATE("'2018-11'!L",TEXT(MATCH($C76,'2018-11'!$C$2:$C$100,0)+1,0)))="",INDIRECT(CONCATENATE("'2018-10'!L",TEXT(MATCH($C76,'2018-10'!$C$2:$C$100,0)+1,0)))="")),"Н/Д",INDIRECT(CONCATENATE("'2018-11'!L",TEXT(MATCH($C76,'2018-11'!$C$2:$C$100,0)+1,0)))-INDIRECT(CONCATENATE("'2018-10'!L",TEXT(MATCH($C76,'2018-10'!$C$2:$C$100,0)+1,0))))</f>
        <v>2425810927.96</v>
      </c>
      <c r="M76" s="17">
        <f ca="1">IF(OR(INDIRECT(CONCATENATE("'2018-11'!M",TEXT(MATCH($C76,'2018-11'!$C$2:$C$100,0)+1,0)))="",INDIRECT(CONCATENATE("'2018-10'!M",TEXT(MATCH($C76,'2018-10'!$C$2:$C$100,0)+1,0)))="",AND(INDIRECT(CONCATENATE("'2018-11'!M",TEXT(MATCH($C76,'2018-11'!$C$2:$C$100,0)+1,0)))="",INDIRECT(CONCATENATE("'2018-10'!M",TEXT(MATCH($C76,'2018-10'!$C$2:$C$100,0)+1,0)))="")),"Н/Д",INDIRECT(CONCATENATE("'2018-11'!M",TEXT(MATCH($C76,'2018-11'!$C$2:$C$100,0)+1,0)))-INDIRECT(CONCATENATE("'2018-10'!M",TEXT(MATCH($C76,'2018-10'!$C$2:$C$100,0)+1,0))))</f>
        <v>6370051.3399999961</v>
      </c>
      <c r="N76" s="17">
        <f ca="1">IF(OR(INDIRECT(CONCATENATE("'2018-11'!N",TEXT(MATCH($C76,'2018-11'!$C$2:$C$100,0)+1,0)))="",INDIRECT(CONCATENATE("'2018-10'!N",TEXT(MATCH($C76,'2018-10'!$C$2:$C$100,0)+1,0)))="",AND(INDIRECT(CONCATENATE("'2018-11'!N",TEXT(MATCH($C76,'2018-11'!$C$2:$C$100,0)+1,0)))="",INDIRECT(CONCATENATE("'2018-10'!N",TEXT(MATCH($C76,'2018-10'!$C$2:$C$100,0)+1,0)))="")),"Н/Д",INDIRECT(CONCATENATE("'2018-11'!N",TEXT(MATCH($C76,'2018-11'!$C$2:$C$100,0)+1,0)))-INDIRECT(CONCATENATE("'2018-10'!NE",TEXT(MATCH($C76,'2018-10'!$C$2:$C$100,0)+1,0))))</f>
        <v>314257944.54000002</v>
      </c>
      <c r="O76" s="17">
        <f ca="1">IF(OR(INDIRECT(CONCATENATE("'2018-11'!O",TEXT(MATCH($C76,'2018-11'!$C$2:$C$100,0)+1,0)))="",INDIRECT(CONCATENATE("'2018-10'!O",TEXT(MATCH($C76,'2018-10'!$C$2:$C$100,0)+1,0)))="",AND(INDIRECT(CONCATENATE("'2018-11'!O",TEXT(MATCH($C76,'2018-11'!$C$2:$C$100,0)+1,0)))="",INDIRECT(CONCATENATE("'2018-10'!O",TEXT(MATCH($C76,'2018-10'!$C$2:$C$100,0)+1,0)))="")),"Н/Д",INDIRECT(CONCATENATE("'2018-11'!O",TEXT(MATCH($C76,'2018-11'!$C$2:$C$100,0)+1,0)))-INDIRECT(CONCATENATE("'2018-10'!O",TEXT(MATCH($C76,'2018-10'!$C$2:$C$100,0)+1,0))))</f>
        <v>64448.159999999974</v>
      </c>
      <c r="P76" s="17">
        <f ca="1">IF(OR(INDIRECT(CONCATENATE("'2018-11'!P",TEXT(MATCH($C76,'2018-11'!$C$2:$C$100,0)+1,0)))="",INDIRECT(CONCATENATE("'2018-10'!P",TEXT(MATCH($C76,'2018-10'!$C$2:$C$100,0)+1,0)))="",AND(INDIRECT(CONCATENATE("'2018-11'!P",TEXT(MATCH($C76,'2018-11'!$C$2:$C$100,0)+1,0)))="",INDIRECT(CONCATENATE("'2018-10'!P",TEXT(MATCH($C76,'2018-10'!$C$2:$C$100,0)+1,0)))="")),"Н/Д",INDIRECT(CONCATENATE("'2018-11'!P",TEXT(MATCH($C76,'2018-11'!$C$2:$C$100,0)+1,0)))-INDIRECT(CONCATENATE("'2018-10'!P",TEXT(MATCH($C76,'2018-10'!$C$2:$C$100,0)+1,0))))</f>
        <v>256369123.32000005</v>
      </c>
      <c r="Q76" s="17">
        <f ca="1">IF(OR(INDIRECT(CONCATENATE("'2018-11'!Q",TEXT(MATCH($C76,'2018-11'!$C$2:$C$100,0)+1,0)))="",INDIRECT(CONCATENATE("'2018-10'!Q",TEXT(MATCH($C76,'2018-10'!$C$2:$C$100,0)+1,0)))="",AND(INDIRECT(CONCATENATE("'2018-11'!Q",TEXT(MATCH($C76,'2018-11'!$C$2:$C$100,0)+1,0)))="",INDIRECT(CONCATENATE("'2018-10'!Q",TEXT(MATCH($C76,'2018-10'!$C$2:$C$100,0)+1,0)))="")),"Н/Д",INDIRECT(CONCATENATE("'2018-11'!Q",TEXT(MATCH($C76,'2018-11'!$C$2:$C$100,0)+1,0)))-INDIRECT(CONCATENATE("'2018-10'!Q",TEXT(MATCH($C76,'2018-10'!$C$2:$C$100,0)+1,0))))</f>
        <v>33945892.589999974</v>
      </c>
      <c r="R76" s="17">
        <f ca="1">IF(OR(INDIRECT(CONCATENATE("'2018-11'!R",TEXT(MATCH($C76,'2018-11'!$C$2:$C$100,0)+1,0)))="",INDIRECT(CONCATENATE("'2018-10'!R",TEXT(MATCH($C76,'2018-10'!$C$2:$C$100,0)+1,0)))="",AND(INDIRECT(CONCATENATE("'2018-11'!R",TEXT(MATCH($C76,'2018-11'!$C$2:$C$100,0)+1,0)))="",INDIRECT(CONCATENATE("'2018-10'!R",TEXT(MATCH($C76,'2018-10'!$C$2:$C$100,0)+1,0)))="")),"Н/Д",INDIRECT(CONCATENATE("'2018-11'!R",TEXT(MATCH($C76,'2018-11'!$C$2:$C$100,0)+1,0)))-INDIRECT(CONCATENATE("'2018-10'!R",TEXT(MATCH($C76,'2018-10'!$C$2:$C$100,0)+1,0))))</f>
        <v>76078828.419999957</v>
      </c>
      <c r="S76" s="17">
        <f ca="1">IF(OR(INDIRECT(CONCATENATE("'2018-11'!S",TEXT(MATCH($C76,'2018-11'!$C$2:$C$100,0)+1,0)))="",INDIRECT(CONCATENATE("'2018-10'!S",TEXT(MATCH($C76,'2018-10'!$C$2:$C$100,0)+1,0)))="",AND(INDIRECT(CONCATENATE("'2018-11'!S",TEXT(MATCH($C76,'2018-11'!$C$2:$C$100,0)+1,0)))="",INDIRECT(CONCATENATE("'2018-10'!S",TEXT(MATCH($C76,'2018-10'!$C$2:$C$100,0)+1,0)))="")),"Н/Д",INDIRECT(CONCATENATE("'2018-11'!S",TEXT(MATCH($C76,'2018-11'!$C$2:$C$100,0)+1,0)))-INDIRECT(CONCATENATE("'2018-10'!S",TEXT(MATCH($C76,'2018-10'!$C$2:$C$100,0)+1,0))))</f>
        <v>407708.75</v>
      </c>
      <c r="T76" s="17">
        <f ca="1">IF(OR(INDIRECT(CONCATENATE("'2018-11'!T",TEXT(MATCH($C76,'2018-11'!$C$2:$C$100,0)+1,0)))="",INDIRECT(CONCATENATE("'2018-10'!T",TEXT(MATCH($C76,'2018-10'!$C$2:$C$100,0)+1,0)))="",AND(INDIRECT(CONCATENATE("'2018-11'!T",TEXT(MATCH($C76,'2018-11'!$C$2:$C$100,0)+1,0)))="",INDIRECT(CONCATENATE("'2018-10'!T",TEXT(MATCH($C76,'2018-10'!$C$2:$C$100,0)+1,0)))="")),"Н/Д",INDIRECT(CONCATENATE("'2018-11'!T",TEXT(MATCH($C76,'2018-11'!$C$2:$C$100,0)+1,0)))-INDIRECT(CONCATENATE("'2018-10'!T",TEXT(MATCH($C76,'2018-10'!$C$2:$C$100,0)+1,0))))</f>
        <v>103819766.13</v>
      </c>
      <c r="U76" s="17">
        <f ca="1">IF(OR(INDIRECT(CONCATENATE("'2018-11'!U",TEXT(MATCH($C76,'2018-11'!$C$2:$C$100,0)+1,0)))="",INDIRECT(CONCATENATE("'2018-10'!U",TEXT(MATCH($C76,'2018-10'!$C$2:$C$100,0)+1,0)))="",AND(INDIRECT(CONCATENATE("'2018-11'!U",TEXT(MATCH($C76,'2018-11'!$C$2:$C$100,0)+1,0)))="",INDIRECT(CONCATENATE("'2018-10'!U",TEXT(MATCH($C76,'2018-10'!$C$2:$C$100,0)+1,0)))="")),"Н/Д",INDIRECT(CONCATENATE("'2018-11'!U",TEXT(MATCH($C76,'2018-11'!$C$2:$C$100,0)+1,0)))-INDIRECT(CONCATENATE("'2018-10'!U",TEXT(MATCH($C76,'2018-10'!$C$2:$C$100,0)+1,0))))</f>
        <v>1722933.37</v>
      </c>
      <c r="V76" s="17">
        <f ca="1">IF(OR(INDIRECT(CONCATENATE("'2018-11'!V",TEXT(MATCH($C76,'2018-11'!$C$2:$C$100,0)+1,0)))="",INDIRECT(CONCATENATE("'2018-10'!V",TEXT(MATCH($C76,'2018-10'!$C$2:$C$100,0)+1,0)))="",AND(INDIRECT(CONCATENATE("'2018-11'!V",TEXT(MATCH($C76,'2018-11'!$C$2:$C$100,0)+1,0)))="",INDIRECT(CONCATENATE("'2018-10'!V",TEXT(MATCH($C76,'2018-10'!$C$2:$C$100,0)+1,0)))="")),"Н/Д",INDIRECT(CONCATENATE("'2018-11'!V",TEXT(MATCH($C76,'2018-11'!$C$2:$C$100,0)+1,0)))-INDIRECT(CONCATENATE("'2018-10'!V",TEXT(MATCH($C76,'2018-10'!$C$2:$C$100,0)+1,0))))</f>
        <v>716444953.07000065</v>
      </c>
      <c r="W76" s="17">
        <f ca="1">IF(OR(INDIRECT(CONCATENATE("'2018-11'!W",TEXT(MATCH($C76,'2018-11'!$C$2:$C$100,0)+1,0)))="",INDIRECT(CONCATENATE("'2018-10'!W",TEXT(MATCH($C76,'2018-10'!$C$2:$C$100,0)+1,0)))="",AND(INDIRECT(CONCATENATE("'2018-11'!W",TEXT(MATCH($C76,'2018-11'!$C$2:$C$100,0)+1,0)))="",INDIRECT(CONCATENATE("'2018-10'!W",TEXT(MATCH($C76,'2018-10'!$C$2:$C$100,0)+1,0)))="")),"Н/Д",INDIRECT(CONCATENATE("'2018-11'!W",TEXT(MATCH($C76,'2018-11'!$C$2:$C$100,0)+1,0)))-INDIRECT(CONCATENATE("'2018-10'!W",TEXT(MATCH($C76,'2018-10'!$C$2:$C$100,0)+1,0))))</f>
        <v>25881792201.630005</v>
      </c>
    </row>
    <row r="77" spans="1:23" x14ac:dyDescent="0.25">
      <c r="A77" s="2" t="s">
        <v>87</v>
      </c>
      <c r="B77" s="2" t="s">
        <v>103</v>
      </c>
      <c r="C77" s="15">
        <v>70000000</v>
      </c>
      <c r="D77" s="2" t="s">
        <v>214</v>
      </c>
      <c r="E77" s="17">
        <f ca="1">IF(OR(INDIRECT(CONCATENATE("'2018-11'!E",TEXT(MATCH($C77,'2018-11'!$C$2:$C$100,0)+1,0)))="",INDIRECT(CONCATENATE("'2018-10'!E",TEXT(MATCH($C77,'2018-10'!$C$2:$C$100,0)+1,0)))="",AND(INDIRECT(CONCATENATE("'2018-11'!E",TEXT(MATCH($C77,'2018-11'!$C$2:$C$100,0)+1,0)))="",INDIRECT(CONCATENATE("'2018-10'!E",TEXT(MATCH($C77,'2018-10'!$C$2:$C$100,0)+1,0)))="")),"Н/Д",INDIRECT(CONCATENATE("'2018-11'!E",TEXT(MATCH($C77,'2018-11'!$C$2:$C$100,0)+1,0)))-INDIRECT(CONCATENATE("'2018-10'!E",TEXT(MATCH($C77,'2018-10'!$C$2:$C$100,0)+1,0))))</f>
        <v>11121195459.619995</v>
      </c>
      <c r="F77" s="17">
        <f ca="1">IF(OR(INDIRECT(CONCATENATE("'2018-11'!F",TEXT(MATCH($C77,'2018-11'!$C$2:$C$100,0)+1,0)))="",INDIRECT(CONCATENATE("'2018-10'!F",TEXT(MATCH($C77,'2018-10'!$C$2:$C$100,0)+1,0)))="",AND(INDIRECT(CONCATENATE("'2018-11'!F",TEXT(MATCH($C77,'2018-11'!$C$2:$C$100,0)+1,0)))="",INDIRECT(CONCATENATE("'2018-10'!F",TEXT(MATCH($C77,'2018-10'!$C$2:$C$100,0)+1,0)))="")),"Н/Д",INDIRECT(CONCATENATE("'2018-11'!F",TEXT(MATCH($C77,'2018-11'!$C$2:$C$100,0)+1,0)))-INDIRECT(CONCATENATE("'2018-10'!F",TEXT(MATCH($C77,'2018-10'!$C$2:$C$100,0)+1,0))))</f>
        <v>9863124697.1299973</v>
      </c>
      <c r="G77" s="17">
        <f ca="1">IF(OR(INDIRECT(CONCATENATE("'2018-11'!G",TEXT(MATCH($C77,'2018-11'!$C$2:$C$100,0)+1,0)))="",INDIRECT(CONCATENATE("'2018-10'!G",TEXT(MATCH($C77,'2018-10'!$C$2:$C$100,0)+1,0)))="",AND(INDIRECT(CONCATENATE("'2018-11'!G",TEXT(MATCH($C77,'2018-11'!$C$2:$C$100,0)+1,0)))="",INDIRECT(CONCATENATE("'2018-10'!G",TEXT(MATCH($C77,'2018-10'!$C$2:$C$100,0)+1,0)))="")),"Н/Д",INDIRECT(CONCATENATE("'2018-11'!G",TEXT(MATCH($C77,'2018-11'!$C$2:$C$100,0)+1,0)))-INDIRECT(CONCATENATE("'2018-10'!G",TEXT(MATCH($C77,'2018-10'!$C$2:$C$100,0)+1,0))))</f>
        <v>3548293334.7299995</v>
      </c>
      <c r="H77" s="17">
        <f ca="1">IF(OR(INDIRECT(CONCATENATE("'2018-11'!H",TEXT(MATCH($C77,'2018-11'!$C$2:$C$100,0)+1,0)))="",INDIRECT(CONCATENATE("'2018-10'!H",TEXT(MATCH($C77,'2018-10'!$C$2:$C$100,0)+1,0)))="",AND(INDIRECT(CONCATENATE("'2018-11'!H",TEXT(MATCH($C77,'2018-11'!$C$2:$C$100,0)+1,0)))="",INDIRECT(CONCATENATE("'2018-10'!H",TEXT(MATCH($C77,'2018-10'!$C$2:$C$100,0)+1,0)))="")),"Н/Д",INDIRECT(CONCATENATE("'2018-11'!H",TEXT(MATCH($C77,'2018-11'!$C$2:$C$100,0)+1,0)))-INDIRECT(CONCATENATE("'2018-10'!H",TEXT(MATCH($C77,'2018-10'!$C$2:$C$100,0)+1,0))))</f>
        <v>2180473132.6199989</v>
      </c>
      <c r="I77" s="17">
        <f ca="1">IF(OR(INDIRECT(CONCATENATE("'2018-11'!I",TEXT(MATCH($C77,'2018-11'!$C$2:$C$100,0)+1,0)))="",INDIRECT(CONCATENATE("'2018-10'!I",TEXT(MATCH($C77,'2018-10'!$C$2:$C$100,0)+1,0)))="",AND(INDIRECT(CONCATENATE("'2018-11'!I",TEXT(MATCH($C77,'2018-11'!$C$2:$C$100,0)+1,0)))="",INDIRECT(CONCATENATE("'2018-10'!I",TEXT(MATCH($C77,'2018-10'!$C$2:$C$100,0)+1,0)))="")),"Н/Д",INDIRECT(CONCATENATE("'2018-11'!I",TEXT(MATCH($C77,'2018-11'!$C$2:$C$100,0)+1,0)))-INDIRECT(CONCATENATE("'2018-10'!I",TEXT(MATCH($C77,'2018-10'!$C$2:$C$100,0)+1,0))))</f>
        <v>993734932.82999992</v>
      </c>
      <c r="J77" s="17" t="str">
        <f ca="1">IF(OR(INDIRECT(CONCATENATE("'2018-11'!J",TEXT(MATCH($C77,'2018-11'!$C$2:$C$100,0)+1,0)))="",INDIRECT(CONCATENATE("'2018-10'!J",TEXT(MATCH($C77,'2018-10'!$C$2:$C$100,0)+1,0)))="",AND(INDIRECT(CONCATENATE("'2018-11'!J",TEXT(MATCH($C77,'2018-11'!$C$2:$C$100,0)+1,0)))="",INDIRECT(CONCATENATE("'2018-10'!J",TEXT(MATCH($C77,'2018-10'!$C$2:$C$100,0)+1,0)))="")),"Н/Д",INDIRECT(CONCATENATE("'2018-11'!J",TEXT(MATCH($C77,'2018-11'!$C$2:$C$100,0)+1,0)))-INDIRECT(CONCATENATE("'2018-10'!J",TEXT(MATCH($C77,'2018-10'!$C$2:$C$100,0)+1,0))))</f>
        <v>Н/Д</v>
      </c>
      <c r="K77" s="17">
        <f ca="1">IF(OR(INDIRECT(CONCATENATE("'2018-11'!K",TEXT(MATCH($C77,'2018-11'!$C$2:$C$100,0)+1,0)))="",INDIRECT(CONCATENATE("'2018-10'!K",TEXT(MATCH($C77,'2018-10'!$C$2:$C$100,0)+1,0)))="",AND(INDIRECT(CONCATENATE("'2018-11'!K",TEXT(MATCH($C77,'2018-11'!$C$2:$C$100,0)+1,0)))="",INDIRECT(CONCATENATE("'2018-10'!K",TEXT(MATCH($C77,'2018-10'!$C$2:$C$100,0)+1,0)))="")),"Н/Д",INDIRECT(CONCATENATE("'2018-11'!K",TEXT(MATCH($C77,'2018-11'!$C$2:$C$100,0)+1,0)))-INDIRECT(CONCATENATE("'2018-10'!K",TEXT(MATCH($C77,'2018-10'!$C$2:$C$100,0)+1,0))))</f>
        <v>725324405.29999971</v>
      </c>
      <c r="L77" s="17">
        <f ca="1">IF(OR(INDIRECT(CONCATENATE("'2018-11'!L",TEXT(MATCH($C77,'2018-11'!$C$2:$C$100,0)+1,0)))="",INDIRECT(CONCATENATE("'2018-10'!L",TEXT(MATCH($C77,'2018-10'!$C$2:$C$100,0)+1,0)))="",AND(INDIRECT(CONCATENATE("'2018-11'!L",TEXT(MATCH($C77,'2018-11'!$C$2:$C$100,0)+1,0)))="",INDIRECT(CONCATENATE("'2018-10'!L",TEXT(MATCH($C77,'2018-10'!$C$2:$C$100,0)+1,0)))="")),"Н/Д",INDIRECT(CONCATENATE("'2018-11'!L",TEXT(MATCH($C77,'2018-11'!$C$2:$C$100,0)+1,0)))-INDIRECT(CONCATENATE("'2018-10'!L",TEXT(MATCH($C77,'2018-10'!$C$2:$C$100,0)+1,0))))</f>
        <v>1991824456.8299999</v>
      </c>
      <c r="M77" s="17">
        <f ca="1">IF(OR(INDIRECT(CONCATENATE("'2018-11'!M",TEXT(MATCH($C77,'2018-11'!$C$2:$C$100,0)+1,0)))="",INDIRECT(CONCATENATE("'2018-10'!M",TEXT(MATCH($C77,'2018-10'!$C$2:$C$100,0)+1,0)))="",AND(INDIRECT(CONCATENATE("'2018-11'!M",TEXT(MATCH($C77,'2018-11'!$C$2:$C$100,0)+1,0)))="",INDIRECT(CONCATENATE("'2018-10'!M",TEXT(MATCH($C77,'2018-10'!$C$2:$C$100,0)+1,0)))="")),"Н/Д",INDIRECT(CONCATENATE("'2018-11'!M",TEXT(MATCH($C77,'2018-11'!$C$2:$C$100,0)+1,0)))-INDIRECT(CONCATENATE("'2018-10'!M",TEXT(MATCH($C77,'2018-10'!$C$2:$C$100,0)+1,0))))</f>
        <v>19357513.639999986</v>
      </c>
      <c r="N77" s="17">
        <f ca="1">IF(OR(INDIRECT(CONCATENATE("'2018-11'!N",TEXT(MATCH($C77,'2018-11'!$C$2:$C$100,0)+1,0)))="",INDIRECT(CONCATENATE("'2018-10'!N",TEXT(MATCH($C77,'2018-10'!$C$2:$C$100,0)+1,0)))="",AND(INDIRECT(CONCATENATE("'2018-11'!N",TEXT(MATCH($C77,'2018-11'!$C$2:$C$100,0)+1,0)))="",INDIRECT(CONCATENATE("'2018-10'!N",TEXT(MATCH($C77,'2018-10'!$C$2:$C$100,0)+1,0)))="")),"Н/Д",INDIRECT(CONCATENATE("'2018-11'!N",TEXT(MATCH($C77,'2018-11'!$C$2:$C$100,0)+1,0)))-INDIRECT(CONCATENATE("'2018-10'!NE",TEXT(MATCH($C77,'2018-10'!$C$2:$C$100,0)+1,0))))</f>
        <v>369373177.00999999</v>
      </c>
      <c r="O77" s="17">
        <f ca="1">IF(OR(INDIRECT(CONCATENATE("'2018-11'!O",TEXT(MATCH($C77,'2018-11'!$C$2:$C$100,0)+1,0)))="",INDIRECT(CONCATENATE("'2018-10'!O",TEXT(MATCH($C77,'2018-10'!$C$2:$C$100,0)+1,0)))="",AND(INDIRECT(CONCATENATE("'2018-11'!O",TEXT(MATCH($C77,'2018-11'!$C$2:$C$100,0)+1,0)))="",INDIRECT(CONCATENATE("'2018-10'!O",TEXT(MATCH($C77,'2018-10'!$C$2:$C$100,0)+1,0)))="")),"Н/Д",INDIRECT(CONCATENATE("'2018-11'!O",TEXT(MATCH($C77,'2018-11'!$C$2:$C$100,0)+1,0)))-INDIRECT(CONCATENATE("'2018-10'!O",TEXT(MATCH($C77,'2018-10'!$C$2:$C$100,0)+1,0))))</f>
        <v>3060.9100000000035</v>
      </c>
      <c r="P77" s="17">
        <f ca="1">IF(OR(INDIRECT(CONCATENATE("'2018-11'!P",TEXT(MATCH($C77,'2018-11'!$C$2:$C$100,0)+1,0)))="",INDIRECT(CONCATENATE("'2018-10'!P",TEXT(MATCH($C77,'2018-10'!$C$2:$C$100,0)+1,0)))="",AND(INDIRECT(CONCATENATE("'2018-11'!P",TEXT(MATCH($C77,'2018-11'!$C$2:$C$100,0)+1,0)))="",INDIRECT(CONCATENATE("'2018-10'!P",TEXT(MATCH($C77,'2018-10'!$C$2:$C$100,0)+1,0)))="")),"Н/Д",INDIRECT(CONCATENATE("'2018-11'!P",TEXT(MATCH($C77,'2018-11'!$C$2:$C$100,0)+1,0)))-INDIRECT(CONCATENATE("'2018-10'!P",TEXT(MATCH($C77,'2018-10'!$C$2:$C$100,0)+1,0))))</f>
        <v>111408697.40999997</v>
      </c>
      <c r="Q77" s="17">
        <f ca="1">IF(OR(INDIRECT(CONCATENATE("'2018-11'!Q",TEXT(MATCH($C77,'2018-11'!$C$2:$C$100,0)+1,0)))="",INDIRECT(CONCATENATE("'2018-10'!Q",TEXT(MATCH($C77,'2018-10'!$C$2:$C$100,0)+1,0)))="",AND(INDIRECT(CONCATENATE("'2018-11'!Q",TEXT(MATCH($C77,'2018-11'!$C$2:$C$100,0)+1,0)))="",INDIRECT(CONCATENATE("'2018-10'!Q",TEXT(MATCH($C77,'2018-10'!$C$2:$C$100,0)+1,0)))="")),"Н/Д",INDIRECT(CONCATENATE("'2018-11'!Q",TEXT(MATCH($C77,'2018-11'!$C$2:$C$100,0)+1,0)))-INDIRECT(CONCATENATE("'2018-10'!Q",TEXT(MATCH($C77,'2018-10'!$C$2:$C$100,0)+1,0))))</f>
        <v>17630436.489999995</v>
      </c>
      <c r="R77" s="17">
        <f ca="1">IF(OR(INDIRECT(CONCATENATE("'2018-11'!R",TEXT(MATCH($C77,'2018-11'!$C$2:$C$100,0)+1,0)))="",INDIRECT(CONCATENATE("'2018-10'!R",TEXT(MATCH($C77,'2018-10'!$C$2:$C$100,0)+1,0)))="",AND(INDIRECT(CONCATENATE("'2018-11'!R",TEXT(MATCH($C77,'2018-11'!$C$2:$C$100,0)+1,0)))="",INDIRECT(CONCATENATE("'2018-10'!R",TEXT(MATCH($C77,'2018-10'!$C$2:$C$100,0)+1,0)))="")),"Н/Д",INDIRECT(CONCATENATE("'2018-11'!R",TEXT(MATCH($C77,'2018-11'!$C$2:$C$100,0)+1,0)))-INDIRECT(CONCATENATE("'2018-10'!R",TEXT(MATCH($C77,'2018-10'!$C$2:$C$100,0)+1,0))))</f>
        <v>88523064.129999995</v>
      </c>
      <c r="S77" s="17">
        <f ca="1">IF(OR(INDIRECT(CONCATENATE("'2018-11'!S",TEXT(MATCH($C77,'2018-11'!$C$2:$C$100,0)+1,0)))="",INDIRECT(CONCATENATE("'2018-10'!S",TEXT(MATCH($C77,'2018-10'!$C$2:$C$100,0)+1,0)))="",AND(INDIRECT(CONCATENATE("'2018-11'!S",TEXT(MATCH($C77,'2018-11'!$C$2:$C$100,0)+1,0)))="",INDIRECT(CONCATENATE("'2018-10'!S",TEXT(MATCH($C77,'2018-10'!$C$2:$C$100,0)+1,0)))="")),"Н/Д",INDIRECT(CONCATENATE("'2018-11'!S",TEXT(MATCH($C77,'2018-11'!$C$2:$C$100,0)+1,0)))-INDIRECT(CONCATENATE("'2018-10'!S",TEXT(MATCH($C77,'2018-10'!$C$2:$C$100,0)+1,0))))</f>
        <v>115621.73000000021</v>
      </c>
      <c r="T77" s="17">
        <f ca="1">IF(OR(INDIRECT(CONCATENATE("'2018-11'!T",TEXT(MATCH($C77,'2018-11'!$C$2:$C$100,0)+1,0)))="",INDIRECT(CONCATENATE("'2018-10'!T",TEXT(MATCH($C77,'2018-10'!$C$2:$C$100,0)+1,0)))="",AND(INDIRECT(CONCATENATE("'2018-11'!T",TEXT(MATCH($C77,'2018-11'!$C$2:$C$100,0)+1,0)))="",INDIRECT(CONCATENATE("'2018-10'!T",TEXT(MATCH($C77,'2018-10'!$C$2:$C$100,0)+1,0)))="")),"Н/Д",INDIRECT(CONCATENATE("'2018-11'!T",TEXT(MATCH($C77,'2018-11'!$C$2:$C$100,0)+1,0)))-INDIRECT(CONCATENATE("'2018-10'!T",TEXT(MATCH($C77,'2018-10'!$C$2:$C$100,0)+1,0))))</f>
        <v>84070063.5</v>
      </c>
      <c r="U77" s="17">
        <f ca="1">IF(OR(INDIRECT(CONCATENATE("'2018-11'!U",TEXT(MATCH($C77,'2018-11'!$C$2:$C$100,0)+1,0)))="",INDIRECT(CONCATENATE("'2018-10'!U",TEXT(MATCH($C77,'2018-10'!$C$2:$C$100,0)+1,0)))="",AND(INDIRECT(CONCATENATE("'2018-11'!U",TEXT(MATCH($C77,'2018-11'!$C$2:$C$100,0)+1,0)))="",INDIRECT(CONCATENATE("'2018-10'!U",TEXT(MATCH($C77,'2018-10'!$C$2:$C$100,0)+1,0)))="")),"Н/Д",INDIRECT(CONCATENATE("'2018-11'!U",TEXT(MATCH($C77,'2018-11'!$C$2:$C$100,0)+1,0)))-INDIRECT(CONCATENATE("'2018-10'!U",TEXT(MATCH($C77,'2018-10'!$C$2:$C$100,0)+1,0))))</f>
        <v>8476767.0200000107</v>
      </c>
      <c r="V77" s="17">
        <f ca="1">IF(OR(INDIRECT(CONCATENATE("'2018-11'!V",TEXT(MATCH($C77,'2018-11'!$C$2:$C$100,0)+1,0)))="",INDIRECT(CONCATENATE("'2018-10'!V",TEXT(MATCH($C77,'2018-10'!$C$2:$C$100,0)+1,0)))="",AND(INDIRECT(CONCATENATE("'2018-11'!V",TEXT(MATCH($C77,'2018-11'!$C$2:$C$100,0)+1,0)))="",INDIRECT(CONCATENATE("'2018-10'!V",TEXT(MATCH($C77,'2018-10'!$C$2:$C$100,0)+1,0)))="")),"Н/Д",INDIRECT(CONCATENATE("'2018-11'!V",TEXT(MATCH($C77,'2018-11'!$C$2:$C$100,0)+1,0)))-INDIRECT(CONCATENATE("'2018-10'!V",TEXT(MATCH($C77,'2018-10'!$C$2:$C$100,0)+1,0))))</f>
        <v>1258070762.4899998</v>
      </c>
      <c r="W77" s="17">
        <f ca="1">IF(OR(INDIRECT(CONCATENATE("'2018-11'!W",TEXT(MATCH($C77,'2018-11'!$C$2:$C$100,0)+1,0)))="",INDIRECT(CONCATENATE("'2018-10'!W",TEXT(MATCH($C77,'2018-10'!$C$2:$C$100,0)+1,0)))="",AND(INDIRECT(CONCATENATE("'2018-11'!W",TEXT(MATCH($C77,'2018-11'!$C$2:$C$100,0)+1,0)))="",INDIRECT(CONCATENATE("'2018-10'!W",TEXT(MATCH($C77,'2018-10'!$C$2:$C$100,0)+1,0)))="")),"Н/Д",INDIRECT(CONCATENATE("'2018-11'!W",TEXT(MATCH($C77,'2018-11'!$C$2:$C$100,0)+1,0)))-INDIRECT(CONCATENATE("'2018-10'!W",TEXT(MATCH($C77,'2018-10'!$C$2:$C$100,0)+1,0))))</f>
        <v>32050869645.550018</v>
      </c>
    </row>
    <row r="78" spans="1:23" x14ac:dyDescent="0.25">
      <c r="A78" s="2" t="s">
        <v>87</v>
      </c>
      <c r="B78" s="2" t="s">
        <v>104</v>
      </c>
      <c r="C78" s="15">
        <v>78000000</v>
      </c>
      <c r="D78" s="2" t="s">
        <v>214</v>
      </c>
      <c r="E78" s="17">
        <f ca="1">IF(OR(INDIRECT(CONCATENATE("'2018-11'!E",TEXT(MATCH($C78,'2018-11'!$C$2:$C$100,0)+1,0)))="",INDIRECT(CONCATENATE("'2018-10'!E",TEXT(MATCH($C78,'2018-10'!$C$2:$C$100,0)+1,0)))="",AND(INDIRECT(CONCATENATE("'2018-11'!E",TEXT(MATCH($C78,'2018-11'!$C$2:$C$100,0)+1,0)))="",INDIRECT(CONCATENATE("'2018-10'!E",TEXT(MATCH($C78,'2018-10'!$C$2:$C$100,0)+1,0)))="")),"Н/Д",INDIRECT(CONCATENATE("'2018-11'!E",TEXT(MATCH($C78,'2018-11'!$C$2:$C$100,0)+1,0)))-INDIRECT(CONCATENATE("'2018-10'!E",TEXT(MATCH($C78,'2018-10'!$C$2:$C$100,0)+1,0))))</f>
        <v>9067376937.2200012</v>
      </c>
      <c r="F78" s="17">
        <f ca="1">IF(OR(INDIRECT(CONCATENATE("'2018-11'!F",TEXT(MATCH($C78,'2018-11'!$C$2:$C$100,0)+1,0)))="",INDIRECT(CONCATENATE("'2018-10'!F",TEXT(MATCH($C78,'2018-10'!$C$2:$C$100,0)+1,0)))="",AND(INDIRECT(CONCATENATE("'2018-11'!F",TEXT(MATCH($C78,'2018-11'!$C$2:$C$100,0)+1,0)))="",INDIRECT(CONCATENATE("'2018-10'!F",TEXT(MATCH($C78,'2018-10'!$C$2:$C$100,0)+1,0)))="")),"Н/Д",INDIRECT(CONCATENATE("'2018-11'!F",TEXT(MATCH($C78,'2018-11'!$C$2:$C$100,0)+1,0)))-INDIRECT(CONCATENATE("'2018-10'!F",TEXT(MATCH($C78,'2018-10'!$C$2:$C$100,0)+1,0))))</f>
        <v>8254514367.4899979</v>
      </c>
      <c r="G78" s="17">
        <f ca="1">IF(OR(INDIRECT(CONCATENATE("'2018-11'!G",TEXT(MATCH($C78,'2018-11'!$C$2:$C$100,0)+1,0)))="",INDIRECT(CONCATENATE("'2018-10'!G",TEXT(MATCH($C78,'2018-10'!$C$2:$C$100,0)+1,0)))="",AND(INDIRECT(CONCATENATE("'2018-11'!G",TEXT(MATCH($C78,'2018-11'!$C$2:$C$100,0)+1,0)))="",INDIRECT(CONCATENATE("'2018-10'!G",TEXT(MATCH($C78,'2018-10'!$C$2:$C$100,0)+1,0)))="")),"Н/Д",INDIRECT(CONCATENATE("'2018-11'!G",TEXT(MATCH($C78,'2018-11'!$C$2:$C$100,0)+1,0)))-INDIRECT(CONCATENATE("'2018-10'!G",TEXT(MATCH($C78,'2018-10'!$C$2:$C$100,0)+1,0))))</f>
        <v>2345357969.6899986</v>
      </c>
      <c r="H78" s="17">
        <f ca="1">IF(OR(INDIRECT(CONCATENATE("'2018-11'!H",TEXT(MATCH($C78,'2018-11'!$C$2:$C$100,0)+1,0)))="",INDIRECT(CONCATENATE("'2018-10'!H",TEXT(MATCH($C78,'2018-10'!$C$2:$C$100,0)+1,0)))="",AND(INDIRECT(CONCATENATE("'2018-11'!H",TEXT(MATCH($C78,'2018-11'!$C$2:$C$100,0)+1,0)))="",INDIRECT(CONCATENATE("'2018-10'!H",TEXT(MATCH($C78,'2018-10'!$C$2:$C$100,0)+1,0)))="")),"Н/Д",INDIRECT(CONCATENATE("'2018-11'!H",TEXT(MATCH($C78,'2018-11'!$C$2:$C$100,0)+1,0)))-INDIRECT(CONCATENATE("'2018-10'!H",TEXT(MATCH($C78,'2018-10'!$C$2:$C$100,0)+1,0))))</f>
        <v>1956175887.3400002</v>
      </c>
      <c r="I78" s="17">
        <f ca="1">IF(OR(INDIRECT(CONCATENATE("'2018-11'!I",TEXT(MATCH($C78,'2018-11'!$C$2:$C$100,0)+1,0)))="",INDIRECT(CONCATENATE("'2018-10'!I",TEXT(MATCH($C78,'2018-10'!$C$2:$C$100,0)+1,0)))="",AND(INDIRECT(CONCATENATE("'2018-11'!I",TEXT(MATCH($C78,'2018-11'!$C$2:$C$100,0)+1,0)))="",INDIRECT(CONCATENATE("'2018-10'!I",TEXT(MATCH($C78,'2018-10'!$C$2:$C$100,0)+1,0)))="")),"Н/Д",INDIRECT(CONCATENATE("'2018-11'!I",TEXT(MATCH($C78,'2018-11'!$C$2:$C$100,0)+1,0)))-INDIRECT(CONCATENATE("'2018-10'!I",TEXT(MATCH($C78,'2018-10'!$C$2:$C$100,0)+1,0))))</f>
        <v>877432894.29000092</v>
      </c>
      <c r="J78" s="17" t="str">
        <f ca="1">IF(OR(INDIRECT(CONCATENATE("'2018-11'!J",TEXT(MATCH($C78,'2018-11'!$C$2:$C$100,0)+1,0)))="",INDIRECT(CONCATENATE("'2018-10'!J",TEXT(MATCH($C78,'2018-10'!$C$2:$C$100,0)+1,0)))="",AND(INDIRECT(CONCATENATE("'2018-11'!J",TEXT(MATCH($C78,'2018-11'!$C$2:$C$100,0)+1,0)))="",INDIRECT(CONCATENATE("'2018-10'!J",TEXT(MATCH($C78,'2018-10'!$C$2:$C$100,0)+1,0)))="")),"Н/Д",INDIRECT(CONCATENATE("'2018-11'!J",TEXT(MATCH($C78,'2018-11'!$C$2:$C$100,0)+1,0)))-INDIRECT(CONCATENATE("'2018-10'!J",TEXT(MATCH($C78,'2018-10'!$C$2:$C$100,0)+1,0))))</f>
        <v>Н/Д</v>
      </c>
      <c r="K78" s="17">
        <f ca="1">IF(OR(INDIRECT(CONCATENATE("'2018-11'!K",TEXT(MATCH($C78,'2018-11'!$C$2:$C$100,0)+1,0)))="",INDIRECT(CONCATENATE("'2018-10'!K",TEXT(MATCH($C78,'2018-10'!$C$2:$C$100,0)+1,0)))="",AND(INDIRECT(CONCATENATE("'2018-11'!K",TEXT(MATCH($C78,'2018-11'!$C$2:$C$100,0)+1,0)))="",INDIRECT(CONCATENATE("'2018-10'!K",TEXT(MATCH($C78,'2018-10'!$C$2:$C$100,0)+1,0)))="")),"Н/Д",INDIRECT(CONCATENATE("'2018-11'!K",TEXT(MATCH($C78,'2018-11'!$C$2:$C$100,0)+1,0)))-INDIRECT(CONCATENATE("'2018-10'!K",TEXT(MATCH($C78,'2018-10'!$C$2:$C$100,0)+1,0))))</f>
        <v>608983241.40999985</v>
      </c>
      <c r="L78" s="17">
        <f ca="1">IF(OR(INDIRECT(CONCATENATE("'2018-11'!L",TEXT(MATCH($C78,'2018-11'!$C$2:$C$100,0)+1,0)))="",INDIRECT(CONCATENATE("'2018-10'!L",TEXT(MATCH($C78,'2018-10'!$C$2:$C$100,0)+1,0)))="",AND(INDIRECT(CONCATENATE("'2018-11'!L",TEXT(MATCH($C78,'2018-11'!$C$2:$C$100,0)+1,0)))="",INDIRECT(CONCATENATE("'2018-10'!L",TEXT(MATCH($C78,'2018-10'!$C$2:$C$100,0)+1,0)))="")),"Н/Д",INDIRECT(CONCATENATE("'2018-11'!L",TEXT(MATCH($C78,'2018-11'!$C$2:$C$100,0)+1,0)))-INDIRECT(CONCATENATE("'2018-10'!L",TEXT(MATCH($C78,'2018-10'!$C$2:$C$100,0)+1,0))))</f>
        <v>2119346140.8000002</v>
      </c>
      <c r="M78" s="17">
        <f ca="1">IF(OR(INDIRECT(CONCATENATE("'2018-11'!M",TEXT(MATCH($C78,'2018-11'!$C$2:$C$100,0)+1,0)))="",INDIRECT(CONCATENATE("'2018-10'!M",TEXT(MATCH($C78,'2018-10'!$C$2:$C$100,0)+1,0)))="",AND(INDIRECT(CONCATENATE("'2018-11'!M",TEXT(MATCH($C78,'2018-11'!$C$2:$C$100,0)+1,0)))="",INDIRECT(CONCATENATE("'2018-10'!M",TEXT(MATCH($C78,'2018-10'!$C$2:$C$100,0)+1,0)))="")),"Н/Д",INDIRECT(CONCATENATE("'2018-11'!M",TEXT(MATCH($C78,'2018-11'!$C$2:$C$100,0)+1,0)))-INDIRECT(CONCATENATE("'2018-10'!M",TEXT(MATCH($C78,'2018-10'!$C$2:$C$100,0)+1,0))))</f>
        <v>10153549.050000001</v>
      </c>
      <c r="N78" s="17">
        <f ca="1">IF(OR(INDIRECT(CONCATENATE("'2018-11'!N",TEXT(MATCH($C78,'2018-11'!$C$2:$C$100,0)+1,0)))="",INDIRECT(CONCATENATE("'2018-10'!N",TEXT(MATCH($C78,'2018-10'!$C$2:$C$100,0)+1,0)))="",AND(INDIRECT(CONCATENATE("'2018-11'!N",TEXT(MATCH($C78,'2018-11'!$C$2:$C$100,0)+1,0)))="",INDIRECT(CONCATENATE("'2018-10'!N",TEXT(MATCH($C78,'2018-10'!$C$2:$C$100,0)+1,0)))="")),"Н/Д",INDIRECT(CONCATENATE("'2018-11'!N",TEXT(MATCH($C78,'2018-11'!$C$2:$C$100,0)+1,0)))-INDIRECT(CONCATENATE("'2018-10'!NE",TEXT(MATCH($C78,'2018-10'!$C$2:$C$100,0)+1,0))))</f>
        <v>350237480.14999998</v>
      </c>
      <c r="O78" s="17">
        <f ca="1">IF(OR(INDIRECT(CONCATENATE("'2018-11'!O",TEXT(MATCH($C78,'2018-11'!$C$2:$C$100,0)+1,0)))="",INDIRECT(CONCATENATE("'2018-10'!O",TEXT(MATCH($C78,'2018-10'!$C$2:$C$100,0)+1,0)))="",AND(INDIRECT(CONCATENATE("'2018-11'!O",TEXT(MATCH($C78,'2018-11'!$C$2:$C$100,0)+1,0)))="",INDIRECT(CONCATENATE("'2018-10'!O",TEXT(MATCH($C78,'2018-10'!$C$2:$C$100,0)+1,0)))="")),"Н/Д",INDIRECT(CONCATENATE("'2018-11'!O",TEXT(MATCH($C78,'2018-11'!$C$2:$C$100,0)+1,0)))-INDIRECT(CONCATENATE("'2018-10'!O",TEXT(MATCH($C78,'2018-10'!$C$2:$C$100,0)+1,0))))</f>
        <v>21671.989999999758</v>
      </c>
      <c r="P78" s="17">
        <f ca="1">IF(OR(INDIRECT(CONCATENATE("'2018-11'!P",TEXT(MATCH($C78,'2018-11'!$C$2:$C$100,0)+1,0)))="",INDIRECT(CONCATENATE("'2018-10'!P",TEXT(MATCH($C78,'2018-10'!$C$2:$C$100,0)+1,0)))="",AND(INDIRECT(CONCATENATE("'2018-11'!P",TEXT(MATCH($C78,'2018-11'!$C$2:$C$100,0)+1,0)))="",INDIRECT(CONCATENATE("'2018-10'!P",TEXT(MATCH($C78,'2018-10'!$C$2:$C$100,0)+1,0)))="")),"Н/Д",INDIRECT(CONCATENATE("'2018-11'!P",TEXT(MATCH($C78,'2018-11'!$C$2:$C$100,0)+1,0)))-INDIRECT(CONCATENATE("'2018-10'!P",TEXT(MATCH($C78,'2018-10'!$C$2:$C$100,0)+1,0))))</f>
        <v>100094149.24000001</v>
      </c>
      <c r="Q78" s="17">
        <f ca="1">IF(OR(INDIRECT(CONCATENATE("'2018-11'!Q",TEXT(MATCH($C78,'2018-11'!$C$2:$C$100,0)+1,0)))="",INDIRECT(CONCATENATE("'2018-10'!Q",TEXT(MATCH($C78,'2018-10'!$C$2:$C$100,0)+1,0)))="",AND(INDIRECT(CONCATENATE("'2018-11'!Q",TEXT(MATCH($C78,'2018-11'!$C$2:$C$100,0)+1,0)))="",INDIRECT(CONCATENATE("'2018-10'!Q",TEXT(MATCH($C78,'2018-10'!$C$2:$C$100,0)+1,0)))="")),"Н/Д",INDIRECT(CONCATENATE("'2018-11'!Q",TEXT(MATCH($C78,'2018-11'!$C$2:$C$100,0)+1,0)))-INDIRECT(CONCATENATE("'2018-10'!Q",TEXT(MATCH($C78,'2018-10'!$C$2:$C$100,0)+1,0))))</f>
        <v>10447864.639999986</v>
      </c>
      <c r="R78" s="17">
        <f ca="1">IF(OR(INDIRECT(CONCATENATE("'2018-11'!R",TEXT(MATCH($C78,'2018-11'!$C$2:$C$100,0)+1,0)))="",INDIRECT(CONCATENATE("'2018-10'!R",TEXT(MATCH($C78,'2018-10'!$C$2:$C$100,0)+1,0)))="",AND(INDIRECT(CONCATENATE("'2018-11'!R",TEXT(MATCH($C78,'2018-11'!$C$2:$C$100,0)+1,0)))="",INDIRECT(CONCATENATE("'2018-10'!R",TEXT(MATCH($C78,'2018-10'!$C$2:$C$100,0)+1,0)))="")),"Н/Д",INDIRECT(CONCATENATE("'2018-11'!R",TEXT(MATCH($C78,'2018-11'!$C$2:$C$100,0)+1,0)))-INDIRECT(CONCATENATE("'2018-10'!R",TEXT(MATCH($C78,'2018-10'!$C$2:$C$100,0)+1,0))))</f>
        <v>52601652.360000014</v>
      </c>
      <c r="S78" s="17">
        <f ca="1">IF(OR(INDIRECT(CONCATENATE("'2018-11'!S",TEXT(MATCH($C78,'2018-11'!$C$2:$C$100,0)+1,0)))="",INDIRECT(CONCATENATE("'2018-10'!S",TEXT(MATCH($C78,'2018-10'!$C$2:$C$100,0)+1,0)))="",AND(INDIRECT(CONCATENATE("'2018-11'!S",TEXT(MATCH($C78,'2018-11'!$C$2:$C$100,0)+1,0)))="",INDIRECT(CONCATENATE("'2018-10'!S",TEXT(MATCH($C78,'2018-10'!$C$2:$C$100,0)+1,0)))="")),"Н/Д",INDIRECT(CONCATENATE("'2018-11'!S",TEXT(MATCH($C78,'2018-11'!$C$2:$C$100,0)+1,0)))-INDIRECT(CONCATENATE("'2018-10'!S",TEXT(MATCH($C78,'2018-10'!$C$2:$C$100,0)+1,0))))</f>
        <v>36000</v>
      </c>
      <c r="T78" s="17">
        <f ca="1">IF(OR(INDIRECT(CONCATENATE("'2018-11'!T",TEXT(MATCH($C78,'2018-11'!$C$2:$C$100,0)+1,0)))="",INDIRECT(CONCATENATE("'2018-10'!T",TEXT(MATCH($C78,'2018-10'!$C$2:$C$100,0)+1,0)))="",AND(INDIRECT(CONCATENATE("'2018-11'!T",TEXT(MATCH($C78,'2018-11'!$C$2:$C$100,0)+1,0)))="",INDIRECT(CONCATENATE("'2018-10'!T",TEXT(MATCH($C78,'2018-10'!$C$2:$C$100,0)+1,0)))="")),"Н/Д",INDIRECT(CONCATENATE("'2018-11'!T",TEXT(MATCH($C78,'2018-11'!$C$2:$C$100,0)+1,0)))-INDIRECT(CONCATENATE("'2018-10'!T",TEXT(MATCH($C78,'2018-10'!$C$2:$C$100,0)+1,0))))</f>
        <v>107560686.14999998</v>
      </c>
      <c r="U78" s="17">
        <f ca="1">IF(OR(INDIRECT(CONCATENATE("'2018-11'!U",TEXT(MATCH($C78,'2018-11'!$C$2:$C$100,0)+1,0)))="",INDIRECT(CONCATENATE("'2018-10'!U",TEXT(MATCH($C78,'2018-10'!$C$2:$C$100,0)+1,0)))="",AND(INDIRECT(CONCATENATE("'2018-11'!U",TEXT(MATCH($C78,'2018-11'!$C$2:$C$100,0)+1,0)))="",INDIRECT(CONCATENATE("'2018-10'!U",TEXT(MATCH($C78,'2018-10'!$C$2:$C$100,0)+1,0)))="")),"Н/Д",INDIRECT(CONCATENATE("'2018-11'!U",TEXT(MATCH($C78,'2018-11'!$C$2:$C$100,0)+1,0)))-INDIRECT(CONCATENATE("'2018-10'!U",TEXT(MATCH($C78,'2018-10'!$C$2:$C$100,0)+1,0))))</f>
        <v>6242900.4699999988</v>
      </c>
      <c r="V78" s="17">
        <f ca="1">IF(OR(INDIRECT(CONCATENATE("'2018-11'!V",TEXT(MATCH($C78,'2018-11'!$C$2:$C$100,0)+1,0)))="",INDIRECT(CONCATENATE("'2018-10'!V",TEXT(MATCH($C78,'2018-10'!$C$2:$C$100,0)+1,0)))="",AND(INDIRECT(CONCATENATE("'2018-11'!V",TEXT(MATCH($C78,'2018-11'!$C$2:$C$100,0)+1,0)))="",INDIRECT(CONCATENATE("'2018-10'!V",TEXT(MATCH($C78,'2018-10'!$C$2:$C$100,0)+1,0)))="")),"Н/Д",INDIRECT(CONCATENATE("'2018-11'!V",TEXT(MATCH($C78,'2018-11'!$C$2:$C$100,0)+1,0)))-INDIRECT(CONCATENATE("'2018-10'!V",TEXT(MATCH($C78,'2018-10'!$C$2:$C$100,0)+1,0))))</f>
        <v>812862569.72999954</v>
      </c>
      <c r="W78" s="17">
        <f ca="1">IF(OR(INDIRECT(CONCATENATE("'2018-11'!W",TEXT(MATCH($C78,'2018-11'!$C$2:$C$100,0)+1,0)))="",INDIRECT(CONCATENATE("'2018-10'!W",TEXT(MATCH($C78,'2018-10'!$C$2:$C$100,0)+1,0)))="",AND(INDIRECT(CONCATENATE("'2018-11'!W",TEXT(MATCH($C78,'2018-11'!$C$2:$C$100,0)+1,0)))="",INDIRECT(CONCATENATE("'2018-10'!W",TEXT(MATCH($C78,'2018-10'!$C$2:$C$100,0)+1,0)))="")),"Н/Д",INDIRECT(CONCATENATE("'2018-11'!W",TEXT(MATCH($C78,'2018-11'!$C$2:$C$100,0)+1,0)))-INDIRECT(CONCATENATE("'2018-10'!W",TEXT(MATCH($C78,'2018-10'!$C$2:$C$100,0)+1,0))))</f>
        <v>26372277867.450012</v>
      </c>
    </row>
    <row r="79" spans="1:23" x14ac:dyDescent="0.25">
      <c r="A79" s="2" t="s">
        <v>87</v>
      </c>
      <c r="B79" s="2" t="s">
        <v>105</v>
      </c>
      <c r="C79" s="15">
        <v>55000000</v>
      </c>
      <c r="D79" s="2" t="s">
        <v>214</v>
      </c>
      <c r="E79" s="17">
        <f ca="1">IF(OR(INDIRECT(CONCATENATE("'2018-11'!E",TEXT(MATCH($C79,'2018-11'!$C$2:$C$100,0)+1,0)))="",INDIRECT(CONCATENATE("'2018-10'!E",TEXT(MATCH($C79,'2018-10'!$C$2:$C$100,0)+1,0)))="",AND(INDIRECT(CONCATENATE("'2018-11'!E",TEXT(MATCH($C79,'2018-11'!$C$2:$C$100,0)+1,0)))="",INDIRECT(CONCATENATE("'2018-10'!E",TEXT(MATCH($C79,'2018-10'!$C$2:$C$100,0)+1,0)))="")),"Н/Д",INDIRECT(CONCATENATE("'2018-11'!E",TEXT(MATCH($C79,'2018-11'!$C$2:$C$100,0)+1,0)))-INDIRECT(CONCATENATE("'2018-10'!E",TEXT(MATCH($C79,'2018-10'!$C$2:$C$100,0)+1,0))))</f>
        <v>316484867</v>
      </c>
      <c r="F79" s="17">
        <f ca="1">IF(OR(INDIRECT(CONCATENATE("'2018-11'!F",TEXT(MATCH($C79,'2018-11'!$C$2:$C$100,0)+1,0)))="",INDIRECT(CONCATENATE("'2018-10'!F",TEXT(MATCH($C79,'2018-10'!$C$2:$C$100,0)+1,0)))="",AND(INDIRECT(CONCATENATE("'2018-11'!F",TEXT(MATCH($C79,'2018-11'!$C$2:$C$100,0)+1,0)))="",INDIRECT(CONCATENATE("'2018-10'!F",TEXT(MATCH($C79,'2018-10'!$C$2:$C$100,0)+1,0)))="")),"Н/Д",INDIRECT(CONCATENATE("'2018-11'!F",TEXT(MATCH($C79,'2018-11'!$C$2:$C$100,0)+1,0)))-INDIRECT(CONCATENATE("'2018-10'!F",TEXT(MATCH($C79,'2018-10'!$C$2:$C$100,0)+1,0))))</f>
        <v>192318167</v>
      </c>
      <c r="G79" s="17">
        <f ca="1">IF(OR(INDIRECT(CONCATENATE("'2018-11'!G",TEXT(MATCH($C79,'2018-11'!$C$2:$C$100,0)+1,0)))="",INDIRECT(CONCATENATE("'2018-10'!G",TEXT(MATCH($C79,'2018-10'!$C$2:$C$100,0)+1,0)))="",AND(INDIRECT(CONCATENATE("'2018-11'!G",TEXT(MATCH($C79,'2018-11'!$C$2:$C$100,0)+1,0)))="",INDIRECT(CONCATENATE("'2018-10'!G",TEXT(MATCH($C79,'2018-10'!$C$2:$C$100,0)+1,0)))="")),"Н/Д",INDIRECT(CONCATENATE("'2018-11'!G",TEXT(MATCH($C79,'2018-11'!$C$2:$C$100,0)+1,0)))-INDIRECT(CONCATENATE("'2018-10'!G",TEXT(MATCH($C79,'2018-10'!$C$2:$C$100,0)+1,0))))</f>
        <v>6752855.4300000072</v>
      </c>
      <c r="H79" s="17">
        <f ca="1">IF(OR(INDIRECT(CONCATENATE("'2018-11'!H",TEXT(MATCH($C79,'2018-11'!$C$2:$C$100,0)+1,0)))="",INDIRECT(CONCATENATE("'2018-10'!H",TEXT(MATCH($C79,'2018-10'!$C$2:$C$100,0)+1,0)))="",AND(INDIRECT(CONCATENATE("'2018-11'!H",TEXT(MATCH($C79,'2018-11'!$C$2:$C$100,0)+1,0)))="",INDIRECT(CONCATENATE("'2018-10'!H",TEXT(MATCH($C79,'2018-10'!$C$2:$C$100,0)+1,0)))="")),"Н/Д",INDIRECT(CONCATENATE("'2018-11'!H",TEXT(MATCH($C79,'2018-11'!$C$2:$C$100,0)+1,0)))-INDIRECT(CONCATENATE("'2018-10'!H",TEXT(MATCH($C79,'2018-10'!$C$2:$C$100,0)+1,0))))</f>
        <v>91643404.629999995</v>
      </c>
      <c r="I79" s="17">
        <f ca="1">IF(OR(INDIRECT(CONCATENATE("'2018-11'!I",TEXT(MATCH($C79,'2018-11'!$C$2:$C$100,0)+1,0)))="",INDIRECT(CONCATENATE("'2018-10'!I",TEXT(MATCH($C79,'2018-10'!$C$2:$C$100,0)+1,0)))="",AND(INDIRECT(CONCATENATE("'2018-11'!I",TEXT(MATCH($C79,'2018-11'!$C$2:$C$100,0)+1,0)))="",INDIRECT(CONCATENATE("'2018-10'!I",TEXT(MATCH($C79,'2018-10'!$C$2:$C$100,0)+1,0)))="")),"Н/Д",INDIRECT(CONCATENATE("'2018-11'!I",TEXT(MATCH($C79,'2018-11'!$C$2:$C$100,0)+1,0)))-INDIRECT(CONCATENATE("'2018-10'!I",TEXT(MATCH($C79,'2018-10'!$C$2:$C$100,0)+1,0))))</f>
        <v>15629838.170000017</v>
      </c>
      <c r="J79" s="17">
        <f ca="1">IF(OR(INDIRECT(CONCATENATE("'2018-11'!J",TEXT(MATCH($C79,'2018-11'!$C$2:$C$100,0)+1,0)))="",INDIRECT(CONCATENATE("'2018-10'!J",TEXT(MATCH($C79,'2018-10'!$C$2:$C$100,0)+1,0)))="",AND(INDIRECT(CONCATENATE("'2018-11'!J",TEXT(MATCH($C79,'2018-11'!$C$2:$C$100,0)+1,0)))="",INDIRECT(CONCATENATE("'2018-10'!J",TEXT(MATCH($C79,'2018-10'!$C$2:$C$100,0)+1,0)))="")),"Н/Д",INDIRECT(CONCATENATE("'2018-11'!J",TEXT(MATCH($C79,'2018-11'!$C$2:$C$100,0)+1,0)))-INDIRECT(CONCATENATE("'2018-10'!J",TEXT(MATCH($C79,'2018-10'!$C$2:$C$100,0)+1,0))))</f>
        <v>3867100.049999997</v>
      </c>
      <c r="K79" s="17">
        <f ca="1">IF(OR(INDIRECT(CONCATENATE("'2018-11'!K",TEXT(MATCH($C79,'2018-11'!$C$2:$C$100,0)+1,0)))="",INDIRECT(CONCATENATE("'2018-10'!K",TEXT(MATCH($C79,'2018-10'!$C$2:$C$100,0)+1,0)))="",AND(INDIRECT(CONCATENATE("'2018-11'!K",TEXT(MATCH($C79,'2018-11'!$C$2:$C$100,0)+1,0)))="",INDIRECT(CONCATENATE("'2018-10'!K",TEXT(MATCH($C79,'2018-10'!$C$2:$C$100,0)+1,0)))="")),"Н/Д",INDIRECT(CONCATENATE("'2018-11'!K",TEXT(MATCH($C79,'2018-11'!$C$2:$C$100,0)+1,0)))-INDIRECT(CONCATENATE("'2018-10'!K",TEXT(MATCH($C79,'2018-10'!$C$2:$C$100,0)+1,0))))</f>
        <v>12278649.469999999</v>
      </c>
      <c r="L79" s="17">
        <f ca="1">IF(OR(INDIRECT(CONCATENATE("'2018-11'!L",TEXT(MATCH($C79,'2018-11'!$C$2:$C$100,0)+1,0)))="",INDIRECT(CONCATENATE("'2018-10'!L",TEXT(MATCH($C79,'2018-10'!$C$2:$C$100,0)+1,0)))="",AND(INDIRECT(CONCATENATE("'2018-11'!L",TEXT(MATCH($C79,'2018-11'!$C$2:$C$100,0)+1,0)))="",INDIRECT(CONCATENATE("'2018-10'!L",TEXT(MATCH($C79,'2018-10'!$C$2:$C$100,0)+1,0)))="")),"Н/Д",INDIRECT(CONCATENATE("'2018-11'!L",TEXT(MATCH($C79,'2018-11'!$C$2:$C$100,0)+1,0)))-INDIRECT(CONCATENATE("'2018-10'!L",TEXT(MATCH($C79,'2018-10'!$C$2:$C$100,0)+1,0))))</f>
        <v>47794701.719999999</v>
      </c>
      <c r="M79" s="17" t="str">
        <f ca="1">IF(OR(INDIRECT(CONCATENATE("'2018-11'!M",TEXT(MATCH($C79,'2018-11'!$C$2:$C$100,0)+1,0)))="",INDIRECT(CONCATENATE("'2018-10'!M",TEXT(MATCH($C79,'2018-10'!$C$2:$C$100,0)+1,0)))="",AND(INDIRECT(CONCATENATE("'2018-11'!M",TEXT(MATCH($C79,'2018-11'!$C$2:$C$100,0)+1,0)))="",INDIRECT(CONCATENATE("'2018-10'!M",TEXT(MATCH($C79,'2018-10'!$C$2:$C$100,0)+1,0)))="")),"Н/Д",INDIRECT(CONCATENATE("'2018-11'!M",TEXT(MATCH($C79,'2018-11'!$C$2:$C$100,0)+1,0)))-INDIRECT(CONCATENATE("'2018-10'!M",TEXT(MATCH($C79,'2018-10'!$C$2:$C$100,0)+1,0))))</f>
        <v>Н/Д</v>
      </c>
      <c r="N79" s="17">
        <f ca="1">IF(OR(INDIRECT(CONCATENATE("'2018-11'!N",TEXT(MATCH($C79,'2018-11'!$C$2:$C$100,0)+1,0)))="",INDIRECT(CONCATENATE("'2018-10'!N",TEXT(MATCH($C79,'2018-10'!$C$2:$C$100,0)+1,0)))="",AND(INDIRECT(CONCATENATE("'2018-11'!N",TEXT(MATCH($C79,'2018-11'!$C$2:$C$100,0)+1,0)))="",INDIRECT(CONCATENATE("'2018-10'!N",TEXT(MATCH($C79,'2018-10'!$C$2:$C$100,0)+1,0)))="")),"Н/Д",INDIRECT(CONCATENATE("'2018-11'!N",TEXT(MATCH($C79,'2018-11'!$C$2:$C$100,0)+1,0)))-INDIRECT(CONCATENATE("'2018-10'!NE",TEXT(MATCH($C79,'2018-10'!$C$2:$C$100,0)+1,0))))</f>
        <v>9553101.1300000008</v>
      </c>
      <c r="O79" s="17">
        <f ca="1">IF(OR(INDIRECT(CONCATENATE("'2018-11'!O",TEXT(MATCH($C79,'2018-11'!$C$2:$C$100,0)+1,0)))="",INDIRECT(CONCATENATE("'2018-10'!O",TEXT(MATCH($C79,'2018-10'!$C$2:$C$100,0)+1,0)))="",AND(INDIRECT(CONCATENATE("'2018-11'!O",TEXT(MATCH($C79,'2018-11'!$C$2:$C$100,0)+1,0)))="",INDIRECT(CONCATENATE("'2018-10'!O",TEXT(MATCH($C79,'2018-10'!$C$2:$C$100,0)+1,0)))="")),"Н/Д",INDIRECT(CONCATENATE("'2018-11'!O",TEXT(MATCH($C79,'2018-11'!$C$2:$C$100,0)+1,0)))-INDIRECT(CONCATENATE("'2018-10'!O",TEXT(MATCH($C79,'2018-10'!$C$2:$C$100,0)+1,0))))</f>
        <v>0</v>
      </c>
      <c r="P79" s="17">
        <f ca="1">IF(OR(INDIRECT(CONCATENATE("'2018-11'!P",TEXT(MATCH($C79,'2018-11'!$C$2:$C$100,0)+1,0)))="",INDIRECT(CONCATENATE("'2018-10'!P",TEXT(MATCH($C79,'2018-10'!$C$2:$C$100,0)+1,0)))="",AND(INDIRECT(CONCATENATE("'2018-11'!P",TEXT(MATCH($C79,'2018-11'!$C$2:$C$100,0)+1,0)))="",INDIRECT(CONCATENATE("'2018-10'!P",TEXT(MATCH($C79,'2018-10'!$C$2:$C$100,0)+1,0)))="")),"Н/Д",INDIRECT(CONCATENATE("'2018-11'!P",TEXT(MATCH($C79,'2018-11'!$C$2:$C$100,0)+1,0)))-INDIRECT(CONCATENATE("'2018-10'!P",TEXT(MATCH($C79,'2018-10'!$C$2:$C$100,0)+1,0))))</f>
        <v>3450616.1799999997</v>
      </c>
      <c r="Q79" s="17">
        <f ca="1">IF(OR(INDIRECT(CONCATENATE("'2018-11'!Q",TEXT(MATCH($C79,'2018-11'!$C$2:$C$100,0)+1,0)))="",INDIRECT(CONCATENATE("'2018-10'!Q",TEXT(MATCH($C79,'2018-10'!$C$2:$C$100,0)+1,0)))="",AND(INDIRECT(CONCATENATE("'2018-11'!Q",TEXT(MATCH($C79,'2018-11'!$C$2:$C$100,0)+1,0)))="",INDIRECT(CONCATENATE("'2018-10'!Q",TEXT(MATCH($C79,'2018-10'!$C$2:$C$100,0)+1,0)))="")),"Н/Д",INDIRECT(CONCATENATE("'2018-11'!Q",TEXT(MATCH($C79,'2018-11'!$C$2:$C$100,0)+1,0)))-INDIRECT(CONCATENATE("'2018-10'!Q",TEXT(MATCH($C79,'2018-10'!$C$2:$C$100,0)+1,0))))</f>
        <v>1245685.9900000002</v>
      </c>
      <c r="R79" s="17" t="str">
        <f ca="1">IF(OR(INDIRECT(CONCATENATE("'2018-11'!R",TEXT(MATCH($C79,'2018-11'!$C$2:$C$100,0)+1,0)))="",INDIRECT(CONCATENATE("'2018-10'!R",TEXT(MATCH($C79,'2018-10'!$C$2:$C$100,0)+1,0)))="",AND(INDIRECT(CONCATENATE("'2018-11'!R",TEXT(MATCH($C79,'2018-11'!$C$2:$C$100,0)+1,0)))="",INDIRECT(CONCATENATE("'2018-10'!R",TEXT(MATCH($C79,'2018-10'!$C$2:$C$100,0)+1,0)))="")),"Н/Д",INDIRECT(CONCATENATE("'2018-11'!R",TEXT(MATCH($C79,'2018-11'!$C$2:$C$100,0)+1,0)))-INDIRECT(CONCATENATE("'2018-10'!R",TEXT(MATCH($C79,'2018-10'!$C$2:$C$100,0)+1,0))))</f>
        <v>Н/Д</v>
      </c>
      <c r="S79" s="17">
        <f ca="1">IF(OR(INDIRECT(CONCATENATE("'2018-11'!S",TEXT(MATCH($C79,'2018-11'!$C$2:$C$100,0)+1,0)))="",INDIRECT(CONCATENATE("'2018-10'!S",TEXT(MATCH($C79,'2018-10'!$C$2:$C$100,0)+1,0)))="",AND(INDIRECT(CONCATENATE("'2018-11'!S",TEXT(MATCH($C79,'2018-11'!$C$2:$C$100,0)+1,0)))="",INDIRECT(CONCATENATE("'2018-10'!S",TEXT(MATCH($C79,'2018-10'!$C$2:$C$100,0)+1,0)))="")),"Н/Д",INDIRECT(CONCATENATE("'2018-11'!S",TEXT(MATCH($C79,'2018-11'!$C$2:$C$100,0)+1,0)))-INDIRECT(CONCATENATE("'2018-10'!S",TEXT(MATCH($C79,'2018-10'!$C$2:$C$100,0)+1,0))))</f>
        <v>200686.25</v>
      </c>
      <c r="T79" s="17">
        <f ca="1">IF(OR(INDIRECT(CONCATENATE("'2018-11'!T",TEXT(MATCH($C79,'2018-11'!$C$2:$C$100,0)+1,0)))="",INDIRECT(CONCATENATE("'2018-10'!T",TEXT(MATCH($C79,'2018-10'!$C$2:$C$100,0)+1,0)))="",AND(INDIRECT(CONCATENATE("'2018-11'!T",TEXT(MATCH($C79,'2018-11'!$C$2:$C$100,0)+1,0)))="",INDIRECT(CONCATENATE("'2018-10'!T",TEXT(MATCH($C79,'2018-10'!$C$2:$C$100,0)+1,0)))="")),"Н/Д",INDIRECT(CONCATENATE("'2018-11'!T",TEXT(MATCH($C79,'2018-11'!$C$2:$C$100,0)+1,0)))-INDIRECT(CONCATENATE("'2018-10'!T",TEXT(MATCH($C79,'2018-10'!$C$2:$C$100,0)+1,0))))</f>
        <v>2472829.8199999984</v>
      </c>
      <c r="U79" s="17">
        <f ca="1">IF(OR(INDIRECT(CONCATENATE("'2018-11'!U",TEXT(MATCH($C79,'2018-11'!$C$2:$C$100,0)+1,0)))="",INDIRECT(CONCATENATE("'2018-10'!U",TEXT(MATCH($C79,'2018-10'!$C$2:$C$100,0)+1,0)))="",AND(INDIRECT(CONCATENATE("'2018-11'!U",TEXT(MATCH($C79,'2018-11'!$C$2:$C$100,0)+1,0)))="",INDIRECT(CONCATENATE("'2018-10'!U",TEXT(MATCH($C79,'2018-10'!$C$2:$C$100,0)+1,0)))="")),"Н/Д",INDIRECT(CONCATENATE("'2018-11'!U",TEXT(MATCH($C79,'2018-11'!$C$2:$C$100,0)+1,0)))-INDIRECT(CONCATENATE("'2018-10'!U",TEXT(MATCH($C79,'2018-10'!$C$2:$C$100,0)+1,0))))</f>
        <v>4682.6999999999534</v>
      </c>
      <c r="V79" s="17">
        <f ca="1">IF(OR(INDIRECT(CONCATENATE("'2018-11'!V",TEXT(MATCH($C79,'2018-11'!$C$2:$C$100,0)+1,0)))="",INDIRECT(CONCATENATE("'2018-10'!V",TEXT(MATCH($C79,'2018-10'!$C$2:$C$100,0)+1,0)))="",AND(INDIRECT(CONCATENATE("'2018-11'!V",TEXT(MATCH($C79,'2018-11'!$C$2:$C$100,0)+1,0)))="",INDIRECT(CONCATENATE("'2018-10'!V",TEXT(MATCH($C79,'2018-10'!$C$2:$C$100,0)+1,0)))="")),"Н/Д",INDIRECT(CONCATENATE("'2018-11'!V",TEXT(MATCH($C79,'2018-11'!$C$2:$C$100,0)+1,0)))-INDIRECT(CONCATENATE("'2018-10'!V",TEXT(MATCH($C79,'2018-10'!$C$2:$C$100,0)+1,0))))</f>
        <v>124166700</v>
      </c>
      <c r="W79" s="17">
        <f ca="1">IF(OR(INDIRECT(CONCATENATE("'2018-11'!W",TEXT(MATCH($C79,'2018-11'!$C$2:$C$100,0)+1,0)))="",INDIRECT(CONCATENATE("'2018-10'!W",TEXT(MATCH($C79,'2018-10'!$C$2:$C$100,0)+1,0)))="",AND(INDIRECT(CONCATENATE("'2018-11'!W",TEXT(MATCH($C79,'2018-11'!$C$2:$C$100,0)+1,0)))="",INDIRECT(CONCATENATE("'2018-10'!W",TEXT(MATCH($C79,'2018-10'!$C$2:$C$100,0)+1,0)))="")),"Н/Д",INDIRECT(CONCATENATE("'2018-11'!W",TEXT(MATCH($C79,'2018-11'!$C$2:$C$100,0)+1,0)))-INDIRECT(CONCATENATE("'2018-10'!W",TEXT(MATCH($C79,'2018-10'!$C$2:$C$100,0)+1,0))))</f>
        <v>819365465.97000027</v>
      </c>
    </row>
    <row r="80" spans="1:23" x14ac:dyDescent="0.25">
      <c r="A80" s="2" t="s">
        <v>87</v>
      </c>
      <c r="B80" s="2" t="s">
        <v>106</v>
      </c>
      <c r="C80" s="15">
        <v>45000000</v>
      </c>
      <c r="D80" s="2" t="s">
        <v>214</v>
      </c>
      <c r="E80" s="17">
        <f ca="1">IF(OR(INDIRECT(CONCATENATE("'2018-11'!E",TEXT(MATCH($C80,'2018-11'!$C$2:$C$100,0)+1,0)))="",INDIRECT(CONCATENATE("'2018-10'!E",TEXT(MATCH($C80,'2018-10'!$C$2:$C$100,0)+1,0)))="",AND(INDIRECT(CONCATENATE("'2018-11'!E",TEXT(MATCH($C80,'2018-11'!$C$2:$C$100,0)+1,0)))="",INDIRECT(CONCATENATE("'2018-10'!E",TEXT(MATCH($C80,'2018-10'!$C$2:$C$100,0)+1,0)))="")),"Н/Д",INDIRECT(CONCATENATE("'2018-11'!E",TEXT(MATCH($C80,'2018-11'!$C$2:$C$100,0)+1,0)))-INDIRECT(CONCATENATE("'2018-10'!E",TEXT(MATCH($C80,'2018-10'!$C$2:$C$100,0)+1,0))))</f>
        <v>287439816965.62012</v>
      </c>
      <c r="F80" s="17">
        <f ca="1">IF(OR(INDIRECT(CONCATENATE("'2018-11'!F",TEXT(MATCH($C80,'2018-11'!$C$2:$C$100,0)+1,0)))="",INDIRECT(CONCATENATE("'2018-10'!F",TEXT(MATCH($C80,'2018-10'!$C$2:$C$100,0)+1,0)))="",AND(INDIRECT(CONCATENATE("'2018-11'!F",TEXT(MATCH($C80,'2018-11'!$C$2:$C$100,0)+1,0)))="",INDIRECT(CONCATENATE("'2018-10'!F",TEXT(MATCH($C80,'2018-10'!$C$2:$C$100,0)+1,0)))="")),"Н/Д",INDIRECT(CONCATENATE("'2018-11'!F",TEXT(MATCH($C80,'2018-11'!$C$2:$C$100,0)+1,0)))-INDIRECT(CONCATENATE("'2018-10'!F",TEXT(MATCH($C80,'2018-10'!$C$2:$C$100,0)+1,0))))</f>
        <v>281481133314.17993</v>
      </c>
      <c r="G80" s="17">
        <f ca="1">IF(OR(INDIRECT(CONCATENATE("'2018-11'!G",TEXT(MATCH($C80,'2018-11'!$C$2:$C$100,0)+1,0)))="",INDIRECT(CONCATENATE("'2018-10'!G",TEXT(MATCH($C80,'2018-10'!$C$2:$C$100,0)+1,0)))="",AND(INDIRECT(CONCATENATE("'2018-11'!G",TEXT(MATCH($C80,'2018-11'!$C$2:$C$100,0)+1,0)))="",INDIRECT(CONCATENATE("'2018-10'!G",TEXT(MATCH($C80,'2018-10'!$C$2:$C$100,0)+1,0)))="")),"Н/Д",INDIRECT(CONCATENATE("'2018-11'!G",TEXT(MATCH($C80,'2018-11'!$C$2:$C$100,0)+1,0)))-INDIRECT(CONCATENATE("'2018-10'!G",TEXT(MATCH($C80,'2018-10'!$C$2:$C$100,0)+1,0))))</f>
        <v>112298259054.58997</v>
      </c>
      <c r="H80" s="17">
        <f ca="1">IF(OR(INDIRECT(CONCATENATE("'2018-11'!H",TEXT(MATCH($C80,'2018-11'!$C$2:$C$100,0)+1,0)))="",INDIRECT(CONCATENATE("'2018-10'!H",TEXT(MATCH($C80,'2018-10'!$C$2:$C$100,0)+1,0)))="",AND(INDIRECT(CONCATENATE("'2018-11'!H",TEXT(MATCH($C80,'2018-11'!$C$2:$C$100,0)+1,0)))="",INDIRECT(CONCATENATE("'2018-10'!H",TEXT(MATCH($C80,'2018-10'!$C$2:$C$100,0)+1,0)))="")),"Н/Д",INDIRECT(CONCATENATE("'2018-11'!H",TEXT(MATCH($C80,'2018-11'!$C$2:$C$100,0)+1,0)))-INDIRECT(CONCATENATE("'2018-10'!H",TEXT(MATCH($C80,'2018-10'!$C$2:$C$100,0)+1,0))))</f>
        <v>73070326868.130005</v>
      </c>
      <c r="I80" s="17">
        <f ca="1">IF(OR(INDIRECT(CONCATENATE("'2018-11'!I",TEXT(MATCH($C80,'2018-11'!$C$2:$C$100,0)+1,0)))="",INDIRECT(CONCATENATE("'2018-10'!I",TEXT(MATCH($C80,'2018-10'!$C$2:$C$100,0)+1,0)))="",AND(INDIRECT(CONCATENATE("'2018-11'!I",TEXT(MATCH($C80,'2018-11'!$C$2:$C$100,0)+1,0)))="",INDIRECT(CONCATENATE("'2018-10'!I",TEXT(MATCH($C80,'2018-10'!$C$2:$C$100,0)+1,0)))="")),"Н/Д",INDIRECT(CONCATENATE("'2018-11'!I",TEXT(MATCH($C80,'2018-11'!$C$2:$C$100,0)+1,0)))-INDIRECT(CONCATENATE("'2018-10'!I",TEXT(MATCH($C80,'2018-10'!$C$2:$C$100,0)+1,0))))</f>
        <v>2433017219.2799988</v>
      </c>
      <c r="J80" s="17" t="str">
        <f ca="1">IF(OR(INDIRECT(CONCATENATE("'2018-11'!J",TEXT(MATCH($C80,'2018-11'!$C$2:$C$100,0)+1,0)))="",INDIRECT(CONCATENATE("'2018-10'!J",TEXT(MATCH($C80,'2018-10'!$C$2:$C$100,0)+1,0)))="",AND(INDIRECT(CONCATENATE("'2018-11'!J",TEXT(MATCH($C80,'2018-11'!$C$2:$C$100,0)+1,0)))="",INDIRECT(CONCATENATE("'2018-10'!J",TEXT(MATCH($C80,'2018-10'!$C$2:$C$100,0)+1,0)))="")),"Н/Д",INDIRECT(CONCATENATE("'2018-11'!J",TEXT(MATCH($C80,'2018-11'!$C$2:$C$100,0)+1,0)))-INDIRECT(CONCATENATE("'2018-10'!J",TEXT(MATCH($C80,'2018-10'!$C$2:$C$100,0)+1,0))))</f>
        <v>Н/Д</v>
      </c>
      <c r="K80" s="17">
        <f ca="1">IF(OR(INDIRECT(CONCATENATE("'2018-11'!K",TEXT(MATCH($C80,'2018-11'!$C$2:$C$100,0)+1,0)))="",INDIRECT(CONCATENATE("'2018-10'!K",TEXT(MATCH($C80,'2018-10'!$C$2:$C$100,0)+1,0)))="",AND(INDIRECT(CONCATENATE("'2018-11'!K",TEXT(MATCH($C80,'2018-11'!$C$2:$C$100,0)+1,0)))="",INDIRECT(CONCATENATE("'2018-10'!K",TEXT(MATCH($C80,'2018-10'!$C$2:$C$100,0)+1,0)))="")),"Н/Д",INDIRECT(CONCATENATE("'2018-11'!K",TEXT(MATCH($C80,'2018-11'!$C$2:$C$100,0)+1,0)))-INDIRECT(CONCATENATE("'2018-10'!K",TEXT(MATCH($C80,'2018-10'!$C$2:$C$100,0)+1,0))))</f>
        <v>21292275474.520004</v>
      </c>
      <c r="L80" s="17">
        <f ca="1">IF(OR(INDIRECT(CONCATENATE("'2018-11'!L",TEXT(MATCH($C80,'2018-11'!$C$2:$C$100,0)+1,0)))="",INDIRECT(CONCATENATE("'2018-10'!L",TEXT(MATCH($C80,'2018-10'!$C$2:$C$100,0)+1,0)))="",AND(INDIRECT(CONCATENATE("'2018-11'!L",TEXT(MATCH($C80,'2018-11'!$C$2:$C$100,0)+1,0)))="",INDIRECT(CONCATENATE("'2018-10'!L",TEXT(MATCH($C80,'2018-10'!$C$2:$C$100,0)+1,0)))="")),"Н/Д",INDIRECT(CONCATENATE("'2018-11'!L",TEXT(MATCH($C80,'2018-11'!$C$2:$C$100,0)+1,0)))-INDIRECT(CONCATENATE("'2018-10'!L",TEXT(MATCH($C80,'2018-10'!$C$2:$C$100,0)+1,0))))</f>
        <v>42240944446.589996</v>
      </c>
      <c r="M80" s="17">
        <f ca="1">IF(OR(INDIRECT(CONCATENATE("'2018-11'!M",TEXT(MATCH($C80,'2018-11'!$C$2:$C$100,0)+1,0)))="",INDIRECT(CONCATENATE("'2018-10'!M",TEXT(MATCH($C80,'2018-10'!$C$2:$C$100,0)+1,0)))="",AND(INDIRECT(CONCATENATE("'2018-11'!M",TEXT(MATCH($C80,'2018-11'!$C$2:$C$100,0)+1,0)))="",INDIRECT(CONCATENATE("'2018-10'!M",TEXT(MATCH($C80,'2018-10'!$C$2:$C$100,0)+1,0)))="")),"Н/Д",INDIRECT(CONCATENATE("'2018-11'!M",TEXT(MATCH($C80,'2018-11'!$C$2:$C$100,0)+1,0)))-INDIRECT(CONCATENATE("'2018-10'!M",TEXT(MATCH($C80,'2018-10'!$C$2:$C$100,0)+1,0))))</f>
        <v>1256498.5600000005</v>
      </c>
      <c r="N80" s="17">
        <f ca="1">IF(OR(INDIRECT(CONCATENATE("'2018-11'!N",TEXT(MATCH($C80,'2018-11'!$C$2:$C$100,0)+1,0)))="",INDIRECT(CONCATENATE("'2018-10'!N",TEXT(MATCH($C80,'2018-10'!$C$2:$C$100,0)+1,0)))="",AND(INDIRECT(CONCATENATE("'2018-11'!N",TEXT(MATCH($C80,'2018-11'!$C$2:$C$100,0)+1,0)))="",INDIRECT(CONCATENATE("'2018-10'!N",TEXT(MATCH($C80,'2018-10'!$C$2:$C$100,0)+1,0)))="")),"Н/Д",INDIRECT(CONCATENATE("'2018-11'!N",TEXT(MATCH($C80,'2018-11'!$C$2:$C$100,0)+1,0)))-INDIRECT(CONCATENATE("'2018-10'!NE",TEXT(MATCH($C80,'2018-10'!$C$2:$C$100,0)+1,0))))</f>
        <v>3374174991.9699998</v>
      </c>
      <c r="O80" s="17">
        <f ca="1">IF(OR(INDIRECT(CONCATENATE("'2018-11'!O",TEXT(MATCH($C80,'2018-11'!$C$2:$C$100,0)+1,0)))="",INDIRECT(CONCATENATE("'2018-10'!O",TEXT(MATCH($C80,'2018-10'!$C$2:$C$100,0)+1,0)))="",AND(INDIRECT(CONCATENATE("'2018-11'!O",TEXT(MATCH($C80,'2018-11'!$C$2:$C$100,0)+1,0)))="",INDIRECT(CONCATENATE("'2018-10'!O",TEXT(MATCH($C80,'2018-10'!$C$2:$C$100,0)+1,0)))="")),"Н/Д",INDIRECT(CONCATENATE("'2018-11'!O",TEXT(MATCH($C80,'2018-11'!$C$2:$C$100,0)+1,0)))-INDIRECT(CONCATENATE("'2018-10'!O",TEXT(MATCH($C80,'2018-10'!$C$2:$C$100,0)+1,0))))</f>
        <v>1985043.1199999996</v>
      </c>
      <c r="P80" s="17">
        <f ca="1">IF(OR(INDIRECT(CONCATENATE("'2018-11'!P",TEXT(MATCH($C80,'2018-11'!$C$2:$C$100,0)+1,0)))="",INDIRECT(CONCATENATE("'2018-10'!P",TEXT(MATCH($C80,'2018-10'!$C$2:$C$100,0)+1,0)))="",AND(INDIRECT(CONCATENATE("'2018-11'!P",TEXT(MATCH($C80,'2018-11'!$C$2:$C$100,0)+1,0)))="",INDIRECT(CONCATENATE("'2018-10'!P",TEXT(MATCH($C80,'2018-10'!$C$2:$C$100,0)+1,0)))="")),"Н/Д",INDIRECT(CONCATENATE("'2018-11'!P",TEXT(MATCH($C80,'2018-11'!$C$2:$C$100,0)+1,0)))-INDIRECT(CONCATENATE("'2018-10'!P",TEXT(MATCH($C80,'2018-10'!$C$2:$C$100,0)+1,0))))</f>
        <v>21639346857.819992</v>
      </c>
      <c r="Q80" s="17">
        <f ca="1">IF(OR(INDIRECT(CONCATENATE("'2018-11'!Q",TEXT(MATCH($C80,'2018-11'!$C$2:$C$100,0)+1,0)))="",INDIRECT(CONCATENATE("'2018-10'!Q",TEXT(MATCH($C80,'2018-10'!$C$2:$C$100,0)+1,0)))="",AND(INDIRECT(CONCATENATE("'2018-11'!Q",TEXT(MATCH($C80,'2018-11'!$C$2:$C$100,0)+1,0)))="",INDIRECT(CONCATENATE("'2018-10'!Q",TEXT(MATCH($C80,'2018-10'!$C$2:$C$100,0)+1,0)))="")),"Н/Д",INDIRECT(CONCATENATE("'2018-11'!Q",TEXT(MATCH($C80,'2018-11'!$C$2:$C$100,0)+1,0)))-INDIRECT(CONCATENATE("'2018-10'!Q",TEXT(MATCH($C80,'2018-10'!$C$2:$C$100,0)+1,0))))</f>
        <v>9024939.1200000048</v>
      </c>
      <c r="R80" s="17">
        <f ca="1">IF(OR(INDIRECT(CONCATENATE("'2018-11'!R",TEXT(MATCH($C80,'2018-11'!$C$2:$C$100,0)+1,0)))="",INDIRECT(CONCATENATE("'2018-10'!R",TEXT(MATCH($C80,'2018-10'!$C$2:$C$100,0)+1,0)))="",AND(INDIRECT(CONCATENATE("'2018-11'!R",TEXT(MATCH($C80,'2018-11'!$C$2:$C$100,0)+1,0)))="",INDIRECT(CONCATENATE("'2018-10'!R",TEXT(MATCH($C80,'2018-10'!$C$2:$C$100,0)+1,0)))="")),"Н/Д",INDIRECT(CONCATENATE("'2018-11'!R",TEXT(MATCH($C80,'2018-11'!$C$2:$C$100,0)+1,0)))-INDIRECT(CONCATENATE("'2018-10'!R",TEXT(MATCH($C80,'2018-10'!$C$2:$C$100,0)+1,0))))</f>
        <v>3082799641.7899971</v>
      </c>
      <c r="S80" s="17">
        <f ca="1">IF(OR(INDIRECT(CONCATENATE("'2018-11'!S",TEXT(MATCH($C80,'2018-11'!$C$2:$C$100,0)+1,0)))="",INDIRECT(CONCATENATE("'2018-10'!S",TEXT(MATCH($C80,'2018-10'!$C$2:$C$100,0)+1,0)))="",AND(INDIRECT(CONCATENATE("'2018-11'!S",TEXT(MATCH($C80,'2018-11'!$C$2:$C$100,0)+1,0)))="",INDIRECT(CONCATENATE("'2018-10'!S",TEXT(MATCH($C80,'2018-10'!$C$2:$C$100,0)+1,0)))="")),"Н/Д",INDIRECT(CONCATENATE("'2018-11'!S",TEXT(MATCH($C80,'2018-11'!$C$2:$C$100,0)+1,0)))-INDIRECT(CONCATENATE("'2018-10'!S",TEXT(MATCH($C80,'2018-10'!$C$2:$C$100,0)+1,0))))</f>
        <v>18914673.290000007</v>
      </c>
      <c r="T80" s="17">
        <f ca="1">IF(OR(INDIRECT(CONCATENATE("'2018-11'!T",TEXT(MATCH($C80,'2018-11'!$C$2:$C$100,0)+1,0)))="",INDIRECT(CONCATENATE("'2018-10'!T",TEXT(MATCH($C80,'2018-10'!$C$2:$C$100,0)+1,0)))="",AND(INDIRECT(CONCATENATE("'2018-11'!T",TEXT(MATCH($C80,'2018-11'!$C$2:$C$100,0)+1,0)))="",INDIRECT(CONCATENATE("'2018-10'!T",TEXT(MATCH($C80,'2018-10'!$C$2:$C$100,0)+1,0)))="")),"Н/Д",INDIRECT(CONCATENATE("'2018-11'!T",TEXT(MATCH($C80,'2018-11'!$C$2:$C$100,0)+1,0)))-INDIRECT(CONCATENATE("'2018-10'!T",TEXT(MATCH($C80,'2018-10'!$C$2:$C$100,0)+1,0))))</f>
        <v>2706649582.079998</v>
      </c>
      <c r="U80" s="17">
        <f ca="1">IF(OR(INDIRECT(CONCATENATE("'2018-11'!U",TEXT(MATCH($C80,'2018-11'!$C$2:$C$100,0)+1,0)))="",INDIRECT(CONCATENATE("'2018-10'!U",TEXT(MATCH($C80,'2018-10'!$C$2:$C$100,0)+1,0)))="",AND(INDIRECT(CONCATENATE("'2018-11'!U",TEXT(MATCH($C80,'2018-11'!$C$2:$C$100,0)+1,0)))="",INDIRECT(CONCATENATE("'2018-10'!U",TEXT(MATCH($C80,'2018-10'!$C$2:$C$100,0)+1,0)))="")),"Н/Д",INDIRECT(CONCATENATE("'2018-11'!U",TEXT(MATCH($C80,'2018-11'!$C$2:$C$100,0)+1,0)))-INDIRECT(CONCATENATE("'2018-10'!U",TEXT(MATCH($C80,'2018-10'!$C$2:$C$100,0)+1,0))))</f>
        <v>1643731134.1000004</v>
      </c>
      <c r="V80" s="17">
        <f ca="1">IF(OR(INDIRECT(CONCATENATE("'2018-11'!V",TEXT(MATCH($C80,'2018-11'!$C$2:$C$100,0)+1,0)))="",INDIRECT(CONCATENATE("'2018-10'!V",TEXT(MATCH($C80,'2018-10'!$C$2:$C$100,0)+1,0)))="",AND(INDIRECT(CONCATENATE("'2018-11'!V",TEXT(MATCH($C80,'2018-11'!$C$2:$C$100,0)+1,0)))="",INDIRECT(CONCATENATE("'2018-10'!V",TEXT(MATCH($C80,'2018-10'!$C$2:$C$100,0)+1,0)))="")),"Н/Д",INDIRECT(CONCATENATE("'2018-11'!V",TEXT(MATCH($C80,'2018-11'!$C$2:$C$100,0)+1,0)))-INDIRECT(CONCATENATE("'2018-10'!V",TEXT(MATCH($C80,'2018-10'!$C$2:$C$100,0)+1,0))))</f>
        <v>5958683651.4399948</v>
      </c>
      <c r="W80" s="17">
        <f ca="1">IF(OR(INDIRECT(CONCATENATE("'2018-11'!W",TEXT(MATCH($C80,'2018-11'!$C$2:$C$100,0)+1,0)))="",INDIRECT(CONCATENATE("'2018-10'!W",TEXT(MATCH($C80,'2018-10'!$C$2:$C$100,0)+1,0)))="",AND(INDIRECT(CONCATENATE("'2018-11'!W",TEXT(MATCH($C80,'2018-11'!$C$2:$C$100,0)+1,0)))="",INDIRECT(CONCATENATE("'2018-10'!W",TEXT(MATCH($C80,'2018-10'!$C$2:$C$100,0)+1,0)))="")),"Н/Д",INDIRECT(CONCATENATE("'2018-11'!W",TEXT(MATCH($C80,'2018-11'!$C$2:$C$100,0)+1,0)))-INDIRECT(CONCATENATE("'2018-10'!W",TEXT(MATCH($C80,'2018-10'!$C$2:$C$100,0)+1,0))))</f>
        <v>855696256647.27051</v>
      </c>
    </row>
    <row r="81" spans="1:23" x14ac:dyDescent="0.25">
      <c r="A81" s="2" t="s">
        <v>107</v>
      </c>
      <c r="B81" s="2" t="s">
        <v>108</v>
      </c>
      <c r="C81" s="15">
        <v>12000000</v>
      </c>
      <c r="D81" s="2" t="s">
        <v>214</v>
      </c>
      <c r="E81" s="17">
        <f ca="1">IF(OR(INDIRECT(CONCATENATE("'2018-11'!E",TEXT(MATCH($C81,'2018-11'!$C$2:$C$100,0)+1,0)))="",INDIRECT(CONCATENATE("'2018-10'!E",TEXT(MATCH($C81,'2018-10'!$C$2:$C$100,0)+1,0)))="",AND(INDIRECT(CONCATENATE("'2018-11'!E",TEXT(MATCH($C81,'2018-11'!$C$2:$C$100,0)+1,0)))="",INDIRECT(CONCATENATE("'2018-10'!E",TEXT(MATCH($C81,'2018-10'!$C$2:$C$100,0)+1,0)))="")),"Н/Д",INDIRECT(CONCATENATE("'2018-11'!E",TEXT(MATCH($C81,'2018-11'!$C$2:$C$100,0)+1,0)))-INDIRECT(CONCATENATE("'2018-10'!E",TEXT(MATCH($C81,'2018-10'!$C$2:$C$100,0)+1,0))))</f>
        <v>7614535627.6500015</v>
      </c>
      <c r="F81" s="17">
        <f ca="1">IF(OR(INDIRECT(CONCATENATE("'2018-11'!F",TEXT(MATCH($C81,'2018-11'!$C$2:$C$100,0)+1,0)))="",INDIRECT(CONCATENATE("'2018-10'!F",TEXT(MATCH($C81,'2018-10'!$C$2:$C$100,0)+1,0)))="",AND(INDIRECT(CONCATENATE("'2018-11'!F",TEXT(MATCH($C81,'2018-11'!$C$2:$C$100,0)+1,0)))="",INDIRECT(CONCATENATE("'2018-10'!F",TEXT(MATCH($C81,'2018-10'!$C$2:$C$100,0)+1,0)))="")),"Н/Д",INDIRECT(CONCATENATE("'2018-11'!F",TEXT(MATCH($C81,'2018-11'!$C$2:$C$100,0)+1,0)))-INDIRECT(CONCATENATE("'2018-10'!F",TEXT(MATCH($C81,'2018-10'!$C$2:$C$100,0)+1,0))))</f>
        <v>5165860219.3599968</v>
      </c>
      <c r="G81" s="17">
        <f ca="1">IF(OR(INDIRECT(CONCATENATE("'2018-11'!G",TEXT(MATCH($C81,'2018-11'!$C$2:$C$100,0)+1,0)))="",INDIRECT(CONCATENATE("'2018-10'!G",TEXT(MATCH($C81,'2018-10'!$C$2:$C$100,0)+1,0)))="",AND(INDIRECT(CONCATENATE("'2018-11'!G",TEXT(MATCH($C81,'2018-11'!$C$2:$C$100,0)+1,0)))="",INDIRECT(CONCATENATE("'2018-10'!G",TEXT(MATCH($C81,'2018-10'!$C$2:$C$100,0)+1,0)))="")),"Н/Д",INDIRECT(CONCATENATE("'2018-11'!G",TEXT(MATCH($C81,'2018-11'!$C$2:$C$100,0)+1,0)))-INDIRECT(CONCATENATE("'2018-10'!G",TEXT(MATCH($C81,'2018-10'!$C$2:$C$100,0)+1,0))))</f>
        <v>1752721210.5900002</v>
      </c>
      <c r="H81" s="17">
        <f ca="1">IF(OR(INDIRECT(CONCATENATE("'2018-11'!H",TEXT(MATCH($C81,'2018-11'!$C$2:$C$100,0)+1,0)))="",INDIRECT(CONCATENATE("'2018-10'!H",TEXT(MATCH($C81,'2018-10'!$C$2:$C$100,0)+1,0)))="",AND(INDIRECT(CONCATENATE("'2018-11'!H",TEXT(MATCH($C81,'2018-11'!$C$2:$C$100,0)+1,0)))="",INDIRECT(CONCATENATE("'2018-10'!H",TEXT(MATCH($C81,'2018-10'!$C$2:$C$100,0)+1,0)))="")),"Н/Д",INDIRECT(CONCATENATE("'2018-11'!H",TEXT(MATCH($C81,'2018-11'!$C$2:$C$100,0)+1,0)))-INDIRECT(CONCATENATE("'2018-10'!H",TEXT(MATCH($C81,'2018-10'!$C$2:$C$100,0)+1,0))))</f>
        <v>1148103640.1500015</v>
      </c>
      <c r="I81" s="17">
        <f ca="1">IF(OR(INDIRECT(CONCATENATE("'2018-11'!I",TEXT(MATCH($C81,'2018-11'!$C$2:$C$100,0)+1,0)))="",INDIRECT(CONCATENATE("'2018-10'!I",TEXT(MATCH($C81,'2018-10'!$C$2:$C$100,0)+1,0)))="",AND(INDIRECT(CONCATENATE("'2018-11'!I",TEXT(MATCH($C81,'2018-11'!$C$2:$C$100,0)+1,0)))="",INDIRECT(CONCATENATE("'2018-10'!I",TEXT(MATCH($C81,'2018-10'!$C$2:$C$100,0)+1,0)))="")),"Н/Д",INDIRECT(CONCATENATE("'2018-11'!I",TEXT(MATCH($C81,'2018-11'!$C$2:$C$100,0)+1,0)))-INDIRECT(CONCATENATE("'2018-10'!I",TEXT(MATCH($C81,'2018-10'!$C$2:$C$100,0)+1,0))))</f>
        <v>191696180.79999995</v>
      </c>
      <c r="J81" s="17" t="str">
        <f ca="1">IF(OR(INDIRECT(CONCATENATE("'2018-11'!J",TEXT(MATCH($C81,'2018-11'!$C$2:$C$100,0)+1,0)))="",INDIRECT(CONCATENATE("'2018-10'!J",TEXT(MATCH($C81,'2018-10'!$C$2:$C$100,0)+1,0)))="",AND(INDIRECT(CONCATENATE("'2018-11'!J",TEXT(MATCH($C81,'2018-11'!$C$2:$C$100,0)+1,0)))="",INDIRECT(CONCATENATE("'2018-10'!J",TEXT(MATCH($C81,'2018-10'!$C$2:$C$100,0)+1,0)))="")),"Н/Д",INDIRECT(CONCATENATE("'2018-11'!J",TEXT(MATCH($C81,'2018-11'!$C$2:$C$100,0)+1,0)))-INDIRECT(CONCATENATE("'2018-10'!J",TEXT(MATCH($C81,'2018-10'!$C$2:$C$100,0)+1,0))))</f>
        <v>Н/Д</v>
      </c>
      <c r="K81" s="17">
        <f ca="1">IF(OR(INDIRECT(CONCATENATE("'2018-11'!K",TEXT(MATCH($C81,'2018-11'!$C$2:$C$100,0)+1,0)))="",INDIRECT(CONCATENATE("'2018-10'!K",TEXT(MATCH($C81,'2018-10'!$C$2:$C$100,0)+1,0)))="",AND(INDIRECT(CONCATENATE("'2018-11'!K",TEXT(MATCH($C81,'2018-11'!$C$2:$C$100,0)+1,0)))="",INDIRECT(CONCATENATE("'2018-10'!K",TEXT(MATCH($C81,'2018-10'!$C$2:$C$100,0)+1,0)))="")),"Н/Д",INDIRECT(CONCATENATE("'2018-11'!K",TEXT(MATCH($C81,'2018-11'!$C$2:$C$100,0)+1,0)))-INDIRECT(CONCATENATE("'2018-10'!K",TEXT(MATCH($C81,'2018-10'!$C$2:$C$100,0)+1,0))))</f>
        <v>366188643.0999999</v>
      </c>
      <c r="L81" s="17">
        <f ca="1">IF(OR(INDIRECT(CONCATENATE("'2018-11'!L",TEXT(MATCH($C81,'2018-11'!$C$2:$C$100,0)+1,0)))="",INDIRECT(CONCATENATE("'2018-10'!L",TEXT(MATCH($C81,'2018-10'!$C$2:$C$100,0)+1,0)))="",AND(INDIRECT(CONCATENATE("'2018-11'!L",TEXT(MATCH($C81,'2018-11'!$C$2:$C$100,0)+1,0)))="",INDIRECT(CONCATENATE("'2018-10'!L",TEXT(MATCH($C81,'2018-10'!$C$2:$C$100,0)+1,0)))="")),"Н/Д",INDIRECT(CONCATENATE("'2018-11'!L",TEXT(MATCH($C81,'2018-11'!$C$2:$C$100,0)+1,0)))-INDIRECT(CONCATENATE("'2018-10'!L",TEXT(MATCH($C81,'2018-10'!$C$2:$C$100,0)+1,0))))</f>
        <v>1467293151.0699997</v>
      </c>
      <c r="M81" s="17">
        <f ca="1">IF(OR(INDIRECT(CONCATENATE("'2018-11'!M",TEXT(MATCH($C81,'2018-11'!$C$2:$C$100,0)+1,0)))="",INDIRECT(CONCATENATE("'2018-10'!M",TEXT(MATCH($C81,'2018-10'!$C$2:$C$100,0)+1,0)))="",AND(INDIRECT(CONCATENATE("'2018-11'!M",TEXT(MATCH($C81,'2018-11'!$C$2:$C$100,0)+1,0)))="",INDIRECT(CONCATENATE("'2018-10'!M",TEXT(MATCH($C81,'2018-10'!$C$2:$C$100,0)+1,0)))="")),"Н/Д",INDIRECT(CONCATENATE("'2018-11'!M",TEXT(MATCH($C81,'2018-11'!$C$2:$C$100,0)+1,0)))-INDIRECT(CONCATENATE("'2018-10'!M",TEXT(MATCH($C81,'2018-10'!$C$2:$C$100,0)+1,0))))</f>
        <v>1993081.5199999996</v>
      </c>
      <c r="N81" s="17">
        <f ca="1">IF(OR(INDIRECT(CONCATENATE("'2018-11'!N",TEXT(MATCH($C81,'2018-11'!$C$2:$C$100,0)+1,0)))="",INDIRECT(CONCATENATE("'2018-10'!N",TEXT(MATCH($C81,'2018-10'!$C$2:$C$100,0)+1,0)))="",AND(INDIRECT(CONCATENATE("'2018-11'!N",TEXT(MATCH($C81,'2018-11'!$C$2:$C$100,0)+1,0)))="",INDIRECT(CONCATENATE("'2018-10'!N",TEXT(MATCH($C81,'2018-10'!$C$2:$C$100,0)+1,0)))="")),"Н/Д",INDIRECT(CONCATENATE("'2018-11'!N",TEXT(MATCH($C81,'2018-11'!$C$2:$C$100,0)+1,0)))-INDIRECT(CONCATENATE("'2018-10'!NE",TEXT(MATCH($C81,'2018-10'!$C$2:$C$100,0)+1,0))))</f>
        <v>240199007.33000001</v>
      </c>
      <c r="O81" s="17">
        <f ca="1">IF(OR(INDIRECT(CONCATENATE("'2018-11'!O",TEXT(MATCH($C81,'2018-11'!$C$2:$C$100,0)+1,0)))="",INDIRECT(CONCATENATE("'2018-10'!O",TEXT(MATCH($C81,'2018-10'!$C$2:$C$100,0)+1,0)))="",AND(INDIRECT(CONCATENATE("'2018-11'!O",TEXT(MATCH($C81,'2018-11'!$C$2:$C$100,0)+1,0)))="",INDIRECT(CONCATENATE("'2018-10'!O",TEXT(MATCH($C81,'2018-10'!$C$2:$C$100,0)+1,0)))="")),"Н/Д",INDIRECT(CONCATENATE("'2018-11'!O",TEXT(MATCH($C81,'2018-11'!$C$2:$C$100,0)+1,0)))-INDIRECT(CONCATENATE("'2018-10'!O",TEXT(MATCH($C81,'2018-10'!$C$2:$C$100,0)+1,0))))</f>
        <v>42894.730000000447</v>
      </c>
      <c r="P81" s="17">
        <f ca="1">IF(OR(INDIRECT(CONCATENATE("'2018-11'!P",TEXT(MATCH($C81,'2018-11'!$C$2:$C$100,0)+1,0)))="",INDIRECT(CONCATENATE("'2018-10'!P",TEXT(MATCH($C81,'2018-10'!$C$2:$C$100,0)+1,0)))="",AND(INDIRECT(CONCATENATE("'2018-11'!P",TEXT(MATCH($C81,'2018-11'!$C$2:$C$100,0)+1,0)))="",INDIRECT(CONCATENATE("'2018-10'!P",TEXT(MATCH($C81,'2018-10'!$C$2:$C$100,0)+1,0)))="")),"Н/Д",INDIRECT(CONCATENATE("'2018-11'!P",TEXT(MATCH($C81,'2018-11'!$C$2:$C$100,0)+1,0)))-INDIRECT(CONCATENATE("'2018-10'!P",TEXT(MATCH($C81,'2018-10'!$C$2:$C$100,0)+1,0))))</f>
        <v>98835080.720000029</v>
      </c>
      <c r="Q81" s="17">
        <f ca="1">IF(OR(INDIRECT(CONCATENATE("'2018-11'!Q",TEXT(MATCH($C81,'2018-11'!$C$2:$C$100,0)+1,0)))="",INDIRECT(CONCATENATE("'2018-10'!Q",TEXT(MATCH($C81,'2018-10'!$C$2:$C$100,0)+1,0)))="",AND(INDIRECT(CONCATENATE("'2018-11'!Q",TEXT(MATCH($C81,'2018-11'!$C$2:$C$100,0)+1,0)))="",INDIRECT(CONCATENATE("'2018-10'!Q",TEXT(MATCH($C81,'2018-10'!$C$2:$C$100,0)+1,0)))="")),"Н/Д",INDIRECT(CONCATENATE("'2018-11'!Q",TEXT(MATCH($C81,'2018-11'!$C$2:$C$100,0)+1,0)))-INDIRECT(CONCATENATE("'2018-10'!Q",TEXT(MATCH($C81,'2018-10'!$C$2:$C$100,0)+1,0))))</f>
        <v>9512166.5300000012</v>
      </c>
      <c r="R81" s="17">
        <f ca="1">IF(OR(INDIRECT(CONCATENATE("'2018-11'!R",TEXT(MATCH($C81,'2018-11'!$C$2:$C$100,0)+1,0)))="",INDIRECT(CONCATENATE("'2018-10'!R",TEXT(MATCH($C81,'2018-10'!$C$2:$C$100,0)+1,0)))="",AND(INDIRECT(CONCATENATE("'2018-11'!R",TEXT(MATCH($C81,'2018-11'!$C$2:$C$100,0)+1,0)))="",INDIRECT(CONCATENATE("'2018-10'!R",TEXT(MATCH($C81,'2018-10'!$C$2:$C$100,0)+1,0)))="")),"Н/Д",INDIRECT(CONCATENATE("'2018-11'!R",TEXT(MATCH($C81,'2018-11'!$C$2:$C$100,0)+1,0)))-INDIRECT(CONCATENATE("'2018-10'!R",TEXT(MATCH($C81,'2018-10'!$C$2:$C$100,0)+1,0))))</f>
        <v>20089224.069999993</v>
      </c>
      <c r="S81" s="17">
        <f ca="1">IF(OR(INDIRECT(CONCATENATE("'2018-11'!S",TEXT(MATCH($C81,'2018-11'!$C$2:$C$100,0)+1,0)))="",INDIRECT(CONCATENATE("'2018-10'!S",TEXT(MATCH($C81,'2018-10'!$C$2:$C$100,0)+1,0)))="",AND(INDIRECT(CONCATENATE("'2018-11'!S",TEXT(MATCH($C81,'2018-11'!$C$2:$C$100,0)+1,0)))="",INDIRECT(CONCATENATE("'2018-10'!S",TEXT(MATCH($C81,'2018-10'!$C$2:$C$100,0)+1,0)))="")),"Н/Д",INDIRECT(CONCATENATE("'2018-11'!S",TEXT(MATCH($C81,'2018-11'!$C$2:$C$100,0)+1,0)))-INDIRECT(CONCATENATE("'2018-10'!S",TEXT(MATCH($C81,'2018-10'!$C$2:$C$100,0)+1,0))))</f>
        <v>81689</v>
      </c>
      <c r="T81" s="17">
        <f ca="1">IF(OR(INDIRECT(CONCATENATE("'2018-11'!T",TEXT(MATCH($C81,'2018-11'!$C$2:$C$100,0)+1,0)))="",INDIRECT(CONCATENATE("'2018-10'!T",TEXT(MATCH($C81,'2018-10'!$C$2:$C$100,0)+1,0)))="",AND(INDIRECT(CONCATENATE("'2018-11'!T",TEXT(MATCH($C81,'2018-11'!$C$2:$C$100,0)+1,0)))="",INDIRECT(CONCATENATE("'2018-10'!T",TEXT(MATCH($C81,'2018-10'!$C$2:$C$100,0)+1,0)))="")),"Н/Д",INDIRECT(CONCATENATE("'2018-11'!T",TEXT(MATCH($C81,'2018-11'!$C$2:$C$100,0)+1,0)))-INDIRECT(CONCATENATE("'2018-10'!T",TEXT(MATCH($C81,'2018-10'!$C$2:$C$100,0)+1,0))))</f>
        <v>60446805.829999983</v>
      </c>
      <c r="U81" s="17">
        <f ca="1">IF(OR(INDIRECT(CONCATENATE("'2018-11'!U",TEXT(MATCH($C81,'2018-11'!$C$2:$C$100,0)+1,0)))="",INDIRECT(CONCATENATE("'2018-10'!U",TEXT(MATCH($C81,'2018-10'!$C$2:$C$100,0)+1,0)))="",AND(INDIRECT(CONCATENATE("'2018-11'!U",TEXT(MATCH($C81,'2018-11'!$C$2:$C$100,0)+1,0)))="",INDIRECT(CONCATENATE("'2018-10'!U",TEXT(MATCH($C81,'2018-10'!$C$2:$C$100,0)+1,0)))="")),"Н/Д",INDIRECT(CONCATENATE("'2018-11'!U",TEXT(MATCH($C81,'2018-11'!$C$2:$C$100,0)+1,0)))-INDIRECT(CONCATENATE("'2018-10'!U",TEXT(MATCH($C81,'2018-10'!$C$2:$C$100,0)+1,0))))</f>
        <v>4591900.7100000009</v>
      </c>
      <c r="V81" s="17">
        <f ca="1">IF(OR(INDIRECT(CONCATENATE("'2018-11'!V",TEXT(MATCH($C81,'2018-11'!$C$2:$C$100,0)+1,0)))="",INDIRECT(CONCATENATE("'2018-10'!V",TEXT(MATCH($C81,'2018-10'!$C$2:$C$100,0)+1,0)))="",AND(INDIRECT(CONCATENATE("'2018-11'!V",TEXT(MATCH($C81,'2018-11'!$C$2:$C$100,0)+1,0)))="",INDIRECT(CONCATENATE("'2018-10'!V",TEXT(MATCH($C81,'2018-10'!$C$2:$C$100,0)+1,0)))="")),"Н/Д",INDIRECT(CONCATENATE("'2018-11'!V",TEXT(MATCH($C81,'2018-11'!$C$2:$C$100,0)+1,0)))-INDIRECT(CONCATENATE("'2018-10'!V",TEXT(MATCH($C81,'2018-10'!$C$2:$C$100,0)+1,0))))</f>
        <v>2448675408.2900009</v>
      </c>
      <c r="W81" s="17">
        <f ca="1">IF(OR(INDIRECT(CONCATENATE("'2018-11'!W",TEXT(MATCH($C81,'2018-11'!$C$2:$C$100,0)+1,0)))="",INDIRECT(CONCATENATE("'2018-10'!W",TEXT(MATCH($C81,'2018-10'!$C$2:$C$100,0)+1,0)))="",AND(INDIRECT(CONCATENATE("'2018-11'!W",TEXT(MATCH($C81,'2018-11'!$C$2:$C$100,0)+1,0)))="",INDIRECT(CONCATENATE("'2018-10'!W",TEXT(MATCH($C81,'2018-10'!$C$2:$C$100,0)+1,0)))="")),"Н/Д",INDIRECT(CONCATENATE("'2018-11'!W",TEXT(MATCH($C81,'2018-11'!$C$2:$C$100,0)+1,0)))-INDIRECT(CONCATENATE("'2018-10'!W",TEXT(MATCH($C81,'2018-10'!$C$2:$C$100,0)+1,0))))</f>
        <v>20375690655.169998</v>
      </c>
    </row>
    <row r="82" spans="1:23" x14ac:dyDescent="0.25">
      <c r="A82" s="2" t="s">
        <v>107</v>
      </c>
      <c r="B82" s="2" t="s">
        <v>109</v>
      </c>
      <c r="C82" s="15">
        <v>18000000</v>
      </c>
      <c r="D82" s="2" t="s">
        <v>214</v>
      </c>
      <c r="E82" s="17">
        <f ca="1">IF(OR(INDIRECT(CONCATENATE("'2018-11'!E",TEXT(MATCH($C82,'2018-11'!$C$2:$C$100,0)+1,0)))="",INDIRECT(CONCATENATE("'2018-10'!E",TEXT(MATCH($C82,'2018-10'!$C$2:$C$100,0)+1,0)))="",AND(INDIRECT(CONCATENATE("'2018-11'!E",TEXT(MATCH($C82,'2018-11'!$C$2:$C$100,0)+1,0)))="",INDIRECT(CONCATENATE("'2018-10'!E",TEXT(MATCH($C82,'2018-10'!$C$2:$C$100,0)+1,0)))="")),"Н/Д",INDIRECT(CONCATENATE("'2018-11'!E",TEXT(MATCH($C82,'2018-11'!$C$2:$C$100,0)+1,0)))-INDIRECT(CONCATENATE("'2018-10'!E",TEXT(MATCH($C82,'2018-10'!$C$2:$C$100,0)+1,0))))</f>
        <v>12209517190.400009</v>
      </c>
      <c r="F82" s="17">
        <f ca="1">IF(OR(INDIRECT(CONCATENATE("'2018-11'!F",TEXT(MATCH($C82,'2018-11'!$C$2:$C$100,0)+1,0)))="",INDIRECT(CONCATENATE("'2018-10'!F",TEXT(MATCH($C82,'2018-10'!$C$2:$C$100,0)+1,0)))="",AND(INDIRECT(CONCATENATE("'2018-11'!F",TEXT(MATCH($C82,'2018-11'!$C$2:$C$100,0)+1,0)))="",INDIRECT(CONCATENATE("'2018-10'!F",TEXT(MATCH($C82,'2018-10'!$C$2:$C$100,0)+1,0)))="")),"Н/Д",INDIRECT(CONCATENATE("'2018-11'!F",TEXT(MATCH($C82,'2018-11'!$C$2:$C$100,0)+1,0)))-INDIRECT(CONCATENATE("'2018-10'!F",TEXT(MATCH($C82,'2018-10'!$C$2:$C$100,0)+1,0))))</f>
        <v>10202684327.900009</v>
      </c>
      <c r="G82" s="17">
        <f ca="1">IF(OR(INDIRECT(CONCATENATE("'2018-11'!G",TEXT(MATCH($C82,'2018-11'!$C$2:$C$100,0)+1,0)))="",INDIRECT(CONCATENATE("'2018-10'!G",TEXT(MATCH($C82,'2018-10'!$C$2:$C$100,0)+1,0)))="",AND(INDIRECT(CONCATENATE("'2018-11'!G",TEXT(MATCH($C82,'2018-11'!$C$2:$C$100,0)+1,0)))="",INDIRECT(CONCATENATE("'2018-10'!G",TEXT(MATCH($C82,'2018-10'!$C$2:$C$100,0)+1,0)))="")),"Н/Д",INDIRECT(CONCATENATE("'2018-11'!G",TEXT(MATCH($C82,'2018-11'!$C$2:$C$100,0)+1,0)))-INDIRECT(CONCATENATE("'2018-10'!G",TEXT(MATCH($C82,'2018-10'!$C$2:$C$100,0)+1,0))))</f>
        <v>2352491337.0100021</v>
      </c>
      <c r="H82" s="17">
        <f ca="1">IF(OR(INDIRECT(CONCATENATE("'2018-11'!H",TEXT(MATCH($C82,'2018-11'!$C$2:$C$100,0)+1,0)))="",INDIRECT(CONCATENATE("'2018-10'!H",TEXT(MATCH($C82,'2018-10'!$C$2:$C$100,0)+1,0)))="",AND(INDIRECT(CONCATENATE("'2018-11'!H",TEXT(MATCH($C82,'2018-11'!$C$2:$C$100,0)+1,0)))="",INDIRECT(CONCATENATE("'2018-10'!H",TEXT(MATCH($C82,'2018-10'!$C$2:$C$100,0)+1,0)))="")),"Н/Д",INDIRECT(CONCATENATE("'2018-11'!H",TEXT(MATCH($C82,'2018-11'!$C$2:$C$100,0)+1,0)))-INDIRECT(CONCATENATE("'2018-10'!H",TEXT(MATCH($C82,'2018-10'!$C$2:$C$100,0)+1,0))))</f>
        <v>2707073199.6499977</v>
      </c>
      <c r="I82" s="17">
        <f ca="1">IF(OR(INDIRECT(CONCATENATE("'2018-11'!I",TEXT(MATCH($C82,'2018-11'!$C$2:$C$100,0)+1,0)))="",INDIRECT(CONCATENATE("'2018-10'!I",TEXT(MATCH($C82,'2018-10'!$C$2:$C$100,0)+1,0)))="",AND(INDIRECT(CONCATENATE("'2018-11'!I",TEXT(MATCH($C82,'2018-11'!$C$2:$C$100,0)+1,0)))="",INDIRECT(CONCATENATE("'2018-10'!I",TEXT(MATCH($C82,'2018-10'!$C$2:$C$100,0)+1,0)))="")),"Н/Д",INDIRECT(CONCATENATE("'2018-11'!I",TEXT(MATCH($C82,'2018-11'!$C$2:$C$100,0)+1,0)))-INDIRECT(CONCATENATE("'2018-10'!I",TEXT(MATCH($C82,'2018-10'!$C$2:$C$100,0)+1,0))))</f>
        <v>740605955.15999985</v>
      </c>
      <c r="J82" s="17" t="str">
        <f ca="1">IF(OR(INDIRECT(CONCATENATE("'2018-11'!J",TEXT(MATCH($C82,'2018-11'!$C$2:$C$100,0)+1,0)))="",INDIRECT(CONCATENATE("'2018-10'!J",TEXT(MATCH($C82,'2018-10'!$C$2:$C$100,0)+1,0)))="",AND(INDIRECT(CONCATENATE("'2018-11'!J",TEXT(MATCH($C82,'2018-11'!$C$2:$C$100,0)+1,0)))="",INDIRECT(CONCATENATE("'2018-10'!J",TEXT(MATCH($C82,'2018-10'!$C$2:$C$100,0)+1,0)))="")),"Н/Д",INDIRECT(CONCATENATE("'2018-11'!J",TEXT(MATCH($C82,'2018-11'!$C$2:$C$100,0)+1,0)))-INDIRECT(CONCATENATE("'2018-10'!J",TEXT(MATCH($C82,'2018-10'!$C$2:$C$100,0)+1,0))))</f>
        <v>Н/Д</v>
      </c>
      <c r="K82" s="17">
        <f ca="1">IF(OR(INDIRECT(CONCATENATE("'2018-11'!K",TEXT(MATCH($C82,'2018-11'!$C$2:$C$100,0)+1,0)))="",INDIRECT(CONCATENATE("'2018-10'!K",TEXT(MATCH($C82,'2018-10'!$C$2:$C$100,0)+1,0)))="",AND(INDIRECT(CONCATENATE("'2018-11'!K",TEXT(MATCH($C82,'2018-11'!$C$2:$C$100,0)+1,0)))="",INDIRECT(CONCATENATE("'2018-10'!K",TEXT(MATCH($C82,'2018-10'!$C$2:$C$100,0)+1,0)))="")),"Н/Д",INDIRECT(CONCATENATE("'2018-11'!K",TEXT(MATCH($C82,'2018-11'!$C$2:$C$100,0)+1,0)))-INDIRECT(CONCATENATE("'2018-10'!K",TEXT(MATCH($C82,'2018-10'!$C$2:$C$100,0)+1,0))))</f>
        <v>1009485922.0900002</v>
      </c>
      <c r="L82" s="17">
        <f ca="1">IF(OR(INDIRECT(CONCATENATE("'2018-11'!L",TEXT(MATCH($C82,'2018-11'!$C$2:$C$100,0)+1,0)))="",INDIRECT(CONCATENATE("'2018-10'!L",TEXT(MATCH($C82,'2018-10'!$C$2:$C$100,0)+1,0)))="",AND(INDIRECT(CONCATENATE("'2018-11'!L",TEXT(MATCH($C82,'2018-11'!$C$2:$C$100,0)+1,0)))="",INDIRECT(CONCATENATE("'2018-10'!L",TEXT(MATCH($C82,'2018-10'!$C$2:$C$100,0)+1,0)))="")),"Н/Д",INDIRECT(CONCATENATE("'2018-11'!L",TEXT(MATCH($C82,'2018-11'!$C$2:$C$100,0)+1,0)))-INDIRECT(CONCATENATE("'2018-10'!L",TEXT(MATCH($C82,'2018-10'!$C$2:$C$100,0)+1,0))))</f>
        <v>2702753228.6000004</v>
      </c>
      <c r="M82" s="17">
        <f ca="1">IF(OR(INDIRECT(CONCATENATE("'2018-11'!M",TEXT(MATCH($C82,'2018-11'!$C$2:$C$100,0)+1,0)))="",INDIRECT(CONCATENATE("'2018-10'!M",TEXT(MATCH($C82,'2018-10'!$C$2:$C$100,0)+1,0)))="",AND(INDIRECT(CONCATENATE("'2018-11'!M",TEXT(MATCH($C82,'2018-11'!$C$2:$C$100,0)+1,0)))="",INDIRECT(CONCATENATE("'2018-10'!M",TEXT(MATCH($C82,'2018-10'!$C$2:$C$100,0)+1,0)))="")),"Н/Д",INDIRECT(CONCATENATE("'2018-11'!M",TEXT(MATCH($C82,'2018-11'!$C$2:$C$100,0)+1,0)))-INDIRECT(CONCATENATE("'2018-10'!M",TEXT(MATCH($C82,'2018-10'!$C$2:$C$100,0)+1,0))))</f>
        <v>11486873.209999993</v>
      </c>
      <c r="N82" s="17">
        <f ca="1">IF(OR(INDIRECT(CONCATENATE("'2018-11'!N",TEXT(MATCH($C82,'2018-11'!$C$2:$C$100,0)+1,0)))="",INDIRECT(CONCATENATE("'2018-10'!N",TEXT(MATCH($C82,'2018-10'!$C$2:$C$100,0)+1,0)))="",AND(INDIRECT(CONCATENATE("'2018-11'!N",TEXT(MATCH($C82,'2018-11'!$C$2:$C$100,0)+1,0)))="",INDIRECT(CONCATENATE("'2018-10'!N",TEXT(MATCH($C82,'2018-10'!$C$2:$C$100,0)+1,0)))="")),"Н/Д",INDIRECT(CONCATENATE("'2018-11'!N",TEXT(MATCH($C82,'2018-11'!$C$2:$C$100,0)+1,0)))-INDIRECT(CONCATENATE("'2018-10'!NE",TEXT(MATCH($C82,'2018-10'!$C$2:$C$100,0)+1,0))))</f>
        <v>566696721.77999997</v>
      </c>
      <c r="O82" s="17">
        <f ca="1">IF(OR(INDIRECT(CONCATENATE("'2018-11'!O",TEXT(MATCH($C82,'2018-11'!$C$2:$C$100,0)+1,0)))="",INDIRECT(CONCATENATE("'2018-10'!O",TEXT(MATCH($C82,'2018-10'!$C$2:$C$100,0)+1,0)))="",AND(INDIRECT(CONCATENATE("'2018-11'!O",TEXT(MATCH($C82,'2018-11'!$C$2:$C$100,0)+1,0)))="",INDIRECT(CONCATENATE("'2018-10'!O",TEXT(MATCH($C82,'2018-10'!$C$2:$C$100,0)+1,0)))="")),"Н/Д",INDIRECT(CONCATENATE("'2018-11'!O",TEXT(MATCH($C82,'2018-11'!$C$2:$C$100,0)+1,0)))-INDIRECT(CONCATENATE("'2018-10'!O",TEXT(MATCH($C82,'2018-10'!$C$2:$C$100,0)+1,0))))</f>
        <v>30457.200000000012</v>
      </c>
      <c r="P82" s="17">
        <f ca="1">IF(OR(INDIRECT(CONCATENATE("'2018-11'!P",TEXT(MATCH($C82,'2018-11'!$C$2:$C$100,0)+1,0)))="",INDIRECT(CONCATENATE("'2018-10'!P",TEXT(MATCH($C82,'2018-10'!$C$2:$C$100,0)+1,0)))="",AND(INDIRECT(CONCATENATE("'2018-11'!P",TEXT(MATCH($C82,'2018-11'!$C$2:$C$100,0)+1,0)))="",INDIRECT(CONCATENATE("'2018-10'!P",TEXT(MATCH($C82,'2018-10'!$C$2:$C$100,0)+1,0)))="")),"Н/Д",INDIRECT(CONCATENATE("'2018-11'!P",TEXT(MATCH($C82,'2018-11'!$C$2:$C$100,0)+1,0)))-INDIRECT(CONCATENATE("'2018-10'!P",TEXT(MATCH($C82,'2018-10'!$C$2:$C$100,0)+1,0))))</f>
        <v>247649164.82999992</v>
      </c>
      <c r="Q82" s="17">
        <f ca="1">IF(OR(INDIRECT(CONCATENATE("'2018-11'!Q",TEXT(MATCH($C82,'2018-11'!$C$2:$C$100,0)+1,0)))="",INDIRECT(CONCATENATE("'2018-10'!Q",TEXT(MATCH($C82,'2018-10'!$C$2:$C$100,0)+1,0)))="",AND(INDIRECT(CONCATENATE("'2018-11'!Q",TEXT(MATCH($C82,'2018-11'!$C$2:$C$100,0)+1,0)))="",INDIRECT(CONCATENATE("'2018-10'!Q",TEXT(MATCH($C82,'2018-10'!$C$2:$C$100,0)+1,0)))="")),"Н/Д",INDIRECT(CONCATENATE("'2018-11'!Q",TEXT(MATCH($C82,'2018-11'!$C$2:$C$100,0)+1,0)))-INDIRECT(CONCATENATE("'2018-10'!Q",TEXT(MATCH($C82,'2018-10'!$C$2:$C$100,0)+1,0))))</f>
        <v>21379418.329999983</v>
      </c>
      <c r="R82" s="17">
        <f ca="1">IF(OR(INDIRECT(CONCATENATE("'2018-11'!R",TEXT(MATCH($C82,'2018-11'!$C$2:$C$100,0)+1,0)))="",INDIRECT(CONCATENATE("'2018-10'!R",TEXT(MATCH($C82,'2018-10'!$C$2:$C$100,0)+1,0)))="",AND(INDIRECT(CONCATENATE("'2018-11'!R",TEXT(MATCH($C82,'2018-11'!$C$2:$C$100,0)+1,0)))="",INDIRECT(CONCATENATE("'2018-10'!R",TEXT(MATCH($C82,'2018-10'!$C$2:$C$100,0)+1,0)))="")),"Н/Д",INDIRECT(CONCATENATE("'2018-11'!R",TEXT(MATCH($C82,'2018-11'!$C$2:$C$100,0)+1,0)))-INDIRECT(CONCATENATE("'2018-10'!R",TEXT(MATCH($C82,'2018-10'!$C$2:$C$100,0)+1,0))))</f>
        <v>42906914.620000005</v>
      </c>
      <c r="S82" s="17">
        <f ca="1">IF(OR(INDIRECT(CONCATENATE("'2018-11'!S",TEXT(MATCH($C82,'2018-11'!$C$2:$C$100,0)+1,0)))="",INDIRECT(CONCATENATE("'2018-10'!S",TEXT(MATCH($C82,'2018-10'!$C$2:$C$100,0)+1,0)))="",AND(INDIRECT(CONCATENATE("'2018-11'!S",TEXT(MATCH($C82,'2018-11'!$C$2:$C$100,0)+1,0)))="",INDIRECT(CONCATENATE("'2018-10'!S",TEXT(MATCH($C82,'2018-10'!$C$2:$C$100,0)+1,0)))="")),"Н/Д",INDIRECT(CONCATENATE("'2018-11'!S",TEXT(MATCH($C82,'2018-11'!$C$2:$C$100,0)+1,0)))-INDIRECT(CONCATENATE("'2018-10'!S",TEXT(MATCH($C82,'2018-10'!$C$2:$C$100,0)+1,0))))</f>
        <v>1250060.5</v>
      </c>
      <c r="T82" s="17">
        <f ca="1">IF(OR(INDIRECT(CONCATENATE("'2018-11'!T",TEXT(MATCH($C82,'2018-11'!$C$2:$C$100,0)+1,0)))="",INDIRECT(CONCATENATE("'2018-10'!T",TEXT(MATCH($C82,'2018-10'!$C$2:$C$100,0)+1,0)))="",AND(INDIRECT(CONCATENATE("'2018-11'!T",TEXT(MATCH($C82,'2018-11'!$C$2:$C$100,0)+1,0)))="",INDIRECT(CONCATENATE("'2018-10'!T",TEXT(MATCH($C82,'2018-10'!$C$2:$C$100,0)+1,0)))="")),"Н/Д",INDIRECT(CONCATENATE("'2018-11'!T",TEXT(MATCH($C82,'2018-11'!$C$2:$C$100,0)+1,0)))-INDIRECT(CONCATENATE("'2018-10'!T",TEXT(MATCH($C82,'2018-10'!$C$2:$C$100,0)+1,0))))</f>
        <v>213392607.51999998</v>
      </c>
      <c r="U82" s="17">
        <f ca="1">IF(OR(INDIRECT(CONCATENATE("'2018-11'!U",TEXT(MATCH($C82,'2018-11'!$C$2:$C$100,0)+1,0)))="",INDIRECT(CONCATENATE("'2018-10'!U",TEXT(MATCH($C82,'2018-10'!$C$2:$C$100,0)+1,0)))="",AND(INDIRECT(CONCATENATE("'2018-11'!U",TEXT(MATCH($C82,'2018-11'!$C$2:$C$100,0)+1,0)))="",INDIRECT(CONCATENATE("'2018-10'!U",TEXT(MATCH($C82,'2018-10'!$C$2:$C$100,0)+1,0)))="")),"Н/Д",INDIRECT(CONCATENATE("'2018-11'!U",TEXT(MATCH($C82,'2018-11'!$C$2:$C$100,0)+1,0)))-INDIRECT(CONCATENATE("'2018-10'!U",TEXT(MATCH($C82,'2018-10'!$C$2:$C$100,0)+1,0))))</f>
        <v>5965856.6700000018</v>
      </c>
      <c r="V82" s="17">
        <f ca="1">IF(OR(INDIRECT(CONCATENATE("'2018-11'!V",TEXT(MATCH($C82,'2018-11'!$C$2:$C$100,0)+1,0)))="",INDIRECT(CONCATENATE("'2018-10'!V",TEXT(MATCH($C82,'2018-10'!$C$2:$C$100,0)+1,0)))="",AND(INDIRECT(CONCATENATE("'2018-11'!V",TEXT(MATCH($C82,'2018-11'!$C$2:$C$100,0)+1,0)))="",INDIRECT(CONCATENATE("'2018-10'!V",TEXT(MATCH($C82,'2018-10'!$C$2:$C$100,0)+1,0)))="")),"Н/Д",INDIRECT(CONCATENATE("'2018-11'!V",TEXT(MATCH($C82,'2018-11'!$C$2:$C$100,0)+1,0)))-INDIRECT(CONCATENATE("'2018-10'!V",TEXT(MATCH($C82,'2018-10'!$C$2:$C$100,0)+1,0))))</f>
        <v>2006832862.5</v>
      </c>
      <c r="W82" s="17">
        <f ca="1">IF(OR(INDIRECT(CONCATENATE("'2018-11'!W",TEXT(MATCH($C82,'2018-11'!$C$2:$C$100,0)+1,0)))="",INDIRECT(CONCATENATE("'2018-10'!W",TEXT(MATCH($C82,'2018-10'!$C$2:$C$100,0)+1,0)))="",AND(INDIRECT(CONCATENATE("'2018-11'!W",TEXT(MATCH($C82,'2018-11'!$C$2:$C$100,0)+1,0)))="",INDIRECT(CONCATENATE("'2018-10'!W",TEXT(MATCH($C82,'2018-10'!$C$2:$C$100,0)+1,0)))="")),"Н/Д",INDIRECT(CONCATENATE("'2018-11'!W",TEXT(MATCH($C82,'2018-11'!$C$2:$C$100,0)+1,0)))-INDIRECT(CONCATENATE("'2018-10'!W",TEXT(MATCH($C82,'2018-10'!$C$2:$C$100,0)+1,0))))</f>
        <v>34539801299.970001</v>
      </c>
    </row>
    <row r="83" spans="1:23" x14ac:dyDescent="0.25">
      <c r="A83" s="2" t="s">
        <v>107</v>
      </c>
      <c r="B83" s="2" t="s">
        <v>110</v>
      </c>
      <c r="C83" s="15">
        <v>3000000</v>
      </c>
      <c r="D83" s="2" t="s">
        <v>214</v>
      </c>
      <c r="E83" s="17">
        <f ca="1">IF(OR(INDIRECT(CONCATENATE("'2018-11'!E",TEXT(MATCH($C83,'2018-11'!$C$2:$C$100,0)+1,0)))="",INDIRECT(CONCATENATE("'2018-10'!E",TEXT(MATCH($C83,'2018-10'!$C$2:$C$100,0)+1,0)))="",AND(INDIRECT(CONCATENATE("'2018-11'!E",TEXT(MATCH($C83,'2018-11'!$C$2:$C$100,0)+1,0)))="",INDIRECT(CONCATENATE("'2018-10'!E",TEXT(MATCH($C83,'2018-10'!$C$2:$C$100,0)+1,0)))="")),"Н/Д",INDIRECT(CONCATENATE("'2018-11'!E",TEXT(MATCH($C83,'2018-11'!$C$2:$C$100,0)+1,0)))-INDIRECT(CONCATENATE("'2018-10'!E",TEXT(MATCH($C83,'2018-10'!$C$2:$C$100,0)+1,0))))</f>
        <v>36951893197.839996</v>
      </c>
      <c r="F83" s="17">
        <f ca="1">IF(OR(INDIRECT(CONCATENATE("'2018-11'!F",TEXT(MATCH($C83,'2018-11'!$C$2:$C$100,0)+1,0)))="",INDIRECT(CONCATENATE("'2018-10'!F",TEXT(MATCH($C83,'2018-10'!$C$2:$C$100,0)+1,0)))="",AND(INDIRECT(CONCATENATE("'2018-11'!F",TEXT(MATCH($C83,'2018-11'!$C$2:$C$100,0)+1,0)))="",INDIRECT(CONCATENATE("'2018-10'!F",TEXT(MATCH($C83,'2018-10'!$C$2:$C$100,0)+1,0)))="")),"Н/Д",INDIRECT(CONCATENATE("'2018-11'!F",TEXT(MATCH($C83,'2018-11'!$C$2:$C$100,0)+1,0)))-INDIRECT(CONCATENATE("'2018-10'!F",TEXT(MATCH($C83,'2018-10'!$C$2:$C$100,0)+1,0))))</f>
        <v>34305116359.299988</v>
      </c>
      <c r="G83" s="17">
        <f ca="1">IF(OR(INDIRECT(CONCATENATE("'2018-11'!G",TEXT(MATCH($C83,'2018-11'!$C$2:$C$100,0)+1,0)))="",INDIRECT(CONCATENATE("'2018-10'!G",TEXT(MATCH($C83,'2018-10'!$C$2:$C$100,0)+1,0)))="",AND(INDIRECT(CONCATENATE("'2018-11'!G",TEXT(MATCH($C83,'2018-11'!$C$2:$C$100,0)+1,0)))="",INDIRECT(CONCATENATE("'2018-10'!G",TEXT(MATCH($C83,'2018-10'!$C$2:$C$100,0)+1,0)))="")),"Н/Д",INDIRECT(CONCATENATE("'2018-11'!G",TEXT(MATCH($C83,'2018-11'!$C$2:$C$100,0)+1,0)))-INDIRECT(CONCATENATE("'2018-10'!G",TEXT(MATCH($C83,'2018-10'!$C$2:$C$100,0)+1,0))))</f>
        <v>7950613719.9300003</v>
      </c>
      <c r="H83" s="17">
        <f ca="1">IF(OR(INDIRECT(CONCATENATE("'2018-11'!H",TEXT(MATCH($C83,'2018-11'!$C$2:$C$100,0)+1,0)))="",INDIRECT(CONCATENATE("'2018-10'!H",TEXT(MATCH($C83,'2018-10'!$C$2:$C$100,0)+1,0)))="",AND(INDIRECT(CONCATENATE("'2018-11'!H",TEXT(MATCH($C83,'2018-11'!$C$2:$C$100,0)+1,0)))="",INDIRECT(CONCATENATE("'2018-10'!H",TEXT(MATCH($C83,'2018-10'!$C$2:$C$100,0)+1,0)))="")),"Н/Д",INDIRECT(CONCATENATE("'2018-11'!H",TEXT(MATCH($C83,'2018-11'!$C$2:$C$100,0)+1,0)))-INDIRECT(CONCATENATE("'2018-10'!H",TEXT(MATCH($C83,'2018-10'!$C$2:$C$100,0)+1,0))))</f>
        <v>7661180827.8399963</v>
      </c>
      <c r="I83" s="17">
        <f ca="1">IF(OR(INDIRECT(CONCATENATE("'2018-11'!I",TEXT(MATCH($C83,'2018-11'!$C$2:$C$100,0)+1,0)))="",INDIRECT(CONCATENATE("'2018-10'!I",TEXT(MATCH($C83,'2018-10'!$C$2:$C$100,0)+1,0)))="",AND(INDIRECT(CONCATENATE("'2018-11'!I",TEXT(MATCH($C83,'2018-11'!$C$2:$C$100,0)+1,0)))="",INDIRECT(CONCATENATE("'2018-10'!I",TEXT(MATCH($C83,'2018-10'!$C$2:$C$100,0)+1,0)))="")),"Н/Д",INDIRECT(CONCATENATE("'2018-11'!I",TEXT(MATCH($C83,'2018-11'!$C$2:$C$100,0)+1,0)))-INDIRECT(CONCATENATE("'2018-10'!I",TEXT(MATCH($C83,'2018-10'!$C$2:$C$100,0)+1,0))))</f>
        <v>2113627642.5099983</v>
      </c>
      <c r="J83" s="17" t="str">
        <f ca="1">IF(OR(INDIRECT(CONCATENATE("'2018-11'!J",TEXT(MATCH($C83,'2018-11'!$C$2:$C$100,0)+1,0)))="",INDIRECT(CONCATENATE("'2018-10'!J",TEXT(MATCH($C83,'2018-10'!$C$2:$C$100,0)+1,0)))="",AND(INDIRECT(CONCATENATE("'2018-11'!J",TEXT(MATCH($C83,'2018-11'!$C$2:$C$100,0)+1,0)))="",INDIRECT(CONCATENATE("'2018-10'!J",TEXT(MATCH($C83,'2018-10'!$C$2:$C$100,0)+1,0)))="")),"Н/Д",INDIRECT(CONCATENATE("'2018-11'!J",TEXT(MATCH($C83,'2018-11'!$C$2:$C$100,0)+1,0)))-INDIRECT(CONCATENATE("'2018-10'!J",TEXT(MATCH($C83,'2018-10'!$C$2:$C$100,0)+1,0))))</f>
        <v>Н/Д</v>
      </c>
      <c r="K83" s="17">
        <f ca="1">IF(OR(INDIRECT(CONCATENATE("'2018-11'!K",TEXT(MATCH($C83,'2018-11'!$C$2:$C$100,0)+1,0)))="",INDIRECT(CONCATENATE("'2018-10'!K",TEXT(MATCH($C83,'2018-10'!$C$2:$C$100,0)+1,0)))="",AND(INDIRECT(CONCATENATE("'2018-11'!K",TEXT(MATCH($C83,'2018-11'!$C$2:$C$100,0)+1,0)))="",INDIRECT(CONCATENATE("'2018-10'!K",TEXT(MATCH($C83,'2018-10'!$C$2:$C$100,0)+1,0)))="")),"Н/Д",INDIRECT(CONCATENATE("'2018-11'!K",TEXT(MATCH($C83,'2018-11'!$C$2:$C$100,0)+1,0)))-INDIRECT(CONCATENATE("'2018-10'!K",TEXT(MATCH($C83,'2018-10'!$C$2:$C$100,0)+1,0))))</f>
        <v>4465125982.6100006</v>
      </c>
      <c r="L83" s="17">
        <f ca="1">IF(OR(INDIRECT(CONCATENATE("'2018-11'!L",TEXT(MATCH($C83,'2018-11'!$C$2:$C$100,0)+1,0)))="",INDIRECT(CONCATENATE("'2018-10'!L",TEXT(MATCH($C83,'2018-10'!$C$2:$C$100,0)+1,0)))="",AND(INDIRECT(CONCATENATE("'2018-11'!L",TEXT(MATCH($C83,'2018-11'!$C$2:$C$100,0)+1,0)))="",INDIRECT(CONCATENATE("'2018-10'!L",TEXT(MATCH($C83,'2018-10'!$C$2:$C$100,0)+1,0)))="")),"Н/Д",INDIRECT(CONCATENATE("'2018-11'!L",TEXT(MATCH($C83,'2018-11'!$C$2:$C$100,0)+1,0)))-INDIRECT(CONCATENATE("'2018-10'!L",TEXT(MATCH($C83,'2018-10'!$C$2:$C$100,0)+1,0))))</f>
        <v>9814129696.5999985</v>
      </c>
      <c r="M83" s="17">
        <f ca="1">IF(OR(INDIRECT(CONCATENATE("'2018-11'!M",TEXT(MATCH($C83,'2018-11'!$C$2:$C$100,0)+1,0)))="",INDIRECT(CONCATENATE("'2018-10'!M",TEXT(MATCH($C83,'2018-10'!$C$2:$C$100,0)+1,0)))="",AND(INDIRECT(CONCATENATE("'2018-11'!M",TEXT(MATCH($C83,'2018-11'!$C$2:$C$100,0)+1,0)))="",INDIRECT(CONCATENATE("'2018-10'!M",TEXT(MATCH($C83,'2018-10'!$C$2:$C$100,0)+1,0)))="")),"Н/Д",INDIRECT(CONCATENATE("'2018-11'!M",TEXT(MATCH($C83,'2018-11'!$C$2:$C$100,0)+1,0)))-INDIRECT(CONCATENATE("'2018-10'!M",TEXT(MATCH($C83,'2018-10'!$C$2:$C$100,0)+1,0))))</f>
        <v>14373111.989999995</v>
      </c>
      <c r="N83" s="17">
        <f ca="1">IF(OR(INDIRECT(CONCATENATE("'2018-11'!N",TEXT(MATCH($C83,'2018-11'!$C$2:$C$100,0)+1,0)))="",INDIRECT(CONCATENATE("'2018-10'!N",TEXT(MATCH($C83,'2018-10'!$C$2:$C$100,0)+1,0)))="",AND(INDIRECT(CONCATENATE("'2018-11'!N",TEXT(MATCH($C83,'2018-11'!$C$2:$C$100,0)+1,0)))="",INDIRECT(CONCATENATE("'2018-10'!N",TEXT(MATCH($C83,'2018-10'!$C$2:$C$100,0)+1,0)))="")),"Н/Д",INDIRECT(CONCATENATE("'2018-11'!N",TEXT(MATCH($C83,'2018-11'!$C$2:$C$100,0)+1,0)))-INDIRECT(CONCATENATE("'2018-10'!NE",TEXT(MATCH($C83,'2018-10'!$C$2:$C$100,0)+1,0))))</f>
        <v>1635254976.1600001</v>
      </c>
      <c r="O83" s="17">
        <f ca="1">IF(OR(INDIRECT(CONCATENATE("'2018-11'!O",TEXT(MATCH($C83,'2018-11'!$C$2:$C$100,0)+1,0)))="",INDIRECT(CONCATENATE("'2018-10'!O",TEXT(MATCH($C83,'2018-10'!$C$2:$C$100,0)+1,0)))="",AND(INDIRECT(CONCATENATE("'2018-11'!O",TEXT(MATCH($C83,'2018-11'!$C$2:$C$100,0)+1,0)))="",INDIRECT(CONCATENATE("'2018-10'!O",TEXT(MATCH($C83,'2018-10'!$C$2:$C$100,0)+1,0)))="")),"Н/Д",INDIRECT(CONCATENATE("'2018-11'!O",TEXT(MATCH($C83,'2018-11'!$C$2:$C$100,0)+1,0)))-INDIRECT(CONCATENATE("'2018-10'!O",TEXT(MATCH($C83,'2018-10'!$C$2:$C$100,0)+1,0))))</f>
        <v>69728.579999999958</v>
      </c>
      <c r="P83" s="17">
        <f ca="1">IF(OR(INDIRECT(CONCATENATE("'2018-11'!P",TEXT(MATCH($C83,'2018-11'!$C$2:$C$100,0)+1,0)))="",INDIRECT(CONCATENATE("'2018-10'!P",TEXT(MATCH($C83,'2018-10'!$C$2:$C$100,0)+1,0)))="",AND(INDIRECT(CONCATENATE("'2018-11'!P",TEXT(MATCH($C83,'2018-11'!$C$2:$C$100,0)+1,0)))="",INDIRECT(CONCATENATE("'2018-10'!P",TEXT(MATCH($C83,'2018-10'!$C$2:$C$100,0)+1,0)))="")),"Н/Д",INDIRECT(CONCATENATE("'2018-11'!P",TEXT(MATCH($C83,'2018-11'!$C$2:$C$100,0)+1,0)))-INDIRECT(CONCATENATE("'2018-10'!P",TEXT(MATCH($C83,'2018-10'!$C$2:$C$100,0)+1,0))))</f>
        <v>1223893414.8400002</v>
      </c>
      <c r="Q83" s="17">
        <f ca="1">IF(OR(INDIRECT(CONCATENATE("'2018-11'!Q",TEXT(MATCH($C83,'2018-11'!$C$2:$C$100,0)+1,0)))="",INDIRECT(CONCATENATE("'2018-10'!Q",TEXT(MATCH($C83,'2018-10'!$C$2:$C$100,0)+1,0)))="",AND(INDIRECT(CONCATENATE("'2018-11'!Q",TEXT(MATCH($C83,'2018-11'!$C$2:$C$100,0)+1,0)))="",INDIRECT(CONCATENATE("'2018-10'!Q",TEXT(MATCH($C83,'2018-10'!$C$2:$C$100,0)+1,0)))="")),"Н/Д",INDIRECT(CONCATENATE("'2018-11'!Q",TEXT(MATCH($C83,'2018-11'!$C$2:$C$100,0)+1,0)))-INDIRECT(CONCATENATE("'2018-10'!Q",TEXT(MATCH($C83,'2018-10'!$C$2:$C$100,0)+1,0))))</f>
        <v>62288172.379999995</v>
      </c>
      <c r="R83" s="17">
        <f ca="1">IF(OR(INDIRECT(CONCATENATE("'2018-11'!R",TEXT(MATCH($C83,'2018-11'!$C$2:$C$100,0)+1,0)))="",INDIRECT(CONCATENATE("'2018-10'!R",TEXT(MATCH($C83,'2018-10'!$C$2:$C$100,0)+1,0)))="",AND(INDIRECT(CONCATENATE("'2018-11'!R",TEXT(MATCH($C83,'2018-11'!$C$2:$C$100,0)+1,0)))="",INDIRECT(CONCATENATE("'2018-10'!R",TEXT(MATCH($C83,'2018-10'!$C$2:$C$100,0)+1,0)))="")),"Н/Д",INDIRECT(CONCATENATE("'2018-11'!R",TEXT(MATCH($C83,'2018-11'!$C$2:$C$100,0)+1,0)))-INDIRECT(CONCATENATE("'2018-10'!R",TEXT(MATCH($C83,'2018-10'!$C$2:$C$100,0)+1,0))))</f>
        <v>417040558.94000006</v>
      </c>
      <c r="S83" s="17">
        <f ca="1">IF(OR(INDIRECT(CONCATENATE("'2018-11'!S",TEXT(MATCH($C83,'2018-11'!$C$2:$C$100,0)+1,0)))="",INDIRECT(CONCATENATE("'2018-10'!S",TEXT(MATCH($C83,'2018-10'!$C$2:$C$100,0)+1,0)))="",AND(INDIRECT(CONCATENATE("'2018-11'!S",TEXT(MATCH($C83,'2018-11'!$C$2:$C$100,0)+1,0)))="",INDIRECT(CONCATENATE("'2018-10'!S",TEXT(MATCH($C83,'2018-10'!$C$2:$C$100,0)+1,0)))="")),"Н/Д",INDIRECT(CONCATENATE("'2018-11'!S",TEXT(MATCH($C83,'2018-11'!$C$2:$C$100,0)+1,0)))-INDIRECT(CONCATENATE("'2018-10'!S",TEXT(MATCH($C83,'2018-10'!$C$2:$C$100,0)+1,0))))</f>
        <v>34841133.079999998</v>
      </c>
      <c r="T83" s="17">
        <f ca="1">IF(OR(INDIRECT(CONCATENATE("'2018-11'!T",TEXT(MATCH($C83,'2018-11'!$C$2:$C$100,0)+1,0)))="",INDIRECT(CONCATENATE("'2018-10'!T",TEXT(MATCH($C83,'2018-10'!$C$2:$C$100,0)+1,0)))="",AND(INDIRECT(CONCATENATE("'2018-11'!T",TEXT(MATCH($C83,'2018-11'!$C$2:$C$100,0)+1,0)))="",INDIRECT(CONCATENATE("'2018-10'!T",TEXT(MATCH($C83,'2018-10'!$C$2:$C$100,0)+1,0)))="")),"Н/Д",INDIRECT(CONCATENATE("'2018-11'!T",TEXT(MATCH($C83,'2018-11'!$C$2:$C$100,0)+1,0)))-INDIRECT(CONCATENATE("'2018-10'!T",TEXT(MATCH($C83,'2018-10'!$C$2:$C$100,0)+1,0))))</f>
        <v>277737837.92000008</v>
      </c>
      <c r="U83" s="17">
        <f ca="1">IF(OR(INDIRECT(CONCATENATE("'2018-11'!U",TEXT(MATCH($C83,'2018-11'!$C$2:$C$100,0)+1,0)))="",INDIRECT(CONCATENATE("'2018-10'!U",TEXT(MATCH($C83,'2018-10'!$C$2:$C$100,0)+1,0)))="",AND(INDIRECT(CONCATENATE("'2018-11'!U",TEXT(MATCH($C83,'2018-11'!$C$2:$C$100,0)+1,0)))="",INDIRECT(CONCATENATE("'2018-10'!U",TEXT(MATCH($C83,'2018-10'!$C$2:$C$100,0)+1,0)))="")),"Н/Д",INDIRECT(CONCATENATE("'2018-11'!U",TEXT(MATCH($C83,'2018-11'!$C$2:$C$100,0)+1,0)))-INDIRECT(CONCATENATE("'2018-10'!U",TEXT(MATCH($C83,'2018-10'!$C$2:$C$100,0)+1,0))))</f>
        <v>44365283.280000031</v>
      </c>
      <c r="V83" s="17">
        <f ca="1">IF(OR(INDIRECT(CONCATENATE("'2018-11'!V",TEXT(MATCH($C83,'2018-11'!$C$2:$C$100,0)+1,0)))="",INDIRECT(CONCATENATE("'2018-10'!V",TEXT(MATCH($C83,'2018-10'!$C$2:$C$100,0)+1,0)))="",AND(INDIRECT(CONCATENATE("'2018-11'!V",TEXT(MATCH($C83,'2018-11'!$C$2:$C$100,0)+1,0)))="",INDIRECT(CONCATENATE("'2018-10'!V",TEXT(MATCH($C83,'2018-10'!$C$2:$C$100,0)+1,0)))="")),"Н/Д",INDIRECT(CONCATENATE("'2018-11'!V",TEXT(MATCH($C83,'2018-11'!$C$2:$C$100,0)+1,0)))-INDIRECT(CONCATENATE("'2018-10'!V",TEXT(MATCH($C83,'2018-10'!$C$2:$C$100,0)+1,0))))</f>
        <v>2646776838.5400009</v>
      </c>
      <c r="W83" s="17">
        <f ca="1">IF(OR(INDIRECT(CONCATENATE("'2018-11'!W",TEXT(MATCH($C83,'2018-11'!$C$2:$C$100,0)+1,0)))="",INDIRECT(CONCATENATE("'2018-10'!W",TEXT(MATCH($C83,'2018-10'!$C$2:$C$100,0)+1,0)))="",AND(INDIRECT(CONCATENATE("'2018-11'!W",TEXT(MATCH($C83,'2018-11'!$C$2:$C$100,0)+1,0)))="",INDIRECT(CONCATENATE("'2018-10'!W",TEXT(MATCH($C83,'2018-10'!$C$2:$C$100,0)+1,0)))="")),"Н/Д",INDIRECT(CONCATENATE("'2018-11'!W",TEXT(MATCH($C83,'2018-11'!$C$2:$C$100,0)+1,0)))-INDIRECT(CONCATENATE("'2018-10'!W",TEXT(MATCH($C83,'2018-10'!$C$2:$C$100,0)+1,0))))</f>
        <v>108164559857.71008</v>
      </c>
    </row>
    <row r="84" spans="1:23" x14ac:dyDescent="0.25">
      <c r="A84" s="2" t="s">
        <v>107</v>
      </c>
      <c r="B84" s="2" t="s">
        <v>111</v>
      </c>
      <c r="C84" s="15">
        <v>79000000</v>
      </c>
      <c r="D84" s="2" t="s">
        <v>214</v>
      </c>
      <c r="E84" s="17">
        <f ca="1">IF(OR(INDIRECT(CONCATENATE("'2018-11'!E",TEXT(MATCH($C84,'2018-11'!$C$2:$C$100,0)+1,0)))="",INDIRECT(CONCATENATE("'2018-10'!E",TEXT(MATCH($C84,'2018-10'!$C$2:$C$100,0)+1,0)))="",AND(INDIRECT(CONCATENATE("'2018-11'!E",TEXT(MATCH($C84,'2018-11'!$C$2:$C$100,0)+1,0)))="",INDIRECT(CONCATENATE("'2018-10'!E",TEXT(MATCH($C84,'2018-10'!$C$2:$C$100,0)+1,0)))="")),"Н/Д",INDIRECT(CONCATENATE("'2018-11'!E",TEXT(MATCH($C84,'2018-11'!$C$2:$C$100,0)+1,0)))-INDIRECT(CONCATENATE("'2018-10'!E",TEXT(MATCH($C84,'2018-10'!$C$2:$C$100,0)+1,0))))</f>
        <v>1974468835.9400024</v>
      </c>
      <c r="F84" s="17">
        <f ca="1">IF(OR(INDIRECT(CONCATENATE("'2018-11'!F",TEXT(MATCH($C84,'2018-11'!$C$2:$C$100,0)+1,0)))="",INDIRECT(CONCATENATE("'2018-10'!F",TEXT(MATCH($C84,'2018-10'!$C$2:$C$100,0)+1,0)))="",AND(INDIRECT(CONCATENATE("'2018-11'!F",TEXT(MATCH($C84,'2018-11'!$C$2:$C$100,0)+1,0)))="",INDIRECT(CONCATENATE("'2018-10'!F",TEXT(MATCH($C84,'2018-10'!$C$2:$C$100,0)+1,0)))="")),"Н/Д",INDIRECT(CONCATENATE("'2018-11'!F",TEXT(MATCH($C84,'2018-11'!$C$2:$C$100,0)+1,0)))-INDIRECT(CONCATENATE("'2018-10'!F",TEXT(MATCH($C84,'2018-10'!$C$2:$C$100,0)+1,0))))</f>
        <v>1421741041.5100002</v>
      </c>
      <c r="G84" s="17">
        <f ca="1">IF(OR(INDIRECT(CONCATENATE("'2018-11'!G",TEXT(MATCH($C84,'2018-11'!$C$2:$C$100,0)+1,0)))="",INDIRECT(CONCATENATE("'2018-10'!G",TEXT(MATCH($C84,'2018-10'!$C$2:$C$100,0)+1,0)))="",AND(INDIRECT(CONCATENATE("'2018-11'!G",TEXT(MATCH($C84,'2018-11'!$C$2:$C$100,0)+1,0)))="",INDIRECT(CONCATENATE("'2018-10'!G",TEXT(MATCH($C84,'2018-10'!$C$2:$C$100,0)+1,0)))="")),"Н/Д",INDIRECT(CONCATENATE("'2018-11'!G",TEXT(MATCH($C84,'2018-11'!$C$2:$C$100,0)+1,0)))-INDIRECT(CONCATENATE("'2018-10'!G",TEXT(MATCH($C84,'2018-10'!$C$2:$C$100,0)+1,0))))</f>
        <v>253537769.1400001</v>
      </c>
      <c r="H84" s="17">
        <f ca="1">IF(OR(INDIRECT(CONCATENATE("'2018-11'!H",TEXT(MATCH($C84,'2018-11'!$C$2:$C$100,0)+1,0)))="",INDIRECT(CONCATENATE("'2018-10'!H",TEXT(MATCH($C84,'2018-10'!$C$2:$C$100,0)+1,0)))="",AND(INDIRECT(CONCATENATE("'2018-11'!H",TEXT(MATCH($C84,'2018-11'!$C$2:$C$100,0)+1,0)))="",INDIRECT(CONCATENATE("'2018-10'!H",TEXT(MATCH($C84,'2018-10'!$C$2:$C$100,0)+1,0)))="")),"Н/Д",INDIRECT(CONCATENATE("'2018-11'!H",TEXT(MATCH($C84,'2018-11'!$C$2:$C$100,0)+1,0)))-INDIRECT(CONCATENATE("'2018-10'!H",TEXT(MATCH($C84,'2018-10'!$C$2:$C$100,0)+1,0))))</f>
        <v>376658055.96000004</v>
      </c>
      <c r="I84" s="17">
        <f ca="1">IF(OR(INDIRECT(CONCATENATE("'2018-11'!I",TEXT(MATCH($C84,'2018-11'!$C$2:$C$100,0)+1,0)))="",INDIRECT(CONCATENATE("'2018-10'!I",TEXT(MATCH($C84,'2018-10'!$C$2:$C$100,0)+1,0)))="",AND(INDIRECT(CONCATENATE("'2018-11'!I",TEXT(MATCH($C84,'2018-11'!$C$2:$C$100,0)+1,0)))="",INDIRECT(CONCATENATE("'2018-10'!I",TEXT(MATCH($C84,'2018-10'!$C$2:$C$100,0)+1,0)))="")),"Н/Д",INDIRECT(CONCATENATE("'2018-11'!I",TEXT(MATCH($C84,'2018-11'!$C$2:$C$100,0)+1,0)))-INDIRECT(CONCATENATE("'2018-10'!I",TEXT(MATCH($C84,'2018-10'!$C$2:$C$100,0)+1,0))))</f>
        <v>232416229.98000002</v>
      </c>
      <c r="J84" s="17" t="str">
        <f ca="1">IF(OR(INDIRECT(CONCATENATE("'2018-11'!J",TEXT(MATCH($C84,'2018-11'!$C$2:$C$100,0)+1,0)))="",INDIRECT(CONCATENATE("'2018-10'!J",TEXT(MATCH($C84,'2018-10'!$C$2:$C$100,0)+1,0)))="",AND(INDIRECT(CONCATENATE("'2018-11'!J",TEXT(MATCH($C84,'2018-11'!$C$2:$C$100,0)+1,0)))="",INDIRECT(CONCATENATE("'2018-10'!J",TEXT(MATCH($C84,'2018-10'!$C$2:$C$100,0)+1,0)))="")),"Н/Д",INDIRECT(CONCATENATE("'2018-11'!J",TEXT(MATCH($C84,'2018-11'!$C$2:$C$100,0)+1,0)))-INDIRECT(CONCATENATE("'2018-10'!J",TEXT(MATCH($C84,'2018-10'!$C$2:$C$100,0)+1,0))))</f>
        <v>Н/Д</v>
      </c>
      <c r="K84" s="17">
        <f ca="1">IF(OR(INDIRECT(CONCATENATE("'2018-11'!K",TEXT(MATCH($C84,'2018-11'!$C$2:$C$100,0)+1,0)))="",INDIRECT(CONCATENATE("'2018-10'!K",TEXT(MATCH($C84,'2018-10'!$C$2:$C$100,0)+1,0)))="",AND(INDIRECT(CONCATENATE("'2018-11'!K",TEXT(MATCH($C84,'2018-11'!$C$2:$C$100,0)+1,0)))="",INDIRECT(CONCATENATE("'2018-10'!K",TEXT(MATCH($C84,'2018-10'!$C$2:$C$100,0)+1,0)))="")),"Н/Д",INDIRECT(CONCATENATE("'2018-11'!K",TEXT(MATCH($C84,'2018-11'!$C$2:$C$100,0)+1,0)))-INDIRECT(CONCATENATE("'2018-10'!K",TEXT(MATCH($C84,'2018-10'!$C$2:$C$100,0)+1,0))))</f>
        <v>177857889.98000002</v>
      </c>
      <c r="L84" s="17">
        <f ca="1">IF(OR(INDIRECT(CONCATENATE("'2018-11'!L",TEXT(MATCH($C84,'2018-11'!$C$2:$C$100,0)+1,0)))="",INDIRECT(CONCATENATE("'2018-10'!L",TEXT(MATCH($C84,'2018-10'!$C$2:$C$100,0)+1,0)))="",AND(INDIRECT(CONCATENATE("'2018-11'!L",TEXT(MATCH($C84,'2018-11'!$C$2:$C$100,0)+1,0)))="",INDIRECT(CONCATENATE("'2018-10'!L",TEXT(MATCH($C84,'2018-10'!$C$2:$C$100,0)+1,0)))="")),"Н/Д",INDIRECT(CONCATENATE("'2018-11'!L",TEXT(MATCH($C84,'2018-11'!$C$2:$C$100,0)+1,0)))-INDIRECT(CONCATENATE("'2018-10'!L",TEXT(MATCH($C84,'2018-10'!$C$2:$C$100,0)+1,0))))</f>
        <v>284277980.72000003</v>
      </c>
      <c r="M84" s="17">
        <f ca="1">IF(OR(INDIRECT(CONCATENATE("'2018-11'!M",TEXT(MATCH($C84,'2018-11'!$C$2:$C$100,0)+1,0)))="",INDIRECT(CONCATENATE("'2018-10'!M",TEXT(MATCH($C84,'2018-10'!$C$2:$C$100,0)+1,0)))="",AND(INDIRECT(CONCATENATE("'2018-11'!M",TEXT(MATCH($C84,'2018-11'!$C$2:$C$100,0)+1,0)))="",INDIRECT(CONCATENATE("'2018-10'!M",TEXT(MATCH($C84,'2018-10'!$C$2:$C$100,0)+1,0)))="")),"Н/Д",INDIRECT(CONCATENATE("'2018-11'!M",TEXT(MATCH($C84,'2018-11'!$C$2:$C$100,0)+1,0)))-INDIRECT(CONCATENATE("'2018-10'!M",TEXT(MATCH($C84,'2018-10'!$C$2:$C$100,0)+1,0))))</f>
        <v>2613143.1800000034</v>
      </c>
      <c r="N84" s="17">
        <f ca="1">IF(OR(INDIRECT(CONCATENATE("'2018-11'!N",TEXT(MATCH($C84,'2018-11'!$C$2:$C$100,0)+1,0)))="",INDIRECT(CONCATENATE("'2018-10'!N",TEXT(MATCH($C84,'2018-10'!$C$2:$C$100,0)+1,0)))="",AND(INDIRECT(CONCATENATE("'2018-11'!N",TEXT(MATCH($C84,'2018-11'!$C$2:$C$100,0)+1,0)))="",INDIRECT(CONCATENATE("'2018-10'!N",TEXT(MATCH($C84,'2018-10'!$C$2:$C$100,0)+1,0)))="")),"Н/Д",INDIRECT(CONCATENATE("'2018-11'!N",TEXT(MATCH($C84,'2018-11'!$C$2:$C$100,0)+1,0)))-INDIRECT(CONCATENATE("'2018-10'!NE",TEXT(MATCH($C84,'2018-10'!$C$2:$C$100,0)+1,0))))</f>
        <v>111044781.48999999</v>
      </c>
      <c r="O84" s="17">
        <f ca="1">IF(OR(INDIRECT(CONCATENATE("'2018-11'!O",TEXT(MATCH($C84,'2018-11'!$C$2:$C$100,0)+1,0)))="",INDIRECT(CONCATENATE("'2018-10'!O",TEXT(MATCH($C84,'2018-10'!$C$2:$C$100,0)+1,0)))="",AND(INDIRECT(CONCATENATE("'2018-11'!O",TEXT(MATCH($C84,'2018-11'!$C$2:$C$100,0)+1,0)))="",INDIRECT(CONCATENATE("'2018-10'!O",TEXT(MATCH($C84,'2018-10'!$C$2:$C$100,0)+1,0)))="")),"Н/Д",INDIRECT(CONCATENATE("'2018-11'!O",TEXT(MATCH($C84,'2018-11'!$C$2:$C$100,0)+1,0)))-INDIRECT(CONCATENATE("'2018-10'!O",TEXT(MATCH($C84,'2018-10'!$C$2:$C$100,0)+1,0))))</f>
        <v>24017.360000000001</v>
      </c>
      <c r="P84" s="17">
        <f ca="1">IF(OR(INDIRECT(CONCATENATE("'2018-11'!P",TEXT(MATCH($C84,'2018-11'!$C$2:$C$100,0)+1,0)))="",INDIRECT(CONCATENATE("'2018-10'!P",TEXT(MATCH($C84,'2018-10'!$C$2:$C$100,0)+1,0)))="",AND(INDIRECT(CONCATENATE("'2018-11'!P",TEXT(MATCH($C84,'2018-11'!$C$2:$C$100,0)+1,0)))="",INDIRECT(CONCATENATE("'2018-10'!P",TEXT(MATCH($C84,'2018-10'!$C$2:$C$100,0)+1,0)))="")),"Н/Д",INDIRECT(CONCATENATE("'2018-11'!P",TEXT(MATCH($C84,'2018-11'!$C$2:$C$100,0)+1,0)))-INDIRECT(CONCATENATE("'2018-10'!P",TEXT(MATCH($C84,'2018-10'!$C$2:$C$100,0)+1,0))))</f>
        <v>40257257.119999975</v>
      </c>
      <c r="Q84" s="17">
        <f ca="1">IF(OR(INDIRECT(CONCATENATE("'2018-11'!Q",TEXT(MATCH($C84,'2018-11'!$C$2:$C$100,0)+1,0)))="",INDIRECT(CONCATENATE("'2018-10'!Q",TEXT(MATCH($C84,'2018-10'!$C$2:$C$100,0)+1,0)))="",AND(INDIRECT(CONCATENATE("'2018-11'!Q",TEXT(MATCH($C84,'2018-11'!$C$2:$C$100,0)+1,0)))="",INDIRECT(CONCATENATE("'2018-10'!Q",TEXT(MATCH($C84,'2018-10'!$C$2:$C$100,0)+1,0)))="")),"Н/Д",INDIRECT(CONCATENATE("'2018-11'!Q",TEXT(MATCH($C84,'2018-11'!$C$2:$C$100,0)+1,0)))-INDIRECT(CONCATENATE("'2018-10'!Q",TEXT(MATCH($C84,'2018-10'!$C$2:$C$100,0)+1,0))))</f>
        <v>4739646.8599999994</v>
      </c>
      <c r="R84" s="17">
        <f ca="1">IF(OR(INDIRECT(CONCATENATE("'2018-11'!R",TEXT(MATCH($C84,'2018-11'!$C$2:$C$100,0)+1,0)))="",INDIRECT(CONCATENATE("'2018-10'!R",TEXT(MATCH($C84,'2018-10'!$C$2:$C$100,0)+1,0)))="",AND(INDIRECT(CONCATENATE("'2018-11'!R",TEXT(MATCH($C84,'2018-11'!$C$2:$C$100,0)+1,0)))="",INDIRECT(CONCATENATE("'2018-10'!R",TEXT(MATCH($C84,'2018-10'!$C$2:$C$100,0)+1,0)))="")),"Н/Д",INDIRECT(CONCATENATE("'2018-11'!R",TEXT(MATCH($C84,'2018-11'!$C$2:$C$100,0)+1,0)))-INDIRECT(CONCATENATE("'2018-10'!R",TEXT(MATCH($C84,'2018-10'!$C$2:$C$100,0)+1,0))))</f>
        <v>8075472.5799999982</v>
      </c>
      <c r="S84" s="17">
        <f ca="1">IF(OR(INDIRECT(CONCATENATE("'2018-11'!S",TEXT(MATCH($C84,'2018-11'!$C$2:$C$100,0)+1,0)))="",INDIRECT(CONCATENATE("'2018-10'!S",TEXT(MATCH($C84,'2018-10'!$C$2:$C$100,0)+1,0)))="",AND(INDIRECT(CONCATENATE("'2018-11'!S",TEXT(MATCH($C84,'2018-11'!$C$2:$C$100,0)+1,0)))="",INDIRECT(CONCATENATE("'2018-10'!S",TEXT(MATCH($C84,'2018-10'!$C$2:$C$100,0)+1,0)))="")),"Н/Д",INDIRECT(CONCATENATE("'2018-11'!S",TEXT(MATCH($C84,'2018-11'!$C$2:$C$100,0)+1,0)))-INDIRECT(CONCATENATE("'2018-10'!S",TEXT(MATCH($C84,'2018-10'!$C$2:$C$100,0)+1,0))))</f>
        <v>-43820</v>
      </c>
      <c r="T84" s="17">
        <f ca="1">IF(OR(INDIRECT(CONCATENATE("'2018-11'!T",TEXT(MATCH($C84,'2018-11'!$C$2:$C$100,0)+1,0)))="",INDIRECT(CONCATENATE("'2018-10'!T",TEXT(MATCH($C84,'2018-10'!$C$2:$C$100,0)+1,0)))="",AND(INDIRECT(CONCATENATE("'2018-11'!T",TEXT(MATCH($C84,'2018-11'!$C$2:$C$100,0)+1,0)))="",INDIRECT(CONCATENATE("'2018-10'!T",TEXT(MATCH($C84,'2018-10'!$C$2:$C$100,0)+1,0)))="")),"Н/Д",INDIRECT(CONCATENATE("'2018-11'!T",TEXT(MATCH($C84,'2018-11'!$C$2:$C$100,0)+1,0)))-INDIRECT(CONCATENATE("'2018-10'!T",TEXT(MATCH($C84,'2018-10'!$C$2:$C$100,0)+1,0))))</f>
        <v>25708905.189999998</v>
      </c>
      <c r="U84" s="17">
        <f ca="1">IF(OR(INDIRECT(CONCATENATE("'2018-11'!U",TEXT(MATCH($C84,'2018-11'!$C$2:$C$100,0)+1,0)))="",INDIRECT(CONCATENATE("'2018-10'!U",TEXT(MATCH($C84,'2018-10'!$C$2:$C$100,0)+1,0)))="",AND(INDIRECT(CONCATENATE("'2018-11'!U",TEXT(MATCH($C84,'2018-11'!$C$2:$C$100,0)+1,0)))="",INDIRECT(CONCATENATE("'2018-10'!U",TEXT(MATCH($C84,'2018-10'!$C$2:$C$100,0)+1,0)))="")),"Н/Д",INDIRECT(CONCATENATE("'2018-11'!U",TEXT(MATCH($C84,'2018-11'!$C$2:$C$100,0)+1,0)))-INDIRECT(CONCATENATE("'2018-10'!U",TEXT(MATCH($C84,'2018-10'!$C$2:$C$100,0)+1,0))))</f>
        <v>1608228.2300000004</v>
      </c>
      <c r="V84" s="17">
        <f ca="1">IF(OR(INDIRECT(CONCATENATE("'2018-11'!V",TEXT(MATCH($C84,'2018-11'!$C$2:$C$100,0)+1,0)))="",INDIRECT(CONCATENATE("'2018-10'!V",TEXT(MATCH($C84,'2018-10'!$C$2:$C$100,0)+1,0)))="",AND(INDIRECT(CONCATENATE("'2018-11'!V",TEXT(MATCH($C84,'2018-11'!$C$2:$C$100,0)+1,0)))="",INDIRECT(CONCATENATE("'2018-10'!V",TEXT(MATCH($C84,'2018-10'!$C$2:$C$100,0)+1,0)))="")),"Н/Д",INDIRECT(CONCATENATE("'2018-11'!V",TEXT(MATCH($C84,'2018-11'!$C$2:$C$100,0)+1,0)))-INDIRECT(CONCATENATE("'2018-10'!V",TEXT(MATCH($C84,'2018-10'!$C$2:$C$100,0)+1,0))))</f>
        <v>552727794.43000031</v>
      </c>
      <c r="W84" s="17">
        <f ca="1">IF(OR(INDIRECT(CONCATENATE("'2018-11'!W",TEXT(MATCH($C84,'2018-11'!$C$2:$C$100,0)+1,0)))="",INDIRECT(CONCATENATE("'2018-10'!W",TEXT(MATCH($C84,'2018-10'!$C$2:$C$100,0)+1,0)))="",AND(INDIRECT(CONCATENATE("'2018-11'!W",TEXT(MATCH($C84,'2018-11'!$C$2:$C$100,0)+1,0)))="",INDIRECT(CONCATENATE("'2018-10'!W",TEXT(MATCH($C84,'2018-10'!$C$2:$C$100,0)+1,0)))="")),"Н/Д",INDIRECT(CONCATENATE("'2018-11'!W",TEXT(MATCH($C84,'2018-11'!$C$2:$C$100,0)+1,0)))-INDIRECT(CONCATENATE("'2018-10'!W",TEXT(MATCH($C84,'2018-10'!$C$2:$C$100,0)+1,0))))</f>
        <v>5369331262.5400009</v>
      </c>
    </row>
    <row r="85" spans="1:23" x14ac:dyDescent="0.25">
      <c r="A85" s="2" t="s">
        <v>107</v>
      </c>
      <c r="B85" s="2" t="s">
        <v>112</v>
      </c>
      <c r="C85" s="15">
        <v>85000000</v>
      </c>
      <c r="D85" s="2" t="s">
        <v>214</v>
      </c>
      <c r="E85" s="17">
        <f ca="1">IF(OR(INDIRECT(CONCATENATE("'2018-11'!E",TEXT(MATCH($C85,'2018-11'!$C$2:$C$100,0)+1,0)))="",INDIRECT(CONCATENATE("'2018-10'!E",TEXT(MATCH($C85,'2018-10'!$C$2:$C$100,0)+1,0)))="",AND(INDIRECT(CONCATENATE("'2018-11'!E",TEXT(MATCH($C85,'2018-11'!$C$2:$C$100,0)+1,0)))="",INDIRECT(CONCATENATE("'2018-10'!E",TEXT(MATCH($C85,'2018-10'!$C$2:$C$100,0)+1,0)))="")),"Н/Д",INDIRECT(CONCATENATE("'2018-11'!E",TEXT(MATCH($C85,'2018-11'!$C$2:$C$100,0)+1,0)))-INDIRECT(CONCATENATE("'2018-10'!E",TEXT(MATCH($C85,'2018-10'!$C$2:$C$100,0)+1,0))))</f>
        <v>1272591337.0600014</v>
      </c>
      <c r="F85" s="17">
        <f ca="1">IF(OR(INDIRECT(CONCATENATE("'2018-11'!F",TEXT(MATCH($C85,'2018-11'!$C$2:$C$100,0)+1,0)))="",INDIRECT(CONCATENATE("'2018-10'!F",TEXT(MATCH($C85,'2018-10'!$C$2:$C$100,0)+1,0)))="",AND(INDIRECT(CONCATENATE("'2018-11'!F",TEXT(MATCH($C85,'2018-11'!$C$2:$C$100,0)+1,0)))="",INDIRECT(CONCATENATE("'2018-10'!F",TEXT(MATCH($C85,'2018-10'!$C$2:$C$100,0)+1,0)))="")),"Н/Д",INDIRECT(CONCATENATE("'2018-11'!F",TEXT(MATCH($C85,'2018-11'!$C$2:$C$100,0)+1,0)))-INDIRECT(CONCATENATE("'2018-10'!F",TEXT(MATCH($C85,'2018-10'!$C$2:$C$100,0)+1,0))))</f>
        <v>673070836.17000008</v>
      </c>
      <c r="G85" s="17">
        <f ca="1">IF(OR(INDIRECT(CONCATENATE("'2018-11'!G",TEXT(MATCH($C85,'2018-11'!$C$2:$C$100,0)+1,0)))="",INDIRECT(CONCATENATE("'2018-10'!G",TEXT(MATCH($C85,'2018-10'!$C$2:$C$100,0)+1,0)))="",AND(INDIRECT(CONCATENATE("'2018-11'!G",TEXT(MATCH($C85,'2018-11'!$C$2:$C$100,0)+1,0)))="",INDIRECT(CONCATENATE("'2018-10'!G",TEXT(MATCH($C85,'2018-10'!$C$2:$C$100,0)+1,0)))="")),"Н/Д",INDIRECT(CONCATENATE("'2018-11'!G",TEXT(MATCH($C85,'2018-11'!$C$2:$C$100,0)+1,0)))-INDIRECT(CONCATENATE("'2018-10'!G",TEXT(MATCH($C85,'2018-10'!$C$2:$C$100,0)+1,0))))</f>
        <v>116608645.25</v>
      </c>
      <c r="H85" s="17">
        <f ca="1">IF(OR(INDIRECT(CONCATENATE("'2018-11'!H",TEXT(MATCH($C85,'2018-11'!$C$2:$C$100,0)+1,0)))="",INDIRECT(CONCATENATE("'2018-10'!H",TEXT(MATCH($C85,'2018-10'!$C$2:$C$100,0)+1,0)))="",AND(INDIRECT(CONCATENATE("'2018-11'!H",TEXT(MATCH($C85,'2018-11'!$C$2:$C$100,0)+1,0)))="",INDIRECT(CONCATENATE("'2018-10'!H",TEXT(MATCH($C85,'2018-10'!$C$2:$C$100,0)+1,0)))="")),"Н/Д",INDIRECT(CONCATENATE("'2018-11'!H",TEXT(MATCH($C85,'2018-11'!$C$2:$C$100,0)+1,0)))-INDIRECT(CONCATENATE("'2018-10'!H",TEXT(MATCH($C85,'2018-10'!$C$2:$C$100,0)+1,0))))</f>
        <v>177598260.25</v>
      </c>
      <c r="I85" s="17">
        <f ca="1">IF(OR(INDIRECT(CONCATENATE("'2018-11'!I",TEXT(MATCH($C85,'2018-11'!$C$2:$C$100,0)+1,0)))="",INDIRECT(CONCATENATE("'2018-10'!I",TEXT(MATCH($C85,'2018-10'!$C$2:$C$100,0)+1,0)))="",AND(INDIRECT(CONCATENATE("'2018-11'!I",TEXT(MATCH($C85,'2018-11'!$C$2:$C$100,0)+1,0)))="",INDIRECT(CONCATENATE("'2018-10'!I",TEXT(MATCH($C85,'2018-10'!$C$2:$C$100,0)+1,0)))="")),"Н/Д",INDIRECT(CONCATENATE("'2018-11'!I",TEXT(MATCH($C85,'2018-11'!$C$2:$C$100,0)+1,0)))-INDIRECT(CONCATENATE("'2018-10'!I",TEXT(MATCH($C85,'2018-10'!$C$2:$C$100,0)+1,0))))</f>
        <v>68517171.539999962</v>
      </c>
      <c r="J85" s="17" t="str">
        <f ca="1">IF(OR(INDIRECT(CONCATENATE("'2018-11'!J",TEXT(MATCH($C85,'2018-11'!$C$2:$C$100,0)+1,0)))="",INDIRECT(CONCATENATE("'2018-10'!J",TEXT(MATCH($C85,'2018-10'!$C$2:$C$100,0)+1,0)))="",AND(INDIRECT(CONCATENATE("'2018-11'!J",TEXT(MATCH($C85,'2018-11'!$C$2:$C$100,0)+1,0)))="",INDIRECT(CONCATENATE("'2018-10'!J",TEXT(MATCH($C85,'2018-10'!$C$2:$C$100,0)+1,0)))="")),"Н/Д",INDIRECT(CONCATENATE("'2018-11'!J",TEXT(MATCH($C85,'2018-11'!$C$2:$C$100,0)+1,0)))-INDIRECT(CONCATENATE("'2018-10'!J",TEXT(MATCH($C85,'2018-10'!$C$2:$C$100,0)+1,0))))</f>
        <v>Н/Д</v>
      </c>
      <c r="K85" s="17">
        <f ca="1">IF(OR(INDIRECT(CONCATENATE("'2018-11'!K",TEXT(MATCH($C85,'2018-11'!$C$2:$C$100,0)+1,0)))="",INDIRECT(CONCATENATE("'2018-10'!K",TEXT(MATCH($C85,'2018-10'!$C$2:$C$100,0)+1,0)))="",AND(INDIRECT(CONCATENATE("'2018-11'!K",TEXT(MATCH($C85,'2018-11'!$C$2:$C$100,0)+1,0)))="",INDIRECT(CONCATENATE("'2018-10'!K",TEXT(MATCH($C85,'2018-10'!$C$2:$C$100,0)+1,0)))="")),"Н/Д",INDIRECT(CONCATENATE("'2018-11'!K",TEXT(MATCH($C85,'2018-11'!$C$2:$C$100,0)+1,0)))-INDIRECT(CONCATENATE("'2018-10'!K",TEXT(MATCH($C85,'2018-10'!$C$2:$C$100,0)+1,0))))</f>
        <v>49282750.449999988</v>
      </c>
      <c r="L85" s="17">
        <f ca="1">IF(OR(INDIRECT(CONCATENATE("'2018-11'!L",TEXT(MATCH($C85,'2018-11'!$C$2:$C$100,0)+1,0)))="",INDIRECT(CONCATENATE("'2018-10'!L",TEXT(MATCH($C85,'2018-10'!$C$2:$C$100,0)+1,0)))="",AND(INDIRECT(CONCATENATE("'2018-11'!L",TEXT(MATCH($C85,'2018-11'!$C$2:$C$100,0)+1,0)))="",INDIRECT(CONCATENATE("'2018-10'!L",TEXT(MATCH($C85,'2018-10'!$C$2:$C$100,0)+1,0)))="")),"Н/Д",INDIRECT(CONCATENATE("'2018-11'!L",TEXT(MATCH($C85,'2018-11'!$C$2:$C$100,0)+1,0)))-INDIRECT(CONCATENATE("'2018-10'!L",TEXT(MATCH($C85,'2018-10'!$C$2:$C$100,0)+1,0))))</f>
        <v>152334972.32999992</v>
      </c>
      <c r="M85" s="17">
        <f ca="1">IF(OR(INDIRECT(CONCATENATE("'2018-11'!M",TEXT(MATCH($C85,'2018-11'!$C$2:$C$100,0)+1,0)))="",INDIRECT(CONCATENATE("'2018-10'!M",TEXT(MATCH($C85,'2018-10'!$C$2:$C$100,0)+1,0)))="",AND(INDIRECT(CONCATENATE("'2018-11'!M",TEXT(MATCH($C85,'2018-11'!$C$2:$C$100,0)+1,0)))="",INDIRECT(CONCATENATE("'2018-10'!M",TEXT(MATCH($C85,'2018-10'!$C$2:$C$100,0)+1,0)))="")),"Н/Д",INDIRECT(CONCATENATE("'2018-11'!M",TEXT(MATCH($C85,'2018-11'!$C$2:$C$100,0)+1,0)))-INDIRECT(CONCATENATE("'2018-10'!M",TEXT(MATCH($C85,'2018-10'!$C$2:$C$100,0)+1,0))))</f>
        <v>116140.24000000005</v>
      </c>
      <c r="N85" s="17">
        <f ca="1">IF(OR(INDIRECT(CONCATENATE("'2018-11'!N",TEXT(MATCH($C85,'2018-11'!$C$2:$C$100,0)+1,0)))="",INDIRECT(CONCATENATE("'2018-10'!N",TEXT(MATCH($C85,'2018-10'!$C$2:$C$100,0)+1,0)))="",AND(INDIRECT(CONCATENATE("'2018-11'!N",TEXT(MATCH($C85,'2018-11'!$C$2:$C$100,0)+1,0)))="",INDIRECT(CONCATENATE("'2018-10'!N",TEXT(MATCH($C85,'2018-10'!$C$2:$C$100,0)+1,0)))="")),"Н/Д",INDIRECT(CONCATENATE("'2018-11'!N",TEXT(MATCH($C85,'2018-11'!$C$2:$C$100,0)+1,0)))-INDIRECT(CONCATENATE("'2018-10'!NE",TEXT(MATCH($C85,'2018-10'!$C$2:$C$100,0)+1,0))))</f>
        <v>55875965.719999999</v>
      </c>
      <c r="O85" s="17">
        <f ca="1">IF(OR(INDIRECT(CONCATENATE("'2018-11'!O",TEXT(MATCH($C85,'2018-11'!$C$2:$C$100,0)+1,0)))="",INDIRECT(CONCATENATE("'2018-10'!O",TEXT(MATCH($C85,'2018-10'!$C$2:$C$100,0)+1,0)))="",AND(INDIRECT(CONCATENATE("'2018-11'!O",TEXT(MATCH($C85,'2018-11'!$C$2:$C$100,0)+1,0)))="",INDIRECT(CONCATENATE("'2018-10'!O",TEXT(MATCH($C85,'2018-10'!$C$2:$C$100,0)+1,0)))="")),"Н/Д",INDIRECT(CONCATENATE("'2018-11'!O",TEXT(MATCH($C85,'2018-11'!$C$2:$C$100,0)+1,0)))-INDIRECT(CONCATENATE("'2018-10'!O",TEXT(MATCH($C85,'2018-10'!$C$2:$C$100,0)+1,0))))</f>
        <v>20509.259999990463</v>
      </c>
      <c r="P85" s="17">
        <f ca="1">IF(OR(INDIRECT(CONCATENATE("'2018-11'!P",TEXT(MATCH($C85,'2018-11'!$C$2:$C$100,0)+1,0)))="",INDIRECT(CONCATENATE("'2018-10'!P",TEXT(MATCH($C85,'2018-10'!$C$2:$C$100,0)+1,0)))="",AND(INDIRECT(CONCATENATE("'2018-11'!P",TEXT(MATCH($C85,'2018-11'!$C$2:$C$100,0)+1,0)))="",INDIRECT(CONCATENATE("'2018-10'!P",TEXT(MATCH($C85,'2018-10'!$C$2:$C$100,0)+1,0)))="")),"Н/Д",INDIRECT(CONCATENATE("'2018-11'!P",TEXT(MATCH($C85,'2018-11'!$C$2:$C$100,0)+1,0)))-INDIRECT(CONCATENATE("'2018-10'!P",TEXT(MATCH($C85,'2018-10'!$C$2:$C$100,0)+1,0))))</f>
        <v>57869762.75999999</v>
      </c>
      <c r="Q85" s="17">
        <f ca="1">IF(OR(INDIRECT(CONCATENATE("'2018-11'!Q",TEXT(MATCH($C85,'2018-11'!$C$2:$C$100,0)+1,0)))="",INDIRECT(CONCATENATE("'2018-10'!Q",TEXT(MATCH($C85,'2018-10'!$C$2:$C$100,0)+1,0)))="",AND(INDIRECT(CONCATENATE("'2018-11'!Q",TEXT(MATCH($C85,'2018-11'!$C$2:$C$100,0)+1,0)))="",INDIRECT(CONCATENATE("'2018-10'!Q",TEXT(MATCH($C85,'2018-10'!$C$2:$C$100,0)+1,0)))="")),"Н/Д",INDIRECT(CONCATENATE("'2018-11'!Q",TEXT(MATCH($C85,'2018-11'!$C$2:$C$100,0)+1,0)))-INDIRECT(CONCATENATE("'2018-10'!Q",TEXT(MATCH($C85,'2018-10'!$C$2:$C$100,0)+1,0))))</f>
        <v>1796787.4699999997</v>
      </c>
      <c r="R85" s="17">
        <f ca="1">IF(OR(INDIRECT(CONCATENATE("'2018-11'!R",TEXT(MATCH($C85,'2018-11'!$C$2:$C$100,0)+1,0)))="",INDIRECT(CONCATENATE("'2018-10'!R",TEXT(MATCH($C85,'2018-10'!$C$2:$C$100,0)+1,0)))="",AND(INDIRECT(CONCATENATE("'2018-11'!R",TEXT(MATCH($C85,'2018-11'!$C$2:$C$100,0)+1,0)))="",INDIRECT(CONCATENATE("'2018-10'!R",TEXT(MATCH($C85,'2018-10'!$C$2:$C$100,0)+1,0)))="")),"Н/Д",INDIRECT(CONCATENATE("'2018-11'!R",TEXT(MATCH($C85,'2018-11'!$C$2:$C$100,0)+1,0)))-INDIRECT(CONCATENATE("'2018-10'!R",TEXT(MATCH($C85,'2018-10'!$C$2:$C$100,0)+1,0))))</f>
        <v>3700378.3299999982</v>
      </c>
      <c r="S85" s="17">
        <f ca="1">IF(OR(INDIRECT(CONCATENATE("'2018-11'!S",TEXT(MATCH($C85,'2018-11'!$C$2:$C$100,0)+1,0)))="",INDIRECT(CONCATENATE("'2018-10'!S",TEXT(MATCH($C85,'2018-10'!$C$2:$C$100,0)+1,0)))="",AND(INDIRECT(CONCATENATE("'2018-11'!S",TEXT(MATCH($C85,'2018-11'!$C$2:$C$100,0)+1,0)))="",INDIRECT(CONCATENATE("'2018-10'!S",TEXT(MATCH($C85,'2018-10'!$C$2:$C$100,0)+1,0)))="")),"Н/Д",INDIRECT(CONCATENATE("'2018-11'!S",TEXT(MATCH($C85,'2018-11'!$C$2:$C$100,0)+1,0)))-INDIRECT(CONCATENATE("'2018-10'!S",TEXT(MATCH($C85,'2018-10'!$C$2:$C$100,0)+1,0))))</f>
        <v>23000</v>
      </c>
      <c r="T85" s="17">
        <f ca="1">IF(OR(INDIRECT(CONCATENATE("'2018-11'!T",TEXT(MATCH($C85,'2018-11'!$C$2:$C$100,0)+1,0)))="",INDIRECT(CONCATENATE("'2018-10'!T",TEXT(MATCH($C85,'2018-10'!$C$2:$C$100,0)+1,0)))="",AND(INDIRECT(CONCATENATE("'2018-11'!T",TEXT(MATCH($C85,'2018-11'!$C$2:$C$100,0)+1,0)))="",INDIRECT(CONCATENATE("'2018-10'!T",TEXT(MATCH($C85,'2018-10'!$C$2:$C$100,0)+1,0)))="")),"Н/Д",INDIRECT(CONCATENATE("'2018-11'!T",TEXT(MATCH($C85,'2018-11'!$C$2:$C$100,0)+1,0)))-INDIRECT(CONCATENATE("'2018-10'!T",TEXT(MATCH($C85,'2018-10'!$C$2:$C$100,0)+1,0))))</f>
        <v>10149875.189999998</v>
      </c>
      <c r="U85" s="17">
        <f ca="1">IF(OR(INDIRECT(CONCATENATE("'2018-11'!U",TEXT(MATCH($C85,'2018-11'!$C$2:$C$100,0)+1,0)))="",INDIRECT(CONCATENATE("'2018-10'!U",TEXT(MATCH($C85,'2018-10'!$C$2:$C$100,0)+1,0)))="",AND(INDIRECT(CONCATENATE("'2018-11'!U",TEXT(MATCH($C85,'2018-11'!$C$2:$C$100,0)+1,0)))="",INDIRECT(CONCATENATE("'2018-10'!U",TEXT(MATCH($C85,'2018-10'!$C$2:$C$100,0)+1,0)))="")),"Н/Д",INDIRECT(CONCATENATE("'2018-11'!U",TEXT(MATCH($C85,'2018-11'!$C$2:$C$100,0)+1,0)))-INDIRECT(CONCATENATE("'2018-10'!U",TEXT(MATCH($C85,'2018-10'!$C$2:$C$100,0)+1,0))))</f>
        <v>496124.1099999994</v>
      </c>
      <c r="V85" s="17">
        <f ca="1">IF(OR(INDIRECT(CONCATENATE("'2018-11'!V",TEXT(MATCH($C85,'2018-11'!$C$2:$C$100,0)+1,0)))="",INDIRECT(CONCATENATE("'2018-10'!V",TEXT(MATCH($C85,'2018-10'!$C$2:$C$100,0)+1,0)))="",AND(INDIRECT(CONCATENATE("'2018-11'!V",TEXT(MATCH($C85,'2018-11'!$C$2:$C$100,0)+1,0)))="",INDIRECT(CONCATENATE("'2018-10'!V",TEXT(MATCH($C85,'2018-10'!$C$2:$C$100,0)+1,0)))="")),"Н/Д",INDIRECT(CONCATENATE("'2018-11'!V",TEXT(MATCH($C85,'2018-11'!$C$2:$C$100,0)+1,0)))-INDIRECT(CONCATENATE("'2018-10'!V",TEXT(MATCH($C85,'2018-10'!$C$2:$C$100,0)+1,0))))</f>
        <v>599520500.89000034</v>
      </c>
      <c r="W85" s="17">
        <f ca="1">IF(OR(INDIRECT(CONCATENATE("'2018-11'!W",TEXT(MATCH($C85,'2018-11'!$C$2:$C$100,0)+1,0)))="",INDIRECT(CONCATENATE("'2018-10'!W",TEXT(MATCH($C85,'2018-10'!$C$2:$C$100,0)+1,0)))="",AND(INDIRECT(CONCATENATE("'2018-11'!W",TEXT(MATCH($C85,'2018-11'!$C$2:$C$100,0)+1,0)))="",INDIRECT(CONCATENATE("'2018-10'!W",TEXT(MATCH($C85,'2018-10'!$C$2:$C$100,0)+1,0)))="")),"Н/Д",INDIRECT(CONCATENATE("'2018-11'!W",TEXT(MATCH($C85,'2018-11'!$C$2:$C$100,0)+1,0)))-INDIRECT(CONCATENATE("'2018-10'!W",TEXT(MATCH($C85,'2018-10'!$C$2:$C$100,0)+1,0))))</f>
        <v>3190127416.8899994</v>
      </c>
    </row>
    <row r="86" spans="1:23" x14ac:dyDescent="0.25">
      <c r="A86" s="2" t="s">
        <v>107</v>
      </c>
      <c r="B86" s="2" t="s">
        <v>113</v>
      </c>
      <c r="C86" s="15">
        <v>35000000</v>
      </c>
      <c r="D86" s="2" t="s">
        <v>214</v>
      </c>
      <c r="E86" s="17">
        <f ca="1">IF(OR(INDIRECT(CONCATENATE("'2018-11'!E",TEXT(MATCH($C86,'2018-11'!$C$2:$C$100,0)+1,0)))="",INDIRECT(CONCATENATE("'2018-10'!E",TEXT(MATCH($C86,'2018-10'!$C$2:$C$100,0)+1,0)))="",AND(INDIRECT(CONCATENATE("'2018-11'!E",TEXT(MATCH($C86,'2018-11'!$C$2:$C$100,0)+1,0)))="",INDIRECT(CONCATENATE("'2018-10'!E",TEXT(MATCH($C86,'2018-10'!$C$2:$C$100,0)+1,0)))="")),"Н/Д",INDIRECT(CONCATENATE("'2018-11'!E",TEXT(MATCH($C86,'2018-11'!$C$2:$C$100,0)+1,0)))-INDIRECT(CONCATENATE("'2018-10'!E",TEXT(MATCH($C86,'2018-10'!$C$2:$C$100,0)+1,0))))</f>
        <v>23417775067.330002</v>
      </c>
      <c r="F86" s="17">
        <f ca="1">IF(OR(INDIRECT(CONCATENATE("'2018-11'!F",TEXT(MATCH($C86,'2018-11'!$C$2:$C$100,0)+1,0)))="",INDIRECT(CONCATENATE("'2018-10'!F",TEXT(MATCH($C86,'2018-10'!$C$2:$C$100,0)+1,0)))="",AND(INDIRECT(CONCATENATE("'2018-11'!F",TEXT(MATCH($C86,'2018-11'!$C$2:$C$100,0)+1,0)))="",INDIRECT(CONCATENATE("'2018-10'!F",TEXT(MATCH($C86,'2018-10'!$C$2:$C$100,0)+1,0)))="")),"Н/Д",INDIRECT(CONCATENATE("'2018-11'!F",TEXT(MATCH($C86,'2018-11'!$C$2:$C$100,0)+1,0)))-INDIRECT(CONCATENATE("'2018-10'!F",TEXT(MATCH($C86,'2018-10'!$C$2:$C$100,0)+1,0))))</f>
        <v>6496590722.0400009</v>
      </c>
      <c r="G86" s="17">
        <f ca="1">IF(OR(INDIRECT(CONCATENATE("'2018-11'!G",TEXT(MATCH($C86,'2018-11'!$C$2:$C$100,0)+1,0)))="",INDIRECT(CONCATENATE("'2018-10'!G",TEXT(MATCH($C86,'2018-10'!$C$2:$C$100,0)+1,0)))="",AND(INDIRECT(CONCATENATE("'2018-11'!G",TEXT(MATCH($C86,'2018-11'!$C$2:$C$100,0)+1,0)))="",INDIRECT(CONCATENATE("'2018-10'!G",TEXT(MATCH($C86,'2018-10'!$C$2:$C$100,0)+1,0)))="")),"Н/Д",INDIRECT(CONCATENATE("'2018-11'!G",TEXT(MATCH($C86,'2018-11'!$C$2:$C$100,0)+1,0)))-INDIRECT(CONCATENATE("'2018-10'!G",TEXT(MATCH($C86,'2018-10'!$C$2:$C$100,0)+1,0))))</f>
        <v>995575648.05999947</v>
      </c>
      <c r="H86" s="17">
        <f ca="1">IF(OR(INDIRECT(CONCATENATE("'2018-11'!H",TEXT(MATCH($C86,'2018-11'!$C$2:$C$100,0)+1,0)))="",INDIRECT(CONCATENATE("'2018-10'!H",TEXT(MATCH($C86,'2018-10'!$C$2:$C$100,0)+1,0)))="",AND(INDIRECT(CONCATENATE("'2018-11'!H",TEXT(MATCH($C86,'2018-11'!$C$2:$C$100,0)+1,0)))="",INDIRECT(CONCATENATE("'2018-10'!H",TEXT(MATCH($C86,'2018-10'!$C$2:$C$100,0)+1,0)))="")),"Н/Д",INDIRECT(CONCATENATE("'2018-11'!H",TEXT(MATCH($C86,'2018-11'!$C$2:$C$100,0)+1,0)))-INDIRECT(CONCATENATE("'2018-10'!H",TEXT(MATCH($C86,'2018-10'!$C$2:$C$100,0)+1,0))))</f>
        <v>2318111303.670002</v>
      </c>
      <c r="I86" s="17">
        <f ca="1">IF(OR(INDIRECT(CONCATENATE("'2018-11'!I",TEXT(MATCH($C86,'2018-11'!$C$2:$C$100,0)+1,0)))="",INDIRECT(CONCATENATE("'2018-10'!I",TEXT(MATCH($C86,'2018-10'!$C$2:$C$100,0)+1,0)))="",AND(INDIRECT(CONCATENATE("'2018-11'!I",TEXT(MATCH($C86,'2018-11'!$C$2:$C$100,0)+1,0)))="",INDIRECT(CONCATENATE("'2018-10'!I",TEXT(MATCH($C86,'2018-10'!$C$2:$C$100,0)+1,0)))="")),"Н/Д",INDIRECT(CONCATENATE("'2018-11'!I",TEXT(MATCH($C86,'2018-11'!$C$2:$C$100,0)+1,0)))-INDIRECT(CONCATENATE("'2018-10'!I",TEXT(MATCH($C86,'2018-10'!$C$2:$C$100,0)+1,0))))</f>
        <v>471610394.84999943</v>
      </c>
      <c r="J86" s="17" t="str">
        <f ca="1">IF(OR(INDIRECT(CONCATENATE("'2018-11'!J",TEXT(MATCH($C86,'2018-11'!$C$2:$C$100,0)+1,0)))="",INDIRECT(CONCATENATE("'2018-10'!J",TEXT(MATCH($C86,'2018-10'!$C$2:$C$100,0)+1,0)))="",AND(INDIRECT(CONCATENATE("'2018-11'!J",TEXT(MATCH($C86,'2018-11'!$C$2:$C$100,0)+1,0)))="",INDIRECT(CONCATENATE("'2018-10'!J",TEXT(MATCH($C86,'2018-10'!$C$2:$C$100,0)+1,0)))="")),"Н/Д",INDIRECT(CONCATENATE("'2018-11'!J",TEXT(MATCH($C86,'2018-11'!$C$2:$C$100,0)+1,0)))-INDIRECT(CONCATENATE("'2018-10'!J",TEXT(MATCH($C86,'2018-10'!$C$2:$C$100,0)+1,0))))</f>
        <v>Н/Д</v>
      </c>
      <c r="K86" s="17">
        <f ca="1">IF(OR(INDIRECT(CONCATENATE("'2018-11'!K",TEXT(MATCH($C86,'2018-11'!$C$2:$C$100,0)+1,0)))="",INDIRECT(CONCATENATE("'2018-10'!K",TEXT(MATCH($C86,'2018-10'!$C$2:$C$100,0)+1,0)))="",AND(INDIRECT(CONCATENATE("'2018-11'!K",TEXT(MATCH($C86,'2018-11'!$C$2:$C$100,0)+1,0)))="",INDIRECT(CONCATENATE("'2018-10'!K",TEXT(MATCH($C86,'2018-10'!$C$2:$C$100,0)+1,0)))="")),"Н/Д",INDIRECT(CONCATENATE("'2018-11'!K",TEXT(MATCH($C86,'2018-11'!$C$2:$C$100,0)+1,0)))-INDIRECT(CONCATENATE("'2018-10'!K",TEXT(MATCH($C86,'2018-10'!$C$2:$C$100,0)+1,0))))</f>
        <v>977612085.41000032</v>
      </c>
      <c r="L86" s="17">
        <f ca="1">IF(OR(INDIRECT(CONCATENATE("'2018-11'!L",TEXT(MATCH($C86,'2018-11'!$C$2:$C$100,0)+1,0)))="",INDIRECT(CONCATENATE("'2018-10'!L",TEXT(MATCH($C86,'2018-10'!$C$2:$C$100,0)+1,0)))="",AND(INDIRECT(CONCATENATE("'2018-11'!L",TEXT(MATCH($C86,'2018-11'!$C$2:$C$100,0)+1,0)))="",INDIRECT(CONCATENATE("'2018-10'!L",TEXT(MATCH($C86,'2018-10'!$C$2:$C$100,0)+1,0)))="")),"Н/Д",INDIRECT(CONCATENATE("'2018-11'!L",TEXT(MATCH($C86,'2018-11'!$C$2:$C$100,0)+1,0)))-INDIRECT(CONCATENATE("'2018-10'!L",TEXT(MATCH($C86,'2018-10'!$C$2:$C$100,0)+1,0))))</f>
        <v>677508712.0400002</v>
      </c>
      <c r="M86" s="17">
        <f ca="1">IF(OR(INDIRECT(CONCATENATE("'2018-11'!M",TEXT(MATCH($C86,'2018-11'!$C$2:$C$100,0)+1,0)))="",INDIRECT(CONCATENATE("'2018-10'!M",TEXT(MATCH($C86,'2018-10'!$C$2:$C$100,0)+1,0)))="",AND(INDIRECT(CONCATENATE("'2018-11'!M",TEXT(MATCH($C86,'2018-11'!$C$2:$C$100,0)+1,0)))="",INDIRECT(CONCATENATE("'2018-10'!M",TEXT(MATCH($C86,'2018-10'!$C$2:$C$100,0)+1,0)))="")),"Н/Д",INDIRECT(CONCATENATE("'2018-11'!M",TEXT(MATCH($C86,'2018-11'!$C$2:$C$100,0)+1,0)))-INDIRECT(CONCATENATE("'2018-10'!M",TEXT(MATCH($C86,'2018-10'!$C$2:$C$100,0)+1,0))))</f>
        <v>22555729.819999993</v>
      </c>
      <c r="N86" s="17">
        <f ca="1">IF(OR(INDIRECT(CONCATENATE("'2018-11'!N",TEXT(MATCH($C86,'2018-11'!$C$2:$C$100,0)+1,0)))="",INDIRECT(CONCATENATE("'2018-10'!N",TEXT(MATCH($C86,'2018-10'!$C$2:$C$100,0)+1,0)))="",AND(INDIRECT(CONCATENATE("'2018-11'!N",TEXT(MATCH($C86,'2018-11'!$C$2:$C$100,0)+1,0)))="",INDIRECT(CONCATENATE("'2018-10'!N",TEXT(MATCH($C86,'2018-10'!$C$2:$C$100,0)+1,0)))="")),"Н/Д",INDIRECT(CONCATENATE("'2018-11'!N",TEXT(MATCH($C86,'2018-11'!$C$2:$C$100,0)+1,0)))-INDIRECT(CONCATENATE("'2018-10'!NE",TEXT(MATCH($C86,'2018-10'!$C$2:$C$100,0)+1,0))))</f>
        <v>422184074.69</v>
      </c>
      <c r="O86" s="17">
        <f ca="1">IF(OR(INDIRECT(CONCATENATE("'2018-11'!O",TEXT(MATCH($C86,'2018-11'!$C$2:$C$100,0)+1,0)))="",INDIRECT(CONCATENATE("'2018-10'!O",TEXT(MATCH($C86,'2018-10'!$C$2:$C$100,0)+1,0)))="",AND(INDIRECT(CONCATENATE("'2018-11'!O",TEXT(MATCH($C86,'2018-11'!$C$2:$C$100,0)+1,0)))="",INDIRECT(CONCATENATE("'2018-10'!O",TEXT(MATCH($C86,'2018-10'!$C$2:$C$100,0)+1,0)))="")),"Н/Д",INDIRECT(CONCATENATE("'2018-11'!O",TEXT(MATCH($C86,'2018-11'!$C$2:$C$100,0)+1,0)))-INDIRECT(CONCATENATE("'2018-10'!O",TEXT(MATCH($C86,'2018-10'!$C$2:$C$100,0)+1,0))))</f>
        <v>13836.070000000065</v>
      </c>
      <c r="P86" s="17">
        <f ca="1">IF(OR(INDIRECT(CONCATENATE("'2018-11'!P",TEXT(MATCH($C86,'2018-11'!$C$2:$C$100,0)+1,0)))="",INDIRECT(CONCATENATE("'2018-10'!P",TEXT(MATCH($C86,'2018-10'!$C$2:$C$100,0)+1,0)))="",AND(INDIRECT(CONCATENATE("'2018-11'!P",TEXT(MATCH($C86,'2018-11'!$C$2:$C$100,0)+1,0)))="",INDIRECT(CONCATENATE("'2018-10'!P",TEXT(MATCH($C86,'2018-10'!$C$2:$C$100,0)+1,0)))="")),"Н/Д",INDIRECT(CONCATENATE("'2018-11'!P",TEXT(MATCH($C86,'2018-11'!$C$2:$C$100,0)+1,0)))-INDIRECT(CONCATENATE("'2018-10'!P",TEXT(MATCH($C86,'2018-10'!$C$2:$C$100,0)+1,0))))</f>
        <v>325386206.55000019</v>
      </c>
      <c r="Q86" s="17">
        <f ca="1">IF(OR(INDIRECT(CONCATENATE("'2018-11'!Q",TEXT(MATCH($C86,'2018-11'!$C$2:$C$100,0)+1,0)))="",INDIRECT(CONCATENATE("'2018-10'!Q",TEXT(MATCH($C86,'2018-10'!$C$2:$C$100,0)+1,0)))="",AND(INDIRECT(CONCATENATE("'2018-11'!Q",TEXT(MATCH($C86,'2018-11'!$C$2:$C$100,0)+1,0)))="",INDIRECT(CONCATENATE("'2018-10'!Q",TEXT(MATCH($C86,'2018-10'!$C$2:$C$100,0)+1,0)))="")),"Н/Д",INDIRECT(CONCATENATE("'2018-11'!Q",TEXT(MATCH($C86,'2018-11'!$C$2:$C$100,0)+1,0)))-INDIRECT(CONCATENATE("'2018-10'!Q",TEXT(MATCH($C86,'2018-10'!$C$2:$C$100,0)+1,0))))</f>
        <v>22782518.680000007</v>
      </c>
      <c r="R86" s="17">
        <f ca="1">IF(OR(INDIRECT(CONCATENATE("'2018-11'!R",TEXT(MATCH($C86,'2018-11'!$C$2:$C$100,0)+1,0)))="",INDIRECT(CONCATENATE("'2018-10'!R",TEXT(MATCH($C86,'2018-10'!$C$2:$C$100,0)+1,0)))="",AND(INDIRECT(CONCATENATE("'2018-11'!R",TEXT(MATCH($C86,'2018-11'!$C$2:$C$100,0)+1,0)))="",INDIRECT(CONCATENATE("'2018-10'!R",TEXT(MATCH($C86,'2018-10'!$C$2:$C$100,0)+1,0)))="")),"Н/Д",INDIRECT(CONCATENATE("'2018-11'!R",TEXT(MATCH($C86,'2018-11'!$C$2:$C$100,0)+1,0)))-INDIRECT(CONCATENATE("'2018-10'!R",TEXT(MATCH($C86,'2018-10'!$C$2:$C$100,0)+1,0))))</f>
        <v>327998508.45000005</v>
      </c>
      <c r="S86" s="17">
        <f ca="1">IF(OR(INDIRECT(CONCATENATE("'2018-11'!S",TEXT(MATCH($C86,'2018-11'!$C$2:$C$100,0)+1,0)))="",INDIRECT(CONCATENATE("'2018-10'!S",TEXT(MATCH($C86,'2018-10'!$C$2:$C$100,0)+1,0)))="",AND(INDIRECT(CONCATENATE("'2018-11'!S",TEXT(MATCH($C86,'2018-11'!$C$2:$C$100,0)+1,0)))="",INDIRECT(CONCATENATE("'2018-10'!S",TEXT(MATCH($C86,'2018-10'!$C$2:$C$100,0)+1,0)))="")),"Н/Д",INDIRECT(CONCATENATE("'2018-11'!S",TEXT(MATCH($C86,'2018-11'!$C$2:$C$100,0)+1,0)))-INDIRECT(CONCATENATE("'2018-10'!S",TEXT(MATCH($C86,'2018-10'!$C$2:$C$100,0)+1,0))))</f>
        <v>373674</v>
      </c>
      <c r="T86" s="17">
        <f ca="1">IF(OR(INDIRECT(CONCATENATE("'2018-11'!T",TEXT(MATCH($C86,'2018-11'!$C$2:$C$100,0)+1,0)))="",INDIRECT(CONCATENATE("'2018-10'!T",TEXT(MATCH($C86,'2018-10'!$C$2:$C$100,0)+1,0)))="",AND(INDIRECT(CONCATENATE("'2018-11'!T",TEXT(MATCH($C86,'2018-11'!$C$2:$C$100,0)+1,0)))="",INDIRECT(CONCATENATE("'2018-10'!T",TEXT(MATCH($C86,'2018-10'!$C$2:$C$100,0)+1,0)))="")),"Н/Д",INDIRECT(CONCATENATE("'2018-11'!T",TEXT(MATCH($C86,'2018-11'!$C$2:$C$100,0)+1,0)))-INDIRECT(CONCATENATE("'2018-10'!T",TEXT(MATCH($C86,'2018-10'!$C$2:$C$100,0)+1,0))))</f>
        <v>65168551.690000057</v>
      </c>
      <c r="U86" s="17">
        <f ca="1">IF(OR(INDIRECT(CONCATENATE("'2018-11'!U",TEXT(MATCH($C86,'2018-11'!$C$2:$C$100,0)+1,0)))="",INDIRECT(CONCATENATE("'2018-10'!U",TEXT(MATCH($C86,'2018-10'!$C$2:$C$100,0)+1,0)))="",AND(INDIRECT(CONCATENATE("'2018-11'!U",TEXT(MATCH($C86,'2018-11'!$C$2:$C$100,0)+1,0)))="",INDIRECT(CONCATENATE("'2018-10'!U",TEXT(MATCH($C86,'2018-10'!$C$2:$C$100,0)+1,0)))="")),"Н/Д",INDIRECT(CONCATENATE("'2018-11'!U",TEXT(MATCH($C86,'2018-11'!$C$2:$C$100,0)+1,0)))-INDIRECT(CONCATENATE("'2018-10'!U",TEXT(MATCH($C86,'2018-10'!$C$2:$C$100,0)+1,0))))</f>
        <v>229997501.25</v>
      </c>
      <c r="V86" s="17">
        <f ca="1">IF(OR(INDIRECT(CONCATENATE("'2018-11'!V",TEXT(MATCH($C86,'2018-11'!$C$2:$C$100,0)+1,0)))="",INDIRECT(CONCATENATE("'2018-10'!V",TEXT(MATCH($C86,'2018-10'!$C$2:$C$100,0)+1,0)))="",AND(INDIRECT(CONCATENATE("'2018-11'!V",TEXT(MATCH($C86,'2018-11'!$C$2:$C$100,0)+1,0)))="",INDIRECT(CONCATENATE("'2018-10'!V",TEXT(MATCH($C86,'2018-10'!$C$2:$C$100,0)+1,0)))="")),"Н/Д",INDIRECT(CONCATENATE("'2018-11'!V",TEXT(MATCH($C86,'2018-11'!$C$2:$C$100,0)+1,0)))-INDIRECT(CONCATENATE("'2018-10'!V",TEXT(MATCH($C86,'2018-10'!$C$2:$C$100,0)+1,0))))</f>
        <v>16921184345.290009</v>
      </c>
      <c r="W86" s="17">
        <f ca="1">IF(OR(INDIRECT(CONCATENATE("'2018-11'!W",TEXT(MATCH($C86,'2018-11'!$C$2:$C$100,0)+1,0)))="",INDIRECT(CONCATENATE("'2018-10'!W",TEXT(MATCH($C86,'2018-10'!$C$2:$C$100,0)+1,0)))="",AND(INDIRECT(CONCATENATE("'2018-11'!W",TEXT(MATCH($C86,'2018-11'!$C$2:$C$100,0)+1,0)))="",INDIRECT(CONCATENATE("'2018-10'!W",TEXT(MATCH($C86,'2018-10'!$C$2:$C$100,0)+1,0)))="")),"Н/Д",INDIRECT(CONCATENATE("'2018-11'!W",TEXT(MATCH($C86,'2018-11'!$C$2:$C$100,0)+1,0)))-INDIRECT(CONCATENATE("'2018-10'!W",TEXT(MATCH($C86,'2018-10'!$C$2:$C$100,0)+1,0))))</f>
        <v>53318387090.959991</v>
      </c>
    </row>
    <row r="87" spans="1:23" x14ac:dyDescent="0.25">
      <c r="A87" s="2" t="s">
        <v>107</v>
      </c>
      <c r="B87" s="2" t="s">
        <v>114</v>
      </c>
      <c r="C87" s="15">
        <v>60000000</v>
      </c>
      <c r="D87" s="2" t="s">
        <v>214</v>
      </c>
      <c r="E87" s="17">
        <f ca="1">IF(OR(INDIRECT(CONCATENATE("'2018-11'!E",TEXT(MATCH($C87,'2018-11'!$C$2:$C$100,0)+1,0)))="",INDIRECT(CONCATENATE("'2018-10'!E",TEXT(MATCH($C87,'2018-10'!$C$2:$C$100,0)+1,0)))="",AND(INDIRECT(CONCATENATE("'2018-11'!E",TEXT(MATCH($C87,'2018-11'!$C$2:$C$100,0)+1,0)))="",INDIRECT(CONCATENATE("'2018-10'!E",TEXT(MATCH($C87,'2018-10'!$C$2:$C$100,0)+1,0)))="")),"Н/Д",INDIRECT(CONCATENATE("'2018-11'!E",TEXT(MATCH($C87,'2018-11'!$C$2:$C$100,0)+1,0)))-INDIRECT(CONCATENATE("'2018-10'!E",TEXT(MATCH($C87,'2018-10'!$C$2:$C$100,0)+1,0))))</f>
        <v>25535897981.220001</v>
      </c>
      <c r="F87" s="17">
        <f ca="1">IF(OR(INDIRECT(CONCATENATE("'2018-11'!F",TEXT(MATCH($C87,'2018-11'!$C$2:$C$100,0)+1,0)))="",INDIRECT(CONCATENATE("'2018-10'!F",TEXT(MATCH($C87,'2018-10'!$C$2:$C$100,0)+1,0)))="",AND(INDIRECT(CONCATENATE("'2018-11'!F",TEXT(MATCH($C87,'2018-11'!$C$2:$C$100,0)+1,0)))="",INDIRECT(CONCATENATE("'2018-10'!F",TEXT(MATCH($C87,'2018-10'!$C$2:$C$100,0)+1,0)))="")),"Н/Д",INDIRECT(CONCATENATE("'2018-11'!F",TEXT(MATCH($C87,'2018-11'!$C$2:$C$100,0)+1,0)))-INDIRECT(CONCATENATE("'2018-10'!F",TEXT(MATCH($C87,'2018-10'!$C$2:$C$100,0)+1,0))))</f>
        <v>22246796717.76001</v>
      </c>
      <c r="G87" s="17">
        <f ca="1">IF(OR(INDIRECT(CONCATENATE("'2018-11'!G",TEXT(MATCH($C87,'2018-11'!$C$2:$C$100,0)+1,0)))="",INDIRECT(CONCATENATE("'2018-10'!G",TEXT(MATCH($C87,'2018-10'!$C$2:$C$100,0)+1,0)))="",AND(INDIRECT(CONCATENATE("'2018-11'!G",TEXT(MATCH($C87,'2018-11'!$C$2:$C$100,0)+1,0)))="",INDIRECT(CONCATENATE("'2018-10'!G",TEXT(MATCH($C87,'2018-10'!$C$2:$C$100,0)+1,0)))="")),"Н/Д",INDIRECT(CONCATENATE("'2018-11'!G",TEXT(MATCH($C87,'2018-11'!$C$2:$C$100,0)+1,0)))-INDIRECT(CONCATENATE("'2018-10'!G",TEXT(MATCH($C87,'2018-10'!$C$2:$C$100,0)+1,0))))</f>
        <v>6943789999.420002</v>
      </c>
      <c r="H87" s="17">
        <f ca="1">IF(OR(INDIRECT(CONCATENATE("'2018-11'!H",TEXT(MATCH($C87,'2018-11'!$C$2:$C$100,0)+1,0)))="",INDIRECT(CONCATENATE("'2018-10'!H",TEXT(MATCH($C87,'2018-10'!$C$2:$C$100,0)+1,0)))="",AND(INDIRECT(CONCATENATE("'2018-11'!H",TEXT(MATCH($C87,'2018-11'!$C$2:$C$100,0)+1,0)))="",INDIRECT(CONCATENATE("'2018-10'!H",TEXT(MATCH($C87,'2018-10'!$C$2:$C$100,0)+1,0)))="")),"Н/Д",INDIRECT(CONCATENATE("'2018-11'!H",TEXT(MATCH($C87,'2018-11'!$C$2:$C$100,0)+1,0)))-INDIRECT(CONCATENATE("'2018-10'!H",TEXT(MATCH($C87,'2018-10'!$C$2:$C$100,0)+1,0))))</f>
        <v>5330659549.8799973</v>
      </c>
      <c r="I87" s="17">
        <f ca="1">IF(OR(INDIRECT(CONCATENATE("'2018-11'!I",TEXT(MATCH($C87,'2018-11'!$C$2:$C$100,0)+1,0)))="",INDIRECT(CONCATENATE("'2018-10'!I",TEXT(MATCH($C87,'2018-10'!$C$2:$C$100,0)+1,0)))="",AND(INDIRECT(CONCATENATE("'2018-11'!I",TEXT(MATCH($C87,'2018-11'!$C$2:$C$100,0)+1,0)))="",INDIRECT(CONCATENATE("'2018-10'!I",TEXT(MATCH($C87,'2018-10'!$C$2:$C$100,0)+1,0)))="")),"Н/Д",INDIRECT(CONCATENATE("'2018-11'!I",TEXT(MATCH($C87,'2018-11'!$C$2:$C$100,0)+1,0)))-INDIRECT(CONCATENATE("'2018-10'!I",TEXT(MATCH($C87,'2018-10'!$C$2:$C$100,0)+1,0))))</f>
        <v>1418694745.0400009</v>
      </c>
      <c r="J87" s="17" t="str">
        <f ca="1">IF(OR(INDIRECT(CONCATENATE("'2018-11'!J",TEXT(MATCH($C87,'2018-11'!$C$2:$C$100,0)+1,0)))="",INDIRECT(CONCATENATE("'2018-10'!J",TEXT(MATCH($C87,'2018-10'!$C$2:$C$100,0)+1,0)))="",AND(INDIRECT(CONCATENATE("'2018-11'!J",TEXT(MATCH($C87,'2018-11'!$C$2:$C$100,0)+1,0)))="",INDIRECT(CONCATENATE("'2018-10'!J",TEXT(MATCH($C87,'2018-10'!$C$2:$C$100,0)+1,0)))="")),"Н/Д",INDIRECT(CONCATENATE("'2018-11'!J",TEXT(MATCH($C87,'2018-11'!$C$2:$C$100,0)+1,0)))-INDIRECT(CONCATENATE("'2018-10'!J",TEXT(MATCH($C87,'2018-10'!$C$2:$C$100,0)+1,0))))</f>
        <v>Н/Д</v>
      </c>
      <c r="K87" s="17">
        <f ca="1">IF(OR(INDIRECT(CONCATENATE("'2018-11'!K",TEXT(MATCH($C87,'2018-11'!$C$2:$C$100,0)+1,0)))="",INDIRECT(CONCATENATE("'2018-10'!K",TEXT(MATCH($C87,'2018-10'!$C$2:$C$100,0)+1,0)))="",AND(INDIRECT(CONCATENATE("'2018-11'!K",TEXT(MATCH($C87,'2018-11'!$C$2:$C$100,0)+1,0)))="",INDIRECT(CONCATENATE("'2018-10'!K",TEXT(MATCH($C87,'2018-10'!$C$2:$C$100,0)+1,0)))="")),"Н/Д",INDIRECT(CONCATENATE("'2018-11'!K",TEXT(MATCH($C87,'2018-11'!$C$2:$C$100,0)+1,0)))-INDIRECT(CONCATENATE("'2018-10'!K",TEXT(MATCH($C87,'2018-10'!$C$2:$C$100,0)+1,0))))</f>
        <v>2550697816.0599995</v>
      </c>
      <c r="L87" s="17">
        <f ca="1">IF(OR(INDIRECT(CONCATENATE("'2018-11'!L",TEXT(MATCH($C87,'2018-11'!$C$2:$C$100,0)+1,0)))="",INDIRECT(CONCATENATE("'2018-10'!L",TEXT(MATCH($C87,'2018-10'!$C$2:$C$100,0)+1,0)))="",AND(INDIRECT(CONCATENATE("'2018-11'!L",TEXT(MATCH($C87,'2018-11'!$C$2:$C$100,0)+1,0)))="",INDIRECT(CONCATENATE("'2018-10'!L",TEXT(MATCH($C87,'2018-10'!$C$2:$C$100,0)+1,0)))="")),"Н/Д",INDIRECT(CONCATENATE("'2018-11'!L",TEXT(MATCH($C87,'2018-11'!$C$2:$C$100,0)+1,0)))-INDIRECT(CONCATENATE("'2018-10'!L",TEXT(MATCH($C87,'2018-10'!$C$2:$C$100,0)+1,0))))</f>
        <v>5157438714.8400002</v>
      </c>
      <c r="M87" s="17">
        <f ca="1">IF(OR(INDIRECT(CONCATENATE("'2018-11'!M",TEXT(MATCH($C87,'2018-11'!$C$2:$C$100,0)+1,0)))="",INDIRECT(CONCATENATE("'2018-10'!M",TEXT(MATCH($C87,'2018-10'!$C$2:$C$100,0)+1,0)))="",AND(INDIRECT(CONCATENATE("'2018-11'!M",TEXT(MATCH($C87,'2018-11'!$C$2:$C$100,0)+1,0)))="",INDIRECT(CONCATENATE("'2018-10'!M",TEXT(MATCH($C87,'2018-10'!$C$2:$C$100,0)+1,0)))="")),"Н/Д",INDIRECT(CONCATENATE("'2018-11'!M",TEXT(MATCH($C87,'2018-11'!$C$2:$C$100,0)+1,0)))-INDIRECT(CONCATENATE("'2018-10'!M",TEXT(MATCH($C87,'2018-10'!$C$2:$C$100,0)+1,0))))</f>
        <v>40295426.700000018</v>
      </c>
      <c r="N87" s="17">
        <f ca="1">IF(OR(INDIRECT(CONCATENATE("'2018-11'!N",TEXT(MATCH($C87,'2018-11'!$C$2:$C$100,0)+1,0)))="",INDIRECT(CONCATENATE("'2018-10'!N",TEXT(MATCH($C87,'2018-10'!$C$2:$C$100,0)+1,0)))="",AND(INDIRECT(CONCATENATE("'2018-11'!N",TEXT(MATCH($C87,'2018-11'!$C$2:$C$100,0)+1,0)))="",INDIRECT(CONCATENATE("'2018-10'!N",TEXT(MATCH($C87,'2018-10'!$C$2:$C$100,0)+1,0)))="")),"Н/Д",INDIRECT(CONCATENATE("'2018-11'!N",TEXT(MATCH($C87,'2018-11'!$C$2:$C$100,0)+1,0)))-INDIRECT(CONCATENATE("'2018-10'!NE",TEXT(MATCH($C87,'2018-10'!$C$2:$C$100,0)+1,0))))</f>
        <v>1043468513.6</v>
      </c>
      <c r="O87" s="17">
        <f ca="1">IF(OR(INDIRECT(CONCATENATE("'2018-11'!O",TEXT(MATCH($C87,'2018-11'!$C$2:$C$100,0)+1,0)))="",INDIRECT(CONCATENATE("'2018-10'!O",TEXT(MATCH($C87,'2018-10'!$C$2:$C$100,0)+1,0)))="",AND(INDIRECT(CONCATENATE("'2018-11'!O",TEXT(MATCH($C87,'2018-11'!$C$2:$C$100,0)+1,0)))="",INDIRECT(CONCATENATE("'2018-10'!O",TEXT(MATCH($C87,'2018-10'!$C$2:$C$100,0)+1,0)))="")),"Н/Д",INDIRECT(CONCATENATE("'2018-11'!O",TEXT(MATCH($C87,'2018-11'!$C$2:$C$100,0)+1,0)))-INDIRECT(CONCATENATE("'2018-10'!O",TEXT(MATCH($C87,'2018-10'!$C$2:$C$100,0)+1,0))))</f>
        <v>11841.469999999739</v>
      </c>
      <c r="P87" s="17">
        <f ca="1">IF(OR(INDIRECT(CONCATENATE("'2018-11'!P",TEXT(MATCH($C87,'2018-11'!$C$2:$C$100,0)+1,0)))="",INDIRECT(CONCATENATE("'2018-10'!P",TEXT(MATCH($C87,'2018-10'!$C$2:$C$100,0)+1,0)))="",AND(INDIRECT(CONCATENATE("'2018-11'!P",TEXT(MATCH($C87,'2018-11'!$C$2:$C$100,0)+1,0)))="",INDIRECT(CONCATENATE("'2018-10'!P",TEXT(MATCH($C87,'2018-10'!$C$2:$C$100,0)+1,0)))="")),"Н/Д",INDIRECT(CONCATENATE("'2018-11'!P",TEXT(MATCH($C87,'2018-11'!$C$2:$C$100,0)+1,0)))-INDIRECT(CONCATENATE("'2018-10'!P",TEXT(MATCH($C87,'2018-10'!$C$2:$C$100,0)+1,0))))</f>
        <v>266459216.14999962</v>
      </c>
      <c r="Q87" s="17">
        <f ca="1">IF(OR(INDIRECT(CONCATENATE("'2018-11'!Q",TEXT(MATCH($C87,'2018-11'!$C$2:$C$100,0)+1,0)))="",INDIRECT(CONCATENATE("'2018-10'!Q",TEXT(MATCH($C87,'2018-10'!$C$2:$C$100,0)+1,0)))="",AND(INDIRECT(CONCATENATE("'2018-11'!Q",TEXT(MATCH($C87,'2018-11'!$C$2:$C$100,0)+1,0)))="",INDIRECT(CONCATENATE("'2018-10'!Q",TEXT(MATCH($C87,'2018-10'!$C$2:$C$100,0)+1,0)))="")),"Н/Д",INDIRECT(CONCATENATE("'2018-11'!Q",TEXT(MATCH($C87,'2018-11'!$C$2:$C$100,0)+1,0)))-INDIRECT(CONCATENATE("'2018-10'!Q",TEXT(MATCH($C87,'2018-10'!$C$2:$C$100,0)+1,0))))</f>
        <v>20401601.669999987</v>
      </c>
      <c r="R87" s="17">
        <f ca="1">IF(OR(INDIRECT(CONCATENATE("'2018-11'!R",TEXT(MATCH($C87,'2018-11'!$C$2:$C$100,0)+1,0)))="",INDIRECT(CONCATENATE("'2018-10'!R",TEXT(MATCH($C87,'2018-10'!$C$2:$C$100,0)+1,0)))="",AND(INDIRECT(CONCATENATE("'2018-11'!R",TEXT(MATCH($C87,'2018-11'!$C$2:$C$100,0)+1,0)))="",INDIRECT(CONCATENATE("'2018-10'!R",TEXT(MATCH($C87,'2018-10'!$C$2:$C$100,0)+1,0)))="")),"Н/Д",INDIRECT(CONCATENATE("'2018-11'!R",TEXT(MATCH($C87,'2018-11'!$C$2:$C$100,0)+1,0)))-INDIRECT(CONCATENATE("'2018-10'!R",TEXT(MATCH($C87,'2018-10'!$C$2:$C$100,0)+1,0))))</f>
        <v>159056572.25999999</v>
      </c>
      <c r="S87" s="17">
        <f ca="1">IF(OR(INDIRECT(CONCATENATE("'2018-11'!S",TEXT(MATCH($C87,'2018-11'!$C$2:$C$100,0)+1,0)))="",INDIRECT(CONCATENATE("'2018-10'!S",TEXT(MATCH($C87,'2018-10'!$C$2:$C$100,0)+1,0)))="",AND(INDIRECT(CONCATENATE("'2018-11'!S",TEXT(MATCH($C87,'2018-11'!$C$2:$C$100,0)+1,0)))="",INDIRECT(CONCATENATE("'2018-10'!S",TEXT(MATCH($C87,'2018-10'!$C$2:$C$100,0)+1,0)))="")),"Н/Д",INDIRECT(CONCATENATE("'2018-11'!S",TEXT(MATCH($C87,'2018-11'!$C$2:$C$100,0)+1,0)))-INDIRECT(CONCATENATE("'2018-10'!S",TEXT(MATCH($C87,'2018-10'!$C$2:$C$100,0)+1,0))))</f>
        <v>656420.21</v>
      </c>
      <c r="T87" s="17">
        <f ca="1">IF(OR(INDIRECT(CONCATENATE("'2018-11'!T",TEXT(MATCH($C87,'2018-11'!$C$2:$C$100,0)+1,0)))="",INDIRECT(CONCATENATE("'2018-10'!T",TEXT(MATCH($C87,'2018-10'!$C$2:$C$100,0)+1,0)))="",AND(INDIRECT(CONCATENATE("'2018-11'!T",TEXT(MATCH($C87,'2018-11'!$C$2:$C$100,0)+1,0)))="",INDIRECT(CONCATENATE("'2018-10'!T",TEXT(MATCH($C87,'2018-10'!$C$2:$C$100,0)+1,0)))="")),"Н/Д",INDIRECT(CONCATENATE("'2018-11'!T",TEXT(MATCH($C87,'2018-11'!$C$2:$C$100,0)+1,0)))-INDIRECT(CONCATENATE("'2018-10'!T",TEXT(MATCH($C87,'2018-10'!$C$2:$C$100,0)+1,0))))</f>
        <v>218496837.3499999</v>
      </c>
      <c r="U87" s="17">
        <f ca="1">IF(OR(INDIRECT(CONCATENATE("'2018-11'!U",TEXT(MATCH($C87,'2018-11'!$C$2:$C$100,0)+1,0)))="",INDIRECT(CONCATENATE("'2018-10'!U",TEXT(MATCH($C87,'2018-10'!$C$2:$C$100,0)+1,0)))="",AND(INDIRECT(CONCATENATE("'2018-11'!U",TEXT(MATCH($C87,'2018-11'!$C$2:$C$100,0)+1,0)))="",INDIRECT(CONCATENATE("'2018-10'!U",TEXT(MATCH($C87,'2018-10'!$C$2:$C$100,0)+1,0)))="")),"Н/Д",INDIRECT(CONCATENATE("'2018-11'!U",TEXT(MATCH($C87,'2018-11'!$C$2:$C$100,0)+1,0)))-INDIRECT(CONCATENATE("'2018-10'!U",TEXT(MATCH($C87,'2018-10'!$C$2:$C$100,0)+1,0))))</f>
        <v>4140692.2699999958</v>
      </c>
      <c r="V87" s="17">
        <f ca="1">IF(OR(INDIRECT(CONCATENATE("'2018-11'!V",TEXT(MATCH($C87,'2018-11'!$C$2:$C$100,0)+1,0)))="",INDIRECT(CONCATENATE("'2018-10'!V",TEXT(MATCH($C87,'2018-10'!$C$2:$C$100,0)+1,0)))="",AND(INDIRECT(CONCATENATE("'2018-11'!V",TEXT(MATCH($C87,'2018-11'!$C$2:$C$100,0)+1,0)))="",INDIRECT(CONCATENATE("'2018-10'!V",TEXT(MATCH($C87,'2018-10'!$C$2:$C$100,0)+1,0)))="")),"Н/Д",INDIRECT(CONCATENATE("'2018-11'!V",TEXT(MATCH($C87,'2018-11'!$C$2:$C$100,0)+1,0)))-INDIRECT(CONCATENATE("'2018-10'!V",TEXT(MATCH($C87,'2018-10'!$C$2:$C$100,0)+1,0))))</f>
        <v>3289101263.4599991</v>
      </c>
      <c r="W87" s="17">
        <f ca="1">IF(OR(INDIRECT(CONCATENATE("'2018-11'!W",TEXT(MATCH($C87,'2018-11'!$C$2:$C$100,0)+1,0)))="",INDIRECT(CONCATENATE("'2018-10'!W",TEXT(MATCH($C87,'2018-10'!$C$2:$C$100,0)+1,0)))="",AND(INDIRECT(CONCATENATE("'2018-11'!W",TEXT(MATCH($C87,'2018-11'!$C$2:$C$100,0)+1,0)))="",INDIRECT(CONCATENATE("'2018-10'!W",TEXT(MATCH($C87,'2018-10'!$C$2:$C$100,0)+1,0)))="")),"Н/Д",INDIRECT(CONCATENATE("'2018-11'!W",TEXT(MATCH($C87,'2018-11'!$C$2:$C$100,0)+1,0)))-INDIRECT(CONCATENATE("'2018-10'!W",TEXT(MATCH($C87,'2018-10'!$C$2:$C$100,0)+1,0))))</f>
        <v>73300767560.759949</v>
      </c>
    </row>
    <row r="88" spans="1:23" x14ac:dyDescent="0.25">
      <c r="A88" s="2" t="s">
        <v>107</v>
      </c>
      <c r="B88" s="2" t="s">
        <v>115</v>
      </c>
      <c r="C88" s="15">
        <v>67000000</v>
      </c>
      <c r="D88" s="2" t="s">
        <v>214</v>
      </c>
      <c r="E88" s="17">
        <f ca="1">IF(OR(INDIRECT(CONCATENATE("'2018-11'!E",TEXT(MATCH($C88,'2018-11'!$C$2:$C$100,0)+1,0)))="",INDIRECT(CONCATENATE("'2018-10'!E",TEXT(MATCH($C88,'2018-10'!$C$2:$C$100,0)+1,0)))="",AND(INDIRECT(CONCATENATE("'2018-11'!E",TEXT(MATCH($C88,'2018-11'!$C$2:$C$100,0)+1,0)))="",INDIRECT(CONCATENATE("'2018-10'!E",TEXT(MATCH($C88,'2018-10'!$C$2:$C$100,0)+1,0)))="")),"Н/Д",INDIRECT(CONCATENATE("'2018-11'!E",TEXT(MATCH($C88,'2018-11'!$C$2:$C$100,0)+1,0)))-INDIRECT(CONCATENATE("'2018-10'!E",TEXT(MATCH($C88,'2018-10'!$C$2:$C$100,0)+1,0))))</f>
        <v>3094465911.6599998</v>
      </c>
      <c r="F88" s="17">
        <f ca="1">IF(OR(INDIRECT(CONCATENATE("'2018-11'!F",TEXT(MATCH($C88,'2018-11'!$C$2:$C$100,0)+1,0)))="",INDIRECT(CONCATENATE("'2018-10'!F",TEXT(MATCH($C88,'2018-10'!$C$2:$C$100,0)+1,0)))="",AND(INDIRECT(CONCATENATE("'2018-11'!F",TEXT(MATCH($C88,'2018-11'!$C$2:$C$100,0)+1,0)))="",INDIRECT(CONCATENATE("'2018-10'!F",TEXT(MATCH($C88,'2018-10'!$C$2:$C$100,0)+1,0)))="")),"Н/Д",INDIRECT(CONCATENATE("'2018-11'!F",TEXT(MATCH($C88,'2018-11'!$C$2:$C$100,0)+1,0)))-INDIRECT(CONCATENATE("'2018-10'!F",TEXT(MATCH($C88,'2018-10'!$C$2:$C$100,0)+1,0))))</f>
        <v>1520052246.1100006</v>
      </c>
      <c r="G88" s="17">
        <f ca="1">IF(OR(INDIRECT(CONCATENATE("'2018-11'!G",TEXT(MATCH($C88,'2018-11'!$C$2:$C$100,0)+1,0)))="",INDIRECT(CONCATENATE("'2018-10'!G",TEXT(MATCH($C88,'2018-10'!$C$2:$C$100,0)+1,0)))="",AND(INDIRECT(CONCATENATE("'2018-11'!G",TEXT(MATCH($C88,'2018-11'!$C$2:$C$100,0)+1,0)))="",INDIRECT(CONCATENATE("'2018-10'!G",TEXT(MATCH($C88,'2018-10'!$C$2:$C$100,0)+1,0)))="")),"Н/Д",INDIRECT(CONCATENATE("'2018-11'!G",TEXT(MATCH($C88,'2018-11'!$C$2:$C$100,0)+1,0)))-INDIRECT(CONCATENATE("'2018-10'!G",TEXT(MATCH($C88,'2018-10'!$C$2:$C$100,0)+1,0))))</f>
        <v>201934754.91000009</v>
      </c>
      <c r="H88" s="17">
        <f ca="1">IF(OR(INDIRECT(CONCATENATE("'2018-11'!H",TEXT(MATCH($C88,'2018-11'!$C$2:$C$100,0)+1,0)))="",INDIRECT(CONCATENATE("'2018-10'!H",TEXT(MATCH($C88,'2018-10'!$C$2:$C$100,0)+1,0)))="",AND(INDIRECT(CONCATENATE("'2018-11'!H",TEXT(MATCH($C88,'2018-11'!$C$2:$C$100,0)+1,0)))="",INDIRECT(CONCATENATE("'2018-10'!H",TEXT(MATCH($C88,'2018-10'!$C$2:$C$100,0)+1,0)))="")),"Н/Д",INDIRECT(CONCATENATE("'2018-11'!H",TEXT(MATCH($C88,'2018-11'!$C$2:$C$100,0)+1,0)))-INDIRECT(CONCATENATE("'2018-10'!H",TEXT(MATCH($C88,'2018-10'!$C$2:$C$100,0)+1,0))))</f>
        <v>636314693.65999985</v>
      </c>
      <c r="I88" s="17">
        <f ca="1">IF(OR(INDIRECT(CONCATENATE("'2018-11'!I",TEXT(MATCH($C88,'2018-11'!$C$2:$C$100,0)+1,0)))="",INDIRECT(CONCATENATE("'2018-10'!I",TEXT(MATCH($C88,'2018-10'!$C$2:$C$100,0)+1,0)))="",AND(INDIRECT(CONCATENATE("'2018-11'!I",TEXT(MATCH($C88,'2018-11'!$C$2:$C$100,0)+1,0)))="",INDIRECT(CONCATENATE("'2018-10'!I",TEXT(MATCH($C88,'2018-10'!$C$2:$C$100,0)+1,0)))="")),"Н/Д",INDIRECT(CONCATENATE("'2018-11'!I",TEXT(MATCH($C88,'2018-11'!$C$2:$C$100,0)+1,0)))-INDIRECT(CONCATENATE("'2018-10'!I",TEXT(MATCH($C88,'2018-10'!$C$2:$C$100,0)+1,0))))</f>
        <v>55149232.279999971</v>
      </c>
      <c r="J88" s="17" t="str">
        <f ca="1">IF(OR(INDIRECT(CONCATENATE("'2018-11'!J",TEXT(MATCH($C88,'2018-11'!$C$2:$C$100,0)+1,0)))="",INDIRECT(CONCATENATE("'2018-10'!J",TEXT(MATCH($C88,'2018-10'!$C$2:$C$100,0)+1,0)))="",AND(INDIRECT(CONCATENATE("'2018-11'!J",TEXT(MATCH($C88,'2018-11'!$C$2:$C$100,0)+1,0)))="",INDIRECT(CONCATENATE("'2018-10'!J",TEXT(MATCH($C88,'2018-10'!$C$2:$C$100,0)+1,0)))="")),"Н/Д",INDIRECT(CONCATENATE("'2018-11'!J",TEXT(MATCH($C88,'2018-11'!$C$2:$C$100,0)+1,0)))-INDIRECT(CONCATENATE("'2018-10'!J",TEXT(MATCH($C88,'2018-10'!$C$2:$C$100,0)+1,0))))</f>
        <v>Н/Д</v>
      </c>
      <c r="K88" s="17">
        <f ca="1">IF(OR(INDIRECT(CONCATENATE("'2018-11'!K",TEXT(MATCH($C88,'2018-11'!$C$2:$C$100,0)+1,0)))="",INDIRECT(CONCATENATE("'2018-10'!K",TEXT(MATCH($C88,'2018-10'!$C$2:$C$100,0)+1,0)))="",AND(INDIRECT(CONCATENATE("'2018-11'!K",TEXT(MATCH($C88,'2018-11'!$C$2:$C$100,0)+1,0)))="",INDIRECT(CONCATENATE("'2018-10'!K",TEXT(MATCH($C88,'2018-10'!$C$2:$C$100,0)+1,0)))="")),"Н/Д",INDIRECT(CONCATENATE("'2018-11'!K",TEXT(MATCH($C88,'2018-11'!$C$2:$C$100,0)+1,0)))-INDIRECT(CONCATENATE("'2018-10'!K",TEXT(MATCH($C88,'2018-10'!$C$2:$C$100,0)+1,0))))</f>
        <v>286675416.11000001</v>
      </c>
      <c r="L88" s="17">
        <f ca="1">IF(OR(INDIRECT(CONCATENATE("'2018-11'!L",TEXT(MATCH($C88,'2018-11'!$C$2:$C$100,0)+1,0)))="",INDIRECT(CONCATENATE("'2018-10'!L",TEXT(MATCH($C88,'2018-10'!$C$2:$C$100,0)+1,0)))="",AND(INDIRECT(CONCATENATE("'2018-11'!L",TEXT(MATCH($C88,'2018-11'!$C$2:$C$100,0)+1,0)))="",INDIRECT(CONCATENATE("'2018-10'!L",TEXT(MATCH($C88,'2018-10'!$C$2:$C$100,0)+1,0)))="")),"Н/Д",INDIRECT(CONCATENATE("'2018-11'!L",TEXT(MATCH($C88,'2018-11'!$C$2:$C$100,0)+1,0)))-INDIRECT(CONCATENATE("'2018-10'!L",TEXT(MATCH($C88,'2018-10'!$C$2:$C$100,0)+1,0))))</f>
        <v>105698192.10000002</v>
      </c>
      <c r="M88" s="17">
        <f ca="1">IF(OR(INDIRECT(CONCATENATE("'2018-11'!M",TEXT(MATCH($C88,'2018-11'!$C$2:$C$100,0)+1,0)))="",INDIRECT(CONCATENATE("'2018-10'!M",TEXT(MATCH($C88,'2018-10'!$C$2:$C$100,0)+1,0)))="",AND(INDIRECT(CONCATENATE("'2018-11'!M",TEXT(MATCH($C88,'2018-11'!$C$2:$C$100,0)+1,0)))="",INDIRECT(CONCATENATE("'2018-10'!M",TEXT(MATCH($C88,'2018-10'!$C$2:$C$100,0)+1,0)))="")),"Н/Д",INDIRECT(CONCATENATE("'2018-11'!M",TEXT(MATCH($C88,'2018-11'!$C$2:$C$100,0)+1,0)))-INDIRECT(CONCATENATE("'2018-10'!M",TEXT(MATCH($C88,'2018-10'!$C$2:$C$100,0)+1,0))))</f>
        <v>1253303.0099999998</v>
      </c>
      <c r="N88" s="17">
        <f ca="1">IF(OR(INDIRECT(CONCATENATE("'2018-11'!N",TEXT(MATCH($C88,'2018-11'!$C$2:$C$100,0)+1,0)))="",INDIRECT(CONCATENATE("'2018-10'!N",TEXT(MATCH($C88,'2018-10'!$C$2:$C$100,0)+1,0)))="",AND(INDIRECT(CONCATENATE("'2018-11'!N",TEXT(MATCH($C88,'2018-11'!$C$2:$C$100,0)+1,0)))="",INDIRECT(CONCATENATE("'2018-10'!N",TEXT(MATCH($C88,'2018-10'!$C$2:$C$100,0)+1,0)))="")),"Н/Д",INDIRECT(CONCATENATE("'2018-11'!N",TEXT(MATCH($C88,'2018-11'!$C$2:$C$100,0)+1,0)))-INDIRECT(CONCATENATE("'2018-10'!NE",TEXT(MATCH($C88,'2018-10'!$C$2:$C$100,0)+1,0))))</f>
        <v>113657633.72</v>
      </c>
      <c r="O88" s="17">
        <f ca="1">IF(OR(INDIRECT(CONCATENATE("'2018-11'!O",TEXT(MATCH($C88,'2018-11'!$C$2:$C$100,0)+1,0)))="",INDIRECT(CONCATENATE("'2018-10'!O",TEXT(MATCH($C88,'2018-10'!$C$2:$C$100,0)+1,0)))="",AND(INDIRECT(CONCATENATE("'2018-11'!O",TEXT(MATCH($C88,'2018-11'!$C$2:$C$100,0)+1,0)))="",INDIRECT(CONCATENATE("'2018-10'!O",TEXT(MATCH($C88,'2018-10'!$C$2:$C$100,0)+1,0)))="")),"Н/Д",INDIRECT(CONCATENATE("'2018-11'!O",TEXT(MATCH($C88,'2018-11'!$C$2:$C$100,0)+1,0)))-INDIRECT(CONCATENATE("'2018-10'!O",TEXT(MATCH($C88,'2018-10'!$C$2:$C$100,0)+1,0))))</f>
        <v>1764384.1399999987</v>
      </c>
      <c r="P88" s="17">
        <f ca="1">IF(OR(INDIRECT(CONCATENATE("'2018-11'!P",TEXT(MATCH($C88,'2018-11'!$C$2:$C$100,0)+1,0)))="",INDIRECT(CONCATENATE("'2018-10'!P",TEXT(MATCH($C88,'2018-10'!$C$2:$C$100,0)+1,0)))="",AND(INDIRECT(CONCATENATE("'2018-11'!P",TEXT(MATCH($C88,'2018-11'!$C$2:$C$100,0)+1,0)))="",INDIRECT(CONCATENATE("'2018-10'!P",TEXT(MATCH($C88,'2018-10'!$C$2:$C$100,0)+1,0)))="")),"Н/Д",INDIRECT(CONCATENATE("'2018-11'!P",TEXT(MATCH($C88,'2018-11'!$C$2:$C$100,0)+1,0)))-INDIRECT(CONCATENATE("'2018-10'!P",TEXT(MATCH($C88,'2018-10'!$C$2:$C$100,0)+1,0))))</f>
        <v>93404624.029999971</v>
      </c>
      <c r="Q88" s="17">
        <f ca="1">IF(OR(INDIRECT(CONCATENATE("'2018-11'!Q",TEXT(MATCH($C88,'2018-11'!$C$2:$C$100,0)+1,0)))="",INDIRECT(CONCATENATE("'2018-10'!Q",TEXT(MATCH($C88,'2018-10'!$C$2:$C$100,0)+1,0)))="",AND(INDIRECT(CONCATENATE("'2018-11'!Q",TEXT(MATCH($C88,'2018-11'!$C$2:$C$100,0)+1,0)))="",INDIRECT(CONCATENATE("'2018-10'!Q",TEXT(MATCH($C88,'2018-10'!$C$2:$C$100,0)+1,0)))="")),"Н/Д",INDIRECT(CONCATENATE("'2018-11'!Q",TEXT(MATCH($C88,'2018-11'!$C$2:$C$100,0)+1,0)))-INDIRECT(CONCATENATE("'2018-10'!Q",TEXT(MATCH($C88,'2018-10'!$C$2:$C$100,0)+1,0))))</f>
        <v>3399985.3699999973</v>
      </c>
      <c r="R88" s="17">
        <f ca="1">IF(OR(INDIRECT(CONCATENATE("'2018-11'!R",TEXT(MATCH($C88,'2018-11'!$C$2:$C$100,0)+1,0)))="",INDIRECT(CONCATENATE("'2018-10'!R",TEXT(MATCH($C88,'2018-10'!$C$2:$C$100,0)+1,0)))="",AND(INDIRECT(CONCATENATE("'2018-11'!R",TEXT(MATCH($C88,'2018-11'!$C$2:$C$100,0)+1,0)))="",INDIRECT(CONCATENATE("'2018-10'!R",TEXT(MATCH($C88,'2018-10'!$C$2:$C$100,0)+1,0)))="")),"Н/Д",INDIRECT(CONCATENATE("'2018-11'!R",TEXT(MATCH($C88,'2018-11'!$C$2:$C$100,0)+1,0)))-INDIRECT(CONCATENATE("'2018-10'!R",TEXT(MATCH($C88,'2018-10'!$C$2:$C$100,0)+1,0))))</f>
        <v>37892806.260000005</v>
      </c>
      <c r="S88" s="17">
        <f ca="1">IF(OR(INDIRECT(CONCATENATE("'2018-11'!S",TEXT(MATCH($C88,'2018-11'!$C$2:$C$100,0)+1,0)))="",INDIRECT(CONCATENATE("'2018-10'!S",TEXT(MATCH($C88,'2018-10'!$C$2:$C$100,0)+1,0)))="",AND(INDIRECT(CONCATENATE("'2018-11'!S",TEXT(MATCH($C88,'2018-11'!$C$2:$C$100,0)+1,0)))="",INDIRECT(CONCATENATE("'2018-10'!S",TEXT(MATCH($C88,'2018-10'!$C$2:$C$100,0)+1,0)))="")),"Н/Д",INDIRECT(CONCATENATE("'2018-11'!S",TEXT(MATCH($C88,'2018-11'!$C$2:$C$100,0)+1,0)))-INDIRECT(CONCATENATE("'2018-10'!S",TEXT(MATCH($C88,'2018-10'!$C$2:$C$100,0)+1,0))))</f>
        <v>194631</v>
      </c>
      <c r="T88" s="17">
        <f ca="1">IF(OR(INDIRECT(CONCATENATE("'2018-11'!T",TEXT(MATCH($C88,'2018-11'!$C$2:$C$100,0)+1,0)))="",INDIRECT(CONCATENATE("'2018-10'!T",TEXT(MATCH($C88,'2018-10'!$C$2:$C$100,0)+1,0)))="",AND(INDIRECT(CONCATENATE("'2018-11'!T",TEXT(MATCH($C88,'2018-11'!$C$2:$C$100,0)+1,0)))="",INDIRECT(CONCATENATE("'2018-10'!T",TEXT(MATCH($C88,'2018-10'!$C$2:$C$100,0)+1,0)))="")),"Н/Д",INDIRECT(CONCATENATE("'2018-11'!T",TEXT(MATCH($C88,'2018-11'!$C$2:$C$100,0)+1,0)))-INDIRECT(CONCATENATE("'2018-10'!T",TEXT(MATCH($C88,'2018-10'!$C$2:$C$100,0)+1,0))))</f>
        <v>48028752.939999998</v>
      </c>
      <c r="U88" s="17">
        <f ca="1">IF(OR(INDIRECT(CONCATENATE("'2018-11'!U",TEXT(MATCH($C88,'2018-11'!$C$2:$C$100,0)+1,0)))="",INDIRECT(CONCATENATE("'2018-10'!U",TEXT(MATCH($C88,'2018-10'!$C$2:$C$100,0)+1,0)))="",AND(INDIRECT(CONCATENATE("'2018-11'!U",TEXT(MATCH($C88,'2018-11'!$C$2:$C$100,0)+1,0)))="",INDIRECT(CONCATENATE("'2018-10'!U",TEXT(MATCH($C88,'2018-10'!$C$2:$C$100,0)+1,0)))="")),"Н/Д",INDIRECT(CONCATENATE("'2018-11'!U",TEXT(MATCH($C88,'2018-11'!$C$2:$C$100,0)+1,0)))-INDIRECT(CONCATENATE("'2018-10'!U",TEXT(MATCH($C88,'2018-10'!$C$2:$C$100,0)+1,0))))</f>
        <v>8131622.3400000036</v>
      </c>
      <c r="V88" s="17">
        <f ca="1">IF(OR(INDIRECT(CONCATENATE("'2018-11'!V",TEXT(MATCH($C88,'2018-11'!$C$2:$C$100,0)+1,0)))="",INDIRECT(CONCATENATE("'2018-10'!V",TEXT(MATCH($C88,'2018-10'!$C$2:$C$100,0)+1,0)))="",AND(INDIRECT(CONCATENATE("'2018-11'!V",TEXT(MATCH($C88,'2018-11'!$C$2:$C$100,0)+1,0)))="",INDIRECT(CONCATENATE("'2018-10'!V",TEXT(MATCH($C88,'2018-10'!$C$2:$C$100,0)+1,0)))="")),"Н/Д",INDIRECT(CONCATENATE("'2018-11'!V",TEXT(MATCH($C88,'2018-11'!$C$2:$C$100,0)+1,0)))-INDIRECT(CONCATENATE("'2018-10'!V",TEXT(MATCH($C88,'2018-10'!$C$2:$C$100,0)+1,0))))</f>
        <v>1574413665.5499992</v>
      </c>
      <c r="W88" s="17">
        <f ca="1">IF(OR(INDIRECT(CONCATENATE("'2018-11'!W",TEXT(MATCH($C88,'2018-11'!$C$2:$C$100,0)+1,0)))="",INDIRECT(CONCATENATE("'2018-10'!W",TEXT(MATCH($C88,'2018-10'!$C$2:$C$100,0)+1,0)))="",AND(INDIRECT(CONCATENATE("'2018-11'!W",TEXT(MATCH($C88,'2018-11'!$C$2:$C$100,0)+1,0)))="",INDIRECT(CONCATENATE("'2018-10'!W",TEXT(MATCH($C88,'2018-10'!$C$2:$C$100,0)+1,0)))="")),"Н/Д",INDIRECT(CONCATENATE("'2018-11'!W",TEXT(MATCH($C88,'2018-11'!$C$2:$C$100,0)+1,0)))-INDIRECT(CONCATENATE("'2018-10'!W",TEXT(MATCH($C88,'2018-10'!$C$2:$C$100,0)+1,0))))</f>
        <v>7680748767.6699982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88"/>
  <sheetViews>
    <sheetView topLeftCell="H1" zoomScale="85" zoomScaleNormal="85" workbookViewId="0">
      <selection activeCell="G53" sqref="G53"/>
    </sheetView>
  </sheetViews>
  <sheetFormatPr defaultColWidth="19" defaultRowHeight="15" x14ac:dyDescent="0.25"/>
  <cols>
    <col min="1" max="1" width="38.140625" bestFit="1" customWidth="1"/>
    <col min="2" max="2" width="43.140625" bestFit="1" customWidth="1"/>
    <col min="3" max="3" width="12.28515625" bestFit="1" customWidth="1"/>
    <col min="4" max="4" width="14" bestFit="1" customWidth="1"/>
  </cols>
  <sheetData>
    <row r="1" spans="1:23" ht="135" x14ac:dyDescent="0.25">
      <c r="A1" s="4" t="s">
        <v>116</v>
      </c>
      <c r="B1" s="4" t="s">
        <v>117</v>
      </c>
      <c r="C1" s="4" t="s">
        <v>118</v>
      </c>
      <c r="D1" s="5" t="s">
        <v>19</v>
      </c>
      <c r="E1" s="2" t="s">
        <v>0</v>
      </c>
      <c r="F1" s="2" t="s">
        <v>1</v>
      </c>
      <c r="G1" s="2" t="s">
        <v>13</v>
      </c>
      <c r="H1" s="2" t="s">
        <v>16</v>
      </c>
      <c r="I1" s="2" t="s">
        <v>14</v>
      </c>
      <c r="J1" s="2" t="s">
        <v>9</v>
      </c>
      <c r="K1" s="2" t="s">
        <v>2</v>
      </c>
      <c r="L1" s="2" t="s">
        <v>17</v>
      </c>
      <c r="M1" s="2" t="s">
        <v>15</v>
      </c>
      <c r="N1" s="2" t="s">
        <v>10</v>
      </c>
      <c r="O1" s="2" t="s">
        <v>3</v>
      </c>
      <c r="P1" s="2" t="s">
        <v>4</v>
      </c>
      <c r="Q1" s="2" t="s">
        <v>11</v>
      </c>
      <c r="R1" s="2" t="s">
        <v>5</v>
      </c>
      <c r="S1" s="2" t="s">
        <v>12</v>
      </c>
      <c r="T1" s="2" t="s">
        <v>6</v>
      </c>
      <c r="U1" s="2" t="s">
        <v>7</v>
      </c>
      <c r="V1" s="2" t="s">
        <v>8</v>
      </c>
      <c r="W1" s="2" t="s">
        <v>18</v>
      </c>
    </row>
    <row r="2" spans="1:23" x14ac:dyDescent="0.25">
      <c r="A2" s="6" t="s">
        <v>21</v>
      </c>
      <c r="B2" s="6"/>
      <c r="C2" s="6">
        <v>1</v>
      </c>
      <c r="D2" s="6"/>
      <c r="E2" s="17">
        <f ca="1">IF(OR(INDIRECT(CONCATENATE("'2018-12'!E",TEXT(MATCH($C2,'2018-12'!$C$2:$C$100,0)+1,0)))="",INDIRECT(CONCATENATE("'2018-11'!E",TEXT(MATCH($C2,'2018-11'!$C$2:$C$100,0)+1,0)))="",AND(INDIRECT(CONCATENATE("'2018-12'!E",TEXT(MATCH($C2,'2018-12'!$C$2:$C$100,0)+1,0)))="",INDIRECT(CONCATENATE("'2018-11'!E",TEXT(MATCH($C2,'2018-11'!$C$2:$C$100,0)+1,0)))="")),"Н/Д",INDIRECT(CONCATENATE("'2018-12'!E",TEXT(MATCH($C2,'2018-12'!$C$2:$C$100,0)+1,0)))-INDIRECT(CONCATENATE("'2018-11'!E",TEXT(MATCH($C2,'2018-11'!$C$2:$C$100,0)+1,0))))</f>
        <v>994635485002.84961</v>
      </c>
      <c r="F2" s="17">
        <f ca="1">IF(OR(INDIRECT(CONCATENATE("'2018-12'!F",TEXT(MATCH($C2,'2018-12'!$C$2:$C$100,0)+1,0)))="",INDIRECT(CONCATENATE("'2018-11'!F",TEXT(MATCH($C2,'2018-11'!$C$2:$C$100,0)+1,0)))="",AND(INDIRECT(CONCATENATE("'2018-12'!F",TEXT(MATCH($C2,'2018-12'!$C$2:$C$100,0)+1,0)))="",INDIRECT(CONCATENATE("'2018-11'!F",TEXT(MATCH($C2,'2018-11'!$C$2:$C$100,0)+1,0)))="")),"Н/Д",INDIRECT(CONCATENATE("'2018-12'!F",TEXT(MATCH($C2,'2018-12'!$C$2:$C$100,0)+1,0)))-INDIRECT(CONCATENATE("'2018-11'!F",TEXT(MATCH($C2,'2018-11'!$C$2:$C$100,0)+1,0))))</f>
        <v>821398201173.67969</v>
      </c>
      <c r="G2" s="17">
        <f ca="1">IF(OR(INDIRECT(CONCATENATE("'2018-12'!G",TEXT(MATCH($C2,'2018-12'!$C$2:$C$100,0)+1,0)))="",INDIRECT(CONCATENATE("'2018-11'!G",TEXT(MATCH($C2,'2018-11'!$C$2:$C$100,0)+1,0)))="",AND(INDIRECT(CONCATENATE("'2018-12'!G",TEXT(MATCH($C2,'2018-12'!$C$2:$C$100,0)+1,0)))="",INDIRECT(CONCATENATE("'2018-11'!G",TEXT(MATCH($C2,'2018-11'!$C$2:$C$100,0)+1,0)))="")),"Н/Д",INDIRECT(CONCATENATE("'2018-12'!G",TEXT(MATCH($C2,'2018-12'!$C$2:$C$100,0)+1,0)))-INDIRECT(CONCATENATE("'2018-11'!G",TEXT(MATCH($C2,'2018-11'!$C$2:$C$100,0)+1,0))))</f>
        <v>222373980658.16992</v>
      </c>
      <c r="H2" s="17">
        <f ca="1">IF(OR(INDIRECT(CONCATENATE("'2018-12'!H",TEXT(MATCH($C2,'2018-12'!$C$2:$C$100,0)+1,0)))="",INDIRECT(CONCATENATE("'2018-11'!H",TEXT(MATCH($C2,'2018-11'!$C$2:$C$100,0)+1,0)))="",AND(INDIRECT(CONCATENATE("'2018-12'!H",TEXT(MATCH($C2,'2018-12'!$C$2:$C$100,0)+1,0)))="",INDIRECT(CONCATENATE("'2018-11'!H",TEXT(MATCH($C2,'2018-11'!$C$2:$C$100,0)+1,0)))="")),"Н/Д",INDIRECT(CONCATENATE("'2018-12'!H",TEXT(MATCH($C2,'2018-12'!$C$2:$C$100,0)+1,0)))-INDIRECT(CONCATENATE("'2018-11'!H",TEXT(MATCH($C2,'2018-11'!$C$2:$C$100,0)+1,0))))</f>
        <v>303809385479.7002</v>
      </c>
      <c r="I2" s="17">
        <f ca="1">IF(OR(INDIRECT(CONCATENATE("'2018-12'!I",TEXT(MATCH($C2,'2018-12'!$C$2:$C$100,0)+1,0)))="",INDIRECT(CONCATENATE("'2018-11'!I",TEXT(MATCH($C2,'2018-11'!$C$2:$C$100,0)+1,0)))="",AND(INDIRECT(CONCATENATE("'2018-12'!I",TEXT(MATCH($C2,'2018-12'!$C$2:$C$100,0)+1,0)))="",INDIRECT(CONCATENATE("'2018-11'!I",TEXT(MATCH($C2,'2018-11'!$C$2:$C$100,0)+1,0)))="")),"Н/Д",INDIRECT(CONCATENATE("'2018-12'!I",TEXT(MATCH($C2,'2018-12'!$C$2:$C$100,0)+1,0)))-INDIRECT(CONCATENATE("'2018-11'!I",TEXT(MATCH($C2,'2018-11'!$C$2:$C$100,0)+1,0))))</f>
        <v>54836503191.800049</v>
      </c>
      <c r="J2" s="17">
        <f ca="1">IF(OR(INDIRECT(CONCATENATE("'2018-12'!J",TEXT(MATCH($C2,'2018-12'!$C$2:$C$100,0)+1,0)))="",INDIRECT(CONCATENATE("'2018-11'!J",TEXT(MATCH($C2,'2018-11'!$C$2:$C$100,0)+1,0)))="",AND(INDIRECT(CONCATENATE("'2018-12'!J",TEXT(MATCH($C2,'2018-12'!$C$2:$C$100,0)+1,0)))="",INDIRECT(CONCATENATE("'2018-11'!J",TEXT(MATCH($C2,'2018-11'!$C$2:$C$100,0)+1,0)))="")),"Н/Д",INDIRECT(CONCATENATE("'2018-12'!J",TEXT(MATCH($C2,'2018-12'!$C$2:$C$100,0)+1,0)))-INDIRECT(CONCATENATE("'2018-11'!J",TEXT(MATCH($C2,'2018-11'!$C$2:$C$100,0)+1,0))))</f>
        <v>5436125.1599999964</v>
      </c>
      <c r="K2" s="17">
        <f ca="1">IF(OR(INDIRECT(CONCATENATE("'2018-12'!K",TEXT(MATCH($C2,'2018-12'!$C$2:$C$100,0)+1,0)))="",INDIRECT(CONCATENATE("'2018-11'!K",TEXT(MATCH($C2,'2018-11'!$C$2:$C$100,0)+1,0)))="",AND(INDIRECT(CONCATENATE("'2018-12'!K",TEXT(MATCH($C2,'2018-12'!$C$2:$C$100,0)+1,0)))="",INDIRECT(CONCATENATE("'2018-11'!K",TEXT(MATCH($C2,'2018-11'!$C$2:$C$100,0)+1,0)))="")),"Н/Д",INDIRECT(CONCATENATE("'2018-12'!K",TEXT(MATCH($C2,'2018-12'!$C$2:$C$100,0)+1,0)))-INDIRECT(CONCATENATE("'2018-11'!K",TEXT(MATCH($C2,'2018-11'!$C$2:$C$100,0)+1,0))))</f>
        <v>13543083322.409973</v>
      </c>
      <c r="L2" s="17">
        <f ca="1">IF(OR(INDIRECT(CONCATENATE("'2018-12'!L",TEXT(MATCH($C2,'2018-12'!$C$2:$C$100,0)+1,0)))="",INDIRECT(CONCATENATE("'2018-11'!L",TEXT(MATCH($C2,'2018-11'!$C$2:$C$100,0)+1,0)))="",AND(INDIRECT(CONCATENATE("'2018-12'!L",TEXT(MATCH($C2,'2018-12'!$C$2:$C$100,0)+1,0)))="",INDIRECT(CONCATENATE("'2018-11'!L",TEXT(MATCH($C2,'2018-11'!$C$2:$C$100,0)+1,0)))="")),"Н/Д",INDIRECT(CONCATENATE("'2018-12'!L",TEXT(MATCH($C2,'2018-12'!$C$2:$C$100,0)+1,0)))-INDIRECT(CONCATENATE("'2018-11'!L",TEXT(MATCH($C2,'2018-11'!$C$2:$C$100,0)+1,0))))</f>
        <v>135987442021.37988</v>
      </c>
      <c r="M2" s="17">
        <f ca="1">IF(OR(INDIRECT(CONCATENATE("'2018-12'!M",TEXT(MATCH($C2,'2018-12'!$C$2:$C$100,0)+1,0)))="",INDIRECT(CONCATENATE("'2018-11'!M",TEXT(MATCH($C2,'2018-11'!$C$2:$C$100,0)+1,0)))="",AND(INDIRECT(CONCATENATE("'2018-12'!M",TEXT(MATCH($C2,'2018-12'!$C$2:$C$100,0)+1,0)))="",INDIRECT(CONCATENATE("'2018-11'!M",TEXT(MATCH($C2,'2018-11'!$C$2:$C$100,0)+1,0)))="")),"Н/Д",INDIRECT(CONCATENATE("'2018-12'!M",TEXT(MATCH($C2,'2018-12'!$C$2:$C$100,0)+1,0)))-INDIRECT(CONCATENATE("'2018-11'!M",TEXT(MATCH($C2,'2018-11'!$C$2:$C$100,0)+1,0))))</f>
        <v>6978215451.7600021</v>
      </c>
      <c r="N2" s="17">
        <f ca="1">IF(OR(INDIRECT(CONCATENATE("'2018-12'!N",TEXT(MATCH($C2,'2018-12'!$C$2:$C$100,0)+1,0)))="",INDIRECT(CONCATENATE("'2018-11'!N",TEXT(MATCH($C2,'2018-11'!$C$2:$C$100,0)+1,0)))="",AND(INDIRECT(CONCATENATE("'2018-12'!N",TEXT(MATCH($C2,'2018-12'!$C$2:$C$100,0)+1,0)))="",INDIRECT(CONCATENATE("'2018-11'!N",TEXT(MATCH($C2,'2018-11'!$C$2:$C$100,0)+1,0)))="")),"Н/Д",INDIRECT(CONCATENATE("'2018-12'!N",TEXT(MATCH($C2,'2018-12'!$C$2:$C$100,0)+1,0)))-INDIRECT(CONCATENATE("'2018-11'!NE",TEXT(MATCH($C2,'2018-11'!$C$2:$C$100,0)+1,0))))</f>
        <v>43182254896.879997</v>
      </c>
      <c r="O2" s="17">
        <f ca="1">IF(OR(INDIRECT(CONCATENATE("'2018-12'!O",TEXT(MATCH($C2,'2018-12'!$C$2:$C$100,0)+1,0)))="",INDIRECT(CONCATENATE("'2018-11'!O",TEXT(MATCH($C2,'2018-11'!$C$2:$C$100,0)+1,0)))="",AND(INDIRECT(CONCATENATE("'2018-12'!O",TEXT(MATCH($C2,'2018-12'!$C$2:$C$100,0)+1,0)))="",INDIRECT(CONCATENATE("'2018-11'!O",TEXT(MATCH($C2,'2018-11'!$C$2:$C$100,0)+1,0)))="")),"Н/Д",INDIRECT(CONCATENATE("'2018-12'!O",TEXT(MATCH($C2,'2018-12'!$C$2:$C$100,0)+1,0)))-INDIRECT(CONCATENATE("'2018-11'!O",TEXT(MATCH($C2,'2018-11'!$C$2:$C$100,0)+1,0))))</f>
        <v>4702141.3799999952</v>
      </c>
      <c r="P2" s="17">
        <f ca="1">IF(OR(INDIRECT(CONCATENATE("'2018-12'!P",TEXT(MATCH($C2,'2018-12'!$C$2:$C$100,0)+1,0)))="",INDIRECT(CONCATENATE("'2018-11'!P",TEXT(MATCH($C2,'2018-11'!$C$2:$C$100,0)+1,0)))="",AND(INDIRECT(CONCATENATE("'2018-12'!P",TEXT(MATCH($C2,'2018-12'!$C$2:$C$100,0)+1,0)))="",INDIRECT(CONCATENATE("'2018-11'!P",TEXT(MATCH($C2,'2018-11'!$C$2:$C$100,0)+1,0)))="")),"Н/Д",INDIRECT(CONCATENATE("'2018-12'!P",TEXT(MATCH($C2,'2018-12'!$C$2:$C$100,0)+1,0)))-INDIRECT(CONCATENATE("'2018-11'!P",TEXT(MATCH($C2,'2018-11'!$C$2:$C$100,0)+1,0))))</f>
        <v>44351455604.01001</v>
      </c>
      <c r="Q2" s="17">
        <f ca="1">IF(OR(INDIRECT(CONCATENATE("'2018-12'!Q",TEXT(MATCH($C2,'2018-12'!$C$2:$C$100,0)+1,0)))="",INDIRECT(CONCATENATE("'2018-11'!Q",TEXT(MATCH($C2,'2018-11'!$C$2:$C$100,0)+1,0)))="",AND(INDIRECT(CONCATENATE("'2018-12'!Q",TEXT(MATCH($C2,'2018-12'!$C$2:$C$100,0)+1,0)))="",INDIRECT(CONCATENATE("'2018-11'!Q",TEXT(MATCH($C2,'2018-11'!$C$2:$C$100,0)+1,0)))="")),"Н/Д",INDIRECT(CONCATENATE("'2018-12'!Q",TEXT(MATCH($C2,'2018-12'!$C$2:$C$100,0)+1,0)))-INDIRECT(CONCATENATE("'2018-11'!Q",TEXT(MATCH($C2,'2018-11'!$C$2:$C$100,0)+1,0))))</f>
        <v>2296941724.5299988</v>
      </c>
      <c r="R2" s="17">
        <f ca="1">IF(OR(INDIRECT(CONCATENATE("'2018-12'!R",TEXT(MATCH($C2,'2018-12'!$C$2:$C$100,0)+1,0)))="",INDIRECT(CONCATENATE("'2018-11'!R",TEXT(MATCH($C2,'2018-11'!$C$2:$C$100,0)+1,0)))="",AND(INDIRECT(CONCATENATE("'2018-12'!R",TEXT(MATCH($C2,'2018-12'!$C$2:$C$100,0)+1,0)))="",INDIRECT(CONCATENATE("'2018-11'!R",TEXT(MATCH($C2,'2018-11'!$C$2:$C$100,0)+1,0)))="")),"Н/Д",INDIRECT(CONCATENATE("'2018-12'!R",TEXT(MATCH($C2,'2018-12'!$C$2:$C$100,0)+1,0)))-INDIRECT(CONCATENATE("'2018-11'!R",TEXT(MATCH($C2,'2018-11'!$C$2:$C$100,0)+1,0))))</f>
        <v>14570553107.789993</v>
      </c>
      <c r="S2" s="17">
        <f ca="1">IF(OR(INDIRECT(CONCATENATE("'2018-12'!S",TEXT(MATCH($C2,'2018-12'!$C$2:$C$100,0)+1,0)))="",INDIRECT(CONCATENATE("'2018-11'!S",TEXT(MATCH($C2,'2018-11'!$C$2:$C$100,0)+1,0)))="",AND(INDIRECT(CONCATENATE("'2018-12'!S",TEXT(MATCH($C2,'2018-12'!$C$2:$C$100,0)+1,0)))="",INDIRECT(CONCATENATE("'2018-11'!S",TEXT(MATCH($C2,'2018-11'!$C$2:$C$100,0)+1,0)))="")),"Н/Д",INDIRECT(CONCATENATE("'2018-12'!S",TEXT(MATCH($C2,'2018-12'!$C$2:$C$100,0)+1,0)))-INDIRECT(CONCATENATE("'2018-11'!S",TEXT(MATCH($C2,'2018-11'!$C$2:$C$100,0)+1,0))))</f>
        <v>131258824.23000002</v>
      </c>
      <c r="T2" s="17">
        <f ca="1">IF(OR(INDIRECT(CONCATENATE("'2018-12'!T",TEXT(MATCH($C2,'2018-12'!$C$2:$C$100,0)+1,0)))="",INDIRECT(CONCATENATE("'2018-11'!T",TEXT(MATCH($C2,'2018-11'!$C$2:$C$100,0)+1,0)))="",AND(INDIRECT(CONCATENATE("'2018-12'!T",TEXT(MATCH($C2,'2018-12'!$C$2:$C$100,0)+1,0)))="",INDIRECT(CONCATENATE("'2018-11'!T",TEXT(MATCH($C2,'2018-11'!$C$2:$C$100,0)+1,0)))="")),"Н/Д",INDIRECT(CONCATENATE("'2018-12'!T",TEXT(MATCH($C2,'2018-12'!$C$2:$C$100,0)+1,0)))-INDIRECT(CONCATENATE("'2018-11'!T",TEXT(MATCH($C2,'2018-11'!$C$2:$C$100,0)+1,0))))</f>
        <v>11193464716.37999</v>
      </c>
      <c r="U2" s="17">
        <f ca="1">IF(OR(INDIRECT(CONCATENATE("'2018-12'!U",TEXT(MATCH($C2,'2018-12'!$C$2:$C$100,0)+1,0)))="",INDIRECT(CONCATENATE("'2018-11'!U",TEXT(MATCH($C2,'2018-11'!$C$2:$C$100,0)+1,0)))="",AND(INDIRECT(CONCATENATE("'2018-12'!U",TEXT(MATCH($C2,'2018-12'!$C$2:$C$100,0)+1,0)))="",INDIRECT(CONCATENATE("'2018-11'!U",TEXT(MATCH($C2,'2018-11'!$C$2:$C$100,0)+1,0)))="")),"Н/Д",INDIRECT(CONCATENATE("'2018-12'!U",TEXT(MATCH($C2,'2018-12'!$C$2:$C$100,0)+1,0)))-INDIRECT(CONCATENATE("'2018-11'!U",TEXT(MATCH($C2,'2018-11'!$C$2:$C$100,0)+1,0))))</f>
        <v>2374876988.579998</v>
      </c>
      <c r="V2" s="17">
        <f ca="1">IF(OR(INDIRECT(CONCATENATE("'2018-12'!V",TEXT(MATCH($C2,'2018-12'!$C$2:$C$100,0)+1,0)))="",INDIRECT(CONCATENATE("'2018-11'!V",TEXT(MATCH($C2,'2018-11'!$C$2:$C$100,0)+1,0)))="",AND(INDIRECT(CONCATENATE("'2018-12'!V",TEXT(MATCH($C2,'2018-12'!$C$2:$C$100,0)+1,0)))="",INDIRECT(CONCATENATE("'2018-11'!V",TEXT(MATCH($C2,'2018-11'!$C$2:$C$100,0)+1,0)))="")),"Н/Д",INDIRECT(CONCATENATE("'2018-12'!V",TEXT(MATCH($C2,'2018-12'!$C$2:$C$100,0)+1,0)))-INDIRECT(CONCATENATE("'2018-11'!V",TEXT(MATCH($C2,'2018-11'!$C$2:$C$100,0)+1,0))))</f>
        <v>173237283829.17017</v>
      </c>
      <c r="W2" s="17">
        <f ca="1">IF(OR(INDIRECT(CONCATENATE("'2018-12'!W",TEXT(MATCH($C2,'2018-12'!$C$2:$C$100,0)+1,0)))="",INDIRECT(CONCATENATE("'2018-11'!W",TEXT(MATCH($C2,'2018-11'!$C$2:$C$100,0)+1,0)))="",AND(INDIRECT(CONCATENATE("'2018-12'!W",TEXT(MATCH($C2,'2018-12'!$C$2:$C$100,0)+1,0)))="",INDIRECT(CONCATENATE("'2018-11'!W",TEXT(MATCH($C2,'2018-11'!$C$2:$C$100,0)+1,0)))="")),"Н/Д",INDIRECT(CONCATENATE("'2018-12'!W",TEXT(MATCH($C2,'2018-12'!$C$2:$C$100,0)+1,0)))-INDIRECT(CONCATENATE("'2018-11'!W",TEXT(MATCH($C2,'2018-11'!$C$2:$C$100,0)+1,0))))</f>
        <v>2806130948708.9609</v>
      </c>
    </row>
    <row r="3" spans="1:23" x14ac:dyDescent="0.25">
      <c r="A3" s="2" t="s">
        <v>22</v>
      </c>
      <c r="B3" s="2" t="s">
        <v>23</v>
      </c>
      <c r="C3" s="15">
        <v>10000000</v>
      </c>
      <c r="D3" s="2" t="s">
        <v>215</v>
      </c>
      <c r="E3" s="17">
        <f ca="1">IF(OR(INDIRECT(CONCATENATE("'2018-12'!E",TEXT(MATCH($C3,'2018-12'!$C$2:$C$100,0)+1,0)))="",INDIRECT(CONCATENATE("'2018-11'!E",TEXT(MATCH($C3,'2018-11'!$C$2:$C$100,0)+1,0)))="",AND(INDIRECT(CONCATENATE("'2018-12'!E",TEXT(MATCH($C3,'2018-12'!$C$2:$C$100,0)+1,0)))="",INDIRECT(CONCATENATE("'2018-11'!E",TEXT(MATCH($C3,'2018-11'!$C$2:$C$100,0)+1,0)))="")),"Н/Д",INDIRECT(CONCATENATE("'2018-12'!E",TEXT(MATCH($C3,'2018-12'!$C$2:$C$100,0)+1,0)))-INDIRECT(CONCATENATE("'2018-11'!E",TEXT(MATCH($C3,'2018-11'!$C$2:$C$100,0)+1,0))))</f>
        <v>4934236469.1900024</v>
      </c>
      <c r="F3" s="17">
        <f ca="1">IF(OR(INDIRECT(CONCATENATE("'2018-12'!F",TEXT(MATCH($C3,'2018-12'!$C$2:$C$100,0)+1,0)))="",INDIRECT(CONCATENATE("'2018-11'!F",TEXT(MATCH($C3,'2018-11'!$C$2:$C$100,0)+1,0)))="",AND(INDIRECT(CONCATENATE("'2018-12'!F",TEXT(MATCH($C3,'2018-12'!$C$2:$C$100,0)+1,0)))="",INDIRECT(CONCATENATE("'2018-11'!F",TEXT(MATCH($C3,'2018-11'!$C$2:$C$100,0)+1,0)))="")),"Н/Д",INDIRECT(CONCATENATE("'2018-12'!F",TEXT(MATCH($C3,'2018-12'!$C$2:$C$100,0)+1,0)))-INDIRECT(CONCATENATE("'2018-11'!F",TEXT(MATCH($C3,'2018-11'!$C$2:$C$100,0)+1,0))))</f>
        <v>4089184460.6900024</v>
      </c>
      <c r="G3" s="17">
        <f ca="1">IF(OR(INDIRECT(CONCATENATE("'2018-12'!G",TEXT(MATCH($C3,'2018-12'!$C$2:$C$100,0)+1,0)))="",INDIRECT(CONCATENATE("'2018-11'!G",TEXT(MATCH($C3,'2018-11'!$C$2:$C$100,0)+1,0)))="",AND(INDIRECT(CONCATENATE("'2018-12'!G",TEXT(MATCH($C3,'2018-12'!$C$2:$C$100,0)+1,0)))="",INDIRECT(CONCATENATE("'2018-11'!G",TEXT(MATCH($C3,'2018-11'!$C$2:$C$100,0)+1,0)))="")),"Н/Д",INDIRECT(CONCATENATE("'2018-12'!G",TEXT(MATCH($C3,'2018-12'!$C$2:$C$100,0)+1,0)))-INDIRECT(CONCATENATE("'2018-11'!G",TEXT(MATCH($C3,'2018-11'!$C$2:$C$100,0)+1,0))))</f>
        <v>756012387.63999939</v>
      </c>
      <c r="H3" s="17">
        <f ca="1">IF(OR(INDIRECT(CONCATENATE("'2018-12'!H",TEXT(MATCH($C3,'2018-12'!$C$2:$C$100,0)+1,0)))="",INDIRECT(CONCATENATE("'2018-11'!H",TEXT(MATCH($C3,'2018-11'!$C$2:$C$100,0)+1,0)))="",AND(INDIRECT(CONCATENATE("'2018-12'!H",TEXT(MATCH($C3,'2018-12'!$C$2:$C$100,0)+1,0)))="",INDIRECT(CONCATENATE("'2018-11'!H",TEXT(MATCH($C3,'2018-11'!$C$2:$C$100,0)+1,0)))="")),"Н/Д",INDIRECT(CONCATENATE("'2018-12'!H",TEXT(MATCH($C3,'2018-12'!$C$2:$C$100,0)+1,0)))-INDIRECT(CONCATENATE("'2018-11'!H",TEXT(MATCH($C3,'2018-11'!$C$2:$C$100,0)+1,0))))</f>
        <v>1796336459.6000004</v>
      </c>
      <c r="I3" s="17">
        <f ca="1">IF(OR(INDIRECT(CONCATENATE("'2018-12'!I",TEXT(MATCH($C3,'2018-12'!$C$2:$C$100,0)+1,0)))="",INDIRECT(CONCATENATE("'2018-11'!I",TEXT(MATCH($C3,'2018-11'!$C$2:$C$100,0)+1,0)))="",AND(INDIRECT(CONCATENATE("'2018-12'!I",TEXT(MATCH($C3,'2018-12'!$C$2:$C$100,0)+1,0)))="",INDIRECT(CONCATENATE("'2018-11'!I",TEXT(MATCH($C3,'2018-11'!$C$2:$C$100,0)+1,0)))="")),"Н/Д",INDIRECT(CONCATENATE("'2018-12'!I",TEXT(MATCH($C3,'2018-12'!$C$2:$C$100,0)+1,0)))-INDIRECT(CONCATENATE("'2018-11'!I",TEXT(MATCH($C3,'2018-11'!$C$2:$C$100,0)+1,0))))</f>
        <v>247796010.92999983</v>
      </c>
      <c r="J3" s="17" t="str">
        <f ca="1">IF(OR(INDIRECT(CONCATENATE("'2018-12'!J",TEXT(MATCH($C3,'2018-12'!$C$2:$C$100,0)+1,0)))="",INDIRECT(CONCATENATE("'2018-11'!J",TEXT(MATCH($C3,'2018-11'!$C$2:$C$100,0)+1,0)))="",AND(INDIRECT(CONCATENATE("'2018-12'!J",TEXT(MATCH($C3,'2018-12'!$C$2:$C$100,0)+1,0)))="",INDIRECT(CONCATENATE("'2018-11'!J",TEXT(MATCH($C3,'2018-11'!$C$2:$C$100,0)+1,0)))="")),"Н/Д",INDIRECT(CONCATENATE("'2018-12'!J",TEXT(MATCH($C3,'2018-12'!$C$2:$C$100,0)+1,0)))-INDIRECT(CONCATENATE("'2018-11'!J",TEXT(MATCH($C3,'2018-11'!$C$2:$C$100,0)+1,0))))</f>
        <v>Н/Д</v>
      </c>
      <c r="K3" s="17">
        <f ca="1">IF(OR(INDIRECT(CONCATENATE("'2018-12'!K",TEXT(MATCH($C3,'2018-12'!$C$2:$C$100,0)+1,0)))="",INDIRECT(CONCATENATE("'2018-11'!K",TEXT(MATCH($C3,'2018-11'!$C$2:$C$100,0)+1,0)))="",AND(INDIRECT(CONCATENATE("'2018-12'!K",TEXT(MATCH($C3,'2018-12'!$C$2:$C$100,0)+1,0)))="",INDIRECT(CONCATENATE("'2018-11'!K",TEXT(MATCH($C3,'2018-11'!$C$2:$C$100,0)+1,0)))="")),"Н/Д",INDIRECT(CONCATENATE("'2018-12'!K",TEXT(MATCH($C3,'2018-12'!$C$2:$C$100,0)+1,0)))-INDIRECT(CONCATENATE("'2018-11'!K",TEXT(MATCH($C3,'2018-11'!$C$2:$C$100,0)+1,0))))</f>
        <v>80258674.329999924</v>
      </c>
      <c r="L3" s="17">
        <f ca="1">IF(OR(INDIRECT(CONCATENATE("'2018-12'!L",TEXT(MATCH($C3,'2018-12'!$C$2:$C$100,0)+1,0)))="",INDIRECT(CONCATENATE("'2018-11'!L",TEXT(MATCH($C3,'2018-11'!$C$2:$C$100,0)+1,0)))="",AND(INDIRECT(CONCATENATE("'2018-12'!L",TEXT(MATCH($C3,'2018-12'!$C$2:$C$100,0)+1,0)))="",INDIRECT(CONCATENATE("'2018-11'!L",TEXT(MATCH($C3,'2018-11'!$C$2:$C$100,0)+1,0)))="")),"Н/Д",INDIRECT(CONCATENATE("'2018-12'!L",TEXT(MATCH($C3,'2018-12'!$C$2:$C$100,0)+1,0)))-INDIRECT(CONCATENATE("'2018-11'!L",TEXT(MATCH($C3,'2018-11'!$C$2:$C$100,0)+1,0))))</f>
        <v>778244344.76000023</v>
      </c>
      <c r="M3" s="17">
        <f ca="1">IF(OR(INDIRECT(CONCATENATE("'2018-12'!M",TEXT(MATCH($C3,'2018-12'!$C$2:$C$100,0)+1,0)))="",INDIRECT(CONCATENATE("'2018-11'!M",TEXT(MATCH($C3,'2018-11'!$C$2:$C$100,0)+1,0)))="",AND(INDIRECT(CONCATENATE("'2018-12'!M",TEXT(MATCH($C3,'2018-12'!$C$2:$C$100,0)+1,0)))="",INDIRECT(CONCATENATE("'2018-11'!M",TEXT(MATCH($C3,'2018-11'!$C$2:$C$100,0)+1,0)))="")),"Н/Д",INDIRECT(CONCATENATE("'2018-12'!M",TEXT(MATCH($C3,'2018-12'!$C$2:$C$100,0)+1,0)))-INDIRECT(CONCATENATE("'2018-11'!M",TEXT(MATCH($C3,'2018-11'!$C$2:$C$100,0)+1,0))))</f>
        <v>95863099.710000038</v>
      </c>
      <c r="N3" s="17">
        <f ca="1">IF(OR(INDIRECT(CONCATENATE("'2018-12'!N",TEXT(MATCH($C3,'2018-12'!$C$2:$C$100,0)+1,0)))="",INDIRECT(CONCATENATE("'2018-11'!N",TEXT(MATCH($C3,'2018-11'!$C$2:$C$100,0)+1,0)))="",AND(INDIRECT(CONCATENATE("'2018-12'!N",TEXT(MATCH($C3,'2018-12'!$C$2:$C$100,0)+1,0)))="",INDIRECT(CONCATENATE("'2018-11'!N",TEXT(MATCH($C3,'2018-11'!$C$2:$C$100,0)+1,0)))="")),"Н/Д",INDIRECT(CONCATENATE("'2018-12'!N",TEXT(MATCH($C3,'2018-12'!$C$2:$C$100,0)+1,0)))-INDIRECT(CONCATENATE("'2018-11'!NE",TEXT(MATCH($C3,'2018-11'!$C$2:$C$100,0)+1,0))))</f>
        <v>257889813.94</v>
      </c>
      <c r="O3" s="17">
        <f ca="1">IF(OR(INDIRECT(CONCATENATE("'2018-12'!O",TEXT(MATCH($C3,'2018-12'!$C$2:$C$100,0)+1,0)))="",INDIRECT(CONCATENATE("'2018-11'!O",TEXT(MATCH($C3,'2018-11'!$C$2:$C$100,0)+1,0)))="",AND(INDIRECT(CONCATENATE("'2018-12'!O",TEXT(MATCH($C3,'2018-12'!$C$2:$C$100,0)+1,0)))="",INDIRECT(CONCATENATE("'2018-11'!O",TEXT(MATCH($C3,'2018-11'!$C$2:$C$100,0)+1,0)))="")),"Н/Д",INDIRECT(CONCATENATE("'2018-12'!O",TEXT(MATCH($C3,'2018-12'!$C$2:$C$100,0)+1,0)))-INDIRECT(CONCATENATE("'2018-11'!O",TEXT(MATCH($C3,'2018-11'!$C$2:$C$100,0)+1,0))))</f>
        <v>1909.4900000000016</v>
      </c>
      <c r="P3" s="17">
        <f ca="1">IF(OR(INDIRECT(CONCATENATE("'2018-12'!P",TEXT(MATCH($C3,'2018-12'!$C$2:$C$100,0)+1,0)))="",INDIRECT(CONCATENATE("'2018-11'!P",TEXT(MATCH($C3,'2018-11'!$C$2:$C$100,0)+1,0)))="",AND(INDIRECT(CONCATENATE("'2018-12'!P",TEXT(MATCH($C3,'2018-12'!$C$2:$C$100,0)+1,0)))="",INDIRECT(CONCATENATE("'2018-11'!P",TEXT(MATCH($C3,'2018-11'!$C$2:$C$100,0)+1,0)))="")),"Н/Д",INDIRECT(CONCATENATE("'2018-12'!P",TEXT(MATCH($C3,'2018-12'!$C$2:$C$100,0)+1,0)))-INDIRECT(CONCATENATE("'2018-11'!P",TEXT(MATCH($C3,'2018-11'!$C$2:$C$100,0)+1,0))))</f>
        <v>144847561.73000002</v>
      </c>
      <c r="Q3" s="17">
        <f ca="1">IF(OR(INDIRECT(CONCATENATE("'2018-12'!Q",TEXT(MATCH($C3,'2018-12'!$C$2:$C$100,0)+1,0)))="",INDIRECT(CONCATENATE("'2018-11'!Q",TEXT(MATCH($C3,'2018-11'!$C$2:$C$100,0)+1,0)))="",AND(INDIRECT(CONCATENATE("'2018-12'!Q",TEXT(MATCH($C3,'2018-12'!$C$2:$C$100,0)+1,0)))="",INDIRECT(CONCATENATE("'2018-11'!Q",TEXT(MATCH($C3,'2018-11'!$C$2:$C$100,0)+1,0)))="")),"Н/Д",INDIRECT(CONCATENATE("'2018-12'!Q",TEXT(MATCH($C3,'2018-12'!$C$2:$C$100,0)+1,0)))-INDIRECT(CONCATENATE("'2018-11'!Q",TEXT(MATCH($C3,'2018-11'!$C$2:$C$100,0)+1,0))))</f>
        <v>29264957.170000017</v>
      </c>
      <c r="R3" s="17">
        <f ca="1">IF(OR(INDIRECT(CONCATENATE("'2018-12'!R",TEXT(MATCH($C3,'2018-12'!$C$2:$C$100,0)+1,0)))="",INDIRECT(CONCATENATE("'2018-11'!R",TEXT(MATCH($C3,'2018-11'!$C$2:$C$100,0)+1,0)))="",AND(INDIRECT(CONCATENATE("'2018-12'!R",TEXT(MATCH($C3,'2018-12'!$C$2:$C$100,0)+1,0)))="",INDIRECT(CONCATENATE("'2018-11'!R",TEXT(MATCH($C3,'2018-11'!$C$2:$C$100,0)+1,0)))="")),"Н/Д",INDIRECT(CONCATENATE("'2018-12'!R",TEXT(MATCH($C3,'2018-12'!$C$2:$C$100,0)+1,0)))-INDIRECT(CONCATENATE("'2018-11'!R",TEXT(MATCH($C3,'2018-11'!$C$2:$C$100,0)+1,0))))</f>
        <v>69618468.329999983</v>
      </c>
      <c r="S3" s="17">
        <f ca="1">IF(OR(INDIRECT(CONCATENATE("'2018-12'!S",TEXT(MATCH($C3,'2018-12'!$C$2:$C$100,0)+1,0)))="",INDIRECT(CONCATENATE("'2018-11'!S",TEXT(MATCH($C3,'2018-11'!$C$2:$C$100,0)+1,0)))="",AND(INDIRECT(CONCATENATE("'2018-12'!S",TEXT(MATCH($C3,'2018-12'!$C$2:$C$100,0)+1,0)))="",INDIRECT(CONCATENATE("'2018-11'!S",TEXT(MATCH($C3,'2018-11'!$C$2:$C$100,0)+1,0)))="")),"Н/Д",INDIRECT(CONCATENATE("'2018-12'!S",TEXT(MATCH($C3,'2018-12'!$C$2:$C$100,0)+1,0)))-INDIRECT(CONCATENATE("'2018-11'!S",TEXT(MATCH($C3,'2018-11'!$C$2:$C$100,0)+1,0))))</f>
        <v>730504.46000000089</v>
      </c>
      <c r="T3" s="17">
        <f ca="1">IF(OR(INDIRECT(CONCATENATE("'2018-12'!T",TEXT(MATCH($C3,'2018-12'!$C$2:$C$100,0)+1,0)))="",INDIRECT(CONCATENATE("'2018-11'!T",TEXT(MATCH($C3,'2018-11'!$C$2:$C$100,0)+1,0)))="",AND(INDIRECT(CONCATENATE("'2018-12'!T",TEXT(MATCH($C3,'2018-12'!$C$2:$C$100,0)+1,0)))="",INDIRECT(CONCATENATE("'2018-11'!T",TEXT(MATCH($C3,'2018-11'!$C$2:$C$100,0)+1,0)))="")),"Н/Д",INDIRECT(CONCATENATE("'2018-12'!T",TEXT(MATCH($C3,'2018-12'!$C$2:$C$100,0)+1,0)))-INDIRECT(CONCATENATE("'2018-11'!T",TEXT(MATCH($C3,'2018-11'!$C$2:$C$100,0)+1,0))))</f>
        <v>44822634.49000001</v>
      </c>
      <c r="U3" s="17">
        <f ca="1">IF(OR(INDIRECT(CONCATENATE("'2018-12'!U",TEXT(MATCH($C3,'2018-12'!$C$2:$C$100,0)+1,0)))="",INDIRECT(CONCATENATE("'2018-11'!U",TEXT(MATCH($C3,'2018-11'!$C$2:$C$100,0)+1,0)))="",AND(INDIRECT(CONCATENATE("'2018-12'!U",TEXT(MATCH($C3,'2018-12'!$C$2:$C$100,0)+1,0)))="",INDIRECT(CONCATENATE("'2018-11'!U",TEXT(MATCH($C3,'2018-11'!$C$2:$C$100,0)+1,0)))="")),"Н/Д",INDIRECT(CONCATENATE("'2018-12'!U",TEXT(MATCH($C3,'2018-12'!$C$2:$C$100,0)+1,0)))-INDIRECT(CONCATENATE("'2018-11'!U",TEXT(MATCH($C3,'2018-11'!$C$2:$C$100,0)+1,0))))</f>
        <v>2453669.25</v>
      </c>
      <c r="V3" s="17">
        <f ca="1">IF(OR(INDIRECT(CONCATENATE("'2018-12'!V",TEXT(MATCH($C3,'2018-12'!$C$2:$C$100,0)+1,0)))="",INDIRECT(CONCATENATE("'2018-11'!V",TEXT(MATCH($C3,'2018-11'!$C$2:$C$100,0)+1,0)))="",AND(INDIRECT(CONCATENATE("'2018-12'!V",TEXT(MATCH($C3,'2018-12'!$C$2:$C$100,0)+1,0)))="",INDIRECT(CONCATENATE("'2018-11'!V",TEXT(MATCH($C3,'2018-11'!$C$2:$C$100,0)+1,0)))="")),"Н/Д",INDIRECT(CONCATENATE("'2018-12'!V",TEXT(MATCH($C3,'2018-12'!$C$2:$C$100,0)+1,0)))-INDIRECT(CONCATENATE("'2018-11'!V",TEXT(MATCH($C3,'2018-11'!$C$2:$C$100,0)+1,0))))</f>
        <v>845052008.5</v>
      </c>
      <c r="W3" s="17">
        <f ca="1">IF(OR(INDIRECT(CONCATENATE("'2018-12'!W",TEXT(MATCH($C3,'2018-12'!$C$2:$C$100,0)+1,0)))="",INDIRECT(CONCATENATE("'2018-11'!W",TEXT(MATCH($C3,'2018-11'!$C$2:$C$100,0)+1,0)))="",AND(INDIRECT(CONCATENATE("'2018-12'!W",TEXT(MATCH($C3,'2018-12'!$C$2:$C$100,0)+1,0)))="",INDIRECT(CONCATENATE("'2018-11'!W",TEXT(MATCH($C3,'2018-11'!$C$2:$C$100,0)+1,0)))="")),"Н/Д",INDIRECT(CONCATENATE("'2018-12'!W",TEXT(MATCH($C3,'2018-12'!$C$2:$C$100,0)+1,0)))-INDIRECT(CONCATENATE("'2018-11'!W",TEXT(MATCH($C3,'2018-11'!$C$2:$C$100,0)+1,0))))</f>
        <v>13939856843.100006</v>
      </c>
    </row>
    <row r="4" spans="1:23" x14ac:dyDescent="0.25">
      <c r="A4" s="2" t="s">
        <v>22</v>
      </c>
      <c r="B4" s="2" t="s">
        <v>24</v>
      </c>
      <c r="C4" s="15">
        <v>99000000</v>
      </c>
      <c r="D4" s="2" t="s">
        <v>215</v>
      </c>
      <c r="E4" s="17">
        <f ca="1">IF(OR(INDIRECT(CONCATENATE("'2018-12'!E",TEXT(MATCH($C4,'2018-12'!$C$2:$C$100,0)+1,0)))="",INDIRECT(CONCATENATE("'2018-11'!E",TEXT(MATCH($C4,'2018-11'!$C$2:$C$100,0)+1,0)))="",AND(INDIRECT(CONCATENATE("'2018-12'!E",TEXT(MATCH($C4,'2018-12'!$C$2:$C$100,0)+1,0)))="",INDIRECT(CONCATENATE("'2018-11'!E",TEXT(MATCH($C4,'2018-11'!$C$2:$C$100,0)+1,0)))="")),"Н/Д",INDIRECT(CONCATENATE("'2018-12'!E",TEXT(MATCH($C4,'2018-12'!$C$2:$C$100,0)+1,0)))-INDIRECT(CONCATENATE("'2018-11'!E",TEXT(MATCH($C4,'2018-11'!$C$2:$C$100,0)+1,0))))</f>
        <v>1081298111.3899994</v>
      </c>
      <c r="F4" s="17">
        <f ca="1">IF(OR(INDIRECT(CONCATENATE("'2018-12'!F",TEXT(MATCH($C4,'2018-12'!$C$2:$C$100,0)+1,0)))="",INDIRECT(CONCATENATE("'2018-11'!F",TEXT(MATCH($C4,'2018-11'!$C$2:$C$100,0)+1,0)))="",AND(INDIRECT(CONCATENATE("'2018-12'!F",TEXT(MATCH($C4,'2018-12'!$C$2:$C$100,0)+1,0)))="",INDIRECT(CONCATENATE("'2018-11'!F",TEXT(MATCH($C4,'2018-11'!$C$2:$C$100,0)+1,0)))="")),"Н/Д",INDIRECT(CONCATENATE("'2018-12'!F",TEXT(MATCH($C4,'2018-12'!$C$2:$C$100,0)+1,0)))-INDIRECT(CONCATENATE("'2018-11'!F",TEXT(MATCH($C4,'2018-11'!$C$2:$C$100,0)+1,0))))</f>
        <v>680810723.38000011</v>
      </c>
      <c r="G4" s="17">
        <f ca="1">IF(OR(INDIRECT(CONCATENATE("'2018-12'!G",TEXT(MATCH($C4,'2018-12'!$C$2:$C$100,0)+1,0)))="",INDIRECT(CONCATENATE("'2018-11'!G",TEXT(MATCH($C4,'2018-11'!$C$2:$C$100,0)+1,0)))="",AND(INDIRECT(CONCATENATE("'2018-12'!G",TEXT(MATCH($C4,'2018-12'!$C$2:$C$100,0)+1,0)))="",INDIRECT(CONCATENATE("'2018-11'!G",TEXT(MATCH($C4,'2018-11'!$C$2:$C$100,0)+1,0)))="")),"Н/Д",INDIRECT(CONCATENATE("'2018-12'!G",TEXT(MATCH($C4,'2018-12'!$C$2:$C$100,0)+1,0)))-INDIRECT(CONCATENATE("'2018-11'!G",TEXT(MATCH($C4,'2018-11'!$C$2:$C$100,0)+1,0))))</f>
        <v>88643218.799999952</v>
      </c>
      <c r="H4" s="17">
        <f ca="1">IF(OR(INDIRECT(CONCATENATE("'2018-12'!H",TEXT(MATCH($C4,'2018-12'!$C$2:$C$100,0)+1,0)))="",INDIRECT(CONCATENATE("'2018-11'!H",TEXT(MATCH($C4,'2018-11'!$C$2:$C$100,0)+1,0)))="",AND(INDIRECT(CONCATENATE("'2018-12'!H",TEXT(MATCH($C4,'2018-12'!$C$2:$C$100,0)+1,0)))="",INDIRECT(CONCATENATE("'2018-11'!H",TEXT(MATCH($C4,'2018-11'!$C$2:$C$100,0)+1,0)))="")),"Н/Д",INDIRECT(CONCATENATE("'2018-12'!H",TEXT(MATCH($C4,'2018-12'!$C$2:$C$100,0)+1,0)))-INDIRECT(CONCATENATE("'2018-11'!H",TEXT(MATCH($C4,'2018-11'!$C$2:$C$100,0)+1,0))))</f>
        <v>280310362.44999981</v>
      </c>
      <c r="I4" s="17">
        <f ca="1">IF(OR(INDIRECT(CONCATENATE("'2018-12'!I",TEXT(MATCH($C4,'2018-12'!$C$2:$C$100,0)+1,0)))="",INDIRECT(CONCATENATE("'2018-11'!I",TEXT(MATCH($C4,'2018-11'!$C$2:$C$100,0)+1,0)))="",AND(INDIRECT(CONCATENATE("'2018-12'!I",TEXT(MATCH($C4,'2018-12'!$C$2:$C$100,0)+1,0)))="",INDIRECT(CONCATENATE("'2018-11'!I",TEXT(MATCH($C4,'2018-11'!$C$2:$C$100,0)+1,0)))="")),"Н/Д",INDIRECT(CONCATENATE("'2018-12'!I",TEXT(MATCH($C4,'2018-12'!$C$2:$C$100,0)+1,0)))-INDIRECT(CONCATENATE("'2018-11'!I",TEXT(MATCH($C4,'2018-11'!$C$2:$C$100,0)+1,0))))</f>
        <v>44980451.310000002</v>
      </c>
      <c r="J4" s="17" t="str">
        <f ca="1">IF(OR(INDIRECT(CONCATENATE("'2018-12'!J",TEXT(MATCH($C4,'2018-12'!$C$2:$C$100,0)+1,0)))="",INDIRECT(CONCATENATE("'2018-11'!J",TEXT(MATCH($C4,'2018-11'!$C$2:$C$100,0)+1,0)))="",AND(INDIRECT(CONCATENATE("'2018-12'!J",TEXT(MATCH($C4,'2018-12'!$C$2:$C$100,0)+1,0)))="",INDIRECT(CONCATENATE("'2018-11'!J",TEXT(MATCH($C4,'2018-11'!$C$2:$C$100,0)+1,0)))="")),"Н/Д",INDIRECT(CONCATENATE("'2018-12'!J",TEXT(MATCH($C4,'2018-12'!$C$2:$C$100,0)+1,0)))-INDIRECT(CONCATENATE("'2018-11'!J",TEXT(MATCH($C4,'2018-11'!$C$2:$C$100,0)+1,0))))</f>
        <v>Н/Д</v>
      </c>
      <c r="K4" s="17">
        <f ca="1">IF(OR(INDIRECT(CONCATENATE("'2018-12'!K",TEXT(MATCH($C4,'2018-12'!$C$2:$C$100,0)+1,0)))="",INDIRECT(CONCATENATE("'2018-11'!K",TEXT(MATCH($C4,'2018-11'!$C$2:$C$100,0)+1,0)))="",AND(INDIRECT(CONCATENATE("'2018-12'!K",TEXT(MATCH($C4,'2018-12'!$C$2:$C$100,0)+1,0)))="",INDIRECT(CONCATENATE("'2018-11'!K",TEXT(MATCH($C4,'2018-11'!$C$2:$C$100,0)+1,0)))="")),"Н/Д",INDIRECT(CONCATENATE("'2018-12'!K",TEXT(MATCH($C4,'2018-12'!$C$2:$C$100,0)+1,0)))-INDIRECT(CONCATENATE("'2018-11'!K",TEXT(MATCH($C4,'2018-11'!$C$2:$C$100,0)+1,0))))</f>
        <v>10416349.540000021</v>
      </c>
      <c r="L4" s="17">
        <f ca="1">IF(OR(INDIRECT(CONCATENATE("'2018-12'!L",TEXT(MATCH($C4,'2018-12'!$C$2:$C$100,0)+1,0)))="",INDIRECT(CONCATENATE("'2018-11'!L",TEXT(MATCH($C4,'2018-11'!$C$2:$C$100,0)+1,0)))="",AND(INDIRECT(CONCATENATE("'2018-12'!L",TEXT(MATCH($C4,'2018-12'!$C$2:$C$100,0)+1,0)))="",INDIRECT(CONCATENATE("'2018-11'!L",TEXT(MATCH($C4,'2018-11'!$C$2:$C$100,0)+1,0)))="")),"Н/Д",INDIRECT(CONCATENATE("'2018-12'!L",TEXT(MATCH($C4,'2018-12'!$C$2:$C$100,0)+1,0)))-INDIRECT(CONCATENATE("'2018-11'!L",TEXT(MATCH($C4,'2018-11'!$C$2:$C$100,0)+1,0))))</f>
        <v>173994766.49000001</v>
      </c>
      <c r="M4" s="17">
        <f ca="1">IF(OR(INDIRECT(CONCATENATE("'2018-12'!M",TEXT(MATCH($C4,'2018-12'!$C$2:$C$100,0)+1,0)))="",INDIRECT(CONCATENATE("'2018-11'!M",TEXT(MATCH($C4,'2018-11'!$C$2:$C$100,0)+1,0)))="",AND(INDIRECT(CONCATENATE("'2018-12'!M",TEXT(MATCH($C4,'2018-12'!$C$2:$C$100,0)+1,0)))="",INDIRECT(CONCATENATE("'2018-11'!M",TEXT(MATCH($C4,'2018-11'!$C$2:$C$100,0)+1,0)))="")),"Н/Д",INDIRECT(CONCATENATE("'2018-12'!M",TEXT(MATCH($C4,'2018-12'!$C$2:$C$100,0)+1,0)))-INDIRECT(CONCATENATE("'2018-11'!M",TEXT(MATCH($C4,'2018-11'!$C$2:$C$100,0)+1,0))))</f>
        <v>5065733.1199999973</v>
      </c>
      <c r="N4" s="17">
        <f ca="1">IF(OR(INDIRECT(CONCATENATE("'2018-12'!N",TEXT(MATCH($C4,'2018-12'!$C$2:$C$100,0)+1,0)))="",INDIRECT(CONCATENATE("'2018-11'!N",TEXT(MATCH($C4,'2018-11'!$C$2:$C$100,0)+1,0)))="",AND(INDIRECT(CONCATENATE("'2018-12'!N",TEXT(MATCH($C4,'2018-12'!$C$2:$C$100,0)+1,0)))="",INDIRECT(CONCATENATE("'2018-11'!N",TEXT(MATCH($C4,'2018-11'!$C$2:$C$100,0)+1,0)))="")),"Н/Д",INDIRECT(CONCATENATE("'2018-12'!N",TEXT(MATCH($C4,'2018-12'!$C$2:$C$100,0)+1,0)))-INDIRECT(CONCATENATE("'2018-11'!NE",TEXT(MATCH($C4,'2018-11'!$C$2:$C$100,0)+1,0))))</f>
        <v>44811670.200000003</v>
      </c>
      <c r="O4" s="17">
        <f ca="1">IF(OR(INDIRECT(CONCATENATE("'2018-12'!O",TEXT(MATCH($C4,'2018-12'!$C$2:$C$100,0)+1,0)))="",INDIRECT(CONCATENATE("'2018-11'!O",TEXT(MATCH($C4,'2018-11'!$C$2:$C$100,0)+1,0)))="",AND(INDIRECT(CONCATENATE("'2018-12'!O",TEXT(MATCH($C4,'2018-12'!$C$2:$C$100,0)+1,0)))="",INDIRECT(CONCATENATE("'2018-11'!O",TEXT(MATCH($C4,'2018-11'!$C$2:$C$100,0)+1,0)))="")),"Н/Д",INDIRECT(CONCATENATE("'2018-12'!O",TEXT(MATCH($C4,'2018-12'!$C$2:$C$100,0)+1,0)))-INDIRECT(CONCATENATE("'2018-11'!O",TEXT(MATCH($C4,'2018-11'!$C$2:$C$100,0)+1,0))))</f>
        <v>0</v>
      </c>
      <c r="P4" s="17">
        <f ca="1">IF(OR(INDIRECT(CONCATENATE("'2018-12'!P",TEXT(MATCH($C4,'2018-12'!$C$2:$C$100,0)+1,0)))="",INDIRECT(CONCATENATE("'2018-11'!P",TEXT(MATCH($C4,'2018-11'!$C$2:$C$100,0)+1,0)))="",AND(INDIRECT(CONCATENATE("'2018-12'!P",TEXT(MATCH($C4,'2018-12'!$C$2:$C$100,0)+1,0)))="",INDIRECT(CONCATENATE("'2018-11'!P",TEXT(MATCH($C4,'2018-11'!$C$2:$C$100,0)+1,0)))="")),"Н/Д",INDIRECT(CONCATENATE("'2018-12'!P",TEXT(MATCH($C4,'2018-12'!$C$2:$C$100,0)+1,0)))-INDIRECT(CONCATENATE("'2018-11'!P",TEXT(MATCH($C4,'2018-11'!$C$2:$C$100,0)+1,0))))</f>
        <v>43765412.370000005</v>
      </c>
      <c r="Q4" s="17">
        <f ca="1">IF(OR(INDIRECT(CONCATENATE("'2018-12'!Q",TEXT(MATCH($C4,'2018-12'!$C$2:$C$100,0)+1,0)))="",INDIRECT(CONCATENATE("'2018-11'!Q",TEXT(MATCH($C4,'2018-11'!$C$2:$C$100,0)+1,0)))="",AND(INDIRECT(CONCATENATE("'2018-12'!Q",TEXT(MATCH($C4,'2018-12'!$C$2:$C$100,0)+1,0)))="",INDIRECT(CONCATENATE("'2018-11'!Q",TEXT(MATCH($C4,'2018-11'!$C$2:$C$100,0)+1,0)))="")),"Н/Д",INDIRECT(CONCATENATE("'2018-12'!Q",TEXT(MATCH($C4,'2018-12'!$C$2:$C$100,0)+1,0)))-INDIRECT(CONCATENATE("'2018-11'!Q",TEXT(MATCH($C4,'2018-11'!$C$2:$C$100,0)+1,0))))</f>
        <v>5298030.049999997</v>
      </c>
      <c r="R4" s="17">
        <f ca="1">IF(OR(INDIRECT(CONCATENATE("'2018-12'!R",TEXT(MATCH($C4,'2018-12'!$C$2:$C$100,0)+1,0)))="",INDIRECT(CONCATENATE("'2018-11'!R",TEXT(MATCH($C4,'2018-11'!$C$2:$C$100,0)+1,0)))="",AND(INDIRECT(CONCATENATE("'2018-12'!R",TEXT(MATCH($C4,'2018-12'!$C$2:$C$100,0)+1,0)))="",INDIRECT(CONCATENATE("'2018-11'!R",TEXT(MATCH($C4,'2018-11'!$C$2:$C$100,0)+1,0)))="")),"Н/Д",INDIRECT(CONCATENATE("'2018-12'!R",TEXT(MATCH($C4,'2018-12'!$C$2:$C$100,0)+1,0)))-INDIRECT(CONCATENATE("'2018-11'!R",TEXT(MATCH($C4,'2018-11'!$C$2:$C$100,0)+1,0))))</f>
        <v>2083044.4200000018</v>
      </c>
      <c r="S4" s="17">
        <f ca="1">IF(OR(INDIRECT(CONCATENATE("'2018-12'!S",TEXT(MATCH($C4,'2018-12'!$C$2:$C$100,0)+1,0)))="",INDIRECT(CONCATENATE("'2018-11'!S",TEXT(MATCH($C4,'2018-11'!$C$2:$C$100,0)+1,0)))="",AND(INDIRECT(CONCATENATE("'2018-12'!S",TEXT(MATCH($C4,'2018-12'!$C$2:$C$100,0)+1,0)))="",INDIRECT(CONCATENATE("'2018-11'!S",TEXT(MATCH($C4,'2018-11'!$C$2:$C$100,0)+1,0)))="")),"Н/Д",INDIRECT(CONCATENATE("'2018-12'!S",TEXT(MATCH($C4,'2018-12'!$C$2:$C$100,0)+1,0)))-INDIRECT(CONCATENATE("'2018-11'!S",TEXT(MATCH($C4,'2018-11'!$C$2:$C$100,0)+1,0))))</f>
        <v>20000</v>
      </c>
      <c r="T4" s="17">
        <f ca="1">IF(OR(INDIRECT(CONCATENATE("'2018-12'!T",TEXT(MATCH($C4,'2018-12'!$C$2:$C$100,0)+1,0)))="",INDIRECT(CONCATENATE("'2018-11'!T",TEXT(MATCH($C4,'2018-11'!$C$2:$C$100,0)+1,0)))="",AND(INDIRECT(CONCATENATE("'2018-12'!T",TEXT(MATCH($C4,'2018-12'!$C$2:$C$100,0)+1,0)))="",INDIRECT(CONCATENATE("'2018-11'!T",TEXT(MATCH($C4,'2018-11'!$C$2:$C$100,0)+1,0)))="")),"Н/Д",INDIRECT(CONCATENATE("'2018-12'!T",TEXT(MATCH($C4,'2018-12'!$C$2:$C$100,0)+1,0)))-INDIRECT(CONCATENATE("'2018-11'!T",TEXT(MATCH($C4,'2018-11'!$C$2:$C$100,0)+1,0))))</f>
        <v>14218445.790000007</v>
      </c>
      <c r="U4" s="17">
        <f ca="1">IF(OR(INDIRECT(CONCATENATE("'2018-12'!U",TEXT(MATCH($C4,'2018-12'!$C$2:$C$100,0)+1,0)))="",INDIRECT(CONCATENATE("'2018-11'!U",TEXT(MATCH($C4,'2018-11'!$C$2:$C$100,0)+1,0)))="",AND(INDIRECT(CONCATENATE("'2018-12'!U",TEXT(MATCH($C4,'2018-12'!$C$2:$C$100,0)+1,0)))="",INDIRECT(CONCATENATE("'2018-11'!U",TEXT(MATCH($C4,'2018-11'!$C$2:$C$100,0)+1,0)))="")),"Н/Д",INDIRECT(CONCATENATE("'2018-12'!U",TEXT(MATCH($C4,'2018-12'!$C$2:$C$100,0)+1,0)))-INDIRECT(CONCATENATE("'2018-11'!U",TEXT(MATCH($C4,'2018-11'!$C$2:$C$100,0)+1,0))))</f>
        <v>864013.17000000179</v>
      </c>
      <c r="V4" s="17">
        <f ca="1">IF(OR(INDIRECT(CONCATENATE("'2018-12'!V",TEXT(MATCH($C4,'2018-12'!$C$2:$C$100,0)+1,0)))="",INDIRECT(CONCATENATE("'2018-11'!V",TEXT(MATCH($C4,'2018-11'!$C$2:$C$100,0)+1,0)))="",AND(INDIRECT(CONCATENATE("'2018-12'!V",TEXT(MATCH($C4,'2018-12'!$C$2:$C$100,0)+1,0)))="",INDIRECT(CONCATENATE("'2018-11'!V",TEXT(MATCH($C4,'2018-11'!$C$2:$C$100,0)+1,0)))="")),"Н/Д",INDIRECT(CONCATENATE("'2018-12'!V",TEXT(MATCH($C4,'2018-12'!$C$2:$C$100,0)+1,0)))-INDIRECT(CONCATENATE("'2018-11'!V",TEXT(MATCH($C4,'2018-11'!$C$2:$C$100,0)+1,0))))</f>
        <v>400487388.00999975</v>
      </c>
      <c r="W4" s="17">
        <f ca="1">IF(OR(INDIRECT(CONCATENATE("'2018-12'!W",TEXT(MATCH($C4,'2018-12'!$C$2:$C$100,0)+1,0)))="",INDIRECT(CONCATENATE("'2018-11'!W",TEXT(MATCH($C4,'2018-11'!$C$2:$C$100,0)+1,0)))="",AND(INDIRECT(CONCATENATE("'2018-12'!W",TEXT(MATCH($C4,'2018-12'!$C$2:$C$100,0)+1,0)))="",INDIRECT(CONCATENATE("'2018-11'!W",TEXT(MATCH($C4,'2018-11'!$C$2:$C$100,0)+1,0)))="")),"Н/Д",INDIRECT(CONCATENATE("'2018-12'!W",TEXT(MATCH($C4,'2018-12'!$C$2:$C$100,0)+1,0)))-INDIRECT(CONCATENATE("'2018-11'!W",TEXT(MATCH($C4,'2018-11'!$C$2:$C$100,0)+1,0))))</f>
        <v>2836226792.9699974</v>
      </c>
    </row>
    <row r="5" spans="1:23" x14ac:dyDescent="0.25">
      <c r="A5" s="2" t="s">
        <v>22</v>
      </c>
      <c r="B5" s="2" t="s">
        <v>25</v>
      </c>
      <c r="C5" s="15">
        <v>76000000</v>
      </c>
      <c r="D5" s="2" t="s">
        <v>215</v>
      </c>
      <c r="E5" s="17">
        <f ca="1">IF(OR(INDIRECT(CONCATENATE("'2018-12'!E",TEXT(MATCH($C5,'2018-12'!$C$2:$C$100,0)+1,0)))="",INDIRECT(CONCATENATE("'2018-11'!E",TEXT(MATCH($C5,'2018-11'!$C$2:$C$100,0)+1,0)))="",AND(INDIRECT(CONCATENATE("'2018-12'!E",TEXT(MATCH($C5,'2018-12'!$C$2:$C$100,0)+1,0)))="",INDIRECT(CONCATENATE("'2018-11'!E",TEXT(MATCH($C5,'2018-11'!$C$2:$C$100,0)+1,0)))="")),"Н/Д",INDIRECT(CONCATENATE("'2018-12'!E",TEXT(MATCH($C5,'2018-12'!$C$2:$C$100,0)+1,0)))-INDIRECT(CONCATENATE("'2018-11'!E",TEXT(MATCH($C5,'2018-11'!$C$2:$C$100,0)+1,0))))</f>
        <v>5804068040.2400055</v>
      </c>
      <c r="F5" s="17">
        <f ca="1">IF(OR(INDIRECT(CONCATENATE("'2018-12'!F",TEXT(MATCH($C5,'2018-12'!$C$2:$C$100,0)+1,0)))="",INDIRECT(CONCATENATE("'2018-11'!F",TEXT(MATCH($C5,'2018-11'!$C$2:$C$100,0)+1,0)))="",AND(INDIRECT(CONCATENATE("'2018-12'!F",TEXT(MATCH($C5,'2018-12'!$C$2:$C$100,0)+1,0)))="",INDIRECT(CONCATENATE("'2018-11'!F",TEXT(MATCH($C5,'2018-11'!$C$2:$C$100,0)+1,0)))="")),"Н/Д",INDIRECT(CONCATENATE("'2018-12'!F",TEXT(MATCH($C5,'2018-12'!$C$2:$C$100,0)+1,0)))-INDIRECT(CONCATENATE("'2018-11'!F",TEXT(MATCH($C5,'2018-11'!$C$2:$C$100,0)+1,0))))</f>
        <v>3829341903.6499939</v>
      </c>
      <c r="G5" s="17">
        <f ca="1">IF(OR(INDIRECT(CONCATENATE("'2018-12'!G",TEXT(MATCH($C5,'2018-12'!$C$2:$C$100,0)+1,0)))="",INDIRECT(CONCATENATE("'2018-11'!G",TEXT(MATCH($C5,'2018-11'!$C$2:$C$100,0)+1,0)))="",AND(INDIRECT(CONCATENATE("'2018-12'!G",TEXT(MATCH($C5,'2018-12'!$C$2:$C$100,0)+1,0)))="",INDIRECT(CONCATENATE("'2018-11'!G",TEXT(MATCH($C5,'2018-11'!$C$2:$C$100,0)+1,0)))="")),"Н/Д",INDIRECT(CONCATENATE("'2018-12'!G",TEXT(MATCH($C5,'2018-12'!$C$2:$C$100,0)+1,0)))-INDIRECT(CONCATENATE("'2018-11'!G",TEXT(MATCH($C5,'2018-11'!$C$2:$C$100,0)+1,0))))</f>
        <v>685790813.25999928</v>
      </c>
      <c r="H5" s="17">
        <f ca="1">IF(OR(INDIRECT(CONCATENATE("'2018-12'!H",TEXT(MATCH($C5,'2018-12'!$C$2:$C$100,0)+1,0)))="",INDIRECT(CONCATENATE("'2018-11'!H",TEXT(MATCH($C5,'2018-11'!$C$2:$C$100,0)+1,0)))="",AND(INDIRECT(CONCATENATE("'2018-12'!H",TEXT(MATCH($C5,'2018-12'!$C$2:$C$100,0)+1,0)))="",INDIRECT(CONCATENATE("'2018-11'!H",TEXT(MATCH($C5,'2018-11'!$C$2:$C$100,0)+1,0)))="")),"Н/Д",INDIRECT(CONCATENATE("'2018-12'!H",TEXT(MATCH($C5,'2018-12'!$C$2:$C$100,0)+1,0)))-INDIRECT(CONCATENATE("'2018-11'!H",TEXT(MATCH($C5,'2018-11'!$C$2:$C$100,0)+1,0))))</f>
        <v>1827083855.7400017</v>
      </c>
      <c r="I5" s="17">
        <f ca="1">IF(OR(INDIRECT(CONCATENATE("'2018-12'!I",TEXT(MATCH($C5,'2018-12'!$C$2:$C$100,0)+1,0)))="",INDIRECT(CONCATENATE("'2018-11'!I",TEXT(MATCH($C5,'2018-11'!$C$2:$C$100,0)+1,0)))="",AND(INDIRECT(CONCATENATE("'2018-12'!I",TEXT(MATCH($C5,'2018-12'!$C$2:$C$100,0)+1,0)))="",INDIRECT(CONCATENATE("'2018-11'!I",TEXT(MATCH($C5,'2018-11'!$C$2:$C$100,0)+1,0)))="")),"Н/Д",INDIRECT(CONCATENATE("'2018-12'!I",TEXT(MATCH($C5,'2018-12'!$C$2:$C$100,0)+1,0)))-INDIRECT(CONCATENATE("'2018-11'!I",TEXT(MATCH($C5,'2018-11'!$C$2:$C$100,0)+1,0))))</f>
        <v>288498332.63000011</v>
      </c>
      <c r="J5" s="17" t="str">
        <f ca="1">IF(OR(INDIRECT(CONCATENATE("'2018-12'!J",TEXT(MATCH($C5,'2018-12'!$C$2:$C$100,0)+1,0)))="",INDIRECT(CONCATENATE("'2018-11'!J",TEXT(MATCH($C5,'2018-11'!$C$2:$C$100,0)+1,0)))="",AND(INDIRECT(CONCATENATE("'2018-12'!J",TEXT(MATCH($C5,'2018-12'!$C$2:$C$100,0)+1,0)))="",INDIRECT(CONCATENATE("'2018-11'!J",TEXT(MATCH($C5,'2018-11'!$C$2:$C$100,0)+1,0)))="")),"Н/Д",INDIRECT(CONCATENATE("'2018-12'!J",TEXT(MATCH($C5,'2018-12'!$C$2:$C$100,0)+1,0)))-INDIRECT(CONCATENATE("'2018-11'!J",TEXT(MATCH($C5,'2018-11'!$C$2:$C$100,0)+1,0))))</f>
        <v>Н/Д</v>
      </c>
      <c r="K5" s="17">
        <f ca="1">IF(OR(INDIRECT(CONCATENATE("'2018-12'!K",TEXT(MATCH($C5,'2018-12'!$C$2:$C$100,0)+1,0)))="",INDIRECT(CONCATENATE("'2018-11'!K",TEXT(MATCH($C5,'2018-11'!$C$2:$C$100,0)+1,0)))="",AND(INDIRECT(CONCATENATE("'2018-12'!K",TEXT(MATCH($C5,'2018-12'!$C$2:$C$100,0)+1,0)))="",INDIRECT(CONCATENATE("'2018-11'!K",TEXT(MATCH($C5,'2018-11'!$C$2:$C$100,0)+1,0)))="")),"Н/Д",INDIRECT(CONCATENATE("'2018-12'!K",TEXT(MATCH($C5,'2018-12'!$C$2:$C$100,0)+1,0)))-INDIRECT(CONCATENATE("'2018-11'!K",TEXT(MATCH($C5,'2018-11'!$C$2:$C$100,0)+1,0))))</f>
        <v>55515511.089999914</v>
      </c>
      <c r="L5" s="17">
        <f ca="1">IF(OR(INDIRECT(CONCATENATE("'2018-12'!L",TEXT(MATCH($C5,'2018-12'!$C$2:$C$100,0)+1,0)))="",INDIRECT(CONCATENATE("'2018-11'!L",TEXT(MATCH($C5,'2018-11'!$C$2:$C$100,0)+1,0)))="",AND(INDIRECT(CONCATENATE("'2018-12'!L",TEXT(MATCH($C5,'2018-12'!$C$2:$C$100,0)+1,0)))="",INDIRECT(CONCATENATE("'2018-11'!L",TEXT(MATCH($C5,'2018-11'!$C$2:$C$100,0)+1,0)))="")),"Н/Д",INDIRECT(CONCATENATE("'2018-12'!L",TEXT(MATCH($C5,'2018-12'!$C$2:$C$100,0)+1,0)))-INDIRECT(CONCATENATE("'2018-11'!L",TEXT(MATCH($C5,'2018-11'!$C$2:$C$100,0)+1,0))))</f>
        <v>610334597.02999973</v>
      </c>
      <c r="M5" s="17">
        <f ca="1">IF(OR(INDIRECT(CONCATENATE("'2018-12'!M",TEXT(MATCH($C5,'2018-12'!$C$2:$C$100,0)+1,0)))="",INDIRECT(CONCATENATE("'2018-11'!M",TEXT(MATCH($C5,'2018-11'!$C$2:$C$100,0)+1,0)))="",AND(INDIRECT(CONCATENATE("'2018-12'!M",TEXT(MATCH($C5,'2018-12'!$C$2:$C$100,0)+1,0)))="",INDIRECT(CONCATENATE("'2018-11'!M",TEXT(MATCH($C5,'2018-11'!$C$2:$C$100,0)+1,0)))="")),"Н/Д",INDIRECT(CONCATENATE("'2018-12'!M",TEXT(MATCH($C5,'2018-12'!$C$2:$C$100,0)+1,0)))-INDIRECT(CONCATENATE("'2018-11'!M",TEXT(MATCH($C5,'2018-11'!$C$2:$C$100,0)+1,0))))</f>
        <v>187212887.25999999</v>
      </c>
      <c r="N5" s="17">
        <f ca="1">IF(OR(INDIRECT(CONCATENATE("'2018-12'!N",TEXT(MATCH($C5,'2018-12'!$C$2:$C$100,0)+1,0)))="",INDIRECT(CONCATENATE("'2018-11'!N",TEXT(MATCH($C5,'2018-11'!$C$2:$C$100,0)+1,0)))="",AND(INDIRECT(CONCATENATE("'2018-12'!N",TEXT(MATCH($C5,'2018-12'!$C$2:$C$100,0)+1,0)))="",INDIRECT(CONCATENATE("'2018-11'!N",TEXT(MATCH($C5,'2018-11'!$C$2:$C$100,0)+1,0)))="")),"Н/Д",INDIRECT(CONCATENATE("'2018-12'!N",TEXT(MATCH($C5,'2018-12'!$C$2:$C$100,0)+1,0)))-INDIRECT(CONCATENATE("'2018-11'!NE",TEXT(MATCH($C5,'2018-11'!$C$2:$C$100,0)+1,0))))</f>
        <v>259165191.19999999</v>
      </c>
      <c r="O5" s="17">
        <f ca="1">IF(OR(INDIRECT(CONCATENATE("'2018-12'!O",TEXT(MATCH($C5,'2018-12'!$C$2:$C$100,0)+1,0)))="",INDIRECT(CONCATENATE("'2018-11'!O",TEXT(MATCH($C5,'2018-11'!$C$2:$C$100,0)+1,0)))="",AND(INDIRECT(CONCATENATE("'2018-12'!O",TEXT(MATCH($C5,'2018-12'!$C$2:$C$100,0)+1,0)))="",INDIRECT(CONCATENATE("'2018-11'!O",TEXT(MATCH($C5,'2018-11'!$C$2:$C$100,0)+1,0)))="")),"Н/Д",INDIRECT(CONCATENATE("'2018-12'!O",TEXT(MATCH($C5,'2018-12'!$C$2:$C$100,0)+1,0)))-INDIRECT(CONCATENATE("'2018-11'!O",TEXT(MATCH($C5,'2018-11'!$C$2:$C$100,0)+1,0))))</f>
        <v>20287.710000000021</v>
      </c>
      <c r="P5" s="17">
        <f ca="1">IF(OR(INDIRECT(CONCATENATE("'2018-12'!P",TEXT(MATCH($C5,'2018-12'!$C$2:$C$100,0)+1,0)))="",INDIRECT(CONCATENATE("'2018-11'!P",TEXT(MATCH($C5,'2018-11'!$C$2:$C$100,0)+1,0)))="",AND(INDIRECT(CONCATENATE("'2018-12'!P",TEXT(MATCH($C5,'2018-12'!$C$2:$C$100,0)+1,0)))="",INDIRECT(CONCATENATE("'2018-11'!P",TEXT(MATCH($C5,'2018-11'!$C$2:$C$100,0)+1,0)))="")),"Н/Д",INDIRECT(CONCATENATE("'2018-12'!P",TEXT(MATCH($C5,'2018-12'!$C$2:$C$100,0)+1,0)))-INDIRECT(CONCATENATE("'2018-11'!P",TEXT(MATCH($C5,'2018-11'!$C$2:$C$100,0)+1,0))))</f>
        <v>45827291.519999921</v>
      </c>
      <c r="Q5" s="17">
        <f ca="1">IF(OR(INDIRECT(CONCATENATE("'2018-12'!Q",TEXT(MATCH($C5,'2018-12'!$C$2:$C$100,0)+1,0)))="",INDIRECT(CONCATENATE("'2018-11'!Q",TEXT(MATCH($C5,'2018-11'!$C$2:$C$100,0)+1,0)))="",AND(INDIRECT(CONCATENATE("'2018-12'!Q",TEXT(MATCH($C5,'2018-12'!$C$2:$C$100,0)+1,0)))="",INDIRECT(CONCATENATE("'2018-11'!Q",TEXT(MATCH($C5,'2018-11'!$C$2:$C$100,0)+1,0)))="")),"Н/Д",INDIRECT(CONCATENATE("'2018-12'!Q",TEXT(MATCH($C5,'2018-12'!$C$2:$C$100,0)+1,0)))-INDIRECT(CONCATENATE("'2018-11'!Q",TEXT(MATCH($C5,'2018-11'!$C$2:$C$100,0)+1,0))))</f>
        <v>25086402.560000002</v>
      </c>
      <c r="R5" s="17">
        <f ca="1">IF(OR(INDIRECT(CONCATENATE("'2018-12'!R",TEXT(MATCH($C5,'2018-12'!$C$2:$C$100,0)+1,0)))="",INDIRECT(CONCATENATE("'2018-11'!R",TEXT(MATCH($C5,'2018-11'!$C$2:$C$100,0)+1,0)))="",AND(INDIRECT(CONCATENATE("'2018-12'!R",TEXT(MATCH($C5,'2018-12'!$C$2:$C$100,0)+1,0)))="",INDIRECT(CONCATENATE("'2018-11'!R",TEXT(MATCH($C5,'2018-11'!$C$2:$C$100,0)+1,0)))="")),"Н/Д",INDIRECT(CONCATENATE("'2018-12'!R",TEXT(MATCH($C5,'2018-12'!$C$2:$C$100,0)+1,0)))-INDIRECT(CONCATENATE("'2018-11'!R",TEXT(MATCH($C5,'2018-11'!$C$2:$C$100,0)+1,0))))</f>
        <v>9219028.9399999976</v>
      </c>
      <c r="S5" s="17">
        <f ca="1">IF(OR(INDIRECT(CONCATENATE("'2018-12'!S",TEXT(MATCH($C5,'2018-12'!$C$2:$C$100,0)+1,0)))="",INDIRECT(CONCATENATE("'2018-11'!S",TEXT(MATCH($C5,'2018-11'!$C$2:$C$100,0)+1,0)))="",AND(INDIRECT(CONCATENATE("'2018-12'!S",TEXT(MATCH($C5,'2018-12'!$C$2:$C$100,0)+1,0)))="",INDIRECT(CONCATENATE("'2018-11'!S",TEXT(MATCH($C5,'2018-11'!$C$2:$C$100,0)+1,0)))="")),"Н/Д",INDIRECT(CONCATENATE("'2018-12'!S",TEXT(MATCH($C5,'2018-12'!$C$2:$C$100,0)+1,0)))-INDIRECT(CONCATENATE("'2018-11'!S",TEXT(MATCH($C5,'2018-11'!$C$2:$C$100,0)+1,0))))</f>
        <v>117545.28000000003</v>
      </c>
      <c r="T5" s="17">
        <f ca="1">IF(OR(INDIRECT(CONCATENATE("'2018-12'!T",TEXT(MATCH($C5,'2018-12'!$C$2:$C$100,0)+1,0)))="",INDIRECT(CONCATENATE("'2018-11'!T",TEXT(MATCH($C5,'2018-11'!$C$2:$C$100,0)+1,0)))="",AND(INDIRECT(CONCATENATE("'2018-12'!T",TEXT(MATCH($C5,'2018-12'!$C$2:$C$100,0)+1,0)))="",INDIRECT(CONCATENATE("'2018-11'!T",TEXT(MATCH($C5,'2018-11'!$C$2:$C$100,0)+1,0)))="")),"Н/Д",INDIRECT(CONCATENATE("'2018-12'!T",TEXT(MATCH($C5,'2018-12'!$C$2:$C$100,0)+1,0)))-INDIRECT(CONCATENATE("'2018-11'!T",TEXT(MATCH($C5,'2018-11'!$C$2:$C$100,0)+1,0))))</f>
        <v>49470416.009999931</v>
      </c>
      <c r="U5" s="17">
        <f ca="1">IF(OR(INDIRECT(CONCATENATE("'2018-12'!U",TEXT(MATCH($C5,'2018-12'!$C$2:$C$100,0)+1,0)))="",INDIRECT(CONCATENATE("'2018-11'!U",TEXT(MATCH($C5,'2018-11'!$C$2:$C$100,0)+1,0)))="",AND(INDIRECT(CONCATENATE("'2018-12'!U",TEXT(MATCH($C5,'2018-12'!$C$2:$C$100,0)+1,0)))="",INDIRECT(CONCATENATE("'2018-11'!U",TEXT(MATCH($C5,'2018-11'!$C$2:$C$100,0)+1,0)))="")),"Н/Д",INDIRECT(CONCATENATE("'2018-12'!U",TEXT(MATCH($C5,'2018-12'!$C$2:$C$100,0)+1,0)))-INDIRECT(CONCATENATE("'2018-11'!U",TEXT(MATCH($C5,'2018-11'!$C$2:$C$100,0)+1,0))))</f>
        <v>3527846.8899999857</v>
      </c>
      <c r="V5" s="17">
        <f ca="1">IF(OR(INDIRECT(CONCATENATE("'2018-12'!V",TEXT(MATCH($C5,'2018-12'!$C$2:$C$100,0)+1,0)))="",INDIRECT(CONCATENATE("'2018-11'!V",TEXT(MATCH($C5,'2018-11'!$C$2:$C$100,0)+1,0)))="",AND(INDIRECT(CONCATENATE("'2018-12'!V",TEXT(MATCH($C5,'2018-12'!$C$2:$C$100,0)+1,0)))="",INDIRECT(CONCATENATE("'2018-11'!V",TEXT(MATCH($C5,'2018-11'!$C$2:$C$100,0)+1,0)))="")),"Н/Д",INDIRECT(CONCATENATE("'2018-12'!V",TEXT(MATCH($C5,'2018-12'!$C$2:$C$100,0)+1,0)))-INDIRECT(CONCATENATE("'2018-11'!V",TEXT(MATCH($C5,'2018-11'!$C$2:$C$100,0)+1,0))))</f>
        <v>1974726136.5900002</v>
      </c>
      <c r="W5" s="17">
        <f ca="1">IF(OR(INDIRECT(CONCATENATE("'2018-12'!W",TEXT(MATCH($C5,'2018-12'!$C$2:$C$100,0)+1,0)))="",INDIRECT(CONCATENATE("'2018-11'!W",TEXT(MATCH($C5,'2018-11'!$C$2:$C$100,0)+1,0)))="",AND(INDIRECT(CONCATENATE("'2018-12'!W",TEXT(MATCH($C5,'2018-12'!$C$2:$C$100,0)+1,0)))="",INDIRECT(CONCATENATE("'2018-11'!W",TEXT(MATCH($C5,'2018-11'!$C$2:$C$100,0)+1,0)))="")),"Н/Д",INDIRECT(CONCATENATE("'2018-12'!W",TEXT(MATCH($C5,'2018-12'!$C$2:$C$100,0)+1,0)))-INDIRECT(CONCATENATE("'2018-11'!W",TEXT(MATCH($C5,'2018-11'!$C$2:$C$100,0)+1,0))))</f>
        <v>15420139495.170013</v>
      </c>
    </row>
    <row r="6" spans="1:23" x14ac:dyDescent="0.25">
      <c r="A6" s="2" t="s">
        <v>22</v>
      </c>
      <c r="B6" s="2" t="s">
        <v>26</v>
      </c>
      <c r="C6" s="15">
        <v>30000000</v>
      </c>
      <c r="D6" s="2" t="s">
        <v>215</v>
      </c>
      <c r="E6" s="17">
        <f ca="1">IF(OR(INDIRECT(CONCATENATE("'2018-12'!E",TEXT(MATCH($C6,'2018-12'!$C$2:$C$100,0)+1,0)))="",INDIRECT(CONCATENATE("'2018-11'!E",TEXT(MATCH($C6,'2018-11'!$C$2:$C$100,0)+1,0)))="",AND(INDIRECT(CONCATENATE("'2018-12'!E",TEXT(MATCH($C6,'2018-12'!$C$2:$C$100,0)+1,0)))="",INDIRECT(CONCATENATE("'2018-11'!E",TEXT(MATCH($C6,'2018-11'!$C$2:$C$100,0)+1,0)))="")),"Н/Д",INDIRECT(CONCATENATE("'2018-12'!E",TEXT(MATCH($C6,'2018-12'!$C$2:$C$100,0)+1,0)))-INDIRECT(CONCATENATE("'2018-11'!E",TEXT(MATCH($C6,'2018-11'!$C$2:$C$100,0)+1,0))))</f>
        <v>6841488926.0800018</v>
      </c>
      <c r="F6" s="17">
        <f ca="1">IF(OR(INDIRECT(CONCATENATE("'2018-12'!F",TEXT(MATCH($C6,'2018-12'!$C$2:$C$100,0)+1,0)))="",INDIRECT(CONCATENATE("'2018-11'!F",TEXT(MATCH($C6,'2018-11'!$C$2:$C$100,0)+1,0)))="",AND(INDIRECT(CONCATENATE("'2018-12'!F",TEXT(MATCH($C6,'2018-12'!$C$2:$C$100,0)+1,0)))="",INDIRECT(CONCATENATE("'2018-11'!F",TEXT(MATCH($C6,'2018-11'!$C$2:$C$100,0)+1,0)))="")),"Н/Д",INDIRECT(CONCATENATE("'2018-12'!F",TEXT(MATCH($C6,'2018-12'!$C$2:$C$100,0)+1,0)))-INDIRECT(CONCATENATE("'2018-11'!F",TEXT(MATCH($C6,'2018-11'!$C$2:$C$100,0)+1,0))))</f>
        <v>2585066997.170002</v>
      </c>
      <c r="G6" s="17">
        <f ca="1">IF(OR(INDIRECT(CONCATENATE("'2018-12'!G",TEXT(MATCH($C6,'2018-12'!$C$2:$C$100,0)+1,0)))="",INDIRECT(CONCATENATE("'2018-11'!G",TEXT(MATCH($C6,'2018-11'!$C$2:$C$100,0)+1,0)))="",AND(INDIRECT(CONCATENATE("'2018-12'!G",TEXT(MATCH($C6,'2018-12'!$C$2:$C$100,0)+1,0)))="",INDIRECT(CONCATENATE("'2018-11'!G",TEXT(MATCH($C6,'2018-11'!$C$2:$C$100,0)+1,0)))="")),"Н/Д",INDIRECT(CONCATENATE("'2018-12'!G",TEXT(MATCH($C6,'2018-12'!$C$2:$C$100,0)+1,0)))-INDIRECT(CONCATENATE("'2018-11'!G",TEXT(MATCH($C6,'2018-11'!$C$2:$C$100,0)+1,0))))</f>
        <v>199061039.99000025</v>
      </c>
      <c r="H6" s="17">
        <f ca="1">IF(OR(INDIRECT(CONCATENATE("'2018-12'!H",TEXT(MATCH($C6,'2018-12'!$C$2:$C$100,0)+1,0)))="",INDIRECT(CONCATENATE("'2018-11'!H",TEXT(MATCH($C6,'2018-11'!$C$2:$C$100,0)+1,0)))="",AND(INDIRECT(CONCATENATE("'2018-12'!H",TEXT(MATCH($C6,'2018-12'!$C$2:$C$100,0)+1,0)))="",INDIRECT(CONCATENATE("'2018-11'!H",TEXT(MATCH($C6,'2018-11'!$C$2:$C$100,0)+1,0)))="")),"Н/Д",INDIRECT(CONCATENATE("'2018-12'!H",TEXT(MATCH($C6,'2018-12'!$C$2:$C$100,0)+1,0)))-INDIRECT(CONCATENATE("'2018-11'!H",TEXT(MATCH($C6,'2018-11'!$C$2:$C$100,0)+1,0))))</f>
        <v>1738410384.9799995</v>
      </c>
      <c r="I6" s="17">
        <f ca="1">IF(OR(INDIRECT(CONCATENATE("'2018-12'!I",TEXT(MATCH($C6,'2018-12'!$C$2:$C$100,0)+1,0)))="",INDIRECT(CONCATENATE("'2018-11'!I",TEXT(MATCH($C6,'2018-11'!$C$2:$C$100,0)+1,0)))="",AND(INDIRECT(CONCATENATE("'2018-12'!I",TEXT(MATCH($C6,'2018-12'!$C$2:$C$100,0)+1,0)))="",INDIRECT(CONCATENATE("'2018-11'!I",TEXT(MATCH($C6,'2018-11'!$C$2:$C$100,0)+1,0)))="")),"Н/Д",INDIRECT(CONCATENATE("'2018-12'!I",TEXT(MATCH($C6,'2018-12'!$C$2:$C$100,0)+1,0)))-INDIRECT(CONCATENATE("'2018-11'!I",TEXT(MATCH($C6,'2018-11'!$C$2:$C$100,0)+1,0))))</f>
        <v>107862260.03000009</v>
      </c>
      <c r="J6" s="17" t="str">
        <f ca="1">IF(OR(INDIRECT(CONCATENATE("'2018-12'!J",TEXT(MATCH($C6,'2018-12'!$C$2:$C$100,0)+1,0)))="",INDIRECT(CONCATENATE("'2018-11'!J",TEXT(MATCH($C6,'2018-11'!$C$2:$C$100,0)+1,0)))="",AND(INDIRECT(CONCATENATE("'2018-12'!J",TEXT(MATCH($C6,'2018-12'!$C$2:$C$100,0)+1,0)))="",INDIRECT(CONCATENATE("'2018-11'!J",TEXT(MATCH($C6,'2018-11'!$C$2:$C$100,0)+1,0)))="")),"Н/Д",INDIRECT(CONCATENATE("'2018-12'!J",TEXT(MATCH($C6,'2018-12'!$C$2:$C$100,0)+1,0)))-INDIRECT(CONCATENATE("'2018-11'!J",TEXT(MATCH($C6,'2018-11'!$C$2:$C$100,0)+1,0))))</f>
        <v>Н/Д</v>
      </c>
      <c r="K6" s="17">
        <f ca="1">IF(OR(INDIRECT(CONCATENATE("'2018-12'!K",TEXT(MATCH($C6,'2018-12'!$C$2:$C$100,0)+1,0)))="",INDIRECT(CONCATENATE("'2018-11'!K",TEXT(MATCH($C6,'2018-11'!$C$2:$C$100,0)+1,0)))="",AND(INDIRECT(CONCATENATE("'2018-12'!K",TEXT(MATCH($C6,'2018-12'!$C$2:$C$100,0)+1,0)))="",INDIRECT(CONCATENATE("'2018-11'!K",TEXT(MATCH($C6,'2018-11'!$C$2:$C$100,0)+1,0)))="")),"Н/Д",INDIRECT(CONCATENATE("'2018-12'!K",TEXT(MATCH($C6,'2018-12'!$C$2:$C$100,0)+1,0)))-INDIRECT(CONCATENATE("'2018-11'!K",TEXT(MATCH($C6,'2018-11'!$C$2:$C$100,0)+1,0))))</f>
        <v>81660608.139999866</v>
      </c>
      <c r="L6" s="17">
        <f ca="1">IF(OR(INDIRECT(CONCATENATE("'2018-12'!L",TEXT(MATCH($C6,'2018-12'!$C$2:$C$100,0)+1,0)))="",INDIRECT(CONCATENATE("'2018-11'!L",TEXT(MATCH($C6,'2018-11'!$C$2:$C$100,0)+1,0)))="",AND(INDIRECT(CONCATENATE("'2018-12'!L",TEXT(MATCH($C6,'2018-12'!$C$2:$C$100,0)+1,0)))="",INDIRECT(CONCATENATE("'2018-11'!L",TEXT(MATCH($C6,'2018-11'!$C$2:$C$100,0)+1,0)))="")),"Н/Д",INDIRECT(CONCATENATE("'2018-12'!L",TEXT(MATCH($C6,'2018-12'!$C$2:$C$100,0)+1,0)))-INDIRECT(CONCATENATE("'2018-11'!L",TEXT(MATCH($C6,'2018-11'!$C$2:$C$100,0)+1,0))))</f>
        <v>230915399.60000038</v>
      </c>
      <c r="M6" s="17">
        <f ca="1">IF(OR(INDIRECT(CONCATENATE("'2018-12'!M",TEXT(MATCH($C6,'2018-12'!$C$2:$C$100,0)+1,0)))="",INDIRECT(CONCATENATE("'2018-11'!M",TEXT(MATCH($C6,'2018-11'!$C$2:$C$100,0)+1,0)))="",AND(INDIRECT(CONCATENATE("'2018-12'!M",TEXT(MATCH($C6,'2018-12'!$C$2:$C$100,0)+1,0)))="",INDIRECT(CONCATENATE("'2018-11'!M",TEXT(MATCH($C6,'2018-11'!$C$2:$C$100,0)+1,0)))="")),"Н/Д",INDIRECT(CONCATENATE("'2018-12'!M",TEXT(MATCH($C6,'2018-12'!$C$2:$C$100,0)+1,0)))-INDIRECT(CONCATENATE("'2018-11'!M",TEXT(MATCH($C6,'2018-11'!$C$2:$C$100,0)+1,0))))</f>
        <v>90137725.600000024</v>
      </c>
      <c r="N6" s="17">
        <f ca="1">IF(OR(INDIRECT(CONCATENATE("'2018-12'!N",TEXT(MATCH($C6,'2018-12'!$C$2:$C$100,0)+1,0)))="",INDIRECT(CONCATENATE("'2018-11'!N",TEXT(MATCH($C6,'2018-11'!$C$2:$C$100,0)+1,0)))="",AND(INDIRECT(CONCATENATE("'2018-12'!N",TEXT(MATCH($C6,'2018-12'!$C$2:$C$100,0)+1,0)))="",INDIRECT(CONCATENATE("'2018-11'!N",TEXT(MATCH($C6,'2018-11'!$C$2:$C$100,0)+1,0)))="")),"Н/Д",INDIRECT(CONCATENATE("'2018-12'!N",TEXT(MATCH($C6,'2018-12'!$C$2:$C$100,0)+1,0)))-INDIRECT(CONCATENATE("'2018-11'!NE",TEXT(MATCH($C6,'2018-11'!$C$2:$C$100,0)+1,0))))</f>
        <v>155853733.27000001</v>
      </c>
      <c r="O6" s="17">
        <f ca="1">IF(OR(INDIRECT(CONCATENATE("'2018-12'!O",TEXT(MATCH($C6,'2018-12'!$C$2:$C$100,0)+1,0)))="",INDIRECT(CONCATENATE("'2018-11'!O",TEXT(MATCH($C6,'2018-11'!$C$2:$C$100,0)+1,0)))="",AND(INDIRECT(CONCATENATE("'2018-12'!O",TEXT(MATCH($C6,'2018-12'!$C$2:$C$100,0)+1,0)))="",INDIRECT(CONCATENATE("'2018-11'!O",TEXT(MATCH($C6,'2018-11'!$C$2:$C$100,0)+1,0)))="")),"Н/Д",INDIRECT(CONCATENATE("'2018-12'!O",TEXT(MATCH($C6,'2018-12'!$C$2:$C$100,0)+1,0)))-INDIRECT(CONCATENATE("'2018-11'!O",TEXT(MATCH($C6,'2018-11'!$C$2:$C$100,0)+1,0))))</f>
        <v>1102.1799999999998</v>
      </c>
      <c r="P6" s="17">
        <f ca="1">IF(OR(INDIRECT(CONCATENATE("'2018-12'!P",TEXT(MATCH($C6,'2018-12'!$C$2:$C$100,0)+1,0)))="",INDIRECT(CONCATENATE("'2018-11'!P",TEXT(MATCH($C6,'2018-11'!$C$2:$C$100,0)+1,0)))="",AND(INDIRECT(CONCATENATE("'2018-12'!P",TEXT(MATCH($C6,'2018-12'!$C$2:$C$100,0)+1,0)))="",INDIRECT(CONCATENATE("'2018-11'!P",TEXT(MATCH($C6,'2018-11'!$C$2:$C$100,0)+1,0)))="")),"Н/Д",INDIRECT(CONCATENATE("'2018-12'!P",TEXT(MATCH($C6,'2018-12'!$C$2:$C$100,0)+1,0)))-INDIRECT(CONCATENATE("'2018-11'!P",TEXT(MATCH($C6,'2018-11'!$C$2:$C$100,0)+1,0))))</f>
        <v>51105304.269999981</v>
      </c>
      <c r="Q6" s="17">
        <f ca="1">IF(OR(INDIRECT(CONCATENATE("'2018-12'!Q",TEXT(MATCH($C6,'2018-12'!$C$2:$C$100,0)+1,0)))="",INDIRECT(CONCATENATE("'2018-11'!Q",TEXT(MATCH($C6,'2018-11'!$C$2:$C$100,0)+1,0)))="",AND(INDIRECT(CONCATENATE("'2018-12'!Q",TEXT(MATCH($C6,'2018-12'!$C$2:$C$100,0)+1,0)))="",INDIRECT(CONCATENATE("'2018-11'!Q",TEXT(MATCH($C6,'2018-11'!$C$2:$C$100,0)+1,0)))="")),"Н/Д",INDIRECT(CONCATENATE("'2018-12'!Q",TEXT(MATCH($C6,'2018-12'!$C$2:$C$100,0)+1,0)))-INDIRECT(CONCATENATE("'2018-11'!Q",TEXT(MATCH($C6,'2018-11'!$C$2:$C$100,0)+1,0))))</f>
        <v>1642975.8700000048</v>
      </c>
      <c r="R6" s="17">
        <f ca="1">IF(OR(INDIRECT(CONCATENATE("'2018-12'!R",TEXT(MATCH($C6,'2018-12'!$C$2:$C$100,0)+1,0)))="",INDIRECT(CONCATENATE("'2018-11'!R",TEXT(MATCH($C6,'2018-11'!$C$2:$C$100,0)+1,0)))="",AND(INDIRECT(CONCATENATE("'2018-12'!R",TEXT(MATCH($C6,'2018-12'!$C$2:$C$100,0)+1,0)))="",INDIRECT(CONCATENATE("'2018-11'!R",TEXT(MATCH($C6,'2018-11'!$C$2:$C$100,0)+1,0)))="")),"Н/Д",INDIRECT(CONCATENATE("'2018-12'!R",TEXT(MATCH($C6,'2018-12'!$C$2:$C$100,0)+1,0)))-INDIRECT(CONCATENATE("'2018-11'!R",TEXT(MATCH($C6,'2018-11'!$C$2:$C$100,0)+1,0))))</f>
        <v>20987278.049999997</v>
      </c>
      <c r="S6" s="17">
        <f ca="1">IF(OR(INDIRECT(CONCATENATE("'2018-12'!S",TEXT(MATCH($C6,'2018-12'!$C$2:$C$100,0)+1,0)))="",INDIRECT(CONCATENATE("'2018-11'!S",TEXT(MATCH($C6,'2018-11'!$C$2:$C$100,0)+1,0)))="",AND(INDIRECT(CONCATENATE("'2018-12'!S",TEXT(MATCH($C6,'2018-12'!$C$2:$C$100,0)+1,0)))="",INDIRECT(CONCATENATE("'2018-11'!S",TEXT(MATCH($C6,'2018-11'!$C$2:$C$100,0)+1,0)))="")),"Н/Д",INDIRECT(CONCATENATE("'2018-12'!S",TEXT(MATCH($C6,'2018-12'!$C$2:$C$100,0)+1,0)))-INDIRECT(CONCATENATE("'2018-11'!S",TEXT(MATCH($C6,'2018-11'!$C$2:$C$100,0)+1,0))))</f>
        <v>89435</v>
      </c>
      <c r="T6" s="17">
        <f ca="1">IF(OR(INDIRECT(CONCATENATE("'2018-12'!T",TEXT(MATCH($C6,'2018-12'!$C$2:$C$100,0)+1,0)))="",INDIRECT(CONCATENATE("'2018-11'!T",TEXT(MATCH($C6,'2018-11'!$C$2:$C$100,0)+1,0)))="",AND(INDIRECT(CONCATENATE("'2018-12'!T",TEXT(MATCH($C6,'2018-12'!$C$2:$C$100,0)+1,0)))="",INDIRECT(CONCATENATE("'2018-11'!T",TEXT(MATCH($C6,'2018-11'!$C$2:$C$100,0)+1,0)))="")),"Н/Д",INDIRECT(CONCATENATE("'2018-12'!T",TEXT(MATCH($C6,'2018-12'!$C$2:$C$100,0)+1,0)))-INDIRECT(CONCATENATE("'2018-11'!T",TEXT(MATCH($C6,'2018-11'!$C$2:$C$100,0)+1,0))))</f>
        <v>31215173.419999957</v>
      </c>
      <c r="U6" s="17">
        <f ca="1">IF(OR(INDIRECT(CONCATENATE("'2018-12'!U",TEXT(MATCH($C6,'2018-12'!$C$2:$C$100,0)+1,0)))="",INDIRECT(CONCATENATE("'2018-11'!U",TEXT(MATCH($C6,'2018-11'!$C$2:$C$100,0)+1,0)))="",AND(INDIRECT(CONCATENATE("'2018-12'!U",TEXT(MATCH($C6,'2018-12'!$C$2:$C$100,0)+1,0)))="",INDIRECT(CONCATENATE("'2018-11'!U",TEXT(MATCH($C6,'2018-11'!$C$2:$C$100,0)+1,0)))="")),"Н/Д",INDIRECT(CONCATENATE("'2018-12'!U",TEXT(MATCH($C6,'2018-12'!$C$2:$C$100,0)+1,0)))-INDIRECT(CONCATENATE("'2018-11'!U",TEXT(MATCH($C6,'2018-11'!$C$2:$C$100,0)+1,0))))</f>
        <v>2860745.25</v>
      </c>
      <c r="V6" s="17">
        <f ca="1">IF(OR(INDIRECT(CONCATENATE("'2018-12'!V",TEXT(MATCH($C6,'2018-12'!$C$2:$C$100,0)+1,0)))="",INDIRECT(CONCATENATE("'2018-11'!V",TEXT(MATCH($C6,'2018-11'!$C$2:$C$100,0)+1,0)))="",AND(INDIRECT(CONCATENATE("'2018-12'!V",TEXT(MATCH($C6,'2018-12'!$C$2:$C$100,0)+1,0)))="",INDIRECT(CONCATENATE("'2018-11'!V",TEXT(MATCH($C6,'2018-11'!$C$2:$C$100,0)+1,0)))="")),"Н/Д",INDIRECT(CONCATENATE("'2018-12'!V",TEXT(MATCH($C6,'2018-12'!$C$2:$C$100,0)+1,0)))-INDIRECT(CONCATENATE("'2018-11'!V",TEXT(MATCH($C6,'2018-11'!$C$2:$C$100,0)+1,0))))</f>
        <v>4256421928.9100037</v>
      </c>
      <c r="W6" s="17">
        <f ca="1">IF(OR(INDIRECT(CONCATENATE("'2018-12'!W",TEXT(MATCH($C6,'2018-12'!$C$2:$C$100,0)+1,0)))="",INDIRECT(CONCATENATE("'2018-11'!W",TEXT(MATCH($C6,'2018-11'!$C$2:$C$100,0)+1,0)))="",AND(INDIRECT(CONCATENATE("'2018-12'!W",TEXT(MATCH($C6,'2018-12'!$C$2:$C$100,0)+1,0)))="",INDIRECT(CONCATENATE("'2018-11'!W",TEXT(MATCH($C6,'2018-11'!$C$2:$C$100,0)+1,0)))="")),"Н/Д",INDIRECT(CONCATENATE("'2018-12'!W",TEXT(MATCH($C6,'2018-12'!$C$2:$C$100,0)+1,0)))-INDIRECT(CONCATENATE("'2018-11'!W",TEXT(MATCH($C6,'2018-11'!$C$2:$C$100,0)+1,0))))</f>
        <v>16253731824.580017</v>
      </c>
    </row>
    <row r="7" spans="1:23" x14ac:dyDescent="0.25">
      <c r="A7" s="2" t="s">
        <v>22</v>
      </c>
      <c r="B7" s="2" t="s">
        <v>27</v>
      </c>
      <c r="C7" s="15">
        <v>44000000</v>
      </c>
      <c r="D7" s="2" t="s">
        <v>215</v>
      </c>
      <c r="E7" s="17">
        <f ca="1">IF(OR(INDIRECT(CONCATENATE("'2018-12'!E",TEXT(MATCH($C7,'2018-12'!$C$2:$C$100,0)+1,0)))="",INDIRECT(CONCATENATE("'2018-11'!E",TEXT(MATCH($C7,'2018-11'!$C$2:$C$100,0)+1,0)))="",AND(INDIRECT(CONCATENATE("'2018-12'!E",TEXT(MATCH($C7,'2018-12'!$C$2:$C$100,0)+1,0)))="",INDIRECT(CONCATENATE("'2018-11'!E",TEXT(MATCH($C7,'2018-11'!$C$2:$C$100,0)+1,0)))="")),"Н/Д",INDIRECT(CONCATENATE("'2018-12'!E",TEXT(MATCH($C7,'2018-12'!$C$2:$C$100,0)+1,0)))-INDIRECT(CONCATENATE("'2018-11'!E",TEXT(MATCH($C7,'2018-11'!$C$2:$C$100,0)+1,0))))</f>
        <v>2632900280.8400002</v>
      </c>
      <c r="F7" s="17">
        <f ca="1">IF(OR(INDIRECT(CONCATENATE("'2018-12'!F",TEXT(MATCH($C7,'2018-12'!$C$2:$C$100,0)+1,0)))="",INDIRECT(CONCATENATE("'2018-11'!F",TEXT(MATCH($C7,'2018-11'!$C$2:$C$100,0)+1,0)))="",AND(INDIRECT(CONCATENATE("'2018-12'!F",TEXT(MATCH($C7,'2018-12'!$C$2:$C$100,0)+1,0)))="",INDIRECT(CONCATENATE("'2018-11'!F",TEXT(MATCH($C7,'2018-11'!$C$2:$C$100,0)+1,0)))="")),"Н/Д",INDIRECT(CONCATENATE("'2018-12'!F",TEXT(MATCH($C7,'2018-12'!$C$2:$C$100,0)+1,0)))-INDIRECT(CONCATENATE("'2018-11'!F",TEXT(MATCH($C7,'2018-11'!$C$2:$C$100,0)+1,0))))</f>
        <v>1593682466.0900002</v>
      </c>
      <c r="G7" s="17">
        <f ca="1">IF(OR(INDIRECT(CONCATENATE("'2018-12'!G",TEXT(MATCH($C7,'2018-12'!$C$2:$C$100,0)+1,0)))="",INDIRECT(CONCATENATE("'2018-11'!G",TEXT(MATCH($C7,'2018-11'!$C$2:$C$100,0)+1,0)))="",AND(INDIRECT(CONCATENATE("'2018-12'!G",TEXT(MATCH($C7,'2018-12'!$C$2:$C$100,0)+1,0)))="",INDIRECT(CONCATENATE("'2018-11'!G",TEXT(MATCH($C7,'2018-11'!$C$2:$C$100,0)+1,0)))="")),"Н/Д",INDIRECT(CONCATENATE("'2018-12'!G",TEXT(MATCH($C7,'2018-12'!$C$2:$C$100,0)+1,0)))-INDIRECT(CONCATENATE("'2018-11'!G",TEXT(MATCH($C7,'2018-11'!$C$2:$C$100,0)+1,0))))</f>
        <v>154814502.79999924</v>
      </c>
      <c r="H7" s="17">
        <f ca="1">IF(OR(INDIRECT(CONCATENATE("'2018-12'!H",TEXT(MATCH($C7,'2018-12'!$C$2:$C$100,0)+1,0)))="",INDIRECT(CONCATENATE("'2018-11'!H",TEXT(MATCH($C7,'2018-11'!$C$2:$C$100,0)+1,0)))="",AND(INDIRECT(CONCATENATE("'2018-12'!H",TEXT(MATCH($C7,'2018-12'!$C$2:$C$100,0)+1,0)))="",INDIRECT(CONCATENATE("'2018-11'!H",TEXT(MATCH($C7,'2018-11'!$C$2:$C$100,0)+1,0)))="")),"Н/Д",INDIRECT(CONCATENATE("'2018-12'!H",TEXT(MATCH($C7,'2018-12'!$C$2:$C$100,0)+1,0)))-INDIRECT(CONCATENATE("'2018-11'!H",TEXT(MATCH($C7,'2018-11'!$C$2:$C$100,0)+1,0))))</f>
        <v>930183333.61999989</v>
      </c>
      <c r="I7" s="17">
        <f ca="1">IF(OR(INDIRECT(CONCATENATE("'2018-12'!I",TEXT(MATCH($C7,'2018-12'!$C$2:$C$100,0)+1,0)))="",INDIRECT(CONCATENATE("'2018-11'!I",TEXT(MATCH($C7,'2018-11'!$C$2:$C$100,0)+1,0)))="",AND(INDIRECT(CONCATENATE("'2018-12'!I",TEXT(MATCH($C7,'2018-12'!$C$2:$C$100,0)+1,0)))="",INDIRECT(CONCATENATE("'2018-11'!I",TEXT(MATCH($C7,'2018-11'!$C$2:$C$100,0)+1,0)))="")),"Н/Д",INDIRECT(CONCATENATE("'2018-12'!I",TEXT(MATCH($C7,'2018-12'!$C$2:$C$100,0)+1,0)))-INDIRECT(CONCATENATE("'2018-11'!I",TEXT(MATCH($C7,'2018-11'!$C$2:$C$100,0)+1,0))))</f>
        <v>60907146.320000052</v>
      </c>
      <c r="J7" s="17" t="str">
        <f ca="1">IF(OR(INDIRECT(CONCATENATE("'2018-12'!J",TEXT(MATCH($C7,'2018-12'!$C$2:$C$100,0)+1,0)))="",INDIRECT(CONCATENATE("'2018-11'!J",TEXT(MATCH($C7,'2018-11'!$C$2:$C$100,0)+1,0)))="",AND(INDIRECT(CONCATENATE("'2018-12'!J",TEXT(MATCH($C7,'2018-12'!$C$2:$C$100,0)+1,0)))="",INDIRECT(CONCATENATE("'2018-11'!J",TEXT(MATCH($C7,'2018-11'!$C$2:$C$100,0)+1,0)))="")),"Н/Д",INDIRECT(CONCATENATE("'2018-12'!J",TEXT(MATCH($C7,'2018-12'!$C$2:$C$100,0)+1,0)))-INDIRECT(CONCATENATE("'2018-11'!J",TEXT(MATCH($C7,'2018-11'!$C$2:$C$100,0)+1,0))))</f>
        <v>Н/Д</v>
      </c>
      <c r="K7" s="17">
        <f ca="1">IF(OR(INDIRECT(CONCATENATE("'2018-12'!K",TEXT(MATCH($C7,'2018-12'!$C$2:$C$100,0)+1,0)))="",INDIRECT(CONCATENATE("'2018-11'!K",TEXT(MATCH($C7,'2018-11'!$C$2:$C$100,0)+1,0)))="",AND(INDIRECT(CONCATENATE("'2018-12'!K",TEXT(MATCH($C7,'2018-12'!$C$2:$C$100,0)+1,0)))="",INDIRECT(CONCATENATE("'2018-11'!K",TEXT(MATCH($C7,'2018-11'!$C$2:$C$100,0)+1,0)))="")),"Н/Д",INDIRECT(CONCATENATE("'2018-12'!K",TEXT(MATCH($C7,'2018-12'!$C$2:$C$100,0)+1,0)))-INDIRECT(CONCATENATE("'2018-11'!K",TEXT(MATCH($C7,'2018-11'!$C$2:$C$100,0)+1,0))))</f>
        <v>27413438.620000005</v>
      </c>
      <c r="L7" s="17">
        <f ca="1">IF(OR(INDIRECT(CONCATENATE("'2018-12'!L",TEXT(MATCH($C7,'2018-12'!$C$2:$C$100,0)+1,0)))="",INDIRECT(CONCATENATE("'2018-11'!L",TEXT(MATCH($C7,'2018-11'!$C$2:$C$100,0)+1,0)))="",AND(INDIRECT(CONCATENATE("'2018-12'!L",TEXT(MATCH($C7,'2018-12'!$C$2:$C$100,0)+1,0)))="",INDIRECT(CONCATENATE("'2018-11'!L",TEXT(MATCH($C7,'2018-11'!$C$2:$C$100,0)+1,0)))="")),"Н/Д",INDIRECT(CONCATENATE("'2018-12'!L",TEXT(MATCH($C7,'2018-12'!$C$2:$C$100,0)+1,0)))-INDIRECT(CONCATENATE("'2018-11'!L",TEXT(MATCH($C7,'2018-11'!$C$2:$C$100,0)+1,0))))</f>
        <v>81847240.239999771</v>
      </c>
      <c r="M7" s="17">
        <f ca="1">IF(OR(INDIRECT(CONCATENATE("'2018-12'!M",TEXT(MATCH($C7,'2018-12'!$C$2:$C$100,0)+1,0)))="",INDIRECT(CONCATENATE("'2018-11'!M",TEXT(MATCH($C7,'2018-11'!$C$2:$C$100,0)+1,0)))="",AND(INDIRECT(CONCATENATE("'2018-12'!M",TEXT(MATCH($C7,'2018-12'!$C$2:$C$100,0)+1,0)))="",INDIRECT(CONCATENATE("'2018-11'!M",TEXT(MATCH($C7,'2018-11'!$C$2:$C$100,0)+1,0)))="")),"Н/Д",INDIRECT(CONCATENATE("'2018-12'!M",TEXT(MATCH($C7,'2018-12'!$C$2:$C$100,0)+1,0)))-INDIRECT(CONCATENATE("'2018-11'!M",TEXT(MATCH($C7,'2018-11'!$C$2:$C$100,0)+1,0))))</f>
        <v>272359725.0999999</v>
      </c>
      <c r="N7" s="17">
        <f ca="1">IF(OR(INDIRECT(CONCATENATE("'2018-12'!N",TEXT(MATCH($C7,'2018-12'!$C$2:$C$100,0)+1,0)))="",INDIRECT(CONCATENATE("'2018-11'!N",TEXT(MATCH($C7,'2018-11'!$C$2:$C$100,0)+1,0)))="",AND(INDIRECT(CONCATENATE("'2018-12'!N",TEXT(MATCH($C7,'2018-12'!$C$2:$C$100,0)+1,0)))="",INDIRECT(CONCATENATE("'2018-11'!N",TEXT(MATCH($C7,'2018-11'!$C$2:$C$100,0)+1,0)))="")),"Н/Д",INDIRECT(CONCATENATE("'2018-12'!N",TEXT(MATCH($C7,'2018-12'!$C$2:$C$100,0)+1,0)))-INDIRECT(CONCATENATE("'2018-11'!NE",TEXT(MATCH($C7,'2018-11'!$C$2:$C$100,0)+1,0))))</f>
        <v>62559737.140000001</v>
      </c>
      <c r="O7" s="17">
        <f ca="1">IF(OR(INDIRECT(CONCATENATE("'2018-12'!O",TEXT(MATCH($C7,'2018-12'!$C$2:$C$100,0)+1,0)))="",INDIRECT(CONCATENATE("'2018-11'!O",TEXT(MATCH($C7,'2018-11'!$C$2:$C$100,0)+1,0)))="",AND(INDIRECT(CONCATENATE("'2018-12'!O",TEXT(MATCH($C7,'2018-12'!$C$2:$C$100,0)+1,0)))="",INDIRECT(CONCATENATE("'2018-11'!O",TEXT(MATCH($C7,'2018-11'!$C$2:$C$100,0)+1,0)))="")),"Н/Д",INDIRECT(CONCATENATE("'2018-12'!O",TEXT(MATCH($C7,'2018-12'!$C$2:$C$100,0)+1,0)))-INDIRECT(CONCATENATE("'2018-11'!O",TEXT(MATCH($C7,'2018-11'!$C$2:$C$100,0)+1,0))))</f>
        <v>5121.2099999999991</v>
      </c>
      <c r="P7" s="17">
        <f ca="1">IF(OR(INDIRECT(CONCATENATE("'2018-12'!P",TEXT(MATCH($C7,'2018-12'!$C$2:$C$100,0)+1,0)))="",INDIRECT(CONCATENATE("'2018-11'!P",TEXT(MATCH($C7,'2018-11'!$C$2:$C$100,0)+1,0)))="",AND(INDIRECT(CONCATENATE("'2018-12'!P",TEXT(MATCH($C7,'2018-12'!$C$2:$C$100,0)+1,0)))="",INDIRECT(CONCATENATE("'2018-11'!P",TEXT(MATCH($C7,'2018-11'!$C$2:$C$100,0)+1,0)))="")),"Н/Д",INDIRECT(CONCATENATE("'2018-12'!P",TEXT(MATCH($C7,'2018-12'!$C$2:$C$100,0)+1,0)))-INDIRECT(CONCATENATE("'2018-11'!P",TEXT(MATCH($C7,'2018-11'!$C$2:$C$100,0)+1,0))))</f>
        <v>22673415.530000001</v>
      </c>
      <c r="Q7" s="17">
        <f ca="1">IF(OR(INDIRECT(CONCATENATE("'2018-12'!Q",TEXT(MATCH($C7,'2018-12'!$C$2:$C$100,0)+1,0)))="",INDIRECT(CONCATENATE("'2018-11'!Q",TEXT(MATCH($C7,'2018-11'!$C$2:$C$100,0)+1,0)))="",AND(INDIRECT(CONCATENATE("'2018-12'!Q",TEXT(MATCH($C7,'2018-12'!$C$2:$C$100,0)+1,0)))="",INDIRECT(CONCATENATE("'2018-11'!Q",TEXT(MATCH($C7,'2018-11'!$C$2:$C$100,0)+1,0)))="")),"Н/Д",INDIRECT(CONCATENATE("'2018-12'!Q",TEXT(MATCH($C7,'2018-12'!$C$2:$C$100,0)+1,0)))-INDIRECT(CONCATENATE("'2018-11'!Q",TEXT(MATCH($C7,'2018-11'!$C$2:$C$100,0)+1,0))))</f>
        <v>6547127.3299999982</v>
      </c>
      <c r="R7" s="17">
        <f ca="1">IF(OR(INDIRECT(CONCATENATE("'2018-12'!R",TEXT(MATCH($C7,'2018-12'!$C$2:$C$100,0)+1,0)))="",INDIRECT(CONCATENATE("'2018-11'!R",TEXT(MATCH($C7,'2018-11'!$C$2:$C$100,0)+1,0)))="",AND(INDIRECT(CONCATENATE("'2018-12'!R",TEXT(MATCH($C7,'2018-12'!$C$2:$C$100,0)+1,0)))="",INDIRECT(CONCATENATE("'2018-11'!R",TEXT(MATCH($C7,'2018-11'!$C$2:$C$100,0)+1,0)))="")),"Н/Д",INDIRECT(CONCATENATE("'2018-12'!R",TEXT(MATCH($C7,'2018-12'!$C$2:$C$100,0)+1,0)))-INDIRECT(CONCATENATE("'2018-11'!R",TEXT(MATCH($C7,'2018-11'!$C$2:$C$100,0)+1,0))))</f>
        <v>1675747.3200000003</v>
      </c>
      <c r="S7" s="17">
        <f ca="1">IF(OR(INDIRECT(CONCATENATE("'2018-12'!S",TEXT(MATCH($C7,'2018-12'!$C$2:$C$100,0)+1,0)))="",INDIRECT(CONCATENATE("'2018-11'!S",TEXT(MATCH($C7,'2018-11'!$C$2:$C$100,0)+1,0)))="",AND(INDIRECT(CONCATENATE("'2018-12'!S",TEXT(MATCH($C7,'2018-12'!$C$2:$C$100,0)+1,0)))="",INDIRECT(CONCATENATE("'2018-11'!S",TEXT(MATCH($C7,'2018-11'!$C$2:$C$100,0)+1,0)))="")),"Н/Д",INDIRECT(CONCATENATE("'2018-12'!S",TEXT(MATCH($C7,'2018-12'!$C$2:$C$100,0)+1,0)))-INDIRECT(CONCATENATE("'2018-11'!S",TEXT(MATCH($C7,'2018-11'!$C$2:$C$100,0)+1,0))))</f>
        <v>7466.0799999999872</v>
      </c>
      <c r="T7" s="17">
        <f ca="1">IF(OR(INDIRECT(CONCATENATE("'2018-12'!T",TEXT(MATCH($C7,'2018-12'!$C$2:$C$100,0)+1,0)))="",INDIRECT(CONCATENATE("'2018-11'!T",TEXT(MATCH($C7,'2018-11'!$C$2:$C$100,0)+1,0)))="",AND(INDIRECT(CONCATENATE("'2018-12'!T",TEXT(MATCH($C7,'2018-12'!$C$2:$C$100,0)+1,0)))="",INDIRECT(CONCATENATE("'2018-11'!T",TEXT(MATCH($C7,'2018-11'!$C$2:$C$100,0)+1,0)))="")),"Н/Д",INDIRECT(CONCATENATE("'2018-12'!T",TEXT(MATCH($C7,'2018-12'!$C$2:$C$100,0)+1,0)))-INDIRECT(CONCATENATE("'2018-11'!T",TEXT(MATCH($C7,'2018-11'!$C$2:$C$100,0)+1,0))))</f>
        <v>11919381.450000003</v>
      </c>
      <c r="U7" s="17">
        <f ca="1">IF(OR(INDIRECT(CONCATENATE("'2018-12'!U",TEXT(MATCH($C7,'2018-12'!$C$2:$C$100,0)+1,0)))="",INDIRECT(CONCATENATE("'2018-11'!U",TEXT(MATCH($C7,'2018-11'!$C$2:$C$100,0)+1,0)))="",AND(INDIRECT(CONCATENATE("'2018-12'!U",TEXT(MATCH($C7,'2018-12'!$C$2:$C$100,0)+1,0)))="",INDIRECT(CONCATENATE("'2018-11'!U",TEXT(MATCH($C7,'2018-11'!$C$2:$C$100,0)+1,0)))="")),"Н/Д",INDIRECT(CONCATENATE("'2018-12'!U",TEXT(MATCH($C7,'2018-12'!$C$2:$C$100,0)+1,0)))-INDIRECT(CONCATENATE("'2018-11'!U",TEXT(MATCH($C7,'2018-11'!$C$2:$C$100,0)+1,0))))</f>
        <v>8586452.5800000019</v>
      </c>
      <c r="V7" s="17">
        <f ca="1">IF(OR(INDIRECT(CONCATENATE("'2018-12'!V",TEXT(MATCH($C7,'2018-12'!$C$2:$C$100,0)+1,0)))="",INDIRECT(CONCATENATE("'2018-11'!V",TEXT(MATCH($C7,'2018-11'!$C$2:$C$100,0)+1,0)))="",AND(INDIRECT(CONCATENATE("'2018-12'!V",TEXT(MATCH($C7,'2018-12'!$C$2:$C$100,0)+1,0)))="",INDIRECT(CONCATENATE("'2018-11'!V",TEXT(MATCH($C7,'2018-11'!$C$2:$C$100,0)+1,0)))="")),"Н/Д",INDIRECT(CONCATENATE("'2018-12'!V",TEXT(MATCH($C7,'2018-12'!$C$2:$C$100,0)+1,0)))-INDIRECT(CONCATENATE("'2018-11'!V",TEXT(MATCH($C7,'2018-11'!$C$2:$C$100,0)+1,0))))</f>
        <v>1039217814.75</v>
      </c>
      <c r="W7" s="17">
        <f ca="1">IF(OR(INDIRECT(CONCATENATE("'2018-12'!W",TEXT(MATCH($C7,'2018-12'!$C$2:$C$100,0)+1,0)))="",INDIRECT(CONCATENATE("'2018-11'!W",TEXT(MATCH($C7,'2018-11'!$C$2:$C$100,0)+1,0)))="",AND(INDIRECT(CONCATENATE("'2018-12'!W",TEXT(MATCH($C7,'2018-12'!$C$2:$C$100,0)+1,0)))="",INDIRECT(CONCATENATE("'2018-11'!W",TEXT(MATCH($C7,'2018-11'!$C$2:$C$100,0)+1,0)))="")),"Н/Д",INDIRECT(CONCATENATE("'2018-12'!W",TEXT(MATCH($C7,'2018-12'!$C$2:$C$100,0)+1,0)))-INDIRECT(CONCATENATE("'2018-11'!W",TEXT(MATCH($C7,'2018-11'!$C$2:$C$100,0)+1,0))))</f>
        <v>6851232191.3100128</v>
      </c>
    </row>
    <row r="8" spans="1:23" x14ac:dyDescent="0.25">
      <c r="A8" s="2" t="s">
        <v>22</v>
      </c>
      <c r="B8" s="2" t="s">
        <v>28</v>
      </c>
      <c r="C8" s="15">
        <v>5000000</v>
      </c>
      <c r="D8" s="2" t="s">
        <v>215</v>
      </c>
      <c r="E8" s="17">
        <f ca="1">IF(OR(INDIRECT(CONCATENATE("'2018-12'!E",TEXT(MATCH($C8,'2018-12'!$C$2:$C$100,0)+1,0)))="",INDIRECT(CONCATENATE("'2018-11'!E",TEXT(MATCH($C8,'2018-11'!$C$2:$C$100,0)+1,0)))="",AND(INDIRECT(CONCATENATE("'2018-12'!E",TEXT(MATCH($C8,'2018-12'!$C$2:$C$100,0)+1,0)))="",INDIRECT(CONCATENATE("'2018-11'!E",TEXT(MATCH($C8,'2018-11'!$C$2:$C$100,0)+1,0)))="")),"Н/Д",INDIRECT(CONCATENATE("'2018-12'!E",TEXT(MATCH($C8,'2018-12'!$C$2:$C$100,0)+1,0)))-INDIRECT(CONCATENATE("'2018-11'!E",TEXT(MATCH($C8,'2018-11'!$C$2:$C$100,0)+1,0))))</f>
        <v>11261025956.080002</v>
      </c>
      <c r="F8" s="17">
        <f ca="1">IF(OR(INDIRECT(CONCATENATE("'2018-12'!F",TEXT(MATCH($C8,'2018-12'!$C$2:$C$100,0)+1,0)))="",INDIRECT(CONCATENATE("'2018-11'!F",TEXT(MATCH($C8,'2018-11'!$C$2:$C$100,0)+1,0)))="",AND(INDIRECT(CONCATENATE("'2018-12'!F",TEXT(MATCH($C8,'2018-12'!$C$2:$C$100,0)+1,0)))="",INDIRECT(CONCATENATE("'2018-11'!F",TEXT(MATCH($C8,'2018-11'!$C$2:$C$100,0)+1,0)))="")),"Н/Д",INDIRECT(CONCATENATE("'2018-12'!F",TEXT(MATCH($C8,'2018-12'!$C$2:$C$100,0)+1,0)))-INDIRECT(CONCATENATE("'2018-11'!F",TEXT(MATCH($C8,'2018-11'!$C$2:$C$100,0)+1,0))))</f>
        <v>8917268198.3899994</v>
      </c>
      <c r="G8" s="17">
        <f ca="1">IF(OR(INDIRECT(CONCATENATE("'2018-12'!G",TEXT(MATCH($C8,'2018-12'!$C$2:$C$100,0)+1,0)))="",INDIRECT(CONCATENATE("'2018-11'!G",TEXT(MATCH($C8,'2018-11'!$C$2:$C$100,0)+1,0)))="",AND(INDIRECT(CONCATENATE("'2018-12'!G",TEXT(MATCH($C8,'2018-12'!$C$2:$C$100,0)+1,0)))="",INDIRECT(CONCATENATE("'2018-11'!G",TEXT(MATCH($C8,'2018-11'!$C$2:$C$100,0)+1,0)))="")),"Н/Д",INDIRECT(CONCATENATE("'2018-12'!G",TEXT(MATCH($C8,'2018-12'!$C$2:$C$100,0)+1,0)))-INDIRECT(CONCATENATE("'2018-11'!G",TEXT(MATCH($C8,'2018-11'!$C$2:$C$100,0)+1,0))))</f>
        <v>1322086147.6399994</v>
      </c>
      <c r="H8" s="17">
        <f ca="1">IF(OR(INDIRECT(CONCATENATE("'2018-12'!H",TEXT(MATCH($C8,'2018-12'!$C$2:$C$100,0)+1,0)))="",INDIRECT(CONCATENATE("'2018-11'!H",TEXT(MATCH($C8,'2018-11'!$C$2:$C$100,0)+1,0)))="",AND(INDIRECT(CONCATENATE("'2018-12'!H",TEXT(MATCH($C8,'2018-12'!$C$2:$C$100,0)+1,0)))="",INDIRECT(CONCATENATE("'2018-11'!H",TEXT(MATCH($C8,'2018-11'!$C$2:$C$100,0)+1,0)))="")),"Н/Д",INDIRECT(CONCATENATE("'2018-12'!H",TEXT(MATCH($C8,'2018-12'!$C$2:$C$100,0)+1,0)))-INDIRECT(CONCATENATE("'2018-11'!H",TEXT(MATCH($C8,'2018-11'!$C$2:$C$100,0)+1,0))))</f>
        <v>3797843892.4000015</v>
      </c>
      <c r="I8" s="17">
        <f ca="1">IF(OR(INDIRECT(CONCATENATE("'2018-12'!I",TEXT(MATCH($C8,'2018-12'!$C$2:$C$100,0)+1,0)))="",INDIRECT(CONCATENATE("'2018-11'!I",TEXT(MATCH($C8,'2018-11'!$C$2:$C$100,0)+1,0)))="",AND(INDIRECT(CONCATENATE("'2018-12'!I",TEXT(MATCH($C8,'2018-12'!$C$2:$C$100,0)+1,0)))="",INDIRECT(CONCATENATE("'2018-11'!I",TEXT(MATCH($C8,'2018-11'!$C$2:$C$100,0)+1,0)))="")),"Н/Д",INDIRECT(CONCATENATE("'2018-12'!I",TEXT(MATCH($C8,'2018-12'!$C$2:$C$100,0)+1,0)))-INDIRECT(CONCATENATE("'2018-11'!I",TEXT(MATCH($C8,'2018-11'!$C$2:$C$100,0)+1,0))))</f>
        <v>720189022.25999928</v>
      </c>
      <c r="J8" s="17" t="str">
        <f ca="1">IF(OR(INDIRECT(CONCATENATE("'2018-12'!J",TEXT(MATCH($C8,'2018-12'!$C$2:$C$100,0)+1,0)))="",INDIRECT(CONCATENATE("'2018-11'!J",TEXT(MATCH($C8,'2018-11'!$C$2:$C$100,0)+1,0)))="",AND(INDIRECT(CONCATENATE("'2018-12'!J",TEXT(MATCH($C8,'2018-12'!$C$2:$C$100,0)+1,0)))="",INDIRECT(CONCATENATE("'2018-11'!J",TEXT(MATCH($C8,'2018-11'!$C$2:$C$100,0)+1,0)))="")),"Н/Д",INDIRECT(CONCATENATE("'2018-12'!J",TEXT(MATCH($C8,'2018-12'!$C$2:$C$100,0)+1,0)))-INDIRECT(CONCATENATE("'2018-11'!J",TEXT(MATCH($C8,'2018-11'!$C$2:$C$100,0)+1,0))))</f>
        <v>Н/Д</v>
      </c>
      <c r="K8" s="17">
        <f ca="1">IF(OR(INDIRECT(CONCATENATE("'2018-12'!K",TEXT(MATCH($C8,'2018-12'!$C$2:$C$100,0)+1,0)))="",INDIRECT(CONCATENATE("'2018-11'!K",TEXT(MATCH($C8,'2018-11'!$C$2:$C$100,0)+1,0)))="",AND(INDIRECT(CONCATENATE("'2018-12'!K",TEXT(MATCH($C8,'2018-12'!$C$2:$C$100,0)+1,0)))="",INDIRECT(CONCATENATE("'2018-11'!K",TEXT(MATCH($C8,'2018-11'!$C$2:$C$100,0)+1,0)))="")),"Н/Д",INDIRECT(CONCATENATE("'2018-12'!K",TEXT(MATCH($C8,'2018-12'!$C$2:$C$100,0)+1,0)))-INDIRECT(CONCATENATE("'2018-11'!K",TEXT(MATCH($C8,'2018-11'!$C$2:$C$100,0)+1,0))))</f>
        <v>193712539.11999989</v>
      </c>
      <c r="L8" s="17">
        <f ca="1">IF(OR(INDIRECT(CONCATENATE("'2018-12'!L",TEXT(MATCH($C8,'2018-12'!$C$2:$C$100,0)+1,0)))="",INDIRECT(CONCATENATE("'2018-11'!L",TEXT(MATCH($C8,'2018-11'!$C$2:$C$100,0)+1,0)))="",AND(INDIRECT(CONCATENATE("'2018-12'!L",TEXT(MATCH($C8,'2018-12'!$C$2:$C$100,0)+1,0)))="",INDIRECT(CONCATENATE("'2018-11'!L",TEXT(MATCH($C8,'2018-11'!$C$2:$C$100,0)+1,0)))="")),"Н/Д",INDIRECT(CONCATENATE("'2018-12'!L",TEXT(MATCH($C8,'2018-12'!$C$2:$C$100,0)+1,0)))-INDIRECT(CONCATENATE("'2018-11'!L",TEXT(MATCH($C8,'2018-11'!$C$2:$C$100,0)+1,0))))</f>
        <v>2219751979.0299988</v>
      </c>
      <c r="M8" s="17">
        <f ca="1">IF(OR(INDIRECT(CONCATENATE("'2018-12'!M",TEXT(MATCH($C8,'2018-12'!$C$2:$C$100,0)+1,0)))="",INDIRECT(CONCATENATE("'2018-11'!M",TEXT(MATCH($C8,'2018-11'!$C$2:$C$100,0)+1,0)))="",AND(INDIRECT(CONCATENATE("'2018-12'!M",TEXT(MATCH($C8,'2018-12'!$C$2:$C$100,0)+1,0)))="",INDIRECT(CONCATENATE("'2018-11'!M",TEXT(MATCH($C8,'2018-11'!$C$2:$C$100,0)+1,0)))="")),"Н/Д",INDIRECT(CONCATENATE("'2018-12'!M",TEXT(MATCH($C8,'2018-12'!$C$2:$C$100,0)+1,0)))-INDIRECT(CONCATENATE("'2018-11'!M",TEXT(MATCH($C8,'2018-11'!$C$2:$C$100,0)+1,0))))</f>
        <v>76544502.779999971</v>
      </c>
      <c r="N8" s="17">
        <f ca="1">IF(OR(INDIRECT(CONCATENATE("'2018-12'!N",TEXT(MATCH($C8,'2018-12'!$C$2:$C$100,0)+1,0)))="",INDIRECT(CONCATENATE("'2018-11'!N",TEXT(MATCH($C8,'2018-11'!$C$2:$C$100,0)+1,0)))="",AND(INDIRECT(CONCATENATE("'2018-12'!N",TEXT(MATCH($C8,'2018-12'!$C$2:$C$100,0)+1,0)))="",INDIRECT(CONCATENATE("'2018-11'!N",TEXT(MATCH($C8,'2018-11'!$C$2:$C$100,0)+1,0)))="")),"Н/Д",INDIRECT(CONCATENATE("'2018-12'!N",TEXT(MATCH($C8,'2018-12'!$C$2:$C$100,0)+1,0)))-INDIRECT(CONCATENATE("'2018-11'!NE",TEXT(MATCH($C8,'2018-11'!$C$2:$C$100,0)+1,0))))</f>
        <v>682239965.91999996</v>
      </c>
      <c r="O8" s="17">
        <f ca="1">IF(OR(INDIRECT(CONCATENATE("'2018-12'!O",TEXT(MATCH($C8,'2018-12'!$C$2:$C$100,0)+1,0)))="",INDIRECT(CONCATENATE("'2018-11'!O",TEXT(MATCH($C8,'2018-11'!$C$2:$C$100,0)+1,0)))="",AND(INDIRECT(CONCATENATE("'2018-12'!O",TEXT(MATCH($C8,'2018-12'!$C$2:$C$100,0)+1,0)))="",INDIRECT(CONCATENATE("'2018-11'!O",TEXT(MATCH($C8,'2018-11'!$C$2:$C$100,0)+1,0)))="")),"Н/Д",INDIRECT(CONCATENATE("'2018-12'!O",TEXT(MATCH($C8,'2018-12'!$C$2:$C$100,0)+1,0)))-INDIRECT(CONCATENATE("'2018-11'!O",TEXT(MATCH($C8,'2018-11'!$C$2:$C$100,0)+1,0))))</f>
        <v>1096.9599999999919</v>
      </c>
      <c r="P8" s="17">
        <f ca="1">IF(OR(INDIRECT(CONCATENATE("'2018-12'!P",TEXT(MATCH($C8,'2018-12'!$C$2:$C$100,0)+1,0)))="",INDIRECT(CONCATENATE("'2018-11'!P",TEXT(MATCH($C8,'2018-11'!$C$2:$C$100,0)+1,0)))="",AND(INDIRECT(CONCATENATE("'2018-12'!P",TEXT(MATCH($C8,'2018-12'!$C$2:$C$100,0)+1,0)))="",INDIRECT(CONCATENATE("'2018-11'!P",TEXT(MATCH($C8,'2018-11'!$C$2:$C$100,0)+1,0)))="")),"Н/Д",INDIRECT(CONCATENATE("'2018-12'!P",TEXT(MATCH($C8,'2018-12'!$C$2:$C$100,0)+1,0)))-INDIRECT(CONCATENATE("'2018-11'!P",TEXT(MATCH($C8,'2018-11'!$C$2:$C$100,0)+1,0))))</f>
        <v>236989354.24000025</v>
      </c>
      <c r="Q8" s="17">
        <f ca="1">IF(OR(INDIRECT(CONCATENATE("'2018-12'!Q",TEXT(MATCH($C8,'2018-12'!$C$2:$C$100,0)+1,0)))="",INDIRECT(CONCATENATE("'2018-11'!Q",TEXT(MATCH($C8,'2018-11'!$C$2:$C$100,0)+1,0)))="",AND(INDIRECT(CONCATENATE("'2018-12'!Q",TEXT(MATCH($C8,'2018-12'!$C$2:$C$100,0)+1,0)))="",INDIRECT(CONCATENATE("'2018-11'!Q",TEXT(MATCH($C8,'2018-11'!$C$2:$C$100,0)+1,0)))="")),"Н/Д",INDIRECT(CONCATENATE("'2018-12'!Q",TEXT(MATCH($C8,'2018-12'!$C$2:$C$100,0)+1,0)))-INDIRECT(CONCATENATE("'2018-11'!Q",TEXT(MATCH($C8,'2018-11'!$C$2:$C$100,0)+1,0))))</f>
        <v>8931346.0100000501</v>
      </c>
      <c r="R8" s="17">
        <f ca="1">IF(OR(INDIRECT(CONCATENATE("'2018-12'!R",TEXT(MATCH($C8,'2018-12'!$C$2:$C$100,0)+1,0)))="",INDIRECT(CONCATENATE("'2018-11'!R",TEXT(MATCH($C8,'2018-11'!$C$2:$C$100,0)+1,0)))="",AND(INDIRECT(CONCATENATE("'2018-12'!R",TEXT(MATCH($C8,'2018-12'!$C$2:$C$100,0)+1,0)))="",INDIRECT(CONCATENATE("'2018-11'!R",TEXT(MATCH($C8,'2018-11'!$C$2:$C$100,0)+1,0)))="")),"Н/Д",INDIRECT(CONCATENATE("'2018-12'!R",TEXT(MATCH($C8,'2018-12'!$C$2:$C$100,0)+1,0)))-INDIRECT(CONCATENATE("'2018-11'!R",TEXT(MATCH($C8,'2018-11'!$C$2:$C$100,0)+1,0))))</f>
        <v>93342493.269999981</v>
      </c>
      <c r="S8" s="17">
        <f ca="1">IF(OR(INDIRECT(CONCATENATE("'2018-12'!S",TEXT(MATCH($C8,'2018-12'!$C$2:$C$100,0)+1,0)))="",INDIRECT(CONCATENATE("'2018-11'!S",TEXT(MATCH($C8,'2018-11'!$C$2:$C$100,0)+1,0)))="",AND(INDIRECT(CONCATENATE("'2018-12'!S",TEXT(MATCH($C8,'2018-12'!$C$2:$C$100,0)+1,0)))="",INDIRECT(CONCATENATE("'2018-11'!S",TEXT(MATCH($C8,'2018-11'!$C$2:$C$100,0)+1,0)))="")),"Н/Д",INDIRECT(CONCATENATE("'2018-12'!S",TEXT(MATCH($C8,'2018-12'!$C$2:$C$100,0)+1,0)))-INDIRECT(CONCATENATE("'2018-11'!S",TEXT(MATCH($C8,'2018-11'!$C$2:$C$100,0)+1,0))))</f>
        <v>597767.75999999978</v>
      </c>
      <c r="T8" s="17">
        <f ca="1">IF(OR(INDIRECT(CONCATENATE("'2018-12'!T",TEXT(MATCH($C8,'2018-12'!$C$2:$C$100,0)+1,0)))="",INDIRECT(CONCATENATE("'2018-11'!T",TEXT(MATCH($C8,'2018-11'!$C$2:$C$100,0)+1,0)))="",AND(INDIRECT(CONCATENATE("'2018-12'!T",TEXT(MATCH($C8,'2018-12'!$C$2:$C$100,0)+1,0)))="",INDIRECT(CONCATENATE("'2018-11'!T",TEXT(MATCH($C8,'2018-11'!$C$2:$C$100,0)+1,0)))="")),"Н/Д",INDIRECT(CONCATENATE("'2018-12'!T",TEXT(MATCH($C8,'2018-12'!$C$2:$C$100,0)+1,0)))-INDIRECT(CONCATENATE("'2018-11'!T",TEXT(MATCH($C8,'2018-11'!$C$2:$C$100,0)+1,0))))</f>
        <v>104194788.86000001</v>
      </c>
      <c r="U8" s="17">
        <f ca="1">IF(OR(INDIRECT(CONCATENATE("'2018-12'!U",TEXT(MATCH($C8,'2018-12'!$C$2:$C$100,0)+1,0)))="",INDIRECT(CONCATENATE("'2018-11'!U",TEXT(MATCH($C8,'2018-11'!$C$2:$C$100,0)+1,0)))="",AND(INDIRECT(CONCATENATE("'2018-12'!U",TEXT(MATCH($C8,'2018-12'!$C$2:$C$100,0)+1,0)))="",INDIRECT(CONCATENATE("'2018-11'!U",TEXT(MATCH($C8,'2018-11'!$C$2:$C$100,0)+1,0)))="")),"Н/Д",INDIRECT(CONCATENATE("'2018-12'!U",TEXT(MATCH($C8,'2018-12'!$C$2:$C$100,0)+1,0)))-INDIRECT(CONCATENATE("'2018-11'!U",TEXT(MATCH($C8,'2018-11'!$C$2:$C$100,0)+1,0))))</f>
        <v>34209838.219999969</v>
      </c>
      <c r="V8" s="17">
        <f ca="1">IF(OR(INDIRECT(CONCATENATE("'2018-12'!V",TEXT(MATCH($C8,'2018-12'!$C$2:$C$100,0)+1,0)))="",INDIRECT(CONCATENATE("'2018-11'!V",TEXT(MATCH($C8,'2018-11'!$C$2:$C$100,0)+1,0)))="",AND(INDIRECT(CONCATENATE("'2018-12'!V",TEXT(MATCH($C8,'2018-12'!$C$2:$C$100,0)+1,0)))="",INDIRECT(CONCATENATE("'2018-11'!V",TEXT(MATCH($C8,'2018-11'!$C$2:$C$100,0)+1,0)))="")),"Н/Д",INDIRECT(CONCATENATE("'2018-12'!V",TEXT(MATCH($C8,'2018-12'!$C$2:$C$100,0)+1,0)))-INDIRECT(CONCATENATE("'2018-11'!V",TEXT(MATCH($C8,'2018-11'!$C$2:$C$100,0)+1,0))))</f>
        <v>2343757757.6900024</v>
      </c>
      <c r="W8" s="17">
        <f ca="1">IF(OR(INDIRECT(CONCATENATE("'2018-12'!W",TEXT(MATCH($C8,'2018-12'!$C$2:$C$100,0)+1,0)))="",INDIRECT(CONCATENATE("'2018-11'!W",TEXT(MATCH($C8,'2018-11'!$C$2:$C$100,0)+1,0)))="",AND(INDIRECT(CONCATENATE("'2018-12'!W",TEXT(MATCH($C8,'2018-12'!$C$2:$C$100,0)+1,0)))="",INDIRECT(CONCATENATE("'2018-11'!W",TEXT(MATCH($C8,'2018-11'!$C$2:$C$100,0)+1,0)))="")),"Н/Д",INDIRECT(CONCATENATE("'2018-12'!W",TEXT(MATCH($C8,'2018-12'!$C$2:$C$100,0)+1,0)))-INDIRECT(CONCATENATE("'2018-11'!W",TEXT(MATCH($C8,'2018-11'!$C$2:$C$100,0)+1,0))))</f>
        <v>31404631351.639954</v>
      </c>
    </row>
    <row r="9" spans="1:23" x14ac:dyDescent="0.25">
      <c r="A9" s="2" t="s">
        <v>22</v>
      </c>
      <c r="B9" s="2" t="s">
        <v>29</v>
      </c>
      <c r="C9" s="15">
        <v>81000000</v>
      </c>
      <c r="D9" s="2" t="s">
        <v>215</v>
      </c>
      <c r="E9" s="17">
        <f ca="1">IF(OR(INDIRECT(CONCATENATE("'2018-12'!E",TEXT(MATCH($C9,'2018-12'!$C$2:$C$100,0)+1,0)))="",INDIRECT(CONCATENATE("'2018-11'!E",TEXT(MATCH($C9,'2018-11'!$C$2:$C$100,0)+1,0)))="",AND(INDIRECT(CONCATENATE("'2018-12'!E",TEXT(MATCH($C9,'2018-12'!$C$2:$C$100,0)+1,0)))="",INDIRECT(CONCATENATE("'2018-11'!E",TEXT(MATCH($C9,'2018-11'!$C$2:$C$100,0)+1,0)))="")),"Н/Д",INDIRECT(CONCATENATE("'2018-12'!E",TEXT(MATCH($C9,'2018-12'!$C$2:$C$100,0)+1,0)))-INDIRECT(CONCATENATE("'2018-11'!E",TEXT(MATCH($C9,'2018-11'!$C$2:$C$100,0)+1,0))))</f>
        <v>5352692595.6600037</v>
      </c>
      <c r="F9" s="17">
        <f ca="1">IF(OR(INDIRECT(CONCATENATE("'2018-12'!F",TEXT(MATCH($C9,'2018-12'!$C$2:$C$100,0)+1,0)))="",INDIRECT(CONCATENATE("'2018-11'!F",TEXT(MATCH($C9,'2018-11'!$C$2:$C$100,0)+1,0)))="",AND(INDIRECT(CONCATENATE("'2018-12'!F",TEXT(MATCH($C9,'2018-12'!$C$2:$C$100,0)+1,0)))="",INDIRECT(CONCATENATE("'2018-11'!F",TEXT(MATCH($C9,'2018-11'!$C$2:$C$100,0)+1,0)))="")),"Н/Д",INDIRECT(CONCATENATE("'2018-12'!F",TEXT(MATCH($C9,'2018-12'!$C$2:$C$100,0)+1,0)))-INDIRECT(CONCATENATE("'2018-11'!F",TEXT(MATCH($C9,'2018-11'!$C$2:$C$100,0)+1,0))))</f>
        <v>2767167327.75</v>
      </c>
      <c r="G9" s="17">
        <f ca="1">IF(OR(INDIRECT(CONCATENATE("'2018-12'!G",TEXT(MATCH($C9,'2018-12'!$C$2:$C$100,0)+1,0)))="",INDIRECT(CONCATENATE("'2018-11'!G",TEXT(MATCH($C9,'2018-11'!$C$2:$C$100,0)+1,0)))="",AND(INDIRECT(CONCATENATE("'2018-12'!G",TEXT(MATCH($C9,'2018-12'!$C$2:$C$100,0)+1,0)))="",INDIRECT(CONCATENATE("'2018-11'!G",TEXT(MATCH($C9,'2018-11'!$C$2:$C$100,0)+1,0)))="")),"Н/Д",INDIRECT(CONCATENATE("'2018-12'!G",TEXT(MATCH($C9,'2018-12'!$C$2:$C$100,0)+1,0)))-INDIRECT(CONCATENATE("'2018-11'!G",TEXT(MATCH($C9,'2018-11'!$C$2:$C$100,0)+1,0))))</f>
        <v>369385204.68000031</v>
      </c>
      <c r="H9" s="17">
        <f ca="1">IF(OR(INDIRECT(CONCATENATE("'2018-12'!H",TEXT(MATCH($C9,'2018-12'!$C$2:$C$100,0)+1,0)))="",INDIRECT(CONCATENATE("'2018-11'!H",TEXT(MATCH($C9,'2018-11'!$C$2:$C$100,0)+1,0)))="",AND(INDIRECT(CONCATENATE("'2018-12'!H",TEXT(MATCH($C9,'2018-12'!$C$2:$C$100,0)+1,0)))="",INDIRECT(CONCATENATE("'2018-11'!H",TEXT(MATCH($C9,'2018-11'!$C$2:$C$100,0)+1,0)))="")),"Н/Д",INDIRECT(CONCATENATE("'2018-12'!H",TEXT(MATCH($C9,'2018-12'!$C$2:$C$100,0)+1,0)))-INDIRECT(CONCATENATE("'2018-11'!H",TEXT(MATCH($C9,'2018-11'!$C$2:$C$100,0)+1,0))))</f>
        <v>1284022702.5100002</v>
      </c>
      <c r="I9" s="17">
        <f ca="1">IF(OR(INDIRECT(CONCATENATE("'2018-12'!I",TEXT(MATCH($C9,'2018-12'!$C$2:$C$100,0)+1,0)))="",INDIRECT(CONCATENATE("'2018-11'!I",TEXT(MATCH($C9,'2018-11'!$C$2:$C$100,0)+1,0)))="",AND(INDIRECT(CONCATENATE("'2018-12'!I",TEXT(MATCH($C9,'2018-12'!$C$2:$C$100,0)+1,0)))="",INDIRECT(CONCATENATE("'2018-11'!I",TEXT(MATCH($C9,'2018-11'!$C$2:$C$100,0)+1,0)))="")),"Н/Д",INDIRECT(CONCATENATE("'2018-12'!I",TEXT(MATCH($C9,'2018-12'!$C$2:$C$100,0)+1,0)))-INDIRECT(CONCATENATE("'2018-11'!I",TEXT(MATCH($C9,'2018-11'!$C$2:$C$100,0)+1,0))))</f>
        <v>235302135.19999981</v>
      </c>
      <c r="J9" s="17" t="str">
        <f ca="1">IF(OR(INDIRECT(CONCATENATE("'2018-12'!J",TEXT(MATCH($C9,'2018-12'!$C$2:$C$100,0)+1,0)))="",INDIRECT(CONCATENATE("'2018-11'!J",TEXT(MATCH($C9,'2018-11'!$C$2:$C$100,0)+1,0)))="",AND(INDIRECT(CONCATENATE("'2018-12'!J",TEXT(MATCH($C9,'2018-12'!$C$2:$C$100,0)+1,0)))="",INDIRECT(CONCATENATE("'2018-11'!J",TEXT(MATCH($C9,'2018-11'!$C$2:$C$100,0)+1,0)))="")),"Н/Д",INDIRECT(CONCATENATE("'2018-12'!J",TEXT(MATCH($C9,'2018-12'!$C$2:$C$100,0)+1,0)))-INDIRECT(CONCATENATE("'2018-11'!J",TEXT(MATCH($C9,'2018-11'!$C$2:$C$100,0)+1,0))))</f>
        <v>Н/Д</v>
      </c>
      <c r="K9" s="17">
        <f ca="1">IF(OR(INDIRECT(CONCATENATE("'2018-12'!K",TEXT(MATCH($C9,'2018-12'!$C$2:$C$100,0)+1,0)))="",INDIRECT(CONCATENATE("'2018-11'!K",TEXT(MATCH($C9,'2018-11'!$C$2:$C$100,0)+1,0)))="",AND(INDIRECT(CONCATENATE("'2018-12'!K",TEXT(MATCH($C9,'2018-12'!$C$2:$C$100,0)+1,0)))="",INDIRECT(CONCATENATE("'2018-11'!K",TEXT(MATCH($C9,'2018-11'!$C$2:$C$100,0)+1,0)))="")),"Н/Д",INDIRECT(CONCATENATE("'2018-12'!K",TEXT(MATCH($C9,'2018-12'!$C$2:$C$100,0)+1,0)))-INDIRECT(CONCATENATE("'2018-11'!K",TEXT(MATCH($C9,'2018-11'!$C$2:$C$100,0)+1,0))))</f>
        <v>60689676.830000162</v>
      </c>
      <c r="L9" s="17">
        <f ca="1">IF(OR(INDIRECT(CONCATENATE("'2018-12'!L",TEXT(MATCH($C9,'2018-12'!$C$2:$C$100,0)+1,0)))="",INDIRECT(CONCATENATE("'2018-11'!L",TEXT(MATCH($C9,'2018-11'!$C$2:$C$100,0)+1,0)))="",AND(INDIRECT(CONCATENATE("'2018-12'!L",TEXT(MATCH($C9,'2018-12'!$C$2:$C$100,0)+1,0)))="",INDIRECT(CONCATENATE("'2018-11'!L",TEXT(MATCH($C9,'2018-11'!$C$2:$C$100,0)+1,0)))="")),"Н/Д",INDIRECT(CONCATENATE("'2018-12'!L",TEXT(MATCH($C9,'2018-12'!$C$2:$C$100,0)+1,0)))-INDIRECT(CONCATENATE("'2018-11'!L",TEXT(MATCH($C9,'2018-11'!$C$2:$C$100,0)+1,0))))</f>
        <v>513218577.84999943</v>
      </c>
      <c r="M9" s="17">
        <f ca="1">IF(OR(INDIRECT(CONCATENATE("'2018-12'!M",TEXT(MATCH($C9,'2018-12'!$C$2:$C$100,0)+1,0)))="",INDIRECT(CONCATENATE("'2018-11'!M",TEXT(MATCH($C9,'2018-11'!$C$2:$C$100,0)+1,0)))="",AND(INDIRECT(CONCATENATE("'2018-12'!M",TEXT(MATCH($C9,'2018-12'!$C$2:$C$100,0)+1,0)))="",INDIRECT(CONCATENATE("'2018-11'!M",TEXT(MATCH($C9,'2018-11'!$C$2:$C$100,0)+1,0)))="")),"Н/Д",INDIRECT(CONCATENATE("'2018-12'!M",TEXT(MATCH($C9,'2018-12'!$C$2:$C$100,0)+1,0)))-INDIRECT(CONCATENATE("'2018-11'!M",TEXT(MATCH($C9,'2018-11'!$C$2:$C$100,0)+1,0))))</f>
        <v>64021844.610000014</v>
      </c>
      <c r="N9" s="17">
        <f ca="1">IF(OR(INDIRECT(CONCATENATE("'2018-12'!N",TEXT(MATCH($C9,'2018-12'!$C$2:$C$100,0)+1,0)))="",INDIRECT(CONCATENATE("'2018-11'!N",TEXT(MATCH($C9,'2018-11'!$C$2:$C$100,0)+1,0)))="",AND(INDIRECT(CONCATENATE("'2018-12'!N",TEXT(MATCH($C9,'2018-12'!$C$2:$C$100,0)+1,0)))="",INDIRECT(CONCATENATE("'2018-11'!N",TEXT(MATCH($C9,'2018-11'!$C$2:$C$100,0)+1,0)))="")),"Н/Д",INDIRECT(CONCATENATE("'2018-12'!N",TEXT(MATCH($C9,'2018-12'!$C$2:$C$100,0)+1,0)))-INDIRECT(CONCATENATE("'2018-11'!NE",TEXT(MATCH($C9,'2018-11'!$C$2:$C$100,0)+1,0))))</f>
        <v>282547915.68000001</v>
      </c>
      <c r="O9" s="17">
        <f ca="1">IF(OR(INDIRECT(CONCATENATE("'2018-12'!O",TEXT(MATCH($C9,'2018-12'!$C$2:$C$100,0)+1,0)))="",INDIRECT(CONCATENATE("'2018-11'!O",TEXT(MATCH($C9,'2018-11'!$C$2:$C$100,0)+1,0)))="",AND(INDIRECT(CONCATENATE("'2018-12'!O",TEXT(MATCH($C9,'2018-12'!$C$2:$C$100,0)+1,0)))="",INDIRECT(CONCATENATE("'2018-11'!O",TEXT(MATCH($C9,'2018-11'!$C$2:$C$100,0)+1,0)))="")),"Н/Д",INDIRECT(CONCATENATE("'2018-12'!O",TEXT(MATCH($C9,'2018-12'!$C$2:$C$100,0)+1,0)))-INDIRECT(CONCATENATE("'2018-11'!O",TEXT(MATCH($C9,'2018-11'!$C$2:$C$100,0)+1,0))))</f>
        <v>-3722.6200000000008</v>
      </c>
      <c r="P9" s="17">
        <f ca="1">IF(OR(INDIRECT(CONCATENATE("'2018-12'!P",TEXT(MATCH($C9,'2018-12'!$C$2:$C$100,0)+1,0)))="",INDIRECT(CONCATENATE("'2018-11'!P",TEXT(MATCH($C9,'2018-11'!$C$2:$C$100,0)+1,0)))="",AND(INDIRECT(CONCATENATE("'2018-12'!P",TEXT(MATCH($C9,'2018-12'!$C$2:$C$100,0)+1,0)))="",INDIRECT(CONCATENATE("'2018-11'!P",TEXT(MATCH($C9,'2018-11'!$C$2:$C$100,0)+1,0)))="")),"Н/Д",INDIRECT(CONCATENATE("'2018-12'!P",TEXT(MATCH($C9,'2018-12'!$C$2:$C$100,0)+1,0)))-INDIRECT(CONCATENATE("'2018-11'!P",TEXT(MATCH($C9,'2018-11'!$C$2:$C$100,0)+1,0))))</f>
        <v>32203407.139999986</v>
      </c>
      <c r="Q9" s="17">
        <f ca="1">IF(OR(INDIRECT(CONCATENATE("'2018-12'!Q",TEXT(MATCH($C9,'2018-12'!$C$2:$C$100,0)+1,0)))="",INDIRECT(CONCATENATE("'2018-11'!Q",TEXT(MATCH($C9,'2018-11'!$C$2:$C$100,0)+1,0)))="",AND(INDIRECT(CONCATENATE("'2018-12'!Q",TEXT(MATCH($C9,'2018-12'!$C$2:$C$100,0)+1,0)))="",INDIRECT(CONCATENATE("'2018-11'!Q",TEXT(MATCH($C9,'2018-11'!$C$2:$C$100,0)+1,0)))="")),"Н/Д",INDIRECT(CONCATENATE("'2018-12'!Q",TEXT(MATCH($C9,'2018-12'!$C$2:$C$100,0)+1,0)))-INDIRECT(CONCATENATE("'2018-11'!Q",TEXT(MATCH($C9,'2018-11'!$C$2:$C$100,0)+1,0))))</f>
        <v>16610993.870000005</v>
      </c>
      <c r="R9" s="17">
        <f ca="1">IF(OR(INDIRECT(CONCATENATE("'2018-12'!R",TEXT(MATCH($C9,'2018-12'!$C$2:$C$100,0)+1,0)))="",INDIRECT(CONCATENATE("'2018-11'!R",TEXT(MATCH($C9,'2018-11'!$C$2:$C$100,0)+1,0)))="",AND(INDIRECT(CONCATENATE("'2018-12'!R",TEXT(MATCH($C9,'2018-12'!$C$2:$C$100,0)+1,0)))="",INDIRECT(CONCATENATE("'2018-11'!R",TEXT(MATCH($C9,'2018-11'!$C$2:$C$100,0)+1,0)))="")),"Н/Д",INDIRECT(CONCATENATE("'2018-12'!R",TEXT(MATCH($C9,'2018-12'!$C$2:$C$100,0)+1,0)))-INDIRECT(CONCATENATE("'2018-11'!R",TEXT(MATCH($C9,'2018-11'!$C$2:$C$100,0)+1,0))))</f>
        <v>92121635.159999996</v>
      </c>
      <c r="S9" s="17">
        <f ca="1">IF(OR(INDIRECT(CONCATENATE("'2018-12'!S",TEXT(MATCH($C9,'2018-12'!$C$2:$C$100,0)+1,0)))="",INDIRECT(CONCATENATE("'2018-11'!S",TEXT(MATCH($C9,'2018-11'!$C$2:$C$100,0)+1,0)))="",AND(INDIRECT(CONCATENATE("'2018-12'!S",TEXT(MATCH($C9,'2018-12'!$C$2:$C$100,0)+1,0)))="",INDIRECT(CONCATENATE("'2018-11'!S",TEXT(MATCH($C9,'2018-11'!$C$2:$C$100,0)+1,0)))="")),"Н/Д",INDIRECT(CONCATENATE("'2018-12'!S",TEXT(MATCH($C9,'2018-12'!$C$2:$C$100,0)+1,0)))-INDIRECT(CONCATENATE("'2018-11'!S",TEXT(MATCH($C9,'2018-11'!$C$2:$C$100,0)+1,0))))</f>
        <v>174780</v>
      </c>
      <c r="T9" s="17">
        <f ca="1">IF(OR(INDIRECT(CONCATENATE("'2018-12'!T",TEXT(MATCH($C9,'2018-12'!$C$2:$C$100,0)+1,0)))="",INDIRECT(CONCATENATE("'2018-11'!T",TEXT(MATCH($C9,'2018-11'!$C$2:$C$100,0)+1,0)))="",AND(INDIRECT(CONCATENATE("'2018-12'!T",TEXT(MATCH($C9,'2018-12'!$C$2:$C$100,0)+1,0)))="",INDIRECT(CONCATENATE("'2018-11'!T",TEXT(MATCH($C9,'2018-11'!$C$2:$C$100,0)+1,0)))="")),"Н/Д",INDIRECT(CONCATENATE("'2018-12'!T",TEXT(MATCH($C9,'2018-12'!$C$2:$C$100,0)+1,0)))-INDIRECT(CONCATENATE("'2018-11'!T",TEXT(MATCH($C9,'2018-11'!$C$2:$C$100,0)+1,0))))</f>
        <v>57274097.910000026</v>
      </c>
      <c r="U9" s="17">
        <f ca="1">IF(OR(INDIRECT(CONCATENATE("'2018-12'!U",TEXT(MATCH($C9,'2018-12'!$C$2:$C$100,0)+1,0)))="",INDIRECT(CONCATENATE("'2018-11'!U",TEXT(MATCH($C9,'2018-11'!$C$2:$C$100,0)+1,0)))="",AND(INDIRECT(CONCATENATE("'2018-12'!U",TEXT(MATCH($C9,'2018-12'!$C$2:$C$100,0)+1,0)))="",INDIRECT(CONCATENATE("'2018-11'!U",TEXT(MATCH($C9,'2018-11'!$C$2:$C$100,0)+1,0)))="")),"Н/Д",INDIRECT(CONCATENATE("'2018-12'!U",TEXT(MATCH($C9,'2018-12'!$C$2:$C$100,0)+1,0)))-INDIRECT(CONCATENATE("'2018-11'!U",TEXT(MATCH($C9,'2018-11'!$C$2:$C$100,0)+1,0))))</f>
        <v>6104843.549999997</v>
      </c>
      <c r="V9" s="17">
        <f ca="1">IF(OR(INDIRECT(CONCATENATE("'2018-12'!V",TEXT(MATCH($C9,'2018-12'!$C$2:$C$100,0)+1,0)))="",INDIRECT(CONCATENATE("'2018-11'!V",TEXT(MATCH($C9,'2018-11'!$C$2:$C$100,0)+1,0)))="",AND(INDIRECT(CONCATENATE("'2018-12'!V",TEXT(MATCH($C9,'2018-12'!$C$2:$C$100,0)+1,0)))="",INDIRECT(CONCATENATE("'2018-11'!V",TEXT(MATCH($C9,'2018-11'!$C$2:$C$100,0)+1,0)))="")),"Н/Д",INDIRECT(CONCATENATE("'2018-12'!V",TEXT(MATCH($C9,'2018-12'!$C$2:$C$100,0)+1,0)))-INDIRECT(CONCATENATE("'2018-11'!V",TEXT(MATCH($C9,'2018-11'!$C$2:$C$100,0)+1,0))))</f>
        <v>2585525267.9099998</v>
      </c>
      <c r="W9" s="17">
        <f ca="1">IF(OR(INDIRECT(CONCATENATE("'2018-12'!W",TEXT(MATCH($C9,'2018-12'!$C$2:$C$100,0)+1,0)))="",INDIRECT(CONCATENATE("'2018-11'!W",TEXT(MATCH($C9,'2018-11'!$C$2:$C$100,0)+1,0)))="",AND(INDIRECT(CONCATENATE("'2018-12'!W",TEXT(MATCH($C9,'2018-12'!$C$2:$C$100,0)+1,0)))="",INDIRECT(CONCATENATE("'2018-11'!W",TEXT(MATCH($C9,'2018-11'!$C$2:$C$100,0)+1,0)))="")),"Н/Д",INDIRECT(CONCATENATE("'2018-12'!W",TEXT(MATCH($C9,'2018-12'!$C$2:$C$100,0)+1,0)))-INDIRECT(CONCATENATE("'2018-11'!W",TEXT(MATCH($C9,'2018-11'!$C$2:$C$100,0)+1,0))))</f>
        <v>13466926966.910004</v>
      </c>
    </row>
    <row r="10" spans="1:23" x14ac:dyDescent="0.25">
      <c r="A10" s="2" t="s">
        <v>22</v>
      </c>
      <c r="B10" s="2" t="s">
        <v>30</v>
      </c>
      <c r="C10" s="15">
        <v>98000000</v>
      </c>
      <c r="D10" s="2" t="s">
        <v>215</v>
      </c>
      <c r="E10" s="17">
        <f ca="1">IF(OR(INDIRECT(CONCATENATE("'2018-12'!E",TEXT(MATCH($C10,'2018-12'!$C$2:$C$100,0)+1,0)))="",INDIRECT(CONCATENATE("'2018-11'!E",TEXT(MATCH($C10,'2018-11'!$C$2:$C$100,0)+1,0)))="",AND(INDIRECT(CONCATENATE("'2018-12'!E",TEXT(MATCH($C10,'2018-12'!$C$2:$C$100,0)+1,0)))="",INDIRECT(CONCATENATE("'2018-11'!E",TEXT(MATCH($C10,'2018-11'!$C$2:$C$100,0)+1,0)))="")),"Н/Д",INDIRECT(CONCATENATE("'2018-12'!E",TEXT(MATCH($C10,'2018-12'!$C$2:$C$100,0)+1,0)))-INDIRECT(CONCATENATE("'2018-11'!E",TEXT(MATCH($C10,'2018-11'!$C$2:$C$100,0)+1,0))))</f>
        <v>30574440772.059998</v>
      </c>
      <c r="F10" s="17">
        <f ca="1">IF(OR(INDIRECT(CONCATENATE("'2018-12'!F",TEXT(MATCH($C10,'2018-12'!$C$2:$C$100,0)+1,0)))="",INDIRECT(CONCATENATE("'2018-11'!F",TEXT(MATCH($C10,'2018-11'!$C$2:$C$100,0)+1,0)))="",AND(INDIRECT(CONCATENATE("'2018-12'!F",TEXT(MATCH($C10,'2018-12'!$C$2:$C$100,0)+1,0)))="",INDIRECT(CONCATENATE("'2018-11'!F",TEXT(MATCH($C10,'2018-11'!$C$2:$C$100,0)+1,0)))="")),"Н/Д",INDIRECT(CONCATENATE("'2018-12'!F",TEXT(MATCH($C10,'2018-12'!$C$2:$C$100,0)+1,0)))-INDIRECT(CONCATENATE("'2018-11'!F",TEXT(MATCH($C10,'2018-11'!$C$2:$C$100,0)+1,0))))</f>
        <v>23812067761.73999</v>
      </c>
      <c r="G10" s="17">
        <f ca="1">IF(OR(INDIRECT(CONCATENATE("'2018-12'!G",TEXT(MATCH($C10,'2018-12'!$C$2:$C$100,0)+1,0)))="",INDIRECT(CONCATENATE("'2018-11'!G",TEXT(MATCH($C10,'2018-11'!$C$2:$C$100,0)+1,0)))="",AND(INDIRECT(CONCATENATE("'2018-12'!G",TEXT(MATCH($C10,'2018-12'!$C$2:$C$100,0)+1,0)))="",INDIRECT(CONCATENATE("'2018-11'!G",TEXT(MATCH($C10,'2018-11'!$C$2:$C$100,0)+1,0)))="")),"Н/Д",INDIRECT(CONCATENATE("'2018-12'!G",TEXT(MATCH($C10,'2018-12'!$C$2:$C$100,0)+1,0)))-INDIRECT(CONCATENATE("'2018-11'!G",TEXT(MATCH($C10,'2018-11'!$C$2:$C$100,0)+1,0))))</f>
        <v>2469015935.0299988</v>
      </c>
      <c r="H10" s="17">
        <f ca="1">IF(OR(INDIRECT(CONCATENATE("'2018-12'!H",TEXT(MATCH($C10,'2018-12'!$C$2:$C$100,0)+1,0)))="",INDIRECT(CONCATENATE("'2018-11'!H",TEXT(MATCH($C10,'2018-11'!$C$2:$C$100,0)+1,0)))="",AND(INDIRECT(CONCATENATE("'2018-12'!H",TEXT(MATCH($C10,'2018-12'!$C$2:$C$100,0)+1,0)))="",INDIRECT(CONCATENATE("'2018-11'!H",TEXT(MATCH($C10,'2018-11'!$C$2:$C$100,0)+1,0)))="")),"Н/Д",INDIRECT(CONCATENATE("'2018-12'!H",TEXT(MATCH($C10,'2018-12'!$C$2:$C$100,0)+1,0)))-INDIRECT(CONCATENATE("'2018-11'!H",TEXT(MATCH($C10,'2018-11'!$C$2:$C$100,0)+1,0))))</f>
        <v>3363343373.7000008</v>
      </c>
      <c r="I10" s="17">
        <f ca="1">IF(OR(INDIRECT(CONCATENATE("'2018-12'!I",TEXT(MATCH($C10,'2018-12'!$C$2:$C$100,0)+1,0)))="",INDIRECT(CONCATENATE("'2018-11'!I",TEXT(MATCH($C10,'2018-11'!$C$2:$C$100,0)+1,0)))="",AND(INDIRECT(CONCATENATE("'2018-12'!I",TEXT(MATCH($C10,'2018-12'!$C$2:$C$100,0)+1,0)))="",INDIRECT(CONCATENATE("'2018-11'!I",TEXT(MATCH($C10,'2018-11'!$C$2:$C$100,0)+1,0)))="")),"Н/Д",INDIRECT(CONCATENATE("'2018-12'!I",TEXT(MATCH($C10,'2018-12'!$C$2:$C$100,0)+1,0)))-INDIRECT(CONCATENATE("'2018-11'!I",TEXT(MATCH($C10,'2018-11'!$C$2:$C$100,0)+1,0))))</f>
        <v>356894293.71000004</v>
      </c>
      <c r="J10" s="17" t="str">
        <f ca="1">IF(OR(INDIRECT(CONCATENATE("'2018-12'!J",TEXT(MATCH($C10,'2018-12'!$C$2:$C$100,0)+1,0)))="",INDIRECT(CONCATENATE("'2018-11'!J",TEXT(MATCH($C10,'2018-11'!$C$2:$C$100,0)+1,0)))="",AND(INDIRECT(CONCATENATE("'2018-12'!J",TEXT(MATCH($C10,'2018-12'!$C$2:$C$100,0)+1,0)))="",INDIRECT(CONCATENATE("'2018-11'!J",TEXT(MATCH($C10,'2018-11'!$C$2:$C$100,0)+1,0)))="")),"Н/Д",INDIRECT(CONCATENATE("'2018-12'!J",TEXT(MATCH($C10,'2018-12'!$C$2:$C$100,0)+1,0)))-INDIRECT(CONCATENATE("'2018-11'!J",TEXT(MATCH($C10,'2018-11'!$C$2:$C$100,0)+1,0))))</f>
        <v>Н/Д</v>
      </c>
      <c r="K10" s="17">
        <f ca="1">IF(OR(INDIRECT(CONCATENATE("'2018-12'!K",TEXT(MATCH($C10,'2018-12'!$C$2:$C$100,0)+1,0)))="",INDIRECT(CONCATENATE("'2018-11'!K",TEXT(MATCH($C10,'2018-11'!$C$2:$C$100,0)+1,0)))="",AND(INDIRECT(CONCATENATE("'2018-12'!K",TEXT(MATCH($C10,'2018-12'!$C$2:$C$100,0)+1,0)))="",INDIRECT(CONCATENATE("'2018-11'!K",TEXT(MATCH($C10,'2018-11'!$C$2:$C$100,0)+1,0)))="")),"Н/Д",INDIRECT(CONCATENATE("'2018-12'!K",TEXT(MATCH($C10,'2018-12'!$C$2:$C$100,0)+1,0)))-INDIRECT(CONCATENATE("'2018-11'!K",TEXT(MATCH($C10,'2018-11'!$C$2:$C$100,0)+1,0))))</f>
        <v>116115256.57000017</v>
      </c>
      <c r="L10" s="17">
        <f ca="1">IF(OR(INDIRECT(CONCATENATE("'2018-12'!L",TEXT(MATCH($C10,'2018-12'!$C$2:$C$100,0)+1,0)))="",INDIRECT(CONCATENATE("'2018-11'!L",TEXT(MATCH($C10,'2018-11'!$C$2:$C$100,0)+1,0)))="",AND(INDIRECT(CONCATENATE("'2018-12'!L",TEXT(MATCH($C10,'2018-12'!$C$2:$C$100,0)+1,0)))="",INDIRECT(CONCATENATE("'2018-11'!L",TEXT(MATCH($C10,'2018-11'!$C$2:$C$100,0)+1,0)))="")),"Н/Д",INDIRECT(CONCATENATE("'2018-12'!L",TEXT(MATCH($C10,'2018-12'!$C$2:$C$100,0)+1,0)))-INDIRECT(CONCATENATE("'2018-11'!L",TEXT(MATCH($C10,'2018-11'!$C$2:$C$100,0)+1,0))))</f>
        <v>521080830.46000099</v>
      </c>
      <c r="M10" s="17">
        <f ca="1">IF(OR(INDIRECT(CONCATENATE("'2018-12'!M",TEXT(MATCH($C10,'2018-12'!$C$2:$C$100,0)+1,0)))="",INDIRECT(CONCATENATE("'2018-11'!M",TEXT(MATCH($C10,'2018-11'!$C$2:$C$100,0)+1,0)))="",AND(INDIRECT(CONCATENATE("'2018-12'!M",TEXT(MATCH($C10,'2018-12'!$C$2:$C$100,0)+1,0)))="",INDIRECT(CONCATENATE("'2018-11'!M",TEXT(MATCH($C10,'2018-11'!$C$2:$C$100,0)+1,0)))="")),"Н/Д",INDIRECT(CONCATENATE("'2018-12'!M",TEXT(MATCH($C10,'2018-12'!$C$2:$C$100,0)+1,0)))-INDIRECT(CONCATENATE("'2018-11'!M",TEXT(MATCH($C10,'2018-11'!$C$2:$C$100,0)+1,0))))</f>
        <v>1775098489.7600002</v>
      </c>
      <c r="N10" s="17">
        <f ca="1">IF(OR(INDIRECT(CONCATENATE("'2018-12'!N",TEXT(MATCH($C10,'2018-12'!$C$2:$C$100,0)+1,0)))="",INDIRECT(CONCATENATE("'2018-11'!N",TEXT(MATCH($C10,'2018-11'!$C$2:$C$100,0)+1,0)))="",AND(INDIRECT(CONCATENATE("'2018-12'!N",TEXT(MATCH($C10,'2018-12'!$C$2:$C$100,0)+1,0)))="",INDIRECT(CONCATENATE("'2018-11'!N",TEXT(MATCH($C10,'2018-11'!$C$2:$C$100,0)+1,0)))="")),"Н/Д",INDIRECT(CONCATENATE("'2018-12'!N",TEXT(MATCH($C10,'2018-12'!$C$2:$C$100,0)+1,0)))-INDIRECT(CONCATENATE("'2018-11'!NE",TEXT(MATCH($C10,'2018-11'!$C$2:$C$100,0)+1,0))))</f>
        <v>343738505.13</v>
      </c>
      <c r="O10" s="17">
        <f ca="1">IF(OR(INDIRECT(CONCATENATE("'2018-12'!O",TEXT(MATCH($C10,'2018-12'!$C$2:$C$100,0)+1,0)))="",INDIRECT(CONCATENATE("'2018-11'!O",TEXT(MATCH($C10,'2018-11'!$C$2:$C$100,0)+1,0)))="",AND(INDIRECT(CONCATENATE("'2018-12'!O",TEXT(MATCH($C10,'2018-12'!$C$2:$C$100,0)+1,0)))="",INDIRECT(CONCATENATE("'2018-11'!O",TEXT(MATCH($C10,'2018-11'!$C$2:$C$100,0)+1,0)))="")),"Н/Д",INDIRECT(CONCATENATE("'2018-12'!O",TEXT(MATCH($C10,'2018-12'!$C$2:$C$100,0)+1,0)))-INDIRECT(CONCATENATE("'2018-11'!O",TEXT(MATCH($C10,'2018-11'!$C$2:$C$100,0)+1,0))))</f>
        <v>9422.9400000000023</v>
      </c>
      <c r="P10" s="17">
        <f ca="1">IF(OR(INDIRECT(CONCATENATE("'2018-12'!P",TEXT(MATCH($C10,'2018-12'!$C$2:$C$100,0)+1,0)))="",INDIRECT(CONCATENATE("'2018-11'!P",TEXT(MATCH($C10,'2018-11'!$C$2:$C$100,0)+1,0)))="",AND(INDIRECT(CONCATENATE("'2018-12'!P",TEXT(MATCH($C10,'2018-12'!$C$2:$C$100,0)+1,0)))="",INDIRECT(CONCATENATE("'2018-11'!P",TEXT(MATCH($C10,'2018-11'!$C$2:$C$100,0)+1,0)))="")),"Н/Д",INDIRECT(CONCATENATE("'2018-12'!P",TEXT(MATCH($C10,'2018-12'!$C$2:$C$100,0)+1,0)))-INDIRECT(CONCATENATE("'2018-11'!P",TEXT(MATCH($C10,'2018-11'!$C$2:$C$100,0)+1,0))))</f>
        <v>14481775575.9</v>
      </c>
      <c r="Q10" s="17">
        <f ca="1">IF(OR(INDIRECT(CONCATENATE("'2018-12'!Q",TEXT(MATCH($C10,'2018-12'!$C$2:$C$100,0)+1,0)))="",INDIRECT(CONCATENATE("'2018-11'!Q",TEXT(MATCH($C10,'2018-11'!$C$2:$C$100,0)+1,0)))="",AND(INDIRECT(CONCATENATE("'2018-12'!Q",TEXT(MATCH($C10,'2018-12'!$C$2:$C$100,0)+1,0)))="",INDIRECT(CONCATENATE("'2018-11'!Q",TEXT(MATCH($C10,'2018-11'!$C$2:$C$100,0)+1,0)))="")),"Н/Д",INDIRECT(CONCATENATE("'2018-12'!Q",TEXT(MATCH($C10,'2018-12'!$C$2:$C$100,0)+1,0)))-INDIRECT(CONCATENATE("'2018-11'!Q",TEXT(MATCH($C10,'2018-11'!$C$2:$C$100,0)+1,0))))</f>
        <v>213477482.5999999</v>
      </c>
      <c r="R10" s="17">
        <f ca="1">IF(OR(INDIRECT(CONCATENATE("'2018-12'!R",TEXT(MATCH($C10,'2018-12'!$C$2:$C$100,0)+1,0)))="",INDIRECT(CONCATENATE("'2018-11'!R",TEXT(MATCH($C10,'2018-11'!$C$2:$C$100,0)+1,0)))="",AND(INDIRECT(CONCATENATE("'2018-12'!R",TEXT(MATCH($C10,'2018-12'!$C$2:$C$100,0)+1,0)))="",INDIRECT(CONCATENATE("'2018-11'!R",TEXT(MATCH($C10,'2018-11'!$C$2:$C$100,0)+1,0)))="")),"Н/Д",INDIRECT(CONCATENATE("'2018-12'!R",TEXT(MATCH($C10,'2018-12'!$C$2:$C$100,0)+1,0)))-INDIRECT(CONCATENATE("'2018-11'!R",TEXT(MATCH($C10,'2018-11'!$C$2:$C$100,0)+1,0))))</f>
        <v>10433870.889999986</v>
      </c>
      <c r="S10" s="17">
        <f ca="1">IF(OR(INDIRECT(CONCATENATE("'2018-12'!S",TEXT(MATCH($C10,'2018-12'!$C$2:$C$100,0)+1,0)))="",INDIRECT(CONCATENATE("'2018-11'!S",TEXT(MATCH($C10,'2018-11'!$C$2:$C$100,0)+1,0)))="",AND(INDIRECT(CONCATENATE("'2018-12'!S",TEXT(MATCH($C10,'2018-12'!$C$2:$C$100,0)+1,0)))="",INDIRECT(CONCATENATE("'2018-11'!S",TEXT(MATCH($C10,'2018-11'!$C$2:$C$100,0)+1,0)))="")),"Н/Д",INDIRECT(CONCATENATE("'2018-12'!S",TEXT(MATCH($C10,'2018-12'!$C$2:$C$100,0)+1,0)))-INDIRECT(CONCATENATE("'2018-11'!S",TEXT(MATCH($C10,'2018-11'!$C$2:$C$100,0)+1,0))))</f>
        <v>10358</v>
      </c>
      <c r="T10" s="17">
        <f ca="1">IF(OR(INDIRECT(CONCATENATE("'2018-12'!T",TEXT(MATCH($C10,'2018-12'!$C$2:$C$100,0)+1,0)))="",INDIRECT(CONCATENATE("'2018-11'!T",TEXT(MATCH($C10,'2018-11'!$C$2:$C$100,0)+1,0)))="",AND(INDIRECT(CONCATENATE("'2018-12'!T",TEXT(MATCH($C10,'2018-12'!$C$2:$C$100,0)+1,0)))="",INDIRECT(CONCATENATE("'2018-11'!T",TEXT(MATCH($C10,'2018-11'!$C$2:$C$100,0)+1,0)))="")),"Н/Д",INDIRECT(CONCATENATE("'2018-12'!T",TEXT(MATCH($C10,'2018-12'!$C$2:$C$100,0)+1,0)))-INDIRECT(CONCATENATE("'2018-11'!T",TEXT(MATCH($C10,'2018-11'!$C$2:$C$100,0)+1,0))))</f>
        <v>65652090.980000019</v>
      </c>
      <c r="U10" s="17">
        <f ca="1">IF(OR(INDIRECT(CONCATENATE("'2018-12'!U",TEXT(MATCH($C10,'2018-12'!$C$2:$C$100,0)+1,0)))="",INDIRECT(CONCATENATE("'2018-11'!U",TEXT(MATCH($C10,'2018-11'!$C$2:$C$100,0)+1,0)))="",AND(INDIRECT(CONCATENATE("'2018-12'!U",TEXT(MATCH($C10,'2018-12'!$C$2:$C$100,0)+1,0)))="",INDIRECT(CONCATENATE("'2018-11'!U",TEXT(MATCH($C10,'2018-11'!$C$2:$C$100,0)+1,0)))="")),"Н/Д",INDIRECT(CONCATENATE("'2018-12'!U",TEXT(MATCH($C10,'2018-12'!$C$2:$C$100,0)+1,0)))-INDIRECT(CONCATENATE("'2018-11'!U",TEXT(MATCH($C10,'2018-11'!$C$2:$C$100,0)+1,0))))</f>
        <v>165583348.76999998</v>
      </c>
      <c r="V10" s="17">
        <f ca="1">IF(OR(INDIRECT(CONCATENATE("'2018-12'!V",TEXT(MATCH($C10,'2018-12'!$C$2:$C$100,0)+1,0)))="",INDIRECT(CONCATENATE("'2018-11'!V",TEXT(MATCH($C10,'2018-11'!$C$2:$C$100,0)+1,0)))="",AND(INDIRECT(CONCATENATE("'2018-12'!V",TEXT(MATCH($C10,'2018-12'!$C$2:$C$100,0)+1,0)))="",INDIRECT(CONCATENATE("'2018-11'!V",TEXT(MATCH($C10,'2018-11'!$C$2:$C$100,0)+1,0)))="")),"Н/Д",INDIRECT(CONCATENATE("'2018-12'!V",TEXT(MATCH($C10,'2018-12'!$C$2:$C$100,0)+1,0)))-INDIRECT(CONCATENATE("'2018-11'!V",TEXT(MATCH($C10,'2018-11'!$C$2:$C$100,0)+1,0))))</f>
        <v>6762373010.3200073</v>
      </c>
      <c r="W10" s="17">
        <f ca="1">IF(OR(INDIRECT(CONCATENATE("'2018-12'!W",TEXT(MATCH($C10,'2018-12'!$C$2:$C$100,0)+1,0)))="",INDIRECT(CONCATENATE("'2018-11'!W",TEXT(MATCH($C10,'2018-11'!$C$2:$C$100,0)+1,0)))="",AND(INDIRECT(CONCATENATE("'2018-12'!W",TEXT(MATCH($C10,'2018-12'!$C$2:$C$100,0)+1,0)))="",INDIRECT(CONCATENATE("'2018-11'!W",TEXT(MATCH($C10,'2018-11'!$C$2:$C$100,0)+1,0)))="")),"Н/Д",INDIRECT(CONCATENATE("'2018-12'!W",TEXT(MATCH($C10,'2018-12'!$C$2:$C$100,0)+1,0)))-INDIRECT(CONCATENATE("'2018-11'!W",TEXT(MATCH($C10,'2018-11'!$C$2:$C$100,0)+1,0))))</f>
        <v>84718678106.909973</v>
      </c>
    </row>
    <row r="11" spans="1:23" x14ac:dyDescent="0.25">
      <c r="A11" s="2" t="s">
        <v>22</v>
      </c>
      <c r="B11" s="2" t="s">
        <v>31</v>
      </c>
      <c r="C11" s="15">
        <v>64000000</v>
      </c>
      <c r="D11" s="2" t="s">
        <v>215</v>
      </c>
      <c r="E11" s="17">
        <f ca="1">IF(OR(INDIRECT(CONCATENATE("'2018-12'!E",TEXT(MATCH($C11,'2018-12'!$C$2:$C$100,0)+1,0)))="",INDIRECT(CONCATENATE("'2018-11'!E",TEXT(MATCH($C11,'2018-11'!$C$2:$C$100,0)+1,0)))="",AND(INDIRECT(CONCATENATE("'2018-12'!E",TEXT(MATCH($C11,'2018-12'!$C$2:$C$100,0)+1,0)))="",INDIRECT(CONCATENATE("'2018-11'!E",TEXT(MATCH($C11,'2018-11'!$C$2:$C$100,0)+1,0)))="")),"Н/Д",INDIRECT(CONCATENATE("'2018-12'!E",TEXT(MATCH($C11,'2018-12'!$C$2:$C$100,0)+1,0)))-INDIRECT(CONCATENATE("'2018-11'!E",TEXT(MATCH($C11,'2018-11'!$C$2:$C$100,0)+1,0))))</f>
        <v>12043907878.669998</v>
      </c>
      <c r="F11" s="17">
        <f ca="1">IF(OR(INDIRECT(CONCATENATE("'2018-12'!F",TEXT(MATCH($C11,'2018-12'!$C$2:$C$100,0)+1,0)))="",INDIRECT(CONCATENATE("'2018-11'!F",TEXT(MATCH($C11,'2018-11'!$C$2:$C$100,0)+1,0)))="",AND(INDIRECT(CONCATENATE("'2018-12'!F",TEXT(MATCH($C11,'2018-12'!$C$2:$C$100,0)+1,0)))="",INDIRECT(CONCATENATE("'2018-11'!F",TEXT(MATCH($C11,'2018-11'!$C$2:$C$100,0)+1,0)))="")),"Н/Д",INDIRECT(CONCATENATE("'2018-12'!F",TEXT(MATCH($C11,'2018-12'!$C$2:$C$100,0)+1,0)))-INDIRECT(CONCATENATE("'2018-11'!F",TEXT(MATCH($C11,'2018-11'!$C$2:$C$100,0)+1,0))))</f>
        <v>9683956818.8999939</v>
      </c>
      <c r="G11" s="17">
        <f ca="1">IF(OR(INDIRECT(CONCATENATE("'2018-12'!G",TEXT(MATCH($C11,'2018-12'!$C$2:$C$100,0)+1,0)))="",INDIRECT(CONCATENATE("'2018-11'!G",TEXT(MATCH($C11,'2018-11'!$C$2:$C$100,0)+1,0)))="",AND(INDIRECT(CONCATENATE("'2018-12'!G",TEXT(MATCH($C11,'2018-12'!$C$2:$C$100,0)+1,0)))="",INDIRECT(CONCATENATE("'2018-11'!G",TEXT(MATCH($C11,'2018-11'!$C$2:$C$100,0)+1,0)))="")),"Н/Д",INDIRECT(CONCATENATE("'2018-12'!G",TEXT(MATCH($C11,'2018-12'!$C$2:$C$100,0)+1,0)))-INDIRECT(CONCATENATE("'2018-11'!G",TEXT(MATCH($C11,'2018-11'!$C$2:$C$100,0)+1,0))))</f>
        <v>1713396419</v>
      </c>
      <c r="H11" s="17">
        <f ca="1">IF(OR(INDIRECT(CONCATENATE("'2018-12'!H",TEXT(MATCH($C11,'2018-12'!$C$2:$C$100,0)+1,0)))="",INDIRECT(CONCATENATE("'2018-11'!H",TEXT(MATCH($C11,'2018-11'!$C$2:$C$100,0)+1,0)))="",AND(INDIRECT(CONCATENATE("'2018-12'!H",TEXT(MATCH($C11,'2018-12'!$C$2:$C$100,0)+1,0)))="",INDIRECT(CONCATENATE("'2018-11'!H",TEXT(MATCH($C11,'2018-11'!$C$2:$C$100,0)+1,0)))="")),"Н/Д",INDIRECT(CONCATENATE("'2018-12'!H",TEXT(MATCH($C11,'2018-12'!$C$2:$C$100,0)+1,0)))-INDIRECT(CONCATENATE("'2018-11'!H",TEXT(MATCH($C11,'2018-11'!$C$2:$C$100,0)+1,0))))</f>
        <v>2198345666.6099968</v>
      </c>
      <c r="I11" s="17">
        <f ca="1">IF(OR(INDIRECT(CONCATENATE("'2018-12'!I",TEXT(MATCH($C11,'2018-12'!$C$2:$C$100,0)+1,0)))="",INDIRECT(CONCATENATE("'2018-11'!I",TEXT(MATCH($C11,'2018-11'!$C$2:$C$100,0)+1,0)))="",AND(INDIRECT(CONCATENATE("'2018-12'!I",TEXT(MATCH($C11,'2018-12'!$C$2:$C$100,0)+1,0)))="",INDIRECT(CONCATENATE("'2018-11'!I",TEXT(MATCH($C11,'2018-11'!$C$2:$C$100,0)+1,0)))="")),"Н/Д",INDIRECT(CONCATENATE("'2018-12'!I",TEXT(MATCH($C11,'2018-12'!$C$2:$C$100,0)+1,0)))-INDIRECT(CONCATENATE("'2018-11'!I",TEXT(MATCH($C11,'2018-11'!$C$2:$C$100,0)+1,0))))</f>
        <v>146121949.06999993</v>
      </c>
      <c r="J11" s="17" t="str">
        <f ca="1">IF(OR(INDIRECT(CONCATENATE("'2018-12'!J",TEXT(MATCH($C11,'2018-12'!$C$2:$C$100,0)+1,0)))="",INDIRECT(CONCATENATE("'2018-11'!J",TEXT(MATCH($C11,'2018-11'!$C$2:$C$100,0)+1,0)))="",AND(INDIRECT(CONCATENATE("'2018-12'!J",TEXT(MATCH($C11,'2018-12'!$C$2:$C$100,0)+1,0)))="",INDIRECT(CONCATENATE("'2018-11'!J",TEXT(MATCH($C11,'2018-11'!$C$2:$C$100,0)+1,0)))="")),"Н/Д",INDIRECT(CONCATENATE("'2018-12'!J",TEXT(MATCH($C11,'2018-12'!$C$2:$C$100,0)+1,0)))-INDIRECT(CONCATENATE("'2018-11'!J",TEXT(MATCH($C11,'2018-11'!$C$2:$C$100,0)+1,0))))</f>
        <v>Н/Д</v>
      </c>
      <c r="K11" s="17">
        <f ca="1">IF(OR(INDIRECT(CONCATENATE("'2018-12'!K",TEXT(MATCH($C11,'2018-12'!$C$2:$C$100,0)+1,0)))="",INDIRECT(CONCATENATE("'2018-11'!K",TEXT(MATCH($C11,'2018-11'!$C$2:$C$100,0)+1,0)))="",AND(INDIRECT(CONCATENATE("'2018-12'!K",TEXT(MATCH($C11,'2018-12'!$C$2:$C$100,0)+1,0)))="",INDIRECT(CONCATENATE("'2018-11'!K",TEXT(MATCH($C11,'2018-11'!$C$2:$C$100,0)+1,0)))="")),"Н/Д",INDIRECT(CONCATENATE("'2018-12'!K",TEXT(MATCH($C11,'2018-12'!$C$2:$C$100,0)+1,0)))-INDIRECT(CONCATENATE("'2018-11'!K",TEXT(MATCH($C11,'2018-11'!$C$2:$C$100,0)+1,0))))</f>
        <v>100634429.52999973</v>
      </c>
      <c r="L11" s="17">
        <f ca="1">IF(OR(INDIRECT(CONCATENATE("'2018-12'!L",TEXT(MATCH($C11,'2018-12'!$C$2:$C$100,0)+1,0)))="",INDIRECT(CONCATENATE("'2018-11'!L",TEXT(MATCH($C11,'2018-11'!$C$2:$C$100,0)+1,0)))="",AND(INDIRECT(CONCATENATE("'2018-12'!L",TEXT(MATCH($C11,'2018-12'!$C$2:$C$100,0)+1,0)))="",INDIRECT(CONCATENATE("'2018-11'!L",TEXT(MATCH($C11,'2018-11'!$C$2:$C$100,0)+1,0)))="")),"Н/Д",INDIRECT(CONCATENATE("'2018-12'!L",TEXT(MATCH($C11,'2018-12'!$C$2:$C$100,0)+1,0)))-INDIRECT(CONCATENATE("'2018-11'!L",TEXT(MATCH($C11,'2018-11'!$C$2:$C$100,0)+1,0))))</f>
        <v>342000473.10000038</v>
      </c>
      <c r="M11" s="17">
        <f ca="1">IF(OR(INDIRECT(CONCATENATE("'2018-12'!M",TEXT(MATCH($C11,'2018-12'!$C$2:$C$100,0)+1,0)))="",INDIRECT(CONCATENATE("'2018-11'!M",TEXT(MATCH($C11,'2018-11'!$C$2:$C$100,0)+1,0)))="",AND(INDIRECT(CONCATENATE("'2018-12'!M",TEXT(MATCH($C11,'2018-12'!$C$2:$C$100,0)+1,0)))="",INDIRECT(CONCATENATE("'2018-11'!M",TEXT(MATCH($C11,'2018-11'!$C$2:$C$100,0)+1,0)))="")),"Н/Д",INDIRECT(CONCATENATE("'2018-12'!M",TEXT(MATCH($C11,'2018-12'!$C$2:$C$100,0)+1,0)))-INDIRECT(CONCATENATE("'2018-11'!M",TEXT(MATCH($C11,'2018-11'!$C$2:$C$100,0)+1,0))))</f>
        <v>306490381.97000003</v>
      </c>
      <c r="N11" s="17">
        <f ca="1">IF(OR(INDIRECT(CONCATENATE("'2018-12'!N",TEXT(MATCH($C11,'2018-12'!$C$2:$C$100,0)+1,0)))="",INDIRECT(CONCATENATE("'2018-11'!N",TEXT(MATCH($C11,'2018-11'!$C$2:$C$100,0)+1,0)))="",AND(INDIRECT(CONCATENATE("'2018-12'!N",TEXT(MATCH($C11,'2018-12'!$C$2:$C$100,0)+1,0)))="",INDIRECT(CONCATENATE("'2018-11'!N",TEXT(MATCH($C11,'2018-11'!$C$2:$C$100,0)+1,0)))="")),"Н/Д",INDIRECT(CONCATENATE("'2018-12'!N",TEXT(MATCH($C11,'2018-12'!$C$2:$C$100,0)+1,0)))-INDIRECT(CONCATENATE("'2018-11'!NE",TEXT(MATCH($C11,'2018-11'!$C$2:$C$100,0)+1,0))))</f>
        <v>219643363.47999999</v>
      </c>
      <c r="O11" s="17">
        <f ca="1">IF(OR(INDIRECT(CONCATENATE("'2018-12'!O",TEXT(MATCH($C11,'2018-12'!$C$2:$C$100,0)+1,0)))="",INDIRECT(CONCATENATE("'2018-11'!O",TEXT(MATCH($C11,'2018-11'!$C$2:$C$100,0)+1,0)))="",AND(INDIRECT(CONCATENATE("'2018-12'!O",TEXT(MATCH($C11,'2018-12'!$C$2:$C$100,0)+1,0)))="",INDIRECT(CONCATENATE("'2018-11'!O",TEXT(MATCH($C11,'2018-11'!$C$2:$C$100,0)+1,0)))="")),"Н/Д",INDIRECT(CONCATENATE("'2018-12'!O",TEXT(MATCH($C11,'2018-12'!$C$2:$C$100,0)+1,0)))-INDIRECT(CONCATENATE("'2018-11'!O",TEXT(MATCH($C11,'2018-11'!$C$2:$C$100,0)+1,0))))</f>
        <v>920.03000000002794</v>
      </c>
      <c r="P11" s="17">
        <f ca="1">IF(OR(INDIRECT(CONCATENATE("'2018-12'!P",TEXT(MATCH($C11,'2018-12'!$C$2:$C$100,0)+1,0)))="",INDIRECT(CONCATENATE("'2018-11'!P",TEXT(MATCH($C11,'2018-11'!$C$2:$C$100,0)+1,0)))="",AND(INDIRECT(CONCATENATE("'2018-12'!P",TEXT(MATCH($C11,'2018-12'!$C$2:$C$100,0)+1,0)))="",INDIRECT(CONCATENATE("'2018-11'!P",TEXT(MATCH($C11,'2018-11'!$C$2:$C$100,0)+1,0)))="")),"Н/Д",INDIRECT(CONCATENATE("'2018-12'!P",TEXT(MATCH($C11,'2018-12'!$C$2:$C$100,0)+1,0)))-INDIRECT(CONCATENATE("'2018-11'!P",TEXT(MATCH($C11,'2018-11'!$C$2:$C$100,0)+1,0))))</f>
        <v>429324212.77999973</v>
      </c>
      <c r="Q11" s="17">
        <f ca="1">IF(OR(INDIRECT(CONCATENATE("'2018-12'!Q",TEXT(MATCH($C11,'2018-12'!$C$2:$C$100,0)+1,0)))="",INDIRECT(CONCATENATE("'2018-11'!Q",TEXT(MATCH($C11,'2018-11'!$C$2:$C$100,0)+1,0)))="",AND(INDIRECT(CONCATENATE("'2018-12'!Q",TEXT(MATCH($C11,'2018-12'!$C$2:$C$100,0)+1,0)))="",INDIRECT(CONCATENATE("'2018-11'!Q",TEXT(MATCH($C11,'2018-11'!$C$2:$C$100,0)+1,0)))="")),"Н/Д",INDIRECT(CONCATENATE("'2018-12'!Q",TEXT(MATCH($C11,'2018-12'!$C$2:$C$100,0)+1,0)))-INDIRECT(CONCATENATE("'2018-11'!Q",TEXT(MATCH($C11,'2018-11'!$C$2:$C$100,0)+1,0))))</f>
        <v>10265626.199999988</v>
      </c>
      <c r="R11" s="17">
        <f ca="1">IF(OR(INDIRECT(CONCATENATE("'2018-12'!R",TEXT(MATCH($C11,'2018-12'!$C$2:$C$100,0)+1,0)))="",INDIRECT(CONCATENATE("'2018-11'!R",TEXT(MATCH($C11,'2018-11'!$C$2:$C$100,0)+1,0)))="",AND(INDIRECT(CONCATENATE("'2018-12'!R",TEXT(MATCH($C11,'2018-12'!$C$2:$C$100,0)+1,0)))="",INDIRECT(CONCATENATE("'2018-11'!R",TEXT(MATCH($C11,'2018-11'!$C$2:$C$100,0)+1,0)))="")),"Н/Д",INDIRECT(CONCATENATE("'2018-12'!R",TEXT(MATCH($C11,'2018-12'!$C$2:$C$100,0)+1,0)))-INDIRECT(CONCATENATE("'2018-11'!R",TEXT(MATCH($C11,'2018-11'!$C$2:$C$100,0)+1,0))))</f>
        <v>4274506851.3799973</v>
      </c>
      <c r="S11" s="17">
        <f ca="1">IF(OR(INDIRECT(CONCATENATE("'2018-12'!S",TEXT(MATCH($C11,'2018-12'!$C$2:$C$100,0)+1,0)))="",INDIRECT(CONCATENATE("'2018-11'!S",TEXT(MATCH($C11,'2018-11'!$C$2:$C$100,0)+1,0)))="",AND(INDIRECT(CONCATENATE("'2018-12'!S",TEXT(MATCH($C11,'2018-12'!$C$2:$C$100,0)+1,0)))="",INDIRECT(CONCATENATE("'2018-11'!S",TEXT(MATCH($C11,'2018-11'!$C$2:$C$100,0)+1,0)))="")),"Н/Д",INDIRECT(CONCATENATE("'2018-12'!S",TEXT(MATCH($C11,'2018-12'!$C$2:$C$100,0)+1,0)))-INDIRECT(CONCATENATE("'2018-11'!S",TEXT(MATCH($C11,'2018-11'!$C$2:$C$100,0)+1,0))))</f>
        <v>64254</v>
      </c>
      <c r="T11" s="17">
        <f ca="1">IF(OR(INDIRECT(CONCATENATE("'2018-12'!T",TEXT(MATCH($C11,'2018-12'!$C$2:$C$100,0)+1,0)))="",INDIRECT(CONCATENATE("'2018-11'!T",TEXT(MATCH($C11,'2018-11'!$C$2:$C$100,0)+1,0)))="",AND(INDIRECT(CONCATENATE("'2018-12'!T",TEXT(MATCH($C11,'2018-12'!$C$2:$C$100,0)+1,0)))="",INDIRECT(CONCATENATE("'2018-11'!T",TEXT(MATCH($C11,'2018-11'!$C$2:$C$100,0)+1,0)))="")),"Н/Д",INDIRECT(CONCATENATE("'2018-12'!T",TEXT(MATCH($C11,'2018-12'!$C$2:$C$100,0)+1,0)))-INDIRECT(CONCATENATE("'2018-11'!T",TEXT(MATCH($C11,'2018-11'!$C$2:$C$100,0)+1,0))))</f>
        <v>52826428.060000062</v>
      </c>
      <c r="U11" s="17">
        <f ca="1">IF(OR(INDIRECT(CONCATENATE("'2018-12'!U",TEXT(MATCH($C11,'2018-12'!$C$2:$C$100,0)+1,0)))="",INDIRECT(CONCATENATE("'2018-11'!U",TEXT(MATCH($C11,'2018-11'!$C$2:$C$100,0)+1,0)))="",AND(INDIRECT(CONCATENATE("'2018-12'!U",TEXT(MATCH($C11,'2018-12'!$C$2:$C$100,0)+1,0)))="",INDIRECT(CONCATENATE("'2018-11'!U",TEXT(MATCH($C11,'2018-11'!$C$2:$C$100,0)+1,0)))="")),"Н/Д",INDIRECT(CONCATENATE("'2018-12'!U",TEXT(MATCH($C11,'2018-12'!$C$2:$C$100,0)+1,0)))-INDIRECT(CONCATENATE("'2018-11'!U",TEXT(MATCH($C11,'2018-11'!$C$2:$C$100,0)+1,0))))</f>
        <v>57672162.079999998</v>
      </c>
      <c r="V11" s="17">
        <f ca="1">IF(OR(INDIRECT(CONCATENATE("'2018-12'!V",TEXT(MATCH($C11,'2018-12'!$C$2:$C$100,0)+1,0)))="",INDIRECT(CONCATENATE("'2018-11'!V",TEXT(MATCH($C11,'2018-11'!$C$2:$C$100,0)+1,0)))="",AND(INDIRECT(CONCATENATE("'2018-12'!V",TEXT(MATCH($C11,'2018-12'!$C$2:$C$100,0)+1,0)))="",INDIRECT(CONCATENATE("'2018-11'!V",TEXT(MATCH($C11,'2018-11'!$C$2:$C$100,0)+1,0)))="")),"Н/Д",INDIRECT(CONCATENATE("'2018-12'!V",TEXT(MATCH($C11,'2018-12'!$C$2:$C$100,0)+1,0)))-INDIRECT(CONCATENATE("'2018-11'!V",TEXT(MATCH($C11,'2018-11'!$C$2:$C$100,0)+1,0))))</f>
        <v>2359951059.7700005</v>
      </c>
      <c r="W11" s="17">
        <f ca="1">IF(OR(INDIRECT(CONCATENATE("'2018-12'!W",TEXT(MATCH($C11,'2018-12'!$C$2:$C$100,0)+1,0)))="",INDIRECT(CONCATENATE("'2018-11'!W",TEXT(MATCH($C11,'2018-11'!$C$2:$C$100,0)+1,0)))="",AND(INDIRECT(CONCATENATE("'2018-12'!W",TEXT(MATCH($C11,'2018-12'!$C$2:$C$100,0)+1,0)))="",INDIRECT(CONCATENATE("'2018-11'!W",TEXT(MATCH($C11,'2018-11'!$C$2:$C$100,0)+1,0)))="")),"Н/Д",INDIRECT(CONCATENATE("'2018-12'!W",TEXT(MATCH($C11,'2018-12'!$C$2:$C$100,0)+1,0)))-INDIRECT(CONCATENATE("'2018-11'!W",TEXT(MATCH($C11,'2018-11'!$C$2:$C$100,0)+1,0))))</f>
        <v>33742570113.700012</v>
      </c>
    </row>
    <row r="12" spans="1:23" x14ac:dyDescent="0.25">
      <c r="A12" s="2" t="s">
        <v>22</v>
      </c>
      <c r="B12" s="2" t="s">
        <v>32</v>
      </c>
      <c r="C12" s="15">
        <v>8000000</v>
      </c>
      <c r="D12" s="2" t="s">
        <v>215</v>
      </c>
      <c r="E12" s="17">
        <f ca="1">IF(OR(INDIRECT(CONCATENATE("'2018-12'!E",TEXT(MATCH($C12,'2018-12'!$C$2:$C$100,0)+1,0)))="",INDIRECT(CONCATENATE("'2018-11'!E",TEXT(MATCH($C12,'2018-11'!$C$2:$C$100,0)+1,0)))="",AND(INDIRECT(CONCATENATE("'2018-12'!E",TEXT(MATCH($C12,'2018-12'!$C$2:$C$100,0)+1,0)))="",INDIRECT(CONCATENATE("'2018-11'!E",TEXT(MATCH($C12,'2018-11'!$C$2:$C$100,0)+1,0)))="")),"Н/Д",INDIRECT(CONCATENATE("'2018-12'!E",TEXT(MATCH($C12,'2018-12'!$C$2:$C$100,0)+1,0)))-INDIRECT(CONCATENATE("'2018-11'!E",TEXT(MATCH($C12,'2018-11'!$C$2:$C$100,0)+1,0))))</f>
        <v>10197415729.319992</v>
      </c>
      <c r="F12" s="17">
        <f ca="1">IF(OR(INDIRECT(CONCATENATE("'2018-12'!F",TEXT(MATCH($C12,'2018-12'!$C$2:$C$100,0)+1,0)))="",INDIRECT(CONCATENATE("'2018-11'!F",TEXT(MATCH($C12,'2018-11'!$C$2:$C$100,0)+1,0)))="",AND(INDIRECT(CONCATENATE("'2018-12'!F",TEXT(MATCH($C12,'2018-12'!$C$2:$C$100,0)+1,0)))="",INDIRECT(CONCATENATE("'2018-11'!F",TEXT(MATCH($C12,'2018-11'!$C$2:$C$100,0)+1,0)))="")),"Н/Д",INDIRECT(CONCATENATE("'2018-12'!F",TEXT(MATCH($C12,'2018-12'!$C$2:$C$100,0)+1,0)))-INDIRECT(CONCATENATE("'2018-11'!F",TEXT(MATCH($C12,'2018-11'!$C$2:$C$100,0)+1,0))))</f>
        <v>7121798739.9700012</v>
      </c>
      <c r="G12" s="17">
        <f ca="1">IF(OR(INDIRECT(CONCATENATE("'2018-12'!G",TEXT(MATCH($C12,'2018-12'!$C$2:$C$100,0)+1,0)))="",INDIRECT(CONCATENATE("'2018-11'!G",TEXT(MATCH($C12,'2018-11'!$C$2:$C$100,0)+1,0)))="",AND(INDIRECT(CONCATENATE("'2018-12'!G",TEXT(MATCH($C12,'2018-12'!$C$2:$C$100,0)+1,0)))="",INDIRECT(CONCATENATE("'2018-11'!G",TEXT(MATCH($C12,'2018-11'!$C$2:$C$100,0)+1,0)))="")),"Н/Д",INDIRECT(CONCATENATE("'2018-12'!G",TEXT(MATCH($C12,'2018-12'!$C$2:$C$100,0)+1,0)))-INDIRECT(CONCATENATE("'2018-11'!G",TEXT(MATCH($C12,'2018-11'!$C$2:$C$100,0)+1,0))))</f>
        <v>337739683</v>
      </c>
      <c r="H12" s="17">
        <f ca="1">IF(OR(INDIRECT(CONCATENATE("'2018-12'!H",TEXT(MATCH($C12,'2018-12'!$C$2:$C$100,0)+1,0)))="",INDIRECT(CONCATENATE("'2018-11'!H",TEXT(MATCH($C12,'2018-11'!$C$2:$C$100,0)+1,0)))="",AND(INDIRECT(CONCATENATE("'2018-12'!H",TEXT(MATCH($C12,'2018-12'!$C$2:$C$100,0)+1,0)))="",INDIRECT(CONCATENATE("'2018-11'!H",TEXT(MATCH($C12,'2018-11'!$C$2:$C$100,0)+1,0)))="")),"Н/Д",INDIRECT(CONCATENATE("'2018-12'!H",TEXT(MATCH($C12,'2018-12'!$C$2:$C$100,0)+1,0)))-INDIRECT(CONCATENATE("'2018-11'!H",TEXT(MATCH($C12,'2018-11'!$C$2:$C$100,0)+1,0))))</f>
        <v>3492367134.6599998</v>
      </c>
      <c r="I12" s="17">
        <f ca="1">IF(OR(INDIRECT(CONCATENATE("'2018-12'!I",TEXT(MATCH($C12,'2018-12'!$C$2:$C$100,0)+1,0)))="",INDIRECT(CONCATENATE("'2018-11'!I",TEXT(MATCH($C12,'2018-11'!$C$2:$C$100,0)+1,0)))="",AND(INDIRECT(CONCATENATE("'2018-12'!I",TEXT(MATCH($C12,'2018-12'!$C$2:$C$100,0)+1,0)))="",INDIRECT(CONCATENATE("'2018-11'!I",TEXT(MATCH($C12,'2018-11'!$C$2:$C$100,0)+1,0)))="")),"Н/Д",INDIRECT(CONCATENATE("'2018-12'!I",TEXT(MATCH($C12,'2018-12'!$C$2:$C$100,0)+1,0)))-INDIRECT(CONCATENATE("'2018-11'!I",TEXT(MATCH($C12,'2018-11'!$C$2:$C$100,0)+1,0))))</f>
        <v>688714313.14999962</v>
      </c>
      <c r="J12" s="17" t="str">
        <f ca="1">IF(OR(INDIRECT(CONCATENATE("'2018-12'!J",TEXT(MATCH($C12,'2018-12'!$C$2:$C$100,0)+1,0)))="",INDIRECT(CONCATENATE("'2018-11'!J",TEXT(MATCH($C12,'2018-11'!$C$2:$C$100,0)+1,0)))="",AND(INDIRECT(CONCATENATE("'2018-12'!J",TEXT(MATCH($C12,'2018-12'!$C$2:$C$100,0)+1,0)))="",INDIRECT(CONCATENATE("'2018-11'!J",TEXT(MATCH($C12,'2018-11'!$C$2:$C$100,0)+1,0)))="")),"Н/Д",INDIRECT(CONCATENATE("'2018-12'!J",TEXT(MATCH($C12,'2018-12'!$C$2:$C$100,0)+1,0)))-INDIRECT(CONCATENATE("'2018-11'!J",TEXT(MATCH($C12,'2018-11'!$C$2:$C$100,0)+1,0))))</f>
        <v>Н/Д</v>
      </c>
      <c r="K12" s="17">
        <f ca="1">IF(OR(INDIRECT(CONCATENATE("'2018-12'!K",TEXT(MATCH($C12,'2018-12'!$C$2:$C$100,0)+1,0)))="",INDIRECT(CONCATENATE("'2018-11'!K",TEXT(MATCH($C12,'2018-11'!$C$2:$C$100,0)+1,0)))="",AND(INDIRECT(CONCATENATE("'2018-12'!K",TEXT(MATCH($C12,'2018-12'!$C$2:$C$100,0)+1,0)))="",INDIRECT(CONCATENATE("'2018-11'!K",TEXT(MATCH($C12,'2018-11'!$C$2:$C$100,0)+1,0)))="")),"Н/Д",INDIRECT(CONCATENATE("'2018-12'!K",TEXT(MATCH($C12,'2018-12'!$C$2:$C$100,0)+1,0)))-INDIRECT(CONCATENATE("'2018-11'!K",TEXT(MATCH($C12,'2018-11'!$C$2:$C$100,0)+1,0))))</f>
        <v>155863476.22999954</v>
      </c>
      <c r="L12" s="17">
        <f ca="1">IF(OR(INDIRECT(CONCATENATE("'2018-12'!L",TEXT(MATCH($C12,'2018-12'!$C$2:$C$100,0)+1,0)))="",INDIRECT(CONCATENATE("'2018-11'!L",TEXT(MATCH($C12,'2018-11'!$C$2:$C$100,0)+1,0)))="",AND(INDIRECT(CONCATENATE("'2018-12'!L",TEXT(MATCH($C12,'2018-12'!$C$2:$C$100,0)+1,0)))="",INDIRECT(CONCATENATE("'2018-11'!L",TEXT(MATCH($C12,'2018-11'!$C$2:$C$100,0)+1,0)))="")),"Н/Д",INDIRECT(CONCATENATE("'2018-12'!L",TEXT(MATCH($C12,'2018-12'!$C$2:$C$100,0)+1,0)))-INDIRECT(CONCATENATE("'2018-11'!L",TEXT(MATCH($C12,'2018-11'!$C$2:$C$100,0)+1,0))))</f>
        <v>1751136723.6199989</v>
      </c>
      <c r="M12" s="17">
        <f ca="1">IF(OR(INDIRECT(CONCATENATE("'2018-12'!M",TEXT(MATCH($C12,'2018-12'!$C$2:$C$100,0)+1,0)))="",INDIRECT(CONCATENATE("'2018-11'!M",TEXT(MATCH($C12,'2018-11'!$C$2:$C$100,0)+1,0)))="",AND(INDIRECT(CONCATENATE("'2018-12'!M",TEXT(MATCH($C12,'2018-12'!$C$2:$C$100,0)+1,0)))="",INDIRECT(CONCATENATE("'2018-11'!M",TEXT(MATCH($C12,'2018-11'!$C$2:$C$100,0)+1,0)))="")),"Н/Д",INDIRECT(CONCATENATE("'2018-12'!M",TEXT(MATCH($C12,'2018-12'!$C$2:$C$100,0)+1,0)))-INDIRECT(CONCATENATE("'2018-11'!M",TEXT(MATCH($C12,'2018-11'!$C$2:$C$100,0)+1,0))))</f>
        <v>215076304.60000014</v>
      </c>
      <c r="N12" s="17">
        <f ca="1">IF(OR(INDIRECT(CONCATENATE("'2018-12'!N",TEXT(MATCH($C12,'2018-12'!$C$2:$C$100,0)+1,0)))="",INDIRECT(CONCATENATE("'2018-11'!N",TEXT(MATCH($C12,'2018-11'!$C$2:$C$100,0)+1,0)))="",AND(INDIRECT(CONCATENATE("'2018-12'!N",TEXT(MATCH($C12,'2018-12'!$C$2:$C$100,0)+1,0)))="",INDIRECT(CONCATENATE("'2018-11'!N",TEXT(MATCH($C12,'2018-11'!$C$2:$C$100,0)+1,0)))="")),"Н/Д",INDIRECT(CONCATENATE("'2018-12'!N",TEXT(MATCH($C12,'2018-12'!$C$2:$C$100,0)+1,0)))-INDIRECT(CONCATENATE("'2018-11'!NE",TEXT(MATCH($C12,'2018-11'!$C$2:$C$100,0)+1,0))))</f>
        <v>472811647.94</v>
      </c>
      <c r="O12" s="17">
        <f ca="1">IF(OR(INDIRECT(CONCATENATE("'2018-12'!O",TEXT(MATCH($C12,'2018-12'!$C$2:$C$100,0)+1,0)))="",INDIRECT(CONCATENATE("'2018-11'!O",TEXT(MATCH($C12,'2018-11'!$C$2:$C$100,0)+1,0)))="",AND(INDIRECT(CONCATENATE("'2018-12'!O",TEXT(MATCH($C12,'2018-12'!$C$2:$C$100,0)+1,0)))="",INDIRECT(CONCATENATE("'2018-11'!O",TEXT(MATCH($C12,'2018-11'!$C$2:$C$100,0)+1,0)))="")),"Н/Д",INDIRECT(CONCATENATE("'2018-12'!O",TEXT(MATCH($C12,'2018-12'!$C$2:$C$100,0)+1,0)))-INDIRECT(CONCATENATE("'2018-11'!O",TEXT(MATCH($C12,'2018-11'!$C$2:$C$100,0)+1,0))))</f>
        <v>121460.42000000001</v>
      </c>
      <c r="P12" s="17">
        <f ca="1">IF(OR(INDIRECT(CONCATENATE("'2018-12'!P",TEXT(MATCH($C12,'2018-12'!$C$2:$C$100,0)+1,0)))="",INDIRECT(CONCATENATE("'2018-11'!P",TEXT(MATCH($C12,'2018-11'!$C$2:$C$100,0)+1,0)))="",AND(INDIRECT(CONCATENATE("'2018-12'!P",TEXT(MATCH($C12,'2018-12'!$C$2:$C$100,0)+1,0)))="",INDIRECT(CONCATENATE("'2018-11'!P",TEXT(MATCH($C12,'2018-11'!$C$2:$C$100,0)+1,0)))="")),"Н/Д",INDIRECT(CONCATENATE("'2018-12'!P",TEXT(MATCH($C12,'2018-12'!$C$2:$C$100,0)+1,0)))-INDIRECT(CONCATENATE("'2018-11'!P",TEXT(MATCH($C12,'2018-11'!$C$2:$C$100,0)+1,0))))</f>
        <v>177212600.24000025</v>
      </c>
      <c r="Q12" s="17">
        <f ca="1">IF(OR(INDIRECT(CONCATENATE("'2018-12'!Q",TEXT(MATCH($C12,'2018-12'!$C$2:$C$100,0)+1,0)))="",INDIRECT(CONCATENATE("'2018-11'!Q",TEXT(MATCH($C12,'2018-11'!$C$2:$C$100,0)+1,0)))="",AND(INDIRECT(CONCATENATE("'2018-12'!Q",TEXT(MATCH($C12,'2018-12'!$C$2:$C$100,0)+1,0)))="",INDIRECT(CONCATENATE("'2018-11'!Q",TEXT(MATCH($C12,'2018-11'!$C$2:$C$100,0)+1,0)))="")),"Н/Д",INDIRECT(CONCATENATE("'2018-12'!Q",TEXT(MATCH($C12,'2018-12'!$C$2:$C$100,0)+1,0)))-INDIRECT(CONCATENATE("'2018-11'!Q",TEXT(MATCH($C12,'2018-11'!$C$2:$C$100,0)+1,0))))</f>
        <v>73254258.920000017</v>
      </c>
      <c r="R12" s="17">
        <f ca="1">IF(OR(INDIRECT(CONCATENATE("'2018-12'!R",TEXT(MATCH($C12,'2018-12'!$C$2:$C$100,0)+1,0)))="",INDIRECT(CONCATENATE("'2018-11'!R",TEXT(MATCH($C12,'2018-11'!$C$2:$C$100,0)+1,0)))="",AND(INDIRECT(CONCATENATE("'2018-12'!R",TEXT(MATCH($C12,'2018-12'!$C$2:$C$100,0)+1,0)))="",INDIRECT(CONCATENATE("'2018-11'!R",TEXT(MATCH($C12,'2018-11'!$C$2:$C$100,0)+1,0)))="")),"Н/Д",INDIRECT(CONCATENATE("'2018-12'!R",TEXT(MATCH($C12,'2018-12'!$C$2:$C$100,0)+1,0)))-INDIRECT(CONCATENATE("'2018-11'!R",TEXT(MATCH($C12,'2018-11'!$C$2:$C$100,0)+1,0))))</f>
        <v>67018028.810000062</v>
      </c>
      <c r="S12" s="17">
        <f ca="1">IF(OR(INDIRECT(CONCATENATE("'2018-12'!S",TEXT(MATCH($C12,'2018-12'!$C$2:$C$100,0)+1,0)))="",INDIRECT(CONCATENATE("'2018-11'!S",TEXT(MATCH($C12,'2018-11'!$C$2:$C$100,0)+1,0)))="",AND(INDIRECT(CONCATENATE("'2018-12'!S",TEXT(MATCH($C12,'2018-12'!$C$2:$C$100,0)+1,0)))="",INDIRECT(CONCATENATE("'2018-11'!S",TEXT(MATCH($C12,'2018-11'!$C$2:$C$100,0)+1,0)))="")),"Н/Д",INDIRECT(CONCATENATE("'2018-12'!S",TEXT(MATCH($C12,'2018-12'!$C$2:$C$100,0)+1,0)))-INDIRECT(CONCATENATE("'2018-11'!S",TEXT(MATCH($C12,'2018-11'!$C$2:$C$100,0)+1,0))))</f>
        <v>374555</v>
      </c>
      <c r="T12" s="17">
        <f ca="1">IF(OR(INDIRECT(CONCATENATE("'2018-12'!T",TEXT(MATCH($C12,'2018-12'!$C$2:$C$100,0)+1,0)))="",INDIRECT(CONCATENATE("'2018-11'!T",TEXT(MATCH($C12,'2018-11'!$C$2:$C$100,0)+1,0)))="",AND(INDIRECT(CONCATENATE("'2018-12'!T",TEXT(MATCH($C12,'2018-12'!$C$2:$C$100,0)+1,0)))="",INDIRECT(CONCATENATE("'2018-11'!T",TEXT(MATCH($C12,'2018-11'!$C$2:$C$100,0)+1,0)))="")),"Н/Д",INDIRECT(CONCATENATE("'2018-12'!T",TEXT(MATCH($C12,'2018-12'!$C$2:$C$100,0)+1,0)))-INDIRECT(CONCATENATE("'2018-11'!T",TEXT(MATCH($C12,'2018-11'!$C$2:$C$100,0)+1,0))))</f>
        <v>80977743.360000014</v>
      </c>
      <c r="U12" s="17">
        <f ca="1">IF(OR(INDIRECT(CONCATENATE("'2018-12'!U",TEXT(MATCH($C12,'2018-12'!$C$2:$C$100,0)+1,0)))="",INDIRECT(CONCATENATE("'2018-11'!U",TEXT(MATCH($C12,'2018-11'!$C$2:$C$100,0)+1,0)))="",AND(INDIRECT(CONCATENATE("'2018-12'!U",TEXT(MATCH($C12,'2018-12'!$C$2:$C$100,0)+1,0)))="",INDIRECT(CONCATENATE("'2018-11'!U",TEXT(MATCH($C12,'2018-11'!$C$2:$C$100,0)+1,0)))="")),"Н/Д",INDIRECT(CONCATENATE("'2018-12'!U",TEXT(MATCH($C12,'2018-12'!$C$2:$C$100,0)+1,0)))-INDIRECT(CONCATENATE("'2018-11'!U",TEXT(MATCH($C12,'2018-11'!$C$2:$C$100,0)+1,0))))</f>
        <v>12621901.040000007</v>
      </c>
      <c r="V12" s="17">
        <f ca="1">IF(OR(INDIRECT(CONCATENATE("'2018-12'!V",TEXT(MATCH($C12,'2018-12'!$C$2:$C$100,0)+1,0)))="",INDIRECT(CONCATENATE("'2018-11'!V",TEXT(MATCH($C12,'2018-11'!$C$2:$C$100,0)+1,0)))="",AND(INDIRECT(CONCATENATE("'2018-12'!V",TEXT(MATCH($C12,'2018-12'!$C$2:$C$100,0)+1,0)))="",INDIRECT(CONCATENATE("'2018-11'!V",TEXT(MATCH($C12,'2018-11'!$C$2:$C$100,0)+1,0)))="")),"Н/Д",INDIRECT(CONCATENATE("'2018-12'!V",TEXT(MATCH($C12,'2018-12'!$C$2:$C$100,0)+1,0)))-INDIRECT(CONCATENATE("'2018-11'!V",TEXT(MATCH($C12,'2018-11'!$C$2:$C$100,0)+1,0))))</f>
        <v>3075616989.3500023</v>
      </c>
      <c r="W12" s="17">
        <f ca="1">IF(OR(INDIRECT(CONCATENATE("'2018-12'!W",TEXT(MATCH($C12,'2018-12'!$C$2:$C$100,0)+1,0)))="",INDIRECT(CONCATENATE("'2018-11'!W",TEXT(MATCH($C12,'2018-11'!$C$2:$C$100,0)+1,0)))="",AND(INDIRECT(CONCATENATE("'2018-12'!W",TEXT(MATCH($C12,'2018-12'!$C$2:$C$100,0)+1,0)))="",INDIRECT(CONCATENATE("'2018-11'!W",TEXT(MATCH($C12,'2018-11'!$C$2:$C$100,0)+1,0)))="")),"Н/Д",INDIRECT(CONCATENATE("'2018-12'!W",TEXT(MATCH($C12,'2018-12'!$C$2:$C$100,0)+1,0)))-INDIRECT(CONCATENATE("'2018-11'!W",TEXT(MATCH($C12,'2018-11'!$C$2:$C$100,0)+1,0))))</f>
        <v>27492995999.889984</v>
      </c>
    </row>
    <row r="13" spans="1:23" x14ac:dyDescent="0.25">
      <c r="A13" s="2" t="s">
        <v>22</v>
      </c>
      <c r="B13" s="2" t="s">
        <v>33</v>
      </c>
      <c r="C13" s="15">
        <v>77000000</v>
      </c>
      <c r="D13" s="2" t="s">
        <v>215</v>
      </c>
      <c r="E13" s="17">
        <f ca="1">IF(OR(INDIRECT(CONCATENATE("'2018-12'!E",TEXT(MATCH($C13,'2018-12'!$C$2:$C$100,0)+1,0)))="",INDIRECT(CONCATENATE("'2018-11'!E",TEXT(MATCH($C13,'2018-11'!$C$2:$C$100,0)+1,0)))="",AND(INDIRECT(CONCATENATE("'2018-12'!E",TEXT(MATCH($C13,'2018-12'!$C$2:$C$100,0)+1,0)))="",INDIRECT(CONCATENATE("'2018-11'!E",TEXT(MATCH($C13,'2018-11'!$C$2:$C$100,0)+1,0)))="")),"Н/Д",INDIRECT(CONCATENATE("'2018-12'!E",TEXT(MATCH($C13,'2018-12'!$C$2:$C$100,0)+1,0)))-INDIRECT(CONCATENATE("'2018-11'!E",TEXT(MATCH($C13,'2018-11'!$C$2:$C$100,0)+1,0))))</f>
        <v>2516869011.1599998</v>
      </c>
      <c r="F13" s="17">
        <f ca="1">IF(OR(INDIRECT(CONCATENATE("'2018-12'!F",TEXT(MATCH($C13,'2018-12'!$C$2:$C$100,0)+1,0)))="",INDIRECT(CONCATENATE("'2018-11'!F",TEXT(MATCH($C13,'2018-11'!$C$2:$C$100,0)+1,0)))="",AND(INDIRECT(CONCATENATE("'2018-12'!F",TEXT(MATCH($C13,'2018-12'!$C$2:$C$100,0)+1,0)))="",INDIRECT(CONCATENATE("'2018-11'!F",TEXT(MATCH($C13,'2018-11'!$C$2:$C$100,0)+1,0)))="")),"Н/Д",INDIRECT(CONCATENATE("'2018-12'!F",TEXT(MATCH($C13,'2018-12'!$C$2:$C$100,0)+1,0)))-INDIRECT(CONCATENATE("'2018-11'!F",TEXT(MATCH($C13,'2018-11'!$C$2:$C$100,0)+1,0))))</f>
        <v>1094629650.2900009</v>
      </c>
      <c r="G13" s="17">
        <f ca="1">IF(OR(INDIRECT(CONCATENATE("'2018-12'!G",TEXT(MATCH($C13,'2018-12'!$C$2:$C$100,0)+1,0)))="",INDIRECT(CONCATENATE("'2018-11'!G",TEXT(MATCH($C13,'2018-11'!$C$2:$C$100,0)+1,0)))="",AND(INDIRECT(CONCATENATE("'2018-12'!G",TEXT(MATCH($C13,'2018-12'!$C$2:$C$100,0)+1,0)))="",INDIRECT(CONCATENATE("'2018-11'!G",TEXT(MATCH($C13,'2018-11'!$C$2:$C$100,0)+1,0)))="")),"Н/Д",INDIRECT(CONCATENATE("'2018-12'!G",TEXT(MATCH($C13,'2018-12'!$C$2:$C$100,0)+1,0)))-INDIRECT(CONCATENATE("'2018-11'!G",TEXT(MATCH($C13,'2018-11'!$C$2:$C$100,0)+1,0))))</f>
        <v>395436483.28999949</v>
      </c>
      <c r="H13" s="17">
        <f ca="1">IF(OR(INDIRECT(CONCATENATE("'2018-12'!H",TEXT(MATCH($C13,'2018-12'!$C$2:$C$100,0)+1,0)))="",INDIRECT(CONCATENATE("'2018-11'!H",TEXT(MATCH($C13,'2018-11'!$C$2:$C$100,0)+1,0)))="",AND(INDIRECT(CONCATENATE("'2018-12'!H",TEXT(MATCH($C13,'2018-12'!$C$2:$C$100,0)+1,0)))="",INDIRECT(CONCATENATE("'2018-11'!H",TEXT(MATCH($C13,'2018-11'!$C$2:$C$100,0)+1,0)))="")),"Н/Д",INDIRECT(CONCATENATE("'2018-12'!H",TEXT(MATCH($C13,'2018-12'!$C$2:$C$100,0)+1,0)))-INDIRECT(CONCATENATE("'2018-11'!H",TEXT(MATCH($C13,'2018-11'!$C$2:$C$100,0)+1,0))))</f>
        <v>379883697.63999987</v>
      </c>
      <c r="I13" s="17">
        <f ca="1">IF(OR(INDIRECT(CONCATENATE("'2018-12'!I",TEXT(MATCH($C13,'2018-12'!$C$2:$C$100,0)+1,0)))="",INDIRECT(CONCATENATE("'2018-11'!I",TEXT(MATCH($C13,'2018-11'!$C$2:$C$100,0)+1,0)))="",AND(INDIRECT(CONCATENATE("'2018-12'!I",TEXT(MATCH($C13,'2018-12'!$C$2:$C$100,0)+1,0)))="",INDIRECT(CONCATENATE("'2018-11'!I",TEXT(MATCH($C13,'2018-11'!$C$2:$C$100,0)+1,0)))="")),"Н/Д",INDIRECT(CONCATENATE("'2018-12'!I",TEXT(MATCH($C13,'2018-12'!$C$2:$C$100,0)+1,0)))-INDIRECT(CONCATENATE("'2018-11'!I",TEXT(MATCH($C13,'2018-11'!$C$2:$C$100,0)+1,0))))</f>
        <v>20683519.090000004</v>
      </c>
      <c r="J13" s="17" t="str">
        <f ca="1">IF(OR(INDIRECT(CONCATENATE("'2018-12'!J",TEXT(MATCH($C13,'2018-12'!$C$2:$C$100,0)+1,0)))="",INDIRECT(CONCATENATE("'2018-11'!J",TEXT(MATCH($C13,'2018-11'!$C$2:$C$100,0)+1,0)))="",AND(INDIRECT(CONCATENATE("'2018-12'!J",TEXT(MATCH($C13,'2018-12'!$C$2:$C$100,0)+1,0)))="",INDIRECT(CONCATENATE("'2018-11'!J",TEXT(MATCH($C13,'2018-11'!$C$2:$C$100,0)+1,0)))="")),"Н/Д",INDIRECT(CONCATENATE("'2018-12'!J",TEXT(MATCH($C13,'2018-12'!$C$2:$C$100,0)+1,0)))-INDIRECT(CONCATENATE("'2018-11'!J",TEXT(MATCH($C13,'2018-11'!$C$2:$C$100,0)+1,0))))</f>
        <v>Н/Д</v>
      </c>
      <c r="K13" s="17">
        <f ca="1">IF(OR(INDIRECT(CONCATENATE("'2018-12'!K",TEXT(MATCH($C13,'2018-12'!$C$2:$C$100,0)+1,0)))="",INDIRECT(CONCATENATE("'2018-11'!K",TEXT(MATCH($C13,'2018-11'!$C$2:$C$100,0)+1,0)))="",AND(INDIRECT(CONCATENATE("'2018-12'!K",TEXT(MATCH($C13,'2018-12'!$C$2:$C$100,0)+1,0)))="",INDIRECT(CONCATENATE("'2018-11'!K",TEXT(MATCH($C13,'2018-11'!$C$2:$C$100,0)+1,0)))="")),"Н/Д",INDIRECT(CONCATENATE("'2018-12'!K",TEXT(MATCH($C13,'2018-12'!$C$2:$C$100,0)+1,0)))-INDIRECT(CONCATENATE("'2018-11'!K",TEXT(MATCH($C13,'2018-11'!$C$2:$C$100,0)+1,0))))</f>
        <v>3027891.9200000167</v>
      </c>
      <c r="L13" s="17">
        <f ca="1">IF(OR(INDIRECT(CONCATENATE("'2018-12'!L",TEXT(MATCH($C13,'2018-12'!$C$2:$C$100,0)+1,0)))="",INDIRECT(CONCATENATE("'2018-11'!L",TEXT(MATCH($C13,'2018-11'!$C$2:$C$100,0)+1,0)))="",AND(INDIRECT(CONCATENATE("'2018-12'!L",TEXT(MATCH($C13,'2018-12'!$C$2:$C$100,0)+1,0)))="",INDIRECT(CONCATENATE("'2018-11'!L",TEXT(MATCH($C13,'2018-11'!$C$2:$C$100,0)+1,0)))="")),"Н/Д",INDIRECT(CONCATENATE("'2018-12'!L",TEXT(MATCH($C13,'2018-12'!$C$2:$C$100,0)+1,0)))-INDIRECT(CONCATENATE("'2018-11'!L",TEXT(MATCH($C13,'2018-11'!$C$2:$C$100,0)+1,0))))</f>
        <v>98091776.519999981</v>
      </c>
      <c r="M13" s="17">
        <f ca="1">IF(OR(INDIRECT(CONCATENATE("'2018-12'!M",TEXT(MATCH($C13,'2018-12'!$C$2:$C$100,0)+1,0)))="",INDIRECT(CONCATENATE("'2018-11'!M",TEXT(MATCH($C13,'2018-11'!$C$2:$C$100,0)+1,0)))="",AND(INDIRECT(CONCATENATE("'2018-12'!M",TEXT(MATCH($C13,'2018-12'!$C$2:$C$100,0)+1,0)))="",INDIRECT(CONCATENATE("'2018-11'!M",TEXT(MATCH($C13,'2018-11'!$C$2:$C$100,0)+1,0)))="")),"Н/Д",INDIRECT(CONCATENATE("'2018-12'!M",TEXT(MATCH($C13,'2018-12'!$C$2:$C$100,0)+1,0)))-INDIRECT(CONCATENATE("'2018-11'!M",TEXT(MATCH($C13,'2018-11'!$C$2:$C$100,0)+1,0))))</f>
        <v>156704799.46000004</v>
      </c>
      <c r="N13" s="17">
        <f ca="1">IF(OR(INDIRECT(CONCATENATE("'2018-12'!N",TEXT(MATCH($C13,'2018-12'!$C$2:$C$100,0)+1,0)))="",INDIRECT(CONCATENATE("'2018-11'!N",TEXT(MATCH($C13,'2018-11'!$C$2:$C$100,0)+1,0)))="",AND(INDIRECT(CONCATENATE("'2018-12'!N",TEXT(MATCH($C13,'2018-12'!$C$2:$C$100,0)+1,0)))="",INDIRECT(CONCATENATE("'2018-11'!N",TEXT(MATCH($C13,'2018-11'!$C$2:$C$100,0)+1,0)))="")),"Н/Д",INDIRECT(CONCATENATE("'2018-12'!N",TEXT(MATCH($C13,'2018-12'!$C$2:$C$100,0)+1,0)))-INDIRECT(CONCATENATE("'2018-11'!NE",TEXT(MATCH($C13,'2018-11'!$C$2:$C$100,0)+1,0))))</f>
        <v>14259830.720000001</v>
      </c>
      <c r="O13" s="17">
        <f ca="1">IF(OR(INDIRECT(CONCATENATE("'2018-12'!O",TEXT(MATCH($C13,'2018-12'!$C$2:$C$100,0)+1,0)))="",INDIRECT(CONCATENATE("'2018-11'!O",TEXT(MATCH($C13,'2018-11'!$C$2:$C$100,0)+1,0)))="",AND(INDIRECT(CONCATENATE("'2018-12'!O",TEXT(MATCH($C13,'2018-12'!$C$2:$C$100,0)+1,0)))="",INDIRECT(CONCATENATE("'2018-11'!O",TEXT(MATCH($C13,'2018-11'!$C$2:$C$100,0)+1,0)))="")),"Н/Д",INDIRECT(CONCATENATE("'2018-12'!O",TEXT(MATCH($C13,'2018-12'!$C$2:$C$100,0)+1,0)))-INDIRECT(CONCATENATE("'2018-11'!O",TEXT(MATCH($C13,'2018-11'!$C$2:$C$100,0)+1,0))))</f>
        <v>-21919</v>
      </c>
      <c r="P13" s="17">
        <f ca="1">IF(OR(INDIRECT(CONCATENATE("'2018-12'!P",TEXT(MATCH($C13,'2018-12'!$C$2:$C$100,0)+1,0)))="",INDIRECT(CONCATENATE("'2018-11'!P",TEXT(MATCH($C13,'2018-11'!$C$2:$C$100,0)+1,0)))="",AND(INDIRECT(CONCATENATE("'2018-12'!P",TEXT(MATCH($C13,'2018-12'!$C$2:$C$100,0)+1,0)))="",INDIRECT(CONCATENATE("'2018-11'!P",TEXT(MATCH($C13,'2018-11'!$C$2:$C$100,0)+1,0)))="")),"Н/Д",INDIRECT(CONCATENATE("'2018-12'!P",TEXT(MATCH($C13,'2018-12'!$C$2:$C$100,0)+1,0)))-INDIRECT(CONCATENATE("'2018-11'!P",TEXT(MATCH($C13,'2018-11'!$C$2:$C$100,0)+1,0))))</f>
        <v>24888524.51000002</v>
      </c>
      <c r="Q13" s="17">
        <f ca="1">IF(OR(INDIRECT(CONCATENATE("'2018-12'!Q",TEXT(MATCH($C13,'2018-12'!$C$2:$C$100,0)+1,0)))="",INDIRECT(CONCATENATE("'2018-11'!Q",TEXT(MATCH($C13,'2018-11'!$C$2:$C$100,0)+1,0)))="",AND(INDIRECT(CONCATENATE("'2018-12'!Q",TEXT(MATCH($C13,'2018-12'!$C$2:$C$100,0)+1,0)))="",INDIRECT(CONCATENATE("'2018-11'!Q",TEXT(MATCH($C13,'2018-11'!$C$2:$C$100,0)+1,0)))="")),"Н/Д",INDIRECT(CONCATENATE("'2018-12'!Q",TEXT(MATCH($C13,'2018-12'!$C$2:$C$100,0)+1,0)))-INDIRECT(CONCATENATE("'2018-11'!Q",TEXT(MATCH($C13,'2018-11'!$C$2:$C$100,0)+1,0))))</f>
        <v>104368.50999999791</v>
      </c>
      <c r="R13" s="17">
        <f ca="1">IF(OR(INDIRECT(CONCATENATE("'2018-12'!R",TEXT(MATCH($C13,'2018-12'!$C$2:$C$100,0)+1,0)))="",INDIRECT(CONCATENATE("'2018-11'!R",TEXT(MATCH($C13,'2018-11'!$C$2:$C$100,0)+1,0)))="",AND(INDIRECT(CONCATENATE("'2018-12'!R",TEXT(MATCH($C13,'2018-12'!$C$2:$C$100,0)+1,0)))="",INDIRECT(CONCATENATE("'2018-11'!R",TEXT(MATCH($C13,'2018-11'!$C$2:$C$100,0)+1,0)))="")),"Н/Д",INDIRECT(CONCATENATE("'2018-12'!R",TEXT(MATCH($C13,'2018-12'!$C$2:$C$100,0)+1,0)))-INDIRECT(CONCATENATE("'2018-11'!R",TEXT(MATCH($C13,'2018-11'!$C$2:$C$100,0)+1,0))))</f>
        <v>1524750.6899999976</v>
      </c>
      <c r="S13" s="17" t="str">
        <f ca="1">IF(OR(INDIRECT(CONCATENATE("'2018-12'!S",TEXT(MATCH($C13,'2018-12'!$C$2:$C$100,0)+1,0)))="",INDIRECT(CONCATENATE("'2018-11'!S",TEXT(MATCH($C13,'2018-11'!$C$2:$C$100,0)+1,0)))="",AND(INDIRECT(CONCATENATE("'2018-12'!S",TEXT(MATCH($C13,'2018-12'!$C$2:$C$100,0)+1,0)))="",INDIRECT(CONCATENATE("'2018-11'!S",TEXT(MATCH($C13,'2018-11'!$C$2:$C$100,0)+1,0)))="")),"Н/Д",INDIRECT(CONCATENATE("'2018-12'!S",TEXT(MATCH($C13,'2018-12'!$C$2:$C$100,0)+1,0)))-INDIRECT(CONCATENATE("'2018-11'!S",TEXT(MATCH($C13,'2018-11'!$C$2:$C$100,0)+1,0))))</f>
        <v>Н/Д</v>
      </c>
      <c r="T13" s="17">
        <f ca="1">IF(OR(INDIRECT(CONCATENATE("'2018-12'!T",TEXT(MATCH($C13,'2018-12'!$C$2:$C$100,0)+1,0)))="",INDIRECT(CONCATENATE("'2018-11'!T",TEXT(MATCH($C13,'2018-11'!$C$2:$C$100,0)+1,0)))="",AND(INDIRECT(CONCATENATE("'2018-12'!T",TEXT(MATCH($C13,'2018-12'!$C$2:$C$100,0)+1,0)))="",INDIRECT(CONCATENATE("'2018-11'!T",TEXT(MATCH($C13,'2018-11'!$C$2:$C$100,0)+1,0)))="")),"Н/Д",INDIRECT(CONCATENATE("'2018-12'!T",TEXT(MATCH($C13,'2018-12'!$C$2:$C$100,0)+1,0)))-INDIRECT(CONCATENATE("'2018-11'!T",TEXT(MATCH($C13,'2018-11'!$C$2:$C$100,0)+1,0))))</f>
        <v>4480095.6499999985</v>
      </c>
      <c r="U13" s="17">
        <f ca="1">IF(OR(INDIRECT(CONCATENATE("'2018-12'!U",TEXT(MATCH($C13,'2018-12'!$C$2:$C$100,0)+1,0)))="",INDIRECT(CONCATENATE("'2018-11'!U",TEXT(MATCH($C13,'2018-11'!$C$2:$C$100,0)+1,0)))="",AND(INDIRECT(CONCATENATE("'2018-12'!U",TEXT(MATCH($C13,'2018-12'!$C$2:$C$100,0)+1,0)))="",INDIRECT(CONCATENATE("'2018-11'!U",TEXT(MATCH($C13,'2018-11'!$C$2:$C$100,0)+1,0)))="")),"Н/Д",INDIRECT(CONCATENATE("'2018-12'!U",TEXT(MATCH($C13,'2018-12'!$C$2:$C$100,0)+1,0)))-INDIRECT(CONCATENATE("'2018-11'!U",TEXT(MATCH($C13,'2018-11'!$C$2:$C$100,0)+1,0))))</f>
        <v>101208.42000000001</v>
      </c>
      <c r="V13" s="17">
        <f ca="1">IF(OR(INDIRECT(CONCATENATE("'2018-12'!V",TEXT(MATCH($C13,'2018-12'!$C$2:$C$100,0)+1,0)))="",INDIRECT(CONCATENATE("'2018-11'!V",TEXT(MATCH($C13,'2018-11'!$C$2:$C$100,0)+1,0)))="",AND(INDIRECT(CONCATENATE("'2018-12'!V",TEXT(MATCH($C13,'2018-12'!$C$2:$C$100,0)+1,0)))="",INDIRECT(CONCATENATE("'2018-11'!V",TEXT(MATCH($C13,'2018-11'!$C$2:$C$100,0)+1,0)))="")),"Н/Д",INDIRECT(CONCATENATE("'2018-12'!V",TEXT(MATCH($C13,'2018-12'!$C$2:$C$100,0)+1,0)))-INDIRECT(CONCATENATE("'2018-11'!V",TEXT(MATCH($C13,'2018-11'!$C$2:$C$100,0)+1,0))))</f>
        <v>1422239360.8699989</v>
      </c>
      <c r="W13" s="17">
        <f ca="1">IF(OR(INDIRECT(CONCATENATE("'2018-12'!W",TEXT(MATCH($C13,'2018-12'!$C$2:$C$100,0)+1,0)))="",INDIRECT(CONCATENATE("'2018-11'!W",TEXT(MATCH($C13,'2018-11'!$C$2:$C$100,0)+1,0)))="",AND(INDIRECT(CONCATENATE("'2018-12'!W",TEXT(MATCH($C13,'2018-12'!$C$2:$C$100,0)+1,0)))="",INDIRECT(CONCATENATE("'2018-11'!W",TEXT(MATCH($C13,'2018-11'!$C$2:$C$100,0)+1,0)))="")),"Н/Д",INDIRECT(CONCATENATE("'2018-12'!W",TEXT(MATCH($C13,'2018-12'!$C$2:$C$100,0)+1,0)))-INDIRECT(CONCATENATE("'2018-11'!W",TEXT(MATCH($C13,'2018-11'!$C$2:$C$100,0)+1,0))))</f>
        <v>6120293116.5699921</v>
      </c>
    </row>
    <row r="14" spans="1:23" x14ac:dyDescent="0.25">
      <c r="A14" s="2" t="s">
        <v>34</v>
      </c>
      <c r="B14" s="2" t="s">
        <v>35</v>
      </c>
      <c r="C14" s="15">
        <v>33000000</v>
      </c>
      <c r="D14" s="2" t="s">
        <v>215</v>
      </c>
      <c r="E14" s="17">
        <f ca="1">IF(OR(INDIRECT(CONCATENATE("'2018-12'!E",TEXT(MATCH($C14,'2018-12'!$C$2:$C$100,0)+1,0)))="",INDIRECT(CONCATENATE("'2018-11'!E",TEXT(MATCH($C14,'2018-11'!$C$2:$C$100,0)+1,0)))="",AND(INDIRECT(CONCATENATE("'2018-12'!E",TEXT(MATCH($C14,'2018-12'!$C$2:$C$100,0)+1,0)))="",INDIRECT(CONCATENATE("'2018-11'!E",TEXT(MATCH($C14,'2018-11'!$C$2:$C$100,0)+1,0)))="")),"Н/Д",INDIRECT(CONCATENATE("'2018-12'!E",TEXT(MATCH($C14,'2018-12'!$C$2:$C$100,0)+1,0)))-INDIRECT(CONCATENATE("'2018-11'!E",TEXT(MATCH($C14,'2018-11'!$C$2:$C$100,0)+1,0))))</f>
        <v>5317261498.8099976</v>
      </c>
      <c r="F14" s="17">
        <f ca="1">IF(OR(INDIRECT(CONCATENATE("'2018-12'!F",TEXT(MATCH($C14,'2018-12'!$C$2:$C$100,0)+1,0)))="",INDIRECT(CONCATENATE("'2018-11'!F",TEXT(MATCH($C14,'2018-11'!$C$2:$C$100,0)+1,0)))="",AND(INDIRECT(CONCATENATE("'2018-12'!F",TEXT(MATCH($C14,'2018-12'!$C$2:$C$100,0)+1,0)))="",INDIRECT(CONCATENATE("'2018-11'!F",TEXT(MATCH($C14,'2018-11'!$C$2:$C$100,0)+1,0)))="")),"Н/Д",INDIRECT(CONCATENATE("'2018-12'!F",TEXT(MATCH($C14,'2018-12'!$C$2:$C$100,0)+1,0)))-INDIRECT(CONCATENATE("'2018-11'!F",TEXT(MATCH($C14,'2018-11'!$C$2:$C$100,0)+1,0))))</f>
        <v>3602114153.3799973</v>
      </c>
      <c r="G14" s="17">
        <f ca="1">IF(OR(INDIRECT(CONCATENATE("'2018-12'!G",TEXT(MATCH($C14,'2018-12'!$C$2:$C$100,0)+1,0)))="",INDIRECT(CONCATENATE("'2018-11'!G",TEXT(MATCH($C14,'2018-11'!$C$2:$C$100,0)+1,0)))="",AND(INDIRECT(CONCATENATE("'2018-12'!G",TEXT(MATCH($C14,'2018-12'!$C$2:$C$100,0)+1,0)))="",INDIRECT(CONCATENATE("'2018-11'!G",TEXT(MATCH($C14,'2018-11'!$C$2:$C$100,0)+1,0)))="")),"Н/Д",INDIRECT(CONCATENATE("'2018-12'!G",TEXT(MATCH($C14,'2018-12'!$C$2:$C$100,0)+1,0)))-INDIRECT(CONCATENATE("'2018-11'!G",TEXT(MATCH($C14,'2018-11'!$C$2:$C$100,0)+1,0))))</f>
        <v>429521965.67999935</v>
      </c>
      <c r="H14" s="17">
        <f ca="1">IF(OR(INDIRECT(CONCATENATE("'2018-12'!H",TEXT(MATCH($C14,'2018-12'!$C$2:$C$100,0)+1,0)))="",INDIRECT(CONCATENATE("'2018-11'!H",TEXT(MATCH($C14,'2018-11'!$C$2:$C$100,0)+1,0)))="",AND(INDIRECT(CONCATENATE("'2018-12'!H",TEXT(MATCH($C14,'2018-12'!$C$2:$C$100,0)+1,0)))="",INDIRECT(CONCATENATE("'2018-11'!H",TEXT(MATCH($C14,'2018-11'!$C$2:$C$100,0)+1,0)))="")),"Н/Д",INDIRECT(CONCATENATE("'2018-12'!H",TEXT(MATCH($C14,'2018-12'!$C$2:$C$100,0)+1,0)))-INDIRECT(CONCATENATE("'2018-11'!H",TEXT(MATCH($C14,'2018-11'!$C$2:$C$100,0)+1,0))))</f>
        <v>1487270131.5799999</v>
      </c>
      <c r="I14" s="17">
        <f ca="1">IF(OR(INDIRECT(CONCATENATE("'2018-12'!I",TEXT(MATCH($C14,'2018-12'!$C$2:$C$100,0)+1,0)))="",INDIRECT(CONCATENATE("'2018-11'!I",TEXT(MATCH($C14,'2018-11'!$C$2:$C$100,0)+1,0)))="",AND(INDIRECT(CONCATENATE("'2018-12'!I",TEXT(MATCH($C14,'2018-12'!$C$2:$C$100,0)+1,0)))="",INDIRECT(CONCATENATE("'2018-11'!I",TEXT(MATCH($C14,'2018-11'!$C$2:$C$100,0)+1,0)))="")),"Н/Д",INDIRECT(CONCATENATE("'2018-12'!I",TEXT(MATCH($C14,'2018-12'!$C$2:$C$100,0)+1,0)))-INDIRECT(CONCATENATE("'2018-11'!I",TEXT(MATCH($C14,'2018-11'!$C$2:$C$100,0)+1,0))))</f>
        <v>408878924.13999987</v>
      </c>
      <c r="J14" s="17" t="str">
        <f ca="1">IF(OR(INDIRECT(CONCATENATE("'2018-12'!J",TEXT(MATCH($C14,'2018-12'!$C$2:$C$100,0)+1,0)))="",INDIRECT(CONCATENATE("'2018-11'!J",TEXT(MATCH($C14,'2018-11'!$C$2:$C$100,0)+1,0)))="",AND(INDIRECT(CONCATENATE("'2018-12'!J",TEXT(MATCH($C14,'2018-12'!$C$2:$C$100,0)+1,0)))="",INDIRECT(CONCATENATE("'2018-11'!J",TEXT(MATCH($C14,'2018-11'!$C$2:$C$100,0)+1,0)))="")),"Н/Д",INDIRECT(CONCATENATE("'2018-12'!J",TEXT(MATCH($C14,'2018-12'!$C$2:$C$100,0)+1,0)))-INDIRECT(CONCATENATE("'2018-11'!J",TEXT(MATCH($C14,'2018-11'!$C$2:$C$100,0)+1,0))))</f>
        <v>Н/Д</v>
      </c>
      <c r="K14" s="17">
        <f ca="1">IF(OR(INDIRECT(CONCATENATE("'2018-12'!K",TEXT(MATCH($C14,'2018-12'!$C$2:$C$100,0)+1,0)))="",INDIRECT(CONCATENATE("'2018-11'!K",TEXT(MATCH($C14,'2018-11'!$C$2:$C$100,0)+1,0)))="",AND(INDIRECT(CONCATENATE("'2018-12'!K",TEXT(MATCH($C14,'2018-12'!$C$2:$C$100,0)+1,0)))="",INDIRECT(CONCATENATE("'2018-11'!K",TEXT(MATCH($C14,'2018-11'!$C$2:$C$100,0)+1,0)))="")),"Н/Д",INDIRECT(CONCATENATE("'2018-12'!K",TEXT(MATCH($C14,'2018-12'!$C$2:$C$100,0)+1,0)))-INDIRECT(CONCATENATE("'2018-11'!K",TEXT(MATCH($C14,'2018-11'!$C$2:$C$100,0)+1,0))))</f>
        <v>91725664.550000191</v>
      </c>
      <c r="L14" s="17">
        <f ca="1">IF(OR(INDIRECT(CONCATENATE("'2018-12'!L",TEXT(MATCH($C14,'2018-12'!$C$2:$C$100,0)+1,0)))="",INDIRECT(CONCATENATE("'2018-11'!L",TEXT(MATCH($C14,'2018-11'!$C$2:$C$100,0)+1,0)))="",AND(INDIRECT(CONCATENATE("'2018-12'!L",TEXT(MATCH($C14,'2018-12'!$C$2:$C$100,0)+1,0)))="",INDIRECT(CONCATENATE("'2018-11'!L",TEXT(MATCH($C14,'2018-11'!$C$2:$C$100,0)+1,0)))="")),"Н/Д",INDIRECT(CONCATENATE("'2018-12'!L",TEXT(MATCH($C14,'2018-12'!$C$2:$C$100,0)+1,0)))-INDIRECT(CONCATENATE("'2018-11'!L",TEXT(MATCH($C14,'2018-11'!$C$2:$C$100,0)+1,0))))</f>
        <v>733669141.15000057</v>
      </c>
      <c r="M14" s="17">
        <f ca="1">IF(OR(INDIRECT(CONCATENATE("'2018-12'!M",TEXT(MATCH($C14,'2018-12'!$C$2:$C$100,0)+1,0)))="",INDIRECT(CONCATENATE("'2018-11'!M",TEXT(MATCH($C14,'2018-11'!$C$2:$C$100,0)+1,0)))="",AND(INDIRECT(CONCATENATE("'2018-12'!M",TEXT(MATCH($C14,'2018-12'!$C$2:$C$100,0)+1,0)))="",INDIRECT(CONCATENATE("'2018-11'!M",TEXT(MATCH($C14,'2018-11'!$C$2:$C$100,0)+1,0)))="")),"Н/Д",INDIRECT(CONCATENATE("'2018-12'!M",TEXT(MATCH($C14,'2018-12'!$C$2:$C$100,0)+1,0)))-INDIRECT(CONCATENATE("'2018-11'!M",TEXT(MATCH($C14,'2018-11'!$C$2:$C$100,0)+1,0))))</f>
        <v>4642060.6099999994</v>
      </c>
      <c r="N14" s="17">
        <f ca="1">IF(OR(INDIRECT(CONCATENATE("'2018-12'!N",TEXT(MATCH($C14,'2018-12'!$C$2:$C$100,0)+1,0)))="",INDIRECT(CONCATENATE("'2018-11'!N",TEXT(MATCH($C14,'2018-11'!$C$2:$C$100,0)+1,0)))="",AND(INDIRECT(CONCATENATE("'2018-12'!N",TEXT(MATCH($C14,'2018-12'!$C$2:$C$100,0)+1,0)))="",INDIRECT(CONCATENATE("'2018-11'!N",TEXT(MATCH($C14,'2018-11'!$C$2:$C$100,0)+1,0)))="")),"Н/Д",INDIRECT(CONCATENATE("'2018-12'!N",TEXT(MATCH($C14,'2018-12'!$C$2:$C$100,0)+1,0)))-INDIRECT(CONCATENATE("'2018-11'!NE",TEXT(MATCH($C14,'2018-11'!$C$2:$C$100,0)+1,0))))</f>
        <v>387643537.73000002</v>
      </c>
      <c r="O14" s="17">
        <f ca="1">IF(OR(INDIRECT(CONCATENATE("'2018-12'!O",TEXT(MATCH($C14,'2018-12'!$C$2:$C$100,0)+1,0)))="",INDIRECT(CONCATENATE("'2018-11'!O",TEXT(MATCH($C14,'2018-11'!$C$2:$C$100,0)+1,0)))="",AND(INDIRECT(CONCATENATE("'2018-12'!O",TEXT(MATCH($C14,'2018-12'!$C$2:$C$100,0)+1,0)))="",INDIRECT(CONCATENATE("'2018-11'!O",TEXT(MATCH($C14,'2018-11'!$C$2:$C$100,0)+1,0)))="")),"Н/Д",INDIRECT(CONCATENATE("'2018-12'!O",TEXT(MATCH($C14,'2018-12'!$C$2:$C$100,0)+1,0)))-INDIRECT(CONCATENATE("'2018-11'!O",TEXT(MATCH($C14,'2018-11'!$C$2:$C$100,0)+1,0))))</f>
        <v>3694.42</v>
      </c>
      <c r="P14" s="17">
        <f ca="1">IF(OR(INDIRECT(CONCATENATE("'2018-12'!P",TEXT(MATCH($C14,'2018-12'!$C$2:$C$100,0)+1,0)))="",INDIRECT(CONCATENATE("'2018-11'!P",TEXT(MATCH($C14,'2018-11'!$C$2:$C$100,0)+1,0)))="",AND(INDIRECT(CONCATENATE("'2018-12'!P",TEXT(MATCH($C14,'2018-12'!$C$2:$C$100,0)+1,0)))="",INDIRECT(CONCATENATE("'2018-11'!P",TEXT(MATCH($C14,'2018-11'!$C$2:$C$100,0)+1,0)))="")),"Н/Д",INDIRECT(CONCATENATE("'2018-12'!P",TEXT(MATCH($C14,'2018-12'!$C$2:$C$100,0)+1,0)))-INDIRECT(CONCATENATE("'2018-11'!P",TEXT(MATCH($C14,'2018-11'!$C$2:$C$100,0)+1,0))))</f>
        <v>70732799.779999971</v>
      </c>
      <c r="Q14" s="17">
        <f ca="1">IF(OR(INDIRECT(CONCATENATE("'2018-12'!Q",TEXT(MATCH($C14,'2018-12'!$C$2:$C$100,0)+1,0)))="",INDIRECT(CONCATENATE("'2018-11'!Q",TEXT(MATCH($C14,'2018-11'!$C$2:$C$100,0)+1,0)))="",AND(INDIRECT(CONCATENATE("'2018-12'!Q",TEXT(MATCH($C14,'2018-12'!$C$2:$C$100,0)+1,0)))="",INDIRECT(CONCATENATE("'2018-11'!Q",TEXT(MATCH($C14,'2018-11'!$C$2:$C$100,0)+1,0)))="")),"Н/Д",INDIRECT(CONCATENATE("'2018-12'!Q",TEXT(MATCH($C14,'2018-12'!$C$2:$C$100,0)+1,0)))-INDIRECT(CONCATENATE("'2018-11'!Q",TEXT(MATCH($C14,'2018-11'!$C$2:$C$100,0)+1,0))))</f>
        <v>74399593.150000095</v>
      </c>
      <c r="R14" s="17">
        <f ca="1">IF(OR(INDIRECT(CONCATENATE("'2018-12'!R",TEXT(MATCH($C14,'2018-12'!$C$2:$C$100,0)+1,0)))="",INDIRECT(CONCATENATE("'2018-11'!R",TEXT(MATCH($C14,'2018-11'!$C$2:$C$100,0)+1,0)))="",AND(INDIRECT(CONCATENATE("'2018-12'!R",TEXT(MATCH($C14,'2018-12'!$C$2:$C$100,0)+1,0)))="",INDIRECT(CONCATENATE("'2018-11'!R",TEXT(MATCH($C14,'2018-11'!$C$2:$C$100,0)+1,0)))="")),"Н/Д",INDIRECT(CONCATENATE("'2018-12'!R",TEXT(MATCH($C14,'2018-12'!$C$2:$C$100,0)+1,0)))-INDIRECT(CONCATENATE("'2018-11'!R",TEXT(MATCH($C14,'2018-11'!$C$2:$C$100,0)+1,0))))</f>
        <v>43969857.699999988</v>
      </c>
      <c r="S14" s="17">
        <f ca="1">IF(OR(INDIRECT(CONCATENATE("'2018-12'!S",TEXT(MATCH($C14,'2018-12'!$C$2:$C$100,0)+1,0)))="",INDIRECT(CONCATENATE("'2018-11'!S",TEXT(MATCH($C14,'2018-11'!$C$2:$C$100,0)+1,0)))="",AND(INDIRECT(CONCATENATE("'2018-12'!S",TEXT(MATCH($C14,'2018-12'!$C$2:$C$100,0)+1,0)))="",INDIRECT(CONCATENATE("'2018-11'!S",TEXT(MATCH($C14,'2018-11'!$C$2:$C$100,0)+1,0)))="")),"Н/Д",INDIRECT(CONCATENATE("'2018-12'!S",TEXT(MATCH($C14,'2018-12'!$C$2:$C$100,0)+1,0)))-INDIRECT(CONCATENATE("'2018-11'!S",TEXT(MATCH($C14,'2018-11'!$C$2:$C$100,0)+1,0))))</f>
        <v>268200</v>
      </c>
      <c r="T14" s="17">
        <f ca="1">IF(OR(INDIRECT(CONCATENATE("'2018-12'!T",TEXT(MATCH($C14,'2018-12'!$C$2:$C$100,0)+1,0)))="",INDIRECT(CONCATENATE("'2018-11'!T",TEXT(MATCH($C14,'2018-11'!$C$2:$C$100,0)+1,0)))="",AND(INDIRECT(CONCATENATE("'2018-12'!T",TEXT(MATCH($C14,'2018-12'!$C$2:$C$100,0)+1,0)))="",INDIRECT(CONCATENATE("'2018-11'!T",TEXT(MATCH($C14,'2018-11'!$C$2:$C$100,0)+1,0)))="")),"Н/Д",INDIRECT(CONCATENATE("'2018-12'!T",TEXT(MATCH($C14,'2018-12'!$C$2:$C$100,0)+1,0)))-INDIRECT(CONCATENATE("'2018-11'!T",TEXT(MATCH($C14,'2018-11'!$C$2:$C$100,0)+1,0))))</f>
        <v>57275022.889999986</v>
      </c>
      <c r="U14" s="17">
        <f ca="1">IF(OR(INDIRECT(CONCATENATE("'2018-12'!U",TEXT(MATCH($C14,'2018-12'!$C$2:$C$100,0)+1,0)))="",INDIRECT(CONCATENATE("'2018-11'!U",TEXT(MATCH($C14,'2018-11'!$C$2:$C$100,0)+1,0)))="",AND(INDIRECT(CONCATENATE("'2018-12'!U",TEXT(MATCH($C14,'2018-12'!$C$2:$C$100,0)+1,0)))="",INDIRECT(CONCATENATE("'2018-11'!U",TEXT(MATCH($C14,'2018-11'!$C$2:$C$100,0)+1,0)))="")),"Н/Д",INDIRECT(CONCATENATE("'2018-12'!U",TEXT(MATCH($C14,'2018-12'!$C$2:$C$100,0)+1,0)))-INDIRECT(CONCATENATE("'2018-11'!U",TEXT(MATCH($C14,'2018-11'!$C$2:$C$100,0)+1,0))))</f>
        <v>5163102.18</v>
      </c>
      <c r="V14" s="17">
        <f ca="1">IF(OR(INDIRECT(CONCATENATE("'2018-12'!V",TEXT(MATCH($C14,'2018-12'!$C$2:$C$100,0)+1,0)))="",INDIRECT(CONCATENATE("'2018-11'!V",TEXT(MATCH($C14,'2018-11'!$C$2:$C$100,0)+1,0)))="",AND(INDIRECT(CONCATENATE("'2018-12'!V",TEXT(MATCH($C14,'2018-12'!$C$2:$C$100,0)+1,0)))="",INDIRECT(CONCATENATE("'2018-11'!V",TEXT(MATCH($C14,'2018-11'!$C$2:$C$100,0)+1,0)))="")),"Н/Д",INDIRECT(CONCATENATE("'2018-12'!V",TEXT(MATCH($C14,'2018-12'!$C$2:$C$100,0)+1,0)))-INDIRECT(CONCATENATE("'2018-11'!V",TEXT(MATCH($C14,'2018-11'!$C$2:$C$100,0)+1,0))))</f>
        <v>1715147345.4300022</v>
      </c>
      <c r="W14" s="17">
        <f ca="1">IF(OR(INDIRECT(CONCATENATE("'2018-12'!W",TEXT(MATCH($C14,'2018-12'!$C$2:$C$100,0)+1,0)))="",INDIRECT(CONCATENATE("'2018-11'!W",TEXT(MATCH($C14,'2018-11'!$C$2:$C$100,0)+1,0)))="",AND(INDIRECT(CONCATENATE("'2018-12'!W",TEXT(MATCH($C14,'2018-12'!$C$2:$C$100,0)+1,0)))="",INDIRECT(CONCATENATE("'2018-11'!W",TEXT(MATCH($C14,'2018-11'!$C$2:$C$100,0)+1,0)))="")),"Н/Д",INDIRECT(CONCATENATE("'2018-12'!W",TEXT(MATCH($C14,'2018-12'!$C$2:$C$100,0)+1,0)))-INDIRECT(CONCATENATE("'2018-11'!W",TEXT(MATCH($C14,'2018-11'!$C$2:$C$100,0)+1,0))))</f>
        <v>14078819806.700012</v>
      </c>
    </row>
    <row r="15" spans="1:23" x14ac:dyDescent="0.25">
      <c r="A15" s="2" t="s">
        <v>34</v>
      </c>
      <c r="B15" s="2" t="s">
        <v>36</v>
      </c>
      <c r="C15" s="15">
        <v>22000000</v>
      </c>
      <c r="D15" s="2" t="s">
        <v>215</v>
      </c>
      <c r="E15" s="17">
        <f ca="1">IF(OR(INDIRECT(CONCATENATE("'2018-12'!E",TEXT(MATCH($C15,'2018-12'!$C$2:$C$100,0)+1,0)))="",INDIRECT(CONCATENATE("'2018-11'!E",TEXT(MATCH($C15,'2018-11'!$C$2:$C$100,0)+1,0)))="",AND(INDIRECT(CONCATENATE("'2018-12'!E",TEXT(MATCH($C15,'2018-12'!$C$2:$C$100,0)+1,0)))="",INDIRECT(CONCATENATE("'2018-11'!E",TEXT(MATCH($C15,'2018-11'!$C$2:$C$100,0)+1,0)))="")),"Н/Д",INDIRECT(CONCATENATE("'2018-12'!E",TEXT(MATCH($C15,'2018-12'!$C$2:$C$100,0)+1,0)))-INDIRECT(CONCATENATE("'2018-11'!E",TEXT(MATCH($C15,'2018-11'!$C$2:$C$100,0)+1,0))))</f>
        <v>16935031497.929993</v>
      </c>
      <c r="F15" s="17">
        <f ca="1">IF(OR(INDIRECT(CONCATENATE("'2018-12'!F",TEXT(MATCH($C15,'2018-12'!$C$2:$C$100,0)+1,0)))="",INDIRECT(CONCATENATE("'2018-11'!F",TEXT(MATCH($C15,'2018-11'!$C$2:$C$100,0)+1,0)))="",AND(INDIRECT(CONCATENATE("'2018-12'!F",TEXT(MATCH($C15,'2018-12'!$C$2:$C$100,0)+1,0)))="",INDIRECT(CONCATENATE("'2018-11'!F",TEXT(MATCH($C15,'2018-11'!$C$2:$C$100,0)+1,0)))="")),"Н/Д",INDIRECT(CONCATENATE("'2018-12'!F",TEXT(MATCH($C15,'2018-12'!$C$2:$C$100,0)+1,0)))-INDIRECT(CONCATENATE("'2018-11'!F",TEXT(MATCH($C15,'2018-11'!$C$2:$C$100,0)+1,0))))</f>
        <v>14996811520.01001</v>
      </c>
      <c r="G15" s="17">
        <f ca="1">IF(OR(INDIRECT(CONCATENATE("'2018-12'!G",TEXT(MATCH($C15,'2018-12'!$C$2:$C$100,0)+1,0)))="",INDIRECT(CONCATENATE("'2018-11'!G",TEXT(MATCH($C15,'2018-11'!$C$2:$C$100,0)+1,0)))="",AND(INDIRECT(CONCATENATE("'2018-12'!G",TEXT(MATCH($C15,'2018-12'!$C$2:$C$100,0)+1,0)))="",INDIRECT(CONCATENATE("'2018-11'!G",TEXT(MATCH($C15,'2018-11'!$C$2:$C$100,0)+1,0)))="")),"Н/Д",INDIRECT(CONCATENATE("'2018-12'!G",TEXT(MATCH($C15,'2018-12'!$C$2:$C$100,0)+1,0)))-INDIRECT(CONCATENATE("'2018-11'!G",TEXT(MATCH($C15,'2018-11'!$C$2:$C$100,0)+1,0))))</f>
        <v>2794314433.8399963</v>
      </c>
      <c r="H15" s="17">
        <f ca="1">IF(OR(INDIRECT(CONCATENATE("'2018-12'!H",TEXT(MATCH($C15,'2018-12'!$C$2:$C$100,0)+1,0)))="",INDIRECT(CONCATENATE("'2018-11'!H",TEXT(MATCH($C15,'2018-11'!$C$2:$C$100,0)+1,0)))="",AND(INDIRECT(CONCATENATE("'2018-12'!H",TEXT(MATCH($C15,'2018-12'!$C$2:$C$100,0)+1,0)))="",INDIRECT(CONCATENATE("'2018-11'!H",TEXT(MATCH($C15,'2018-11'!$C$2:$C$100,0)+1,0)))="")),"Н/Д",INDIRECT(CONCATENATE("'2018-12'!H",TEXT(MATCH($C15,'2018-12'!$C$2:$C$100,0)+1,0)))-INDIRECT(CONCATENATE("'2018-11'!H",TEXT(MATCH($C15,'2018-11'!$C$2:$C$100,0)+1,0))))</f>
        <v>5833009038.1199951</v>
      </c>
      <c r="I15" s="17">
        <f ca="1">IF(OR(INDIRECT(CONCATENATE("'2018-12'!I",TEXT(MATCH($C15,'2018-12'!$C$2:$C$100,0)+1,0)))="",INDIRECT(CONCATENATE("'2018-11'!I",TEXT(MATCH($C15,'2018-11'!$C$2:$C$100,0)+1,0)))="",AND(INDIRECT(CONCATENATE("'2018-12'!I",TEXT(MATCH($C15,'2018-12'!$C$2:$C$100,0)+1,0)))="",INDIRECT(CONCATENATE("'2018-11'!I",TEXT(MATCH($C15,'2018-11'!$C$2:$C$100,0)+1,0)))="")),"Н/Д",INDIRECT(CONCATENATE("'2018-12'!I",TEXT(MATCH($C15,'2018-12'!$C$2:$C$100,0)+1,0)))-INDIRECT(CONCATENATE("'2018-11'!I",TEXT(MATCH($C15,'2018-11'!$C$2:$C$100,0)+1,0))))</f>
        <v>1346934770.0200005</v>
      </c>
      <c r="J15" s="17" t="str">
        <f ca="1">IF(OR(INDIRECT(CONCATENATE("'2018-12'!J",TEXT(MATCH($C15,'2018-12'!$C$2:$C$100,0)+1,0)))="",INDIRECT(CONCATENATE("'2018-11'!J",TEXT(MATCH($C15,'2018-11'!$C$2:$C$100,0)+1,0)))="",AND(INDIRECT(CONCATENATE("'2018-12'!J",TEXT(MATCH($C15,'2018-12'!$C$2:$C$100,0)+1,0)))="",INDIRECT(CONCATENATE("'2018-11'!J",TEXT(MATCH($C15,'2018-11'!$C$2:$C$100,0)+1,0)))="")),"Н/Д",INDIRECT(CONCATENATE("'2018-12'!J",TEXT(MATCH($C15,'2018-12'!$C$2:$C$100,0)+1,0)))-INDIRECT(CONCATENATE("'2018-11'!J",TEXT(MATCH($C15,'2018-11'!$C$2:$C$100,0)+1,0))))</f>
        <v>Н/Д</v>
      </c>
      <c r="K15" s="17">
        <f ca="1">IF(OR(INDIRECT(CONCATENATE("'2018-12'!K",TEXT(MATCH($C15,'2018-12'!$C$2:$C$100,0)+1,0)))="",INDIRECT(CONCATENATE("'2018-11'!K",TEXT(MATCH($C15,'2018-11'!$C$2:$C$100,0)+1,0)))="",AND(INDIRECT(CONCATENATE("'2018-12'!K",TEXT(MATCH($C15,'2018-12'!$C$2:$C$100,0)+1,0)))="",INDIRECT(CONCATENATE("'2018-11'!K",TEXT(MATCH($C15,'2018-11'!$C$2:$C$100,0)+1,0)))="")),"Н/Д",INDIRECT(CONCATENATE("'2018-12'!K",TEXT(MATCH($C15,'2018-12'!$C$2:$C$100,0)+1,0)))-INDIRECT(CONCATENATE("'2018-11'!K",TEXT(MATCH($C15,'2018-11'!$C$2:$C$100,0)+1,0))))</f>
        <v>210109955.57999992</v>
      </c>
      <c r="L15" s="17">
        <f ca="1">IF(OR(INDIRECT(CONCATENATE("'2018-12'!L",TEXT(MATCH($C15,'2018-12'!$C$2:$C$100,0)+1,0)))="",INDIRECT(CONCATENATE("'2018-11'!L",TEXT(MATCH($C15,'2018-11'!$C$2:$C$100,0)+1,0)))="",AND(INDIRECT(CONCATENATE("'2018-12'!L",TEXT(MATCH($C15,'2018-12'!$C$2:$C$100,0)+1,0)))="",INDIRECT(CONCATENATE("'2018-11'!L",TEXT(MATCH($C15,'2018-11'!$C$2:$C$100,0)+1,0)))="")),"Н/Д",INDIRECT(CONCATENATE("'2018-12'!L",TEXT(MATCH($C15,'2018-12'!$C$2:$C$100,0)+1,0)))-INDIRECT(CONCATENATE("'2018-11'!L",TEXT(MATCH($C15,'2018-11'!$C$2:$C$100,0)+1,0))))</f>
        <v>3882452225.210001</v>
      </c>
      <c r="M15" s="17">
        <f ca="1">IF(OR(INDIRECT(CONCATENATE("'2018-12'!M",TEXT(MATCH($C15,'2018-12'!$C$2:$C$100,0)+1,0)))="",INDIRECT(CONCATENATE("'2018-11'!M",TEXT(MATCH($C15,'2018-11'!$C$2:$C$100,0)+1,0)))="",AND(INDIRECT(CONCATENATE("'2018-12'!M",TEXT(MATCH($C15,'2018-12'!$C$2:$C$100,0)+1,0)))="",INDIRECT(CONCATENATE("'2018-11'!M",TEXT(MATCH($C15,'2018-11'!$C$2:$C$100,0)+1,0)))="")),"Н/Д",INDIRECT(CONCATENATE("'2018-12'!M",TEXT(MATCH($C15,'2018-12'!$C$2:$C$100,0)+1,0)))-INDIRECT(CONCATENATE("'2018-11'!M",TEXT(MATCH($C15,'2018-11'!$C$2:$C$100,0)+1,0))))</f>
        <v>8481299.8699999973</v>
      </c>
      <c r="N15" s="17">
        <f ca="1">IF(OR(INDIRECT(CONCATENATE("'2018-12'!N",TEXT(MATCH($C15,'2018-12'!$C$2:$C$100,0)+1,0)))="",INDIRECT(CONCATENATE("'2018-11'!N",TEXT(MATCH($C15,'2018-11'!$C$2:$C$100,0)+1,0)))="",AND(INDIRECT(CONCATENATE("'2018-12'!N",TEXT(MATCH($C15,'2018-12'!$C$2:$C$100,0)+1,0)))="",INDIRECT(CONCATENATE("'2018-11'!N",TEXT(MATCH($C15,'2018-11'!$C$2:$C$100,0)+1,0)))="")),"Н/Д",INDIRECT(CONCATENATE("'2018-12'!N",TEXT(MATCH($C15,'2018-12'!$C$2:$C$100,0)+1,0)))-INDIRECT(CONCATENATE("'2018-11'!NE",TEXT(MATCH($C15,'2018-11'!$C$2:$C$100,0)+1,0))))</f>
        <v>863697925.28999996</v>
      </c>
      <c r="O15" s="17">
        <f ca="1">IF(OR(INDIRECT(CONCATENATE("'2018-12'!O",TEXT(MATCH($C15,'2018-12'!$C$2:$C$100,0)+1,0)))="",INDIRECT(CONCATENATE("'2018-11'!O",TEXT(MATCH($C15,'2018-11'!$C$2:$C$100,0)+1,0)))="",AND(INDIRECT(CONCATENATE("'2018-12'!O",TEXT(MATCH($C15,'2018-12'!$C$2:$C$100,0)+1,0)))="",INDIRECT(CONCATENATE("'2018-11'!O",TEXT(MATCH($C15,'2018-11'!$C$2:$C$100,0)+1,0)))="")),"Н/Д",INDIRECT(CONCATENATE("'2018-12'!O",TEXT(MATCH($C15,'2018-12'!$C$2:$C$100,0)+1,0)))-INDIRECT(CONCATENATE("'2018-11'!O",TEXT(MATCH($C15,'2018-11'!$C$2:$C$100,0)+1,0))))</f>
        <v>42870.84999999986</v>
      </c>
      <c r="P15" s="17">
        <f ca="1">IF(OR(INDIRECT(CONCATENATE("'2018-12'!P",TEXT(MATCH($C15,'2018-12'!$C$2:$C$100,0)+1,0)))="",INDIRECT(CONCATENATE("'2018-11'!P",TEXT(MATCH($C15,'2018-11'!$C$2:$C$100,0)+1,0)))="",AND(INDIRECT(CONCATENATE("'2018-12'!P",TEXT(MATCH($C15,'2018-12'!$C$2:$C$100,0)+1,0)))="",INDIRECT(CONCATENATE("'2018-11'!P",TEXT(MATCH($C15,'2018-11'!$C$2:$C$100,0)+1,0)))="")),"Н/Д",INDIRECT(CONCATENATE("'2018-12'!P",TEXT(MATCH($C15,'2018-12'!$C$2:$C$100,0)+1,0)))-INDIRECT(CONCATENATE("'2018-11'!P",TEXT(MATCH($C15,'2018-11'!$C$2:$C$100,0)+1,0))))</f>
        <v>339905629.81999969</v>
      </c>
      <c r="Q15" s="17">
        <f ca="1">IF(OR(INDIRECT(CONCATENATE("'2018-12'!Q",TEXT(MATCH($C15,'2018-12'!$C$2:$C$100,0)+1,0)))="",INDIRECT(CONCATENATE("'2018-11'!Q",TEXT(MATCH($C15,'2018-11'!$C$2:$C$100,0)+1,0)))="",AND(INDIRECT(CONCATENATE("'2018-12'!Q",TEXT(MATCH($C15,'2018-12'!$C$2:$C$100,0)+1,0)))="",INDIRECT(CONCATENATE("'2018-11'!Q",TEXT(MATCH($C15,'2018-11'!$C$2:$C$100,0)+1,0)))="")),"Н/Д",INDIRECT(CONCATENATE("'2018-12'!Q",TEXT(MATCH($C15,'2018-12'!$C$2:$C$100,0)+1,0)))-INDIRECT(CONCATENATE("'2018-11'!Q",TEXT(MATCH($C15,'2018-11'!$C$2:$C$100,0)+1,0))))</f>
        <v>42532317.730000019</v>
      </c>
      <c r="R15" s="17">
        <f ca="1">IF(OR(INDIRECT(CONCATENATE("'2018-12'!R",TEXT(MATCH($C15,'2018-12'!$C$2:$C$100,0)+1,0)))="",INDIRECT(CONCATENATE("'2018-11'!R",TEXT(MATCH($C15,'2018-11'!$C$2:$C$100,0)+1,0)))="",AND(INDIRECT(CONCATENATE("'2018-12'!R",TEXT(MATCH($C15,'2018-12'!$C$2:$C$100,0)+1,0)))="",INDIRECT(CONCATENATE("'2018-11'!R",TEXT(MATCH($C15,'2018-11'!$C$2:$C$100,0)+1,0)))="")),"Н/Д",INDIRECT(CONCATENATE("'2018-12'!R",TEXT(MATCH($C15,'2018-12'!$C$2:$C$100,0)+1,0)))-INDIRECT(CONCATENATE("'2018-11'!R",TEXT(MATCH($C15,'2018-11'!$C$2:$C$100,0)+1,0))))</f>
        <v>127567646.61000001</v>
      </c>
      <c r="S15" s="17">
        <f ca="1">IF(OR(INDIRECT(CONCATENATE("'2018-12'!S",TEXT(MATCH($C15,'2018-12'!$C$2:$C$100,0)+1,0)))="",INDIRECT(CONCATENATE("'2018-11'!S",TEXT(MATCH($C15,'2018-11'!$C$2:$C$100,0)+1,0)))="",AND(INDIRECT(CONCATENATE("'2018-12'!S",TEXT(MATCH($C15,'2018-12'!$C$2:$C$100,0)+1,0)))="",INDIRECT(CONCATENATE("'2018-11'!S",TEXT(MATCH($C15,'2018-11'!$C$2:$C$100,0)+1,0)))="")),"Н/Д",INDIRECT(CONCATENATE("'2018-12'!S",TEXT(MATCH($C15,'2018-12'!$C$2:$C$100,0)+1,0)))-INDIRECT(CONCATENATE("'2018-11'!S",TEXT(MATCH($C15,'2018-11'!$C$2:$C$100,0)+1,0))))</f>
        <v>800061</v>
      </c>
      <c r="T15" s="17">
        <f ca="1">IF(OR(INDIRECT(CONCATENATE("'2018-12'!T",TEXT(MATCH($C15,'2018-12'!$C$2:$C$100,0)+1,0)))="",INDIRECT(CONCATENATE("'2018-11'!T",TEXT(MATCH($C15,'2018-11'!$C$2:$C$100,0)+1,0)))="",AND(INDIRECT(CONCATENATE("'2018-12'!T",TEXT(MATCH($C15,'2018-12'!$C$2:$C$100,0)+1,0)))="",INDIRECT(CONCATENATE("'2018-11'!T",TEXT(MATCH($C15,'2018-11'!$C$2:$C$100,0)+1,0)))="")),"Н/Д",INDIRECT(CONCATENATE("'2018-12'!T",TEXT(MATCH($C15,'2018-12'!$C$2:$C$100,0)+1,0)))-INDIRECT(CONCATENATE("'2018-11'!T",TEXT(MATCH($C15,'2018-11'!$C$2:$C$100,0)+1,0))))</f>
        <v>242899549.42999983</v>
      </c>
      <c r="U15" s="17">
        <f ca="1">IF(OR(INDIRECT(CONCATENATE("'2018-12'!U",TEXT(MATCH($C15,'2018-12'!$C$2:$C$100,0)+1,0)))="",INDIRECT(CONCATENATE("'2018-11'!U",TEXT(MATCH($C15,'2018-11'!$C$2:$C$100,0)+1,0)))="",AND(INDIRECT(CONCATENATE("'2018-12'!U",TEXT(MATCH($C15,'2018-12'!$C$2:$C$100,0)+1,0)))="",INDIRECT(CONCATENATE("'2018-11'!U",TEXT(MATCH($C15,'2018-11'!$C$2:$C$100,0)+1,0)))="")),"Н/Д",INDIRECT(CONCATENATE("'2018-12'!U",TEXT(MATCH($C15,'2018-12'!$C$2:$C$100,0)+1,0)))-INDIRECT(CONCATENATE("'2018-11'!U",TEXT(MATCH($C15,'2018-11'!$C$2:$C$100,0)+1,0))))</f>
        <v>29966579.980000004</v>
      </c>
      <c r="V15" s="17">
        <f ca="1">IF(OR(INDIRECT(CONCATENATE("'2018-12'!V",TEXT(MATCH($C15,'2018-12'!$C$2:$C$100,0)+1,0)))="",INDIRECT(CONCATENATE("'2018-11'!V",TEXT(MATCH($C15,'2018-11'!$C$2:$C$100,0)+1,0)))="",AND(INDIRECT(CONCATENATE("'2018-12'!V",TEXT(MATCH($C15,'2018-12'!$C$2:$C$100,0)+1,0)))="",INDIRECT(CONCATENATE("'2018-11'!V",TEXT(MATCH($C15,'2018-11'!$C$2:$C$100,0)+1,0)))="")),"Н/Д",INDIRECT(CONCATENATE("'2018-12'!V",TEXT(MATCH($C15,'2018-12'!$C$2:$C$100,0)+1,0)))-INDIRECT(CONCATENATE("'2018-11'!V",TEXT(MATCH($C15,'2018-11'!$C$2:$C$100,0)+1,0))))</f>
        <v>1938219977.9199982</v>
      </c>
      <c r="W15" s="17">
        <f ca="1">IF(OR(INDIRECT(CONCATENATE("'2018-12'!W",TEXT(MATCH($C15,'2018-12'!$C$2:$C$100,0)+1,0)))="",INDIRECT(CONCATENATE("'2018-11'!W",TEXT(MATCH($C15,'2018-11'!$C$2:$C$100,0)+1,0)))="",AND(INDIRECT(CONCATENATE("'2018-12'!W",TEXT(MATCH($C15,'2018-12'!$C$2:$C$100,0)+1,0)))="",INDIRECT(CONCATENATE("'2018-11'!W",TEXT(MATCH($C15,'2018-11'!$C$2:$C$100,0)+1,0)))="")),"Н/Д",INDIRECT(CONCATENATE("'2018-12'!W",TEXT(MATCH($C15,'2018-12'!$C$2:$C$100,0)+1,0)))-INDIRECT(CONCATENATE("'2018-11'!W",TEXT(MATCH($C15,'2018-11'!$C$2:$C$100,0)+1,0))))</f>
        <v>48816304692.780029</v>
      </c>
    </row>
    <row r="16" spans="1:23" x14ac:dyDescent="0.25">
      <c r="A16" s="2" t="s">
        <v>34</v>
      </c>
      <c r="B16" s="2" t="s">
        <v>37</v>
      </c>
      <c r="C16" s="15">
        <v>53000000</v>
      </c>
      <c r="D16" s="2" t="s">
        <v>215</v>
      </c>
      <c r="E16" s="17">
        <f ca="1">IF(OR(INDIRECT(CONCATENATE("'2018-12'!E",TEXT(MATCH($C16,'2018-12'!$C$2:$C$100,0)+1,0)))="",INDIRECT(CONCATENATE("'2018-11'!E",TEXT(MATCH($C16,'2018-11'!$C$2:$C$100,0)+1,0)))="",AND(INDIRECT(CONCATENATE("'2018-12'!E",TEXT(MATCH($C16,'2018-12'!$C$2:$C$100,0)+1,0)))="",INDIRECT(CONCATENATE("'2018-11'!E",TEXT(MATCH($C16,'2018-11'!$C$2:$C$100,0)+1,0)))="")),"Н/Д",INDIRECT(CONCATENATE("'2018-12'!E",TEXT(MATCH($C16,'2018-12'!$C$2:$C$100,0)+1,0)))-INDIRECT(CONCATENATE("'2018-11'!E",TEXT(MATCH($C16,'2018-11'!$C$2:$C$100,0)+1,0))))</f>
        <v>8699344267.3600006</v>
      </c>
      <c r="F16" s="17">
        <f ca="1">IF(OR(INDIRECT(CONCATENATE("'2018-12'!F",TEXT(MATCH($C16,'2018-12'!$C$2:$C$100,0)+1,0)))="",INDIRECT(CONCATENATE("'2018-11'!F",TEXT(MATCH($C16,'2018-11'!$C$2:$C$100,0)+1,0)))="",AND(INDIRECT(CONCATENATE("'2018-12'!F",TEXT(MATCH($C16,'2018-12'!$C$2:$C$100,0)+1,0)))="",INDIRECT(CONCATENATE("'2018-11'!F",TEXT(MATCH($C16,'2018-11'!$C$2:$C$100,0)+1,0)))="")),"Н/Д",INDIRECT(CONCATENATE("'2018-12'!F",TEXT(MATCH($C16,'2018-12'!$C$2:$C$100,0)+1,0)))-INDIRECT(CONCATENATE("'2018-11'!F",TEXT(MATCH($C16,'2018-11'!$C$2:$C$100,0)+1,0))))</f>
        <v>7521568878.1399994</v>
      </c>
      <c r="G16" s="17">
        <f ca="1">IF(OR(INDIRECT(CONCATENATE("'2018-12'!G",TEXT(MATCH($C16,'2018-12'!$C$2:$C$100,0)+1,0)))="",INDIRECT(CONCATENATE("'2018-11'!G",TEXT(MATCH($C16,'2018-11'!$C$2:$C$100,0)+1,0)))="",AND(INDIRECT(CONCATENATE("'2018-12'!G",TEXT(MATCH($C16,'2018-12'!$C$2:$C$100,0)+1,0)))="",INDIRECT(CONCATENATE("'2018-11'!G",TEXT(MATCH($C16,'2018-11'!$C$2:$C$100,0)+1,0)))="")),"Н/Д",INDIRECT(CONCATENATE("'2018-12'!G",TEXT(MATCH($C16,'2018-12'!$C$2:$C$100,0)+1,0)))-INDIRECT(CONCATENATE("'2018-11'!G",TEXT(MATCH($C16,'2018-11'!$C$2:$C$100,0)+1,0))))</f>
        <v>3536385891.7400017</v>
      </c>
      <c r="H16" s="17">
        <f ca="1">IF(OR(INDIRECT(CONCATENATE("'2018-12'!H",TEXT(MATCH($C16,'2018-12'!$C$2:$C$100,0)+1,0)))="",INDIRECT(CONCATENATE("'2018-11'!H",TEXT(MATCH($C16,'2018-11'!$C$2:$C$100,0)+1,0)))="",AND(INDIRECT(CONCATENATE("'2018-12'!H",TEXT(MATCH($C16,'2018-12'!$C$2:$C$100,0)+1,0)))="",INDIRECT(CONCATENATE("'2018-11'!H",TEXT(MATCH($C16,'2018-11'!$C$2:$C$100,0)+1,0)))="")),"Н/Д",INDIRECT(CONCATENATE("'2018-12'!H",TEXT(MATCH($C16,'2018-12'!$C$2:$C$100,0)+1,0)))-INDIRECT(CONCATENATE("'2018-11'!H",TEXT(MATCH($C16,'2018-11'!$C$2:$C$100,0)+1,0))))</f>
        <v>2302266276.9299965</v>
      </c>
      <c r="I16" s="17">
        <f ca="1">IF(OR(INDIRECT(CONCATENATE("'2018-12'!I",TEXT(MATCH($C16,'2018-12'!$C$2:$C$100,0)+1,0)))="",INDIRECT(CONCATENATE("'2018-11'!I",TEXT(MATCH($C16,'2018-11'!$C$2:$C$100,0)+1,0)))="",AND(INDIRECT(CONCATENATE("'2018-12'!I",TEXT(MATCH($C16,'2018-12'!$C$2:$C$100,0)+1,0)))="",INDIRECT(CONCATENATE("'2018-11'!I",TEXT(MATCH($C16,'2018-11'!$C$2:$C$100,0)+1,0)))="")),"Н/Д",INDIRECT(CONCATENATE("'2018-12'!I",TEXT(MATCH($C16,'2018-12'!$C$2:$C$100,0)+1,0)))-INDIRECT(CONCATENATE("'2018-11'!I",TEXT(MATCH($C16,'2018-11'!$C$2:$C$100,0)+1,0))))</f>
        <v>528374624.47000027</v>
      </c>
      <c r="J16" s="17" t="str">
        <f ca="1">IF(OR(INDIRECT(CONCATENATE("'2018-12'!J",TEXT(MATCH($C16,'2018-12'!$C$2:$C$100,0)+1,0)))="",INDIRECT(CONCATENATE("'2018-11'!J",TEXT(MATCH($C16,'2018-11'!$C$2:$C$100,0)+1,0)))="",AND(INDIRECT(CONCATENATE("'2018-12'!J",TEXT(MATCH($C16,'2018-12'!$C$2:$C$100,0)+1,0)))="",INDIRECT(CONCATENATE("'2018-11'!J",TEXT(MATCH($C16,'2018-11'!$C$2:$C$100,0)+1,0)))="")),"Н/Д",INDIRECT(CONCATENATE("'2018-12'!J",TEXT(MATCH($C16,'2018-12'!$C$2:$C$100,0)+1,0)))-INDIRECT(CONCATENATE("'2018-11'!J",TEXT(MATCH($C16,'2018-11'!$C$2:$C$100,0)+1,0))))</f>
        <v>Н/Д</v>
      </c>
      <c r="K16" s="17">
        <f ca="1">IF(OR(INDIRECT(CONCATENATE("'2018-12'!K",TEXT(MATCH($C16,'2018-12'!$C$2:$C$100,0)+1,0)))="",INDIRECT(CONCATENATE("'2018-11'!K",TEXT(MATCH($C16,'2018-11'!$C$2:$C$100,0)+1,0)))="",AND(INDIRECT(CONCATENATE("'2018-12'!K",TEXT(MATCH($C16,'2018-12'!$C$2:$C$100,0)+1,0)))="",INDIRECT(CONCATENATE("'2018-11'!K",TEXT(MATCH($C16,'2018-11'!$C$2:$C$100,0)+1,0)))="")),"Н/Д",INDIRECT(CONCATENATE("'2018-12'!K",TEXT(MATCH($C16,'2018-12'!$C$2:$C$100,0)+1,0)))-INDIRECT(CONCATENATE("'2018-11'!K",TEXT(MATCH($C16,'2018-11'!$C$2:$C$100,0)+1,0))))</f>
        <v>101723813.76999998</v>
      </c>
      <c r="L16" s="17">
        <f ca="1">IF(OR(INDIRECT(CONCATENATE("'2018-12'!L",TEXT(MATCH($C16,'2018-12'!$C$2:$C$100,0)+1,0)))="",INDIRECT(CONCATENATE("'2018-11'!L",TEXT(MATCH($C16,'2018-11'!$C$2:$C$100,0)+1,0)))="",AND(INDIRECT(CONCATENATE("'2018-12'!L",TEXT(MATCH($C16,'2018-12'!$C$2:$C$100,0)+1,0)))="",INDIRECT(CONCATENATE("'2018-11'!L",TEXT(MATCH($C16,'2018-11'!$C$2:$C$100,0)+1,0)))="")),"Н/Д",INDIRECT(CONCATENATE("'2018-12'!L",TEXT(MATCH($C16,'2018-12'!$C$2:$C$100,0)+1,0)))-INDIRECT(CONCATENATE("'2018-11'!L",TEXT(MATCH($C16,'2018-11'!$C$2:$C$100,0)+1,0))))</f>
        <v>602775786.84000015</v>
      </c>
      <c r="M16" s="17">
        <f ca="1">IF(OR(INDIRECT(CONCATENATE("'2018-12'!M",TEXT(MATCH($C16,'2018-12'!$C$2:$C$100,0)+1,0)))="",INDIRECT(CONCATENATE("'2018-11'!M",TEXT(MATCH($C16,'2018-11'!$C$2:$C$100,0)+1,0)))="",AND(INDIRECT(CONCATENATE("'2018-12'!M",TEXT(MATCH($C16,'2018-12'!$C$2:$C$100,0)+1,0)))="",INDIRECT(CONCATENATE("'2018-11'!M",TEXT(MATCH($C16,'2018-11'!$C$2:$C$100,0)+1,0)))="")),"Н/Д",INDIRECT(CONCATENATE("'2018-12'!M",TEXT(MATCH($C16,'2018-12'!$C$2:$C$100,0)+1,0)))-INDIRECT(CONCATENATE("'2018-11'!M",TEXT(MATCH($C16,'2018-11'!$C$2:$C$100,0)+1,0))))</f>
        <v>64590764.120000005</v>
      </c>
      <c r="N16" s="17">
        <f ca="1">IF(OR(INDIRECT(CONCATENATE("'2018-12'!N",TEXT(MATCH($C16,'2018-12'!$C$2:$C$100,0)+1,0)))="",INDIRECT(CONCATENATE("'2018-11'!N",TEXT(MATCH($C16,'2018-11'!$C$2:$C$100,0)+1,0)))="",AND(INDIRECT(CONCATENATE("'2018-12'!N",TEXT(MATCH($C16,'2018-12'!$C$2:$C$100,0)+1,0)))="",INDIRECT(CONCATENATE("'2018-11'!N",TEXT(MATCH($C16,'2018-11'!$C$2:$C$100,0)+1,0)))="")),"Н/Д",INDIRECT(CONCATENATE("'2018-12'!N",TEXT(MATCH($C16,'2018-12'!$C$2:$C$100,0)+1,0)))-INDIRECT(CONCATENATE("'2018-11'!NE",TEXT(MATCH($C16,'2018-11'!$C$2:$C$100,0)+1,0))))</f>
        <v>577047049.46000004</v>
      </c>
      <c r="O16" s="17">
        <f ca="1">IF(OR(INDIRECT(CONCATENATE("'2018-12'!O",TEXT(MATCH($C16,'2018-12'!$C$2:$C$100,0)+1,0)))="",INDIRECT(CONCATENATE("'2018-11'!O",TEXT(MATCH($C16,'2018-11'!$C$2:$C$100,0)+1,0)))="",AND(INDIRECT(CONCATENATE("'2018-12'!O",TEXT(MATCH($C16,'2018-12'!$C$2:$C$100,0)+1,0)))="",INDIRECT(CONCATENATE("'2018-11'!O",TEXT(MATCH($C16,'2018-11'!$C$2:$C$100,0)+1,0)))="")),"Н/Д",INDIRECT(CONCATENATE("'2018-12'!O",TEXT(MATCH($C16,'2018-12'!$C$2:$C$100,0)+1,0)))-INDIRECT(CONCATENATE("'2018-11'!O",TEXT(MATCH($C16,'2018-11'!$C$2:$C$100,0)+1,0))))</f>
        <v>-2229.7399999999907</v>
      </c>
      <c r="P16" s="17">
        <f ca="1">IF(OR(INDIRECT(CONCATENATE("'2018-12'!P",TEXT(MATCH($C16,'2018-12'!$C$2:$C$100,0)+1,0)))="",INDIRECT(CONCATENATE("'2018-11'!P",TEXT(MATCH($C16,'2018-11'!$C$2:$C$100,0)+1,0)))="",AND(INDIRECT(CONCATENATE("'2018-12'!P",TEXT(MATCH($C16,'2018-12'!$C$2:$C$100,0)+1,0)))="",INDIRECT(CONCATENATE("'2018-11'!P",TEXT(MATCH($C16,'2018-11'!$C$2:$C$100,0)+1,0)))="")),"Н/Д",INDIRECT(CONCATENATE("'2018-12'!P",TEXT(MATCH($C16,'2018-12'!$C$2:$C$100,0)+1,0)))-INDIRECT(CONCATENATE("'2018-11'!P",TEXT(MATCH($C16,'2018-11'!$C$2:$C$100,0)+1,0))))</f>
        <v>178838372.1099999</v>
      </c>
      <c r="Q16" s="17">
        <f ca="1">IF(OR(INDIRECT(CONCATENATE("'2018-12'!Q",TEXT(MATCH($C16,'2018-12'!$C$2:$C$100,0)+1,0)))="",INDIRECT(CONCATENATE("'2018-11'!Q",TEXT(MATCH($C16,'2018-11'!$C$2:$C$100,0)+1,0)))="",AND(INDIRECT(CONCATENATE("'2018-12'!Q",TEXT(MATCH($C16,'2018-12'!$C$2:$C$100,0)+1,0)))="",INDIRECT(CONCATENATE("'2018-11'!Q",TEXT(MATCH($C16,'2018-11'!$C$2:$C$100,0)+1,0)))="")),"Н/Д",INDIRECT(CONCATENATE("'2018-12'!Q",TEXT(MATCH($C16,'2018-12'!$C$2:$C$100,0)+1,0)))-INDIRECT(CONCATENATE("'2018-11'!Q",TEXT(MATCH($C16,'2018-11'!$C$2:$C$100,0)+1,0))))</f>
        <v>5432898.7599999905</v>
      </c>
      <c r="R16" s="17">
        <f ca="1">IF(OR(INDIRECT(CONCATENATE("'2018-12'!R",TEXT(MATCH($C16,'2018-12'!$C$2:$C$100,0)+1,0)))="",INDIRECT(CONCATENATE("'2018-11'!R",TEXT(MATCH($C16,'2018-11'!$C$2:$C$100,0)+1,0)))="",AND(INDIRECT(CONCATENATE("'2018-12'!R",TEXT(MATCH($C16,'2018-12'!$C$2:$C$100,0)+1,0)))="",INDIRECT(CONCATENATE("'2018-11'!R",TEXT(MATCH($C16,'2018-11'!$C$2:$C$100,0)+1,0)))="")),"Н/Д",INDIRECT(CONCATENATE("'2018-12'!R",TEXT(MATCH($C16,'2018-12'!$C$2:$C$100,0)+1,0)))-INDIRECT(CONCATENATE("'2018-11'!R",TEXT(MATCH($C16,'2018-11'!$C$2:$C$100,0)+1,0))))</f>
        <v>40525569.719999969</v>
      </c>
      <c r="S16" s="17">
        <f ca="1">IF(OR(INDIRECT(CONCATENATE("'2018-12'!S",TEXT(MATCH($C16,'2018-12'!$C$2:$C$100,0)+1,0)))="",INDIRECT(CONCATENATE("'2018-11'!S",TEXT(MATCH($C16,'2018-11'!$C$2:$C$100,0)+1,0)))="",AND(INDIRECT(CONCATENATE("'2018-12'!S",TEXT(MATCH($C16,'2018-12'!$C$2:$C$100,0)+1,0)))="",INDIRECT(CONCATENATE("'2018-11'!S",TEXT(MATCH($C16,'2018-11'!$C$2:$C$100,0)+1,0)))="")),"Н/Д",INDIRECT(CONCATENATE("'2018-12'!S",TEXT(MATCH($C16,'2018-12'!$C$2:$C$100,0)+1,0)))-INDIRECT(CONCATENATE("'2018-11'!S",TEXT(MATCH($C16,'2018-11'!$C$2:$C$100,0)+1,0))))</f>
        <v>459651.12000000011</v>
      </c>
      <c r="T16" s="17">
        <f ca="1">IF(OR(INDIRECT(CONCATENATE("'2018-12'!T",TEXT(MATCH($C16,'2018-12'!$C$2:$C$100,0)+1,0)))="",INDIRECT(CONCATENATE("'2018-11'!T",TEXT(MATCH($C16,'2018-11'!$C$2:$C$100,0)+1,0)))="",AND(INDIRECT(CONCATENATE("'2018-12'!T",TEXT(MATCH($C16,'2018-12'!$C$2:$C$100,0)+1,0)))="",INDIRECT(CONCATENATE("'2018-11'!T",TEXT(MATCH($C16,'2018-11'!$C$2:$C$100,0)+1,0)))="")),"Н/Д",INDIRECT(CONCATENATE("'2018-12'!T",TEXT(MATCH($C16,'2018-12'!$C$2:$C$100,0)+1,0)))-INDIRECT(CONCATENATE("'2018-11'!T",TEXT(MATCH($C16,'2018-11'!$C$2:$C$100,0)+1,0))))</f>
        <v>64912054.269999981</v>
      </c>
      <c r="U16" s="17">
        <f ca="1">IF(OR(INDIRECT(CONCATENATE("'2018-12'!U",TEXT(MATCH($C16,'2018-12'!$C$2:$C$100,0)+1,0)))="",INDIRECT(CONCATENATE("'2018-11'!U",TEXT(MATCH($C16,'2018-11'!$C$2:$C$100,0)+1,0)))="",AND(INDIRECT(CONCATENATE("'2018-12'!U",TEXT(MATCH($C16,'2018-12'!$C$2:$C$100,0)+1,0)))="",INDIRECT(CONCATENATE("'2018-11'!U",TEXT(MATCH($C16,'2018-11'!$C$2:$C$100,0)+1,0)))="")),"Н/Д",INDIRECT(CONCATENATE("'2018-12'!U",TEXT(MATCH($C16,'2018-12'!$C$2:$C$100,0)+1,0)))-INDIRECT(CONCATENATE("'2018-11'!U",TEXT(MATCH($C16,'2018-11'!$C$2:$C$100,0)+1,0))))</f>
        <v>1835211.1999999955</v>
      </c>
      <c r="V16" s="17">
        <f ca="1">IF(OR(INDIRECT(CONCATENATE("'2018-12'!V",TEXT(MATCH($C16,'2018-12'!$C$2:$C$100,0)+1,0)))="",INDIRECT(CONCATENATE("'2018-11'!V",TEXT(MATCH($C16,'2018-11'!$C$2:$C$100,0)+1,0)))="",AND(INDIRECT(CONCATENATE("'2018-12'!V",TEXT(MATCH($C16,'2018-12'!$C$2:$C$100,0)+1,0)))="",INDIRECT(CONCATENATE("'2018-11'!V",TEXT(MATCH($C16,'2018-11'!$C$2:$C$100,0)+1,0)))="")),"Н/Д",INDIRECT(CONCATENATE("'2018-12'!V",TEXT(MATCH($C16,'2018-12'!$C$2:$C$100,0)+1,0)))-INDIRECT(CONCATENATE("'2018-11'!V",TEXT(MATCH($C16,'2018-11'!$C$2:$C$100,0)+1,0))))</f>
        <v>1177775389.2200012</v>
      </c>
      <c r="W16" s="17">
        <f ca="1">IF(OR(INDIRECT(CONCATENATE("'2018-12'!W",TEXT(MATCH($C16,'2018-12'!$C$2:$C$100,0)+1,0)))="",INDIRECT(CONCATENATE("'2018-11'!W",TEXT(MATCH($C16,'2018-11'!$C$2:$C$100,0)+1,0)))="",AND(INDIRECT(CONCATENATE("'2018-12'!W",TEXT(MATCH($C16,'2018-12'!$C$2:$C$100,0)+1,0)))="",INDIRECT(CONCATENATE("'2018-11'!W",TEXT(MATCH($C16,'2018-11'!$C$2:$C$100,0)+1,0)))="")),"Н/Д",INDIRECT(CONCATENATE("'2018-12'!W",TEXT(MATCH($C16,'2018-12'!$C$2:$C$100,0)+1,0)))-INDIRECT(CONCATENATE("'2018-11'!W",TEXT(MATCH($C16,'2018-11'!$C$2:$C$100,0)+1,0))))</f>
        <v>24887915412.240021</v>
      </c>
    </row>
    <row r="17" spans="1:23" x14ac:dyDescent="0.25">
      <c r="A17" s="2" t="s">
        <v>34</v>
      </c>
      <c r="B17" s="2" t="s">
        <v>38</v>
      </c>
      <c r="C17" s="15">
        <v>56000000</v>
      </c>
      <c r="D17" s="2" t="s">
        <v>215</v>
      </c>
      <c r="E17" s="17">
        <f ca="1">IF(OR(INDIRECT(CONCATENATE("'2018-12'!E",TEXT(MATCH($C17,'2018-12'!$C$2:$C$100,0)+1,0)))="",INDIRECT(CONCATENATE("'2018-11'!E",TEXT(MATCH($C17,'2018-11'!$C$2:$C$100,0)+1,0)))="",AND(INDIRECT(CONCATENATE("'2018-12'!E",TEXT(MATCH($C17,'2018-12'!$C$2:$C$100,0)+1,0)))="",INDIRECT(CONCATENATE("'2018-11'!E",TEXT(MATCH($C17,'2018-11'!$C$2:$C$100,0)+1,0)))="")),"Н/Д",INDIRECT(CONCATENATE("'2018-12'!E",TEXT(MATCH($C17,'2018-12'!$C$2:$C$100,0)+1,0)))-INDIRECT(CONCATENATE("'2018-11'!E",TEXT(MATCH($C17,'2018-11'!$C$2:$C$100,0)+1,0))))</f>
        <v>5545232712.1299973</v>
      </c>
      <c r="F17" s="17">
        <f ca="1">IF(OR(INDIRECT(CONCATENATE("'2018-12'!F",TEXT(MATCH($C17,'2018-12'!$C$2:$C$100,0)+1,0)))="",INDIRECT(CONCATENATE("'2018-11'!F",TEXT(MATCH($C17,'2018-11'!$C$2:$C$100,0)+1,0)))="",AND(INDIRECT(CONCATENATE("'2018-12'!F",TEXT(MATCH($C17,'2018-12'!$C$2:$C$100,0)+1,0)))="",INDIRECT(CONCATENATE("'2018-11'!F",TEXT(MATCH($C17,'2018-11'!$C$2:$C$100,0)+1,0)))="")),"Н/Д",INDIRECT(CONCATENATE("'2018-12'!F",TEXT(MATCH($C17,'2018-12'!$C$2:$C$100,0)+1,0)))-INDIRECT(CONCATENATE("'2018-11'!F",TEXT(MATCH($C17,'2018-11'!$C$2:$C$100,0)+1,0))))</f>
        <v>3707165600.1600037</v>
      </c>
      <c r="G17" s="17">
        <f ca="1">IF(OR(INDIRECT(CONCATENATE("'2018-12'!G",TEXT(MATCH($C17,'2018-12'!$C$2:$C$100,0)+1,0)))="",INDIRECT(CONCATENATE("'2018-11'!G",TEXT(MATCH($C17,'2018-11'!$C$2:$C$100,0)+1,0)))="",AND(INDIRECT(CONCATENATE("'2018-12'!G",TEXT(MATCH($C17,'2018-12'!$C$2:$C$100,0)+1,0)))="",INDIRECT(CONCATENATE("'2018-11'!G",TEXT(MATCH($C17,'2018-11'!$C$2:$C$100,0)+1,0)))="")),"Н/Д",INDIRECT(CONCATENATE("'2018-12'!G",TEXT(MATCH($C17,'2018-12'!$C$2:$C$100,0)+1,0)))-INDIRECT(CONCATENATE("'2018-11'!G",TEXT(MATCH($C17,'2018-11'!$C$2:$C$100,0)+1,0))))</f>
        <v>441315749.94000053</v>
      </c>
      <c r="H17" s="17">
        <f ca="1">IF(OR(INDIRECT(CONCATENATE("'2018-12'!H",TEXT(MATCH($C17,'2018-12'!$C$2:$C$100,0)+1,0)))="",INDIRECT(CONCATENATE("'2018-11'!H",TEXT(MATCH($C17,'2018-11'!$C$2:$C$100,0)+1,0)))="",AND(INDIRECT(CONCATENATE("'2018-12'!H",TEXT(MATCH($C17,'2018-12'!$C$2:$C$100,0)+1,0)))="",INDIRECT(CONCATENATE("'2018-11'!H",TEXT(MATCH($C17,'2018-11'!$C$2:$C$100,0)+1,0)))="")),"Н/Д",INDIRECT(CONCATENATE("'2018-12'!H",TEXT(MATCH($C17,'2018-12'!$C$2:$C$100,0)+1,0)))-INDIRECT(CONCATENATE("'2018-11'!H",TEXT(MATCH($C17,'2018-11'!$C$2:$C$100,0)+1,0))))</f>
        <v>1330485593.9900017</v>
      </c>
      <c r="I17" s="17">
        <f ca="1">IF(OR(INDIRECT(CONCATENATE("'2018-12'!I",TEXT(MATCH($C17,'2018-12'!$C$2:$C$100,0)+1,0)))="",INDIRECT(CONCATENATE("'2018-11'!I",TEXT(MATCH($C17,'2018-11'!$C$2:$C$100,0)+1,0)))="",AND(INDIRECT(CONCATENATE("'2018-12'!I",TEXT(MATCH($C17,'2018-12'!$C$2:$C$100,0)+1,0)))="",INDIRECT(CONCATENATE("'2018-11'!I",TEXT(MATCH($C17,'2018-11'!$C$2:$C$100,0)+1,0)))="")),"Н/Д",INDIRECT(CONCATENATE("'2018-12'!I",TEXT(MATCH($C17,'2018-12'!$C$2:$C$100,0)+1,0)))-INDIRECT(CONCATENATE("'2018-11'!I",TEXT(MATCH($C17,'2018-11'!$C$2:$C$100,0)+1,0))))</f>
        <v>709146756.34000015</v>
      </c>
      <c r="J17" s="17" t="str">
        <f ca="1">IF(OR(INDIRECT(CONCATENATE("'2018-12'!J",TEXT(MATCH($C17,'2018-12'!$C$2:$C$100,0)+1,0)))="",INDIRECT(CONCATENATE("'2018-11'!J",TEXT(MATCH($C17,'2018-11'!$C$2:$C$100,0)+1,0)))="",AND(INDIRECT(CONCATENATE("'2018-12'!J",TEXT(MATCH($C17,'2018-12'!$C$2:$C$100,0)+1,0)))="",INDIRECT(CONCATENATE("'2018-11'!J",TEXT(MATCH($C17,'2018-11'!$C$2:$C$100,0)+1,0)))="")),"Н/Д",INDIRECT(CONCATENATE("'2018-12'!J",TEXT(MATCH($C17,'2018-12'!$C$2:$C$100,0)+1,0)))-INDIRECT(CONCATENATE("'2018-11'!J",TEXT(MATCH($C17,'2018-11'!$C$2:$C$100,0)+1,0))))</f>
        <v>Н/Д</v>
      </c>
      <c r="K17" s="17">
        <f ca="1">IF(OR(INDIRECT(CONCATENATE("'2018-12'!K",TEXT(MATCH($C17,'2018-12'!$C$2:$C$100,0)+1,0)))="",INDIRECT(CONCATENATE("'2018-11'!K",TEXT(MATCH($C17,'2018-11'!$C$2:$C$100,0)+1,0)))="",AND(INDIRECT(CONCATENATE("'2018-12'!K",TEXT(MATCH($C17,'2018-12'!$C$2:$C$100,0)+1,0)))="",INDIRECT(CONCATENATE("'2018-11'!K",TEXT(MATCH($C17,'2018-11'!$C$2:$C$100,0)+1,0)))="")),"Н/Д",INDIRECT(CONCATENATE("'2018-12'!K",TEXT(MATCH($C17,'2018-12'!$C$2:$C$100,0)+1,0)))-INDIRECT(CONCATENATE("'2018-11'!K",TEXT(MATCH($C17,'2018-11'!$C$2:$C$100,0)+1,0))))</f>
        <v>63545013.199999809</v>
      </c>
      <c r="L17" s="17">
        <f ca="1">IF(OR(INDIRECT(CONCATENATE("'2018-12'!L",TEXT(MATCH($C17,'2018-12'!$C$2:$C$100,0)+1,0)))="",INDIRECT(CONCATENATE("'2018-11'!L",TEXT(MATCH($C17,'2018-11'!$C$2:$C$100,0)+1,0)))="",AND(INDIRECT(CONCATENATE("'2018-12'!L",TEXT(MATCH($C17,'2018-12'!$C$2:$C$100,0)+1,0)))="",INDIRECT(CONCATENATE("'2018-11'!L",TEXT(MATCH($C17,'2018-11'!$C$2:$C$100,0)+1,0)))="")),"Н/Д",INDIRECT(CONCATENATE("'2018-12'!L",TEXT(MATCH($C17,'2018-12'!$C$2:$C$100,0)+1,0)))-INDIRECT(CONCATENATE("'2018-11'!L",TEXT(MATCH($C17,'2018-11'!$C$2:$C$100,0)+1,0))))</f>
        <v>902996426.27000046</v>
      </c>
      <c r="M17" s="17">
        <f ca="1">IF(OR(INDIRECT(CONCATENATE("'2018-12'!M",TEXT(MATCH($C17,'2018-12'!$C$2:$C$100,0)+1,0)))="",INDIRECT(CONCATENATE("'2018-11'!M",TEXT(MATCH($C17,'2018-11'!$C$2:$C$100,0)+1,0)))="",AND(INDIRECT(CONCATENATE("'2018-12'!M",TEXT(MATCH($C17,'2018-12'!$C$2:$C$100,0)+1,0)))="",INDIRECT(CONCATENATE("'2018-11'!M",TEXT(MATCH($C17,'2018-11'!$C$2:$C$100,0)+1,0)))="")),"Н/Д",INDIRECT(CONCATENATE("'2018-12'!M",TEXT(MATCH($C17,'2018-12'!$C$2:$C$100,0)+1,0)))-INDIRECT(CONCATENATE("'2018-11'!M",TEXT(MATCH($C17,'2018-11'!$C$2:$C$100,0)+1,0))))</f>
        <v>2499211.2599999979</v>
      </c>
      <c r="N17" s="17">
        <f ca="1">IF(OR(INDIRECT(CONCATENATE("'2018-12'!N",TEXT(MATCH($C17,'2018-12'!$C$2:$C$100,0)+1,0)))="",INDIRECT(CONCATENATE("'2018-11'!N",TEXT(MATCH($C17,'2018-11'!$C$2:$C$100,0)+1,0)))="",AND(INDIRECT(CONCATENATE("'2018-12'!N",TEXT(MATCH($C17,'2018-12'!$C$2:$C$100,0)+1,0)))="",INDIRECT(CONCATENATE("'2018-11'!N",TEXT(MATCH($C17,'2018-11'!$C$2:$C$100,0)+1,0)))="")),"Н/Д",INDIRECT(CONCATENATE("'2018-12'!N",TEXT(MATCH($C17,'2018-12'!$C$2:$C$100,0)+1,0)))-INDIRECT(CONCATENATE("'2018-11'!NE",TEXT(MATCH($C17,'2018-11'!$C$2:$C$100,0)+1,0))))</f>
        <v>303029435.13999999</v>
      </c>
      <c r="O17" s="17">
        <f ca="1">IF(OR(INDIRECT(CONCATENATE("'2018-12'!O",TEXT(MATCH($C17,'2018-12'!$C$2:$C$100,0)+1,0)))="",INDIRECT(CONCATENATE("'2018-11'!O",TEXT(MATCH($C17,'2018-11'!$C$2:$C$100,0)+1,0)))="",AND(INDIRECT(CONCATENATE("'2018-12'!O",TEXT(MATCH($C17,'2018-12'!$C$2:$C$100,0)+1,0)))="",INDIRECT(CONCATENATE("'2018-11'!O",TEXT(MATCH($C17,'2018-11'!$C$2:$C$100,0)+1,0)))="")),"Н/Д",INDIRECT(CONCATENATE("'2018-12'!O",TEXT(MATCH($C17,'2018-12'!$C$2:$C$100,0)+1,0)))-INDIRECT(CONCATENATE("'2018-11'!O",TEXT(MATCH($C17,'2018-11'!$C$2:$C$100,0)+1,0))))</f>
        <v>2877.1699999999983</v>
      </c>
      <c r="P17" s="17">
        <f ca="1">IF(OR(INDIRECT(CONCATENATE("'2018-12'!P",TEXT(MATCH($C17,'2018-12'!$C$2:$C$100,0)+1,0)))="",INDIRECT(CONCATENATE("'2018-11'!P",TEXT(MATCH($C17,'2018-11'!$C$2:$C$100,0)+1,0)))="",AND(INDIRECT(CONCATENATE("'2018-12'!P",TEXT(MATCH($C17,'2018-12'!$C$2:$C$100,0)+1,0)))="",INDIRECT(CONCATENATE("'2018-11'!P",TEXT(MATCH($C17,'2018-11'!$C$2:$C$100,0)+1,0)))="")),"Н/Д",INDIRECT(CONCATENATE("'2018-12'!P",TEXT(MATCH($C17,'2018-12'!$C$2:$C$100,0)+1,0)))-INDIRECT(CONCATENATE("'2018-11'!P",TEXT(MATCH($C17,'2018-11'!$C$2:$C$100,0)+1,0))))</f>
        <v>58803856.080000043</v>
      </c>
      <c r="Q17" s="17">
        <f ca="1">IF(OR(INDIRECT(CONCATENATE("'2018-12'!Q",TEXT(MATCH($C17,'2018-12'!$C$2:$C$100,0)+1,0)))="",INDIRECT(CONCATENATE("'2018-11'!Q",TEXT(MATCH($C17,'2018-11'!$C$2:$C$100,0)+1,0)))="",AND(INDIRECT(CONCATENATE("'2018-12'!Q",TEXT(MATCH($C17,'2018-12'!$C$2:$C$100,0)+1,0)))="",INDIRECT(CONCATENATE("'2018-11'!Q",TEXT(MATCH($C17,'2018-11'!$C$2:$C$100,0)+1,0)))="")),"Н/Д",INDIRECT(CONCATENATE("'2018-12'!Q",TEXT(MATCH($C17,'2018-12'!$C$2:$C$100,0)+1,0)))-INDIRECT(CONCATENATE("'2018-11'!Q",TEXT(MATCH($C17,'2018-11'!$C$2:$C$100,0)+1,0))))</f>
        <v>1002079.1599999964</v>
      </c>
      <c r="R17" s="17">
        <f ca="1">IF(OR(INDIRECT(CONCATENATE("'2018-12'!R",TEXT(MATCH($C17,'2018-12'!$C$2:$C$100,0)+1,0)))="",INDIRECT(CONCATENATE("'2018-11'!R",TEXT(MATCH($C17,'2018-11'!$C$2:$C$100,0)+1,0)))="",AND(INDIRECT(CONCATENATE("'2018-12'!R",TEXT(MATCH($C17,'2018-12'!$C$2:$C$100,0)+1,0)))="",INDIRECT(CONCATENATE("'2018-11'!R",TEXT(MATCH($C17,'2018-11'!$C$2:$C$100,0)+1,0)))="")),"Н/Д",INDIRECT(CONCATENATE("'2018-12'!R",TEXT(MATCH($C17,'2018-12'!$C$2:$C$100,0)+1,0)))-INDIRECT(CONCATENATE("'2018-11'!R",TEXT(MATCH($C17,'2018-11'!$C$2:$C$100,0)+1,0))))</f>
        <v>49639777.310000002</v>
      </c>
      <c r="S17" s="17">
        <f ca="1">IF(OR(INDIRECT(CONCATENATE("'2018-12'!S",TEXT(MATCH($C17,'2018-12'!$C$2:$C$100,0)+1,0)))="",INDIRECT(CONCATENATE("'2018-11'!S",TEXT(MATCH($C17,'2018-11'!$C$2:$C$100,0)+1,0)))="",AND(INDIRECT(CONCATENATE("'2018-12'!S",TEXT(MATCH($C17,'2018-12'!$C$2:$C$100,0)+1,0)))="",INDIRECT(CONCATENATE("'2018-11'!S",TEXT(MATCH($C17,'2018-11'!$C$2:$C$100,0)+1,0)))="")),"Н/Д",INDIRECT(CONCATENATE("'2018-12'!S",TEXT(MATCH($C17,'2018-12'!$C$2:$C$100,0)+1,0)))-INDIRECT(CONCATENATE("'2018-11'!S",TEXT(MATCH($C17,'2018-11'!$C$2:$C$100,0)+1,0))))</f>
        <v>615635.33000000007</v>
      </c>
      <c r="T17" s="17">
        <f ca="1">IF(OR(INDIRECT(CONCATENATE("'2018-12'!T",TEXT(MATCH($C17,'2018-12'!$C$2:$C$100,0)+1,0)))="",INDIRECT(CONCATENATE("'2018-11'!T",TEXT(MATCH($C17,'2018-11'!$C$2:$C$100,0)+1,0)))="",AND(INDIRECT(CONCATENATE("'2018-12'!T",TEXT(MATCH($C17,'2018-12'!$C$2:$C$100,0)+1,0)))="",INDIRECT(CONCATENATE("'2018-11'!T",TEXT(MATCH($C17,'2018-11'!$C$2:$C$100,0)+1,0)))="")),"Н/Д",INDIRECT(CONCATENATE("'2018-12'!T",TEXT(MATCH($C17,'2018-12'!$C$2:$C$100,0)+1,0)))-INDIRECT(CONCATENATE("'2018-11'!T",TEXT(MATCH($C17,'2018-11'!$C$2:$C$100,0)+1,0))))</f>
        <v>62668425.780000091</v>
      </c>
      <c r="U17" s="17">
        <f ca="1">IF(OR(INDIRECT(CONCATENATE("'2018-12'!U",TEXT(MATCH($C17,'2018-12'!$C$2:$C$100,0)+1,0)))="",INDIRECT(CONCATENATE("'2018-11'!U",TEXT(MATCH($C17,'2018-11'!$C$2:$C$100,0)+1,0)))="",AND(INDIRECT(CONCATENATE("'2018-12'!U",TEXT(MATCH($C17,'2018-12'!$C$2:$C$100,0)+1,0)))="",INDIRECT(CONCATENATE("'2018-11'!U",TEXT(MATCH($C17,'2018-11'!$C$2:$C$100,0)+1,0)))="")),"Н/Д",INDIRECT(CONCATENATE("'2018-12'!U",TEXT(MATCH($C17,'2018-12'!$C$2:$C$100,0)+1,0)))-INDIRECT(CONCATENATE("'2018-11'!U",TEXT(MATCH($C17,'2018-11'!$C$2:$C$100,0)+1,0))))</f>
        <v>12045070.090000004</v>
      </c>
      <c r="V17" s="17">
        <f ca="1">IF(OR(INDIRECT(CONCATENATE("'2018-12'!V",TEXT(MATCH($C17,'2018-12'!$C$2:$C$100,0)+1,0)))="",INDIRECT(CONCATENATE("'2018-11'!V",TEXT(MATCH($C17,'2018-11'!$C$2:$C$100,0)+1,0)))="",AND(INDIRECT(CONCATENATE("'2018-12'!V",TEXT(MATCH($C17,'2018-12'!$C$2:$C$100,0)+1,0)))="",INDIRECT(CONCATENATE("'2018-11'!V",TEXT(MATCH($C17,'2018-11'!$C$2:$C$100,0)+1,0)))="")),"Н/Д",INDIRECT(CONCATENATE("'2018-12'!V",TEXT(MATCH($C17,'2018-12'!$C$2:$C$100,0)+1,0)))-INDIRECT(CONCATENATE("'2018-11'!V",TEXT(MATCH($C17,'2018-11'!$C$2:$C$100,0)+1,0))))</f>
        <v>1838067111.9700012</v>
      </c>
      <c r="W17" s="17">
        <f ca="1">IF(OR(INDIRECT(CONCATENATE("'2018-12'!W",TEXT(MATCH($C17,'2018-12'!$C$2:$C$100,0)+1,0)))="",INDIRECT(CONCATENATE("'2018-11'!W",TEXT(MATCH($C17,'2018-11'!$C$2:$C$100,0)+1,0)))="",AND(INDIRECT(CONCATENATE("'2018-12'!W",TEXT(MATCH($C17,'2018-12'!$C$2:$C$100,0)+1,0)))="",INDIRECT(CONCATENATE("'2018-11'!W",TEXT(MATCH($C17,'2018-11'!$C$2:$C$100,0)+1,0)))="")),"Н/Д",INDIRECT(CONCATENATE("'2018-12'!W",TEXT(MATCH($C17,'2018-12'!$C$2:$C$100,0)+1,0)))-INDIRECT(CONCATENATE("'2018-11'!W",TEXT(MATCH($C17,'2018-11'!$C$2:$C$100,0)+1,0))))</f>
        <v>14754576235.349976</v>
      </c>
    </row>
    <row r="18" spans="1:23" x14ac:dyDescent="0.25">
      <c r="A18" s="2" t="s">
        <v>34</v>
      </c>
      <c r="B18" s="2" t="s">
        <v>39</v>
      </c>
      <c r="C18" s="15">
        <v>57000000</v>
      </c>
      <c r="D18" s="2" t="s">
        <v>215</v>
      </c>
      <c r="E18" s="17">
        <f ca="1">IF(OR(INDIRECT(CONCATENATE("'2018-12'!E",TEXT(MATCH($C18,'2018-12'!$C$2:$C$100,0)+1,0)))="",INDIRECT(CONCATENATE("'2018-11'!E",TEXT(MATCH($C18,'2018-11'!$C$2:$C$100,0)+1,0)))="",AND(INDIRECT(CONCATENATE("'2018-12'!E",TEXT(MATCH($C18,'2018-12'!$C$2:$C$100,0)+1,0)))="",INDIRECT(CONCATENATE("'2018-11'!E",TEXT(MATCH($C18,'2018-11'!$C$2:$C$100,0)+1,0)))="")),"Н/Д",INDIRECT(CONCATENATE("'2018-12'!E",TEXT(MATCH($C18,'2018-12'!$C$2:$C$100,0)+1,0)))-INDIRECT(CONCATENATE("'2018-11'!E",TEXT(MATCH($C18,'2018-11'!$C$2:$C$100,0)+1,0))))</f>
        <v>12717117301.050018</v>
      </c>
      <c r="F18" s="17">
        <f ca="1">IF(OR(INDIRECT(CONCATENATE("'2018-12'!F",TEXT(MATCH($C18,'2018-12'!$C$2:$C$100,0)+1,0)))="",INDIRECT(CONCATENATE("'2018-11'!F",TEXT(MATCH($C18,'2018-11'!$C$2:$C$100,0)+1,0)))="",AND(INDIRECT(CONCATENATE("'2018-12'!F",TEXT(MATCH($C18,'2018-12'!$C$2:$C$100,0)+1,0)))="",INDIRECT(CONCATENATE("'2018-11'!F",TEXT(MATCH($C18,'2018-11'!$C$2:$C$100,0)+1,0)))="")),"Н/Д",INDIRECT(CONCATENATE("'2018-12'!F",TEXT(MATCH($C18,'2018-12'!$C$2:$C$100,0)+1,0)))-INDIRECT(CONCATENATE("'2018-11'!F",TEXT(MATCH($C18,'2018-11'!$C$2:$C$100,0)+1,0))))</f>
        <v>11167511497.340012</v>
      </c>
      <c r="G18" s="17">
        <f ca="1">IF(OR(INDIRECT(CONCATENATE("'2018-12'!G",TEXT(MATCH($C18,'2018-12'!$C$2:$C$100,0)+1,0)))="",INDIRECT(CONCATENATE("'2018-11'!G",TEXT(MATCH($C18,'2018-11'!$C$2:$C$100,0)+1,0)))="",AND(INDIRECT(CONCATENATE("'2018-12'!G",TEXT(MATCH($C18,'2018-12'!$C$2:$C$100,0)+1,0)))="",INDIRECT(CONCATENATE("'2018-11'!G",TEXT(MATCH($C18,'2018-11'!$C$2:$C$100,0)+1,0)))="")),"Н/Д",INDIRECT(CONCATENATE("'2018-12'!G",TEXT(MATCH($C18,'2018-12'!$C$2:$C$100,0)+1,0)))-INDIRECT(CONCATENATE("'2018-11'!G",TEXT(MATCH($C18,'2018-11'!$C$2:$C$100,0)+1,0))))</f>
        <v>3913175799.7000046</v>
      </c>
      <c r="H18" s="17">
        <f ca="1">IF(OR(INDIRECT(CONCATENATE("'2018-12'!H",TEXT(MATCH($C18,'2018-12'!$C$2:$C$100,0)+1,0)))="",INDIRECT(CONCATENATE("'2018-11'!H",TEXT(MATCH($C18,'2018-11'!$C$2:$C$100,0)+1,0)))="",AND(INDIRECT(CONCATENATE("'2018-12'!H",TEXT(MATCH($C18,'2018-12'!$C$2:$C$100,0)+1,0)))="",INDIRECT(CONCATENATE("'2018-11'!H",TEXT(MATCH($C18,'2018-11'!$C$2:$C$100,0)+1,0)))="")),"Н/Д",INDIRECT(CONCATENATE("'2018-12'!H",TEXT(MATCH($C18,'2018-12'!$C$2:$C$100,0)+1,0)))-INDIRECT(CONCATENATE("'2018-11'!H",TEXT(MATCH($C18,'2018-11'!$C$2:$C$100,0)+1,0))))</f>
        <v>3975662967.4700012</v>
      </c>
      <c r="I18" s="17">
        <f ca="1">IF(OR(INDIRECT(CONCATENATE("'2018-12'!I",TEXT(MATCH($C18,'2018-12'!$C$2:$C$100,0)+1,0)))="",INDIRECT(CONCATENATE("'2018-11'!I",TEXT(MATCH($C18,'2018-11'!$C$2:$C$100,0)+1,0)))="",AND(INDIRECT(CONCATENATE("'2018-12'!I",TEXT(MATCH($C18,'2018-12'!$C$2:$C$100,0)+1,0)))="",INDIRECT(CONCATENATE("'2018-11'!I",TEXT(MATCH($C18,'2018-11'!$C$2:$C$100,0)+1,0)))="")),"Н/Д",INDIRECT(CONCATENATE("'2018-12'!I",TEXT(MATCH($C18,'2018-12'!$C$2:$C$100,0)+1,0)))-INDIRECT(CONCATENATE("'2018-11'!I",TEXT(MATCH($C18,'2018-11'!$C$2:$C$100,0)+1,0))))</f>
        <v>809035122.84000015</v>
      </c>
      <c r="J18" s="17" t="str">
        <f ca="1">IF(OR(INDIRECT(CONCATENATE("'2018-12'!J",TEXT(MATCH($C18,'2018-12'!$C$2:$C$100,0)+1,0)))="",INDIRECT(CONCATENATE("'2018-11'!J",TEXT(MATCH($C18,'2018-11'!$C$2:$C$100,0)+1,0)))="",AND(INDIRECT(CONCATENATE("'2018-12'!J",TEXT(MATCH($C18,'2018-12'!$C$2:$C$100,0)+1,0)))="",INDIRECT(CONCATENATE("'2018-11'!J",TEXT(MATCH($C18,'2018-11'!$C$2:$C$100,0)+1,0)))="")),"Н/Д",INDIRECT(CONCATENATE("'2018-12'!J",TEXT(MATCH($C18,'2018-12'!$C$2:$C$100,0)+1,0)))-INDIRECT(CONCATENATE("'2018-11'!J",TEXT(MATCH($C18,'2018-11'!$C$2:$C$100,0)+1,0))))</f>
        <v>Н/Д</v>
      </c>
      <c r="K18" s="17">
        <f ca="1">IF(OR(INDIRECT(CONCATENATE("'2018-12'!K",TEXT(MATCH($C18,'2018-12'!$C$2:$C$100,0)+1,0)))="",INDIRECT(CONCATENATE("'2018-11'!K",TEXT(MATCH($C18,'2018-11'!$C$2:$C$100,0)+1,0)))="",AND(INDIRECT(CONCATENATE("'2018-12'!K",TEXT(MATCH($C18,'2018-12'!$C$2:$C$100,0)+1,0)))="",INDIRECT(CONCATENATE("'2018-11'!K",TEXT(MATCH($C18,'2018-11'!$C$2:$C$100,0)+1,0)))="")),"Н/Д",INDIRECT(CONCATENATE("'2018-12'!K",TEXT(MATCH($C18,'2018-12'!$C$2:$C$100,0)+1,0)))-INDIRECT(CONCATENATE("'2018-11'!K",TEXT(MATCH($C18,'2018-11'!$C$2:$C$100,0)+1,0))))</f>
        <v>205957269.78000069</v>
      </c>
      <c r="L18" s="17">
        <f ca="1">IF(OR(INDIRECT(CONCATENATE("'2018-12'!L",TEXT(MATCH($C18,'2018-12'!$C$2:$C$100,0)+1,0)))="",INDIRECT(CONCATENATE("'2018-11'!L",TEXT(MATCH($C18,'2018-11'!$C$2:$C$100,0)+1,0)))="",AND(INDIRECT(CONCATENATE("'2018-12'!L",TEXT(MATCH($C18,'2018-12'!$C$2:$C$100,0)+1,0)))="",INDIRECT(CONCATENATE("'2018-11'!L",TEXT(MATCH($C18,'2018-11'!$C$2:$C$100,0)+1,0)))="")),"Н/Д",INDIRECT(CONCATENATE("'2018-12'!L",TEXT(MATCH($C18,'2018-12'!$C$2:$C$100,0)+1,0)))-INDIRECT(CONCATENATE("'2018-11'!L",TEXT(MATCH($C18,'2018-11'!$C$2:$C$100,0)+1,0))))</f>
        <v>1352301435.2000008</v>
      </c>
      <c r="M18" s="17">
        <f ca="1">IF(OR(INDIRECT(CONCATENATE("'2018-12'!M",TEXT(MATCH($C18,'2018-12'!$C$2:$C$100,0)+1,0)))="",INDIRECT(CONCATENATE("'2018-11'!M",TEXT(MATCH($C18,'2018-11'!$C$2:$C$100,0)+1,0)))="",AND(INDIRECT(CONCATENATE("'2018-12'!M",TEXT(MATCH($C18,'2018-12'!$C$2:$C$100,0)+1,0)))="",INDIRECT(CONCATENATE("'2018-11'!M",TEXT(MATCH($C18,'2018-11'!$C$2:$C$100,0)+1,0)))="")),"Н/Д",INDIRECT(CONCATENATE("'2018-12'!M",TEXT(MATCH($C18,'2018-12'!$C$2:$C$100,0)+1,0)))-INDIRECT(CONCATENATE("'2018-11'!M",TEXT(MATCH($C18,'2018-11'!$C$2:$C$100,0)+1,0))))</f>
        <v>31759497.720000029</v>
      </c>
      <c r="N18" s="17">
        <f ca="1">IF(OR(INDIRECT(CONCATENATE("'2018-12'!N",TEXT(MATCH($C18,'2018-12'!$C$2:$C$100,0)+1,0)))="",INDIRECT(CONCATENATE("'2018-11'!N",TEXT(MATCH($C18,'2018-11'!$C$2:$C$100,0)+1,0)))="",AND(INDIRECT(CONCATENATE("'2018-12'!N",TEXT(MATCH($C18,'2018-12'!$C$2:$C$100,0)+1,0)))="",INDIRECT(CONCATENATE("'2018-11'!N",TEXT(MATCH($C18,'2018-11'!$C$2:$C$100,0)+1,0)))="")),"Н/Д",INDIRECT(CONCATENATE("'2018-12'!N",TEXT(MATCH($C18,'2018-12'!$C$2:$C$100,0)+1,0)))-INDIRECT(CONCATENATE("'2018-11'!NE",TEXT(MATCH($C18,'2018-11'!$C$2:$C$100,0)+1,0))))</f>
        <v>805501029.42999995</v>
      </c>
      <c r="O18" s="17">
        <f ca="1">IF(OR(INDIRECT(CONCATENATE("'2018-12'!O",TEXT(MATCH($C18,'2018-12'!$C$2:$C$100,0)+1,0)))="",INDIRECT(CONCATENATE("'2018-11'!O",TEXT(MATCH($C18,'2018-11'!$C$2:$C$100,0)+1,0)))="",AND(INDIRECT(CONCATENATE("'2018-12'!O",TEXT(MATCH($C18,'2018-12'!$C$2:$C$100,0)+1,0)))="",INDIRECT(CONCATENATE("'2018-11'!O",TEXT(MATCH($C18,'2018-11'!$C$2:$C$100,0)+1,0)))="")),"Н/Д",INDIRECT(CONCATENATE("'2018-12'!O",TEXT(MATCH($C18,'2018-12'!$C$2:$C$100,0)+1,0)))-INDIRECT(CONCATENATE("'2018-11'!O",TEXT(MATCH($C18,'2018-11'!$C$2:$C$100,0)+1,0))))</f>
        <v>-360504.45999999996</v>
      </c>
      <c r="P18" s="17">
        <f ca="1">IF(OR(INDIRECT(CONCATENATE("'2018-12'!P",TEXT(MATCH($C18,'2018-12'!$C$2:$C$100,0)+1,0)))="",INDIRECT(CONCATENATE("'2018-11'!P",TEXT(MATCH($C18,'2018-11'!$C$2:$C$100,0)+1,0)))="",AND(INDIRECT(CONCATENATE("'2018-12'!P",TEXT(MATCH($C18,'2018-12'!$C$2:$C$100,0)+1,0)))="",INDIRECT(CONCATENATE("'2018-11'!P",TEXT(MATCH($C18,'2018-11'!$C$2:$C$100,0)+1,0)))="")),"Н/Д",INDIRECT(CONCATENATE("'2018-12'!P",TEXT(MATCH($C18,'2018-12'!$C$2:$C$100,0)+1,0)))-INDIRECT(CONCATENATE("'2018-11'!P",TEXT(MATCH($C18,'2018-11'!$C$2:$C$100,0)+1,0))))</f>
        <v>413983645.98999977</v>
      </c>
      <c r="Q18" s="17">
        <f ca="1">IF(OR(INDIRECT(CONCATENATE("'2018-12'!Q",TEXT(MATCH($C18,'2018-12'!$C$2:$C$100,0)+1,0)))="",INDIRECT(CONCATENATE("'2018-11'!Q",TEXT(MATCH($C18,'2018-11'!$C$2:$C$100,0)+1,0)))="",AND(INDIRECT(CONCATENATE("'2018-12'!Q",TEXT(MATCH($C18,'2018-12'!$C$2:$C$100,0)+1,0)))="",INDIRECT(CONCATENATE("'2018-11'!Q",TEXT(MATCH($C18,'2018-11'!$C$2:$C$100,0)+1,0)))="")),"Н/Д",INDIRECT(CONCATENATE("'2018-12'!Q",TEXT(MATCH($C18,'2018-12'!$C$2:$C$100,0)+1,0)))-INDIRECT(CONCATENATE("'2018-11'!Q",TEXT(MATCH($C18,'2018-11'!$C$2:$C$100,0)+1,0))))</f>
        <v>102499383.29000008</v>
      </c>
      <c r="R18" s="17">
        <f ca="1">IF(OR(INDIRECT(CONCATENATE("'2018-12'!R",TEXT(MATCH($C18,'2018-12'!$C$2:$C$100,0)+1,0)))="",INDIRECT(CONCATENATE("'2018-11'!R",TEXT(MATCH($C18,'2018-11'!$C$2:$C$100,0)+1,0)))="",AND(INDIRECT(CONCATENATE("'2018-12'!R",TEXT(MATCH($C18,'2018-12'!$C$2:$C$100,0)+1,0)))="",INDIRECT(CONCATENATE("'2018-11'!R",TEXT(MATCH($C18,'2018-11'!$C$2:$C$100,0)+1,0)))="")),"Н/Д",INDIRECT(CONCATENATE("'2018-12'!R",TEXT(MATCH($C18,'2018-12'!$C$2:$C$100,0)+1,0)))-INDIRECT(CONCATENATE("'2018-11'!R",TEXT(MATCH($C18,'2018-11'!$C$2:$C$100,0)+1,0))))</f>
        <v>45570903.450000048</v>
      </c>
      <c r="S18" s="17">
        <f ca="1">IF(OR(INDIRECT(CONCATENATE("'2018-12'!S",TEXT(MATCH($C18,'2018-12'!$C$2:$C$100,0)+1,0)))="",INDIRECT(CONCATENATE("'2018-11'!S",TEXT(MATCH($C18,'2018-11'!$C$2:$C$100,0)+1,0)))="",AND(INDIRECT(CONCATENATE("'2018-12'!S",TEXT(MATCH($C18,'2018-12'!$C$2:$C$100,0)+1,0)))="",INDIRECT(CONCATENATE("'2018-11'!S",TEXT(MATCH($C18,'2018-11'!$C$2:$C$100,0)+1,0)))="")),"Н/Д",INDIRECT(CONCATENATE("'2018-12'!S",TEXT(MATCH($C18,'2018-12'!$C$2:$C$100,0)+1,0)))-INDIRECT(CONCATENATE("'2018-11'!S",TEXT(MATCH($C18,'2018-11'!$C$2:$C$100,0)+1,0))))</f>
        <v>342925.81999999983</v>
      </c>
      <c r="T18" s="17">
        <f ca="1">IF(OR(INDIRECT(CONCATENATE("'2018-12'!T",TEXT(MATCH($C18,'2018-12'!$C$2:$C$100,0)+1,0)))="",INDIRECT(CONCATENATE("'2018-11'!T",TEXT(MATCH($C18,'2018-11'!$C$2:$C$100,0)+1,0)))="",AND(INDIRECT(CONCATENATE("'2018-12'!T",TEXT(MATCH($C18,'2018-12'!$C$2:$C$100,0)+1,0)))="",INDIRECT(CONCATENATE("'2018-11'!T",TEXT(MATCH($C18,'2018-11'!$C$2:$C$100,0)+1,0)))="")),"Н/Д",INDIRECT(CONCATENATE("'2018-12'!T",TEXT(MATCH($C18,'2018-12'!$C$2:$C$100,0)+1,0)))-INDIRECT(CONCATENATE("'2018-11'!T",TEXT(MATCH($C18,'2018-11'!$C$2:$C$100,0)+1,0))))</f>
        <v>154227152.54999995</v>
      </c>
      <c r="U18" s="17">
        <f ca="1">IF(OR(INDIRECT(CONCATENATE("'2018-12'!U",TEXT(MATCH($C18,'2018-12'!$C$2:$C$100,0)+1,0)))="",INDIRECT(CONCATENATE("'2018-11'!U",TEXT(MATCH($C18,'2018-11'!$C$2:$C$100,0)+1,0)))="",AND(INDIRECT(CONCATENATE("'2018-12'!U",TEXT(MATCH($C18,'2018-12'!$C$2:$C$100,0)+1,0)))="",INDIRECT(CONCATENATE("'2018-11'!U",TEXT(MATCH($C18,'2018-11'!$C$2:$C$100,0)+1,0)))="")),"Н/Д",INDIRECT(CONCATENATE("'2018-12'!U",TEXT(MATCH($C18,'2018-12'!$C$2:$C$100,0)+1,0)))-INDIRECT(CONCATENATE("'2018-11'!U",TEXT(MATCH($C18,'2018-11'!$C$2:$C$100,0)+1,0))))</f>
        <v>12072651.179999992</v>
      </c>
      <c r="V18" s="17">
        <f ca="1">IF(OR(INDIRECT(CONCATENATE("'2018-12'!V",TEXT(MATCH($C18,'2018-12'!$C$2:$C$100,0)+1,0)))="",INDIRECT(CONCATENATE("'2018-11'!V",TEXT(MATCH($C18,'2018-11'!$C$2:$C$100,0)+1,0)))="",AND(INDIRECT(CONCATENATE("'2018-12'!V",TEXT(MATCH($C18,'2018-12'!$C$2:$C$100,0)+1,0)))="",INDIRECT(CONCATENATE("'2018-11'!V",TEXT(MATCH($C18,'2018-11'!$C$2:$C$100,0)+1,0)))="")),"Н/Д",INDIRECT(CONCATENATE("'2018-12'!V",TEXT(MATCH($C18,'2018-12'!$C$2:$C$100,0)+1,0)))-INDIRECT(CONCATENATE("'2018-11'!V",TEXT(MATCH($C18,'2018-11'!$C$2:$C$100,0)+1,0))))</f>
        <v>1549605803.710001</v>
      </c>
      <c r="W18" s="17">
        <f ca="1">IF(OR(INDIRECT(CONCATENATE("'2018-12'!W",TEXT(MATCH($C18,'2018-12'!$C$2:$C$100,0)+1,0)))="",INDIRECT(CONCATENATE("'2018-11'!W",TEXT(MATCH($C18,'2018-11'!$C$2:$C$100,0)+1,0)))="",AND(INDIRECT(CONCATENATE("'2018-12'!W",TEXT(MATCH($C18,'2018-12'!$C$2:$C$100,0)+1,0)))="",INDIRECT(CONCATENATE("'2018-11'!W",TEXT(MATCH($C18,'2018-11'!$C$2:$C$100,0)+1,0)))="")),"Н/Д",INDIRECT(CONCATENATE("'2018-12'!W",TEXT(MATCH($C18,'2018-12'!$C$2:$C$100,0)+1,0)))-INDIRECT(CONCATENATE("'2018-11'!W",TEXT(MATCH($C18,'2018-11'!$C$2:$C$100,0)+1,0))))</f>
        <v>36536411435.359985</v>
      </c>
    </row>
    <row r="19" spans="1:23" x14ac:dyDescent="0.25">
      <c r="A19" s="2" t="s">
        <v>34</v>
      </c>
      <c r="B19" s="2" t="s">
        <v>40</v>
      </c>
      <c r="C19" s="15">
        <v>80000000</v>
      </c>
      <c r="D19" s="2" t="s">
        <v>215</v>
      </c>
      <c r="E19" s="17">
        <f ca="1">IF(OR(INDIRECT(CONCATENATE("'2018-12'!E",TEXT(MATCH($C19,'2018-12'!$C$2:$C$100,0)+1,0)))="",INDIRECT(CONCATENATE("'2018-11'!E",TEXT(MATCH($C19,'2018-11'!$C$2:$C$100,0)+1,0)))="",AND(INDIRECT(CONCATENATE("'2018-12'!E",TEXT(MATCH($C19,'2018-12'!$C$2:$C$100,0)+1,0)))="",INDIRECT(CONCATENATE("'2018-11'!E",TEXT(MATCH($C19,'2018-11'!$C$2:$C$100,0)+1,0)))="")),"Н/Д",INDIRECT(CONCATENATE("'2018-12'!E",TEXT(MATCH($C19,'2018-12'!$C$2:$C$100,0)+1,0)))-INDIRECT(CONCATENATE("'2018-11'!E",TEXT(MATCH($C19,'2018-11'!$C$2:$C$100,0)+1,0))))</f>
        <v>17566325252.399994</v>
      </c>
      <c r="F19" s="17">
        <f ca="1">IF(OR(INDIRECT(CONCATENATE("'2018-12'!F",TEXT(MATCH($C19,'2018-12'!$C$2:$C$100,0)+1,0)))="",INDIRECT(CONCATENATE("'2018-11'!F",TEXT(MATCH($C19,'2018-11'!$C$2:$C$100,0)+1,0)))="",AND(INDIRECT(CONCATENATE("'2018-12'!F",TEXT(MATCH($C19,'2018-12'!$C$2:$C$100,0)+1,0)))="",INDIRECT(CONCATENATE("'2018-11'!F",TEXT(MATCH($C19,'2018-11'!$C$2:$C$100,0)+1,0)))="")),"Н/Д",INDIRECT(CONCATENATE("'2018-12'!F",TEXT(MATCH($C19,'2018-12'!$C$2:$C$100,0)+1,0)))-INDIRECT(CONCATENATE("'2018-11'!F",TEXT(MATCH($C19,'2018-11'!$C$2:$C$100,0)+1,0))))</f>
        <v>14062710223.470001</v>
      </c>
      <c r="G19" s="17">
        <f ca="1">IF(OR(INDIRECT(CONCATENATE("'2018-12'!G",TEXT(MATCH($C19,'2018-12'!$C$2:$C$100,0)+1,0)))="",INDIRECT(CONCATENATE("'2018-11'!G",TEXT(MATCH($C19,'2018-11'!$C$2:$C$100,0)+1,0)))="",AND(INDIRECT(CONCATENATE("'2018-12'!G",TEXT(MATCH($C19,'2018-12'!$C$2:$C$100,0)+1,0)))="",INDIRECT(CONCATENATE("'2018-11'!G",TEXT(MATCH($C19,'2018-11'!$C$2:$C$100,0)+1,0)))="")),"Н/Д",INDIRECT(CONCATENATE("'2018-12'!G",TEXT(MATCH($C19,'2018-12'!$C$2:$C$100,0)+1,0)))-INDIRECT(CONCATENATE("'2018-11'!G",TEXT(MATCH($C19,'2018-11'!$C$2:$C$100,0)+1,0))))</f>
        <v>3868979602.3800049</v>
      </c>
      <c r="H19" s="17">
        <f ca="1">IF(OR(INDIRECT(CONCATENATE("'2018-12'!H",TEXT(MATCH($C19,'2018-12'!$C$2:$C$100,0)+1,0)))="",INDIRECT(CONCATENATE("'2018-11'!H",TEXT(MATCH($C19,'2018-11'!$C$2:$C$100,0)+1,0)))="",AND(INDIRECT(CONCATENATE("'2018-12'!H",TEXT(MATCH($C19,'2018-12'!$C$2:$C$100,0)+1,0)))="",INDIRECT(CONCATENATE("'2018-11'!H",TEXT(MATCH($C19,'2018-11'!$C$2:$C$100,0)+1,0)))="")),"Н/Д",INDIRECT(CONCATENATE("'2018-12'!H",TEXT(MATCH($C19,'2018-12'!$C$2:$C$100,0)+1,0)))-INDIRECT(CONCATENATE("'2018-11'!H",TEXT(MATCH($C19,'2018-11'!$C$2:$C$100,0)+1,0))))</f>
        <v>4807420162.1100006</v>
      </c>
      <c r="I19" s="17">
        <f ca="1">IF(OR(INDIRECT(CONCATENATE("'2018-12'!I",TEXT(MATCH($C19,'2018-12'!$C$2:$C$100,0)+1,0)))="",INDIRECT(CONCATENATE("'2018-11'!I",TEXT(MATCH($C19,'2018-11'!$C$2:$C$100,0)+1,0)))="",AND(INDIRECT(CONCATENATE("'2018-12'!I",TEXT(MATCH($C19,'2018-12'!$C$2:$C$100,0)+1,0)))="",INDIRECT(CONCATENATE("'2018-11'!I",TEXT(MATCH($C19,'2018-11'!$C$2:$C$100,0)+1,0)))="")),"Н/Д",INDIRECT(CONCATENATE("'2018-12'!I",TEXT(MATCH($C19,'2018-12'!$C$2:$C$100,0)+1,0)))-INDIRECT(CONCATENATE("'2018-11'!I",TEXT(MATCH($C19,'2018-11'!$C$2:$C$100,0)+1,0))))</f>
        <v>1728248499.2800007</v>
      </c>
      <c r="J19" s="17" t="str">
        <f ca="1">IF(OR(INDIRECT(CONCATENATE("'2018-12'!J",TEXT(MATCH($C19,'2018-12'!$C$2:$C$100,0)+1,0)))="",INDIRECT(CONCATENATE("'2018-11'!J",TEXT(MATCH($C19,'2018-11'!$C$2:$C$100,0)+1,0)))="",AND(INDIRECT(CONCATENATE("'2018-12'!J",TEXT(MATCH($C19,'2018-12'!$C$2:$C$100,0)+1,0)))="",INDIRECT(CONCATENATE("'2018-11'!J",TEXT(MATCH($C19,'2018-11'!$C$2:$C$100,0)+1,0)))="")),"Н/Д",INDIRECT(CONCATENATE("'2018-12'!J",TEXT(MATCH($C19,'2018-12'!$C$2:$C$100,0)+1,0)))-INDIRECT(CONCATENATE("'2018-11'!J",TEXT(MATCH($C19,'2018-11'!$C$2:$C$100,0)+1,0))))</f>
        <v>Н/Д</v>
      </c>
      <c r="K19" s="17">
        <f ca="1">IF(OR(INDIRECT(CONCATENATE("'2018-12'!K",TEXT(MATCH($C19,'2018-12'!$C$2:$C$100,0)+1,0)))="",INDIRECT(CONCATENATE("'2018-11'!K",TEXT(MATCH($C19,'2018-11'!$C$2:$C$100,0)+1,0)))="",AND(INDIRECT(CONCATENATE("'2018-12'!K",TEXT(MATCH($C19,'2018-12'!$C$2:$C$100,0)+1,0)))="",INDIRECT(CONCATENATE("'2018-11'!K",TEXT(MATCH($C19,'2018-11'!$C$2:$C$100,0)+1,0)))="")),"Н/Д",INDIRECT(CONCATENATE("'2018-12'!K",TEXT(MATCH($C19,'2018-12'!$C$2:$C$100,0)+1,0)))-INDIRECT(CONCATENATE("'2018-11'!K",TEXT(MATCH($C19,'2018-11'!$C$2:$C$100,0)+1,0))))</f>
        <v>255416794.89999962</v>
      </c>
      <c r="L19" s="17">
        <f ca="1">IF(OR(INDIRECT(CONCATENATE("'2018-12'!L",TEXT(MATCH($C19,'2018-12'!$C$2:$C$100,0)+1,0)))="",INDIRECT(CONCATENATE("'2018-11'!L",TEXT(MATCH($C19,'2018-11'!$C$2:$C$100,0)+1,0)))="",AND(INDIRECT(CONCATENATE("'2018-12'!L",TEXT(MATCH($C19,'2018-12'!$C$2:$C$100,0)+1,0)))="",INDIRECT(CONCATENATE("'2018-11'!L",TEXT(MATCH($C19,'2018-11'!$C$2:$C$100,0)+1,0)))="")),"Н/Д",INDIRECT(CONCATENATE("'2018-12'!L",TEXT(MATCH($C19,'2018-12'!$C$2:$C$100,0)+1,0)))-INDIRECT(CONCATENATE("'2018-11'!L",TEXT(MATCH($C19,'2018-11'!$C$2:$C$100,0)+1,0))))</f>
        <v>1901344638.8899994</v>
      </c>
      <c r="M19" s="17">
        <f ca="1">IF(OR(INDIRECT(CONCATENATE("'2018-12'!M",TEXT(MATCH($C19,'2018-12'!$C$2:$C$100,0)+1,0)))="",INDIRECT(CONCATENATE("'2018-11'!M",TEXT(MATCH($C19,'2018-11'!$C$2:$C$100,0)+1,0)))="",AND(INDIRECT(CONCATENATE("'2018-12'!M",TEXT(MATCH($C19,'2018-12'!$C$2:$C$100,0)+1,0)))="",INDIRECT(CONCATENATE("'2018-11'!M",TEXT(MATCH($C19,'2018-11'!$C$2:$C$100,0)+1,0)))="")),"Н/Д",INDIRECT(CONCATENATE("'2018-12'!M",TEXT(MATCH($C19,'2018-12'!$C$2:$C$100,0)+1,0)))-INDIRECT(CONCATENATE("'2018-11'!M",TEXT(MATCH($C19,'2018-11'!$C$2:$C$100,0)+1,0))))</f>
        <v>70086507.820000052</v>
      </c>
      <c r="N19" s="17">
        <f ca="1">IF(OR(INDIRECT(CONCATENATE("'2018-12'!N",TEXT(MATCH($C19,'2018-12'!$C$2:$C$100,0)+1,0)))="",INDIRECT(CONCATENATE("'2018-11'!N",TEXT(MATCH($C19,'2018-11'!$C$2:$C$100,0)+1,0)))="",AND(INDIRECT(CONCATENATE("'2018-12'!N",TEXT(MATCH($C19,'2018-12'!$C$2:$C$100,0)+1,0)))="",INDIRECT(CONCATENATE("'2018-11'!N",TEXT(MATCH($C19,'2018-11'!$C$2:$C$100,0)+1,0)))="")),"Н/Д",INDIRECT(CONCATENATE("'2018-12'!N",TEXT(MATCH($C19,'2018-12'!$C$2:$C$100,0)+1,0)))-INDIRECT(CONCATENATE("'2018-11'!NE",TEXT(MATCH($C19,'2018-11'!$C$2:$C$100,0)+1,0))))</f>
        <v>1161858997.04</v>
      </c>
      <c r="O19" s="17">
        <f ca="1">IF(OR(INDIRECT(CONCATENATE("'2018-12'!O",TEXT(MATCH($C19,'2018-12'!$C$2:$C$100,0)+1,0)))="",INDIRECT(CONCATENATE("'2018-11'!O",TEXT(MATCH($C19,'2018-11'!$C$2:$C$100,0)+1,0)))="",AND(INDIRECT(CONCATENATE("'2018-12'!O",TEXT(MATCH($C19,'2018-12'!$C$2:$C$100,0)+1,0)))="",INDIRECT(CONCATENATE("'2018-11'!O",TEXT(MATCH($C19,'2018-11'!$C$2:$C$100,0)+1,0)))="")),"Н/Д",INDIRECT(CONCATENATE("'2018-12'!O",TEXT(MATCH($C19,'2018-12'!$C$2:$C$100,0)+1,0)))-INDIRECT(CONCATENATE("'2018-11'!O",TEXT(MATCH($C19,'2018-11'!$C$2:$C$100,0)+1,0))))</f>
        <v>172689.71000000008</v>
      </c>
      <c r="P19" s="17">
        <f ca="1">IF(OR(INDIRECT(CONCATENATE("'2018-12'!P",TEXT(MATCH($C19,'2018-12'!$C$2:$C$100,0)+1,0)))="",INDIRECT(CONCATENATE("'2018-11'!P",TEXT(MATCH($C19,'2018-11'!$C$2:$C$100,0)+1,0)))="",AND(INDIRECT(CONCATENATE("'2018-12'!P",TEXT(MATCH($C19,'2018-12'!$C$2:$C$100,0)+1,0)))="",INDIRECT(CONCATENATE("'2018-11'!P",TEXT(MATCH($C19,'2018-11'!$C$2:$C$100,0)+1,0)))="")),"Н/Д",INDIRECT(CONCATENATE("'2018-12'!P",TEXT(MATCH($C19,'2018-12'!$C$2:$C$100,0)+1,0)))-INDIRECT(CONCATENATE("'2018-11'!P",TEXT(MATCH($C19,'2018-11'!$C$2:$C$100,0)+1,0))))</f>
        <v>752700800.25</v>
      </c>
      <c r="Q19" s="17">
        <f ca="1">IF(OR(INDIRECT(CONCATENATE("'2018-12'!Q",TEXT(MATCH($C19,'2018-12'!$C$2:$C$100,0)+1,0)))="",INDIRECT(CONCATENATE("'2018-11'!Q",TEXT(MATCH($C19,'2018-11'!$C$2:$C$100,0)+1,0)))="",AND(INDIRECT(CONCATENATE("'2018-12'!Q",TEXT(MATCH($C19,'2018-12'!$C$2:$C$100,0)+1,0)))="",INDIRECT(CONCATENATE("'2018-11'!Q",TEXT(MATCH($C19,'2018-11'!$C$2:$C$100,0)+1,0)))="")),"Н/Д",INDIRECT(CONCATENATE("'2018-12'!Q",TEXT(MATCH($C19,'2018-12'!$C$2:$C$100,0)+1,0)))-INDIRECT(CONCATENATE("'2018-11'!Q",TEXT(MATCH($C19,'2018-11'!$C$2:$C$100,0)+1,0))))</f>
        <v>30248910.620000005</v>
      </c>
      <c r="R19" s="17">
        <f ca="1">IF(OR(INDIRECT(CONCATENATE("'2018-12'!R",TEXT(MATCH($C19,'2018-12'!$C$2:$C$100,0)+1,0)))="",INDIRECT(CONCATENATE("'2018-11'!R",TEXT(MATCH($C19,'2018-11'!$C$2:$C$100,0)+1,0)))="",AND(INDIRECT(CONCATENATE("'2018-12'!R",TEXT(MATCH($C19,'2018-12'!$C$2:$C$100,0)+1,0)))="",INDIRECT(CONCATENATE("'2018-11'!R",TEXT(MATCH($C19,'2018-11'!$C$2:$C$100,0)+1,0)))="")),"Н/Д",INDIRECT(CONCATENATE("'2018-12'!R",TEXT(MATCH($C19,'2018-12'!$C$2:$C$100,0)+1,0)))-INDIRECT(CONCATENATE("'2018-11'!R",TEXT(MATCH($C19,'2018-11'!$C$2:$C$100,0)+1,0))))</f>
        <v>206274532.69999981</v>
      </c>
      <c r="S19" s="17">
        <f ca="1">IF(OR(INDIRECT(CONCATENATE("'2018-12'!S",TEXT(MATCH($C19,'2018-12'!$C$2:$C$100,0)+1,0)))="",INDIRECT(CONCATENATE("'2018-11'!S",TEXT(MATCH($C19,'2018-11'!$C$2:$C$100,0)+1,0)))="",AND(INDIRECT(CONCATENATE("'2018-12'!S",TEXT(MATCH($C19,'2018-12'!$C$2:$C$100,0)+1,0)))="",INDIRECT(CONCATENATE("'2018-11'!S",TEXT(MATCH($C19,'2018-11'!$C$2:$C$100,0)+1,0)))="")),"Н/Д",INDIRECT(CONCATENATE("'2018-12'!S",TEXT(MATCH($C19,'2018-12'!$C$2:$C$100,0)+1,0)))-INDIRECT(CONCATENATE("'2018-11'!S",TEXT(MATCH($C19,'2018-11'!$C$2:$C$100,0)+1,0))))</f>
        <v>672093.40000000224</v>
      </c>
      <c r="T19" s="17">
        <f ca="1">IF(OR(INDIRECT(CONCATENATE("'2018-12'!T",TEXT(MATCH($C19,'2018-12'!$C$2:$C$100,0)+1,0)))="",INDIRECT(CONCATENATE("'2018-11'!T",TEXT(MATCH($C19,'2018-11'!$C$2:$C$100,0)+1,0)))="",AND(INDIRECT(CONCATENATE("'2018-12'!T",TEXT(MATCH($C19,'2018-12'!$C$2:$C$100,0)+1,0)))="",INDIRECT(CONCATENATE("'2018-11'!T",TEXT(MATCH($C19,'2018-11'!$C$2:$C$100,0)+1,0)))="")),"Н/Д",INDIRECT(CONCATENATE("'2018-12'!T",TEXT(MATCH($C19,'2018-12'!$C$2:$C$100,0)+1,0)))-INDIRECT(CONCATENATE("'2018-11'!T",TEXT(MATCH($C19,'2018-11'!$C$2:$C$100,0)+1,0))))</f>
        <v>170084961.46000004</v>
      </c>
      <c r="U19" s="17">
        <f ca="1">IF(OR(INDIRECT(CONCATENATE("'2018-12'!U",TEXT(MATCH($C19,'2018-12'!$C$2:$C$100,0)+1,0)))="",INDIRECT(CONCATENATE("'2018-11'!U",TEXT(MATCH($C19,'2018-11'!$C$2:$C$100,0)+1,0)))="",AND(INDIRECT(CONCATENATE("'2018-12'!U",TEXT(MATCH($C19,'2018-12'!$C$2:$C$100,0)+1,0)))="",INDIRECT(CONCATENATE("'2018-11'!U",TEXT(MATCH($C19,'2018-11'!$C$2:$C$100,0)+1,0)))="")),"Н/Д",INDIRECT(CONCATENATE("'2018-12'!U",TEXT(MATCH($C19,'2018-12'!$C$2:$C$100,0)+1,0)))-INDIRECT(CONCATENATE("'2018-11'!U",TEXT(MATCH($C19,'2018-11'!$C$2:$C$100,0)+1,0))))</f>
        <v>92942780.120000005</v>
      </c>
      <c r="V19" s="17">
        <f ca="1">IF(OR(INDIRECT(CONCATENATE("'2018-12'!V",TEXT(MATCH($C19,'2018-12'!$C$2:$C$100,0)+1,0)))="",INDIRECT(CONCATENATE("'2018-11'!V",TEXT(MATCH($C19,'2018-11'!$C$2:$C$100,0)+1,0)))="",AND(INDIRECT(CONCATENATE("'2018-12'!V",TEXT(MATCH($C19,'2018-12'!$C$2:$C$100,0)+1,0)))="",INDIRECT(CONCATENATE("'2018-11'!V",TEXT(MATCH($C19,'2018-11'!$C$2:$C$100,0)+1,0)))="")),"Н/Д",INDIRECT(CONCATENATE("'2018-12'!V",TEXT(MATCH($C19,'2018-12'!$C$2:$C$100,0)+1,0)))-INDIRECT(CONCATENATE("'2018-11'!V",TEXT(MATCH($C19,'2018-11'!$C$2:$C$100,0)+1,0))))</f>
        <v>3503615028.9300003</v>
      </c>
      <c r="W19" s="17">
        <f ca="1">IF(OR(INDIRECT(CONCATENATE("'2018-12'!W",TEXT(MATCH($C19,'2018-12'!$C$2:$C$100,0)+1,0)))="",INDIRECT(CONCATENATE("'2018-11'!W",TEXT(MATCH($C19,'2018-11'!$C$2:$C$100,0)+1,0)))="",AND(INDIRECT(CONCATENATE("'2018-12'!W",TEXT(MATCH($C19,'2018-12'!$C$2:$C$100,0)+1,0)))="",INDIRECT(CONCATENATE("'2018-11'!W",TEXT(MATCH($C19,'2018-11'!$C$2:$C$100,0)+1,0)))="")),"Н/Д",INDIRECT(CONCATENATE("'2018-12'!W",TEXT(MATCH($C19,'2018-12'!$C$2:$C$100,0)+1,0)))-INDIRECT(CONCATENATE("'2018-11'!W",TEXT(MATCH($C19,'2018-11'!$C$2:$C$100,0)+1,0))))</f>
        <v>49145309342.02002</v>
      </c>
    </row>
    <row r="20" spans="1:23" x14ac:dyDescent="0.25">
      <c r="A20" s="2" t="s">
        <v>34</v>
      </c>
      <c r="B20" s="2" t="s">
        <v>41</v>
      </c>
      <c r="C20" s="15">
        <v>88000000</v>
      </c>
      <c r="D20" s="2" t="s">
        <v>215</v>
      </c>
      <c r="E20" s="17">
        <f ca="1">IF(OR(INDIRECT(CONCATENATE("'2018-12'!E",TEXT(MATCH($C20,'2018-12'!$C$2:$C$100,0)+1,0)))="",INDIRECT(CONCATENATE("'2018-11'!E",TEXT(MATCH($C20,'2018-11'!$C$2:$C$100,0)+1,0)))="",AND(INDIRECT(CONCATENATE("'2018-12'!E",TEXT(MATCH($C20,'2018-12'!$C$2:$C$100,0)+1,0)))="",INDIRECT(CONCATENATE("'2018-11'!E",TEXT(MATCH($C20,'2018-11'!$C$2:$C$100,0)+1,0)))="")),"Н/Д",INDIRECT(CONCATENATE("'2018-12'!E",TEXT(MATCH($C20,'2018-12'!$C$2:$C$100,0)+1,0)))-INDIRECT(CONCATENATE("'2018-11'!E",TEXT(MATCH($C20,'2018-11'!$C$2:$C$100,0)+1,0))))</f>
        <v>2874384756.8600006</v>
      </c>
      <c r="F20" s="17">
        <f ca="1">IF(OR(INDIRECT(CONCATENATE("'2018-12'!F",TEXT(MATCH($C20,'2018-12'!$C$2:$C$100,0)+1,0)))="",INDIRECT(CONCATENATE("'2018-11'!F",TEXT(MATCH($C20,'2018-11'!$C$2:$C$100,0)+1,0)))="",AND(INDIRECT(CONCATENATE("'2018-12'!F",TEXT(MATCH($C20,'2018-12'!$C$2:$C$100,0)+1,0)))="",INDIRECT(CONCATENATE("'2018-11'!F",TEXT(MATCH($C20,'2018-11'!$C$2:$C$100,0)+1,0)))="")),"Н/Д",INDIRECT(CONCATENATE("'2018-12'!F",TEXT(MATCH($C20,'2018-12'!$C$2:$C$100,0)+1,0)))-INDIRECT(CONCATENATE("'2018-11'!F",TEXT(MATCH($C20,'2018-11'!$C$2:$C$100,0)+1,0))))</f>
        <v>1855370181.4700012</v>
      </c>
      <c r="G20" s="17">
        <f ca="1">IF(OR(INDIRECT(CONCATENATE("'2018-12'!G",TEXT(MATCH($C20,'2018-12'!$C$2:$C$100,0)+1,0)))="",INDIRECT(CONCATENATE("'2018-11'!G",TEXT(MATCH($C20,'2018-11'!$C$2:$C$100,0)+1,0)))="",AND(INDIRECT(CONCATENATE("'2018-12'!G",TEXT(MATCH($C20,'2018-12'!$C$2:$C$100,0)+1,0)))="",INDIRECT(CONCATENATE("'2018-11'!G",TEXT(MATCH($C20,'2018-11'!$C$2:$C$100,0)+1,0)))="")),"Н/Д",INDIRECT(CONCATENATE("'2018-12'!G",TEXT(MATCH($C20,'2018-12'!$C$2:$C$100,0)+1,0)))-INDIRECT(CONCATENATE("'2018-11'!G",TEXT(MATCH($C20,'2018-11'!$C$2:$C$100,0)+1,0))))</f>
        <v>237397735.54999971</v>
      </c>
      <c r="H20" s="17">
        <f ca="1">IF(OR(INDIRECT(CONCATENATE("'2018-12'!H",TEXT(MATCH($C20,'2018-12'!$C$2:$C$100,0)+1,0)))="",INDIRECT(CONCATENATE("'2018-11'!H",TEXT(MATCH($C20,'2018-11'!$C$2:$C$100,0)+1,0)))="",AND(INDIRECT(CONCATENATE("'2018-12'!H",TEXT(MATCH($C20,'2018-12'!$C$2:$C$100,0)+1,0)))="",INDIRECT(CONCATENATE("'2018-11'!H",TEXT(MATCH($C20,'2018-11'!$C$2:$C$100,0)+1,0)))="")),"Н/Д",INDIRECT(CONCATENATE("'2018-12'!H",TEXT(MATCH($C20,'2018-12'!$C$2:$C$100,0)+1,0)))-INDIRECT(CONCATENATE("'2018-11'!H",TEXT(MATCH($C20,'2018-11'!$C$2:$C$100,0)+1,0))))</f>
        <v>737245792.4800005</v>
      </c>
      <c r="I20" s="17">
        <f ca="1">IF(OR(INDIRECT(CONCATENATE("'2018-12'!I",TEXT(MATCH($C20,'2018-12'!$C$2:$C$100,0)+1,0)))="",INDIRECT(CONCATENATE("'2018-11'!I",TEXT(MATCH($C20,'2018-11'!$C$2:$C$100,0)+1,0)))="",AND(INDIRECT(CONCATENATE("'2018-12'!I",TEXT(MATCH($C20,'2018-12'!$C$2:$C$100,0)+1,0)))="",INDIRECT(CONCATENATE("'2018-11'!I",TEXT(MATCH($C20,'2018-11'!$C$2:$C$100,0)+1,0)))="")),"Н/Д",INDIRECT(CONCATENATE("'2018-12'!I",TEXT(MATCH($C20,'2018-12'!$C$2:$C$100,0)+1,0)))-INDIRECT(CONCATENATE("'2018-11'!I",TEXT(MATCH($C20,'2018-11'!$C$2:$C$100,0)+1,0))))</f>
        <v>163414485.40999985</v>
      </c>
      <c r="J20" s="17" t="str">
        <f ca="1">IF(OR(INDIRECT(CONCATENATE("'2018-12'!J",TEXT(MATCH($C20,'2018-12'!$C$2:$C$100,0)+1,0)))="",INDIRECT(CONCATENATE("'2018-11'!J",TEXT(MATCH($C20,'2018-11'!$C$2:$C$100,0)+1,0)))="",AND(INDIRECT(CONCATENATE("'2018-12'!J",TEXT(MATCH($C20,'2018-12'!$C$2:$C$100,0)+1,0)))="",INDIRECT(CONCATENATE("'2018-11'!J",TEXT(MATCH($C20,'2018-11'!$C$2:$C$100,0)+1,0)))="")),"Н/Д",INDIRECT(CONCATENATE("'2018-12'!J",TEXT(MATCH($C20,'2018-12'!$C$2:$C$100,0)+1,0)))-INDIRECT(CONCATENATE("'2018-11'!J",TEXT(MATCH($C20,'2018-11'!$C$2:$C$100,0)+1,0))))</f>
        <v>Н/Д</v>
      </c>
      <c r="K20" s="17">
        <f ca="1">IF(OR(INDIRECT(CONCATENATE("'2018-12'!K",TEXT(MATCH($C20,'2018-12'!$C$2:$C$100,0)+1,0)))="",INDIRECT(CONCATENATE("'2018-11'!K",TEXT(MATCH($C20,'2018-11'!$C$2:$C$100,0)+1,0)))="",AND(INDIRECT(CONCATENATE("'2018-12'!K",TEXT(MATCH($C20,'2018-12'!$C$2:$C$100,0)+1,0)))="",INDIRECT(CONCATENATE("'2018-11'!K",TEXT(MATCH($C20,'2018-11'!$C$2:$C$100,0)+1,0)))="")),"Н/Д",INDIRECT(CONCATENATE("'2018-12'!K",TEXT(MATCH($C20,'2018-12'!$C$2:$C$100,0)+1,0)))-INDIRECT(CONCATENATE("'2018-11'!K",TEXT(MATCH($C20,'2018-11'!$C$2:$C$100,0)+1,0))))</f>
        <v>46399578.440000057</v>
      </c>
      <c r="L20" s="17">
        <f ca="1">IF(OR(INDIRECT(CONCATENATE("'2018-12'!L",TEXT(MATCH($C20,'2018-12'!$C$2:$C$100,0)+1,0)))="",INDIRECT(CONCATENATE("'2018-11'!L",TEXT(MATCH($C20,'2018-11'!$C$2:$C$100,0)+1,0)))="",AND(INDIRECT(CONCATENATE("'2018-12'!L",TEXT(MATCH($C20,'2018-12'!$C$2:$C$100,0)+1,0)))="",INDIRECT(CONCATENATE("'2018-11'!L",TEXT(MATCH($C20,'2018-11'!$C$2:$C$100,0)+1,0)))="")),"Н/Д",INDIRECT(CONCATENATE("'2018-12'!L",TEXT(MATCH($C20,'2018-12'!$C$2:$C$100,0)+1,0)))-INDIRECT(CONCATENATE("'2018-11'!L",TEXT(MATCH($C20,'2018-11'!$C$2:$C$100,0)+1,0))))</f>
        <v>459729580.21999979</v>
      </c>
      <c r="M20" s="17">
        <f ca="1">IF(OR(INDIRECT(CONCATENATE("'2018-12'!M",TEXT(MATCH($C20,'2018-12'!$C$2:$C$100,0)+1,0)))="",INDIRECT(CONCATENATE("'2018-11'!M",TEXT(MATCH($C20,'2018-11'!$C$2:$C$100,0)+1,0)))="",AND(INDIRECT(CONCATENATE("'2018-12'!M",TEXT(MATCH($C20,'2018-12'!$C$2:$C$100,0)+1,0)))="",INDIRECT(CONCATENATE("'2018-11'!M",TEXT(MATCH($C20,'2018-11'!$C$2:$C$100,0)+1,0)))="")),"Н/Д",INDIRECT(CONCATENATE("'2018-12'!M",TEXT(MATCH($C20,'2018-12'!$C$2:$C$100,0)+1,0)))-INDIRECT(CONCATENATE("'2018-11'!M",TEXT(MATCH($C20,'2018-11'!$C$2:$C$100,0)+1,0))))</f>
        <v>2654394.9000000004</v>
      </c>
      <c r="N20" s="17">
        <f ca="1">IF(OR(INDIRECT(CONCATENATE("'2018-12'!N",TEXT(MATCH($C20,'2018-12'!$C$2:$C$100,0)+1,0)))="",INDIRECT(CONCATENATE("'2018-11'!N",TEXT(MATCH($C20,'2018-11'!$C$2:$C$100,0)+1,0)))="",AND(INDIRECT(CONCATENATE("'2018-12'!N",TEXT(MATCH($C20,'2018-12'!$C$2:$C$100,0)+1,0)))="",INDIRECT(CONCATENATE("'2018-11'!N",TEXT(MATCH($C20,'2018-11'!$C$2:$C$100,0)+1,0)))="")),"Н/Д",INDIRECT(CONCATENATE("'2018-12'!N",TEXT(MATCH($C20,'2018-12'!$C$2:$C$100,0)+1,0)))-INDIRECT(CONCATENATE("'2018-11'!NE",TEXT(MATCH($C20,'2018-11'!$C$2:$C$100,0)+1,0))))</f>
        <v>182457954.90000001</v>
      </c>
      <c r="O20" s="17">
        <f ca="1">IF(OR(INDIRECT(CONCATENATE("'2018-12'!O",TEXT(MATCH($C20,'2018-12'!$C$2:$C$100,0)+1,0)))="",INDIRECT(CONCATENATE("'2018-11'!O",TEXT(MATCH($C20,'2018-11'!$C$2:$C$100,0)+1,0)))="",AND(INDIRECT(CONCATENATE("'2018-12'!O",TEXT(MATCH($C20,'2018-12'!$C$2:$C$100,0)+1,0)))="",INDIRECT(CONCATENATE("'2018-11'!O",TEXT(MATCH($C20,'2018-11'!$C$2:$C$100,0)+1,0)))="")),"Н/Д",INDIRECT(CONCATENATE("'2018-12'!O",TEXT(MATCH($C20,'2018-12'!$C$2:$C$100,0)+1,0)))-INDIRECT(CONCATENATE("'2018-11'!O",TEXT(MATCH($C20,'2018-11'!$C$2:$C$100,0)+1,0))))</f>
        <v>50093.310000000005</v>
      </c>
      <c r="P20" s="17">
        <f ca="1">IF(OR(INDIRECT(CONCATENATE("'2018-12'!P",TEXT(MATCH($C20,'2018-12'!$C$2:$C$100,0)+1,0)))="",INDIRECT(CONCATENATE("'2018-11'!P",TEXT(MATCH($C20,'2018-11'!$C$2:$C$100,0)+1,0)))="",AND(INDIRECT(CONCATENATE("'2018-12'!P",TEXT(MATCH($C20,'2018-12'!$C$2:$C$100,0)+1,0)))="",INDIRECT(CONCATENATE("'2018-11'!P",TEXT(MATCH($C20,'2018-11'!$C$2:$C$100,0)+1,0)))="")),"Н/Д",INDIRECT(CONCATENATE("'2018-12'!P",TEXT(MATCH($C20,'2018-12'!$C$2:$C$100,0)+1,0)))-INDIRECT(CONCATENATE("'2018-11'!P",TEXT(MATCH($C20,'2018-11'!$C$2:$C$100,0)+1,0))))</f>
        <v>146938006.63</v>
      </c>
      <c r="Q20" s="17">
        <f ca="1">IF(OR(INDIRECT(CONCATENATE("'2018-12'!Q",TEXT(MATCH($C20,'2018-12'!$C$2:$C$100,0)+1,0)))="",INDIRECT(CONCATENATE("'2018-11'!Q",TEXT(MATCH($C20,'2018-11'!$C$2:$C$100,0)+1,0)))="",AND(INDIRECT(CONCATENATE("'2018-12'!Q",TEXT(MATCH($C20,'2018-12'!$C$2:$C$100,0)+1,0)))="",INDIRECT(CONCATENATE("'2018-11'!Q",TEXT(MATCH($C20,'2018-11'!$C$2:$C$100,0)+1,0)))="")),"Н/Д",INDIRECT(CONCATENATE("'2018-12'!Q",TEXT(MATCH($C20,'2018-12'!$C$2:$C$100,0)+1,0)))-INDIRECT(CONCATENATE("'2018-11'!Q",TEXT(MATCH($C20,'2018-11'!$C$2:$C$100,0)+1,0))))</f>
        <v>12605723.579999998</v>
      </c>
      <c r="R20" s="17">
        <f ca="1">IF(OR(INDIRECT(CONCATENATE("'2018-12'!R",TEXT(MATCH($C20,'2018-12'!$C$2:$C$100,0)+1,0)))="",INDIRECT(CONCATENATE("'2018-11'!R",TEXT(MATCH($C20,'2018-11'!$C$2:$C$100,0)+1,0)))="",AND(INDIRECT(CONCATENATE("'2018-12'!R",TEXT(MATCH($C20,'2018-12'!$C$2:$C$100,0)+1,0)))="",INDIRECT(CONCATENATE("'2018-11'!R",TEXT(MATCH($C20,'2018-11'!$C$2:$C$100,0)+1,0)))="")),"Н/Д",INDIRECT(CONCATENATE("'2018-12'!R",TEXT(MATCH($C20,'2018-12'!$C$2:$C$100,0)+1,0)))-INDIRECT(CONCATENATE("'2018-11'!R",TEXT(MATCH($C20,'2018-11'!$C$2:$C$100,0)+1,0))))</f>
        <v>9086528.2999999821</v>
      </c>
      <c r="S20" s="17">
        <f ca="1">IF(OR(INDIRECT(CONCATENATE("'2018-12'!S",TEXT(MATCH($C20,'2018-12'!$C$2:$C$100,0)+1,0)))="",INDIRECT(CONCATENATE("'2018-11'!S",TEXT(MATCH($C20,'2018-11'!$C$2:$C$100,0)+1,0)))="",AND(INDIRECT(CONCATENATE("'2018-12'!S",TEXT(MATCH($C20,'2018-12'!$C$2:$C$100,0)+1,0)))="",INDIRECT(CONCATENATE("'2018-11'!S",TEXT(MATCH($C20,'2018-11'!$C$2:$C$100,0)+1,0)))="")),"Н/Д",INDIRECT(CONCATENATE("'2018-12'!S",TEXT(MATCH($C20,'2018-12'!$C$2:$C$100,0)+1,0)))-INDIRECT(CONCATENATE("'2018-11'!S",TEXT(MATCH($C20,'2018-11'!$C$2:$C$100,0)+1,0))))</f>
        <v>107650.5</v>
      </c>
      <c r="T20" s="17">
        <f ca="1">IF(OR(INDIRECT(CONCATENATE("'2018-12'!T",TEXT(MATCH($C20,'2018-12'!$C$2:$C$100,0)+1,0)))="",INDIRECT(CONCATENATE("'2018-11'!T",TEXT(MATCH($C20,'2018-11'!$C$2:$C$100,0)+1,0)))="",AND(INDIRECT(CONCATENATE("'2018-12'!T",TEXT(MATCH($C20,'2018-12'!$C$2:$C$100,0)+1,0)))="",INDIRECT(CONCATENATE("'2018-11'!T",TEXT(MATCH($C20,'2018-11'!$C$2:$C$100,0)+1,0)))="")),"Н/Д",INDIRECT(CONCATENATE("'2018-12'!T",TEXT(MATCH($C20,'2018-12'!$C$2:$C$100,0)+1,0)))-INDIRECT(CONCATENATE("'2018-11'!T",TEXT(MATCH($C20,'2018-11'!$C$2:$C$100,0)+1,0))))</f>
        <v>16910305.480000019</v>
      </c>
      <c r="U20" s="17">
        <f ca="1">IF(OR(INDIRECT(CONCATENATE("'2018-12'!U",TEXT(MATCH($C20,'2018-12'!$C$2:$C$100,0)+1,0)))="",INDIRECT(CONCATENATE("'2018-11'!U",TEXT(MATCH($C20,'2018-11'!$C$2:$C$100,0)+1,0)))="",AND(INDIRECT(CONCATENATE("'2018-12'!U",TEXT(MATCH($C20,'2018-12'!$C$2:$C$100,0)+1,0)))="",INDIRECT(CONCATENATE("'2018-11'!U",TEXT(MATCH($C20,'2018-11'!$C$2:$C$100,0)+1,0)))="")),"Н/Д",INDIRECT(CONCATENATE("'2018-12'!U",TEXT(MATCH($C20,'2018-12'!$C$2:$C$100,0)+1,0)))-INDIRECT(CONCATENATE("'2018-11'!U",TEXT(MATCH($C20,'2018-11'!$C$2:$C$100,0)+1,0))))</f>
        <v>-562755.19000000018</v>
      </c>
      <c r="V20" s="17">
        <f ca="1">IF(OR(INDIRECT(CONCATENATE("'2018-12'!V",TEXT(MATCH($C20,'2018-12'!$C$2:$C$100,0)+1,0)))="",INDIRECT(CONCATENATE("'2018-11'!V",TEXT(MATCH($C20,'2018-11'!$C$2:$C$100,0)+1,0)))="",AND(INDIRECT(CONCATENATE("'2018-12'!V",TEXT(MATCH($C20,'2018-12'!$C$2:$C$100,0)+1,0)))="",INDIRECT(CONCATENATE("'2018-11'!V",TEXT(MATCH($C20,'2018-11'!$C$2:$C$100,0)+1,0)))="")),"Н/Д",INDIRECT(CONCATENATE("'2018-12'!V",TEXT(MATCH($C20,'2018-12'!$C$2:$C$100,0)+1,0)))-INDIRECT(CONCATENATE("'2018-11'!V",TEXT(MATCH($C20,'2018-11'!$C$2:$C$100,0)+1,0))))</f>
        <v>1019014575.3900003</v>
      </c>
      <c r="W20" s="17">
        <f ca="1">IF(OR(INDIRECT(CONCATENATE("'2018-12'!W",TEXT(MATCH($C20,'2018-12'!$C$2:$C$100,0)+1,0)))="",INDIRECT(CONCATENATE("'2018-11'!W",TEXT(MATCH($C20,'2018-11'!$C$2:$C$100,0)+1,0)))="",AND(INDIRECT(CONCATENATE("'2018-12'!W",TEXT(MATCH($C20,'2018-12'!$C$2:$C$100,0)+1,0)))="",INDIRECT(CONCATENATE("'2018-11'!W",TEXT(MATCH($C20,'2018-11'!$C$2:$C$100,0)+1,0)))="")),"Н/Д",INDIRECT(CONCATENATE("'2018-12'!W",TEXT(MATCH($C20,'2018-12'!$C$2:$C$100,0)+1,0)))-INDIRECT(CONCATENATE("'2018-11'!W",TEXT(MATCH($C20,'2018-11'!$C$2:$C$100,0)+1,0))))</f>
        <v>7601330775.609993</v>
      </c>
    </row>
    <row r="21" spans="1:23" x14ac:dyDescent="0.25">
      <c r="A21" s="2" t="s">
        <v>34</v>
      </c>
      <c r="B21" s="2" t="s">
        <v>42</v>
      </c>
      <c r="C21" s="15">
        <v>89000000</v>
      </c>
      <c r="D21" s="2" t="s">
        <v>215</v>
      </c>
      <c r="E21" s="17">
        <f ca="1">IF(OR(INDIRECT(CONCATENATE("'2018-12'!E",TEXT(MATCH($C21,'2018-12'!$C$2:$C$100,0)+1,0)))="",INDIRECT(CONCATENATE("'2018-11'!E",TEXT(MATCH($C21,'2018-11'!$C$2:$C$100,0)+1,0)))="",AND(INDIRECT(CONCATENATE("'2018-12'!E",TEXT(MATCH($C21,'2018-12'!$C$2:$C$100,0)+1,0)))="",INDIRECT(CONCATENATE("'2018-11'!E",TEXT(MATCH($C21,'2018-11'!$C$2:$C$100,0)+1,0)))="")),"Н/Д",INDIRECT(CONCATENATE("'2018-12'!E",TEXT(MATCH($C21,'2018-12'!$C$2:$C$100,0)+1,0)))-INDIRECT(CONCATENATE("'2018-11'!E",TEXT(MATCH($C21,'2018-11'!$C$2:$C$100,0)+1,0))))</f>
        <v>3406702684.0600014</v>
      </c>
      <c r="F21" s="17">
        <f ca="1">IF(OR(INDIRECT(CONCATENATE("'2018-12'!F",TEXT(MATCH($C21,'2018-12'!$C$2:$C$100,0)+1,0)))="",INDIRECT(CONCATENATE("'2018-11'!F",TEXT(MATCH($C21,'2018-11'!$C$2:$C$100,0)+1,0)))="",AND(INDIRECT(CONCATENATE("'2018-12'!F",TEXT(MATCH($C21,'2018-12'!$C$2:$C$100,0)+1,0)))="",INDIRECT(CONCATENATE("'2018-11'!F",TEXT(MATCH($C21,'2018-11'!$C$2:$C$100,0)+1,0)))="")),"Н/Д",INDIRECT(CONCATENATE("'2018-12'!F",TEXT(MATCH($C21,'2018-12'!$C$2:$C$100,0)+1,0)))-INDIRECT(CONCATENATE("'2018-11'!F",TEXT(MATCH($C21,'2018-11'!$C$2:$C$100,0)+1,0))))</f>
        <v>2393969789.8900032</v>
      </c>
      <c r="G21" s="17">
        <f ca="1">IF(OR(INDIRECT(CONCATENATE("'2018-12'!G",TEXT(MATCH($C21,'2018-12'!$C$2:$C$100,0)+1,0)))="",INDIRECT(CONCATENATE("'2018-11'!G",TEXT(MATCH($C21,'2018-11'!$C$2:$C$100,0)+1,0)))="",AND(INDIRECT(CONCATENATE("'2018-12'!G",TEXT(MATCH($C21,'2018-12'!$C$2:$C$100,0)+1,0)))="",INDIRECT(CONCATENATE("'2018-11'!G",TEXT(MATCH($C21,'2018-11'!$C$2:$C$100,0)+1,0)))="")),"Н/Д",INDIRECT(CONCATENATE("'2018-12'!G",TEXT(MATCH($C21,'2018-12'!$C$2:$C$100,0)+1,0)))-INDIRECT(CONCATENATE("'2018-11'!G",TEXT(MATCH($C21,'2018-11'!$C$2:$C$100,0)+1,0))))</f>
        <v>248526514.28999996</v>
      </c>
      <c r="H21" s="17">
        <f ca="1">IF(OR(INDIRECT(CONCATENATE("'2018-12'!H",TEXT(MATCH($C21,'2018-12'!$C$2:$C$100,0)+1,0)))="",INDIRECT(CONCATENATE("'2018-11'!H",TEXT(MATCH($C21,'2018-11'!$C$2:$C$100,0)+1,0)))="",AND(INDIRECT(CONCATENATE("'2018-12'!H",TEXT(MATCH($C21,'2018-12'!$C$2:$C$100,0)+1,0)))="",INDIRECT(CONCATENATE("'2018-11'!H",TEXT(MATCH($C21,'2018-11'!$C$2:$C$100,0)+1,0)))="")),"Н/Д",INDIRECT(CONCATENATE("'2018-12'!H",TEXT(MATCH($C21,'2018-12'!$C$2:$C$100,0)+1,0)))-INDIRECT(CONCATENATE("'2018-11'!H",TEXT(MATCH($C21,'2018-11'!$C$2:$C$100,0)+1,0))))</f>
        <v>830118913.89000034</v>
      </c>
      <c r="I21" s="17">
        <f ca="1">IF(OR(INDIRECT(CONCATENATE("'2018-12'!I",TEXT(MATCH($C21,'2018-12'!$C$2:$C$100,0)+1,0)))="",INDIRECT(CONCATENATE("'2018-11'!I",TEXT(MATCH($C21,'2018-11'!$C$2:$C$100,0)+1,0)))="",AND(INDIRECT(CONCATENATE("'2018-12'!I",TEXT(MATCH($C21,'2018-12'!$C$2:$C$100,0)+1,0)))="",INDIRECT(CONCATENATE("'2018-11'!I",TEXT(MATCH($C21,'2018-11'!$C$2:$C$100,0)+1,0)))="")),"Н/Д",INDIRECT(CONCATENATE("'2018-12'!I",TEXT(MATCH($C21,'2018-12'!$C$2:$C$100,0)+1,0)))-INDIRECT(CONCATENATE("'2018-11'!I",TEXT(MATCH($C21,'2018-11'!$C$2:$C$100,0)+1,0))))</f>
        <v>758817708.13000011</v>
      </c>
      <c r="J21" s="17" t="str">
        <f ca="1">IF(OR(INDIRECT(CONCATENATE("'2018-12'!J",TEXT(MATCH($C21,'2018-12'!$C$2:$C$100,0)+1,0)))="",INDIRECT(CONCATENATE("'2018-11'!J",TEXT(MATCH($C21,'2018-11'!$C$2:$C$100,0)+1,0)))="",AND(INDIRECT(CONCATENATE("'2018-12'!J",TEXT(MATCH($C21,'2018-12'!$C$2:$C$100,0)+1,0)))="",INDIRECT(CONCATENATE("'2018-11'!J",TEXT(MATCH($C21,'2018-11'!$C$2:$C$100,0)+1,0)))="")),"Н/Д",INDIRECT(CONCATENATE("'2018-12'!J",TEXT(MATCH($C21,'2018-12'!$C$2:$C$100,0)+1,0)))-INDIRECT(CONCATENATE("'2018-11'!J",TEXT(MATCH($C21,'2018-11'!$C$2:$C$100,0)+1,0))))</f>
        <v>Н/Д</v>
      </c>
      <c r="K21" s="17">
        <f ca="1">IF(OR(INDIRECT(CONCATENATE("'2018-12'!K",TEXT(MATCH($C21,'2018-12'!$C$2:$C$100,0)+1,0)))="",INDIRECT(CONCATENATE("'2018-11'!K",TEXT(MATCH($C21,'2018-11'!$C$2:$C$100,0)+1,0)))="",AND(INDIRECT(CONCATENATE("'2018-12'!K",TEXT(MATCH($C21,'2018-12'!$C$2:$C$100,0)+1,0)))="",INDIRECT(CONCATENATE("'2018-11'!K",TEXT(MATCH($C21,'2018-11'!$C$2:$C$100,0)+1,0)))="")),"Н/Д",INDIRECT(CONCATENATE("'2018-12'!K",TEXT(MATCH($C21,'2018-12'!$C$2:$C$100,0)+1,0)))-INDIRECT(CONCATENATE("'2018-11'!K",TEXT(MATCH($C21,'2018-11'!$C$2:$C$100,0)+1,0))))</f>
        <v>38436153.980000019</v>
      </c>
      <c r="L21" s="17">
        <f ca="1">IF(OR(INDIRECT(CONCATENATE("'2018-12'!L",TEXT(MATCH($C21,'2018-12'!$C$2:$C$100,0)+1,0)))="",INDIRECT(CONCATENATE("'2018-11'!L",TEXT(MATCH($C21,'2018-11'!$C$2:$C$100,0)+1,0)))="",AND(INDIRECT(CONCATENATE("'2018-12'!L",TEXT(MATCH($C21,'2018-12'!$C$2:$C$100,0)+1,0)))="",INDIRECT(CONCATENATE("'2018-11'!L",TEXT(MATCH($C21,'2018-11'!$C$2:$C$100,0)+1,0)))="")),"Н/Д",INDIRECT(CONCATENATE("'2018-12'!L",TEXT(MATCH($C21,'2018-12'!$C$2:$C$100,0)+1,0)))-INDIRECT(CONCATENATE("'2018-11'!L",TEXT(MATCH($C21,'2018-11'!$C$2:$C$100,0)+1,0))))</f>
        <v>403757342.06999969</v>
      </c>
      <c r="M21" s="17">
        <f ca="1">IF(OR(INDIRECT(CONCATENATE("'2018-12'!M",TEXT(MATCH($C21,'2018-12'!$C$2:$C$100,0)+1,0)))="",INDIRECT(CONCATENATE("'2018-11'!M",TEXT(MATCH($C21,'2018-11'!$C$2:$C$100,0)+1,0)))="",AND(INDIRECT(CONCATENATE("'2018-12'!M",TEXT(MATCH($C21,'2018-12'!$C$2:$C$100,0)+1,0)))="",INDIRECT(CONCATENATE("'2018-11'!M",TEXT(MATCH($C21,'2018-11'!$C$2:$C$100,0)+1,0)))="")),"Н/Д",INDIRECT(CONCATENATE("'2018-12'!M",TEXT(MATCH($C21,'2018-12'!$C$2:$C$100,0)+1,0)))-INDIRECT(CONCATENATE("'2018-11'!M",TEXT(MATCH($C21,'2018-11'!$C$2:$C$100,0)+1,0))))</f>
        <v>716987.80999999866</v>
      </c>
      <c r="N21" s="17">
        <f ca="1">IF(OR(INDIRECT(CONCATENATE("'2018-12'!N",TEXT(MATCH($C21,'2018-12'!$C$2:$C$100,0)+1,0)))="",INDIRECT(CONCATENATE("'2018-11'!N",TEXT(MATCH($C21,'2018-11'!$C$2:$C$100,0)+1,0)))="",AND(INDIRECT(CONCATENATE("'2018-12'!N",TEXT(MATCH($C21,'2018-12'!$C$2:$C$100,0)+1,0)))="",INDIRECT(CONCATENATE("'2018-11'!N",TEXT(MATCH($C21,'2018-11'!$C$2:$C$100,0)+1,0)))="")),"Н/Д",INDIRECT(CONCATENATE("'2018-12'!N",TEXT(MATCH($C21,'2018-12'!$C$2:$C$100,0)+1,0)))-INDIRECT(CONCATENATE("'2018-11'!NE",TEXT(MATCH($C21,'2018-11'!$C$2:$C$100,0)+1,0))))</f>
        <v>160228060.09999999</v>
      </c>
      <c r="O21" s="17">
        <f ca="1">IF(OR(INDIRECT(CONCATENATE("'2018-12'!O",TEXT(MATCH($C21,'2018-12'!$C$2:$C$100,0)+1,0)))="",INDIRECT(CONCATENATE("'2018-11'!O",TEXT(MATCH($C21,'2018-11'!$C$2:$C$100,0)+1,0)))="",AND(INDIRECT(CONCATENATE("'2018-12'!O",TEXT(MATCH($C21,'2018-12'!$C$2:$C$100,0)+1,0)))="",INDIRECT(CONCATENATE("'2018-11'!O",TEXT(MATCH($C21,'2018-11'!$C$2:$C$100,0)+1,0)))="")),"Н/Д",INDIRECT(CONCATENATE("'2018-12'!O",TEXT(MATCH($C21,'2018-12'!$C$2:$C$100,0)+1,0)))-INDIRECT(CONCATENATE("'2018-11'!O",TEXT(MATCH($C21,'2018-11'!$C$2:$C$100,0)+1,0))))</f>
        <v>1446.2400000000052</v>
      </c>
      <c r="P21" s="17">
        <f ca="1">IF(OR(INDIRECT(CONCATENATE("'2018-12'!P",TEXT(MATCH($C21,'2018-12'!$C$2:$C$100,0)+1,0)))="",INDIRECT(CONCATENATE("'2018-11'!P",TEXT(MATCH($C21,'2018-11'!$C$2:$C$100,0)+1,0)))="",AND(INDIRECT(CONCATENATE("'2018-12'!P",TEXT(MATCH($C21,'2018-12'!$C$2:$C$100,0)+1,0)))="",INDIRECT(CONCATENATE("'2018-11'!P",TEXT(MATCH($C21,'2018-11'!$C$2:$C$100,0)+1,0)))="")),"Н/Д",INDIRECT(CONCATENATE("'2018-12'!P",TEXT(MATCH($C21,'2018-12'!$C$2:$C$100,0)+1,0)))-INDIRECT(CONCATENATE("'2018-11'!P",TEXT(MATCH($C21,'2018-11'!$C$2:$C$100,0)+1,0))))</f>
        <v>43487353</v>
      </c>
      <c r="Q21" s="17">
        <f ca="1">IF(OR(INDIRECT(CONCATENATE("'2018-12'!Q",TEXT(MATCH($C21,'2018-12'!$C$2:$C$100,0)+1,0)))="",INDIRECT(CONCATENATE("'2018-11'!Q",TEXT(MATCH($C21,'2018-11'!$C$2:$C$100,0)+1,0)))="",AND(INDIRECT(CONCATENATE("'2018-12'!Q",TEXT(MATCH($C21,'2018-12'!$C$2:$C$100,0)+1,0)))="",INDIRECT(CONCATENATE("'2018-11'!Q",TEXT(MATCH($C21,'2018-11'!$C$2:$C$100,0)+1,0)))="")),"Н/Д",INDIRECT(CONCATENATE("'2018-12'!Q",TEXT(MATCH($C21,'2018-12'!$C$2:$C$100,0)+1,0)))-INDIRECT(CONCATENATE("'2018-11'!Q",TEXT(MATCH($C21,'2018-11'!$C$2:$C$100,0)+1,0))))</f>
        <v>759667.89999999851</v>
      </c>
      <c r="R21" s="17">
        <f ca="1">IF(OR(INDIRECT(CONCATENATE("'2018-12'!R",TEXT(MATCH($C21,'2018-12'!$C$2:$C$100,0)+1,0)))="",INDIRECT(CONCATENATE("'2018-11'!R",TEXT(MATCH($C21,'2018-11'!$C$2:$C$100,0)+1,0)))="",AND(INDIRECT(CONCATENATE("'2018-12'!R",TEXT(MATCH($C21,'2018-12'!$C$2:$C$100,0)+1,0)))="",INDIRECT(CONCATENATE("'2018-11'!R",TEXT(MATCH($C21,'2018-11'!$C$2:$C$100,0)+1,0)))="")),"Н/Д",INDIRECT(CONCATENATE("'2018-12'!R",TEXT(MATCH($C21,'2018-12'!$C$2:$C$100,0)+1,0)))-INDIRECT(CONCATENATE("'2018-11'!R",TEXT(MATCH($C21,'2018-11'!$C$2:$C$100,0)+1,0))))</f>
        <v>15719032.950000018</v>
      </c>
      <c r="S21" s="17">
        <f ca="1">IF(OR(INDIRECT(CONCATENATE("'2018-12'!S",TEXT(MATCH($C21,'2018-12'!$C$2:$C$100,0)+1,0)))="",INDIRECT(CONCATENATE("'2018-11'!S",TEXT(MATCH($C21,'2018-11'!$C$2:$C$100,0)+1,0)))="",AND(INDIRECT(CONCATENATE("'2018-12'!S",TEXT(MATCH($C21,'2018-12'!$C$2:$C$100,0)+1,0)))="",INDIRECT(CONCATENATE("'2018-11'!S",TEXT(MATCH($C21,'2018-11'!$C$2:$C$100,0)+1,0)))="")),"Н/Д",INDIRECT(CONCATENATE("'2018-12'!S",TEXT(MATCH($C21,'2018-12'!$C$2:$C$100,0)+1,0)))-INDIRECT(CONCATENATE("'2018-11'!S",TEXT(MATCH($C21,'2018-11'!$C$2:$C$100,0)+1,0))))</f>
        <v>58000</v>
      </c>
      <c r="T21" s="17">
        <f ca="1">IF(OR(INDIRECT(CONCATENATE("'2018-12'!T",TEXT(MATCH($C21,'2018-12'!$C$2:$C$100,0)+1,0)))="",INDIRECT(CONCATENATE("'2018-11'!T",TEXT(MATCH($C21,'2018-11'!$C$2:$C$100,0)+1,0)))="",AND(INDIRECT(CONCATENATE("'2018-12'!T",TEXT(MATCH($C21,'2018-12'!$C$2:$C$100,0)+1,0)))="",INDIRECT(CONCATENATE("'2018-11'!T",TEXT(MATCH($C21,'2018-11'!$C$2:$C$100,0)+1,0)))="")),"Н/Д",INDIRECT(CONCATENATE("'2018-12'!T",TEXT(MATCH($C21,'2018-12'!$C$2:$C$100,0)+1,0)))-INDIRECT(CONCATENATE("'2018-11'!T",TEXT(MATCH($C21,'2018-11'!$C$2:$C$100,0)+1,0))))</f>
        <v>29073724.839999974</v>
      </c>
      <c r="U21" s="17">
        <f ca="1">IF(OR(INDIRECT(CONCATENATE("'2018-12'!U",TEXT(MATCH($C21,'2018-12'!$C$2:$C$100,0)+1,0)))="",INDIRECT(CONCATENATE("'2018-11'!U",TEXT(MATCH($C21,'2018-11'!$C$2:$C$100,0)+1,0)))="",AND(INDIRECT(CONCATENATE("'2018-12'!U",TEXT(MATCH($C21,'2018-12'!$C$2:$C$100,0)+1,0)))="",INDIRECT(CONCATENATE("'2018-11'!U",TEXT(MATCH($C21,'2018-11'!$C$2:$C$100,0)+1,0)))="")),"Н/Д",INDIRECT(CONCATENATE("'2018-12'!U",TEXT(MATCH($C21,'2018-12'!$C$2:$C$100,0)+1,0)))-INDIRECT(CONCATENATE("'2018-11'!U",TEXT(MATCH($C21,'2018-11'!$C$2:$C$100,0)+1,0))))</f>
        <v>386862.23</v>
      </c>
      <c r="V21" s="17">
        <f ca="1">IF(OR(INDIRECT(CONCATENATE("'2018-12'!V",TEXT(MATCH($C21,'2018-12'!$C$2:$C$100,0)+1,0)))="",INDIRECT(CONCATENATE("'2018-11'!V",TEXT(MATCH($C21,'2018-11'!$C$2:$C$100,0)+1,0)))="",AND(INDIRECT(CONCATENATE("'2018-12'!V",TEXT(MATCH($C21,'2018-12'!$C$2:$C$100,0)+1,0)))="",INDIRECT(CONCATENATE("'2018-11'!V",TEXT(MATCH($C21,'2018-11'!$C$2:$C$100,0)+1,0)))="")),"Н/Д",INDIRECT(CONCATENATE("'2018-12'!V",TEXT(MATCH($C21,'2018-12'!$C$2:$C$100,0)+1,0)))-INDIRECT(CONCATENATE("'2018-11'!V",TEXT(MATCH($C21,'2018-11'!$C$2:$C$100,0)+1,0))))</f>
        <v>1012732894.1700001</v>
      </c>
      <c r="W21" s="17">
        <f ca="1">IF(OR(INDIRECT(CONCATENATE("'2018-12'!W",TEXT(MATCH($C21,'2018-12'!$C$2:$C$100,0)+1,0)))="",INDIRECT(CONCATENATE("'2018-11'!W",TEXT(MATCH($C21,'2018-11'!$C$2:$C$100,0)+1,0)))="",AND(INDIRECT(CONCATENATE("'2018-12'!W",TEXT(MATCH($C21,'2018-12'!$C$2:$C$100,0)+1,0)))="",INDIRECT(CONCATENATE("'2018-11'!W",TEXT(MATCH($C21,'2018-11'!$C$2:$C$100,0)+1,0)))="")),"Н/Д",INDIRECT(CONCATENATE("'2018-12'!W",TEXT(MATCH($C21,'2018-12'!$C$2:$C$100,0)+1,0)))-INDIRECT(CONCATENATE("'2018-11'!W",TEXT(MATCH($C21,'2018-11'!$C$2:$C$100,0)+1,0))))</f>
        <v>9200761943.1300049</v>
      </c>
    </row>
    <row r="22" spans="1:23" x14ac:dyDescent="0.25">
      <c r="A22" s="2" t="s">
        <v>34</v>
      </c>
      <c r="B22" s="2" t="s">
        <v>43</v>
      </c>
      <c r="C22" s="15">
        <v>92000000</v>
      </c>
      <c r="D22" s="2" t="s">
        <v>215</v>
      </c>
      <c r="E22" s="17">
        <f ca="1">IF(OR(INDIRECT(CONCATENATE("'2018-12'!E",TEXT(MATCH($C22,'2018-12'!$C$2:$C$100,0)+1,0)))="",INDIRECT(CONCATENATE("'2018-11'!E",TEXT(MATCH($C22,'2018-11'!$C$2:$C$100,0)+1,0)))="",AND(INDIRECT(CONCATENATE("'2018-12'!E",TEXT(MATCH($C22,'2018-12'!$C$2:$C$100,0)+1,0)))="",INDIRECT(CONCATENATE("'2018-11'!E",TEXT(MATCH($C22,'2018-11'!$C$2:$C$100,0)+1,0)))="")),"Н/Д",INDIRECT(CONCATENATE("'2018-12'!E",TEXT(MATCH($C22,'2018-12'!$C$2:$C$100,0)+1,0)))-INDIRECT(CONCATENATE("'2018-11'!E",TEXT(MATCH($C22,'2018-11'!$C$2:$C$100,0)+1,0))))</f>
        <v>31463827861.849976</v>
      </c>
      <c r="F22" s="17">
        <f ca="1">IF(OR(INDIRECT(CONCATENATE("'2018-12'!F",TEXT(MATCH($C22,'2018-12'!$C$2:$C$100,0)+1,0)))="",INDIRECT(CONCATENATE("'2018-11'!F",TEXT(MATCH($C22,'2018-11'!$C$2:$C$100,0)+1,0)))="",AND(INDIRECT(CONCATENATE("'2018-12'!F",TEXT(MATCH($C22,'2018-12'!$C$2:$C$100,0)+1,0)))="",INDIRECT(CONCATENATE("'2018-11'!F",TEXT(MATCH($C22,'2018-11'!$C$2:$C$100,0)+1,0)))="")),"Н/Д",INDIRECT(CONCATENATE("'2018-12'!F",TEXT(MATCH($C22,'2018-12'!$C$2:$C$100,0)+1,0)))-INDIRECT(CONCATENATE("'2018-11'!F",TEXT(MATCH($C22,'2018-11'!$C$2:$C$100,0)+1,0))))</f>
        <v>27605837895.889984</v>
      </c>
      <c r="G22" s="17">
        <f ca="1">IF(OR(INDIRECT(CONCATENATE("'2018-12'!G",TEXT(MATCH($C22,'2018-12'!$C$2:$C$100,0)+1,0)))="",INDIRECT(CONCATENATE("'2018-11'!G",TEXT(MATCH($C22,'2018-11'!$C$2:$C$100,0)+1,0)))="",AND(INDIRECT(CONCATENATE("'2018-12'!G",TEXT(MATCH($C22,'2018-12'!$C$2:$C$100,0)+1,0)))="",INDIRECT(CONCATENATE("'2018-11'!G",TEXT(MATCH($C22,'2018-11'!$C$2:$C$100,0)+1,0)))="")),"Н/Д",INDIRECT(CONCATENATE("'2018-12'!G",TEXT(MATCH($C22,'2018-12'!$C$2:$C$100,0)+1,0)))-INDIRECT(CONCATENATE("'2018-11'!G",TEXT(MATCH($C22,'2018-11'!$C$2:$C$100,0)+1,0))))</f>
        <v>8463616459.1599884</v>
      </c>
      <c r="H22" s="17">
        <f ca="1">IF(OR(INDIRECT(CONCATENATE("'2018-12'!H",TEXT(MATCH($C22,'2018-12'!$C$2:$C$100,0)+1,0)))="",INDIRECT(CONCATENATE("'2018-11'!H",TEXT(MATCH($C22,'2018-11'!$C$2:$C$100,0)+1,0)))="",AND(INDIRECT(CONCATENATE("'2018-12'!H",TEXT(MATCH($C22,'2018-12'!$C$2:$C$100,0)+1,0)))="",INDIRECT(CONCATENATE("'2018-11'!H",TEXT(MATCH($C22,'2018-11'!$C$2:$C$100,0)+1,0)))="")),"Н/Д",INDIRECT(CONCATENATE("'2018-12'!H",TEXT(MATCH($C22,'2018-12'!$C$2:$C$100,0)+1,0)))-INDIRECT(CONCATENATE("'2018-11'!H",TEXT(MATCH($C22,'2018-11'!$C$2:$C$100,0)+1,0))))</f>
        <v>6957214063.9199982</v>
      </c>
      <c r="I22" s="17">
        <f ca="1">IF(OR(INDIRECT(CONCATENATE("'2018-12'!I",TEXT(MATCH($C22,'2018-12'!$C$2:$C$100,0)+1,0)))="",INDIRECT(CONCATENATE("'2018-11'!I",TEXT(MATCH($C22,'2018-11'!$C$2:$C$100,0)+1,0)))="",AND(INDIRECT(CONCATENATE("'2018-12'!I",TEXT(MATCH($C22,'2018-12'!$C$2:$C$100,0)+1,0)))="",INDIRECT(CONCATENATE("'2018-11'!I",TEXT(MATCH($C22,'2018-11'!$C$2:$C$100,0)+1,0)))="")),"Н/Д",INDIRECT(CONCATENATE("'2018-12'!I",TEXT(MATCH($C22,'2018-12'!$C$2:$C$100,0)+1,0)))-INDIRECT(CONCATENATE("'2018-11'!I",TEXT(MATCH($C22,'2018-11'!$C$2:$C$100,0)+1,0))))</f>
        <v>2999362016.5</v>
      </c>
      <c r="J22" s="17" t="str">
        <f ca="1">IF(OR(INDIRECT(CONCATENATE("'2018-12'!J",TEXT(MATCH($C22,'2018-12'!$C$2:$C$100,0)+1,0)))="",INDIRECT(CONCATENATE("'2018-11'!J",TEXT(MATCH($C22,'2018-11'!$C$2:$C$100,0)+1,0)))="",AND(INDIRECT(CONCATENATE("'2018-12'!J",TEXT(MATCH($C22,'2018-12'!$C$2:$C$100,0)+1,0)))="",INDIRECT(CONCATENATE("'2018-11'!J",TEXT(MATCH($C22,'2018-11'!$C$2:$C$100,0)+1,0)))="")),"Н/Д",INDIRECT(CONCATENATE("'2018-12'!J",TEXT(MATCH($C22,'2018-12'!$C$2:$C$100,0)+1,0)))-INDIRECT(CONCATENATE("'2018-11'!J",TEXT(MATCH($C22,'2018-11'!$C$2:$C$100,0)+1,0))))</f>
        <v>Н/Д</v>
      </c>
      <c r="K22" s="17">
        <f ca="1">IF(OR(INDIRECT(CONCATENATE("'2018-12'!K",TEXT(MATCH($C22,'2018-12'!$C$2:$C$100,0)+1,0)))="",INDIRECT(CONCATENATE("'2018-11'!K",TEXT(MATCH($C22,'2018-11'!$C$2:$C$100,0)+1,0)))="",AND(INDIRECT(CONCATENATE("'2018-12'!K",TEXT(MATCH($C22,'2018-12'!$C$2:$C$100,0)+1,0)))="",INDIRECT(CONCATENATE("'2018-11'!K",TEXT(MATCH($C22,'2018-11'!$C$2:$C$100,0)+1,0)))="")),"Н/Д",INDIRECT(CONCATENATE("'2018-12'!K",TEXT(MATCH($C22,'2018-12'!$C$2:$C$100,0)+1,0)))-INDIRECT(CONCATENATE("'2018-11'!K",TEXT(MATCH($C22,'2018-11'!$C$2:$C$100,0)+1,0))))</f>
        <v>254623229.09000015</v>
      </c>
      <c r="L22" s="17">
        <f ca="1">IF(OR(INDIRECT(CONCATENATE("'2018-12'!L",TEXT(MATCH($C22,'2018-12'!$C$2:$C$100,0)+1,0)))="",INDIRECT(CONCATENATE("'2018-11'!L",TEXT(MATCH($C22,'2018-11'!$C$2:$C$100,0)+1,0)))="",AND(INDIRECT(CONCATENATE("'2018-12'!L",TEXT(MATCH($C22,'2018-12'!$C$2:$C$100,0)+1,0)))="",INDIRECT(CONCATENATE("'2018-11'!L",TEXT(MATCH($C22,'2018-11'!$C$2:$C$100,0)+1,0)))="")),"Н/Д",INDIRECT(CONCATENATE("'2018-12'!L",TEXT(MATCH($C22,'2018-12'!$C$2:$C$100,0)+1,0)))-INDIRECT(CONCATENATE("'2018-11'!L",TEXT(MATCH($C22,'2018-11'!$C$2:$C$100,0)+1,0))))</f>
        <v>7981800410.8699989</v>
      </c>
      <c r="M22" s="17">
        <f ca="1">IF(OR(INDIRECT(CONCATENATE("'2018-12'!M",TEXT(MATCH($C22,'2018-12'!$C$2:$C$100,0)+1,0)))="",INDIRECT(CONCATENATE("'2018-11'!M",TEXT(MATCH($C22,'2018-11'!$C$2:$C$100,0)+1,0)))="",AND(INDIRECT(CONCATENATE("'2018-12'!M",TEXT(MATCH($C22,'2018-12'!$C$2:$C$100,0)+1,0)))="",INDIRECT(CONCATENATE("'2018-11'!M",TEXT(MATCH($C22,'2018-11'!$C$2:$C$100,0)+1,0)))="")),"Н/Д",INDIRECT(CONCATENATE("'2018-12'!M",TEXT(MATCH($C22,'2018-12'!$C$2:$C$100,0)+1,0)))-INDIRECT(CONCATENATE("'2018-11'!M",TEXT(MATCH($C22,'2018-11'!$C$2:$C$100,0)+1,0))))</f>
        <v>16307937.070000008</v>
      </c>
      <c r="N22" s="17">
        <f ca="1">IF(OR(INDIRECT(CONCATENATE("'2018-12'!N",TEXT(MATCH($C22,'2018-12'!$C$2:$C$100,0)+1,0)))="",INDIRECT(CONCATENATE("'2018-11'!N",TEXT(MATCH($C22,'2018-11'!$C$2:$C$100,0)+1,0)))="",AND(INDIRECT(CONCATENATE("'2018-12'!N",TEXT(MATCH($C22,'2018-12'!$C$2:$C$100,0)+1,0)))="",INDIRECT(CONCATENATE("'2018-11'!N",TEXT(MATCH($C22,'2018-11'!$C$2:$C$100,0)+1,0)))="")),"Н/Д",INDIRECT(CONCATENATE("'2018-12'!N",TEXT(MATCH($C22,'2018-12'!$C$2:$C$100,0)+1,0)))-INDIRECT(CONCATENATE("'2018-11'!NE",TEXT(MATCH($C22,'2018-11'!$C$2:$C$100,0)+1,0))))</f>
        <v>1303331579.4000001</v>
      </c>
      <c r="O22" s="17">
        <f ca="1">IF(OR(INDIRECT(CONCATENATE("'2018-12'!O",TEXT(MATCH($C22,'2018-12'!$C$2:$C$100,0)+1,0)))="",INDIRECT(CONCATENATE("'2018-11'!O",TEXT(MATCH($C22,'2018-11'!$C$2:$C$100,0)+1,0)))="",AND(INDIRECT(CONCATENATE("'2018-12'!O",TEXT(MATCH($C22,'2018-12'!$C$2:$C$100,0)+1,0)))="",INDIRECT(CONCATENATE("'2018-11'!O",TEXT(MATCH($C22,'2018-11'!$C$2:$C$100,0)+1,0)))="")),"Н/Д",INDIRECT(CONCATENATE("'2018-12'!O",TEXT(MATCH($C22,'2018-12'!$C$2:$C$100,0)+1,0)))-INDIRECT(CONCATENATE("'2018-11'!O",TEXT(MATCH($C22,'2018-11'!$C$2:$C$100,0)+1,0))))</f>
        <v>367945.52000000014</v>
      </c>
      <c r="P22" s="17">
        <f ca="1">IF(OR(INDIRECT(CONCATENATE("'2018-12'!P",TEXT(MATCH($C22,'2018-12'!$C$2:$C$100,0)+1,0)))="",INDIRECT(CONCATENATE("'2018-11'!P",TEXT(MATCH($C22,'2018-11'!$C$2:$C$100,0)+1,0)))="",AND(INDIRECT(CONCATENATE("'2018-12'!P",TEXT(MATCH($C22,'2018-12'!$C$2:$C$100,0)+1,0)))="",INDIRECT(CONCATENATE("'2018-11'!P",TEXT(MATCH($C22,'2018-11'!$C$2:$C$100,0)+1,0)))="")),"Н/Д",INDIRECT(CONCATENATE("'2018-12'!P",TEXT(MATCH($C22,'2018-12'!$C$2:$C$100,0)+1,0)))-INDIRECT(CONCATENATE("'2018-11'!P",TEXT(MATCH($C22,'2018-11'!$C$2:$C$100,0)+1,0))))</f>
        <v>275926422.43999958</v>
      </c>
      <c r="Q22" s="17">
        <f ca="1">IF(OR(INDIRECT(CONCATENATE("'2018-12'!Q",TEXT(MATCH($C22,'2018-12'!$C$2:$C$100,0)+1,0)))="",INDIRECT(CONCATENATE("'2018-11'!Q",TEXT(MATCH($C22,'2018-11'!$C$2:$C$100,0)+1,0)))="",AND(INDIRECT(CONCATENATE("'2018-12'!Q",TEXT(MATCH($C22,'2018-12'!$C$2:$C$100,0)+1,0)))="",INDIRECT(CONCATENATE("'2018-11'!Q",TEXT(MATCH($C22,'2018-11'!$C$2:$C$100,0)+1,0)))="")),"Н/Д",INDIRECT(CONCATENATE("'2018-12'!Q",TEXT(MATCH($C22,'2018-12'!$C$2:$C$100,0)+1,0)))-INDIRECT(CONCATENATE("'2018-11'!Q",TEXT(MATCH($C22,'2018-11'!$C$2:$C$100,0)+1,0))))</f>
        <v>6692107.3500000238</v>
      </c>
      <c r="R22" s="17">
        <f ca="1">IF(OR(INDIRECT(CONCATENATE("'2018-12'!R",TEXT(MATCH($C22,'2018-12'!$C$2:$C$100,0)+1,0)))="",INDIRECT(CONCATENATE("'2018-11'!R",TEXT(MATCH($C22,'2018-11'!$C$2:$C$100,0)+1,0)))="",AND(INDIRECT(CONCATENATE("'2018-12'!R",TEXT(MATCH($C22,'2018-12'!$C$2:$C$100,0)+1,0)))="",INDIRECT(CONCATENATE("'2018-11'!R",TEXT(MATCH($C22,'2018-11'!$C$2:$C$100,0)+1,0)))="")),"Н/Д",INDIRECT(CONCATENATE("'2018-12'!R",TEXT(MATCH($C22,'2018-12'!$C$2:$C$100,0)+1,0)))-INDIRECT(CONCATENATE("'2018-11'!R",TEXT(MATCH($C22,'2018-11'!$C$2:$C$100,0)+1,0))))</f>
        <v>81858878.00999999</v>
      </c>
      <c r="S22" s="17">
        <f ca="1">IF(OR(INDIRECT(CONCATENATE("'2018-12'!S",TEXT(MATCH($C22,'2018-12'!$C$2:$C$100,0)+1,0)))="",INDIRECT(CONCATENATE("'2018-11'!S",TEXT(MATCH($C22,'2018-11'!$C$2:$C$100,0)+1,0)))="",AND(INDIRECT(CONCATENATE("'2018-12'!S",TEXT(MATCH($C22,'2018-12'!$C$2:$C$100,0)+1,0)))="",INDIRECT(CONCATENATE("'2018-11'!S",TEXT(MATCH($C22,'2018-11'!$C$2:$C$100,0)+1,0)))="")),"Н/Д",INDIRECT(CONCATENATE("'2018-12'!S",TEXT(MATCH($C22,'2018-12'!$C$2:$C$100,0)+1,0)))-INDIRECT(CONCATENATE("'2018-11'!S",TEXT(MATCH($C22,'2018-11'!$C$2:$C$100,0)+1,0))))</f>
        <v>196766</v>
      </c>
      <c r="T22" s="17">
        <f ca="1">IF(OR(INDIRECT(CONCATENATE("'2018-12'!T",TEXT(MATCH($C22,'2018-12'!$C$2:$C$100,0)+1,0)))="",INDIRECT(CONCATENATE("'2018-11'!T",TEXT(MATCH($C22,'2018-11'!$C$2:$C$100,0)+1,0)))="",AND(INDIRECT(CONCATENATE("'2018-12'!T",TEXT(MATCH($C22,'2018-12'!$C$2:$C$100,0)+1,0)))="",INDIRECT(CONCATENATE("'2018-11'!T",TEXT(MATCH($C22,'2018-11'!$C$2:$C$100,0)+1,0)))="")),"Н/Д",INDIRECT(CONCATENATE("'2018-12'!T",TEXT(MATCH($C22,'2018-12'!$C$2:$C$100,0)+1,0)))-INDIRECT(CONCATENATE("'2018-11'!T",TEXT(MATCH($C22,'2018-11'!$C$2:$C$100,0)+1,0))))</f>
        <v>290331616.4000001</v>
      </c>
      <c r="U22" s="17">
        <f ca="1">IF(OR(INDIRECT(CONCATENATE("'2018-12'!U",TEXT(MATCH($C22,'2018-12'!$C$2:$C$100,0)+1,0)))="",INDIRECT(CONCATENATE("'2018-11'!U",TEXT(MATCH($C22,'2018-11'!$C$2:$C$100,0)+1,0)))="",AND(INDIRECT(CONCATENATE("'2018-12'!U",TEXT(MATCH($C22,'2018-12'!$C$2:$C$100,0)+1,0)))="",INDIRECT(CONCATENATE("'2018-11'!U",TEXT(MATCH($C22,'2018-11'!$C$2:$C$100,0)+1,0)))="")),"Н/Д",INDIRECT(CONCATENATE("'2018-12'!U",TEXT(MATCH($C22,'2018-12'!$C$2:$C$100,0)+1,0)))-INDIRECT(CONCATENATE("'2018-11'!U",TEXT(MATCH($C22,'2018-11'!$C$2:$C$100,0)+1,0))))</f>
        <v>6729533.3399999142</v>
      </c>
      <c r="V22" s="17">
        <f ca="1">IF(OR(INDIRECT(CONCATENATE("'2018-12'!V",TEXT(MATCH($C22,'2018-12'!$C$2:$C$100,0)+1,0)))="",INDIRECT(CONCATENATE("'2018-11'!V",TEXT(MATCH($C22,'2018-11'!$C$2:$C$100,0)+1,0)))="",AND(INDIRECT(CONCATENATE("'2018-12'!V",TEXT(MATCH($C22,'2018-12'!$C$2:$C$100,0)+1,0)))="",INDIRECT(CONCATENATE("'2018-11'!V",TEXT(MATCH($C22,'2018-11'!$C$2:$C$100,0)+1,0)))="")),"Н/Д",INDIRECT(CONCATENATE("'2018-12'!V",TEXT(MATCH($C22,'2018-12'!$C$2:$C$100,0)+1,0)))-INDIRECT(CONCATENATE("'2018-11'!V",TEXT(MATCH($C22,'2018-11'!$C$2:$C$100,0)+1,0))))</f>
        <v>3857989965.9599991</v>
      </c>
      <c r="W22" s="17">
        <f ca="1">IF(OR(INDIRECT(CONCATENATE("'2018-12'!W",TEXT(MATCH($C22,'2018-12'!$C$2:$C$100,0)+1,0)))="",INDIRECT(CONCATENATE("'2018-11'!W",TEXT(MATCH($C22,'2018-11'!$C$2:$C$100,0)+1,0)))="",AND(INDIRECT(CONCATENATE("'2018-12'!W",TEXT(MATCH($C22,'2018-12'!$C$2:$C$100,0)+1,0)))="",INDIRECT(CONCATENATE("'2018-11'!W",TEXT(MATCH($C22,'2018-11'!$C$2:$C$100,0)+1,0)))="")),"Н/Д",INDIRECT(CONCATENATE("'2018-12'!W",TEXT(MATCH($C22,'2018-12'!$C$2:$C$100,0)+1,0)))-INDIRECT(CONCATENATE("'2018-11'!W",TEXT(MATCH($C22,'2018-11'!$C$2:$C$100,0)+1,0))))</f>
        <v>90377108227.839966</v>
      </c>
    </row>
    <row r="23" spans="1:23" x14ac:dyDescent="0.25">
      <c r="A23" s="2" t="s">
        <v>34</v>
      </c>
      <c r="B23" s="2" t="s">
        <v>44</v>
      </c>
      <c r="C23" s="15">
        <v>36000000</v>
      </c>
      <c r="D23" s="2" t="s">
        <v>215</v>
      </c>
      <c r="E23" s="17">
        <f ca="1">IF(OR(INDIRECT(CONCATENATE("'2018-12'!E",TEXT(MATCH($C23,'2018-12'!$C$2:$C$100,0)+1,0)))="",INDIRECT(CONCATENATE("'2018-11'!E",TEXT(MATCH($C23,'2018-11'!$C$2:$C$100,0)+1,0)))="",AND(INDIRECT(CONCATENATE("'2018-12'!E",TEXT(MATCH($C23,'2018-12'!$C$2:$C$100,0)+1,0)))="",INDIRECT(CONCATENATE("'2018-11'!E",TEXT(MATCH($C23,'2018-11'!$C$2:$C$100,0)+1,0)))="")),"Н/Д",INDIRECT(CONCATENATE("'2018-12'!E",TEXT(MATCH($C23,'2018-12'!$C$2:$C$100,0)+1,0)))-INDIRECT(CONCATENATE("'2018-11'!E",TEXT(MATCH($C23,'2018-11'!$C$2:$C$100,0)+1,0))))</f>
        <v>17979330214.200012</v>
      </c>
      <c r="F23" s="17">
        <f ca="1">IF(OR(INDIRECT(CONCATENATE("'2018-12'!F",TEXT(MATCH($C23,'2018-12'!$C$2:$C$100,0)+1,0)))="",INDIRECT(CONCATENATE("'2018-11'!F",TEXT(MATCH($C23,'2018-11'!$C$2:$C$100,0)+1,0)))="",AND(INDIRECT(CONCATENATE("'2018-12'!F",TEXT(MATCH($C23,'2018-12'!$C$2:$C$100,0)+1,0)))="",INDIRECT(CONCATENATE("'2018-11'!F",TEXT(MATCH($C23,'2018-11'!$C$2:$C$100,0)+1,0)))="")),"Н/Д",INDIRECT(CONCATENATE("'2018-12'!F",TEXT(MATCH($C23,'2018-12'!$C$2:$C$100,0)+1,0)))-INDIRECT(CONCATENATE("'2018-11'!F",TEXT(MATCH($C23,'2018-11'!$C$2:$C$100,0)+1,0))))</f>
        <v>16308624649.75</v>
      </c>
      <c r="G23" s="17">
        <f ca="1">IF(OR(INDIRECT(CONCATENATE("'2018-12'!G",TEXT(MATCH($C23,'2018-12'!$C$2:$C$100,0)+1,0)))="",INDIRECT(CONCATENATE("'2018-11'!G",TEXT(MATCH($C23,'2018-11'!$C$2:$C$100,0)+1,0)))="",AND(INDIRECT(CONCATENATE("'2018-12'!G",TEXT(MATCH($C23,'2018-12'!$C$2:$C$100,0)+1,0)))="",INDIRECT(CONCATENATE("'2018-11'!G",TEXT(MATCH($C23,'2018-11'!$C$2:$C$100,0)+1,0)))="")),"Н/Д",INDIRECT(CONCATENATE("'2018-12'!G",TEXT(MATCH($C23,'2018-12'!$C$2:$C$100,0)+1,0)))-INDIRECT(CONCATENATE("'2018-11'!G",TEXT(MATCH($C23,'2018-11'!$C$2:$C$100,0)+1,0))))</f>
        <v>4644386994.9700012</v>
      </c>
      <c r="H23" s="17">
        <f ca="1">IF(OR(INDIRECT(CONCATENATE("'2018-12'!H",TEXT(MATCH($C23,'2018-12'!$C$2:$C$100,0)+1,0)))="",INDIRECT(CONCATENATE("'2018-11'!H",TEXT(MATCH($C23,'2018-11'!$C$2:$C$100,0)+1,0)))="",AND(INDIRECT(CONCATENATE("'2018-12'!H",TEXT(MATCH($C23,'2018-12'!$C$2:$C$100,0)+1,0)))="",INDIRECT(CONCATENATE("'2018-11'!H",TEXT(MATCH($C23,'2018-11'!$C$2:$C$100,0)+1,0)))="")),"Н/Д",INDIRECT(CONCATENATE("'2018-12'!H",TEXT(MATCH($C23,'2018-12'!$C$2:$C$100,0)+1,0)))-INDIRECT(CONCATENATE("'2018-11'!H",TEXT(MATCH($C23,'2018-11'!$C$2:$C$100,0)+1,0))))</f>
        <v>5256774838.5100021</v>
      </c>
      <c r="I23" s="17">
        <f ca="1">IF(OR(INDIRECT(CONCATENATE("'2018-12'!I",TEXT(MATCH($C23,'2018-12'!$C$2:$C$100,0)+1,0)))="",INDIRECT(CONCATENATE("'2018-11'!I",TEXT(MATCH($C23,'2018-11'!$C$2:$C$100,0)+1,0)))="",AND(INDIRECT(CONCATENATE("'2018-12'!I",TEXT(MATCH($C23,'2018-12'!$C$2:$C$100,0)+1,0)))="",INDIRECT(CONCATENATE("'2018-11'!I",TEXT(MATCH($C23,'2018-11'!$C$2:$C$100,0)+1,0)))="")),"Н/Д",INDIRECT(CONCATENATE("'2018-12'!I",TEXT(MATCH($C23,'2018-12'!$C$2:$C$100,0)+1,0)))-INDIRECT(CONCATENATE("'2018-11'!I",TEXT(MATCH($C23,'2018-11'!$C$2:$C$100,0)+1,0))))</f>
        <v>1439321023.3600006</v>
      </c>
      <c r="J23" s="17" t="str">
        <f ca="1">IF(OR(INDIRECT(CONCATENATE("'2018-12'!J",TEXT(MATCH($C23,'2018-12'!$C$2:$C$100,0)+1,0)))="",INDIRECT(CONCATENATE("'2018-11'!J",TEXT(MATCH($C23,'2018-11'!$C$2:$C$100,0)+1,0)))="",AND(INDIRECT(CONCATENATE("'2018-12'!J",TEXT(MATCH($C23,'2018-12'!$C$2:$C$100,0)+1,0)))="",INDIRECT(CONCATENATE("'2018-11'!J",TEXT(MATCH($C23,'2018-11'!$C$2:$C$100,0)+1,0)))="")),"Н/Д",INDIRECT(CONCATENATE("'2018-12'!J",TEXT(MATCH($C23,'2018-12'!$C$2:$C$100,0)+1,0)))-INDIRECT(CONCATENATE("'2018-11'!J",TEXT(MATCH($C23,'2018-11'!$C$2:$C$100,0)+1,0))))</f>
        <v>Н/Д</v>
      </c>
      <c r="K23" s="17">
        <f ca="1">IF(OR(INDIRECT(CONCATENATE("'2018-12'!K",TEXT(MATCH($C23,'2018-12'!$C$2:$C$100,0)+1,0)))="",INDIRECT(CONCATENATE("'2018-11'!K",TEXT(MATCH($C23,'2018-11'!$C$2:$C$100,0)+1,0)))="",AND(INDIRECT(CONCATENATE("'2018-12'!K",TEXT(MATCH($C23,'2018-12'!$C$2:$C$100,0)+1,0)))="",INDIRECT(CONCATENATE("'2018-11'!K",TEXT(MATCH($C23,'2018-11'!$C$2:$C$100,0)+1,0)))="")),"Н/Д",INDIRECT(CONCATENATE("'2018-12'!K",TEXT(MATCH($C23,'2018-12'!$C$2:$C$100,0)+1,0)))-INDIRECT(CONCATENATE("'2018-11'!K",TEXT(MATCH($C23,'2018-11'!$C$2:$C$100,0)+1,0))))</f>
        <v>219565792.96000004</v>
      </c>
      <c r="L23" s="17">
        <f ca="1">IF(OR(INDIRECT(CONCATENATE("'2018-12'!L",TEXT(MATCH($C23,'2018-12'!$C$2:$C$100,0)+1,0)))="",INDIRECT(CONCATENATE("'2018-11'!L",TEXT(MATCH($C23,'2018-11'!$C$2:$C$100,0)+1,0)))="",AND(INDIRECT(CONCATENATE("'2018-12'!L",TEXT(MATCH($C23,'2018-12'!$C$2:$C$100,0)+1,0)))="",INDIRECT(CONCATENATE("'2018-11'!L",TEXT(MATCH($C23,'2018-11'!$C$2:$C$100,0)+1,0)))="")),"Н/Д",INDIRECT(CONCATENATE("'2018-12'!L",TEXT(MATCH($C23,'2018-12'!$C$2:$C$100,0)+1,0)))-INDIRECT(CONCATENATE("'2018-11'!L",TEXT(MATCH($C23,'2018-11'!$C$2:$C$100,0)+1,0))))</f>
        <v>3897080949.8100014</v>
      </c>
      <c r="M23" s="17">
        <f ca="1">IF(OR(INDIRECT(CONCATENATE("'2018-12'!M",TEXT(MATCH($C23,'2018-12'!$C$2:$C$100,0)+1,0)))="",INDIRECT(CONCATENATE("'2018-11'!M",TEXT(MATCH($C23,'2018-11'!$C$2:$C$100,0)+1,0)))="",AND(INDIRECT(CONCATENATE("'2018-12'!M",TEXT(MATCH($C23,'2018-12'!$C$2:$C$100,0)+1,0)))="",INDIRECT(CONCATENATE("'2018-11'!M",TEXT(MATCH($C23,'2018-11'!$C$2:$C$100,0)+1,0)))="")),"Н/Д",INDIRECT(CONCATENATE("'2018-12'!M",TEXT(MATCH($C23,'2018-12'!$C$2:$C$100,0)+1,0)))-INDIRECT(CONCATENATE("'2018-11'!M",TEXT(MATCH($C23,'2018-11'!$C$2:$C$100,0)+1,0))))</f>
        <v>5565196.2300000042</v>
      </c>
      <c r="N23" s="17">
        <f ca="1">IF(OR(INDIRECT(CONCATENATE("'2018-12'!N",TEXT(MATCH($C23,'2018-12'!$C$2:$C$100,0)+1,0)))="",INDIRECT(CONCATENATE("'2018-11'!N",TEXT(MATCH($C23,'2018-11'!$C$2:$C$100,0)+1,0)))="",AND(INDIRECT(CONCATENATE("'2018-12'!N",TEXT(MATCH($C23,'2018-12'!$C$2:$C$100,0)+1,0)))="",INDIRECT(CONCATENATE("'2018-11'!N",TEXT(MATCH($C23,'2018-11'!$C$2:$C$100,0)+1,0)))="")),"Н/Д",INDIRECT(CONCATENATE("'2018-12'!N",TEXT(MATCH($C23,'2018-12'!$C$2:$C$100,0)+1,0)))-INDIRECT(CONCATENATE("'2018-11'!NE",TEXT(MATCH($C23,'2018-11'!$C$2:$C$100,0)+1,0))))</f>
        <v>909990072.19000006</v>
      </c>
      <c r="O23" s="17">
        <f ca="1">IF(OR(INDIRECT(CONCATENATE("'2018-12'!O",TEXT(MATCH($C23,'2018-12'!$C$2:$C$100,0)+1,0)))="",INDIRECT(CONCATENATE("'2018-11'!O",TEXT(MATCH($C23,'2018-11'!$C$2:$C$100,0)+1,0)))="",AND(INDIRECT(CONCATENATE("'2018-12'!O",TEXT(MATCH($C23,'2018-12'!$C$2:$C$100,0)+1,0)))="",INDIRECT(CONCATENATE("'2018-11'!O",TEXT(MATCH($C23,'2018-11'!$C$2:$C$100,0)+1,0)))="")),"Н/Д",INDIRECT(CONCATENATE("'2018-12'!O",TEXT(MATCH($C23,'2018-12'!$C$2:$C$100,0)+1,0)))-INDIRECT(CONCATENATE("'2018-11'!O",TEXT(MATCH($C23,'2018-11'!$C$2:$C$100,0)+1,0))))</f>
        <v>19863.020000000019</v>
      </c>
      <c r="P23" s="17">
        <f ca="1">IF(OR(INDIRECT(CONCATENATE("'2018-12'!P",TEXT(MATCH($C23,'2018-12'!$C$2:$C$100,0)+1,0)))="",INDIRECT(CONCATENATE("'2018-11'!P",TEXT(MATCH($C23,'2018-11'!$C$2:$C$100,0)+1,0)))="",AND(INDIRECT(CONCATENATE("'2018-12'!P",TEXT(MATCH($C23,'2018-12'!$C$2:$C$100,0)+1,0)))="",INDIRECT(CONCATENATE("'2018-11'!P",TEXT(MATCH($C23,'2018-11'!$C$2:$C$100,0)+1,0)))="")),"Н/Д",INDIRECT(CONCATENATE("'2018-12'!P",TEXT(MATCH($C23,'2018-12'!$C$2:$C$100,0)+1,0)))-INDIRECT(CONCATENATE("'2018-11'!P",TEXT(MATCH($C23,'2018-11'!$C$2:$C$100,0)+1,0))))</f>
        <v>353220208.97000027</v>
      </c>
      <c r="Q23" s="17">
        <f ca="1">IF(OR(INDIRECT(CONCATENATE("'2018-12'!Q",TEXT(MATCH($C23,'2018-12'!$C$2:$C$100,0)+1,0)))="",INDIRECT(CONCATENATE("'2018-11'!Q",TEXT(MATCH($C23,'2018-11'!$C$2:$C$100,0)+1,0)))="",AND(INDIRECT(CONCATENATE("'2018-12'!Q",TEXT(MATCH($C23,'2018-12'!$C$2:$C$100,0)+1,0)))="",INDIRECT(CONCATENATE("'2018-11'!Q",TEXT(MATCH($C23,'2018-11'!$C$2:$C$100,0)+1,0)))="")),"Н/Д",INDIRECT(CONCATENATE("'2018-12'!Q",TEXT(MATCH($C23,'2018-12'!$C$2:$C$100,0)+1,0)))-INDIRECT(CONCATENATE("'2018-11'!Q",TEXT(MATCH($C23,'2018-11'!$C$2:$C$100,0)+1,0))))</f>
        <v>8337588.7799999714</v>
      </c>
      <c r="R23" s="17">
        <f ca="1">IF(OR(INDIRECT(CONCATENATE("'2018-12'!R",TEXT(MATCH($C23,'2018-12'!$C$2:$C$100,0)+1,0)))="",INDIRECT(CONCATENATE("'2018-11'!R",TEXT(MATCH($C23,'2018-11'!$C$2:$C$100,0)+1,0)))="",AND(INDIRECT(CONCATENATE("'2018-12'!R",TEXT(MATCH($C23,'2018-12'!$C$2:$C$100,0)+1,0)))="",INDIRECT(CONCATENATE("'2018-11'!R",TEXT(MATCH($C23,'2018-11'!$C$2:$C$100,0)+1,0)))="")),"Н/Д",INDIRECT(CONCATENATE("'2018-12'!R",TEXT(MATCH($C23,'2018-12'!$C$2:$C$100,0)+1,0)))-INDIRECT(CONCATENATE("'2018-11'!R",TEXT(MATCH($C23,'2018-11'!$C$2:$C$100,0)+1,0))))</f>
        <v>55978147.929999948</v>
      </c>
      <c r="S23" s="17">
        <f ca="1">IF(OR(INDIRECT(CONCATENATE("'2018-12'!S",TEXT(MATCH($C23,'2018-12'!$C$2:$C$100,0)+1,0)))="",INDIRECT(CONCATENATE("'2018-11'!S",TEXT(MATCH($C23,'2018-11'!$C$2:$C$100,0)+1,0)))="",AND(INDIRECT(CONCATENATE("'2018-12'!S",TEXT(MATCH($C23,'2018-12'!$C$2:$C$100,0)+1,0)))="",INDIRECT(CONCATENATE("'2018-11'!S",TEXT(MATCH($C23,'2018-11'!$C$2:$C$100,0)+1,0)))="")),"Н/Д",INDIRECT(CONCATENATE("'2018-12'!S",TEXT(MATCH($C23,'2018-12'!$C$2:$C$100,0)+1,0)))-INDIRECT(CONCATENATE("'2018-11'!S",TEXT(MATCH($C23,'2018-11'!$C$2:$C$100,0)+1,0))))</f>
        <v>189217</v>
      </c>
      <c r="T23" s="17">
        <f ca="1">IF(OR(INDIRECT(CONCATENATE("'2018-12'!T",TEXT(MATCH($C23,'2018-12'!$C$2:$C$100,0)+1,0)))="",INDIRECT(CONCATENATE("'2018-11'!T",TEXT(MATCH($C23,'2018-11'!$C$2:$C$100,0)+1,0)))="",AND(INDIRECT(CONCATENATE("'2018-12'!T",TEXT(MATCH($C23,'2018-12'!$C$2:$C$100,0)+1,0)))="",INDIRECT(CONCATENATE("'2018-11'!T",TEXT(MATCH($C23,'2018-11'!$C$2:$C$100,0)+1,0)))="")),"Н/Д",INDIRECT(CONCATENATE("'2018-12'!T",TEXT(MATCH($C23,'2018-12'!$C$2:$C$100,0)+1,0)))-INDIRECT(CONCATENATE("'2018-11'!T",TEXT(MATCH($C23,'2018-11'!$C$2:$C$100,0)+1,0))))</f>
        <v>317146162.48999977</v>
      </c>
      <c r="U23" s="17">
        <f ca="1">IF(OR(INDIRECT(CONCATENATE("'2018-12'!U",TEXT(MATCH($C23,'2018-12'!$C$2:$C$100,0)+1,0)))="",INDIRECT(CONCATENATE("'2018-11'!U",TEXT(MATCH($C23,'2018-11'!$C$2:$C$100,0)+1,0)))="",AND(INDIRECT(CONCATENATE("'2018-12'!U",TEXT(MATCH($C23,'2018-12'!$C$2:$C$100,0)+1,0)))="",INDIRECT(CONCATENATE("'2018-11'!U",TEXT(MATCH($C23,'2018-11'!$C$2:$C$100,0)+1,0)))="")),"Н/Д",INDIRECT(CONCATENATE("'2018-12'!U",TEXT(MATCH($C23,'2018-12'!$C$2:$C$100,0)+1,0)))-INDIRECT(CONCATENATE("'2018-11'!U",TEXT(MATCH($C23,'2018-11'!$C$2:$C$100,0)+1,0))))</f>
        <v>5442918.2899999917</v>
      </c>
      <c r="V23" s="17">
        <f ca="1">IF(OR(INDIRECT(CONCATENATE("'2018-12'!V",TEXT(MATCH($C23,'2018-12'!$C$2:$C$100,0)+1,0)))="",INDIRECT(CONCATENATE("'2018-11'!V",TEXT(MATCH($C23,'2018-11'!$C$2:$C$100,0)+1,0)))="",AND(INDIRECT(CONCATENATE("'2018-12'!V",TEXT(MATCH($C23,'2018-12'!$C$2:$C$100,0)+1,0)))="",INDIRECT(CONCATENATE("'2018-11'!V",TEXT(MATCH($C23,'2018-11'!$C$2:$C$100,0)+1,0)))="")),"Н/Д",INDIRECT(CONCATENATE("'2018-12'!V",TEXT(MATCH($C23,'2018-12'!$C$2:$C$100,0)+1,0)))-INDIRECT(CONCATENATE("'2018-11'!V",TEXT(MATCH($C23,'2018-11'!$C$2:$C$100,0)+1,0))))</f>
        <v>1670705564.4499989</v>
      </c>
      <c r="W23" s="17">
        <f ca="1">IF(OR(INDIRECT(CONCATENATE("'2018-12'!W",TEXT(MATCH($C23,'2018-12'!$C$2:$C$100,0)+1,0)))="",INDIRECT(CONCATENATE("'2018-11'!W",TEXT(MATCH($C23,'2018-11'!$C$2:$C$100,0)+1,0)))="",AND(INDIRECT(CONCATENATE("'2018-12'!W",TEXT(MATCH($C23,'2018-12'!$C$2:$C$100,0)+1,0)))="",INDIRECT(CONCATENATE("'2018-11'!W",TEXT(MATCH($C23,'2018-11'!$C$2:$C$100,0)+1,0)))="")),"Н/Д",INDIRECT(CONCATENATE("'2018-12'!W",TEXT(MATCH($C23,'2018-12'!$C$2:$C$100,0)+1,0)))-INDIRECT(CONCATENATE("'2018-11'!W",TEXT(MATCH($C23,'2018-11'!$C$2:$C$100,0)+1,0))))</f>
        <v>52250356812.539978</v>
      </c>
    </row>
    <row r="24" spans="1:23" x14ac:dyDescent="0.25">
      <c r="A24" s="2" t="s">
        <v>34</v>
      </c>
      <c r="B24" s="2" t="s">
        <v>45</v>
      </c>
      <c r="C24" s="15">
        <v>63000000</v>
      </c>
      <c r="D24" s="2" t="s">
        <v>215</v>
      </c>
      <c r="E24" s="17">
        <f ca="1">IF(OR(INDIRECT(CONCATENATE("'2018-12'!E",TEXT(MATCH($C24,'2018-12'!$C$2:$C$100,0)+1,0)))="",INDIRECT(CONCATENATE("'2018-11'!E",TEXT(MATCH($C24,'2018-11'!$C$2:$C$100,0)+1,0)))="",AND(INDIRECT(CONCATENATE("'2018-12'!E",TEXT(MATCH($C24,'2018-12'!$C$2:$C$100,0)+1,0)))="",INDIRECT(CONCATENATE("'2018-11'!E",TEXT(MATCH($C24,'2018-11'!$C$2:$C$100,0)+1,0)))="")),"Н/Д",INDIRECT(CONCATENATE("'2018-12'!E",TEXT(MATCH($C24,'2018-12'!$C$2:$C$100,0)+1,0)))-INDIRECT(CONCATENATE("'2018-11'!E",TEXT(MATCH($C24,'2018-11'!$C$2:$C$100,0)+1,0))))</f>
        <v>8986772310.9499969</v>
      </c>
      <c r="F24" s="17">
        <f ca="1">IF(OR(INDIRECT(CONCATENATE("'2018-12'!F",TEXT(MATCH($C24,'2018-12'!$C$2:$C$100,0)+1,0)))="",INDIRECT(CONCATENATE("'2018-11'!F",TEXT(MATCH($C24,'2018-11'!$C$2:$C$100,0)+1,0)))="",AND(INDIRECT(CONCATENATE("'2018-12'!F",TEXT(MATCH($C24,'2018-12'!$C$2:$C$100,0)+1,0)))="",INDIRECT(CONCATENATE("'2018-11'!F",TEXT(MATCH($C24,'2018-11'!$C$2:$C$100,0)+1,0)))="")),"Н/Д",INDIRECT(CONCATENATE("'2018-12'!F",TEXT(MATCH($C24,'2018-12'!$C$2:$C$100,0)+1,0)))-INDIRECT(CONCATENATE("'2018-11'!F",TEXT(MATCH($C24,'2018-11'!$C$2:$C$100,0)+1,0))))</f>
        <v>6915327770.2200012</v>
      </c>
      <c r="G24" s="17">
        <f ca="1">IF(OR(INDIRECT(CONCATENATE("'2018-12'!G",TEXT(MATCH($C24,'2018-12'!$C$2:$C$100,0)+1,0)))="",INDIRECT(CONCATENATE("'2018-11'!G",TEXT(MATCH($C24,'2018-11'!$C$2:$C$100,0)+1,0)))="",AND(INDIRECT(CONCATENATE("'2018-12'!G",TEXT(MATCH($C24,'2018-12'!$C$2:$C$100,0)+1,0)))="",INDIRECT(CONCATENATE("'2018-11'!G",TEXT(MATCH($C24,'2018-11'!$C$2:$C$100,0)+1,0)))="")),"Н/Д",INDIRECT(CONCATENATE("'2018-12'!G",TEXT(MATCH($C24,'2018-12'!$C$2:$C$100,0)+1,0)))-INDIRECT(CONCATENATE("'2018-11'!G",TEXT(MATCH($C24,'2018-11'!$C$2:$C$100,0)+1,0))))</f>
        <v>1697189813.2900009</v>
      </c>
      <c r="H24" s="17">
        <f ca="1">IF(OR(INDIRECT(CONCATENATE("'2018-12'!H",TEXT(MATCH($C24,'2018-12'!$C$2:$C$100,0)+1,0)))="",INDIRECT(CONCATENATE("'2018-11'!H",TEXT(MATCH($C24,'2018-11'!$C$2:$C$100,0)+1,0)))="",AND(INDIRECT(CONCATENATE("'2018-12'!H",TEXT(MATCH($C24,'2018-12'!$C$2:$C$100,0)+1,0)))="",INDIRECT(CONCATENATE("'2018-11'!H",TEXT(MATCH($C24,'2018-11'!$C$2:$C$100,0)+1,0)))="")),"Н/Д",INDIRECT(CONCATENATE("'2018-12'!H",TEXT(MATCH($C24,'2018-12'!$C$2:$C$100,0)+1,0)))-INDIRECT(CONCATENATE("'2018-11'!H",TEXT(MATCH($C24,'2018-11'!$C$2:$C$100,0)+1,0))))</f>
        <v>2746079819.0699997</v>
      </c>
      <c r="I24" s="17">
        <f ca="1">IF(OR(INDIRECT(CONCATENATE("'2018-12'!I",TEXT(MATCH($C24,'2018-12'!$C$2:$C$100,0)+1,0)))="",INDIRECT(CONCATENATE("'2018-11'!I",TEXT(MATCH($C24,'2018-11'!$C$2:$C$100,0)+1,0)))="",AND(INDIRECT(CONCATENATE("'2018-12'!I",TEXT(MATCH($C24,'2018-12'!$C$2:$C$100,0)+1,0)))="",INDIRECT(CONCATENATE("'2018-11'!I",TEXT(MATCH($C24,'2018-11'!$C$2:$C$100,0)+1,0)))="")),"Н/Д",INDIRECT(CONCATENATE("'2018-12'!I",TEXT(MATCH($C24,'2018-12'!$C$2:$C$100,0)+1,0)))-INDIRECT(CONCATENATE("'2018-11'!I",TEXT(MATCH($C24,'2018-11'!$C$2:$C$100,0)+1,0))))</f>
        <v>575469797.40999985</v>
      </c>
      <c r="J24" s="17" t="str">
        <f ca="1">IF(OR(INDIRECT(CONCATENATE("'2018-12'!J",TEXT(MATCH($C24,'2018-12'!$C$2:$C$100,0)+1,0)))="",INDIRECT(CONCATENATE("'2018-11'!J",TEXT(MATCH($C24,'2018-11'!$C$2:$C$100,0)+1,0)))="",AND(INDIRECT(CONCATENATE("'2018-12'!J",TEXT(MATCH($C24,'2018-12'!$C$2:$C$100,0)+1,0)))="",INDIRECT(CONCATENATE("'2018-11'!J",TEXT(MATCH($C24,'2018-11'!$C$2:$C$100,0)+1,0)))="")),"Н/Д",INDIRECT(CONCATENATE("'2018-12'!J",TEXT(MATCH($C24,'2018-12'!$C$2:$C$100,0)+1,0)))-INDIRECT(CONCATENATE("'2018-11'!J",TEXT(MATCH($C24,'2018-11'!$C$2:$C$100,0)+1,0))))</f>
        <v>Н/Д</v>
      </c>
      <c r="K24" s="17">
        <f ca="1">IF(OR(INDIRECT(CONCATENATE("'2018-12'!K",TEXT(MATCH($C24,'2018-12'!$C$2:$C$100,0)+1,0)))="",INDIRECT(CONCATENATE("'2018-11'!K",TEXT(MATCH($C24,'2018-11'!$C$2:$C$100,0)+1,0)))="",AND(INDIRECT(CONCATENATE("'2018-12'!K",TEXT(MATCH($C24,'2018-12'!$C$2:$C$100,0)+1,0)))="",INDIRECT(CONCATENATE("'2018-11'!K",TEXT(MATCH($C24,'2018-11'!$C$2:$C$100,0)+1,0)))="")),"Н/Д",INDIRECT(CONCATENATE("'2018-12'!K",TEXT(MATCH($C24,'2018-12'!$C$2:$C$100,0)+1,0)))-INDIRECT(CONCATENATE("'2018-11'!K",TEXT(MATCH($C24,'2018-11'!$C$2:$C$100,0)+1,0))))</f>
        <v>139920392.02000046</v>
      </c>
      <c r="L24" s="17">
        <f ca="1">IF(OR(INDIRECT(CONCATENATE("'2018-12'!L",TEXT(MATCH($C24,'2018-12'!$C$2:$C$100,0)+1,0)))="",INDIRECT(CONCATENATE("'2018-11'!L",TEXT(MATCH($C24,'2018-11'!$C$2:$C$100,0)+1,0)))="",AND(INDIRECT(CONCATENATE("'2018-12'!L",TEXT(MATCH($C24,'2018-12'!$C$2:$C$100,0)+1,0)))="",INDIRECT(CONCATENATE("'2018-11'!L",TEXT(MATCH($C24,'2018-11'!$C$2:$C$100,0)+1,0)))="")),"Н/Д",INDIRECT(CONCATENATE("'2018-12'!L",TEXT(MATCH($C24,'2018-12'!$C$2:$C$100,0)+1,0)))-INDIRECT(CONCATENATE("'2018-11'!L",TEXT(MATCH($C24,'2018-11'!$C$2:$C$100,0)+1,0))))</f>
        <v>1340226172.8799992</v>
      </c>
      <c r="M24" s="17">
        <f ca="1">IF(OR(INDIRECT(CONCATENATE("'2018-12'!M",TEXT(MATCH($C24,'2018-12'!$C$2:$C$100,0)+1,0)))="",INDIRECT(CONCATENATE("'2018-11'!M",TEXT(MATCH($C24,'2018-11'!$C$2:$C$100,0)+1,0)))="",AND(INDIRECT(CONCATENATE("'2018-12'!M",TEXT(MATCH($C24,'2018-12'!$C$2:$C$100,0)+1,0)))="",INDIRECT(CONCATENATE("'2018-11'!M",TEXT(MATCH($C24,'2018-11'!$C$2:$C$100,0)+1,0)))="")),"Н/Д",INDIRECT(CONCATENATE("'2018-12'!M",TEXT(MATCH($C24,'2018-12'!$C$2:$C$100,0)+1,0)))-INDIRECT(CONCATENATE("'2018-11'!M",TEXT(MATCH($C24,'2018-11'!$C$2:$C$100,0)+1,0))))</f>
        <v>5988861.3000000045</v>
      </c>
      <c r="N24" s="17">
        <f ca="1">IF(OR(INDIRECT(CONCATENATE("'2018-12'!N",TEXT(MATCH($C24,'2018-12'!$C$2:$C$100,0)+1,0)))="",INDIRECT(CONCATENATE("'2018-11'!N",TEXT(MATCH($C24,'2018-11'!$C$2:$C$100,0)+1,0)))="",AND(INDIRECT(CONCATENATE("'2018-12'!N",TEXT(MATCH($C24,'2018-12'!$C$2:$C$100,0)+1,0)))="",INDIRECT(CONCATENATE("'2018-11'!N",TEXT(MATCH($C24,'2018-11'!$C$2:$C$100,0)+1,0)))="")),"Н/Д",INDIRECT(CONCATENATE("'2018-12'!N",TEXT(MATCH($C24,'2018-12'!$C$2:$C$100,0)+1,0)))-INDIRECT(CONCATENATE("'2018-11'!NE",TEXT(MATCH($C24,'2018-11'!$C$2:$C$100,0)+1,0))))</f>
        <v>664622325.67999995</v>
      </c>
      <c r="O24" s="17">
        <f ca="1">IF(OR(INDIRECT(CONCATENATE("'2018-12'!O",TEXT(MATCH($C24,'2018-12'!$C$2:$C$100,0)+1,0)))="",INDIRECT(CONCATENATE("'2018-11'!O",TEXT(MATCH($C24,'2018-11'!$C$2:$C$100,0)+1,0)))="",AND(INDIRECT(CONCATENATE("'2018-12'!O",TEXT(MATCH($C24,'2018-12'!$C$2:$C$100,0)+1,0)))="",INDIRECT(CONCATENATE("'2018-11'!O",TEXT(MATCH($C24,'2018-11'!$C$2:$C$100,0)+1,0)))="")),"Н/Д",INDIRECT(CONCATENATE("'2018-12'!O",TEXT(MATCH($C24,'2018-12'!$C$2:$C$100,0)+1,0)))-INDIRECT(CONCATENATE("'2018-11'!O",TEXT(MATCH($C24,'2018-11'!$C$2:$C$100,0)+1,0))))</f>
        <v>12563.760000000009</v>
      </c>
      <c r="P24" s="17">
        <f ca="1">IF(OR(INDIRECT(CONCATENATE("'2018-12'!P",TEXT(MATCH($C24,'2018-12'!$C$2:$C$100,0)+1,0)))="",INDIRECT(CONCATENATE("'2018-11'!P",TEXT(MATCH($C24,'2018-11'!$C$2:$C$100,0)+1,0)))="",AND(INDIRECT(CONCATENATE("'2018-12'!P",TEXT(MATCH($C24,'2018-12'!$C$2:$C$100,0)+1,0)))="",INDIRECT(CONCATENATE("'2018-11'!P",TEXT(MATCH($C24,'2018-11'!$C$2:$C$100,0)+1,0)))="")),"Н/Д",INDIRECT(CONCATENATE("'2018-12'!P",TEXT(MATCH($C24,'2018-12'!$C$2:$C$100,0)+1,0)))-INDIRECT(CONCATENATE("'2018-11'!P",TEXT(MATCH($C24,'2018-11'!$C$2:$C$100,0)+1,0))))</f>
        <v>82317650.600000024</v>
      </c>
      <c r="Q24" s="17">
        <f ca="1">IF(OR(INDIRECT(CONCATENATE("'2018-12'!Q",TEXT(MATCH($C24,'2018-12'!$C$2:$C$100,0)+1,0)))="",INDIRECT(CONCATENATE("'2018-11'!Q",TEXT(MATCH($C24,'2018-11'!$C$2:$C$100,0)+1,0)))="",AND(INDIRECT(CONCATENATE("'2018-12'!Q",TEXT(MATCH($C24,'2018-12'!$C$2:$C$100,0)+1,0)))="",INDIRECT(CONCATENATE("'2018-11'!Q",TEXT(MATCH($C24,'2018-11'!$C$2:$C$100,0)+1,0)))="")),"Н/Д",INDIRECT(CONCATENATE("'2018-12'!Q",TEXT(MATCH($C24,'2018-12'!$C$2:$C$100,0)+1,0)))-INDIRECT(CONCATENATE("'2018-11'!Q",TEXT(MATCH($C24,'2018-11'!$C$2:$C$100,0)+1,0))))</f>
        <v>2204052.8199999928</v>
      </c>
      <c r="R24" s="17">
        <f ca="1">IF(OR(INDIRECT(CONCATENATE("'2018-12'!R",TEXT(MATCH($C24,'2018-12'!$C$2:$C$100,0)+1,0)))="",INDIRECT(CONCATENATE("'2018-11'!R",TEXT(MATCH($C24,'2018-11'!$C$2:$C$100,0)+1,0)))="",AND(INDIRECT(CONCATENATE("'2018-12'!R",TEXT(MATCH($C24,'2018-12'!$C$2:$C$100,0)+1,0)))="",INDIRECT(CONCATENATE("'2018-11'!R",TEXT(MATCH($C24,'2018-11'!$C$2:$C$100,0)+1,0)))="")),"Н/Д",INDIRECT(CONCATENATE("'2018-12'!R",TEXT(MATCH($C24,'2018-12'!$C$2:$C$100,0)+1,0)))-INDIRECT(CONCATENATE("'2018-11'!R",TEXT(MATCH($C24,'2018-11'!$C$2:$C$100,0)+1,0))))</f>
        <v>93361279.819999993</v>
      </c>
      <c r="S24" s="17">
        <f ca="1">IF(OR(INDIRECT(CONCATENATE("'2018-12'!S",TEXT(MATCH($C24,'2018-12'!$C$2:$C$100,0)+1,0)))="",INDIRECT(CONCATENATE("'2018-11'!S",TEXT(MATCH($C24,'2018-11'!$C$2:$C$100,0)+1,0)))="",AND(INDIRECT(CONCATENATE("'2018-12'!S",TEXT(MATCH($C24,'2018-12'!$C$2:$C$100,0)+1,0)))="",INDIRECT(CONCATENATE("'2018-11'!S",TEXT(MATCH($C24,'2018-11'!$C$2:$C$100,0)+1,0)))="")),"Н/Д",INDIRECT(CONCATENATE("'2018-12'!S",TEXT(MATCH($C24,'2018-12'!$C$2:$C$100,0)+1,0)))-INDIRECT(CONCATENATE("'2018-11'!S",TEXT(MATCH($C24,'2018-11'!$C$2:$C$100,0)+1,0))))</f>
        <v>520113.5</v>
      </c>
      <c r="T24" s="17">
        <f ca="1">IF(OR(INDIRECT(CONCATENATE("'2018-12'!T",TEXT(MATCH($C24,'2018-12'!$C$2:$C$100,0)+1,0)))="",INDIRECT(CONCATENATE("'2018-11'!T",TEXT(MATCH($C24,'2018-11'!$C$2:$C$100,0)+1,0)))="",AND(INDIRECT(CONCATENATE("'2018-12'!T",TEXT(MATCH($C24,'2018-12'!$C$2:$C$100,0)+1,0)))="",INDIRECT(CONCATENATE("'2018-11'!T",TEXT(MATCH($C24,'2018-11'!$C$2:$C$100,0)+1,0)))="")),"Н/Д",INDIRECT(CONCATENATE("'2018-12'!T",TEXT(MATCH($C24,'2018-12'!$C$2:$C$100,0)+1,0)))-INDIRECT(CONCATENATE("'2018-11'!T",TEXT(MATCH($C24,'2018-11'!$C$2:$C$100,0)+1,0))))</f>
        <v>126427051.20999992</v>
      </c>
      <c r="U24" s="17">
        <f ca="1">IF(OR(INDIRECT(CONCATENATE("'2018-12'!U",TEXT(MATCH($C24,'2018-12'!$C$2:$C$100,0)+1,0)))="",INDIRECT(CONCATENATE("'2018-11'!U",TEXT(MATCH($C24,'2018-11'!$C$2:$C$100,0)+1,0)))="",AND(INDIRECT(CONCATENATE("'2018-12'!U",TEXT(MATCH($C24,'2018-12'!$C$2:$C$100,0)+1,0)))="",INDIRECT(CONCATENATE("'2018-11'!U",TEXT(MATCH($C24,'2018-11'!$C$2:$C$100,0)+1,0)))="")),"Н/Д",INDIRECT(CONCATENATE("'2018-12'!U",TEXT(MATCH($C24,'2018-12'!$C$2:$C$100,0)+1,0)))-INDIRECT(CONCATENATE("'2018-11'!U",TEXT(MATCH($C24,'2018-11'!$C$2:$C$100,0)+1,0))))</f>
        <v>1945196.42</v>
      </c>
      <c r="V24" s="17">
        <f ca="1">IF(OR(INDIRECT(CONCATENATE("'2018-12'!V",TEXT(MATCH($C24,'2018-12'!$C$2:$C$100,0)+1,0)))="",INDIRECT(CONCATENATE("'2018-11'!V",TEXT(MATCH($C24,'2018-11'!$C$2:$C$100,0)+1,0)))="",AND(INDIRECT(CONCATENATE("'2018-12'!V",TEXT(MATCH($C24,'2018-12'!$C$2:$C$100,0)+1,0)))="",INDIRECT(CONCATENATE("'2018-11'!V",TEXT(MATCH($C24,'2018-11'!$C$2:$C$100,0)+1,0)))="")),"Н/Д",INDIRECT(CONCATENATE("'2018-12'!V",TEXT(MATCH($C24,'2018-12'!$C$2:$C$100,0)+1,0)))-INDIRECT(CONCATENATE("'2018-11'!V",TEXT(MATCH($C24,'2018-11'!$C$2:$C$100,0)+1,0))))</f>
        <v>2071444540.7299976</v>
      </c>
      <c r="W24" s="17">
        <f ca="1">IF(OR(INDIRECT(CONCATENATE("'2018-12'!W",TEXT(MATCH($C24,'2018-12'!$C$2:$C$100,0)+1,0)))="",INDIRECT(CONCATENATE("'2018-11'!W",TEXT(MATCH($C24,'2018-11'!$C$2:$C$100,0)+1,0)))="",AND(INDIRECT(CONCATENATE("'2018-12'!W",TEXT(MATCH($C24,'2018-12'!$C$2:$C$100,0)+1,0)))="",INDIRECT(CONCATENATE("'2018-11'!W",TEXT(MATCH($C24,'2018-11'!$C$2:$C$100,0)+1,0)))="")),"Н/Д",INDIRECT(CONCATENATE("'2018-12'!W",TEXT(MATCH($C24,'2018-12'!$C$2:$C$100,0)+1,0)))-INDIRECT(CONCATENATE("'2018-11'!W",TEXT(MATCH($C24,'2018-11'!$C$2:$C$100,0)+1,0))))</f>
        <v>24854681450.399994</v>
      </c>
    </row>
    <row r="25" spans="1:23" x14ac:dyDescent="0.25">
      <c r="A25" s="2" t="s">
        <v>34</v>
      </c>
      <c r="B25" s="2" t="s">
        <v>46</v>
      </c>
      <c r="C25" s="15">
        <v>94000000</v>
      </c>
      <c r="D25" s="2" t="s">
        <v>215</v>
      </c>
      <c r="E25" s="17">
        <f ca="1">IF(OR(INDIRECT(CONCATENATE("'2018-12'!E",TEXT(MATCH($C25,'2018-12'!$C$2:$C$100,0)+1,0)))="",INDIRECT(CONCATENATE("'2018-11'!E",TEXT(MATCH($C25,'2018-11'!$C$2:$C$100,0)+1,0)))="",AND(INDIRECT(CONCATENATE("'2018-12'!E",TEXT(MATCH($C25,'2018-12'!$C$2:$C$100,0)+1,0)))="",INDIRECT(CONCATENATE("'2018-11'!E",TEXT(MATCH($C25,'2018-11'!$C$2:$C$100,0)+1,0)))="")),"Н/Д",INDIRECT(CONCATENATE("'2018-12'!E",TEXT(MATCH($C25,'2018-12'!$C$2:$C$100,0)+1,0)))-INDIRECT(CONCATENATE("'2018-11'!E",TEXT(MATCH($C25,'2018-11'!$C$2:$C$100,0)+1,0))))</f>
        <v>8822816759.3600006</v>
      </c>
      <c r="F25" s="17">
        <f ca="1">IF(OR(INDIRECT(CONCATENATE("'2018-12'!F",TEXT(MATCH($C25,'2018-12'!$C$2:$C$100,0)+1,0)))="",INDIRECT(CONCATENATE("'2018-11'!F",TEXT(MATCH($C25,'2018-11'!$C$2:$C$100,0)+1,0)))="",AND(INDIRECT(CONCATENATE("'2018-12'!F",TEXT(MATCH($C25,'2018-12'!$C$2:$C$100,0)+1,0)))="",INDIRECT(CONCATENATE("'2018-11'!F",TEXT(MATCH($C25,'2018-11'!$C$2:$C$100,0)+1,0)))="")),"Н/Д",INDIRECT(CONCATENATE("'2018-12'!F",TEXT(MATCH($C25,'2018-12'!$C$2:$C$100,0)+1,0)))-INDIRECT(CONCATENATE("'2018-11'!F",TEXT(MATCH($C25,'2018-11'!$C$2:$C$100,0)+1,0))))</f>
        <v>7546748599.3199997</v>
      </c>
      <c r="G25" s="17">
        <f ca="1">IF(OR(INDIRECT(CONCATENATE("'2018-12'!G",TEXT(MATCH($C25,'2018-12'!$C$2:$C$100,0)+1,0)))="",INDIRECT(CONCATENATE("'2018-11'!G",TEXT(MATCH($C25,'2018-11'!$C$2:$C$100,0)+1,0)))="",AND(INDIRECT(CONCATENATE("'2018-12'!G",TEXT(MATCH($C25,'2018-12'!$C$2:$C$100,0)+1,0)))="",INDIRECT(CONCATENATE("'2018-11'!G",TEXT(MATCH($C25,'2018-11'!$C$2:$C$100,0)+1,0)))="")),"Н/Д",INDIRECT(CONCATENATE("'2018-12'!G",TEXT(MATCH($C25,'2018-12'!$C$2:$C$100,0)+1,0)))-INDIRECT(CONCATENATE("'2018-11'!G",TEXT(MATCH($C25,'2018-11'!$C$2:$C$100,0)+1,0))))</f>
        <v>1895957173.7399998</v>
      </c>
      <c r="H25" s="17">
        <f ca="1">IF(OR(INDIRECT(CONCATENATE("'2018-12'!H",TEXT(MATCH($C25,'2018-12'!$C$2:$C$100,0)+1,0)))="",INDIRECT(CONCATENATE("'2018-11'!H",TEXT(MATCH($C25,'2018-11'!$C$2:$C$100,0)+1,0)))="",AND(INDIRECT(CONCATENATE("'2018-12'!H",TEXT(MATCH($C25,'2018-12'!$C$2:$C$100,0)+1,0)))="",INDIRECT(CONCATENATE("'2018-11'!H",TEXT(MATCH($C25,'2018-11'!$C$2:$C$100,0)+1,0)))="")),"Н/Д",INDIRECT(CONCATENATE("'2018-12'!H",TEXT(MATCH($C25,'2018-12'!$C$2:$C$100,0)+1,0)))-INDIRECT(CONCATENATE("'2018-11'!H",TEXT(MATCH($C25,'2018-11'!$C$2:$C$100,0)+1,0))))</f>
        <v>2242125180.9900017</v>
      </c>
      <c r="I25" s="17">
        <f ca="1">IF(OR(INDIRECT(CONCATENATE("'2018-12'!I",TEXT(MATCH($C25,'2018-12'!$C$2:$C$100,0)+1,0)))="",INDIRECT(CONCATENATE("'2018-11'!I",TEXT(MATCH($C25,'2018-11'!$C$2:$C$100,0)+1,0)))="",AND(INDIRECT(CONCATENATE("'2018-12'!I",TEXT(MATCH($C25,'2018-12'!$C$2:$C$100,0)+1,0)))="",INDIRECT(CONCATENATE("'2018-11'!I",TEXT(MATCH($C25,'2018-11'!$C$2:$C$100,0)+1,0)))="")),"Н/Д",INDIRECT(CONCATENATE("'2018-12'!I",TEXT(MATCH($C25,'2018-12'!$C$2:$C$100,0)+1,0)))-INDIRECT(CONCATENATE("'2018-11'!I",TEXT(MATCH($C25,'2018-11'!$C$2:$C$100,0)+1,0))))</f>
        <v>541520096.07999992</v>
      </c>
      <c r="J25" s="17" t="str">
        <f ca="1">IF(OR(INDIRECT(CONCATENATE("'2018-12'!J",TEXT(MATCH($C25,'2018-12'!$C$2:$C$100,0)+1,0)))="",INDIRECT(CONCATENATE("'2018-11'!J",TEXT(MATCH($C25,'2018-11'!$C$2:$C$100,0)+1,0)))="",AND(INDIRECT(CONCATENATE("'2018-12'!J",TEXT(MATCH($C25,'2018-12'!$C$2:$C$100,0)+1,0)))="",INDIRECT(CONCATENATE("'2018-11'!J",TEXT(MATCH($C25,'2018-11'!$C$2:$C$100,0)+1,0)))="")),"Н/Д",INDIRECT(CONCATENATE("'2018-12'!J",TEXT(MATCH($C25,'2018-12'!$C$2:$C$100,0)+1,0)))-INDIRECT(CONCATENATE("'2018-11'!J",TEXT(MATCH($C25,'2018-11'!$C$2:$C$100,0)+1,0))))</f>
        <v>Н/Д</v>
      </c>
      <c r="K25" s="17">
        <f ca="1">IF(OR(INDIRECT(CONCATENATE("'2018-12'!K",TEXT(MATCH($C25,'2018-12'!$C$2:$C$100,0)+1,0)))="",INDIRECT(CONCATENATE("'2018-11'!K",TEXT(MATCH($C25,'2018-11'!$C$2:$C$100,0)+1,0)))="",AND(INDIRECT(CONCATENATE("'2018-12'!K",TEXT(MATCH($C25,'2018-12'!$C$2:$C$100,0)+1,0)))="",INDIRECT(CONCATENATE("'2018-11'!K",TEXT(MATCH($C25,'2018-11'!$C$2:$C$100,0)+1,0)))="")),"Н/Д",INDIRECT(CONCATENATE("'2018-12'!K",TEXT(MATCH($C25,'2018-12'!$C$2:$C$100,0)+1,0)))-INDIRECT(CONCATENATE("'2018-11'!K",TEXT(MATCH($C25,'2018-11'!$C$2:$C$100,0)+1,0))))</f>
        <v>86385680.420000076</v>
      </c>
      <c r="L25" s="17">
        <f ca="1">IF(OR(INDIRECT(CONCATENATE("'2018-12'!L",TEXT(MATCH($C25,'2018-12'!$C$2:$C$100,0)+1,0)))="",INDIRECT(CONCATENATE("'2018-11'!L",TEXT(MATCH($C25,'2018-11'!$C$2:$C$100,0)+1,0)))="",AND(INDIRECT(CONCATENATE("'2018-12'!L",TEXT(MATCH($C25,'2018-12'!$C$2:$C$100,0)+1,0)))="",INDIRECT(CONCATENATE("'2018-11'!L",TEXT(MATCH($C25,'2018-11'!$C$2:$C$100,0)+1,0)))="")),"Н/Д",INDIRECT(CONCATENATE("'2018-12'!L",TEXT(MATCH($C25,'2018-12'!$C$2:$C$100,0)+1,0)))-INDIRECT(CONCATENATE("'2018-11'!L",TEXT(MATCH($C25,'2018-11'!$C$2:$C$100,0)+1,0))))</f>
        <v>2387857461.2699995</v>
      </c>
      <c r="M25" s="17">
        <f ca="1">IF(OR(INDIRECT(CONCATENATE("'2018-12'!M",TEXT(MATCH($C25,'2018-12'!$C$2:$C$100,0)+1,0)))="",INDIRECT(CONCATENATE("'2018-11'!M",TEXT(MATCH($C25,'2018-11'!$C$2:$C$100,0)+1,0)))="",AND(INDIRECT(CONCATENATE("'2018-12'!M",TEXT(MATCH($C25,'2018-12'!$C$2:$C$100,0)+1,0)))="",INDIRECT(CONCATENATE("'2018-11'!M",TEXT(MATCH($C25,'2018-11'!$C$2:$C$100,0)+1,0)))="")),"Н/Д",INDIRECT(CONCATENATE("'2018-12'!M",TEXT(MATCH($C25,'2018-12'!$C$2:$C$100,0)+1,0)))-INDIRECT(CONCATENATE("'2018-11'!M",TEXT(MATCH($C25,'2018-11'!$C$2:$C$100,0)+1,0))))</f>
        <v>3754998.8199999966</v>
      </c>
      <c r="N25" s="17">
        <f ca="1">IF(OR(INDIRECT(CONCATENATE("'2018-12'!N",TEXT(MATCH($C25,'2018-12'!$C$2:$C$100,0)+1,0)))="",INDIRECT(CONCATENATE("'2018-11'!N",TEXT(MATCH($C25,'2018-11'!$C$2:$C$100,0)+1,0)))="",AND(INDIRECT(CONCATENATE("'2018-12'!N",TEXT(MATCH($C25,'2018-12'!$C$2:$C$100,0)+1,0)))="",INDIRECT(CONCATENATE("'2018-11'!N",TEXT(MATCH($C25,'2018-11'!$C$2:$C$100,0)+1,0)))="")),"Н/Д",INDIRECT(CONCATENATE("'2018-12'!N",TEXT(MATCH($C25,'2018-12'!$C$2:$C$100,0)+1,0)))-INDIRECT(CONCATENATE("'2018-11'!NE",TEXT(MATCH($C25,'2018-11'!$C$2:$C$100,0)+1,0))))</f>
        <v>419190520.19</v>
      </c>
      <c r="O25" s="17">
        <f ca="1">IF(OR(INDIRECT(CONCATENATE("'2018-12'!O",TEXT(MATCH($C25,'2018-12'!$C$2:$C$100,0)+1,0)))="",INDIRECT(CONCATENATE("'2018-11'!O",TEXT(MATCH($C25,'2018-11'!$C$2:$C$100,0)+1,0)))="",AND(INDIRECT(CONCATENATE("'2018-12'!O",TEXT(MATCH($C25,'2018-12'!$C$2:$C$100,0)+1,0)))="",INDIRECT(CONCATENATE("'2018-11'!O",TEXT(MATCH($C25,'2018-11'!$C$2:$C$100,0)+1,0)))="")),"Н/Д",INDIRECT(CONCATENATE("'2018-12'!O",TEXT(MATCH($C25,'2018-12'!$C$2:$C$100,0)+1,0)))-INDIRECT(CONCATENATE("'2018-11'!O",TEXT(MATCH($C25,'2018-11'!$C$2:$C$100,0)+1,0))))</f>
        <v>439.11000000000058</v>
      </c>
      <c r="P25" s="17">
        <f ca="1">IF(OR(INDIRECT(CONCATENATE("'2018-12'!P",TEXT(MATCH($C25,'2018-12'!$C$2:$C$100,0)+1,0)))="",INDIRECT(CONCATENATE("'2018-11'!P",TEXT(MATCH($C25,'2018-11'!$C$2:$C$100,0)+1,0)))="",AND(INDIRECT(CONCATENATE("'2018-12'!P",TEXT(MATCH($C25,'2018-12'!$C$2:$C$100,0)+1,0)))="",INDIRECT(CONCATENATE("'2018-11'!P",TEXT(MATCH($C25,'2018-11'!$C$2:$C$100,0)+1,0)))="")),"Н/Д",INDIRECT(CONCATENATE("'2018-12'!P",TEXT(MATCH($C25,'2018-12'!$C$2:$C$100,0)+1,0)))-INDIRECT(CONCATENATE("'2018-11'!P",TEXT(MATCH($C25,'2018-11'!$C$2:$C$100,0)+1,0))))</f>
        <v>135860448.91999996</v>
      </c>
      <c r="Q25" s="17">
        <f ca="1">IF(OR(INDIRECT(CONCATENATE("'2018-12'!Q",TEXT(MATCH($C25,'2018-12'!$C$2:$C$100,0)+1,0)))="",INDIRECT(CONCATENATE("'2018-11'!Q",TEXT(MATCH($C25,'2018-11'!$C$2:$C$100,0)+1,0)))="",AND(INDIRECT(CONCATENATE("'2018-12'!Q",TEXT(MATCH($C25,'2018-12'!$C$2:$C$100,0)+1,0)))="",INDIRECT(CONCATENATE("'2018-11'!Q",TEXT(MATCH($C25,'2018-11'!$C$2:$C$100,0)+1,0)))="")),"Н/Д",INDIRECT(CONCATENATE("'2018-12'!Q",TEXT(MATCH($C25,'2018-12'!$C$2:$C$100,0)+1,0)))-INDIRECT(CONCATENATE("'2018-11'!Q",TEXT(MATCH($C25,'2018-11'!$C$2:$C$100,0)+1,0))))</f>
        <v>26919323.360000014</v>
      </c>
      <c r="R25" s="17">
        <f ca="1">IF(OR(INDIRECT(CONCATENATE("'2018-12'!R",TEXT(MATCH($C25,'2018-12'!$C$2:$C$100,0)+1,0)))="",INDIRECT(CONCATENATE("'2018-11'!R",TEXT(MATCH($C25,'2018-11'!$C$2:$C$100,0)+1,0)))="",AND(INDIRECT(CONCATENATE("'2018-12'!R",TEXT(MATCH($C25,'2018-12'!$C$2:$C$100,0)+1,0)))="",INDIRECT(CONCATENATE("'2018-11'!R",TEXT(MATCH($C25,'2018-11'!$C$2:$C$100,0)+1,0)))="")),"Н/Д",INDIRECT(CONCATENATE("'2018-12'!R",TEXT(MATCH($C25,'2018-12'!$C$2:$C$100,0)+1,0)))-INDIRECT(CONCATENATE("'2018-11'!R",TEXT(MATCH($C25,'2018-11'!$C$2:$C$100,0)+1,0))))</f>
        <v>51680536.779999971</v>
      </c>
      <c r="S25" s="17">
        <f ca="1">IF(OR(INDIRECT(CONCATENATE("'2018-12'!S",TEXT(MATCH($C25,'2018-12'!$C$2:$C$100,0)+1,0)))="",INDIRECT(CONCATENATE("'2018-11'!S",TEXT(MATCH($C25,'2018-11'!$C$2:$C$100,0)+1,0)))="",AND(INDIRECT(CONCATENATE("'2018-12'!S",TEXT(MATCH($C25,'2018-12'!$C$2:$C$100,0)+1,0)))="",INDIRECT(CONCATENATE("'2018-11'!S",TEXT(MATCH($C25,'2018-11'!$C$2:$C$100,0)+1,0)))="")),"Н/Д",INDIRECT(CONCATENATE("'2018-12'!S",TEXT(MATCH($C25,'2018-12'!$C$2:$C$100,0)+1,0)))-INDIRECT(CONCATENATE("'2018-11'!S",TEXT(MATCH($C25,'2018-11'!$C$2:$C$100,0)+1,0))))</f>
        <v>330000</v>
      </c>
      <c r="T25" s="17">
        <f ca="1">IF(OR(INDIRECT(CONCATENATE("'2018-12'!T",TEXT(MATCH($C25,'2018-12'!$C$2:$C$100,0)+1,0)))="",INDIRECT(CONCATENATE("'2018-11'!T",TEXT(MATCH($C25,'2018-11'!$C$2:$C$100,0)+1,0)))="",AND(INDIRECT(CONCATENATE("'2018-12'!T",TEXT(MATCH($C25,'2018-12'!$C$2:$C$100,0)+1,0)))="",INDIRECT(CONCATENATE("'2018-11'!T",TEXT(MATCH($C25,'2018-11'!$C$2:$C$100,0)+1,0)))="")),"Н/Д",INDIRECT(CONCATENATE("'2018-12'!T",TEXT(MATCH($C25,'2018-12'!$C$2:$C$100,0)+1,0)))-INDIRECT(CONCATENATE("'2018-11'!T",TEXT(MATCH($C25,'2018-11'!$C$2:$C$100,0)+1,0))))</f>
        <v>90318109.449999928</v>
      </c>
      <c r="U25" s="17">
        <f ca="1">IF(OR(INDIRECT(CONCATENATE("'2018-12'!U",TEXT(MATCH($C25,'2018-12'!$C$2:$C$100,0)+1,0)))="",INDIRECT(CONCATENATE("'2018-11'!U",TEXT(MATCH($C25,'2018-11'!$C$2:$C$100,0)+1,0)))="",AND(INDIRECT(CONCATENATE("'2018-12'!U",TEXT(MATCH($C25,'2018-12'!$C$2:$C$100,0)+1,0)))="",INDIRECT(CONCATENATE("'2018-11'!U",TEXT(MATCH($C25,'2018-11'!$C$2:$C$100,0)+1,0)))="")),"Н/Д",INDIRECT(CONCATENATE("'2018-12'!U",TEXT(MATCH($C25,'2018-12'!$C$2:$C$100,0)+1,0)))-INDIRECT(CONCATENATE("'2018-11'!U",TEXT(MATCH($C25,'2018-11'!$C$2:$C$100,0)+1,0))))</f>
        <v>1085049.7199999988</v>
      </c>
      <c r="V25" s="17">
        <f ca="1">IF(OR(INDIRECT(CONCATENATE("'2018-12'!V",TEXT(MATCH($C25,'2018-12'!$C$2:$C$100,0)+1,0)))="",INDIRECT(CONCATENATE("'2018-11'!V",TEXT(MATCH($C25,'2018-11'!$C$2:$C$100,0)+1,0)))="",AND(INDIRECT(CONCATENATE("'2018-12'!V",TEXT(MATCH($C25,'2018-12'!$C$2:$C$100,0)+1,0)))="",INDIRECT(CONCATENATE("'2018-11'!V",TEXT(MATCH($C25,'2018-11'!$C$2:$C$100,0)+1,0)))="")),"Н/Д",INDIRECT(CONCATENATE("'2018-12'!V",TEXT(MATCH($C25,'2018-12'!$C$2:$C$100,0)+1,0)))-INDIRECT(CONCATENATE("'2018-11'!V",TEXT(MATCH($C25,'2018-11'!$C$2:$C$100,0)+1,0))))</f>
        <v>1276068160.039999</v>
      </c>
      <c r="W25" s="17">
        <f ca="1">IF(OR(INDIRECT(CONCATENATE("'2018-12'!W",TEXT(MATCH($C25,'2018-12'!$C$2:$C$100,0)+1,0)))="",INDIRECT(CONCATENATE("'2018-11'!W",TEXT(MATCH($C25,'2018-11'!$C$2:$C$100,0)+1,0)))="",AND(INDIRECT(CONCATENATE("'2018-12'!W",TEXT(MATCH($C25,'2018-12'!$C$2:$C$100,0)+1,0)))="",INDIRECT(CONCATENATE("'2018-11'!W",TEXT(MATCH($C25,'2018-11'!$C$2:$C$100,0)+1,0)))="")),"Н/Д",INDIRECT(CONCATENATE("'2018-12'!W",TEXT(MATCH($C25,'2018-12'!$C$2:$C$100,0)+1,0)))-INDIRECT(CONCATENATE("'2018-11'!W",TEXT(MATCH($C25,'2018-11'!$C$2:$C$100,0)+1,0))))</f>
        <v>25151052342.240021</v>
      </c>
    </row>
    <row r="26" spans="1:23" x14ac:dyDescent="0.25">
      <c r="A26" s="2" t="s">
        <v>34</v>
      </c>
      <c r="B26" s="2" t="s">
        <v>47</v>
      </c>
      <c r="C26" s="15">
        <v>73000000</v>
      </c>
      <c r="D26" s="2" t="s">
        <v>215</v>
      </c>
      <c r="E26" s="17">
        <f ca="1">IF(OR(INDIRECT(CONCATENATE("'2018-12'!E",TEXT(MATCH($C26,'2018-12'!$C$2:$C$100,0)+1,0)))="",INDIRECT(CONCATENATE("'2018-11'!E",TEXT(MATCH($C26,'2018-11'!$C$2:$C$100,0)+1,0)))="",AND(INDIRECT(CONCATENATE("'2018-12'!E",TEXT(MATCH($C26,'2018-12'!$C$2:$C$100,0)+1,0)))="",INDIRECT(CONCATENATE("'2018-11'!E",TEXT(MATCH($C26,'2018-11'!$C$2:$C$100,0)+1,0)))="")),"Н/Д",INDIRECT(CONCATENATE("'2018-12'!E",TEXT(MATCH($C26,'2018-12'!$C$2:$C$100,0)+1,0)))-INDIRECT(CONCATENATE("'2018-11'!E",TEXT(MATCH($C26,'2018-11'!$C$2:$C$100,0)+1,0))))</f>
        <v>5561181212.0499954</v>
      </c>
      <c r="F26" s="17">
        <f ca="1">IF(OR(INDIRECT(CONCATENATE("'2018-12'!F",TEXT(MATCH($C26,'2018-12'!$C$2:$C$100,0)+1,0)))="",INDIRECT(CONCATENATE("'2018-11'!F",TEXT(MATCH($C26,'2018-11'!$C$2:$C$100,0)+1,0)))="",AND(INDIRECT(CONCATENATE("'2018-12'!F",TEXT(MATCH($C26,'2018-12'!$C$2:$C$100,0)+1,0)))="",INDIRECT(CONCATENATE("'2018-11'!F",TEXT(MATCH($C26,'2018-11'!$C$2:$C$100,0)+1,0)))="")),"Н/Д",INDIRECT(CONCATENATE("'2018-12'!F",TEXT(MATCH($C26,'2018-12'!$C$2:$C$100,0)+1,0)))-INDIRECT(CONCATENATE("'2018-11'!F",TEXT(MATCH($C26,'2018-11'!$C$2:$C$100,0)+1,0))))</f>
        <v>4483363193.2099991</v>
      </c>
      <c r="G26" s="17">
        <f ca="1">IF(OR(INDIRECT(CONCATENATE("'2018-12'!G",TEXT(MATCH($C26,'2018-12'!$C$2:$C$100,0)+1,0)))="",INDIRECT(CONCATENATE("'2018-11'!G",TEXT(MATCH($C26,'2018-11'!$C$2:$C$100,0)+1,0)))="",AND(INDIRECT(CONCATENATE("'2018-12'!G",TEXT(MATCH($C26,'2018-12'!$C$2:$C$100,0)+1,0)))="",INDIRECT(CONCATENATE("'2018-11'!G",TEXT(MATCH($C26,'2018-11'!$C$2:$C$100,0)+1,0)))="")),"Н/Д",INDIRECT(CONCATENATE("'2018-12'!G",TEXT(MATCH($C26,'2018-12'!$C$2:$C$100,0)+1,0)))-INDIRECT(CONCATENATE("'2018-11'!G",TEXT(MATCH($C26,'2018-11'!$C$2:$C$100,0)+1,0))))</f>
        <v>802869416.62999916</v>
      </c>
      <c r="H26" s="17">
        <f ca="1">IF(OR(INDIRECT(CONCATENATE("'2018-12'!H",TEXT(MATCH($C26,'2018-12'!$C$2:$C$100,0)+1,0)))="",INDIRECT(CONCATENATE("'2018-11'!H",TEXT(MATCH($C26,'2018-11'!$C$2:$C$100,0)+1,0)))="",AND(INDIRECT(CONCATENATE("'2018-12'!H",TEXT(MATCH($C26,'2018-12'!$C$2:$C$100,0)+1,0)))="",INDIRECT(CONCATENATE("'2018-11'!H",TEXT(MATCH($C26,'2018-11'!$C$2:$C$100,0)+1,0)))="")),"Н/Д",INDIRECT(CONCATENATE("'2018-12'!H",TEXT(MATCH($C26,'2018-12'!$C$2:$C$100,0)+1,0)))-INDIRECT(CONCATENATE("'2018-11'!H",TEXT(MATCH($C26,'2018-11'!$C$2:$C$100,0)+1,0))))</f>
        <v>1429656137.0300007</v>
      </c>
      <c r="I26" s="17">
        <f ca="1">IF(OR(INDIRECT(CONCATENATE("'2018-12'!I",TEXT(MATCH($C26,'2018-12'!$C$2:$C$100,0)+1,0)))="",INDIRECT(CONCATENATE("'2018-11'!I",TEXT(MATCH($C26,'2018-11'!$C$2:$C$100,0)+1,0)))="",AND(INDIRECT(CONCATENATE("'2018-12'!I",TEXT(MATCH($C26,'2018-12'!$C$2:$C$100,0)+1,0)))="",INDIRECT(CONCATENATE("'2018-11'!I",TEXT(MATCH($C26,'2018-11'!$C$2:$C$100,0)+1,0)))="")),"Н/Д",INDIRECT(CONCATENATE("'2018-12'!I",TEXT(MATCH($C26,'2018-12'!$C$2:$C$100,0)+1,0)))-INDIRECT(CONCATENATE("'2018-11'!I",TEXT(MATCH($C26,'2018-11'!$C$2:$C$100,0)+1,0))))</f>
        <v>1077804148.0500011</v>
      </c>
      <c r="J26" s="17" t="str">
        <f ca="1">IF(OR(INDIRECT(CONCATENATE("'2018-12'!J",TEXT(MATCH($C26,'2018-12'!$C$2:$C$100,0)+1,0)))="",INDIRECT(CONCATENATE("'2018-11'!J",TEXT(MATCH($C26,'2018-11'!$C$2:$C$100,0)+1,0)))="",AND(INDIRECT(CONCATENATE("'2018-12'!J",TEXT(MATCH($C26,'2018-12'!$C$2:$C$100,0)+1,0)))="",INDIRECT(CONCATENATE("'2018-11'!J",TEXT(MATCH($C26,'2018-11'!$C$2:$C$100,0)+1,0)))="")),"Н/Д",INDIRECT(CONCATENATE("'2018-12'!J",TEXT(MATCH($C26,'2018-12'!$C$2:$C$100,0)+1,0)))-INDIRECT(CONCATENATE("'2018-11'!J",TEXT(MATCH($C26,'2018-11'!$C$2:$C$100,0)+1,0))))</f>
        <v>Н/Д</v>
      </c>
      <c r="K26" s="17">
        <f ca="1">IF(OR(INDIRECT(CONCATENATE("'2018-12'!K",TEXT(MATCH($C26,'2018-12'!$C$2:$C$100,0)+1,0)))="",INDIRECT(CONCATENATE("'2018-11'!K",TEXT(MATCH($C26,'2018-11'!$C$2:$C$100,0)+1,0)))="",AND(INDIRECT(CONCATENATE("'2018-12'!K",TEXT(MATCH($C26,'2018-12'!$C$2:$C$100,0)+1,0)))="",INDIRECT(CONCATENATE("'2018-11'!K",TEXT(MATCH($C26,'2018-11'!$C$2:$C$100,0)+1,0)))="")),"Н/Д",INDIRECT(CONCATENATE("'2018-12'!K",TEXT(MATCH($C26,'2018-12'!$C$2:$C$100,0)+1,0)))-INDIRECT(CONCATENATE("'2018-11'!K",TEXT(MATCH($C26,'2018-11'!$C$2:$C$100,0)+1,0))))</f>
        <v>70025383.409999847</v>
      </c>
      <c r="L26" s="17">
        <f ca="1">IF(OR(INDIRECT(CONCATENATE("'2018-12'!L",TEXT(MATCH($C26,'2018-12'!$C$2:$C$100,0)+1,0)))="",INDIRECT(CONCATENATE("'2018-11'!L",TEXT(MATCH($C26,'2018-11'!$C$2:$C$100,0)+1,0)))="",AND(INDIRECT(CONCATENATE("'2018-12'!L",TEXT(MATCH($C26,'2018-12'!$C$2:$C$100,0)+1,0)))="",INDIRECT(CONCATENATE("'2018-11'!L",TEXT(MATCH($C26,'2018-11'!$C$2:$C$100,0)+1,0)))="")),"Н/Д",INDIRECT(CONCATENATE("'2018-12'!L",TEXT(MATCH($C26,'2018-12'!$C$2:$C$100,0)+1,0)))-INDIRECT(CONCATENATE("'2018-11'!L",TEXT(MATCH($C26,'2018-11'!$C$2:$C$100,0)+1,0))))</f>
        <v>867780032.43000031</v>
      </c>
      <c r="M26" s="17">
        <f ca="1">IF(OR(INDIRECT(CONCATENATE("'2018-12'!M",TEXT(MATCH($C26,'2018-12'!$C$2:$C$100,0)+1,0)))="",INDIRECT(CONCATENATE("'2018-11'!M",TEXT(MATCH($C26,'2018-11'!$C$2:$C$100,0)+1,0)))="",AND(INDIRECT(CONCATENATE("'2018-12'!M",TEXT(MATCH($C26,'2018-12'!$C$2:$C$100,0)+1,0)))="",INDIRECT(CONCATENATE("'2018-11'!M",TEXT(MATCH($C26,'2018-11'!$C$2:$C$100,0)+1,0)))="")),"Н/Д",INDIRECT(CONCATENATE("'2018-12'!M",TEXT(MATCH($C26,'2018-12'!$C$2:$C$100,0)+1,0)))-INDIRECT(CONCATENATE("'2018-11'!M",TEXT(MATCH($C26,'2018-11'!$C$2:$C$100,0)+1,0))))</f>
        <v>2055891.5599999987</v>
      </c>
      <c r="N26" s="17">
        <f ca="1">IF(OR(INDIRECT(CONCATENATE("'2018-12'!N",TEXT(MATCH($C26,'2018-12'!$C$2:$C$100,0)+1,0)))="",INDIRECT(CONCATENATE("'2018-11'!N",TEXT(MATCH($C26,'2018-11'!$C$2:$C$100,0)+1,0)))="",AND(INDIRECT(CONCATENATE("'2018-12'!N",TEXT(MATCH($C26,'2018-12'!$C$2:$C$100,0)+1,0)))="",INDIRECT(CONCATENATE("'2018-11'!N",TEXT(MATCH($C26,'2018-11'!$C$2:$C$100,0)+1,0)))="")),"Н/Д",INDIRECT(CONCATENATE("'2018-12'!N",TEXT(MATCH($C26,'2018-12'!$C$2:$C$100,0)+1,0)))-INDIRECT(CONCATENATE("'2018-11'!NE",TEXT(MATCH($C26,'2018-11'!$C$2:$C$100,0)+1,0))))</f>
        <v>284969660.31999999</v>
      </c>
      <c r="O26" s="17">
        <f ca="1">IF(OR(INDIRECT(CONCATENATE("'2018-12'!O",TEXT(MATCH($C26,'2018-12'!$C$2:$C$100,0)+1,0)))="",INDIRECT(CONCATENATE("'2018-11'!O",TEXT(MATCH($C26,'2018-11'!$C$2:$C$100,0)+1,0)))="",AND(INDIRECT(CONCATENATE("'2018-12'!O",TEXT(MATCH($C26,'2018-12'!$C$2:$C$100,0)+1,0)))="",INDIRECT(CONCATENATE("'2018-11'!O",TEXT(MATCH($C26,'2018-11'!$C$2:$C$100,0)+1,0)))="")),"Н/Д",INDIRECT(CONCATENATE("'2018-12'!O",TEXT(MATCH($C26,'2018-12'!$C$2:$C$100,0)+1,0)))-INDIRECT(CONCATENATE("'2018-11'!O",TEXT(MATCH($C26,'2018-11'!$C$2:$C$100,0)+1,0))))</f>
        <v>279488.40999999968</v>
      </c>
      <c r="P26" s="17">
        <f ca="1">IF(OR(INDIRECT(CONCATENATE("'2018-12'!P",TEXT(MATCH($C26,'2018-12'!$C$2:$C$100,0)+1,0)))="",INDIRECT(CONCATENATE("'2018-11'!P",TEXT(MATCH($C26,'2018-11'!$C$2:$C$100,0)+1,0)))="",AND(INDIRECT(CONCATENATE("'2018-12'!P",TEXT(MATCH($C26,'2018-12'!$C$2:$C$100,0)+1,0)))="",INDIRECT(CONCATENATE("'2018-11'!P",TEXT(MATCH($C26,'2018-11'!$C$2:$C$100,0)+1,0)))="")),"Н/Д",INDIRECT(CONCATENATE("'2018-12'!P",TEXT(MATCH($C26,'2018-12'!$C$2:$C$100,0)+1,0)))-INDIRECT(CONCATENATE("'2018-11'!P",TEXT(MATCH($C26,'2018-11'!$C$2:$C$100,0)+1,0))))</f>
        <v>49565814.029999971</v>
      </c>
      <c r="Q26" s="17">
        <f ca="1">IF(OR(INDIRECT(CONCATENATE("'2018-12'!Q",TEXT(MATCH($C26,'2018-12'!$C$2:$C$100,0)+1,0)))="",INDIRECT(CONCATENATE("'2018-11'!Q",TEXT(MATCH($C26,'2018-11'!$C$2:$C$100,0)+1,0)))="",AND(INDIRECT(CONCATENATE("'2018-12'!Q",TEXT(MATCH($C26,'2018-12'!$C$2:$C$100,0)+1,0)))="",INDIRECT(CONCATENATE("'2018-11'!Q",TEXT(MATCH($C26,'2018-11'!$C$2:$C$100,0)+1,0)))="")),"Н/Д",INDIRECT(CONCATENATE("'2018-12'!Q",TEXT(MATCH($C26,'2018-12'!$C$2:$C$100,0)+1,0)))-INDIRECT(CONCATENATE("'2018-11'!Q",TEXT(MATCH($C26,'2018-11'!$C$2:$C$100,0)+1,0))))</f>
        <v>13537470.159999996</v>
      </c>
      <c r="R26" s="17">
        <f ca="1">IF(OR(INDIRECT(CONCATENATE("'2018-12'!R",TEXT(MATCH($C26,'2018-12'!$C$2:$C$100,0)+1,0)))="",INDIRECT(CONCATENATE("'2018-11'!R",TEXT(MATCH($C26,'2018-11'!$C$2:$C$100,0)+1,0)))="",AND(INDIRECT(CONCATENATE("'2018-12'!R",TEXT(MATCH($C26,'2018-12'!$C$2:$C$100,0)+1,0)))="",INDIRECT(CONCATENATE("'2018-11'!R",TEXT(MATCH($C26,'2018-11'!$C$2:$C$100,0)+1,0)))="")),"Н/Д",INDIRECT(CONCATENATE("'2018-12'!R",TEXT(MATCH($C26,'2018-12'!$C$2:$C$100,0)+1,0)))-INDIRECT(CONCATENATE("'2018-11'!R",TEXT(MATCH($C26,'2018-11'!$C$2:$C$100,0)+1,0))))</f>
        <v>28647170.049999982</v>
      </c>
      <c r="S26" s="17">
        <f ca="1">IF(OR(INDIRECT(CONCATENATE("'2018-12'!S",TEXT(MATCH($C26,'2018-12'!$C$2:$C$100,0)+1,0)))="",INDIRECT(CONCATENATE("'2018-11'!S",TEXT(MATCH($C26,'2018-11'!$C$2:$C$100,0)+1,0)))="",AND(INDIRECT(CONCATENATE("'2018-12'!S",TEXT(MATCH($C26,'2018-12'!$C$2:$C$100,0)+1,0)))="",INDIRECT(CONCATENATE("'2018-11'!S",TEXT(MATCH($C26,'2018-11'!$C$2:$C$100,0)+1,0)))="")),"Н/Д",INDIRECT(CONCATENATE("'2018-12'!S",TEXT(MATCH($C26,'2018-12'!$C$2:$C$100,0)+1,0)))-INDIRECT(CONCATENATE("'2018-11'!S",TEXT(MATCH($C26,'2018-11'!$C$2:$C$100,0)+1,0))))</f>
        <v>95750</v>
      </c>
      <c r="T26" s="17">
        <f ca="1">IF(OR(INDIRECT(CONCATENATE("'2018-12'!T",TEXT(MATCH($C26,'2018-12'!$C$2:$C$100,0)+1,0)))="",INDIRECT(CONCATENATE("'2018-11'!T",TEXT(MATCH($C26,'2018-11'!$C$2:$C$100,0)+1,0)))="",AND(INDIRECT(CONCATENATE("'2018-12'!T",TEXT(MATCH($C26,'2018-12'!$C$2:$C$100,0)+1,0)))="",INDIRECT(CONCATENATE("'2018-11'!T",TEXT(MATCH($C26,'2018-11'!$C$2:$C$100,0)+1,0)))="")),"Н/Д",INDIRECT(CONCATENATE("'2018-12'!T",TEXT(MATCH($C26,'2018-12'!$C$2:$C$100,0)+1,0)))-INDIRECT(CONCATENATE("'2018-11'!T",TEXT(MATCH($C26,'2018-11'!$C$2:$C$100,0)+1,0))))</f>
        <v>85513665.099999905</v>
      </c>
      <c r="U26" s="17">
        <f ca="1">IF(OR(INDIRECT(CONCATENATE("'2018-12'!U",TEXT(MATCH($C26,'2018-12'!$C$2:$C$100,0)+1,0)))="",INDIRECT(CONCATENATE("'2018-11'!U",TEXT(MATCH($C26,'2018-11'!$C$2:$C$100,0)+1,0)))="",AND(INDIRECT(CONCATENATE("'2018-12'!U",TEXT(MATCH($C26,'2018-12'!$C$2:$C$100,0)+1,0)))="",INDIRECT(CONCATENATE("'2018-11'!U",TEXT(MATCH($C26,'2018-11'!$C$2:$C$100,0)+1,0)))="")),"Н/Д",INDIRECT(CONCATENATE("'2018-12'!U",TEXT(MATCH($C26,'2018-12'!$C$2:$C$100,0)+1,0)))-INDIRECT(CONCATENATE("'2018-11'!U",TEXT(MATCH($C26,'2018-11'!$C$2:$C$100,0)+1,0))))</f>
        <v>-1771199.8900000006</v>
      </c>
      <c r="V26" s="17">
        <f ca="1">IF(OR(INDIRECT(CONCATENATE("'2018-12'!V",TEXT(MATCH($C26,'2018-12'!$C$2:$C$100,0)+1,0)))="",INDIRECT(CONCATENATE("'2018-11'!V",TEXT(MATCH($C26,'2018-11'!$C$2:$C$100,0)+1,0)))="",AND(INDIRECT(CONCATENATE("'2018-12'!V",TEXT(MATCH($C26,'2018-12'!$C$2:$C$100,0)+1,0)))="",INDIRECT(CONCATENATE("'2018-11'!V",TEXT(MATCH($C26,'2018-11'!$C$2:$C$100,0)+1,0)))="")),"Н/Д",INDIRECT(CONCATENATE("'2018-12'!V",TEXT(MATCH($C26,'2018-12'!$C$2:$C$100,0)+1,0)))-INDIRECT(CONCATENATE("'2018-11'!V",TEXT(MATCH($C26,'2018-11'!$C$2:$C$100,0)+1,0))))</f>
        <v>1077818018.8400002</v>
      </c>
      <c r="W26" s="17">
        <f ca="1">IF(OR(INDIRECT(CONCATENATE("'2018-12'!W",TEXT(MATCH($C26,'2018-12'!$C$2:$C$100,0)+1,0)))="",INDIRECT(CONCATENATE("'2018-11'!W",TEXT(MATCH($C26,'2018-11'!$C$2:$C$100,0)+1,0)))="",AND(INDIRECT(CONCATENATE("'2018-12'!W",TEXT(MATCH($C26,'2018-12'!$C$2:$C$100,0)+1,0)))="",INDIRECT(CONCATENATE("'2018-11'!W",TEXT(MATCH($C26,'2018-11'!$C$2:$C$100,0)+1,0)))="")),"Н/Д",INDIRECT(CONCATENATE("'2018-12'!W",TEXT(MATCH($C26,'2018-12'!$C$2:$C$100,0)+1,0)))-INDIRECT(CONCATENATE("'2018-11'!W",TEXT(MATCH($C26,'2018-11'!$C$2:$C$100,0)+1,0))))</f>
        <v>15577475883.220001</v>
      </c>
    </row>
    <row r="27" spans="1:23" x14ac:dyDescent="0.25">
      <c r="A27" s="2" t="s">
        <v>34</v>
      </c>
      <c r="B27" s="2" t="s">
        <v>48</v>
      </c>
      <c r="C27" s="15">
        <v>97000000</v>
      </c>
      <c r="D27" s="2" t="s">
        <v>215</v>
      </c>
      <c r="E27" s="17">
        <f ca="1">IF(OR(INDIRECT(CONCATENATE("'2018-12'!E",TEXT(MATCH($C27,'2018-12'!$C$2:$C$100,0)+1,0)))="",INDIRECT(CONCATENATE("'2018-11'!E",TEXT(MATCH($C27,'2018-11'!$C$2:$C$100,0)+1,0)))="",AND(INDIRECT(CONCATENATE("'2018-12'!E",TEXT(MATCH($C27,'2018-12'!$C$2:$C$100,0)+1,0)))="",INDIRECT(CONCATENATE("'2018-11'!E",TEXT(MATCH($C27,'2018-11'!$C$2:$C$100,0)+1,0)))="")),"Н/Д",INDIRECT(CONCATENATE("'2018-12'!E",TEXT(MATCH($C27,'2018-12'!$C$2:$C$100,0)+1,0)))-INDIRECT(CONCATENATE("'2018-11'!E",TEXT(MATCH($C27,'2018-11'!$C$2:$C$100,0)+1,0))))</f>
        <v>4689025644.2900009</v>
      </c>
      <c r="F27" s="17">
        <f ca="1">IF(OR(INDIRECT(CONCATENATE("'2018-12'!F",TEXT(MATCH($C27,'2018-12'!$C$2:$C$100,0)+1,0)))="",INDIRECT(CONCATENATE("'2018-11'!F",TEXT(MATCH($C27,'2018-11'!$C$2:$C$100,0)+1,0)))="",AND(INDIRECT(CONCATENATE("'2018-12'!F",TEXT(MATCH($C27,'2018-12'!$C$2:$C$100,0)+1,0)))="",INDIRECT(CONCATENATE("'2018-11'!F",TEXT(MATCH($C27,'2018-11'!$C$2:$C$100,0)+1,0)))="")),"Н/Д",INDIRECT(CONCATENATE("'2018-12'!F",TEXT(MATCH($C27,'2018-12'!$C$2:$C$100,0)+1,0)))-INDIRECT(CONCATENATE("'2018-11'!F",TEXT(MATCH($C27,'2018-11'!$C$2:$C$100,0)+1,0))))</f>
        <v>3173932968.9399986</v>
      </c>
      <c r="G27" s="17">
        <f ca="1">IF(OR(INDIRECT(CONCATENATE("'2018-12'!G",TEXT(MATCH($C27,'2018-12'!$C$2:$C$100,0)+1,0)))="",INDIRECT(CONCATENATE("'2018-11'!G",TEXT(MATCH($C27,'2018-11'!$C$2:$C$100,0)+1,0)))="",AND(INDIRECT(CONCATENATE("'2018-12'!G",TEXT(MATCH($C27,'2018-12'!$C$2:$C$100,0)+1,0)))="",INDIRECT(CONCATENATE("'2018-11'!G",TEXT(MATCH($C27,'2018-11'!$C$2:$C$100,0)+1,0)))="")),"Н/Д",INDIRECT(CONCATENATE("'2018-12'!G",TEXT(MATCH($C27,'2018-12'!$C$2:$C$100,0)+1,0)))-INDIRECT(CONCATENATE("'2018-11'!G",TEXT(MATCH($C27,'2018-11'!$C$2:$C$100,0)+1,0))))</f>
        <v>535354257.05000019</v>
      </c>
      <c r="H27" s="17">
        <f ca="1">IF(OR(INDIRECT(CONCATENATE("'2018-12'!H",TEXT(MATCH($C27,'2018-12'!$C$2:$C$100,0)+1,0)))="",INDIRECT(CONCATENATE("'2018-11'!H",TEXT(MATCH($C27,'2018-11'!$C$2:$C$100,0)+1,0)))="",AND(INDIRECT(CONCATENATE("'2018-12'!H",TEXT(MATCH($C27,'2018-12'!$C$2:$C$100,0)+1,0)))="",INDIRECT(CONCATENATE("'2018-11'!H",TEXT(MATCH($C27,'2018-11'!$C$2:$C$100,0)+1,0)))="")),"Н/Д",INDIRECT(CONCATENATE("'2018-12'!H",TEXT(MATCH($C27,'2018-12'!$C$2:$C$100,0)+1,0)))-INDIRECT(CONCATENATE("'2018-11'!H",TEXT(MATCH($C27,'2018-11'!$C$2:$C$100,0)+1,0))))</f>
        <v>1234596514.6100006</v>
      </c>
      <c r="I27" s="17">
        <f ca="1">IF(OR(INDIRECT(CONCATENATE("'2018-12'!I",TEXT(MATCH($C27,'2018-12'!$C$2:$C$100,0)+1,0)))="",INDIRECT(CONCATENATE("'2018-11'!I",TEXT(MATCH($C27,'2018-11'!$C$2:$C$100,0)+1,0)))="",AND(INDIRECT(CONCATENATE("'2018-12'!I",TEXT(MATCH($C27,'2018-12'!$C$2:$C$100,0)+1,0)))="",INDIRECT(CONCATENATE("'2018-11'!I",TEXT(MATCH($C27,'2018-11'!$C$2:$C$100,0)+1,0)))="")),"Н/Д",INDIRECT(CONCATENATE("'2018-12'!I",TEXT(MATCH($C27,'2018-12'!$C$2:$C$100,0)+1,0)))-INDIRECT(CONCATENATE("'2018-11'!I",TEXT(MATCH($C27,'2018-11'!$C$2:$C$100,0)+1,0))))</f>
        <v>304819070.00999975</v>
      </c>
      <c r="J27" s="17" t="str">
        <f ca="1">IF(OR(INDIRECT(CONCATENATE("'2018-12'!J",TEXT(MATCH($C27,'2018-12'!$C$2:$C$100,0)+1,0)))="",INDIRECT(CONCATENATE("'2018-11'!J",TEXT(MATCH($C27,'2018-11'!$C$2:$C$100,0)+1,0)))="",AND(INDIRECT(CONCATENATE("'2018-12'!J",TEXT(MATCH($C27,'2018-12'!$C$2:$C$100,0)+1,0)))="",INDIRECT(CONCATENATE("'2018-11'!J",TEXT(MATCH($C27,'2018-11'!$C$2:$C$100,0)+1,0)))="")),"Н/Д",INDIRECT(CONCATENATE("'2018-12'!J",TEXT(MATCH($C27,'2018-12'!$C$2:$C$100,0)+1,0)))-INDIRECT(CONCATENATE("'2018-11'!J",TEXT(MATCH($C27,'2018-11'!$C$2:$C$100,0)+1,0))))</f>
        <v>Н/Д</v>
      </c>
      <c r="K27" s="17">
        <f ca="1">IF(OR(INDIRECT(CONCATENATE("'2018-12'!K",TEXT(MATCH($C27,'2018-12'!$C$2:$C$100,0)+1,0)))="",INDIRECT(CONCATENATE("'2018-11'!K",TEXT(MATCH($C27,'2018-11'!$C$2:$C$100,0)+1,0)))="",AND(INDIRECT(CONCATENATE("'2018-12'!K",TEXT(MATCH($C27,'2018-12'!$C$2:$C$100,0)+1,0)))="",INDIRECT(CONCATENATE("'2018-11'!K",TEXT(MATCH($C27,'2018-11'!$C$2:$C$100,0)+1,0)))="")),"Н/Д",INDIRECT(CONCATENATE("'2018-12'!K",TEXT(MATCH($C27,'2018-12'!$C$2:$C$100,0)+1,0)))-INDIRECT(CONCATENATE("'2018-11'!K",TEXT(MATCH($C27,'2018-11'!$C$2:$C$100,0)+1,0))))</f>
        <v>76372930.300000191</v>
      </c>
      <c r="L27" s="17">
        <f ca="1">IF(OR(INDIRECT(CONCATENATE("'2018-12'!L",TEXT(MATCH($C27,'2018-12'!$C$2:$C$100,0)+1,0)))="",INDIRECT(CONCATENATE("'2018-11'!L",TEXT(MATCH($C27,'2018-11'!$C$2:$C$100,0)+1,0)))="",AND(INDIRECT(CONCATENATE("'2018-12'!L",TEXT(MATCH($C27,'2018-12'!$C$2:$C$100,0)+1,0)))="",INDIRECT(CONCATENATE("'2018-11'!L",TEXT(MATCH($C27,'2018-11'!$C$2:$C$100,0)+1,0)))="")),"Н/Д",INDIRECT(CONCATENATE("'2018-12'!L",TEXT(MATCH($C27,'2018-12'!$C$2:$C$100,0)+1,0)))-INDIRECT(CONCATENATE("'2018-11'!L",TEXT(MATCH($C27,'2018-11'!$C$2:$C$100,0)+1,0))))</f>
        <v>697286149.10000038</v>
      </c>
      <c r="M27" s="17">
        <f ca="1">IF(OR(INDIRECT(CONCATENATE("'2018-12'!M",TEXT(MATCH($C27,'2018-12'!$C$2:$C$100,0)+1,0)))="",INDIRECT(CONCATENATE("'2018-11'!M",TEXT(MATCH($C27,'2018-11'!$C$2:$C$100,0)+1,0)))="",AND(INDIRECT(CONCATENATE("'2018-12'!M",TEXT(MATCH($C27,'2018-12'!$C$2:$C$100,0)+1,0)))="",INDIRECT(CONCATENATE("'2018-11'!M",TEXT(MATCH($C27,'2018-11'!$C$2:$C$100,0)+1,0)))="")),"Н/Д",INDIRECT(CONCATENATE("'2018-12'!M",TEXT(MATCH($C27,'2018-12'!$C$2:$C$100,0)+1,0)))-INDIRECT(CONCATENATE("'2018-11'!M",TEXT(MATCH($C27,'2018-11'!$C$2:$C$100,0)+1,0))))</f>
        <v>1935481.8000000007</v>
      </c>
      <c r="N27" s="17">
        <f ca="1">IF(OR(INDIRECT(CONCATENATE("'2018-12'!N",TEXT(MATCH($C27,'2018-12'!$C$2:$C$100,0)+1,0)))="",INDIRECT(CONCATENATE("'2018-11'!N",TEXT(MATCH($C27,'2018-11'!$C$2:$C$100,0)+1,0)))="",AND(INDIRECT(CONCATENATE("'2018-12'!N",TEXT(MATCH($C27,'2018-12'!$C$2:$C$100,0)+1,0)))="",INDIRECT(CONCATENATE("'2018-11'!N",TEXT(MATCH($C27,'2018-11'!$C$2:$C$100,0)+1,0)))="")),"Н/Д",INDIRECT(CONCATENATE("'2018-12'!N",TEXT(MATCH($C27,'2018-12'!$C$2:$C$100,0)+1,0)))-INDIRECT(CONCATENATE("'2018-11'!NE",TEXT(MATCH($C27,'2018-11'!$C$2:$C$100,0)+1,0))))</f>
        <v>303894764.14999998</v>
      </c>
      <c r="O27" s="17">
        <f ca="1">IF(OR(INDIRECT(CONCATENATE("'2018-12'!O",TEXT(MATCH($C27,'2018-12'!$C$2:$C$100,0)+1,0)))="",INDIRECT(CONCATENATE("'2018-11'!O",TEXT(MATCH($C27,'2018-11'!$C$2:$C$100,0)+1,0)))="",AND(INDIRECT(CONCATENATE("'2018-12'!O",TEXT(MATCH($C27,'2018-12'!$C$2:$C$100,0)+1,0)))="",INDIRECT(CONCATENATE("'2018-11'!O",TEXT(MATCH($C27,'2018-11'!$C$2:$C$100,0)+1,0)))="")),"Н/Д",INDIRECT(CONCATENATE("'2018-12'!O",TEXT(MATCH($C27,'2018-12'!$C$2:$C$100,0)+1,0)))-INDIRECT(CONCATENATE("'2018-11'!O",TEXT(MATCH($C27,'2018-11'!$C$2:$C$100,0)+1,0))))</f>
        <v>-10651.389999999985</v>
      </c>
      <c r="P27" s="17">
        <f ca="1">IF(OR(INDIRECT(CONCATENATE("'2018-12'!P",TEXT(MATCH($C27,'2018-12'!$C$2:$C$100,0)+1,0)))="",INDIRECT(CONCATENATE("'2018-11'!P",TEXT(MATCH($C27,'2018-11'!$C$2:$C$100,0)+1,0)))="",AND(INDIRECT(CONCATENATE("'2018-12'!P",TEXT(MATCH($C27,'2018-12'!$C$2:$C$100,0)+1,0)))="",INDIRECT(CONCATENATE("'2018-11'!P",TEXT(MATCH($C27,'2018-11'!$C$2:$C$100,0)+1,0)))="")),"Н/Д",INDIRECT(CONCATENATE("'2018-12'!P",TEXT(MATCH($C27,'2018-12'!$C$2:$C$100,0)+1,0)))-INDIRECT(CONCATENATE("'2018-11'!P",TEXT(MATCH($C27,'2018-11'!$C$2:$C$100,0)+1,0))))</f>
        <v>107792266.50999987</v>
      </c>
      <c r="Q27" s="17">
        <f ca="1">IF(OR(INDIRECT(CONCATENATE("'2018-12'!Q",TEXT(MATCH($C27,'2018-12'!$C$2:$C$100,0)+1,0)))="",INDIRECT(CONCATENATE("'2018-11'!Q",TEXT(MATCH($C27,'2018-11'!$C$2:$C$100,0)+1,0)))="",AND(INDIRECT(CONCATENATE("'2018-12'!Q",TEXT(MATCH($C27,'2018-12'!$C$2:$C$100,0)+1,0)))="",INDIRECT(CONCATENATE("'2018-11'!Q",TEXT(MATCH($C27,'2018-11'!$C$2:$C$100,0)+1,0)))="")),"Н/Д",INDIRECT(CONCATENATE("'2018-12'!Q",TEXT(MATCH($C27,'2018-12'!$C$2:$C$100,0)+1,0)))-INDIRECT(CONCATENATE("'2018-11'!Q",TEXT(MATCH($C27,'2018-11'!$C$2:$C$100,0)+1,0))))</f>
        <v>4556802.4199999943</v>
      </c>
      <c r="R27" s="17">
        <f ca="1">IF(OR(INDIRECT(CONCATENATE("'2018-12'!R",TEXT(MATCH($C27,'2018-12'!$C$2:$C$100,0)+1,0)))="",INDIRECT(CONCATENATE("'2018-11'!R",TEXT(MATCH($C27,'2018-11'!$C$2:$C$100,0)+1,0)))="",AND(INDIRECT(CONCATENATE("'2018-12'!R",TEXT(MATCH($C27,'2018-12'!$C$2:$C$100,0)+1,0)))="",INDIRECT(CONCATENATE("'2018-11'!R",TEXT(MATCH($C27,'2018-11'!$C$2:$C$100,0)+1,0)))="")),"Н/Д",INDIRECT(CONCATENATE("'2018-12'!R",TEXT(MATCH($C27,'2018-12'!$C$2:$C$100,0)+1,0)))-INDIRECT(CONCATENATE("'2018-11'!R",TEXT(MATCH($C27,'2018-11'!$C$2:$C$100,0)+1,0))))</f>
        <v>75306710.809999943</v>
      </c>
      <c r="S27" s="17">
        <f ca="1">IF(OR(INDIRECT(CONCATENATE("'2018-12'!S",TEXT(MATCH($C27,'2018-12'!$C$2:$C$100,0)+1,0)))="",INDIRECT(CONCATENATE("'2018-11'!S",TEXT(MATCH($C27,'2018-11'!$C$2:$C$100,0)+1,0)))="",AND(INDIRECT(CONCATENATE("'2018-12'!S",TEXT(MATCH($C27,'2018-12'!$C$2:$C$100,0)+1,0)))="",INDIRECT(CONCATENATE("'2018-11'!S",TEXT(MATCH($C27,'2018-11'!$C$2:$C$100,0)+1,0)))="")),"Н/Д",INDIRECT(CONCATENATE("'2018-12'!S",TEXT(MATCH($C27,'2018-12'!$C$2:$C$100,0)+1,0)))-INDIRECT(CONCATENATE("'2018-11'!S",TEXT(MATCH($C27,'2018-11'!$C$2:$C$100,0)+1,0))))</f>
        <v>37240</v>
      </c>
      <c r="T27" s="17">
        <f ca="1">IF(OR(INDIRECT(CONCATENATE("'2018-12'!T",TEXT(MATCH($C27,'2018-12'!$C$2:$C$100,0)+1,0)))="",INDIRECT(CONCATENATE("'2018-11'!T",TEXT(MATCH($C27,'2018-11'!$C$2:$C$100,0)+1,0)))="",AND(INDIRECT(CONCATENATE("'2018-12'!T",TEXT(MATCH($C27,'2018-12'!$C$2:$C$100,0)+1,0)))="",INDIRECT(CONCATENATE("'2018-11'!T",TEXT(MATCH($C27,'2018-11'!$C$2:$C$100,0)+1,0)))="")),"Н/Д",INDIRECT(CONCATENATE("'2018-12'!T",TEXT(MATCH($C27,'2018-12'!$C$2:$C$100,0)+1,0)))-INDIRECT(CONCATENATE("'2018-11'!T",TEXT(MATCH($C27,'2018-11'!$C$2:$C$100,0)+1,0))))</f>
        <v>63829063.470000029</v>
      </c>
      <c r="U27" s="17">
        <f ca="1">IF(OR(INDIRECT(CONCATENATE("'2018-12'!U",TEXT(MATCH($C27,'2018-12'!$C$2:$C$100,0)+1,0)))="",INDIRECT(CONCATENATE("'2018-11'!U",TEXT(MATCH($C27,'2018-11'!$C$2:$C$100,0)+1,0)))="",AND(INDIRECT(CONCATENATE("'2018-12'!U",TEXT(MATCH($C27,'2018-12'!$C$2:$C$100,0)+1,0)))="",INDIRECT(CONCATENATE("'2018-11'!U",TEXT(MATCH($C27,'2018-11'!$C$2:$C$100,0)+1,0)))="")),"Н/Д",INDIRECT(CONCATENATE("'2018-12'!U",TEXT(MATCH($C27,'2018-12'!$C$2:$C$100,0)+1,0)))-INDIRECT(CONCATENATE("'2018-11'!U",TEXT(MATCH($C27,'2018-11'!$C$2:$C$100,0)+1,0))))</f>
        <v>18371977.199999999</v>
      </c>
      <c r="V27" s="17">
        <f ca="1">IF(OR(INDIRECT(CONCATENATE("'2018-12'!V",TEXT(MATCH($C27,'2018-12'!$C$2:$C$100,0)+1,0)))="",INDIRECT(CONCATENATE("'2018-11'!V",TEXT(MATCH($C27,'2018-11'!$C$2:$C$100,0)+1,0)))="",AND(INDIRECT(CONCATENATE("'2018-12'!V",TEXT(MATCH($C27,'2018-12'!$C$2:$C$100,0)+1,0)))="",INDIRECT(CONCATENATE("'2018-11'!V",TEXT(MATCH($C27,'2018-11'!$C$2:$C$100,0)+1,0)))="")),"Н/Д",INDIRECT(CONCATENATE("'2018-12'!V",TEXT(MATCH($C27,'2018-12'!$C$2:$C$100,0)+1,0)))-INDIRECT(CONCATENATE("'2018-11'!V",TEXT(MATCH($C27,'2018-11'!$C$2:$C$100,0)+1,0))))</f>
        <v>1515092675.3500004</v>
      </c>
      <c r="W27" s="17">
        <f ca="1">IF(OR(INDIRECT(CONCATENATE("'2018-12'!W",TEXT(MATCH($C27,'2018-12'!$C$2:$C$100,0)+1,0)))="",INDIRECT(CONCATENATE("'2018-11'!W",TEXT(MATCH($C27,'2018-11'!$C$2:$C$100,0)+1,0)))="",AND(INDIRECT(CONCATENATE("'2018-12'!W",TEXT(MATCH($C27,'2018-12'!$C$2:$C$100,0)+1,0)))="",INDIRECT(CONCATENATE("'2018-11'!W",TEXT(MATCH($C27,'2018-11'!$C$2:$C$100,0)+1,0)))="")),"Н/Д",INDIRECT(CONCATENATE("'2018-12'!W",TEXT(MATCH($C27,'2018-12'!$C$2:$C$100,0)+1,0)))-INDIRECT(CONCATENATE("'2018-11'!W",TEXT(MATCH($C27,'2018-11'!$C$2:$C$100,0)+1,0))))</f>
        <v>12532471926.050003</v>
      </c>
    </row>
    <row r="28" spans="1:23" x14ac:dyDescent="0.25">
      <c r="A28" s="2" t="s">
        <v>49</v>
      </c>
      <c r="B28" s="2" t="s">
        <v>50</v>
      </c>
      <c r="C28" s="15">
        <v>11000000</v>
      </c>
      <c r="D28" s="2" t="s">
        <v>215</v>
      </c>
      <c r="E28" s="17">
        <f ca="1">IF(OR(INDIRECT(CONCATENATE("'2018-12'!E",TEXT(MATCH($C28,'2018-12'!$C$2:$C$100,0)+1,0)))="",INDIRECT(CONCATENATE("'2018-11'!E",TEXT(MATCH($C28,'2018-11'!$C$2:$C$100,0)+1,0)))="",AND(INDIRECT(CONCATENATE("'2018-12'!E",TEXT(MATCH($C28,'2018-12'!$C$2:$C$100,0)+1,0)))="",INDIRECT(CONCATENATE("'2018-11'!E",TEXT(MATCH($C28,'2018-11'!$C$2:$C$100,0)+1,0)))="")),"Н/Д",INDIRECT(CONCATENATE("'2018-12'!E",TEXT(MATCH($C28,'2018-12'!$C$2:$C$100,0)+1,0)))-INDIRECT(CONCATENATE("'2018-11'!E",TEXT(MATCH($C28,'2018-11'!$C$2:$C$100,0)+1,0))))</f>
        <v>8673511576.8099976</v>
      </c>
      <c r="F28" s="17">
        <f ca="1">IF(OR(INDIRECT(CONCATENATE("'2018-12'!F",TEXT(MATCH($C28,'2018-12'!$C$2:$C$100,0)+1,0)))="",INDIRECT(CONCATENATE("'2018-11'!F",TEXT(MATCH($C28,'2018-11'!$C$2:$C$100,0)+1,0)))="",AND(INDIRECT(CONCATENATE("'2018-12'!F",TEXT(MATCH($C28,'2018-12'!$C$2:$C$100,0)+1,0)))="",INDIRECT(CONCATENATE("'2018-11'!F",TEXT(MATCH($C28,'2018-11'!$C$2:$C$100,0)+1,0)))="")),"Н/Д",INDIRECT(CONCATENATE("'2018-12'!F",TEXT(MATCH($C28,'2018-12'!$C$2:$C$100,0)+1,0)))-INDIRECT(CONCATENATE("'2018-11'!F",TEXT(MATCH($C28,'2018-11'!$C$2:$C$100,0)+1,0))))</f>
        <v>7223045762.2799988</v>
      </c>
      <c r="G28" s="17">
        <f ca="1">IF(OR(INDIRECT(CONCATENATE("'2018-12'!G",TEXT(MATCH($C28,'2018-12'!$C$2:$C$100,0)+1,0)))="",INDIRECT(CONCATENATE("'2018-11'!G",TEXT(MATCH($C28,'2018-11'!$C$2:$C$100,0)+1,0)))="",AND(INDIRECT(CONCATENATE("'2018-12'!G",TEXT(MATCH($C28,'2018-12'!$C$2:$C$100,0)+1,0)))="",INDIRECT(CONCATENATE("'2018-11'!G",TEXT(MATCH($C28,'2018-11'!$C$2:$C$100,0)+1,0)))="")),"Н/Д",INDIRECT(CONCATENATE("'2018-12'!G",TEXT(MATCH($C28,'2018-12'!$C$2:$C$100,0)+1,0)))-INDIRECT(CONCATENATE("'2018-11'!G",TEXT(MATCH($C28,'2018-11'!$C$2:$C$100,0)+1,0))))</f>
        <v>2101338218.460001</v>
      </c>
      <c r="H28" s="17">
        <f ca="1">IF(OR(INDIRECT(CONCATENATE("'2018-12'!H",TEXT(MATCH($C28,'2018-12'!$C$2:$C$100,0)+1,0)))="",INDIRECT(CONCATENATE("'2018-11'!H",TEXT(MATCH($C28,'2018-11'!$C$2:$C$100,0)+1,0)))="",AND(INDIRECT(CONCATENATE("'2018-12'!H",TEXT(MATCH($C28,'2018-12'!$C$2:$C$100,0)+1,0)))="",INDIRECT(CONCATENATE("'2018-11'!H",TEXT(MATCH($C28,'2018-11'!$C$2:$C$100,0)+1,0)))="")),"Н/Д",INDIRECT(CONCATENATE("'2018-12'!H",TEXT(MATCH($C28,'2018-12'!$C$2:$C$100,0)+1,0)))-INDIRECT(CONCATENATE("'2018-11'!H",TEXT(MATCH($C28,'2018-11'!$C$2:$C$100,0)+1,0))))</f>
        <v>2519252204.8499985</v>
      </c>
      <c r="I28" s="17">
        <f ca="1">IF(OR(INDIRECT(CONCATENATE("'2018-12'!I",TEXT(MATCH($C28,'2018-12'!$C$2:$C$100,0)+1,0)))="",INDIRECT(CONCATENATE("'2018-11'!I",TEXT(MATCH($C28,'2018-11'!$C$2:$C$100,0)+1,0)))="",AND(INDIRECT(CONCATENATE("'2018-12'!I",TEXT(MATCH($C28,'2018-12'!$C$2:$C$100,0)+1,0)))="",INDIRECT(CONCATENATE("'2018-11'!I",TEXT(MATCH($C28,'2018-11'!$C$2:$C$100,0)+1,0)))="")),"Н/Д",INDIRECT(CONCATENATE("'2018-12'!I",TEXT(MATCH($C28,'2018-12'!$C$2:$C$100,0)+1,0)))-INDIRECT(CONCATENATE("'2018-11'!I",TEXT(MATCH($C28,'2018-11'!$C$2:$C$100,0)+1,0))))</f>
        <v>412908454.87999964</v>
      </c>
      <c r="J28" s="17" t="str">
        <f ca="1">IF(OR(INDIRECT(CONCATENATE("'2018-12'!J",TEXT(MATCH($C28,'2018-12'!$C$2:$C$100,0)+1,0)))="",INDIRECT(CONCATENATE("'2018-11'!J",TEXT(MATCH($C28,'2018-11'!$C$2:$C$100,0)+1,0)))="",AND(INDIRECT(CONCATENATE("'2018-12'!J",TEXT(MATCH($C28,'2018-12'!$C$2:$C$100,0)+1,0)))="",INDIRECT(CONCATENATE("'2018-11'!J",TEXT(MATCH($C28,'2018-11'!$C$2:$C$100,0)+1,0)))="")),"Н/Д",INDIRECT(CONCATENATE("'2018-12'!J",TEXT(MATCH($C28,'2018-12'!$C$2:$C$100,0)+1,0)))-INDIRECT(CONCATENATE("'2018-11'!J",TEXT(MATCH($C28,'2018-11'!$C$2:$C$100,0)+1,0))))</f>
        <v>Н/Д</v>
      </c>
      <c r="K28" s="17">
        <f ca="1">IF(OR(INDIRECT(CONCATENATE("'2018-12'!K",TEXT(MATCH($C28,'2018-12'!$C$2:$C$100,0)+1,0)))="",INDIRECT(CONCATENATE("'2018-11'!K",TEXT(MATCH($C28,'2018-11'!$C$2:$C$100,0)+1,0)))="",AND(INDIRECT(CONCATENATE("'2018-12'!K",TEXT(MATCH($C28,'2018-12'!$C$2:$C$100,0)+1,0)))="",INDIRECT(CONCATENATE("'2018-11'!K",TEXT(MATCH($C28,'2018-11'!$C$2:$C$100,0)+1,0)))="")),"Н/Д",INDIRECT(CONCATENATE("'2018-12'!K",TEXT(MATCH($C28,'2018-12'!$C$2:$C$100,0)+1,0)))-INDIRECT(CONCATENATE("'2018-11'!K",TEXT(MATCH($C28,'2018-11'!$C$2:$C$100,0)+1,0))))</f>
        <v>76925402.630000114</v>
      </c>
      <c r="L28" s="17">
        <f ca="1">IF(OR(INDIRECT(CONCATENATE("'2018-12'!L",TEXT(MATCH($C28,'2018-12'!$C$2:$C$100,0)+1,0)))="",INDIRECT(CONCATENATE("'2018-11'!L",TEXT(MATCH($C28,'2018-11'!$C$2:$C$100,0)+1,0)))="",AND(INDIRECT(CONCATENATE("'2018-12'!L",TEXT(MATCH($C28,'2018-12'!$C$2:$C$100,0)+1,0)))="",INDIRECT(CONCATENATE("'2018-11'!L",TEXT(MATCH($C28,'2018-11'!$C$2:$C$100,0)+1,0)))="")),"Н/Д",INDIRECT(CONCATENATE("'2018-12'!L",TEXT(MATCH($C28,'2018-12'!$C$2:$C$100,0)+1,0)))-INDIRECT(CONCATENATE("'2018-11'!L",TEXT(MATCH($C28,'2018-11'!$C$2:$C$100,0)+1,0))))</f>
        <v>1411434259.0799999</v>
      </c>
      <c r="M28" s="17">
        <f ca="1">IF(OR(INDIRECT(CONCATENATE("'2018-12'!M",TEXT(MATCH($C28,'2018-12'!$C$2:$C$100,0)+1,0)))="",INDIRECT(CONCATENATE("'2018-11'!M",TEXT(MATCH($C28,'2018-11'!$C$2:$C$100,0)+1,0)))="",AND(INDIRECT(CONCATENATE("'2018-12'!M",TEXT(MATCH($C28,'2018-12'!$C$2:$C$100,0)+1,0)))="",INDIRECT(CONCATENATE("'2018-11'!M",TEXT(MATCH($C28,'2018-11'!$C$2:$C$100,0)+1,0)))="")),"Н/Д",INDIRECT(CONCATENATE("'2018-12'!M",TEXT(MATCH($C28,'2018-12'!$C$2:$C$100,0)+1,0)))-INDIRECT(CONCATENATE("'2018-11'!M",TEXT(MATCH($C28,'2018-11'!$C$2:$C$100,0)+1,0))))</f>
        <v>308111875.42000008</v>
      </c>
      <c r="N28" s="17">
        <f ca="1">IF(OR(INDIRECT(CONCATENATE("'2018-12'!N",TEXT(MATCH($C28,'2018-12'!$C$2:$C$100,0)+1,0)))="",INDIRECT(CONCATENATE("'2018-11'!N",TEXT(MATCH($C28,'2018-11'!$C$2:$C$100,0)+1,0)))="",AND(INDIRECT(CONCATENATE("'2018-12'!N",TEXT(MATCH($C28,'2018-12'!$C$2:$C$100,0)+1,0)))="",INDIRECT(CONCATENATE("'2018-11'!N",TEXT(MATCH($C28,'2018-11'!$C$2:$C$100,0)+1,0)))="")),"Н/Д",INDIRECT(CONCATENATE("'2018-12'!N",TEXT(MATCH($C28,'2018-12'!$C$2:$C$100,0)+1,0)))-INDIRECT(CONCATENATE("'2018-11'!NE",TEXT(MATCH($C28,'2018-11'!$C$2:$C$100,0)+1,0))))</f>
        <v>331416341.62</v>
      </c>
      <c r="O28" s="17">
        <f ca="1">IF(OR(INDIRECT(CONCATENATE("'2018-12'!O",TEXT(MATCH($C28,'2018-12'!$C$2:$C$100,0)+1,0)))="",INDIRECT(CONCATENATE("'2018-11'!O",TEXT(MATCH($C28,'2018-11'!$C$2:$C$100,0)+1,0)))="",AND(INDIRECT(CONCATENATE("'2018-12'!O",TEXT(MATCH($C28,'2018-12'!$C$2:$C$100,0)+1,0)))="",INDIRECT(CONCATENATE("'2018-11'!O",TEXT(MATCH($C28,'2018-11'!$C$2:$C$100,0)+1,0)))="")),"Н/Д",INDIRECT(CONCATENATE("'2018-12'!O",TEXT(MATCH($C28,'2018-12'!$C$2:$C$100,0)+1,0)))-INDIRECT(CONCATENATE("'2018-11'!O",TEXT(MATCH($C28,'2018-11'!$C$2:$C$100,0)+1,0))))</f>
        <v>-1909.3300000000745</v>
      </c>
      <c r="P28" s="17">
        <f ca="1">IF(OR(INDIRECT(CONCATENATE("'2018-12'!P",TEXT(MATCH($C28,'2018-12'!$C$2:$C$100,0)+1,0)))="",INDIRECT(CONCATENATE("'2018-11'!P",TEXT(MATCH($C28,'2018-11'!$C$2:$C$100,0)+1,0)))="",AND(INDIRECT(CONCATENATE("'2018-12'!P",TEXT(MATCH($C28,'2018-12'!$C$2:$C$100,0)+1,0)))="",INDIRECT(CONCATENATE("'2018-11'!P",TEXT(MATCH($C28,'2018-11'!$C$2:$C$100,0)+1,0)))="")),"Н/Д",INDIRECT(CONCATENATE("'2018-12'!P",TEXT(MATCH($C28,'2018-12'!$C$2:$C$100,0)+1,0)))-INDIRECT(CONCATENATE("'2018-11'!P",TEXT(MATCH($C28,'2018-11'!$C$2:$C$100,0)+1,0))))</f>
        <v>109279622.82000017</v>
      </c>
      <c r="Q28" s="17">
        <f ca="1">IF(OR(INDIRECT(CONCATENATE("'2018-12'!Q",TEXT(MATCH($C28,'2018-12'!$C$2:$C$100,0)+1,0)))="",INDIRECT(CONCATENATE("'2018-11'!Q",TEXT(MATCH($C28,'2018-11'!$C$2:$C$100,0)+1,0)))="",AND(INDIRECT(CONCATENATE("'2018-12'!Q",TEXT(MATCH($C28,'2018-12'!$C$2:$C$100,0)+1,0)))="",INDIRECT(CONCATENATE("'2018-11'!Q",TEXT(MATCH($C28,'2018-11'!$C$2:$C$100,0)+1,0)))="")),"Н/Д",INDIRECT(CONCATENATE("'2018-12'!Q",TEXT(MATCH($C28,'2018-12'!$C$2:$C$100,0)+1,0)))-INDIRECT(CONCATENATE("'2018-11'!Q",TEXT(MATCH($C28,'2018-11'!$C$2:$C$100,0)+1,0))))</f>
        <v>142564921.40999997</v>
      </c>
      <c r="R28" s="17">
        <f ca="1">IF(OR(INDIRECT(CONCATENATE("'2018-12'!R",TEXT(MATCH($C28,'2018-12'!$C$2:$C$100,0)+1,0)))="",INDIRECT(CONCATENATE("'2018-11'!R",TEXT(MATCH($C28,'2018-11'!$C$2:$C$100,0)+1,0)))="",AND(INDIRECT(CONCATENATE("'2018-12'!R",TEXT(MATCH($C28,'2018-12'!$C$2:$C$100,0)+1,0)))="",INDIRECT(CONCATENATE("'2018-11'!R",TEXT(MATCH($C28,'2018-11'!$C$2:$C$100,0)+1,0)))="")),"Н/Д",INDIRECT(CONCATENATE("'2018-12'!R",TEXT(MATCH($C28,'2018-12'!$C$2:$C$100,0)+1,0)))-INDIRECT(CONCATENATE("'2018-11'!R",TEXT(MATCH($C28,'2018-11'!$C$2:$C$100,0)+1,0))))</f>
        <v>41926918.829999983</v>
      </c>
      <c r="S28" s="17">
        <f ca="1">IF(OR(INDIRECT(CONCATENATE("'2018-12'!S",TEXT(MATCH($C28,'2018-12'!$C$2:$C$100,0)+1,0)))="",INDIRECT(CONCATENATE("'2018-11'!S",TEXT(MATCH($C28,'2018-11'!$C$2:$C$100,0)+1,0)))="",AND(INDIRECT(CONCATENATE("'2018-12'!S",TEXT(MATCH($C28,'2018-12'!$C$2:$C$100,0)+1,0)))="",INDIRECT(CONCATENATE("'2018-11'!S",TEXT(MATCH($C28,'2018-11'!$C$2:$C$100,0)+1,0)))="")),"Н/Д",INDIRECT(CONCATENATE("'2018-12'!S",TEXT(MATCH($C28,'2018-12'!$C$2:$C$100,0)+1,0)))-INDIRECT(CONCATENATE("'2018-11'!S",TEXT(MATCH($C28,'2018-11'!$C$2:$C$100,0)+1,0))))</f>
        <v>355616.73</v>
      </c>
      <c r="T28" s="17">
        <f ca="1">IF(OR(INDIRECT(CONCATENATE("'2018-12'!T",TEXT(MATCH($C28,'2018-12'!$C$2:$C$100,0)+1,0)))="",INDIRECT(CONCATENATE("'2018-11'!T",TEXT(MATCH($C28,'2018-11'!$C$2:$C$100,0)+1,0)))="",AND(INDIRECT(CONCATENATE("'2018-12'!T",TEXT(MATCH($C28,'2018-12'!$C$2:$C$100,0)+1,0)))="",INDIRECT(CONCATENATE("'2018-11'!T",TEXT(MATCH($C28,'2018-11'!$C$2:$C$100,0)+1,0)))="")),"Н/Д",INDIRECT(CONCATENATE("'2018-12'!T",TEXT(MATCH($C28,'2018-12'!$C$2:$C$100,0)+1,0)))-INDIRECT(CONCATENATE("'2018-11'!T",TEXT(MATCH($C28,'2018-11'!$C$2:$C$100,0)+1,0))))</f>
        <v>45922795.149999976</v>
      </c>
      <c r="U28" s="17">
        <f ca="1">IF(OR(INDIRECT(CONCATENATE("'2018-12'!U",TEXT(MATCH($C28,'2018-12'!$C$2:$C$100,0)+1,0)))="",INDIRECT(CONCATENATE("'2018-11'!U",TEXT(MATCH($C28,'2018-11'!$C$2:$C$100,0)+1,0)))="",AND(INDIRECT(CONCATENATE("'2018-12'!U",TEXT(MATCH($C28,'2018-12'!$C$2:$C$100,0)+1,0)))="",INDIRECT(CONCATENATE("'2018-11'!U",TEXT(MATCH($C28,'2018-11'!$C$2:$C$100,0)+1,0)))="")),"Н/Д",INDIRECT(CONCATENATE("'2018-12'!U",TEXT(MATCH($C28,'2018-12'!$C$2:$C$100,0)+1,0)))-INDIRECT(CONCATENATE("'2018-11'!U",TEXT(MATCH($C28,'2018-11'!$C$2:$C$100,0)+1,0))))</f>
        <v>2505067.9200000018</v>
      </c>
      <c r="V28" s="17">
        <f ca="1">IF(OR(INDIRECT(CONCATENATE("'2018-12'!V",TEXT(MATCH($C28,'2018-12'!$C$2:$C$100,0)+1,0)))="",INDIRECT(CONCATENATE("'2018-11'!V",TEXT(MATCH($C28,'2018-11'!$C$2:$C$100,0)+1,0)))="",AND(INDIRECT(CONCATENATE("'2018-12'!V",TEXT(MATCH($C28,'2018-12'!$C$2:$C$100,0)+1,0)))="",INDIRECT(CONCATENATE("'2018-11'!V",TEXT(MATCH($C28,'2018-11'!$C$2:$C$100,0)+1,0)))="")),"Н/Д",INDIRECT(CONCATENATE("'2018-12'!V",TEXT(MATCH($C28,'2018-12'!$C$2:$C$100,0)+1,0)))-INDIRECT(CONCATENATE("'2018-11'!V",TEXT(MATCH($C28,'2018-11'!$C$2:$C$100,0)+1,0))))</f>
        <v>1450465814.5299988</v>
      </c>
      <c r="W28" s="17">
        <f ca="1">IF(OR(INDIRECT(CONCATENATE("'2018-12'!W",TEXT(MATCH($C28,'2018-12'!$C$2:$C$100,0)+1,0)))="",INDIRECT(CONCATENATE("'2018-11'!W",TEXT(MATCH($C28,'2018-11'!$C$2:$C$100,0)+1,0)))="",AND(INDIRECT(CONCATENATE("'2018-12'!W",TEXT(MATCH($C28,'2018-12'!$C$2:$C$100,0)+1,0)))="",INDIRECT(CONCATENATE("'2018-11'!W",TEXT(MATCH($C28,'2018-11'!$C$2:$C$100,0)+1,0)))="")),"Н/Д",INDIRECT(CONCATENATE("'2018-12'!W",TEXT(MATCH($C28,'2018-12'!$C$2:$C$100,0)+1,0)))-INDIRECT(CONCATENATE("'2018-11'!W",TEXT(MATCH($C28,'2018-11'!$C$2:$C$100,0)+1,0))))</f>
        <v>24553502588.52002</v>
      </c>
    </row>
    <row r="29" spans="1:23" x14ac:dyDescent="0.25">
      <c r="A29" s="2" t="s">
        <v>49</v>
      </c>
      <c r="B29" s="2" t="s">
        <v>51</v>
      </c>
      <c r="C29" s="15">
        <v>19000000</v>
      </c>
      <c r="D29" s="2" t="s">
        <v>215</v>
      </c>
      <c r="E29" s="17">
        <f ca="1">IF(OR(INDIRECT(CONCATENATE("'2018-12'!E",TEXT(MATCH($C29,'2018-12'!$C$2:$C$100,0)+1,0)))="",INDIRECT(CONCATENATE("'2018-11'!E",TEXT(MATCH($C29,'2018-11'!$C$2:$C$100,0)+1,0)))="",AND(INDIRECT(CONCATENATE("'2018-12'!E",TEXT(MATCH($C29,'2018-12'!$C$2:$C$100,0)+1,0)))="",INDIRECT(CONCATENATE("'2018-11'!E",TEXT(MATCH($C29,'2018-11'!$C$2:$C$100,0)+1,0)))="")),"Н/Д",INDIRECT(CONCATENATE("'2018-12'!E",TEXT(MATCH($C29,'2018-12'!$C$2:$C$100,0)+1,0)))-INDIRECT(CONCATENATE("'2018-11'!E",TEXT(MATCH($C29,'2018-11'!$C$2:$C$100,0)+1,0))))</f>
        <v>7589533870.8099976</v>
      </c>
      <c r="F29" s="17">
        <f ca="1">IF(OR(INDIRECT(CONCATENATE("'2018-12'!F",TEXT(MATCH($C29,'2018-12'!$C$2:$C$100,0)+1,0)))="",INDIRECT(CONCATENATE("'2018-11'!F",TEXT(MATCH($C29,'2018-11'!$C$2:$C$100,0)+1,0)))="",AND(INDIRECT(CONCATENATE("'2018-12'!F",TEXT(MATCH($C29,'2018-12'!$C$2:$C$100,0)+1,0)))="",INDIRECT(CONCATENATE("'2018-11'!F",TEXT(MATCH($C29,'2018-11'!$C$2:$C$100,0)+1,0)))="")),"Н/Д",INDIRECT(CONCATENATE("'2018-12'!F",TEXT(MATCH($C29,'2018-12'!$C$2:$C$100,0)+1,0)))-INDIRECT(CONCATENATE("'2018-11'!F",TEXT(MATCH($C29,'2018-11'!$C$2:$C$100,0)+1,0))))</f>
        <v>6744961476.4600067</v>
      </c>
      <c r="G29" s="17">
        <f ca="1">IF(OR(INDIRECT(CONCATENATE("'2018-12'!G",TEXT(MATCH($C29,'2018-12'!$C$2:$C$100,0)+1,0)))="",INDIRECT(CONCATENATE("'2018-11'!G",TEXT(MATCH($C29,'2018-11'!$C$2:$C$100,0)+1,0)))="",AND(INDIRECT(CONCATENATE("'2018-12'!G",TEXT(MATCH($C29,'2018-12'!$C$2:$C$100,0)+1,0)))="",INDIRECT(CONCATENATE("'2018-11'!G",TEXT(MATCH($C29,'2018-11'!$C$2:$C$100,0)+1,0)))="")),"Н/Д",INDIRECT(CONCATENATE("'2018-12'!G",TEXT(MATCH($C29,'2018-12'!$C$2:$C$100,0)+1,0)))-INDIRECT(CONCATENATE("'2018-11'!G",TEXT(MATCH($C29,'2018-11'!$C$2:$C$100,0)+1,0))))</f>
        <v>1676287754.1900024</v>
      </c>
      <c r="H29" s="17">
        <f ca="1">IF(OR(INDIRECT(CONCATENATE("'2018-12'!H",TEXT(MATCH($C29,'2018-12'!$C$2:$C$100,0)+1,0)))="",INDIRECT(CONCATENATE("'2018-11'!H",TEXT(MATCH($C29,'2018-11'!$C$2:$C$100,0)+1,0)))="",AND(INDIRECT(CONCATENATE("'2018-12'!H",TEXT(MATCH($C29,'2018-12'!$C$2:$C$100,0)+1,0)))="",INDIRECT(CONCATENATE("'2018-11'!H",TEXT(MATCH($C29,'2018-11'!$C$2:$C$100,0)+1,0)))="")),"Н/Д",INDIRECT(CONCATENATE("'2018-12'!H",TEXT(MATCH($C29,'2018-12'!$C$2:$C$100,0)+1,0)))-INDIRECT(CONCATENATE("'2018-11'!H",TEXT(MATCH($C29,'2018-11'!$C$2:$C$100,0)+1,0))))</f>
        <v>1835037375.8100014</v>
      </c>
      <c r="I29" s="17">
        <f ca="1">IF(OR(INDIRECT(CONCATENATE("'2018-12'!I",TEXT(MATCH($C29,'2018-12'!$C$2:$C$100,0)+1,0)))="",INDIRECT(CONCATENATE("'2018-11'!I",TEXT(MATCH($C29,'2018-11'!$C$2:$C$100,0)+1,0)))="",AND(INDIRECT(CONCATENATE("'2018-12'!I",TEXT(MATCH($C29,'2018-12'!$C$2:$C$100,0)+1,0)))="",INDIRECT(CONCATENATE("'2018-11'!I",TEXT(MATCH($C29,'2018-11'!$C$2:$C$100,0)+1,0)))="")),"Н/Д",INDIRECT(CONCATENATE("'2018-12'!I",TEXT(MATCH($C29,'2018-12'!$C$2:$C$100,0)+1,0)))-INDIRECT(CONCATENATE("'2018-11'!I",TEXT(MATCH($C29,'2018-11'!$C$2:$C$100,0)+1,0))))</f>
        <v>666213908.29999924</v>
      </c>
      <c r="J29" s="17" t="str">
        <f ca="1">IF(OR(INDIRECT(CONCATENATE("'2018-12'!J",TEXT(MATCH($C29,'2018-12'!$C$2:$C$100,0)+1,0)))="",INDIRECT(CONCATENATE("'2018-11'!J",TEXT(MATCH($C29,'2018-11'!$C$2:$C$100,0)+1,0)))="",AND(INDIRECT(CONCATENATE("'2018-12'!J",TEXT(MATCH($C29,'2018-12'!$C$2:$C$100,0)+1,0)))="",INDIRECT(CONCATENATE("'2018-11'!J",TEXT(MATCH($C29,'2018-11'!$C$2:$C$100,0)+1,0)))="")),"Н/Д",INDIRECT(CONCATENATE("'2018-12'!J",TEXT(MATCH($C29,'2018-12'!$C$2:$C$100,0)+1,0)))-INDIRECT(CONCATENATE("'2018-11'!J",TEXT(MATCH($C29,'2018-11'!$C$2:$C$100,0)+1,0))))</f>
        <v>Н/Д</v>
      </c>
      <c r="K29" s="17">
        <f ca="1">IF(OR(INDIRECT(CONCATENATE("'2018-12'!K",TEXT(MATCH($C29,'2018-12'!$C$2:$C$100,0)+1,0)))="",INDIRECT(CONCATENATE("'2018-11'!K",TEXT(MATCH($C29,'2018-11'!$C$2:$C$100,0)+1,0)))="",AND(INDIRECT(CONCATENATE("'2018-12'!K",TEXT(MATCH($C29,'2018-12'!$C$2:$C$100,0)+1,0)))="",INDIRECT(CONCATENATE("'2018-11'!K",TEXT(MATCH($C29,'2018-11'!$C$2:$C$100,0)+1,0)))="")),"Н/Д",INDIRECT(CONCATENATE("'2018-12'!K",TEXT(MATCH($C29,'2018-12'!$C$2:$C$100,0)+1,0)))-INDIRECT(CONCATENATE("'2018-11'!K",TEXT(MATCH($C29,'2018-11'!$C$2:$C$100,0)+1,0))))</f>
        <v>93453205.950000286</v>
      </c>
      <c r="L29" s="17">
        <f ca="1">IF(OR(INDIRECT(CONCATENATE("'2018-12'!L",TEXT(MATCH($C29,'2018-12'!$C$2:$C$100,0)+1,0)))="",INDIRECT(CONCATENATE("'2018-11'!L",TEXT(MATCH($C29,'2018-11'!$C$2:$C$100,0)+1,0)))="",AND(INDIRECT(CONCATENATE("'2018-12'!L",TEXT(MATCH($C29,'2018-12'!$C$2:$C$100,0)+1,0)))="",INDIRECT(CONCATENATE("'2018-11'!L",TEXT(MATCH($C29,'2018-11'!$C$2:$C$100,0)+1,0)))="")),"Н/Д",INDIRECT(CONCATENATE("'2018-12'!L",TEXT(MATCH($C29,'2018-12'!$C$2:$C$100,0)+1,0)))-INDIRECT(CONCATENATE("'2018-11'!L",TEXT(MATCH($C29,'2018-11'!$C$2:$C$100,0)+1,0))))</f>
        <v>1968943332.1299992</v>
      </c>
      <c r="M29" s="17">
        <f ca="1">IF(OR(INDIRECT(CONCATENATE("'2018-12'!M",TEXT(MATCH($C29,'2018-12'!$C$2:$C$100,0)+1,0)))="",INDIRECT(CONCATENATE("'2018-11'!M",TEXT(MATCH($C29,'2018-11'!$C$2:$C$100,0)+1,0)))="",AND(INDIRECT(CONCATENATE("'2018-12'!M",TEXT(MATCH($C29,'2018-12'!$C$2:$C$100,0)+1,0)))="",INDIRECT(CONCATENATE("'2018-11'!M",TEXT(MATCH($C29,'2018-11'!$C$2:$C$100,0)+1,0)))="")),"Н/Д",INDIRECT(CONCATENATE("'2018-12'!M",TEXT(MATCH($C29,'2018-12'!$C$2:$C$100,0)+1,0)))-INDIRECT(CONCATENATE("'2018-11'!M",TEXT(MATCH($C29,'2018-11'!$C$2:$C$100,0)+1,0))))</f>
        <v>4568363.3599999994</v>
      </c>
      <c r="N29" s="17">
        <f ca="1">IF(OR(INDIRECT(CONCATENATE("'2018-12'!N",TEXT(MATCH($C29,'2018-12'!$C$2:$C$100,0)+1,0)))="",INDIRECT(CONCATENATE("'2018-11'!N",TEXT(MATCH($C29,'2018-11'!$C$2:$C$100,0)+1,0)))="",AND(INDIRECT(CONCATENATE("'2018-12'!N",TEXT(MATCH($C29,'2018-12'!$C$2:$C$100,0)+1,0)))="",INDIRECT(CONCATENATE("'2018-11'!N",TEXT(MATCH($C29,'2018-11'!$C$2:$C$100,0)+1,0)))="")),"Н/Д",INDIRECT(CONCATENATE("'2018-12'!N",TEXT(MATCH($C29,'2018-12'!$C$2:$C$100,0)+1,0)))-INDIRECT(CONCATENATE("'2018-11'!NE",TEXT(MATCH($C29,'2018-11'!$C$2:$C$100,0)+1,0))))</f>
        <v>381906314.58999997</v>
      </c>
      <c r="O29" s="17">
        <f ca="1">IF(OR(INDIRECT(CONCATENATE("'2018-12'!O",TEXT(MATCH($C29,'2018-12'!$C$2:$C$100,0)+1,0)))="",INDIRECT(CONCATENATE("'2018-11'!O",TEXT(MATCH($C29,'2018-11'!$C$2:$C$100,0)+1,0)))="",AND(INDIRECT(CONCATENATE("'2018-12'!O",TEXT(MATCH($C29,'2018-12'!$C$2:$C$100,0)+1,0)))="",INDIRECT(CONCATENATE("'2018-11'!O",TEXT(MATCH($C29,'2018-11'!$C$2:$C$100,0)+1,0)))="")),"Н/Д",INDIRECT(CONCATENATE("'2018-12'!O",TEXT(MATCH($C29,'2018-12'!$C$2:$C$100,0)+1,0)))-INDIRECT(CONCATENATE("'2018-11'!O",TEXT(MATCH($C29,'2018-11'!$C$2:$C$100,0)+1,0))))</f>
        <v>10203.779999999999</v>
      </c>
      <c r="P29" s="17">
        <f ca="1">IF(OR(INDIRECT(CONCATENATE("'2018-12'!P",TEXT(MATCH($C29,'2018-12'!$C$2:$C$100,0)+1,0)))="",INDIRECT(CONCATENATE("'2018-11'!P",TEXT(MATCH($C29,'2018-11'!$C$2:$C$100,0)+1,0)))="",AND(INDIRECT(CONCATENATE("'2018-12'!P",TEXT(MATCH($C29,'2018-12'!$C$2:$C$100,0)+1,0)))="",INDIRECT(CONCATENATE("'2018-11'!P",TEXT(MATCH($C29,'2018-11'!$C$2:$C$100,0)+1,0)))="")),"Н/Д",INDIRECT(CONCATENATE("'2018-12'!P",TEXT(MATCH($C29,'2018-12'!$C$2:$C$100,0)+1,0)))-INDIRECT(CONCATENATE("'2018-11'!P",TEXT(MATCH($C29,'2018-11'!$C$2:$C$100,0)+1,0))))</f>
        <v>133079022.95000005</v>
      </c>
      <c r="Q29" s="17">
        <f ca="1">IF(OR(INDIRECT(CONCATENATE("'2018-12'!Q",TEXT(MATCH($C29,'2018-12'!$C$2:$C$100,0)+1,0)))="",INDIRECT(CONCATENATE("'2018-11'!Q",TEXT(MATCH($C29,'2018-11'!$C$2:$C$100,0)+1,0)))="",AND(INDIRECT(CONCATENATE("'2018-12'!Q",TEXT(MATCH($C29,'2018-12'!$C$2:$C$100,0)+1,0)))="",INDIRECT(CONCATENATE("'2018-11'!Q",TEXT(MATCH($C29,'2018-11'!$C$2:$C$100,0)+1,0)))="")),"Н/Д",INDIRECT(CONCATENATE("'2018-12'!Q",TEXT(MATCH($C29,'2018-12'!$C$2:$C$100,0)+1,0)))-INDIRECT(CONCATENATE("'2018-11'!Q",TEXT(MATCH($C29,'2018-11'!$C$2:$C$100,0)+1,0))))</f>
        <v>131874174.3599999</v>
      </c>
      <c r="R29" s="17">
        <f ca="1">IF(OR(INDIRECT(CONCATENATE("'2018-12'!R",TEXT(MATCH($C29,'2018-12'!$C$2:$C$100,0)+1,0)))="",INDIRECT(CONCATENATE("'2018-11'!R",TEXT(MATCH($C29,'2018-11'!$C$2:$C$100,0)+1,0)))="",AND(INDIRECT(CONCATENATE("'2018-12'!R",TEXT(MATCH($C29,'2018-12'!$C$2:$C$100,0)+1,0)))="",INDIRECT(CONCATENATE("'2018-11'!R",TEXT(MATCH($C29,'2018-11'!$C$2:$C$100,0)+1,0)))="")),"Н/Д",INDIRECT(CONCATENATE("'2018-12'!R",TEXT(MATCH($C29,'2018-12'!$C$2:$C$100,0)+1,0)))-INDIRECT(CONCATENATE("'2018-11'!R",TEXT(MATCH($C29,'2018-11'!$C$2:$C$100,0)+1,0))))</f>
        <v>67172971.949999928</v>
      </c>
      <c r="S29" s="17">
        <f ca="1">IF(OR(INDIRECT(CONCATENATE("'2018-12'!S",TEXT(MATCH($C29,'2018-12'!$C$2:$C$100,0)+1,0)))="",INDIRECT(CONCATENATE("'2018-11'!S",TEXT(MATCH($C29,'2018-11'!$C$2:$C$100,0)+1,0)))="",AND(INDIRECT(CONCATENATE("'2018-12'!S",TEXT(MATCH($C29,'2018-12'!$C$2:$C$100,0)+1,0)))="",INDIRECT(CONCATENATE("'2018-11'!S",TEXT(MATCH($C29,'2018-11'!$C$2:$C$100,0)+1,0)))="")),"Н/Д",INDIRECT(CONCATENATE("'2018-12'!S",TEXT(MATCH($C29,'2018-12'!$C$2:$C$100,0)+1,0)))-INDIRECT(CONCATENATE("'2018-11'!S",TEXT(MATCH($C29,'2018-11'!$C$2:$C$100,0)+1,0))))</f>
        <v>58337.789999999921</v>
      </c>
      <c r="T29" s="17">
        <f ca="1">IF(OR(INDIRECT(CONCATENATE("'2018-12'!T",TEXT(MATCH($C29,'2018-12'!$C$2:$C$100,0)+1,0)))="",INDIRECT(CONCATENATE("'2018-11'!T",TEXT(MATCH($C29,'2018-11'!$C$2:$C$100,0)+1,0)))="",AND(INDIRECT(CONCATENATE("'2018-12'!T",TEXT(MATCH($C29,'2018-12'!$C$2:$C$100,0)+1,0)))="",INDIRECT(CONCATENATE("'2018-11'!T",TEXT(MATCH($C29,'2018-11'!$C$2:$C$100,0)+1,0)))="")),"Н/Д",INDIRECT(CONCATENATE("'2018-12'!T",TEXT(MATCH($C29,'2018-12'!$C$2:$C$100,0)+1,0)))-INDIRECT(CONCATENATE("'2018-11'!T",TEXT(MATCH($C29,'2018-11'!$C$2:$C$100,0)+1,0))))</f>
        <v>102719002.18000007</v>
      </c>
      <c r="U29" s="17">
        <f ca="1">IF(OR(INDIRECT(CONCATENATE("'2018-12'!U",TEXT(MATCH($C29,'2018-12'!$C$2:$C$100,0)+1,0)))="",INDIRECT(CONCATENATE("'2018-11'!U",TEXT(MATCH($C29,'2018-11'!$C$2:$C$100,0)+1,0)))="",AND(INDIRECT(CONCATENATE("'2018-12'!U",TEXT(MATCH($C29,'2018-12'!$C$2:$C$100,0)+1,0)))="",INDIRECT(CONCATENATE("'2018-11'!U",TEXT(MATCH($C29,'2018-11'!$C$2:$C$100,0)+1,0)))="")),"Н/Д",INDIRECT(CONCATENATE("'2018-12'!U",TEXT(MATCH($C29,'2018-12'!$C$2:$C$100,0)+1,0)))-INDIRECT(CONCATENATE("'2018-11'!U",TEXT(MATCH($C29,'2018-11'!$C$2:$C$100,0)+1,0))))</f>
        <v>7700997.0199999958</v>
      </c>
      <c r="V29" s="17">
        <f ca="1">IF(OR(INDIRECT(CONCATENATE("'2018-12'!V",TEXT(MATCH($C29,'2018-12'!$C$2:$C$100,0)+1,0)))="",INDIRECT(CONCATENATE("'2018-11'!V",TEXT(MATCH($C29,'2018-11'!$C$2:$C$100,0)+1,0)))="",AND(INDIRECT(CONCATENATE("'2018-12'!V",TEXT(MATCH($C29,'2018-12'!$C$2:$C$100,0)+1,0)))="",INDIRECT(CONCATENATE("'2018-11'!V",TEXT(MATCH($C29,'2018-11'!$C$2:$C$100,0)+1,0)))="")),"Н/Д",INDIRECT(CONCATENATE("'2018-12'!V",TEXT(MATCH($C29,'2018-12'!$C$2:$C$100,0)+1,0)))-INDIRECT(CONCATENATE("'2018-11'!V",TEXT(MATCH($C29,'2018-11'!$C$2:$C$100,0)+1,0))))</f>
        <v>844572394.34999943</v>
      </c>
      <c r="W29" s="17">
        <f ca="1">IF(OR(INDIRECT(CONCATENATE("'2018-12'!W",TEXT(MATCH($C29,'2018-12'!$C$2:$C$100,0)+1,0)))="",INDIRECT(CONCATENATE("'2018-11'!W",TEXT(MATCH($C29,'2018-11'!$C$2:$C$100,0)+1,0)))="",AND(INDIRECT(CONCATENATE("'2018-12'!W",TEXT(MATCH($C29,'2018-12'!$C$2:$C$100,0)+1,0)))="",INDIRECT(CONCATENATE("'2018-11'!W",TEXT(MATCH($C29,'2018-11'!$C$2:$C$100,0)+1,0)))="")),"Н/Д",INDIRECT(CONCATENATE("'2018-12'!W",TEXT(MATCH($C29,'2018-12'!$C$2:$C$100,0)+1,0)))-INDIRECT(CONCATENATE("'2018-11'!W",TEXT(MATCH($C29,'2018-11'!$C$2:$C$100,0)+1,0))))</f>
        <v>21905472319.200012</v>
      </c>
    </row>
    <row r="30" spans="1:23" x14ac:dyDescent="0.25">
      <c r="A30" s="2" t="s">
        <v>49</v>
      </c>
      <c r="B30" s="2" t="s">
        <v>52</v>
      </c>
      <c r="C30" s="15">
        <v>27000000</v>
      </c>
      <c r="D30" s="2" t="s">
        <v>215</v>
      </c>
      <c r="E30" s="17">
        <f ca="1">IF(OR(INDIRECT(CONCATENATE("'2018-12'!E",TEXT(MATCH($C30,'2018-12'!$C$2:$C$100,0)+1,0)))="",INDIRECT(CONCATENATE("'2018-11'!E",TEXT(MATCH($C30,'2018-11'!$C$2:$C$100,0)+1,0)))="",AND(INDIRECT(CONCATENATE("'2018-12'!E",TEXT(MATCH($C30,'2018-12'!$C$2:$C$100,0)+1,0)))="",INDIRECT(CONCATENATE("'2018-11'!E",TEXT(MATCH($C30,'2018-11'!$C$2:$C$100,0)+1,0)))="")),"Н/Д",INDIRECT(CONCATENATE("'2018-12'!E",TEXT(MATCH($C30,'2018-12'!$C$2:$C$100,0)+1,0)))-INDIRECT(CONCATENATE("'2018-11'!E",TEXT(MATCH($C30,'2018-11'!$C$2:$C$100,0)+1,0))))</f>
        <v>7783686188.8300018</v>
      </c>
      <c r="F30" s="17">
        <f ca="1">IF(OR(INDIRECT(CONCATENATE("'2018-12'!F",TEXT(MATCH($C30,'2018-12'!$C$2:$C$100,0)+1,0)))="",INDIRECT(CONCATENATE("'2018-11'!F",TEXT(MATCH($C30,'2018-11'!$C$2:$C$100,0)+1,0)))="",AND(INDIRECT(CONCATENATE("'2018-12'!F",TEXT(MATCH($C30,'2018-12'!$C$2:$C$100,0)+1,0)))="",INDIRECT(CONCATENATE("'2018-11'!F",TEXT(MATCH($C30,'2018-11'!$C$2:$C$100,0)+1,0)))="")),"Н/Д",INDIRECT(CONCATENATE("'2018-12'!F",TEXT(MATCH($C30,'2018-12'!$C$2:$C$100,0)+1,0)))-INDIRECT(CONCATENATE("'2018-11'!F",TEXT(MATCH($C30,'2018-11'!$C$2:$C$100,0)+1,0))))</f>
        <v>3722059196.7900009</v>
      </c>
      <c r="G30" s="17">
        <f ca="1">IF(OR(INDIRECT(CONCATENATE("'2018-12'!G",TEXT(MATCH($C30,'2018-12'!$C$2:$C$100,0)+1,0)))="",INDIRECT(CONCATENATE("'2018-11'!G",TEXT(MATCH($C30,'2018-11'!$C$2:$C$100,0)+1,0)))="",AND(INDIRECT(CONCATENATE("'2018-12'!G",TEXT(MATCH($C30,'2018-12'!$C$2:$C$100,0)+1,0)))="",INDIRECT(CONCATENATE("'2018-11'!G",TEXT(MATCH($C30,'2018-11'!$C$2:$C$100,0)+1,0)))="")),"Н/Д",INDIRECT(CONCATENATE("'2018-12'!G",TEXT(MATCH($C30,'2018-12'!$C$2:$C$100,0)+1,0)))-INDIRECT(CONCATENATE("'2018-11'!G",TEXT(MATCH($C30,'2018-11'!$C$2:$C$100,0)+1,0))))</f>
        <v>603107528.2300005</v>
      </c>
      <c r="H30" s="17">
        <f ca="1">IF(OR(INDIRECT(CONCATENATE("'2018-12'!H",TEXT(MATCH($C30,'2018-12'!$C$2:$C$100,0)+1,0)))="",INDIRECT(CONCATENATE("'2018-11'!H",TEXT(MATCH($C30,'2018-11'!$C$2:$C$100,0)+1,0)))="",AND(INDIRECT(CONCATENATE("'2018-12'!H",TEXT(MATCH($C30,'2018-12'!$C$2:$C$100,0)+1,0)))="",INDIRECT(CONCATENATE("'2018-11'!H",TEXT(MATCH($C30,'2018-11'!$C$2:$C$100,0)+1,0)))="")),"Н/Д",INDIRECT(CONCATENATE("'2018-12'!H",TEXT(MATCH($C30,'2018-12'!$C$2:$C$100,0)+1,0)))-INDIRECT(CONCATENATE("'2018-11'!H",TEXT(MATCH($C30,'2018-11'!$C$2:$C$100,0)+1,0))))</f>
        <v>1751808259.9099998</v>
      </c>
      <c r="I30" s="17">
        <f ca="1">IF(OR(INDIRECT(CONCATENATE("'2018-12'!I",TEXT(MATCH($C30,'2018-12'!$C$2:$C$100,0)+1,0)))="",INDIRECT(CONCATENATE("'2018-11'!I",TEXT(MATCH($C30,'2018-11'!$C$2:$C$100,0)+1,0)))="",AND(INDIRECT(CONCATENATE("'2018-12'!I",TEXT(MATCH($C30,'2018-12'!$C$2:$C$100,0)+1,0)))="",INDIRECT(CONCATENATE("'2018-11'!I",TEXT(MATCH($C30,'2018-11'!$C$2:$C$100,0)+1,0)))="")),"Н/Д",INDIRECT(CONCATENATE("'2018-12'!I",TEXT(MATCH($C30,'2018-12'!$C$2:$C$100,0)+1,0)))-INDIRECT(CONCATENATE("'2018-11'!I",TEXT(MATCH($C30,'2018-11'!$C$2:$C$100,0)+1,0))))</f>
        <v>341061534.78000021</v>
      </c>
      <c r="J30" s="17" t="str">
        <f ca="1">IF(OR(INDIRECT(CONCATENATE("'2018-12'!J",TEXT(MATCH($C30,'2018-12'!$C$2:$C$100,0)+1,0)))="",INDIRECT(CONCATENATE("'2018-11'!J",TEXT(MATCH($C30,'2018-11'!$C$2:$C$100,0)+1,0)))="",AND(INDIRECT(CONCATENATE("'2018-12'!J",TEXT(MATCH($C30,'2018-12'!$C$2:$C$100,0)+1,0)))="",INDIRECT(CONCATENATE("'2018-11'!J",TEXT(MATCH($C30,'2018-11'!$C$2:$C$100,0)+1,0)))="")),"Н/Д",INDIRECT(CONCATENATE("'2018-12'!J",TEXT(MATCH($C30,'2018-12'!$C$2:$C$100,0)+1,0)))-INDIRECT(CONCATENATE("'2018-11'!J",TEXT(MATCH($C30,'2018-11'!$C$2:$C$100,0)+1,0))))</f>
        <v>Н/Д</v>
      </c>
      <c r="K30" s="17">
        <f ca="1">IF(OR(INDIRECT(CONCATENATE("'2018-12'!K",TEXT(MATCH($C30,'2018-12'!$C$2:$C$100,0)+1,0)))="",INDIRECT(CONCATENATE("'2018-11'!K",TEXT(MATCH($C30,'2018-11'!$C$2:$C$100,0)+1,0)))="",AND(INDIRECT(CONCATENATE("'2018-12'!K",TEXT(MATCH($C30,'2018-12'!$C$2:$C$100,0)+1,0)))="",INDIRECT(CONCATENATE("'2018-11'!K",TEXT(MATCH($C30,'2018-11'!$C$2:$C$100,0)+1,0)))="")),"Н/Д",INDIRECT(CONCATENATE("'2018-12'!K",TEXT(MATCH($C30,'2018-12'!$C$2:$C$100,0)+1,0)))-INDIRECT(CONCATENATE("'2018-11'!K",TEXT(MATCH($C30,'2018-11'!$C$2:$C$100,0)+1,0))))</f>
        <v>190613861.04999924</v>
      </c>
      <c r="L30" s="17">
        <f ca="1">IF(OR(INDIRECT(CONCATENATE("'2018-12'!L",TEXT(MATCH($C30,'2018-12'!$C$2:$C$100,0)+1,0)))="",INDIRECT(CONCATENATE("'2018-11'!L",TEXT(MATCH($C30,'2018-11'!$C$2:$C$100,0)+1,0)))="",AND(INDIRECT(CONCATENATE("'2018-12'!L",TEXT(MATCH($C30,'2018-12'!$C$2:$C$100,0)+1,0)))="",INDIRECT(CONCATENATE("'2018-11'!L",TEXT(MATCH($C30,'2018-11'!$C$2:$C$100,0)+1,0)))="")),"Н/Д",INDIRECT(CONCATENATE("'2018-12'!L",TEXT(MATCH($C30,'2018-12'!$C$2:$C$100,0)+1,0)))-INDIRECT(CONCATENATE("'2018-11'!L",TEXT(MATCH($C30,'2018-11'!$C$2:$C$100,0)+1,0))))</f>
        <v>593838514.90999985</v>
      </c>
      <c r="M30" s="17">
        <f ca="1">IF(OR(INDIRECT(CONCATENATE("'2018-12'!M",TEXT(MATCH($C30,'2018-12'!$C$2:$C$100,0)+1,0)))="",INDIRECT(CONCATENATE("'2018-11'!M",TEXT(MATCH($C30,'2018-11'!$C$2:$C$100,0)+1,0)))="",AND(INDIRECT(CONCATENATE("'2018-12'!M",TEXT(MATCH($C30,'2018-12'!$C$2:$C$100,0)+1,0)))="",INDIRECT(CONCATENATE("'2018-11'!M",TEXT(MATCH($C30,'2018-11'!$C$2:$C$100,0)+1,0)))="")),"Н/Д",INDIRECT(CONCATENATE("'2018-12'!M",TEXT(MATCH($C30,'2018-12'!$C$2:$C$100,0)+1,0)))-INDIRECT(CONCATENATE("'2018-11'!M",TEXT(MATCH($C30,'2018-11'!$C$2:$C$100,0)+1,0))))</f>
        <v>18917232.799999982</v>
      </c>
      <c r="N30" s="17">
        <f ca="1">IF(OR(INDIRECT(CONCATENATE("'2018-12'!N",TEXT(MATCH($C30,'2018-12'!$C$2:$C$100,0)+1,0)))="",INDIRECT(CONCATENATE("'2018-11'!N",TEXT(MATCH($C30,'2018-11'!$C$2:$C$100,0)+1,0)))="",AND(INDIRECT(CONCATENATE("'2018-12'!N",TEXT(MATCH($C30,'2018-12'!$C$2:$C$100,0)+1,0)))="",INDIRECT(CONCATENATE("'2018-11'!N",TEXT(MATCH($C30,'2018-11'!$C$2:$C$100,0)+1,0)))="")),"Н/Д",INDIRECT(CONCATENATE("'2018-12'!N",TEXT(MATCH($C30,'2018-12'!$C$2:$C$100,0)+1,0)))-INDIRECT(CONCATENATE("'2018-11'!NE",TEXT(MATCH($C30,'2018-11'!$C$2:$C$100,0)+1,0))))</f>
        <v>364124790.13999999</v>
      </c>
      <c r="O30" s="17">
        <f ca="1">IF(OR(INDIRECT(CONCATENATE("'2018-12'!O",TEXT(MATCH($C30,'2018-12'!$C$2:$C$100,0)+1,0)))="",INDIRECT(CONCATENATE("'2018-11'!O",TEXT(MATCH($C30,'2018-11'!$C$2:$C$100,0)+1,0)))="",AND(INDIRECT(CONCATENATE("'2018-12'!O",TEXT(MATCH($C30,'2018-12'!$C$2:$C$100,0)+1,0)))="",INDIRECT(CONCATENATE("'2018-11'!O",TEXT(MATCH($C30,'2018-11'!$C$2:$C$100,0)+1,0)))="")),"Н/Д",INDIRECT(CONCATENATE("'2018-12'!O",TEXT(MATCH($C30,'2018-12'!$C$2:$C$100,0)+1,0)))-INDIRECT(CONCATENATE("'2018-11'!O",TEXT(MATCH($C30,'2018-11'!$C$2:$C$100,0)+1,0))))</f>
        <v>6508.8600000000151</v>
      </c>
      <c r="P30" s="17">
        <f ca="1">IF(OR(INDIRECT(CONCATENATE("'2018-12'!P",TEXT(MATCH($C30,'2018-12'!$C$2:$C$100,0)+1,0)))="",INDIRECT(CONCATENATE("'2018-11'!P",TEXT(MATCH($C30,'2018-11'!$C$2:$C$100,0)+1,0)))="",AND(INDIRECT(CONCATENATE("'2018-12'!P",TEXT(MATCH($C30,'2018-12'!$C$2:$C$100,0)+1,0)))="",INDIRECT(CONCATENATE("'2018-11'!P",TEXT(MATCH($C30,'2018-11'!$C$2:$C$100,0)+1,0)))="")),"Н/Д",INDIRECT(CONCATENATE("'2018-12'!P",TEXT(MATCH($C30,'2018-12'!$C$2:$C$100,0)+1,0)))-INDIRECT(CONCATENATE("'2018-11'!P",TEXT(MATCH($C30,'2018-11'!$C$2:$C$100,0)+1,0))))</f>
        <v>64116106.660000086</v>
      </c>
      <c r="Q30" s="17">
        <f ca="1">IF(OR(INDIRECT(CONCATENATE("'2018-12'!Q",TEXT(MATCH($C30,'2018-12'!$C$2:$C$100,0)+1,0)))="",INDIRECT(CONCATENATE("'2018-11'!Q",TEXT(MATCH($C30,'2018-11'!$C$2:$C$100,0)+1,0)))="",AND(INDIRECT(CONCATENATE("'2018-12'!Q",TEXT(MATCH($C30,'2018-12'!$C$2:$C$100,0)+1,0)))="",INDIRECT(CONCATENATE("'2018-11'!Q",TEXT(MATCH($C30,'2018-11'!$C$2:$C$100,0)+1,0)))="")),"Н/Д",INDIRECT(CONCATENATE("'2018-12'!Q",TEXT(MATCH($C30,'2018-12'!$C$2:$C$100,0)+1,0)))-INDIRECT(CONCATENATE("'2018-11'!Q",TEXT(MATCH($C30,'2018-11'!$C$2:$C$100,0)+1,0))))</f>
        <v>5412123.799999997</v>
      </c>
      <c r="R30" s="17">
        <f ca="1">IF(OR(INDIRECT(CONCATENATE("'2018-12'!R",TEXT(MATCH($C30,'2018-12'!$C$2:$C$100,0)+1,0)))="",INDIRECT(CONCATENATE("'2018-11'!R",TEXT(MATCH($C30,'2018-11'!$C$2:$C$100,0)+1,0)))="",AND(INDIRECT(CONCATENATE("'2018-12'!R",TEXT(MATCH($C30,'2018-12'!$C$2:$C$100,0)+1,0)))="",INDIRECT(CONCATENATE("'2018-11'!R",TEXT(MATCH($C30,'2018-11'!$C$2:$C$100,0)+1,0)))="")),"Н/Д",INDIRECT(CONCATENATE("'2018-12'!R",TEXT(MATCH($C30,'2018-12'!$C$2:$C$100,0)+1,0)))-INDIRECT(CONCATENATE("'2018-11'!R",TEXT(MATCH($C30,'2018-11'!$C$2:$C$100,0)+1,0))))</f>
        <v>42887439.439999998</v>
      </c>
      <c r="S30" s="17">
        <f ca="1">IF(OR(INDIRECT(CONCATENATE("'2018-12'!S",TEXT(MATCH($C30,'2018-12'!$C$2:$C$100,0)+1,0)))="",INDIRECT(CONCATENATE("'2018-11'!S",TEXT(MATCH($C30,'2018-11'!$C$2:$C$100,0)+1,0)))="",AND(INDIRECT(CONCATENATE("'2018-12'!S",TEXT(MATCH($C30,'2018-12'!$C$2:$C$100,0)+1,0)))="",INDIRECT(CONCATENATE("'2018-11'!S",TEXT(MATCH($C30,'2018-11'!$C$2:$C$100,0)+1,0)))="")),"Н/Д",INDIRECT(CONCATENATE("'2018-12'!S",TEXT(MATCH($C30,'2018-12'!$C$2:$C$100,0)+1,0)))-INDIRECT(CONCATENATE("'2018-11'!S",TEXT(MATCH($C30,'2018-11'!$C$2:$C$100,0)+1,0))))</f>
        <v>10778717.989999995</v>
      </c>
      <c r="T30" s="17">
        <f ca="1">IF(OR(INDIRECT(CONCATENATE("'2018-12'!T",TEXT(MATCH($C30,'2018-12'!$C$2:$C$100,0)+1,0)))="",INDIRECT(CONCATENATE("'2018-11'!T",TEXT(MATCH($C30,'2018-11'!$C$2:$C$100,0)+1,0)))="",AND(INDIRECT(CONCATENATE("'2018-12'!T",TEXT(MATCH($C30,'2018-12'!$C$2:$C$100,0)+1,0)))="",INDIRECT(CONCATENATE("'2018-11'!T",TEXT(MATCH($C30,'2018-11'!$C$2:$C$100,0)+1,0)))="")),"Н/Д",INDIRECT(CONCATENATE("'2018-12'!T",TEXT(MATCH($C30,'2018-12'!$C$2:$C$100,0)+1,0)))-INDIRECT(CONCATENATE("'2018-11'!T",TEXT(MATCH($C30,'2018-11'!$C$2:$C$100,0)+1,0))))</f>
        <v>41538627.430000007</v>
      </c>
      <c r="U30" s="17">
        <f ca="1">IF(OR(INDIRECT(CONCATENATE("'2018-12'!U",TEXT(MATCH($C30,'2018-12'!$C$2:$C$100,0)+1,0)))="",INDIRECT(CONCATENATE("'2018-11'!U",TEXT(MATCH($C30,'2018-11'!$C$2:$C$100,0)+1,0)))="",AND(INDIRECT(CONCATENATE("'2018-12'!U",TEXT(MATCH($C30,'2018-12'!$C$2:$C$100,0)+1,0)))="",INDIRECT(CONCATENATE("'2018-11'!U",TEXT(MATCH($C30,'2018-11'!$C$2:$C$100,0)+1,0)))="")),"Н/Д",INDIRECT(CONCATENATE("'2018-12'!U",TEXT(MATCH($C30,'2018-12'!$C$2:$C$100,0)+1,0)))-INDIRECT(CONCATENATE("'2018-11'!U",TEXT(MATCH($C30,'2018-11'!$C$2:$C$100,0)+1,0))))</f>
        <v>100265.77000001073</v>
      </c>
      <c r="V30" s="17">
        <f ca="1">IF(OR(INDIRECT(CONCATENATE("'2018-12'!V",TEXT(MATCH($C30,'2018-12'!$C$2:$C$100,0)+1,0)))="",INDIRECT(CONCATENATE("'2018-11'!V",TEXT(MATCH($C30,'2018-11'!$C$2:$C$100,0)+1,0)))="",AND(INDIRECT(CONCATENATE("'2018-12'!V",TEXT(MATCH($C30,'2018-12'!$C$2:$C$100,0)+1,0)))="",INDIRECT(CONCATENATE("'2018-11'!V",TEXT(MATCH($C30,'2018-11'!$C$2:$C$100,0)+1,0)))="")),"Н/Д",INDIRECT(CONCATENATE("'2018-12'!V",TEXT(MATCH($C30,'2018-12'!$C$2:$C$100,0)+1,0)))-INDIRECT(CONCATENATE("'2018-11'!V",TEXT(MATCH($C30,'2018-11'!$C$2:$C$100,0)+1,0))))</f>
        <v>4061626992.0400009</v>
      </c>
      <c r="W30" s="17">
        <f ca="1">IF(OR(INDIRECT(CONCATENATE("'2018-12'!W",TEXT(MATCH($C30,'2018-12'!$C$2:$C$100,0)+1,0)))="",INDIRECT(CONCATENATE("'2018-11'!W",TEXT(MATCH($C30,'2018-11'!$C$2:$C$100,0)+1,0)))="",AND(INDIRECT(CONCATENATE("'2018-12'!W",TEXT(MATCH($C30,'2018-12'!$C$2:$C$100,0)+1,0)))="",INDIRECT(CONCATENATE("'2018-11'!W",TEXT(MATCH($C30,'2018-11'!$C$2:$C$100,0)+1,0)))="")),"Н/Д",INDIRECT(CONCATENATE("'2018-12'!W",TEXT(MATCH($C30,'2018-12'!$C$2:$C$100,0)+1,0)))-INDIRECT(CONCATENATE("'2018-11'!W",TEXT(MATCH($C30,'2018-11'!$C$2:$C$100,0)+1,0))))</f>
        <v>19267450085.300018</v>
      </c>
    </row>
    <row r="31" spans="1:23" x14ac:dyDescent="0.25">
      <c r="A31" s="2" t="s">
        <v>49</v>
      </c>
      <c r="B31" s="2" t="s">
        <v>53</v>
      </c>
      <c r="C31" s="15">
        <v>41000000</v>
      </c>
      <c r="D31" s="2" t="s">
        <v>215</v>
      </c>
      <c r="E31" s="17">
        <f ca="1">IF(OR(INDIRECT(CONCATENATE("'2018-12'!E",TEXT(MATCH($C31,'2018-12'!$C$2:$C$100,0)+1,0)))="",INDIRECT(CONCATENATE("'2018-11'!E",TEXT(MATCH($C31,'2018-11'!$C$2:$C$100,0)+1,0)))="",AND(INDIRECT(CONCATENATE("'2018-12'!E",TEXT(MATCH($C31,'2018-12'!$C$2:$C$100,0)+1,0)))="",INDIRECT(CONCATENATE("'2018-11'!E",TEXT(MATCH($C31,'2018-11'!$C$2:$C$100,0)+1,0)))="")),"Н/Д",INDIRECT(CONCATENATE("'2018-12'!E",TEXT(MATCH($C31,'2018-12'!$C$2:$C$100,0)+1,0)))-INDIRECT(CONCATENATE("'2018-11'!E",TEXT(MATCH($C31,'2018-11'!$C$2:$C$100,0)+1,0))))</f>
        <v>12202340625.869995</v>
      </c>
      <c r="F31" s="17">
        <f ca="1">IF(OR(INDIRECT(CONCATENATE("'2018-12'!F",TEXT(MATCH($C31,'2018-12'!$C$2:$C$100,0)+1,0)))="",INDIRECT(CONCATENATE("'2018-11'!F",TEXT(MATCH($C31,'2018-11'!$C$2:$C$100,0)+1,0)))="",AND(INDIRECT(CONCATENATE("'2018-12'!F",TEXT(MATCH($C31,'2018-12'!$C$2:$C$100,0)+1,0)))="",INDIRECT(CONCATENATE("'2018-11'!F",TEXT(MATCH($C31,'2018-11'!$C$2:$C$100,0)+1,0)))="")),"Н/Д",INDIRECT(CONCATENATE("'2018-12'!F",TEXT(MATCH($C31,'2018-12'!$C$2:$C$100,0)+1,0)))-INDIRECT(CONCATENATE("'2018-11'!F",TEXT(MATCH($C31,'2018-11'!$C$2:$C$100,0)+1,0))))</f>
        <v>11422758816.019989</v>
      </c>
      <c r="G31" s="17">
        <f ca="1">IF(OR(INDIRECT(CONCATENATE("'2018-12'!G",TEXT(MATCH($C31,'2018-12'!$C$2:$C$100,0)+1,0)))="",INDIRECT(CONCATENATE("'2018-11'!G",TEXT(MATCH($C31,'2018-11'!$C$2:$C$100,0)+1,0)))="",AND(INDIRECT(CONCATENATE("'2018-12'!G",TEXT(MATCH($C31,'2018-12'!$C$2:$C$100,0)+1,0)))="",INDIRECT(CONCATENATE("'2018-11'!G",TEXT(MATCH($C31,'2018-11'!$C$2:$C$100,0)+1,0)))="")),"Н/Д",INDIRECT(CONCATENATE("'2018-12'!G",TEXT(MATCH($C31,'2018-12'!$C$2:$C$100,0)+1,0)))-INDIRECT(CONCATENATE("'2018-11'!G",TEXT(MATCH($C31,'2018-11'!$C$2:$C$100,0)+1,0))))</f>
        <v>2995484498.0599976</v>
      </c>
      <c r="H31" s="17">
        <f ca="1">IF(OR(INDIRECT(CONCATENATE("'2018-12'!H",TEXT(MATCH($C31,'2018-12'!$C$2:$C$100,0)+1,0)))="",INDIRECT(CONCATENATE("'2018-11'!H",TEXT(MATCH($C31,'2018-11'!$C$2:$C$100,0)+1,0)))="",AND(INDIRECT(CONCATENATE("'2018-12'!H",TEXT(MATCH($C31,'2018-12'!$C$2:$C$100,0)+1,0)))="",INDIRECT(CONCATENATE("'2018-11'!H",TEXT(MATCH($C31,'2018-11'!$C$2:$C$100,0)+1,0)))="")),"Н/Д",INDIRECT(CONCATENATE("'2018-12'!H",TEXT(MATCH($C31,'2018-12'!$C$2:$C$100,0)+1,0)))-INDIRECT(CONCATENATE("'2018-11'!H",TEXT(MATCH($C31,'2018-11'!$C$2:$C$100,0)+1,0))))</f>
        <v>3582821746.420002</v>
      </c>
      <c r="I31" s="17">
        <f ca="1">IF(OR(INDIRECT(CONCATENATE("'2018-12'!I",TEXT(MATCH($C31,'2018-12'!$C$2:$C$100,0)+1,0)))="",INDIRECT(CONCATENATE("'2018-11'!I",TEXT(MATCH($C31,'2018-11'!$C$2:$C$100,0)+1,0)))="",AND(INDIRECT(CONCATENATE("'2018-12'!I",TEXT(MATCH($C31,'2018-12'!$C$2:$C$100,0)+1,0)))="",INDIRECT(CONCATENATE("'2018-11'!I",TEXT(MATCH($C31,'2018-11'!$C$2:$C$100,0)+1,0)))="")),"Н/Д",INDIRECT(CONCATENATE("'2018-12'!I",TEXT(MATCH($C31,'2018-12'!$C$2:$C$100,0)+1,0)))-INDIRECT(CONCATENATE("'2018-11'!I",TEXT(MATCH($C31,'2018-11'!$C$2:$C$100,0)+1,0))))</f>
        <v>722655362.27000046</v>
      </c>
      <c r="J31" s="17" t="str">
        <f ca="1">IF(OR(INDIRECT(CONCATENATE("'2018-12'!J",TEXT(MATCH($C31,'2018-12'!$C$2:$C$100,0)+1,0)))="",INDIRECT(CONCATENATE("'2018-11'!J",TEXT(MATCH($C31,'2018-11'!$C$2:$C$100,0)+1,0)))="",AND(INDIRECT(CONCATENATE("'2018-12'!J",TEXT(MATCH($C31,'2018-12'!$C$2:$C$100,0)+1,0)))="",INDIRECT(CONCATENATE("'2018-11'!J",TEXT(MATCH($C31,'2018-11'!$C$2:$C$100,0)+1,0)))="")),"Н/Д",INDIRECT(CONCATENATE("'2018-12'!J",TEXT(MATCH($C31,'2018-12'!$C$2:$C$100,0)+1,0)))-INDIRECT(CONCATENATE("'2018-11'!J",TEXT(MATCH($C31,'2018-11'!$C$2:$C$100,0)+1,0))))</f>
        <v>Н/Д</v>
      </c>
      <c r="K31" s="17">
        <f ca="1">IF(OR(INDIRECT(CONCATENATE("'2018-12'!K",TEXT(MATCH($C31,'2018-12'!$C$2:$C$100,0)+1,0)))="",INDIRECT(CONCATENATE("'2018-11'!K",TEXT(MATCH($C31,'2018-11'!$C$2:$C$100,0)+1,0)))="",AND(INDIRECT(CONCATENATE("'2018-12'!K",TEXT(MATCH($C31,'2018-12'!$C$2:$C$100,0)+1,0)))="",INDIRECT(CONCATENATE("'2018-11'!K",TEXT(MATCH($C31,'2018-11'!$C$2:$C$100,0)+1,0)))="")),"Н/Д",INDIRECT(CONCATENATE("'2018-12'!K",TEXT(MATCH($C31,'2018-12'!$C$2:$C$100,0)+1,0)))-INDIRECT(CONCATENATE("'2018-11'!K",TEXT(MATCH($C31,'2018-11'!$C$2:$C$100,0)+1,0))))</f>
        <v>94202333.980000019</v>
      </c>
      <c r="L31" s="17">
        <f ca="1">IF(OR(INDIRECT(CONCATENATE("'2018-12'!L",TEXT(MATCH($C31,'2018-12'!$C$2:$C$100,0)+1,0)))="",INDIRECT(CONCATENATE("'2018-11'!L",TEXT(MATCH($C31,'2018-11'!$C$2:$C$100,0)+1,0)))="",AND(INDIRECT(CONCATENATE("'2018-12'!L",TEXT(MATCH($C31,'2018-12'!$C$2:$C$100,0)+1,0)))="",INDIRECT(CONCATENATE("'2018-11'!L",TEXT(MATCH($C31,'2018-11'!$C$2:$C$100,0)+1,0)))="")),"Н/Д",INDIRECT(CONCATENATE("'2018-12'!L",TEXT(MATCH($C31,'2018-12'!$C$2:$C$100,0)+1,0)))-INDIRECT(CONCATENATE("'2018-11'!L",TEXT(MATCH($C31,'2018-11'!$C$2:$C$100,0)+1,0))))</f>
        <v>2807412158.9700012</v>
      </c>
      <c r="M31" s="17">
        <f ca="1">IF(OR(INDIRECT(CONCATENATE("'2018-12'!M",TEXT(MATCH($C31,'2018-12'!$C$2:$C$100,0)+1,0)))="",INDIRECT(CONCATENATE("'2018-11'!M",TEXT(MATCH($C31,'2018-11'!$C$2:$C$100,0)+1,0)))="",AND(INDIRECT(CONCATENATE("'2018-12'!M",TEXT(MATCH($C31,'2018-12'!$C$2:$C$100,0)+1,0)))="",INDIRECT(CONCATENATE("'2018-11'!M",TEXT(MATCH($C31,'2018-11'!$C$2:$C$100,0)+1,0)))="")),"Н/Д",INDIRECT(CONCATENATE("'2018-12'!M",TEXT(MATCH($C31,'2018-12'!$C$2:$C$100,0)+1,0)))-INDIRECT(CONCATENATE("'2018-11'!M",TEXT(MATCH($C31,'2018-11'!$C$2:$C$100,0)+1,0))))</f>
        <v>43629970.810000002</v>
      </c>
      <c r="N31" s="17">
        <f ca="1">IF(OR(INDIRECT(CONCATENATE("'2018-12'!N",TEXT(MATCH($C31,'2018-12'!$C$2:$C$100,0)+1,0)))="",INDIRECT(CONCATENATE("'2018-11'!N",TEXT(MATCH($C31,'2018-11'!$C$2:$C$100,0)+1,0)))="",AND(INDIRECT(CONCATENATE("'2018-12'!N",TEXT(MATCH($C31,'2018-12'!$C$2:$C$100,0)+1,0)))="",INDIRECT(CONCATENATE("'2018-11'!N",TEXT(MATCH($C31,'2018-11'!$C$2:$C$100,0)+1,0)))="")),"Н/Д",INDIRECT(CONCATENATE("'2018-12'!N",TEXT(MATCH($C31,'2018-12'!$C$2:$C$100,0)+1,0)))-INDIRECT(CONCATENATE("'2018-11'!NE",TEXT(MATCH($C31,'2018-11'!$C$2:$C$100,0)+1,0))))</f>
        <v>690290674.27999997</v>
      </c>
      <c r="O31" s="17">
        <f ca="1">IF(OR(INDIRECT(CONCATENATE("'2018-12'!O",TEXT(MATCH($C31,'2018-12'!$C$2:$C$100,0)+1,0)))="",INDIRECT(CONCATENATE("'2018-11'!O",TEXT(MATCH($C31,'2018-11'!$C$2:$C$100,0)+1,0)))="",AND(INDIRECT(CONCATENATE("'2018-12'!O",TEXT(MATCH($C31,'2018-12'!$C$2:$C$100,0)+1,0)))="",INDIRECT(CONCATENATE("'2018-11'!O",TEXT(MATCH($C31,'2018-11'!$C$2:$C$100,0)+1,0)))="")),"Н/Д",INDIRECT(CONCATENATE("'2018-12'!O",TEXT(MATCH($C31,'2018-12'!$C$2:$C$100,0)+1,0)))-INDIRECT(CONCATENATE("'2018-11'!O",TEXT(MATCH($C31,'2018-11'!$C$2:$C$100,0)+1,0))))</f>
        <v>8302.4199999999983</v>
      </c>
      <c r="P31" s="17">
        <f ca="1">IF(OR(INDIRECT(CONCATENATE("'2018-12'!P",TEXT(MATCH($C31,'2018-12'!$C$2:$C$100,0)+1,0)))="",INDIRECT(CONCATENATE("'2018-11'!P",TEXT(MATCH($C31,'2018-11'!$C$2:$C$100,0)+1,0)))="",AND(INDIRECT(CONCATENATE("'2018-12'!P",TEXT(MATCH($C31,'2018-12'!$C$2:$C$100,0)+1,0)))="",INDIRECT(CONCATENATE("'2018-11'!P",TEXT(MATCH($C31,'2018-11'!$C$2:$C$100,0)+1,0)))="")),"Н/Д",INDIRECT(CONCATENATE("'2018-12'!P",TEXT(MATCH($C31,'2018-12'!$C$2:$C$100,0)+1,0)))-INDIRECT(CONCATENATE("'2018-11'!P",TEXT(MATCH($C31,'2018-11'!$C$2:$C$100,0)+1,0))))</f>
        <v>712195424.11999989</v>
      </c>
      <c r="Q31" s="17">
        <f ca="1">IF(OR(INDIRECT(CONCATENATE("'2018-12'!Q",TEXT(MATCH($C31,'2018-12'!$C$2:$C$100,0)+1,0)))="",INDIRECT(CONCATENATE("'2018-11'!Q",TEXT(MATCH($C31,'2018-11'!$C$2:$C$100,0)+1,0)))="",AND(INDIRECT(CONCATENATE("'2018-12'!Q",TEXT(MATCH($C31,'2018-12'!$C$2:$C$100,0)+1,0)))="",INDIRECT(CONCATENATE("'2018-11'!Q",TEXT(MATCH($C31,'2018-11'!$C$2:$C$100,0)+1,0)))="")),"Н/Д",INDIRECT(CONCATENATE("'2018-12'!Q",TEXT(MATCH($C31,'2018-12'!$C$2:$C$100,0)+1,0)))-INDIRECT(CONCATENATE("'2018-11'!Q",TEXT(MATCH($C31,'2018-11'!$C$2:$C$100,0)+1,0))))</f>
        <v>29511509.199999928</v>
      </c>
      <c r="R31" s="17">
        <f ca="1">IF(OR(INDIRECT(CONCATENATE("'2018-12'!R",TEXT(MATCH($C31,'2018-12'!$C$2:$C$100,0)+1,0)))="",INDIRECT(CONCATENATE("'2018-11'!R",TEXT(MATCH($C31,'2018-11'!$C$2:$C$100,0)+1,0)))="",AND(INDIRECT(CONCATENATE("'2018-12'!R",TEXT(MATCH($C31,'2018-12'!$C$2:$C$100,0)+1,0)))="",INDIRECT(CONCATENATE("'2018-11'!R",TEXT(MATCH($C31,'2018-11'!$C$2:$C$100,0)+1,0)))="")),"Н/Д",INDIRECT(CONCATENATE("'2018-12'!R",TEXT(MATCH($C31,'2018-12'!$C$2:$C$100,0)+1,0)))-INDIRECT(CONCATENATE("'2018-11'!R",TEXT(MATCH($C31,'2018-11'!$C$2:$C$100,0)+1,0))))</f>
        <v>169404351.71000004</v>
      </c>
      <c r="S31" s="17">
        <f ca="1">IF(OR(INDIRECT(CONCATENATE("'2018-12'!S",TEXT(MATCH($C31,'2018-12'!$C$2:$C$100,0)+1,0)))="",INDIRECT(CONCATENATE("'2018-11'!S",TEXT(MATCH($C31,'2018-11'!$C$2:$C$100,0)+1,0)))="",AND(INDIRECT(CONCATENATE("'2018-12'!S",TEXT(MATCH($C31,'2018-12'!$C$2:$C$100,0)+1,0)))="",INDIRECT(CONCATENATE("'2018-11'!S",TEXT(MATCH($C31,'2018-11'!$C$2:$C$100,0)+1,0)))="")),"Н/Д",INDIRECT(CONCATENATE("'2018-12'!S",TEXT(MATCH($C31,'2018-12'!$C$2:$C$100,0)+1,0)))-INDIRECT(CONCATENATE("'2018-11'!S",TEXT(MATCH($C31,'2018-11'!$C$2:$C$100,0)+1,0))))</f>
        <v>697899.20000000112</v>
      </c>
      <c r="T31" s="17">
        <f ca="1">IF(OR(INDIRECT(CONCATENATE("'2018-12'!T",TEXT(MATCH($C31,'2018-12'!$C$2:$C$100,0)+1,0)))="",INDIRECT(CONCATENATE("'2018-11'!T",TEXT(MATCH($C31,'2018-11'!$C$2:$C$100,0)+1,0)))="",AND(INDIRECT(CONCATENATE("'2018-12'!T",TEXT(MATCH($C31,'2018-12'!$C$2:$C$100,0)+1,0)))="",INDIRECT(CONCATENATE("'2018-11'!T",TEXT(MATCH($C31,'2018-11'!$C$2:$C$100,0)+1,0)))="")),"Н/Д",INDIRECT(CONCATENATE("'2018-12'!T",TEXT(MATCH($C31,'2018-12'!$C$2:$C$100,0)+1,0)))-INDIRECT(CONCATENATE("'2018-11'!T",TEXT(MATCH($C31,'2018-11'!$C$2:$C$100,0)+1,0))))</f>
        <v>73799790.799999952</v>
      </c>
      <c r="U31" s="17">
        <f ca="1">IF(OR(INDIRECT(CONCATENATE("'2018-12'!U",TEXT(MATCH($C31,'2018-12'!$C$2:$C$100,0)+1,0)))="",INDIRECT(CONCATENATE("'2018-11'!U",TEXT(MATCH($C31,'2018-11'!$C$2:$C$100,0)+1,0)))="",AND(INDIRECT(CONCATENATE("'2018-12'!U",TEXT(MATCH($C31,'2018-12'!$C$2:$C$100,0)+1,0)))="",INDIRECT(CONCATENATE("'2018-11'!U",TEXT(MATCH($C31,'2018-11'!$C$2:$C$100,0)+1,0)))="")),"Н/Д",INDIRECT(CONCATENATE("'2018-12'!U",TEXT(MATCH($C31,'2018-12'!$C$2:$C$100,0)+1,0)))-INDIRECT(CONCATENATE("'2018-11'!U",TEXT(MATCH($C31,'2018-11'!$C$2:$C$100,0)+1,0))))</f>
        <v>47528711.819999993</v>
      </c>
      <c r="V31" s="17">
        <f ca="1">IF(OR(INDIRECT(CONCATENATE("'2018-12'!V",TEXT(MATCH($C31,'2018-12'!$C$2:$C$100,0)+1,0)))="",INDIRECT(CONCATENATE("'2018-11'!V",TEXT(MATCH($C31,'2018-11'!$C$2:$C$100,0)+1,0)))="",AND(INDIRECT(CONCATENATE("'2018-12'!V",TEXT(MATCH($C31,'2018-12'!$C$2:$C$100,0)+1,0)))="",INDIRECT(CONCATENATE("'2018-11'!V",TEXT(MATCH($C31,'2018-11'!$C$2:$C$100,0)+1,0)))="")),"Н/Д",INDIRECT(CONCATENATE("'2018-12'!V",TEXT(MATCH($C31,'2018-12'!$C$2:$C$100,0)+1,0)))-INDIRECT(CONCATENATE("'2018-11'!V",TEXT(MATCH($C31,'2018-11'!$C$2:$C$100,0)+1,0))))</f>
        <v>779581809.84999943</v>
      </c>
      <c r="W31" s="17">
        <f ca="1">IF(OR(INDIRECT(CONCATENATE("'2018-12'!W",TEXT(MATCH($C31,'2018-12'!$C$2:$C$100,0)+1,0)))="",INDIRECT(CONCATENATE("'2018-11'!W",TEXT(MATCH($C31,'2018-11'!$C$2:$C$100,0)+1,0)))="",AND(INDIRECT(CONCATENATE("'2018-12'!W",TEXT(MATCH($C31,'2018-12'!$C$2:$C$100,0)+1,0)))="",INDIRECT(CONCATENATE("'2018-11'!W",TEXT(MATCH($C31,'2018-11'!$C$2:$C$100,0)+1,0)))="")),"Н/Д",INDIRECT(CONCATENATE("'2018-12'!W",TEXT(MATCH($C31,'2018-12'!$C$2:$C$100,0)+1,0)))-INDIRECT(CONCATENATE("'2018-11'!W",TEXT(MATCH($C31,'2018-11'!$C$2:$C$100,0)+1,0))))</f>
        <v>35753806943.809998</v>
      </c>
    </row>
    <row r="32" spans="1:23" x14ac:dyDescent="0.25">
      <c r="A32" s="2" t="s">
        <v>49</v>
      </c>
      <c r="B32" s="2" t="s">
        <v>54</v>
      </c>
      <c r="C32" s="15">
        <v>47000000</v>
      </c>
      <c r="D32" s="2" t="s">
        <v>215</v>
      </c>
      <c r="E32" s="17">
        <f ca="1">IF(OR(INDIRECT(CONCATENATE("'2018-12'!E",TEXT(MATCH($C32,'2018-12'!$C$2:$C$100,0)+1,0)))="",INDIRECT(CONCATENATE("'2018-11'!E",TEXT(MATCH($C32,'2018-11'!$C$2:$C$100,0)+1,0)))="",AND(INDIRECT(CONCATENATE("'2018-12'!E",TEXT(MATCH($C32,'2018-12'!$C$2:$C$100,0)+1,0)))="",INDIRECT(CONCATENATE("'2018-11'!E",TEXT(MATCH($C32,'2018-11'!$C$2:$C$100,0)+1,0)))="")),"Н/Д",INDIRECT(CONCATENATE("'2018-12'!E",TEXT(MATCH($C32,'2018-12'!$C$2:$C$100,0)+1,0)))-INDIRECT(CONCATENATE("'2018-11'!E",TEXT(MATCH($C32,'2018-11'!$C$2:$C$100,0)+1,0))))</f>
        <v>6802896067.5499954</v>
      </c>
      <c r="F32" s="17">
        <f ca="1">IF(OR(INDIRECT(CONCATENATE("'2018-12'!F",TEXT(MATCH($C32,'2018-12'!$C$2:$C$100,0)+1,0)))="",INDIRECT(CONCATENATE("'2018-11'!F",TEXT(MATCH($C32,'2018-11'!$C$2:$C$100,0)+1,0)))="",AND(INDIRECT(CONCATENATE("'2018-12'!F",TEXT(MATCH($C32,'2018-12'!$C$2:$C$100,0)+1,0)))="",INDIRECT(CONCATENATE("'2018-11'!F",TEXT(MATCH($C32,'2018-11'!$C$2:$C$100,0)+1,0)))="")),"Н/Д",INDIRECT(CONCATENATE("'2018-12'!F",TEXT(MATCH($C32,'2018-12'!$C$2:$C$100,0)+1,0)))-INDIRECT(CONCATENATE("'2018-11'!F",TEXT(MATCH($C32,'2018-11'!$C$2:$C$100,0)+1,0))))</f>
        <v>6206722774.1200027</v>
      </c>
      <c r="G32" s="17">
        <f ca="1">IF(OR(INDIRECT(CONCATENATE("'2018-12'!G",TEXT(MATCH($C32,'2018-12'!$C$2:$C$100,0)+1,0)))="",INDIRECT(CONCATENATE("'2018-11'!G",TEXT(MATCH($C32,'2018-11'!$C$2:$C$100,0)+1,0)))="",AND(INDIRECT(CONCATENATE("'2018-12'!G",TEXT(MATCH($C32,'2018-12'!$C$2:$C$100,0)+1,0)))="",INDIRECT(CONCATENATE("'2018-11'!G",TEXT(MATCH($C32,'2018-11'!$C$2:$C$100,0)+1,0)))="")),"Н/Д",INDIRECT(CONCATENATE("'2018-12'!G",TEXT(MATCH($C32,'2018-12'!$C$2:$C$100,0)+1,0)))-INDIRECT(CONCATENATE("'2018-11'!G",TEXT(MATCH($C32,'2018-11'!$C$2:$C$100,0)+1,0))))</f>
        <v>2058986525.6199989</v>
      </c>
      <c r="H32" s="17">
        <f ca="1">IF(OR(INDIRECT(CONCATENATE("'2018-12'!H",TEXT(MATCH($C32,'2018-12'!$C$2:$C$100,0)+1,0)))="",INDIRECT(CONCATENATE("'2018-11'!H",TEXT(MATCH($C32,'2018-11'!$C$2:$C$100,0)+1,0)))="",AND(INDIRECT(CONCATENATE("'2018-12'!H",TEXT(MATCH($C32,'2018-12'!$C$2:$C$100,0)+1,0)))="",INDIRECT(CONCATENATE("'2018-11'!H",TEXT(MATCH($C32,'2018-11'!$C$2:$C$100,0)+1,0)))="")),"Н/Д",INDIRECT(CONCATENATE("'2018-12'!H",TEXT(MATCH($C32,'2018-12'!$C$2:$C$100,0)+1,0)))-INDIRECT(CONCATENATE("'2018-11'!H",TEXT(MATCH($C32,'2018-11'!$C$2:$C$100,0)+1,0))))</f>
        <v>2618540519.6800003</v>
      </c>
      <c r="I32" s="17">
        <f ca="1">IF(OR(INDIRECT(CONCATENATE("'2018-12'!I",TEXT(MATCH($C32,'2018-12'!$C$2:$C$100,0)+1,0)))="",INDIRECT(CONCATENATE("'2018-11'!I",TEXT(MATCH($C32,'2018-11'!$C$2:$C$100,0)+1,0)))="",AND(INDIRECT(CONCATENATE("'2018-12'!I",TEXT(MATCH($C32,'2018-12'!$C$2:$C$100,0)+1,0)))="",INDIRECT(CONCATENATE("'2018-11'!I",TEXT(MATCH($C32,'2018-11'!$C$2:$C$100,0)+1,0)))="")),"Н/Д",INDIRECT(CONCATENATE("'2018-12'!I",TEXT(MATCH($C32,'2018-12'!$C$2:$C$100,0)+1,0)))-INDIRECT(CONCATENATE("'2018-11'!I",TEXT(MATCH($C32,'2018-11'!$C$2:$C$100,0)+1,0))))</f>
        <v>163129896.05999994</v>
      </c>
      <c r="J32" s="17" t="str">
        <f ca="1">IF(OR(INDIRECT(CONCATENATE("'2018-12'!J",TEXT(MATCH($C32,'2018-12'!$C$2:$C$100,0)+1,0)))="",INDIRECT(CONCATENATE("'2018-11'!J",TEXT(MATCH($C32,'2018-11'!$C$2:$C$100,0)+1,0)))="",AND(INDIRECT(CONCATENATE("'2018-12'!J",TEXT(MATCH($C32,'2018-12'!$C$2:$C$100,0)+1,0)))="",INDIRECT(CONCATENATE("'2018-11'!J",TEXT(MATCH($C32,'2018-11'!$C$2:$C$100,0)+1,0)))="")),"Н/Д",INDIRECT(CONCATENATE("'2018-12'!J",TEXT(MATCH($C32,'2018-12'!$C$2:$C$100,0)+1,0)))-INDIRECT(CONCATENATE("'2018-11'!J",TEXT(MATCH($C32,'2018-11'!$C$2:$C$100,0)+1,0))))</f>
        <v>Н/Д</v>
      </c>
      <c r="K32" s="17">
        <f ca="1">IF(OR(INDIRECT(CONCATENATE("'2018-12'!K",TEXT(MATCH($C32,'2018-12'!$C$2:$C$100,0)+1,0)))="",INDIRECT(CONCATENATE("'2018-11'!K",TEXT(MATCH($C32,'2018-11'!$C$2:$C$100,0)+1,0)))="",AND(INDIRECT(CONCATENATE("'2018-12'!K",TEXT(MATCH($C32,'2018-12'!$C$2:$C$100,0)+1,0)))="",INDIRECT(CONCATENATE("'2018-11'!K",TEXT(MATCH($C32,'2018-11'!$C$2:$C$100,0)+1,0)))="")),"Н/Д",INDIRECT(CONCATENATE("'2018-12'!K",TEXT(MATCH($C32,'2018-12'!$C$2:$C$100,0)+1,0)))-INDIRECT(CONCATENATE("'2018-11'!K",TEXT(MATCH($C32,'2018-11'!$C$2:$C$100,0)+1,0))))</f>
        <v>143487747.34000015</v>
      </c>
      <c r="L32" s="17">
        <f ca="1">IF(OR(INDIRECT(CONCATENATE("'2018-12'!L",TEXT(MATCH($C32,'2018-12'!$C$2:$C$100,0)+1,0)))="",INDIRECT(CONCATENATE("'2018-11'!L",TEXT(MATCH($C32,'2018-11'!$C$2:$C$100,0)+1,0)))="",AND(INDIRECT(CONCATENATE("'2018-12'!L",TEXT(MATCH($C32,'2018-12'!$C$2:$C$100,0)+1,0)))="",INDIRECT(CONCATENATE("'2018-11'!L",TEXT(MATCH($C32,'2018-11'!$C$2:$C$100,0)+1,0)))="")),"Н/Д",INDIRECT(CONCATENATE("'2018-12'!L",TEXT(MATCH($C32,'2018-12'!$C$2:$C$100,0)+1,0)))-INDIRECT(CONCATENATE("'2018-11'!L",TEXT(MATCH($C32,'2018-11'!$C$2:$C$100,0)+1,0))))</f>
        <v>675764830.2300005</v>
      </c>
      <c r="M32" s="17">
        <f ca="1">IF(OR(INDIRECT(CONCATENATE("'2018-12'!M",TEXT(MATCH($C32,'2018-12'!$C$2:$C$100,0)+1,0)))="",INDIRECT(CONCATENATE("'2018-11'!M",TEXT(MATCH($C32,'2018-11'!$C$2:$C$100,0)+1,0)))="",AND(INDIRECT(CONCATENATE("'2018-12'!M",TEXT(MATCH($C32,'2018-12'!$C$2:$C$100,0)+1,0)))="",INDIRECT(CONCATENATE("'2018-11'!M",TEXT(MATCH($C32,'2018-11'!$C$2:$C$100,0)+1,0)))="")),"Н/Д",INDIRECT(CONCATENATE("'2018-12'!M",TEXT(MATCH($C32,'2018-12'!$C$2:$C$100,0)+1,0)))-INDIRECT(CONCATENATE("'2018-11'!M",TEXT(MATCH($C32,'2018-11'!$C$2:$C$100,0)+1,0))))</f>
        <v>179730661.28999996</v>
      </c>
      <c r="N32" s="17">
        <f ca="1">IF(OR(INDIRECT(CONCATENATE("'2018-12'!N",TEXT(MATCH($C32,'2018-12'!$C$2:$C$100,0)+1,0)))="",INDIRECT(CONCATENATE("'2018-11'!N",TEXT(MATCH($C32,'2018-11'!$C$2:$C$100,0)+1,0)))="",AND(INDIRECT(CONCATENATE("'2018-12'!N",TEXT(MATCH($C32,'2018-12'!$C$2:$C$100,0)+1,0)))="",INDIRECT(CONCATENATE("'2018-11'!N",TEXT(MATCH($C32,'2018-11'!$C$2:$C$100,0)+1,0)))="")),"Н/Д",INDIRECT(CONCATENATE("'2018-12'!N",TEXT(MATCH($C32,'2018-12'!$C$2:$C$100,0)+1,0)))-INDIRECT(CONCATENATE("'2018-11'!NE",TEXT(MATCH($C32,'2018-11'!$C$2:$C$100,0)+1,0))))</f>
        <v>254307906.74000001</v>
      </c>
      <c r="O32" s="17">
        <f ca="1">IF(OR(INDIRECT(CONCATENATE("'2018-12'!O",TEXT(MATCH($C32,'2018-12'!$C$2:$C$100,0)+1,0)))="",INDIRECT(CONCATENATE("'2018-11'!O",TEXT(MATCH($C32,'2018-11'!$C$2:$C$100,0)+1,0)))="",AND(INDIRECT(CONCATENATE("'2018-12'!O",TEXT(MATCH($C32,'2018-12'!$C$2:$C$100,0)+1,0)))="",INDIRECT(CONCATENATE("'2018-11'!O",TEXT(MATCH($C32,'2018-11'!$C$2:$C$100,0)+1,0)))="")),"Н/Д",INDIRECT(CONCATENATE("'2018-12'!O",TEXT(MATCH($C32,'2018-12'!$C$2:$C$100,0)+1,0)))-INDIRECT(CONCATENATE("'2018-11'!O",TEXT(MATCH($C32,'2018-11'!$C$2:$C$100,0)+1,0))))</f>
        <v>0</v>
      </c>
      <c r="P32" s="17">
        <f ca="1">IF(OR(INDIRECT(CONCATENATE("'2018-12'!P",TEXT(MATCH($C32,'2018-12'!$C$2:$C$100,0)+1,0)))="",INDIRECT(CONCATENATE("'2018-11'!P",TEXT(MATCH($C32,'2018-11'!$C$2:$C$100,0)+1,0)))="",AND(INDIRECT(CONCATENATE("'2018-12'!P",TEXT(MATCH($C32,'2018-12'!$C$2:$C$100,0)+1,0)))="",INDIRECT(CONCATENATE("'2018-11'!P",TEXT(MATCH($C32,'2018-11'!$C$2:$C$100,0)+1,0)))="")),"Н/Д",INDIRECT(CONCATENATE("'2018-12'!P",TEXT(MATCH($C32,'2018-12'!$C$2:$C$100,0)+1,0)))-INDIRECT(CONCATENATE("'2018-11'!P",TEXT(MATCH($C32,'2018-11'!$C$2:$C$100,0)+1,0))))</f>
        <v>264052008.25999999</v>
      </c>
      <c r="Q32" s="17">
        <f ca="1">IF(OR(INDIRECT(CONCATENATE("'2018-12'!Q",TEXT(MATCH($C32,'2018-12'!$C$2:$C$100,0)+1,0)))="",INDIRECT(CONCATENATE("'2018-11'!Q",TEXT(MATCH($C32,'2018-11'!$C$2:$C$100,0)+1,0)))="",AND(INDIRECT(CONCATENATE("'2018-12'!Q",TEXT(MATCH($C32,'2018-12'!$C$2:$C$100,0)+1,0)))="",INDIRECT(CONCATENATE("'2018-11'!Q",TEXT(MATCH($C32,'2018-11'!$C$2:$C$100,0)+1,0)))="")),"Н/Д",INDIRECT(CONCATENATE("'2018-12'!Q",TEXT(MATCH($C32,'2018-12'!$C$2:$C$100,0)+1,0)))-INDIRECT(CONCATENATE("'2018-11'!Q",TEXT(MATCH($C32,'2018-11'!$C$2:$C$100,0)+1,0))))</f>
        <v>8003019.1400000155</v>
      </c>
      <c r="R32" s="17">
        <f ca="1">IF(OR(INDIRECT(CONCATENATE("'2018-12'!R",TEXT(MATCH($C32,'2018-12'!$C$2:$C$100,0)+1,0)))="",INDIRECT(CONCATENATE("'2018-11'!R",TEXT(MATCH($C32,'2018-11'!$C$2:$C$100,0)+1,0)))="",AND(INDIRECT(CONCATENATE("'2018-12'!R",TEXT(MATCH($C32,'2018-12'!$C$2:$C$100,0)+1,0)))="",INDIRECT(CONCATENATE("'2018-11'!R",TEXT(MATCH($C32,'2018-11'!$C$2:$C$100,0)+1,0)))="")),"Н/Д",INDIRECT(CONCATENATE("'2018-12'!R",TEXT(MATCH($C32,'2018-12'!$C$2:$C$100,0)+1,0)))-INDIRECT(CONCATENATE("'2018-11'!R",TEXT(MATCH($C32,'2018-11'!$C$2:$C$100,0)+1,0))))</f>
        <v>27120995.289999962</v>
      </c>
      <c r="S32" s="17">
        <f ca="1">IF(OR(INDIRECT(CONCATENATE("'2018-12'!S",TEXT(MATCH($C32,'2018-12'!$C$2:$C$100,0)+1,0)))="",INDIRECT(CONCATENATE("'2018-11'!S",TEXT(MATCH($C32,'2018-11'!$C$2:$C$100,0)+1,0)))="",AND(INDIRECT(CONCATENATE("'2018-12'!S",TEXT(MATCH($C32,'2018-12'!$C$2:$C$100,0)+1,0)))="",INDIRECT(CONCATENATE("'2018-11'!S",TEXT(MATCH($C32,'2018-11'!$C$2:$C$100,0)+1,0)))="")),"Н/Д",INDIRECT(CONCATENATE("'2018-12'!S",TEXT(MATCH($C32,'2018-12'!$C$2:$C$100,0)+1,0)))-INDIRECT(CONCATENATE("'2018-11'!S",TEXT(MATCH($C32,'2018-11'!$C$2:$C$100,0)+1,0))))</f>
        <v>112410</v>
      </c>
      <c r="T32" s="17">
        <f ca="1">IF(OR(INDIRECT(CONCATENATE("'2018-12'!T",TEXT(MATCH($C32,'2018-12'!$C$2:$C$100,0)+1,0)))="",INDIRECT(CONCATENATE("'2018-11'!T",TEXT(MATCH($C32,'2018-11'!$C$2:$C$100,0)+1,0)))="",AND(INDIRECT(CONCATENATE("'2018-12'!T",TEXT(MATCH($C32,'2018-12'!$C$2:$C$100,0)+1,0)))="",INDIRECT(CONCATENATE("'2018-11'!T",TEXT(MATCH($C32,'2018-11'!$C$2:$C$100,0)+1,0)))="")),"Н/Д",INDIRECT(CONCATENATE("'2018-12'!T",TEXT(MATCH($C32,'2018-12'!$C$2:$C$100,0)+1,0)))-INDIRECT(CONCATENATE("'2018-11'!T",TEXT(MATCH($C32,'2018-11'!$C$2:$C$100,0)+1,0))))</f>
        <v>34038383.75</v>
      </c>
      <c r="U32" s="17">
        <f ca="1">IF(OR(INDIRECT(CONCATENATE("'2018-12'!U",TEXT(MATCH($C32,'2018-12'!$C$2:$C$100,0)+1,0)))="",INDIRECT(CONCATENATE("'2018-11'!U",TEXT(MATCH($C32,'2018-11'!$C$2:$C$100,0)+1,0)))="",AND(INDIRECT(CONCATENATE("'2018-12'!U",TEXT(MATCH($C32,'2018-12'!$C$2:$C$100,0)+1,0)))="",INDIRECT(CONCATENATE("'2018-11'!U",TEXT(MATCH($C32,'2018-11'!$C$2:$C$100,0)+1,0)))="")),"Н/Д",INDIRECT(CONCATENATE("'2018-12'!U",TEXT(MATCH($C32,'2018-12'!$C$2:$C$100,0)+1,0)))-INDIRECT(CONCATENATE("'2018-11'!U",TEXT(MATCH($C32,'2018-11'!$C$2:$C$100,0)+1,0))))</f>
        <v>55673.219999998808</v>
      </c>
      <c r="V32" s="17">
        <f ca="1">IF(OR(INDIRECT(CONCATENATE("'2018-12'!V",TEXT(MATCH($C32,'2018-12'!$C$2:$C$100,0)+1,0)))="",INDIRECT(CONCATENATE("'2018-11'!V",TEXT(MATCH($C32,'2018-11'!$C$2:$C$100,0)+1,0)))="",AND(INDIRECT(CONCATENATE("'2018-12'!V",TEXT(MATCH($C32,'2018-12'!$C$2:$C$100,0)+1,0)))="",INDIRECT(CONCATENATE("'2018-11'!V",TEXT(MATCH($C32,'2018-11'!$C$2:$C$100,0)+1,0)))="")),"Н/Д",INDIRECT(CONCATENATE("'2018-12'!V",TEXT(MATCH($C32,'2018-12'!$C$2:$C$100,0)+1,0)))-INDIRECT(CONCATENATE("'2018-11'!V",TEXT(MATCH($C32,'2018-11'!$C$2:$C$100,0)+1,0))))</f>
        <v>596173293.43000031</v>
      </c>
      <c r="W32" s="17">
        <f ca="1">IF(OR(INDIRECT(CONCATENATE("'2018-12'!W",TEXT(MATCH($C32,'2018-12'!$C$2:$C$100,0)+1,0)))="",INDIRECT(CONCATENATE("'2018-11'!W",TEXT(MATCH($C32,'2018-11'!$C$2:$C$100,0)+1,0)))="",AND(INDIRECT(CONCATENATE("'2018-12'!W",TEXT(MATCH($C32,'2018-12'!$C$2:$C$100,0)+1,0)))="",INDIRECT(CONCATENATE("'2018-11'!W",TEXT(MATCH($C32,'2018-11'!$C$2:$C$100,0)+1,0)))="")),"Н/Д",INDIRECT(CONCATENATE("'2018-12'!W",TEXT(MATCH($C32,'2018-12'!$C$2:$C$100,0)+1,0)))-INDIRECT(CONCATENATE("'2018-11'!W",TEXT(MATCH($C32,'2018-11'!$C$2:$C$100,0)+1,0))))</f>
        <v>19806852356.740021</v>
      </c>
    </row>
    <row r="33" spans="1:23" x14ac:dyDescent="0.25">
      <c r="A33" s="2" t="s">
        <v>49</v>
      </c>
      <c r="B33" s="2" t="s">
        <v>55</v>
      </c>
      <c r="C33" s="15">
        <v>11800000</v>
      </c>
      <c r="D33" s="2" t="s">
        <v>215</v>
      </c>
      <c r="E33" s="17">
        <f ca="1">IF(OR(INDIRECT(CONCATENATE("'2018-12'!E",TEXT(MATCH($C33,'2018-12'!$C$2:$C$100,0)+1,0)))="",INDIRECT(CONCATENATE("'2018-11'!E",TEXT(MATCH($C33,'2018-11'!$C$2:$C$100,0)+1,0)))="",AND(INDIRECT(CONCATENATE("'2018-12'!E",TEXT(MATCH($C33,'2018-12'!$C$2:$C$100,0)+1,0)))="",INDIRECT(CONCATENATE("'2018-11'!E",TEXT(MATCH($C33,'2018-11'!$C$2:$C$100,0)+1,0)))="")),"Н/Д",INDIRECT(CONCATENATE("'2018-12'!E",TEXT(MATCH($C33,'2018-12'!$C$2:$C$100,0)+1,0)))-INDIRECT(CONCATENATE("'2018-11'!E",TEXT(MATCH($C33,'2018-11'!$C$2:$C$100,0)+1,0))))</f>
        <v>3695498219.8699989</v>
      </c>
      <c r="F33" s="17">
        <f ca="1">IF(OR(INDIRECT(CONCATENATE("'2018-12'!F",TEXT(MATCH($C33,'2018-12'!$C$2:$C$100,0)+1,0)))="",INDIRECT(CONCATENATE("'2018-11'!F",TEXT(MATCH($C33,'2018-11'!$C$2:$C$100,0)+1,0)))="",AND(INDIRECT(CONCATENATE("'2018-12'!F",TEXT(MATCH($C33,'2018-12'!$C$2:$C$100,0)+1,0)))="",INDIRECT(CONCATENATE("'2018-11'!F",TEXT(MATCH($C33,'2018-11'!$C$2:$C$100,0)+1,0)))="")),"Н/Д",INDIRECT(CONCATENATE("'2018-12'!F",TEXT(MATCH($C33,'2018-12'!$C$2:$C$100,0)+1,0)))-INDIRECT(CONCATENATE("'2018-11'!F",TEXT(MATCH($C33,'2018-11'!$C$2:$C$100,0)+1,0))))</f>
        <v>3649180057.8600006</v>
      </c>
      <c r="G33" s="17">
        <f ca="1">IF(OR(INDIRECT(CONCATENATE("'2018-12'!G",TEXT(MATCH($C33,'2018-12'!$C$2:$C$100,0)+1,0)))="",INDIRECT(CONCATENATE("'2018-11'!G",TEXT(MATCH($C33,'2018-11'!$C$2:$C$100,0)+1,0)))="",AND(INDIRECT(CONCATENATE("'2018-12'!G",TEXT(MATCH($C33,'2018-12'!$C$2:$C$100,0)+1,0)))="",INDIRECT(CONCATENATE("'2018-11'!G",TEXT(MATCH($C33,'2018-11'!$C$2:$C$100,0)+1,0)))="")),"Н/Д",INDIRECT(CONCATENATE("'2018-12'!G",TEXT(MATCH($C33,'2018-12'!$C$2:$C$100,0)+1,0)))-INDIRECT(CONCATENATE("'2018-11'!G",TEXT(MATCH($C33,'2018-11'!$C$2:$C$100,0)+1,0))))</f>
        <v>612660991.94999981</v>
      </c>
      <c r="H33" s="17">
        <f ca="1">IF(OR(INDIRECT(CONCATENATE("'2018-12'!H",TEXT(MATCH($C33,'2018-12'!$C$2:$C$100,0)+1,0)))="",INDIRECT(CONCATENATE("'2018-11'!H",TEXT(MATCH($C33,'2018-11'!$C$2:$C$100,0)+1,0)))="",AND(INDIRECT(CONCATENATE("'2018-12'!H",TEXT(MATCH($C33,'2018-12'!$C$2:$C$100,0)+1,0)))="",INDIRECT(CONCATENATE("'2018-11'!H",TEXT(MATCH($C33,'2018-11'!$C$2:$C$100,0)+1,0)))="")),"Н/Д",INDIRECT(CONCATENATE("'2018-12'!H",TEXT(MATCH($C33,'2018-12'!$C$2:$C$100,0)+1,0)))-INDIRECT(CONCATENATE("'2018-11'!H",TEXT(MATCH($C33,'2018-11'!$C$2:$C$100,0)+1,0))))</f>
        <v>209524184.41000009</v>
      </c>
      <c r="I33" s="17">
        <f ca="1">IF(OR(INDIRECT(CONCATENATE("'2018-12'!I",TEXT(MATCH($C33,'2018-12'!$C$2:$C$100,0)+1,0)))="",INDIRECT(CONCATENATE("'2018-11'!I",TEXT(MATCH($C33,'2018-11'!$C$2:$C$100,0)+1,0)))="",AND(INDIRECT(CONCATENATE("'2018-12'!I",TEXT(MATCH($C33,'2018-12'!$C$2:$C$100,0)+1,0)))="",INDIRECT(CONCATENATE("'2018-11'!I",TEXT(MATCH($C33,'2018-11'!$C$2:$C$100,0)+1,0)))="")),"Н/Д",INDIRECT(CONCATENATE("'2018-12'!I",TEXT(MATCH($C33,'2018-12'!$C$2:$C$100,0)+1,0)))-INDIRECT(CONCATENATE("'2018-11'!I",TEXT(MATCH($C33,'2018-11'!$C$2:$C$100,0)+1,0))))</f>
        <v>11339731.069999993</v>
      </c>
      <c r="J33" s="17" t="str">
        <f ca="1">IF(OR(INDIRECT(CONCATENATE("'2018-12'!J",TEXT(MATCH($C33,'2018-12'!$C$2:$C$100,0)+1,0)))="",INDIRECT(CONCATENATE("'2018-11'!J",TEXT(MATCH($C33,'2018-11'!$C$2:$C$100,0)+1,0)))="",AND(INDIRECT(CONCATENATE("'2018-12'!J",TEXT(MATCH($C33,'2018-12'!$C$2:$C$100,0)+1,0)))="",INDIRECT(CONCATENATE("'2018-11'!J",TEXT(MATCH($C33,'2018-11'!$C$2:$C$100,0)+1,0)))="")),"Н/Д",INDIRECT(CONCATENATE("'2018-12'!J",TEXT(MATCH($C33,'2018-12'!$C$2:$C$100,0)+1,0)))-INDIRECT(CONCATENATE("'2018-11'!J",TEXT(MATCH($C33,'2018-11'!$C$2:$C$100,0)+1,0))))</f>
        <v>Н/Д</v>
      </c>
      <c r="K33" s="17">
        <f ca="1">IF(OR(INDIRECT(CONCATENATE("'2018-12'!K",TEXT(MATCH($C33,'2018-12'!$C$2:$C$100,0)+1,0)))="",INDIRECT(CONCATENATE("'2018-11'!K",TEXT(MATCH($C33,'2018-11'!$C$2:$C$100,0)+1,0)))="",AND(INDIRECT(CONCATENATE("'2018-12'!K",TEXT(MATCH($C33,'2018-12'!$C$2:$C$100,0)+1,0)))="",INDIRECT(CONCATENATE("'2018-11'!K",TEXT(MATCH($C33,'2018-11'!$C$2:$C$100,0)+1,0)))="")),"Н/Д",INDIRECT(CONCATENATE("'2018-12'!K",TEXT(MATCH($C33,'2018-12'!$C$2:$C$100,0)+1,0)))-INDIRECT(CONCATENATE("'2018-11'!K",TEXT(MATCH($C33,'2018-11'!$C$2:$C$100,0)+1,0))))</f>
        <v>6362021.2799999863</v>
      </c>
      <c r="L33" s="17">
        <f ca="1">IF(OR(INDIRECT(CONCATENATE("'2018-12'!L",TEXT(MATCH($C33,'2018-12'!$C$2:$C$100,0)+1,0)))="",INDIRECT(CONCATENATE("'2018-11'!L",TEXT(MATCH($C33,'2018-11'!$C$2:$C$100,0)+1,0)))="",AND(INDIRECT(CONCATENATE("'2018-12'!L",TEXT(MATCH($C33,'2018-12'!$C$2:$C$100,0)+1,0)))="",INDIRECT(CONCATENATE("'2018-11'!L",TEXT(MATCH($C33,'2018-11'!$C$2:$C$100,0)+1,0)))="")),"Н/Д",INDIRECT(CONCATENATE("'2018-12'!L",TEXT(MATCH($C33,'2018-12'!$C$2:$C$100,0)+1,0)))-INDIRECT(CONCATENATE("'2018-11'!L",TEXT(MATCH($C33,'2018-11'!$C$2:$C$100,0)+1,0))))</f>
        <v>26299054.179999352</v>
      </c>
      <c r="M33" s="17">
        <f ca="1">IF(OR(INDIRECT(CONCATENATE("'2018-12'!M",TEXT(MATCH($C33,'2018-12'!$C$2:$C$100,0)+1,0)))="",INDIRECT(CONCATENATE("'2018-11'!M",TEXT(MATCH($C33,'2018-11'!$C$2:$C$100,0)+1,0)))="",AND(INDIRECT(CONCATENATE("'2018-12'!M",TEXT(MATCH($C33,'2018-12'!$C$2:$C$100,0)+1,0)))="",INDIRECT(CONCATENATE("'2018-11'!M",TEXT(MATCH($C33,'2018-11'!$C$2:$C$100,0)+1,0)))="")),"Н/Д",INDIRECT(CONCATENATE("'2018-12'!M",TEXT(MATCH($C33,'2018-12'!$C$2:$C$100,0)+1,0)))-INDIRECT(CONCATENATE("'2018-11'!M",TEXT(MATCH($C33,'2018-11'!$C$2:$C$100,0)+1,0))))</f>
        <v>28699287.280000001</v>
      </c>
      <c r="N33" s="17">
        <f ca="1">IF(OR(INDIRECT(CONCATENATE("'2018-12'!N",TEXT(MATCH($C33,'2018-12'!$C$2:$C$100,0)+1,0)))="",INDIRECT(CONCATENATE("'2018-11'!N",TEXT(MATCH($C33,'2018-11'!$C$2:$C$100,0)+1,0)))="",AND(INDIRECT(CONCATENATE("'2018-12'!N",TEXT(MATCH($C33,'2018-12'!$C$2:$C$100,0)+1,0)))="",INDIRECT(CONCATENATE("'2018-11'!N",TEXT(MATCH($C33,'2018-11'!$C$2:$C$100,0)+1,0)))="")),"Н/Д",INDIRECT(CONCATENATE("'2018-12'!N",TEXT(MATCH($C33,'2018-12'!$C$2:$C$100,0)+1,0)))-INDIRECT(CONCATENATE("'2018-11'!NE",TEXT(MATCH($C33,'2018-11'!$C$2:$C$100,0)+1,0))))</f>
        <v>18349270.940000001</v>
      </c>
      <c r="O33" s="17">
        <f ca="1">IF(OR(INDIRECT(CONCATENATE("'2018-12'!O",TEXT(MATCH($C33,'2018-12'!$C$2:$C$100,0)+1,0)))="",INDIRECT(CONCATENATE("'2018-11'!O",TEXT(MATCH($C33,'2018-11'!$C$2:$C$100,0)+1,0)))="",AND(INDIRECT(CONCATENATE("'2018-12'!O",TEXT(MATCH($C33,'2018-12'!$C$2:$C$100,0)+1,0)))="",INDIRECT(CONCATENATE("'2018-11'!O",TEXT(MATCH($C33,'2018-11'!$C$2:$C$100,0)+1,0)))="")),"Н/Д",INDIRECT(CONCATENATE("'2018-12'!O",TEXT(MATCH($C33,'2018-12'!$C$2:$C$100,0)+1,0)))-INDIRECT(CONCATENATE("'2018-11'!O",TEXT(MATCH($C33,'2018-11'!$C$2:$C$100,0)+1,0))))</f>
        <v>0</v>
      </c>
      <c r="P33" s="17">
        <f ca="1">IF(OR(INDIRECT(CONCATENATE("'2018-12'!P",TEXT(MATCH($C33,'2018-12'!$C$2:$C$100,0)+1,0)))="",INDIRECT(CONCATENATE("'2018-11'!P",TEXT(MATCH($C33,'2018-11'!$C$2:$C$100,0)+1,0)))="",AND(INDIRECT(CONCATENATE("'2018-12'!P",TEXT(MATCH($C33,'2018-12'!$C$2:$C$100,0)+1,0)))="",INDIRECT(CONCATENATE("'2018-11'!P",TEXT(MATCH($C33,'2018-11'!$C$2:$C$100,0)+1,0)))="")),"Н/Д",INDIRECT(CONCATENATE("'2018-12'!P",TEXT(MATCH($C33,'2018-12'!$C$2:$C$100,0)+1,0)))-INDIRECT(CONCATENATE("'2018-11'!P",TEXT(MATCH($C33,'2018-11'!$C$2:$C$100,0)+1,0))))</f>
        <v>14963331.579999998</v>
      </c>
      <c r="Q33" s="17">
        <f ca="1">IF(OR(INDIRECT(CONCATENATE("'2018-12'!Q",TEXT(MATCH($C33,'2018-12'!$C$2:$C$100,0)+1,0)))="",INDIRECT(CONCATENATE("'2018-11'!Q",TEXT(MATCH($C33,'2018-11'!$C$2:$C$100,0)+1,0)))="",AND(INDIRECT(CONCATENATE("'2018-12'!Q",TEXT(MATCH($C33,'2018-12'!$C$2:$C$100,0)+1,0)))="",INDIRECT(CONCATENATE("'2018-11'!Q",TEXT(MATCH($C33,'2018-11'!$C$2:$C$100,0)+1,0)))="")),"Н/Д",INDIRECT(CONCATENATE("'2018-12'!Q",TEXT(MATCH($C33,'2018-12'!$C$2:$C$100,0)+1,0)))-INDIRECT(CONCATENATE("'2018-11'!Q",TEXT(MATCH($C33,'2018-11'!$C$2:$C$100,0)+1,0))))</f>
        <v>409837.81999999285</v>
      </c>
      <c r="R33" s="17">
        <f ca="1">IF(OR(INDIRECT(CONCATENATE("'2018-12'!R",TEXT(MATCH($C33,'2018-12'!$C$2:$C$100,0)+1,0)))="",INDIRECT(CONCATENATE("'2018-11'!R",TEXT(MATCH($C33,'2018-11'!$C$2:$C$100,0)+1,0)))="",AND(INDIRECT(CONCATENATE("'2018-12'!R",TEXT(MATCH($C33,'2018-12'!$C$2:$C$100,0)+1,0)))="",INDIRECT(CONCATENATE("'2018-11'!R",TEXT(MATCH($C33,'2018-11'!$C$2:$C$100,0)+1,0)))="")),"Н/Д",INDIRECT(CONCATENATE("'2018-12'!R",TEXT(MATCH($C33,'2018-12'!$C$2:$C$100,0)+1,0)))-INDIRECT(CONCATENATE("'2018-11'!R",TEXT(MATCH($C33,'2018-11'!$C$2:$C$100,0)+1,0))))</f>
        <v>2557458077.9299994</v>
      </c>
      <c r="S33" s="17">
        <f ca="1">IF(OR(INDIRECT(CONCATENATE("'2018-12'!S",TEXT(MATCH($C33,'2018-12'!$C$2:$C$100,0)+1,0)))="",INDIRECT(CONCATENATE("'2018-11'!S",TEXT(MATCH($C33,'2018-11'!$C$2:$C$100,0)+1,0)))="",AND(INDIRECT(CONCATENATE("'2018-12'!S",TEXT(MATCH($C33,'2018-12'!$C$2:$C$100,0)+1,0)))="",INDIRECT(CONCATENATE("'2018-11'!S",TEXT(MATCH($C33,'2018-11'!$C$2:$C$100,0)+1,0)))="")),"Н/Д",INDIRECT(CONCATENATE("'2018-12'!S",TEXT(MATCH($C33,'2018-12'!$C$2:$C$100,0)+1,0)))-INDIRECT(CONCATENATE("'2018-11'!S",TEXT(MATCH($C33,'2018-11'!$C$2:$C$100,0)+1,0))))</f>
        <v>1983448.379999999</v>
      </c>
      <c r="T33" s="17">
        <f ca="1">IF(OR(INDIRECT(CONCATENATE("'2018-12'!T",TEXT(MATCH($C33,'2018-12'!$C$2:$C$100,0)+1,0)))="",INDIRECT(CONCATENATE("'2018-11'!T",TEXT(MATCH($C33,'2018-11'!$C$2:$C$100,0)+1,0)))="",AND(INDIRECT(CONCATENATE("'2018-12'!T",TEXT(MATCH($C33,'2018-12'!$C$2:$C$100,0)+1,0)))="",INDIRECT(CONCATENATE("'2018-11'!T",TEXT(MATCH($C33,'2018-11'!$C$2:$C$100,0)+1,0)))="")),"Н/Д",INDIRECT(CONCATENATE("'2018-12'!T",TEXT(MATCH($C33,'2018-12'!$C$2:$C$100,0)+1,0)))-INDIRECT(CONCATENATE("'2018-11'!T",TEXT(MATCH($C33,'2018-11'!$C$2:$C$100,0)+1,0))))</f>
        <v>4876493.1999999881</v>
      </c>
      <c r="U33" s="17">
        <f ca="1">IF(OR(INDIRECT(CONCATENATE("'2018-12'!U",TEXT(MATCH($C33,'2018-12'!$C$2:$C$100,0)+1,0)))="",INDIRECT(CONCATENATE("'2018-11'!U",TEXT(MATCH($C33,'2018-11'!$C$2:$C$100,0)+1,0)))="",AND(INDIRECT(CONCATENATE("'2018-12'!U",TEXT(MATCH($C33,'2018-12'!$C$2:$C$100,0)+1,0)))="",INDIRECT(CONCATENATE("'2018-11'!U",TEXT(MATCH($C33,'2018-11'!$C$2:$C$100,0)+1,0)))="")),"Н/Д",INDIRECT(CONCATENATE("'2018-12'!U",TEXT(MATCH($C33,'2018-12'!$C$2:$C$100,0)+1,0)))-INDIRECT(CONCATENATE("'2018-11'!U",TEXT(MATCH($C33,'2018-11'!$C$2:$C$100,0)+1,0))))</f>
        <v>166970537.45000002</v>
      </c>
      <c r="V33" s="17">
        <f ca="1">IF(OR(INDIRECT(CONCATENATE("'2018-12'!V",TEXT(MATCH($C33,'2018-12'!$C$2:$C$100,0)+1,0)))="",INDIRECT(CONCATENATE("'2018-11'!V",TEXT(MATCH($C33,'2018-11'!$C$2:$C$100,0)+1,0)))="",AND(INDIRECT(CONCATENATE("'2018-12'!V",TEXT(MATCH($C33,'2018-12'!$C$2:$C$100,0)+1,0)))="",INDIRECT(CONCATENATE("'2018-11'!V",TEXT(MATCH($C33,'2018-11'!$C$2:$C$100,0)+1,0)))="")),"Н/Д",INDIRECT(CONCATENATE("'2018-12'!V",TEXT(MATCH($C33,'2018-12'!$C$2:$C$100,0)+1,0)))-INDIRECT(CONCATENATE("'2018-11'!V",TEXT(MATCH($C33,'2018-11'!$C$2:$C$100,0)+1,0))))</f>
        <v>46318162.00999999</v>
      </c>
      <c r="W33" s="17">
        <f ca="1">IF(OR(INDIRECT(CONCATENATE("'2018-12'!W",TEXT(MATCH($C33,'2018-12'!$C$2:$C$100,0)+1,0)))="",INDIRECT(CONCATENATE("'2018-11'!W",TEXT(MATCH($C33,'2018-11'!$C$2:$C$100,0)+1,0)))="",AND(INDIRECT(CONCATENATE("'2018-12'!W",TEXT(MATCH($C33,'2018-12'!$C$2:$C$100,0)+1,0)))="",INDIRECT(CONCATENATE("'2018-11'!W",TEXT(MATCH($C33,'2018-11'!$C$2:$C$100,0)+1,0)))="")),"Н/Д",INDIRECT(CONCATENATE("'2018-12'!W",TEXT(MATCH($C33,'2018-12'!$C$2:$C$100,0)+1,0)))-INDIRECT(CONCATENATE("'2018-11'!W",TEXT(MATCH($C33,'2018-11'!$C$2:$C$100,0)+1,0))))</f>
        <v>11034318171.440002</v>
      </c>
    </row>
    <row r="34" spans="1:23" x14ac:dyDescent="0.25">
      <c r="A34" s="2" t="s">
        <v>49</v>
      </c>
      <c r="B34" s="2" t="s">
        <v>56</v>
      </c>
      <c r="C34" s="15">
        <v>49000000</v>
      </c>
      <c r="D34" s="2" t="s">
        <v>215</v>
      </c>
      <c r="E34" s="17">
        <f ca="1">IF(OR(INDIRECT(CONCATENATE("'2018-12'!E",TEXT(MATCH($C34,'2018-12'!$C$2:$C$100,0)+1,0)))="",INDIRECT(CONCATENATE("'2018-11'!E",TEXT(MATCH($C34,'2018-11'!$C$2:$C$100,0)+1,0)))="",AND(INDIRECT(CONCATENATE("'2018-12'!E",TEXT(MATCH($C34,'2018-12'!$C$2:$C$100,0)+1,0)))="",INDIRECT(CONCATENATE("'2018-11'!E",TEXT(MATCH($C34,'2018-11'!$C$2:$C$100,0)+1,0)))="")),"Н/Д",INDIRECT(CONCATENATE("'2018-12'!E",TEXT(MATCH($C34,'2018-12'!$C$2:$C$100,0)+1,0)))-INDIRECT(CONCATENATE("'2018-11'!E",TEXT(MATCH($C34,'2018-11'!$C$2:$C$100,0)+1,0))))</f>
        <v>3048233441.6500015</v>
      </c>
      <c r="F34" s="17">
        <f ca="1">IF(OR(INDIRECT(CONCATENATE("'2018-12'!F",TEXT(MATCH($C34,'2018-12'!$C$2:$C$100,0)+1,0)))="",INDIRECT(CONCATENATE("'2018-11'!F",TEXT(MATCH($C34,'2018-11'!$C$2:$C$100,0)+1,0)))="",AND(INDIRECT(CONCATENATE("'2018-12'!F",TEXT(MATCH($C34,'2018-12'!$C$2:$C$100,0)+1,0)))="",INDIRECT(CONCATENATE("'2018-11'!F",TEXT(MATCH($C34,'2018-11'!$C$2:$C$100,0)+1,0)))="")),"Н/Д",INDIRECT(CONCATENATE("'2018-12'!F",TEXT(MATCH($C34,'2018-12'!$C$2:$C$100,0)+1,0)))-INDIRECT(CONCATENATE("'2018-11'!F",TEXT(MATCH($C34,'2018-11'!$C$2:$C$100,0)+1,0))))</f>
        <v>2361964127.4500008</v>
      </c>
      <c r="G34" s="17">
        <f ca="1">IF(OR(INDIRECT(CONCATENATE("'2018-12'!G",TEXT(MATCH($C34,'2018-12'!$C$2:$C$100,0)+1,0)))="",INDIRECT(CONCATENATE("'2018-11'!G",TEXT(MATCH($C34,'2018-11'!$C$2:$C$100,0)+1,0)))="",AND(INDIRECT(CONCATENATE("'2018-12'!G",TEXT(MATCH($C34,'2018-12'!$C$2:$C$100,0)+1,0)))="",INDIRECT(CONCATENATE("'2018-11'!G",TEXT(MATCH($C34,'2018-11'!$C$2:$C$100,0)+1,0)))="")),"Н/Д",INDIRECT(CONCATENATE("'2018-12'!G",TEXT(MATCH($C34,'2018-12'!$C$2:$C$100,0)+1,0)))-INDIRECT(CONCATENATE("'2018-11'!G",TEXT(MATCH($C34,'2018-11'!$C$2:$C$100,0)+1,0))))</f>
        <v>407256944.64999962</v>
      </c>
      <c r="H34" s="17">
        <f ca="1">IF(OR(INDIRECT(CONCATENATE("'2018-12'!H",TEXT(MATCH($C34,'2018-12'!$C$2:$C$100,0)+1,0)))="",INDIRECT(CONCATENATE("'2018-11'!H",TEXT(MATCH($C34,'2018-11'!$C$2:$C$100,0)+1,0)))="",AND(INDIRECT(CONCATENATE("'2018-12'!H",TEXT(MATCH($C34,'2018-12'!$C$2:$C$100,0)+1,0)))="",INDIRECT(CONCATENATE("'2018-11'!H",TEXT(MATCH($C34,'2018-11'!$C$2:$C$100,0)+1,0)))="")),"Н/Д",INDIRECT(CONCATENATE("'2018-12'!H",TEXT(MATCH($C34,'2018-12'!$C$2:$C$100,0)+1,0)))-INDIRECT(CONCATENATE("'2018-11'!H",TEXT(MATCH($C34,'2018-11'!$C$2:$C$100,0)+1,0))))</f>
        <v>887192990.88000011</v>
      </c>
      <c r="I34" s="17">
        <f ca="1">IF(OR(INDIRECT(CONCATENATE("'2018-12'!I",TEXT(MATCH($C34,'2018-12'!$C$2:$C$100,0)+1,0)))="",INDIRECT(CONCATENATE("'2018-11'!I",TEXT(MATCH($C34,'2018-11'!$C$2:$C$100,0)+1,0)))="",AND(INDIRECT(CONCATENATE("'2018-12'!I",TEXT(MATCH($C34,'2018-12'!$C$2:$C$100,0)+1,0)))="",INDIRECT(CONCATENATE("'2018-11'!I",TEXT(MATCH($C34,'2018-11'!$C$2:$C$100,0)+1,0)))="")),"Н/Д",INDIRECT(CONCATENATE("'2018-12'!I",TEXT(MATCH($C34,'2018-12'!$C$2:$C$100,0)+1,0)))-INDIRECT(CONCATENATE("'2018-11'!I",TEXT(MATCH($C34,'2018-11'!$C$2:$C$100,0)+1,0))))</f>
        <v>256129655.5999999</v>
      </c>
      <c r="J34" s="17" t="str">
        <f ca="1">IF(OR(INDIRECT(CONCATENATE("'2018-12'!J",TEXT(MATCH($C34,'2018-12'!$C$2:$C$100,0)+1,0)))="",INDIRECT(CONCATENATE("'2018-11'!J",TEXT(MATCH($C34,'2018-11'!$C$2:$C$100,0)+1,0)))="",AND(INDIRECT(CONCATENATE("'2018-12'!J",TEXT(MATCH($C34,'2018-12'!$C$2:$C$100,0)+1,0)))="",INDIRECT(CONCATENATE("'2018-11'!J",TEXT(MATCH($C34,'2018-11'!$C$2:$C$100,0)+1,0)))="")),"Н/Д",INDIRECT(CONCATENATE("'2018-12'!J",TEXT(MATCH($C34,'2018-12'!$C$2:$C$100,0)+1,0)))-INDIRECT(CONCATENATE("'2018-11'!J",TEXT(MATCH($C34,'2018-11'!$C$2:$C$100,0)+1,0))))</f>
        <v>Н/Д</v>
      </c>
      <c r="K34" s="17">
        <f ca="1">IF(OR(INDIRECT(CONCATENATE("'2018-12'!K",TEXT(MATCH($C34,'2018-12'!$C$2:$C$100,0)+1,0)))="",INDIRECT(CONCATENATE("'2018-11'!K",TEXT(MATCH($C34,'2018-11'!$C$2:$C$100,0)+1,0)))="",AND(INDIRECT(CONCATENATE("'2018-12'!K",TEXT(MATCH($C34,'2018-12'!$C$2:$C$100,0)+1,0)))="",INDIRECT(CONCATENATE("'2018-11'!K",TEXT(MATCH($C34,'2018-11'!$C$2:$C$100,0)+1,0)))="")),"Н/Д",INDIRECT(CONCATENATE("'2018-12'!K",TEXT(MATCH($C34,'2018-12'!$C$2:$C$100,0)+1,0)))-INDIRECT(CONCATENATE("'2018-11'!K",TEXT(MATCH($C34,'2018-11'!$C$2:$C$100,0)+1,0))))</f>
        <v>36873701.970000029</v>
      </c>
      <c r="L34" s="17">
        <f ca="1">IF(OR(INDIRECT(CONCATENATE("'2018-12'!L",TEXT(MATCH($C34,'2018-12'!$C$2:$C$100,0)+1,0)))="",INDIRECT(CONCATENATE("'2018-11'!L",TEXT(MATCH($C34,'2018-11'!$C$2:$C$100,0)+1,0)))="",AND(INDIRECT(CONCATENATE("'2018-12'!L",TEXT(MATCH($C34,'2018-12'!$C$2:$C$100,0)+1,0)))="",INDIRECT(CONCATENATE("'2018-11'!L",TEXT(MATCH($C34,'2018-11'!$C$2:$C$100,0)+1,0)))="")),"Н/Д",INDIRECT(CONCATENATE("'2018-12'!L",TEXT(MATCH($C34,'2018-12'!$C$2:$C$100,0)+1,0)))-INDIRECT(CONCATENATE("'2018-11'!L",TEXT(MATCH($C34,'2018-11'!$C$2:$C$100,0)+1,0))))</f>
        <v>600111385.33999968</v>
      </c>
      <c r="M34" s="17">
        <f ca="1">IF(OR(INDIRECT(CONCATENATE("'2018-12'!M",TEXT(MATCH($C34,'2018-12'!$C$2:$C$100,0)+1,0)))="",INDIRECT(CONCATENATE("'2018-11'!M",TEXT(MATCH($C34,'2018-11'!$C$2:$C$100,0)+1,0)))="",AND(INDIRECT(CONCATENATE("'2018-12'!M",TEXT(MATCH($C34,'2018-12'!$C$2:$C$100,0)+1,0)))="",INDIRECT(CONCATENATE("'2018-11'!M",TEXT(MATCH($C34,'2018-11'!$C$2:$C$100,0)+1,0)))="")),"Н/Д",INDIRECT(CONCATENATE("'2018-12'!M",TEXT(MATCH($C34,'2018-12'!$C$2:$C$100,0)+1,0)))-INDIRECT(CONCATENATE("'2018-11'!M",TEXT(MATCH($C34,'2018-11'!$C$2:$C$100,0)+1,0))))</f>
        <v>1887091.75</v>
      </c>
      <c r="N34" s="17">
        <f ca="1">IF(OR(INDIRECT(CONCATENATE("'2018-12'!N",TEXT(MATCH($C34,'2018-12'!$C$2:$C$100,0)+1,0)))="",INDIRECT(CONCATENATE("'2018-11'!N",TEXT(MATCH($C34,'2018-11'!$C$2:$C$100,0)+1,0)))="",AND(INDIRECT(CONCATENATE("'2018-12'!N",TEXT(MATCH($C34,'2018-12'!$C$2:$C$100,0)+1,0)))="",INDIRECT(CONCATENATE("'2018-11'!N",TEXT(MATCH($C34,'2018-11'!$C$2:$C$100,0)+1,0)))="")),"Н/Д",INDIRECT(CONCATENATE("'2018-12'!N",TEXT(MATCH($C34,'2018-12'!$C$2:$C$100,0)+1,0)))-INDIRECT(CONCATENATE("'2018-11'!NE",TEXT(MATCH($C34,'2018-11'!$C$2:$C$100,0)+1,0))))</f>
        <v>202086551.15000001</v>
      </c>
      <c r="O34" s="17">
        <f ca="1">IF(OR(INDIRECT(CONCATENATE("'2018-12'!O",TEXT(MATCH($C34,'2018-12'!$C$2:$C$100,0)+1,0)))="",INDIRECT(CONCATENATE("'2018-11'!O",TEXT(MATCH($C34,'2018-11'!$C$2:$C$100,0)+1,0)))="",AND(INDIRECT(CONCATENATE("'2018-12'!O",TEXT(MATCH($C34,'2018-12'!$C$2:$C$100,0)+1,0)))="",INDIRECT(CONCATENATE("'2018-11'!O",TEXT(MATCH($C34,'2018-11'!$C$2:$C$100,0)+1,0)))="")),"Н/Д",INDIRECT(CONCATENATE("'2018-12'!O",TEXT(MATCH($C34,'2018-12'!$C$2:$C$100,0)+1,0)))-INDIRECT(CONCATENATE("'2018-11'!O",TEXT(MATCH($C34,'2018-11'!$C$2:$C$100,0)+1,0))))</f>
        <v>25.130000000004657</v>
      </c>
      <c r="P34" s="17">
        <f ca="1">IF(OR(INDIRECT(CONCATENATE("'2018-12'!P",TEXT(MATCH($C34,'2018-12'!$C$2:$C$100,0)+1,0)))="",INDIRECT(CONCATENATE("'2018-11'!P",TEXT(MATCH($C34,'2018-11'!$C$2:$C$100,0)+1,0)))="",AND(INDIRECT(CONCATENATE("'2018-12'!P",TEXT(MATCH($C34,'2018-12'!$C$2:$C$100,0)+1,0)))="",INDIRECT(CONCATENATE("'2018-11'!P",TEXT(MATCH($C34,'2018-11'!$C$2:$C$100,0)+1,0)))="")),"Н/Д",INDIRECT(CONCATENATE("'2018-12'!P",TEXT(MATCH($C34,'2018-12'!$C$2:$C$100,0)+1,0)))-INDIRECT(CONCATENATE("'2018-11'!P",TEXT(MATCH($C34,'2018-11'!$C$2:$C$100,0)+1,0))))</f>
        <v>73448207.060000002</v>
      </c>
      <c r="Q34" s="17">
        <f ca="1">IF(OR(INDIRECT(CONCATENATE("'2018-12'!Q",TEXT(MATCH($C34,'2018-12'!$C$2:$C$100,0)+1,0)))="",INDIRECT(CONCATENATE("'2018-11'!Q",TEXT(MATCH($C34,'2018-11'!$C$2:$C$100,0)+1,0)))="",AND(INDIRECT(CONCATENATE("'2018-12'!Q",TEXT(MATCH($C34,'2018-12'!$C$2:$C$100,0)+1,0)))="",INDIRECT(CONCATENATE("'2018-11'!Q",TEXT(MATCH($C34,'2018-11'!$C$2:$C$100,0)+1,0)))="")),"Н/Д",INDIRECT(CONCATENATE("'2018-12'!Q",TEXT(MATCH($C34,'2018-12'!$C$2:$C$100,0)+1,0)))-INDIRECT(CONCATENATE("'2018-11'!Q",TEXT(MATCH($C34,'2018-11'!$C$2:$C$100,0)+1,0))))</f>
        <v>23870740.840000004</v>
      </c>
      <c r="R34" s="17">
        <f ca="1">IF(OR(INDIRECT(CONCATENATE("'2018-12'!R",TEXT(MATCH($C34,'2018-12'!$C$2:$C$100,0)+1,0)))="",INDIRECT(CONCATENATE("'2018-11'!R",TEXT(MATCH($C34,'2018-11'!$C$2:$C$100,0)+1,0)))="",AND(INDIRECT(CONCATENATE("'2018-12'!R",TEXT(MATCH($C34,'2018-12'!$C$2:$C$100,0)+1,0)))="",INDIRECT(CONCATENATE("'2018-11'!R",TEXT(MATCH($C34,'2018-11'!$C$2:$C$100,0)+1,0)))="")),"Н/Д",INDIRECT(CONCATENATE("'2018-12'!R",TEXT(MATCH($C34,'2018-12'!$C$2:$C$100,0)+1,0)))-INDIRECT(CONCATENATE("'2018-11'!R",TEXT(MATCH($C34,'2018-11'!$C$2:$C$100,0)+1,0))))</f>
        <v>18608283.76000002</v>
      </c>
      <c r="S34" s="17">
        <f ca="1">IF(OR(INDIRECT(CONCATENATE("'2018-12'!S",TEXT(MATCH($C34,'2018-12'!$C$2:$C$100,0)+1,0)))="",INDIRECT(CONCATENATE("'2018-11'!S",TEXT(MATCH($C34,'2018-11'!$C$2:$C$100,0)+1,0)))="",AND(INDIRECT(CONCATENATE("'2018-12'!S",TEXT(MATCH($C34,'2018-12'!$C$2:$C$100,0)+1,0)))="",INDIRECT(CONCATENATE("'2018-11'!S",TEXT(MATCH($C34,'2018-11'!$C$2:$C$100,0)+1,0)))="")),"Н/Д",INDIRECT(CONCATENATE("'2018-12'!S",TEXT(MATCH($C34,'2018-12'!$C$2:$C$100,0)+1,0)))-INDIRECT(CONCATENATE("'2018-11'!S",TEXT(MATCH($C34,'2018-11'!$C$2:$C$100,0)+1,0))))</f>
        <v>101050</v>
      </c>
      <c r="T34" s="17">
        <f ca="1">IF(OR(INDIRECT(CONCATENATE("'2018-12'!T",TEXT(MATCH($C34,'2018-12'!$C$2:$C$100,0)+1,0)))="",INDIRECT(CONCATENATE("'2018-11'!T",TEXT(MATCH($C34,'2018-11'!$C$2:$C$100,0)+1,0)))="",AND(INDIRECT(CONCATENATE("'2018-12'!T",TEXT(MATCH($C34,'2018-12'!$C$2:$C$100,0)+1,0)))="",INDIRECT(CONCATENATE("'2018-11'!T",TEXT(MATCH($C34,'2018-11'!$C$2:$C$100,0)+1,0)))="")),"Н/Д",INDIRECT(CONCATENATE("'2018-12'!T",TEXT(MATCH($C34,'2018-12'!$C$2:$C$100,0)+1,0)))-INDIRECT(CONCATENATE("'2018-11'!T",TEXT(MATCH($C34,'2018-11'!$C$2:$C$100,0)+1,0))))</f>
        <v>32480820.810000002</v>
      </c>
      <c r="U34" s="17">
        <f ca="1">IF(OR(INDIRECT(CONCATENATE("'2018-12'!U",TEXT(MATCH($C34,'2018-12'!$C$2:$C$100,0)+1,0)))="",INDIRECT(CONCATENATE("'2018-11'!U",TEXT(MATCH($C34,'2018-11'!$C$2:$C$100,0)+1,0)))="",AND(INDIRECT(CONCATENATE("'2018-12'!U",TEXT(MATCH($C34,'2018-12'!$C$2:$C$100,0)+1,0)))="",INDIRECT(CONCATENATE("'2018-11'!U",TEXT(MATCH($C34,'2018-11'!$C$2:$C$100,0)+1,0)))="")),"Н/Д",INDIRECT(CONCATENATE("'2018-12'!U",TEXT(MATCH($C34,'2018-12'!$C$2:$C$100,0)+1,0)))-INDIRECT(CONCATENATE("'2018-11'!U",TEXT(MATCH($C34,'2018-11'!$C$2:$C$100,0)+1,0))))</f>
        <v>811711.94999999925</v>
      </c>
      <c r="V34" s="17">
        <f ca="1">IF(OR(INDIRECT(CONCATENATE("'2018-12'!V",TEXT(MATCH($C34,'2018-12'!$C$2:$C$100,0)+1,0)))="",INDIRECT(CONCATENATE("'2018-11'!V",TEXT(MATCH($C34,'2018-11'!$C$2:$C$100,0)+1,0)))="",AND(INDIRECT(CONCATENATE("'2018-12'!V",TEXT(MATCH($C34,'2018-12'!$C$2:$C$100,0)+1,0)))="",INDIRECT(CONCATENATE("'2018-11'!V",TEXT(MATCH($C34,'2018-11'!$C$2:$C$100,0)+1,0)))="")),"Н/Д",INDIRECT(CONCATENATE("'2018-12'!V",TEXT(MATCH($C34,'2018-12'!$C$2:$C$100,0)+1,0)))-INDIRECT(CONCATENATE("'2018-11'!V",TEXT(MATCH($C34,'2018-11'!$C$2:$C$100,0)+1,0))))</f>
        <v>686269314.19999981</v>
      </c>
      <c r="W34" s="17">
        <f ca="1">IF(OR(INDIRECT(CONCATENATE("'2018-12'!W",TEXT(MATCH($C34,'2018-12'!$C$2:$C$100,0)+1,0)))="",INDIRECT(CONCATENATE("'2018-11'!W",TEXT(MATCH($C34,'2018-11'!$C$2:$C$100,0)+1,0)))="",AND(INDIRECT(CONCATENATE("'2018-12'!W",TEXT(MATCH($C34,'2018-12'!$C$2:$C$100,0)+1,0)))="",INDIRECT(CONCATENATE("'2018-11'!W",TEXT(MATCH($C34,'2018-11'!$C$2:$C$100,0)+1,0)))="")),"Н/Д",INDIRECT(CONCATENATE("'2018-12'!W",TEXT(MATCH($C34,'2018-12'!$C$2:$C$100,0)+1,0)))-INDIRECT(CONCATENATE("'2018-11'!W",TEXT(MATCH($C34,'2018-11'!$C$2:$C$100,0)+1,0))))</f>
        <v>8455422204.5399933</v>
      </c>
    </row>
    <row r="35" spans="1:23" x14ac:dyDescent="0.25">
      <c r="A35" s="2" t="s">
        <v>49</v>
      </c>
      <c r="B35" s="2" t="s">
        <v>57</v>
      </c>
      <c r="C35" s="15">
        <v>58000000</v>
      </c>
      <c r="D35" s="2" t="s">
        <v>215</v>
      </c>
      <c r="E35" s="17">
        <f ca="1">IF(OR(INDIRECT(CONCATENATE("'2018-12'!E",TEXT(MATCH($C35,'2018-12'!$C$2:$C$100,0)+1,0)))="",INDIRECT(CONCATENATE("'2018-11'!E",TEXT(MATCH($C35,'2018-11'!$C$2:$C$100,0)+1,0)))="",AND(INDIRECT(CONCATENATE("'2018-12'!E",TEXT(MATCH($C35,'2018-12'!$C$2:$C$100,0)+1,0)))="",INDIRECT(CONCATENATE("'2018-11'!E",TEXT(MATCH($C35,'2018-11'!$C$2:$C$100,0)+1,0)))="")),"Н/Д",INDIRECT(CONCATENATE("'2018-12'!E",TEXT(MATCH($C35,'2018-12'!$C$2:$C$100,0)+1,0)))-INDIRECT(CONCATENATE("'2018-11'!E",TEXT(MATCH($C35,'2018-11'!$C$2:$C$100,0)+1,0))))</f>
        <v>3479986755.829998</v>
      </c>
      <c r="F35" s="17">
        <f ca="1">IF(OR(INDIRECT(CONCATENATE("'2018-12'!F",TEXT(MATCH($C35,'2018-12'!$C$2:$C$100,0)+1,0)))="",INDIRECT(CONCATENATE("'2018-11'!F",TEXT(MATCH($C35,'2018-11'!$C$2:$C$100,0)+1,0)))="",AND(INDIRECT(CONCATENATE("'2018-12'!F",TEXT(MATCH($C35,'2018-12'!$C$2:$C$100,0)+1,0)))="",INDIRECT(CONCATENATE("'2018-11'!F",TEXT(MATCH($C35,'2018-11'!$C$2:$C$100,0)+1,0)))="")),"Н/Д",INDIRECT(CONCATENATE("'2018-12'!F",TEXT(MATCH($C35,'2018-12'!$C$2:$C$100,0)+1,0)))-INDIRECT(CONCATENATE("'2018-11'!F",TEXT(MATCH($C35,'2018-11'!$C$2:$C$100,0)+1,0))))</f>
        <v>2058637833.1800003</v>
      </c>
      <c r="G35" s="17">
        <f ca="1">IF(OR(INDIRECT(CONCATENATE("'2018-12'!G",TEXT(MATCH($C35,'2018-12'!$C$2:$C$100,0)+1,0)))="",INDIRECT(CONCATENATE("'2018-11'!G",TEXT(MATCH($C35,'2018-11'!$C$2:$C$100,0)+1,0)))="",AND(INDIRECT(CONCATENATE("'2018-12'!G",TEXT(MATCH($C35,'2018-12'!$C$2:$C$100,0)+1,0)))="",INDIRECT(CONCATENATE("'2018-11'!G",TEXT(MATCH($C35,'2018-11'!$C$2:$C$100,0)+1,0)))="")),"Н/Д",INDIRECT(CONCATENATE("'2018-12'!G",TEXT(MATCH($C35,'2018-12'!$C$2:$C$100,0)+1,0)))-INDIRECT(CONCATENATE("'2018-11'!G",TEXT(MATCH($C35,'2018-11'!$C$2:$C$100,0)+1,0))))</f>
        <v>292803870.92999983</v>
      </c>
      <c r="H35" s="17">
        <f ca="1">IF(OR(INDIRECT(CONCATENATE("'2018-12'!H",TEXT(MATCH($C35,'2018-12'!$C$2:$C$100,0)+1,0)))="",INDIRECT(CONCATENATE("'2018-11'!H",TEXT(MATCH($C35,'2018-11'!$C$2:$C$100,0)+1,0)))="",AND(INDIRECT(CONCATENATE("'2018-12'!H",TEXT(MATCH($C35,'2018-12'!$C$2:$C$100,0)+1,0)))="",INDIRECT(CONCATENATE("'2018-11'!H",TEXT(MATCH($C35,'2018-11'!$C$2:$C$100,0)+1,0)))="")),"Н/Д",INDIRECT(CONCATENATE("'2018-12'!H",TEXT(MATCH($C35,'2018-12'!$C$2:$C$100,0)+1,0)))-INDIRECT(CONCATENATE("'2018-11'!H",TEXT(MATCH($C35,'2018-11'!$C$2:$C$100,0)+1,0))))</f>
        <v>743724355.44999981</v>
      </c>
      <c r="I35" s="17">
        <f ca="1">IF(OR(INDIRECT(CONCATENATE("'2018-12'!I",TEXT(MATCH($C35,'2018-12'!$C$2:$C$100,0)+1,0)))="",INDIRECT(CONCATENATE("'2018-11'!I",TEXT(MATCH($C35,'2018-11'!$C$2:$C$100,0)+1,0)))="",AND(INDIRECT(CONCATENATE("'2018-12'!I",TEXT(MATCH($C35,'2018-12'!$C$2:$C$100,0)+1,0)))="",INDIRECT(CONCATENATE("'2018-11'!I",TEXT(MATCH($C35,'2018-11'!$C$2:$C$100,0)+1,0)))="")),"Н/Д",INDIRECT(CONCATENATE("'2018-12'!I",TEXT(MATCH($C35,'2018-12'!$C$2:$C$100,0)+1,0)))-INDIRECT(CONCATENATE("'2018-11'!I",TEXT(MATCH($C35,'2018-11'!$C$2:$C$100,0)+1,0))))</f>
        <v>329017829.1500001</v>
      </c>
      <c r="J35" s="17" t="str">
        <f ca="1">IF(OR(INDIRECT(CONCATENATE("'2018-12'!J",TEXT(MATCH($C35,'2018-12'!$C$2:$C$100,0)+1,0)))="",INDIRECT(CONCATENATE("'2018-11'!J",TEXT(MATCH($C35,'2018-11'!$C$2:$C$100,0)+1,0)))="",AND(INDIRECT(CONCATENATE("'2018-12'!J",TEXT(MATCH($C35,'2018-12'!$C$2:$C$100,0)+1,0)))="",INDIRECT(CONCATENATE("'2018-11'!J",TEXT(MATCH($C35,'2018-11'!$C$2:$C$100,0)+1,0)))="")),"Н/Д",INDIRECT(CONCATENATE("'2018-12'!J",TEXT(MATCH($C35,'2018-12'!$C$2:$C$100,0)+1,0)))-INDIRECT(CONCATENATE("'2018-11'!J",TEXT(MATCH($C35,'2018-11'!$C$2:$C$100,0)+1,0))))</f>
        <v>Н/Д</v>
      </c>
      <c r="K35" s="17">
        <f ca="1">IF(OR(INDIRECT(CONCATENATE("'2018-12'!K",TEXT(MATCH($C35,'2018-12'!$C$2:$C$100,0)+1,0)))="",INDIRECT(CONCATENATE("'2018-11'!K",TEXT(MATCH($C35,'2018-11'!$C$2:$C$100,0)+1,0)))="",AND(INDIRECT(CONCATENATE("'2018-12'!K",TEXT(MATCH($C35,'2018-12'!$C$2:$C$100,0)+1,0)))="",INDIRECT(CONCATENATE("'2018-11'!K",TEXT(MATCH($C35,'2018-11'!$C$2:$C$100,0)+1,0)))="")),"Н/Д",INDIRECT(CONCATENATE("'2018-12'!K",TEXT(MATCH($C35,'2018-12'!$C$2:$C$100,0)+1,0)))-INDIRECT(CONCATENATE("'2018-11'!K",TEXT(MATCH($C35,'2018-11'!$C$2:$C$100,0)+1,0))))</f>
        <v>32730432.900000095</v>
      </c>
      <c r="L35" s="17">
        <f ca="1">IF(OR(INDIRECT(CONCATENATE("'2018-12'!L",TEXT(MATCH($C35,'2018-12'!$C$2:$C$100,0)+1,0)))="",INDIRECT(CONCATENATE("'2018-11'!L",TEXT(MATCH($C35,'2018-11'!$C$2:$C$100,0)+1,0)))="",AND(INDIRECT(CONCATENATE("'2018-12'!L",TEXT(MATCH($C35,'2018-12'!$C$2:$C$100,0)+1,0)))="",INDIRECT(CONCATENATE("'2018-11'!L",TEXT(MATCH($C35,'2018-11'!$C$2:$C$100,0)+1,0)))="")),"Н/Д",INDIRECT(CONCATENATE("'2018-12'!L",TEXT(MATCH($C35,'2018-12'!$C$2:$C$100,0)+1,0)))-INDIRECT(CONCATENATE("'2018-11'!L",TEXT(MATCH($C35,'2018-11'!$C$2:$C$100,0)+1,0))))</f>
        <v>514108109.20000029</v>
      </c>
      <c r="M35" s="17">
        <f ca="1">IF(OR(INDIRECT(CONCATENATE("'2018-12'!M",TEXT(MATCH($C35,'2018-12'!$C$2:$C$100,0)+1,0)))="",INDIRECT(CONCATENATE("'2018-11'!M",TEXT(MATCH($C35,'2018-11'!$C$2:$C$100,0)+1,0)))="",AND(INDIRECT(CONCATENATE("'2018-12'!M",TEXT(MATCH($C35,'2018-12'!$C$2:$C$100,0)+1,0)))="",INDIRECT(CONCATENATE("'2018-11'!M",TEXT(MATCH($C35,'2018-11'!$C$2:$C$100,0)+1,0)))="")),"Н/Д",INDIRECT(CONCATENATE("'2018-12'!M",TEXT(MATCH($C35,'2018-12'!$C$2:$C$100,0)+1,0)))-INDIRECT(CONCATENATE("'2018-11'!M",TEXT(MATCH($C35,'2018-11'!$C$2:$C$100,0)+1,0))))</f>
        <v>2122967.5500000007</v>
      </c>
      <c r="N35" s="17">
        <f ca="1">IF(OR(INDIRECT(CONCATENATE("'2018-12'!N",TEXT(MATCH($C35,'2018-12'!$C$2:$C$100,0)+1,0)))="",INDIRECT(CONCATENATE("'2018-11'!N",TEXT(MATCH($C35,'2018-11'!$C$2:$C$100,0)+1,0)))="",AND(INDIRECT(CONCATENATE("'2018-12'!N",TEXT(MATCH($C35,'2018-12'!$C$2:$C$100,0)+1,0)))="",INDIRECT(CONCATENATE("'2018-11'!N",TEXT(MATCH($C35,'2018-11'!$C$2:$C$100,0)+1,0)))="")),"Н/Д",INDIRECT(CONCATENATE("'2018-12'!N",TEXT(MATCH($C35,'2018-12'!$C$2:$C$100,0)+1,0)))-INDIRECT(CONCATENATE("'2018-11'!NE",TEXT(MATCH($C35,'2018-11'!$C$2:$C$100,0)+1,0))))</f>
        <v>157062598.93000001</v>
      </c>
      <c r="O35" s="17">
        <f ca="1">IF(OR(INDIRECT(CONCATENATE("'2018-12'!O",TEXT(MATCH($C35,'2018-12'!$C$2:$C$100,0)+1,0)))="",INDIRECT(CONCATENATE("'2018-11'!O",TEXT(MATCH($C35,'2018-11'!$C$2:$C$100,0)+1,0)))="",AND(INDIRECT(CONCATENATE("'2018-12'!O",TEXT(MATCH($C35,'2018-12'!$C$2:$C$100,0)+1,0)))="",INDIRECT(CONCATENATE("'2018-11'!O",TEXT(MATCH($C35,'2018-11'!$C$2:$C$100,0)+1,0)))="")),"Н/Д",INDIRECT(CONCATENATE("'2018-12'!O",TEXT(MATCH($C35,'2018-12'!$C$2:$C$100,0)+1,0)))-INDIRECT(CONCATENATE("'2018-11'!O",TEXT(MATCH($C35,'2018-11'!$C$2:$C$100,0)+1,0))))</f>
        <v>-228.51999999996042</v>
      </c>
      <c r="P35" s="17">
        <f ca="1">IF(OR(INDIRECT(CONCATENATE("'2018-12'!P",TEXT(MATCH($C35,'2018-12'!$C$2:$C$100,0)+1,0)))="",INDIRECT(CONCATENATE("'2018-11'!P",TEXT(MATCH($C35,'2018-11'!$C$2:$C$100,0)+1,0)))="",AND(INDIRECT(CONCATENATE("'2018-12'!P",TEXT(MATCH($C35,'2018-12'!$C$2:$C$100,0)+1,0)))="",INDIRECT(CONCATENATE("'2018-11'!P",TEXT(MATCH($C35,'2018-11'!$C$2:$C$100,0)+1,0)))="")),"Н/Д",INDIRECT(CONCATENATE("'2018-12'!P",TEXT(MATCH($C35,'2018-12'!$C$2:$C$100,0)+1,0)))-INDIRECT(CONCATENATE("'2018-11'!P",TEXT(MATCH($C35,'2018-11'!$C$2:$C$100,0)+1,0))))</f>
        <v>59449141.75</v>
      </c>
      <c r="Q35" s="17">
        <f ca="1">IF(OR(INDIRECT(CONCATENATE("'2018-12'!Q",TEXT(MATCH($C35,'2018-12'!$C$2:$C$100,0)+1,0)))="",INDIRECT(CONCATENATE("'2018-11'!Q",TEXT(MATCH($C35,'2018-11'!$C$2:$C$100,0)+1,0)))="",AND(INDIRECT(CONCATENATE("'2018-12'!Q",TEXT(MATCH($C35,'2018-12'!$C$2:$C$100,0)+1,0)))="",INDIRECT(CONCATENATE("'2018-11'!Q",TEXT(MATCH($C35,'2018-11'!$C$2:$C$100,0)+1,0)))="")),"Н/Д",INDIRECT(CONCATENATE("'2018-12'!Q",TEXT(MATCH($C35,'2018-12'!$C$2:$C$100,0)+1,0)))-INDIRECT(CONCATENATE("'2018-11'!Q",TEXT(MATCH($C35,'2018-11'!$C$2:$C$100,0)+1,0))))</f>
        <v>22068701.609999985</v>
      </c>
      <c r="R35" s="17">
        <f ca="1">IF(OR(INDIRECT(CONCATENATE("'2018-12'!R",TEXT(MATCH($C35,'2018-12'!$C$2:$C$100,0)+1,0)))="",INDIRECT(CONCATENATE("'2018-11'!R",TEXT(MATCH($C35,'2018-11'!$C$2:$C$100,0)+1,0)))="",AND(INDIRECT(CONCATENATE("'2018-12'!R",TEXT(MATCH($C35,'2018-12'!$C$2:$C$100,0)+1,0)))="",INDIRECT(CONCATENATE("'2018-11'!R",TEXT(MATCH($C35,'2018-11'!$C$2:$C$100,0)+1,0)))="")),"Н/Д",INDIRECT(CONCATENATE("'2018-12'!R",TEXT(MATCH($C35,'2018-12'!$C$2:$C$100,0)+1,0)))-INDIRECT(CONCATENATE("'2018-11'!R",TEXT(MATCH($C35,'2018-11'!$C$2:$C$100,0)+1,0))))</f>
        <v>12943715.359999985</v>
      </c>
      <c r="S35" s="17">
        <f ca="1">IF(OR(INDIRECT(CONCATENATE("'2018-12'!S",TEXT(MATCH($C35,'2018-12'!$C$2:$C$100,0)+1,0)))="",INDIRECT(CONCATENATE("'2018-11'!S",TEXT(MATCH($C35,'2018-11'!$C$2:$C$100,0)+1,0)))="",AND(INDIRECT(CONCATENATE("'2018-12'!S",TEXT(MATCH($C35,'2018-12'!$C$2:$C$100,0)+1,0)))="",INDIRECT(CONCATENATE("'2018-11'!S",TEXT(MATCH($C35,'2018-11'!$C$2:$C$100,0)+1,0)))="")),"Н/Д",INDIRECT(CONCATENATE("'2018-12'!S",TEXT(MATCH($C35,'2018-12'!$C$2:$C$100,0)+1,0)))-INDIRECT(CONCATENATE("'2018-11'!S",TEXT(MATCH($C35,'2018-11'!$C$2:$C$100,0)+1,0))))</f>
        <v>113240</v>
      </c>
      <c r="T35" s="17">
        <f ca="1">IF(OR(INDIRECT(CONCATENATE("'2018-12'!T",TEXT(MATCH($C35,'2018-12'!$C$2:$C$100,0)+1,0)))="",INDIRECT(CONCATENATE("'2018-11'!T",TEXT(MATCH($C35,'2018-11'!$C$2:$C$100,0)+1,0)))="",AND(INDIRECT(CONCATENATE("'2018-12'!T",TEXT(MATCH($C35,'2018-12'!$C$2:$C$100,0)+1,0)))="",INDIRECT(CONCATENATE("'2018-11'!T",TEXT(MATCH($C35,'2018-11'!$C$2:$C$100,0)+1,0)))="")),"Н/Д",INDIRECT(CONCATENATE("'2018-12'!T",TEXT(MATCH($C35,'2018-12'!$C$2:$C$100,0)+1,0)))-INDIRECT(CONCATENATE("'2018-11'!T",TEXT(MATCH($C35,'2018-11'!$C$2:$C$100,0)+1,0))))</f>
        <v>21842158.969999969</v>
      </c>
      <c r="U35" s="17">
        <f ca="1">IF(OR(INDIRECT(CONCATENATE("'2018-12'!U",TEXT(MATCH($C35,'2018-12'!$C$2:$C$100,0)+1,0)))="",INDIRECT(CONCATENATE("'2018-11'!U",TEXT(MATCH($C35,'2018-11'!$C$2:$C$100,0)+1,0)))="",AND(INDIRECT(CONCATENATE("'2018-12'!U",TEXT(MATCH($C35,'2018-12'!$C$2:$C$100,0)+1,0)))="",INDIRECT(CONCATENATE("'2018-11'!U",TEXT(MATCH($C35,'2018-11'!$C$2:$C$100,0)+1,0)))="")),"Н/Д",INDIRECT(CONCATENATE("'2018-12'!U",TEXT(MATCH($C35,'2018-12'!$C$2:$C$100,0)+1,0)))-INDIRECT(CONCATENATE("'2018-11'!U",TEXT(MATCH($C35,'2018-11'!$C$2:$C$100,0)+1,0))))</f>
        <v>1019409.4600000009</v>
      </c>
      <c r="V35" s="17">
        <f ca="1">IF(OR(INDIRECT(CONCATENATE("'2018-12'!V",TEXT(MATCH($C35,'2018-12'!$C$2:$C$100,0)+1,0)))="",INDIRECT(CONCATENATE("'2018-11'!V",TEXT(MATCH($C35,'2018-11'!$C$2:$C$100,0)+1,0)))="",AND(INDIRECT(CONCATENATE("'2018-12'!V",TEXT(MATCH($C35,'2018-12'!$C$2:$C$100,0)+1,0)))="",INDIRECT(CONCATENATE("'2018-11'!V",TEXT(MATCH($C35,'2018-11'!$C$2:$C$100,0)+1,0)))="")),"Н/Д",INDIRECT(CONCATENATE("'2018-12'!V",TEXT(MATCH($C35,'2018-12'!$C$2:$C$100,0)+1,0)))-INDIRECT(CONCATENATE("'2018-11'!V",TEXT(MATCH($C35,'2018-11'!$C$2:$C$100,0)+1,0))))</f>
        <v>1421348922.6500015</v>
      </c>
      <c r="W35" s="17">
        <f ca="1">IF(OR(INDIRECT(CONCATENATE("'2018-12'!W",TEXT(MATCH($C35,'2018-12'!$C$2:$C$100,0)+1,0)))="",INDIRECT(CONCATENATE("'2018-11'!W",TEXT(MATCH($C35,'2018-11'!$C$2:$C$100,0)+1,0)))="",AND(INDIRECT(CONCATENATE("'2018-12'!W",TEXT(MATCH($C35,'2018-12'!$C$2:$C$100,0)+1,0)))="",INDIRECT(CONCATENATE("'2018-11'!W",TEXT(MATCH($C35,'2018-11'!$C$2:$C$100,0)+1,0)))="")),"Н/Д",INDIRECT(CONCATENATE("'2018-12'!W",TEXT(MATCH($C35,'2018-12'!$C$2:$C$100,0)+1,0)))-INDIRECT(CONCATENATE("'2018-11'!W",TEXT(MATCH($C35,'2018-11'!$C$2:$C$100,0)+1,0))))</f>
        <v>9009775310.2700043</v>
      </c>
    </row>
    <row r="36" spans="1:23" x14ac:dyDescent="0.25">
      <c r="A36" s="2" t="s">
        <v>49</v>
      </c>
      <c r="B36" s="2" t="s">
        <v>58</v>
      </c>
      <c r="C36" s="15">
        <v>86000000</v>
      </c>
      <c r="D36" s="2" t="s">
        <v>215</v>
      </c>
      <c r="E36" s="17">
        <f ca="1">IF(OR(INDIRECT(CONCATENATE("'2018-12'!E",TEXT(MATCH($C36,'2018-12'!$C$2:$C$100,0)+1,0)))="",INDIRECT(CONCATENATE("'2018-11'!E",TEXT(MATCH($C36,'2018-11'!$C$2:$C$100,0)+1,0)))="",AND(INDIRECT(CONCATENATE("'2018-12'!E",TEXT(MATCH($C36,'2018-12'!$C$2:$C$100,0)+1,0)))="",INDIRECT(CONCATENATE("'2018-11'!E",TEXT(MATCH($C36,'2018-11'!$C$2:$C$100,0)+1,0)))="")),"Н/Д",INDIRECT(CONCATENATE("'2018-12'!E",TEXT(MATCH($C36,'2018-12'!$C$2:$C$100,0)+1,0)))-INDIRECT(CONCATENATE("'2018-11'!E",TEXT(MATCH($C36,'2018-11'!$C$2:$C$100,0)+1,0))))</f>
        <v>4502247461.3700027</v>
      </c>
      <c r="F36" s="17">
        <f ca="1">IF(OR(INDIRECT(CONCATENATE("'2018-12'!F",TEXT(MATCH($C36,'2018-12'!$C$2:$C$100,0)+1,0)))="",INDIRECT(CONCATENATE("'2018-11'!F",TEXT(MATCH($C36,'2018-11'!$C$2:$C$100,0)+1,0)))="",AND(INDIRECT(CONCATENATE("'2018-12'!F",TEXT(MATCH($C36,'2018-12'!$C$2:$C$100,0)+1,0)))="",INDIRECT(CONCATENATE("'2018-11'!F",TEXT(MATCH($C36,'2018-11'!$C$2:$C$100,0)+1,0)))="")),"Н/Д",INDIRECT(CONCATENATE("'2018-12'!F",TEXT(MATCH($C36,'2018-12'!$C$2:$C$100,0)+1,0)))-INDIRECT(CONCATENATE("'2018-11'!F",TEXT(MATCH($C36,'2018-11'!$C$2:$C$100,0)+1,0))))</f>
        <v>3016563247.8899994</v>
      </c>
      <c r="G36" s="17">
        <f ca="1">IF(OR(INDIRECT(CONCATENATE("'2018-12'!G",TEXT(MATCH($C36,'2018-12'!$C$2:$C$100,0)+1,0)))="",INDIRECT(CONCATENATE("'2018-11'!G",TEXT(MATCH($C36,'2018-11'!$C$2:$C$100,0)+1,0)))="",AND(INDIRECT(CONCATENATE("'2018-12'!G",TEXT(MATCH($C36,'2018-12'!$C$2:$C$100,0)+1,0)))="",INDIRECT(CONCATENATE("'2018-11'!G",TEXT(MATCH($C36,'2018-11'!$C$2:$C$100,0)+1,0)))="")),"Н/Д",INDIRECT(CONCATENATE("'2018-12'!G",TEXT(MATCH($C36,'2018-12'!$C$2:$C$100,0)+1,0)))-INDIRECT(CONCATENATE("'2018-11'!G",TEXT(MATCH($C36,'2018-11'!$C$2:$C$100,0)+1,0))))</f>
        <v>706781577.63000011</v>
      </c>
      <c r="H36" s="17">
        <f ca="1">IF(OR(INDIRECT(CONCATENATE("'2018-12'!H",TEXT(MATCH($C36,'2018-12'!$C$2:$C$100,0)+1,0)))="",INDIRECT(CONCATENATE("'2018-11'!H",TEXT(MATCH($C36,'2018-11'!$C$2:$C$100,0)+1,0)))="",AND(INDIRECT(CONCATENATE("'2018-12'!H",TEXT(MATCH($C36,'2018-12'!$C$2:$C$100,0)+1,0)))="",INDIRECT(CONCATENATE("'2018-11'!H",TEXT(MATCH($C36,'2018-11'!$C$2:$C$100,0)+1,0)))="")),"Н/Д",INDIRECT(CONCATENATE("'2018-12'!H",TEXT(MATCH($C36,'2018-12'!$C$2:$C$100,0)+1,0)))-INDIRECT(CONCATENATE("'2018-11'!H",TEXT(MATCH($C36,'2018-11'!$C$2:$C$100,0)+1,0))))</f>
        <v>1197363828.4899998</v>
      </c>
      <c r="I36" s="17">
        <f ca="1">IF(OR(INDIRECT(CONCATENATE("'2018-12'!I",TEXT(MATCH($C36,'2018-12'!$C$2:$C$100,0)+1,0)))="",INDIRECT(CONCATENATE("'2018-11'!I",TEXT(MATCH($C36,'2018-11'!$C$2:$C$100,0)+1,0)))="",AND(INDIRECT(CONCATENATE("'2018-12'!I",TEXT(MATCH($C36,'2018-12'!$C$2:$C$100,0)+1,0)))="",INDIRECT(CONCATENATE("'2018-11'!I",TEXT(MATCH($C36,'2018-11'!$C$2:$C$100,0)+1,0)))="")),"Н/Д",INDIRECT(CONCATENATE("'2018-12'!I",TEXT(MATCH($C36,'2018-12'!$C$2:$C$100,0)+1,0)))-INDIRECT(CONCATENATE("'2018-11'!I",TEXT(MATCH($C36,'2018-11'!$C$2:$C$100,0)+1,0))))</f>
        <v>235234679.71000004</v>
      </c>
      <c r="J36" s="17" t="str">
        <f ca="1">IF(OR(INDIRECT(CONCATENATE("'2018-12'!J",TEXT(MATCH($C36,'2018-12'!$C$2:$C$100,0)+1,0)))="",INDIRECT(CONCATENATE("'2018-11'!J",TEXT(MATCH($C36,'2018-11'!$C$2:$C$100,0)+1,0)))="",AND(INDIRECT(CONCATENATE("'2018-12'!J",TEXT(MATCH($C36,'2018-12'!$C$2:$C$100,0)+1,0)))="",INDIRECT(CONCATENATE("'2018-11'!J",TEXT(MATCH($C36,'2018-11'!$C$2:$C$100,0)+1,0)))="")),"Н/Д",INDIRECT(CONCATENATE("'2018-12'!J",TEXT(MATCH($C36,'2018-12'!$C$2:$C$100,0)+1,0)))-INDIRECT(CONCATENATE("'2018-11'!J",TEXT(MATCH($C36,'2018-11'!$C$2:$C$100,0)+1,0))))</f>
        <v>Н/Д</v>
      </c>
      <c r="K36" s="17">
        <f ca="1">IF(OR(INDIRECT(CONCATENATE("'2018-12'!K",TEXT(MATCH($C36,'2018-12'!$C$2:$C$100,0)+1,0)))="",INDIRECT(CONCATENATE("'2018-11'!K",TEXT(MATCH($C36,'2018-11'!$C$2:$C$100,0)+1,0)))="",AND(INDIRECT(CONCATENATE("'2018-12'!K",TEXT(MATCH($C36,'2018-12'!$C$2:$C$100,0)+1,0)))="",INDIRECT(CONCATENATE("'2018-11'!K",TEXT(MATCH($C36,'2018-11'!$C$2:$C$100,0)+1,0)))="")),"Н/Д",INDIRECT(CONCATENATE("'2018-12'!K",TEXT(MATCH($C36,'2018-12'!$C$2:$C$100,0)+1,0)))-INDIRECT(CONCATENATE("'2018-11'!K",TEXT(MATCH($C36,'2018-11'!$C$2:$C$100,0)+1,0))))</f>
        <v>66183774.369999886</v>
      </c>
      <c r="L36" s="17">
        <f ca="1">IF(OR(INDIRECT(CONCATENATE("'2018-12'!L",TEXT(MATCH($C36,'2018-12'!$C$2:$C$100,0)+1,0)))="",INDIRECT(CONCATENATE("'2018-11'!L",TEXT(MATCH($C36,'2018-11'!$C$2:$C$100,0)+1,0)))="",AND(INDIRECT(CONCATENATE("'2018-12'!L",TEXT(MATCH($C36,'2018-12'!$C$2:$C$100,0)+1,0)))="",INDIRECT(CONCATENATE("'2018-11'!L",TEXT(MATCH($C36,'2018-11'!$C$2:$C$100,0)+1,0)))="")),"Н/Д",INDIRECT(CONCATENATE("'2018-12'!L",TEXT(MATCH($C36,'2018-12'!$C$2:$C$100,0)+1,0)))-INDIRECT(CONCATENATE("'2018-11'!L",TEXT(MATCH($C36,'2018-11'!$C$2:$C$100,0)+1,0))))</f>
        <v>473975514.19999981</v>
      </c>
      <c r="M36" s="17">
        <f ca="1">IF(OR(INDIRECT(CONCATENATE("'2018-12'!M",TEXT(MATCH($C36,'2018-12'!$C$2:$C$100,0)+1,0)))="",INDIRECT(CONCATENATE("'2018-11'!M",TEXT(MATCH($C36,'2018-11'!$C$2:$C$100,0)+1,0)))="",AND(INDIRECT(CONCATENATE("'2018-12'!M",TEXT(MATCH($C36,'2018-12'!$C$2:$C$100,0)+1,0)))="",INDIRECT(CONCATENATE("'2018-11'!M",TEXT(MATCH($C36,'2018-11'!$C$2:$C$100,0)+1,0)))="")),"Н/Д",INDIRECT(CONCATENATE("'2018-12'!M",TEXT(MATCH($C36,'2018-12'!$C$2:$C$100,0)+1,0)))-INDIRECT(CONCATENATE("'2018-11'!M",TEXT(MATCH($C36,'2018-11'!$C$2:$C$100,0)+1,0))))</f>
        <v>55294046.129999995</v>
      </c>
      <c r="N36" s="17">
        <f ca="1">IF(OR(INDIRECT(CONCATENATE("'2018-12'!N",TEXT(MATCH($C36,'2018-12'!$C$2:$C$100,0)+1,0)))="",INDIRECT(CONCATENATE("'2018-11'!N",TEXT(MATCH($C36,'2018-11'!$C$2:$C$100,0)+1,0)))="",AND(INDIRECT(CONCATENATE("'2018-12'!N",TEXT(MATCH($C36,'2018-12'!$C$2:$C$100,0)+1,0)))="",INDIRECT(CONCATENATE("'2018-11'!N",TEXT(MATCH($C36,'2018-11'!$C$2:$C$100,0)+1,0)))="")),"Н/Д",INDIRECT(CONCATENATE("'2018-12'!N",TEXT(MATCH($C36,'2018-12'!$C$2:$C$100,0)+1,0)))-INDIRECT(CONCATENATE("'2018-11'!NE",TEXT(MATCH($C36,'2018-11'!$C$2:$C$100,0)+1,0))))</f>
        <v>231954865.71000001</v>
      </c>
      <c r="O36" s="17">
        <f ca="1">IF(OR(INDIRECT(CONCATENATE("'2018-12'!O",TEXT(MATCH($C36,'2018-12'!$C$2:$C$100,0)+1,0)))="",INDIRECT(CONCATENATE("'2018-11'!O",TEXT(MATCH($C36,'2018-11'!$C$2:$C$100,0)+1,0)))="",AND(INDIRECT(CONCATENATE("'2018-12'!O",TEXT(MATCH($C36,'2018-12'!$C$2:$C$100,0)+1,0)))="",INDIRECT(CONCATENATE("'2018-11'!O",TEXT(MATCH($C36,'2018-11'!$C$2:$C$100,0)+1,0)))="")),"Н/Д",INDIRECT(CONCATENATE("'2018-12'!O",TEXT(MATCH($C36,'2018-12'!$C$2:$C$100,0)+1,0)))-INDIRECT(CONCATENATE("'2018-11'!O",TEXT(MATCH($C36,'2018-11'!$C$2:$C$100,0)+1,0))))</f>
        <v>8983.4499999999971</v>
      </c>
      <c r="P36" s="17">
        <f ca="1">IF(OR(INDIRECT(CONCATENATE("'2018-12'!P",TEXT(MATCH($C36,'2018-12'!$C$2:$C$100,0)+1,0)))="",INDIRECT(CONCATENATE("'2018-11'!P",TEXT(MATCH($C36,'2018-11'!$C$2:$C$100,0)+1,0)))="",AND(INDIRECT(CONCATENATE("'2018-12'!P",TEXT(MATCH($C36,'2018-12'!$C$2:$C$100,0)+1,0)))="",INDIRECT(CONCATENATE("'2018-11'!P",TEXT(MATCH($C36,'2018-11'!$C$2:$C$100,0)+1,0)))="")),"Н/Д",INDIRECT(CONCATENATE("'2018-12'!P",TEXT(MATCH($C36,'2018-12'!$C$2:$C$100,0)+1,0)))-INDIRECT(CONCATENATE("'2018-11'!P",TEXT(MATCH($C36,'2018-11'!$C$2:$C$100,0)+1,0))))</f>
        <v>50934998.029999971</v>
      </c>
      <c r="Q36" s="17">
        <f ca="1">IF(OR(INDIRECT(CONCATENATE("'2018-12'!Q",TEXT(MATCH($C36,'2018-12'!$C$2:$C$100,0)+1,0)))="",INDIRECT(CONCATENATE("'2018-11'!Q",TEXT(MATCH($C36,'2018-11'!$C$2:$C$100,0)+1,0)))="",AND(INDIRECT(CONCATENATE("'2018-12'!Q",TEXT(MATCH($C36,'2018-12'!$C$2:$C$100,0)+1,0)))="",INDIRECT(CONCATENATE("'2018-11'!Q",TEXT(MATCH($C36,'2018-11'!$C$2:$C$100,0)+1,0)))="")),"Н/Д",INDIRECT(CONCATENATE("'2018-12'!Q",TEXT(MATCH($C36,'2018-12'!$C$2:$C$100,0)+1,0)))-INDIRECT(CONCATENATE("'2018-11'!Q",TEXT(MATCH($C36,'2018-11'!$C$2:$C$100,0)+1,0))))</f>
        <v>91029902.809999943</v>
      </c>
      <c r="R36" s="17">
        <f ca="1">IF(OR(INDIRECT(CONCATENATE("'2018-12'!R",TEXT(MATCH($C36,'2018-12'!$C$2:$C$100,0)+1,0)))="",INDIRECT(CONCATENATE("'2018-11'!R",TEXT(MATCH($C36,'2018-11'!$C$2:$C$100,0)+1,0)))="",AND(INDIRECT(CONCATENATE("'2018-12'!R",TEXT(MATCH($C36,'2018-12'!$C$2:$C$100,0)+1,0)))="",INDIRECT(CONCATENATE("'2018-11'!R",TEXT(MATCH($C36,'2018-11'!$C$2:$C$100,0)+1,0)))="")),"Н/Д",INDIRECT(CONCATENATE("'2018-12'!R",TEXT(MATCH($C36,'2018-12'!$C$2:$C$100,0)+1,0)))-INDIRECT(CONCATENATE("'2018-11'!R",TEXT(MATCH($C36,'2018-11'!$C$2:$C$100,0)+1,0))))</f>
        <v>28364005.140000015</v>
      </c>
      <c r="S36" s="17">
        <f ca="1">IF(OR(INDIRECT(CONCATENATE("'2018-12'!S",TEXT(MATCH($C36,'2018-12'!$C$2:$C$100,0)+1,0)))="",INDIRECT(CONCATENATE("'2018-11'!S",TEXT(MATCH($C36,'2018-11'!$C$2:$C$100,0)+1,0)))="",AND(INDIRECT(CONCATENATE("'2018-12'!S",TEXT(MATCH($C36,'2018-12'!$C$2:$C$100,0)+1,0)))="",INDIRECT(CONCATENATE("'2018-11'!S",TEXT(MATCH($C36,'2018-11'!$C$2:$C$100,0)+1,0)))="")),"Н/Д",INDIRECT(CONCATENATE("'2018-12'!S",TEXT(MATCH($C36,'2018-12'!$C$2:$C$100,0)+1,0)))-INDIRECT(CONCATENATE("'2018-11'!S",TEXT(MATCH($C36,'2018-11'!$C$2:$C$100,0)+1,0))))</f>
        <v>125250</v>
      </c>
      <c r="T36" s="17">
        <f ca="1">IF(OR(INDIRECT(CONCATENATE("'2018-12'!T",TEXT(MATCH($C36,'2018-12'!$C$2:$C$100,0)+1,0)))="",INDIRECT(CONCATENATE("'2018-11'!T",TEXT(MATCH($C36,'2018-11'!$C$2:$C$100,0)+1,0)))="",AND(INDIRECT(CONCATENATE("'2018-12'!T",TEXT(MATCH($C36,'2018-12'!$C$2:$C$100,0)+1,0)))="",INDIRECT(CONCATENATE("'2018-11'!T",TEXT(MATCH($C36,'2018-11'!$C$2:$C$100,0)+1,0)))="")),"Н/Д",INDIRECT(CONCATENATE("'2018-12'!T",TEXT(MATCH($C36,'2018-12'!$C$2:$C$100,0)+1,0)))-INDIRECT(CONCATENATE("'2018-11'!T",TEXT(MATCH($C36,'2018-11'!$C$2:$C$100,0)+1,0))))</f>
        <v>37549795.519999981</v>
      </c>
      <c r="U36" s="17">
        <f ca="1">IF(OR(INDIRECT(CONCATENATE("'2018-12'!U",TEXT(MATCH($C36,'2018-12'!$C$2:$C$100,0)+1,0)))="",INDIRECT(CONCATENATE("'2018-11'!U",TEXT(MATCH($C36,'2018-11'!$C$2:$C$100,0)+1,0)))="",AND(INDIRECT(CONCATENATE("'2018-12'!U",TEXT(MATCH($C36,'2018-12'!$C$2:$C$100,0)+1,0)))="",INDIRECT(CONCATENATE("'2018-11'!U",TEXT(MATCH($C36,'2018-11'!$C$2:$C$100,0)+1,0)))="")),"Н/Д",INDIRECT(CONCATENATE("'2018-12'!U",TEXT(MATCH($C36,'2018-12'!$C$2:$C$100,0)+1,0)))-INDIRECT(CONCATENATE("'2018-11'!U",TEXT(MATCH($C36,'2018-11'!$C$2:$C$100,0)+1,0))))</f>
        <v>4476289.7500000037</v>
      </c>
      <c r="V36" s="17">
        <f ca="1">IF(OR(INDIRECT(CONCATENATE("'2018-12'!V",TEXT(MATCH($C36,'2018-12'!$C$2:$C$100,0)+1,0)))="",INDIRECT(CONCATENATE("'2018-11'!V",TEXT(MATCH($C36,'2018-11'!$C$2:$C$100,0)+1,0)))="",AND(INDIRECT(CONCATENATE("'2018-12'!V",TEXT(MATCH($C36,'2018-12'!$C$2:$C$100,0)+1,0)))="",INDIRECT(CONCATENATE("'2018-11'!V",TEXT(MATCH($C36,'2018-11'!$C$2:$C$100,0)+1,0)))="")),"Н/Д",INDIRECT(CONCATENATE("'2018-12'!V",TEXT(MATCH($C36,'2018-12'!$C$2:$C$100,0)+1,0)))-INDIRECT(CONCATENATE("'2018-11'!V",TEXT(MATCH($C36,'2018-11'!$C$2:$C$100,0)+1,0))))</f>
        <v>1485684213.4800014</v>
      </c>
      <c r="W36" s="17">
        <f ca="1">IF(OR(INDIRECT(CONCATENATE("'2018-12'!W",TEXT(MATCH($C36,'2018-12'!$C$2:$C$100,0)+1,0)))="",INDIRECT(CONCATENATE("'2018-11'!W",TEXT(MATCH($C36,'2018-11'!$C$2:$C$100,0)+1,0)))="",AND(INDIRECT(CONCATENATE("'2018-12'!W",TEXT(MATCH($C36,'2018-12'!$C$2:$C$100,0)+1,0)))="",INDIRECT(CONCATENATE("'2018-11'!W",TEXT(MATCH($C36,'2018-11'!$C$2:$C$100,0)+1,0)))="")),"Н/Д",INDIRECT(CONCATENATE("'2018-12'!W",TEXT(MATCH($C36,'2018-12'!$C$2:$C$100,0)+1,0)))-INDIRECT(CONCATENATE("'2018-11'!W",TEXT(MATCH($C36,'2018-11'!$C$2:$C$100,0)+1,0))))</f>
        <v>11984806248.040009</v>
      </c>
    </row>
    <row r="37" spans="1:23" x14ac:dyDescent="0.25">
      <c r="A37" s="2" t="s">
        <v>49</v>
      </c>
      <c r="B37" s="2" t="s">
        <v>59</v>
      </c>
      <c r="C37" s="15">
        <v>87000000</v>
      </c>
      <c r="D37" s="2" t="s">
        <v>215</v>
      </c>
      <c r="E37" s="17">
        <f ca="1">IF(OR(INDIRECT(CONCATENATE("'2018-12'!E",TEXT(MATCH($C37,'2018-12'!$C$2:$C$100,0)+1,0)))="",INDIRECT(CONCATENATE("'2018-11'!E",TEXT(MATCH($C37,'2018-11'!$C$2:$C$100,0)+1,0)))="",AND(INDIRECT(CONCATENATE("'2018-12'!E",TEXT(MATCH($C37,'2018-12'!$C$2:$C$100,0)+1,0)))="",INDIRECT(CONCATENATE("'2018-11'!E",TEXT(MATCH($C37,'2018-11'!$C$2:$C$100,0)+1,0)))="")),"Н/Д",INDIRECT(CONCATENATE("'2018-12'!E",TEXT(MATCH($C37,'2018-12'!$C$2:$C$100,0)+1,0)))-INDIRECT(CONCATENATE("'2018-11'!E",TEXT(MATCH($C37,'2018-11'!$C$2:$C$100,0)+1,0))))</f>
        <v>8529503550.0500031</v>
      </c>
      <c r="F37" s="17">
        <f ca="1">IF(OR(INDIRECT(CONCATENATE("'2018-12'!F",TEXT(MATCH($C37,'2018-12'!$C$2:$C$100,0)+1,0)))="",INDIRECT(CONCATENATE("'2018-11'!F",TEXT(MATCH($C37,'2018-11'!$C$2:$C$100,0)+1,0)))="",AND(INDIRECT(CONCATENATE("'2018-12'!F",TEXT(MATCH($C37,'2018-12'!$C$2:$C$100,0)+1,0)))="",INDIRECT(CONCATENATE("'2018-11'!F",TEXT(MATCH($C37,'2018-11'!$C$2:$C$100,0)+1,0)))="")),"Н/Д",INDIRECT(CONCATENATE("'2018-12'!F",TEXT(MATCH($C37,'2018-12'!$C$2:$C$100,0)+1,0)))-INDIRECT(CONCATENATE("'2018-11'!F",TEXT(MATCH($C37,'2018-11'!$C$2:$C$100,0)+1,0))))</f>
        <v>7948652792.1399994</v>
      </c>
      <c r="G37" s="17">
        <f ca="1">IF(OR(INDIRECT(CONCATENATE("'2018-12'!G",TEXT(MATCH($C37,'2018-12'!$C$2:$C$100,0)+1,0)))="",INDIRECT(CONCATENATE("'2018-11'!G",TEXT(MATCH($C37,'2018-11'!$C$2:$C$100,0)+1,0)))="",AND(INDIRECT(CONCATENATE("'2018-12'!G",TEXT(MATCH($C37,'2018-12'!$C$2:$C$100,0)+1,0)))="",INDIRECT(CONCATENATE("'2018-11'!G",TEXT(MATCH($C37,'2018-11'!$C$2:$C$100,0)+1,0)))="")),"Н/Д",INDIRECT(CONCATENATE("'2018-12'!G",TEXT(MATCH($C37,'2018-12'!$C$2:$C$100,0)+1,0)))-INDIRECT(CONCATENATE("'2018-11'!G",TEXT(MATCH($C37,'2018-11'!$C$2:$C$100,0)+1,0))))</f>
        <v>2931941207.6299973</v>
      </c>
      <c r="H37" s="17">
        <f ca="1">IF(OR(INDIRECT(CONCATENATE("'2018-12'!H",TEXT(MATCH($C37,'2018-12'!$C$2:$C$100,0)+1,0)))="",INDIRECT(CONCATENATE("'2018-11'!H",TEXT(MATCH($C37,'2018-11'!$C$2:$C$100,0)+1,0)))="",AND(INDIRECT(CONCATENATE("'2018-12'!H",TEXT(MATCH($C37,'2018-12'!$C$2:$C$100,0)+1,0)))="",INDIRECT(CONCATENATE("'2018-11'!H",TEXT(MATCH($C37,'2018-11'!$C$2:$C$100,0)+1,0)))="")),"Н/Д",INDIRECT(CONCATENATE("'2018-12'!H",TEXT(MATCH($C37,'2018-12'!$C$2:$C$100,0)+1,0)))-INDIRECT(CONCATENATE("'2018-11'!H",TEXT(MATCH($C37,'2018-11'!$C$2:$C$100,0)+1,0))))</f>
        <v>2123473168.8400002</v>
      </c>
      <c r="I37" s="17">
        <f ca="1">IF(OR(INDIRECT(CONCATENATE("'2018-12'!I",TEXT(MATCH($C37,'2018-12'!$C$2:$C$100,0)+1,0)))="",INDIRECT(CONCATENATE("'2018-11'!I",TEXT(MATCH($C37,'2018-11'!$C$2:$C$100,0)+1,0)))="",AND(INDIRECT(CONCATENATE("'2018-12'!I",TEXT(MATCH($C37,'2018-12'!$C$2:$C$100,0)+1,0)))="",INDIRECT(CONCATENATE("'2018-11'!I",TEXT(MATCH($C37,'2018-11'!$C$2:$C$100,0)+1,0)))="")),"Н/Д",INDIRECT(CONCATENATE("'2018-12'!I",TEXT(MATCH($C37,'2018-12'!$C$2:$C$100,0)+1,0)))-INDIRECT(CONCATENATE("'2018-11'!I",TEXT(MATCH($C37,'2018-11'!$C$2:$C$100,0)+1,0))))</f>
        <v>284074733.25</v>
      </c>
      <c r="J37" s="17" t="str">
        <f ca="1">IF(OR(INDIRECT(CONCATENATE("'2018-12'!J",TEXT(MATCH($C37,'2018-12'!$C$2:$C$100,0)+1,0)))="",INDIRECT(CONCATENATE("'2018-11'!J",TEXT(MATCH($C37,'2018-11'!$C$2:$C$100,0)+1,0)))="",AND(INDIRECT(CONCATENATE("'2018-12'!J",TEXT(MATCH($C37,'2018-12'!$C$2:$C$100,0)+1,0)))="",INDIRECT(CONCATENATE("'2018-11'!J",TEXT(MATCH($C37,'2018-11'!$C$2:$C$100,0)+1,0)))="")),"Н/Д",INDIRECT(CONCATENATE("'2018-12'!J",TEXT(MATCH($C37,'2018-12'!$C$2:$C$100,0)+1,0)))-INDIRECT(CONCATENATE("'2018-11'!J",TEXT(MATCH($C37,'2018-11'!$C$2:$C$100,0)+1,0))))</f>
        <v>Н/Д</v>
      </c>
      <c r="K37" s="17">
        <f ca="1">IF(OR(INDIRECT(CONCATENATE("'2018-12'!K",TEXT(MATCH($C37,'2018-12'!$C$2:$C$100,0)+1,0)))="",INDIRECT(CONCATENATE("'2018-11'!K",TEXT(MATCH($C37,'2018-11'!$C$2:$C$100,0)+1,0)))="",AND(INDIRECT(CONCATENATE("'2018-12'!K",TEXT(MATCH($C37,'2018-12'!$C$2:$C$100,0)+1,0)))="",INDIRECT(CONCATENATE("'2018-11'!K",TEXT(MATCH($C37,'2018-11'!$C$2:$C$100,0)+1,0)))="")),"Н/Д",INDIRECT(CONCATENATE("'2018-12'!K",TEXT(MATCH($C37,'2018-12'!$C$2:$C$100,0)+1,0)))-INDIRECT(CONCATENATE("'2018-11'!K",TEXT(MATCH($C37,'2018-11'!$C$2:$C$100,0)+1,0))))</f>
        <v>79906594.710000038</v>
      </c>
      <c r="L37" s="17">
        <f ca="1">IF(OR(INDIRECT(CONCATENATE("'2018-12'!L",TEXT(MATCH($C37,'2018-12'!$C$2:$C$100,0)+1,0)))="",INDIRECT(CONCATENATE("'2018-11'!L",TEXT(MATCH($C37,'2018-11'!$C$2:$C$100,0)+1,0)))="",AND(INDIRECT(CONCATENATE("'2018-12'!L",TEXT(MATCH($C37,'2018-12'!$C$2:$C$100,0)+1,0)))="",INDIRECT(CONCATENATE("'2018-11'!L",TEXT(MATCH($C37,'2018-11'!$C$2:$C$100,0)+1,0)))="")),"Н/Д",INDIRECT(CONCATENATE("'2018-12'!L",TEXT(MATCH($C37,'2018-12'!$C$2:$C$100,0)+1,0)))-INDIRECT(CONCATENATE("'2018-11'!L",TEXT(MATCH($C37,'2018-11'!$C$2:$C$100,0)+1,0))))</f>
        <v>2172257250.3700027</v>
      </c>
      <c r="M37" s="17">
        <f ca="1">IF(OR(INDIRECT(CONCATENATE("'2018-12'!M",TEXT(MATCH($C37,'2018-12'!$C$2:$C$100,0)+1,0)))="",INDIRECT(CONCATENATE("'2018-11'!M",TEXT(MATCH($C37,'2018-11'!$C$2:$C$100,0)+1,0)))="",AND(INDIRECT(CONCATENATE("'2018-12'!M",TEXT(MATCH($C37,'2018-12'!$C$2:$C$100,0)+1,0)))="",INDIRECT(CONCATENATE("'2018-11'!M",TEXT(MATCH($C37,'2018-11'!$C$2:$C$100,0)+1,0)))="")),"Н/Д",INDIRECT(CONCATENATE("'2018-12'!M",TEXT(MATCH($C37,'2018-12'!$C$2:$C$100,0)+1,0)))-INDIRECT(CONCATENATE("'2018-11'!M",TEXT(MATCH($C37,'2018-11'!$C$2:$C$100,0)+1,0))))</f>
        <v>51153972.839999974</v>
      </c>
      <c r="N37" s="17">
        <f ca="1">IF(OR(INDIRECT(CONCATENATE("'2018-12'!N",TEXT(MATCH($C37,'2018-12'!$C$2:$C$100,0)+1,0)))="",INDIRECT(CONCATENATE("'2018-11'!N",TEXT(MATCH($C37,'2018-11'!$C$2:$C$100,0)+1,0)))="",AND(INDIRECT(CONCATENATE("'2018-12'!N",TEXT(MATCH($C37,'2018-12'!$C$2:$C$100,0)+1,0)))="",INDIRECT(CONCATENATE("'2018-11'!N",TEXT(MATCH($C37,'2018-11'!$C$2:$C$100,0)+1,0)))="")),"Н/Д",INDIRECT(CONCATENATE("'2018-12'!N",TEXT(MATCH($C37,'2018-12'!$C$2:$C$100,0)+1,0)))-INDIRECT(CONCATENATE("'2018-11'!NE",TEXT(MATCH($C37,'2018-11'!$C$2:$C$100,0)+1,0))))</f>
        <v>298601759.31</v>
      </c>
      <c r="O37" s="17">
        <f ca="1">IF(OR(INDIRECT(CONCATENATE("'2018-12'!O",TEXT(MATCH($C37,'2018-12'!$C$2:$C$100,0)+1,0)))="",INDIRECT(CONCATENATE("'2018-11'!O",TEXT(MATCH($C37,'2018-11'!$C$2:$C$100,0)+1,0)))="",AND(INDIRECT(CONCATENATE("'2018-12'!O",TEXT(MATCH($C37,'2018-12'!$C$2:$C$100,0)+1,0)))="",INDIRECT(CONCATENATE("'2018-11'!O",TEXT(MATCH($C37,'2018-11'!$C$2:$C$100,0)+1,0)))="")),"Н/Д",INDIRECT(CONCATENATE("'2018-12'!O",TEXT(MATCH($C37,'2018-12'!$C$2:$C$100,0)+1,0)))-INDIRECT(CONCATENATE("'2018-11'!O",TEXT(MATCH($C37,'2018-11'!$C$2:$C$100,0)+1,0))))</f>
        <v>531.42000000000007</v>
      </c>
      <c r="P37" s="17">
        <f ca="1">IF(OR(INDIRECT(CONCATENATE("'2018-12'!P",TEXT(MATCH($C37,'2018-12'!$C$2:$C$100,0)+1,0)))="",INDIRECT(CONCATENATE("'2018-11'!P",TEXT(MATCH($C37,'2018-11'!$C$2:$C$100,0)+1,0)))="",AND(INDIRECT(CONCATENATE("'2018-12'!P",TEXT(MATCH($C37,'2018-12'!$C$2:$C$100,0)+1,0)))="",INDIRECT(CONCATENATE("'2018-11'!P",TEXT(MATCH($C37,'2018-11'!$C$2:$C$100,0)+1,0)))="")),"Н/Д",INDIRECT(CONCATENATE("'2018-12'!P",TEXT(MATCH($C37,'2018-12'!$C$2:$C$100,0)+1,0)))-INDIRECT(CONCATENATE("'2018-11'!P",TEXT(MATCH($C37,'2018-11'!$C$2:$C$100,0)+1,0))))</f>
        <v>75959931.559999943</v>
      </c>
      <c r="Q37" s="17">
        <f ca="1">IF(OR(INDIRECT(CONCATENATE("'2018-12'!Q",TEXT(MATCH($C37,'2018-12'!$C$2:$C$100,0)+1,0)))="",INDIRECT(CONCATENATE("'2018-11'!Q",TEXT(MATCH($C37,'2018-11'!$C$2:$C$100,0)+1,0)))="",AND(INDIRECT(CONCATENATE("'2018-12'!Q",TEXT(MATCH($C37,'2018-12'!$C$2:$C$100,0)+1,0)))="",INDIRECT(CONCATENATE("'2018-11'!Q",TEXT(MATCH($C37,'2018-11'!$C$2:$C$100,0)+1,0)))="")),"Н/Д",INDIRECT(CONCATENATE("'2018-12'!Q",TEXT(MATCH($C37,'2018-12'!$C$2:$C$100,0)+1,0)))-INDIRECT(CONCATENATE("'2018-11'!Q",TEXT(MATCH($C37,'2018-11'!$C$2:$C$100,0)+1,0))))</f>
        <v>119117931.63999999</v>
      </c>
      <c r="R37" s="17">
        <f ca="1">IF(OR(INDIRECT(CONCATENATE("'2018-12'!R",TEXT(MATCH($C37,'2018-12'!$C$2:$C$100,0)+1,0)))="",INDIRECT(CONCATENATE("'2018-11'!R",TEXT(MATCH($C37,'2018-11'!$C$2:$C$100,0)+1,0)))="",AND(INDIRECT(CONCATENATE("'2018-12'!R",TEXT(MATCH($C37,'2018-12'!$C$2:$C$100,0)+1,0)))="",INDIRECT(CONCATENATE("'2018-11'!R",TEXT(MATCH($C37,'2018-11'!$C$2:$C$100,0)+1,0)))="")),"Н/Д",INDIRECT(CONCATENATE("'2018-12'!R",TEXT(MATCH($C37,'2018-12'!$C$2:$C$100,0)+1,0)))-INDIRECT(CONCATENATE("'2018-11'!R",TEXT(MATCH($C37,'2018-11'!$C$2:$C$100,0)+1,0))))</f>
        <v>10293225.959999979</v>
      </c>
      <c r="S37" s="17">
        <f ca="1">IF(OR(INDIRECT(CONCATENATE("'2018-12'!S",TEXT(MATCH($C37,'2018-12'!$C$2:$C$100,0)+1,0)))="",INDIRECT(CONCATENATE("'2018-11'!S",TEXT(MATCH($C37,'2018-11'!$C$2:$C$100,0)+1,0)))="",AND(INDIRECT(CONCATENATE("'2018-12'!S",TEXT(MATCH($C37,'2018-12'!$C$2:$C$100,0)+1,0)))="",INDIRECT(CONCATENATE("'2018-11'!S",TEXT(MATCH($C37,'2018-11'!$C$2:$C$100,0)+1,0)))="")),"Н/Д",INDIRECT(CONCATENATE("'2018-12'!S",TEXT(MATCH($C37,'2018-12'!$C$2:$C$100,0)+1,0)))-INDIRECT(CONCATENATE("'2018-11'!S",TEXT(MATCH($C37,'2018-11'!$C$2:$C$100,0)+1,0))))</f>
        <v>211262.08000000007</v>
      </c>
      <c r="T37" s="17">
        <f ca="1">IF(OR(INDIRECT(CONCATENATE("'2018-12'!T",TEXT(MATCH($C37,'2018-12'!$C$2:$C$100,0)+1,0)))="",INDIRECT(CONCATENATE("'2018-11'!T",TEXT(MATCH($C37,'2018-11'!$C$2:$C$100,0)+1,0)))="",AND(INDIRECT(CONCATENATE("'2018-12'!T",TEXT(MATCH($C37,'2018-12'!$C$2:$C$100,0)+1,0)))="",INDIRECT(CONCATENATE("'2018-11'!T",TEXT(MATCH($C37,'2018-11'!$C$2:$C$100,0)+1,0)))="")),"Н/Д",INDIRECT(CONCATENATE("'2018-12'!T",TEXT(MATCH($C37,'2018-12'!$C$2:$C$100,0)+1,0)))-INDIRECT(CONCATENATE("'2018-11'!T",TEXT(MATCH($C37,'2018-11'!$C$2:$C$100,0)+1,0))))</f>
        <v>47188490.340000033</v>
      </c>
      <c r="U37" s="17">
        <f ca="1">IF(OR(INDIRECT(CONCATENATE("'2018-12'!U",TEXT(MATCH($C37,'2018-12'!$C$2:$C$100,0)+1,0)))="",INDIRECT(CONCATENATE("'2018-11'!U",TEXT(MATCH($C37,'2018-11'!$C$2:$C$100,0)+1,0)))="",AND(INDIRECT(CONCATENATE("'2018-12'!U",TEXT(MATCH($C37,'2018-12'!$C$2:$C$100,0)+1,0)))="",INDIRECT(CONCATENATE("'2018-11'!U",TEXT(MATCH($C37,'2018-11'!$C$2:$C$100,0)+1,0)))="")),"Н/Д",INDIRECT(CONCATENATE("'2018-12'!U",TEXT(MATCH($C37,'2018-12'!$C$2:$C$100,0)+1,0)))-INDIRECT(CONCATENATE("'2018-11'!U",TEXT(MATCH($C37,'2018-11'!$C$2:$C$100,0)+1,0))))</f>
        <v>3345571.049999997</v>
      </c>
      <c r="V37" s="17">
        <f ca="1">IF(OR(INDIRECT(CONCATENATE("'2018-12'!V",TEXT(MATCH($C37,'2018-12'!$C$2:$C$100,0)+1,0)))="",INDIRECT(CONCATENATE("'2018-11'!V",TEXT(MATCH($C37,'2018-11'!$C$2:$C$100,0)+1,0)))="",AND(INDIRECT(CONCATENATE("'2018-12'!V",TEXT(MATCH($C37,'2018-12'!$C$2:$C$100,0)+1,0)))="",INDIRECT(CONCATENATE("'2018-11'!V",TEXT(MATCH($C37,'2018-11'!$C$2:$C$100,0)+1,0)))="")),"Н/Д",INDIRECT(CONCATENATE("'2018-12'!V",TEXT(MATCH($C37,'2018-12'!$C$2:$C$100,0)+1,0)))-INDIRECT(CONCATENATE("'2018-11'!V",TEXT(MATCH($C37,'2018-11'!$C$2:$C$100,0)+1,0))))</f>
        <v>580850757.90999985</v>
      </c>
      <c r="W37" s="17">
        <f ca="1">IF(OR(INDIRECT(CONCATENATE("'2018-12'!W",TEXT(MATCH($C37,'2018-12'!$C$2:$C$100,0)+1,0)))="",INDIRECT(CONCATENATE("'2018-11'!W",TEXT(MATCH($C37,'2018-11'!$C$2:$C$100,0)+1,0)))="",AND(INDIRECT(CONCATENATE("'2018-12'!W",TEXT(MATCH($C37,'2018-12'!$C$2:$C$100,0)+1,0)))="",INDIRECT(CONCATENATE("'2018-11'!W",TEXT(MATCH($C37,'2018-11'!$C$2:$C$100,0)+1,0)))="")),"Н/Д",INDIRECT(CONCATENATE("'2018-12'!W",TEXT(MATCH($C37,'2018-12'!$C$2:$C$100,0)+1,0)))-INDIRECT(CONCATENATE("'2018-11'!W",TEXT(MATCH($C37,'2018-11'!$C$2:$C$100,0)+1,0))))</f>
        <v>24996749047.5</v>
      </c>
    </row>
    <row r="38" spans="1:23" x14ac:dyDescent="0.25">
      <c r="A38" s="2" t="s">
        <v>49</v>
      </c>
      <c r="B38" s="2" t="s">
        <v>60</v>
      </c>
      <c r="C38" s="15">
        <v>40000000</v>
      </c>
      <c r="D38" s="2" t="s">
        <v>215</v>
      </c>
      <c r="E38" s="17">
        <f ca="1">IF(OR(INDIRECT(CONCATENATE("'2018-12'!E",TEXT(MATCH($C38,'2018-12'!$C$2:$C$100,0)+1,0)))="",INDIRECT(CONCATENATE("'2018-11'!E",TEXT(MATCH($C38,'2018-11'!$C$2:$C$100,0)+1,0)))="",AND(INDIRECT(CONCATENATE("'2018-12'!E",TEXT(MATCH($C38,'2018-12'!$C$2:$C$100,0)+1,0)))="",INDIRECT(CONCATENATE("'2018-11'!E",TEXT(MATCH($C38,'2018-11'!$C$2:$C$100,0)+1,0)))="")),"Н/Д",INDIRECT(CONCATENATE("'2018-12'!E",TEXT(MATCH($C38,'2018-12'!$C$2:$C$100,0)+1,0)))-INDIRECT(CONCATENATE("'2018-11'!E",TEXT(MATCH($C38,'2018-11'!$C$2:$C$100,0)+1,0))))</f>
        <v>39325090112.350037</v>
      </c>
      <c r="F38" s="17">
        <f ca="1">IF(OR(INDIRECT(CONCATENATE("'2018-12'!F",TEXT(MATCH($C38,'2018-12'!$C$2:$C$100,0)+1,0)))="",INDIRECT(CONCATENATE("'2018-11'!F",TEXT(MATCH($C38,'2018-11'!$C$2:$C$100,0)+1,0)))="",AND(INDIRECT(CONCATENATE("'2018-12'!F",TEXT(MATCH($C38,'2018-12'!$C$2:$C$100,0)+1,0)))="",INDIRECT(CONCATENATE("'2018-11'!F",TEXT(MATCH($C38,'2018-11'!$C$2:$C$100,0)+1,0)))="")),"Н/Д",INDIRECT(CONCATENATE("'2018-12'!F",TEXT(MATCH($C38,'2018-12'!$C$2:$C$100,0)+1,0)))-INDIRECT(CONCATENATE("'2018-11'!F",TEXT(MATCH($C38,'2018-11'!$C$2:$C$100,0)+1,0))))</f>
        <v>38928916467.900024</v>
      </c>
      <c r="G38" s="17">
        <f ca="1">IF(OR(INDIRECT(CONCATENATE("'2018-12'!G",TEXT(MATCH($C38,'2018-12'!$C$2:$C$100,0)+1,0)))="",INDIRECT(CONCATENATE("'2018-11'!G",TEXT(MATCH($C38,'2018-11'!$C$2:$C$100,0)+1,0)))="",AND(INDIRECT(CONCATENATE("'2018-12'!G",TEXT(MATCH($C38,'2018-12'!$C$2:$C$100,0)+1,0)))="",INDIRECT(CONCATENATE("'2018-11'!G",TEXT(MATCH($C38,'2018-11'!$C$2:$C$100,0)+1,0)))="")),"Н/Д",INDIRECT(CONCATENATE("'2018-12'!G",TEXT(MATCH($C38,'2018-12'!$C$2:$C$100,0)+1,0)))-INDIRECT(CONCATENATE("'2018-11'!G",TEXT(MATCH($C38,'2018-11'!$C$2:$C$100,0)+1,0))))</f>
        <v>9977328061.1799927</v>
      </c>
      <c r="H38" s="17">
        <f ca="1">IF(OR(INDIRECT(CONCATENATE("'2018-12'!H",TEXT(MATCH($C38,'2018-12'!$C$2:$C$100,0)+1,0)))="",INDIRECT(CONCATENATE("'2018-11'!H",TEXT(MATCH($C38,'2018-11'!$C$2:$C$100,0)+1,0)))="",AND(INDIRECT(CONCATENATE("'2018-12'!H",TEXT(MATCH($C38,'2018-12'!$C$2:$C$100,0)+1,0)))="",INDIRECT(CONCATENATE("'2018-11'!H",TEXT(MATCH($C38,'2018-11'!$C$2:$C$100,0)+1,0)))="")),"Н/Д",INDIRECT(CONCATENATE("'2018-12'!H",TEXT(MATCH($C38,'2018-12'!$C$2:$C$100,0)+1,0)))-INDIRECT(CONCATENATE("'2018-11'!H",TEXT(MATCH($C38,'2018-11'!$C$2:$C$100,0)+1,0))))</f>
        <v>20531354611.299988</v>
      </c>
      <c r="I38" s="17">
        <f ca="1">IF(OR(INDIRECT(CONCATENATE("'2018-12'!I",TEXT(MATCH($C38,'2018-12'!$C$2:$C$100,0)+1,0)))="",INDIRECT(CONCATENATE("'2018-11'!I",TEXT(MATCH($C38,'2018-11'!$C$2:$C$100,0)+1,0)))="",AND(INDIRECT(CONCATENATE("'2018-12'!I",TEXT(MATCH($C38,'2018-12'!$C$2:$C$100,0)+1,0)))="",INDIRECT(CONCATENATE("'2018-11'!I",TEXT(MATCH($C38,'2018-11'!$C$2:$C$100,0)+1,0)))="")),"Н/Д",INDIRECT(CONCATENATE("'2018-12'!I",TEXT(MATCH($C38,'2018-12'!$C$2:$C$100,0)+1,0)))-INDIRECT(CONCATENATE("'2018-11'!I",TEXT(MATCH($C38,'2018-11'!$C$2:$C$100,0)+1,0))))</f>
        <v>1644571425.9299984</v>
      </c>
      <c r="J38" s="17" t="str">
        <f ca="1">IF(OR(INDIRECT(CONCATENATE("'2018-12'!J",TEXT(MATCH($C38,'2018-12'!$C$2:$C$100,0)+1,0)))="",INDIRECT(CONCATENATE("'2018-11'!J",TEXT(MATCH($C38,'2018-11'!$C$2:$C$100,0)+1,0)))="",AND(INDIRECT(CONCATENATE("'2018-12'!J",TEXT(MATCH($C38,'2018-12'!$C$2:$C$100,0)+1,0)))="",INDIRECT(CONCATENATE("'2018-11'!J",TEXT(MATCH($C38,'2018-11'!$C$2:$C$100,0)+1,0)))="")),"Н/Д",INDIRECT(CONCATENATE("'2018-12'!J",TEXT(MATCH($C38,'2018-12'!$C$2:$C$100,0)+1,0)))-INDIRECT(CONCATENATE("'2018-11'!J",TEXT(MATCH($C38,'2018-11'!$C$2:$C$100,0)+1,0))))</f>
        <v>Н/Д</v>
      </c>
      <c r="K38" s="17">
        <f ca="1">IF(OR(INDIRECT(CONCATENATE("'2018-12'!K",TEXT(MATCH($C38,'2018-12'!$C$2:$C$100,0)+1,0)))="",INDIRECT(CONCATENATE("'2018-11'!K",TEXT(MATCH($C38,'2018-11'!$C$2:$C$100,0)+1,0)))="",AND(INDIRECT(CONCATENATE("'2018-12'!K",TEXT(MATCH($C38,'2018-12'!$C$2:$C$100,0)+1,0)))="",INDIRECT(CONCATENATE("'2018-11'!K",TEXT(MATCH($C38,'2018-11'!$C$2:$C$100,0)+1,0)))="")),"Н/Д",INDIRECT(CONCATENATE("'2018-12'!K",TEXT(MATCH($C38,'2018-12'!$C$2:$C$100,0)+1,0)))-INDIRECT(CONCATENATE("'2018-11'!K",TEXT(MATCH($C38,'2018-11'!$C$2:$C$100,0)+1,0))))</f>
        <v>720265433.06000137</v>
      </c>
      <c r="L38" s="17">
        <f ca="1">IF(OR(INDIRECT(CONCATENATE("'2018-12'!L",TEXT(MATCH($C38,'2018-12'!$C$2:$C$100,0)+1,0)))="",INDIRECT(CONCATENATE("'2018-11'!L",TEXT(MATCH($C38,'2018-11'!$C$2:$C$100,0)+1,0)))="",AND(INDIRECT(CONCATENATE("'2018-12'!L",TEXT(MATCH($C38,'2018-12'!$C$2:$C$100,0)+1,0)))="",INDIRECT(CONCATENATE("'2018-11'!L",TEXT(MATCH($C38,'2018-11'!$C$2:$C$100,0)+1,0)))="")),"Н/Д",INDIRECT(CONCATENATE("'2018-12'!L",TEXT(MATCH($C38,'2018-12'!$C$2:$C$100,0)+1,0)))-INDIRECT(CONCATENATE("'2018-11'!L",TEXT(MATCH($C38,'2018-11'!$C$2:$C$100,0)+1,0))))</f>
        <v>4053338985.0400009</v>
      </c>
      <c r="M38" s="17">
        <f ca="1">IF(OR(INDIRECT(CONCATENATE("'2018-12'!M",TEXT(MATCH($C38,'2018-12'!$C$2:$C$100,0)+1,0)))="",INDIRECT(CONCATENATE("'2018-11'!M",TEXT(MATCH($C38,'2018-11'!$C$2:$C$100,0)+1,0)))="",AND(INDIRECT(CONCATENATE("'2018-12'!M",TEXT(MATCH($C38,'2018-12'!$C$2:$C$100,0)+1,0)))="",INDIRECT(CONCATENATE("'2018-11'!M",TEXT(MATCH($C38,'2018-11'!$C$2:$C$100,0)+1,0)))="")),"Н/Д",INDIRECT(CONCATENATE("'2018-12'!M",TEXT(MATCH($C38,'2018-12'!$C$2:$C$100,0)+1,0)))-INDIRECT(CONCATENATE("'2018-11'!M",TEXT(MATCH($C38,'2018-11'!$C$2:$C$100,0)+1,0))))</f>
        <v>309851.6099999994</v>
      </c>
      <c r="N38" s="17">
        <f ca="1">IF(OR(INDIRECT(CONCATENATE("'2018-12'!N",TEXT(MATCH($C38,'2018-12'!$C$2:$C$100,0)+1,0)))="",INDIRECT(CONCATENATE("'2018-11'!N",TEXT(MATCH($C38,'2018-11'!$C$2:$C$100,0)+1,0)))="",AND(INDIRECT(CONCATENATE("'2018-12'!N",TEXT(MATCH($C38,'2018-12'!$C$2:$C$100,0)+1,0)))="",INDIRECT(CONCATENATE("'2018-11'!N",TEXT(MATCH($C38,'2018-11'!$C$2:$C$100,0)+1,0)))="")),"Н/Д",INDIRECT(CONCATENATE("'2018-12'!N",TEXT(MATCH($C38,'2018-12'!$C$2:$C$100,0)+1,0)))-INDIRECT(CONCATENATE("'2018-11'!NE",TEXT(MATCH($C38,'2018-11'!$C$2:$C$100,0)+1,0))))</f>
        <v>1658710857.45</v>
      </c>
      <c r="O38" s="17">
        <f ca="1">IF(OR(INDIRECT(CONCATENATE("'2018-12'!O",TEXT(MATCH($C38,'2018-12'!$C$2:$C$100,0)+1,0)))="",INDIRECT(CONCATENATE("'2018-11'!O",TEXT(MATCH($C38,'2018-11'!$C$2:$C$100,0)+1,0)))="",AND(INDIRECT(CONCATENATE("'2018-12'!O",TEXT(MATCH($C38,'2018-12'!$C$2:$C$100,0)+1,0)))="",INDIRECT(CONCATENATE("'2018-11'!O",TEXT(MATCH($C38,'2018-11'!$C$2:$C$100,0)+1,0)))="")),"Н/Д",INDIRECT(CONCATENATE("'2018-12'!O",TEXT(MATCH($C38,'2018-12'!$C$2:$C$100,0)+1,0)))-INDIRECT(CONCATENATE("'2018-11'!O",TEXT(MATCH($C38,'2018-11'!$C$2:$C$100,0)+1,0))))</f>
        <v>102652.5</v>
      </c>
      <c r="P38" s="17">
        <f ca="1">IF(OR(INDIRECT(CONCATENATE("'2018-12'!P",TEXT(MATCH($C38,'2018-12'!$C$2:$C$100,0)+1,0)))="",INDIRECT(CONCATENATE("'2018-11'!P",TEXT(MATCH($C38,'2018-11'!$C$2:$C$100,0)+1,0)))="",AND(INDIRECT(CONCATENATE("'2018-12'!P",TEXT(MATCH($C38,'2018-12'!$C$2:$C$100,0)+1,0)))="",INDIRECT(CONCATENATE("'2018-11'!P",TEXT(MATCH($C38,'2018-11'!$C$2:$C$100,0)+1,0)))="")),"Н/Д",INDIRECT(CONCATENATE("'2018-12'!P",TEXT(MATCH($C38,'2018-12'!$C$2:$C$100,0)+1,0)))-INDIRECT(CONCATENATE("'2018-11'!P",TEXT(MATCH($C38,'2018-11'!$C$2:$C$100,0)+1,0))))</f>
        <v>852632849.63000107</v>
      </c>
      <c r="Q38" s="17">
        <f ca="1">IF(OR(INDIRECT(CONCATENATE("'2018-12'!Q",TEXT(MATCH($C38,'2018-12'!$C$2:$C$100,0)+1,0)))="",INDIRECT(CONCATENATE("'2018-11'!Q",TEXT(MATCH($C38,'2018-11'!$C$2:$C$100,0)+1,0)))="",AND(INDIRECT(CONCATENATE("'2018-12'!Q",TEXT(MATCH($C38,'2018-12'!$C$2:$C$100,0)+1,0)))="",INDIRECT(CONCATENATE("'2018-11'!Q",TEXT(MATCH($C38,'2018-11'!$C$2:$C$100,0)+1,0)))="")),"Н/Д",INDIRECT(CONCATENATE("'2018-12'!Q",TEXT(MATCH($C38,'2018-12'!$C$2:$C$100,0)+1,0)))-INDIRECT(CONCATENATE("'2018-11'!Q",TEXT(MATCH($C38,'2018-11'!$C$2:$C$100,0)+1,0))))</f>
        <v>1969669.4099999964</v>
      </c>
      <c r="R38" s="17">
        <f ca="1">IF(OR(INDIRECT(CONCATENATE("'2018-12'!R",TEXT(MATCH($C38,'2018-12'!$C$2:$C$100,0)+1,0)))="",INDIRECT(CONCATENATE("'2018-11'!R",TEXT(MATCH($C38,'2018-11'!$C$2:$C$100,0)+1,0)))="",AND(INDIRECT(CONCATENATE("'2018-12'!R",TEXT(MATCH($C38,'2018-12'!$C$2:$C$100,0)+1,0)))="",INDIRECT(CONCATENATE("'2018-11'!R",TEXT(MATCH($C38,'2018-11'!$C$2:$C$100,0)+1,0)))="")),"Н/Д",INDIRECT(CONCATENATE("'2018-12'!R",TEXT(MATCH($C38,'2018-12'!$C$2:$C$100,0)+1,0)))-INDIRECT(CONCATENATE("'2018-11'!R",TEXT(MATCH($C38,'2018-11'!$C$2:$C$100,0)+1,0))))</f>
        <v>526683917.75</v>
      </c>
      <c r="S38" s="17">
        <f ca="1">IF(OR(INDIRECT(CONCATENATE("'2018-12'!S",TEXT(MATCH($C38,'2018-12'!$C$2:$C$100,0)+1,0)))="",INDIRECT(CONCATENATE("'2018-11'!S",TEXT(MATCH($C38,'2018-11'!$C$2:$C$100,0)+1,0)))="",AND(INDIRECT(CONCATENATE("'2018-12'!S",TEXT(MATCH($C38,'2018-12'!$C$2:$C$100,0)+1,0)))="",INDIRECT(CONCATENATE("'2018-11'!S",TEXT(MATCH($C38,'2018-11'!$C$2:$C$100,0)+1,0)))="")),"Н/Д",INDIRECT(CONCATENATE("'2018-12'!S",TEXT(MATCH($C38,'2018-12'!$C$2:$C$100,0)+1,0)))-INDIRECT(CONCATENATE("'2018-11'!S",TEXT(MATCH($C38,'2018-11'!$C$2:$C$100,0)+1,0))))</f>
        <v>842118.5</v>
      </c>
      <c r="T38" s="17">
        <f ca="1">IF(OR(INDIRECT(CONCATENATE("'2018-12'!T",TEXT(MATCH($C38,'2018-12'!$C$2:$C$100,0)+1,0)))="",INDIRECT(CONCATENATE("'2018-11'!T",TEXT(MATCH($C38,'2018-11'!$C$2:$C$100,0)+1,0)))="",AND(INDIRECT(CONCATENATE("'2018-12'!T",TEXT(MATCH($C38,'2018-12'!$C$2:$C$100,0)+1,0)))="",INDIRECT(CONCATENATE("'2018-11'!T",TEXT(MATCH($C38,'2018-11'!$C$2:$C$100,0)+1,0)))="")),"Н/Д",INDIRECT(CONCATENATE("'2018-12'!T",TEXT(MATCH($C38,'2018-12'!$C$2:$C$100,0)+1,0)))-INDIRECT(CONCATENATE("'2018-11'!T",TEXT(MATCH($C38,'2018-11'!$C$2:$C$100,0)+1,0))))</f>
        <v>292335849.98999977</v>
      </c>
      <c r="U38" s="17">
        <f ca="1">IF(OR(INDIRECT(CONCATENATE("'2018-12'!U",TEXT(MATCH($C38,'2018-12'!$C$2:$C$100,0)+1,0)))="",INDIRECT(CONCATENATE("'2018-11'!U",TEXT(MATCH($C38,'2018-11'!$C$2:$C$100,0)+1,0)))="",AND(INDIRECT(CONCATENATE("'2018-12'!U",TEXT(MATCH($C38,'2018-12'!$C$2:$C$100,0)+1,0)))="",INDIRECT(CONCATENATE("'2018-11'!U",TEXT(MATCH($C38,'2018-11'!$C$2:$C$100,0)+1,0)))="")),"Н/Д",INDIRECT(CONCATENATE("'2018-12'!U",TEXT(MATCH($C38,'2018-12'!$C$2:$C$100,0)+1,0)))-INDIRECT(CONCATENATE("'2018-11'!U",TEXT(MATCH($C38,'2018-11'!$C$2:$C$100,0)+1,0))))</f>
        <v>21809195.310000002</v>
      </c>
      <c r="V38" s="17">
        <f ca="1">IF(OR(INDIRECT(CONCATENATE("'2018-12'!V",TEXT(MATCH($C38,'2018-12'!$C$2:$C$100,0)+1,0)))="",INDIRECT(CONCATENATE("'2018-11'!V",TEXT(MATCH($C38,'2018-11'!$C$2:$C$100,0)+1,0)))="",AND(INDIRECT(CONCATENATE("'2018-12'!V",TEXT(MATCH($C38,'2018-12'!$C$2:$C$100,0)+1,0)))="",INDIRECT(CONCATENATE("'2018-11'!V",TEXT(MATCH($C38,'2018-11'!$C$2:$C$100,0)+1,0)))="")),"Н/Д",INDIRECT(CONCATENATE("'2018-12'!V",TEXT(MATCH($C38,'2018-12'!$C$2:$C$100,0)+1,0)))-INDIRECT(CONCATENATE("'2018-11'!V",TEXT(MATCH($C38,'2018-11'!$C$2:$C$100,0)+1,0))))</f>
        <v>396173644.44999886</v>
      </c>
      <c r="W38" s="17">
        <f ca="1">IF(OR(INDIRECT(CONCATENATE("'2018-12'!W",TEXT(MATCH($C38,'2018-12'!$C$2:$C$100,0)+1,0)))="",INDIRECT(CONCATENATE("'2018-11'!W",TEXT(MATCH($C38,'2018-11'!$C$2:$C$100,0)+1,0)))="",AND(INDIRECT(CONCATENATE("'2018-12'!W",TEXT(MATCH($C38,'2018-12'!$C$2:$C$100,0)+1,0)))="",INDIRECT(CONCATENATE("'2018-11'!W",TEXT(MATCH($C38,'2018-11'!$C$2:$C$100,0)+1,0)))="")),"Н/Д",INDIRECT(CONCATENATE("'2018-12'!W",TEXT(MATCH($C38,'2018-12'!$C$2:$C$100,0)+1,0)))-INDIRECT(CONCATENATE("'2018-11'!W",TEXT(MATCH($C38,'2018-11'!$C$2:$C$100,0)+1,0))))</f>
        <v>117437043008.2002</v>
      </c>
    </row>
    <row r="39" spans="1:23" x14ac:dyDescent="0.25">
      <c r="A39" s="2" t="s">
        <v>61</v>
      </c>
      <c r="B39" s="2" t="s">
        <v>62</v>
      </c>
      <c r="C39" s="15">
        <v>83000000</v>
      </c>
      <c r="D39" s="2" t="s">
        <v>215</v>
      </c>
      <c r="E39" s="17">
        <f ca="1">IF(OR(INDIRECT(CONCATENATE("'2018-12'!E",TEXT(MATCH($C39,'2018-12'!$C$2:$C$100,0)+1,0)))="",INDIRECT(CONCATENATE("'2018-11'!E",TEXT(MATCH($C39,'2018-11'!$C$2:$C$100,0)+1,0)))="",AND(INDIRECT(CONCATENATE("'2018-12'!E",TEXT(MATCH($C39,'2018-12'!$C$2:$C$100,0)+1,0)))="",INDIRECT(CONCATENATE("'2018-11'!E",TEXT(MATCH($C39,'2018-11'!$C$2:$C$100,0)+1,0)))="")),"Н/Д",INDIRECT(CONCATENATE("'2018-12'!E",TEXT(MATCH($C39,'2018-12'!$C$2:$C$100,0)+1,0)))-INDIRECT(CONCATENATE("'2018-11'!E",TEXT(MATCH($C39,'2018-11'!$C$2:$C$100,0)+1,0))))</f>
        <v>2815793044.4799995</v>
      </c>
      <c r="F39" s="17">
        <f ca="1">IF(OR(INDIRECT(CONCATENATE("'2018-12'!F",TEXT(MATCH($C39,'2018-12'!$C$2:$C$100,0)+1,0)))="",INDIRECT(CONCATENATE("'2018-11'!F",TEXT(MATCH($C39,'2018-11'!$C$2:$C$100,0)+1,0)))="",AND(INDIRECT(CONCATENATE("'2018-12'!F",TEXT(MATCH($C39,'2018-12'!$C$2:$C$100,0)+1,0)))="",INDIRECT(CONCATENATE("'2018-11'!F",TEXT(MATCH($C39,'2018-11'!$C$2:$C$100,0)+1,0)))="")),"Н/Д",INDIRECT(CONCATENATE("'2018-12'!F",TEXT(MATCH($C39,'2018-12'!$C$2:$C$100,0)+1,0)))-INDIRECT(CONCATENATE("'2018-11'!F",TEXT(MATCH($C39,'2018-11'!$C$2:$C$100,0)+1,0))))</f>
        <v>1363475653.4899998</v>
      </c>
      <c r="G39" s="17">
        <f ca="1">IF(OR(INDIRECT(CONCATENATE("'2018-12'!G",TEXT(MATCH($C39,'2018-12'!$C$2:$C$100,0)+1,0)))="",INDIRECT(CONCATENATE("'2018-11'!G",TEXT(MATCH($C39,'2018-11'!$C$2:$C$100,0)+1,0)))="",AND(INDIRECT(CONCATENATE("'2018-12'!G",TEXT(MATCH($C39,'2018-12'!$C$2:$C$100,0)+1,0)))="",INDIRECT(CONCATENATE("'2018-11'!G",TEXT(MATCH($C39,'2018-11'!$C$2:$C$100,0)+1,0)))="")),"Н/Д",INDIRECT(CONCATENATE("'2018-12'!G",TEXT(MATCH($C39,'2018-12'!$C$2:$C$100,0)+1,0)))-INDIRECT(CONCATENATE("'2018-11'!G",TEXT(MATCH($C39,'2018-11'!$C$2:$C$100,0)+1,0))))</f>
        <v>140370897.68000007</v>
      </c>
      <c r="H39" s="17">
        <f ca="1">IF(OR(INDIRECT(CONCATENATE("'2018-12'!H",TEXT(MATCH($C39,'2018-12'!$C$2:$C$100,0)+1,0)))="",INDIRECT(CONCATENATE("'2018-11'!H",TEXT(MATCH($C39,'2018-11'!$C$2:$C$100,0)+1,0)))="",AND(INDIRECT(CONCATENATE("'2018-12'!H",TEXT(MATCH($C39,'2018-12'!$C$2:$C$100,0)+1,0)))="",INDIRECT(CONCATENATE("'2018-11'!H",TEXT(MATCH($C39,'2018-11'!$C$2:$C$100,0)+1,0)))="")),"Н/Д",INDIRECT(CONCATENATE("'2018-12'!H",TEXT(MATCH($C39,'2018-12'!$C$2:$C$100,0)+1,0)))-INDIRECT(CONCATENATE("'2018-11'!H",TEXT(MATCH($C39,'2018-11'!$C$2:$C$100,0)+1,0))))</f>
        <v>485261281.27999973</v>
      </c>
      <c r="I39" s="17">
        <f ca="1">IF(OR(INDIRECT(CONCATENATE("'2018-12'!I",TEXT(MATCH($C39,'2018-12'!$C$2:$C$100,0)+1,0)))="",INDIRECT(CONCATENATE("'2018-11'!I",TEXT(MATCH($C39,'2018-11'!$C$2:$C$100,0)+1,0)))="",AND(INDIRECT(CONCATENATE("'2018-12'!I",TEXT(MATCH($C39,'2018-12'!$C$2:$C$100,0)+1,0)))="",INDIRECT(CONCATENATE("'2018-11'!I",TEXT(MATCH($C39,'2018-11'!$C$2:$C$100,0)+1,0)))="")),"Н/Д",INDIRECT(CONCATENATE("'2018-12'!I",TEXT(MATCH($C39,'2018-12'!$C$2:$C$100,0)+1,0)))-INDIRECT(CONCATENATE("'2018-11'!I",TEXT(MATCH($C39,'2018-11'!$C$2:$C$100,0)+1,0))))</f>
        <v>361369267.91000032</v>
      </c>
      <c r="J39" s="17" t="str">
        <f ca="1">IF(OR(INDIRECT(CONCATENATE("'2018-12'!J",TEXT(MATCH($C39,'2018-12'!$C$2:$C$100,0)+1,0)))="",INDIRECT(CONCATENATE("'2018-11'!J",TEXT(MATCH($C39,'2018-11'!$C$2:$C$100,0)+1,0)))="",AND(INDIRECT(CONCATENATE("'2018-12'!J",TEXT(MATCH($C39,'2018-12'!$C$2:$C$100,0)+1,0)))="",INDIRECT(CONCATENATE("'2018-11'!J",TEXT(MATCH($C39,'2018-11'!$C$2:$C$100,0)+1,0)))="")),"Н/Д",INDIRECT(CONCATENATE("'2018-12'!J",TEXT(MATCH($C39,'2018-12'!$C$2:$C$100,0)+1,0)))-INDIRECT(CONCATENATE("'2018-11'!J",TEXT(MATCH($C39,'2018-11'!$C$2:$C$100,0)+1,0))))</f>
        <v>Н/Д</v>
      </c>
      <c r="K39" s="17">
        <f ca="1">IF(OR(INDIRECT(CONCATENATE("'2018-12'!K",TEXT(MATCH($C39,'2018-12'!$C$2:$C$100,0)+1,0)))="",INDIRECT(CONCATENATE("'2018-11'!K",TEXT(MATCH($C39,'2018-11'!$C$2:$C$100,0)+1,0)))="",AND(INDIRECT(CONCATENATE("'2018-12'!K",TEXT(MATCH($C39,'2018-12'!$C$2:$C$100,0)+1,0)))="",INDIRECT(CONCATENATE("'2018-11'!K",TEXT(MATCH($C39,'2018-11'!$C$2:$C$100,0)+1,0)))="")),"Н/Д",INDIRECT(CONCATENATE("'2018-12'!K",TEXT(MATCH($C39,'2018-12'!$C$2:$C$100,0)+1,0)))-INDIRECT(CONCATENATE("'2018-11'!K",TEXT(MATCH($C39,'2018-11'!$C$2:$C$100,0)+1,0))))</f>
        <v>30199738.889999986</v>
      </c>
      <c r="L39" s="17">
        <f ca="1">IF(OR(INDIRECT(CONCATENATE("'2018-12'!L",TEXT(MATCH($C39,'2018-12'!$C$2:$C$100,0)+1,0)))="",INDIRECT(CONCATENATE("'2018-11'!L",TEXT(MATCH($C39,'2018-11'!$C$2:$C$100,0)+1,0)))="",AND(INDIRECT(CONCATENATE("'2018-12'!L",TEXT(MATCH($C39,'2018-12'!$C$2:$C$100,0)+1,0)))="",INDIRECT(CONCATENATE("'2018-11'!L",TEXT(MATCH($C39,'2018-11'!$C$2:$C$100,0)+1,0)))="")),"Н/Д",INDIRECT(CONCATENATE("'2018-12'!L",TEXT(MATCH($C39,'2018-12'!$C$2:$C$100,0)+1,0)))-INDIRECT(CONCATENATE("'2018-11'!L",TEXT(MATCH($C39,'2018-11'!$C$2:$C$100,0)+1,0))))</f>
        <v>117579625.82999992</v>
      </c>
      <c r="M39" s="17">
        <f ca="1">IF(OR(INDIRECT(CONCATENATE("'2018-12'!M",TEXT(MATCH($C39,'2018-12'!$C$2:$C$100,0)+1,0)))="",INDIRECT(CONCATENATE("'2018-11'!M",TEXT(MATCH($C39,'2018-11'!$C$2:$C$100,0)+1,0)))="",AND(INDIRECT(CONCATENATE("'2018-12'!M",TEXT(MATCH($C39,'2018-12'!$C$2:$C$100,0)+1,0)))="",INDIRECT(CONCATENATE("'2018-11'!M",TEXT(MATCH($C39,'2018-11'!$C$2:$C$100,0)+1,0)))="")),"Н/Д",INDIRECT(CONCATENATE("'2018-12'!M",TEXT(MATCH($C39,'2018-12'!$C$2:$C$100,0)+1,0)))-INDIRECT(CONCATENATE("'2018-11'!M",TEXT(MATCH($C39,'2018-11'!$C$2:$C$100,0)+1,0))))</f>
        <v>566907.00999999978</v>
      </c>
      <c r="N39" s="17">
        <f ca="1">IF(OR(INDIRECT(CONCATENATE("'2018-12'!N",TEXT(MATCH($C39,'2018-12'!$C$2:$C$100,0)+1,0)))="",INDIRECT(CONCATENATE("'2018-11'!N",TEXT(MATCH($C39,'2018-11'!$C$2:$C$100,0)+1,0)))="",AND(INDIRECT(CONCATENATE("'2018-12'!N",TEXT(MATCH($C39,'2018-12'!$C$2:$C$100,0)+1,0)))="",INDIRECT(CONCATENATE("'2018-11'!N",TEXT(MATCH($C39,'2018-11'!$C$2:$C$100,0)+1,0)))="")),"Н/Д",INDIRECT(CONCATENATE("'2018-12'!N",TEXT(MATCH($C39,'2018-12'!$C$2:$C$100,0)+1,0)))-INDIRECT(CONCATENATE("'2018-11'!NE",TEXT(MATCH($C39,'2018-11'!$C$2:$C$100,0)+1,0))))</f>
        <v>156622743.55000001</v>
      </c>
      <c r="O39" s="17">
        <f ca="1">IF(OR(INDIRECT(CONCATENATE("'2018-12'!O",TEXT(MATCH($C39,'2018-12'!$C$2:$C$100,0)+1,0)))="",INDIRECT(CONCATENATE("'2018-11'!O",TEXT(MATCH($C39,'2018-11'!$C$2:$C$100,0)+1,0)))="",AND(INDIRECT(CONCATENATE("'2018-12'!O",TEXT(MATCH($C39,'2018-12'!$C$2:$C$100,0)+1,0)))="",INDIRECT(CONCATENATE("'2018-11'!O",TEXT(MATCH($C39,'2018-11'!$C$2:$C$100,0)+1,0)))="")),"Н/Д",INDIRECT(CONCATENATE("'2018-12'!O",TEXT(MATCH($C39,'2018-12'!$C$2:$C$100,0)+1,0)))-INDIRECT(CONCATENATE("'2018-11'!O",TEXT(MATCH($C39,'2018-11'!$C$2:$C$100,0)+1,0))))</f>
        <v>32855.320000000007</v>
      </c>
      <c r="P39" s="17">
        <f ca="1">IF(OR(INDIRECT(CONCATENATE("'2018-12'!P",TEXT(MATCH($C39,'2018-12'!$C$2:$C$100,0)+1,0)))="",INDIRECT(CONCATENATE("'2018-11'!P",TEXT(MATCH($C39,'2018-11'!$C$2:$C$100,0)+1,0)))="",AND(INDIRECT(CONCATENATE("'2018-12'!P",TEXT(MATCH($C39,'2018-12'!$C$2:$C$100,0)+1,0)))="",INDIRECT(CONCATENATE("'2018-11'!P",TEXT(MATCH($C39,'2018-11'!$C$2:$C$100,0)+1,0)))="")),"Н/Д",INDIRECT(CONCATENATE("'2018-12'!P",TEXT(MATCH($C39,'2018-12'!$C$2:$C$100,0)+1,0)))-INDIRECT(CONCATENATE("'2018-11'!P",TEXT(MATCH($C39,'2018-11'!$C$2:$C$100,0)+1,0))))</f>
        <v>89555189.25</v>
      </c>
      <c r="Q39" s="17">
        <f ca="1">IF(OR(INDIRECT(CONCATENATE("'2018-12'!Q",TEXT(MATCH($C39,'2018-12'!$C$2:$C$100,0)+1,0)))="",INDIRECT(CONCATENATE("'2018-11'!Q",TEXT(MATCH($C39,'2018-11'!$C$2:$C$100,0)+1,0)))="",AND(INDIRECT(CONCATENATE("'2018-12'!Q",TEXT(MATCH($C39,'2018-12'!$C$2:$C$100,0)+1,0)))="",INDIRECT(CONCATENATE("'2018-11'!Q",TEXT(MATCH($C39,'2018-11'!$C$2:$C$100,0)+1,0)))="")),"Н/Д",INDIRECT(CONCATENATE("'2018-12'!Q",TEXT(MATCH($C39,'2018-12'!$C$2:$C$100,0)+1,0)))-INDIRECT(CONCATENATE("'2018-11'!Q",TEXT(MATCH($C39,'2018-11'!$C$2:$C$100,0)+1,0))))</f>
        <v>261082.11999999918</v>
      </c>
      <c r="R39" s="17">
        <f ca="1">IF(OR(INDIRECT(CONCATENATE("'2018-12'!R",TEXT(MATCH($C39,'2018-12'!$C$2:$C$100,0)+1,0)))="",INDIRECT(CONCATENATE("'2018-11'!R",TEXT(MATCH($C39,'2018-11'!$C$2:$C$100,0)+1,0)))="",AND(INDIRECT(CONCATENATE("'2018-12'!R",TEXT(MATCH($C39,'2018-12'!$C$2:$C$100,0)+1,0)))="",INDIRECT(CONCATENATE("'2018-11'!R",TEXT(MATCH($C39,'2018-11'!$C$2:$C$100,0)+1,0)))="")),"Н/Д",INDIRECT(CONCATENATE("'2018-12'!R",TEXT(MATCH($C39,'2018-12'!$C$2:$C$100,0)+1,0)))-INDIRECT(CONCATENATE("'2018-11'!R",TEXT(MATCH($C39,'2018-11'!$C$2:$C$100,0)+1,0))))</f>
        <v>11982287.359999985</v>
      </c>
      <c r="S39" s="17">
        <f ca="1">IF(OR(INDIRECT(CONCATENATE("'2018-12'!S",TEXT(MATCH($C39,'2018-12'!$C$2:$C$100,0)+1,0)))="",INDIRECT(CONCATENATE("'2018-11'!S",TEXT(MATCH($C39,'2018-11'!$C$2:$C$100,0)+1,0)))="",AND(INDIRECT(CONCATENATE("'2018-12'!S",TEXT(MATCH($C39,'2018-12'!$C$2:$C$100,0)+1,0)))="",INDIRECT(CONCATENATE("'2018-11'!S",TEXT(MATCH($C39,'2018-11'!$C$2:$C$100,0)+1,0)))="")),"Н/Д",INDIRECT(CONCATENATE("'2018-12'!S",TEXT(MATCH($C39,'2018-12'!$C$2:$C$100,0)+1,0)))-INDIRECT(CONCATENATE("'2018-11'!S",TEXT(MATCH($C39,'2018-11'!$C$2:$C$100,0)+1,0))))</f>
        <v>40404</v>
      </c>
      <c r="T39" s="17">
        <f ca="1">IF(OR(INDIRECT(CONCATENATE("'2018-12'!T",TEXT(MATCH($C39,'2018-12'!$C$2:$C$100,0)+1,0)))="",INDIRECT(CONCATENATE("'2018-11'!T",TEXT(MATCH($C39,'2018-11'!$C$2:$C$100,0)+1,0)))="",AND(INDIRECT(CONCATENATE("'2018-12'!T",TEXT(MATCH($C39,'2018-12'!$C$2:$C$100,0)+1,0)))="",INDIRECT(CONCATENATE("'2018-11'!T",TEXT(MATCH($C39,'2018-11'!$C$2:$C$100,0)+1,0)))="")),"Н/Д",INDIRECT(CONCATENATE("'2018-12'!T",TEXT(MATCH($C39,'2018-12'!$C$2:$C$100,0)+1,0)))-INDIRECT(CONCATENATE("'2018-11'!T",TEXT(MATCH($C39,'2018-11'!$C$2:$C$100,0)+1,0))))</f>
        <v>44368383.120000005</v>
      </c>
      <c r="U39" s="17">
        <f ca="1">IF(OR(INDIRECT(CONCATENATE("'2018-12'!U",TEXT(MATCH($C39,'2018-12'!$C$2:$C$100,0)+1,0)))="",INDIRECT(CONCATENATE("'2018-11'!U",TEXT(MATCH($C39,'2018-11'!$C$2:$C$100,0)+1,0)))="",AND(INDIRECT(CONCATENATE("'2018-12'!U",TEXT(MATCH($C39,'2018-12'!$C$2:$C$100,0)+1,0)))="",INDIRECT(CONCATENATE("'2018-11'!U",TEXT(MATCH($C39,'2018-11'!$C$2:$C$100,0)+1,0)))="")),"Н/Д",INDIRECT(CONCATENATE("'2018-12'!U",TEXT(MATCH($C39,'2018-12'!$C$2:$C$100,0)+1,0)))-INDIRECT(CONCATENATE("'2018-11'!U",TEXT(MATCH($C39,'2018-11'!$C$2:$C$100,0)+1,0))))</f>
        <v>3974040.4600000009</v>
      </c>
      <c r="V39" s="17">
        <f ca="1">IF(OR(INDIRECT(CONCATENATE("'2018-12'!V",TEXT(MATCH($C39,'2018-12'!$C$2:$C$100,0)+1,0)))="",INDIRECT(CONCATENATE("'2018-11'!V",TEXT(MATCH($C39,'2018-11'!$C$2:$C$100,0)+1,0)))="",AND(INDIRECT(CONCATENATE("'2018-12'!V",TEXT(MATCH($C39,'2018-12'!$C$2:$C$100,0)+1,0)))="",INDIRECT(CONCATENATE("'2018-11'!V",TEXT(MATCH($C39,'2018-11'!$C$2:$C$100,0)+1,0)))="")),"Н/Д",INDIRECT(CONCATENATE("'2018-12'!V",TEXT(MATCH($C39,'2018-12'!$C$2:$C$100,0)+1,0)))-INDIRECT(CONCATENATE("'2018-11'!V",TEXT(MATCH($C39,'2018-11'!$C$2:$C$100,0)+1,0))))</f>
        <v>1452317390.9899998</v>
      </c>
      <c r="W39" s="17">
        <f ca="1">IF(OR(INDIRECT(CONCATENATE("'2018-12'!W",TEXT(MATCH($C39,'2018-12'!$C$2:$C$100,0)+1,0)))="",INDIRECT(CONCATENATE("'2018-11'!W",TEXT(MATCH($C39,'2018-11'!$C$2:$C$100,0)+1,0)))="",AND(INDIRECT(CONCATENATE("'2018-12'!W",TEXT(MATCH($C39,'2018-12'!$C$2:$C$100,0)+1,0)))="",INDIRECT(CONCATENATE("'2018-11'!W",TEXT(MATCH($C39,'2018-11'!$C$2:$C$100,0)+1,0)))="")),"Н/Д",INDIRECT(CONCATENATE("'2018-12'!W",TEXT(MATCH($C39,'2018-12'!$C$2:$C$100,0)+1,0)))-INDIRECT(CONCATENATE("'2018-11'!W",TEXT(MATCH($C39,'2018-11'!$C$2:$C$100,0)+1,0))))</f>
        <v>6930732013.1000061</v>
      </c>
    </row>
    <row r="40" spans="1:23" x14ac:dyDescent="0.25">
      <c r="A40" s="2" t="s">
        <v>61</v>
      </c>
      <c r="B40" s="2" t="s">
        <v>63</v>
      </c>
      <c r="C40" s="15">
        <v>91000000</v>
      </c>
      <c r="D40" s="2" t="s">
        <v>215</v>
      </c>
      <c r="E40" s="17">
        <f ca="1">IF(OR(INDIRECT(CONCATENATE("'2018-12'!E",TEXT(MATCH($C40,'2018-12'!$C$2:$C$100,0)+1,0)))="",INDIRECT(CONCATENATE("'2018-11'!E",TEXT(MATCH($C40,'2018-11'!$C$2:$C$100,0)+1,0)))="",AND(INDIRECT(CONCATENATE("'2018-12'!E",TEXT(MATCH($C40,'2018-12'!$C$2:$C$100,0)+1,0)))="",INDIRECT(CONCATENATE("'2018-11'!E",TEXT(MATCH($C40,'2018-11'!$C$2:$C$100,0)+1,0)))="")),"Н/Д",INDIRECT(CONCATENATE("'2018-12'!E",TEXT(MATCH($C40,'2018-12'!$C$2:$C$100,0)+1,0)))-INDIRECT(CONCATENATE("'2018-11'!E",TEXT(MATCH($C40,'2018-11'!$C$2:$C$100,0)+1,0))))</f>
        <v>2072925524.5200005</v>
      </c>
      <c r="F40" s="17">
        <f ca="1">IF(OR(INDIRECT(CONCATENATE("'2018-12'!F",TEXT(MATCH($C40,'2018-12'!$C$2:$C$100,0)+1,0)))="",INDIRECT(CONCATENATE("'2018-11'!F",TEXT(MATCH($C40,'2018-11'!$C$2:$C$100,0)+1,0)))="",AND(INDIRECT(CONCATENATE("'2018-12'!F",TEXT(MATCH($C40,'2018-12'!$C$2:$C$100,0)+1,0)))="",INDIRECT(CONCATENATE("'2018-11'!F",TEXT(MATCH($C40,'2018-11'!$C$2:$C$100,0)+1,0)))="")),"Н/Д",INDIRECT(CONCATENATE("'2018-12'!F",TEXT(MATCH($C40,'2018-12'!$C$2:$C$100,0)+1,0)))-INDIRECT(CONCATENATE("'2018-11'!F",TEXT(MATCH($C40,'2018-11'!$C$2:$C$100,0)+1,0))))</f>
        <v>715273550.10999966</v>
      </c>
      <c r="G40" s="17">
        <f ca="1">IF(OR(INDIRECT(CONCATENATE("'2018-12'!G",TEXT(MATCH($C40,'2018-12'!$C$2:$C$100,0)+1,0)))="",INDIRECT(CONCATENATE("'2018-11'!G",TEXT(MATCH($C40,'2018-11'!$C$2:$C$100,0)+1,0)))="",AND(INDIRECT(CONCATENATE("'2018-12'!G",TEXT(MATCH($C40,'2018-12'!$C$2:$C$100,0)+1,0)))="",INDIRECT(CONCATENATE("'2018-11'!G",TEXT(MATCH($C40,'2018-11'!$C$2:$C$100,0)+1,0)))="")),"Н/Д",INDIRECT(CONCATENATE("'2018-12'!G",TEXT(MATCH($C40,'2018-12'!$C$2:$C$100,0)+1,0)))-INDIRECT(CONCATENATE("'2018-11'!G",TEXT(MATCH($C40,'2018-11'!$C$2:$C$100,0)+1,0))))</f>
        <v>126056340.1099999</v>
      </c>
      <c r="H40" s="17">
        <f ca="1">IF(OR(INDIRECT(CONCATENATE("'2018-12'!H",TEXT(MATCH($C40,'2018-12'!$C$2:$C$100,0)+1,0)))="",INDIRECT(CONCATENATE("'2018-11'!H",TEXT(MATCH($C40,'2018-11'!$C$2:$C$100,0)+1,0)))="",AND(INDIRECT(CONCATENATE("'2018-12'!H",TEXT(MATCH($C40,'2018-12'!$C$2:$C$100,0)+1,0)))="",INDIRECT(CONCATENATE("'2018-11'!H",TEXT(MATCH($C40,'2018-11'!$C$2:$C$100,0)+1,0)))="")),"Н/Д",INDIRECT(CONCATENATE("'2018-12'!H",TEXT(MATCH($C40,'2018-12'!$C$2:$C$100,0)+1,0)))-INDIRECT(CONCATENATE("'2018-11'!H",TEXT(MATCH($C40,'2018-11'!$C$2:$C$100,0)+1,0))))</f>
        <v>293676697.57000017</v>
      </c>
      <c r="I40" s="17">
        <f ca="1">IF(OR(INDIRECT(CONCATENATE("'2018-12'!I",TEXT(MATCH($C40,'2018-12'!$C$2:$C$100,0)+1,0)))="",INDIRECT(CONCATENATE("'2018-11'!I",TEXT(MATCH($C40,'2018-11'!$C$2:$C$100,0)+1,0)))="",AND(INDIRECT(CONCATENATE("'2018-12'!I",TEXT(MATCH($C40,'2018-12'!$C$2:$C$100,0)+1,0)))="",INDIRECT(CONCATENATE("'2018-11'!I",TEXT(MATCH($C40,'2018-11'!$C$2:$C$100,0)+1,0)))="")),"Н/Д",INDIRECT(CONCATENATE("'2018-12'!I",TEXT(MATCH($C40,'2018-12'!$C$2:$C$100,0)+1,0)))-INDIRECT(CONCATENATE("'2018-11'!I",TEXT(MATCH($C40,'2018-11'!$C$2:$C$100,0)+1,0))))</f>
        <v>96078912.610000014</v>
      </c>
      <c r="J40" s="17" t="str">
        <f ca="1">IF(OR(INDIRECT(CONCATENATE("'2018-12'!J",TEXT(MATCH($C40,'2018-12'!$C$2:$C$100,0)+1,0)))="",INDIRECT(CONCATENATE("'2018-11'!J",TEXT(MATCH($C40,'2018-11'!$C$2:$C$100,0)+1,0)))="",AND(INDIRECT(CONCATENATE("'2018-12'!J",TEXT(MATCH($C40,'2018-12'!$C$2:$C$100,0)+1,0)))="",INDIRECT(CONCATENATE("'2018-11'!J",TEXT(MATCH($C40,'2018-11'!$C$2:$C$100,0)+1,0)))="")),"Н/Д",INDIRECT(CONCATENATE("'2018-12'!J",TEXT(MATCH($C40,'2018-12'!$C$2:$C$100,0)+1,0)))-INDIRECT(CONCATENATE("'2018-11'!J",TEXT(MATCH($C40,'2018-11'!$C$2:$C$100,0)+1,0))))</f>
        <v>Н/Д</v>
      </c>
      <c r="K40" s="17">
        <f ca="1">IF(OR(INDIRECT(CONCATENATE("'2018-12'!K",TEXT(MATCH($C40,'2018-12'!$C$2:$C$100,0)+1,0)))="",INDIRECT(CONCATENATE("'2018-11'!K",TEXT(MATCH($C40,'2018-11'!$C$2:$C$100,0)+1,0)))="",AND(INDIRECT(CONCATENATE("'2018-12'!K",TEXT(MATCH($C40,'2018-12'!$C$2:$C$100,0)+1,0)))="",INDIRECT(CONCATENATE("'2018-11'!K",TEXT(MATCH($C40,'2018-11'!$C$2:$C$100,0)+1,0)))="")),"Н/Д",INDIRECT(CONCATENATE("'2018-12'!K",TEXT(MATCH($C40,'2018-12'!$C$2:$C$100,0)+1,0)))-INDIRECT(CONCATENATE("'2018-11'!K",TEXT(MATCH($C40,'2018-11'!$C$2:$C$100,0)+1,0))))</f>
        <v>21252208.189999998</v>
      </c>
      <c r="L40" s="17">
        <f ca="1">IF(OR(INDIRECT(CONCATENATE("'2018-12'!L",TEXT(MATCH($C40,'2018-12'!$C$2:$C$100,0)+1,0)))="",INDIRECT(CONCATENATE("'2018-11'!L",TEXT(MATCH($C40,'2018-11'!$C$2:$C$100,0)+1,0)))="",AND(INDIRECT(CONCATENATE("'2018-12'!L",TEXT(MATCH($C40,'2018-12'!$C$2:$C$100,0)+1,0)))="",INDIRECT(CONCATENATE("'2018-11'!L",TEXT(MATCH($C40,'2018-11'!$C$2:$C$100,0)+1,0)))="")),"Н/Д",INDIRECT(CONCATENATE("'2018-12'!L",TEXT(MATCH($C40,'2018-12'!$C$2:$C$100,0)+1,0)))-INDIRECT(CONCATENATE("'2018-11'!L",TEXT(MATCH($C40,'2018-11'!$C$2:$C$100,0)+1,0))))</f>
        <v>119247128.06999993</v>
      </c>
      <c r="M40" s="17">
        <f ca="1">IF(OR(INDIRECT(CONCATENATE("'2018-12'!M",TEXT(MATCH($C40,'2018-12'!$C$2:$C$100,0)+1,0)))="",INDIRECT(CONCATENATE("'2018-11'!M",TEXT(MATCH($C40,'2018-11'!$C$2:$C$100,0)+1,0)))="",AND(INDIRECT(CONCATENATE("'2018-12'!M",TEXT(MATCH($C40,'2018-12'!$C$2:$C$100,0)+1,0)))="",INDIRECT(CONCATENATE("'2018-11'!M",TEXT(MATCH($C40,'2018-11'!$C$2:$C$100,0)+1,0)))="")),"Н/Д",INDIRECT(CONCATENATE("'2018-12'!M",TEXT(MATCH($C40,'2018-12'!$C$2:$C$100,0)+1,0)))-INDIRECT(CONCATENATE("'2018-11'!M",TEXT(MATCH($C40,'2018-11'!$C$2:$C$100,0)+1,0))))</f>
        <v>3376041.6299999952</v>
      </c>
      <c r="N40" s="17">
        <f ca="1">IF(OR(INDIRECT(CONCATENATE("'2018-12'!N",TEXT(MATCH($C40,'2018-12'!$C$2:$C$100,0)+1,0)))="",INDIRECT(CONCATENATE("'2018-11'!N",TEXT(MATCH($C40,'2018-11'!$C$2:$C$100,0)+1,0)))="",AND(INDIRECT(CONCATENATE("'2018-12'!N",TEXT(MATCH($C40,'2018-12'!$C$2:$C$100,0)+1,0)))="",INDIRECT(CONCATENATE("'2018-11'!N",TEXT(MATCH($C40,'2018-11'!$C$2:$C$100,0)+1,0)))="")),"Н/Д",INDIRECT(CONCATENATE("'2018-12'!N",TEXT(MATCH($C40,'2018-12'!$C$2:$C$100,0)+1,0)))-INDIRECT(CONCATENATE("'2018-11'!NE",TEXT(MATCH($C40,'2018-11'!$C$2:$C$100,0)+1,0))))</f>
        <v>99225827.810000002</v>
      </c>
      <c r="O40" s="17">
        <f ca="1">IF(OR(INDIRECT(CONCATENATE("'2018-12'!O",TEXT(MATCH($C40,'2018-12'!$C$2:$C$100,0)+1,0)))="",INDIRECT(CONCATENATE("'2018-11'!O",TEXT(MATCH($C40,'2018-11'!$C$2:$C$100,0)+1,0)))="",AND(INDIRECT(CONCATENATE("'2018-12'!O",TEXT(MATCH($C40,'2018-12'!$C$2:$C$100,0)+1,0)))="",INDIRECT(CONCATENATE("'2018-11'!O",TEXT(MATCH($C40,'2018-11'!$C$2:$C$100,0)+1,0)))="")),"Н/Д",INDIRECT(CONCATENATE("'2018-12'!O",TEXT(MATCH($C40,'2018-12'!$C$2:$C$100,0)+1,0)))-INDIRECT(CONCATENATE("'2018-11'!O",TEXT(MATCH($C40,'2018-11'!$C$2:$C$100,0)+1,0))))</f>
        <v>-602</v>
      </c>
      <c r="P40" s="17">
        <f ca="1">IF(OR(INDIRECT(CONCATENATE("'2018-12'!P",TEXT(MATCH($C40,'2018-12'!$C$2:$C$100,0)+1,0)))="",INDIRECT(CONCATENATE("'2018-11'!P",TEXT(MATCH($C40,'2018-11'!$C$2:$C$100,0)+1,0)))="",AND(INDIRECT(CONCATENATE("'2018-12'!P",TEXT(MATCH($C40,'2018-12'!$C$2:$C$100,0)+1,0)))="",INDIRECT(CONCATENATE("'2018-11'!P",TEXT(MATCH($C40,'2018-11'!$C$2:$C$100,0)+1,0)))="")),"Н/Д",INDIRECT(CONCATENATE("'2018-12'!P",TEXT(MATCH($C40,'2018-12'!$C$2:$C$100,0)+1,0)))-INDIRECT(CONCATENATE("'2018-11'!P",TEXT(MATCH($C40,'2018-11'!$C$2:$C$100,0)+1,0))))</f>
        <v>10940226.060000002</v>
      </c>
      <c r="Q40" s="17">
        <f ca="1">IF(OR(INDIRECT(CONCATENATE("'2018-12'!Q",TEXT(MATCH($C40,'2018-12'!$C$2:$C$100,0)+1,0)))="",INDIRECT(CONCATENATE("'2018-11'!Q",TEXT(MATCH($C40,'2018-11'!$C$2:$C$100,0)+1,0)))="",AND(INDIRECT(CONCATENATE("'2018-12'!Q",TEXT(MATCH($C40,'2018-12'!$C$2:$C$100,0)+1,0)))="",INDIRECT(CONCATENATE("'2018-11'!Q",TEXT(MATCH($C40,'2018-11'!$C$2:$C$100,0)+1,0)))="")),"Н/Д",INDIRECT(CONCATENATE("'2018-12'!Q",TEXT(MATCH($C40,'2018-12'!$C$2:$C$100,0)+1,0)))-INDIRECT(CONCATENATE("'2018-11'!Q",TEXT(MATCH($C40,'2018-11'!$C$2:$C$100,0)+1,0))))</f>
        <v>1094589.7100000009</v>
      </c>
      <c r="R40" s="17">
        <f ca="1">IF(OR(INDIRECT(CONCATENATE("'2018-12'!R",TEXT(MATCH($C40,'2018-12'!$C$2:$C$100,0)+1,0)))="",INDIRECT(CONCATENATE("'2018-11'!R",TEXT(MATCH($C40,'2018-11'!$C$2:$C$100,0)+1,0)))="",AND(INDIRECT(CONCATENATE("'2018-12'!R",TEXT(MATCH($C40,'2018-12'!$C$2:$C$100,0)+1,0)))="",INDIRECT(CONCATENATE("'2018-11'!R",TEXT(MATCH($C40,'2018-11'!$C$2:$C$100,0)+1,0)))="")),"Н/Д",INDIRECT(CONCATENATE("'2018-12'!R",TEXT(MATCH($C40,'2018-12'!$C$2:$C$100,0)+1,0)))-INDIRECT(CONCATENATE("'2018-11'!R",TEXT(MATCH($C40,'2018-11'!$C$2:$C$100,0)+1,0))))</f>
        <v>2670007.8099999987</v>
      </c>
      <c r="S40" s="17">
        <f ca="1">IF(OR(INDIRECT(CONCATENATE("'2018-12'!S",TEXT(MATCH($C40,'2018-12'!$C$2:$C$100,0)+1,0)))="",INDIRECT(CONCATENATE("'2018-11'!S",TEXT(MATCH($C40,'2018-11'!$C$2:$C$100,0)+1,0)))="",AND(INDIRECT(CONCATENATE("'2018-12'!S",TEXT(MATCH($C40,'2018-12'!$C$2:$C$100,0)+1,0)))="",INDIRECT(CONCATENATE("'2018-11'!S",TEXT(MATCH($C40,'2018-11'!$C$2:$C$100,0)+1,0)))="")),"Н/Д",INDIRECT(CONCATENATE("'2018-12'!S",TEXT(MATCH($C40,'2018-12'!$C$2:$C$100,0)+1,0)))-INDIRECT(CONCATENATE("'2018-11'!S",TEXT(MATCH($C40,'2018-11'!$C$2:$C$100,0)+1,0))))</f>
        <v>466115.02</v>
      </c>
      <c r="T40" s="17">
        <f ca="1">IF(OR(INDIRECT(CONCATENATE("'2018-12'!T",TEXT(MATCH($C40,'2018-12'!$C$2:$C$100,0)+1,0)))="",INDIRECT(CONCATENATE("'2018-11'!T",TEXT(MATCH($C40,'2018-11'!$C$2:$C$100,0)+1,0)))="",AND(INDIRECT(CONCATENATE("'2018-12'!T",TEXT(MATCH($C40,'2018-12'!$C$2:$C$100,0)+1,0)))="",INDIRECT(CONCATENATE("'2018-11'!T",TEXT(MATCH($C40,'2018-11'!$C$2:$C$100,0)+1,0)))="")),"Н/Д",INDIRECT(CONCATENATE("'2018-12'!T",TEXT(MATCH($C40,'2018-12'!$C$2:$C$100,0)+1,0)))-INDIRECT(CONCATENATE("'2018-11'!T",TEXT(MATCH($C40,'2018-11'!$C$2:$C$100,0)+1,0))))</f>
        <v>20693767.310000002</v>
      </c>
      <c r="U40" s="17">
        <f ca="1">IF(OR(INDIRECT(CONCATENATE("'2018-12'!U",TEXT(MATCH($C40,'2018-12'!$C$2:$C$100,0)+1,0)))="",INDIRECT(CONCATENATE("'2018-11'!U",TEXT(MATCH($C40,'2018-11'!$C$2:$C$100,0)+1,0)))="",AND(INDIRECT(CONCATENATE("'2018-12'!U",TEXT(MATCH($C40,'2018-12'!$C$2:$C$100,0)+1,0)))="",INDIRECT(CONCATENATE("'2018-11'!U",TEXT(MATCH($C40,'2018-11'!$C$2:$C$100,0)+1,0)))="")),"Н/Д",INDIRECT(CONCATENATE("'2018-12'!U",TEXT(MATCH($C40,'2018-12'!$C$2:$C$100,0)+1,0)))-INDIRECT(CONCATENATE("'2018-11'!U",TEXT(MATCH($C40,'2018-11'!$C$2:$C$100,0)+1,0))))</f>
        <v>-264081.26999999955</v>
      </c>
      <c r="V40" s="17">
        <f ca="1">IF(OR(INDIRECT(CONCATENATE("'2018-12'!V",TEXT(MATCH($C40,'2018-12'!$C$2:$C$100,0)+1,0)))="",INDIRECT(CONCATENATE("'2018-11'!V",TEXT(MATCH($C40,'2018-11'!$C$2:$C$100,0)+1,0)))="",AND(INDIRECT(CONCATENATE("'2018-12'!V",TEXT(MATCH($C40,'2018-12'!$C$2:$C$100,0)+1,0)))="",INDIRECT(CONCATENATE("'2018-11'!V",TEXT(MATCH($C40,'2018-11'!$C$2:$C$100,0)+1,0)))="")),"Н/Д",INDIRECT(CONCATENATE("'2018-12'!V",TEXT(MATCH($C40,'2018-12'!$C$2:$C$100,0)+1,0)))-INDIRECT(CONCATENATE("'2018-11'!V",TEXT(MATCH($C40,'2018-11'!$C$2:$C$100,0)+1,0))))</f>
        <v>1357651974.4100018</v>
      </c>
      <c r="W40" s="17">
        <f ca="1">IF(OR(INDIRECT(CONCATENATE("'2018-12'!W",TEXT(MATCH($C40,'2018-12'!$C$2:$C$100,0)+1,0)))="",INDIRECT(CONCATENATE("'2018-11'!W",TEXT(MATCH($C40,'2018-11'!$C$2:$C$100,0)+1,0)))="",AND(INDIRECT(CONCATENATE("'2018-12'!W",TEXT(MATCH($C40,'2018-12'!$C$2:$C$100,0)+1,0)))="",INDIRECT(CONCATENATE("'2018-11'!W",TEXT(MATCH($C40,'2018-11'!$C$2:$C$100,0)+1,0)))="")),"Н/Д",INDIRECT(CONCATENATE("'2018-12'!W",TEXT(MATCH($C40,'2018-12'!$C$2:$C$100,0)+1,0)))-INDIRECT(CONCATENATE("'2018-11'!W",TEXT(MATCH($C40,'2018-11'!$C$2:$C$100,0)+1,0))))</f>
        <v>4851343103.5</v>
      </c>
    </row>
    <row r="41" spans="1:23" x14ac:dyDescent="0.25">
      <c r="A41" s="2" t="s">
        <v>61</v>
      </c>
      <c r="B41" s="2" t="s">
        <v>64</v>
      </c>
      <c r="C41" s="15">
        <v>82000000</v>
      </c>
      <c r="D41" s="2" t="s">
        <v>215</v>
      </c>
      <c r="E41" s="17">
        <f ca="1">IF(OR(INDIRECT(CONCATENATE("'2018-12'!E",TEXT(MATCH($C41,'2018-12'!$C$2:$C$100,0)+1,0)))="",INDIRECT(CONCATENATE("'2018-11'!E",TEXT(MATCH($C41,'2018-11'!$C$2:$C$100,0)+1,0)))="",AND(INDIRECT(CONCATENATE("'2018-12'!E",TEXT(MATCH($C41,'2018-12'!$C$2:$C$100,0)+1,0)))="",INDIRECT(CONCATENATE("'2018-11'!E",TEXT(MATCH($C41,'2018-11'!$C$2:$C$100,0)+1,0)))="")),"Н/Д",INDIRECT(CONCATENATE("'2018-12'!E",TEXT(MATCH($C41,'2018-12'!$C$2:$C$100,0)+1,0)))-INDIRECT(CONCATENATE("'2018-11'!E",TEXT(MATCH($C41,'2018-11'!$C$2:$C$100,0)+1,0))))</f>
        <v>11432577502.290009</v>
      </c>
      <c r="F41" s="17">
        <f ca="1">IF(OR(INDIRECT(CONCATENATE("'2018-12'!F",TEXT(MATCH($C41,'2018-12'!$C$2:$C$100,0)+1,0)))="",INDIRECT(CONCATENATE("'2018-11'!F",TEXT(MATCH($C41,'2018-11'!$C$2:$C$100,0)+1,0)))="",AND(INDIRECT(CONCATENATE("'2018-12'!F",TEXT(MATCH($C41,'2018-12'!$C$2:$C$100,0)+1,0)))="",INDIRECT(CONCATENATE("'2018-11'!F",TEXT(MATCH($C41,'2018-11'!$C$2:$C$100,0)+1,0)))="")),"Н/Д",INDIRECT(CONCATENATE("'2018-12'!F",TEXT(MATCH($C41,'2018-12'!$C$2:$C$100,0)+1,0)))-INDIRECT(CONCATENATE("'2018-11'!F",TEXT(MATCH($C41,'2018-11'!$C$2:$C$100,0)+1,0))))</f>
        <v>5149745515.5</v>
      </c>
      <c r="G41" s="17">
        <f ca="1">IF(OR(INDIRECT(CONCATENATE("'2018-12'!G",TEXT(MATCH($C41,'2018-12'!$C$2:$C$100,0)+1,0)))="",INDIRECT(CONCATENATE("'2018-11'!G",TEXT(MATCH($C41,'2018-11'!$C$2:$C$100,0)+1,0)))="",AND(INDIRECT(CONCATENATE("'2018-12'!G",TEXT(MATCH($C41,'2018-12'!$C$2:$C$100,0)+1,0)))="",INDIRECT(CONCATENATE("'2018-11'!G",TEXT(MATCH($C41,'2018-11'!$C$2:$C$100,0)+1,0)))="")),"Н/Д",INDIRECT(CONCATENATE("'2018-12'!G",TEXT(MATCH($C41,'2018-12'!$C$2:$C$100,0)+1,0)))-INDIRECT(CONCATENATE("'2018-11'!G",TEXT(MATCH($C41,'2018-11'!$C$2:$C$100,0)+1,0))))</f>
        <v>609964423.66000032</v>
      </c>
      <c r="H41" s="17">
        <f ca="1">IF(OR(INDIRECT(CONCATENATE("'2018-12'!H",TEXT(MATCH($C41,'2018-12'!$C$2:$C$100,0)+1,0)))="",INDIRECT(CONCATENATE("'2018-11'!H",TEXT(MATCH($C41,'2018-11'!$C$2:$C$100,0)+1,0)))="",AND(INDIRECT(CONCATENATE("'2018-12'!H",TEXT(MATCH($C41,'2018-12'!$C$2:$C$100,0)+1,0)))="",INDIRECT(CONCATENATE("'2018-11'!H",TEXT(MATCH($C41,'2018-11'!$C$2:$C$100,0)+1,0)))="")),"Н/Д",INDIRECT(CONCATENATE("'2018-12'!H",TEXT(MATCH($C41,'2018-12'!$C$2:$C$100,0)+1,0)))-INDIRECT(CONCATENATE("'2018-11'!H",TEXT(MATCH($C41,'2018-11'!$C$2:$C$100,0)+1,0))))</f>
        <v>3098156994.6599998</v>
      </c>
      <c r="I41" s="17">
        <f ca="1">IF(OR(INDIRECT(CONCATENATE("'2018-12'!I",TEXT(MATCH($C41,'2018-12'!$C$2:$C$100,0)+1,0)))="",INDIRECT(CONCATENATE("'2018-11'!I",TEXT(MATCH($C41,'2018-11'!$C$2:$C$100,0)+1,0)))="",AND(INDIRECT(CONCATENATE("'2018-12'!I",TEXT(MATCH($C41,'2018-12'!$C$2:$C$100,0)+1,0)))="",INDIRECT(CONCATENATE("'2018-11'!I",TEXT(MATCH($C41,'2018-11'!$C$2:$C$100,0)+1,0)))="")),"Н/Д",INDIRECT(CONCATENATE("'2018-12'!I",TEXT(MATCH($C41,'2018-12'!$C$2:$C$100,0)+1,0)))-INDIRECT(CONCATENATE("'2018-11'!I",TEXT(MATCH($C41,'2018-11'!$C$2:$C$100,0)+1,0))))</f>
        <v>728395975.50999928</v>
      </c>
      <c r="J41" s="17" t="str">
        <f ca="1">IF(OR(INDIRECT(CONCATENATE("'2018-12'!J",TEXT(MATCH($C41,'2018-12'!$C$2:$C$100,0)+1,0)))="",INDIRECT(CONCATENATE("'2018-11'!J",TEXT(MATCH($C41,'2018-11'!$C$2:$C$100,0)+1,0)))="",AND(INDIRECT(CONCATENATE("'2018-12'!J",TEXT(MATCH($C41,'2018-12'!$C$2:$C$100,0)+1,0)))="",INDIRECT(CONCATENATE("'2018-11'!J",TEXT(MATCH($C41,'2018-11'!$C$2:$C$100,0)+1,0)))="")),"Н/Д",INDIRECT(CONCATENATE("'2018-12'!J",TEXT(MATCH($C41,'2018-12'!$C$2:$C$100,0)+1,0)))-INDIRECT(CONCATENATE("'2018-11'!J",TEXT(MATCH($C41,'2018-11'!$C$2:$C$100,0)+1,0))))</f>
        <v>Н/Д</v>
      </c>
      <c r="K41" s="17">
        <f ca="1">IF(OR(INDIRECT(CONCATENATE("'2018-12'!K",TEXT(MATCH($C41,'2018-12'!$C$2:$C$100,0)+1,0)))="",INDIRECT(CONCATENATE("'2018-11'!K",TEXT(MATCH($C41,'2018-11'!$C$2:$C$100,0)+1,0)))="",AND(INDIRECT(CONCATENATE("'2018-12'!K",TEXT(MATCH($C41,'2018-12'!$C$2:$C$100,0)+1,0)))="",INDIRECT(CONCATENATE("'2018-11'!K",TEXT(MATCH($C41,'2018-11'!$C$2:$C$100,0)+1,0)))="")),"Н/Д",INDIRECT(CONCATENATE("'2018-12'!K",TEXT(MATCH($C41,'2018-12'!$C$2:$C$100,0)+1,0)))-INDIRECT(CONCATENATE("'2018-11'!K",TEXT(MATCH($C41,'2018-11'!$C$2:$C$100,0)+1,0))))</f>
        <v>83849073.230000019</v>
      </c>
      <c r="L41" s="17">
        <f ca="1">IF(OR(INDIRECT(CONCATENATE("'2018-12'!L",TEXT(MATCH($C41,'2018-12'!$C$2:$C$100,0)+1,0)))="",INDIRECT(CONCATENATE("'2018-11'!L",TEXT(MATCH($C41,'2018-11'!$C$2:$C$100,0)+1,0)))="",AND(INDIRECT(CONCATENATE("'2018-12'!L",TEXT(MATCH($C41,'2018-12'!$C$2:$C$100,0)+1,0)))="",INDIRECT(CONCATENATE("'2018-11'!L",TEXT(MATCH($C41,'2018-11'!$C$2:$C$100,0)+1,0)))="")),"Н/Д",INDIRECT(CONCATENATE("'2018-12'!L",TEXT(MATCH($C41,'2018-12'!$C$2:$C$100,0)+1,0)))-INDIRECT(CONCATENATE("'2018-11'!L",TEXT(MATCH($C41,'2018-11'!$C$2:$C$100,0)+1,0))))</f>
        <v>403047756.97000027</v>
      </c>
      <c r="M41" s="17">
        <f ca="1">IF(OR(INDIRECT(CONCATENATE("'2018-12'!M",TEXT(MATCH($C41,'2018-12'!$C$2:$C$100,0)+1,0)))="",INDIRECT(CONCATENATE("'2018-11'!M",TEXT(MATCH($C41,'2018-11'!$C$2:$C$100,0)+1,0)))="",AND(INDIRECT(CONCATENATE("'2018-12'!M",TEXT(MATCH($C41,'2018-12'!$C$2:$C$100,0)+1,0)))="",INDIRECT(CONCATENATE("'2018-11'!M",TEXT(MATCH($C41,'2018-11'!$C$2:$C$100,0)+1,0)))="")),"Н/Д",INDIRECT(CONCATENATE("'2018-12'!M",TEXT(MATCH($C41,'2018-12'!$C$2:$C$100,0)+1,0)))-INDIRECT(CONCATENATE("'2018-11'!M",TEXT(MATCH($C41,'2018-11'!$C$2:$C$100,0)+1,0))))</f>
        <v>1928115.5700000003</v>
      </c>
      <c r="N41" s="17">
        <f ca="1">IF(OR(INDIRECT(CONCATENATE("'2018-12'!N",TEXT(MATCH($C41,'2018-12'!$C$2:$C$100,0)+1,0)))="",INDIRECT(CONCATENATE("'2018-11'!N",TEXT(MATCH($C41,'2018-11'!$C$2:$C$100,0)+1,0)))="",AND(INDIRECT(CONCATENATE("'2018-12'!N",TEXT(MATCH($C41,'2018-12'!$C$2:$C$100,0)+1,0)))="",INDIRECT(CONCATENATE("'2018-11'!N",TEXT(MATCH($C41,'2018-11'!$C$2:$C$100,0)+1,0)))="")),"Н/Д",INDIRECT(CONCATENATE("'2018-12'!N",TEXT(MATCH($C41,'2018-12'!$C$2:$C$100,0)+1,0)))-INDIRECT(CONCATENATE("'2018-11'!NE",TEXT(MATCH($C41,'2018-11'!$C$2:$C$100,0)+1,0))))</f>
        <v>159425843.40000001</v>
      </c>
      <c r="O41" s="17">
        <f ca="1">IF(OR(INDIRECT(CONCATENATE("'2018-12'!O",TEXT(MATCH($C41,'2018-12'!$C$2:$C$100,0)+1,0)))="",INDIRECT(CONCATENATE("'2018-11'!O",TEXT(MATCH($C41,'2018-11'!$C$2:$C$100,0)+1,0)))="",AND(INDIRECT(CONCATENATE("'2018-12'!O",TEXT(MATCH($C41,'2018-12'!$C$2:$C$100,0)+1,0)))="",INDIRECT(CONCATENATE("'2018-11'!O",TEXT(MATCH($C41,'2018-11'!$C$2:$C$100,0)+1,0)))="")),"Н/Д",INDIRECT(CONCATENATE("'2018-12'!O",TEXT(MATCH($C41,'2018-12'!$C$2:$C$100,0)+1,0)))-INDIRECT(CONCATENATE("'2018-11'!O",TEXT(MATCH($C41,'2018-11'!$C$2:$C$100,0)+1,0))))</f>
        <v>1729324.0899999999</v>
      </c>
      <c r="P41" s="17">
        <f ca="1">IF(OR(INDIRECT(CONCATENATE("'2018-12'!P",TEXT(MATCH($C41,'2018-12'!$C$2:$C$100,0)+1,0)))="",INDIRECT(CONCATENATE("'2018-11'!P",TEXT(MATCH($C41,'2018-11'!$C$2:$C$100,0)+1,0)))="",AND(INDIRECT(CONCATENATE("'2018-12'!P",TEXT(MATCH($C41,'2018-12'!$C$2:$C$100,0)+1,0)))="",INDIRECT(CONCATENATE("'2018-11'!P",TEXT(MATCH($C41,'2018-11'!$C$2:$C$100,0)+1,0)))="")),"Н/Д",INDIRECT(CONCATENATE("'2018-12'!P",TEXT(MATCH($C41,'2018-12'!$C$2:$C$100,0)+1,0)))-INDIRECT(CONCATENATE("'2018-11'!P",TEXT(MATCH($C41,'2018-11'!$C$2:$C$100,0)+1,0))))</f>
        <v>44240529.460000038</v>
      </c>
      <c r="Q41" s="17">
        <f ca="1">IF(OR(INDIRECT(CONCATENATE("'2018-12'!Q",TEXT(MATCH($C41,'2018-12'!$C$2:$C$100,0)+1,0)))="",INDIRECT(CONCATENATE("'2018-11'!Q",TEXT(MATCH($C41,'2018-11'!$C$2:$C$100,0)+1,0)))="",AND(INDIRECT(CONCATENATE("'2018-12'!Q",TEXT(MATCH($C41,'2018-12'!$C$2:$C$100,0)+1,0)))="",INDIRECT(CONCATENATE("'2018-11'!Q",TEXT(MATCH($C41,'2018-11'!$C$2:$C$100,0)+1,0)))="")),"Н/Д",INDIRECT(CONCATENATE("'2018-12'!Q",TEXT(MATCH($C41,'2018-12'!$C$2:$C$100,0)+1,0)))-INDIRECT(CONCATENATE("'2018-11'!Q",TEXT(MATCH($C41,'2018-11'!$C$2:$C$100,0)+1,0))))</f>
        <v>401665.70999999903</v>
      </c>
      <c r="R41" s="17">
        <f ca="1">IF(OR(INDIRECT(CONCATENATE("'2018-12'!R",TEXT(MATCH($C41,'2018-12'!$C$2:$C$100,0)+1,0)))="",INDIRECT(CONCATENATE("'2018-11'!R",TEXT(MATCH($C41,'2018-11'!$C$2:$C$100,0)+1,0)))="",AND(INDIRECT(CONCATENATE("'2018-12'!R",TEXT(MATCH($C41,'2018-12'!$C$2:$C$100,0)+1,0)))="",INDIRECT(CONCATENATE("'2018-11'!R",TEXT(MATCH($C41,'2018-11'!$C$2:$C$100,0)+1,0)))="")),"Н/Д",INDIRECT(CONCATENATE("'2018-12'!R",TEXT(MATCH($C41,'2018-12'!$C$2:$C$100,0)+1,0)))-INDIRECT(CONCATENATE("'2018-11'!R",TEXT(MATCH($C41,'2018-11'!$C$2:$C$100,0)+1,0))))</f>
        <v>3408861.1599999964</v>
      </c>
      <c r="S41" s="17">
        <f ca="1">IF(OR(INDIRECT(CONCATENATE("'2018-12'!S",TEXT(MATCH($C41,'2018-12'!$C$2:$C$100,0)+1,0)))="",INDIRECT(CONCATENATE("'2018-11'!S",TEXT(MATCH($C41,'2018-11'!$C$2:$C$100,0)+1,0)))="",AND(INDIRECT(CONCATENATE("'2018-12'!S",TEXT(MATCH($C41,'2018-12'!$C$2:$C$100,0)+1,0)))="",INDIRECT(CONCATENATE("'2018-11'!S",TEXT(MATCH($C41,'2018-11'!$C$2:$C$100,0)+1,0)))="")),"Н/Д",INDIRECT(CONCATENATE("'2018-12'!S",TEXT(MATCH($C41,'2018-12'!$C$2:$C$100,0)+1,0)))-INDIRECT(CONCATENATE("'2018-11'!S",TEXT(MATCH($C41,'2018-11'!$C$2:$C$100,0)+1,0))))</f>
        <v>21126</v>
      </c>
      <c r="T41" s="17">
        <f ca="1">IF(OR(INDIRECT(CONCATENATE("'2018-12'!T",TEXT(MATCH($C41,'2018-12'!$C$2:$C$100,0)+1,0)))="",INDIRECT(CONCATENATE("'2018-11'!T",TEXT(MATCH($C41,'2018-11'!$C$2:$C$100,0)+1,0)))="",AND(INDIRECT(CONCATENATE("'2018-12'!T",TEXT(MATCH($C41,'2018-12'!$C$2:$C$100,0)+1,0)))="",INDIRECT(CONCATENATE("'2018-11'!T",TEXT(MATCH($C41,'2018-11'!$C$2:$C$100,0)+1,0)))="")),"Н/Д",INDIRECT(CONCATENATE("'2018-12'!T",TEXT(MATCH($C41,'2018-12'!$C$2:$C$100,0)+1,0)))-INDIRECT(CONCATENATE("'2018-11'!T",TEXT(MATCH($C41,'2018-11'!$C$2:$C$100,0)+1,0))))</f>
        <v>85046799.339999914</v>
      </c>
      <c r="U41" s="17">
        <f ca="1">IF(OR(INDIRECT(CONCATENATE("'2018-12'!U",TEXT(MATCH($C41,'2018-12'!$C$2:$C$100,0)+1,0)))="",INDIRECT(CONCATENATE("'2018-11'!U",TEXT(MATCH($C41,'2018-11'!$C$2:$C$100,0)+1,0)))="",AND(INDIRECT(CONCATENATE("'2018-12'!U",TEXT(MATCH($C41,'2018-12'!$C$2:$C$100,0)+1,0)))="",INDIRECT(CONCATENATE("'2018-11'!U",TEXT(MATCH($C41,'2018-11'!$C$2:$C$100,0)+1,0)))="")),"Н/Д",INDIRECT(CONCATENATE("'2018-12'!U",TEXT(MATCH($C41,'2018-12'!$C$2:$C$100,0)+1,0)))-INDIRECT(CONCATENATE("'2018-11'!U",TEXT(MATCH($C41,'2018-11'!$C$2:$C$100,0)+1,0))))</f>
        <v>9748906.6800000072</v>
      </c>
      <c r="V41" s="17">
        <f ca="1">IF(OR(INDIRECT(CONCATENATE("'2018-12'!V",TEXT(MATCH($C41,'2018-12'!$C$2:$C$100,0)+1,0)))="",INDIRECT(CONCATENATE("'2018-11'!V",TEXT(MATCH($C41,'2018-11'!$C$2:$C$100,0)+1,0)))="",AND(INDIRECT(CONCATENATE("'2018-12'!V",TEXT(MATCH($C41,'2018-12'!$C$2:$C$100,0)+1,0)))="",INDIRECT(CONCATENATE("'2018-11'!V",TEXT(MATCH($C41,'2018-11'!$C$2:$C$100,0)+1,0)))="")),"Н/Д",INDIRECT(CONCATENATE("'2018-12'!V",TEXT(MATCH($C41,'2018-12'!$C$2:$C$100,0)+1,0)))-INDIRECT(CONCATENATE("'2018-11'!V",TEXT(MATCH($C41,'2018-11'!$C$2:$C$100,0)+1,0))))</f>
        <v>6282831986.7900009</v>
      </c>
      <c r="W41" s="17">
        <f ca="1">IF(OR(INDIRECT(CONCATENATE("'2018-12'!W",TEXT(MATCH($C41,'2018-12'!$C$2:$C$100,0)+1,0)))="",INDIRECT(CONCATENATE("'2018-11'!W",TEXT(MATCH($C41,'2018-11'!$C$2:$C$100,0)+1,0)))="",AND(INDIRECT(CONCATENATE("'2018-12'!W",TEXT(MATCH($C41,'2018-12'!$C$2:$C$100,0)+1,0)))="",INDIRECT(CONCATENATE("'2018-11'!W",TEXT(MATCH($C41,'2018-11'!$C$2:$C$100,0)+1,0)))="")),"Н/Д",INDIRECT(CONCATENATE("'2018-12'!W",TEXT(MATCH($C41,'2018-12'!$C$2:$C$100,0)+1,0)))-INDIRECT(CONCATENATE("'2018-11'!W",TEXT(MATCH($C41,'2018-11'!$C$2:$C$100,0)+1,0))))</f>
        <v>27953116167.309998</v>
      </c>
    </row>
    <row r="42" spans="1:23" x14ac:dyDescent="0.25">
      <c r="A42" s="2" t="s">
        <v>61</v>
      </c>
      <c r="B42" s="2" t="s">
        <v>65</v>
      </c>
      <c r="C42" s="15">
        <v>26000000</v>
      </c>
      <c r="D42" s="2" t="s">
        <v>215</v>
      </c>
      <c r="E42" s="17">
        <f ca="1">IF(OR(INDIRECT(CONCATENATE("'2018-12'!E",TEXT(MATCH($C42,'2018-12'!$C$2:$C$100,0)+1,0)))="",INDIRECT(CONCATENATE("'2018-11'!E",TEXT(MATCH($C42,'2018-11'!$C$2:$C$100,0)+1,0)))="",AND(INDIRECT(CONCATENATE("'2018-12'!E",TEXT(MATCH($C42,'2018-12'!$C$2:$C$100,0)+1,0)))="",INDIRECT(CONCATENATE("'2018-11'!E",TEXT(MATCH($C42,'2018-11'!$C$2:$C$100,0)+1,0)))="")),"Н/Д",INDIRECT(CONCATENATE("'2018-12'!E",TEXT(MATCH($C42,'2018-12'!$C$2:$C$100,0)+1,0)))-INDIRECT(CONCATENATE("'2018-11'!E",TEXT(MATCH($C42,'2018-11'!$C$2:$C$100,0)+1,0))))</f>
        <v>1877655688.9000015</v>
      </c>
      <c r="F42" s="17">
        <f ca="1">IF(OR(INDIRECT(CONCATENATE("'2018-12'!F",TEXT(MATCH($C42,'2018-12'!$C$2:$C$100,0)+1,0)))="",INDIRECT(CONCATENATE("'2018-11'!F",TEXT(MATCH($C42,'2018-11'!$C$2:$C$100,0)+1,0)))="",AND(INDIRECT(CONCATENATE("'2018-12'!F",TEXT(MATCH($C42,'2018-12'!$C$2:$C$100,0)+1,0)))="",INDIRECT(CONCATENATE("'2018-11'!F",TEXT(MATCH($C42,'2018-11'!$C$2:$C$100,0)+1,0)))="")),"Н/Д",INDIRECT(CONCATENATE("'2018-12'!F",TEXT(MATCH($C42,'2018-12'!$C$2:$C$100,0)+1,0)))-INDIRECT(CONCATENATE("'2018-11'!F",TEXT(MATCH($C42,'2018-11'!$C$2:$C$100,0)+1,0))))</f>
        <v>361489079.44999981</v>
      </c>
      <c r="G42" s="17">
        <f ca="1">IF(OR(INDIRECT(CONCATENATE("'2018-12'!G",TEXT(MATCH($C42,'2018-12'!$C$2:$C$100,0)+1,0)))="",INDIRECT(CONCATENATE("'2018-11'!G",TEXT(MATCH($C42,'2018-11'!$C$2:$C$100,0)+1,0)))="",AND(INDIRECT(CONCATENATE("'2018-12'!G",TEXT(MATCH($C42,'2018-12'!$C$2:$C$100,0)+1,0)))="",INDIRECT(CONCATENATE("'2018-11'!G",TEXT(MATCH($C42,'2018-11'!$C$2:$C$100,0)+1,0)))="")),"Н/Д",INDIRECT(CONCATENATE("'2018-12'!G",TEXT(MATCH($C42,'2018-12'!$C$2:$C$100,0)+1,0)))-INDIRECT(CONCATENATE("'2018-11'!G",TEXT(MATCH($C42,'2018-11'!$C$2:$C$100,0)+1,0))))</f>
        <v>29350232.599999994</v>
      </c>
      <c r="H42" s="17">
        <f ca="1">IF(OR(INDIRECT(CONCATENATE("'2018-12'!H",TEXT(MATCH($C42,'2018-12'!$C$2:$C$100,0)+1,0)))="",INDIRECT(CONCATENATE("'2018-11'!H",TEXT(MATCH($C42,'2018-11'!$C$2:$C$100,0)+1,0)))="",AND(INDIRECT(CONCATENATE("'2018-12'!H",TEXT(MATCH($C42,'2018-12'!$C$2:$C$100,0)+1,0)))="",INDIRECT(CONCATENATE("'2018-11'!H",TEXT(MATCH($C42,'2018-11'!$C$2:$C$100,0)+1,0)))="")),"Н/Д",INDIRECT(CONCATENATE("'2018-12'!H",TEXT(MATCH($C42,'2018-12'!$C$2:$C$100,0)+1,0)))-INDIRECT(CONCATENATE("'2018-11'!H",TEXT(MATCH($C42,'2018-11'!$C$2:$C$100,0)+1,0))))</f>
        <v>191988801.88999987</v>
      </c>
      <c r="I42" s="17">
        <f ca="1">IF(OR(INDIRECT(CONCATENATE("'2018-12'!I",TEXT(MATCH($C42,'2018-12'!$C$2:$C$100,0)+1,0)))="",INDIRECT(CONCATENATE("'2018-11'!I",TEXT(MATCH($C42,'2018-11'!$C$2:$C$100,0)+1,0)))="",AND(INDIRECT(CONCATENATE("'2018-12'!I",TEXT(MATCH($C42,'2018-12'!$C$2:$C$100,0)+1,0)))="",INDIRECT(CONCATENATE("'2018-11'!I",TEXT(MATCH($C42,'2018-11'!$C$2:$C$100,0)+1,0)))="")),"Н/Д",INDIRECT(CONCATENATE("'2018-12'!I",TEXT(MATCH($C42,'2018-12'!$C$2:$C$100,0)+1,0)))-INDIRECT(CONCATENATE("'2018-11'!I",TEXT(MATCH($C42,'2018-11'!$C$2:$C$100,0)+1,0))))</f>
        <v>56494462.019999981</v>
      </c>
      <c r="J42" s="17" t="str">
        <f ca="1">IF(OR(INDIRECT(CONCATENATE("'2018-12'!J",TEXT(MATCH($C42,'2018-12'!$C$2:$C$100,0)+1,0)))="",INDIRECT(CONCATENATE("'2018-11'!J",TEXT(MATCH($C42,'2018-11'!$C$2:$C$100,0)+1,0)))="",AND(INDIRECT(CONCATENATE("'2018-12'!J",TEXT(MATCH($C42,'2018-12'!$C$2:$C$100,0)+1,0)))="",INDIRECT(CONCATENATE("'2018-11'!J",TEXT(MATCH($C42,'2018-11'!$C$2:$C$100,0)+1,0)))="")),"Н/Д",INDIRECT(CONCATENATE("'2018-12'!J",TEXT(MATCH($C42,'2018-12'!$C$2:$C$100,0)+1,0)))-INDIRECT(CONCATENATE("'2018-11'!J",TEXT(MATCH($C42,'2018-11'!$C$2:$C$100,0)+1,0))))</f>
        <v>Н/Д</v>
      </c>
      <c r="K42" s="17">
        <f ca="1">IF(OR(INDIRECT(CONCATENATE("'2018-12'!K",TEXT(MATCH($C42,'2018-12'!$C$2:$C$100,0)+1,0)))="",INDIRECT(CONCATENATE("'2018-11'!K",TEXT(MATCH($C42,'2018-11'!$C$2:$C$100,0)+1,0)))="",AND(INDIRECT(CONCATENATE("'2018-12'!K",TEXT(MATCH($C42,'2018-12'!$C$2:$C$100,0)+1,0)))="",INDIRECT(CONCATENATE("'2018-11'!K",TEXT(MATCH($C42,'2018-11'!$C$2:$C$100,0)+1,0)))="")),"Н/Д",INDIRECT(CONCATENATE("'2018-12'!K",TEXT(MATCH($C42,'2018-12'!$C$2:$C$100,0)+1,0)))-INDIRECT(CONCATENATE("'2018-11'!K",TEXT(MATCH($C42,'2018-11'!$C$2:$C$100,0)+1,0))))</f>
        <v>10837718.329999983</v>
      </c>
      <c r="L42" s="17">
        <f ca="1">IF(OR(INDIRECT(CONCATENATE("'2018-12'!L",TEXT(MATCH($C42,'2018-12'!$C$2:$C$100,0)+1,0)))="",INDIRECT(CONCATENATE("'2018-11'!L",TEXT(MATCH($C42,'2018-11'!$C$2:$C$100,0)+1,0)))="",AND(INDIRECT(CONCATENATE("'2018-12'!L",TEXT(MATCH($C42,'2018-12'!$C$2:$C$100,0)+1,0)))="",INDIRECT(CONCATENATE("'2018-11'!L",TEXT(MATCH($C42,'2018-11'!$C$2:$C$100,0)+1,0)))="")),"Н/Д",INDIRECT(CONCATENATE("'2018-12'!L",TEXT(MATCH($C42,'2018-12'!$C$2:$C$100,0)+1,0)))-INDIRECT(CONCATENATE("'2018-11'!L",TEXT(MATCH($C42,'2018-11'!$C$2:$C$100,0)+1,0))))</f>
        <v>36295217.790000021</v>
      </c>
      <c r="M42" s="17">
        <f ca="1">IF(OR(INDIRECT(CONCATENATE("'2018-12'!M",TEXT(MATCH($C42,'2018-12'!$C$2:$C$100,0)+1,0)))="",INDIRECT(CONCATENATE("'2018-11'!M",TEXT(MATCH($C42,'2018-11'!$C$2:$C$100,0)+1,0)))="",AND(INDIRECT(CONCATENATE("'2018-12'!M",TEXT(MATCH($C42,'2018-12'!$C$2:$C$100,0)+1,0)))="",INDIRECT(CONCATENATE("'2018-11'!M",TEXT(MATCH($C42,'2018-11'!$C$2:$C$100,0)+1,0)))="")),"Н/Д",INDIRECT(CONCATENATE("'2018-12'!M",TEXT(MATCH($C42,'2018-12'!$C$2:$C$100,0)+1,0)))-INDIRECT(CONCATENATE("'2018-11'!M",TEXT(MATCH($C42,'2018-11'!$C$2:$C$100,0)+1,0))))</f>
        <v>53510.100000000093</v>
      </c>
      <c r="N42" s="17">
        <f ca="1">IF(OR(INDIRECT(CONCATENATE("'2018-12'!N",TEXT(MATCH($C42,'2018-12'!$C$2:$C$100,0)+1,0)))="",INDIRECT(CONCATENATE("'2018-11'!N",TEXT(MATCH($C42,'2018-11'!$C$2:$C$100,0)+1,0)))="",AND(INDIRECT(CONCATENATE("'2018-12'!N",TEXT(MATCH($C42,'2018-12'!$C$2:$C$100,0)+1,0)))="",INDIRECT(CONCATENATE("'2018-11'!N",TEXT(MATCH($C42,'2018-11'!$C$2:$C$100,0)+1,0)))="")),"Н/Д",INDIRECT(CONCATENATE("'2018-12'!N",TEXT(MATCH($C42,'2018-12'!$C$2:$C$100,0)+1,0)))-INDIRECT(CONCATENATE("'2018-11'!NE",TEXT(MATCH($C42,'2018-11'!$C$2:$C$100,0)+1,0))))</f>
        <v>51661389.920000002</v>
      </c>
      <c r="O42" s="17">
        <f ca="1">IF(OR(INDIRECT(CONCATENATE("'2018-12'!O",TEXT(MATCH($C42,'2018-12'!$C$2:$C$100,0)+1,0)))="",INDIRECT(CONCATENATE("'2018-11'!O",TEXT(MATCH($C42,'2018-11'!$C$2:$C$100,0)+1,0)))="",AND(INDIRECT(CONCATENATE("'2018-12'!O",TEXT(MATCH($C42,'2018-12'!$C$2:$C$100,0)+1,0)))="",INDIRECT(CONCATENATE("'2018-11'!O",TEXT(MATCH($C42,'2018-11'!$C$2:$C$100,0)+1,0)))="")),"Н/Д",INDIRECT(CONCATENATE("'2018-12'!O",TEXT(MATCH($C42,'2018-12'!$C$2:$C$100,0)+1,0)))-INDIRECT(CONCATENATE("'2018-11'!O",TEXT(MATCH($C42,'2018-11'!$C$2:$C$100,0)+1,0))))</f>
        <v>-1.5299999999988358</v>
      </c>
      <c r="P42" s="17">
        <f ca="1">IF(OR(INDIRECT(CONCATENATE("'2018-12'!P",TEXT(MATCH($C42,'2018-12'!$C$2:$C$100,0)+1,0)))="",INDIRECT(CONCATENATE("'2018-11'!P",TEXT(MATCH($C42,'2018-11'!$C$2:$C$100,0)+1,0)))="",AND(INDIRECT(CONCATENATE("'2018-12'!P",TEXT(MATCH($C42,'2018-12'!$C$2:$C$100,0)+1,0)))="",INDIRECT(CONCATENATE("'2018-11'!P",TEXT(MATCH($C42,'2018-11'!$C$2:$C$100,0)+1,0)))="")),"Н/Д",INDIRECT(CONCATENATE("'2018-12'!P",TEXT(MATCH($C42,'2018-12'!$C$2:$C$100,0)+1,0)))-INDIRECT(CONCATENATE("'2018-11'!P",TEXT(MATCH($C42,'2018-11'!$C$2:$C$100,0)+1,0))))</f>
        <v>3772731.9799999967</v>
      </c>
      <c r="Q42" s="17">
        <f ca="1">IF(OR(INDIRECT(CONCATENATE("'2018-12'!Q",TEXT(MATCH($C42,'2018-12'!$C$2:$C$100,0)+1,0)))="",INDIRECT(CONCATENATE("'2018-11'!Q",TEXT(MATCH($C42,'2018-11'!$C$2:$C$100,0)+1,0)))="",AND(INDIRECT(CONCATENATE("'2018-12'!Q",TEXT(MATCH($C42,'2018-12'!$C$2:$C$100,0)+1,0)))="",INDIRECT(CONCATENATE("'2018-11'!Q",TEXT(MATCH($C42,'2018-11'!$C$2:$C$100,0)+1,0)))="")),"Н/Д",INDIRECT(CONCATENATE("'2018-12'!Q",TEXT(MATCH($C42,'2018-12'!$C$2:$C$100,0)+1,0)))-INDIRECT(CONCATENATE("'2018-11'!Q",TEXT(MATCH($C42,'2018-11'!$C$2:$C$100,0)+1,0))))</f>
        <v>34313.760000000009</v>
      </c>
      <c r="R42" s="17">
        <f ca="1">IF(OR(INDIRECT(CONCATENATE("'2018-12'!R",TEXT(MATCH($C42,'2018-12'!$C$2:$C$100,0)+1,0)))="",INDIRECT(CONCATENATE("'2018-11'!R",TEXT(MATCH($C42,'2018-11'!$C$2:$C$100,0)+1,0)))="",AND(INDIRECT(CONCATENATE("'2018-12'!R",TEXT(MATCH($C42,'2018-12'!$C$2:$C$100,0)+1,0)))="",INDIRECT(CONCATENATE("'2018-11'!R",TEXT(MATCH($C42,'2018-11'!$C$2:$C$100,0)+1,0)))="")),"Н/Д",INDIRECT(CONCATENATE("'2018-12'!R",TEXT(MATCH($C42,'2018-12'!$C$2:$C$100,0)+1,0)))-INDIRECT(CONCATENATE("'2018-11'!R",TEXT(MATCH($C42,'2018-11'!$C$2:$C$100,0)+1,0))))</f>
        <v>16121919.75999999</v>
      </c>
      <c r="S42" s="17">
        <f ca="1">IF(OR(INDIRECT(CONCATENATE("'2018-12'!S",TEXT(MATCH($C42,'2018-12'!$C$2:$C$100,0)+1,0)))="",INDIRECT(CONCATENATE("'2018-11'!S",TEXT(MATCH($C42,'2018-11'!$C$2:$C$100,0)+1,0)))="",AND(INDIRECT(CONCATENATE("'2018-12'!S",TEXT(MATCH($C42,'2018-12'!$C$2:$C$100,0)+1,0)))="",INDIRECT(CONCATENATE("'2018-11'!S",TEXT(MATCH($C42,'2018-11'!$C$2:$C$100,0)+1,0)))="")),"Н/Д",INDIRECT(CONCATENATE("'2018-12'!S",TEXT(MATCH($C42,'2018-12'!$C$2:$C$100,0)+1,0)))-INDIRECT(CONCATENATE("'2018-11'!S",TEXT(MATCH($C42,'2018-11'!$C$2:$C$100,0)+1,0))))</f>
        <v>7500</v>
      </c>
      <c r="T42" s="17">
        <f ca="1">IF(OR(INDIRECT(CONCATENATE("'2018-12'!T",TEXT(MATCH($C42,'2018-12'!$C$2:$C$100,0)+1,0)))="",INDIRECT(CONCATENATE("'2018-11'!T",TEXT(MATCH($C42,'2018-11'!$C$2:$C$100,0)+1,0)))="",AND(INDIRECT(CONCATENATE("'2018-12'!T",TEXT(MATCH($C42,'2018-12'!$C$2:$C$100,0)+1,0)))="",INDIRECT(CONCATENATE("'2018-11'!T",TEXT(MATCH($C42,'2018-11'!$C$2:$C$100,0)+1,0)))="")),"Н/Д",INDIRECT(CONCATENATE("'2018-12'!T",TEXT(MATCH($C42,'2018-12'!$C$2:$C$100,0)+1,0)))-INDIRECT(CONCATENATE("'2018-11'!T",TEXT(MATCH($C42,'2018-11'!$C$2:$C$100,0)+1,0))))</f>
        <v>13268997.480000004</v>
      </c>
      <c r="U42" s="17">
        <f ca="1">IF(OR(INDIRECT(CONCATENATE("'2018-12'!U",TEXT(MATCH($C42,'2018-12'!$C$2:$C$100,0)+1,0)))="",INDIRECT(CONCATENATE("'2018-11'!U",TEXT(MATCH($C42,'2018-11'!$C$2:$C$100,0)+1,0)))="",AND(INDIRECT(CONCATENATE("'2018-12'!U",TEXT(MATCH($C42,'2018-12'!$C$2:$C$100,0)+1,0)))="",INDIRECT(CONCATENATE("'2018-11'!U",TEXT(MATCH($C42,'2018-11'!$C$2:$C$100,0)+1,0)))="")),"Н/Д",INDIRECT(CONCATENATE("'2018-12'!U",TEXT(MATCH($C42,'2018-12'!$C$2:$C$100,0)+1,0)))-INDIRECT(CONCATENATE("'2018-11'!U",TEXT(MATCH($C42,'2018-11'!$C$2:$C$100,0)+1,0))))</f>
        <v>-1120148.3300000003</v>
      </c>
      <c r="V42" s="17">
        <f ca="1">IF(OR(INDIRECT(CONCATENATE("'2018-12'!V",TEXT(MATCH($C42,'2018-12'!$C$2:$C$100,0)+1,0)))="",INDIRECT(CONCATENATE("'2018-11'!V",TEXT(MATCH($C42,'2018-11'!$C$2:$C$100,0)+1,0)))="",AND(INDIRECT(CONCATENATE("'2018-12'!V",TEXT(MATCH($C42,'2018-12'!$C$2:$C$100,0)+1,0)))="",INDIRECT(CONCATENATE("'2018-11'!V",TEXT(MATCH($C42,'2018-11'!$C$2:$C$100,0)+1,0)))="")),"Н/Д",INDIRECT(CONCATENATE("'2018-12'!V",TEXT(MATCH($C42,'2018-12'!$C$2:$C$100,0)+1,0)))-INDIRECT(CONCATENATE("'2018-11'!V",TEXT(MATCH($C42,'2018-11'!$C$2:$C$100,0)+1,0))))</f>
        <v>1516166609.4500008</v>
      </c>
      <c r="W42" s="17">
        <f ca="1">IF(OR(INDIRECT(CONCATENATE("'2018-12'!W",TEXT(MATCH($C42,'2018-12'!$C$2:$C$100,0)+1,0)))="",INDIRECT(CONCATENATE("'2018-11'!W",TEXT(MATCH($C42,'2018-11'!$C$2:$C$100,0)+1,0)))="",AND(INDIRECT(CONCATENATE("'2018-12'!W",TEXT(MATCH($C42,'2018-12'!$C$2:$C$100,0)+1,0)))="",INDIRECT(CONCATENATE("'2018-11'!W",TEXT(MATCH($C42,'2018-11'!$C$2:$C$100,0)+1,0)))="")),"Н/Д",INDIRECT(CONCATENATE("'2018-12'!W",TEXT(MATCH($C42,'2018-12'!$C$2:$C$100,0)+1,0)))-INDIRECT(CONCATENATE("'2018-11'!W",TEXT(MATCH($C42,'2018-11'!$C$2:$C$100,0)+1,0))))</f>
        <v>4116078553.7600021</v>
      </c>
    </row>
    <row r="43" spans="1:23" x14ac:dyDescent="0.25">
      <c r="A43" s="2" t="s">
        <v>61</v>
      </c>
      <c r="B43" s="2" t="s">
        <v>66</v>
      </c>
      <c r="C43" s="15">
        <v>90000000</v>
      </c>
      <c r="D43" s="2" t="s">
        <v>215</v>
      </c>
      <c r="E43" s="17">
        <f ca="1">IF(OR(INDIRECT(CONCATENATE("'2018-12'!E",TEXT(MATCH($C43,'2018-12'!$C$2:$C$100,0)+1,0)))="",INDIRECT(CONCATENATE("'2018-11'!E",TEXT(MATCH($C43,'2018-11'!$C$2:$C$100,0)+1,0)))="",AND(INDIRECT(CONCATENATE("'2018-12'!E",TEXT(MATCH($C43,'2018-12'!$C$2:$C$100,0)+1,0)))="",INDIRECT(CONCATENATE("'2018-11'!E",TEXT(MATCH($C43,'2018-11'!$C$2:$C$100,0)+1,0)))="")),"Н/Д",INDIRECT(CONCATENATE("'2018-12'!E",TEXT(MATCH($C43,'2018-12'!$C$2:$C$100,0)+1,0)))-INDIRECT(CONCATENATE("'2018-11'!E",TEXT(MATCH($C43,'2018-11'!$C$2:$C$100,0)+1,0))))</f>
        <v>3030002589.1199989</v>
      </c>
      <c r="F43" s="17">
        <f ca="1">IF(OR(INDIRECT(CONCATENATE("'2018-12'!F",TEXT(MATCH($C43,'2018-12'!$C$2:$C$100,0)+1,0)))="",INDIRECT(CONCATENATE("'2018-11'!F",TEXT(MATCH($C43,'2018-11'!$C$2:$C$100,0)+1,0)))="",AND(INDIRECT(CONCATENATE("'2018-12'!F",TEXT(MATCH($C43,'2018-12'!$C$2:$C$100,0)+1,0)))="",INDIRECT(CONCATENATE("'2018-11'!F",TEXT(MATCH($C43,'2018-11'!$C$2:$C$100,0)+1,0)))="")),"Н/Д",INDIRECT(CONCATENATE("'2018-12'!F",TEXT(MATCH($C43,'2018-12'!$C$2:$C$100,0)+1,0)))-INDIRECT(CONCATENATE("'2018-11'!F",TEXT(MATCH($C43,'2018-11'!$C$2:$C$100,0)+1,0))))</f>
        <v>1319733032.710001</v>
      </c>
      <c r="G43" s="17">
        <f ca="1">IF(OR(INDIRECT(CONCATENATE("'2018-12'!G",TEXT(MATCH($C43,'2018-12'!$C$2:$C$100,0)+1,0)))="",INDIRECT(CONCATENATE("'2018-11'!G",TEXT(MATCH($C43,'2018-11'!$C$2:$C$100,0)+1,0)))="",AND(INDIRECT(CONCATENATE("'2018-12'!G",TEXT(MATCH($C43,'2018-12'!$C$2:$C$100,0)+1,0)))="",INDIRECT(CONCATENATE("'2018-11'!G",TEXT(MATCH($C43,'2018-11'!$C$2:$C$100,0)+1,0)))="")),"Н/Д",INDIRECT(CONCATENATE("'2018-12'!G",TEXT(MATCH($C43,'2018-12'!$C$2:$C$100,0)+1,0)))-INDIRECT(CONCATENATE("'2018-11'!G",TEXT(MATCH($C43,'2018-11'!$C$2:$C$100,0)+1,0))))</f>
        <v>128731728.3499999</v>
      </c>
      <c r="H43" s="17">
        <f ca="1">IF(OR(INDIRECT(CONCATENATE("'2018-12'!H",TEXT(MATCH($C43,'2018-12'!$C$2:$C$100,0)+1,0)))="",INDIRECT(CONCATENATE("'2018-11'!H",TEXT(MATCH($C43,'2018-11'!$C$2:$C$100,0)+1,0)))="",AND(INDIRECT(CONCATENATE("'2018-12'!H",TEXT(MATCH($C43,'2018-12'!$C$2:$C$100,0)+1,0)))="",INDIRECT(CONCATENATE("'2018-11'!H",TEXT(MATCH($C43,'2018-11'!$C$2:$C$100,0)+1,0)))="")),"Н/Д",INDIRECT(CONCATENATE("'2018-12'!H",TEXT(MATCH($C43,'2018-12'!$C$2:$C$100,0)+1,0)))-INDIRECT(CONCATENATE("'2018-11'!H",TEXT(MATCH($C43,'2018-11'!$C$2:$C$100,0)+1,0))))</f>
        <v>521333781.93000031</v>
      </c>
      <c r="I43" s="17">
        <f ca="1">IF(OR(INDIRECT(CONCATENATE("'2018-12'!I",TEXT(MATCH($C43,'2018-12'!$C$2:$C$100,0)+1,0)))="",INDIRECT(CONCATENATE("'2018-11'!I",TEXT(MATCH($C43,'2018-11'!$C$2:$C$100,0)+1,0)))="",AND(INDIRECT(CONCATENATE("'2018-12'!I",TEXT(MATCH($C43,'2018-12'!$C$2:$C$100,0)+1,0)))="",INDIRECT(CONCATENATE("'2018-11'!I",TEXT(MATCH($C43,'2018-11'!$C$2:$C$100,0)+1,0)))="")),"Н/Д",INDIRECT(CONCATENATE("'2018-12'!I",TEXT(MATCH($C43,'2018-12'!$C$2:$C$100,0)+1,0)))-INDIRECT(CONCATENATE("'2018-11'!I",TEXT(MATCH($C43,'2018-11'!$C$2:$C$100,0)+1,0))))</f>
        <v>398963246.90999985</v>
      </c>
      <c r="J43" s="17" t="str">
        <f ca="1">IF(OR(INDIRECT(CONCATENATE("'2018-12'!J",TEXT(MATCH($C43,'2018-12'!$C$2:$C$100,0)+1,0)))="",INDIRECT(CONCATENATE("'2018-11'!J",TEXT(MATCH($C43,'2018-11'!$C$2:$C$100,0)+1,0)))="",AND(INDIRECT(CONCATENATE("'2018-12'!J",TEXT(MATCH($C43,'2018-12'!$C$2:$C$100,0)+1,0)))="",INDIRECT(CONCATENATE("'2018-11'!J",TEXT(MATCH($C43,'2018-11'!$C$2:$C$100,0)+1,0)))="")),"Н/Д",INDIRECT(CONCATENATE("'2018-12'!J",TEXT(MATCH($C43,'2018-12'!$C$2:$C$100,0)+1,0)))-INDIRECT(CONCATENATE("'2018-11'!J",TEXT(MATCH($C43,'2018-11'!$C$2:$C$100,0)+1,0))))</f>
        <v>Н/Д</v>
      </c>
      <c r="K43" s="17">
        <f ca="1">IF(OR(INDIRECT(CONCATENATE("'2018-12'!K",TEXT(MATCH($C43,'2018-12'!$C$2:$C$100,0)+1,0)))="",INDIRECT(CONCATENATE("'2018-11'!K",TEXT(MATCH($C43,'2018-11'!$C$2:$C$100,0)+1,0)))="",AND(INDIRECT(CONCATENATE("'2018-12'!K",TEXT(MATCH($C43,'2018-12'!$C$2:$C$100,0)+1,0)))="",INDIRECT(CONCATENATE("'2018-11'!K",TEXT(MATCH($C43,'2018-11'!$C$2:$C$100,0)+1,0)))="")),"Н/Д",INDIRECT(CONCATENATE("'2018-12'!K",TEXT(MATCH($C43,'2018-12'!$C$2:$C$100,0)+1,0)))-INDIRECT(CONCATENATE("'2018-11'!K",TEXT(MATCH($C43,'2018-11'!$C$2:$C$100,0)+1,0))))</f>
        <v>32703852.699999928</v>
      </c>
      <c r="L43" s="17">
        <f ca="1">IF(OR(INDIRECT(CONCATENATE("'2018-12'!L",TEXT(MATCH($C43,'2018-12'!$C$2:$C$100,0)+1,0)))="",INDIRECT(CONCATENATE("'2018-11'!L",TEXT(MATCH($C43,'2018-11'!$C$2:$C$100,0)+1,0)))="",AND(INDIRECT(CONCATENATE("'2018-12'!L",TEXT(MATCH($C43,'2018-12'!$C$2:$C$100,0)+1,0)))="",INDIRECT(CONCATENATE("'2018-11'!L",TEXT(MATCH($C43,'2018-11'!$C$2:$C$100,0)+1,0)))="")),"Н/Д",INDIRECT(CONCATENATE("'2018-12'!L",TEXT(MATCH($C43,'2018-12'!$C$2:$C$100,0)+1,0)))-INDIRECT(CONCATENATE("'2018-11'!L",TEXT(MATCH($C43,'2018-11'!$C$2:$C$100,0)+1,0))))</f>
        <v>109301520.32000017</v>
      </c>
      <c r="M43" s="17">
        <f ca="1">IF(OR(INDIRECT(CONCATENATE("'2018-12'!M",TEXT(MATCH($C43,'2018-12'!$C$2:$C$100,0)+1,0)))="",INDIRECT(CONCATENATE("'2018-11'!M",TEXT(MATCH($C43,'2018-11'!$C$2:$C$100,0)+1,0)))="",AND(INDIRECT(CONCATENATE("'2018-12'!M",TEXT(MATCH($C43,'2018-12'!$C$2:$C$100,0)+1,0)))="",INDIRECT(CONCATENATE("'2018-11'!M",TEXT(MATCH($C43,'2018-11'!$C$2:$C$100,0)+1,0)))="")),"Н/Д",INDIRECT(CONCATENATE("'2018-12'!M",TEXT(MATCH($C43,'2018-12'!$C$2:$C$100,0)+1,0)))-INDIRECT(CONCATENATE("'2018-11'!M",TEXT(MATCH($C43,'2018-11'!$C$2:$C$100,0)+1,0))))</f>
        <v>965968.58000000007</v>
      </c>
      <c r="N43" s="17">
        <f ca="1">IF(OR(INDIRECT(CONCATENATE("'2018-12'!N",TEXT(MATCH($C43,'2018-12'!$C$2:$C$100,0)+1,0)))="",INDIRECT(CONCATENATE("'2018-11'!N",TEXT(MATCH($C43,'2018-11'!$C$2:$C$100,0)+1,0)))="",AND(INDIRECT(CONCATENATE("'2018-12'!N",TEXT(MATCH($C43,'2018-12'!$C$2:$C$100,0)+1,0)))="",INDIRECT(CONCATENATE("'2018-11'!N",TEXT(MATCH($C43,'2018-11'!$C$2:$C$100,0)+1,0)))="")),"Н/Д",INDIRECT(CONCATENATE("'2018-12'!N",TEXT(MATCH($C43,'2018-12'!$C$2:$C$100,0)+1,0)))-INDIRECT(CONCATENATE("'2018-11'!NE",TEXT(MATCH($C43,'2018-11'!$C$2:$C$100,0)+1,0))))</f>
        <v>149917913.18000001</v>
      </c>
      <c r="O43" s="17">
        <f ca="1">IF(OR(INDIRECT(CONCATENATE("'2018-12'!O",TEXT(MATCH($C43,'2018-12'!$C$2:$C$100,0)+1,0)))="",INDIRECT(CONCATENATE("'2018-11'!O",TEXT(MATCH($C43,'2018-11'!$C$2:$C$100,0)+1,0)))="",AND(INDIRECT(CONCATENATE("'2018-12'!O",TEXT(MATCH($C43,'2018-12'!$C$2:$C$100,0)+1,0)))="",INDIRECT(CONCATENATE("'2018-11'!O",TEXT(MATCH($C43,'2018-11'!$C$2:$C$100,0)+1,0)))="")),"Н/Д",INDIRECT(CONCATENATE("'2018-12'!O",TEXT(MATCH($C43,'2018-12'!$C$2:$C$100,0)+1,0)))-INDIRECT(CONCATENATE("'2018-11'!O",TEXT(MATCH($C43,'2018-11'!$C$2:$C$100,0)+1,0))))</f>
        <v>-1771</v>
      </c>
      <c r="P43" s="17">
        <f ca="1">IF(OR(INDIRECT(CONCATENATE("'2018-12'!P",TEXT(MATCH($C43,'2018-12'!$C$2:$C$100,0)+1,0)))="",INDIRECT(CONCATENATE("'2018-11'!P",TEXT(MATCH($C43,'2018-11'!$C$2:$C$100,0)+1,0)))="",AND(INDIRECT(CONCATENATE("'2018-12'!P",TEXT(MATCH($C43,'2018-12'!$C$2:$C$100,0)+1,0)))="",INDIRECT(CONCATENATE("'2018-11'!P",TEXT(MATCH($C43,'2018-11'!$C$2:$C$100,0)+1,0)))="")),"Н/Д",INDIRECT(CONCATENATE("'2018-12'!P",TEXT(MATCH($C43,'2018-12'!$C$2:$C$100,0)+1,0)))-INDIRECT(CONCATENATE("'2018-11'!P",TEXT(MATCH($C43,'2018-11'!$C$2:$C$100,0)+1,0))))</f>
        <v>75452323.570000052</v>
      </c>
      <c r="Q43" s="17">
        <f ca="1">IF(OR(INDIRECT(CONCATENATE("'2018-12'!Q",TEXT(MATCH($C43,'2018-12'!$C$2:$C$100,0)+1,0)))="",INDIRECT(CONCATENATE("'2018-11'!Q",TEXT(MATCH($C43,'2018-11'!$C$2:$C$100,0)+1,0)))="",AND(INDIRECT(CONCATENATE("'2018-12'!Q",TEXT(MATCH($C43,'2018-12'!$C$2:$C$100,0)+1,0)))="",INDIRECT(CONCATENATE("'2018-11'!Q",TEXT(MATCH($C43,'2018-11'!$C$2:$C$100,0)+1,0)))="")),"Н/Д",INDIRECT(CONCATENATE("'2018-12'!Q",TEXT(MATCH($C43,'2018-12'!$C$2:$C$100,0)+1,0)))-INDIRECT(CONCATENATE("'2018-11'!Q",TEXT(MATCH($C43,'2018-11'!$C$2:$C$100,0)+1,0))))</f>
        <v>1633356.2899999991</v>
      </c>
      <c r="R43" s="17">
        <f ca="1">IF(OR(INDIRECT(CONCATENATE("'2018-12'!R",TEXT(MATCH($C43,'2018-12'!$C$2:$C$100,0)+1,0)))="",INDIRECT(CONCATENATE("'2018-11'!R",TEXT(MATCH($C43,'2018-11'!$C$2:$C$100,0)+1,0)))="",AND(INDIRECT(CONCATENATE("'2018-12'!R",TEXT(MATCH($C43,'2018-12'!$C$2:$C$100,0)+1,0)))="",INDIRECT(CONCATENATE("'2018-11'!R",TEXT(MATCH($C43,'2018-11'!$C$2:$C$100,0)+1,0)))="")),"Н/Д",INDIRECT(CONCATENATE("'2018-12'!R",TEXT(MATCH($C43,'2018-12'!$C$2:$C$100,0)+1,0)))-INDIRECT(CONCATENATE("'2018-11'!R",TEXT(MATCH($C43,'2018-11'!$C$2:$C$100,0)+1,0))))</f>
        <v>2688868.9199999869</v>
      </c>
      <c r="S43" s="17">
        <f ca="1">IF(OR(INDIRECT(CONCATENATE("'2018-12'!S",TEXT(MATCH($C43,'2018-12'!$C$2:$C$100,0)+1,0)))="",INDIRECT(CONCATENATE("'2018-11'!S",TEXT(MATCH($C43,'2018-11'!$C$2:$C$100,0)+1,0)))="",AND(INDIRECT(CONCATENATE("'2018-12'!S",TEXT(MATCH($C43,'2018-12'!$C$2:$C$100,0)+1,0)))="",INDIRECT(CONCATENATE("'2018-11'!S",TEXT(MATCH($C43,'2018-11'!$C$2:$C$100,0)+1,0)))="")),"Н/Д",INDIRECT(CONCATENATE("'2018-12'!S",TEXT(MATCH($C43,'2018-12'!$C$2:$C$100,0)+1,0)))-INDIRECT(CONCATENATE("'2018-11'!S",TEXT(MATCH($C43,'2018-11'!$C$2:$C$100,0)+1,0))))</f>
        <v>12530</v>
      </c>
      <c r="T43" s="17">
        <f ca="1">IF(OR(INDIRECT(CONCATENATE("'2018-12'!T",TEXT(MATCH($C43,'2018-12'!$C$2:$C$100,0)+1,0)))="",INDIRECT(CONCATENATE("'2018-11'!T",TEXT(MATCH($C43,'2018-11'!$C$2:$C$100,0)+1,0)))="",AND(INDIRECT(CONCATENATE("'2018-12'!T",TEXT(MATCH($C43,'2018-12'!$C$2:$C$100,0)+1,0)))="",INDIRECT(CONCATENATE("'2018-11'!T",TEXT(MATCH($C43,'2018-11'!$C$2:$C$100,0)+1,0)))="")),"Н/Д",INDIRECT(CONCATENATE("'2018-12'!T",TEXT(MATCH($C43,'2018-12'!$C$2:$C$100,0)+1,0)))-INDIRECT(CONCATENATE("'2018-11'!T",TEXT(MATCH($C43,'2018-11'!$C$2:$C$100,0)+1,0))))</f>
        <v>24452586.229999989</v>
      </c>
      <c r="U43" s="17">
        <f ca="1">IF(OR(INDIRECT(CONCATENATE("'2018-12'!U",TEXT(MATCH($C43,'2018-12'!$C$2:$C$100,0)+1,0)))="",INDIRECT(CONCATENATE("'2018-11'!U",TEXT(MATCH($C43,'2018-11'!$C$2:$C$100,0)+1,0)))="",AND(INDIRECT(CONCATENATE("'2018-12'!U",TEXT(MATCH($C43,'2018-12'!$C$2:$C$100,0)+1,0)))="",INDIRECT(CONCATENATE("'2018-11'!U",TEXT(MATCH($C43,'2018-11'!$C$2:$C$100,0)+1,0)))="")),"Н/Д",INDIRECT(CONCATENATE("'2018-12'!U",TEXT(MATCH($C43,'2018-12'!$C$2:$C$100,0)+1,0)))-INDIRECT(CONCATENATE("'2018-11'!U",TEXT(MATCH($C43,'2018-11'!$C$2:$C$100,0)+1,0))))</f>
        <v>1047741.3399999999</v>
      </c>
      <c r="V43" s="17">
        <f ca="1">IF(OR(INDIRECT(CONCATENATE("'2018-12'!V",TEXT(MATCH($C43,'2018-12'!$C$2:$C$100,0)+1,0)))="",INDIRECT(CONCATENATE("'2018-11'!V",TEXT(MATCH($C43,'2018-11'!$C$2:$C$100,0)+1,0)))="",AND(INDIRECT(CONCATENATE("'2018-12'!V",TEXT(MATCH($C43,'2018-12'!$C$2:$C$100,0)+1,0)))="",INDIRECT(CONCATENATE("'2018-11'!V",TEXT(MATCH($C43,'2018-11'!$C$2:$C$100,0)+1,0)))="")),"Н/Д",INDIRECT(CONCATENATE("'2018-12'!V",TEXT(MATCH($C43,'2018-12'!$C$2:$C$100,0)+1,0)))-INDIRECT(CONCATENATE("'2018-11'!V",TEXT(MATCH($C43,'2018-11'!$C$2:$C$100,0)+1,0))))</f>
        <v>1710269556.4099998</v>
      </c>
      <c r="W43" s="17">
        <f ca="1">IF(OR(INDIRECT(CONCATENATE("'2018-12'!W",TEXT(MATCH($C43,'2018-12'!$C$2:$C$100,0)+1,0)))="",INDIRECT(CONCATENATE("'2018-11'!W",TEXT(MATCH($C43,'2018-11'!$C$2:$C$100,0)+1,0)))="",AND(INDIRECT(CONCATENATE("'2018-12'!W",TEXT(MATCH($C43,'2018-12'!$C$2:$C$100,0)+1,0)))="",INDIRECT(CONCATENATE("'2018-11'!W",TEXT(MATCH($C43,'2018-11'!$C$2:$C$100,0)+1,0)))="")),"Н/Д",INDIRECT(CONCATENATE("'2018-12'!W",TEXT(MATCH($C43,'2018-12'!$C$2:$C$100,0)+1,0)))-INDIRECT(CONCATENATE("'2018-11'!W",TEXT(MATCH($C43,'2018-11'!$C$2:$C$100,0)+1,0))))</f>
        <v>7375195746.3000031</v>
      </c>
    </row>
    <row r="44" spans="1:23" x14ac:dyDescent="0.25">
      <c r="A44" s="2" t="s">
        <v>61</v>
      </c>
      <c r="B44" s="2" t="s">
        <v>67</v>
      </c>
      <c r="C44" s="15">
        <v>7000000</v>
      </c>
      <c r="D44" s="2" t="s">
        <v>215</v>
      </c>
      <c r="E44" s="17">
        <f ca="1">IF(OR(INDIRECT(CONCATENATE("'2018-12'!E",TEXT(MATCH($C44,'2018-12'!$C$2:$C$100,0)+1,0)))="",INDIRECT(CONCATENATE("'2018-11'!E",TEXT(MATCH($C44,'2018-11'!$C$2:$C$100,0)+1,0)))="",AND(INDIRECT(CONCATENATE("'2018-12'!E",TEXT(MATCH($C44,'2018-12'!$C$2:$C$100,0)+1,0)))="",INDIRECT(CONCATENATE("'2018-11'!E",TEXT(MATCH($C44,'2018-11'!$C$2:$C$100,0)+1,0)))="")),"Н/Д",INDIRECT(CONCATENATE("'2018-12'!E",TEXT(MATCH($C44,'2018-12'!$C$2:$C$100,0)+1,0)))-INDIRECT(CONCATENATE("'2018-11'!E",TEXT(MATCH($C44,'2018-11'!$C$2:$C$100,0)+1,0))))</f>
        <v>11808919484.900009</v>
      </c>
      <c r="F44" s="17">
        <f ca="1">IF(OR(INDIRECT(CONCATENATE("'2018-12'!F",TEXT(MATCH($C44,'2018-12'!$C$2:$C$100,0)+1,0)))="",INDIRECT(CONCATENATE("'2018-11'!F",TEXT(MATCH($C44,'2018-11'!$C$2:$C$100,0)+1,0)))="",AND(INDIRECT(CONCATENATE("'2018-12'!F",TEXT(MATCH($C44,'2018-12'!$C$2:$C$100,0)+1,0)))="",INDIRECT(CONCATENATE("'2018-11'!F",TEXT(MATCH($C44,'2018-11'!$C$2:$C$100,0)+1,0)))="")),"Н/Д",INDIRECT(CONCATENATE("'2018-12'!F",TEXT(MATCH($C44,'2018-12'!$C$2:$C$100,0)+1,0)))-INDIRECT(CONCATENATE("'2018-11'!F",TEXT(MATCH($C44,'2018-11'!$C$2:$C$100,0)+1,0))))</f>
        <v>7529529844.6699982</v>
      </c>
      <c r="G44" s="17">
        <f ca="1">IF(OR(INDIRECT(CONCATENATE("'2018-12'!G",TEXT(MATCH($C44,'2018-12'!$C$2:$C$100,0)+1,0)))="",INDIRECT(CONCATENATE("'2018-11'!G",TEXT(MATCH($C44,'2018-11'!$C$2:$C$100,0)+1,0)))="",AND(INDIRECT(CONCATENATE("'2018-12'!G",TEXT(MATCH($C44,'2018-12'!$C$2:$C$100,0)+1,0)))="",INDIRECT(CONCATENATE("'2018-11'!G",TEXT(MATCH($C44,'2018-11'!$C$2:$C$100,0)+1,0)))="")),"Н/Д",INDIRECT(CONCATENATE("'2018-12'!G",TEXT(MATCH($C44,'2018-12'!$C$2:$C$100,0)+1,0)))-INDIRECT(CONCATENATE("'2018-11'!G",TEXT(MATCH($C44,'2018-11'!$C$2:$C$100,0)+1,0))))</f>
        <v>1434935694.6200008</v>
      </c>
      <c r="H44" s="17">
        <f ca="1">IF(OR(INDIRECT(CONCATENATE("'2018-12'!H",TEXT(MATCH($C44,'2018-12'!$C$2:$C$100,0)+1,0)))="",INDIRECT(CONCATENATE("'2018-11'!H",TEXT(MATCH($C44,'2018-11'!$C$2:$C$100,0)+1,0)))="",AND(INDIRECT(CONCATENATE("'2018-12'!H",TEXT(MATCH($C44,'2018-12'!$C$2:$C$100,0)+1,0)))="",INDIRECT(CONCATENATE("'2018-11'!H",TEXT(MATCH($C44,'2018-11'!$C$2:$C$100,0)+1,0)))="")),"Н/Д",INDIRECT(CONCATENATE("'2018-12'!H",TEXT(MATCH($C44,'2018-12'!$C$2:$C$100,0)+1,0)))-INDIRECT(CONCATENATE("'2018-11'!H",TEXT(MATCH($C44,'2018-11'!$C$2:$C$100,0)+1,0))))</f>
        <v>2591383272.3300018</v>
      </c>
      <c r="I44" s="17">
        <f ca="1">IF(OR(INDIRECT(CONCATENATE("'2018-12'!I",TEXT(MATCH($C44,'2018-12'!$C$2:$C$100,0)+1,0)))="",INDIRECT(CONCATENATE("'2018-11'!I",TEXT(MATCH($C44,'2018-11'!$C$2:$C$100,0)+1,0)))="",AND(INDIRECT(CONCATENATE("'2018-12'!I",TEXT(MATCH($C44,'2018-12'!$C$2:$C$100,0)+1,0)))="",INDIRECT(CONCATENATE("'2018-11'!I",TEXT(MATCH($C44,'2018-11'!$C$2:$C$100,0)+1,0)))="")),"Н/Д",INDIRECT(CONCATENATE("'2018-12'!I",TEXT(MATCH($C44,'2018-12'!$C$2:$C$100,0)+1,0)))-INDIRECT(CONCATENATE("'2018-11'!I",TEXT(MATCH($C44,'2018-11'!$C$2:$C$100,0)+1,0))))</f>
        <v>979108153.72999954</v>
      </c>
      <c r="J44" s="17" t="str">
        <f ca="1">IF(OR(INDIRECT(CONCATENATE("'2018-12'!J",TEXT(MATCH($C44,'2018-12'!$C$2:$C$100,0)+1,0)))="",INDIRECT(CONCATENATE("'2018-11'!J",TEXT(MATCH($C44,'2018-11'!$C$2:$C$100,0)+1,0)))="",AND(INDIRECT(CONCATENATE("'2018-12'!J",TEXT(MATCH($C44,'2018-12'!$C$2:$C$100,0)+1,0)))="",INDIRECT(CONCATENATE("'2018-11'!J",TEXT(MATCH($C44,'2018-11'!$C$2:$C$100,0)+1,0)))="")),"Н/Д",INDIRECT(CONCATENATE("'2018-12'!J",TEXT(MATCH($C44,'2018-12'!$C$2:$C$100,0)+1,0)))-INDIRECT(CONCATENATE("'2018-11'!J",TEXT(MATCH($C44,'2018-11'!$C$2:$C$100,0)+1,0))))</f>
        <v>Н/Д</v>
      </c>
      <c r="K44" s="17">
        <f ca="1">IF(OR(INDIRECT(CONCATENATE("'2018-12'!K",TEXT(MATCH($C44,'2018-12'!$C$2:$C$100,0)+1,0)))="",INDIRECT(CONCATENATE("'2018-11'!K",TEXT(MATCH($C44,'2018-11'!$C$2:$C$100,0)+1,0)))="",AND(INDIRECT(CONCATENATE("'2018-12'!K",TEXT(MATCH($C44,'2018-12'!$C$2:$C$100,0)+1,0)))="",INDIRECT(CONCATENATE("'2018-11'!K",TEXT(MATCH($C44,'2018-11'!$C$2:$C$100,0)+1,0)))="")),"Н/Д",INDIRECT(CONCATENATE("'2018-12'!K",TEXT(MATCH($C44,'2018-12'!$C$2:$C$100,0)+1,0)))-INDIRECT(CONCATENATE("'2018-11'!K",TEXT(MATCH($C44,'2018-11'!$C$2:$C$100,0)+1,0))))</f>
        <v>168586969.92000008</v>
      </c>
      <c r="L44" s="17">
        <f ca="1">IF(OR(INDIRECT(CONCATENATE("'2018-12'!L",TEXT(MATCH($C44,'2018-12'!$C$2:$C$100,0)+1,0)))="",INDIRECT(CONCATENATE("'2018-11'!L",TEXT(MATCH($C44,'2018-11'!$C$2:$C$100,0)+1,0)))="",AND(INDIRECT(CONCATENATE("'2018-12'!L",TEXT(MATCH($C44,'2018-12'!$C$2:$C$100,0)+1,0)))="",INDIRECT(CONCATENATE("'2018-11'!L",TEXT(MATCH($C44,'2018-11'!$C$2:$C$100,0)+1,0)))="")),"Н/Д",INDIRECT(CONCATENATE("'2018-12'!L",TEXT(MATCH($C44,'2018-12'!$C$2:$C$100,0)+1,0)))-INDIRECT(CONCATENATE("'2018-11'!L",TEXT(MATCH($C44,'2018-11'!$C$2:$C$100,0)+1,0))))</f>
        <v>1810458086.7099991</v>
      </c>
      <c r="M44" s="17">
        <f ca="1">IF(OR(INDIRECT(CONCATENATE("'2018-12'!M",TEXT(MATCH($C44,'2018-12'!$C$2:$C$100,0)+1,0)))="",INDIRECT(CONCATENATE("'2018-11'!M",TEXT(MATCH($C44,'2018-11'!$C$2:$C$100,0)+1,0)))="",AND(INDIRECT(CONCATENATE("'2018-12'!M",TEXT(MATCH($C44,'2018-12'!$C$2:$C$100,0)+1,0)))="",INDIRECT(CONCATENATE("'2018-11'!M",TEXT(MATCH($C44,'2018-11'!$C$2:$C$100,0)+1,0)))="")),"Н/Д",INDIRECT(CONCATENATE("'2018-12'!M",TEXT(MATCH($C44,'2018-12'!$C$2:$C$100,0)+1,0)))-INDIRECT(CONCATENATE("'2018-11'!M",TEXT(MATCH($C44,'2018-11'!$C$2:$C$100,0)+1,0))))</f>
        <v>4188461.2800000012</v>
      </c>
      <c r="N44" s="17">
        <f ca="1">IF(OR(INDIRECT(CONCATENATE("'2018-12'!N",TEXT(MATCH($C44,'2018-12'!$C$2:$C$100,0)+1,0)))="",INDIRECT(CONCATENATE("'2018-11'!N",TEXT(MATCH($C44,'2018-11'!$C$2:$C$100,0)+1,0)))="",AND(INDIRECT(CONCATENATE("'2018-12'!N",TEXT(MATCH($C44,'2018-12'!$C$2:$C$100,0)+1,0)))="",INDIRECT(CONCATENATE("'2018-11'!N",TEXT(MATCH($C44,'2018-11'!$C$2:$C$100,0)+1,0)))="")),"Н/Д",INDIRECT(CONCATENATE("'2018-12'!N",TEXT(MATCH($C44,'2018-12'!$C$2:$C$100,0)+1,0)))-INDIRECT(CONCATENATE("'2018-11'!NE",TEXT(MATCH($C44,'2018-11'!$C$2:$C$100,0)+1,0))))</f>
        <v>614508604.04999995</v>
      </c>
      <c r="O44" s="17">
        <f ca="1">IF(OR(INDIRECT(CONCATENATE("'2018-12'!O",TEXT(MATCH($C44,'2018-12'!$C$2:$C$100,0)+1,0)))="",INDIRECT(CONCATENATE("'2018-11'!O",TEXT(MATCH($C44,'2018-11'!$C$2:$C$100,0)+1,0)))="",AND(INDIRECT(CONCATENATE("'2018-12'!O",TEXT(MATCH($C44,'2018-12'!$C$2:$C$100,0)+1,0)))="",INDIRECT(CONCATENATE("'2018-11'!O",TEXT(MATCH($C44,'2018-11'!$C$2:$C$100,0)+1,0)))="")),"Н/Д",INDIRECT(CONCATENATE("'2018-12'!O",TEXT(MATCH($C44,'2018-12'!$C$2:$C$100,0)+1,0)))-INDIRECT(CONCATENATE("'2018-11'!O",TEXT(MATCH($C44,'2018-11'!$C$2:$C$100,0)+1,0))))</f>
        <v>4260.9699999999721</v>
      </c>
      <c r="P44" s="17">
        <f ca="1">IF(OR(INDIRECT(CONCATENATE("'2018-12'!P",TEXT(MATCH($C44,'2018-12'!$C$2:$C$100,0)+1,0)))="",INDIRECT(CONCATENATE("'2018-11'!P",TEXT(MATCH($C44,'2018-11'!$C$2:$C$100,0)+1,0)))="",AND(INDIRECT(CONCATENATE("'2018-12'!P",TEXT(MATCH($C44,'2018-12'!$C$2:$C$100,0)+1,0)))="",INDIRECT(CONCATENATE("'2018-11'!P",TEXT(MATCH($C44,'2018-11'!$C$2:$C$100,0)+1,0)))="")),"Н/Д",INDIRECT(CONCATENATE("'2018-12'!P",TEXT(MATCH($C44,'2018-12'!$C$2:$C$100,0)+1,0)))-INDIRECT(CONCATENATE("'2018-11'!P",TEXT(MATCH($C44,'2018-11'!$C$2:$C$100,0)+1,0))))</f>
        <v>237825747.89999986</v>
      </c>
      <c r="Q44" s="17">
        <f ca="1">IF(OR(INDIRECT(CONCATENATE("'2018-12'!Q",TEXT(MATCH($C44,'2018-12'!$C$2:$C$100,0)+1,0)))="",INDIRECT(CONCATENATE("'2018-11'!Q",TEXT(MATCH($C44,'2018-11'!$C$2:$C$100,0)+1,0)))="",AND(INDIRECT(CONCATENATE("'2018-12'!Q",TEXT(MATCH($C44,'2018-12'!$C$2:$C$100,0)+1,0)))="",INDIRECT(CONCATENATE("'2018-11'!Q",TEXT(MATCH($C44,'2018-11'!$C$2:$C$100,0)+1,0)))="")),"Н/Д",INDIRECT(CONCATENATE("'2018-12'!Q",TEXT(MATCH($C44,'2018-12'!$C$2:$C$100,0)+1,0)))-INDIRECT(CONCATENATE("'2018-11'!Q",TEXT(MATCH($C44,'2018-11'!$C$2:$C$100,0)+1,0))))</f>
        <v>-562363.10000000894</v>
      </c>
      <c r="R44" s="17">
        <f ca="1">IF(OR(INDIRECT(CONCATENATE("'2018-12'!R",TEXT(MATCH($C44,'2018-12'!$C$2:$C$100,0)+1,0)))="",INDIRECT(CONCATENATE("'2018-11'!R",TEXT(MATCH($C44,'2018-11'!$C$2:$C$100,0)+1,0)))="",AND(INDIRECT(CONCATENATE("'2018-12'!R",TEXT(MATCH($C44,'2018-12'!$C$2:$C$100,0)+1,0)))="",INDIRECT(CONCATENATE("'2018-11'!R",TEXT(MATCH($C44,'2018-11'!$C$2:$C$100,0)+1,0)))="")),"Н/Д",INDIRECT(CONCATENATE("'2018-12'!R",TEXT(MATCH($C44,'2018-12'!$C$2:$C$100,0)+1,0)))-INDIRECT(CONCATENATE("'2018-11'!R",TEXT(MATCH($C44,'2018-11'!$C$2:$C$100,0)+1,0))))</f>
        <v>39707547.330000043</v>
      </c>
      <c r="S44" s="17">
        <f ca="1">IF(OR(INDIRECT(CONCATENATE("'2018-12'!S",TEXT(MATCH($C44,'2018-12'!$C$2:$C$100,0)+1,0)))="",INDIRECT(CONCATENATE("'2018-11'!S",TEXT(MATCH($C44,'2018-11'!$C$2:$C$100,0)+1,0)))="",AND(INDIRECT(CONCATENATE("'2018-12'!S",TEXT(MATCH($C44,'2018-12'!$C$2:$C$100,0)+1,0)))="",INDIRECT(CONCATENATE("'2018-11'!S",TEXT(MATCH($C44,'2018-11'!$C$2:$C$100,0)+1,0)))="")),"Н/Д",INDIRECT(CONCATENATE("'2018-12'!S",TEXT(MATCH($C44,'2018-12'!$C$2:$C$100,0)+1,0)))-INDIRECT(CONCATENATE("'2018-11'!S",TEXT(MATCH($C44,'2018-11'!$C$2:$C$100,0)+1,0))))</f>
        <v>34775536.460000008</v>
      </c>
      <c r="T44" s="17">
        <f ca="1">IF(OR(INDIRECT(CONCATENATE("'2018-12'!T",TEXT(MATCH($C44,'2018-12'!$C$2:$C$100,0)+1,0)))="",INDIRECT(CONCATENATE("'2018-11'!T",TEXT(MATCH($C44,'2018-11'!$C$2:$C$100,0)+1,0)))="",AND(INDIRECT(CONCATENATE("'2018-12'!T",TEXT(MATCH($C44,'2018-12'!$C$2:$C$100,0)+1,0)))="",INDIRECT(CONCATENATE("'2018-11'!T",TEXT(MATCH($C44,'2018-11'!$C$2:$C$100,0)+1,0)))="")),"Н/Д",INDIRECT(CONCATENATE("'2018-12'!T",TEXT(MATCH($C44,'2018-12'!$C$2:$C$100,0)+1,0)))-INDIRECT(CONCATENATE("'2018-11'!T",TEXT(MATCH($C44,'2018-11'!$C$2:$C$100,0)+1,0))))</f>
        <v>91097404.639999986</v>
      </c>
      <c r="U44" s="17">
        <f ca="1">IF(OR(INDIRECT(CONCATENATE("'2018-12'!U",TEXT(MATCH($C44,'2018-12'!$C$2:$C$100,0)+1,0)))="",INDIRECT(CONCATENATE("'2018-11'!U",TEXT(MATCH($C44,'2018-11'!$C$2:$C$100,0)+1,0)))="",AND(INDIRECT(CONCATENATE("'2018-12'!U",TEXT(MATCH($C44,'2018-12'!$C$2:$C$100,0)+1,0)))="",INDIRECT(CONCATENATE("'2018-11'!U",TEXT(MATCH($C44,'2018-11'!$C$2:$C$100,0)+1,0)))="")),"Н/Д",INDIRECT(CONCATENATE("'2018-12'!U",TEXT(MATCH($C44,'2018-12'!$C$2:$C$100,0)+1,0)))-INDIRECT(CONCATENATE("'2018-11'!U",TEXT(MATCH($C44,'2018-11'!$C$2:$C$100,0)+1,0))))</f>
        <v>13932861.560000002</v>
      </c>
      <c r="V44" s="17">
        <f ca="1">IF(OR(INDIRECT(CONCATENATE("'2018-12'!V",TEXT(MATCH($C44,'2018-12'!$C$2:$C$100,0)+1,0)))="",INDIRECT(CONCATENATE("'2018-11'!V",TEXT(MATCH($C44,'2018-11'!$C$2:$C$100,0)+1,0)))="",AND(INDIRECT(CONCATENATE("'2018-12'!V",TEXT(MATCH($C44,'2018-12'!$C$2:$C$100,0)+1,0)))="",INDIRECT(CONCATENATE("'2018-11'!V",TEXT(MATCH($C44,'2018-11'!$C$2:$C$100,0)+1,0)))="")),"Н/Д",INDIRECT(CONCATENATE("'2018-12'!V",TEXT(MATCH($C44,'2018-12'!$C$2:$C$100,0)+1,0)))-INDIRECT(CONCATENATE("'2018-11'!V",TEXT(MATCH($C44,'2018-11'!$C$2:$C$100,0)+1,0))))</f>
        <v>4279389640.2299957</v>
      </c>
      <c r="W44" s="17">
        <f ca="1">IF(OR(INDIRECT(CONCATENATE("'2018-12'!W",TEXT(MATCH($C44,'2018-12'!$C$2:$C$100,0)+1,0)))="",INDIRECT(CONCATENATE("'2018-11'!W",TEXT(MATCH($C44,'2018-11'!$C$2:$C$100,0)+1,0)))="",AND(INDIRECT(CONCATENATE("'2018-12'!W",TEXT(MATCH($C44,'2018-12'!$C$2:$C$100,0)+1,0)))="",INDIRECT(CONCATENATE("'2018-11'!W",TEXT(MATCH($C44,'2018-11'!$C$2:$C$100,0)+1,0)))="")),"Н/Д",INDIRECT(CONCATENATE("'2018-12'!W",TEXT(MATCH($C44,'2018-12'!$C$2:$C$100,0)+1,0)))-INDIRECT(CONCATENATE("'2018-11'!W",TEXT(MATCH($C44,'2018-11'!$C$2:$C$100,0)+1,0))))</f>
        <v>31079965799.429962</v>
      </c>
    </row>
    <row r="45" spans="1:23" x14ac:dyDescent="0.25">
      <c r="A45" s="2" t="s">
        <v>61</v>
      </c>
      <c r="B45" s="2" t="s">
        <v>68</v>
      </c>
      <c r="C45" s="15">
        <v>96000000</v>
      </c>
      <c r="D45" s="2" t="s">
        <v>215</v>
      </c>
      <c r="E45" s="17">
        <f ca="1">IF(OR(INDIRECT(CONCATENATE("'2018-12'!E",TEXT(MATCH($C45,'2018-12'!$C$2:$C$100,0)+1,0)))="",INDIRECT(CONCATENATE("'2018-11'!E",TEXT(MATCH($C45,'2018-11'!$C$2:$C$100,0)+1,0)))="",AND(INDIRECT(CONCATENATE("'2018-12'!E",TEXT(MATCH($C45,'2018-12'!$C$2:$C$100,0)+1,0)))="",INDIRECT(CONCATENATE("'2018-11'!E",TEXT(MATCH($C45,'2018-11'!$C$2:$C$100,0)+1,0)))="")),"Н/Д",INDIRECT(CONCATENATE("'2018-12'!E",TEXT(MATCH($C45,'2018-12'!$C$2:$C$100,0)+1,0)))-INDIRECT(CONCATENATE("'2018-11'!E",TEXT(MATCH($C45,'2018-11'!$C$2:$C$100,0)+1,0))))</f>
        <v>6503767749.9700012</v>
      </c>
      <c r="F45" s="17">
        <f ca="1">IF(OR(INDIRECT(CONCATENATE("'2018-12'!F",TEXT(MATCH($C45,'2018-12'!$C$2:$C$100,0)+1,0)))="",INDIRECT(CONCATENATE("'2018-11'!F",TEXT(MATCH($C45,'2018-11'!$C$2:$C$100,0)+1,0)))="",AND(INDIRECT(CONCATENATE("'2018-12'!F",TEXT(MATCH($C45,'2018-12'!$C$2:$C$100,0)+1,0)))="",INDIRECT(CONCATENATE("'2018-11'!F",TEXT(MATCH($C45,'2018-11'!$C$2:$C$100,0)+1,0)))="")),"Н/Д",INDIRECT(CONCATENATE("'2018-12'!F",TEXT(MATCH($C45,'2018-12'!$C$2:$C$100,0)+1,0)))-INDIRECT(CONCATENATE("'2018-11'!F",TEXT(MATCH($C45,'2018-11'!$C$2:$C$100,0)+1,0))))</f>
        <v>1650737488.1399994</v>
      </c>
      <c r="G45" s="17">
        <f ca="1">IF(OR(INDIRECT(CONCATENATE("'2018-12'!G",TEXT(MATCH($C45,'2018-12'!$C$2:$C$100,0)+1,0)))="",INDIRECT(CONCATENATE("'2018-11'!G",TEXT(MATCH($C45,'2018-11'!$C$2:$C$100,0)+1,0)))="",AND(INDIRECT(CONCATENATE("'2018-12'!G",TEXT(MATCH($C45,'2018-12'!$C$2:$C$100,0)+1,0)))="",INDIRECT(CONCATENATE("'2018-11'!G",TEXT(MATCH($C45,'2018-11'!$C$2:$C$100,0)+1,0)))="")),"Н/Д",INDIRECT(CONCATENATE("'2018-12'!G",TEXT(MATCH($C45,'2018-12'!$C$2:$C$100,0)+1,0)))-INDIRECT(CONCATENATE("'2018-11'!G",TEXT(MATCH($C45,'2018-11'!$C$2:$C$100,0)+1,0))))</f>
        <v>61384794.930000067</v>
      </c>
      <c r="H45" s="17">
        <f ca="1">IF(OR(INDIRECT(CONCATENATE("'2018-12'!H",TEXT(MATCH($C45,'2018-12'!$C$2:$C$100,0)+1,0)))="",INDIRECT(CONCATENATE("'2018-11'!H",TEXT(MATCH($C45,'2018-11'!$C$2:$C$100,0)+1,0)))="",AND(INDIRECT(CONCATENATE("'2018-12'!H",TEXT(MATCH($C45,'2018-12'!$C$2:$C$100,0)+1,0)))="",INDIRECT(CONCATENATE("'2018-11'!H",TEXT(MATCH($C45,'2018-11'!$C$2:$C$100,0)+1,0)))="")),"Н/Д",INDIRECT(CONCATENATE("'2018-12'!H",TEXT(MATCH($C45,'2018-12'!$C$2:$C$100,0)+1,0)))-INDIRECT(CONCATENATE("'2018-11'!H",TEXT(MATCH($C45,'2018-11'!$C$2:$C$100,0)+1,0))))</f>
        <v>857630390.82999992</v>
      </c>
      <c r="I45" s="17">
        <f ca="1">IF(OR(INDIRECT(CONCATENATE("'2018-12'!I",TEXT(MATCH($C45,'2018-12'!$C$2:$C$100,0)+1,0)))="",INDIRECT(CONCATENATE("'2018-11'!I",TEXT(MATCH($C45,'2018-11'!$C$2:$C$100,0)+1,0)))="",AND(INDIRECT(CONCATENATE("'2018-12'!I",TEXT(MATCH($C45,'2018-12'!$C$2:$C$100,0)+1,0)))="",INDIRECT(CONCATENATE("'2018-11'!I",TEXT(MATCH($C45,'2018-11'!$C$2:$C$100,0)+1,0)))="")),"Н/Д",INDIRECT(CONCATENATE("'2018-12'!I",TEXT(MATCH($C45,'2018-12'!$C$2:$C$100,0)+1,0)))-INDIRECT(CONCATENATE("'2018-11'!I",TEXT(MATCH($C45,'2018-11'!$C$2:$C$100,0)+1,0))))</f>
        <v>186747823.02999997</v>
      </c>
      <c r="J45" s="17" t="str">
        <f ca="1">IF(OR(INDIRECT(CONCATENATE("'2018-12'!J",TEXT(MATCH($C45,'2018-12'!$C$2:$C$100,0)+1,0)))="",INDIRECT(CONCATENATE("'2018-11'!J",TEXT(MATCH($C45,'2018-11'!$C$2:$C$100,0)+1,0)))="",AND(INDIRECT(CONCATENATE("'2018-12'!J",TEXT(MATCH($C45,'2018-12'!$C$2:$C$100,0)+1,0)))="",INDIRECT(CONCATENATE("'2018-11'!J",TEXT(MATCH($C45,'2018-11'!$C$2:$C$100,0)+1,0)))="")),"Н/Д",INDIRECT(CONCATENATE("'2018-12'!J",TEXT(MATCH($C45,'2018-12'!$C$2:$C$100,0)+1,0)))-INDIRECT(CONCATENATE("'2018-11'!J",TEXT(MATCH($C45,'2018-11'!$C$2:$C$100,0)+1,0))))</f>
        <v>Н/Д</v>
      </c>
      <c r="K45" s="17">
        <f ca="1">IF(OR(INDIRECT(CONCATENATE("'2018-12'!K",TEXT(MATCH($C45,'2018-12'!$C$2:$C$100,0)+1,0)))="",INDIRECT(CONCATENATE("'2018-11'!K",TEXT(MATCH($C45,'2018-11'!$C$2:$C$100,0)+1,0)))="",AND(INDIRECT(CONCATENATE("'2018-12'!K",TEXT(MATCH($C45,'2018-12'!$C$2:$C$100,0)+1,0)))="",INDIRECT(CONCATENATE("'2018-11'!K",TEXT(MATCH($C45,'2018-11'!$C$2:$C$100,0)+1,0)))="")),"Н/Д",INDIRECT(CONCATENATE("'2018-12'!K",TEXT(MATCH($C45,'2018-12'!$C$2:$C$100,0)+1,0)))-INDIRECT(CONCATENATE("'2018-11'!K",TEXT(MATCH($C45,'2018-11'!$C$2:$C$100,0)+1,0))))</f>
        <v>7609028.8900000155</v>
      </c>
      <c r="L45" s="17">
        <f ca="1">IF(OR(INDIRECT(CONCATENATE("'2018-12'!L",TEXT(MATCH($C45,'2018-12'!$C$2:$C$100,0)+1,0)))="",INDIRECT(CONCATENATE("'2018-11'!L",TEXT(MATCH($C45,'2018-11'!$C$2:$C$100,0)+1,0)))="",AND(INDIRECT(CONCATENATE("'2018-12'!L",TEXT(MATCH($C45,'2018-12'!$C$2:$C$100,0)+1,0)))="",INDIRECT(CONCATENATE("'2018-11'!L",TEXT(MATCH($C45,'2018-11'!$C$2:$C$100,0)+1,0)))="")),"Н/Д",INDIRECT(CONCATENATE("'2018-12'!L",TEXT(MATCH($C45,'2018-12'!$C$2:$C$100,0)+1,0)))-INDIRECT(CONCATENATE("'2018-11'!L",TEXT(MATCH($C45,'2018-11'!$C$2:$C$100,0)+1,0))))</f>
        <v>454003240.48000002</v>
      </c>
      <c r="M45" s="17">
        <f ca="1">IF(OR(INDIRECT(CONCATENATE("'2018-12'!M",TEXT(MATCH($C45,'2018-12'!$C$2:$C$100,0)+1,0)))="",INDIRECT(CONCATENATE("'2018-11'!M",TEXT(MATCH($C45,'2018-11'!$C$2:$C$100,0)+1,0)))="",AND(INDIRECT(CONCATENATE("'2018-12'!M",TEXT(MATCH($C45,'2018-12'!$C$2:$C$100,0)+1,0)))="",INDIRECT(CONCATENATE("'2018-11'!M",TEXT(MATCH($C45,'2018-11'!$C$2:$C$100,0)+1,0)))="")),"Н/Д",INDIRECT(CONCATENATE("'2018-12'!M",TEXT(MATCH($C45,'2018-12'!$C$2:$C$100,0)+1,0)))-INDIRECT(CONCATENATE("'2018-11'!M",TEXT(MATCH($C45,'2018-11'!$C$2:$C$100,0)+1,0))))</f>
        <v>1428511.0099999998</v>
      </c>
      <c r="N45" s="17">
        <f ca="1">IF(OR(INDIRECT(CONCATENATE("'2018-12'!N",TEXT(MATCH($C45,'2018-12'!$C$2:$C$100,0)+1,0)))="",INDIRECT(CONCATENATE("'2018-11'!N",TEXT(MATCH($C45,'2018-11'!$C$2:$C$100,0)+1,0)))="",AND(INDIRECT(CONCATENATE("'2018-12'!N",TEXT(MATCH($C45,'2018-12'!$C$2:$C$100,0)+1,0)))="",INDIRECT(CONCATENATE("'2018-11'!N",TEXT(MATCH($C45,'2018-11'!$C$2:$C$100,0)+1,0)))="")),"Н/Д",INDIRECT(CONCATENATE("'2018-12'!N",TEXT(MATCH($C45,'2018-12'!$C$2:$C$100,0)+1,0)))-INDIRECT(CONCATENATE("'2018-11'!NE",TEXT(MATCH($C45,'2018-11'!$C$2:$C$100,0)+1,0))))</f>
        <v>109650845.28</v>
      </c>
      <c r="O45" s="17">
        <f ca="1">IF(OR(INDIRECT(CONCATENATE("'2018-12'!O",TEXT(MATCH($C45,'2018-12'!$C$2:$C$100,0)+1,0)))="",INDIRECT(CONCATENATE("'2018-11'!O",TEXT(MATCH($C45,'2018-11'!$C$2:$C$100,0)+1,0)))="",AND(INDIRECT(CONCATENATE("'2018-12'!O",TEXT(MATCH($C45,'2018-12'!$C$2:$C$100,0)+1,0)))="",INDIRECT(CONCATENATE("'2018-11'!O",TEXT(MATCH($C45,'2018-11'!$C$2:$C$100,0)+1,0)))="")),"Н/Д",INDIRECT(CONCATENATE("'2018-12'!O",TEXT(MATCH($C45,'2018-12'!$C$2:$C$100,0)+1,0)))-INDIRECT(CONCATENATE("'2018-11'!O",TEXT(MATCH($C45,'2018-11'!$C$2:$C$100,0)+1,0))))</f>
        <v>-1999.0599999999977</v>
      </c>
      <c r="P45" s="17">
        <f ca="1">IF(OR(INDIRECT(CONCATENATE("'2018-12'!P",TEXT(MATCH($C45,'2018-12'!$C$2:$C$100,0)+1,0)))="",INDIRECT(CONCATENATE("'2018-11'!P",TEXT(MATCH($C45,'2018-11'!$C$2:$C$100,0)+1,0)))="",AND(INDIRECT(CONCATENATE("'2018-12'!P",TEXT(MATCH($C45,'2018-12'!$C$2:$C$100,0)+1,0)))="",INDIRECT(CONCATENATE("'2018-11'!P",TEXT(MATCH($C45,'2018-11'!$C$2:$C$100,0)+1,0)))="")),"Н/Д",INDIRECT(CONCATENATE("'2018-12'!P",TEXT(MATCH($C45,'2018-12'!$C$2:$C$100,0)+1,0)))-INDIRECT(CONCATENATE("'2018-11'!P",TEXT(MATCH($C45,'2018-11'!$C$2:$C$100,0)+1,0))))</f>
        <v>22880260.479999989</v>
      </c>
      <c r="Q45" s="17">
        <f ca="1">IF(OR(INDIRECT(CONCATENATE("'2018-12'!Q",TEXT(MATCH($C45,'2018-12'!$C$2:$C$100,0)+1,0)))="",INDIRECT(CONCATENATE("'2018-11'!Q",TEXT(MATCH($C45,'2018-11'!$C$2:$C$100,0)+1,0)))="",AND(INDIRECT(CONCATENATE("'2018-12'!Q",TEXT(MATCH($C45,'2018-12'!$C$2:$C$100,0)+1,0)))="",INDIRECT(CONCATENATE("'2018-11'!Q",TEXT(MATCH($C45,'2018-11'!$C$2:$C$100,0)+1,0)))="")),"Н/Д",INDIRECT(CONCATENATE("'2018-12'!Q",TEXT(MATCH($C45,'2018-12'!$C$2:$C$100,0)+1,0)))-INDIRECT(CONCATENATE("'2018-11'!Q",TEXT(MATCH($C45,'2018-11'!$C$2:$C$100,0)+1,0))))</f>
        <v>108832.70000000298</v>
      </c>
      <c r="R45" s="17">
        <f ca="1">IF(OR(INDIRECT(CONCATENATE("'2018-12'!R",TEXT(MATCH($C45,'2018-12'!$C$2:$C$100,0)+1,0)))="",INDIRECT(CONCATENATE("'2018-11'!R",TEXT(MATCH($C45,'2018-11'!$C$2:$C$100,0)+1,0)))="",AND(INDIRECT(CONCATENATE("'2018-12'!R",TEXT(MATCH($C45,'2018-12'!$C$2:$C$100,0)+1,0)))="",INDIRECT(CONCATENATE("'2018-11'!R",TEXT(MATCH($C45,'2018-11'!$C$2:$C$100,0)+1,0)))="")),"Н/Д",INDIRECT(CONCATENATE("'2018-12'!R",TEXT(MATCH($C45,'2018-12'!$C$2:$C$100,0)+1,0)))-INDIRECT(CONCATENATE("'2018-11'!R",TEXT(MATCH($C45,'2018-11'!$C$2:$C$100,0)+1,0))))</f>
        <v>22879251.790000007</v>
      </c>
      <c r="S45" s="17">
        <f ca="1">IF(OR(INDIRECT(CONCATENATE("'2018-12'!S",TEXT(MATCH($C45,'2018-12'!$C$2:$C$100,0)+1,0)))="",INDIRECT(CONCATENATE("'2018-11'!S",TEXT(MATCH($C45,'2018-11'!$C$2:$C$100,0)+1,0)))="",AND(INDIRECT(CONCATENATE("'2018-12'!S",TEXT(MATCH($C45,'2018-12'!$C$2:$C$100,0)+1,0)))="",INDIRECT(CONCATENATE("'2018-11'!S",TEXT(MATCH($C45,'2018-11'!$C$2:$C$100,0)+1,0)))="")),"Н/Д",INDIRECT(CONCATENATE("'2018-12'!S",TEXT(MATCH($C45,'2018-12'!$C$2:$C$100,0)+1,0)))-INDIRECT(CONCATENATE("'2018-11'!S",TEXT(MATCH($C45,'2018-11'!$C$2:$C$100,0)+1,0))))</f>
        <v>0</v>
      </c>
      <c r="T45" s="17">
        <f ca="1">IF(OR(INDIRECT(CONCATENATE("'2018-12'!T",TEXT(MATCH($C45,'2018-12'!$C$2:$C$100,0)+1,0)))="",INDIRECT(CONCATENATE("'2018-11'!T",TEXT(MATCH($C45,'2018-11'!$C$2:$C$100,0)+1,0)))="",AND(INDIRECT(CONCATENATE("'2018-12'!T",TEXT(MATCH($C45,'2018-12'!$C$2:$C$100,0)+1,0)))="",INDIRECT(CONCATENATE("'2018-11'!T",TEXT(MATCH($C45,'2018-11'!$C$2:$C$100,0)+1,0)))="")),"Н/Д",INDIRECT(CONCATENATE("'2018-12'!T",TEXT(MATCH($C45,'2018-12'!$C$2:$C$100,0)+1,0)))-INDIRECT(CONCATENATE("'2018-11'!T",TEXT(MATCH($C45,'2018-11'!$C$2:$C$100,0)+1,0))))</f>
        <v>20268583.349999994</v>
      </c>
      <c r="U45" s="17">
        <f ca="1">IF(OR(INDIRECT(CONCATENATE("'2018-12'!U",TEXT(MATCH($C45,'2018-12'!$C$2:$C$100,0)+1,0)))="",INDIRECT(CONCATENATE("'2018-11'!U",TEXT(MATCH($C45,'2018-11'!$C$2:$C$100,0)+1,0)))="",AND(INDIRECT(CONCATENATE("'2018-12'!U",TEXT(MATCH($C45,'2018-12'!$C$2:$C$100,0)+1,0)))="",INDIRECT(CONCATENATE("'2018-11'!U",TEXT(MATCH($C45,'2018-11'!$C$2:$C$100,0)+1,0)))="")),"Н/Д",INDIRECT(CONCATENATE("'2018-12'!U",TEXT(MATCH($C45,'2018-12'!$C$2:$C$100,0)+1,0)))-INDIRECT(CONCATENATE("'2018-11'!U",TEXT(MATCH($C45,'2018-11'!$C$2:$C$100,0)+1,0))))</f>
        <v>-1058158.9199999869</v>
      </c>
      <c r="V45" s="17">
        <f ca="1">IF(OR(INDIRECT(CONCATENATE("'2018-12'!V",TEXT(MATCH($C45,'2018-12'!$C$2:$C$100,0)+1,0)))="",INDIRECT(CONCATENATE("'2018-11'!V",TEXT(MATCH($C45,'2018-11'!$C$2:$C$100,0)+1,0)))="",AND(INDIRECT(CONCATENATE("'2018-12'!V",TEXT(MATCH($C45,'2018-12'!$C$2:$C$100,0)+1,0)))="",INDIRECT(CONCATENATE("'2018-11'!V",TEXT(MATCH($C45,'2018-11'!$C$2:$C$100,0)+1,0)))="")),"Н/Д",INDIRECT(CONCATENATE("'2018-12'!V",TEXT(MATCH($C45,'2018-12'!$C$2:$C$100,0)+1,0)))-INDIRECT(CONCATENATE("'2018-11'!V",TEXT(MATCH($C45,'2018-11'!$C$2:$C$100,0)+1,0))))</f>
        <v>4853030261.8300018</v>
      </c>
      <c r="W45" s="17">
        <f ca="1">IF(OR(INDIRECT(CONCATENATE("'2018-12'!W",TEXT(MATCH($C45,'2018-12'!$C$2:$C$100,0)+1,0)))="",INDIRECT(CONCATENATE("'2018-11'!W",TEXT(MATCH($C45,'2018-11'!$C$2:$C$100,0)+1,0)))="",AND(INDIRECT(CONCATENATE("'2018-12'!W",TEXT(MATCH($C45,'2018-12'!$C$2:$C$100,0)+1,0)))="",INDIRECT(CONCATENATE("'2018-11'!W",TEXT(MATCH($C45,'2018-11'!$C$2:$C$100,0)+1,0)))="")),"Н/Д",INDIRECT(CONCATENATE("'2018-12'!W",TEXT(MATCH($C45,'2018-12'!$C$2:$C$100,0)+1,0)))-INDIRECT(CONCATENATE("'2018-11'!W",TEXT(MATCH($C45,'2018-11'!$C$2:$C$100,0)+1,0))))</f>
        <v>14656678037.720001</v>
      </c>
    </row>
    <row r="46" spans="1:23" x14ac:dyDescent="0.25">
      <c r="A46" s="2" t="s">
        <v>69</v>
      </c>
      <c r="B46" s="2" t="s">
        <v>70</v>
      </c>
      <c r="C46" s="15">
        <v>1000000</v>
      </c>
      <c r="D46" s="2" t="s">
        <v>215</v>
      </c>
      <c r="E46" s="17">
        <f ca="1">IF(OR(INDIRECT(CONCATENATE("'2018-12'!E",TEXT(MATCH($C46,'2018-12'!$C$2:$C$100,0)+1,0)))="",INDIRECT(CONCATENATE("'2018-11'!E",TEXT(MATCH($C46,'2018-11'!$C$2:$C$100,0)+1,0)))="",AND(INDIRECT(CONCATENATE("'2018-12'!E",TEXT(MATCH($C46,'2018-12'!$C$2:$C$100,0)+1,0)))="",INDIRECT(CONCATENATE("'2018-11'!E",TEXT(MATCH($C46,'2018-11'!$C$2:$C$100,0)+1,0)))="")),"Н/Д",INDIRECT(CONCATENATE("'2018-12'!E",TEXT(MATCH($C46,'2018-12'!$C$2:$C$100,0)+1,0)))-INDIRECT(CONCATENATE("'2018-11'!E",TEXT(MATCH($C46,'2018-11'!$C$2:$C$100,0)+1,0))))</f>
        <v>9866623225.6199951</v>
      </c>
      <c r="F46" s="17">
        <f ca="1">IF(OR(INDIRECT(CONCATENATE("'2018-12'!F",TEXT(MATCH($C46,'2018-12'!$C$2:$C$100,0)+1,0)))="",INDIRECT(CONCATENATE("'2018-11'!F",TEXT(MATCH($C46,'2018-11'!$C$2:$C$100,0)+1,0)))="",AND(INDIRECT(CONCATENATE("'2018-12'!F",TEXT(MATCH($C46,'2018-12'!$C$2:$C$100,0)+1,0)))="",INDIRECT(CONCATENATE("'2018-11'!F",TEXT(MATCH($C46,'2018-11'!$C$2:$C$100,0)+1,0)))="")),"Н/Д",INDIRECT(CONCATENATE("'2018-12'!F",TEXT(MATCH($C46,'2018-12'!$C$2:$C$100,0)+1,0)))-INDIRECT(CONCATENATE("'2018-11'!F",TEXT(MATCH($C46,'2018-11'!$C$2:$C$100,0)+1,0))))</f>
        <v>6033409786.0100021</v>
      </c>
      <c r="G46" s="17">
        <f ca="1">IF(OR(INDIRECT(CONCATENATE("'2018-12'!G",TEXT(MATCH($C46,'2018-12'!$C$2:$C$100,0)+1,0)))="",INDIRECT(CONCATENATE("'2018-11'!G",TEXT(MATCH($C46,'2018-11'!$C$2:$C$100,0)+1,0)))="",AND(INDIRECT(CONCATENATE("'2018-12'!G",TEXT(MATCH($C46,'2018-12'!$C$2:$C$100,0)+1,0)))="",INDIRECT(CONCATENATE("'2018-11'!G",TEXT(MATCH($C46,'2018-11'!$C$2:$C$100,0)+1,0)))="")),"Н/Д",INDIRECT(CONCATENATE("'2018-12'!G",TEXT(MATCH($C46,'2018-12'!$C$2:$C$100,0)+1,0)))-INDIRECT(CONCATENATE("'2018-11'!G",TEXT(MATCH($C46,'2018-11'!$C$2:$C$100,0)+1,0))))</f>
        <v>759364537.93000031</v>
      </c>
      <c r="H46" s="17">
        <f ca="1">IF(OR(INDIRECT(CONCATENATE("'2018-12'!H",TEXT(MATCH($C46,'2018-12'!$C$2:$C$100,0)+1,0)))="",INDIRECT(CONCATENATE("'2018-11'!H",TEXT(MATCH($C46,'2018-11'!$C$2:$C$100,0)+1,0)))="",AND(INDIRECT(CONCATENATE("'2018-12'!H",TEXT(MATCH($C46,'2018-12'!$C$2:$C$100,0)+1,0)))="",INDIRECT(CONCATENATE("'2018-11'!H",TEXT(MATCH($C46,'2018-11'!$C$2:$C$100,0)+1,0)))="")),"Н/Д",INDIRECT(CONCATENATE("'2018-12'!H",TEXT(MATCH($C46,'2018-12'!$C$2:$C$100,0)+1,0)))-INDIRECT(CONCATENATE("'2018-11'!H",TEXT(MATCH($C46,'2018-11'!$C$2:$C$100,0)+1,0))))</f>
        <v>2317026897.0399971</v>
      </c>
      <c r="I46" s="17">
        <f ca="1">IF(OR(INDIRECT(CONCATENATE("'2018-12'!I",TEXT(MATCH($C46,'2018-12'!$C$2:$C$100,0)+1,0)))="",INDIRECT(CONCATENATE("'2018-11'!I",TEXT(MATCH($C46,'2018-11'!$C$2:$C$100,0)+1,0)))="",AND(INDIRECT(CONCATENATE("'2018-12'!I",TEXT(MATCH($C46,'2018-12'!$C$2:$C$100,0)+1,0)))="",INDIRECT(CONCATENATE("'2018-11'!I",TEXT(MATCH($C46,'2018-11'!$C$2:$C$100,0)+1,0)))="")),"Н/Д",INDIRECT(CONCATENATE("'2018-12'!I",TEXT(MATCH($C46,'2018-12'!$C$2:$C$100,0)+1,0)))-INDIRECT(CONCATENATE("'2018-11'!I",TEXT(MATCH($C46,'2018-11'!$C$2:$C$100,0)+1,0))))</f>
        <v>1047355510.4799995</v>
      </c>
      <c r="J46" s="17" t="str">
        <f ca="1">IF(OR(INDIRECT(CONCATENATE("'2018-12'!J",TEXT(MATCH($C46,'2018-12'!$C$2:$C$100,0)+1,0)))="",INDIRECT(CONCATENATE("'2018-11'!J",TEXT(MATCH($C46,'2018-11'!$C$2:$C$100,0)+1,0)))="",AND(INDIRECT(CONCATENATE("'2018-12'!J",TEXT(MATCH($C46,'2018-12'!$C$2:$C$100,0)+1,0)))="",INDIRECT(CONCATENATE("'2018-11'!J",TEXT(MATCH($C46,'2018-11'!$C$2:$C$100,0)+1,0)))="")),"Н/Д",INDIRECT(CONCATENATE("'2018-12'!J",TEXT(MATCH($C46,'2018-12'!$C$2:$C$100,0)+1,0)))-INDIRECT(CONCATENATE("'2018-11'!J",TEXT(MATCH($C46,'2018-11'!$C$2:$C$100,0)+1,0))))</f>
        <v>Н/Д</v>
      </c>
      <c r="K46" s="17">
        <f ca="1">IF(OR(INDIRECT(CONCATENATE("'2018-12'!K",TEXT(MATCH($C46,'2018-12'!$C$2:$C$100,0)+1,0)))="",INDIRECT(CONCATENATE("'2018-11'!K",TEXT(MATCH($C46,'2018-11'!$C$2:$C$100,0)+1,0)))="",AND(INDIRECT(CONCATENATE("'2018-12'!K",TEXT(MATCH($C46,'2018-12'!$C$2:$C$100,0)+1,0)))="",INDIRECT(CONCATENATE("'2018-11'!K",TEXT(MATCH($C46,'2018-11'!$C$2:$C$100,0)+1,0)))="")),"Н/Д",INDIRECT(CONCATENATE("'2018-12'!K",TEXT(MATCH($C46,'2018-12'!$C$2:$C$100,0)+1,0)))-INDIRECT(CONCATENATE("'2018-11'!K",TEXT(MATCH($C46,'2018-11'!$C$2:$C$100,0)+1,0))))</f>
        <v>141151332.31000042</v>
      </c>
      <c r="L46" s="17">
        <f ca="1">IF(OR(INDIRECT(CONCATENATE("'2018-12'!L",TEXT(MATCH($C46,'2018-12'!$C$2:$C$100,0)+1,0)))="",INDIRECT(CONCATENATE("'2018-11'!L",TEXT(MATCH($C46,'2018-11'!$C$2:$C$100,0)+1,0)))="",AND(INDIRECT(CONCATENATE("'2018-12'!L",TEXT(MATCH($C46,'2018-12'!$C$2:$C$100,0)+1,0)))="",INDIRECT(CONCATENATE("'2018-11'!L",TEXT(MATCH($C46,'2018-11'!$C$2:$C$100,0)+1,0)))="")),"Н/Д",INDIRECT(CONCATENATE("'2018-12'!L",TEXT(MATCH($C46,'2018-12'!$C$2:$C$100,0)+1,0)))-INDIRECT(CONCATENATE("'2018-11'!L",TEXT(MATCH($C46,'2018-11'!$C$2:$C$100,0)+1,0))))</f>
        <v>1373345425.6600008</v>
      </c>
      <c r="M46" s="17">
        <f ca="1">IF(OR(INDIRECT(CONCATENATE("'2018-12'!M",TEXT(MATCH($C46,'2018-12'!$C$2:$C$100,0)+1,0)))="",INDIRECT(CONCATENATE("'2018-11'!M",TEXT(MATCH($C46,'2018-11'!$C$2:$C$100,0)+1,0)))="",AND(INDIRECT(CONCATENATE("'2018-12'!M",TEXT(MATCH($C46,'2018-12'!$C$2:$C$100,0)+1,0)))="",INDIRECT(CONCATENATE("'2018-11'!M",TEXT(MATCH($C46,'2018-11'!$C$2:$C$100,0)+1,0)))="")),"Н/Д",INDIRECT(CONCATENATE("'2018-12'!M",TEXT(MATCH($C46,'2018-12'!$C$2:$C$100,0)+1,0)))-INDIRECT(CONCATENATE("'2018-11'!M",TEXT(MATCH($C46,'2018-11'!$C$2:$C$100,0)+1,0))))</f>
        <v>29123432.119999975</v>
      </c>
      <c r="N46" s="17">
        <f ca="1">IF(OR(INDIRECT(CONCATENATE("'2018-12'!N",TEXT(MATCH($C46,'2018-12'!$C$2:$C$100,0)+1,0)))="",INDIRECT(CONCATENATE("'2018-11'!N",TEXT(MATCH($C46,'2018-11'!$C$2:$C$100,0)+1,0)))="",AND(INDIRECT(CONCATENATE("'2018-12'!N",TEXT(MATCH($C46,'2018-12'!$C$2:$C$100,0)+1,0)))="",INDIRECT(CONCATENATE("'2018-11'!N",TEXT(MATCH($C46,'2018-11'!$C$2:$C$100,0)+1,0)))="")),"Н/Д",INDIRECT(CONCATENATE("'2018-12'!N",TEXT(MATCH($C46,'2018-12'!$C$2:$C$100,0)+1,0)))-INDIRECT(CONCATENATE("'2018-11'!NE",TEXT(MATCH($C46,'2018-11'!$C$2:$C$100,0)+1,0))))</f>
        <v>563638496.91999996</v>
      </c>
      <c r="O46" s="17">
        <f ca="1">IF(OR(INDIRECT(CONCATENATE("'2018-12'!O",TEXT(MATCH($C46,'2018-12'!$C$2:$C$100,0)+1,0)))="",INDIRECT(CONCATENATE("'2018-11'!O",TEXT(MATCH($C46,'2018-11'!$C$2:$C$100,0)+1,0)))="",AND(INDIRECT(CONCATENATE("'2018-12'!O",TEXT(MATCH($C46,'2018-12'!$C$2:$C$100,0)+1,0)))="",INDIRECT(CONCATENATE("'2018-11'!O",TEXT(MATCH($C46,'2018-11'!$C$2:$C$100,0)+1,0)))="")),"Н/Д",INDIRECT(CONCATENATE("'2018-12'!O",TEXT(MATCH($C46,'2018-12'!$C$2:$C$100,0)+1,0)))-INDIRECT(CONCATENATE("'2018-11'!O",TEXT(MATCH($C46,'2018-11'!$C$2:$C$100,0)+1,0))))</f>
        <v>13959.76</v>
      </c>
      <c r="P46" s="17">
        <f ca="1">IF(OR(INDIRECT(CONCATENATE("'2018-12'!P",TEXT(MATCH($C46,'2018-12'!$C$2:$C$100,0)+1,0)))="",INDIRECT(CONCATENATE("'2018-11'!P",TEXT(MATCH($C46,'2018-11'!$C$2:$C$100,0)+1,0)))="",AND(INDIRECT(CONCATENATE("'2018-12'!P",TEXT(MATCH($C46,'2018-12'!$C$2:$C$100,0)+1,0)))="",INDIRECT(CONCATENATE("'2018-11'!P",TEXT(MATCH($C46,'2018-11'!$C$2:$C$100,0)+1,0)))="")),"Н/Д",INDIRECT(CONCATENATE("'2018-12'!P",TEXT(MATCH($C46,'2018-12'!$C$2:$C$100,0)+1,0)))-INDIRECT(CONCATENATE("'2018-11'!P",TEXT(MATCH($C46,'2018-11'!$C$2:$C$100,0)+1,0))))</f>
        <v>145566782.93999982</v>
      </c>
      <c r="Q46" s="17">
        <f ca="1">IF(OR(INDIRECT(CONCATENATE("'2018-12'!Q",TEXT(MATCH($C46,'2018-12'!$C$2:$C$100,0)+1,0)))="",INDIRECT(CONCATENATE("'2018-11'!Q",TEXT(MATCH($C46,'2018-11'!$C$2:$C$100,0)+1,0)))="",AND(INDIRECT(CONCATENATE("'2018-12'!Q",TEXT(MATCH($C46,'2018-12'!$C$2:$C$100,0)+1,0)))="",INDIRECT(CONCATENATE("'2018-11'!Q",TEXT(MATCH($C46,'2018-11'!$C$2:$C$100,0)+1,0)))="")),"Н/Д",INDIRECT(CONCATENATE("'2018-12'!Q",TEXT(MATCH($C46,'2018-12'!$C$2:$C$100,0)+1,0)))-INDIRECT(CONCATENATE("'2018-11'!Q",TEXT(MATCH($C46,'2018-11'!$C$2:$C$100,0)+1,0))))</f>
        <v>4003931.2699999809</v>
      </c>
      <c r="R46" s="17">
        <f ca="1">IF(OR(INDIRECT(CONCATENATE("'2018-12'!R",TEXT(MATCH($C46,'2018-12'!$C$2:$C$100,0)+1,0)))="",INDIRECT(CONCATENATE("'2018-11'!R",TEXT(MATCH($C46,'2018-11'!$C$2:$C$100,0)+1,0)))="",AND(INDIRECT(CONCATENATE("'2018-12'!R",TEXT(MATCH($C46,'2018-12'!$C$2:$C$100,0)+1,0)))="",INDIRECT(CONCATENATE("'2018-11'!R",TEXT(MATCH($C46,'2018-11'!$C$2:$C$100,0)+1,0)))="")),"Н/Д",INDIRECT(CONCATENATE("'2018-12'!R",TEXT(MATCH($C46,'2018-12'!$C$2:$C$100,0)+1,0)))-INDIRECT(CONCATENATE("'2018-11'!R",TEXT(MATCH($C46,'2018-11'!$C$2:$C$100,0)+1,0))))</f>
        <v>25223762.299999982</v>
      </c>
      <c r="S46" s="17">
        <f ca="1">IF(OR(INDIRECT(CONCATENATE("'2018-12'!S",TEXT(MATCH($C46,'2018-12'!$C$2:$C$100,0)+1,0)))="",INDIRECT(CONCATENATE("'2018-11'!S",TEXT(MATCH($C46,'2018-11'!$C$2:$C$100,0)+1,0)))="",AND(INDIRECT(CONCATENATE("'2018-12'!S",TEXT(MATCH($C46,'2018-12'!$C$2:$C$100,0)+1,0)))="",INDIRECT(CONCATENATE("'2018-11'!S",TEXT(MATCH($C46,'2018-11'!$C$2:$C$100,0)+1,0)))="")),"Н/Д",INDIRECT(CONCATENATE("'2018-12'!S",TEXT(MATCH($C46,'2018-12'!$C$2:$C$100,0)+1,0)))-INDIRECT(CONCATENATE("'2018-11'!S",TEXT(MATCH($C46,'2018-11'!$C$2:$C$100,0)+1,0))))</f>
        <v>2716120</v>
      </c>
      <c r="T46" s="17">
        <f ca="1">IF(OR(INDIRECT(CONCATENATE("'2018-12'!T",TEXT(MATCH($C46,'2018-12'!$C$2:$C$100,0)+1,0)))="",INDIRECT(CONCATENATE("'2018-11'!T",TEXT(MATCH($C46,'2018-11'!$C$2:$C$100,0)+1,0)))="",AND(INDIRECT(CONCATENATE("'2018-12'!T",TEXT(MATCH($C46,'2018-12'!$C$2:$C$100,0)+1,0)))="",INDIRECT(CONCATENATE("'2018-11'!T",TEXT(MATCH($C46,'2018-11'!$C$2:$C$100,0)+1,0)))="")),"Н/Д",INDIRECT(CONCATENATE("'2018-12'!T",TEXT(MATCH($C46,'2018-12'!$C$2:$C$100,0)+1,0)))-INDIRECT(CONCATENATE("'2018-11'!T",TEXT(MATCH($C46,'2018-11'!$C$2:$C$100,0)+1,0))))</f>
        <v>75011812.920000076</v>
      </c>
      <c r="U46" s="17">
        <f ca="1">IF(OR(INDIRECT(CONCATENATE("'2018-12'!U",TEXT(MATCH($C46,'2018-12'!$C$2:$C$100,0)+1,0)))="",INDIRECT(CONCATENATE("'2018-11'!U",TEXT(MATCH($C46,'2018-11'!$C$2:$C$100,0)+1,0)))="",AND(INDIRECT(CONCATENATE("'2018-12'!U",TEXT(MATCH($C46,'2018-12'!$C$2:$C$100,0)+1,0)))="",INDIRECT(CONCATENATE("'2018-11'!U",TEXT(MATCH($C46,'2018-11'!$C$2:$C$100,0)+1,0)))="")),"Н/Д",INDIRECT(CONCATENATE("'2018-12'!U",TEXT(MATCH($C46,'2018-12'!$C$2:$C$100,0)+1,0)))-INDIRECT(CONCATENATE("'2018-11'!U",TEXT(MATCH($C46,'2018-11'!$C$2:$C$100,0)+1,0))))</f>
        <v>14741856.760000005</v>
      </c>
      <c r="V46" s="17">
        <f ca="1">IF(OR(INDIRECT(CONCATENATE("'2018-12'!V",TEXT(MATCH($C46,'2018-12'!$C$2:$C$100,0)+1,0)))="",INDIRECT(CONCATENATE("'2018-11'!V",TEXT(MATCH($C46,'2018-11'!$C$2:$C$100,0)+1,0)))="",AND(INDIRECT(CONCATENATE("'2018-12'!V",TEXT(MATCH($C46,'2018-12'!$C$2:$C$100,0)+1,0)))="",INDIRECT(CONCATENATE("'2018-11'!V",TEXT(MATCH($C46,'2018-11'!$C$2:$C$100,0)+1,0)))="")),"Н/Д",INDIRECT(CONCATENATE("'2018-12'!V",TEXT(MATCH($C46,'2018-12'!$C$2:$C$100,0)+1,0)))-INDIRECT(CONCATENATE("'2018-11'!V",TEXT(MATCH($C46,'2018-11'!$C$2:$C$100,0)+1,0))))</f>
        <v>3833213439.6100006</v>
      </c>
      <c r="W46" s="17">
        <f ca="1">IF(OR(INDIRECT(CONCATENATE("'2018-12'!W",TEXT(MATCH($C46,'2018-12'!$C$2:$C$100,0)+1,0)))="",INDIRECT(CONCATENATE("'2018-11'!W",TEXT(MATCH($C46,'2018-11'!$C$2:$C$100,0)+1,0)))="",AND(INDIRECT(CONCATENATE("'2018-12'!W",TEXT(MATCH($C46,'2018-12'!$C$2:$C$100,0)+1,0)))="",INDIRECT(CONCATENATE("'2018-11'!W",TEXT(MATCH($C46,'2018-11'!$C$2:$C$100,0)+1,0)))="")),"Н/Д",INDIRECT(CONCATENATE("'2018-12'!W",TEXT(MATCH($C46,'2018-12'!$C$2:$C$100,0)+1,0)))-INDIRECT(CONCATENATE("'2018-11'!W",TEXT(MATCH($C46,'2018-11'!$C$2:$C$100,0)+1,0))))</f>
        <v>25724168528.469971</v>
      </c>
    </row>
    <row r="47" spans="1:23" x14ac:dyDescent="0.25">
      <c r="A47" s="2" t="s">
        <v>69</v>
      </c>
      <c r="B47" s="2" t="s">
        <v>71</v>
      </c>
      <c r="C47" s="15">
        <v>25000000</v>
      </c>
      <c r="D47" s="2" t="s">
        <v>215</v>
      </c>
      <c r="E47" s="17">
        <f ca="1">IF(OR(INDIRECT(CONCATENATE("'2018-12'!E",TEXT(MATCH($C47,'2018-12'!$C$2:$C$100,0)+1,0)))="",INDIRECT(CONCATENATE("'2018-11'!E",TEXT(MATCH($C47,'2018-11'!$C$2:$C$100,0)+1,0)))="",AND(INDIRECT(CONCATENATE("'2018-12'!E",TEXT(MATCH($C47,'2018-12'!$C$2:$C$100,0)+1,0)))="",INDIRECT(CONCATENATE("'2018-11'!E",TEXT(MATCH($C47,'2018-11'!$C$2:$C$100,0)+1,0)))="")),"Н/Д",INDIRECT(CONCATENATE("'2018-12'!E",TEXT(MATCH($C47,'2018-12'!$C$2:$C$100,0)+1,0)))-INDIRECT(CONCATENATE("'2018-11'!E",TEXT(MATCH($C47,'2018-11'!$C$2:$C$100,0)+1,0))))</f>
        <v>15986782857.119995</v>
      </c>
      <c r="F47" s="17">
        <f ca="1">IF(OR(INDIRECT(CONCATENATE("'2018-12'!F",TEXT(MATCH($C47,'2018-12'!$C$2:$C$100,0)+1,0)))="",INDIRECT(CONCATENATE("'2018-11'!F",TEXT(MATCH($C47,'2018-11'!$C$2:$C$100,0)+1,0)))="",AND(INDIRECT(CONCATENATE("'2018-12'!F",TEXT(MATCH($C47,'2018-12'!$C$2:$C$100,0)+1,0)))="",INDIRECT(CONCATENATE("'2018-11'!F",TEXT(MATCH($C47,'2018-11'!$C$2:$C$100,0)+1,0)))="")),"Н/Д",INDIRECT(CONCATENATE("'2018-12'!F",TEXT(MATCH($C47,'2018-12'!$C$2:$C$100,0)+1,0)))-INDIRECT(CONCATENATE("'2018-11'!F",TEXT(MATCH($C47,'2018-11'!$C$2:$C$100,0)+1,0))))</f>
        <v>14154936606.029999</v>
      </c>
      <c r="G47" s="17">
        <f ca="1">IF(OR(INDIRECT(CONCATENATE("'2018-12'!G",TEXT(MATCH($C47,'2018-12'!$C$2:$C$100,0)+1,0)))="",INDIRECT(CONCATENATE("'2018-11'!G",TEXT(MATCH($C47,'2018-11'!$C$2:$C$100,0)+1,0)))="",AND(INDIRECT(CONCATENATE("'2018-12'!G",TEXT(MATCH($C47,'2018-12'!$C$2:$C$100,0)+1,0)))="",INDIRECT(CONCATENATE("'2018-11'!G",TEXT(MATCH($C47,'2018-11'!$C$2:$C$100,0)+1,0)))="")),"Н/Д",INDIRECT(CONCATENATE("'2018-12'!G",TEXT(MATCH($C47,'2018-12'!$C$2:$C$100,0)+1,0)))-INDIRECT(CONCATENATE("'2018-11'!G",TEXT(MATCH($C47,'2018-11'!$C$2:$C$100,0)+1,0))))</f>
        <v>5567537861.5699997</v>
      </c>
      <c r="H47" s="17">
        <f ca="1">IF(OR(INDIRECT(CONCATENATE("'2018-12'!H",TEXT(MATCH($C47,'2018-12'!$C$2:$C$100,0)+1,0)))="",INDIRECT(CONCATENATE("'2018-11'!H",TEXT(MATCH($C47,'2018-11'!$C$2:$C$100,0)+1,0)))="",AND(INDIRECT(CONCATENATE("'2018-12'!H",TEXT(MATCH($C47,'2018-12'!$C$2:$C$100,0)+1,0)))="",INDIRECT(CONCATENATE("'2018-11'!H",TEXT(MATCH($C47,'2018-11'!$C$2:$C$100,0)+1,0)))="")),"Н/Д",INDIRECT(CONCATENATE("'2018-12'!H",TEXT(MATCH($C47,'2018-12'!$C$2:$C$100,0)+1,0)))-INDIRECT(CONCATENATE("'2018-11'!H",TEXT(MATCH($C47,'2018-11'!$C$2:$C$100,0)+1,0))))</f>
        <v>5137986299.2000046</v>
      </c>
      <c r="I47" s="17">
        <f ca="1">IF(OR(INDIRECT(CONCATENATE("'2018-12'!I",TEXT(MATCH($C47,'2018-12'!$C$2:$C$100,0)+1,0)))="",INDIRECT(CONCATENATE("'2018-11'!I",TEXT(MATCH($C47,'2018-11'!$C$2:$C$100,0)+1,0)))="",AND(INDIRECT(CONCATENATE("'2018-12'!I",TEXT(MATCH($C47,'2018-12'!$C$2:$C$100,0)+1,0)))="",INDIRECT(CONCATENATE("'2018-11'!I",TEXT(MATCH($C47,'2018-11'!$C$2:$C$100,0)+1,0)))="")),"Н/Д",INDIRECT(CONCATENATE("'2018-12'!I",TEXT(MATCH($C47,'2018-12'!$C$2:$C$100,0)+1,0)))-INDIRECT(CONCATENATE("'2018-11'!I",TEXT(MATCH($C47,'2018-11'!$C$2:$C$100,0)+1,0))))</f>
        <v>810667520.95999908</v>
      </c>
      <c r="J47" s="17" t="str">
        <f ca="1">IF(OR(INDIRECT(CONCATENATE("'2018-12'!J",TEXT(MATCH($C47,'2018-12'!$C$2:$C$100,0)+1,0)))="",INDIRECT(CONCATENATE("'2018-11'!J",TEXT(MATCH($C47,'2018-11'!$C$2:$C$100,0)+1,0)))="",AND(INDIRECT(CONCATENATE("'2018-12'!J",TEXT(MATCH($C47,'2018-12'!$C$2:$C$100,0)+1,0)))="",INDIRECT(CONCATENATE("'2018-11'!J",TEXT(MATCH($C47,'2018-11'!$C$2:$C$100,0)+1,0)))="")),"Н/Д",INDIRECT(CONCATENATE("'2018-12'!J",TEXT(MATCH($C47,'2018-12'!$C$2:$C$100,0)+1,0)))-INDIRECT(CONCATENATE("'2018-11'!J",TEXT(MATCH($C47,'2018-11'!$C$2:$C$100,0)+1,0))))</f>
        <v>Н/Д</v>
      </c>
      <c r="K47" s="17">
        <f ca="1">IF(OR(INDIRECT(CONCATENATE("'2018-12'!K",TEXT(MATCH($C47,'2018-12'!$C$2:$C$100,0)+1,0)))="",INDIRECT(CONCATENATE("'2018-11'!K",TEXT(MATCH($C47,'2018-11'!$C$2:$C$100,0)+1,0)))="",AND(INDIRECT(CONCATENATE("'2018-12'!K",TEXT(MATCH($C47,'2018-12'!$C$2:$C$100,0)+1,0)))="",INDIRECT(CONCATENATE("'2018-11'!K",TEXT(MATCH($C47,'2018-11'!$C$2:$C$100,0)+1,0)))="")),"Н/Д",INDIRECT(CONCATENATE("'2018-12'!K",TEXT(MATCH($C47,'2018-12'!$C$2:$C$100,0)+1,0)))-INDIRECT(CONCATENATE("'2018-11'!K",TEXT(MATCH($C47,'2018-11'!$C$2:$C$100,0)+1,0))))</f>
        <v>230684246.98999977</v>
      </c>
      <c r="L47" s="17">
        <f ca="1">IF(OR(INDIRECT(CONCATENATE("'2018-12'!L",TEXT(MATCH($C47,'2018-12'!$C$2:$C$100,0)+1,0)))="",INDIRECT(CONCATENATE("'2018-11'!L",TEXT(MATCH($C47,'2018-11'!$C$2:$C$100,0)+1,0)))="",AND(INDIRECT(CONCATENATE("'2018-12'!L",TEXT(MATCH($C47,'2018-12'!$C$2:$C$100,0)+1,0)))="",INDIRECT(CONCATENATE("'2018-11'!L",TEXT(MATCH($C47,'2018-11'!$C$2:$C$100,0)+1,0)))="")),"Н/Д",INDIRECT(CONCATENATE("'2018-12'!L",TEXT(MATCH($C47,'2018-12'!$C$2:$C$100,0)+1,0)))-INDIRECT(CONCATENATE("'2018-11'!L",TEXT(MATCH($C47,'2018-11'!$C$2:$C$100,0)+1,0))))</f>
        <v>1329429539.170002</v>
      </c>
      <c r="M47" s="17">
        <f ca="1">IF(OR(INDIRECT(CONCATENATE("'2018-12'!M",TEXT(MATCH($C47,'2018-12'!$C$2:$C$100,0)+1,0)))="",INDIRECT(CONCATENATE("'2018-11'!M",TEXT(MATCH($C47,'2018-11'!$C$2:$C$100,0)+1,0)))="",AND(INDIRECT(CONCATENATE("'2018-12'!M",TEXT(MATCH($C47,'2018-12'!$C$2:$C$100,0)+1,0)))="",INDIRECT(CONCATENATE("'2018-11'!M",TEXT(MATCH($C47,'2018-11'!$C$2:$C$100,0)+1,0)))="")),"Н/Д",INDIRECT(CONCATENATE("'2018-12'!M",TEXT(MATCH($C47,'2018-12'!$C$2:$C$100,0)+1,0)))-INDIRECT(CONCATENATE("'2018-11'!M",TEXT(MATCH($C47,'2018-11'!$C$2:$C$100,0)+1,0))))</f>
        <v>278625598.14999986</v>
      </c>
      <c r="N47" s="17">
        <f ca="1">IF(OR(INDIRECT(CONCATENATE("'2018-12'!N",TEXT(MATCH($C47,'2018-12'!$C$2:$C$100,0)+1,0)))="",INDIRECT(CONCATENATE("'2018-11'!N",TEXT(MATCH($C47,'2018-11'!$C$2:$C$100,0)+1,0)))="",AND(INDIRECT(CONCATENATE("'2018-12'!N",TEXT(MATCH($C47,'2018-12'!$C$2:$C$100,0)+1,0)))="",INDIRECT(CONCATENATE("'2018-11'!N",TEXT(MATCH($C47,'2018-11'!$C$2:$C$100,0)+1,0)))="")),"Н/Д",INDIRECT(CONCATENATE("'2018-12'!N",TEXT(MATCH($C47,'2018-12'!$C$2:$C$100,0)+1,0)))-INDIRECT(CONCATENATE("'2018-11'!NE",TEXT(MATCH($C47,'2018-11'!$C$2:$C$100,0)+1,0))))</f>
        <v>795547933.35000002</v>
      </c>
      <c r="O47" s="17">
        <f ca="1">IF(OR(INDIRECT(CONCATENATE("'2018-12'!O",TEXT(MATCH($C47,'2018-12'!$C$2:$C$100,0)+1,0)))="",INDIRECT(CONCATENATE("'2018-11'!O",TEXT(MATCH($C47,'2018-11'!$C$2:$C$100,0)+1,0)))="",AND(INDIRECT(CONCATENATE("'2018-12'!O",TEXT(MATCH($C47,'2018-12'!$C$2:$C$100,0)+1,0)))="",INDIRECT(CONCATENATE("'2018-11'!O",TEXT(MATCH($C47,'2018-11'!$C$2:$C$100,0)+1,0)))="")),"Н/Д",INDIRECT(CONCATENATE("'2018-12'!O",TEXT(MATCH($C47,'2018-12'!$C$2:$C$100,0)+1,0)))-INDIRECT(CONCATENATE("'2018-11'!O",TEXT(MATCH($C47,'2018-11'!$C$2:$C$100,0)+1,0))))</f>
        <v>-43352.460000000006</v>
      </c>
      <c r="P47" s="17">
        <f ca="1">IF(OR(INDIRECT(CONCATENATE("'2018-12'!P",TEXT(MATCH($C47,'2018-12'!$C$2:$C$100,0)+1,0)))="",INDIRECT(CONCATENATE("'2018-11'!P",TEXT(MATCH($C47,'2018-11'!$C$2:$C$100,0)+1,0)))="",AND(INDIRECT(CONCATENATE("'2018-12'!P",TEXT(MATCH($C47,'2018-12'!$C$2:$C$100,0)+1,0)))="",INDIRECT(CONCATENATE("'2018-11'!P",TEXT(MATCH($C47,'2018-11'!$C$2:$C$100,0)+1,0)))="")),"Н/Д",INDIRECT(CONCATENATE("'2018-12'!P",TEXT(MATCH($C47,'2018-12'!$C$2:$C$100,0)+1,0)))-INDIRECT(CONCATENATE("'2018-11'!P",TEXT(MATCH($C47,'2018-11'!$C$2:$C$100,0)+1,0))))</f>
        <v>262531932.5400002</v>
      </c>
      <c r="Q47" s="17">
        <f ca="1">IF(OR(INDIRECT(CONCATENATE("'2018-12'!Q",TEXT(MATCH($C47,'2018-12'!$C$2:$C$100,0)+1,0)))="",INDIRECT(CONCATENATE("'2018-11'!Q",TEXT(MATCH($C47,'2018-11'!$C$2:$C$100,0)+1,0)))="",AND(INDIRECT(CONCATENATE("'2018-12'!Q",TEXT(MATCH($C47,'2018-12'!$C$2:$C$100,0)+1,0)))="",INDIRECT(CONCATENATE("'2018-11'!Q",TEXT(MATCH($C47,'2018-11'!$C$2:$C$100,0)+1,0)))="")),"Н/Д",INDIRECT(CONCATENATE("'2018-12'!Q",TEXT(MATCH($C47,'2018-12'!$C$2:$C$100,0)+1,0)))-INDIRECT(CONCATENATE("'2018-11'!Q",TEXT(MATCH($C47,'2018-11'!$C$2:$C$100,0)+1,0))))</f>
        <v>134845276.52999997</v>
      </c>
      <c r="R47" s="17">
        <f ca="1">IF(OR(INDIRECT(CONCATENATE("'2018-12'!R",TEXT(MATCH($C47,'2018-12'!$C$2:$C$100,0)+1,0)))="",INDIRECT(CONCATENATE("'2018-11'!R",TEXT(MATCH($C47,'2018-11'!$C$2:$C$100,0)+1,0)))="",AND(INDIRECT(CONCATENATE("'2018-12'!R",TEXT(MATCH($C47,'2018-12'!$C$2:$C$100,0)+1,0)))="",INDIRECT(CONCATENATE("'2018-11'!R",TEXT(MATCH($C47,'2018-11'!$C$2:$C$100,0)+1,0)))="")),"Н/Д",INDIRECT(CONCATENATE("'2018-12'!R",TEXT(MATCH($C47,'2018-12'!$C$2:$C$100,0)+1,0)))-INDIRECT(CONCATENATE("'2018-11'!R",TEXT(MATCH($C47,'2018-11'!$C$2:$C$100,0)+1,0))))</f>
        <v>72201349.549999952</v>
      </c>
      <c r="S47" s="17">
        <f ca="1">IF(OR(INDIRECT(CONCATENATE("'2018-12'!S",TEXT(MATCH($C47,'2018-12'!$C$2:$C$100,0)+1,0)))="",INDIRECT(CONCATENATE("'2018-11'!S",TEXT(MATCH($C47,'2018-11'!$C$2:$C$100,0)+1,0)))="",AND(INDIRECT(CONCATENATE("'2018-12'!S",TEXT(MATCH($C47,'2018-12'!$C$2:$C$100,0)+1,0)))="",INDIRECT(CONCATENATE("'2018-11'!S",TEXT(MATCH($C47,'2018-11'!$C$2:$C$100,0)+1,0)))="")),"Н/Д",INDIRECT(CONCATENATE("'2018-12'!S",TEXT(MATCH($C47,'2018-12'!$C$2:$C$100,0)+1,0)))-INDIRECT(CONCATENATE("'2018-11'!S",TEXT(MATCH($C47,'2018-11'!$C$2:$C$100,0)+1,0))))</f>
        <v>416210.20000000019</v>
      </c>
      <c r="T47" s="17">
        <f ca="1">IF(OR(INDIRECT(CONCATENATE("'2018-12'!T",TEXT(MATCH($C47,'2018-12'!$C$2:$C$100,0)+1,0)))="",INDIRECT(CONCATENATE("'2018-11'!T",TEXT(MATCH($C47,'2018-11'!$C$2:$C$100,0)+1,0)))="",AND(INDIRECT(CONCATENATE("'2018-12'!T",TEXT(MATCH($C47,'2018-12'!$C$2:$C$100,0)+1,0)))="",INDIRECT(CONCATENATE("'2018-11'!T",TEXT(MATCH($C47,'2018-11'!$C$2:$C$100,0)+1,0)))="")),"Н/Д",INDIRECT(CONCATENATE("'2018-12'!T",TEXT(MATCH($C47,'2018-12'!$C$2:$C$100,0)+1,0)))-INDIRECT(CONCATENATE("'2018-11'!T",TEXT(MATCH($C47,'2018-11'!$C$2:$C$100,0)+1,0))))</f>
        <v>104652447.36000001</v>
      </c>
      <c r="U47" s="17">
        <f ca="1">IF(OR(INDIRECT(CONCATENATE("'2018-12'!U",TEXT(MATCH($C47,'2018-12'!$C$2:$C$100,0)+1,0)))="",INDIRECT(CONCATENATE("'2018-11'!U",TEXT(MATCH($C47,'2018-11'!$C$2:$C$100,0)+1,0)))="",AND(INDIRECT(CONCATENATE("'2018-12'!U",TEXT(MATCH($C47,'2018-12'!$C$2:$C$100,0)+1,0)))="",INDIRECT(CONCATENATE("'2018-11'!U",TEXT(MATCH($C47,'2018-11'!$C$2:$C$100,0)+1,0)))="")),"Н/Д",INDIRECT(CONCATENATE("'2018-12'!U",TEXT(MATCH($C47,'2018-12'!$C$2:$C$100,0)+1,0)))-INDIRECT(CONCATENATE("'2018-11'!U",TEXT(MATCH($C47,'2018-11'!$C$2:$C$100,0)+1,0))))</f>
        <v>10436083.480000004</v>
      </c>
      <c r="V47" s="17">
        <f ca="1">IF(OR(INDIRECT(CONCATENATE("'2018-12'!V",TEXT(MATCH($C47,'2018-12'!$C$2:$C$100,0)+1,0)))="",INDIRECT(CONCATENATE("'2018-11'!V",TEXT(MATCH($C47,'2018-11'!$C$2:$C$100,0)+1,0)))="",AND(INDIRECT(CONCATENATE("'2018-12'!V",TEXT(MATCH($C47,'2018-12'!$C$2:$C$100,0)+1,0)))="",INDIRECT(CONCATENATE("'2018-11'!V",TEXT(MATCH($C47,'2018-11'!$C$2:$C$100,0)+1,0)))="")),"Н/Д",INDIRECT(CONCATENATE("'2018-12'!V",TEXT(MATCH($C47,'2018-12'!$C$2:$C$100,0)+1,0)))-INDIRECT(CONCATENATE("'2018-11'!V",TEXT(MATCH($C47,'2018-11'!$C$2:$C$100,0)+1,0))))</f>
        <v>1831846251.0900002</v>
      </c>
      <c r="W47" s="17">
        <f ca="1">IF(OR(INDIRECT(CONCATENATE("'2018-12'!W",TEXT(MATCH($C47,'2018-12'!$C$2:$C$100,0)+1,0)))="",INDIRECT(CONCATENATE("'2018-11'!W",TEXT(MATCH($C47,'2018-11'!$C$2:$C$100,0)+1,0)))="",AND(INDIRECT(CONCATENATE("'2018-12'!W",TEXT(MATCH($C47,'2018-12'!$C$2:$C$100,0)+1,0)))="",INDIRECT(CONCATENATE("'2018-11'!W",TEXT(MATCH($C47,'2018-11'!$C$2:$C$100,0)+1,0)))="")),"Н/Д",INDIRECT(CONCATENATE("'2018-12'!W",TEXT(MATCH($C47,'2018-12'!$C$2:$C$100,0)+1,0)))-INDIRECT(CONCATENATE("'2018-11'!W",TEXT(MATCH($C47,'2018-11'!$C$2:$C$100,0)+1,0))))</f>
        <v>45994404848.48999</v>
      </c>
    </row>
    <row r="48" spans="1:23" x14ac:dyDescent="0.25">
      <c r="A48" s="2" t="s">
        <v>69</v>
      </c>
      <c r="B48" s="2" t="s">
        <v>72</v>
      </c>
      <c r="C48" s="15">
        <v>32000000</v>
      </c>
      <c r="D48" s="2" t="s">
        <v>215</v>
      </c>
      <c r="E48" s="17">
        <f ca="1">IF(OR(INDIRECT(CONCATENATE("'2018-12'!E",TEXT(MATCH($C48,'2018-12'!$C$2:$C$100,0)+1,0)))="",INDIRECT(CONCATENATE("'2018-11'!E",TEXT(MATCH($C48,'2018-11'!$C$2:$C$100,0)+1,0)))="",AND(INDIRECT(CONCATENATE("'2018-12'!E",TEXT(MATCH($C48,'2018-12'!$C$2:$C$100,0)+1,0)))="",INDIRECT(CONCATENATE("'2018-11'!E",TEXT(MATCH($C48,'2018-11'!$C$2:$C$100,0)+1,0)))="")),"Н/Д",INDIRECT(CONCATENATE("'2018-12'!E",TEXT(MATCH($C48,'2018-12'!$C$2:$C$100,0)+1,0)))-INDIRECT(CONCATENATE("'2018-11'!E",TEXT(MATCH($C48,'2018-11'!$C$2:$C$100,0)+1,0))))</f>
        <v>16265031336.650024</v>
      </c>
      <c r="F48" s="17">
        <f ca="1">IF(OR(INDIRECT(CONCATENATE("'2018-12'!F",TEXT(MATCH($C48,'2018-12'!$C$2:$C$100,0)+1,0)))="",INDIRECT(CONCATENATE("'2018-11'!F",TEXT(MATCH($C48,'2018-11'!$C$2:$C$100,0)+1,0)))="",AND(INDIRECT(CONCATENATE("'2018-12'!F",TEXT(MATCH($C48,'2018-12'!$C$2:$C$100,0)+1,0)))="",INDIRECT(CONCATENATE("'2018-11'!F",TEXT(MATCH($C48,'2018-11'!$C$2:$C$100,0)+1,0)))="")),"Н/Д",INDIRECT(CONCATENATE("'2018-12'!F",TEXT(MATCH($C48,'2018-12'!$C$2:$C$100,0)+1,0)))-INDIRECT(CONCATENATE("'2018-11'!F",TEXT(MATCH($C48,'2018-11'!$C$2:$C$100,0)+1,0))))</f>
        <v>14007920599.609985</v>
      </c>
      <c r="G48" s="17">
        <f ca="1">IF(OR(INDIRECT(CONCATENATE("'2018-12'!G",TEXT(MATCH($C48,'2018-12'!$C$2:$C$100,0)+1,0)))="",INDIRECT(CONCATENATE("'2018-11'!G",TEXT(MATCH($C48,'2018-11'!$C$2:$C$100,0)+1,0)))="",AND(INDIRECT(CONCATENATE("'2018-12'!G",TEXT(MATCH($C48,'2018-12'!$C$2:$C$100,0)+1,0)))="",INDIRECT(CONCATENATE("'2018-11'!G",TEXT(MATCH($C48,'2018-11'!$C$2:$C$100,0)+1,0)))="")),"Н/Д",INDIRECT(CONCATENATE("'2018-12'!G",TEXT(MATCH($C48,'2018-12'!$C$2:$C$100,0)+1,0)))-INDIRECT(CONCATENATE("'2018-11'!G",TEXT(MATCH($C48,'2018-11'!$C$2:$C$100,0)+1,0))))</f>
        <v>5619971124.3700027</v>
      </c>
      <c r="H48" s="17">
        <f ca="1">IF(OR(INDIRECT(CONCATENATE("'2018-12'!H",TEXT(MATCH($C48,'2018-12'!$C$2:$C$100,0)+1,0)))="",INDIRECT(CONCATENATE("'2018-11'!H",TEXT(MATCH($C48,'2018-11'!$C$2:$C$100,0)+1,0)))="",AND(INDIRECT(CONCATENATE("'2018-12'!H",TEXT(MATCH($C48,'2018-12'!$C$2:$C$100,0)+1,0)))="",INDIRECT(CONCATENATE("'2018-11'!H",TEXT(MATCH($C48,'2018-11'!$C$2:$C$100,0)+1,0)))="")),"Н/Д",INDIRECT(CONCATENATE("'2018-12'!H",TEXT(MATCH($C48,'2018-12'!$C$2:$C$100,0)+1,0)))-INDIRECT(CONCATENATE("'2018-11'!H",TEXT(MATCH($C48,'2018-11'!$C$2:$C$100,0)+1,0))))</f>
        <v>4310430545.3500061</v>
      </c>
      <c r="I48" s="17">
        <f ca="1">IF(OR(INDIRECT(CONCATENATE("'2018-12'!I",TEXT(MATCH($C48,'2018-12'!$C$2:$C$100,0)+1,0)))="",INDIRECT(CONCATENATE("'2018-11'!I",TEXT(MATCH($C48,'2018-11'!$C$2:$C$100,0)+1,0)))="",AND(INDIRECT(CONCATENATE("'2018-12'!I",TEXT(MATCH($C48,'2018-12'!$C$2:$C$100,0)+1,0)))="",INDIRECT(CONCATENATE("'2018-11'!I",TEXT(MATCH($C48,'2018-11'!$C$2:$C$100,0)+1,0)))="")),"Н/Д",INDIRECT(CONCATENATE("'2018-12'!I",TEXT(MATCH($C48,'2018-12'!$C$2:$C$100,0)+1,0)))-INDIRECT(CONCATENATE("'2018-11'!I",TEXT(MATCH($C48,'2018-11'!$C$2:$C$100,0)+1,0))))</f>
        <v>699654409.73999977</v>
      </c>
      <c r="J48" s="17" t="str">
        <f ca="1">IF(OR(INDIRECT(CONCATENATE("'2018-12'!J",TEXT(MATCH($C48,'2018-12'!$C$2:$C$100,0)+1,0)))="",INDIRECT(CONCATENATE("'2018-11'!J",TEXT(MATCH($C48,'2018-11'!$C$2:$C$100,0)+1,0)))="",AND(INDIRECT(CONCATENATE("'2018-12'!J",TEXT(MATCH($C48,'2018-12'!$C$2:$C$100,0)+1,0)))="",INDIRECT(CONCATENATE("'2018-11'!J",TEXT(MATCH($C48,'2018-11'!$C$2:$C$100,0)+1,0)))="")),"Н/Д",INDIRECT(CONCATENATE("'2018-12'!J",TEXT(MATCH($C48,'2018-12'!$C$2:$C$100,0)+1,0)))-INDIRECT(CONCATENATE("'2018-11'!J",TEXT(MATCH($C48,'2018-11'!$C$2:$C$100,0)+1,0))))</f>
        <v>Н/Д</v>
      </c>
      <c r="K48" s="17">
        <f ca="1">IF(OR(INDIRECT(CONCATENATE("'2018-12'!K",TEXT(MATCH($C48,'2018-12'!$C$2:$C$100,0)+1,0)))="",INDIRECT(CONCATENATE("'2018-11'!K",TEXT(MATCH($C48,'2018-11'!$C$2:$C$100,0)+1,0)))="",AND(INDIRECT(CONCATENATE("'2018-12'!K",TEXT(MATCH($C48,'2018-12'!$C$2:$C$100,0)+1,0)))="",INDIRECT(CONCATENATE("'2018-11'!K",TEXT(MATCH($C48,'2018-11'!$C$2:$C$100,0)+1,0)))="")),"Н/Д",INDIRECT(CONCATENATE("'2018-12'!K",TEXT(MATCH($C48,'2018-12'!$C$2:$C$100,0)+1,0)))-INDIRECT(CONCATENATE("'2018-11'!K",TEXT(MATCH($C48,'2018-11'!$C$2:$C$100,0)+1,0))))</f>
        <v>174930384.24000072</v>
      </c>
      <c r="L48" s="17">
        <f ca="1">IF(OR(INDIRECT(CONCATENATE("'2018-12'!L",TEXT(MATCH($C48,'2018-12'!$C$2:$C$100,0)+1,0)))="",INDIRECT(CONCATENATE("'2018-11'!L",TEXT(MATCH($C48,'2018-11'!$C$2:$C$100,0)+1,0)))="",AND(INDIRECT(CONCATENATE("'2018-12'!L",TEXT(MATCH($C48,'2018-12'!$C$2:$C$100,0)+1,0)))="",INDIRECT(CONCATENATE("'2018-11'!L",TEXT(MATCH($C48,'2018-11'!$C$2:$C$100,0)+1,0)))="")),"Н/Д",INDIRECT(CONCATENATE("'2018-12'!L",TEXT(MATCH($C48,'2018-12'!$C$2:$C$100,0)+1,0)))-INDIRECT(CONCATENATE("'2018-11'!L",TEXT(MATCH($C48,'2018-11'!$C$2:$C$100,0)+1,0))))</f>
        <v>1444322681.1199989</v>
      </c>
      <c r="M48" s="17">
        <f ca="1">IF(OR(INDIRECT(CONCATENATE("'2018-12'!M",TEXT(MATCH($C48,'2018-12'!$C$2:$C$100,0)+1,0)))="",INDIRECT(CONCATENATE("'2018-11'!M",TEXT(MATCH($C48,'2018-11'!$C$2:$C$100,0)+1,0)))="",AND(INDIRECT(CONCATENATE("'2018-12'!M",TEXT(MATCH($C48,'2018-12'!$C$2:$C$100,0)+1,0)))="",INDIRECT(CONCATENATE("'2018-11'!M",TEXT(MATCH($C48,'2018-11'!$C$2:$C$100,0)+1,0)))="")),"Н/Д",INDIRECT(CONCATENATE("'2018-12'!M",TEXT(MATCH($C48,'2018-12'!$C$2:$C$100,0)+1,0)))-INDIRECT(CONCATENATE("'2018-11'!M",TEXT(MATCH($C48,'2018-11'!$C$2:$C$100,0)+1,0))))</f>
        <v>639447112.81999969</v>
      </c>
      <c r="N48" s="17">
        <f ca="1">IF(OR(INDIRECT(CONCATENATE("'2018-12'!N",TEXT(MATCH($C48,'2018-12'!$C$2:$C$100,0)+1,0)))="",INDIRECT(CONCATENATE("'2018-11'!N",TEXT(MATCH($C48,'2018-11'!$C$2:$C$100,0)+1,0)))="",AND(INDIRECT(CONCATENATE("'2018-12'!N",TEXT(MATCH($C48,'2018-12'!$C$2:$C$100,0)+1,0)))="",INDIRECT(CONCATENATE("'2018-11'!N",TEXT(MATCH($C48,'2018-11'!$C$2:$C$100,0)+1,0)))="")),"Н/Д",INDIRECT(CONCATENATE("'2018-12'!N",TEXT(MATCH($C48,'2018-12'!$C$2:$C$100,0)+1,0)))-INDIRECT(CONCATENATE("'2018-11'!NE",TEXT(MATCH($C48,'2018-11'!$C$2:$C$100,0)+1,0))))</f>
        <v>707816236.63</v>
      </c>
      <c r="O48" s="17">
        <f ca="1">IF(OR(INDIRECT(CONCATENATE("'2018-12'!O",TEXT(MATCH($C48,'2018-12'!$C$2:$C$100,0)+1,0)))="",INDIRECT(CONCATENATE("'2018-11'!O",TEXT(MATCH($C48,'2018-11'!$C$2:$C$100,0)+1,0)))="",AND(INDIRECT(CONCATENATE("'2018-12'!O",TEXT(MATCH($C48,'2018-12'!$C$2:$C$100,0)+1,0)))="",INDIRECT(CONCATENATE("'2018-11'!O",TEXT(MATCH($C48,'2018-11'!$C$2:$C$100,0)+1,0)))="")),"Н/Д",INDIRECT(CONCATENATE("'2018-12'!O",TEXT(MATCH($C48,'2018-12'!$C$2:$C$100,0)+1,0)))-INDIRECT(CONCATENATE("'2018-11'!O",TEXT(MATCH($C48,'2018-11'!$C$2:$C$100,0)+1,0))))</f>
        <v>-4907.2299999999959</v>
      </c>
      <c r="P48" s="17">
        <f ca="1">IF(OR(INDIRECT(CONCATENATE("'2018-12'!P",TEXT(MATCH($C48,'2018-12'!$C$2:$C$100,0)+1,0)))="",INDIRECT(CONCATENATE("'2018-11'!P",TEXT(MATCH($C48,'2018-11'!$C$2:$C$100,0)+1,0)))="",AND(INDIRECT(CONCATENATE("'2018-12'!P",TEXT(MATCH($C48,'2018-12'!$C$2:$C$100,0)+1,0)))="",INDIRECT(CONCATENATE("'2018-11'!P",TEXT(MATCH($C48,'2018-11'!$C$2:$C$100,0)+1,0)))="")),"Н/Д",INDIRECT(CONCATENATE("'2018-12'!P",TEXT(MATCH($C48,'2018-12'!$C$2:$C$100,0)+1,0)))-INDIRECT(CONCATENATE("'2018-11'!P",TEXT(MATCH($C48,'2018-11'!$C$2:$C$100,0)+1,0))))</f>
        <v>706212122.52999878</v>
      </c>
      <c r="Q48" s="17">
        <f ca="1">IF(OR(INDIRECT(CONCATENATE("'2018-12'!Q",TEXT(MATCH($C48,'2018-12'!$C$2:$C$100,0)+1,0)))="",INDIRECT(CONCATENATE("'2018-11'!Q",TEXT(MATCH($C48,'2018-11'!$C$2:$C$100,0)+1,0)))="",AND(INDIRECT(CONCATENATE("'2018-12'!Q",TEXT(MATCH($C48,'2018-12'!$C$2:$C$100,0)+1,0)))="",INDIRECT(CONCATENATE("'2018-11'!Q",TEXT(MATCH($C48,'2018-11'!$C$2:$C$100,0)+1,0)))="")),"Н/Д",INDIRECT(CONCATENATE("'2018-12'!Q",TEXT(MATCH($C48,'2018-12'!$C$2:$C$100,0)+1,0)))-INDIRECT(CONCATENATE("'2018-11'!Q",TEXT(MATCH($C48,'2018-11'!$C$2:$C$100,0)+1,0))))</f>
        <v>105342352.94999993</v>
      </c>
      <c r="R48" s="17">
        <f ca="1">IF(OR(INDIRECT(CONCATENATE("'2018-12'!R",TEXT(MATCH($C48,'2018-12'!$C$2:$C$100,0)+1,0)))="",INDIRECT(CONCATENATE("'2018-11'!R",TEXT(MATCH($C48,'2018-11'!$C$2:$C$100,0)+1,0)))="",AND(INDIRECT(CONCATENATE("'2018-12'!R",TEXT(MATCH($C48,'2018-12'!$C$2:$C$100,0)+1,0)))="",INDIRECT(CONCATENATE("'2018-11'!R",TEXT(MATCH($C48,'2018-11'!$C$2:$C$100,0)+1,0)))="")),"Н/Д",INDIRECT(CONCATENATE("'2018-12'!R",TEXT(MATCH($C48,'2018-12'!$C$2:$C$100,0)+1,0)))-INDIRECT(CONCATENATE("'2018-11'!R",TEXT(MATCH($C48,'2018-11'!$C$2:$C$100,0)+1,0))))</f>
        <v>51800262.639999986</v>
      </c>
      <c r="S48" s="17">
        <f ca="1">IF(OR(INDIRECT(CONCATENATE("'2018-12'!S",TEXT(MATCH($C48,'2018-12'!$C$2:$C$100,0)+1,0)))="",INDIRECT(CONCATENATE("'2018-11'!S",TEXT(MATCH($C48,'2018-11'!$C$2:$C$100,0)+1,0)))="",AND(INDIRECT(CONCATENATE("'2018-12'!S",TEXT(MATCH($C48,'2018-12'!$C$2:$C$100,0)+1,0)))="",INDIRECT(CONCATENATE("'2018-11'!S",TEXT(MATCH($C48,'2018-11'!$C$2:$C$100,0)+1,0)))="")),"Н/Д",INDIRECT(CONCATENATE("'2018-12'!S",TEXT(MATCH($C48,'2018-12'!$C$2:$C$100,0)+1,0)))-INDIRECT(CONCATENATE("'2018-11'!S",TEXT(MATCH($C48,'2018-11'!$C$2:$C$100,0)+1,0))))</f>
        <v>651670</v>
      </c>
      <c r="T48" s="17">
        <f ca="1">IF(OR(INDIRECT(CONCATENATE("'2018-12'!T",TEXT(MATCH($C48,'2018-12'!$C$2:$C$100,0)+1,0)))="",INDIRECT(CONCATENATE("'2018-11'!T",TEXT(MATCH($C48,'2018-11'!$C$2:$C$100,0)+1,0)))="",AND(INDIRECT(CONCATENATE("'2018-12'!T",TEXT(MATCH($C48,'2018-12'!$C$2:$C$100,0)+1,0)))="",INDIRECT(CONCATENATE("'2018-11'!T",TEXT(MATCH($C48,'2018-11'!$C$2:$C$100,0)+1,0)))="")),"Н/Д",INDIRECT(CONCATENATE("'2018-12'!T",TEXT(MATCH($C48,'2018-12'!$C$2:$C$100,0)+1,0)))-INDIRECT(CONCATENATE("'2018-11'!T",TEXT(MATCH($C48,'2018-11'!$C$2:$C$100,0)+1,0))))</f>
        <v>140578528.25999999</v>
      </c>
      <c r="U48" s="17">
        <f ca="1">IF(OR(INDIRECT(CONCATENATE("'2018-12'!U",TEXT(MATCH($C48,'2018-12'!$C$2:$C$100,0)+1,0)))="",INDIRECT(CONCATENATE("'2018-11'!U",TEXT(MATCH($C48,'2018-11'!$C$2:$C$100,0)+1,0)))="",AND(INDIRECT(CONCATENATE("'2018-12'!U",TEXT(MATCH($C48,'2018-12'!$C$2:$C$100,0)+1,0)))="",INDIRECT(CONCATENATE("'2018-11'!U",TEXT(MATCH($C48,'2018-11'!$C$2:$C$100,0)+1,0)))="")),"Н/Д",INDIRECT(CONCATENATE("'2018-12'!U",TEXT(MATCH($C48,'2018-12'!$C$2:$C$100,0)+1,0)))-INDIRECT(CONCATENATE("'2018-11'!U",TEXT(MATCH($C48,'2018-11'!$C$2:$C$100,0)+1,0))))</f>
        <v>2420790.1100000013</v>
      </c>
      <c r="V48" s="17">
        <f ca="1">IF(OR(INDIRECT(CONCATENATE("'2018-12'!V",TEXT(MATCH($C48,'2018-12'!$C$2:$C$100,0)+1,0)))="",INDIRECT(CONCATENATE("'2018-11'!V",TEXT(MATCH($C48,'2018-11'!$C$2:$C$100,0)+1,0)))="",AND(INDIRECT(CONCATENATE("'2018-12'!V",TEXT(MATCH($C48,'2018-12'!$C$2:$C$100,0)+1,0)))="",INDIRECT(CONCATENATE("'2018-11'!V",TEXT(MATCH($C48,'2018-11'!$C$2:$C$100,0)+1,0)))="")),"Н/Д",INDIRECT(CONCATENATE("'2018-12'!V",TEXT(MATCH($C48,'2018-12'!$C$2:$C$100,0)+1,0)))-INDIRECT(CONCATENATE("'2018-11'!V",TEXT(MATCH($C48,'2018-11'!$C$2:$C$100,0)+1,0))))</f>
        <v>2257110737.0400009</v>
      </c>
      <c r="W48" s="17">
        <f ca="1">IF(OR(INDIRECT(CONCATENATE("'2018-12'!W",TEXT(MATCH($C48,'2018-12'!$C$2:$C$100,0)+1,0)))="",INDIRECT(CONCATENATE("'2018-11'!W",TEXT(MATCH($C48,'2018-11'!$C$2:$C$100,0)+1,0)))="",AND(INDIRECT(CONCATENATE("'2018-12'!W",TEXT(MATCH($C48,'2018-12'!$C$2:$C$100,0)+1,0)))="",INDIRECT(CONCATENATE("'2018-11'!W",TEXT(MATCH($C48,'2018-11'!$C$2:$C$100,0)+1,0)))="")),"Н/Д",INDIRECT(CONCATENATE("'2018-12'!W",TEXT(MATCH($C48,'2018-12'!$C$2:$C$100,0)+1,0)))-INDIRECT(CONCATENATE("'2018-11'!W",TEXT(MATCH($C48,'2018-11'!$C$2:$C$100,0)+1,0))))</f>
        <v>46497693557.320007</v>
      </c>
    </row>
    <row r="49" spans="1:23" x14ac:dyDescent="0.25">
      <c r="A49" s="2" t="s">
        <v>69</v>
      </c>
      <c r="B49" s="2" t="s">
        <v>73</v>
      </c>
      <c r="C49" s="15">
        <v>4000000</v>
      </c>
      <c r="D49" s="2" t="s">
        <v>215</v>
      </c>
      <c r="E49" s="17">
        <f ca="1">IF(OR(INDIRECT(CONCATENATE("'2018-12'!E",TEXT(MATCH($C49,'2018-12'!$C$2:$C$100,0)+1,0)))="",INDIRECT(CONCATENATE("'2018-11'!E",TEXT(MATCH($C49,'2018-11'!$C$2:$C$100,0)+1,0)))="",AND(INDIRECT(CONCATENATE("'2018-12'!E",TEXT(MATCH($C49,'2018-12'!$C$2:$C$100,0)+1,0)))="",INDIRECT(CONCATENATE("'2018-11'!E",TEXT(MATCH($C49,'2018-11'!$C$2:$C$100,0)+1,0)))="")),"Н/Д",INDIRECT(CONCATENATE("'2018-12'!E",TEXT(MATCH($C49,'2018-12'!$C$2:$C$100,0)+1,0)))-INDIRECT(CONCATENATE("'2018-11'!E",TEXT(MATCH($C49,'2018-11'!$C$2:$C$100,0)+1,0))))</f>
        <v>26098845779.25</v>
      </c>
      <c r="F49" s="17">
        <f ca="1">IF(OR(INDIRECT(CONCATENATE("'2018-12'!F",TEXT(MATCH($C49,'2018-12'!$C$2:$C$100,0)+1,0)))="",INDIRECT(CONCATENATE("'2018-11'!F",TEXT(MATCH($C49,'2018-11'!$C$2:$C$100,0)+1,0)))="",AND(INDIRECT(CONCATENATE("'2018-12'!F",TEXT(MATCH($C49,'2018-12'!$C$2:$C$100,0)+1,0)))="",INDIRECT(CONCATENATE("'2018-11'!F",TEXT(MATCH($C49,'2018-11'!$C$2:$C$100,0)+1,0)))="")),"Н/Д",INDIRECT(CONCATENATE("'2018-12'!F",TEXT(MATCH($C49,'2018-12'!$C$2:$C$100,0)+1,0)))-INDIRECT(CONCATENATE("'2018-11'!F",TEXT(MATCH($C49,'2018-11'!$C$2:$C$100,0)+1,0))))</f>
        <v>23248634379.720001</v>
      </c>
      <c r="G49" s="17">
        <f ca="1">IF(OR(INDIRECT(CONCATENATE("'2018-12'!G",TEXT(MATCH($C49,'2018-12'!$C$2:$C$100,0)+1,0)))="",INDIRECT(CONCATENATE("'2018-11'!G",TEXT(MATCH($C49,'2018-11'!$C$2:$C$100,0)+1,0)))="",AND(INDIRECT(CONCATENATE("'2018-12'!G",TEXT(MATCH($C49,'2018-12'!$C$2:$C$100,0)+1,0)))="",INDIRECT(CONCATENATE("'2018-11'!G",TEXT(MATCH($C49,'2018-11'!$C$2:$C$100,0)+1,0)))="")),"Н/Д",INDIRECT(CONCATENATE("'2018-12'!G",TEXT(MATCH($C49,'2018-12'!$C$2:$C$100,0)+1,0)))-INDIRECT(CONCATENATE("'2018-11'!G",TEXT(MATCH($C49,'2018-11'!$C$2:$C$100,0)+1,0))))</f>
        <v>9871122899.4199982</v>
      </c>
      <c r="H49" s="17">
        <f ca="1">IF(OR(INDIRECT(CONCATENATE("'2018-12'!H",TEXT(MATCH($C49,'2018-12'!$C$2:$C$100,0)+1,0)))="",INDIRECT(CONCATENATE("'2018-11'!H",TEXT(MATCH($C49,'2018-11'!$C$2:$C$100,0)+1,0)))="",AND(INDIRECT(CONCATENATE("'2018-12'!H",TEXT(MATCH($C49,'2018-12'!$C$2:$C$100,0)+1,0)))="",INDIRECT(CONCATENATE("'2018-11'!H",TEXT(MATCH($C49,'2018-11'!$C$2:$C$100,0)+1,0)))="")),"Н/Д",INDIRECT(CONCATENATE("'2018-12'!H",TEXT(MATCH($C49,'2018-12'!$C$2:$C$100,0)+1,0)))-INDIRECT(CONCATENATE("'2018-11'!H",TEXT(MATCH($C49,'2018-11'!$C$2:$C$100,0)+1,0))))</f>
        <v>5978585603.4300003</v>
      </c>
      <c r="I49" s="17">
        <f ca="1">IF(OR(INDIRECT(CONCATENATE("'2018-12'!I",TEXT(MATCH($C49,'2018-12'!$C$2:$C$100,0)+1,0)))="",INDIRECT(CONCATENATE("'2018-11'!I",TEXT(MATCH($C49,'2018-11'!$C$2:$C$100,0)+1,0)))="",AND(INDIRECT(CONCATENATE("'2018-12'!I",TEXT(MATCH($C49,'2018-12'!$C$2:$C$100,0)+1,0)))="",INDIRECT(CONCATENATE("'2018-11'!I",TEXT(MATCH($C49,'2018-11'!$C$2:$C$100,0)+1,0)))="")),"Н/Д",INDIRECT(CONCATENATE("'2018-12'!I",TEXT(MATCH($C49,'2018-12'!$C$2:$C$100,0)+1,0)))-INDIRECT(CONCATENATE("'2018-11'!I",TEXT(MATCH($C49,'2018-11'!$C$2:$C$100,0)+1,0))))</f>
        <v>809006866.17000008</v>
      </c>
      <c r="J49" s="17" t="str">
        <f ca="1">IF(OR(INDIRECT(CONCATENATE("'2018-12'!J",TEXT(MATCH($C49,'2018-12'!$C$2:$C$100,0)+1,0)))="",INDIRECT(CONCATENATE("'2018-11'!J",TEXT(MATCH($C49,'2018-11'!$C$2:$C$100,0)+1,0)))="",AND(INDIRECT(CONCATENATE("'2018-12'!J",TEXT(MATCH($C49,'2018-12'!$C$2:$C$100,0)+1,0)))="",INDIRECT(CONCATENATE("'2018-11'!J",TEXT(MATCH($C49,'2018-11'!$C$2:$C$100,0)+1,0)))="")),"Н/Д",INDIRECT(CONCATENATE("'2018-12'!J",TEXT(MATCH($C49,'2018-12'!$C$2:$C$100,0)+1,0)))-INDIRECT(CONCATENATE("'2018-11'!J",TEXT(MATCH($C49,'2018-11'!$C$2:$C$100,0)+1,0))))</f>
        <v>Н/Д</v>
      </c>
      <c r="K49" s="17">
        <f ca="1">IF(OR(INDIRECT(CONCATENATE("'2018-12'!K",TEXT(MATCH($C49,'2018-12'!$C$2:$C$100,0)+1,0)))="",INDIRECT(CONCATENATE("'2018-11'!K",TEXT(MATCH($C49,'2018-11'!$C$2:$C$100,0)+1,0)))="",AND(INDIRECT(CONCATENATE("'2018-12'!K",TEXT(MATCH($C49,'2018-12'!$C$2:$C$100,0)+1,0)))="",INDIRECT(CONCATENATE("'2018-11'!K",TEXT(MATCH($C49,'2018-11'!$C$2:$C$100,0)+1,0)))="")),"Н/Д",INDIRECT(CONCATENATE("'2018-12'!K",TEXT(MATCH($C49,'2018-12'!$C$2:$C$100,0)+1,0)))-INDIRECT(CONCATENATE("'2018-11'!K",TEXT(MATCH($C49,'2018-11'!$C$2:$C$100,0)+1,0))))</f>
        <v>201193715.52000046</v>
      </c>
      <c r="L49" s="17">
        <f ca="1">IF(OR(INDIRECT(CONCATENATE("'2018-12'!L",TEXT(MATCH($C49,'2018-12'!$C$2:$C$100,0)+1,0)))="",INDIRECT(CONCATENATE("'2018-11'!L",TEXT(MATCH($C49,'2018-11'!$C$2:$C$100,0)+1,0)))="",AND(INDIRECT(CONCATENATE("'2018-12'!L",TEXT(MATCH($C49,'2018-12'!$C$2:$C$100,0)+1,0)))="",INDIRECT(CONCATENATE("'2018-11'!L",TEXT(MATCH($C49,'2018-11'!$C$2:$C$100,0)+1,0)))="")),"Н/Д",INDIRECT(CONCATENATE("'2018-12'!L",TEXT(MATCH($C49,'2018-12'!$C$2:$C$100,0)+1,0)))-INDIRECT(CONCATENATE("'2018-11'!L",TEXT(MATCH($C49,'2018-11'!$C$2:$C$100,0)+1,0))))</f>
        <v>4221459494.0099983</v>
      </c>
      <c r="M49" s="17">
        <f ca="1">IF(OR(INDIRECT(CONCATENATE("'2018-12'!M",TEXT(MATCH($C49,'2018-12'!$C$2:$C$100,0)+1,0)))="",INDIRECT(CONCATENATE("'2018-11'!M",TEXT(MATCH($C49,'2018-11'!$C$2:$C$100,0)+1,0)))="",AND(INDIRECT(CONCATENATE("'2018-12'!M",TEXT(MATCH($C49,'2018-12'!$C$2:$C$100,0)+1,0)))="",INDIRECT(CONCATENATE("'2018-11'!M",TEXT(MATCH($C49,'2018-11'!$C$2:$C$100,0)+1,0)))="")),"Н/Д",INDIRECT(CONCATENATE("'2018-12'!M",TEXT(MATCH($C49,'2018-12'!$C$2:$C$100,0)+1,0)))-INDIRECT(CONCATENATE("'2018-11'!M",TEXT(MATCH($C49,'2018-11'!$C$2:$C$100,0)+1,0))))</f>
        <v>1249607758.7199993</v>
      </c>
      <c r="N49" s="17">
        <f ca="1">IF(OR(INDIRECT(CONCATENATE("'2018-12'!N",TEXT(MATCH($C49,'2018-12'!$C$2:$C$100,0)+1,0)))="",INDIRECT(CONCATENATE("'2018-11'!N",TEXT(MATCH($C49,'2018-11'!$C$2:$C$100,0)+1,0)))="",AND(INDIRECT(CONCATENATE("'2018-12'!N",TEXT(MATCH($C49,'2018-12'!$C$2:$C$100,0)+1,0)))="",INDIRECT(CONCATENATE("'2018-11'!N",TEXT(MATCH($C49,'2018-11'!$C$2:$C$100,0)+1,0)))="")),"Н/Д",INDIRECT(CONCATENATE("'2018-12'!N",TEXT(MATCH($C49,'2018-12'!$C$2:$C$100,0)+1,0)))-INDIRECT(CONCATENATE("'2018-11'!NE",TEXT(MATCH($C49,'2018-11'!$C$2:$C$100,0)+1,0))))</f>
        <v>984513932.46000004</v>
      </c>
      <c r="O49" s="17">
        <f ca="1">IF(OR(INDIRECT(CONCATENATE("'2018-12'!O",TEXT(MATCH($C49,'2018-12'!$C$2:$C$100,0)+1,0)))="",INDIRECT(CONCATENATE("'2018-11'!O",TEXT(MATCH($C49,'2018-11'!$C$2:$C$100,0)+1,0)))="",AND(INDIRECT(CONCATENATE("'2018-12'!O",TEXT(MATCH($C49,'2018-12'!$C$2:$C$100,0)+1,0)))="",INDIRECT(CONCATENATE("'2018-11'!O",TEXT(MATCH($C49,'2018-11'!$C$2:$C$100,0)+1,0)))="")),"Н/Д",INDIRECT(CONCATENATE("'2018-12'!O",TEXT(MATCH($C49,'2018-12'!$C$2:$C$100,0)+1,0)))-INDIRECT(CONCATENATE("'2018-11'!O",TEXT(MATCH($C49,'2018-11'!$C$2:$C$100,0)+1,0))))</f>
        <v>59541.880000000005</v>
      </c>
      <c r="P49" s="17">
        <f ca="1">IF(OR(INDIRECT(CONCATENATE("'2018-12'!P",TEXT(MATCH($C49,'2018-12'!$C$2:$C$100,0)+1,0)))="",INDIRECT(CONCATENATE("'2018-11'!P",TEXT(MATCH($C49,'2018-11'!$C$2:$C$100,0)+1,0)))="",AND(INDIRECT(CONCATENATE("'2018-12'!P",TEXT(MATCH($C49,'2018-12'!$C$2:$C$100,0)+1,0)))="",INDIRECT(CONCATENATE("'2018-11'!P",TEXT(MATCH($C49,'2018-11'!$C$2:$C$100,0)+1,0)))="")),"Н/Д",INDIRECT(CONCATENATE("'2018-12'!P",TEXT(MATCH($C49,'2018-12'!$C$2:$C$100,0)+1,0)))-INDIRECT(CONCATENATE("'2018-11'!P",TEXT(MATCH($C49,'2018-11'!$C$2:$C$100,0)+1,0))))</f>
        <v>241959032.96999979</v>
      </c>
      <c r="Q49" s="17">
        <f ca="1">IF(OR(INDIRECT(CONCATENATE("'2018-12'!Q",TEXT(MATCH($C49,'2018-12'!$C$2:$C$100,0)+1,0)))="",INDIRECT(CONCATENATE("'2018-11'!Q",TEXT(MATCH($C49,'2018-11'!$C$2:$C$100,0)+1,0)))="",AND(INDIRECT(CONCATENATE("'2018-12'!Q",TEXT(MATCH($C49,'2018-12'!$C$2:$C$100,0)+1,0)))="",INDIRECT(CONCATENATE("'2018-11'!Q",TEXT(MATCH($C49,'2018-11'!$C$2:$C$100,0)+1,0)))="")),"Н/Д",INDIRECT(CONCATENATE("'2018-12'!Q",TEXT(MATCH($C49,'2018-12'!$C$2:$C$100,0)+1,0)))-INDIRECT(CONCATENATE("'2018-11'!Q",TEXT(MATCH($C49,'2018-11'!$C$2:$C$100,0)+1,0))))</f>
        <v>107198632.04999995</v>
      </c>
      <c r="R49" s="17">
        <f ca="1">IF(OR(INDIRECT(CONCATENATE("'2018-12'!R",TEXT(MATCH($C49,'2018-12'!$C$2:$C$100,0)+1,0)))="",INDIRECT(CONCATENATE("'2018-11'!R",TEXT(MATCH($C49,'2018-11'!$C$2:$C$100,0)+1,0)))="",AND(INDIRECT(CONCATENATE("'2018-12'!R",TEXT(MATCH($C49,'2018-12'!$C$2:$C$100,0)+1,0)))="",INDIRECT(CONCATENATE("'2018-11'!R",TEXT(MATCH($C49,'2018-11'!$C$2:$C$100,0)+1,0)))="")),"Н/Д",INDIRECT(CONCATENATE("'2018-12'!R",TEXT(MATCH($C49,'2018-12'!$C$2:$C$100,0)+1,0)))-INDIRECT(CONCATENATE("'2018-11'!R",TEXT(MATCH($C49,'2018-11'!$C$2:$C$100,0)+1,0))))</f>
        <v>115699404.97000003</v>
      </c>
      <c r="S49" s="17">
        <f ca="1">IF(OR(INDIRECT(CONCATENATE("'2018-12'!S",TEXT(MATCH($C49,'2018-12'!$C$2:$C$100,0)+1,0)))="",INDIRECT(CONCATENATE("'2018-11'!S",TEXT(MATCH($C49,'2018-11'!$C$2:$C$100,0)+1,0)))="",AND(INDIRECT(CONCATENATE("'2018-12'!S",TEXT(MATCH($C49,'2018-12'!$C$2:$C$100,0)+1,0)))="",INDIRECT(CONCATENATE("'2018-11'!S",TEXT(MATCH($C49,'2018-11'!$C$2:$C$100,0)+1,0)))="")),"Н/Д",INDIRECT(CONCATENATE("'2018-12'!S",TEXT(MATCH($C49,'2018-12'!$C$2:$C$100,0)+1,0)))-INDIRECT(CONCATENATE("'2018-11'!S",TEXT(MATCH($C49,'2018-11'!$C$2:$C$100,0)+1,0))))</f>
        <v>595445.18999999948</v>
      </c>
      <c r="T49" s="17">
        <f ca="1">IF(OR(INDIRECT(CONCATENATE("'2018-12'!T",TEXT(MATCH($C49,'2018-12'!$C$2:$C$100,0)+1,0)))="",INDIRECT(CONCATENATE("'2018-11'!T",TEXT(MATCH($C49,'2018-11'!$C$2:$C$100,0)+1,0)))="",AND(INDIRECT(CONCATENATE("'2018-12'!T",TEXT(MATCH($C49,'2018-12'!$C$2:$C$100,0)+1,0)))="",INDIRECT(CONCATENATE("'2018-11'!T",TEXT(MATCH($C49,'2018-11'!$C$2:$C$100,0)+1,0)))="")),"Н/Д",INDIRECT(CONCATENATE("'2018-12'!T",TEXT(MATCH($C49,'2018-12'!$C$2:$C$100,0)+1,0)))-INDIRECT(CONCATENATE("'2018-11'!T",TEXT(MATCH($C49,'2018-11'!$C$2:$C$100,0)+1,0))))</f>
        <v>772080904.79999971</v>
      </c>
      <c r="U49" s="17">
        <f ca="1">IF(OR(INDIRECT(CONCATENATE("'2018-12'!U",TEXT(MATCH($C49,'2018-12'!$C$2:$C$100,0)+1,0)))="",INDIRECT(CONCATENATE("'2018-11'!U",TEXT(MATCH($C49,'2018-11'!$C$2:$C$100,0)+1,0)))="",AND(INDIRECT(CONCATENATE("'2018-12'!U",TEXT(MATCH($C49,'2018-12'!$C$2:$C$100,0)+1,0)))="",INDIRECT(CONCATENATE("'2018-11'!U",TEXT(MATCH($C49,'2018-11'!$C$2:$C$100,0)+1,0)))="")),"Н/Д",INDIRECT(CONCATENATE("'2018-12'!U",TEXT(MATCH($C49,'2018-12'!$C$2:$C$100,0)+1,0)))-INDIRECT(CONCATENATE("'2018-11'!U",TEXT(MATCH($C49,'2018-11'!$C$2:$C$100,0)+1,0))))</f>
        <v>-25501518.900000006</v>
      </c>
      <c r="V49" s="17">
        <f ca="1">IF(OR(INDIRECT(CONCATENATE("'2018-12'!V",TEXT(MATCH($C49,'2018-12'!$C$2:$C$100,0)+1,0)))="",INDIRECT(CONCATENATE("'2018-11'!V",TEXT(MATCH($C49,'2018-11'!$C$2:$C$100,0)+1,0)))="",AND(INDIRECT(CONCATENATE("'2018-12'!V",TEXT(MATCH($C49,'2018-12'!$C$2:$C$100,0)+1,0)))="",INDIRECT(CONCATENATE("'2018-11'!V",TEXT(MATCH($C49,'2018-11'!$C$2:$C$100,0)+1,0)))="")),"Н/Д",INDIRECT(CONCATENATE("'2018-12'!V",TEXT(MATCH($C49,'2018-12'!$C$2:$C$100,0)+1,0)))-INDIRECT(CONCATENATE("'2018-11'!V",TEXT(MATCH($C49,'2018-11'!$C$2:$C$100,0)+1,0))))</f>
        <v>2850211399.5299988</v>
      </c>
      <c r="W49" s="17">
        <f ca="1">IF(OR(INDIRECT(CONCATENATE("'2018-12'!W",TEXT(MATCH($C49,'2018-12'!$C$2:$C$100,0)+1,0)))="",INDIRECT(CONCATENATE("'2018-11'!W",TEXT(MATCH($C49,'2018-11'!$C$2:$C$100,0)+1,0)))="",AND(INDIRECT(CONCATENATE("'2018-12'!W",TEXT(MATCH($C49,'2018-12'!$C$2:$C$100,0)+1,0)))="",INDIRECT(CONCATENATE("'2018-11'!W",TEXT(MATCH($C49,'2018-11'!$C$2:$C$100,0)+1,0)))="")),"Н/Д",INDIRECT(CONCATENATE("'2018-12'!W",TEXT(MATCH($C49,'2018-12'!$C$2:$C$100,0)+1,0)))-INDIRECT(CONCATENATE("'2018-11'!W",TEXT(MATCH($C49,'2018-11'!$C$2:$C$100,0)+1,0))))</f>
        <v>75829970520.48999</v>
      </c>
    </row>
    <row r="50" spans="1:23" x14ac:dyDescent="0.25">
      <c r="A50" s="2" t="s">
        <v>69</v>
      </c>
      <c r="B50" s="2" t="s">
        <v>74</v>
      </c>
      <c r="C50" s="15">
        <v>50000000</v>
      </c>
      <c r="D50" s="2" t="s">
        <v>215</v>
      </c>
      <c r="E50" s="17">
        <f ca="1">IF(OR(INDIRECT(CONCATENATE("'2018-12'!E",TEXT(MATCH($C50,'2018-12'!$C$2:$C$100,0)+1,0)))="",INDIRECT(CONCATENATE("'2018-11'!E",TEXT(MATCH($C50,'2018-11'!$C$2:$C$100,0)+1,0)))="",AND(INDIRECT(CONCATENATE("'2018-12'!E",TEXT(MATCH($C50,'2018-12'!$C$2:$C$100,0)+1,0)))="",INDIRECT(CONCATENATE("'2018-11'!E",TEXT(MATCH($C50,'2018-11'!$C$2:$C$100,0)+1,0)))="")),"Н/Д",INDIRECT(CONCATENATE("'2018-12'!E",TEXT(MATCH($C50,'2018-12'!$C$2:$C$100,0)+1,0)))-INDIRECT(CONCATENATE("'2018-11'!E",TEXT(MATCH($C50,'2018-11'!$C$2:$C$100,0)+1,0))))</f>
        <v>13649568737.559998</v>
      </c>
      <c r="F50" s="17">
        <f ca="1">IF(OR(INDIRECT(CONCATENATE("'2018-12'!F",TEXT(MATCH($C50,'2018-12'!$C$2:$C$100,0)+1,0)))="",INDIRECT(CONCATENATE("'2018-11'!F",TEXT(MATCH($C50,'2018-11'!$C$2:$C$100,0)+1,0)))="",AND(INDIRECT(CONCATENATE("'2018-12'!F",TEXT(MATCH($C50,'2018-12'!$C$2:$C$100,0)+1,0)))="",INDIRECT(CONCATENATE("'2018-11'!F",TEXT(MATCH($C50,'2018-11'!$C$2:$C$100,0)+1,0)))="")),"Н/Д",INDIRECT(CONCATENATE("'2018-12'!F",TEXT(MATCH($C50,'2018-12'!$C$2:$C$100,0)+1,0)))-INDIRECT(CONCATENATE("'2018-11'!F",TEXT(MATCH($C50,'2018-11'!$C$2:$C$100,0)+1,0))))</f>
        <v>11726381766.990005</v>
      </c>
      <c r="G50" s="17">
        <f ca="1">IF(OR(INDIRECT(CONCATENATE("'2018-12'!G",TEXT(MATCH($C50,'2018-12'!$C$2:$C$100,0)+1,0)))="",INDIRECT(CONCATENATE("'2018-11'!G",TEXT(MATCH($C50,'2018-11'!$C$2:$C$100,0)+1,0)))="",AND(INDIRECT(CONCATENATE("'2018-12'!G",TEXT(MATCH($C50,'2018-12'!$C$2:$C$100,0)+1,0)))="",INDIRECT(CONCATENATE("'2018-11'!G",TEXT(MATCH($C50,'2018-11'!$C$2:$C$100,0)+1,0)))="")),"Н/Д",INDIRECT(CONCATENATE("'2018-12'!G",TEXT(MATCH($C50,'2018-12'!$C$2:$C$100,0)+1,0)))-INDIRECT(CONCATENATE("'2018-11'!G",TEXT(MATCH($C50,'2018-11'!$C$2:$C$100,0)+1,0))))</f>
        <v>2626111977.5499954</v>
      </c>
      <c r="H50" s="17">
        <f ca="1">IF(OR(INDIRECT(CONCATENATE("'2018-12'!H",TEXT(MATCH($C50,'2018-12'!$C$2:$C$100,0)+1,0)))="",INDIRECT(CONCATENATE("'2018-11'!H",TEXT(MATCH($C50,'2018-11'!$C$2:$C$100,0)+1,0)))="",AND(INDIRECT(CONCATENATE("'2018-12'!H",TEXT(MATCH($C50,'2018-12'!$C$2:$C$100,0)+1,0)))="",INDIRECT(CONCATENATE("'2018-11'!H",TEXT(MATCH($C50,'2018-11'!$C$2:$C$100,0)+1,0)))="")),"Н/Д",INDIRECT(CONCATENATE("'2018-12'!H",TEXT(MATCH($C50,'2018-12'!$C$2:$C$100,0)+1,0)))-INDIRECT(CONCATENATE("'2018-11'!H",TEXT(MATCH($C50,'2018-11'!$C$2:$C$100,0)+1,0))))</f>
        <v>5047151497.5800018</v>
      </c>
      <c r="I50" s="17">
        <f ca="1">IF(OR(INDIRECT(CONCATENATE("'2018-12'!I",TEXT(MATCH($C50,'2018-12'!$C$2:$C$100,0)+1,0)))="",INDIRECT(CONCATENATE("'2018-11'!I",TEXT(MATCH($C50,'2018-11'!$C$2:$C$100,0)+1,0)))="",AND(INDIRECT(CONCATENATE("'2018-12'!I",TEXT(MATCH($C50,'2018-12'!$C$2:$C$100,0)+1,0)))="",INDIRECT(CONCATENATE("'2018-11'!I",TEXT(MATCH($C50,'2018-11'!$C$2:$C$100,0)+1,0)))="")),"Н/Д",INDIRECT(CONCATENATE("'2018-12'!I",TEXT(MATCH($C50,'2018-12'!$C$2:$C$100,0)+1,0)))-INDIRECT(CONCATENATE("'2018-11'!I",TEXT(MATCH($C50,'2018-11'!$C$2:$C$100,0)+1,0))))</f>
        <v>1283426411.7300014</v>
      </c>
      <c r="J50" s="17" t="str">
        <f ca="1">IF(OR(INDIRECT(CONCATENATE("'2018-12'!J",TEXT(MATCH($C50,'2018-12'!$C$2:$C$100,0)+1,0)))="",INDIRECT(CONCATENATE("'2018-11'!J",TEXT(MATCH($C50,'2018-11'!$C$2:$C$100,0)+1,0)))="",AND(INDIRECT(CONCATENATE("'2018-12'!J",TEXT(MATCH($C50,'2018-12'!$C$2:$C$100,0)+1,0)))="",INDIRECT(CONCATENATE("'2018-11'!J",TEXT(MATCH($C50,'2018-11'!$C$2:$C$100,0)+1,0)))="")),"Н/Д",INDIRECT(CONCATENATE("'2018-12'!J",TEXT(MATCH($C50,'2018-12'!$C$2:$C$100,0)+1,0)))-INDIRECT(CONCATENATE("'2018-11'!J",TEXT(MATCH($C50,'2018-11'!$C$2:$C$100,0)+1,0))))</f>
        <v>Н/Д</v>
      </c>
      <c r="K50" s="17">
        <f ca="1">IF(OR(INDIRECT(CONCATENATE("'2018-12'!K",TEXT(MATCH($C50,'2018-12'!$C$2:$C$100,0)+1,0)))="",INDIRECT(CONCATENATE("'2018-11'!K",TEXT(MATCH($C50,'2018-11'!$C$2:$C$100,0)+1,0)))="",AND(INDIRECT(CONCATENATE("'2018-12'!K",TEXT(MATCH($C50,'2018-12'!$C$2:$C$100,0)+1,0)))="",INDIRECT(CONCATENATE("'2018-11'!K",TEXT(MATCH($C50,'2018-11'!$C$2:$C$100,0)+1,0)))="")),"Н/Д",INDIRECT(CONCATENATE("'2018-12'!K",TEXT(MATCH($C50,'2018-12'!$C$2:$C$100,0)+1,0)))-INDIRECT(CONCATENATE("'2018-11'!K",TEXT(MATCH($C50,'2018-11'!$C$2:$C$100,0)+1,0))))</f>
        <v>297286262.67000008</v>
      </c>
      <c r="L50" s="17">
        <f ca="1">IF(OR(INDIRECT(CONCATENATE("'2018-12'!L",TEXT(MATCH($C50,'2018-12'!$C$2:$C$100,0)+1,0)))="",INDIRECT(CONCATENATE("'2018-11'!L",TEXT(MATCH($C50,'2018-11'!$C$2:$C$100,0)+1,0)))="",AND(INDIRECT(CONCATENATE("'2018-12'!L",TEXT(MATCH($C50,'2018-12'!$C$2:$C$100,0)+1,0)))="",INDIRECT(CONCATENATE("'2018-11'!L",TEXT(MATCH($C50,'2018-11'!$C$2:$C$100,0)+1,0)))="")),"Н/Д",INDIRECT(CONCATENATE("'2018-12'!L",TEXT(MATCH($C50,'2018-12'!$C$2:$C$100,0)+1,0)))-INDIRECT(CONCATENATE("'2018-11'!L",TEXT(MATCH($C50,'2018-11'!$C$2:$C$100,0)+1,0))))</f>
        <v>1430944731.2999992</v>
      </c>
      <c r="M50" s="17">
        <f ca="1">IF(OR(INDIRECT(CONCATENATE("'2018-12'!M",TEXT(MATCH($C50,'2018-12'!$C$2:$C$100,0)+1,0)))="",INDIRECT(CONCATENATE("'2018-11'!M",TEXT(MATCH($C50,'2018-11'!$C$2:$C$100,0)+1,0)))="",AND(INDIRECT(CONCATENATE("'2018-12'!M",TEXT(MATCH($C50,'2018-12'!$C$2:$C$100,0)+1,0)))="",INDIRECT(CONCATENATE("'2018-11'!M",TEXT(MATCH($C50,'2018-11'!$C$2:$C$100,0)+1,0)))="")),"Н/Д",INDIRECT(CONCATENATE("'2018-12'!M",TEXT(MATCH($C50,'2018-12'!$C$2:$C$100,0)+1,0)))-INDIRECT(CONCATENATE("'2018-11'!M",TEXT(MATCH($C50,'2018-11'!$C$2:$C$100,0)+1,0))))</f>
        <v>111271040.8900001</v>
      </c>
      <c r="N50" s="17">
        <f ca="1">IF(OR(INDIRECT(CONCATENATE("'2018-12'!N",TEXT(MATCH($C50,'2018-12'!$C$2:$C$100,0)+1,0)))="",INDIRECT(CONCATENATE("'2018-11'!N",TEXT(MATCH($C50,'2018-11'!$C$2:$C$100,0)+1,0)))="",AND(INDIRECT(CONCATENATE("'2018-12'!N",TEXT(MATCH($C50,'2018-12'!$C$2:$C$100,0)+1,0)))="",INDIRECT(CONCATENATE("'2018-11'!N",TEXT(MATCH($C50,'2018-11'!$C$2:$C$100,0)+1,0)))="")),"Н/Д",INDIRECT(CONCATENATE("'2018-12'!N",TEXT(MATCH($C50,'2018-12'!$C$2:$C$100,0)+1,0)))-INDIRECT(CONCATENATE("'2018-11'!NE",TEXT(MATCH($C50,'2018-11'!$C$2:$C$100,0)+1,0))))</f>
        <v>816462247.75999999</v>
      </c>
      <c r="O50" s="17">
        <f ca="1">IF(OR(INDIRECT(CONCATENATE("'2018-12'!O",TEXT(MATCH($C50,'2018-12'!$C$2:$C$100,0)+1,0)))="",INDIRECT(CONCATENATE("'2018-11'!O",TEXT(MATCH($C50,'2018-11'!$C$2:$C$100,0)+1,0)))="",AND(INDIRECT(CONCATENATE("'2018-12'!O",TEXT(MATCH($C50,'2018-12'!$C$2:$C$100,0)+1,0)))="",INDIRECT(CONCATENATE("'2018-11'!O",TEXT(MATCH($C50,'2018-11'!$C$2:$C$100,0)+1,0)))="")),"Н/Д",INDIRECT(CONCATENATE("'2018-12'!O",TEXT(MATCH($C50,'2018-12'!$C$2:$C$100,0)+1,0)))-INDIRECT(CONCATENATE("'2018-11'!O",TEXT(MATCH($C50,'2018-11'!$C$2:$C$100,0)+1,0))))</f>
        <v>6114.0300000000279</v>
      </c>
      <c r="P50" s="17">
        <f ca="1">IF(OR(INDIRECT(CONCATENATE("'2018-12'!P",TEXT(MATCH($C50,'2018-12'!$C$2:$C$100,0)+1,0)))="",INDIRECT(CONCATENATE("'2018-11'!P",TEXT(MATCH($C50,'2018-11'!$C$2:$C$100,0)+1,0)))="",AND(INDIRECT(CONCATENATE("'2018-12'!P",TEXT(MATCH($C50,'2018-12'!$C$2:$C$100,0)+1,0)))="",INDIRECT(CONCATENATE("'2018-11'!P",TEXT(MATCH($C50,'2018-11'!$C$2:$C$100,0)+1,0)))="")),"Н/Д",INDIRECT(CONCATENATE("'2018-12'!P",TEXT(MATCH($C50,'2018-12'!$C$2:$C$100,0)+1,0)))-INDIRECT(CONCATENATE("'2018-11'!P",TEXT(MATCH($C50,'2018-11'!$C$2:$C$100,0)+1,0))))</f>
        <v>307330157.82000017</v>
      </c>
      <c r="Q50" s="17">
        <f ca="1">IF(OR(INDIRECT(CONCATENATE("'2018-12'!Q",TEXT(MATCH($C50,'2018-12'!$C$2:$C$100,0)+1,0)))="",INDIRECT(CONCATENATE("'2018-11'!Q",TEXT(MATCH($C50,'2018-11'!$C$2:$C$100,0)+1,0)))="",AND(INDIRECT(CONCATENATE("'2018-12'!Q",TEXT(MATCH($C50,'2018-12'!$C$2:$C$100,0)+1,0)))="",INDIRECT(CONCATENATE("'2018-11'!Q",TEXT(MATCH($C50,'2018-11'!$C$2:$C$100,0)+1,0)))="")),"Н/Д",INDIRECT(CONCATENATE("'2018-12'!Q",TEXT(MATCH($C50,'2018-12'!$C$2:$C$100,0)+1,0)))-INDIRECT(CONCATENATE("'2018-11'!Q",TEXT(MATCH($C50,'2018-11'!$C$2:$C$100,0)+1,0))))</f>
        <v>15103577.930000007</v>
      </c>
      <c r="R50" s="17">
        <f ca="1">IF(OR(INDIRECT(CONCATENATE("'2018-12'!R",TEXT(MATCH($C50,'2018-12'!$C$2:$C$100,0)+1,0)))="",INDIRECT(CONCATENATE("'2018-11'!R",TEXT(MATCH($C50,'2018-11'!$C$2:$C$100,0)+1,0)))="",AND(INDIRECT(CONCATENATE("'2018-12'!R",TEXT(MATCH($C50,'2018-12'!$C$2:$C$100,0)+1,0)))="",INDIRECT(CONCATENATE("'2018-11'!R",TEXT(MATCH($C50,'2018-11'!$C$2:$C$100,0)+1,0)))="")),"Н/Д",INDIRECT(CONCATENATE("'2018-12'!R",TEXT(MATCH($C50,'2018-12'!$C$2:$C$100,0)+1,0)))-INDIRECT(CONCATENATE("'2018-11'!R",TEXT(MATCH($C50,'2018-11'!$C$2:$C$100,0)+1,0))))</f>
        <v>202880360.39999998</v>
      </c>
      <c r="S50" s="17">
        <f ca="1">IF(OR(INDIRECT(CONCATENATE("'2018-12'!S",TEXT(MATCH($C50,'2018-12'!$C$2:$C$100,0)+1,0)))="",INDIRECT(CONCATENATE("'2018-11'!S",TEXT(MATCH($C50,'2018-11'!$C$2:$C$100,0)+1,0)))="",AND(INDIRECT(CONCATENATE("'2018-12'!S",TEXT(MATCH($C50,'2018-12'!$C$2:$C$100,0)+1,0)))="",INDIRECT(CONCATENATE("'2018-11'!S",TEXT(MATCH($C50,'2018-11'!$C$2:$C$100,0)+1,0)))="")),"Н/Д",INDIRECT(CONCATENATE("'2018-12'!S",TEXT(MATCH($C50,'2018-12'!$C$2:$C$100,0)+1,0)))-INDIRECT(CONCATENATE("'2018-11'!S",TEXT(MATCH($C50,'2018-11'!$C$2:$C$100,0)+1,0))))</f>
        <v>15750</v>
      </c>
      <c r="T50" s="17">
        <f ca="1">IF(OR(INDIRECT(CONCATENATE("'2018-12'!T",TEXT(MATCH($C50,'2018-12'!$C$2:$C$100,0)+1,0)))="",INDIRECT(CONCATENATE("'2018-11'!T",TEXT(MATCH($C50,'2018-11'!$C$2:$C$100,0)+1,0)))="",AND(INDIRECT(CONCATENATE("'2018-12'!T",TEXT(MATCH($C50,'2018-12'!$C$2:$C$100,0)+1,0)))="",INDIRECT(CONCATENATE("'2018-11'!T",TEXT(MATCH($C50,'2018-11'!$C$2:$C$100,0)+1,0)))="")),"Н/Д",INDIRECT(CONCATENATE("'2018-12'!T",TEXT(MATCH($C50,'2018-12'!$C$2:$C$100,0)+1,0)))-INDIRECT(CONCATENATE("'2018-11'!T",TEXT(MATCH($C50,'2018-11'!$C$2:$C$100,0)+1,0))))</f>
        <v>150726038.94000006</v>
      </c>
      <c r="U50" s="17">
        <f ca="1">IF(OR(INDIRECT(CONCATENATE("'2018-12'!U",TEXT(MATCH($C50,'2018-12'!$C$2:$C$100,0)+1,0)))="",INDIRECT(CONCATENATE("'2018-11'!U",TEXT(MATCH($C50,'2018-11'!$C$2:$C$100,0)+1,0)))="",AND(INDIRECT(CONCATENATE("'2018-12'!U",TEXT(MATCH($C50,'2018-12'!$C$2:$C$100,0)+1,0)))="",INDIRECT(CONCATENATE("'2018-11'!U",TEXT(MATCH($C50,'2018-11'!$C$2:$C$100,0)+1,0)))="")),"Н/Д",INDIRECT(CONCATENATE("'2018-12'!U",TEXT(MATCH($C50,'2018-12'!$C$2:$C$100,0)+1,0)))-INDIRECT(CONCATENATE("'2018-11'!U",TEXT(MATCH($C50,'2018-11'!$C$2:$C$100,0)+1,0))))</f>
        <v>-20164519.839999974</v>
      </c>
      <c r="V50" s="17">
        <f ca="1">IF(OR(INDIRECT(CONCATENATE("'2018-12'!V",TEXT(MATCH($C50,'2018-12'!$C$2:$C$100,0)+1,0)))="",INDIRECT(CONCATENATE("'2018-11'!V",TEXT(MATCH($C50,'2018-11'!$C$2:$C$100,0)+1,0)))="",AND(INDIRECT(CONCATENATE("'2018-12'!V",TEXT(MATCH($C50,'2018-12'!$C$2:$C$100,0)+1,0)))="",INDIRECT(CONCATENATE("'2018-11'!V",TEXT(MATCH($C50,'2018-11'!$C$2:$C$100,0)+1,0)))="")),"Н/Д",INDIRECT(CONCATENATE("'2018-12'!V",TEXT(MATCH($C50,'2018-12'!$C$2:$C$100,0)+1,0)))-INDIRECT(CONCATENATE("'2018-11'!V",TEXT(MATCH($C50,'2018-11'!$C$2:$C$100,0)+1,0))))</f>
        <v>1923186970.5699997</v>
      </c>
      <c r="W50" s="17">
        <f ca="1">IF(OR(INDIRECT(CONCATENATE("'2018-12'!W",TEXT(MATCH($C50,'2018-12'!$C$2:$C$100,0)+1,0)))="",INDIRECT(CONCATENATE("'2018-11'!W",TEXT(MATCH($C50,'2018-11'!$C$2:$C$100,0)+1,0)))="",AND(INDIRECT(CONCATENATE("'2018-12'!W",TEXT(MATCH($C50,'2018-12'!$C$2:$C$100,0)+1,0)))="",INDIRECT(CONCATENATE("'2018-11'!W",TEXT(MATCH($C50,'2018-11'!$C$2:$C$100,0)+1,0)))="")),"Н/Д",INDIRECT(CONCATENATE("'2018-12'!W",TEXT(MATCH($C50,'2018-12'!$C$2:$C$100,0)+1,0)))-INDIRECT(CONCATENATE("'2018-11'!W",TEXT(MATCH($C50,'2018-11'!$C$2:$C$100,0)+1,0))))</f>
        <v>38833527095.640015</v>
      </c>
    </row>
    <row r="51" spans="1:23" x14ac:dyDescent="0.25">
      <c r="A51" s="2" t="s">
        <v>69</v>
      </c>
      <c r="B51" s="2" t="s">
        <v>75</v>
      </c>
      <c r="C51" s="15">
        <v>52000000</v>
      </c>
      <c r="D51" s="2" t="s">
        <v>215</v>
      </c>
      <c r="E51" s="17">
        <f ca="1">IF(OR(INDIRECT(CONCATENATE("'2018-12'!E",TEXT(MATCH($C51,'2018-12'!$C$2:$C$100,0)+1,0)))="",INDIRECT(CONCATENATE("'2018-11'!E",TEXT(MATCH($C51,'2018-11'!$C$2:$C$100,0)+1,0)))="",AND(INDIRECT(CONCATENATE("'2018-12'!E",TEXT(MATCH($C51,'2018-12'!$C$2:$C$100,0)+1,0)))="",INDIRECT(CONCATENATE("'2018-11'!E",TEXT(MATCH($C51,'2018-11'!$C$2:$C$100,0)+1,0)))="")),"Н/Д",INDIRECT(CONCATENATE("'2018-12'!E",TEXT(MATCH($C51,'2018-12'!$C$2:$C$100,0)+1,0)))-INDIRECT(CONCATENATE("'2018-11'!E",TEXT(MATCH($C51,'2018-11'!$C$2:$C$100,0)+1,0))))</f>
        <v>8430469649.0500031</v>
      </c>
      <c r="F51" s="17">
        <f ca="1">IF(OR(INDIRECT(CONCATENATE("'2018-12'!F",TEXT(MATCH($C51,'2018-12'!$C$2:$C$100,0)+1,0)))="",INDIRECT(CONCATENATE("'2018-11'!F",TEXT(MATCH($C51,'2018-11'!$C$2:$C$100,0)+1,0)))="",AND(INDIRECT(CONCATENATE("'2018-12'!F",TEXT(MATCH($C51,'2018-12'!$C$2:$C$100,0)+1,0)))="",INDIRECT(CONCATENATE("'2018-11'!F",TEXT(MATCH($C51,'2018-11'!$C$2:$C$100,0)+1,0)))="")),"Н/Д",INDIRECT(CONCATENATE("'2018-12'!F",TEXT(MATCH($C51,'2018-12'!$C$2:$C$100,0)+1,0)))-INDIRECT(CONCATENATE("'2018-11'!F",TEXT(MATCH($C51,'2018-11'!$C$2:$C$100,0)+1,0))))</f>
        <v>6149684576.5300064</v>
      </c>
      <c r="G51" s="17">
        <f ca="1">IF(OR(INDIRECT(CONCATENATE("'2018-12'!G",TEXT(MATCH($C51,'2018-12'!$C$2:$C$100,0)+1,0)))="",INDIRECT(CONCATENATE("'2018-11'!G",TEXT(MATCH($C51,'2018-11'!$C$2:$C$100,0)+1,0)))="",AND(INDIRECT(CONCATENATE("'2018-12'!G",TEXT(MATCH($C51,'2018-12'!$C$2:$C$100,0)+1,0)))="",INDIRECT(CONCATENATE("'2018-11'!G",TEXT(MATCH($C51,'2018-11'!$C$2:$C$100,0)+1,0)))="")),"Н/Д",INDIRECT(CONCATENATE("'2018-12'!G",TEXT(MATCH($C51,'2018-12'!$C$2:$C$100,0)+1,0)))-INDIRECT(CONCATENATE("'2018-11'!G",TEXT(MATCH($C51,'2018-11'!$C$2:$C$100,0)+1,0))))</f>
        <v>992406550.96000099</v>
      </c>
      <c r="H51" s="17">
        <f ca="1">IF(OR(INDIRECT(CONCATENATE("'2018-12'!H",TEXT(MATCH($C51,'2018-12'!$C$2:$C$100,0)+1,0)))="",INDIRECT(CONCATENATE("'2018-11'!H",TEXT(MATCH($C51,'2018-11'!$C$2:$C$100,0)+1,0)))="",AND(INDIRECT(CONCATENATE("'2018-12'!H",TEXT(MATCH($C51,'2018-12'!$C$2:$C$100,0)+1,0)))="",INDIRECT(CONCATENATE("'2018-11'!H",TEXT(MATCH($C51,'2018-11'!$C$2:$C$100,0)+1,0)))="")),"Н/Д",INDIRECT(CONCATENATE("'2018-12'!H",TEXT(MATCH($C51,'2018-12'!$C$2:$C$100,0)+1,0)))-INDIRECT(CONCATENATE("'2018-11'!H",TEXT(MATCH($C51,'2018-11'!$C$2:$C$100,0)+1,0))))</f>
        <v>2442363899.9899979</v>
      </c>
      <c r="I51" s="17">
        <f ca="1">IF(OR(INDIRECT(CONCATENATE("'2018-12'!I",TEXT(MATCH($C51,'2018-12'!$C$2:$C$100,0)+1,0)))="",INDIRECT(CONCATENATE("'2018-11'!I",TEXT(MATCH($C51,'2018-11'!$C$2:$C$100,0)+1,0)))="",AND(INDIRECT(CONCATENATE("'2018-12'!I",TEXT(MATCH($C51,'2018-12'!$C$2:$C$100,0)+1,0)))="",INDIRECT(CONCATENATE("'2018-11'!I",TEXT(MATCH($C51,'2018-11'!$C$2:$C$100,0)+1,0)))="")),"Н/Д",INDIRECT(CONCATENATE("'2018-12'!I",TEXT(MATCH($C51,'2018-12'!$C$2:$C$100,0)+1,0)))-INDIRECT(CONCATENATE("'2018-11'!I",TEXT(MATCH($C51,'2018-11'!$C$2:$C$100,0)+1,0))))</f>
        <v>1494780617.3699989</v>
      </c>
      <c r="J51" s="17" t="str">
        <f ca="1">IF(OR(INDIRECT(CONCATENATE("'2018-12'!J",TEXT(MATCH($C51,'2018-12'!$C$2:$C$100,0)+1,0)))="",INDIRECT(CONCATENATE("'2018-11'!J",TEXT(MATCH($C51,'2018-11'!$C$2:$C$100,0)+1,0)))="",AND(INDIRECT(CONCATENATE("'2018-12'!J",TEXT(MATCH($C51,'2018-12'!$C$2:$C$100,0)+1,0)))="",INDIRECT(CONCATENATE("'2018-11'!J",TEXT(MATCH($C51,'2018-11'!$C$2:$C$100,0)+1,0)))="")),"Н/Д",INDIRECT(CONCATENATE("'2018-12'!J",TEXT(MATCH($C51,'2018-12'!$C$2:$C$100,0)+1,0)))-INDIRECT(CONCATENATE("'2018-11'!J",TEXT(MATCH($C51,'2018-11'!$C$2:$C$100,0)+1,0))))</f>
        <v>Н/Д</v>
      </c>
      <c r="K51" s="17">
        <f ca="1">IF(OR(INDIRECT(CONCATENATE("'2018-12'!K",TEXT(MATCH($C51,'2018-12'!$C$2:$C$100,0)+1,0)))="",INDIRECT(CONCATENATE("'2018-11'!K",TEXT(MATCH($C51,'2018-11'!$C$2:$C$100,0)+1,0)))="",AND(INDIRECT(CONCATENATE("'2018-12'!K",TEXT(MATCH($C51,'2018-12'!$C$2:$C$100,0)+1,0)))="",INDIRECT(CONCATENATE("'2018-11'!K",TEXT(MATCH($C51,'2018-11'!$C$2:$C$100,0)+1,0)))="")),"Н/Д",INDIRECT(CONCATENATE("'2018-12'!K",TEXT(MATCH($C51,'2018-12'!$C$2:$C$100,0)+1,0)))-INDIRECT(CONCATENATE("'2018-11'!K",TEXT(MATCH($C51,'2018-11'!$C$2:$C$100,0)+1,0))))</f>
        <v>119289434.96000004</v>
      </c>
      <c r="L51" s="17">
        <f ca="1">IF(OR(INDIRECT(CONCATENATE("'2018-12'!L",TEXT(MATCH($C51,'2018-12'!$C$2:$C$100,0)+1,0)))="",INDIRECT(CONCATENATE("'2018-11'!L",TEXT(MATCH($C51,'2018-11'!$C$2:$C$100,0)+1,0)))="",AND(INDIRECT(CONCATENATE("'2018-12'!L",TEXT(MATCH($C51,'2018-12'!$C$2:$C$100,0)+1,0)))="",INDIRECT(CONCATENATE("'2018-11'!L",TEXT(MATCH($C51,'2018-11'!$C$2:$C$100,0)+1,0)))="")),"Н/Д",INDIRECT(CONCATENATE("'2018-12'!L",TEXT(MATCH($C51,'2018-12'!$C$2:$C$100,0)+1,0)))-INDIRECT(CONCATENATE("'2018-11'!L",TEXT(MATCH($C51,'2018-11'!$C$2:$C$100,0)+1,0))))</f>
        <v>794505395.2300005</v>
      </c>
      <c r="M51" s="17">
        <f ca="1">IF(OR(INDIRECT(CONCATENATE("'2018-12'!M",TEXT(MATCH($C51,'2018-12'!$C$2:$C$100,0)+1,0)))="",INDIRECT(CONCATENATE("'2018-11'!M",TEXT(MATCH($C51,'2018-11'!$C$2:$C$100,0)+1,0)))="",AND(INDIRECT(CONCATENATE("'2018-12'!M",TEXT(MATCH($C51,'2018-12'!$C$2:$C$100,0)+1,0)))="",INDIRECT(CONCATENATE("'2018-11'!M",TEXT(MATCH($C51,'2018-11'!$C$2:$C$100,0)+1,0)))="")),"Н/Д",INDIRECT(CONCATENATE("'2018-12'!M",TEXT(MATCH($C51,'2018-12'!$C$2:$C$100,0)+1,0)))-INDIRECT(CONCATENATE("'2018-11'!M",TEXT(MATCH($C51,'2018-11'!$C$2:$C$100,0)+1,0))))</f>
        <v>1247413.04</v>
      </c>
      <c r="N51" s="17">
        <f ca="1">IF(OR(INDIRECT(CONCATENATE("'2018-12'!N",TEXT(MATCH($C51,'2018-12'!$C$2:$C$100,0)+1,0)))="",INDIRECT(CONCATENATE("'2018-11'!N",TEXT(MATCH($C51,'2018-11'!$C$2:$C$100,0)+1,0)))="",AND(INDIRECT(CONCATENATE("'2018-12'!N",TEXT(MATCH($C51,'2018-12'!$C$2:$C$100,0)+1,0)))="",INDIRECT(CONCATENATE("'2018-11'!N",TEXT(MATCH($C51,'2018-11'!$C$2:$C$100,0)+1,0)))="")),"Н/Д",INDIRECT(CONCATENATE("'2018-12'!N",TEXT(MATCH($C51,'2018-12'!$C$2:$C$100,0)+1,0)))-INDIRECT(CONCATENATE("'2018-11'!NE",TEXT(MATCH($C51,'2018-11'!$C$2:$C$100,0)+1,0))))</f>
        <v>490450950.33999997</v>
      </c>
      <c r="O51" s="17">
        <f ca="1">IF(OR(INDIRECT(CONCATENATE("'2018-12'!O",TEXT(MATCH($C51,'2018-12'!$C$2:$C$100,0)+1,0)))="",INDIRECT(CONCATENATE("'2018-11'!O",TEXT(MATCH($C51,'2018-11'!$C$2:$C$100,0)+1,0)))="",AND(INDIRECT(CONCATENATE("'2018-12'!O",TEXT(MATCH($C51,'2018-12'!$C$2:$C$100,0)+1,0)))="",INDIRECT(CONCATENATE("'2018-11'!O",TEXT(MATCH($C51,'2018-11'!$C$2:$C$100,0)+1,0)))="")),"Н/Д",INDIRECT(CONCATENATE("'2018-12'!O",TEXT(MATCH($C51,'2018-12'!$C$2:$C$100,0)+1,0)))-INDIRECT(CONCATENATE("'2018-11'!O",TEXT(MATCH($C51,'2018-11'!$C$2:$C$100,0)+1,0))))</f>
        <v>64829.660000000149</v>
      </c>
      <c r="P51" s="17">
        <f ca="1">IF(OR(INDIRECT(CONCATENATE("'2018-12'!P",TEXT(MATCH($C51,'2018-12'!$C$2:$C$100,0)+1,0)))="",INDIRECT(CONCATENATE("'2018-11'!P",TEXT(MATCH($C51,'2018-11'!$C$2:$C$100,0)+1,0)))="",AND(INDIRECT(CONCATENATE("'2018-12'!P",TEXT(MATCH($C51,'2018-12'!$C$2:$C$100,0)+1,0)))="",INDIRECT(CONCATENATE("'2018-11'!P",TEXT(MATCH($C51,'2018-11'!$C$2:$C$100,0)+1,0)))="")),"Н/Д",INDIRECT(CONCATENATE("'2018-12'!P",TEXT(MATCH($C51,'2018-12'!$C$2:$C$100,0)+1,0)))-INDIRECT(CONCATENATE("'2018-11'!P",TEXT(MATCH($C51,'2018-11'!$C$2:$C$100,0)+1,0))))</f>
        <v>96926164.789999962</v>
      </c>
      <c r="Q51" s="17">
        <f ca="1">IF(OR(INDIRECT(CONCATENATE("'2018-12'!Q",TEXT(MATCH($C51,'2018-12'!$C$2:$C$100,0)+1,0)))="",INDIRECT(CONCATENATE("'2018-11'!Q",TEXT(MATCH($C51,'2018-11'!$C$2:$C$100,0)+1,0)))="",AND(INDIRECT(CONCATENATE("'2018-12'!Q",TEXT(MATCH($C51,'2018-12'!$C$2:$C$100,0)+1,0)))="",INDIRECT(CONCATENATE("'2018-11'!Q",TEXT(MATCH($C51,'2018-11'!$C$2:$C$100,0)+1,0)))="")),"Н/Д",INDIRECT(CONCATENATE("'2018-12'!Q",TEXT(MATCH($C51,'2018-12'!$C$2:$C$100,0)+1,0)))-INDIRECT(CONCATENATE("'2018-11'!Q",TEXT(MATCH($C51,'2018-11'!$C$2:$C$100,0)+1,0))))</f>
        <v>5874547.4499999881</v>
      </c>
      <c r="R51" s="17">
        <f ca="1">IF(OR(INDIRECT(CONCATENATE("'2018-12'!R",TEXT(MATCH($C51,'2018-12'!$C$2:$C$100,0)+1,0)))="",INDIRECT(CONCATENATE("'2018-11'!R",TEXT(MATCH($C51,'2018-11'!$C$2:$C$100,0)+1,0)))="",AND(INDIRECT(CONCATENATE("'2018-12'!R",TEXT(MATCH($C51,'2018-12'!$C$2:$C$100,0)+1,0)))="",INDIRECT(CONCATENATE("'2018-11'!R",TEXT(MATCH($C51,'2018-11'!$C$2:$C$100,0)+1,0)))="")),"Н/Д",INDIRECT(CONCATENATE("'2018-12'!R",TEXT(MATCH($C51,'2018-12'!$C$2:$C$100,0)+1,0)))-INDIRECT(CONCATENATE("'2018-11'!R",TEXT(MATCH($C51,'2018-11'!$C$2:$C$100,0)+1,0))))</f>
        <v>16898131.310000002</v>
      </c>
      <c r="S51" s="17">
        <f ca="1">IF(OR(INDIRECT(CONCATENATE("'2018-12'!S",TEXT(MATCH($C51,'2018-12'!$C$2:$C$100,0)+1,0)))="",INDIRECT(CONCATENATE("'2018-11'!S",TEXT(MATCH($C51,'2018-11'!$C$2:$C$100,0)+1,0)))="",AND(INDIRECT(CONCATENATE("'2018-12'!S",TEXT(MATCH($C51,'2018-12'!$C$2:$C$100,0)+1,0)))="",INDIRECT(CONCATENATE("'2018-11'!S",TEXT(MATCH($C51,'2018-11'!$C$2:$C$100,0)+1,0)))="")),"Н/Д",INDIRECT(CONCATENATE("'2018-12'!S",TEXT(MATCH($C51,'2018-12'!$C$2:$C$100,0)+1,0)))-INDIRECT(CONCATENATE("'2018-11'!S",TEXT(MATCH($C51,'2018-11'!$C$2:$C$100,0)+1,0))))</f>
        <v>409785.71000000089</v>
      </c>
      <c r="T51" s="17">
        <f ca="1">IF(OR(INDIRECT(CONCATENATE("'2018-12'!T",TEXT(MATCH($C51,'2018-12'!$C$2:$C$100,0)+1,0)))="",INDIRECT(CONCATENATE("'2018-11'!T",TEXT(MATCH($C51,'2018-11'!$C$2:$C$100,0)+1,0)))="",AND(INDIRECT(CONCATENATE("'2018-12'!T",TEXT(MATCH($C51,'2018-12'!$C$2:$C$100,0)+1,0)))="",INDIRECT(CONCATENATE("'2018-11'!T",TEXT(MATCH($C51,'2018-11'!$C$2:$C$100,0)+1,0)))="")),"Н/Д",INDIRECT(CONCATENATE("'2018-12'!T",TEXT(MATCH($C51,'2018-12'!$C$2:$C$100,0)+1,0)))-INDIRECT(CONCATENATE("'2018-11'!T",TEXT(MATCH($C51,'2018-11'!$C$2:$C$100,0)+1,0))))</f>
        <v>95684907.399999976</v>
      </c>
      <c r="U51" s="17">
        <f ca="1">IF(OR(INDIRECT(CONCATENATE("'2018-12'!U",TEXT(MATCH($C51,'2018-12'!$C$2:$C$100,0)+1,0)))="",INDIRECT(CONCATENATE("'2018-11'!U",TEXT(MATCH($C51,'2018-11'!$C$2:$C$100,0)+1,0)))="",AND(INDIRECT(CONCATENATE("'2018-12'!U",TEXT(MATCH($C51,'2018-12'!$C$2:$C$100,0)+1,0)))="",INDIRECT(CONCATENATE("'2018-11'!U",TEXT(MATCH($C51,'2018-11'!$C$2:$C$100,0)+1,0)))="")),"Н/Д",INDIRECT(CONCATENATE("'2018-12'!U",TEXT(MATCH($C51,'2018-12'!$C$2:$C$100,0)+1,0)))-INDIRECT(CONCATENATE("'2018-11'!U",TEXT(MATCH($C51,'2018-11'!$C$2:$C$100,0)+1,0))))</f>
        <v>28244187.599999994</v>
      </c>
      <c r="V51" s="17">
        <f ca="1">IF(OR(INDIRECT(CONCATENATE("'2018-12'!V",TEXT(MATCH($C51,'2018-12'!$C$2:$C$100,0)+1,0)))="",INDIRECT(CONCATENATE("'2018-11'!V",TEXT(MATCH($C51,'2018-11'!$C$2:$C$100,0)+1,0)))="",AND(INDIRECT(CONCATENATE("'2018-12'!V",TEXT(MATCH($C51,'2018-12'!$C$2:$C$100,0)+1,0)))="",INDIRECT(CONCATENATE("'2018-11'!V",TEXT(MATCH($C51,'2018-11'!$C$2:$C$100,0)+1,0)))="")),"Н/Д",INDIRECT(CONCATENATE("'2018-12'!V",TEXT(MATCH($C51,'2018-12'!$C$2:$C$100,0)+1,0)))-INDIRECT(CONCATENATE("'2018-11'!V",TEXT(MATCH($C51,'2018-11'!$C$2:$C$100,0)+1,0))))</f>
        <v>2280785072.5200005</v>
      </c>
      <c r="W51" s="17">
        <f ca="1">IF(OR(INDIRECT(CONCATENATE("'2018-12'!W",TEXT(MATCH($C51,'2018-12'!$C$2:$C$100,0)+1,0)))="",INDIRECT(CONCATENATE("'2018-11'!W",TEXT(MATCH($C51,'2018-11'!$C$2:$C$100,0)+1,0)))="",AND(INDIRECT(CONCATENATE("'2018-12'!W",TEXT(MATCH($C51,'2018-12'!$C$2:$C$100,0)+1,0)))="",INDIRECT(CONCATENATE("'2018-11'!W",TEXT(MATCH($C51,'2018-11'!$C$2:$C$100,0)+1,0)))="")),"Н/Д",INDIRECT(CONCATENATE("'2018-12'!W",TEXT(MATCH($C51,'2018-12'!$C$2:$C$100,0)+1,0)))-INDIRECT(CONCATENATE("'2018-11'!W",TEXT(MATCH($C51,'2018-11'!$C$2:$C$100,0)+1,0))))</f>
        <v>22998934316.98999</v>
      </c>
    </row>
    <row r="52" spans="1:23" x14ac:dyDescent="0.25">
      <c r="A52" s="2" t="s">
        <v>69</v>
      </c>
      <c r="B52" s="2" t="s">
        <v>76</v>
      </c>
      <c r="C52" s="15">
        <v>84000000</v>
      </c>
      <c r="D52" s="2" t="s">
        <v>215</v>
      </c>
      <c r="E52" s="17">
        <f ca="1">IF(OR(INDIRECT(CONCATENATE("'2018-12'!E",TEXT(MATCH($C52,'2018-12'!$C$2:$C$100,0)+1,0)))="",INDIRECT(CONCATENATE("'2018-11'!E",TEXT(MATCH($C52,'2018-11'!$C$2:$C$100,0)+1,0)))="",AND(INDIRECT(CONCATENATE("'2018-12'!E",TEXT(MATCH($C52,'2018-12'!$C$2:$C$100,0)+1,0)))="",INDIRECT(CONCATENATE("'2018-11'!E",TEXT(MATCH($C52,'2018-11'!$C$2:$C$100,0)+1,0)))="")),"Н/Д",INDIRECT(CONCATENATE("'2018-12'!E",TEXT(MATCH($C52,'2018-12'!$C$2:$C$100,0)+1,0)))-INDIRECT(CONCATENATE("'2018-11'!E",TEXT(MATCH($C52,'2018-11'!$C$2:$C$100,0)+1,0))))</f>
        <v>1468083709.25</v>
      </c>
      <c r="F52" s="17">
        <f ca="1">IF(OR(INDIRECT(CONCATENATE("'2018-12'!F",TEXT(MATCH($C52,'2018-12'!$C$2:$C$100,0)+1,0)))="",INDIRECT(CONCATENATE("'2018-11'!F",TEXT(MATCH($C52,'2018-11'!$C$2:$C$100,0)+1,0)))="",AND(INDIRECT(CONCATENATE("'2018-12'!F",TEXT(MATCH($C52,'2018-12'!$C$2:$C$100,0)+1,0)))="",INDIRECT(CONCATENATE("'2018-11'!F",TEXT(MATCH($C52,'2018-11'!$C$2:$C$100,0)+1,0)))="")),"Н/Д",INDIRECT(CONCATENATE("'2018-12'!F",TEXT(MATCH($C52,'2018-12'!$C$2:$C$100,0)+1,0)))-INDIRECT(CONCATENATE("'2018-11'!F",TEXT(MATCH($C52,'2018-11'!$C$2:$C$100,0)+1,0))))</f>
        <v>523025592.14000034</v>
      </c>
      <c r="G52" s="17">
        <f ca="1">IF(OR(INDIRECT(CONCATENATE("'2018-12'!G",TEXT(MATCH($C52,'2018-12'!$C$2:$C$100,0)+1,0)))="",INDIRECT(CONCATENATE("'2018-11'!G",TEXT(MATCH($C52,'2018-11'!$C$2:$C$100,0)+1,0)))="",AND(INDIRECT(CONCATENATE("'2018-12'!G",TEXT(MATCH($C52,'2018-12'!$C$2:$C$100,0)+1,0)))="",INDIRECT(CONCATENATE("'2018-11'!G",TEXT(MATCH($C52,'2018-11'!$C$2:$C$100,0)+1,0)))="")),"Н/Д",INDIRECT(CONCATENATE("'2018-12'!G",TEXT(MATCH($C52,'2018-12'!$C$2:$C$100,0)+1,0)))-INDIRECT(CONCATENATE("'2018-11'!G",TEXT(MATCH($C52,'2018-11'!$C$2:$C$100,0)+1,0))))</f>
        <v>63741163.310000062</v>
      </c>
      <c r="H52" s="17">
        <f ca="1">IF(OR(INDIRECT(CONCATENATE("'2018-12'!H",TEXT(MATCH($C52,'2018-12'!$C$2:$C$100,0)+1,0)))="",INDIRECT(CONCATENATE("'2018-11'!H",TEXT(MATCH($C52,'2018-11'!$C$2:$C$100,0)+1,0)))="",AND(INDIRECT(CONCATENATE("'2018-12'!H",TEXT(MATCH($C52,'2018-12'!$C$2:$C$100,0)+1,0)))="",INDIRECT(CONCATENATE("'2018-11'!H",TEXT(MATCH($C52,'2018-11'!$C$2:$C$100,0)+1,0)))="")),"Н/Д",INDIRECT(CONCATENATE("'2018-12'!H",TEXT(MATCH($C52,'2018-12'!$C$2:$C$100,0)+1,0)))-INDIRECT(CONCATENATE("'2018-11'!H",TEXT(MATCH($C52,'2018-11'!$C$2:$C$100,0)+1,0))))</f>
        <v>233255662.18999982</v>
      </c>
      <c r="I52" s="17">
        <f ca="1">IF(OR(INDIRECT(CONCATENATE("'2018-12'!I",TEXT(MATCH($C52,'2018-12'!$C$2:$C$100,0)+1,0)))="",INDIRECT(CONCATENATE("'2018-11'!I",TEXT(MATCH($C52,'2018-11'!$C$2:$C$100,0)+1,0)))="",AND(INDIRECT(CONCATENATE("'2018-12'!I",TEXT(MATCH($C52,'2018-12'!$C$2:$C$100,0)+1,0)))="",INDIRECT(CONCATENATE("'2018-11'!I",TEXT(MATCH($C52,'2018-11'!$C$2:$C$100,0)+1,0)))="")),"Н/Д",INDIRECT(CONCATENATE("'2018-12'!I",TEXT(MATCH($C52,'2018-12'!$C$2:$C$100,0)+1,0)))-INDIRECT(CONCATENATE("'2018-11'!I",TEXT(MATCH($C52,'2018-11'!$C$2:$C$100,0)+1,0))))</f>
        <v>69850151.24000001</v>
      </c>
      <c r="J52" s="17" t="str">
        <f ca="1">IF(OR(INDIRECT(CONCATENATE("'2018-12'!J",TEXT(MATCH($C52,'2018-12'!$C$2:$C$100,0)+1,0)))="",INDIRECT(CONCATENATE("'2018-11'!J",TEXT(MATCH($C52,'2018-11'!$C$2:$C$100,0)+1,0)))="",AND(INDIRECT(CONCATENATE("'2018-12'!J",TEXT(MATCH($C52,'2018-12'!$C$2:$C$100,0)+1,0)))="",INDIRECT(CONCATENATE("'2018-11'!J",TEXT(MATCH($C52,'2018-11'!$C$2:$C$100,0)+1,0)))="")),"Н/Д",INDIRECT(CONCATENATE("'2018-12'!J",TEXT(MATCH($C52,'2018-12'!$C$2:$C$100,0)+1,0)))-INDIRECT(CONCATENATE("'2018-11'!J",TEXT(MATCH($C52,'2018-11'!$C$2:$C$100,0)+1,0))))</f>
        <v>Н/Д</v>
      </c>
      <c r="K52" s="17">
        <f ca="1">IF(OR(INDIRECT(CONCATENATE("'2018-12'!K",TEXT(MATCH($C52,'2018-12'!$C$2:$C$100,0)+1,0)))="",INDIRECT(CONCATENATE("'2018-11'!K",TEXT(MATCH($C52,'2018-11'!$C$2:$C$100,0)+1,0)))="",AND(INDIRECT(CONCATENATE("'2018-12'!K",TEXT(MATCH($C52,'2018-12'!$C$2:$C$100,0)+1,0)))="",INDIRECT(CONCATENATE("'2018-11'!K",TEXT(MATCH($C52,'2018-11'!$C$2:$C$100,0)+1,0)))="")),"Н/Д",INDIRECT(CONCATENATE("'2018-12'!K",TEXT(MATCH($C52,'2018-12'!$C$2:$C$100,0)+1,0)))-INDIRECT(CONCATENATE("'2018-11'!K",TEXT(MATCH($C52,'2018-11'!$C$2:$C$100,0)+1,0))))</f>
        <v>15821173.060000002</v>
      </c>
      <c r="L52" s="17">
        <f ca="1">IF(OR(INDIRECT(CONCATENATE("'2018-12'!L",TEXT(MATCH($C52,'2018-12'!$C$2:$C$100,0)+1,0)))="",INDIRECT(CONCATENATE("'2018-11'!L",TEXT(MATCH($C52,'2018-11'!$C$2:$C$100,0)+1,0)))="",AND(INDIRECT(CONCATENATE("'2018-12'!L",TEXT(MATCH($C52,'2018-12'!$C$2:$C$100,0)+1,0)))="",INDIRECT(CONCATENATE("'2018-11'!L",TEXT(MATCH($C52,'2018-11'!$C$2:$C$100,0)+1,0)))="")),"Н/Д",INDIRECT(CONCATENATE("'2018-12'!L",TEXT(MATCH($C52,'2018-12'!$C$2:$C$100,0)+1,0)))-INDIRECT(CONCATENATE("'2018-11'!L",TEXT(MATCH($C52,'2018-11'!$C$2:$C$100,0)+1,0))))</f>
        <v>78901159.619999945</v>
      </c>
      <c r="M52" s="17">
        <f ca="1">IF(OR(INDIRECT(CONCATENATE("'2018-12'!M",TEXT(MATCH($C52,'2018-12'!$C$2:$C$100,0)+1,0)))="",INDIRECT(CONCATENATE("'2018-11'!M",TEXT(MATCH($C52,'2018-11'!$C$2:$C$100,0)+1,0)))="",AND(INDIRECT(CONCATENATE("'2018-12'!M",TEXT(MATCH($C52,'2018-12'!$C$2:$C$100,0)+1,0)))="",INDIRECT(CONCATENATE("'2018-11'!M",TEXT(MATCH($C52,'2018-11'!$C$2:$C$100,0)+1,0)))="")),"Н/Д",INDIRECT(CONCATENATE("'2018-12'!M",TEXT(MATCH($C52,'2018-12'!$C$2:$C$100,0)+1,0)))-INDIRECT(CONCATENATE("'2018-11'!M",TEXT(MATCH($C52,'2018-11'!$C$2:$C$100,0)+1,0))))</f>
        <v>5971404.25</v>
      </c>
      <c r="N52" s="17">
        <f ca="1">IF(OR(INDIRECT(CONCATENATE("'2018-12'!N",TEXT(MATCH($C52,'2018-12'!$C$2:$C$100,0)+1,0)))="",INDIRECT(CONCATENATE("'2018-11'!N",TEXT(MATCH($C52,'2018-11'!$C$2:$C$100,0)+1,0)))="",AND(INDIRECT(CONCATENATE("'2018-12'!N",TEXT(MATCH($C52,'2018-12'!$C$2:$C$100,0)+1,0)))="",INDIRECT(CONCATENATE("'2018-11'!N",TEXT(MATCH($C52,'2018-11'!$C$2:$C$100,0)+1,0)))="")),"Н/Д",INDIRECT(CONCATENATE("'2018-12'!N",TEXT(MATCH($C52,'2018-12'!$C$2:$C$100,0)+1,0)))-INDIRECT(CONCATENATE("'2018-11'!NE",TEXT(MATCH($C52,'2018-11'!$C$2:$C$100,0)+1,0))))</f>
        <v>52773626.810000002</v>
      </c>
      <c r="O52" s="17">
        <f ca="1">IF(OR(INDIRECT(CONCATENATE("'2018-12'!O",TEXT(MATCH($C52,'2018-12'!$C$2:$C$100,0)+1,0)))="",INDIRECT(CONCATENATE("'2018-11'!O",TEXT(MATCH($C52,'2018-11'!$C$2:$C$100,0)+1,0)))="",AND(INDIRECT(CONCATENATE("'2018-12'!O",TEXT(MATCH($C52,'2018-12'!$C$2:$C$100,0)+1,0)))="",INDIRECT(CONCATENATE("'2018-11'!O",TEXT(MATCH($C52,'2018-11'!$C$2:$C$100,0)+1,0)))="")),"Н/Д",INDIRECT(CONCATENATE("'2018-12'!O",TEXT(MATCH($C52,'2018-12'!$C$2:$C$100,0)+1,0)))-INDIRECT(CONCATENATE("'2018-11'!O",TEXT(MATCH($C52,'2018-11'!$C$2:$C$100,0)+1,0))))</f>
        <v>65079.100000000006</v>
      </c>
      <c r="P52" s="17">
        <f ca="1">IF(OR(INDIRECT(CONCATENATE("'2018-12'!P",TEXT(MATCH($C52,'2018-12'!$C$2:$C$100,0)+1,0)))="",INDIRECT(CONCATENATE("'2018-11'!P",TEXT(MATCH($C52,'2018-11'!$C$2:$C$100,0)+1,0)))="",AND(INDIRECT(CONCATENATE("'2018-12'!P",TEXT(MATCH($C52,'2018-12'!$C$2:$C$100,0)+1,0)))="",INDIRECT(CONCATENATE("'2018-11'!P",TEXT(MATCH($C52,'2018-11'!$C$2:$C$100,0)+1,0)))="")),"Н/Д",INDIRECT(CONCATENATE("'2018-12'!P",TEXT(MATCH($C52,'2018-12'!$C$2:$C$100,0)+1,0)))-INDIRECT(CONCATENATE("'2018-11'!P",TEXT(MATCH($C52,'2018-11'!$C$2:$C$100,0)+1,0))))</f>
        <v>10998549.519999996</v>
      </c>
      <c r="Q52" s="17">
        <f ca="1">IF(OR(INDIRECT(CONCATENATE("'2018-12'!Q",TEXT(MATCH($C52,'2018-12'!$C$2:$C$100,0)+1,0)))="",INDIRECT(CONCATENATE("'2018-11'!Q",TEXT(MATCH($C52,'2018-11'!$C$2:$C$100,0)+1,0)))="",AND(INDIRECT(CONCATENATE("'2018-12'!Q",TEXT(MATCH($C52,'2018-12'!$C$2:$C$100,0)+1,0)))="",INDIRECT(CONCATENATE("'2018-11'!Q",TEXT(MATCH($C52,'2018-11'!$C$2:$C$100,0)+1,0)))="")),"Н/Д",INDIRECT(CONCATENATE("'2018-12'!Q",TEXT(MATCH($C52,'2018-12'!$C$2:$C$100,0)+1,0)))-INDIRECT(CONCATENATE("'2018-11'!Q",TEXT(MATCH($C52,'2018-11'!$C$2:$C$100,0)+1,0))))</f>
        <v>2183198.0300000012</v>
      </c>
      <c r="R52" s="17">
        <f ca="1">IF(OR(INDIRECT(CONCATENATE("'2018-12'!R",TEXT(MATCH($C52,'2018-12'!$C$2:$C$100,0)+1,0)))="",INDIRECT(CONCATENATE("'2018-11'!R",TEXT(MATCH($C52,'2018-11'!$C$2:$C$100,0)+1,0)))="",AND(INDIRECT(CONCATENATE("'2018-12'!R",TEXT(MATCH($C52,'2018-12'!$C$2:$C$100,0)+1,0)))="",INDIRECT(CONCATENATE("'2018-11'!R",TEXT(MATCH($C52,'2018-11'!$C$2:$C$100,0)+1,0)))="")),"Н/Д",INDIRECT(CONCATENATE("'2018-12'!R",TEXT(MATCH($C52,'2018-12'!$C$2:$C$100,0)+1,0)))-INDIRECT(CONCATENATE("'2018-11'!R",TEXT(MATCH($C52,'2018-11'!$C$2:$C$100,0)+1,0))))</f>
        <v>10520383.259999998</v>
      </c>
      <c r="S52" s="17">
        <f ca="1">IF(OR(INDIRECT(CONCATENATE("'2018-12'!S",TEXT(MATCH($C52,'2018-12'!$C$2:$C$100,0)+1,0)))="",INDIRECT(CONCATENATE("'2018-11'!S",TEXT(MATCH($C52,'2018-11'!$C$2:$C$100,0)+1,0)))="",AND(INDIRECT(CONCATENATE("'2018-12'!S",TEXT(MATCH($C52,'2018-12'!$C$2:$C$100,0)+1,0)))="",INDIRECT(CONCATENATE("'2018-11'!S",TEXT(MATCH($C52,'2018-11'!$C$2:$C$100,0)+1,0)))="")),"Н/Д",INDIRECT(CONCATENATE("'2018-12'!S",TEXT(MATCH($C52,'2018-12'!$C$2:$C$100,0)+1,0)))-INDIRECT(CONCATENATE("'2018-11'!S",TEXT(MATCH($C52,'2018-11'!$C$2:$C$100,0)+1,0))))</f>
        <v>5000</v>
      </c>
      <c r="T52" s="17">
        <f ca="1">IF(OR(INDIRECT(CONCATENATE("'2018-12'!T",TEXT(MATCH($C52,'2018-12'!$C$2:$C$100,0)+1,0)))="",INDIRECT(CONCATENATE("'2018-11'!T",TEXT(MATCH($C52,'2018-11'!$C$2:$C$100,0)+1,0)))="",AND(INDIRECT(CONCATENATE("'2018-12'!T",TEXT(MATCH($C52,'2018-12'!$C$2:$C$100,0)+1,0)))="",INDIRECT(CONCATENATE("'2018-11'!T",TEXT(MATCH($C52,'2018-11'!$C$2:$C$100,0)+1,0)))="")),"Н/Д",INDIRECT(CONCATENATE("'2018-12'!T",TEXT(MATCH($C52,'2018-12'!$C$2:$C$100,0)+1,0)))-INDIRECT(CONCATENATE("'2018-11'!T",TEXT(MATCH($C52,'2018-11'!$C$2:$C$100,0)+1,0))))</f>
        <v>28968177.169999987</v>
      </c>
      <c r="U52" s="17">
        <f ca="1">IF(OR(INDIRECT(CONCATENATE("'2018-12'!U",TEXT(MATCH($C52,'2018-12'!$C$2:$C$100,0)+1,0)))="",INDIRECT(CONCATENATE("'2018-11'!U",TEXT(MATCH($C52,'2018-11'!$C$2:$C$100,0)+1,0)))="",AND(INDIRECT(CONCATENATE("'2018-12'!U",TEXT(MATCH($C52,'2018-12'!$C$2:$C$100,0)+1,0)))="",INDIRECT(CONCATENATE("'2018-11'!U",TEXT(MATCH($C52,'2018-11'!$C$2:$C$100,0)+1,0)))="")),"Н/Д",INDIRECT(CONCATENATE("'2018-12'!U",TEXT(MATCH($C52,'2018-12'!$C$2:$C$100,0)+1,0)))-INDIRECT(CONCATENATE("'2018-11'!U",TEXT(MATCH($C52,'2018-11'!$C$2:$C$100,0)+1,0))))</f>
        <v>-8366350.2200000007</v>
      </c>
      <c r="V52" s="17">
        <f ca="1">IF(OR(INDIRECT(CONCATENATE("'2018-12'!V",TEXT(MATCH($C52,'2018-12'!$C$2:$C$100,0)+1,0)))="",INDIRECT(CONCATENATE("'2018-11'!V",TEXT(MATCH($C52,'2018-11'!$C$2:$C$100,0)+1,0)))="",AND(INDIRECT(CONCATENATE("'2018-12'!V",TEXT(MATCH($C52,'2018-12'!$C$2:$C$100,0)+1,0)))="",INDIRECT(CONCATENATE("'2018-11'!V",TEXT(MATCH($C52,'2018-11'!$C$2:$C$100,0)+1,0)))="")),"Н/Д",INDIRECT(CONCATENATE("'2018-12'!V",TEXT(MATCH($C52,'2018-12'!$C$2:$C$100,0)+1,0)))-INDIRECT(CONCATENATE("'2018-11'!V",TEXT(MATCH($C52,'2018-11'!$C$2:$C$100,0)+1,0))))</f>
        <v>945058117.11000061</v>
      </c>
      <c r="W52" s="17">
        <f ca="1">IF(OR(INDIRECT(CONCATENATE("'2018-12'!W",TEXT(MATCH($C52,'2018-12'!$C$2:$C$100,0)+1,0)))="",INDIRECT(CONCATENATE("'2018-11'!W",TEXT(MATCH($C52,'2018-11'!$C$2:$C$100,0)+1,0)))="",AND(INDIRECT(CONCATENATE("'2018-12'!W",TEXT(MATCH($C52,'2018-12'!$C$2:$C$100,0)+1,0)))="",INDIRECT(CONCATENATE("'2018-11'!W",TEXT(MATCH($C52,'2018-11'!$C$2:$C$100,0)+1,0)))="")),"Н/Д",INDIRECT(CONCATENATE("'2018-12'!W",TEXT(MATCH($C52,'2018-12'!$C$2:$C$100,0)+1,0)))-INDIRECT(CONCATENATE("'2018-11'!W",TEXT(MATCH($C52,'2018-11'!$C$2:$C$100,0)+1,0))))</f>
        <v>3453367041.0899963</v>
      </c>
    </row>
    <row r="53" spans="1:23" x14ac:dyDescent="0.25">
      <c r="A53" s="2" t="s">
        <v>69</v>
      </c>
      <c r="B53" s="2" t="s">
        <v>77</v>
      </c>
      <c r="C53" s="15">
        <v>93000000</v>
      </c>
      <c r="D53" s="2" t="s">
        <v>215</v>
      </c>
      <c r="E53" s="17">
        <f ca="1">IF(OR(INDIRECT(CONCATENATE("'2018-12'!E",TEXT(MATCH($C53,'2018-12'!$C$2:$C$100,0)+1,0)))="",INDIRECT(CONCATENATE("'2018-11'!E",TEXT(MATCH($C53,'2018-11'!$C$2:$C$100,0)+1,0)))="",AND(INDIRECT(CONCATENATE("'2018-12'!E",TEXT(MATCH($C53,'2018-12'!$C$2:$C$100,0)+1,0)))="",INDIRECT(CONCATENATE("'2018-11'!E",TEXT(MATCH($C53,'2018-11'!$C$2:$C$100,0)+1,0)))="")),"Н/Д",INDIRECT(CONCATENATE("'2018-12'!E",TEXT(MATCH($C53,'2018-12'!$C$2:$C$100,0)+1,0)))-INDIRECT(CONCATENATE("'2018-11'!E",TEXT(MATCH($C53,'2018-11'!$C$2:$C$100,0)+1,0))))</f>
        <v>2333300111.7000008</v>
      </c>
      <c r="F53" s="17">
        <f ca="1">IF(OR(INDIRECT(CONCATENATE("'2018-12'!F",TEXT(MATCH($C53,'2018-12'!$C$2:$C$100,0)+1,0)))="",INDIRECT(CONCATENATE("'2018-11'!F",TEXT(MATCH($C53,'2018-11'!$C$2:$C$100,0)+1,0)))="",AND(INDIRECT(CONCATENATE("'2018-12'!F",TEXT(MATCH($C53,'2018-12'!$C$2:$C$100,0)+1,0)))="",INDIRECT(CONCATENATE("'2018-11'!F",TEXT(MATCH($C53,'2018-11'!$C$2:$C$100,0)+1,0)))="")),"Н/Д",INDIRECT(CONCATENATE("'2018-12'!F",TEXT(MATCH($C53,'2018-12'!$C$2:$C$100,0)+1,0)))-INDIRECT(CONCATENATE("'2018-11'!F",TEXT(MATCH($C53,'2018-11'!$C$2:$C$100,0)+1,0))))</f>
        <v>634107234.40999985</v>
      </c>
      <c r="G53" s="17">
        <f ca="1">IF(OR(INDIRECT(CONCATENATE("'2018-12'!G",TEXT(MATCH($C53,'2018-12'!$C$2:$C$100,0)+1,0)))="",INDIRECT(CONCATENATE("'2018-11'!G",TEXT(MATCH($C53,'2018-11'!$C$2:$C$100,0)+1,0)))="",AND(INDIRECT(CONCATENATE("'2018-12'!G",TEXT(MATCH($C53,'2018-12'!$C$2:$C$100,0)+1,0)))="",INDIRECT(CONCATENATE("'2018-11'!G",TEXT(MATCH($C53,'2018-11'!$C$2:$C$100,0)+1,0)))="")),"Н/Д",INDIRECT(CONCATENATE("'2018-12'!G",TEXT(MATCH($C53,'2018-12'!$C$2:$C$100,0)+1,0)))-INDIRECT(CONCATENATE("'2018-11'!G",TEXT(MATCH($C53,'2018-11'!$C$2:$C$100,0)+1,0))))</f>
        <v>27064637.819999993</v>
      </c>
      <c r="H53" s="17">
        <f ca="1">IF(OR(INDIRECT(CONCATENATE("'2018-12'!H",TEXT(MATCH($C53,'2018-12'!$C$2:$C$100,0)+1,0)))="",INDIRECT(CONCATENATE("'2018-11'!H",TEXT(MATCH($C53,'2018-11'!$C$2:$C$100,0)+1,0)))="",AND(INDIRECT(CONCATENATE("'2018-12'!H",TEXT(MATCH($C53,'2018-12'!$C$2:$C$100,0)+1,0)))="",INDIRECT(CONCATENATE("'2018-11'!H",TEXT(MATCH($C53,'2018-11'!$C$2:$C$100,0)+1,0)))="")),"Н/Д",INDIRECT(CONCATENATE("'2018-12'!H",TEXT(MATCH($C53,'2018-12'!$C$2:$C$100,0)+1,0)))-INDIRECT(CONCATENATE("'2018-11'!H",TEXT(MATCH($C53,'2018-11'!$C$2:$C$100,0)+1,0))))</f>
        <v>393546539.13999987</v>
      </c>
      <c r="I53" s="17">
        <f ca="1">IF(OR(INDIRECT(CONCATENATE("'2018-12'!I",TEXT(MATCH($C53,'2018-12'!$C$2:$C$100,0)+1,0)))="",INDIRECT(CONCATENATE("'2018-11'!I",TEXT(MATCH($C53,'2018-11'!$C$2:$C$100,0)+1,0)))="",AND(INDIRECT(CONCATENATE("'2018-12'!I",TEXT(MATCH($C53,'2018-12'!$C$2:$C$100,0)+1,0)))="",INDIRECT(CONCATENATE("'2018-11'!I",TEXT(MATCH($C53,'2018-11'!$C$2:$C$100,0)+1,0)))="")),"Н/Д",INDIRECT(CONCATENATE("'2018-12'!I",TEXT(MATCH($C53,'2018-12'!$C$2:$C$100,0)+1,0)))-INDIRECT(CONCATENATE("'2018-11'!I",TEXT(MATCH($C53,'2018-11'!$C$2:$C$100,0)+1,0))))</f>
        <v>69083247.909999967</v>
      </c>
      <c r="J53" s="17" t="str">
        <f ca="1">IF(OR(INDIRECT(CONCATENATE("'2018-12'!J",TEXT(MATCH($C53,'2018-12'!$C$2:$C$100,0)+1,0)))="",INDIRECT(CONCATENATE("'2018-11'!J",TEXT(MATCH($C53,'2018-11'!$C$2:$C$100,0)+1,0)))="",AND(INDIRECT(CONCATENATE("'2018-12'!J",TEXT(MATCH($C53,'2018-12'!$C$2:$C$100,0)+1,0)))="",INDIRECT(CONCATENATE("'2018-11'!J",TEXT(MATCH($C53,'2018-11'!$C$2:$C$100,0)+1,0)))="")),"Н/Д",INDIRECT(CONCATENATE("'2018-12'!J",TEXT(MATCH($C53,'2018-12'!$C$2:$C$100,0)+1,0)))-INDIRECT(CONCATENATE("'2018-11'!J",TEXT(MATCH($C53,'2018-11'!$C$2:$C$100,0)+1,0))))</f>
        <v>Н/Д</v>
      </c>
      <c r="K53" s="17">
        <f ca="1">IF(OR(INDIRECT(CONCATENATE("'2018-12'!K",TEXT(MATCH($C53,'2018-12'!$C$2:$C$100,0)+1,0)))="",INDIRECT(CONCATENATE("'2018-11'!K",TEXT(MATCH($C53,'2018-11'!$C$2:$C$100,0)+1,0)))="",AND(INDIRECT(CONCATENATE("'2018-12'!K",TEXT(MATCH($C53,'2018-12'!$C$2:$C$100,0)+1,0)))="",INDIRECT(CONCATENATE("'2018-11'!K",TEXT(MATCH($C53,'2018-11'!$C$2:$C$100,0)+1,0)))="")),"Н/Д",INDIRECT(CONCATENATE("'2018-12'!K",TEXT(MATCH($C53,'2018-12'!$C$2:$C$100,0)+1,0)))-INDIRECT(CONCATENATE("'2018-11'!K",TEXT(MATCH($C53,'2018-11'!$C$2:$C$100,0)+1,0))))</f>
        <v>13744893.829999983</v>
      </c>
      <c r="L53" s="17">
        <f ca="1">IF(OR(INDIRECT(CONCATENATE("'2018-12'!L",TEXT(MATCH($C53,'2018-12'!$C$2:$C$100,0)+1,0)))="",INDIRECT(CONCATENATE("'2018-11'!L",TEXT(MATCH($C53,'2018-11'!$C$2:$C$100,0)+1,0)))="",AND(INDIRECT(CONCATENATE("'2018-12'!L",TEXT(MATCH($C53,'2018-12'!$C$2:$C$100,0)+1,0)))="",INDIRECT(CONCATENATE("'2018-11'!L",TEXT(MATCH($C53,'2018-11'!$C$2:$C$100,0)+1,0)))="")),"Н/Д",INDIRECT(CONCATENATE("'2018-12'!L",TEXT(MATCH($C53,'2018-12'!$C$2:$C$100,0)+1,0)))-INDIRECT(CONCATENATE("'2018-11'!L",TEXT(MATCH($C53,'2018-11'!$C$2:$C$100,0)+1,0))))</f>
        <v>78357981.720000029</v>
      </c>
      <c r="M53" s="17">
        <f ca="1">IF(OR(INDIRECT(CONCATENATE("'2018-12'!M",TEXT(MATCH($C53,'2018-12'!$C$2:$C$100,0)+1,0)))="",INDIRECT(CONCATENATE("'2018-11'!M",TEXT(MATCH($C53,'2018-11'!$C$2:$C$100,0)+1,0)))="",AND(INDIRECT(CONCATENATE("'2018-12'!M",TEXT(MATCH($C53,'2018-12'!$C$2:$C$100,0)+1,0)))="",INDIRECT(CONCATENATE("'2018-11'!M",TEXT(MATCH($C53,'2018-11'!$C$2:$C$100,0)+1,0)))="")),"Н/Д",INDIRECT(CONCATENATE("'2018-12'!M",TEXT(MATCH($C53,'2018-12'!$C$2:$C$100,0)+1,0)))-INDIRECT(CONCATENATE("'2018-11'!M",TEXT(MATCH($C53,'2018-11'!$C$2:$C$100,0)+1,0))))</f>
        <v>17668002.769999996</v>
      </c>
      <c r="N53" s="17">
        <f ca="1">IF(OR(INDIRECT(CONCATENATE("'2018-12'!N",TEXT(MATCH($C53,'2018-12'!$C$2:$C$100,0)+1,0)))="",INDIRECT(CONCATENATE("'2018-11'!N",TEXT(MATCH($C53,'2018-11'!$C$2:$C$100,0)+1,0)))="",AND(INDIRECT(CONCATENATE("'2018-12'!N",TEXT(MATCH($C53,'2018-12'!$C$2:$C$100,0)+1,0)))="",INDIRECT(CONCATENATE("'2018-11'!N",TEXT(MATCH($C53,'2018-11'!$C$2:$C$100,0)+1,0)))="")),"Н/Д",INDIRECT(CONCATENATE("'2018-12'!N",TEXT(MATCH($C53,'2018-12'!$C$2:$C$100,0)+1,0)))-INDIRECT(CONCATENATE("'2018-11'!NE",TEXT(MATCH($C53,'2018-11'!$C$2:$C$100,0)+1,0))))</f>
        <v>75286102.810000002</v>
      </c>
      <c r="O53" s="17">
        <f ca="1">IF(OR(INDIRECT(CONCATENATE("'2018-12'!O",TEXT(MATCH($C53,'2018-12'!$C$2:$C$100,0)+1,0)))="",INDIRECT(CONCATENATE("'2018-11'!O",TEXT(MATCH($C53,'2018-11'!$C$2:$C$100,0)+1,0)))="",AND(INDIRECT(CONCATENATE("'2018-12'!O",TEXT(MATCH($C53,'2018-12'!$C$2:$C$100,0)+1,0)))="",INDIRECT(CONCATENATE("'2018-11'!O",TEXT(MATCH($C53,'2018-11'!$C$2:$C$100,0)+1,0)))="")),"Н/Д",INDIRECT(CONCATENATE("'2018-12'!O",TEXT(MATCH($C53,'2018-12'!$C$2:$C$100,0)+1,0)))-INDIRECT(CONCATENATE("'2018-11'!O",TEXT(MATCH($C53,'2018-11'!$C$2:$C$100,0)+1,0))))</f>
        <v>12000</v>
      </c>
      <c r="P53" s="17">
        <f ca="1">IF(OR(INDIRECT(CONCATENATE("'2018-12'!P",TEXT(MATCH($C53,'2018-12'!$C$2:$C$100,0)+1,0)))="",INDIRECT(CONCATENATE("'2018-11'!P",TEXT(MATCH($C53,'2018-11'!$C$2:$C$100,0)+1,0)))="",AND(INDIRECT(CONCATENATE("'2018-12'!P",TEXT(MATCH($C53,'2018-12'!$C$2:$C$100,0)+1,0)))="",INDIRECT(CONCATENATE("'2018-11'!P",TEXT(MATCH($C53,'2018-11'!$C$2:$C$100,0)+1,0)))="")),"Н/Д",INDIRECT(CONCATENATE("'2018-12'!P",TEXT(MATCH($C53,'2018-12'!$C$2:$C$100,0)+1,0)))-INDIRECT(CONCATENATE("'2018-11'!P",TEXT(MATCH($C53,'2018-11'!$C$2:$C$100,0)+1,0))))</f>
        <v>8831447.7800000012</v>
      </c>
      <c r="Q53" s="17">
        <f ca="1">IF(OR(INDIRECT(CONCATENATE("'2018-12'!Q",TEXT(MATCH($C53,'2018-12'!$C$2:$C$100,0)+1,0)))="",INDIRECT(CONCATENATE("'2018-11'!Q",TEXT(MATCH($C53,'2018-11'!$C$2:$C$100,0)+1,0)))="",AND(INDIRECT(CONCATENATE("'2018-12'!Q",TEXT(MATCH($C53,'2018-12'!$C$2:$C$100,0)+1,0)))="",INDIRECT(CONCATENATE("'2018-11'!Q",TEXT(MATCH($C53,'2018-11'!$C$2:$C$100,0)+1,0)))="")),"Н/Д",INDIRECT(CONCATENATE("'2018-12'!Q",TEXT(MATCH($C53,'2018-12'!$C$2:$C$100,0)+1,0)))-INDIRECT(CONCATENATE("'2018-11'!Q",TEXT(MATCH($C53,'2018-11'!$C$2:$C$100,0)+1,0))))</f>
        <v>1964662.0399999991</v>
      </c>
      <c r="R53" s="17">
        <f ca="1">IF(OR(INDIRECT(CONCATENATE("'2018-12'!R",TEXT(MATCH($C53,'2018-12'!$C$2:$C$100,0)+1,0)))="",INDIRECT(CONCATENATE("'2018-11'!R",TEXT(MATCH($C53,'2018-11'!$C$2:$C$100,0)+1,0)))="",AND(INDIRECT(CONCATENATE("'2018-12'!R",TEXT(MATCH($C53,'2018-12'!$C$2:$C$100,0)+1,0)))="",INDIRECT(CONCATENATE("'2018-11'!R",TEXT(MATCH($C53,'2018-11'!$C$2:$C$100,0)+1,0)))="")),"Н/Д",INDIRECT(CONCATENATE("'2018-12'!R",TEXT(MATCH($C53,'2018-12'!$C$2:$C$100,0)+1,0)))-INDIRECT(CONCATENATE("'2018-11'!R",TEXT(MATCH($C53,'2018-11'!$C$2:$C$100,0)+1,0))))</f>
        <v>2124615.9600000009</v>
      </c>
      <c r="S53" s="17">
        <f ca="1">IF(OR(INDIRECT(CONCATENATE("'2018-12'!S",TEXT(MATCH($C53,'2018-12'!$C$2:$C$100,0)+1,0)))="",INDIRECT(CONCATENATE("'2018-11'!S",TEXT(MATCH($C53,'2018-11'!$C$2:$C$100,0)+1,0)))="",AND(INDIRECT(CONCATENATE("'2018-12'!S",TEXT(MATCH($C53,'2018-12'!$C$2:$C$100,0)+1,0)))="",INDIRECT(CONCATENATE("'2018-11'!S",TEXT(MATCH($C53,'2018-11'!$C$2:$C$100,0)+1,0)))="")),"Н/Д",INDIRECT(CONCATENATE("'2018-12'!S",TEXT(MATCH($C53,'2018-12'!$C$2:$C$100,0)+1,0)))-INDIRECT(CONCATENATE("'2018-11'!S",TEXT(MATCH($C53,'2018-11'!$C$2:$C$100,0)+1,0))))</f>
        <v>34686</v>
      </c>
      <c r="T53" s="17">
        <f ca="1">IF(OR(INDIRECT(CONCATENATE("'2018-12'!T",TEXT(MATCH($C53,'2018-12'!$C$2:$C$100,0)+1,0)))="",INDIRECT(CONCATENATE("'2018-11'!T",TEXT(MATCH($C53,'2018-11'!$C$2:$C$100,0)+1,0)))="",AND(INDIRECT(CONCATENATE("'2018-12'!T",TEXT(MATCH($C53,'2018-12'!$C$2:$C$100,0)+1,0)))="",INDIRECT(CONCATENATE("'2018-11'!T",TEXT(MATCH($C53,'2018-11'!$C$2:$C$100,0)+1,0)))="")),"Н/Д",INDIRECT(CONCATENATE("'2018-12'!T",TEXT(MATCH($C53,'2018-12'!$C$2:$C$100,0)+1,0)))-INDIRECT(CONCATENATE("'2018-11'!T",TEXT(MATCH($C53,'2018-11'!$C$2:$C$100,0)+1,0))))</f>
        <v>11309778.459999993</v>
      </c>
      <c r="U53" s="17">
        <f ca="1">IF(OR(INDIRECT(CONCATENATE("'2018-12'!U",TEXT(MATCH($C53,'2018-12'!$C$2:$C$100,0)+1,0)))="",INDIRECT(CONCATENATE("'2018-11'!U",TEXT(MATCH($C53,'2018-11'!$C$2:$C$100,0)+1,0)))="",AND(INDIRECT(CONCATENATE("'2018-12'!U",TEXT(MATCH($C53,'2018-12'!$C$2:$C$100,0)+1,0)))="",INDIRECT(CONCATENATE("'2018-11'!U",TEXT(MATCH($C53,'2018-11'!$C$2:$C$100,0)+1,0)))="")),"Н/Д",INDIRECT(CONCATENATE("'2018-12'!U",TEXT(MATCH($C53,'2018-12'!$C$2:$C$100,0)+1,0)))-INDIRECT(CONCATENATE("'2018-11'!U",TEXT(MATCH($C53,'2018-11'!$C$2:$C$100,0)+1,0))))</f>
        <v>-55278.009999999776</v>
      </c>
      <c r="V53" s="17">
        <f ca="1">IF(OR(INDIRECT(CONCATENATE("'2018-12'!V",TEXT(MATCH($C53,'2018-12'!$C$2:$C$100,0)+1,0)))="",INDIRECT(CONCATENATE("'2018-11'!V",TEXT(MATCH($C53,'2018-11'!$C$2:$C$100,0)+1,0)))="",AND(INDIRECT(CONCATENATE("'2018-12'!V",TEXT(MATCH($C53,'2018-12'!$C$2:$C$100,0)+1,0)))="",INDIRECT(CONCATENATE("'2018-11'!V",TEXT(MATCH($C53,'2018-11'!$C$2:$C$100,0)+1,0)))="")),"Н/Д",INDIRECT(CONCATENATE("'2018-12'!V",TEXT(MATCH($C53,'2018-12'!$C$2:$C$100,0)+1,0)))-INDIRECT(CONCATENATE("'2018-11'!V",TEXT(MATCH($C53,'2018-11'!$C$2:$C$100,0)+1,0))))</f>
        <v>1699192877.2900009</v>
      </c>
      <c r="W53" s="17">
        <f ca="1">IF(OR(INDIRECT(CONCATENATE("'2018-12'!W",TEXT(MATCH($C53,'2018-12'!$C$2:$C$100,0)+1,0)))="",INDIRECT(CONCATENATE("'2018-11'!W",TEXT(MATCH($C53,'2018-11'!$C$2:$C$100,0)+1,0)))="",AND(INDIRECT(CONCATENATE("'2018-12'!W",TEXT(MATCH($C53,'2018-12'!$C$2:$C$100,0)+1,0)))="",INDIRECT(CONCATENATE("'2018-11'!W",TEXT(MATCH($C53,'2018-11'!$C$2:$C$100,0)+1,0)))="")),"Н/Д",INDIRECT(CONCATENATE("'2018-12'!W",TEXT(MATCH($C53,'2018-12'!$C$2:$C$100,0)+1,0)))-INDIRECT(CONCATENATE("'2018-11'!W",TEXT(MATCH($C53,'2018-11'!$C$2:$C$100,0)+1,0))))</f>
        <v>5297236250.5999985</v>
      </c>
    </row>
    <row r="54" spans="1:23" x14ac:dyDescent="0.25">
      <c r="A54" s="2" t="s">
        <v>69</v>
      </c>
      <c r="B54" s="2" t="s">
        <v>78</v>
      </c>
      <c r="C54" s="15">
        <v>95000000</v>
      </c>
      <c r="D54" s="2" t="s">
        <v>215</v>
      </c>
      <c r="E54" s="17">
        <f ca="1">IF(OR(INDIRECT(CONCATENATE("'2018-12'!E",TEXT(MATCH($C54,'2018-12'!$C$2:$C$100,0)+1,0)))="",INDIRECT(CONCATENATE("'2018-11'!E",TEXT(MATCH($C54,'2018-11'!$C$2:$C$100,0)+1,0)))="",AND(INDIRECT(CONCATENATE("'2018-12'!E",TEXT(MATCH($C54,'2018-12'!$C$2:$C$100,0)+1,0)))="",INDIRECT(CONCATENATE("'2018-11'!E",TEXT(MATCH($C54,'2018-11'!$C$2:$C$100,0)+1,0)))="")),"Н/Д",INDIRECT(CONCATENATE("'2018-12'!E",TEXT(MATCH($C54,'2018-12'!$C$2:$C$100,0)+1,0)))-INDIRECT(CONCATENATE("'2018-11'!E",TEXT(MATCH($C54,'2018-11'!$C$2:$C$100,0)+1,0))))</f>
        <v>3535723180.2599945</v>
      </c>
      <c r="F54" s="17">
        <f ca="1">IF(OR(INDIRECT(CONCATENATE("'2018-12'!F",TEXT(MATCH($C54,'2018-12'!$C$2:$C$100,0)+1,0)))="",INDIRECT(CONCATENATE("'2018-11'!F",TEXT(MATCH($C54,'2018-11'!$C$2:$C$100,0)+1,0)))="",AND(INDIRECT(CONCATENATE("'2018-12'!F",TEXT(MATCH($C54,'2018-12'!$C$2:$C$100,0)+1,0)))="",INDIRECT(CONCATENATE("'2018-11'!F",TEXT(MATCH($C54,'2018-11'!$C$2:$C$100,0)+1,0)))="")),"Н/Д",INDIRECT(CONCATENATE("'2018-12'!F",TEXT(MATCH($C54,'2018-12'!$C$2:$C$100,0)+1,0)))-INDIRECT(CONCATENATE("'2018-11'!F",TEXT(MATCH($C54,'2018-11'!$C$2:$C$100,0)+1,0))))</f>
        <v>2631095611.6200027</v>
      </c>
      <c r="G54" s="17">
        <f ca="1">IF(OR(INDIRECT(CONCATENATE("'2018-12'!G",TEXT(MATCH($C54,'2018-12'!$C$2:$C$100,0)+1,0)))="",INDIRECT(CONCATENATE("'2018-11'!G",TEXT(MATCH($C54,'2018-11'!$C$2:$C$100,0)+1,0)))="",AND(INDIRECT(CONCATENATE("'2018-12'!G",TEXT(MATCH($C54,'2018-12'!$C$2:$C$100,0)+1,0)))="",INDIRECT(CONCATENATE("'2018-11'!G",TEXT(MATCH($C54,'2018-11'!$C$2:$C$100,0)+1,0)))="")),"Н/Д",INDIRECT(CONCATENATE("'2018-12'!G",TEXT(MATCH($C54,'2018-12'!$C$2:$C$100,0)+1,0)))-INDIRECT(CONCATENATE("'2018-11'!G",TEXT(MATCH($C54,'2018-11'!$C$2:$C$100,0)+1,0))))</f>
        <v>569668383.40999985</v>
      </c>
      <c r="H54" s="17">
        <f ca="1">IF(OR(INDIRECT(CONCATENATE("'2018-12'!H",TEXT(MATCH($C54,'2018-12'!$C$2:$C$100,0)+1,0)))="",INDIRECT(CONCATENATE("'2018-11'!H",TEXT(MATCH($C54,'2018-11'!$C$2:$C$100,0)+1,0)))="",AND(INDIRECT(CONCATENATE("'2018-12'!H",TEXT(MATCH($C54,'2018-12'!$C$2:$C$100,0)+1,0)))="",INDIRECT(CONCATENATE("'2018-11'!H",TEXT(MATCH($C54,'2018-11'!$C$2:$C$100,0)+1,0)))="")),"Н/Д",INDIRECT(CONCATENATE("'2018-12'!H",TEXT(MATCH($C54,'2018-12'!$C$2:$C$100,0)+1,0)))-INDIRECT(CONCATENATE("'2018-11'!H",TEXT(MATCH($C54,'2018-11'!$C$2:$C$100,0)+1,0))))</f>
        <v>684722761.61000061</v>
      </c>
      <c r="I54" s="17">
        <f ca="1">IF(OR(INDIRECT(CONCATENATE("'2018-12'!I",TEXT(MATCH($C54,'2018-12'!$C$2:$C$100,0)+1,0)))="",INDIRECT(CONCATENATE("'2018-11'!I",TEXT(MATCH($C54,'2018-11'!$C$2:$C$100,0)+1,0)))="",AND(INDIRECT(CONCATENATE("'2018-12'!I",TEXT(MATCH($C54,'2018-12'!$C$2:$C$100,0)+1,0)))="",INDIRECT(CONCATENATE("'2018-11'!I",TEXT(MATCH($C54,'2018-11'!$C$2:$C$100,0)+1,0)))="")),"Н/Д",INDIRECT(CONCATENATE("'2018-12'!I",TEXT(MATCH($C54,'2018-12'!$C$2:$C$100,0)+1,0)))-INDIRECT(CONCATENATE("'2018-11'!I",TEXT(MATCH($C54,'2018-11'!$C$2:$C$100,0)+1,0))))</f>
        <v>241053883.63999987</v>
      </c>
      <c r="J54" s="17" t="str">
        <f ca="1">IF(OR(INDIRECT(CONCATENATE("'2018-12'!J",TEXT(MATCH($C54,'2018-12'!$C$2:$C$100,0)+1,0)))="",INDIRECT(CONCATENATE("'2018-11'!J",TEXT(MATCH($C54,'2018-11'!$C$2:$C$100,0)+1,0)))="",AND(INDIRECT(CONCATENATE("'2018-12'!J",TEXT(MATCH($C54,'2018-12'!$C$2:$C$100,0)+1,0)))="",INDIRECT(CONCATENATE("'2018-11'!J",TEXT(MATCH($C54,'2018-11'!$C$2:$C$100,0)+1,0)))="")),"Н/Д",INDIRECT(CONCATENATE("'2018-12'!J",TEXT(MATCH($C54,'2018-12'!$C$2:$C$100,0)+1,0)))-INDIRECT(CONCATENATE("'2018-11'!J",TEXT(MATCH($C54,'2018-11'!$C$2:$C$100,0)+1,0))))</f>
        <v>Н/Д</v>
      </c>
      <c r="K54" s="17">
        <f ca="1">IF(OR(INDIRECT(CONCATENATE("'2018-12'!K",TEXT(MATCH($C54,'2018-12'!$C$2:$C$100,0)+1,0)))="",INDIRECT(CONCATENATE("'2018-11'!K",TEXT(MATCH($C54,'2018-11'!$C$2:$C$100,0)+1,0)))="",AND(INDIRECT(CONCATENATE("'2018-12'!K",TEXT(MATCH($C54,'2018-12'!$C$2:$C$100,0)+1,0)))="",INDIRECT(CONCATENATE("'2018-11'!K",TEXT(MATCH($C54,'2018-11'!$C$2:$C$100,0)+1,0)))="")),"Н/Д",INDIRECT(CONCATENATE("'2018-12'!K",TEXT(MATCH($C54,'2018-12'!$C$2:$C$100,0)+1,0)))-INDIRECT(CONCATENATE("'2018-11'!K",TEXT(MATCH($C54,'2018-11'!$C$2:$C$100,0)+1,0))))</f>
        <v>34030181.799999952</v>
      </c>
      <c r="L54" s="17">
        <f ca="1">IF(OR(INDIRECT(CONCATENATE("'2018-12'!L",TEXT(MATCH($C54,'2018-12'!$C$2:$C$100,0)+1,0)))="",INDIRECT(CONCATENATE("'2018-11'!L",TEXT(MATCH($C54,'2018-11'!$C$2:$C$100,0)+1,0)))="",AND(INDIRECT(CONCATENATE("'2018-12'!L",TEXT(MATCH($C54,'2018-12'!$C$2:$C$100,0)+1,0)))="",INDIRECT(CONCATENATE("'2018-11'!L",TEXT(MATCH($C54,'2018-11'!$C$2:$C$100,0)+1,0)))="")),"Н/Д",INDIRECT(CONCATENATE("'2018-12'!L",TEXT(MATCH($C54,'2018-12'!$C$2:$C$100,0)+1,0)))-INDIRECT(CONCATENATE("'2018-11'!L",TEXT(MATCH($C54,'2018-11'!$C$2:$C$100,0)+1,0))))</f>
        <v>839485109.07000017</v>
      </c>
      <c r="M54" s="17">
        <f ca="1">IF(OR(INDIRECT(CONCATENATE("'2018-12'!M",TEXT(MATCH($C54,'2018-12'!$C$2:$C$100,0)+1,0)))="",INDIRECT(CONCATENATE("'2018-11'!M",TEXT(MATCH($C54,'2018-11'!$C$2:$C$100,0)+1,0)))="",AND(INDIRECT(CONCATENATE("'2018-12'!M",TEXT(MATCH($C54,'2018-12'!$C$2:$C$100,0)+1,0)))="",INDIRECT(CONCATENATE("'2018-11'!M",TEXT(MATCH($C54,'2018-11'!$C$2:$C$100,0)+1,0)))="")),"Н/Д",INDIRECT(CONCATENATE("'2018-12'!M",TEXT(MATCH($C54,'2018-12'!$C$2:$C$100,0)+1,0)))-INDIRECT(CONCATENATE("'2018-11'!M",TEXT(MATCH($C54,'2018-11'!$C$2:$C$100,0)+1,0))))</f>
        <v>77576673.5200001</v>
      </c>
      <c r="N54" s="17">
        <f ca="1">IF(OR(INDIRECT(CONCATENATE("'2018-12'!N",TEXT(MATCH($C54,'2018-12'!$C$2:$C$100,0)+1,0)))="",INDIRECT(CONCATENATE("'2018-11'!N",TEXT(MATCH($C54,'2018-11'!$C$2:$C$100,0)+1,0)))="",AND(INDIRECT(CONCATENATE("'2018-12'!N",TEXT(MATCH($C54,'2018-12'!$C$2:$C$100,0)+1,0)))="",INDIRECT(CONCATENATE("'2018-11'!N",TEXT(MATCH($C54,'2018-11'!$C$2:$C$100,0)+1,0)))="")),"Н/Д",INDIRECT(CONCATENATE("'2018-12'!N",TEXT(MATCH($C54,'2018-12'!$C$2:$C$100,0)+1,0)))-INDIRECT(CONCATENATE("'2018-11'!NE",TEXT(MATCH($C54,'2018-11'!$C$2:$C$100,0)+1,0))))</f>
        <v>153760107.28</v>
      </c>
      <c r="O54" s="17">
        <f ca="1">IF(OR(INDIRECT(CONCATENATE("'2018-12'!O",TEXT(MATCH($C54,'2018-12'!$C$2:$C$100,0)+1,0)))="",INDIRECT(CONCATENATE("'2018-11'!O",TEXT(MATCH($C54,'2018-11'!$C$2:$C$100,0)+1,0)))="",AND(INDIRECT(CONCATENATE("'2018-12'!O",TEXT(MATCH($C54,'2018-12'!$C$2:$C$100,0)+1,0)))="",INDIRECT(CONCATENATE("'2018-11'!O",TEXT(MATCH($C54,'2018-11'!$C$2:$C$100,0)+1,0)))="")),"Н/Д",INDIRECT(CONCATENATE("'2018-12'!O",TEXT(MATCH($C54,'2018-12'!$C$2:$C$100,0)+1,0)))-INDIRECT(CONCATENATE("'2018-11'!O",TEXT(MATCH($C54,'2018-11'!$C$2:$C$100,0)+1,0))))</f>
        <v>30952.639999999999</v>
      </c>
      <c r="P54" s="17">
        <f ca="1">IF(OR(INDIRECT(CONCATENATE("'2018-12'!P",TEXT(MATCH($C54,'2018-12'!$C$2:$C$100,0)+1,0)))="",INDIRECT(CONCATENATE("'2018-11'!P",TEXT(MATCH($C54,'2018-11'!$C$2:$C$100,0)+1,0)))="",AND(INDIRECT(CONCATENATE("'2018-12'!P",TEXT(MATCH($C54,'2018-12'!$C$2:$C$100,0)+1,0)))="",INDIRECT(CONCATENATE("'2018-11'!P",TEXT(MATCH($C54,'2018-11'!$C$2:$C$100,0)+1,0)))="")),"Н/Д",INDIRECT(CONCATENATE("'2018-12'!P",TEXT(MATCH($C54,'2018-12'!$C$2:$C$100,0)+1,0)))-INDIRECT(CONCATENATE("'2018-11'!P",TEXT(MATCH($C54,'2018-11'!$C$2:$C$100,0)+1,0))))</f>
        <v>93133230.350000024</v>
      </c>
      <c r="Q54" s="17">
        <f ca="1">IF(OR(INDIRECT(CONCATENATE("'2018-12'!Q",TEXT(MATCH($C54,'2018-12'!$C$2:$C$100,0)+1,0)))="",INDIRECT(CONCATENATE("'2018-11'!Q",TEXT(MATCH($C54,'2018-11'!$C$2:$C$100,0)+1,0)))="",AND(INDIRECT(CONCATENATE("'2018-12'!Q",TEXT(MATCH($C54,'2018-12'!$C$2:$C$100,0)+1,0)))="",INDIRECT(CONCATENATE("'2018-11'!Q",TEXT(MATCH($C54,'2018-11'!$C$2:$C$100,0)+1,0)))="")),"Н/Д",INDIRECT(CONCATENATE("'2018-12'!Q",TEXT(MATCH($C54,'2018-12'!$C$2:$C$100,0)+1,0)))-INDIRECT(CONCATENATE("'2018-11'!Q",TEXT(MATCH($C54,'2018-11'!$C$2:$C$100,0)+1,0))))</f>
        <v>1586961.7300000042</v>
      </c>
      <c r="R54" s="17">
        <f ca="1">IF(OR(INDIRECT(CONCATENATE("'2018-12'!R",TEXT(MATCH($C54,'2018-12'!$C$2:$C$100,0)+1,0)))="",INDIRECT(CONCATENATE("'2018-11'!R",TEXT(MATCH($C54,'2018-11'!$C$2:$C$100,0)+1,0)))="",AND(INDIRECT(CONCATENATE("'2018-12'!R",TEXT(MATCH($C54,'2018-12'!$C$2:$C$100,0)+1,0)))="",INDIRECT(CONCATENATE("'2018-11'!R",TEXT(MATCH($C54,'2018-11'!$C$2:$C$100,0)+1,0)))="")),"Н/Д",INDIRECT(CONCATENATE("'2018-12'!R",TEXT(MATCH($C54,'2018-12'!$C$2:$C$100,0)+1,0)))-INDIRECT(CONCATENATE("'2018-11'!R",TEXT(MATCH($C54,'2018-11'!$C$2:$C$100,0)+1,0))))</f>
        <v>36340901.620000005</v>
      </c>
      <c r="S54" s="17">
        <f ca="1">IF(OR(INDIRECT(CONCATENATE("'2018-12'!S",TEXT(MATCH($C54,'2018-12'!$C$2:$C$100,0)+1,0)))="",INDIRECT(CONCATENATE("'2018-11'!S",TEXT(MATCH($C54,'2018-11'!$C$2:$C$100,0)+1,0)))="",AND(INDIRECT(CONCATENATE("'2018-12'!S",TEXT(MATCH($C54,'2018-12'!$C$2:$C$100,0)+1,0)))="",INDIRECT(CONCATENATE("'2018-11'!S",TEXT(MATCH($C54,'2018-11'!$C$2:$C$100,0)+1,0)))="")),"Н/Д",INDIRECT(CONCATENATE("'2018-12'!S",TEXT(MATCH($C54,'2018-12'!$C$2:$C$100,0)+1,0)))-INDIRECT(CONCATENATE("'2018-11'!S",TEXT(MATCH($C54,'2018-11'!$C$2:$C$100,0)+1,0))))</f>
        <v>21184</v>
      </c>
      <c r="T54" s="17">
        <f ca="1">IF(OR(INDIRECT(CONCATENATE("'2018-12'!T",TEXT(MATCH($C54,'2018-12'!$C$2:$C$100,0)+1,0)))="",INDIRECT(CONCATENATE("'2018-11'!T",TEXT(MATCH($C54,'2018-11'!$C$2:$C$100,0)+1,0)))="",AND(INDIRECT(CONCATENATE("'2018-12'!T",TEXT(MATCH($C54,'2018-12'!$C$2:$C$100,0)+1,0)))="",INDIRECT(CONCATENATE("'2018-11'!T",TEXT(MATCH($C54,'2018-11'!$C$2:$C$100,0)+1,0)))="")),"Н/Д",INDIRECT(CONCATENATE("'2018-12'!T",TEXT(MATCH($C54,'2018-12'!$C$2:$C$100,0)+1,0)))-INDIRECT(CONCATENATE("'2018-11'!T",TEXT(MATCH($C54,'2018-11'!$C$2:$C$100,0)+1,0))))</f>
        <v>19426208.159999996</v>
      </c>
      <c r="U54" s="17">
        <f ca="1">IF(OR(INDIRECT(CONCATENATE("'2018-12'!U",TEXT(MATCH($C54,'2018-12'!$C$2:$C$100,0)+1,0)))="",INDIRECT(CONCATENATE("'2018-11'!U",TEXT(MATCH($C54,'2018-11'!$C$2:$C$100,0)+1,0)))="",AND(INDIRECT(CONCATENATE("'2018-12'!U",TEXT(MATCH($C54,'2018-12'!$C$2:$C$100,0)+1,0)))="",INDIRECT(CONCATENATE("'2018-11'!U",TEXT(MATCH($C54,'2018-11'!$C$2:$C$100,0)+1,0)))="")),"Н/Д",INDIRECT(CONCATENATE("'2018-12'!U",TEXT(MATCH($C54,'2018-12'!$C$2:$C$100,0)+1,0)))-INDIRECT(CONCATENATE("'2018-11'!U",TEXT(MATCH($C54,'2018-11'!$C$2:$C$100,0)+1,0))))</f>
        <v>-1149037.0099999998</v>
      </c>
      <c r="V54" s="17">
        <f ca="1">IF(OR(INDIRECT(CONCATENATE("'2018-12'!V",TEXT(MATCH($C54,'2018-12'!$C$2:$C$100,0)+1,0)))="",INDIRECT(CONCATENATE("'2018-11'!V",TEXT(MATCH($C54,'2018-11'!$C$2:$C$100,0)+1,0)))="",AND(INDIRECT(CONCATENATE("'2018-12'!V",TEXT(MATCH($C54,'2018-12'!$C$2:$C$100,0)+1,0)))="",INDIRECT(CONCATENATE("'2018-11'!V",TEXT(MATCH($C54,'2018-11'!$C$2:$C$100,0)+1,0)))="")),"Н/Д",INDIRECT(CONCATENATE("'2018-12'!V",TEXT(MATCH($C54,'2018-12'!$C$2:$C$100,0)+1,0)))-INDIRECT(CONCATENATE("'2018-11'!V",TEXT(MATCH($C54,'2018-11'!$C$2:$C$100,0)+1,0))))</f>
        <v>904627568.64000034</v>
      </c>
      <c r="W54" s="17">
        <f ca="1">IF(OR(INDIRECT(CONCATENATE("'2018-12'!W",TEXT(MATCH($C54,'2018-12'!$C$2:$C$100,0)+1,0)))="",INDIRECT(CONCATENATE("'2018-11'!W",TEXT(MATCH($C54,'2018-11'!$C$2:$C$100,0)+1,0)))="",AND(INDIRECT(CONCATENATE("'2018-12'!W",TEXT(MATCH($C54,'2018-12'!$C$2:$C$100,0)+1,0)))="",INDIRECT(CONCATENATE("'2018-11'!W",TEXT(MATCH($C54,'2018-11'!$C$2:$C$100,0)+1,0)))="")),"Н/Д",INDIRECT(CONCATENATE("'2018-12'!W",TEXT(MATCH($C54,'2018-12'!$C$2:$C$100,0)+1,0)))-INDIRECT(CONCATENATE("'2018-11'!W",TEXT(MATCH($C54,'2018-11'!$C$2:$C$100,0)+1,0))))</f>
        <v>9683162312.8899994</v>
      </c>
    </row>
    <row r="55" spans="1:23" x14ac:dyDescent="0.25">
      <c r="A55" s="2" t="s">
        <v>69</v>
      </c>
      <c r="B55" s="2" t="s">
        <v>79</v>
      </c>
      <c r="C55" s="15">
        <v>69000000</v>
      </c>
      <c r="D55" s="2" t="s">
        <v>215</v>
      </c>
      <c r="E55" s="17">
        <f ca="1">IF(OR(INDIRECT(CONCATENATE("'2018-12'!E",TEXT(MATCH($C55,'2018-12'!$C$2:$C$100,0)+1,0)))="",INDIRECT(CONCATENATE("'2018-11'!E",TEXT(MATCH($C55,'2018-11'!$C$2:$C$100,0)+1,0)))="",AND(INDIRECT(CONCATENATE("'2018-12'!E",TEXT(MATCH($C55,'2018-12'!$C$2:$C$100,0)+1,0)))="",INDIRECT(CONCATENATE("'2018-11'!E",TEXT(MATCH($C55,'2018-11'!$C$2:$C$100,0)+1,0)))="")),"Н/Д",INDIRECT(CONCATENATE("'2018-12'!E",TEXT(MATCH($C55,'2018-12'!$C$2:$C$100,0)+1,0)))-INDIRECT(CONCATENATE("'2018-11'!E",TEXT(MATCH($C55,'2018-11'!$C$2:$C$100,0)+1,0))))</f>
        <v>6424132196.1100006</v>
      </c>
      <c r="F55" s="17">
        <f ca="1">IF(OR(INDIRECT(CONCATENATE("'2018-12'!F",TEXT(MATCH($C55,'2018-12'!$C$2:$C$100,0)+1,0)))="",INDIRECT(CONCATENATE("'2018-11'!F",TEXT(MATCH($C55,'2018-11'!$C$2:$C$100,0)+1,0)))="",AND(INDIRECT(CONCATENATE("'2018-12'!F",TEXT(MATCH($C55,'2018-12'!$C$2:$C$100,0)+1,0)))="",INDIRECT(CONCATENATE("'2018-11'!F",TEXT(MATCH($C55,'2018-11'!$C$2:$C$100,0)+1,0)))="")),"Н/Д",INDIRECT(CONCATENATE("'2018-12'!F",TEXT(MATCH($C55,'2018-12'!$C$2:$C$100,0)+1,0)))-INDIRECT(CONCATENATE("'2018-11'!F",TEXT(MATCH($C55,'2018-11'!$C$2:$C$100,0)+1,0))))</f>
        <v>5600528524.3199997</v>
      </c>
      <c r="G55" s="17">
        <f ca="1">IF(OR(INDIRECT(CONCATENATE("'2018-12'!G",TEXT(MATCH($C55,'2018-12'!$C$2:$C$100,0)+1,0)))="",INDIRECT(CONCATENATE("'2018-11'!G",TEXT(MATCH($C55,'2018-11'!$C$2:$C$100,0)+1,0)))="",AND(INDIRECT(CONCATENATE("'2018-12'!G",TEXT(MATCH($C55,'2018-12'!$C$2:$C$100,0)+1,0)))="",INDIRECT(CONCATENATE("'2018-11'!G",TEXT(MATCH($C55,'2018-11'!$C$2:$C$100,0)+1,0)))="")),"Н/Д",INDIRECT(CONCATENATE("'2018-12'!G",TEXT(MATCH($C55,'2018-12'!$C$2:$C$100,0)+1,0)))-INDIRECT(CONCATENATE("'2018-11'!G",TEXT(MATCH($C55,'2018-11'!$C$2:$C$100,0)+1,0))))</f>
        <v>1661398108.6700001</v>
      </c>
      <c r="H55" s="17">
        <f ca="1">IF(OR(INDIRECT(CONCATENATE("'2018-12'!H",TEXT(MATCH($C55,'2018-12'!$C$2:$C$100,0)+1,0)))="",INDIRECT(CONCATENATE("'2018-11'!H",TEXT(MATCH($C55,'2018-11'!$C$2:$C$100,0)+1,0)))="",AND(INDIRECT(CONCATENATE("'2018-12'!H",TEXT(MATCH($C55,'2018-12'!$C$2:$C$100,0)+1,0)))="",INDIRECT(CONCATENATE("'2018-11'!H",TEXT(MATCH($C55,'2018-11'!$C$2:$C$100,0)+1,0)))="")),"Н/Д",INDIRECT(CONCATENATE("'2018-12'!H",TEXT(MATCH($C55,'2018-12'!$C$2:$C$100,0)+1,0)))-INDIRECT(CONCATENATE("'2018-11'!H",TEXT(MATCH($C55,'2018-11'!$C$2:$C$100,0)+1,0))))</f>
        <v>1798758687.5699978</v>
      </c>
      <c r="I55" s="17">
        <f ca="1">IF(OR(INDIRECT(CONCATENATE("'2018-12'!I",TEXT(MATCH($C55,'2018-12'!$C$2:$C$100,0)+1,0)))="",INDIRECT(CONCATENATE("'2018-11'!I",TEXT(MATCH($C55,'2018-11'!$C$2:$C$100,0)+1,0)))="",AND(INDIRECT(CONCATENATE("'2018-12'!I",TEXT(MATCH($C55,'2018-12'!$C$2:$C$100,0)+1,0)))="",INDIRECT(CONCATENATE("'2018-11'!I",TEXT(MATCH($C55,'2018-11'!$C$2:$C$100,0)+1,0)))="")),"Н/Д",INDIRECT(CONCATENATE("'2018-12'!I",TEXT(MATCH($C55,'2018-12'!$C$2:$C$100,0)+1,0)))-INDIRECT(CONCATENATE("'2018-11'!I",TEXT(MATCH($C55,'2018-11'!$C$2:$C$100,0)+1,0))))</f>
        <v>530820968.82000065</v>
      </c>
      <c r="J55" s="17" t="str">
        <f ca="1">IF(OR(INDIRECT(CONCATENATE("'2018-12'!J",TEXT(MATCH($C55,'2018-12'!$C$2:$C$100,0)+1,0)))="",INDIRECT(CONCATENATE("'2018-11'!J",TEXT(MATCH($C55,'2018-11'!$C$2:$C$100,0)+1,0)))="",AND(INDIRECT(CONCATENATE("'2018-12'!J",TEXT(MATCH($C55,'2018-12'!$C$2:$C$100,0)+1,0)))="",INDIRECT(CONCATENATE("'2018-11'!J",TEXT(MATCH($C55,'2018-11'!$C$2:$C$100,0)+1,0)))="")),"Н/Д",INDIRECT(CONCATENATE("'2018-12'!J",TEXT(MATCH($C55,'2018-12'!$C$2:$C$100,0)+1,0)))-INDIRECT(CONCATENATE("'2018-11'!J",TEXT(MATCH($C55,'2018-11'!$C$2:$C$100,0)+1,0))))</f>
        <v>Н/Д</v>
      </c>
      <c r="K55" s="17">
        <f ca="1">IF(OR(INDIRECT(CONCATENATE("'2018-12'!K",TEXT(MATCH($C55,'2018-12'!$C$2:$C$100,0)+1,0)))="",INDIRECT(CONCATENATE("'2018-11'!K",TEXT(MATCH($C55,'2018-11'!$C$2:$C$100,0)+1,0)))="",AND(INDIRECT(CONCATENATE("'2018-12'!K",TEXT(MATCH($C55,'2018-12'!$C$2:$C$100,0)+1,0)))="",INDIRECT(CONCATENATE("'2018-11'!K",TEXT(MATCH($C55,'2018-11'!$C$2:$C$100,0)+1,0)))="")),"Н/Д",INDIRECT(CONCATENATE("'2018-12'!K",TEXT(MATCH($C55,'2018-12'!$C$2:$C$100,0)+1,0)))-INDIRECT(CONCATENATE("'2018-11'!K",TEXT(MATCH($C55,'2018-11'!$C$2:$C$100,0)+1,0))))</f>
        <v>77244023.390000343</v>
      </c>
      <c r="L55" s="17">
        <f ca="1">IF(OR(INDIRECT(CONCATENATE("'2018-12'!L",TEXT(MATCH($C55,'2018-12'!$C$2:$C$100,0)+1,0)))="",INDIRECT(CONCATENATE("'2018-11'!L",TEXT(MATCH($C55,'2018-11'!$C$2:$C$100,0)+1,0)))="",AND(INDIRECT(CONCATENATE("'2018-12'!L",TEXT(MATCH($C55,'2018-12'!$C$2:$C$100,0)+1,0)))="",INDIRECT(CONCATENATE("'2018-11'!L",TEXT(MATCH($C55,'2018-11'!$C$2:$C$100,0)+1,0)))="")),"Н/Д",INDIRECT(CONCATENATE("'2018-12'!L",TEXT(MATCH($C55,'2018-12'!$C$2:$C$100,0)+1,0)))-INDIRECT(CONCATENATE("'2018-11'!L",TEXT(MATCH($C55,'2018-11'!$C$2:$C$100,0)+1,0))))</f>
        <v>1246931531.8400002</v>
      </c>
      <c r="M55" s="17">
        <f ca="1">IF(OR(INDIRECT(CONCATENATE("'2018-12'!M",TEXT(MATCH($C55,'2018-12'!$C$2:$C$100,0)+1,0)))="",INDIRECT(CONCATENATE("'2018-11'!M",TEXT(MATCH($C55,'2018-11'!$C$2:$C$100,0)+1,0)))="",AND(INDIRECT(CONCATENATE("'2018-12'!M",TEXT(MATCH($C55,'2018-12'!$C$2:$C$100,0)+1,0)))="",INDIRECT(CONCATENATE("'2018-11'!M",TEXT(MATCH($C55,'2018-11'!$C$2:$C$100,0)+1,0)))="")),"Н/Д",INDIRECT(CONCATENATE("'2018-12'!M",TEXT(MATCH($C55,'2018-12'!$C$2:$C$100,0)+1,0)))-INDIRECT(CONCATENATE("'2018-11'!M",TEXT(MATCH($C55,'2018-11'!$C$2:$C$100,0)+1,0))))</f>
        <v>1505454.3999999985</v>
      </c>
      <c r="N55" s="17">
        <f ca="1">IF(OR(INDIRECT(CONCATENATE("'2018-12'!N",TEXT(MATCH($C55,'2018-12'!$C$2:$C$100,0)+1,0)))="",INDIRECT(CONCATENATE("'2018-11'!N",TEXT(MATCH($C55,'2018-11'!$C$2:$C$100,0)+1,0)))="",AND(INDIRECT(CONCATENATE("'2018-12'!N",TEXT(MATCH($C55,'2018-12'!$C$2:$C$100,0)+1,0)))="",INDIRECT(CONCATENATE("'2018-11'!N",TEXT(MATCH($C55,'2018-11'!$C$2:$C$100,0)+1,0)))="")),"Н/Д",INDIRECT(CONCATENATE("'2018-12'!N",TEXT(MATCH($C55,'2018-12'!$C$2:$C$100,0)+1,0)))-INDIRECT(CONCATENATE("'2018-11'!NE",TEXT(MATCH($C55,'2018-11'!$C$2:$C$100,0)+1,0))))</f>
        <v>299536874.57999998</v>
      </c>
      <c r="O55" s="17">
        <f ca="1">IF(OR(INDIRECT(CONCATENATE("'2018-12'!O",TEXT(MATCH($C55,'2018-12'!$C$2:$C$100,0)+1,0)))="",INDIRECT(CONCATENATE("'2018-11'!O",TEXT(MATCH($C55,'2018-11'!$C$2:$C$100,0)+1,0)))="",AND(INDIRECT(CONCATENATE("'2018-12'!O",TEXT(MATCH($C55,'2018-12'!$C$2:$C$100,0)+1,0)))="",INDIRECT(CONCATENATE("'2018-11'!O",TEXT(MATCH($C55,'2018-11'!$C$2:$C$100,0)+1,0)))="")),"Н/Д",INDIRECT(CONCATENATE("'2018-12'!O",TEXT(MATCH($C55,'2018-12'!$C$2:$C$100,0)+1,0)))-INDIRECT(CONCATENATE("'2018-11'!O",TEXT(MATCH($C55,'2018-11'!$C$2:$C$100,0)+1,0))))</f>
        <v>-4047.6899999999951</v>
      </c>
      <c r="P55" s="17">
        <f ca="1">IF(OR(INDIRECT(CONCATENATE("'2018-12'!P",TEXT(MATCH($C55,'2018-12'!$C$2:$C$100,0)+1,0)))="",INDIRECT(CONCATENATE("'2018-11'!P",TEXT(MATCH($C55,'2018-11'!$C$2:$C$100,0)+1,0)))="",AND(INDIRECT(CONCATENATE("'2018-12'!P",TEXT(MATCH($C55,'2018-12'!$C$2:$C$100,0)+1,0)))="",INDIRECT(CONCATENATE("'2018-11'!P",TEXT(MATCH($C55,'2018-11'!$C$2:$C$100,0)+1,0)))="")),"Н/Д",INDIRECT(CONCATENATE("'2018-12'!P",TEXT(MATCH($C55,'2018-12'!$C$2:$C$100,0)+1,0)))-INDIRECT(CONCATENATE("'2018-11'!P",TEXT(MATCH($C55,'2018-11'!$C$2:$C$100,0)+1,0))))</f>
        <v>110913800.05999994</v>
      </c>
      <c r="Q55" s="17">
        <f ca="1">IF(OR(INDIRECT(CONCATENATE("'2018-12'!Q",TEXT(MATCH($C55,'2018-12'!$C$2:$C$100,0)+1,0)))="",INDIRECT(CONCATENATE("'2018-11'!Q",TEXT(MATCH($C55,'2018-11'!$C$2:$C$100,0)+1,0)))="",AND(INDIRECT(CONCATENATE("'2018-12'!Q",TEXT(MATCH($C55,'2018-12'!$C$2:$C$100,0)+1,0)))="",INDIRECT(CONCATENATE("'2018-11'!Q",TEXT(MATCH($C55,'2018-11'!$C$2:$C$100,0)+1,0)))="")),"Н/Д",INDIRECT(CONCATENATE("'2018-12'!Q",TEXT(MATCH($C55,'2018-12'!$C$2:$C$100,0)+1,0)))-INDIRECT(CONCATENATE("'2018-11'!Q",TEXT(MATCH($C55,'2018-11'!$C$2:$C$100,0)+1,0))))</f>
        <v>39704886.449999988</v>
      </c>
      <c r="R55" s="17">
        <f ca="1">IF(OR(INDIRECT(CONCATENATE("'2018-12'!R",TEXT(MATCH($C55,'2018-12'!$C$2:$C$100,0)+1,0)))="",INDIRECT(CONCATENATE("'2018-11'!R",TEXT(MATCH($C55,'2018-11'!$C$2:$C$100,0)+1,0)))="",AND(INDIRECT(CONCATENATE("'2018-12'!R",TEXT(MATCH($C55,'2018-12'!$C$2:$C$100,0)+1,0)))="",INDIRECT(CONCATENATE("'2018-11'!R",TEXT(MATCH($C55,'2018-11'!$C$2:$C$100,0)+1,0)))="")),"Н/Д",INDIRECT(CONCATENATE("'2018-12'!R",TEXT(MATCH($C55,'2018-12'!$C$2:$C$100,0)+1,0)))-INDIRECT(CONCATENATE("'2018-11'!R",TEXT(MATCH($C55,'2018-11'!$C$2:$C$100,0)+1,0))))</f>
        <v>17365405.139999986</v>
      </c>
      <c r="S55" s="17">
        <f ca="1">IF(OR(INDIRECT(CONCATENATE("'2018-12'!S",TEXT(MATCH($C55,'2018-12'!$C$2:$C$100,0)+1,0)))="",INDIRECT(CONCATENATE("'2018-11'!S",TEXT(MATCH($C55,'2018-11'!$C$2:$C$100,0)+1,0)))="",AND(INDIRECT(CONCATENATE("'2018-12'!S",TEXT(MATCH($C55,'2018-12'!$C$2:$C$100,0)+1,0)))="",INDIRECT(CONCATENATE("'2018-11'!S",TEXT(MATCH($C55,'2018-11'!$C$2:$C$100,0)+1,0)))="")),"Н/Д",INDIRECT(CONCATENATE("'2018-12'!S",TEXT(MATCH($C55,'2018-12'!$C$2:$C$100,0)+1,0)))-INDIRECT(CONCATENATE("'2018-11'!S",TEXT(MATCH($C55,'2018-11'!$C$2:$C$100,0)+1,0))))</f>
        <v>135841.57999999984</v>
      </c>
      <c r="T55" s="17">
        <f ca="1">IF(OR(INDIRECT(CONCATENATE("'2018-12'!T",TEXT(MATCH($C55,'2018-12'!$C$2:$C$100,0)+1,0)))="",INDIRECT(CONCATENATE("'2018-11'!T",TEXT(MATCH($C55,'2018-11'!$C$2:$C$100,0)+1,0)))="",AND(INDIRECT(CONCATENATE("'2018-12'!T",TEXT(MATCH($C55,'2018-12'!$C$2:$C$100,0)+1,0)))="",INDIRECT(CONCATENATE("'2018-11'!T",TEXT(MATCH($C55,'2018-11'!$C$2:$C$100,0)+1,0)))="")),"Н/Д",INDIRECT(CONCATENATE("'2018-12'!T",TEXT(MATCH($C55,'2018-12'!$C$2:$C$100,0)+1,0)))-INDIRECT(CONCATENATE("'2018-11'!T",TEXT(MATCH($C55,'2018-11'!$C$2:$C$100,0)+1,0))))</f>
        <v>70433723.629999995</v>
      </c>
      <c r="U55" s="17">
        <f ca="1">IF(OR(INDIRECT(CONCATENATE("'2018-12'!U",TEXT(MATCH($C55,'2018-12'!$C$2:$C$100,0)+1,0)))="",INDIRECT(CONCATENATE("'2018-11'!U",TEXT(MATCH($C55,'2018-11'!$C$2:$C$100,0)+1,0)))="",AND(INDIRECT(CONCATENATE("'2018-12'!U",TEXT(MATCH($C55,'2018-12'!$C$2:$C$100,0)+1,0)))="",INDIRECT(CONCATENATE("'2018-11'!U",TEXT(MATCH($C55,'2018-11'!$C$2:$C$100,0)+1,0)))="")),"Н/Д",INDIRECT(CONCATENATE("'2018-12'!U",TEXT(MATCH($C55,'2018-12'!$C$2:$C$100,0)+1,0)))-INDIRECT(CONCATENATE("'2018-11'!U",TEXT(MATCH($C55,'2018-11'!$C$2:$C$100,0)+1,0))))</f>
        <v>-4981205.4300000072</v>
      </c>
      <c r="V55" s="17">
        <f ca="1">IF(OR(INDIRECT(CONCATENATE("'2018-12'!V",TEXT(MATCH($C55,'2018-12'!$C$2:$C$100,0)+1,0)))="",INDIRECT(CONCATENATE("'2018-11'!V",TEXT(MATCH($C55,'2018-11'!$C$2:$C$100,0)+1,0)))="",AND(INDIRECT(CONCATENATE("'2018-12'!V",TEXT(MATCH($C55,'2018-12'!$C$2:$C$100,0)+1,0)))="",INDIRECT(CONCATENATE("'2018-11'!V",TEXT(MATCH($C55,'2018-11'!$C$2:$C$100,0)+1,0)))="")),"Н/Д",INDIRECT(CONCATENATE("'2018-12'!V",TEXT(MATCH($C55,'2018-12'!$C$2:$C$100,0)+1,0)))-INDIRECT(CONCATENATE("'2018-11'!V",TEXT(MATCH($C55,'2018-11'!$C$2:$C$100,0)+1,0))))</f>
        <v>823603671.79000092</v>
      </c>
      <c r="W55" s="17">
        <f ca="1">IF(OR(INDIRECT(CONCATENATE("'2018-12'!W",TEXT(MATCH($C55,'2018-12'!$C$2:$C$100,0)+1,0)))="",INDIRECT(CONCATENATE("'2018-11'!W",TEXT(MATCH($C55,'2018-11'!$C$2:$C$100,0)+1,0)))="",AND(INDIRECT(CONCATENATE("'2018-12'!W",TEXT(MATCH($C55,'2018-12'!$C$2:$C$100,0)+1,0)))="",INDIRECT(CONCATENATE("'2018-11'!W",TEXT(MATCH($C55,'2018-11'!$C$2:$C$100,0)+1,0)))="")),"Н/Д",INDIRECT(CONCATENATE("'2018-12'!W",TEXT(MATCH($C55,'2018-12'!$C$2:$C$100,0)+1,0)))-INDIRECT(CONCATENATE("'2018-11'!W",TEXT(MATCH($C55,'2018-11'!$C$2:$C$100,0)+1,0))))</f>
        <v>18429502128.460022</v>
      </c>
    </row>
    <row r="56" spans="1:23" x14ac:dyDescent="0.25">
      <c r="A56" s="2" t="s">
        <v>80</v>
      </c>
      <c r="B56" s="2" t="s">
        <v>81</v>
      </c>
      <c r="C56" s="15">
        <v>37000000</v>
      </c>
      <c r="D56" s="2" t="s">
        <v>215</v>
      </c>
      <c r="E56" s="17">
        <f ca="1">IF(OR(INDIRECT(CONCATENATE("'2018-12'!E",TEXT(MATCH($C56,'2018-12'!$C$2:$C$100,0)+1,0)))="",INDIRECT(CONCATENATE("'2018-11'!E",TEXT(MATCH($C56,'2018-11'!$C$2:$C$100,0)+1,0)))="",AND(INDIRECT(CONCATENATE("'2018-12'!E",TEXT(MATCH($C56,'2018-12'!$C$2:$C$100,0)+1,0)))="",INDIRECT(CONCATENATE("'2018-11'!E",TEXT(MATCH($C56,'2018-11'!$C$2:$C$100,0)+1,0)))="")),"Н/Д",INDIRECT(CONCATENATE("'2018-12'!E",TEXT(MATCH($C56,'2018-12'!$C$2:$C$100,0)+1,0)))-INDIRECT(CONCATENATE("'2018-11'!E",TEXT(MATCH($C56,'2018-11'!$C$2:$C$100,0)+1,0))))</f>
        <v>3794940426.6600037</v>
      </c>
      <c r="F56" s="17">
        <f ca="1">IF(OR(INDIRECT(CONCATENATE("'2018-12'!F",TEXT(MATCH($C56,'2018-12'!$C$2:$C$100,0)+1,0)))="",INDIRECT(CONCATENATE("'2018-11'!F",TEXT(MATCH($C56,'2018-11'!$C$2:$C$100,0)+1,0)))="",AND(INDIRECT(CONCATENATE("'2018-12'!F",TEXT(MATCH($C56,'2018-12'!$C$2:$C$100,0)+1,0)))="",INDIRECT(CONCATENATE("'2018-11'!F",TEXT(MATCH($C56,'2018-11'!$C$2:$C$100,0)+1,0)))="")),"Н/Д",INDIRECT(CONCATENATE("'2018-12'!F",TEXT(MATCH($C56,'2018-12'!$C$2:$C$100,0)+1,0)))-INDIRECT(CONCATENATE("'2018-11'!F",TEXT(MATCH($C56,'2018-11'!$C$2:$C$100,0)+1,0))))</f>
        <v>2135063938.4700012</v>
      </c>
      <c r="G56" s="17">
        <f ca="1">IF(OR(INDIRECT(CONCATENATE("'2018-12'!G",TEXT(MATCH($C56,'2018-12'!$C$2:$C$100,0)+1,0)))="",INDIRECT(CONCATENATE("'2018-11'!G",TEXT(MATCH($C56,'2018-11'!$C$2:$C$100,0)+1,0)))="",AND(INDIRECT(CONCATENATE("'2018-12'!G",TEXT(MATCH($C56,'2018-12'!$C$2:$C$100,0)+1,0)))="",INDIRECT(CONCATENATE("'2018-11'!G",TEXT(MATCH($C56,'2018-11'!$C$2:$C$100,0)+1,0)))="")),"Н/Д",INDIRECT(CONCATENATE("'2018-12'!G",TEXT(MATCH($C56,'2018-12'!$C$2:$C$100,0)+1,0)))-INDIRECT(CONCATENATE("'2018-11'!G",TEXT(MATCH($C56,'2018-11'!$C$2:$C$100,0)+1,0))))</f>
        <v>259494166.05000019</v>
      </c>
      <c r="H56" s="17">
        <f ca="1">IF(OR(INDIRECT(CONCATENATE("'2018-12'!H",TEXT(MATCH($C56,'2018-12'!$C$2:$C$100,0)+1,0)))="",INDIRECT(CONCATENATE("'2018-11'!H",TEXT(MATCH($C56,'2018-11'!$C$2:$C$100,0)+1,0)))="",AND(INDIRECT(CONCATENATE("'2018-12'!H",TEXT(MATCH($C56,'2018-12'!$C$2:$C$100,0)+1,0)))="",INDIRECT(CONCATENATE("'2018-11'!H",TEXT(MATCH($C56,'2018-11'!$C$2:$C$100,0)+1,0)))="")),"Н/Д",INDIRECT(CONCATENATE("'2018-12'!H",TEXT(MATCH($C56,'2018-12'!$C$2:$C$100,0)+1,0)))-INDIRECT(CONCATENATE("'2018-11'!H",TEXT(MATCH($C56,'2018-11'!$C$2:$C$100,0)+1,0))))</f>
        <v>883310410.37000084</v>
      </c>
      <c r="I56" s="17">
        <f ca="1">IF(OR(INDIRECT(CONCATENATE("'2018-12'!I",TEXT(MATCH($C56,'2018-12'!$C$2:$C$100,0)+1,0)))="",INDIRECT(CONCATENATE("'2018-11'!I",TEXT(MATCH($C56,'2018-11'!$C$2:$C$100,0)+1,0)))="",AND(INDIRECT(CONCATENATE("'2018-12'!I",TEXT(MATCH($C56,'2018-12'!$C$2:$C$100,0)+1,0)))="",INDIRECT(CONCATENATE("'2018-11'!I",TEXT(MATCH($C56,'2018-11'!$C$2:$C$100,0)+1,0)))="")),"Н/Д",INDIRECT(CONCATENATE("'2018-12'!I",TEXT(MATCH($C56,'2018-12'!$C$2:$C$100,0)+1,0)))-INDIRECT(CONCATENATE("'2018-11'!I",TEXT(MATCH($C56,'2018-11'!$C$2:$C$100,0)+1,0))))</f>
        <v>254138251.98000002</v>
      </c>
      <c r="J56" s="17" t="str">
        <f ca="1">IF(OR(INDIRECT(CONCATENATE("'2018-12'!J",TEXT(MATCH($C56,'2018-12'!$C$2:$C$100,0)+1,0)))="",INDIRECT(CONCATENATE("'2018-11'!J",TEXT(MATCH($C56,'2018-11'!$C$2:$C$100,0)+1,0)))="",AND(INDIRECT(CONCATENATE("'2018-12'!J",TEXT(MATCH($C56,'2018-12'!$C$2:$C$100,0)+1,0)))="",INDIRECT(CONCATENATE("'2018-11'!J",TEXT(MATCH($C56,'2018-11'!$C$2:$C$100,0)+1,0)))="")),"Н/Д",INDIRECT(CONCATENATE("'2018-12'!J",TEXT(MATCH($C56,'2018-12'!$C$2:$C$100,0)+1,0)))-INDIRECT(CONCATENATE("'2018-11'!J",TEXT(MATCH($C56,'2018-11'!$C$2:$C$100,0)+1,0))))</f>
        <v>Н/Д</v>
      </c>
      <c r="K56" s="17">
        <f ca="1">IF(OR(INDIRECT(CONCATENATE("'2018-12'!K",TEXT(MATCH($C56,'2018-12'!$C$2:$C$100,0)+1,0)))="",INDIRECT(CONCATENATE("'2018-11'!K",TEXT(MATCH($C56,'2018-11'!$C$2:$C$100,0)+1,0)))="",AND(INDIRECT(CONCATENATE("'2018-12'!K",TEXT(MATCH($C56,'2018-12'!$C$2:$C$100,0)+1,0)))="",INDIRECT(CONCATENATE("'2018-11'!K",TEXT(MATCH($C56,'2018-11'!$C$2:$C$100,0)+1,0)))="")),"Н/Д",INDIRECT(CONCATENATE("'2018-12'!K",TEXT(MATCH($C56,'2018-12'!$C$2:$C$100,0)+1,0)))-INDIRECT(CONCATENATE("'2018-11'!K",TEXT(MATCH($C56,'2018-11'!$C$2:$C$100,0)+1,0))))</f>
        <v>35558092.549999952</v>
      </c>
      <c r="L56" s="17">
        <f ca="1">IF(OR(INDIRECT(CONCATENATE("'2018-12'!L",TEXT(MATCH($C56,'2018-12'!$C$2:$C$100,0)+1,0)))="",INDIRECT(CONCATENATE("'2018-11'!L",TEXT(MATCH($C56,'2018-11'!$C$2:$C$100,0)+1,0)))="",AND(INDIRECT(CONCATENATE("'2018-12'!L",TEXT(MATCH($C56,'2018-12'!$C$2:$C$100,0)+1,0)))="",INDIRECT(CONCATENATE("'2018-11'!L",TEXT(MATCH($C56,'2018-11'!$C$2:$C$100,0)+1,0)))="")),"Н/Д",INDIRECT(CONCATENATE("'2018-12'!L",TEXT(MATCH($C56,'2018-12'!$C$2:$C$100,0)+1,0)))-INDIRECT(CONCATENATE("'2018-11'!L",TEXT(MATCH($C56,'2018-11'!$C$2:$C$100,0)+1,0))))</f>
        <v>546407258.78000021</v>
      </c>
      <c r="M56" s="17">
        <f ca="1">IF(OR(INDIRECT(CONCATENATE("'2018-12'!M",TEXT(MATCH($C56,'2018-12'!$C$2:$C$100,0)+1,0)))="",INDIRECT(CONCATENATE("'2018-11'!M",TEXT(MATCH($C56,'2018-11'!$C$2:$C$100,0)+1,0)))="",AND(INDIRECT(CONCATENATE("'2018-12'!M",TEXT(MATCH($C56,'2018-12'!$C$2:$C$100,0)+1,0)))="",INDIRECT(CONCATENATE("'2018-11'!M",TEXT(MATCH($C56,'2018-11'!$C$2:$C$100,0)+1,0)))="")),"Н/Д",INDIRECT(CONCATENATE("'2018-12'!M",TEXT(MATCH($C56,'2018-12'!$C$2:$C$100,0)+1,0)))-INDIRECT(CONCATENATE("'2018-11'!M",TEXT(MATCH($C56,'2018-11'!$C$2:$C$100,0)+1,0))))</f>
        <v>2247547.7199999988</v>
      </c>
      <c r="N56" s="17">
        <f ca="1">IF(OR(INDIRECT(CONCATENATE("'2018-12'!N",TEXT(MATCH($C56,'2018-12'!$C$2:$C$100,0)+1,0)))="",INDIRECT(CONCATENATE("'2018-11'!N",TEXT(MATCH($C56,'2018-11'!$C$2:$C$100,0)+1,0)))="",AND(INDIRECT(CONCATENATE("'2018-12'!N",TEXT(MATCH($C56,'2018-12'!$C$2:$C$100,0)+1,0)))="",INDIRECT(CONCATENATE("'2018-11'!N",TEXT(MATCH($C56,'2018-11'!$C$2:$C$100,0)+1,0)))="")),"Н/Д",INDIRECT(CONCATENATE("'2018-12'!N",TEXT(MATCH($C56,'2018-12'!$C$2:$C$100,0)+1,0)))-INDIRECT(CONCATENATE("'2018-11'!NE",TEXT(MATCH($C56,'2018-11'!$C$2:$C$100,0)+1,0))))</f>
        <v>209550752.96000001</v>
      </c>
      <c r="O56" s="17">
        <f ca="1">IF(OR(INDIRECT(CONCATENATE("'2018-12'!O",TEXT(MATCH($C56,'2018-12'!$C$2:$C$100,0)+1,0)))="",INDIRECT(CONCATENATE("'2018-11'!O",TEXT(MATCH($C56,'2018-11'!$C$2:$C$100,0)+1,0)))="",AND(INDIRECT(CONCATENATE("'2018-12'!O",TEXT(MATCH($C56,'2018-12'!$C$2:$C$100,0)+1,0)))="",INDIRECT(CONCATENATE("'2018-11'!O",TEXT(MATCH($C56,'2018-11'!$C$2:$C$100,0)+1,0)))="")),"Н/Д",INDIRECT(CONCATENATE("'2018-12'!O",TEXT(MATCH($C56,'2018-12'!$C$2:$C$100,0)+1,0)))-INDIRECT(CONCATENATE("'2018-11'!O",TEXT(MATCH($C56,'2018-11'!$C$2:$C$100,0)+1,0))))</f>
        <v>4203.3099999999977</v>
      </c>
      <c r="P56" s="17">
        <f ca="1">IF(OR(INDIRECT(CONCATENATE("'2018-12'!P",TEXT(MATCH($C56,'2018-12'!$C$2:$C$100,0)+1,0)))="",INDIRECT(CONCATENATE("'2018-11'!P",TEXT(MATCH($C56,'2018-11'!$C$2:$C$100,0)+1,0)))="",AND(INDIRECT(CONCATENATE("'2018-12'!P",TEXT(MATCH($C56,'2018-12'!$C$2:$C$100,0)+1,0)))="",INDIRECT(CONCATENATE("'2018-11'!P",TEXT(MATCH($C56,'2018-11'!$C$2:$C$100,0)+1,0)))="")),"Н/Д",INDIRECT(CONCATENATE("'2018-12'!P",TEXT(MATCH($C56,'2018-12'!$C$2:$C$100,0)+1,0)))-INDIRECT(CONCATENATE("'2018-11'!P",TEXT(MATCH($C56,'2018-11'!$C$2:$C$100,0)+1,0))))</f>
        <v>30025352.649999976</v>
      </c>
      <c r="Q56" s="17">
        <f ca="1">IF(OR(INDIRECT(CONCATENATE("'2018-12'!Q",TEXT(MATCH($C56,'2018-12'!$C$2:$C$100,0)+1,0)))="",INDIRECT(CONCATENATE("'2018-11'!Q",TEXT(MATCH($C56,'2018-11'!$C$2:$C$100,0)+1,0)))="",AND(INDIRECT(CONCATENATE("'2018-12'!Q",TEXT(MATCH($C56,'2018-12'!$C$2:$C$100,0)+1,0)))="",INDIRECT(CONCATENATE("'2018-11'!Q",TEXT(MATCH($C56,'2018-11'!$C$2:$C$100,0)+1,0)))="")),"Н/Д",INDIRECT(CONCATENATE("'2018-12'!Q",TEXT(MATCH($C56,'2018-12'!$C$2:$C$100,0)+1,0)))-INDIRECT(CONCATENATE("'2018-11'!Q",TEXT(MATCH($C56,'2018-11'!$C$2:$C$100,0)+1,0))))</f>
        <v>559434.95000000298</v>
      </c>
      <c r="R56" s="17">
        <f ca="1">IF(OR(INDIRECT(CONCATENATE("'2018-12'!R",TEXT(MATCH($C56,'2018-12'!$C$2:$C$100,0)+1,0)))="",INDIRECT(CONCATENATE("'2018-11'!R",TEXT(MATCH($C56,'2018-11'!$C$2:$C$100,0)+1,0)))="",AND(INDIRECT(CONCATENATE("'2018-12'!R",TEXT(MATCH($C56,'2018-12'!$C$2:$C$100,0)+1,0)))="",INDIRECT(CONCATENATE("'2018-11'!R",TEXT(MATCH($C56,'2018-11'!$C$2:$C$100,0)+1,0)))="")),"Н/Д",INDIRECT(CONCATENATE("'2018-12'!R",TEXT(MATCH($C56,'2018-12'!$C$2:$C$100,0)+1,0)))-INDIRECT(CONCATENATE("'2018-11'!R",TEXT(MATCH($C56,'2018-11'!$C$2:$C$100,0)+1,0))))</f>
        <v>15111976.900000006</v>
      </c>
      <c r="S56" s="17">
        <f ca="1">IF(OR(INDIRECT(CONCATENATE("'2018-12'!S",TEXT(MATCH($C56,'2018-12'!$C$2:$C$100,0)+1,0)))="",INDIRECT(CONCATENATE("'2018-11'!S",TEXT(MATCH($C56,'2018-11'!$C$2:$C$100,0)+1,0)))="",AND(INDIRECT(CONCATENATE("'2018-12'!S",TEXT(MATCH($C56,'2018-12'!$C$2:$C$100,0)+1,0)))="",INDIRECT(CONCATENATE("'2018-11'!S",TEXT(MATCH($C56,'2018-11'!$C$2:$C$100,0)+1,0)))="")),"Н/Д",INDIRECT(CONCATENATE("'2018-12'!S",TEXT(MATCH($C56,'2018-12'!$C$2:$C$100,0)+1,0)))-INDIRECT(CONCATENATE("'2018-11'!S",TEXT(MATCH($C56,'2018-11'!$C$2:$C$100,0)+1,0))))</f>
        <v>3772931</v>
      </c>
      <c r="T56" s="17">
        <f ca="1">IF(OR(INDIRECT(CONCATENATE("'2018-12'!T",TEXT(MATCH($C56,'2018-12'!$C$2:$C$100,0)+1,0)))="",INDIRECT(CONCATENATE("'2018-11'!T",TEXT(MATCH($C56,'2018-11'!$C$2:$C$100,0)+1,0)))="",AND(INDIRECT(CONCATENATE("'2018-12'!T",TEXT(MATCH($C56,'2018-12'!$C$2:$C$100,0)+1,0)))="",INDIRECT(CONCATENATE("'2018-11'!T",TEXT(MATCH($C56,'2018-11'!$C$2:$C$100,0)+1,0)))="")),"Н/Д",INDIRECT(CONCATENATE("'2018-12'!T",TEXT(MATCH($C56,'2018-12'!$C$2:$C$100,0)+1,0)))-INDIRECT(CONCATENATE("'2018-11'!T",TEXT(MATCH($C56,'2018-11'!$C$2:$C$100,0)+1,0))))</f>
        <v>39584247.199999988</v>
      </c>
      <c r="U56" s="17">
        <f ca="1">IF(OR(INDIRECT(CONCATENATE("'2018-12'!U",TEXT(MATCH($C56,'2018-12'!$C$2:$C$100,0)+1,0)))="",INDIRECT(CONCATENATE("'2018-11'!U",TEXT(MATCH($C56,'2018-11'!$C$2:$C$100,0)+1,0)))="",AND(INDIRECT(CONCATENATE("'2018-12'!U",TEXT(MATCH($C56,'2018-12'!$C$2:$C$100,0)+1,0)))="",INDIRECT(CONCATENATE("'2018-11'!U",TEXT(MATCH($C56,'2018-11'!$C$2:$C$100,0)+1,0)))="")),"Н/Д",INDIRECT(CONCATENATE("'2018-12'!U",TEXT(MATCH($C56,'2018-12'!$C$2:$C$100,0)+1,0)))-INDIRECT(CONCATENATE("'2018-11'!U",TEXT(MATCH($C56,'2018-11'!$C$2:$C$100,0)+1,0))))</f>
        <v>3007886.0400000028</v>
      </c>
      <c r="V56" s="17">
        <f ca="1">IF(OR(INDIRECT(CONCATENATE("'2018-12'!V",TEXT(MATCH($C56,'2018-12'!$C$2:$C$100,0)+1,0)))="",INDIRECT(CONCATENATE("'2018-11'!V",TEXT(MATCH($C56,'2018-11'!$C$2:$C$100,0)+1,0)))="",AND(INDIRECT(CONCATENATE("'2018-12'!V",TEXT(MATCH($C56,'2018-12'!$C$2:$C$100,0)+1,0)))="",INDIRECT(CONCATENATE("'2018-11'!V",TEXT(MATCH($C56,'2018-11'!$C$2:$C$100,0)+1,0)))="")),"Н/Д",INDIRECT(CONCATENATE("'2018-12'!V",TEXT(MATCH($C56,'2018-12'!$C$2:$C$100,0)+1,0)))-INDIRECT(CONCATENATE("'2018-11'!V",TEXT(MATCH($C56,'2018-11'!$C$2:$C$100,0)+1,0))))</f>
        <v>1659876488.1899986</v>
      </c>
      <c r="W56" s="17">
        <f ca="1">IF(OR(INDIRECT(CONCATENATE("'2018-12'!W",TEXT(MATCH($C56,'2018-12'!$C$2:$C$100,0)+1,0)))="",INDIRECT(CONCATENATE("'2018-11'!W",TEXT(MATCH($C56,'2018-11'!$C$2:$C$100,0)+1,0)))="",AND(INDIRECT(CONCATENATE("'2018-12'!W",TEXT(MATCH($C56,'2018-12'!$C$2:$C$100,0)+1,0)))="",INDIRECT(CONCATENATE("'2018-11'!W",TEXT(MATCH($C56,'2018-11'!$C$2:$C$100,0)+1,0)))="")),"Н/Д",INDIRECT(CONCATENATE("'2018-12'!W",TEXT(MATCH($C56,'2018-12'!$C$2:$C$100,0)+1,0)))-INDIRECT(CONCATENATE("'2018-11'!W",TEXT(MATCH($C56,'2018-11'!$C$2:$C$100,0)+1,0))))</f>
        <v>9682983023.9400024</v>
      </c>
    </row>
    <row r="57" spans="1:23" x14ac:dyDescent="0.25">
      <c r="A57" s="2" t="s">
        <v>80</v>
      </c>
      <c r="B57" s="2" t="s">
        <v>82</v>
      </c>
      <c r="C57" s="15">
        <v>65000000</v>
      </c>
      <c r="D57" s="2" t="s">
        <v>215</v>
      </c>
      <c r="E57" s="17">
        <f ca="1">IF(OR(INDIRECT(CONCATENATE("'2018-12'!E",TEXT(MATCH($C57,'2018-12'!$C$2:$C$100,0)+1,0)))="",INDIRECT(CONCATENATE("'2018-11'!E",TEXT(MATCH($C57,'2018-11'!$C$2:$C$100,0)+1,0)))="",AND(INDIRECT(CONCATENATE("'2018-12'!E",TEXT(MATCH($C57,'2018-12'!$C$2:$C$100,0)+1,0)))="",INDIRECT(CONCATENATE("'2018-11'!E",TEXT(MATCH($C57,'2018-11'!$C$2:$C$100,0)+1,0)))="")),"Н/Д",INDIRECT(CONCATENATE("'2018-12'!E",TEXT(MATCH($C57,'2018-12'!$C$2:$C$100,0)+1,0)))-INDIRECT(CONCATENATE("'2018-11'!E",TEXT(MATCH($C57,'2018-11'!$C$2:$C$100,0)+1,0))))</f>
        <v>25956321171.299988</v>
      </c>
      <c r="F57" s="17">
        <f ca="1">IF(OR(INDIRECT(CONCATENATE("'2018-12'!F",TEXT(MATCH($C57,'2018-12'!$C$2:$C$100,0)+1,0)))="",INDIRECT(CONCATENATE("'2018-11'!F",TEXT(MATCH($C57,'2018-11'!$C$2:$C$100,0)+1,0)))="",AND(INDIRECT(CONCATENATE("'2018-12'!F",TEXT(MATCH($C57,'2018-12'!$C$2:$C$100,0)+1,0)))="",INDIRECT(CONCATENATE("'2018-11'!F",TEXT(MATCH($C57,'2018-11'!$C$2:$C$100,0)+1,0)))="")),"Н/Д",INDIRECT(CONCATENATE("'2018-12'!F",TEXT(MATCH($C57,'2018-12'!$C$2:$C$100,0)+1,0)))-INDIRECT(CONCATENATE("'2018-11'!F",TEXT(MATCH($C57,'2018-11'!$C$2:$C$100,0)+1,0))))</f>
        <v>24351360269.959991</v>
      </c>
      <c r="G57" s="17">
        <f ca="1">IF(OR(INDIRECT(CONCATENATE("'2018-12'!G",TEXT(MATCH($C57,'2018-12'!$C$2:$C$100,0)+1,0)))="",INDIRECT(CONCATENATE("'2018-11'!G",TEXT(MATCH($C57,'2018-11'!$C$2:$C$100,0)+1,0)))="",AND(INDIRECT(CONCATENATE("'2018-12'!G",TEXT(MATCH($C57,'2018-12'!$C$2:$C$100,0)+1,0)))="",INDIRECT(CONCATENATE("'2018-11'!G",TEXT(MATCH($C57,'2018-11'!$C$2:$C$100,0)+1,0)))="")),"Н/Д",INDIRECT(CONCATENATE("'2018-12'!G",TEXT(MATCH($C57,'2018-12'!$C$2:$C$100,0)+1,0)))-INDIRECT(CONCATENATE("'2018-11'!G",TEXT(MATCH($C57,'2018-11'!$C$2:$C$100,0)+1,0))))</f>
        <v>6492808681.7200012</v>
      </c>
      <c r="H57" s="17">
        <f ca="1">IF(OR(INDIRECT(CONCATENATE("'2018-12'!H",TEXT(MATCH($C57,'2018-12'!$C$2:$C$100,0)+1,0)))="",INDIRECT(CONCATENATE("'2018-11'!H",TEXT(MATCH($C57,'2018-11'!$C$2:$C$100,0)+1,0)))="",AND(INDIRECT(CONCATENATE("'2018-12'!H",TEXT(MATCH($C57,'2018-12'!$C$2:$C$100,0)+1,0)))="",INDIRECT(CONCATENATE("'2018-11'!H",TEXT(MATCH($C57,'2018-11'!$C$2:$C$100,0)+1,0)))="")),"Н/Д",INDIRECT(CONCATENATE("'2018-12'!H",TEXT(MATCH($C57,'2018-12'!$C$2:$C$100,0)+1,0)))-INDIRECT(CONCATENATE("'2018-11'!H",TEXT(MATCH($C57,'2018-11'!$C$2:$C$100,0)+1,0))))</f>
        <v>8713838011.4299927</v>
      </c>
      <c r="I57" s="17">
        <f ca="1">IF(OR(INDIRECT(CONCATENATE("'2018-12'!I",TEXT(MATCH($C57,'2018-12'!$C$2:$C$100,0)+1,0)))="",INDIRECT(CONCATENATE("'2018-11'!I",TEXT(MATCH($C57,'2018-11'!$C$2:$C$100,0)+1,0)))="",AND(INDIRECT(CONCATENATE("'2018-12'!I",TEXT(MATCH($C57,'2018-12'!$C$2:$C$100,0)+1,0)))="",INDIRECT(CONCATENATE("'2018-11'!I",TEXT(MATCH($C57,'2018-11'!$C$2:$C$100,0)+1,0)))="")),"Н/Д",INDIRECT(CONCATENATE("'2018-12'!I",TEXT(MATCH($C57,'2018-12'!$C$2:$C$100,0)+1,0)))-INDIRECT(CONCATENATE("'2018-11'!I",TEXT(MATCH($C57,'2018-11'!$C$2:$C$100,0)+1,0))))</f>
        <v>1565582363.9499989</v>
      </c>
      <c r="J57" s="17" t="str">
        <f ca="1">IF(OR(INDIRECT(CONCATENATE("'2018-12'!J",TEXT(MATCH($C57,'2018-12'!$C$2:$C$100,0)+1,0)))="",INDIRECT(CONCATENATE("'2018-11'!J",TEXT(MATCH($C57,'2018-11'!$C$2:$C$100,0)+1,0)))="",AND(INDIRECT(CONCATENATE("'2018-12'!J",TEXT(MATCH($C57,'2018-12'!$C$2:$C$100,0)+1,0)))="",INDIRECT(CONCATENATE("'2018-11'!J",TEXT(MATCH($C57,'2018-11'!$C$2:$C$100,0)+1,0)))="")),"Н/Д",INDIRECT(CONCATENATE("'2018-12'!J",TEXT(MATCH($C57,'2018-12'!$C$2:$C$100,0)+1,0)))-INDIRECT(CONCATENATE("'2018-11'!J",TEXT(MATCH($C57,'2018-11'!$C$2:$C$100,0)+1,0))))</f>
        <v>Н/Д</v>
      </c>
      <c r="K57" s="17">
        <f ca="1">IF(OR(INDIRECT(CONCATENATE("'2018-12'!K",TEXT(MATCH($C57,'2018-12'!$C$2:$C$100,0)+1,0)))="",INDIRECT(CONCATENATE("'2018-11'!K",TEXT(MATCH($C57,'2018-11'!$C$2:$C$100,0)+1,0)))="",AND(INDIRECT(CONCATENATE("'2018-12'!K",TEXT(MATCH($C57,'2018-12'!$C$2:$C$100,0)+1,0)))="",INDIRECT(CONCATENATE("'2018-11'!K",TEXT(MATCH($C57,'2018-11'!$C$2:$C$100,0)+1,0)))="")),"Н/Д",INDIRECT(CONCATENATE("'2018-12'!K",TEXT(MATCH($C57,'2018-12'!$C$2:$C$100,0)+1,0)))-INDIRECT(CONCATENATE("'2018-11'!K",TEXT(MATCH($C57,'2018-11'!$C$2:$C$100,0)+1,0))))</f>
        <v>355361733.8599987</v>
      </c>
      <c r="L57" s="17">
        <f ca="1">IF(OR(INDIRECT(CONCATENATE("'2018-12'!L",TEXT(MATCH($C57,'2018-12'!$C$2:$C$100,0)+1,0)))="",INDIRECT(CONCATENATE("'2018-11'!L",TEXT(MATCH($C57,'2018-11'!$C$2:$C$100,0)+1,0)))="",AND(INDIRECT(CONCATENATE("'2018-12'!L",TEXT(MATCH($C57,'2018-12'!$C$2:$C$100,0)+1,0)))="",INDIRECT(CONCATENATE("'2018-11'!L",TEXT(MATCH($C57,'2018-11'!$C$2:$C$100,0)+1,0)))="")),"Н/Д",INDIRECT(CONCATENATE("'2018-12'!L",TEXT(MATCH($C57,'2018-12'!$C$2:$C$100,0)+1,0)))-INDIRECT(CONCATENATE("'2018-11'!L",TEXT(MATCH($C57,'2018-11'!$C$2:$C$100,0)+1,0))))</f>
        <v>5908066426.1500015</v>
      </c>
      <c r="M57" s="17">
        <f ca="1">IF(OR(INDIRECT(CONCATENATE("'2018-12'!M",TEXT(MATCH($C57,'2018-12'!$C$2:$C$100,0)+1,0)))="",INDIRECT(CONCATENATE("'2018-11'!M",TEXT(MATCH($C57,'2018-11'!$C$2:$C$100,0)+1,0)))="",AND(INDIRECT(CONCATENATE("'2018-12'!M",TEXT(MATCH($C57,'2018-12'!$C$2:$C$100,0)+1,0)))="",INDIRECT(CONCATENATE("'2018-11'!M",TEXT(MATCH($C57,'2018-11'!$C$2:$C$100,0)+1,0)))="")),"Н/Д",INDIRECT(CONCATENATE("'2018-12'!M",TEXT(MATCH($C57,'2018-12'!$C$2:$C$100,0)+1,0)))-INDIRECT(CONCATENATE("'2018-11'!M",TEXT(MATCH($C57,'2018-11'!$C$2:$C$100,0)+1,0))))</f>
        <v>136040861.81999993</v>
      </c>
      <c r="N57" s="17">
        <f ca="1">IF(OR(INDIRECT(CONCATENATE("'2018-12'!N",TEXT(MATCH($C57,'2018-12'!$C$2:$C$100,0)+1,0)))="",INDIRECT(CONCATENATE("'2018-11'!N",TEXT(MATCH($C57,'2018-11'!$C$2:$C$100,0)+1,0)))="",AND(INDIRECT(CONCATENATE("'2018-12'!N",TEXT(MATCH($C57,'2018-12'!$C$2:$C$100,0)+1,0)))="",INDIRECT(CONCATENATE("'2018-11'!N",TEXT(MATCH($C57,'2018-11'!$C$2:$C$100,0)+1,0)))="")),"Н/Д",INDIRECT(CONCATENATE("'2018-12'!N",TEXT(MATCH($C57,'2018-12'!$C$2:$C$100,0)+1,0)))-INDIRECT(CONCATENATE("'2018-11'!NE",TEXT(MATCH($C57,'2018-11'!$C$2:$C$100,0)+1,0))))</f>
        <v>1304420798.3699999</v>
      </c>
      <c r="O57" s="17">
        <f ca="1">IF(OR(INDIRECT(CONCATENATE("'2018-12'!O",TEXT(MATCH($C57,'2018-12'!$C$2:$C$100,0)+1,0)))="",INDIRECT(CONCATENATE("'2018-11'!O",TEXT(MATCH($C57,'2018-11'!$C$2:$C$100,0)+1,0)))="",AND(INDIRECT(CONCATENATE("'2018-12'!O",TEXT(MATCH($C57,'2018-12'!$C$2:$C$100,0)+1,0)))="",INDIRECT(CONCATENATE("'2018-11'!O",TEXT(MATCH($C57,'2018-11'!$C$2:$C$100,0)+1,0)))="")),"Н/Д",INDIRECT(CONCATENATE("'2018-12'!O",TEXT(MATCH($C57,'2018-12'!$C$2:$C$100,0)+1,0)))-INDIRECT(CONCATENATE("'2018-11'!O",TEXT(MATCH($C57,'2018-11'!$C$2:$C$100,0)+1,0))))</f>
        <v>41587.270000000019</v>
      </c>
      <c r="P57" s="17">
        <f ca="1">IF(OR(INDIRECT(CONCATENATE("'2018-12'!P",TEXT(MATCH($C57,'2018-12'!$C$2:$C$100,0)+1,0)))="",INDIRECT(CONCATENATE("'2018-11'!P",TEXT(MATCH($C57,'2018-11'!$C$2:$C$100,0)+1,0)))="",AND(INDIRECT(CONCATENATE("'2018-12'!P",TEXT(MATCH($C57,'2018-12'!$C$2:$C$100,0)+1,0)))="",INDIRECT(CONCATENATE("'2018-11'!P",TEXT(MATCH($C57,'2018-11'!$C$2:$C$100,0)+1,0)))="")),"Н/Д",INDIRECT(CONCATENATE("'2018-12'!P",TEXT(MATCH($C57,'2018-12'!$C$2:$C$100,0)+1,0)))-INDIRECT(CONCATENATE("'2018-11'!P",TEXT(MATCH($C57,'2018-11'!$C$2:$C$100,0)+1,0))))</f>
        <v>460902610.01000023</v>
      </c>
      <c r="Q57" s="17">
        <f ca="1">IF(OR(INDIRECT(CONCATENATE("'2018-12'!Q",TEXT(MATCH($C57,'2018-12'!$C$2:$C$100,0)+1,0)))="",INDIRECT(CONCATENATE("'2018-11'!Q",TEXT(MATCH($C57,'2018-11'!$C$2:$C$100,0)+1,0)))="",AND(INDIRECT(CONCATENATE("'2018-12'!Q",TEXT(MATCH($C57,'2018-12'!$C$2:$C$100,0)+1,0)))="",INDIRECT(CONCATENATE("'2018-11'!Q",TEXT(MATCH($C57,'2018-11'!$C$2:$C$100,0)+1,0)))="")),"Н/Д",INDIRECT(CONCATENATE("'2018-12'!Q",TEXT(MATCH($C57,'2018-12'!$C$2:$C$100,0)+1,0)))-INDIRECT(CONCATENATE("'2018-11'!Q",TEXT(MATCH($C57,'2018-11'!$C$2:$C$100,0)+1,0))))</f>
        <v>35703863.389999986</v>
      </c>
      <c r="R57" s="17">
        <f ca="1">IF(OR(INDIRECT(CONCATENATE("'2018-12'!R",TEXT(MATCH($C57,'2018-12'!$C$2:$C$100,0)+1,0)))="",INDIRECT(CONCATENATE("'2018-11'!R",TEXT(MATCH($C57,'2018-11'!$C$2:$C$100,0)+1,0)))="",AND(INDIRECT(CONCATENATE("'2018-12'!R",TEXT(MATCH($C57,'2018-12'!$C$2:$C$100,0)+1,0)))="",INDIRECT(CONCATENATE("'2018-11'!R",TEXT(MATCH($C57,'2018-11'!$C$2:$C$100,0)+1,0)))="")),"Н/Д",INDIRECT(CONCATENATE("'2018-12'!R",TEXT(MATCH($C57,'2018-12'!$C$2:$C$100,0)+1,0)))-INDIRECT(CONCATENATE("'2018-11'!R",TEXT(MATCH($C57,'2018-11'!$C$2:$C$100,0)+1,0))))</f>
        <v>161196809.80999994</v>
      </c>
      <c r="S57" s="17">
        <f ca="1">IF(OR(INDIRECT(CONCATENATE("'2018-12'!S",TEXT(MATCH($C57,'2018-12'!$C$2:$C$100,0)+1,0)))="",INDIRECT(CONCATENATE("'2018-11'!S",TEXT(MATCH($C57,'2018-11'!$C$2:$C$100,0)+1,0)))="",AND(INDIRECT(CONCATENATE("'2018-12'!S",TEXT(MATCH($C57,'2018-12'!$C$2:$C$100,0)+1,0)))="",INDIRECT(CONCATENATE("'2018-11'!S",TEXT(MATCH($C57,'2018-11'!$C$2:$C$100,0)+1,0)))="")),"Н/Д",INDIRECT(CONCATENATE("'2018-12'!S",TEXT(MATCH($C57,'2018-12'!$C$2:$C$100,0)+1,0)))-INDIRECT(CONCATENATE("'2018-11'!S",TEXT(MATCH($C57,'2018-11'!$C$2:$C$100,0)+1,0))))</f>
        <v>98493</v>
      </c>
      <c r="T57" s="17">
        <f ca="1">IF(OR(INDIRECT(CONCATENATE("'2018-12'!T",TEXT(MATCH($C57,'2018-12'!$C$2:$C$100,0)+1,0)))="",INDIRECT(CONCATENATE("'2018-11'!T",TEXT(MATCH($C57,'2018-11'!$C$2:$C$100,0)+1,0)))="",AND(INDIRECT(CONCATENATE("'2018-12'!T",TEXT(MATCH($C57,'2018-12'!$C$2:$C$100,0)+1,0)))="",INDIRECT(CONCATENATE("'2018-11'!T",TEXT(MATCH($C57,'2018-11'!$C$2:$C$100,0)+1,0)))="")),"Н/Д",INDIRECT(CONCATENATE("'2018-12'!T",TEXT(MATCH($C57,'2018-12'!$C$2:$C$100,0)+1,0)))-INDIRECT(CONCATENATE("'2018-11'!T",TEXT(MATCH($C57,'2018-11'!$C$2:$C$100,0)+1,0))))</f>
        <v>280779397.38000011</v>
      </c>
      <c r="U57" s="17">
        <f ca="1">IF(OR(INDIRECT(CONCATENATE("'2018-12'!U",TEXT(MATCH($C57,'2018-12'!$C$2:$C$100,0)+1,0)))="",INDIRECT(CONCATENATE("'2018-11'!U",TEXT(MATCH($C57,'2018-11'!$C$2:$C$100,0)+1,0)))="",AND(INDIRECT(CONCATENATE("'2018-12'!U",TEXT(MATCH($C57,'2018-12'!$C$2:$C$100,0)+1,0)))="",INDIRECT(CONCATENATE("'2018-11'!U",TEXT(MATCH($C57,'2018-11'!$C$2:$C$100,0)+1,0)))="")),"Н/Д",INDIRECT(CONCATENATE("'2018-12'!U",TEXT(MATCH($C57,'2018-12'!$C$2:$C$100,0)+1,0)))-INDIRECT(CONCATENATE("'2018-11'!U",TEXT(MATCH($C57,'2018-11'!$C$2:$C$100,0)+1,0))))</f>
        <v>28354916.520000003</v>
      </c>
      <c r="V57" s="17">
        <f ca="1">IF(OR(INDIRECT(CONCATENATE("'2018-12'!V",TEXT(MATCH($C57,'2018-12'!$C$2:$C$100,0)+1,0)))="",INDIRECT(CONCATENATE("'2018-11'!V",TEXT(MATCH($C57,'2018-11'!$C$2:$C$100,0)+1,0)))="",AND(INDIRECT(CONCATENATE("'2018-12'!V",TEXT(MATCH($C57,'2018-12'!$C$2:$C$100,0)+1,0)))="",INDIRECT(CONCATENATE("'2018-11'!V",TEXT(MATCH($C57,'2018-11'!$C$2:$C$100,0)+1,0)))="")),"Н/Д",INDIRECT(CONCATENATE("'2018-12'!V",TEXT(MATCH($C57,'2018-12'!$C$2:$C$100,0)+1,0)))-INDIRECT(CONCATENATE("'2018-11'!V",TEXT(MATCH($C57,'2018-11'!$C$2:$C$100,0)+1,0))))</f>
        <v>1604960901.3400021</v>
      </c>
      <c r="W57" s="17">
        <f ca="1">IF(OR(INDIRECT(CONCATENATE("'2018-12'!W",TEXT(MATCH($C57,'2018-12'!$C$2:$C$100,0)+1,0)))="",INDIRECT(CONCATENATE("'2018-11'!W",TEXT(MATCH($C57,'2018-11'!$C$2:$C$100,0)+1,0)))="",AND(INDIRECT(CONCATENATE("'2018-12'!W",TEXT(MATCH($C57,'2018-12'!$C$2:$C$100,0)+1,0)))="",INDIRECT(CONCATENATE("'2018-11'!W",TEXT(MATCH($C57,'2018-11'!$C$2:$C$100,0)+1,0)))="")),"Н/Д",INDIRECT(CONCATENATE("'2018-12'!W",TEXT(MATCH($C57,'2018-12'!$C$2:$C$100,0)+1,0)))-INDIRECT(CONCATENATE("'2018-11'!W",TEXT(MATCH($C57,'2018-11'!$C$2:$C$100,0)+1,0))))</f>
        <v>76173877658.559937</v>
      </c>
    </row>
    <row r="58" spans="1:23" x14ac:dyDescent="0.25">
      <c r="A58" s="2" t="s">
        <v>80</v>
      </c>
      <c r="B58" s="2" t="s">
        <v>83</v>
      </c>
      <c r="C58" s="15">
        <v>71000000</v>
      </c>
      <c r="D58" s="2" t="s">
        <v>215</v>
      </c>
      <c r="E58" s="17">
        <f ca="1">IF(OR(INDIRECT(CONCATENATE("'2018-12'!E",TEXT(MATCH($C58,'2018-12'!$C$2:$C$100,0)+1,0)))="",INDIRECT(CONCATENATE("'2018-11'!E",TEXT(MATCH($C58,'2018-11'!$C$2:$C$100,0)+1,0)))="",AND(INDIRECT(CONCATENATE("'2018-12'!E",TEXT(MATCH($C58,'2018-12'!$C$2:$C$100,0)+1,0)))="",INDIRECT(CONCATENATE("'2018-11'!E",TEXT(MATCH($C58,'2018-11'!$C$2:$C$100,0)+1,0)))="")),"Н/Д",INDIRECT(CONCATENATE("'2018-12'!E",TEXT(MATCH($C58,'2018-12'!$C$2:$C$100,0)+1,0)))-INDIRECT(CONCATENATE("'2018-11'!E",TEXT(MATCH($C58,'2018-11'!$C$2:$C$100,0)+1,0))))</f>
        <v>20268499135.070007</v>
      </c>
      <c r="F58" s="17">
        <f ca="1">IF(OR(INDIRECT(CONCATENATE("'2018-12'!F",TEXT(MATCH($C58,'2018-12'!$C$2:$C$100,0)+1,0)))="",INDIRECT(CONCATENATE("'2018-11'!F",TEXT(MATCH($C58,'2018-11'!$C$2:$C$100,0)+1,0)))="",AND(INDIRECT(CONCATENATE("'2018-12'!F",TEXT(MATCH($C58,'2018-12'!$C$2:$C$100,0)+1,0)))="",INDIRECT(CONCATENATE("'2018-11'!F",TEXT(MATCH($C58,'2018-11'!$C$2:$C$100,0)+1,0)))="")),"Н/Д",INDIRECT(CONCATENATE("'2018-12'!F",TEXT(MATCH($C58,'2018-12'!$C$2:$C$100,0)+1,0)))-INDIRECT(CONCATENATE("'2018-11'!F",TEXT(MATCH($C58,'2018-11'!$C$2:$C$100,0)+1,0))))</f>
        <v>19265828976.100006</v>
      </c>
      <c r="G58" s="17">
        <f ca="1">IF(OR(INDIRECT(CONCATENATE("'2018-12'!G",TEXT(MATCH($C58,'2018-12'!$C$2:$C$100,0)+1,0)))="",INDIRECT(CONCATENATE("'2018-11'!G",TEXT(MATCH($C58,'2018-11'!$C$2:$C$100,0)+1,0)))="",AND(INDIRECT(CONCATENATE("'2018-12'!G",TEXT(MATCH($C58,'2018-12'!$C$2:$C$100,0)+1,0)))="",INDIRECT(CONCATENATE("'2018-11'!G",TEXT(MATCH($C58,'2018-11'!$C$2:$C$100,0)+1,0)))="")),"Н/Д",INDIRECT(CONCATENATE("'2018-12'!G",TEXT(MATCH($C58,'2018-12'!$C$2:$C$100,0)+1,0)))-INDIRECT(CONCATENATE("'2018-11'!G",TEXT(MATCH($C58,'2018-11'!$C$2:$C$100,0)+1,0))))</f>
        <v>11954338919.709991</v>
      </c>
      <c r="H58" s="17">
        <f ca="1">IF(OR(INDIRECT(CONCATENATE("'2018-12'!H",TEXT(MATCH($C58,'2018-12'!$C$2:$C$100,0)+1,0)))="",INDIRECT(CONCATENATE("'2018-11'!H",TEXT(MATCH($C58,'2018-11'!$C$2:$C$100,0)+1,0)))="",AND(INDIRECT(CONCATENATE("'2018-12'!H",TEXT(MATCH($C58,'2018-12'!$C$2:$C$100,0)+1,0)))="",INDIRECT(CONCATENATE("'2018-11'!H",TEXT(MATCH($C58,'2018-11'!$C$2:$C$100,0)+1,0)))="")),"Н/Д",INDIRECT(CONCATENATE("'2018-12'!H",TEXT(MATCH($C58,'2018-12'!$C$2:$C$100,0)+1,0)))-INDIRECT(CONCATENATE("'2018-11'!H",TEXT(MATCH($C58,'2018-11'!$C$2:$C$100,0)+1,0))))</f>
        <v>3195087980.8700027</v>
      </c>
      <c r="I58" s="17">
        <f ca="1">IF(OR(INDIRECT(CONCATENATE("'2018-12'!I",TEXT(MATCH($C58,'2018-12'!$C$2:$C$100,0)+1,0)))="",INDIRECT(CONCATENATE("'2018-11'!I",TEXT(MATCH($C58,'2018-11'!$C$2:$C$100,0)+1,0)))="",AND(INDIRECT(CONCATENATE("'2018-12'!I",TEXT(MATCH($C58,'2018-12'!$C$2:$C$100,0)+1,0)))="",INDIRECT(CONCATENATE("'2018-11'!I",TEXT(MATCH($C58,'2018-11'!$C$2:$C$100,0)+1,0)))="")),"Н/Д",INDIRECT(CONCATENATE("'2018-12'!I",TEXT(MATCH($C58,'2018-12'!$C$2:$C$100,0)+1,0)))-INDIRECT(CONCATENATE("'2018-11'!I",TEXT(MATCH($C58,'2018-11'!$C$2:$C$100,0)+1,0))))</f>
        <v>487480108.15999985</v>
      </c>
      <c r="J58" s="17" t="str">
        <f ca="1">IF(OR(INDIRECT(CONCATENATE("'2018-12'!J",TEXT(MATCH($C58,'2018-12'!$C$2:$C$100,0)+1,0)))="",INDIRECT(CONCATENATE("'2018-11'!J",TEXT(MATCH($C58,'2018-11'!$C$2:$C$100,0)+1,0)))="",AND(INDIRECT(CONCATENATE("'2018-12'!J",TEXT(MATCH($C58,'2018-12'!$C$2:$C$100,0)+1,0)))="",INDIRECT(CONCATENATE("'2018-11'!J",TEXT(MATCH($C58,'2018-11'!$C$2:$C$100,0)+1,0)))="")),"Н/Д",INDIRECT(CONCATENATE("'2018-12'!J",TEXT(MATCH($C58,'2018-12'!$C$2:$C$100,0)+1,0)))-INDIRECT(CONCATENATE("'2018-11'!J",TEXT(MATCH($C58,'2018-11'!$C$2:$C$100,0)+1,0))))</f>
        <v>Н/Д</v>
      </c>
      <c r="K58" s="17">
        <f ca="1">IF(OR(INDIRECT(CONCATENATE("'2018-12'!K",TEXT(MATCH($C58,'2018-12'!$C$2:$C$100,0)+1,0)))="",INDIRECT(CONCATENATE("'2018-11'!K",TEXT(MATCH($C58,'2018-11'!$C$2:$C$100,0)+1,0)))="",AND(INDIRECT(CONCATENATE("'2018-12'!K",TEXT(MATCH($C58,'2018-12'!$C$2:$C$100,0)+1,0)))="",INDIRECT(CONCATENATE("'2018-11'!K",TEXT(MATCH($C58,'2018-11'!$C$2:$C$100,0)+1,0)))="")),"Н/Д",INDIRECT(CONCATENATE("'2018-12'!K",TEXT(MATCH($C58,'2018-12'!$C$2:$C$100,0)+1,0)))-INDIRECT(CONCATENATE("'2018-11'!K",TEXT(MATCH($C58,'2018-11'!$C$2:$C$100,0)+1,0))))</f>
        <v>113703792.28999996</v>
      </c>
      <c r="L58" s="17">
        <f ca="1">IF(OR(INDIRECT(CONCATENATE("'2018-12'!L",TEXT(MATCH($C58,'2018-12'!$C$2:$C$100,0)+1,0)))="",INDIRECT(CONCATENATE("'2018-11'!L",TEXT(MATCH($C58,'2018-11'!$C$2:$C$100,0)+1,0)))="",AND(INDIRECT(CONCATENATE("'2018-12'!L",TEXT(MATCH($C58,'2018-12'!$C$2:$C$100,0)+1,0)))="",INDIRECT(CONCATENATE("'2018-11'!L",TEXT(MATCH($C58,'2018-11'!$C$2:$C$100,0)+1,0)))="")),"Н/Д",INDIRECT(CONCATENATE("'2018-12'!L",TEXT(MATCH($C58,'2018-12'!$C$2:$C$100,0)+1,0)))-INDIRECT(CONCATENATE("'2018-11'!L",TEXT(MATCH($C58,'2018-11'!$C$2:$C$100,0)+1,0))))</f>
        <v>2496487713.1700001</v>
      </c>
      <c r="M58" s="17">
        <f ca="1">IF(OR(INDIRECT(CONCATENATE("'2018-12'!M",TEXT(MATCH($C58,'2018-12'!$C$2:$C$100,0)+1,0)))="",INDIRECT(CONCATENATE("'2018-11'!M",TEXT(MATCH($C58,'2018-11'!$C$2:$C$100,0)+1,0)))="",AND(INDIRECT(CONCATENATE("'2018-12'!M",TEXT(MATCH($C58,'2018-12'!$C$2:$C$100,0)+1,0)))="",INDIRECT(CONCATENATE("'2018-11'!M",TEXT(MATCH($C58,'2018-11'!$C$2:$C$100,0)+1,0)))="")),"Н/Д",INDIRECT(CONCATENATE("'2018-12'!M",TEXT(MATCH($C58,'2018-12'!$C$2:$C$100,0)+1,0)))-INDIRECT(CONCATENATE("'2018-11'!M",TEXT(MATCH($C58,'2018-11'!$C$2:$C$100,0)+1,0))))</f>
        <v>9540526.049999997</v>
      </c>
      <c r="N58" s="17">
        <f ca="1">IF(OR(INDIRECT(CONCATENATE("'2018-12'!N",TEXT(MATCH($C58,'2018-12'!$C$2:$C$100,0)+1,0)))="",INDIRECT(CONCATENATE("'2018-11'!N",TEXT(MATCH($C58,'2018-11'!$C$2:$C$100,0)+1,0)))="",AND(INDIRECT(CONCATENATE("'2018-12'!N",TEXT(MATCH($C58,'2018-12'!$C$2:$C$100,0)+1,0)))="",INDIRECT(CONCATENATE("'2018-11'!N",TEXT(MATCH($C58,'2018-11'!$C$2:$C$100,0)+1,0)))="")),"Н/Д",INDIRECT(CONCATENATE("'2018-12'!N",TEXT(MATCH($C58,'2018-12'!$C$2:$C$100,0)+1,0)))-INDIRECT(CONCATENATE("'2018-11'!NE",TEXT(MATCH($C58,'2018-11'!$C$2:$C$100,0)+1,0))))</f>
        <v>634860606.76999998</v>
      </c>
      <c r="O58" s="17">
        <f ca="1">IF(OR(INDIRECT(CONCATENATE("'2018-12'!O",TEXT(MATCH($C58,'2018-12'!$C$2:$C$100,0)+1,0)))="",INDIRECT(CONCATENATE("'2018-11'!O",TEXT(MATCH($C58,'2018-11'!$C$2:$C$100,0)+1,0)))="",AND(INDIRECT(CONCATENATE("'2018-12'!O",TEXT(MATCH($C58,'2018-12'!$C$2:$C$100,0)+1,0)))="",INDIRECT(CONCATENATE("'2018-11'!O",TEXT(MATCH($C58,'2018-11'!$C$2:$C$100,0)+1,0)))="")),"Н/Д",INDIRECT(CONCATENATE("'2018-12'!O",TEXT(MATCH($C58,'2018-12'!$C$2:$C$100,0)+1,0)))-INDIRECT(CONCATENATE("'2018-11'!O",TEXT(MATCH($C58,'2018-11'!$C$2:$C$100,0)+1,0))))</f>
        <v>22358.770000000019</v>
      </c>
      <c r="P58" s="17">
        <f ca="1">IF(OR(INDIRECT(CONCATENATE("'2018-12'!P",TEXT(MATCH($C58,'2018-12'!$C$2:$C$100,0)+1,0)))="",INDIRECT(CONCATENATE("'2018-11'!P",TEXT(MATCH($C58,'2018-11'!$C$2:$C$100,0)+1,0)))="",AND(INDIRECT(CONCATENATE("'2018-12'!P",TEXT(MATCH($C58,'2018-12'!$C$2:$C$100,0)+1,0)))="",INDIRECT(CONCATENATE("'2018-11'!P",TEXT(MATCH($C58,'2018-11'!$C$2:$C$100,0)+1,0)))="")),"Н/Д",INDIRECT(CONCATENATE("'2018-12'!P",TEXT(MATCH($C58,'2018-12'!$C$2:$C$100,0)+1,0)))-INDIRECT(CONCATENATE("'2018-11'!P",TEXT(MATCH($C58,'2018-11'!$C$2:$C$100,0)+1,0))))</f>
        <v>675818941.5999999</v>
      </c>
      <c r="Q58" s="17">
        <f ca="1">IF(OR(INDIRECT(CONCATENATE("'2018-12'!Q",TEXT(MATCH($C58,'2018-12'!$C$2:$C$100,0)+1,0)))="",INDIRECT(CONCATENATE("'2018-11'!Q",TEXT(MATCH($C58,'2018-11'!$C$2:$C$100,0)+1,0)))="",AND(INDIRECT(CONCATENATE("'2018-12'!Q",TEXT(MATCH($C58,'2018-12'!$C$2:$C$100,0)+1,0)))="",INDIRECT(CONCATENATE("'2018-11'!Q",TEXT(MATCH($C58,'2018-11'!$C$2:$C$100,0)+1,0)))="")),"Н/Д",INDIRECT(CONCATENATE("'2018-12'!Q",TEXT(MATCH($C58,'2018-12'!$C$2:$C$100,0)+1,0)))-INDIRECT(CONCATENATE("'2018-11'!Q",TEXT(MATCH($C58,'2018-11'!$C$2:$C$100,0)+1,0))))</f>
        <v>14093718.189999998</v>
      </c>
      <c r="R58" s="17">
        <f ca="1">IF(OR(INDIRECT(CONCATENATE("'2018-12'!R",TEXT(MATCH($C58,'2018-12'!$C$2:$C$100,0)+1,0)))="",INDIRECT(CONCATENATE("'2018-11'!R",TEXT(MATCH($C58,'2018-11'!$C$2:$C$100,0)+1,0)))="",AND(INDIRECT(CONCATENATE("'2018-12'!R",TEXT(MATCH($C58,'2018-12'!$C$2:$C$100,0)+1,0)))="",INDIRECT(CONCATENATE("'2018-11'!R",TEXT(MATCH($C58,'2018-11'!$C$2:$C$100,0)+1,0)))="")),"Н/Д",INDIRECT(CONCATENATE("'2018-12'!R",TEXT(MATCH($C58,'2018-12'!$C$2:$C$100,0)+1,0)))-INDIRECT(CONCATENATE("'2018-11'!R",TEXT(MATCH($C58,'2018-11'!$C$2:$C$100,0)+1,0))))</f>
        <v>36398770.25</v>
      </c>
      <c r="S58" s="17">
        <f ca="1">IF(OR(INDIRECT(CONCATENATE("'2018-12'!S",TEXT(MATCH($C58,'2018-12'!$C$2:$C$100,0)+1,0)))="",INDIRECT(CONCATENATE("'2018-11'!S",TEXT(MATCH($C58,'2018-11'!$C$2:$C$100,0)+1,0)))="",AND(INDIRECT(CONCATENATE("'2018-12'!S",TEXT(MATCH($C58,'2018-12'!$C$2:$C$100,0)+1,0)))="",INDIRECT(CONCATENATE("'2018-11'!S",TEXT(MATCH($C58,'2018-11'!$C$2:$C$100,0)+1,0)))="")),"Н/Д",INDIRECT(CONCATENATE("'2018-12'!S",TEXT(MATCH($C58,'2018-12'!$C$2:$C$100,0)+1,0)))-INDIRECT(CONCATENATE("'2018-11'!S",TEXT(MATCH($C58,'2018-11'!$C$2:$C$100,0)+1,0))))</f>
        <v>274100</v>
      </c>
      <c r="T58" s="17">
        <f ca="1">IF(OR(INDIRECT(CONCATENATE("'2018-12'!T",TEXT(MATCH($C58,'2018-12'!$C$2:$C$100,0)+1,0)))="",INDIRECT(CONCATENATE("'2018-11'!T",TEXT(MATCH($C58,'2018-11'!$C$2:$C$100,0)+1,0)))="",AND(INDIRECT(CONCATENATE("'2018-12'!T",TEXT(MATCH($C58,'2018-12'!$C$2:$C$100,0)+1,0)))="",INDIRECT(CONCATENATE("'2018-11'!T",TEXT(MATCH($C58,'2018-11'!$C$2:$C$100,0)+1,0)))="")),"Н/Д",INDIRECT(CONCATENATE("'2018-12'!T",TEXT(MATCH($C58,'2018-12'!$C$2:$C$100,0)+1,0)))-INDIRECT(CONCATENATE("'2018-11'!T",TEXT(MATCH($C58,'2018-11'!$C$2:$C$100,0)+1,0))))</f>
        <v>124586391.52999997</v>
      </c>
      <c r="U58" s="17">
        <f ca="1">IF(OR(INDIRECT(CONCATENATE("'2018-12'!U",TEXT(MATCH($C58,'2018-12'!$C$2:$C$100,0)+1,0)))="",INDIRECT(CONCATENATE("'2018-11'!U",TEXT(MATCH($C58,'2018-11'!$C$2:$C$100,0)+1,0)))="",AND(INDIRECT(CONCATENATE("'2018-12'!U",TEXT(MATCH($C58,'2018-12'!$C$2:$C$100,0)+1,0)))="",INDIRECT(CONCATENATE("'2018-11'!U",TEXT(MATCH($C58,'2018-11'!$C$2:$C$100,0)+1,0)))="")),"Н/Д",INDIRECT(CONCATENATE("'2018-12'!U",TEXT(MATCH($C58,'2018-12'!$C$2:$C$100,0)+1,0)))-INDIRECT(CONCATENATE("'2018-11'!U",TEXT(MATCH($C58,'2018-11'!$C$2:$C$100,0)+1,0))))</f>
        <v>7887505.0099999905</v>
      </c>
      <c r="V58" s="17">
        <f ca="1">IF(OR(INDIRECT(CONCATENATE("'2018-12'!V",TEXT(MATCH($C58,'2018-12'!$C$2:$C$100,0)+1,0)))="",INDIRECT(CONCATENATE("'2018-11'!V",TEXT(MATCH($C58,'2018-11'!$C$2:$C$100,0)+1,0)))="",AND(INDIRECT(CONCATENATE("'2018-12'!V",TEXT(MATCH($C58,'2018-12'!$C$2:$C$100,0)+1,0)))="",INDIRECT(CONCATENATE("'2018-11'!V",TEXT(MATCH($C58,'2018-11'!$C$2:$C$100,0)+1,0)))="")),"Н/Д",INDIRECT(CONCATENATE("'2018-12'!V",TEXT(MATCH($C58,'2018-12'!$C$2:$C$100,0)+1,0)))-INDIRECT(CONCATENATE("'2018-11'!V",TEXT(MATCH($C58,'2018-11'!$C$2:$C$100,0)+1,0))))</f>
        <v>1002670158.9699993</v>
      </c>
      <c r="W58" s="17">
        <f ca="1">IF(OR(INDIRECT(CONCATENATE("'2018-12'!W",TEXT(MATCH($C58,'2018-12'!$C$2:$C$100,0)+1,0)))="",INDIRECT(CONCATENATE("'2018-11'!W",TEXT(MATCH($C58,'2018-11'!$C$2:$C$100,0)+1,0)))="",AND(INDIRECT(CONCATENATE("'2018-12'!W",TEXT(MATCH($C58,'2018-12'!$C$2:$C$100,0)+1,0)))="",INDIRECT(CONCATENATE("'2018-11'!W",TEXT(MATCH($C58,'2018-11'!$C$2:$C$100,0)+1,0)))="")),"Н/Д",INDIRECT(CONCATENATE("'2018-12'!W",TEXT(MATCH($C58,'2018-12'!$C$2:$C$100,0)+1,0)))-INDIRECT(CONCATENATE("'2018-11'!W",TEXT(MATCH($C58,'2018-11'!$C$2:$C$100,0)+1,0))))</f>
        <v>59712356566.23999</v>
      </c>
    </row>
    <row r="59" spans="1:23" x14ac:dyDescent="0.25">
      <c r="A59" s="2" t="s">
        <v>80</v>
      </c>
      <c r="B59" s="2" t="s">
        <v>84</v>
      </c>
      <c r="C59" s="15">
        <v>71800000</v>
      </c>
      <c r="D59" s="2" t="s">
        <v>215</v>
      </c>
      <c r="E59" s="17">
        <f ca="1">IF(OR(INDIRECT(CONCATENATE("'2018-12'!E",TEXT(MATCH($C59,'2018-12'!$C$2:$C$100,0)+1,0)))="",INDIRECT(CONCATENATE("'2018-11'!E",TEXT(MATCH($C59,'2018-11'!$C$2:$C$100,0)+1,0)))="",AND(INDIRECT(CONCATENATE("'2018-12'!E",TEXT(MATCH($C59,'2018-12'!$C$2:$C$100,0)+1,0)))="",INDIRECT(CONCATENATE("'2018-11'!E",TEXT(MATCH($C59,'2018-11'!$C$2:$C$100,0)+1,0)))="")),"Н/Д",INDIRECT(CONCATENATE("'2018-12'!E",TEXT(MATCH($C59,'2018-12'!$C$2:$C$100,0)+1,0)))-INDIRECT(CONCATENATE("'2018-11'!E",TEXT(MATCH($C59,'2018-11'!$C$2:$C$100,0)+1,0))))</f>
        <v>17847079307.039978</v>
      </c>
      <c r="F59" s="17">
        <f ca="1">IF(OR(INDIRECT(CONCATENATE("'2018-12'!F",TEXT(MATCH($C59,'2018-12'!$C$2:$C$100,0)+1,0)))="",INDIRECT(CONCATENATE("'2018-11'!F",TEXT(MATCH($C59,'2018-11'!$C$2:$C$100,0)+1,0)))="",AND(INDIRECT(CONCATENATE("'2018-12'!F",TEXT(MATCH($C59,'2018-12'!$C$2:$C$100,0)+1,0)))="",INDIRECT(CONCATENATE("'2018-11'!F",TEXT(MATCH($C59,'2018-11'!$C$2:$C$100,0)+1,0)))="")),"Н/Д",INDIRECT(CONCATENATE("'2018-12'!F",TEXT(MATCH($C59,'2018-12'!$C$2:$C$100,0)+1,0)))-INDIRECT(CONCATENATE("'2018-11'!F",TEXT(MATCH($C59,'2018-11'!$C$2:$C$100,0)+1,0))))</f>
        <v>16771463270.299988</v>
      </c>
      <c r="G59" s="17">
        <f ca="1">IF(OR(INDIRECT(CONCATENATE("'2018-12'!G",TEXT(MATCH($C59,'2018-12'!$C$2:$C$100,0)+1,0)))="",INDIRECT(CONCATENATE("'2018-11'!G",TEXT(MATCH($C59,'2018-11'!$C$2:$C$100,0)+1,0)))="",AND(INDIRECT(CONCATENATE("'2018-12'!G",TEXT(MATCH($C59,'2018-12'!$C$2:$C$100,0)+1,0)))="",INDIRECT(CONCATENATE("'2018-11'!G",TEXT(MATCH($C59,'2018-11'!$C$2:$C$100,0)+1,0)))="")),"Н/Д",INDIRECT(CONCATENATE("'2018-12'!G",TEXT(MATCH($C59,'2018-12'!$C$2:$C$100,0)+1,0)))-INDIRECT(CONCATENATE("'2018-11'!G",TEXT(MATCH($C59,'2018-11'!$C$2:$C$100,0)+1,0))))</f>
        <v>6492619919.3699951</v>
      </c>
      <c r="H59" s="17">
        <f ca="1">IF(OR(INDIRECT(CONCATENATE("'2018-12'!H",TEXT(MATCH($C59,'2018-12'!$C$2:$C$100,0)+1,0)))="",INDIRECT(CONCATENATE("'2018-11'!H",TEXT(MATCH($C59,'2018-11'!$C$2:$C$100,0)+1,0)))="",AND(INDIRECT(CONCATENATE("'2018-12'!H",TEXT(MATCH($C59,'2018-12'!$C$2:$C$100,0)+1,0)))="",INDIRECT(CONCATENATE("'2018-11'!H",TEXT(MATCH($C59,'2018-11'!$C$2:$C$100,0)+1,0)))="")),"Н/Д",INDIRECT(CONCATENATE("'2018-12'!H",TEXT(MATCH($C59,'2018-12'!$C$2:$C$100,0)+1,0)))-INDIRECT(CONCATENATE("'2018-11'!H",TEXT(MATCH($C59,'2018-11'!$C$2:$C$100,0)+1,0))))</f>
        <v>6748755497.0800018</v>
      </c>
      <c r="I59" s="17">
        <f ca="1">IF(OR(INDIRECT(CONCATENATE("'2018-12'!I",TEXT(MATCH($C59,'2018-12'!$C$2:$C$100,0)+1,0)))="",INDIRECT(CONCATENATE("'2018-11'!I",TEXT(MATCH($C59,'2018-11'!$C$2:$C$100,0)+1,0)))="",AND(INDIRECT(CONCATENATE("'2018-12'!I",TEXT(MATCH($C59,'2018-12'!$C$2:$C$100,0)+1,0)))="",INDIRECT(CONCATENATE("'2018-11'!I",TEXT(MATCH($C59,'2018-11'!$C$2:$C$100,0)+1,0)))="")),"Н/Д",INDIRECT(CONCATENATE("'2018-12'!I",TEXT(MATCH($C59,'2018-12'!$C$2:$C$100,0)+1,0)))-INDIRECT(CONCATENATE("'2018-11'!I",TEXT(MATCH($C59,'2018-11'!$C$2:$C$100,0)+1,0))))</f>
        <v>568100669.23999977</v>
      </c>
      <c r="J59" s="17" t="str">
        <f ca="1">IF(OR(INDIRECT(CONCATENATE("'2018-12'!J",TEXT(MATCH($C59,'2018-12'!$C$2:$C$100,0)+1,0)))="",INDIRECT(CONCATENATE("'2018-11'!J",TEXT(MATCH($C59,'2018-11'!$C$2:$C$100,0)+1,0)))="",AND(INDIRECT(CONCATENATE("'2018-12'!J",TEXT(MATCH($C59,'2018-12'!$C$2:$C$100,0)+1,0)))="",INDIRECT(CONCATENATE("'2018-11'!J",TEXT(MATCH($C59,'2018-11'!$C$2:$C$100,0)+1,0)))="")),"Н/Д",INDIRECT(CONCATENATE("'2018-12'!J",TEXT(MATCH($C59,'2018-12'!$C$2:$C$100,0)+1,0)))-INDIRECT(CONCATENATE("'2018-11'!J",TEXT(MATCH($C59,'2018-11'!$C$2:$C$100,0)+1,0))))</f>
        <v>Н/Д</v>
      </c>
      <c r="K59" s="17">
        <f ca="1">IF(OR(INDIRECT(CONCATENATE("'2018-12'!K",TEXT(MATCH($C59,'2018-12'!$C$2:$C$100,0)+1,0)))="",INDIRECT(CONCATENATE("'2018-11'!K",TEXT(MATCH($C59,'2018-11'!$C$2:$C$100,0)+1,0)))="",AND(INDIRECT(CONCATENATE("'2018-12'!K",TEXT(MATCH($C59,'2018-12'!$C$2:$C$100,0)+1,0)))="",INDIRECT(CONCATENATE("'2018-11'!K",TEXT(MATCH($C59,'2018-11'!$C$2:$C$100,0)+1,0)))="")),"Н/Д",INDIRECT(CONCATENATE("'2018-12'!K",TEXT(MATCH($C59,'2018-12'!$C$2:$C$100,0)+1,0)))-INDIRECT(CONCATENATE("'2018-11'!K",TEXT(MATCH($C59,'2018-11'!$C$2:$C$100,0)+1,0))))</f>
        <v>199038634.30999947</v>
      </c>
      <c r="L59" s="17">
        <f ca="1">IF(OR(INDIRECT(CONCATENATE("'2018-12'!L",TEXT(MATCH($C59,'2018-12'!$C$2:$C$100,0)+1,0)))="",INDIRECT(CONCATENATE("'2018-11'!L",TEXT(MATCH($C59,'2018-11'!$C$2:$C$100,0)+1,0)))="",AND(INDIRECT(CONCATENATE("'2018-12'!L",TEXT(MATCH($C59,'2018-12'!$C$2:$C$100,0)+1,0)))="",INDIRECT(CONCATENATE("'2018-11'!L",TEXT(MATCH($C59,'2018-11'!$C$2:$C$100,0)+1,0)))="")),"Н/Д",INDIRECT(CONCATENATE("'2018-12'!L",TEXT(MATCH($C59,'2018-12'!$C$2:$C$100,0)+1,0)))-INDIRECT(CONCATENATE("'2018-11'!L",TEXT(MATCH($C59,'2018-11'!$C$2:$C$100,0)+1,0))))</f>
        <v>1117908785.9499969</v>
      </c>
      <c r="M59" s="17">
        <f ca="1">IF(OR(INDIRECT(CONCATENATE("'2018-12'!M",TEXT(MATCH($C59,'2018-12'!$C$2:$C$100,0)+1,0)))="",INDIRECT(CONCATENATE("'2018-11'!M",TEXT(MATCH($C59,'2018-11'!$C$2:$C$100,0)+1,0)))="",AND(INDIRECT(CONCATENATE("'2018-12'!M",TEXT(MATCH($C59,'2018-12'!$C$2:$C$100,0)+1,0)))="",INDIRECT(CONCATENATE("'2018-11'!M",TEXT(MATCH($C59,'2018-11'!$C$2:$C$100,0)+1,0)))="")),"Н/Д",INDIRECT(CONCATENATE("'2018-12'!M",TEXT(MATCH($C59,'2018-12'!$C$2:$C$100,0)+1,0)))-INDIRECT(CONCATENATE("'2018-11'!M",TEXT(MATCH($C59,'2018-11'!$C$2:$C$100,0)+1,0))))</f>
        <v>-250334240.04000008</v>
      </c>
      <c r="N59" s="17">
        <f ca="1">IF(OR(INDIRECT(CONCATENATE("'2018-12'!N",TEXT(MATCH($C59,'2018-12'!$C$2:$C$100,0)+1,0)))="",INDIRECT(CONCATENATE("'2018-11'!N",TEXT(MATCH($C59,'2018-11'!$C$2:$C$100,0)+1,0)))="",AND(INDIRECT(CONCATENATE("'2018-12'!N",TEXT(MATCH($C59,'2018-12'!$C$2:$C$100,0)+1,0)))="",INDIRECT(CONCATENATE("'2018-11'!N",TEXT(MATCH($C59,'2018-11'!$C$2:$C$100,0)+1,0)))="")),"Н/Д",INDIRECT(CONCATENATE("'2018-12'!N",TEXT(MATCH($C59,'2018-12'!$C$2:$C$100,0)+1,0)))-INDIRECT(CONCATENATE("'2018-11'!NE",TEXT(MATCH($C59,'2018-11'!$C$2:$C$100,0)+1,0))))</f>
        <v>862052023.32000005</v>
      </c>
      <c r="O59" s="17">
        <f ca="1">IF(OR(INDIRECT(CONCATENATE("'2018-12'!O",TEXT(MATCH($C59,'2018-12'!$C$2:$C$100,0)+1,0)))="",INDIRECT(CONCATENATE("'2018-11'!O",TEXT(MATCH($C59,'2018-11'!$C$2:$C$100,0)+1,0)))="",AND(INDIRECT(CONCATENATE("'2018-12'!O",TEXT(MATCH($C59,'2018-12'!$C$2:$C$100,0)+1,0)))="",INDIRECT(CONCATENATE("'2018-11'!O",TEXT(MATCH($C59,'2018-11'!$C$2:$C$100,0)+1,0)))="")),"Н/Д",INDIRECT(CONCATENATE("'2018-12'!O",TEXT(MATCH($C59,'2018-12'!$C$2:$C$100,0)+1,0)))-INDIRECT(CONCATENATE("'2018-11'!O",TEXT(MATCH($C59,'2018-11'!$C$2:$C$100,0)+1,0))))</f>
        <v>65441.270000000004</v>
      </c>
      <c r="P59" s="17">
        <f ca="1">IF(OR(INDIRECT(CONCATENATE("'2018-12'!P",TEXT(MATCH($C59,'2018-12'!$C$2:$C$100,0)+1,0)))="",INDIRECT(CONCATENATE("'2018-11'!P",TEXT(MATCH($C59,'2018-11'!$C$2:$C$100,0)+1,0)))="",AND(INDIRECT(CONCATENATE("'2018-12'!P",TEXT(MATCH($C59,'2018-12'!$C$2:$C$100,0)+1,0)))="",INDIRECT(CONCATENATE("'2018-11'!P",TEXT(MATCH($C59,'2018-11'!$C$2:$C$100,0)+1,0)))="")),"Н/Д",INDIRECT(CONCATENATE("'2018-12'!P",TEXT(MATCH($C59,'2018-12'!$C$2:$C$100,0)+1,0)))-INDIRECT(CONCATENATE("'2018-11'!P",TEXT(MATCH($C59,'2018-11'!$C$2:$C$100,0)+1,0))))</f>
        <v>1138825180.0899992</v>
      </c>
      <c r="Q59" s="17">
        <f ca="1">IF(OR(INDIRECT(CONCATENATE("'2018-12'!Q",TEXT(MATCH($C59,'2018-12'!$C$2:$C$100,0)+1,0)))="",INDIRECT(CONCATENATE("'2018-11'!Q",TEXT(MATCH($C59,'2018-11'!$C$2:$C$100,0)+1,0)))="",AND(INDIRECT(CONCATENATE("'2018-12'!Q",TEXT(MATCH($C59,'2018-12'!$C$2:$C$100,0)+1,0)))="",INDIRECT(CONCATENATE("'2018-11'!Q",TEXT(MATCH($C59,'2018-11'!$C$2:$C$100,0)+1,0)))="")),"Н/Д",INDIRECT(CONCATENATE("'2018-12'!Q",TEXT(MATCH($C59,'2018-12'!$C$2:$C$100,0)+1,0)))-INDIRECT(CONCATENATE("'2018-11'!Q",TEXT(MATCH($C59,'2018-11'!$C$2:$C$100,0)+1,0))))</f>
        <v>35886766.909999967</v>
      </c>
      <c r="R59" s="17">
        <f ca="1">IF(OR(INDIRECT(CONCATENATE("'2018-12'!R",TEXT(MATCH($C59,'2018-12'!$C$2:$C$100,0)+1,0)))="",INDIRECT(CONCATENATE("'2018-11'!R",TEXT(MATCH($C59,'2018-11'!$C$2:$C$100,0)+1,0)))="",AND(INDIRECT(CONCATENATE("'2018-12'!R",TEXT(MATCH($C59,'2018-12'!$C$2:$C$100,0)+1,0)))="",INDIRECT(CONCATENATE("'2018-11'!R",TEXT(MATCH($C59,'2018-11'!$C$2:$C$100,0)+1,0)))="")),"Н/Д",INDIRECT(CONCATENATE("'2018-12'!R",TEXT(MATCH($C59,'2018-12'!$C$2:$C$100,0)+1,0)))-INDIRECT(CONCATENATE("'2018-11'!R",TEXT(MATCH($C59,'2018-11'!$C$2:$C$100,0)+1,0))))</f>
        <v>324372166.44000006</v>
      </c>
      <c r="S59" s="17">
        <f ca="1">IF(OR(INDIRECT(CONCATENATE("'2018-12'!S",TEXT(MATCH($C59,'2018-12'!$C$2:$C$100,0)+1,0)))="",INDIRECT(CONCATENATE("'2018-11'!S",TEXT(MATCH($C59,'2018-11'!$C$2:$C$100,0)+1,0)))="",AND(INDIRECT(CONCATENATE("'2018-12'!S",TEXT(MATCH($C59,'2018-12'!$C$2:$C$100,0)+1,0)))="",INDIRECT(CONCATENATE("'2018-11'!S",TEXT(MATCH($C59,'2018-11'!$C$2:$C$100,0)+1,0)))="")),"Н/Д",INDIRECT(CONCATENATE("'2018-12'!S",TEXT(MATCH($C59,'2018-12'!$C$2:$C$100,0)+1,0)))-INDIRECT(CONCATENATE("'2018-11'!S",TEXT(MATCH($C59,'2018-11'!$C$2:$C$100,0)+1,0))))</f>
        <v>601599.90000000037</v>
      </c>
      <c r="T59" s="17">
        <f ca="1">IF(OR(INDIRECT(CONCATENATE("'2018-12'!T",TEXT(MATCH($C59,'2018-12'!$C$2:$C$100,0)+1,0)))="",INDIRECT(CONCATENATE("'2018-11'!T",TEXT(MATCH($C59,'2018-11'!$C$2:$C$100,0)+1,0)))="",AND(INDIRECT(CONCATENATE("'2018-12'!T",TEXT(MATCH($C59,'2018-12'!$C$2:$C$100,0)+1,0)))="",INDIRECT(CONCATENATE("'2018-11'!T",TEXT(MATCH($C59,'2018-11'!$C$2:$C$100,0)+1,0)))="")),"Н/Д",INDIRECT(CONCATENATE("'2018-12'!T",TEXT(MATCH($C59,'2018-12'!$C$2:$C$100,0)+1,0)))-INDIRECT(CONCATENATE("'2018-11'!T",TEXT(MATCH($C59,'2018-11'!$C$2:$C$100,0)+1,0))))</f>
        <v>244993396.09000015</v>
      </c>
      <c r="U59" s="17">
        <f ca="1">IF(OR(INDIRECT(CONCATENATE("'2018-12'!U",TEXT(MATCH($C59,'2018-12'!$C$2:$C$100,0)+1,0)))="",INDIRECT(CONCATENATE("'2018-11'!U",TEXT(MATCH($C59,'2018-11'!$C$2:$C$100,0)+1,0)))="",AND(INDIRECT(CONCATENATE("'2018-12'!U",TEXT(MATCH($C59,'2018-12'!$C$2:$C$100,0)+1,0)))="",INDIRECT(CONCATENATE("'2018-11'!U",TEXT(MATCH($C59,'2018-11'!$C$2:$C$100,0)+1,0)))="")),"Н/Д",INDIRECT(CONCATENATE("'2018-12'!U",TEXT(MATCH($C59,'2018-12'!$C$2:$C$100,0)+1,0)))-INDIRECT(CONCATENATE("'2018-11'!U",TEXT(MATCH($C59,'2018-11'!$C$2:$C$100,0)+1,0))))</f>
        <v>5365573.5200000107</v>
      </c>
      <c r="V59" s="17">
        <f ca="1">IF(OR(INDIRECT(CONCATENATE("'2018-12'!V",TEXT(MATCH($C59,'2018-12'!$C$2:$C$100,0)+1,0)))="",INDIRECT(CONCATENATE("'2018-11'!V",TEXT(MATCH($C59,'2018-11'!$C$2:$C$100,0)+1,0)))="",AND(INDIRECT(CONCATENATE("'2018-12'!V",TEXT(MATCH($C59,'2018-12'!$C$2:$C$100,0)+1,0)))="",INDIRECT(CONCATENATE("'2018-11'!V",TEXT(MATCH($C59,'2018-11'!$C$2:$C$100,0)+1,0)))="")),"Н/Д",INDIRECT(CONCATENATE("'2018-12'!V",TEXT(MATCH($C59,'2018-12'!$C$2:$C$100,0)+1,0)))-INDIRECT(CONCATENATE("'2018-11'!V",TEXT(MATCH($C59,'2018-11'!$C$2:$C$100,0)+1,0))))</f>
        <v>1075616036.7399998</v>
      </c>
      <c r="W59" s="17">
        <f ca="1">IF(OR(INDIRECT(CONCATENATE("'2018-12'!W",TEXT(MATCH($C59,'2018-12'!$C$2:$C$100,0)+1,0)))="",INDIRECT(CONCATENATE("'2018-11'!W",TEXT(MATCH($C59,'2018-11'!$C$2:$C$100,0)+1,0)))="",AND(INDIRECT(CONCATENATE("'2018-12'!W",TEXT(MATCH($C59,'2018-12'!$C$2:$C$100,0)+1,0)))="",INDIRECT(CONCATENATE("'2018-11'!W",TEXT(MATCH($C59,'2018-11'!$C$2:$C$100,0)+1,0)))="")),"Н/Д",INDIRECT(CONCATENATE("'2018-12'!W",TEXT(MATCH($C59,'2018-12'!$C$2:$C$100,0)+1,0)))-INDIRECT(CONCATENATE("'2018-11'!W",TEXT(MATCH($C59,'2018-11'!$C$2:$C$100,0)+1,0))))</f>
        <v>52428641352.77002</v>
      </c>
    </row>
    <row r="60" spans="1:23" x14ac:dyDescent="0.25">
      <c r="A60" s="2" t="s">
        <v>80</v>
      </c>
      <c r="B60" s="2" t="s">
        <v>85</v>
      </c>
      <c r="C60" s="15">
        <v>75000000</v>
      </c>
      <c r="D60" s="2" t="s">
        <v>215</v>
      </c>
      <c r="E60" s="17">
        <f ca="1">IF(OR(INDIRECT(CONCATENATE("'2018-12'!E",TEXT(MATCH($C60,'2018-12'!$C$2:$C$100,0)+1,0)))="",INDIRECT(CONCATENATE("'2018-11'!E",TEXT(MATCH($C60,'2018-11'!$C$2:$C$100,0)+1,0)))="",AND(INDIRECT(CONCATENATE("'2018-12'!E",TEXT(MATCH($C60,'2018-12'!$C$2:$C$100,0)+1,0)))="",INDIRECT(CONCATENATE("'2018-11'!E",TEXT(MATCH($C60,'2018-11'!$C$2:$C$100,0)+1,0)))="")),"Н/Д",INDIRECT(CONCATENATE("'2018-12'!E",TEXT(MATCH($C60,'2018-12'!$C$2:$C$100,0)+1,0)))-INDIRECT(CONCATENATE("'2018-11'!E",TEXT(MATCH($C60,'2018-11'!$C$2:$C$100,0)+1,0))))</f>
        <v>17203872206.880005</v>
      </c>
      <c r="F60" s="17">
        <f ca="1">IF(OR(INDIRECT(CONCATENATE("'2018-12'!F",TEXT(MATCH($C60,'2018-12'!$C$2:$C$100,0)+1,0)))="",INDIRECT(CONCATENATE("'2018-11'!F",TEXT(MATCH($C60,'2018-11'!$C$2:$C$100,0)+1,0)))="",AND(INDIRECT(CONCATENATE("'2018-12'!F",TEXT(MATCH($C60,'2018-12'!$C$2:$C$100,0)+1,0)))="",INDIRECT(CONCATENATE("'2018-11'!F",TEXT(MATCH($C60,'2018-11'!$C$2:$C$100,0)+1,0)))="")),"Н/Д",INDIRECT(CONCATENATE("'2018-12'!F",TEXT(MATCH($C60,'2018-12'!$C$2:$C$100,0)+1,0)))-INDIRECT(CONCATENATE("'2018-11'!F",TEXT(MATCH($C60,'2018-11'!$C$2:$C$100,0)+1,0))))</f>
        <v>14883400638.76001</v>
      </c>
      <c r="G60" s="17">
        <f ca="1">IF(OR(INDIRECT(CONCATENATE("'2018-12'!G",TEXT(MATCH($C60,'2018-12'!$C$2:$C$100,0)+1,0)))="",INDIRECT(CONCATENATE("'2018-11'!G",TEXT(MATCH($C60,'2018-11'!$C$2:$C$100,0)+1,0)))="",AND(INDIRECT(CONCATENATE("'2018-12'!G",TEXT(MATCH($C60,'2018-12'!$C$2:$C$100,0)+1,0)))="",INDIRECT(CONCATENATE("'2018-11'!G",TEXT(MATCH($C60,'2018-11'!$C$2:$C$100,0)+1,0)))="")),"Н/Д",INDIRECT(CONCATENATE("'2018-12'!G",TEXT(MATCH($C60,'2018-12'!$C$2:$C$100,0)+1,0)))-INDIRECT(CONCATENATE("'2018-11'!G",TEXT(MATCH($C60,'2018-11'!$C$2:$C$100,0)+1,0))))</f>
        <v>3979892597.4100037</v>
      </c>
      <c r="H60" s="17">
        <f ca="1">IF(OR(INDIRECT(CONCATENATE("'2018-12'!H",TEXT(MATCH($C60,'2018-12'!$C$2:$C$100,0)+1,0)))="",INDIRECT(CONCATENATE("'2018-11'!H",TEXT(MATCH($C60,'2018-11'!$C$2:$C$100,0)+1,0)))="",AND(INDIRECT(CONCATENATE("'2018-12'!H",TEXT(MATCH($C60,'2018-12'!$C$2:$C$100,0)+1,0)))="",INDIRECT(CONCATENATE("'2018-11'!H",TEXT(MATCH($C60,'2018-11'!$C$2:$C$100,0)+1,0)))="")),"Н/Д",INDIRECT(CONCATENATE("'2018-12'!H",TEXT(MATCH($C60,'2018-12'!$C$2:$C$100,0)+1,0)))-INDIRECT(CONCATENATE("'2018-11'!H",TEXT(MATCH($C60,'2018-11'!$C$2:$C$100,0)+1,0))))</f>
        <v>5496778225.6399994</v>
      </c>
      <c r="I60" s="17">
        <f ca="1">IF(OR(INDIRECT(CONCATENATE("'2018-12'!I",TEXT(MATCH($C60,'2018-12'!$C$2:$C$100,0)+1,0)))="",INDIRECT(CONCATENATE("'2018-11'!I",TEXT(MATCH($C60,'2018-11'!$C$2:$C$100,0)+1,0)))="",AND(INDIRECT(CONCATENATE("'2018-12'!I",TEXT(MATCH($C60,'2018-12'!$C$2:$C$100,0)+1,0)))="",INDIRECT(CONCATENATE("'2018-11'!I",TEXT(MATCH($C60,'2018-11'!$C$2:$C$100,0)+1,0)))="")),"Н/Д",INDIRECT(CONCATENATE("'2018-12'!I",TEXT(MATCH($C60,'2018-12'!$C$2:$C$100,0)+1,0)))-INDIRECT(CONCATENATE("'2018-11'!I",TEXT(MATCH($C60,'2018-11'!$C$2:$C$100,0)+1,0))))</f>
        <v>833346137.80000019</v>
      </c>
      <c r="J60" s="17" t="str">
        <f ca="1">IF(OR(INDIRECT(CONCATENATE("'2018-12'!J",TEXT(MATCH($C60,'2018-12'!$C$2:$C$100,0)+1,0)))="",INDIRECT(CONCATENATE("'2018-11'!J",TEXT(MATCH($C60,'2018-11'!$C$2:$C$100,0)+1,0)))="",AND(INDIRECT(CONCATENATE("'2018-12'!J",TEXT(MATCH($C60,'2018-12'!$C$2:$C$100,0)+1,0)))="",INDIRECT(CONCATENATE("'2018-11'!J",TEXT(MATCH($C60,'2018-11'!$C$2:$C$100,0)+1,0)))="")),"Н/Д",INDIRECT(CONCATENATE("'2018-12'!J",TEXT(MATCH($C60,'2018-12'!$C$2:$C$100,0)+1,0)))-INDIRECT(CONCATENATE("'2018-11'!J",TEXT(MATCH($C60,'2018-11'!$C$2:$C$100,0)+1,0))))</f>
        <v>Н/Д</v>
      </c>
      <c r="K60" s="17">
        <f ca="1">IF(OR(INDIRECT(CONCATENATE("'2018-12'!K",TEXT(MATCH($C60,'2018-12'!$C$2:$C$100,0)+1,0)))="",INDIRECT(CONCATENATE("'2018-11'!K",TEXT(MATCH($C60,'2018-11'!$C$2:$C$100,0)+1,0)))="",AND(INDIRECT(CONCATENATE("'2018-12'!K",TEXT(MATCH($C60,'2018-12'!$C$2:$C$100,0)+1,0)))="",INDIRECT(CONCATENATE("'2018-11'!K",TEXT(MATCH($C60,'2018-11'!$C$2:$C$100,0)+1,0)))="")),"Н/Д",INDIRECT(CONCATENATE("'2018-12'!K",TEXT(MATCH($C60,'2018-12'!$C$2:$C$100,0)+1,0)))-INDIRECT(CONCATENATE("'2018-11'!K",TEXT(MATCH($C60,'2018-11'!$C$2:$C$100,0)+1,0))))</f>
        <v>232914242.68999958</v>
      </c>
      <c r="L60" s="17">
        <f ca="1">IF(OR(INDIRECT(CONCATENATE("'2018-12'!L",TEXT(MATCH($C60,'2018-12'!$C$2:$C$100,0)+1,0)))="",INDIRECT(CONCATENATE("'2018-11'!L",TEXT(MATCH($C60,'2018-11'!$C$2:$C$100,0)+1,0)))="",AND(INDIRECT(CONCATENATE("'2018-12'!L",TEXT(MATCH($C60,'2018-12'!$C$2:$C$100,0)+1,0)))="",INDIRECT(CONCATENATE("'2018-11'!L",TEXT(MATCH($C60,'2018-11'!$C$2:$C$100,0)+1,0)))="")),"Н/Д",INDIRECT(CONCATENATE("'2018-12'!L",TEXT(MATCH($C60,'2018-12'!$C$2:$C$100,0)+1,0)))-INDIRECT(CONCATENATE("'2018-11'!L",TEXT(MATCH($C60,'2018-11'!$C$2:$C$100,0)+1,0))))</f>
        <v>3389523070.2800026</v>
      </c>
      <c r="M60" s="17">
        <f ca="1">IF(OR(INDIRECT(CONCATENATE("'2018-12'!M",TEXT(MATCH($C60,'2018-12'!$C$2:$C$100,0)+1,0)))="",INDIRECT(CONCATENATE("'2018-11'!M",TEXT(MATCH($C60,'2018-11'!$C$2:$C$100,0)+1,0)))="",AND(INDIRECT(CONCATENATE("'2018-12'!M",TEXT(MATCH($C60,'2018-12'!$C$2:$C$100,0)+1,0)))="",INDIRECT(CONCATENATE("'2018-11'!M",TEXT(MATCH($C60,'2018-11'!$C$2:$C$100,0)+1,0)))="")),"Н/Д",INDIRECT(CONCATENATE("'2018-12'!M",TEXT(MATCH($C60,'2018-12'!$C$2:$C$100,0)+1,0)))-INDIRECT(CONCATENATE("'2018-11'!M",TEXT(MATCH($C60,'2018-11'!$C$2:$C$100,0)+1,0))))</f>
        <v>126487374.96000004</v>
      </c>
      <c r="N60" s="17">
        <f ca="1">IF(OR(INDIRECT(CONCATENATE("'2018-12'!N",TEXT(MATCH($C60,'2018-12'!$C$2:$C$100,0)+1,0)))="",INDIRECT(CONCATENATE("'2018-11'!N",TEXT(MATCH($C60,'2018-11'!$C$2:$C$100,0)+1,0)))="",AND(INDIRECT(CONCATENATE("'2018-12'!N",TEXT(MATCH($C60,'2018-12'!$C$2:$C$100,0)+1,0)))="",INDIRECT(CONCATENATE("'2018-11'!N",TEXT(MATCH($C60,'2018-11'!$C$2:$C$100,0)+1,0)))="")),"Н/Д",INDIRECT(CONCATENATE("'2018-12'!N",TEXT(MATCH($C60,'2018-12'!$C$2:$C$100,0)+1,0)))-INDIRECT(CONCATENATE("'2018-11'!NE",TEXT(MATCH($C60,'2018-11'!$C$2:$C$100,0)+1,0))))</f>
        <v>968074989.08000004</v>
      </c>
      <c r="O60" s="17">
        <f ca="1">IF(OR(INDIRECT(CONCATENATE("'2018-12'!O",TEXT(MATCH($C60,'2018-12'!$C$2:$C$100,0)+1,0)))="",INDIRECT(CONCATENATE("'2018-11'!O",TEXT(MATCH($C60,'2018-11'!$C$2:$C$100,0)+1,0)))="",AND(INDIRECT(CONCATENATE("'2018-12'!O",TEXT(MATCH($C60,'2018-12'!$C$2:$C$100,0)+1,0)))="",INDIRECT(CONCATENATE("'2018-11'!O",TEXT(MATCH($C60,'2018-11'!$C$2:$C$100,0)+1,0)))="")),"Н/Д",INDIRECT(CONCATENATE("'2018-12'!O",TEXT(MATCH($C60,'2018-12'!$C$2:$C$100,0)+1,0)))-INDIRECT(CONCATENATE("'2018-11'!O",TEXT(MATCH($C60,'2018-11'!$C$2:$C$100,0)+1,0))))</f>
        <v>103479.7200000002</v>
      </c>
      <c r="P60" s="17">
        <f ca="1">IF(OR(INDIRECT(CONCATENATE("'2018-12'!P",TEXT(MATCH($C60,'2018-12'!$C$2:$C$100,0)+1,0)))="",INDIRECT(CONCATENATE("'2018-11'!P",TEXT(MATCH($C60,'2018-11'!$C$2:$C$100,0)+1,0)))="",AND(INDIRECT(CONCATENATE("'2018-12'!P",TEXT(MATCH($C60,'2018-12'!$C$2:$C$100,0)+1,0)))="",INDIRECT(CONCATENATE("'2018-11'!P",TEXT(MATCH($C60,'2018-11'!$C$2:$C$100,0)+1,0)))="")),"Н/Д",INDIRECT(CONCATENATE("'2018-12'!P",TEXT(MATCH($C60,'2018-12'!$C$2:$C$100,0)+1,0)))-INDIRECT(CONCATENATE("'2018-11'!P",TEXT(MATCH($C60,'2018-11'!$C$2:$C$100,0)+1,0))))</f>
        <v>402513694.74000025</v>
      </c>
      <c r="Q60" s="17">
        <f ca="1">IF(OR(INDIRECT(CONCATENATE("'2018-12'!Q",TEXT(MATCH($C60,'2018-12'!$C$2:$C$100,0)+1,0)))="",INDIRECT(CONCATENATE("'2018-11'!Q",TEXT(MATCH($C60,'2018-11'!$C$2:$C$100,0)+1,0)))="",AND(INDIRECT(CONCATENATE("'2018-12'!Q",TEXT(MATCH($C60,'2018-12'!$C$2:$C$100,0)+1,0)))="",INDIRECT(CONCATENATE("'2018-11'!Q",TEXT(MATCH($C60,'2018-11'!$C$2:$C$100,0)+1,0)))="")),"Н/Д",INDIRECT(CONCATENATE("'2018-12'!Q",TEXT(MATCH($C60,'2018-12'!$C$2:$C$100,0)+1,0)))-INDIRECT(CONCATENATE("'2018-11'!Q",TEXT(MATCH($C60,'2018-11'!$C$2:$C$100,0)+1,0))))</f>
        <v>20773908.75999999</v>
      </c>
      <c r="R60" s="17">
        <f ca="1">IF(OR(INDIRECT(CONCATENATE("'2018-12'!R",TEXT(MATCH($C60,'2018-12'!$C$2:$C$100,0)+1,0)))="",INDIRECT(CONCATENATE("'2018-11'!R",TEXT(MATCH($C60,'2018-11'!$C$2:$C$100,0)+1,0)))="",AND(INDIRECT(CONCATENATE("'2018-12'!R",TEXT(MATCH($C60,'2018-12'!$C$2:$C$100,0)+1,0)))="",INDIRECT(CONCATENATE("'2018-11'!R",TEXT(MATCH($C60,'2018-11'!$C$2:$C$100,0)+1,0)))="")),"Н/Д",INDIRECT(CONCATENATE("'2018-12'!R",TEXT(MATCH($C60,'2018-12'!$C$2:$C$100,0)+1,0)))-INDIRECT(CONCATENATE("'2018-11'!R",TEXT(MATCH($C60,'2018-11'!$C$2:$C$100,0)+1,0))))</f>
        <v>62752961.220000029</v>
      </c>
      <c r="S60" s="17">
        <f ca="1">IF(OR(INDIRECT(CONCATENATE("'2018-12'!S",TEXT(MATCH($C60,'2018-12'!$C$2:$C$100,0)+1,0)))="",INDIRECT(CONCATENATE("'2018-11'!S",TEXT(MATCH($C60,'2018-11'!$C$2:$C$100,0)+1,0)))="",AND(INDIRECT(CONCATENATE("'2018-12'!S",TEXT(MATCH($C60,'2018-12'!$C$2:$C$100,0)+1,0)))="",INDIRECT(CONCATENATE("'2018-11'!S",TEXT(MATCH($C60,'2018-11'!$C$2:$C$100,0)+1,0)))="")),"Н/Д",INDIRECT(CONCATENATE("'2018-12'!S",TEXT(MATCH($C60,'2018-12'!$C$2:$C$100,0)+1,0)))-INDIRECT(CONCATENATE("'2018-11'!S",TEXT(MATCH($C60,'2018-11'!$C$2:$C$100,0)+1,0))))</f>
        <v>246000</v>
      </c>
      <c r="T60" s="17">
        <f ca="1">IF(OR(INDIRECT(CONCATENATE("'2018-12'!T",TEXT(MATCH($C60,'2018-12'!$C$2:$C$100,0)+1,0)))="",INDIRECT(CONCATENATE("'2018-11'!T",TEXT(MATCH($C60,'2018-11'!$C$2:$C$100,0)+1,0)))="",AND(INDIRECT(CONCATENATE("'2018-12'!T",TEXT(MATCH($C60,'2018-12'!$C$2:$C$100,0)+1,0)))="",INDIRECT(CONCATENATE("'2018-11'!T",TEXT(MATCH($C60,'2018-11'!$C$2:$C$100,0)+1,0)))="")),"Н/Д",INDIRECT(CONCATENATE("'2018-12'!T",TEXT(MATCH($C60,'2018-12'!$C$2:$C$100,0)+1,0)))-INDIRECT(CONCATENATE("'2018-11'!T",TEXT(MATCH($C60,'2018-11'!$C$2:$C$100,0)+1,0))))</f>
        <v>156360528.6099999</v>
      </c>
      <c r="U60" s="17">
        <f ca="1">IF(OR(INDIRECT(CONCATENATE("'2018-12'!U",TEXT(MATCH($C60,'2018-12'!$C$2:$C$100,0)+1,0)))="",INDIRECT(CONCATENATE("'2018-11'!U",TEXT(MATCH($C60,'2018-11'!$C$2:$C$100,0)+1,0)))="",AND(INDIRECT(CONCATENATE("'2018-12'!U",TEXT(MATCH($C60,'2018-12'!$C$2:$C$100,0)+1,0)))="",INDIRECT(CONCATENATE("'2018-11'!U",TEXT(MATCH($C60,'2018-11'!$C$2:$C$100,0)+1,0)))="")),"Н/Д",INDIRECT(CONCATENATE("'2018-12'!U",TEXT(MATCH($C60,'2018-12'!$C$2:$C$100,0)+1,0)))-INDIRECT(CONCATENATE("'2018-11'!U",TEXT(MATCH($C60,'2018-11'!$C$2:$C$100,0)+1,0))))</f>
        <v>8439570.6800000072</v>
      </c>
      <c r="V60" s="17">
        <f ca="1">IF(OR(INDIRECT(CONCATENATE("'2018-12'!V",TEXT(MATCH($C60,'2018-12'!$C$2:$C$100,0)+1,0)))="",INDIRECT(CONCATENATE("'2018-11'!V",TEXT(MATCH($C60,'2018-11'!$C$2:$C$100,0)+1,0)))="",AND(INDIRECT(CONCATENATE("'2018-12'!V",TEXT(MATCH($C60,'2018-12'!$C$2:$C$100,0)+1,0)))="",INDIRECT(CONCATENATE("'2018-11'!V",TEXT(MATCH($C60,'2018-11'!$C$2:$C$100,0)+1,0)))="")),"Н/Д",INDIRECT(CONCATENATE("'2018-12'!V",TEXT(MATCH($C60,'2018-12'!$C$2:$C$100,0)+1,0)))-INDIRECT(CONCATENATE("'2018-11'!V",TEXT(MATCH($C60,'2018-11'!$C$2:$C$100,0)+1,0))))</f>
        <v>2320471568.1199989</v>
      </c>
      <c r="W60" s="17">
        <f ca="1">IF(OR(INDIRECT(CONCATENATE("'2018-12'!W",TEXT(MATCH($C60,'2018-12'!$C$2:$C$100,0)+1,0)))="",INDIRECT(CONCATENATE("'2018-11'!W",TEXT(MATCH($C60,'2018-11'!$C$2:$C$100,0)+1,0)))="",AND(INDIRECT(CONCATENATE("'2018-12'!W",TEXT(MATCH($C60,'2018-12'!$C$2:$C$100,0)+1,0)))="",INDIRECT(CONCATENATE("'2018-11'!W",TEXT(MATCH($C60,'2018-11'!$C$2:$C$100,0)+1,0)))="")),"Н/Д",INDIRECT(CONCATENATE("'2018-12'!W",TEXT(MATCH($C60,'2018-12'!$C$2:$C$100,0)+1,0)))-INDIRECT(CONCATENATE("'2018-11'!W",TEXT(MATCH($C60,'2018-11'!$C$2:$C$100,0)+1,0))))</f>
        <v>49211135048.030029</v>
      </c>
    </row>
    <row r="61" spans="1:23" x14ac:dyDescent="0.25">
      <c r="A61" s="2" t="s">
        <v>80</v>
      </c>
      <c r="B61" s="2" t="s">
        <v>86</v>
      </c>
      <c r="C61" s="15">
        <v>71900000</v>
      </c>
      <c r="D61" s="2" t="s">
        <v>215</v>
      </c>
      <c r="E61" s="17">
        <f ca="1">IF(OR(INDIRECT(CONCATENATE("'2018-12'!E",TEXT(MATCH($C61,'2018-12'!$C$2:$C$100,0)+1,0)))="",INDIRECT(CONCATENATE("'2018-11'!E",TEXT(MATCH($C61,'2018-11'!$C$2:$C$100,0)+1,0)))="",AND(INDIRECT(CONCATENATE("'2018-12'!E",TEXT(MATCH($C61,'2018-12'!$C$2:$C$100,0)+1,0)))="",INDIRECT(CONCATENATE("'2018-11'!E",TEXT(MATCH($C61,'2018-11'!$C$2:$C$100,0)+1,0)))="")),"Н/Д",INDIRECT(CONCATENATE("'2018-12'!E",TEXT(MATCH($C61,'2018-12'!$C$2:$C$100,0)+1,0)))-INDIRECT(CONCATENATE("'2018-11'!E",TEXT(MATCH($C61,'2018-11'!$C$2:$C$100,0)+1,0))))</f>
        <v>13198354069.51001</v>
      </c>
      <c r="F61" s="17">
        <f ca="1">IF(OR(INDIRECT(CONCATENATE("'2018-12'!F",TEXT(MATCH($C61,'2018-12'!$C$2:$C$100,0)+1,0)))="",INDIRECT(CONCATENATE("'2018-11'!F",TEXT(MATCH($C61,'2018-11'!$C$2:$C$100,0)+1,0)))="",AND(INDIRECT(CONCATENATE("'2018-12'!F",TEXT(MATCH($C61,'2018-12'!$C$2:$C$100,0)+1,0)))="",INDIRECT(CONCATENATE("'2018-11'!F",TEXT(MATCH($C61,'2018-11'!$C$2:$C$100,0)+1,0)))="")),"Н/Д",INDIRECT(CONCATENATE("'2018-12'!F",TEXT(MATCH($C61,'2018-12'!$C$2:$C$100,0)+1,0)))-INDIRECT(CONCATENATE("'2018-11'!F",TEXT(MATCH($C61,'2018-11'!$C$2:$C$100,0)+1,0))))</f>
        <v>13035414708.200012</v>
      </c>
      <c r="G61" s="17">
        <f ca="1">IF(OR(INDIRECT(CONCATENATE("'2018-12'!G",TEXT(MATCH($C61,'2018-12'!$C$2:$C$100,0)+1,0)))="",INDIRECT(CONCATENATE("'2018-11'!G",TEXT(MATCH($C61,'2018-11'!$C$2:$C$100,0)+1,0)))="",AND(INDIRECT(CONCATENATE("'2018-12'!G",TEXT(MATCH($C61,'2018-12'!$C$2:$C$100,0)+1,0)))="",INDIRECT(CONCATENATE("'2018-11'!G",TEXT(MATCH($C61,'2018-11'!$C$2:$C$100,0)+1,0)))="")),"Н/Д",INDIRECT(CONCATENATE("'2018-12'!G",TEXT(MATCH($C61,'2018-12'!$C$2:$C$100,0)+1,0)))-INDIRECT(CONCATENATE("'2018-11'!G",TEXT(MATCH($C61,'2018-11'!$C$2:$C$100,0)+1,0))))</f>
        <v>7991838664.5599976</v>
      </c>
      <c r="H61" s="17">
        <f ca="1">IF(OR(INDIRECT(CONCATENATE("'2018-12'!H",TEXT(MATCH($C61,'2018-12'!$C$2:$C$100,0)+1,0)))="",INDIRECT(CONCATENATE("'2018-11'!H",TEXT(MATCH($C61,'2018-11'!$C$2:$C$100,0)+1,0)))="",AND(INDIRECT(CONCATENATE("'2018-12'!H",TEXT(MATCH($C61,'2018-12'!$C$2:$C$100,0)+1,0)))="",INDIRECT(CONCATENATE("'2018-11'!H",TEXT(MATCH($C61,'2018-11'!$C$2:$C$100,0)+1,0)))="")),"Н/Д",INDIRECT(CONCATENATE("'2018-12'!H",TEXT(MATCH($C61,'2018-12'!$C$2:$C$100,0)+1,0)))-INDIRECT(CONCATENATE("'2018-11'!H",TEXT(MATCH($C61,'2018-11'!$C$2:$C$100,0)+1,0))))</f>
        <v>3829995411.340004</v>
      </c>
      <c r="I61" s="17">
        <f ca="1">IF(OR(INDIRECT(CONCATENATE("'2018-12'!I",TEXT(MATCH($C61,'2018-12'!$C$2:$C$100,0)+1,0)))="",INDIRECT(CONCATENATE("'2018-11'!I",TEXT(MATCH($C61,'2018-11'!$C$2:$C$100,0)+1,0)))="",AND(INDIRECT(CONCATENATE("'2018-12'!I",TEXT(MATCH($C61,'2018-12'!$C$2:$C$100,0)+1,0)))="",INDIRECT(CONCATENATE("'2018-11'!I",TEXT(MATCH($C61,'2018-11'!$C$2:$C$100,0)+1,0)))="")),"Н/Д",INDIRECT(CONCATENATE("'2018-12'!I",TEXT(MATCH($C61,'2018-12'!$C$2:$C$100,0)+1,0)))-INDIRECT(CONCATENATE("'2018-11'!I",TEXT(MATCH($C61,'2018-11'!$C$2:$C$100,0)+1,0))))</f>
        <v>192778750.71000004</v>
      </c>
      <c r="J61" s="17" t="str">
        <f ca="1">IF(OR(INDIRECT(CONCATENATE("'2018-12'!J",TEXT(MATCH($C61,'2018-12'!$C$2:$C$100,0)+1,0)))="",INDIRECT(CONCATENATE("'2018-11'!J",TEXT(MATCH($C61,'2018-11'!$C$2:$C$100,0)+1,0)))="",AND(INDIRECT(CONCATENATE("'2018-12'!J",TEXT(MATCH($C61,'2018-12'!$C$2:$C$100,0)+1,0)))="",INDIRECT(CONCATENATE("'2018-11'!J",TEXT(MATCH($C61,'2018-11'!$C$2:$C$100,0)+1,0)))="")),"Н/Д",INDIRECT(CONCATENATE("'2018-12'!J",TEXT(MATCH($C61,'2018-12'!$C$2:$C$100,0)+1,0)))-INDIRECT(CONCATENATE("'2018-11'!J",TEXT(MATCH($C61,'2018-11'!$C$2:$C$100,0)+1,0))))</f>
        <v>Н/Д</v>
      </c>
      <c r="K61" s="17">
        <f ca="1">IF(OR(INDIRECT(CONCATENATE("'2018-12'!K",TEXT(MATCH($C61,'2018-12'!$C$2:$C$100,0)+1,0)))="",INDIRECT(CONCATENATE("'2018-11'!K",TEXT(MATCH($C61,'2018-11'!$C$2:$C$100,0)+1,0)))="",AND(INDIRECT(CONCATENATE("'2018-12'!K",TEXT(MATCH($C61,'2018-12'!$C$2:$C$100,0)+1,0)))="",INDIRECT(CONCATENATE("'2018-11'!K",TEXT(MATCH($C61,'2018-11'!$C$2:$C$100,0)+1,0)))="")),"Н/Д",INDIRECT(CONCATENATE("'2018-12'!K",TEXT(MATCH($C61,'2018-12'!$C$2:$C$100,0)+1,0)))-INDIRECT(CONCATENATE("'2018-11'!K",TEXT(MATCH($C61,'2018-11'!$C$2:$C$100,0)+1,0))))</f>
        <v>60564962.99000001</v>
      </c>
      <c r="L61" s="17">
        <f ca="1">IF(OR(INDIRECT(CONCATENATE("'2018-12'!L",TEXT(MATCH($C61,'2018-12'!$C$2:$C$100,0)+1,0)))="",INDIRECT(CONCATENATE("'2018-11'!L",TEXT(MATCH($C61,'2018-11'!$C$2:$C$100,0)+1,0)))="",AND(INDIRECT(CONCATENATE("'2018-12'!L",TEXT(MATCH($C61,'2018-12'!$C$2:$C$100,0)+1,0)))="",INDIRECT(CONCATENATE("'2018-11'!L",TEXT(MATCH($C61,'2018-11'!$C$2:$C$100,0)+1,0)))="")),"Н/Д",INDIRECT(CONCATENATE("'2018-12'!L",TEXT(MATCH($C61,'2018-12'!$C$2:$C$100,0)+1,0)))-INDIRECT(CONCATENATE("'2018-11'!L",TEXT(MATCH($C61,'2018-11'!$C$2:$C$100,0)+1,0))))</f>
        <v>340559278.02999878</v>
      </c>
      <c r="M61" s="17">
        <f ca="1">IF(OR(INDIRECT(CONCATENATE("'2018-12'!M",TEXT(MATCH($C61,'2018-12'!$C$2:$C$100,0)+1,0)))="",INDIRECT(CONCATENATE("'2018-11'!M",TEXT(MATCH($C61,'2018-11'!$C$2:$C$100,0)+1,0)))="",AND(INDIRECT(CONCATENATE("'2018-12'!M",TEXT(MATCH($C61,'2018-12'!$C$2:$C$100,0)+1,0)))="",INDIRECT(CONCATENATE("'2018-11'!M",TEXT(MATCH($C61,'2018-11'!$C$2:$C$100,0)+1,0)))="")),"Н/Д",INDIRECT(CONCATENATE("'2018-12'!M",TEXT(MATCH($C61,'2018-12'!$C$2:$C$100,0)+1,0)))-INDIRECT(CONCATENATE("'2018-11'!M",TEXT(MATCH($C61,'2018-11'!$C$2:$C$100,0)+1,0))))</f>
        <v>38835960.060000002</v>
      </c>
      <c r="N61" s="17">
        <f ca="1">IF(OR(INDIRECT(CONCATENATE("'2018-12'!N",TEXT(MATCH($C61,'2018-12'!$C$2:$C$100,0)+1,0)))="",INDIRECT(CONCATENATE("'2018-11'!N",TEXT(MATCH($C61,'2018-11'!$C$2:$C$100,0)+1,0)))="",AND(INDIRECT(CONCATENATE("'2018-12'!N",TEXT(MATCH($C61,'2018-12'!$C$2:$C$100,0)+1,0)))="",INDIRECT(CONCATENATE("'2018-11'!N",TEXT(MATCH($C61,'2018-11'!$C$2:$C$100,0)+1,0)))="")),"Н/Д",INDIRECT(CONCATENATE("'2018-12'!N",TEXT(MATCH($C61,'2018-12'!$C$2:$C$100,0)+1,0)))-INDIRECT(CONCATENATE("'2018-11'!NE",TEXT(MATCH($C61,'2018-11'!$C$2:$C$100,0)+1,0))))</f>
        <v>296804990</v>
      </c>
      <c r="O61" s="17">
        <f ca="1">IF(OR(INDIRECT(CONCATENATE("'2018-12'!O",TEXT(MATCH($C61,'2018-12'!$C$2:$C$100,0)+1,0)))="",INDIRECT(CONCATENATE("'2018-11'!O",TEXT(MATCH($C61,'2018-11'!$C$2:$C$100,0)+1,0)))="",AND(INDIRECT(CONCATENATE("'2018-12'!O",TEXT(MATCH($C61,'2018-12'!$C$2:$C$100,0)+1,0)))="",INDIRECT(CONCATENATE("'2018-11'!O",TEXT(MATCH($C61,'2018-11'!$C$2:$C$100,0)+1,0)))="")),"Н/Д",INDIRECT(CONCATENATE("'2018-12'!O",TEXT(MATCH($C61,'2018-12'!$C$2:$C$100,0)+1,0)))-INDIRECT(CONCATENATE("'2018-11'!O",TEXT(MATCH($C61,'2018-11'!$C$2:$C$100,0)+1,0))))</f>
        <v>6849.4700000000012</v>
      </c>
      <c r="P61" s="17">
        <f ca="1">IF(OR(INDIRECT(CONCATENATE("'2018-12'!P",TEXT(MATCH($C61,'2018-12'!$C$2:$C$100,0)+1,0)))="",INDIRECT(CONCATENATE("'2018-11'!P",TEXT(MATCH($C61,'2018-11'!$C$2:$C$100,0)+1,0)))="",AND(INDIRECT(CONCATENATE("'2018-12'!P",TEXT(MATCH($C61,'2018-12'!$C$2:$C$100,0)+1,0)))="",INDIRECT(CONCATENATE("'2018-11'!P",TEXT(MATCH($C61,'2018-11'!$C$2:$C$100,0)+1,0)))="")),"Н/Д",INDIRECT(CONCATENATE("'2018-12'!P",TEXT(MATCH($C61,'2018-12'!$C$2:$C$100,0)+1,0)))-INDIRECT(CONCATENATE("'2018-11'!P",TEXT(MATCH($C61,'2018-11'!$C$2:$C$100,0)+1,0))))</f>
        <v>212346424.25</v>
      </c>
      <c r="Q61" s="17">
        <f ca="1">IF(OR(INDIRECT(CONCATENATE("'2018-12'!Q",TEXT(MATCH($C61,'2018-12'!$C$2:$C$100,0)+1,0)))="",INDIRECT(CONCATENATE("'2018-11'!Q",TEXT(MATCH($C61,'2018-11'!$C$2:$C$100,0)+1,0)))="",AND(INDIRECT(CONCATENATE("'2018-12'!Q",TEXT(MATCH($C61,'2018-12'!$C$2:$C$100,0)+1,0)))="",INDIRECT(CONCATENATE("'2018-11'!Q",TEXT(MATCH($C61,'2018-11'!$C$2:$C$100,0)+1,0)))="")),"Н/Д",INDIRECT(CONCATENATE("'2018-12'!Q",TEXT(MATCH($C61,'2018-12'!$C$2:$C$100,0)+1,0)))-INDIRECT(CONCATENATE("'2018-11'!Q",TEXT(MATCH($C61,'2018-11'!$C$2:$C$100,0)+1,0))))</f>
        <v>193156092.88</v>
      </c>
      <c r="R61" s="17">
        <f ca="1">IF(OR(INDIRECT(CONCATENATE("'2018-12'!R",TEXT(MATCH($C61,'2018-12'!$C$2:$C$100,0)+1,0)))="",INDIRECT(CONCATENATE("'2018-11'!R",TEXT(MATCH($C61,'2018-11'!$C$2:$C$100,0)+1,0)))="",AND(INDIRECT(CONCATENATE("'2018-12'!R",TEXT(MATCH($C61,'2018-12'!$C$2:$C$100,0)+1,0)))="",INDIRECT(CONCATENATE("'2018-11'!R",TEXT(MATCH($C61,'2018-11'!$C$2:$C$100,0)+1,0)))="")),"Н/Д",INDIRECT(CONCATENATE("'2018-12'!R",TEXT(MATCH($C61,'2018-12'!$C$2:$C$100,0)+1,0)))-INDIRECT(CONCATENATE("'2018-11'!R",TEXT(MATCH($C61,'2018-11'!$C$2:$C$100,0)+1,0))))</f>
        <v>32646487.290000021</v>
      </c>
      <c r="S61" s="17">
        <f ca="1">IF(OR(INDIRECT(CONCATENATE("'2018-12'!S",TEXT(MATCH($C61,'2018-12'!$C$2:$C$100,0)+1,0)))="",INDIRECT(CONCATENATE("'2018-11'!S",TEXT(MATCH($C61,'2018-11'!$C$2:$C$100,0)+1,0)))="",AND(INDIRECT(CONCATENATE("'2018-12'!S",TEXT(MATCH($C61,'2018-12'!$C$2:$C$100,0)+1,0)))="",INDIRECT(CONCATENATE("'2018-11'!S",TEXT(MATCH($C61,'2018-11'!$C$2:$C$100,0)+1,0)))="")),"Н/Д",INDIRECT(CONCATENATE("'2018-12'!S",TEXT(MATCH($C61,'2018-12'!$C$2:$C$100,0)+1,0)))-INDIRECT(CONCATENATE("'2018-11'!S",TEXT(MATCH($C61,'2018-11'!$C$2:$C$100,0)+1,0))))</f>
        <v>6280</v>
      </c>
      <c r="T61" s="17">
        <f ca="1">IF(OR(INDIRECT(CONCATENATE("'2018-12'!T",TEXT(MATCH($C61,'2018-12'!$C$2:$C$100,0)+1,0)))="",INDIRECT(CONCATENATE("'2018-11'!T",TEXT(MATCH($C61,'2018-11'!$C$2:$C$100,0)+1,0)))="",AND(INDIRECT(CONCATENATE("'2018-12'!T",TEXT(MATCH($C61,'2018-12'!$C$2:$C$100,0)+1,0)))="",INDIRECT(CONCATENATE("'2018-11'!T",TEXT(MATCH($C61,'2018-11'!$C$2:$C$100,0)+1,0)))="")),"Н/Д",INDIRECT(CONCATENATE("'2018-12'!T",TEXT(MATCH($C61,'2018-12'!$C$2:$C$100,0)+1,0)))-INDIRECT(CONCATENATE("'2018-11'!T",TEXT(MATCH($C61,'2018-11'!$C$2:$C$100,0)+1,0))))</f>
        <v>89242291.339999914</v>
      </c>
      <c r="U61" s="17">
        <f ca="1">IF(OR(INDIRECT(CONCATENATE("'2018-12'!U",TEXT(MATCH($C61,'2018-12'!$C$2:$C$100,0)+1,0)))="",INDIRECT(CONCATENATE("'2018-11'!U",TEXT(MATCH($C61,'2018-11'!$C$2:$C$100,0)+1,0)))="",AND(INDIRECT(CONCATENATE("'2018-12'!U",TEXT(MATCH($C61,'2018-12'!$C$2:$C$100,0)+1,0)))="",INDIRECT(CONCATENATE("'2018-11'!U",TEXT(MATCH($C61,'2018-11'!$C$2:$C$100,0)+1,0)))="")),"Н/Д",INDIRECT(CONCATENATE("'2018-12'!U",TEXT(MATCH($C61,'2018-12'!$C$2:$C$100,0)+1,0)))-INDIRECT(CONCATENATE("'2018-11'!U",TEXT(MATCH($C61,'2018-11'!$C$2:$C$100,0)+1,0))))</f>
        <v>2047389.7300000004</v>
      </c>
      <c r="V61" s="17">
        <f ca="1">IF(OR(INDIRECT(CONCATENATE("'2018-12'!V",TEXT(MATCH($C61,'2018-12'!$C$2:$C$100,0)+1,0)))="",INDIRECT(CONCATENATE("'2018-11'!V",TEXT(MATCH($C61,'2018-11'!$C$2:$C$100,0)+1,0)))="",AND(INDIRECT(CONCATENATE("'2018-12'!V",TEXT(MATCH($C61,'2018-12'!$C$2:$C$100,0)+1,0)))="",INDIRECT(CONCATENATE("'2018-11'!V",TEXT(MATCH($C61,'2018-11'!$C$2:$C$100,0)+1,0)))="")),"Н/Д",INDIRECT(CONCATENATE("'2018-12'!V",TEXT(MATCH($C61,'2018-12'!$C$2:$C$100,0)+1,0)))-INDIRECT(CONCATENATE("'2018-11'!V",TEXT(MATCH($C61,'2018-11'!$C$2:$C$100,0)+1,0))))</f>
        <v>162939361.31000042</v>
      </c>
      <c r="W61" s="17">
        <f ca="1">IF(OR(INDIRECT(CONCATENATE("'2018-12'!W",TEXT(MATCH($C61,'2018-12'!$C$2:$C$100,0)+1,0)))="",INDIRECT(CONCATENATE("'2018-11'!W",TEXT(MATCH($C61,'2018-11'!$C$2:$C$100,0)+1,0)))="",AND(INDIRECT(CONCATENATE("'2018-12'!W",TEXT(MATCH($C61,'2018-12'!$C$2:$C$100,0)+1,0)))="",INDIRECT(CONCATENATE("'2018-11'!W",TEXT(MATCH($C61,'2018-11'!$C$2:$C$100,0)+1,0)))="")),"Н/Д",INDIRECT(CONCATENATE("'2018-12'!W",TEXT(MATCH($C61,'2018-12'!$C$2:$C$100,0)+1,0)))-INDIRECT(CONCATENATE("'2018-11'!W",TEXT(MATCH($C61,'2018-11'!$C$2:$C$100,0)+1,0))))</f>
        <v>39412431879.829956</v>
      </c>
    </row>
    <row r="62" spans="1:23" x14ac:dyDescent="0.25">
      <c r="A62" s="2" t="s">
        <v>87</v>
      </c>
      <c r="B62" s="2" t="s">
        <v>88</v>
      </c>
      <c r="C62" s="15">
        <v>14000000</v>
      </c>
      <c r="D62" s="2" t="s">
        <v>215</v>
      </c>
      <c r="E62" s="17">
        <f ca="1">IF(OR(INDIRECT(CONCATENATE("'2018-12'!E",TEXT(MATCH($C62,'2018-12'!$C$2:$C$100,0)+1,0)))="",INDIRECT(CONCATENATE("'2018-11'!E",TEXT(MATCH($C62,'2018-11'!$C$2:$C$100,0)+1,0)))="",AND(INDIRECT(CONCATENATE("'2018-12'!E",TEXT(MATCH($C62,'2018-12'!$C$2:$C$100,0)+1,0)))="",INDIRECT(CONCATENATE("'2018-11'!E",TEXT(MATCH($C62,'2018-11'!$C$2:$C$100,0)+1,0)))="")),"Н/Д",INDIRECT(CONCATENATE("'2018-12'!E",TEXT(MATCH($C62,'2018-12'!$C$2:$C$100,0)+1,0)))-INDIRECT(CONCATENATE("'2018-11'!E",TEXT(MATCH($C62,'2018-11'!$C$2:$C$100,0)+1,0))))</f>
        <v>11275284297.360001</v>
      </c>
      <c r="F62" s="17">
        <f ca="1">IF(OR(INDIRECT(CONCATENATE("'2018-12'!F",TEXT(MATCH($C62,'2018-12'!$C$2:$C$100,0)+1,0)))="",INDIRECT(CONCATENATE("'2018-11'!F",TEXT(MATCH($C62,'2018-11'!$C$2:$C$100,0)+1,0)))="",AND(INDIRECT(CONCATENATE("'2018-12'!F",TEXT(MATCH($C62,'2018-12'!$C$2:$C$100,0)+1,0)))="",INDIRECT(CONCATENATE("'2018-11'!F",TEXT(MATCH($C62,'2018-11'!$C$2:$C$100,0)+1,0)))="")),"Н/Д",INDIRECT(CONCATENATE("'2018-12'!F",TEXT(MATCH($C62,'2018-12'!$C$2:$C$100,0)+1,0)))-INDIRECT(CONCATENATE("'2018-11'!F",TEXT(MATCH($C62,'2018-11'!$C$2:$C$100,0)+1,0))))</f>
        <v>9751451022.5100098</v>
      </c>
      <c r="G62" s="17">
        <f ca="1">IF(OR(INDIRECT(CONCATENATE("'2018-12'!G",TEXT(MATCH($C62,'2018-12'!$C$2:$C$100,0)+1,0)))="",INDIRECT(CONCATENATE("'2018-11'!G",TEXT(MATCH($C62,'2018-11'!$C$2:$C$100,0)+1,0)))="",AND(INDIRECT(CONCATENATE("'2018-12'!G",TEXT(MATCH($C62,'2018-12'!$C$2:$C$100,0)+1,0)))="",INDIRECT(CONCATENATE("'2018-11'!G",TEXT(MATCH($C62,'2018-11'!$C$2:$C$100,0)+1,0)))="")),"Н/Д",INDIRECT(CONCATENATE("'2018-12'!G",TEXT(MATCH($C62,'2018-12'!$C$2:$C$100,0)+1,0)))-INDIRECT(CONCATENATE("'2018-11'!G",TEXT(MATCH($C62,'2018-11'!$C$2:$C$100,0)+1,0))))</f>
        <v>2649526414.1800003</v>
      </c>
      <c r="H62" s="17">
        <f ca="1">IF(OR(INDIRECT(CONCATENATE("'2018-12'!H",TEXT(MATCH($C62,'2018-12'!$C$2:$C$100,0)+1,0)))="",INDIRECT(CONCATENATE("'2018-11'!H",TEXT(MATCH($C62,'2018-11'!$C$2:$C$100,0)+1,0)))="",AND(INDIRECT(CONCATENATE("'2018-12'!H",TEXT(MATCH($C62,'2018-12'!$C$2:$C$100,0)+1,0)))="",INDIRECT(CONCATENATE("'2018-11'!H",TEXT(MATCH($C62,'2018-11'!$C$2:$C$100,0)+1,0)))="")),"Н/Д",INDIRECT(CONCATENATE("'2018-12'!H",TEXT(MATCH($C62,'2018-12'!$C$2:$C$100,0)+1,0)))-INDIRECT(CONCATENATE("'2018-11'!H",TEXT(MATCH($C62,'2018-11'!$C$2:$C$100,0)+1,0))))</f>
        <v>2142441880.3999977</v>
      </c>
      <c r="I62" s="17">
        <f ca="1">IF(OR(INDIRECT(CONCATENATE("'2018-12'!I",TEXT(MATCH($C62,'2018-12'!$C$2:$C$100,0)+1,0)))="",INDIRECT(CONCATENATE("'2018-11'!I",TEXT(MATCH($C62,'2018-11'!$C$2:$C$100,0)+1,0)))="",AND(INDIRECT(CONCATENATE("'2018-12'!I",TEXT(MATCH($C62,'2018-12'!$C$2:$C$100,0)+1,0)))="",INDIRECT(CONCATENATE("'2018-11'!I",TEXT(MATCH($C62,'2018-11'!$C$2:$C$100,0)+1,0)))="")),"Н/Д",INDIRECT(CONCATENATE("'2018-12'!I",TEXT(MATCH($C62,'2018-12'!$C$2:$C$100,0)+1,0)))-INDIRECT(CONCATENATE("'2018-11'!I",TEXT(MATCH($C62,'2018-11'!$C$2:$C$100,0)+1,0))))</f>
        <v>672442049.3399992</v>
      </c>
      <c r="J62" s="17" t="str">
        <f ca="1">IF(OR(INDIRECT(CONCATENATE("'2018-12'!J",TEXT(MATCH($C62,'2018-12'!$C$2:$C$100,0)+1,0)))="",INDIRECT(CONCATENATE("'2018-11'!J",TEXT(MATCH($C62,'2018-11'!$C$2:$C$100,0)+1,0)))="",AND(INDIRECT(CONCATENATE("'2018-12'!J",TEXT(MATCH($C62,'2018-12'!$C$2:$C$100,0)+1,0)))="",INDIRECT(CONCATENATE("'2018-11'!J",TEXT(MATCH($C62,'2018-11'!$C$2:$C$100,0)+1,0)))="")),"Н/Д",INDIRECT(CONCATENATE("'2018-12'!J",TEXT(MATCH($C62,'2018-12'!$C$2:$C$100,0)+1,0)))-INDIRECT(CONCATENATE("'2018-11'!J",TEXT(MATCH($C62,'2018-11'!$C$2:$C$100,0)+1,0))))</f>
        <v>Н/Д</v>
      </c>
      <c r="K62" s="17">
        <f ca="1">IF(OR(INDIRECT(CONCATENATE("'2018-12'!K",TEXT(MATCH($C62,'2018-12'!$C$2:$C$100,0)+1,0)))="",INDIRECT(CONCATENATE("'2018-11'!K",TEXT(MATCH($C62,'2018-11'!$C$2:$C$100,0)+1,0)))="",AND(INDIRECT(CONCATENATE("'2018-12'!K",TEXT(MATCH($C62,'2018-12'!$C$2:$C$100,0)+1,0)))="",INDIRECT(CONCATENATE("'2018-11'!K",TEXT(MATCH($C62,'2018-11'!$C$2:$C$100,0)+1,0)))="")),"Н/Д",INDIRECT(CONCATENATE("'2018-12'!K",TEXT(MATCH($C62,'2018-12'!$C$2:$C$100,0)+1,0)))-INDIRECT(CONCATENATE("'2018-11'!K",TEXT(MATCH($C62,'2018-11'!$C$2:$C$100,0)+1,0))))</f>
        <v>102675876.21999979</v>
      </c>
      <c r="L62" s="17">
        <f ca="1">IF(OR(INDIRECT(CONCATENATE("'2018-12'!L",TEXT(MATCH($C62,'2018-12'!$C$2:$C$100,0)+1,0)))="",INDIRECT(CONCATENATE("'2018-11'!L",TEXT(MATCH($C62,'2018-11'!$C$2:$C$100,0)+1,0)))="",AND(INDIRECT(CONCATENATE("'2018-12'!L",TEXT(MATCH($C62,'2018-12'!$C$2:$C$100,0)+1,0)))="",INDIRECT(CONCATENATE("'2018-11'!L",TEXT(MATCH($C62,'2018-11'!$C$2:$C$100,0)+1,0)))="")),"Н/Д",INDIRECT(CONCATENATE("'2018-12'!L",TEXT(MATCH($C62,'2018-12'!$C$2:$C$100,0)+1,0)))-INDIRECT(CONCATENATE("'2018-11'!L",TEXT(MATCH($C62,'2018-11'!$C$2:$C$100,0)+1,0))))</f>
        <v>2831874540.5900002</v>
      </c>
      <c r="M62" s="17">
        <f ca="1">IF(OR(INDIRECT(CONCATENATE("'2018-12'!M",TEXT(MATCH($C62,'2018-12'!$C$2:$C$100,0)+1,0)))="",INDIRECT(CONCATENATE("'2018-11'!M",TEXT(MATCH($C62,'2018-11'!$C$2:$C$100,0)+1,0)))="",AND(INDIRECT(CONCATENATE("'2018-12'!M",TEXT(MATCH($C62,'2018-12'!$C$2:$C$100,0)+1,0)))="",INDIRECT(CONCATENATE("'2018-11'!M",TEXT(MATCH($C62,'2018-11'!$C$2:$C$100,0)+1,0)))="")),"Н/Д",INDIRECT(CONCATENATE("'2018-12'!M",TEXT(MATCH($C62,'2018-12'!$C$2:$C$100,0)+1,0)))-INDIRECT(CONCATENATE("'2018-11'!M",TEXT(MATCH($C62,'2018-11'!$C$2:$C$100,0)+1,0))))</f>
        <v>72400494.149999976</v>
      </c>
      <c r="N62" s="17">
        <f ca="1">IF(OR(INDIRECT(CONCATENATE("'2018-12'!N",TEXT(MATCH($C62,'2018-12'!$C$2:$C$100,0)+1,0)))="",INDIRECT(CONCATENATE("'2018-11'!N",TEXT(MATCH($C62,'2018-11'!$C$2:$C$100,0)+1,0)))="",AND(INDIRECT(CONCATENATE("'2018-12'!N",TEXT(MATCH($C62,'2018-12'!$C$2:$C$100,0)+1,0)))="",INDIRECT(CONCATENATE("'2018-11'!N",TEXT(MATCH($C62,'2018-11'!$C$2:$C$100,0)+1,0)))="")),"Н/Д",INDIRECT(CONCATENATE("'2018-12'!N",TEXT(MATCH($C62,'2018-12'!$C$2:$C$100,0)+1,0)))-INDIRECT(CONCATENATE("'2018-11'!NE",TEXT(MATCH($C62,'2018-11'!$C$2:$C$100,0)+1,0))))</f>
        <v>437767457.91000003</v>
      </c>
      <c r="O62" s="17">
        <f ca="1">IF(OR(INDIRECT(CONCATENATE("'2018-12'!O",TEXT(MATCH($C62,'2018-12'!$C$2:$C$100,0)+1,0)))="",INDIRECT(CONCATENATE("'2018-11'!O",TEXT(MATCH($C62,'2018-11'!$C$2:$C$100,0)+1,0)))="",AND(INDIRECT(CONCATENATE("'2018-12'!O",TEXT(MATCH($C62,'2018-12'!$C$2:$C$100,0)+1,0)))="",INDIRECT(CONCATENATE("'2018-11'!O",TEXT(MATCH($C62,'2018-11'!$C$2:$C$100,0)+1,0)))="")),"Н/Д",INDIRECT(CONCATENATE("'2018-12'!O",TEXT(MATCH($C62,'2018-12'!$C$2:$C$100,0)+1,0)))-INDIRECT(CONCATENATE("'2018-11'!O",TEXT(MATCH($C62,'2018-11'!$C$2:$C$100,0)+1,0))))</f>
        <v>6627.4900000000052</v>
      </c>
      <c r="P62" s="17">
        <f ca="1">IF(OR(INDIRECT(CONCATENATE("'2018-12'!P",TEXT(MATCH($C62,'2018-12'!$C$2:$C$100,0)+1,0)))="",INDIRECT(CONCATENATE("'2018-11'!P",TEXT(MATCH($C62,'2018-11'!$C$2:$C$100,0)+1,0)))="",AND(INDIRECT(CONCATENATE("'2018-12'!P",TEXT(MATCH($C62,'2018-12'!$C$2:$C$100,0)+1,0)))="",INDIRECT(CONCATENATE("'2018-11'!P",TEXT(MATCH($C62,'2018-11'!$C$2:$C$100,0)+1,0)))="")),"Н/Д",INDIRECT(CONCATENATE("'2018-12'!P",TEXT(MATCH($C62,'2018-12'!$C$2:$C$100,0)+1,0)))-INDIRECT(CONCATENATE("'2018-11'!P",TEXT(MATCH($C62,'2018-11'!$C$2:$C$100,0)+1,0))))</f>
        <v>1056574630.3099999</v>
      </c>
      <c r="Q62" s="17">
        <f ca="1">IF(OR(INDIRECT(CONCATENATE("'2018-12'!Q",TEXT(MATCH($C62,'2018-12'!$C$2:$C$100,0)+1,0)))="",INDIRECT(CONCATENATE("'2018-11'!Q",TEXT(MATCH($C62,'2018-11'!$C$2:$C$100,0)+1,0)))="",AND(INDIRECT(CONCATENATE("'2018-12'!Q",TEXT(MATCH($C62,'2018-12'!$C$2:$C$100,0)+1,0)))="",INDIRECT(CONCATENATE("'2018-11'!Q",TEXT(MATCH($C62,'2018-11'!$C$2:$C$100,0)+1,0)))="")),"Н/Д",INDIRECT(CONCATENATE("'2018-12'!Q",TEXT(MATCH($C62,'2018-12'!$C$2:$C$100,0)+1,0)))-INDIRECT(CONCATENATE("'2018-11'!Q",TEXT(MATCH($C62,'2018-11'!$C$2:$C$100,0)+1,0))))</f>
        <v>1262185.1200000048</v>
      </c>
      <c r="R62" s="17">
        <f ca="1">IF(OR(INDIRECT(CONCATENATE("'2018-12'!R",TEXT(MATCH($C62,'2018-12'!$C$2:$C$100,0)+1,0)))="",INDIRECT(CONCATENATE("'2018-11'!R",TEXT(MATCH($C62,'2018-11'!$C$2:$C$100,0)+1,0)))="",AND(INDIRECT(CONCATENATE("'2018-12'!R",TEXT(MATCH($C62,'2018-12'!$C$2:$C$100,0)+1,0)))="",INDIRECT(CONCATENATE("'2018-11'!R",TEXT(MATCH($C62,'2018-11'!$C$2:$C$100,0)+1,0)))="")),"Н/Д",INDIRECT(CONCATENATE("'2018-12'!R",TEXT(MATCH($C62,'2018-12'!$C$2:$C$100,0)+1,0)))-INDIRECT(CONCATENATE("'2018-11'!R",TEXT(MATCH($C62,'2018-11'!$C$2:$C$100,0)+1,0))))</f>
        <v>84280031.170000017</v>
      </c>
      <c r="S62" s="17">
        <f ca="1">IF(OR(INDIRECT(CONCATENATE("'2018-12'!S",TEXT(MATCH($C62,'2018-12'!$C$2:$C$100,0)+1,0)))="",INDIRECT(CONCATENATE("'2018-11'!S",TEXT(MATCH($C62,'2018-11'!$C$2:$C$100,0)+1,0)))="",AND(INDIRECT(CONCATENATE("'2018-12'!S",TEXT(MATCH($C62,'2018-12'!$C$2:$C$100,0)+1,0)))="",INDIRECT(CONCATENATE("'2018-11'!S",TEXT(MATCH($C62,'2018-11'!$C$2:$C$100,0)+1,0)))="")),"Н/Д",INDIRECT(CONCATENATE("'2018-12'!S",TEXT(MATCH($C62,'2018-12'!$C$2:$C$100,0)+1,0)))-INDIRECT(CONCATENATE("'2018-11'!S",TEXT(MATCH($C62,'2018-11'!$C$2:$C$100,0)+1,0))))</f>
        <v>342405.06000000052</v>
      </c>
      <c r="T62" s="17">
        <f ca="1">IF(OR(INDIRECT(CONCATENATE("'2018-12'!T",TEXT(MATCH($C62,'2018-12'!$C$2:$C$100,0)+1,0)))="",INDIRECT(CONCATENATE("'2018-11'!T",TEXT(MATCH($C62,'2018-11'!$C$2:$C$100,0)+1,0)))="",AND(INDIRECT(CONCATENATE("'2018-12'!T",TEXT(MATCH($C62,'2018-12'!$C$2:$C$100,0)+1,0)))="",INDIRECT(CONCATENATE("'2018-11'!T",TEXT(MATCH($C62,'2018-11'!$C$2:$C$100,0)+1,0)))="")),"Н/Д",INDIRECT(CONCATENATE("'2018-12'!T",TEXT(MATCH($C62,'2018-12'!$C$2:$C$100,0)+1,0)))-INDIRECT(CONCATENATE("'2018-11'!T",TEXT(MATCH($C62,'2018-11'!$C$2:$C$100,0)+1,0))))</f>
        <v>97960178.019999981</v>
      </c>
      <c r="U62" s="17">
        <f ca="1">IF(OR(INDIRECT(CONCATENATE("'2018-12'!U",TEXT(MATCH($C62,'2018-12'!$C$2:$C$100,0)+1,0)))="",INDIRECT(CONCATENATE("'2018-11'!U",TEXT(MATCH($C62,'2018-11'!$C$2:$C$100,0)+1,0)))="",AND(INDIRECT(CONCATENATE("'2018-12'!U",TEXT(MATCH($C62,'2018-12'!$C$2:$C$100,0)+1,0)))="",INDIRECT(CONCATENATE("'2018-11'!U",TEXT(MATCH($C62,'2018-11'!$C$2:$C$100,0)+1,0)))="")),"Н/Д",INDIRECT(CONCATENATE("'2018-12'!U",TEXT(MATCH($C62,'2018-12'!$C$2:$C$100,0)+1,0)))-INDIRECT(CONCATENATE("'2018-11'!U",TEXT(MATCH($C62,'2018-11'!$C$2:$C$100,0)+1,0))))</f>
        <v>-13827752.090000004</v>
      </c>
      <c r="V62" s="17">
        <f ca="1">IF(OR(INDIRECT(CONCATENATE("'2018-12'!V",TEXT(MATCH($C62,'2018-12'!$C$2:$C$100,0)+1,0)))="",INDIRECT(CONCATENATE("'2018-11'!V",TEXT(MATCH($C62,'2018-11'!$C$2:$C$100,0)+1,0)))="",AND(INDIRECT(CONCATENATE("'2018-12'!V",TEXT(MATCH($C62,'2018-12'!$C$2:$C$100,0)+1,0)))="",INDIRECT(CONCATENATE("'2018-11'!V",TEXT(MATCH($C62,'2018-11'!$C$2:$C$100,0)+1,0)))="")),"Н/Д",INDIRECT(CONCATENATE("'2018-12'!V",TEXT(MATCH($C62,'2018-12'!$C$2:$C$100,0)+1,0)))-INDIRECT(CONCATENATE("'2018-11'!V",TEXT(MATCH($C62,'2018-11'!$C$2:$C$100,0)+1,0))))</f>
        <v>1523833274.8500004</v>
      </c>
      <c r="W62" s="17">
        <f ca="1">IF(OR(INDIRECT(CONCATENATE("'2018-12'!W",TEXT(MATCH($C62,'2018-12'!$C$2:$C$100,0)+1,0)))="",INDIRECT(CONCATENATE("'2018-11'!W",TEXT(MATCH($C62,'2018-11'!$C$2:$C$100,0)+1,0)))="",AND(INDIRECT(CONCATENATE("'2018-12'!W",TEXT(MATCH($C62,'2018-12'!$C$2:$C$100,0)+1,0)))="",INDIRECT(CONCATENATE("'2018-11'!W",TEXT(MATCH($C62,'2018-11'!$C$2:$C$100,0)+1,0)))="")),"Н/Д",INDIRECT(CONCATENATE("'2018-12'!W",TEXT(MATCH($C62,'2018-12'!$C$2:$C$100,0)+1,0)))-INDIRECT(CONCATENATE("'2018-11'!W",TEXT(MATCH($C62,'2018-11'!$C$2:$C$100,0)+1,0))))</f>
        <v>32290403410.600006</v>
      </c>
    </row>
    <row r="63" spans="1:23" x14ac:dyDescent="0.25">
      <c r="A63" s="2" t="s">
        <v>87</v>
      </c>
      <c r="B63" s="2" t="s">
        <v>89</v>
      </c>
      <c r="C63" s="15">
        <v>15000000</v>
      </c>
      <c r="D63" s="2" t="s">
        <v>215</v>
      </c>
      <c r="E63" s="17">
        <f ca="1">IF(OR(INDIRECT(CONCATENATE("'2018-12'!E",TEXT(MATCH($C63,'2018-12'!$C$2:$C$100,0)+1,0)))="",INDIRECT(CONCATENATE("'2018-11'!E",TEXT(MATCH($C63,'2018-11'!$C$2:$C$100,0)+1,0)))="",AND(INDIRECT(CONCATENATE("'2018-12'!E",TEXT(MATCH($C63,'2018-12'!$C$2:$C$100,0)+1,0)))="",INDIRECT(CONCATENATE("'2018-11'!E",TEXT(MATCH($C63,'2018-11'!$C$2:$C$100,0)+1,0)))="")),"Н/Д",INDIRECT(CONCATENATE("'2018-12'!E",TEXT(MATCH($C63,'2018-12'!$C$2:$C$100,0)+1,0)))-INDIRECT(CONCATENATE("'2018-11'!E",TEXT(MATCH($C63,'2018-11'!$C$2:$C$100,0)+1,0))))</f>
        <v>8158137569.7799988</v>
      </c>
      <c r="F63" s="17">
        <f ca="1">IF(OR(INDIRECT(CONCATENATE("'2018-12'!F",TEXT(MATCH($C63,'2018-12'!$C$2:$C$100,0)+1,0)))="",INDIRECT(CONCATENATE("'2018-11'!F",TEXT(MATCH($C63,'2018-11'!$C$2:$C$100,0)+1,0)))="",AND(INDIRECT(CONCATENATE("'2018-12'!F",TEXT(MATCH($C63,'2018-12'!$C$2:$C$100,0)+1,0)))="",INDIRECT(CONCATENATE("'2018-11'!F",TEXT(MATCH($C63,'2018-11'!$C$2:$C$100,0)+1,0)))="")),"Н/Д",INDIRECT(CONCATENATE("'2018-12'!F",TEXT(MATCH($C63,'2018-12'!$C$2:$C$100,0)+1,0)))-INDIRECT(CONCATENATE("'2018-11'!F",TEXT(MATCH($C63,'2018-11'!$C$2:$C$100,0)+1,0))))</f>
        <v>3022530012.7200012</v>
      </c>
      <c r="G63" s="17">
        <f ca="1">IF(OR(INDIRECT(CONCATENATE("'2018-12'!G",TEXT(MATCH($C63,'2018-12'!$C$2:$C$100,0)+1,0)))="",INDIRECT(CONCATENATE("'2018-11'!G",TEXT(MATCH($C63,'2018-11'!$C$2:$C$100,0)+1,0)))="",AND(INDIRECT(CONCATENATE("'2018-12'!G",TEXT(MATCH($C63,'2018-12'!$C$2:$C$100,0)+1,0)))="",INDIRECT(CONCATENATE("'2018-11'!G",TEXT(MATCH($C63,'2018-11'!$C$2:$C$100,0)+1,0)))="")),"Н/Д",INDIRECT(CONCATENATE("'2018-12'!G",TEXT(MATCH($C63,'2018-12'!$C$2:$C$100,0)+1,0)))-INDIRECT(CONCATENATE("'2018-11'!G",TEXT(MATCH($C63,'2018-11'!$C$2:$C$100,0)+1,0))))</f>
        <v>512434339.05000019</v>
      </c>
      <c r="H63" s="17">
        <f ca="1">IF(OR(INDIRECT(CONCATENATE("'2018-12'!H",TEXT(MATCH($C63,'2018-12'!$C$2:$C$100,0)+1,0)))="",INDIRECT(CONCATENATE("'2018-11'!H",TEXT(MATCH($C63,'2018-11'!$C$2:$C$100,0)+1,0)))="",AND(INDIRECT(CONCATENATE("'2018-12'!H",TEXT(MATCH($C63,'2018-12'!$C$2:$C$100,0)+1,0)))="",INDIRECT(CONCATENATE("'2018-11'!H",TEXT(MATCH($C63,'2018-11'!$C$2:$C$100,0)+1,0)))="")),"Н/Д",INDIRECT(CONCATENATE("'2018-12'!H",TEXT(MATCH($C63,'2018-12'!$C$2:$C$100,0)+1,0)))-INDIRECT(CONCATENATE("'2018-11'!H",TEXT(MATCH($C63,'2018-11'!$C$2:$C$100,0)+1,0))))</f>
        <v>1245686797.9400005</v>
      </c>
      <c r="I63" s="17">
        <f ca="1">IF(OR(INDIRECT(CONCATENATE("'2018-12'!I",TEXT(MATCH($C63,'2018-12'!$C$2:$C$100,0)+1,0)))="",INDIRECT(CONCATENATE("'2018-11'!I",TEXT(MATCH($C63,'2018-11'!$C$2:$C$100,0)+1,0)))="",AND(INDIRECT(CONCATENATE("'2018-12'!I",TEXT(MATCH($C63,'2018-12'!$C$2:$C$100,0)+1,0)))="",INDIRECT(CONCATENATE("'2018-11'!I",TEXT(MATCH($C63,'2018-11'!$C$2:$C$100,0)+1,0)))="")),"Н/Д",INDIRECT(CONCATENATE("'2018-12'!I",TEXT(MATCH($C63,'2018-12'!$C$2:$C$100,0)+1,0)))-INDIRECT(CONCATENATE("'2018-11'!I",TEXT(MATCH($C63,'2018-11'!$C$2:$C$100,0)+1,0))))</f>
        <v>364427644.96000004</v>
      </c>
      <c r="J63" s="17" t="str">
        <f ca="1">IF(OR(INDIRECT(CONCATENATE("'2018-12'!J",TEXT(MATCH($C63,'2018-12'!$C$2:$C$100,0)+1,0)))="",INDIRECT(CONCATENATE("'2018-11'!J",TEXT(MATCH($C63,'2018-11'!$C$2:$C$100,0)+1,0)))="",AND(INDIRECT(CONCATENATE("'2018-12'!J",TEXT(MATCH($C63,'2018-12'!$C$2:$C$100,0)+1,0)))="",INDIRECT(CONCATENATE("'2018-11'!J",TEXT(MATCH($C63,'2018-11'!$C$2:$C$100,0)+1,0)))="")),"Н/Д",INDIRECT(CONCATENATE("'2018-12'!J",TEXT(MATCH($C63,'2018-12'!$C$2:$C$100,0)+1,0)))-INDIRECT(CONCATENATE("'2018-11'!J",TEXT(MATCH($C63,'2018-11'!$C$2:$C$100,0)+1,0))))</f>
        <v>Н/Д</v>
      </c>
      <c r="K63" s="17">
        <f ca="1">IF(OR(INDIRECT(CONCATENATE("'2018-12'!K",TEXT(MATCH($C63,'2018-12'!$C$2:$C$100,0)+1,0)))="",INDIRECT(CONCATENATE("'2018-11'!K",TEXT(MATCH($C63,'2018-11'!$C$2:$C$100,0)+1,0)))="",AND(INDIRECT(CONCATENATE("'2018-12'!K",TEXT(MATCH($C63,'2018-12'!$C$2:$C$100,0)+1,0)))="",INDIRECT(CONCATENATE("'2018-11'!K",TEXT(MATCH($C63,'2018-11'!$C$2:$C$100,0)+1,0)))="")),"Н/Д",INDIRECT(CONCATENATE("'2018-12'!K",TEXT(MATCH($C63,'2018-12'!$C$2:$C$100,0)+1,0)))-INDIRECT(CONCATENATE("'2018-11'!K",TEXT(MATCH($C63,'2018-11'!$C$2:$C$100,0)+1,0))))</f>
        <v>62821761.700000286</v>
      </c>
      <c r="L63" s="17">
        <f ca="1">IF(OR(INDIRECT(CONCATENATE("'2018-12'!L",TEXT(MATCH($C63,'2018-12'!$C$2:$C$100,0)+1,0)))="",INDIRECT(CONCATENATE("'2018-11'!L",TEXT(MATCH($C63,'2018-11'!$C$2:$C$100,0)+1,0)))="",AND(INDIRECT(CONCATENATE("'2018-12'!L",TEXT(MATCH($C63,'2018-12'!$C$2:$C$100,0)+1,0)))="",INDIRECT(CONCATENATE("'2018-11'!L",TEXT(MATCH($C63,'2018-11'!$C$2:$C$100,0)+1,0)))="")),"Н/Д",INDIRECT(CONCATENATE("'2018-12'!L",TEXT(MATCH($C63,'2018-12'!$C$2:$C$100,0)+1,0)))-INDIRECT(CONCATENATE("'2018-11'!L",TEXT(MATCH($C63,'2018-11'!$C$2:$C$100,0)+1,0))))</f>
        <v>642147811.25</v>
      </c>
      <c r="M63" s="17">
        <f ca="1">IF(OR(INDIRECT(CONCATENATE("'2018-12'!M",TEXT(MATCH($C63,'2018-12'!$C$2:$C$100,0)+1,0)))="",INDIRECT(CONCATENATE("'2018-11'!M",TEXT(MATCH($C63,'2018-11'!$C$2:$C$100,0)+1,0)))="",AND(INDIRECT(CONCATENATE("'2018-12'!M",TEXT(MATCH($C63,'2018-12'!$C$2:$C$100,0)+1,0)))="",INDIRECT(CONCATENATE("'2018-11'!M",TEXT(MATCH($C63,'2018-11'!$C$2:$C$100,0)+1,0)))="")),"Н/Д",INDIRECT(CONCATENATE("'2018-12'!M",TEXT(MATCH($C63,'2018-12'!$C$2:$C$100,0)+1,0)))-INDIRECT(CONCATENATE("'2018-11'!M",TEXT(MATCH($C63,'2018-11'!$C$2:$C$100,0)+1,0))))</f>
        <v>1141868.370000001</v>
      </c>
      <c r="N63" s="17">
        <f ca="1">IF(OR(INDIRECT(CONCATENATE("'2018-12'!N",TEXT(MATCH($C63,'2018-12'!$C$2:$C$100,0)+1,0)))="",INDIRECT(CONCATENATE("'2018-11'!N",TEXT(MATCH($C63,'2018-11'!$C$2:$C$100,0)+1,0)))="",AND(INDIRECT(CONCATENATE("'2018-12'!N",TEXT(MATCH($C63,'2018-12'!$C$2:$C$100,0)+1,0)))="",INDIRECT(CONCATENATE("'2018-11'!N",TEXT(MATCH($C63,'2018-11'!$C$2:$C$100,0)+1,0)))="")),"Н/Д",INDIRECT(CONCATENATE("'2018-12'!N",TEXT(MATCH($C63,'2018-12'!$C$2:$C$100,0)+1,0)))-INDIRECT(CONCATENATE("'2018-11'!NE",TEXT(MATCH($C63,'2018-11'!$C$2:$C$100,0)+1,0))))</f>
        <v>262722354.16999999</v>
      </c>
      <c r="O63" s="17">
        <f ca="1">IF(OR(INDIRECT(CONCATENATE("'2018-12'!O",TEXT(MATCH($C63,'2018-12'!$C$2:$C$100,0)+1,0)))="",INDIRECT(CONCATENATE("'2018-11'!O",TEXT(MATCH($C63,'2018-11'!$C$2:$C$100,0)+1,0)))="",AND(INDIRECT(CONCATENATE("'2018-12'!O",TEXT(MATCH($C63,'2018-12'!$C$2:$C$100,0)+1,0)))="",INDIRECT(CONCATENATE("'2018-11'!O",TEXT(MATCH($C63,'2018-11'!$C$2:$C$100,0)+1,0)))="")),"Н/Д",INDIRECT(CONCATENATE("'2018-12'!O",TEXT(MATCH($C63,'2018-12'!$C$2:$C$100,0)+1,0)))-INDIRECT(CONCATENATE("'2018-11'!O",TEXT(MATCH($C63,'2018-11'!$C$2:$C$100,0)+1,0))))</f>
        <v>7372.4100000000035</v>
      </c>
      <c r="P63" s="17">
        <f ca="1">IF(OR(INDIRECT(CONCATENATE("'2018-12'!P",TEXT(MATCH($C63,'2018-12'!$C$2:$C$100,0)+1,0)))="",INDIRECT(CONCATENATE("'2018-11'!P",TEXT(MATCH($C63,'2018-11'!$C$2:$C$100,0)+1,0)))="",AND(INDIRECT(CONCATENATE("'2018-12'!P",TEXT(MATCH($C63,'2018-12'!$C$2:$C$100,0)+1,0)))="",INDIRECT(CONCATENATE("'2018-11'!P",TEXT(MATCH($C63,'2018-11'!$C$2:$C$100,0)+1,0)))="")),"Н/Д",INDIRECT(CONCATENATE("'2018-12'!P",TEXT(MATCH($C63,'2018-12'!$C$2:$C$100,0)+1,0)))-INDIRECT(CONCATENATE("'2018-11'!P",TEXT(MATCH($C63,'2018-11'!$C$2:$C$100,0)+1,0))))</f>
        <v>53858444.399999976</v>
      </c>
      <c r="Q63" s="17">
        <f ca="1">IF(OR(INDIRECT(CONCATENATE("'2018-12'!Q",TEXT(MATCH($C63,'2018-12'!$C$2:$C$100,0)+1,0)))="",INDIRECT(CONCATENATE("'2018-11'!Q",TEXT(MATCH($C63,'2018-11'!$C$2:$C$100,0)+1,0)))="",AND(INDIRECT(CONCATENATE("'2018-12'!Q",TEXT(MATCH($C63,'2018-12'!$C$2:$C$100,0)+1,0)))="",INDIRECT(CONCATENATE("'2018-11'!Q",TEXT(MATCH($C63,'2018-11'!$C$2:$C$100,0)+1,0)))="")),"Н/Д",INDIRECT(CONCATENATE("'2018-12'!Q",TEXT(MATCH($C63,'2018-12'!$C$2:$C$100,0)+1,0)))-INDIRECT(CONCATENATE("'2018-11'!Q",TEXT(MATCH($C63,'2018-11'!$C$2:$C$100,0)+1,0))))</f>
        <v>21696554.539999992</v>
      </c>
      <c r="R63" s="17">
        <f ca="1">IF(OR(INDIRECT(CONCATENATE("'2018-12'!R",TEXT(MATCH($C63,'2018-12'!$C$2:$C$100,0)+1,0)))="",INDIRECT(CONCATENATE("'2018-11'!R",TEXT(MATCH($C63,'2018-11'!$C$2:$C$100,0)+1,0)))="",AND(INDIRECT(CONCATENATE("'2018-12'!R",TEXT(MATCH($C63,'2018-12'!$C$2:$C$100,0)+1,0)))="",INDIRECT(CONCATENATE("'2018-11'!R",TEXT(MATCH($C63,'2018-11'!$C$2:$C$100,0)+1,0)))="")),"Н/Д",INDIRECT(CONCATENATE("'2018-12'!R",TEXT(MATCH($C63,'2018-12'!$C$2:$C$100,0)+1,0)))-INDIRECT(CONCATENATE("'2018-11'!R",TEXT(MATCH($C63,'2018-11'!$C$2:$C$100,0)+1,0))))</f>
        <v>22746964.639999986</v>
      </c>
      <c r="S63" s="17">
        <f ca="1">IF(OR(INDIRECT(CONCATENATE("'2018-12'!S",TEXT(MATCH($C63,'2018-12'!$C$2:$C$100,0)+1,0)))="",INDIRECT(CONCATENATE("'2018-11'!S",TEXT(MATCH($C63,'2018-11'!$C$2:$C$100,0)+1,0)))="",AND(INDIRECT(CONCATENATE("'2018-12'!S",TEXT(MATCH($C63,'2018-12'!$C$2:$C$100,0)+1,0)))="",INDIRECT(CONCATENATE("'2018-11'!S",TEXT(MATCH($C63,'2018-11'!$C$2:$C$100,0)+1,0)))="")),"Н/Д",INDIRECT(CONCATENATE("'2018-12'!S",TEXT(MATCH($C63,'2018-12'!$C$2:$C$100,0)+1,0)))-INDIRECT(CONCATENATE("'2018-11'!S",TEXT(MATCH($C63,'2018-11'!$C$2:$C$100,0)+1,0))))</f>
        <v>2327601.3500000015</v>
      </c>
      <c r="T63" s="17">
        <f ca="1">IF(OR(INDIRECT(CONCATENATE("'2018-12'!T",TEXT(MATCH($C63,'2018-12'!$C$2:$C$100,0)+1,0)))="",INDIRECT(CONCATENATE("'2018-11'!T",TEXT(MATCH($C63,'2018-11'!$C$2:$C$100,0)+1,0)))="",AND(INDIRECT(CONCATENATE("'2018-12'!T",TEXT(MATCH($C63,'2018-12'!$C$2:$C$100,0)+1,0)))="",INDIRECT(CONCATENATE("'2018-11'!T",TEXT(MATCH($C63,'2018-11'!$C$2:$C$100,0)+1,0)))="")),"Н/Д",INDIRECT(CONCATENATE("'2018-12'!T",TEXT(MATCH($C63,'2018-12'!$C$2:$C$100,0)+1,0)))-INDIRECT(CONCATENATE("'2018-11'!T",TEXT(MATCH($C63,'2018-11'!$C$2:$C$100,0)+1,0))))</f>
        <v>57864491.649999976</v>
      </c>
      <c r="U63" s="17">
        <f ca="1">IF(OR(INDIRECT(CONCATENATE("'2018-12'!U",TEXT(MATCH($C63,'2018-12'!$C$2:$C$100,0)+1,0)))="",INDIRECT(CONCATENATE("'2018-11'!U",TEXT(MATCH($C63,'2018-11'!$C$2:$C$100,0)+1,0)))="",AND(INDIRECT(CONCATENATE("'2018-12'!U",TEXT(MATCH($C63,'2018-12'!$C$2:$C$100,0)+1,0)))="",INDIRECT(CONCATENATE("'2018-11'!U",TEXT(MATCH($C63,'2018-11'!$C$2:$C$100,0)+1,0)))="")),"Н/Д",INDIRECT(CONCATENATE("'2018-12'!U",TEXT(MATCH($C63,'2018-12'!$C$2:$C$100,0)+1,0)))-INDIRECT(CONCATENATE("'2018-11'!U",TEXT(MATCH($C63,'2018-11'!$C$2:$C$100,0)+1,0))))</f>
        <v>239780.63999999873</v>
      </c>
      <c r="V63" s="17">
        <f ca="1">IF(OR(INDIRECT(CONCATENATE("'2018-12'!V",TEXT(MATCH($C63,'2018-12'!$C$2:$C$100,0)+1,0)))="",INDIRECT(CONCATENATE("'2018-11'!V",TEXT(MATCH($C63,'2018-11'!$C$2:$C$100,0)+1,0)))="",AND(INDIRECT(CONCATENATE("'2018-12'!V",TEXT(MATCH($C63,'2018-12'!$C$2:$C$100,0)+1,0)))="",INDIRECT(CONCATENATE("'2018-11'!V",TEXT(MATCH($C63,'2018-11'!$C$2:$C$100,0)+1,0)))="")),"Н/Д",INDIRECT(CONCATENATE("'2018-12'!V",TEXT(MATCH($C63,'2018-12'!$C$2:$C$100,0)+1,0)))-INDIRECT(CONCATENATE("'2018-11'!V",TEXT(MATCH($C63,'2018-11'!$C$2:$C$100,0)+1,0))))</f>
        <v>5135607557.0600014</v>
      </c>
      <c r="W63" s="17">
        <f ca="1">IF(OR(INDIRECT(CONCATENATE("'2018-12'!W",TEXT(MATCH($C63,'2018-12'!$C$2:$C$100,0)+1,0)))="",INDIRECT(CONCATENATE("'2018-11'!W",TEXT(MATCH($C63,'2018-11'!$C$2:$C$100,0)+1,0)))="",AND(INDIRECT(CONCATENATE("'2018-12'!W",TEXT(MATCH($C63,'2018-12'!$C$2:$C$100,0)+1,0)))="",INDIRECT(CONCATENATE("'2018-11'!W",TEXT(MATCH($C63,'2018-11'!$C$2:$C$100,0)+1,0)))="")),"Н/Д",INDIRECT(CONCATENATE("'2018-12'!W",TEXT(MATCH($C63,'2018-12'!$C$2:$C$100,0)+1,0)))-INDIRECT(CONCATENATE("'2018-11'!W",TEXT(MATCH($C63,'2018-11'!$C$2:$C$100,0)+1,0))))</f>
        <v>19331653421.389984</v>
      </c>
    </row>
    <row r="64" spans="1:23" x14ac:dyDescent="0.25">
      <c r="A64" s="2" t="s">
        <v>87</v>
      </c>
      <c r="B64" s="2" t="s">
        <v>90</v>
      </c>
      <c r="C64" s="15">
        <v>17000000</v>
      </c>
      <c r="D64" s="2" t="s">
        <v>215</v>
      </c>
      <c r="E64" s="17">
        <f ca="1">IF(OR(INDIRECT(CONCATENATE("'2018-12'!E",TEXT(MATCH($C64,'2018-12'!$C$2:$C$100,0)+1,0)))="",INDIRECT(CONCATENATE("'2018-11'!E",TEXT(MATCH($C64,'2018-11'!$C$2:$C$100,0)+1,0)))="",AND(INDIRECT(CONCATENATE("'2018-12'!E",TEXT(MATCH($C64,'2018-12'!$C$2:$C$100,0)+1,0)))="",INDIRECT(CONCATENATE("'2018-11'!E",TEXT(MATCH($C64,'2018-11'!$C$2:$C$100,0)+1,0)))="")),"Н/Д",INDIRECT(CONCATENATE("'2018-12'!E",TEXT(MATCH($C64,'2018-12'!$C$2:$C$100,0)+1,0)))-INDIRECT(CONCATENATE("'2018-11'!E",TEXT(MATCH($C64,'2018-11'!$C$2:$C$100,0)+1,0))))</f>
        <v>5641898676.8100052</v>
      </c>
      <c r="F64" s="17">
        <f ca="1">IF(OR(INDIRECT(CONCATENATE("'2018-12'!F",TEXT(MATCH($C64,'2018-12'!$C$2:$C$100,0)+1,0)))="",INDIRECT(CONCATENATE("'2018-11'!F",TEXT(MATCH($C64,'2018-11'!$C$2:$C$100,0)+1,0)))="",AND(INDIRECT(CONCATENATE("'2018-12'!F",TEXT(MATCH($C64,'2018-12'!$C$2:$C$100,0)+1,0)))="",INDIRECT(CONCATENATE("'2018-11'!F",TEXT(MATCH($C64,'2018-11'!$C$2:$C$100,0)+1,0)))="")),"Н/Д",INDIRECT(CONCATENATE("'2018-12'!F",TEXT(MATCH($C64,'2018-12'!$C$2:$C$100,0)+1,0)))-INDIRECT(CONCATENATE("'2018-11'!F",TEXT(MATCH($C64,'2018-11'!$C$2:$C$100,0)+1,0))))</f>
        <v>4506739191.7900009</v>
      </c>
      <c r="G64" s="17">
        <f ca="1">IF(OR(INDIRECT(CONCATENATE("'2018-12'!G",TEXT(MATCH($C64,'2018-12'!$C$2:$C$100,0)+1,0)))="",INDIRECT(CONCATENATE("'2018-11'!G",TEXT(MATCH($C64,'2018-11'!$C$2:$C$100,0)+1,0)))="",AND(INDIRECT(CONCATENATE("'2018-12'!G",TEXT(MATCH($C64,'2018-12'!$C$2:$C$100,0)+1,0)))="",INDIRECT(CONCATENATE("'2018-11'!G",TEXT(MATCH($C64,'2018-11'!$C$2:$C$100,0)+1,0)))="")),"Н/Д",INDIRECT(CONCATENATE("'2018-12'!G",TEXT(MATCH($C64,'2018-12'!$C$2:$C$100,0)+1,0)))-INDIRECT(CONCATENATE("'2018-11'!G",TEXT(MATCH($C64,'2018-11'!$C$2:$C$100,0)+1,0))))</f>
        <v>1055408067.9599991</v>
      </c>
      <c r="H64" s="17">
        <f ca="1">IF(OR(INDIRECT(CONCATENATE("'2018-12'!H",TEXT(MATCH($C64,'2018-12'!$C$2:$C$100,0)+1,0)))="",INDIRECT(CONCATENATE("'2018-11'!H",TEXT(MATCH($C64,'2018-11'!$C$2:$C$100,0)+1,0)))="",AND(INDIRECT(CONCATENATE("'2018-12'!H",TEXT(MATCH($C64,'2018-12'!$C$2:$C$100,0)+1,0)))="",INDIRECT(CONCATENATE("'2018-11'!H",TEXT(MATCH($C64,'2018-11'!$C$2:$C$100,0)+1,0)))="")),"Н/Д",INDIRECT(CONCATENATE("'2018-12'!H",TEXT(MATCH($C64,'2018-12'!$C$2:$C$100,0)+1,0)))-INDIRECT(CONCATENATE("'2018-11'!H",TEXT(MATCH($C64,'2018-11'!$C$2:$C$100,0)+1,0))))</f>
        <v>1838226754.5199986</v>
      </c>
      <c r="I64" s="17">
        <f ca="1">IF(OR(INDIRECT(CONCATENATE("'2018-12'!I",TEXT(MATCH($C64,'2018-12'!$C$2:$C$100,0)+1,0)))="",INDIRECT(CONCATENATE("'2018-11'!I",TEXT(MATCH($C64,'2018-11'!$C$2:$C$100,0)+1,0)))="",AND(INDIRECT(CONCATENATE("'2018-12'!I",TEXT(MATCH($C64,'2018-12'!$C$2:$C$100,0)+1,0)))="",INDIRECT(CONCATENATE("'2018-11'!I",TEXT(MATCH($C64,'2018-11'!$C$2:$C$100,0)+1,0)))="")),"Н/Д",INDIRECT(CONCATENATE("'2018-12'!I",TEXT(MATCH($C64,'2018-12'!$C$2:$C$100,0)+1,0)))-INDIRECT(CONCATENATE("'2018-11'!I",TEXT(MATCH($C64,'2018-11'!$C$2:$C$100,0)+1,0))))</f>
        <v>389418843.15999985</v>
      </c>
      <c r="J64" s="17" t="str">
        <f ca="1">IF(OR(INDIRECT(CONCATENATE("'2018-12'!J",TEXT(MATCH($C64,'2018-12'!$C$2:$C$100,0)+1,0)))="",INDIRECT(CONCATENATE("'2018-11'!J",TEXT(MATCH($C64,'2018-11'!$C$2:$C$100,0)+1,0)))="",AND(INDIRECT(CONCATENATE("'2018-12'!J",TEXT(MATCH($C64,'2018-12'!$C$2:$C$100,0)+1,0)))="",INDIRECT(CONCATENATE("'2018-11'!J",TEXT(MATCH($C64,'2018-11'!$C$2:$C$100,0)+1,0)))="")),"Н/Д",INDIRECT(CONCATENATE("'2018-12'!J",TEXT(MATCH($C64,'2018-12'!$C$2:$C$100,0)+1,0)))-INDIRECT(CONCATENATE("'2018-11'!J",TEXT(MATCH($C64,'2018-11'!$C$2:$C$100,0)+1,0))))</f>
        <v>Н/Д</v>
      </c>
      <c r="K64" s="17">
        <f ca="1">IF(OR(INDIRECT(CONCATENATE("'2018-12'!K",TEXT(MATCH($C64,'2018-12'!$C$2:$C$100,0)+1,0)))="",INDIRECT(CONCATENATE("'2018-11'!K",TEXT(MATCH($C64,'2018-11'!$C$2:$C$100,0)+1,0)))="",AND(INDIRECT(CONCATENATE("'2018-12'!K",TEXT(MATCH($C64,'2018-12'!$C$2:$C$100,0)+1,0)))="",INDIRECT(CONCATENATE("'2018-11'!K",TEXT(MATCH($C64,'2018-11'!$C$2:$C$100,0)+1,0)))="")),"Н/Д",INDIRECT(CONCATENATE("'2018-12'!K",TEXT(MATCH($C64,'2018-12'!$C$2:$C$100,0)+1,0)))-INDIRECT(CONCATENATE("'2018-11'!K",TEXT(MATCH($C64,'2018-11'!$C$2:$C$100,0)+1,0))))</f>
        <v>96097618</v>
      </c>
      <c r="L64" s="17">
        <f ca="1">IF(OR(INDIRECT(CONCATENATE("'2018-12'!L",TEXT(MATCH($C64,'2018-12'!$C$2:$C$100,0)+1,0)))="",INDIRECT(CONCATENATE("'2018-11'!L",TEXT(MATCH($C64,'2018-11'!$C$2:$C$100,0)+1,0)))="",AND(INDIRECT(CONCATENATE("'2018-12'!L",TEXT(MATCH($C64,'2018-12'!$C$2:$C$100,0)+1,0)))="",INDIRECT(CONCATENATE("'2018-11'!L",TEXT(MATCH($C64,'2018-11'!$C$2:$C$100,0)+1,0)))="")),"Н/Д",INDIRECT(CONCATENATE("'2018-12'!L",TEXT(MATCH($C64,'2018-12'!$C$2:$C$100,0)+1,0)))-INDIRECT(CONCATENATE("'2018-11'!L",TEXT(MATCH($C64,'2018-11'!$C$2:$C$100,0)+1,0))))</f>
        <v>888407847.68999958</v>
      </c>
      <c r="M64" s="17">
        <f ca="1">IF(OR(INDIRECT(CONCATENATE("'2018-12'!M",TEXT(MATCH($C64,'2018-12'!$C$2:$C$100,0)+1,0)))="",INDIRECT(CONCATENATE("'2018-11'!M",TEXT(MATCH($C64,'2018-11'!$C$2:$C$100,0)+1,0)))="",AND(INDIRECT(CONCATENATE("'2018-12'!M",TEXT(MATCH($C64,'2018-12'!$C$2:$C$100,0)+1,0)))="",INDIRECT(CONCATENATE("'2018-11'!M",TEXT(MATCH($C64,'2018-11'!$C$2:$C$100,0)+1,0)))="")),"Н/Д",INDIRECT(CONCATENATE("'2018-12'!M",TEXT(MATCH($C64,'2018-12'!$C$2:$C$100,0)+1,0)))-INDIRECT(CONCATENATE("'2018-11'!M",TEXT(MATCH($C64,'2018-11'!$C$2:$C$100,0)+1,0))))</f>
        <v>9143201.5799999982</v>
      </c>
      <c r="N64" s="17">
        <f ca="1">IF(OR(INDIRECT(CONCATENATE("'2018-12'!N",TEXT(MATCH($C64,'2018-12'!$C$2:$C$100,0)+1,0)))="",INDIRECT(CONCATENATE("'2018-11'!N",TEXT(MATCH($C64,'2018-11'!$C$2:$C$100,0)+1,0)))="",AND(INDIRECT(CONCATENATE("'2018-12'!N",TEXT(MATCH($C64,'2018-12'!$C$2:$C$100,0)+1,0)))="",INDIRECT(CONCATENATE("'2018-11'!N",TEXT(MATCH($C64,'2018-11'!$C$2:$C$100,0)+1,0)))="")),"Н/Д",INDIRECT(CONCATENATE("'2018-12'!N",TEXT(MATCH($C64,'2018-12'!$C$2:$C$100,0)+1,0)))-INDIRECT(CONCATENATE("'2018-11'!NE",TEXT(MATCH($C64,'2018-11'!$C$2:$C$100,0)+1,0))))</f>
        <v>423344314.76999998</v>
      </c>
      <c r="O64" s="17">
        <f ca="1">IF(OR(INDIRECT(CONCATENATE("'2018-12'!O",TEXT(MATCH($C64,'2018-12'!$C$2:$C$100,0)+1,0)))="",INDIRECT(CONCATENATE("'2018-11'!O",TEXT(MATCH($C64,'2018-11'!$C$2:$C$100,0)+1,0)))="",AND(INDIRECT(CONCATENATE("'2018-12'!O",TEXT(MATCH($C64,'2018-12'!$C$2:$C$100,0)+1,0)))="",INDIRECT(CONCATENATE("'2018-11'!O",TEXT(MATCH($C64,'2018-11'!$C$2:$C$100,0)+1,0)))="")),"Н/Д",INDIRECT(CONCATENATE("'2018-12'!O",TEXT(MATCH($C64,'2018-12'!$C$2:$C$100,0)+1,0)))-INDIRECT(CONCATENATE("'2018-11'!O",TEXT(MATCH($C64,'2018-11'!$C$2:$C$100,0)+1,0))))</f>
        <v>11883.839999999967</v>
      </c>
      <c r="P64" s="17">
        <f ca="1">IF(OR(INDIRECT(CONCATENATE("'2018-12'!P",TEXT(MATCH($C64,'2018-12'!$C$2:$C$100,0)+1,0)))="",INDIRECT(CONCATENATE("'2018-11'!P",TEXT(MATCH($C64,'2018-11'!$C$2:$C$100,0)+1,0)))="",AND(INDIRECT(CONCATENATE("'2018-12'!P",TEXT(MATCH($C64,'2018-12'!$C$2:$C$100,0)+1,0)))="",INDIRECT(CONCATENATE("'2018-11'!P",TEXT(MATCH($C64,'2018-11'!$C$2:$C$100,0)+1,0)))="")),"Н/Д",INDIRECT(CONCATENATE("'2018-12'!P",TEXT(MATCH($C64,'2018-12'!$C$2:$C$100,0)+1,0)))-INDIRECT(CONCATENATE("'2018-11'!P",TEXT(MATCH($C64,'2018-11'!$C$2:$C$100,0)+1,0))))</f>
        <v>85088510.850000024</v>
      </c>
      <c r="Q64" s="17">
        <f ca="1">IF(OR(INDIRECT(CONCATENATE("'2018-12'!Q",TEXT(MATCH($C64,'2018-12'!$C$2:$C$100,0)+1,0)))="",INDIRECT(CONCATENATE("'2018-11'!Q",TEXT(MATCH($C64,'2018-11'!$C$2:$C$100,0)+1,0)))="",AND(INDIRECT(CONCATENATE("'2018-12'!Q",TEXT(MATCH($C64,'2018-12'!$C$2:$C$100,0)+1,0)))="",INDIRECT(CONCATENATE("'2018-11'!Q",TEXT(MATCH($C64,'2018-11'!$C$2:$C$100,0)+1,0)))="")),"Н/Д",INDIRECT(CONCATENATE("'2018-12'!Q",TEXT(MATCH($C64,'2018-12'!$C$2:$C$100,0)+1,0)))-INDIRECT(CONCATENATE("'2018-11'!Q",TEXT(MATCH($C64,'2018-11'!$C$2:$C$100,0)+1,0))))</f>
        <v>5356549.2699999958</v>
      </c>
      <c r="R64" s="17">
        <f ca="1">IF(OR(INDIRECT(CONCATENATE("'2018-12'!R",TEXT(MATCH($C64,'2018-12'!$C$2:$C$100,0)+1,0)))="",INDIRECT(CONCATENATE("'2018-11'!R",TEXT(MATCH($C64,'2018-11'!$C$2:$C$100,0)+1,0)))="",AND(INDIRECT(CONCATENATE("'2018-12'!R",TEXT(MATCH($C64,'2018-12'!$C$2:$C$100,0)+1,0)))="",INDIRECT(CONCATENATE("'2018-11'!R",TEXT(MATCH($C64,'2018-11'!$C$2:$C$100,0)+1,0)))="")),"Н/Д",INDIRECT(CONCATENATE("'2018-12'!R",TEXT(MATCH($C64,'2018-12'!$C$2:$C$100,0)+1,0)))-INDIRECT(CONCATENATE("'2018-11'!R",TEXT(MATCH($C64,'2018-11'!$C$2:$C$100,0)+1,0))))</f>
        <v>32516662.879999995</v>
      </c>
      <c r="S64" s="17">
        <f ca="1">IF(OR(INDIRECT(CONCATENATE("'2018-12'!S",TEXT(MATCH($C64,'2018-12'!$C$2:$C$100,0)+1,0)))="",INDIRECT(CONCATENATE("'2018-11'!S",TEXT(MATCH($C64,'2018-11'!$C$2:$C$100,0)+1,0)))="",AND(INDIRECT(CONCATENATE("'2018-12'!S",TEXT(MATCH($C64,'2018-12'!$C$2:$C$100,0)+1,0)))="",INDIRECT(CONCATENATE("'2018-11'!S",TEXT(MATCH($C64,'2018-11'!$C$2:$C$100,0)+1,0)))="")),"Н/Д",INDIRECT(CONCATENATE("'2018-12'!S",TEXT(MATCH($C64,'2018-12'!$C$2:$C$100,0)+1,0)))-INDIRECT(CONCATENATE("'2018-11'!S",TEXT(MATCH($C64,'2018-11'!$C$2:$C$100,0)+1,0))))</f>
        <v>492711.93999999994</v>
      </c>
      <c r="T64" s="17">
        <f ca="1">IF(OR(INDIRECT(CONCATENATE("'2018-12'!T",TEXT(MATCH($C64,'2018-12'!$C$2:$C$100,0)+1,0)))="",INDIRECT(CONCATENATE("'2018-11'!T",TEXT(MATCH($C64,'2018-11'!$C$2:$C$100,0)+1,0)))="",AND(INDIRECT(CONCATENATE("'2018-12'!T",TEXT(MATCH($C64,'2018-12'!$C$2:$C$100,0)+1,0)))="",INDIRECT(CONCATENATE("'2018-11'!T",TEXT(MATCH($C64,'2018-11'!$C$2:$C$100,0)+1,0)))="")),"Н/Д",INDIRECT(CONCATENATE("'2018-12'!T",TEXT(MATCH($C64,'2018-12'!$C$2:$C$100,0)+1,0)))-INDIRECT(CONCATENATE("'2018-11'!T",TEXT(MATCH($C64,'2018-11'!$C$2:$C$100,0)+1,0))))</f>
        <v>53827621.920000017</v>
      </c>
      <c r="U64" s="17">
        <f ca="1">IF(OR(INDIRECT(CONCATENATE("'2018-12'!U",TEXT(MATCH($C64,'2018-12'!$C$2:$C$100,0)+1,0)))="",INDIRECT(CONCATENATE("'2018-11'!U",TEXT(MATCH($C64,'2018-11'!$C$2:$C$100,0)+1,0)))="",AND(INDIRECT(CONCATENATE("'2018-12'!U",TEXT(MATCH($C64,'2018-12'!$C$2:$C$100,0)+1,0)))="",INDIRECT(CONCATENATE("'2018-11'!U",TEXT(MATCH($C64,'2018-11'!$C$2:$C$100,0)+1,0)))="")),"Н/Д",INDIRECT(CONCATENATE("'2018-12'!U",TEXT(MATCH($C64,'2018-12'!$C$2:$C$100,0)+1,0)))-INDIRECT(CONCATENATE("'2018-11'!U",TEXT(MATCH($C64,'2018-11'!$C$2:$C$100,0)+1,0))))</f>
        <v>-111162.44999999925</v>
      </c>
      <c r="V64" s="17">
        <f ca="1">IF(OR(INDIRECT(CONCATENATE("'2018-12'!V",TEXT(MATCH($C64,'2018-12'!$C$2:$C$100,0)+1,0)))="",INDIRECT(CONCATENATE("'2018-11'!V",TEXT(MATCH($C64,'2018-11'!$C$2:$C$100,0)+1,0)))="",AND(INDIRECT(CONCATENATE("'2018-12'!V",TEXT(MATCH($C64,'2018-12'!$C$2:$C$100,0)+1,0)))="",INDIRECT(CONCATENATE("'2018-11'!V",TEXT(MATCH($C64,'2018-11'!$C$2:$C$100,0)+1,0)))="")),"Н/Д",INDIRECT(CONCATENATE("'2018-12'!V",TEXT(MATCH($C64,'2018-12'!$C$2:$C$100,0)+1,0)))-INDIRECT(CONCATENATE("'2018-11'!V",TEXT(MATCH($C64,'2018-11'!$C$2:$C$100,0)+1,0))))</f>
        <v>1135159485.0200005</v>
      </c>
      <c r="W64" s="17">
        <f ca="1">IF(OR(INDIRECT(CONCATENATE("'2018-12'!W",TEXT(MATCH($C64,'2018-12'!$C$2:$C$100,0)+1,0)))="",INDIRECT(CONCATENATE("'2018-11'!W",TEXT(MATCH($C64,'2018-11'!$C$2:$C$100,0)+1,0)))="",AND(INDIRECT(CONCATENATE("'2018-12'!W",TEXT(MATCH($C64,'2018-12'!$C$2:$C$100,0)+1,0)))="",INDIRECT(CONCATENATE("'2018-11'!W",TEXT(MATCH($C64,'2018-11'!$C$2:$C$100,0)+1,0)))="")),"Н/Д",INDIRECT(CONCATENATE("'2018-12'!W",TEXT(MATCH($C64,'2018-12'!$C$2:$C$100,0)+1,0)))-INDIRECT(CONCATENATE("'2018-11'!W",TEXT(MATCH($C64,'2018-11'!$C$2:$C$100,0)+1,0))))</f>
        <v>15779118345.320007</v>
      </c>
    </row>
    <row r="65" spans="1:23" x14ac:dyDescent="0.25">
      <c r="A65" s="2" t="s">
        <v>87</v>
      </c>
      <c r="B65" s="2" t="s">
        <v>91</v>
      </c>
      <c r="C65" s="15">
        <v>20000000</v>
      </c>
      <c r="D65" s="2" t="s">
        <v>215</v>
      </c>
      <c r="E65" s="17">
        <f ca="1">IF(OR(INDIRECT(CONCATENATE("'2018-12'!E",TEXT(MATCH($C65,'2018-12'!$C$2:$C$100,0)+1,0)))="",INDIRECT(CONCATENATE("'2018-11'!E",TEXT(MATCH($C65,'2018-11'!$C$2:$C$100,0)+1,0)))="",AND(INDIRECT(CONCATENATE("'2018-12'!E",TEXT(MATCH($C65,'2018-12'!$C$2:$C$100,0)+1,0)))="",INDIRECT(CONCATENATE("'2018-11'!E",TEXT(MATCH($C65,'2018-11'!$C$2:$C$100,0)+1,0)))="")),"Н/Д",INDIRECT(CONCATENATE("'2018-12'!E",TEXT(MATCH($C65,'2018-12'!$C$2:$C$100,0)+1,0)))-INDIRECT(CONCATENATE("'2018-11'!E",TEXT(MATCH($C65,'2018-11'!$C$2:$C$100,0)+1,0))))</f>
        <v>11137479193.639999</v>
      </c>
      <c r="F65" s="17">
        <f ca="1">IF(OR(INDIRECT(CONCATENATE("'2018-12'!F",TEXT(MATCH($C65,'2018-12'!$C$2:$C$100,0)+1,0)))="",INDIRECT(CONCATENATE("'2018-11'!F",TEXT(MATCH($C65,'2018-11'!$C$2:$C$100,0)+1,0)))="",AND(INDIRECT(CONCATENATE("'2018-12'!F",TEXT(MATCH($C65,'2018-12'!$C$2:$C$100,0)+1,0)))="",INDIRECT(CONCATENATE("'2018-11'!F",TEXT(MATCH($C65,'2018-11'!$C$2:$C$100,0)+1,0)))="")),"Н/Д",INDIRECT(CONCATENATE("'2018-12'!F",TEXT(MATCH($C65,'2018-12'!$C$2:$C$100,0)+1,0)))-INDIRECT(CONCATENATE("'2018-11'!F",TEXT(MATCH($C65,'2018-11'!$C$2:$C$100,0)+1,0))))</f>
        <v>8532620823.9099884</v>
      </c>
      <c r="G65" s="17">
        <f ca="1">IF(OR(INDIRECT(CONCATENATE("'2018-12'!G",TEXT(MATCH($C65,'2018-12'!$C$2:$C$100,0)+1,0)))="",INDIRECT(CONCATENATE("'2018-11'!G",TEXT(MATCH($C65,'2018-11'!$C$2:$C$100,0)+1,0)))="",AND(INDIRECT(CONCATENATE("'2018-12'!G",TEXT(MATCH($C65,'2018-12'!$C$2:$C$100,0)+1,0)))="",INDIRECT(CONCATENATE("'2018-11'!G",TEXT(MATCH($C65,'2018-11'!$C$2:$C$100,0)+1,0)))="")),"Н/Д",INDIRECT(CONCATENATE("'2018-12'!G",TEXT(MATCH($C65,'2018-12'!$C$2:$C$100,0)+1,0)))-INDIRECT(CONCATENATE("'2018-11'!G",TEXT(MATCH($C65,'2018-11'!$C$2:$C$100,0)+1,0))))</f>
        <v>1734891742.9100037</v>
      </c>
      <c r="H65" s="17">
        <f ca="1">IF(OR(INDIRECT(CONCATENATE("'2018-12'!H",TEXT(MATCH($C65,'2018-12'!$C$2:$C$100,0)+1,0)))="",INDIRECT(CONCATENATE("'2018-11'!H",TEXT(MATCH($C65,'2018-11'!$C$2:$C$100,0)+1,0)))="",AND(INDIRECT(CONCATENATE("'2018-12'!H",TEXT(MATCH($C65,'2018-12'!$C$2:$C$100,0)+1,0)))="",INDIRECT(CONCATENATE("'2018-11'!H",TEXT(MATCH($C65,'2018-11'!$C$2:$C$100,0)+1,0)))="")),"Н/Д",INDIRECT(CONCATENATE("'2018-12'!H",TEXT(MATCH($C65,'2018-12'!$C$2:$C$100,0)+1,0)))-INDIRECT(CONCATENATE("'2018-11'!H",TEXT(MATCH($C65,'2018-11'!$C$2:$C$100,0)+1,0))))</f>
        <v>3190405697.8100014</v>
      </c>
      <c r="I65" s="17">
        <f ca="1">IF(OR(INDIRECT(CONCATENATE("'2018-12'!I",TEXT(MATCH($C65,'2018-12'!$C$2:$C$100,0)+1,0)))="",INDIRECT(CONCATENATE("'2018-11'!I",TEXT(MATCH($C65,'2018-11'!$C$2:$C$100,0)+1,0)))="",AND(INDIRECT(CONCATENATE("'2018-12'!I",TEXT(MATCH($C65,'2018-12'!$C$2:$C$100,0)+1,0)))="",INDIRECT(CONCATENATE("'2018-11'!I",TEXT(MATCH($C65,'2018-11'!$C$2:$C$100,0)+1,0)))="")),"Н/Д",INDIRECT(CONCATENATE("'2018-12'!I",TEXT(MATCH($C65,'2018-12'!$C$2:$C$100,0)+1,0)))-INDIRECT(CONCATENATE("'2018-11'!I",TEXT(MATCH($C65,'2018-11'!$C$2:$C$100,0)+1,0))))</f>
        <v>730464032.15999985</v>
      </c>
      <c r="J65" s="17" t="str">
        <f ca="1">IF(OR(INDIRECT(CONCATENATE("'2018-12'!J",TEXT(MATCH($C65,'2018-12'!$C$2:$C$100,0)+1,0)))="",INDIRECT(CONCATENATE("'2018-11'!J",TEXT(MATCH($C65,'2018-11'!$C$2:$C$100,0)+1,0)))="",AND(INDIRECT(CONCATENATE("'2018-12'!J",TEXT(MATCH($C65,'2018-12'!$C$2:$C$100,0)+1,0)))="",INDIRECT(CONCATENATE("'2018-11'!J",TEXT(MATCH($C65,'2018-11'!$C$2:$C$100,0)+1,0)))="")),"Н/Д",INDIRECT(CONCATENATE("'2018-12'!J",TEXT(MATCH($C65,'2018-12'!$C$2:$C$100,0)+1,0)))-INDIRECT(CONCATENATE("'2018-11'!J",TEXT(MATCH($C65,'2018-11'!$C$2:$C$100,0)+1,0))))</f>
        <v>Н/Д</v>
      </c>
      <c r="K65" s="17">
        <f ca="1">IF(OR(INDIRECT(CONCATENATE("'2018-12'!K",TEXT(MATCH($C65,'2018-12'!$C$2:$C$100,0)+1,0)))="",INDIRECT(CONCATENATE("'2018-11'!K",TEXT(MATCH($C65,'2018-11'!$C$2:$C$100,0)+1,0)))="",AND(INDIRECT(CONCATENATE("'2018-12'!K",TEXT(MATCH($C65,'2018-12'!$C$2:$C$100,0)+1,0)))="",INDIRECT(CONCATENATE("'2018-11'!K",TEXT(MATCH($C65,'2018-11'!$C$2:$C$100,0)+1,0)))="")),"Н/Д",INDIRECT(CONCATENATE("'2018-12'!K",TEXT(MATCH($C65,'2018-12'!$C$2:$C$100,0)+1,0)))-INDIRECT(CONCATENATE("'2018-11'!K",TEXT(MATCH($C65,'2018-11'!$C$2:$C$100,0)+1,0))))</f>
        <v>173920452.90000057</v>
      </c>
      <c r="L65" s="17">
        <f ca="1">IF(OR(INDIRECT(CONCATENATE("'2018-12'!L",TEXT(MATCH($C65,'2018-12'!$C$2:$C$100,0)+1,0)))="",INDIRECT(CONCATENATE("'2018-11'!L",TEXT(MATCH($C65,'2018-11'!$C$2:$C$100,0)+1,0)))="",AND(INDIRECT(CONCATENATE("'2018-12'!L",TEXT(MATCH($C65,'2018-12'!$C$2:$C$100,0)+1,0)))="",INDIRECT(CONCATENATE("'2018-11'!L",TEXT(MATCH($C65,'2018-11'!$C$2:$C$100,0)+1,0)))="")),"Н/Д",INDIRECT(CONCATENATE("'2018-12'!L",TEXT(MATCH($C65,'2018-12'!$C$2:$C$100,0)+1,0)))-INDIRECT(CONCATENATE("'2018-11'!L",TEXT(MATCH($C65,'2018-11'!$C$2:$C$100,0)+1,0))))</f>
        <v>1781728185.8400002</v>
      </c>
      <c r="M65" s="17">
        <f ca="1">IF(OR(INDIRECT(CONCATENATE("'2018-12'!M",TEXT(MATCH($C65,'2018-12'!$C$2:$C$100,0)+1,0)))="",INDIRECT(CONCATENATE("'2018-11'!M",TEXT(MATCH($C65,'2018-11'!$C$2:$C$100,0)+1,0)))="",AND(INDIRECT(CONCATENATE("'2018-12'!M",TEXT(MATCH($C65,'2018-12'!$C$2:$C$100,0)+1,0)))="",INDIRECT(CONCATENATE("'2018-11'!M",TEXT(MATCH($C65,'2018-11'!$C$2:$C$100,0)+1,0)))="")),"Н/Д",INDIRECT(CONCATENATE("'2018-12'!M",TEXT(MATCH($C65,'2018-12'!$C$2:$C$100,0)+1,0)))-INDIRECT(CONCATENATE("'2018-11'!M",TEXT(MATCH($C65,'2018-11'!$C$2:$C$100,0)+1,0))))</f>
        <v>6105583.8299999982</v>
      </c>
      <c r="N65" s="17">
        <f ca="1">IF(OR(INDIRECT(CONCATENATE("'2018-12'!N",TEXT(MATCH($C65,'2018-12'!$C$2:$C$100,0)+1,0)))="",INDIRECT(CONCATENATE("'2018-11'!N",TEXT(MATCH($C65,'2018-11'!$C$2:$C$100,0)+1,0)))="",AND(INDIRECT(CONCATENATE("'2018-12'!N",TEXT(MATCH($C65,'2018-12'!$C$2:$C$100,0)+1,0)))="",INDIRECT(CONCATENATE("'2018-11'!N",TEXT(MATCH($C65,'2018-11'!$C$2:$C$100,0)+1,0)))="")),"Н/Д",INDIRECT(CONCATENATE("'2018-12'!N",TEXT(MATCH($C65,'2018-12'!$C$2:$C$100,0)+1,0)))-INDIRECT(CONCATENATE("'2018-11'!NE",TEXT(MATCH($C65,'2018-11'!$C$2:$C$100,0)+1,0))))</f>
        <v>675522409.40999997</v>
      </c>
      <c r="O65" s="17">
        <f ca="1">IF(OR(INDIRECT(CONCATENATE("'2018-12'!O",TEXT(MATCH($C65,'2018-12'!$C$2:$C$100,0)+1,0)))="",INDIRECT(CONCATENATE("'2018-11'!O",TEXT(MATCH($C65,'2018-11'!$C$2:$C$100,0)+1,0)))="",AND(INDIRECT(CONCATENATE("'2018-12'!O",TEXT(MATCH($C65,'2018-12'!$C$2:$C$100,0)+1,0)))="",INDIRECT(CONCATENATE("'2018-11'!O",TEXT(MATCH($C65,'2018-11'!$C$2:$C$100,0)+1,0)))="")),"Н/Д",INDIRECT(CONCATENATE("'2018-12'!O",TEXT(MATCH($C65,'2018-12'!$C$2:$C$100,0)+1,0)))-INDIRECT(CONCATENATE("'2018-11'!O",TEXT(MATCH($C65,'2018-11'!$C$2:$C$100,0)+1,0))))</f>
        <v>-659.30999999999767</v>
      </c>
      <c r="P65" s="17">
        <f ca="1">IF(OR(INDIRECT(CONCATENATE("'2018-12'!P",TEXT(MATCH($C65,'2018-12'!$C$2:$C$100,0)+1,0)))="",INDIRECT(CONCATENATE("'2018-11'!P",TEXT(MATCH($C65,'2018-11'!$C$2:$C$100,0)+1,0)))="",AND(INDIRECT(CONCATENATE("'2018-12'!P",TEXT(MATCH($C65,'2018-12'!$C$2:$C$100,0)+1,0)))="",INDIRECT(CONCATENATE("'2018-11'!P",TEXT(MATCH($C65,'2018-11'!$C$2:$C$100,0)+1,0)))="")),"Н/Д",INDIRECT(CONCATENATE("'2018-12'!P",TEXT(MATCH($C65,'2018-12'!$C$2:$C$100,0)+1,0)))-INDIRECT(CONCATENATE("'2018-11'!P",TEXT(MATCH($C65,'2018-11'!$C$2:$C$100,0)+1,0))))</f>
        <v>284062765.55999994</v>
      </c>
      <c r="Q65" s="17">
        <f ca="1">IF(OR(INDIRECT(CONCATENATE("'2018-12'!Q",TEXT(MATCH($C65,'2018-12'!$C$2:$C$100,0)+1,0)))="",INDIRECT(CONCATENATE("'2018-11'!Q",TEXT(MATCH($C65,'2018-11'!$C$2:$C$100,0)+1,0)))="",AND(INDIRECT(CONCATENATE("'2018-12'!Q",TEXT(MATCH($C65,'2018-12'!$C$2:$C$100,0)+1,0)))="",INDIRECT(CONCATENATE("'2018-11'!Q",TEXT(MATCH($C65,'2018-11'!$C$2:$C$100,0)+1,0)))="")),"Н/Д",INDIRECT(CONCATENATE("'2018-12'!Q",TEXT(MATCH($C65,'2018-12'!$C$2:$C$100,0)+1,0)))-INDIRECT(CONCATENATE("'2018-11'!Q",TEXT(MATCH($C65,'2018-11'!$C$2:$C$100,0)+1,0))))</f>
        <v>7296875.6999999881</v>
      </c>
      <c r="R65" s="17">
        <f ca="1">IF(OR(INDIRECT(CONCATENATE("'2018-12'!R",TEXT(MATCH($C65,'2018-12'!$C$2:$C$100,0)+1,0)))="",INDIRECT(CONCATENATE("'2018-11'!R",TEXT(MATCH($C65,'2018-11'!$C$2:$C$100,0)+1,0)))="",AND(INDIRECT(CONCATENATE("'2018-12'!R",TEXT(MATCH($C65,'2018-12'!$C$2:$C$100,0)+1,0)))="",INDIRECT(CONCATENATE("'2018-11'!R",TEXT(MATCH($C65,'2018-11'!$C$2:$C$100,0)+1,0)))="")),"Н/Д",INDIRECT(CONCATENATE("'2018-12'!R",TEXT(MATCH($C65,'2018-12'!$C$2:$C$100,0)+1,0)))-INDIRECT(CONCATENATE("'2018-11'!R",TEXT(MATCH($C65,'2018-11'!$C$2:$C$100,0)+1,0))))</f>
        <v>196409982.75999999</v>
      </c>
      <c r="S65" s="17">
        <f ca="1">IF(OR(INDIRECT(CONCATENATE("'2018-12'!S",TEXT(MATCH($C65,'2018-12'!$C$2:$C$100,0)+1,0)))="",INDIRECT(CONCATENATE("'2018-11'!S",TEXT(MATCH($C65,'2018-11'!$C$2:$C$100,0)+1,0)))="",AND(INDIRECT(CONCATENATE("'2018-12'!S",TEXT(MATCH($C65,'2018-12'!$C$2:$C$100,0)+1,0)))="",INDIRECT(CONCATENATE("'2018-11'!S",TEXT(MATCH($C65,'2018-11'!$C$2:$C$100,0)+1,0)))="")),"Н/Д",INDIRECT(CONCATENATE("'2018-12'!S",TEXT(MATCH($C65,'2018-12'!$C$2:$C$100,0)+1,0)))-INDIRECT(CONCATENATE("'2018-11'!S",TEXT(MATCH($C65,'2018-11'!$C$2:$C$100,0)+1,0))))</f>
        <v>0</v>
      </c>
      <c r="T65" s="17">
        <f ca="1">IF(OR(INDIRECT(CONCATENATE("'2018-12'!T",TEXT(MATCH($C65,'2018-12'!$C$2:$C$100,0)+1,0)))="",INDIRECT(CONCATENATE("'2018-11'!T",TEXT(MATCH($C65,'2018-11'!$C$2:$C$100,0)+1,0)))="",AND(INDIRECT(CONCATENATE("'2018-12'!T",TEXT(MATCH($C65,'2018-12'!$C$2:$C$100,0)+1,0)))="",INDIRECT(CONCATENATE("'2018-11'!T",TEXT(MATCH($C65,'2018-11'!$C$2:$C$100,0)+1,0)))="")),"Н/Д",INDIRECT(CONCATENATE("'2018-12'!T",TEXT(MATCH($C65,'2018-12'!$C$2:$C$100,0)+1,0)))-INDIRECT(CONCATENATE("'2018-11'!T",TEXT(MATCH($C65,'2018-11'!$C$2:$C$100,0)+1,0))))</f>
        <v>137222503.02000022</v>
      </c>
      <c r="U65" s="17">
        <f ca="1">IF(OR(INDIRECT(CONCATENATE("'2018-12'!U",TEXT(MATCH($C65,'2018-12'!$C$2:$C$100,0)+1,0)))="",INDIRECT(CONCATENATE("'2018-11'!U",TEXT(MATCH($C65,'2018-11'!$C$2:$C$100,0)+1,0)))="",AND(INDIRECT(CONCATENATE("'2018-12'!U",TEXT(MATCH($C65,'2018-12'!$C$2:$C$100,0)+1,0)))="",INDIRECT(CONCATENATE("'2018-11'!U",TEXT(MATCH($C65,'2018-11'!$C$2:$C$100,0)+1,0)))="")),"Н/Д",INDIRECT(CONCATENATE("'2018-12'!U",TEXT(MATCH($C65,'2018-12'!$C$2:$C$100,0)+1,0)))-INDIRECT(CONCATENATE("'2018-11'!U",TEXT(MATCH($C65,'2018-11'!$C$2:$C$100,0)+1,0))))</f>
        <v>164629941.41999996</v>
      </c>
      <c r="V65" s="17">
        <f ca="1">IF(OR(INDIRECT(CONCATENATE("'2018-12'!V",TEXT(MATCH($C65,'2018-12'!$C$2:$C$100,0)+1,0)))="",INDIRECT(CONCATENATE("'2018-11'!V",TEXT(MATCH($C65,'2018-11'!$C$2:$C$100,0)+1,0)))="",AND(INDIRECT(CONCATENATE("'2018-12'!V",TEXT(MATCH($C65,'2018-12'!$C$2:$C$100,0)+1,0)))="",INDIRECT(CONCATENATE("'2018-11'!V",TEXT(MATCH($C65,'2018-11'!$C$2:$C$100,0)+1,0)))="")),"Н/Д",INDIRECT(CONCATENATE("'2018-12'!V",TEXT(MATCH($C65,'2018-12'!$C$2:$C$100,0)+1,0)))-INDIRECT(CONCATENATE("'2018-11'!V",TEXT(MATCH($C65,'2018-11'!$C$2:$C$100,0)+1,0))))</f>
        <v>2604858369.7299995</v>
      </c>
      <c r="W65" s="17">
        <f ca="1">IF(OR(INDIRECT(CONCATENATE("'2018-12'!W",TEXT(MATCH($C65,'2018-12'!$C$2:$C$100,0)+1,0)))="",INDIRECT(CONCATENATE("'2018-11'!W",TEXT(MATCH($C65,'2018-11'!$C$2:$C$100,0)+1,0)))="",AND(INDIRECT(CONCATENATE("'2018-12'!W",TEXT(MATCH($C65,'2018-12'!$C$2:$C$100,0)+1,0)))="",INDIRECT(CONCATENATE("'2018-11'!W",TEXT(MATCH($C65,'2018-11'!$C$2:$C$100,0)+1,0)))="")),"Н/Д",INDIRECT(CONCATENATE("'2018-12'!W",TEXT(MATCH($C65,'2018-12'!$C$2:$C$100,0)+1,0)))-INDIRECT(CONCATENATE("'2018-11'!W",TEXT(MATCH($C65,'2018-11'!$C$2:$C$100,0)+1,0))))</f>
        <v>30745919927.359985</v>
      </c>
    </row>
    <row r="66" spans="1:23" x14ac:dyDescent="0.25">
      <c r="A66" s="2" t="s">
        <v>87</v>
      </c>
      <c r="B66" s="2" t="s">
        <v>92</v>
      </c>
      <c r="C66" s="15">
        <v>24000000</v>
      </c>
      <c r="D66" s="2" t="s">
        <v>215</v>
      </c>
      <c r="E66" s="17">
        <f ca="1">IF(OR(INDIRECT(CONCATENATE("'2018-12'!E",TEXT(MATCH($C66,'2018-12'!$C$2:$C$100,0)+1,0)))="",INDIRECT(CONCATENATE("'2018-11'!E",TEXT(MATCH($C66,'2018-11'!$C$2:$C$100,0)+1,0)))="",AND(INDIRECT(CONCATENATE("'2018-12'!E",TEXT(MATCH($C66,'2018-12'!$C$2:$C$100,0)+1,0)))="",INDIRECT(CONCATENATE("'2018-11'!E",TEXT(MATCH($C66,'2018-11'!$C$2:$C$100,0)+1,0)))="")),"Н/Д",INDIRECT(CONCATENATE("'2018-12'!E",TEXT(MATCH($C66,'2018-12'!$C$2:$C$100,0)+1,0)))-INDIRECT(CONCATENATE("'2018-11'!E",TEXT(MATCH($C66,'2018-11'!$C$2:$C$100,0)+1,0))))</f>
        <v>3778379330.8000031</v>
      </c>
      <c r="F66" s="17">
        <f ca="1">IF(OR(INDIRECT(CONCATENATE("'2018-12'!F",TEXT(MATCH($C66,'2018-12'!$C$2:$C$100,0)+1,0)))="",INDIRECT(CONCATENATE("'2018-11'!F",TEXT(MATCH($C66,'2018-11'!$C$2:$C$100,0)+1,0)))="",AND(INDIRECT(CONCATENATE("'2018-12'!F",TEXT(MATCH($C66,'2018-12'!$C$2:$C$100,0)+1,0)))="",INDIRECT(CONCATENATE("'2018-11'!F",TEXT(MATCH($C66,'2018-11'!$C$2:$C$100,0)+1,0)))="")),"Н/Д",INDIRECT(CONCATENATE("'2018-12'!F",TEXT(MATCH($C66,'2018-12'!$C$2:$C$100,0)+1,0)))-INDIRECT(CONCATENATE("'2018-11'!F",TEXT(MATCH($C66,'2018-11'!$C$2:$C$100,0)+1,0))))</f>
        <v>2320501501.579998</v>
      </c>
      <c r="G66" s="17">
        <f ca="1">IF(OR(INDIRECT(CONCATENATE("'2018-12'!G",TEXT(MATCH($C66,'2018-12'!$C$2:$C$100,0)+1,0)))="",INDIRECT(CONCATENATE("'2018-11'!G",TEXT(MATCH($C66,'2018-11'!$C$2:$C$100,0)+1,0)))="",AND(INDIRECT(CONCATENATE("'2018-12'!G",TEXT(MATCH($C66,'2018-12'!$C$2:$C$100,0)+1,0)))="",INDIRECT(CONCATENATE("'2018-11'!G",TEXT(MATCH($C66,'2018-11'!$C$2:$C$100,0)+1,0)))="")),"Н/Д",INDIRECT(CONCATENATE("'2018-12'!G",TEXT(MATCH($C66,'2018-12'!$C$2:$C$100,0)+1,0)))-INDIRECT(CONCATENATE("'2018-11'!G",TEXT(MATCH($C66,'2018-11'!$C$2:$C$100,0)+1,0))))</f>
        <v>300862053.25999975</v>
      </c>
      <c r="H66" s="17">
        <f ca="1">IF(OR(INDIRECT(CONCATENATE("'2018-12'!H",TEXT(MATCH($C66,'2018-12'!$C$2:$C$100,0)+1,0)))="",INDIRECT(CONCATENATE("'2018-11'!H",TEXT(MATCH($C66,'2018-11'!$C$2:$C$100,0)+1,0)))="",AND(INDIRECT(CONCATENATE("'2018-12'!H",TEXT(MATCH($C66,'2018-12'!$C$2:$C$100,0)+1,0)))="",INDIRECT(CONCATENATE("'2018-11'!H",TEXT(MATCH($C66,'2018-11'!$C$2:$C$100,0)+1,0)))="")),"Н/Д",INDIRECT(CONCATENATE("'2018-12'!H",TEXT(MATCH($C66,'2018-12'!$C$2:$C$100,0)+1,0)))-INDIRECT(CONCATENATE("'2018-11'!H",TEXT(MATCH($C66,'2018-11'!$C$2:$C$100,0)+1,0))))</f>
        <v>939000879.71000004</v>
      </c>
      <c r="I66" s="17">
        <f ca="1">IF(OR(INDIRECT(CONCATENATE("'2018-12'!I",TEXT(MATCH($C66,'2018-12'!$C$2:$C$100,0)+1,0)))="",INDIRECT(CONCATENATE("'2018-11'!I",TEXT(MATCH($C66,'2018-11'!$C$2:$C$100,0)+1,0)))="",AND(INDIRECT(CONCATENATE("'2018-12'!I",TEXT(MATCH($C66,'2018-12'!$C$2:$C$100,0)+1,0)))="",INDIRECT(CONCATENATE("'2018-11'!I",TEXT(MATCH($C66,'2018-11'!$C$2:$C$100,0)+1,0)))="")),"Н/Д",INDIRECT(CONCATENATE("'2018-12'!I",TEXT(MATCH($C66,'2018-12'!$C$2:$C$100,0)+1,0)))-INDIRECT(CONCATENATE("'2018-11'!I",TEXT(MATCH($C66,'2018-11'!$C$2:$C$100,0)+1,0))))</f>
        <v>276519770.01000023</v>
      </c>
      <c r="J66" s="17" t="str">
        <f ca="1">IF(OR(INDIRECT(CONCATENATE("'2018-12'!J",TEXT(MATCH($C66,'2018-12'!$C$2:$C$100,0)+1,0)))="",INDIRECT(CONCATENATE("'2018-11'!J",TEXT(MATCH($C66,'2018-11'!$C$2:$C$100,0)+1,0)))="",AND(INDIRECT(CONCATENATE("'2018-12'!J",TEXT(MATCH($C66,'2018-12'!$C$2:$C$100,0)+1,0)))="",INDIRECT(CONCATENATE("'2018-11'!J",TEXT(MATCH($C66,'2018-11'!$C$2:$C$100,0)+1,0)))="")),"Н/Д",INDIRECT(CONCATENATE("'2018-12'!J",TEXT(MATCH($C66,'2018-12'!$C$2:$C$100,0)+1,0)))-INDIRECT(CONCATENATE("'2018-11'!J",TEXT(MATCH($C66,'2018-11'!$C$2:$C$100,0)+1,0))))</f>
        <v>Н/Д</v>
      </c>
      <c r="K66" s="17">
        <f ca="1">IF(OR(INDIRECT(CONCATENATE("'2018-12'!K",TEXT(MATCH($C66,'2018-12'!$C$2:$C$100,0)+1,0)))="",INDIRECT(CONCATENATE("'2018-11'!K",TEXT(MATCH($C66,'2018-11'!$C$2:$C$100,0)+1,0)))="",AND(INDIRECT(CONCATENATE("'2018-12'!K",TEXT(MATCH($C66,'2018-12'!$C$2:$C$100,0)+1,0)))="",INDIRECT(CONCATENATE("'2018-11'!K",TEXT(MATCH($C66,'2018-11'!$C$2:$C$100,0)+1,0)))="")),"Н/Д",INDIRECT(CONCATENATE("'2018-12'!K",TEXT(MATCH($C66,'2018-12'!$C$2:$C$100,0)+1,0)))-INDIRECT(CONCATENATE("'2018-11'!K",TEXT(MATCH($C66,'2018-11'!$C$2:$C$100,0)+1,0))))</f>
        <v>67950313.289999962</v>
      </c>
      <c r="L66" s="17">
        <f ca="1">IF(OR(INDIRECT(CONCATENATE("'2018-12'!L",TEXT(MATCH($C66,'2018-12'!$C$2:$C$100,0)+1,0)))="",INDIRECT(CONCATENATE("'2018-11'!L",TEXT(MATCH($C66,'2018-11'!$C$2:$C$100,0)+1,0)))="",AND(INDIRECT(CONCATENATE("'2018-12'!L",TEXT(MATCH($C66,'2018-12'!$C$2:$C$100,0)+1,0)))="",INDIRECT(CONCATENATE("'2018-11'!L",TEXT(MATCH($C66,'2018-11'!$C$2:$C$100,0)+1,0)))="")),"Н/Д",INDIRECT(CONCATENATE("'2018-12'!L",TEXT(MATCH($C66,'2018-12'!$C$2:$C$100,0)+1,0)))-INDIRECT(CONCATENATE("'2018-11'!L",TEXT(MATCH($C66,'2018-11'!$C$2:$C$100,0)+1,0))))</f>
        <v>568208992.57000017</v>
      </c>
      <c r="M66" s="17">
        <f ca="1">IF(OR(INDIRECT(CONCATENATE("'2018-12'!M",TEXT(MATCH($C66,'2018-12'!$C$2:$C$100,0)+1,0)))="",INDIRECT(CONCATENATE("'2018-11'!M",TEXT(MATCH($C66,'2018-11'!$C$2:$C$100,0)+1,0)))="",AND(INDIRECT(CONCATENATE("'2018-12'!M",TEXT(MATCH($C66,'2018-12'!$C$2:$C$100,0)+1,0)))="",INDIRECT(CONCATENATE("'2018-11'!M",TEXT(MATCH($C66,'2018-11'!$C$2:$C$100,0)+1,0)))="")),"Н/Д",INDIRECT(CONCATENATE("'2018-12'!M",TEXT(MATCH($C66,'2018-12'!$C$2:$C$100,0)+1,0)))-INDIRECT(CONCATENATE("'2018-11'!M",TEXT(MATCH($C66,'2018-11'!$C$2:$C$100,0)+1,0))))</f>
        <v>-951891.23999999836</v>
      </c>
      <c r="N66" s="17">
        <f ca="1">IF(OR(INDIRECT(CONCATENATE("'2018-12'!N",TEXT(MATCH($C66,'2018-12'!$C$2:$C$100,0)+1,0)))="",INDIRECT(CONCATENATE("'2018-11'!N",TEXT(MATCH($C66,'2018-11'!$C$2:$C$100,0)+1,0)))="",AND(INDIRECT(CONCATENATE("'2018-12'!N",TEXT(MATCH($C66,'2018-12'!$C$2:$C$100,0)+1,0)))="",INDIRECT(CONCATENATE("'2018-11'!N",TEXT(MATCH($C66,'2018-11'!$C$2:$C$100,0)+1,0)))="")),"Н/Д",INDIRECT(CONCATENATE("'2018-12'!N",TEXT(MATCH($C66,'2018-12'!$C$2:$C$100,0)+1,0)))-INDIRECT(CONCATENATE("'2018-11'!NE",TEXT(MATCH($C66,'2018-11'!$C$2:$C$100,0)+1,0))))</f>
        <v>248382687.02000001</v>
      </c>
      <c r="O66" s="17">
        <f ca="1">IF(OR(INDIRECT(CONCATENATE("'2018-12'!O",TEXT(MATCH($C66,'2018-12'!$C$2:$C$100,0)+1,0)))="",INDIRECT(CONCATENATE("'2018-11'!O",TEXT(MATCH($C66,'2018-11'!$C$2:$C$100,0)+1,0)))="",AND(INDIRECT(CONCATENATE("'2018-12'!O",TEXT(MATCH($C66,'2018-12'!$C$2:$C$100,0)+1,0)))="",INDIRECT(CONCATENATE("'2018-11'!O",TEXT(MATCH($C66,'2018-11'!$C$2:$C$100,0)+1,0)))="")),"Н/Д",INDIRECT(CONCATENATE("'2018-12'!O",TEXT(MATCH($C66,'2018-12'!$C$2:$C$100,0)+1,0)))-INDIRECT(CONCATENATE("'2018-11'!O",TEXT(MATCH($C66,'2018-11'!$C$2:$C$100,0)+1,0))))</f>
        <v>18141.059999999998</v>
      </c>
      <c r="P66" s="17">
        <f ca="1">IF(OR(INDIRECT(CONCATENATE("'2018-12'!P",TEXT(MATCH($C66,'2018-12'!$C$2:$C$100,0)+1,0)))="",INDIRECT(CONCATENATE("'2018-11'!P",TEXT(MATCH($C66,'2018-11'!$C$2:$C$100,0)+1,0)))="",AND(INDIRECT(CONCATENATE("'2018-12'!P",TEXT(MATCH($C66,'2018-12'!$C$2:$C$100,0)+1,0)))="",INDIRECT(CONCATENATE("'2018-11'!P",TEXT(MATCH($C66,'2018-11'!$C$2:$C$100,0)+1,0)))="")),"Н/Д",INDIRECT(CONCATENATE("'2018-12'!P",TEXT(MATCH($C66,'2018-12'!$C$2:$C$100,0)+1,0)))-INDIRECT(CONCATENATE("'2018-11'!P",TEXT(MATCH($C66,'2018-11'!$C$2:$C$100,0)+1,0))))</f>
        <v>59081294.300000012</v>
      </c>
      <c r="Q66" s="17">
        <f ca="1">IF(OR(INDIRECT(CONCATENATE("'2018-12'!Q",TEXT(MATCH($C66,'2018-12'!$C$2:$C$100,0)+1,0)))="",INDIRECT(CONCATENATE("'2018-11'!Q",TEXT(MATCH($C66,'2018-11'!$C$2:$C$100,0)+1,0)))="",AND(INDIRECT(CONCATENATE("'2018-12'!Q",TEXT(MATCH($C66,'2018-12'!$C$2:$C$100,0)+1,0)))="",INDIRECT(CONCATENATE("'2018-11'!Q",TEXT(MATCH($C66,'2018-11'!$C$2:$C$100,0)+1,0)))="")),"Н/Д",INDIRECT(CONCATENATE("'2018-12'!Q",TEXT(MATCH($C66,'2018-12'!$C$2:$C$100,0)+1,0)))-INDIRECT(CONCATENATE("'2018-11'!Q",TEXT(MATCH($C66,'2018-11'!$C$2:$C$100,0)+1,0))))</f>
        <v>6576820.7399999946</v>
      </c>
      <c r="R66" s="17">
        <f ca="1">IF(OR(INDIRECT(CONCATENATE("'2018-12'!R",TEXT(MATCH($C66,'2018-12'!$C$2:$C$100,0)+1,0)))="",INDIRECT(CONCATENATE("'2018-11'!R",TEXT(MATCH($C66,'2018-11'!$C$2:$C$100,0)+1,0)))="",AND(INDIRECT(CONCATENATE("'2018-12'!R",TEXT(MATCH($C66,'2018-12'!$C$2:$C$100,0)+1,0)))="",INDIRECT(CONCATENATE("'2018-11'!R",TEXT(MATCH($C66,'2018-11'!$C$2:$C$100,0)+1,0)))="")),"Н/Д",INDIRECT(CONCATENATE("'2018-12'!R",TEXT(MATCH($C66,'2018-12'!$C$2:$C$100,0)+1,0)))-INDIRECT(CONCATENATE("'2018-11'!R",TEXT(MATCH($C66,'2018-11'!$C$2:$C$100,0)+1,0))))</f>
        <v>16258502.060000002</v>
      </c>
      <c r="S66" s="17">
        <f ca="1">IF(OR(INDIRECT(CONCATENATE("'2018-12'!S",TEXT(MATCH($C66,'2018-12'!$C$2:$C$100,0)+1,0)))="",INDIRECT(CONCATENATE("'2018-11'!S",TEXT(MATCH($C66,'2018-11'!$C$2:$C$100,0)+1,0)))="",AND(INDIRECT(CONCATENATE("'2018-12'!S",TEXT(MATCH($C66,'2018-12'!$C$2:$C$100,0)+1,0)))="",INDIRECT(CONCATENATE("'2018-11'!S",TEXT(MATCH($C66,'2018-11'!$C$2:$C$100,0)+1,0)))="")),"Н/Д",INDIRECT(CONCATENATE("'2018-12'!S",TEXT(MATCH($C66,'2018-12'!$C$2:$C$100,0)+1,0)))-INDIRECT(CONCATENATE("'2018-11'!S",TEXT(MATCH($C66,'2018-11'!$C$2:$C$100,0)+1,0))))</f>
        <v>74843.099999999977</v>
      </c>
      <c r="T66" s="17">
        <f ca="1">IF(OR(INDIRECT(CONCATENATE("'2018-12'!T",TEXT(MATCH($C66,'2018-12'!$C$2:$C$100,0)+1,0)))="",INDIRECT(CONCATENATE("'2018-11'!T",TEXT(MATCH($C66,'2018-11'!$C$2:$C$100,0)+1,0)))="",AND(INDIRECT(CONCATENATE("'2018-12'!T",TEXT(MATCH($C66,'2018-12'!$C$2:$C$100,0)+1,0)))="",INDIRECT(CONCATENATE("'2018-11'!T",TEXT(MATCH($C66,'2018-11'!$C$2:$C$100,0)+1,0)))="")),"Н/Д",INDIRECT(CONCATENATE("'2018-12'!T",TEXT(MATCH($C66,'2018-12'!$C$2:$C$100,0)+1,0)))-INDIRECT(CONCATENATE("'2018-11'!T",TEXT(MATCH($C66,'2018-11'!$C$2:$C$100,0)+1,0))))</f>
        <v>39638633.159999967</v>
      </c>
      <c r="U66" s="17">
        <f ca="1">IF(OR(INDIRECT(CONCATENATE("'2018-12'!U",TEXT(MATCH($C66,'2018-12'!$C$2:$C$100,0)+1,0)))="",INDIRECT(CONCATENATE("'2018-11'!U",TEXT(MATCH($C66,'2018-11'!$C$2:$C$100,0)+1,0)))="",AND(INDIRECT(CONCATENATE("'2018-12'!U",TEXT(MATCH($C66,'2018-12'!$C$2:$C$100,0)+1,0)))="",INDIRECT(CONCATENATE("'2018-11'!U",TEXT(MATCH($C66,'2018-11'!$C$2:$C$100,0)+1,0)))="")),"Н/Д",INDIRECT(CONCATENATE("'2018-12'!U",TEXT(MATCH($C66,'2018-12'!$C$2:$C$100,0)+1,0)))-INDIRECT(CONCATENATE("'2018-11'!U",TEXT(MATCH($C66,'2018-11'!$C$2:$C$100,0)+1,0))))</f>
        <v>1593532.1799999997</v>
      </c>
      <c r="V66" s="17">
        <f ca="1">IF(OR(INDIRECT(CONCATENATE("'2018-12'!V",TEXT(MATCH($C66,'2018-12'!$C$2:$C$100,0)+1,0)))="",INDIRECT(CONCATENATE("'2018-11'!V",TEXT(MATCH($C66,'2018-11'!$C$2:$C$100,0)+1,0)))="",AND(INDIRECT(CONCATENATE("'2018-12'!V",TEXT(MATCH($C66,'2018-12'!$C$2:$C$100,0)+1,0)))="",INDIRECT(CONCATENATE("'2018-11'!V",TEXT(MATCH($C66,'2018-11'!$C$2:$C$100,0)+1,0)))="")),"Н/Д",INDIRECT(CONCATENATE("'2018-12'!V",TEXT(MATCH($C66,'2018-12'!$C$2:$C$100,0)+1,0)))-INDIRECT(CONCATENATE("'2018-11'!V",TEXT(MATCH($C66,'2018-11'!$C$2:$C$100,0)+1,0))))</f>
        <v>1457877829.2199993</v>
      </c>
      <c r="W66" s="17">
        <f ca="1">IF(OR(INDIRECT(CONCATENATE("'2018-12'!W",TEXT(MATCH($C66,'2018-12'!$C$2:$C$100,0)+1,0)))="",INDIRECT(CONCATENATE("'2018-11'!W",TEXT(MATCH($C66,'2018-11'!$C$2:$C$100,0)+1,0)))="",AND(INDIRECT(CONCATENATE("'2018-12'!W",TEXT(MATCH($C66,'2018-12'!$C$2:$C$100,0)+1,0)))="",INDIRECT(CONCATENATE("'2018-11'!W",TEXT(MATCH($C66,'2018-11'!$C$2:$C$100,0)+1,0)))="")),"Н/Д",INDIRECT(CONCATENATE("'2018-12'!W",TEXT(MATCH($C66,'2018-12'!$C$2:$C$100,0)+1,0)))-INDIRECT(CONCATENATE("'2018-11'!W",TEXT(MATCH($C66,'2018-11'!$C$2:$C$100,0)+1,0))))</f>
        <v>9856458269.4499969</v>
      </c>
    </row>
    <row r="67" spans="1:23" x14ac:dyDescent="0.25">
      <c r="A67" s="2" t="s">
        <v>87</v>
      </c>
      <c r="B67" s="2" t="s">
        <v>93</v>
      </c>
      <c r="C67" s="15">
        <v>29000000</v>
      </c>
      <c r="D67" s="2" t="s">
        <v>215</v>
      </c>
      <c r="E67" s="17">
        <f ca="1">IF(OR(INDIRECT(CONCATENATE("'2018-12'!E",TEXT(MATCH($C67,'2018-12'!$C$2:$C$100,0)+1,0)))="",INDIRECT(CONCATENATE("'2018-11'!E",TEXT(MATCH($C67,'2018-11'!$C$2:$C$100,0)+1,0)))="",AND(INDIRECT(CONCATENATE("'2018-12'!E",TEXT(MATCH($C67,'2018-12'!$C$2:$C$100,0)+1,0)))="",INDIRECT(CONCATENATE("'2018-11'!E",TEXT(MATCH($C67,'2018-11'!$C$2:$C$100,0)+1,0)))="")),"Н/Д",INDIRECT(CONCATENATE("'2018-12'!E",TEXT(MATCH($C67,'2018-12'!$C$2:$C$100,0)+1,0)))-INDIRECT(CONCATENATE("'2018-11'!E",TEXT(MATCH($C67,'2018-11'!$C$2:$C$100,0)+1,0))))</f>
        <v>9436787703.340004</v>
      </c>
      <c r="F67" s="17">
        <f ca="1">IF(OR(INDIRECT(CONCATENATE("'2018-12'!F",TEXT(MATCH($C67,'2018-12'!$C$2:$C$100,0)+1,0)))="",INDIRECT(CONCATENATE("'2018-11'!F",TEXT(MATCH($C67,'2018-11'!$C$2:$C$100,0)+1,0)))="",AND(INDIRECT(CONCATENATE("'2018-12'!F",TEXT(MATCH($C67,'2018-12'!$C$2:$C$100,0)+1,0)))="",INDIRECT(CONCATENATE("'2018-11'!F",TEXT(MATCH($C67,'2018-11'!$C$2:$C$100,0)+1,0)))="")),"Н/Д",INDIRECT(CONCATENATE("'2018-12'!F",TEXT(MATCH($C67,'2018-12'!$C$2:$C$100,0)+1,0)))-INDIRECT(CONCATENATE("'2018-11'!F",TEXT(MATCH($C67,'2018-11'!$C$2:$C$100,0)+1,0))))</f>
        <v>5204613907.2999954</v>
      </c>
      <c r="G67" s="17">
        <f ca="1">IF(OR(INDIRECT(CONCATENATE("'2018-12'!G",TEXT(MATCH($C67,'2018-12'!$C$2:$C$100,0)+1,0)))="",INDIRECT(CONCATENATE("'2018-11'!G",TEXT(MATCH($C67,'2018-11'!$C$2:$C$100,0)+1,0)))="",AND(INDIRECT(CONCATENATE("'2018-12'!G",TEXT(MATCH($C67,'2018-12'!$C$2:$C$100,0)+1,0)))="",INDIRECT(CONCATENATE("'2018-11'!G",TEXT(MATCH($C67,'2018-11'!$C$2:$C$100,0)+1,0)))="")),"Н/Д",INDIRECT(CONCATENATE("'2018-12'!G",TEXT(MATCH($C67,'2018-12'!$C$2:$C$100,0)+1,0)))-INDIRECT(CONCATENATE("'2018-11'!G",TEXT(MATCH($C67,'2018-11'!$C$2:$C$100,0)+1,0))))</f>
        <v>1188957157.6900005</v>
      </c>
      <c r="H67" s="17">
        <f ca="1">IF(OR(INDIRECT(CONCATENATE("'2018-12'!H",TEXT(MATCH($C67,'2018-12'!$C$2:$C$100,0)+1,0)))="",INDIRECT(CONCATENATE("'2018-11'!H",TEXT(MATCH($C67,'2018-11'!$C$2:$C$100,0)+1,0)))="",AND(INDIRECT(CONCATENATE("'2018-12'!H",TEXT(MATCH($C67,'2018-12'!$C$2:$C$100,0)+1,0)))="",INDIRECT(CONCATENATE("'2018-11'!H",TEXT(MATCH($C67,'2018-11'!$C$2:$C$100,0)+1,0)))="")),"Н/Д",INDIRECT(CONCATENATE("'2018-12'!H",TEXT(MATCH($C67,'2018-12'!$C$2:$C$100,0)+1,0)))-INDIRECT(CONCATENATE("'2018-11'!H",TEXT(MATCH($C67,'2018-11'!$C$2:$C$100,0)+1,0))))</f>
        <v>1956431357.2300014</v>
      </c>
      <c r="I67" s="17">
        <f ca="1">IF(OR(INDIRECT(CONCATENATE("'2018-12'!I",TEXT(MATCH($C67,'2018-12'!$C$2:$C$100,0)+1,0)))="",INDIRECT(CONCATENATE("'2018-11'!I",TEXT(MATCH($C67,'2018-11'!$C$2:$C$100,0)+1,0)))="",AND(INDIRECT(CONCATENATE("'2018-12'!I",TEXT(MATCH($C67,'2018-12'!$C$2:$C$100,0)+1,0)))="",INDIRECT(CONCATENATE("'2018-11'!I",TEXT(MATCH($C67,'2018-11'!$C$2:$C$100,0)+1,0)))="")),"Н/Д",INDIRECT(CONCATENATE("'2018-12'!I",TEXT(MATCH($C67,'2018-12'!$C$2:$C$100,0)+1,0)))-INDIRECT(CONCATENATE("'2018-11'!I",TEXT(MATCH($C67,'2018-11'!$C$2:$C$100,0)+1,0))))</f>
        <v>803012826.96000004</v>
      </c>
      <c r="J67" s="17" t="str">
        <f ca="1">IF(OR(INDIRECT(CONCATENATE("'2018-12'!J",TEXT(MATCH($C67,'2018-12'!$C$2:$C$100,0)+1,0)))="",INDIRECT(CONCATENATE("'2018-11'!J",TEXT(MATCH($C67,'2018-11'!$C$2:$C$100,0)+1,0)))="",AND(INDIRECT(CONCATENATE("'2018-12'!J",TEXT(MATCH($C67,'2018-12'!$C$2:$C$100,0)+1,0)))="",INDIRECT(CONCATENATE("'2018-11'!J",TEXT(MATCH($C67,'2018-11'!$C$2:$C$100,0)+1,0)))="")),"Н/Д",INDIRECT(CONCATENATE("'2018-12'!J",TEXT(MATCH($C67,'2018-12'!$C$2:$C$100,0)+1,0)))-INDIRECT(CONCATENATE("'2018-11'!J",TEXT(MATCH($C67,'2018-11'!$C$2:$C$100,0)+1,0))))</f>
        <v>Н/Д</v>
      </c>
      <c r="K67" s="17">
        <f ca="1">IF(OR(INDIRECT(CONCATENATE("'2018-12'!K",TEXT(MATCH($C67,'2018-12'!$C$2:$C$100,0)+1,0)))="",INDIRECT(CONCATENATE("'2018-11'!K",TEXT(MATCH($C67,'2018-11'!$C$2:$C$100,0)+1,0)))="",AND(INDIRECT(CONCATENATE("'2018-12'!K",TEXT(MATCH($C67,'2018-12'!$C$2:$C$100,0)+1,0)))="",INDIRECT(CONCATENATE("'2018-11'!K",TEXT(MATCH($C67,'2018-11'!$C$2:$C$100,0)+1,0)))="")),"Н/Д",INDIRECT(CONCATENATE("'2018-12'!K",TEXT(MATCH($C67,'2018-12'!$C$2:$C$100,0)+1,0)))-INDIRECT(CONCATENATE("'2018-11'!K",TEXT(MATCH($C67,'2018-11'!$C$2:$C$100,0)+1,0))))</f>
        <v>71771836.360000134</v>
      </c>
      <c r="L67" s="17">
        <f ca="1">IF(OR(INDIRECT(CONCATENATE("'2018-12'!L",TEXT(MATCH($C67,'2018-12'!$C$2:$C$100,0)+1,0)))="",INDIRECT(CONCATENATE("'2018-11'!L",TEXT(MATCH($C67,'2018-11'!$C$2:$C$100,0)+1,0)))="",AND(INDIRECT(CONCATENATE("'2018-12'!L",TEXT(MATCH($C67,'2018-12'!$C$2:$C$100,0)+1,0)))="",INDIRECT(CONCATENATE("'2018-11'!L",TEXT(MATCH($C67,'2018-11'!$C$2:$C$100,0)+1,0)))="")),"Н/Д",INDIRECT(CONCATENATE("'2018-12'!L",TEXT(MATCH($C67,'2018-12'!$C$2:$C$100,0)+1,0)))-INDIRECT(CONCATENATE("'2018-11'!L",TEXT(MATCH($C67,'2018-11'!$C$2:$C$100,0)+1,0))))</f>
        <v>889852316.74000072</v>
      </c>
      <c r="M67" s="17">
        <f ca="1">IF(OR(INDIRECT(CONCATENATE("'2018-12'!M",TEXT(MATCH($C67,'2018-12'!$C$2:$C$100,0)+1,0)))="",INDIRECT(CONCATENATE("'2018-11'!M",TEXT(MATCH($C67,'2018-11'!$C$2:$C$100,0)+1,0)))="",AND(INDIRECT(CONCATENATE("'2018-12'!M",TEXT(MATCH($C67,'2018-12'!$C$2:$C$100,0)+1,0)))="",INDIRECT(CONCATENATE("'2018-11'!M",TEXT(MATCH($C67,'2018-11'!$C$2:$C$100,0)+1,0)))="")),"Н/Д",INDIRECT(CONCATENATE("'2018-12'!M",TEXT(MATCH($C67,'2018-12'!$C$2:$C$100,0)+1,0)))-INDIRECT(CONCATENATE("'2018-11'!M",TEXT(MATCH($C67,'2018-11'!$C$2:$C$100,0)+1,0))))</f>
        <v>14979456.410000011</v>
      </c>
      <c r="N67" s="17">
        <f ca="1">IF(OR(INDIRECT(CONCATENATE("'2018-12'!N",TEXT(MATCH($C67,'2018-12'!$C$2:$C$100,0)+1,0)))="",INDIRECT(CONCATENATE("'2018-11'!N",TEXT(MATCH($C67,'2018-11'!$C$2:$C$100,0)+1,0)))="",AND(INDIRECT(CONCATENATE("'2018-12'!N",TEXT(MATCH($C67,'2018-12'!$C$2:$C$100,0)+1,0)))="",INDIRECT(CONCATENATE("'2018-11'!N",TEXT(MATCH($C67,'2018-11'!$C$2:$C$100,0)+1,0)))="")),"Н/Д",INDIRECT(CONCATENATE("'2018-12'!N",TEXT(MATCH($C67,'2018-12'!$C$2:$C$100,0)+1,0)))-INDIRECT(CONCATENATE("'2018-11'!NE",TEXT(MATCH($C67,'2018-11'!$C$2:$C$100,0)+1,0))))</f>
        <v>332057189.39999998</v>
      </c>
      <c r="O67" s="17">
        <f ca="1">IF(OR(INDIRECT(CONCATENATE("'2018-12'!O",TEXT(MATCH($C67,'2018-12'!$C$2:$C$100,0)+1,0)))="",INDIRECT(CONCATENATE("'2018-11'!O",TEXT(MATCH($C67,'2018-11'!$C$2:$C$100,0)+1,0)))="",AND(INDIRECT(CONCATENATE("'2018-12'!O",TEXT(MATCH($C67,'2018-12'!$C$2:$C$100,0)+1,0)))="",INDIRECT(CONCATENATE("'2018-11'!O",TEXT(MATCH($C67,'2018-11'!$C$2:$C$100,0)+1,0)))="")),"Н/Д",INDIRECT(CONCATENATE("'2018-12'!O",TEXT(MATCH($C67,'2018-12'!$C$2:$C$100,0)+1,0)))-INDIRECT(CONCATENATE("'2018-11'!O",TEXT(MATCH($C67,'2018-11'!$C$2:$C$100,0)+1,0))))</f>
        <v>7549.1900000000023</v>
      </c>
      <c r="P67" s="17">
        <f ca="1">IF(OR(INDIRECT(CONCATENATE("'2018-12'!P",TEXT(MATCH($C67,'2018-12'!$C$2:$C$100,0)+1,0)))="",INDIRECT(CONCATENATE("'2018-11'!P",TEXT(MATCH($C67,'2018-11'!$C$2:$C$100,0)+1,0)))="",AND(INDIRECT(CONCATENATE("'2018-12'!P",TEXT(MATCH($C67,'2018-12'!$C$2:$C$100,0)+1,0)))="",INDIRECT(CONCATENATE("'2018-11'!P",TEXT(MATCH($C67,'2018-11'!$C$2:$C$100,0)+1,0)))="")),"Н/Д",INDIRECT(CONCATENATE("'2018-12'!P",TEXT(MATCH($C67,'2018-12'!$C$2:$C$100,0)+1,0)))-INDIRECT(CONCATENATE("'2018-11'!P",TEXT(MATCH($C67,'2018-11'!$C$2:$C$100,0)+1,0))))</f>
        <v>62867154.879999995</v>
      </c>
      <c r="Q67" s="17">
        <f ca="1">IF(OR(INDIRECT(CONCATENATE("'2018-12'!Q",TEXT(MATCH($C67,'2018-12'!$C$2:$C$100,0)+1,0)))="",INDIRECT(CONCATENATE("'2018-11'!Q",TEXT(MATCH($C67,'2018-11'!$C$2:$C$100,0)+1,0)))="",AND(INDIRECT(CONCATENATE("'2018-12'!Q",TEXT(MATCH($C67,'2018-12'!$C$2:$C$100,0)+1,0)))="",INDIRECT(CONCATENATE("'2018-11'!Q",TEXT(MATCH($C67,'2018-11'!$C$2:$C$100,0)+1,0)))="")),"Н/Д",INDIRECT(CONCATENATE("'2018-12'!Q",TEXT(MATCH($C67,'2018-12'!$C$2:$C$100,0)+1,0)))-INDIRECT(CONCATENATE("'2018-11'!Q",TEXT(MATCH($C67,'2018-11'!$C$2:$C$100,0)+1,0))))</f>
        <v>14281027.659999996</v>
      </c>
      <c r="R67" s="17">
        <f ca="1">IF(OR(INDIRECT(CONCATENATE("'2018-12'!R",TEXT(MATCH($C67,'2018-12'!$C$2:$C$100,0)+1,0)))="",INDIRECT(CONCATENATE("'2018-11'!R",TEXT(MATCH($C67,'2018-11'!$C$2:$C$100,0)+1,0)))="",AND(INDIRECT(CONCATENATE("'2018-12'!R",TEXT(MATCH($C67,'2018-12'!$C$2:$C$100,0)+1,0)))="",INDIRECT(CONCATENATE("'2018-11'!R",TEXT(MATCH($C67,'2018-11'!$C$2:$C$100,0)+1,0)))="")),"Н/Д",INDIRECT(CONCATENATE("'2018-12'!R",TEXT(MATCH($C67,'2018-12'!$C$2:$C$100,0)+1,0)))-INDIRECT(CONCATENATE("'2018-11'!R",TEXT(MATCH($C67,'2018-11'!$C$2:$C$100,0)+1,0))))</f>
        <v>61399741.879999995</v>
      </c>
      <c r="S67" s="17">
        <f ca="1">IF(OR(INDIRECT(CONCATENATE("'2018-12'!S",TEXT(MATCH($C67,'2018-12'!$C$2:$C$100,0)+1,0)))="",INDIRECT(CONCATENATE("'2018-11'!S",TEXT(MATCH($C67,'2018-11'!$C$2:$C$100,0)+1,0)))="",AND(INDIRECT(CONCATENATE("'2018-12'!S",TEXT(MATCH($C67,'2018-12'!$C$2:$C$100,0)+1,0)))="",INDIRECT(CONCATENATE("'2018-11'!S",TEXT(MATCH($C67,'2018-11'!$C$2:$C$100,0)+1,0)))="")),"Н/Д",INDIRECT(CONCATENATE("'2018-12'!S",TEXT(MATCH($C67,'2018-12'!$C$2:$C$100,0)+1,0)))-INDIRECT(CONCATENATE("'2018-11'!S",TEXT(MATCH($C67,'2018-11'!$C$2:$C$100,0)+1,0))))</f>
        <v>244828.04000000004</v>
      </c>
      <c r="T67" s="17">
        <f ca="1">IF(OR(INDIRECT(CONCATENATE("'2018-12'!T",TEXT(MATCH($C67,'2018-12'!$C$2:$C$100,0)+1,0)))="",INDIRECT(CONCATENATE("'2018-11'!T",TEXT(MATCH($C67,'2018-11'!$C$2:$C$100,0)+1,0)))="",AND(INDIRECT(CONCATENATE("'2018-12'!T",TEXT(MATCH($C67,'2018-12'!$C$2:$C$100,0)+1,0)))="",INDIRECT(CONCATENATE("'2018-11'!T",TEXT(MATCH($C67,'2018-11'!$C$2:$C$100,0)+1,0)))="")),"Н/Д",INDIRECT(CONCATENATE("'2018-12'!T",TEXT(MATCH($C67,'2018-12'!$C$2:$C$100,0)+1,0)))-INDIRECT(CONCATENATE("'2018-11'!T",TEXT(MATCH($C67,'2018-11'!$C$2:$C$100,0)+1,0))))</f>
        <v>79476384.730000019</v>
      </c>
      <c r="U67" s="17">
        <f ca="1">IF(OR(INDIRECT(CONCATENATE("'2018-12'!U",TEXT(MATCH($C67,'2018-12'!$C$2:$C$100,0)+1,0)))="",INDIRECT(CONCATENATE("'2018-11'!U",TEXT(MATCH($C67,'2018-11'!$C$2:$C$100,0)+1,0)))="",AND(INDIRECT(CONCATENATE("'2018-12'!U",TEXT(MATCH($C67,'2018-12'!$C$2:$C$100,0)+1,0)))="",INDIRECT(CONCATENATE("'2018-11'!U",TEXT(MATCH($C67,'2018-11'!$C$2:$C$100,0)+1,0)))="")),"Н/Д",INDIRECT(CONCATENATE("'2018-12'!U",TEXT(MATCH($C67,'2018-12'!$C$2:$C$100,0)+1,0)))-INDIRECT(CONCATENATE("'2018-11'!U",TEXT(MATCH($C67,'2018-11'!$C$2:$C$100,0)+1,0))))</f>
        <v>364068.32999999821</v>
      </c>
      <c r="V67" s="17">
        <f ca="1">IF(OR(INDIRECT(CONCATENATE("'2018-12'!V",TEXT(MATCH($C67,'2018-12'!$C$2:$C$100,0)+1,0)))="",INDIRECT(CONCATENATE("'2018-11'!V",TEXT(MATCH($C67,'2018-11'!$C$2:$C$100,0)+1,0)))="",AND(INDIRECT(CONCATENATE("'2018-12'!V",TEXT(MATCH($C67,'2018-12'!$C$2:$C$100,0)+1,0)))="",INDIRECT(CONCATENATE("'2018-11'!V",TEXT(MATCH($C67,'2018-11'!$C$2:$C$100,0)+1,0)))="")),"Н/Д",INDIRECT(CONCATENATE("'2018-12'!V",TEXT(MATCH($C67,'2018-12'!$C$2:$C$100,0)+1,0)))-INDIRECT(CONCATENATE("'2018-11'!V",TEXT(MATCH($C67,'2018-11'!$C$2:$C$100,0)+1,0))))</f>
        <v>4232173796.039999</v>
      </c>
      <c r="W67" s="17">
        <f ca="1">IF(OR(INDIRECT(CONCATENATE("'2018-12'!W",TEXT(MATCH($C67,'2018-12'!$C$2:$C$100,0)+1,0)))="",INDIRECT(CONCATENATE("'2018-11'!W",TEXT(MATCH($C67,'2018-11'!$C$2:$C$100,0)+1,0)))="",AND(INDIRECT(CONCATENATE("'2018-12'!W",TEXT(MATCH($C67,'2018-12'!$C$2:$C$100,0)+1,0)))="",INDIRECT(CONCATENATE("'2018-11'!W",TEXT(MATCH($C67,'2018-11'!$C$2:$C$100,0)+1,0)))="")),"Н/Д",INDIRECT(CONCATENATE("'2018-12'!W",TEXT(MATCH($C67,'2018-12'!$C$2:$C$100,0)+1,0)))-INDIRECT(CONCATENATE("'2018-11'!W",TEXT(MATCH($C67,'2018-11'!$C$2:$C$100,0)+1,0))))</f>
        <v>24052311084.350006</v>
      </c>
    </row>
    <row r="68" spans="1:23" x14ac:dyDescent="0.25">
      <c r="A68" s="2" t="s">
        <v>87</v>
      </c>
      <c r="B68" s="2" t="s">
        <v>94</v>
      </c>
      <c r="C68" s="15">
        <v>34000000</v>
      </c>
      <c r="D68" s="2" t="s">
        <v>215</v>
      </c>
      <c r="E68" s="17">
        <f ca="1">IF(OR(INDIRECT(CONCATENATE("'2018-12'!E",TEXT(MATCH($C68,'2018-12'!$C$2:$C$100,0)+1,0)))="",INDIRECT(CONCATENATE("'2018-11'!E",TEXT(MATCH($C68,'2018-11'!$C$2:$C$100,0)+1,0)))="",AND(INDIRECT(CONCATENATE("'2018-12'!E",TEXT(MATCH($C68,'2018-12'!$C$2:$C$100,0)+1,0)))="",INDIRECT(CONCATENATE("'2018-11'!E",TEXT(MATCH($C68,'2018-11'!$C$2:$C$100,0)+1,0)))="")),"Н/Д",INDIRECT(CONCATENATE("'2018-12'!E",TEXT(MATCH($C68,'2018-12'!$C$2:$C$100,0)+1,0)))-INDIRECT(CONCATENATE("'2018-11'!E",TEXT(MATCH($C68,'2018-11'!$C$2:$C$100,0)+1,0))))</f>
        <v>2890394509.8599968</v>
      </c>
      <c r="F68" s="17">
        <f ca="1">IF(OR(INDIRECT(CONCATENATE("'2018-12'!F",TEXT(MATCH($C68,'2018-12'!$C$2:$C$100,0)+1,0)))="",INDIRECT(CONCATENATE("'2018-11'!F",TEXT(MATCH($C68,'2018-11'!$C$2:$C$100,0)+1,0)))="",AND(INDIRECT(CONCATENATE("'2018-12'!F",TEXT(MATCH($C68,'2018-12'!$C$2:$C$100,0)+1,0)))="",INDIRECT(CONCATENATE("'2018-11'!F",TEXT(MATCH($C68,'2018-11'!$C$2:$C$100,0)+1,0)))="")),"Н/Д",INDIRECT(CONCATENATE("'2018-12'!F",TEXT(MATCH($C68,'2018-12'!$C$2:$C$100,0)+1,0)))-INDIRECT(CONCATENATE("'2018-11'!F",TEXT(MATCH($C68,'2018-11'!$C$2:$C$100,0)+1,0))))</f>
        <v>1832251988.079998</v>
      </c>
      <c r="G68" s="17">
        <f ca="1">IF(OR(INDIRECT(CONCATENATE("'2018-12'!G",TEXT(MATCH($C68,'2018-12'!$C$2:$C$100,0)+1,0)))="",INDIRECT(CONCATENATE("'2018-11'!G",TEXT(MATCH($C68,'2018-11'!$C$2:$C$100,0)+1,0)))="",AND(INDIRECT(CONCATENATE("'2018-12'!G",TEXT(MATCH($C68,'2018-12'!$C$2:$C$100,0)+1,0)))="",INDIRECT(CONCATENATE("'2018-11'!G",TEXT(MATCH($C68,'2018-11'!$C$2:$C$100,0)+1,0)))="")),"Н/Д",INDIRECT(CONCATENATE("'2018-12'!G",TEXT(MATCH($C68,'2018-12'!$C$2:$C$100,0)+1,0)))-INDIRECT(CONCATENATE("'2018-11'!G",TEXT(MATCH($C68,'2018-11'!$C$2:$C$100,0)+1,0))))</f>
        <v>140058441.5899992</v>
      </c>
      <c r="H68" s="17">
        <f ca="1">IF(OR(INDIRECT(CONCATENATE("'2018-12'!H",TEXT(MATCH($C68,'2018-12'!$C$2:$C$100,0)+1,0)))="",INDIRECT(CONCATENATE("'2018-11'!H",TEXT(MATCH($C68,'2018-11'!$C$2:$C$100,0)+1,0)))="",AND(INDIRECT(CONCATENATE("'2018-12'!H",TEXT(MATCH($C68,'2018-12'!$C$2:$C$100,0)+1,0)))="",INDIRECT(CONCATENATE("'2018-11'!H",TEXT(MATCH($C68,'2018-11'!$C$2:$C$100,0)+1,0)))="")),"Н/Д",INDIRECT(CONCATENATE("'2018-12'!H",TEXT(MATCH($C68,'2018-12'!$C$2:$C$100,0)+1,0)))-INDIRECT(CONCATENATE("'2018-11'!H",TEXT(MATCH($C68,'2018-11'!$C$2:$C$100,0)+1,0))))</f>
        <v>777326936.45000076</v>
      </c>
      <c r="I68" s="17">
        <f ca="1">IF(OR(INDIRECT(CONCATENATE("'2018-12'!I",TEXT(MATCH($C68,'2018-12'!$C$2:$C$100,0)+1,0)))="",INDIRECT(CONCATENATE("'2018-11'!I",TEXT(MATCH($C68,'2018-11'!$C$2:$C$100,0)+1,0)))="",AND(INDIRECT(CONCATENATE("'2018-12'!I",TEXT(MATCH($C68,'2018-12'!$C$2:$C$100,0)+1,0)))="",INDIRECT(CONCATENATE("'2018-11'!I",TEXT(MATCH($C68,'2018-11'!$C$2:$C$100,0)+1,0)))="")),"Н/Д",INDIRECT(CONCATENATE("'2018-12'!I",TEXT(MATCH($C68,'2018-12'!$C$2:$C$100,0)+1,0)))-INDIRECT(CONCATENATE("'2018-11'!I",TEXT(MATCH($C68,'2018-11'!$C$2:$C$100,0)+1,0))))</f>
        <v>194054179.55999994</v>
      </c>
      <c r="J68" s="17" t="str">
        <f ca="1">IF(OR(INDIRECT(CONCATENATE("'2018-12'!J",TEXT(MATCH($C68,'2018-12'!$C$2:$C$100,0)+1,0)))="",INDIRECT(CONCATENATE("'2018-11'!J",TEXT(MATCH($C68,'2018-11'!$C$2:$C$100,0)+1,0)))="",AND(INDIRECT(CONCATENATE("'2018-12'!J",TEXT(MATCH($C68,'2018-12'!$C$2:$C$100,0)+1,0)))="",INDIRECT(CONCATENATE("'2018-11'!J",TEXT(MATCH($C68,'2018-11'!$C$2:$C$100,0)+1,0)))="")),"Н/Д",INDIRECT(CONCATENATE("'2018-12'!J",TEXT(MATCH($C68,'2018-12'!$C$2:$C$100,0)+1,0)))-INDIRECT(CONCATENATE("'2018-11'!J",TEXT(MATCH($C68,'2018-11'!$C$2:$C$100,0)+1,0))))</f>
        <v>Н/Д</v>
      </c>
      <c r="K68" s="17">
        <f ca="1">IF(OR(INDIRECT(CONCATENATE("'2018-12'!K",TEXT(MATCH($C68,'2018-12'!$C$2:$C$100,0)+1,0)))="",INDIRECT(CONCATENATE("'2018-11'!K",TEXT(MATCH($C68,'2018-11'!$C$2:$C$100,0)+1,0)))="",AND(INDIRECT(CONCATENATE("'2018-12'!K",TEXT(MATCH($C68,'2018-12'!$C$2:$C$100,0)+1,0)))="",INDIRECT(CONCATENATE("'2018-11'!K",TEXT(MATCH($C68,'2018-11'!$C$2:$C$100,0)+1,0)))="")),"Н/Д",INDIRECT(CONCATENATE("'2018-12'!K",TEXT(MATCH($C68,'2018-12'!$C$2:$C$100,0)+1,0)))-INDIRECT(CONCATENATE("'2018-11'!K",TEXT(MATCH($C68,'2018-11'!$C$2:$C$100,0)+1,0))))</f>
        <v>45976302.799999952</v>
      </c>
      <c r="L68" s="17">
        <f ca="1">IF(OR(INDIRECT(CONCATENATE("'2018-12'!L",TEXT(MATCH($C68,'2018-12'!$C$2:$C$100,0)+1,0)))="",INDIRECT(CONCATENATE("'2018-11'!L",TEXT(MATCH($C68,'2018-11'!$C$2:$C$100,0)+1,0)))="",AND(INDIRECT(CONCATENATE("'2018-12'!L",TEXT(MATCH($C68,'2018-12'!$C$2:$C$100,0)+1,0)))="",INDIRECT(CONCATENATE("'2018-11'!L",TEXT(MATCH($C68,'2018-11'!$C$2:$C$100,0)+1,0)))="")),"Н/Д",INDIRECT(CONCATENATE("'2018-12'!L",TEXT(MATCH($C68,'2018-12'!$C$2:$C$100,0)+1,0)))-INDIRECT(CONCATENATE("'2018-11'!L",TEXT(MATCH($C68,'2018-11'!$C$2:$C$100,0)+1,0))))</f>
        <v>474103325.76999998</v>
      </c>
      <c r="M68" s="17">
        <f ca="1">IF(OR(INDIRECT(CONCATENATE("'2018-12'!M",TEXT(MATCH($C68,'2018-12'!$C$2:$C$100,0)+1,0)))="",INDIRECT(CONCATENATE("'2018-11'!M",TEXT(MATCH($C68,'2018-11'!$C$2:$C$100,0)+1,0)))="",AND(INDIRECT(CONCATENATE("'2018-12'!M",TEXT(MATCH($C68,'2018-12'!$C$2:$C$100,0)+1,0)))="",INDIRECT(CONCATENATE("'2018-11'!M",TEXT(MATCH($C68,'2018-11'!$C$2:$C$100,0)+1,0)))="")),"Н/Д",INDIRECT(CONCATENATE("'2018-12'!M",TEXT(MATCH($C68,'2018-12'!$C$2:$C$100,0)+1,0)))-INDIRECT(CONCATENATE("'2018-11'!M",TEXT(MATCH($C68,'2018-11'!$C$2:$C$100,0)+1,0))))</f>
        <v>1090731.5600000005</v>
      </c>
      <c r="N68" s="17">
        <f ca="1">IF(OR(INDIRECT(CONCATENATE("'2018-12'!N",TEXT(MATCH($C68,'2018-12'!$C$2:$C$100,0)+1,0)))="",INDIRECT(CONCATENATE("'2018-11'!N",TEXT(MATCH($C68,'2018-11'!$C$2:$C$100,0)+1,0)))="",AND(INDIRECT(CONCATENATE("'2018-12'!N",TEXT(MATCH($C68,'2018-12'!$C$2:$C$100,0)+1,0)))="",INDIRECT(CONCATENATE("'2018-11'!N",TEXT(MATCH($C68,'2018-11'!$C$2:$C$100,0)+1,0)))="")),"Н/Д",INDIRECT(CONCATENATE("'2018-12'!N",TEXT(MATCH($C68,'2018-12'!$C$2:$C$100,0)+1,0)))-INDIRECT(CONCATENATE("'2018-11'!NE",TEXT(MATCH($C68,'2018-11'!$C$2:$C$100,0)+1,0))))</f>
        <v>175129064.84999999</v>
      </c>
      <c r="O68" s="17">
        <f ca="1">IF(OR(INDIRECT(CONCATENATE("'2018-12'!O",TEXT(MATCH($C68,'2018-12'!$C$2:$C$100,0)+1,0)))="",INDIRECT(CONCATENATE("'2018-11'!O",TEXT(MATCH($C68,'2018-11'!$C$2:$C$100,0)+1,0)))="",AND(INDIRECT(CONCATENATE("'2018-12'!O",TEXT(MATCH($C68,'2018-12'!$C$2:$C$100,0)+1,0)))="",INDIRECT(CONCATENATE("'2018-11'!O",TEXT(MATCH($C68,'2018-11'!$C$2:$C$100,0)+1,0)))="")),"Н/Д",INDIRECT(CONCATENATE("'2018-12'!O",TEXT(MATCH($C68,'2018-12'!$C$2:$C$100,0)+1,0)))-INDIRECT(CONCATENATE("'2018-11'!O",TEXT(MATCH($C68,'2018-11'!$C$2:$C$100,0)+1,0))))</f>
        <v>22104.630000000121</v>
      </c>
      <c r="P68" s="17">
        <f ca="1">IF(OR(INDIRECT(CONCATENATE("'2018-12'!P",TEXT(MATCH($C68,'2018-12'!$C$2:$C$100,0)+1,0)))="",INDIRECT(CONCATENATE("'2018-11'!P",TEXT(MATCH($C68,'2018-11'!$C$2:$C$100,0)+1,0)))="",AND(INDIRECT(CONCATENATE("'2018-12'!P",TEXT(MATCH($C68,'2018-12'!$C$2:$C$100,0)+1,0)))="",INDIRECT(CONCATENATE("'2018-11'!P",TEXT(MATCH($C68,'2018-11'!$C$2:$C$100,0)+1,0)))="")),"Н/Д",INDIRECT(CONCATENATE("'2018-12'!P",TEXT(MATCH($C68,'2018-12'!$C$2:$C$100,0)+1,0)))-INDIRECT(CONCATENATE("'2018-11'!P",TEXT(MATCH($C68,'2018-11'!$C$2:$C$100,0)+1,0))))</f>
        <v>29542298.359999955</v>
      </c>
      <c r="Q68" s="17">
        <f ca="1">IF(OR(INDIRECT(CONCATENATE("'2018-12'!Q",TEXT(MATCH($C68,'2018-12'!$C$2:$C$100,0)+1,0)))="",INDIRECT(CONCATENATE("'2018-11'!Q",TEXT(MATCH($C68,'2018-11'!$C$2:$C$100,0)+1,0)))="",AND(INDIRECT(CONCATENATE("'2018-12'!Q",TEXT(MATCH($C68,'2018-12'!$C$2:$C$100,0)+1,0)))="",INDIRECT(CONCATENATE("'2018-11'!Q",TEXT(MATCH($C68,'2018-11'!$C$2:$C$100,0)+1,0)))="")),"Н/Д",INDIRECT(CONCATENATE("'2018-12'!Q",TEXT(MATCH($C68,'2018-12'!$C$2:$C$100,0)+1,0)))-INDIRECT(CONCATENATE("'2018-11'!Q",TEXT(MATCH($C68,'2018-11'!$C$2:$C$100,0)+1,0))))</f>
        <v>38452944.769999981</v>
      </c>
      <c r="R68" s="17">
        <f ca="1">IF(OR(INDIRECT(CONCATENATE("'2018-12'!R",TEXT(MATCH($C68,'2018-12'!$C$2:$C$100,0)+1,0)))="",INDIRECT(CONCATENATE("'2018-11'!R",TEXT(MATCH($C68,'2018-11'!$C$2:$C$100,0)+1,0)))="",AND(INDIRECT(CONCATENATE("'2018-12'!R",TEXT(MATCH($C68,'2018-12'!$C$2:$C$100,0)+1,0)))="",INDIRECT(CONCATENATE("'2018-11'!R",TEXT(MATCH($C68,'2018-11'!$C$2:$C$100,0)+1,0)))="")),"Н/Д",INDIRECT(CONCATENATE("'2018-12'!R",TEXT(MATCH($C68,'2018-12'!$C$2:$C$100,0)+1,0)))-INDIRECT(CONCATENATE("'2018-11'!R",TEXT(MATCH($C68,'2018-11'!$C$2:$C$100,0)+1,0))))</f>
        <v>20368720.88000001</v>
      </c>
      <c r="S68" s="17">
        <f ca="1">IF(OR(INDIRECT(CONCATENATE("'2018-12'!S",TEXT(MATCH($C68,'2018-12'!$C$2:$C$100,0)+1,0)))="",INDIRECT(CONCATENATE("'2018-11'!S",TEXT(MATCH($C68,'2018-11'!$C$2:$C$100,0)+1,0)))="",AND(INDIRECT(CONCATENATE("'2018-12'!S",TEXT(MATCH($C68,'2018-12'!$C$2:$C$100,0)+1,0)))="",INDIRECT(CONCATENATE("'2018-11'!S",TEXT(MATCH($C68,'2018-11'!$C$2:$C$100,0)+1,0)))="")),"Н/Д",INDIRECT(CONCATENATE("'2018-12'!S",TEXT(MATCH($C68,'2018-12'!$C$2:$C$100,0)+1,0)))-INDIRECT(CONCATENATE("'2018-11'!S",TEXT(MATCH($C68,'2018-11'!$C$2:$C$100,0)+1,0))))</f>
        <v>106286.97999999998</v>
      </c>
      <c r="T68" s="17">
        <f ca="1">IF(OR(INDIRECT(CONCATENATE("'2018-12'!T",TEXT(MATCH($C68,'2018-12'!$C$2:$C$100,0)+1,0)))="",INDIRECT(CONCATENATE("'2018-11'!T",TEXT(MATCH($C68,'2018-11'!$C$2:$C$100,0)+1,0)))="",AND(INDIRECT(CONCATENATE("'2018-12'!T",TEXT(MATCH($C68,'2018-12'!$C$2:$C$100,0)+1,0)))="",INDIRECT(CONCATENATE("'2018-11'!T",TEXT(MATCH($C68,'2018-11'!$C$2:$C$100,0)+1,0)))="")),"Н/Д",INDIRECT(CONCATENATE("'2018-12'!T",TEXT(MATCH($C68,'2018-12'!$C$2:$C$100,0)+1,0)))-INDIRECT(CONCATENATE("'2018-11'!T",TEXT(MATCH($C68,'2018-11'!$C$2:$C$100,0)+1,0))))</f>
        <v>48463463.280000031</v>
      </c>
      <c r="U68" s="17">
        <f ca="1">IF(OR(INDIRECT(CONCATENATE("'2018-12'!U",TEXT(MATCH($C68,'2018-12'!$C$2:$C$100,0)+1,0)))="",INDIRECT(CONCATENATE("'2018-11'!U",TEXT(MATCH($C68,'2018-11'!$C$2:$C$100,0)+1,0)))="",AND(INDIRECT(CONCATENATE("'2018-12'!U",TEXT(MATCH($C68,'2018-12'!$C$2:$C$100,0)+1,0)))="",INDIRECT(CONCATENATE("'2018-11'!U",TEXT(MATCH($C68,'2018-11'!$C$2:$C$100,0)+1,0)))="")),"Н/Д",INDIRECT(CONCATENATE("'2018-12'!U",TEXT(MATCH($C68,'2018-12'!$C$2:$C$100,0)+1,0)))-INDIRECT(CONCATENATE("'2018-11'!U",TEXT(MATCH($C68,'2018-11'!$C$2:$C$100,0)+1,0))))</f>
        <v>660064.30000000005</v>
      </c>
      <c r="V68" s="17">
        <f ca="1">IF(OR(INDIRECT(CONCATENATE("'2018-12'!V",TEXT(MATCH($C68,'2018-12'!$C$2:$C$100,0)+1,0)))="",INDIRECT(CONCATENATE("'2018-11'!V",TEXT(MATCH($C68,'2018-11'!$C$2:$C$100,0)+1,0)))="",AND(INDIRECT(CONCATENATE("'2018-12'!V",TEXT(MATCH($C68,'2018-12'!$C$2:$C$100,0)+1,0)))="",INDIRECT(CONCATENATE("'2018-11'!V",TEXT(MATCH($C68,'2018-11'!$C$2:$C$100,0)+1,0)))="")),"Н/Д",INDIRECT(CONCATENATE("'2018-12'!V",TEXT(MATCH($C68,'2018-12'!$C$2:$C$100,0)+1,0)))-INDIRECT(CONCATENATE("'2018-11'!V",TEXT(MATCH($C68,'2018-11'!$C$2:$C$100,0)+1,0))))</f>
        <v>1058142521.7799988</v>
      </c>
      <c r="W68" s="17">
        <f ca="1">IF(OR(INDIRECT(CONCATENATE("'2018-12'!W",TEXT(MATCH($C68,'2018-12'!$C$2:$C$100,0)+1,0)))="",INDIRECT(CONCATENATE("'2018-11'!W",TEXT(MATCH($C68,'2018-11'!$C$2:$C$100,0)+1,0)))="",AND(INDIRECT(CONCATENATE("'2018-12'!W",TEXT(MATCH($C68,'2018-12'!$C$2:$C$100,0)+1,0)))="",INDIRECT(CONCATENATE("'2018-11'!W",TEXT(MATCH($C68,'2018-11'!$C$2:$C$100,0)+1,0)))="")),"Н/Д",INDIRECT(CONCATENATE("'2018-12'!W",TEXT(MATCH($C68,'2018-12'!$C$2:$C$100,0)+1,0)))-INDIRECT(CONCATENATE("'2018-11'!W",TEXT(MATCH($C68,'2018-11'!$C$2:$C$100,0)+1,0))))</f>
        <v>7571072632.2799988</v>
      </c>
    </row>
    <row r="69" spans="1:23" x14ac:dyDescent="0.25">
      <c r="A69" s="2" t="s">
        <v>87</v>
      </c>
      <c r="B69" s="2" t="s">
        <v>95</v>
      </c>
      <c r="C69" s="15">
        <v>38000000</v>
      </c>
      <c r="D69" s="2" t="s">
        <v>215</v>
      </c>
      <c r="E69" s="17">
        <f ca="1">IF(OR(INDIRECT(CONCATENATE("'2018-12'!E",TEXT(MATCH($C69,'2018-12'!$C$2:$C$100,0)+1,0)))="",INDIRECT(CONCATENATE("'2018-11'!E",TEXT(MATCH($C69,'2018-11'!$C$2:$C$100,0)+1,0)))="",AND(INDIRECT(CONCATENATE("'2018-12'!E",TEXT(MATCH($C69,'2018-12'!$C$2:$C$100,0)+1,0)))="",INDIRECT(CONCATENATE("'2018-11'!E",TEXT(MATCH($C69,'2018-11'!$C$2:$C$100,0)+1,0)))="")),"Н/Д",INDIRECT(CONCATENATE("'2018-12'!E",TEXT(MATCH($C69,'2018-12'!$C$2:$C$100,0)+1,0)))-INDIRECT(CONCATENATE("'2018-11'!E",TEXT(MATCH($C69,'2018-11'!$C$2:$C$100,0)+1,0))))</f>
        <v>6163796116.6600037</v>
      </c>
      <c r="F69" s="17">
        <f ca="1">IF(OR(INDIRECT(CONCATENATE("'2018-12'!F",TEXT(MATCH($C69,'2018-12'!$C$2:$C$100,0)+1,0)))="",INDIRECT(CONCATENATE("'2018-11'!F",TEXT(MATCH($C69,'2018-11'!$C$2:$C$100,0)+1,0)))="",AND(INDIRECT(CONCATENATE("'2018-12'!F",TEXT(MATCH($C69,'2018-12'!$C$2:$C$100,0)+1,0)))="",INDIRECT(CONCATENATE("'2018-11'!F",TEXT(MATCH($C69,'2018-11'!$C$2:$C$100,0)+1,0)))="")),"Н/Д",INDIRECT(CONCATENATE("'2018-12'!F",TEXT(MATCH($C69,'2018-12'!$C$2:$C$100,0)+1,0)))-INDIRECT(CONCATENATE("'2018-11'!F",TEXT(MATCH($C69,'2018-11'!$C$2:$C$100,0)+1,0))))</f>
        <v>4577906542.7999954</v>
      </c>
      <c r="G69" s="17">
        <f ca="1">IF(OR(INDIRECT(CONCATENATE("'2018-12'!G",TEXT(MATCH($C69,'2018-12'!$C$2:$C$100,0)+1,0)))="",INDIRECT(CONCATENATE("'2018-11'!G",TEXT(MATCH($C69,'2018-11'!$C$2:$C$100,0)+1,0)))="",AND(INDIRECT(CONCATENATE("'2018-12'!G",TEXT(MATCH($C69,'2018-12'!$C$2:$C$100,0)+1,0)))="",INDIRECT(CONCATENATE("'2018-11'!G",TEXT(MATCH($C69,'2018-11'!$C$2:$C$100,0)+1,0)))="")),"Н/Д",INDIRECT(CONCATENATE("'2018-12'!G",TEXT(MATCH($C69,'2018-12'!$C$2:$C$100,0)+1,0)))-INDIRECT(CONCATENATE("'2018-11'!G",TEXT(MATCH($C69,'2018-11'!$C$2:$C$100,0)+1,0))))</f>
        <v>1457862893.25</v>
      </c>
      <c r="H69" s="17">
        <f ca="1">IF(OR(INDIRECT(CONCATENATE("'2018-12'!H",TEXT(MATCH($C69,'2018-12'!$C$2:$C$100,0)+1,0)))="",INDIRECT(CONCATENATE("'2018-11'!H",TEXT(MATCH($C69,'2018-11'!$C$2:$C$100,0)+1,0)))="",AND(INDIRECT(CONCATENATE("'2018-12'!H",TEXT(MATCH($C69,'2018-12'!$C$2:$C$100,0)+1,0)))="",INDIRECT(CONCATENATE("'2018-11'!H",TEXT(MATCH($C69,'2018-11'!$C$2:$C$100,0)+1,0)))="")),"Н/Д",INDIRECT(CONCATENATE("'2018-12'!H",TEXT(MATCH($C69,'2018-12'!$C$2:$C$100,0)+1,0)))-INDIRECT(CONCATENATE("'2018-11'!H",TEXT(MATCH($C69,'2018-11'!$C$2:$C$100,0)+1,0))))</f>
        <v>1418169814.4899998</v>
      </c>
      <c r="I69" s="17">
        <f ca="1">IF(OR(INDIRECT(CONCATENATE("'2018-12'!I",TEXT(MATCH($C69,'2018-12'!$C$2:$C$100,0)+1,0)))="",INDIRECT(CONCATENATE("'2018-11'!I",TEXT(MATCH($C69,'2018-11'!$C$2:$C$100,0)+1,0)))="",AND(INDIRECT(CONCATENATE("'2018-12'!I",TEXT(MATCH($C69,'2018-12'!$C$2:$C$100,0)+1,0)))="",INDIRECT(CONCATENATE("'2018-11'!I",TEXT(MATCH($C69,'2018-11'!$C$2:$C$100,0)+1,0)))="")),"Н/Д",INDIRECT(CONCATENATE("'2018-12'!I",TEXT(MATCH($C69,'2018-12'!$C$2:$C$100,0)+1,0)))-INDIRECT(CONCATENATE("'2018-11'!I",TEXT(MATCH($C69,'2018-11'!$C$2:$C$100,0)+1,0))))</f>
        <v>380545471.92999983</v>
      </c>
      <c r="J69" s="17" t="str">
        <f ca="1">IF(OR(INDIRECT(CONCATENATE("'2018-12'!J",TEXT(MATCH($C69,'2018-12'!$C$2:$C$100,0)+1,0)))="",INDIRECT(CONCATENATE("'2018-11'!J",TEXT(MATCH($C69,'2018-11'!$C$2:$C$100,0)+1,0)))="",AND(INDIRECT(CONCATENATE("'2018-12'!J",TEXT(MATCH($C69,'2018-12'!$C$2:$C$100,0)+1,0)))="",INDIRECT(CONCATENATE("'2018-11'!J",TEXT(MATCH($C69,'2018-11'!$C$2:$C$100,0)+1,0)))="")),"Н/Д",INDIRECT(CONCATENATE("'2018-12'!J",TEXT(MATCH($C69,'2018-12'!$C$2:$C$100,0)+1,0)))-INDIRECT(CONCATENATE("'2018-11'!J",TEXT(MATCH($C69,'2018-11'!$C$2:$C$100,0)+1,0))))</f>
        <v>Н/Д</v>
      </c>
      <c r="K69" s="17">
        <f ca="1">IF(OR(INDIRECT(CONCATENATE("'2018-12'!K",TEXT(MATCH($C69,'2018-12'!$C$2:$C$100,0)+1,0)))="",INDIRECT(CONCATENATE("'2018-11'!K",TEXT(MATCH($C69,'2018-11'!$C$2:$C$100,0)+1,0)))="",AND(INDIRECT(CONCATENATE("'2018-12'!K",TEXT(MATCH($C69,'2018-12'!$C$2:$C$100,0)+1,0)))="",INDIRECT(CONCATENATE("'2018-11'!K",TEXT(MATCH($C69,'2018-11'!$C$2:$C$100,0)+1,0)))="")),"Н/Д",INDIRECT(CONCATENATE("'2018-12'!K",TEXT(MATCH($C69,'2018-12'!$C$2:$C$100,0)+1,0)))-INDIRECT(CONCATENATE("'2018-11'!K",TEXT(MATCH($C69,'2018-11'!$C$2:$C$100,0)+1,0))))</f>
        <v>51351439.909999847</v>
      </c>
      <c r="L69" s="17">
        <f ca="1">IF(OR(INDIRECT(CONCATENATE("'2018-12'!L",TEXT(MATCH($C69,'2018-12'!$C$2:$C$100,0)+1,0)))="",INDIRECT(CONCATENATE("'2018-11'!L",TEXT(MATCH($C69,'2018-11'!$C$2:$C$100,0)+1,0)))="",AND(INDIRECT(CONCATENATE("'2018-12'!L",TEXT(MATCH($C69,'2018-12'!$C$2:$C$100,0)+1,0)))="",INDIRECT(CONCATENATE("'2018-11'!L",TEXT(MATCH($C69,'2018-11'!$C$2:$C$100,0)+1,0)))="")),"Н/Д",INDIRECT(CONCATENATE("'2018-12'!L",TEXT(MATCH($C69,'2018-12'!$C$2:$C$100,0)+1,0)))-INDIRECT(CONCATENATE("'2018-11'!L",TEXT(MATCH($C69,'2018-11'!$C$2:$C$100,0)+1,0))))</f>
        <v>995551118.95000076</v>
      </c>
      <c r="M69" s="17">
        <f ca="1">IF(OR(INDIRECT(CONCATENATE("'2018-12'!M",TEXT(MATCH($C69,'2018-12'!$C$2:$C$100,0)+1,0)))="",INDIRECT(CONCATENATE("'2018-11'!M",TEXT(MATCH($C69,'2018-11'!$C$2:$C$100,0)+1,0)))="",AND(INDIRECT(CONCATENATE("'2018-12'!M",TEXT(MATCH($C69,'2018-12'!$C$2:$C$100,0)+1,0)))="",INDIRECT(CONCATENATE("'2018-11'!M",TEXT(MATCH($C69,'2018-11'!$C$2:$C$100,0)+1,0)))="")),"Н/Д",INDIRECT(CONCATENATE("'2018-12'!M",TEXT(MATCH($C69,'2018-12'!$C$2:$C$100,0)+1,0)))-INDIRECT(CONCATENATE("'2018-11'!M",TEXT(MATCH($C69,'2018-11'!$C$2:$C$100,0)+1,0))))</f>
        <v>26121185.75</v>
      </c>
      <c r="N69" s="17">
        <f ca="1">IF(OR(INDIRECT(CONCATENATE("'2018-12'!N",TEXT(MATCH($C69,'2018-12'!$C$2:$C$100,0)+1,0)))="",INDIRECT(CONCATENATE("'2018-11'!N",TEXT(MATCH($C69,'2018-11'!$C$2:$C$100,0)+1,0)))="",AND(INDIRECT(CONCATENATE("'2018-12'!N",TEXT(MATCH($C69,'2018-12'!$C$2:$C$100,0)+1,0)))="",INDIRECT(CONCATENATE("'2018-11'!N",TEXT(MATCH($C69,'2018-11'!$C$2:$C$100,0)+1,0)))="")),"Н/Д",INDIRECT(CONCATENATE("'2018-12'!N",TEXT(MATCH($C69,'2018-12'!$C$2:$C$100,0)+1,0)))-INDIRECT(CONCATENATE("'2018-11'!NE",TEXT(MATCH($C69,'2018-11'!$C$2:$C$100,0)+1,0))))</f>
        <v>287576572.91000003</v>
      </c>
      <c r="O69" s="17">
        <f ca="1">IF(OR(INDIRECT(CONCATENATE("'2018-12'!O",TEXT(MATCH($C69,'2018-12'!$C$2:$C$100,0)+1,0)))="",INDIRECT(CONCATENATE("'2018-11'!O",TEXT(MATCH($C69,'2018-11'!$C$2:$C$100,0)+1,0)))="",AND(INDIRECT(CONCATENATE("'2018-12'!O",TEXT(MATCH($C69,'2018-12'!$C$2:$C$100,0)+1,0)))="",INDIRECT(CONCATENATE("'2018-11'!O",TEXT(MATCH($C69,'2018-11'!$C$2:$C$100,0)+1,0)))="")),"Н/Д",INDIRECT(CONCATENATE("'2018-12'!O",TEXT(MATCH($C69,'2018-12'!$C$2:$C$100,0)+1,0)))-INDIRECT(CONCATENATE("'2018-11'!O",TEXT(MATCH($C69,'2018-11'!$C$2:$C$100,0)+1,0))))</f>
        <v>5769.3199999999779</v>
      </c>
      <c r="P69" s="17">
        <f ca="1">IF(OR(INDIRECT(CONCATENATE("'2018-12'!P",TEXT(MATCH($C69,'2018-12'!$C$2:$C$100,0)+1,0)))="",INDIRECT(CONCATENATE("'2018-11'!P",TEXT(MATCH($C69,'2018-11'!$C$2:$C$100,0)+1,0)))="",AND(INDIRECT(CONCATENATE("'2018-12'!P",TEXT(MATCH($C69,'2018-12'!$C$2:$C$100,0)+1,0)))="",INDIRECT(CONCATENATE("'2018-11'!P",TEXT(MATCH($C69,'2018-11'!$C$2:$C$100,0)+1,0)))="")),"Н/Д",INDIRECT(CONCATENATE("'2018-12'!P",TEXT(MATCH($C69,'2018-12'!$C$2:$C$100,0)+1,0)))-INDIRECT(CONCATENATE("'2018-11'!P",TEXT(MATCH($C69,'2018-11'!$C$2:$C$100,0)+1,0))))</f>
        <v>62855705.480000019</v>
      </c>
      <c r="Q69" s="17">
        <f ca="1">IF(OR(INDIRECT(CONCATENATE("'2018-12'!Q",TEXT(MATCH($C69,'2018-12'!$C$2:$C$100,0)+1,0)))="",INDIRECT(CONCATENATE("'2018-11'!Q",TEXT(MATCH($C69,'2018-11'!$C$2:$C$100,0)+1,0)))="",AND(INDIRECT(CONCATENATE("'2018-12'!Q",TEXT(MATCH($C69,'2018-12'!$C$2:$C$100,0)+1,0)))="",INDIRECT(CONCATENATE("'2018-11'!Q",TEXT(MATCH($C69,'2018-11'!$C$2:$C$100,0)+1,0)))="")),"Н/Д",INDIRECT(CONCATENATE("'2018-12'!Q",TEXT(MATCH($C69,'2018-12'!$C$2:$C$100,0)+1,0)))-INDIRECT(CONCATENATE("'2018-11'!Q",TEXT(MATCH($C69,'2018-11'!$C$2:$C$100,0)+1,0))))</f>
        <v>1105652.8599999994</v>
      </c>
      <c r="R69" s="17">
        <f ca="1">IF(OR(INDIRECT(CONCATENATE("'2018-12'!R",TEXT(MATCH($C69,'2018-12'!$C$2:$C$100,0)+1,0)))="",INDIRECT(CONCATENATE("'2018-11'!R",TEXT(MATCH($C69,'2018-11'!$C$2:$C$100,0)+1,0)))="",AND(INDIRECT(CONCATENATE("'2018-12'!R",TEXT(MATCH($C69,'2018-12'!$C$2:$C$100,0)+1,0)))="",INDIRECT(CONCATENATE("'2018-11'!R",TEXT(MATCH($C69,'2018-11'!$C$2:$C$100,0)+1,0)))="")),"Н/Д",INDIRECT(CONCATENATE("'2018-12'!R",TEXT(MATCH($C69,'2018-12'!$C$2:$C$100,0)+1,0)))-INDIRECT(CONCATENATE("'2018-11'!R",TEXT(MATCH($C69,'2018-11'!$C$2:$C$100,0)+1,0))))</f>
        <v>59912834.209999979</v>
      </c>
      <c r="S69" s="17">
        <f ca="1">IF(OR(INDIRECT(CONCATENATE("'2018-12'!S",TEXT(MATCH($C69,'2018-12'!$C$2:$C$100,0)+1,0)))="",INDIRECT(CONCATENATE("'2018-11'!S",TEXT(MATCH($C69,'2018-11'!$C$2:$C$100,0)+1,0)))="",AND(INDIRECT(CONCATENATE("'2018-12'!S",TEXT(MATCH($C69,'2018-12'!$C$2:$C$100,0)+1,0)))="",INDIRECT(CONCATENATE("'2018-11'!S",TEXT(MATCH($C69,'2018-11'!$C$2:$C$100,0)+1,0)))="")),"Н/Д",INDIRECT(CONCATENATE("'2018-12'!S",TEXT(MATCH($C69,'2018-12'!$C$2:$C$100,0)+1,0)))-INDIRECT(CONCATENATE("'2018-11'!S",TEXT(MATCH($C69,'2018-11'!$C$2:$C$100,0)+1,0))))</f>
        <v>505484.75999999978</v>
      </c>
      <c r="T69" s="17">
        <f ca="1">IF(OR(INDIRECT(CONCATENATE("'2018-12'!T",TEXT(MATCH($C69,'2018-12'!$C$2:$C$100,0)+1,0)))="",INDIRECT(CONCATENATE("'2018-11'!T",TEXT(MATCH($C69,'2018-11'!$C$2:$C$100,0)+1,0)))="",AND(INDIRECT(CONCATENATE("'2018-12'!T",TEXT(MATCH($C69,'2018-12'!$C$2:$C$100,0)+1,0)))="",INDIRECT(CONCATENATE("'2018-11'!T",TEXT(MATCH($C69,'2018-11'!$C$2:$C$100,0)+1,0)))="")),"Н/Д",INDIRECT(CONCATENATE("'2018-12'!T",TEXT(MATCH($C69,'2018-12'!$C$2:$C$100,0)+1,0)))-INDIRECT(CONCATENATE("'2018-11'!T",TEXT(MATCH($C69,'2018-11'!$C$2:$C$100,0)+1,0))))</f>
        <v>62431601.120000064</v>
      </c>
      <c r="U69" s="17">
        <f ca="1">IF(OR(INDIRECT(CONCATENATE("'2018-12'!U",TEXT(MATCH($C69,'2018-12'!$C$2:$C$100,0)+1,0)))="",INDIRECT(CONCATENATE("'2018-11'!U",TEXT(MATCH($C69,'2018-11'!$C$2:$C$100,0)+1,0)))="",AND(INDIRECT(CONCATENATE("'2018-12'!U",TEXT(MATCH($C69,'2018-12'!$C$2:$C$100,0)+1,0)))="",INDIRECT(CONCATENATE("'2018-11'!U",TEXT(MATCH($C69,'2018-11'!$C$2:$C$100,0)+1,0)))="")),"Н/Д",INDIRECT(CONCATENATE("'2018-12'!U",TEXT(MATCH($C69,'2018-12'!$C$2:$C$100,0)+1,0)))-INDIRECT(CONCATENATE("'2018-11'!U",TEXT(MATCH($C69,'2018-11'!$C$2:$C$100,0)+1,0))))</f>
        <v>-2790265.75</v>
      </c>
      <c r="V69" s="17">
        <f ca="1">IF(OR(INDIRECT(CONCATENATE("'2018-12'!V",TEXT(MATCH($C69,'2018-12'!$C$2:$C$100,0)+1,0)))="",INDIRECT(CONCATENATE("'2018-11'!V",TEXT(MATCH($C69,'2018-11'!$C$2:$C$100,0)+1,0)))="",AND(INDIRECT(CONCATENATE("'2018-12'!V",TEXT(MATCH($C69,'2018-12'!$C$2:$C$100,0)+1,0)))="",INDIRECT(CONCATENATE("'2018-11'!V",TEXT(MATCH($C69,'2018-11'!$C$2:$C$100,0)+1,0)))="")),"Н/Д",INDIRECT(CONCATENATE("'2018-12'!V",TEXT(MATCH($C69,'2018-12'!$C$2:$C$100,0)+1,0)))-INDIRECT(CONCATENATE("'2018-11'!V",TEXT(MATCH($C69,'2018-11'!$C$2:$C$100,0)+1,0))))</f>
        <v>1585889573.8600006</v>
      </c>
      <c r="W69" s="17">
        <f ca="1">IF(OR(INDIRECT(CONCATENATE("'2018-12'!W",TEXT(MATCH($C69,'2018-12'!$C$2:$C$100,0)+1,0)))="",INDIRECT(CONCATENATE("'2018-11'!W",TEXT(MATCH($C69,'2018-11'!$C$2:$C$100,0)+1,0)))="",AND(INDIRECT(CONCATENATE("'2018-12'!W",TEXT(MATCH($C69,'2018-12'!$C$2:$C$100,0)+1,0)))="",INDIRECT(CONCATENATE("'2018-11'!W",TEXT(MATCH($C69,'2018-11'!$C$2:$C$100,0)+1,0)))="")),"Н/Д",INDIRECT(CONCATENATE("'2018-12'!W",TEXT(MATCH($C69,'2018-12'!$C$2:$C$100,0)+1,0)))-INDIRECT(CONCATENATE("'2018-11'!W",TEXT(MATCH($C69,'2018-11'!$C$2:$C$100,0)+1,0))))</f>
        <v>16871074676.199982</v>
      </c>
    </row>
    <row r="70" spans="1:23" x14ac:dyDescent="0.25">
      <c r="A70" s="2" t="s">
        <v>87</v>
      </c>
      <c r="B70" s="2" t="s">
        <v>96</v>
      </c>
      <c r="C70" s="15">
        <v>42000000</v>
      </c>
      <c r="D70" s="2" t="s">
        <v>215</v>
      </c>
      <c r="E70" s="17">
        <f ca="1">IF(OR(INDIRECT(CONCATENATE("'2018-12'!E",TEXT(MATCH($C70,'2018-12'!$C$2:$C$100,0)+1,0)))="",INDIRECT(CONCATENATE("'2018-11'!E",TEXT(MATCH($C70,'2018-11'!$C$2:$C$100,0)+1,0)))="",AND(INDIRECT(CONCATENATE("'2018-12'!E",TEXT(MATCH($C70,'2018-12'!$C$2:$C$100,0)+1,0)))="",INDIRECT(CONCATENATE("'2018-11'!E",TEXT(MATCH($C70,'2018-11'!$C$2:$C$100,0)+1,0)))="")),"Н/Д",INDIRECT(CONCATENATE("'2018-12'!E",TEXT(MATCH($C70,'2018-12'!$C$2:$C$100,0)+1,0)))-INDIRECT(CONCATENATE("'2018-11'!E",TEXT(MATCH($C70,'2018-11'!$C$2:$C$100,0)+1,0))))</f>
        <v>7211016668.6800003</v>
      </c>
      <c r="F70" s="17">
        <f ca="1">IF(OR(INDIRECT(CONCATENATE("'2018-12'!F",TEXT(MATCH($C70,'2018-12'!$C$2:$C$100,0)+1,0)))="",INDIRECT(CONCATENATE("'2018-11'!F",TEXT(MATCH($C70,'2018-11'!$C$2:$C$100,0)+1,0)))="",AND(INDIRECT(CONCATENATE("'2018-12'!F",TEXT(MATCH($C70,'2018-12'!$C$2:$C$100,0)+1,0)))="",INDIRECT(CONCATENATE("'2018-11'!F",TEXT(MATCH($C70,'2018-11'!$C$2:$C$100,0)+1,0)))="")),"Н/Д",INDIRECT(CONCATENATE("'2018-12'!F",TEXT(MATCH($C70,'2018-12'!$C$2:$C$100,0)+1,0)))-INDIRECT(CONCATENATE("'2018-11'!F",TEXT(MATCH($C70,'2018-11'!$C$2:$C$100,0)+1,0))))</f>
        <v>5796050661.909996</v>
      </c>
      <c r="G70" s="17">
        <f ca="1">IF(OR(INDIRECT(CONCATENATE("'2018-12'!G",TEXT(MATCH($C70,'2018-12'!$C$2:$C$100,0)+1,0)))="",INDIRECT(CONCATENATE("'2018-11'!G",TEXT(MATCH($C70,'2018-11'!$C$2:$C$100,0)+1,0)))="",AND(INDIRECT(CONCATENATE("'2018-12'!G",TEXT(MATCH($C70,'2018-12'!$C$2:$C$100,0)+1,0)))="",INDIRECT(CONCATENATE("'2018-11'!G",TEXT(MATCH($C70,'2018-11'!$C$2:$C$100,0)+1,0)))="")),"Н/Д",INDIRECT(CONCATENATE("'2018-12'!G",TEXT(MATCH($C70,'2018-12'!$C$2:$C$100,0)+1,0)))-INDIRECT(CONCATENATE("'2018-11'!G",TEXT(MATCH($C70,'2018-11'!$C$2:$C$100,0)+1,0))))</f>
        <v>2031972996.6500015</v>
      </c>
      <c r="H70" s="17">
        <f ca="1">IF(OR(INDIRECT(CONCATENATE("'2018-12'!H",TEXT(MATCH($C70,'2018-12'!$C$2:$C$100,0)+1,0)))="",INDIRECT(CONCATENATE("'2018-11'!H",TEXT(MATCH($C70,'2018-11'!$C$2:$C$100,0)+1,0)))="",AND(INDIRECT(CONCATENATE("'2018-12'!H",TEXT(MATCH($C70,'2018-12'!$C$2:$C$100,0)+1,0)))="",INDIRECT(CONCATENATE("'2018-11'!H",TEXT(MATCH($C70,'2018-11'!$C$2:$C$100,0)+1,0)))="")),"Н/Д",INDIRECT(CONCATENATE("'2018-12'!H",TEXT(MATCH($C70,'2018-12'!$C$2:$C$100,0)+1,0)))-INDIRECT(CONCATENATE("'2018-11'!H",TEXT(MATCH($C70,'2018-11'!$C$2:$C$100,0)+1,0))))</f>
        <v>1681364345.5</v>
      </c>
      <c r="I70" s="17">
        <f ca="1">IF(OR(INDIRECT(CONCATENATE("'2018-12'!I",TEXT(MATCH($C70,'2018-12'!$C$2:$C$100,0)+1,0)))="",INDIRECT(CONCATENATE("'2018-11'!I",TEXT(MATCH($C70,'2018-11'!$C$2:$C$100,0)+1,0)))="",AND(INDIRECT(CONCATENATE("'2018-12'!I",TEXT(MATCH($C70,'2018-12'!$C$2:$C$100,0)+1,0)))="",INDIRECT(CONCATENATE("'2018-11'!I",TEXT(MATCH($C70,'2018-11'!$C$2:$C$100,0)+1,0)))="")),"Н/Д",INDIRECT(CONCATENATE("'2018-12'!I",TEXT(MATCH($C70,'2018-12'!$C$2:$C$100,0)+1,0)))-INDIRECT(CONCATENATE("'2018-11'!I",TEXT(MATCH($C70,'2018-11'!$C$2:$C$100,0)+1,0))))</f>
        <v>384649490.3499999</v>
      </c>
      <c r="J70" s="17" t="str">
        <f ca="1">IF(OR(INDIRECT(CONCATENATE("'2018-12'!J",TEXT(MATCH($C70,'2018-12'!$C$2:$C$100,0)+1,0)))="",INDIRECT(CONCATENATE("'2018-11'!J",TEXT(MATCH($C70,'2018-11'!$C$2:$C$100,0)+1,0)))="",AND(INDIRECT(CONCATENATE("'2018-12'!J",TEXT(MATCH($C70,'2018-12'!$C$2:$C$100,0)+1,0)))="",INDIRECT(CONCATENATE("'2018-11'!J",TEXT(MATCH($C70,'2018-11'!$C$2:$C$100,0)+1,0)))="")),"Н/Д",INDIRECT(CONCATENATE("'2018-12'!J",TEXT(MATCH($C70,'2018-12'!$C$2:$C$100,0)+1,0)))-INDIRECT(CONCATENATE("'2018-11'!J",TEXT(MATCH($C70,'2018-11'!$C$2:$C$100,0)+1,0))))</f>
        <v>Н/Д</v>
      </c>
      <c r="K70" s="17">
        <f ca="1">IF(OR(INDIRECT(CONCATENATE("'2018-12'!K",TEXT(MATCH($C70,'2018-12'!$C$2:$C$100,0)+1,0)))="",INDIRECT(CONCATENATE("'2018-11'!K",TEXT(MATCH($C70,'2018-11'!$C$2:$C$100,0)+1,0)))="",AND(INDIRECT(CONCATENATE("'2018-12'!K",TEXT(MATCH($C70,'2018-12'!$C$2:$C$100,0)+1,0)))="",INDIRECT(CONCATENATE("'2018-11'!K",TEXT(MATCH($C70,'2018-11'!$C$2:$C$100,0)+1,0)))="")),"Н/Д",INDIRECT(CONCATENATE("'2018-12'!K",TEXT(MATCH($C70,'2018-12'!$C$2:$C$100,0)+1,0)))-INDIRECT(CONCATENATE("'2018-11'!K",TEXT(MATCH($C70,'2018-11'!$C$2:$C$100,0)+1,0))))</f>
        <v>60215611.179999828</v>
      </c>
      <c r="L70" s="17">
        <f ca="1">IF(OR(INDIRECT(CONCATENATE("'2018-12'!L",TEXT(MATCH($C70,'2018-12'!$C$2:$C$100,0)+1,0)))="",INDIRECT(CONCATENATE("'2018-11'!L",TEXT(MATCH($C70,'2018-11'!$C$2:$C$100,0)+1,0)))="",AND(INDIRECT(CONCATENATE("'2018-12'!L",TEXT(MATCH($C70,'2018-12'!$C$2:$C$100,0)+1,0)))="",INDIRECT(CONCATENATE("'2018-11'!L",TEXT(MATCH($C70,'2018-11'!$C$2:$C$100,0)+1,0)))="")),"Н/Д",INDIRECT(CONCATENATE("'2018-12'!L",TEXT(MATCH($C70,'2018-12'!$C$2:$C$100,0)+1,0)))-INDIRECT(CONCATENATE("'2018-11'!L",TEXT(MATCH($C70,'2018-11'!$C$2:$C$100,0)+1,0))))</f>
        <v>1241893554.6599998</v>
      </c>
      <c r="M70" s="17">
        <f ca="1">IF(OR(INDIRECT(CONCATENATE("'2018-12'!M",TEXT(MATCH($C70,'2018-12'!$C$2:$C$100,0)+1,0)))="",INDIRECT(CONCATENATE("'2018-11'!M",TEXT(MATCH($C70,'2018-11'!$C$2:$C$100,0)+1,0)))="",AND(INDIRECT(CONCATENATE("'2018-12'!M",TEXT(MATCH($C70,'2018-12'!$C$2:$C$100,0)+1,0)))="",INDIRECT(CONCATENATE("'2018-11'!M",TEXT(MATCH($C70,'2018-11'!$C$2:$C$100,0)+1,0)))="")),"Н/Д",INDIRECT(CONCATENATE("'2018-12'!M",TEXT(MATCH($C70,'2018-12'!$C$2:$C$100,0)+1,0)))-INDIRECT(CONCATENATE("'2018-11'!M",TEXT(MATCH($C70,'2018-11'!$C$2:$C$100,0)+1,0))))</f>
        <v>6841853.4299999997</v>
      </c>
      <c r="N70" s="17">
        <f ca="1">IF(OR(INDIRECT(CONCATENATE("'2018-12'!N",TEXT(MATCH($C70,'2018-12'!$C$2:$C$100,0)+1,0)))="",INDIRECT(CONCATENATE("'2018-11'!N",TEXT(MATCH($C70,'2018-11'!$C$2:$C$100,0)+1,0)))="",AND(INDIRECT(CONCATENATE("'2018-12'!N",TEXT(MATCH($C70,'2018-12'!$C$2:$C$100,0)+1,0)))="",INDIRECT(CONCATENATE("'2018-11'!N",TEXT(MATCH($C70,'2018-11'!$C$2:$C$100,0)+1,0)))="")),"Н/Д",INDIRECT(CONCATENATE("'2018-12'!N",TEXT(MATCH($C70,'2018-12'!$C$2:$C$100,0)+1,0)))-INDIRECT(CONCATENATE("'2018-11'!NE",TEXT(MATCH($C70,'2018-11'!$C$2:$C$100,0)+1,0))))</f>
        <v>340490292.68000001</v>
      </c>
      <c r="O70" s="17">
        <f ca="1">IF(OR(INDIRECT(CONCATENATE("'2018-12'!O",TEXT(MATCH($C70,'2018-12'!$C$2:$C$100,0)+1,0)))="",INDIRECT(CONCATENATE("'2018-11'!O",TEXT(MATCH($C70,'2018-11'!$C$2:$C$100,0)+1,0)))="",AND(INDIRECT(CONCATENATE("'2018-12'!O",TEXT(MATCH($C70,'2018-12'!$C$2:$C$100,0)+1,0)))="",INDIRECT(CONCATENATE("'2018-11'!O",TEXT(MATCH($C70,'2018-11'!$C$2:$C$100,0)+1,0)))="")),"Н/Д",INDIRECT(CONCATENATE("'2018-12'!O",TEXT(MATCH($C70,'2018-12'!$C$2:$C$100,0)+1,0)))-INDIRECT(CONCATENATE("'2018-11'!O",TEXT(MATCH($C70,'2018-11'!$C$2:$C$100,0)+1,0))))</f>
        <v>-438922.16000000003</v>
      </c>
      <c r="P70" s="17">
        <f ca="1">IF(OR(INDIRECT(CONCATENATE("'2018-12'!P",TEXT(MATCH($C70,'2018-12'!$C$2:$C$100,0)+1,0)))="",INDIRECT(CONCATENATE("'2018-11'!P",TEXT(MATCH($C70,'2018-11'!$C$2:$C$100,0)+1,0)))="",AND(INDIRECT(CONCATENATE("'2018-12'!P",TEXT(MATCH($C70,'2018-12'!$C$2:$C$100,0)+1,0)))="",INDIRECT(CONCATENATE("'2018-11'!P",TEXT(MATCH($C70,'2018-11'!$C$2:$C$100,0)+1,0)))="")),"Н/Д",INDIRECT(CONCATENATE("'2018-12'!P",TEXT(MATCH($C70,'2018-12'!$C$2:$C$100,0)+1,0)))-INDIRECT(CONCATENATE("'2018-11'!P",TEXT(MATCH($C70,'2018-11'!$C$2:$C$100,0)+1,0))))</f>
        <v>239298674.27999997</v>
      </c>
      <c r="Q70" s="17">
        <f ca="1">IF(OR(INDIRECT(CONCATENATE("'2018-12'!Q",TEXT(MATCH($C70,'2018-12'!$C$2:$C$100,0)+1,0)))="",INDIRECT(CONCATENATE("'2018-11'!Q",TEXT(MATCH($C70,'2018-11'!$C$2:$C$100,0)+1,0)))="",AND(INDIRECT(CONCATENATE("'2018-12'!Q",TEXT(MATCH($C70,'2018-12'!$C$2:$C$100,0)+1,0)))="",INDIRECT(CONCATENATE("'2018-11'!Q",TEXT(MATCH($C70,'2018-11'!$C$2:$C$100,0)+1,0)))="")),"Н/Д",INDIRECT(CONCATENATE("'2018-12'!Q",TEXT(MATCH($C70,'2018-12'!$C$2:$C$100,0)+1,0)))-INDIRECT(CONCATENATE("'2018-11'!Q",TEXT(MATCH($C70,'2018-11'!$C$2:$C$100,0)+1,0))))</f>
        <v>4719739.4099999964</v>
      </c>
      <c r="R70" s="17">
        <f ca="1">IF(OR(INDIRECT(CONCATENATE("'2018-12'!R",TEXT(MATCH($C70,'2018-12'!$C$2:$C$100,0)+1,0)))="",INDIRECT(CONCATENATE("'2018-11'!R",TEXT(MATCH($C70,'2018-11'!$C$2:$C$100,0)+1,0)))="",AND(INDIRECT(CONCATENATE("'2018-12'!R",TEXT(MATCH($C70,'2018-12'!$C$2:$C$100,0)+1,0)))="",INDIRECT(CONCATENATE("'2018-11'!R",TEXT(MATCH($C70,'2018-11'!$C$2:$C$100,0)+1,0)))="")),"Н/Д",INDIRECT(CONCATENATE("'2018-12'!R",TEXT(MATCH($C70,'2018-12'!$C$2:$C$100,0)+1,0)))-INDIRECT(CONCATENATE("'2018-11'!R",TEXT(MATCH($C70,'2018-11'!$C$2:$C$100,0)+1,0))))</f>
        <v>27256684.970000029</v>
      </c>
      <c r="S70" s="17">
        <f ca="1">IF(OR(INDIRECT(CONCATENATE("'2018-12'!S",TEXT(MATCH($C70,'2018-12'!$C$2:$C$100,0)+1,0)))="",INDIRECT(CONCATENATE("'2018-11'!S",TEXT(MATCH($C70,'2018-11'!$C$2:$C$100,0)+1,0)))="",AND(INDIRECT(CONCATENATE("'2018-12'!S",TEXT(MATCH($C70,'2018-12'!$C$2:$C$100,0)+1,0)))="",INDIRECT(CONCATENATE("'2018-11'!S",TEXT(MATCH($C70,'2018-11'!$C$2:$C$100,0)+1,0)))="")),"Н/Д",INDIRECT(CONCATENATE("'2018-12'!S",TEXT(MATCH($C70,'2018-12'!$C$2:$C$100,0)+1,0)))-INDIRECT(CONCATENATE("'2018-11'!S",TEXT(MATCH($C70,'2018-11'!$C$2:$C$100,0)+1,0))))</f>
        <v>4456</v>
      </c>
      <c r="T70" s="17">
        <f ca="1">IF(OR(INDIRECT(CONCATENATE("'2018-12'!T",TEXT(MATCH($C70,'2018-12'!$C$2:$C$100,0)+1,0)))="",INDIRECT(CONCATENATE("'2018-11'!T",TEXT(MATCH($C70,'2018-11'!$C$2:$C$100,0)+1,0)))="",AND(INDIRECT(CONCATENATE("'2018-12'!T",TEXT(MATCH($C70,'2018-12'!$C$2:$C$100,0)+1,0)))="",INDIRECT(CONCATENATE("'2018-11'!T",TEXT(MATCH($C70,'2018-11'!$C$2:$C$100,0)+1,0)))="")),"Н/Д",INDIRECT(CONCATENATE("'2018-12'!T",TEXT(MATCH($C70,'2018-12'!$C$2:$C$100,0)+1,0)))-INDIRECT(CONCATENATE("'2018-11'!T",TEXT(MATCH($C70,'2018-11'!$C$2:$C$100,0)+1,0))))</f>
        <v>46416275.590000033</v>
      </c>
      <c r="U70" s="17">
        <f ca="1">IF(OR(INDIRECT(CONCATENATE("'2018-12'!U",TEXT(MATCH($C70,'2018-12'!$C$2:$C$100,0)+1,0)))="",INDIRECT(CONCATENATE("'2018-11'!U",TEXT(MATCH($C70,'2018-11'!$C$2:$C$100,0)+1,0)))="",AND(INDIRECT(CONCATENATE("'2018-12'!U",TEXT(MATCH($C70,'2018-12'!$C$2:$C$100,0)+1,0)))="",INDIRECT(CONCATENATE("'2018-11'!U",TEXT(MATCH($C70,'2018-11'!$C$2:$C$100,0)+1,0)))="")),"Н/Д",INDIRECT(CONCATENATE("'2018-12'!U",TEXT(MATCH($C70,'2018-12'!$C$2:$C$100,0)+1,0)))-INDIRECT(CONCATENATE("'2018-11'!U",TEXT(MATCH($C70,'2018-11'!$C$2:$C$100,0)+1,0))))</f>
        <v>16875326.979999997</v>
      </c>
      <c r="V70" s="17">
        <f ca="1">IF(OR(INDIRECT(CONCATENATE("'2018-12'!V",TEXT(MATCH($C70,'2018-12'!$C$2:$C$100,0)+1,0)))="",INDIRECT(CONCATENATE("'2018-11'!V",TEXT(MATCH($C70,'2018-11'!$C$2:$C$100,0)+1,0)))="",AND(INDIRECT(CONCATENATE("'2018-12'!V",TEXT(MATCH($C70,'2018-12'!$C$2:$C$100,0)+1,0)))="",INDIRECT(CONCATENATE("'2018-11'!V",TEXT(MATCH($C70,'2018-11'!$C$2:$C$100,0)+1,0)))="")),"Н/Д",INDIRECT(CONCATENATE("'2018-12'!V",TEXT(MATCH($C70,'2018-12'!$C$2:$C$100,0)+1,0)))-INDIRECT(CONCATENATE("'2018-11'!V",TEXT(MATCH($C70,'2018-11'!$C$2:$C$100,0)+1,0))))</f>
        <v>1414966006.7699995</v>
      </c>
      <c r="W70" s="17">
        <f ca="1">IF(OR(INDIRECT(CONCATENATE("'2018-12'!W",TEXT(MATCH($C70,'2018-12'!$C$2:$C$100,0)+1,0)))="",INDIRECT(CONCATENATE("'2018-11'!W",TEXT(MATCH($C70,'2018-11'!$C$2:$C$100,0)+1,0)))="",AND(INDIRECT(CONCATENATE("'2018-12'!W",TEXT(MATCH($C70,'2018-12'!$C$2:$C$100,0)+1,0)))="",INDIRECT(CONCATENATE("'2018-11'!W",TEXT(MATCH($C70,'2018-11'!$C$2:$C$100,0)+1,0)))="")),"Н/Д",INDIRECT(CONCATENATE("'2018-12'!W",TEXT(MATCH($C70,'2018-12'!$C$2:$C$100,0)+1,0)))-INDIRECT(CONCATENATE("'2018-11'!W",TEXT(MATCH($C70,'2018-11'!$C$2:$C$100,0)+1,0))))</f>
        <v>20206154345.51001</v>
      </c>
    </row>
    <row r="71" spans="1:23" x14ac:dyDescent="0.25">
      <c r="A71" s="2" t="s">
        <v>87</v>
      </c>
      <c r="B71" s="2" t="s">
        <v>97</v>
      </c>
      <c r="C71" s="15">
        <v>46000000</v>
      </c>
      <c r="D71" s="2" t="s">
        <v>215</v>
      </c>
      <c r="E71" s="17">
        <f ca="1">IF(OR(INDIRECT(CONCATENATE("'2018-12'!E",TEXT(MATCH($C71,'2018-12'!$C$2:$C$100,0)+1,0)))="",INDIRECT(CONCATENATE("'2018-11'!E",TEXT(MATCH($C71,'2018-11'!$C$2:$C$100,0)+1,0)))="",AND(INDIRECT(CONCATENATE("'2018-12'!E",TEXT(MATCH($C71,'2018-12'!$C$2:$C$100,0)+1,0)))="",INDIRECT(CONCATENATE("'2018-11'!E",TEXT(MATCH($C71,'2018-11'!$C$2:$C$100,0)+1,0)))="")),"Н/Д",INDIRECT(CONCATENATE("'2018-12'!E",TEXT(MATCH($C71,'2018-12'!$C$2:$C$100,0)+1,0)))-INDIRECT(CONCATENATE("'2018-11'!E",TEXT(MATCH($C71,'2018-11'!$C$2:$C$100,0)+1,0))))</f>
        <v>51875151101.940063</v>
      </c>
      <c r="F71" s="17">
        <f ca="1">IF(OR(INDIRECT(CONCATENATE("'2018-12'!F",TEXT(MATCH($C71,'2018-12'!$C$2:$C$100,0)+1,0)))="",INDIRECT(CONCATENATE("'2018-11'!F",TEXT(MATCH($C71,'2018-11'!$C$2:$C$100,0)+1,0)))="",AND(INDIRECT(CONCATENATE("'2018-12'!F",TEXT(MATCH($C71,'2018-12'!$C$2:$C$100,0)+1,0)))="",INDIRECT(CONCATENATE("'2018-11'!F",TEXT(MATCH($C71,'2018-11'!$C$2:$C$100,0)+1,0)))="")),"Н/Д",INDIRECT(CONCATENATE("'2018-12'!F",TEXT(MATCH($C71,'2018-12'!$C$2:$C$100,0)+1,0)))-INDIRECT(CONCATENATE("'2018-11'!F",TEXT(MATCH($C71,'2018-11'!$C$2:$C$100,0)+1,0))))</f>
        <v>49260485569.280029</v>
      </c>
      <c r="G71" s="17">
        <f ca="1">IF(OR(INDIRECT(CONCATENATE("'2018-12'!G",TEXT(MATCH($C71,'2018-12'!$C$2:$C$100,0)+1,0)))="",INDIRECT(CONCATENATE("'2018-11'!G",TEXT(MATCH($C71,'2018-11'!$C$2:$C$100,0)+1,0)))="",AND(INDIRECT(CONCATENATE("'2018-12'!G",TEXT(MATCH($C71,'2018-12'!$C$2:$C$100,0)+1,0)))="",INDIRECT(CONCATENATE("'2018-11'!G",TEXT(MATCH($C71,'2018-11'!$C$2:$C$100,0)+1,0)))="")),"Н/Д",INDIRECT(CONCATENATE("'2018-12'!G",TEXT(MATCH($C71,'2018-12'!$C$2:$C$100,0)+1,0)))-INDIRECT(CONCATENATE("'2018-11'!G",TEXT(MATCH($C71,'2018-11'!$C$2:$C$100,0)+1,0))))</f>
        <v>9282528520.8300018</v>
      </c>
      <c r="H71" s="17">
        <f ca="1">IF(OR(INDIRECT(CONCATENATE("'2018-12'!H",TEXT(MATCH($C71,'2018-12'!$C$2:$C$100,0)+1,0)))="",INDIRECT(CONCATENATE("'2018-11'!H",TEXT(MATCH($C71,'2018-11'!$C$2:$C$100,0)+1,0)))="",AND(INDIRECT(CONCATENATE("'2018-12'!H",TEXT(MATCH($C71,'2018-12'!$C$2:$C$100,0)+1,0)))="",INDIRECT(CONCATENATE("'2018-11'!H",TEXT(MATCH($C71,'2018-11'!$C$2:$C$100,0)+1,0)))="")),"Н/Д",INDIRECT(CONCATENATE("'2018-12'!H",TEXT(MATCH($C71,'2018-12'!$C$2:$C$100,0)+1,0)))-INDIRECT(CONCATENATE("'2018-11'!H",TEXT(MATCH($C71,'2018-11'!$C$2:$C$100,0)+1,0))))</f>
        <v>19964198985.119995</v>
      </c>
      <c r="I71" s="17">
        <f ca="1">IF(OR(INDIRECT(CONCATENATE("'2018-12'!I",TEXT(MATCH($C71,'2018-12'!$C$2:$C$100,0)+1,0)))="",INDIRECT(CONCATENATE("'2018-11'!I",TEXT(MATCH($C71,'2018-11'!$C$2:$C$100,0)+1,0)))="",AND(INDIRECT(CONCATENATE("'2018-12'!I",TEXT(MATCH($C71,'2018-12'!$C$2:$C$100,0)+1,0)))="",INDIRECT(CONCATENATE("'2018-11'!I",TEXT(MATCH($C71,'2018-11'!$C$2:$C$100,0)+1,0)))="")),"Н/Д",INDIRECT(CONCATENATE("'2018-12'!I",TEXT(MATCH($C71,'2018-12'!$C$2:$C$100,0)+1,0)))-INDIRECT(CONCATENATE("'2018-11'!I",TEXT(MATCH($C71,'2018-11'!$C$2:$C$100,0)+1,0))))</f>
        <v>3889566653.9700012</v>
      </c>
      <c r="J71" s="17" t="str">
        <f ca="1">IF(OR(INDIRECT(CONCATENATE("'2018-12'!J",TEXT(MATCH($C71,'2018-12'!$C$2:$C$100,0)+1,0)))="",INDIRECT(CONCATENATE("'2018-11'!J",TEXT(MATCH($C71,'2018-11'!$C$2:$C$100,0)+1,0)))="",AND(INDIRECT(CONCATENATE("'2018-12'!J",TEXT(MATCH($C71,'2018-12'!$C$2:$C$100,0)+1,0)))="",INDIRECT(CONCATENATE("'2018-11'!J",TEXT(MATCH($C71,'2018-11'!$C$2:$C$100,0)+1,0)))="")),"Н/Д",INDIRECT(CONCATENATE("'2018-12'!J",TEXT(MATCH($C71,'2018-12'!$C$2:$C$100,0)+1,0)))-INDIRECT(CONCATENATE("'2018-11'!J",TEXT(MATCH($C71,'2018-11'!$C$2:$C$100,0)+1,0))))</f>
        <v>Н/Д</v>
      </c>
      <c r="K71" s="17">
        <f ca="1">IF(OR(INDIRECT(CONCATENATE("'2018-12'!K",TEXT(MATCH($C71,'2018-12'!$C$2:$C$100,0)+1,0)))="",INDIRECT(CONCATENATE("'2018-11'!K",TEXT(MATCH($C71,'2018-11'!$C$2:$C$100,0)+1,0)))="",AND(INDIRECT(CONCATENATE("'2018-12'!K",TEXT(MATCH($C71,'2018-12'!$C$2:$C$100,0)+1,0)))="",INDIRECT(CONCATENATE("'2018-11'!K",TEXT(MATCH($C71,'2018-11'!$C$2:$C$100,0)+1,0)))="")),"Н/Д",INDIRECT(CONCATENATE("'2018-12'!K",TEXT(MATCH($C71,'2018-12'!$C$2:$C$100,0)+1,0)))-INDIRECT(CONCATENATE("'2018-11'!K",TEXT(MATCH($C71,'2018-11'!$C$2:$C$100,0)+1,0))))</f>
        <v>985365853.31000137</v>
      </c>
      <c r="L71" s="17">
        <f ca="1">IF(OR(INDIRECT(CONCATENATE("'2018-12'!L",TEXT(MATCH($C71,'2018-12'!$C$2:$C$100,0)+1,0)))="",INDIRECT(CONCATENATE("'2018-11'!L",TEXT(MATCH($C71,'2018-11'!$C$2:$C$100,0)+1,0)))="",AND(INDIRECT(CONCATENATE("'2018-12'!L",TEXT(MATCH($C71,'2018-12'!$C$2:$C$100,0)+1,0)))="",INDIRECT(CONCATENATE("'2018-11'!L",TEXT(MATCH($C71,'2018-11'!$C$2:$C$100,0)+1,0)))="")),"Н/Д",INDIRECT(CONCATENATE("'2018-12'!L",TEXT(MATCH($C71,'2018-12'!$C$2:$C$100,0)+1,0)))-INDIRECT(CONCATENATE("'2018-11'!L",TEXT(MATCH($C71,'2018-11'!$C$2:$C$100,0)+1,0))))</f>
        <v>11593630260.809998</v>
      </c>
      <c r="M71" s="17">
        <f ca="1">IF(OR(INDIRECT(CONCATENATE("'2018-12'!M",TEXT(MATCH($C71,'2018-12'!$C$2:$C$100,0)+1,0)))="",INDIRECT(CONCATENATE("'2018-11'!M",TEXT(MATCH($C71,'2018-11'!$C$2:$C$100,0)+1,0)))="",AND(INDIRECT(CONCATENATE("'2018-12'!M",TEXT(MATCH($C71,'2018-12'!$C$2:$C$100,0)+1,0)))="",INDIRECT(CONCATENATE("'2018-11'!M",TEXT(MATCH($C71,'2018-11'!$C$2:$C$100,0)+1,0)))="")),"Н/Д",INDIRECT(CONCATENATE("'2018-12'!M",TEXT(MATCH($C71,'2018-12'!$C$2:$C$100,0)+1,0)))-INDIRECT(CONCATENATE("'2018-11'!M",TEXT(MATCH($C71,'2018-11'!$C$2:$C$100,0)+1,0))))</f>
        <v>45799022.640000045</v>
      </c>
      <c r="N71" s="17">
        <f ca="1">IF(OR(INDIRECT(CONCATENATE("'2018-12'!N",TEXT(MATCH($C71,'2018-12'!$C$2:$C$100,0)+1,0)))="",INDIRECT(CONCATENATE("'2018-11'!N",TEXT(MATCH($C71,'2018-11'!$C$2:$C$100,0)+1,0)))="",AND(INDIRECT(CONCATENATE("'2018-12'!N",TEXT(MATCH($C71,'2018-12'!$C$2:$C$100,0)+1,0)))="",INDIRECT(CONCATENATE("'2018-11'!N",TEXT(MATCH($C71,'2018-11'!$C$2:$C$100,0)+1,0)))="")),"Н/Д",INDIRECT(CONCATENATE("'2018-12'!N",TEXT(MATCH($C71,'2018-12'!$C$2:$C$100,0)+1,0)))-INDIRECT(CONCATENATE("'2018-11'!NE",TEXT(MATCH($C71,'2018-11'!$C$2:$C$100,0)+1,0))))</f>
        <v>3096903696.29</v>
      </c>
      <c r="O71" s="17">
        <f ca="1">IF(OR(INDIRECT(CONCATENATE("'2018-12'!O",TEXT(MATCH($C71,'2018-12'!$C$2:$C$100,0)+1,0)))="",INDIRECT(CONCATENATE("'2018-11'!O",TEXT(MATCH($C71,'2018-11'!$C$2:$C$100,0)+1,0)))="",AND(INDIRECT(CONCATENATE("'2018-12'!O",TEXT(MATCH($C71,'2018-12'!$C$2:$C$100,0)+1,0)))="",INDIRECT(CONCATENATE("'2018-11'!O",TEXT(MATCH($C71,'2018-11'!$C$2:$C$100,0)+1,0)))="")),"Н/Д",INDIRECT(CONCATENATE("'2018-12'!O",TEXT(MATCH($C71,'2018-12'!$C$2:$C$100,0)+1,0)))-INDIRECT(CONCATENATE("'2018-11'!O",TEXT(MATCH($C71,'2018-11'!$C$2:$C$100,0)+1,0))))</f>
        <v>1746361.85</v>
      </c>
      <c r="P71" s="17">
        <f ca="1">IF(OR(INDIRECT(CONCATENATE("'2018-12'!P",TEXT(MATCH($C71,'2018-12'!$C$2:$C$100,0)+1,0)))="",INDIRECT(CONCATENATE("'2018-11'!P",TEXT(MATCH($C71,'2018-11'!$C$2:$C$100,0)+1,0)))="",AND(INDIRECT(CONCATENATE("'2018-12'!P",TEXT(MATCH($C71,'2018-12'!$C$2:$C$100,0)+1,0)))="",INDIRECT(CONCATENATE("'2018-11'!P",TEXT(MATCH($C71,'2018-11'!$C$2:$C$100,0)+1,0)))="")),"Н/Д",INDIRECT(CONCATENATE("'2018-12'!P",TEXT(MATCH($C71,'2018-12'!$C$2:$C$100,0)+1,0)))-INDIRECT(CONCATENATE("'2018-11'!P",TEXT(MATCH($C71,'2018-11'!$C$2:$C$100,0)+1,0))))</f>
        <v>1591590575.1299973</v>
      </c>
      <c r="Q71" s="17">
        <f ca="1">IF(OR(INDIRECT(CONCATENATE("'2018-12'!Q",TEXT(MATCH($C71,'2018-12'!$C$2:$C$100,0)+1,0)))="",INDIRECT(CONCATENATE("'2018-11'!Q",TEXT(MATCH($C71,'2018-11'!$C$2:$C$100,0)+1,0)))="",AND(INDIRECT(CONCATENATE("'2018-12'!Q",TEXT(MATCH($C71,'2018-12'!$C$2:$C$100,0)+1,0)))="",INDIRECT(CONCATENATE("'2018-11'!Q",TEXT(MATCH($C71,'2018-11'!$C$2:$C$100,0)+1,0)))="")),"Н/Д",INDIRECT(CONCATENATE("'2018-12'!Q",TEXT(MATCH($C71,'2018-12'!$C$2:$C$100,0)+1,0)))-INDIRECT(CONCATENATE("'2018-11'!Q",TEXT(MATCH($C71,'2018-11'!$C$2:$C$100,0)+1,0))))</f>
        <v>46989614.109999895</v>
      </c>
      <c r="R71" s="17">
        <f ca="1">IF(OR(INDIRECT(CONCATENATE("'2018-12'!R",TEXT(MATCH($C71,'2018-12'!$C$2:$C$100,0)+1,0)))="",INDIRECT(CONCATENATE("'2018-11'!R",TEXT(MATCH($C71,'2018-11'!$C$2:$C$100,0)+1,0)))="",AND(INDIRECT(CONCATENATE("'2018-12'!R",TEXT(MATCH($C71,'2018-12'!$C$2:$C$100,0)+1,0)))="",INDIRECT(CONCATENATE("'2018-11'!R",TEXT(MATCH($C71,'2018-11'!$C$2:$C$100,0)+1,0)))="")),"Н/Д",INDIRECT(CONCATENATE("'2018-12'!R",TEXT(MATCH($C71,'2018-12'!$C$2:$C$100,0)+1,0)))-INDIRECT(CONCATENATE("'2018-11'!R",TEXT(MATCH($C71,'2018-11'!$C$2:$C$100,0)+1,0))))</f>
        <v>442731573.88999939</v>
      </c>
      <c r="S71" s="17">
        <f ca="1">IF(OR(INDIRECT(CONCATENATE("'2018-12'!S",TEXT(MATCH($C71,'2018-12'!$C$2:$C$100,0)+1,0)))="",INDIRECT(CONCATENATE("'2018-11'!S",TEXT(MATCH($C71,'2018-11'!$C$2:$C$100,0)+1,0)))="",AND(INDIRECT(CONCATENATE("'2018-12'!S",TEXT(MATCH($C71,'2018-12'!$C$2:$C$100,0)+1,0)))="",INDIRECT(CONCATENATE("'2018-11'!S",TEXT(MATCH($C71,'2018-11'!$C$2:$C$100,0)+1,0)))="")),"Н/Д",INDIRECT(CONCATENATE("'2018-12'!S",TEXT(MATCH($C71,'2018-12'!$C$2:$C$100,0)+1,0)))-INDIRECT(CONCATENATE("'2018-11'!S",TEXT(MATCH($C71,'2018-11'!$C$2:$C$100,0)+1,0))))</f>
        <v>3014413.5600000024</v>
      </c>
      <c r="T71" s="17">
        <f ca="1">IF(OR(INDIRECT(CONCATENATE("'2018-12'!T",TEXT(MATCH($C71,'2018-12'!$C$2:$C$100,0)+1,0)))="",INDIRECT(CONCATENATE("'2018-11'!T",TEXT(MATCH($C71,'2018-11'!$C$2:$C$100,0)+1,0)))="",AND(INDIRECT(CONCATENATE("'2018-12'!T",TEXT(MATCH($C71,'2018-12'!$C$2:$C$100,0)+1,0)))="",INDIRECT(CONCATENATE("'2018-11'!T",TEXT(MATCH($C71,'2018-11'!$C$2:$C$100,0)+1,0)))="")),"Н/Д",INDIRECT(CONCATENATE("'2018-12'!T",TEXT(MATCH($C71,'2018-12'!$C$2:$C$100,0)+1,0)))-INDIRECT(CONCATENATE("'2018-11'!T",TEXT(MATCH($C71,'2018-11'!$C$2:$C$100,0)+1,0))))</f>
        <v>854868139.21000004</v>
      </c>
      <c r="U71" s="17">
        <f ca="1">IF(OR(INDIRECT(CONCATENATE("'2018-12'!U",TEXT(MATCH($C71,'2018-12'!$C$2:$C$100,0)+1,0)))="",INDIRECT(CONCATENATE("'2018-11'!U",TEXT(MATCH($C71,'2018-11'!$C$2:$C$100,0)+1,0)))="",AND(INDIRECT(CONCATENATE("'2018-12'!U",TEXT(MATCH($C71,'2018-12'!$C$2:$C$100,0)+1,0)))="",INDIRECT(CONCATENATE("'2018-11'!U",TEXT(MATCH($C71,'2018-11'!$C$2:$C$100,0)+1,0)))="")),"Н/Д",INDIRECT(CONCATENATE("'2018-12'!U",TEXT(MATCH($C71,'2018-12'!$C$2:$C$100,0)+1,0)))-INDIRECT(CONCATENATE("'2018-11'!U",TEXT(MATCH($C71,'2018-11'!$C$2:$C$100,0)+1,0))))</f>
        <v>121464236.91999984</v>
      </c>
      <c r="V71" s="17">
        <f ca="1">IF(OR(INDIRECT(CONCATENATE("'2018-12'!V",TEXT(MATCH($C71,'2018-12'!$C$2:$C$100,0)+1,0)))="",INDIRECT(CONCATENATE("'2018-11'!V",TEXT(MATCH($C71,'2018-11'!$C$2:$C$100,0)+1,0)))="",AND(INDIRECT(CONCATENATE("'2018-12'!V",TEXT(MATCH($C71,'2018-12'!$C$2:$C$100,0)+1,0)))="",INDIRECT(CONCATENATE("'2018-11'!V",TEXT(MATCH($C71,'2018-11'!$C$2:$C$100,0)+1,0)))="")),"Н/Д",INDIRECT(CONCATENATE("'2018-12'!V",TEXT(MATCH($C71,'2018-12'!$C$2:$C$100,0)+1,0)))-INDIRECT(CONCATENATE("'2018-11'!V",TEXT(MATCH($C71,'2018-11'!$C$2:$C$100,0)+1,0))))</f>
        <v>2614665532.6599998</v>
      </c>
      <c r="W71" s="17">
        <f ca="1">IF(OR(INDIRECT(CONCATENATE("'2018-12'!W",TEXT(MATCH($C71,'2018-12'!$C$2:$C$100,0)+1,0)))="",INDIRECT(CONCATENATE("'2018-11'!W",TEXT(MATCH($C71,'2018-11'!$C$2:$C$100,0)+1,0)))="",AND(INDIRECT(CONCATENATE("'2018-12'!W",TEXT(MATCH($C71,'2018-12'!$C$2:$C$100,0)+1,0)))="",INDIRECT(CONCATENATE("'2018-11'!W",TEXT(MATCH($C71,'2018-11'!$C$2:$C$100,0)+1,0)))="")),"Н/Д",INDIRECT(CONCATENATE("'2018-12'!W",TEXT(MATCH($C71,'2018-12'!$C$2:$C$100,0)+1,0)))-INDIRECT(CONCATENATE("'2018-11'!W",TEXT(MATCH($C71,'2018-11'!$C$2:$C$100,0)+1,0))))</f>
        <v>152878322672.65991</v>
      </c>
    </row>
    <row r="72" spans="1:23" x14ac:dyDescent="0.25">
      <c r="A72" s="2" t="s">
        <v>87</v>
      </c>
      <c r="B72" s="2" t="s">
        <v>98</v>
      </c>
      <c r="C72" s="15">
        <v>54000000</v>
      </c>
      <c r="D72" s="2" t="s">
        <v>215</v>
      </c>
      <c r="E72" s="17">
        <f ca="1">IF(OR(INDIRECT(CONCATENATE("'2018-12'!E",TEXT(MATCH($C72,'2018-12'!$C$2:$C$100,0)+1,0)))="",INDIRECT(CONCATENATE("'2018-11'!E",TEXT(MATCH($C72,'2018-11'!$C$2:$C$100,0)+1,0)))="",AND(INDIRECT(CONCATENATE("'2018-12'!E",TEXT(MATCH($C72,'2018-12'!$C$2:$C$100,0)+1,0)))="",INDIRECT(CONCATENATE("'2018-11'!E",TEXT(MATCH($C72,'2018-11'!$C$2:$C$100,0)+1,0)))="")),"Н/Д",INDIRECT(CONCATENATE("'2018-12'!E",TEXT(MATCH($C72,'2018-12'!$C$2:$C$100,0)+1,0)))-INDIRECT(CONCATENATE("'2018-11'!E",TEXT(MATCH($C72,'2018-11'!$C$2:$C$100,0)+1,0))))</f>
        <v>3533904046.079998</v>
      </c>
      <c r="F72" s="17">
        <f ca="1">IF(OR(INDIRECT(CONCATENATE("'2018-12'!F",TEXT(MATCH($C72,'2018-12'!$C$2:$C$100,0)+1,0)))="",INDIRECT(CONCATENATE("'2018-11'!F",TEXT(MATCH($C72,'2018-11'!$C$2:$C$100,0)+1,0)))="",AND(INDIRECT(CONCATENATE("'2018-12'!F",TEXT(MATCH($C72,'2018-12'!$C$2:$C$100,0)+1,0)))="",INDIRECT(CONCATENATE("'2018-11'!F",TEXT(MATCH($C72,'2018-11'!$C$2:$C$100,0)+1,0)))="")),"Н/Д",INDIRECT(CONCATENATE("'2018-12'!F",TEXT(MATCH($C72,'2018-12'!$C$2:$C$100,0)+1,0)))-INDIRECT(CONCATENATE("'2018-11'!F",TEXT(MATCH($C72,'2018-11'!$C$2:$C$100,0)+1,0))))</f>
        <v>2371140162.3100014</v>
      </c>
      <c r="G72" s="17">
        <f ca="1">IF(OR(INDIRECT(CONCATENATE("'2018-12'!G",TEXT(MATCH($C72,'2018-12'!$C$2:$C$100,0)+1,0)))="",INDIRECT(CONCATENATE("'2018-11'!G",TEXT(MATCH($C72,'2018-11'!$C$2:$C$100,0)+1,0)))="",AND(INDIRECT(CONCATENATE("'2018-12'!G",TEXT(MATCH($C72,'2018-12'!$C$2:$C$100,0)+1,0)))="",INDIRECT(CONCATENATE("'2018-11'!G",TEXT(MATCH($C72,'2018-11'!$C$2:$C$100,0)+1,0)))="")),"Н/Д",INDIRECT(CONCATENATE("'2018-12'!G",TEXT(MATCH($C72,'2018-12'!$C$2:$C$100,0)+1,0)))-INDIRECT(CONCATENATE("'2018-11'!G",TEXT(MATCH($C72,'2018-11'!$C$2:$C$100,0)+1,0))))</f>
        <v>312075273.05999947</v>
      </c>
      <c r="H72" s="17">
        <f ca="1">IF(OR(INDIRECT(CONCATENATE("'2018-12'!H",TEXT(MATCH($C72,'2018-12'!$C$2:$C$100,0)+1,0)))="",INDIRECT(CONCATENATE("'2018-11'!H",TEXT(MATCH($C72,'2018-11'!$C$2:$C$100,0)+1,0)))="",AND(INDIRECT(CONCATENATE("'2018-12'!H",TEXT(MATCH($C72,'2018-12'!$C$2:$C$100,0)+1,0)))="",INDIRECT(CONCATENATE("'2018-11'!H",TEXT(MATCH($C72,'2018-11'!$C$2:$C$100,0)+1,0)))="")),"Н/Д",INDIRECT(CONCATENATE("'2018-12'!H",TEXT(MATCH($C72,'2018-12'!$C$2:$C$100,0)+1,0)))-INDIRECT(CONCATENATE("'2018-11'!H",TEXT(MATCH($C72,'2018-11'!$C$2:$C$100,0)+1,0))))</f>
        <v>876031276.40999985</v>
      </c>
      <c r="I72" s="17">
        <f ca="1">IF(OR(INDIRECT(CONCATENATE("'2018-12'!I",TEXT(MATCH($C72,'2018-12'!$C$2:$C$100,0)+1,0)))="",INDIRECT(CONCATENATE("'2018-11'!I",TEXT(MATCH($C72,'2018-11'!$C$2:$C$100,0)+1,0)))="",AND(INDIRECT(CONCATENATE("'2018-12'!I",TEXT(MATCH($C72,'2018-12'!$C$2:$C$100,0)+1,0)))="",INDIRECT(CONCATENATE("'2018-11'!I",TEXT(MATCH($C72,'2018-11'!$C$2:$C$100,0)+1,0)))="")),"Н/Д",INDIRECT(CONCATENATE("'2018-12'!I",TEXT(MATCH($C72,'2018-12'!$C$2:$C$100,0)+1,0)))-INDIRECT(CONCATENATE("'2018-11'!I",TEXT(MATCH($C72,'2018-11'!$C$2:$C$100,0)+1,0))))</f>
        <v>269754300.75</v>
      </c>
      <c r="J72" s="17" t="str">
        <f ca="1">IF(OR(INDIRECT(CONCATENATE("'2018-12'!J",TEXT(MATCH($C72,'2018-12'!$C$2:$C$100,0)+1,0)))="",INDIRECT(CONCATENATE("'2018-11'!J",TEXT(MATCH($C72,'2018-11'!$C$2:$C$100,0)+1,0)))="",AND(INDIRECT(CONCATENATE("'2018-12'!J",TEXT(MATCH($C72,'2018-12'!$C$2:$C$100,0)+1,0)))="",INDIRECT(CONCATENATE("'2018-11'!J",TEXT(MATCH($C72,'2018-11'!$C$2:$C$100,0)+1,0)))="")),"Н/Д",INDIRECT(CONCATENATE("'2018-12'!J",TEXT(MATCH($C72,'2018-12'!$C$2:$C$100,0)+1,0)))-INDIRECT(CONCATENATE("'2018-11'!J",TEXT(MATCH($C72,'2018-11'!$C$2:$C$100,0)+1,0))))</f>
        <v>Н/Д</v>
      </c>
      <c r="K72" s="17">
        <f ca="1">IF(OR(INDIRECT(CONCATENATE("'2018-12'!K",TEXT(MATCH($C72,'2018-12'!$C$2:$C$100,0)+1,0)))="",INDIRECT(CONCATENATE("'2018-11'!K",TEXT(MATCH($C72,'2018-11'!$C$2:$C$100,0)+1,0)))="",AND(INDIRECT(CONCATENATE("'2018-12'!K",TEXT(MATCH($C72,'2018-12'!$C$2:$C$100,0)+1,0)))="",INDIRECT(CONCATENATE("'2018-11'!K",TEXT(MATCH($C72,'2018-11'!$C$2:$C$100,0)+1,0)))="")),"Н/Д",INDIRECT(CONCATENATE("'2018-12'!K",TEXT(MATCH($C72,'2018-12'!$C$2:$C$100,0)+1,0)))-INDIRECT(CONCATENATE("'2018-11'!K",TEXT(MATCH($C72,'2018-11'!$C$2:$C$100,0)+1,0))))</f>
        <v>54119666</v>
      </c>
      <c r="L72" s="17">
        <f ca="1">IF(OR(INDIRECT(CONCATENATE("'2018-12'!L",TEXT(MATCH($C72,'2018-12'!$C$2:$C$100,0)+1,0)))="",INDIRECT(CONCATENATE("'2018-11'!L",TEXT(MATCH($C72,'2018-11'!$C$2:$C$100,0)+1,0)))="",AND(INDIRECT(CONCATENATE("'2018-12'!L",TEXT(MATCH($C72,'2018-12'!$C$2:$C$100,0)+1,0)))="",INDIRECT(CONCATENATE("'2018-11'!L",TEXT(MATCH($C72,'2018-11'!$C$2:$C$100,0)+1,0)))="")),"Н/Д",INDIRECT(CONCATENATE("'2018-12'!L",TEXT(MATCH($C72,'2018-12'!$C$2:$C$100,0)+1,0)))-INDIRECT(CONCATENATE("'2018-11'!L",TEXT(MATCH($C72,'2018-11'!$C$2:$C$100,0)+1,0))))</f>
        <v>667103002.31999969</v>
      </c>
      <c r="M72" s="17">
        <f ca="1">IF(OR(INDIRECT(CONCATENATE("'2018-12'!M",TEXT(MATCH($C72,'2018-12'!$C$2:$C$100,0)+1,0)))="",INDIRECT(CONCATENATE("'2018-11'!M",TEXT(MATCH($C72,'2018-11'!$C$2:$C$100,0)+1,0)))="",AND(INDIRECT(CONCATENATE("'2018-12'!M",TEXT(MATCH($C72,'2018-12'!$C$2:$C$100,0)+1,0)))="",INDIRECT(CONCATENATE("'2018-11'!M",TEXT(MATCH($C72,'2018-11'!$C$2:$C$100,0)+1,0)))="")),"Н/Д",INDIRECT(CONCATENATE("'2018-12'!M",TEXT(MATCH($C72,'2018-12'!$C$2:$C$100,0)+1,0)))-INDIRECT(CONCATENATE("'2018-11'!M",TEXT(MATCH($C72,'2018-11'!$C$2:$C$100,0)+1,0))))</f>
        <v>1066759.0500000007</v>
      </c>
      <c r="N72" s="17">
        <f ca="1">IF(OR(INDIRECT(CONCATENATE("'2018-12'!N",TEXT(MATCH($C72,'2018-12'!$C$2:$C$100,0)+1,0)))="",INDIRECT(CONCATENATE("'2018-11'!N",TEXT(MATCH($C72,'2018-11'!$C$2:$C$100,0)+1,0)))="",AND(INDIRECT(CONCATENATE("'2018-12'!N",TEXT(MATCH($C72,'2018-12'!$C$2:$C$100,0)+1,0)))="",INDIRECT(CONCATENATE("'2018-11'!N",TEXT(MATCH($C72,'2018-11'!$C$2:$C$100,0)+1,0)))="")),"Н/Д",INDIRECT(CONCATENATE("'2018-12'!N",TEXT(MATCH($C72,'2018-12'!$C$2:$C$100,0)+1,0)))-INDIRECT(CONCATENATE("'2018-11'!NE",TEXT(MATCH($C72,'2018-11'!$C$2:$C$100,0)+1,0))))</f>
        <v>191454977.31999999</v>
      </c>
      <c r="O72" s="17">
        <f ca="1">IF(OR(INDIRECT(CONCATENATE("'2018-12'!O",TEXT(MATCH($C72,'2018-12'!$C$2:$C$100,0)+1,0)))="",INDIRECT(CONCATENATE("'2018-11'!O",TEXT(MATCH($C72,'2018-11'!$C$2:$C$100,0)+1,0)))="",AND(INDIRECT(CONCATENATE("'2018-12'!O",TEXT(MATCH($C72,'2018-12'!$C$2:$C$100,0)+1,0)))="",INDIRECT(CONCATENATE("'2018-11'!O",TEXT(MATCH($C72,'2018-11'!$C$2:$C$100,0)+1,0)))="")),"Н/Д",INDIRECT(CONCATENATE("'2018-12'!O",TEXT(MATCH($C72,'2018-12'!$C$2:$C$100,0)+1,0)))-INDIRECT(CONCATENATE("'2018-11'!O",TEXT(MATCH($C72,'2018-11'!$C$2:$C$100,0)+1,0))))</f>
        <v>5598.5299999999697</v>
      </c>
      <c r="P72" s="17">
        <f ca="1">IF(OR(INDIRECT(CONCATENATE("'2018-12'!P",TEXT(MATCH($C72,'2018-12'!$C$2:$C$100,0)+1,0)))="",INDIRECT(CONCATENATE("'2018-11'!P",TEXT(MATCH($C72,'2018-11'!$C$2:$C$100,0)+1,0)))="",AND(INDIRECT(CONCATENATE("'2018-12'!P",TEXT(MATCH($C72,'2018-12'!$C$2:$C$100,0)+1,0)))="",INDIRECT(CONCATENATE("'2018-11'!P",TEXT(MATCH($C72,'2018-11'!$C$2:$C$100,0)+1,0)))="")),"Н/Д",INDIRECT(CONCATENATE("'2018-12'!P",TEXT(MATCH($C72,'2018-12'!$C$2:$C$100,0)+1,0)))-INDIRECT(CONCATENATE("'2018-11'!P",TEXT(MATCH($C72,'2018-11'!$C$2:$C$100,0)+1,0))))</f>
        <v>51407687.50999999</v>
      </c>
      <c r="Q72" s="17">
        <f ca="1">IF(OR(INDIRECT(CONCATENATE("'2018-12'!Q",TEXT(MATCH($C72,'2018-12'!$C$2:$C$100,0)+1,0)))="",INDIRECT(CONCATENATE("'2018-11'!Q",TEXT(MATCH($C72,'2018-11'!$C$2:$C$100,0)+1,0)))="",AND(INDIRECT(CONCATENATE("'2018-12'!Q",TEXT(MATCH($C72,'2018-12'!$C$2:$C$100,0)+1,0)))="",INDIRECT(CONCATENATE("'2018-11'!Q",TEXT(MATCH($C72,'2018-11'!$C$2:$C$100,0)+1,0)))="")),"Н/Д",INDIRECT(CONCATENATE("'2018-12'!Q",TEXT(MATCH($C72,'2018-12'!$C$2:$C$100,0)+1,0)))-INDIRECT(CONCATENATE("'2018-11'!Q",TEXT(MATCH($C72,'2018-11'!$C$2:$C$100,0)+1,0))))</f>
        <v>112121.15000000037</v>
      </c>
      <c r="R72" s="17">
        <f ca="1">IF(OR(INDIRECT(CONCATENATE("'2018-12'!R",TEXT(MATCH($C72,'2018-12'!$C$2:$C$100,0)+1,0)))="",INDIRECT(CONCATENATE("'2018-11'!R",TEXT(MATCH($C72,'2018-11'!$C$2:$C$100,0)+1,0)))="",AND(INDIRECT(CONCATENATE("'2018-12'!R",TEXT(MATCH($C72,'2018-12'!$C$2:$C$100,0)+1,0)))="",INDIRECT(CONCATENATE("'2018-11'!R",TEXT(MATCH($C72,'2018-11'!$C$2:$C$100,0)+1,0)))="")),"Н/Д",INDIRECT(CONCATENATE("'2018-12'!R",TEXT(MATCH($C72,'2018-12'!$C$2:$C$100,0)+1,0)))-INDIRECT(CONCATENATE("'2018-11'!R",TEXT(MATCH($C72,'2018-11'!$C$2:$C$100,0)+1,0))))</f>
        <v>61405690.350000024</v>
      </c>
      <c r="S72" s="17">
        <f ca="1">IF(OR(INDIRECT(CONCATENATE("'2018-12'!S",TEXT(MATCH($C72,'2018-12'!$C$2:$C$100,0)+1,0)))="",INDIRECT(CONCATENATE("'2018-11'!S",TEXT(MATCH($C72,'2018-11'!$C$2:$C$100,0)+1,0)))="",AND(INDIRECT(CONCATENATE("'2018-12'!S",TEXT(MATCH($C72,'2018-12'!$C$2:$C$100,0)+1,0)))="",INDIRECT(CONCATENATE("'2018-11'!S",TEXT(MATCH($C72,'2018-11'!$C$2:$C$100,0)+1,0)))="")),"Н/Д",INDIRECT(CONCATENATE("'2018-12'!S",TEXT(MATCH($C72,'2018-12'!$C$2:$C$100,0)+1,0)))-INDIRECT(CONCATENATE("'2018-11'!S",TEXT(MATCH($C72,'2018-11'!$C$2:$C$100,0)+1,0))))</f>
        <v>438781.91999999993</v>
      </c>
      <c r="T72" s="17">
        <f ca="1">IF(OR(INDIRECT(CONCATENATE("'2018-12'!T",TEXT(MATCH($C72,'2018-12'!$C$2:$C$100,0)+1,0)))="",INDIRECT(CONCATENATE("'2018-11'!T",TEXT(MATCH($C72,'2018-11'!$C$2:$C$100,0)+1,0)))="",AND(INDIRECT(CONCATENATE("'2018-12'!T",TEXT(MATCH($C72,'2018-12'!$C$2:$C$100,0)+1,0)))="",INDIRECT(CONCATENATE("'2018-11'!T",TEXT(MATCH($C72,'2018-11'!$C$2:$C$100,0)+1,0)))="")),"Н/Д",INDIRECT(CONCATENATE("'2018-12'!T",TEXT(MATCH($C72,'2018-12'!$C$2:$C$100,0)+1,0)))-INDIRECT(CONCATENATE("'2018-11'!T",TEXT(MATCH($C72,'2018-11'!$C$2:$C$100,0)+1,0))))</f>
        <v>48885860.040000021</v>
      </c>
      <c r="U72" s="17">
        <f ca="1">IF(OR(INDIRECT(CONCATENATE("'2018-12'!U",TEXT(MATCH($C72,'2018-12'!$C$2:$C$100,0)+1,0)))="",INDIRECT(CONCATENATE("'2018-11'!U",TEXT(MATCH($C72,'2018-11'!$C$2:$C$100,0)+1,0)))="",AND(INDIRECT(CONCATENATE("'2018-12'!U",TEXT(MATCH($C72,'2018-12'!$C$2:$C$100,0)+1,0)))="",INDIRECT(CONCATENATE("'2018-11'!U",TEXT(MATCH($C72,'2018-11'!$C$2:$C$100,0)+1,0)))="")),"Н/Д",INDIRECT(CONCATENATE("'2018-12'!U",TEXT(MATCH($C72,'2018-12'!$C$2:$C$100,0)+1,0)))-INDIRECT(CONCATENATE("'2018-11'!U",TEXT(MATCH($C72,'2018-11'!$C$2:$C$100,0)+1,0))))</f>
        <v>1952723.2900000028</v>
      </c>
      <c r="V72" s="17">
        <f ca="1">IF(OR(INDIRECT(CONCATENATE("'2018-12'!V",TEXT(MATCH($C72,'2018-12'!$C$2:$C$100,0)+1,0)))="",INDIRECT(CONCATENATE("'2018-11'!V",TEXT(MATCH($C72,'2018-11'!$C$2:$C$100,0)+1,0)))="",AND(INDIRECT(CONCATENATE("'2018-12'!V",TEXT(MATCH($C72,'2018-12'!$C$2:$C$100,0)+1,0)))="",INDIRECT(CONCATENATE("'2018-11'!V",TEXT(MATCH($C72,'2018-11'!$C$2:$C$100,0)+1,0)))="")),"Н/Д",INDIRECT(CONCATENATE("'2018-12'!V",TEXT(MATCH($C72,'2018-12'!$C$2:$C$100,0)+1,0)))-INDIRECT(CONCATENATE("'2018-11'!V",TEXT(MATCH($C72,'2018-11'!$C$2:$C$100,0)+1,0))))</f>
        <v>1162763883.7700005</v>
      </c>
      <c r="W72" s="17">
        <f ca="1">IF(OR(INDIRECT(CONCATENATE("'2018-12'!W",TEXT(MATCH($C72,'2018-12'!$C$2:$C$100,0)+1,0)))="",INDIRECT(CONCATENATE("'2018-11'!W",TEXT(MATCH($C72,'2018-11'!$C$2:$C$100,0)+1,0)))="",AND(INDIRECT(CONCATENATE("'2018-12'!W",TEXT(MATCH($C72,'2018-12'!$C$2:$C$100,0)+1,0)))="",INDIRECT(CONCATENATE("'2018-11'!W",TEXT(MATCH($C72,'2018-11'!$C$2:$C$100,0)+1,0)))="")),"Н/Д",INDIRECT(CONCATENATE("'2018-12'!W",TEXT(MATCH($C72,'2018-12'!$C$2:$C$100,0)+1,0)))-INDIRECT(CONCATENATE("'2018-11'!W",TEXT(MATCH($C72,'2018-11'!$C$2:$C$100,0)+1,0))))</f>
        <v>9432609139.3399963</v>
      </c>
    </row>
    <row r="73" spans="1:23" x14ac:dyDescent="0.25">
      <c r="A73" s="2" t="s">
        <v>87</v>
      </c>
      <c r="B73" s="2" t="s">
        <v>99</v>
      </c>
      <c r="C73" s="15">
        <v>61000000</v>
      </c>
      <c r="D73" s="2" t="s">
        <v>215</v>
      </c>
      <c r="E73" s="17">
        <f ca="1">IF(OR(INDIRECT(CONCATENATE("'2018-12'!E",TEXT(MATCH($C73,'2018-12'!$C$2:$C$100,0)+1,0)))="",INDIRECT(CONCATENATE("'2018-11'!E",TEXT(MATCH($C73,'2018-11'!$C$2:$C$100,0)+1,0)))="",AND(INDIRECT(CONCATENATE("'2018-12'!E",TEXT(MATCH($C73,'2018-12'!$C$2:$C$100,0)+1,0)))="",INDIRECT(CONCATENATE("'2018-11'!E",TEXT(MATCH($C73,'2018-11'!$C$2:$C$100,0)+1,0)))="")),"Н/Д",INDIRECT(CONCATENATE("'2018-12'!E",TEXT(MATCH($C73,'2018-12'!$C$2:$C$100,0)+1,0)))-INDIRECT(CONCATENATE("'2018-11'!E",TEXT(MATCH($C73,'2018-11'!$C$2:$C$100,0)+1,0))))</f>
        <v>5271167943.7799988</v>
      </c>
      <c r="F73" s="17">
        <f ca="1">IF(OR(INDIRECT(CONCATENATE("'2018-12'!F",TEXT(MATCH($C73,'2018-12'!$C$2:$C$100,0)+1,0)))="",INDIRECT(CONCATENATE("'2018-11'!F",TEXT(MATCH($C73,'2018-11'!$C$2:$C$100,0)+1,0)))="",AND(INDIRECT(CONCATENATE("'2018-12'!F",TEXT(MATCH($C73,'2018-12'!$C$2:$C$100,0)+1,0)))="",INDIRECT(CONCATENATE("'2018-11'!F",TEXT(MATCH($C73,'2018-11'!$C$2:$C$100,0)+1,0)))="")),"Н/Д",INDIRECT(CONCATENATE("'2018-12'!F",TEXT(MATCH($C73,'2018-12'!$C$2:$C$100,0)+1,0)))-INDIRECT(CONCATENATE("'2018-11'!F",TEXT(MATCH($C73,'2018-11'!$C$2:$C$100,0)+1,0))))</f>
        <v>4300489675.3199997</v>
      </c>
      <c r="G73" s="17">
        <f ca="1">IF(OR(INDIRECT(CONCATENATE("'2018-12'!G",TEXT(MATCH($C73,'2018-12'!$C$2:$C$100,0)+1,0)))="",INDIRECT(CONCATENATE("'2018-11'!G",TEXT(MATCH($C73,'2018-11'!$C$2:$C$100,0)+1,0)))="",AND(INDIRECT(CONCATENATE("'2018-12'!G",TEXT(MATCH($C73,'2018-12'!$C$2:$C$100,0)+1,0)))="",INDIRECT(CONCATENATE("'2018-11'!G",TEXT(MATCH($C73,'2018-11'!$C$2:$C$100,0)+1,0)))="")),"Н/Д",INDIRECT(CONCATENATE("'2018-12'!G",TEXT(MATCH($C73,'2018-12'!$C$2:$C$100,0)+1,0)))-INDIRECT(CONCATENATE("'2018-11'!G",TEXT(MATCH($C73,'2018-11'!$C$2:$C$100,0)+1,0))))</f>
        <v>858096258.05999947</v>
      </c>
      <c r="H73" s="17">
        <f ca="1">IF(OR(INDIRECT(CONCATENATE("'2018-12'!H",TEXT(MATCH($C73,'2018-12'!$C$2:$C$100,0)+1,0)))="",INDIRECT(CONCATENATE("'2018-11'!H",TEXT(MATCH($C73,'2018-11'!$C$2:$C$100,0)+1,0)))="",AND(INDIRECT(CONCATENATE("'2018-12'!H",TEXT(MATCH($C73,'2018-12'!$C$2:$C$100,0)+1,0)))="",INDIRECT(CONCATENATE("'2018-11'!H",TEXT(MATCH($C73,'2018-11'!$C$2:$C$100,0)+1,0)))="")),"Н/Д",INDIRECT(CONCATENATE("'2018-12'!H",TEXT(MATCH($C73,'2018-12'!$C$2:$C$100,0)+1,0)))-INDIRECT(CONCATENATE("'2018-11'!H",TEXT(MATCH($C73,'2018-11'!$C$2:$C$100,0)+1,0))))</f>
        <v>1592072008.1300011</v>
      </c>
      <c r="I73" s="17">
        <f ca="1">IF(OR(INDIRECT(CONCATENATE("'2018-12'!I",TEXT(MATCH($C73,'2018-12'!$C$2:$C$100,0)+1,0)))="",INDIRECT(CONCATENATE("'2018-11'!I",TEXT(MATCH($C73,'2018-11'!$C$2:$C$100,0)+1,0)))="",AND(INDIRECT(CONCATENATE("'2018-12'!I",TEXT(MATCH($C73,'2018-12'!$C$2:$C$100,0)+1,0)))="",INDIRECT(CONCATENATE("'2018-11'!I",TEXT(MATCH($C73,'2018-11'!$C$2:$C$100,0)+1,0)))="")),"Н/Д",INDIRECT(CONCATENATE("'2018-12'!I",TEXT(MATCH($C73,'2018-12'!$C$2:$C$100,0)+1,0)))-INDIRECT(CONCATENATE("'2018-11'!I",TEXT(MATCH($C73,'2018-11'!$C$2:$C$100,0)+1,0))))</f>
        <v>462684642.53999996</v>
      </c>
      <c r="J73" s="17" t="str">
        <f ca="1">IF(OR(INDIRECT(CONCATENATE("'2018-12'!J",TEXT(MATCH($C73,'2018-12'!$C$2:$C$100,0)+1,0)))="",INDIRECT(CONCATENATE("'2018-11'!J",TEXT(MATCH($C73,'2018-11'!$C$2:$C$100,0)+1,0)))="",AND(INDIRECT(CONCATENATE("'2018-12'!J",TEXT(MATCH($C73,'2018-12'!$C$2:$C$100,0)+1,0)))="",INDIRECT(CONCATENATE("'2018-11'!J",TEXT(MATCH($C73,'2018-11'!$C$2:$C$100,0)+1,0)))="")),"Н/Д",INDIRECT(CONCATENATE("'2018-12'!J",TEXT(MATCH($C73,'2018-12'!$C$2:$C$100,0)+1,0)))-INDIRECT(CONCATENATE("'2018-11'!J",TEXT(MATCH($C73,'2018-11'!$C$2:$C$100,0)+1,0))))</f>
        <v>Н/Д</v>
      </c>
      <c r="K73" s="17">
        <f ca="1">IF(OR(INDIRECT(CONCATENATE("'2018-12'!K",TEXT(MATCH($C73,'2018-12'!$C$2:$C$100,0)+1,0)))="",INDIRECT(CONCATENATE("'2018-11'!K",TEXT(MATCH($C73,'2018-11'!$C$2:$C$100,0)+1,0)))="",AND(INDIRECT(CONCATENATE("'2018-12'!K",TEXT(MATCH($C73,'2018-12'!$C$2:$C$100,0)+1,0)))="",INDIRECT(CONCATENATE("'2018-11'!K",TEXT(MATCH($C73,'2018-11'!$C$2:$C$100,0)+1,0)))="")),"Н/Д",INDIRECT(CONCATENATE("'2018-12'!K",TEXT(MATCH($C73,'2018-12'!$C$2:$C$100,0)+1,0)))-INDIRECT(CONCATENATE("'2018-11'!K",TEXT(MATCH($C73,'2018-11'!$C$2:$C$100,0)+1,0))))</f>
        <v>69030656.669999599</v>
      </c>
      <c r="L73" s="17">
        <f ca="1">IF(OR(INDIRECT(CONCATENATE("'2018-12'!L",TEXT(MATCH($C73,'2018-12'!$C$2:$C$100,0)+1,0)))="",INDIRECT(CONCATENATE("'2018-11'!L",TEXT(MATCH($C73,'2018-11'!$C$2:$C$100,0)+1,0)))="",AND(INDIRECT(CONCATENATE("'2018-12'!L",TEXT(MATCH($C73,'2018-12'!$C$2:$C$100,0)+1,0)))="",INDIRECT(CONCATENATE("'2018-11'!L",TEXT(MATCH($C73,'2018-11'!$C$2:$C$100,0)+1,0)))="")),"Н/Д",INDIRECT(CONCATENATE("'2018-12'!L",TEXT(MATCH($C73,'2018-12'!$C$2:$C$100,0)+1,0)))-INDIRECT(CONCATENATE("'2018-11'!L",TEXT(MATCH($C73,'2018-11'!$C$2:$C$100,0)+1,0))))</f>
        <v>1038984492.5199995</v>
      </c>
      <c r="M73" s="17">
        <f ca="1">IF(OR(INDIRECT(CONCATENATE("'2018-12'!M",TEXT(MATCH($C73,'2018-12'!$C$2:$C$100,0)+1,0)))="",INDIRECT(CONCATENATE("'2018-11'!M",TEXT(MATCH($C73,'2018-11'!$C$2:$C$100,0)+1,0)))="",AND(INDIRECT(CONCATENATE("'2018-12'!M",TEXT(MATCH($C73,'2018-12'!$C$2:$C$100,0)+1,0)))="",INDIRECT(CONCATENATE("'2018-11'!M",TEXT(MATCH($C73,'2018-11'!$C$2:$C$100,0)+1,0)))="")),"Н/Д",INDIRECT(CONCATENATE("'2018-12'!M",TEXT(MATCH($C73,'2018-12'!$C$2:$C$100,0)+1,0)))-INDIRECT(CONCATENATE("'2018-11'!M",TEXT(MATCH($C73,'2018-11'!$C$2:$C$100,0)+1,0))))</f>
        <v>5005874.1700000018</v>
      </c>
      <c r="N73" s="17">
        <f ca="1">IF(OR(INDIRECT(CONCATENATE("'2018-12'!N",TEXT(MATCH($C73,'2018-12'!$C$2:$C$100,0)+1,0)))="",INDIRECT(CONCATENATE("'2018-11'!N",TEXT(MATCH($C73,'2018-11'!$C$2:$C$100,0)+1,0)))="",AND(INDIRECT(CONCATENATE("'2018-12'!N",TEXT(MATCH($C73,'2018-12'!$C$2:$C$100,0)+1,0)))="",INDIRECT(CONCATENATE("'2018-11'!N",TEXT(MATCH($C73,'2018-11'!$C$2:$C$100,0)+1,0)))="")),"Н/Д",INDIRECT(CONCATENATE("'2018-12'!N",TEXT(MATCH($C73,'2018-12'!$C$2:$C$100,0)+1,0)))-INDIRECT(CONCATENATE("'2018-11'!NE",TEXT(MATCH($C73,'2018-11'!$C$2:$C$100,0)+1,0))))</f>
        <v>305172274.35000002</v>
      </c>
      <c r="O73" s="17">
        <f ca="1">IF(OR(INDIRECT(CONCATENATE("'2018-12'!O",TEXT(MATCH($C73,'2018-12'!$C$2:$C$100,0)+1,0)))="",INDIRECT(CONCATENATE("'2018-11'!O",TEXT(MATCH($C73,'2018-11'!$C$2:$C$100,0)+1,0)))="",AND(INDIRECT(CONCATENATE("'2018-12'!O",TEXT(MATCH($C73,'2018-12'!$C$2:$C$100,0)+1,0)))="",INDIRECT(CONCATENATE("'2018-11'!O",TEXT(MATCH($C73,'2018-11'!$C$2:$C$100,0)+1,0)))="")),"Н/Д",INDIRECT(CONCATENATE("'2018-12'!O",TEXT(MATCH($C73,'2018-12'!$C$2:$C$100,0)+1,0)))-INDIRECT(CONCATENATE("'2018-11'!O",TEXT(MATCH($C73,'2018-11'!$C$2:$C$100,0)+1,0))))</f>
        <v>6715.2700000000186</v>
      </c>
      <c r="P73" s="17">
        <f ca="1">IF(OR(INDIRECT(CONCATENATE("'2018-12'!P",TEXT(MATCH($C73,'2018-12'!$C$2:$C$100,0)+1,0)))="",INDIRECT(CONCATENATE("'2018-11'!P",TEXT(MATCH($C73,'2018-11'!$C$2:$C$100,0)+1,0)))="",AND(INDIRECT(CONCATENATE("'2018-12'!P",TEXT(MATCH($C73,'2018-12'!$C$2:$C$100,0)+1,0)))="",INDIRECT(CONCATENATE("'2018-11'!P",TEXT(MATCH($C73,'2018-11'!$C$2:$C$100,0)+1,0)))="")),"Н/Д",INDIRECT(CONCATENATE("'2018-12'!P",TEXT(MATCH($C73,'2018-12'!$C$2:$C$100,0)+1,0)))-INDIRECT(CONCATENATE("'2018-11'!P",TEXT(MATCH($C73,'2018-11'!$C$2:$C$100,0)+1,0))))</f>
        <v>116085829.69999993</v>
      </c>
      <c r="Q73" s="17">
        <f ca="1">IF(OR(INDIRECT(CONCATENATE("'2018-12'!Q",TEXT(MATCH($C73,'2018-12'!$C$2:$C$100,0)+1,0)))="",INDIRECT(CONCATENATE("'2018-11'!Q",TEXT(MATCH($C73,'2018-11'!$C$2:$C$100,0)+1,0)))="",AND(INDIRECT(CONCATENATE("'2018-12'!Q",TEXT(MATCH($C73,'2018-12'!$C$2:$C$100,0)+1,0)))="",INDIRECT(CONCATENATE("'2018-11'!Q",TEXT(MATCH($C73,'2018-11'!$C$2:$C$100,0)+1,0)))="")),"Н/Д",INDIRECT(CONCATENATE("'2018-12'!Q",TEXT(MATCH($C73,'2018-12'!$C$2:$C$100,0)+1,0)))-INDIRECT(CONCATENATE("'2018-11'!Q",TEXT(MATCH($C73,'2018-11'!$C$2:$C$100,0)+1,0))))</f>
        <v>4844899.369999975</v>
      </c>
      <c r="R73" s="17">
        <f ca="1">IF(OR(INDIRECT(CONCATENATE("'2018-12'!R",TEXT(MATCH($C73,'2018-12'!$C$2:$C$100,0)+1,0)))="",INDIRECT(CONCATENATE("'2018-11'!R",TEXT(MATCH($C73,'2018-11'!$C$2:$C$100,0)+1,0)))="",AND(INDIRECT(CONCATENATE("'2018-12'!R",TEXT(MATCH($C73,'2018-12'!$C$2:$C$100,0)+1,0)))="",INDIRECT(CONCATENATE("'2018-11'!R",TEXT(MATCH($C73,'2018-11'!$C$2:$C$100,0)+1,0)))="")),"Н/Д",INDIRECT(CONCATENATE("'2018-12'!R",TEXT(MATCH($C73,'2018-12'!$C$2:$C$100,0)+1,0)))-INDIRECT(CONCATENATE("'2018-11'!R",TEXT(MATCH($C73,'2018-11'!$C$2:$C$100,0)+1,0))))</f>
        <v>22617379.610000014</v>
      </c>
      <c r="S73" s="17">
        <f ca="1">IF(OR(INDIRECT(CONCATENATE("'2018-12'!S",TEXT(MATCH($C73,'2018-12'!$C$2:$C$100,0)+1,0)))="",INDIRECT(CONCATENATE("'2018-11'!S",TEXT(MATCH($C73,'2018-11'!$C$2:$C$100,0)+1,0)))="",AND(INDIRECT(CONCATENATE("'2018-12'!S",TEXT(MATCH($C73,'2018-12'!$C$2:$C$100,0)+1,0)))="",INDIRECT(CONCATENATE("'2018-11'!S",TEXT(MATCH($C73,'2018-11'!$C$2:$C$100,0)+1,0)))="")),"Н/Д",INDIRECT(CONCATENATE("'2018-12'!S",TEXT(MATCH($C73,'2018-12'!$C$2:$C$100,0)+1,0)))-INDIRECT(CONCATENATE("'2018-11'!S",TEXT(MATCH($C73,'2018-11'!$C$2:$C$100,0)+1,0))))</f>
        <v>1306600</v>
      </c>
      <c r="T73" s="17">
        <f ca="1">IF(OR(INDIRECT(CONCATENATE("'2018-12'!T",TEXT(MATCH($C73,'2018-12'!$C$2:$C$100,0)+1,0)))="",INDIRECT(CONCATENATE("'2018-11'!T",TEXT(MATCH($C73,'2018-11'!$C$2:$C$100,0)+1,0)))="",AND(INDIRECT(CONCATENATE("'2018-12'!T",TEXT(MATCH($C73,'2018-12'!$C$2:$C$100,0)+1,0)))="",INDIRECT(CONCATENATE("'2018-11'!T",TEXT(MATCH($C73,'2018-11'!$C$2:$C$100,0)+1,0)))="")),"Н/Д",INDIRECT(CONCATENATE("'2018-12'!T",TEXT(MATCH($C73,'2018-12'!$C$2:$C$100,0)+1,0)))-INDIRECT(CONCATENATE("'2018-11'!T",TEXT(MATCH($C73,'2018-11'!$C$2:$C$100,0)+1,0))))</f>
        <v>92128425.970000029</v>
      </c>
      <c r="U73" s="17">
        <f ca="1">IF(OR(INDIRECT(CONCATENATE("'2018-12'!U",TEXT(MATCH($C73,'2018-12'!$C$2:$C$100,0)+1,0)))="",INDIRECT(CONCATENATE("'2018-11'!U",TEXT(MATCH($C73,'2018-11'!$C$2:$C$100,0)+1,0)))="",AND(INDIRECT(CONCATENATE("'2018-12'!U",TEXT(MATCH($C73,'2018-12'!$C$2:$C$100,0)+1,0)))="",INDIRECT(CONCATENATE("'2018-11'!U",TEXT(MATCH($C73,'2018-11'!$C$2:$C$100,0)+1,0)))="")),"Н/Д",INDIRECT(CONCATENATE("'2018-12'!U",TEXT(MATCH($C73,'2018-12'!$C$2:$C$100,0)+1,0)))-INDIRECT(CONCATENATE("'2018-11'!U",TEXT(MATCH($C73,'2018-11'!$C$2:$C$100,0)+1,0))))</f>
        <v>287330.6400000006</v>
      </c>
      <c r="V73" s="17">
        <f ca="1">IF(OR(INDIRECT(CONCATENATE("'2018-12'!V",TEXT(MATCH($C73,'2018-12'!$C$2:$C$100,0)+1,0)))="",INDIRECT(CONCATENATE("'2018-11'!V",TEXT(MATCH($C73,'2018-11'!$C$2:$C$100,0)+1,0)))="",AND(INDIRECT(CONCATENATE("'2018-12'!V",TEXT(MATCH($C73,'2018-12'!$C$2:$C$100,0)+1,0)))="",INDIRECT(CONCATENATE("'2018-11'!V",TEXT(MATCH($C73,'2018-11'!$C$2:$C$100,0)+1,0)))="")),"Н/Д",INDIRECT(CONCATENATE("'2018-12'!V",TEXT(MATCH($C73,'2018-12'!$C$2:$C$100,0)+1,0)))-INDIRECT(CONCATENATE("'2018-11'!V",TEXT(MATCH($C73,'2018-11'!$C$2:$C$100,0)+1,0))))</f>
        <v>970678268.46000099</v>
      </c>
      <c r="W73" s="17">
        <f ca="1">IF(OR(INDIRECT(CONCATENATE("'2018-12'!W",TEXT(MATCH($C73,'2018-12'!$C$2:$C$100,0)+1,0)))="",INDIRECT(CONCATENATE("'2018-11'!W",TEXT(MATCH($C73,'2018-11'!$C$2:$C$100,0)+1,0)))="",AND(INDIRECT(CONCATENATE("'2018-12'!W",TEXT(MATCH($C73,'2018-12'!$C$2:$C$100,0)+1,0)))="",INDIRECT(CONCATENATE("'2018-11'!W",TEXT(MATCH($C73,'2018-11'!$C$2:$C$100,0)+1,0)))="")),"Н/Д",INDIRECT(CONCATENATE("'2018-12'!W",TEXT(MATCH($C73,'2018-12'!$C$2:$C$100,0)+1,0)))-INDIRECT(CONCATENATE("'2018-11'!W",TEXT(MATCH($C73,'2018-11'!$C$2:$C$100,0)+1,0))))</f>
        <v>14836619323.720001</v>
      </c>
    </row>
    <row r="74" spans="1:23" x14ac:dyDescent="0.25">
      <c r="A74" s="2" t="s">
        <v>87</v>
      </c>
      <c r="B74" s="2" t="s">
        <v>100</v>
      </c>
      <c r="C74" s="15">
        <v>66000000</v>
      </c>
      <c r="D74" s="2" t="s">
        <v>215</v>
      </c>
      <c r="E74" s="17">
        <f ca="1">IF(OR(INDIRECT(CONCATENATE("'2018-12'!E",TEXT(MATCH($C74,'2018-12'!$C$2:$C$100,0)+1,0)))="",INDIRECT(CONCATENATE("'2018-11'!E",TEXT(MATCH($C74,'2018-11'!$C$2:$C$100,0)+1,0)))="",AND(INDIRECT(CONCATENATE("'2018-12'!E",TEXT(MATCH($C74,'2018-12'!$C$2:$C$100,0)+1,0)))="",INDIRECT(CONCATENATE("'2018-11'!E",TEXT(MATCH($C74,'2018-11'!$C$2:$C$100,0)+1,0)))="")),"Н/Д",INDIRECT(CONCATENATE("'2018-12'!E",TEXT(MATCH($C74,'2018-12'!$C$2:$C$100,0)+1,0)))-INDIRECT(CONCATENATE("'2018-11'!E",TEXT(MATCH($C74,'2018-11'!$C$2:$C$100,0)+1,0))))</f>
        <v>3866807819.1200027</v>
      </c>
      <c r="F74" s="17">
        <f ca="1">IF(OR(INDIRECT(CONCATENATE("'2018-12'!F",TEXT(MATCH($C74,'2018-12'!$C$2:$C$100,0)+1,0)))="",INDIRECT(CONCATENATE("'2018-11'!F",TEXT(MATCH($C74,'2018-11'!$C$2:$C$100,0)+1,0)))="",AND(INDIRECT(CONCATENATE("'2018-12'!F",TEXT(MATCH($C74,'2018-12'!$C$2:$C$100,0)+1,0)))="",INDIRECT(CONCATENATE("'2018-11'!F",TEXT(MATCH($C74,'2018-11'!$C$2:$C$100,0)+1,0)))="")),"Н/Д",INDIRECT(CONCATENATE("'2018-12'!F",TEXT(MATCH($C74,'2018-12'!$C$2:$C$100,0)+1,0)))-INDIRECT(CONCATENATE("'2018-11'!F",TEXT(MATCH($C74,'2018-11'!$C$2:$C$100,0)+1,0))))</f>
        <v>3042225602.9700012</v>
      </c>
      <c r="G74" s="17">
        <f ca="1">IF(OR(INDIRECT(CONCATENATE("'2018-12'!G",TEXT(MATCH($C74,'2018-12'!$C$2:$C$100,0)+1,0)))="",INDIRECT(CONCATENATE("'2018-11'!G",TEXT(MATCH($C74,'2018-11'!$C$2:$C$100,0)+1,0)))="",AND(INDIRECT(CONCATENATE("'2018-12'!G",TEXT(MATCH($C74,'2018-12'!$C$2:$C$100,0)+1,0)))="",INDIRECT(CONCATENATE("'2018-11'!G",TEXT(MATCH($C74,'2018-11'!$C$2:$C$100,0)+1,0)))="")),"Н/Д",INDIRECT(CONCATENATE("'2018-12'!G",TEXT(MATCH($C74,'2018-12'!$C$2:$C$100,0)+1,0)))-INDIRECT(CONCATENATE("'2018-11'!G",TEXT(MATCH($C74,'2018-11'!$C$2:$C$100,0)+1,0))))</f>
        <v>760443833.79999924</v>
      </c>
      <c r="H74" s="17">
        <f ca="1">IF(OR(INDIRECT(CONCATENATE("'2018-12'!H",TEXT(MATCH($C74,'2018-12'!$C$2:$C$100,0)+1,0)))="",INDIRECT(CONCATENATE("'2018-11'!H",TEXT(MATCH($C74,'2018-11'!$C$2:$C$100,0)+1,0)))="",AND(INDIRECT(CONCATENATE("'2018-12'!H",TEXT(MATCH($C74,'2018-12'!$C$2:$C$100,0)+1,0)))="",INDIRECT(CONCATENATE("'2018-11'!H",TEXT(MATCH($C74,'2018-11'!$C$2:$C$100,0)+1,0)))="")),"Н/Д",INDIRECT(CONCATENATE("'2018-12'!H",TEXT(MATCH($C74,'2018-12'!$C$2:$C$100,0)+1,0)))-INDIRECT(CONCATENATE("'2018-11'!H",TEXT(MATCH($C74,'2018-11'!$C$2:$C$100,0)+1,0))))</f>
        <v>1268972179.8000011</v>
      </c>
      <c r="I74" s="17">
        <f ca="1">IF(OR(INDIRECT(CONCATENATE("'2018-12'!I",TEXT(MATCH($C74,'2018-12'!$C$2:$C$100,0)+1,0)))="",INDIRECT(CONCATENATE("'2018-11'!I",TEXT(MATCH($C74,'2018-11'!$C$2:$C$100,0)+1,0)))="",AND(INDIRECT(CONCATENATE("'2018-12'!I",TEXT(MATCH($C74,'2018-12'!$C$2:$C$100,0)+1,0)))="",INDIRECT(CONCATENATE("'2018-11'!I",TEXT(MATCH($C74,'2018-11'!$C$2:$C$100,0)+1,0)))="")),"Н/Д",INDIRECT(CONCATENATE("'2018-12'!I",TEXT(MATCH($C74,'2018-12'!$C$2:$C$100,0)+1,0)))-INDIRECT(CONCATENATE("'2018-11'!I",TEXT(MATCH($C74,'2018-11'!$C$2:$C$100,0)+1,0))))</f>
        <v>433170997.42000008</v>
      </c>
      <c r="J74" s="17" t="str">
        <f ca="1">IF(OR(INDIRECT(CONCATENATE("'2018-12'!J",TEXT(MATCH($C74,'2018-12'!$C$2:$C$100,0)+1,0)))="",INDIRECT(CONCATENATE("'2018-11'!J",TEXT(MATCH($C74,'2018-11'!$C$2:$C$100,0)+1,0)))="",AND(INDIRECT(CONCATENATE("'2018-12'!J",TEXT(MATCH($C74,'2018-12'!$C$2:$C$100,0)+1,0)))="",INDIRECT(CONCATENATE("'2018-11'!J",TEXT(MATCH($C74,'2018-11'!$C$2:$C$100,0)+1,0)))="")),"Н/Д",INDIRECT(CONCATENATE("'2018-12'!J",TEXT(MATCH($C74,'2018-12'!$C$2:$C$100,0)+1,0)))-INDIRECT(CONCATENATE("'2018-11'!J",TEXT(MATCH($C74,'2018-11'!$C$2:$C$100,0)+1,0))))</f>
        <v>Н/Д</v>
      </c>
      <c r="K74" s="17">
        <f ca="1">IF(OR(INDIRECT(CONCATENATE("'2018-12'!K",TEXT(MATCH($C74,'2018-12'!$C$2:$C$100,0)+1,0)))="",INDIRECT(CONCATENATE("'2018-11'!K",TEXT(MATCH($C74,'2018-11'!$C$2:$C$100,0)+1,0)))="",AND(INDIRECT(CONCATENATE("'2018-12'!K",TEXT(MATCH($C74,'2018-12'!$C$2:$C$100,0)+1,0)))="",INDIRECT(CONCATENATE("'2018-11'!K",TEXT(MATCH($C74,'2018-11'!$C$2:$C$100,0)+1,0)))="")),"Н/Д",INDIRECT(CONCATENATE("'2018-12'!K",TEXT(MATCH($C74,'2018-12'!$C$2:$C$100,0)+1,0)))-INDIRECT(CONCATENATE("'2018-11'!K",TEXT(MATCH($C74,'2018-11'!$C$2:$C$100,0)+1,0))))</f>
        <v>59690759.300000191</v>
      </c>
      <c r="L74" s="17">
        <f ca="1">IF(OR(INDIRECT(CONCATENATE("'2018-12'!L",TEXT(MATCH($C74,'2018-12'!$C$2:$C$100,0)+1,0)))="",INDIRECT(CONCATENATE("'2018-11'!L",TEXT(MATCH($C74,'2018-11'!$C$2:$C$100,0)+1,0)))="",AND(INDIRECT(CONCATENATE("'2018-12'!L",TEXT(MATCH($C74,'2018-12'!$C$2:$C$100,0)+1,0)))="",INDIRECT(CONCATENATE("'2018-11'!L",TEXT(MATCH($C74,'2018-11'!$C$2:$C$100,0)+1,0)))="")),"Н/Д",INDIRECT(CONCATENATE("'2018-12'!L",TEXT(MATCH($C74,'2018-12'!$C$2:$C$100,0)+1,0)))-INDIRECT(CONCATENATE("'2018-11'!L",TEXT(MATCH($C74,'2018-11'!$C$2:$C$100,0)+1,0))))</f>
        <v>367363780.7300005</v>
      </c>
      <c r="M74" s="17">
        <f ca="1">IF(OR(INDIRECT(CONCATENATE("'2018-12'!M",TEXT(MATCH($C74,'2018-12'!$C$2:$C$100,0)+1,0)))="",INDIRECT(CONCATENATE("'2018-11'!M",TEXT(MATCH($C74,'2018-11'!$C$2:$C$100,0)+1,0)))="",AND(INDIRECT(CONCATENATE("'2018-12'!M",TEXT(MATCH($C74,'2018-12'!$C$2:$C$100,0)+1,0)))="",INDIRECT(CONCATENATE("'2018-11'!M",TEXT(MATCH($C74,'2018-11'!$C$2:$C$100,0)+1,0)))="")),"Н/Д",INDIRECT(CONCATENATE("'2018-12'!M",TEXT(MATCH($C74,'2018-12'!$C$2:$C$100,0)+1,0)))-INDIRECT(CONCATENATE("'2018-11'!M",TEXT(MATCH($C74,'2018-11'!$C$2:$C$100,0)+1,0))))</f>
        <v>3918078.1300000027</v>
      </c>
      <c r="N74" s="17">
        <f ca="1">IF(OR(INDIRECT(CONCATENATE("'2018-12'!N",TEXT(MATCH($C74,'2018-12'!$C$2:$C$100,0)+1,0)))="",INDIRECT(CONCATENATE("'2018-11'!N",TEXT(MATCH($C74,'2018-11'!$C$2:$C$100,0)+1,0)))="",AND(INDIRECT(CONCATENATE("'2018-12'!N",TEXT(MATCH($C74,'2018-12'!$C$2:$C$100,0)+1,0)))="",INDIRECT(CONCATENATE("'2018-11'!N",TEXT(MATCH($C74,'2018-11'!$C$2:$C$100,0)+1,0)))="")),"Н/Д",INDIRECT(CONCATENATE("'2018-12'!N",TEXT(MATCH($C74,'2018-12'!$C$2:$C$100,0)+1,0)))-INDIRECT(CONCATENATE("'2018-11'!NE",TEXT(MATCH($C74,'2018-11'!$C$2:$C$100,0)+1,0))))</f>
        <v>248964850.86000001</v>
      </c>
      <c r="O74" s="17">
        <f ca="1">IF(OR(INDIRECT(CONCATENATE("'2018-12'!O",TEXT(MATCH($C74,'2018-12'!$C$2:$C$100,0)+1,0)))="",INDIRECT(CONCATENATE("'2018-11'!O",TEXT(MATCH($C74,'2018-11'!$C$2:$C$100,0)+1,0)))="",AND(INDIRECT(CONCATENATE("'2018-12'!O",TEXT(MATCH($C74,'2018-12'!$C$2:$C$100,0)+1,0)))="",INDIRECT(CONCATENATE("'2018-11'!O",TEXT(MATCH($C74,'2018-11'!$C$2:$C$100,0)+1,0)))="")),"Н/Д",INDIRECT(CONCATENATE("'2018-12'!O",TEXT(MATCH($C74,'2018-12'!$C$2:$C$100,0)+1,0)))-INDIRECT(CONCATENATE("'2018-11'!O",TEXT(MATCH($C74,'2018-11'!$C$2:$C$100,0)+1,0))))</f>
        <v>20358.460000000021</v>
      </c>
      <c r="P74" s="17">
        <f ca="1">IF(OR(INDIRECT(CONCATENATE("'2018-12'!P",TEXT(MATCH($C74,'2018-12'!$C$2:$C$100,0)+1,0)))="",INDIRECT(CONCATENATE("'2018-11'!P",TEXT(MATCH($C74,'2018-11'!$C$2:$C$100,0)+1,0)))="",AND(INDIRECT(CONCATENATE("'2018-12'!P",TEXT(MATCH($C74,'2018-12'!$C$2:$C$100,0)+1,0)))="",INDIRECT(CONCATENATE("'2018-11'!P",TEXT(MATCH($C74,'2018-11'!$C$2:$C$100,0)+1,0)))="")),"Н/Д",INDIRECT(CONCATENATE("'2018-12'!P",TEXT(MATCH($C74,'2018-12'!$C$2:$C$100,0)+1,0)))-INDIRECT(CONCATENATE("'2018-11'!P",TEXT(MATCH($C74,'2018-11'!$C$2:$C$100,0)+1,0))))</f>
        <v>39410901.579999983</v>
      </c>
      <c r="Q74" s="17">
        <f ca="1">IF(OR(INDIRECT(CONCATENATE("'2018-12'!Q",TEXT(MATCH($C74,'2018-12'!$C$2:$C$100,0)+1,0)))="",INDIRECT(CONCATENATE("'2018-11'!Q",TEXT(MATCH($C74,'2018-11'!$C$2:$C$100,0)+1,0)))="",AND(INDIRECT(CONCATENATE("'2018-12'!Q",TEXT(MATCH($C74,'2018-12'!$C$2:$C$100,0)+1,0)))="",INDIRECT(CONCATENATE("'2018-11'!Q",TEXT(MATCH($C74,'2018-11'!$C$2:$C$100,0)+1,0)))="")),"Н/Д",INDIRECT(CONCATENATE("'2018-12'!Q",TEXT(MATCH($C74,'2018-12'!$C$2:$C$100,0)+1,0)))-INDIRECT(CONCATENATE("'2018-11'!Q",TEXT(MATCH($C74,'2018-11'!$C$2:$C$100,0)+1,0))))</f>
        <v>11694225.689999998</v>
      </c>
      <c r="R74" s="17">
        <f ca="1">IF(OR(INDIRECT(CONCATENATE("'2018-12'!R",TEXT(MATCH($C74,'2018-12'!$C$2:$C$100,0)+1,0)))="",INDIRECT(CONCATENATE("'2018-11'!R",TEXT(MATCH($C74,'2018-11'!$C$2:$C$100,0)+1,0)))="",AND(INDIRECT(CONCATENATE("'2018-12'!R",TEXT(MATCH($C74,'2018-12'!$C$2:$C$100,0)+1,0)))="",INDIRECT(CONCATENATE("'2018-11'!R",TEXT(MATCH($C74,'2018-11'!$C$2:$C$100,0)+1,0)))="")),"Н/Д",INDIRECT(CONCATENATE("'2018-12'!R",TEXT(MATCH($C74,'2018-12'!$C$2:$C$100,0)+1,0)))-INDIRECT(CONCATENATE("'2018-11'!R",TEXT(MATCH($C74,'2018-11'!$C$2:$C$100,0)+1,0))))</f>
        <v>26797759.75</v>
      </c>
      <c r="S74" s="17">
        <f ca="1">IF(OR(INDIRECT(CONCATENATE("'2018-12'!S",TEXT(MATCH($C74,'2018-12'!$C$2:$C$100,0)+1,0)))="",INDIRECT(CONCATENATE("'2018-11'!S",TEXT(MATCH($C74,'2018-11'!$C$2:$C$100,0)+1,0)))="",AND(INDIRECT(CONCATENATE("'2018-12'!S",TEXT(MATCH($C74,'2018-12'!$C$2:$C$100,0)+1,0)))="",INDIRECT(CONCATENATE("'2018-11'!S",TEXT(MATCH($C74,'2018-11'!$C$2:$C$100,0)+1,0)))="")),"Н/Д",INDIRECT(CONCATENATE("'2018-12'!S",TEXT(MATCH($C74,'2018-12'!$C$2:$C$100,0)+1,0)))-INDIRECT(CONCATENATE("'2018-11'!S",TEXT(MATCH($C74,'2018-11'!$C$2:$C$100,0)+1,0))))</f>
        <v>42000</v>
      </c>
      <c r="T74" s="17">
        <f ca="1">IF(OR(INDIRECT(CONCATENATE("'2018-12'!T",TEXT(MATCH($C74,'2018-12'!$C$2:$C$100,0)+1,0)))="",INDIRECT(CONCATENATE("'2018-11'!T",TEXT(MATCH($C74,'2018-11'!$C$2:$C$100,0)+1,0)))="",AND(INDIRECT(CONCATENATE("'2018-12'!T",TEXT(MATCH($C74,'2018-12'!$C$2:$C$100,0)+1,0)))="",INDIRECT(CONCATENATE("'2018-11'!T",TEXT(MATCH($C74,'2018-11'!$C$2:$C$100,0)+1,0)))="")),"Н/Д",INDIRECT(CONCATENATE("'2018-12'!T",TEXT(MATCH($C74,'2018-12'!$C$2:$C$100,0)+1,0)))-INDIRECT(CONCATENATE("'2018-11'!T",TEXT(MATCH($C74,'2018-11'!$C$2:$C$100,0)+1,0))))</f>
        <v>40319325.5</v>
      </c>
      <c r="U74" s="17">
        <f ca="1">IF(OR(INDIRECT(CONCATENATE("'2018-12'!U",TEXT(MATCH($C74,'2018-12'!$C$2:$C$100,0)+1,0)))="",INDIRECT(CONCATENATE("'2018-11'!U",TEXT(MATCH($C74,'2018-11'!$C$2:$C$100,0)+1,0)))="",AND(INDIRECT(CONCATENATE("'2018-12'!U",TEXT(MATCH($C74,'2018-12'!$C$2:$C$100,0)+1,0)))="",INDIRECT(CONCATENATE("'2018-11'!U",TEXT(MATCH($C74,'2018-11'!$C$2:$C$100,0)+1,0)))="")),"Н/Д",INDIRECT(CONCATENATE("'2018-12'!U",TEXT(MATCH($C74,'2018-12'!$C$2:$C$100,0)+1,0)))-INDIRECT(CONCATENATE("'2018-11'!U",TEXT(MATCH($C74,'2018-11'!$C$2:$C$100,0)+1,0))))</f>
        <v>1152316.6199999996</v>
      </c>
      <c r="V74" s="17">
        <f ca="1">IF(OR(INDIRECT(CONCATENATE("'2018-12'!V",TEXT(MATCH($C74,'2018-12'!$C$2:$C$100,0)+1,0)))="",INDIRECT(CONCATENATE("'2018-11'!V",TEXT(MATCH($C74,'2018-11'!$C$2:$C$100,0)+1,0)))="",AND(INDIRECT(CONCATENATE("'2018-12'!V",TEXT(MATCH($C74,'2018-12'!$C$2:$C$100,0)+1,0)))="",INDIRECT(CONCATENATE("'2018-11'!V",TEXT(MATCH($C74,'2018-11'!$C$2:$C$100,0)+1,0)))="")),"Н/Д",INDIRECT(CONCATENATE("'2018-12'!V",TEXT(MATCH($C74,'2018-12'!$C$2:$C$100,0)+1,0)))-INDIRECT(CONCATENATE("'2018-11'!V",TEXT(MATCH($C74,'2018-11'!$C$2:$C$100,0)+1,0))))</f>
        <v>824582216.14999962</v>
      </c>
      <c r="W74" s="17">
        <f ca="1">IF(OR(INDIRECT(CONCATENATE("'2018-12'!W",TEXT(MATCH($C74,'2018-12'!$C$2:$C$100,0)+1,0)))="",INDIRECT(CONCATENATE("'2018-11'!W",TEXT(MATCH($C74,'2018-11'!$C$2:$C$100,0)+1,0)))="",AND(INDIRECT(CONCATENATE("'2018-12'!W",TEXT(MATCH($C74,'2018-12'!$C$2:$C$100,0)+1,0)))="",INDIRECT(CONCATENATE("'2018-11'!W",TEXT(MATCH($C74,'2018-11'!$C$2:$C$100,0)+1,0)))="")),"Н/Д",INDIRECT(CONCATENATE("'2018-12'!W",TEXT(MATCH($C74,'2018-12'!$C$2:$C$100,0)+1,0)))-INDIRECT(CONCATENATE("'2018-11'!W",TEXT(MATCH($C74,'2018-11'!$C$2:$C$100,0)+1,0))))</f>
        <v>10771339767.449997</v>
      </c>
    </row>
    <row r="75" spans="1:23" x14ac:dyDescent="0.25">
      <c r="A75" s="2" t="s">
        <v>87</v>
      </c>
      <c r="B75" s="2" t="s">
        <v>101</v>
      </c>
      <c r="C75" s="15">
        <v>68000000</v>
      </c>
      <c r="D75" s="2" t="s">
        <v>215</v>
      </c>
      <c r="E75" s="17">
        <f ca="1">IF(OR(INDIRECT(CONCATENATE("'2018-12'!E",TEXT(MATCH($C75,'2018-12'!$C$2:$C$100,0)+1,0)))="",INDIRECT(CONCATENATE("'2018-11'!E",TEXT(MATCH($C75,'2018-11'!$C$2:$C$100,0)+1,0)))="",AND(INDIRECT(CONCATENATE("'2018-12'!E",TEXT(MATCH($C75,'2018-12'!$C$2:$C$100,0)+1,0)))="",INDIRECT(CONCATENATE("'2018-11'!E",TEXT(MATCH($C75,'2018-11'!$C$2:$C$100,0)+1,0)))="")),"Н/Д",INDIRECT(CONCATENATE("'2018-12'!E",TEXT(MATCH($C75,'2018-12'!$C$2:$C$100,0)+1,0)))-INDIRECT(CONCATENATE("'2018-11'!E",TEXT(MATCH($C75,'2018-11'!$C$2:$C$100,0)+1,0))))</f>
        <v>5600947749.6900024</v>
      </c>
      <c r="F75" s="17">
        <f ca="1">IF(OR(INDIRECT(CONCATENATE("'2018-12'!F",TEXT(MATCH($C75,'2018-12'!$C$2:$C$100,0)+1,0)))="",INDIRECT(CONCATENATE("'2018-11'!F",TEXT(MATCH($C75,'2018-11'!$C$2:$C$100,0)+1,0)))="",AND(INDIRECT(CONCATENATE("'2018-12'!F",TEXT(MATCH($C75,'2018-12'!$C$2:$C$100,0)+1,0)))="",INDIRECT(CONCATENATE("'2018-11'!F",TEXT(MATCH($C75,'2018-11'!$C$2:$C$100,0)+1,0)))="")),"Н/Д",INDIRECT(CONCATENATE("'2018-12'!F",TEXT(MATCH($C75,'2018-12'!$C$2:$C$100,0)+1,0)))-INDIRECT(CONCATENATE("'2018-11'!F",TEXT(MATCH($C75,'2018-11'!$C$2:$C$100,0)+1,0))))</f>
        <v>3458338556.2399979</v>
      </c>
      <c r="G75" s="17">
        <f ca="1">IF(OR(INDIRECT(CONCATENATE("'2018-12'!G",TEXT(MATCH($C75,'2018-12'!$C$2:$C$100,0)+1,0)))="",INDIRECT(CONCATENATE("'2018-11'!G",TEXT(MATCH($C75,'2018-11'!$C$2:$C$100,0)+1,0)))="",AND(INDIRECT(CONCATENATE("'2018-12'!G",TEXT(MATCH($C75,'2018-12'!$C$2:$C$100,0)+1,0)))="",INDIRECT(CONCATENATE("'2018-11'!G",TEXT(MATCH($C75,'2018-11'!$C$2:$C$100,0)+1,0)))="")),"Н/Д",INDIRECT(CONCATENATE("'2018-12'!G",TEXT(MATCH($C75,'2018-12'!$C$2:$C$100,0)+1,0)))-INDIRECT(CONCATENATE("'2018-11'!G",TEXT(MATCH($C75,'2018-11'!$C$2:$C$100,0)+1,0))))</f>
        <v>412495643.2300005</v>
      </c>
      <c r="H75" s="17">
        <f ca="1">IF(OR(INDIRECT(CONCATENATE("'2018-12'!H",TEXT(MATCH($C75,'2018-12'!$C$2:$C$100,0)+1,0)))="",INDIRECT(CONCATENATE("'2018-11'!H",TEXT(MATCH($C75,'2018-11'!$C$2:$C$100,0)+1,0)))="",AND(INDIRECT(CONCATENATE("'2018-12'!H",TEXT(MATCH($C75,'2018-12'!$C$2:$C$100,0)+1,0)))="",INDIRECT(CONCATENATE("'2018-11'!H",TEXT(MATCH($C75,'2018-11'!$C$2:$C$100,0)+1,0)))="")),"Н/Д",INDIRECT(CONCATENATE("'2018-12'!H",TEXT(MATCH($C75,'2018-12'!$C$2:$C$100,0)+1,0)))-INDIRECT(CONCATENATE("'2018-11'!H",TEXT(MATCH($C75,'2018-11'!$C$2:$C$100,0)+1,0))))</f>
        <v>1047880210.5300007</v>
      </c>
      <c r="I75" s="17">
        <f ca="1">IF(OR(INDIRECT(CONCATENATE("'2018-12'!I",TEXT(MATCH($C75,'2018-12'!$C$2:$C$100,0)+1,0)))="",INDIRECT(CONCATENATE("'2018-11'!I",TEXT(MATCH($C75,'2018-11'!$C$2:$C$100,0)+1,0)))="",AND(INDIRECT(CONCATENATE("'2018-12'!I",TEXT(MATCH($C75,'2018-12'!$C$2:$C$100,0)+1,0)))="",INDIRECT(CONCATENATE("'2018-11'!I",TEXT(MATCH($C75,'2018-11'!$C$2:$C$100,0)+1,0)))="")),"Н/Д",INDIRECT(CONCATENATE("'2018-12'!I",TEXT(MATCH($C75,'2018-12'!$C$2:$C$100,0)+1,0)))-INDIRECT(CONCATENATE("'2018-11'!I",TEXT(MATCH($C75,'2018-11'!$C$2:$C$100,0)+1,0))))</f>
        <v>294040072.00999975</v>
      </c>
      <c r="J75" s="17" t="str">
        <f ca="1">IF(OR(INDIRECT(CONCATENATE("'2018-12'!J",TEXT(MATCH($C75,'2018-12'!$C$2:$C$100,0)+1,0)))="",INDIRECT(CONCATENATE("'2018-11'!J",TEXT(MATCH($C75,'2018-11'!$C$2:$C$100,0)+1,0)))="",AND(INDIRECT(CONCATENATE("'2018-12'!J",TEXT(MATCH($C75,'2018-12'!$C$2:$C$100,0)+1,0)))="",INDIRECT(CONCATENATE("'2018-11'!J",TEXT(MATCH($C75,'2018-11'!$C$2:$C$100,0)+1,0)))="")),"Н/Д",INDIRECT(CONCATENATE("'2018-12'!J",TEXT(MATCH($C75,'2018-12'!$C$2:$C$100,0)+1,0)))-INDIRECT(CONCATENATE("'2018-11'!J",TEXT(MATCH($C75,'2018-11'!$C$2:$C$100,0)+1,0))))</f>
        <v>Н/Д</v>
      </c>
      <c r="K75" s="17">
        <f ca="1">IF(OR(INDIRECT(CONCATENATE("'2018-12'!K",TEXT(MATCH($C75,'2018-12'!$C$2:$C$100,0)+1,0)))="",INDIRECT(CONCATENATE("'2018-11'!K",TEXT(MATCH($C75,'2018-11'!$C$2:$C$100,0)+1,0)))="",AND(INDIRECT(CONCATENATE("'2018-12'!K",TEXT(MATCH($C75,'2018-12'!$C$2:$C$100,0)+1,0)))="",INDIRECT(CONCATENATE("'2018-11'!K",TEXT(MATCH($C75,'2018-11'!$C$2:$C$100,0)+1,0)))="")),"Н/Д",INDIRECT(CONCATENATE("'2018-12'!K",TEXT(MATCH($C75,'2018-12'!$C$2:$C$100,0)+1,0)))-INDIRECT(CONCATENATE("'2018-11'!K",TEXT(MATCH($C75,'2018-11'!$C$2:$C$100,0)+1,0))))</f>
        <v>52245664.570000172</v>
      </c>
      <c r="L75" s="17">
        <f ca="1">IF(OR(INDIRECT(CONCATENATE("'2018-12'!L",TEXT(MATCH($C75,'2018-12'!$C$2:$C$100,0)+1,0)))="",INDIRECT(CONCATENATE("'2018-11'!L",TEXT(MATCH($C75,'2018-11'!$C$2:$C$100,0)+1,0)))="",AND(INDIRECT(CONCATENATE("'2018-12'!L",TEXT(MATCH($C75,'2018-12'!$C$2:$C$100,0)+1,0)))="",INDIRECT(CONCATENATE("'2018-11'!L",TEXT(MATCH($C75,'2018-11'!$C$2:$C$100,0)+1,0)))="")),"Н/Д",INDIRECT(CONCATENATE("'2018-12'!L",TEXT(MATCH($C75,'2018-12'!$C$2:$C$100,0)+1,0)))-INDIRECT(CONCATENATE("'2018-11'!L",TEXT(MATCH($C75,'2018-11'!$C$2:$C$100,0)+1,0))))</f>
        <v>687492990.02999973</v>
      </c>
      <c r="M75" s="17">
        <f ca="1">IF(OR(INDIRECT(CONCATENATE("'2018-12'!M",TEXT(MATCH($C75,'2018-12'!$C$2:$C$100,0)+1,0)))="",INDIRECT(CONCATENATE("'2018-11'!M",TEXT(MATCH($C75,'2018-11'!$C$2:$C$100,0)+1,0)))="",AND(INDIRECT(CONCATENATE("'2018-12'!M",TEXT(MATCH($C75,'2018-12'!$C$2:$C$100,0)+1,0)))="",INDIRECT(CONCATENATE("'2018-11'!M",TEXT(MATCH($C75,'2018-11'!$C$2:$C$100,0)+1,0)))="")),"Н/Д",INDIRECT(CONCATENATE("'2018-12'!M",TEXT(MATCH($C75,'2018-12'!$C$2:$C$100,0)+1,0)))-INDIRECT(CONCATENATE("'2018-11'!M",TEXT(MATCH($C75,'2018-11'!$C$2:$C$100,0)+1,0))))</f>
        <v>1477933.6099999994</v>
      </c>
      <c r="N75" s="17">
        <f ca="1">IF(OR(INDIRECT(CONCATENATE("'2018-12'!N",TEXT(MATCH($C75,'2018-12'!$C$2:$C$100,0)+1,0)))="",INDIRECT(CONCATENATE("'2018-11'!N",TEXT(MATCH($C75,'2018-11'!$C$2:$C$100,0)+1,0)))="",AND(INDIRECT(CONCATENATE("'2018-12'!N",TEXT(MATCH($C75,'2018-12'!$C$2:$C$100,0)+1,0)))="",INDIRECT(CONCATENATE("'2018-11'!N",TEXT(MATCH($C75,'2018-11'!$C$2:$C$100,0)+1,0)))="")),"Н/Д",INDIRECT(CONCATENATE("'2018-12'!N",TEXT(MATCH($C75,'2018-12'!$C$2:$C$100,0)+1,0)))-INDIRECT(CONCATENATE("'2018-11'!NE",TEXT(MATCH($C75,'2018-11'!$C$2:$C$100,0)+1,0))))</f>
        <v>285841147.14999998</v>
      </c>
      <c r="O75" s="17">
        <f ca="1">IF(OR(INDIRECT(CONCATENATE("'2018-12'!O",TEXT(MATCH($C75,'2018-12'!$C$2:$C$100,0)+1,0)))="",INDIRECT(CONCATENATE("'2018-11'!O",TEXT(MATCH($C75,'2018-11'!$C$2:$C$100,0)+1,0)))="",AND(INDIRECT(CONCATENATE("'2018-12'!O",TEXT(MATCH($C75,'2018-12'!$C$2:$C$100,0)+1,0)))="",INDIRECT(CONCATENATE("'2018-11'!O",TEXT(MATCH($C75,'2018-11'!$C$2:$C$100,0)+1,0)))="")),"Н/Д",INDIRECT(CONCATENATE("'2018-12'!O",TEXT(MATCH($C75,'2018-12'!$C$2:$C$100,0)+1,0)))-INDIRECT(CONCATENATE("'2018-11'!O",TEXT(MATCH($C75,'2018-11'!$C$2:$C$100,0)+1,0))))</f>
        <v>10009.919999999998</v>
      </c>
      <c r="P75" s="17">
        <f ca="1">IF(OR(INDIRECT(CONCATENATE("'2018-12'!P",TEXT(MATCH($C75,'2018-12'!$C$2:$C$100,0)+1,0)))="",INDIRECT(CONCATENATE("'2018-11'!P",TEXT(MATCH($C75,'2018-11'!$C$2:$C$100,0)+1,0)))="",AND(INDIRECT(CONCATENATE("'2018-12'!P",TEXT(MATCH($C75,'2018-12'!$C$2:$C$100,0)+1,0)))="",INDIRECT(CONCATENATE("'2018-11'!P",TEXT(MATCH($C75,'2018-11'!$C$2:$C$100,0)+1,0)))="")),"Н/Д",INDIRECT(CONCATENATE("'2018-12'!P",TEXT(MATCH($C75,'2018-12'!$C$2:$C$100,0)+1,0)))-INDIRECT(CONCATENATE("'2018-11'!P",TEXT(MATCH($C75,'2018-11'!$C$2:$C$100,0)+1,0))))</f>
        <v>87470483.949999928</v>
      </c>
      <c r="Q75" s="17">
        <f ca="1">IF(OR(INDIRECT(CONCATENATE("'2018-12'!Q",TEXT(MATCH($C75,'2018-12'!$C$2:$C$100,0)+1,0)))="",INDIRECT(CONCATENATE("'2018-11'!Q",TEXT(MATCH($C75,'2018-11'!$C$2:$C$100,0)+1,0)))="",AND(INDIRECT(CONCATENATE("'2018-12'!Q",TEXT(MATCH($C75,'2018-12'!$C$2:$C$100,0)+1,0)))="",INDIRECT(CONCATENATE("'2018-11'!Q",TEXT(MATCH($C75,'2018-11'!$C$2:$C$100,0)+1,0)))="")),"Н/Д",INDIRECT(CONCATENATE("'2018-12'!Q",TEXT(MATCH($C75,'2018-12'!$C$2:$C$100,0)+1,0)))-INDIRECT(CONCATENATE("'2018-11'!Q",TEXT(MATCH($C75,'2018-11'!$C$2:$C$100,0)+1,0))))</f>
        <v>4602333.7800000012</v>
      </c>
      <c r="R75" s="17">
        <f ca="1">IF(OR(INDIRECT(CONCATENATE("'2018-12'!R",TEXT(MATCH($C75,'2018-12'!$C$2:$C$100,0)+1,0)))="",INDIRECT(CONCATENATE("'2018-11'!R",TEXT(MATCH($C75,'2018-11'!$C$2:$C$100,0)+1,0)))="",AND(INDIRECT(CONCATENATE("'2018-12'!R",TEXT(MATCH($C75,'2018-12'!$C$2:$C$100,0)+1,0)))="",INDIRECT(CONCATENATE("'2018-11'!R",TEXT(MATCH($C75,'2018-11'!$C$2:$C$100,0)+1,0)))="")),"Н/Д",INDIRECT(CONCATENATE("'2018-12'!R",TEXT(MATCH($C75,'2018-12'!$C$2:$C$100,0)+1,0)))-INDIRECT(CONCATENATE("'2018-11'!R",TEXT(MATCH($C75,'2018-11'!$C$2:$C$100,0)+1,0))))</f>
        <v>45628890.450000048</v>
      </c>
      <c r="S75" s="17">
        <f ca="1">IF(OR(INDIRECT(CONCATENATE("'2018-12'!S",TEXT(MATCH($C75,'2018-12'!$C$2:$C$100,0)+1,0)))="",INDIRECT(CONCATENATE("'2018-11'!S",TEXT(MATCH($C75,'2018-11'!$C$2:$C$100,0)+1,0)))="",AND(INDIRECT(CONCATENATE("'2018-12'!S",TEXT(MATCH($C75,'2018-12'!$C$2:$C$100,0)+1,0)))="",INDIRECT(CONCATENATE("'2018-11'!S",TEXT(MATCH($C75,'2018-11'!$C$2:$C$100,0)+1,0)))="")),"Н/Д",INDIRECT(CONCATENATE("'2018-12'!S",TEXT(MATCH($C75,'2018-12'!$C$2:$C$100,0)+1,0)))-INDIRECT(CONCATENATE("'2018-11'!S",TEXT(MATCH($C75,'2018-11'!$C$2:$C$100,0)+1,0))))</f>
        <v>23565601.5</v>
      </c>
      <c r="T75" s="17">
        <f ca="1">IF(OR(INDIRECT(CONCATENATE("'2018-12'!T",TEXT(MATCH($C75,'2018-12'!$C$2:$C$100,0)+1,0)))="",INDIRECT(CONCATENATE("'2018-11'!T",TEXT(MATCH($C75,'2018-11'!$C$2:$C$100,0)+1,0)))="",AND(INDIRECT(CONCATENATE("'2018-12'!T",TEXT(MATCH($C75,'2018-12'!$C$2:$C$100,0)+1,0)))="",INDIRECT(CONCATENATE("'2018-11'!T",TEXT(MATCH($C75,'2018-11'!$C$2:$C$100,0)+1,0)))="")),"Н/Д",INDIRECT(CONCATENATE("'2018-12'!T",TEXT(MATCH($C75,'2018-12'!$C$2:$C$100,0)+1,0)))-INDIRECT(CONCATENATE("'2018-11'!T",TEXT(MATCH($C75,'2018-11'!$C$2:$C$100,0)+1,0))))</f>
        <v>48296158.569999993</v>
      </c>
      <c r="U75" s="17">
        <f ca="1">IF(OR(INDIRECT(CONCATENATE("'2018-12'!U",TEXT(MATCH($C75,'2018-12'!$C$2:$C$100,0)+1,0)))="",INDIRECT(CONCATENATE("'2018-11'!U",TEXT(MATCH($C75,'2018-11'!$C$2:$C$100,0)+1,0)))="",AND(INDIRECT(CONCATENATE("'2018-12'!U",TEXT(MATCH($C75,'2018-12'!$C$2:$C$100,0)+1,0)))="",INDIRECT(CONCATENATE("'2018-11'!U",TEXT(MATCH($C75,'2018-11'!$C$2:$C$100,0)+1,0)))="")),"Н/Д",INDIRECT(CONCATENATE("'2018-12'!U",TEXT(MATCH($C75,'2018-12'!$C$2:$C$100,0)+1,0)))-INDIRECT(CONCATENATE("'2018-11'!U",TEXT(MATCH($C75,'2018-11'!$C$2:$C$100,0)+1,0))))</f>
        <v>251021.32</v>
      </c>
      <c r="V75" s="17">
        <f ca="1">IF(OR(INDIRECT(CONCATENATE("'2018-12'!V",TEXT(MATCH($C75,'2018-12'!$C$2:$C$100,0)+1,0)))="",INDIRECT(CONCATENATE("'2018-11'!V",TEXT(MATCH($C75,'2018-11'!$C$2:$C$100,0)+1,0)))="",AND(INDIRECT(CONCATENATE("'2018-12'!V",TEXT(MATCH($C75,'2018-12'!$C$2:$C$100,0)+1,0)))="",INDIRECT(CONCATENATE("'2018-11'!V",TEXT(MATCH($C75,'2018-11'!$C$2:$C$100,0)+1,0)))="")),"Н/Д",INDIRECT(CONCATENATE("'2018-12'!V",TEXT(MATCH($C75,'2018-12'!$C$2:$C$100,0)+1,0)))-INDIRECT(CONCATENATE("'2018-11'!V",TEXT(MATCH($C75,'2018-11'!$C$2:$C$100,0)+1,0))))</f>
        <v>2142609193.4500008</v>
      </c>
      <c r="W75" s="17">
        <f ca="1">IF(OR(INDIRECT(CONCATENATE("'2018-12'!W",TEXT(MATCH($C75,'2018-12'!$C$2:$C$100,0)+1,0)))="",INDIRECT(CONCATENATE("'2018-11'!W",TEXT(MATCH($C75,'2018-11'!$C$2:$C$100,0)+1,0)))="",AND(INDIRECT(CONCATENATE("'2018-12'!W",TEXT(MATCH($C75,'2018-12'!$C$2:$C$100,0)+1,0)))="",INDIRECT(CONCATENATE("'2018-11'!W",TEXT(MATCH($C75,'2018-11'!$C$2:$C$100,0)+1,0)))="")),"Н/Д",INDIRECT(CONCATENATE("'2018-12'!W",TEXT(MATCH($C75,'2018-12'!$C$2:$C$100,0)+1,0)))-INDIRECT(CONCATENATE("'2018-11'!W",TEXT(MATCH($C75,'2018-11'!$C$2:$C$100,0)+1,0))))</f>
        <v>13938280268.180008</v>
      </c>
    </row>
    <row r="76" spans="1:23" x14ac:dyDescent="0.25">
      <c r="A76" s="2" t="s">
        <v>87</v>
      </c>
      <c r="B76" s="2" t="s">
        <v>102</v>
      </c>
      <c r="C76" s="15">
        <v>28000000</v>
      </c>
      <c r="D76" s="2" t="s">
        <v>215</v>
      </c>
      <c r="E76" s="17">
        <f ca="1">IF(OR(INDIRECT(CONCATENATE("'2018-12'!E",TEXT(MATCH($C76,'2018-12'!$C$2:$C$100,0)+1,0)))="",INDIRECT(CONCATENATE("'2018-11'!E",TEXT(MATCH($C76,'2018-11'!$C$2:$C$100,0)+1,0)))="",AND(INDIRECT(CONCATENATE("'2018-12'!E",TEXT(MATCH($C76,'2018-12'!$C$2:$C$100,0)+1,0)))="",INDIRECT(CONCATENATE("'2018-11'!E",TEXT(MATCH($C76,'2018-11'!$C$2:$C$100,0)+1,0)))="")),"Н/Д",INDIRECT(CONCATENATE("'2018-12'!E",TEXT(MATCH($C76,'2018-12'!$C$2:$C$100,0)+1,0)))-INDIRECT(CONCATENATE("'2018-11'!E",TEXT(MATCH($C76,'2018-11'!$C$2:$C$100,0)+1,0))))</f>
        <v>5886135527.1800003</v>
      </c>
      <c r="F76" s="17">
        <f ca="1">IF(OR(INDIRECT(CONCATENATE("'2018-12'!F",TEXT(MATCH($C76,'2018-12'!$C$2:$C$100,0)+1,0)))="",INDIRECT(CONCATENATE("'2018-11'!F",TEXT(MATCH($C76,'2018-11'!$C$2:$C$100,0)+1,0)))="",AND(INDIRECT(CONCATENATE("'2018-12'!F",TEXT(MATCH($C76,'2018-12'!$C$2:$C$100,0)+1,0)))="",INDIRECT(CONCATENATE("'2018-11'!F",TEXT(MATCH($C76,'2018-11'!$C$2:$C$100,0)+1,0)))="")),"Н/Д",INDIRECT(CONCATENATE("'2018-12'!F",TEXT(MATCH($C76,'2018-12'!$C$2:$C$100,0)+1,0)))-INDIRECT(CONCATENATE("'2018-11'!F",TEXT(MATCH($C76,'2018-11'!$C$2:$C$100,0)+1,0))))</f>
        <v>4668267446.2700043</v>
      </c>
      <c r="G76" s="17">
        <f ca="1">IF(OR(INDIRECT(CONCATENATE("'2018-12'!G",TEXT(MATCH($C76,'2018-12'!$C$2:$C$100,0)+1,0)))="",INDIRECT(CONCATENATE("'2018-11'!G",TEXT(MATCH($C76,'2018-11'!$C$2:$C$100,0)+1,0)))="",AND(INDIRECT(CONCATENATE("'2018-12'!G",TEXT(MATCH($C76,'2018-12'!$C$2:$C$100,0)+1,0)))="",INDIRECT(CONCATENATE("'2018-11'!G",TEXT(MATCH($C76,'2018-11'!$C$2:$C$100,0)+1,0)))="")),"Н/Д",INDIRECT(CONCATENATE("'2018-12'!G",TEXT(MATCH($C76,'2018-12'!$C$2:$C$100,0)+1,0)))-INDIRECT(CONCATENATE("'2018-11'!G",TEXT(MATCH($C76,'2018-11'!$C$2:$C$100,0)+1,0))))</f>
        <v>1038430811.2800007</v>
      </c>
      <c r="H76" s="17">
        <f ca="1">IF(OR(INDIRECT(CONCATENATE("'2018-12'!H",TEXT(MATCH($C76,'2018-12'!$C$2:$C$100,0)+1,0)))="",INDIRECT(CONCATENATE("'2018-11'!H",TEXT(MATCH($C76,'2018-11'!$C$2:$C$100,0)+1,0)))="",AND(INDIRECT(CONCATENATE("'2018-12'!H",TEXT(MATCH($C76,'2018-12'!$C$2:$C$100,0)+1,0)))="",INDIRECT(CONCATENATE("'2018-11'!H",TEXT(MATCH($C76,'2018-11'!$C$2:$C$100,0)+1,0)))="")),"Н/Д",INDIRECT(CONCATENATE("'2018-12'!H",TEXT(MATCH($C76,'2018-12'!$C$2:$C$100,0)+1,0)))-INDIRECT(CONCATENATE("'2018-11'!H",TEXT(MATCH($C76,'2018-11'!$C$2:$C$100,0)+1,0))))</f>
        <v>1785156850.7099991</v>
      </c>
      <c r="I76" s="17">
        <f ca="1">IF(OR(INDIRECT(CONCATENATE("'2018-12'!I",TEXT(MATCH($C76,'2018-12'!$C$2:$C$100,0)+1,0)))="",INDIRECT(CONCATENATE("'2018-11'!I",TEXT(MATCH($C76,'2018-11'!$C$2:$C$100,0)+1,0)))="",AND(INDIRECT(CONCATENATE("'2018-12'!I",TEXT(MATCH($C76,'2018-12'!$C$2:$C$100,0)+1,0)))="",INDIRECT(CONCATENATE("'2018-11'!I",TEXT(MATCH($C76,'2018-11'!$C$2:$C$100,0)+1,0)))="")),"Н/Д",INDIRECT(CONCATENATE("'2018-12'!I",TEXT(MATCH($C76,'2018-12'!$C$2:$C$100,0)+1,0)))-INDIRECT(CONCATENATE("'2018-11'!I",TEXT(MATCH($C76,'2018-11'!$C$2:$C$100,0)+1,0))))</f>
        <v>601651398.25</v>
      </c>
      <c r="J76" s="17" t="str">
        <f ca="1">IF(OR(INDIRECT(CONCATENATE("'2018-12'!J",TEXT(MATCH($C76,'2018-12'!$C$2:$C$100,0)+1,0)))="",INDIRECT(CONCATENATE("'2018-11'!J",TEXT(MATCH($C76,'2018-11'!$C$2:$C$100,0)+1,0)))="",AND(INDIRECT(CONCATENATE("'2018-12'!J",TEXT(MATCH($C76,'2018-12'!$C$2:$C$100,0)+1,0)))="",INDIRECT(CONCATENATE("'2018-11'!J",TEXT(MATCH($C76,'2018-11'!$C$2:$C$100,0)+1,0)))="")),"Н/Д",INDIRECT(CONCATENATE("'2018-12'!J",TEXT(MATCH($C76,'2018-12'!$C$2:$C$100,0)+1,0)))-INDIRECT(CONCATENATE("'2018-11'!J",TEXT(MATCH($C76,'2018-11'!$C$2:$C$100,0)+1,0))))</f>
        <v>Н/Д</v>
      </c>
      <c r="K76" s="17">
        <f ca="1">IF(OR(INDIRECT(CONCATENATE("'2018-12'!K",TEXT(MATCH($C76,'2018-12'!$C$2:$C$100,0)+1,0)))="",INDIRECT(CONCATENATE("'2018-11'!K",TEXT(MATCH($C76,'2018-11'!$C$2:$C$100,0)+1,0)))="",AND(INDIRECT(CONCATENATE("'2018-12'!K",TEXT(MATCH($C76,'2018-12'!$C$2:$C$100,0)+1,0)))="",INDIRECT(CONCATENATE("'2018-11'!K",TEXT(MATCH($C76,'2018-11'!$C$2:$C$100,0)+1,0)))="")),"Н/Д",INDIRECT(CONCATENATE("'2018-12'!K",TEXT(MATCH($C76,'2018-12'!$C$2:$C$100,0)+1,0)))-INDIRECT(CONCATENATE("'2018-11'!K",TEXT(MATCH($C76,'2018-11'!$C$2:$C$100,0)+1,0))))</f>
        <v>105294944.38999987</v>
      </c>
      <c r="L76" s="17">
        <f ca="1">IF(OR(INDIRECT(CONCATENATE("'2018-12'!L",TEXT(MATCH($C76,'2018-12'!$C$2:$C$100,0)+1,0)))="",INDIRECT(CONCATENATE("'2018-11'!L",TEXT(MATCH($C76,'2018-11'!$C$2:$C$100,0)+1,0)))="",AND(INDIRECT(CONCATENATE("'2018-12'!L",TEXT(MATCH($C76,'2018-12'!$C$2:$C$100,0)+1,0)))="",INDIRECT(CONCATENATE("'2018-11'!L",TEXT(MATCH($C76,'2018-11'!$C$2:$C$100,0)+1,0)))="")),"Н/Д",INDIRECT(CONCATENATE("'2018-12'!L",TEXT(MATCH($C76,'2018-12'!$C$2:$C$100,0)+1,0)))-INDIRECT(CONCATENATE("'2018-11'!L",TEXT(MATCH($C76,'2018-11'!$C$2:$C$100,0)+1,0))))</f>
        <v>807059469.87000084</v>
      </c>
      <c r="M76" s="17">
        <f ca="1">IF(OR(INDIRECT(CONCATENATE("'2018-12'!M",TEXT(MATCH($C76,'2018-12'!$C$2:$C$100,0)+1,0)))="",INDIRECT(CONCATENATE("'2018-11'!M",TEXT(MATCH($C76,'2018-11'!$C$2:$C$100,0)+1,0)))="",AND(INDIRECT(CONCATENATE("'2018-12'!M",TEXT(MATCH($C76,'2018-12'!$C$2:$C$100,0)+1,0)))="",INDIRECT(CONCATENATE("'2018-11'!M",TEXT(MATCH($C76,'2018-11'!$C$2:$C$100,0)+1,0)))="")),"Н/Д",INDIRECT(CONCATENATE("'2018-12'!M",TEXT(MATCH($C76,'2018-12'!$C$2:$C$100,0)+1,0)))-INDIRECT(CONCATENATE("'2018-11'!M",TEXT(MATCH($C76,'2018-11'!$C$2:$C$100,0)+1,0))))</f>
        <v>6399545.6600000039</v>
      </c>
      <c r="N76" s="17">
        <f ca="1">IF(OR(INDIRECT(CONCATENATE("'2018-12'!N",TEXT(MATCH($C76,'2018-12'!$C$2:$C$100,0)+1,0)))="",INDIRECT(CONCATENATE("'2018-11'!N",TEXT(MATCH($C76,'2018-11'!$C$2:$C$100,0)+1,0)))="",AND(INDIRECT(CONCATENATE("'2018-12'!N",TEXT(MATCH($C76,'2018-12'!$C$2:$C$100,0)+1,0)))="",INDIRECT(CONCATENATE("'2018-11'!N",TEXT(MATCH($C76,'2018-11'!$C$2:$C$100,0)+1,0)))="")),"Н/Д",INDIRECT(CONCATENATE("'2018-12'!N",TEXT(MATCH($C76,'2018-12'!$C$2:$C$100,0)+1,0)))-INDIRECT(CONCATENATE("'2018-11'!NE",TEXT(MATCH($C76,'2018-11'!$C$2:$C$100,0)+1,0))))</f>
        <v>349694948.73000002</v>
      </c>
      <c r="O76" s="17">
        <f ca="1">IF(OR(INDIRECT(CONCATENATE("'2018-12'!O",TEXT(MATCH($C76,'2018-12'!$C$2:$C$100,0)+1,0)))="",INDIRECT(CONCATENATE("'2018-11'!O",TEXT(MATCH($C76,'2018-11'!$C$2:$C$100,0)+1,0)))="",AND(INDIRECT(CONCATENATE("'2018-12'!O",TEXT(MATCH($C76,'2018-12'!$C$2:$C$100,0)+1,0)))="",INDIRECT(CONCATENATE("'2018-11'!O",TEXT(MATCH($C76,'2018-11'!$C$2:$C$100,0)+1,0)))="")),"Н/Д",INDIRECT(CONCATENATE("'2018-12'!O",TEXT(MATCH($C76,'2018-12'!$C$2:$C$100,0)+1,0)))-INDIRECT(CONCATENATE("'2018-11'!O",TEXT(MATCH($C76,'2018-11'!$C$2:$C$100,0)+1,0))))</f>
        <v>135377.10000000003</v>
      </c>
      <c r="P76" s="17">
        <f ca="1">IF(OR(INDIRECT(CONCATENATE("'2018-12'!P",TEXT(MATCH($C76,'2018-12'!$C$2:$C$100,0)+1,0)))="",INDIRECT(CONCATENATE("'2018-11'!P",TEXT(MATCH($C76,'2018-11'!$C$2:$C$100,0)+1,0)))="",AND(INDIRECT(CONCATENATE("'2018-12'!P",TEXT(MATCH($C76,'2018-12'!$C$2:$C$100,0)+1,0)))="",INDIRECT(CONCATENATE("'2018-11'!P",TEXT(MATCH($C76,'2018-11'!$C$2:$C$100,0)+1,0)))="")),"Н/Д",INDIRECT(CONCATENATE("'2018-12'!P",TEXT(MATCH($C76,'2018-12'!$C$2:$C$100,0)+1,0)))-INDIRECT(CONCATENATE("'2018-11'!P",TEXT(MATCH($C76,'2018-11'!$C$2:$C$100,0)+1,0))))</f>
        <v>99325963.460000038</v>
      </c>
      <c r="Q76" s="17">
        <f ca="1">IF(OR(INDIRECT(CONCATENATE("'2018-12'!Q",TEXT(MATCH($C76,'2018-12'!$C$2:$C$100,0)+1,0)))="",INDIRECT(CONCATENATE("'2018-11'!Q",TEXT(MATCH($C76,'2018-11'!$C$2:$C$100,0)+1,0)))="",AND(INDIRECT(CONCATENATE("'2018-12'!Q",TEXT(MATCH($C76,'2018-12'!$C$2:$C$100,0)+1,0)))="",INDIRECT(CONCATENATE("'2018-11'!Q",TEXT(MATCH($C76,'2018-11'!$C$2:$C$100,0)+1,0)))="")),"Н/Д",INDIRECT(CONCATENATE("'2018-12'!Q",TEXT(MATCH($C76,'2018-12'!$C$2:$C$100,0)+1,0)))-INDIRECT(CONCATENATE("'2018-11'!Q",TEXT(MATCH($C76,'2018-11'!$C$2:$C$100,0)+1,0))))</f>
        <v>24915855.900000036</v>
      </c>
      <c r="R76" s="17">
        <f ca="1">IF(OR(INDIRECT(CONCATENATE("'2018-12'!R",TEXT(MATCH($C76,'2018-12'!$C$2:$C$100,0)+1,0)))="",INDIRECT(CONCATENATE("'2018-11'!R",TEXT(MATCH($C76,'2018-11'!$C$2:$C$100,0)+1,0)))="",AND(INDIRECT(CONCATENATE("'2018-12'!R",TEXT(MATCH($C76,'2018-12'!$C$2:$C$100,0)+1,0)))="",INDIRECT(CONCATENATE("'2018-11'!R",TEXT(MATCH($C76,'2018-11'!$C$2:$C$100,0)+1,0)))="")),"Н/Д",INDIRECT(CONCATENATE("'2018-12'!R",TEXT(MATCH($C76,'2018-12'!$C$2:$C$100,0)+1,0)))-INDIRECT(CONCATENATE("'2018-11'!R",TEXT(MATCH($C76,'2018-11'!$C$2:$C$100,0)+1,0))))</f>
        <v>56427631.419999957</v>
      </c>
      <c r="S76" s="17">
        <f ca="1">IF(OR(INDIRECT(CONCATENATE("'2018-12'!S",TEXT(MATCH($C76,'2018-12'!$C$2:$C$100,0)+1,0)))="",INDIRECT(CONCATENATE("'2018-11'!S",TEXT(MATCH($C76,'2018-11'!$C$2:$C$100,0)+1,0)))="",AND(INDIRECT(CONCATENATE("'2018-12'!S",TEXT(MATCH($C76,'2018-12'!$C$2:$C$100,0)+1,0)))="",INDIRECT(CONCATENATE("'2018-11'!S",TEXT(MATCH($C76,'2018-11'!$C$2:$C$100,0)+1,0)))="")),"Н/Д",INDIRECT(CONCATENATE("'2018-12'!S",TEXT(MATCH($C76,'2018-12'!$C$2:$C$100,0)+1,0)))-INDIRECT(CONCATENATE("'2018-11'!S",TEXT(MATCH($C76,'2018-11'!$C$2:$C$100,0)+1,0))))</f>
        <v>324503.25</v>
      </c>
      <c r="T76" s="17">
        <f ca="1">IF(OR(INDIRECT(CONCATENATE("'2018-12'!T",TEXT(MATCH($C76,'2018-12'!$C$2:$C$100,0)+1,0)))="",INDIRECT(CONCATENATE("'2018-11'!T",TEXT(MATCH($C76,'2018-11'!$C$2:$C$100,0)+1,0)))="",AND(INDIRECT(CONCATENATE("'2018-12'!T",TEXT(MATCH($C76,'2018-12'!$C$2:$C$100,0)+1,0)))="",INDIRECT(CONCATENATE("'2018-11'!T",TEXT(MATCH($C76,'2018-11'!$C$2:$C$100,0)+1,0)))="")),"Н/Д",INDIRECT(CONCATENATE("'2018-12'!T",TEXT(MATCH($C76,'2018-12'!$C$2:$C$100,0)+1,0)))-INDIRECT(CONCATENATE("'2018-11'!T",TEXT(MATCH($C76,'2018-11'!$C$2:$C$100,0)+1,0))))</f>
        <v>74087065.00999999</v>
      </c>
      <c r="U76" s="17">
        <f ca="1">IF(OR(INDIRECT(CONCATENATE("'2018-12'!U",TEXT(MATCH($C76,'2018-12'!$C$2:$C$100,0)+1,0)))="",INDIRECT(CONCATENATE("'2018-11'!U",TEXT(MATCH($C76,'2018-11'!$C$2:$C$100,0)+1,0)))="",AND(INDIRECT(CONCATENATE("'2018-12'!U",TEXT(MATCH($C76,'2018-12'!$C$2:$C$100,0)+1,0)))="",INDIRECT(CONCATENATE("'2018-11'!U",TEXT(MATCH($C76,'2018-11'!$C$2:$C$100,0)+1,0)))="")),"Н/Д",INDIRECT(CONCATENATE("'2018-12'!U",TEXT(MATCH($C76,'2018-12'!$C$2:$C$100,0)+1,0)))-INDIRECT(CONCATENATE("'2018-11'!U",TEXT(MATCH($C76,'2018-11'!$C$2:$C$100,0)+1,0))))</f>
        <v>3283446.1099999994</v>
      </c>
      <c r="V76" s="17">
        <f ca="1">IF(OR(INDIRECT(CONCATENATE("'2018-12'!V",TEXT(MATCH($C76,'2018-12'!$C$2:$C$100,0)+1,0)))="",INDIRECT(CONCATENATE("'2018-11'!V",TEXT(MATCH($C76,'2018-11'!$C$2:$C$100,0)+1,0)))="",AND(INDIRECT(CONCATENATE("'2018-12'!V",TEXT(MATCH($C76,'2018-12'!$C$2:$C$100,0)+1,0)))="",INDIRECT(CONCATENATE("'2018-11'!V",TEXT(MATCH($C76,'2018-11'!$C$2:$C$100,0)+1,0)))="")),"Н/Д",INDIRECT(CONCATENATE("'2018-12'!V",TEXT(MATCH($C76,'2018-12'!$C$2:$C$100,0)+1,0)))-INDIRECT(CONCATENATE("'2018-11'!V",TEXT(MATCH($C76,'2018-11'!$C$2:$C$100,0)+1,0))))</f>
        <v>1217868080.9099998</v>
      </c>
      <c r="W76" s="17">
        <f ca="1">IF(OR(INDIRECT(CONCATENATE("'2018-12'!W",TEXT(MATCH($C76,'2018-12'!$C$2:$C$100,0)+1,0)))="",INDIRECT(CONCATENATE("'2018-11'!W",TEXT(MATCH($C76,'2018-11'!$C$2:$C$100,0)+1,0)))="",AND(INDIRECT(CONCATENATE("'2018-12'!W",TEXT(MATCH($C76,'2018-12'!$C$2:$C$100,0)+1,0)))="",INDIRECT(CONCATENATE("'2018-11'!W",TEXT(MATCH($C76,'2018-11'!$C$2:$C$100,0)+1,0)))="")),"Н/Д",INDIRECT(CONCATENATE("'2018-12'!W",TEXT(MATCH($C76,'2018-12'!$C$2:$C$100,0)+1,0)))-INDIRECT(CONCATENATE("'2018-11'!W",TEXT(MATCH($C76,'2018-11'!$C$2:$C$100,0)+1,0))))</f>
        <v>16410200920.960022</v>
      </c>
    </row>
    <row r="77" spans="1:23" x14ac:dyDescent="0.25">
      <c r="A77" s="2" t="s">
        <v>87</v>
      </c>
      <c r="B77" s="2" t="s">
        <v>103</v>
      </c>
      <c r="C77" s="15">
        <v>70000000</v>
      </c>
      <c r="D77" s="2" t="s">
        <v>215</v>
      </c>
      <c r="E77" s="17">
        <f ca="1">IF(OR(INDIRECT(CONCATENATE("'2018-12'!E",TEXT(MATCH($C77,'2018-12'!$C$2:$C$100,0)+1,0)))="",INDIRECT(CONCATENATE("'2018-11'!E",TEXT(MATCH($C77,'2018-11'!$C$2:$C$100,0)+1,0)))="",AND(INDIRECT(CONCATENATE("'2018-12'!E",TEXT(MATCH($C77,'2018-12'!$C$2:$C$100,0)+1,0)))="",INDIRECT(CONCATENATE("'2018-11'!E",TEXT(MATCH($C77,'2018-11'!$C$2:$C$100,0)+1,0)))="")),"Н/Д",INDIRECT(CONCATENATE("'2018-12'!E",TEXT(MATCH($C77,'2018-12'!$C$2:$C$100,0)+1,0)))-INDIRECT(CONCATENATE("'2018-11'!E",TEXT(MATCH($C77,'2018-11'!$C$2:$C$100,0)+1,0))))</f>
        <v>7417578699.230011</v>
      </c>
      <c r="F77" s="17">
        <f ca="1">IF(OR(INDIRECT(CONCATENATE("'2018-12'!F",TEXT(MATCH($C77,'2018-12'!$C$2:$C$100,0)+1,0)))="",INDIRECT(CONCATENATE("'2018-11'!F",TEXT(MATCH($C77,'2018-11'!$C$2:$C$100,0)+1,0)))="",AND(INDIRECT(CONCATENATE("'2018-12'!F",TEXT(MATCH($C77,'2018-12'!$C$2:$C$100,0)+1,0)))="",INDIRECT(CONCATENATE("'2018-11'!F",TEXT(MATCH($C77,'2018-11'!$C$2:$C$100,0)+1,0)))="")),"Н/Д",INDIRECT(CONCATENATE("'2018-12'!F",TEXT(MATCH($C77,'2018-12'!$C$2:$C$100,0)+1,0)))-INDIRECT(CONCATENATE("'2018-11'!F",TEXT(MATCH($C77,'2018-11'!$C$2:$C$100,0)+1,0))))</f>
        <v>6132433282.7900009</v>
      </c>
      <c r="G77" s="17">
        <f ca="1">IF(OR(INDIRECT(CONCATENATE("'2018-12'!G",TEXT(MATCH($C77,'2018-12'!$C$2:$C$100,0)+1,0)))="",INDIRECT(CONCATENATE("'2018-11'!G",TEXT(MATCH($C77,'2018-11'!$C$2:$C$100,0)+1,0)))="",AND(INDIRECT(CONCATENATE("'2018-12'!G",TEXT(MATCH($C77,'2018-12'!$C$2:$C$100,0)+1,0)))="",INDIRECT(CONCATENATE("'2018-11'!G",TEXT(MATCH($C77,'2018-11'!$C$2:$C$100,0)+1,0)))="")),"Н/Д",INDIRECT(CONCATENATE("'2018-12'!G",TEXT(MATCH($C77,'2018-12'!$C$2:$C$100,0)+1,0)))-INDIRECT(CONCATENATE("'2018-11'!G",TEXT(MATCH($C77,'2018-11'!$C$2:$C$100,0)+1,0))))</f>
        <v>1532354178.3000031</v>
      </c>
      <c r="H77" s="17">
        <f ca="1">IF(OR(INDIRECT(CONCATENATE("'2018-12'!H",TEXT(MATCH($C77,'2018-12'!$C$2:$C$100,0)+1,0)))="",INDIRECT(CONCATENATE("'2018-11'!H",TEXT(MATCH($C77,'2018-11'!$C$2:$C$100,0)+1,0)))="",AND(INDIRECT(CONCATENATE("'2018-12'!H",TEXT(MATCH($C77,'2018-12'!$C$2:$C$100,0)+1,0)))="",INDIRECT(CONCATENATE("'2018-11'!H",TEXT(MATCH($C77,'2018-11'!$C$2:$C$100,0)+1,0)))="")),"Н/Д",INDIRECT(CONCATENATE("'2018-12'!H",TEXT(MATCH($C77,'2018-12'!$C$2:$C$100,0)+1,0)))-INDIRECT(CONCATENATE("'2018-11'!H",TEXT(MATCH($C77,'2018-11'!$C$2:$C$100,0)+1,0))))</f>
        <v>2189052109.1000023</v>
      </c>
      <c r="I77" s="17">
        <f ca="1">IF(OR(INDIRECT(CONCATENATE("'2018-12'!I",TEXT(MATCH($C77,'2018-12'!$C$2:$C$100,0)+1,0)))="",INDIRECT(CONCATENATE("'2018-11'!I",TEXT(MATCH($C77,'2018-11'!$C$2:$C$100,0)+1,0)))="",AND(INDIRECT(CONCATENATE("'2018-12'!I",TEXT(MATCH($C77,'2018-12'!$C$2:$C$100,0)+1,0)))="",INDIRECT(CONCATENATE("'2018-11'!I",TEXT(MATCH($C77,'2018-11'!$C$2:$C$100,0)+1,0)))="")),"Н/Д",INDIRECT(CONCATENATE("'2018-12'!I",TEXT(MATCH($C77,'2018-12'!$C$2:$C$100,0)+1,0)))-INDIRECT(CONCATENATE("'2018-11'!I",TEXT(MATCH($C77,'2018-11'!$C$2:$C$100,0)+1,0))))</f>
        <v>1024001638.4300003</v>
      </c>
      <c r="J77" s="17" t="str">
        <f ca="1">IF(OR(INDIRECT(CONCATENATE("'2018-12'!J",TEXT(MATCH($C77,'2018-12'!$C$2:$C$100,0)+1,0)))="",INDIRECT(CONCATENATE("'2018-11'!J",TEXT(MATCH($C77,'2018-11'!$C$2:$C$100,0)+1,0)))="",AND(INDIRECT(CONCATENATE("'2018-12'!J",TEXT(MATCH($C77,'2018-12'!$C$2:$C$100,0)+1,0)))="",INDIRECT(CONCATENATE("'2018-11'!J",TEXT(MATCH($C77,'2018-11'!$C$2:$C$100,0)+1,0)))="")),"Н/Д",INDIRECT(CONCATENATE("'2018-12'!J",TEXT(MATCH($C77,'2018-12'!$C$2:$C$100,0)+1,0)))-INDIRECT(CONCATENATE("'2018-11'!J",TEXT(MATCH($C77,'2018-11'!$C$2:$C$100,0)+1,0))))</f>
        <v>Н/Д</v>
      </c>
      <c r="K77" s="17">
        <f ca="1">IF(OR(INDIRECT(CONCATENATE("'2018-12'!K",TEXT(MATCH($C77,'2018-12'!$C$2:$C$100,0)+1,0)))="",INDIRECT(CONCATENATE("'2018-11'!K",TEXT(MATCH($C77,'2018-11'!$C$2:$C$100,0)+1,0)))="",AND(INDIRECT(CONCATENATE("'2018-12'!K",TEXT(MATCH($C77,'2018-12'!$C$2:$C$100,0)+1,0)))="",INDIRECT(CONCATENATE("'2018-11'!K",TEXT(MATCH($C77,'2018-11'!$C$2:$C$100,0)+1,0)))="")),"Н/Д",INDIRECT(CONCATENATE("'2018-12'!K",TEXT(MATCH($C77,'2018-12'!$C$2:$C$100,0)+1,0)))-INDIRECT(CONCATENATE("'2018-11'!K",TEXT(MATCH($C77,'2018-11'!$C$2:$C$100,0)+1,0))))</f>
        <v>89597907.340000153</v>
      </c>
      <c r="L77" s="17">
        <f ca="1">IF(OR(INDIRECT(CONCATENATE("'2018-12'!L",TEXT(MATCH($C77,'2018-12'!$C$2:$C$100,0)+1,0)))="",INDIRECT(CONCATENATE("'2018-11'!L",TEXT(MATCH($C77,'2018-11'!$C$2:$C$100,0)+1,0)))="",AND(INDIRECT(CONCATENATE("'2018-12'!L",TEXT(MATCH($C77,'2018-12'!$C$2:$C$100,0)+1,0)))="",INDIRECT(CONCATENATE("'2018-11'!L",TEXT(MATCH($C77,'2018-11'!$C$2:$C$100,0)+1,0)))="")),"Н/Д",INDIRECT(CONCATENATE("'2018-12'!L",TEXT(MATCH($C77,'2018-12'!$C$2:$C$100,0)+1,0)))-INDIRECT(CONCATENATE("'2018-11'!L",TEXT(MATCH($C77,'2018-11'!$C$2:$C$100,0)+1,0))))</f>
        <v>925642633.57000065</v>
      </c>
      <c r="M77" s="17">
        <f ca="1">IF(OR(INDIRECT(CONCATENATE("'2018-12'!M",TEXT(MATCH($C77,'2018-12'!$C$2:$C$100,0)+1,0)))="",INDIRECT(CONCATENATE("'2018-11'!M",TEXT(MATCH($C77,'2018-11'!$C$2:$C$100,0)+1,0)))="",AND(INDIRECT(CONCATENATE("'2018-12'!M",TEXT(MATCH($C77,'2018-12'!$C$2:$C$100,0)+1,0)))="",INDIRECT(CONCATENATE("'2018-11'!M",TEXT(MATCH($C77,'2018-11'!$C$2:$C$100,0)+1,0)))="")),"Н/Д",INDIRECT(CONCATENATE("'2018-12'!M",TEXT(MATCH($C77,'2018-12'!$C$2:$C$100,0)+1,0)))-INDIRECT(CONCATENATE("'2018-11'!M",TEXT(MATCH($C77,'2018-11'!$C$2:$C$100,0)+1,0))))</f>
        <v>15572501.150000006</v>
      </c>
      <c r="N77" s="17">
        <f ca="1">IF(OR(INDIRECT(CONCATENATE("'2018-12'!N",TEXT(MATCH($C77,'2018-12'!$C$2:$C$100,0)+1,0)))="",INDIRECT(CONCATENATE("'2018-11'!N",TEXT(MATCH($C77,'2018-11'!$C$2:$C$100,0)+1,0)))="",AND(INDIRECT(CONCATENATE("'2018-12'!N",TEXT(MATCH($C77,'2018-12'!$C$2:$C$100,0)+1,0)))="",INDIRECT(CONCATENATE("'2018-11'!N",TEXT(MATCH($C77,'2018-11'!$C$2:$C$100,0)+1,0)))="")),"Н/Д",INDIRECT(CONCATENATE("'2018-12'!N",TEXT(MATCH($C77,'2018-12'!$C$2:$C$100,0)+1,0)))-INDIRECT(CONCATENATE("'2018-11'!NE",TEXT(MATCH($C77,'2018-11'!$C$2:$C$100,0)+1,0))))</f>
        <v>412871741.66000003</v>
      </c>
      <c r="O77" s="17">
        <f ca="1">IF(OR(INDIRECT(CONCATENATE("'2018-12'!O",TEXT(MATCH($C77,'2018-12'!$C$2:$C$100,0)+1,0)))="",INDIRECT(CONCATENATE("'2018-11'!O",TEXT(MATCH($C77,'2018-11'!$C$2:$C$100,0)+1,0)))="",AND(INDIRECT(CONCATENATE("'2018-12'!O",TEXT(MATCH($C77,'2018-12'!$C$2:$C$100,0)+1,0)))="",INDIRECT(CONCATENATE("'2018-11'!O",TEXT(MATCH($C77,'2018-11'!$C$2:$C$100,0)+1,0)))="")),"Н/Д",INDIRECT(CONCATENATE("'2018-12'!O",TEXT(MATCH($C77,'2018-12'!$C$2:$C$100,0)+1,0)))-INDIRECT(CONCATENATE("'2018-11'!O",TEXT(MATCH($C77,'2018-11'!$C$2:$C$100,0)+1,0))))</f>
        <v>36339.899999999994</v>
      </c>
      <c r="P77" s="17">
        <f ca="1">IF(OR(INDIRECT(CONCATENATE("'2018-12'!P",TEXT(MATCH($C77,'2018-12'!$C$2:$C$100,0)+1,0)))="",INDIRECT(CONCATENATE("'2018-11'!P",TEXT(MATCH($C77,'2018-11'!$C$2:$C$100,0)+1,0)))="",AND(INDIRECT(CONCATENATE("'2018-12'!P",TEXT(MATCH($C77,'2018-12'!$C$2:$C$100,0)+1,0)))="",INDIRECT(CONCATENATE("'2018-11'!P",TEXT(MATCH($C77,'2018-11'!$C$2:$C$100,0)+1,0)))="")),"Н/Д",INDIRECT(CONCATENATE("'2018-12'!P",TEXT(MATCH($C77,'2018-12'!$C$2:$C$100,0)+1,0)))-INDIRECT(CONCATENATE("'2018-11'!P",TEXT(MATCH($C77,'2018-11'!$C$2:$C$100,0)+1,0))))</f>
        <v>103326593.4000001</v>
      </c>
      <c r="Q77" s="17">
        <f ca="1">IF(OR(INDIRECT(CONCATENATE("'2018-12'!Q",TEXT(MATCH($C77,'2018-12'!$C$2:$C$100,0)+1,0)))="",INDIRECT(CONCATENATE("'2018-11'!Q",TEXT(MATCH($C77,'2018-11'!$C$2:$C$100,0)+1,0)))="",AND(INDIRECT(CONCATENATE("'2018-12'!Q",TEXT(MATCH($C77,'2018-12'!$C$2:$C$100,0)+1,0)))="",INDIRECT(CONCATENATE("'2018-11'!Q",TEXT(MATCH($C77,'2018-11'!$C$2:$C$100,0)+1,0)))="")),"Н/Д",INDIRECT(CONCATENATE("'2018-12'!Q",TEXT(MATCH($C77,'2018-12'!$C$2:$C$100,0)+1,0)))-INDIRECT(CONCATENATE("'2018-11'!Q",TEXT(MATCH($C77,'2018-11'!$C$2:$C$100,0)+1,0))))</f>
        <v>6702947.900000006</v>
      </c>
      <c r="R77" s="17">
        <f ca="1">IF(OR(INDIRECT(CONCATENATE("'2018-12'!R",TEXT(MATCH($C77,'2018-12'!$C$2:$C$100,0)+1,0)))="",INDIRECT(CONCATENATE("'2018-11'!R",TEXT(MATCH($C77,'2018-11'!$C$2:$C$100,0)+1,0)))="",AND(INDIRECT(CONCATENATE("'2018-12'!R",TEXT(MATCH($C77,'2018-12'!$C$2:$C$100,0)+1,0)))="",INDIRECT(CONCATENATE("'2018-11'!R",TEXT(MATCH($C77,'2018-11'!$C$2:$C$100,0)+1,0)))="")),"Н/Д",INDIRECT(CONCATENATE("'2018-12'!R",TEXT(MATCH($C77,'2018-12'!$C$2:$C$100,0)+1,0)))-INDIRECT(CONCATENATE("'2018-11'!R",TEXT(MATCH($C77,'2018-11'!$C$2:$C$100,0)+1,0))))</f>
        <v>69716811.620000005</v>
      </c>
      <c r="S77" s="17">
        <f ca="1">IF(OR(INDIRECT(CONCATENATE("'2018-12'!S",TEXT(MATCH($C77,'2018-12'!$C$2:$C$100,0)+1,0)))="",INDIRECT(CONCATENATE("'2018-11'!S",TEXT(MATCH($C77,'2018-11'!$C$2:$C$100,0)+1,0)))="",AND(INDIRECT(CONCATENATE("'2018-12'!S",TEXT(MATCH($C77,'2018-12'!$C$2:$C$100,0)+1,0)))="",INDIRECT(CONCATENATE("'2018-11'!S",TEXT(MATCH($C77,'2018-11'!$C$2:$C$100,0)+1,0)))="")),"Н/Д",INDIRECT(CONCATENATE("'2018-12'!S",TEXT(MATCH($C77,'2018-12'!$C$2:$C$100,0)+1,0)))-INDIRECT(CONCATENATE("'2018-11'!S",TEXT(MATCH($C77,'2018-11'!$C$2:$C$100,0)+1,0))))</f>
        <v>116902.3899999999</v>
      </c>
      <c r="T77" s="17">
        <f ca="1">IF(OR(INDIRECT(CONCATENATE("'2018-12'!T",TEXT(MATCH($C77,'2018-12'!$C$2:$C$100,0)+1,0)))="",INDIRECT(CONCATENATE("'2018-11'!T",TEXT(MATCH($C77,'2018-11'!$C$2:$C$100,0)+1,0)))="",AND(INDIRECT(CONCATENATE("'2018-12'!T",TEXT(MATCH($C77,'2018-12'!$C$2:$C$100,0)+1,0)))="",INDIRECT(CONCATENATE("'2018-11'!T",TEXT(MATCH($C77,'2018-11'!$C$2:$C$100,0)+1,0)))="")),"Н/Д",INDIRECT(CONCATENATE("'2018-12'!T",TEXT(MATCH($C77,'2018-12'!$C$2:$C$100,0)+1,0)))-INDIRECT(CONCATENATE("'2018-11'!T",TEXT(MATCH($C77,'2018-11'!$C$2:$C$100,0)+1,0))))</f>
        <v>74767004.529999971</v>
      </c>
      <c r="U77" s="17">
        <f ca="1">IF(OR(INDIRECT(CONCATENATE("'2018-12'!U",TEXT(MATCH($C77,'2018-12'!$C$2:$C$100,0)+1,0)))="",INDIRECT(CONCATENATE("'2018-11'!U",TEXT(MATCH($C77,'2018-11'!$C$2:$C$100,0)+1,0)))="",AND(INDIRECT(CONCATENATE("'2018-12'!U",TEXT(MATCH($C77,'2018-12'!$C$2:$C$100,0)+1,0)))="",INDIRECT(CONCATENATE("'2018-11'!U",TEXT(MATCH($C77,'2018-11'!$C$2:$C$100,0)+1,0)))="")),"Н/Д",INDIRECT(CONCATENATE("'2018-12'!U",TEXT(MATCH($C77,'2018-12'!$C$2:$C$100,0)+1,0)))-INDIRECT(CONCATENATE("'2018-11'!U",TEXT(MATCH($C77,'2018-11'!$C$2:$C$100,0)+1,0))))</f>
        <v>5074926.1199999899</v>
      </c>
      <c r="V77" s="17">
        <f ca="1">IF(OR(INDIRECT(CONCATENATE("'2018-12'!V",TEXT(MATCH($C77,'2018-12'!$C$2:$C$100,0)+1,0)))="",INDIRECT(CONCATENATE("'2018-11'!V",TEXT(MATCH($C77,'2018-11'!$C$2:$C$100,0)+1,0)))="",AND(INDIRECT(CONCATENATE("'2018-12'!V",TEXT(MATCH($C77,'2018-12'!$C$2:$C$100,0)+1,0)))="",INDIRECT(CONCATENATE("'2018-11'!V",TEXT(MATCH($C77,'2018-11'!$C$2:$C$100,0)+1,0)))="")),"Н/Д",INDIRECT(CONCATENATE("'2018-12'!V",TEXT(MATCH($C77,'2018-12'!$C$2:$C$100,0)+1,0)))-INDIRECT(CONCATENATE("'2018-11'!V",TEXT(MATCH($C77,'2018-11'!$C$2:$C$100,0)+1,0))))</f>
        <v>1285145416.4400005</v>
      </c>
      <c r="W77" s="17">
        <f ca="1">IF(OR(INDIRECT(CONCATENATE("'2018-12'!W",TEXT(MATCH($C77,'2018-12'!$C$2:$C$100,0)+1,0)))="",INDIRECT(CONCATENATE("'2018-11'!W",TEXT(MATCH($C77,'2018-11'!$C$2:$C$100,0)+1,0)))="",AND(INDIRECT(CONCATENATE("'2018-12'!W",TEXT(MATCH($C77,'2018-12'!$C$2:$C$100,0)+1,0)))="",INDIRECT(CONCATENATE("'2018-11'!W",TEXT(MATCH($C77,'2018-11'!$C$2:$C$100,0)+1,0)))="")),"Н/Д",INDIRECT(CONCATENATE("'2018-12'!W",TEXT(MATCH($C77,'2018-12'!$C$2:$C$100,0)+1,0)))-INDIRECT(CONCATENATE("'2018-11'!W",TEXT(MATCH($C77,'2018-11'!$C$2:$C$100,0)+1,0))))</f>
        <v>20914618456.859985</v>
      </c>
    </row>
    <row r="78" spans="1:23" x14ac:dyDescent="0.25">
      <c r="A78" s="2" t="s">
        <v>87</v>
      </c>
      <c r="B78" s="2" t="s">
        <v>104</v>
      </c>
      <c r="C78" s="15">
        <v>78000000</v>
      </c>
      <c r="D78" s="2" t="s">
        <v>215</v>
      </c>
      <c r="E78" s="17">
        <f ca="1">IF(OR(INDIRECT(CONCATENATE("'2018-12'!E",TEXT(MATCH($C78,'2018-12'!$C$2:$C$100,0)+1,0)))="",INDIRECT(CONCATENATE("'2018-11'!E",TEXT(MATCH($C78,'2018-11'!$C$2:$C$100,0)+1,0)))="",AND(INDIRECT(CONCATENATE("'2018-12'!E",TEXT(MATCH($C78,'2018-12'!$C$2:$C$100,0)+1,0)))="",INDIRECT(CONCATENATE("'2018-11'!E",TEXT(MATCH($C78,'2018-11'!$C$2:$C$100,0)+1,0)))="")),"Н/Д",INDIRECT(CONCATENATE("'2018-12'!E",TEXT(MATCH($C78,'2018-12'!$C$2:$C$100,0)+1,0)))-INDIRECT(CONCATENATE("'2018-11'!E",TEXT(MATCH($C78,'2018-11'!$C$2:$C$100,0)+1,0))))</f>
        <v>6005986738.6399994</v>
      </c>
      <c r="F78" s="17">
        <f ca="1">IF(OR(INDIRECT(CONCATENATE("'2018-12'!F",TEXT(MATCH($C78,'2018-12'!$C$2:$C$100,0)+1,0)))="",INDIRECT(CONCATENATE("'2018-11'!F",TEXT(MATCH($C78,'2018-11'!$C$2:$C$100,0)+1,0)))="",AND(INDIRECT(CONCATENATE("'2018-12'!F",TEXT(MATCH($C78,'2018-12'!$C$2:$C$100,0)+1,0)))="",INDIRECT(CONCATENATE("'2018-11'!F",TEXT(MATCH($C78,'2018-11'!$C$2:$C$100,0)+1,0)))="")),"Н/Д",INDIRECT(CONCATENATE("'2018-12'!F",TEXT(MATCH($C78,'2018-12'!$C$2:$C$100,0)+1,0)))-INDIRECT(CONCATENATE("'2018-11'!F",TEXT(MATCH($C78,'2018-11'!$C$2:$C$100,0)+1,0))))</f>
        <v>4897812016.8300018</v>
      </c>
      <c r="G78" s="17">
        <f ca="1">IF(OR(INDIRECT(CONCATENATE("'2018-12'!G",TEXT(MATCH($C78,'2018-12'!$C$2:$C$100,0)+1,0)))="",INDIRECT(CONCATENATE("'2018-11'!G",TEXT(MATCH($C78,'2018-11'!$C$2:$C$100,0)+1,0)))="",AND(INDIRECT(CONCATENATE("'2018-12'!G",TEXT(MATCH($C78,'2018-12'!$C$2:$C$100,0)+1,0)))="",INDIRECT(CONCATENATE("'2018-11'!G",TEXT(MATCH($C78,'2018-11'!$C$2:$C$100,0)+1,0)))="")),"Н/Д",INDIRECT(CONCATENATE("'2018-12'!G",TEXT(MATCH($C78,'2018-12'!$C$2:$C$100,0)+1,0)))-INDIRECT(CONCATENATE("'2018-11'!G",TEXT(MATCH($C78,'2018-11'!$C$2:$C$100,0)+1,0))))</f>
        <v>1129071646.75</v>
      </c>
      <c r="H78" s="17">
        <f ca="1">IF(OR(INDIRECT(CONCATENATE("'2018-12'!H",TEXT(MATCH($C78,'2018-12'!$C$2:$C$100,0)+1,0)))="",INDIRECT(CONCATENATE("'2018-11'!H",TEXT(MATCH($C78,'2018-11'!$C$2:$C$100,0)+1,0)))="",AND(INDIRECT(CONCATENATE("'2018-12'!H",TEXT(MATCH($C78,'2018-12'!$C$2:$C$100,0)+1,0)))="",INDIRECT(CONCATENATE("'2018-11'!H",TEXT(MATCH($C78,'2018-11'!$C$2:$C$100,0)+1,0)))="")),"Н/Д",INDIRECT(CONCATENATE("'2018-12'!H",TEXT(MATCH($C78,'2018-12'!$C$2:$C$100,0)+1,0)))-INDIRECT(CONCATENATE("'2018-11'!H",TEXT(MATCH($C78,'2018-11'!$C$2:$C$100,0)+1,0))))</f>
        <v>1969973022.6100006</v>
      </c>
      <c r="I78" s="17">
        <f ca="1">IF(OR(INDIRECT(CONCATENATE("'2018-12'!I",TEXT(MATCH($C78,'2018-12'!$C$2:$C$100,0)+1,0)))="",INDIRECT(CONCATENATE("'2018-11'!I",TEXT(MATCH($C78,'2018-11'!$C$2:$C$100,0)+1,0)))="",AND(INDIRECT(CONCATENATE("'2018-12'!I",TEXT(MATCH($C78,'2018-12'!$C$2:$C$100,0)+1,0)))="",INDIRECT(CONCATENATE("'2018-11'!I",TEXT(MATCH($C78,'2018-11'!$C$2:$C$100,0)+1,0)))="")),"Н/Д",INDIRECT(CONCATENATE("'2018-12'!I",TEXT(MATCH($C78,'2018-12'!$C$2:$C$100,0)+1,0)))-INDIRECT(CONCATENATE("'2018-11'!I",TEXT(MATCH($C78,'2018-11'!$C$2:$C$100,0)+1,0))))</f>
        <v>777074005.13999939</v>
      </c>
      <c r="J78" s="17" t="str">
        <f ca="1">IF(OR(INDIRECT(CONCATENATE("'2018-12'!J",TEXT(MATCH($C78,'2018-12'!$C$2:$C$100,0)+1,0)))="",INDIRECT(CONCATENATE("'2018-11'!J",TEXT(MATCH($C78,'2018-11'!$C$2:$C$100,0)+1,0)))="",AND(INDIRECT(CONCATENATE("'2018-12'!J",TEXT(MATCH($C78,'2018-12'!$C$2:$C$100,0)+1,0)))="",INDIRECT(CONCATENATE("'2018-11'!J",TEXT(MATCH($C78,'2018-11'!$C$2:$C$100,0)+1,0)))="")),"Н/Д",INDIRECT(CONCATENATE("'2018-12'!J",TEXT(MATCH($C78,'2018-12'!$C$2:$C$100,0)+1,0)))-INDIRECT(CONCATENATE("'2018-11'!J",TEXT(MATCH($C78,'2018-11'!$C$2:$C$100,0)+1,0))))</f>
        <v>Н/Д</v>
      </c>
      <c r="K78" s="17">
        <f ca="1">IF(OR(INDIRECT(CONCATENATE("'2018-12'!K",TEXT(MATCH($C78,'2018-12'!$C$2:$C$100,0)+1,0)))="",INDIRECT(CONCATENATE("'2018-11'!K",TEXT(MATCH($C78,'2018-11'!$C$2:$C$100,0)+1,0)))="",AND(INDIRECT(CONCATENATE("'2018-12'!K",TEXT(MATCH($C78,'2018-12'!$C$2:$C$100,0)+1,0)))="",INDIRECT(CONCATENATE("'2018-11'!K",TEXT(MATCH($C78,'2018-11'!$C$2:$C$100,0)+1,0)))="")),"Н/Д",INDIRECT(CONCATENATE("'2018-12'!K",TEXT(MATCH($C78,'2018-12'!$C$2:$C$100,0)+1,0)))-INDIRECT(CONCATENATE("'2018-11'!K",TEXT(MATCH($C78,'2018-11'!$C$2:$C$100,0)+1,0))))</f>
        <v>90531648.809999943</v>
      </c>
      <c r="L78" s="17">
        <f ca="1">IF(OR(INDIRECT(CONCATENATE("'2018-12'!L",TEXT(MATCH($C78,'2018-12'!$C$2:$C$100,0)+1,0)))="",INDIRECT(CONCATENATE("'2018-11'!L",TEXT(MATCH($C78,'2018-11'!$C$2:$C$100,0)+1,0)))="",AND(INDIRECT(CONCATENATE("'2018-12'!L",TEXT(MATCH($C78,'2018-12'!$C$2:$C$100,0)+1,0)))="",INDIRECT(CONCATENATE("'2018-11'!L",TEXT(MATCH($C78,'2018-11'!$C$2:$C$100,0)+1,0)))="")),"Н/Д",INDIRECT(CONCATENATE("'2018-12'!L",TEXT(MATCH($C78,'2018-12'!$C$2:$C$100,0)+1,0)))-INDIRECT(CONCATENATE("'2018-11'!L",TEXT(MATCH($C78,'2018-11'!$C$2:$C$100,0)+1,0))))</f>
        <v>639528674.42999935</v>
      </c>
      <c r="M78" s="17">
        <f ca="1">IF(OR(INDIRECT(CONCATENATE("'2018-12'!M",TEXT(MATCH($C78,'2018-12'!$C$2:$C$100,0)+1,0)))="",INDIRECT(CONCATENATE("'2018-11'!M",TEXT(MATCH($C78,'2018-11'!$C$2:$C$100,0)+1,0)))="",AND(INDIRECT(CONCATENATE("'2018-12'!M",TEXT(MATCH($C78,'2018-12'!$C$2:$C$100,0)+1,0)))="",INDIRECT(CONCATENATE("'2018-11'!M",TEXT(MATCH($C78,'2018-11'!$C$2:$C$100,0)+1,0)))="")),"Н/Д",INDIRECT(CONCATENATE("'2018-12'!M",TEXT(MATCH($C78,'2018-12'!$C$2:$C$100,0)+1,0)))-INDIRECT(CONCATENATE("'2018-11'!M",TEXT(MATCH($C78,'2018-11'!$C$2:$C$100,0)+1,0))))</f>
        <v>9238422.9699999988</v>
      </c>
      <c r="N78" s="17">
        <f ca="1">IF(OR(INDIRECT(CONCATENATE("'2018-12'!N",TEXT(MATCH($C78,'2018-12'!$C$2:$C$100,0)+1,0)))="",INDIRECT(CONCATENATE("'2018-11'!N",TEXT(MATCH($C78,'2018-11'!$C$2:$C$100,0)+1,0)))="",AND(INDIRECT(CONCATENATE("'2018-12'!N",TEXT(MATCH($C78,'2018-12'!$C$2:$C$100,0)+1,0)))="",INDIRECT(CONCATENATE("'2018-11'!N",TEXT(MATCH($C78,'2018-11'!$C$2:$C$100,0)+1,0)))="")),"Н/Д",INDIRECT(CONCATENATE("'2018-12'!N",TEXT(MATCH($C78,'2018-12'!$C$2:$C$100,0)+1,0)))-INDIRECT(CONCATENATE("'2018-11'!NE",TEXT(MATCH($C78,'2018-11'!$C$2:$C$100,0)+1,0))))</f>
        <v>390002210.81999999</v>
      </c>
      <c r="O78" s="17">
        <f ca="1">IF(OR(INDIRECT(CONCATENATE("'2018-12'!O",TEXT(MATCH($C78,'2018-12'!$C$2:$C$100,0)+1,0)))="",INDIRECT(CONCATENATE("'2018-11'!O",TEXT(MATCH($C78,'2018-11'!$C$2:$C$100,0)+1,0)))="",AND(INDIRECT(CONCATENATE("'2018-12'!O",TEXT(MATCH($C78,'2018-12'!$C$2:$C$100,0)+1,0)))="",INDIRECT(CONCATENATE("'2018-11'!O",TEXT(MATCH($C78,'2018-11'!$C$2:$C$100,0)+1,0)))="")),"Н/Д",INDIRECT(CONCATENATE("'2018-12'!O",TEXT(MATCH($C78,'2018-12'!$C$2:$C$100,0)+1,0)))-INDIRECT(CONCATENATE("'2018-11'!O",TEXT(MATCH($C78,'2018-11'!$C$2:$C$100,0)+1,0))))</f>
        <v>74113.910000000149</v>
      </c>
      <c r="P78" s="17">
        <f ca="1">IF(OR(INDIRECT(CONCATENATE("'2018-12'!P",TEXT(MATCH($C78,'2018-12'!$C$2:$C$100,0)+1,0)))="",INDIRECT(CONCATENATE("'2018-11'!P",TEXT(MATCH($C78,'2018-11'!$C$2:$C$100,0)+1,0)))="",AND(INDIRECT(CONCATENATE("'2018-12'!P",TEXT(MATCH($C78,'2018-12'!$C$2:$C$100,0)+1,0)))="",INDIRECT(CONCATENATE("'2018-11'!P",TEXT(MATCH($C78,'2018-11'!$C$2:$C$100,0)+1,0)))="")),"Н/Д",INDIRECT(CONCATENATE("'2018-12'!P",TEXT(MATCH($C78,'2018-12'!$C$2:$C$100,0)+1,0)))-INDIRECT(CONCATENATE("'2018-11'!P",TEXT(MATCH($C78,'2018-11'!$C$2:$C$100,0)+1,0))))</f>
        <v>90096115.079999924</v>
      </c>
      <c r="Q78" s="17">
        <f ca="1">IF(OR(INDIRECT(CONCATENATE("'2018-12'!Q",TEXT(MATCH($C78,'2018-12'!$C$2:$C$100,0)+1,0)))="",INDIRECT(CONCATENATE("'2018-11'!Q",TEXT(MATCH($C78,'2018-11'!$C$2:$C$100,0)+1,0)))="",AND(INDIRECT(CONCATENATE("'2018-12'!Q",TEXT(MATCH($C78,'2018-12'!$C$2:$C$100,0)+1,0)))="",INDIRECT(CONCATENATE("'2018-11'!Q",TEXT(MATCH($C78,'2018-11'!$C$2:$C$100,0)+1,0)))="")),"Н/Д",INDIRECT(CONCATENATE("'2018-12'!Q",TEXT(MATCH($C78,'2018-12'!$C$2:$C$100,0)+1,0)))-INDIRECT(CONCATENATE("'2018-11'!Q",TEXT(MATCH($C78,'2018-11'!$C$2:$C$100,0)+1,0))))</f>
        <v>457526.56000000238</v>
      </c>
      <c r="R78" s="17">
        <f ca="1">IF(OR(INDIRECT(CONCATENATE("'2018-12'!R",TEXT(MATCH($C78,'2018-12'!$C$2:$C$100,0)+1,0)))="",INDIRECT(CONCATENATE("'2018-11'!R",TEXT(MATCH($C78,'2018-11'!$C$2:$C$100,0)+1,0)))="",AND(INDIRECT(CONCATENATE("'2018-12'!R",TEXT(MATCH($C78,'2018-12'!$C$2:$C$100,0)+1,0)))="",INDIRECT(CONCATENATE("'2018-11'!R",TEXT(MATCH($C78,'2018-11'!$C$2:$C$100,0)+1,0)))="")),"Н/Д",INDIRECT(CONCATENATE("'2018-12'!R",TEXT(MATCH($C78,'2018-12'!$C$2:$C$100,0)+1,0)))-INDIRECT(CONCATENATE("'2018-11'!R",TEXT(MATCH($C78,'2018-11'!$C$2:$C$100,0)+1,0))))</f>
        <v>59497321.030000031</v>
      </c>
      <c r="S78" s="17">
        <f ca="1">IF(OR(INDIRECT(CONCATENATE("'2018-12'!S",TEXT(MATCH($C78,'2018-12'!$C$2:$C$100,0)+1,0)))="",INDIRECT(CONCATENATE("'2018-11'!S",TEXT(MATCH($C78,'2018-11'!$C$2:$C$100,0)+1,0)))="",AND(INDIRECT(CONCATENATE("'2018-12'!S",TEXT(MATCH($C78,'2018-12'!$C$2:$C$100,0)+1,0)))="",INDIRECT(CONCATENATE("'2018-11'!S",TEXT(MATCH($C78,'2018-11'!$C$2:$C$100,0)+1,0)))="")),"Н/Д",INDIRECT(CONCATENATE("'2018-12'!S",TEXT(MATCH($C78,'2018-12'!$C$2:$C$100,0)+1,0)))-INDIRECT(CONCATENATE("'2018-11'!S",TEXT(MATCH($C78,'2018-11'!$C$2:$C$100,0)+1,0))))</f>
        <v>71400</v>
      </c>
      <c r="T78" s="17">
        <f ca="1">IF(OR(INDIRECT(CONCATENATE("'2018-12'!T",TEXT(MATCH($C78,'2018-12'!$C$2:$C$100,0)+1,0)))="",INDIRECT(CONCATENATE("'2018-11'!T",TEXT(MATCH($C78,'2018-11'!$C$2:$C$100,0)+1,0)))="",AND(INDIRECT(CONCATENATE("'2018-12'!T",TEXT(MATCH($C78,'2018-12'!$C$2:$C$100,0)+1,0)))="",INDIRECT(CONCATENATE("'2018-11'!T",TEXT(MATCH($C78,'2018-11'!$C$2:$C$100,0)+1,0)))="")),"Н/Д",INDIRECT(CONCATENATE("'2018-12'!T",TEXT(MATCH($C78,'2018-12'!$C$2:$C$100,0)+1,0)))-INDIRECT(CONCATENATE("'2018-11'!T",TEXT(MATCH($C78,'2018-11'!$C$2:$C$100,0)+1,0))))</f>
        <v>69980140.120000005</v>
      </c>
      <c r="U78" s="17">
        <f ca="1">IF(OR(INDIRECT(CONCATENATE("'2018-12'!U",TEXT(MATCH($C78,'2018-12'!$C$2:$C$100,0)+1,0)))="",INDIRECT(CONCATENATE("'2018-11'!U",TEXT(MATCH($C78,'2018-11'!$C$2:$C$100,0)+1,0)))="",AND(INDIRECT(CONCATENATE("'2018-12'!U",TEXT(MATCH($C78,'2018-12'!$C$2:$C$100,0)+1,0)))="",INDIRECT(CONCATENATE("'2018-11'!U",TEXT(MATCH($C78,'2018-11'!$C$2:$C$100,0)+1,0)))="")),"Н/Д",INDIRECT(CONCATENATE("'2018-12'!U",TEXT(MATCH($C78,'2018-12'!$C$2:$C$100,0)+1,0)))-INDIRECT(CONCATENATE("'2018-11'!U",TEXT(MATCH($C78,'2018-11'!$C$2:$C$100,0)+1,0))))</f>
        <v>7614431.8999999985</v>
      </c>
      <c r="V78" s="17">
        <f ca="1">IF(OR(INDIRECT(CONCATENATE("'2018-12'!V",TEXT(MATCH($C78,'2018-12'!$C$2:$C$100,0)+1,0)))="",INDIRECT(CONCATENATE("'2018-11'!V",TEXT(MATCH($C78,'2018-11'!$C$2:$C$100,0)+1,0)))="",AND(INDIRECT(CONCATENATE("'2018-12'!V",TEXT(MATCH($C78,'2018-12'!$C$2:$C$100,0)+1,0)))="",INDIRECT(CONCATENATE("'2018-11'!V",TEXT(MATCH($C78,'2018-11'!$C$2:$C$100,0)+1,0)))="")),"Н/Д",INDIRECT(CONCATENATE("'2018-12'!V",TEXT(MATCH($C78,'2018-12'!$C$2:$C$100,0)+1,0)))-INDIRECT(CONCATENATE("'2018-11'!V",TEXT(MATCH($C78,'2018-11'!$C$2:$C$100,0)+1,0))))</f>
        <v>1108174721.8100004</v>
      </c>
      <c r="W78" s="17">
        <f ca="1">IF(OR(INDIRECT(CONCATENATE("'2018-12'!W",TEXT(MATCH($C78,'2018-12'!$C$2:$C$100,0)+1,0)))="",INDIRECT(CONCATENATE("'2018-11'!W",TEXT(MATCH($C78,'2018-11'!$C$2:$C$100,0)+1,0)))="",AND(INDIRECT(CONCATENATE("'2018-12'!W",TEXT(MATCH($C78,'2018-12'!$C$2:$C$100,0)+1,0)))="",INDIRECT(CONCATENATE("'2018-11'!W",TEXT(MATCH($C78,'2018-11'!$C$2:$C$100,0)+1,0)))="")),"Н/Д",INDIRECT(CONCATENATE("'2018-12'!W",TEXT(MATCH($C78,'2018-12'!$C$2:$C$100,0)+1,0)))-INDIRECT(CONCATENATE("'2018-11'!W",TEXT(MATCH($C78,'2018-11'!$C$2:$C$100,0)+1,0))))</f>
        <v>16894946677.26001</v>
      </c>
    </row>
    <row r="79" spans="1:23" x14ac:dyDescent="0.25">
      <c r="A79" s="2" t="s">
        <v>87</v>
      </c>
      <c r="B79" s="2" t="s">
        <v>105</v>
      </c>
      <c r="C79" s="15">
        <v>55000000</v>
      </c>
      <c r="D79" s="2" t="s">
        <v>215</v>
      </c>
      <c r="E79" s="17">
        <f ca="1">IF(OR(INDIRECT(CONCATENATE("'2018-12'!E",TEXT(MATCH($C79,'2018-12'!$C$2:$C$100,0)+1,0)))="",INDIRECT(CONCATENATE("'2018-11'!E",TEXT(MATCH($C79,'2018-11'!$C$2:$C$100,0)+1,0)))="",AND(INDIRECT(CONCATENATE("'2018-12'!E",TEXT(MATCH($C79,'2018-12'!$C$2:$C$100,0)+1,0)))="",INDIRECT(CONCATENATE("'2018-11'!E",TEXT(MATCH($C79,'2018-11'!$C$2:$C$100,0)+1,0)))="")),"Н/Д",INDIRECT(CONCATENATE("'2018-12'!E",TEXT(MATCH($C79,'2018-12'!$C$2:$C$100,0)+1,0)))-INDIRECT(CONCATENATE("'2018-11'!E",TEXT(MATCH($C79,'2018-11'!$C$2:$C$100,0)+1,0))))</f>
        <v>254108030.71000004</v>
      </c>
      <c r="F79" s="17">
        <f ca="1">IF(OR(INDIRECT(CONCATENATE("'2018-12'!F",TEXT(MATCH($C79,'2018-12'!$C$2:$C$100,0)+1,0)))="",INDIRECT(CONCATENATE("'2018-11'!F",TEXT(MATCH($C79,'2018-11'!$C$2:$C$100,0)+1,0)))="",AND(INDIRECT(CONCATENATE("'2018-12'!F",TEXT(MATCH($C79,'2018-12'!$C$2:$C$100,0)+1,0)))="",INDIRECT(CONCATENATE("'2018-11'!F",TEXT(MATCH($C79,'2018-11'!$C$2:$C$100,0)+1,0)))="")),"Н/Д",INDIRECT(CONCATENATE("'2018-12'!F",TEXT(MATCH($C79,'2018-12'!$C$2:$C$100,0)+1,0)))-INDIRECT(CONCATENATE("'2018-11'!F",TEXT(MATCH($C79,'2018-11'!$C$2:$C$100,0)+1,0))))</f>
        <v>130780933.71000004</v>
      </c>
      <c r="G79" s="17">
        <f ca="1">IF(OR(INDIRECT(CONCATENATE("'2018-12'!G",TEXT(MATCH($C79,'2018-12'!$C$2:$C$100,0)+1,0)))="",INDIRECT(CONCATENATE("'2018-11'!G",TEXT(MATCH($C79,'2018-11'!$C$2:$C$100,0)+1,0)))="",AND(INDIRECT(CONCATENATE("'2018-12'!G",TEXT(MATCH($C79,'2018-12'!$C$2:$C$100,0)+1,0)))="",INDIRECT(CONCATENATE("'2018-11'!G",TEXT(MATCH($C79,'2018-11'!$C$2:$C$100,0)+1,0)))="")),"Н/Д",INDIRECT(CONCATENATE("'2018-12'!G",TEXT(MATCH($C79,'2018-12'!$C$2:$C$100,0)+1,0)))-INDIRECT(CONCATENATE("'2018-11'!G",TEXT(MATCH($C79,'2018-11'!$C$2:$C$100,0)+1,0))))</f>
        <v>4224936.8299999833</v>
      </c>
      <c r="H79" s="17">
        <f ca="1">IF(OR(INDIRECT(CONCATENATE("'2018-12'!H",TEXT(MATCH($C79,'2018-12'!$C$2:$C$100,0)+1,0)))="",INDIRECT(CONCATENATE("'2018-11'!H",TEXT(MATCH($C79,'2018-11'!$C$2:$C$100,0)+1,0)))="",AND(INDIRECT(CONCATENATE("'2018-12'!H",TEXT(MATCH($C79,'2018-12'!$C$2:$C$100,0)+1,0)))="",INDIRECT(CONCATENATE("'2018-11'!H",TEXT(MATCH($C79,'2018-11'!$C$2:$C$100,0)+1,0)))="")),"Н/Д",INDIRECT(CONCATENATE("'2018-12'!H",TEXT(MATCH($C79,'2018-12'!$C$2:$C$100,0)+1,0)))-INDIRECT(CONCATENATE("'2018-11'!H",TEXT(MATCH($C79,'2018-11'!$C$2:$C$100,0)+1,0))))</f>
        <v>92368928.870000005</v>
      </c>
      <c r="I79" s="17">
        <f ca="1">IF(OR(INDIRECT(CONCATENATE("'2018-12'!I",TEXT(MATCH($C79,'2018-12'!$C$2:$C$100,0)+1,0)))="",INDIRECT(CONCATENATE("'2018-11'!I",TEXT(MATCH($C79,'2018-11'!$C$2:$C$100,0)+1,0)))="",AND(INDIRECT(CONCATENATE("'2018-12'!I",TEXT(MATCH($C79,'2018-12'!$C$2:$C$100,0)+1,0)))="",INDIRECT(CONCATENATE("'2018-11'!I",TEXT(MATCH($C79,'2018-11'!$C$2:$C$100,0)+1,0)))="")),"Н/Д",INDIRECT(CONCATENATE("'2018-12'!I",TEXT(MATCH($C79,'2018-12'!$C$2:$C$100,0)+1,0)))-INDIRECT(CONCATENATE("'2018-11'!I",TEXT(MATCH($C79,'2018-11'!$C$2:$C$100,0)+1,0))))</f>
        <v>11928160.340000004</v>
      </c>
      <c r="J79" s="17">
        <f ca="1">IF(OR(INDIRECT(CONCATENATE("'2018-12'!J",TEXT(MATCH($C79,'2018-12'!$C$2:$C$100,0)+1,0)))="",INDIRECT(CONCATENATE("'2018-11'!J",TEXT(MATCH($C79,'2018-11'!$C$2:$C$100,0)+1,0)))="",AND(INDIRECT(CONCATENATE("'2018-12'!J",TEXT(MATCH($C79,'2018-12'!$C$2:$C$100,0)+1,0)))="",INDIRECT(CONCATENATE("'2018-11'!J",TEXT(MATCH($C79,'2018-11'!$C$2:$C$100,0)+1,0)))="")),"Н/Д",INDIRECT(CONCATENATE("'2018-12'!J",TEXT(MATCH($C79,'2018-12'!$C$2:$C$100,0)+1,0)))-INDIRECT(CONCATENATE("'2018-11'!J",TEXT(MATCH($C79,'2018-11'!$C$2:$C$100,0)+1,0))))</f>
        <v>5436125.1599999964</v>
      </c>
      <c r="K79" s="17">
        <f ca="1">IF(OR(INDIRECT(CONCATENATE("'2018-12'!K",TEXT(MATCH($C79,'2018-12'!$C$2:$C$100,0)+1,0)))="",INDIRECT(CONCATENATE("'2018-11'!K",TEXT(MATCH($C79,'2018-11'!$C$2:$C$100,0)+1,0)))="",AND(INDIRECT(CONCATENATE("'2018-12'!K",TEXT(MATCH($C79,'2018-12'!$C$2:$C$100,0)+1,0)))="",INDIRECT(CONCATENATE("'2018-11'!K",TEXT(MATCH($C79,'2018-11'!$C$2:$C$100,0)+1,0)))="")),"Н/Д",INDIRECT(CONCATENATE("'2018-12'!K",TEXT(MATCH($C79,'2018-12'!$C$2:$C$100,0)+1,0)))-INDIRECT(CONCATENATE("'2018-11'!K",TEXT(MATCH($C79,'2018-11'!$C$2:$C$100,0)+1,0))))</f>
        <v>2282956.8500000015</v>
      </c>
      <c r="L79" s="17">
        <f ca="1">IF(OR(INDIRECT(CONCATENATE("'2018-12'!L",TEXT(MATCH($C79,'2018-12'!$C$2:$C$100,0)+1,0)))="",INDIRECT(CONCATENATE("'2018-11'!L",TEXT(MATCH($C79,'2018-11'!$C$2:$C$100,0)+1,0)))="",AND(INDIRECT(CONCATENATE("'2018-12'!L",TEXT(MATCH($C79,'2018-12'!$C$2:$C$100,0)+1,0)))="",INDIRECT(CONCATENATE("'2018-11'!L",TEXT(MATCH($C79,'2018-11'!$C$2:$C$100,0)+1,0)))="")),"Н/Д",INDIRECT(CONCATENATE("'2018-12'!L",TEXT(MATCH($C79,'2018-12'!$C$2:$C$100,0)+1,0)))-INDIRECT(CONCATENATE("'2018-11'!L",TEXT(MATCH($C79,'2018-11'!$C$2:$C$100,0)+1,0))))</f>
        <v>2514300.6899999976</v>
      </c>
      <c r="M79" s="17" t="str">
        <f ca="1">IF(OR(INDIRECT(CONCATENATE("'2018-12'!M",TEXT(MATCH($C79,'2018-12'!$C$2:$C$100,0)+1,0)))="",INDIRECT(CONCATENATE("'2018-11'!M",TEXT(MATCH($C79,'2018-11'!$C$2:$C$100,0)+1,0)))="",AND(INDIRECT(CONCATENATE("'2018-12'!M",TEXT(MATCH($C79,'2018-12'!$C$2:$C$100,0)+1,0)))="",INDIRECT(CONCATENATE("'2018-11'!M",TEXT(MATCH($C79,'2018-11'!$C$2:$C$100,0)+1,0)))="")),"Н/Д",INDIRECT(CONCATENATE("'2018-12'!M",TEXT(MATCH($C79,'2018-12'!$C$2:$C$100,0)+1,0)))-INDIRECT(CONCATENATE("'2018-11'!M",TEXT(MATCH($C79,'2018-11'!$C$2:$C$100,0)+1,0))))</f>
        <v>Н/Д</v>
      </c>
      <c r="N79" s="17">
        <f ca="1">IF(OR(INDIRECT(CONCATENATE("'2018-12'!N",TEXT(MATCH($C79,'2018-12'!$C$2:$C$100,0)+1,0)))="",INDIRECT(CONCATENATE("'2018-11'!N",TEXT(MATCH($C79,'2018-11'!$C$2:$C$100,0)+1,0)))="",AND(INDIRECT(CONCATENATE("'2018-12'!N",TEXT(MATCH($C79,'2018-12'!$C$2:$C$100,0)+1,0)))="",INDIRECT(CONCATENATE("'2018-11'!N",TEXT(MATCH($C79,'2018-11'!$C$2:$C$100,0)+1,0)))="")),"Н/Д",INDIRECT(CONCATENATE("'2018-12'!N",TEXT(MATCH($C79,'2018-12'!$C$2:$C$100,0)+1,0)))-INDIRECT(CONCATENATE("'2018-11'!NE",TEXT(MATCH($C79,'2018-11'!$C$2:$C$100,0)+1,0))))</f>
        <v>10476383.02</v>
      </c>
      <c r="O79" s="17">
        <f ca="1">IF(OR(INDIRECT(CONCATENATE("'2018-12'!O",TEXT(MATCH($C79,'2018-12'!$C$2:$C$100,0)+1,0)))="",INDIRECT(CONCATENATE("'2018-11'!O",TEXT(MATCH($C79,'2018-11'!$C$2:$C$100,0)+1,0)))="",AND(INDIRECT(CONCATENATE("'2018-12'!O",TEXT(MATCH($C79,'2018-12'!$C$2:$C$100,0)+1,0)))="",INDIRECT(CONCATENATE("'2018-11'!O",TEXT(MATCH($C79,'2018-11'!$C$2:$C$100,0)+1,0)))="")),"Н/Д",INDIRECT(CONCATENATE("'2018-12'!O",TEXT(MATCH($C79,'2018-12'!$C$2:$C$100,0)+1,0)))-INDIRECT(CONCATENATE("'2018-11'!O",TEXT(MATCH($C79,'2018-11'!$C$2:$C$100,0)+1,0))))</f>
        <v>0</v>
      </c>
      <c r="P79" s="17">
        <f ca="1">IF(OR(INDIRECT(CONCATENATE("'2018-12'!P",TEXT(MATCH($C79,'2018-12'!$C$2:$C$100,0)+1,0)))="",INDIRECT(CONCATENATE("'2018-11'!P",TEXT(MATCH($C79,'2018-11'!$C$2:$C$100,0)+1,0)))="",AND(INDIRECT(CONCATENATE("'2018-12'!P",TEXT(MATCH($C79,'2018-12'!$C$2:$C$100,0)+1,0)))="",INDIRECT(CONCATENATE("'2018-11'!P",TEXT(MATCH($C79,'2018-11'!$C$2:$C$100,0)+1,0)))="")),"Н/Д",INDIRECT(CONCATENATE("'2018-12'!P",TEXT(MATCH($C79,'2018-12'!$C$2:$C$100,0)+1,0)))-INDIRECT(CONCATENATE("'2018-11'!P",TEXT(MATCH($C79,'2018-11'!$C$2:$C$100,0)+1,0))))</f>
        <v>1666017.4400000013</v>
      </c>
      <c r="Q79" s="17">
        <f ca="1">IF(OR(INDIRECT(CONCATENATE("'2018-12'!Q",TEXT(MATCH($C79,'2018-12'!$C$2:$C$100,0)+1,0)))="",INDIRECT(CONCATENATE("'2018-11'!Q",TEXT(MATCH($C79,'2018-11'!$C$2:$C$100,0)+1,0)))="",AND(INDIRECT(CONCATENATE("'2018-12'!Q",TEXT(MATCH($C79,'2018-12'!$C$2:$C$100,0)+1,0)))="",INDIRECT(CONCATENATE("'2018-11'!Q",TEXT(MATCH($C79,'2018-11'!$C$2:$C$100,0)+1,0)))="")),"Н/Д",INDIRECT(CONCATENATE("'2018-12'!Q",TEXT(MATCH($C79,'2018-12'!$C$2:$C$100,0)+1,0)))-INDIRECT(CONCATENATE("'2018-11'!Q",TEXT(MATCH($C79,'2018-11'!$C$2:$C$100,0)+1,0))))</f>
        <v>0</v>
      </c>
      <c r="R79" s="17" t="str">
        <f ca="1">IF(OR(INDIRECT(CONCATENATE("'2018-12'!R",TEXT(MATCH($C79,'2018-12'!$C$2:$C$100,0)+1,0)))="",INDIRECT(CONCATENATE("'2018-11'!R",TEXT(MATCH($C79,'2018-11'!$C$2:$C$100,0)+1,0)))="",AND(INDIRECT(CONCATENATE("'2018-12'!R",TEXT(MATCH($C79,'2018-12'!$C$2:$C$100,0)+1,0)))="",INDIRECT(CONCATENATE("'2018-11'!R",TEXT(MATCH($C79,'2018-11'!$C$2:$C$100,0)+1,0)))="")),"Н/Д",INDIRECT(CONCATENATE("'2018-12'!R",TEXT(MATCH($C79,'2018-12'!$C$2:$C$100,0)+1,0)))-INDIRECT(CONCATENATE("'2018-11'!R",TEXT(MATCH($C79,'2018-11'!$C$2:$C$100,0)+1,0))))</f>
        <v>Н/Д</v>
      </c>
      <c r="S79" s="17">
        <f ca="1">IF(OR(INDIRECT(CONCATENATE("'2018-12'!S",TEXT(MATCH($C79,'2018-12'!$C$2:$C$100,0)+1,0)))="",INDIRECT(CONCATENATE("'2018-11'!S",TEXT(MATCH($C79,'2018-11'!$C$2:$C$100,0)+1,0)))="",AND(INDIRECT(CONCATENATE("'2018-12'!S",TEXT(MATCH($C79,'2018-12'!$C$2:$C$100,0)+1,0)))="",INDIRECT(CONCATENATE("'2018-11'!S",TEXT(MATCH($C79,'2018-11'!$C$2:$C$100,0)+1,0)))="")),"Н/Д",INDIRECT(CONCATENATE("'2018-12'!S",TEXT(MATCH($C79,'2018-12'!$C$2:$C$100,0)+1,0)))-INDIRECT(CONCATENATE("'2018-11'!S",TEXT(MATCH($C79,'2018-11'!$C$2:$C$100,0)+1,0))))</f>
        <v>270485.6799999997</v>
      </c>
      <c r="T79" s="17">
        <f ca="1">IF(OR(INDIRECT(CONCATENATE("'2018-12'!T",TEXT(MATCH($C79,'2018-12'!$C$2:$C$100,0)+1,0)))="",INDIRECT(CONCATENATE("'2018-11'!T",TEXT(MATCH($C79,'2018-11'!$C$2:$C$100,0)+1,0)))="",AND(INDIRECT(CONCATENATE("'2018-12'!T",TEXT(MATCH($C79,'2018-12'!$C$2:$C$100,0)+1,0)))="",INDIRECT(CONCATENATE("'2018-11'!T",TEXT(MATCH($C79,'2018-11'!$C$2:$C$100,0)+1,0)))="")),"Н/Д",INDIRECT(CONCATENATE("'2018-12'!T",TEXT(MATCH($C79,'2018-12'!$C$2:$C$100,0)+1,0)))-INDIRECT(CONCATENATE("'2018-11'!T",TEXT(MATCH($C79,'2018-11'!$C$2:$C$100,0)+1,0))))</f>
        <v>1085088.3400000017</v>
      </c>
      <c r="U79" s="17">
        <f ca="1">IF(OR(INDIRECT(CONCATENATE("'2018-12'!U",TEXT(MATCH($C79,'2018-12'!$C$2:$C$100,0)+1,0)))="",INDIRECT(CONCATENATE("'2018-11'!U",TEXT(MATCH($C79,'2018-11'!$C$2:$C$100,0)+1,0)))="",AND(INDIRECT(CONCATENATE("'2018-12'!U",TEXT(MATCH($C79,'2018-12'!$C$2:$C$100,0)+1,0)))="",INDIRECT(CONCATENATE("'2018-11'!U",TEXT(MATCH($C79,'2018-11'!$C$2:$C$100,0)+1,0)))="")),"Н/Д",INDIRECT(CONCATENATE("'2018-12'!U",TEXT(MATCH($C79,'2018-12'!$C$2:$C$100,0)+1,0)))-INDIRECT(CONCATENATE("'2018-11'!U",TEXT(MATCH($C79,'2018-11'!$C$2:$C$100,0)+1,0))))</f>
        <v>1622699.8600000003</v>
      </c>
      <c r="V79" s="17">
        <f ca="1">IF(OR(INDIRECT(CONCATENATE("'2018-12'!V",TEXT(MATCH($C79,'2018-12'!$C$2:$C$100,0)+1,0)))="",INDIRECT(CONCATENATE("'2018-11'!V",TEXT(MATCH($C79,'2018-11'!$C$2:$C$100,0)+1,0)))="",AND(INDIRECT(CONCATENATE("'2018-12'!V",TEXT(MATCH($C79,'2018-12'!$C$2:$C$100,0)+1,0)))="",INDIRECT(CONCATENATE("'2018-11'!V",TEXT(MATCH($C79,'2018-11'!$C$2:$C$100,0)+1,0)))="")),"Н/Д",INDIRECT(CONCATENATE("'2018-12'!V",TEXT(MATCH($C79,'2018-12'!$C$2:$C$100,0)+1,0)))-INDIRECT(CONCATENATE("'2018-11'!V",TEXT(MATCH($C79,'2018-11'!$C$2:$C$100,0)+1,0))))</f>
        <v>123327096.99999988</v>
      </c>
      <c r="W79" s="17">
        <f ca="1">IF(OR(INDIRECT(CONCATENATE("'2018-12'!W",TEXT(MATCH($C79,'2018-12'!$C$2:$C$100,0)+1,0)))="",INDIRECT(CONCATENATE("'2018-11'!W",TEXT(MATCH($C79,'2018-11'!$C$2:$C$100,0)+1,0)))="",AND(INDIRECT(CONCATENATE("'2018-12'!W",TEXT(MATCH($C79,'2018-12'!$C$2:$C$100,0)+1,0)))="",INDIRECT(CONCATENATE("'2018-11'!W",TEXT(MATCH($C79,'2018-11'!$C$2:$C$100,0)+1,0)))="")),"Н/Д",INDIRECT(CONCATENATE("'2018-12'!W",TEXT(MATCH($C79,'2018-12'!$C$2:$C$100,0)+1,0)))-INDIRECT(CONCATENATE("'2018-11'!W",TEXT(MATCH($C79,'2018-11'!$C$2:$C$100,0)+1,0))))</f>
        <v>632539043.36999989</v>
      </c>
    </row>
    <row r="80" spans="1:23" x14ac:dyDescent="0.25">
      <c r="A80" s="2" t="s">
        <v>87</v>
      </c>
      <c r="B80" s="2" t="s">
        <v>106</v>
      </c>
      <c r="C80" s="15">
        <v>45000000</v>
      </c>
      <c r="D80" s="2" t="s">
        <v>215</v>
      </c>
      <c r="E80" s="17">
        <f ca="1">IF(OR(INDIRECT(CONCATENATE("'2018-12'!E",TEXT(MATCH($C80,'2018-12'!$C$2:$C$100,0)+1,0)))="",INDIRECT(CONCATENATE("'2018-11'!E",TEXT(MATCH($C80,'2018-11'!$C$2:$C$100,0)+1,0)))="",AND(INDIRECT(CONCATENATE("'2018-12'!E",TEXT(MATCH($C80,'2018-12'!$C$2:$C$100,0)+1,0)))="",INDIRECT(CONCATENATE("'2018-11'!E",TEXT(MATCH($C80,'2018-11'!$C$2:$C$100,0)+1,0)))="")),"Н/Д",INDIRECT(CONCATENATE("'2018-12'!E",TEXT(MATCH($C80,'2018-12'!$C$2:$C$100,0)+1,0)))-INDIRECT(CONCATENATE("'2018-11'!E",TEXT(MATCH($C80,'2018-11'!$C$2:$C$100,0)+1,0))))</f>
        <v>167051292453.87988</v>
      </c>
      <c r="F80" s="17">
        <f ca="1">IF(OR(INDIRECT(CONCATENATE("'2018-12'!F",TEXT(MATCH($C80,'2018-12'!$C$2:$C$100,0)+1,0)))="",INDIRECT(CONCATENATE("'2018-11'!F",TEXT(MATCH($C80,'2018-11'!$C$2:$C$100,0)+1,0)))="",AND(INDIRECT(CONCATENATE("'2018-12'!F",TEXT(MATCH($C80,'2018-12'!$C$2:$C$100,0)+1,0)))="",INDIRECT(CONCATENATE("'2018-11'!F",TEXT(MATCH($C80,'2018-11'!$C$2:$C$100,0)+1,0)))="")),"Н/Д",INDIRECT(CONCATENATE("'2018-12'!F",TEXT(MATCH($C80,'2018-12'!$C$2:$C$100,0)+1,0)))-INDIRECT(CONCATENATE("'2018-11'!F",TEXT(MATCH($C80,'2018-11'!$C$2:$C$100,0)+1,0))))</f>
        <v>163575111977.57007</v>
      </c>
      <c r="G80" s="17">
        <f ca="1">IF(OR(INDIRECT(CONCATENATE("'2018-12'!G",TEXT(MATCH($C80,'2018-12'!$C$2:$C$100,0)+1,0)))="",INDIRECT(CONCATENATE("'2018-11'!G",TEXT(MATCH($C80,'2018-11'!$C$2:$C$100,0)+1,0)))="",AND(INDIRECT(CONCATENATE("'2018-12'!G",TEXT(MATCH($C80,'2018-12'!$C$2:$C$100,0)+1,0)))="",INDIRECT(CONCATENATE("'2018-11'!G",TEXT(MATCH($C80,'2018-11'!$C$2:$C$100,0)+1,0)))="")),"Н/Д",INDIRECT(CONCATENATE("'2018-12'!G",TEXT(MATCH($C80,'2018-12'!$C$2:$C$100,0)+1,0)))-INDIRECT(CONCATENATE("'2018-11'!G",TEXT(MATCH($C80,'2018-11'!$C$2:$C$100,0)+1,0))))</f>
        <v>50437163453.630005</v>
      </c>
      <c r="H80" s="17">
        <f ca="1">IF(OR(INDIRECT(CONCATENATE("'2018-12'!H",TEXT(MATCH($C80,'2018-12'!$C$2:$C$100,0)+1,0)))="",INDIRECT(CONCATENATE("'2018-11'!H",TEXT(MATCH($C80,'2018-11'!$C$2:$C$100,0)+1,0)))="",AND(INDIRECT(CONCATENATE("'2018-12'!H",TEXT(MATCH($C80,'2018-12'!$C$2:$C$100,0)+1,0)))="",INDIRECT(CONCATENATE("'2018-11'!H",TEXT(MATCH($C80,'2018-11'!$C$2:$C$100,0)+1,0)))="")),"Н/Д",INDIRECT(CONCATENATE("'2018-12'!H",TEXT(MATCH($C80,'2018-12'!$C$2:$C$100,0)+1,0)))-INDIRECT(CONCATENATE("'2018-11'!H",TEXT(MATCH($C80,'2018-11'!$C$2:$C$100,0)+1,0))))</f>
        <v>72187849361.22998</v>
      </c>
      <c r="I80" s="17">
        <f ca="1">IF(OR(INDIRECT(CONCATENATE("'2018-12'!I",TEXT(MATCH($C80,'2018-12'!$C$2:$C$100,0)+1,0)))="",INDIRECT(CONCATENATE("'2018-11'!I",TEXT(MATCH($C80,'2018-11'!$C$2:$C$100,0)+1,0)))="",AND(INDIRECT(CONCATENATE("'2018-12'!I",TEXT(MATCH($C80,'2018-12'!$C$2:$C$100,0)+1,0)))="",INDIRECT(CONCATENATE("'2018-11'!I",TEXT(MATCH($C80,'2018-11'!$C$2:$C$100,0)+1,0)))="")),"Н/Д",INDIRECT(CONCATENATE("'2018-12'!I",TEXT(MATCH($C80,'2018-12'!$C$2:$C$100,0)+1,0)))-INDIRECT(CONCATENATE("'2018-11'!I",TEXT(MATCH($C80,'2018-11'!$C$2:$C$100,0)+1,0))))</f>
        <v>2367076171.9899979</v>
      </c>
      <c r="J80" s="17" t="str">
        <f ca="1">IF(OR(INDIRECT(CONCATENATE("'2018-12'!J",TEXT(MATCH($C80,'2018-12'!$C$2:$C$100,0)+1,0)))="",INDIRECT(CONCATENATE("'2018-11'!J",TEXT(MATCH($C80,'2018-11'!$C$2:$C$100,0)+1,0)))="",AND(INDIRECT(CONCATENATE("'2018-12'!J",TEXT(MATCH($C80,'2018-12'!$C$2:$C$100,0)+1,0)))="",INDIRECT(CONCATENATE("'2018-11'!J",TEXT(MATCH($C80,'2018-11'!$C$2:$C$100,0)+1,0)))="")),"Н/Д",INDIRECT(CONCATENATE("'2018-12'!J",TEXT(MATCH($C80,'2018-12'!$C$2:$C$100,0)+1,0)))-INDIRECT(CONCATENATE("'2018-11'!J",TEXT(MATCH($C80,'2018-11'!$C$2:$C$100,0)+1,0))))</f>
        <v>Н/Д</v>
      </c>
      <c r="K80" s="17">
        <f ca="1">IF(OR(INDIRECT(CONCATENATE("'2018-12'!K",TEXT(MATCH($C80,'2018-12'!$C$2:$C$100,0)+1,0)))="",INDIRECT(CONCATENATE("'2018-11'!K",TEXT(MATCH($C80,'2018-11'!$C$2:$C$100,0)+1,0)))="",AND(INDIRECT(CONCATENATE("'2018-12'!K",TEXT(MATCH($C80,'2018-12'!$C$2:$C$100,0)+1,0)))="",INDIRECT(CONCATENATE("'2018-11'!K",TEXT(MATCH($C80,'2018-11'!$C$2:$C$100,0)+1,0)))="")),"Н/Д",INDIRECT(CONCATENATE("'2018-12'!K",TEXT(MATCH($C80,'2018-12'!$C$2:$C$100,0)+1,0)))-INDIRECT(CONCATENATE("'2018-11'!K",TEXT(MATCH($C80,'2018-11'!$C$2:$C$100,0)+1,0))))</f>
        <v>2788474251.75</v>
      </c>
      <c r="L80" s="17">
        <f ca="1">IF(OR(INDIRECT(CONCATENATE("'2018-12'!L",TEXT(MATCH($C80,'2018-12'!$C$2:$C$100,0)+1,0)))="",INDIRECT(CONCATENATE("'2018-11'!L",TEXT(MATCH($C80,'2018-11'!$C$2:$C$100,0)+1,0)))="",AND(INDIRECT(CONCATENATE("'2018-12'!L",TEXT(MATCH($C80,'2018-12'!$C$2:$C$100,0)+1,0)))="",INDIRECT(CONCATENATE("'2018-11'!L",TEXT(MATCH($C80,'2018-11'!$C$2:$C$100,0)+1,0)))="")),"Н/Д",INDIRECT(CONCATENATE("'2018-12'!L",TEXT(MATCH($C80,'2018-12'!$C$2:$C$100,0)+1,0)))-INDIRECT(CONCATENATE("'2018-11'!L",TEXT(MATCH($C80,'2018-11'!$C$2:$C$100,0)+1,0))))</f>
        <v>16697051727.540009</v>
      </c>
      <c r="M80" s="17">
        <f ca="1">IF(OR(INDIRECT(CONCATENATE("'2018-12'!M",TEXT(MATCH($C80,'2018-12'!$C$2:$C$100,0)+1,0)))="",INDIRECT(CONCATENATE("'2018-11'!M",TEXT(MATCH($C80,'2018-11'!$C$2:$C$100,0)+1,0)))="",AND(INDIRECT(CONCATENATE("'2018-12'!M",TEXT(MATCH($C80,'2018-12'!$C$2:$C$100,0)+1,0)))="",INDIRECT(CONCATENATE("'2018-11'!M",TEXT(MATCH($C80,'2018-11'!$C$2:$C$100,0)+1,0)))="")),"Н/Д",INDIRECT(CONCATENATE("'2018-12'!M",TEXT(MATCH($C80,'2018-12'!$C$2:$C$100,0)+1,0)))-INDIRECT(CONCATENATE("'2018-11'!M",TEXT(MATCH($C80,'2018-11'!$C$2:$C$100,0)+1,0))))</f>
        <v>2738019.6099999994</v>
      </c>
      <c r="N80" s="17">
        <f ca="1">IF(OR(INDIRECT(CONCATENATE("'2018-12'!N",TEXT(MATCH($C80,'2018-12'!$C$2:$C$100,0)+1,0)))="",INDIRECT(CONCATENATE("'2018-11'!N",TEXT(MATCH($C80,'2018-11'!$C$2:$C$100,0)+1,0)))="",AND(INDIRECT(CONCATENATE("'2018-12'!N",TEXT(MATCH($C80,'2018-12'!$C$2:$C$100,0)+1,0)))="",INDIRECT(CONCATENATE("'2018-11'!N",TEXT(MATCH($C80,'2018-11'!$C$2:$C$100,0)+1,0)))="")),"Н/Д",INDIRECT(CONCATENATE("'2018-12'!N",TEXT(MATCH($C80,'2018-12'!$C$2:$C$100,0)+1,0)))-INDIRECT(CONCATENATE("'2018-11'!NE",TEXT(MATCH($C80,'2018-11'!$C$2:$C$100,0)+1,0))))</f>
        <v>3771887633.6500001</v>
      </c>
      <c r="O80" s="17">
        <f ca="1">IF(OR(INDIRECT(CONCATENATE("'2018-12'!O",TEXT(MATCH($C80,'2018-12'!$C$2:$C$100,0)+1,0)))="",INDIRECT(CONCATENATE("'2018-11'!O",TEXT(MATCH($C80,'2018-11'!$C$2:$C$100,0)+1,0)))="",AND(INDIRECT(CONCATENATE("'2018-12'!O",TEXT(MATCH($C80,'2018-12'!$C$2:$C$100,0)+1,0)))="",INDIRECT(CONCATENATE("'2018-11'!O",TEXT(MATCH($C80,'2018-11'!$C$2:$C$100,0)+1,0)))="")),"Н/Д",INDIRECT(CONCATENATE("'2018-12'!O",TEXT(MATCH($C80,'2018-12'!$C$2:$C$100,0)+1,0)))-INDIRECT(CONCATENATE("'2018-11'!O",TEXT(MATCH($C80,'2018-11'!$C$2:$C$100,0)+1,0))))</f>
        <v>-890234.87999999989</v>
      </c>
      <c r="P80" s="17">
        <f ca="1">IF(OR(INDIRECT(CONCATENATE("'2018-12'!P",TEXT(MATCH($C80,'2018-12'!$C$2:$C$100,0)+1,0)))="",INDIRECT(CONCATENATE("'2018-11'!P",TEXT(MATCH($C80,'2018-11'!$C$2:$C$100,0)+1,0)))="",AND(INDIRECT(CONCATENATE("'2018-12'!P",TEXT(MATCH($C80,'2018-12'!$C$2:$C$100,0)+1,0)))="",INDIRECT(CONCATENATE("'2018-11'!P",TEXT(MATCH($C80,'2018-11'!$C$2:$C$100,0)+1,0)))="")),"Н/Д",INDIRECT(CONCATENATE("'2018-12'!P",TEXT(MATCH($C80,'2018-12'!$C$2:$C$100,0)+1,0)))-INDIRECT(CONCATENATE("'2018-11'!P",TEXT(MATCH($C80,'2018-11'!$C$2:$C$100,0)+1,0))))</f>
        <v>11444149807.51001</v>
      </c>
      <c r="Q80" s="17">
        <f ca="1">IF(OR(INDIRECT(CONCATENATE("'2018-12'!Q",TEXT(MATCH($C80,'2018-12'!$C$2:$C$100,0)+1,0)))="",INDIRECT(CONCATENATE("'2018-11'!Q",TEXT(MATCH($C80,'2018-11'!$C$2:$C$100,0)+1,0)))="",AND(INDIRECT(CONCATENATE("'2018-12'!Q",TEXT(MATCH($C80,'2018-12'!$C$2:$C$100,0)+1,0)))="",INDIRECT(CONCATENATE("'2018-11'!Q",TEXT(MATCH($C80,'2018-11'!$C$2:$C$100,0)+1,0)))="")),"Н/Д",INDIRECT(CONCATENATE("'2018-12'!Q",TEXT(MATCH($C80,'2018-12'!$C$2:$C$100,0)+1,0)))-INDIRECT(CONCATENATE("'2018-11'!Q",TEXT(MATCH($C80,'2018-11'!$C$2:$C$100,0)+1,0))))</f>
        <v>672524.58999999613</v>
      </c>
      <c r="R80" s="17">
        <f ca="1">IF(OR(INDIRECT(CONCATENATE("'2018-12'!R",TEXT(MATCH($C80,'2018-12'!$C$2:$C$100,0)+1,0)))="",INDIRECT(CONCATENATE("'2018-11'!R",TEXT(MATCH($C80,'2018-11'!$C$2:$C$100,0)+1,0)))="",AND(INDIRECT(CONCATENATE("'2018-12'!R",TEXT(MATCH($C80,'2018-12'!$C$2:$C$100,0)+1,0)))="",INDIRECT(CONCATENATE("'2018-11'!R",TEXT(MATCH($C80,'2018-11'!$C$2:$C$100,0)+1,0)))="")),"Н/Д",INDIRECT(CONCATENATE("'2018-12'!R",TEXT(MATCH($C80,'2018-12'!$C$2:$C$100,0)+1,0)))-INDIRECT(CONCATENATE("'2018-11'!R",TEXT(MATCH($C80,'2018-11'!$C$2:$C$100,0)+1,0))))</f>
        <v>2278227427.9400024</v>
      </c>
      <c r="S80" s="17">
        <f ca="1">IF(OR(INDIRECT(CONCATENATE("'2018-12'!S",TEXT(MATCH($C80,'2018-12'!$C$2:$C$100,0)+1,0)))="",INDIRECT(CONCATENATE("'2018-11'!S",TEXT(MATCH($C80,'2018-11'!$C$2:$C$100,0)+1,0)))="",AND(INDIRECT(CONCATENATE("'2018-12'!S",TEXT(MATCH($C80,'2018-12'!$C$2:$C$100,0)+1,0)))="",INDIRECT(CONCATENATE("'2018-11'!S",TEXT(MATCH($C80,'2018-11'!$C$2:$C$100,0)+1,0)))="")),"Н/Д",INDIRECT(CONCATENATE("'2018-12'!S",TEXT(MATCH($C80,'2018-12'!$C$2:$C$100,0)+1,0)))-INDIRECT(CONCATENATE("'2018-11'!S",TEXT(MATCH($C80,'2018-11'!$C$2:$C$100,0)+1,0))))</f>
        <v>10683840.729999989</v>
      </c>
      <c r="T80" s="17">
        <f ca="1">IF(OR(INDIRECT(CONCATENATE("'2018-12'!T",TEXT(MATCH($C80,'2018-12'!$C$2:$C$100,0)+1,0)))="",INDIRECT(CONCATENATE("'2018-11'!T",TEXT(MATCH($C80,'2018-11'!$C$2:$C$100,0)+1,0)))="",AND(INDIRECT(CONCATENATE("'2018-12'!T",TEXT(MATCH($C80,'2018-12'!$C$2:$C$100,0)+1,0)))="",INDIRECT(CONCATENATE("'2018-11'!T",TEXT(MATCH($C80,'2018-11'!$C$2:$C$100,0)+1,0)))="")),"Н/Д",INDIRECT(CONCATENATE("'2018-12'!T",TEXT(MATCH($C80,'2018-12'!$C$2:$C$100,0)+1,0)))-INDIRECT(CONCATENATE("'2018-11'!T",TEXT(MATCH($C80,'2018-11'!$C$2:$C$100,0)+1,0))))</f>
        <v>2747037353.8300018</v>
      </c>
      <c r="U80" s="17">
        <f ca="1">IF(OR(INDIRECT(CONCATENATE("'2018-12'!U",TEXT(MATCH($C80,'2018-12'!$C$2:$C$100,0)+1,0)))="",INDIRECT(CONCATENATE("'2018-11'!U",TEXT(MATCH($C80,'2018-11'!$C$2:$C$100,0)+1,0)))="",AND(INDIRECT(CONCATENATE("'2018-12'!U",TEXT(MATCH($C80,'2018-12'!$C$2:$C$100,0)+1,0)))="",INDIRECT(CONCATENATE("'2018-11'!U",TEXT(MATCH($C80,'2018-11'!$C$2:$C$100,0)+1,0)))="")),"Н/Д",INDIRECT(CONCATENATE("'2018-12'!U",TEXT(MATCH($C80,'2018-12'!$C$2:$C$100,0)+1,0)))-INDIRECT(CONCATENATE("'2018-11'!U",TEXT(MATCH($C80,'2018-11'!$C$2:$C$100,0)+1,0))))</f>
        <v>1162193558.9899998</v>
      </c>
      <c r="V80" s="17">
        <f ca="1">IF(OR(INDIRECT(CONCATENATE("'2018-12'!V",TEXT(MATCH($C80,'2018-12'!$C$2:$C$100,0)+1,0)))="",INDIRECT(CONCATENATE("'2018-11'!V",TEXT(MATCH($C80,'2018-11'!$C$2:$C$100,0)+1,0)))="",AND(INDIRECT(CONCATENATE("'2018-12'!V",TEXT(MATCH($C80,'2018-12'!$C$2:$C$100,0)+1,0)))="",INDIRECT(CONCATENATE("'2018-11'!V",TEXT(MATCH($C80,'2018-11'!$C$2:$C$100,0)+1,0)))="")),"Н/Д",INDIRECT(CONCATENATE("'2018-12'!V",TEXT(MATCH($C80,'2018-12'!$C$2:$C$100,0)+1,0)))-INDIRECT(CONCATENATE("'2018-11'!V",TEXT(MATCH($C80,'2018-11'!$C$2:$C$100,0)+1,0))))</f>
        <v>3476180476.3100052</v>
      </c>
      <c r="W80" s="17">
        <f ca="1">IF(OR(INDIRECT(CONCATENATE("'2018-12'!W",TEXT(MATCH($C80,'2018-12'!$C$2:$C$100,0)+1,0)))="",INDIRECT(CONCATENATE("'2018-11'!W",TEXT(MATCH($C80,'2018-11'!$C$2:$C$100,0)+1,0)))="",AND(INDIRECT(CONCATENATE("'2018-12'!W",TEXT(MATCH($C80,'2018-12'!$C$2:$C$100,0)+1,0)))="",INDIRECT(CONCATENATE("'2018-11'!W",TEXT(MATCH($C80,'2018-11'!$C$2:$C$100,0)+1,0)))="")),"Н/Д",INDIRECT(CONCATENATE("'2018-12'!W",TEXT(MATCH($C80,'2018-12'!$C$2:$C$100,0)+1,0)))-INDIRECT(CONCATENATE("'2018-11'!W",TEXT(MATCH($C80,'2018-11'!$C$2:$C$100,0)+1,0))))</f>
        <v>496622724813.89941</v>
      </c>
    </row>
    <row r="81" spans="1:23" x14ac:dyDescent="0.25">
      <c r="A81" s="2" t="s">
        <v>107</v>
      </c>
      <c r="B81" s="2" t="s">
        <v>108</v>
      </c>
      <c r="C81" s="15">
        <v>12000000</v>
      </c>
      <c r="D81" s="2" t="s">
        <v>215</v>
      </c>
      <c r="E81" s="17">
        <f ca="1">IF(OR(INDIRECT(CONCATENATE("'2018-12'!E",TEXT(MATCH($C81,'2018-12'!$C$2:$C$100,0)+1,0)))="",INDIRECT(CONCATENATE("'2018-11'!E",TEXT(MATCH($C81,'2018-11'!$C$2:$C$100,0)+1,0)))="",AND(INDIRECT(CONCATENATE("'2018-12'!E",TEXT(MATCH($C81,'2018-12'!$C$2:$C$100,0)+1,0)))="",INDIRECT(CONCATENATE("'2018-11'!E",TEXT(MATCH($C81,'2018-11'!$C$2:$C$100,0)+1,0)))="")),"Н/Д",INDIRECT(CONCATENATE("'2018-12'!E",TEXT(MATCH($C81,'2018-12'!$C$2:$C$100,0)+1,0)))-INDIRECT(CONCATENATE("'2018-11'!E",TEXT(MATCH($C81,'2018-11'!$C$2:$C$100,0)+1,0))))</f>
        <v>4174063461.6100006</v>
      </c>
      <c r="F81" s="17">
        <f ca="1">IF(OR(INDIRECT(CONCATENATE("'2018-12'!F",TEXT(MATCH($C81,'2018-12'!$C$2:$C$100,0)+1,0)))="",INDIRECT(CONCATENATE("'2018-11'!F",TEXT(MATCH($C81,'2018-11'!$C$2:$C$100,0)+1,0)))="",AND(INDIRECT(CONCATENATE("'2018-12'!F",TEXT(MATCH($C81,'2018-12'!$C$2:$C$100,0)+1,0)))="",INDIRECT(CONCATENATE("'2018-11'!F",TEXT(MATCH($C81,'2018-11'!$C$2:$C$100,0)+1,0)))="")),"Н/Д",INDIRECT(CONCATENATE("'2018-12'!F",TEXT(MATCH($C81,'2018-12'!$C$2:$C$100,0)+1,0)))-INDIRECT(CONCATENATE("'2018-11'!F",TEXT(MATCH($C81,'2018-11'!$C$2:$C$100,0)+1,0))))</f>
        <v>3193235955.0300064</v>
      </c>
      <c r="G81" s="17">
        <f ca="1">IF(OR(INDIRECT(CONCATENATE("'2018-12'!G",TEXT(MATCH($C81,'2018-12'!$C$2:$C$100,0)+1,0)))="",INDIRECT(CONCATENATE("'2018-11'!G",TEXT(MATCH($C81,'2018-11'!$C$2:$C$100,0)+1,0)))="",AND(INDIRECT(CONCATENATE("'2018-12'!G",TEXT(MATCH($C81,'2018-12'!$C$2:$C$100,0)+1,0)))="",INDIRECT(CONCATENATE("'2018-11'!G",TEXT(MATCH($C81,'2018-11'!$C$2:$C$100,0)+1,0)))="")),"Н/Д",INDIRECT(CONCATENATE("'2018-12'!G",TEXT(MATCH($C81,'2018-12'!$C$2:$C$100,0)+1,0)))-INDIRECT(CONCATENATE("'2018-11'!G",TEXT(MATCH($C81,'2018-11'!$C$2:$C$100,0)+1,0))))</f>
        <v>1127682210.0100002</v>
      </c>
      <c r="H81" s="17">
        <f ca="1">IF(OR(INDIRECT(CONCATENATE("'2018-12'!H",TEXT(MATCH($C81,'2018-12'!$C$2:$C$100,0)+1,0)))="",INDIRECT(CONCATENATE("'2018-11'!H",TEXT(MATCH($C81,'2018-11'!$C$2:$C$100,0)+1,0)))="",AND(INDIRECT(CONCATENATE("'2018-12'!H",TEXT(MATCH($C81,'2018-12'!$C$2:$C$100,0)+1,0)))="",INDIRECT(CONCATENATE("'2018-11'!H",TEXT(MATCH($C81,'2018-11'!$C$2:$C$100,0)+1,0)))="")),"Н/Д",INDIRECT(CONCATENATE("'2018-12'!H",TEXT(MATCH($C81,'2018-12'!$C$2:$C$100,0)+1,0)))-INDIRECT(CONCATENATE("'2018-11'!H",TEXT(MATCH($C81,'2018-11'!$C$2:$C$100,0)+1,0))))</f>
        <v>1184221436.3199997</v>
      </c>
      <c r="I81" s="17">
        <f ca="1">IF(OR(INDIRECT(CONCATENATE("'2018-12'!I",TEXT(MATCH($C81,'2018-12'!$C$2:$C$100,0)+1,0)))="",INDIRECT(CONCATENATE("'2018-11'!I",TEXT(MATCH($C81,'2018-11'!$C$2:$C$100,0)+1,0)))="",AND(INDIRECT(CONCATENATE("'2018-12'!I",TEXT(MATCH($C81,'2018-12'!$C$2:$C$100,0)+1,0)))="",INDIRECT(CONCATENATE("'2018-11'!I",TEXT(MATCH($C81,'2018-11'!$C$2:$C$100,0)+1,0)))="")),"Н/Д",INDIRECT(CONCATENATE("'2018-12'!I",TEXT(MATCH($C81,'2018-12'!$C$2:$C$100,0)+1,0)))-INDIRECT(CONCATENATE("'2018-11'!I",TEXT(MATCH($C81,'2018-11'!$C$2:$C$100,0)+1,0))))</f>
        <v>193177932.73000002</v>
      </c>
      <c r="J81" s="17" t="str">
        <f ca="1">IF(OR(INDIRECT(CONCATENATE("'2018-12'!J",TEXT(MATCH($C81,'2018-12'!$C$2:$C$100,0)+1,0)))="",INDIRECT(CONCATENATE("'2018-11'!J",TEXT(MATCH($C81,'2018-11'!$C$2:$C$100,0)+1,0)))="",AND(INDIRECT(CONCATENATE("'2018-12'!J",TEXT(MATCH($C81,'2018-12'!$C$2:$C$100,0)+1,0)))="",INDIRECT(CONCATENATE("'2018-11'!J",TEXT(MATCH($C81,'2018-11'!$C$2:$C$100,0)+1,0)))="")),"Н/Д",INDIRECT(CONCATENATE("'2018-12'!J",TEXT(MATCH($C81,'2018-12'!$C$2:$C$100,0)+1,0)))-INDIRECT(CONCATENATE("'2018-11'!J",TEXT(MATCH($C81,'2018-11'!$C$2:$C$100,0)+1,0))))</f>
        <v>Н/Д</v>
      </c>
      <c r="K81" s="17">
        <f ca="1">IF(OR(INDIRECT(CONCATENATE("'2018-12'!K",TEXT(MATCH($C81,'2018-12'!$C$2:$C$100,0)+1,0)))="",INDIRECT(CONCATENATE("'2018-11'!K",TEXT(MATCH($C81,'2018-11'!$C$2:$C$100,0)+1,0)))="",AND(INDIRECT(CONCATENATE("'2018-12'!K",TEXT(MATCH($C81,'2018-12'!$C$2:$C$100,0)+1,0)))="",INDIRECT(CONCATENATE("'2018-11'!K",TEXT(MATCH($C81,'2018-11'!$C$2:$C$100,0)+1,0)))="")),"Н/Д",INDIRECT(CONCATENATE("'2018-12'!K",TEXT(MATCH($C81,'2018-12'!$C$2:$C$100,0)+1,0)))-INDIRECT(CONCATENATE("'2018-11'!K",TEXT(MATCH($C81,'2018-11'!$C$2:$C$100,0)+1,0))))</f>
        <v>79515209.870000124</v>
      </c>
      <c r="L81" s="17">
        <f ca="1">IF(OR(INDIRECT(CONCATENATE("'2018-12'!L",TEXT(MATCH($C81,'2018-12'!$C$2:$C$100,0)+1,0)))="",INDIRECT(CONCATENATE("'2018-11'!L",TEXT(MATCH($C81,'2018-11'!$C$2:$C$100,0)+1,0)))="",AND(INDIRECT(CONCATENATE("'2018-12'!L",TEXT(MATCH($C81,'2018-12'!$C$2:$C$100,0)+1,0)))="",INDIRECT(CONCATENATE("'2018-11'!L",TEXT(MATCH($C81,'2018-11'!$C$2:$C$100,0)+1,0)))="")),"Н/Д",INDIRECT(CONCATENATE("'2018-12'!L",TEXT(MATCH($C81,'2018-12'!$C$2:$C$100,0)+1,0)))-INDIRECT(CONCATENATE("'2018-11'!L",TEXT(MATCH($C81,'2018-11'!$C$2:$C$100,0)+1,0))))</f>
        <v>402211492.92000008</v>
      </c>
      <c r="M81" s="17">
        <f ca="1">IF(OR(INDIRECT(CONCATENATE("'2018-12'!M",TEXT(MATCH($C81,'2018-12'!$C$2:$C$100,0)+1,0)))="",INDIRECT(CONCATENATE("'2018-11'!M",TEXT(MATCH($C81,'2018-11'!$C$2:$C$100,0)+1,0)))="",AND(INDIRECT(CONCATENATE("'2018-12'!M",TEXT(MATCH($C81,'2018-12'!$C$2:$C$100,0)+1,0)))="",INDIRECT(CONCATENATE("'2018-11'!M",TEXT(MATCH($C81,'2018-11'!$C$2:$C$100,0)+1,0)))="")),"Н/Д",INDIRECT(CONCATENATE("'2018-12'!M",TEXT(MATCH($C81,'2018-12'!$C$2:$C$100,0)+1,0)))-INDIRECT(CONCATENATE("'2018-11'!M",TEXT(MATCH($C81,'2018-11'!$C$2:$C$100,0)+1,0))))</f>
        <v>2257330.4000000004</v>
      </c>
      <c r="N81" s="17">
        <f ca="1">IF(OR(INDIRECT(CONCATENATE("'2018-12'!N",TEXT(MATCH($C81,'2018-12'!$C$2:$C$100,0)+1,0)))="",INDIRECT(CONCATENATE("'2018-11'!N",TEXT(MATCH($C81,'2018-11'!$C$2:$C$100,0)+1,0)))="",AND(INDIRECT(CONCATENATE("'2018-12'!N",TEXT(MATCH($C81,'2018-12'!$C$2:$C$100,0)+1,0)))="",INDIRECT(CONCATENATE("'2018-11'!N",TEXT(MATCH($C81,'2018-11'!$C$2:$C$100,0)+1,0)))="")),"Н/Д",INDIRECT(CONCATENATE("'2018-12'!N",TEXT(MATCH($C81,'2018-12'!$C$2:$C$100,0)+1,0)))-INDIRECT(CONCATENATE("'2018-11'!NE",TEXT(MATCH($C81,'2018-11'!$C$2:$C$100,0)+1,0))))</f>
        <v>267235095.13</v>
      </c>
      <c r="O81" s="17">
        <f ca="1">IF(OR(INDIRECT(CONCATENATE("'2018-12'!O",TEXT(MATCH($C81,'2018-12'!$C$2:$C$100,0)+1,0)))="",INDIRECT(CONCATENATE("'2018-11'!O",TEXT(MATCH($C81,'2018-11'!$C$2:$C$100,0)+1,0)))="",AND(INDIRECT(CONCATENATE("'2018-12'!O",TEXT(MATCH($C81,'2018-12'!$C$2:$C$100,0)+1,0)))="",INDIRECT(CONCATENATE("'2018-11'!O",TEXT(MATCH($C81,'2018-11'!$C$2:$C$100,0)+1,0)))="")),"Н/Д",INDIRECT(CONCATENATE("'2018-12'!O",TEXT(MATCH($C81,'2018-12'!$C$2:$C$100,0)+1,0)))-INDIRECT(CONCATENATE("'2018-11'!O",TEXT(MATCH($C81,'2018-11'!$C$2:$C$100,0)+1,0))))</f>
        <v>13213.949999999255</v>
      </c>
      <c r="P81" s="17">
        <f ca="1">IF(OR(INDIRECT(CONCATENATE("'2018-12'!P",TEXT(MATCH($C81,'2018-12'!$C$2:$C$100,0)+1,0)))="",INDIRECT(CONCATENATE("'2018-11'!P",TEXT(MATCH($C81,'2018-11'!$C$2:$C$100,0)+1,0)))="",AND(INDIRECT(CONCATENATE("'2018-12'!P",TEXT(MATCH($C81,'2018-12'!$C$2:$C$100,0)+1,0)))="",INDIRECT(CONCATENATE("'2018-11'!P",TEXT(MATCH($C81,'2018-11'!$C$2:$C$100,0)+1,0)))="")),"Н/Д",INDIRECT(CONCATENATE("'2018-12'!P",TEXT(MATCH($C81,'2018-12'!$C$2:$C$100,0)+1,0)))-INDIRECT(CONCATENATE("'2018-11'!P",TEXT(MATCH($C81,'2018-11'!$C$2:$C$100,0)+1,0))))</f>
        <v>80742234</v>
      </c>
      <c r="Q81" s="17">
        <f ca="1">IF(OR(INDIRECT(CONCATENATE("'2018-12'!Q",TEXT(MATCH($C81,'2018-12'!$C$2:$C$100,0)+1,0)))="",INDIRECT(CONCATENATE("'2018-11'!Q",TEXT(MATCH($C81,'2018-11'!$C$2:$C$100,0)+1,0)))="",AND(INDIRECT(CONCATENATE("'2018-12'!Q",TEXT(MATCH($C81,'2018-12'!$C$2:$C$100,0)+1,0)))="",INDIRECT(CONCATENATE("'2018-11'!Q",TEXT(MATCH($C81,'2018-11'!$C$2:$C$100,0)+1,0)))="")),"Н/Д",INDIRECT(CONCATENATE("'2018-12'!Q",TEXT(MATCH($C81,'2018-12'!$C$2:$C$100,0)+1,0)))-INDIRECT(CONCATENATE("'2018-11'!Q",TEXT(MATCH($C81,'2018-11'!$C$2:$C$100,0)+1,0))))</f>
        <v>11572085.699999996</v>
      </c>
      <c r="R81" s="17">
        <f ca="1">IF(OR(INDIRECT(CONCATENATE("'2018-12'!R",TEXT(MATCH($C81,'2018-12'!$C$2:$C$100,0)+1,0)))="",INDIRECT(CONCATENATE("'2018-11'!R",TEXT(MATCH($C81,'2018-11'!$C$2:$C$100,0)+1,0)))="",AND(INDIRECT(CONCATENATE("'2018-12'!R",TEXT(MATCH($C81,'2018-12'!$C$2:$C$100,0)+1,0)))="",INDIRECT(CONCATENATE("'2018-11'!R",TEXT(MATCH($C81,'2018-11'!$C$2:$C$100,0)+1,0)))="")),"Н/Д",INDIRECT(CONCATENATE("'2018-12'!R",TEXT(MATCH($C81,'2018-12'!$C$2:$C$100,0)+1,0)))-INDIRECT(CONCATENATE("'2018-11'!R",TEXT(MATCH($C81,'2018-11'!$C$2:$C$100,0)+1,0))))</f>
        <v>18305687.520000011</v>
      </c>
      <c r="S81" s="17">
        <f ca="1">IF(OR(INDIRECT(CONCATENATE("'2018-12'!S",TEXT(MATCH($C81,'2018-12'!$C$2:$C$100,0)+1,0)))="",INDIRECT(CONCATENATE("'2018-11'!S",TEXT(MATCH($C81,'2018-11'!$C$2:$C$100,0)+1,0)))="",AND(INDIRECT(CONCATENATE("'2018-12'!S",TEXT(MATCH($C81,'2018-12'!$C$2:$C$100,0)+1,0)))="",INDIRECT(CONCATENATE("'2018-11'!S",TEXT(MATCH($C81,'2018-11'!$C$2:$C$100,0)+1,0)))="")),"Н/Д",INDIRECT(CONCATENATE("'2018-12'!S",TEXT(MATCH($C81,'2018-12'!$C$2:$C$100,0)+1,0)))-INDIRECT(CONCATENATE("'2018-11'!S",TEXT(MATCH($C81,'2018-11'!$C$2:$C$100,0)+1,0))))</f>
        <v>91416.5</v>
      </c>
      <c r="T81" s="17">
        <f ca="1">IF(OR(INDIRECT(CONCATENATE("'2018-12'!T",TEXT(MATCH($C81,'2018-12'!$C$2:$C$100,0)+1,0)))="",INDIRECT(CONCATENATE("'2018-11'!T",TEXT(MATCH($C81,'2018-11'!$C$2:$C$100,0)+1,0)))="",AND(INDIRECT(CONCATENATE("'2018-12'!T",TEXT(MATCH($C81,'2018-12'!$C$2:$C$100,0)+1,0)))="",INDIRECT(CONCATENATE("'2018-11'!T",TEXT(MATCH($C81,'2018-11'!$C$2:$C$100,0)+1,0)))="")),"Н/Д",INDIRECT(CONCATENATE("'2018-12'!T",TEXT(MATCH($C81,'2018-12'!$C$2:$C$100,0)+1,0)))-INDIRECT(CONCATENATE("'2018-11'!T",TEXT(MATCH($C81,'2018-11'!$C$2:$C$100,0)+1,0))))</f>
        <v>48008513.280000031</v>
      </c>
      <c r="U81" s="17">
        <f ca="1">IF(OR(INDIRECT(CONCATENATE("'2018-12'!U",TEXT(MATCH($C81,'2018-12'!$C$2:$C$100,0)+1,0)))="",INDIRECT(CONCATENATE("'2018-11'!U",TEXT(MATCH($C81,'2018-11'!$C$2:$C$100,0)+1,0)))="",AND(INDIRECT(CONCATENATE("'2018-12'!U",TEXT(MATCH($C81,'2018-12'!$C$2:$C$100,0)+1,0)))="",INDIRECT(CONCATENATE("'2018-11'!U",TEXT(MATCH($C81,'2018-11'!$C$2:$C$100,0)+1,0)))="")),"Н/Д",INDIRECT(CONCATENATE("'2018-12'!U",TEXT(MATCH($C81,'2018-12'!$C$2:$C$100,0)+1,0)))-INDIRECT(CONCATENATE("'2018-11'!U",TEXT(MATCH($C81,'2018-11'!$C$2:$C$100,0)+1,0))))</f>
        <v>1982797.4900000021</v>
      </c>
      <c r="V81" s="17">
        <f ca="1">IF(OR(INDIRECT(CONCATENATE("'2018-12'!V",TEXT(MATCH($C81,'2018-12'!$C$2:$C$100,0)+1,0)))="",INDIRECT(CONCATENATE("'2018-11'!V",TEXT(MATCH($C81,'2018-11'!$C$2:$C$100,0)+1,0)))="",AND(INDIRECT(CONCATENATE("'2018-12'!V",TEXT(MATCH($C81,'2018-12'!$C$2:$C$100,0)+1,0)))="",INDIRECT(CONCATENATE("'2018-11'!V",TEXT(MATCH($C81,'2018-11'!$C$2:$C$100,0)+1,0)))="")),"Н/Д",INDIRECT(CONCATENATE("'2018-12'!V",TEXT(MATCH($C81,'2018-12'!$C$2:$C$100,0)+1,0)))-INDIRECT(CONCATENATE("'2018-11'!V",TEXT(MATCH($C81,'2018-11'!$C$2:$C$100,0)+1,0))))</f>
        <v>980827506.57999992</v>
      </c>
      <c r="W81" s="17">
        <f ca="1">IF(OR(INDIRECT(CONCATENATE("'2018-12'!W",TEXT(MATCH($C81,'2018-12'!$C$2:$C$100,0)+1,0)))="",INDIRECT(CONCATENATE("'2018-11'!W",TEXT(MATCH($C81,'2018-11'!$C$2:$C$100,0)+1,0)))="",AND(INDIRECT(CONCATENATE("'2018-12'!W",TEXT(MATCH($C81,'2018-12'!$C$2:$C$100,0)+1,0)))="",INDIRECT(CONCATENATE("'2018-11'!W",TEXT(MATCH($C81,'2018-11'!$C$2:$C$100,0)+1,0)))="")),"Н/Д",INDIRECT(CONCATENATE("'2018-12'!W",TEXT(MATCH($C81,'2018-12'!$C$2:$C$100,0)+1,0)))-INDIRECT(CONCATENATE("'2018-11'!W",TEXT(MATCH($C81,'2018-11'!$C$2:$C$100,0)+1,0))))</f>
        <v>11524944571.710007</v>
      </c>
    </row>
    <row r="82" spans="1:23" x14ac:dyDescent="0.25">
      <c r="A82" s="2" t="s">
        <v>107</v>
      </c>
      <c r="B82" s="2" t="s">
        <v>109</v>
      </c>
      <c r="C82" s="15">
        <v>18000000</v>
      </c>
      <c r="D82" s="2" t="s">
        <v>215</v>
      </c>
      <c r="E82" s="17">
        <f ca="1">IF(OR(INDIRECT(CONCATENATE("'2018-12'!E",TEXT(MATCH($C82,'2018-12'!$C$2:$C$100,0)+1,0)))="",INDIRECT(CONCATENATE("'2018-11'!E",TEXT(MATCH($C82,'2018-11'!$C$2:$C$100,0)+1,0)))="",AND(INDIRECT(CONCATENATE("'2018-12'!E",TEXT(MATCH($C82,'2018-12'!$C$2:$C$100,0)+1,0)))="",INDIRECT(CONCATENATE("'2018-11'!E",TEXT(MATCH($C82,'2018-11'!$C$2:$C$100,0)+1,0)))="")),"Н/Д",INDIRECT(CONCATENATE("'2018-12'!E",TEXT(MATCH($C82,'2018-12'!$C$2:$C$100,0)+1,0)))-INDIRECT(CONCATENATE("'2018-11'!E",TEXT(MATCH($C82,'2018-11'!$C$2:$C$100,0)+1,0))))</f>
        <v>9954374377.3999939</v>
      </c>
      <c r="F82" s="17">
        <f ca="1">IF(OR(INDIRECT(CONCATENATE("'2018-12'!F",TEXT(MATCH($C82,'2018-12'!$C$2:$C$100,0)+1,0)))="",INDIRECT(CONCATENATE("'2018-11'!F",TEXT(MATCH($C82,'2018-11'!$C$2:$C$100,0)+1,0)))="",AND(INDIRECT(CONCATENATE("'2018-12'!F",TEXT(MATCH($C82,'2018-12'!$C$2:$C$100,0)+1,0)))="",INDIRECT(CONCATENATE("'2018-11'!F",TEXT(MATCH($C82,'2018-11'!$C$2:$C$100,0)+1,0)))="")),"Н/Д",INDIRECT(CONCATENATE("'2018-12'!F",TEXT(MATCH($C82,'2018-12'!$C$2:$C$100,0)+1,0)))-INDIRECT(CONCATENATE("'2018-11'!F",TEXT(MATCH($C82,'2018-11'!$C$2:$C$100,0)+1,0))))</f>
        <v>7208738506.8699951</v>
      </c>
      <c r="G82" s="17">
        <f ca="1">IF(OR(INDIRECT(CONCATENATE("'2018-12'!G",TEXT(MATCH($C82,'2018-12'!$C$2:$C$100,0)+1,0)))="",INDIRECT(CONCATENATE("'2018-11'!G",TEXT(MATCH($C82,'2018-11'!$C$2:$C$100,0)+1,0)))="",AND(INDIRECT(CONCATENATE("'2018-12'!G",TEXT(MATCH($C82,'2018-12'!$C$2:$C$100,0)+1,0)))="",INDIRECT(CONCATENATE("'2018-11'!G",TEXT(MATCH($C82,'2018-11'!$C$2:$C$100,0)+1,0)))="")),"Н/Д",INDIRECT(CONCATENATE("'2018-12'!G",TEXT(MATCH($C82,'2018-12'!$C$2:$C$100,0)+1,0)))-INDIRECT(CONCATENATE("'2018-11'!G",TEXT(MATCH($C82,'2018-11'!$C$2:$C$100,0)+1,0))))</f>
        <v>1959675449.1399994</v>
      </c>
      <c r="H82" s="17">
        <f ca="1">IF(OR(INDIRECT(CONCATENATE("'2018-12'!H",TEXT(MATCH($C82,'2018-12'!$C$2:$C$100,0)+1,0)))="",INDIRECT(CONCATENATE("'2018-11'!H",TEXT(MATCH($C82,'2018-11'!$C$2:$C$100,0)+1,0)))="",AND(INDIRECT(CONCATENATE("'2018-12'!H",TEXT(MATCH($C82,'2018-12'!$C$2:$C$100,0)+1,0)))="",INDIRECT(CONCATENATE("'2018-11'!H",TEXT(MATCH($C82,'2018-11'!$C$2:$C$100,0)+1,0)))="")),"Н/Д",INDIRECT(CONCATENATE("'2018-12'!H",TEXT(MATCH($C82,'2018-12'!$C$2:$C$100,0)+1,0)))-INDIRECT(CONCATENATE("'2018-11'!H",TEXT(MATCH($C82,'2018-11'!$C$2:$C$100,0)+1,0))))</f>
        <v>2822517582.4799995</v>
      </c>
      <c r="I82" s="17">
        <f ca="1">IF(OR(INDIRECT(CONCATENATE("'2018-12'!I",TEXT(MATCH($C82,'2018-12'!$C$2:$C$100,0)+1,0)))="",INDIRECT(CONCATENATE("'2018-11'!I",TEXT(MATCH($C82,'2018-11'!$C$2:$C$100,0)+1,0)))="",AND(INDIRECT(CONCATENATE("'2018-12'!I",TEXT(MATCH($C82,'2018-12'!$C$2:$C$100,0)+1,0)))="",INDIRECT(CONCATENATE("'2018-11'!I",TEXT(MATCH($C82,'2018-11'!$C$2:$C$100,0)+1,0)))="")),"Н/Д",INDIRECT(CONCATENATE("'2018-12'!I",TEXT(MATCH($C82,'2018-12'!$C$2:$C$100,0)+1,0)))-INDIRECT(CONCATENATE("'2018-11'!I",TEXT(MATCH($C82,'2018-11'!$C$2:$C$100,0)+1,0))))</f>
        <v>723488984.61999989</v>
      </c>
      <c r="J82" s="17" t="str">
        <f ca="1">IF(OR(INDIRECT(CONCATENATE("'2018-12'!J",TEXT(MATCH($C82,'2018-12'!$C$2:$C$100,0)+1,0)))="",INDIRECT(CONCATENATE("'2018-11'!J",TEXT(MATCH($C82,'2018-11'!$C$2:$C$100,0)+1,0)))="",AND(INDIRECT(CONCATENATE("'2018-12'!J",TEXT(MATCH($C82,'2018-12'!$C$2:$C$100,0)+1,0)))="",INDIRECT(CONCATENATE("'2018-11'!J",TEXT(MATCH($C82,'2018-11'!$C$2:$C$100,0)+1,0)))="")),"Н/Д",INDIRECT(CONCATENATE("'2018-12'!J",TEXT(MATCH($C82,'2018-12'!$C$2:$C$100,0)+1,0)))-INDIRECT(CONCATENATE("'2018-11'!J",TEXT(MATCH($C82,'2018-11'!$C$2:$C$100,0)+1,0))))</f>
        <v>Н/Д</v>
      </c>
      <c r="K82" s="17">
        <f ca="1">IF(OR(INDIRECT(CONCATENATE("'2018-12'!K",TEXT(MATCH($C82,'2018-12'!$C$2:$C$100,0)+1,0)))="",INDIRECT(CONCATENATE("'2018-11'!K",TEXT(MATCH($C82,'2018-11'!$C$2:$C$100,0)+1,0)))="",AND(INDIRECT(CONCATENATE("'2018-12'!K",TEXT(MATCH($C82,'2018-12'!$C$2:$C$100,0)+1,0)))="",INDIRECT(CONCATENATE("'2018-11'!K",TEXT(MATCH($C82,'2018-11'!$C$2:$C$100,0)+1,0)))="")),"Н/Д",INDIRECT(CONCATENATE("'2018-12'!K",TEXT(MATCH($C82,'2018-12'!$C$2:$C$100,0)+1,0)))-INDIRECT(CONCATENATE("'2018-11'!K",TEXT(MATCH($C82,'2018-11'!$C$2:$C$100,0)+1,0))))</f>
        <v>180359492.22000027</v>
      </c>
      <c r="L82" s="17">
        <f ca="1">IF(OR(INDIRECT(CONCATENATE("'2018-12'!L",TEXT(MATCH($C82,'2018-12'!$C$2:$C$100,0)+1,0)))="",INDIRECT(CONCATENATE("'2018-11'!L",TEXT(MATCH($C82,'2018-11'!$C$2:$C$100,0)+1,0)))="",AND(INDIRECT(CONCATENATE("'2018-12'!L",TEXT(MATCH($C82,'2018-12'!$C$2:$C$100,0)+1,0)))="",INDIRECT(CONCATENATE("'2018-11'!L",TEXT(MATCH($C82,'2018-11'!$C$2:$C$100,0)+1,0)))="")),"Н/Д",INDIRECT(CONCATENATE("'2018-12'!L",TEXT(MATCH($C82,'2018-12'!$C$2:$C$100,0)+1,0)))-INDIRECT(CONCATENATE("'2018-11'!L",TEXT(MATCH($C82,'2018-11'!$C$2:$C$100,0)+1,0))))</f>
        <v>975227911.32999992</v>
      </c>
      <c r="M82" s="17">
        <f ca="1">IF(OR(INDIRECT(CONCATENATE("'2018-12'!M",TEXT(MATCH($C82,'2018-12'!$C$2:$C$100,0)+1,0)))="",INDIRECT(CONCATENATE("'2018-11'!M",TEXT(MATCH($C82,'2018-11'!$C$2:$C$100,0)+1,0)))="",AND(INDIRECT(CONCATENATE("'2018-12'!M",TEXT(MATCH($C82,'2018-12'!$C$2:$C$100,0)+1,0)))="",INDIRECT(CONCATENATE("'2018-11'!M",TEXT(MATCH($C82,'2018-11'!$C$2:$C$100,0)+1,0)))="")),"Н/Д",INDIRECT(CONCATENATE("'2018-12'!M",TEXT(MATCH($C82,'2018-12'!$C$2:$C$100,0)+1,0)))-INDIRECT(CONCATENATE("'2018-11'!M",TEXT(MATCH($C82,'2018-11'!$C$2:$C$100,0)+1,0))))</f>
        <v>10789633.460000008</v>
      </c>
      <c r="N82" s="17">
        <f ca="1">IF(OR(INDIRECT(CONCATENATE("'2018-12'!N",TEXT(MATCH($C82,'2018-12'!$C$2:$C$100,0)+1,0)))="",INDIRECT(CONCATENATE("'2018-11'!N",TEXT(MATCH($C82,'2018-11'!$C$2:$C$100,0)+1,0)))="",AND(INDIRECT(CONCATENATE("'2018-12'!N",TEXT(MATCH($C82,'2018-12'!$C$2:$C$100,0)+1,0)))="",INDIRECT(CONCATENATE("'2018-11'!N",TEXT(MATCH($C82,'2018-11'!$C$2:$C$100,0)+1,0)))="")),"Н/Д",INDIRECT(CONCATENATE("'2018-12'!N",TEXT(MATCH($C82,'2018-12'!$C$2:$C$100,0)+1,0)))-INDIRECT(CONCATENATE("'2018-11'!NE",TEXT(MATCH($C82,'2018-11'!$C$2:$C$100,0)+1,0))))</f>
        <v>627800190.71000004</v>
      </c>
      <c r="O82" s="17">
        <f ca="1">IF(OR(INDIRECT(CONCATENATE("'2018-12'!O",TEXT(MATCH($C82,'2018-12'!$C$2:$C$100,0)+1,0)))="",INDIRECT(CONCATENATE("'2018-11'!O",TEXT(MATCH($C82,'2018-11'!$C$2:$C$100,0)+1,0)))="",AND(INDIRECT(CONCATENATE("'2018-12'!O",TEXT(MATCH($C82,'2018-12'!$C$2:$C$100,0)+1,0)))="",INDIRECT(CONCATENATE("'2018-11'!O",TEXT(MATCH($C82,'2018-11'!$C$2:$C$100,0)+1,0)))="")),"Н/Д",INDIRECT(CONCATENATE("'2018-12'!O",TEXT(MATCH($C82,'2018-12'!$C$2:$C$100,0)+1,0)))-INDIRECT(CONCATENATE("'2018-11'!O",TEXT(MATCH($C82,'2018-11'!$C$2:$C$100,0)+1,0))))</f>
        <v>92281.759999999951</v>
      </c>
      <c r="P82" s="17">
        <f ca="1">IF(OR(INDIRECT(CONCATENATE("'2018-12'!P",TEXT(MATCH($C82,'2018-12'!$C$2:$C$100,0)+1,0)))="",INDIRECT(CONCATENATE("'2018-11'!P",TEXT(MATCH($C82,'2018-11'!$C$2:$C$100,0)+1,0)))="",AND(INDIRECT(CONCATENATE("'2018-12'!P",TEXT(MATCH($C82,'2018-12'!$C$2:$C$100,0)+1,0)))="",INDIRECT(CONCATENATE("'2018-11'!P",TEXT(MATCH($C82,'2018-11'!$C$2:$C$100,0)+1,0)))="")),"Н/Д",INDIRECT(CONCATENATE("'2018-12'!P",TEXT(MATCH($C82,'2018-12'!$C$2:$C$100,0)+1,0)))-INDIRECT(CONCATENATE("'2018-11'!P",TEXT(MATCH($C82,'2018-11'!$C$2:$C$100,0)+1,0))))</f>
        <v>198612489.89999986</v>
      </c>
      <c r="Q82" s="17">
        <f ca="1">IF(OR(INDIRECT(CONCATENATE("'2018-12'!Q",TEXT(MATCH($C82,'2018-12'!$C$2:$C$100,0)+1,0)))="",INDIRECT(CONCATENATE("'2018-11'!Q",TEXT(MATCH($C82,'2018-11'!$C$2:$C$100,0)+1,0)))="",AND(INDIRECT(CONCATENATE("'2018-12'!Q",TEXT(MATCH($C82,'2018-12'!$C$2:$C$100,0)+1,0)))="",INDIRECT(CONCATENATE("'2018-11'!Q",TEXT(MATCH($C82,'2018-11'!$C$2:$C$100,0)+1,0)))="")),"Н/Д",INDIRECT(CONCATENATE("'2018-12'!Q",TEXT(MATCH($C82,'2018-12'!$C$2:$C$100,0)+1,0)))-INDIRECT(CONCATENATE("'2018-11'!Q",TEXT(MATCH($C82,'2018-11'!$C$2:$C$100,0)+1,0))))</f>
        <v>4750895.6299999952</v>
      </c>
      <c r="R82" s="17">
        <f ca="1">IF(OR(INDIRECT(CONCATENATE("'2018-12'!R",TEXT(MATCH($C82,'2018-12'!$C$2:$C$100,0)+1,0)))="",INDIRECT(CONCATENATE("'2018-11'!R",TEXT(MATCH($C82,'2018-11'!$C$2:$C$100,0)+1,0)))="",AND(INDIRECT(CONCATENATE("'2018-12'!R",TEXT(MATCH($C82,'2018-12'!$C$2:$C$100,0)+1,0)))="",INDIRECT(CONCATENATE("'2018-11'!R",TEXT(MATCH($C82,'2018-11'!$C$2:$C$100,0)+1,0)))="")),"Н/Д",INDIRECT(CONCATENATE("'2018-12'!R",TEXT(MATCH($C82,'2018-12'!$C$2:$C$100,0)+1,0)))-INDIRECT(CONCATENATE("'2018-11'!R",TEXT(MATCH($C82,'2018-11'!$C$2:$C$100,0)+1,0))))</f>
        <v>43163474.980000019</v>
      </c>
      <c r="S82" s="17">
        <f ca="1">IF(OR(INDIRECT(CONCATENATE("'2018-12'!S",TEXT(MATCH($C82,'2018-12'!$C$2:$C$100,0)+1,0)))="",INDIRECT(CONCATENATE("'2018-11'!S",TEXT(MATCH($C82,'2018-11'!$C$2:$C$100,0)+1,0)))="",AND(INDIRECT(CONCATENATE("'2018-12'!S",TEXT(MATCH($C82,'2018-12'!$C$2:$C$100,0)+1,0)))="",INDIRECT(CONCATENATE("'2018-11'!S",TEXT(MATCH($C82,'2018-11'!$C$2:$C$100,0)+1,0)))="")),"Н/Д",INDIRECT(CONCATENATE("'2018-12'!S",TEXT(MATCH($C82,'2018-12'!$C$2:$C$100,0)+1,0)))-INDIRECT(CONCATENATE("'2018-11'!S",TEXT(MATCH($C82,'2018-11'!$C$2:$C$100,0)+1,0))))</f>
        <v>1201118.5</v>
      </c>
      <c r="T82" s="17">
        <f ca="1">IF(OR(INDIRECT(CONCATENATE("'2018-12'!T",TEXT(MATCH($C82,'2018-12'!$C$2:$C$100,0)+1,0)))="",INDIRECT(CONCATENATE("'2018-11'!T",TEXT(MATCH($C82,'2018-11'!$C$2:$C$100,0)+1,0)))="",AND(INDIRECT(CONCATENATE("'2018-12'!T",TEXT(MATCH($C82,'2018-12'!$C$2:$C$100,0)+1,0)))="",INDIRECT(CONCATENATE("'2018-11'!T",TEXT(MATCH($C82,'2018-11'!$C$2:$C$100,0)+1,0)))="")),"Н/Д",INDIRECT(CONCATENATE("'2018-12'!T",TEXT(MATCH($C82,'2018-12'!$C$2:$C$100,0)+1,0)))-INDIRECT(CONCATENATE("'2018-11'!T",TEXT(MATCH($C82,'2018-11'!$C$2:$C$100,0)+1,0))))</f>
        <v>150280808.25</v>
      </c>
      <c r="U82" s="17">
        <f ca="1">IF(OR(INDIRECT(CONCATENATE("'2018-12'!U",TEXT(MATCH($C82,'2018-12'!$C$2:$C$100,0)+1,0)))="",INDIRECT(CONCATENATE("'2018-11'!U",TEXT(MATCH($C82,'2018-11'!$C$2:$C$100,0)+1,0)))="",AND(INDIRECT(CONCATENATE("'2018-12'!U",TEXT(MATCH($C82,'2018-12'!$C$2:$C$100,0)+1,0)))="",INDIRECT(CONCATENATE("'2018-11'!U",TEXT(MATCH($C82,'2018-11'!$C$2:$C$100,0)+1,0)))="")),"Н/Д",INDIRECT(CONCATENATE("'2018-12'!U",TEXT(MATCH($C82,'2018-12'!$C$2:$C$100,0)+1,0)))-INDIRECT(CONCATENATE("'2018-11'!U",TEXT(MATCH($C82,'2018-11'!$C$2:$C$100,0)+1,0))))</f>
        <v>9535673.9800000042</v>
      </c>
      <c r="V82" s="17">
        <f ca="1">IF(OR(INDIRECT(CONCATENATE("'2018-12'!V",TEXT(MATCH($C82,'2018-12'!$C$2:$C$100,0)+1,0)))="",INDIRECT(CONCATENATE("'2018-11'!V",TEXT(MATCH($C82,'2018-11'!$C$2:$C$100,0)+1,0)))="",AND(INDIRECT(CONCATENATE("'2018-12'!V",TEXT(MATCH($C82,'2018-12'!$C$2:$C$100,0)+1,0)))="",INDIRECT(CONCATENATE("'2018-11'!V",TEXT(MATCH($C82,'2018-11'!$C$2:$C$100,0)+1,0)))="")),"Н/Д",INDIRECT(CONCATENATE("'2018-12'!V",TEXT(MATCH($C82,'2018-12'!$C$2:$C$100,0)+1,0)))-INDIRECT(CONCATENATE("'2018-11'!V",TEXT(MATCH($C82,'2018-11'!$C$2:$C$100,0)+1,0))))</f>
        <v>2745635870.5299988</v>
      </c>
      <c r="W82" s="17">
        <f ca="1">IF(OR(INDIRECT(CONCATENATE("'2018-12'!W",TEXT(MATCH($C82,'2018-12'!$C$2:$C$100,0)+1,0)))="",INDIRECT(CONCATENATE("'2018-11'!W",TEXT(MATCH($C82,'2018-11'!$C$2:$C$100,0)+1,0)))="",AND(INDIRECT(CONCATENATE("'2018-12'!W",TEXT(MATCH($C82,'2018-12'!$C$2:$C$100,0)+1,0)))="",INDIRECT(CONCATENATE("'2018-11'!W",TEXT(MATCH($C82,'2018-11'!$C$2:$C$100,0)+1,0)))="")),"Н/Д",INDIRECT(CONCATENATE("'2018-12'!W",TEXT(MATCH($C82,'2018-12'!$C$2:$C$100,0)+1,0)))-INDIRECT(CONCATENATE("'2018-11'!W",TEXT(MATCH($C82,'2018-11'!$C$2:$C$100,0)+1,0))))</f>
        <v>27049548019.980011</v>
      </c>
    </row>
    <row r="83" spans="1:23" x14ac:dyDescent="0.25">
      <c r="A83" s="2" t="s">
        <v>107</v>
      </c>
      <c r="B83" s="2" t="s">
        <v>110</v>
      </c>
      <c r="C83" s="15">
        <v>3000000</v>
      </c>
      <c r="D83" s="2" t="s">
        <v>215</v>
      </c>
      <c r="E83" s="17">
        <f ca="1">IF(OR(INDIRECT(CONCATENATE("'2018-12'!E",TEXT(MATCH($C83,'2018-12'!$C$2:$C$100,0)+1,0)))="",INDIRECT(CONCATENATE("'2018-11'!E",TEXT(MATCH($C83,'2018-11'!$C$2:$C$100,0)+1,0)))="",AND(INDIRECT(CONCATENATE("'2018-12'!E",TEXT(MATCH($C83,'2018-12'!$C$2:$C$100,0)+1,0)))="",INDIRECT(CONCATENATE("'2018-11'!E",TEXT(MATCH($C83,'2018-11'!$C$2:$C$100,0)+1,0)))="")),"Н/Д",INDIRECT(CONCATENATE("'2018-12'!E",TEXT(MATCH($C83,'2018-12'!$C$2:$C$100,0)+1,0)))-INDIRECT(CONCATENATE("'2018-11'!E",TEXT(MATCH($C83,'2018-11'!$C$2:$C$100,0)+1,0))))</f>
        <v>26511861216.590027</v>
      </c>
      <c r="F83" s="17">
        <f ca="1">IF(OR(INDIRECT(CONCATENATE("'2018-12'!F",TEXT(MATCH($C83,'2018-12'!$C$2:$C$100,0)+1,0)))="",INDIRECT(CONCATENATE("'2018-11'!F",TEXT(MATCH($C83,'2018-11'!$C$2:$C$100,0)+1,0)))="",AND(INDIRECT(CONCATENATE("'2018-12'!F",TEXT(MATCH($C83,'2018-12'!$C$2:$C$100,0)+1,0)))="",INDIRECT(CONCATENATE("'2018-11'!F",TEXT(MATCH($C83,'2018-11'!$C$2:$C$100,0)+1,0)))="")),"Н/Д",INDIRECT(CONCATENATE("'2018-12'!F",TEXT(MATCH($C83,'2018-12'!$C$2:$C$100,0)+1,0)))-INDIRECT(CONCATENATE("'2018-11'!F",TEXT(MATCH($C83,'2018-11'!$C$2:$C$100,0)+1,0))))</f>
        <v>23572244900.619995</v>
      </c>
      <c r="G83" s="17">
        <f ca="1">IF(OR(INDIRECT(CONCATENATE("'2018-12'!G",TEXT(MATCH($C83,'2018-12'!$C$2:$C$100,0)+1,0)))="",INDIRECT(CONCATENATE("'2018-11'!G",TEXT(MATCH($C83,'2018-11'!$C$2:$C$100,0)+1,0)))="",AND(INDIRECT(CONCATENATE("'2018-12'!G",TEXT(MATCH($C83,'2018-12'!$C$2:$C$100,0)+1,0)))="",INDIRECT(CONCATENATE("'2018-11'!G",TEXT(MATCH($C83,'2018-11'!$C$2:$C$100,0)+1,0)))="")),"Н/Д",INDIRECT(CONCATENATE("'2018-12'!G",TEXT(MATCH($C83,'2018-12'!$C$2:$C$100,0)+1,0)))-INDIRECT(CONCATENATE("'2018-11'!G",TEXT(MATCH($C83,'2018-11'!$C$2:$C$100,0)+1,0))))</f>
        <v>4159702104.3499985</v>
      </c>
      <c r="H83" s="17">
        <f ca="1">IF(OR(INDIRECT(CONCATENATE("'2018-12'!H",TEXT(MATCH($C83,'2018-12'!$C$2:$C$100,0)+1,0)))="",INDIRECT(CONCATENATE("'2018-11'!H",TEXT(MATCH($C83,'2018-11'!$C$2:$C$100,0)+1,0)))="",AND(INDIRECT(CONCATENATE("'2018-12'!H",TEXT(MATCH($C83,'2018-12'!$C$2:$C$100,0)+1,0)))="",INDIRECT(CONCATENATE("'2018-11'!H",TEXT(MATCH($C83,'2018-11'!$C$2:$C$100,0)+1,0)))="")),"Н/Д",INDIRECT(CONCATENATE("'2018-12'!H",TEXT(MATCH($C83,'2018-12'!$C$2:$C$100,0)+1,0)))-INDIRECT(CONCATENATE("'2018-11'!H",TEXT(MATCH($C83,'2018-11'!$C$2:$C$100,0)+1,0))))</f>
        <v>7459771581.2600021</v>
      </c>
      <c r="I83" s="17">
        <f ca="1">IF(OR(INDIRECT(CONCATENATE("'2018-12'!I",TEXT(MATCH($C83,'2018-12'!$C$2:$C$100,0)+1,0)))="",INDIRECT(CONCATENATE("'2018-11'!I",TEXT(MATCH($C83,'2018-11'!$C$2:$C$100,0)+1,0)))="",AND(INDIRECT(CONCATENATE("'2018-12'!I",TEXT(MATCH($C83,'2018-12'!$C$2:$C$100,0)+1,0)))="",INDIRECT(CONCATENATE("'2018-11'!I",TEXT(MATCH($C83,'2018-11'!$C$2:$C$100,0)+1,0)))="")),"Н/Д",INDIRECT(CONCATENATE("'2018-12'!I",TEXT(MATCH($C83,'2018-12'!$C$2:$C$100,0)+1,0)))-INDIRECT(CONCATENATE("'2018-11'!I",TEXT(MATCH($C83,'2018-11'!$C$2:$C$100,0)+1,0))))</f>
        <v>2180379451.4900017</v>
      </c>
      <c r="J83" s="17" t="str">
        <f ca="1">IF(OR(INDIRECT(CONCATENATE("'2018-12'!J",TEXT(MATCH($C83,'2018-12'!$C$2:$C$100,0)+1,0)))="",INDIRECT(CONCATENATE("'2018-11'!J",TEXT(MATCH($C83,'2018-11'!$C$2:$C$100,0)+1,0)))="",AND(INDIRECT(CONCATENATE("'2018-12'!J",TEXT(MATCH($C83,'2018-12'!$C$2:$C$100,0)+1,0)))="",INDIRECT(CONCATENATE("'2018-11'!J",TEXT(MATCH($C83,'2018-11'!$C$2:$C$100,0)+1,0)))="")),"Н/Д",INDIRECT(CONCATENATE("'2018-12'!J",TEXT(MATCH($C83,'2018-12'!$C$2:$C$100,0)+1,0)))-INDIRECT(CONCATENATE("'2018-11'!J",TEXT(MATCH($C83,'2018-11'!$C$2:$C$100,0)+1,0))))</f>
        <v>Н/Д</v>
      </c>
      <c r="K83" s="17">
        <f ca="1">IF(OR(INDIRECT(CONCATENATE("'2018-12'!K",TEXT(MATCH($C83,'2018-12'!$C$2:$C$100,0)+1,0)))="",INDIRECT(CONCATENATE("'2018-11'!K",TEXT(MATCH($C83,'2018-11'!$C$2:$C$100,0)+1,0)))="",AND(INDIRECT(CONCATENATE("'2018-12'!K",TEXT(MATCH($C83,'2018-12'!$C$2:$C$100,0)+1,0)))="",INDIRECT(CONCATENATE("'2018-11'!K",TEXT(MATCH($C83,'2018-11'!$C$2:$C$100,0)+1,0)))="")),"Н/Д",INDIRECT(CONCATENATE("'2018-12'!K",TEXT(MATCH($C83,'2018-12'!$C$2:$C$100,0)+1,0)))-INDIRECT(CONCATENATE("'2018-11'!K",TEXT(MATCH($C83,'2018-11'!$C$2:$C$100,0)+1,0))))</f>
        <v>703698304.70999908</v>
      </c>
      <c r="L83" s="17">
        <f ca="1">IF(OR(INDIRECT(CONCATENATE("'2018-12'!L",TEXT(MATCH($C83,'2018-12'!$C$2:$C$100,0)+1,0)))="",INDIRECT(CONCATENATE("'2018-11'!L",TEXT(MATCH($C83,'2018-11'!$C$2:$C$100,0)+1,0)))="",AND(INDIRECT(CONCATENATE("'2018-12'!L",TEXT(MATCH($C83,'2018-12'!$C$2:$C$100,0)+1,0)))="",INDIRECT(CONCATENATE("'2018-11'!L",TEXT(MATCH($C83,'2018-11'!$C$2:$C$100,0)+1,0)))="")),"Н/Д",INDIRECT(CONCATENATE("'2018-12'!L",TEXT(MATCH($C83,'2018-12'!$C$2:$C$100,0)+1,0)))-INDIRECT(CONCATENATE("'2018-11'!L",TEXT(MATCH($C83,'2018-11'!$C$2:$C$100,0)+1,0))))</f>
        <v>7063839550.5100021</v>
      </c>
      <c r="M83" s="17">
        <f ca="1">IF(OR(INDIRECT(CONCATENATE("'2018-12'!M",TEXT(MATCH($C83,'2018-12'!$C$2:$C$100,0)+1,0)))="",INDIRECT(CONCATENATE("'2018-11'!M",TEXT(MATCH($C83,'2018-11'!$C$2:$C$100,0)+1,0)))="",AND(INDIRECT(CONCATENATE("'2018-12'!M",TEXT(MATCH($C83,'2018-12'!$C$2:$C$100,0)+1,0)))="",INDIRECT(CONCATENATE("'2018-11'!M",TEXT(MATCH($C83,'2018-11'!$C$2:$C$100,0)+1,0)))="")),"Н/Д",INDIRECT(CONCATENATE("'2018-12'!M",TEXT(MATCH($C83,'2018-12'!$C$2:$C$100,0)+1,0)))-INDIRECT(CONCATENATE("'2018-11'!M",TEXT(MATCH($C83,'2018-11'!$C$2:$C$100,0)+1,0))))</f>
        <v>17261979.800000012</v>
      </c>
      <c r="N83" s="17">
        <f ca="1">IF(OR(INDIRECT(CONCATENATE("'2018-12'!N",TEXT(MATCH($C83,'2018-12'!$C$2:$C$100,0)+1,0)))="",INDIRECT(CONCATENATE("'2018-11'!N",TEXT(MATCH($C83,'2018-11'!$C$2:$C$100,0)+1,0)))="",AND(INDIRECT(CONCATENATE("'2018-12'!N",TEXT(MATCH($C83,'2018-12'!$C$2:$C$100,0)+1,0)))="",INDIRECT(CONCATENATE("'2018-11'!N",TEXT(MATCH($C83,'2018-11'!$C$2:$C$100,0)+1,0)))="")),"Н/Д",INDIRECT(CONCATENATE("'2018-12'!N",TEXT(MATCH($C83,'2018-12'!$C$2:$C$100,0)+1,0)))-INDIRECT(CONCATENATE("'2018-11'!NE",TEXT(MATCH($C83,'2018-11'!$C$2:$C$100,0)+1,0))))</f>
        <v>1826437045.22</v>
      </c>
      <c r="O83" s="17">
        <f ca="1">IF(OR(INDIRECT(CONCATENATE("'2018-12'!O",TEXT(MATCH($C83,'2018-12'!$C$2:$C$100,0)+1,0)))="",INDIRECT(CONCATENATE("'2018-11'!O",TEXT(MATCH($C83,'2018-11'!$C$2:$C$100,0)+1,0)))="",AND(INDIRECT(CONCATENATE("'2018-12'!O",TEXT(MATCH($C83,'2018-12'!$C$2:$C$100,0)+1,0)))="",INDIRECT(CONCATENATE("'2018-11'!O",TEXT(MATCH($C83,'2018-11'!$C$2:$C$100,0)+1,0)))="")),"Н/Д",INDIRECT(CONCATENATE("'2018-12'!O",TEXT(MATCH($C83,'2018-12'!$C$2:$C$100,0)+1,0)))-INDIRECT(CONCATENATE("'2018-11'!O",TEXT(MATCH($C83,'2018-11'!$C$2:$C$100,0)+1,0))))</f>
        <v>136350.60999999999</v>
      </c>
      <c r="P83" s="17">
        <f ca="1">IF(OR(INDIRECT(CONCATENATE("'2018-12'!P",TEXT(MATCH($C83,'2018-12'!$C$2:$C$100,0)+1,0)))="",INDIRECT(CONCATENATE("'2018-11'!P",TEXT(MATCH($C83,'2018-11'!$C$2:$C$100,0)+1,0)))="",AND(INDIRECT(CONCATENATE("'2018-12'!P",TEXT(MATCH($C83,'2018-12'!$C$2:$C$100,0)+1,0)))="",INDIRECT(CONCATENATE("'2018-11'!P",TEXT(MATCH($C83,'2018-11'!$C$2:$C$100,0)+1,0)))="")),"Н/Д",INDIRECT(CONCATENATE("'2018-12'!P",TEXT(MATCH($C83,'2018-12'!$C$2:$C$100,0)+1,0)))-INDIRECT(CONCATENATE("'2018-11'!P",TEXT(MATCH($C83,'2018-11'!$C$2:$C$100,0)+1,0))))</f>
        <v>1168595764.5099993</v>
      </c>
      <c r="Q83" s="17">
        <f ca="1">IF(OR(INDIRECT(CONCATENATE("'2018-12'!Q",TEXT(MATCH($C83,'2018-12'!$C$2:$C$100,0)+1,0)))="",INDIRECT(CONCATENATE("'2018-11'!Q",TEXT(MATCH($C83,'2018-11'!$C$2:$C$100,0)+1,0)))="",AND(INDIRECT(CONCATENATE("'2018-12'!Q",TEXT(MATCH($C83,'2018-12'!$C$2:$C$100,0)+1,0)))="",INDIRECT(CONCATENATE("'2018-11'!Q",TEXT(MATCH($C83,'2018-11'!$C$2:$C$100,0)+1,0)))="")),"Н/Д",INDIRECT(CONCATENATE("'2018-12'!Q",TEXT(MATCH($C83,'2018-12'!$C$2:$C$100,0)+1,0)))-INDIRECT(CONCATENATE("'2018-11'!Q",TEXT(MATCH($C83,'2018-11'!$C$2:$C$100,0)+1,0))))</f>
        <v>39093912.199999988</v>
      </c>
      <c r="R83" s="17">
        <f ca="1">IF(OR(INDIRECT(CONCATENATE("'2018-12'!R",TEXT(MATCH($C83,'2018-12'!$C$2:$C$100,0)+1,0)))="",INDIRECT(CONCATENATE("'2018-11'!R",TEXT(MATCH($C83,'2018-11'!$C$2:$C$100,0)+1,0)))="",AND(INDIRECT(CONCATENATE("'2018-12'!R",TEXT(MATCH($C83,'2018-12'!$C$2:$C$100,0)+1,0)))="",INDIRECT(CONCATENATE("'2018-11'!R",TEXT(MATCH($C83,'2018-11'!$C$2:$C$100,0)+1,0)))="")),"Н/Д",INDIRECT(CONCATENATE("'2018-12'!R",TEXT(MATCH($C83,'2018-12'!$C$2:$C$100,0)+1,0)))-INDIRECT(CONCATENATE("'2018-11'!R",TEXT(MATCH($C83,'2018-11'!$C$2:$C$100,0)+1,0))))</f>
        <v>247598164.09000015</v>
      </c>
      <c r="S83" s="17">
        <f ca="1">IF(OR(INDIRECT(CONCATENATE("'2018-12'!S",TEXT(MATCH($C83,'2018-12'!$C$2:$C$100,0)+1,0)))="",INDIRECT(CONCATENATE("'2018-11'!S",TEXT(MATCH($C83,'2018-11'!$C$2:$C$100,0)+1,0)))="",AND(INDIRECT(CONCATENATE("'2018-12'!S",TEXT(MATCH($C83,'2018-12'!$C$2:$C$100,0)+1,0)))="",INDIRECT(CONCATENATE("'2018-11'!S",TEXT(MATCH($C83,'2018-11'!$C$2:$C$100,0)+1,0)))="")),"Н/Д",INDIRECT(CONCATENATE("'2018-12'!S",TEXT(MATCH($C83,'2018-12'!$C$2:$C$100,0)+1,0)))-INDIRECT(CONCATENATE("'2018-11'!S",TEXT(MATCH($C83,'2018-11'!$C$2:$C$100,0)+1,0))))</f>
        <v>17359857.329999998</v>
      </c>
      <c r="T83" s="17">
        <f ca="1">IF(OR(INDIRECT(CONCATENATE("'2018-12'!T",TEXT(MATCH($C83,'2018-12'!$C$2:$C$100,0)+1,0)))="",INDIRECT(CONCATENATE("'2018-11'!T",TEXT(MATCH($C83,'2018-11'!$C$2:$C$100,0)+1,0)))="",AND(INDIRECT(CONCATENATE("'2018-12'!T",TEXT(MATCH($C83,'2018-12'!$C$2:$C$100,0)+1,0)))="",INDIRECT(CONCATENATE("'2018-11'!T",TEXT(MATCH($C83,'2018-11'!$C$2:$C$100,0)+1,0)))="")),"Н/Д",INDIRECT(CONCATENATE("'2018-12'!T",TEXT(MATCH($C83,'2018-12'!$C$2:$C$100,0)+1,0)))-INDIRECT(CONCATENATE("'2018-11'!T",TEXT(MATCH($C83,'2018-11'!$C$2:$C$100,0)+1,0))))</f>
        <v>252692552.51000023</v>
      </c>
      <c r="U83" s="17">
        <f ca="1">IF(OR(INDIRECT(CONCATENATE("'2018-12'!U",TEXT(MATCH($C83,'2018-12'!$C$2:$C$100,0)+1,0)))="",INDIRECT(CONCATENATE("'2018-11'!U",TEXT(MATCH($C83,'2018-11'!$C$2:$C$100,0)+1,0)))="",AND(INDIRECT(CONCATENATE("'2018-12'!U",TEXT(MATCH($C83,'2018-12'!$C$2:$C$100,0)+1,0)))="",INDIRECT(CONCATENATE("'2018-11'!U",TEXT(MATCH($C83,'2018-11'!$C$2:$C$100,0)+1,0)))="")),"Н/Д",INDIRECT(CONCATENATE("'2018-12'!U",TEXT(MATCH($C83,'2018-12'!$C$2:$C$100,0)+1,0)))-INDIRECT(CONCATENATE("'2018-11'!U",TEXT(MATCH($C83,'2018-11'!$C$2:$C$100,0)+1,0))))</f>
        <v>25469108.949999988</v>
      </c>
      <c r="V83" s="17">
        <f ca="1">IF(OR(INDIRECT(CONCATENATE("'2018-12'!V",TEXT(MATCH($C83,'2018-12'!$C$2:$C$100,0)+1,0)))="",INDIRECT(CONCATENATE("'2018-11'!V",TEXT(MATCH($C83,'2018-11'!$C$2:$C$100,0)+1,0)))="",AND(INDIRECT(CONCATENATE("'2018-12'!V",TEXT(MATCH($C83,'2018-12'!$C$2:$C$100,0)+1,0)))="",INDIRECT(CONCATENATE("'2018-11'!V",TEXT(MATCH($C83,'2018-11'!$C$2:$C$100,0)+1,0)))="")),"Н/Д",INDIRECT(CONCATENATE("'2018-12'!V",TEXT(MATCH($C83,'2018-12'!$C$2:$C$100,0)+1,0)))-INDIRECT(CONCATENATE("'2018-11'!V",TEXT(MATCH($C83,'2018-11'!$C$2:$C$100,0)+1,0))))</f>
        <v>2939616315.9700012</v>
      </c>
      <c r="W83" s="17">
        <f ca="1">IF(OR(INDIRECT(CONCATENATE("'2018-12'!W",TEXT(MATCH($C83,'2018-12'!$C$2:$C$100,0)+1,0)))="",INDIRECT(CONCATENATE("'2018-11'!W",TEXT(MATCH($C83,'2018-11'!$C$2:$C$100,0)+1,0)))="",AND(INDIRECT(CONCATENATE("'2018-12'!W",TEXT(MATCH($C83,'2018-12'!$C$2:$C$100,0)+1,0)))="",INDIRECT(CONCATENATE("'2018-11'!W",TEXT(MATCH($C83,'2018-11'!$C$2:$C$100,0)+1,0)))="")),"Н/Д",INDIRECT(CONCATENATE("'2018-12'!W",TEXT(MATCH($C83,'2018-12'!$C$2:$C$100,0)+1,0)))-INDIRECT(CONCATENATE("'2018-11'!W",TEXT(MATCH($C83,'2018-11'!$C$2:$C$100,0)+1,0))))</f>
        <v>76550503184.559937</v>
      </c>
    </row>
    <row r="84" spans="1:23" x14ac:dyDescent="0.25">
      <c r="A84" s="2" t="s">
        <v>107</v>
      </c>
      <c r="B84" s="2" t="s">
        <v>111</v>
      </c>
      <c r="C84" s="15">
        <v>79000000</v>
      </c>
      <c r="D84" s="2" t="s">
        <v>215</v>
      </c>
      <c r="E84" s="17">
        <f ca="1">IF(OR(INDIRECT(CONCATENATE("'2018-12'!E",TEXT(MATCH($C84,'2018-12'!$C$2:$C$100,0)+1,0)))="",INDIRECT(CONCATENATE("'2018-11'!E",TEXT(MATCH($C84,'2018-11'!$C$2:$C$100,0)+1,0)))="",AND(INDIRECT(CONCATENATE("'2018-12'!E",TEXT(MATCH($C84,'2018-12'!$C$2:$C$100,0)+1,0)))="",INDIRECT(CONCATENATE("'2018-11'!E",TEXT(MATCH($C84,'2018-11'!$C$2:$C$100,0)+1,0)))="")),"Н/Д",INDIRECT(CONCATENATE("'2018-12'!E",TEXT(MATCH($C84,'2018-12'!$C$2:$C$100,0)+1,0)))-INDIRECT(CONCATENATE("'2018-11'!E",TEXT(MATCH($C84,'2018-11'!$C$2:$C$100,0)+1,0))))</f>
        <v>2086565141.6999969</v>
      </c>
      <c r="F84" s="17">
        <f ca="1">IF(OR(INDIRECT(CONCATENATE("'2018-12'!F",TEXT(MATCH($C84,'2018-12'!$C$2:$C$100,0)+1,0)))="",INDIRECT(CONCATENATE("'2018-11'!F",TEXT(MATCH($C84,'2018-11'!$C$2:$C$100,0)+1,0)))="",AND(INDIRECT(CONCATENATE("'2018-12'!F",TEXT(MATCH($C84,'2018-12'!$C$2:$C$100,0)+1,0)))="",INDIRECT(CONCATENATE("'2018-11'!F",TEXT(MATCH($C84,'2018-11'!$C$2:$C$100,0)+1,0)))="")),"Н/Д",INDIRECT(CONCATENATE("'2018-12'!F",TEXT(MATCH($C84,'2018-12'!$C$2:$C$100,0)+1,0)))-INDIRECT(CONCATENATE("'2018-11'!F",TEXT(MATCH($C84,'2018-11'!$C$2:$C$100,0)+1,0))))</f>
        <v>1169726241.1499996</v>
      </c>
      <c r="G84" s="17">
        <f ca="1">IF(OR(INDIRECT(CONCATENATE("'2018-12'!G",TEXT(MATCH($C84,'2018-12'!$C$2:$C$100,0)+1,0)))="",INDIRECT(CONCATENATE("'2018-11'!G",TEXT(MATCH($C84,'2018-11'!$C$2:$C$100,0)+1,0)))="",AND(INDIRECT(CONCATENATE("'2018-12'!G",TEXT(MATCH($C84,'2018-12'!$C$2:$C$100,0)+1,0)))="",INDIRECT(CONCATENATE("'2018-11'!G",TEXT(MATCH($C84,'2018-11'!$C$2:$C$100,0)+1,0)))="")),"Н/Д",INDIRECT(CONCATENATE("'2018-12'!G",TEXT(MATCH($C84,'2018-12'!$C$2:$C$100,0)+1,0)))-INDIRECT(CONCATENATE("'2018-11'!G",TEXT(MATCH($C84,'2018-11'!$C$2:$C$100,0)+1,0))))</f>
        <v>191501949.93000007</v>
      </c>
      <c r="H84" s="17">
        <f ca="1">IF(OR(INDIRECT(CONCATENATE("'2018-12'!H",TEXT(MATCH($C84,'2018-12'!$C$2:$C$100,0)+1,0)))="",INDIRECT(CONCATENATE("'2018-11'!H",TEXT(MATCH($C84,'2018-11'!$C$2:$C$100,0)+1,0)))="",AND(INDIRECT(CONCATENATE("'2018-12'!H",TEXT(MATCH($C84,'2018-12'!$C$2:$C$100,0)+1,0)))="",INDIRECT(CONCATENATE("'2018-11'!H",TEXT(MATCH($C84,'2018-11'!$C$2:$C$100,0)+1,0)))="")),"Н/Д",INDIRECT(CONCATENATE("'2018-12'!H",TEXT(MATCH($C84,'2018-12'!$C$2:$C$100,0)+1,0)))-INDIRECT(CONCATENATE("'2018-11'!H",TEXT(MATCH($C84,'2018-11'!$C$2:$C$100,0)+1,0))))</f>
        <v>368680540.17000008</v>
      </c>
      <c r="I84" s="17">
        <f ca="1">IF(OR(INDIRECT(CONCATENATE("'2018-12'!I",TEXT(MATCH($C84,'2018-12'!$C$2:$C$100,0)+1,0)))="",INDIRECT(CONCATENATE("'2018-11'!I",TEXT(MATCH($C84,'2018-11'!$C$2:$C$100,0)+1,0)))="",AND(INDIRECT(CONCATENATE("'2018-12'!I",TEXT(MATCH($C84,'2018-12'!$C$2:$C$100,0)+1,0)))="",INDIRECT(CONCATENATE("'2018-11'!I",TEXT(MATCH($C84,'2018-11'!$C$2:$C$100,0)+1,0)))="")),"Н/Д",INDIRECT(CONCATENATE("'2018-12'!I",TEXT(MATCH($C84,'2018-12'!$C$2:$C$100,0)+1,0)))-INDIRECT(CONCATENATE("'2018-11'!I",TEXT(MATCH($C84,'2018-11'!$C$2:$C$100,0)+1,0))))</f>
        <v>239851556.44000006</v>
      </c>
      <c r="J84" s="17" t="str">
        <f ca="1">IF(OR(INDIRECT(CONCATENATE("'2018-12'!J",TEXT(MATCH($C84,'2018-12'!$C$2:$C$100,0)+1,0)))="",INDIRECT(CONCATENATE("'2018-11'!J",TEXT(MATCH($C84,'2018-11'!$C$2:$C$100,0)+1,0)))="",AND(INDIRECT(CONCATENATE("'2018-12'!J",TEXT(MATCH($C84,'2018-12'!$C$2:$C$100,0)+1,0)))="",INDIRECT(CONCATENATE("'2018-11'!J",TEXT(MATCH($C84,'2018-11'!$C$2:$C$100,0)+1,0)))="")),"Н/Д",INDIRECT(CONCATENATE("'2018-12'!J",TEXT(MATCH($C84,'2018-12'!$C$2:$C$100,0)+1,0)))-INDIRECT(CONCATENATE("'2018-11'!J",TEXT(MATCH($C84,'2018-11'!$C$2:$C$100,0)+1,0))))</f>
        <v>Н/Д</v>
      </c>
      <c r="K84" s="17">
        <f ca="1">IF(OR(INDIRECT(CONCATENATE("'2018-12'!K",TEXT(MATCH($C84,'2018-12'!$C$2:$C$100,0)+1,0)))="",INDIRECT(CONCATENATE("'2018-11'!K",TEXT(MATCH($C84,'2018-11'!$C$2:$C$100,0)+1,0)))="",AND(INDIRECT(CONCATENATE("'2018-12'!K",TEXT(MATCH($C84,'2018-12'!$C$2:$C$100,0)+1,0)))="",INDIRECT(CONCATENATE("'2018-11'!K",TEXT(MATCH($C84,'2018-11'!$C$2:$C$100,0)+1,0)))="")),"Н/Д",INDIRECT(CONCATENATE("'2018-12'!K",TEXT(MATCH($C84,'2018-12'!$C$2:$C$100,0)+1,0)))-INDIRECT(CONCATENATE("'2018-11'!K",TEXT(MATCH($C84,'2018-11'!$C$2:$C$100,0)+1,0))))</f>
        <v>40807362.290000081</v>
      </c>
      <c r="L84" s="17">
        <f ca="1">IF(OR(INDIRECT(CONCATENATE("'2018-12'!L",TEXT(MATCH($C84,'2018-12'!$C$2:$C$100,0)+1,0)))="",INDIRECT(CONCATENATE("'2018-11'!L",TEXT(MATCH($C84,'2018-11'!$C$2:$C$100,0)+1,0)))="",AND(INDIRECT(CONCATENATE("'2018-12'!L",TEXT(MATCH($C84,'2018-12'!$C$2:$C$100,0)+1,0)))="",INDIRECT(CONCATENATE("'2018-11'!L",TEXT(MATCH($C84,'2018-11'!$C$2:$C$100,0)+1,0)))="")),"Н/Д",INDIRECT(CONCATENATE("'2018-12'!L",TEXT(MATCH($C84,'2018-12'!$C$2:$C$100,0)+1,0)))-INDIRECT(CONCATENATE("'2018-11'!L",TEXT(MATCH($C84,'2018-11'!$C$2:$C$100,0)+1,0))))</f>
        <v>253016079.56999993</v>
      </c>
      <c r="M84" s="17">
        <f ca="1">IF(OR(INDIRECT(CONCATENATE("'2018-12'!M",TEXT(MATCH($C84,'2018-12'!$C$2:$C$100,0)+1,0)))="",INDIRECT(CONCATENATE("'2018-11'!M",TEXT(MATCH($C84,'2018-11'!$C$2:$C$100,0)+1,0)))="",AND(INDIRECT(CONCATENATE("'2018-12'!M",TEXT(MATCH($C84,'2018-12'!$C$2:$C$100,0)+1,0)))="",INDIRECT(CONCATENATE("'2018-11'!M",TEXT(MATCH($C84,'2018-11'!$C$2:$C$100,0)+1,0)))="")),"Н/Д",INDIRECT(CONCATENATE("'2018-12'!M",TEXT(MATCH($C84,'2018-12'!$C$2:$C$100,0)+1,0)))-INDIRECT(CONCATENATE("'2018-11'!M",TEXT(MATCH($C84,'2018-11'!$C$2:$C$100,0)+1,0))))</f>
        <v>4195994.0799999982</v>
      </c>
      <c r="N84" s="17">
        <f ca="1">IF(OR(INDIRECT(CONCATENATE("'2018-12'!N",TEXT(MATCH($C84,'2018-12'!$C$2:$C$100,0)+1,0)))="",INDIRECT(CONCATENATE("'2018-11'!N",TEXT(MATCH($C84,'2018-11'!$C$2:$C$100,0)+1,0)))="",AND(INDIRECT(CONCATENATE("'2018-12'!N",TEXT(MATCH($C84,'2018-12'!$C$2:$C$100,0)+1,0)))="",INDIRECT(CONCATENATE("'2018-11'!N",TEXT(MATCH($C84,'2018-11'!$C$2:$C$100,0)+1,0)))="")),"Н/Д",INDIRECT(CONCATENATE("'2018-12'!N",TEXT(MATCH($C84,'2018-12'!$C$2:$C$100,0)+1,0)))-INDIRECT(CONCATENATE("'2018-11'!NE",TEXT(MATCH($C84,'2018-11'!$C$2:$C$100,0)+1,0))))</f>
        <v>125410550.92</v>
      </c>
      <c r="O84" s="17">
        <f ca="1">IF(OR(INDIRECT(CONCATENATE("'2018-12'!O",TEXT(MATCH($C84,'2018-12'!$C$2:$C$100,0)+1,0)))="",INDIRECT(CONCATENATE("'2018-11'!O",TEXT(MATCH($C84,'2018-11'!$C$2:$C$100,0)+1,0)))="",AND(INDIRECT(CONCATENATE("'2018-12'!O",TEXT(MATCH($C84,'2018-12'!$C$2:$C$100,0)+1,0)))="",INDIRECT(CONCATENATE("'2018-11'!O",TEXT(MATCH($C84,'2018-11'!$C$2:$C$100,0)+1,0)))="")),"Н/Д",INDIRECT(CONCATENATE("'2018-12'!O",TEXT(MATCH($C84,'2018-12'!$C$2:$C$100,0)+1,0)))-INDIRECT(CONCATENATE("'2018-11'!O",TEXT(MATCH($C84,'2018-11'!$C$2:$C$100,0)+1,0))))</f>
        <v>7.5400000000008731</v>
      </c>
      <c r="P84" s="17">
        <f ca="1">IF(OR(INDIRECT(CONCATENATE("'2018-12'!P",TEXT(MATCH($C84,'2018-12'!$C$2:$C$100,0)+1,0)))="",INDIRECT(CONCATENATE("'2018-11'!P",TEXT(MATCH($C84,'2018-11'!$C$2:$C$100,0)+1,0)))="",AND(INDIRECT(CONCATENATE("'2018-12'!P",TEXT(MATCH($C84,'2018-12'!$C$2:$C$100,0)+1,0)))="",INDIRECT(CONCATENATE("'2018-11'!P",TEXT(MATCH($C84,'2018-11'!$C$2:$C$100,0)+1,0)))="")),"Н/Д",INDIRECT(CONCATENATE("'2018-12'!P",TEXT(MATCH($C84,'2018-12'!$C$2:$C$100,0)+1,0)))-INDIRECT(CONCATENATE("'2018-11'!P",TEXT(MATCH($C84,'2018-11'!$C$2:$C$100,0)+1,0))))</f>
        <v>19248082.099999994</v>
      </c>
      <c r="Q84" s="17">
        <f ca="1">IF(OR(INDIRECT(CONCATENATE("'2018-12'!Q",TEXT(MATCH($C84,'2018-12'!$C$2:$C$100,0)+1,0)))="",INDIRECT(CONCATENATE("'2018-11'!Q",TEXT(MATCH($C84,'2018-11'!$C$2:$C$100,0)+1,0)))="",AND(INDIRECT(CONCATENATE("'2018-12'!Q",TEXT(MATCH($C84,'2018-12'!$C$2:$C$100,0)+1,0)))="",INDIRECT(CONCATENATE("'2018-11'!Q",TEXT(MATCH($C84,'2018-11'!$C$2:$C$100,0)+1,0)))="")),"Н/Д",INDIRECT(CONCATENATE("'2018-12'!Q",TEXT(MATCH($C84,'2018-12'!$C$2:$C$100,0)+1,0)))-INDIRECT(CONCATENATE("'2018-11'!Q",TEXT(MATCH($C84,'2018-11'!$C$2:$C$100,0)+1,0))))</f>
        <v>419997.69000000134</v>
      </c>
      <c r="R84" s="17">
        <f ca="1">IF(OR(INDIRECT(CONCATENATE("'2018-12'!R",TEXT(MATCH($C84,'2018-12'!$C$2:$C$100,0)+1,0)))="",INDIRECT(CONCATENATE("'2018-11'!R",TEXT(MATCH($C84,'2018-11'!$C$2:$C$100,0)+1,0)))="",AND(INDIRECT(CONCATENATE("'2018-12'!R",TEXT(MATCH($C84,'2018-12'!$C$2:$C$100,0)+1,0)))="",INDIRECT(CONCATENATE("'2018-11'!R",TEXT(MATCH($C84,'2018-11'!$C$2:$C$100,0)+1,0)))="")),"Н/Д",INDIRECT(CONCATENATE("'2018-12'!R",TEXT(MATCH($C84,'2018-12'!$C$2:$C$100,0)+1,0)))-INDIRECT(CONCATENATE("'2018-11'!R",TEXT(MATCH($C84,'2018-11'!$C$2:$C$100,0)+1,0))))</f>
        <v>9068734.549999997</v>
      </c>
      <c r="S84" s="17">
        <f ca="1">IF(OR(INDIRECT(CONCATENATE("'2018-12'!S",TEXT(MATCH($C84,'2018-12'!$C$2:$C$100,0)+1,0)))="",INDIRECT(CONCATENATE("'2018-11'!S",TEXT(MATCH($C84,'2018-11'!$C$2:$C$100,0)+1,0)))="",AND(INDIRECT(CONCATENATE("'2018-12'!S",TEXT(MATCH($C84,'2018-12'!$C$2:$C$100,0)+1,0)))="",INDIRECT(CONCATENATE("'2018-11'!S",TEXT(MATCH($C84,'2018-11'!$C$2:$C$100,0)+1,0)))="")),"Н/Д",INDIRECT(CONCATENATE("'2018-12'!S",TEXT(MATCH($C84,'2018-12'!$C$2:$C$100,0)+1,0)))-INDIRECT(CONCATENATE("'2018-11'!S",TEXT(MATCH($C84,'2018-11'!$C$2:$C$100,0)+1,0))))</f>
        <v>32800</v>
      </c>
      <c r="T84" s="17">
        <f ca="1">IF(OR(INDIRECT(CONCATENATE("'2018-12'!T",TEXT(MATCH($C84,'2018-12'!$C$2:$C$100,0)+1,0)))="",INDIRECT(CONCATENATE("'2018-11'!T",TEXT(MATCH($C84,'2018-11'!$C$2:$C$100,0)+1,0)))="",AND(INDIRECT(CONCATENATE("'2018-12'!T",TEXT(MATCH($C84,'2018-12'!$C$2:$C$100,0)+1,0)))="",INDIRECT(CONCATENATE("'2018-11'!T",TEXT(MATCH($C84,'2018-11'!$C$2:$C$100,0)+1,0)))="")),"Н/Д",INDIRECT(CONCATENATE("'2018-12'!T",TEXT(MATCH($C84,'2018-12'!$C$2:$C$100,0)+1,0)))-INDIRECT(CONCATENATE("'2018-11'!T",TEXT(MATCH($C84,'2018-11'!$C$2:$C$100,0)+1,0))))</f>
        <v>21591160.120000005</v>
      </c>
      <c r="U84" s="17">
        <f ca="1">IF(OR(INDIRECT(CONCATENATE("'2018-12'!U",TEXT(MATCH($C84,'2018-12'!$C$2:$C$100,0)+1,0)))="",INDIRECT(CONCATENATE("'2018-11'!U",TEXT(MATCH($C84,'2018-11'!$C$2:$C$100,0)+1,0)))="",AND(INDIRECT(CONCATENATE("'2018-12'!U",TEXT(MATCH($C84,'2018-12'!$C$2:$C$100,0)+1,0)))="",INDIRECT(CONCATENATE("'2018-11'!U",TEXT(MATCH($C84,'2018-11'!$C$2:$C$100,0)+1,0)))="")),"Н/Д",INDIRECT(CONCATENATE("'2018-12'!U",TEXT(MATCH($C84,'2018-12'!$C$2:$C$100,0)+1,0)))-INDIRECT(CONCATENATE("'2018-11'!U",TEXT(MATCH($C84,'2018-11'!$C$2:$C$100,0)+1,0))))</f>
        <v>3742373.0999999996</v>
      </c>
      <c r="V84" s="17">
        <f ca="1">IF(OR(INDIRECT(CONCATENATE("'2018-12'!V",TEXT(MATCH($C84,'2018-12'!$C$2:$C$100,0)+1,0)))="",INDIRECT(CONCATENATE("'2018-11'!V",TEXT(MATCH($C84,'2018-11'!$C$2:$C$100,0)+1,0)))="",AND(INDIRECT(CONCATENATE("'2018-12'!V",TEXT(MATCH($C84,'2018-12'!$C$2:$C$100,0)+1,0)))="",INDIRECT(CONCATENATE("'2018-11'!V",TEXT(MATCH($C84,'2018-11'!$C$2:$C$100,0)+1,0)))="")),"Н/Д",INDIRECT(CONCATENATE("'2018-12'!V",TEXT(MATCH($C84,'2018-12'!$C$2:$C$100,0)+1,0)))-INDIRECT(CONCATENATE("'2018-11'!V",TEXT(MATCH($C84,'2018-11'!$C$2:$C$100,0)+1,0))))</f>
        <v>916838900.55000019</v>
      </c>
      <c r="W84" s="17">
        <f ca="1">IF(OR(INDIRECT(CONCATENATE("'2018-12'!W",TEXT(MATCH($C84,'2018-12'!$C$2:$C$100,0)+1,0)))="",INDIRECT(CONCATENATE("'2018-11'!W",TEXT(MATCH($C84,'2018-11'!$C$2:$C$100,0)+1,0)))="",AND(INDIRECT(CONCATENATE("'2018-12'!W",TEXT(MATCH($C84,'2018-12'!$C$2:$C$100,0)+1,0)))="",INDIRECT(CONCATENATE("'2018-11'!W",TEXT(MATCH($C84,'2018-11'!$C$2:$C$100,0)+1,0)))="")),"Н/Д",INDIRECT(CONCATENATE("'2018-12'!W",TEXT(MATCH($C84,'2018-12'!$C$2:$C$100,0)+1,0)))-INDIRECT(CONCATENATE("'2018-11'!W",TEXT(MATCH($C84,'2018-11'!$C$2:$C$100,0)+1,0))))</f>
        <v>5339652690.4100037</v>
      </c>
    </row>
    <row r="85" spans="1:23" x14ac:dyDescent="0.25">
      <c r="A85" s="2" t="s">
        <v>107</v>
      </c>
      <c r="B85" s="2" t="s">
        <v>112</v>
      </c>
      <c r="C85" s="15">
        <v>85000000</v>
      </c>
      <c r="D85" s="2" t="s">
        <v>215</v>
      </c>
      <c r="E85" s="17">
        <f ca="1">IF(OR(INDIRECT(CONCATENATE("'2018-12'!E",TEXT(MATCH($C85,'2018-12'!$C$2:$C$100,0)+1,0)))="",INDIRECT(CONCATENATE("'2018-11'!E",TEXT(MATCH($C85,'2018-11'!$C$2:$C$100,0)+1,0)))="",AND(INDIRECT(CONCATENATE("'2018-12'!E",TEXT(MATCH($C85,'2018-12'!$C$2:$C$100,0)+1,0)))="",INDIRECT(CONCATENATE("'2018-11'!E",TEXT(MATCH($C85,'2018-11'!$C$2:$C$100,0)+1,0)))="")),"Н/Д",INDIRECT(CONCATENATE("'2018-12'!E",TEXT(MATCH($C85,'2018-12'!$C$2:$C$100,0)+1,0)))-INDIRECT(CONCATENATE("'2018-11'!E",TEXT(MATCH($C85,'2018-11'!$C$2:$C$100,0)+1,0))))</f>
        <v>1702586444.7999992</v>
      </c>
      <c r="F85" s="17">
        <f ca="1">IF(OR(INDIRECT(CONCATENATE("'2018-12'!F",TEXT(MATCH($C85,'2018-12'!$C$2:$C$100,0)+1,0)))="",INDIRECT(CONCATENATE("'2018-11'!F",TEXT(MATCH($C85,'2018-11'!$C$2:$C$100,0)+1,0)))="",AND(INDIRECT(CONCATENATE("'2018-12'!F",TEXT(MATCH($C85,'2018-12'!$C$2:$C$100,0)+1,0)))="",INDIRECT(CONCATENATE("'2018-11'!F",TEXT(MATCH($C85,'2018-11'!$C$2:$C$100,0)+1,0)))="")),"Н/Д",INDIRECT(CONCATENATE("'2018-12'!F",TEXT(MATCH($C85,'2018-12'!$C$2:$C$100,0)+1,0)))-INDIRECT(CONCATENATE("'2018-11'!F",TEXT(MATCH($C85,'2018-11'!$C$2:$C$100,0)+1,0))))</f>
        <v>1258411437.5799999</v>
      </c>
      <c r="G85" s="17">
        <f ca="1">IF(OR(INDIRECT(CONCATENATE("'2018-12'!G",TEXT(MATCH($C85,'2018-12'!$C$2:$C$100,0)+1,0)))="",INDIRECT(CONCATENATE("'2018-11'!G",TEXT(MATCH($C85,'2018-11'!$C$2:$C$100,0)+1,0)))="",AND(INDIRECT(CONCATENATE("'2018-12'!G",TEXT(MATCH($C85,'2018-12'!$C$2:$C$100,0)+1,0)))="",INDIRECT(CONCATENATE("'2018-11'!G",TEXT(MATCH($C85,'2018-11'!$C$2:$C$100,0)+1,0)))="")),"Н/Д",INDIRECT(CONCATENATE("'2018-12'!G",TEXT(MATCH($C85,'2018-12'!$C$2:$C$100,0)+1,0)))-INDIRECT(CONCATENATE("'2018-11'!G",TEXT(MATCH($C85,'2018-11'!$C$2:$C$100,0)+1,0))))</f>
        <v>768683640.29999995</v>
      </c>
      <c r="H85" s="17">
        <f ca="1">IF(OR(INDIRECT(CONCATENATE("'2018-12'!H",TEXT(MATCH($C85,'2018-12'!$C$2:$C$100,0)+1,0)))="",INDIRECT(CONCATENATE("'2018-11'!H",TEXT(MATCH($C85,'2018-11'!$C$2:$C$100,0)+1,0)))="",AND(INDIRECT(CONCATENATE("'2018-12'!H",TEXT(MATCH($C85,'2018-12'!$C$2:$C$100,0)+1,0)))="",INDIRECT(CONCATENATE("'2018-11'!H",TEXT(MATCH($C85,'2018-11'!$C$2:$C$100,0)+1,0)))="")),"Н/Д",INDIRECT(CONCATENATE("'2018-12'!H",TEXT(MATCH($C85,'2018-12'!$C$2:$C$100,0)+1,0)))-INDIRECT(CONCATENATE("'2018-11'!H",TEXT(MATCH($C85,'2018-11'!$C$2:$C$100,0)+1,0))))</f>
        <v>217263626.12000012</v>
      </c>
      <c r="I85" s="17">
        <f ca="1">IF(OR(INDIRECT(CONCATENATE("'2018-12'!I",TEXT(MATCH($C85,'2018-12'!$C$2:$C$100,0)+1,0)))="",INDIRECT(CONCATENATE("'2018-11'!I",TEXT(MATCH($C85,'2018-11'!$C$2:$C$100,0)+1,0)))="",AND(INDIRECT(CONCATENATE("'2018-12'!I",TEXT(MATCH($C85,'2018-12'!$C$2:$C$100,0)+1,0)))="",INDIRECT(CONCATENATE("'2018-11'!I",TEXT(MATCH($C85,'2018-11'!$C$2:$C$100,0)+1,0)))="")),"Н/Д",INDIRECT(CONCATENATE("'2018-12'!I",TEXT(MATCH($C85,'2018-12'!$C$2:$C$100,0)+1,0)))-INDIRECT(CONCATENATE("'2018-11'!I",TEXT(MATCH($C85,'2018-11'!$C$2:$C$100,0)+1,0))))</f>
        <v>67910984.070000052</v>
      </c>
      <c r="J85" s="17" t="str">
        <f ca="1">IF(OR(INDIRECT(CONCATENATE("'2018-12'!J",TEXT(MATCH($C85,'2018-12'!$C$2:$C$100,0)+1,0)))="",INDIRECT(CONCATENATE("'2018-11'!J",TEXT(MATCH($C85,'2018-11'!$C$2:$C$100,0)+1,0)))="",AND(INDIRECT(CONCATENATE("'2018-12'!J",TEXT(MATCH($C85,'2018-12'!$C$2:$C$100,0)+1,0)))="",INDIRECT(CONCATENATE("'2018-11'!J",TEXT(MATCH($C85,'2018-11'!$C$2:$C$100,0)+1,0)))="")),"Н/Д",INDIRECT(CONCATENATE("'2018-12'!J",TEXT(MATCH($C85,'2018-12'!$C$2:$C$100,0)+1,0)))-INDIRECT(CONCATENATE("'2018-11'!J",TEXT(MATCH($C85,'2018-11'!$C$2:$C$100,0)+1,0))))</f>
        <v>Н/Д</v>
      </c>
      <c r="K85" s="17">
        <f ca="1">IF(OR(INDIRECT(CONCATENATE("'2018-12'!K",TEXT(MATCH($C85,'2018-12'!$C$2:$C$100,0)+1,0)))="",INDIRECT(CONCATENATE("'2018-11'!K",TEXT(MATCH($C85,'2018-11'!$C$2:$C$100,0)+1,0)))="",AND(INDIRECT(CONCATENATE("'2018-12'!K",TEXT(MATCH($C85,'2018-12'!$C$2:$C$100,0)+1,0)))="",INDIRECT(CONCATENATE("'2018-11'!K",TEXT(MATCH($C85,'2018-11'!$C$2:$C$100,0)+1,0)))="")),"Н/Д",INDIRECT(CONCATENATE("'2018-12'!K",TEXT(MATCH($C85,'2018-12'!$C$2:$C$100,0)+1,0)))-INDIRECT(CONCATENATE("'2018-11'!K",TEXT(MATCH($C85,'2018-11'!$C$2:$C$100,0)+1,0))))</f>
        <v>11882238.129999995</v>
      </c>
      <c r="L85" s="17">
        <f ca="1">IF(OR(INDIRECT(CONCATENATE("'2018-12'!L",TEXT(MATCH($C85,'2018-12'!$C$2:$C$100,0)+1,0)))="",INDIRECT(CONCATENATE("'2018-11'!L",TEXT(MATCH($C85,'2018-11'!$C$2:$C$100,0)+1,0)))="",AND(INDIRECT(CONCATENATE("'2018-12'!L",TEXT(MATCH($C85,'2018-12'!$C$2:$C$100,0)+1,0)))="",INDIRECT(CONCATENATE("'2018-11'!L",TEXT(MATCH($C85,'2018-11'!$C$2:$C$100,0)+1,0)))="")),"Н/Д",INDIRECT(CONCATENATE("'2018-12'!L",TEXT(MATCH($C85,'2018-12'!$C$2:$C$100,0)+1,0)))-INDIRECT(CONCATENATE("'2018-11'!L",TEXT(MATCH($C85,'2018-11'!$C$2:$C$100,0)+1,0))))</f>
        <v>134324631.08999991</v>
      </c>
      <c r="M85" s="17">
        <f ca="1">IF(OR(INDIRECT(CONCATENATE("'2018-12'!M",TEXT(MATCH($C85,'2018-12'!$C$2:$C$100,0)+1,0)))="",INDIRECT(CONCATENATE("'2018-11'!M",TEXT(MATCH($C85,'2018-11'!$C$2:$C$100,0)+1,0)))="",AND(INDIRECT(CONCATENATE("'2018-12'!M",TEXT(MATCH($C85,'2018-12'!$C$2:$C$100,0)+1,0)))="",INDIRECT(CONCATENATE("'2018-11'!M",TEXT(MATCH($C85,'2018-11'!$C$2:$C$100,0)+1,0)))="")),"Н/Д",INDIRECT(CONCATENATE("'2018-12'!M",TEXT(MATCH($C85,'2018-12'!$C$2:$C$100,0)+1,0)))-INDIRECT(CONCATENATE("'2018-11'!M",TEXT(MATCH($C85,'2018-11'!$C$2:$C$100,0)+1,0))))</f>
        <v>73171.139999999898</v>
      </c>
      <c r="N85" s="17">
        <f ca="1">IF(OR(INDIRECT(CONCATENATE("'2018-12'!N",TEXT(MATCH($C85,'2018-12'!$C$2:$C$100,0)+1,0)))="",INDIRECT(CONCATENATE("'2018-11'!N",TEXT(MATCH($C85,'2018-11'!$C$2:$C$100,0)+1,0)))="",AND(INDIRECT(CONCATENATE("'2018-12'!N",TEXT(MATCH($C85,'2018-12'!$C$2:$C$100,0)+1,0)))="",INDIRECT(CONCATENATE("'2018-11'!N",TEXT(MATCH($C85,'2018-11'!$C$2:$C$100,0)+1,0)))="")),"Н/Д",INDIRECT(CONCATENATE("'2018-12'!N",TEXT(MATCH($C85,'2018-12'!$C$2:$C$100,0)+1,0)))-INDIRECT(CONCATENATE("'2018-11'!NE",TEXT(MATCH($C85,'2018-11'!$C$2:$C$100,0)+1,0))))</f>
        <v>62078152.390000001</v>
      </c>
      <c r="O85" s="17">
        <f ca="1">IF(OR(INDIRECT(CONCATENATE("'2018-12'!O",TEXT(MATCH($C85,'2018-12'!$C$2:$C$100,0)+1,0)))="",INDIRECT(CONCATENATE("'2018-11'!O",TEXT(MATCH($C85,'2018-11'!$C$2:$C$100,0)+1,0)))="",AND(INDIRECT(CONCATENATE("'2018-12'!O",TEXT(MATCH($C85,'2018-12'!$C$2:$C$100,0)+1,0)))="",INDIRECT(CONCATENATE("'2018-11'!O",TEXT(MATCH($C85,'2018-11'!$C$2:$C$100,0)+1,0)))="")),"Н/Д",INDIRECT(CONCATENATE("'2018-12'!O",TEXT(MATCH($C85,'2018-12'!$C$2:$C$100,0)+1,0)))-INDIRECT(CONCATENATE("'2018-11'!O",TEXT(MATCH($C85,'2018-11'!$C$2:$C$100,0)+1,0))))</f>
        <v>26795.060000002384</v>
      </c>
      <c r="P85" s="17">
        <f ca="1">IF(OR(INDIRECT(CONCATENATE("'2018-12'!P",TEXT(MATCH($C85,'2018-12'!$C$2:$C$100,0)+1,0)))="",INDIRECT(CONCATENATE("'2018-11'!P",TEXT(MATCH($C85,'2018-11'!$C$2:$C$100,0)+1,0)))="",AND(INDIRECT(CONCATENATE("'2018-12'!P",TEXT(MATCH($C85,'2018-12'!$C$2:$C$100,0)+1,0)))="",INDIRECT(CONCATENATE("'2018-11'!P",TEXT(MATCH($C85,'2018-11'!$C$2:$C$100,0)+1,0)))="")),"Н/Д",INDIRECT(CONCATENATE("'2018-12'!P",TEXT(MATCH($C85,'2018-12'!$C$2:$C$100,0)+1,0)))-INDIRECT(CONCATENATE("'2018-11'!P",TEXT(MATCH($C85,'2018-11'!$C$2:$C$100,0)+1,0))))</f>
        <v>26111219.230000019</v>
      </c>
      <c r="Q85" s="17">
        <f ca="1">IF(OR(INDIRECT(CONCATENATE("'2018-12'!Q",TEXT(MATCH($C85,'2018-12'!$C$2:$C$100,0)+1,0)))="",INDIRECT(CONCATENATE("'2018-11'!Q",TEXT(MATCH($C85,'2018-11'!$C$2:$C$100,0)+1,0)))="",AND(INDIRECT(CONCATENATE("'2018-12'!Q",TEXT(MATCH($C85,'2018-12'!$C$2:$C$100,0)+1,0)))="",INDIRECT(CONCATENATE("'2018-11'!Q",TEXT(MATCH($C85,'2018-11'!$C$2:$C$100,0)+1,0)))="")),"Н/Д",INDIRECT(CONCATENATE("'2018-12'!Q",TEXT(MATCH($C85,'2018-12'!$C$2:$C$100,0)+1,0)))-INDIRECT(CONCATENATE("'2018-11'!Q",TEXT(MATCH($C85,'2018-11'!$C$2:$C$100,0)+1,0))))</f>
        <v>221449.78000000119</v>
      </c>
      <c r="R85" s="17">
        <f ca="1">IF(OR(INDIRECT(CONCATENATE("'2018-12'!R",TEXT(MATCH($C85,'2018-12'!$C$2:$C$100,0)+1,0)))="",INDIRECT(CONCATENATE("'2018-11'!R",TEXT(MATCH($C85,'2018-11'!$C$2:$C$100,0)+1,0)))="",AND(INDIRECT(CONCATENATE("'2018-12'!R",TEXT(MATCH($C85,'2018-12'!$C$2:$C$100,0)+1,0)))="",INDIRECT(CONCATENATE("'2018-11'!R",TEXT(MATCH($C85,'2018-11'!$C$2:$C$100,0)+1,0)))="")),"Н/Д",INDIRECT(CONCATENATE("'2018-12'!R",TEXT(MATCH($C85,'2018-12'!$C$2:$C$100,0)+1,0)))-INDIRECT(CONCATENATE("'2018-11'!R",TEXT(MATCH($C85,'2018-11'!$C$2:$C$100,0)+1,0))))</f>
        <v>3404692.629999999</v>
      </c>
      <c r="S85" s="17">
        <f ca="1">IF(OR(INDIRECT(CONCATENATE("'2018-12'!S",TEXT(MATCH($C85,'2018-12'!$C$2:$C$100,0)+1,0)))="",INDIRECT(CONCATENATE("'2018-11'!S",TEXT(MATCH($C85,'2018-11'!$C$2:$C$100,0)+1,0)))="",AND(INDIRECT(CONCATENATE("'2018-12'!S",TEXT(MATCH($C85,'2018-12'!$C$2:$C$100,0)+1,0)))="",INDIRECT(CONCATENATE("'2018-11'!S",TEXT(MATCH($C85,'2018-11'!$C$2:$C$100,0)+1,0)))="")),"Н/Д",INDIRECT(CONCATENATE("'2018-12'!S",TEXT(MATCH($C85,'2018-12'!$C$2:$C$100,0)+1,0)))-INDIRECT(CONCATENATE("'2018-11'!S",TEXT(MATCH($C85,'2018-11'!$C$2:$C$100,0)+1,0))))</f>
        <v>22820</v>
      </c>
      <c r="T85" s="17">
        <f ca="1">IF(OR(INDIRECT(CONCATENATE("'2018-12'!T",TEXT(MATCH($C85,'2018-12'!$C$2:$C$100,0)+1,0)))="",INDIRECT(CONCATENATE("'2018-11'!T",TEXT(MATCH($C85,'2018-11'!$C$2:$C$100,0)+1,0)))="",AND(INDIRECT(CONCATENATE("'2018-12'!T",TEXT(MATCH($C85,'2018-12'!$C$2:$C$100,0)+1,0)))="",INDIRECT(CONCATENATE("'2018-11'!T",TEXT(MATCH($C85,'2018-11'!$C$2:$C$100,0)+1,0)))="")),"Н/Д",INDIRECT(CONCATENATE("'2018-12'!T",TEXT(MATCH($C85,'2018-12'!$C$2:$C$100,0)+1,0)))-INDIRECT(CONCATENATE("'2018-11'!T",TEXT(MATCH($C85,'2018-11'!$C$2:$C$100,0)+1,0))))</f>
        <v>9699734.3399999887</v>
      </c>
      <c r="U85" s="17">
        <f ca="1">IF(OR(INDIRECT(CONCATENATE("'2018-12'!U",TEXT(MATCH($C85,'2018-12'!$C$2:$C$100,0)+1,0)))="",INDIRECT(CONCATENATE("'2018-11'!U",TEXT(MATCH($C85,'2018-11'!$C$2:$C$100,0)+1,0)))="",AND(INDIRECT(CONCATENATE("'2018-12'!U",TEXT(MATCH($C85,'2018-12'!$C$2:$C$100,0)+1,0)))="",INDIRECT(CONCATENATE("'2018-11'!U",TEXT(MATCH($C85,'2018-11'!$C$2:$C$100,0)+1,0)))="")),"Н/Д",INDIRECT(CONCATENATE("'2018-12'!U",TEXT(MATCH($C85,'2018-12'!$C$2:$C$100,0)+1,0)))-INDIRECT(CONCATENATE("'2018-11'!U",TEXT(MATCH($C85,'2018-11'!$C$2:$C$100,0)+1,0))))</f>
        <v>458758.52000001073</v>
      </c>
      <c r="V85" s="17">
        <f ca="1">IF(OR(INDIRECT(CONCATENATE("'2018-12'!V",TEXT(MATCH($C85,'2018-12'!$C$2:$C$100,0)+1,0)))="",INDIRECT(CONCATENATE("'2018-11'!V",TEXT(MATCH($C85,'2018-11'!$C$2:$C$100,0)+1,0)))="",AND(INDIRECT(CONCATENATE("'2018-12'!V",TEXT(MATCH($C85,'2018-12'!$C$2:$C$100,0)+1,0)))="",INDIRECT(CONCATENATE("'2018-11'!V",TEXT(MATCH($C85,'2018-11'!$C$2:$C$100,0)+1,0)))="")),"Н/Д",INDIRECT(CONCATENATE("'2018-12'!V",TEXT(MATCH($C85,'2018-12'!$C$2:$C$100,0)+1,0)))-INDIRECT(CONCATENATE("'2018-11'!V",TEXT(MATCH($C85,'2018-11'!$C$2:$C$100,0)+1,0))))</f>
        <v>444175007.21999931</v>
      </c>
      <c r="W85" s="17">
        <f ca="1">IF(OR(INDIRECT(CONCATENATE("'2018-12'!W",TEXT(MATCH($C85,'2018-12'!$C$2:$C$100,0)+1,0)))="",INDIRECT(CONCATENATE("'2018-11'!W",TEXT(MATCH($C85,'2018-11'!$C$2:$C$100,0)+1,0)))="",AND(INDIRECT(CONCATENATE("'2018-12'!W",TEXT(MATCH($C85,'2018-12'!$C$2:$C$100,0)+1,0)))="",INDIRECT(CONCATENATE("'2018-11'!W",TEXT(MATCH($C85,'2018-11'!$C$2:$C$100,0)+1,0)))="")),"Н/Д",INDIRECT(CONCATENATE("'2018-12'!W",TEXT(MATCH($C85,'2018-12'!$C$2:$C$100,0)+1,0)))-INDIRECT(CONCATENATE("'2018-11'!W",TEXT(MATCH($C85,'2018-11'!$C$2:$C$100,0)+1,0))))</f>
        <v>4651458836.6800003</v>
      </c>
    </row>
    <row r="86" spans="1:23" x14ac:dyDescent="0.25">
      <c r="A86" s="2" t="s">
        <v>107</v>
      </c>
      <c r="B86" s="2" t="s">
        <v>113</v>
      </c>
      <c r="C86" s="15">
        <v>35000000</v>
      </c>
      <c r="D86" s="2" t="s">
        <v>215</v>
      </c>
      <c r="E86" s="17">
        <f ca="1">IF(OR(INDIRECT(CONCATENATE("'2018-12'!E",TEXT(MATCH($C86,'2018-12'!$C$2:$C$100,0)+1,0)))="",INDIRECT(CONCATENATE("'2018-11'!E",TEXT(MATCH($C86,'2018-11'!$C$2:$C$100,0)+1,0)))="",AND(INDIRECT(CONCATENATE("'2018-12'!E",TEXT(MATCH($C86,'2018-12'!$C$2:$C$100,0)+1,0)))="",INDIRECT(CONCATENATE("'2018-11'!E",TEXT(MATCH($C86,'2018-11'!$C$2:$C$100,0)+1,0)))="")),"Н/Д",INDIRECT(CONCATENATE("'2018-12'!E",TEXT(MATCH($C86,'2018-12'!$C$2:$C$100,0)+1,0)))-INDIRECT(CONCATENATE("'2018-11'!E",TEXT(MATCH($C86,'2018-11'!$C$2:$C$100,0)+1,0))))</f>
        <v>14957537030.459991</v>
      </c>
      <c r="F86" s="17">
        <f ca="1">IF(OR(INDIRECT(CONCATENATE("'2018-12'!F",TEXT(MATCH($C86,'2018-12'!$C$2:$C$100,0)+1,0)))="",INDIRECT(CONCATENATE("'2018-11'!F",TEXT(MATCH($C86,'2018-11'!$C$2:$C$100,0)+1,0)))="",AND(INDIRECT(CONCATENATE("'2018-12'!F",TEXT(MATCH($C86,'2018-12'!$C$2:$C$100,0)+1,0)))="",INDIRECT(CONCATENATE("'2018-11'!F",TEXT(MATCH($C86,'2018-11'!$C$2:$C$100,0)+1,0)))="")),"Н/Д",INDIRECT(CONCATENATE("'2018-12'!F",TEXT(MATCH($C86,'2018-12'!$C$2:$C$100,0)+1,0)))-INDIRECT(CONCATENATE("'2018-11'!F",TEXT(MATCH($C86,'2018-11'!$C$2:$C$100,0)+1,0))))</f>
        <v>4063213158.4000015</v>
      </c>
      <c r="G86" s="17">
        <f ca="1">IF(OR(INDIRECT(CONCATENATE("'2018-12'!G",TEXT(MATCH($C86,'2018-12'!$C$2:$C$100,0)+1,0)))="",INDIRECT(CONCATENATE("'2018-11'!G",TEXT(MATCH($C86,'2018-11'!$C$2:$C$100,0)+1,0)))="",AND(INDIRECT(CONCATENATE("'2018-12'!G",TEXT(MATCH($C86,'2018-12'!$C$2:$C$100,0)+1,0)))="",INDIRECT(CONCATENATE("'2018-11'!G",TEXT(MATCH($C86,'2018-11'!$C$2:$C$100,0)+1,0)))="")),"Н/Д",INDIRECT(CONCATENATE("'2018-12'!G",TEXT(MATCH($C86,'2018-12'!$C$2:$C$100,0)+1,0)))-INDIRECT(CONCATENATE("'2018-11'!G",TEXT(MATCH($C86,'2018-11'!$C$2:$C$100,0)+1,0))))</f>
        <v>445111114.03000069</v>
      </c>
      <c r="H86" s="17">
        <f ca="1">IF(OR(INDIRECT(CONCATENATE("'2018-12'!H",TEXT(MATCH($C86,'2018-12'!$C$2:$C$100,0)+1,0)))="",INDIRECT(CONCATENATE("'2018-11'!H",TEXT(MATCH($C86,'2018-11'!$C$2:$C$100,0)+1,0)))="",AND(INDIRECT(CONCATENATE("'2018-12'!H",TEXT(MATCH($C86,'2018-12'!$C$2:$C$100,0)+1,0)))="",INDIRECT(CONCATENATE("'2018-11'!H",TEXT(MATCH($C86,'2018-11'!$C$2:$C$100,0)+1,0)))="")),"Н/Д",INDIRECT(CONCATENATE("'2018-12'!H",TEXT(MATCH($C86,'2018-12'!$C$2:$C$100,0)+1,0)))-INDIRECT(CONCATENATE("'2018-11'!H",TEXT(MATCH($C86,'2018-11'!$C$2:$C$100,0)+1,0))))</f>
        <v>2086610388.6399994</v>
      </c>
      <c r="I86" s="17">
        <f ca="1">IF(OR(INDIRECT(CONCATENATE("'2018-12'!I",TEXT(MATCH($C86,'2018-12'!$C$2:$C$100,0)+1,0)))="",INDIRECT(CONCATENATE("'2018-11'!I",TEXT(MATCH($C86,'2018-11'!$C$2:$C$100,0)+1,0)))="",AND(INDIRECT(CONCATENATE("'2018-12'!I",TEXT(MATCH($C86,'2018-12'!$C$2:$C$100,0)+1,0)))="",INDIRECT(CONCATENATE("'2018-11'!I",TEXT(MATCH($C86,'2018-11'!$C$2:$C$100,0)+1,0)))="")),"Н/Д",INDIRECT(CONCATENATE("'2018-12'!I",TEXT(MATCH($C86,'2018-12'!$C$2:$C$100,0)+1,0)))-INDIRECT(CONCATENATE("'2018-11'!I",TEXT(MATCH($C86,'2018-11'!$C$2:$C$100,0)+1,0))))</f>
        <v>482164039.70000076</v>
      </c>
      <c r="J86" s="17" t="str">
        <f ca="1">IF(OR(INDIRECT(CONCATENATE("'2018-12'!J",TEXT(MATCH($C86,'2018-12'!$C$2:$C$100,0)+1,0)))="",INDIRECT(CONCATENATE("'2018-11'!J",TEXT(MATCH($C86,'2018-11'!$C$2:$C$100,0)+1,0)))="",AND(INDIRECT(CONCATENATE("'2018-12'!J",TEXT(MATCH($C86,'2018-12'!$C$2:$C$100,0)+1,0)))="",INDIRECT(CONCATENATE("'2018-11'!J",TEXT(MATCH($C86,'2018-11'!$C$2:$C$100,0)+1,0)))="")),"Н/Д",INDIRECT(CONCATENATE("'2018-12'!J",TEXT(MATCH($C86,'2018-12'!$C$2:$C$100,0)+1,0)))-INDIRECT(CONCATENATE("'2018-11'!J",TEXT(MATCH($C86,'2018-11'!$C$2:$C$100,0)+1,0))))</f>
        <v>Н/Д</v>
      </c>
      <c r="K86" s="17">
        <f ca="1">IF(OR(INDIRECT(CONCATENATE("'2018-12'!K",TEXT(MATCH($C86,'2018-12'!$C$2:$C$100,0)+1,0)))="",INDIRECT(CONCATENATE("'2018-11'!K",TEXT(MATCH($C86,'2018-11'!$C$2:$C$100,0)+1,0)))="",AND(INDIRECT(CONCATENATE("'2018-12'!K",TEXT(MATCH($C86,'2018-12'!$C$2:$C$100,0)+1,0)))="",INDIRECT(CONCATENATE("'2018-11'!K",TEXT(MATCH($C86,'2018-11'!$C$2:$C$100,0)+1,0)))="")),"Н/Д",INDIRECT(CONCATENATE("'2018-12'!K",TEXT(MATCH($C86,'2018-12'!$C$2:$C$100,0)+1,0)))-INDIRECT(CONCATENATE("'2018-11'!K",TEXT(MATCH($C86,'2018-11'!$C$2:$C$100,0)+1,0))))</f>
        <v>111015370.62999964</v>
      </c>
      <c r="L86" s="17">
        <f ca="1">IF(OR(INDIRECT(CONCATENATE("'2018-12'!L",TEXT(MATCH($C86,'2018-12'!$C$2:$C$100,0)+1,0)))="",INDIRECT(CONCATENATE("'2018-11'!L",TEXT(MATCH($C86,'2018-11'!$C$2:$C$100,0)+1,0)))="",AND(INDIRECT(CONCATENATE("'2018-12'!L",TEXT(MATCH($C86,'2018-12'!$C$2:$C$100,0)+1,0)))="",INDIRECT(CONCATENATE("'2018-11'!L",TEXT(MATCH($C86,'2018-11'!$C$2:$C$100,0)+1,0)))="")),"Н/Д",INDIRECT(CONCATENATE("'2018-12'!L",TEXT(MATCH($C86,'2018-12'!$C$2:$C$100,0)+1,0)))-INDIRECT(CONCATENATE("'2018-11'!L",TEXT(MATCH($C86,'2018-11'!$C$2:$C$100,0)+1,0))))</f>
        <v>177449406.67000008</v>
      </c>
      <c r="M86" s="17">
        <f ca="1">IF(OR(INDIRECT(CONCATENATE("'2018-12'!M",TEXT(MATCH($C86,'2018-12'!$C$2:$C$100,0)+1,0)))="",INDIRECT(CONCATENATE("'2018-11'!M",TEXT(MATCH($C86,'2018-11'!$C$2:$C$100,0)+1,0)))="",AND(INDIRECT(CONCATENATE("'2018-12'!M",TEXT(MATCH($C86,'2018-12'!$C$2:$C$100,0)+1,0)))="",INDIRECT(CONCATENATE("'2018-11'!M",TEXT(MATCH($C86,'2018-11'!$C$2:$C$100,0)+1,0)))="")),"Н/Д",INDIRECT(CONCATENATE("'2018-12'!M",TEXT(MATCH($C86,'2018-12'!$C$2:$C$100,0)+1,0)))-INDIRECT(CONCATENATE("'2018-11'!M",TEXT(MATCH($C86,'2018-11'!$C$2:$C$100,0)+1,0))))</f>
        <v>24648349.419999987</v>
      </c>
      <c r="N86" s="17">
        <f ca="1">IF(OR(INDIRECT(CONCATENATE("'2018-12'!N",TEXT(MATCH($C86,'2018-12'!$C$2:$C$100,0)+1,0)))="",INDIRECT(CONCATENATE("'2018-11'!N",TEXT(MATCH($C86,'2018-11'!$C$2:$C$100,0)+1,0)))="",AND(INDIRECT(CONCATENATE("'2018-12'!N",TEXT(MATCH($C86,'2018-12'!$C$2:$C$100,0)+1,0)))="",INDIRECT(CONCATENATE("'2018-11'!N",TEXT(MATCH($C86,'2018-11'!$C$2:$C$100,0)+1,0)))="")),"Н/Д",INDIRECT(CONCATENATE("'2018-12'!N",TEXT(MATCH($C86,'2018-12'!$C$2:$C$100,0)+1,0)))-INDIRECT(CONCATENATE("'2018-11'!NE",TEXT(MATCH($C86,'2018-11'!$C$2:$C$100,0)+1,0))))</f>
        <v>472848843.98000002</v>
      </c>
      <c r="O86" s="17">
        <f ca="1">IF(OR(INDIRECT(CONCATENATE("'2018-12'!O",TEXT(MATCH($C86,'2018-12'!$C$2:$C$100,0)+1,0)))="",INDIRECT(CONCATENATE("'2018-11'!O",TEXT(MATCH($C86,'2018-11'!$C$2:$C$100,0)+1,0)))="",AND(INDIRECT(CONCATENATE("'2018-12'!O",TEXT(MATCH($C86,'2018-12'!$C$2:$C$100,0)+1,0)))="",INDIRECT(CONCATENATE("'2018-11'!O",TEXT(MATCH($C86,'2018-11'!$C$2:$C$100,0)+1,0)))="")),"Н/Д",INDIRECT(CONCATENATE("'2018-12'!O",TEXT(MATCH($C86,'2018-12'!$C$2:$C$100,0)+1,0)))-INDIRECT(CONCATENATE("'2018-11'!O",TEXT(MATCH($C86,'2018-11'!$C$2:$C$100,0)+1,0))))</f>
        <v>-8271.0700000000652</v>
      </c>
      <c r="P86" s="17">
        <f ca="1">IF(OR(INDIRECT(CONCATENATE("'2018-12'!P",TEXT(MATCH($C86,'2018-12'!$C$2:$C$100,0)+1,0)))="",INDIRECT(CONCATENATE("'2018-11'!P",TEXT(MATCH($C86,'2018-11'!$C$2:$C$100,0)+1,0)))="",AND(INDIRECT(CONCATENATE("'2018-12'!P",TEXT(MATCH($C86,'2018-12'!$C$2:$C$100,0)+1,0)))="",INDIRECT(CONCATENATE("'2018-11'!P",TEXT(MATCH($C86,'2018-11'!$C$2:$C$100,0)+1,0)))="")),"Н/Д",INDIRECT(CONCATENATE("'2018-12'!P",TEXT(MATCH($C86,'2018-12'!$C$2:$C$100,0)+1,0)))-INDIRECT(CONCATENATE("'2018-11'!P",TEXT(MATCH($C86,'2018-11'!$C$2:$C$100,0)+1,0))))</f>
        <v>436284318.57999992</v>
      </c>
      <c r="Q86" s="17">
        <f ca="1">IF(OR(INDIRECT(CONCATENATE("'2018-12'!Q",TEXT(MATCH($C86,'2018-12'!$C$2:$C$100,0)+1,0)))="",INDIRECT(CONCATENATE("'2018-11'!Q",TEXT(MATCH($C86,'2018-11'!$C$2:$C$100,0)+1,0)))="",AND(INDIRECT(CONCATENATE("'2018-12'!Q",TEXT(MATCH($C86,'2018-12'!$C$2:$C$100,0)+1,0)))="",INDIRECT(CONCATENATE("'2018-11'!Q",TEXT(MATCH($C86,'2018-11'!$C$2:$C$100,0)+1,0)))="")),"Н/Д",INDIRECT(CONCATENATE("'2018-12'!Q",TEXT(MATCH($C86,'2018-12'!$C$2:$C$100,0)+1,0)))-INDIRECT(CONCATENATE("'2018-11'!Q",TEXT(MATCH($C86,'2018-11'!$C$2:$C$100,0)+1,0))))</f>
        <v>12174835.719999999</v>
      </c>
      <c r="R86" s="17">
        <f ca="1">IF(OR(INDIRECT(CONCATENATE("'2018-12'!R",TEXT(MATCH($C86,'2018-12'!$C$2:$C$100,0)+1,0)))="",INDIRECT(CONCATENATE("'2018-11'!R",TEXT(MATCH($C86,'2018-11'!$C$2:$C$100,0)+1,0)))="",AND(INDIRECT(CONCATENATE("'2018-12'!R",TEXT(MATCH($C86,'2018-12'!$C$2:$C$100,0)+1,0)))="",INDIRECT(CONCATENATE("'2018-11'!R",TEXT(MATCH($C86,'2018-11'!$C$2:$C$100,0)+1,0)))="")),"Н/Д",INDIRECT(CONCATENATE("'2018-12'!R",TEXT(MATCH($C86,'2018-12'!$C$2:$C$100,0)+1,0)))-INDIRECT(CONCATENATE("'2018-11'!R",TEXT(MATCH($C86,'2018-11'!$C$2:$C$100,0)+1,0))))</f>
        <v>151366623.19000006</v>
      </c>
      <c r="S86" s="17">
        <f ca="1">IF(OR(INDIRECT(CONCATENATE("'2018-12'!S",TEXT(MATCH($C86,'2018-12'!$C$2:$C$100,0)+1,0)))="",INDIRECT(CONCATENATE("'2018-11'!S",TEXT(MATCH($C86,'2018-11'!$C$2:$C$100,0)+1,0)))="",AND(INDIRECT(CONCATENATE("'2018-12'!S",TEXT(MATCH($C86,'2018-12'!$C$2:$C$100,0)+1,0)))="",INDIRECT(CONCATENATE("'2018-11'!S",TEXT(MATCH($C86,'2018-11'!$C$2:$C$100,0)+1,0)))="")),"Н/Д",INDIRECT(CONCATENATE("'2018-12'!S",TEXT(MATCH($C86,'2018-12'!$C$2:$C$100,0)+1,0)))-INDIRECT(CONCATENATE("'2018-11'!S",TEXT(MATCH($C86,'2018-11'!$C$2:$C$100,0)+1,0))))</f>
        <v>93418.5</v>
      </c>
      <c r="T86" s="17">
        <f ca="1">IF(OR(INDIRECT(CONCATENATE("'2018-12'!T",TEXT(MATCH($C86,'2018-12'!$C$2:$C$100,0)+1,0)))="",INDIRECT(CONCATENATE("'2018-11'!T",TEXT(MATCH($C86,'2018-11'!$C$2:$C$100,0)+1,0)))="",AND(INDIRECT(CONCATENATE("'2018-12'!T",TEXT(MATCH($C86,'2018-12'!$C$2:$C$100,0)+1,0)))="",INDIRECT(CONCATENATE("'2018-11'!T",TEXT(MATCH($C86,'2018-11'!$C$2:$C$100,0)+1,0)))="")),"Н/Д",INDIRECT(CONCATENATE("'2018-12'!T",TEXT(MATCH($C86,'2018-12'!$C$2:$C$100,0)+1,0)))-INDIRECT(CONCATENATE("'2018-11'!T",TEXT(MATCH($C86,'2018-11'!$C$2:$C$100,0)+1,0))))</f>
        <v>58866514.409999967</v>
      </c>
      <c r="U86" s="17">
        <f ca="1">IF(OR(INDIRECT(CONCATENATE("'2018-12'!U",TEXT(MATCH($C86,'2018-12'!$C$2:$C$100,0)+1,0)))="",INDIRECT(CONCATENATE("'2018-11'!U",TEXT(MATCH($C86,'2018-11'!$C$2:$C$100,0)+1,0)))="",AND(INDIRECT(CONCATENATE("'2018-12'!U",TEXT(MATCH($C86,'2018-12'!$C$2:$C$100,0)+1,0)))="",INDIRECT(CONCATENATE("'2018-11'!U",TEXT(MATCH($C86,'2018-11'!$C$2:$C$100,0)+1,0)))="")),"Н/Д",INDIRECT(CONCATENATE("'2018-12'!U",TEXT(MATCH($C86,'2018-12'!$C$2:$C$100,0)+1,0)))-INDIRECT(CONCATENATE("'2018-11'!U",TEXT(MATCH($C86,'2018-11'!$C$2:$C$100,0)+1,0))))</f>
        <v>14194792.079999983</v>
      </c>
      <c r="V86" s="17">
        <f ca="1">IF(OR(INDIRECT(CONCATENATE("'2018-12'!V",TEXT(MATCH($C86,'2018-12'!$C$2:$C$100,0)+1,0)))="",INDIRECT(CONCATENATE("'2018-11'!V",TEXT(MATCH($C86,'2018-11'!$C$2:$C$100,0)+1,0)))="",AND(INDIRECT(CONCATENATE("'2018-12'!V",TEXT(MATCH($C86,'2018-12'!$C$2:$C$100,0)+1,0)))="",INDIRECT(CONCATENATE("'2018-11'!V",TEXT(MATCH($C86,'2018-11'!$C$2:$C$100,0)+1,0)))="")),"Н/Д",INDIRECT(CONCATENATE("'2018-12'!V",TEXT(MATCH($C86,'2018-12'!$C$2:$C$100,0)+1,0)))-INDIRECT(CONCATENATE("'2018-11'!V",TEXT(MATCH($C86,'2018-11'!$C$2:$C$100,0)+1,0))))</f>
        <v>10894323872.059998</v>
      </c>
      <c r="W86" s="17">
        <f ca="1">IF(OR(INDIRECT(CONCATENATE("'2018-12'!W",TEXT(MATCH($C86,'2018-12'!$C$2:$C$100,0)+1,0)))="",INDIRECT(CONCATENATE("'2018-11'!W",TEXT(MATCH($C86,'2018-11'!$C$2:$C$100,0)+1,0)))="",AND(INDIRECT(CONCATENATE("'2018-12'!W",TEXT(MATCH($C86,'2018-12'!$C$2:$C$100,0)+1,0)))="",INDIRECT(CONCATENATE("'2018-11'!W",TEXT(MATCH($C86,'2018-11'!$C$2:$C$100,0)+1,0)))="")),"Н/Д",INDIRECT(CONCATENATE("'2018-12'!W",TEXT(MATCH($C86,'2018-12'!$C$2:$C$100,0)+1,0)))-INDIRECT(CONCATENATE("'2018-11'!W",TEXT(MATCH($C86,'2018-11'!$C$2:$C$100,0)+1,0))))</f>
        <v>33965709730.710022</v>
      </c>
    </row>
    <row r="87" spans="1:23" x14ac:dyDescent="0.25">
      <c r="A87" s="2" t="s">
        <v>107</v>
      </c>
      <c r="B87" s="2" t="s">
        <v>114</v>
      </c>
      <c r="C87" s="15">
        <v>60000000</v>
      </c>
      <c r="D87" s="2" t="s">
        <v>215</v>
      </c>
      <c r="E87" s="17">
        <f ca="1">IF(OR(INDIRECT(CONCATENATE("'2018-12'!E",TEXT(MATCH($C87,'2018-12'!$C$2:$C$100,0)+1,0)))="",INDIRECT(CONCATENATE("'2018-11'!E",TEXT(MATCH($C87,'2018-11'!$C$2:$C$100,0)+1,0)))="",AND(INDIRECT(CONCATENATE("'2018-12'!E",TEXT(MATCH($C87,'2018-12'!$C$2:$C$100,0)+1,0)))="",INDIRECT(CONCATENATE("'2018-11'!E",TEXT(MATCH($C87,'2018-11'!$C$2:$C$100,0)+1,0)))="")),"Н/Д",INDIRECT(CONCATENATE("'2018-12'!E",TEXT(MATCH($C87,'2018-12'!$C$2:$C$100,0)+1,0)))-INDIRECT(CONCATENATE("'2018-11'!E",TEXT(MATCH($C87,'2018-11'!$C$2:$C$100,0)+1,0))))</f>
        <v>17485294583.080017</v>
      </c>
      <c r="F87" s="17">
        <f ca="1">IF(OR(INDIRECT(CONCATENATE("'2018-12'!F",TEXT(MATCH($C87,'2018-12'!$C$2:$C$100,0)+1,0)))="",INDIRECT(CONCATENATE("'2018-11'!F",TEXT(MATCH($C87,'2018-11'!$C$2:$C$100,0)+1,0)))="",AND(INDIRECT(CONCATENATE("'2018-12'!F",TEXT(MATCH($C87,'2018-12'!$C$2:$C$100,0)+1,0)))="",INDIRECT(CONCATENATE("'2018-11'!F",TEXT(MATCH($C87,'2018-11'!$C$2:$C$100,0)+1,0)))="")),"Н/Д",INDIRECT(CONCATENATE("'2018-12'!F",TEXT(MATCH($C87,'2018-12'!$C$2:$C$100,0)+1,0)))-INDIRECT(CONCATENATE("'2018-11'!F",TEXT(MATCH($C87,'2018-11'!$C$2:$C$100,0)+1,0))))</f>
        <v>14441193166.600006</v>
      </c>
      <c r="G87" s="17">
        <f ca="1">IF(OR(INDIRECT(CONCATENATE("'2018-12'!G",TEXT(MATCH($C87,'2018-12'!$C$2:$C$100,0)+1,0)))="",INDIRECT(CONCATENATE("'2018-11'!G",TEXT(MATCH($C87,'2018-11'!$C$2:$C$100,0)+1,0)))="",AND(INDIRECT(CONCATENATE("'2018-12'!G",TEXT(MATCH($C87,'2018-12'!$C$2:$C$100,0)+1,0)))="",INDIRECT(CONCATENATE("'2018-11'!G",TEXT(MATCH($C87,'2018-11'!$C$2:$C$100,0)+1,0)))="")),"Н/Д",INDIRECT(CONCATENATE("'2018-12'!G",TEXT(MATCH($C87,'2018-12'!$C$2:$C$100,0)+1,0)))-INDIRECT(CONCATENATE("'2018-11'!G",TEXT(MATCH($C87,'2018-11'!$C$2:$C$100,0)+1,0))))</f>
        <v>2973111271.3600006</v>
      </c>
      <c r="H87" s="17">
        <f ca="1">IF(OR(INDIRECT(CONCATENATE("'2018-12'!H",TEXT(MATCH($C87,'2018-12'!$C$2:$C$100,0)+1,0)))="",INDIRECT(CONCATENATE("'2018-11'!H",TEXT(MATCH($C87,'2018-11'!$C$2:$C$100,0)+1,0)))="",AND(INDIRECT(CONCATENATE("'2018-12'!H",TEXT(MATCH($C87,'2018-12'!$C$2:$C$100,0)+1,0)))="",INDIRECT(CONCATENATE("'2018-11'!H",TEXT(MATCH($C87,'2018-11'!$C$2:$C$100,0)+1,0)))="")),"Н/Д",INDIRECT(CONCATENATE("'2018-12'!H",TEXT(MATCH($C87,'2018-12'!$C$2:$C$100,0)+1,0)))-INDIRECT(CONCATENATE("'2018-11'!H",TEXT(MATCH($C87,'2018-11'!$C$2:$C$100,0)+1,0))))</f>
        <v>5397817705</v>
      </c>
      <c r="I87" s="17">
        <f ca="1">IF(OR(INDIRECT(CONCATENATE("'2018-12'!I",TEXT(MATCH($C87,'2018-12'!$C$2:$C$100,0)+1,0)))="",INDIRECT(CONCATENATE("'2018-11'!I",TEXT(MATCH($C87,'2018-11'!$C$2:$C$100,0)+1,0)))="",AND(INDIRECT(CONCATENATE("'2018-12'!I",TEXT(MATCH($C87,'2018-12'!$C$2:$C$100,0)+1,0)))="",INDIRECT(CONCATENATE("'2018-11'!I",TEXT(MATCH($C87,'2018-11'!$C$2:$C$100,0)+1,0)))="")),"Н/Д",INDIRECT(CONCATENATE("'2018-12'!I",TEXT(MATCH($C87,'2018-12'!$C$2:$C$100,0)+1,0)))-INDIRECT(CONCATENATE("'2018-11'!I",TEXT(MATCH($C87,'2018-11'!$C$2:$C$100,0)+1,0))))</f>
        <v>1406200716.3299999</v>
      </c>
      <c r="J87" s="17" t="str">
        <f ca="1">IF(OR(INDIRECT(CONCATENATE("'2018-12'!J",TEXT(MATCH($C87,'2018-12'!$C$2:$C$100,0)+1,0)))="",INDIRECT(CONCATENATE("'2018-11'!J",TEXT(MATCH($C87,'2018-11'!$C$2:$C$100,0)+1,0)))="",AND(INDIRECT(CONCATENATE("'2018-12'!J",TEXT(MATCH($C87,'2018-12'!$C$2:$C$100,0)+1,0)))="",INDIRECT(CONCATENATE("'2018-11'!J",TEXT(MATCH($C87,'2018-11'!$C$2:$C$100,0)+1,0)))="")),"Н/Д",INDIRECT(CONCATENATE("'2018-12'!J",TEXT(MATCH($C87,'2018-12'!$C$2:$C$100,0)+1,0)))-INDIRECT(CONCATENATE("'2018-11'!J",TEXT(MATCH($C87,'2018-11'!$C$2:$C$100,0)+1,0))))</f>
        <v>Н/Д</v>
      </c>
      <c r="K87" s="17">
        <f ca="1">IF(OR(INDIRECT(CONCATENATE("'2018-12'!K",TEXT(MATCH($C87,'2018-12'!$C$2:$C$100,0)+1,0)))="",INDIRECT(CONCATENATE("'2018-11'!K",TEXT(MATCH($C87,'2018-11'!$C$2:$C$100,0)+1,0)))="",AND(INDIRECT(CONCATENATE("'2018-12'!K",TEXT(MATCH($C87,'2018-12'!$C$2:$C$100,0)+1,0)))="",INDIRECT(CONCATENATE("'2018-11'!K",TEXT(MATCH($C87,'2018-11'!$C$2:$C$100,0)+1,0)))="")),"Н/Д",INDIRECT(CONCATENATE("'2018-12'!K",TEXT(MATCH($C87,'2018-12'!$C$2:$C$100,0)+1,0)))-INDIRECT(CONCATENATE("'2018-11'!K",TEXT(MATCH($C87,'2018-11'!$C$2:$C$100,0)+1,0))))</f>
        <v>405310301.3900013</v>
      </c>
      <c r="L87" s="17">
        <f ca="1">IF(OR(INDIRECT(CONCATENATE("'2018-12'!L",TEXT(MATCH($C87,'2018-12'!$C$2:$C$100,0)+1,0)))="",INDIRECT(CONCATENATE("'2018-11'!L",TEXT(MATCH($C87,'2018-11'!$C$2:$C$100,0)+1,0)))="",AND(INDIRECT(CONCATENATE("'2018-12'!L",TEXT(MATCH($C87,'2018-12'!$C$2:$C$100,0)+1,0)))="",INDIRECT(CONCATENATE("'2018-11'!L",TEXT(MATCH($C87,'2018-11'!$C$2:$C$100,0)+1,0)))="")),"Н/Д",INDIRECT(CONCATENATE("'2018-12'!L",TEXT(MATCH($C87,'2018-12'!$C$2:$C$100,0)+1,0)))-INDIRECT(CONCATENATE("'2018-11'!L",TEXT(MATCH($C87,'2018-11'!$C$2:$C$100,0)+1,0))))</f>
        <v>3461232824.6399994</v>
      </c>
      <c r="M87" s="17">
        <f ca="1">IF(OR(INDIRECT(CONCATENATE("'2018-12'!M",TEXT(MATCH($C87,'2018-12'!$C$2:$C$100,0)+1,0)))="",INDIRECT(CONCATENATE("'2018-11'!M",TEXT(MATCH($C87,'2018-11'!$C$2:$C$100,0)+1,0)))="",AND(INDIRECT(CONCATENATE("'2018-12'!M",TEXT(MATCH($C87,'2018-12'!$C$2:$C$100,0)+1,0)))="",INDIRECT(CONCATENATE("'2018-11'!M",TEXT(MATCH($C87,'2018-11'!$C$2:$C$100,0)+1,0)))="")),"Н/Д",INDIRECT(CONCATENATE("'2018-12'!M",TEXT(MATCH($C87,'2018-12'!$C$2:$C$100,0)+1,0)))-INDIRECT(CONCATENATE("'2018-11'!M",TEXT(MATCH($C87,'2018-11'!$C$2:$C$100,0)+1,0))))</f>
        <v>42444126.329999983</v>
      </c>
      <c r="N87" s="17">
        <f ca="1">IF(OR(INDIRECT(CONCATENATE("'2018-12'!N",TEXT(MATCH($C87,'2018-12'!$C$2:$C$100,0)+1,0)))="",INDIRECT(CONCATENATE("'2018-11'!N",TEXT(MATCH($C87,'2018-11'!$C$2:$C$100,0)+1,0)))="",AND(INDIRECT(CONCATENATE("'2018-12'!N",TEXT(MATCH($C87,'2018-12'!$C$2:$C$100,0)+1,0)))="",INDIRECT(CONCATENATE("'2018-11'!N",TEXT(MATCH($C87,'2018-11'!$C$2:$C$100,0)+1,0)))="")),"Н/Д",INDIRECT(CONCATENATE("'2018-12'!N",TEXT(MATCH($C87,'2018-12'!$C$2:$C$100,0)+1,0)))-INDIRECT(CONCATENATE("'2018-11'!NE",TEXT(MATCH($C87,'2018-11'!$C$2:$C$100,0)+1,0))))</f>
        <v>1161321105.3900001</v>
      </c>
      <c r="O87" s="17">
        <f ca="1">IF(OR(INDIRECT(CONCATENATE("'2018-12'!O",TEXT(MATCH($C87,'2018-12'!$C$2:$C$100,0)+1,0)))="",INDIRECT(CONCATENATE("'2018-11'!O",TEXT(MATCH($C87,'2018-11'!$C$2:$C$100,0)+1,0)))="",AND(INDIRECT(CONCATENATE("'2018-12'!O",TEXT(MATCH($C87,'2018-12'!$C$2:$C$100,0)+1,0)))="",INDIRECT(CONCATENATE("'2018-11'!O",TEXT(MATCH($C87,'2018-11'!$C$2:$C$100,0)+1,0)))="")),"Н/Д",INDIRECT(CONCATENATE("'2018-12'!O",TEXT(MATCH($C87,'2018-12'!$C$2:$C$100,0)+1,0)))-INDIRECT(CONCATENATE("'2018-11'!O",TEXT(MATCH($C87,'2018-11'!$C$2:$C$100,0)+1,0))))</f>
        <v>-8977.2999999998137</v>
      </c>
      <c r="P87" s="17">
        <f ca="1">IF(OR(INDIRECT(CONCATENATE("'2018-12'!P",TEXT(MATCH($C87,'2018-12'!$C$2:$C$100,0)+1,0)))="",INDIRECT(CONCATENATE("'2018-11'!P",TEXT(MATCH($C87,'2018-11'!$C$2:$C$100,0)+1,0)))="",AND(INDIRECT(CONCATENATE("'2018-12'!P",TEXT(MATCH($C87,'2018-12'!$C$2:$C$100,0)+1,0)))="",INDIRECT(CONCATENATE("'2018-11'!P",TEXT(MATCH($C87,'2018-11'!$C$2:$C$100,0)+1,0)))="")),"Н/Д",INDIRECT(CONCATENATE("'2018-12'!P",TEXT(MATCH($C87,'2018-12'!$C$2:$C$100,0)+1,0)))-INDIRECT(CONCATENATE("'2018-11'!P",TEXT(MATCH($C87,'2018-11'!$C$2:$C$100,0)+1,0))))</f>
        <v>291488453.95000029</v>
      </c>
      <c r="Q87" s="17">
        <f ca="1">IF(OR(INDIRECT(CONCATENATE("'2018-12'!Q",TEXT(MATCH($C87,'2018-12'!$C$2:$C$100,0)+1,0)))="",INDIRECT(CONCATENATE("'2018-11'!Q",TEXT(MATCH($C87,'2018-11'!$C$2:$C$100,0)+1,0)))="",AND(INDIRECT(CONCATENATE("'2018-12'!Q",TEXT(MATCH($C87,'2018-12'!$C$2:$C$100,0)+1,0)))="",INDIRECT(CONCATENATE("'2018-11'!Q",TEXT(MATCH($C87,'2018-11'!$C$2:$C$100,0)+1,0)))="")),"Н/Д",INDIRECT(CONCATENATE("'2018-12'!Q",TEXT(MATCH($C87,'2018-12'!$C$2:$C$100,0)+1,0)))-INDIRECT(CONCATENATE("'2018-11'!Q",TEXT(MATCH($C87,'2018-11'!$C$2:$C$100,0)+1,0))))</f>
        <v>7893048.9499999881</v>
      </c>
      <c r="R87" s="17">
        <f ca="1">IF(OR(INDIRECT(CONCATENATE("'2018-12'!R",TEXT(MATCH($C87,'2018-12'!$C$2:$C$100,0)+1,0)))="",INDIRECT(CONCATENATE("'2018-11'!R",TEXT(MATCH($C87,'2018-11'!$C$2:$C$100,0)+1,0)))="",AND(INDIRECT(CONCATENATE("'2018-12'!R",TEXT(MATCH($C87,'2018-12'!$C$2:$C$100,0)+1,0)))="",INDIRECT(CONCATENATE("'2018-11'!R",TEXT(MATCH($C87,'2018-11'!$C$2:$C$100,0)+1,0)))="")),"Н/Д",INDIRECT(CONCATENATE("'2018-12'!R",TEXT(MATCH($C87,'2018-12'!$C$2:$C$100,0)+1,0)))-INDIRECT(CONCATENATE("'2018-11'!R",TEXT(MATCH($C87,'2018-11'!$C$2:$C$100,0)+1,0))))</f>
        <v>113477314.17000008</v>
      </c>
      <c r="S87" s="17">
        <f ca="1">IF(OR(INDIRECT(CONCATENATE("'2018-12'!S",TEXT(MATCH($C87,'2018-12'!$C$2:$C$100,0)+1,0)))="",INDIRECT(CONCATENATE("'2018-11'!S",TEXT(MATCH($C87,'2018-11'!$C$2:$C$100,0)+1,0)))="",AND(INDIRECT(CONCATENATE("'2018-12'!S",TEXT(MATCH($C87,'2018-12'!$C$2:$C$100,0)+1,0)))="",INDIRECT(CONCATENATE("'2018-11'!S",TEXT(MATCH($C87,'2018-11'!$C$2:$C$100,0)+1,0)))="")),"Н/Д",INDIRECT(CONCATENATE("'2018-12'!S",TEXT(MATCH($C87,'2018-12'!$C$2:$C$100,0)+1,0)))-INDIRECT(CONCATENATE("'2018-11'!S",TEXT(MATCH($C87,'2018-11'!$C$2:$C$100,0)+1,0))))</f>
        <v>824553.66000000015</v>
      </c>
      <c r="T87" s="17">
        <f ca="1">IF(OR(INDIRECT(CONCATENATE("'2018-12'!T",TEXT(MATCH($C87,'2018-12'!$C$2:$C$100,0)+1,0)))="",INDIRECT(CONCATENATE("'2018-11'!T",TEXT(MATCH($C87,'2018-11'!$C$2:$C$100,0)+1,0)))="",AND(INDIRECT(CONCATENATE("'2018-12'!T",TEXT(MATCH($C87,'2018-12'!$C$2:$C$100,0)+1,0)))="",INDIRECT(CONCATENATE("'2018-11'!T",TEXT(MATCH($C87,'2018-11'!$C$2:$C$100,0)+1,0)))="")),"Н/Д",INDIRECT(CONCATENATE("'2018-12'!T",TEXT(MATCH($C87,'2018-12'!$C$2:$C$100,0)+1,0)))-INDIRECT(CONCATENATE("'2018-11'!T",TEXT(MATCH($C87,'2018-11'!$C$2:$C$100,0)+1,0))))</f>
        <v>207559123.42000008</v>
      </c>
      <c r="U87" s="17">
        <f ca="1">IF(OR(INDIRECT(CONCATENATE("'2018-12'!U",TEXT(MATCH($C87,'2018-12'!$C$2:$C$100,0)+1,0)))="",INDIRECT(CONCATENATE("'2018-11'!U",TEXT(MATCH($C87,'2018-11'!$C$2:$C$100,0)+1,0)))="",AND(INDIRECT(CONCATENATE("'2018-12'!U",TEXT(MATCH($C87,'2018-12'!$C$2:$C$100,0)+1,0)))="",INDIRECT(CONCATENATE("'2018-11'!U",TEXT(MATCH($C87,'2018-11'!$C$2:$C$100,0)+1,0)))="")),"Н/Д",INDIRECT(CONCATENATE("'2018-12'!U",TEXT(MATCH($C87,'2018-12'!$C$2:$C$100,0)+1,0)))-INDIRECT(CONCATENATE("'2018-11'!U",TEXT(MATCH($C87,'2018-11'!$C$2:$C$100,0)+1,0))))</f>
        <v>4714292.6000000015</v>
      </c>
      <c r="V87" s="17">
        <f ca="1">IF(OR(INDIRECT(CONCATENATE("'2018-12'!V",TEXT(MATCH($C87,'2018-12'!$C$2:$C$100,0)+1,0)))="",INDIRECT(CONCATENATE("'2018-11'!V",TEXT(MATCH($C87,'2018-11'!$C$2:$C$100,0)+1,0)))="",AND(INDIRECT(CONCATENATE("'2018-12'!V",TEXT(MATCH($C87,'2018-12'!$C$2:$C$100,0)+1,0)))="",INDIRECT(CONCATENATE("'2018-11'!V",TEXT(MATCH($C87,'2018-11'!$C$2:$C$100,0)+1,0)))="")),"Н/Д",INDIRECT(CONCATENATE("'2018-12'!V",TEXT(MATCH($C87,'2018-12'!$C$2:$C$100,0)+1,0)))-INDIRECT(CONCATENATE("'2018-11'!V",TEXT(MATCH($C87,'2018-11'!$C$2:$C$100,0)+1,0))))</f>
        <v>3044101416.4800034</v>
      </c>
      <c r="W87" s="17">
        <f ca="1">IF(OR(INDIRECT(CONCATENATE("'2018-12'!W",TEXT(MATCH($C87,'2018-12'!$C$2:$C$100,0)+1,0)))="",INDIRECT(CONCATENATE("'2018-11'!W",TEXT(MATCH($C87,'2018-11'!$C$2:$C$100,0)+1,0)))="",AND(INDIRECT(CONCATENATE("'2018-12'!W",TEXT(MATCH($C87,'2018-12'!$C$2:$C$100,0)+1,0)))="",INDIRECT(CONCATENATE("'2018-11'!W",TEXT(MATCH($C87,'2018-11'!$C$2:$C$100,0)+1,0)))="")),"Н/Д",INDIRECT(CONCATENATE("'2018-12'!W",TEXT(MATCH($C87,'2018-12'!$C$2:$C$100,0)+1,0)))-INDIRECT(CONCATENATE("'2018-11'!W",TEXT(MATCH($C87,'2018-11'!$C$2:$C$100,0)+1,0))))</f>
        <v>49400506512.450012</v>
      </c>
    </row>
    <row r="88" spans="1:23" x14ac:dyDescent="0.25">
      <c r="A88" s="2" t="s">
        <v>107</v>
      </c>
      <c r="B88" s="2" t="s">
        <v>115</v>
      </c>
      <c r="C88" s="15">
        <v>67000000</v>
      </c>
      <c r="D88" s="2" t="s">
        <v>215</v>
      </c>
      <c r="E88" s="3">
        <v>27662177538.34</v>
      </c>
      <c r="F88" s="3">
        <v>12089230766.75</v>
      </c>
      <c r="G88" s="3">
        <v>1397083059.47</v>
      </c>
      <c r="H88" s="3">
        <v>6356242820.9700003</v>
      </c>
      <c r="I88" s="3">
        <v>617172187.96000004</v>
      </c>
      <c r="J88" s="1" t="s">
        <v>18</v>
      </c>
      <c r="K88" s="3">
        <v>1297901959.9400001</v>
      </c>
      <c r="L88" s="3">
        <v>571272771.23000002</v>
      </c>
      <c r="M88" s="3">
        <v>12955751.08</v>
      </c>
      <c r="N88" s="3">
        <v>124501653.04000001</v>
      </c>
      <c r="O88" s="3">
        <v>13650579.24</v>
      </c>
      <c r="P88" s="3">
        <v>811495977.70000005</v>
      </c>
      <c r="Q88" s="3">
        <v>23206659.620000001</v>
      </c>
      <c r="R88" s="3">
        <v>194449123.37</v>
      </c>
      <c r="S88" s="3">
        <v>877003.25</v>
      </c>
      <c r="T88" s="3">
        <v>389849116.51999998</v>
      </c>
      <c r="U88" s="3">
        <v>121499604.61</v>
      </c>
      <c r="V88" s="3">
        <v>15572946771.59</v>
      </c>
      <c r="W88" s="3">
        <v>67256513344.68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89"/>
  <sheetViews>
    <sheetView topLeftCell="CS1" zoomScale="85" zoomScaleNormal="85" workbookViewId="0">
      <selection activeCell="DK33" sqref="DK33:DT33"/>
    </sheetView>
  </sheetViews>
  <sheetFormatPr defaultRowHeight="15" x14ac:dyDescent="0.25"/>
  <cols>
    <col min="1" max="1" width="38.140625" bestFit="1" customWidth="1"/>
    <col min="2" max="2" width="43.140625" bestFit="1" customWidth="1"/>
    <col min="3" max="3" width="12.5703125" bestFit="1" customWidth="1"/>
    <col min="4" max="4" width="6.85546875" style="10" customWidth="1"/>
    <col min="5" max="25" width="6.7109375" style="10" customWidth="1"/>
    <col min="26" max="26" width="6.7109375" customWidth="1"/>
    <col min="27" max="28" width="8.140625" bestFit="1" customWidth="1"/>
    <col min="29" max="29" width="6.7109375" customWidth="1"/>
    <col min="30" max="30" width="8.140625" bestFit="1" customWidth="1"/>
    <col min="31" max="32" width="6.7109375" customWidth="1"/>
    <col min="33" max="33" width="7.7109375" bestFit="1" customWidth="1"/>
    <col min="34" max="34" width="7.85546875" bestFit="1" customWidth="1"/>
    <col min="35" max="35" width="8.140625" bestFit="1" customWidth="1"/>
    <col min="36" max="36" width="8.85546875" bestFit="1" customWidth="1"/>
    <col min="37" max="57" width="6.7109375" customWidth="1"/>
    <col min="58" max="58" width="8.140625" bestFit="1" customWidth="1"/>
    <col min="59" max="71" width="6.7109375" customWidth="1"/>
    <col min="72" max="72" width="8.140625" bestFit="1" customWidth="1"/>
    <col min="73" max="75" width="6.7109375" customWidth="1"/>
    <col min="76" max="76" width="8.140625" bestFit="1" customWidth="1"/>
    <col min="77" max="78" width="6.7109375" customWidth="1"/>
    <col min="79" max="79" width="8.140625" bestFit="1" customWidth="1"/>
    <col min="80" max="82" width="6.7109375" customWidth="1"/>
    <col min="83" max="83" width="8.140625" bestFit="1" customWidth="1"/>
    <col min="84" max="85" width="6.7109375" customWidth="1"/>
    <col min="86" max="86" width="7.42578125" bestFit="1" customWidth="1"/>
    <col min="87" max="87" width="9.28515625" bestFit="1" customWidth="1"/>
    <col min="88" max="88" width="6.7109375" customWidth="1"/>
    <col min="89" max="89" width="7.42578125" bestFit="1" customWidth="1"/>
    <col min="90" max="90" width="9.28515625" bestFit="1" customWidth="1"/>
    <col min="91" max="92" width="6.7109375" customWidth="1"/>
    <col min="93" max="93" width="8.140625" bestFit="1" customWidth="1"/>
    <col min="94" max="94" width="8.85546875" bestFit="1" customWidth="1"/>
    <col min="95" max="95" width="8.140625" bestFit="1" customWidth="1"/>
    <col min="96" max="96" width="6.7109375" customWidth="1"/>
    <col min="97" max="97" width="7.42578125" bestFit="1" customWidth="1"/>
    <col min="98" max="98" width="9.28515625" bestFit="1" customWidth="1"/>
    <col min="99" max="99" width="8.140625" bestFit="1" customWidth="1"/>
    <col min="100" max="100" width="7.85546875" bestFit="1" customWidth="1"/>
    <col min="101" max="101" width="6.7109375" customWidth="1"/>
    <col min="102" max="102" width="7.42578125" bestFit="1" customWidth="1"/>
    <col min="103" max="114" width="6.7109375" customWidth="1"/>
    <col min="115" max="115" width="9.85546875" bestFit="1" customWidth="1"/>
    <col min="116" max="117" width="10.28515625" bestFit="1" customWidth="1"/>
    <col min="118" max="120" width="10.85546875" bestFit="1" customWidth="1"/>
    <col min="121" max="121" width="12.7109375" bestFit="1" customWidth="1"/>
    <col min="122" max="122" width="13.5703125" bestFit="1" customWidth="1"/>
    <col min="123" max="123" width="12.7109375" bestFit="1" customWidth="1"/>
    <col min="124" max="124" width="9.28515625" bestFit="1" customWidth="1"/>
    <col min="125" max="131" width="6.7109375" customWidth="1"/>
    <col min="132" max="132" width="9.28515625" bestFit="1" customWidth="1"/>
    <col min="133" max="134" width="6.7109375" customWidth="1"/>
    <col min="135" max="135" width="8.140625" bestFit="1" customWidth="1"/>
    <col min="136" max="136" width="6.7109375" customWidth="1"/>
    <col min="137" max="139" width="8.140625" bestFit="1" customWidth="1"/>
    <col min="140" max="140" width="6.7109375" customWidth="1"/>
    <col min="141" max="141" width="8.85546875" bestFit="1" customWidth="1"/>
    <col min="142" max="142" width="10.28515625" bestFit="1" customWidth="1"/>
    <col min="143" max="143" width="7.42578125" bestFit="1" customWidth="1"/>
    <col min="144" max="144" width="8.140625" bestFit="1" customWidth="1"/>
    <col min="145" max="145" width="10.28515625" bestFit="1" customWidth="1"/>
    <col min="146" max="146" width="7.42578125" bestFit="1" customWidth="1"/>
    <col min="147" max="147" width="6.7109375" customWidth="1"/>
    <col min="148" max="148" width="11.7109375" bestFit="1" customWidth="1"/>
    <col min="149" max="149" width="8.140625" bestFit="1" customWidth="1"/>
    <col min="150" max="150" width="6.7109375" customWidth="1"/>
    <col min="151" max="151" width="11.7109375" bestFit="1" customWidth="1"/>
    <col min="152" max="152" width="7.42578125" bestFit="1" customWidth="1"/>
    <col min="153" max="153" width="6.7109375" customWidth="1"/>
    <col min="154" max="154" width="10.28515625" bestFit="1" customWidth="1"/>
    <col min="155" max="155" width="7.85546875" bestFit="1" customWidth="1"/>
    <col min="156" max="156" width="8.140625" bestFit="1" customWidth="1"/>
    <col min="157" max="157" width="11.7109375" bestFit="1" customWidth="1"/>
    <col min="158" max="158" width="6.7109375" customWidth="1"/>
    <col min="159" max="161" width="8.28515625" bestFit="1" customWidth="1"/>
    <col min="162" max="164" width="9.28515625" bestFit="1" customWidth="1"/>
    <col min="165" max="167" width="8.28515625" bestFit="1" customWidth="1"/>
    <col min="168" max="168" width="9.28515625" bestFit="1" customWidth="1"/>
    <col min="169" max="174" width="6.7109375" customWidth="1"/>
    <col min="175" max="175" width="7.42578125" bestFit="1" customWidth="1"/>
    <col min="176" max="176" width="7.7109375" bestFit="1" customWidth="1"/>
    <col min="177" max="180" width="6.7109375" customWidth="1"/>
    <col min="181" max="183" width="9.85546875" bestFit="1" customWidth="1"/>
    <col min="184" max="184" width="8.140625" bestFit="1" customWidth="1"/>
    <col min="185" max="185" width="12.42578125" bestFit="1" customWidth="1"/>
    <col min="186" max="186" width="8.85546875" bestFit="1" customWidth="1"/>
    <col min="187" max="188" width="9.28515625" bestFit="1" customWidth="1"/>
    <col min="189" max="189" width="8.85546875" bestFit="1" customWidth="1"/>
    <col min="190" max="190" width="9.85546875" bestFit="1" customWidth="1"/>
    <col min="191" max="191" width="6.7109375" customWidth="1"/>
    <col min="192" max="192" width="9.85546875" bestFit="1" customWidth="1"/>
    <col min="193" max="193" width="8.140625" bestFit="1" customWidth="1"/>
    <col min="194" max="201" width="6.7109375" customWidth="1"/>
    <col min="202" max="202" width="6.85546875" customWidth="1"/>
    <col min="203" max="203" width="7.42578125" bestFit="1" customWidth="1"/>
    <col min="204" max="204" width="8.85546875" bestFit="1" customWidth="1"/>
    <col min="205" max="212" width="6.85546875" customWidth="1"/>
  </cols>
  <sheetData>
    <row r="1" spans="1:212" ht="45" customHeight="1" x14ac:dyDescent="0.25">
      <c r="A1" s="4" t="s">
        <v>116</v>
      </c>
      <c r="B1" s="4" t="s">
        <v>117</v>
      </c>
      <c r="C1" s="4" t="s">
        <v>118</v>
      </c>
      <c r="D1" s="11" t="s">
        <v>0</v>
      </c>
      <c r="E1" s="12"/>
      <c r="F1" s="12"/>
      <c r="G1" s="12"/>
      <c r="H1" s="12"/>
      <c r="I1" s="12"/>
      <c r="J1" s="12"/>
      <c r="K1" s="12"/>
      <c r="L1" s="12"/>
      <c r="M1" s="12"/>
      <c r="N1" s="13"/>
      <c r="O1" s="11" t="s">
        <v>1</v>
      </c>
      <c r="P1" s="12"/>
      <c r="Q1" s="12"/>
      <c r="R1" s="12"/>
      <c r="S1" s="12"/>
      <c r="T1" s="12"/>
      <c r="U1" s="12"/>
      <c r="V1" s="12"/>
      <c r="W1" s="12"/>
      <c r="X1" s="12"/>
      <c r="Y1" s="13"/>
      <c r="Z1" s="11" t="s">
        <v>13</v>
      </c>
      <c r="AA1" s="12"/>
      <c r="AB1" s="12"/>
      <c r="AC1" s="12"/>
      <c r="AD1" s="12"/>
      <c r="AE1" s="12"/>
      <c r="AF1" s="12"/>
      <c r="AG1" s="12"/>
      <c r="AH1" s="12"/>
      <c r="AI1" s="12"/>
      <c r="AJ1" s="13"/>
      <c r="AK1" s="11" t="s">
        <v>16</v>
      </c>
      <c r="AL1" s="12"/>
      <c r="AM1" s="12"/>
      <c r="AN1" s="12"/>
      <c r="AO1" s="12"/>
      <c r="AP1" s="12"/>
      <c r="AQ1" s="12"/>
      <c r="AR1" s="12"/>
      <c r="AS1" s="12"/>
      <c r="AT1" s="12"/>
      <c r="AU1" s="13"/>
      <c r="AV1" s="11" t="s">
        <v>14</v>
      </c>
      <c r="AW1" s="12"/>
      <c r="AX1" s="12"/>
      <c r="AY1" s="12"/>
      <c r="AZ1" s="12"/>
      <c r="BA1" s="12"/>
      <c r="BB1" s="12"/>
      <c r="BC1" s="12"/>
      <c r="BD1" s="12"/>
      <c r="BE1" s="12"/>
      <c r="BF1" s="13"/>
      <c r="BG1" s="11" t="s">
        <v>9</v>
      </c>
      <c r="BH1" s="12"/>
      <c r="BI1" s="12"/>
      <c r="BJ1" s="12"/>
      <c r="BK1" s="12"/>
      <c r="BL1" s="12"/>
      <c r="BM1" s="12"/>
      <c r="BN1" s="12"/>
      <c r="BO1" s="12"/>
      <c r="BP1" s="12"/>
      <c r="BQ1" s="13"/>
      <c r="BR1" s="11" t="s">
        <v>2</v>
      </c>
      <c r="BS1" s="12"/>
      <c r="BT1" s="12"/>
      <c r="BU1" s="12"/>
      <c r="BV1" s="12"/>
      <c r="BW1" s="12"/>
      <c r="BX1" s="12"/>
      <c r="BY1" s="12"/>
      <c r="BZ1" s="12"/>
      <c r="CA1" s="12"/>
      <c r="CB1" s="13"/>
      <c r="CC1" s="11" t="s">
        <v>17</v>
      </c>
      <c r="CD1" s="12"/>
      <c r="CE1" s="12"/>
      <c r="CF1" s="12"/>
      <c r="CG1" s="12"/>
      <c r="CH1" s="12"/>
      <c r="CI1" s="12"/>
      <c r="CJ1" s="12"/>
      <c r="CK1" s="12"/>
      <c r="CL1" s="12"/>
      <c r="CM1" s="13"/>
      <c r="CN1" s="11" t="s">
        <v>15</v>
      </c>
      <c r="CO1" s="12"/>
      <c r="CP1" s="12"/>
      <c r="CQ1" s="12"/>
      <c r="CR1" s="12"/>
      <c r="CS1" s="12"/>
      <c r="CT1" s="12"/>
      <c r="CU1" s="12"/>
      <c r="CV1" s="12"/>
      <c r="CW1" s="12"/>
      <c r="CX1" s="13"/>
      <c r="CY1" s="11" t="s">
        <v>10</v>
      </c>
      <c r="CZ1" s="12"/>
      <c r="DA1" s="12"/>
      <c r="DB1" s="12"/>
      <c r="DC1" s="12"/>
      <c r="DD1" s="12"/>
      <c r="DE1" s="12"/>
      <c r="DF1" s="12"/>
      <c r="DG1" s="12"/>
      <c r="DH1" s="12"/>
      <c r="DI1" s="13"/>
      <c r="DJ1" s="11" t="s">
        <v>3</v>
      </c>
      <c r="DK1" s="12"/>
      <c r="DL1" s="12"/>
      <c r="DM1" s="12"/>
      <c r="DN1" s="12"/>
      <c r="DO1" s="12"/>
      <c r="DP1" s="12"/>
      <c r="DQ1" s="12"/>
      <c r="DR1" s="12"/>
      <c r="DS1" s="12"/>
      <c r="DT1" s="13"/>
      <c r="DU1" s="11" t="s">
        <v>4</v>
      </c>
      <c r="DV1" s="12"/>
      <c r="DW1" s="12"/>
      <c r="DX1" s="12"/>
      <c r="DY1" s="12"/>
      <c r="DZ1" s="12"/>
      <c r="EA1" s="12"/>
      <c r="EB1" s="12"/>
      <c r="EC1" s="12"/>
      <c r="ED1" s="12"/>
      <c r="EE1" s="13"/>
      <c r="EF1" s="11" t="s">
        <v>11</v>
      </c>
      <c r="EG1" s="12"/>
      <c r="EH1" s="12"/>
      <c r="EI1" s="12"/>
      <c r="EJ1" s="12"/>
      <c r="EK1" s="12"/>
      <c r="EL1" s="12"/>
      <c r="EM1" s="12"/>
      <c r="EN1" s="12"/>
      <c r="EO1" s="12"/>
      <c r="EP1" s="13"/>
      <c r="EQ1" s="11" t="s">
        <v>5</v>
      </c>
      <c r="ER1" s="12"/>
      <c r="ES1" s="12"/>
      <c r="ET1" s="12"/>
      <c r="EU1" s="12"/>
      <c r="EV1" s="12"/>
      <c r="EW1" s="12"/>
      <c r="EX1" s="12"/>
      <c r="EY1" s="12"/>
      <c r="EZ1" s="12"/>
      <c r="FA1" s="13"/>
      <c r="FB1" s="11" t="s">
        <v>12</v>
      </c>
      <c r="FC1" s="12"/>
      <c r="FD1" s="12"/>
      <c r="FE1" s="12"/>
      <c r="FF1" s="12"/>
      <c r="FG1" s="12"/>
      <c r="FH1" s="12"/>
      <c r="FI1" s="12"/>
      <c r="FJ1" s="12"/>
      <c r="FK1" s="12"/>
      <c r="FL1" s="13"/>
      <c r="FM1" s="11" t="s">
        <v>6</v>
      </c>
      <c r="FN1" s="12"/>
      <c r="FO1" s="12"/>
      <c r="FP1" s="12"/>
      <c r="FQ1" s="12"/>
      <c r="FR1" s="12"/>
      <c r="FS1" s="12"/>
      <c r="FT1" s="12"/>
      <c r="FU1" s="12"/>
      <c r="FV1" s="12"/>
      <c r="FW1" s="13"/>
      <c r="FX1" s="11" t="s">
        <v>7</v>
      </c>
      <c r="FY1" s="12"/>
      <c r="FZ1" s="12"/>
      <c r="GA1" s="12"/>
      <c r="GB1" s="12"/>
      <c r="GC1" s="12"/>
      <c r="GD1" s="12"/>
      <c r="GE1" s="12"/>
      <c r="GF1" s="12"/>
      <c r="GG1" s="12"/>
      <c r="GH1" s="13"/>
      <c r="GI1" s="11" t="s">
        <v>8</v>
      </c>
      <c r="GJ1" s="12"/>
      <c r="GK1" s="12"/>
      <c r="GL1" s="12"/>
      <c r="GM1" s="12"/>
      <c r="GN1" s="12"/>
      <c r="GO1" s="12"/>
      <c r="GP1" s="12"/>
      <c r="GQ1" s="12"/>
      <c r="GR1" s="12"/>
      <c r="GS1" s="13"/>
      <c r="GT1" s="19" t="s">
        <v>18</v>
      </c>
      <c r="GU1" s="20"/>
      <c r="GV1" s="20"/>
      <c r="GW1" s="20"/>
      <c r="GX1" s="20"/>
      <c r="GY1" s="20"/>
      <c r="GZ1" s="20"/>
      <c r="HA1" s="20"/>
      <c r="HB1" s="20"/>
      <c r="HC1" s="20"/>
      <c r="HD1" s="20"/>
    </row>
    <row r="2" spans="1:212" ht="30" x14ac:dyDescent="0.25">
      <c r="A2" s="4"/>
      <c r="B2" s="4"/>
      <c r="C2" s="4"/>
      <c r="D2" s="8" t="s">
        <v>216</v>
      </c>
      <c r="E2" s="8" t="s">
        <v>221</v>
      </c>
      <c r="F2" s="8" t="s">
        <v>217</v>
      </c>
      <c r="G2" s="8" t="s">
        <v>218</v>
      </c>
      <c r="H2" s="8" t="s">
        <v>220</v>
      </c>
      <c r="I2" s="8" t="s">
        <v>219</v>
      </c>
      <c r="J2" s="8" t="s">
        <v>222</v>
      </c>
      <c r="K2" s="8" t="s">
        <v>223</v>
      </c>
      <c r="L2" s="8" t="s">
        <v>224</v>
      </c>
      <c r="M2" s="8" t="s">
        <v>225</v>
      </c>
      <c r="N2" s="8" t="s">
        <v>226</v>
      </c>
      <c r="O2" s="8" t="s">
        <v>216</v>
      </c>
      <c r="P2" s="8" t="s">
        <v>221</v>
      </c>
      <c r="Q2" s="8" t="s">
        <v>217</v>
      </c>
      <c r="R2" s="8" t="s">
        <v>218</v>
      </c>
      <c r="S2" s="8" t="s">
        <v>220</v>
      </c>
      <c r="T2" s="8" t="s">
        <v>219</v>
      </c>
      <c r="U2" s="8" t="s">
        <v>222</v>
      </c>
      <c r="V2" s="8" t="s">
        <v>223</v>
      </c>
      <c r="W2" s="8" t="s">
        <v>224</v>
      </c>
      <c r="X2" s="8" t="s">
        <v>225</v>
      </c>
      <c r="Y2" s="8" t="s">
        <v>226</v>
      </c>
      <c r="Z2" s="8" t="s">
        <v>216</v>
      </c>
      <c r="AA2" s="8" t="s">
        <v>221</v>
      </c>
      <c r="AB2" s="8" t="s">
        <v>217</v>
      </c>
      <c r="AC2" s="8" t="s">
        <v>218</v>
      </c>
      <c r="AD2" s="8" t="s">
        <v>220</v>
      </c>
      <c r="AE2" s="8" t="s">
        <v>219</v>
      </c>
      <c r="AF2" s="8" t="s">
        <v>222</v>
      </c>
      <c r="AG2" s="8" t="s">
        <v>223</v>
      </c>
      <c r="AH2" s="8" t="s">
        <v>224</v>
      </c>
      <c r="AI2" s="8" t="s">
        <v>225</v>
      </c>
      <c r="AJ2" s="8" t="s">
        <v>226</v>
      </c>
      <c r="AK2" s="8" t="s">
        <v>216</v>
      </c>
      <c r="AL2" s="8" t="s">
        <v>221</v>
      </c>
      <c r="AM2" s="8" t="s">
        <v>217</v>
      </c>
      <c r="AN2" s="8" t="s">
        <v>218</v>
      </c>
      <c r="AO2" s="8" t="s">
        <v>220</v>
      </c>
      <c r="AP2" s="8" t="s">
        <v>219</v>
      </c>
      <c r="AQ2" s="8" t="s">
        <v>222</v>
      </c>
      <c r="AR2" s="8" t="s">
        <v>223</v>
      </c>
      <c r="AS2" s="8" t="s">
        <v>224</v>
      </c>
      <c r="AT2" s="8" t="s">
        <v>225</v>
      </c>
      <c r="AU2" s="8" t="s">
        <v>226</v>
      </c>
      <c r="AV2" s="8" t="s">
        <v>216</v>
      </c>
      <c r="AW2" s="8" t="s">
        <v>221</v>
      </c>
      <c r="AX2" s="8" t="s">
        <v>217</v>
      </c>
      <c r="AY2" s="8" t="s">
        <v>218</v>
      </c>
      <c r="AZ2" s="8" t="s">
        <v>220</v>
      </c>
      <c r="BA2" s="8" t="s">
        <v>219</v>
      </c>
      <c r="BB2" s="8" t="s">
        <v>222</v>
      </c>
      <c r="BC2" s="8" t="s">
        <v>223</v>
      </c>
      <c r="BD2" s="8" t="s">
        <v>224</v>
      </c>
      <c r="BE2" s="8" t="s">
        <v>225</v>
      </c>
      <c r="BF2" s="8" t="s">
        <v>226</v>
      </c>
      <c r="BG2" s="8" t="s">
        <v>216</v>
      </c>
      <c r="BH2" s="8" t="s">
        <v>221</v>
      </c>
      <c r="BI2" s="8" t="s">
        <v>217</v>
      </c>
      <c r="BJ2" s="8" t="s">
        <v>218</v>
      </c>
      <c r="BK2" s="8" t="s">
        <v>220</v>
      </c>
      <c r="BL2" s="8" t="s">
        <v>219</v>
      </c>
      <c r="BM2" s="8" t="s">
        <v>222</v>
      </c>
      <c r="BN2" s="8" t="s">
        <v>223</v>
      </c>
      <c r="BO2" s="8" t="s">
        <v>224</v>
      </c>
      <c r="BP2" s="8" t="s">
        <v>225</v>
      </c>
      <c r="BQ2" s="8" t="s">
        <v>226</v>
      </c>
      <c r="BR2" s="8" t="s">
        <v>216</v>
      </c>
      <c r="BS2" s="8" t="s">
        <v>221</v>
      </c>
      <c r="BT2" s="8" t="s">
        <v>217</v>
      </c>
      <c r="BU2" s="8" t="s">
        <v>218</v>
      </c>
      <c r="BV2" s="8" t="s">
        <v>220</v>
      </c>
      <c r="BW2" s="8" t="s">
        <v>219</v>
      </c>
      <c r="BX2" s="8" t="s">
        <v>222</v>
      </c>
      <c r="BY2" s="8" t="s">
        <v>223</v>
      </c>
      <c r="BZ2" s="8" t="s">
        <v>224</v>
      </c>
      <c r="CA2" s="8" t="s">
        <v>225</v>
      </c>
      <c r="CB2" s="8" t="s">
        <v>226</v>
      </c>
      <c r="CC2" s="8" t="s">
        <v>216</v>
      </c>
      <c r="CD2" s="8" t="s">
        <v>221</v>
      </c>
      <c r="CE2" s="8" t="s">
        <v>217</v>
      </c>
      <c r="CF2" s="8" t="s">
        <v>218</v>
      </c>
      <c r="CG2" s="8" t="s">
        <v>220</v>
      </c>
      <c r="CH2" s="8" t="s">
        <v>219</v>
      </c>
      <c r="CI2" s="8" t="s">
        <v>222</v>
      </c>
      <c r="CJ2" s="8" t="s">
        <v>223</v>
      </c>
      <c r="CK2" s="8" t="s">
        <v>224</v>
      </c>
      <c r="CL2" s="8" t="s">
        <v>225</v>
      </c>
      <c r="CM2" s="8" t="s">
        <v>226</v>
      </c>
      <c r="CN2" s="8" t="s">
        <v>216</v>
      </c>
      <c r="CO2" s="8" t="s">
        <v>221</v>
      </c>
      <c r="CP2" s="8" t="s">
        <v>217</v>
      </c>
      <c r="CQ2" s="8" t="s">
        <v>218</v>
      </c>
      <c r="CR2" s="8" t="s">
        <v>220</v>
      </c>
      <c r="CS2" s="8" t="s">
        <v>219</v>
      </c>
      <c r="CT2" s="8" t="s">
        <v>222</v>
      </c>
      <c r="CU2" s="8" t="s">
        <v>223</v>
      </c>
      <c r="CV2" s="8" t="s">
        <v>224</v>
      </c>
      <c r="CW2" s="8" t="s">
        <v>225</v>
      </c>
      <c r="CX2" s="8" t="s">
        <v>226</v>
      </c>
      <c r="CY2" s="8" t="s">
        <v>216</v>
      </c>
      <c r="CZ2" s="8" t="s">
        <v>221</v>
      </c>
      <c r="DA2" s="8" t="s">
        <v>217</v>
      </c>
      <c r="DB2" s="8" t="s">
        <v>218</v>
      </c>
      <c r="DC2" s="8" t="s">
        <v>220</v>
      </c>
      <c r="DD2" s="8" t="s">
        <v>219</v>
      </c>
      <c r="DE2" s="8" t="s">
        <v>222</v>
      </c>
      <c r="DF2" s="8" t="s">
        <v>223</v>
      </c>
      <c r="DG2" s="8" t="s">
        <v>224</v>
      </c>
      <c r="DH2" s="8" t="s">
        <v>225</v>
      </c>
      <c r="DI2" s="8" t="s">
        <v>226</v>
      </c>
      <c r="DJ2" s="8" t="s">
        <v>216</v>
      </c>
      <c r="DK2" s="8" t="s">
        <v>221</v>
      </c>
      <c r="DL2" s="8" t="s">
        <v>217</v>
      </c>
      <c r="DM2" s="8" t="s">
        <v>218</v>
      </c>
      <c r="DN2" s="8" t="s">
        <v>220</v>
      </c>
      <c r="DO2" s="8" t="s">
        <v>219</v>
      </c>
      <c r="DP2" s="8" t="s">
        <v>222</v>
      </c>
      <c r="DQ2" s="8" t="s">
        <v>223</v>
      </c>
      <c r="DR2" s="8" t="s">
        <v>224</v>
      </c>
      <c r="DS2" s="8" t="s">
        <v>225</v>
      </c>
      <c r="DT2" s="8" t="s">
        <v>226</v>
      </c>
      <c r="DU2" s="8" t="s">
        <v>216</v>
      </c>
      <c r="DV2" s="8" t="s">
        <v>221</v>
      </c>
      <c r="DW2" s="8" t="s">
        <v>217</v>
      </c>
      <c r="DX2" s="8" t="s">
        <v>218</v>
      </c>
      <c r="DY2" s="8" t="s">
        <v>220</v>
      </c>
      <c r="DZ2" s="8" t="s">
        <v>219</v>
      </c>
      <c r="EA2" s="8" t="s">
        <v>222</v>
      </c>
      <c r="EB2" s="8" t="s">
        <v>223</v>
      </c>
      <c r="EC2" s="8" t="s">
        <v>224</v>
      </c>
      <c r="ED2" s="8" t="s">
        <v>225</v>
      </c>
      <c r="EE2" s="8" t="s">
        <v>226</v>
      </c>
      <c r="EF2" s="8" t="s">
        <v>216</v>
      </c>
      <c r="EG2" s="8" t="s">
        <v>221</v>
      </c>
      <c r="EH2" s="8" t="s">
        <v>217</v>
      </c>
      <c r="EI2" s="8" t="s">
        <v>218</v>
      </c>
      <c r="EJ2" s="8" t="s">
        <v>220</v>
      </c>
      <c r="EK2" s="8" t="s">
        <v>219</v>
      </c>
      <c r="EL2" s="8" t="s">
        <v>222</v>
      </c>
      <c r="EM2" s="8" t="s">
        <v>223</v>
      </c>
      <c r="EN2" s="8" t="s">
        <v>224</v>
      </c>
      <c r="EO2" s="8" t="s">
        <v>225</v>
      </c>
      <c r="EP2" s="8" t="s">
        <v>226</v>
      </c>
      <c r="EQ2" s="8" t="s">
        <v>216</v>
      </c>
      <c r="ER2" s="8" t="s">
        <v>221</v>
      </c>
      <c r="ES2" s="8" t="s">
        <v>217</v>
      </c>
      <c r="ET2" s="8" t="s">
        <v>218</v>
      </c>
      <c r="EU2" s="8" t="s">
        <v>220</v>
      </c>
      <c r="EV2" s="8" t="s">
        <v>219</v>
      </c>
      <c r="EW2" s="8" t="s">
        <v>222</v>
      </c>
      <c r="EX2" s="8" t="s">
        <v>223</v>
      </c>
      <c r="EY2" s="8" t="s">
        <v>224</v>
      </c>
      <c r="EZ2" s="8" t="s">
        <v>225</v>
      </c>
      <c r="FA2" s="8" t="s">
        <v>226</v>
      </c>
      <c r="FB2" s="8" t="s">
        <v>216</v>
      </c>
      <c r="FC2" s="8" t="s">
        <v>221</v>
      </c>
      <c r="FD2" s="8" t="s">
        <v>217</v>
      </c>
      <c r="FE2" s="8" t="s">
        <v>218</v>
      </c>
      <c r="FF2" s="8" t="s">
        <v>220</v>
      </c>
      <c r="FG2" s="8" t="s">
        <v>219</v>
      </c>
      <c r="FH2" s="8" t="s">
        <v>222</v>
      </c>
      <c r="FI2" s="8" t="s">
        <v>223</v>
      </c>
      <c r="FJ2" s="8" t="s">
        <v>224</v>
      </c>
      <c r="FK2" s="8" t="s">
        <v>225</v>
      </c>
      <c r="FL2" s="8" t="s">
        <v>226</v>
      </c>
      <c r="FM2" s="8" t="s">
        <v>216</v>
      </c>
      <c r="FN2" s="8" t="s">
        <v>221</v>
      </c>
      <c r="FO2" s="8" t="s">
        <v>217</v>
      </c>
      <c r="FP2" s="8" t="s">
        <v>218</v>
      </c>
      <c r="FQ2" s="8" t="s">
        <v>220</v>
      </c>
      <c r="FR2" s="8" t="s">
        <v>219</v>
      </c>
      <c r="FS2" s="8" t="s">
        <v>222</v>
      </c>
      <c r="FT2" s="8" t="s">
        <v>223</v>
      </c>
      <c r="FU2" s="8" t="s">
        <v>224</v>
      </c>
      <c r="FV2" s="8" t="s">
        <v>225</v>
      </c>
      <c r="FW2" s="8" t="s">
        <v>226</v>
      </c>
      <c r="FX2" s="8" t="s">
        <v>216</v>
      </c>
      <c r="FY2" s="8" t="s">
        <v>221</v>
      </c>
      <c r="FZ2" s="8" t="s">
        <v>217</v>
      </c>
      <c r="GA2" s="8" t="s">
        <v>218</v>
      </c>
      <c r="GB2" s="8" t="s">
        <v>220</v>
      </c>
      <c r="GC2" s="8" t="s">
        <v>219</v>
      </c>
      <c r="GD2" s="8" t="s">
        <v>222</v>
      </c>
      <c r="GE2" s="8" t="s">
        <v>223</v>
      </c>
      <c r="GF2" s="8" t="s">
        <v>224</v>
      </c>
      <c r="GG2" s="8" t="s">
        <v>225</v>
      </c>
      <c r="GH2" s="8" t="s">
        <v>226</v>
      </c>
      <c r="GI2" s="8" t="s">
        <v>216</v>
      </c>
      <c r="GJ2" s="8" t="s">
        <v>221</v>
      </c>
      <c r="GK2" s="8" t="s">
        <v>217</v>
      </c>
      <c r="GL2" s="8" t="s">
        <v>218</v>
      </c>
      <c r="GM2" s="8" t="s">
        <v>220</v>
      </c>
      <c r="GN2" s="8" t="s">
        <v>219</v>
      </c>
      <c r="GO2" s="8" t="s">
        <v>222</v>
      </c>
      <c r="GP2" s="8" t="s">
        <v>223</v>
      </c>
      <c r="GQ2" s="8" t="s">
        <v>224</v>
      </c>
      <c r="GR2" s="8" t="s">
        <v>225</v>
      </c>
      <c r="GS2" s="8" t="s">
        <v>226</v>
      </c>
      <c r="GT2" s="8" t="s">
        <v>216</v>
      </c>
      <c r="GU2" s="8" t="s">
        <v>221</v>
      </c>
      <c r="GV2" s="8" t="s">
        <v>217</v>
      </c>
      <c r="GW2" s="8" t="s">
        <v>218</v>
      </c>
      <c r="GX2" s="8" t="s">
        <v>220</v>
      </c>
      <c r="GY2" s="8" t="s">
        <v>219</v>
      </c>
      <c r="GZ2" s="8" t="s">
        <v>222</v>
      </c>
      <c r="HA2" s="8" t="s">
        <v>223</v>
      </c>
      <c r="HB2" s="8" t="s">
        <v>224</v>
      </c>
      <c r="HC2" s="8" t="s">
        <v>225</v>
      </c>
      <c r="HD2" s="8" t="s">
        <v>226</v>
      </c>
    </row>
    <row r="3" spans="1:212" x14ac:dyDescent="0.25">
      <c r="A3" s="6" t="s">
        <v>21</v>
      </c>
      <c r="B3" s="6"/>
      <c r="C3" s="6">
        <v>1</v>
      </c>
      <c r="D3" s="9"/>
      <c r="E3" s="9">
        <f ca="1">IF(OR(INDIRECT(CONCATENATE("'2018-03 (Д)'!E",TEXT(MATCH($C3,'2018-03 (Д)'!$C$2:$C$100,0)+1,0)))="Н/Д",INDIRECT(CONCATENATE("'2018-02 (Д)'!E",TEXT(MATCH($C3,'2018-02 (Д)'!$C$2:$C$100,0)+1,0)))="Н/Д",AND(INDIRECT(CONCATENATE("'2018-03 (Д)'!E",TEXT(MATCH($C3,'2018-03 (Д)'!$C$2:$C$100,0)+1,0)))="Н/Д",INDIRECT(CONCATENATE("'2018-02 (Д)'!E",TEXT(MATCH($C3,'2018-02 (Д)'!$C$2:$C$100,0)+1,0))))),"Н/Д",((INDIRECT(CONCATENATE("'2018-03 (Д)'!E",TEXT(MATCH($C3,'2018-03 (Д)'!$C$2:$C$100,0)+1,0)))-INDIRECT(CONCATENATE("'2018-02 (Д)'!E",TEXT(MATCH($C3,'2018-02 (Д)'!$C$2:$C$100,0)+1,0))))/INDIRECT(CONCATENATE("'2018-02 (Д)'!E",TEXT(MATCH($C3,'2018-02 (Д)'!$C$2:$C$100,0)+1,0))))*100)</f>
        <v>15.239040226391735</v>
      </c>
      <c r="F3" s="9">
        <f ca="1">IF(OR(INDIRECT(CONCATENATE("'2018-04 (Д)'!E",TEXT(MATCH($C3,'2018-04 (Д)'!$C$2:$C$100,0)+1,0)))="Н/Д",INDIRECT(CONCATENATE("'2018-03 (Д)'!E",TEXT(MATCH($C3,'2018-03 (Д)'!$C$2:$C$100,0)+1,0)))="Н/Д",AND(INDIRECT(CONCATENATE("'2018-04 (Д)'!E",TEXT(MATCH($C3,'2018-04 (Д)'!$C$2:$C$100,0)+1,0)))="Н/Д",INDIRECT(CONCATENATE("'2018-03 (Д)'!E",TEXT(MATCH($C3,'2018-03 (Д)'!$C$2:$C$100,0)+1,0))))),"Н/Д",((INDIRECT(CONCATENATE("'2018-04 (Д)'!E",TEXT(MATCH($C3,'2018-04 (Д)'!$C$2:$C$100,0)+1,0)))-INDIRECT(CONCATENATE("'2018-03 (Д)'!E",TEXT(MATCH($C3,'2018-03 (Д)'!$C$2:$C$100,0)+1,0))))/INDIRECT(CONCATENATE("'2018-03 (Д)'!E",TEXT(MATCH($C3,'2018-03 (Д)'!$C$2:$C$100,0)+1,0))))*100)</f>
        <v>99.904699768222656</v>
      </c>
      <c r="G3" s="9">
        <f ca="1">IF(OR(INDIRECT(CONCATENATE("'2018-05 (Д)'!E",TEXT(MATCH($C3,'2018-05 (Д)'!$C$2:$C$100,0)+1,0)))="Н/Д",INDIRECT(CONCATENATE("'2018-04 (Д)'!E",TEXT(MATCH($C3,'2018-04 (Д)'!$C$2:$C$100,0)+1,0)))="Н/Д",AND(INDIRECT(CONCATENATE("'2018-05 (Д)'!E",TEXT(MATCH($C3,'2018-05 (Д)'!$C$2:$C$100,0)+1,0)))="Н/Д",INDIRECT(CONCATENATE("'2018-04 (Д)'!E",TEXT(MATCH($C3,'2018-04 (Д)'!$C$2:$C$100,0)+1,0))))),"Н/Д",((INDIRECT(CONCATENATE("'2018-05 (Д)'!E",TEXT(MATCH($C3,'2018-05 (Д)'!$C$2:$C$100,0)+1,0)))-INDIRECT(CONCATENATE("'2018-04 (Д)'!E",TEXT(MATCH($C3,'2018-04 (Д)'!$C$2:$C$100,0)+1,0))))/INDIRECT(CONCATENATE("'2018-04 (Д)'!E",TEXT(MATCH($C3,'2018-04 (Д)'!$C$2:$C$100,0)+1,0))))*100)</f>
        <v>-11.61971323536949</v>
      </c>
      <c r="H3" s="9">
        <f ca="1">IF(OR(INDIRECT(CONCATENATE("'2018-06 (Д)'!E",TEXT(MATCH($C3,'2018-06 (Д)'!$C$2:$C$100,0)+1,0)))="Н/Д",INDIRECT(CONCATENATE("'2018-05 (Д)'!E",TEXT(MATCH($C3,'2018-05 (Д)'!$C$2:$C$100,0)+1,0)))="Н/Д",AND(INDIRECT(CONCATENATE("'2018-06 (Д)'!E",TEXT(MATCH($C3,'2018-06 (Д)'!$C$2:$C$100,0)+1,0)))="Н/Д",INDIRECT(CONCATENATE("'2018-05 (Д)'!E",TEXT(MATCH($C3,'2018-05 (Д)'!$C$2:$C$100,0)+1,0))))),"Н/Д",((INDIRECT(CONCATENATE("'2018-06 (Д)'!E",TEXT(MATCH($C3,'2018-06 (Д)'!$C$2:$C$100,0)+1,0)))-INDIRECT(CONCATENATE("'2018-05 (Д)'!E",TEXT(MATCH($C3,'2018-05 (Д)'!$C$2:$C$100,0)+1,0))))/INDIRECT(CONCATENATE("'2018-05 (Д)'!E",TEXT(MATCH($C3,'2018-05 (Д)'!$C$2:$C$100,0)+1,0))))*100)</f>
        <v>-3.5024488362615425</v>
      </c>
      <c r="I3" s="9">
        <f ca="1">IF(OR(INDIRECT(CONCATENATE("'2018-07 (Д)'!E",TEXT(MATCH($C3,'2018-07 (Д)'!$C$2:$C$100,0)+1,0)))="Н/Д",INDIRECT(CONCATENATE("'2018-06 (Д)'!E",TEXT(MATCH($C3,'2018-06 (Д)'!$C$2:$C$100,0)+1,0)))="Н/Д",AND(INDIRECT(CONCATENATE("'2018-07 (Д)'!E",TEXT(MATCH($C3,'2018-07 (Д)'!$C$2:$C$100,0)+1,0)))="Н/Д",INDIRECT(CONCATENATE("'2018-06 (Д)'!E",TEXT(MATCH($C3,'2018-06 (Д)'!$C$2:$C$100,0)+1,0))))),"Н/Д",((INDIRECT(CONCATENATE("'2018-07 (Д)'!E",TEXT(MATCH($C3,'2018-07 (Д)'!$C$2:$C$100,0)+1,0)))-INDIRECT(CONCATENATE("'2018-06 (Д)'!E",TEXT(MATCH($C3,'2018-06 (Д)'!$C$2:$C$100,0)+1,0))))/INDIRECT(CONCATENATE("'2018-06 (Д)'!E",TEXT(MATCH($C3,'2018-06 (Д)'!$C$2:$C$100,0)+1,0))))*100)</f>
        <v>-24.827538674824755</v>
      </c>
      <c r="J3" s="9">
        <f ca="1">IF(OR(INDIRECT(CONCATENATE("'2018-08 (Д)'!E",TEXT(MATCH($C3,'2018-08 (Д)'!$C$2:$C$100,0)+1,0)))="Н/Д",INDIRECT(CONCATENATE("'2018-07 (Д)'!E",TEXT(MATCH($C3,'2018-07 (Д)'!$C$2:$C$100,0)+1,0)))="Н/Д",AND(INDIRECT(CONCATENATE("'2018-08 (Д)'!E",TEXT(MATCH($C3,'2018-08 (Д)'!$C$2:$C$100,0)+1,0)))="Н/Д",INDIRECT(CONCATENATE("'2018-07 (Д)'!E",TEXT(MATCH($C3,'2018-07 (Д)'!$C$2:$C$100,0)+1,0))))),"Н/Д",((INDIRECT(CONCATENATE("'2018-08 (Д)'!E",TEXT(MATCH($C3,'2018-08 (Д)'!$C$2:$C$100,0)+1,0)))-INDIRECT(CONCATENATE("'2018-07 (Д)'!E",TEXT(MATCH($C3,'2018-07 (Д)'!$C$2:$C$100,0)+1,0))))/INDIRECT(CONCATENATE("'2018-07 (Д)'!E",TEXT(MATCH($C3,'2018-07 (Д)'!$C$2:$C$100,0)+1,0))))*100)</f>
        <v>57.728382203849563</v>
      </c>
      <c r="K3" s="9">
        <f ca="1">IF(OR(INDIRECT(CONCATENATE("'2018-09 (Д)'!E",TEXT(MATCH($C3,'2018-09 (Д)'!$C$2:$C$100,0)+1,0)))="Н/Д",INDIRECT(CONCATENATE("'2018-08 (Д)'!E",TEXT(MATCH($C3,'2018-08 (Д)'!$C$2:$C$100,0)+1,0)))="Н/Д",AND(INDIRECT(CONCATENATE("'2018-09 (Д)'!E",TEXT(MATCH($C3,'2018-09 (Д)'!$C$2:$C$100,0)+1,0)))="Н/Д",INDIRECT(CONCATENATE("'2018-08 (Д)'!E",TEXT(MATCH($C3,'2018-08 (Д)'!$C$2:$C$100,0)+1,0))))),"Н/Д",((INDIRECT(CONCATENATE("'2018-09 (Д)'!E",TEXT(MATCH($C3,'2018-09 (Д)'!$C$2:$C$100,0)+1,0)))-INDIRECT(CONCATENATE("'2018-08 (Д)'!E",TEXT(MATCH($C3,'2018-08 (Д)'!$C$2:$C$100,0)+1,0))))/INDIRECT(CONCATENATE("'2018-08 (Д)'!E",TEXT(MATCH($C3,'2018-08 (Д)'!$C$2:$C$100,0)+1,0))))*100)</f>
        <v>-31.27615238319088</v>
      </c>
      <c r="L3" s="9">
        <f ca="1">IF(OR(INDIRECT(CONCATENATE("'2018-10 (Д)'!E",TEXT(MATCH($C3,'2018-10 (Д)'!$C$2:$C$100,0)+1,0)))="Н/Д",INDIRECT(CONCATENATE("'2018-09 (Д)'!E",TEXT(MATCH($C3,'2018-09 (Д)'!$C$2:$C$100,0)+1,0)))="Н/Д",AND(INDIRECT(CONCATENATE("'2018-10 (Д)'!E",TEXT(MATCH($C3,'2018-10 (Д)'!$C$2:$C$100,0)+1,0)))="Н/Д",INDIRECT(CONCATENATE("'2018-09 (Д)'!E",TEXT(MATCH($C3,'2018-09 (Д)'!$C$2:$C$100,0)+1,0))))),"Н/Д",((INDIRECT(CONCATENATE("'2018-10 (Д)'!E",TEXT(MATCH($C3,'2018-10 (Д)'!$C$2:$C$100,0)+1,0)))-INDIRECT(CONCATENATE("'2018-09 (Д)'!E",TEXT(MATCH($C3,'2018-09 (Д)'!$C$2:$C$100,0)+1,0))))/INDIRECT(CONCATENATE("'2018-09 (Д)'!E",TEXT(MATCH($C3,'2018-09 (Д)'!$C$2:$C$100,0)+1,0))))*100)</f>
        <v>-16.709158282158327</v>
      </c>
      <c r="M3" s="9">
        <f ca="1">IF(OR(INDIRECT(CONCATENATE("'2018-11 (Д)'!E",TEXT(MATCH($C3,'2018-11 (Д)'!$C$2:$C$100,0)+1,0)))="Н/Д",INDIRECT(CONCATENATE("'2018-10 (Д)'!E",TEXT(MATCH($C3,'2018-10 (Д)'!$C$2:$C$100,0)+1,0)))="Н/Д",AND(INDIRECT(CONCATENATE("'2018-11 (Д)'!E",TEXT(MATCH($C3,'2018-11 (Д)'!$C$2:$C$100,0)+1,0)))="Н/Д",INDIRECT(CONCATENATE("'2018-10 (Д)'!E",TEXT(MATCH($C3,'2018-10 (Д)'!$C$2:$C$100,0)+1,0))))),"Н/Д",((INDIRECT(CONCATENATE("'2018-11 (Д)'!E",TEXT(MATCH($C3,'2018-11 (Д)'!$C$2:$C$100,0)+1,0)))-INDIRECT(CONCATENATE("'2018-10 (Д)'!E",TEXT(MATCH($C3,'2018-10 (Д)'!$C$2:$C$100,0)+1,0))))/INDIRECT(CONCATENATE("'2018-10 (Д)'!E",TEXT(MATCH($C3,'2018-10 (Д)'!$C$2:$C$100,0)+1,0))))*100)</f>
        <v>94.251961429115923</v>
      </c>
      <c r="N3" s="9">
        <f ca="1">IF(OR(INDIRECT(CONCATENATE("'2018-12 (Д)'!E",TEXT(MATCH($C3,'2018-12 (Д)'!$C$2:$C$100,0)+1,0)))="Н/Д",INDIRECT(CONCATENATE("'2018-11 (Д)'!E",TEXT(MATCH($C3,'2018-11 (Д)'!$C$2:$C$100,0)+1,0)))="Н/Д",AND(INDIRECT(CONCATENATE("'2018-12 (Д)'!E",TEXT(MATCH($C3,'2018-12 (Д)'!$C$2:$C$100,0)+1,0)))="Н/Д",INDIRECT(CONCATENATE("'2018-11 (Д)'!E",TEXT(MATCH($C3,'2018-11 (Д)'!$C$2:$C$100,0)+1,0))))),"Н/Д",((INDIRECT(CONCATENATE("'2018-12 (Д)'!E",TEXT(MATCH($C3,'2018-12 (Д)'!$C$2:$C$100,0)+1,0)))-INDIRECT(CONCATENATE("'2018-11 (Д)'!E",TEXT(MATCH($C3,'2018-11 (Д)'!$C$2:$C$100,0)+1,0))))/INDIRECT(CONCATENATE("'2018-11 (Д)'!E",TEXT(MATCH($C3,'2018-11 (Д)'!$C$2:$C$100,0)+1,0))))*100)</f>
        <v>-31.15447712942435</v>
      </c>
      <c r="O3" s="9"/>
      <c r="P3" s="9">
        <f ca="1">IF(OR(INDIRECT(CONCATENATE("'2018-03 (Д)'!F",TEXT(MATCH($C3,'2018-03 (Д)'!$C$2:$C$100,0)+1,0)))="Н/Д",INDIRECT(CONCATENATE("'2018-02 (Д)'!F",TEXT(MATCH($C3,'2018-02 (Д)'!$C$2:$C$100,0)+1,0)))="Н/Д",AND(INDIRECT(CONCATENATE("'2018-03 (Д)'!F",TEXT(MATCH($C3,'2018-03 (Д)'!$C$2:$C$100,0)+1,0)))="Н/Д",INDIRECT(CONCATENATE("'2018-02 (Д)'!F",TEXT(MATCH($C3,'2018-02 (Д)'!$C$2:$C$100,0)+1,0))))),"Н/Д",((INDIRECT(CONCATENATE("'2018-03 (Д)'!F",TEXT(MATCH($C3,'2018-03 (Д)'!$C$2:$C$100,0)+1,0)))-INDIRECT(CONCATENATE("'2018-02 (Д)'!F",TEXT(MATCH($C3,'2018-02 (Д)'!$C$2:$C$100,0)+1,0))))/INDIRECT(CONCATENATE("'2018-02 (Д)'!F",TEXT(MATCH($C3,'2018-02 (Д)'!$C$2:$C$100,0)+1,0))))*100)</f>
        <v>6.152388099704365</v>
      </c>
      <c r="Q3" s="9">
        <f ca="1">IF(OR(INDIRECT(CONCATENATE("'2018-04 (Д)'!F",TEXT(MATCH($C3,'2018-04 (Д)'!$C$2:$C$100,0)+1,0)))="Н/Д",INDIRECT(CONCATENATE("'2018-03 (Д)'!F",TEXT(MATCH($C3,'2018-03 (Д)'!$C$2:$C$100,0)+1,0)))="Н/Д",AND(INDIRECT(CONCATENATE("'2018-04 (Д)'!F",TEXT(MATCH($C3,'2018-04 (Д)'!$C$2:$C$100,0)+1,0)))="Н/Д",INDIRECT(CONCATENATE("'2018-03 (Д)'!F",TEXT(MATCH($C3,'2018-03 (Д)'!$C$2:$C$100,0)+1,0))))),"Н/Д",((INDIRECT(CONCATENATE("'2018-04 (Д)'!F",TEXT(MATCH($C3,'2018-04 (Д)'!$C$2:$C$100,0)+1,0)))-INDIRECT(CONCATENATE("'2018-03 (Д)'!F",TEXT(MATCH($C3,'2018-03 (Д)'!$C$2:$C$100,0)+1,0))))/INDIRECT(CONCATENATE("'2018-03 (Д)'!F",TEXT(MATCH($C3,'2018-03 (Д)'!$C$2:$C$100,0)+1,0))))*100)</f>
        <v>147.38699425937386</v>
      </c>
      <c r="R3" s="9">
        <f ca="1">IF(OR(INDIRECT(CONCATENATE("'2018-05 (Д)'!F",TEXT(MATCH($C3,'2018-05 (Д)'!$C$2:$C$100,0)+1,0)))="Н/Д",INDIRECT(CONCATENATE("'2018-04 (Д)'!F",TEXT(MATCH($C3,'2018-04 (Д)'!$C$2:$C$100,0)+1,0)))="Н/Д",AND(INDIRECT(CONCATENATE("'2018-05 (Д)'!F",TEXT(MATCH($C3,'2018-05 (Д)'!$C$2:$C$100,0)+1,0)))="Н/Д",INDIRECT(CONCATENATE("'2018-04 (Д)'!F",TEXT(MATCH($C3,'2018-04 (Д)'!$C$2:$C$100,0)+1,0))))),"Н/Д",((INDIRECT(CONCATENATE("'2018-05 (Д)'!F",TEXT(MATCH($C3,'2018-05 (Д)'!$C$2:$C$100,0)+1,0)))-INDIRECT(CONCATENATE("'2018-04 (Д)'!F",TEXT(MATCH($C3,'2018-04 (Д)'!$C$2:$C$100,0)+1,0))))/INDIRECT(CONCATENATE("'2018-04 (Д)'!F",TEXT(MATCH($C3,'2018-04 (Д)'!$C$2:$C$100,0)+1,0))))*100)</f>
        <v>-19.063713734004146</v>
      </c>
      <c r="S3" s="9">
        <f ca="1">IF(OR(INDIRECT(CONCATENATE("'2018-06 (Д)'!F",TEXT(MATCH($C3,'2018-06 (Д)'!$C$2:$C$100,0)+1,0)))="Н/Д",INDIRECT(CONCATENATE("'2018-05 (Д)'!F",TEXT(MATCH($C3,'2018-05 (Д)'!$C$2:$C$100,0)+1,0)))="Н/Д",AND(INDIRECT(CONCATENATE("'2018-06 (Д)'!F",TEXT(MATCH($C3,'2018-06 (Д)'!$C$2:$C$100,0)+1,0)))="Н/Д",INDIRECT(CONCATENATE("'2018-05 (Д)'!F",TEXT(MATCH($C3,'2018-05 (Д)'!$C$2:$C$100,0)+1,0))))),"Н/Д",((INDIRECT(CONCATENATE("'2018-06 (Д)'!F",TEXT(MATCH($C3,'2018-06 (Д)'!$C$2:$C$100,0)+1,0)))-INDIRECT(CONCATENATE("'2018-05 (Д)'!F",TEXT(MATCH($C3,'2018-05 (Д)'!$C$2:$C$100,0)+1,0))))/INDIRECT(CONCATENATE("'2018-05 (Д)'!F",TEXT(MATCH($C3,'2018-05 (Д)'!$C$2:$C$100,0)+1,0))))*100)</f>
        <v>-3.0221397138536403</v>
      </c>
      <c r="T3" s="9">
        <f ca="1">IF(OR(INDIRECT(CONCATENATE("'2018-07 (Д)'!F",TEXT(MATCH($C3,'2018-07 (Д)'!$C$2:$C$100,0)+1,0)))="Н/Д",INDIRECT(CONCATENATE("'2018-06 (Д)'!F",TEXT(MATCH($C3,'2018-06 (Д)'!$C$2:$C$100,0)+1,0)))="Н/Д",AND(INDIRECT(CONCATENATE("'2018-07 (Д)'!F",TEXT(MATCH($C3,'2018-07 (Д)'!$C$2:$C$100,0)+1,0)))="Н/Д",INDIRECT(CONCATENATE("'2018-06 (Д)'!F",TEXT(MATCH($C3,'2018-06 (Д)'!$C$2:$C$100,0)+1,0))))),"Н/Д",((INDIRECT(CONCATENATE("'2018-07 (Д)'!F",TEXT(MATCH($C3,'2018-07 (Д)'!$C$2:$C$100,0)+1,0)))-INDIRECT(CONCATENATE("'2018-06 (Д)'!F",TEXT(MATCH($C3,'2018-06 (Д)'!$C$2:$C$100,0)+1,0))))/INDIRECT(CONCATENATE("'2018-06 (Д)'!F",TEXT(MATCH($C3,'2018-06 (Д)'!$C$2:$C$100,0)+1,0))))*100)</f>
        <v>-30.255266882244857</v>
      </c>
      <c r="U3" s="9">
        <f ca="1">IF(OR(INDIRECT(CONCATENATE("'2018-08 (Д)'!F",TEXT(MATCH($C3,'2018-08 (Д)'!$C$2:$C$100,0)+1,0)))="Н/Д",INDIRECT(CONCATENATE("'2018-07 (Д)'!F",TEXT(MATCH($C3,'2018-07 (Д)'!$C$2:$C$100,0)+1,0)))="Н/Д",AND(INDIRECT(CONCATENATE("'2018-08 (Д)'!F",TEXT(MATCH($C3,'2018-08 (Д)'!$C$2:$C$100,0)+1,0)))="Н/Д",INDIRECT(CONCATENATE("'2018-07 (Д)'!F",TEXT(MATCH($C3,'2018-07 (Д)'!$C$2:$C$100,0)+1,0))))),"Н/Д",((INDIRECT(CONCATENATE("'2018-08 (Д)'!F",TEXT(MATCH($C3,'2018-08 (Д)'!$C$2:$C$100,0)+1,0)))-INDIRECT(CONCATENATE("'2018-07 (Д)'!F",TEXT(MATCH($C3,'2018-07 (Д)'!$C$2:$C$100,0)+1,0))))/INDIRECT(CONCATENATE("'2018-07 (Д)'!F",TEXT(MATCH($C3,'2018-07 (Д)'!$C$2:$C$100,0)+1,0))))*100)</f>
        <v>75.393957752088042</v>
      </c>
      <c r="V3" s="9">
        <f ca="1">IF(OR(INDIRECT(CONCATENATE("'2018-09 (Д)'!F",TEXT(MATCH($C3,'2018-09 (Д)'!$C$2:$C$100,0)+1,0)))="Н/Д",INDIRECT(CONCATENATE("'2018-08 (Д)'!F",TEXT(MATCH($C3,'2018-08 (Д)'!$C$2:$C$100,0)+1,0)))="Н/Д",AND(INDIRECT(CONCATENATE("'2018-09 (Д)'!F",TEXT(MATCH($C3,'2018-09 (Д)'!$C$2:$C$100,0)+1,0)))="Н/Д",INDIRECT(CONCATENATE("'2018-08 (Д)'!F",TEXT(MATCH($C3,'2018-08 (Д)'!$C$2:$C$100,0)+1,0))))),"Н/Д",((INDIRECT(CONCATENATE("'2018-09 (Д)'!F",TEXT(MATCH($C3,'2018-09 (Д)'!$C$2:$C$100,0)+1,0)))-INDIRECT(CONCATENATE("'2018-08 (Д)'!F",TEXT(MATCH($C3,'2018-08 (Д)'!$C$2:$C$100,0)+1,0))))/INDIRECT(CONCATENATE("'2018-08 (Д)'!F",TEXT(MATCH($C3,'2018-08 (Д)'!$C$2:$C$100,0)+1,0))))*100)</f>
        <v>-36.711803242769328</v>
      </c>
      <c r="W3" s="9">
        <f ca="1">IF(OR(INDIRECT(CONCATENATE("'2018-10 (Д)'!F",TEXT(MATCH($C3,'2018-10 (Д)'!$C$2:$C$100,0)+1,0)))="Н/Д",INDIRECT(CONCATENATE("'2018-09 (Д)'!F",TEXT(MATCH($C3,'2018-09 (Д)'!$C$2:$C$100,0)+1,0)))="Н/Д",AND(INDIRECT(CONCATENATE("'2018-10 (Д)'!F",TEXT(MATCH($C3,'2018-10 (Д)'!$C$2:$C$100,0)+1,0)))="Н/Д",INDIRECT(CONCATENATE("'2018-09 (Д)'!F",TEXT(MATCH($C3,'2018-09 (Д)'!$C$2:$C$100,0)+1,0))))),"Н/Д",((INDIRECT(CONCATENATE("'2018-10 (Д)'!F",TEXT(MATCH($C3,'2018-10 (Д)'!$C$2:$C$100,0)+1,0)))-INDIRECT(CONCATENATE("'2018-09 (Д)'!F",TEXT(MATCH($C3,'2018-09 (Д)'!$C$2:$C$100,0)+1,0))))/INDIRECT(CONCATENATE("'2018-09 (Д)'!F",TEXT(MATCH($C3,'2018-09 (Д)'!$C$2:$C$100,0)+1,0))))*100)</f>
        <v>-21.459146694884272</v>
      </c>
      <c r="X3" s="9">
        <f ca="1">IF(OR(INDIRECT(CONCATENATE("'2018-11 (Д)'!F",TEXT(MATCH($C3,'2018-11 (Д)'!$C$2:$C$100,0)+1,0)))="Н/Д",INDIRECT(CONCATENATE("'2018-10 (Д)'!F",TEXT(MATCH($C3,'2018-10 (Д)'!$C$2:$C$100,0)+1,0)))="Н/Д",AND(INDIRECT(CONCATENATE("'2018-11 (Д)'!F",TEXT(MATCH($C3,'2018-11 (Д)'!$C$2:$C$100,0)+1,0)))="Н/Д",INDIRECT(CONCATENATE("'2018-10 (Д)'!F",TEXT(MATCH($C3,'2018-10 (Д)'!$C$2:$C$100,0)+1,0))))),"Н/Д",((INDIRECT(CONCATENATE("'2018-11 (Д)'!F",TEXT(MATCH($C3,'2018-11 (Д)'!$C$2:$C$100,0)+1,0)))-INDIRECT(CONCATENATE("'2018-10 (Д)'!F",TEXT(MATCH($C3,'2018-10 (Д)'!$C$2:$C$100,0)+1,0))))/INDIRECT(CONCATENATE("'2018-10 (Д)'!F",TEXT(MATCH($C3,'2018-10 (Д)'!$C$2:$C$100,0)+1,0))))*100)</f>
        <v>124.08883013749752</v>
      </c>
      <c r="Y3" s="9">
        <f ca="1">IF(OR(INDIRECT(CONCATENATE("'2018-12 (Д)'!F",TEXT(MATCH($C3,'2018-12 (Д)'!$C$2:$C$100,0)+1,0)))="Н/Д",INDIRECT(CONCATENATE("'2018-11 (Д)'!F",TEXT(MATCH($C3,'2018-11 (Д)'!$C$2:$C$100,0)+1,0)))="Н/Д",AND(INDIRECT(CONCATENATE("'2018-12 (Д)'!F",TEXT(MATCH($C3,'2018-12 (Д)'!$C$2:$C$100,0)+1,0)))="Н/Д",INDIRECT(CONCATENATE("'2018-11 (Д)'!F",TEXT(MATCH($C3,'2018-11 (Д)'!$C$2:$C$100,0)+1,0))))),"Н/Д",((INDIRECT(CONCATENATE("'2018-12 (Д)'!F",TEXT(MATCH($C3,'2018-12 (Д)'!$C$2:$C$100,0)+1,0)))-INDIRECT(CONCATENATE("'2018-11 (Д)'!F",TEXT(MATCH($C3,'2018-11 (Д)'!$C$2:$C$100,0)+1,0))))/INDIRECT(CONCATENATE("'2018-11 (Д)'!F",TEXT(MATCH($C3,'2018-11 (Д)'!$C$2:$C$100,0)+1,0))))*100)</f>
        <v>-35.764409619750836</v>
      </c>
      <c r="Z3" s="9"/>
      <c r="AA3" s="9">
        <f ca="1">IF(OR(INDIRECT(CONCATENATE("'2018-03 (Д)'!G",TEXT(MATCH($C3,'2018-03 (Д)'!$C$2:$C$100,0)+1,0)))="Н/Д",INDIRECT(CONCATENATE("'2018-02 (Д)'!G",TEXT(MATCH($C3,'2018-02 (Д)'!$C$2:$C$100,0)+1,0)))="Н/Д",AND(INDIRECT(CONCATENATE("'2018-03 (Д)'!G",TEXT(MATCH($C3,'2018-03 (Д)'!$C$2:$C$100,0)+1,0)))="Н/Д",INDIRECT(CONCATENATE("'2018-02 (Д)'!G",TEXT(MATCH($C3,'2018-02 (Д)'!$C$2:$C$100,0)+1,0))))),"Н/Д",((INDIRECT(CONCATENATE("'2018-03 (Д)'!G",TEXT(MATCH($C3,'2018-03 (Д)'!$C$2:$C$100,0)+1,0)))-INDIRECT(CONCATENATE("'2018-02 (Д)'!G",TEXT(MATCH($C3,'2018-02 (Д)'!$C$2:$C$100,0)+1,0))))/INDIRECT(CONCATENATE("'2018-02 (Д)'!G",TEXT(MATCH($C3,'2018-02 (Д)'!$C$2:$C$100,0)+1,0))))*100)</f>
        <v>-14.936437379511982</v>
      </c>
      <c r="AB3" s="9">
        <f ca="1">IF(OR(INDIRECT(CONCATENATE("'2018-04 (Д)'!G",TEXT(MATCH($C3,'2018-04 (Д)'!$C$2:$C$100,0)+1,0)))="Н/Д",INDIRECT(CONCATENATE("'2018-03 (Д)'!G",TEXT(MATCH($C3,'2018-03 (Д)'!$C$2:$C$100,0)+1,0)))="Н/Д",AND(INDIRECT(CONCATENATE("'2018-04 (Д)'!G",TEXT(MATCH($C3,'2018-04 (Д)'!$C$2:$C$100,0)+1,0)))="Н/Д",INDIRECT(CONCATENATE("'2018-03 (Д)'!G",TEXT(MATCH($C3,'2018-03 (Д)'!$C$2:$C$100,0)+1,0))))),"Н/Д",((INDIRECT(CONCATENATE("'2018-04 (Д)'!G",TEXT(MATCH($C3,'2018-04 (Д)'!$C$2:$C$100,0)+1,0)))-INDIRECT(CONCATENATE("'2018-03 (Д)'!G",TEXT(MATCH($C3,'2018-03 (Д)'!$C$2:$C$100,0)+1,0))))/INDIRECT(CONCATENATE("'2018-03 (Д)'!G",TEXT(MATCH($C3,'2018-03 (Д)'!$C$2:$C$100,0)+1,0))))*100)</f>
        <v>520.00040351035648</v>
      </c>
      <c r="AC3" s="9">
        <f ca="1">IF(OR(INDIRECT(CONCATENATE("'2018-05 (Д)'!G",TEXT(MATCH($C3,'2018-05 (Д)'!$C$2:$C$100,0)+1,0)))="Н/Д",INDIRECT(CONCATENATE("'2018-04 (Д)'!G",TEXT(MATCH($C3,'2018-04 (Д)'!$C$2:$C$100,0)+1,0)))="Н/Д",AND(INDIRECT(CONCATENATE("'2018-05 (Д)'!G",TEXT(MATCH($C3,'2018-05 (Д)'!$C$2:$C$100,0)+1,0)))="Н/Д",INDIRECT(CONCATENATE("'2018-04 (Д)'!G",TEXT(MATCH($C3,'2018-04 (Д)'!$C$2:$C$100,0)+1,0))))),"Н/Д",((INDIRECT(CONCATENATE("'2018-05 (Д)'!G",TEXT(MATCH($C3,'2018-05 (Д)'!$C$2:$C$100,0)+1,0)))-INDIRECT(CONCATENATE("'2018-04 (Д)'!G",TEXT(MATCH($C3,'2018-04 (Д)'!$C$2:$C$100,0)+1,0))))/INDIRECT(CONCATENATE("'2018-04 (Д)'!G",TEXT(MATCH($C3,'2018-04 (Д)'!$C$2:$C$100,0)+1,0))))*100)</f>
        <v>-70.005204880701797</v>
      </c>
      <c r="AD3" s="9">
        <f ca="1">IF(OR(INDIRECT(CONCATENATE("'2018-06 (Д)'!G",TEXT(MATCH($C3,'2018-06 (Д)'!$C$2:$C$100,0)+1,0)))="Н/Д",INDIRECT(CONCATENATE("'2018-05 (Д)'!G",TEXT(MATCH($C3,'2018-05 (Д)'!$C$2:$C$100,0)+1,0)))="Н/Д",AND(INDIRECT(CONCATENATE("'2018-06 (Д)'!G",TEXT(MATCH($C3,'2018-06 (Д)'!$C$2:$C$100,0)+1,0)))="Н/Д",INDIRECT(CONCATENATE("'2018-05 (Д)'!G",TEXT(MATCH($C3,'2018-05 (Д)'!$C$2:$C$100,0)+1,0))))),"Н/Д",((INDIRECT(CONCATENATE("'2018-06 (Д)'!G",TEXT(MATCH($C3,'2018-06 (Д)'!$C$2:$C$100,0)+1,0)))-INDIRECT(CONCATENATE("'2018-05 (Д)'!G",TEXT(MATCH($C3,'2018-05 (Д)'!$C$2:$C$100,0)+1,0))))/INDIRECT(CONCATENATE("'2018-05 (Д)'!G",TEXT(MATCH($C3,'2018-05 (Д)'!$C$2:$C$100,0)+1,0))))*100)</f>
        <v>104.09080457340019</v>
      </c>
      <c r="AE3" s="9">
        <f ca="1">IF(OR(INDIRECT(CONCATENATE("'2018-07 (Д)'!G",TEXT(MATCH($C3,'2018-07 (Д)'!$C$2:$C$100,0)+1,0)))="Н/Д",INDIRECT(CONCATENATE("'2018-06 (Д)'!G",TEXT(MATCH($C3,'2018-06 (Д)'!$C$2:$C$100,0)+1,0)))="Н/Д",AND(INDIRECT(CONCATENATE("'2018-07 (Д)'!G",TEXT(MATCH($C3,'2018-07 (Д)'!$C$2:$C$100,0)+1,0)))="Н/Д",INDIRECT(CONCATENATE("'2018-06 (Д)'!G",TEXT(MATCH($C3,'2018-06 (Д)'!$C$2:$C$100,0)+1,0))))),"Н/Д",((INDIRECT(CONCATENATE("'2018-07 (Д)'!G",TEXT(MATCH($C3,'2018-07 (Д)'!$C$2:$C$100,0)+1,0)))-INDIRECT(CONCATENATE("'2018-06 (Д)'!G",TEXT(MATCH($C3,'2018-06 (Д)'!$C$2:$C$100,0)+1,0))))/INDIRECT(CONCATENATE("'2018-06 (Д)'!G",TEXT(MATCH($C3,'2018-06 (Д)'!$C$2:$C$100,0)+1,0))))*100)</f>
        <v>-43.697974141392571</v>
      </c>
      <c r="AF3" s="9">
        <f ca="1">IF(OR(INDIRECT(CONCATENATE("'2018-08 (Д)'!G",TEXT(MATCH($C3,'2018-08 (Д)'!$C$2:$C$100,0)+1,0)))="Н/Д",INDIRECT(CONCATENATE("'2018-07 (Д)'!G",TEXT(MATCH($C3,'2018-07 (Д)'!$C$2:$C$100,0)+1,0)))="Н/Д",AND(INDIRECT(CONCATENATE("'2018-08 (Д)'!G",TEXT(MATCH($C3,'2018-08 (Д)'!$C$2:$C$100,0)+1,0)))="Н/Д",INDIRECT(CONCATENATE("'2018-07 (Д)'!G",TEXT(MATCH($C3,'2018-07 (Д)'!$C$2:$C$100,0)+1,0))))),"Н/Д",((INDIRECT(CONCATENATE("'2018-08 (Д)'!G",TEXT(MATCH($C3,'2018-08 (Д)'!$C$2:$C$100,0)+1,0)))-INDIRECT(CONCATENATE("'2018-07 (Д)'!G",TEXT(MATCH($C3,'2018-07 (Д)'!$C$2:$C$100,0)+1,0))))/INDIRECT(CONCATENATE("'2018-07 (Д)'!G",TEXT(MATCH($C3,'2018-07 (Д)'!$C$2:$C$100,0)+1,0))))*100)</f>
        <v>54.485401910216389</v>
      </c>
      <c r="AG3" s="9">
        <f ca="1">IF(OR(INDIRECT(CONCATENATE("'2018-09 (Д)'!G",TEXT(MATCH($C3,'2018-09 (Д)'!$C$2:$C$100,0)+1,0)))="Н/Д",INDIRECT(CONCATENATE("'2018-08 (Д)'!G",TEXT(MATCH($C3,'2018-08 (Д)'!$C$2:$C$100,0)+1,0)))="Н/Д",AND(INDIRECT(CONCATENATE("'2018-09 (Д)'!G",TEXT(MATCH($C3,'2018-09 (Д)'!$C$2:$C$100,0)+1,0)))="Н/Д",INDIRECT(CONCATENATE("'2018-08 (Д)'!G",TEXT(MATCH($C3,'2018-08 (Д)'!$C$2:$C$100,0)+1,0))))),"Н/Д",((INDIRECT(CONCATENATE("'2018-09 (Д)'!G",TEXT(MATCH($C3,'2018-09 (Д)'!$C$2:$C$100,0)+1,0)))-INDIRECT(CONCATENATE("'2018-08 (Д)'!G",TEXT(MATCH($C3,'2018-08 (Д)'!$C$2:$C$100,0)+1,0))))/INDIRECT(CONCATENATE("'2018-08 (Д)'!G",TEXT(MATCH($C3,'2018-08 (Д)'!$C$2:$C$100,0)+1,0))))*100)</f>
        <v>-30.000329431667343</v>
      </c>
      <c r="AH3" s="9">
        <f ca="1">IF(OR(INDIRECT(CONCATENATE("'2018-10 (Д)'!G",TEXT(MATCH($C3,'2018-10 (Д)'!$C$2:$C$100,0)+1,0)))="Н/Д",INDIRECT(CONCATENATE("'2018-09 (Д)'!G",TEXT(MATCH($C3,'2018-09 (Д)'!$C$2:$C$100,0)+1,0)))="Н/Д",AND(INDIRECT(CONCATENATE("'2018-10 (Д)'!G",TEXT(MATCH($C3,'2018-10 (Д)'!$C$2:$C$100,0)+1,0)))="Н/Д",INDIRECT(CONCATENATE("'2018-09 (Д)'!G",TEXT(MATCH($C3,'2018-09 (Д)'!$C$2:$C$100,0)+1,0))))),"Н/Д",((INDIRECT(CONCATENATE("'2018-10 (Д)'!G",TEXT(MATCH($C3,'2018-10 (Д)'!$C$2:$C$100,0)+1,0)))-INDIRECT(CONCATENATE("'2018-09 (Д)'!G",TEXT(MATCH($C3,'2018-09 (Д)'!$C$2:$C$100,0)+1,0))))/INDIRECT(CONCATENATE("'2018-09 (Д)'!G",TEXT(MATCH($C3,'2018-09 (Д)'!$C$2:$C$100,0)+1,0))))*100)</f>
        <v>-35.573562870742983</v>
      </c>
      <c r="AI3" s="9">
        <f ca="1">IF(OR(INDIRECT(CONCATENATE("'2018-11 (Д)'!G",TEXT(MATCH($C3,'2018-11 (Д)'!$C$2:$C$100,0)+1,0)))="Н/Д",INDIRECT(CONCATENATE("'2018-10 (Д)'!G",TEXT(MATCH($C3,'2018-10 (Д)'!$C$2:$C$100,0)+1,0)))="Н/Д",AND(INDIRECT(CONCATENATE("'2018-11 (Д)'!G",TEXT(MATCH($C3,'2018-11 (Д)'!$C$2:$C$100,0)+1,0)))="Н/Д",INDIRECT(CONCATENATE("'2018-10 (Д)'!G",TEXT(MATCH($C3,'2018-10 (Д)'!$C$2:$C$100,0)+1,0))))),"Н/Д",((INDIRECT(CONCATENATE("'2018-11 (Д)'!G",TEXT(MATCH($C3,'2018-11 (Д)'!$C$2:$C$100,0)+1,0)))-INDIRECT(CONCATENATE("'2018-10 (Д)'!G",TEXT(MATCH($C3,'2018-10 (Д)'!$C$2:$C$100,0)+1,0))))/INDIRECT(CONCATENATE("'2018-10 (Д)'!G",TEXT(MATCH($C3,'2018-10 (Д)'!$C$2:$C$100,0)+1,0))))*100)</f>
        <v>234.66606207773691</v>
      </c>
      <c r="AJ3" s="9">
        <f ca="1">IF(OR(INDIRECT(CONCATENATE("'2018-12 (Д)'!G",TEXT(MATCH($C3,'2018-12 (Д)'!$C$2:$C$100,0)+1,0)))="Н/Д",INDIRECT(CONCATENATE("'2018-11 (Д)'!G",TEXT(MATCH($C3,'2018-11 (Д)'!$C$2:$C$100,0)+1,0)))="Н/Д",AND(INDIRECT(CONCATENATE("'2018-12 (Д)'!G",TEXT(MATCH($C3,'2018-12 (Д)'!$C$2:$C$100,0)+1,0)))="Н/Д",INDIRECT(CONCATENATE("'2018-11 (Д)'!G",TEXT(MATCH($C3,'2018-11 (Д)'!$C$2:$C$100,0)+1,0))))),"Н/Д",((INDIRECT(CONCATENATE("'2018-12 (Д)'!G",TEXT(MATCH($C3,'2018-12 (Д)'!$C$2:$C$100,0)+1,0)))-INDIRECT(CONCATENATE("'2018-11 (Д)'!G",TEXT(MATCH($C3,'2018-11 (Д)'!$C$2:$C$100,0)+1,0))))/INDIRECT(CONCATENATE("'2018-11 (Д)'!G",TEXT(MATCH($C3,'2018-11 (Д)'!$C$2:$C$100,0)+1,0))))*100)</f>
        <v>-52.588633355513977</v>
      </c>
      <c r="AK3" s="9"/>
      <c r="AL3" s="9">
        <f ca="1">IF(OR(INDIRECT(CONCATENATE("'2018-03 (Д)'!H",TEXT(MATCH($C3,'2018-03 (Д)'!$C$2:$C$100,0)+1,0)))="Н/Д",INDIRECT(CONCATENATE("'2018-02 (Д)'!H",TEXT(MATCH($C3,'2018-02 (Д)'!$C$2:$C$100,0)+1,0)))="Н/Д",AND(INDIRECT(CONCATENATE("'2018-03 (Д)'!H",TEXT(MATCH($C3,'2018-03 (Д)'!$C$2:$C$100,0)+1,0)))="Н/Д",INDIRECT(CONCATENATE("'2018-02 (Д)'!H",TEXT(MATCH($C3,'2018-02 (Д)'!$C$2:$C$100,0)+1,0))))),"Н/Д",((INDIRECT(CONCATENATE("'2018-03 (Д)'!H",TEXT(MATCH($C3,'2018-03 (Д)'!$C$2:$C$100,0)+1,0)))-INDIRECT(CONCATENATE("'2018-02 (Д)'!H",TEXT(MATCH($C3,'2018-02 (Д)'!$C$2:$C$100,0)+1,0))))/INDIRECT(CONCATENATE("'2018-02 (Д)'!H",TEXT(MATCH($C3,'2018-02 (Д)'!$C$2:$C$100,0)+1,0))))*100)</f>
        <v>41.868462260673454</v>
      </c>
      <c r="AM3" s="9">
        <f ca="1">IF(OR(INDIRECT(CONCATENATE("'2018-04 (Д)'!H",TEXT(MATCH($C3,'2018-04 (Д)'!$C$2:$C$100,0)+1,0)))="Н/Д",INDIRECT(CONCATENATE("'2018-03 (Д)'!H",TEXT(MATCH($C3,'2018-03 (Д)'!$C$2:$C$100,0)+1,0)))="Н/Д",AND(INDIRECT(CONCATENATE("'2018-04 (Д)'!H",TEXT(MATCH($C3,'2018-04 (Д)'!$C$2:$C$100,0)+1,0)))="Н/Д",INDIRECT(CONCATENATE("'2018-03 (Д)'!H",TEXT(MATCH($C3,'2018-03 (Д)'!$C$2:$C$100,0)+1,0))))),"Н/Д",((INDIRECT(CONCATENATE("'2018-04 (Д)'!H",TEXT(MATCH($C3,'2018-04 (Д)'!$C$2:$C$100,0)+1,0)))-INDIRECT(CONCATENATE("'2018-03 (Д)'!H",TEXT(MATCH($C3,'2018-03 (Д)'!$C$2:$C$100,0)+1,0))))/INDIRECT(CONCATENATE("'2018-03 (Д)'!H",TEXT(MATCH($C3,'2018-03 (Д)'!$C$2:$C$100,0)+1,0))))*100)</f>
        <v>19.407295341791659</v>
      </c>
      <c r="AN3" s="9">
        <f ca="1">IF(OR(INDIRECT(CONCATENATE("'2018-05 (Д)'!H",TEXT(MATCH($C3,'2018-05 (Д)'!$C$2:$C$100,0)+1,0)))="Н/Д",INDIRECT(CONCATENATE("'2018-04 (Д)'!H",TEXT(MATCH($C3,'2018-04 (Д)'!$C$2:$C$100,0)+1,0)))="Н/Д",AND(INDIRECT(CONCATENATE("'2018-05 (Д)'!H",TEXT(MATCH($C3,'2018-05 (Д)'!$C$2:$C$100,0)+1,0)))="Н/Д",INDIRECT(CONCATENATE("'2018-04 (Д)'!H",TEXT(MATCH($C3,'2018-04 (Д)'!$C$2:$C$100,0)+1,0))))),"Н/Д",((INDIRECT(CONCATENATE("'2018-05 (Д)'!H",TEXT(MATCH($C3,'2018-05 (Д)'!$C$2:$C$100,0)+1,0)))-INDIRECT(CONCATENATE("'2018-04 (Д)'!H",TEXT(MATCH($C3,'2018-04 (Д)'!$C$2:$C$100,0)+1,0))))/INDIRECT(CONCATENATE("'2018-04 (Д)'!H",TEXT(MATCH($C3,'2018-04 (Д)'!$C$2:$C$100,0)+1,0))))*100)</f>
        <v>-1.5357532243109124</v>
      </c>
      <c r="AO3" s="9">
        <f ca="1">IF(OR(INDIRECT(CONCATENATE("'2018-06 (Д)'!H",TEXT(MATCH($C3,'2018-06 (Д)'!$C$2:$C$100,0)+1,0)))="Н/Д",INDIRECT(CONCATENATE("'2018-05 (Д)'!H",TEXT(MATCH($C3,'2018-05 (Д)'!$C$2:$C$100,0)+1,0)))="Н/Д",AND(INDIRECT(CONCATENATE("'2018-06 (Д)'!H",TEXT(MATCH($C3,'2018-06 (Д)'!$C$2:$C$100,0)+1,0)))="Н/Д",INDIRECT(CONCATENATE("'2018-05 (Д)'!H",TEXT(MATCH($C3,'2018-05 (Д)'!$C$2:$C$100,0)+1,0))))),"Н/Д",((INDIRECT(CONCATENATE("'2018-06 (Д)'!H",TEXT(MATCH($C3,'2018-06 (Д)'!$C$2:$C$100,0)+1,0)))-INDIRECT(CONCATENATE("'2018-05 (Д)'!H",TEXT(MATCH($C3,'2018-05 (Д)'!$C$2:$C$100,0)+1,0))))/INDIRECT(CONCATENATE("'2018-05 (Д)'!H",TEXT(MATCH($C3,'2018-05 (Д)'!$C$2:$C$100,0)+1,0))))*100)</f>
        <v>-8.2255383406167191</v>
      </c>
      <c r="AP3" s="9">
        <f ca="1">IF(OR(INDIRECT(CONCATENATE("'2018-07 (Д)'!H",TEXT(MATCH($C3,'2018-07 (Д)'!$C$2:$C$100,0)+1,0)))="Н/Д",INDIRECT(CONCATENATE("'2018-06 (Д)'!H",TEXT(MATCH($C3,'2018-06 (Д)'!$C$2:$C$100,0)+1,0)))="Н/Д",AND(INDIRECT(CONCATENATE("'2018-07 (Д)'!H",TEXT(MATCH($C3,'2018-07 (Д)'!$C$2:$C$100,0)+1,0)))="Н/Д",INDIRECT(CONCATENATE("'2018-06 (Д)'!H",TEXT(MATCH($C3,'2018-06 (Д)'!$C$2:$C$100,0)+1,0))))),"Н/Д",((INDIRECT(CONCATENATE("'2018-07 (Д)'!H",TEXT(MATCH($C3,'2018-07 (Д)'!$C$2:$C$100,0)+1,0)))-INDIRECT(CONCATENATE("'2018-06 (Д)'!H",TEXT(MATCH($C3,'2018-06 (Д)'!$C$2:$C$100,0)+1,0))))/INDIRECT(CONCATENATE("'2018-06 (Д)'!H",TEXT(MATCH($C3,'2018-06 (Д)'!$C$2:$C$100,0)+1,0))))*100)</f>
        <v>6.8072787876193264</v>
      </c>
      <c r="AQ3" s="9">
        <f ca="1">IF(OR(INDIRECT(CONCATENATE("'2018-08 (Д)'!H",TEXT(MATCH($C3,'2018-08 (Д)'!$C$2:$C$100,0)+1,0)))="Н/Д",INDIRECT(CONCATENATE("'2018-07 (Д)'!H",TEXT(MATCH($C3,'2018-07 (Д)'!$C$2:$C$100,0)+1,0)))="Н/Д",AND(INDIRECT(CONCATENATE("'2018-08 (Д)'!H",TEXT(MATCH($C3,'2018-08 (Д)'!$C$2:$C$100,0)+1,0)))="Н/Д",INDIRECT(CONCATENATE("'2018-07 (Д)'!H",TEXT(MATCH($C3,'2018-07 (Д)'!$C$2:$C$100,0)+1,0))))),"Н/Д",((INDIRECT(CONCATENATE("'2018-08 (Д)'!H",TEXT(MATCH($C3,'2018-08 (Д)'!$C$2:$C$100,0)+1,0)))-INDIRECT(CONCATENATE("'2018-07 (Д)'!H",TEXT(MATCH($C3,'2018-07 (Д)'!$C$2:$C$100,0)+1,0))))/INDIRECT(CONCATENATE("'2018-07 (Д)'!H",TEXT(MATCH($C3,'2018-07 (Д)'!$C$2:$C$100,0)+1,0))))*100)</f>
        <v>24.402295071027819</v>
      </c>
      <c r="AR3" s="9">
        <f ca="1">IF(OR(INDIRECT(CONCATENATE("'2018-09 (Д)'!H",TEXT(MATCH($C3,'2018-09 (Д)'!$C$2:$C$100,0)+1,0)))="Н/Д",INDIRECT(CONCATENATE("'2018-08 (Д)'!H",TEXT(MATCH($C3,'2018-08 (Д)'!$C$2:$C$100,0)+1,0)))="Н/Д",AND(INDIRECT(CONCATENATE("'2018-09 (Д)'!H",TEXT(MATCH($C3,'2018-09 (Д)'!$C$2:$C$100,0)+1,0)))="Н/Д",INDIRECT(CONCATENATE("'2018-08 (Д)'!H",TEXT(MATCH($C3,'2018-08 (Д)'!$C$2:$C$100,0)+1,0))))),"Н/Д",((INDIRECT(CONCATENATE("'2018-09 (Д)'!H",TEXT(MATCH($C3,'2018-09 (Д)'!$C$2:$C$100,0)+1,0)))-INDIRECT(CONCATENATE("'2018-08 (Д)'!H",TEXT(MATCH($C3,'2018-08 (Д)'!$C$2:$C$100,0)+1,0))))/INDIRECT(CONCATENATE("'2018-08 (Д)'!H",TEXT(MATCH($C3,'2018-08 (Д)'!$C$2:$C$100,0)+1,0))))*100)</f>
        <v>-25.000163169704138</v>
      </c>
      <c r="AS3" s="9">
        <f ca="1">IF(OR(INDIRECT(CONCATENATE("'2018-10 (Д)'!H",TEXT(MATCH($C3,'2018-10 (Д)'!$C$2:$C$100,0)+1,0)))="Н/Д",INDIRECT(CONCATENATE("'2018-09 (Д)'!H",TEXT(MATCH($C3,'2018-09 (Д)'!$C$2:$C$100,0)+1,0)))="Н/Д",AND(INDIRECT(CONCATENATE("'2018-10 (Д)'!H",TEXT(MATCH($C3,'2018-10 (Д)'!$C$2:$C$100,0)+1,0)))="Н/Д",INDIRECT(CONCATENATE("'2018-09 (Д)'!H",TEXT(MATCH($C3,'2018-09 (Д)'!$C$2:$C$100,0)+1,0))))),"Н/Д",((INDIRECT(CONCATENATE("'2018-10 (Д)'!H",TEXT(MATCH($C3,'2018-10 (Д)'!$C$2:$C$100,0)+1,0)))-INDIRECT(CONCATENATE("'2018-09 (Д)'!H",TEXT(MATCH($C3,'2018-09 (Д)'!$C$2:$C$100,0)+1,0))))/INDIRECT(CONCATENATE("'2018-09 (Д)'!H",TEXT(MATCH($C3,'2018-09 (Д)'!$C$2:$C$100,0)+1,0))))*100)</f>
        <v>-6.0175005916235387</v>
      </c>
      <c r="AT3" s="9">
        <f ca="1">IF(OR(INDIRECT(CONCATENATE("'2018-11 (Д)'!H",TEXT(MATCH($C3,'2018-11 (Д)'!$C$2:$C$100,0)+1,0)))="Н/Д",INDIRECT(CONCATENATE("'2018-10 (Д)'!H",TEXT(MATCH($C3,'2018-10 (Д)'!$C$2:$C$100,0)+1,0)))="Н/Д",AND(INDIRECT(CONCATENATE("'2018-11 (Д)'!H",TEXT(MATCH($C3,'2018-11 (Д)'!$C$2:$C$100,0)+1,0)))="Н/Д",INDIRECT(CONCATENATE("'2018-10 (Д)'!H",TEXT(MATCH($C3,'2018-10 (Д)'!$C$2:$C$100,0)+1,0))))),"Н/Д",((INDIRECT(CONCATENATE("'2018-11 (Д)'!H",TEXT(MATCH($C3,'2018-11 (Д)'!$C$2:$C$100,0)+1,0)))-INDIRECT(CONCATENATE("'2018-10 (Д)'!H",TEXT(MATCH($C3,'2018-10 (Д)'!$C$2:$C$100,0)+1,0))))/INDIRECT(CONCATENATE("'2018-10 (Д)'!H",TEXT(MATCH($C3,'2018-10 (Д)'!$C$2:$C$100,0)+1,0))))*100)</f>
        <v>16.658457481264264</v>
      </c>
      <c r="AU3" s="9">
        <f ca="1">IF(OR(INDIRECT(CONCATENATE("'2018-12 (Д)'!H",TEXT(MATCH($C3,'2018-12 (Д)'!$C$2:$C$100,0)+1,0)))="Н/Д",INDIRECT(CONCATENATE("'2018-11 (Д)'!H",TEXT(MATCH($C3,'2018-11 (Д)'!$C$2:$C$100,0)+1,0)))="Н/Д",AND(INDIRECT(CONCATENATE("'2018-12 (Д)'!H",TEXT(MATCH($C3,'2018-12 (Д)'!$C$2:$C$100,0)+1,0)))="Н/Д",INDIRECT(CONCATENATE("'2018-11 (Д)'!H",TEXT(MATCH($C3,'2018-11 (Д)'!$C$2:$C$100,0)+1,0))))),"Н/Д",((INDIRECT(CONCATENATE("'2018-12 (Д)'!H",TEXT(MATCH($C3,'2018-12 (Д)'!$C$2:$C$100,0)+1,0)))-INDIRECT(CONCATENATE("'2018-11 (Д)'!H",TEXT(MATCH($C3,'2018-11 (Д)'!$C$2:$C$100,0)+1,0))))/INDIRECT(CONCATENATE("'2018-11 (Д)'!H",TEXT(MATCH($C3,'2018-11 (Д)'!$C$2:$C$100,0)+1,0))))*100)</f>
        <v>-0.44108452991612984</v>
      </c>
      <c r="AV3" s="9"/>
      <c r="AW3" s="9">
        <f ca="1">IF(OR(INDIRECT(CONCATENATE("'2018-03 (Д)'!I",TEXT(MATCH($C3,'2018-03 (Д)'!$C$2:$C$100,0)+1,0)))="Н/Д",INDIRECT(CONCATENATE("'2018-02 (Д)'!I",TEXT(MATCH($C3,'2018-02 (Д)'!$C$2:$C$100,0)+1,0)))="Н/Д",AND(INDIRECT(CONCATENATE("'2018-03 (Д)'!I",TEXT(MATCH($C3,'2018-03 (Д)'!$C$2:$C$100,0)+1,0)))="Н/Д",INDIRECT(CONCATENATE("'2018-02 (Д)'!I",TEXT(MATCH($C3,'2018-02 (Д)'!$C$2:$C$100,0)+1,0))))),"Н/Д",((INDIRECT(CONCATENATE("'2018-03 (Д)'!I",TEXT(MATCH($C3,'2018-03 (Д)'!$C$2:$C$100,0)+1,0)))-INDIRECT(CONCATENATE("'2018-02 (Д)'!I",TEXT(MATCH($C3,'2018-02 (Д)'!$C$2:$C$100,0)+1,0))))/INDIRECT(CONCATENATE("'2018-02 (Д)'!I",TEXT(MATCH($C3,'2018-02 (Д)'!$C$2:$C$100,0)+1,0))))*100)</f>
        <v>-52.5761022649707</v>
      </c>
      <c r="AX3" s="9">
        <f ca="1">IF(OR(INDIRECT(CONCATENATE("'2018-04 (Д)'!I",TEXT(MATCH($C3,'2018-04 (Д)'!$C$2:$C$100,0)+1,0)))="Н/Д",INDIRECT(CONCATENATE("'2018-03 (Д)'!I",TEXT(MATCH($C3,'2018-03 (Д)'!$C$2:$C$100,0)+1,0)))="Н/Д",AND(INDIRECT(CONCATENATE("'2018-04 (Д)'!I",TEXT(MATCH($C3,'2018-04 (Д)'!$C$2:$C$100,0)+1,0)))="Н/Д",INDIRECT(CONCATENATE("'2018-03 (Д)'!I",TEXT(MATCH($C3,'2018-03 (Д)'!$C$2:$C$100,0)+1,0))))),"Н/Д",((INDIRECT(CONCATENATE("'2018-04 (Д)'!I",TEXT(MATCH($C3,'2018-04 (Д)'!$C$2:$C$100,0)+1,0)))-INDIRECT(CONCATENATE("'2018-03 (Д)'!I",TEXT(MATCH($C3,'2018-03 (Д)'!$C$2:$C$100,0)+1,0))))/INDIRECT(CONCATENATE("'2018-03 (Д)'!I",TEXT(MATCH($C3,'2018-03 (Д)'!$C$2:$C$100,0)+1,0))))*100)</f>
        <v>176.83002254447018</v>
      </c>
      <c r="AY3" s="9">
        <f ca="1">IF(OR(INDIRECT(CONCATENATE("'2018-05 (Д)'!I",TEXT(MATCH($C3,'2018-05 (Д)'!$C$2:$C$100,0)+1,0)))="Н/Д",INDIRECT(CONCATENATE("'2018-04 (Д)'!I",TEXT(MATCH($C3,'2018-04 (Д)'!$C$2:$C$100,0)+1,0)))="Н/Д",AND(INDIRECT(CONCATENATE("'2018-05 (Д)'!I",TEXT(MATCH($C3,'2018-05 (Д)'!$C$2:$C$100,0)+1,0)))="Н/Д",INDIRECT(CONCATENATE("'2018-04 (Д)'!I",TEXT(MATCH($C3,'2018-04 (Д)'!$C$2:$C$100,0)+1,0))))),"Н/Д",((INDIRECT(CONCATENATE("'2018-05 (Д)'!I",TEXT(MATCH($C3,'2018-05 (Д)'!$C$2:$C$100,0)+1,0)))-INDIRECT(CONCATENATE("'2018-04 (Д)'!I",TEXT(MATCH($C3,'2018-04 (Д)'!$C$2:$C$100,0)+1,0))))/INDIRECT(CONCATENATE("'2018-04 (Д)'!I",TEXT(MATCH($C3,'2018-04 (Д)'!$C$2:$C$100,0)+1,0))))*100)</f>
        <v>-22.262360990440389</v>
      </c>
      <c r="AZ3" s="9">
        <f ca="1">IF(OR(INDIRECT(CONCATENATE("'2018-06 (Д)'!I",TEXT(MATCH($C3,'2018-06 (Д)'!$C$2:$C$100,0)+1,0)))="Н/Д",INDIRECT(CONCATENATE("'2018-05 (Д)'!I",TEXT(MATCH($C3,'2018-05 (Д)'!$C$2:$C$100,0)+1,0)))="Н/Д",AND(INDIRECT(CONCATENATE("'2018-06 (Д)'!I",TEXT(MATCH($C3,'2018-06 (Д)'!$C$2:$C$100,0)+1,0)))="Н/Д",INDIRECT(CONCATENATE("'2018-05 (Д)'!I",TEXT(MATCH($C3,'2018-05 (Д)'!$C$2:$C$100,0)+1,0))))),"Н/Д",((INDIRECT(CONCATENATE("'2018-06 (Д)'!I",TEXT(MATCH($C3,'2018-06 (Д)'!$C$2:$C$100,0)+1,0)))-INDIRECT(CONCATENATE("'2018-05 (Д)'!I",TEXT(MATCH($C3,'2018-05 (Д)'!$C$2:$C$100,0)+1,0))))/INDIRECT(CONCATENATE("'2018-05 (Д)'!I",TEXT(MATCH($C3,'2018-05 (Д)'!$C$2:$C$100,0)+1,0))))*100)</f>
        <v>7.9917616567704242</v>
      </c>
      <c r="BA3" s="9">
        <f ca="1">IF(OR(INDIRECT(CONCATENATE("'2018-07 (Д)'!I",TEXT(MATCH($C3,'2018-07 (Д)'!$C$2:$C$100,0)+1,0)))="Н/Д",INDIRECT(CONCATENATE("'2018-06 (Д)'!I",TEXT(MATCH($C3,'2018-06 (Д)'!$C$2:$C$100,0)+1,0)))="Н/Д",AND(INDIRECT(CONCATENATE("'2018-07 (Д)'!I",TEXT(MATCH($C3,'2018-07 (Д)'!$C$2:$C$100,0)+1,0)))="Н/Д",INDIRECT(CONCATENATE("'2018-06 (Д)'!I",TEXT(MATCH($C3,'2018-06 (Д)'!$C$2:$C$100,0)+1,0))))),"Н/Д",((INDIRECT(CONCATENATE("'2018-07 (Д)'!I",TEXT(MATCH($C3,'2018-07 (Д)'!$C$2:$C$100,0)+1,0)))-INDIRECT(CONCATENATE("'2018-06 (Д)'!I",TEXT(MATCH($C3,'2018-06 (Д)'!$C$2:$C$100,0)+1,0))))/INDIRECT(CONCATENATE("'2018-06 (Д)'!I",TEXT(MATCH($C3,'2018-06 (Д)'!$C$2:$C$100,0)+1,0))))*100)</f>
        <v>2.8729304431896483</v>
      </c>
      <c r="BB3" s="9">
        <f ca="1">IF(OR(INDIRECT(CONCATENATE("'2018-08 (Д)'!I",TEXT(MATCH($C3,'2018-08 (Д)'!$C$2:$C$100,0)+1,0)))="Н/Д",INDIRECT(CONCATENATE("'2018-07 (Д)'!I",TEXT(MATCH($C3,'2018-07 (Д)'!$C$2:$C$100,0)+1,0)))="Н/Д",AND(INDIRECT(CONCATENATE("'2018-08 (Д)'!I",TEXT(MATCH($C3,'2018-08 (Д)'!$C$2:$C$100,0)+1,0)))="Н/Д",INDIRECT(CONCATENATE("'2018-07 (Д)'!I",TEXT(MATCH($C3,'2018-07 (Д)'!$C$2:$C$100,0)+1,0))))),"Н/Д",((INDIRECT(CONCATENATE("'2018-08 (Д)'!I",TEXT(MATCH($C3,'2018-08 (Д)'!$C$2:$C$100,0)+1,0)))-INDIRECT(CONCATENATE("'2018-07 (Д)'!I",TEXT(MATCH($C3,'2018-07 (Д)'!$C$2:$C$100,0)+1,0))))/INDIRECT(CONCATENATE("'2018-07 (Д)'!I",TEXT(MATCH($C3,'2018-07 (Д)'!$C$2:$C$100,0)+1,0))))*100)</f>
        <v>9.3296348458617722</v>
      </c>
      <c r="BC3" s="9">
        <f ca="1">IF(OR(INDIRECT(CONCATENATE("'2018-09 (Д)'!I",TEXT(MATCH($C3,'2018-09 (Д)'!$C$2:$C$100,0)+1,0)))="Н/Д",INDIRECT(CONCATENATE("'2018-08 (Д)'!I",TEXT(MATCH($C3,'2018-08 (Д)'!$C$2:$C$100,0)+1,0)))="Н/Д",AND(INDIRECT(CONCATENATE("'2018-09 (Д)'!I",TEXT(MATCH($C3,'2018-09 (Д)'!$C$2:$C$100,0)+1,0)))="Н/Д",INDIRECT(CONCATENATE("'2018-08 (Д)'!I",TEXT(MATCH($C3,'2018-08 (Д)'!$C$2:$C$100,0)+1,0))))),"Н/Д",((INDIRECT(CONCATENATE("'2018-09 (Д)'!I",TEXT(MATCH($C3,'2018-09 (Д)'!$C$2:$C$100,0)+1,0)))-INDIRECT(CONCATENATE("'2018-08 (Д)'!I",TEXT(MATCH($C3,'2018-08 (Д)'!$C$2:$C$100,0)+1,0))))/INDIRECT(CONCATENATE("'2018-08 (Д)'!I",TEXT(MATCH($C3,'2018-08 (Д)'!$C$2:$C$100,0)+1,0))))*100)</f>
        <v>-4.2627235070520726</v>
      </c>
      <c r="BD3" s="9">
        <f ca="1">IF(OR(INDIRECT(CONCATENATE("'2018-10 (Д)'!I",TEXT(MATCH($C3,'2018-10 (Д)'!$C$2:$C$100,0)+1,0)))="Н/Д",INDIRECT(CONCATENATE("'2018-09 (Д)'!I",TEXT(MATCH($C3,'2018-09 (Д)'!$C$2:$C$100,0)+1,0)))="Н/Д",AND(INDIRECT(CONCATENATE("'2018-10 (Д)'!I",TEXT(MATCH($C3,'2018-10 (Д)'!$C$2:$C$100,0)+1,0)))="Н/Д",INDIRECT(CONCATENATE("'2018-09 (Д)'!I",TEXT(MATCH($C3,'2018-09 (Д)'!$C$2:$C$100,0)+1,0))))),"Н/Д",((INDIRECT(CONCATENATE("'2018-10 (Д)'!I",TEXT(MATCH($C3,'2018-10 (Д)'!$C$2:$C$100,0)+1,0)))-INDIRECT(CONCATENATE("'2018-09 (Д)'!I",TEXT(MATCH($C3,'2018-09 (Д)'!$C$2:$C$100,0)+1,0))))/INDIRECT(CONCATENATE("'2018-09 (Д)'!I",TEXT(MATCH($C3,'2018-09 (Д)'!$C$2:$C$100,0)+1,0))))*100)</f>
        <v>5.0228164574377443</v>
      </c>
      <c r="BE3" s="9">
        <f ca="1">IF(OR(INDIRECT(CONCATENATE("'2018-11 (Д)'!I",TEXT(MATCH($C3,'2018-11 (Д)'!$C$2:$C$100,0)+1,0)))="Н/Д",INDIRECT(CONCATENATE("'2018-10 (Д)'!I",TEXT(MATCH($C3,'2018-10 (Д)'!$C$2:$C$100,0)+1,0)))="Н/Д",AND(INDIRECT(CONCATENATE("'2018-11 (Д)'!I",TEXT(MATCH($C3,'2018-11 (Д)'!$C$2:$C$100,0)+1,0)))="Н/Д",INDIRECT(CONCATENATE("'2018-10 (Д)'!I",TEXT(MATCH($C3,'2018-10 (Д)'!$C$2:$C$100,0)+1,0))))),"Н/Д",((INDIRECT(CONCATENATE("'2018-11 (Д)'!I",TEXT(MATCH($C3,'2018-11 (Д)'!$C$2:$C$100,0)+1,0)))-INDIRECT(CONCATENATE("'2018-10 (Д)'!I",TEXT(MATCH($C3,'2018-10 (Д)'!$C$2:$C$100,0)+1,0))))/INDIRECT(CONCATENATE("'2018-10 (Д)'!I",TEXT(MATCH($C3,'2018-10 (Д)'!$C$2:$C$100,0)+1,0))))*100)</f>
        <v>-10.709793528827491</v>
      </c>
      <c r="BF3" s="9">
        <f ca="1">IF(OR(INDIRECT(CONCATENATE("'2018-12 (Д)'!I",TEXT(MATCH($C3,'2018-12 (Д)'!$C$2:$C$100,0)+1,0)))="Н/Д",INDIRECT(CONCATENATE("'2018-11 (Д)'!I",TEXT(MATCH($C3,'2018-11 (Д)'!$C$2:$C$100,0)+1,0)))="Н/Д",AND(INDIRECT(CONCATENATE("'2018-12 (Д)'!I",TEXT(MATCH($C3,'2018-12 (Д)'!$C$2:$C$100,0)+1,0)))="Н/Д",INDIRECT(CONCATENATE("'2018-11 (Д)'!I",TEXT(MATCH($C3,'2018-11 (Д)'!$C$2:$C$100,0)+1,0))))),"Н/Д",((INDIRECT(CONCATENATE("'2018-12 (Д)'!I",TEXT(MATCH($C3,'2018-12 (Д)'!$C$2:$C$100,0)+1,0)))-INDIRECT(CONCATENATE("'2018-11 (Д)'!I",TEXT(MATCH($C3,'2018-11 (Д)'!$C$2:$C$100,0)+1,0))))/INDIRECT(CONCATENATE("'2018-11 (Д)'!I",TEXT(MATCH($C3,'2018-11 (Д)'!$C$2:$C$100,0)+1,0))))*100)</f>
        <v>2.638820275432201</v>
      </c>
      <c r="BG3" s="9"/>
      <c r="BH3" s="9">
        <f ca="1">IF(OR(INDIRECT(CONCATENATE("'2018-03 (Д)'!J",TEXT(MATCH($C3,'2018-03 (Д)'!$C$2:$C$100,0)+1,0)))="Н/Д",INDIRECT(CONCATENATE("'2018-02 (Д)'!J",TEXT(MATCH($C3,'2018-02 (Д)'!$C$2:$C$100,0)+1,0)))="Н/Д",AND(INDIRECT(CONCATENATE("'2018-03 (Д)'!J",TEXT(MATCH($C3,'2018-03 (Д)'!$C$2:$C$100,0)+1,0)))="Н/Д",INDIRECT(CONCATENATE("'2018-02 (Д)'!J",TEXT(MATCH($C3,'2018-02 (Д)'!$C$2:$C$100,0)+1,0))))),"Н/Д",((INDIRECT(CONCATENATE("'2018-03 (Д)'!J",TEXT(MATCH($C3,'2018-03 (Д)'!$C$2:$C$100,0)+1,0)))-INDIRECT(CONCATENATE("'2018-02 (Д)'!J",TEXT(MATCH($C3,'2018-02 (Д)'!$C$2:$C$100,0)+1,0))))/INDIRECT(CONCATENATE("'2018-02 (Д)'!J",TEXT(MATCH($C3,'2018-02 (Д)'!$C$2:$C$100,0)+1,0))))*100)</f>
        <v>69.136554814924281</v>
      </c>
      <c r="BI3" s="9">
        <f ca="1">IF(OR(INDIRECT(CONCATENATE("'2018-04 (Д)'!J",TEXT(MATCH($C3,'2018-04 (Д)'!$C$2:$C$100,0)+1,0)))="Н/Д",INDIRECT(CONCATENATE("'2018-03 (Д)'!J",TEXT(MATCH($C3,'2018-03 (Д)'!$C$2:$C$100,0)+1,0)))="Н/Д",AND(INDIRECT(CONCATENATE("'2018-04 (Д)'!J",TEXT(MATCH($C3,'2018-04 (Д)'!$C$2:$C$100,0)+1,0)))="Н/Д",INDIRECT(CONCATENATE("'2018-03 (Д)'!J",TEXT(MATCH($C3,'2018-03 (Д)'!$C$2:$C$100,0)+1,0))))),"Н/Д",((INDIRECT(CONCATENATE("'2018-04 (Д)'!J",TEXT(MATCH($C3,'2018-04 (Д)'!$C$2:$C$100,0)+1,0)))-INDIRECT(CONCATENATE("'2018-03 (Д)'!J",TEXT(MATCH($C3,'2018-03 (Д)'!$C$2:$C$100,0)+1,0))))/INDIRECT(CONCATENATE("'2018-03 (Д)'!J",TEXT(MATCH($C3,'2018-03 (Д)'!$C$2:$C$100,0)+1,0))))*100)</f>
        <v>-41.849366238544874</v>
      </c>
      <c r="BJ3" s="9">
        <f ca="1">IF(OR(INDIRECT(CONCATENATE("'2018-05 (Д)'!J",TEXT(MATCH($C3,'2018-05 (Д)'!$C$2:$C$100,0)+1,0)))="Н/Д",INDIRECT(CONCATENATE("'2018-04 (Д)'!J",TEXT(MATCH($C3,'2018-04 (Д)'!$C$2:$C$100,0)+1,0)))="Н/Д",AND(INDIRECT(CONCATENATE("'2018-05 (Д)'!J",TEXT(MATCH($C3,'2018-05 (Д)'!$C$2:$C$100,0)+1,0)))="Н/Д",INDIRECT(CONCATENATE("'2018-04 (Д)'!J",TEXT(MATCH($C3,'2018-04 (Д)'!$C$2:$C$100,0)+1,0))))),"Н/Д",((INDIRECT(CONCATENATE("'2018-05 (Д)'!J",TEXT(MATCH($C3,'2018-05 (Д)'!$C$2:$C$100,0)+1,0)))-INDIRECT(CONCATENATE("'2018-04 (Д)'!J",TEXT(MATCH($C3,'2018-04 (Д)'!$C$2:$C$100,0)+1,0))))/INDIRECT(CONCATENATE("'2018-04 (Д)'!J",TEXT(MATCH($C3,'2018-04 (Д)'!$C$2:$C$100,0)+1,0))))*100)</f>
        <v>-74.670354824025381</v>
      </c>
      <c r="BK3" s="9">
        <f ca="1">IF(OR(INDIRECT(CONCATENATE("'2018-06 (Д)'!J",TEXT(MATCH($C3,'2018-06 (Д)'!$C$2:$C$100,0)+1,0)))="Н/Д",INDIRECT(CONCATENATE("'2018-05 (Д)'!J",TEXT(MATCH($C3,'2018-05 (Д)'!$C$2:$C$100,0)+1,0)))="Н/Д",AND(INDIRECT(CONCATENATE("'2018-06 (Д)'!J",TEXT(MATCH($C3,'2018-06 (Д)'!$C$2:$C$100,0)+1,0)))="Н/Д",INDIRECT(CONCATENATE("'2018-05 (Д)'!J",TEXT(MATCH($C3,'2018-05 (Д)'!$C$2:$C$100,0)+1,0))))),"Н/Д",((INDIRECT(CONCATENATE("'2018-06 (Д)'!J",TEXT(MATCH($C3,'2018-06 (Д)'!$C$2:$C$100,0)+1,0)))-INDIRECT(CONCATENATE("'2018-05 (Д)'!J",TEXT(MATCH($C3,'2018-05 (Д)'!$C$2:$C$100,0)+1,0))))/INDIRECT(CONCATENATE("'2018-05 (Д)'!J",TEXT(MATCH($C3,'2018-05 (Д)'!$C$2:$C$100,0)+1,0))))*100)</f>
        <v>74.329221334444313</v>
      </c>
      <c r="BL3" s="9">
        <f ca="1">IF(OR(INDIRECT(CONCATENATE("'2018-07 (Д)'!J",TEXT(MATCH($C3,'2018-07 (Д)'!$C$2:$C$100,0)+1,0)))="Н/Д",INDIRECT(CONCATENATE("'2018-06 (Д)'!J",TEXT(MATCH($C3,'2018-06 (Д)'!$C$2:$C$100,0)+1,0)))="Н/Д",AND(INDIRECT(CONCATENATE("'2018-07 (Д)'!J",TEXT(MATCH($C3,'2018-07 (Д)'!$C$2:$C$100,0)+1,0)))="Н/Д",INDIRECT(CONCATENATE("'2018-06 (Д)'!J",TEXT(MATCH($C3,'2018-06 (Д)'!$C$2:$C$100,0)+1,0))))),"Н/Д",((INDIRECT(CONCATENATE("'2018-07 (Д)'!J",TEXT(MATCH($C3,'2018-07 (Д)'!$C$2:$C$100,0)+1,0)))-INDIRECT(CONCATENATE("'2018-06 (Д)'!J",TEXT(MATCH($C3,'2018-06 (Д)'!$C$2:$C$100,0)+1,0))))/INDIRECT(CONCATENATE("'2018-06 (Д)'!J",TEXT(MATCH($C3,'2018-06 (Д)'!$C$2:$C$100,0)+1,0))))*100)</f>
        <v>-34.304363387633302</v>
      </c>
      <c r="BM3" s="9">
        <f ca="1">IF(OR(INDIRECT(CONCATENATE("'2018-08 (Д)'!J",TEXT(MATCH($C3,'2018-08 (Д)'!$C$2:$C$100,0)+1,0)))="Н/Д",INDIRECT(CONCATENATE("'2018-07 (Д)'!J",TEXT(MATCH($C3,'2018-07 (Д)'!$C$2:$C$100,0)+1,0)))="Н/Д",AND(INDIRECT(CONCATENATE("'2018-08 (Д)'!J",TEXT(MATCH($C3,'2018-08 (Д)'!$C$2:$C$100,0)+1,0)))="Н/Д",INDIRECT(CONCATENATE("'2018-07 (Д)'!J",TEXT(MATCH($C3,'2018-07 (Д)'!$C$2:$C$100,0)+1,0))))),"Н/Д",((INDIRECT(CONCATENATE("'2018-08 (Д)'!J",TEXT(MATCH($C3,'2018-08 (Д)'!$C$2:$C$100,0)+1,0)))-INDIRECT(CONCATENATE("'2018-07 (Д)'!J",TEXT(MATCH($C3,'2018-07 (Д)'!$C$2:$C$100,0)+1,0))))/INDIRECT(CONCATENATE("'2018-07 (Д)'!J",TEXT(MATCH($C3,'2018-07 (Д)'!$C$2:$C$100,0)+1,0))))*100)</f>
        <v>-25.683570173259447</v>
      </c>
      <c r="BN3" s="9">
        <f ca="1">IF(OR(INDIRECT(CONCATENATE("'2018-09 (Д)'!J",TEXT(MATCH($C3,'2018-09 (Д)'!$C$2:$C$100,0)+1,0)))="Н/Д",INDIRECT(CONCATENATE("'2018-08 (Д)'!J",TEXT(MATCH($C3,'2018-08 (Д)'!$C$2:$C$100,0)+1,0)))="Н/Д",AND(INDIRECT(CONCATENATE("'2018-09 (Д)'!J",TEXT(MATCH($C3,'2018-09 (Д)'!$C$2:$C$100,0)+1,0)))="Н/Д",INDIRECT(CONCATENATE("'2018-08 (Д)'!J",TEXT(MATCH($C3,'2018-08 (Д)'!$C$2:$C$100,0)+1,0))))),"Н/Д",((INDIRECT(CONCATENATE("'2018-09 (Д)'!J",TEXT(MATCH($C3,'2018-09 (Д)'!$C$2:$C$100,0)+1,0)))-INDIRECT(CONCATENATE("'2018-08 (Д)'!J",TEXT(MATCH($C3,'2018-08 (Д)'!$C$2:$C$100,0)+1,0))))/INDIRECT(CONCATENATE("'2018-08 (Д)'!J",TEXT(MATCH($C3,'2018-08 (Д)'!$C$2:$C$100,0)+1,0))))*100)</f>
        <v>73.394161473460144</v>
      </c>
      <c r="BO3" s="9">
        <f ca="1">IF(OR(INDIRECT(CONCATENATE("'2018-10 (Д)'!J",TEXT(MATCH($C3,'2018-10 (Д)'!$C$2:$C$100,0)+1,0)))="Н/Д",INDIRECT(CONCATENATE("'2018-09 (Д)'!J",TEXT(MATCH($C3,'2018-09 (Д)'!$C$2:$C$100,0)+1,0)))="Н/Д",AND(INDIRECT(CONCATENATE("'2018-10 (Д)'!J",TEXT(MATCH($C3,'2018-10 (Д)'!$C$2:$C$100,0)+1,0)))="Н/Д",INDIRECT(CONCATENATE("'2018-09 (Д)'!J",TEXT(MATCH($C3,'2018-09 (Д)'!$C$2:$C$100,0)+1,0))))),"Н/Д",((INDIRECT(CONCATENATE("'2018-10 (Д)'!J",TEXT(MATCH($C3,'2018-10 (Д)'!$C$2:$C$100,0)+1,0)))-INDIRECT(CONCATENATE("'2018-09 (Д)'!J",TEXT(MATCH($C3,'2018-09 (Д)'!$C$2:$C$100,0)+1,0))))/INDIRECT(CONCATENATE("'2018-09 (Д)'!J",TEXT(MATCH($C3,'2018-09 (Д)'!$C$2:$C$100,0)+1,0))))*100)</f>
        <v>-32.863466184120533</v>
      </c>
      <c r="BP3" s="9">
        <f ca="1">IF(OR(INDIRECT(CONCATENATE("'2018-11 (Д)'!J",TEXT(MATCH($C3,'2018-11 (Д)'!$C$2:$C$100,0)+1,0)))="Н/Д",INDIRECT(CONCATENATE("'2018-10 (Д)'!J",TEXT(MATCH($C3,'2018-10 (Д)'!$C$2:$C$100,0)+1,0)))="Н/Д",AND(INDIRECT(CONCATENATE("'2018-11 (Д)'!J",TEXT(MATCH($C3,'2018-11 (Д)'!$C$2:$C$100,0)+1,0)))="Н/Д",INDIRECT(CONCATENATE("'2018-10 (Д)'!J",TEXT(MATCH($C3,'2018-10 (Д)'!$C$2:$C$100,0)+1,0))))),"Н/Д",((INDIRECT(CONCATENATE("'2018-11 (Д)'!J",TEXT(MATCH($C3,'2018-11 (Д)'!$C$2:$C$100,0)+1,0)))-INDIRECT(CONCATENATE("'2018-10 (Д)'!J",TEXT(MATCH($C3,'2018-10 (Д)'!$C$2:$C$100,0)+1,0))))/INDIRECT(CONCATENATE("'2018-10 (Д)'!J",TEXT(MATCH($C3,'2018-10 (Д)'!$C$2:$C$100,0)+1,0))))*100)</f>
        <v>-21.591133144020741</v>
      </c>
      <c r="BQ3" s="9">
        <f ca="1">IF(OR(INDIRECT(CONCATENATE("'2018-12 (Д)'!J",TEXT(MATCH($C3,'2018-12 (Д)'!$C$2:$C$100,0)+1,0)))="Н/Д",INDIRECT(CONCATENATE("'2018-11 (Д)'!J",TEXT(MATCH($C3,'2018-11 (Д)'!$C$2:$C$100,0)+1,0)))="Н/Д",AND(INDIRECT(CONCATENATE("'2018-12 (Д)'!J",TEXT(MATCH($C3,'2018-12 (Д)'!$C$2:$C$100,0)+1,0)))="Н/Д",INDIRECT(CONCATENATE("'2018-11 (Д)'!J",TEXT(MATCH($C3,'2018-11 (Д)'!$C$2:$C$100,0)+1,0))))),"Н/Д",((INDIRECT(CONCATENATE("'2018-12 (Д)'!J",TEXT(MATCH($C3,'2018-12 (Д)'!$C$2:$C$100,0)+1,0)))-INDIRECT(CONCATENATE("'2018-11 (Д)'!J",TEXT(MATCH($C3,'2018-11 (Д)'!$C$2:$C$100,0)+1,0))))/INDIRECT(CONCATENATE("'2018-11 (Д)'!J",TEXT(MATCH($C3,'2018-11 (Д)'!$C$2:$C$100,0)+1,0))))*100)</f>
        <v>40.573688027544073</v>
      </c>
      <c r="BR3" s="9"/>
      <c r="BS3" s="9">
        <f ca="1">IF(OR(INDIRECT(CONCATENATE("'2018-03 (Д)'!K",TEXT(MATCH($C3,'2018-03 (Д)'!$C$2:$C$100,0)+1,0)))="Н/Д",INDIRECT(CONCATENATE("'2018-02 (Д)'!K",TEXT(MATCH($C3,'2018-02 (Д)'!$C$2:$C$100,0)+1,0)))="Н/Д",AND(INDIRECT(CONCATENATE("'2018-03 (Д)'!K",TEXT(MATCH($C3,'2018-03 (Д)'!$C$2:$C$100,0)+1,0)))="Н/Д",INDIRECT(CONCATENATE("'2018-02 (Д)'!K",TEXT(MATCH($C3,'2018-02 (Д)'!$C$2:$C$100,0)+1,0))))),"Н/Д",((INDIRECT(CONCATENATE("'2018-03 (Д)'!K",TEXT(MATCH($C3,'2018-03 (Д)'!$C$2:$C$100,0)+1,0)))-INDIRECT(CONCATENATE("'2018-02 (Д)'!K",TEXT(MATCH($C3,'2018-02 (Д)'!$C$2:$C$100,0)+1,0))))/INDIRECT(CONCATENATE("'2018-02 (Д)'!K",TEXT(MATCH($C3,'2018-02 (Д)'!$C$2:$C$100,0)+1,0))))*100)</f>
        <v>-41.981356424267183</v>
      </c>
      <c r="BT3" s="9">
        <f ca="1">IF(OR(INDIRECT(CONCATENATE("'2018-04 (Д)'!K",TEXT(MATCH($C3,'2018-04 (Д)'!$C$2:$C$100,0)+1,0)))="Н/Д",INDIRECT(CONCATENATE("'2018-03 (Д)'!K",TEXT(MATCH($C3,'2018-03 (Д)'!$C$2:$C$100,0)+1,0)))="Н/Д",AND(INDIRECT(CONCATENATE("'2018-04 (Д)'!K",TEXT(MATCH($C3,'2018-04 (Д)'!$C$2:$C$100,0)+1,0)))="Н/Д",INDIRECT(CONCATENATE("'2018-03 (Д)'!K",TEXT(MATCH($C3,'2018-03 (Д)'!$C$2:$C$100,0)+1,0))))),"Н/Д",((INDIRECT(CONCATENATE("'2018-04 (Д)'!K",TEXT(MATCH($C3,'2018-04 (Д)'!$C$2:$C$100,0)+1,0)))-INDIRECT(CONCATENATE("'2018-03 (Д)'!K",TEXT(MATCH($C3,'2018-03 (Д)'!$C$2:$C$100,0)+1,0))))/INDIRECT(CONCATENATE("'2018-03 (Д)'!K",TEXT(MATCH($C3,'2018-03 (Д)'!$C$2:$C$100,0)+1,0))))*100)</f>
        <v>224.51740627237729</v>
      </c>
      <c r="BU3" s="9">
        <f ca="1">IF(OR(INDIRECT(CONCATENATE("'2018-05 (Д)'!K",TEXT(MATCH($C3,'2018-05 (Д)'!$C$2:$C$100,0)+1,0)))="Н/Д",INDIRECT(CONCATENATE("'2018-04 (Д)'!K",TEXT(MATCH($C3,'2018-04 (Д)'!$C$2:$C$100,0)+1,0)))="Н/Д",AND(INDIRECT(CONCATENATE("'2018-05 (Д)'!K",TEXT(MATCH($C3,'2018-05 (Д)'!$C$2:$C$100,0)+1,0)))="Н/Д",INDIRECT(CONCATENATE("'2018-04 (Д)'!K",TEXT(MATCH($C3,'2018-04 (Д)'!$C$2:$C$100,0)+1,0))))),"Н/Д",((INDIRECT(CONCATENATE("'2018-05 (Д)'!K",TEXT(MATCH($C3,'2018-05 (Д)'!$C$2:$C$100,0)+1,0)))-INDIRECT(CONCATENATE("'2018-04 (Д)'!K",TEXT(MATCH($C3,'2018-04 (Д)'!$C$2:$C$100,0)+1,0))))/INDIRECT(CONCATENATE("'2018-04 (Д)'!K",TEXT(MATCH($C3,'2018-04 (Д)'!$C$2:$C$100,0)+1,0))))*100)</f>
        <v>120.44900338464934</v>
      </c>
      <c r="BV3" s="9">
        <f ca="1">IF(OR(INDIRECT(CONCATENATE("'2018-06 (Д)'!K",TEXT(MATCH($C3,'2018-06 (Д)'!$C$2:$C$100,0)+1,0)))="Н/Д",INDIRECT(CONCATENATE("'2018-05 (Д)'!K",TEXT(MATCH($C3,'2018-05 (Д)'!$C$2:$C$100,0)+1,0)))="Н/Д",AND(INDIRECT(CONCATENATE("'2018-06 (Д)'!K",TEXT(MATCH($C3,'2018-06 (Д)'!$C$2:$C$100,0)+1,0)))="Н/Д",INDIRECT(CONCATENATE("'2018-05 (Д)'!K",TEXT(MATCH($C3,'2018-05 (Д)'!$C$2:$C$100,0)+1,0))))),"Н/Д",((INDIRECT(CONCATENATE("'2018-06 (Д)'!K",TEXT(MATCH($C3,'2018-06 (Д)'!$C$2:$C$100,0)+1,0)))-INDIRECT(CONCATENATE("'2018-05 (Д)'!K",TEXT(MATCH($C3,'2018-05 (Д)'!$C$2:$C$100,0)+1,0))))/INDIRECT(CONCATENATE("'2018-05 (Д)'!K",TEXT(MATCH($C3,'2018-05 (Д)'!$C$2:$C$100,0)+1,0))))*100)</f>
        <v>-75.605451443191754</v>
      </c>
      <c r="BW3" s="9">
        <f ca="1">IF(OR(INDIRECT(CONCATENATE("'2018-07 (Д)'!K",TEXT(MATCH($C3,'2018-07 (Д)'!$C$2:$C$100,0)+1,0)))="Н/Д",INDIRECT(CONCATENATE("'2018-06 (Д)'!K",TEXT(MATCH($C3,'2018-06 (Д)'!$C$2:$C$100,0)+1,0)))="Н/Д",AND(INDIRECT(CONCATENATE("'2018-07 (Д)'!K",TEXT(MATCH($C3,'2018-07 (Д)'!$C$2:$C$100,0)+1,0)))="Н/Д",INDIRECT(CONCATENATE("'2018-06 (Д)'!K",TEXT(MATCH($C3,'2018-06 (Д)'!$C$2:$C$100,0)+1,0))))),"Н/Д",((INDIRECT(CONCATENATE("'2018-07 (Д)'!K",TEXT(MATCH($C3,'2018-07 (Д)'!$C$2:$C$100,0)+1,0)))-INDIRECT(CONCATENATE("'2018-06 (Д)'!K",TEXT(MATCH($C3,'2018-06 (Д)'!$C$2:$C$100,0)+1,0))))/INDIRECT(CONCATENATE("'2018-06 (Д)'!K",TEXT(MATCH($C3,'2018-06 (Д)'!$C$2:$C$100,0)+1,0))))*100)</f>
        <v>-46.379873199035842</v>
      </c>
      <c r="BX3" s="9">
        <f ca="1">IF(OR(INDIRECT(CONCATENATE("'2018-08 (Д)'!K",TEXT(MATCH($C3,'2018-08 (Д)'!$C$2:$C$100,0)+1,0)))="Н/Д",INDIRECT(CONCATENATE("'2018-07 (Д)'!K",TEXT(MATCH($C3,'2018-07 (Д)'!$C$2:$C$100,0)+1,0)))="Н/Д",AND(INDIRECT(CONCATENATE("'2018-08 (Д)'!K",TEXT(MATCH($C3,'2018-08 (Д)'!$C$2:$C$100,0)+1,0)))="Н/Д",INDIRECT(CONCATENATE("'2018-07 (Д)'!K",TEXT(MATCH($C3,'2018-07 (Д)'!$C$2:$C$100,0)+1,0))))),"Н/Д",((INDIRECT(CONCATENATE("'2018-08 (Д)'!K",TEXT(MATCH($C3,'2018-08 (Д)'!$C$2:$C$100,0)+1,0)))-INDIRECT(CONCATENATE("'2018-07 (Д)'!K",TEXT(MATCH($C3,'2018-07 (Д)'!$C$2:$C$100,0)+1,0))))/INDIRECT(CONCATENATE("'2018-07 (Д)'!K",TEXT(MATCH($C3,'2018-07 (Д)'!$C$2:$C$100,0)+1,0))))*100)</f>
        <v>496.50818943080094</v>
      </c>
      <c r="BY3" s="9">
        <f ca="1">IF(OR(INDIRECT(CONCATENATE("'2018-09 (Д)'!K",TEXT(MATCH($C3,'2018-09 (Д)'!$C$2:$C$100,0)+1,0)))="Н/Д",INDIRECT(CONCATENATE("'2018-08 (Д)'!K",TEXT(MATCH($C3,'2018-08 (Д)'!$C$2:$C$100,0)+1,0)))="Н/Д",AND(INDIRECT(CONCATENATE("'2018-09 (Д)'!K",TEXT(MATCH($C3,'2018-09 (Д)'!$C$2:$C$100,0)+1,0)))="Н/Д",INDIRECT(CONCATENATE("'2018-08 (Д)'!K",TEXT(MATCH($C3,'2018-08 (Д)'!$C$2:$C$100,0)+1,0))))),"Н/Д",((INDIRECT(CONCATENATE("'2018-09 (Д)'!K",TEXT(MATCH($C3,'2018-09 (Д)'!$C$2:$C$100,0)+1,0)))-INDIRECT(CONCATENATE("'2018-08 (Д)'!K",TEXT(MATCH($C3,'2018-08 (Д)'!$C$2:$C$100,0)+1,0))))/INDIRECT(CONCATENATE("'2018-08 (Д)'!K",TEXT(MATCH($C3,'2018-08 (Д)'!$C$2:$C$100,0)+1,0))))*100)</f>
        <v>-85.180982000641606</v>
      </c>
      <c r="BZ3" s="9">
        <f ca="1">IF(OR(INDIRECT(CONCATENATE("'2018-10 (Д)'!K",TEXT(MATCH($C3,'2018-10 (Д)'!$C$2:$C$100,0)+1,0)))="Н/Д",INDIRECT(CONCATENATE("'2018-09 (Д)'!K",TEXT(MATCH($C3,'2018-09 (Д)'!$C$2:$C$100,0)+1,0)))="Н/Д",AND(INDIRECT(CONCATENATE("'2018-10 (Д)'!K",TEXT(MATCH($C3,'2018-10 (Д)'!$C$2:$C$100,0)+1,0)))="Н/Д",INDIRECT(CONCATENATE("'2018-09 (Д)'!K",TEXT(MATCH($C3,'2018-09 (Д)'!$C$2:$C$100,0)+1,0))))),"Н/Д",((INDIRECT(CONCATENATE("'2018-10 (Д)'!K",TEXT(MATCH($C3,'2018-10 (Д)'!$C$2:$C$100,0)+1,0)))-INDIRECT(CONCATENATE("'2018-09 (Д)'!K",TEXT(MATCH($C3,'2018-09 (Д)'!$C$2:$C$100,0)+1,0))))/INDIRECT(CONCATENATE("'2018-09 (Д)'!K",TEXT(MATCH($C3,'2018-09 (Д)'!$C$2:$C$100,0)+1,0))))*100)</f>
        <v>-31.326614610775415</v>
      </c>
      <c r="CA3" s="9">
        <f ca="1">IF(OR(INDIRECT(CONCATENATE("'2018-11 (Д)'!K",TEXT(MATCH($C3,'2018-11 (Д)'!$C$2:$C$100,0)+1,0)))="Н/Д",INDIRECT(CONCATENATE("'2018-10 (Д)'!K",TEXT(MATCH($C3,'2018-10 (Д)'!$C$2:$C$100,0)+1,0)))="Н/Д",AND(INDIRECT(CONCATENATE("'2018-11 (Д)'!K",TEXT(MATCH($C3,'2018-11 (Д)'!$C$2:$C$100,0)+1,0)))="Н/Д",INDIRECT(CONCATENATE("'2018-10 (Д)'!K",TEXT(MATCH($C3,'2018-10 (Д)'!$C$2:$C$100,0)+1,0))))),"Н/Д",((INDIRECT(CONCATENATE("'2018-11 (Д)'!K",TEXT(MATCH($C3,'2018-11 (Д)'!$C$2:$C$100,0)+1,0)))-INDIRECT(CONCATENATE("'2018-10 (Д)'!K",TEXT(MATCH($C3,'2018-10 (Д)'!$C$2:$C$100,0)+1,0))))/INDIRECT(CONCATENATE("'2018-10 (Д)'!K",TEXT(MATCH($C3,'2018-10 (Д)'!$C$2:$C$100,0)+1,0))))*100)</f>
        <v>892.45150167624206</v>
      </c>
      <c r="CB3" s="9">
        <f ca="1">IF(OR(INDIRECT(CONCATENATE("'2018-12 (Д)'!K",TEXT(MATCH($C3,'2018-12 (Д)'!$C$2:$C$100,0)+1,0)))="Н/Д",INDIRECT(CONCATENATE("'2018-11 (Д)'!K",TEXT(MATCH($C3,'2018-11 (Д)'!$C$2:$C$100,0)+1,0)))="Н/Д",AND(INDIRECT(CONCATENATE("'2018-12 (Д)'!K",TEXT(MATCH($C3,'2018-12 (Д)'!$C$2:$C$100,0)+1,0)))="Н/Д",INDIRECT(CONCATENATE("'2018-11 (Д)'!K",TEXT(MATCH($C3,'2018-11 (Д)'!$C$2:$C$100,0)+1,0))))),"Н/Д",((INDIRECT(CONCATENATE("'2018-12 (Д)'!K",TEXT(MATCH($C3,'2018-12 (Д)'!$C$2:$C$100,0)+1,0)))-INDIRECT(CONCATENATE("'2018-11 (Д)'!K",TEXT(MATCH($C3,'2018-11 (Д)'!$C$2:$C$100,0)+1,0))))/INDIRECT(CONCATENATE("'2018-11 (Д)'!K",TEXT(MATCH($C3,'2018-11 (Д)'!$C$2:$C$100,0)+1,0))))*100)</f>
        <v>-85.993734674475903</v>
      </c>
      <c r="CC3" s="9"/>
      <c r="CD3" s="9">
        <f ca="1">IF(OR(INDIRECT(CONCATENATE("'2018-03 (Д)'!L",TEXT(MATCH($C3,'2018-03 (Д)'!$C$2:$C$100,0)+1,0)))="Н/Д",INDIRECT(CONCATENATE("'2018-02 (Д)'!L",TEXT(MATCH($C3,'2018-02 (Д)'!$C$2:$C$100,0)+1,0)))="Н/Д",AND(INDIRECT(CONCATENATE("'2018-03 (Д)'!L",TEXT(MATCH($C3,'2018-03 (Д)'!$C$2:$C$100,0)+1,0)))="Н/Д",INDIRECT(CONCATENATE("'2018-02 (Д)'!L",TEXT(MATCH($C3,'2018-02 (Д)'!$C$2:$C$100,0)+1,0))))),"Н/Д",((INDIRECT(CONCATENATE("'2018-03 (Д)'!L",TEXT(MATCH($C3,'2018-03 (Д)'!$C$2:$C$100,0)+1,0)))-INDIRECT(CONCATENATE("'2018-02 (Д)'!L",TEXT(MATCH($C3,'2018-02 (Д)'!$C$2:$C$100,0)+1,0))))/INDIRECT(CONCATENATE("'2018-02 (Д)'!L",TEXT(MATCH($C3,'2018-02 (Д)'!$C$2:$C$100,0)+1,0))))*100)</f>
        <v>8.0529988434396689</v>
      </c>
      <c r="CE3" s="9">
        <f ca="1">IF(OR(INDIRECT(CONCATENATE("'2018-04 (Д)'!L",TEXT(MATCH($C3,'2018-04 (Д)'!$C$2:$C$100,0)+1,0)))="Н/Д",INDIRECT(CONCATENATE("'2018-03 (Д)'!L",TEXT(MATCH($C3,'2018-03 (Д)'!$C$2:$C$100,0)+1,0)))="Н/Д",AND(INDIRECT(CONCATENATE("'2018-04 (Д)'!L",TEXT(MATCH($C3,'2018-04 (Д)'!$C$2:$C$100,0)+1,0)))="Н/Д",INDIRECT(CONCATENATE("'2018-03 (Д)'!L",TEXT(MATCH($C3,'2018-03 (Д)'!$C$2:$C$100,0)+1,0))))),"Н/Д",((INDIRECT(CONCATENATE("'2018-04 (Д)'!L",TEXT(MATCH($C3,'2018-04 (Д)'!$C$2:$C$100,0)+1,0)))-INDIRECT(CONCATENATE("'2018-03 (Д)'!L",TEXT(MATCH($C3,'2018-03 (Д)'!$C$2:$C$100,0)+1,0))))/INDIRECT(CONCATENATE("'2018-03 (Д)'!L",TEXT(MATCH($C3,'2018-03 (Д)'!$C$2:$C$100,0)+1,0))))*100)</f>
        <v>204.9068873731176</v>
      </c>
      <c r="CF3" s="9">
        <f ca="1">IF(OR(INDIRECT(CONCATENATE("'2018-05 (Д)'!L",TEXT(MATCH($C3,'2018-05 (Д)'!$C$2:$C$100,0)+1,0)))="Н/Д",INDIRECT(CONCATENATE("'2018-04 (Д)'!L",TEXT(MATCH($C3,'2018-04 (Д)'!$C$2:$C$100,0)+1,0)))="Н/Д",AND(INDIRECT(CONCATENATE("'2018-05 (Д)'!L",TEXT(MATCH($C3,'2018-05 (Д)'!$C$2:$C$100,0)+1,0)))="Н/Д",INDIRECT(CONCATENATE("'2018-04 (Д)'!L",TEXT(MATCH($C3,'2018-04 (Д)'!$C$2:$C$100,0)+1,0))))),"Н/Д",((INDIRECT(CONCATENATE("'2018-05 (Д)'!L",TEXT(MATCH($C3,'2018-05 (Д)'!$C$2:$C$100,0)+1,0)))-INDIRECT(CONCATENATE("'2018-04 (Д)'!L",TEXT(MATCH($C3,'2018-04 (Д)'!$C$2:$C$100,0)+1,0))))/INDIRECT(CONCATENATE("'2018-04 (Д)'!L",TEXT(MATCH($C3,'2018-04 (Д)'!$C$2:$C$100,0)+1,0))))*100)</f>
        <v>107.4287775889408</v>
      </c>
      <c r="CG3" s="9">
        <f ca="1">IF(OR(INDIRECT(CONCATENATE("'2018-06 (Д)'!L",TEXT(MATCH($C3,'2018-06 (Д)'!$C$2:$C$100,0)+1,0)))="Н/Д",INDIRECT(CONCATENATE("'2018-05 (Д)'!L",TEXT(MATCH($C3,'2018-05 (Д)'!$C$2:$C$100,0)+1,0)))="Н/Д",AND(INDIRECT(CONCATENATE("'2018-06 (Д)'!L",TEXT(MATCH($C3,'2018-06 (Д)'!$C$2:$C$100,0)+1,0)))="Н/Д",INDIRECT(CONCATENATE("'2018-05 (Д)'!L",TEXT(MATCH($C3,'2018-05 (Д)'!$C$2:$C$100,0)+1,0))))),"Н/Д",((INDIRECT(CONCATENATE("'2018-06 (Д)'!L",TEXT(MATCH($C3,'2018-06 (Д)'!$C$2:$C$100,0)+1,0)))-INDIRECT(CONCATENATE("'2018-05 (Д)'!L",TEXT(MATCH($C3,'2018-05 (Д)'!$C$2:$C$100,0)+1,0))))/INDIRECT(CONCATENATE("'2018-05 (Д)'!L",TEXT(MATCH($C3,'2018-05 (Д)'!$C$2:$C$100,0)+1,0))))*100)</f>
        <v>-34.418464868288886</v>
      </c>
      <c r="CH3" s="9">
        <f ca="1">IF(OR(INDIRECT(CONCATENATE("'2018-07 (Д)'!L",TEXT(MATCH($C3,'2018-07 (Д)'!$C$2:$C$100,0)+1,0)))="Н/Д",INDIRECT(CONCATENATE("'2018-06 (Д)'!L",TEXT(MATCH($C3,'2018-06 (Д)'!$C$2:$C$100,0)+1,0)))="Н/Д",AND(INDIRECT(CONCATENATE("'2018-07 (Д)'!L",TEXT(MATCH($C3,'2018-07 (Д)'!$C$2:$C$100,0)+1,0)))="Н/Д",INDIRECT(CONCATENATE("'2018-06 (Д)'!L",TEXT(MATCH($C3,'2018-06 (Д)'!$C$2:$C$100,0)+1,0))))),"Н/Д",((INDIRECT(CONCATENATE("'2018-07 (Д)'!L",TEXT(MATCH($C3,'2018-07 (Д)'!$C$2:$C$100,0)+1,0)))-INDIRECT(CONCATENATE("'2018-06 (Д)'!L",TEXT(MATCH($C3,'2018-06 (Д)'!$C$2:$C$100,0)+1,0))))/INDIRECT(CONCATENATE("'2018-06 (Д)'!L",TEXT(MATCH($C3,'2018-06 (Д)'!$C$2:$C$100,0)+1,0))))*100)</f>
        <v>-89.67003040274389</v>
      </c>
      <c r="CI3" s="9">
        <f ca="1">IF(OR(INDIRECT(CONCATENATE("'2018-08 (Д)'!L",TEXT(MATCH($C3,'2018-08 (Д)'!$C$2:$C$100,0)+1,0)))="Н/Д",INDIRECT(CONCATENATE("'2018-07 (Д)'!L",TEXT(MATCH($C3,'2018-07 (Д)'!$C$2:$C$100,0)+1,0)))="Н/Д",AND(INDIRECT(CONCATENATE("'2018-08 (Д)'!L",TEXT(MATCH($C3,'2018-08 (Д)'!$C$2:$C$100,0)+1,0)))="Н/Д",INDIRECT(CONCATENATE("'2018-07 (Д)'!L",TEXT(MATCH($C3,'2018-07 (Д)'!$C$2:$C$100,0)+1,0))))),"Н/Д",((INDIRECT(CONCATENATE("'2018-08 (Д)'!L",TEXT(MATCH($C3,'2018-08 (Д)'!$C$2:$C$100,0)+1,0)))-INDIRECT(CONCATENATE("'2018-07 (Д)'!L",TEXT(MATCH($C3,'2018-07 (Д)'!$C$2:$C$100,0)+1,0))))/INDIRECT(CONCATENATE("'2018-07 (Д)'!L",TEXT(MATCH($C3,'2018-07 (Д)'!$C$2:$C$100,0)+1,0))))*100)</f>
        <v>1355.7586895600944</v>
      </c>
      <c r="CJ3" s="9">
        <f ca="1">IF(OR(INDIRECT(CONCATENATE("'2018-09 (Д)'!L",TEXT(MATCH($C3,'2018-09 (Д)'!$C$2:$C$100,0)+1,0)))="Н/Д",INDIRECT(CONCATENATE("'2018-08 (Д)'!L",TEXT(MATCH($C3,'2018-08 (Д)'!$C$2:$C$100,0)+1,0)))="Н/Д",AND(INDIRECT(CONCATENATE("'2018-09 (Д)'!L",TEXT(MATCH($C3,'2018-09 (Д)'!$C$2:$C$100,0)+1,0)))="Н/Д",INDIRECT(CONCATENATE("'2018-08 (Д)'!L",TEXT(MATCH($C3,'2018-08 (Д)'!$C$2:$C$100,0)+1,0))))),"Н/Д",((INDIRECT(CONCATENATE("'2018-09 (Д)'!L",TEXT(MATCH($C3,'2018-09 (Д)'!$C$2:$C$100,0)+1,0)))-INDIRECT(CONCATENATE("'2018-08 (Д)'!L",TEXT(MATCH($C3,'2018-08 (Д)'!$C$2:$C$100,0)+1,0))))/INDIRECT(CONCATENATE("'2018-08 (Д)'!L",TEXT(MATCH($C3,'2018-08 (Д)'!$C$2:$C$100,0)+1,0))))*100)</f>
        <v>-69.857561371519907</v>
      </c>
      <c r="CK3" s="9">
        <f ca="1">IF(OR(INDIRECT(CONCATENATE("'2018-10 (Д)'!L",TEXT(MATCH($C3,'2018-10 (Д)'!$C$2:$C$100,0)+1,0)))="Н/Д",INDIRECT(CONCATENATE("'2018-09 (Д)'!L",TEXT(MATCH($C3,'2018-09 (Д)'!$C$2:$C$100,0)+1,0)))="Н/Д",AND(INDIRECT(CONCATENATE("'2018-10 (Д)'!L",TEXT(MATCH($C3,'2018-10 (Д)'!$C$2:$C$100,0)+1,0)))="Н/Д",INDIRECT(CONCATENATE("'2018-09 (Д)'!L",TEXT(MATCH($C3,'2018-09 (Д)'!$C$2:$C$100,0)+1,0))))),"Н/Д",((INDIRECT(CONCATENATE("'2018-10 (Д)'!L",TEXT(MATCH($C3,'2018-10 (Д)'!$C$2:$C$100,0)+1,0)))-INDIRECT(CONCATENATE("'2018-09 (Д)'!L",TEXT(MATCH($C3,'2018-09 (Д)'!$C$2:$C$100,0)+1,0))))/INDIRECT(CONCATENATE("'2018-09 (Д)'!L",TEXT(MATCH($C3,'2018-09 (Д)'!$C$2:$C$100,0)+1,0))))*100)</f>
        <v>-62.484045379191635</v>
      </c>
      <c r="CL3" s="9">
        <f ca="1">IF(OR(INDIRECT(CONCATENATE("'2018-11 (Д)'!L",TEXT(MATCH($C3,'2018-11 (Д)'!$C$2:$C$100,0)+1,0)))="Н/Д",INDIRECT(CONCATENATE("'2018-10 (Д)'!L",TEXT(MATCH($C3,'2018-10 (Д)'!$C$2:$C$100,0)+1,0)))="Н/Д",AND(INDIRECT(CONCATENATE("'2018-11 (Д)'!L",TEXT(MATCH($C3,'2018-11 (Д)'!$C$2:$C$100,0)+1,0)))="Н/Д",INDIRECT(CONCATENATE("'2018-10 (Д)'!L",TEXT(MATCH($C3,'2018-10 (Д)'!$C$2:$C$100,0)+1,0))))),"Н/Д",((INDIRECT(CONCATENATE("'2018-11 (Д)'!L",TEXT(MATCH($C3,'2018-11 (Д)'!$C$2:$C$100,0)+1,0)))-INDIRECT(CONCATENATE("'2018-10 (Д)'!L",TEXT(MATCH($C3,'2018-10 (Д)'!$C$2:$C$100,0)+1,0))))/INDIRECT(CONCATENATE("'2018-10 (Д)'!L",TEXT(MATCH($C3,'2018-10 (Д)'!$C$2:$C$100,0)+1,0))))*100)</f>
        <v>910.79746592608024</v>
      </c>
      <c r="CM3" s="9">
        <f ca="1">IF(OR(INDIRECT(CONCATENATE("'2018-12 (Д)'!L",TEXT(MATCH($C3,'2018-12 (Д)'!$C$2:$C$100,0)+1,0)))="Н/Д",INDIRECT(CONCATENATE("'2018-11 (Д)'!L",TEXT(MATCH($C3,'2018-11 (Д)'!$C$2:$C$100,0)+1,0)))="Н/Д",AND(INDIRECT(CONCATENATE("'2018-12 (Д)'!L",TEXT(MATCH($C3,'2018-12 (Д)'!$C$2:$C$100,0)+1,0)))="Н/Д",INDIRECT(CONCATENATE("'2018-11 (Д)'!L",TEXT(MATCH($C3,'2018-11 (Д)'!$C$2:$C$100,0)+1,0))))),"Н/Д",((INDIRECT(CONCATENATE("'2018-12 (Д)'!L",TEXT(MATCH($C3,'2018-12 (Д)'!$C$2:$C$100,0)+1,0)))-INDIRECT(CONCATENATE("'2018-11 (Д)'!L",TEXT(MATCH($C3,'2018-11 (Д)'!$C$2:$C$100,0)+1,0))))/INDIRECT(CONCATENATE("'2018-11 (Д)'!L",TEXT(MATCH($C3,'2018-11 (Д)'!$C$2:$C$100,0)+1,0))))*100)</f>
        <v>-48.627041236294609</v>
      </c>
      <c r="CN3" s="9"/>
      <c r="CO3" s="9">
        <f ca="1">IF(OR(INDIRECT(CONCATENATE("'2018-03 (Д)'!M",TEXT(MATCH($C3,'2018-03 (Д)'!$C$2:$C$100,0)+1,0)))="Н/Д",INDIRECT(CONCATENATE("'2018-02 (Д)'!M",TEXT(MATCH($C3,'2018-02 (Д)'!$C$2:$C$100,0)+1,0)))="Н/Д",AND(INDIRECT(CONCATENATE("'2018-03 (Д)'!M",TEXT(MATCH($C3,'2018-03 (Д)'!$C$2:$C$100,0)+1,0)))="Н/Д",INDIRECT(CONCATENATE("'2018-02 (Д)'!M",TEXT(MATCH($C3,'2018-02 (Д)'!$C$2:$C$100,0)+1,0))))),"Н/Д",((INDIRECT(CONCATENATE("'2018-03 (Д)'!M",TEXT(MATCH($C3,'2018-03 (Д)'!$C$2:$C$100,0)+1,0)))-INDIRECT(CONCATENATE("'2018-02 (Д)'!M",TEXT(MATCH($C3,'2018-02 (Д)'!$C$2:$C$100,0)+1,0))))/INDIRECT(CONCATENATE("'2018-02 (Д)'!M",TEXT(MATCH($C3,'2018-02 (Д)'!$C$2:$C$100,0)+1,0))))*100)</f>
        <v>-11.843709322708554</v>
      </c>
      <c r="CP3" s="9">
        <f ca="1">IF(OR(INDIRECT(CONCATENATE("'2018-04 (Д)'!M",TEXT(MATCH($C3,'2018-04 (Д)'!$C$2:$C$100,0)+1,0)))="Н/Д",INDIRECT(CONCATENATE("'2018-03 (Д)'!M",TEXT(MATCH($C3,'2018-03 (Д)'!$C$2:$C$100,0)+1,0)))="Н/Д",AND(INDIRECT(CONCATENATE("'2018-04 (Д)'!M",TEXT(MATCH($C3,'2018-04 (Д)'!$C$2:$C$100,0)+1,0)))="Н/Д",INDIRECT(CONCATENATE("'2018-03 (Д)'!M",TEXT(MATCH($C3,'2018-03 (Д)'!$C$2:$C$100,0)+1,0))))),"Н/Д",((INDIRECT(CONCATENATE("'2018-04 (Д)'!M",TEXT(MATCH($C3,'2018-04 (Д)'!$C$2:$C$100,0)+1,0)))-INDIRECT(CONCATENATE("'2018-03 (Д)'!M",TEXT(MATCH($C3,'2018-03 (Д)'!$C$2:$C$100,0)+1,0))))/INDIRECT(CONCATENATE("'2018-03 (Д)'!M",TEXT(MATCH($C3,'2018-03 (Д)'!$C$2:$C$100,0)+1,0))))*100)</f>
        <v>8.2892576426735474</v>
      </c>
      <c r="CQ3" s="9">
        <f ca="1">IF(OR(INDIRECT(CONCATENATE("'2018-05 (Д)'!M",TEXT(MATCH($C3,'2018-05 (Д)'!$C$2:$C$100,0)+1,0)))="Н/Д",INDIRECT(CONCATENATE("'2018-04 (Д)'!M",TEXT(MATCH($C3,'2018-04 (Д)'!$C$2:$C$100,0)+1,0)))="Н/Д",AND(INDIRECT(CONCATENATE("'2018-05 (Д)'!M",TEXT(MATCH($C3,'2018-05 (Д)'!$C$2:$C$100,0)+1,0)))="Н/Д",INDIRECT(CONCATENATE("'2018-04 (Д)'!M",TEXT(MATCH($C3,'2018-04 (Д)'!$C$2:$C$100,0)+1,0))))),"Н/Д",((INDIRECT(CONCATENATE("'2018-05 (Д)'!M",TEXT(MATCH($C3,'2018-05 (Д)'!$C$2:$C$100,0)+1,0)))-INDIRECT(CONCATENATE("'2018-04 (Д)'!M",TEXT(MATCH($C3,'2018-04 (Д)'!$C$2:$C$100,0)+1,0))))/INDIRECT(CONCATENATE("'2018-04 (Д)'!M",TEXT(MATCH($C3,'2018-04 (Д)'!$C$2:$C$100,0)+1,0))))*100)</f>
        <v>-13.611916662195329</v>
      </c>
      <c r="CR3" s="9">
        <f ca="1">IF(OR(INDIRECT(CONCATENATE("'2018-06 (Д)'!M",TEXT(MATCH($C3,'2018-06 (Д)'!$C$2:$C$100,0)+1,0)))="Н/Д",INDIRECT(CONCATENATE("'2018-05 (Д)'!M",TEXT(MATCH($C3,'2018-05 (Д)'!$C$2:$C$100,0)+1,0)))="Н/Д",AND(INDIRECT(CONCATENATE("'2018-06 (Д)'!M",TEXT(MATCH($C3,'2018-06 (Д)'!$C$2:$C$100,0)+1,0)))="Н/Д",INDIRECT(CONCATENATE("'2018-05 (Д)'!M",TEXT(MATCH($C3,'2018-05 (Д)'!$C$2:$C$100,0)+1,0))))),"Н/Д",((INDIRECT(CONCATENATE("'2018-06 (Д)'!M",TEXT(MATCH($C3,'2018-06 (Д)'!$C$2:$C$100,0)+1,0)))-INDIRECT(CONCATENATE("'2018-05 (Д)'!M",TEXT(MATCH($C3,'2018-05 (Д)'!$C$2:$C$100,0)+1,0))))/INDIRECT(CONCATENATE("'2018-05 (Д)'!M",TEXT(MATCH($C3,'2018-05 (Д)'!$C$2:$C$100,0)+1,0))))*100)</f>
        <v>14.670986327143515</v>
      </c>
      <c r="CS3" s="9">
        <f ca="1">IF(OR(INDIRECT(CONCATENATE("'2018-07 (Д)'!M",TEXT(MATCH($C3,'2018-07 (Д)'!$C$2:$C$100,0)+1,0)))="Н/Д",INDIRECT(CONCATENATE("'2018-06 (Д)'!M",TEXT(MATCH($C3,'2018-06 (Д)'!$C$2:$C$100,0)+1,0)))="Н/Д",AND(INDIRECT(CONCATENATE("'2018-07 (Д)'!M",TEXT(MATCH($C3,'2018-07 (Д)'!$C$2:$C$100,0)+1,0)))="Н/Д",INDIRECT(CONCATENATE("'2018-06 (Д)'!M",TEXT(MATCH($C3,'2018-06 (Д)'!$C$2:$C$100,0)+1,0))))),"Н/Д",((INDIRECT(CONCATENATE("'2018-07 (Д)'!M",TEXT(MATCH($C3,'2018-07 (Д)'!$C$2:$C$100,0)+1,0)))-INDIRECT(CONCATENATE("'2018-06 (Д)'!M",TEXT(MATCH($C3,'2018-06 (Д)'!$C$2:$C$100,0)+1,0))))/INDIRECT(CONCATENATE("'2018-06 (Д)'!M",TEXT(MATCH($C3,'2018-06 (Д)'!$C$2:$C$100,0)+1,0))))*100)</f>
        <v>9.6500894259452323</v>
      </c>
      <c r="CT3" s="9">
        <f ca="1">IF(OR(INDIRECT(CONCATENATE("'2018-08 (Д)'!M",TEXT(MATCH($C3,'2018-08 (Д)'!$C$2:$C$100,0)+1,0)))="Н/Д",INDIRECT(CONCATENATE("'2018-07 (Д)'!M",TEXT(MATCH($C3,'2018-07 (Д)'!$C$2:$C$100,0)+1,0)))="Н/Д",AND(INDIRECT(CONCATENATE("'2018-08 (Д)'!M",TEXT(MATCH($C3,'2018-08 (Д)'!$C$2:$C$100,0)+1,0)))="Н/Д",INDIRECT(CONCATENATE("'2018-07 (Д)'!M",TEXT(MATCH($C3,'2018-07 (Д)'!$C$2:$C$100,0)+1,0))))),"Н/Д",((INDIRECT(CONCATENATE("'2018-08 (Д)'!M",TEXT(MATCH($C3,'2018-08 (Д)'!$C$2:$C$100,0)+1,0)))-INDIRECT(CONCATENATE("'2018-07 (Д)'!M",TEXT(MATCH($C3,'2018-07 (Д)'!$C$2:$C$100,0)+1,0))))/INDIRECT(CONCATENATE("'2018-07 (Д)'!M",TEXT(MATCH($C3,'2018-07 (Д)'!$C$2:$C$100,0)+1,0))))*100)</f>
        <v>12.437239343047052</v>
      </c>
      <c r="CU3" s="9">
        <f ca="1">IF(OR(INDIRECT(CONCATENATE("'2018-09 (Д)'!M",TEXT(MATCH($C3,'2018-09 (Д)'!$C$2:$C$100,0)+1,0)))="Н/Д",INDIRECT(CONCATENATE("'2018-08 (Д)'!M",TEXT(MATCH($C3,'2018-08 (Д)'!$C$2:$C$100,0)+1,0)))="Н/Д",AND(INDIRECT(CONCATENATE("'2018-09 (Д)'!M",TEXT(MATCH($C3,'2018-09 (Д)'!$C$2:$C$100,0)+1,0)))="Н/Д",INDIRECT(CONCATENATE("'2018-08 (Д)'!M",TEXT(MATCH($C3,'2018-08 (Д)'!$C$2:$C$100,0)+1,0))))),"Н/Д",((INDIRECT(CONCATENATE("'2018-09 (Д)'!M",TEXT(MATCH($C3,'2018-09 (Д)'!$C$2:$C$100,0)+1,0)))-INDIRECT(CONCATENATE("'2018-08 (Д)'!M",TEXT(MATCH($C3,'2018-08 (Д)'!$C$2:$C$100,0)+1,0))))/INDIRECT(CONCATENATE("'2018-08 (Д)'!M",TEXT(MATCH($C3,'2018-08 (Д)'!$C$2:$C$100,0)+1,0))))*100)</f>
        <v>11.859308851247139</v>
      </c>
      <c r="CV3" s="9">
        <f ca="1">IF(OR(INDIRECT(CONCATENATE("'2018-10 (Д)'!M",TEXT(MATCH($C3,'2018-10 (Д)'!$C$2:$C$100,0)+1,0)))="Н/Д",INDIRECT(CONCATENATE("'2018-09 (Д)'!M",TEXT(MATCH($C3,'2018-09 (Д)'!$C$2:$C$100,0)+1,0)))="Н/Д",AND(INDIRECT(CONCATENATE("'2018-10 (Д)'!M",TEXT(MATCH($C3,'2018-10 (Д)'!$C$2:$C$100,0)+1,0)))="Н/Д",INDIRECT(CONCATENATE("'2018-09 (Д)'!M",TEXT(MATCH($C3,'2018-09 (Д)'!$C$2:$C$100,0)+1,0))))),"Н/Д",((INDIRECT(CONCATENATE("'2018-10 (Д)'!M",TEXT(MATCH($C3,'2018-10 (Д)'!$C$2:$C$100,0)+1,0)))-INDIRECT(CONCATENATE("'2018-09 (Д)'!M",TEXT(MATCH($C3,'2018-09 (Д)'!$C$2:$C$100,0)+1,0))))/INDIRECT(CONCATENATE("'2018-09 (Д)'!M",TEXT(MATCH($C3,'2018-09 (Д)'!$C$2:$C$100,0)+1,0))))*100)</f>
        <v>17.544484690680463</v>
      </c>
      <c r="CW3" s="9">
        <f ca="1">IF(OR(INDIRECT(CONCATENATE("'2018-11 (Д)'!M",TEXT(MATCH($C3,'2018-11 (Д)'!$C$2:$C$100,0)+1,0)))="Н/Д",INDIRECT(CONCATENATE("'2018-10 (Д)'!M",TEXT(MATCH($C3,'2018-10 (Д)'!$C$2:$C$100,0)+1,0)))="Н/Д",AND(INDIRECT(CONCATENATE("'2018-11 (Д)'!M",TEXT(MATCH($C3,'2018-11 (Д)'!$C$2:$C$100,0)+1,0)))="Н/Д",INDIRECT(CONCATENATE("'2018-10 (Д)'!M",TEXT(MATCH($C3,'2018-10 (Д)'!$C$2:$C$100,0)+1,0))))),"Н/Д",((INDIRECT(CONCATENATE("'2018-11 (Д)'!M",TEXT(MATCH($C3,'2018-11 (Д)'!$C$2:$C$100,0)+1,0)))-INDIRECT(CONCATENATE("'2018-10 (Д)'!M",TEXT(MATCH($C3,'2018-10 (Д)'!$C$2:$C$100,0)+1,0))))/INDIRECT(CONCATENATE("'2018-10 (Д)'!M",TEXT(MATCH($C3,'2018-10 (Д)'!$C$2:$C$100,0)+1,0))))*100)</f>
        <v>-6.7520683166797602</v>
      </c>
      <c r="CX3" s="9">
        <f ca="1">IF(OR(INDIRECT(CONCATENATE("'2018-12 (Д)'!M",TEXT(MATCH($C3,'2018-12 (Д)'!$C$2:$C$100,0)+1,0)))="Н/Д",INDIRECT(CONCATENATE("'2018-11 (Д)'!M",TEXT(MATCH($C3,'2018-11 (Д)'!$C$2:$C$100,0)+1,0)))="Н/Д",AND(INDIRECT(CONCATENATE("'2018-12 (Д)'!M",TEXT(MATCH($C3,'2018-12 (Д)'!$C$2:$C$100,0)+1,0)))="Н/Д",INDIRECT(CONCATENATE("'2018-11 (Д)'!M",TEXT(MATCH($C3,'2018-11 (Д)'!$C$2:$C$100,0)+1,0))))),"Н/Д",((INDIRECT(CONCATENATE("'2018-12 (Д)'!M",TEXT(MATCH($C3,'2018-12 (Д)'!$C$2:$C$100,0)+1,0)))-INDIRECT(CONCATENATE("'2018-11 (Д)'!M",TEXT(MATCH($C3,'2018-11 (Д)'!$C$2:$C$100,0)+1,0))))/INDIRECT(CONCATENATE("'2018-11 (Д)'!M",TEXT(MATCH($C3,'2018-11 (Д)'!$C$2:$C$100,0)+1,0))))*100)</f>
        <v>-8.9429765383538058</v>
      </c>
      <c r="CY3" s="9"/>
      <c r="CZ3" s="9">
        <f ca="1">IF(OR(INDIRECT(CONCATENATE("'2018-03 (Д)'!N",TEXT(MATCH($C3,'2018-03 (Д)'!$C$2:$C$100,0)+1,0)))="Н/Д",INDIRECT(CONCATENATE("'2018-02 (Д)'!N",TEXT(MATCH($C3,'2018-02 (Д)'!$C$2:$C$100,0)+1,0)))="Н/Д",AND(INDIRECT(CONCATENATE("'2018-03 (Д)'!N",TEXT(MATCH($C3,'2018-03 (Д)'!$C$2:$C$100,0)+1,0)))="Н/Д",INDIRECT(CONCATENATE("'2018-02 (Д)'!N",TEXT(MATCH($C3,'2018-02 (Д)'!$C$2:$C$100,0)+1,0))))),"Н/Д",((INDIRECT(CONCATENATE("'2018-03 (Д)'!N",TEXT(MATCH($C3,'2018-03 (Д)'!$C$2:$C$100,0)+1,0)))-INDIRECT(CONCATENATE("'2018-02 (Д)'!N",TEXT(MATCH($C3,'2018-02 (Д)'!$C$2:$C$100,0)+1,0))))/INDIRECT(CONCATENATE("'2018-02 (Д)'!N",TEXT(MATCH($C3,'2018-02 (Д)'!$C$2:$C$100,0)+1,0))))*100)</f>
        <v>128.33654111866366</v>
      </c>
      <c r="DA3" s="9">
        <f ca="1">IF(OR(INDIRECT(CONCATENATE("'2018-04 (Д)'!N",TEXT(MATCH($C3,'2018-04 (Д)'!$C$2:$C$100,0)+1,0)))="Н/Д",INDIRECT(CONCATENATE("'2018-03 (Д)'!N",TEXT(MATCH($C3,'2018-03 (Д)'!$C$2:$C$100,0)+1,0)))="Н/Д",AND(INDIRECT(CONCATENATE("'2018-04 (Д)'!N",TEXT(MATCH($C3,'2018-04 (Д)'!$C$2:$C$100,0)+1,0)))="Н/Д",INDIRECT(CONCATENATE("'2018-03 (Д)'!N",TEXT(MATCH($C3,'2018-03 (Д)'!$C$2:$C$100,0)+1,0))))),"Н/Д",((INDIRECT(CONCATENATE("'2018-04 (Д)'!N",TEXT(MATCH($C3,'2018-04 (Д)'!$C$2:$C$100,0)+1,0)))-INDIRECT(CONCATENATE("'2018-03 (Д)'!N",TEXT(MATCH($C3,'2018-03 (Д)'!$C$2:$C$100,0)+1,0))))/INDIRECT(CONCATENATE("'2018-03 (Д)'!N",TEXT(MATCH($C3,'2018-03 (Д)'!$C$2:$C$100,0)+1,0))))*100)</f>
        <v>72.716264088403278</v>
      </c>
      <c r="DB3" s="9">
        <f ca="1">IF(OR(INDIRECT(CONCATENATE("'2018-05 (Д)'!N",TEXT(MATCH($C3,'2018-05 (Д)'!$C$2:$C$100,0)+1,0)))="Н/Д",INDIRECT(CONCATENATE("'2018-04 (Д)'!N",TEXT(MATCH($C3,'2018-04 (Д)'!$C$2:$C$100,0)+1,0)))="Н/Д",AND(INDIRECT(CONCATENATE("'2018-05 (Д)'!N",TEXT(MATCH($C3,'2018-05 (Д)'!$C$2:$C$100,0)+1,0)))="Н/Д",INDIRECT(CONCATENATE("'2018-04 (Д)'!N",TEXT(MATCH($C3,'2018-04 (Д)'!$C$2:$C$100,0)+1,0))))),"Н/Д",((INDIRECT(CONCATENATE("'2018-05 (Д)'!N",TEXT(MATCH($C3,'2018-05 (Д)'!$C$2:$C$100,0)+1,0)))-INDIRECT(CONCATENATE("'2018-04 (Д)'!N",TEXT(MATCH($C3,'2018-04 (Д)'!$C$2:$C$100,0)+1,0))))/INDIRECT(CONCATENATE("'2018-04 (Д)'!N",TEXT(MATCH($C3,'2018-04 (Д)'!$C$2:$C$100,0)+1,0))))*100)</f>
        <v>40.645438739336676</v>
      </c>
      <c r="DC3" s="9">
        <f ca="1">IF(OR(INDIRECT(CONCATENATE("'2018-06 (Д)'!N",TEXT(MATCH($C3,'2018-06 (Д)'!$C$2:$C$100,0)+1,0)))="Н/Д",INDIRECT(CONCATENATE("'2018-05 (Д)'!N",TEXT(MATCH($C3,'2018-05 (Д)'!$C$2:$C$100,0)+1,0)))="Н/Д",AND(INDIRECT(CONCATENATE("'2018-06 (Д)'!N",TEXT(MATCH($C3,'2018-06 (Д)'!$C$2:$C$100,0)+1,0)))="Н/Д",INDIRECT(CONCATENATE("'2018-05 (Д)'!N",TEXT(MATCH($C3,'2018-05 (Д)'!$C$2:$C$100,0)+1,0))))),"Н/Д",((INDIRECT(CONCATENATE("'2018-06 (Д)'!N",TEXT(MATCH($C3,'2018-06 (Д)'!$C$2:$C$100,0)+1,0)))-INDIRECT(CONCATENATE("'2018-05 (Д)'!N",TEXT(MATCH($C3,'2018-05 (Д)'!$C$2:$C$100,0)+1,0))))/INDIRECT(CONCATENATE("'2018-05 (Д)'!N",TEXT(MATCH($C3,'2018-05 (Д)'!$C$2:$C$100,0)+1,0))))*100)</f>
        <v>27.700906941879559</v>
      </c>
      <c r="DD3" s="9">
        <f ca="1">IF(OR(INDIRECT(CONCATENATE("'2018-07 (Д)'!N",TEXT(MATCH($C3,'2018-07 (Д)'!$C$2:$C$100,0)+1,0)))="Н/Д",INDIRECT(CONCATENATE("'2018-06 (Д)'!N",TEXT(MATCH($C3,'2018-06 (Д)'!$C$2:$C$100,0)+1,0)))="Н/Д",AND(INDIRECT(CONCATENATE("'2018-07 (Д)'!N",TEXT(MATCH($C3,'2018-07 (Д)'!$C$2:$C$100,0)+1,0)))="Н/Д",INDIRECT(CONCATENATE("'2018-06 (Д)'!N",TEXT(MATCH($C3,'2018-06 (Д)'!$C$2:$C$100,0)+1,0))))),"Н/Д",((INDIRECT(CONCATENATE("'2018-07 (Д)'!N",TEXT(MATCH($C3,'2018-07 (Д)'!$C$2:$C$100,0)+1,0)))-INDIRECT(CONCATENATE("'2018-06 (Д)'!N",TEXT(MATCH($C3,'2018-06 (Д)'!$C$2:$C$100,0)+1,0))))/INDIRECT(CONCATENATE("'2018-06 (Д)'!N",TEXT(MATCH($C3,'2018-06 (Д)'!$C$2:$C$100,0)+1,0))))*100)</f>
        <v>21.348938364799867</v>
      </c>
      <c r="DE3" s="9">
        <f ca="1">IF(OR(INDIRECT(CONCATENATE("'2018-08 (Д)'!N",TEXT(MATCH($C3,'2018-08 (Д)'!$C$2:$C$100,0)+1,0)))="Н/Д",INDIRECT(CONCATENATE("'2018-07 (Д)'!N",TEXT(MATCH($C3,'2018-07 (Д)'!$C$2:$C$100,0)+1,0)))="Н/Д",AND(INDIRECT(CONCATENATE("'2018-08 (Д)'!N",TEXT(MATCH($C3,'2018-08 (Д)'!$C$2:$C$100,0)+1,0)))="Н/Д",INDIRECT(CONCATENATE("'2018-07 (Д)'!N",TEXT(MATCH($C3,'2018-07 (Д)'!$C$2:$C$100,0)+1,0))))),"Н/Д",((INDIRECT(CONCATENATE("'2018-08 (Д)'!N",TEXT(MATCH($C3,'2018-08 (Д)'!$C$2:$C$100,0)+1,0)))-INDIRECT(CONCATENATE("'2018-07 (Д)'!N",TEXT(MATCH($C3,'2018-07 (Д)'!$C$2:$C$100,0)+1,0))))/INDIRECT(CONCATENATE("'2018-07 (Д)'!N",TEXT(MATCH($C3,'2018-07 (Д)'!$C$2:$C$100,0)+1,0))))*100)</f>
        <v>18.29162050705856</v>
      </c>
      <c r="DF3" s="9">
        <f ca="1">IF(OR(INDIRECT(CONCATENATE("'2018-09 (Д)'!N",TEXT(MATCH($C3,'2018-09 (Д)'!$C$2:$C$100,0)+1,0)))="Н/Д",INDIRECT(CONCATENATE("'2018-08 (Д)'!N",TEXT(MATCH($C3,'2018-08 (Д)'!$C$2:$C$100,0)+1,0)))="Н/Д",AND(INDIRECT(CONCATENATE("'2018-09 (Д)'!N",TEXT(MATCH($C3,'2018-09 (Д)'!$C$2:$C$100,0)+1,0)))="Н/Д",INDIRECT(CONCATENATE("'2018-08 (Д)'!N",TEXT(MATCH($C3,'2018-08 (Д)'!$C$2:$C$100,0)+1,0))))),"Н/Д",((INDIRECT(CONCATENATE("'2018-09 (Д)'!N",TEXT(MATCH($C3,'2018-09 (Д)'!$C$2:$C$100,0)+1,0)))-INDIRECT(CONCATENATE("'2018-08 (Д)'!N",TEXT(MATCH($C3,'2018-08 (Д)'!$C$2:$C$100,0)+1,0))))/INDIRECT(CONCATENATE("'2018-08 (Д)'!N",TEXT(MATCH($C3,'2018-08 (Д)'!$C$2:$C$100,0)+1,0))))*100)</f>
        <v>15.09606754510982</v>
      </c>
      <c r="DG3" s="9">
        <f ca="1">IF(OR(INDIRECT(CONCATENATE("'2018-10 (Д)'!N",TEXT(MATCH($C3,'2018-10 (Д)'!$C$2:$C$100,0)+1,0)))="Н/Д",INDIRECT(CONCATENATE("'2018-09 (Д)'!N",TEXT(MATCH($C3,'2018-09 (Д)'!$C$2:$C$100,0)+1,0)))="Н/Д",AND(INDIRECT(CONCATENATE("'2018-10 (Д)'!N",TEXT(MATCH($C3,'2018-10 (Д)'!$C$2:$C$100,0)+1,0)))="Н/Д",INDIRECT(CONCATENATE("'2018-09 (Д)'!N",TEXT(MATCH($C3,'2018-09 (Д)'!$C$2:$C$100,0)+1,0))))),"Н/Д",((INDIRECT(CONCATENATE("'2018-10 (Д)'!N",TEXT(MATCH($C3,'2018-10 (Д)'!$C$2:$C$100,0)+1,0)))-INDIRECT(CONCATENATE("'2018-09 (Д)'!N",TEXT(MATCH($C3,'2018-09 (Д)'!$C$2:$C$100,0)+1,0))))/INDIRECT(CONCATENATE("'2018-09 (Д)'!N",TEXT(MATCH($C3,'2018-09 (Д)'!$C$2:$C$100,0)+1,0))))*100)</f>
        <v>11.291875224103794</v>
      </c>
      <c r="DH3" s="9">
        <f ca="1">IF(OR(INDIRECT(CONCATENATE("'2018-11 (Д)'!N",TEXT(MATCH($C3,'2018-11 (Д)'!$C$2:$C$100,0)+1,0)))="Н/Д",INDIRECT(CONCATENATE("'2018-10 (Д)'!N",TEXT(MATCH($C3,'2018-10 (Д)'!$C$2:$C$100,0)+1,0)))="Н/Д",AND(INDIRECT(CONCATENATE("'2018-11 (Д)'!N",TEXT(MATCH($C3,'2018-11 (Д)'!$C$2:$C$100,0)+1,0)))="Н/Д",INDIRECT(CONCATENATE("'2018-10 (Д)'!N",TEXT(MATCH($C3,'2018-10 (Д)'!$C$2:$C$100,0)+1,0))))),"Н/Д",((INDIRECT(CONCATENATE("'2018-11 (Д)'!N",TEXT(MATCH($C3,'2018-11 (Д)'!$C$2:$C$100,0)+1,0)))-INDIRECT(CONCATENATE("'2018-10 (Д)'!N",TEXT(MATCH($C3,'2018-10 (Д)'!$C$2:$C$100,0)+1,0))))/INDIRECT(CONCATENATE("'2018-10 (Д)'!N",TEXT(MATCH($C3,'2018-10 (Д)'!$C$2:$C$100,0)+1,0))))*100)</f>
        <v>12.572717449121573</v>
      </c>
      <c r="DI3" s="9">
        <f ca="1">IF(OR(INDIRECT(CONCATENATE("'2018-12 (Д)'!N",TEXT(MATCH($C3,'2018-12 (Д)'!$C$2:$C$100,0)+1,0)))="Н/Д",INDIRECT(CONCATENATE("'2018-11 (Д)'!N",TEXT(MATCH($C3,'2018-11 (Д)'!$C$2:$C$100,0)+1,0)))="Н/Д",AND(INDIRECT(CONCATENATE("'2018-12 (Д)'!N",TEXT(MATCH($C3,'2018-12 (Д)'!$C$2:$C$100,0)+1,0)))="Н/Д",INDIRECT(CONCATENATE("'2018-11 (Д)'!N",TEXT(MATCH($C3,'2018-11 (Д)'!$C$2:$C$100,0)+1,0))))),"Н/Д",((INDIRECT(CONCATENATE("'2018-12 (Д)'!N",TEXT(MATCH($C3,'2018-12 (Д)'!$C$2:$C$100,0)+1,0)))-INDIRECT(CONCATENATE("'2018-11 (Д)'!N",TEXT(MATCH($C3,'2018-11 (Д)'!$C$2:$C$100,0)+1,0))))/INDIRECT(CONCATENATE("'2018-11 (Д)'!N",TEXT(MATCH($C3,'2018-11 (Д)'!$C$2:$C$100,0)+1,0))))*100)</f>
        <v>11.353088019752237</v>
      </c>
      <c r="DJ3" s="9"/>
      <c r="DK3" s="9">
        <f ca="1">IF(OR(INDIRECT(CONCATENATE("'2018-03 (Д)'!O",TEXT(MATCH($C3,'2018-03 (Д)'!$C$2:$C$100,0)+1,0)))="Н/Д",INDIRECT(CONCATENATE("'2018-02 (Д)'!O",TEXT(MATCH($C3,'2018-02 (Д)'!$C$2:$C$100,0)+1,0)))="Н/Д",AND(INDIRECT(CONCATENATE("'2018-03 (Д)'!O",TEXT(MATCH($C3,'2018-03 (Д)'!$C$2:$C$100,0)+1,0)))="Н/Д",INDIRECT(CONCATENATE("'2018-02 (Д)'!O",TEXT(MATCH($C3,'2018-02 (Д)'!$C$2:$C$100,0)+1,0))))),"Н/Д",((INDIRECT(CONCATENATE("'2018-03 (Д)'!O",TEXT(MATCH($C3,'2018-03 (Д)'!$C$2:$C$100,0)+1,0)))-INDIRECT(CONCATENATE("'2018-02 (Д)'!O",TEXT(MATCH($C3,'2018-02 (Д)'!$C$2:$C$100,0)+1,0))))/INDIRECT(CONCATENATE("'2018-02 (Д)'!O",TEXT(MATCH($C3,'2018-02 (Д)'!$C$2:$C$100,0)+1,0))))*100)</f>
        <v>-99.189986858906622</v>
      </c>
      <c r="DL3" s="9">
        <f ca="1">IF(OR(INDIRECT(CONCATENATE("'2018-04 (Д)'!O",TEXT(MATCH($C3,'2018-04 (Д)'!$C$2:$C$100,0)+1,0)))="Н/Д",INDIRECT(CONCATENATE("'2018-03 (Д)'!O",TEXT(MATCH($C3,'2018-03 (Д)'!$C$2:$C$100,0)+1,0)))="Н/Д",AND(INDIRECT(CONCATENATE("'2018-04 (Д)'!O",TEXT(MATCH($C3,'2018-04 (Д)'!$C$2:$C$100,0)+1,0)))="Н/Д",INDIRECT(CONCATENATE("'2018-03 (Д)'!O",TEXT(MATCH($C3,'2018-03 (Д)'!$C$2:$C$100,0)+1,0))))),"Н/Д",((INDIRECT(CONCATENATE("'2018-04 (Д)'!O",TEXT(MATCH($C3,'2018-04 (Д)'!$C$2:$C$100,0)+1,0)))-INDIRECT(CONCATENATE("'2018-03 (Д)'!O",TEXT(MATCH($C3,'2018-03 (Д)'!$C$2:$C$100,0)+1,0))))/INDIRECT(CONCATENATE("'2018-03 (Д)'!O",TEXT(MATCH($C3,'2018-03 (Д)'!$C$2:$C$100,0)+1,0))))*100)</f>
        <v>415.21414487472742</v>
      </c>
      <c r="DM3" s="9">
        <f ca="1">IF(OR(INDIRECT(CONCATENATE("'2018-05 (Д)'!O",TEXT(MATCH($C3,'2018-05 (Д)'!$C$2:$C$100,0)+1,0)))="Н/Д",INDIRECT(CONCATENATE("'2018-04 (Д)'!O",TEXT(MATCH($C3,'2018-04 (Д)'!$C$2:$C$100,0)+1,0)))="Н/Д",AND(INDIRECT(CONCATENATE("'2018-05 (Д)'!O",TEXT(MATCH($C3,'2018-05 (Д)'!$C$2:$C$100,0)+1,0)))="Н/Д",INDIRECT(CONCATENATE("'2018-04 (Д)'!O",TEXT(MATCH($C3,'2018-04 (Д)'!$C$2:$C$100,0)+1,0))))),"Н/Д",((INDIRECT(CONCATENATE("'2018-05 (Д)'!O",TEXT(MATCH($C3,'2018-05 (Д)'!$C$2:$C$100,0)+1,0)))-INDIRECT(CONCATENATE("'2018-04 (Д)'!O",TEXT(MATCH($C3,'2018-04 (Д)'!$C$2:$C$100,0)+1,0))))/INDIRECT(CONCATENATE("'2018-04 (Д)'!O",TEXT(MATCH($C3,'2018-04 (Д)'!$C$2:$C$100,0)+1,0))))*100)</f>
        <v>-38.733865980588206</v>
      </c>
      <c r="DN3" s="9">
        <f ca="1">IF(OR(INDIRECT(CONCATENATE("'2018-06 (Д)'!O",TEXT(MATCH($C3,'2018-06 (Д)'!$C$2:$C$100,0)+1,0)))="Н/Д",INDIRECT(CONCATENATE("'2018-05 (Д)'!O",TEXT(MATCH($C3,'2018-05 (Д)'!$C$2:$C$100,0)+1,0)))="Н/Д",AND(INDIRECT(CONCATENATE("'2018-06 (Д)'!O",TEXT(MATCH($C3,'2018-06 (Д)'!$C$2:$C$100,0)+1,0)))="Н/Д",INDIRECT(CONCATENATE("'2018-05 (Д)'!O",TEXT(MATCH($C3,'2018-05 (Д)'!$C$2:$C$100,0)+1,0))))),"Н/Д",((INDIRECT(CONCATENATE("'2018-06 (Д)'!O",TEXT(MATCH($C3,'2018-06 (Д)'!$C$2:$C$100,0)+1,0)))-INDIRECT(CONCATENATE("'2018-05 (Д)'!O",TEXT(MATCH($C3,'2018-05 (Д)'!$C$2:$C$100,0)+1,0))))/INDIRECT(CONCATENATE("'2018-05 (Д)'!O",TEXT(MATCH($C3,'2018-05 (Д)'!$C$2:$C$100,0)+1,0))))*100)</f>
        <v>-9.1550693919631971</v>
      </c>
      <c r="DO3" s="9">
        <f ca="1">IF(OR(INDIRECT(CONCATENATE("'2018-07 (Д)'!O",TEXT(MATCH($C3,'2018-07 (Д)'!$C$2:$C$100,0)+1,0)))="Н/Д",INDIRECT(CONCATENATE("'2018-06 (Д)'!O",TEXT(MATCH($C3,'2018-06 (Д)'!$C$2:$C$100,0)+1,0)))="Н/Д",AND(INDIRECT(CONCATENATE("'2018-07 (Д)'!O",TEXT(MATCH($C3,'2018-07 (Д)'!$C$2:$C$100,0)+1,0)))="Н/Д",INDIRECT(CONCATENATE("'2018-06 (Д)'!O",TEXT(MATCH($C3,'2018-06 (Д)'!$C$2:$C$100,0)+1,0))))),"Н/Д",((INDIRECT(CONCATENATE("'2018-07 (Д)'!O",TEXT(MATCH($C3,'2018-07 (Д)'!$C$2:$C$100,0)+1,0)))-INDIRECT(CONCATENATE("'2018-06 (Д)'!O",TEXT(MATCH($C3,'2018-06 (Д)'!$C$2:$C$100,0)+1,0))))/INDIRECT(CONCATENATE("'2018-06 (Д)'!O",TEXT(MATCH($C3,'2018-06 (Д)'!$C$2:$C$100,0)+1,0))))*100)</f>
        <v>27.600764024692413</v>
      </c>
      <c r="DP3" s="9">
        <f ca="1">IF(OR(INDIRECT(CONCATENATE("'2018-08 (Д)'!O",TEXT(MATCH($C3,'2018-08 (Д)'!$C$2:$C$100,0)+1,0)))="Н/Д",INDIRECT(CONCATENATE("'2018-07 (Д)'!O",TEXT(MATCH($C3,'2018-07 (Д)'!$C$2:$C$100,0)+1,0)))="Н/Д",AND(INDIRECT(CONCATENATE("'2018-08 (Д)'!O",TEXT(MATCH($C3,'2018-08 (Д)'!$C$2:$C$100,0)+1,0)))="Н/Д",INDIRECT(CONCATENATE("'2018-07 (Д)'!O",TEXT(MATCH($C3,'2018-07 (Д)'!$C$2:$C$100,0)+1,0))))),"Н/Д",((INDIRECT(CONCATENATE("'2018-08 (Д)'!O",TEXT(MATCH($C3,'2018-08 (Д)'!$C$2:$C$100,0)+1,0)))-INDIRECT(CONCATENATE("'2018-07 (Д)'!O",TEXT(MATCH($C3,'2018-07 (Д)'!$C$2:$C$100,0)+1,0))))/INDIRECT(CONCATENATE("'2018-07 (Д)'!O",TEXT(MATCH($C3,'2018-07 (Д)'!$C$2:$C$100,0)+1,0))))*100)</f>
        <v>207.32834731567232</v>
      </c>
      <c r="DQ3" s="9">
        <f ca="1">IF(OR(INDIRECT(CONCATENATE("'2018-09 (Д)'!O",TEXT(MATCH($C3,'2018-09 (Д)'!$C$2:$C$100,0)+1,0)))="Н/Д",INDIRECT(CONCATENATE("'2018-08 (Д)'!O",TEXT(MATCH($C3,'2018-08 (Д)'!$C$2:$C$100,0)+1,0)))="Н/Д",AND(INDIRECT(CONCATENATE("'2018-09 (Д)'!O",TEXT(MATCH($C3,'2018-09 (Д)'!$C$2:$C$100,0)+1,0)))="Н/Д",INDIRECT(CONCATENATE("'2018-08 (Д)'!O",TEXT(MATCH($C3,'2018-08 (Д)'!$C$2:$C$100,0)+1,0))))),"Н/Д",((INDIRECT(CONCATENATE("'2018-09 (Д)'!O",TEXT(MATCH($C3,'2018-09 (Д)'!$C$2:$C$100,0)+1,0)))-INDIRECT(CONCATENATE("'2018-08 (Д)'!O",TEXT(MATCH($C3,'2018-08 (Д)'!$C$2:$C$100,0)+1,0))))/INDIRECT(CONCATENATE("'2018-08 (Д)'!O",TEXT(MATCH($C3,'2018-08 (Д)'!$C$2:$C$100,0)+1,0))))*100)</f>
        <v>-85.024555176120117</v>
      </c>
      <c r="DR3" s="9">
        <f ca="1">IF(OR(INDIRECT(CONCATENATE("'2018-10 (Д)'!O",TEXT(MATCH($C3,'2018-10 (Д)'!$C$2:$C$100,0)+1,0)))="Н/Д",INDIRECT(CONCATENATE("'2018-09 (Д)'!O",TEXT(MATCH($C3,'2018-09 (Д)'!$C$2:$C$100,0)+1,0)))="Н/Д",AND(INDIRECT(CONCATENATE("'2018-10 (Д)'!O",TEXT(MATCH($C3,'2018-10 (Д)'!$C$2:$C$100,0)+1,0)))="Н/Д",INDIRECT(CONCATENATE("'2018-09 (Д)'!O",TEXT(MATCH($C3,'2018-09 (Д)'!$C$2:$C$100,0)+1,0))))),"Н/Д",((INDIRECT(CONCATENATE("'2018-10 (Д)'!O",TEXT(MATCH($C3,'2018-10 (Д)'!$C$2:$C$100,0)+1,0)))-INDIRECT(CONCATENATE("'2018-09 (Д)'!O",TEXT(MATCH($C3,'2018-09 (Д)'!$C$2:$C$100,0)+1,0))))/INDIRECT(CONCATENATE("'2018-09 (Д)'!O",TEXT(MATCH($C3,'2018-09 (Д)'!$C$2:$C$100,0)+1,0))))*100)</f>
        <v>36.668493032202889</v>
      </c>
      <c r="DS3" s="9">
        <f ca="1">IF(OR(INDIRECT(CONCATENATE("'2018-11 (Д)'!O",TEXT(MATCH($C3,'2018-11 (Д)'!$C$2:$C$100,0)+1,0)))="Н/Д",INDIRECT(CONCATENATE("'2018-10 (Д)'!O",TEXT(MATCH($C3,'2018-10 (Д)'!$C$2:$C$100,0)+1,0)))="Н/Д",AND(INDIRECT(CONCATENATE("'2018-11 (Д)'!O",TEXT(MATCH($C3,'2018-11 (Д)'!$C$2:$C$100,0)+1,0)))="Н/Д",INDIRECT(CONCATENATE("'2018-10 (Д)'!O",TEXT(MATCH($C3,'2018-10 (Д)'!$C$2:$C$100,0)+1,0))))),"Н/Д",((INDIRECT(CONCATENATE("'2018-11 (Д)'!O",TEXT(MATCH($C3,'2018-11 (Д)'!$C$2:$C$100,0)+1,0)))-INDIRECT(CONCATENATE("'2018-10 (Д)'!O",TEXT(MATCH($C3,'2018-10 (Д)'!$C$2:$C$100,0)+1,0))))/INDIRECT(CONCATENATE("'2018-10 (Д)'!O",TEXT(MATCH($C3,'2018-10 (Д)'!$C$2:$C$100,0)+1,0))))*100)</f>
        <v>96.144570024358131</v>
      </c>
      <c r="DT3" s="9">
        <f ca="1">IF(OR(INDIRECT(CONCATENATE("'2018-12 (Д)'!O",TEXT(MATCH($C3,'2018-12 (Д)'!$C$2:$C$100,0)+1,0)))="Н/Д",INDIRECT(CONCATENATE("'2018-11 (Д)'!O",TEXT(MATCH($C3,'2018-11 (Д)'!$C$2:$C$100,0)+1,0)))="Н/Д",AND(INDIRECT(CONCATENATE("'2018-12 (Д)'!O",TEXT(MATCH($C3,'2018-12 (Д)'!$C$2:$C$100,0)+1,0)))="Н/Д",INDIRECT(CONCATENATE("'2018-11 (Д)'!O",TEXT(MATCH($C3,'2018-11 (Д)'!$C$2:$C$100,0)+1,0))))),"Н/Д",((INDIRECT(CONCATENATE("'2018-12 (Д)'!O",TEXT(MATCH($C3,'2018-12 (Д)'!$C$2:$C$100,0)+1,0)))-INDIRECT(CONCATENATE("'2018-11 (Д)'!O",TEXT(MATCH($C3,'2018-11 (Д)'!$C$2:$C$100,0)+1,0))))/INDIRECT(CONCATENATE("'2018-11 (Д)'!O",TEXT(MATCH($C3,'2018-11 (Д)'!$C$2:$C$100,0)+1,0))))*100)</f>
        <v>-46.50408293831341</v>
      </c>
      <c r="DU3" s="9"/>
      <c r="DV3" s="9">
        <f ca="1">IF(OR(INDIRECT(CONCATENATE("'2018-03 (Д)'!P",TEXT(MATCH($C3,'2018-03 (Д)'!$C$2:$C$100,0)+1,0)))="Н/Д",INDIRECT(CONCATENATE("'2018-02 (Д)'!P",TEXT(MATCH($C3,'2018-02 (Д)'!$C$2:$C$100,0)+1,0)))="Н/Д",AND(INDIRECT(CONCATENATE("'2018-03 (Д)'!P",TEXT(MATCH($C3,'2018-03 (Д)'!$C$2:$C$100,0)+1,0)))="Н/Д",INDIRECT(CONCATENATE("'2018-02 (Д)'!P",TEXT(MATCH($C3,'2018-02 (Д)'!$C$2:$C$100,0)+1,0))))),"Н/Д",((INDIRECT(CONCATENATE("'2018-03 (Д)'!P",TEXT(MATCH($C3,'2018-03 (Д)'!$C$2:$C$100,0)+1,0)))-INDIRECT(CONCATENATE("'2018-02 (Д)'!P",TEXT(MATCH($C3,'2018-02 (Д)'!$C$2:$C$100,0)+1,0))))/INDIRECT(CONCATENATE("'2018-02 (Д)'!P",TEXT(MATCH($C3,'2018-02 (Д)'!$C$2:$C$100,0)+1,0))))*100)</f>
        <v>-13.945638317411538</v>
      </c>
      <c r="DW3" s="9">
        <f ca="1">IF(OR(INDIRECT(CONCATENATE("'2018-04 (Д)'!P",TEXT(MATCH($C3,'2018-04 (Д)'!$C$2:$C$100,0)+1,0)))="Н/Д",INDIRECT(CONCATENATE("'2018-03 (Д)'!P",TEXT(MATCH($C3,'2018-03 (Д)'!$C$2:$C$100,0)+1,0)))="Н/Д",AND(INDIRECT(CONCATENATE("'2018-04 (Д)'!P",TEXT(MATCH($C3,'2018-04 (Д)'!$C$2:$C$100,0)+1,0)))="Н/Д",INDIRECT(CONCATENATE("'2018-03 (Д)'!P",TEXT(MATCH($C3,'2018-03 (Д)'!$C$2:$C$100,0)+1,0))))),"Н/Д",((INDIRECT(CONCATENATE("'2018-04 (Д)'!P",TEXT(MATCH($C3,'2018-04 (Д)'!$C$2:$C$100,0)+1,0)))-INDIRECT(CONCATENATE("'2018-03 (Д)'!P",TEXT(MATCH($C3,'2018-03 (Д)'!$C$2:$C$100,0)+1,0))))/INDIRECT(CONCATENATE("'2018-03 (Д)'!P",TEXT(MATCH($C3,'2018-03 (Д)'!$C$2:$C$100,0)+1,0))))*100)</f>
        <v>69.712926397309559</v>
      </c>
      <c r="DX3" s="9">
        <f ca="1">IF(OR(INDIRECT(CONCATENATE("'2018-05 (Д)'!P",TEXT(MATCH($C3,'2018-05 (Д)'!$C$2:$C$100,0)+1,0)))="Н/Д",INDIRECT(CONCATENATE("'2018-04 (Д)'!P",TEXT(MATCH($C3,'2018-04 (Д)'!$C$2:$C$100,0)+1,0)))="Н/Д",AND(INDIRECT(CONCATENATE("'2018-05 (Д)'!P",TEXT(MATCH($C3,'2018-05 (Д)'!$C$2:$C$100,0)+1,0)))="Н/Д",INDIRECT(CONCATENATE("'2018-04 (Д)'!P",TEXT(MATCH($C3,'2018-04 (Д)'!$C$2:$C$100,0)+1,0))))),"Н/Д",((INDIRECT(CONCATENATE("'2018-05 (Д)'!P",TEXT(MATCH($C3,'2018-05 (Д)'!$C$2:$C$100,0)+1,0)))-INDIRECT(CONCATENATE("'2018-04 (Д)'!P",TEXT(MATCH($C3,'2018-04 (Д)'!$C$2:$C$100,0)+1,0))))/INDIRECT(CONCATENATE("'2018-04 (Д)'!P",TEXT(MATCH($C3,'2018-04 (Д)'!$C$2:$C$100,0)+1,0))))*100)</f>
        <v>35.642325744652226</v>
      </c>
      <c r="DY3" s="9">
        <f ca="1">IF(OR(INDIRECT(CONCATENATE("'2018-06 (Д)'!P",TEXT(MATCH($C3,'2018-06 (Д)'!$C$2:$C$100,0)+1,0)))="Н/Д",INDIRECT(CONCATENATE("'2018-05 (Д)'!P",TEXT(MATCH($C3,'2018-05 (Д)'!$C$2:$C$100,0)+1,0)))="Н/Д",AND(INDIRECT(CONCATENATE("'2018-06 (Д)'!P",TEXT(MATCH($C3,'2018-06 (Д)'!$C$2:$C$100,0)+1,0)))="Н/Д",INDIRECT(CONCATENATE("'2018-05 (Д)'!P",TEXT(MATCH($C3,'2018-05 (Д)'!$C$2:$C$100,0)+1,0))))),"Н/Д",((INDIRECT(CONCATENATE("'2018-06 (Д)'!P",TEXT(MATCH($C3,'2018-06 (Д)'!$C$2:$C$100,0)+1,0)))-INDIRECT(CONCATENATE("'2018-05 (Д)'!P",TEXT(MATCH($C3,'2018-05 (Д)'!$C$2:$C$100,0)+1,0))))/INDIRECT(CONCATENATE("'2018-05 (Д)'!P",TEXT(MATCH($C3,'2018-05 (Д)'!$C$2:$C$100,0)+1,0))))*100)</f>
        <v>-40.60277812689224</v>
      </c>
      <c r="DZ3" s="9">
        <f ca="1">IF(OR(INDIRECT(CONCATENATE("'2018-07 (Д)'!P",TEXT(MATCH($C3,'2018-07 (Д)'!$C$2:$C$100,0)+1,0)))="Н/Д",INDIRECT(CONCATENATE("'2018-06 (Д)'!P",TEXT(MATCH($C3,'2018-06 (Д)'!$C$2:$C$100,0)+1,0)))="Н/Д",AND(INDIRECT(CONCATENATE("'2018-07 (Д)'!P",TEXT(MATCH($C3,'2018-07 (Д)'!$C$2:$C$100,0)+1,0)))="Н/Д",INDIRECT(CONCATENATE("'2018-06 (Д)'!P",TEXT(MATCH($C3,'2018-06 (Д)'!$C$2:$C$100,0)+1,0))))),"Н/Д",((INDIRECT(CONCATENATE("'2018-07 (Д)'!P",TEXT(MATCH($C3,'2018-07 (Д)'!$C$2:$C$100,0)+1,0)))-INDIRECT(CONCATENATE("'2018-06 (Д)'!P",TEXT(MATCH($C3,'2018-06 (Д)'!$C$2:$C$100,0)+1,0))))/INDIRECT(CONCATENATE("'2018-06 (Д)'!P",TEXT(MATCH($C3,'2018-06 (Д)'!$C$2:$C$100,0)+1,0))))*100)</f>
        <v>23.973434286811699</v>
      </c>
      <c r="EA3" s="9">
        <f ca="1">IF(OR(INDIRECT(CONCATENATE("'2018-08 (Д)'!P",TEXT(MATCH($C3,'2018-08 (Д)'!$C$2:$C$100,0)+1,0)))="Н/Д",INDIRECT(CONCATENATE("'2018-07 (Д)'!P",TEXT(MATCH($C3,'2018-07 (Д)'!$C$2:$C$100,0)+1,0)))="Н/Д",AND(INDIRECT(CONCATENATE("'2018-08 (Д)'!P",TEXT(MATCH($C3,'2018-08 (Д)'!$C$2:$C$100,0)+1,0)))="Н/Д",INDIRECT(CONCATENATE("'2018-07 (Д)'!P",TEXT(MATCH($C3,'2018-07 (Д)'!$C$2:$C$100,0)+1,0))))),"Н/Д",((INDIRECT(CONCATENATE("'2018-08 (Д)'!P",TEXT(MATCH($C3,'2018-08 (Д)'!$C$2:$C$100,0)+1,0)))-INDIRECT(CONCATENATE("'2018-07 (Д)'!P",TEXT(MATCH($C3,'2018-07 (Д)'!$C$2:$C$100,0)+1,0))))/INDIRECT(CONCATENATE("'2018-07 (Д)'!P",TEXT(MATCH($C3,'2018-07 (Д)'!$C$2:$C$100,0)+1,0))))*100)</f>
        <v>35.375489337672676</v>
      </c>
      <c r="EB3" s="9">
        <f ca="1">IF(OR(INDIRECT(CONCATENATE("'2018-09 (Д)'!P",TEXT(MATCH($C3,'2018-09 (Д)'!$C$2:$C$100,0)+1,0)))="Н/Д",INDIRECT(CONCATENATE("'2018-08 (Д)'!P",TEXT(MATCH($C3,'2018-08 (Д)'!$C$2:$C$100,0)+1,0)))="Н/Д",AND(INDIRECT(CONCATENATE("'2018-09 (Д)'!P",TEXT(MATCH($C3,'2018-09 (Д)'!$C$2:$C$100,0)+1,0)))="Н/Д",INDIRECT(CONCATENATE("'2018-08 (Д)'!P",TEXT(MATCH($C3,'2018-08 (Д)'!$C$2:$C$100,0)+1,0))))),"Н/Д",((INDIRECT(CONCATENATE("'2018-09 (Д)'!P",TEXT(MATCH($C3,'2018-09 (Д)'!$C$2:$C$100,0)+1,0)))-INDIRECT(CONCATENATE("'2018-08 (Д)'!P",TEXT(MATCH($C3,'2018-08 (Д)'!$C$2:$C$100,0)+1,0))))/INDIRECT(CONCATENATE("'2018-08 (Д)'!P",TEXT(MATCH($C3,'2018-08 (Д)'!$C$2:$C$100,0)+1,0))))*100)</f>
        <v>18.489175362864565</v>
      </c>
      <c r="EC3" s="9">
        <f ca="1">IF(OR(INDIRECT(CONCATENATE("'2018-10 (Д)'!P",TEXT(MATCH($C3,'2018-10 (Д)'!$C$2:$C$100,0)+1,0)))="Н/Д",INDIRECT(CONCATENATE("'2018-09 (Д)'!P",TEXT(MATCH($C3,'2018-09 (Д)'!$C$2:$C$100,0)+1,0)))="Н/Д",AND(INDIRECT(CONCATENATE("'2018-10 (Д)'!P",TEXT(MATCH($C3,'2018-10 (Д)'!$C$2:$C$100,0)+1,0)))="Н/Д",INDIRECT(CONCATENATE("'2018-09 (Д)'!P",TEXT(MATCH($C3,'2018-09 (Д)'!$C$2:$C$100,0)+1,0))))),"Н/Д",((INDIRECT(CONCATENATE("'2018-10 (Д)'!P",TEXT(MATCH($C3,'2018-10 (Д)'!$C$2:$C$100,0)+1,0)))-INDIRECT(CONCATENATE("'2018-09 (Д)'!P",TEXT(MATCH($C3,'2018-09 (Д)'!$C$2:$C$100,0)+1,0))))/INDIRECT(CONCATENATE("'2018-09 (Д)'!P",TEXT(MATCH($C3,'2018-09 (Д)'!$C$2:$C$100,0)+1,0))))*100)</f>
        <v>-39.360065956796916</v>
      </c>
      <c r="ED3" s="9">
        <f ca="1">IF(OR(INDIRECT(CONCATENATE("'2018-11 (Д)'!P",TEXT(MATCH($C3,'2018-11 (Д)'!$C$2:$C$100,0)+1,0)))="Н/Д",INDIRECT(CONCATENATE("'2018-10 (Д)'!P",TEXT(MATCH($C3,'2018-10 (Д)'!$C$2:$C$100,0)+1,0)))="Н/Д",AND(INDIRECT(CONCATENATE("'2018-11 (Д)'!P",TEXT(MATCH($C3,'2018-11 (Д)'!$C$2:$C$100,0)+1,0)))="Н/Д",INDIRECT(CONCATENATE("'2018-10 (Д)'!P",TEXT(MATCH($C3,'2018-10 (Д)'!$C$2:$C$100,0)+1,0))))),"Н/Д",((INDIRECT(CONCATENATE("'2018-11 (Д)'!P",TEXT(MATCH($C3,'2018-11 (Д)'!$C$2:$C$100,0)+1,0)))-INDIRECT(CONCATENATE("'2018-10 (Д)'!P",TEXT(MATCH($C3,'2018-10 (Д)'!$C$2:$C$100,0)+1,0))))/INDIRECT(CONCATENATE("'2018-10 (Д)'!P",TEXT(MATCH($C3,'2018-10 (Д)'!$C$2:$C$100,0)+1,0))))*100)</f>
        <v>46.987766419450026</v>
      </c>
      <c r="EE3" s="9">
        <f ca="1">IF(OR(INDIRECT(CONCATENATE("'2018-12 (Д)'!P",TEXT(MATCH($C3,'2018-12 (Д)'!$C$2:$C$100,0)+1,0)))="Н/Д",INDIRECT(CONCATENATE("'2018-11 (Д)'!P",TEXT(MATCH($C3,'2018-11 (Д)'!$C$2:$C$100,0)+1,0)))="Н/Д",AND(INDIRECT(CONCATENATE("'2018-12 (Д)'!P",TEXT(MATCH($C3,'2018-12 (Д)'!$C$2:$C$100,0)+1,0)))="Н/Д",INDIRECT(CONCATENATE("'2018-11 (Д)'!P",TEXT(MATCH($C3,'2018-11 (Д)'!$C$2:$C$100,0)+1,0))))),"Н/Д",((INDIRECT(CONCATENATE("'2018-12 (Д)'!P",TEXT(MATCH($C3,'2018-12 (Д)'!$C$2:$C$100,0)+1,0)))-INDIRECT(CONCATENATE("'2018-11 (Д)'!P",TEXT(MATCH($C3,'2018-11 (Д)'!$C$2:$C$100,0)+1,0))))/INDIRECT(CONCATENATE("'2018-11 (Д)'!P",TEXT(MATCH($C3,'2018-11 (Д)'!$C$2:$C$100,0)+1,0))))*100)</f>
        <v>6.4466366256667866</v>
      </c>
      <c r="EF3" s="9"/>
      <c r="EG3" s="9">
        <f ca="1">IF(OR(INDIRECT(CONCATENATE("'2018-03 (Д)'!Q",TEXT(MATCH($C3,'2018-03 (Д)'!$C$2:$C$100,0)+1,0)))="Н/Д",INDIRECT(CONCATENATE("'2018-02 (Д)'!Q",TEXT(MATCH($C3,'2018-02 (Д)'!$C$2:$C$100,0)+1,0)))="Н/Д",AND(INDIRECT(CONCATENATE("'2018-03 (Д)'!Q",TEXT(MATCH($C3,'2018-03 (Д)'!$C$2:$C$100,0)+1,0)))="Н/Д",INDIRECT(CONCATENATE("'2018-02 (Д)'!Q",TEXT(MATCH($C3,'2018-02 (Д)'!$C$2:$C$100,0)+1,0))))),"Н/Д",((INDIRECT(CONCATENATE("'2018-03 (Д)'!Q",TEXT(MATCH($C3,'2018-03 (Д)'!$C$2:$C$100,0)+1,0)))-INDIRECT(CONCATENATE("'2018-02 (Д)'!Q",TEXT(MATCH($C3,'2018-02 (Д)'!$C$2:$C$100,0)+1,0))))/INDIRECT(CONCATENATE("'2018-02 (Д)'!Q",TEXT(MATCH($C3,'2018-02 (Д)'!$C$2:$C$100,0)+1,0))))*100)</f>
        <v>98.471944111361822</v>
      </c>
      <c r="EH3" s="9">
        <f ca="1">IF(OR(INDIRECT(CONCATENATE("'2018-04 (Д)'!Q",TEXT(MATCH($C3,'2018-04 (Д)'!$C$2:$C$100,0)+1,0)))="Н/Д",INDIRECT(CONCATENATE("'2018-03 (Д)'!Q",TEXT(MATCH($C3,'2018-03 (Д)'!$C$2:$C$100,0)+1,0)))="Н/Д",AND(INDIRECT(CONCATENATE("'2018-04 (Д)'!Q",TEXT(MATCH($C3,'2018-04 (Д)'!$C$2:$C$100,0)+1,0)))="Н/Д",INDIRECT(CONCATENATE("'2018-03 (Д)'!Q",TEXT(MATCH($C3,'2018-03 (Д)'!$C$2:$C$100,0)+1,0))))),"Н/Д",((INDIRECT(CONCATENATE("'2018-04 (Д)'!Q",TEXT(MATCH($C3,'2018-04 (Д)'!$C$2:$C$100,0)+1,0)))-INDIRECT(CONCATENATE("'2018-03 (Д)'!Q",TEXT(MATCH($C3,'2018-03 (Д)'!$C$2:$C$100,0)+1,0))))/INDIRECT(CONCATENATE("'2018-03 (Д)'!Q",TEXT(MATCH($C3,'2018-03 (Д)'!$C$2:$C$100,0)+1,0))))*100)</f>
        <v>51.101194659537306</v>
      </c>
      <c r="EI3" s="9">
        <f ca="1">IF(OR(INDIRECT(CONCATENATE("'2018-05 (Д)'!Q",TEXT(MATCH($C3,'2018-05 (Д)'!$C$2:$C$100,0)+1,0)))="Н/Д",INDIRECT(CONCATENATE("'2018-04 (Д)'!Q",TEXT(MATCH($C3,'2018-04 (Д)'!$C$2:$C$100,0)+1,0)))="Н/Д",AND(INDIRECT(CONCATENATE("'2018-05 (Д)'!Q",TEXT(MATCH($C3,'2018-05 (Д)'!$C$2:$C$100,0)+1,0)))="Н/Д",INDIRECT(CONCATENATE("'2018-04 (Д)'!Q",TEXT(MATCH($C3,'2018-04 (Д)'!$C$2:$C$100,0)+1,0))))),"Н/Д",((INDIRECT(CONCATENATE("'2018-05 (Д)'!Q",TEXT(MATCH($C3,'2018-05 (Д)'!$C$2:$C$100,0)+1,0)))-INDIRECT(CONCATENATE("'2018-04 (Д)'!Q",TEXT(MATCH($C3,'2018-04 (Д)'!$C$2:$C$100,0)+1,0))))/INDIRECT(CONCATENATE("'2018-04 (Д)'!Q",TEXT(MATCH($C3,'2018-04 (Д)'!$C$2:$C$100,0)+1,0))))*100)</f>
        <v>-23.792950448202301</v>
      </c>
      <c r="EJ3" s="9">
        <f ca="1">IF(OR(INDIRECT(CONCATENATE("'2018-06 (Д)'!Q",TEXT(MATCH($C3,'2018-06 (Д)'!$C$2:$C$100,0)+1,0)))="Н/Д",INDIRECT(CONCATENATE("'2018-05 (Д)'!Q",TEXT(MATCH($C3,'2018-05 (Д)'!$C$2:$C$100,0)+1,0)))="Н/Д",AND(INDIRECT(CONCATENATE("'2018-06 (Д)'!Q",TEXT(MATCH($C3,'2018-06 (Д)'!$C$2:$C$100,0)+1,0)))="Н/Д",INDIRECT(CONCATENATE("'2018-05 (Д)'!Q",TEXT(MATCH($C3,'2018-05 (Д)'!$C$2:$C$100,0)+1,0))))),"Н/Д",((INDIRECT(CONCATENATE("'2018-06 (Д)'!Q",TEXT(MATCH($C3,'2018-06 (Д)'!$C$2:$C$100,0)+1,0)))-INDIRECT(CONCATENATE("'2018-05 (Д)'!Q",TEXT(MATCH($C3,'2018-05 (Д)'!$C$2:$C$100,0)+1,0))))/INDIRECT(CONCATENATE("'2018-05 (Д)'!Q",TEXT(MATCH($C3,'2018-05 (Д)'!$C$2:$C$100,0)+1,0))))*100)</f>
        <v>-50.769372207212591</v>
      </c>
      <c r="EK3" s="9">
        <f ca="1">IF(OR(INDIRECT(CONCATENATE("'2018-07 (Д)'!Q",TEXT(MATCH($C3,'2018-07 (Д)'!$C$2:$C$100,0)+1,0)))="Н/Д",INDIRECT(CONCATENATE("'2018-06 (Д)'!Q",TEXT(MATCH($C3,'2018-06 (Д)'!$C$2:$C$100,0)+1,0)))="Н/Д",AND(INDIRECT(CONCATENATE("'2018-07 (Д)'!Q",TEXT(MATCH($C3,'2018-07 (Д)'!$C$2:$C$100,0)+1,0)))="Н/Д",INDIRECT(CONCATENATE("'2018-06 (Д)'!Q",TEXT(MATCH($C3,'2018-06 (Д)'!$C$2:$C$100,0)+1,0))))),"Н/Д",((INDIRECT(CONCATENATE("'2018-07 (Д)'!Q",TEXT(MATCH($C3,'2018-07 (Д)'!$C$2:$C$100,0)+1,0)))-INDIRECT(CONCATENATE("'2018-06 (Д)'!Q",TEXT(MATCH($C3,'2018-06 (Д)'!$C$2:$C$100,0)+1,0))))/INDIRECT(CONCATENATE("'2018-06 (Д)'!Q",TEXT(MATCH($C3,'2018-06 (Д)'!$C$2:$C$100,0)+1,0))))*100)</f>
        <v>-5.6622655380837283</v>
      </c>
      <c r="EL3" s="9">
        <f ca="1">IF(OR(INDIRECT(CONCATENATE("'2018-08 (Д)'!Q",TEXT(MATCH($C3,'2018-08 (Д)'!$C$2:$C$100,0)+1,0)))="Н/Д",INDIRECT(CONCATENATE("'2018-07 (Д)'!Q",TEXT(MATCH($C3,'2018-07 (Д)'!$C$2:$C$100,0)+1,0)))="Н/Д",AND(INDIRECT(CONCATENATE("'2018-08 (Д)'!Q",TEXT(MATCH($C3,'2018-08 (Д)'!$C$2:$C$100,0)+1,0)))="Н/Д",INDIRECT(CONCATENATE("'2018-07 (Д)'!Q",TEXT(MATCH($C3,'2018-07 (Д)'!$C$2:$C$100,0)+1,0))))),"Н/Д",((INDIRECT(CONCATENATE("'2018-08 (Д)'!Q",TEXT(MATCH($C3,'2018-08 (Д)'!$C$2:$C$100,0)+1,0)))-INDIRECT(CONCATENATE("'2018-07 (Д)'!Q",TEXT(MATCH($C3,'2018-07 (Д)'!$C$2:$C$100,0)+1,0))))/INDIRECT(CONCATENATE("'2018-07 (Д)'!Q",TEXT(MATCH($C3,'2018-07 (Д)'!$C$2:$C$100,0)+1,0))))*100)</f>
        <v>110.19787108600549</v>
      </c>
      <c r="EM3" s="9">
        <f ca="1">IF(OR(INDIRECT(CONCATENATE("'2018-09 (Д)'!Q",TEXT(MATCH($C3,'2018-09 (Д)'!$C$2:$C$100,0)+1,0)))="Н/Д",INDIRECT(CONCATENATE("'2018-08 (Д)'!Q",TEXT(MATCH($C3,'2018-08 (Д)'!$C$2:$C$100,0)+1,0)))="Н/Д",AND(INDIRECT(CONCATENATE("'2018-09 (Д)'!Q",TEXT(MATCH($C3,'2018-09 (Д)'!$C$2:$C$100,0)+1,0)))="Н/Д",INDIRECT(CONCATENATE("'2018-08 (Д)'!Q",TEXT(MATCH($C3,'2018-08 (Д)'!$C$2:$C$100,0)+1,0))))),"Н/Д",((INDIRECT(CONCATENATE("'2018-09 (Д)'!Q",TEXT(MATCH($C3,'2018-09 (Д)'!$C$2:$C$100,0)+1,0)))-INDIRECT(CONCATENATE("'2018-08 (Д)'!Q",TEXT(MATCH($C3,'2018-08 (Д)'!$C$2:$C$100,0)+1,0))))/INDIRECT(CONCATENATE("'2018-08 (Д)'!Q",TEXT(MATCH($C3,'2018-08 (Д)'!$C$2:$C$100,0)+1,0))))*100)</f>
        <v>-57.824645796073348</v>
      </c>
      <c r="EN3" s="9">
        <f ca="1">IF(OR(INDIRECT(CONCATENATE("'2018-10 (Д)'!Q",TEXT(MATCH($C3,'2018-10 (Д)'!$C$2:$C$100,0)+1,0)))="Н/Д",INDIRECT(CONCATENATE("'2018-09 (Д)'!Q",TEXT(MATCH($C3,'2018-09 (Д)'!$C$2:$C$100,0)+1,0)))="Н/Д",AND(INDIRECT(CONCATENATE("'2018-10 (Д)'!Q",TEXT(MATCH($C3,'2018-10 (Д)'!$C$2:$C$100,0)+1,0)))="Н/Д",INDIRECT(CONCATENATE("'2018-09 (Д)'!Q",TEXT(MATCH($C3,'2018-09 (Д)'!$C$2:$C$100,0)+1,0))))),"Н/Д",((INDIRECT(CONCATENATE("'2018-10 (Д)'!Q",TEXT(MATCH($C3,'2018-10 (Д)'!$C$2:$C$100,0)+1,0)))-INDIRECT(CONCATENATE("'2018-09 (Д)'!Q",TEXT(MATCH($C3,'2018-09 (Д)'!$C$2:$C$100,0)+1,0))))/INDIRECT(CONCATENATE("'2018-09 (Д)'!Q",TEXT(MATCH($C3,'2018-09 (Д)'!$C$2:$C$100,0)+1,0))))*100)</f>
        <v>21.83670686038905</v>
      </c>
      <c r="EO3" s="9">
        <f ca="1">IF(OR(INDIRECT(CONCATENATE("'2018-11 (Д)'!Q",TEXT(MATCH($C3,'2018-11 (Д)'!$C$2:$C$100,0)+1,0)))="Н/Д",INDIRECT(CONCATENATE("'2018-10 (Д)'!Q",TEXT(MATCH($C3,'2018-10 (Д)'!$C$2:$C$100,0)+1,0)))="Н/Д",AND(INDIRECT(CONCATENATE("'2018-11 (Д)'!Q",TEXT(MATCH($C3,'2018-11 (Д)'!$C$2:$C$100,0)+1,0)))="Н/Д",INDIRECT(CONCATENATE("'2018-10 (Д)'!Q",TEXT(MATCH($C3,'2018-10 (Д)'!$C$2:$C$100,0)+1,0))))),"Н/Д",((INDIRECT(CONCATENATE("'2018-11 (Д)'!Q",TEXT(MATCH($C3,'2018-11 (Д)'!$C$2:$C$100,0)+1,0)))-INDIRECT(CONCATENATE("'2018-10 (Д)'!Q",TEXT(MATCH($C3,'2018-10 (Д)'!$C$2:$C$100,0)+1,0))))/INDIRECT(CONCATENATE("'2018-10 (Д)'!Q",TEXT(MATCH($C3,'2018-10 (Д)'!$C$2:$C$100,0)+1,0))))*100)</f>
        <v>101.12489283385678</v>
      </c>
      <c r="EP3" s="9">
        <f ca="1">IF(OR(INDIRECT(CONCATENATE("'2018-12 (Д)'!Q",TEXT(MATCH($C3,'2018-12 (Д)'!$C$2:$C$100,0)+1,0)))="Н/Д",INDIRECT(CONCATENATE("'2018-11 (Д)'!Q",TEXT(MATCH($C3,'2018-11 (Д)'!$C$2:$C$100,0)+1,0)))="Н/Д",AND(INDIRECT(CONCATENATE("'2018-12 (Д)'!Q",TEXT(MATCH($C3,'2018-12 (Д)'!$C$2:$C$100,0)+1,0)))="Н/Д",INDIRECT(CONCATENATE("'2018-11 (Д)'!Q",TEXT(MATCH($C3,'2018-11 (Д)'!$C$2:$C$100,0)+1,0))))),"Н/Д",((INDIRECT(CONCATENATE("'2018-12 (Д)'!Q",TEXT(MATCH($C3,'2018-12 (Д)'!$C$2:$C$100,0)+1,0)))-INDIRECT(CONCATENATE("'2018-11 (Д)'!Q",TEXT(MATCH($C3,'2018-11 (Д)'!$C$2:$C$100,0)+1,0))))/INDIRECT(CONCATENATE("'2018-11 (Д)'!Q",TEXT(MATCH($C3,'2018-11 (Д)'!$C$2:$C$100,0)+1,0))))*100)</f>
        <v>-36.90437533479389</v>
      </c>
      <c r="EQ3" s="9"/>
      <c r="ER3" s="9">
        <f ca="1">IF(OR(INDIRECT(CONCATENATE("'2018-03 (Д)'!R",TEXT(MATCH($C3,'2018-03 (Д)'!$C$2:$C$100,0)+1,0)))="Н/Д",INDIRECT(CONCATENATE("'2018-02 (Д)'!R",TEXT(MATCH($C3,'2018-02 (Д)'!$C$2:$C$100,0)+1,0)))="Н/Д",AND(INDIRECT(CONCATENATE("'2018-03 (Д)'!R",TEXT(MATCH($C3,'2018-03 (Д)'!$C$2:$C$100,0)+1,0)))="Н/Д",INDIRECT(CONCATENATE("'2018-02 (Д)'!R",TEXT(MATCH($C3,'2018-02 (Д)'!$C$2:$C$100,0)+1,0))))),"Н/Д",((INDIRECT(CONCATENATE("'2018-03 (Д)'!R",TEXT(MATCH($C3,'2018-03 (Д)'!$C$2:$C$100,0)+1,0)))-INDIRECT(CONCATENATE("'2018-02 (Д)'!R",TEXT(MATCH($C3,'2018-02 (Д)'!$C$2:$C$100,0)+1,0))))/INDIRECT(CONCATENATE("'2018-02 (Д)'!R",TEXT(MATCH($C3,'2018-02 (Д)'!$C$2:$C$100,0)+1,0))))*100)</f>
        <v>34.46160794600798</v>
      </c>
      <c r="ES3" s="9">
        <f ca="1">IF(OR(INDIRECT(CONCATENATE("'2018-04 (Д)'!R",TEXT(MATCH($C3,'2018-04 (Д)'!$C$2:$C$100,0)+1,0)))="Н/Д",INDIRECT(CONCATENATE("'2018-03 (Д)'!R",TEXT(MATCH($C3,'2018-03 (Д)'!$C$2:$C$100,0)+1,0)))="Н/Д",AND(INDIRECT(CONCATENATE("'2018-04 (Д)'!R",TEXT(MATCH($C3,'2018-04 (Д)'!$C$2:$C$100,0)+1,0)))="Н/Д",INDIRECT(CONCATENATE("'2018-03 (Д)'!R",TEXT(MATCH($C3,'2018-03 (Д)'!$C$2:$C$100,0)+1,0))))),"Н/Д",((INDIRECT(CONCATENATE("'2018-04 (Д)'!R",TEXT(MATCH($C3,'2018-04 (Д)'!$C$2:$C$100,0)+1,0)))-INDIRECT(CONCATENATE("'2018-03 (Д)'!R",TEXT(MATCH($C3,'2018-03 (Д)'!$C$2:$C$100,0)+1,0))))/INDIRECT(CONCATENATE("'2018-03 (Д)'!R",TEXT(MATCH($C3,'2018-03 (Д)'!$C$2:$C$100,0)+1,0))))*100)</f>
        <v>1.8452470527686555</v>
      </c>
      <c r="ET3" s="9">
        <f ca="1">IF(OR(INDIRECT(CONCATENATE("'2018-05 (Д)'!R",TEXT(MATCH($C3,'2018-05 (Д)'!$C$2:$C$100,0)+1,0)))="Н/Д",INDIRECT(CONCATENATE("'2018-04 (Д)'!R",TEXT(MATCH($C3,'2018-04 (Д)'!$C$2:$C$100,0)+1,0)))="Н/Д",AND(INDIRECT(CONCATENATE("'2018-05 (Д)'!R",TEXT(MATCH($C3,'2018-05 (Д)'!$C$2:$C$100,0)+1,0)))="Н/Д",INDIRECT(CONCATENATE("'2018-04 (Д)'!R",TEXT(MATCH($C3,'2018-04 (Д)'!$C$2:$C$100,0)+1,0))))),"Н/Д",((INDIRECT(CONCATENATE("'2018-05 (Д)'!R",TEXT(MATCH($C3,'2018-05 (Д)'!$C$2:$C$100,0)+1,0)))-INDIRECT(CONCATENATE("'2018-04 (Д)'!R",TEXT(MATCH($C3,'2018-04 (Д)'!$C$2:$C$100,0)+1,0))))/INDIRECT(CONCATENATE("'2018-04 (Д)'!R",TEXT(MATCH($C3,'2018-04 (Д)'!$C$2:$C$100,0)+1,0))))*100)</f>
        <v>3.3249570657867427</v>
      </c>
      <c r="EU3" s="9">
        <f ca="1">IF(OR(INDIRECT(CONCATENATE("'2018-06 (Д)'!R",TEXT(MATCH($C3,'2018-06 (Д)'!$C$2:$C$100,0)+1,0)))="Н/Д",INDIRECT(CONCATENATE("'2018-05 (Д)'!R",TEXT(MATCH($C3,'2018-05 (Д)'!$C$2:$C$100,0)+1,0)))="Н/Д",AND(INDIRECT(CONCATENATE("'2018-06 (Д)'!R",TEXT(MATCH($C3,'2018-06 (Д)'!$C$2:$C$100,0)+1,0)))="Н/Д",INDIRECT(CONCATENATE("'2018-05 (Д)'!R",TEXT(MATCH($C3,'2018-05 (Д)'!$C$2:$C$100,0)+1,0))))),"Н/Д",((INDIRECT(CONCATENATE("'2018-06 (Д)'!R",TEXT(MATCH($C3,'2018-06 (Д)'!$C$2:$C$100,0)+1,0)))-INDIRECT(CONCATENATE("'2018-05 (Д)'!R",TEXT(MATCH($C3,'2018-05 (Д)'!$C$2:$C$100,0)+1,0))))/INDIRECT(CONCATENATE("'2018-05 (Д)'!R",TEXT(MATCH($C3,'2018-05 (Д)'!$C$2:$C$100,0)+1,0))))*100)</f>
        <v>10.942527482983456</v>
      </c>
      <c r="EV3" s="9">
        <f ca="1">IF(OR(INDIRECT(CONCATENATE("'2018-07 (Д)'!R",TEXT(MATCH($C3,'2018-07 (Д)'!$C$2:$C$100,0)+1,0)))="Н/Д",INDIRECT(CONCATENATE("'2018-06 (Д)'!R",TEXT(MATCH($C3,'2018-06 (Д)'!$C$2:$C$100,0)+1,0)))="Н/Д",AND(INDIRECT(CONCATENATE("'2018-07 (Д)'!R",TEXT(MATCH($C3,'2018-07 (Д)'!$C$2:$C$100,0)+1,0)))="Н/Д",INDIRECT(CONCATENATE("'2018-06 (Д)'!R",TEXT(MATCH($C3,'2018-06 (Д)'!$C$2:$C$100,0)+1,0))))),"Н/Д",((INDIRECT(CONCATENATE("'2018-07 (Д)'!R",TEXT(MATCH($C3,'2018-07 (Д)'!$C$2:$C$100,0)+1,0)))-INDIRECT(CONCATENATE("'2018-06 (Д)'!R",TEXT(MATCH($C3,'2018-06 (Д)'!$C$2:$C$100,0)+1,0))))/INDIRECT(CONCATENATE("'2018-06 (Д)'!R",TEXT(MATCH($C3,'2018-06 (Д)'!$C$2:$C$100,0)+1,0))))*100)</f>
        <v>-25.018722600081432</v>
      </c>
      <c r="EW3" s="9">
        <f ca="1">IF(OR(INDIRECT(CONCATENATE("'2018-08 (Д)'!R",TEXT(MATCH($C3,'2018-08 (Д)'!$C$2:$C$100,0)+1,0)))="Н/Д",INDIRECT(CONCATENATE("'2018-07 (Д)'!R",TEXT(MATCH($C3,'2018-07 (Д)'!$C$2:$C$100,0)+1,0)))="Н/Д",AND(INDIRECT(CONCATENATE("'2018-08 (Д)'!R",TEXT(MATCH($C3,'2018-08 (Д)'!$C$2:$C$100,0)+1,0)))="Н/Д",INDIRECT(CONCATENATE("'2018-07 (Д)'!R",TEXT(MATCH($C3,'2018-07 (Д)'!$C$2:$C$100,0)+1,0))))),"Н/Д",((INDIRECT(CONCATENATE("'2018-08 (Д)'!R",TEXT(MATCH($C3,'2018-08 (Д)'!$C$2:$C$100,0)+1,0)))-INDIRECT(CONCATENATE("'2018-07 (Д)'!R",TEXT(MATCH($C3,'2018-07 (Д)'!$C$2:$C$100,0)+1,0))))/INDIRECT(CONCATENATE("'2018-07 (Д)'!R",TEXT(MATCH($C3,'2018-07 (Д)'!$C$2:$C$100,0)+1,0))))*100)</f>
        <v>8.4395310638601977</v>
      </c>
      <c r="EX3" s="9">
        <f ca="1">IF(OR(INDIRECT(CONCATENATE("'2018-09 (Д)'!R",TEXT(MATCH($C3,'2018-09 (Д)'!$C$2:$C$100,0)+1,0)))="Н/Д",INDIRECT(CONCATENATE("'2018-08 (Д)'!R",TEXT(MATCH($C3,'2018-08 (Д)'!$C$2:$C$100,0)+1,0)))="Н/Д",AND(INDIRECT(CONCATENATE("'2018-09 (Д)'!R",TEXT(MATCH($C3,'2018-09 (Д)'!$C$2:$C$100,0)+1,0)))="Н/Д",INDIRECT(CONCATENATE("'2018-08 (Д)'!R",TEXT(MATCH($C3,'2018-08 (Д)'!$C$2:$C$100,0)+1,0))))),"Н/Д",((INDIRECT(CONCATENATE("'2018-09 (Д)'!R",TEXT(MATCH($C3,'2018-09 (Д)'!$C$2:$C$100,0)+1,0)))-INDIRECT(CONCATENATE("'2018-08 (Д)'!R",TEXT(MATCH($C3,'2018-08 (Д)'!$C$2:$C$100,0)+1,0))))/INDIRECT(CONCATENATE("'2018-08 (Д)'!R",TEXT(MATCH($C3,'2018-08 (Д)'!$C$2:$C$100,0)+1,0))))*100)</f>
        <v>25.176810050721045</v>
      </c>
      <c r="EY3" s="9">
        <f ca="1">IF(OR(INDIRECT(CONCATENATE("'2018-10 (Д)'!R",TEXT(MATCH($C3,'2018-10 (Д)'!$C$2:$C$100,0)+1,0)))="Н/Д",INDIRECT(CONCATENATE("'2018-09 (Д)'!R",TEXT(MATCH($C3,'2018-09 (Д)'!$C$2:$C$100,0)+1,0)))="Н/Д",AND(INDIRECT(CONCATENATE("'2018-10 (Д)'!R",TEXT(MATCH($C3,'2018-10 (Д)'!$C$2:$C$100,0)+1,0)))="Н/Д",INDIRECT(CONCATENATE("'2018-09 (Д)'!R",TEXT(MATCH($C3,'2018-09 (Д)'!$C$2:$C$100,0)+1,0))))),"Н/Д",((INDIRECT(CONCATENATE("'2018-10 (Д)'!R",TEXT(MATCH($C3,'2018-10 (Д)'!$C$2:$C$100,0)+1,0)))-INDIRECT(CONCATENATE("'2018-09 (Д)'!R",TEXT(MATCH($C3,'2018-09 (Д)'!$C$2:$C$100,0)+1,0))))/INDIRECT(CONCATENATE("'2018-09 (Д)'!R",TEXT(MATCH($C3,'2018-09 (Д)'!$C$2:$C$100,0)+1,0))))*100)</f>
        <v>-26.196238225842315</v>
      </c>
      <c r="EZ3" s="9">
        <f ca="1">IF(OR(INDIRECT(CONCATENATE("'2018-11 (Д)'!R",TEXT(MATCH($C3,'2018-11 (Д)'!$C$2:$C$100,0)+1,0)))="Н/Д",INDIRECT(CONCATENATE("'2018-10 (Д)'!R",TEXT(MATCH($C3,'2018-10 (Д)'!$C$2:$C$100,0)+1,0)))="Н/Д",AND(INDIRECT(CONCATENATE("'2018-11 (Д)'!R",TEXT(MATCH($C3,'2018-11 (Д)'!$C$2:$C$100,0)+1,0)))="Н/Д",INDIRECT(CONCATENATE("'2018-10 (Д)'!R",TEXT(MATCH($C3,'2018-10 (Д)'!$C$2:$C$100,0)+1,0))))),"Н/Д",((INDIRECT(CONCATENATE("'2018-11 (Д)'!R",TEXT(MATCH($C3,'2018-11 (Д)'!$C$2:$C$100,0)+1,0)))-INDIRECT(CONCATENATE("'2018-10 (Д)'!R",TEXT(MATCH($C3,'2018-10 (Д)'!$C$2:$C$100,0)+1,0))))/INDIRECT(CONCATENATE("'2018-10 (Д)'!R",TEXT(MATCH($C3,'2018-10 (Д)'!$C$2:$C$100,0)+1,0))))*100)</f>
        <v>34.347565878125707</v>
      </c>
      <c r="FA3" s="9">
        <f ca="1">IF(OR(INDIRECT(CONCATENATE("'2018-12 (Д)'!R",TEXT(MATCH($C3,'2018-12 (Д)'!$C$2:$C$100,0)+1,0)))="Н/Д",INDIRECT(CONCATENATE("'2018-11 (Д)'!R",TEXT(MATCH($C3,'2018-11 (Д)'!$C$2:$C$100,0)+1,0)))="Н/Д",AND(INDIRECT(CONCATENATE("'2018-12 (Д)'!R",TEXT(MATCH($C3,'2018-12 (Д)'!$C$2:$C$100,0)+1,0)))="Н/Д",INDIRECT(CONCATENATE("'2018-11 (Д)'!R",TEXT(MATCH($C3,'2018-11 (Д)'!$C$2:$C$100,0)+1,0))))),"Н/Д",((INDIRECT(CONCATENATE("'2018-12 (Д)'!R",TEXT(MATCH($C3,'2018-12 (Д)'!$C$2:$C$100,0)+1,0)))-INDIRECT(CONCATENATE("'2018-11 (Д)'!R",TEXT(MATCH($C3,'2018-11 (Д)'!$C$2:$C$100,0)+1,0))))/INDIRECT(CONCATENATE("'2018-11 (Д)'!R",TEXT(MATCH($C3,'2018-11 (Д)'!$C$2:$C$100,0)+1,0))))*100)</f>
        <v>13.325354336354373</v>
      </c>
      <c r="FB3" s="9"/>
      <c r="FC3" s="9">
        <f ca="1">IF(OR(INDIRECT(CONCATENATE("'2018-03 (Д)'!S",TEXT(MATCH($C3,'2018-03 (Д)'!$C$2:$C$100,0)+1,0)))="Н/Д",INDIRECT(CONCATENATE("'2018-02 (Д)'!S",TEXT(MATCH($C3,'2018-02 (Д)'!$C$2:$C$100,0)+1,0)))="Н/Д",AND(INDIRECT(CONCATENATE("'2018-03 (Д)'!S",TEXT(MATCH($C3,'2018-03 (Д)'!$C$2:$C$100,0)+1,0)))="Н/Д",INDIRECT(CONCATENATE("'2018-02 (Д)'!S",TEXT(MATCH($C3,'2018-02 (Д)'!$C$2:$C$100,0)+1,0))))),"Н/Д",((INDIRECT(CONCATENATE("'2018-03 (Д)'!S",TEXT(MATCH($C3,'2018-03 (Д)'!$C$2:$C$100,0)+1,0)))-INDIRECT(CONCATENATE("'2018-02 (Д)'!S",TEXT(MATCH($C3,'2018-02 (Д)'!$C$2:$C$100,0)+1,0))))/INDIRECT(CONCATENATE("'2018-02 (Д)'!S",TEXT(MATCH($C3,'2018-02 (Д)'!$C$2:$C$100,0)+1,0))))*100)</f>
        <v>38.655449707205584</v>
      </c>
      <c r="FD3" s="9">
        <f ca="1">IF(OR(INDIRECT(CONCATENATE("'2018-04 (Д)'!S",TEXT(MATCH($C3,'2018-04 (Д)'!$C$2:$C$100,0)+1,0)))="Н/Д",INDIRECT(CONCATENATE("'2018-03 (Д)'!S",TEXT(MATCH($C3,'2018-03 (Д)'!$C$2:$C$100,0)+1,0)))="Н/Д",AND(INDIRECT(CONCATENATE("'2018-04 (Д)'!S",TEXT(MATCH($C3,'2018-04 (Д)'!$C$2:$C$100,0)+1,0)))="Н/Д",INDIRECT(CONCATENATE("'2018-03 (Д)'!S",TEXT(MATCH($C3,'2018-03 (Д)'!$C$2:$C$100,0)+1,0))))),"Н/Д",((INDIRECT(CONCATENATE("'2018-04 (Д)'!S",TEXT(MATCH($C3,'2018-04 (Д)'!$C$2:$C$100,0)+1,0)))-INDIRECT(CONCATENATE("'2018-03 (Д)'!S",TEXT(MATCH($C3,'2018-03 (Д)'!$C$2:$C$100,0)+1,0))))/INDIRECT(CONCATENATE("'2018-03 (Д)'!S",TEXT(MATCH($C3,'2018-03 (Д)'!$C$2:$C$100,0)+1,0))))*100)</f>
        <v>42.20955433151083</v>
      </c>
      <c r="FE3" s="9">
        <f ca="1">IF(OR(INDIRECT(CONCATENATE("'2018-05 (Д)'!S",TEXT(MATCH($C3,'2018-05 (Д)'!$C$2:$C$100,0)+1,0)))="Н/Д",INDIRECT(CONCATENATE("'2018-04 (Д)'!S",TEXT(MATCH($C3,'2018-04 (Д)'!$C$2:$C$100,0)+1,0)))="Н/Д",AND(INDIRECT(CONCATENATE("'2018-05 (Д)'!S",TEXT(MATCH($C3,'2018-05 (Д)'!$C$2:$C$100,0)+1,0)))="Н/Д",INDIRECT(CONCATENATE("'2018-04 (Д)'!S",TEXT(MATCH($C3,'2018-04 (Д)'!$C$2:$C$100,0)+1,0))))),"Н/Д",((INDIRECT(CONCATENATE("'2018-05 (Д)'!S",TEXT(MATCH($C3,'2018-05 (Д)'!$C$2:$C$100,0)+1,0)))-INDIRECT(CONCATENATE("'2018-04 (Д)'!S",TEXT(MATCH($C3,'2018-04 (Д)'!$C$2:$C$100,0)+1,0))))/INDIRECT(CONCATENATE("'2018-04 (Д)'!S",TEXT(MATCH($C3,'2018-04 (Д)'!$C$2:$C$100,0)+1,0))))*100)</f>
        <v>8.3945714220988581</v>
      </c>
      <c r="FF3" s="9">
        <f ca="1">IF(OR(INDIRECT(CONCATENATE("'2018-06 (Д)'!S",TEXT(MATCH($C3,'2018-06 (Д)'!$C$2:$C$100,0)+1,0)))="Н/Д",INDIRECT(CONCATENATE("'2018-05 (Д)'!S",TEXT(MATCH($C3,'2018-05 (Д)'!$C$2:$C$100,0)+1,0)))="Н/Д",AND(INDIRECT(CONCATENATE("'2018-06 (Д)'!S",TEXT(MATCH($C3,'2018-06 (Д)'!$C$2:$C$100,0)+1,0)))="Н/Д",INDIRECT(CONCATENATE("'2018-05 (Д)'!S",TEXT(MATCH($C3,'2018-05 (Д)'!$C$2:$C$100,0)+1,0))))),"Н/Д",((INDIRECT(CONCATENATE("'2018-06 (Д)'!S",TEXT(MATCH($C3,'2018-06 (Д)'!$C$2:$C$100,0)+1,0)))-INDIRECT(CONCATENATE("'2018-05 (Д)'!S",TEXT(MATCH($C3,'2018-05 (Д)'!$C$2:$C$100,0)+1,0))))/INDIRECT(CONCATENATE("'2018-05 (Д)'!S",TEXT(MATCH($C3,'2018-05 (Д)'!$C$2:$C$100,0)+1,0))))*100)</f>
        <v>2.1021913116457824</v>
      </c>
      <c r="FG3" s="9">
        <f ca="1">IF(OR(INDIRECT(CONCATENATE("'2018-07 (Д)'!S",TEXT(MATCH($C3,'2018-07 (Д)'!$C$2:$C$100,0)+1,0)))="Н/Д",INDIRECT(CONCATENATE("'2018-06 (Д)'!S",TEXT(MATCH($C3,'2018-06 (Д)'!$C$2:$C$100,0)+1,0)))="Н/Д",AND(INDIRECT(CONCATENATE("'2018-07 (Д)'!S",TEXT(MATCH($C3,'2018-07 (Д)'!$C$2:$C$100,0)+1,0)))="Н/Д",INDIRECT(CONCATENATE("'2018-06 (Д)'!S",TEXT(MATCH($C3,'2018-06 (Д)'!$C$2:$C$100,0)+1,0))))),"Н/Д",((INDIRECT(CONCATENATE("'2018-07 (Д)'!S",TEXT(MATCH($C3,'2018-07 (Д)'!$C$2:$C$100,0)+1,0)))-INDIRECT(CONCATENATE("'2018-06 (Д)'!S",TEXT(MATCH($C3,'2018-06 (Д)'!$C$2:$C$100,0)+1,0))))/INDIRECT(CONCATENATE("'2018-06 (Д)'!S",TEXT(MATCH($C3,'2018-06 (Д)'!$C$2:$C$100,0)+1,0))))*100)</f>
        <v>-7.2554652014595904</v>
      </c>
      <c r="FH3" s="9">
        <f ca="1">IF(OR(INDIRECT(CONCATENATE("'2018-08 (Д)'!S",TEXT(MATCH($C3,'2018-08 (Д)'!$C$2:$C$100,0)+1,0)))="Н/Д",INDIRECT(CONCATENATE("'2018-07 (Д)'!S",TEXT(MATCH($C3,'2018-07 (Д)'!$C$2:$C$100,0)+1,0)))="Н/Д",AND(INDIRECT(CONCATENATE("'2018-08 (Д)'!S",TEXT(MATCH($C3,'2018-08 (Д)'!$C$2:$C$100,0)+1,0)))="Н/Д",INDIRECT(CONCATENATE("'2018-07 (Д)'!S",TEXT(MATCH($C3,'2018-07 (Д)'!$C$2:$C$100,0)+1,0))))),"Н/Д",((INDIRECT(CONCATENATE("'2018-08 (Д)'!S",TEXT(MATCH($C3,'2018-08 (Д)'!$C$2:$C$100,0)+1,0)))-INDIRECT(CONCATENATE("'2018-07 (Д)'!S",TEXT(MATCH($C3,'2018-07 (Д)'!$C$2:$C$100,0)+1,0))))/INDIRECT(CONCATENATE("'2018-07 (Д)'!S",TEXT(MATCH($C3,'2018-07 (Д)'!$C$2:$C$100,0)+1,0))))*100)</f>
        <v>2.5064513138522737</v>
      </c>
      <c r="FI3" s="9">
        <f ca="1">IF(OR(INDIRECT(CONCATENATE("'2018-09 (Д)'!S",TEXT(MATCH($C3,'2018-09 (Д)'!$C$2:$C$100,0)+1,0)))="Н/Д",INDIRECT(CONCATENATE("'2018-08 (Д)'!S",TEXT(MATCH($C3,'2018-08 (Д)'!$C$2:$C$100,0)+1,0)))="Н/Д",AND(INDIRECT(CONCATENATE("'2018-09 (Д)'!S",TEXT(MATCH($C3,'2018-09 (Д)'!$C$2:$C$100,0)+1,0)))="Н/Д",INDIRECT(CONCATENATE("'2018-08 (Д)'!S",TEXT(MATCH($C3,'2018-08 (Д)'!$C$2:$C$100,0)+1,0))))),"Н/Д",((INDIRECT(CONCATENATE("'2018-09 (Д)'!S",TEXT(MATCH($C3,'2018-09 (Д)'!$C$2:$C$100,0)+1,0)))-INDIRECT(CONCATENATE("'2018-08 (Д)'!S",TEXT(MATCH($C3,'2018-08 (Д)'!$C$2:$C$100,0)+1,0))))/INDIRECT(CONCATENATE("'2018-08 (Д)'!S",TEXT(MATCH($C3,'2018-08 (Д)'!$C$2:$C$100,0)+1,0))))*100)</f>
        <v>3.6537530411378203</v>
      </c>
      <c r="FJ3" s="9">
        <f ca="1">IF(OR(INDIRECT(CONCATENATE("'2018-10 (Д)'!S",TEXT(MATCH($C3,'2018-10 (Д)'!$C$2:$C$100,0)+1,0)))="Н/Д",INDIRECT(CONCATENATE("'2018-09 (Д)'!S",TEXT(MATCH($C3,'2018-09 (Д)'!$C$2:$C$100,0)+1,0)))="Н/Д",AND(INDIRECT(CONCATENATE("'2018-10 (Д)'!S",TEXT(MATCH($C3,'2018-10 (Д)'!$C$2:$C$100,0)+1,0)))="Н/Д",INDIRECT(CONCATENATE("'2018-09 (Д)'!S",TEXT(MATCH($C3,'2018-09 (Д)'!$C$2:$C$100,0)+1,0))))),"Н/Д",((INDIRECT(CONCATENATE("'2018-10 (Д)'!S",TEXT(MATCH($C3,'2018-10 (Д)'!$C$2:$C$100,0)+1,0)))-INDIRECT(CONCATENATE("'2018-09 (Д)'!S",TEXT(MATCH($C3,'2018-09 (Д)'!$C$2:$C$100,0)+1,0))))/INDIRECT(CONCATENATE("'2018-09 (Д)'!S",TEXT(MATCH($C3,'2018-09 (Д)'!$C$2:$C$100,0)+1,0))))*100)</f>
        <v>15.814208542650235</v>
      </c>
      <c r="FK3" s="9">
        <f ca="1">IF(OR(INDIRECT(CONCATENATE("'2018-11 (Д)'!S",TEXT(MATCH($C3,'2018-11 (Д)'!$C$2:$C$100,0)+1,0)))="Н/Д",INDIRECT(CONCATENATE("'2018-10 (Д)'!S",TEXT(MATCH($C3,'2018-10 (Д)'!$C$2:$C$100,0)+1,0)))="Н/Д",AND(INDIRECT(CONCATENATE("'2018-11 (Д)'!S",TEXT(MATCH($C3,'2018-11 (Д)'!$C$2:$C$100,0)+1,0)))="Н/Д",INDIRECT(CONCATENATE("'2018-10 (Д)'!S",TEXT(MATCH($C3,'2018-10 (Д)'!$C$2:$C$100,0)+1,0))))),"Н/Д",((INDIRECT(CONCATENATE("'2018-11 (Д)'!S",TEXT(MATCH($C3,'2018-11 (Д)'!$C$2:$C$100,0)+1,0)))-INDIRECT(CONCATENATE("'2018-10 (Д)'!S",TEXT(MATCH($C3,'2018-10 (Д)'!$C$2:$C$100,0)+1,0))))/INDIRECT(CONCATENATE("'2018-10 (Д)'!S",TEXT(MATCH($C3,'2018-10 (Д)'!$C$2:$C$100,0)+1,0))))*100)</f>
        <v>10.433824912904711</v>
      </c>
      <c r="FL3" s="9">
        <f ca="1">IF(OR(INDIRECT(CONCATENATE("'2018-12 (Д)'!S",TEXT(MATCH($C3,'2018-12 (Д)'!$C$2:$C$100,0)+1,0)))="Н/Д",INDIRECT(CONCATENATE("'2018-11 (Д)'!S",TEXT(MATCH($C3,'2018-11 (Д)'!$C$2:$C$100,0)+1,0)))="Н/Д",AND(INDIRECT(CONCATENATE("'2018-12 (Д)'!S",TEXT(MATCH($C3,'2018-12 (Д)'!$C$2:$C$100,0)+1,0)))="Н/Д",INDIRECT(CONCATENATE("'2018-11 (Д)'!S",TEXT(MATCH($C3,'2018-11 (Д)'!$C$2:$C$100,0)+1,0))))),"Н/Д",((INDIRECT(CONCATENATE("'2018-12 (Д)'!S",TEXT(MATCH($C3,'2018-12 (Д)'!$C$2:$C$100,0)+1,0)))-INDIRECT(CONCATENATE("'2018-11 (Д)'!S",TEXT(MATCH($C3,'2018-11 (Д)'!$C$2:$C$100,0)+1,0))))/INDIRECT(CONCATENATE("'2018-11 (Д)'!S",TEXT(MATCH($C3,'2018-11 (Д)'!$C$2:$C$100,0)+1,0))))*100)</f>
        <v>-15.499900242895373</v>
      </c>
      <c r="FM3" s="9"/>
      <c r="FN3" s="9">
        <f ca="1">IF(OR(INDIRECT(CONCATENATE("'2018-03 (Д)'!T",TEXT(MATCH($C3,'2018-03 (Д)'!$C$2:$C$100,0)+1,0)))="Н/Д",INDIRECT(CONCATENATE("'2018-02 (Д)'!T",TEXT(MATCH($C3,'2018-02 (Д)'!$C$2:$C$100,0)+1,0)))="Н/Д",AND(INDIRECT(CONCATENATE("'2018-03 (Д)'!T",TEXT(MATCH($C3,'2018-03 (Д)'!$C$2:$C$100,0)+1,0)))="Н/Д",INDIRECT(CONCATENATE("'2018-02 (Д)'!T",TEXT(MATCH($C3,'2018-02 (Д)'!$C$2:$C$100,0)+1,0))))),"Н/Д",((INDIRECT(CONCATENATE("'2018-03 (Д)'!T",TEXT(MATCH($C3,'2018-03 (Д)'!$C$2:$C$100,0)+1,0)))-INDIRECT(CONCATENATE("'2018-02 (Д)'!T",TEXT(MATCH($C3,'2018-02 (Д)'!$C$2:$C$100,0)+1,0))))/INDIRECT(CONCATENATE("'2018-02 (Д)'!T",TEXT(MATCH($C3,'2018-02 (Д)'!$C$2:$C$100,0)+1,0))))*100)</f>
        <v>16.149934816275479</v>
      </c>
      <c r="FO3" s="9">
        <f ca="1">IF(OR(INDIRECT(CONCATENATE("'2018-04 (Д)'!T",TEXT(MATCH($C3,'2018-04 (Д)'!$C$2:$C$100,0)+1,0)))="Н/Д",INDIRECT(CONCATENATE("'2018-03 (Д)'!T",TEXT(MATCH($C3,'2018-03 (Д)'!$C$2:$C$100,0)+1,0)))="Н/Д",AND(INDIRECT(CONCATENATE("'2018-04 (Д)'!T",TEXT(MATCH($C3,'2018-04 (Д)'!$C$2:$C$100,0)+1,0)))="Н/Д",INDIRECT(CONCATENATE("'2018-03 (Д)'!T",TEXT(MATCH($C3,'2018-03 (Д)'!$C$2:$C$100,0)+1,0))))),"Н/Д",((INDIRECT(CONCATENATE("'2018-04 (Д)'!T",TEXT(MATCH($C3,'2018-04 (Д)'!$C$2:$C$100,0)+1,0)))-INDIRECT(CONCATENATE("'2018-03 (Д)'!T",TEXT(MATCH($C3,'2018-03 (Д)'!$C$2:$C$100,0)+1,0))))/INDIRECT(CONCATENATE("'2018-03 (Д)'!T",TEXT(MATCH($C3,'2018-03 (Д)'!$C$2:$C$100,0)+1,0))))*100)</f>
        <v>28.122165507617925</v>
      </c>
      <c r="FP3" s="9">
        <f ca="1">IF(OR(INDIRECT(CONCATENATE("'2018-05 (Д)'!T",TEXT(MATCH($C3,'2018-05 (Д)'!$C$2:$C$100,0)+1,0)))="Н/Д",INDIRECT(CONCATENATE("'2018-04 (Д)'!T",TEXT(MATCH($C3,'2018-04 (Д)'!$C$2:$C$100,0)+1,0)))="Н/Д",AND(INDIRECT(CONCATENATE("'2018-05 (Д)'!T",TEXT(MATCH($C3,'2018-05 (Д)'!$C$2:$C$100,0)+1,0)))="Н/Д",INDIRECT(CONCATENATE("'2018-04 (Д)'!T",TEXT(MATCH($C3,'2018-04 (Д)'!$C$2:$C$100,0)+1,0))))),"Н/Д",((INDIRECT(CONCATENATE("'2018-05 (Д)'!T",TEXT(MATCH($C3,'2018-05 (Д)'!$C$2:$C$100,0)+1,0)))-INDIRECT(CONCATENATE("'2018-04 (Д)'!T",TEXT(MATCH($C3,'2018-04 (Д)'!$C$2:$C$100,0)+1,0))))/INDIRECT(CONCATENATE("'2018-04 (Д)'!T",TEXT(MATCH($C3,'2018-04 (Д)'!$C$2:$C$100,0)+1,0))))*100)</f>
        <v>-1.8848725580853174</v>
      </c>
      <c r="FQ3" s="9">
        <f ca="1">IF(OR(INDIRECT(CONCATENATE("'2018-06 (Д)'!T",TEXT(MATCH($C3,'2018-06 (Д)'!$C$2:$C$100,0)+1,0)))="Н/Д",INDIRECT(CONCATENATE("'2018-05 (Д)'!T",TEXT(MATCH($C3,'2018-05 (Д)'!$C$2:$C$100,0)+1,0)))="Н/Д",AND(INDIRECT(CONCATENATE("'2018-06 (Д)'!T",TEXT(MATCH($C3,'2018-06 (Д)'!$C$2:$C$100,0)+1,0)))="Н/Д",INDIRECT(CONCATENATE("'2018-05 (Д)'!T",TEXT(MATCH($C3,'2018-05 (Д)'!$C$2:$C$100,0)+1,0))))),"Н/Д",((INDIRECT(CONCATENATE("'2018-06 (Д)'!T",TEXT(MATCH($C3,'2018-06 (Д)'!$C$2:$C$100,0)+1,0)))-INDIRECT(CONCATENATE("'2018-05 (Д)'!T",TEXT(MATCH($C3,'2018-05 (Д)'!$C$2:$C$100,0)+1,0))))/INDIRECT(CONCATENATE("'2018-05 (Д)'!T",TEXT(MATCH($C3,'2018-05 (Д)'!$C$2:$C$100,0)+1,0))))*100)</f>
        <v>10.161501340535144</v>
      </c>
      <c r="FR3" s="9">
        <f ca="1">IF(OR(INDIRECT(CONCATENATE("'2018-07 (Д)'!T",TEXT(MATCH($C3,'2018-07 (Д)'!$C$2:$C$100,0)+1,0)))="Н/Д",INDIRECT(CONCATENATE("'2018-06 (Д)'!T",TEXT(MATCH($C3,'2018-06 (Д)'!$C$2:$C$100,0)+1,0)))="Н/Д",AND(INDIRECT(CONCATENATE("'2018-07 (Д)'!T",TEXT(MATCH($C3,'2018-07 (Д)'!$C$2:$C$100,0)+1,0)))="Н/Д",INDIRECT(CONCATENATE("'2018-06 (Д)'!T",TEXT(MATCH($C3,'2018-06 (Д)'!$C$2:$C$100,0)+1,0))))),"Н/Д",((INDIRECT(CONCATENATE("'2018-07 (Д)'!T",TEXT(MATCH($C3,'2018-07 (Д)'!$C$2:$C$100,0)+1,0)))-INDIRECT(CONCATENATE("'2018-06 (Д)'!T",TEXT(MATCH($C3,'2018-06 (Д)'!$C$2:$C$100,0)+1,0))))/INDIRECT(CONCATENATE("'2018-06 (Д)'!T",TEXT(MATCH($C3,'2018-06 (Д)'!$C$2:$C$100,0)+1,0))))*100)</f>
        <v>29.05297963007391</v>
      </c>
      <c r="FS3" s="9">
        <f ca="1">IF(OR(INDIRECT(CONCATENATE("'2018-08 (Д)'!T",TEXT(MATCH($C3,'2018-08 (Д)'!$C$2:$C$100,0)+1,0)))="Н/Д",INDIRECT(CONCATENATE("'2018-07 (Д)'!T",TEXT(MATCH($C3,'2018-07 (Д)'!$C$2:$C$100,0)+1,0)))="Н/Д",AND(INDIRECT(CONCATENATE("'2018-08 (Д)'!T",TEXT(MATCH($C3,'2018-08 (Д)'!$C$2:$C$100,0)+1,0)))="Н/Д",INDIRECT(CONCATENATE("'2018-07 (Д)'!T",TEXT(MATCH($C3,'2018-07 (Д)'!$C$2:$C$100,0)+1,0))))),"Н/Д",((INDIRECT(CONCATENATE("'2018-08 (Д)'!T",TEXT(MATCH($C3,'2018-08 (Д)'!$C$2:$C$100,0)+1,0)))-INDIRECT(CONCATENATE("'2018-07 (Д)'!T",TEXT(MATCH($C3,'2018-07 (Д)'!$C$2:$C$100,0)+1,0))))/INDIRECT(CONCATENATE("'2018-07 (Д)'!T",TEXT(MATCH($C3,'2018-07 (Д)'!$C$2:$C$100,0)+1,0))))*100)</f>
        <v>-35.036515675304933</v>
      </c>
      <c r="FT3" s="9">
        <f ca="1">IF(OR(INDIRECT(CONCATENATE("'2018-09 (Д)'!T",TEXT(MATCH($C3,'2018-09 (Д)'!$C$2:$C$100,0)+1,0)))="Н/Д",INDIRECT(CONCATENATE("'2018-08 (Д)'!T",TEXT(MATCH($C3,'2018-08 (Д)'!$C$2:$C$100,0)+1,0)))="Н/Д",AND(INDIRECT(CONCATENATE("'2018-09 (Д)'!T",TEXT(MATCH($C3,'2018-09 (Д)'!$C$2:$C$100,0)+1,0)))="Н/Д",INDIRECT(CONCATENATE("'2018-08 (Д)'!T",TEXT(MATCH($C3,'2018-08 (Д)'!$C$2:$C$100,0)+1,0))))),"Н/Д",((INDIRECT(CONCATENATE("'2018-09 (Д)'!T",TEXT(MATCH($C3,'2018-09 (Д)'!$C$2:$C$100,0)+1,0)))-INDIRECT(CONCATENATE("'2018-08 (Д)'!T",TEXT(MATCH($C3,'2018-08 (Д)'!$C$2:$C$100,0)+1,0))))/INDIRECT(CONCATENATE("'2018-08 (Д)'!T",TEXT(MATCH($C3,'2018-08 (Д)'!$C$2:$C$100,0)+1,0))))*100)</f>
        <v>36.078866692687377</v>
      </c>
      <c r="FU3" s="9">
        <f ca="1">IF(OR(INDIRECT(CONCATENATE("'2018-10 (Д)'!T",TEXT(MATCH($C3,'2018-10 (Д)'!$C$2:$C$100,0)+1,0)))="Н/Д",INDIRECT(CONCATENATE("'2018-09 (Д)'!T",TEXT(MATCH($C3,'2018-09 (Д)'!$C$2:$C$100,0)+1,0)))="Н/Д",AND(INDIRECT(CONCATENATE("'2018-10 (Д)'!T",TEXT(MATCH($C3,'2018-10 (Д)'!$C$2:$C$100,0)+1,0)))="Н/Д",INDIRECT(CONCATENATE("'2018-09 (Д)'!T",TEXT(MATCH($C3,'2018-09 (Д)'!$C$2:$C$100,0)+1,0))))),"Н/Д",((INDIRECT(CONCATENATE("'2018-10 (Д)'!T",TEXT(MATCH($C3,'2018-10 (Д)'!$C$2:$C$100,0)+1,0)))-INDIRECT(CONCATENATE("'2018-09 (Д)'!T",TEXT(MATCH($C3,'2018-09 (Д)'!$C$2:$C$100,0)+1,0))))/INDIRECT(CONCATENATE("'2018-09 (Д)'!T",TEXT(MATCH($C3,'2018-09 (Д)'!$C$2:$C$100,0)+1,0))))*100)</f>
        <v>-7.2790321594660368</v>
      </c>
      <c r="FV3" s="9">
        <f ca="1">IF(OR(INDIRECT(CONCATENATE("'2018-11 (Д)'!T",TEXT(MATCH($C3,'2018-11 (Д)'!$C$2:$C$100,0)+1,0)))="Н/Д",INDIRECT(CONCATENATE("'2018-10 (Д)'!T",TEXT(MATCH($C3,'2018-10 (Д)'!$C$2:$C$100,0)+1,0)))="Н/Д",AND(INDIRECT(CONCATENATE("'2018-11 (Д)'!T",TEXT(MATCH($C3,'2018-11 (Д)'!$C$2:$C$100,0)+1,0)))="Н/Д",INDIRECT(CONCATENATE("'2018-10 (Д)'!T",TEXT(MATCH($C3,'2018-10 (Д)'!$C$2:$C$100,0)+1,0))))),"Н/Д",((INDIRECT(CONCATENATE("'2018-11 (Д)'!T",TEXT(MATCH($C3,'2018-11 (Д)'!$C$2:$C$100,0)+1,0)))-INDIRECT(CONCATENATE("'2018-10 (Д)'!T",TEXT(MATCH($C3,'2018-10 (Д)'!$C$2:$C$100,0)+1,0))))/INDIRECT(CONCATENATE("'2018-10 (Д)'!T",TEXT(MATCH($C3,'2018-10 (Д)'!$C$2:$C$100,0)+1,0))))*100)</f>
        <v>5.0905283335890612</v>
      </c>
      <c r="FW3" s="9">
        <f ca="1">IF(OR(INDIRECT(CONCATENATE("'2018-12 (Д)'!T",TEXT(MATCH($C3,'2018-12 (Д)'!$C$2:$C$100,0)+1,0)))="Н/Д",INDIRECT(CONCATENATE("'2018-11 (Д)'!T",TEXT(MATCH($C3,'2018-11 (Д)'!$C$2:$C$100,0)+1,0)))="Н/Д",AND(INDIRECT(CONCATENATE("'2018-12 (Д)'!T",TEXT(MATCH($C3,'2018-12 (Д)'!$C$2:$C$100,0)+1,0)))="Н/Д",INDIRECT(CONCATENATE("'2018-11 (Д)'!T",TEXT(MATCH($C3,'2018-11 (Д)'!$C$2:$C$100,0)+1,0))))),"Н/Д",((INDIRECT(CONCATENATE("'2018-12 (Д)'!T",TEXT(MATCH($C3,'2018-12 (Д)'!$C$2:$C$100,0)+1,0)))-INDIRECT(CONCATENATE("'2018-11 (Д)'!T",TEXT(MATCH($C3,'2018-11 (Д)'!$C$2:$C$100,0)+1,0))))/INDIRECT(CONCATENATE("'2018-11 (Д)'!T",TEXT(MATCH($C3,'2018-11 (Д)'!$C$2:$C$100,0)+1,0))))*100)</f>
        <v>-3.289102530144409</v>
      </c>
      <c r="FX3" s="9"/>
      <c r="FY3" s="9">
        <f ca="1">IF(OR(INDIRECT(CONCATENATE("'2018-03 (Д)'!U",TEXT(MATCH($C3,'2018-03 (Д)'!$C$2:$C$100,0)+1,0)))="Н/Д",INDIRECT(CONCATENATE("'2018-02 (Д)'!U",TEXT(MATCH($C3,'2018-02 (Д)'!$C$2:$C$100,0)+1,0)))="Н/Д",AND(INDIRECT(CONCATENATE("'2018-03 (Д)'!U",TEXT(MATCH($C3,'2018-03 (Д)'!$C$2:$C$100,0)+1,0)))="Н/Д",INDIRECT(CONCATENATE("'2018-02 (Д)'!U",TEXT(MATCH($C3,'2018-02 (Д)'!$C$2:$C$100,0)+1,0))))),"Н/Д",((INDIRECT(CONCATENATE("'2018-03 (Д)'!U",TEXT(MATCH($C3,'2018-03 (Д)'!$C$2:$C$100,0)+1,0)))-INDIRECT(CONCATENATE("'2018-02 (Д)'!U",TEXT(MATCH($C3,'2018-02 (Д)'!$C$2:$C$100,0)+1,0))))/INDIRECT(CONCATENATE("'2018-02 (Д)'!U",TEXT(MATCH($C3,'2018-02 (Д)'!$C$2:$C$100,0)+1,0))))*100)</f>
        <v>23.890357037197944</v>
      </c>
      <c r="FZ3" s="9">
        <f ca="1">IF(OR(INDIRECT(CONCATENATE("'2018-04 (Д)'!U",TEXT(MATCH($C3,'2018-04 (Д)'!$C$2:$C$100,0)+1,0)))="Н/Д",INDIRECT(CONCATENATE("'2018-03 (Д)'!U",TEXT(MATCH($C3,'2018-03 (Д)'!$C$2:$C$100,0)+1,0)))="Н/Д",AND(INDIRECT(CONCATENATE("'2018-04 (Д)'!U",TEXT(MATCH($C3,'2018-04 (Д)'!$C$2:$C$100,0)+1,0)))="Н/Д",INDIRECT(CONCATENATE("'2018-03 (Д)'!U",TEXT(MATCH($C3,'2018-03 (Д)'!$C$2:$C$100,0)+1,0))))),"Н/Д",((INDIRECT(CONCATENATE("'2018-04 (Д)'!U",TEXT(MATCH($C3,'2018-04 (Д)'!$C$2:$C$100,0)+1,0)))-INDIRECT(CONCATENATE("'2018-03 (Д)'!U",TEXT(MATCH($C3,'2018-03 (Д)'!$C$2:$C$100,0)+1,0))))/INDIRECT(CONCATENATE("'2018-03 (Д)'!U",TEXT(MATCH($C3,'2018-03 (Д)'!$C$2:$C$100,0)+1,0))))*100)</f>
        <v>-1.6824443529525608</v>
      </c>
      <c r="GA3" s="9">
        <f ca="1">IF(OR(INDIRECT(CONCATENATE("'2018-05 (Д)'!U",TEXT(MATCH($C3,'2018-05 (Д)'!$C$2:$C$100,0)+1,0)))="Н/Д",INDIRECT(CONCATENATE("'2018-04 (Д)'!U",TEXT(MATCH($C3,'2018-04 (Д)'!$C$2:$C$100,0)+1,0)))="Н/Д",AND(INDIRECT(CONCATENATE("'2018-05 (Д)'!U",TEXT(MATCH($C3,'2018-05 (Д)'!$C$2:$C$100,0)+1,0)))="Н/Д",INDIRECT(CONCATENATE("'2018-04 (Д)'!U",TEXT(MATCH($C3,'2018-04 (Д)'!$C$2:$C$100,0)+1,0))))),"Н/Д",((INDIRECT(CONCATENATE("'2018-05 (Д)'!U",TEXT(MATCH($C3,'2018-05 (Д)'!$C$2:$C$100,0)+1,0)))-INDIRECT(CONCATENATE("'2018-04 (Д)'!U",TEXT(MATCH($C3,'2018-04 (Д)'!$C$2:$C$100,0)+1,0))))/INDIRECT(CONCATENATE("'2018-04 (Д)'!U",TEXT(MATCH($C3,'2018-04 (Д)'!$C$2:$C$100,0)+1,0))))*100)</f>
        <v>129.04805172194654</v>
      </c>
      <c r="GB3" s="9">
        <f ca="1">IF(OR(INDIRECT(CONCATENATE("'2018-06 (Д)'!U",TEXT(MATCH($C3,'2018-06 (Д)'!$C$2:$C$100,0)+1,0)))="Н/Д",INDIRECT(CONCATENATE("'2018-05 (Д)'!U",TEXT(MATCH($C3,'2018-05 (Д)'!$C$2:$C$100,0)+1,0)))="Н/Д",AND(INDIRECT(CONCATENATE("'2018-06 (Д)'!U",TEXT(MATCH($C3,'2018-06 (Д)'!$C$2:$C$100,0)+1,0)))="Н/Д",INDIRECT(CONCATENATE("'2018-05 (Д)'!U",TEXT(MATCH($C3,'2018-05 (Д)'!$C$2:$C$100,0)+1,0))))),"Н/Д",((INDIRECT(CONCATENATE("'2018-06 (Д)'!U",TEXT(MATCH($C3,'2018-06 (Д)'!$C$2:$C$100,0)+1,0)))-INDIRECT(CONCATENATE("'2018-05 (Д)'!U",TEXT(MATCH($C3,'2018-05 (Д)'!$C$2:$C$100,0)+1,0))))/INDIRECT(CONCATENATE("'2018-05 (Д)'!U",TEXT(MATCH($C3,'2018-05 (Д)'!$C$2:$C$100,0)+1,0))))*100)</f>
        <v>-103.26023683887995</v>
      </c>
      <c r="GC3" s="9">
        <f ca="1">IF(OR(INDIRECT(CONCATENATE("'2018-07 (Д)'!U",TEXT(MATCH($C3,'2018-07 (Д)'!$C$2:$C$100,0)+1,0)))="Н/Д",INDIRECT(CONCATENATE("'2018-06 (Д)'!U",TEXT(MATCH($C3,'2018-06 (Д)'!$C$2:$C$100,0)+1,0)))="Н/Д",AND(INDIRECT(CONCATENATE("'2018-07 (Д)'!U",TEXT(MATCH($C3,'2018-07 (Д)'!$C$2:$C$100,0)+1,0)))="Н/Д",INDIRECT(CONCATENATE("'2018-06 (Д)'!U",TEXT(MATCH($C3,'2018-06 (Д)'!$C$2:$C$100,0)+1,0))))),"Н/Д",((INDIRECT(CONCATENATE("'2018-07 (Д)'!U",TEXT(MATCH($C3,'2018-07 (Д)'!$C$2:$C$100,0)+1,0)))-INDIRECT(CONCATENATE("'2018-06 (Д)'!U",TEXT(MATCH($C3,'2018-06 (Д)'!$C$2:$C$100,0)+1,0))))/INDIRECT(CONCATENATE("'2018-06 (Д)'!U",TEXT(MATCH($C3,'2018-06 (Д)'!$C$2:$C$100,0)+1,0))))*100)</f>
        <v>-1302.5052236934987</v>
      </c>
      <c r="GD3" s="9">
        <f ca="1">IF(OR(INDIRECT(CONCATENATE("'2018-08 (Д)'!U",TEXT(MATCH($C3,'2018-08 (Д)'!$C$2:$C$100,0)+1,0)))="Н/Д",INDIRECT(CONCATENATE("'2018-07 (Д)'!U",TEXT(MATCH($C3,'2018-07 (Д)'!$C$2:$C$100,0)+1,0)))="Н/Д",AND(INDIRECT(CONCATENATE("'2018-08 (Д)'!U",TEXT(MATCH($C3,'2018-08 (Д)'!$C$2:$C$100,0)+1,0)))="Н/Д",INDIRECT(CONCATENATE("'2018-07 (Д)'!U",TEXT(MATCH($C3,'2018-07 (Д)'!$C$2:$C$100,0)+1,0))))),"Н/Д",((INDIRECT(CONCATENATE("'2018-08 (Д)'!U",TEXT(MATCH($C3,'2018-08 (Д)'!$C$2:$C$100,0)+1,0)))-INDIRECT(CONCATENATE("'2018-07 (Д)'!U",TEXT(MATCH($C3,'2018-07 (Д)'!$C$2:$C$100,0)+1,0))))/INDIRECT(CONCATENATE("'2018-07 (Д)'!U",TEXT(MATCH($C3,'2018-07 (Д)'!$C$2:$C$100,0)+1,0))))*100)</f>
        <v>76.891596795040869</v>
      </c>
      <c r="GE3" s="9">
        <f ca="1">IF(OR(INDIRECT(CONCATENATE("'2018-09 (Д)'!U",TEXT(MATCH($C3,'2018-09 (Д)'!$C$2:$C$100,0)+1,0)))="Н/Д",INDIRECT(CONCATENATE("'2018-08 (Д)'!U",TEXT(MATCH($C3,'2018-08 (Д)'!$C$2:$C$100,0)+1,0)))="Н/Д",AND(INDIRECT(CONCATENATE("'2018-09 (Д)'!U",TEXT(MATCH($C3,'2018-09 (Д)'!$C$2:$C$100,0)+1,0)))="Н/Д",INDIRECT(CONCATENATE("'2018-08 (Д)'!U",TEXT(MATCH($C3,'2018-08 (Д)'!$C$2:$C$100,0)+1,0))))),"Н/Д",((INDIRECT(CONCATENATE("'2018-09 (Д)'!U",TEXT(MATCH($C3,'2018-09 (Д)'!$C$2:$C$100,0)+1,0)))-INDIRECT(CONCATENATE("'2018-08 (Д)'!U",TEXT(MATCH($C3,'2018-08 (Д)'!$C$2:$C$100,0)+1,0))))/INDIRECT(CONCATENATE("'2018-08 (Д)'!U",TEXT(MATCH($C3,'2018-08 (Д)'!$C$2:$C$100,0)+1,0))))*100)</f>
        <v>-53.072601838103772</v>
      </c>
      <c r="GF3" s="9">
        <f ca="1">IF(OR(INDIRECT(CONCATENATE("'2018-10 (Д)'!U",TEXT(MATCH($C3,'2018-10 (Д)'!$C$2:$C$100,0)+1,0)))="Н/Д",INDIRECT(CONCATENATE("'2018-09 (Д)'!U",TEXT(MATCH($C3,'2018-09 (Д)'!$C$2:$C$100,0)+1,0)))="Н/Д",AND(INDIRECT(CONCATENATE("'2018-10 (Д)'!U",TEXT(MATCH($C3,'2018-10 (Д)'!$C$2:$C$100,0)+1,0)))="Н/Д",INDIRECT(CONCATENATE("'2018-09 (Д)'!U",TEXT(MATCH($C3,'2018-09 (Д)'!$C$2:$C$100,0)+1,0))))),"Н/Д",((INDIRECT(CONCATENATE("'2018-10 (Д)'!U",TEXT(MATCH($C3,'2018-10 (Д)'!$C$2:$C$100,0)+1,0)))-INDIRECT(CONCATENATE("'2018-09 (Д)'!U",TEXT(MATCH($C3,'2018-09 (Д)'!$C$2:$C$100,0)+1,0))))/INDIRECT(CONCATENATE("'2018-09 (Д)'!U",TEXT(MATCH($C3,'2018-09 (Д)'!$C$2:$C$100,0)+1,0))))*100)</f>
        <v>44.948120579007714</v>
      </c>
      <c r="GG3" s="9">
        <f ca="1">IF(OR(INDIRECT(CONCATENATE("'2018-11 (Д)'!U",TEXT(MATCH($C3,'2018-11 (Д)'!$C$2:$C$100,0)+1,0)))="Н/Д",INDIRECT(CONCATENATE("'2018-10 (Д)'!U",TEXT(MATCH($C3,'2018-10 (Д)'!$C$2:$C$100,0)+1,0)))="Н/Д",AND(INDIRECT(CONCATENATE("'2018-11 (Д)'!U",TEXT(MATCH($C3,'2018-11 (Д)'!$C$2:$C$100,0)+1,0)))="Н/Д",INDIRECT(CONCATENATE("'2018-10 (Д)'!U",TEXT(MATCH($C3,'2018-10 (Д)'!$C$2:$C$100,0)+1,0))))),"Н/Д",((INDIRECT(CONCATENATE("'2018-11 (Д)'!U",TEXT(MATCH($C3,'2018-11 (Д)'!$C$2:$C$100,0)+1,0)))-INDIRECT(CONCATENATE("'2018-10 (Д)'!U",TEXT(MATCH($C3,'2018-10 (Д)'!$C$2:$C$100,0)+1,0))))/INDIRECT(CONCATENATE("'2018-10 (Д)'!U",TEXT(MATCH($C3,'2018-10 (Д)'!$C$2:$C$100,0)+1,0))))*100)</f>
        <v>56.608415515435574</v>
      </c>
      <c r="GH3" s="9">
        <f ca="1">IF(OR(INDIRECT(CONCATENATE("'2018-12 (Д)'!U",TEXT(MATCH($C3,'2018-12 (Д)'!$C$2:$C$100,0)+1,0)))="Н/Д",INDIRECT(CONCATENATE("'2018-11 (Д)'!U",TEXT(MATCH($C3,'2018-11 (Д)'!$C$2:$C$100,0)+1,0)))="Н/Д",AND(INDIRECT(CONCATENATE("'2018-12 (Д)'!U",TEXT(MATCH($C3,'2018-12 (Д)'!$C$2:$C$100,0)+1,0)))="Н/Д",INDIRECT(CONCATENATE("'2018-11 (Д)'!U",TEXT(MATCH($C3,'2018-11 (Д)'!$C$2:$C$100,0)+1,0))))),"Н/Д",((INDIRECT(CONCATENATE("'2018-12 (Д)'!U",TEXT(MATCH($C3,'2018-12 (Д)'!$C$2:$C$100,0)+1,0)))-INDIRECT(CONCATENATE("'2018-11 (Д)'!U",TEXT(MATCH($C3,'2018-11 (Д)'!$C$2:$C$100,0)+1,0))))/INDIRECT(CONCATENATE("'2018-11 (Д)'!U",TEXT(MATCH($C3,'2018-11 (Д)'!$C$2:$C$100,0)+1,0))))*100)</f>
        <v>-30.211473532670251</v>
      </c>
      <c r="GI3" s="9"/>
      <c r="GJ3" s="9">
        <f ca="1">IF(OR(INDIRECT(CONCATENATE("'2018-03 (Д)'!V",TEXT(MATCH($C3,'2018-03 (Д)'!$C$2:$C$100,0)+1,0)))="Н/Д",INDIRECT(CONCATENATE("'2018-02 (Д)'!V",TEXT(MATCH($C3,'2018-02 (Д)'!$C$2:$C$100,0)+1,0)))="Н/Д",AND(INDIRECT(CONCATENATE("'2018-03 (Д)'!V",TEXT(MATCH($C3,'2018-03 (Д)'!$C$2:$C$100,0)+1,0)))="Н/Д",INDIRECT(CONCATENATE("'2018-02 (Д)'!V",TEXT(MATCH($C3,'2018-02 (Д)'!$C$2:$C$100,0)+1,0))))),"Н/Д",((INDIRECT(CONCATENATE("'2018-03 (Д)'!V",TEXT(MATCH($C3,'2018-03 (Д)'!$C$2:$C$100,0)+1,0)))-INDIRECT(CONCATENATE("'2018-02 (Д)'!V",TEXT(MATCH($C3,'2018-02 (Д)'!$C$2:$C$100,0)+1,0))))/INDIRECT(CONCATENATE("'2018-02 (Д)'!V",TEXT(MATCH($C3,'2018-02 (Д)'!$C$2:$C$100,0)+1,0))))*100)</f>
        <v>26.621661783421789</v>
      </c>
      <c r="GK3" s="9">
        <f ca="1">IF(OR(INDIRECT(CONCATENATE("'2018-04 (Д)'!V",TEXT(MATCH($C3,'2018-04 (Д)'!$C$2:$C$100,0)+1,0)))="Н/Д",INDIRECT(CONCATENATE("'2018-03 (Д)'!V",TEXT(MATCH($C3,'2018-03 (Д)'!$C$2:$C$100,0)+1,0)))="Н/Д",AND(INDIRECT(CONCATENATE("'2018-04 (Д)'!V",TEXT(MATCH($C3,'2018-04 (Д)'!$C$2:$C$100,0)+1,0)))="Н/Д",INDIRECT(CONCATENATE("'2018-03 (Д)'!V",TEXT(MATCH($C3,'2018-03 (Д)'!$C$2:$C$100,0)+1,0))))),"Н/Д",((INDIRECT(CONCATENATE("'2018-04 (Д)'!V",TEXT(MATCH($C3,'2018-04 (Д)'!$C$2:$C$100,0)+1,0)))-INDIRECT(CONCATENATE("'2018-03 (Д)'!V",TEXT(MATCH($C3,'2018-03 (Д)'!$C$2:$C$100,0)+1,0))))/INDIRECT(CONCATENATE("'2018-03 (Д)'!V",TEXT(MATCH($C3,'2018-03 (Д)'!$C$2:$C$100,0)+1,0))))*100)</f>
        <v>13.771302894902055</v>
      </c>
      <c r="GL3" s="9">
        <f ca="1">IF(OR(INDIRECT(CONCATENATE("'2018-05 (Д)'!V",TEXT(MATCH($C3,'2018-05 (Д)'!$C$2:$C$100,0)+1,0)))="Н/Д",INDIRECT(CONCATENATE("'2018-04 (Д)'!V",TEXT(MATCH($C3,'2018-04 (Д)'!$C$2:$C$100,0)+1,0)))="Н/Д",AND(INDIRECT(CONCATENATE("'2018-05 (Д)'!V",TEXT(MATCH($C3,'2018-05 (Д)'!$C$2:$C$100,0)+1,0)))="Н/Д",INDIRECT(CONCATENATE("'2018-04 (Д)'!V",TEXT(MATCH($C3,'2018-04 (Д)'!$C$2:$C$100,0)+1,0))))),"Н/Д",((INDIRECT(CONCATENATE("'2018-05 (Д)'!V",TEXT(MATCH($C3,'2018-05 (Д)'!$C$2:$C$100,0)+1,0)))-INDIRECT(CONCATENATE("'2018-04 (Д)'!V",TEXT(MATCH($C3,'2018-04 (Д)'!$C$2:$C$100,0)+1,0))))/INDIRECT(CONCATENATE("'2018-04 (Д)'!V",TEXT(MATCH($C3,'2018-04 (Д)'!$C$2:$C$100,0)+1,0))))*100)</f>
        <v>23.017023131833859</v>
      </c>
      <c r="GM3" s="9">
        <f ca="1">IF(OR(INDIRECT(CONCATENATE("'2018-06 (Д)'!V",TEXT(MATCH($C3,'2018-06 (Д)'!$C$2:$C$100,0)+1,0)))="Н/Д",INDIRECT(CONCATENATE("'2018-05 (Д)'!V",TEXT(MATCH($C3,'2018-05 (Д)'!$C$2:$C$100,0)+1,0)))="Н/Д",AND(INDIRECT(CONCATENATE("'2018-06 (Д)'!V",TEXT(MATCH($C3,'2018-06 (Д)'!$C$2:$C$100,0)+1,0)))="Н/Д",INDIRECT(CONCATENATE("'2018-05 (Д)'!V",TEXT(MATCH($C3,'2018-05 (Д)'!$C$2:$C$100,0)+1,0))))),"Н/Д",((INDIRECT(CONCATENATE("'2018-06 (Д)'!V",TEXT(MATCH($C3,'2018-06 (Д)'!$C$2:$C$100,0)+1,0)))-INDIRECT(CONCATENATE("'2018-05 (Д)'!V",TEXT(MATCH($C3,'2018-05 (Д)'!$C$2:$C$100,0)+1,0))))/INDIRECT(CONCATENATE("'2018-05 (Д)'!V",TEXT(MATCH($C3,'2018-05 (Д)'!$C$2:$C$100,0)+1,0))))*100)</f>
        <v>-6.2704013968406063</v>
      </c>
      <c r="GN3" s="9">
        <f ca="1">IF(OR(INDIRECT(CONCATENATE("'2018-07 (Д)'!V",TEXT(MATCH($C3,'2018-07 (Д)'!$C$2:$C$100,0)+1,0)))="Н/Д",INDIRECT(CONCATENATE("'2018-06 (Д)'!V",TEXT(MATCH($C3,'2018-06 (Д)'!$C$2:$C$100,0)+1,0)))="Н/Д",AND(INDIRECT(CONCATENATE("'2018-07 (Д)'!V",TEXT(MATCH($C3,'2018-07 (Д)'!$C$2:$C$100,0)+1,0)))="Н/Д",INDIRECT(CONCATENATE("'2018-06 (Д)'!V",TEXT(MATCH($C3,'2018-06 (Д)'!$C$2:$C$100,0)+1,0))))),"Н/Д",((INDIRECT(CONCATENATE("'2018-07 (Д)'!V",TEXT(MATCH($C3,'2018-07 (Д)'!$C$2:$C$100,0)+1,0)))-INDIRECT(CONCATENATE("'2018-06 (Д)'!V",TEXT(MATCH($C3,'2018-06 (Д)'!$C$2:$C$100,0)+1,0))))/INDIRECT(CONCATENATE("'2018-06 (Д)'!V",TEXT(MATCH($C3,'2018-06 (Д)'!$C$2:$C$100,0)+1,0))))*100)</f>
        <v>7.5356824170075152</v>
      </c>
      <c r="GO3" s="9">
        <f ca="1">IF(OR(INDIRECT(CONCATENATE("'2018-08 (Д)'!V",TEXT(MATCH($C3,'2018-08 (Д)'!$C$2:$C$100,0)+1,0)))="Н/Д",INDIRECT(CONCATENATE("'2018-07 (Д)'!V",TEXT(MATCH($C3,'2018-07 (Д)'!$C$2:$C$100,0)+1,0)))="Н/Д",AND(INDIRECT(CONCATENATE("'2018-08 (Д)'!V",TEXT(MATCH($C3,'2018-08 (Д)'!$C$2:$C$100,0)+1,0)))="Н/Д",INDIRECT(CONCATENATE("'2018-07 (Д)'!V",TEXT(MATCH($C3,'2018-07 (Д)'!$C$2:$C$100,0)+1,0))))),"Н/Д",((INDIRECT(CONCATENATE("'2018-08 (Д)'!V",TEXT(MATCH($C3,'2018-08 (Д)'!$C$2:$C$100,0)+1,0)))-INDIRECT(CONCATENATE("'2018-07 (Д)'!V",TEXT(MATCH($C3,'2018-07 (Д)'!$C$2:$C$100,0)+1,0))))/INDIRECT(CONCATENATE("'2018-07 (Д)'!V",TEXT(MATCH($C3,'2018-07 (Д)'!$C$2:$C$100,0)+1,0))))*100)</f>
        <v>-10.587276557657866</v>
      </c>
      <c r="GP3" s="9">
        <f ca="1">IF(OR(INDIRECT(CONCATENATE("'2018-09 (Д)'!V",TEXT(MATCH($C3,'2018-09 (Д)'!$C$2:$C$100,0)+1,0)))="Н/Д",INDIRECT(CONCATENATE("'2018-08 (Д)'!V",TEXT(MATCH($C3,'2018-08 (Д)'!$C$2:$C$100,0)+1,0)))="Н/Д",AND(INDIRECT(CONCATENATE("'2018-09 (Д)'!V",TEXT(MATCH($C3,'2018-09 (Д)'!$C$2:$C$100,0)+1,0)))="Н/Д",INDIRECT(CONCATENATE("'2018-08 (Д)'!V",TEXT(MATCH($C3,'2018-08 (Д)'!$C$2:$C$100,0)+1,0))))),"Н/Д",((INDIRECT(CONCATENATE("'2018-09 (Д)'!V",TEXT(MATCH($C3,'2018-09 (Д)'!$C$2:$C$100,0)+1,0)))-INDIRECT(CONCATENATE("'2018-08 (Д)'!V",TEXT(MATCH($C3,'2018-08 (Д)'!$C$2:$C$100,0)+1,0))))/INDIRECT(CONCATENATE("'2018-08 (Д)'!V",TEXT(MATCH($C3,'2018-08 (Д)'!$C$2:$C$100,0)+1,0))))*100)</f>
        <v>9.9582141775808761</v>
      </c>
      <c r="GQ3" s="9">
        <f ca="1">IF(OR(INDIRECT(CONCATENATE("'2018-10 (Д)'!V",TEXT(MATCH($C3,'2018-10 (Д)'!$C$2:$C$100,0)+1,0)))="Н/Д",INDIRECT(CONCATENATE("'2018-09 (Д)'!V",TEXT(MATCH($C3,'2018-09 (Д)'!$C$2:$C$100,0)+1,0)))="Н/Д",AND(INDIRECT(CONCATENATE("'2018-10 (Д)'!V",TEXT(MATCH($C3,'2018-10 (Д)'!$C$2:$C$100,0)+1,0)))="Н/Д",INDIRECT(CONCATENATE("'2018-09 (Д)'!V",TEXT(MATCH($C3,'2018-09 (Д)'!$C$2:$C$100,0)+1,0))))),"Н/Д",((INDIRECT(CONCATENATE("'2018-10 (Д)'!V",TEXT(MATCH($C3,'2018-10 (Д)'!$C$2:$C$100,0)+1,0)))-INDIRECT(CONCATENATE("'2018-09 (Д)'!V",TEXT(MATCH($C3,'2018-09 (Д)'!$C$2:$C$100,0)+1,0))))/INDIRECT(CONCATENATE("'2018-09 (Д)'!V",TEXT(MATCH($C3,'2018-09 (Д)'!$C$2:$C$100,0)+1,0))))*100)</f>
        <v>4.0302025549393141</v>
      </c>
      <c r="GR3" s="9">
        <f ca="1">IF(OR(INDIRECT(CONCATENATE("'2018-11 (Д)'!V",TEXT(MATCH($C3,'2018-11 (Д)'!$C$2:$C$100,0)+1,0)))="Н/Д",INDIRECT(CONCATENATE("'2018-10 (Д)'!V",TEXT(MATCH($C3,'2018-10 (Д)'!$C$2:$C$100,0)+1,0)))="Н/Д",AND(INDIRECT(CONCATENATE("'2018-11 (Д)'!V",TEXT(MATCH($C3,'2018-11 (Д)'!$C$2:$C$100,0)+1,0)))="Н/Д",INDIRECT(CONCATENATE("'2018-10 (Д)'!V",TEXT(MATCH($C3,'2018-10 (Д)'!$C$2:$C$100,0)+1,0))))),"Н/Д",((INDIRECT(CONCATENATE("'2018-11 (Д)'!V",TEXT(MATCH($C3,'2018-11 (Д)'!$C$2:$C$100,0)+1,0)))-INDIRECT(CONCATENATE("'2018-10 (Д)'!V",TEXT(MATCH($C3,'2018-10 (Д)'!$C$2:$C$100,0)+1,0))))/INDIRECT(CONCATENATE("'2018-10 (Д)'!V",TEXT(MATCH($C3,'2018-10 (Д)'!$C$2:$C$100,0)+1,0))))*100)</f>
        <v>-4.1020849987846413</v>
      </c>
      <c r="GS3" s="9">
        <f ca="1">IF(OR(INDIRECT(CONCATENATE("'2018-12 (Д)'!V",TEXT(MATCH($C3,'2018-12 (Д)'!$C$2:$C$100,0)+1,0)))="Н/Д",INDIRECT(CONCATENATE("'2018-11 (Д)'!V",TEXT(MATCH($C3,'2018-11 (Д)'!$C$2:$C$100,0)+1,0)))="Н/Д",AND(INDIRECT(CONCATENATE("'2018-12 (Д)'!V",TEXT(MATCH($C3,'2018-12 (Д)'!$C$2:$C$100,0)+1,0)))="Н/Д",INDIRECT(CONCATENATE("'2018-11 (Д)'!V",TEXT(MATCH($C3,'2018-11 (Д)'!$C$2:$C$100,0)+1,0))))),"Н/Д",((INDIRECT(CONCATENATE("'2018-12 (Д)'!V",TEXT(MATCH($C3,'2018-12 (Д)'!$C$2:$C$100,0)+1,0)))-INDIRECT(CONCATENATE("'2018-11 (Д)'!V",TEXT(MATCH($C3,'2018-11 (Д)'!$C$2:$C$100,0)+1,0))))/INDIRECT(CONCATENATE("'2018-11 (Д)'!V",TEXT(MATCH($C3,'2018-11 (Д)'!$C$2:$C$100,0)+1,0))))*100)</f>
        <v>4.3550262738694512</v>
      </c>
      <c r="GT3" s="9"/>
      <c r="GU3" s="9">
        <f ca="1">IF(OR(INDIRECT(CONCATENATE("'2018-03 (Д)'!W",TEXT(MATCH($C3,'2018-03 (Д)'!$C$2:$C$100,0)+1,0)))="Н/Д",INDIRECT(CONCATENATE("'2018-02 (Д)'!W",TEXT(MATCH($C3,'2018-02 (Д)'!$C$2:$C$100,0)+1,0)))="Н/Д",AND(INDIRECT(CONCATENATE("'2018-03 (Д)'!W",TEXT(MATCH($C3,'2018-03 (Д)'!$C$2:$C$100,0)+1,0)))="Н/Д",INDIRECT(CONCATENATE("'2018-02 (Д)'!W",TEXT(MATCH($C3,'2018-02 (Д)'!$C$2:$C$100,0)+1,0))))),"Н/Д",((INDIRECT(CONCATENATE("'2018-03 (Д)'!W",TEXT(MATCH($C3,'2018-03 (Д)'!$C$2:$C$100,0)+1,0)))-INDIRECT(CONCATENATE("'2018-02 (Д)'!W",TEXT(MATCH($C3,'2018-02 (Д)'!$C$2:$C$100,0)+1,0))))/INDIRECT(CONCATENATE("'2018-02 (Д)'!W",TEXT(MATCH($C3,'2018-02 (Д)'!$C$2:$C$100,0)+1,0))))*100)</f>
        <v>10.656219322054929</v>
      </c>
      <c r="GV3" s="9">
        <f ca="1">IF(OR(INDIRECT(CONCATENATE("'2018-04 (Д)'!W",TEXT(MATCH($C3,'2018-04 (Д)'!$C$2:$C$100,0)+1,0)))="Н/Д",INDIRECT(CONCATENATE("'2018-03 (Д)'!W",TEXT(MATCH($C3,'2018-03 (Д)'!$C$2:$C$100,0)+1,0)))="Н/Д",AND(INDIRECT(CONCATENATE("'2018-04 (Д)'!W",TEXT(MATCH($C3,'2018-04 (Д)'!$C$2:$C$100,0)+1,0)))="Н/Д",INDIRECT(CONCATENATE("'2018-03 (Д)'!W",TEXT(MATCH($C3,'2018-03 (Д)'!$C$2:$C$100,0)+1,0))))),"Н/Д",((INDIRECT(CONCATENATE("'2018-04 (Д)'!W",TEXT(MATCH($C3,'2018-04 (Д)'!$C$2:$C$100,0)+1,0)))-INDIRECT(CONCATENATE("'2018-03 (Д)'!W",TEXT(MATCH($C3,'2018-03 (Д)'!$C$2:$C$100,0)+1,0))))/INDIRECT(CONCATENATE("'2018-03 (Д)'!W",TEXT(MATCH($C3,'2018-03 (Д)'!$C$2:$C$100,0)+1,0))))*100)</f>
        <v>120.73852808176748</v>
      </c>
      <c r="GW3" s="9">
        <f ca="1">IF(OR(INDIRECT(CONCATENATE("'2018-05 (Д)'!W",TEXT(MATCH($C3,'2018-05 (Д)'!$C$2:$C$100,0)+1,0)))="Н/Д",INDIRECT(CONCATENATE("'2018-04 (Д)'!W",TEXT(MATCH($C3,'2018-04 (Д)'!$C$2:$C$100,0)+1,0)))="Н/Д",AND(INDIRECT(CONCATENATE("'2018-05 (Д)'!W",TEXT(MATCH($C3,'2018-05 (Д)'!$C$2:$C$100,0)+1,0)))="Н/Д",INDIRECT(CONCATENATE("'2018-04 (Д)'!W",TEXT(MATCH($C3,'2018-04 (Д)'!$C$2:$C$100,0)+1,0))))),"Н/Д",((INDIRECT(CONCATENATE("'2018-05 (Д)'!W",TEXT(MATCH($C3,'2018-05 (Д)'!$C$2:$C$100,0)+1,0)))-INDIRECT(CONCATENATE("'2018-04 (Д)'!W",TEXT(MATCH($C3,'2018-04 (Д)'!$C$2:$C$100,0)+1,0))))/INDIRECT(CONCATENATE("'2018-04 (Д)'!W",TEXT(MATCH($C3,'2018-04 (Д)'!$C$2:$C$100,0)+1,0))))*100)</f>
        <v>-15.055821293241738</v>
      </c>
      <c r="GX3" s="9">
        <f ca="1">IF(OR(INDIRECT(CONCATENATE("'2018-06 (Д)'!W",TEXT(MATCH($C3,'2018-06 (Д)'!$C$2:$C$100,0)+1,0)))="Н/Д",INDIRECT(CONCATENATE("'2018-05 (Д)'!W",TEXT(MATCH($C3,'2018-05 (Д)'!$C$2:$C$100,0)+1,0)))="Н/Д",AND(INDIRECT(CONCATENATE("'2018-06 (Д)'!W",TEXT(MATCH($C3,'2018-06 (Д)'!$C$2:$C$100,0)+1,0)))="Н/Д",INDIRECT(CONCATENATE("'2018-05 (Д)'!W",TEXT(MATCH($C3,'2018-05 (Д)'!$C$2:$C$100,0)+1,0))))),"Н/Д",((INDIRECT(CONCATENATE("'2018-06 (Д)'!W",TEXT(MATCH($C3,'2018-06 (Д)'!$C$2:$C$100,0)+1,0)))-INDIRECT(CONCATENATE("'2018-05 (Д)'!W",TEXT(MATCH($C3,'2018-05 (Д)'!$C$2:$C$100,0)+1,0))))/INDIRECT(CONCATENATE("'2018-05 (Д)'!W",TEXT(MATCH($C3,'2018-05 (Д)'!$C$2:$C$100,0)+1,0))))*100)</f>
        <v>-3.4622366605332777</v>
      </c>
      <c r="GY3" s="9">
        <f ca="1">IF(OR(INDIRECT(CONCATENATE("'2018-07 (Д)'!W",TEXT(MATCH($C3,'2018-07 (Д)'!$C$2:$C$100,0)+1,0)))="Н/Д",INDIRECT(CONCATENATE("'2018-06 (Д)'!W",TEXT(MATCH($C3,'2018-06 (Д)'!$C$2:$C$100,0)+1,0)))="Н/Д",AND(INDIRECT(CONCATENATE("'2018-07 (Д)'!W",TEXT(MATCH($C3,'2018-07 (Д)'!$C$2:$C$100,0)+1,0)))="Н/Д",INDIRECT(CONCATENATE("'2018-06 (Д)'!W",TEXT(MATCH($C3,'2018-06 (Д)'!$C$2:$C$100,0)+1,0))))),"Н/Д",((INDIRECT(CONCATENATE("'2018-07 (Д)'!W",TEXT(MATCH($C3,'2018-07 (Д)'!$C$2:$C$100,0)+1,0)))-INDIRECT(CONCATENATE("'2018-06 (Д)'!W",TEXT(MATCH($C3,'2018-06 (Д)'!$C$2:$C$100,0)+1,0))))/INDIRECT(CONCATENATE("'2018-06 (Д)'!W",TEXT(MATCH($C3,'2018-06 (Д)'!$C$2:$C$100,0)+1,0))))*100)</f>
        <v>-26.386604024485006</v>
      </c>
      <c r="GZ3" s="9">
        <f ca="1">IF(OR(INDIRECT(CONCATENATE("'2018-08 (Д)'!W",TEXT(MATCH($C3,'2018-08 (Д)'!$C$2:$C$100,0)+1,0)))="Н/Д",INDIRECT(CONCATENATE("'2018-07 (Д)'!W",TEXT(MATCH($C3,'2018-07 (Д)'!$C$2:$C$100,0)+1,0)))="Н/Д",AND(INDIRECT(CONCATENATE("'2018-08 (Д)'!W",TEXT(MATCH($C3,'2018-08 (Д)'!$C$2:$C$100,0)+1,0)))="Н/Д",INDIRECT(CONCATENATE("'2018-07 (Д)'!W",TEXT(MATCH($C3,'2018-07 (Д)'!$C$2:$C$100,0)+1,0))))),"Н/Д",((INDIRECT(CONCATENATE("'2018-08 (Д)'!W",TEXT(MATCH($C3,'2018-08 (Д)'!$C$2:$C$100,0)+1,0)))-INDIRECT(CONCATENATE("'2018-07 (Д)'!W",TEXT(MATCH($C3,'2018-07 (Д)'!$C$2:$C$100,0)+1,0))))/INDIRECT(CONCATENATE("'2018-07 (Д)'!W",TEXT(MATCH($C3,'2018-07 (Д)'!$C$2:$C$100,0)+1,0))))*100)</f>
        <v>62.837473334582107</v>
      </c>
      <c r="HA3" s="9">
        <f ca="1">IF(OR(INDIRECT(CONCATENATE("'2018-09 (Д)'!W",TEXT(MATCH($C3,'2018-09 (Д)'!$C$2:$C$100,0)+1,0)))="Н/Д",INDIRECT(CONCATENATE("'2018-08 (Д)'!W",TEXT(MATCH($C3,'2018-08 (Д)'!$C$2:$C$100,0)+1,0)))="Н/Д",AND(INDIRECT(CONCATENATE("'2018-09 (Д)'!W",TEXT(MATCH($C3,'2018-09 (Д)'!$C$2:$C$100,0)+1,0)))="Н/Д",INDIRECT(CONCATENATE("'2018-08 (Д)'!W",TEXT(MATCH($C3,'2018-08 (Д)'!$C$2:$C$100,0)+1,0))))),"Н/Д",((INDIRECT(CONCATENATE("'2018-09 (Д)'!W",TEXT(MATCH($C3,'2018-09 (Д)'!$C$2:$C$100,0)+1,0)))-INDIRECT(CONCATENATE("'2018-08 (Д)'!W",TEXT(MATCH($C3,'2018-08 (Д)'!$C$2:$C$100,0)+1,0))))/INDIRECT(CONCATENATE("'2018-08 (Д)'!W",TEXT(MATCH($C3,'2018-08 (Д)'!$C$2:$C$100,0)+1,0))))*100)</f>
        <v>-32.984950470348863</v>
      </c>
      <c r="HB3" s="9">
        <f ca="1">IF(OR(INDIRECT(CONCATENATE("'2018-10 (Д)'!W",TEXT(MATCH($C3,'2018-10 (Д)'!$C$2:$C$100,0)+1,0)))="Н/Д",INDIRECT(CONCATENATE("'2018-09 (Д)'!W",TEXT(MATCH($C3,'2018-09 (Д)'!$C$2:$C$100,0)+1,0)))="Н/Д",AND(INDIRECT(CONCATENATE("'2018-10 (Д)'!W",TEXT(MATCH($C3,'2018-10 (Д)'!$C$2:$C$100,0)+1,0)))="Н/Д",INDIRECT(CONCATENATE("'2018-09 (Д)'!W",TEXT(MATCH($C3,'2018-09 (Д)'!$C$2:$C$100,0)+1,0))))),"Н/Д",((INDIRECT(CONCATENATE("'2018-10 (Д)'!W",TEXT(MATCH($C3,'2018-10 (Д)'!$C$2:$C$100,0)+1,0)))-INDIRECT(CONCATENATE("'2018-09 (Д)'!W",TEXT(MATCH($C3,'2018-09 (Д)'!$C$2:$C$100,0)+1,0))))/INDIRECT(CONCATENATE("'2018-09 (Д)'!W",TEXT(MATCH($C3,'2018-09 (Д)'!$C$2:$C$100,0)+1,0))))*100)</f>
        <v>-18.286862705271322</v>
      </c>
      <c r="HC3" s="9">
        <f ca="1">IF(OR(INDIRECT(CONCATENATE("'2018-11 (Д)'!W",TEXT(MATCH($C3,'2018-11 (Д)'!$C$2:$C$100,0)+1,0)))="Н/Д",INDIRECT(CONCATENATE("'2018-10 (Д)'!W",TEXT(MATCH($C3,'2018-10 (Д)'!$C$2:$C$100,0)+1,0)))="Н/Д",AND(INDIRECT(CONCATENATE("'2018-11 (Д)'!W",TEXT(MATCH($C3,'2018-11 (Д)'!$C$2:$C$100,0)+1,0)))="Н/Д",INDIRECT(CONCATENATE("'2018-10 (Д)'!W",TEXT(MATCH($C3,'2018-10 (Д)'!$C$2:$C$100,0)+1,0))))),"Н/Д",((INDIRECT(CONCATENATE("'2018-11 (Д)'!W",TEXT(MATCH($C3,'2018-11 (Д)'!$C$2:$C$100,0)+1,0)))-INDIRECT(CONCATENATE("'2018-10 (Д)'!W",TEXT(MATCH($C3,'2018-10 (Д)'!$C$2:$C$100,0)+1,0))))/INDIRECT(CONCATENATE("'2018-10 (Д)'!W",TEXT(MATCH($C3,'2018-10 (Д)'!$C$2:$C$100,0)+1,0))))*100)</f>
        <v>103.13556629804017</v>
      </c>
      <c r="HD3" s="9">
        <f ca="1">IF(OR(INDIRECT(CONCATENATE("'2018-12 (Д)'!W",TEXT(MATCH($C3,'2018-12 (Д)'!$C$2:$C$100,0)+1,0)))="Н/Д",INDIRECT(CONCATENATE("'2018-11 (Д)'!W",TEXT(MATCH($C3,'2018-11 (Д)'!$C$2:$C$100,0)+1,0)))="Н/Д",AND(INDIRECT(CONCATENATE("'2018-12 (Д)'!W",TEXT(MATCH($C3,'2018-12 (Д)'!$C$2:$C$100,0)+1,0)))="Н/Д",INDIRECT(CONCATENATE("'2018-11 (Д)'!W",TEXT(MATCH($C3,'2018-11 (Д)'!$C$2:$C$100,0)+1,0))))),"Н/Д",((INDIRECT(CONCATENATE("'2018-12 (Д)'!W",TEXT(MATCH($C3,'2018-12 (Д)'!$C$2:$C$100,0)+1,0)))-INDIRECT(CONCATENATE("'2018-11 (Д)'!W",TEXT(MATCH($C3,'2018-11 (Д)'!$C$2:$C$100,0)+1,0))))/INDIRECT(CONCATENATE("'2018-11 (Д)'!W",TEXT(MATCH($C3,'2018-11 (Д)'!$C$2:$C$100,0)+1,0))))*100)</f>
        <v>-32.606256644608919</v>
      </c>
    </row>
    <row r="4" spans="1:212" x14ac:dyDescent="0.25">
      <c r="A4" s="2" t="s">
        <v>22</v>
      </c>
      <c r="B4" s="2" t="s">
        <v>23</v>
      </c>
      <c r="C4" s="15">
        <v>10000000</v>
      </c>
      <c r="D4" s="9"/>
      <c r="E4" s="9">
        <f ca="1">IF(OR(INDIRECT(CONCATENATE("'2018-03 (Д)'!E",TEXT(MATCH($C4,'2018-03 (Д)'!$C$2:$C$100,0)+1,0)))="Н/Д",INDIRECT(CONCATENATE("'2018-02 (Д)'!E",TEXT(MATCH($C4,'2018-02 (Д)'!$C$2:$C$100,0)+1,0)))="Н/Д",AND(INDIRECT(CONCATENATE("'2018-03 (Д)'!E",TEXT(MATCH($C4,'2018-03 (Д)'!$C$2:$C$100,0)+1,0)))="Н/Д",INDIRECT(CONCATENATE("'2018-02 (Д)'!E",TEXT(MATCH($C4,'2018-02 (Д)'!$C$2:$C$100,0)+1,0))))),"Н/Д",((INDIRECT(CONCATENATE("'2018-03 (Д)'!E",TEXT(MATCH($C4,'2018-03 (Д)'!$C$2:$C$100,0)+1,0)))-INDIRECT(CONCATENATE("'2018-02 (Д)'!E",TEXT(MATCH($C4,'2018-02 (Д)'!$C$2:$C$100,0)+1,0))))/INDIRECT(CONCATENATE("'2018-02 (Д)'!E",TEXT(MATCH($C4,'2018-02 (Д)'!$C$2:$C$100,0)+1,0))))*100)</f>
        <v>-16.095514884270752</v>
      </c>
      <c r="F4" s="9">
        <f ca="1">IF(OR(INDIRECT(CONCATENATE("'2018-04 (Д)'!E",TEXT(MATCH($C4,'2018-04 (Д)'!$C$2:$C$100,0)+1,0)))="Н/Д",INDIRECT(CONCATENATE("'2018-03 (Д)'!E",TEXT(MATCH($C4,'2018-03 (Д)'!$C$2:$C$100,0)+1,0)))="Н/Д",AND(INDIRECT(CONCATENATE("'2018-04 (Д)'!E",TEXT(MATCH($C4,'2018-04 (Д)'!$C$2:$C$100,0)+1,0)))="Н/Д",INDIRECT(CONCATENATE("'2018-03 (Д)'!E",TEXT(MATCH($C4,'2018-03 (Д)'!$C$2:$C$100,0)+1,0))))),"Н/Д",((INDIRECT(CONCATENATE("'2018-04 (Д)'!E",TEXT(MATCH($C4,'2018-04 (Д)'!$C$2:$C$100,0)+1,0)))-INDIRECT(CONCATENATE("'2018-03 (Д)'!E",TEXT(MATCH($C4,'2018-03 (Д)'!$C$2:$C$100,0)+1,0))))/INDIRECT(CONCATENATE("'2018-03 (Д)'!E",TEXT(MATCH($C4,'2018-03 (Д)'!$C$2:$C$100,0)+1,0))))*100)</f>
        <v>99.890649089313925</v>
      </c>
      <c r="G4" s="9">
        <f ca="1">IF(OR(INDIRECT(CONCATENATE("'2018-05 (Д)'!E",TEXT(MATCH($C4,'2018-05 (Д)'!$C$2:$C$100,0)+1,0)))="Н/Д",INDIRECT(CONCATENATE("'2018-04 (Д)'!E",TEXT(MATCH($C4,'2018-04 (Д)'!$C$2:$C$100,0)+1,0)))="Н/Д",AND(INDIRECT(CONCATENATE("'2018-05 (Д)'!E",TEXT(MATCH($C4,'2018-05 (Д)'!$C$2:$C$100,0)+1,0)))="Н/Д",INDIRECT(CONCATENATE("'2018-04 (Д)'!E",TEXT(MATCH($C4,'2018-04 (Д)'!$C$2:$C$100,0)+1,0))))),"Н/Д",((INDIRECT(CONCATENATE("'2018-05 (Д)'!E",TEXT(MATCH($C4,'2018-05 (Д)'!$C$2:$C$100,0)+1,0)))-INDIRECT(CONCATENATE("'2018-04 (Д)'!E",TEXT(MATCH($C4,'2018-04 (Д)'!$C$2:$C$100,0)+1,0))))/INDIRECT(CONCATENATE("'2018-04 (Д)'!E",TEXT(MATCH($C4,'2018-04 (Д)'!$C$2:$C$100,0)+1,0))))*100)</f>
        <v>1.4911583473931656</v>
      </c>
      <c r="H4" s="9">
        <f ca="1">IF(OR(INDIRECT(CONCATENATE("'2018-06 (Д)'!E",TEXT(MATCH($C4,'2018-06 (Д)'!$C$2:$C$100,0)+1,0)))="Н/Д",INDIRECT(CONCATENATE("'2018-05 (Д)'!E",TEXT(MATCH($C4,'2018-05 (Д)'!$C$2:$C$100,0)+1,0)))="Н/Д",AND(INDIRECT(CONCATENATE("'2018-06 (Д)'!E",TEXT(MATCH($C4,'2018-06 (Д)'!$C$2:$C$100,0)+1,0)))="Н/Д",INDIRECT(CONCATENATE("'2018-05 (Д)'!E",TEXT(MATCH($C4,'2018-05 (Д)'!$C$2:$C$100,0)+1,0))))),"Н/Д",((INDIRECT(CONCATENATE("'2018-06 (Д)'!E",TEXT(MATCH($C4,'2018-06 (Д)'!$C$2:$C$100,0)+1,0)))-INDIRECT(CONCATENATE("'2018-05 (Д)'!E",TEXT(MATCH($C4,'2018-05 (Д)'!$C$2:$C$100,0)+1,0))))/INDIRECT(CONCATENATE("'2018-05 (Д)'!E",TEXT(MATCH($C4,'2018-05 (Д)'!$C$2:$C$100,0)+1,0))))*100)</f>
        <v>-22.802991958916387</v>
      </c>
      <c r="I4" s="9">
        <f ca="1">IF(OR(INDIRECT(CONCATENATE("'2018-07 (Д)'!E",TEXT(MATCH($C4,'2018-07 (Д)'!$C$2:$C$100,0)+1,0)))="Н/Д",INDIRECT(CONCATENATE("'2018-06 (Д)'!E",TEXT(MATCH($C4,'2018-06 (Д)'!$C$2:$C$100,0)+1,0)))="Н/Д",AND(INDIRECT(CONCATENATE("'2018-07 (Д)'!E",TEXT(MATCH($C4,'2018-07 (Д)'!$C$2:$C$100,0)+1,0)))="Н/Д",INDIRECT(CONCATENATE("'2018-06 (Д)'!E",TEXT(MATCH($C4,'2018-06 (Д)'!$C$2:$C$100,0)+1,0))))),"Н/Д",((INDIRECT(CONCATENATE("'2018-07 (Д)'!E",TEXT(MATCH($C4,'2018-07 (Д)'!$C$2:$C$100,0)+1,0)))-INDIRECT(CONCATENATE("'2018-06 (Д)'!E",TEXT(MATCH($C4,'2018-06 (Д)'!$C$2:$C$100,0)+1,0))))/INDIRECT(CONCATENATE("'2018-06 (Д)'!E",TEXT(MATCH($C4,'2018-06 (Д)'!$C$2:$C$100,0)+1,0))))*100)</f>
        <v>-8.5270856062287148</v>
      </c>
      <c r="J4" s="9">
        <f ca="1">IF(OR(INDIRECT(CONCATENATE("'2018-08 (Д)'!E",TEXT(MATCH($C4,'2018-08 (Д)'!$C$2:$C$100,0)+1,0)))="Н/Д",INDIRECT(CONCATENATE("'2018-07 (Д)'!E",TEXT(MATCH($C4,'2018-07 (Д)'!$C$2:$C$100,0)+1,0)))="Н/Д",AND(INDIRECT(CONCATENATE("'2018-08 (Д)'!E",TEXT(MATCH($C4,'2018-08 (Д)'!$C$2:$C$100,0)+1,0)))="Н/Д",INDIRECT(CONCATENATE("'2018-07 (Д)'!E",TEXT(MATCH($C4,'2018-07 (Д)'!$C$2:$C$100,0)+1,0))))),"Н/Д",((INDIRECT(CONCATENATE("'2018-08 (Д)'!E",TEXT(MATCH($C4,'2018-08 (Д)'!$C$2:$C$100,0)+1,0)))-INDIRECT(CONCATENATE("'2018-07 (Д)'!E",TEXT(MATCH($C4,'2018-07 (Д)'!$C$2:$C$100,0)+1,0))))/INDIRECT(CONCATENATE("'2018-07 (Д)'!E",TEXT(MATCH($C4,'2018-07 (Д)'!$C$2:$C$100,0)+1,0))))*100)</f>
        <v>53.651666567355562</v>
      </c>
      <c r="K4" s="9">
        <f ca="1">IF(OR(INDIRECT(CONCATENATE("'2018-09 (Д)'!E",TEXT(MATCH($C4,'2018-09 (Д)'!$C$2:$C$100,0)+1,0)))="Н/Д",INDIRECT(CONCATENATE("'2018-08 (Д)'!E",TEXT(MATCH($C4,'2018-08 (Д)'!$C$2:$C$100,0)+1,0)))="Н/Д",AND(INDIRECT(CONCATENATE("'2018-09 (Д)'!E",TEXT(MATCH($C4,'2018-09 (Д)'!$C$2:$C$100,0)+1,0)))="Н/Д",INDIRECT(CONCATENATE("'2018-08 (Д)'!E",TEXT(MATCH($C4,'2018-08 (Д)'!$C$2:$C$100,0)+1,0))))),"Н/Д",((INDIRECT(CONCATENATE("'2018-09 (Д)'!E",TEXT(MATCH($C4,'2018-09 (Д)'!$C$2:$C$100,0)+1,0)))-INDIRECT(CONCATENATE("'2018-08 (Д)'!E",TEXT(MATCH($C4,'2018-08 (Д)'!$C$2:$C$100,0)+1,0))))/INDIRECT(CONCATENATE("'2018-08 (Д)'!E",TEXT(MATCH($C4,'2018-08 (Д)'!$C$2:$C$100,0)+1,0))))*100)</f>
        <v>-30.357762580435114</v>
      </c>
      <c r="L4" s="9">
        <f ca="1">IF(OR(INDIRECT(CONCATENATE("'2018-10 (Д)'!E",TEXT(MATCH($C4,'2018-10 (Д)'!$C$2:$C$100,0)+1,0)))="Н/Д",INDIRECT(CONCATENATE("'2018-09 (Д)'!E",TEXT(MATCH($C4,'2018-09 (Д)'!$C$2:$C$100,0)+1,0)))="Н/Д",AND(INDIRECT(CONCATENATE("'2018-10 (Д)'!E",TEXT(MATCH($C4,'2018-10 (Д)'!$C$2:$C$100,0)+1,0)))="Н/Д",INDIRECT(CONCATENATE("'2018-09 (Д)'!E",TEXT(MATCH($C4,'2018-09 (Д)'!$C$2:$C$100,0)+1,0))))),"Н/Д",((INDIRECT(CONCATENATE("'2018-10 (Д)'!E",TEXT(MATCH($C4,'2018-10 (Д)'!$C$2:$C$100,0)+1,0)))-INDIRECT(CONCATENATE("'2018-09 (Д)'!E",TEXT(MATCH($C4,'2018-09 (Д)'!$C$2:$C$100,0)+1,0))))/INDIRECT(CONCATENATE("'2018-09 (Д)'!E",TEXT(MATCH($C4,'2018-09 (Д)'!$C$2:$C$100,0)+1,0))))*100)</f>
        <v>-13.648411185540066</v>
      </c>
      <c r="M4" s="9">
        <f ca="1">IF(OR(INDIRECT(CONCATENATE("'2018-11 (Д)'!E",TEXT(MATCH($C4,'2018-11 (Д)'!$C$2:$C$100,0)+1,0)))="Н/Д",INDIRECT(CONCATENATE("'2018-10 (Д)'!E",TEXT(MATCH($C4,'2018-10 (Д)'!$C$2:$C$100,0)+1,0)))="Н/Д",AND(INDIRECT(CONCATENATE("'2018-11 (Д)'!E",TEXT(MATCH($C4,'2018-11 (Д)'!$C$2:$C$100,0)+1,0)))="Н/Д",INDIRECT(CONCATENATE("'2018-10 (Д)'!E",TEXT(MATCH($C4,'2018-10 (Д)'!$C$2:$C$100,0)+1,0))))),"Н/Д",((INDIRECT(CONCATENATE("'2018-11 (Д)'!E",TEXT(MATCH($C4,'2018-11 (Д)'!$C$2:$C$100,0)+1,0)))-INDIRECT(CONCATENATE("'2018-10 (Д)'!E",TEXT(MATCH($C4,'2018-10 (Д)'!$C$2:$C$100,0)+1,0))))/INDIRECT(CONCATENATE("'2018-10 (Д)'!E",TEXT(MATCH($C4,'2018-10 (Д)'!$C$2:$C$100,0)+1,0))))*100)</f>
        <v>111.0608769410516</v>
      </c>
      <c r="N4" s="9">
        <f ca="1">IF(OR(INDIRECT(CONCATENATE("'2018-12 (Д)'!E",TEXT(MATCH($C4,'2018-12 (Д)'!$C$2:$C$100,0)+1,0)))="Н/Д",INDIRECT(CONCATENATE("'2018-11 (Д)'!E",TEXT(MATCH($C4,'2018-11 (Д)'!$C$2:$C$100,0)+1,0)))="Н/Д",AND(INDIRECT(CONCATENATE("'2018-12 (Д)'!E",TEXT(MATCH($C4,'2018-12 (Д)'!$C$2:$C$100,0)+1,0)))="Н/Д",INDIRECT(CONCATENATE("'2018-11 (Д)'!E",TEXT(MATCH($C4,'2018-11 (Д)'!$C$2:$C$100,0)+1,0))))),"Н/Д",((INDIRECT(CONCATENATE("'2018-12 (Д)'!E",TEXT(MATCH($C4,'2018-12 (Д)'!$C$2:$C$100,0)+1,0)))-INDIRECT(CONCATENATE("'2018-11 (Д)'!E",TEXT(MATCH($C4,'2018-11 (Д)'!$C$2:$C$100,0)+1,0))))/INDIRECT(CONCATENATE("'2018-11 (Д)'!E",TEXT(MATCH($C4,'2018-11 (Д)'!$C$2:$C$100,0)+1,0))))*100)</f>
        <v>-40.73642412438705</v>
      </c>
      <c r="O4" s="9"/>
      <c r="P4" s="9">
        <f ca="1">IF(OR(INDIRECT(CONCATENATE("'2018-03 (Д)'!F",TEXT(MATCH($C4,'2018-03 (Д)'!$C$2:$C$100,0)+1,0)))="Н/Д",INDIRECT(CONCATENATE("'2018-02 (Д)'!F",TEXT(MATCH($C4,'2018-02 (Д)'!$C$2:$C$100,0)+1,0)))="Н/Д",AND(INDIRECT(CONCATENATE("'2018-03 (Д)'!F",TEXT(MATCH($C4,'2018-03 (Д)'!$C$2:$C$100,0)+1,0)))="Н/Д",INDIRECT(CONCATENATE("'2018-02 (Д)'!F",TEXT(MATCH($C4,'2018-02 (Д)'!$C$2:$C$100,0)+1,0))))),"Н/Д",((INDIRECT(CONCATENATE("'2018-03 (Д)'!F",TEXT(MATCH($C4,'2018-03 (Д)'!$C$2:$C$100,0)+1,0)))-INDIRECT(CONCATENATE("'2018-02 (Д)'!F",TEXT(MATCH($C4,'2018-02 (Д)'!$C$2:$C$100,0)+1,0))))/INDIRECT(CONCATENATE("'2018-02 (Д)'!F",TEXT(MATCH($C4,'2018-02 (Д)'!$C$2:$C$100,0)+1,0))))*100)</f>
        <v>-23.257696578006438</v>
      </c>
      <c r="Q4" s="9">
        <f ca="1">IF(OR(INDIRECT(CONCATENATE("'2018-04 (Д)'!F",TEXT(MATCH($C4,'2018-04 (Д)'!$C$2:$C$100,0)+1,0)))="Н/Д",INDIRECT(CONCATENATE("'2018-03 (Д)'!F",TEXT(MATCH($C4,'2018-03 (Д)'!$C$2:$C$100,0)+1,0)))="Н/Д",AND(INDIRECT(CONCATENATE("'2018-04 (Д)'!F",TEXT(MATCH($C4,'2018-04 (Д)'!$C$2:$C$100,0)+1,0)))="Н/Д",INDIRECT(CONCATENATE("'2018-03 (Д)'!F",TEXT(MATCH($C4,'2018-03 (Д)'!$C$2:$C$100,0)+1,0))))),"Н/Д",((INDIRECT(CONCATENATE("'2018-04 (Д)'!F",TEXT(MATCH($C4,'2018-04 (Д)'!$C$2:$C$100,0)+1,0)))-INDIRECT(CONCATENATE("'2018-03 (Д)'!F",TEXT(MATCH($C4,'2018-03 (Д)'!$C$2:$C$100,0)+1,0))))/INDIRECT(CONCATENATE("'2018-03 (Д)'!F",TEXT(MATCH($C4,'2018-03 (Д)'!$C$2:$C$100,0)+1,0))))*100)</f>
        <v>126.74110175603137</v>
      </c>
      <c r="R4" s="9">
        <f ca="1">IF(OR(INDIRECT(CONCATENATE("'2018-05 (Д)'!F",TEXT(MATCH($C4,'2018-05 (Д)'!$C$2:$C$100,0)+1,0)))="Н/Д",INDIRECT(CONCATENATE("'2018-04 (Д)'!F",TEXT(MATCH($C4,'2018-04 (Д)'!$C$2:$C$100,0)+1,0)))="Н/Д",AND(INDIRECT(CONCATENATE("'2018-05 (Д)'!F",TEXT(MATCH($C4,'2018-05 (Д)'!$C$2:$C$100,0)+1,0)))="Н/Д",INDIRECT(CONCATENATE("'2018-04 (Д)'!F",TEXT(MATCH($C4,'2018-04 (Д)'!$C$2:$C$100,0)+1,0))))),"Н/Д",((INDIRECT(CONCATENATE("'2018-05 (Д)'!F",TEXT(MATCH($C4,'2018-05 (Д)'!$C$2:$C$100,0)+1,0)))-INDIRECT(CONCATENATE("'2018-04 (Д)'!F",TEXT(MATCH($C4,'2018-04 (Д)'!$C$2:$C$100,0)+1,0))))/INDIRECT(CONCATENATE("'2018-04 (Д)'!F",TEXT(MATCH($C4,'2018-04 (Д)'!$C$2:$C$100,0)+1,0))))*100)</f>
        <v>-4.2519961499335599</v>
      </c>
      <c r="S4" s="9">
        <f ca="1">IF(OR(INDIRECT(CONCATENATE("'2018-06 (Д)'!F",TEXT(MATCH($C4,'2018-06 (Д)'!$C$2:$C$100,0)+1,0)))="Н/Д",INDIRECT(CONCATENATE("'2018-05 (Д)'!F",TEXT(MATCH($C4,'2018-05 (Д)'!$C$2:$C$100,0)+1,0)))="Н/Д",AND(INDIRECT(CONCATENATE("'2018-06 (Д)'!F",TEXT(MATCH($C4,'2018-06 (Д)'!$C$2:$C$100,0)+1,0)))="Н/Д",INDIRECT(CONCATENATE("'2018-05 (Д)'!F",TEXT(MATCH($C4,'2018-05 (Д)'!$C$2:$C$100,0)+1,0))))),"Н/Д",((INDIRECT(CONCATENATE("'2018-06 (Д)'!F",TEXT(MATCH($C4,'2018-06 (Д)'!$C$2:$C$100,0)+1,0)))-INDIRECT(CONCATENATE("'2018-05 (Д)'!F",TEXT(MATCH($C4,'2018-05 (Д)'!$C$2:$C$100,0)+1,0))))/INDIRECT(CONCATENATE("'2018-05 (Д)'!F",TEXT(MATCH($C4,'2018-05 (Д)'!$C$2:$C$100,0)+1,0))))*100)</f>
        <v>-22.663689729077678</v>
      </c>
      <c r="T4" s="9">
        <f ca="1">IF(OR(INDIRECT(CONCATENATE("'2018-07 (Д)'!F",TEXT(MATCH($C4,'2018-07 (Д)'!$C$2:$C$100,0)+1,0)))="Н/Д",INDIRECT(CONCATENATE("'2018-06 (Д)'!F",TEXT(MATCH($C4,'2018-06 (Д)'!$C$2:$C$100,0)+1,0)))="Н/Д",AND(INDIRECT(CONCATENATE("'2018-07 (Д)'!F",TEXT(MATCH($C4,'2018-07 (Д)'!$C$2:$C$100,0)+1,0)))="Н/Д",INDIRECT(CONCATENATE("'2018-06 (Д)'!F",TEXT(MATCH($C4,'2018-06 (Д)'!$C$2:$C$100,0)+1,0))))),"Н/Д",((INDIRECT(CONCATENATE("'2018-07 (Д)'!F",TEXT(MATCH($C4,'2018-07 (Д)'!$C$2:$C$100,0)+1,0)))-INDIRECT(CONCATENATE("'2018-06 (Д)'!F",TEXT(MATCH($C4,'2018-06 (Д)'!$C$2:$C$100,0)+1,0))))/INDIRECT(CONCATENATE("'2018-06 (Д)'!F",TEXT(MATCH($C4,'2018-06 (Д)'!$C$2:$C$100,0)+1,0))))*100)</f>
        <v>-25.129670782656067</v>
      </c>
      <c r="U4" s="9">
        <f ca="1">IF(OR(INDIRECT(CONCATENATE("'2018-08 (Д)'!F",TEXT(MATCH($C4,'2018-08 (Д)'!$C$2:$C$100,0)+1,0)))="Н/Д",INDIRECT(CONCATENATE("'2018-07 (Д)'!F",TEXT(MATCH($C4,'2018-07 (Д)'!$C$2:$C$100,0)+1,0)))="Н/Д",AND(INDIRECT(CONCATENATE("'2018-08 (Д)'!F",TEXT(MATCH($C4,'2018-08 (Д)'!$C$2:$C$100,0)+1,0)))="Н/Д",INDIRECT(CONCATENATE("'2018-07 (Д)'!F",TEXT(MATCH($C4,'2018-07 (Д)'!$C$2:$C$100,0)+1,0))))),"Н/Д",((INDIRECT(CONCATENATE("'2018-08 (Д)'!F",TEXT(MATCH($C4,'2018-08 (Д)'!$C$2:$C$100,0)+1,0)))-INDIRECT(CONCATENATE("'2018-07 (Д)'!F",TEXT(MATCH($C4,'2018-07 (Д)'!$C$2:$C$100,0)+1,0))))/INDIRECT(CONCATENATE("'2018-07 (Д)'!F",TEXT(MATCH($C4,'2018-07 (Д)'!$C$2:$C$100,0)+1,0))))*100)</f>
        <v>100.9644953602572</v>
      </c>
      <c r="V4" s="9">
        <f ca="1">IF(OR(INDIRECT(CONCATENATE("'2018-09 (Д)'!F",TEXT(MATCH($C4,'2018-09 (Д)'!$C$2:$C$100,0)+1,0)))="Н/Д",INDIRECT(CONCATENATE("'2018-08 (Д)'!F",TEXT(MATCH($C4,'2018-08 (Д)'!$C$2:$C$100,0)+1,0)))="Н/Д",AND(INDIRECT(CONCATENATE("'2018-09 (Д)'!F",TEXT(MATCH($C4,'2018-09 (Д)'!$C$2:$C$100,0)+1,0)))="Н/Д",INDIRECT(CONCATENATE("'2018-08 (Д)'!F",TEXT(MATCH($C4,'2018-08 (Д)'!$C$2:$C$100,0)+1,0))))),"Н/Д",((INDIRECT(CONCATENATE("'2018-09 (Д)'!F",TEXT(MATCH($C4,'2018-09 (Д)'!$C$2:$C$100,0)+1,0)))-INDIRECT(CONCATENATE("'2018-08 (Д)'!F",TEXT(MATCH($C4,'2018-08 (Д)'!$C$2:$C$100,0)+1,0))))/INDIRECT(CONCATENATE("'2018-08 (Д)'!F",TEXT(MATCH($C4,'2018-08 (Д)'!$C$2:$C$100,0)+1,0))))*100)</f>
        <v>-41.554840392387831</v>
      </c>
      <c r="W4" s="9">
        <f ca="1">IF(OR(INDIRECT(CONCATENATE("'2018-10 (Д)'!F",TEXT(MATCH($C4,'2018-10 (Д)'!$C$2:$C$100,0)+1,0)))="Н/Д",INDIRECT(CONCATENATE("'2018-09 (Д)'!F",TEXT(MATCH($C4,'2018-09 (Д)'!$C$2:$C$100,0)+1,0)))="Н/Д",AND(INDIRECT(CONCATENATE("'2018-10 (Д)'!F",TEXT(MATCH($C4,'2018-10 (Д)'!$C$2:$C$100,0)+1,0)))="Н/Д",INDIRECT(CONCATENATE("'2018-09 (Д)'!F",TEXT(MATCH($C4,'2018-09 (Д)'!$C$2:$C$100,0)+1,0))))),"Н/Д",((INDIRECT(CONCATENATE("'2018-10 (Д)'!F",TEXT(MATCH($C4,'2018-10 (Д)'!$C$2:$C$100,0)+1,0)))-INDIRECT(CONCATENATE("'2018-09 (Д)'!F",TEXT(MATCH($C4,'2018-09 (Д)'!$C$2:$C$100,0)+1,0))))/INDIRECT(CONCATENATE("'2018-09 (Д)'!F",TEXT(MATCH($C4,'2018-09 (Д)'!$C$2:$C$100,0)+1,0))))*100)</f>
        <v>-13.098823520488729</v>
      </c>
      <c r="X4" s="9">
        <f ca="1">IF(OR(INDIRECT(CONCATENATE("'2018-11 (Д)'!F",TEXT(MATCH($C4,'2018-11 (Д)'!$C$2:$C$100,0)+1,0)))="Н/Д",INDIRECT(CONCATENATE("'2018-10 (Д)'!F",TEXT(MATCH($C4,'2018-10 (Д)'!$C$2:$C$100,0)+1,0)))="Н/Д",AND(INDIRECT(CONCATENATE("'2018-11 (Д)'!F",TEXT(MATCH($C4,'2018-11 (Д)'!$C$2:$C$100,0)+1,0)))="Н/Д",INDIRECT(CONCATENATE("'2018-10 (Д)'!F",TEXT(MATCH($C4,'2018-10 (Д)'!$C$2:$C$100,0)+1,0))))),"Н/Д",((INDIRECT(CONCATENATE("'2018-11 (Д)'!F",TEXT(MATCH($C4,'2018-11 (Д)'!$C$2:$C$100,0)+1,0)))-INDIRECT(CONCATENATE("'2018-10 (Д)'!F",TEXT(MATCH($C4,'2018-10 (Д)'!$C$2:$C$100,0)+1,0))))/INDIRECT(CONCATENATE("'2018-10 (Д)'!F",TEXT(MATCH($C4,'2018-10 (Д)'!$C$2:$C$100,0)+1,0))))*100)</f>
        <v>152.2242485528779</v>
      </c>
      <c r="Y4" s="9">
        <f ca="1">IF(OR(INDIRECT(CONCATENATE("'2018-12 (Д)'!F",TEXT(MATCH($C4,'2018-12 (Д)'!$C$2:$C$100,0)+1,0)))="Н/Д",INDIRECT(CONCATENATE("'2018-11 (Д)'!F",TEXT(MATCH($C4,'2018-11 (Д)'!$C$2:$C$100,0)+1,0)))="Н/Д",AND(INDIRECT(CONCATENATE("'2018-12 (Д)'!F",TEXT(MATCH($C4,'2018-12 (Д)'!$C$2:$C$100,0)+1,0)))="Н/Д",INDIRECT(CONCATENATE("'2018-11 (Д)'!F",TEXT(MATCH($C4,'2018-11 (Д)'!$C$2:$C$100,0)+1,0))))),"Н/Д",((INDIRECT(CONCATENATE("'2018-12 (Д)'!F",TEXT(MATCH($C4,'2018-12 (Д)'!$C$2:$C$100,0)+1,0)))-INDIRECT(CONCATENATE("'2018-11 (Д)'!F",TEXT(MATCH($C4,'2018-11 (Д)'!$C$2:$C$100,0)+1,0))))/INDIRECT(CONCATENATE("'2018-11 (Д)'!F",TEXT(MATCH($C4,'2018-11 (Д)'!$C$2:$C$100,0)+1,0))))*100)</f>
        <v>-44.705227459906006</v>
      </c>
      <c r="Z4" s="9"/>
      <c r="AA4" s="9">
        <f ca="1">IF(OR(INDIRECT(CONCATENATE("'2018-03 (Д)'!G",TEXT(MATCH($C4,'2018-03 (Д)'!$C$2:$C$100,0)+1,0)))="Н/Д",INDIRECT(CONCATENATE("'2018-02 (Д)'!G",TEXT(MATCH($C4,'2018-02 (Д)'!$C$2:$C$100,0)+1,0)))="Н/Д",AND(INDIRECT(CONCATENATE("'2018-03 (Д)'!G",TEXT(MATCH($C4,'2018-03 (Д)'!$C$2:$C$100,0)+1,0)))="Н/Д",INDIRECT(CONCATENATE("'2018-02 (Д)'!G",TEXT(MATCH($C4,'2018-02 (Д)'!$C$2:$C$100,0)+1,0))))),"Н/Д",((INDIRECT(CONCATENATE("'2018-03 (Д)'!G",TEXT(MATCH($C4,'2018-03 (Д)'!$C$2:$C$100,0)+1,0)))-INDIRECT(CONCATENATE("'2018-02 (Д)'!G",TEXT(MATCH($C4,'2018-02 (Д)'!$C$2:$C$100,0)+1,0))))/INDIRECT(CONCATENATE("'2018-02 (Д)'!G",TEXT(MATCH($C4,'2018-02 (Д)'!$C$2:$C$100,0)+1,0))))*100)</f>
        <v>-31.597188876456539</v>
      </c>
      <c r="AB4" s="9">
        <f ca="1">IF(OR(INDIRECT(CONCATENATE("'2018-04 (Д)'!G",TEXT(MATCH($C4,'2018-04 (Д)'!$C$2:$C$100,0)+1,0)))="Н/Д",INDIRECT(CONCATENATE("'2018-03 (Д)'!G",TEXT(MATCH($C4,'2018-03 (Д)'!$C$2:$C$100,0)+1,0)))="Н/Д",AND(INDIRECT(CONCATENATE("'2018-04 (Д)'!G",TEXT(MATCH($C4,'2018-04 (Д)'!$C$2:$C$100,0)+1,0)))="Н/Д",INDIRECT(CONCATENATE("'2018-03 (Д)'!G",TEXT(MATCH($C4,'2018-03 (Д)'!$C$2:$C$100,0)+1,0))))),"Н/Д",((INDIRECT(CONCATENATE("'2018-04 (Д)'!G",TEXT(MATCH($C4,'2018-04 (Д)'!$C$2:$C$100,0)+1,0)))-INDIRECT(CONCATENATE("'2018-03 (Д)'!G",TEXT(MATCH($C4,'2018-03 (Д)'!$C$2:$C$100,0)+1,0))))/INDIRECT(CONCATENATE("'2018-03 (Д)'!G",TEXT(MATCH($C4,'2018-03 (Д)'!$C$2:$C$100,0)+1,0))))*100)</f>
        <v>407.48104097151429</v>
      </c>
      <c r="AC4" s="9">
        <f ca="1">IF(OR(INDIRECT(CONCATENATE("'2018-05 (Д)'!G",TEXT(MATCH($C4,'2018-05 (Д)'!$C$2:$C$100,0)+1,0)))="Н/Д",INDIRECT(CONCATENATE("'2018-04 (Д)'!G",TEXT(MATCH($C4,'2018-04 (Д)'!$C$2:$C$100,0)+1,0)))="Н/Д",AND(INDIRECT(CONCATENATE("'2018-05 (Д)'!G",TEXT(MATCH($C4,'2018-05 (Д)'!$C$2:$C$100,0)+1,0)))="Н/Д",INDIRECT(CONCATENATE("'2018-04 (Д)'!G",TEXT(MATCH($C4,'2018-04 (Д)'!$C$2:$C$100,0)+1,0))))),"Н/Д",((INDIRECT(CONCATENATE("'2018-05 (Д)'!G",TEXT(MATCH($C4,'2018-05 (Д)'!$C$2:$C$100,0)+1,0)))-INDIRECT(CONCATENATE("'2018-04 (Д)'!G",TEXT(MATCH($C4,'2018-04 (Д)'!$C$2:$C$100,0)+1,0))))/INDIRECT(CONCATENATE("'2018-04 (Д)'!G",TEXT(MATCH($C4,'2018-04 (Д)'!$C$2:$C$100,0)+1,0))))*100)</f>
        <v>-73.674519357768091</v>
      </c>
      <c r="AD4" s="9">
        <f ca="1">IF(OR(INDIRECT(CONCATENATE("'2018-06 (Д)'!G",TEXT(MATCH($C4,'2018-06 (Д)'!$C$2:$C$100,0)+1,0)))="Н/Д",INDIRECT(CONCATENATE("'2018-05 (Д)'!G",TEXT(MATCH($C4,'2018-05 (Д)'!$C$2:$C$100,0)+1,0)))="Н/Д",AND(INDIRECT(CONCATENATE("'2018-06 (Д)'!G",TEXT(MATCH($C4,'2018-06 (Д)'!$C$2:$C$100,0)+1,0)))="Н/Д",INDIRECT(CONCATENATE("'2018-05 (Д)'!G",TEXT(MATCH($C4,'2018-05 (Д)'!$C$2:$C$100,0)+1,0))))),"Н/Д",((INDIRECT(CONCATENATE("'2018-06 (Д)'!G",TEXT(MATCH($C4,'2018-06 (Д)'!$C$2:$C$100,0)+1,0)))-INDIRECT(CONCATENATE("'2018-05 (Д)'!G",TEXT(MATCH($C4,'2018-05 (Д)'!$C$2:$C$100,0)+1,0))))/INDIRECT(CONCATENATE("'2018-05 (Д)'!G",TEXT(MATCH($C4,'2018-05 (Д)'!$C$2:$C$100,0)+1,0))))*100)</f>
        <v>98.016144966202432</v>
      </c>
      <c r="AE4" s="9">
        <f ca="1">IF(OR(INDIRECT(CONCATENATE("'2018-07 (Д)'!G",TEXT(MATCH($C4,'2018-07 (Д)'!$C$2:$C$100,0)+1,0)))="Н/Д",INDIRECT(CONCATENATE("'2018-06 (Д)'!G",TEXT(MATCH($C4,'2018-06 (Д)'!$C$2:$C$100,0)+1,0)))="Н/Д",AND(INDIRECT(CONCATENATE("'2018-07 (Д)'!G",TEXT(MATCH($C4,'2018-07 (Д)'!$C$2:$C$100,0)+1,0)))="Н/Д",INDIRECT(CONCATENATE("'2018-06 (Д)'!G",TEXT(MATCH($C4,'2018-06 (Д)'!$C$2:$C$100,0)+1,0))))),"Н/Д",((INDIRECT(CONCATENATE("'2018-07 (Д)'!G",TEXT(MATCH($C4,'2018-07 (Д)'!$C$2:$C$100,0)+1,0)))-INDIRECT(CONCATENATE("'2018-06 (Д)'!G",TEXT(MATCH($C4,'2018-06 (Д)'!$C$2:$C$100,0)+1,0))))/INDIRECT(CONCATENATE("'2018-06 (Д)'!G",TEXT(MATCH($C4,'2018-06 (Д)'!$C$2:$C$100,0)+1,0))))*100)</f>
        <v>-23.640257008496775</v>
      </c>
      <c r="AF4" s="9">
        <f ca="1">IF(OR(INDIRECT(CONCATENATE("'2018-08 (Д)'!G",TEXT(MATCH($C4,'2018-08 (Д)'!$C$2:$C$100,0)+1,0)))="Н/Д",INDIRECT(CONCATENATE("'2018-07 (Д)'!G",TEXT(MATCH($C4,'2018-07 (Д)'!$C$2:$C$100,0)+1,0)))="Н/Д",AND(INDIRECT(CONCATENATE("'2018-08 (Д)'!G",TEXT(MATCH($C4,'2018-08 (Д)'!$C$2:$C$100,0)+1,0)))="Н/Д",INDIRECT(CONCATENATE("'2018-07 (Д)'!G",TEXT(MATCH($C4,'2018-07 (Д)'!$C$2:$C$100,0)+1,0))))),"Н/Д",((INDIRECT(CONCATENATE("'2018-08 (Д)'!G",TEXT(MATCH($C4,'2018-08 (Д)'!$C$2:$C$100,0)+1,0)))-INDIRECT(CONCATENATE("'2018-07 (Д)'!G",TEXT(MATCH($C4,'2018-07 (Д)'!$C$2:$C$100,0)+1,0))))/INDIRECT(CONCATENATE("'2018-07 (Д)'!G",TEXT(MATCH($C4,'2018-07 (Д)'!$C$2:$C$100,0)+1,0))))*100)</f>
        <v>23.746366306600752</v>
      </c>
      <c r="AG4" s="9">
        <f ca="1">IF(OR(INDIRECT(CONCATENATE("'2018-09 (Д)'!G",TEXT(MATCH($C4,'2018-09 (Д)'!$C$2:$C$100,0)+1,0)))="Н/Д",INDIRECT(CONCATENATE("'2018-08 (Д)'!G",TEXT(MATCH($C4,'2018-08 (Д)'!$C$2:$C$100,0)+1,0)))="Н/Д",AND(INDIRECT(CONCATENATE("'2018-09 (Д)'!G",TEXT(MATCH($C4,'2018-09 (Д)'!$C$2:$C$100,0)+1,0)))="Н/Д",INDIRECT(CONCATENATE("'2018-08 (Д)'!G",TEXT(MATCH($C4,'2018-08 (Д)'!$C$2:$C$100,0)+1,0))))),"Н/Д",((INDIRECT(CONCATENATE("'2018-09 (Д)'!G",TEXT(MATCH($C4,'2018-09 (Д)'!$C$2:$C$100,0)+1,0)))-INDIRECT(CONCATENATE("'2018-08 (Д)'!G",TEXT(MATCH($C4,'2018-08 (Д)'!$C$2:$C$100,0)+1,0))))/INDIRECT(CONCATENATE("'2018-08 (Д)'!G",TEXT(MATCH($C4,'2018-08 (Д)'!$C$2:$C$100,0)+1,0))))*100)</f>
        <v>36.768478045398702</v>
      </c>
      <c r="AH4" s="9">
        <f ca="1">IF(OR(INDIRECT(CONCATENATE("'2018-10 (Д)'!G",TEXT(MATCH($C4,'2018-10 (Д)'!$C$2:$C$100,0)+1,0)))="Н/Д",INDIRECT(CONCATENATE("'2018-09 (Д)'!G",TEXT(MATCH($C4,'2018-09 (Д)'!$C$2:$C$100,0)+1,0)))="Н/Д",AND(INDIRECT(CONCATENATE("'2018-10 (Д)'!G",TEXT(MATCH($C4,'2018-10 (Д)'!$C$2:$C$100,0)+1,0)))="Н/Д",INDIRECT(CONCATENATE("'2018-09 (Д)'!G",TEXT(MATCH($C4,'2018-09 (Д)'!$C$2:$C$100,0)+1,0))))),"Н/Д",((INDIRECT(CONCATENATE("'2018-10 (Д)'!G",TEXT(MATCH($C4,'2018-10 (Д)'!$C$2:$C$100,0)+1,0)))-INDIRECT(CONCATENATE("'2018-09 (Д)'!G",TEXT(MATCH($C4,'2018-09 (Д)'!$C$2:$C$100,0)+1,0))))/INDIRECT(CONCATENATE("'2018-09 (Д)'!G",TEXT(MATCH($C4,'2018-09 (Д)'!$C$2:$C$100,0)+1,0))))*100)</f>
        <v>-60.881869755103303</v>
      </c>
      <c r="AI4" s="9">
        <f ca="1">IF(OR(INDIRECT(CONCATENATE("'2018-11 (Д)'!G",TEXT(MATCH($C4,'2018-11 (Д)'!$C$2:$C$100,0)+1,0)))="Н/Д",INDIRECT(CONCATENATE("'2018-10 (Д)'!G",TEXT(MATCH($C4,'2018-10 (Д)'!$C$2:$C$100,0)+1,0)))="Н/Д",AND(INDIRECT(CONCATENATE("'2018-11 (Д)'!G",TEXT(MATCH($C4,'2018-11 (Д)'!$C$2:$C$100,0)+1,0)))="Н/Д",INDIRECT(CONCATENATE("'2018-10 (Д)'!G",TEXT(MATCH($C4,'2018-10 (Д)'!$C$2:$C$100,0)+1,0))))),"Н/Д",((INDIRECT(CONCATENATE("'2018-11 (Д)'!G",TEXT(MATCH($C4,'2018-11 (Д)'!$C$2:$C$100,0)+1,0)))-INDIRECT(CONCATENATE("'2018-10 (Д)'!G",TEXT(MATCH($C4,'2018-10 (Д)'!$C$2:$C$100,0)+1,0))))/INDIRECT(CONCATENATE("'2018-10 (Д)'!G",TEXT(MATCH($C4,'2018-10 (Д)'!$C$2:$C$100,0)+1,0))))*100)</f>
        <v>265.65014486920427</v>
      </c>
      <c r="AJ4" s="9">
        <f ca="1">IF(OR(INDIRECT(CONCATENATE("'2018-12 (Д)'!G",TEXT(MATCH($C4,'2018-12 (Д)'!$C$2:$C$100,0)+1,0)))="Н/Д",INDIRECT(CONCATENATE("'2018-11 (Д)'!G",TEXT(MATCH($C4,'2018-11 (Д)'!$C$2:$C$100,0)+1,0)))="Н/Д",AND(INDIRECT(CONCATENATE("'2018-12 (Д)'!G",TEXT(MATCH($C4,'2018-12 (Д)'!$C$2:$C$100,0)+1,0)))="Н/Д",INDIRECT(CONCATENATE("'2018-11 (Д)'!G",TEXT(MATCH($C4,'2018-11 (Д)'!$C$2:$C$100,0)+1,0))))),"Н/Д",((INDIRECT(CONCATENATE("'2018-12 (Д)'!G",TEXT(MATCH($C4,'2018-12 (Д)'!$C$2:$C$100,0)+1,0)))-INDIRECT(CONCATENATE("'2018-11 (Д)'!G",TEXT(MATCH($C4,'2018-11 (Д)'!$C$2:$C$100,0)+1,0))))/INDIRECT(CONCATENATE("'2018-11 (Д)'!G",TEXT(MATCH($C4,'2018-11 (Д)'!$C$2:$C$100,0)+1,0))))*100)</f>
        <v>-49.273956933776688</v>
      </c>
      <c r="AK4" s="9"/>
      <c r="AL4" s="9">
        <f ca="1">IF(OR(INDIRECT(CONCATENATE("'2018-03 (Д)'!H",TEXT(MATCH($C4,'2018-03 (Д)'!$C$2:$C$100,0)+1,0)))="Н/Д",INDIRECT(CONCATENATE("'2018-02 (Д)'!H",TEXT(MATCH($C4,'2018-02 (Д)'!$C$2:$C$100,0)+1,0)))="Н/Д",AND(INDIRECT(CONCATENATE("'2018-03 (Д)'!H",TEXT(MATCH($C4,'2018-03 (Д)'!$C$2:$C$100,0)+1,0)))="Н/Д",INDIRECT(CONCATENATE("'2018-02 (Д)'!H",TEXT(MATCH($C4,'2018-02 (Д)'!$C$2:$C$100,0)+1,0))))),"Н/Д",((INDIRECT(CONCATENATE("'2018-03 (Д)'!H",TEXT(MATCH($C4,'2018-03 (Д)'!$C$2:$C$100,0)+1,0)))-INDIRECT(CONCATENATE("'2018-02 (Д)'!H",TEXT(MATCH($C4,'2018-02 (Д)'!$C$2:$C$100,0)+1,0))))/INDIRECT(CONCATENATE("'2018-02 (Д)'!H",TEXT(MATCH($C4,'2018-02 (Д)'!$C$2:$C$100,0)+1,0))))*100)</f>
        <v>28.491288135417726</v>
      </c>
      <c r="AM4" s="9">
        <f ca="1">IF(OR(INDIRECT(CONCATENATE("'2018-04 (Д)'!H",TEXT(MATCH($C4,'2018-04 (Д)'!$C$2:$C$100,0)+1,0)))="Н/Д",INDIRECT(CONCATENATE("'2018-03 (Д)'!H",TEXT(MATCH($C4,'2018-03 (Д)'!$C$2:$C$100,0)+1,0)))="Н/Д",AND(INDIRECT(CONCATENATE("'2018-04 (Д)'!H",TEXT(MATCH($C4,'2018-04 (Д)'!$C$2:$C$100,0)+1,0)))="Н/Д",INDIRECT(CONCATENATE("'2018-03 (Д)'!H",TEXT(MATCH($C4,'2018-03 (Д)'!$C$2:$C$100,0)+1,0))))),"Н/Д",((INDIRECT(CONCATENATE("'2018-04 (Д)'!H",TEXT(MATCH($C4,'2018-04 (Д)'!$C$2:$C$100,0)+1,0)))-INDIRECT(CONCATENATE("'2018-03 (Д)'!H",TEXT(MATCH($C4,'2018-03 (Д)'!$C$2:$C$100,0)+1,0))))/INDIRECT(CONCATENATE("'2018-03 (Д)'!H",TEXT(MATCH($C4,'2018-03 (Д)'!$C$2:$C$100,0)+1,0))))*100)</f>
        <v>10.815932264348634</v>
      </c>
      <c r="AN4" s="9">
        <f ca="1">IF(OR(INDIRECT(CONCATENATE("'2018-05 (Д)'!H",TEXT(MATCH($C4,'2018-05 (Д)'!$C$2:$C$100,0)+1,0)))="Н/Д",INDIRECT(CONCATENATE("'2018-04 (Д)'!H",TEXT(MATCH($C4,'2018-04 (Д)'!$C$2:$C$100,0)+1,0)))="Н/Д",AND(INDIRECT(CONCATENATE("'2018-05 (Д)'!H",TEXT(MATCH($C4,'2018-05 (Д)'!$C$2:$C$100,0)+1,0)))="Н/Д",INDIRECT(CONCATENATE("'2018-04 (Д)'!H",TEXT(MATCH($C4,'2018-04 (Д)'!$C$2:$C$100,0)+1,0))))),"Н/Д",((INDIRECT(CONCATENATE("'2018-05 (Д)'!H",TEXT(MATCH($C4,'2018-05 (Д)'!$C$2:$C$100,0)+1,0)))-INDIRECT(CONCATENATE("'2018-04 (Д)'!H",TEXT(MATCH($C4,'2018-04 (Д)'!$C$2:$C$100,0)+1,0))))/INDIRECT(CONCATENATE("'2018-04 (Д)'!H",TEXT(MATCH($C4,'2018-04 (Д)'!$C$2:$C$100,0)+1,0))))*100)</f>
        <v>-4.0747292219216042</v>
      </c>
      <c r="AO4" s="9">
        <f ca="1">IF(OR(INDIRECT(CONCATENATE("'2018-06 (Д)'!H",TEXT(MATCH($C4,'2018-06 (Д)'!$C$2:$C$100,0)+1,0)))="Н/Д",INDIRECT(CONCATENATE("'2018-05 (Д)'!H",TEXT(MATCH($C4,'2018-05 (Д)'!$C$2:$C$100,0)+1,0)))="Н/Д",AND(INDIRECT(CONCATENATE("'2018-06 (Д)'!H",TEXT(MATCH($C4,'2018-06 (Д)'!$C$2:$C$100,0)+1,0)))="Н/Д",INDIRECT(CONCATENATE("'2018-05 (Д)'!H",TEXT(MATCH($C4,'2018-05 (Д)'!$C$2:$C$100,0)+1,0))))),"Н/Д",((INDIRECT(CONCATENATE("'2018-06 (Д)'!H",TEXT(MATCH($C4,'2018-06 (Д)'!$C$2:$C$100,0)+1,0)))-INDIRECT(CONCATENATE("'2018-05 (Д)'!H",TEXT(MATCH($C4,'2018-05 (Д)'!$C$2:$C$100,0)+1,0))))/INDIRECT(CONCATENATE("'2018-05 (Д)'!H",TEXT(MATCH($C4,'2018-05 (Д)'!$C$2:$C$100,0)+1,0))))*100)</f>
        <v>0.32260307126149673</v>
      </c>
      <c r="AP4" s="9">
        <f ca="1">IF(OR(INDIRECT(CONCATENATE("'2018-07 (Д)'!H",TEXT(MATCH($C4,'2018-07 (Д)'!$C$2:$C$100,0)+1,0)))="Н/Д",INDIRECT(CONCATENATE("'2018-06 (Д)'!H",TEXT(MATCH($C4,'2018-06 (Д)'!$C$2:$C$100,0)+1,0)))="Н/Д",AND(INDIRECT(CONCATENATE("'2018-07 (Д)'!H",TEXT(MATCH($C4,'2018-07 (Д)'!$C$2:$C$100,0)+1,0)))="Н/Д",INDIRECT(CONCATENATE("'2018-06 (Д)'!H",TEXT(MATCH($C4,'2018-06 (Д)'!$C$2:$C$100,0)+1,0))))),"Н/Д",((INDIRECT(CONCATENATE("'2018-07 (Д)'!H",TEXT(MATCH($C4,'2018-07 (Д)'!$C$2:$C$100,0)+1,0)))-INDIRECT(CONCATENATE("'2018-06 (Д)'!H",TEXT(MATCH($C4,'2018-06 (Д)'!$C$2:$C$100,0)+1,0))))/INDIRECT(CONCATENATE("'2018-06 (Д)'!H",TEXT(MATCH($C4,'2018-06 (Д)'!$C$2:$C$100,0)+1,0))))*100)</f>
        <v>2.8917047807800862</v>
      </c>
      <c r="AQ4" s="9">
        <f ca="1">IF(OR(INDIRECT(CONCATENATE("'2018-08 (Д)'!H",TEXT(MATCH($C4,'2018-08 (Д)'!$C$2:$C$100,0)+1,0)))="Н/Д",INDIRECT(CONCATENATE("'2018-07 (Д)'!H",TEXT(MATCH($C4,'2018-07 (Д)'!$C$2:$C$100,0)+1,0)))="Н/Д",AND(INDIRECT(CONCATENATE("'2018-08 (Д)'!H",TEXT(MATCH($C4,'2018-08 (Д)'!$C$2:$C$100,0)+1,0)))="Н/Д",INDIRECT(CONCATENATE("'2018-07 (Д)'!H",TEXT(MATCH($C4,'2018-07 (Д)'!$C$2:$C$100,0)+1,0))))),"Н/Д",((INDIRECT(CONCATENATE("'2018-08 (Д)'!H",TEXT(MATCH($C4,'2018-08 (Д)'!$C$2:$C$100,0)+1,0)))-INDIRECT(CONCATENATE("'2018-07 (Д)'!H",TEXT(MATCH($C4,'2018-07 (Д)'!$C$2:$C$100,0)+1,0))))/INDIRECT(CONCATENATE("'2018-07 (Д)'!H",TEXT(MATCH($C4,'2018-07 (Д)'!$C$2:$C$100,0)+1,0))))*100)</f>
        <v>9.3165917106677583</v>
      </c>
      <c r="AR4" s="9">
        <f ca="1">IF(OR(INDIRECT(CONCATENATE("'2018-09 (Д)'!H",TEXT(MATCH($C4,'2018-09 (Д)'!$C$2:$C$100,0)+1,0)))="Н/Д",INDIRECT(CONCATENATE("'2018-08 (Д)'!H",TEXT(MATCH($C4,'2018-08 (Д)'!$C$2:$C$100,0)+1,0)))="Н/Д",AND(INDIRECT(CONCATENATE("'2018-09 (Д)'!H",TEXT(MATCH($C4,'2018-09 (Д)'!$C$2:$C$100,0)+1,0)))="Н/Д",INDIRECT(CONCATENATE("'2018-08 (Д)'!H",TEXT(MATCH($C4,'2018-08 (Д)'!$C$2:$C$100,0)+1,0))))),"Н/Д",((INDIRECT(CONCATENATE("'2018-09 (Д)'!H",TEXT(MATCH($C4,'2018-09 (Д)'!$C$2:$C$100,0)+1,0)))-INDIRECT(CONCATENATE("'2018-08 (Д)'!H",TEXT(MATCH($C4,'2018-08 (Д)'!$C$2:$C$100,0)+1,0))))/INDIRECT(CONCATENATE("'2018-08 (Д)'!H",TEXT(MATCH($C4,'2018-08 (Д)'!$C$2:$C$100,0)+1,0))))*100)</f>
        <v>-6.5640138566944364</v>
      </c>
      <c r="AS4" s="9">
        <f ca="1">IF(OR(INDIRECT(CONCATENATE("'2018-10 (Д)'!H",TEXT(MATCH($C4,'2018-10 (Д)'!$C$2:$C$100,0)+1,0)))="Н/Д",INDIRECT(CONCATENATE("'2018-09 (Д)'!H",TEXT(MATCH($C4,'2018-09 (Д)'!$C$2:$C$100,0)+1,0)))="Н/Д",AND(INDIRECT(CONCATENATE("'2018-10 (Д)'!H",TEXT(MATCH($C4,'2018-10 (Д)'!$C$2:$C$100,0)+1,0)))="Н/Д",INDIRECT(CONCATENATE("'2018-09 (Д)'!H",TEXT(MATCH($C4,'2018-09 (Д)'!$C$2:$C$100,0)+1,0))))),"Н/Д",((INDIRECT(CONCATENATE("'2018-10 (Д)'!H",TEXT(MATCH($C4,'2018-10 (Д)'!$C$2:$C$100,0)+1,0)))-INDIRECT(CONCATENATE("'2018-09 (Д)'!H",TEXT(MATCH($C4,'2018-09 (Д)'!$C$2:$C$100,0)+1,0))))/INDIRECT(CONCATENATE("'2018-09 (Д)'!H",TEXT(MATCH($C4,'2018-09 (Д)'!$C$2:$C$100,0)+1,0))))*100)</f>
        <v>-4.4574826443603444</v>
      </c>
      <c r="AT4" s="9">
        <f ca="1">IF(OR(INDIRECT(CONCATENATE("'2018-11 (Д)'!H",TEXT(MATCH($C4,'2018-11 (Д)'!$C$2:$C$100,0)+1,0)))="Н/Д",INDIRECT(CONCATENATE("'2018-10 (Д)'!H",TEXT(MATCH($C4,'2018-10 (Д)'!$C$2:$C$100,0)+1,0)))="Н/Д",AND(INDIRECT(CONCATENATE("'2018-11 (Д)'!H",TEXT(MATCH($C4,'2018-11 (Д)'!$C$2:$C$100,0)+1,0)))="Н/Д",INDIRECT(CONCATENATE("'2018-10 (Д)'!H",TEXT(MATCH($C4,'2018-10 (Д)'!$C$2:$C$100,0)+1,0))))),"Н/Д",((INDIRECT(CONCATENATE("'2018-11 (Д)'!H",TEXT(MATCH($C4,'2018-11 (Д)'!$C$2:$C$100,0)+1,0)))-INDIRECT(CONCATENATE("'2018-10 (Д)'!H",TEXT(MATCH($C4,'2018-10 (Д)'!$C$2:$C$100,0)+1,0))))/INDIRECT(CONCATENATE("'2018-10 (Д)'!H",TEXT(MATCH($C4,'2018-10 (Д)'!$C$2:$C$100,0)+1,0))))*100)</f>
        <v>18.063759853644431</v>
      </c>
      <c r="AU4" s="9">
        <f ca="1">IF(OR(INDIRECT(CONCATENATE("'2018-12 (Д)'!H",TEXT(MATCH($C4,'2018-12 (Д)'!$C$2:$C$100,0)+1,0)))="Н/Д",INDIRECT(CONCATENATE("'2018-11 (Д)'!H",TEXT(MATCH($C4,'2018-11 (Д)'!$C$2:$C$100,0)+1,0)))="Н/Д",AND(INDIRECT(CONCATENATE("'2018-12 (Д)'!H",TEXT(MATCH($C4,'2018-12 (Д)'!$C$2:$C$100,0)+1,0)))="Н/Д",INDIRECT(CONCATENATE("'2018-11 (Д)'!H",TEXT(MATCH($C4,'2018-11 (Д)'!$C$2:$C$100,0)+1,0))))),"Н/Д",((INDIRECT(CONCATENATE("'2018-12 (Д)'!H",TEXT(MATCH($C4,'2018-12 (Д)'!$C$2:$C$100,0)+1,0)))-INDIRECT(CONCATENATE("'2018-11 (Д)'!H",TEXT(MATCH($C4,'2018-11 (Д)'!$C$2:$C$100,0)+1,0))))/INDIRECT(CONCATENATE("'2018-11 (Д)'!H",TEXT(MATCH($C4,'2018-11 (Д)'!$C$2:$C$100,0)+1,0))))*100)</f>
        <v>-0.69382308803372839</v>
      </c>
      <c r="AV4" s="9"/>
      <c r="AW4" s="9">
        <f ca="1">IF(OR(INDIRECT(CONCATENATE("'2018-03 (Д)'!I",TEXT(MATCH($C4,'2018-03 (Д)'!$C$2:$C$100,0)+1,0)))="Н/Д",INDIRECT(CONCATENATE("'2018-02 (Д)'!I",TEXT(MATCH($C4,'2018-02 (Д)'!$C$2:$C$100,0)+1,0)))="Н/Д",AND(INDIRECT(CONCATENATE("'2018-03 (Д)'!I",TEXT(MATCH($C4,'2018-03 (Д)'!$C$2:$C$100,0)+1,0)))="Н/Д",INDIRECT(CONCATENATE("'2018-02 (Д)'!I",TEXT(MATCH($C4,'2018-02 (Д)'!$C$2:$C$100,0)+1,0))))),"Н/Д",((INDIRECT(CONCATENATE("'2018-03 (Д)'!I",TEXT(MATCH($C4,'2018-03 (Д)'!$C$2:$C$100,0)+1,0)))-INDIRECT(CONCATENATE("'2018-02 (Д)'!I",TEXT(MATCH($C4,'2018-02 (Д)'!$C$2:$C$100,0)+1,0))))/INDIRECT(CONCATENATE("'2018-02 (Д)'!I",TEXT(MATCH($C4,'2018-02 (Д)'!$C$2:$C$100,0)+1,0))))*100)</f>
        <v>-59.391950818776039</v>
      </c>
      <c r="AX4" s="9">
        <f ca="1">IF(OR(INDIRECT(CONCATENATE("'2018-04 (Д)'!I",TEXT(MATCH($C4,'2018-04 (Д)'!$C$2:$C$100,0)+1,0)))="Н/Д",INDIRECT(CONCATENATE("'2018-03 (Д)'!I",TEXT(MATCH($C4,'2018-03 (Д)'!$C$2:$C$100,0)+1,0)))="Н/Д",AND(INDIRECT(CONCATENATE("'2018-04 (Д)'!I",TEXT(MATCH($C4,'2018-04 (Д)'!$C$2:$C$100,0)+1,0)))="Н/Д",INDIRECT(CONCATENATE("'2018-03 (Д)'!I",TEXT(MATCH($C4,'2018-03 (Д)'!$C$2:$C$100,0)+1,0))))),"Н/Д",((INDIRECT(CONCATENATE("'2018-04 (Д)'!I",TEXT(MATCH($C4,'2018-04 (Д)'!$C$2:$C$100,0)+1,0)))-INDIRECT(CONCATENATE("'2018-03 (Д)'!I",TEXT(MATCH($C4,'2018-03 (Д)'!$C$2:$C$100,0)+1,0))))/INDIRECT(CONCATENATE("'2018-03 (Д)'!I",TEXT(MATCH($C4,'2018-03 (Д)'!$C$2:$C$100,0)+1,0))))*100)</f>
        <v>265.29756964512904</v>
      </c>
      <c r="AY4" s="9">
        <f ca="1">IF(OR(INDIRECT(CONCATENATE("'2018-05 (Д)'!I",TEXT(MATCH($C4,'2018-05 (Д)'!$C$2:$C$100,0)+1,0)))="Н/Д",INDIRECT(CONCATENATE("'2018-04 (Д)'!I",TEXT(MATCH($C4,'2018-04 (Д)'!$C$2:$C$100,0)+1,0)))="Н/Д",AND(INDIRECT(CONCATENATE("'2018-05 (Д)'!I",TEXT(MATCH($C4,'2018-05 (Д)'!$C$2:$C$100,0)+1,0)))="Н/Д",INDIRECT(CONCATENATE("'2018-04 (Д)'!I",TEXT(MATCH($C4,'2018-04 (Д)'!$C$2:$C$100,0)+1,0))))),"Н/Д",((INDIRECT(CONCATENATE("'2018-05 (Д)'!I",TEXT(MATCH($C4,'2018-05 (Д)'!$C$2:$C$100,0)+1,0)))-INDIRECT(CONCATENATE("'2018-04 (Д)'!I",TEXT(MATCH($C4,'2018-04 (Д)'!$C$2:$C$100,0)+1,0))))/INDIRECT(CONCATENATE("'2018-04 (Д)'!I",TEXT(MATCH($C4,'2018-04 (Д)'!$C$2:$C$100,0)+1,0))))*100)</f>
        <v>-30.728016790548789</v>
      </c>
      <c r="AZ4" s="9">
        <f ca="1">IF(OR(INDIRECT(CONCATENATE("'2018-06 (Д)'!I",TEXT(MATCH($C4,'2018-06 (Д)'!$C$2:$C$100,0)+1,0)))="Н/Д",INDIRECT(CONCATENATE("'2018-05 (Д)'!I",TEXT(MATCH($C4,'2018-05 (Д)'!$C$2:$C$100,0)+1,0)))="Н/Д",AND(INDIRECT(CONCATENATE("'2018-06 (Д)'!I",TEXT(MATCH($C4,'2018-06 (Д)'!$C$2:$C$100,0)+1,0)))="Н/Д",INDIRECT(CONCATENATE("'2018-05 (Д)'!I",TEXT(MATCH($C4,'2018-05 (Д)'!$C$2:$C$100,0)+1,0))))),"Н/Д",((INDIRECT(CONCATENATE("'2018-06 (Д)'!I",TEXT(MATCH($C4,'2018-06 (Д)'!$C$2:$C$100,0)+1,0)))-INDIRECT(CONCATENATE("'2018-05 (Д)'!I",TEXT(MATCH($C4,'2018-05 (Д)'!$C$2:$C$100,0)+1,0))))/INDIRECT(CONCATENATE("'2018-05 (Д)'!I",TEXT(MATCH($C4,'2018-05 (Д)'!$C$2:$C$100,0)+1,0))))*100)</f>
        <v>4.1987236883859111</v>
      </c>
      <c r="BA4" s="9">
        <f ca="1">IF(OR(INDIRECT(CONCATENATE("'2018-07 (Д)'!I",TEXT(MATCH($C4,'2018-07 (Д)'!$C$2:$C$100,0)+1,0)))="Н/Д",INDIRECT(CONCATENATE("'2018-06 (Д)'!I",TEXT(MATCH($C4,'2018-06 (Д)'!$C$2:$C$100,0)+1,0)))="Н/Д",AND(INDIRECT(CONCATENATE("'2018-07 (Д)'!I",TEXT(MATCH($C4,'2018-07 (Д)'!$C$2:$C$100,0)+1,0)))="Н/Д",INDIRECT(CONCATENATE("'2018-06 (Д)'!I",TEXT(MATCH($C4,'2018-06 (Д)'!$C$2:$C$100,0)+1,0))))),"Н/Д",((INDIRECT(CONCATENATE("'2018-07 (Д)'!I",TEXT(MATCH($C4,'2018-07 (Д)'!$C$2:$C$100,0)+1,0)))-INDIRECT(CONCATENATE("'2018-06 (Д)'!I",TEXT(MATCH($C4,'2018-06 (Д)'!$C$2:$C$100,0)+1,0))))/INDIRECT(CONCATENATE("'2018-06 (Д)'!I",TEXT(MATCH($C4,'2018-06 (Д)'!$C$2:$C$100,0)+1,0))))*100)</f>
        <v>-2.4647649822750179</v>
      </c>
      <c r="BB4" s="9">
        <f ca="1">IF(OR(INDIRECT(CONCATENATE("'2018-08 (Д)'!I",TEXT(MATCH($C4,'2018-08 (Д)'!$C$2:$C$100,0)+1,0)))="Н/Д",INDIRECT(CONCATENATE("'2018-07 (Д)'!I",TEXT(MATCH($C4,'2018-07 (Д)'!$C$2:$C$100,0)+1,0)))="Н/Д",AND(INDIRECT(CONCATENATE("'2018-08 (Д)'!I",TEXT(MATCH($C4,'2018-08 (Д)'!$C$2:$C$100,0)+1,0)))="Н/Д",INDIRECT(CONCATENATE("'2018-07 (Д)'!I",TEXT(MATCH($C4,'2018-07 (Д)'!$C$2:$C$100,0)+1,0))))),"Н/Д",((INDIRECT(CONCATENATE("'2018-08 (Д)'!I",TEXT(MATCH($C4,'2018-08 (Д)'!$C$2:$C$100,0)+1,0)))-INDIRECT(CONCATENATE("'2018-07 (Д)'!I",TEXT(MATCH($C4,'2018-07 (Д)'!$C$2:$C$100,0)+1,0))))/INDIRECT(CONCATENATE("'2018-07 (Д)'!I",TEXT(MATCH($C4,'2018-07 (Д)'!$C$2:$C$100,0)+1,0))))*100)</f>
        <v>19.345932418371849</v>
      </c>
      <c r="BC4" s="9">
        <f ca="1">IF(OR(INDIRECT(CONCATENATE("'2018-09 (Д)'!I",TEXT(MATCH($C4,'2018-09 (Д)'!$C$2:$C$100,0)+1,0)))="Н/Д",INDIRECT(CONCATENATE("'2018-08 (Д)'!I",TEXT(MATCH($C4,'2018-08 (Д)'!$C$2:$C$100,0)+1,0)))="Н/Д",AND(INDIRECT(CONCATENATE("'2018-09 (Д)'!I",TEXT(MATCH($C4,'2018-09 (Д)'!$C$2:$C$100,0)+1,0)))="Н/Д",INDIRECT(CONCATENATE("'2018-08 (Д)'!I",TEXT(MATCH($C4,'2018-08 (Д)'!$C$2:$C$100,0)+1,0))))),"Н/Д",((INDIRECT(CONCATENATE("'2018-09 (Д)'!I",TEXT(MATCH($C4,'2018-09 (Д)'!$C$2:$C$100,0)+1,0)))-INDIRECT(CONCATENATE("'2018-08 (Д)'!I",TEXT(MATCH($C4,'2018-08 (Д)'!$C$2:$C$100,0)+1,0))))/INDIRECT(CONCATENATE("'2018-08 (Д)'!I",TEXT(MATCH($C4,'2018-08 (Д)'!$C$2:$C$100,0)+1,0))))*100)</f>
        <v>-6.6938681518773091</v>
      </c>
      <c r="BD4" s="9">
        <f ca="1">IF(OR(INDIRECT(CONCATENATE("'2018-10 (Д)'!I",TEXT(MATCH($C4,'2018-10 (Д)'!$C$2:$C$100,0)+1,0)))="Н/Д",INDIRECT(CONCATENATE("'2018-09 (Д)'!I",TEXT(MATCH($C4,'2018-09 (Д)'!$C$2:$C$100,0)+1,0)))="Н/Д",AND(INDIRECT(CONCATENATE("'2018-10 (Д)'!I",TEXT(MATCH($C4,'2018-10 (Д)'!$C$2:$C$100,0)+1,0)))="Н/Д",INDIRECT(CONCATENATE("'2018-09 (Д)'!I",TEXT(MATCH($C4,'2018-09 (Д)'!$C$2:$C$100,0)+1,0))))),"Н/Д",((INDIRECT(CONCATENATE("'2018-10 (Д)'!I",TEXT(MATCH($C4,'2018-10 (Д)'!$C$2:$C$100,0)+1,0)))-INDIRECT(CONCATENATE("'2018-09 (Д)'!I",TEXT(MATCH($C4,'2018-09 (Д)'!$C$2:$C$100,0)+1,0))))/INDIRECT(CONCATENATE("'2018-09 (Д)'!I",TEXT(MATCH($C4,'2018-09 (Д)'!$C$2:$C$100,0)+1,0))))*100)</f>
        <v>10.361648251351724</v>
      </c>
      <c r="BE4" s="9">
        <f ca="1">IF(OR(INDIRECT(CONCATENATE("'2018-11 (Д)'!I",TEXT(MATCH($C4,'2018-11 (Д)'!$C$2:$C$100,0)+1,0)))="Н/Д",INDIRECT(CONCATENATE("'2018-10 (Д)'!I",TEXT(MATCH($C4,'2018-10 (Д)'!$C$2:$C$100,0)+1,0)))="Н/Д",AND(INDIRECT(CONCATENATE("'2018-11 (Д)'!I",TEXT(MATCH($C4,'2018-11 (Д)'!$C$2:$C$100,0)+1,0)))="Н/Д",INDIRECT(CONCATENATE("'2018-10 (Д)'!I",TEXT(MATCH($C4,'2018-10 (Д)'!$C$2:$C$100,0)+1,0))))),"Н/Д",((INDIRECT(CONCATENATE("'2018-11 (Д)'!I",TEXT(MATCH($C4,'2018-11 (Д)'!$C$2:$C$100,0)+1,0)))-INDIRECT(CONCATENATE("'2018-10 (Д)'!I",TEXT(MATCH($C4,'2018-10 (Д)'!$C$2:$C$100,0)+1,0))))/INDIRECT(CONCATENATE("'2018-10 (Д)'!I",TEXT(MATCH($C4,'2018-10 (Д)'!$C$2:$C$100,0)+1,0))))*100)</f>
        <v>-7.0619744775176301</v>
      </c>
      <c r="BF4" s="9">
        <f ca="1">IF(OR(INDIRECT(CONCATENATE("'2018-12 (Д)'!I",TEXT(MATCH($C4,'2018-12 (Д)'!$C$2:$C$100,0)+1,0)))="Н/Д",INDIRECT(CONCATENATE("'2018-11 (Д)'!I",TEXT(MATCH($C4,'2018-11 (Д)'!$C$2:$C$100,0)+1,0)))="Н/Д",AND(INDIRECT(CONCATENATE("'2018-12 (Д)'!I",TEXT(MATCH($C4,'2018-12 (Д)'!$C$2:$C$100,0)+1,0)))="Н/Д",INDIRECT(CONCATENATE("'2018-11 (Д)'!I",TEXT(MATCH($C4,'2018-11 (Д)'!$C$2:$C$100,0)+1,0))))),"Н/Д",((INDIRECT(CONCATENATE("'2018-12 (Д)'!I",TEXT(MATCH($C4,'2018-12 (Д)'!$C$2:$C$100,0)+1,0)))-INDIRECT(CONCATENATE("'2018-11 (Д)'!I",TEXT(MATCH($C4,'2018-11 (Д)'!$C$2:$C$100,0)+1,0))))/INDIRECT(CONCATENATE("'2018-11 (Д)'!I",TEXT(MATCH($C4,'2018-11 (Д)'!$C$2:$C$100,0)+1,0))))*100)</f>
        <v>1.3161014104785109</v>
      </c>
      <c r="BG4" s="9"/>
      <c r="BH4" s="9" t="str">
        <f ca="1">IF(OR(INDIRECT(CONCATENATE("'2018-03 (Д)'!J",TEXT(MATCH($C4,'2018-03 (Д)'!$C$2:$C$100,0)+1,0)))="Н/Д",INDIRECT(CONCATENATE("'2018-02 (Д)'!J",TEXT(MATCH($C4,'2018-02 (Д)'!$C$2:$C$100,0)+1,0)))="Н/Д",AND(INDIRECT(CONCATENATE("'2018-03 (Д)'!J",TEXT(MATCH($C4,'2018-03 (Д)'!$C$2:$C$100,0)+1,0)))="Н/Д",INDIRECT(CONCATENATE("'2018-02 (Д)'!J",TEXT(MATCH($C4,'2018-02 (Д)'!$C$2:$C$100,0)+1,0))))),"Н/Д",((INDIRECT(CONCATENATE("'2018-03 (Д)'!J",TEXT(MATCH($C4,'2018-03 (Д)'!$C$2:$C$100,0)+1,0)))-INDIRECT(CONCATENATE("'2018-02 (Д)'!J",TEXT(MATCH($C4,'2018-02 (Д)'!$C$2:$C$100,0)+1,0))))/INDIRECT(CONCATENATE("'2018-02 (Д)'!J",TEXT(MATCH($C4,'2018-02 (Д)'!$C$2:$C$100,0)+1,0))))*100)</f>
        <v>Н/Д</v>
      </c>
      <c r="BI4" s="9" t="str">
        <f ca="1">IF(OR(INDIRECT(CONCATENATE("'2018-04 (Д)'!J",TEXT(MATCH($C4,'2018-04 (Д)'!$C$2:$C$100,0)+1,0)))="Н/Д",INDIRECT(CONCATENATE("'2018-03 (Д)'!J",TEXT(MATCH($C4,'2018-03 (Д)'!$C$2:$C$100,0)+1,0)))="Н/Д",AND(INDIRECT(CONCATENATE("'2018-04 (Д)'!J",TEXT(MATCH($C4,'2018-04 (Д)'!$C$2:$C$100,0)+1,0)))="Н/Д",INDIRECT(CONCATENATE("'2018-03 (Д)'!J",TEXT(MATCH($C4,'2018-03 (Д)'!$C$2:$C$100,0)+1,0))))),"Н/Д",((INDIRECT(CONCATENATE("'2018-04 (Д)'!J",TEXT(MATCH($C4,'2018-04 (Д)'!$C$2:$C$100,0)+1,0)))-INDIRECT(CONCATENATE("'2018-03 (Д)'!J",TEXT(MATCH($C4,'2018-03 (Д)'!$C$2:$C$100,0)+1,0))))/INDIRECT(CONCATENATE("'2018-03 (Д)'!J",TEXT(MATCH($C4,'2018-03 (Д)'!$C$2:$C$100,0)+1,0))))*100)</f>
        <v>Н/Д</v>
      </c>
      <c r="BJ4" s="9" t="str">
        <f ca="1">IF(OR(INDIRECT(CONCATENATE("'2018-05 (Д)'!J",TEXT(MATCH($C4,'2018-05 (Д)'!$C$2:$C$100,0)+1,0)))="Н/Д",INDIRECT(CONCATENATE("'2018-04 (Д)'!J",TEXT(MATCH($C4,'2018-04 (Д)'!$C$2:$C$100,0)+1,0)))="Н/Д",AND(INDIRECT(CONCATENATE("'2018-05 (Д)'!J",TEXT(MATCH($C4,'2018-05 (Д)'!$C$2:$C$100,0)+1,0)))="Н/Д",INDIRECT(CONCATENATE("'2018-04 (Д)'!J",TEXT(MATCH($C4,'2018-04 (Д)'!$C$2:$C$100,0)+1,0))))),"Н/Д",((INDIRECT(CONCATENATE("'2018-05 (Д)'!J",TEXT(MATCH($C4,'2018-05 (Д)'!$C$2:$C$100,0)+1,0)))-INDIRECT(CONCATENATE("'2018-04 (Д)'!J",TEXT(MATCH($C4,'2018-04 (Д)'!$C$2:$C$100,0)+1,0))))/INDIRECT(CONCATENATE("'2018-04 (Д)'!J",TEXT(MATCH($C4,'2018-04 (Д)'!$C$2:$C$100,0)+1,0))))*100)</f>
        <v>Н/Д</v>
      </c>
      <c r="BK4" s="9" t="str">
        <f ca="1">IF(OR(INDIRECT(CONCATENATE("'2018-06 (Д)'!J",TEXT(MATCH($C4,'2018-06 (Д)'!$C$2:$C$100,0)+1,0)))="Н/Д",INDIRECT(CONCATENATE("'2018-05 (Д)'!J",TEXT(MATCH($C4,'2018-05 (Д)'!$C$2:$C$100,0)+1,0)))="Н/Д",AND(INDIRECT(CONCATENATE("'2018-06 (Д)'!J",TEXT(MATCH($C4,'2018-06 (Д)'!$C$2:$C$100,0)+1,0)))="Н/Д",INDIRECT(CONCATENATE("'2018-05 (Д)'!J",TEXT(MATCH($C4,'2018-05 (Д)'!$C$2:$C$100,0)+1,0))))),"Н/Д",((INDIRECT(CONCATENATE("'2018-06 (Д)'!J",TEXT(MATCH($C4,'2018-06 (Д)'!$C$2:$C$100,0)+1,0)))-INDIRECT(CONCATENATE("'2018-05 (Д)'!J",TEXT(MATCH($C4,'2018-05 (Д)'!$C$2:$C$100,0)+1,0))))/INDIRECT(CONCATENATE("'2018-05 (Д)'!J",TEXT(MATCH($C4,'2018-05 (Д)'!$C$2:$C$100,0)+1,0))))*100)</f>
        <v>Н/Д</v>
      </c>
      <c r="BL4" s="9" t="str">
        <f ca="1">IF(OR(INDIRECT(CONCATENATE("'2018-07 (Д)'!J",TEXT(MATCH($C4,'2018-07 (Д)'!$C$2:$C$100,0)+1,0)))="Н/Д",INDIRECT(CONCATENATE("'2018-06 (Д)'!J",TEXT(MATCH($C4,'2018-06 (Д)'!$C$2:$C$100,0)+1,0)))="Н/Д",AND(INDIRECT(CONCATENATE("'2018-07 (Д)'!J",TEXT(MATCH($C4,'2018-07 (Д)'!$C$2:$C$100,0)+1,0)))="Н/Д",INDIRECT(CONCATENATE("'2018-06 (Д)'!J",TEXT(MATCH($C4,'2018-06 (Д)'!$C$2:$C$100,0)+1,0))))),"Н/Д",((INDIRECT(CONCATENATE("'2018-07 (Д)'!J",TEXT(MATCH($C4,'2018-07 (Д)'!$C$2:$C$100,0)+1,0)))-INDIRECT(CONCATENATE("'2018-06 (Д)'!J",TEXT(MATCH($C4,'2018-06 (Д)'!$C$2:$C$100,0)+1,0))))/INDIRECT(CONCATENATE("'2018-06 (Д)'!J",TEXT(MATCH($C4,'2018-06 (Д)'!$C$2:$C$100,0)+1,0))))*100)</f>
        <v>Н/Д</v>
      </c>
      <c r="BM4" s="9" t="str">
        <f ca="1">IF(OR(INDIRECT(CONCATENATE("'2018-08 (Д)'!J",TEXT(MATCH($C4,'2018-08 (Д)'!$C$2:$C$100,0)+1,0)))="Н/Д",INDIRECT(CONCATENATE("'2018-07 (Д)'!J",TEXT(MATCH($C4,'2018-07 (Д)'!$C$2:$C$100,0)+1,0)))="Н/Д",AND(INDIRECT(CONCATENATE("'2018-08 (Д)'!J",TEXT(MATCH($C4,'2018-08 (Д)'!$C$2:$C$100,0)+1,0)))="Н/Д",INDIRECT(CONCATENATE("'2018-07 (Д)'!J",TEXT(MATCH($C4,'2018-07 (Д)'!$C$2:$C$100,0)+1,0))))),"Н/Д",((INDIRECT(CONCATENATE("'2018-08 (Д)'!J",TEXT(MATCH($C4,'2018-08 (Д)'!$C$2:$C$100,0)+1,0)))-INDIRECT(CONCATENATE("'2018-07 (Д)'!J",TEXT(MATCH($C4,'2018-07 (Д)'!$C$2:$C$100,0)+1,0))))/INDIRECT(CONCATENATE("'2018-07 (Д)'!J",TEXT(MATCH($C4,'2018-07 (Д)'!$C$2:$C$100,0)+1,0))))*100)</f>
        <v>Н/Д</v>
      </c>
      <c r="BN4" s="9" t="str">
        <f ca="1">IF(OR(INDIRECT(CONCATENATE("'2018-09 (Д)'!J",TEXT(MATCH($C4,'2018-09 (Д)'!$C$2:$C$100,0)+1,0)))="Н/Д",INDIRECT(CONCATENATE("'2018-08 (Д)'!J",TEXT(MATCH($C4,'2018-08 (Д)'!$C$2:$C$100,0)+1,0)))="Н/Д",AND(INDIRECT(CONCATENATE("'2018-09 (Д)'!J",TEXT(MATCH($C4,'2018-09 (Д)'!$C$2:$C$100,0)+1,0)))="Н/Д",INDIRECT(CONCATENATE("'2018-08 (Д)'!J",TEXT(MATCH($C4,'2018-08 (Д)'!$C$2:$C$100,0)+1,0))))),"Н/Д",((INDIRECT(CONCATENATE("'2018-09 (Д)'!J",TEXT(MATCH($C4,'2018-09 (Д)'!$C$2:$C$100,0)+1,0)))-INDIRECT(CONCATENATE("'2018-08 (Д)'!J",TEXT(MATCH($C4,'2018-08 (Д)'!$C$2:$C$100,0)+1,0))))/INDIRECT(CONCATENATE("'2018-08 (Д)'!J",TEXT(MATCH($C4,'2018-08 (Д)'!$C$2:$C$100,0)+1,0))))*100)</f>
        <v>Н/Д</v>
      </c>
      <c r="BO4" s="9" t="str">
        <f ca="1">IF(OR(INDIRECT(CONCATENATE("'2018-10 (Д)'!J",TEXT(MATCH($C4,'2018-10 (Д)'!$C$2:$C$100,0)+1,0)))="Н/Д",INDIRECT(CONCATENATE("'2018-09 (Д)'!J",TEXT(MATCH($C4,'2018-09 (Д)'!$C$2:$C$100,0)+1,0)))="Н/Д",AND(INDIRECT(CONCATENATE("'2018-10 (Д)'!J",TEXT(MATCH($C4,'2018-10 (Д)'!$C$2:$C$100,0)+1,0)))="Н/Д",INDIRECT(CONCATENATE("'2018-09 (Д)'!J",TEXT(MATCH($C4,'2018-09 (Д)'!$C$2:$C$100,0)+1,0))))),"Н/Д",((INDIRECT(CONCATENATE("'2018-10 (Д)'!J",TEXT(MATCH($C4,'2018-10 (Д)'!$C$2:$C$100,0)+1,0)))-INDIRECT(CONCATENATE("'2018-09 (Д)'!J",TEXT(MATCH($C4,'2018-09 (Д)'!$C$2:$C$100,0)+1,0))))/INDIRECT(CONCATENATE("'2018-09 (Д)'!J",TEXT(MATCH($C4,'2018-09 (Д)'!$C$2:$C$100,0)+1,0))))*100)</f>
        <v>Н/Д</v>
      </c>
      <c r="BP4" s="9" t="str">
        <f ca="1">IF(OR(INDIRECT(CONCATENATE("'2018-11 (Д)'!J",TEXT(MATCH($C4,'2018-11 (Д)'!$C$2:$C$100,0)+1,0)))="Н/Д",INDIRECT(CONCATENATE("'2018-10 (Д)'!J",TEXT(MATCH($C4,'2018-10 (Д)'!$C$2:$C$100,0)+1,0)))="Н/Д",AND(INDIRECT(CONCATENATE("'2018-11 (Д)'!J",TEXT(MATCH($C4,'2018-11 (Д)'!$C$2:$C$100,0)+1,0)))="Н/Д",INDIRECT(CONCATENATE("'2018-10 (Д)'!J",TEXT(MATCH($C4,'2018-10 (Д)'!$C$2:$C$100,0)+1,0))))),"Н/Д",((INDIRECT(CONCATENATE("'2018-11 (Д)'!J",TEXT(MATCH($C4,'2018-11 (Д)'!$C$2:$C$100,0)+1,0)))-INDIRECT(CONCATENATE("'2018-10 (Д)'!J",TEXT(MATCH($C4,'2018-10 (Д)'!$C$2:$C$100,0)+1,0))))/INDIRECT(CONCATENATE("'2018-10 (Д)'!J",TEXT(MATCH($C4,'2018-10 (Д)'!$C$2:$C$100,0)+1,0))))*100)</f>
        <v>Н/Д</v>
      </c>
      <c r="BQ4" s="9" t="str">
        <f ca="1">IF(OR(INDIRECT(CONCATENATE("'2018-12 (Д)'!J",TEXT(MATCH($C4,'2018-12 (Д)'!$C$2:$C$100,0)+1,0)))="Н/Д",INDIRECT(CONCATENATE("'2018-11 (Д)'!J",TEXT(MATCH($C4,'2018-11 (Д)'!$C$2:$C$100,0)+1,0)))="Н/Д",AND(INDIRECT(CONCATENATE("'2018-12 (Д)'!J",TEXT(MATCH($C4,'2018-12 (Д)'!$C$2:$C$100,0)+1,0)))="Н/Д",INDIRECT(CONCATENATE("'2018-11 (Д)'!J",TEXT(MATCH($C4,'2018-11 (Д)'!$C$2:$C$100,0)+1,0))))),"Н/Д",((INDIRECT(CONCATENATE("'2018-12 (Д)'!J",TEXT(MATCH($C4,'2018-12 (Д)'!$C$2:$C$100,0)+1,0)))-INDIRECT(CONCATENATE("'2018-11 (Д)'!J",TEXT(MATCH($C4,'2018-11 (Д)'!$C$2:$C$100,0)+1,0))))/INDIRECT(CONCATENATE("'2018-11 (Д)'!J",TEXT(MATCH($C4,'2018-11 (Д)'!$C$2:$C$100,0)+1,0))))*100)</f>
        <v>Н/Д</v>
      </c>
      <c r="BR4" s="9"/>
      <c r="BS4" s="9">
        <f ca="1">IF(OR(INDIRECT(CONCATENATE("'2018-03 (Д)'!K",TEXT(MATCH($C4,'2018-03 (Д)'!$C$2:$C$100,0)+1,0)))="Н/Д",INDIRECT(CONCATENATE("'2018-02 (Д)'!K",TEXT(MATCH($C4,'2018-02 (Д)'!$C$2:$C$100,0)+1,0)))="Н/Д",AND(INDIRECT(CONCATENATE("'2018-03 (Д)'!K",TEXT(MATCH($C4,'2018-03 (Д)'!$C$2:$C$100,0)+1,0)))="Н/Д",INDIRECT(CONCATENATE("'2018-02 (Д)'!K",TEXT(MATCH($C4,'2018-02 (Д)'!$C$2:$C$100,0)+1,0))))),"Н/Д",((INDIRECT(CONCATENATE("'2018-03 (Д)'!K",TEXT(MATCH($C4,'2018-03 (Д)'!$C$2:$C$100,0)+1,0)))-INDIRECT(CONCATENATE("'2018-02 (Д)'!K",TEXT(MATCH($C4,'2018-02 (Д)'!$C$2:$C$100,0)+1,0))))/INDIRECT(CONCATENATE("'2018-02 (Д)'!K",TEXT(MATCH($C4,'2018-02 (Д)'!$C$2:$C$100,0)+1,0))))*100)</f>
        <v>-60.948373572702351</v>
      </c>
      <c r="BT4" s="9">
        <f ca="1">IF(OR(INDIRECT(CONCATENATE("'2018-04 (Д)'!K",TEXT(MATCH($C4,'2018-04 (Д)'!$C$2:$C$100,0)+1,0)))="Н/Д",INDIRECT(CONCATENATE("'2018-03 (Д)'!K",TEXT(MATCH($C4,'2018-03 (Д)'!$C$2:$C$100,0)+1,0)))="Н/Д",AND(INDIRECT(CONCATENATE("'2018-04 (Д)'!K",TEXT(MATCH($C4,'2018-04 (Д)'!$C$2:$C$100,0)+1,0)))="Н/Д",INDIRECT(CONCATENATE("'2018-03 (Д)'!K",TEXT(MATCH($C4,'2018-03 (Д)'!$C$2:$C$100,0)+1,0))))),"Н/Д",((INDIRECT(CONCATENATE("'2018-04 (Д)'!K",TEXT(MATCH($C4,'2018-04 (Д)'!$C$2:$C$100,0)+1,0)))-INDIRECT(CONCATENATE("'2018-03 (Д)'!K",TEXT(MATCH($C4,'2018-03 (Д)'!$C$2:$C$100,0)+1,0))))/INDIRECT(CONCATENATE("'2018-03 (Д)'!K",TEXT(MATCH($C4,'2018-03 (Д)'!$C$2:$C$100,0)+1,0))))*100)</f>
        <v>189.7460225211633</v>
      </c>
      <c r="BU4" s="9">
        <f ca="1">IF(OR(INDIRECT(CONCATENATE("'2018-05 (Д)'!K",TEXT(MATCH($C4,'2018-05 (Д)'!$C$2:$C$100,0)+1,0)))="Н/Д",INDIRECT(CONCATENATE("'2018-04 (Д)'!K",TEXT(MATCH($C4,'2018-04 (Д)'!$C$2:$C$100,0)+1,0)))="Н/Д",AND(INDIRECT(CONCATENATE("'2018-05 (Д)'!K",TEXT(MATCH($C4,'2018-05 (Д)'!$C$2:$C$100,0)+1,0)))="Н/Д",INDIRECT(CONCATENATE("'2018-04 (Д)'!K",TEXT(MATCH($C4,'2018-04 (Д)'!$C$2:$C$100,0)+1,0))))),"Н/Д",((INDIRECT(CONCATENATE("'2018-05 (Д)'!K",TEXT(MATCH($C4,'2018-05 (Д)'!$C$2:$C$100,0)+1,0)))-INDIRECT(CONCATENATE("'2018-04 (Д)'!K",TEXT(MATCH($C4,'2018-04 (Д)'!$C$2:$C$100,0)+1,0))))/INDIRECT(CONCATENATE("'2018-04 (Д)'!K",TEXT(MATCH($C4,'2018-04 (Д)'!$C$2:$C$100,0)+1,0))))*100)</f>
        <v>148.77053217266101</v>
      </c>
      <c r="BV4" s="9">
        <f ca="1">IF(OR(INDIRECT(CONCATENATE("'2018-06 (Д)'!K",TEXT(MATCH($C4,'2018-06 (Д)'!$C$2:$C$100,0)+1,0)))="Н/Д",INDIRECT(CONCATENATE("'2018-05 (Д)'!K",TEXT(MATCH($C4,'2018-05 (Д)'!$C$2:$C$100,0)+1,0)))="Н/Д",AND(INDIRECT(CONCATENATE("'2018-06 (Д)'!K",TEXT(MATCH($C4,'2018-06 (Д)'!$C$2:$C$100,0)+1,0)))="Н/Д",INDIRECT(CONCATENATE("'2018-05 (Д)'!K",TEXT(MATCH($C4,'2018-05 (Д)'!$C$2:$C$100,0)+1,0))))),"Н/Д",((INDIRECT(CONCATENATE("'2018-06 (Д)'!K",TEXT(MATCH($C4,'2018-06 (Д)'!$C$2:$C$100,0)+1,0)))-INDIRECT(CONCATENATE("'2018-05 (Д)'!K",TEXT(MATCH($C4,'2018-05 (Д)'!$C$2:$C$100,0)+1,0))))/INDIRECT(CONCATENATE("'2018-05 (Д)'!K",TEXT(MATCH($C4,'2018-05 (Д)'!$C$2:$C$100,0)+1,0))))*100)</f>
        <v>-75.437849941496779</v>
      </c>
      <c r="BW4" s="9">
        <f ca="1">IF(OR(INDIRECT(CONCATENATE("'2018-07 (Д)'!K",TEXT(MATCH($C4,'2018-07 (Д)'!$C$2:$C$100,0)+1,0)))="Н/Д",INDIRECT(CONCATENATE("'2018-06 (Д)'!K",TEXT(MATCH($C4,'2018-06 (Д)'!$C$2:$C$100,0)+1,0)))="Н/Д",AND(INDIRECT(CONCATENATE("'2018-07 (Д)'!K",TEXT(MATCH($C4,'2018-07 (Д)'!$C$2:$C$100,0)+1,0)))="Н/Д",INDIRECT(CONCATENATE("'2018-06 (Д)'!K",TEXT(MATCH($C4,'2018-06 (Д)'!$C$2:$C$100,0)+1,0))))),"Н/Д",((INDIRECT(CONCATENATE("'2018-07 (Д)'!K",TEXT(MATCH($C4,'2018-07 (Д)'!$C$2:$C$100,0)+1,0)))-INDIRECT(CONCATENATE("'2018-06 (Д)'!K",TEXT(MATCH($C4,'2018-06 (Д)'!$C$2:$C$100,0)+1,0))))/INDIRECT(CONCATENATE("'2018-06 (Д)'!K",TEXT(MATCH($C4,'2018-06 (Д)'!$C$2:$C$100,0)+1,0))))*100)</f>
        <v>-38.00127306129842</v>
      </c>
      <c r="BX4" s="9">
        <f ca="1">IF(OR(INDIRECT(CONCATENATE("'2018-08 (Д)'!K",TEXT(MATCH($C4,'2018-08 (Д)'!$C$2:$C$100,0)+1,0)))="Н/Д",INDIRECT(CONCATENATE("'2018-07 (Д)'!K",TEXT(MATCH($C4,'2018-07 (Д)'!$C$2:$C$100,0)+1,0)))="Н/Д",AND(INDIRECT(CONCATENATE("'2018-08 (Д)'!K",TEXT(MATCH($C4,'2018-08 (Д)'!$C$2:$C$100,0)+1,0)))="Н/Д",INDIRECT(CONCATENATE("'2018-07 (Д)'!K",TEXT(MATCH($C4,'2018-07 (Д)'!$C$2:$C$100,0)+1,0))))),"Н/Д",((INDIRECT(CONCATENATE("'2018-08 (Д)'!K",TEXT(MATCH($C4,'2018-08 (Д)'!$C$2:$C$100,0)+1,0)))-INDIRECT(CONCATENATE("'2018-07 (Д)'!K",TEXT(MATCH($C4,'2018-07 (Д)'!$C$2:$C$100,0)+1,0))))/INDIRECT(CONCATENATE("'2018-07 (Д)'!K",TEXT(MATCH($C4,'2018-07 (Д)'!$C$2:$C$100,0)+1,0))))*100)</f>
        <v>424.48189430825948</v>
      </c>
      <c r="BY4" s="9">
        <f ca="1">IF(OR(INDIRECT(CONCATENATE("'2018-09 (Д)'!K",TEXT(MATCH($C4,'2018-09 (Д)'!$C$2:$C$100,0)+1,0)))="Н/Д",INDIRECT(CONCATENATE("'2018-08 (Д)'!K",TEXT(MATCH($C4,'2018-08 (Д)'!$C$2:$C$100,0)+1,0)))="Н/Д",AND(INDIRECT(CONCATENATE("'2018-09 (Д)'!K",TEXT(MATCH($C4,'2018-09 (Д)'!$C$2:$C$100,0)+1,0)))="Н/Д",INDIRECT(CONCATENATE("'2018-08 (Д)'!K",TEXT(MATCH($C4,'2018-08 (Д)'!$C$2:$C$100,0)+1,0))))),"Н/Д",((INDIRECT(CONCATENATE("'2018-09 (Д)'!K",TEXT(MATCH($C4,'2018-09 (Д)'!$C$2:$C$100,0)+1,0)))-INDIRECT(CONCATENATE("'2018-08 (Д)'!K",TEXT(MATCH($C4,'2018-08 (Д)'!$C$2:$C$100,0)+1,0))))/INDIRECT(CONCATENATE("'2018-08 (Д)'!K",TEXT(MATCH($C4,'2018-08 (Д)'!$C$2:$C$100,0)+1,0))))*100)</f>
        <v>-86.20520551170344</v>
      </c>
      <c r="BZ4" s="9">
        <f ca="1">IF(OR(INDIRECT(CONCATENATE("'2018-10 (Д)'!K",TEXT(MATCH($C4,'2018-10 (Д)'!$C$2:$C$100,0)+1,0)))="Н/Д",INDIRECT(CONCATENATE("'2018-09 (Д)'!K",TEXT(MATCH($C4,'2018-09 (Д)'!$C$2:$C$100,0)+1,0)))="Н/Д",AND(INDIRECT(CONCATENATE("'2018-10 (Д)'!K",TEXT(MATCH($C4,'2018-10 (Д)'!$C$2:$C$100,0)+1,0)))="Н/Д",INDIRECT(CONCATENATE("'2018-09 (Д)'!K",TEXT(MATCH($C4,'2018-09 (Д)'!$C$2:$C$100,0)+1,0))))),"Н/Д",((INDIRECT(CONCATENATE("'2018-10 (Д)'!K",TEXT(MATCH($C4,'2018-10 (Д)'!$C$2:$C$100,0)+1,0)))-INDIRECT(CONCATENATE("'2018-09 (Д)'!K",TEXT(MATCH($C4,'2018-09 (Д)'!$C$2:$C$100,0)+1,0))))/INDIRECT(CONCATENATE("'2018-09 (Д)'!K",TEXT(MATCH($C4,'2018-09 (Д)'!$C$2:$C$100,0)+1,0))))*100)</f>
        <v>-17.462758701079832</v>
      </c>
      <c r="CA4" s="9">
        <f ca="1">IF(OR(INDIRECT(CONCATENATE("'2018-11 (Д)'!K",TEXT(MATCH($C4,'2018-11 (Д)'!$C$2:$C$100,0)+1,0)))="Н/Д",INDIRECT(CONCATENATE("'2018-10 (Д)'!K",TEXT(MATCH($C4,'2018-10 (Д)'!$C$2:$C$100,0)+1,0)))="Н/Д",AND(INDIRECT(CONCATENATE("'2018-11 (Д)'!K",TEXT(MATCH($C4,'2018-11 (Д)'!$C$2:$C$100,0)+1,0)))="Н/Д",INDIRECT(CONCATENATE("'2018-10 (Д)'!K",TEXT(MATCH($C4,'2018-10 (Д)'!$C$2:$C$100,0)+1,0))))),"Н/Д",((INDIRECT(CONCATENATE("'2018-11 (Д)'!K",TEXT(MATCH($C4,'2018-11 (Д)'!$C$2:$C$100,0)+1,0)))-INDIRECT(CONCATENATE("'2018-10 (Д)'!K",TEXT(MATCH($C4,'2018-10 (Д)'!$C$2:$C$100,0)+1,0))))/INDIRECT(CONCATENATE("'2018-10 (Д)'!K",TEXT(MATCH($C4,'2018-10 (Д)'!$C$2:$C$100,0)+1,0))))*100)</f>
        <v>891.71336695084665</v>
      </c>
      <c r="CB4" s="9">
        <f ca="1">IF(OR(INDIRECT(CONCATENATE("'2018-12 (Д)'!K",TEXT(MATCH($C4,'2018-12 (Д)'!$C$2:$C$100,0)+1,0)))="Н/Д",INDIRECT(CONCATENATE("'2018-11 (Д)'!K",TEXT(MATCH($C4,'2018-11 (Д)'!$C$2:$C$100,0)+1,0)))="Н/Д",AND(INDIRECT(CONCATENATE("'2018-12 (Д)'!K",TEXT(MATCH($C4,'2018-12 (Д)'!$C$2:$C$100,0)+1,0)))="Н/Д",INDIRECT(CONCATENATE("'2018-11 (Д)'!K",TEXT(MATCH($C4,'2018-11 (Д)'!$C$2:$C$100,0)+1,0))))),"Н/Д",((INDIRECT(CONCATENATE("'2018-12 (Д)'!K",TEXT(MATCH($C4,'2018-12 (Д)'!$C$2:$C$100,0)+1,0)))-INDIRECT(CONCATENATE("'2018-11 (Д)'!K",TEXT(MATCH($C4,'2018-11 (Д)'!$C$2:$C$100,0)+1,0))))/INDIRECT(CONCATENATE("'2018-11 (Д)'!K",TEXT(MATCH($C4,'2018-11 (Д)'!$C$2:$C$100,0)+1,0))))*100)</f>
        <v>-85.87316605013531</v>
      </c>
      <c r="CC4" s="9"/>
      <c r="CD4" s="9">
        <f ca="1">IF(OR(INDIRECT(CONCATENATE("'2018-03 (Д)'!L",TEXT(MATCH($C4,'2018-03 (Д)'!$C$2:$C$100,0)+1,0)))="Н/Д",INDIRECT(CONCATENATE("'2018-02 (Д)'!L",TEXT(MATCH($C4,'2018-02 (Д)'!$C$2:$C$100,0)+1,0)))="Н/Д",AND(INDIRECT(CONCATENATE("'2018-03 (Д)'!L",TEXT(MATCH($C4,'2018-03 (Д)'!$C$2:$C$100,0)+1,0)))="Н/Д",INDIRECT(CONCATENATE("'2018-02 (Д)'!L",TEXT(MATCH($C4,'2018-02 (Д)'!$C$2:$C$100,0)+1,0))))),"Н/Д",((INDIRECT(CONCATENATE("'2018-03 (Д)'!L",TEXT(MATCH($C4,'2018-03 (Д)'!$C$2:$C$100,0)+1,0)))-INDIRECT(CONCATENATE("'2018-02 (Д)'!L",TEXT(MATCH($C4,'2018-02 (Д)'!$C$2:$C$100,0)+1,0))))/INDIRECT(CONCATENATE("'2018-02 (Д)'!L",TEXT(MATCH($C4,'2018-02 (Д)'!$C$2:$C$100,0)+1,0))))*100)</f>
        <v>-24.863219093452628</v>
      </c>
      <c r="CE4" s="9">
        <f ca="1">IF(OR(INDIRECT(CONCATENATE("'2018-04 (Д)'!L",TEXT(MATCH($C4,'2018-04 (Д)'!$C$2:$C$100,0)+1,0)))="Н/Д",INDIRECT(CONCATENATE("'2018-03 (Д)'!L",TEXT(MATCH($C4,'2018-03 (Д)'!$C$2:$C$100,0)+1,0)))="Н/Д",AND(INDIRECT(CONCATENATE("'2018-04 (Д)'!L",TEXT(MATCH($C4,'2018-04 (Д)'!$C$2:$C$100,0)+1,0)))="Н/Д",INDIRECT(CONCATENATE("'2018-03 (Д)'!L",TEXT(MATCH($C4,'2018-03 (Д)'!$C$2:$C$100,0)+1,0))))),"Н/Д",((INDIRECT(CONCATENATE("'2018-04 (Д)'!L",TEXT(MATCH($C4,'2018-04 (Д)'!$C$2:$C$100,0)+1,0)))-INDIRECT(CONCATENATE("'2018-03 (Д)'!L",TEXT(MATCH($C4,'2018-03 (Д)'!$C$2:$C$100,0)+1,0))))/INDIRECT(CONCATENATE("'2018-03 (Д)'!L",TEXT(MATCH($C4,'2018-03 (Д)'!$C$2:$C$100,0)+1,0))))*100)</f>
        <v>741.33502829123995</v>
      </c>
      <c r="CF4" s="9">
        <f ca="1">IF(OR(INDIRECT(CONCATENATE("'2018-05 (Д)'!L",TEXT(MATCH($C4,'2018-05 (Д)'!$C$2:$C$100,0)+1,0)))="Н/Д",INDIRECT(CONCATENATE("'2018-04 (Д)'!L",TEXT(MATCH($C4,'2018-04 (Д)'!$C$2:$C$100,0)+1,0)))="Н/Д",AND(INDIRECT(CONCATENATE("'2018-05 (Д)'!L",TEXT(MATCH($C4,'2018-05 (Д)'!$C$2:$C$100,0)+1,0)))="Н/Д",INDIRECT(CONCATENATE("'2018-04 (Д)'!L",TEXT(MATCH($C4,'2018-04 (Д)'!$C$2:$C$100,0)+1,0))))),"Н/Д",((INDIRECT(CONCATENATE("'2018-05 (Д)'!L",TEXT(MATCH($C4,'2018-05 (Д)'!$C$2:$C$100,0)+1,0)))-INDIRECT(CONCATENATE("'2018-04 (Д)'!L",TEXT(MATCH($C4,'2018-04 (Д)'!$C$2:$C$100,0)+1,0))))/INDIRECT(CONCATENATE("'2018-04 (Д)'!L",TEXT(MATCH($C4,'2018-04 (Д)'!$C$2:$C$100,0)+1,0))))*100)</f>
        <v>62.113983705445797</v>
      </c>
      <c r="CG4" s="9">
        <f ca="1">IF(OR(INDIRECT(CONCATENATE("'2018-06 (Д)'!L",TEXT(MATCH($C4,'2018-06 (Д)'!$C$2:$C$100,0)+1,0)))="Н/Д",INDIRECT(CONCATENATE("'2018-05 (Д)'!L",TEXT(MATCH($C4,'2018-05 (Д)'!$C$2:$C$100,0)+1,0)))="Н/Д",AND(INDIRECT(CONCATENATE("'2018-06 (Д)'!L",TEXT(MATCH($C4,'2018-06 (Д)'!$C$2:$C$100,0)+1,0)))="Н/Д",INDIRECT(CONCATENATE("'2018-05 (Д)'!L",TEXT(MATCH($C4,'2018-05 (Д)'!$C$2:$C$100,0)+1,0))))),"Н/Д",((INDIRECT(CONCATENATE("'2018-06 (Д)'!L",TEXT(MATCH($C4,'2018-06 (Д)'!$C$2:$C$100,0)+1,0)))-INDIRECT(CONCATENATE("'2018-05 (Д)'!L",TEXT(MATCH($C4,'2018-05 (Д)'!$C$2:$C$100,0)+1,0))))/INDIRECT(CONCATENATE("'2018-05 (Д)'!L",TEXT(MATCH($C4,'2018-05 (Д)'!$C$2:$C$100,0)+1,0))))*100)</f>
        <v>-59.709882897719901</v>
      </c>
      <c r="CH4" s="9">
        <f ca="1">IF(OR(INDIRECT(CONCATENATE("'2018-07 (Д)'!L",TEXT(MATCH($C4,'2018-07 (Д)'!$C$2:$C$100,0)+1,0)))="Н/Д",INDIRECT(CONCATENATE("'2018-06 (Д)'!L",TEXT(MATCH($C4,'2018-06 (Д)'!$C$2:$C$100,0)+1,0)))="Н/Д",AND(INDIRECT(CONCATENATE("'2018-07 (Д)'!L",TEXT(MATCH($C4,'2018-07 (Д)'!$C$2:$C$100,0)+1,0)))="Н/Д",INDIRECT(CONCATENATE("'2018-06 (Д)'!L",TEXT(MATCH($C4,'2018-06 (Д)'!$C$2:$C$100,0)+1,0))))),"Н/Д",((INDIRECT(CONCATENATE("'2018-07 (Д)'!L",TEXT(MATCH($C4,'2018-07 (Д)'!$C$2:$C$100,0)+1,0)))-INDIRECT(CONCATENATE("'2018-06 (Д)'!L",TEXT(MATCH($C4,'2018-06 (Д)'!$C$2:$C$100,0)+1,0))))/INDIRECT(CONCATENATE("'2018-06 (Д)'!L",TEXT(MATCH($C4,'2018-06 (Д)'!$C$2:$C$100,0)+1,0))))*100)</f>
        <v>-91.485335331680801</v>
      </c>
      <c r="CI4" s="9">
        <f ca="1">IF(OR(INDIRECT(CONCATENATE("'2018-08 (Д)'!L",TEXT(MATCH($C4,'2018-08 (Д)'!$C$2:$C$100,0)+1,0)))="Н/Д",INDIRECT(CONCATENATE("'2018-07 (Д)'!L",TEXT(MATCH($C4,'2018-07 (Д)'!$C$2:$C$100,0)+1,0)))="Н/Д",AND(INDIRECT(CONCATENATE("'2018-08 (Д)'!L",TEXT(MATCH($C4,'2018-08 (Д)'!$C$2:$C$100,0)+1,0)))="Н/Д",INDIRECT(CONCATENATE("'2018-07 (Д)'!L",TEXT(MATCH($C4,'2018-07 (Д)'!$C$2:$C$100,0)+1,0))))),"Н/Д",((INDIRECT(CONCATENATE("'2018-08 (Д)'!L",TEXT(MATCH($C4,'2018-08 (Д)'!$C$2:$C$100,0)+1,0)))-INDIRECT(CONCATENATE("'2018-07 (Д)'!L",TEXT(MATCH($C4,'2018-07 (Д)'!$C$2:$C$100,0)+1,0))))/INDIRECT(CONCATENATE("'2018-07 (Д)'!L",TEXT(MATCH($C4,'2018-07 (Д)'!$C$2:$C$100,0)+1,0))))*100)</f>
        <v>3184.8708836870151</v>
      </c>
      <c r="CJ4" s="9">
        <f ca="1">IF(OR(INDIRECT(CONCATENATE("'2018-09 (Д)'!L",TEXT(MATCH($C4,'2018-09 (Д)'!$C$2:$C$100,0)+1,0)))="Н/Д",INDIRECT(CONCATENATE("'2018-08 (Д)'!L",TEXT(MATCH($C4,'2018-08 (Д)'!$C$2:$C$100,0)+1,0)))="Н/Д",AND(INDIRECT(CONCATENATE("'2018-09 (Д)'!L",TEXT(MATCH($C4,'2018-09 (Д)'!$C$2:$C$100,0)+1,0)))="Н/Д",INDIRECT(CONCATENATE("'2018-08 (Д)'!L",TEXT(MATCH($C4,'2018-08 (Д)'!$C$2:$C$100,0)+1,0))))),"Н/Д",((INDIRECT(CONCATENATE("'2018-09 (Д)'!L",TEXT(MATCH($C4,'2018-09 (Д)'!$C$2:$C$100,0)+1,0)))-INDIRECT(CONCATENATE("'2018-08 (Д)'!L",TEXT(MATCH($C4,'2018-08 (Д)'!$C$2:$C$100,0)+1,0))))/INDIRECT(CONCATENATE("'2018-08 (Д)'!L",TEXT(MATCH($C4,'2018-08 (Д)'!$C$2:$C$100,0)+1,0))))*100)</f>
        <v>-95.327633995687123</v>
      </c>
      <c r="CK4" s="9">
        <f ca="1">IF(OR(INDIRECT(CONCATENATE("'2018-10 (Д)'!L",TEXT(MATCH($C4,'2018-10 (Д)'!$C$2:$C$100,0)+1,0)))="Н/Д",INDIRECT(CONCATENATE("'2018-09 (Д)'!L",TEXT(MATCH($C4,'2018-09 (Д)'!$C$2:$C$100,0)+1,0)))="Н/Д",AND(INDIRECT(CONCATENATE("'2018-10 (Д)'!L",TEXT(MATCH($C4,'2018-10 (Д)'!$C$2:$C$100,0)+1,0)))="Н/Д",INDIRECT(CONCATENATE("'2018-09 (Д)'!L",TEXT(MATCH($C4,'2018-09 (Д)'!$C$2:$C$100,0)+1,0))))),"Н/Д",((INDIRECT(CONCATENATE("'2018-10 (Д)'!L",TEXT(MATCH($C4,'2018-10 (Д)'!$C$2:$C$100,0)+1,0)))-INDIRECT(CONCATENATE("'2018-09 (Д)'!L",TEXT(MATCH($C4,'2018-09 (Д)'!$C$2:$C$100,0)+1,0))))/INDIRECT(CONCATENATE("'2018-09 (Д)'!L",TEXT(MATCH($C4,'2018-09 (Д)'!$C$2:$C$100,0)+1,0))))*100)</f>
        <v>212.48031945869519</v>
      </c>
      <c r="CL4" s="9">
        <f ca="1">IF(OR(INDIRECT(CONCATENATE("'2018-11 (Д)'!L",TEXT(MATCH($C4,'2018-11 (Д)'!$C$2:$C$100,0)+1,0)))="Н/Д",INDIRECT(CONCATENATE("'2018-10 (Д)'!L",TEXT(MATCH($C4,'2018-10 (Д)'!$C$2:$C$100,0)+1,0)))="Н/Д",AND(INDIRECT(CONCATENATE("'2018-11 (Д)'!L",TEXT(MATCH($C4,'2018-11 (Д)'!$C$2:$C$100,0)+1,0)))="Н/Д",INDIRECT(CONCATENATE("'2018-10 (Д)'!L",TEXT(MATCH($C4,'2018-10 (Д)'!$C$2:$C$100,0)+1,0))))),"Н/Д",((INDIRECT(CONCATENATE("'2018-11 (Д)'!L",TEXT(MATCH($C4,'2018-11 (Д)'!$C$2:$C$100,0)+1,0)))-INDIRECT(CONCATENATE("'2018-10 (Д)'!L",TEXT(MATCH($C4,'2018-10 (Д)'!$C$2:$C$100,0)+1,0))))/INDIRECT(CONCATENATE("'2018-10 (Д)'!L",TEXT(MATCH($C4,'2018-10 (Д)'!$C$2:$C$100,0)+1,0))))*100)</f>
        <v>776.89393268786296</v>
      </c>
      <c r="CM4" s="9">
        <f ca="1">IF(OR(INDIRECT(CONCATENATE("'2018-12 (Д)'!L",TEXT(MATCH($C4,'2018-12 (Д)'!$C$2:$C$100,0)+1,0)))="Н/Д",INDIRECT(CONCATENATE("'2018-11 (Д)'!L",TEXT(MATCH($C4,'2018-11 (Д)'!$C$2:$C$100,0)+1,0)))="Н/Д",AND(INDIRECT(CONCATENATE("'2018-12 (Д)'!L",TEXT(MATCH($C4,'2018-12 (Д)'!$C$2:$C$100,0)+1,0)))="Н/Д",INDIRECT(CONCATENATE("'2018-11 (Д)'!L",TEXT(MATCH($C4,'2018-11 (Д)'!$C$2:$C$100,0)+1,0))))),"Н/Д",((INDIRECT(CONCATENATE("'2018-12 (Д)'!L",TEXT(MATCH($C4,'2018-12 (Д)'!$C$2:$C$100,0)+1,0)))-INDIRECT(CONCATENATE("'2018-11 (Д)'!L",TEXT(MATCH($C4,'2018-11 (Д)'!$C$2:$C$100,0)+1,0))))/INDIRECT(CONCATENATE("'2018-11 (Д)'!L",TEXT(MATCH($C4,'2018-11 (Д)'!$C$2:$C$100,0)+1,0))))*100)</f>
        <v>-72.203749522627334</v>
      </c>
      <c r="CN4" s="9"/>
      <c r="CO4" s="9">
        <f ca="1">IF(OR(INDIRECT(CONCATENATE("'2018-03 (Д)'!M",TEXT(MATCH($C4,'2018-03 (Д)'!$C$2:$C$100,0)+1,0)))="Н/Д",INDIRECT(CONCATENATE("'2018-02 (Д)'!M",TEXT(MATCH($C4,'2018-02 (Д)'!$C$2:$C$100,0)+1,0)))="Н/Д",AND(INDIRECT(CONCATENATE("'2018-03 (Д)'!M",TEXT(MATCH($C4,'2018-03 (Д)'!$C$2:$C$100,0)+1,0)))="Н/Д",INDIRECT(CONCATENATE("'2018-02 (Д)'!M",TEXT(MATCH($C4,'2018-02 (Д)'!$C$2:$C$100,0)+1,0))))),"Н/Д",((INDIRECT(CONCATENATE("'2018-03 (Д)'!M",TEXT(MATCH($C4,'2018-03 (Д)'!$C$2:$C$100,0)+1,0)))-INDIRECT(CONCATENATE("'2018-02 (Д)'!M",TEXT(MATCH($C4,'2018-02 (Д)'!$C$2:$C$100,0)+1,0))))/INDIRECT(CONCATENATE("'2018-02 (Д)'!M",TEXT(MATCH($C4,'2018-02 (Д)'!$C$2:$C$100,0)+1,0))))*100)</f>
        <v>20.90131612901336</v>
      </c>
      <c r="CP4" s="9">
        <f ca="1">IF(OR(INDIRECT(CONCATENATE("'2018-04 (Д)'!M",TEXT(MATCH($C4,'2018-04 (Д)'!$C$2:$C$100,0)+1,0)))="Н/Д",INDIRECT(CONCATENATE("'2018-03 (Д)'!M",TEXT(MATCH($C4,'2018-03 (Д)'!$C$2:$C$100,0)+1,0)))="Н/Д",AND(INDIRECT(CONCATENATE("'2018-04 (Д)'!M",TEXT(MATCH($C4,'2018-04 (Д)'!$C$2:$C$100,0)+1,0)))="Н/Д",INDIRECT(CONCATENATE("'2018-03 (Д)'!M",TEXT(MATCH($C4,'2018-03 (Д)'!$C$2:$C$100,0)+1,0))))),"Н/Д",((INDIRECT(CONCATENATE("'2018-04 (Д)'!M",TEXT(MATCH($C4,'2018-04 (Д)'!$C$2:$C$100,0)+1,0)))-INDIRECT(CONCATENATE("'2018-03 (Д)'!M",TEXT(MATCH($C4,'2018-03 (Д)'!$C$2:$C$100,0)+1,0))))/INDIRECT(CONCATENATE("'2018-03 (Д)'!M",TEXT(MATCH($C4,'2018-03 (Д)'!$C$2:$C$100,0)+1,0))))*100)</f>
        <v>-27.785495300006268</v>
      </c>
      <c r="CQ4" s="9">
        <f ca="1">IF(OR(INDIRECT(CONCATENATE("'2018-05 (Д)'!M",TEXT(MATCH($C4,'2018-05 (Д)'!$C$2:$C$100,0)+1,0)))="Н/Д",INDIRECT(CONCATENATE("'2018-04 (Д)'!M",TEXT(MATCH($C4,'2018-04 (Д)'!$C$2:$C$100,0)+1,0)))="Н/Д",AND(INDIRECT(CONCATENATE("'2018-05 (Д)'!M",TEXT(MATCH($C4,'2018-05 (Д)'!$C$2:$C$100,0)+1,0)))="Н/Д",INDIRECT(CONCATENATE("'2018-04 (Д)'!M",TEXT(MATCH($C4,'2018-04 (Д)'!$C$2:$C$100,0)+1,0))))),"Н/Д",((INDIRECT(CONCATENATE("'2018-05 (Д)'!M",TEXT(MATCH($C4,'2018-05 (Д)'!$C$2:$C$100,0)+1,0)))-INDIRECT(CONCATENATE("'2018-04 (Д)'!M",TEXT(MATCH($C4,'2018-04 (Д)'!$C$2:$C$100,0)+1,0))))/INDIRECT(CONCATENATE("'2018-04 (Д)'!M",TEXT(MATCH($C4,'2018-04 (Д)'!$C$2:$C$100,0)+1,0))))*100)</f>
        <v>-47.461416847695347</v>
      </c>
      <c r="CR4" s="9">
        <f ca="1">IF(OR(INDIRECT(CONCATENATE("'2018-06 (Д)'!M",TEXT(MATCH($C4,'2018-06 (Д)'!$C$2:$C$100,0)+1,0)))="Н/Д",INDIRECT(CONCATENATE("'2018-05 (Д)'!M",TEXT(MATCH($C4,'2018-05 (Д)'!$C$2:$C$100,0)+1,0)))="Н/Д",AND(INDIRECT(CONCATENATE("'2018-06 (Д)'!M",TEXT(MATCH($C4,'2018-06 (Д)'!$C$2:$C$100,0)+1,0)))="Н/Д",INDIRECT(CONCATENATE("'2018-05 (Д)'!M",TEXT(MATCH($C4,'2018-05 (Д)'!$C$2:$C$100,0)+1,0))))),"Н/Д",((INDIRECT(CONCATENATE("'2018-06 (Д)'!M",TEXT(MATCH($C4,'2018-06 (Д)'!$C$2:$C$100,0)+1,0)))-INDIRECT(CONCATENATE("'2018-05 (Д)'!M",TEXT(MATCH($C4,'2018-05 (Д)'!$C$2:$C$100,0)+1,0))))/INDIRECT(CONCATENATE("'2018-05 (Д)'!M",TEXT(MATCH($C4,'2018-05 (Д)'!$C$2:$C$100,0)+1,0))))*100)</f>
        <v>339.53284684074652</v>
      </c>
      <c r="CS4" s="9">
        <f ca="1">IF(OR(INDIRECT(CONCATENATE("'2018-07 (Д)'!M",TEXT(MATCH($C4,'2018-07 (Д)'!$C$2:$C$100,0)+1,0)))="Н/Д",INDIRECT(CONCATENATE("'2018-06 (Д)'!M",TEXT(MATCH($C4,'2018-06 (Д)'!$C$2:$C$100,0)+1,0)))="Н/Д",AND(INDIRECT(CONCATENATE("'2018-07 (Д)'!M",TEXT(MATCH($C4,'2018-07 (Д)'!$C$2:$C$100,0)+1,0)))="Н/Д",INDIRECT(CONCATENATE("'2018-06 (Д)'!M",TEXT(MATCH($C4,'2018-06 (Д)'!$C$2:$C$100,0)+1,0))))),"Н/Д",((INDIRECT(CONCATENATE("'2018-07 (Д)'!M",TEXT(MATCH($C4,'2018-07 (Д)'!$C$2:$C$100,0)+1,0)))-INDIRECT(CONCATENATE("'2018-06 (Д)'!M",TEXT(MATCH($C4,'2018-06 (Д)'!$C$2:$C$100,0)+1,0))))/INDIRECT(CONCATENATE("'2018-06 (Д)'!M",TEXT(MATCH($C4,'2018-06 (Д)'!$C$2:$C$100,0)+1,0))))*100)</f>
        <v>7.3303395787613423</v>
      </c>
      <c r="CT4" s="9">
        <f ca="1">IF(OR(INDIRECT(CONCATENATE("'2018-08 (Д)'!M",TEXT(MATCH($C4,'2018-08 (Д)'!$C$2:$C$100,0)+1,0)))="Н/Д",INDIRECT(CONCATENATE("'2018-07 (Д)'!M",TEXT(MATCH($C4,'2018-07 (Д)'!$C$2:$C$100,0)+1,0)))="Н/Д",AND(INDIRECT(CONCATENATE("'2018-08 (Д)'!M",TEXT(MATCH($C4,'2018-08 (Д)'!$C$2:$C$100,0)+1,0)))="Н/Д",INDIRECT(CONCATENATE("'2018-07 (Д)'!M",TEXT(MATCH($C4,'2018-07 (Д)'!$C$2:$C$100,0)+1,0))))),"Н/Д",((INDIRECT(CONCATENATE("'2018-08 (Д)'!M",TEXT(MATCH($C4,'2018-08 (Д)'!$C$2:$C$100,0)+1,0)))-INDIRECT(CONCATENATE("'2018-07 (Д)'!M",TEXT(MATCH($C4,'2018-07 (Д)'!$C$2:$C$100,0)+1,0))))/INDIRECT(CONCATENATE("'2018-07 (Д)'!M",TEXT(MATCH($C4,'2018-07 (Д)'!$C$2:$C$100,0)+1,0))))*100)</f>
        <v>73.520549387634048</v>
      </c>
      <c r="CU4" s="9">
        <f ca="1">IF(OR(INDIRECT(CONCATENATE("'2018-09 (Д)'!M",TEXT(MATCH($C4,'2018-09 (Д)'!$C$2:$C$100,0)+1,0)))="Н/Д",INDIRECT(CONCATENATE("'2018-08 (Д)'!M",TEXT(MATCH($C4,'2018-08 (Д)'!$C$2:$C$100,0)+1,0)))="Н/Д",AND(INDIRECT(CONCATENATE("'2018-09 (Д)'!M",TEXT(MATCH($C4,'2018-09 (Д)'!$C$2:$C$100,0)+1,0)))="Н/Д",INDIRECT(CONCATENATE("'2018-08 (Д)'!M",TEXT(MATCH($C4,'2018-08 (Д)'!$C$2:$C$100,0)+1,0))))),"Н/Д",((INDIRECT(CONCATENATE("'2018-09 (Д)'!M",TEXT(MATCH($C4,'2018-09 (Д)'!$C$2:$C$100,0)+1,0)))-INDIRECT(CONCATENATE("'2018-08 (Д)'!M",TEXT(MATCH($C4,'2018-08 (Д)'!$C$2:$C$100,0)+1,0))))/INDIRECT(CONCATENATE("'2018-08 (Д)'!M",TEXT(MATCH($C4,'2018-08 (Д)'!$C$2:$C$100,0)+1,0))))*100)</f>
        <v>-14.318467655326405</v>
      </c>
      <c r="CV4" s="9">
        <f ca="1">IF(OR(INDIRECT(CONCATENATE("'2018-10 (Д)'!M",TEXT(MATCH($C4,'2018-10 (Д)'!$C$2:$C$100,0)+1,0)))="Н/Д",INDIRECT(CONCATENATE("'2018-09 (Д)'!M",TEXT(MATCH($C4,'2018-09 (Д)'!$C$2:$C$100,0)+1,0)))="Н/Д",AND(INDIRECT(CONCATENATE("'2018-10 (Д)'!M",TEXT(MATCH($C4,'2018-10 (Д)'!$C$2:$C$100,0)+1,0)))="Н/Д",INDIRECT(CONCATENATE("'2018-09 (Д)'!M",TEXT(MATCH($C4,'2018-09 (Д)'!$C$2:$C$100,0)+1,0))))),"Н/Д",((INDIRECT(CONCATENATE("'2018-10 (Д)'!M",TEXT(MATCH($C4,'2018-10 (Д)'!$C$2:$C$100,0)+1,0)))-INDIRECT(CONCATENATE("'2018-09 (Д)'!M",TEXT(MATCH($C4,'2018-09 (Д)'!$C$2:$C$100,0)+1,0))))/INDIRECT(CONCATENATE("'2018-09 (Д)'!M",TEXT(MATCH($C4,'2018-09 (Д)'!$C$2:$C$100,0)+1,0))))*100)</f>
        <v>29.112982875801414</v>
      </c>
      <c r="CW4" s="9">
        <f ca="1">IF(OR(INDIRECT(CONCATENATE("'2018-11 (Д)'!M",TEXT(MATCH($C4,'2018-11 (Д)'!$C$2:$C$100,0)+1,0)))="Н/Д",INDIRECT(CONCATENATE("'2018-10 (Д)'!M",TEXT(MATCH($C4,'2018-10 (Д)'!$C$2:$C$100,0)+1,0)))="Н/Д",AND(INDIRECT(CONCATENATE("'2018-11 (Д)'!M",TEXT(MATCH($C4,'2018-11 (Д)'!$C$2:$C$100,0)+1,0)))="Н/Д",INDIRECT(CONCATENATE("'2018-10 (Д)'!M",TEXT(MATCH($C4,'2018-10 (Д)'!$C$2:$C$100,0)+1,0))))),"Н/Д",((INDIRECT(CONCATENATE("'2018-11 (Д)'!M",TEXT(MATCH($C4,'2018-11 (Д)'!$C$2:$C$100,0)+1,0)))-INDIRECT(CONCATENATE("'2018-10 (Д)'!M",TEXT(MATCH($C4,'2018-10 (Д)'!$C$2:$C$100,0)+1,0))))/INDIRECT(CONCATENATE("'2018-10 (Д)'!M",TEXT(MATCH($C4,'2018-10 (Д)'!$C$2:$C$100,0)+1,0))))*100)</f>
        <v>-12.269454178862581</v>
      </c>
      <c r="CX4" s="9">
        <f ca="1">IF(OR(INDIRECT(CONCATENATE("'2018-12 (Д)'!M",TEXT(MATCH($C4,'2018-12 (Д)'!$C$2:$C$100,0)+1,0)))="Н/Д",INDIRECT(CONCATENATE("'2018-11 (Д)'!M",TEXT(MATCH($C4,'2018-11 (Д)'!$C$2:$C$100,0)+1,0)))="Н/Д",AND(INDIRECT(CONCATENATE("'2018-12 (Д)'!M",TEXT(MATCH($C4,'2018-12 (Д)'!$C$2:$C$100,0)+1,0)))="Н/Д",INDIRECT(CONCATENATE("'2018-11 (Д)'!M",TEXT(MATCH($C4,'2018-11 (Д)'!$C$2:$C$100,0)+1,0))))),"Н/Д",((INDIRECT(CONCATENATE("'2018-12 (Д)'!M",TEXT(MATCH($C4,'2018-12 (Д)'!$C$2:$C$100,0)+1,0)))-INDIRECT(CONCATENATE("'2018-11 (Д)'!M",TEXT(MATCH($C4,'2018-11 (Д)'!$C$2:$C$100,0)+1,0))))/INDIRECT(CONCATENATE("'2018-11 (Д)'!M",TEXT(MATCH($C4,'2018-11 (Д)'!$C$2:$C$100,0)+1,0))))*100)</f>
        <v>-17.2801724145496</v>
      </c>
      <c r="CY4" s="9"/>
      <c r="CZ4" s="9">
        <f ca="1">IF(OR(INDIRECT(CONCATENATE("'2018-03 (Д)'!N",TEXT(MATCH($C4,'2018-03 (Д)'!$C$2:$C$100,0)+1,0)))="Н/Д",INDIRECT(CONCATENATE("'2018-02 (Д)'!N",TEXT(MATCH($C4,'2018-02 (Д)'!$C$2:$C$100,0)+1,0)))="Н/Д",AND(INDIRECT(CONCATENATE("'2018-03 (Д)'!N",TEXT(MATCH($C4,'2018-03 (Д)'!$C$2:$C$100,0)+1,0)))="Н/Д",INDIRECT(CONCATENATE("'2018-02 (Д)'!N",TEXT(MATCH($C4,'2018-02 (Д)'!$C$2:$C$100,0)+1,0))))),"Н/Д",((INDIRECT(CONCATENATE("'2018-03 (Д)'!N",TEXT(MATCH($C4,'2018-03 (Д)'!$C$2:$C$100,0)+1,0)))-INDIRECT(CONCATENATE("'2018-02 (Д)'!N",TEXT(MATCH($C4,'2018-02 (Д)'!$C$2:$C$100,0)+1,0))))/INDIRECT(CONCATENATE("'2018-02 (Д)'!N",TEXT(MATCH($C4,'2018-02 (Д)'!$C$2:$C$100,0)+1,0))))*100)</f>
        <v>121.88073637187968</v>
      </c>
      <c r="DA4" s="9">
        <f ca="1">IF(OR(INDIRECT(CONCATENATE("'2018-04 (Д)'!N",TEXT(MATCH($C4,'2018-04 (Д)'!$C$2:$C$100,0)+1,0)))="Н/Д",INDIRECT(CONCATENATE("'2018-03 (Д)'!N",TEXT(MATCH($C4,'2018-03 (Д)'!$C$2:$C$100,0)+1,0)))="Н/Д",AND(INDIRECT(CONCATENATE("'2018-04 (Д)'!N",TEXT(MATCH($C4,'2018-04 (Д)'!$C$2:$C$100,0)+1,0)))="Н/Д",INDIRECT(CONCATENATE("'2018-03 (Д)'!N",TEXT(MATCH($C4,'2018-03 (Д)'!$C$2:$C$100,0)+1,0))))),"Н/Д",((INDIRECT(CONCATENATE("'2018-04 (Д)'!N",TEXT(MATCH($C4,'2018-04 (Д)'!$C$2:$C$100,0)+1,0)))-INDIRECT(CONCATENATE("'2018-03 (Д)'!N",TEXT(MATCH($C4,'2018-03 (Д)'!$C$2:$C$100,0)+1,0))))/INDIRECT(CONCATENATE("'2018-03 (Д)'!N",TEXT(MATCH($C4,'2018-03 (Д)'!$C$2:$C$100,0)+1,0))))*100)</f>
        <v>58.561597721101435</v>
      </c>
      <c r="DB4" s="9">
        <f ca="1">IF(OR(INDIRECT(CONCATENATE("'2018-05 (Д)'!N",TEXT(MATCH($C4,'2018-05 (Д)'!$C$2:$C$100,0)+1,0)))="Н/Д",INDIRECT(CONCATENATE("'2018-04 (Д)'!N",TEXT(MATCH($C4,'2018-04 (Д)'!$C$2:$C$100,0)+1,0)))="Н/Д",AND(INDIRECT(CONCATENATE("'2018-05 (Д)'!N",TEXT(MATCH($C4,'2018-05 (Д)'!$C$2:$C$100,0)+1,0)))="Н/Д",INDIRECT(CONCATENATE("'2018-04 (Д)'!N",TEXT(MATCH($C4,'2018-04 (Д)'!$C$2:$C$100,0)+1,0))))),"Н/Д",((INDIRECT(CONCATENATE("'2018-05 (Д)'!N",TEXT(MATCH($C4,'2018-05 (Д)'!$C$2:$C$100,0)+1,0)))-INDIRECT(CONCATENATE("'2018-04 (Д)'!N",TEXT(MATCH($C4,'2018-04 (Д)'!$C$2:$C$100,0)+1,0))))/INDIRECT(CONCATENATE("'2018-04 (Д)'!N",TEXT(MATCH($C4,'2018-04 (Д)'!$C$2:$C$100,0)+1,0))))*100)</f>
        <v>37.606757114865289</v>
      </c>
      <c r="DC4" s="9">
        <f ca="1">IF(OR(INDIRECT(CONCATENATE("'2018-06 (Д)'!N",TEXT(MATCH($C4,'2018-06 (Д)'!$C$2:$C$100,0)+1,0)))="Н/Д",INDIRECT(CONCATENATE("'2018-05 (Д)'!N",TEXT(MATCH($C4,'2018-05 (Д)'!$C$2:$C$100,0)+1,0)))="Н/Д",AND(INDIRECT(CONCATENATE("'2018-06 (Д)'!N",TEXT(MATCH($C4,'2018-06 (Д)'!$C$2:$C$100,0)+1,0)))="Н/Д",INDIRECT(CONCATENATE("'2018-05 (Д)'!N",TEXT(MATCH($C4,'2018-05 (Д)'!$C$2:$C$100,0)+1,0))))),"Н/Д",((INDIRECT(CONCATENATE("'2018-06 (Д)'!N",TEXT(MATCH($C4,'2018-06 (Д)'!$C$2:$C$100,0)+1,0)))-INDIRECT(CONCATENATE("'2018-05 (Д)'!N",TEXT(MATCH($C4,'2018-05 (Д)'!$C$2:$C$100,0)+1,0))))/INDIRECT(CONCATENATE("'2018-05 (Д)'!N",TEXT(MATCH($C4,'2018-05 (Д)'!$C$2:$C$100,0)+1,0))))*100)</f>
        <v>26.222879740505228</v>
      </c>
      <c r="DD4" s="9">
        <f ca="1">IF(OR(INDIRECT(CONCATENATE("'2018-07 (Д)'!N",TEXT(MATCH($C4,'2018-07 (Д)'!$C$2:$C$100,0)+1,0)))="Н/Д",INDIRECT(CONCATENATE("'2018-06 (Д)'!N",TEXT(MATCH($C4,'2018-06 (Д)'!$C$2:$C$100,0)+1,0)))="Н/Д",AND(INDIRECT(CONCATENATE("'2018-07 (Д)'!N",TEXT(MATCH($C4,'2018-07 (Д)'!$C$2:$C$100,0)+1,0)))="Н/Д",INDIRECT(CONCATENATE("'2018-06 (Д)'!N",TEXT(MATCH($C4,'2018-06 (Д)'!$C$2:$C$100,0)+1,0))))),"Н/Д",((INDIRECT(CONCATENATE("'2018-07 (Д)'!N",TEXT(MATCH($C4,'2018-07 (Д)'!$C$2:$C$100,0)+1,0)))-INDIRECT(CONCATENATE("'2018-06 (Д)'!N",TEXT(MATCH($C4,'2018-06 (Д)'!$C$2:$C$100,0)+1,0))))/INDIRECT(CONCATENATE("'2018-06 (Д)'!N",TEXT(MATCH($C4,'2018-06 (Д)'!$C$2:$C$100,0)+1,0))))*100)</f>
        <v>22.23398998715972</v>
      </c>
      <c r="DE4" s="9">
        <f ca="1">IF(OR(INDIRECT(CONCATENATE("'2018-08 (Д)'!N",TEXT(MATCH($C4,'2018-08 (Д)'!$C$2:$C$100,0)+1,0)))="Н/Д",INDIRECT(CONCATENATE("'2018-07 (Д)'!N",TEXT(MATCH($C4,'2018-07 (Д)'!$C$2:$C$100,0)+1,0)))="Н/Д",AND(INDIRECT(CONCATENATE("'2018-08 (Д)'!N",TEXT(MATCH($C4,'2018-08 (Д)'!$C$2:$C$100,0)+1,0)))="Н/Д",INDIRECT(CONCATENATE("'2018-07 (Д)'!N",TEXT(MATCH($C4,'2018-07 (Д)'!$C$2:$C$100,0)+1,0))))),"Н/Д",((INDIRECT(CONCATENATE("'2018-08 (Д)'!N",TEXT(MATCH($C4,'2018-08 (Д)'!$C$2:$C$100,0)+1,0)))-INDIRECT(CONCATENATE("'2018-07 (Д)'!N",TEXT(MATCH($C4,'2018-07 (Д)'!$C$2:$C$100,0)+1,0))))/INDIRECT(CONCATENATE("'2018-07 (Д)'!N",TEXT(MATCH($C4,'2018-07 (Д)'!$C$2:$C$100,0)+1,0))))*100)</f>
        <v>19.056117252903086</v>
      </c>
      <c r="DF4" s="9">
        <f ca="1">IF(OR(INDIRECT(CONCATENATE("'2018-09 (Д)'!N",TEXT(MATCH($C4,'2018-09 (Д)'!$C$2:$C$100,0)+1,0)))="Н/Д",INDIRECT(CONCATENATE("'2018-08 (Д)'!N",TEXT(MATCH($C4,'2018-08 (Д)'!$C$2:$C$100,0)+1,0)))="Н/Д",AND(INDIRECT(CONCATENATE("'2018-09 (Д)'!N",TEXT(MATCH($C4,'2018-09 (Д)'!$C$2:$C$100,0)+1,0)))="Н/Д",INDIRECT(CONCATENATE("'2018-08 (Д)'!N",TEXT(MATCH($C4,'2018-08 (Д)'!$C$2:$C$100,0)+1,0))))),"Н/Д",((INDIRECT(CONCATENATE("'2018-09 (Д)'!N",TEXT(MATCH($C4,'2018-09 (Д)'!$C$2:$C$100,0)+1,0)))-INDIRECT(CONCATENATE("'2018-08 (Д)'!N",TEXT(MATCH($C4,'2018-08 (Д)'!$C$2:$C$100,0)+1,0))))/INDIRECT(CONCATENATE("'2018-08 (Д)'!N",TEXT(MATCH($C4,'2018-08 (Д)'!$C$2:$C$100,0)+1,0))))*100)</f>
        <v>14.678924489657067</v>
      </c>
      <c r="DG4" s="9">
        <f ca="1">IF(OR(INDIRECT(CONCATENATE("'2018-10 (Д)'!N",TEXT(MATCH($C4,'2018-10 (Д)'!$C$2:$C$100,0)+1,0)))="Н/Д",INDIRECT(CONCATENATE("'2018-09 (Д)'!N",TEXT(MATCH($C4,'2018-09 (Д)'!$C$2:$C$100,0)+1,0)))="Н/Д",AND(INDIRECT(CONCATENATE("'2018-10 (Д)'!N",TEXT(MATCH($C4,'2018-10 (Д)'!$C$2:$C$100,0)+1,0)))="Н/Д",INDIRECT(CONCATENATE("'2018-09 (Д)'!N",TEXT(MATCH($C4,'2018-09 (Д)'!$C$2:$C$100,0)+1,0))))),"Н/Д",((INDIRECT(CONCATENATE("'2018-10 (Д)'!N",TEXT(MATCH($C4,'2018-10 (Д)'!$C$2:$C$100,0)+1,0)))-INDIRECT(CONCATENATE("'2018-09 (Д)'!N",TEXT(MATCH($C4,'2018-09 (Д)'!$C$2:$C$100,0)+1,0))))/INDIRECT(CONCATENATE("'2018-09 (Д)'!N",TEXT(MATCH($C4,'2018-09 (Д)'!$C$2:$C$100,0)+1,0))))*100)</f>
        <v>11.292116603167139</v>
      </c>
      <c r="DH4" s="9">
        <f ca="1">IF(OR(INDIRECT(CONCATENATE("'2018-11 (Д)'!N",TEXT(MATCH($C4,'2018-11 (Д)'!$C$2:$C$100,0)+1,0)))="Н/Д",INDIRECT(CONCATENATE("'2018-10 (Д)'!N",TEXT(MATCH($C4,'2018-10 (Д)'!$C$2:$C$100,0)+1,0)))="Н/Д",AND(INDIRECT(CONCATENATE("'2018-11 (Д)'!N",TEXT(MATCH($C4,'2018-11 (Д)'!$C$2:$C$100,0)+1,0)))="Н/Д",INDIRECT(CONCATENATE("'2018-10 (Д)'!N",TEXT(MATCH($C4,'2018-10 (Д)'!$C$2:$C$100,0)+1,0))))),"Н/Д",((INDIRECT(CONCATENATE("'2018-11 (Д)'!N",TEXT(MATCH($C4,'2018-11 (Д)'!$C$2:$C$100,0)+1,0)))-INDIRECT(CONCATENATE("'2018-10 (Д)'!N",TEXT(MATCH($C4,'2018-10 (Д)'!$C$2:$C$100,0)+1,0))))/INDIRECT(CONCATENATE("'2018-10 (Д)'!N",TEXT(MATCH($C4,'2018-10 (Д)'!$C$2:$C$100,0)+1,0))))*100)</f>
        <v>14.855616123731272</v>
      </c>
      <c r="DI4" s="9">
        <f ca="1">IF(OR(INDIRECT(CONCATENATE("'2018-12 (Д)'!N",TEXT(MATCH($C4,'2018-12 (Д)'!$C$2:$C$100,0)+1,0)))="Н/Д",INDIRECT(CONCATENATE("'2018-11 (Д)'!N",TEXT(MATCH($C4,'2018-11 (Д)'!$C$2:$C$100,0)+1,0)))="Н/Д",AND(INDIRECT(CONCATENATE("'2018-12 (Д)'!N",TEXT(MATCH($C4,'2018-12 (Д)'!$C$2:$C$100,0)+1,0)))="Н/Д",INDIRECT(CONCATENATE("'2018-11 (Д)'!N",TEXT(MATCH($C4,'2018-11 (Д)'!$C$2:$C$100,0)+1,0))))),"Н/Д",((INDIRECT(CONCATENATE("'2018-12 (Д)'!N",TEXT(MATCH($C4,'2018-12 (Д)'!$C$2:$C$100,0)+1,0)))-INDIRECT(CONCATENATE("'2018-11 (Д)'!N",TEXT(MATCH($C4,'2018-11 (Д)'!$C$2:$C$100,0)+1,0))))/INDIRECT(CONCATENATE("'2018-11 (Д)'!N",TEXT(MATCH($C4,'2018-11 (Д)'!$C$2:$C$100,0)+1,0))))*100)</f>
        <v>10.798071371530829</v>
      </c>
      <c r="DJ4" s="9"/>
      <c r="DK4" s="9" t="str">
        <f ca="1">IF(OR(INDIRECT(CONCATENATE("'2018-03 (Д)'!O",TEXT(MATCH($C4,'2018-03 (Д)'!$C$2:$C$100,0)+1,0)))="Н/Д",INDIRECT(CONCATENATE("'2018-02 (Д)'!O",TEXT(MATCH($C4,'2018-02 (Д)'!$C$2:$C$100,0)+1,0)))="Н/Д",AND(INDIRECT(CONCATENATE("'2018-03 (Д)'!O",TEXT(MATCH($C4,'2018-03 (Д)'!$C$2:$C$100,0)+1,0)))="Н/Д",INDIRECT(CONCATENATE("'2018-02 (Д)'!O",TEXT(MATCH($C4,'2018-02 (Д)'!$C$2:$C$100,0)+1,0))))),"Н/Д",((INDIRECT(CONCATENATE("'2018-03 (Д)'!O",TEXT(MATCH($C4,'2018-03 (Д)'!$C$2:$C$100,0)+1,0)))-INDIRECT(CONCATENATE("'2018-02 (Д)'!O",TEXT(MATCH($C4,'2018-02 (Д)'!$C$2:$C$100,0)+1,0))))/INDIRECT(CONCATENATE("'2018-02 (Д)'!O",TEXT(MATCH($C4,'2018-02 (Д)'!$C$2:$C$100,0)+1,0))))*100)</f>
        <v>Н/Д</v>
      </c>
      <c r="DL4" s="9" t="str">
        <f ca="1">IF(OR(INDIRECT(CONCATENATE("'2018-04 (Д)'!O",TEXT(MATCH($C4,'2018-04 (Д)'!$C$2:$C$100,0)+1,0)))="Н/Д",INDIRECT(CONCATENATE("'2018-03 (Д)'!O",TEXT(MATCH($C4,'2018-03 (Д)'!$C$2:$C$100,0)+1,0)))="Н/Д",AND(INDIRECT(CONCATENATE("'2018-04 (Д)'!O",TEXT(MATCH($C4,'2018-04 (Д)'!$C$2:$C$100,0)+1,0)))="Н/Д",INDIRECT(CONCATENATE("'2018-03 (Д)'!O",TEXT(MATCH($C4,'2018-03 (Д)'!$C$2:$C$100,0)+1,0))))),"Н/Д",((INDIRECT(CONCATENATE("'2018-04 (Д)'!O",TEXT(MATCH($C4,'2018-04 (Д)'!$C$2:$C$100,0)+1,0)))-INDIRECT(CONCATENATE("'2018-03 (Д)'!O",TEXT(MATCH($C4,'2018-03 (Д)'!$C$2:$C$100,0)+1,0))))/INDIRECT(CONCATENATE("'2018-03 (Д)'!O",TEXT(MATCH($C4,'2018-03 (Д)'!$C$2:$C$100,0)+1,0))))*100)</f>
        <v>Н/Д</v>
      </c>
      <c r="DM4" s="9" t="str">
        <f ca="1">IF(OR(INDIRECT(CONCATENATE("'2018-05 (Д)'!O",TEXT(MATCH($C4,'2018-05 (Д)'!$C$2:$C$100,0)+1,0)))="Н/Д",INDIRECT(CONCATENATE("'2018-04 (Д)'!O",TEXT(MATCH($C4,'2018-04 (Д)'!$C$2:$C$100,0)+1,0)))="Н/Д",AND(INDIRECT(CONCATENATE("'2018-05 (Д)'!O",TEXT(MATCH($C4,'2018-05 (Д)'!$C$2:$C$100,0)+1,0)))="Н/Д",INDIRECT(CONCATENATE("'2018-04 (Д)'!O",TEXT(MATCH($C4,'2018-04 (Д)'!$C$2:$C$100,0)+1,0))))),"Н/Д",((INDIRECT(CONCATENATE("'2018-05 (Д)'!O",TEXT(MATCH($C4,'2018-05 (Д)'!$C$2:$C$100,0)+1,0)))-INDIRECT(CONCATENATE("'2018-04 (Д)'!O",TEXT(MATCH($C4,'2018-04 (Д)'!$C$2:$C$100,0)+1,0))))/INDIRECT(CONCATENATE("'2018-04 (Д)'!O",TEXT(MATCH($C4,'2018-04 (Д)'!$C$2:$C$100,0)+1,0))))*100)</f>
        <v>Н/Д</v>
      </c>
      <c r="DN4" s="9">
        <f ca="1">IF(OR(INDIRECT(CONCATENATE("'2018-06 (Д)'!O",TEXT(MATCH($C4,'2018-06 (Д)'!$C$2:$C$100,0)+1,0)))="Н/Д",INDIRECT(CONCATENATE("'2018-05 (Д)'!O",TEXT(MATCH($C4,'2018-05 (Д)'!$C$2:$C$100,0)+1,0)))="Н/Д",AND(INDIRECT(CONCATENATE("'2018-06 (Д)'!O",TEXT(MATCH($C4,'2018-06 (Д)'!$C$2:$C$100,0)+1,0)))="Н/Д",INDIRECT(CONCATENATE("'2018-05 (Д)'!O",TEXT(MATCH($C4,'2018-05 (Д)'!$C$2:$C$100,0)+1,0))))),"Н/Д",((INDIRECT(CONCATENATE("'2018-06 (Д)'!O",TEXT(MATCH($C4,'2018-06 (Д)'!$C$2:$C$100,0)+1,0)))-INDIRECT(CONCATENATE("'2018-05 (Д)'!O",TEXT(MATCH($C4,'2018-05 (Д)'!$C$2:$C$100,0)+1,0))))/INDIRECT(CONCATENATE("'2018-05 (Д)'!O",TEXT(MATCH($C4,'2018-05 (Д)'!$C$2:$C$100,0)+1,0))))*100)</f>
        <v>58.725212464589106</v>
      </c>
      <c r="DO4" s="9">
        <f ca="1">IF(OR(INDIRECT(CONCATENATE("'2018-07 (Д)'!O",TEXT(MATCH($C4,'2018-07 (Д)'!$C$2:$C$100,0)+1,0)))="Н/Д",INDIRECT(CONCATENATE("'2018-06 (Д)'!O",TEXT(MATCH($C4,'2018-06 (Д)'!$C$2:$C$100,0)+1,0)))="Н/Д",AND(INDIRECT(CONCATENATE("'2018-07 (Д)'!O",TEXT(MATCH($C4,'2018-07 (Д)'!$C$2:$C$100,0)+1,0)))="Н/Д",INDIRECT(CONCATENATE("'2018-06 (Д)'!O",TEXT(MATCH($C4,'2018-06 (Д)'!$C$2:$C$100,0)+1,0))))),"Н/Д",((INDIRECT(CONCATENATE("'2018-07 (Д)'!O",TEXT(MATCH($C4,'2018-07 (Д)'!$C$2:$C$100,0)+1,0)))-INDIRECT(CONCATENATE("'2018-06 (Д)'!O",TEXT(MATCH($C4,'2018-06 (Д)'!$C$2:$C$100,0)+1,0))))/INDIRECT(CONCATENATE("'2018-06 (Д)'!O",TEXT(MATCH($C4,'2018-06 (Д)'!$C$2:$C$100,0)+1,0))))*100)</f>
        <v>116.50901302873471</v>
      </c>
      <c r="DP4" s="9">
        <f ca="1">IF(OR(INDIRECT(CONCATENATE("'2018-08 (Д)'!O",TEXT(MATCH($C4,'2018-08 (Д)'!$C$2:$C$100,0)+1,0)))="Н/Д",INDIRECT(CONCATENATE("'2018-07 (Д)'!O",TEXT(MATCH($C4,'2018-07 (Д)'!$C$2:$C$100,0)+1,0)))="Н/Д",AND(INDIRECT(CONCATENATE("'2018-08 (Д)'!O",TEXT(MATCH($C4,'2018-08 (Д)'!$C$2:$C$100,0)+1,0)))="Н/Д",INDIRECT(CONCATENATE("'2018-07 (Д)'!O",TEXT(MATCH($C4,'2018-07 (Д)'!$C$2:$C$100,0)+1,0))))),"Н/Д",((INDIRECT(CONCATENATE("'2018-08 (Д)'!O",TEXT(MATCH($C4,'2018-08 (Д)'!$C$2:$C$100,0)+1,0)))-INDIRECT(CONCATENATE("'2018-07 (Д)'!O",TEXT(MATCH($C4,'2018-07 (Д)'!$C$2:$C$100,0)+1,0))))/INDIRECT(CONCATENATE("'2018-07 (Д)'!O",TEXT(MATCH($C4,'2018-07 (Д)'!$C$2:$C$100,0)+1,0))))*100)</f>
        <v>25727.681147473413</v>
      </c>
      <c r="DQ4" s="9">
        <f ca="1">IF(OR(INDIRECT(CONCATENATE("'2018-09 (Д)'!O",TEXT(MATCH($C4,'2018-09 (Д)'!$C$2:$C$100,0)+1,0)))="Н/Д",INDIRECT(CONCATENATE("'2018-08 (Д)'!O",TEXT(MATCH($C4,'2018-08 (Д)'!$C$2:$C$100,0)+1,0)))="Н/Д",AND(INDIRECT(CONCATENATE("'2018-09 (Д)'!O",TEXT(MATCH($C4,'2018-09 (Д)'!$C$2:$C$100,0)+1,0)))="Н/Д",INDIRECT(CONCATENATE("'2018-08 (Д)'!O",TEXT(MATCH($C4,'2018-08 (Д)'!$C$2:$C$100,0)+1,0))))),"Н/Д",((INDIRECT(CONCATENATE("'2018-09 (Д)'!O",TEXT(MATCH($C4,'2018-09 (Д)'!$C$2:$C$100,0)+1,0)))-INDIRECT(CONCATENATE("'2018-08 (Д)'!O",TEXT(MATCH($C4,'2018-08 (Д)'!$C$2:$C$100,0)+1,0))))/INDIRECT(CONCATENATE("'2018-08 (Д)'!O",TEXT(MATCH($C4,'2018-08 (Д)'!$C$2:$C$100,0)+1,0))))*100)</f>
        <v>-100</v>
      </c>
      <c r="DR4" s="9" t="e">
        <f ca="1">IF(OR(INDIRECT(CONCATENATE("'2018-10 (Д)'!O",TEXT(MATCH($C4,'2018-10 (Д)'!$C$2:$C$100,0)+1,0)))="Н/Д",INDIRECT(CONCATENATE("'2018-09 (Д)'!O",TEXT(MATCH($C4,'2018-09 (Д)'!$C$2:$C$100,0)+1,0)))="Н/Д",AND(INDIRECT(CONCATENATE("'2018-10 (Д)'!O",TEXT(MATCH($C4,'2018-10 (Д)'!$C$2:$C$100,0)+1,0)))="Н/Д",INDIRECT(CONCATENATE("'2018-09 (Д)'!O",TEXT(MATCH($C4,'2018-09 (Д)'!$C$2:$C$100,0)+1,0))))),"Н/Д",((INDIRECT(CONCATENATE("'2018-10 (Д)'!O",TEXT(MATCH($C4,'2018-10 (Д)'!$C$2:$C$100,0)+1,0)))-INDIRECT(CONCATENATE("'2018-09 (Д)'!O",TEXT(MATCH($C4,'2018-09 (Д)'!$C$2:$C$100,0)+1,0))))/INDIRECT(CONCATENATE("'2018-09 (Д)'!O",TEXT(MATCH($C4,'2018-09 (Д)'!$C$2:$C$100,0)+1,0))))*100)</f>
        <v>#DIV/0!</v>
      </c>
      <c r="DS4" s="9" t="e">
        <f ca="1">IF(OR(INDIRECT(CONCATENATE("'2018-11 (Д)'!O",TEXT(MATCH($C4,'2018-11 (Д)'!$C$2:$C$100,0)+1,0)))="Н/Д",INDIRECT(CONCATENATE("'2018-10 (Д)'!O",TEXT(MATCH($C4,'2018-10 (Д)'!$C$2:$C$100,0)+1,0)))="Н/Д",AND(INDIRECT(CONCATENATE("'2018-11 (Д)'!O",TEXT(MATCH($C4,'2018-11 (Д)'!$C$2:$C$100,0)+1,0)))="Н/Д",INDIRECT(CONCATENATE("'2018-10 (Д)'!O",TEXT(MATCH($C4,'2018-10 (Д)'!$C$2:$C$100,0)+1,0))))),"Н/Д",((INDIRECT(CONCATENATE("'2018-11 (Д)'!O",TEXT(MATCH($C4,'2018-11 (Д)'!$C$2:$C$100,0)+1,0)))-INDIRECT(CONCATENATE("'2018-10 (Д)'!O",TEXT(MATCH($C4,'2018-10 (Д)'!$C$2:$C$100,0)+1,0))))/INDIRECT(CONCATENATE("'2018-10 (Д)'!O",TEXT(MATCH($C4,'2018-10 (Д)'!$C$2:$C$100,0)+1,0))))*100)</f>
        <v>#DIV/0!</v>
      </c>
      <c r="DT4" s="9" t="e">
        <f ca="1">IF(OR(INDIRECT(CONCATENATE("'2018-12 (Д)'!O",TEXT(MATCH($C4,'2018-12 (Д)'!$C$2:$C$100,0)+1,0)))="Н/Д",INDIRECT(CONCATENATE("'2018-11 (Д)'!O",TEXT(MATCH($C4,'2018-11 (Д)'!$C$2:$C$100,0)+1,0)))="Н/Д",AND(INDIRECT(CONCATENATE("'2018-12 (Д)'!O",TEXT(MATCH($C4,'2018-12 (Д)'!$C$2:$C$100,0)+1,0)))="Н/Д",INDIRECT(CONCATENATE("'2018-11 (Д)'!O",TEXT(MATCH($C4,'2018-11 (Д)'!$C$2:$C$100,0)+1,0))))),"Н/Д",((INDIRECT(CONCATENATE("'2018-12 (Д)'!O",TEXT(MATCH($C4,'2018-12 (Д)'!$C$2:$C$100,0)+1,0)))-INDIRECT(CONCATENATE("'2018-11 (Д)'!O",TEXT(MATCH($C4,'2018-11 (Д)'!$C$2:$C$100,0)+1,0))))/INDIRECT(CONCATENATE("'2018-11 (Д)'!O",TEXT(MATCH($C4,'2018-11 (Д)'!$C$2:$C$100,0)+1,0))))*100)</f>
        <v>#DIV/0!</v>
      </c>
      <c r="DU4" s="9"/>
      <c r="DV4" s="9">
        <f ca="1">IF(OR(INDIRECT(CONCATENATE("'2018-03 (Д)'!P",TEXT(MATCH($C4,'2018-03 (Д)'!$C$2:$C$100,0)+1,0)))="Н/Д",INDIRECT(CONCATENATE("'2018-02 (Д)'!P",TEXT(MATCH($C4,'2018-02 (Д)'!$C$2:$C$100,0)+1,0)))="Н/Д",AND(INDIRECT(CONCATENATE("'2018-03 (Д)'!P",TEXT(MATCH($C4,'2018-03 (Д)'!$C$2:$C$100,0)+1,0)))="Н/Д",INDIRECT(CONCATENATE("'2018-02 (Д)'!P",TEXT(MATCH($C4,'2018-02 (Д)'!$C$2:$C$100,0)+1,0))))),"Н/Д",((INDIRECT(CONCATENATE("'2018-03 (Д)'!P",TEXT(MATCH($C4,'2018-03 (Д)'!$C$2:$C$100,0)+1,0)))-INDIRECT(CONCATENATE("'2018-02 (Д)'!P",TEXT(MATCH($C4,'2018-02 (Д)'!$C$2:$C$100,0)+1,0))))/INDIRECT(CONCATENATE("'2018-02 (Д)'!P",TEXT(MATCH($C4,'2018-02 (Д)'!$C$2:$C$100,0)+1,0))))*100)</f>
        <v>25.405890230072586</v>
      </c>
      <c r="DW4" s="9">
        <f ca="1">IF(OR(INDIRECT(CONCATENATE("'2018-04 (Д)'!P",TEXT(MATCH($C4,'2018-04 (Д)'!$C$2:$C$100,0)+1,0)))="Н/Д",INDIRECT(CONCATENATE("'2018-03 (Д)'!P",TEXT(MATCH($C4,'2018-03 (Д)'!$C$2:$C$100,0)+1,0)))="Н/Д",AND(INDIRECT(CONCATENATE("'2018-04 (Д)'!P",TEXT(MATCH($C4,'2018-04 (Д)'!$C$2:$C$100,0)+1,0)))="Н/Д",INDIRECT(CONCATENATE("'2018-03 (Д)'!P",TEXT(MATCH($C4,'2018-03 (Д)'!$C$2:$C$100,0)+1,0))))),"Н/Д",((INDIRECT(CONCATENATE("'2018-04 (Д)'!P",TEXT(MATCH($C4,'2018-04 (Д)'!$C$2:$C$100,0)+1,0)))-INDIRECT(CONCATENATE("'2018-03 (Д)'!P",TEXT(MATCH($C4,'2018-03 (Д)'!$C$2:$C$100,0)+1,0))))/INDIRECT(CONCATENATE("'2018-03 (Д)'!P",TEXT(MATCH($C4,'2018-03 (Д)'!$C$2:$C$100,0)+1,0))))*100)</f>
        <v>43.597626200093856</v>
      </c>
      <c r="DX4" s="9">
        <f ca="1">IF(OR(INDIRECT(CONCATENATE("'2018-05 (Д)'!P",TEXT(MATCH($C4,'2018-05 (Д)'!$C$2:$C$100,0)+1,0)))="Н/Д",INDIRECT(CONCATENATE("'2018-04 (Д)'!P",TEXT(MATCH($C4,'2018-04 (Д)'!$C$2:$C$100,0)+1,0)))="Н/Д",AND(INDIRECT(CONCATENATE("'2018-05 (Д)'!P",TEXT(MATCH($C4,'2018-05 (Д)'!$C$2:$C$100,0)+1,0)))="Н/Д",INDIRECT(CONCATENATE("'2018-04 (Д)'!P",TEXT(MATCH($C4,'2018-04 (Д)'!$C$2:$C$100,0)+1,0))))),"Н/Д",((INDIRECT(CONCATENATE("'2018-05 (Д)'!P",TEXT(MATCH($C4,'2018-05 (Д)'!$C$2:$C$100,0)+1,0)))-INDIRECT(CONCATENATE("'2018-04 (Д)'!P",TEXT(MATCH($C4,'2018-04 (Д)'!$C$2:$C$100,0)+1,0))))/INDIRECT(CONCATENATE("'2018-04 (Д)'!P",TEXT(MATCH($C4,'2018-04 (Д)'!$C$2:$C$100,0)+1,0))))*100)</f>
        <v>-4.8838823812374272</v>
      </c>
      <c r="DY4" s="9">
        <f ca="1">IF(OR(INDIRECT(CONCATENATE("'2018-06 (Д)'!P",TEXT(MATCH($C4,'2018-06 (Д)'!$C$2:$C$100,0)+1,0)))="Н/Д",INDIRECT(CONCATENATE("'2018-05 (Д)'!P",TEXT(MATCH($C4,'2018-05 (Д)'!$C$2:$C$100,0)+1,0)))="Н/Д",AND(INDIRECT(CONCATENATE("'2018-06 (Д)'!P",TEXT(MATCH($C4,'2018-06 (Д)'!$C$2:$C$100,0)+1,0)))="Н/Д",INDIRECT(CONCATENATE("'2018-05 (Д)'!P",TEXT(MATCH($C4,'2018-05 (Д)'!$C$2:$C$100,0)+1,0))))),"Н/Д",((INDIRECT(CONCATENATE("'2018-06 (Д)'!P",TEXT(MATCH($C4,'2018-06 (Д)'!$C$2:$C$100,0)+1,0)))-INDIRECT(CONCATENATE("'2018-05 (Д)'!P",TEXT(MATCH($C4,'2018-05 (Д)'!$C$2:$C$100,0)+1,0))))/INDIRECT(CONCATENATE("'2018-05 (Д)'!P",TEXT(MATCH($C4,'2018-05 (Д)'!$C$2:$C$100,0)+1,0))))*100)</f>
        <v>-24.42820214474947</v>
      </c>
      <c r="DZ4" s="9">
        <f ca="1">IF(OR(INDIRECT(CONCATENATE("'2018-07 (Д)'!P",TEXT(MATCH($C4,'2018-07 (Д)'!$C$2:$C$100,0)+1,0)))="Н/Д",INDIRECT(CONCATENATE("'2018-06 (Д)'!P",TEXT(MATCH($C4,'2018-06 (Д)'!$C$2:$C$100,0)+1,0)))="Н/Д",AND(INDIRECT(CONCATENATE("'2018-07 (Д)'!P",TEXT(MATCH($C4,'2018-07 (Д)'!$C$2:$C$100,0)+1,0)))="Н/Д",INDIRECT(CONCATENATE("'2018-06 (Д)'!P",TEXT(MATCH($C4,'2018-06 (Д)'!$C$2:$C$100,0)+1,0))))),"Н/Д",((INDIRECT(CONCATENATE("'2018-07 (Д)'!P",TEXT(MATCH($C4,'2018-07 (Д)'!$C$2:$C$100,0)+1,0)))-INDIRECT(CONCATENATE("'2018-06 (Д)'!P",TEXT(MATCH($C4,'2018-06 (Д)'!$C$2:$C$100,0)+1,0))))/INDIRECT(CONCATENATE("'2018-06 (Д)'!P",TEXT(MATCH($C4,'2018-06 (Д)'!$C$2:$C$100,0)+1,0))))*100)</f>
        <v>46.243807198947458</v>
      </c>
      <c r="EA4" s="9">
        <f ca="1">IF(OR(INDIRECT(CONCATENATE("'2018-08 (Д)'!P",TEXT(MATCH($C4,'2018-08 (Д)'!$C$2:$C$100,0)+1,0)))="Н/Д",INDIRECT(CONCATENATE("'2018-07 (Д)'!P",TEXT(MATCH($C4,'2018-07 (Д)'!$C$2:$C$100,0)+1,0)))="Н/Д",AND(INDIRECT(CONCATENATE("'2018-08 (Д)'!P",TEXT(MATCH($C4,'2018-08 (Д)'!$C$2:$C$100,0)+1,0)))="Н/Д",INDIRECT(CONCATENATE("'2018-07 (Д)'!P",TEXT(MATCH($C4,'2018-07 (Д)'!$C$2:$C$100,0)+1,0))))),"Н/Д",((INDIRECT(CONCATENATE("'2018-08 (Д)'!P",TEXT(MATCH($C4,'2018-08 (Д)'!$C$2:$C$100,0)+1,0)))-INDIRECT(CONCATENATE("'2018-07 (Д)'!P",TEXT(MATCH($C4,'2018-07 (Д)'!$C$2:$C$100,0)+1,0))))/INDIRECT(CONCATENATE("'2018-07 (Д)'!P",TEXT(MATCH($C4,'2018-07 (Д)'!$C$2:$C$100,0)+1,0))))*100)</f>
        <v>-2.0345118475556832</v>
      </c>
      <c r="EB4" s="9">
        <f ca="1">IF(OR(INDIRECT(CONCATENATE("'2018-09 (Д)'!P",TEXT(MATCH($C4,'2018-09 (Д)'!$C$2:$C$100,0)+1,0)))="Н/Д",INDIRECT(CONCATENATE("'2018-08 (Д)'!P",TEXT(MATCH($C4,'2018-08 (Д)'!$C$2:$C$100,0)+1,0)))="Н/Д",AND(INDIRECT(CONCATENATE("'2018-09 (Д)'!P",TEXT(MATCH($C4,'2018-09 (Д)'!$C$2:$C$100,0)+1,0)))="Н/Д",INDIRECT(CONCATENATE("'2018-08 (Д)'!P",TEXT(MATCH($C4,'2018-08 (Д)'!$C$2:$C$100,0)+1,0))))),"Н/Д",((INDIRECT(CONCATENATE("'2018-09 (Д)'!P",TEXT(MATCH($C4,'2018-09 (Д)'!$C$2:$C$100,0)+1,0)))-INDIRECT(CONCATENATE("'2018-08 (Д)'!P",TEXT(MATCH($C4,'2018-08 (Д)'!$C$2:$C$100,0)+1,0))))/INDIRECT(CONCATENATE("'2018-08 (Д)'!P",TEXT(MATCH($C4,'2018-08 (Д)'!$C$2:$C$100,0)+1,0))))*100)</f>
        <v>-38.127552416055046</v>
      </c>
      <c r="EC4" s="9">
        <f ca="1">IF(OR(INDIRECT(CONCATENATE("'2018-10 (Д)'!P",TEXT(MATCH($C4,'2018-10 (Д)'!$C$2:$C$100,0)+1,0)))="Н/Д",INDIRECT(CONCATENATE("'2018-09 (Д)'!P",TEXT(MATCH($C4,'2018-09 (Д)'!$C$2:$C$100,0)+1,0)))="Н/Д",AND(INDIRECT(CONCATENATE("'2018-10 (Д)'!P",TEXT(MATCH($C4,'2018-10 (Д)'!$C$2:$C$100,0)+1,0)))="Н/Д",INDIRECT(CONCATENATE("'2018-09 (Д)'!P",TEXT(MATCH($C4,'2018-09 (Д)'!$C$2:$C$100,0)+1,0))))),"Н/Д",((INDIRECT(CONCATENATE("'2018-10 (Д)'!P",TEXT(MATCH($C4,'2018-10 (Д)'!$C$2:$C$100,0)+1,0)))-INDIRECT(CONCATENATE("'2018-09 (Д)'!P",TEXT(MATCH($C4,'2018-09 (Д)'!$C$2:$C$100,0)+1,0))))/INDIRECT(CONCATENATE("'2018-09 (Д)'!P",TEXT(MATCH($C4,'2018-09 (Д)'!$C$2:$C$100,0)+1,0))))*100)</f>
        <v>78.867113306538556</v>
      </c>
      <c r="ED4" s="9">
        <f ca="1">IF(OR(INDIRECT(CONCATENATE("'2018-11 (Д)'!P",TEXT(MATCH($C4,'2018-11 (Д)'!$C$2:$C$100,0)+1,0)))="Н/Д",INDIRECT(CONCATENATE("'2018-10 (Д)'!P",TEXT(MATCH($C4,'2018-10 (Д)'!$C$2:$C$100,0)+1,0)))="Н/Д",AND(INDIRECT(CONCATENATE("'2018-11 (Д)'!P",TEXT(MATCH($C4,'2018-11 (Д)'!$C$2:$C$100,0)+1,0)))="Н/Д",INDIRECT(CONCATENATE("'2018-10 (Д)'!P",TEXT(MATCH($C4,'2018-10 (Д)'!$C$2:$C$100,0)+1,0))))),"Н/Д",((INDIRECT(CONCATENATE("'2018-11 (Д)'!P",TEXT(MATCH($C4,'2018-11 (Д)'!$C$2:$C$100,0)+1,0)))-INDIRECT(CONCATENATE("'2018-10 (Д)'!P",TEXT(MATCH($C4,'2018-10 (Д)'!$C$2:$C$100,0)+1,0))))/INDIRECT(CONCATENATE("'2018-10 (Д)'!P",TEXT(MATCH($C4,'2018-10 (Д)'!$C$2:$C$100,0)+1,0))))*100)</f>
        <v>68.30026903198511</v>
      </c>
      <c r="EE4" s="9">
        <f ca="1">IF(OR(INDIRECT(CONCATENATE("'2018-12 (Д)'!P",TEXT(MATCH($C4,'2018-12 (Д)'!$C$2:$C$100,0)+1,0)))="Н/Д",INDIRECT(CONCATENATE("'2018-11 (Д)'!P",TEXT(MATCH($C4,'2018-11 (Д)'!$C$2:$C$100,0)+1,0)))="Н/Д",AND(INDIRECT(CONCATENATE("'2018-12 (Д)'!P",TEXT(MATCH($C4,'2018-12 (Д)'!$C$2:$C$100,0)+1,0)))="Н/Д",INDIRECT(CONCATENATE("'2018-11 (Д)'!P",TEXT(MATCH($C4,'2018-11 (Д)'!$C$2:$C$100,0)+1,0))))),"Н/Д",((INDIRECT(CONCATENATE("'2018-12 (Д)'!P",TEXT(MATCH($C4,'2018-12 (Д)'!$C$2:$C$100,0)+1,0)))-INDIRECT(CONCATENATE("'2018-11 (Д)'!P",TEXT(MATCH($C4,'2018-11 (Д)'!$C$2:$C$100,0)+1,0))))/INDIRECT(CONCATENATE("'2018-11 (Д)'!P",TEXT(MATCH($C4,'2018-11 (Д)'!$C$2:$C$100,0)+1,0))))*100)</f>
        <v>-16.741561825868352</v>
      </c>
      <c r="EF4" s="9"/>
      <c r="EG4" s="9">
        <f ca="1">IF(OR(INDIRECT(CONCATENATE("'2018-03 (Д)'!Q",TEXT(MATCH($C4,'2018-03 (Д)'!$C$2:$C$100,0)+1,0)))="Н/Д",INDIRECT(CONCATENATE("'2018-02 (Д)'!Q",TEXT(MATCH($C4,'2018-02 (Д)'!$C$2:$C$100,0)+1,0)))="Н/Д",AND(INDIRECT(CONCATENATE("'2018-03 (Д)'!Q",TEXT(MATCH($C4,'2018-03 (Д)'!$C$2:$C$100,0)+1,0)))="Н/Д",INDIRECT(CONCATENATE("'2018-02 (Д)'!Q",TEXT(MATCH($C4,'2018-02 (Д)'!$C$2:$C$100,0)+1,0))))),"Н/Д",((INDIRECT(CONCATENATE("'2018-03 (Д)'!Q",TEXT(MATCH($C4,'2018-03 (Д)'!$C$2:$C$100,0)+1,0)))-INDIRECT(CONCATENATE("'2018-02 (Д)'!Q",TEXT(MATCH($C4,'2018-02 (Д)'!$C$2:$C$100,0)+1,0))))/INDIRECT(CONCATENATE("'2018-02 (Д)'!Q",TEXT(MATCH($C4,'2018-02 (Д)'!$C$2:$C$100,0)+1,0))))*100)</f>
        <v>-43.720202521878292</v>
      </c>
      <c r="EH4" s="9">
        <f ca="1">IF(OR(INDIRECT(CONCATENATE("'2018-04 (Д)'!Q",TEXT(MATCH($C4,'2018-04 (Д)'!$C$2:$C$100,0)+1,0)))="Н/Д",INDIRECT(CONCATENATE("'2018-03 (Д)'!Q",TEXT(MATCH($C4,'2018-03 (Д)'!$C$2:$C$100,0)+1,0)))="Н/Д",AND(INDIRECT(CONCATENATE("'2018-04 (Д)'!Q",TEXT(MATCH($C4,'2018-04 (Д)'!$C$2:$C$100,0)+1,0)))="Н/Д",INDIRECT(CONCATENATE("'2018-03 (Д)'!Q",TEXT(MATCH($C4,'2018-03 (Д)'!$C$2:$C$100,0)+1,0))))),"Н/Д",((INDIRECT(CONCATENATE("'2018-04 (Д)'!Q",TEXT(MATCH($C4,'2018-04 (Д)'!$C$2:$C$100,0)+1,0)))-INDIRECT(CONCATENATE("'2018-03 (Д)'!Q",TEXT(MATCH($C4,'2018-03 (Д)'!$C$2:$C$100,0)+1,0))))/INDIRECT(CONCATENATE("'2018-03 (Д)'!Q",TEXT(MATCH($C4,'2018-03 (Д)'!$C$2:$C$100,0)+1,0))))*100)</f>
        <v>-30.707848929157599</v>
      </c>
      <c r="EI4" s="9">
        <f ca="1">IF(OR(INDIRECT(CONCATENATE("'2018-05 (Д)'!Q",TEXT(MATCH($C4,'2018-05 (Д)'!$C$2:$C$100,0)+1,0)))="Н/Д",INDIRECT(CONCATENATE("'2018-04 (Д)'!Q",TEXT(MATCH($C4,'2018-04 (Д)'!$C$2:$C$100,0)+1,0)))="Н/Д",AND(INDIRECT(CONCATENATE("'2018-05 (Д)'!Q",TEXT(MATCH($C4,'2018-05 (Д)'!$C$2:$C$100,0)+1,0)))="Н/Д",INDIRECT(CONCATENATE("'2018-04 (Д)'!Q",TEXT(MATCH($C4,'2018-04 (Д)'!$C$2:$C$100,0)+1,0))))),"Н/Д",((INDIRECT(CONCATENATE("'2018-05 (Д)'!Q",TEXT(MATCH($C4,'2018-05 (Д)'!$C$2:$C$100,0)+1,0)))-INDIRECT(CONCATENATE("'2018-04 (Д)'!Q",TEXT(MATCH($C4,'2018-04 (Д)'!$C$2:$C$100,0)+1,0))))/INDIRECT(CONCATENATE("'2018-04 (Д)'!Q",TEXT(MATCH($C4,'2018-04 (Д)'!$C$2:$C$100,0)+1,0))))*100)</f>
        <v>96.701572341896778</v>
      </c>
      <c r="EJ4" s="9">
        <f ca="1">IF(OR(INDIRECT(CONCATENATE("'2018-06 (Д)'!Q",TEXT(MATCH($C4,'2018-06 (Д)'!$C$2:$C$100,0)+1,0)))="Н/Д",INDIRECT(CONCATENATE("'2018-05 (Д)'!Q",TEXT(MATCH($C4,'2018-05 (Д)'!$C$2:$C$100,0)+1,0)))="Н/Д",AND(INDIRECT(CONCATENATE("'2018-06 (Д)'!Q",TEXT(MATCH($C4,'2018-06 (Д)'!$C$2:$C$100,0)+1,0)))="Н/Д",INDIRECT(CONCATENATE("'2018-05 (Д)'!Q",TEXT(MATCH($C4,'2018-05 (Д)'!$C$2:$C$100,0)+1,0))))),"Н/Д",((INDIRECT(CONCATENATE("'2018-06 (Д)'!Q",TEXT(MATCH($C4,'2018-06 (Д)'!$C$2:$C$100,0)+1,0)))-INDIRECT(CONCATENATE("'2018-05 (Д)'!Q",TEXT(MATCH($C4,'2018-05 (Д)'!$C$2:$C$100,0)+1,0))))/INDIRECT(CONCATENATE("'2018-05 (Д)'!Q",TEXT(MATCH($C4,'2018-05 (Д)'!$C$2:$C$100,0)+1,0))))*100)</f>
        <v>-34.120574905277813</v>
      </c>
      <c r="EK4" s="9">
        <f ca="1">IF(OR(INDIRECT(CONCATENATE("'2018-07 (Д)'!Q",TEXT(MATCH($C4,'2018-07 (Д)'!$C$2:$C$100,0)+1,0)))="Н/Д",INDIRECT(CONCATENATE("'2018-06 (Д)'!Q",TEXT(MATCH($C4,'2018-06 (Д)'!$C$2:$C$100,0)+1,0)))="Н/Д",AND(INDIRECT(CONCATENATE("'2018-07 (Д)'!Q",TEXT(MATCH($C4,'2018-07 (Д)'!$C$2:$C$100,0)+1,0)))="Н/Д",INDIRECT(CONCATENATE("'2018-06 (Д)'!Q",TEXT(MATCH($C4,'2018-06 (Д)'!$C$2:$C$100,0)+1,0))))),"Н/Д",((INDIRECT(CONCATENATE("'2018-07 (Д)'!Q",TEXT(MATCH($C4,'2018-07 (Д)'!$C$2:$C$100,0)+1,0)))-INDIRECT(CONCATENATE("'2018-06 (Д)'!Q",TEXT(MATCH($C4,'2018-06 (Д)'!$C$2:$C$100,0)+1,0))))/INDIRECT(CONCATENATE("'2018-06 (Д)'!Q",TEXT(MATCH($C4,'2018-06 (Д)'!$C$2:$C$100,0)+1,0))))*100)</f>
        <v>16.667229086904626</v>
      </c>
      <c r="EL4" s="9">
        <f ca="1">IF(OR(INDIRECT(CONCATENATE("'2018-08 (Д)'!Q",TEXT(MATCH($C4,'2018-08 (Д)'!$C$2:$C$100,0)+1,0)))="Н/Д",INDIRECT(CONCATENATE("'2018-07 (Д)'!Q",TEXT(MATCH($C4,'2018-07 (Д)'!$C$2:$C$100,0)+1,0)))="Н/Д",AND(INDIRECT(CONCATENATE("'2018-08 (Д)'!Q",TEXT(MATCH($C4,'2018-08 (Д)'!$C$2:$C$100,0)+1,0)))="Н/Д",INDIRECT(CONCATENATE("'2018-07 (Д)'!Q",TEXT(MATCH($C4,'2018-07 (Д)'!$C$2:$C$100,0)+1,0))))),"Н/Д",((INDIRECT(CONCATENATE("'2018-08 (Д)'!Q",TEXT(MATCH($C4,'2018-08 (Д)'!$C$2:$C$100,0)+1,0)))-INDIRECT(CONCATENATE("'2018-07 (Д)'!Q",TEXT(MATCH($C4,'2018-07 (Д)'!$C$2:$C$100,0)+1,0))))/INDIRECT(CONCATENATE("'2018-07 (Д)'!Q",TEXT(MATCH($C4,'2018-07 (Д)'!$C$2:$C$100,0)+1,0))))*100)</f>
        <v>-60.466103102627336</v>
      </c>
      <c r="EM4" s="9">
        <f ca="1">IF(OR(INDIRECT(CONCATENATE("'2018-09 (Д)'!Q",TEXT(MATCH($C4,'2018-09 (Д)'!$C$2:$C$100,0)+1,0)))="Н/Д",INDIRECT(CONCATENATE("'2018-08 (Д)'!Q",TEXT(MATCH($C4,'2018-08 (Д)'!$C$2:$C$100,0)+1,0)))="Н/Д",AND(INDIRECT(CONCATENATE("'2018-09 (Д)'!Q",TEXT(MATCH($C4,'2018-09 (Д)'!$C$2:$C$100,0)+1,0)))="Н/Д",INDIRECT(CONCATENATE("'2018-08 (Д)'!Q",TEXT(MATCH($C4,'2018-08 (Д)'!$C$2:$C$100,0)+1,0))))),"Н/Д",((INDIRECT(CONCATENATE("'2018-09 (Д)'!Q",TEXT(MATCH($C4,'2018-09 (Д)'!$C$2:$C$100,0)+1,0)))-INDIRECT(CONCATENATE("'2018-08 (Д)'!Q",TEXT(MATCH($C4,'2018-08 (Д)'!$C$2:$C$100,0)+1,0))))/INDIRECT(CONCATENATE("'2018-08 (Д)'!Q",TEXT(MATCH($C4,'2018-08 (Д)'!$C$2:$C$100,0)+1,0))))*100)</f>
        <v>87.770932099941959</v>
      </c>
      <c r="EN4" s="9">
        <f ca="1">IF(OR(INDIRECT(CONCATENATE("'2018-10 (Д)'!Q",TEXT(MATCH($C4,'2018-10 (Д)'!$C$2:$C$100,0)+1,0)))="Н/Д",INDIRECT(CONCATENATE("'2018-09 (Д)'!Q",TEXT(MATCH($C4,'2018-09 (Д)'!$C$2:$C$100,0)+1,0)))="Н/Д",AND(INDIRECT(CONCATENATE("'2018-10 (Д)'!Q",TEXT(MATCH($C4,'2018-10 (Д)'!$C$2:$C$100,0)+1,0)))="Н/Д",INDIRECT(CONCATENATE("'2018-09 (Д)'!Q",TEXT(MATCH($C4,'2018-09 (Д)'!$C$2:$C$100,0)+1,0))))),"Н/Д",((INDIRECT(CONCATENATE("'2018-10 (Д)'!Q",TEXT(MATCH($C4,'2018-10 (Д)'!$C$2:$C$100,0)+1,0)))-INDIRECT(CONCATENATE("'2018-09 (Д)'!Q",TEXT(MATCH($C4,'2018-09 (Д)'!$C$2:$C$100,0)+1,0))))/INDIRECT(CONCATENATE("'2018-09 (Д)'!Q",TEXT(MATCH($C4,'2018-09 (Д)'!$C$2:$C$100,0)+1,0))))*100)</f>
        <v>-43.542688940062412</v>
      </c>
      <c r="EO4" s="9">
        <f ca="1">IF(OR(INDIRECT(CONCATENATE("'2018-11 (Д)'!Q",TEXT(MATCH($C4,'2018-11 (Д)'!$C$2:$C$100,0)+1,0)))="Н/Д",INDIRECT(CONCATENATE("'2018-10 (Д)'!Q",TEXT(MATCH($C4,'2018-10 (Д)'!$C$2:$C$100,0)+1,0)))="Н/Д",AND(INDIRECT(CONCATENATE("'2018-11 (Д)'!Q",TEXT(MATCH($C4,'2018-11 (Д)'!$C$2:$C$100,0)+1,0)))="Н/Д",INDIRECT(CONCATENATE("'2018-10 (Д)'!Q",TEXT(MATCH($C4,'2018-10 (Д)'!$C$2:$C$100,0)+1,0))))),"Н/Д",((INDIRECT(CONCATENATE("'2018-11 (Д)'!Q",TEXT(MATCH($C4,'2018-11 (Д)'!$C$2:$C$100,0)+1,0)))-INDIRECT(CONCATENATE("'2018-10 (Д)'!Q",TEXT(MATCH($C4,'2018-10 (Д)'!$C$2:$C$100,0)+1,0))))/INDIRECT(CONCATENATE("'2018-10 (Д)'!Q",TEXT(MATCH($C4,'2018-10 (Д)'!$C$2:$C$100,0)+1,0))))*100)</f>
        <v>13.370363179930026</v>
      </c>
      <c r="EP4" s="9">
        <f ca="1">IF(OR(INDIRECT(CONCATENATE("'2018-12 (Д)'!Q",TEXT(MATCH($C4,'2018-12 (Д)'!$C$2:$C$100,0)+1,0)))="Н/Д",INDIRECT(CONCATENATE("'2018-11 (Д)'!Q",TEXT(MATCH($C4,'2018-11 (Д)'!$C$2:$C$100,0)+1,0)))="Н/Д",AND(INDIRECT(CONCATENATE("'2018-12 (Д)'!Q",TEXT(MATCH($C4,'2018-12 (Д)'!$C$2:$C$100,0)+1,0)))="Н/Д",INDIRECT(CONCATENATE("'2018-11 (Д)'!Q",TEXT(MATCH($C4,'2018-11 (Д)'!$C$2:$C$100,0)+1,0))))),"Н/Д",((INDIRECT(CONCATENATE("'2018-12 (Д)'!Q",TEXT(MATCH($C4,'2018-12 (Д)'!$C$2:$C$100,0)+1,0)))-INDIRECT(CONCATENATE("'2018-11 (Д)'!Q",TEXT(MATCH($C4,'2018-11 (Д)'!$C$2:$C$100,0)+1,0))))/INDIRECT(CONCATENATE("'2018-11 (Д)'!Q",TEXT(MATCH($C4,'2018-11 (Д)'!$C$2:$C$100,0)+1,0))))*100)</f>
        <v>89.97125305221897</v>
      </c>
      <c r="EQ4" s="9"/>
      <c r="ER4" s="9">
        <f ca="1">IF(OR(INDIRECT(CONCATENATE("'2018-03 (Д)'!R",TEXT(MATCH($C4,'2018-03 (Д)'!$C$2:$C$100,0)+1,0)))="Н/Д",INDIRECT(CONCATENATE("'2018-02 (Д)'!R",TEXT(MATCH($C4,'2018-02 (Д)'!$C$2:$C$100,0)+1,0)))="Н/Д",AND(INDIRECT(CONCATENATE("'2018-03 (Д)'!R",TEXT(MATCH($C4,'2018-03 (Д)'!$C$2:$C$100,0)+1,0)))="Н/Д",INDIRECT(CONCATENATE("'2018-02 (Д)'!R",TEXT(MATCH($C4,'2018-02 (Д)'!$C$2:$C$100,0)+1,0))))),"Н/Д",((INDIRECT(CONCATENATE("'2018-03 (Д)'!R",TEXT(MATCH($C4,'2018-03 (Д)'!$C$2:$C$100,0)+1,0)))-INDIRECT(CONCATENATE("'2018-02 (Д)'!R",TEXT(MATCH($C4,'2018-02 (Д)'!$C$2:$C$100,0)+1,0))))/INDIRECT(CONCATENATE("'2018-02 (Д)'!R",TEXT(MATCH($C4,'2018-02 (Д)'!$C$2:$C$100,0)+1,0))))*100)</f>
        <v>140.3707879498572</v>
      </c>
      <c r="ES4" s="9">
        <f ca="1">IF(OR(INDIRECT(CONCATENATE("'2018-04 (Д)'!R",TEXT(MATCH($C4,'2018-04 (Д)'!$C$2:$C$100,0)+1,0)))="Н/Д",INDIRECT(CONCATENATE("'2018-03 (Д)'!R",TEXT(MATCH($C4,'2018-03 (Д)'!$C$2:$C$100,0)+1,0)))="Н/Д",AND(INDIRECT(CONCATENATE("'2018-04 (Д)'!R",TEXT(MATCH($C4,'2018-04 (Д)'!$C$2:$C$100,0)+1,0)))="Н/Д",INDIRECT(CONCATENATE("'2018-03 (Д)'!R",TEXT(MATCH($C4,'2018-03 (Д)'!$C$2:$C$100,0)+1,0))))),"Н/Д",((INDIRECT(CONCATENATE("'2018-04 (Д)'!R",TEXT(MATCH($C4,'2018-04 (Д)'!$C$2:$C$100,0)+1,0)))-INDIRECT(CONCATENATE("'2018-03 (Д)'!R",TEXT(MATCH($C4,'2018-03 (Д)'!$C$2:$C$100,0)+1,0))))/INDIRECT(CONCATENATE("'2018-03 (Д)'!R",TEXT(MATCH($C4,'2018-03 (Д)'!$C$2:$C$100,0)+1,0))))*100)</f>
        <v>-31.623143748943395</v>
      </c>
      <c r="ET4" s="9">
        <f ca="1">IF(OR(INDIRECT(CONCATENATE("'2018-05 (Д)'!R",TEXT(MATCH($C4,'2018-05 (Д)'!$C$2:$C$100,0)+1,0)))="Н/Д",INDIRECT(CONCATENATE("'2018-04 (Д)'!R",TEXT(MATCH($C4,'2018-04 (Д)'!$C$2:$C$100,0)+1,0)))="Н/Д",AND(INDIRECT(CONCATENATE("'2018-05 (Д)'!R",TEXT(MATCH($C4,'2018-05 (Д)'!$C$2:$C$100,0)+1,0)))="Н/Д",INDIRECT(CONCATENATE("'2018-04 (Д)'!R",TEXT(MATCH($C4,'2018-04 (Д)'!$C$2:$C$100,0)+1,0))))),"Н/Д",((INDIRECT(CONCATENATE("'2018-05 (Д)'!R",TEXT(MATCH($C4,'2018-05 (Д)'!$C$2:$C$100,0)+1,0)))-INDIRECT(CONCATENATE("'2018-04 (Д)'!R",TEXT(MATCH($C4,'2018-04 (Д)'!$C$2:$C$100,0)+1,0))))/INDIRECT(CONCATENATE("'2018-04 (Д)'!R",TEXT(MATCH($C4,'2018-04 (Д)'!$C$2:$C$100,0)+1,0))))*100)</f>
        <v>-2.1807536444810038</v>
      </c>
      <c r="EU4" s="9">
        <f ca="1">IF(OR(INDIRECT(CONCATENATE("'2018-06 (Д)'!R",TEXT(MATCH($C4,'2018-06 (Д)'!$C$2:$C$100,0)+1,0)))="Н/Д",INDIRECT(CONCATENATE("'2018-05 (Д)'!R",TEXT(MATCH($C4,'2018-05 (Д)'!$C$2:$C$100,0)+1,0)))="Н/Д",AND(INDIRECT(CONCATENATE("'2018-06 (Д)'!R",TEXT(MATCH($C4,'2018-06 (Д)'!$C$2:$C$100,0)+1,0)))="Н/Д",INDIRECT(CONCATENATE("'2018-05 (Д)'!R",TEXT(MATCH($C4,'2018-05 (Д)'!$C$2:$C$100,0)+1,0))))),"Н/Д",((INDIRECT(CONCATENATE("'2018-06 (Д)'!R",TEXT(MATCH($C4,'2018-06 (Д)'!$C$2:$C$100,0)+1,0)))-INDIRECT(CONCATENATE("'2018-05 (Д)'!R",TEXT(MATCH($C4,'2018-05 (Д)'!$C$2:$C$100,0)+1,0))))/INDIRECT(CONCATENATE("'2018-05 (Д)'!R",TEXT(MATCH($C4,'2018-05 (Д)'!$C$2:$C$100,0)+1,0))))*100)</f>
        <v>-39.562753864413921</v>
      </c>
      <c r="EV4" s="9">
        <f ca="1">IF(OR(INDIRECT(CONCATENATE("'2018-07 (Д)'!R",TEXT(MATCH($C4,'2018-07 (Д)'!$C$2:$C$100,0)+1,0)))="Н/Д",INDIRECT(CONCATENATE("'2018-06 (Д)'!R",TEXT(MATCH($C4,'2018-06 (Д)'!$C$2:$C$100,0)+1,0)))="Н/Д",AND(INDIRECT(CONCATENATE("'2018-07 (Д)'!R",TEXT(MATCH($C4,'2018-07 (Д)'!$C$2:$C$100,0)+1,0)))="Н/Д",INDIRECT(CONCATENATE("'2018-06 (Д)'!R",TEXT(MATCH($C4,'2018-06 (Д)'!$C$2:$C$100,0)+1,0))))),"Н/Д",((INDIRECT(CONCATENATE("'2018-07 (Д)'!R",TEXT(MATCH($C4,'2018-07 (Д)'!$C$2:$C$100,0)+1,0)))-INDIRECT(CONCATENATE("'2018-06 (Д)'!R",TEXT(MATCH($C4,'2018-06 (Д)'!$C$2:$C$100,0)+1,0))))/INDIRECT(CONCATENATE("'2018-06 (Д)'!R",TEXT(MATCH($C4,'2018-06 (Д)'!$C$2:$C$100,0)+1,0))))*100)</f>
        <v>429.70590364948896</v>
      </c>
      <c r="EW4" s="9">
        <f ca="1">IF(OR(INDIRECT(CONCATENATE("'2018-08 (Д)'!R",TEXT(MATCH($C4,'2018-08 (Д)'!$C$2:$C$100,0)+1,0)))="Н/Д",INDIRECT(CONCATENATE("'2018-07 (Д)'!R",TEXT(MATCH($C4,'2018-07 (Д)'!$C$2:$C$100,0)+1,0)))="Н/Д",AND(INDIRECT(CONCATENATE("'2018-08 (Д)'!R",TEXT(MATCH($C4,'2018-08 (Д)'!$C$2:$C$100,0)+1,0)))="Н/Д",INDIRECT(CONCATENATE("'2018-07 (Д)'!R",TEXT(MATCH($C4,'2018-07 (Д)'!$C$2:$C$100,0)+1,0))))),"Н/Д",((INDIRECT(CONCATENATE("'2018-08 (Д)'!R",TEXT(MATCH($C4,'2018-08 (Д)'!$C$2:$C$100,0)+1,0)))-INDIRECT(CONCATENATE("'2018-07 (Д)'!R",TEXT(MATCH($C4,'2018-07 (Д)'!$C$2:$C$100,0)+1,0))))/INDIRECT(CONCATENATE("'2018-07 (Д)'!R",TEXT(MATCH($C4,'2018-07 (Д)'!$C$2:$C$100,0)+1,0))))*100)</f>
        <v>-64.706013951301799</v>
      </c>
      <c r="EX4" s="9">
        <f ca="1">IF(OR(INDIRECT(CONCATENATE("'2018-09 (Д)'!R",TEXT(MATCH($C4,'2018-09 (Д)'!$C$2:$C$100,0)+1,0)))="Н/Д",INDIRECT(CONCATENATE("'2018-08 (Д)'!R",TEXT(MATCH($C4,'2018-08 (Д)'!$C$2:$C$100,0)+1,0)))="Н/Д",AND(INDIRECT(CONCATENATE("'2018-09 (Д)'!R",TEXT(MATCH($C4,'2018-09 (Д)'!$C$2:$C$100,0)+1,0)))="Н/Д",INDIRECT(CONCATENATE("'2018-08 (Д)'!R",TEXT(MATCH($C4,'2018-08 (Д)'!$C$2:$C$100,0)+1,0))))),"Н/Д",((INDIRECT(CONCATENATE("'2018-09 (Д)'!R",TEXT(MATCH($C4,'2018-09 (Д)'!$C$2:$C$100,0)+1,0)))-INDIRECT(CONCATENATE("'2018-08 (Д)'!R",TEXT(MATCH($C4,'2018-08 (Д)'!$C$2:$C$100,0)+1,0))))/INDIRECT(CONCATENATE("'2018-08 (Д)'!R",TEXT(MATCH($C4,'2018-08 (Д)'!$C$2:$C$100,0)+1,0))))*100)</f>
        <v>94.554944616003681</v>
      </c>
      <c r="EY4" s="9">
        <f ca="1">IF(OR(INDIRECT(CONCATENATE("'2018-10 (Д)'!R",TEXT(MATCH($C4,'2018-10 (Д)'!$C$2:$C$100,0)+1,0)))="Н/Д",INDIRECT(CONCATENATE("'2018-09 (Д)'!R",TEXT(MATCH($C4,'2018-09 (Д)'!$C$2:$C$100,0)+1,0)))="Н/Д",AND(INDIRECT(CONCATENATE("'2018-10 (Д)'!R",TEXT(MATCH($C4,'2018-10 (Д)'!$C$2:$C$100,0)+1,0)))="Н/Д",INDIRECT(CONCATENATE("'2018-09 (Д)'!R",TEXT(MATCH($C4,'2018-09 (Д)'!$C$2:$C$100,0)+1,0))))),"Н/Д",((INDIRECT(CONCATENATE("'2018-10 (Д)'!R",TEXT(MATCH($C4,'2018-10 (Д)'!$C$2:$C$100,0)+1,0)))-INDIRECT(CONCATENATE("'2018-09 (Д)'!R",TEXT(MATCH($C4,'2018-09 (Д)'!$C$2:$C$100,0)+1,0))))/INDIRECT(CONCATENATE("'2018-09 (Д)'!R",TEXT(MATCH($C4,'2018-09 (Д)'!$C$2:$C$100,0)+1,0))))*100)</f>
        <v>-9.8699512246483518</v>
      </c>
      <c r="EZ4" s="9">
        <f ca="1">IF(OR(INDIRECT(CONCATENATE("'2018-11 (Д)'!R",TEXT(MATCH($C4,'2018-11 (Д)'!$C$2:$C$100,0)+1,0)))="Н/Д",INDIRECT(CONCATENATE("'2018-10 (Д)'!R",TEXT(MATCH($C4,'2018-10 (Д)'!$C$2:$C$100,0)+1,0)))="Н/Д",AND(INDIRECT(CONCATENATE("'2018-11 (Д)'!R",TEXT(MATCH($C4,'2018-11 (Д)'!$C$2:$C$100,0)+1,0)))="Н/Д",INDIRECT(CONCATENATE("'2018-10 (Д)'!R",TEXT(MATCH($C4,'2018-10 (Д)'!$C$2:$C$100,0)+1,0))))),"Н/Д",((INDIRECT(CONCATENATE("'2018-11 (Д)'!R",TEXT(MATCH($C4,'2018-11 (Д)'!$C$2:$C$100,0)+1,0)))-INDIRECT(CONCATENATE("'2018-10 (Д)'!R",TEXT(MATCH($C4,'2018-10 (Д)'!$C$2:$C$100,0)+1,0))))/INDIRECT(CONCATENATE("'2018-10 (Д)'!R",TEXT(MATCH($C4,'2018-10 (Д)'!$C$2:$C$100,0)+1,0))))*100)</f>
        <v>206.21586056375264</v>
      </c>
      <c r="FA4" s="9">
        <f ca="1">IF(OR(INDIRECT(CONCATENATE("'2018-12 (Д)'!R",TEXT(MATCH($C4,'2018-12 (Д)'!$C$2:$C$100,0)+1,0)))="Н/Д",INDIRECT(CONCATENATE("'2018-11 (Д)'!R",TEXT(MATCH($C4,'2018-11 (Д)'!$C$2:$C$100,0)+1,0)))="Н/Д",AND(INDIRECT(CONCATENATE("'2018-12 (Д)'!R",TEXT(MATCH($C4,'2018-12 (Д)'!$C$2:$C$100,0)+1,0)))="Н/Д",INDIRECT(CONCATENATE("'2018-11 (Д)'!R",TEXT(MATCH($C4,'2018-11 (Д)'!$C$2:$C$100,0)+1,0))))),"Н/Д",((INDIRECT(CONCATENATE("'2018-12 (Д)'!R",TEXT(MATCH($C4,'2018-12 (Д)'!$C$2:$C$100,0)+1,0)))-INDIRECT(CONCATENATE("'2018-11 (Д)'!R",TEXT(MATCH($C4,'2018-11 (Д)'!$C$2:$C$100,0)+1,0))))/INDIRECT(CONCATENATE("'2018-11 (Д)'!R",TEXT(MATCH($C4,'2018-11 (Д)'!$C$2:$C$100,0)+1,0))))*100)</f>
        <v>-22.950504358291525</v>
      </c>
      <c r="FB4" s="9"/>
      <c r="FC4" s="9">
        <f ca="1">IF(OR(INDIRECT(CONCATENATE("'2018-03 (Д)'!S",TEXT(MATCH($C4,'2018-03 (Д)'!$C$2:$C$100,0)+1,0)))="Н/Д",INDIRECT(CONCATENATE("'2018-02 (Д)'!S",TEXT(MATCH($C4,'2018-02 (Д)'!$C$2:$C$100,0)+1,0)))="Н/Д",AND(INDIRECT(CONCATENATE("'2018-03 (Д)'!S",TEXT(MATCH($C4,'2018-03 (Д)'!$C$2:$C$100,0)+1,0)))="Н/Д",INDIRECT(CONCATENATE("'2018-02 (Д)'!S",TEXT(MATCH($C4,'2018-02 (Д)'!$C$2:$C$100,0)+1,0))))),"Н/Д",((INDIRECT(CONCATENATE("'2018-03 (Д)'!S",TEXT(MATCH($C4,'2018-03 (Д)'!$C$2:$C$100,0)+1,0)))-INDIRECT(CONCATENATE("'2018-02 (Д)'!S",TEXT(MATCH($C4,'2018-02 (Д)'!$C$2:$C$100,0)+1,0))))/INDIRECT(CONCATENATE("'2018-02 (Д)'!S",TEXT(MATCH($C4,'2018-02 (Д)'!$C$2:$C$100,0)+1,0))))*100)</f>
        <v>59.559254061364356</v>
      </c>
      <c r="FD4" s="9">
        <f ca="1">IF(OR(INDIRECT(CONCATENATE("'2018-04 (Д)'!S",TEXT(MATCH($C4,'2018-04 (Д)'!$C$2:$C$100,0)+1,0)))="Н/Д",INDIRECT(CONCATENATE("'2018-03 (Д)'!S",TEXT(MATCH($C4,'2018-03 (Д)'!$C$2:$C$100,0)+1,0)))="Н/Д",AND(INDIRECT(CONCATENATE("'2018-04 (Д)'!S",TEXT(MATCH($C4,'2018-04 (Д)'!$C$2:$C$100,0)+1,0)))="Н/Д",INDIRECT(CONCATENATE("'2018-03 (Д)'!S",TEXT(MATCH($C4,'2018-03 (Д)'!$C$2:$C$100,0)+1,0))))),"Н/Д",((INDIRECT(CONCATENATE("'2018-04 (Д)'!S",TEXT(MATCH($C4,'2018-04 (Д)'!$C$2:$C$100,0)+1,0)))-INDIRECT(CONCATENATE("'2018-03 (Д)'!S",TEXT(MATCH($C4,'2018-03 (Д)'!$C$2:$C$100,0)+1,0))))/INDIRECT(CONCATENATE("'2018-03 (Д)'!S",TEXT(MATCH($C4,'2018-03 (Д)'!$C$2:$C$100,0)+1,0))))*100)</f>
        <v>199.6383352149455</v>
      </c>
      <c r="FE4" s="9">
        <f ca="1">IF(OR(INDIRECT(CONCATENATE("'2018-05 (Д)'!S",TEXT(MATCH($C4,'2018-05 (Д)'!$C$2:$C$100,0)+1,0)))="Н/Д",INDIRECT(CONCATENATE("'2018-04 (Д)'!S",TEXT(MATCH($C4,'2018-04 (Д)'!$C$2:$C$100,0)+1,0)))="Н/Д",AND(INDIRECT(CONCATENATE("'2018-05 (Д)'!S",TEXT(MATCH($C4,'2018-05 (Д)'!$C$2:$C$100,0)+1,0)))="Н/Д",INDIRECT(CONCATENATE("'2018-04 (Д)'!S",TEXT(MATCH($C4,'2018-04 (Д)'!$C$2:$C$100,0)+1,0))))),"Н/Д",((INDIRECT(CONCATENATE("'2018-05 (Д)'!S",TEXT(MATCH($C4,'2018-05 (Д)'!$C$2:$C$100,0)+1,0)))-INDIRECT(CONCATENATE("'2018-04 (Д)'!S",TEXT(MATCH($C4,'2018-04 (Д)'!$C$2:$C$100,0)+1,0))))/INDIRECT(CONCATENATE("'2018-04 (Д)'!S",TEXT(MATCH($C4,'2018-04 (Д)'!$C$2:$C$100,0)+1,0))))*100)</f>
        <v>102.51940117539939</v>
      </c>
      <c r="FF4" s="9">
        <f ca="1">IF(OR(INDIRECT(CONCATENATE("'2018-06 (Д)'!S",TEXT(MATCH($C4,'2018-06 (Д)'!$C$2:$C$100,0)+1,0)))="Н/Д",INDIRECT(CONCATENATE("'2018-05 (Д)'!S",TEXT(MATCH($C4,'2018-05 (Д)'!$C$2:$C$100,0)+1,0)))="Н/Д",AND(INDIRECT(CONCATENATE("'2018-06 (Д)'!S",TEXT(MATCH($C4,'2018-06 (Д)'!$C$2:$C$100,0)+1,0)))="Н/Д",INDIRECT(CONCATENATE("'2018-05 (Д)'!S",TEXT(MATCH($C4,'2018-05 (Д)'!$C$2:$C$100,0)+1,0))))),"Н/Д",((INDIRECT(CONCATENATE("'2018-06 (Д)'!S",TEXT(MATCH($C4,'2018-06 (Д)'!$C$2:$C$100,0)+1,0)))-INDIRECT(CONCATENATE("'2018-05 (Д)'!S",TEXT(MATCH($C4,'2018-05 (Д)'!$C$2:$C$100,0)+1,0))))/INDIRECT(CONCATENATE("'2018-05 (Д)'!S",TEXT(MATCH($C4,'2018-05 (Д)'!$C$2:$C$100,0)+1,0))))*100)</f>
        <v>-75.164576590465359</v>
      </c>
      <c r="FG4" s="9">
        <f ca="1">IF(OR(INDIRECT(CONCATENATE("'2018-07 (Д)'!S",TEXT(MATCH($C4,'2018-07 (Д)'!$C$2:$C$100,0)+1,0)))="Н/Д",INDIRECT(CONCATENATE("'2018-06 (Д)'!S",TEXT(MATCH($C4,'2018-06 (Д)'!$C$2:$C$100,0)+1,0)))="Н/Д",AND(INDIRECT(CONCATENATE("'2018-07 (Д)'!S",TEXT(MATCH($C4,'2018-07 (Д)'!$C$2:$C$100,0)+1,0)))="Н/Д",INDIRECT(CONCATENATE("'2018-06 (Д)'!S",TEXT(MATCH($C4,'2018-06 (Д)'!$C$2:$C$100,0)+1,0))))),"Н/Д",((INDIRECT(CONCATENATE("'2018-07 (Д)'!S",TEXT(MATCH($C4,'2018-07 (Д)'!$C$2:$C$100,0)+1,0)))-INDIRECT(CONCATENATE("'2018-06 (Д)'!S",TEXT(MATCH($C4,'2018-06 (Д)'!$C$2:$C$100,0)+1,0))))/INDIRECT(CONCATENATE("'2018-06 (Д)'!S",TEXT(MATCH($C4,'2018-06 (Д)'!$C$2:$C$100,0)+1,0))))*100)</f>
        <v>-21.486791961645135</v>
      </c>
      <c r="FH4" s="9">
        <f ca="1">IF(OR(INDIRECT(CONCATENATE("'2018-08 (Д)'!S",TEXT(MATCH($C4,'2018-08 (Д)'!$C$2:$C$100,0)+1,0)))="Н/Д",INDIRECT(CONCATENATE("'2018-07 (Д)'!S",TEXT(MATCH($C4,'2018-07 (Д)'!$C$2:$C$100,0)+1,0)))="Н/Д",AND(INDIRECT(CONCATENATE("'2018-08 (Д)'!S",TEXT(MATCH($C4,'2018-08 (Д)'!$C$2:$C$100,0)+1,0)))="Н/Д",INDIRECT(CONCATENATE("'2018-07 (Д)'!S",TEXT(MATCH($C4,'2018-07 (Д)'!$C$2:$C$100,0)+1,0))))),"Н/Д",((INDIRECT(CONCATENATE("'2018-08 (Д)'!S",TEXT(MATCH($C4,'2018-08 (Д)'!$C$2:$C$100,0)+1,0)))-INDIRECT(CONCATENATE("'2018-07 (Д)'!S",TEXT(MATCH($C4,'2018-07 (Д)'!$C$2:$C$100,0)+1,0))))/INDIRECT(CONCATENATE("'2018-07 (Д)'!S",TEXT(MATCH($C4,'2018-07 (Д)'!$C$2:$C$100,0)+1,0))))*100)</f>
        <v>-21.972451497767697</v>
      </c>
      <c r="FI4" s="9">
        <f ca="1">IF(OR(INDIRECT(CONCATENATE("'2018-09 (Д)'!S",TEXT(MATCH($C4,'2018-09 (Д)'!$C$2:$C$100,0)+1,0)))="Н/Д",INDIRECT(CONCATENATE("'2018-08 (Д)'!S",TEXT(MATCH($C4,'2018-08 (Д)'!$C$2:$C$100,0)+1,0)))="Н/Д",AND(INDIRECT(CONCATENATE("'2018-09 (Д)'!S",TEXT(MATCH($C4,'2018-09 (Д)'!$C$2:$C$100,0)+1,0)))="Н/Д",INDIRECT(CONCATENATE("'2018-08 (Д)'!S",TEXT(MATCH($C4,'2018-08 (Д)'!$C$2:$C$100,0)+1,0))))),"Н/Д",((INDIRECT(CONCATENATE("'2018-09 (Д)'!S",TEXT(MATCH($C4,'2018-09 (Д)'!$C$2:$C$100,0)+1,0)))-INDIRECT(CONCATENATE("'2018-08 (Д)'!S",TEXT(MATCH($C4,'2018-08 (Д)'!$C$2:$C$100,0)+1,0))))/INDIRECT(CONCATENATE("'2018-08 (Д)'!S",TEXT(MATCH($C4,'2018-08 (Д)'!$C$2:$C$100,0)+1,0))))*100)</f>
        <v>60.39440847964697</v>
      </c>
      <c r="FJ4" s="9">
        <f ca="1">IF(OR(INDIRECT(CONCATENATE("'2018-10 (Д)'!S",TEXT(MATCH($C4,'2018-10 (Д)'!$C$2:$C$100,0)+1,0)))="Н/Д",INDIRECT(CONCATENATE("'2018-09 (Д)'!S",TEXT(MATCH($C4,'2018-09 (Д)'!$C$2:$C$100,0)+1,0)))="Н/Д",AND(INDIRECT(CONCATENATE("'2018-10 (Д)'!S",TEXT(MATCH($C4,'2018-10 (Д)'!$C$2:$C$100,0)+1,0)))="Н/Д",INDIRECT(CONCATENATE("'2018-09 (Д)'!S",TEXT(MATCH($C4,'2018-09 (Д)'!$C$2:$C$100,0)+1,0))))),"Н/Д",((INDIRECT(CONCATENATE("'2018-10 (Д)'!S",TEXT(MATCH($C4,'2018-10 (Д)'!$C$2:$C$100,0)+1,0)))-INDIRECT(CONCATENATE("'2018-09 (Д)'!S",TEXT(MATCH($C4,'2018-09 (Д)'!$C$2:$C$100,0)+1,0))))/INDIRECT(CONCATENATE("'2018-09 (Д)'!S",TEXT(MATCH($C4,'2018-09 (Д)'!$C$2:$C$100,0)+1,0))))*100)</f>
        <v>35.186890278503654</v>
      </c>
      <c r="FK4" s="9">
        <f ca="1">IF(OR(INDIRECT(CONCATENATE("'2018-11 (Д)'!S",TEXT(MATCH($C4,'2018-11 (Д)'!$C$2:$C$100,0)+1,0)))="Н/Д",INDIRECT(CONCATENATE("'2018-10 (Д)'!S",TEXT(MATCH($C4,'2018-10 (Д)'!$C$2:$C$100,0)+1,0)))="Н/Д",AND(INDIRECT(CONCATENATE("'2018-11 (Д)'!S",TEXT(MATCH($C4,'2018-11 (Д)'!$C$2:$C$100,0)+1,0)))="Н/Д",INDIRECT(CONCATENATE("'2018-10 (Д)'!S",TEXT(MATCH($C4,'2018-10 (Д)'!$C$2:$C$100,0)+1,0))))),"Н/Д",((INDIRECT(CONCATENATE("'2018-11 (Д)'!S",TEXT(MATCH($C4,'2018-11 (Д)'!$C$2:$C$100,0)+1,0)))-INDIRECT(CONCATENATE("'2018-10 (Д)'!S",TEXT(MATCH($C4,'2018-10 (Д)'!$C$2:$C$100,0)+1,0))))/INDIRECT(CONCATENATE("'2018-10 (Д)'!S",TEXT(MATCH($C4,'2018-10 (Д)'!$C$2:$C$100,0)+1,0))))*100)</f>
        <v>-39.389163525913339</v>
      </c>
      <c r="FL4" s="9">
        <f ca="1">IF(OR(INDIRECT(CONCATENATE("'2018-12 (Д)'!S",TEXT(MATCH($C4,'2018-12 (Д)'!$C$2:$C$100,0)+1,0)))="Н/Д",INDIRECT(CONCATENATE("'2018-11 (Д)'!S",TEXT(MATCH($C4,'2018-11 (Д)'!$C$2:$C$100,0)+1,0)))="Н/Д",AND(INDIRECT(CONCATENATE("'2018-12 (Д)'!S",TEXT(MATCH($C4,'2018-12 (Д)'!$C$2:$C$100,0)+1,0)))="Н/Д",INDIRECT(CONCATENATE("'2018-11 (Д)'!S",TEXT(MATCH($C4,'2018-11 (Д)'!$C$2:$C$100,0)+1,0))))),"Н/Д",((INDIRECT(CONCATENATE("'2018-12 (Д)'!S",TEXT(MATCH($C4,'2018-12 (Д)'!$C$2:$C$100,0)+1,0)))-INDIRECT(CONCATENATE("'2018-11 (Д)'!S",TEXT(MATCH($C4,'2018-11 (Д)'!$C$2:$C$100,0)+1,0))))/INDIRECT(CONCATENATE("'2018-11 (Д)'!S",TEXT(MATCH($C4,'2018-11 (Д)'!$C$2:$C$100,0)+1,0))))*100)</f>
        <v>-34.556258711388921</v>
      </c>
      <c r="FM4" s="9"/>
      <c r="FN4" s="9">
        <f ca="1">IF(OR(INDIRECT(CONCATENATE("'2018-03 (Д)'!T",TEXT(MATCH($C4,'2018-03 (Д)'!$C$2:$C$100,0)+1,0)))="Н/Д",INDIRECT(CONCATENATE("'2018-02 (Д)'!T",TEXT(MATCH($C4,'2018-02 (Д)'!$C$2:$C$100,0)+1,0)))="Н/Д",AND(INDIRECT(CONCATENATE("'2018-03 (Д)'!T",TEXT(MATCH($C4,'2018-03 (Д)'!$C$2:$C$100,0)+1,0)))="Н/Д",INDIRECT(CONCATENATE("'2018-02 (Д)'!T",TEXT(MATCH($C4,'2018-02 (Д)'!$C$2:$C$100,0)+1,0))))),"Н/Д",((INDIRECT(CONCATENATE("'2018-03 (Д)'!T",TEXT(MATCH($C4,'2018-03 (Д)'!$C$2:$C$100,0)+1,0)))-INDIRECT(CONCATENATE("'2018-02 (Д)'!T",TEXT(MATCH($C4,'2018-02 (Д)'!$C$2:$C$100,0)+1,0))))/INDIRECT(CONCATENATE("'2018-02 (Д)'!T",TEXT(MATCH($C4,'2018-02 (Д)'!$C$2:$C$100,0)+1,0))))*100)</f>
        <v>29.31148481192205</v>
      </c>
      <c r="FO4" s="9">
        <f ca="1">IF(OR(INDIRECT(CONCATENATE("'2018-04 (Д)'!T",TEXT(MATCH($C4,'2018-04 (Д)'!$C$2:$C$100,0)+1,0)))="Н/Д",INDIRECT(CONCATENATE("'2018-03 (Д)'!T",TEXT(MATCH($C4,'2018-03 (Д)'!$C$2:$C$100,0)+1,0)))="Н/Д",AND(INDIRECT(CONCATENATE("'2018-04 (Д)'!T",TEXT(MATCH($C4,'2018-04 (Д)'!$C$2:$C$100,0)+1,0)))="Н/Д",INDIRECT(CONCATENATE("'2018-03 (Д)'!T",TEXT(MATCH($C4,'2018-03 (Д)'!$C$2:$C$100,0)+1,0))))),"Н/Д",((INDIRECT(CONCATENATE("'2018-04 (Д)'!T",TEXT(MATCH($C4,'2018-04 (Д)'!$C$2:$C$100,0)+1,0)))-INDIRECT(CONCATENATE("'2018-03 (Д)'!T",TEXT(MATCH($C4,'2018-03 (Д)'!$C$2:$C$100,0)+1,0))))/INDIRECT(CONCATENATE("'2018-03 (Д)'!T",TEXT(MATCH($C4,'2018-03 (Д)'!$C$2:$C$100,0)+1,0))))*100)</f>
        <v>158.57809933638376</v>
      </c>
      <c r="FP4" s="9">
        <f ca="1">IF(OR(INDIRECT(CONCATENATE("'2018-05 (Д)'!T",TEXT(MATCH($C4,'2018-05 (Д)'!$C$2:$C$100,0)+1,0)))="Н/Д",INDIRECT(CONCATENATE("'2018-04 (Д)'!T",TEXT(MATCH($C4,'2018-04 (Д)'!$C$2:$C$100,0)+1,0)))="Н/Д",AND(INDIRECT(CONCATENATE("'2018-05 (Д)'!T",TEXT(MATCH($C4,'2018-05 (Д)'!$C$2:$C$100,0)+1,0)))="Н/Д",INDIRECT(CONCATENATE("'2018-04 (Д)'!T",TEXT(MATCH($C4,'2018-04 (Д)'!$C$2:$C$100,0)+1,0))))),"Н/Д",((INDIRECT(CONCATENATE("'2018-05 (Д)'!T",TEXT(MATCH($C4,'2018-05 (Д)'!$C$2:$C$100,0)+1,0)))-INDIRECT(CONCATENATE("'2018-04 (Д)'!T",TEXT(MATCH($C4,'2018-04 (Д)'!$C$2:$C$100,0)+1,0))))/INDIRECT(CONCATENATE("'2018-04 (Д)'!T",TEXT(MATCH($C4,'2018-04 (Д)'!$C$2:$C$100,0)+1,0))))*100)</f>
        <v>-59.622516275684404</v>
      </c>
      <c r="FQ4" s="9">
        <f ca="1">IF(OR(INDIRECT(CONCATENATE("'2018-06 (Д)'!T",TEXT(MATCH($C4,'2018-06 (Д)'!$C$2:$C$100,0)+1,0)))="Н/Д",INDIRECT(CONCATENATE("'2018-05 (Д)'!T",TEXT(MATCH($C4,'2018-05 (Д)'!$C$2:$C$100,0)+1,0)))="Н/Д",AND(INDIRECT(CONCATENATE("'2018-06 (Д)'!T",TEXT(MATCH($C4,'2018-06 (Д)'!$C$2:$C$100,0)+1,0)))="Н/Д",INDIRECT(CONCATENATE("'2018-05 (Д)'!T",TEXT(MATCH($C4,'2018-05 (Д)'!$C$2:$C$100,0)+1,0))))),"Н/Д",((INDIRECT(CONCATENATE("'2018-06 (Д)'!T",TEXT(MATCH($C4,'2018-06 (Д)'!$C$2:$C$100,0)+1,0)))-INDIRECT(CONCATENATE("'2018-05 (Д)'!T",TEXT(MATCH($C4,'2018-05 (Д)'!$C$2:$C$100,0)+1,0))))/INDIRECT(CONCATENATE("'2018-05 (Д)'!T",TEXT(MATCH($C4,'2018-05 (Д)'!$C$2:$C$100,0)+1,0))))*100)</f>
        <v>129.38590270343835</v>
      </c>
      <c r="FR4" s="9">
        <f ca="1">IF(OR(INDIRECT(CONCATENATE("'2018-07 (Д)'!T",TEXT(MATCH($C4,'2018-07 (Д)'!$C$2:$C$100,0)+1,0)))="Н/Д",INDIRECT(CONCATENATE("'2018-06 (Д)'!T",TEXT(MATCH($C4,'2018-06 (Д)'!$C$2:$C$100,0)+1,0)))="Н/Д",AND(INDIRECT(CONCATENATE("'2018-07 (Д)'!T",TEXT(MATCH($C4,'2018-07 (Д)'!$C$2:$C$100,0)+1,0)))="Н/Д",INDIRECT(CONCATENATE("'2018-06 (Д)'!T",TEXT(MATCH($C4,'2018-06 (Д)'!$C$2:$C$100,0)+1,0))))),"Н/Д",((INDIRECT(CONCATENATE("'2018-07 (Д)'!T",TEXT(MATCH($C4,'2018-07 (Д)'!$C$2:$C$100,0)+1,0)))-INDIRECT(CONCATENATE("'2018-06 (Д)'!T",TEXT(MATCH($C4,'2018-06 (Д)'!$C$2:$C$100,0)+1,0))))/INDIRECT(CONCATENATE("'2018-06 (Д)'!T",TEXT(MATCH($C4,'2018-06 (Д)'!$C$2:$C$100,0)+1,0))))*100)</f>
        <v>-56.567426166284896</v>
      </c>
      <c r="FS4" s="9">
        <f ca="1">IF(OR(INDIRECT(CONCATENATE("'2018-08 (Д)'!T",TEXT(MATCH($C4,'2018-08 (Д)'!$C$2:$C$100,0)+1,0)))="Н/Д",INDIRECT(CONCATENATE("'2018-07 (Д)'!T",TEXT(MATCH($C4,'2018-07 (Д)'!$C$2:$C$100,0)+1,0)))="Н/Д",AND(INDIRECT(CONCATENATE("'2018-08 (Д)'!T",TEXT(MATCH($C4,'2018-08 (Д)'!$C$2:$C$100,0)+1,0)))="Н/Д",INDIRECT(CONCATENATE("'2018-07 (Д)'!T",TEXT(MATCH($C4,'2018-07 (Д)'!$C$2:$C$100,0)+1,0))))),"Н/Д",((INDIRECT(CONCATENATE("'2018-08 (Д)'!T",TEXT(MATCH($C4,'2018-08 (Д)'!$C$2:$C$100,0)+1,0)))-INDIRECT(CONCATENATE("'2018-07 (Д)'!T",TEXT(MATCH($C4,'2018-07 (Д)'!$C$2:$C$100,0)+1,0))))/INDIRECT(CONCATENATE("'2018-07 (Д)'!T",TEXT(MATCH($C4,'2018-07 (Д)'!$C$2:$C$100,0)+1,0))))*100)</f>
        <v>75.621352403304726</v>
      </c>
      <c r="FT4" s="9">
        <f ca="1">IF(OR(INDIRECT(CONCATENATE("'2018-09 (Д)'!T",TEXT(MATCH($C4,'2018-09 (Д)'!$C$2:$C$100,0)+1,0)))="Н/Д",INDIRECT(CONCATENATE("'2018-08 (Д)'!T",TEXT(MATCH($C4,'2018-08 (Д)'!$C$2:$C$100,0)+1,0)))="Н/Д",AND(INDIRECT(CONCATENATE("'2018-09 (Д)'!T",TEXT(MATCH($C4,'2018-09 (Д)'!$C$2:$C$100,0)+1,0)))="Н/Д",INDIRECT(CONCATENATE("'2018-08 (Д)'!T",TEXT(MATCH($C4,'2018-08 (Д)'!$C$2:$C$100,0)+1,0))))),"Н/Д",((INDIRECT(CONCATENATE("'2018-09 (Д)'!T",TEXT(MATCH($C4,'2018-09 (Д)'!$C$2:$C$100,0)+1,0)))-INDIRECT(CONCATENATE("'2018-08 (Д)'!T",TEXT(MATCH($C4,'2018-08 (Д)'!$C$2:$C$100,0)+1,0))))/INDIRECT(CONCATENATE("'2018-08 (Д)'!T",TEXT(MATCH($C4,'2018-08 (Д)'!$C$2:$C$100,0)+1,0))))*100)</f>
        <v>8.5878504027718385</v>
      </c>
      <c r="FU4" s="9">
        <f ca="1">IF(OR(INDIRECT(CONCATENATE("'2018-10 (Д)'!T",TEXT(MATCH($C4,'2018-10 (Д)'!$C$2:$C$100,0)+1,0)))="Н/Д",INDIRECT(CONCATENATE("'2018-09 (Д)'!T",TEXT(MATCH($C4,'2018-09 (Д)'!$C$2:$C$100,0)+1,0)))="Н/Д",AND(INDIRECT(CONCATENATE("'2018-10 (Д)'!T",TEXT(MATCH($C4,'2018-10 (Д)'!$C$2:$C$100,0)+1,0)))="Н/Д",INDIRECT(CONCATENATE("'2018-09 (Д)'!T",TEXT(MATCH($C4,'2018-09 (Д)'!$C$2:$C$100,0)+1,0))))),"Н/Д",((INDIRECT(CONCATENATE("'2018-10 (Д)'!T",TEXT(MATCH($C4,'2018-10 (Д)'!$C$2:$C$100,0)+1,0)))-INDIRECT(CONCATENATE("'2018-09 (Д)'!T",TEXT(MATCH($C4,'2018-09 (Д)'!$C$2:$C$100,0)+1,0))))/INDIRECT(CONCATENATE("'2018-09 (Д)'!T",TEXT(MATCH($C4,'2018-09 (Д)'!$C$2:$C$100,0)+1,0))))*100)</f>
        <v>-49.695375531710219</v>
      </c>
      <c r="FV4" s="9">
        <f ca="1">IF(OR(INDIRECT(CONCATENATE("'2018-11 (Д)'!T",TEXT(MATCH($C4,'2018-11 (Д)'!$C$2:$C$100,0)+1,0)))="Н/Д",INDIRECT(CONCATENATE("'2018-10 (Д)'!T",TEXT(MATCH($C4,'2018-10 (Д)'!$C$2:$C$100,0)+1,0)))="Н/Д",AND(INDIRECT(CONCATENATE("'2018-11 (Д)'!T",TEXT(MATCH($C4,'2018-11 (Д)'!$C$2:$C$100,0)+1,0)))="Н/Д",INDIRECT(CONCATENATE("'2018-10 (Д)'!T",TEXT(MATCH($C4,'2018-10 (Д)'!$C$2:$C$100,0)+1,0))))),"Н/Д",((INDIRECT(CONCATENATE("'2018-11 (Д)'!T",TEXT(MATCH($C4,'2018-11 (Д)'!$C$2:$C$100,0)+1,0)))-INDIRECT(CONCATENATE("'2018-10 (Д)'!T",TEXT(MATCH($C4,'2018-10 (Д)'!$C$2:$C$100,0)+1,0))))/INDIRECT(CONCATENATE("'2018-10 (Д)'!T",TEXT(MATCH($C4,'2018-10 (Д)'!$C$2:$C$100,0)+1,0))))*100)</f>
        <v>11.539280671642896</v>
      </c>
      <c r="FW4" s="9">
        <f ca="1">IF(OR(INDIRECT(CONCATENATE("'2018-12 (Д)'!T",TEXT(MATCH($C4,'2018-12 (Д)'!$C$2:$C$100,0)+1,0)))="Н/Д",INDIRECT(CONCATENATE("'2018-11 (Д)'!T",TEXT(MATCH($C4,'2018-11 (Д)'!$C$2:$C$100,0)+1,0)))="Н/Д",AND(INDIRECT(CONCATENATE("'2018-12 (Д)'!T",TEXT(MATCH($C4,'2018-12 (Д)'!$C$2:$C$100,0)+1,0)))="Н/Д",INDIRECT(CONCATENATE("'2018-11 (Д)'!T",TEXT(MATCH($C4,'2018-11 (Д)'!$C$2:$C$100,0)+1,0))))),"Н/Д",((INDIRECT(CONCATENATE("'2018-12 (Д)'!T",TEXT(MATCH($C4,'2018-12 (Д)'!$C$2:$C$100,0)+1,0)))-INDIRECT(CONCATENATE("'2018-11 (Д)'!T",TEXT(MATCH($C4,'2018-11 (Д)'!$C$2:$C$100,0)+1,0))))/INDIRECT(CONCATENATE("'2018-11 (Д)'!T",TEXT(MATCH($C4,'2018-11 (Д)'!$C$2:$C$100,0)+1,0))))*100)</f>
        <v>26.289979386606955</v>
      </c>
      <c r="FX4" s="9"/>
      <c r="FY4" s="9">
        <f ca="1">IF(OR(INDIRECT(CONCATENATE("'2018-03 (Д)'!U",TEXT(MATCH($C4,'2018-03 (Д)'!$C$2:$C$100,0)+1,0)))="Н/Д",INDIRECT(CONCATENATE("'2018-02 (Д)'!U",TEXT(MATCH($C4,'2018-02 (Д)'!$C$2:$C$100,0)+1,0)))="Н/Д",AND(INDIRECT(CONCATENATE("'2018-03 (Д)'!U",TEXT(MATCH($C4,'2018-03 (Д)'!$C$2:$C$100,0)+1,0)))="Н/Д",INDIRECT(CONCATENATE("'2018-02 (Д)'!U",TEXT(MATCH($C4,'2018-02 (Д)'!$C$2:$C$100,0)+1,0))))),"Н/Д",((INDIRECT(CONCATENATE("'2018-03 (Д)'!U",TEXT(MATCH($C4,'2018-03 (Д)'!$C$2:$C$100,0)+1,0)))-INDIRECT(CONCATENATE("'2018-02 (Д)'!U",TEXT(MATCH($C4,'2018-02 (Д)'!$C$2:$C$100,0)+1,0))))/INDIRECT(CONCATENATE("'2018-02 (Д)'!U",TEXT(MATCH($C4,'2018-02 (Д)'!$C$2:$C$100,0)+1,0))))*100)</f>
        <v>22.798789247626168</v>
      </c>
      <c r="FZ4" s="9">
        <f ca="1">IF(OR(INDIRECT(CONCATENATE("'2018-04 (Д)'!U",TEXT(MATCH($C4,'2018-04 (Д)'!$C$2:$C$100,0)+1,0)))="Н/Д",INDIRECT(CONCATENATE("'2018-03 (Д)'!U",TEXT(MATCH($C4,'2018-03 (Д)'!$C$2:$C$100,0)+1,0)))="Н/Д",AND(INDIRECT(CONCATENATE("'2018-04 (Д)'!U",TEXT(MATCH($C4,'2018-04 (Д)'!$C$2:$C$100,0)+1,0)))="Н/Д",INDIRECT(CONCATENATE("'2018-03 (Д)'!U",TEXT(MATCH($C4,'2018-03 (Д)'!$C$2:$C$100,0)+1,0))))),"Н/Д",((INDIRECT(CONCATENATE("'2018-04 (Д)'!U",TEXT(MATCH($C4,'2018-04 (Д)'!$C$2:$C$100,0)+1,0)))-INDIRECT(CONCATENATE("'2018-03 (Д)'!U",TEXT(MATCH($C4,'2018-03 (Д)'!$C$2:$C$100,0)+1,0))))/INDIRECT(CONCATENATE("'2018-03 (Д)'!U",TEXT(MATCH($C4,'2018-03 (Д)'!$C$2:$C$100,0)+1,0))))*100)</f>
        <v>-1.3847770403967519</v>
      </c>
      <c r="GA4" s="9">
        <f ca="1">IF(OR(INDIRECT(CONCATENATE("'2018-05 (Д)'!U",TEXT(MATCH($C4,'2018-05 (Д)'!$C$2:$C$100,0)+1,0)))="Н/Д",INDIRECT(CONCATENATE("'2018-04 (Д)'!U",TEXT(MATCH($C4,'2018-04 (Д)'!$C$2:$C$100,0)+1,0)))="Н/Д",AND(INDIRECT(CONCATENATE("'2018-05 (Д)'!U",TEXT(MATCH($C4,'2018-05 (Д)'!$C$2:$C$100,0)+1,0)))="Н/Д",INDIRECT(CONCATENATE("'2018-04 (Д)'!U",TEXT(MATCH($C4,'2018-04 (Д)'!$C$2:$C$100,0)+1,0))))),"Н/Д",((INDIRECT(CONCATENATE("'2018-05 (Д)'!U",TEXT(MATCH($C4,'2018-05 (Д)'!$C$2:$C$100,0)+1,0)))-INDIRECT(CONCATENATE("'2018-04 (Д)'!U",TEXT(MATCH($C4,'2018-04 (Д)'!$C$2:$C$100,0)+1,0))))/INDIRECT(CONCATENATE("'2018-04 (Д)'!U",TEXT(MATCH($C4,'2018-04 (Д)'!$C$2:$C$100,0)+1,0))))*100)</f>
        <v>189.9392735323062</v>
      </c>
      <c r="GB4" s="9">
        <f ca="1">IF(OR(INDIRECT(CONCATENATE("'2018-06 (Д)'!U",TEXT(MATCH($C4,'2018-06 (Д)'!$C$2:$C$100,0)+1,0)))="Н/Д",INDIRECT(CONCATENATE("'2018-05 (Д)'!U",TEXT(MATCH($C4,'2018-05 (Д)'!$C$2:$C$100,0)+1,0)))="Н/Д",AND(INDIRECT(CONCATENATE("'2018-06 (Д)'!U",TEXT(MATCH($C4,'2018-06 (Д)'!$C$2:$C$100,0)+1,0)))="Н/Д",INDIRECT(CONCATENATE("'2018-05 (Д)'!U",TEXT(MATCH($C4,'2018-05 (Д)'!$C$2:$C$100,0)+1,0))))),"Н/Д",((INDIRECT(CONCATENATE("'2018-06 (Д)'!U",TEXT(MATCH($C4,'2018-06 (Д)'!$C$2:$C$100,0)+1,0)))-INDIRECT(CONCATENATE("'2018-05 (Д)'!U",TEXT(MATCH($C4,'2018-05 (Д)'!$C$2:$C$100,0)+1,0))))/INDIRECT(CONCATENATE("'2018-05 (Д)'!U",TEXT(MATCH($C4,'2018-05 (Д)'!$C$2:$C$100,0)+1,0))))*100)</f>
        <v>1262.0744746779992</v>
      </c>
      <c r="GC4" s="9">
        <f ca="1">IF(OR(INDIRECT(CONCATENATE("'2018-07 (Д)'!U",TEXT(MATCH($C4,'2018-07 (Д)'!$C$2:$C$100,0)+1,0)))="Н/Д",INDIRECT(CONCATENATE("'2018-06 (Д)'!U",TEXT(MATCH($C4,'2018-06 (Д)'!$C$2:$C$100,0)+1,0)))="Н/Д",AND(INDIRECT(CONCATENATE("'2018-07 (Д)'!U",TEXT(MATCH($C4,'2018-07 (Д)'!$C$2:$C$100,0)+1,0)))="Н/Д",INDIRECT(CONCATENATE("'2018-06 (Д)'!U",TEXT(MATCH($C4,'2018-06 (Д)'!$C$2:$C$100,0)+1,0))))),"Н/Д",((INDIRECT(CONCATENATE("'2018-07 (Д)'!U",TEXT(MATCH($C4,'2018-07 (Д)'!$C$2:$C$100,0)+1,0)))-INDIRECT(CONCATENATE("'2018-06 (Д)'!U",TEXT(MATCH($C4,'2018-06 (Д)'!$C$2:$C$100,0)+1,0))))/INDIRECT(CONCATENATE("'2018-06 (Д)'!U",TEXT(MATCH($C4,'2018-06 (Д)'!$C$2:$C$100,0)+1,0))))*100)</f>
        <v>-118.03743054253411</v>
      </c>
      <c r="GD4" s="9">
        <f ca="1">IF(OR(INDIRECT(CONCATENATE("'2018-08 (Д)'!U",TEXT(MATCH($C4,'2018-08 (Д)'!$C$2:$C$100,0)+1,0)))="Н/Д",INDIRECT(CONCATENATE("'2018-07 (Д)'!U",TEXT(MATCH($C4,'2018-07 (Д)'!$C$2:$C$100,0)+1,0)))="Н/Д",AND(INDIRECT(CONCATENATE("'2018-08 (Д)'!U",TEXT(MATCH($C4,'2018-08 (Д)'!$C$2:$C$100,0)+1,0)))="Н/Д",INDIRECT(CONCATENATE("'2018-07 (Д)'!U",TEXT(MATCH($C4,'2018-07 (Д)'!$C$2:$C$100,0)+1,0))))),"Н/Д",((INDIRECT(CONCATENATE("'2018-08 (Д)'!U",TEXT(MATCH($C4,'2018-08 (Д)'!$C$2:$C$100,0)+1,0)))-INDIRECT(CONCATENATE("'2018-07 (Д)'!U",TEXT(MATCH($C4,'2018-07 (Д)'!$C$2:$C$100,0)+1,0))))/INDIRECT(CONCATENATE("'2018-07 (Д)'!U",TEXT(MATCH($C4,'2018-07 (Д)'!$C$2:$C$100,0)+1,0))))*100)</f>
        <v>-109.51095690574826</v>
      </c>
      <c r="GE4" s="9">
        <f ca="1">IF(OR(INDIRECT(CONCATENATE("'2018-09 (Д)'!U",TEXT(MATCH($C4,'2018-09 (Д)'!$C$2:$C$100,0)+1,0)))="Н/Д",INDIRECT(CONCATENATE("'2018-08 (Д)'!U",TEXT(MATCH($C4,'2018-08 (Д)'!$C$2:$C$100,0)+1,0)))="Н/Д",AND(INDIRECT(CONCATENATE("'2018-09 (Д)'!U",TEXT(MATCH($C4,'2018-09 (Д)'!$C$2:$C$100,0)+1,0)))="Н/Д",INDIRECT(CONCATENATE("'2018-08 (Д)'!U",TEXT(MATCH($C4,'2018-08 (Д)'!$C$2:$C$100,0)+1,0))))),"Н/Д",((INDIRECT(CONCATENATE("'2018-09 (Д)'!U",TEXT(MATCH($C4,'2018-09 (Д)'!$C$2:$C$100,0)+1,0)))-INDIRECT(CONCATENATE("'2018-08 (Д)'!U",TEXT(MATCH($C4,'2018-08 (Д)'!$C$2:$C$100,0)+1,0))))/INDIRECT(CONCATENATE("'2018-08 (Д)'!U",TEXT(MATCH($C4,'2018-08 (Д)'!$C$2:$C$100,0)+1,0))))*100)</f>
        <v>23.709392955582491</v>
      </c>
      <c r="GF4" s="9">
        <f ca="1">IF(OR(INDIRECT(CONCATENATE("'2018-10 (Д)'!U",TEXT(MATCH($C4,'2018-10 (Д)'!$C$2:$C$100,0)+1,0)))="Н/Д",INDIRECT(CONCATENATE("'2018-09 (Д)'!U",TEXT(MATCH($C4,'2018-09 (Д)'!$C$2:$C$100,0)+1,0)))="Н/Д",AND(INDIRECT(CONCATENATE("'2018-10 (Д)'!U",TEXT(MATCH($C4,'2018-10 (Д)'!$C$2:$C$100,0)+1,0)))="Н/Д",INDIRECT(CONCATENATE("'2018-09 (Д)'!U",TEXT(MATCH($C4,'2018-09 (Д)'!$C$2:$C$100,0)+1,0))))),"Н/Д",((INDIRECT(CONCATENATE("'2018-10 (Д)'!U",TEXT(MATCH($C4,'2018-10 (Д)'!$C$2:$C$100,0)+1,0)))-INDIRECT(CONCATENATE("'2018-09 (Д)'!U",TEXT(MATCH($C4,'2018-09 (Д)'!$C$2:$C$100,0)+1,0))))/INDIRECT(CONCATENATE("'2018-09 (Д)'!U",TEXT(MATCH($C4,'2018-09 (Д)'!$C$2:$C$100,0)+1,0))))*100)</f>
        <v>104.83353236321535</v>
      </c>
      <c r="GG4" s="9">
        <f ca="1">IF(OR(INDIRECT(CONCATENATE("'2018-11 (Д)'!U",TEXT(MATCH($C4,'2018-11 (Д)'!$C$2:$C$100,0)+1,0)))="Н/Д",INDIRECT(CONCATENATE("'2018-10 (Д)'!U",TEXT(MATCH($C4,'2018-10 (Д)'!$C$2:$C$100,0)+1,0)))="Н/Д",AND(INDIRECT(CONCATENATE("'2018-11 (Д)'!U",TEXT(MATCH($C4,'2018-11 (Д)'!$C$2:$C$100,0)+1,0)))="Н/Д",INDIRECT(CONCATENATE("'2018-10 (Д)'!U",TEXT(MATCH($C4,'2018-10 (Д)'!$C$2:$C$100,0)+1,0))))),"Н/Д",((INDIRECT(CONCATENATE("'2018-11 (Д)'!U",TEXT(MATCH($C4,'2018-11 (Д)'!$C$2:$C$100,0)+1,0)))-INDIRECT(CONCATENATE("'2018-10 (Д)'!U",TEXT(MATCH($C4,'2018-10 (Д)'!$C$2:$C$100,0)+1,0))))/INDIRECT(CONCATENATE("'2018-10 (Д)'!U",TEXT(MATCH($C4,'2018-10 (Д)'!$C$2:$C$100,0)+1,0))))*100)</f>
        <v>-56.187217199697905</v>
      </c>
      <c r="GH4" s="9">
        <f ca="1">IF(OR(INDIRECT(CONCATENATE("'2018-12 (Д)'!U",TEXT(MATCH($C4,'2018-12 (Д)'!$C$2:$C$100,0)+1,0)))="Н/Д",INDIRECT(CONCATENATE("'2018-11 (Д)'!U",TEXT(MATCH($C4,'2018-11 (Д)'!$C$2:$C$100,0)+1,0)))="Н/Д",AND(INDIRECT(CONCATENATE("'2018-12 (Д)'!U",TEXT(MATCH($C4,'2018-12 (Д)'!$C$2:$C$100,0)+1,0)))="Н/Д",INDIRECT(CONCATENATE("'2018-11 (Д)'!U",TEXT(MATCH($C4,'2018-11 (Д)'!$C$2:$C$100,0)+1,0))))),"Н/Д",((INDIRECT(CONCATENATE("'2018-12 (Д)'!U",TEXT(MATCH($C4,'2018-12 (Д)'!$C$2:$C$100,0)+1,0)))-INDIRECT(CONCATENATE("'2018-11 (Д)'!U",TEXT(MATCH($C4,'2018-11 (Д)'!$C$2:$C$100,0)+1,0))))/INDIRECT(CONCATENATE("'2018-11 (Д)'!U",TEXT(MATCH($C4,'2018-11 (Д)'!$C$2:$C$100,0)+1,0))))*100)</f>
        <v>107.74368380420702</v>
      </c>
      <c r="GI4" s="9"/>
      <c r="GJ4" s="9">
        <f ca="1">IF(OR(INDIRECT(CONCATENATE("'2018-03 (Д)'!V",TEXT(MATCH($C4,'2018-03 (Д)'!$C$2:$C$100,0)+1,0)))="Н/Д",INDIRECT(CONCATENATE("'2018-02 (Д)'!V",TEXT(MATCH($C4,'2018-02 (Д)'!$C$2:$C$100,0)+1,0)))="Н/Д",AND(INDIRECT(CONCATENATE("'2018-03 (Д)'!V",TEXT(MATCH($C4,'2018-03 (Д)'!$C$2:$C$100,0)+1,0)))="Н/Д",INDIRECT(CONCATENATE("'2018-02 (Д)'!V",TEXT(MATCH($C4,'2018-02 (Д)'!$C$2:$C$100,0)+1,0))))),"Н/Д",((INDIRECT(CONCATENATE("'2018-03 (Д)'!V",TEXT(MATCH($C4,'2018-03 (Д)'!$C$2:$C$100,0)+1,0)))-INDIRECT(CONCATENATE("'2018-02 (Д)'!V",TEXT(MATCH($C4,'2018-02 (Д)'!$C$2:$C$100,0)+1,0))))/INDIRECT(CONCATENATE("'2018-02 (Д)'!V",TEXT(MATCH($C4,'2018-02 (Д)'!$C$2:$C$100,0)+1,0))))*100)</f>
        <v>21.056265469655226</v>
      </c>
      <c r="GK4" s="9">
        <f ca="1">IF(OR(INDIRECT(CONCATENATE("'2018-04 (Д)'!V",TEXT(MATCH($C4,'2018-04 (Д)'!$C$2:$C$100,0)+1,0)))="Н/Д",INDIRECT(CONCATENATE("'2018-03 (Д)'!V",TEXT(MATCH($C4,'2018-03 (Д)'!$C$2:$C$100,0)+1,0)))="Н/Д",AND(INDIRECT(CONCATENATE("'2018-04 (Д)'!V",TEXT(MATCH($C4,'2018-04 (Д)'!$C$2:$C$100,0)+1,0)))="Н/Д",INDIRECT(CONCATENATE("'2018-03 (Д)'!V",TEXT(MATCH($C4,'2018-03 (Д)'!$C$2:$C$100,0)+1,0))))),"Н/Д",((INDIRECT(CONCATENATE("'2018-04 (Д)'!V",TEXT(MATCH($C4,'2018-04 (Д)'!$C$2:$C$100,0)+1,0)))-INDIRECT(CONCATENATE("'2018-03 (Д)'!V",TEXT(MATCH($C4,'2018-03 (Д)'!$C$2:$C$100,0)+1,0))))/INDIRECT(CONCATENATE("'2018-03 (Д)'!V",TEXT(MATCH($C4,'2018-03 (Д)'!$C$2:$C$100,0)+1,0))))*100)</f>
        <v>11.596186719902452</v>
      </c>
      <c r="GL4" s="9">
        <f ca="1">IF(OR(INDIRECT(CONCATENATE("'2018-05 (Д)'!V",TEXT(MATCH($C4,'2018-05 (Д)'!$C$2:$C$100,0)+1,0)))="Н/Д",INDIRECT(CONCATENATE("'2018-04 (Д)'!V",TEXT(MATCH($C4,'2018-04 (Д)'!$C$2:$C$100,0)+1,0)))="Н/Д",AND(INDIRECT(CONCATENATE("'2018-05 (Д)'!V",TEXT(MATCH($C4,'2018-05 (Д)'!$C$2:$C$100,0)+1,0)))="Н/Д",INDIRECT(CONCATENATE("'2018-04 (Д)'!V",TEXT(MATCH($C4,'2018-04 (Д)'!$C$2:$C$100,0)+1,0))))),"Н/Д",((INDIRECT(CONCATENATE("'2018-05 (Д)'!V",TEXT(MATCH($C4,'2018-05 (Д)'!$C$2:$C$100,0)+1,0)))-INDIRECT(CONCATENATE("'2018-04 (Д)'!V",TEXT(MATCH($C4,'2018-04 (Д)'!$C$2:$C$100,0)+1,0))))/INDIRECT(CONCATENATE("'2018-04 (Д)'!V",TEXT(MATCH($C4,'2018-04 (Д)'!$C$2:$C$100,0)+1,0))))*100)</f>
        <v>39.863053739084577</v>
      </c>
      <c r="GM4" s="9">
        <f ca="1">IF(OR(INDIRECT(CONCATENATE("'2018-06 (Д)'!V",TEXT(MATCH($C4,'2018-06 (Д)'!$C$2:$C$100,0)+1,0)))="Н/Д",INDIRECT(CONCATENATE("'2018-05 (Д)'!V",TEXT(MATCH($C4,'2018-05 (Д)'!$C$2:$C$100,0)+1,0)))="Н/Д",AND(INDIRECT(CONCATENATE("'2018-06 (Д)'!V",TEXT(MATCH($C4,'2018-06 (Д)'!$C$2:$C$100,0)+1,0)))="Н/Д",INDIRECT(CONCATENATE("'2018-05 (Д)'!V",TEXT(MATCH($C4,'2018-05 (Д)'!$C$2:$C$100,0)+1,0))))),"Н/Д",((INDIRECT(CONCATENATE("'2018-06 (Д)'!V",TEXT(MATCH($C4,'2018-06 (Д)'!$C$2:$C$100,0)+1,0)))-INDIRECT(CONCATENATE("'2018-05 (Д)'!V",TEXT(MATCH($C4,'2018-05 (Д)'!$C$2:$C$100,0)+1,0))))/INDIRECT(CONCATENATE("'2018-05 (Д)'!V",TEXT(MATCH($C4,'2018-05 (Д)'!$C$2:$C$100,0)+1,0))))*100)</f>
        <v>-23.440150549607903</v>
      </c>
      <c r="GN4" s="9">
        <f ca="1">IF(OR(INDIRECT(CONCATENATE("'2018-07 (Д)'!V",TEXT(MATCH($C4,'2018-07 (Д)'!$C$2:$C$100,0)+1,0)))="Н/Д",INDIRECT(CONCATENATE("'2018-06 (Д)'!V",TEXT(MATCH($C4,'2018-06 (Д)'!$C$2:$C$100,0)+1,0)))="Н/Д",AND(INDIRECT(CONCATENATE("'2018-07 (Д)'!V",TEXT(MATCH($C4,'2018-07 (Д)'!$C$2:$C$100,0)+1,0)))="Н/Д",INDIRECT(CONCATENATE("'2018-06 (Д)'!V",TEXT(MATCH($C4,'2018-06 (Д)'!$C$2:$C$100,0)+1,0))))),"Н/Д",((INDIRECT(CONCATENATE("'2018-07 (Д)'!V",TEXT(MATCH($C4,'2018-07 (Д)'!$C$2:$C$100,0)+1,0)))-INDIRECT(CONCATENATE("'2018-06 (Д)'!V",TEXT(MATCH($C4,'2018-06 (Д)'!$C$2:$C$100,0)+1,0))))/INDIRECT(CONCATENATE("'2018-06 (Д)'!V",TEXT(MATCH($C4,'2018-06 (Д)'!$C$2:$C$100,0)+1,0))))*100)</f>
        <v>68.182134767849703</v>
      </c>
      <c r="GO4" s="9">
        <f ca="1">IF(OR(INDIRECT(CONCATENATE("'2018-08 (Д)'!V",TEXT(MATCH($C4,'2018-08 (Д)'!$C$2:$C$100,0)+1,0)))="Н/Д",INDIRECT(CONCATENATE("'2018-07 (Д)'!V",TEXT(MATCH($C4,'2018-07 (Д)'!$C$2:$C$100,0)+1,0)))="Н/Д",AND(INDIRECT(CONCATENATE("'2018-08 (Д)'!V",TEXT(MATCH($C4,'2018-08 (Д)'!$C$2:$C$100,0)+1,0)))="Н/Д",INDIRECT(CONCATENATE("'2018-07 (Д)'!V",TEXT(MATCH($C4,'2018-07 (Д)'!$C$2:$C$100,0)+1,0))))),"Н/Д",((INDIRECT(CONCATENATE("'2018-08 (Д)'!V",TEXT(MATCH($C4,'2018-08 (Д)'!$C$2:$C$100,0)+1,0)))-INDIRECT(CONCATENATE("'2018-07 (Д)'!V",TEXT(MATCH($C4,'2018-07 (Д)'!$C$2:$C$100,0)+1,0))))/INDIRECT(CONCATENATE("'2018-07 (Д)'!V",TEXT(MATCH($C4,'2018-07 (Д)'!$C$2:$C$100,0)+1,0))))*100)</f>
        <v>-43.663526552847053</v>
      </c>
      <c r="GP4" s="9">
        <f ca="1">IF(OR(INDIRECT(CONCATENATE("'2018-09 (Д)'!V",TEXT(MATCH($C4,'2018-09 (Д)'!$C$2:$C$100,0)+1,0)))="Н/Д",INDIRECT(CONCATENATE("'2018-08 (Д)'!V",TEXT(MATCH($C4,'2018-08 (Д)'!$C$2:$C$100,0)+1,0)))="Н/Д",AND(INDIRECT(CONCATENATE("'2018-09 (Д)'!V",TEXT(MATCH($C4,'2018-09 (Д)'!$C$2:$C$100,0)+1,0)))="Н/Д",INDIRECT(CONCATENATE("'2018-08 (Д)'!V",TEXT(MATCH($C4,'2018-08 (Д)'!$C$2:$C$100,0)+1,0))))),"Н/Д",((INDIRECT(CONCATENATE("'2018-09 (Д)'!V",TEXT(MATCH($C4,'2018-09 (Д)'!$C$2:$C$100,0)+1,0)))-INDIRECT(CONCATENATE("'2018-08 (Д)'!V",TEXT(MATCH($C4,'2018-08 (Д)'!$C$2:$C$100,0)+1,0))))/INDIRECT(CONCATENATE("'2018-08 (Д)'!V",TEXT(MATCH($C4,'2018-08 (Д)'!$C$2:$C$100,0)+1,0))))*100)</f>
        <v>51.79763648146367</v>
      </c>
      <c r="GQ4" s="9">
        <f ca="1">IF(OR(INDIRECT(CONCATENATE("'2018-10 (Д)'!V",TEXT(MATCH($C4,'2018-10 (Д)'!$C$2:$C$100,0)+1,0)))="Н/Д",INDIRECT(CONCATENATE("'2018-09 (Д)'!V",TEXT(MATCH($C4,'2018-09 (Д)'!$C$2:$C$100,0)+1,0)))="Н/Д",AND(INDIRECT(CONCATENATE("'2018-10 (Д)'!V",TEXT(MATCH($C4,'2018-10 (Д)'!$C$2:$C$100,0)+1,0)))="Н/Д",INDIRECT(CONCATENATE("'2018-09 (Д)'!V",TEXT(MATCH($C4,'2018-09 (Д)'!$C$2:$C$100,0)+1,0))))),"Н/Д",((INDIRECT(CONCATENATE("'2018-10 (Д)'!V",TEXT(MATCH($C4,'2018-10 (Д)'!$C$2:$C$100,0)+1,0)))-INDIRECT(CONCATENATE("'2018-09 (Д)'!V",TEXT(MATCH($C4,'2018-09 (Д)'!$C$2:$C$100,0)+1,0))))/INDIRECT(CONCATENATE("'2018-09 (Д)'!V",TEXT(MATCH($C4,'2018-09 (Д)'!$C$2:$C$100,0)+1,0))))*100)</f>
        <v>-15.200983828906653</v>
      </c>
      <c r="GR4" s="9">
        <f ca="1">IF(OR(INDIRECT(CONCATENATE("'2018-11 (Д)'!V",TEXT(MATCH($C4,'2018-11 (Д)'!$C$2:$C$100,0)+1,0)))="Н/Д",INDIRECT(CONCATENATE("'2018-10 (Д)'!V",TEXT(MATCH($C4,'2018-10 (Д)'!$C$2:$C$100,0)+1,0)))="Н/Д",AND(INDIRECT(CONCATENATE("'2018-11 (Д)'!V",TEXT(MATCH($C4,'2018-11 (Д)'!$C$2:$C$100,0)+1,0)))="Н/Д",INDIRECT(CONCATENATE("'2018-10 (Д)'!V",TEXT(MATCH($C4,'2018-10 (Д)'!$C$2:$C$100,0)+1,0))))),"Н/Д",((INDIRECT(CONCATENATE("'2018-11 (Д)'!V",TEXT(MATCH($C4,'2018-11 (Д)'!$C$2:$C$100,0)+1,0)))-INDIRECT(CONCATENATE("'2018-10 (Д)'!V",TEXT(MATCH($C4,'2018-10 (Д)'!$C$2:$C$100,0)+1,0))))/INDIRECT(CONCATENATE("'2018-10 (Д)'!V",TEXT(MATCH($C4,'2018-10 (Д)'!$C$2:$C$100,0)+1,0))))*100)</f>
        <v>-8.107420557492933</v>
      </c>
      <c r="GS4" s="9">
        <f ca="1">IF(OR(INDIRECT(CONCATENATE("'2018-12 (Д)'!V",TEXT(MATCH($C4,'2018-12 (Д)'!$C$2:$C$100,0)+1,0)))="Н/Д",INDIRECT(CONCATENATE("'2018-11 (Д)'!V",TEXT(MATCH($C4,'2018-11 (Д)'!$C$2:$C$100,0)+1,0)))="Н/Д",AND(INDIRECT(CONCATENATE("'2018-12 (Д)'!V",TEXT(MATCH($C4,'2018-12 (Д)'!$C$2:$C$100,0)+1,0)))="Н/Д",INDIRECT(CONCATENATE("'2018-11 (Д)'!V",TEXT(MATCH($C4,'2018-11 (Д)'!$C$2:$C$100,0)+1,0))))),"Н/Д",((INDIRECT(CONCATENATE("'2018-12 (Д)'!V",TEXT(MATCH($C4,'2018-12 (Д)'!$C$2:$C$100,0)+1,0)))-INDIRECT(CONCATENATE("'2018-11 (Д)'!V",TEXT(MATCH($C4,'2018-11 (Д)'!$C$2:$C$100,0)+1,0))))/INDIRECT(CONCATENATE("'2018-11 (Д)'!V",TEXT(MATCH($C4,'2018-11 (Д)'!$C$2:$C$100,0)+1,0))))*100)</f>
        <v>-9.1997588578175069</v>
      </c>
      <c r="GT4" s="9"/>
      <c r="GU4" s="9">
        <f ca="1">IF(OR(INDIRECT(CONCATENATE("'2018-03 (Д)'!W",TEXT(MATCH($C4,'2018-03 (Д)'!$C$2:$C$100,0)+1,0)))="Н/Д",INDIRECT(CONCATENATE("'2018-02 (Д)'!W",TEXT(MATCH($C4,'2018-02 (Д)'!$C$2:$C$100,0)+1,0)))="Н/Д",AND(INDIRECT(CONCATENATE("'2018-03 (Д)'!W",TEXT(MATCH($C4,'2018-03 (Д)'!$C$2:$C$100,0)+1,0)))="Н/Д",INDIRECT(CONCATENATE("'2018-02 (Д)'!W",TEXT(MATCH($C4,'2018-02 (Д)'!$C$2:$C$100,0)+1,0))))),"Н/Д",((INDIRECT(CONCATENATE("'2018-03 (Д)'!W",TEXT(MATCH($C4,'2018-03 (Д)'!$C$2:$C$100,0)+1,0)))-INDIRECT(CONCATENATE("'2018-02 (Д)'!W",TEXT(MATCH($C4,'2018-02 (Д)'!$C$2:$C$100,0)+1,0))))/INDIRECT(CONCATENATE("'2018-02 (Д)'!W",TEXT(MATCH($C4,'2018-02 (Д)'!$C$2:$C$100,0)+1,0))))*100)</f>
        <v>-13.217915916626035</v>
      </c>
      <c r="GV4" s="9">
        <f ca="1">IF(OR(INDIRECT(CONCATENATE("'2018-04 (Д)'!W",TEXT(MATCH($C4,'2018-04 (Д)'!$C$2:$C$100,0)+1,0)))="Н/Д",INDIRECT(CONCATENATE("'2018-03 (Д)'!W",TEXT(MATCH($C4,'2018-03 (Д)'!$C$2:$C$100,0)+1,0)))="Н/Д",AND(INDIRECT(CONCATENATE("'2018-04 (Д)'!W",TEXT(MATCH($C4,'2018-04 (Д)'!$C$2:$C$100,0)+1,0)))="Н/Д",INDIRECT(CONCATENATE("'2018-03 (Д)'!W",TEXT(MATCH($C4,'2018-03 (Д)'!$C$2:$C$100,0)+1,0))))),"Н/Д",((INDIRECT(CONCATENATE("'2018-04 (Д)'!W",TEXT(MATCH($C4,'2018-04 (Д)'!$C$2:$C$100,0)+1,0)))-INDIRECT(CONCATENATE("'2018-03 (Д)'!W",TEXT(MATCH($C4,'2018-03 (Д)'!$C$2:$C$100,0)+1,0))))/INDIRECT(CONCATENATE("'2018-03 (Д)'!W",TEXT(MATCH($C4,'2018-03 (Д)'!$C$2:$C$100,0)+1,0))))*100)</f>
        <v>107.6189216621619</v>
      </c>
      <c r="GW4" s="9">
        <f ca="1">IF(OR(INDIRECT(CONCATENATE("'2018-05 (Д)'!W",TEXT(MATCH($C4,'2018-05 (Д)'!$C$2:$C$100,0)+1,0)))="Н/Д",INDIRECT(CONCATENATE("'2018-04 (Д)'!W",TEXT(MATCH($C4,'2018-04 (Д)'!$C$2:$C$100,0)+1,0)))="Н/Д",AND(INDIRECT(CONCATENATE("'2018-05 (Д)'!W",TEXT(MATCH($C4,'2018-05 (Д)'!$C$2:$C$100,0)+1,0)))="Н/Д",INDIRECT(CONCATENATE("'2018-04 (Д)'!W",TEXT(MATCH($C4,'2018-04 (Д)'!$C$2:$C$100,0)+1,0))))),"Н/Д",((INDIRECT(CONCATENATE("'2018-05 (Д)'!W",TEXT(MATCH($C4,'2018-05 (Д)'!$C$2:$C$100,0)+1,0)))-INDIRECT(CONCATENATE("'2018-04 (Д)'!W",TEXT(MATCH($C4,'2018-04 (Д)'!$C$2:$C$100,0)+1,0))))/INDIRECT(CONCATENATE("'2018-04 (Д)'!W",TEXT(MATCH($C4,'2018-04 (Д)'!$C$2:$C$100,0)+1,0))))*100)</f>
        <v>-0.23298524812791457</v>
      </c>
      <c r="GX4" s="9">
        <f ca="1">IF(OR(INDIRECT(CONCATENATE("'2018-06 (Д)'!W",TEXT(MATCH($C4,'2018-06 (Д)'!$C$2:$C$100,0)+1,0)))="Н/Д",INDIRECT(CONCATENATE("'2018-05 (Д)'!W",TEXT(MATCH($C4,'2018-05 (Д)'!$C$2:$C$100,0)+1,0)))="Н/Д",AND(INDIRECT(CONCATENATE("'2018-06 (Д)'!W",TEXT(MATCH($C4,'2018-06 (Д)'!$C$2:$C$100,0)+1,0)))="Н/Д",INDIRECT(CONCATENATE("'2018-05 (Д)'!W",TEXT(MATCH($C4,'2018-05 (Д)'!$C$2:$C$100,0)+1,0))))),"Н/Д",((INDIRECT(CONCATENATE("'2018-06 (Д)'!W",TEXT(MATCH($C4,'2018-06 (Д)'!$C$2:$C$100,0)+1,0)))-INDIRECT(CONCATENATE("'2018-05 (Д)'!W",TEXT(MATCH($C4,'2018-05 (Д)'!$C$2:$C$100,0)+1,0))))/INDIRECT(CONCATENATE("'2018-05 (Д)'!W",TEXT(MATCH($C4,'2018-05 (Д)'!$C$2:$C$100,0)+1,0))))*100)</f>
        <v>-22.758275744323026</v>
      </c>
      <c r="GY4" s="9">
        <f ca="1">IF(OR(INDIRECT(CONCATENATE("'2018-07 (Д)'!W",TEXT(MATCH($C4,'2018-07 (Д)'!$C$2:$C$100,0)+1,0)))="Н/Д",INDIRECT(CONCATENATE("'2018-06 (Д)'!W",TEXT(MATCH($C4,'2018-06 (Д)'!$C$2:$C$100,0)+1,0)))="Н/Д",AND(INDIRECT(CONCATENATE("'2018-07 (Д)'!W",TEXT(MATCH($C4,'2018-07 (Д)'!$C$2:$C$100,0)+1,0)))="Н/Д",INDIRECT(CONCATENATE("'2018-06 (Д)'!W",TEXT(MATCH($C4,'2018-06 (Д)'!$C$2:$C$100,0)+1,0))))),"Н/Д",((INDIRECT(CONCATENATE("'2018-07 (Д)'!W",TEXT(MATCH($C4,'2018-07 (Д)'!$C$2:$C$100,0)+1,0)))-INDIRECT(CONCATENATE("'2018-06 (Д)'!W",TEXT(MATCH($C4,'2018-06 (Д)'!$C$2:$C$100,0)+1,0))))/INDIRECT(CONCATENATE("'2018-06 (Д)'!W",TEXT(MATCH($C4,'2018-06 (Д)'!$C$2:$C$100,0)+1,0))))*100)</f>
        <v>-13.374384871417385</v>
      </c>
      <c r="GZ4" s="9">
        <f ca="1">IF(OR(INDIRECT(CONCATENATE("'2018-08 (Д)'!W",TEXT(MATCH($C4,'2018-08 (Д)'!$C$2:$C$100,0)+1,0)))="Н/Д",INDIRECT(CONCATENATE("'2018-07 (Д)'!W",TEXT(MATCH($C4,'2018-07 (Д)'!$C$2:$C$100,0)+1,0)))="Н/Д",AND(INDIRECT(CONCATENATE("'2018-08 (Д)'!W",TEXT(MATCH($C4,'2018-08 (Д)'!$C$2:$C$100,0)+1,0)))="Н/Д",INDIRECT(CONCATENATE("'2018-07 (Д)'!W",TEXT(MATCH($C4,'2018-07 (Д)'!$C$2:$C$100,0)+1,0))))),"Н/Д",((INDIRECT(CONCATENATE("'2018-08 (Д)'!W",TEXT(MATCH($C4,'2018-08 (Д)'!$C$2:$C$100,0)+1,0)))-INDIRECT(CONCATENATE("'2018-07 (Д)'!W",TEXT(MATCH($C4,'2018-07 (Д)'!$C$2:$C$100,0)+1,0))))/INDIRECT(CONCATENATE("'2018-07 (Д)'!W",TEXT(MATCH($C4,'2018-07 (Д)'!$C$2:$C$100,0)+1,0))))*100)</f>
        <v>65.648699529319757</v>
      </c>
      <c r="HA4" s="9">
        <f ca="1">IF(OR(INDIRECT(CONCATENATE("'2018-09 (Д)'!W",TEXT(MATCH($C4,'2018-09 (Д)'!$C$2:$C$100,0)+1,0)))="Н/Д",INDIRECT(CONCATENATE("'2018-08 (Д)'!W",TEXT(MATCH($C4,'2018-08 (Д)'!$C$2:$C$100,0)+1,0)))="Н/Д",AND(INDIRECT(CONCATENATE("'2018-09 (Д)'!W",TEXT(MATCH($C4,'2018-09 (Д)'!$C$2:$C$100,0)+1,0)))="Н/Д",INDIRECT(CONCATENATE("'2018-08 (Д)'!W",TEXT(MATCH($C4,'2018-08 (Д)'!$C$2:$C$100,0)+1,0))))),"Н/Д",((INDIRECT(CONCATENATE("'2018-09 (Д)'!W",TEXT(MATCH($C4,'2018-09 (Д)'!$C$2:$C$100,0)+1,0)))-INDIRECT(CONCATENATE("'2018-08 (Д)'!W",TEXT(MATCH($C4,'2018-08 (Д)'!$C$2:$C$100,0)+1,0))))/INDIRECT(CONCATENATE("'2018-08 (Д)'!W",TEXT(MATCH($C4,'2018-08 (Д)'!$C$2:$C$100,0)+1,0))))*100)</f>
        <v>-33.769804817208396</v>
      </c>
      <c r="HB4" s="9">
        <f ca="1">IF(OR(INDIRECT(CONCATENATE("'2018-10 (Д)'!W",TEXT(MATCH($C4,'2018-10 (Д)'!$C$2:$C$100,0)+1,0)))="Н/Д",INDIRECT(CONCATENATE("'2018-09 (Д)'!W",TEXT(MATCH($C4,'2018-09 (Д)'!$C$2:$C$100,0)+1,0)))="Н/Д",AND(INDIRECT(CONCATENATE("'2018-10 (Д)'!W",TEXT(MATCH($C4,'2018-10 (Д)'!$C$2:$C$100,0)+1,0)))="Н/Д",INDIRECT(CONCATENATE("'2018-09 (Д)'!W",TEXT(MATCH($C4,'2018-09 (Д)'!$C$2:$C$100,0)+1,0))))),"Н/Д",((INDIRECT(CONCATENATE("'2018-10 (Д)'!W",TEXT(MATCH($C4,'2018-10 (Д)'!$C$2:$C$100,0)+1,0)))-INDIRECT(CONCATENATE("'2018-09 (Д)'!W",TEXT(MATCH($C4,'2018-09 (Д)'!$C$2:$C$100,0)+1,0))))/INDIRECT(CONCATENATE("'2018-09 (Д)'!W",TEXT(MATCH($C4,'2018-09 (Д)'!$C$2:$C$100,0)+1,0))))*100)</f>
        <v>-13.55234604931201</v>
      </c>
      <c r="HC4" s="9">
        <f ca="1">IF(OR(INDIRECT(CONCATENATE("'2018-11 (Д)'!W",TEXT(MATCH($C4,'2018-11 (Д)'!$C$2:$C$100,0)+1,0)))="Н/Д",INDIRECT(CONCATENATE("'2018-10 (Д)'!W",TEXT(MATCH($C4,'2018-10 (Д)'!$C$2:$C$100,0)+1,0)))="Н/Д",AND(INDIRECT(CONCATENATE("'2018-11 (Д)'!W",TEXT(MATCH($C4,'2018-11 (Д)'!$C$2:$C$100,0)+1,0)))="Н/Д",INDIRECT(CONCATENATE("'2018-10 (Д)'!W",TEXT(MATCH($C4,'2018-10 (Д)'!$C$2:$C$100,0)+1,0))))),"Н/Д",((INDIRECT(CONCATENATE("'2018-11 (Д)'!W",TEXT(MATCH($C4,'2018-11 (Д)'!$C$2:$C$100,0)+1,0)))-INDIRECT(CONCATENATE("'2018-10 (Д)'!W",TEXT(MATCH($C4,'2018-10 (Д)'!$C$2:$C$100,0)+1,0))))/INDIRECT(CONCATENATE("'2018-10 (Д)'!W",TEXT(MATCH($C4,'2018-10 (Д)'!$C$2:$C$100,0)+1,0))))*100)</f>
        <v>122.38023847036852</v>
      </c>
      <c r="HD4" s="9">
        <f ca="1">IF(OR(INDIRECT(CONCATENATE("'2018-12 (Д)'!W",TEXT(MATCH($C4,'2018-12 (Д)'!$C$2:$C$100,0)+1,0)))="Н/Д",INDIRECT(CONCATENATE("'2018-11 (Д)'!W",TEXT(MATCH($C4,'2018-11 (Д)'!$C$2:$C$100,0)+1,0)))="Н/Д",AND(INDIRECT(CONCATENATE("'2018-12 (Д)'!W",TEXT(MATCH($C4,'2018-12 (Д)'!$C$2:$C$100,0)+1,0)))="Н/Д",INDIRECT(CONCATENATE("'2018-11 (Д)'!W",TEXT(MATCH($C4,'2018-11 (Д)'!$C$2:$C$100,0)+1,0))))),"Н/Д",((INDIRECT(CONCATENATE("'2018-12 (Д)'!W",TEXT(MATCH($C4,'2018-12 (Д)'!$C$2:$C$100,0)+1,0)))-INDIRECT(CONCATENATE("'2018-11 (Д)'!W",TEXT(MATCH($C4,'2018-11 (Д)'!$C$2:$C$100,0)+1,0))))/INDIRECT(CONCATENATE("'2018-11 (Д)'!W",TEXT(MATCH($C4,'2018-11 (Д)'!$C$2:$C$100,0)+1,0))))*100)</f>
        <v>-41.982886182825737</v>
      </c>
    </row>
    <row r="5" spans="1:212" x14ac:dyDescent="0.25">
      <c r="A5" s="2" t="s">
        <v>22</v>
      </c>
      <c r="B5" s="2" t="s">
        <v>24</v>
      </c>
      <c r="C5" s="15">
        <v>99000000</v>
      </c>
      <c r="D5" s="9"/>
      <c r="E5" s="9">
        <f ca="1">IF(OR(INDIRECT(CONCATENATE("'2018-03 (Д)'!E",TEXT(MATCH($C5,'2018-03 (Д)'!$C$2:$C$100,0)+1,0)))="Н/Д",INDIRECT(CONCATENATE("'2018-02 (Д)'!E",TEXT(MATCH($C5,'2018-02 (Д)'!$C$2:$C$100,0)+1,0)))="Н/Д",AND(INDIRECT(CONCATENATE("'2018-03 (Д)'!E",TEXT(MATCH($C5,'2018-03 (Д)'!$C$2:$C$100,0)+1,0)))="Н/Д",INDIRECT(CONCATENATE("'2018-02 (Д)'!E",TEXT(MATCH($C5,'2018-02 (Д)'!$C$2:$C$100,0)+1,0))))),"Н/Д",((INDIRECT(CONCATENATE("'2018-03 (Д)'!E",TEXT(MATCH($C5,'2018-03 (Д)'!$C$2:$C$100,0)+1,0)))-INDIRECT(CONCATENATE("'2018-02 (Д)'!E",TEXT(MATCH($C5,'2018-02 (Д)'!$C$2:$C$100,0)+1,0))))/INDIRECT(CONCATENATE("'2018-02 (Д)'!E",TEXT(MATCH($C5,'2018-02 (Д)'!$C$2:$C$100,0)+1,0))))*100)</f>
        <v>28.107431559777236</v>
      </c>
      <c r="F5" s="9">
        <f ca="1">IF(OR(INDIRECT(CONCATENATE("'2018-04 (Д)'!E",TEXT(MATCH($C5,'2018-04 (Д)'!$C$2:$C$100,0)+1,0)))="Н/Д",INDIRECT(CONCATENATE("'2018-03 (Д)'!E",TEXT(MATCH($C5,'2018-03 (Д)'!$C$2:$C$100,0)+1,0)))="Н/Д",AND(INDIRECT(CONCATENATE("'2018-04 (Д)'!E",TEXT(MATCH($C5,'2018-04 (Д)'!$C$2:$C$100,0)+1,0)))="Н/Д",INDIRECT(CONCATENATE("'2018-03 (Д)'!E",TEXT(MATCH($C5,'2018-03 (Д)'!$C$2:$C$100,0)+1,0))))),"Н/Д",((INDIRECT(CONCATENATE("'2018-04 (Д)'!E",TEXT(MATCH($C5,'2018-04 (Д)'!$C$2:$C$100,0)+1,0)))-INDIRECT(CONCATENATE("'2018-03 (Д)'!E",TEXT(MATCH($C5,'2018-03 (Д)'!$C$2:$C$100,0)+1,0))))/INDIRECT(CONCATENATE("'2018-03 (Д)'!E",TEXT(MATCH($C5,'2018-03 (Д)'!$C$2:$C$100,0)+1,0))))*100)</f>
        <v>71.379813266560788</v>
      </c>
      <c r="G5" s="9">
        <f ca="1">IF(OR(INDIRECT(CONCATENATE("'2018-05 (Д)'!E",TEXT(MATCH($C5,'2018-05 (Д)'!$C$2:$C$100,0)+1,0)))="Н/Д",INDIRECT(CONCATENATE("'2018-04 (Д)'!E",TEXT(MATCH($C5,'2018-04 (Д)'!$C$2:$C$100,0)+1,0)))="Н/Д",AND(INDIRECT(CONCATENATE("'2018-05 (Д)'!E",TEXT(MATCH($C5,'2018-05 (Д)'!$C$2:$C$100,0)+1,0)))="Н/Д",INDIRECT(CONCATENATE("'2018-04 (Д)'!E",TEXT(MATCH($C5,'2018-04 (Д)'!$C$2:$C$100,0)+1,0))))),"Н/Д",((INDIRECT(CONCATENATE("'2018-05 (Д)'!E",TEXT(MATCH($C5,'2018-05 (Д)'!$C$2:$C$100,0)+1,0)))-INDIRECT(CONCATENATE("'2018-04 (Д)'!E",TEXT(MATCH($C5,'2018-04 (Д)'!$C$2:$C$100,0)+1,0))))/INDIRECT(CONCATENATE("'2018-04 (Д)'!E",TEXT(MATCH($C5,'2018-04 (Д)'!$C$2:$C$100,0)+1,0))))*100)</f>
        <v>1.0075706944234037</v>
      </c>
      <c r="H5" s="9">
        <f ca="1">IF(OR(INDIRECT(CONCATENATE("'2018-06 (Д)'!E",TEXT(MATCH($C5,'2018-06 (Д)'!$C$2:$C$100,0)+1,0)))="Н/Д",INDIRECT(CONCATENATE("'2018-05 (Д)'!E",TEXT(MATCH($C5,'2018-05 (Д)'!$C$2:$C$100,0)+1,0)))="Н/Д",AND(INDIRECT(CONCATENATE("'2018-06 (Д)'!E",TEXT(MATCH($C5,'2018-06 (Д)'!$C$2:$C$100,0)+1,0)))="Н/Д",INDIRECT(CONCATENATE("'2018-05 (Д)'!E",TEXT(MATCH($C5,'2018-05 (Д)'!$C$2:$C$100,0)+1,0))))),"Н/Д",((INDIRECT(CONCATENATE("'2018-06 (Д)'!E",TEXT(MATCH($C5,'2018-06 (Д)'!$C$2:$C$100,0)+1,0)))-INDIRECT(CONCATENATE("'2018-05 (Д)'!E",TEXT(MATCH($C5,'2018-05 (Д)'!$C$2:$C$100,0)+1,0))))/INDIRECT(CONCATENATE("'2018-05 (Д)'!E",TEXT(MATCH($C5,'2018-05 (Д)'!$C$2:$C$100,0)+1,0))))*100)</f>
        <v>-20.506550845009961</v>
      </c>
      <c r="I5" s="9">
        <f ca="1">IF(OR(INDIRECT(CONCATENATE("'2018-07 (Д)'!E",TEXT(MATCH($C5,'2018-07 (Д)'!$C$2:$C$100,0)+1,0)))="Н/Д",INDIRECT(CONCATENATE("'2018-06 (Д)'!E",TEXT(MATCH($C5,'2018-06 (Д)'!$C$2:$C$100,0)+1,0)))="Н/Д",AND(INDIRECT(CONCATENATE("'2018-07 (Д)'!E",TEXT(MATCH($C5,'2018-07 (Д)'!$C$2:$C$100,0)+1,0)))="Н/Д",INDIRECT(CONCATENATE("'2018-06 (Д)'!E",TEXT(MATCH($C5,'2018-06 (Д)'!$C$2:$C$100,0)+1,0))))),"Н/Д",((INDIRECT(CONCATENATE("'2018-07 (Д)'!E",TEXT(MATCH($C5,'2018-07 (Д)'!$C$2:$C$100,0)+1,0)))-INDIRECT(CONCATENATE("'2018-06 (Д)'!E",TEXT(MATCH($C5,'2018-06 (Д)'!$C$2:$C$100,0)+1,0))))/INDIRECT(CONCATENATE("'2018-06 (Д)'!E",TEXT(MATCH($C5,'2018-06 (Д)'!$C$2:$C$100,0)+1,0))))*100)</f>
        <v>-21.309335946952785</v>
      </c>
      <c r="J5" s="9">
        <f ca="1">IF(OR(INDIRECT(CONCATENATE("'2018-08 (Д)'!E",TEXT(MATCH($C5,'2018-08 (Д)'!$C$2:$C$100,0)+1,0)))="Н/Д",INDIRECT(CONCATENATE("'2018-07 (Д)'!E",TEXT(MATCH($C5,'2018-07 (Д)'!$C$2:$C$100,0)+1,0)))="Н/Д",AND(INDIRECT(CONCATENATE("'2018-08 (Д)'!E",TEXT(MATCH($C5,'2018-08 (Д)'!$C$2:$C$100,0)+1,0)))="Н/Д",INDIRECT(CONCATENATE("'2018-07 (Д)'!E",TEXT(MATCH($C5,'2018-07 (Д)'!$C$2:$C$100,0)+1,0))))),"Н/Д",((INDIRECT(CONCATENATE("'2018-08 (Д)'!E",TEXT(MATCH($C5,'2018-08 (Д)'!$C$2:$C$100,0)+1,0)))-INDIRECT(CONCATENATE("'2018-07 (Д)'!E",TEXT(MATCH($C5,'2018-07 (Д)'!$C$2:$C$100,0)+1,0))))/INDIRECT(CONCATENATE("'2018-07 (Д)'!E",TEXT(MATCH($C5,'2018-07 (Д)'!$C$2:$C$100,0)+1,0))))*100)</f>
        <v>49.36813147860461</v>
      </c>
      <c r="K5" s="9">
        <f ca="1">IF(OR(INDIRECT(CONCATENATE("'2018-09 (Д)'!E",TEXT(MATCH($C5,'2018-09 (Д)'!$C$2:$C$100,0)+1,0)))="Н/Д",INDIRECT(CONCATENATE("'2018-08 (Д)'!E",TEXT(MATCH($C5,'2018-08 (Д)'!$C$2:$C$100,0)+1,0)))="Н/Д",AND(INDIRECT(CONCATENATE("'2018-09 (Д)'!E",TEXT(MATCH($C5,'2018-09 (Д)'!$C$2:$C$100,0)+1,0)))="Н/Д",INDIRECT(CONCATENATE("'2018-08 (Д)'!E",TEXT(MATCH($C5,'2018-08 (Д)'!$C$2:$C$100,0)+1,0))))),"Н/Д",((INDIRECT(CONCATENATE("'2018-09 (Д)'!E",TEXT(MATCH($C5,'2018-09 (Д)'!$C$2:$C$100,0)+1,0)))-INDIRECT(CONCATENATE("'2018-08 (Д)'!E",TEXT(MATCH($C5,'2018-08 (Д)'!$C$2:$C$100,0)+1,0))))/INDIRECT(CONCATENATE("'2018-08 (Д)'!E",TEXT(MATCH($C5,'2018-08 (Д)'!$C$2:$C$100,0)+1,0))))*100)</f>
        <v>-29.831938976799634</v>
      </c>
      <c r="L5" s="9">
        <f ca="1">IF(OR(INDIRECT(CONCATENATE("'2018-10 (Д)'!E",TEXT(MATCH($C5,'2018-10 (Д)'!$C$2:$C$100,0)+1,0)))="Н/Д",INDIRECT(CONCATENATE("'2018-09 (Д)'!E",TEXT(MATCH($C5,'2018-09 (Д)'!$C$2:$C$100,0)+1,0)))="Н/Д",AND(INDIRECT(CONCATENATE("'2018-10 (Д)'!E",TEXT(MATCH($C5,'2018-10 (Д)'!$C$2:$C$100,0)+1,0)))="Н/Д",INDIRECT(CONCATENATE("'2018-09 (Д)'!E",TEXT(MATCH($C5,'2018-09 (Д)'!$C$2:$C$100,0)+1,0))))),"Н/Д",((INDIRECT(CONCATENATE("'2018-10 (Д)'!E",TEXT(MATCH($C5,'2018-10 (Д)'!$C$2:$C$100,0)+1,0)))-INDIRECT(CONCATENATE("'2018-09 (Д)'!E",TEXT(MATCH($C5,'2018-09 (Д)'!$C$2:$C$100,0)+1,0))))/INDIRECT(CONCATENATE("'2018-09 (Д)'!E",TEXT(MATCH($C5,'2018-09 (Д)'!$C$2:$C$100,0)+1,0))))*100)</f>
        <v>-2.8710971310536233</v>
      </c>
      <c r="M5" s="9">
        <f ca="1">IF(OR(INDIRECT(CONCATENATE("'2018-11 (Д)'!E",TEXT(MATCH($C5,'2018-11 (Д)'!$C$2:$C$100,0)+1,0)))="Н/Д",INDIRECT(CONCATENATE("'2018-10 (Д)'!E",TEXT(MATCH($C5,'2018-10 (Д)'!$C$2:$C$100,0)+1,0)))="Н/Д",AND(INDIRECT(CONCATENATE("'2018-11 (Д)'!E",TEXT(MATCH($C5,'2018-11 (Д)'!$C$2:$C$100,0)+1,0)))="Н/Д",INDIRECT(CONCATENATE("'2018-10 (Д)'!E",TEXT(MATCH($C5,'2018-10 (Д)'!$C$2:$C$100,0)+1,0))))),"Н/Д",((INDIRECT(CONCATENATE("'2018-11 (Д)'!E",TEXT(MATCH($C5,'2018-11 (Д)'!$C$2:$C$100,0)+1,0)))-INDIRECT(CONCATENATE("'2018-10 (Д)'!E",TEXT(MATCH($C5,'2018-10 (Д)'!$C$2:$C$100,0)+1,0))))/INDIRECT(CONCATENATE("'2018-10 (Д)'!E",TEXT(MATCH($C5,'2018-10 (Д)'!$C$2:$C$100,0)+1,0))))*100)</f>
        <v>45.637303520631498</v>
      </c>
      <c r="N5" s="9">
        <f ca="1">IF(OR(INDIRECT(CONCATENATE("'2018-12 (Д)'!E",TEXT(MATCH($C5,'2018-12 (Д)'!$C$2:$C$100,0)+1,0)))="Н/Д",INDIRECT(CONCATENATE("'2018-11 (Д)'!E",TEXT(MATCH($C5,'2018-11 (Д)'!$C$2:$C$100,0)+1,0)))="Н/Д",AND(INDIRECT(CONCATENATE("'2018-12 (Д)'!E",TEXT(MATCH($C5,'2018-12 (Д)'!$C$2:$C$100,0)+1,0)))="Н/Д",INDIRECT(CONCATENATE("'2018-11 (Д)'!E",TEXT(MATCH($C5,'2018-11 (Д)'!$C$2:$C$100,0)+1,0))))),"Н/Д",((INDIRECT(CONCATENATE("'2018-12 (Д)'!E",TEXT(MATCH($C5,'2018-12 (Д)'!$C$2:$C$100,0)+1,0)))-INDIRECT(CONCATENATE("'2018-11 (Д)'!E",TEXT(MATCH($C5,'2018-11 (Д)'!$C$2:$C$100,0)+1,0))))/INDIRECT(CONCATENATE("'2018-11 (Д)'!E",TEXT(MATCH($C5,'2018-11 (Д)'!$C$2:$C$100,0)+1,0))))*100)</f>
        <v>0.86975871625555967</v>
      </c>
      <c r="O5" s="9"/>
      <c r="P5" s="9">
        <f ca="1">IF(OR(INDIRECT(CONCATENATE("'2018-03 (Д)'!F",TEXT(MATCH($C5,'2018-03 (Д)'!$C$2:$C$100,0)+1,0)))="Н/Д",INDIRECT(CONCATENATE("'2018-02 (Д)'!F",TEXT(MATCH($C5,'2018-02 (Д)'!$C$2:$C$100,0)+1,0)))="Н/Д",AND(INDIRECT(CONCATENATE("'2018-03 (Д)'!F",TEXT(MATCH($C5,'2018-03 (Д)'!$C$2:$C$100,0)+1,0)))="Н/Д",INDIRECT(CONCATENATE("'2018-02 (Д)'!F",TEXT(MATCH($C5,'2018-02 (Д)'!$C$2:$C$100,0)+1,0))))),"Н/Д",((INDIRECT(CONCATENATE("'2018-03 (Д)'!F",TEXT(MATCH($C5,'2018-03 (Д)'!$C$2:$C$100,0)+1,0)))-INDIRECT(CONCATENATE("'2018-02 (Д)'!F",TEXT(MATCH($C5,'2018-02 (Д)'!$C$2:$C$100,0)+1,0))))/INDIRECT(CONCATENATE("'2018-02 (Д)'!F",TEXT(MATCH($C5,'2018-02 (Д)'!$C$2:$C$100,0)+1,0))))*100)</f>
        <v>38.948657279849634</v>
      </c>
      <c r="Q5" s="9">
        <f ca="1">IF(OR(INDIRECT(CONCATENATE("'2018-04 (Д)'!F",TEXT(MATCH($C5,'2018-04 (Д)'!$C$2:$C$100,0)+1,0)))="Н/Д",INDIRECT(CONCATENATE("'2018-03 (Д)'!F",TEXT(MATCH($C5,'2018-03 (Д)'!$C$2:$C$100,0)+1,0)))="Н/Д",AND(INDIRECT(CONCATENATE("'2018-04 (Д)'!F",TEXT(MATCH($C5,'2018-04 (Д)'!$C$2:$C$100,0)+1,0)))="Н/Д",INDIRECT(CONCATENATE("'2018-03 (Д)'!F",TEXT(MATCH($C5,'2018-03 (Д)'!$C$2:$C$100,0)+1,0))))),"Н/Д",((INDIRECT(CONCATENATE("'2018-04 (Д)'!F",TEXT(MATCH($C5,'2018-04 (Д)'!$C$2:$C$100,0)+1,0)))-INDIRECT(CONCATENATE("'2018-03 (Д)'!F",TEXT(MATCH($C5,'2018-03 (Д)'!$C$2:$C$100,0)+1,0))))/INDIRECT(CONCATENATE("'2018-03 (Д)'!F",TEXT(MATCH($C5,'2018-03 (Д)'!$C$2:$C$100,0)+1,0))))*100)</f>
        <v>112.2864284165238</v>
      </c>
      <c r="R5" s="9">
        <f ca="1">IF(OR(INDIRECT(CONCATENATE("'2018-05 (Д)'!F",TEXT(MATCH($C5,'2018-05 (Д)'!$C$2:$C$100,0)+1,0)))="Н/Д",INDIRECT(CONCATENATE("'2018-04 (Д)'!F",TEXT(MATCH($C5,'2018-04 (Д)'!$C$2:$C$100,0)+1,0)))="Н/Д",AND(INDIRECT(CONCATENATE("'2018-05 (Д)'!F",TEXT(MATCH($C5,'2018-05 (Д)'!$C$2:$C$100,0)+1,0)))="Н/Д",INDIRECT(CONCATENATE("'2018-04 (Д)'!F",TEXT(MATCH($C5,'2018-04 (Д)'!$C$2:$C$100,0)+1,0))))),"Н/Д",((INDIRECT(CONCATENATE("'2018-05 (Д)'!F",TEXT(MATCH($C5,'2018-05 (Д)'!$C$2:$C$100,0)+1,0)))-INDIRECT(CONCATENATE("'2018-04 (Д)'!F",TEXT(MATCH($C5,'2018-04 (Д)'!$C$2:$C$100,0)+1,0))))/INDIRECT(CONCATENATE("'2018-04 (Д)'!F",TEXT(MATCH($C5,'2018-04 (Д)'!$C$2:$C$100,0)+1,0))))*100)</f>
        <v>-5.9499203295986538</v>
      </c>
      <c r="S5" s="9">
        <f ca="1">IF(OR(INDIRECT(CONCATENATE("'2018-06 (Д)'!F",TEXT(MATCH($C5,'2018-06 (Д)'!$C$2:$C$100,0)+1,0)))="Н/Д",INDIRECT(CONCATENATE("'2018-05 (Д)'!F",TEXT(MATCH($C5,'2018-05 (Д)'!$C$2:$C$100,0)+1,0)))="Н/Д",AND(INDIRECT(CONCATENATE("'2018-06 (Д)'!F",TEXT(MATCH($C5,'2018-06 (Д)'!$C$2:$C$100,0)+1,0)))="Н/Д",INDIRECT(CONCATENATE("'2018-05 (Д)'!F",TEXT(MATCH($C5,'2018-05 (Д)'!$C$2:$C$100,0)+1,0))))),"Н/Д",((INDIRECT(CONCATENATE("'2018-06 (Д)'!F",TEXT(MATCH($C5,'2018-06 (Д)'!$C$2:$C$100,0)+1,0)))-INDIRECT(CONCATENATE("'2018-05 (Д)'!F",TEXT(MATCH($C5,'2018-05 (Д)'!$C$2:$C$100,0)+1,0))))/INDIRECT(CONCATENATE("'2018-05 (Д)'!F",TEXT(MATCH($C5,'2018-05 (Д)'!$C$2:$C$100,0)+1,0))))*100)</f>
        <v>-32.943656021865387</v>
      </c>
      <c r="T5" s="9">
        <f ca="1">IF(OR(INDIRECT(CONCATENATE("'2018-07 (Д)'!F",TEXT(MATCH($C5,'2018-07 (Д)'!$C$2:$C$100,0)+1,0)))="Н/Д",INDIRECT(CONCATENATE("'2018-06 (Д)'!F",TEXT(MATCH($C5,'2018-06 (Д)'!$C$2:$C$100,0)+1,0)))="Н/Д",AND(INDIRECT(CONCATENATE("'2018-07 (Д)'!F",TEXT(MATCH($C5,'2018-07 (Д)'!$C$2:$C$100,0)+1,0)))="Н/Д",INDIRECT(CONCATENATE("'2018-06 (Д)'!F",TEXT(MATCH($C5,'2018-06 (Д)'!$C$2:$C$100,0)+1,0))))),"Н/Д",((INDIRECT(CONCATENATE("'2018-07 (Д)'!F",TEXT(MATCH($C5,'2018-07 (Д)'!$C$2:$C$100,0)+1,0)))-INDIRECT(CONCATENATE("'2018-06 (Д)'!F",TEXT(MATCH($C5,'2018-06 (Д)'!$C$2:$C$100,0)+1,0))))/INDIRECT(CONCATENATE("'2018-06 (Д)'!F",TEXT(MATCH($C5,'2018-06 (Д)'!$C$2:$C$100,0)+1,0))))*100)</f>
        <v>-18.553416806279756</v>
      </c>
      <c r="U5" s="9">
        <f ca="1">IF(OR(INDIRECT(CONCATENATE("'2018-08 (Д)'!F",TEXT(MATCH($C5,'2018-08 (Д)'!$C$2:$C$100,0)+1,0)))="Н/Д",INDIRECT(CONCATENATE("'2018-07 (Д)'!F",TEXT(MATCH($C5,'2018-07 (Д)'!$C$2:$C$100,0)+1,0)))="Н/Д",AND(INDIRECT(CONCATENATE("'2018-08 (Д)'!F",TEXT(MATCH($C5,'2018-08 (Д)'!$C$2:$C$100,0)+1,0)))="Н/Д",INDIRECT(CONCATENATE("'2018-07 (Д)'!F",TEXT(MATCH($C5,'2018-07 (Д)'!$C$2:$C$100,0)+1,0))))),"Н/Д",((INDIRECT(CONCATENATE("'2018-08 (Д)'!F",TEXT(MATCH($C5,'2018-08 (Д)'!$C$2:$C$100,0)+1,0)))-INDIRECT(CONCATENATE("'2018-07 (Д)'!F",TEXT(MATCH($C5,'2018-07 (Д)'!$C$2:$C$100,0)+1,0))))/INDIRECT(CONCATENATE("'2018-07 (Д)'!F",TEXT(MATCH($C5,'2018-07 (Д)'!$C$2:$C$100,0)+1,0))))*100)</f>
        <v>77.783249138831351</v>
      </c>
      <c r="V5" s="9">
        <f ca="1">IF(OR(INDIRECT(CONCATENATE("'2018-09 (Д)'!F",TEXT(MATCH($C5,'2018-09 (Д)'!$C$2:$C$100,0)+1,0)))="Н/Д",INDIRECT(CONCATENATE("'2018-08 (Д)'!F",TEXT(MATCH($C5,'2018-08 (Д)'!$C$2:$C$100,0)+1,0)))="Н/Д",AND(INDIRECT(CONCATENATE("'2018-09 (Д)'!F",TEXT(MATCH($C5,'2018-09 (Д)'!$C$2:$C$100,0)+1,0)))="Н/Д",INDIRECT(CONCATENATE("'2018-08 (Д)'!F",TEXT(MATCH($C5,'2018-08 (Д)'!$C$2:$C$100,0)+1,0))))),"Н/Д",((INDIRECT(CONCATENATE("'2018-09 (Д)'!F",TEXT(MATCH($C5,'2018-09 (Д)'!$C$2:$C$100,0)+1,0)))-INDIRECT(CONCATENATE("'2018-08 (Д)'!F",TEXT(MATCH($C5,'2018-08 (Д)'!$C$2:$C$100,0)+1,0))))/INDIRECT(CONCATENATE("'2018-08 (Д)'!F",TEXT(MATCH($C5,'2018-08 (Д)'!$C$2:$C$100,0)+1,0))))*100)</f>
        <v>-37.045119622405799</v>
      </c>
      <c r="W5" s="9">
        <f ca="1">IF(OR(INDIRECT(CONCATENATE("'2018-10 (Д)'!F",TEXT(MATCH($C5,'2018-10 (Д)'!$C$2:$C$100,0)+1,0)))="Н/Д",INDIRECT(CONCATENATE("'2018-09 (Д)'!F",TEXT(MATCH($C5,'2018-09 (Д)'!$C$2:$C$100,0)+1,0)))="Н/Д",AND(INDIRECT(CONCATENATE("'2018-10 (Д)'!F",TEXT(MATCH($C5,'2018-10 (Д)'!$C$2:$C$100,0)+1,0)))="Н/Д",INDIRECT(CONCATENATE("'2018-09 (Д)'!F",TEXT(MATCH($C5,'2018-09 (Д)'!$C$2:$C$100,0)+1,0))))),"Н/Д",((INDIRECT(CONCATENATE("'2018-10 (Д)'!F",TEXT(MATCH($C5,'2018-10 (Д)'!$C$2:$C$100,0)+1,0)))-INDIRECT(CONCATENATE("'2018-09 (Д)'!F",TEXT(MATCH($C5,'2018-09 (Д)'!$C$2:$C$100,0)+1,0))))/INDIRECT(CONCATENATE("'2018-09 (Д)'!F",TEXT(MATCH($C5,'2018-09 (Д)'!$C$2:$C$100,0)+1,0))))*100)</f>
        <v>-10.156812171775387</v>
      </c>
      <c r="X5" s="9">
        <f ca="1">IF(OR(INDIRECT(CONCATENATE("'2018-11 (Д)'!F",TEXT(MATCH($C5,'2018-11 (Д)'!$C$2:$C$100,0)+1,0)))="Н/Д",INDIRECT(CONCATENATE("'2018-10 (Д)'!F",TEXT(MATCH($C5,'2018-10 (Д)'!$C$2:$C$100,0)+1,0)))="Н/Д",AND(INDIRECT(CONCATENATE("'2018-11 (Д)'!F",TEXT(MATCH($C5,'2018-11 (Д)'!$C$2:$C$100,0)+1,0)))="Н/Д",INDIRECT(CONCATENATE("'2018-10 (Д)'!F",TEXT(MATCH($C5,'2018-10 (Д)'!$C$2:$C$100,0)+1,0))))),"Н/Д",((INDIRECT(CONCATENATE("'2018-11 (Д)'!F",TEXT(MATCH($C5,'2018-11 (Д)'!$C$2:$C$100,0)+1,0)))-INDIRECT(CONCATENATE("'2018-10 (Д)'!F",TEXT(MATCH($C5,'2018-10 (Д)'!$C$2:$C$100,0)+1,0))))/INDIRECT(CONCATENATE("'2018-10 (Д)'!F",TEXT(MATCH($C5,'2018-10 (Д)'!$C$2:$C$100,0)+1,0))))*100)</f>
        <v>69.981714765976747</v>
      </c>
      <c r="Y5" s="9">
        <f ca="1">IF(OR(INDIRECT(CONCATENATE("'2018-12 (Д)'!F",TEXT(MATCH($C5,'2018-12 (Д)'!$C$2:$C$100,0)+1,0)))="Н/Д",INDIRECT(CONCATENATE("'2018-11 (Д)'!F",TEXT(MATCH($C5,'2018-11 (Д)'!$C$2:$C$100,0)+1,0)))="Н/Д",AND(INDIRECT(CONCATENATE("'2018-12 (Д)'!F",TEXT(MATCH($C5,'2018-12 (Д)'!$C$2:$C$100,0)+1,0)))="Н/Д",INDIRECT(CONCATENATE("'2018-11 (Д)'!F",TEXT(MATCH($C5,'2018-11 (Д)'!$C$2:$C$100,0)+1,0))))),"Н/Д",((INDIRECT(CONCATENATE("'2018-12 (Д)'!F",TEXT(MATCH($C5,'2018-12 (Д)'!$C$2:$C$100,0)+1,0)))-INDIRECT(CONCATENATE("'2018-11 (Д)'!F",TEXT(MATCH($C5,'2018-11 (Д)'!$C$2:$C$100,0)+1,0))))/INDIRECT(CONCATENATE("'2018-11 (Д)'!F",TEXT(MATCH($C5,'2018-11 (Д)'!$C$2:$C$100,0)+1,0))))*100)</f>
        <v>-14.572122446046997</v>
      </c>
      <c r="Z5" s="9"/>
      <c r="AA5" s="9">
        <f ca="1">IF(OR(INDIRECT(CONCATENATE("'2018-03 (Д)'!G",TEXT(MATCH($C5,'2018-03 (Д)'!$C$2:$C$100,0)+1,0)))="Н/Д",INDIRECT(CONCATENATE("'2018-02 (Д)'!G",TEXT(MATCH($C5,'2018-02 (Д)'!$C$2:$C$100,0)+1,0)))="Н/Д",AND(INDIRECT(CONCATENATE("'2018-03 (Д)'!G",TEXT(MATCH($C5,'2018-03 (Д)'!$C$2:$C$100,0)+1,0)))="Н/Д",INDIRECT(CONCATENATE("'2018-02 (Д)'!G",TEXT(MATCH($C5,'2018-02 (Д)'!$C$2:$C$100,0)+1,0))))),"Н/Д",((INDIRECT(CONCATENATE("'2018-03 (Д)'!G",TEXT(MATCH($C5,'2018-03 (Д)'!$C$2:$C$100,0)+1,0)))-INDIRECT(CONCATENATE("'2018-02 (Д)'!G",TEXT(MATCH($C5,'2018-02 (Д)'!$C$2:$C$100,0)+1,0))))/INDIRECT(CONCATENATE("'2018-02 (Д)'!G",TEXT(MATCH($C5,'2018-02 (Д)'!$C$2:$C$100,0)+1,0))))*100)</f>
        <v>144.44570537344862</v>
      </c>
      <c r="AB5" s="9">
        <f ca="1">IF(OR(INDIRECT(CONCATENATE("'2018-04 (Д)'!G",TEXT(MATCH($C5,'2018-04 (Д)'!$C$2:$C$100,0)+1,0)))="Н/Д",INDIRECT(CONCATENATE("'2018-03 (Д)'!G",TEXT(MATCH($C5,'2018-03 (Д)'!$C$2:$C$100,0)+1,0)))="Н/Д",AND(INDIRECT(CONCATENATE("'2018-04 (Д)'!G",TEXT(MATCH($C5,'2018-04 (Д)'!$C$2:$C$100,0)+1,0)))="Н/Д",INDIRECT(CONCATENATE("'2018-03 (Д)'!G",TEXT(MATCH($C5,'2018-03 (Д)'!$C$2:$C$100,0)+1,0))))),"Н/Д",((INDIRECT(CONCATENATE("'2018-04 (Д)'!G",TEXT(MATCH($C5,'2018-04 (Д)'!$C$2:$C$100,0)+1,0)))-INDIRECT(CONCATENATE("'2018-03 (Д)'!G",TEXT(MATCH($C5,'2018-03 (Д)'!$C$2:$C$100,0)+1,0))))/INDIRECT(CONCATENATE("'2018-03 (Д)'!G",TEXT(MATCH($C5,'2018-03 (Д)'!$C$2:$C$100,0)+1,0))))*100)</f>
        <v>321.30002124597678</v>
      </c>
      <c r="AC5" s="9">
        <f ca="1">IF(OR(INDIRECT(CONCATENATE("'2018-05 (Д)'!G",TEXT(MATCH($C5,'2018-05 (Д)'!$C$2:$C$100,0)+1,0)))="Н/Д",INDIRECT(CONCATENATE("'2018-04 (Д)'!G",TEXT(MATCH($C5,'2018-04 (Д)'!$C$2:$C$100,0)+1,0)))="Н/Д",AND(INDIRECT(CONCATENATE("'2018-05 (Д)'!G",TEXT(MATCH($C5,'2018-05 (Д)'!$C$2:$C$100,0)+1,0)))="Н/Д",INDIRECT(CONCATENATE("'2018-04 (Д)'!G",TEXT(MATCH($C5,'2018-04 (Д)'!$C$2:$C$100,0)+1,0))))),"Н/Д",((INDIRECT(CONCATENATE("'2018-05 (Д)'!G",TEXT(MATCH($C5,'2018-05 (Д)'!$C$2:$C$100,0)+1,0)))-INDIRECT(CONCATENATE("'2018-04 (Д)'!G",TEXT(MATCH($C5,'2018-04 (Д)'!$C$2:$C$100,0)+1,0))))/INDIRECT(CONCATENATE("'2018-04 (Д)'!G",TEXT(MATCH($C5,'2018-04 (Д)'!$C$2:$C$100,0)+1,0))))*100)</f>
        <v>-93.071695514060721</v>
      </c>
      <c r="AD5" s="9">
        <f ca="1">IF(OR(INDIRECT(CONCATENATE("'2018-06 (Д)'!G",TEXT(MATCH($C5,'2018-06 (Д)'!$C$2:$C$100,0)+1,0)))="Н/Д",INDIRECT(CONCATENATE("'2018-05 (Д)'!G",TEXT(MATCH($C5,'2018-05 (Д)'!$C$2:$C$100,0)+1,0)))="Н/Д",AND(INDIRECT(CONCATENATE("'2018-06 (Д)'!G",TEXT(MATCH($C5,'2018-06 (Д)'!$C$2:$C$100,0)+1,0)))="Н/Д",INDIRECT(CONCATENATE("'2018-05 (Д)'!G",TEXT(MATCH($C5,'2018-05 (Д)'!$C$2:$C$100,0)+1,0))))),"Н/Д",((INDIRECT(CONCATENATE("'2018-06 (Д)'!G",TEXT(MATCH($C5,'2018-06 (Д)'!$C$2:$C$100,0)+1,0)))-INDIRECT(CONCATENATE("'2018-05 (Д)'!G",TEXT(MATCH($C5,'2018-05 (Д)'!$C$2:$C$100,0)+1,0))))/INDIRECT(CONCATENATE("'2018-05 (Д)'!G",TEXT(MATCH($C5,'2018-05 (Д)'!$C$2:$C$100,0)+1,0))))*100)</f>
        <v>713.0805113811075</v>
      </c>
      <c r="AE5" s="9">
        <f ca="1">IF(OR(INDIRECT(CONCATENATE("'2018-07 (Д)'!G",TEXT(MATCH($C5,'2018-07 (Д)'!$C$2:$C$100,0)+1,0)))="Н/Д",INDIRECT(CONCATENATE("'2018-06 (Д)'!G",TEXT(MATCH($C5,'2018-06 (Д)'!$C$2:$C$100,0)+1,0)))="Н/Д",AND(INDIRECT(CONCATENATE("'2018-07 (Д)'!G",TEXT(MATCH($C5,'2018-07 (Д)'!$C$2:$C$100,0)+1,0)))="Н/Д",INDIRECT(CONCATENATE("'2018-06 (Д)'!G",TEXT(MATCH($C5,'2018-06 (Д)'!$C$2:$C$100,0)+1,0))))),"Н/Д",((INDIRECT(CONCATENATE("'2018-07 (Д)'!G",TEXT(MATCH($C5,'2018-07 (Д)'!$C$2:$C$100,0)+1,0)))-INDIRECT(CONCATENATE("'2018-06 (Д)'!G",TEXT(MATCH($C5,'2018-06 (Д)'!$C$2:$C$100,0)+1,0))))/INDIRECT(CONCATENATE("'2018-06 (Д)'!G",TEXT(MATCH($C5,'2018-06 (Д)'!$C$2:$C$100,0)+1,0))))*100)</f>
        <v>-45.122356715962972</v>
      </c>
      <c r="AF5" s="9">
        <f ca="1">IF(OR(INDIRECT(CONCATENATE("'2018-08 (Д)'!G",TEXT(MATCH($C5,'2018-08 (Д)'!$C$2:$C$100,0)+1,0)))="Н/Д",INDIRECT(CONCATENATE("'2018-07 (Д)'!G",TEXT(MATCH($C5,'2018-07 (Д)'!$C$2:$C$100,0)+1,0)))="Н/Д",AND(INDIRECT(CONCATENATE("'2018-08 (Д)'!G",TEXT(MATCH($C5,'2018-08 (Д)'!$C$2:$C$100,0)+1,0)))="Н/Д",INDIRECT(CONCATENATE("'2018-07 (Д)'!G",TEXT(MATCH($C5,'2018-07 (Д)'!$C$2:$C$100,0)+1,0))))),"Н/Д",((INDIRECT(CONCATENATE("'2018-08 (Д)'!G",TEXT(MATCH($C5,'2018-08 (Д)'!$C$2:$C$100,0)+1,0)))-INDIRECT(CONCATENATE("'2018-07 (Д)'!G",TEXT(MATCH($C5,'2018-07 (Д)'!$C$2:$C$100,0)+1,0))))/INDIRECT(CONCATENATE("'2018-07 (Д)'!G",TEXT(MATCH($C5,'2018-07 (Д)'!$C$2:$C$100,0)+1,0))))*100)</f>
        <v>-45.166526036267342</v>
      </c>
      <c r="AG5" s="9">
        <f ca="1">IF(OR(INDIRECT(CONCATENATE("'2018-09 (Д)'!G",TEXT(MATCH($C5,'2018-09 (Д)'!$C$2:$C$100,0)+1,0)))="Н/Д",INDIRECT(CONCATENATE("'2018-08 (Д)'!G",TEXT(MATCH($C5,'2018-08 (Д)'!$C$2:$C$100,0)+1,0)))="Н/Д",AND(INDIRECT(CONCATENATE("'2018-09 (Д)'!G",TEXT(MATCH($C5,'2018-09 (Д)'!$C$2:$C$100,0)+1,0)))="Н/Д",INDIRECT(CONCATENATE("'2018-08 (Д)'!G",TEXT(MATCH($C5,'2018-08 (Д)'!$C$2:$C$100,0)+1,0))))),"Н/Д",((INDIRECT(CONCATENATE("'2018-09 (Д)'!G",TEXT(MATCH($C5,'2018-09 (Д)'!$C$2:$C$100,0)+1,0)))-INDIRECT(CONCATENATE("'2018-08 (Д)'!G",TEXT(MATCH($C5,'2018-08 (Д)'!$C$2:$C$100,0)+1,0))))/INDIRECT(CONCATENATE("'2018-08 (Д)'!G",TEXT(MATCH($C5,'2018-08 (Д)'!$C$2:$C$100,0)+1,0))))*100)</f>
        <v>113.46046990611458</v>
      </c>
      <c r="AH5" s="9">
        <f ca="1">IF(OR(INDIRECT(CONCATENATE("'2018-10 (Д)'!G",TEXT(MATCH($C5,'2018-10 (Д)'!$C$2:$C$100,0)+1,0)))="Н/Д",INDIRECT(CONCATENATE("'2018-09 (Д)'!G",TEXT(MATCH($C5,'2018-09 (Д)'!$C$2:$C$100,0)+1,0)))="Н/Д",AND(INDIRECT(CONCATENATE("'2018-10 (Д)'!G",TEXT(MATCH($C5,'2018-10 (Д)'!$C$2:$C$100,0)+1,0)))="Н/Д",INDIRECT(CONCATENATE("'2018-09 (Д)'!G",TEXT(MATCH($C5,'2018-09 (Д)'!$C$2:$C$100,0)+1,0))))),"Н/Д",((INDIRECT(CONCATENATE("'2018-10 (Д)'!G",TEXT(MATCH($C5,'2018-10 (Д)'!$C$2:$C$100,0)+1,0)))-INDIRECT(CONCATENATE("'2018-09 (Д)'!G",TEXT(MATCH($C5,'2018-09 (Д)'!$C$2:$C$100,0)+1,0))))/INDIRECT(CONCATENATE("'2018-09 (Д)'!G",TEXT(MATCH($C5,'2018-09 (Д)'!$C$2:$C$100,0)+1,0))))*100)</f>
        <v>-23.103239249858156</v>
      </c>
      <c r="AI5" s="9">
        <f ca="1">IF(OR(INDIRECT(CONCATENATE("'2018-11 (Д)'!G",TEXT(MATCH($C5,'2018-11 (Д)'!$C$2:$C$100,0)+1,0)))="Н/Д",INDIRECT(CONCATENATE("'2018-10 (Д)'!G",TEXT(MATCH($C5,'2018-10 (Д)'!$C$2:$C$100,0)+1,0)))="Н/Д",AND(INDIRECT(CONCATENATE("'2018-11 (Д)'!G",TEXT(MATCH($C5,'2018-11 (Д)'!$C$2:$C$100,0)+1,0)))="Н/Д",INDIRECT(CONCATENATE("'2018-10 (Д)'!G",TEXT(MATCH($C5,'2018-10 (Д)'!$C$2:$C$100,0)+1,0))))),"Н/Д",((INDIRECT(CONCATENATE("'2018-11 (Д)'!G",TEXT(MATCH($C5,'2018-11 (Д)'!$C$2:$C$100,0)+1,0)))-INDIRECT(CONCATENATE("'2018-10 (Д)'!G",TEXT(MATCH($C5,'2018-10 (Д)'!$C$2:$C$100,0)+1,0))))/INDIRECT(CONCATENATE("'2018-10 (Д)'!G",TEXT(MATCH($C5,'2018-10 (Д)'!$C$2:$C$100,0)+1,0))))*100)</f>
        <v>-7.8812543379433855</v>
      </c>
      <c r="AJ5" s="9">
        <f ca="1">IF(OR(INDIRECT(CONCATENATE("'2018-12 (Д)'!G",TEXT(MATCH($C5,'2018-12 (Д)'!$C$2:$C$100,0)+1,0)))="Н/Д",INDIRECT(CONCATENATE("'2018-11 (Д)'!G",TEXT(MATCH($C5,'2018-11 (Д)'!$C$2:$C$100,0)+1,0)))="Н/Д",AND(INDIRECT(CONCATENATE("'2018-12 (Д)'!G",TEXT(MATCH($C5,'2018-12 (Д)'!$C$2:$C$100,0)+1,0)))="Н/Д",INDIRECT(CONCATENATE("'2018-11 (Д)'!G",TEXT(MATCH($C5,'2018-11 (Д)'!$C$2:$C$100,0)+1,0))))),"Н/Д",((INDIRECT(CONCATENATE("'2018-12 (Д)'!G",TEXT(MATCH($C5,'2018-12 (Д)'!$C$2:$C$100,0)+1,0)))-INDIRECT(CONCATENATE("'2018-11 (Д)'!G",TEXT(MATCH($C5,'2018-11 (Д)'!$C$2:$C$100,0)+1,0))))/INDIRECT(CONCATENATE("'2018-11 (Д)'!G",TEXT(MATCH($C5,'2018-11 (Д)'!$C$2:$C$100,0)+1,0))))*100)</f>
        <v>33.836141828206401</v>
      </c>
      <c r="AK5" s="9"/>
      <c r="AL5" s="9">
        <f ca="1">IF(OR(INDIRECT(CONCATENATE("'2018-03 (Д)'!H",TEXT(MATCH($C5,'2018-03 (Д)'!$C$2:$C$100,0)+1,0)))="Н/Д",INDIRECT(CONCATENATE("'2018-02 (Д)'!H",TEXT(MATCH($C5,'2018-02 (Д)'!$C$2:$C$100,0)+1,0)))="Н/Д",AND(INDIRECT(CONCATENATE("'2018-03 (Д)'!H",TEXT(MATCH($C5,'2018-03 (Д)'!$C$2:$C$100,0)+1,0)))="Н/Д",INDIRECT(CONCATENATE("'2018-02 (Д)'!H",TEXT(MATCH($C5,'2018-02 (Д)'!$C$2:$C$100,0)+1,0))))),"Н/Д",((INDIRECT(CONCATENATE("'2018-03 (Д)'!H",TEXT(MATCH($C5,'2018-03 (Д)'!$C$2:$C$100,0)+1,0)))-INDIRECT(CONCATENATE("'2018-02 (Д)'!H",TEXT(MATCH($C5,'2018-02 (Д)'!$C$2:$C$100,0)+1,0))))/INDIRECT(CONCATENATE("'2018-02 (Д)'!H",TEXT(MATCH($C5,'2018-02 (Д)'!$C$2:$C$100,0)+1,0))))*100)</f>
        <v>63.998905539791942</v>
      </c>
      <c r="AM5" s="9">
        <f ca="1">IF(OR(INDIRECT(CONCATENATE("'2018-04 (Д)'!H",TEXT(MATCH($C5,'2018-04 (Д)'!$C$2:$C$100,0)+1,0)))="Н/Д",INDIRECT(CONCATENATE("'2018-03 (Д)'!H",TEXT(MATCH($C5,'2018-03 (Д)'!$C$2:$C$100,0)+1,0)))="Н/Д",AND(INDIRECT(CONCATENATE("'2018-04 (Д)'!H",TEXT(MATCH($C5,'2018-04 (Д)'!$C$2:$C$100,0)+1,0)))="Н/Д",INDIRECT(CONCATENATE("'2018-03 (Д)'!H",TEXT(MATCH($C5,'2018-03 (Д)'!$C$2:$C$100,0)+1,0))))),"Н/Д",((INDIRECT(CONCATENATE("'2018-04 (Д)'!H",TEXT(MATCH($C5,'2018-04 (Д)'!$C$2:$C$100,0)+1,0)))-INDIRECT(CONCATENATE("'2018-03 (Д)'!H",TEXT(MATCH($C5,'2018-03 (Д)'!$C$2:$C$100,0)+1,0))))/INDIRECT(CONCATENATE("'2018-03 (Д)'!H",TEXT(MATCH($C5,'2018-03 (Д)'!$C$2:$C$100,0)+1,0))))*100)</f>
        <v>6.6534836380563194</v>
      </c>
      <c r="AN5" s="9">
        <f ca="1">IF(OR(INDIRECT(CONCATENATE("'2018-05 (Д)'!H",TEXT(MATCH($C5,'2018-05 (Д)'!$C$2:$C$100,0)+1,0)))="Н/Д",INDIRECT(CONCATENATE("'2018-04 (Д)'!H",TEXT(MATCH($C5,'2018-04 (Д)'!$C$2:$C$100,0)+1,0)))="Н/Д",AND(INDIRECT(CONCATENATE("'2018-05 (Д)'!H",TEXT(MATCH($C5,'2018-05 (Д)'!$C$2:$C$100,0)+1,0)))="Н/Д",INDIRECT(CONCATENATE("'2018-04 (Д)'!H",TEXT(MATCH($C5,'2018-04 (Д)'!$C$2:$C$100,0)+1,0))))),"Н/Д",((INDIRECT(CONCATENATE("'2018-05 (Д)'!H",TEXT(MATCH($C5,'2018-05 (Д)'!$C$2:$C$100,0)+1,0)))-INDIRECT(CONCATENATE("'2018-04 (Д)'!H",TEXT(MATCH($C5,'2018-04 (Д)'!$C$2:$C$100,0)+1,0))))/INDIRECT(CONCATENATE("'2018-04 (Д)'!H",TEXT(MATCH($C5,'2018-04 (Д)'!$C$2:$C$100,0)+1,0))))*100)</f>
        <v>-3.1847816098300541</v>
      </c>
      <c r="AO5" s="9">
        <f ca="1">IF(OR(INDIRECT(CONCATENATE("'2018-06 (Д)'!H",TEXT(MATCH($C5,'2018-06 (Д)'!$C$2:$C$100,0)+1,0)))="Н/Д",INDIRECT(CONCATENATE("'2018-05 (Д)'!H",TEXT(MATCH($C5,'2018-05 (Д)'!$C$2:$C$100,0)+1,0)))="Н/Д",AND(INDIRECT(CONCATENATE("'2018-06 (Д)'!H",TEXT(MATCH($C5,'2018-06 (Д)'!$C$2:$C$100,0)+1,0)))="Н/Д",INDIRECT(CONCATENATE("'2018-05 (Д)'!H",TEXT(MATCH($C5,'2018-05 (Д)'!$C$2:$C$100,0)+1,0))))),"Н/Д",((INDIRECT(CONCATENATE("'2018-06 (Д)'!H",TEXT(MATCH($C5,'2018-06 (Д)'!$C$2:$C$100,0)+1,0)))-INDIRECT(CONCATENATE("'2018-05 (Д)'!H",TEXT(MATCH($C5,'2018-05 (Д)'!$C$2:$C$100,0)+1,0))))/INDIRECT(CONCATENATE("'2018-05 (Д)'!H",TEXT(MATCH($C5,'2018-05 (Д)'!$C$2:$C$100,0)+1,0))))*100)</f>
        <v>-0.74301370221051333</v>
      </c>
      <c r="AP5" s="9">
        <f ca="1">IF(OR(INDIRECT(CONCATENATE("'2018-07 (Д)'!H",TEXT(MATCH($C5,'2018-07 (Д)'!$C$2:$C$100,0)+1,0)))="Н/Д",INDIRECT(CONCATENATE("'2018-06 (Д)'!H",TEXT(MATCH($C5,'2018-06 (Д)'!$C$2:$C$100,0)+1,0)))="Н/Д",AND(INDIRECT(CONCATENATE("'2018-07 (Д)'!H",TEXT(MATCH($C5,'2018-07 (Д)'!$C$2:$C$100,0)+1,0)))="Н/Д",INDIRECT(CONCATENATE("'2018-06 (Д)'!H",TEXT(MATCH($C5,'2018-06 (Д)'!$C$2:$C$100,0)+1,0))))),"Н/Д",((INDIRECT(CONCATENATE("'2018-07 (Д)'!H",TEXT(MATCH($C5,'2018-07 (Д)'!$C$2:$C$100,0)+1,0)))-INDIRECT(CONCATENATE("'2018-06 (Д)'!H",TEXT(MATCH($C5,'2018-06 (Д)'!$C$2:$C$100,0)+1,0))))/INDIRECT(CONCATENATE("'2018-06 (Д)'!H",TEXT(MATCH($C5,'2018-06 (Д)'!$C$2:$C$100,0)+1,0))))*100)</f>
        <v>4.1761848095730159</v>
      </c>
      <c r="AQ5" s="9">
        <f ca="1">IF(OR(INDIRECT(CONCATENATE("'2018-08 (Д)'!H",TEXT(MATCH($C5,'2018-08 (Д)'!$C$2:$C$100,0)+1,0)))="Н/Д",INDIRECT(CONCATENATE("'2018-07 (Д)'!H",TEXT(MATCH($C5,'2018-07 (Д)'!$C$2:$C$100,0)+1,0)))="Н/Д",AND(INDIRECT(CONCATENATE("'2018-08 (Д)'!H",TEXT(MATCH($C5,'2018-08 (Д)'!$C$2:$C$100,0)+1,0)))="Н/Д",INDIRECT(CONCATENATE("'2018-07 (Д)'!H",TEXT(MATCH($C5,'2018-07 (Д)'!$C$2:$C$100,0)+1,0))))),"Н/Д",((INDIRECT(CONCATENATE("'2018-08 (Д)'!H",TEXT(MATCH($C5,'2018-08 (Д)'!$C$2:$C$100,0)+1,0)))-INDIRECT(CONCATENATE("'2018-07 (Д)'!H",TEXT(MATCH($C5,'2018-07 (Д)'!$C$2:$C$100,0)+1,0))))/INDIRECT(CONCATENATE("'2018-07 (Д)'!H",TEXT(MATCH($C5,'2018-07 (Д)'!$C$2:$C$100,0)+1,0))))*100)</f>
        <v>-3.9576772012397252</v>
      </c>
      <c r="AR5" s="9">
        <f ca="1">IF(OR(INDIRECT(CONCATENATE("'2018-09 (Д)'!H",TEXT(MATCH($C5,'2018-09 (Д)'!$C$2:$C$100,0)+1,0)))="Н/Д",INDIRECT(CONCATENATE("'2018-08 (Д)'!H",TEXT(MATCH($C5,'2018-08 (Д)'!$C$2:$C$100,0)+1,0)))="Н/Д",AND(INDIRECT(CONCATENATE("'2018-09 (Д)'!H",TEXT(MATCH($C5,'2018-09 (Д)'!$C$2:$C$100,0)+1,0)))="Н/Д",INDIRECT(CONCATENATE("'2018-08 (Д)'!H",TEXT(MATCH($C5,'2018-08 (Д)'!$C$2:$C$100,0)+1,0))))),"Н/Д",((INDIRECT(CONCATENATE("'2018-09 (Д)'!H",TEXT(MATCH($C5,'2018-09 (Д)'!$C$2:$C$100,0)+1,0)))-INDIRECT(CONCATENATE("'2018-08 (Д)'!H",TEXT(MATCH($C5,'2018-08 (Д)'!$C$2:$C$100,0)+1,0))))/INDIRECT(CONCATENATE("'2018-08 (Д)'!H",TEXT(MATCH($C5,'2018-08 (Д)'!$C$2:$C$100,0)+1,0))))*100)</f>
        <v>0.55848529156706306</v>
      </c>
      <c r="AS5" s="9">
        <f ca="1">IF(OR(INDIRECT(CONCATENATE("'2018-10 (Д)'!H",TEXT(MATCH($C5,'2018-10 (Д)'!$C$2:$C$100,0)+1,0)))="Н/Д",INDIRECT(CONCATENATE("'2018-09 (Д)'!H",TEXT(MATCH($C5,'2018-09 (Д)'!$C$2:$C$100,0)+1,0)))="Н/Д",AND(INDIRECT(CONCATENATE("'2018-10 (Д)'!H",TEXT(MATCH($C5,'2018-10 (Д)'!$C$2:$C$100,0)+1,0)))="Н/Д",INDIRECT(CONCATENATE("'2018-09 (Д)'!H",TEXT(MATCH($C5,'2018-09 (Д)'!$C$2:$C$100,0)+1,0))))),"Н/Д",((INDIRECT(CONCATENATE("'2018-10 (Д)'!H",TEXT(MATCH($C5,'2018-10 (Д)'!$C$2:$C$100,0)+1,0)))-INDIRECT(CONCATENATE("'2018-09 (Д)'!H",TEXT(MATCH($C5,'2018-09 (Д)'!$C$2:$C$100,0)+1,0))))/INDIRECT(CONCATENATE("'2018-09 (Д)'!H",TEXT(MATCH($C5,'2018-09 (Д)'!$C$2:$C$100,0)+1,0))))*100)</f>
        <v>-3.2296029458983417</v>
      </c>
      <c r="AT5" s="9">
        <f ca="1">IF(OR(INDIRECT(CONCATENATE("'2018-11 (Д)'!H",TEXT(MATCH($C5,'2018-11 (Д)'!$C$2:$C$100,0)+1,0)))="Н/Д",INDIRECT(CONCATENATE("'2018-10 (Д)'!H",TEXT(MATCH($C5,'2018-10 (Д)'!$C$2:$C$100,0)+1,0)))="Н/Д",AND(INDIRECT(CONCATENATE("'2018-11 (Д)'!H",TEXT(MATCH($C5,'2018-11 (Д)'!$C$2:$C$100,0)+1,0)))="Н/Д",INDIRECT(CONCATENATE("'2018-10 (Д)'!H",TEXT(MATCH($C5,'2018-10 (Д)'!$C$2:$C$100,0)+1,0))))),"Н/Д",((INDIRECT(CONCATENATE("'2018-11 (Д)'!H",TEXT(MATCH($C5,'2018-11 (Д)'!$C$2:$C$100,0)+1,0)))-INDIRECT(CONCATENATE("'2018-10 (Д)'!H",TEXT(MATCH($C5,'2018-10 (Д)'!$C$2:$C$100,0)+1,0))))/INDIRECT(CONCATENATE("'2018-10 (Д)'!H",TEXT(MATCH($C5,'2018-10 (Д)'!$C$2:$C$100,0)+1,0))))*100)</f>
        <v>3.2616366071269458</v>
      </c>
      <c r="AU5" s="9">
        <f ca="1">IF(OR(INDIRECT(CONCATENATE("'2018-12 (Д)'!H",TEXT(MATCH($C5,'2018-12 (Д)'!$C$2:$C$100,0)+1,0)))="Н/Д",INDIRECT(CONCATENATE("'2018-11 (Д)'!H",TEXT(MATCH($C5,'2018-11 (Д)'!$C$2:$C$100,0)+1,0)))="Н/Д",AND(INDIRECT(CONCATENATE("'2018-12 (Д)'!H",TEXT(MATCH($C5,'2018-12 (Д)'!$C$2:$C$100,0)+1,0)))="Н/Д",INDIRECT(CONCATENATE("'2018-11 (Д)'!H",TEXT(MATCH($C5,'2018-11 (Д)'!$C$2:$C$100,0)+1,0))))),"Н/Д",((INDIRECT(CONCATENATE("'2018-12 (Д)'!H",TEXT(MATCH($C5,'2018-12 (Д)'!$C$2:$C$100,0)+1,0)))-INDIRECT(CONCATENATE("'2018-11 (Д)'!H",TEXT(MATCH($C5,'2018-11 (Д)'!$C$2:$C$100,0)+1,0))))/INDIRECT(CONCATENATE("'2018-11 (Д)'!H",TEXT(MATCH($C5,'2018-11 (Д)'!$C$2:$C$100,0)+1,0))))*100)</f>
        <v>8.4117598980163208</v>
      </c>
      <c r="AV5" s="9"/>
      <c r="AW5" s="9">
        <f ca="1">IF(OR(INDIRECT(CONCATENATE("'2018-03 (Д)'!I",TEXT(MATCH($C5,'2018-03 (Д)'!$C$2:$C$100,0)+1,0)))="Н/Д",INDIRECT(CONCATENATE("'2018-02 (Д)'!I",TEXT(MATCH($C5,'2018-02 (Д)'!$C$2:$C$100,0)+1,0)))="Н/Д",AND(INDIRECT(CONCATENATE("'2018-03 (Д)'!I",TEXT(MATCH($C5,'2018-03 (Д)'!$C$2:$C$100,0)+1,0)))="Н/Д",INDIRECT(CONCATENATE("'2018-02 (Д)'!I",TEXT(MATCH($C5,'2018-02 (Д)'!$C$2:$C$100,0)+1,0))))),"Н/Д",((INDIRECT(CONCATENATE("'2018-03 (Д)'!I",TEXT(MATCH($C5,'2018-03 (Д)'!$C$2:$C$100,0)+1,0)))-INDIRECT(CONCATENATE("'2018-02 (Д)'!I",TEXT(MATCH($C5,'2018-02 (Д)'!$C$2:$C$100,0)+1,0))))/INDIRECT(CONCATENATE("'2018-02 (Д)'!I",TEXT(MATCH($C5,'2018-02 (Д)'!$C$2:$C$100,0)+1,0))))*100)</f>
        <v>-56.374719580850176</v>
      </c>
      <c r="AX5" s="9">
        <f ca="1">IF(OR(INDIRECT(CONCATENATE("'2018-04 (Д)'!I",TEXT(MATCH($C5,'2018-04 (Д)'!$C$2:$C$100,0)+1,0)))="Н/Д",INDIRECT(CONCATENATE("'2018-03 (Д)'!I",TEXT(MATCH($C5,'2018-03 (Д)'!$C$2:$C$100,0)+1,0)))="Н/Д",AND(INDIRECT(CONCATENATE("'2018-04 (Д)'!I",TEXT(MATCH($C5,'2018-04 (Д)'!$C$2:$C$100,0)+1,0)))="Н/Д",INDIRECT(CONCATENATE("'2018-03 (Д)'!I",TEXT(MATCH($C5,'2018-03 (Д)'!$C$2:$C$100,0)+1,0))))),"Н/Д",((INDIRECT(CONCATENATE("'2018-04 (Д)'!I",TEXT(MATCH($C5,'2018-04 (Д)'!$C$2:$C$100,0)+1,0)))-INDIRECT(CONCATENATE("'2018-03 (Д)'!I",TEXT(MATCH($C5,'2018-03 (Д)'!$C$2:$C$100,0)+1,0))))/INDIRECT(CONCATENATE("'2018-03 (Д)'!I",TEXT(MATCH($C5,'2018-03 (Д)'!$C$2:$C$100,0)+1,0))))*100)</f>
        <v>225.42281324881799</v>
      </c>
      <c r="AY5" s="9">
        <f ca="1">IF(OR(INDIRECT(CONCATENATE("'2018-05 (Д)'!I",TEXT(MATCH($C5,'2018-05 (Д)'!$C$2:$C$100,0)+1,0)))="Н/Д",INDIRECT(CONCATENATE("'2018-04 (Д)'!I",TEXT(MATCH($C5,'2018-04 (Д)'!$C$2:$C$100,0)+1,0)))="Н/Д",AND(INDIRECT(CONCATENATE("'2018-05 (Д)'!I",TEXT(MATCH($C5,'2018-05 (Д)'!$C$2:$C$100,0)+1,0)))="Н/Д",INDIRECT(CONCATENATE("'2018-04 (Д)'!I",TEXT(MATCH($C5,'2018-04 (Д)'!$C$2:$C$100,0)+1,0))))),"Н/Д",((INDIRECT(CONCATENATE("'2018-05 (Д)'!I",TEXT(MATCH($C5,'2018-05 (Д)'!$C$2:$C$100,0)+1,0)))-INDIRECT(CONCATENATE("'2018-04 (Д)'!I",TEXT(MATCH($C5,'2018-04 (Д)'!$C$2:$C$100,0)+1,0))))/INDIRECT(CONCATENATE("'2018-04 (Д)'!I",TEXT(MATCH($C5,'2018-04 (Д)'!$C$2:$C$100,0)+1,0))))*100)</f>
        <v>-29.146530908667433</v>
      </c>
      <c r="AZ5" s="9">
        <f ca="1">IF(OR(INDIRECT(CONCATENATE("'2018-06 (Д)'!I",TEXT(MATCH($C5,'2018-06 (Д)'!$C$2:$C$100,0)+1,0)))="Н/Д",INDIRECT(CONCATENATE("'2018-05 (Д)'!I",TEXT(MATCH($C5,'2018-05 (Д)'!$C$2:$C$100,0)+1,0)))="Н/Д",AND(INDIRECT(CONCATENATE("'2018-06 (Д)'!I",TEXT(MATCH($C5,'2018-06 (Д)'!$C$2:$C$100,0)+1,0)))="Н/Д",INDIRECT(CONCATENATE("'2018-05 (Д)'!I",TEXT(MATCH($C5,'2018-05 (Д)'!$C$2:$C$100,0)+1,0))))),"Н/Д",((INDIRECT(CONCATENATE("'2018-06 (Д)'!I",TEXT(MATCH($C5,'2018-06 (Д)'!$C$2:$C$100,0)+1,0)))-INDIRECT(CONCATENATE("'2018-05 (Д)'!I",TEXT(MATCH($C5,'2018-05 (Д)'!$C$2:$C$100,0)+1,0))))/INDIRECT(CONCATENATE("'2018-05 (Д)'!I",TEXT(MATCH($C5,'2018-05 (Д)'!$C$2:$C$100,0)+1,0))))*100)</f>
        <v>4.3349156973857816</v>
      </c>
      <c r="BA5" s="9">
        <f ca="1">IF(OR(INDIRECT(CONCATENATE("'2018-07 (Д)'!I",TEXT(MATCH($C5,'2018-07 (Д)'!$C$2:$C$100,0)+1,0)))="Н/Д",INDIRECT(CONCATENATE("'2018-06 (Д)'!I",TEXT(MATCH($C5,'2018-06 (Д)'!$C$2:$C$100,0)+1,0)))="Н/Д",AND(INDIRECT(CONCATENATE("'2018-07 (Д)'!I",TEXT(MATCH($C5,'2018-07 (Д)'!$C$2:$C$100,0)+1,0)))="Н/Д",INDIRECT(CONCATENATE("'2018-06 (Д)'!I",TEXT(MATCH($C5,'2018-06 (Д)'!$C$2:$C$100,0)+1,0))))),"Н/Д",((INDIRECT(CONCATENATE("'2018-07 (Д)'!I",TEXT(MATCH($C5,'2018-07 (Д)'!$C$2:$C$100,0)+1,0)))-INDIRECT(CONCATENATE("'2018-06 (Д)'!I",TEXT(MATCH($C5,'2018-06 (Д)'!$C$2:$C$100,0)+1,0))))/INDIRECT(CONCATENATE("'2018-06 (Д)'!I",TEXT(MATCH($C5,'2018-06 (Д)'!$C$2:$C$100,0)+1,0))))*100)</f>
        <v>-2.5521367708009999</v>
      </c>
      <c r="BB5" s="9">
        <f ca="1">IF(OR(INDIRECT(CONCATENATE("'2018-08 (Д)'!I",TEXT(MATCH($C5,'2018-08 (Д)'!$C$2:$C$100,0)+1,0)))="Н/Д",INDIRECT(CONCATENATE("'2018-07 (Д)'!I",TEXT(MATCH($C5,'2018-07 (Д)'!$C$2:$C$100,0)+1,0)))="Н/Д",AND(INDIRECT(CONCATENATE("'2018-08 (Д)'!I",TEXT(MATCH($C5,'2018-08 (Д)'!$C$2:$C$100,0)+1,0)))="Н/Д",INDIRECT(CONCATENATE("'2018-07 (Д)'!I",TEXT(MATCH($C5,'2018-07 (Д)'!$C$2:$C$100,0)+1,0))))),"Н/Д",((INDIRECT(CONCATENATE("'2018-08 (Д)'!I",TEXT(MATCH($C5,'2018-08 (Д)'!$C$2:$C$100,0)+1,0)))-INDIRECT(CONCATENATE("'2018-07 (Д)'!I",TEXT(MATCH($C5,'2018-07 (Д)'!$C$2:$C$100,0)+1,0))))/INDIRECT(CONCATENATE("'2018-07 (Д)'!I",TEXT(MATCH($C5,'2018-07 (Д)'!$C$2:$C$100,0)+1,0))))*100)</f>
        <v>19.973770210478278</v>
      </c>
      <c r="BC5" s="9">
        <f ca="1">IF(OR(INDIRECT(CONCATENATE("'2018-09 (Д)'!I",TEXT(MATCH($C5,'2018-09 (Д)'!$C$2:$C$100,0)+1,0)))="Н/Д",INDIRECT(CONCATENATE("'2018-08 (Д)'!I",TEXT(MATCH($C5,'2018-08 (Д)'!$C$2:$C$100,0)+1,0)))="Н/Д",AND(INDIRECT(CONCATENATE("'2018-09 (Д)'!I",TEXT(MATCH($C5,'2018-09 (Д)'!$C$2:$C$100,0)+1,0)))="Н/Д",INDIRECT(CONCATENATE("'2018-08 (Д)'!I",TEXT(MATCH($C5,'2018-08 (Д)'!$C$2:$C$100,0)+1,0))))),"Н/Д",((INDIRECT(CONCATENATE("'2018-09 (Д)'!I",TEXT(MATCH($C5,'2018-09 (Д)'!$C$2:$C$100,0)+1,0)))-INDIRECT(CONCATENATE("'2018-08 (Д)'!I",TEXT(MATCH($C5,'2018-08 (Д)'!$C$2:$C$100,0)+1,0))))/INDIRECT(CONCATENATE("'2018-08 (Д)'!I",TEXT(MATCH($C5,'2018-08 (Д)'!$C$2:$C$100,0)+1,0))))*100)</f>
        <v>-7.7338828378031907</v>
      </c>
      <c r="BD5" s="9">
        <f ca="1">IF(OR(INDIRECT(CONCATENATE("'2018-10 (Д)'!I",TEXT(MATCH($C5,'2018-10 (Д)'!$C$2:$C$100,0)+1,0)))="Н/Д",INDIRECT(CONCATENATE("'2018-09 (Д)'!I",TEXT(MATCH($C5,'2018-09 (Д)'!$C$2:$C$100,0)+1,0)))="Н/Д",AND(INDIRECT(CONCATENATE("'2018-10 (Д)'!I",TEXT(MATCH($C5,'2018-10 (Д)'!$C$2:$C$100,0)+1,0)))="Н/Д",INDIRECT(CONCATENATE("'2018-09 (Д)'!I",TEXT(MATCH($C5,'2018-09 (Д)'!$C$2:$C$100,0)+1,0))))),"Н/Д",((INDIRECT(CONCATENATE("'2018-10 (Д)'!I",TEXT(MATCH($C5,'2018-10 (Д)'!$C$2:$C$100,0)+1,0)))-INDIRECT(CONCATENATE("'2018-09 (Д)'!I",TEXT(MATCH($C5,'2018-09 (Д)'!$C$2:$C$100,0)+1,0))))/INDIRECT(CONCATENATE("'2018-09 (Д)'!I",TEXT(MATCH($C5,'2018-09 (Д)'!$C$2:$C$100,0)+1,0))))*100)</f>
        <v>10.304204851950534</v>
      </c>
      <c r="BE5" s="9">
        <f ca="1">IF(OR(INDIRECT(CONCATENATE("'2018-11 (Д)'!I",TEXT(MATCH($C5,'2018-11 (Д)'!$C$2:$C$100,0)+1,0)))="Н/Д",INDIRECT(CONCATENATE("'2018-10 (Д)'!I",TEXT(MATCH($C5,'2018-10 (Д)'!$C$2:$C$100,0)+1,0)))="Н/Д",AND(INDIRECT(CONCATENATE("'2018-11 (Д)'!I",TEXT(MATCH($C5,'2018-11 (Д)'!$C$2:$C$100,0)+1,0)))="Н/Д",INDIRECT(CONCATENATE("'2018-10 (Д)'!I",TEXT(MATCH($C5,'2018-10 (Д)'!$C$2:$C$100,0)+1,0))))),"Н/Д",((INDIRECT(CONCATENATE("'2018-11 (Д)'!I",TEXT(MATCH($C5,'2018-11 (Д)'!$C$2:$C$100,0)+1,0)))-INDIRECT(CONCATENATE("'2018-10 (Д)'!I",TEXT(MATCH($C5,'2018-10 (Д)'!$C$2:$C$100,0)+1,0))))/INDIRECT(CONCATENATE("'2018-10 (Д)'!I",TEXT(MATCH($C5,'2018-10 (Д)'!$C$2:$C$100,0)+1,0))))*100)</f>
        <v>-7.9262421863539521</v>
      </c>
      <c r="BF5" s="9">
        <f ca="1">IF(OR(INDIRECT(CONCATENATE("'2018-12 (Д)'!I",TEXT(MATCH($C5,'2018-12 (Д)'!$C$2:$C$100,0)+1,0)))="Н/Д",INDIRECT(CONCATENATE("'2018-11 (Д)'!I",TEXT(MATCH($C5,'2018-11 (Д)'!$C$2:$C$100,0)+1,0)))="Н/Д",AND(INDIRECT(CONCATENATE("'2018-12 (Д)'!I",TEXT(MATCH($C5,'2018-12 (Д)'!$C$2:$C$100,0)+1,0)))="Н/Д",INDIRECT(CONCATENATE("'2018-11 (Д)'!I",TEXT(MATCH($C5,'2018-11 (Д)'!$C$2:$C$100,0)+1,0))))),"Н/Д",((INDIRECT(CONCATENATE("'2018-12 (Д)'!I",TEXT(MATCH($C5,'2018-12 (Д)'!$C$2:$C$100,0)+1,0)))-INDIRECT(CONCATENATE("'2018-11 (Д)'!I",TEXT(MATCH($C5,'2018-11 (Д)'!$C$2:$C$100,0)+1,0))))/INDIRECT(CONCATENATE("'2018-11 (Д)'!I",TEXT(MATCH($C5,'2018-11 (Д)'!$C$2:$C$100,0)+1,0))))*100)</f>
        <v>2.431503281862669</v>
      </c>
      <c r="BG5" s="9"/>
      <c r="BH5" s="9" t="str">
        <f ca="1">IF(OR(INDIRECT(CONCATENATE("'2018-03 (Д)'!J",TEXT(MATCH($C5,'2018-03 (Д)'!$C$2:$C$100,0)+1,0)))="Н/Д",INDIRECT(CONCATENATE("'2018-02 (Д)'!J",TEXT(MATCH($C5,'2018-02 (Д)'!$C$2:$C$100,0)+1,0)))="Н/Д",AND(INDIRECT(CONCATENATE("'2018-03 (Д)'!J",TEXT(MATCH($C5,'2018-03 (Д)'!$C$2:$C$100,0)+1,0)))="Н/Д",INDIRECT(CONCATENATE("'2018-02 (Д)'!J",TEXT(MATCH($C5,'2018-02 (Д)'!$C$2:$C$100,0)+1,0))))),"Н/Д",((INDIRECT(CONCATENATE("'2018-03 (Д)'!J",TEXT(MATCH($C5,'2018-03 (Д)'!$C$2:$C$100,0)+1,0)))-INDIRECT(CONCATENATE("'2018-02 (Д)'!J",TEXT(MATCH($C5,'2018-02 (Д)'!$C$2:$C$100,0)+1,0))))/INDIRECT(CONCATENATE("'2018-02 (Д)'!J",TEXT(MATCH($C5,'2018-02 (Д)'!$C$2:$C$100,0)+1,0))))*100)</f>
        <v>Н/Д</v>
      </c>
      <c r="BI5" s="9" t="str">
        <f ca="1">IF(OR(INDIRECT(CONCATENATE("'2018-04 (Д)'!J",TEXT(MATCH($C5,'2018-04 (Д)'!$C$2:$C$100,0)+1,0)))="Н/Д",INDIRECT(CONCATENATE("'2018-03 (Д)'!J",TEXT(MATCH($C5,'2018-03 (Д)'!$C$2:$C$100,0)+1,0)))="Н/Д",AND(INDIRECT(CONCATENATE("'2018-04 (Д)'!J",TEXT(MATCH($C5,'2018-04 (Д)'!$C$2:$C$100,0)+1,0)))="Н/Д",INDIRECT(CONCATENATE("'2018-03 (Д)'!J",TEXT(MATCH($C5,'2018-03 (Д)'!$C$2:$C$100,0)+1,0))))),"Н/Д",((INDIRECT(CONCATENATE("'2018-04 (Д)'!J",TEXT(MATCH($C5,'2018-04 (Д)'!$C$2:$C$100,0)+1,0)))-INDIRECT(CONCATENATE("'2018-03 (Д)'!J",TEXT(MATCH($C5,'2018-03 (Д)'!$C$2:$C$100,0)+1,0))))/INDIRECT(CONCATENATE("'2018-03 (Д)'!J",TEXT(MATCH($C5,'2018-03 (Д)'!$C$2:$C$100,0)+1,0))))*100)</f>
        <v>Н/Д</v>
      </c>
      <c r="BJ5" s="9" t="str">
        <f ca="1">IF(OR(INDIRECT(CONCATENATE("'2018-05 (Д)'!J",TEXT(MATCH($C5,'2018-05 (Д)'!$C$2:$C$100,0)+1,0)))="Н/Д",INDIRECT(CONCATENATE("'2018-04 (Д)'!J",TEXT(MATCH($C5,'2018-04 (Д)'!$C$2:$C$100,0)+1,0)))="Н/Д",AND(INDIRECT(CONCATENATE("'2018-05 (Д)'!J",TEXT(MATCH($C5,'2018-05 (Д)'!$C$2:$C$100,0)+1,0)))="Н/Д",INDIRECT(CONCATENATE("'2018-04 (Д)'!J",TEXT(MATCH($C5,'2018-04 (Д)'!$C$2:$C$100,0)+1,0))))),"Н/Д",((INDIRECT(CONCATENATE("'2018-05 (Д)'!J",TEXT(MATCH($C5,'2018-05 (Д)'!$C$2:$C$100,0)+1,0)))-INDIRECT(CONCATENATE("'2018-04 (Д)'!J",TEXT(MATCH($C5,'2018-04 (Д)'!$C$2:$C$100,0)+1,0))))/INDIRECT(CONCATENATE("'2018-04 (Д)'!J",TEXT(MATCH($C5,'2018-04 (Д)'!$C$2:$C$100,0)+1,0))))*100)</f>
        <v>Н/Д</v>
      </c>
      <c r="BK5" s="9" t="str">
        <f ca="1">IF(OR(INDIRECT(CONCATENATE("'2018-06 (Д)'!J",TEXT(MATCH($C5,'2018-06 (Д)'!$C$2:$C$100,0)+1,0)))="Н/Д",INDIRECT(CONCATENATE("'2018-05 (Д)'!J",TEXT(MATCH($C5,'2018-05 (Д)'!$C$2:$C$100,0)+1,0)))="Н/Д",AND(INDIRECT(CONCATENATE("'2018-06 (Д)'!J",TEXT(MATCH($C5,'2018-06 (Д)'!$C$2:$C$100,0)+1,0)))="Н/Д",INDIRECT(CONCATENATE("'2018-05 (Д)'!J",TEXT(MATCH($C5,'2018-05 (Д)'!$C$2:$C$100,0)+1,0))))),"Н/Д",((INDIRECT(CONCATENATE("'2018-06 (Д)'!J",TEXT(MATCH($C5,'2018-06 (Д)'!$C$2:$C$100,0)+1,0)))-INDIRECT(CONCATENATE("'2018-05 (Д)'!J",TEXT(MATCH($C5,'2018-05 (Д)'!$C$2:$C$100,0)+1,0))))/INDIRECT(CONCATENATE("'2018-05 (Д)'!J",TEXT(MATCH($C5,'2018-05 (Д)'!$C$2:$C$100,0)+1,0))))*100)</f>
        <v>Н/Д</v>
      </c>
      <c r="BL5" s="9" t="str">
        <f ca="1">IF(OR(INDIRECT(CONCATENATE("'2018-07 (Д)'!J",TEXT(MATCH($C5,'2018-07 (Д)'!$C$2:$C$100,0)+1,0)))="Н/Д",INDIRECT(CONCATENATE("'2018-06 (Д)'!J",TEXT(MATCH($C5,'2018-06 (Д)'!$C$2:$C$100,0)+1,0)))="Н/Д",AND(INDIRECT(CONCATENATE("'2018-07 (Д)'!J",TEXT(MATCH($C5,'2018-07 (Д)'!$C$2:$C$100,0)+1,0)))="Н/Д",INDIRECT(CONCATENATE("'2018-06 (Д)'!J",TEXT(MATCH($C5,'2018-06 (Д)'!$C$2:$C$100,0)+1,0))))),"Н/Д",((INDIRECT(CONCATENATE("'2018-07 (Д)'!J",TEXT(MATCH($C5,'2018-07 (Д)'!$C$2:$C$100,0)+1,0)))-INDIRECT(CONCATENATE("'2018-06 (Д)'!J",TEXT(MATCH($C5,'2018-06 (Д)'!$C$2:$C$100,0)+1,0))))/INDIRECT(CONCATENATE("'2018-06 (Д)'!J",TEXT(MATCH($C5,'2018-06 (Д)'!$C$2:$C$100,0)+1,0))))*100)</f>
        <v>Н/Д</v>
      </c>
      <c r="BM5" s="9" t="str">
        <f ca="1">IF(OR(INDIRECT(CONCATENATE("'2018-08 (Д)'!J",TEXT(MATCH($C5,'2018-08 (Д)'!$C$2:$C$100,0)+1,0)))="Н/Д",INDIRECT(CONCATENATE("'2018-07 (Д)'!J",TEXT(MATCH($C5,'2018-07 (Д)'!$C$2:$C$100,0)+1,0)))="Н/Д",AND(INDIRECT(CONCATENATE("'2018-08 (Д)'!J",TEXT(MATCH($C5,'2018-08 (Д)'!$C$2:$C$100,0)+1,0)))="Н/Д",INDIRECT(CONCATENATE("'2018-07 (Д)'!J",TEXT(MATCH($C5,'2018-07 (Д)'!$C$2:$C$100,0)+1,0))))),"Н/Д",((INDIRECT(CONCATENATE("'2018-08 (Д)'!J",TEXT(MATCH($C5,'2018-08 (Д)'!$C$2:$C$100,0)+1,0)))-INDIRECT(CONCATENATE("'2018-07 (Д)'!J",TEXT(MATCH($C5,'2018-07 (Д)'!$C$2:$C$100,0)+1,0))))/INDIRECT(CONCATENATE("'2018-07 (Д)'!J",TEXT(MATCH($C5,'2018-07 (Д)'!$C$2:$C$100,0)+1,0))))*100)</f>
        <v>Н/Д</v>
      </c>
      <c r="BN5" s="9" t="str">
        <f ca="1">IF(OR(INDIRECT(CONCATENATE("'2018-09 (Д)'!J",TEXT(MATCH($C5,'2018-09 (Д)'!$C$2:$C$100,0)+1,0)))="Н/Д",INDIRECT(CONCATENATE("'2018-08 (Д)'!J",TEXT(MATCH($C5,'2018-08 (Д)'!$C$2:$C$100,0)+1,0)))="Н/Д",AND(INDIRECT(CONCATENATE("'2018-09 (Д)'!J",TEXT(MATCH($C5,'2018-09 (Д)'!$C$2:$C$100,0)+1,0)))="Н/Д",INDIRECT(CONCATENATE("'2018-08 (Д)'!J",TEXT(MATCH($C5,'2018-08 (Д)'!$C$2:$C$100,0)+1,0))))),"Н/Д",((INDIRECT(CONCATENATE("'2018-09 (Д)'!J",TEXT(MATCH($C5,'2018-09 (Д)'!$C$2:$C$100,0)+1,0)))-INDIRECT(CONCATENATE("'2018-08 (Д)'!J",TEXT(MATCH($C5,'2018-08 (Д)'!$C$2:$C$100,0)+1,0))))/INDIRECT(CONCATENATE("'2018-08 (Д)'!J",TEXT(MATCH($C5,'2018-08 (Д)'!$C$2:$C$100,0)+1,0))))*100)</f>
        <v>Н/Д</v>
      </c>
      <c r="BO5" s="9" t="str">
        <f ca="1">IF(OR(INDIRECT(CONCATENATE("'2018-10 (Д)'!J",TEXT(MATCH($C5,'2018-10 (Д)'!$C$2:$C$100,0)+1,0)))="Н/Д",INDIRECT(CONCATENATE("'2018-09 (Д)'!J",TEXT(MATCH($C5,'2018-09 (Д)'!$C$2:$C$100,0)+1,0)))="Н/Д",AND(INDIRECT(CONCATENATE("'2018-10 (Д)'!J",TEXT(MATCH($C5,'2018-10 (Д)'!$C$2:$C$100,0)+1,0)))="Н/Д",INDIRECT(CONCATENATE("'2018-09 (Д)'!J",TEXT(MATCH($C5,'2018-09 (Д)'!$C$2:$C$100,0)+1,0))))),"Н/Д",((INDIRECT(CONCATENATE("'2018-10 (Д)'!J",TEXT(MATCH($C5,'2018-10 (Д)'!$C$2:$C$100,0)+1,0)))-INDIRECT(CONCATENATE("'2018-09 (Д)'!J",TEXT(MATCH($C5,'2018-09 (Д)'!$C$2:$C$100,0)+1,0))))/INDIRECT(CONCATENATE("'2018-09 (Д)'!J",TEXT(MATCH($C5,'2018-09 (Д)'!$C$2:$C$100,0)+1,0))))*100)</f>
        <v>Н/Д</v>
      </c>
      <c r="BP5" s="9" t="str">
        <f ca="1">IF(OR(INDIRECT(CONCATENATE("'2018-11 (Д)'!J",TEXT(MATCH($C5,'2018-11 (Д)'!$C$2:$C$100,0)+1,0)))="Н/Д",INDIRECT(CONCATENATE("'2018-10 (Д)'!J",TEXT(MATCH($C5,'2018-10 (Д)'!$C$2:$C$100,0)+1,0)))="Н/Д",AND(INDIRECT(CONCATENATE("'2018-11 (Д)'!J",TEXT(MATCH($C5,'2018-11 (Д)'!$C$2:$C$100,0)+1,0)))="Н/Д",INDIRECT(CONCATENATE("'2018-10 (Д)'!J",TEXT(MATCH($C5,'2018-10 (Д)'!$C$2:$C$100,0)+1,0))))),"Н/Д",((INDIRECT(CONCATENATE("'2018-11 (Д)'!J",TEXT(MATCH($C5,'2018-11 (Д)'!$C$2:$C$100,0)+1,0)))-INDIRECT(CONCATENATE("'2018-10 (Д)'!J",TEXT(MATCH($C5,'2018-10 (Д)'!$C$2:$C$100,0)+1,0))))/INDIRECT(CONCATENATE("'2018-10 (Д)'!J",TEXT(MATCH($C5,'2018-10 (Д)'!$C$2:$C$100,0)+1,0))))*100)</f>
        <v>Н/Д</v>
      </c>
      <c r="BQ5" s="9" t="str">
        <f ca="1">IF(OR(INDIRECT(CONCATENATE("'2018-12 (Д)'!J",TEXT(MATCH($C5,'2018-12 (Д)'!$C$2:$C$100,0)+1,0)))="Н/Д",INDIRECT(CONCATENATE("'2018-11 (Д)'!J",TEXT(MATCH($C5,'2018-11 (Д)'!$C$2:$C$100,0)+1,0)))="Н/Д",AND(INDIRECT(CONCATENATE("'2018-12 (Д)'!J",TEXT(MATCH($C5,'2018-12 (Д)'!$C$2:$C$100,0)+1,0)))="Н/Д",INDIRECT(CONCATENATE("'2018-11 (Д)'!J",TEXT(MATCH($C5,'2018-11 (Д)'!$C$2:$C$100,0)+1,0))))),"Н/Д",((INDIRECT(CONCATENATE("'2018-12 (Д)'!J",TEXT(MATCH($C5,'2018-12 (Д)'!$C$2:$C$100,0)+1,0)))-INDIRECT(CONCATENATE("'2018-11 (Д)'!J",TEXT(MATCH($C5,'2018-11 (Д)'!$C$2:$C$100,0)+1,0))))/INDIRECT(CONCATENATE("'2018-11 (Д)'!J",TEXT(MATCH($C5,'2018-11 (Д)'!$C$2:$C$100,0)+1,0))))*100)</f>
        <v>Н/Д</v>
      </c>
      <c r="BR5" s="9"/>
      <c r="BS5" s="9">
        <f ca="1">IF(OR(INDIRECT(CONCATENATE("'2018-03 (Д)'!K",TEXT(MATCH($C5,'2018-03 (Д)'!$C$2:$C$100,0)+1,0)))="Н/Д",INDIRECT(CONCATENATE("'2018-02 (Д)'!K",TEXT(MATCH($C5,'2018-02 (Д)'!$C$2:$C$100,0)+1,0)))="Н/Д",AND(INDIRECT(CONCATENATE("'2018-03 (Д)'!K",TEXT(MATCH($C5,'2018-03 (Д)'!$C$2:$C$100,0)+1,0)))="Н/Д",INDIRECT(CONCATENATE("'2018-02 (Д)'!K",TEXT(MATCH($C5,'2018-02 (Д)'!$C$2:$C$100,0)+1,0))))),"Н/Д",((INDIRECT(CONCATENATE("'2018-03 (Д)'!K",TEXT(MATCH($C5,'2018-03 (Д)'!$C$2:$C$100,0)+1,0)))-INDIRECT(CONCATENATE("'2018-02 (Д)'!K",TEXT(MATCH($C5,'2018-02 (Д)'!$C$2:$C$100,0)+1,0))))/INDIRECT(CONCATENATE("'2018-02 (Д)'!K",TEXT(MATCH($C5,'2018-02 (Д)'!$C$2:$C$100,0)+1,0))))*100)</f>
        <v>-51.116584127878696</v>
      </c>
      <c r="BT5" s="9">
        <f ca="1">IF(OR(INDIRECT(CONCATENATE("'2018-04 (Д)'!K",TEXT(MATCH($C5,'2018-04 (Д)'!$C$2:$C$100,0)+1,0)))="Н/Д",INDIRECT(CONCATENATE("'2018-03 (Д)'!K",TEXT(MATCH($C5,'2018-03 (Д)'!$C$2:$C$100,0)+1,0)))="Н/Д",AND(INDIRECT(CONCATENATE("'2018-04 (Д)'!K",TEXT(MATCH($C5,'2018-04 (Д)'!$C$2:$C$100,0)+1,0)))="Н/Д",INDIRECT(CONCATENATE("'2018-03 (Д)'!K",TEXT(MATCH($C5,'2018-03 (Д)'!$C$2:$C$100,0)+1,0))))),"Н/Д",((INDIRECT(CONCATENATE("'2018-04 (Д)'!K",TEXT(MATCH($C5,'2018-04 (Д)'!$C$2:$C$100,0)+1,0)))-INDIRECT(CONCATENATE("'2018-03 (Д)'!K",TEXT(MATCH($C5,'2018-03 (Д)'!$C$2:$C$100,0)+1,0))))/INDIRECT(CONCATENATE("'2018-03 (Д)'!K",TEXT(MATCH($C5,'2018-03 (Д)'!$C$2:$C$100,0)+1,0))))*100)</f>
        <v>103.24244437653911</v>
      </c>
      <c r="BU5" s="9">
        <f ca="1">IF(OR(INDIRECT(CONCATENATE("'2018-05 (Д)'!K",TEXT(MATCH($C5,'2018-05 (Д)'!$C$2:$C$100,0)+1,0)))="Н/Д",INDIRECT(CONCATENATE("'2018-04 (Д)'!K",TEXT(MATCH($C5,'2018-04 (Д)'!$C$2:$C$100,0)+1,0)))="Н/Д",AND(INDIRECT(CONCATENATE("'2018-05 (Д)'!K",TEXT(MATCH($C5,'2018-05 (Д)'!$C$2:$C$100,0)+1,0)))="Н/Д",INDIRECT(CONCATENATE("'2018-04 (Д)'!K",TEXT(MATCH($C5,'2018-04 (Д)'!$C$2:$C$100,0)+1,0))))),"Н/Д",((INDIRECT(CONCATENATE("'2018-05 (Д)'!K",TEXT(MATCH($C5,'2018-05 (Д)'!$C$2:$C$100,0)+1,0)))-INDIRECT(CONCATENATE("'2018-04 (Д)'!K",TEXT(MATCH($C5,'2018-04 (Д)'!$C$2:$C$100,0)+1,0))))/INDIRECT(CONCATENATE("'2018-04 (Д)'!K",TEXT(MATCH($C5,'2018-04 (Д)'!$C$2:$C$100,0)+1,0))))*100)</f>
        <v>156.85177715061133</v>
      </c>
      <c r="BV5" s="9">
        <f ca="1">IF(OR(INDIRECT(CONCATENATE("'2018-06 (Д)'!K",TEXT(MATCH($C5,'2018-06 (Д)'!$C$2:$C$100,0)+1,0)))="Н/Д",INDIRECT(CONCATENATE("'2018-05 (Д)'!K",TEXT(MATCH($C5,'2018-05 (Д)'!$C$2:$C$100,0)+1,0)))="Н/Д",AND(INDIRECT(CONCATENATE("'2018-06 (Д)'!K",TEXT(MATCH($C5,'2018-06 (Д)'!$C$2:$C$100,0)+1,0)))="Н/Д",INDIRECT(CONCATENATE("'2018-05 (Д)'!K",TEXT(MATCH($C5,'2018-05 (Д)'!$C$2:$C$100,0)+1,0))))),"Н/Д",((INDIRECT(CONCATENATE("'2018-06 (Д)'!K",TEXT(MATCH($C5,'2018-06 (Д)'!$C$2:$C$100,0)+1,0)))-INDIRECT(CONCATENATE("'2018-05 (Д)'!K",TEXT(MATCH($C5,'2018-05 (Д)'!$C$2:$C$100,0)+1,0))))/INDIRECT(CONCATENATE("'2018-05 (Д)'!K",TEXT(MATCH($C5,'2018-05 (Д)'!$C$2:$C$100,0)+1,0))))*100)</f>
        <v>-65.304563892785467</v>
      </c>
      <c r="BW5" s="9">
        <f ca="1">IF(OR(INDIRECT(CONCATENATE("'2018-07 (Д)'!K",TEXT(MATCH($C5,'2018-07 (Д)'!$C$2:$C$100,0)+1,0)))="Н/Д",INDIRECT(CONCATENATE("'2018-06 (Д)'!K",TEXT(MATCH($C5,'2018-06 (Д)'!$C$2:$C$100,0)+1,0)))="Н/Д",AND(INDIRECT(CONCATENATE("'2018-07 (Д)'!K",TEXT(MATCH($C5,'2018-07 (Д)'!$C$2:$C$100,0)+1,0)))="Н/Д",INDIRECT(CONCATENATE("'2018-06 (Д)'!K",TEXT(MATCH($C5,'2018-06 (Д)'!$C$2:$C$100,0)+1,0))))),"Н/Д",((INDIRECT(CONCATENATE("'2018-07 (Д)'!K",TEXT(MATCH($C5,'2018-07 (Д)'!$C$2:$C$100,0)+1,0)))-INDIRECT(CONCATENATE("'2018-06 (Д)'!K",TEXT(MATCH($C5,'2018-06 (Д)'!$C$2:$C$100,0)+1,0))))/INDIRECT(CONCATENATE("'2018-06 (Д)'!K",TEXT(MATCH($C5,'2018-06 (Д)'!$C$2:$C$100,0)+1,0))))*100)</f>
        <v>-57.879776888164983</v>
      </c>
      <c r="BX5" s="9">
        <f ca="1">IF(OR(INDIRECT(CONCATENATE("'2018-08 (Д)'!K",TEXT(MATCH($C5,'2018-08 (Д)'!$C$2:$C$100,0)+1,0)))="Н/Д",INDIRECT(CONCATENATE("'2018-07 (Д)'!K",TEXT(MATCH($C5,'2018-07 (Д)'!$C$2:$C$100,0)+1,0)))="Н/Д",AND(INDIRECT(CONCATENATE("'2018-08 (Д)'!K",TEXT(MATCH($C5,'2018-08 (Д)'!$C$2:$C$100,0)+1,0)))="Н/Д",INDIRECT(CONCATENATE("'2018-07 (Д)'!K",TEXT(MATCH($C5,'2018-07 (Д)'!$C$2:$C$100,0)+1,0))))),"Н/Д",((INDIRECT(CONCATENATE("'2018-08 (Д)'!K",TEXT(MATCH($C5,'2018-08 (Д)'!$C$2:$C$100,0)+1,0)))-INDIRECT(CONCATENATE("'2018-07 (Д)'!K",TEXT(MATCH($C5,'2018-07 (Д)'!$C$2:$C$100,0)+1,0))))/INDIRECT(CONCATENATE("'2018-07 (Д)'!K",TEXT(MATCH($C5,'2018-07 (Д)'!$C$2:$C$100,0)+1,0))))*100)</f>
        <v>365.59474173225863</v>
      </c>
      <c r="BY5" s="9">
        <f ca="1">IF(OR(INDIRECT(CONCATENATE("'2018-09 (Д)'!K",TEXT(MATCH($C5,'2018-09 (Д)'!$C$2:$C$100,0)+1,0)))="Н/Д",INDIRECT(CONCATENATE("'2018-08 (Д)'!K",TEXT(MATCH($C5,'2018-08 (Д)'!$C$2:$C$100,0)+1,0)))="Н/Д",AND(INDIRECT(CONCATENATE("'2018-09 (Д)'!K",TEXT(MATCH($C5,'2018-09 (Д)'!$C$2:$C$100,0)+1,0)))="Н/Д",INDIRECT(CONCATENATE("'2018-08 (Д)'!K",TEXT(MATCH($C5,'2018-08 (Д)'!$C$2:$C$100,0)+1,0))))),"Н/Д",((INDIRECT(CONCATENATE("'2018-09 (Д)'!K",TEXT(MATCH($C5,'2018-09 (Д)'!$C$2:$C$100,0)+1,0)))-INDIRECT(CONCATENATE("'2018-08 (Д)'!K",TEXT(MATCH($C5,'2018-08 (Д)'!$C$2:$C$100,0)+1,0))))/INDIRECT(CONCATENATE("'2018-08 (Д)'!K",TEXT(MATCH($C5,'2018-08 (Д)'!$C$2:$C$100,0)+1,0))))*100)</f>
        <v>-83.523584279807423</v>
      </c>
      <c r="BZ5" s="9">
        <f ca="1">IF(OR(INDIRECT(CONCATENATE("'2018-10 (Д)'!K",TEXT(MATCH($C5,'2018-10 (Д)'!$C$2:$C$100,0)+1,0)))="Н/Д",INDIRECT(CONCATENATE("'2018-09 (Д)'!K",TEXT(MATCH($C5,'2018-09 (Д)'!$C$2:$C$100,0)+1,0)))="Н/Д",AND(INDIRECT(CONCATENATE("'2018-10 (Д)'!K",TEXT(MATCH($C5,'2018-10 (Д)'!$C$2:$C$100,0)+1,0)))="Н/Д",INDIRECT(CONCATENATE("'2018-09 (Д)'!K",TEXT(MATCH($C5,'2018-09 (Д)'!$C$2:$C$100,0)+1,0))))),"Н/Д",((INDIRECT(CONCATENATE("'2018-10 (Д)'!K",TEXT(MATCH($C5,'2018-10 (Д)'!$C$2:$C$100,0)+1,0)))-INDIRECT(CONCATENATE("'2018-09 (Д)'!K",TEXT(MATCH($C5,'2018-09 (Д)'!$C$2:$C$100,0)+1,0))))/INDIRECT(CONCATENATE("'2018-09 (Д)'!K",TEXT(MATCH($C5,'2018-09 (Д)'!$C$2:$C$100,0)+1,0))))*100)</f>
        <v>-4.8655917632416124</v>
      </c>
      <c r="CA5" s="9">
        <f ca="1">IF(OR(INDIRECT(CONCATENATE("'2018-11 (Д)'!K",TEXT(MATCH($C5,'2018-11 (Д)'!$C$2:$C$100,0)+1,0)))="Н/Д",INDIRECT(CONCATENATE("'2018-10 (Д)'!K",TEXT(MATCH($C5,'2018-10 (Д)'!$C$2:$C$100,0)+1,0)))="Н/Д",AND(INDIRECT(CONCATENATE("'2018-11 (Д)'!K",TEXT(MATCH($C5,'2018-11 (Д)'!$C$2:$C$100,0)+1,0)))="Н/Д",INDIRECT(CONCATENATE("'2018-10 (Д)'!K",TEXT(MATCH($C5,'2018-10 (Д)'!$C$2:$C$100,0)+1,0))))),"Н/Д",((INDIRECT(CONCATENATE("'2018-11 (Д)'!K",TEXT(MATCH($C5,'2018-11 (Д)'!$C$2:$C$100,0)+1,0)))-INDIRECT(CONCATENATE("'2018-10 (Д)'!K",TEXT(MATCH($C5,'2018-10 (Д)'!$C$2:$C$100,0)+1,0))))/INDIRECT(CONCATENATE("'2018-10 (Д)'!K",TEXT(MATCH($C5,'2018-10 (Д)'!$C$2:$C$100,0)+1,0))))*100)</f>
        <v>582.40075865209667</v>
      </c>
      <c r="CB5" s="9">
        <f ca="1">IF(OR(INDIRECT(CONCATENATE("'2018-12 (Д)'!K",TEXT(MATCH($C5,'2018-12 (Д)'!$C$2:$C$100,0)+1,0)))="Н/Д",INDIRECT(CONCATENATE("'2018-11 (Д)'!K",TEXT(MATCH($C5,'2018-11 (Д)'!$C$2:$C$100,0)+1,0)))="Н/Д",AND(INDIRECT(CONCATENATE("'2018-12 (Д)'!K",TEXT(MATCH($C5,'2018-12 (Д)'!$C$2:$C$100,0)+1,0)))="Н/Д",INDIRECT(CONCATENATE("'2018-11 (Д)'!K",TEXT(MATCH($C5,'2018-11 (Д)'!$C$2:$C$100,0)+1,0))))),"Н/Д",((INDIRECT(CONCATENATE("'2018-12 (Д)'!K",TEXT(MATCH($C5,'2018-12 (Д)'!$C$2:$C$100,0)+1,0)))-INDIRECT(CONCATENATE("'2018-11 (Д)'!K",TEXT(MATCH($C5,'2018-11 (Д)'!$C$2:$C$100,0)+1,0))))/INDIRECT(CONCATENATE("'2018-11 (Д)'!K",TEXT(MATCH($C5,'2018-11 (Д)'!$C$2:$C$100,0)+1,0))))*100)</f>
        <v>-82.904079380444642</v>
      </c>
      <c r="CC5" s="9"/>
      <c r="CD5" s="9">
        <f ca="1">IF(OR(INDIRECT(CONCATENATE("'2018-03 (Д)'!L",TEXT(MATCH($C5,'2018-03 (Д)'!$C$2:$C$100,0)+1,0)))="Н/Д",INDIRECT(CONCATENATE("'2018-02 (Д)'!L",TEXT(MATCH($C5,'2018-02 (Д)'!$C$2:$C$100,0)+1,0)))="Н/Д",AND(INDIRECT(CONCATENATE("'2018-03 (Д)'!L",TEXT(MATCH($C5,'2018-03 (Д)'!$C$2:$C$100,0)+1,0)))="Н/Д",INDIRECT(CONCATENATE("'2018-02 (Д)'!L",TEXT(MATCH($C5,'2018-02 (Д)'!$C$2:$C$100,0)+1,0))))),"Н/Д",((INDIRECT(CONCATENATE("'2018-03 (Д)'!L",TEXT(MATCH($C5,'2018-03 (Д)'!$C$2:$C$100,0)+1,0)))-INDIRECT(CONCATENATE("'2018-02 (Д)'!L",TEXT(MATCH($C5,'2018-02 (Д)'!$C$2:$C$100,0)+1,0))))/INDIRECT(CONCATENATE("'2018-02 (Д)'!L",TEXT(MATCH($C5,'2018-02 (Д)'!$C$2:$C$100,0)+1,0))))*100)</f>
        <v>-13.556556674292366</v>
      </c>
      <c r="CE5" s="9">
        <f ca="1">IF(OR(INDIRECT(CONCATENATE("'2018-04 (Д)'!L",TEXT(MATCH($C5,'2018-04 (Д)'!$C$2:$C$100,0)+1,0)))="Н/Д",INDIRECT(CONCATENATE("'2018-03 (Д)'!L",TEXT(MATCH($C5,'2018-03 (Д)'!$C$2:$C$100,0)+1,0)))="Н/Д",AND(INDIRECT(CONCATENATE("'2018-04 (Д)'!L",TEXT(MATCH($C5,'2018-04 (Д)'!$C$2:$C$100,0)+1,0)))="Н/Д",INDIRECT(CONCATENATE("'2018-03 (Д)'!L",TEXT(MATCH($C5,'2018-03 (Д)'!$C$2:$C$100,0)+1,0))))),"Н/Д",((INDIRECT(CONCATENATE("'2018-04 (Д)'!L",TEXT(MATCH($C5,'2018-04 (Д)'!$C$2:$C$100,0)+1,0)))-INDIRECT(CONCATENATE("'2018-03 (Д)'!L",TEXT(MATCH($C5,'2018-03 (Д)'!$C$2:$C$100,0)+1,0))))/INDIRECT(CONCATENATE("'2018-03 (Д)'!L",TEXT(MATCH($C5,'2018-03 (Д)'!$C$2:$C$100,0)+1,0))))*100)</f>
        <v>1208.6949603638764</v>
      </c>
      <c r="CF5" s="9">
        <f ca="1">IF(OR(INDIRECT(CONCATENATE("'2018-05 (Д)'!L",TEXT(MATCH($C5,'2018-05 (Д)'!$C$2:$C$100,0)+1,0)))="Н/Д",INDIRECT(CONCATENATE("'2018-04 (Д)'!L",TEXT(MATCH($C5,'2018-04 (Д)'!$C$2:$C$100,0)+1,0)))="Н/Д",AND(INDIRECT(CONCATENATE("'2018-05 (Д)'!L",TEXT(MATCH($C5,'2018-05 (Д)'!$C$2:$C$100,0)+1,0)))="Н/Д",INDIRECT(CONCATENATE("'2018-04 (Д)'!L",TEXT(MATCH($C5,'2018-04 (Д)'!$C$2:$C$100,0)+1,0))))),"Н/Д",((INDIRECT(CONCATENATE("'2018-05 (Д)'!L",TEXT(MATCH($C5,'2018-05 (Д)'!$C$2:$C$100,0)+1,0)))-INDIRECT(CONCATENATE("'2018-04 (Д)'!L",TEXT(MATCH($C5,'2018-04 (Д)'!$C$2:$C$100,0)+1,0))))/INDIRECT(CONCATENATE("'2018-04 (Д)'!L",TEXT(MATCH($C5,'2018-04 (Д)'!$C$2:$C$100,0)+1,0))))*100)</f>
        <v>86.534060206192365</v>
      </c>
      <c r="CG5" s="9">
        <f ca="1">IF(OR(INDIRECT(CONCATENATE("'2018-06 (Д)'!L",TEXT(MATCH($C5,'2018-06 (Д)'!$C$2:$C$100,0)+1,0)))="Н/Д",INDIRECT(CONCATENATE("'2018-05 (Д)'!L",TEXT(MATCH($C5,'2018-05 (Д)'!$C$2:$C$100,0)+1,0)))="Н/Д",AND(INDIRECT(CONCATENATE("'2018-06 (Д)'!L",TEXT(MATCH($C5,'2018-06 (Д)'!$C$2:$C$100,0)+1,0)))="Н/Д",INDIRECT(CONCATENATE("'2018-05 (Д)'!L",TEXT(MATCH($C5,'2018-05 (Д)'!$C$2:$C$100,0)+1,0))))),"Н/Д",((INDIRECT(CONCATENATE("'2018-06 (Д)'!L",TEXT(MATCH($C5,'2018-06 (Д)'!$C$2:$C$100,0)+1,0)))-INDIRECT(CONCATENATE("'2018-05 (Д)'!L",TEXT(MATCH($C5,'2018-05 (Д)'!$C$2:$C$100,0)+1,0))))/INDIRECT(CONCATENATE("'2018-05 (Д)'!L",TEXT(MATCH($C5,'2018-05 (Д)'!$C$2:$C$100,0)+1,0))))*100)</f>
        <v>-86.766984338724754</v>
      </c>
      <c r="CH5" s="9">
        <f ca="1">IF(OR(INDIRECT(CONCATENATE("'2018-07 (Д)'!L",TEXT(MATCH($C5,'2018-07 (Д)'!$C$2:$C$100,0)+1,0)))="Н/Д",INDIRECT(CONCATENATE("'2018-06 (Д)'!L",TEXT(MATCH($C5,'2018-06 (Д)'!$C$2:$C$100,0)+1,0)))="Н/Д",AND(INDIRECT(CONCATENATE("'2018-07 (Д)'!L",TEXT(MATCH($C5,'2018-07 (Д)'!$C$2:$C$100,0)+1,0)))="Н/Д",INDIRECT(CONCATENATE("'2018-06 (Д)'!L",TEXT(MATCH($C5,'2018-06 (Д)'!$C$2:$C$100,0)+1,0))))),"Н/Д",((INDIRECT(CONCATENATE("'2018-07 (Д)'!L",TEXT(MATCH($C5,'2018-07 (Д)'!$C$2:$C$100,0)+1,0)))-INDIRECT(CONCATENATE("'2018-06 (Д)'!L",TEXT(MATCH($C5,'2018-06 (Д)'!$C$2:$C$100,0)+1,0))))/INDIRECT(CONCATENATE("'2018-06 (Д)'!L",TEXT(MATCH($C5,'2018-06 (Д)'!$C$2:$C$100,0)+1,0))))*100)</f>
        <v>-89.741958756079214</v>
      </c>
      <c r="CI5" s="9">
        <f ca="1">IF(OR(INDIRECT(CONCATENATE("'2018-08 (Д)'!L",TEXT(MATCH($C5,'2018-08 (Д)'!$C$2:$C$100,0)+1,0)))="Н/Д",INDIRECT(CONCATENATE("'2018-07 (Д)'!L",TEXT(MATCH($C5,'2018-07 (Д)'!$C$2:$C$100,0)+1,0)))="Н/Д",AND(INDIRECT(CONCATENATE("'2018-08 (Д)'!L",TEXT(MATCH($C5,'2018-08 (Д)'!$C$2:$C$100,0)+1,0)))="Н/Д",INDIRECT(CONCATENATE("'2018-07 (Д)'!L",TEXT(MATCH($C5,'2018-07 (Д)'!$C$2:$C$100,0)+1,0))))),"Н/Д",((INDIRECT(CONCATENATE("'2018-08 (Д)'!L",TEXT(MATCH($C5,'2018-08 (Д)'!$C$2:$C$100,0)+1,0)))-INDIRECT(CONCATENATE("'2018-07 (Д)'!L",TEXT(MATCH($C5,'2018-07 (Д)'!$C$2:$C$100,0)+1,0))))/INDIRECT(CONCATENATE("'2018-07 (Д)'!L",TEXT(MATCH($C5,'2018-07 (Д)'!$C$2:$C$100,0)+1,0))))*100)</f>
        <v>6811.4680877975925</v>
      </c>
      <c r="CJ5" s="9">
        <f ca="1">IF(OR(INDIRECT(CONCATENATE("'2018-09 (Д)'!L",TEXT(MATCH($C5,'2018-09 (Д)'!$C$2:$C$100,0)+1,0)))="Н/Д",INDIRECT(CONCATENATE("'2018-08 (Д)'!L",TEXT(MATCH($C5,'2018-08 (Д)'!$C$2:$C$100,0)+1,0)))="Н/Д",AND(INDIRECT(CONCATENATE("'2018-09 (Д)'!L",TEXT(MATCH($C5,'2018-09 (Д)'!$C$2:$C$100,0)+1,0)))="Н/Д",INDIRECT(CONCATENATE("'2018-08 (Д)'!L",TEXT(MATCH($C5,'2018-08 (Д)'!$C$2:$C$100,0)+1,0))))),"Н/Д",((INDIRECT(CONCATENATE("'2018-09 (Д)'!L",TEXT(MATCH($C5,'2018-09 (Д)'!$C$2:$C$100,0)+1,0)))-INDIRECT(CONCATENATE("'2018-08 (Д)'!L",TEXT(MATCH($C5,'2018-08 (Д)'!$C$2:$C$100,0)+1,0))))/INDIRECT(CONCATENATE("'2018-08 (Д)'!L",TEXT(MATCH($C5,'2018-08 (Д)'!$C$2:$C$100,0)+1,0))))*100)</f>
        <v>-81.952987908275858</v>
      </c>
      <c r="CK5" s="9">
        <f ca="1">IF(OR(INDIRECT(CONCATENATE("'2018-10 (Д)'!L",TEXT(MATCH($C5,'2018-10 (Д)'!$C$2:$C$100,0)+1,0)))="Н/Д",INDIRECT(CONCATENATE("'2018-09 (Д)'!L",TEXT(MATCH($C5,'2018-09 (Д)'!$C$2:$C$100,0)+1,0)))="Н/Д",AND(INDIRECT(CONCATENATE("'2018-10 (Д)'!L",TEXT(MATCH($C5,'2018-10 (Д)'!$C$2:$C$100,0)+1,0)))="Н/Д",INDIRECT(CONCATENATE("'2018-09 (Д)'!L",TEXT(MATCH($C5,'2018-09 (Д)'!$C$2:$C$100,0)+1,0))))),"Н/Д",((INDIRECT(CONCATENATE("'2018-10 (Д)'!L",TEXT(MATCH($C5,'2018-10 (Д)'!$C$2:$C$100,0)+1,0)))-INDIRECT(CONCATENATE("'2018-09 (Д)'!L",TEXT(MATCH($C5,'2018-09 (Д)'!$C$2:$C$100,0)+1,0))))/INDIRECT(CONCATENATE("'2018-09 (Д)'!L",TEXT(MATCH($C5,'2018-09 (Д)'!$C$2:$C$100,0)+1,0))))*100)</f>
        <v>-77.609818182703265</v>
      </c>
      <c r="CL5" s="9">
        <f ca="1">IF(OR(INDIRECT(CONCATENATE("'2018-11 (Д)'!L",TEXT(MATCH($C5,'2018-11 (Д)'!$C$2:$C$100,0)+1,0)))="Н/Д",INDIRECT(CONCATENATE("'2018-10 (Д)'!L",TEXT(MATCH($C5,'2018-10 (Д)'!$C$2:$C$100,0)+1,0)))="Н/Д",AND(INDIRECT(CONCATENATE("'2018-11 (Д)'!L",TEXT(MATCH($C5,'2018-11 (Д)'!$C$2:$C$100,0)+1,0)))="Н/Д",INDIRECT(CONCATENATE("'2018-10 (Д)'!L",TEXT(MATCH($C5,'2018-10 (Д)'!$C$2:$C$100,0)+1,0))))),"Н/Д",((INDIRECT(CONCATENATE("'2018-11 (Д)'!L",TEXT(MATCH($C5,'2018-11 (Д)'!$C$2:$C$100,0)+1,0)))-INDIRECT(CONCATENATE("'2018-10 (Д)'!L",TEXT(MATCH($C5,'2018-10 (Д)'!$C$2:$C$100,0)+1,0))))/INDIRECT(CONCATENATE("'2018-10 (Д)'!L",TEXT(MATCH($C5,'2018-10 (Д)'!$C$2:$C$100,0)+1,0))))*100)</f>
        <v>1875.8103682523772</v>
      </c>
      <c r="CM5" s="9">
        <f ca="1">IF(OR(INDIRECT(CONCATENATE("'2018-12 (Д)'!L",TEXT(MATCH($C5,'2018-12 (Д)'!$C$2:$C$100,0)+1,0)))="Н/Д",INDIRECT(CONCATENATE("'2018-11 (Д)'!L",TEXT(MATCH($C5,'2018-11 (Д)'!$C$2:$C$100,0)+1,0)))="Н/Д",AND(INDIRECT(CONCATENATE("'2018-12 (Д)'!L",TEXT(MATCH($C5,'2018-12 (Д)'!$C$2:$C$100,0)+1,0)))="Н/Д",INDIRECT(CONCATENATE("'2018-11 (Д)'!L",TEXT(MATCH($C5,'2018-11 (Д)'!$C$2:$C$100,0)+1,0))))),"Н/Д",((INDIRECT(CONCATENATE("'2018-12 (Д)'!L",TEXT(MATCH($C5,'2018-12 (Д)'!$C$2:$C$100,0)+1,0)))-INDIRECT(CONCATENATE("'2018-11 (Д)'!L",TEXT(MATCH($C5,'2018-11 (Д)'!$C$2:$C$100,0)+1,0))))/INDIRECT(CONCATENATE("'2018-11 (Д)'!L",TEXT(MATCH($C5,'2018-11 (Д)'!$C$2:$C$100,0)+1,0))))*100)</f>
        <v>-40.109451061836573</v>
      </c>
      <c r="CN5" s="9"/>
      <c r="CO5" s="9">
        <f ca="1">IF(OR(INDIRECT(CONCATENATE("'2018-03 (Д)'!M",TEXT(MATCH($C5,'2018-03 (Д)'!$C$2:$C$100,0)+1,0)))="Н/Д",INDIRECT(CONCATENATE("'2018-02 (Д)'!M",TEXT(MATCH($C5,'2018-02 (Д)'!$C$2:$C$100,0)+1,0)))="Н/Д",AND(INDIRECT(CONCATENATE("'2018-03 (Д)'!M",TEXT(MATCH($C5,'2018-03 (Д)'!$C$2:$C$100,0)+1,0)))="Н/Д",INDIRECT(CONCATENATE("'2018-02 (Д)'!M",TEXT(MATCH($C5,'2018-02 (Д)'!$C$2:$C$100,0)+1,0))))),"Н/Д",((INDIRECT(CONCATENATE("'2018-03 (Д)'!M",TEXT(MATCH($C5,'2018-03 (Д)'!$C$2:$C$100,0)+1,0)))-INDIRECT(CONCATENATE("'2018-02 (Д)'!M",TEXT(MATCH($C5,'2018-02 (Д)'!$C$2:$C$100,0)+1,0))))/INDIRECT(CONCATENATE("'2018-02 (Д)'!M",TEXT(MATCH($C5,'2018-02 (Д)'!$C$2:$C$100,0)+1,0))))*100)</f>
        <v>-10.004073923329541</v>
      </c>
      <c r="CP5" s="9">
        <f ca="1">IF(OR(INDIRECT(CONCATENATE("'2018-04 (Д)'!M",TEXT(MATCH($C5,'2018-04 (Д)'!$C$2:$C$100,0)+1,0)))="Н/Д",INDIRECT(CONCATENATE("'2018-03 (Д)'!M",TEXT(MATCH($C5,'2018-03 (Д)'!$C$2:$C$100,0)+1,0)))="Н/Д",AND(INDIRECT(CONCATENATE("'2018-04 (Д)'!M",TEXT(MATCH($C5,'2018-04 (Д)'!$C$2:$C$100,0)+1,0)))="Н/Д",INDIRECT(CONCATENATE("'2018-03 (Д)'!M",TEXT(MATCH($C5,'2018-03 (Д)'!$C$2:$C$100,0)+1,0))))),"Н/Д",((INDIRECT(CONCATENATE("'2018-04 (Д)'!M",TEXT(MATCH($C5,'2018-04 (Д)'!$C$2:$C$100,0)+1,0)))-INDIRECT(CONCATENATE("'2018-03 (Д)'!M",TEXT(MATCH($C5,'2018-03 (Д)'!$C$2:$C$100,0)+1,0))))/INDIRECT(CONCATENATE("'2018-03 (Д)'!M",TEXT(MATCH($C5,'2018-03 (Д)'!$C$2:$C$100,0)+1,0))))*100)</f>
        <v>-28.068369923280112</v>
      </c>
      <c r="CQ5" s="9">
        <f ca="1">IF(OR(INDIRECT(CONCATENATE("'2018-05 (Д)'!M",TEXT(MATCH($C5,'2018-05 (Д)'!$C$2:$C$100,0)+1,0)))="Н/Д",INDIRECT(CONCATENATE("'2018-04 (Д)'!M",TEXT(MATCH($C5,'2018-04 (Д)'!$C$2:$C$100,0)+1,0)))="Н/Д",AND(INDIRECT(CONCATENATE("'2018-05 (Д)'!M",TEXT(MATCH($C5,'2018-05 (Д)'!$C$2:$C$100,0)+1,0)))="Н/Д",INDIRECT(CONCATENATE("'2018-04 (Д)'!M",TEXT(MATCH($C5,'2018-04 (Д)'!$C$2:$C$100,0)+1,0))))),"Н/Д",((INDIRECT(CONCATENATE("'2018-05 (Д)'!M",TEXT(MATCH($C5,'2018-05 (Д)'!$C$2:$C$100,0)+1,0)))-INDIRECT(CONCATENATE("'2018-04 (Д)'!M",TEXT(MATCH($C5,'2018-04 (Д)'!$C$2:$C$100,0)+1,0))))/INDIRECT(CONCATENATE("'2018-04 (Д)'!M",TEXT(MATCH($C5,'2018-04 (Д)'!$C$2:$C$100,0)+1,0))))*100)</f>
        <v>183.64741107330286</v>
      </c>
      <c r="CR5" s="9">
        <f ca="1">IF(OR(INDIRECT(CONCATENATE("'2018-06 (Д)'!M",TEXT(MATCH($C5,'2018-06 (Д)'!$C$2:$C$100,0)+1,0)))="Н/Д",INDIRECT(CONCATENATE("'2018-05 (Д)'!M",TEXT(MATCH($C5,'2018-05 (Д)'!$C$2:$C$100,0)+1,0)))="Н/Д",AND(INDIRECT(CONCATENATE("'2018-06 (Д)'!M",TEXT(MATCH($C5,'2018-06 (Д)'!$C$2:$C$100,0)+1,0)))="Н/Д",INDIRECT(CONCATENATE("'2018-05 (Д)'!M",TEXT(MATCH($C5,'2018-05 (Д)'!$C$2:$C$100,0)+1,0))))),"Н/Д",((INDIRECT(CONCATENATE("'2018-06 (Д)'!M",TEXT(MATCH($C5,'2018-06 (Д)'!$C$2:$C$100,0)+1,0)))-INDIRECT(CONCATENATE("'2018-05 (Д)'!M",TEXT(MATCH($C5,'2018-05 (Д)'!$C$2:$C$100,0)+1,0))))/INDIRECT(CONCATENATE("'2018-05 (Д)'!M",TEXT(MATCH($C5,'2018-05 (Д)'!$C$2:$C$100,0)+1,0))))*100)</f>
        <v>-24.903841639081577</v>
      </c>
      <c r="CS5" s="9">
        <f ca="1">IF(OR(INDIRECT(CONCATENATE("'2018-07 (Д)'!M",TEXT(MATCH($C5,'2018-07 (Д)'!$C$2:$C$100,0)+1,0)))="Н/Д",INDIRECT(CONCATENATE("'2018-06 (Д)'!M",TEXT(MATCH($C5,'2018-06 (Д)'!$C$2:$C$100,0)+1,0)))="Н/Д",AND(INDIRECT(CONCATENATE("'2018-07 (Д)'!M",TEXT(MATCH($C5,'2018-07 (Д)'!$C$2:$C$100,0)+1,0)))="Н/Д",INDIRECT(CONCATENATE("'2018-06 (Д)'!M",TEXT(MATCH($C5,'2018-06 (Д)'!$C$2:$C$100,0)+1,0))))),"Н/Д",((INDIRECT(CONCATENATE("'2018-07 (Д)'!M",TEXT(MATCH($C5,'2018-07 (Д)'!$C$2:$C$100,0)+1,0)))-INDIRECT(CONCATENATE("'2018-06 (Д)'!M",TEXT(MATCH($C5,'2018-06 (Д)'!$C$2:$C$100,0)+1,0))))/INDIRECT(CONCATENATE("'2018-06 (Д)'!M",TEXT(MATCH($C5,'2018-06 (Д)'!$C$2:$C$100,0)+1,0))))*100)</f>
        <v>-40.377838685985573</v>
      </c>
      <c r="CT5" s="9">
        <f ca="1">IF(OR(INDIRECT(CONCATENATE("'2018-08 (Д)'!M",TEXT(MATCH($C5,'2018-08 (Д)'!$C$2:$C$100,0)+1,0)))="Н/Д",INDIRECT(CONCATENATE("'2018-07 (Д)'!M",TEXT(MATCH($C5,'2018-07 (Д)'!$C$2:$C$100,0)+1,0)))="Н/Д",AND(INDIRECT(CONCATENATE("'2018-08 (Д)'!M",TEXT(MATCH($C5,'2018-08 (Д)'!$C$2:$C$100,0)+1,0)))="Н/Д",INDIRECT(CONCATENATE("'2018-07 (Д)'!M",TEXT(MATCH($C5,'2018-07 (Д)'!$C$2:$C$100,0)+1,0))))),"Н/Д",((INDIRECT(CONCATENATE("'2018-08 (Д)'!M",TEXT(MATCH($C5,'2018-08 (Д)'!$C$2:$C$100,0)+1,0)))-INDIRECT(CONCATENATE("'2018-07 (Д)'!M",TEXT(MATCH($C5,'2018-07 (Д)'!$C$2:$C$100,0)+1,0))))/INDIRECT(CONCATENATE("'2018-07 (Д)'!M",TEXT(MATCH($C5,'2018-07 (Д)'!$C$2:$C$100,0)+1,0))))*100)</f>
        <v>5.9321161655101502</v>
      </c>
      <c r="CU5" s="9">
        <f ca="1">IF(OR(INDIRECT(CONCATENATE("'2018-09 (Д)'!M",TEXT(MATCH($C5,'2018-09 (Д)'!$C$2:$C$100,0)+1,0)))="Н/Д",INDIRECT(CONCATENATE("'2018-08 (Д)'!M",TEXT(MATCH($C5,'2018-08 (Д)'!$C$2:$C$100,0)+1,0)))="Н/Д",AND(INDIRECT(CONCATENATE("'2018-09 (Д)'!M",TEXT(MATCH($C5,'2018-09 (Д)'!$C$2:$C$100,0)+1,0)))="Н/Д",INDIRECT(CONCATENATE("'2018-08 (Д)'!M",TEXT(MATCH($C5,'2018-08 (Д)'!$C$2:$C$100,0)+1,0))))),"Н/Д",((INDIRECT(CONCATENATE("'2018-09 (Д)'!M",TEXT(MATCH($C5,'2018-09 (Д)'!$C$2:$C$100,0)+1,0)))-INDIRECT(CONCATENATE("'2018-08 (Д)'!M",TEXT(MATCH($C5,'2018-08 (Д)'!$C$2:$C$100,0)+1,0))))/INDIRECT(CONCATENATE("'2018-08 (Д)'!M",TEXT(MATCH($C5,'2018-08 (Д)'!$C$2:$C$100,0)+1,0))))*100)</f>
        <v>33.124915565067482</v>
      </c>
      <c r="CV5" s="9">
        <f ca="1">IF(OR(INDIRECT(CONCATENATE("'2018-10 (Д)'!M",TEXT(MATCH($C5,'2018-10 (Д)'!$C$2:$C$100,0)+1,0)))="Н/Д",INDIRECT(CONCATENATE("'2018-09 (Д)'!M",TEXT(MATCH($C5,'2018-09 (Д)'!$C$2:$C$100,0)+1,0)))="Н/Д",AND(INDIRECT(CONCATENATE("'2018-10 (Д)'!M",TEXT(MATCH($C5,'2018-10 (Д)'!$C$2:$C$100,0)+1,0)))="Н/Д",INDIRECT(CONCATENATE("'2018-09 (Д)'!M",TEXT(MATCH($C5,'2018-09 (Д)'!$C$2:$C$100,0)+1,0))))),"Н/Д",((INDIRECT(CONCATENATE("'2018-10 (Д)'!M",TEXT(MATCH($C5,'2018-10 (Д)'!$C$2:$C$100,0)+1,0)))-INDIRECT(CONCATENATE("'2018-09 (Д)'!M",TEXT(MATCH($C5,'2018-09 (Д)'!$C$2:$C$100,0)+1,0))))/INDIRECT(CONCATENATE("'2018-09 (Д)'!M",TEXT(MATCH($C5,'2018-09 (Д)'!$C$2:$C$100,0)+1,0))))*100)</f>
        <v>-18.925173207230745</v>
      </c>
      <c r="CW5" s="9">
        <f ca="1">IF(OR(INDIRECT(CONCATENATE("'2018-11 (Д)'!M",TEXT(MATCH($C5,'2018-11 (Д)'!$C$2:$C$100,0)+1,0)))="Н/Д",INDIRECT(CONCATENATE("'2018-10 (Д)'!M",TEXT(MATCH($C5,'2018-10 (Д)'!$C$2:$C$100,0)+1,0)))="Н/Д",AND(INDIRECT(CONCATENATE("'2018-11 (Д)'!M",TEXT(MATCH($C5,'2018-11 (Д)'!$C$2:$C$100,0)+1,0)))="Н/Д",INDIRECT(CONCATENATE("'2018-10 (Д)'!M",TEXT(MATCH($C5,'2018-10 (Д)'!$C$2:$C$100,0)+1,0))))),"Н/Д",((INDIRECT(CONCATENATE("'2018-11 (Д)'!M",TEXT(MATCH($C5,'2018-11 (Д)'!$C$2:$C$100,0)+1,0)))-INDIRECT(CONCATENATE("'2018-10 (Д)'!M",TEXT(MATCH($C5,'2018-10 (Д)'!$C$2:$C$100,0)+1,0))))/INDIRECT(CONCATENATE("'2018-10 (Д)'!M",TEXT(MATCH($C5,'2018-10 (Д)'!$C$2:$C$100,0)+1,0))))*100)</f>
        <v>-12.90925620990617</v>
      </c>
      <c r="CX5" s="9">
        <f ca="1">IF(OR(INDIRECT(CONCATENATE("'2018-12 (Д)'!M",TEXT(MATCH($C5,'2018-12 (Д)'!$C$2:$C$100,0)+1,0)))="Н/Д",INDIRECT(CONCATENATE("'2018-11 (Д)'!M",TEXT(MATCH($C5,'2018-11 (Д)'!$C$2:$C$100,0)+1,0)))="Н/Д",AND(INDIRECT(CONCATENATE("'2018-12 (Д)'!M",TEXT(MATCH($C5,'2018-12 (Д)'!$C$2:$C$100,0)+1,0)))="Н/Д",INDIRECT(CONCATENATE("'2018-11 (Д)'!M",TEXT(MATCH($C5,'2018-11 (Д)'!$C$2:$C$100,0)+1,0))))),"Н/Д",((INDIRECT(CONCATENATE("'2018-12 (Д)'!M",TEXT(MATCH($C5,'2018-12 (Д)'!$C$2:$C$100,0)+1,0)))-INDIRECT(CONCATENATE("'2018-11 (Д)'!M",TEXT(MATCH($C5,'2018-11 (Д)'!$C$2:$C$100,0)+1,0))))/INDIRECT(CONCATENATE("'2018-11 (Д)'!M",TEXT(MATCH($C5,'2018-11 (Д)'!$C$2:$C$100,0)+1,0))))*100)</f>
        <v>15.90172080635614</v>
      </c>
      <c r="CY5" s="9"/>
      <c r="CZ5" s="9">
        <f ca="1">IF(OR(INDIRECT(CONCATENATE("'2018-03 (Д)'!N",TEXT(MATCH($C5,'2018-03 (Д)'!$C$2:$C$100,0)+1,0)))="Н/Д",INDIRECT(CONCATENATE("'2018-02 (Д)'!N",TEXT(MATCH($C5,'2018-02 (Д)'!$C$2:$C$100,0)+1,0)))="Н/Д",AND(INDIRECT(CONCATENATE("'2018-03 (Д)'!N",TEXT(MATCH($C5,'2018-03 (Д)'!$C$2:$C$100,0)+1,0)))="Н/Д",INDIRECT(CONCATENATE("'2018-02 (Д)'!N",TEXT(MATCH($C5,'2018-02 (Д)'!$C$2:$C$100,0)+1,0))))),"Н/Д",((INDIRECT(CONCATENATE("'2018-03 (Д)'!N",TEXT(MATCH($C5,'2018-03 (Д)'!$C$2:$C$100,0)+1,0)))-INDIRECT(CONCATENATE("'2018-02 (Д)'!N",TEXT(MATCH($C5,'2018-02 (Д)'!$C$2:$C$100,0)+1,0))))/INDIRECT(CONCATENATE("'2018-02 (Д)'!N",TEXT(MATCH($C5,'2018-02 (Д)'!$C$2:$C$100,0)+1,0))))*100)</f>
        <v>129.25190574963992</v>
      </c>
      <c r="DA5" s="9">
        <f ca="1">IF(OR(INDIRECT(CONCATENATE("'2018-04 (Д)'!N",TEXT(MATCH($C5,'2018-04 (Д)'!$C$2:$C$100,0)+1,0)))="Н/Д",INDIRECT(CONCATENATE("'2018-03 (Д)'!N",TEXT(MATCH($C5,'2018-03 (Д)'!$C$2:$C$100,0)+1,0)))="Н/Д",AND(INDIRECT(CONCATENATE("'2018-04 (Д)'!N",TEXT(MATCH($C5,'2018-04 (Д)'!$C$2:$C$100,0)+1,0)))="Н/Д",INDIRECT(CONCATENATE("'2018-03 (Д)'!N",TEXT(MATCH($C5,'2018-03 (Д)'!$C$2:$C$100,0)+1,0))))),"Н/Д",((INDIRECT(CONCATENATE("'2018-04 (Д)'!N",TEXT(MATCH($C5,'2018-04 (Д)'!$C$2:$C$100,0)+1,0)))-INDIRECT(CONCATENATE("'2018-03 (Д)'!N",TEXT(MATCH($C5,'2018-03 (Д)'!$C$2:$C$100,0)+1,0))))/INDIRECT(CONCATENATE("'2018-03 (Д)'!N",TEXT(MATCH($C5,'2018-03 (Д)'!$C$2:$C$100,0)+1,0))))*100)</f>
        <v>62.620349220978532</v>
      </c>
      <c r="DB5" s="9">
        <f ca="1">IF(OR(INDIRECT(CONCATENATE("'2018-05 (Д)'!N",TEXT(MATCH($C5,'2018-05 (Д)'!$C$2:$C$100,0)+1,0)))="Н/Д",INDIRECT(CONCATENATE("'2018-04 (Д)'!N",TEXT(MATCH($C5,'2018-04 (Д)'!$C$2:$C$100,0)+1,0)))="Н/Д",AND(INDIRECT(CONCATENATE("'2018-05 (Д)'!N",TEXT(MATCH($C5,'2018-05 (Д)'!$C$2:$C$100,0)+1,0)))="Н/Д",INDIRECT(CONCATENATE("'2018-04 (Д)'!N",TEXT(MATCH($C5,'2018-04 (Д)'!$C$2:$C$100,0)+1,0))))),"Н/Д",((INDIRECT(CONCATENATE("'2018-05 (Д)'!N",TEXT(MATCH($C5,'2018-05 (Д)'!$C$2:$C$100,0)+1,0)))-INDIRECT(CONCATENATE("'2018-04 (Д)'!N",TEXT(MATCH($C5,'2018-04 (Д)'!$C$2:$C$100,0)+1,0))))/INDIRECT(CONCATENATE("'2018-04 (Д)'!N",TEXT(MATCH($C5,'2018-04 (Д)'!$C$2:$C$100,0)+1,0))))*100)</f>
        <v>46.872324381252042</v>
      </c>
      <c r="DC5" s="9">
        <f ca="1">IF(OR(INDIRECT(CONCATENATE("'2018-06 (Д)'!N",TEXT(MATCH($C5,'2018-06 (Д)'!$C$2:$C$100,0)+1,0)))="Н/Д",INDIRECT(CONCATENATE("'2018-05 (Д)'!N",TEXT(MATCH($C5,'2018-05 (Д)'!$C$2:$C$100,0)+1,0)))="Н/Д",AND(INDIRECT(CONCATENATE("'2018-06 (Д)'!N",TEXT(MATCH($C5,'2018-06 (Д)'!$C$2:$C$100,0)+1,0)))="Н/Д",INDIRECT(CONCATENATE("'2018-05 (Д)'!N",TEXT(MATCH($C5,'2018-05 (Д)'!$C$2:$C$100,0)+1,0))))),"Н/Д",((INDIRECT(CONCATENATE("'2018-06 (Д)'!N",TEXT(MATCH($C5,'2018-06 (Д)'!$C$2:$C$100,0)+1,0)))-INDIRECT(CONCATENATE("'2018-05 (Д)'!N",TEXT(MATCH($C5,'2018-05 (Д)'!$C$2:$C$100,0)+1,0))))/INDIRECT(CONCATENATE("'2018-05 (Д)'!N",TEXT(MATCH($C5,'2018-05 (Д)'!$C$2:$C$100,0)+1,0))))*100)</f>
        <v>26.282976304777815</v>
      </c>
      <c r="DD5" s="9">
        <f ca="1">IF(OR(INDIRECT(CONCATENATE("'2018-07 (Д)'!N",TEXT(MATCH($C5,'2018-07 (Д)'!$C$2:$C$100,0)+1,0)))="Н/Д",INDIRECT(CONCATENATE("'2018-06 (Д)'!N",TEXT(MATCH($C5,'2018-06 (Д)'!$C$2:$C$100,0)+1,0)))="Н/Д",AND(INDIRECT(CONCATENATE("'2018-07 (Д)'!N",TEXT(MATCH($C5,'2018-07 (Д)'!$C$2:$C$100,0)+1,0)))="Н/Д",INDIRECT(CONCATENATE("'2018-06 (Д)'!N",TEXT(MATCH($C5,'2018-06 (Д)'!$C$2:$C$100,0)+1,0))))),"Н/Д",((INDIRECT(CONCATENATE("'2018-07 (Д)'!N",TEXT(MATCH($C5,'2018-07 (Д)'!$C$2:$C$100,0)+1,0)))-INDIRECT(CONCATENATE("'2018-06 (Д)'!N",TEXT(MATCH($C5,'2018-06 (Д)'!$C$2:$C$100,0)+1,0))))/INDIRECT(CONCATENATE("'2018-06 (Д)'!N",TEXT(MATCH($C5,'2018-06 (Д)'!$C$2:$C$100,0)+1,0))))*100)</f>
        <v>14.934814188510595</v>
      </c>
      <c r="DE5" s="9">
        <f ca="1">IF(OR(INDIRECT(CONCATENATE("'2018-08 (Д)'!N",TEXT(MATCH($C5,'2018-08 (Д)'!$C$2:$C$100,0)+1,0)))="Н/Д",INDIRECT(CONCATENATE("'2018-07 (Д)'!N",TEXT(MATCH($C5,'2018-07 (Д)'!$C$2:$C$100,0)+1,0)))="Н/Д",AND(INDIRECT(CONCATENATE("'2018-08 (Д)'!N",TEXT(MATCH($C5,'2018-08 (Д)'!$C$2:$C$100,0)+1,0)))="Н/Д",INDIRECT(CONCATENATE("'2018-07 (Д)'!N",TEXT(MATCH($C5,'2018-07 (Д)'!$C$2:$C$100,0)+1,0))))),"Н/Д",((INDIRECT(CONCATENATE("'2018-08 (Д)'!N",TEXT(MATCH($C5,'2018-08 (Д)'!$C$2:$C$100,0)+1,0)))-INDIRECT(CONCATENATE("'2018-07 (Д)'!N",TEXT(MATCH($C5,'2018-07 (Д)'!$C$2:$C$100,0)+1,0))))/INDIRECT(CONCATENATE("'2018-07 (Д)'!N",TEXT(MATCH($C5,'2018-07 (Д)'!$C$2:$C$100,0)+1,0))))*100)</f>
        <v>18.532018549436739</v>
      </c>
      <c r="DF5" s="9">
        <f ca="1">IF(OR(INDIRECT(CONCATENATE("'2018-09 (Д)'!N",TEXT(MATCH($C5,'2018-09 (Д)'!$C$2:$C$100,0)+1,0)))="Н/Д",INDIRECT(CONCATENATE("'2018-08 (Д)'!N",TEXT(MATCH($C5,'2018-08 (Д)'!$C$2:$C$100,0)+1,0)))="Н/Д",AND(INDIRECT(CONCATENATE("'2018-09 (Д)'!N",TEXT(MATCH($C5,'2018-09 (Д)'!$C$2:$C$100,0)+1,0)))="Н/Д",INDIRECT(CONCATENATE("'2018-08 (Д)'!N",TEXT(MATCH($C5,'2018-08 (Д)'!$C$2:$C$100,0)+1,0))))),"Н/Д",((INDIRECT(CONCATENATE("'2018-09 (Д)'!N",TEXT(MATCH($C5,'2018-09 (Д)'!$C$2:$C$100,0)+1,0)))-INDIRECT(CONCATENATE("'2018-08 (Д)'!N",TEXT(MATCH($C5,'2018-08 (Д)'!$C$2:$C$100,0)+1,0))))/INDIRECT(CONCATENATE("'2018-08 (Д)'!N",TEXT(MATCH($C5,'2018-08 (Д)'!$C$2:$C$100,0)+1,0))))*100)</f>
        <v>12.686002472287081</v>
      </c>
      <c r="DG5" s="9">
        <f ca="1">IF(OR(INDIRECT(CONCATENATE("'2018-10 (Д)'!N",TEXT(MATCH($C5,'2018-10 (Д)'!$C$2:$C$100,0)+1,0)))="Н/Д",INDIRECT(CONCATENATE("'2018-09 (Д)'!N",TEXT(MATCH($C5,'2018-09 (Д)'!$C$2:$C$100,0)+1,0)))="Н/Д",AND(INDIRECT(CONCATENATE("'2018-10 (Д)'!N",TEXT(MATCH($C5,'2018-10 (Д)'!$C$2:$C$100,0)+1,0)))="Н/Д",INDIRECT(CONCATENATE("'2018-09 (Д)'!N",TEXT(MATCH($C5,'2018-09 (Д)'!$C$2:$C$100,0)+1,0))))),"Н/Д",((INDIRECT(CONCATENATE("'2018-10 (Д)'!N",TEXT(MATCH($C5,'2018-10 (Д)'!$C$2:$C$100,0)+1,0)))-INDIRECT(CONCATENATE("'2018-09 (Д)'!N",TEXT(MATCH($C5,'2018-09 (Д)'!$C$2:$C$100,0)+1,0))))/INDIRECT(CONCATENATE("'2018-09 (Д)'!N",TEXT(MATCH($C5,'2018-09 (Д)'!$C$2:$C$100,0)+1,0))))*100)</f>
        <v>11.096334634606626</v>
      </c>
      <c r="DH5" s="9">
        <f ca="1">IF(OR(INDIRECT(CONCATENATE("'2018-11 (Д)'!N",TEXT(MATCH($C5,'2018-11 (Д)'!$C$2:$C$100,0)+1,0)))="Н/Д",INDIRECT(CONCATENATE("'2018-10 (Д)'!N",TEXT(MATCH($C5,'2018-10 (Д)'!$C$2:$C$100,0)+1,0)))="Н/Д",AND(INDIRECT(CONCATENATE("'2018-11 (Д)'!N",TEXT(MATCH($C5,'2018-11 (Д)'!$C$2:$C$100,0)+1,0)))="Н/Д",INDIRECT(CONCATENATE("'2018-10 (Д)'!N",TEXT(MATCH($C5,'2018-10 (Д)'!$C$2:$C$100,0)+1,0))))),"Н/Д",((INDIRECT(CONCATENATE("'2018-11 (Д)'!N",TEXT(MATCH($C5,'2018-11 (Д)'!$C$2:$C$100,0)+1,0)))-INDIRECT(CONCATENATE("'2018-10 (Д)'!N",TEXT(MATCH($C5,'2018-10 (Д)'!$C$2:$C$100,0)+1,0))))/INDIRECT(CONCATENATE("'2018-10 (Д)'!N",TEXT(MATCH($C5,'2018-10 (Д)'!$C$2:$C$100,0)+1,0))))*100)</f>
        <v>12.553975253893817</v>
      </c>
      <c r="DI5" s="9">
        <f ca="1">IF(OR(INDIRECT(CONCATENATE("'2018-12 (Д)'!N",TEXT(MATCH($C5,'2018-12 (Д)'!$C$2:$C$100,0)+1,0)))="Н/Д",INDIRECT(CONCATENATE("'2018-11 (Д)'!N",TEXT(MATCH($C5,'2018-11 (Д)'!$C$2:$C$100,0)+1,0)))="Н/Д",AND(INDIRECT(CONCATENATE("'2018-12 (Д)'!N",TEXT(MATCH($C5,'2018-12 (Д)'!$C$2:$C$100,0)+1,0)))="Н/Д",INDIRECT(CONCATENATE("'2018-11 (Д)'!N",TEXT(MATCH($C5,'2018-11 (Д)'!$C$2:$C$100,0)+1,0))))),"Н/Д",((INDIRECT(CONCATENATE("'2018-12 (Д)'!N",TEXT(MATCH($C5,'2018-12 (Д)'!$C$2:$C$100,0)+1,0)))-INDIRECT(CONCATENATE("'2018-11 (Д)'!N",TEXT(MATCH($C5,'2018-11 (Д)'!$C$2:$C$100,0)+1,0))))/INDIRECT(CONCATENATE("'2018-11 (Д)'!N",TEXT(MATCH($C5,'2018-11 (Д)'!$C$2:$C$100,0)+1,0))))*100)</f>
        <v>9.7224596039242925</v>
      </c>
      <c r="DJ5" s="9"/>
      <c r="DK5" s="9">
        <f ca="1">IF(OR(INDIRECT(CONCATENATE("'2018-03 (Д)'!O",TEXT(MATCH($C5,'2018-03 (Д)'!$C$2:$C$100,0)+1,0)))="Н/Д",INDIRECT(CONCATENATE("'2018-02 (Д)'!O",TEXT(MATCH($C5,'2018-02 (Д)'!$C$2:$C$100,0)+1,0)))="Н/Д",AND(INDIRECT(CONCATENATE("'2018-03 (Д)'!O",TEXT(MATCH($C5,'2018-03 (Д)'!$C$2:$C$100,0)+1,0)))="Н/Д",INDIRECT(CONCATENATE("'2018-02 (Д)'!O",TEXT(MATCH($C5,'2018-02 (Д)'!$C$2:$C$100,0)+1,0))))),"Н/Д",((INDIRECT(CONCATENATE("'2018-03 (Д)'!O",TEXT(MATCH($C5,'2018-03 (Д)'!$C$2:$C$100,0)+1,0)))-INDIRECT(CONCATENATE("'2018-02 (Д)'!O",TEXT(MATCH($C5,'2018-02 (Д)'!$C$2:$C$100,0)+1,0))))/INDIRECT(CONCATENATE("'2018-02 (Д)'!O",TEXT(MATCH($C5,'2018-02 (Д)'!$C$2:$C$100,0)+1,0))))*100)</f>
        <v>-100.00981034882797</v>
      </c>
      <c r="DL5" s="9">
        <f ca="1">IF(OR(INDIRECT(CONCATENATE("'2018-04 (Д)'!O",TEXT(MATCH($C5,'2018-04 (Д)'!$C$2:$C$100,0)+1,0)))="Н/Д",INDIRECT(CONCATENATE("'2018-03 (Д)'!O",TEXT(MATCH($C5,'2018-03 (Д)'!$C$2:$C$100,0)+1,0)))="Н/Д",AND(INDIRECT(CONCATENATE("'2018-04 (Д)'!O",TEXT(MATCH($C5,'2018-04 (Д)'!$C$2:$C$100,0)+1,0)))="Н/Д",INDIRECT(CONCATENATE("'2018-03 (Д)'!O",TEXT(MATCH($C5,'2018-03 (Д)'!$C$2:$C$100,0)+1,0))))),"Н/Д",((INDIRECT(CONCATENATE("'2018-04 (Д)'!O",TEXT(MATCH($C5,'2018-04 (Д)'!$C$2:$C$100,0)+1,0)))-INDIRECT(CONCATENATE("'2018-03 (Д)'!O",TEXT(MATCH($C5,'2018-03 (Д)'!$C$2:$C$100,0)+1,0))))/INDIRECT(CONCATENATE("'2018-03 (Д)'!O",TEXT(MATCH($C5,'2018-03 (Д)'!$C$2:$C$100,0)+1,0))))*100)</f>
        <v>-100</v>
      </c>
      <c r="DM5" s="9" t="e">
        <f ca="1">IF(OR(INDIRECT(CONCATENATE("'2018-05 (Д)'!O",TEXT(MATCH($C5,'2018-05 (Д)'!$C$2:$C$100,0)+1,0)))="Н/Д",INDIRECT(CONCATENATE("'2018-04 (Д)'!O",TEXT(MATCH($C5,'2018-04 (Д)'!$C$2:$C$100,0)+1,0)))="Н/Д",AND(INDIRECT(CONCATENATE("'2018-05 (Д)'!O",TEXT(MATCH($C5,'2018-05 (Д)'!$C$2:$C$100,0)+1,0)))="Н/Д",INDIRECT(CONCATENATE("'2018-04 (Д)'!O",TEXT(MATCH($C5,'2018-04 (Д)'!$C$2:$C$100,0)+1,0))))),"Н/Д",((INDIRECT(CONCATENATE("'2018-05 (Д)'!O",TEXT(MATCH($C5,'2018-05 (Д)'!$C$2:$C$100,0)+1,0)))-INDIRECT(CONCATENATE("'2018-04 (Д)'!O",TEXT(MATCH($C5,'2018-04 (Д)'!$C$2:$C$100,0)+1,0))))/INDIRECT(CONCATENATE("'2018-04 (Д)'!O",TEXT(MATCH($C5,'2018-04 (Д)'!$C$2:$C$100,0)+1,0))))*100)</f>
        <v>#DIV/0!</v>
      </c>
      <c r="DN5" s="9">
        <f ca="1">IF(OR(INDIRECT(CONCATENATE("'2018-06 (Д)'!O",TEXT(MATCH($C5,'2018-06 (Д)'!$C$2:$C$100,0)+1,0)))="Н/Д",INDIRECT(CONCATENATE("'2018-05 (Д)'!O",TEXT(MATCH($C5,'2018-05 (Д)'!$C$2:$C$100,0)+1,0)))="Н/Д",AND(INDIRECT(CONCATENATE("'2018-06 (Д)'!O",TEXT(MATCH($C5,'2018-06 (Д)'!$C$2:$C$100,0)+1,0)))="Н/Д",INDIRECT(CONCATENATE("'2018-05 (Д)'!O",TEXT(MATCH($C5,'2018-05 (Д)'!$C$2:$C$100,0)+1,0))))),"Н/Д",((INDIRECT(CONCATENATE("'2018-06 (Д)'!O",TEXT(MATCH($C5,'2018-06 (Д)'!$C$2:$C$100,0)+1,0)))-INDIRECT(CONCATENATE("'2018-05 (Д)'!O",TEXT(MATCH($C5,'2018-05 (Д)'!$C$2:$C$100,0)+1,0))))/INDIRECT(CONCATENATE("'2018-05 (Д)'!O",TEXT(MATCH($C5,'2018-05 (Д)'!$C$2:$C$100,0)+1,0))))*100)</f>
        <v>12.94699044939675</v>
      </c>
      <c r="DO5" s="9">
        <f ca="1">IF(OR(INDIRECT(CONCATENATE("'2018-07 (Д)'!O",TEXT(MATCH($C5,'2018-07 (Д)'!$C$2:$C$100,0)+1,0)))="Н/Д",INDIRECT(CONCATENATE("'2018-06 (Д)'!O",TEXT(MATCH($C5,'2018-06 (Д)'!$C$2:$C$100,0)+1,0)))="Н/Д",AND(INDIRECT(CONCATENATE("'2018-07 (Д)'!O",TEXT(MATCH($C5,'2018-07 (Д)'!$C$2:$C$100,0)+1,0)))="Н/Д",INDIRECT(CONCATENATE("'2018-06 (Д)'!O",TEXT(MATCH($C5,'2018-06 (Д)'!$C$2:$C$100,0)+1,0))))),"Н/Д",((INDIRECT(CONCATENATE("'2018-07 (Д)'!O",TEXT(MATCH($C5,'2018-07 (Д)'!$C$2:$C$100,0)+1,0)))-INDIRECT(CONCATENATE("'2018-06 (Д)'!O",TEXT(MATCH($C5,'2018-06 (Д)'!$C$2:$C$100,0)+1,0))))/INDIRECT(CONCATENATE("'2018-06 (Д)'!O",TEXT(MATCH($C5,'2018-06 (Д)'!$C$2:$C$100,0)+1,0))))*100)</f>
        <v>-98.602166396276857</v>
      </c>
      <c r="DP5" s="9">
        <f ca="1">IF(OR(INDIRECT(CONCATENATE("'2018-08 (Д)'!O",TEXT(MATCH($C5,'2018-08 (Д)'!$C$2:$C$100,0)+1,0)))="Н/Д",INDIRECT(CONCATENATE("'2018-07 (Д)'!O",TEXT(MATCH($C5,'2018-07 (Д)'!$C$2:$C$100,0)+1,0)))="Н/Д",AND(INDIRECT(CONCATENATE("'2018-08 (Д)'!O",TEXT(MATCH($C5,'2018-08 (Д)'!$C$2:$C$100,0)+1,0)))="Н/Д",INDIRECT(CONCATENATE("'2018-07 (Д)'!O",TEXT(MATCH($C5,'2018-07 (Д)'!$C$2:$C$100,0)+1,0))))),"Н/Д",((INDIRECT(CONCATENATE("'2018-08 (Д)'!O",TEXT(MATCH($C5,'2018-08 (Д)'!$C$2:$C$100,0)+1,0)))-INDIRECT(CONCATENATE("'2018-07 (Д)'!O",TEXT(MATCH($C5,'2018-07 (Д)'!$C$2:$C$100,0)+1,0))))/INDIRECT(CONCATENATE("'2018-07 (Д)'!O",TEXT(MATCH($C5,'2018-07 (Д)'!$C$2:$C$100,0)+1,0))))*100)</f>
        <v>4058.2649472451394</v>
      </c>
      <c r="DQ5" s="9">
        <f ca="1">IF(OR(INDIRECT(CONCATENATE("'2018-09 (Д)'!O",TEXT(MATCH($C5,'2018-09 (Д)'!$C$2:$C$100,0)+1,0)))="Н/Д",INDIRECT(CONCATENATE("'2018-08 (Д)'!O",TEXT(MATCH($C5,'2018-08 (Д)'!$C$2:$C$100,0)+1,0)))="Н/Д",AND(INDIRECT(CONCATENATE("'2018-09 (Д)'!O",TEXT(MATCH($C5,'2018-09 (Д)'!$C$2:$C$100,0)+1,0)))="Н/Д",INDIRECT(CONCATENATE("'2018-08 (Д)'!O",TEXT(MATCH($C5,'2018-08 (Д)'!$C$2:$C$100,0)+1,0))))),"Н/Д",((INDIRECT(CONCATENATE("'2018-09 (Д)'!O",TEXT(MATCH($C5,'2018-09 (Д)'!$C$2:$C$100,0)+1,0)))-INDIRECT(CONCATENATE("'2018-08 (Д)'!O",TEXT(MATCH($C5,'2018-08 (Д)'!$C$2:$C$100,0)+1,0))))/INDIRECT(CONCATENATE("'2018-08 (Д)'!O",TEXT(MATCH($C5,'2018-08 (Д)'!$C$2:$C$100,0)+1,0))))*100)</f>
        <v>2074.2655765435588</v>
      </c>
      <c r="DR5" s="9">
        <f ca="1">IF(OR(INDIRECT(CONCATENATE("'2018-10 (Д)'!O",TEXT(MATCH($C5,'2018-10 (Д)'!$C$2:$C$100,0)+1,0)))="Н/Д",INDIRECT(CONCATENATE("'2018-09 (Д)'!O",TEXT(MATCH($C5,'2018-09 (Д)'!$C$2:$C$100,0)+1,0)))="Н/Д",AND(INDIRECT(CONCATENATE("'2018-10 (Д)'!O",TEXT(MATCH($C5,'2018-10 (Д)'!$C$2:$C$100,0)+1,0)))="Н/Д",INDIRECT(CONCATENATE("'2018-09 (Д)'!O",TEXT(MATCH($C5,'2018-09 (Д)'!$C$2:$C$100,0)+1,0))))),"Н/Д",((INDIRECT(CONCATENATE("'2018-10 (Д)'!O",TEXT(MATCH($C5,'2018-10 (Д)'!$C$2:$C$100,0)+1,0)))-INDIRECT(CONCATENATE("'2018-09 (Д)'!O",TEXT(MATCH($C5,'2018-09 (Д)'!$C$2:$C$100,0)+1,0))))/INDIRECT(CONCATENATE("'2018-09 (Д)'!O",TEXT(MATCH($C5,'2018-09 (Д)'!$C$2:$C$100,0)+1,0))))*100)</f>
        <v>-99.998703339678315</v>
      </c>
      <c r="DS5" s="9">
        <f ca="1">IF(OR(INDIRECT(CONCATENATE("'2018-11 (Д)'!O",TEXT(MATCH($C5,'2018-11 (Д)'!$C$2:$C$100,0)+1,0)))="Н/Д",INDIRECT(CONCATENATE("'2018-10 (Д)'!O",TEXT(MATCH($C5,'2018-10 (Д)'!$C$2:$C$100,0)+1,0)))="Н/Д",AND(INDIRECT(CONCATENATE("'2018-11 (Д)'!O",TEXT(MATCH($C5,'2018-11 (Д)'!$C$2:$C$100,0)+1,0)))="Н/Д",INDIRECT(CONCATENATE("'2018-10 (Д)'!O",TEXT(MATCH($C5,'2018-10 (Д)'!$C$2:$C$100,0)+1,0))))),"Н/Д",((INDIRECT(CONCATENATE("'2018-11 (Д)'!O",TEXT(MATCH($C5,'2018-11 (Д)'!$C$2:$C$100,0)+1,0)))-INDIRECT(CONCATENATE("'2018-10 (Д)'!O",TEXT(MATCH($C5,'2018-10 (Д)'!$C$2:$C$100,0)+1,0))))/INDIRECT(CONCATENATE("'2018-10 (Д)'!O",TEXT(MATCH($C5,'2018-10 (Д)'!$C$2:$C$100,0)+1,0))))*100)</f>
        <v>23929.999999912325</v>
      </c>
      <c r="DT5" s="9">
        <f ca="1">IF(OR(INDIRECT(CONCATENATE("'2018-12 (Д)'!O",TEXT(MATCH($C5,'2018-12 (Д)'!$C$2:$C$100,0)+1,0)))="Н/Д",INDIRECT(CONCATENATE("'2018-11 (Д)'!O",TEXT(MATCH($C5,'2018-11 (Д)'!$C$2:$C$100,0)+1,0)))="Н/Д",AND(INDIRECT(CONCATENATE("'2018-12 (Д)'!O",TEXT(MATCH($C5,'2018-12 (Д)'!$C$2:$C$100,0)+1,0)))="Н/Д",INDIRECT(CONCATENATE("'2018-11 (Д)'!O",TEXT(MATCH($C5,'2018-11 (Д)'!$C$2:$C$100,0)+1,0))))),"Н/Д",((INDIRECT(CONCATENATE("'2018-12 (Д)'!O",TEXT(MATCH($C5,'2018-12 (Д)'!$C$2:$C$100,0)+1,0)))-INDIRECT(CONCATENATE("'2018-11 (Д)'!O",TEXT(MATCH($C5,'2018-11 (Д)'!$C$2:$C$100,0)+1,0))))/INDIRECT(CONCATENATE("'2018-11 (Д)'!O",TEXT(MATCH($C5,'2018-11 (Д)'!$C$2:$C$100,0)+1,0))))*100)</f>
        <v>-100</v>
      </c>
      <c r="DU5" s="9"/>
      <c r="DV5" s="9">
        <f ca="1">IF(OR(INDIRECT(CONCATENATE("'2018-03 (Д)'!P",TEXT(MATCH($C5,'2018-03 (Д)'!$C$2:$C$100,0)+1,0)))="Н/Д",INDIRECT(CONCATENATE("'2018-02 (Д)'!P",TEXT(MATCH($C5,'2018-02 (Д)'!$C$2:$C$100,0)+1,0)))="Н/Д",AND(INDIRECT(CONCATENATE("'2018-03 (Д)'!P",TEXT(MATCH($C5,'2018-03 (Д)'!$C$2:$C$100,0)+1,0)))="Н/Д",INDIRECT(CONCATENATE("'2018-02 (Д)'!P",TEXT(MATCH($C5,'2018-02 (Д)'!$C$2:$C$100,0)+1,0))))),"Н/Д",((INDIRECT(CONCATENATE("'2018-03 (Д)'!P",TEXT(MATCH($C5,'2018-03 (Д)'!$C$2:$C$100,0)+1,0)))-INDIRECT(CONCATENATE("'2018-02 (Д)'!P",TEXT(MATCH($C5,'2018-02 (Д)'!$C$2:$C$100,0)+1,0))))/INDIRECT(CONCATENATE("'2018-02 (Д)'!P",TEXT(MATCH($C5,'2018-02 (Д)'!$C$2:$C$100,0)+1,0))))*100)</f>
        <v>82.540664831222884</v>
      </c>
      <c r="DW5" s="9">
        <f ca="1">IF(OR(INDIRECT(CONCATENATE("'2018-04 (Д)'!P",TEXT(MATCH($C5,'2018-04 (Д)'!$C$2:$C$100,0)+1,0)))="Н/Д",INDIRECT(CONCATENATE("'2018-03 (Д)'!P",TEXT(MATCH($C5,'2018-03 (Д)'!$C$2:$C$100,0)+1,0)))="Н/Д",AND(INDIRECT(CONCATENATE("'2018-04 (Д)'!P",TEXT(MATCH($C5,'2018-04 (Д)'!$C$2:$C$100,0)+1,0)))="Н/Д",INDIRECT(CONCATENATE("'2018-03 (Д)'!P",TEXT(MATCH($C5,'2018-03 (Д)'!$C$2:$C$100,0)+1,0))))),"Н/Д",((INDIRECT(CONCATENATE("'2018-04 (Д)'!P",TEXT(MATCH($C5,'2018-04 (Д)'!$C$2:$C$100,0)+1,0)))-INDIRECT(CONCATENATE("'2018-03 (Д)'!P",TEXT(MATCH($C5,'2018-03 (Д)'!$C$2:$C$100,0)+1,0))))/INDIRECT(CONCATENATE("'2018-03 (Д)'!P",TEXT(MATCH($C5,'2018-03 (Д)'!$C$2:$C$100,0)+1,0))))*100)</f>
        <v>68.338490791922553</v>
      </c>
      <c r="DX5" s="9">
        <f ca="1">IF(OR(INDIRECT(CONCATENATE("'2018-05 (Д)'!P",TEXT(MATCH($C5,'2018-05 (Д)'!$C$2:$C$100,0)+1,0)))="Н/Д",INDIRECT(CONCATENATE("'2018-04 (Д)'!P",TEXT(MATCH($C5,'2018-04 (Д)'!$C$2:$C$100,0)+1,0)))="Н/Д",AND(INDIRECT(CONCATENATE("'2018-05 (Д)'!P",TEXT(MATCH($C5,'2018-05 (Д)'!$C$2:$C$100,0)+1,0)))="Н/Д",INDIRECT(CONCATENATE("'2018-04 (Д)'!P",TEXT(MATCH($C5,'2018-04 (Д)'!$C$2:$C$100,0)+1,0))))),"Н/Д",((INDIRECT(CONCATENATE("'2018-05 (Д)'!P",TEXT(MATCH($C5,'2018-05 (Д)'!$C$2:$C$100,0)+1,0)))-INDIRECT(CONCATENATE("'2018-04 (Д)'!P",TEXT(MATCH($C5,'2018-04 (Д)'!$C$2:$C$100,0)+1,0))))/INDIRECT(CONCATENATE("'2018-04 (Д)'!P",TEXT(MATCH($C5,'2018-04 (Д)'!$C$2:$C$100,0)+1,0))))*100)</f>
        <v>-27.734038289259715</v>
      </c>
      <c r="DY5" s="9">
        <f ca="1">IF(OR(INDIRECT(CONCATENATE("'2018-06 (Д)'!P",TEXT(MATCH($C5,'2018-06 (Д)'!$C$2:$C$100,0)+1,0)))="Н/Д",INDIRECT(CONCATENATE("'2018-05 (Д)'!P",TEXT(MATCH($C5,'2018-05 (Д)'!$C$2:$C$100,0)+1,0)))="Н/Д",AND(INDIRECT(CONCATENATE("'2018-06 (Д)'!P",TEXT(MATCH($C5,'2018-06 (Д)'!$C$2:$C$100,0)+1,0)))="Н/Д",INDIRECT(CONCATENATE("'2018-05 (Д)'!P",TEXT(MATCH($C5,'2018-05 (Д)'!$C$2:$C$100,0)+1,0))))),"Н/Д",((INDIRECT(CONCATENATE("'2018-06 (Д)'!P",TEXT(MATCH($C5,'2018-06 (Д)'!$C$2:$C$100,0)+1,0)))-INDIRECT(CONCATENATE("'2018-05 (Д)'!P",TEXT(MATCH($C5,'2018-05 (Д)'!$C$2:$C$100,0)+1,0))))/INDIRECT(CONCATENATE("'2018-05 (Д)'!P",TEXT(MATCH($C5,'2018-05 (Д)'!$C$2:$C$100,0)+1,0))))*100)</f>
        <v>-40.005762724488747</v>
      </c>
      <c r="DZ5" s="9">
        <f ca="1">IF(OR(INDIRECT(CONCATENATE("'2018-07 (Д)'!P",TEXT(MATCH($C5,'2018-07 (Д)'!$C$2:$C$100,0)+1,0)))="Н/Д",INDIRECT(CONCATENATE("'2018-06 (Д)'!P",TEXT(MATCH($C5,'2018-06 (Д)'!$C$2:$C$100,0)+1,0)))="Н/Д",AND(INDIRECT(CONCATENATE("'2018-07 (Д)'!P",TEXT(MATCH($C5,'2018-07 (Д)'!$C$2:$C$100,0)+1,0)))="Н/Д",INDIRECT(CONCATENATE("'2018-06 (Д)'!P",TEXT(MATCH($C5,'2018-06 (Д)'!$C$2:$C$100,0)+1,0))))),"Н/Д",((INDIRECT(CONCATENATE("'2018-07 (Д)'!P",TEXT(MATCH($C5,'2018-07 (Д)'!$C$2:$C$100,0)+1,0)))-INDIRECT(CONCATENATE("'2018-06 (Д)'!P",TEXT(MATCH($C5,'2018-06 (Д)'!$C$2:$C$100,0)+1,0))))/INDIRECT(CONCATENATE("'2018-06 (Д)'!P",TEXT(MATCH($C5,'2018-06 (Д)'!$C$2:$C$100,0)+1,0))))*100)</f>
        <v>61.875068934044563</v>
      </c>
      <c r="EA5" s="9">
        <f ca="1">IF(OR(INDIRECT(CONCATENATE("'2018-08 (Д)'!P",TEXT(MATCH($C5,'2018-08 (Д)'!$C$2:$C$100,0)+1,0)))="Н/Д",INDIRECT(CONCATENATE("'2018-07 (Д)'!P",TEXT(MATCH($C5,'2018-07 (Д)'!$C$2:$C$100,0)+1,0)))="Н/Д",AND(INDIRECT(CONCATENATE("'2018-08 (Д)'!P",TEXT(MATCH($C5,'2018-08 (Д)'!$C$2:$C$100,0)+1,0)))="Н/Д",INDIRECT(CONCATENATE("'2018-07 (Д)'!P",TEXT(MATCH($C5,'2018-07 (Д)'!$C$2:$C$100,0)+1,0))))),"Н/Д",((INDIRECT(CONCATENATE("'2018-08 (Д)'!P",TEXT(MATCH($C5,'2018-08 (Д)'!$C$2:$C$100,0)+1,0)))-INDIRECT(CONCATENATE("'2018-07 (Д)'!P",TEXT(MATCH($C5,'2018-07 (Д)'!$C$2:$C$100,0)+1,0))))/INDIRECT(CONCATENATE("'2018-07 (Д)'!P",TEXT(MATCH($C5,'2018-07 (Д)'!$C$2:$C$100,0)+1,0))))*100)</f>
        <v>-11.016631216216961</v>
      </c>
      <c r="EB5" s="9">
        <f ca="1">IF(OR(INDIRECT(CONCATENATE("'2018-09 (Д)'!P",TEXT(MATCH($C5,'2018-09 (Д)'!$C$2:$C$100,0)+1,0)))="Н/Д",INDIRECT(CONCATENATE("'2018-08 (Д)'!P",TEXT(MATCH($C5,'2018-08 (Д)'!$C$2:$C$100,0)+1,0)))="Н/Д",AND(INDIRECT(CONCATENATE("'2018-09 (Д)'!P",TEXT(MATCH($C5,'2018-09 (Д)'!$C$2:$C$100,0)+1,0)))="Н/Д",INDIRECT(CONCATENATE("'2018-08 (Д)'!P",TEXT(MATCH($C5,'2018-08 (Д)'!$C$2:$C$100,0)+1,0))))),"Н/Д",((INDIRECT(CONCATENATE("'2018-09 (Д)'!P",TEXT(MATCH($C5,'2018-09 (Д)'!$C$2:$C$100,0)+1,0)))-INDIRECT(CONCATENATE("'2018-08 (Д)'!P",TEXT(MATCH($C5,'2018-08 (Д)'!$C$2:$C$100,0)+1,0))))/INDIRECT(CONCATENATE("'2018-08 (Д)'!P",TEXT(MATCH($C5,'2018-08 (Д)'!$C$2:$C$100,0)+1,0))))*100)</f>
        <v>-50.594990635133485</v>
      </c>
      <c r="EC5" s="9">
        <f ca="1">IF(OR(INDIRECT(CONCATENATE("'2018-10 (Д)'!P",TEXT(MATCH($C5,'2018-10 (Д)'!$C$2:$C$100,0)+1,0)))="Н/Д",INDIRECT(CONCATENATE("'2018-09 (Д)'!P",TEXT(MATCH($C5,'2018-09 (Д)'!$C$2:$C$100,0)+1,0)))="Н/Д",AND(INDIRECT(CONCATENATE("'2018-10 (Д)'!P",TEXT(MATCH($C5,'2018-10 (Д)'!$C$2:$C$100,0)+1,0)))="Н/Д",INDIRECT(CONCATENATE("'2018-09 (Д)'!P",TEXT(MATCH($C5,'2018-09 (Д)'!$C$2:$C$100,0)+1,0))))),"Н/Д",((INDIRECT(CONCATENATE("'2018-10 (Д)'!P",TEXT(MATCH($C5,'2018-10 (Д)'!$C$2:$C$100,0)+1,0)))-INDIRECT(CONCATENATE("'2018-09 (Д)'!P",TEXT(MATCH($C5,'2018-09 (Д)'!$C$2:$C$100,0)+1,0))))/INDIRECT(CONCATENATE("'2018-09 (Д)'!P",TEXT(MATCH($C5,'2018-09 (Д)'!$C$2:$C$100,0)+1,0))))*100)</f>
        <v>128.95781590790133</v>
      </c>
      <c r="ED5" s="9">
        <f ca="1">IF(OR(INDIRECT(CONCATENATE("'2018-11 (Д)'!P",TEXT(MATCH($C5,'2018-11 (Д)'!$C$2:$C$100,0)+1,0)))="Н/Д",INDIRECT(CONCATENATE("'2018-10 (Д)'!P",TEXT(MATCH($C5,'2018-10 (Д)'!$C$2:$C$100,0)+1,0)))="Н/Д",AND(INDIRECT(CONCATENATE("'2018-11 (Д)'!P",TEXT(MATCH($C5,'2018-11 (Д)'!$C$2:$C$100,0)+1,0)))="Н/Д",INDIRECT(CONCATENATE("'2018-10 (Д)'!P",TEXT(MATCH($C5,'2018-10 (Д)'!$C$2:$C$100,0)+1,0))))),"Н/Д",((INDIRECT(CONCATENATE("'2018-11 (Д)'!P",TEXT(MATCH($C5,'2018-11 (Д)'!$C$2:$C$100,0)+1,0)))-INDIRECT(CONCATENATE("'2018-10 (Д)'!P",TEXT(MATCH($C5,'2018-10 (Д)'!$C$2:$C$100,0)+1,0))))/INDIRECT(CONCATENATE("'2018-10 (Д)'!P",TEXT(MATCH($C5,'2018-10 (Д)'!$C$2:$C$100,0)+1,0))))*100)</f>
        <v>11.18214418777932</v>
      </c>
      <c r="EE5" s="9">
        <f ca="1">IF(OR(INDIRECT(CONCATENATE("'2018-12 (Д)'!P",TEXT(MATCH($C5,'2018-12 (Д)'!$C$2:$C$100,0)+1,0)))="Н/Д",INDIRECT(CONCATENATE("'2018-11 (Д)'!P",TEXT(MATCH($C5,'2018-11 (Д)'!$C$2:$C$100,0)+1,0)))="Н/Д",AND(INDIRECT(CONCATENATE("'2018-12 (Д)'!P",TEXT(MATCH($C5,'2018-12 (Д)'!$C$2:$C$100,0)+1,0)))="Н/Д",INDIRECT(CONCATENATE("'2018-11 (Д)'!P",TEXT(MATCH($C5,'2018-11 (Д)'!$C$2:$C$100,0)+1,0))))),"Н/Д",((INDIRECT(CONCATENATE("'2018-12 (Д)'!P",TEXT(MATCH($C5,'2018-12 (Д)'!$C$2:$C$100,0)+1,0)))-INDIRECT(CONCATENATE("'2018-11 (Д)'!P",TEXT(MATCH($C5,'2018-11 (Д)'!$C$2:$C$100,0)+1,0))))/INDIRECT(CONCATENATE("'2018-11 (Д)'!P",TEXT(MATCH($C5,'2018-11 (Д)'!$C$2:$C$100,0)+1,0))))*100)</f>
        <v>32.143206707313077</v>
      </c>
      <c r="EF5" s="9"/>
      <c r="EG5" s="9">
        <f ca="1">IF(OR(INDIRECT(CONCATENATE("'2018-03 (Д)'!Q",TEXT(MATCH($C5,'2018-03 (Д)'!$C$2:$C$100,0)+1,0)))="Н/Д",INDIRECT(CONCATENATE("'2018-02 (Д)'!Q",TEXT(MATCH($C5,'2018-02 (Д)'!$C$2:$C$100,0)+1,0)))="Н/Д",AND(INDIRECT(CONCATENATE("'2018-03 (Д)'!Q",TEXT(MATCH($C5,'2018-03 (Д)'!$C$2:$C$100,0)+1,0)))="Н/Д",INDIRECT(CONCATENATE("'2018-02 (Д)'!Q",TEXT(MATCH($C5,'2018-02 (Д)'!$C$2:$C$100,0)+1,0))))),"Н/Д",((INDIRECT(CONCATENATE("'2018-03 (Д)'!Q",TEXT(MATCH($C5,'2018-03 (Д)'!$C$2:$C$100,0)+1,0)))-INDIRECT(CONCATENATE("'2018-02 (Д)'!Q",TEXT(MATCH($C5,'2018-02 (Д)'!$C$2:$C$100,0)+1,0))))/INDIRECT(CONCATENATE("'2018-02 (Д)'!Q",TEXT(MATCH($C5,'2018-02 (Д)'!$C$2:$C$100,0)+1,0))))*100)</f>
        <v>298.24219950190638</v>
      </c>
      <c r="EH5" s="9">
        <f ca="1">IF(OR(INDIRECT(CONCATENATE("'2018-04 (Д)'!Q",TEXT(MATCH($C5,'2018-04 (Д)'!$C$2:$C$100,0)+1,0)))="Н/Д",INDIRECT(CONCATENATE("'2018-03 (Д)'!Q",TEXT(MATCH($C5,'2018-03 (Д)'!$C$2:$C$100,0)+1,0)))="Н/Д",AND(INDIRECT(CONCATENATE("'2018-04 (Д)'!Q",TEXT(MATCH($C5,'2018-04 (Д)'!$C$2:$C$100,0)+1,0)))="Н/Д",INDIRECT(CONCATENATE("'2018-03 (Д)'!Q",TEXT(MATCH($C5,'2018-03 (Д)'!$C$2:$C$100,0)+1,0))))),"Н/Д",((INDIRECT(CONCATENATE("'2018-04 (Д)'!Q",TEXT(MATCH($C5,'2018-04 (Д)'!$C$2:$C$100,0)+1,0)))-INDIRECT(CONCATENATE("'2018-03 (Д)'!Q",TEXT(MATCH($C5,'2018-03 (Д)'!$C$2:$C$100,0)+1,0))))/INDIRECT(CONCATENATE("'2018-03 (Д)'!Q",TEXT(MATCH($C5,'2018-03 (Д)'!$C$2:$C$100,0)+1,0))))*100)</f>
        <v>80.655342027013248</v>
      </c>
      <c r="EI5" s="9">
        <f ca="1">IF(OR(INDIRECT(CONCATENATE("'2018-05 (Д)'!Q",TEXT(MATCH($C5,'2018-05 (Д)'!$C$2:$C$100,0)+1,0)))="Н/Д",INDIRECT(CONCATENATE("'2018-04 (Д)'!Q",TEXT(MATCH($C5,'2018-04 (Д)'!$C$2:$C$100,0)+1,0)))="Н/Д",AND(INDIRECT(CONCATENATE("'2018-05 (Д)'!Q",TEXT(MATCH($C5,'2018-05 (Д)'!$C$2:$C$100,0)+1,0)))="Н/Д",INDIRECT(CONCATENATE("'2018-04 (Д)'!Q",TEXT(MATCH($C5,'2018-04 (Д)'!$C$2:$C$100,0)+1,0))))),"Н/Д",((INDIRECT(CONCATENATE("'2018-05 (Д)'!Q",TEXT(MATCH($C5,'2018-05 (Д)'!$C$2:$C$100,0)+1,0)))-INDIRECT(CONCATENATE("'2018-04 (Д)'!Q",TEXT(MATCH($C5,'2018-04 (Д)'!$C$2:$C$100,0)+1,0))))/INDIRECT(CONCATENATE("'2018-04 (Д)'!Q",TEXT(MATCH($C5,'2018-04 (Д)'!$C$2:$C$100,0)+1,0))))*100)</f>
        <v>-19.92121372644511</v>
      </c>
      <c r="EJ5" s="9">
        <f ca="1">IF(OR(INDIRECT(CONCATENATE("'2018-06 (Д)'!Q",TEXT(MATCH($C5,'2018-06 (Д)'!$C$2:$C$100,0)+1,0)))="Н/Д",INDIRECT(CONCATENATE("'2018-05 (Д)'!Q",TEXT(MATCH($C5,'2018-05 (Д)'!$C$2:$C$100,0)+1,0)))="Н/Д",AND(INDIRECT(CONCATENATE("'2018-06 (Д)'!Q",TEXT(MATCH($C5,'2018-06 (Д)'!$C$2:$C$100,0)+1,0)))="Н/Д",INDIRECT(CONCATENATE("'2018-05 (Д)'!Q",TEXT(MATCH($C5,'2018-05 (Д)'!$C$2:$C$100,0)+1,0))))),"Н/Д",((INDIRECT(CONCATENATE("'2018-06 (Д)'!Q",TEXT(MATCH($C5,'2018-06 (Д)'!$C$2:$C$100,0)+1,0)))-INDIRECT(CONCATENATE("'2018-05 (Д)'!Q",TEXT(MATCH($C5,'2018-05 (Д)'!$C$2:$C$100,0)+1,0))))/INDIRECT(CONCATENATE("'2018-05 (Д)'!Q",TEXT(MATCH($C5,'2018-05 (Д)'!$C$2:$C$100,0)+1,0))))*100)</f>
        <v>-65.748112682162912</v>
      </c>
      <c r="EK5" s="9">
        <f ca="1">IF(OR(INDIRECT(CONCATENATE("'2018-07 (Д)'!Q",TEXT(MATCH($C5,'2018-07 (Д)'!$C$2:$C$100,0)+1,0)))="Н/Д",INDIRECT(CONCATENATE("'2018-06 (Д)'!Q",TEXT(MATCH($C5,'2018-06 (Д)'!$C$2:$C$100,0)+1,0)))="Н/Д",AND(INDIRECT(CONCATENATE("'2018-07 (Д)'!Q",TEXT(MATCH($C5,'2018-07 (Д)'!$C$2:$C$100,0)+1,0)))="Н/Д",INDIRECT(CONCATENATE("'2018-06 (Д)'!Q",TEXT(MATCH($C5,'2018-06 (Д)'!$C$2:$C$100,0)+1,0))))),"Н/Д",((INDIRECT(CONCATENATE("'2018-07 (Д)'!Q",TEXT(MATCH($C5,'2018-07 (Д)'!$C$2:$C$100,0)+1,0)))-INDIRECT(CONCATENATE("'2018-06 (Д)'!Q",TEXT(MATCH($C5,'2018-06 (Д)'!$C$2:$C$100,0)+1,0))))/INDIRECT(CONCATENATE("'2018-06 (Д)'!Q",TEXT(MATCH($C5,'2018-06 (Д)'!$C$2:$C$100,0)+1,0))))*100)</f>
        <v>110.43858390161394</v>
      </c>
      <c r="EL5" s="9">
        <f ca="1">IF(OR(INDIRECT(CONCATENATE("'2018-08 (Д)'!Q",TEXT(MATCH($C5,'2018-08 (Д)'!$C$2:$C$100,0)+1,0)))="Н/Д",INDIRECT(CONCATENATE("'2018-07 (Д)'!Q",TEXT(MATCH($C5,'2018-07 (Д)'!$C$2:$C$100,0)+1,0)))="Н/Д",AND(INDIRECT(CONCATENATE("'2018-08 (Д)'!Q",TEXT(MATCH($C5,'2018-08 (Д)'!$C$2:$C$100,0)+1,0)))="Н/Д",INDIRECT(CONCATENATE("'2018-07 (Д)'!Q",TEXT(MATCH($C5,'2018-07 (Д)'!$C$2:$C$100,0)+1,0))))),"Н/Д",((INDIRECT(CONCATENATE("'2018-08 (Д)'!Q",TEXT(MATCH($C5,'2018-08 (Д)'!$C$2:$C$100,0)+1,0)))-INDIRECT(CONCATENATE("'2018-07 (Д)'!Q",TEXT(MATCH($C5,'2018-07 (Д)'!$C$2:$C$100,0)+1,0))))/INDIRECT(CONCATENATE("'2018-07 (Д)'!Q",TEXT(MATCH($C5,'2018-07 (Д)'!$C$2:$C$100,0)+1,0))))*100)</f>
        <v>98.981113394167892</v>
      </c>
      <c r="EM5" s="9">
        <f ca="1">IF(OR(INDIRECT(CONCATENATE("'2018-09 (Д)'!Q",TEXT(MATCH($C5,'2018-09 (Д)'!$C$2:$C$100,0)+1,0)))="Н/Д",INDIRECT(CONCATENATE("'2018-08 (Д)'!Q",TEXT(MATCH($C5,'2018-08 (Д)'!$C$2:$C$100,0)+1,0)))="Н/Д",AND(INDIRECT(CONCATENATE("'2018-09 (Д)'!Q",TEXT(MATCH($C5,'2018-09 (Д)'!$C$2:$C$100,0)+1,0)))="Н/Д",INDIRECT(CONCATENATE("'2018-08 (Д)'!Q",TEXT(MATCH($C5,'2018-08 (Д)'!$C$2:$C$100,0)+1,0))))),"Н/Д",((INDIRECT(CONCATENATE("'2018-09 (Д)'!Q",TEXT(MATCH($C5,'2018-09 (Д)'!$C$2:$C$100,0)+1,0)))-INDIRECT(CONCATENATE("'2018-08 (Д)'!Q",TEXT(MATCH($C5,'2018-08 (Д)'!$C$2:$C$100,0)+1,0))))/INDIRECT(CONCATENATE("'2018-08 (Д)'!Q",TEXT(MATCH($C5,'2018-08 (Д)'!$C$2:$C$100,0)+1,0))))*100)</f>
        <v>-47.239449484527697</v>
      </c>
      <c r="EN5" s="9">
        <f ca="1">IF(OR(INDIRECT(CONCATENATE("'2018-10 (Д)'!Q",TEXT(MATCH($C5,'2018-10 (Д)'!$C$2:$C$100,0)+1,0)))="Н/Д",INDIRECT(CONCATENATE("'2018-09 (Д)'!Q",TEXT(MATCH($C5,'2018-09 (Д)'!$C$2:$C$100,0)+1,0)))="Н/Д",AND(INDIRECT(CONCATENATE("'2018-10 (Д)'!Q",TEXT(MATCH($C5,'2018-10 (Д)'!$C$2:$C$100,0)+1,0)))="Н/Д",INDIRECT(CONCATENATE("'2018-09 (Д)'!Q",TEXT(MATCH($C5,'2018-09 (Д)'!$C$2:$C$100,0)+1,0))))),"Н/Д",((INDIRECT(CONCATENATE("'2018-10 (Д)'!Q",TEXT(MATCH($C5,'2018-10 (Д)'!$C$2:$C$100,0)+1,0)))-INDIRECT(CONCATENATE("'2018-09 (Д)'!Q",TEXT(MATCH($C5,'2018-09 (Д)'!$C$2:$C$100,0)+1,0))))/INDIRECT(CONCATENATE("'2018-09 (Д)'!Q",TEXT(MATCH($C5,'2018-09 (Д)'!$C$2:$C$100,0)+1,0))))*100)</f>
        <v>19.190643504411351</v>
      </c>
      <c r="EO5" s="9">
        <f ca="1">IF(OR(INDIRECT(CONCATENATE("'2018-11 (Д)'!Q",TEXT(MATCH($C5,'2018-11 (Д)'!$C$2:$C$100,0)+1,0)))="Н/Д",INDIRECT(CONCATENATE("'2018-10 (Д)'!Q",TEXT(MATCH($C5,'2018-10 (Д)'!$C$2:$C$100,0)+1,0)))="Н/Д",AND(INDIRECT(CONCATENATE("'2018-11 (Д)'!Q",TEXT(MATCH($C5,'2018-11 (Д)'!$C$2:$C$100,0)+1,0)))="Н/Д",INDIRECT(CONCATENATE("'2018-10 (Д)'!Q",TEXT(MATCH($C5,'2018-10 (Д)'!$C$2:$C$100,0)+1,0))))),"Н/Д",((INDIRECT(CONCATENATE("'2018-11 (Д)'!Q",TEXT(MATCH($C5,'2018-11 (Д)'!$C$2:$C$100,0)+1,0)))-INDIRECT(CONCATENATE("'2018-10 (Д)'!Q",TEXT(MATCH($C5,'2018-10 (Д)'!$C$2:$C$100,0)+1,0))))/INDIRECT(CONCATENATE("'2018-10 (Д)'!Q",TEXT(MATCH($C5,'2018-10 (Д)'!$C$2:$C$100,0)+1,0))))*100)</f>
        <v>19.917749039314327</v>
      </c>
      <c r="EP5" s="9">
        <f ca="1">IF(OR(INDIRECT(CONCATENATE("'2018-12 (Д)'!Q",TEXT(MATCH($C5,'2018-12 (Д)'!$C$2:$C$100,0)+1,0)))="Н/Д",INDIRECT(CONCATENATE("'2018-11 (Д)'!Q",TEXT(MATCH($C5,'2018-11 (Д)'!$C$2:$C$100,0)+1,0)))="Н/Д",AND(INDIRECT(CONCATENATE("'2018-12 (Д)'!Q",TEXT(MATCH($C5,'2018-12 (Д)'!$C$2:$C$100,0)+1,0)))="Н/Д",INDIRECT(CONCATENATE("'2018-11 (Д)'!Q",TEXT(MATCH($C5,'2018-11 (Д)'!$C$2:$C$100,0)+1,0))))),"Н/Д",((INDIRECT(CONCATENATE("'2018-12 (Д)'!Q",TEXT(MATCH($C5,'2018-12 (Д)'!$C$2:$C$100,0)+1,0)))-INDIRECT(CONCATENATE("'2018-11 (Д)'!Q",TEXT(MATCH($C5,'2018-11 (Д)'!$C$2:$C$100,0)+1,0))))/INDIRECT(CONCATENATE("'2018-11 (Д)'!Q",TEXT(MATCH($C5,'2018-11 (Д)'!$C$2:$C$100,0)+1,0))))*100)</f>
        <v>-6.2663788533594209</v>
      </c>
      <c r="EQ5" s="9"/>
      <c r="ER5" s="9">
        <f ca="1">IF(OR(INDIRECT(CONCATENATE("'2018-03 (Д)'!R",TEXT(MATCH($C5,'2018-03 (Д)'!$C$2:$C$100,0)+1,0)))="Н/Д",INDIRECT(CONCATENATE("'2018-02 (Д)'!R",TEXT(MATCH($C5,'2018-02 (Д)'!$C$2:$C$100,0)+1,0)))="Н/Д",AND(INDIRECT(CONCATENATE("'2018-03 (Д)'!R",TEXT(MATCH($C5,'2018-03 (Д)'!$C$2:$C$100,0)+1,0)))="Н/Д",INDIRECT(CONCATENATE("'2018-02 (Д)'!R",TEXT(MATCH($C5,'2018-02 (Д)'!$C$2:$C$100,0)+1,0))))),"Н/Д",((INDIRECT(CONCATENATE("'2018-03 (Д)'!R",TEXT(MATCH($C5,'2018-03 (Д)'!$C$2:$C$100,0)+1,0)))-INDIRECT(CONCATENATE("'2018-02 (Д)'!R",TEXT(MATCH($C5,'2018-02 (Д)'!$C$2:$C$100,0)+1,0))))/INDIRECT(CONCATENATE("'2018-02 (Д)'!R",TEXT(MATCH($C5,'2018-02 (Д)'!$C$2:$C$100,0)+1,0))))*100)</f>
        <v>-30.068474423084666</v>
      </c>
      <c r="ES5" s="9">
        <f ca="1">IF(OR(INDIRECT(CONCATENATE("'2018-04 (Д)'!R",TEXT(MATCH($C5,'2018-04 (Д)'!$C$2:$C$100,0)+1,0)))="Н/Д",INDIRECT(CONCATENATE("'2018-03 (Д)'!R",TEXT(MATCH($C5,'2018-03 (Д)'!$C$2:$C$100,0)+1,0)))="Н/Д",AND(INDIRECT(CONCATENATE("'2018-04 (Д)'!R",TEXT(MATCH($C5,'2018-04 (Д)'!$C$2:$C$100,0)+1,0)))="Н/Д",INDIRECT(CONCATENATE("'2018-03 (Д)'!R",TEXT(MATCH($C5,'2018-03 (Д)'!$C$2:$C$100,0)+1,0))))),"Н/Д",((INDIRECT(CONCATENATE("'2018-04 (Д)'!R",TEXT(MATCH($C5,'2018-04 (Д)'!$C$2:$C$100,0)+1,0)))-INDIRECT(CONCATENATE("'2018-03 (Д)'!R",TEXT(MATCH($C5,'2018-03 (Д)'!$C$2:$C$100,0)+1,0))))/INDIRECT(CONCATENATE("'2018-03 (Д)'!R",TEXT(MATCH($C5,'2018-03 (Д)'!$C$2:$C$100,0)+1,0))))*100)</f>
        <v>-53.884084529948773</v>
      </c>
      <c r="ET5" s="9">
        <f ca="1">IF(OR(INDIRECT(CONCATENATE("'2018-05 (Д)'!R",TEXT(MATCH($C5,'2018-05 (Д)'!$C$2:$C$100,0)+1,0)))="Н/Д",INDIRECT(CONCATENATE("'2018-04 (Д)'!R",TEXT(MATCH($C5,'2018-04 (Д)'!$C$2:$C$100,0)+1,0)))="Н/Д",AND(INDIRECT(CONCATENATE("'2018-05 (Д)'!R",TEXT(MATCH($C5,'2018-05 (Д)'!$C$2:$C$100,0)+1,0)))="Н/Д",INDIRECT(CONCATENATE("'2018-04 (Д)'!R",TEXT(MATCH($C5,'2018-04 (Д)'!$C$2:$C$100,0)+1,0))))),"Н/Д",((INDIRECT(CONCATENATE("'2018-05 (Д)'!R",TEXT(MATCH($C5,'2018-05 (Д)'!$C$2:$C$100,0)+1,0)))-INDIRECT(CONCATENATE("'2018-04 (Д)'!R",TEXT(MATCH($C5,'2018-04 (Д)'!$C$2:$C$100,0)+1,0))))/INDIRECT(CONCATENATE("'2018-04 (Д)'!R",TEXT(MATCH($C5,'2018-04 (Д)'!$C$2:$C$100,0)+1,0))))*100)</f>
        <v>100.77842707210178</v>
      </c>
      <c r="EU5" s="9">
        <f ca="1">IF(OR(INDIRECT(CONCATENATE("'2018-06 (Д)'!R",TEXT(MATCH($C5,'2018-06 (Д)'!$C$2:$C$100,0)+1,0)))="Н/Д",INDIRECT(CONCATENATE("'2018-05 (Д)'!R",TEXT(MATCH($C5,'2018-05 (Д)'!$C$2:$C$100,0)+1,0)))="Н/Д",AND(INDIRECT(CONCATENATE("'2018-06 (Д)'!R",TEXT(MATCH($C5,'2018-06 (Д)'!$C$2:$C$100,0)+1,0)))="Н/Д",INDIRECT(CONCATENATE("'2018-05 (Д)'!R",TEXT(MATCH($C5,'2018-05 (Д)'!$C$2:$C$100,0)+1,0))))),"Н/Д",((INDIRECT(CONCATENATE("'2018-06 (Д)'!R",TEXT(MATCH($C5,'2018-06 (Д)'!$C$2:$C$100,0)+1,0)))-INDIRECT(CONCATENATE("'2018-05 (Д)'!R",TEXT(MATCH($C5,'2018-05 (Д)'!$C$2:$C$100,0)+1,0))))/INDIRECT(CONCATENATE("'2018-05 (Д)'!R",TEXT(MATCH($C5,'2018-05 (Д)'!$C$2:$C$100,0)+1,0))))*100)</f>
        <v>17.082678440776125</v>
      </c>
      <c r="EV5" s="9">
        <f ca="1">IF(OR(INDIRECT(CONCATENATE("'2018-07 (Д)'!R",TEXT(MATCH($C5,'2018-07 (Д)'!$C$2:$C$100,0)+1,0)))="Н/Д",INDIRECT(CONCATENATE("'2018-06 (Д)'!R",TEXT(MATCH($C5,'2018-06 (Д)'!$C$2:$C$100,0)+1,0)))="Н/Д",AND(INDIRECT(CONCATENATE("'2018-07 (Д)'!R",TEXT(MATCH($C5,'2018-07 (Д)'!$C$2:$C$100,0)+1,0)))="Н/Д",INDIRECT(CONCATENATE("'2018-06 (Д)'!R",TEXT(MATCH($C5,'2018-06 (Д)'!$C$2:$C$100,0)+1,0))))),"Н/Д",((INDIRECT(CONCATENATE("'2018-07 (Д)'!R",TEXT(MATCH($C5,'2018-07 (Д)'!$C$2:$C$100,0)+1,0)))-INDIRECT(CONCATENATE("'2018-06 (Д)'!R",TEXT(MATCH($C5,'2018-06 (Д)'!$C$2:$C$100,0)+1,0))))/INDIRECT(CONCATENATE("'2018-06 (Д)'!R",TEXT(MATCH($C5,'2018-06 (Д)'!$C$2:$C$100,0)+1,0))))*100)</f>
        <v>30.124688896171669</v>
      </c>
      <c r="EW5" s="9">
        <f ca="1">IF(OR(INDIRECT(CONCATENATE("'2018-08 (Д)'!R",TEXT(MATCH($C5,'2018-08 (Д)'!$C$2:$C$100,0)+1,0)))="Н/Д",INDIRECT(CONCATENATE("'2018-07 (Д)'!R",TEXT(MATCH($C5,'2018-07 (Д)'!$C$2:$C$100,0)+1,0)))="Н/Д",AND(INDIRECT(CONCATENATE("'2018-08 (Д)'!R",TEXT(MATCH($C5,'2018-08 (Д)'!$C$2:$C$100,0)+1,0)))="Н/Д",INDIRECT(CONCATENATE("'2018-07 (Д)'!R",TEXT(MATCH($C5,'2018-07 (Д)'!$C$2:$C$100,0)+1,0))))),"Н/Д",((INDIRECT(CONCATENATE("'2018-08 (Д)'!R",TEXT(MATCH($C5,'2018-08 (Д)'!$C$2:$C$100,0)+1,0)))-INDIRECT(CONCATENATE("'2018-07 (Д)'!R",TEXT(MATCH($C5,'2018-07 (Д)'!$C$2:$C$100,0)+1,0))))/INDIRECT(CONCATENATE("'2018-07 (Д)'!R",TEXT(MATCH($C5,'2018-07 (Д)'!$C$2:$C$100,0)+1,0))))*100)</f>
        <v>-69.204966852459251</v>
      </c>
      <c r="EX5" s="9">
        <f ca="1">IF(OR(INDIRECT(CONCATENATE("'2018-09 (Д)'!R",TEXT(MATCH($C5,'2018-09 (Д)'!$C$2:$C$100,0)+1,0)))="Н/Д",INDIRECT(CONCATENATE("'2018-08 (Д)'!R",TEXT(MATCH($C5,'2018-08 (Д)'!$C$2:$C$100,0)+1,0)))="Н/Д",AND(INDIRECT(CONCATENATE("'2018-09 (Д)'!R",TEXT(MATCH($C5,'2018-09 (Д)'!$C$2:$C$100,0)+1,0)))="Н/Д",INDIRECT(CONCATENATE("'2018-08 (Д)'!R",TEXT(MATCH($C5,'2018-08 (Д)'!$C$2:$C$100,0)+1,0))))),"Н/Д",((INDIRECT(CONCATENATE("'2018-09 (Д)'!R",TEXT(MATCH($C5,'2018-09 (Д)'!$C$2:$C$100,0)+1,0)))-INDIRECT(CONCATENATE("'2018-08 (Д)'!R",TEXT(MATCH($C5,'2018-08 (Д)'!$C$2:$C$100,0)+1,0))))/INDIRECT(CONCATENATE("'2018-08 (Д)'!R",TEXT(MATCH($C5,'2018-08 (Д)'!$C$2:$C$100,0)+1,0))))*100)</f>
        <v>405.42200953017681</v>
      </c>
      <c r="EY5" s="9">
        <f ca="1">IF(OR(INDIRECT(CONCATENATE("'2018-10 (Д)'!R",TEXT(MATCH($C5,'2018-10 (Д)'!$C$2:$C$100,0)+1,0)))="Н/Д",INDIRECT(CONCATENATE("'2018-09 (Д)'!R",TEXT(MATCH($C5,'2018-09 (Д)'!$C$2:$C$100,0)+1,0)))="Н/Д",AND(INDIRECT(CONCATENATE("'2018-10 (Д)'!R",TEXT(MATCH($C5,'2018-10 (Д)'!$C$2:$C$100,0)+1,0)))="Н/Д",INDIRECT(CONCATENATE("'2018-09 (Д)'!R",TEXT(MATCH($C5,'2018-09 (Д)'!$C$2:$C$100,0)+1,0))))),"Н/Д",((INDIRECT(CONCATENATE("'2018-10 (Д)'!R",TEXT(MATCH($C5,'2018-10 (Д)'!$C$2:$C$100,0)+1,0)))-INDIRECT(CONCATENATE("'2018-09 (Д)'!R",TEXT(MATCH($C5,'2018-09 (Д)'!$C$2:$C$100,0)+1,0))))/INDIRECT(CONCATENATE("'2018-09 (Д)'!R",TEXT(MATCH($C5,'2018-09 (Д)'!$C$2:$C$100,0)+1,0))))*100)</f>
        <v>-70.384894951442917</v>
      </c>
      <c r="EZ5" s="9">
        <f ca="1">IF(OR(INDIRECT(CONCATENATE("'2018-11 (Д)'!R",TEXT(MATCH($C5,'2018-11 (Д)'!$C$2:$C$100,0)+1,0)))="Н/Д",INDIRECT(CONCATENATE("'2018-10 (Д)'!R",TEXT(MATCH($C5,'2018-10 (Д)'!$C$2:$C$100,0)+1,0)))="Н/Д",AND(INDIRECT(CONCATENATE("'2018-11 (Д)'!R",TEXT(MATCH($C5,'2018-11 (Д)'!$C$2:$C$100,0)+1,0)))="Н/Д",INDIRECT(CONCATENATE("'2018-10 (Д)'!R",TEXT(MATCH($C5,'2018-10 (Д)'!$C$2:$C$100,0)+1,0))))),"Н/Д",((INDIRECT(CONCATENATE("'2018-11 (Д)'!R",TEXT(MATCH($C5,'2018-11 (Д)'!$C$2:$C$100,0)+1,0)))-INDIRECT(CONCATENATE("'2018-10 (Д)'!R",TEXT(MATCH($C5,'2018-10 (Д)'!$C$2:$C$100,0)+1,0))))/INDIRECT(CONCATENATE("'2018-10 (Д)'!R",TEXT(MATCH($C5,'2018-10 (Д)'!$C$2:$C$100,0)+1,0))))*100)</f>
        <v>188.36290113283519</v>
      </c>
      <c r="FA5" s="9">
        <f ca="1">IF(OR(INDIRECT(CONCATENATE("'2018-12 (Д)'!R",TEXT(MATCH($C5,'2018-12 (Д)'!$C$2:$C$100,0)+1,0)))="Н/Д",INDIRECT(CONCATENATE("'2018-11 (Д)'!R",TEXT(MATCH($C5,'2018-11 (Д)'!$C$2:$C$100,0)+1,0)))="Н/Д",AND(INDIRECT(CONCATENATE("'2018-12 (Д)'!R",TEXT(MATCH($C5,'2018-12 (Д)'!$C$2:$C$100,0)+1,0)))="Н/Д",INDIRECT(CONCATENATE("'2018-11 (Д)'!R",TEXT(MATCH($C5,'2018-11 (Д)'!$C$2:$C$100,0)+1,0))))),"Н/Д",((INDIRECT(CONCATENATE("'2018-12 (Д)'!R",TEXT(MATCH($C5,'2018-12 (Д)'!$C$2:$C$100,0)+1,0)))-INDIRECT(CONCATENATE("'2018-11 (Д)'!R",TEXT(MATCH($C5,'2018-11 (Д)'!$C$2:$C$100,0)+1,0))))/INDIRECT(CONCATENATE("'2018-11 (Д)'!R",TEXT(MATCH($C5,'2018-11 (Д)'!$C$2:$C$100,0)+1,0))))*100)</f>
        <v>-69.051224743953256</v>
      </c>
      <c r="FB5" s="9"/>
      <c r="FC5" s="9">
        <f ca="1">IF(OR(INDIRECT(CONCATENATE("'2018-03 (Д)'!S",TEXT(MATCH($C5,'2018-03 (Д)'!$C$2:$C$100,0)+1,0)))="Н/Д",INDIRECT(CONCATENATE("'2018-02 (Д)'!S",TEXT(MATCH($C5,'2018-02 (Д)'!$C$2:$C$100,0)+1,0)))="Н/Д",AND(INDIRECT(CONCATENATE("'2018-03 (Д)'!S",TEXT(MATCH($C5,'2018-03 (Д)'!$C$2:$C$100,0)+1,0)))="Н/Д",INDIRECT(CONCATENATE("'2018-02 (Д)'!S",TEXT(MATCH($C5,'2018-02 (Д)'!$C$2:$C$100,0)+1,0))))),"Н/Д",((INDIRECT(CONCATENATE("'2018-03 (Д)'!S",TEXT(MATCH($C5,'2018-03 (Д)'!$C$2:$C$100,0)+1,0)))-INDIRECT(CONCATENATE("'2018-02 (Д)'!S",TEXT(MATCH($C5,'2018-02 (Д)'!$C$2:$C$100,0)+1,0))))/INDIRECT(CONCATENATE("'2018-02 (Д)'!S",TEXT(MATCH($C5,'2018-02 (Д)'!$C$2:$C$100,0)+1,0))))*100)</f>
        <v>-100</v>
      </c>
      <c r="FD5" s="9" t="e">
        <f ca="1">IF(OR(INDIRECT(CONCATENATE("'2018-04 (Д)'!S",TEXT(MATCH($C5,'2018-04 (Д)'!$C$2:$C$100,0)+1,0)))="Н/Д",INDIRECT(CONCATENATE("'2018-03 (Д)'!S",TEXT(MATCH($C5,'2018-03 (Д)'!$C$2:$C$100,0)+1,0)))="Н/Д",AND(INDIRECT(CONCATENATE("'2018-04 (Д)'!S",TEXT(MATCH($C5,'2018-04 (Д)'!$C$2:$C$100,0)+1,0)))="Н/Д",INDIRECT(CONCATENATE("'2018-03 (Д)'!S",TEXT(MATCH($C5,'2018-03 (Д)'!$C$2:$C$100,0)+1,0))))),"Н/Д",((INDIRECT(CONCATENATE("'2018-04 (Д)'!S",TEXT(MATCH($C5,'2018-04 (Д)'!$C$2:$C$100,0)+1,0)))-INDIRECT(CONCATENATE("'2018-03 (Д)'!S",TEXT(MATCH($C5,'2018-03 (Д)'!$C$2:$C$100,0)+1,0))))/INDIRECT(CONCATENATE("'2018-03 (Д)'!S",TEXT(MATCH($C5,'2018-03 (Д)'!$C$2:$C$100,0)+1,0))))*100)</f>
        <v>#DIV/0!</v>
      </c>
      <c r="FE5" s="9">
        <f ca="1">IF(OR(INDIRECT(CONCATENATE("'2018-05 (Д)'!S",TEXT(MATCH($C5,'2018-05 (Д)'!$C$2:$C$100,0)+1,0)))="Н/Д",INDIRECT(CONCATENATE("'2018-04 (Д)'!S",TEXT(MATCH($C5,'2018-04 (Д)'!$C$2:$C$100,0)+1,0)))="Н/Д",AND(INDIRECT(CONCATENATE("'2018-05 (Д)'!S",TEXT(MATCH($C5,'2018-05 (Д)'!$C$2:$C$100,0)+1,0)))="Н/Д",INDIRECT(CONCATENATE("'2018-04 (Д)'!S",TEXT(MATCH($C5,'2018-04 (Д)'!$C$2:$C$100,0)+1,0))))),"Н/Д",((INDIRECT(CONCATENATE("'2018-05 (Д)'!S",TEXT(MATCH($C5,'2018-05 (Д)'!$C$2:$C$100,0)+1,0)))-INDIRECT(CONCATENATE("'2018-04 (Д)'!S",TEXT(MATCH($C5,'2018-04 (Д)'!$C$2:$C$100,0)+1,0))))/INDIRECT(CONCATENATE("'2018-04 (Д)'!S",TEXT(MATCH($C5,'2018-04 (Д)'!$C$2:$C$100,0)+1,0))))*100)</f>
        <v>3721.5619047619052</v>
      </c>
      <c r="FF5" s="9">
        <f ca="1">IF(OR(INDIRECT(CONCATENATE("'2018-06 (Д)'!S",TEXT(MATCH($C5,'2018-06 (Д)'!$C$2:$C$100,0)+1,0)))="Н/Д",INDIRECT(CONCATENATE("'2018-05 (Д)'!S",TEXT(MATCH($C5,'2018-05 (Д)'!$C$2:$C$100,0)+1,0)))="Н/Д",AND(INDIRECT(CONCATENATE("'2018-06 (Д)'!S",TEXT(MATCH($C5,'2018-06 (Д)'!$C$2:$C$100,0)+1,0)))="Н/Д",INDIRECT(CONCATENATE("'2018-05 (Д)'!S",TEXT(MATCH($C5,'2018-05 (Д)'!$C$2:$C$100,0)+1,0))))),"Н/Д",((INDIRECT(CONCATENATE("'2018-06 (Д)'!S",TEXT(MATCH($C5,'2018-06 (Д)'!$C$2:$C$100,0)+1,0)))-INDIRECT(CONCATENATE("'2018-05 (Д)'!S",TEXT(MATCH($C5,'2018-05 (Д)'!$C$2:$C$100,0)+1,0))))/INDIRECT(CONCATENATE("'2018-05 (Д)'!S",TEXT(MATCH($C5,'2018-05 (Д)'!$C$2:$C$100,0)+1,0))))*100)</f>
        <v>-99.875393755731892</v>
      </c>
      <c r="FG5" s="9">
        <f ca="1">IF(OR(INDIRECT(CONCATENATE("'2018-07 (Д)'!S",TEXT(MATCH($C5,'2018-07 (Д)'!$C$2:$C$100,0)+1,0)))="Н/Д",INDIRECT(CONCATENATE("'2018-06 (Д)'!S",TEXT(MATCH($C5,'2018-06 (Д)'!$C$2:$C$100,0)+1,0)))="Н/Д",AND(INDIRECT(CONCATENATE("'2018-07 (Д)'!S",TEXT(MATCH($C5,'2018-07 (Д)'!$C$2:$C$100,0)+1,0)))="Н/Д",INDIRECT(CONCATENATE("'2018-06 (Д)'!S",TEXT(MATCH($C5,'2018-06 (Д)'!$C$2:$C$100,0)+1,0))))),"Н/Д",((INDIRECT(CONCATENATE("'2018-07 (Д)'!S",TEXT(MATCH($C5,'2018-07 (Д)'!$C$2:$C$100,0)+1,0)))-INDIRECT(CONCATENATE("'2018-06 (Д)'!S",TEXT(MATCH($C5,'2018-06 (Д)'!$C$2:$C$100,0)+1,0))))/INDIRECT(CONCATENATE("'2018-06 (Д)'!S",TEXT(MATCH($C5,'2018-06 (Д)'!$C$2:$C$100,0)+1,0))))*100)</f>
        <v>150</v>
      </c>
      <c r="FH5" s="9">
        <f ca="1">IF(OR(INDIRECT(CONCATENATE("'2018-08 (Д)'!S",TEXT(MATCH($C5,'2018-08 (Д)'!$C$2:$C$100,0)+1,0)))="Н/Д",INDIRECT(CONCATENATE("'2018-07 (Д)'!S",TEXT(MATCH($C5,'2018-07 (Д)'!$C$2:$C$100,0)+1,0)))="Н/Д",AND(INDIRECT(CONCATENATE("'2018-08 (Д)'!S",TEXT(MATCH($C5,'2018-08 (Д)'!$C$2:$C$100,0)+1,0)))="Н/Д",INDIRECT(CONCATENATE("'2018-07 (Д)'!S",TEXT(MATCH($C5,'2018-07 (Д)'!$C$2:$C$100,0)+1,0))))),"Н/Д",((INDIRECT(CONCATENATE("'2018-08 (Д)'!S",TEXT(MATCH($C5,'2018-08 (Д)'!$C$2:$C$100,0)+1,0)))-INDIRECT(CONCATENATE("'2018-07 (Д)'!S",TEXT(MATCH($C5,'2018-07 (Д)'!$C$2:$C$100,0)+1,0))))/INDIRECT(CONCATENATE("'2018-07 (Д)'!S",TEXT(MATCH($C5,'2018-07 (Д)'!$C$2:$C$100,0)+1,0))))*100)</f>
        <v>17528.280000000002</v>
      </c>
      <c r="FI5" s="9">
        <f ca="1">IF(OR(INDIRECT(CONCATENATE("'2018-09 (Д)'!S",TEXT(MATCH($C5,'2018-09 (Д)'!$C$2:$C$100,0)+1,0)))="Н/Д",INDIRECT(CONCATENATE("'2018-08 (Д)'!S",TEXT(MATCH($C5,'2018-08 (Д)'!$C$2:$C$100,0)+1,0)))="Н/Д",AND(INDIRECT(CONCATENATE("'2018-09 (Д)'!S",TEXT(MATCH($C5,'2018-09 (Д)'!$C$2:$C$100,0)+1,0)))="Н/Д",INDIRECT(CONCATENATE("'2018-08 (Д)'!S",TEXT(MATCH($C5,'2018-08 (Д)'!$C$2:$C$100,0)+1,0))))),"Н/Д",((INDIRECT(CONCATENATE("'2018-09 (Д)'!S",TEXT(MATCH($C5,'2018-09 (Д)'!$C$2:$C$100,0)+1,0)))-INDIRECT(CONCATENATE("'2018-08 (Д)'!S",TEXT(MATCH($C5,'2018-08 (Д)'!$C$2:$C$100,0)+1,0))))/INDIRECT(CONCATENATE("'2018-08 (Д)'!S",TEXT(MATCH($C5,'2018-08 (Д)'!$C$2:$C$100,0)+1,0))))*100)</f>
        <v>-96.256015901721554</v>
      </c>
      <c r="FJ5" s="9">
        <f ca="1">IF(OR(INDIRECT(CONCATENATE("'2018-10 (Д)'!S",TEXT(MATCH($C5,'2018-10 (Д)'!$C$2:$C$100,0)+1,0)))="Н/Д",INDIRECT(CONCATENATE("'2018-09 (Д)'!S",TEXT(MATCH($C5,'2018-09 (Д)'!$C$2:$C$100,0)+1,0)))="Н/Д",AND(INDIRECT(CONCATENATE("'2018-10 (Д)'!S",TEXT(MATCH($C5,'2018-10 (Д)'!$C$2:$C$100,0)+1,0)))="Н/Д",INDIRECT(CONCATENATE("'2018-09 (Д)'!S",TEXT(MATCH($C5,'2018-09 (Д)'!$C$2:$C$100,0)+1,0))))),"Н/Д",((INDIRECT(CONCATENATE("'2018-10 (Д)'!S",TEXT(MATCH($C5,'2018-10 (Д)'!$C$2:$C$100,0)+1,0)))-INDIRECT(CONCATENATE("'2018-09 (Д)'!S",TEXT(MATCH($C5,'2018-09 (Д)'!$C$2:$C$100,0)+1,0))))/INDIRECT(CONCATENATE("'2018-09 (Д)'!S",TEXT(MATCH($C5,'2018-09 (Д)'!$C$2:$C$100,0)+1,0))))*100)</f>
        <v>-100</v>
      </c>
      <c r="FK5" s="9" t="e">
        <f ca="1">IF(OR(INDIRECT(CONCATENATE("'2018-11 (Д)'!S",TEXT(MATCH($C5,'2018-11 (Д)'!$C$2:$C$100,0)+1,0)))="Н/Д",INDIRECT(CONCATENATE("'2018-10 (Д)'!S",TEXT(MATCH($C5,'2018-10 (Д)'!$C$2:$C$100,0)+1,0)))="Н/Д",AND(INDIRECT(CONCATENATE("'2018-11 (Д)'!S",TEXT(MATCH($C5,'2018-11 (Д)'!$C$2:$C$100,0)+1,0)))="Н/Д",INDIRECT(CONCATENATE("'2018-10 (Д)'!S",TEXT(MATCH($C5,'2018-10 (Д)'!$C$2:$C$100,0)+1,0))))),"Н/Д",((INDIRECT(CONCATENATE("'2018-11 (Д)'!S",TEXT(MATCH($C5,'2018-11 (Д)'!$C$2:$C$100,0)+1,0)))-INDIRECT(CONCATENATE("'2018-10 (Д)'!S",TEXT(MATCH($C5,'2018-10 (Д)'!$C$2:$C$100,0)+1,0))))/INDIRECT(CONCATENATE("'2018-10 (Д)'!S",TEXT(MATCH($C5,'2018-10 (Д)'!$C$2:$C$100,0)+1,0))))*100)</f>
        <v>#DIV/0!</v>
      </c>
      <c r="FL5" s="9">
        <f ca="1">IF(OR(INDIRECT(CONCATENATE("'2018-12 (Д)'!S",TEXT(MATCH($C5,'2018-12 (Д)'!$C$2:$C$100,0)+1,0)))="Н/Д",INDIRECT(CONCATENATE("'2018-11 (Д)'!S",TEXT(MATCH($C5,'2018-11 (Д)'!$C$2:$C$100,0)+1,0)))="Н/Д",AND(INDIRECT(CONCATENATE("'2018-12 (Д)'!S",TEXT(MATCH($C5,'2018-12 (Д)'!$C$2:$C$100,0)+1,0)))="Н/Д",INDIRECT(CONCATENATE("'2018-11 (Д)'!S",TEXT(MATCH($C5,'2018-11 (Д)'!$C$2:$C$100,0)+1,0))))),"Н/Д",((INDIRECT(CONCATENATE("'2018-12 (Д)'!S",TEXT(MATCH($C5,'2018-12 (Д)'!$C$2:$C$100,0)+1,0)))-INDIRECT(CONCATENATE("'2018-11 (Д)'!S",TEXT(MATCH($C5,'2018-11 (Д)'!$C$2:$C$100,0)+1,0))))/INDIRECT(CONCATENATE("'2018-11 (Д)'!S",TEXT(MATCH($C5,'2018-11 (Д)'!$C$2:$C$100,0)+1,0))))*100)</f>
        <v>1900</v>
      </c>
      <c r="FM5" s="9"/>
      <c r="FN5" s="9">
        <f ca="1">IF(OR(INDIRECT(CONCATENATE("'2018-03 (Д)'!T",TEXT(MATCH($C5,'2018-03 (Д)'!$C$2:$C$100,0)+1,0)))="Н/Д",INDIRECT(CONCATENATE("'2018-02 (Д)'!T",TEXT(MATCH($C5,'2018-02 (Д)'!$C$2:$C$100,0)+1,0)))="Н/Д",AND(INDIRECT(CONCATENATE("'2018-03 (Д)'!T",TEXT(MATCH($C5,'2018-03 (Д)'!$C$2:$C$100,0)+1,0)))="Н/Д",INDIRECT(CONCATENATE("'2018-02 (Д)'!T",TEXT(MATCH($C5,'2018-02 (Д)'!$C$2:$C$100,0)+1,0))))),"Н/Д",((INDIRECT(CONCATENATE("'2018-03 (Д)'!T",TEXT(MATCH($C5,'2018-03 (Д)'!$C$2:$C$100,0)+1,0)))-INDIRECT(CONCATENATE("'2018-02 (Д)'!T",TEXT(MATCH($C5,'2018-02 (Д)'!$C$2:$C$100,0)+1,0))))/INDIRECT(CONCATENATE("'2018-02 (Д)'!T",TEXT(MATCH($C5,'2018-02 (Д)'!$C$2:$C$100,0)+1,0))))*100)</f>
        <v>299.76781067989288</v>
      </c>
      <c r="FO5" s="9">
        <f ca="1">IF(OR(INDIRECT(CONCATENATE("'2018-04 (Д)'!T",TEXT(MATCH($C5,'2018-04 (Д)'!$C$2:$C$100,0)+1,0)))="Н/Д",INDIRECT(CONCATENATE("'2018-03 (Д)'!T",TEXT(MATCH($C5,'2018-03 (Д)'!$C$2:$C$100,0)+1,0)))="Н/Д",AND(INDIRECT(CONCATENATE("'2018-04 (Д)'!T",TEXT(MATCH($C5,'2018-04 (Д)'!$C$2:$C$100,0)+1,0)))="Н/Д",INDIRECT(CONCATENATE("'2018-03 (Д)'!T",TEXT(MATCH($C5,'2018-03 (Д)'!$C$2:$C$100,0)+1,0))))),"Н/Д",((INDIRECT(CONCATENATE("'2018-04 (Д)'!T",TEXT(MATCH($C5,'2018-04 (Д)'!$C$2:$C$100,0)+1,0)))-INDIRECT(CONCATENATE("'2018-03 (Д)'!T",TEXT(MATCH($C5,'2018-03 (Д)'!$C$2:$C$100,0)+1,0))))/INDIRECT(CONCATENATE("'2018-03 (Д)'!T",TEXT(MATCH($C5,'2018-03 (Д)'!$C$2:$C$100,0)+1,0))))*100)</f>
        <v>13.749528945163977</v>
      </c>
      <c r="FP5" s="9">
        <f ca="1">IF(OR(INDIRECT(CONCATENATE("'2018-05 (Д)'!T",TEXT(MATCH($C5,'2018-05 (Д)'!$C$2:$C$100,0)+1,0)))="Н/Д",INDIRECT(CONCATENATE("'2018-04 (Д)'!T",TEXT(MATCH($C5,'2018-04 (Д)'!$C$2:$C$100,0)+1,0)))="Н/Д",AND(INDIRECT(CONCATENATE("'2018-05 (Д)'!T",TEXT(MATCH($C5,'2018-05 (Д)'!$C$2:$C$100,0)+1,0)))="Н/Д",INDIRECT(CONCATENATE("'2018-04 (Д)'!T",TEXT(MATCH($C5,'2018-04 (Д)'!$C$2:$C$100,0)+1,0))))),"Н/Д",((INDIRECT(CONCATENATE("'2018-05 (Д)'!T",TEXT(MATCH($C5,'2018-05 (Д)'!$C$2:$C$100,0)+1,0)))-INDIRECT(CONCATENATE("'2018-04 (Д)'!T",TEXT(MATCH($C5,'2018-04 (Д)'!$C$2:$C$100,0)+1,0))))/INDIRECT(CONCATENATE("'2018-04 (Д)'!T",TEXT(MATCH($C5,'2018-04 (Д)'!$C$2:$C$100,0)+1,0))))*100)</f>
        <v>-77.63422805559064</v>
      </c>
      <c r="FQ5" s="9">
        <f ca="1">IF(OR(INDIRECT(CONCATENATE("'2018-06 (Д)'!T",TEXT(MATCH($C5,'2018-06 (Д)'!$C$2:$C$100,0)+1,0)))="Н/Д",INDIRECT(CONCATENATE("'2018-05 (Д)'!T",TEXT(MATCH($C5,'2018-05 (Д)'!$C$2:$C$100,0)+1,0)))="Н/Д",AND(INDIRECT(CONCATENATE("'2018-06 (Д)'!T",TEXT(MATCH($C5,'2018-06 (Д)'!$C$2:$C$100,0)+1,0)))="Н/Д",INDIRECT(CONCATENATE("'2018-05 (Д)'!T",TEXT(MATCH($C5,'2018-05 (Д)'!$C$2:$C$100,0)+1,0))))),"Н/Д",((INDIRECT(CONCATENATE("'2018-06 (Д)'!T",TEXT(MATCH($C5,'2018-06 (Д)'!$C$2:$C$100,0)+1,0)))-INDIRECT(CONCATENATE("'2018-05 (Д)'!T",TEXT(MATCH($C5,'2018-05 (Д)'!$C$2:$C$100,0)+1,0))))/INDIRECT(CONCATENATE("'2018-05 (Д)'!T",TEXT(MATCH($C5,'2018-05 (Д)'!$C$2:$C$100,0)+1,0))))*100)</f>
        <v>29.016813181041261</v>
      </c>
      <c r="FR5" s="9">
        <f ca="1">IF(OR(INDIRECT(CONCATENATE("'2018-07 (Д)'!T",TEXT(MATCH($C5,'2018-07 (Д)'!$C$2:$C$100,0)+1,0)))="Н/Д",INDIRECT(CONCATENATE("'2018-06 (Д)'!T",TEXT(MATCH($C5,'2018-06 (Д)'!$C$2:$C$100,0)+1,0)))="Н/Д",AND(INDIRECT(CONCATENATE("'2018-07 (Д)'!T",TEXT(MATCH($C5,'2018-07 (Д)'!$C$2:$C$100,0)+1,0)))="Н/Д",INDIRECT(CONCATENATE("'2018-06 (Д)'!T",TEXT(MATCH($C5,'2018-06 (Д)'!$C$2:$C$100,0)+1,0))))),"Н/Д",((INDIRECT(CONCATENATE("'2018-07 (Д)'!T",TEXT(MATCH($C5,'2018-07 (Д)'!$C$2:$C$100,0)+1,0)))-INDIRECT(CONCATENATE("'2018-06 (Д)'!T",TEXT(MATCH($C5,'2018-06 (Д)'!$C$2:$C$100,0)+1,0))))/INDIRECT(CONCATENATE("'2018-06 (Д)'!T",TEXT(MATCH($C5,'2018-06 (Д)'!$C$2:$C$100,0)+1,0))))*100)</f>
        <v>60.650939802145622</v>
      </c>
      <c r="FS5" s="9">
        <f ca="1">IF(OR(INDIRECT(CONCATENATE("'2018-08 (Д)'!T",TEXT(MATCH($C5,'2018-08 (Д)'!$C$2:$C$100,0)+1,0)))="Н/Д",INDIRECT(CONCATENATE("'2018-07 (Д)'!T",TEXT(MATCH($C5,'2018-07 (Д)'!$C$2:$C$100,0)+1,0)))="Н/Д",AND(INDIRECT(CONCATENATE("'2018-08 (Д)'!T",TEXT(MATCH($C5,'2018-08 (Д)'!$C$2:$C$100,0)+1,0)))="Н/Д",INDIRECT(CONCATENATE("'2018-07 (Д)'!T",TEXT(MATCH($C5,'2018-07 (Д)'!$C$2:$C$100,0)+1,0))))),"Н/Д",((INDIRECT(CONCATENATE("'2018-08 (Д)'!T",TEXT(MATCH($C5,'2018-08 (Д)'!$C$2:$C$100,0)+1,0)))-INDIRECT(CONCATENATE("'2018-07 (Д)'!T",TEXT(MATCH($C5,'2018-07 (Д)'!$C$2:$C$100,0)+1,0))))/INDIRECT(CONCATENATE("'2018-07 (Д)'!T",TEXT(MATCH($C5,'2018-07 (Д)'!$C$2:$C$100,0)+1,0))))*100)</f>
        <v>-8.2307957609499258</v>
      </c>
      <c r="FT5" s="9">
        <f ca="1">IF(OR(INDIRECT(CONCATENATE("'2018-09 (Д)'!T",TEXT(MATCH($C5,'2018-09 (Д)'!$C$2:$C$100,0)+1,0)))="Н/Д",INDIRECT(CONCATENATE("'2018-08 (Д)'!T",TEXT(MATCH($C5,'2018-08 (Д)'!$C$2:$C$100,0)+1,0)))="Н/Д",AND(INDIRECT(CONCATENATE("'2018-09 (Д)'!T",TEXT(MATCH($C5,'2018-09 (Д)'!$C$2:$C$100,0)+1,0)))="Н/Д",INDIRECT(CONCATENATE("'2018-08 (Д)'!T",TEXT(MATCH($C5,'2018-08 (Д)'!$C$2:$C$100,0)+1,0))))),"Н/Д",((INDIRECT(CONCATENATE("'2018-09 (Д)'!T",TEXT(MATCH($C5,'2018-09 (Д)'!$C$2:$C$100,0)+1,0)))-INDIRECT(CONCATENATE("'2018-08 (Д)'!T",TEXT(MATCH($C5,'2018-08 (Д)'!$C$2:$C$100,0)+1,0))))/INDIRECT(CONCATENATE("'2018-08 (Д)'!T",TEXT(MATCH($C5,'2018-08 (Д)'!$C$2:$C$100,0)+1,0))))*100)</f>
        <v>13.333006509138437</v>
      </c>
      <c r="FU5" s="9">
        <f ca="1">IF(OR(INDIRECT(CONCATENATE("'2018-10 (Д)'!T",TEXT(MATCH($C5,'2018-10 (Д)'!$C$2:$C$100,0)+1,0)))="Н/Д",INDIRECT(CONCATENATE("'2018-09 (Д)'!T",TEXT(MATCH($C5,'2018-09 (Д)'!$C$2:$C$100,0)+1,0)))="Н/Д",AND(INDIRECT(CONCATENATE("'2018-10 (Д)'!T",TEXT(MATCH($C5,'2018-10 (Д)'!$C$2:$C$100,0)+1,0)))="Н/Д",INDIRECT(CONCATENATE("'2018-09 (Д)'!T",TEXT(MATCH($C5,'2018-09 (Д)'!$C$2:$C$100,0)+1,0))))),"Н/Д",((INDIRECT(CONCATENATE("'2018-10 (Д)'!T",TEXT(MATCH($C5,'2018-10 (Д)'!$C$2:$C$100,0)+1,0)))-INDIRECT(CONCATENATE("'2018-09 (Д)'!T",TEXT(MATCH($C5,'2018-09 (Д)'!$C$2:$C$100,0)+1,0))))/INDIRECT(CONCATENATE("'2018-09 (Д)'!T",TEXT(MATCH($C5,'2018-09 (Д)'!$C$2:$C$100,0)+1,0))))*100)</f>
        <v>117.78255830298947</v>
      </c>
      <c r="FV5" s="9">
        <f ca="1">IF(OR(INDIRECT(CONCATENATE("'2018-11 (Д)'!T",TEXT(MATCH($C5,'2018-11 (Д)'!$C$2:$C$100,0)+1,0)))="Н/Д",INDIRECT(CONCATENATE("'2018-10 (Д)'!T",TEXT(MATCH($C5,'2018-10 (Д)'!$C$2:$C$100,0)+1,0)))="Н/Д",AND(INDIRECT(CONCATENATE("'2018-11 (Д)'!T",TEXT(MATCH($C5,'2018-11 (Д)'!$C$2:$C$100,0)+1,0)))="Н/Д",INDIRECT(CONCATENATE("'2018-10 (Д)'!T",TEXT(MATCH($C5,'2018-10 (Д)'!$C$2:$C$100,0)+1,0))))),"Н/Д",((INDIRECT(CONCATENATE("'2018-11 (Д)'!T",TEXT(MATCH($C5,'2018-11 (Д)'!$C$2:$C$100,0)+1,0)))-INDIRECT(CONCATENATE("'2018-10 (Д)'!T",TEXT(MATCH($C5,'2018-10 (Д)'!$C$2:$C$100,0)+1,0))))/INDIRECT(CONCATENATE("'2018-10 (Д)'!T",TEXT(MATCH($C5,'2018-10 (Д)'!$C$2:$C$100,0)+1,0))))*100)</f>
        <v>-37.610075099506837</v>
      </c>
      <c r="FW5" s="9">
        <f ca="1">IF(OR(INDIRECT(CONCATENATE("'2018-12 (Д)'!T",TEXT(MATCH($C5,'2018-12 (Д)'!$C$2:$C$100,0)+1,0)))="Н/Д",INDIRECT(CONCATENATE("'2018-11 (Д)'!T",TEXT(MATCH($C5,'2018-11 (Д)'!$C$2:$C$100,0)+1,0)))="Н/Д",AND(INDIRECT(CONCATENATE("'2018-12 (Д)'!T",TEXT(MATCH($C5,'2018-12 (Д)'!$C$2:$C$100,0)+1,0)))="Н/Д",INDIRECT(CONCATENATE("'2018-11 (Д)'!T",TEXT(MATCH($C5,'2018-11 (Д)'!$C$2:$C$100,0)+1,0))))),"Н/Д",((INDIRECT(CONCATENATE("'2018-12 (Д)'!T",TEXT(MATCH($C5,'2018-12 (Д)'!$C$2:$C$100,0)+1,0)))-INDIRECT(CONCATENATE("'2018-11 (Д)'!T",TEXT(MATCH($C5,'2018-11 (Д)'!$C$2:$C$100,0)+1,0))))/INDIRECT(CONCATENATE("'2018-11 (Д)'!T",TEXT(MATCH($C5,'2018-11 (Д)'!$C$2:$C$100,0)+1,0))))*100)</f>
        <v>-1.6104118490792545</v>
      </c>
      <c r="FX5" s="9"/>
      <c r="FY5" s="9">
        <f ca="1">IF(OR(INDIRECT(CONCATENATE("'2018-03 (Д)'!U",TEXT(MATCH($C5,'2018-03 (Д)'!$C$2:$C$100,0)+1,0)))="Н/Д",INDIRECT(CONCATENATE("'2018-02 (Д)'!U",TEXT(MATCH($C5,'2018-02 (Д)'!$C$2:$C$100,0)+1,0)))="Н/Д",AND(INDIRECT(CONCATENATE("'2018-03 (Д)'!U",TEXT(MATCH($C5,'2018-03 (Д)'!$C$2:$C$100,0)+1,0)))="Н/Д",INDIRECT(CONCATENATE("'2018-02 (Д)'!U",TEXT(MATCH($C5,'2018-02 (Д)'!$C$2:$C$100,0)+1,0))))),"Н/Д",((INDIRECT(CONCATENATE("'2018-03 (Д)'!U",TEXT(MATCH($C5,'2018-03 (Д)'!$C$2:$C$100,0)+1,0)))-INDIRECT(CONCATENATE("'2018-02 (Д)'!U",TEXT(MATCH($C5,'2018-02 (Д)'!$C$2:$C$100,0)+1,0))))/INDIRECT(CONCATENATE("'2018-02 (Д)'!U",TEXT(MATCH($C5,'2018-02 (Д)'!$C$2:$C$100,0)+1,0))))*100)</f>
        <v>-134.92468759666579</v>
      </c>
      <c r="FZ5" s="9">
        <f ca="1">IF(OR(INDIRECT(CONCATENATE("'2018-04 (Д)'!U",TEXT(MATCH($C5,'2018-04 (Д)'!$C$2:$C$100,0)+1,0)))="Н/Д",INDIRECT(CONCATENATE("'2018-03 (Д)'!U",TEXT(MATCH($C5,'2018-03 (Д)'!$C$2:$C$100,0)+1,0)))="Н/Д",AND(INDIRECT(CONCATENATE("'2018-04 (Д)'!U",TEXT(MATCH($C5,'2018-04 (Д)'!$C$2:$C$100,0)+1,0)))="Н/Д",INDIRECT(CONCATENATE("'2018-03 (Д)'!U",TEXT(MATCH($C5,'2018-03 (Д)'!$C$2:$C$100,0)+1,0))))),"Н/Д",((INDIRECT(CONCATENATE("'2018-04 (Д)'!U",TEXT(MATCH($C5,'2018-04 (Д)'!$C$2:$C$100,0)+1,0)))-INDIRECT(CONCATENATE("'2018-03 (Д)'!U",TEXT(MATCH($C5,'2018-03 (Д)'!$C$2:$C$100,0)+1,0))))/INDIRECT(CONCATENATE("'2018-03 (Д)'!U",TEXT(MATCH($C5,'2018-03 (Д)'!$C$2:$C$100,0)+1,0))))*100)</f>
        <v>-207.85822754141972</v>
      </c>
      <c r="GA5" s="9">
        <f ca="1">IF(OR(INDIRECT(CONCATENATE("'2018-05 (Д)'!U",TEXT(MATCH($C5,'2018-05 (Д)'!$C$2:$C$100,0)+1,0)))="Н/Д",INDIRECT(CONCATENATE("'2018-04 (Д)'!U",TEXT(MATCH($C5,'2018-04 (Д)'!$C$2:$C$100,0)+1,0)))="Н/Д",AND(INDIRECT(CONCATENATE("'2018-05 (Д)'!U",TEXT(MATCH($C5,'2018-05 (Д)'!$C$2:$C$100,0)+1,0)))="Н/Д",INDIRECT(CONCATENATE("'2018-04 (Д)'!U",TEXT(MATCH($C5,'2018-04 (Д)'!$C$2:$C$100,0)+1,0))))),"Н/Д",((INDIRECT(CONCATENATE("'2018-05 (Д)'!U",TEXT(MATCH($C5,'2018-05 (Д)'!$C$2:$C$100,0)+1,0)))-INDIRECT(CONCATENATE("'2018-04 (Д)'!U",TEXT(MATCH($C5,'2018-04 (Д)'!$C$2:$C$100,0)+1,0))))/INDIRECT(CONCATENATE("'2018-04 (Д)'!U",TEXT(MATCH($C5,'2018-04 (Д)'!$C$2:$C$100,0)+1,0))))*100)</f>
        <v>-43.131981144831066</v>
      </c>
      <c r="GB5" s="9">
        <f ca="1">IF(OR(INDIRECT(CONCATENATE("'2018-06 (Д)'!U",TEXT(MATCH($C5,'2018-06 (Д)'!$C$2:$C$100,0)+1,0)))="Н/Д",INDIRECT(CONCATENATE("'2018-05 (Д)'!U",TEXT(MATCH($C5,'2018-05 (Д)'!$C$2:$C$100,0)+1,0)))="Н/Д",AND(INDIRECT(CONCATENATE("'2018-06 (Д)'!U",TEXT(MATCH($C5,'2018-06 (Д)'!$C$2:$C$100,0)+1,0)))="Н/Д",INDIRECT(CONCATENATE("'2018-05 (Д)'!U",TEXT(MATCH($C5,'2018-05 (Д)'!$C$2:$C$100,0)+1,0))))),"Н/Д",((INDIRECT(CONCATENATE("'2018-06 (Д)'!U",TEXT(MATCH($C5,'2018-06 (Д)'!$C$2:$C$100,0)+1,0)))-INDIRECT(CONCATENATE("'2018-05 (Д)'!U",TEXT(MATCH($C5,'2018-05 (Д)'!$C$2:$C$100,0)+1,0))))/INDIRECT(CONCATENATE("'2018-05 (Д)'!U",TEXT(MATCH($C5,'2018-05 (Д)'!$C$2:$C$100,0)+1,0))))*100)</f>
        <v>-5.9685101666651939</v>
      </c>
      <c r="GC5" s="9">
        <f ca="1">IF(OR(INDIRECT(CONCATENATE("'2018-07 (Д)'!U",TEXT(MATCH($C5,'2018-07 (Д)'!$C$2:$C$100,0)+1,0)))="Н/Д",INDIRECT(CONCATENATE("'2018-06 (Д)'!U",TEXT(MATCH($C5,'2018-06 (Д)'!$C$2:$C$100,0)+1,0)))="Н/Д",AND(INDIRECT(CONCATENATE("'2018-07 (Д)'!U",TEXT(MATCH($C5,'2018-07 (Д)'!$C$2:$C$100,0)+1,0)))="Н/Д",INDIRECT(CONCATENATE("'2018-06 (Д)'!U",TEXT(MATCH($C5,'2018-06 (Д)'!$C$2:$C$100,0)+1,0))))),"Н/Д",((INDIRECT(CONCATENATE("'2018-07 (Д)'!U",TEXT(MATCH($C5,'2018-07 (Д)'!$C$2:$C$100,0)+1,0)))-INDIRECT(CONCATENATE("'2018-06 (Д)'!U",TEXT(MATCH($C5,'2018-06 (Д)'!$C$2:$C$100,0)+1,0))))/INDIRECT(CONCATENATE("'2018-06 (Д)'!U",TEXT(MATCH($C5,'2018-06 (Д)'!$C$2:$C$100,0)+1,0))))*100)</f>
        <v>63.311169039426154</v>
      </c>
      <c r="GD5" s="9">
        <f ca="1">IF(OR(INDIRECT(CONCATENATE("'2018-08 (Д)'!U",TEXT(MATCH($C5,'2018-08 (Д)'!$C$2:$C$100,0)+1,0)))="Н/Д",INDIRECT(CONCATENATE("'2018-07 (Д)'!U",TEXT(MATCH($C5,'2018-07 (Д)'!$C$2:$C$100,0)+1,0)))="Н/Д",AND(INDIRECT(CONCATENATE("'2018-08 (Д)'!U",TEXT(MATCH($C5,'2018-08 (Д)'!$C$2:$C$100,0)+1,0)))="Н/Д",INDIRECT(CONCATENATE("'2018-07 (Д)'!U",TEXT(MATCH($C5,'2018-07 (Д)'!$C$2:$C$100,0)+1,0))))),"Н/Д",((INDIRECT(CONCATENATE("'2018-08 (Д)'!U",TEXT(MATCH($C5,'2018-08 (Д)'!$C$2:$C$100,0)+1,0)))-INDIRECT(CONCATENATE("'2018-07 (Д)'!U",TEXT(MATCH($C5,'2018-07 (Д)'!$C$2:$C$100,0)+1,0))))/INDIRECT(CONCATENATE("'2018-07 (Д)'!U",TEXT(MATCH($C5,'2018-07 (Д)'!$C$2:$C$100,0)+1,0))))*100)</f>
        <v>5.8976838770387534</v>
      </c>
      <c r="GE5" s="9">
        <f ca="1">IF(OR(INDIRECT(CONCATENATE("'2018-09 (Д)'!U",TEXT(MATCH($C5,'2018-09 (Д)'!$C$2:$C$100,0)+1,0)))="Н/Д",INDIRECT(CONCATENATE("'2018-08 (Д)'!U",TEXT(MATCH($C5,'2018-08 (Д)'!$C$2:$C$100,0)+1,0)))="Н/Д",AND(INDIRECT(CONCATENATE("'2018-09 (Д)'!U",TEXT(MATCH($C5,'2018-09 (Д)'!$C$2:$C$100,0)+1,0)))="Н/Д",INDIRECT(CONCATENATE("'2018-08 (Д)'!U",TEXT(MATCH($C5,'2018-08 (Д)'!$C$2:$C$100,0)+1,0))))),"Н/Д",((INDIRECT(CONCATENATE("'2018-09 (Д)'!U",TEXT(MATCH($C5,'2018-09 (Д)'!$C$2:$C$100,0)+1,0)))-INDIRECT(CONCATENATE("'2018-08 (Д)'!U",TEXT(MATCH($C5,'2018-08 (Д)'!$C$2:$C$100,0)+1,0))))/INDIRECT(CONCATENATE("'2018-08 (Д)'!U",TEXT(MATCH($C5,'2018-08 (Д)'!$C$2:$C$100,0)+1,0))))*100)</f>
        <v>71.228647603656214</v>
      </c>
      <c r="GF5" s="9">
        <f ca="1">IF(OR(INDIRECT(CONCATENATE("'2018-10 (Д)'!U",TEXT(MATCH($C5,'2018-10 (Д)'!$C$2:$C$100,0)+1,0)))="Н/Д",INDIRECT(CONCATENATE("'2018-09 (Д)'!U",TEXT(MATCH($C5,'2018-09 (Д)'!$C$2:$C$100,0)+1,0)))="Н/Д",AND(INDIRECT(CONCATENATE("'2018-10 (Д)'!U",TEXT(MATCH($C5,'2018-10 (Д)'!$C$2:$C$100,0)+1,0)))="Н/Д",INDIRECT(CONCATENATE("'2018-09 (Д)'!U",TEXT(MATCH($C5,'2018-09 (Д)'!$C$2:$C$100,0)+1,0))))),"Н/Д",((INDIRECT(CONCATENATE("'2018-10 (Д)'!U",TEXT(MATCH($C5,'2018-10 (Д)'!$C$2:$C$100,0)+1,0)))-INDIRECT(CONCATENATE("'2018-09 (Д)'!U",TEXT(MATCH($C5,'2018-09 (Д)'!$C$2:$C$100,0)+1,0))))/INDIRECT(CONCATENATE("'2018-09 (Д)'!U",TEXT(MATCH($C5,'2018-09 (Д)'!$C$2:$C$100,0)+1,0))))*100)</f>
        <v>-38.826914341510403</v>
      </c>
      <c r="GG5" s="9">
        <f ca="1">IF(OR(INDIRECT(CONCATENATE("'2018-11 (Д)'!U",TEXT(MATCH($C5,'2018-11 (Д)'!$C$2:$C$100,0)+1,0)))="Н/Д",INDIRECT(CONCATENATE("'2018-10 (Д)'!U",TEXT(MATCH($C5,'2018-10 (Д)'!$C$2:$C$100,0)+1,0)))="Н/Д",AND(INDIRECT(CONCATENATE("'2018-11 (Д)'!U",TEXT(MATCH($C5,'2018-11 (Д)'!$C$2:$C$100,0)+1,0)))="Н/Д",INDIRECT(CONCATENATE("'2018-10 (Д)'!U",TEXT(MATCH($C5,'2018-10 (Д)'!$C$2:$C$100,0)+1,0))))),"Н/Д",((INDIRECT(CONCATENATE("'2018-11 (Д)'!U",TEXT(MATCH($C5,'2018-11 (Д)'!$C$2:$C$100,0)+1,0)))-INDIRECT(CONCATENATE("'2018-10 (Д)'!U",TEXT(MATCH($C5,'2018-10 (Д)'!$C$2:$C$100,0)+1,0))))/INDIRECT(CONCATENATE("'2018-10 (Д)'!U",TEXT(MATCH($C5,'2018-10 (Д)'!$C$2:$C$100,0)+1,0))))*100)</f>
        <v>38.193190864163981</v>
      </c>
      <c r="GH5" s="9">
        <f ca="1">IF(OR(INDIRECT(CONCATENATE("'2018-12 (Д)'!U",TEXT(MATCH($C5,'2018-12 (Д)'!$C$2:$C$100,0)+1,0)))="Н/Д",INDIRECT(CONCATENATE("'2018-11 (Д)'!U",TEXT(MATCH($C5,'2018-11 (Д)'!$C$2:$C$100,0)+1,0)))="Н/Д",AND(INDIRECT(CONCATENATE("'2018-12 (Д)'!U",TEXT(MATCH($C5,'2018-12 (Д)'!$C$2:$C$100,0)+1,0)))="Н/Д",INDIRECT(CONCATENATE("'2018-11 (Д)'!U",TEXT(MATCH($C5,'2018-11 (Д)'!$C$2:$C$100,0)+1,0))))),"Н/Д",((INDIRECT(CONCATENATE("'2018-12 (Д)'!U",TEXT(MATCH($C5,'2018-12 (Д)'!$C$2:$C$100,0)+1,0)))-INDIRECT(CONCATENATE("'2018-11 (Д)'!U",TEXT(MATCH($C5,'2018-11 (Д)'!$C$2:$C$100,0)+1,0))))/INDIRECT(CONCATENATE("'2018-11 (Д)'!U",TEXT(MATCH($C5,'2018-11 (Д)'!$C$2:$C$100,0)+1,0))))*100)</f>
        <v>-28.226647720340932</v>
      </c>
      <c r="GI5" s="9"/>
      <c r="GJ5" s="9">
        <f ca="1">IF(OR(INDIRECT(CONCATENATE("'2018-03 (Д)'!V",TEXT(MATCH($C5,'2018-03 (Д)'!$C$2:$C$100,0)+1,0)))="Н/Д",INDIRECT(CONCATENATE("'2018-02 (Д)'!V",TEXT(MATCH($C5,'2018-02 (Д)'!$C$2:$C$100,0)+1,0)))="Н/Д",AND(INDIRECT(CONCATENATE("'2018-03 (Д)'!V",TEXT(MATCH($C5,'2018-03 (Д)'!$C$2:$C$100,0)+1,0)))="Н/Д",INDIRECT(CONCATENATE("'2018-02 (Д)'!V",TEXT(MATCH($C5,'2018-02 (Д)'!$C$2:$C$100,0)+1,0))))),"Н/Д",((INDIRECT(CONCATENATE("'2018-03 (Д)'!V",TEXT(MATCH($C5,'2018-03 (Д)'!$C$2:$C$100,0)+1,0)))-INDIRECT(CONCATENATE("'2018-02 (Д)'!V",TEXT(MATCH($C5,'2018-02 (Д)'!$C$2:$C$100,0)+1,0))))/INDIRECT(CONCATENATE("'2018-02 (Д)'!V",TEXT(MATCH($C5,'2018-02 (Д)'!$C$2:$C$100,0)+1,0))))*100)</f>
        <v>12.480744782389069</v>
      </c>
      <c r="GK5" s="9">
        <f ca="1">IF(OR(INDIRECT(CONCATENATE("'2018-04 (Д)'!V",TEXT(MATCH($C5,'2018-04 (Д)'!$C$2:$C$100,0)+1,0)))="Н/Д",INDIRECT(CONCATENATE("'2018-03 (Д)'!V",TEXT(MATCH($C5,'2018-03 (Д)'!$C$2:$C$100,0)+1,0)))="Н/Д",AND(INDIRECT(CONCATENATE("'2018-04 (Д)'!V",TEXT(MATCH($C5,'2018-04 (Д)'!$C$2:$C$100,0)+1,0)))="Н/Д",INDIRECT(CONCATENATE("'2018-03 (Д)'!V",TEXT(MATCH($C5,'2018-03 (Д)'!$C$2:$C$100,0)+1,0))))),"Н/Д",((INDIRECT(CONCATENATE("'2018-04 (Д)'!V",TEXT(MATCH($C5,'2018-04 (Д)'!$C$2:$C$100,0)+1,0)))-INDIRECT(CONCATENATE("'2018-03 (Д)'!V",TEXT(MATCH($C5,'2018-03 (Д)'!$C$2:$C$100,0)+1,0))))/INDIRECT(CONCATENATE("'2018-03 (Д)'!V",TEXT(MATCH($C5,'2018-03 (Д)'!$C$2:$C$100,0)+1,0))))*100)</f>
        <v>-1.4582243150907452</v>
      </c>
      <c r="GL5" s="9">
        <f ca="1">IF(OR(INDIRECT(CONCATENATE("'2018-05 (Д)'!V",TEXT(MATCH($C5,'2018-05 (Д)'!$C$2:$C$100,0)+1,0)))="Н/Д",INDIRECT(CONCATENATE("'2018-04 (Д)'!V",TEXT(MATCH($C5,'2018-04 (Д)'!$C$2:$C$100,0)+1,0)))="Н/Д",AND(INDIRECT(CONCATENATE("'2018-05 (Д)'!V",TEXT(MATCH($C5,'2018-05 (Д)'!$C$2:$C$100,0)+1,0)))="Н/Д",INDIRECT(CONCATENATE("'2018-04 (Д)'!V",TEXT(MATCH($C5,'2018-04 (Д)'!$C$2:$C$100,0)+1,0))))),"Н/Д",((INDIRECT(CONCATENATE("'2018-05 (Д)'!V",TEXT(MATCH($C5,'2018-05 (Д)'!$C$2:$C$100,0)+1,0)))-INDIRECT(CONCATENATE("'2018-04 (Д)'!V",TEXT(MATCH($C5,'2018-04 (Д)'!$C$2:$C$100,0)+1,0))))/INDIRECT(CONCATENATE("'2018-04 (Д)'!V",TEXT(MATCH($C5,'2018-04 (Д)'!$C$2:$C$100,0)+1,0))))*100)</f>
        <v>27.69576511404988</v>
      </c>
      <c r="GM5" s="9">
        <f ca="1">IF(OR(INDIRECT(CONCATENATE("'2018-06 (Д)'!V",TEXT(MATCH($C5,'2018-06 (Д)'!$C$2:$C$100,0)+1,0)))="Н/Д",INDIRECT(CONCATENATE("'2018-05 (Д)'!V",TEXT(MATCH($C5,'2018-05 (Д)'!$C$2:$C$100,0)+1,0)))="Н/Д",AND(INDIRECT(CONCATENATE("'2018-06 (Д)'!V",TEXT(MATCH($C5,'2018-06 (Д)'!$C$2:$C$100,0)+1,0)))="Н/Д",INDIRECT(CONCATENATE("'2018-05 (Д)'!V",TEXT(MATCH($C5,'2018-05 (Д)'!$C$2:$C$100,0)+1,0))))),"Н/Д",((INDIRECT(CONCATENATE("'2018-06 (Д)'!V",TEXT(MATCH($C5,'2018-06 (Д)'!$C$2:$C$100,0)+1,0)))-INDIRECT(CONCATENATE("'2018-05 (Д)'!V",TEXT(MATCH($C5,'2018-05 (Д)'!$C$2:$C$100,0)+1,0))))/INDIRECT(CONCATENATE("'2018-05 (Д)'!V",TEXT(MATCH($C5,'2018-05 (Д)'!$C$2:$C$100,0)+1,0))))*100)</f>
        <v>14.630759801853998</v>
      </c>
      <c r="GN5" s="9">
        <f ca="1">IF(OR(INDIRECT(CONCATENATE("'2018-07 (Д)'!V",TEXT(MATCH($C5,'2018-07 (Д)'!$C$2:$C$100,0)+1,0)))="Н/Д",INDIRECT(CONCATENATE("'2018-06 (Д)'!V",TEXT(MATCH($C5,'2018-06 (Д)'!$C$2:$C$100,0)+1,0)))="Н/Д",AND(INDIRECT(CONCATENATE("'2018-07 (Д)'!V",TEXT(MATCH($C5,'2018-07 (Д)'!$C$2:$C$100,0)+1,0)))="Н/Д",INDIRECT(CONCATENATE("'2018-06 (Д)'!V",TEXT(MATCH($C5,'2018-06 (Д)'!$C$2:$C$100,0)+1,0))))),"Н/Д",((INDIRECT(CONCATENATE("'2018-07 (Д)'!V",TEXT(MATCH($C5,'2018-07 (Д)'!$C$2:$C$100,0)+1,0)))-INDIRECT(CONCATENATE("'2018-06 (Д)'!V",TEXT(MATCH($C5,'2018-06 (Д)'!$C$2:$C$100,0)+1,0))))/INDIRECT(CONCATENATE("'2018-06 (Д)'!V",TEXT(MATCH($C5,'2018-06 (Д)'!$C$2:$C$100,0)+1,0))))*100)</f>
        <v>-25.86397937275418</v>
      </c>
      <c r="GO5" s="9">
        <f ca="1">IF(OR(INDIRECT(CONCATENATE("'2018-08 (Д)'!V",TEXT(MATCH($C5,'2018-08 (Д)'!$C$2:$C$100,0)+1,0)))="Н/Д",INDIRECT(CONCATENATE("'2018-07 (Д)'!V",TEXT(MATCH($C5,'2018-07 (Д)'!$C$2:$C$100,0)+1,0)))="Н/Д",AND(INDIRECT(CONCATENATE("'2018-08 (Д)'!V",TEXT(MATCH($C5,'2018-08 (Д)'!$C$2:$C$100,0)+1,0)))="Н/Д",INDIRECT(CONCATENATE("'2018-07 (Д)'!V",TEXT(MATCH($C5,'2018-07 (Д)'!$C$2:$C$100,0)+1,0))))),"Н/Д",((INDIRECT(CONCATENATE("'2018-08 (Д)'!V",TEXT(MATCH($C5,'2018-08 (Д)'!$C$2:$C$100,0)+1,0)))-INDIRECT(CONCATENATE("'2018-07 (Д)'!V",TEXT(MATCH($C5,'2018-07 (Д)'!$C$2:$C$100,0)+1,0))))/INDIRECT(CONCATENATE("'2018-07 (Д)'!V",TEXT(MATCH($C5,'2018-07 (Д)'!$C$2:$C$100,0)+1,0))))*100)</f>
        <v>-2.2237028129936318</v>
      </c>
      <c r="GP5" s="9">
        <f ca="1">IF(OR(INDIRECT(CONCATENATE("'2018-09 (Д)'!V",TEXT(MATCH($C5,'2018-09 (Д)'!$C$2:$C$100,0)+1,0)))="Н/Д",INDIRECT(CONCATENATE("'2018-08 (Д)'!V",TEXT(MATCH($C5,'2018-08 (Д)'!$C$2:$C$100,0)+1,0)))="Н/Д",AND(INDIRECT(CONCATENATE("'2018-09 (Д)'!V",TEXT(MATCH($C5,'2018-09 (Д)'!$C$2:$C$100,0)+1,0)))="Н/Д",INDIRECT(CONCATENATE("'2018-08 (Д)'!V",TEXT(MATCH($C5,'2018-08 (Д)'!$C$2:$C$100,0)+1,0))))),"Н/Д",((INDIRECT(CONCATENATE("'2018-09 (Д)'!V",TEXT(MATCH($C5,'2018-09 (Д)'!$C$2:$C$100,0)+1,0)))-INDIRECT(CONCATENATE("'2018-08 (Д)'!V",TEXT(MATCH($C5,'2018-08 (Д)'!$C$2:$C$100,0)+1,0))))/INDIRECT(CONCATENATE("'2018-08 (Д)'!V",TEXT(MATCH($C5,'2018-08 (Д)'!$C$2:$C$100,0)+1,0))))*100)</f>
        <v>-6.0188589386636382</v>
      </c>
      <c r="GQ5" s="9">
        <f ca="1">IF(OR(INDIRECT(CONCATENATE("'2018-10 (Д)'!V",TEXT(MATCH($C5,'2018-10 (Д)'!$C$2:$C$100,0)+1,0)))="Н/Д",INDIRECT(CONCATENATE("'2018-09 (Д)'!V",TEXT(MATCH($C5,'2018-09 (Д)'!$C$2:$C$100,0)+1,0)))="Н/Д",AND(INDIRECT(CONCATENATE("'2018-10 (Д)'!V",TEXT(MATCH($C5,'2018-10 (Д)'!$C$2:$C$100,0)+1,0)))="Н/Д",INDIRECT(CONCATENATE("'2018-09 (Д)'!V",TEXT(MATCH($C5,'2018-09 (Д)'!$C$2:$C$100,0)+1,0))))),"Н/Д",((INDIRECT(CONCATENATE("'2018-10 (Д)'!V",TEXT(MATCH($C5,'2018-10 (Д)'!$C$2:$C$100,0)+1,0)))-INDIRECT(CONCATENATE("'2018-09 (Д)'!V",TEXT(MATCH($C5,'2018-09 (Д)'!$C$2:$C$100,0)+1,0))))/INDIRECT(CONCATENATE("'2018-09 (Д)'!V",TEXT(MATCH($C5,'2018-09 (Д)'!$C$2:$C$100,0)+1,0))))*100)</f>
        <v>13.240909555487846</v>
      </c>
      <c r="GR5" s="9">
        <f ca="1">IF(OR(INDIRECT(CONCATENATE("'2018-11 (Д)'!V",TEXT(MATCH($C5,'2018-11 (Д)'!$C$2:$C$100,0)+1,0)))="Н/Д",INDIRECT(CONCATENATE("'2018-10 (Д)'!V",TEXT(MATCH($C5,'2018-10 (Д)'!$C$2:$C$100,0)+1,0)))="Н/Д",AND(INDIRECT(CONCATENATE("'2018-11 (Д)'!V",TEXT(MATCH($C5,'2018-11 (Д)'!$C$2:$C$100,0)+1,0)))="Н/Д",INDIRECT(CONCATENATE("'2018-10 (Д)'!V",TEXT(MATCH($C5,'2018-10 (Д)'!$C$2:$C$100,0)+1,0))))),"Н/Д",((INDIRECT(CONCATENATE("'2018-11 (Д)'!V",TEXT(MATCH($C5,'2018-11 (Д)'!$C$2:$C$100,0)+1,0)))-INDIRECT(CONCATENATE("'2018-10 (Д)'!V",TEXT(MATCH($C5,'2018-10 (Д)'!$C$2:$C$100,0)+1,0))))/INDIRECT(CONCATENATE("'2018-10 (Д)'!V",TEXT(MATCH($C5,'2018-10 (Д)'!$C$2:$C$100,0)+1,0))))*100)</f>
        <v>2.9244552986520711</v>
      </c>
      <c r="GS5" s="9">
        <f ca="1">IF(OR(INDIRECT(CONCATENATE("'2018-12 (Д)'!V",TEXT(MATCH($C5,'2018-12 (Д)'!$C$2:$C$100,0)+1,0)))="Н/Д",INDIRECT(CONCATENATE("'2018-11 (Д)'!V",TEXT(MATCH($C5,'2018-11 (Д)'!$C$2:$C$100,0)+1,0)))="Н/Д",AND(INDIRECT(CONCATENATE("'2018-12 (Д)'!V",TEXT(MATCH($C5,'2018-12 (Д)'!$C$2:$C$100,0)+1,0)))="Н/Д",INDIRECT(CONCATENATE("'2018-11 (Д)'!V",TEXT(MATCH($C5,'2018-11 (Д)'!$C$2:$C$100,0)+1,0))))),"Н/Д",((INDIRECT(CONCATENATE("'2018-12 (Д)'!V",TEXT(MATCH($C5,'2018-12 (Д)'!$C$2:$C$100,0)+1,0)))-INDIRECT(CONCATENATE("'2018-11 (Д)'!V",TEXT(MATCH($C5,'2018-11 (Д)'!$C$2:$C$100,0)+1,0))))/INDIRECT(CONCATENATE("'2018-11 (Д)'!V",TEXT(MATCH($C5,'2018-11 (Д)'!$C$2:$C$100,0)+1,0))))*100)</f>
        <v>45.614612296487586</v>
      </c>
      <c r="GT5" s="9"/>
      <c r="GU5" s="9">
        <f ca="1">IF(OR(INDIRECT(CONCATENATE("'2018-03 (Д)'!W",TEXT(MATCH($C5,'2018-03 (Д)'!$C$2:$C$100,0)+1,0)))="Н/Д",INDIRECT(CONCATENATE("'2018-02 (Д)'!W",TEXT(MATCH($C5,'2018-02 (Д)'!$C$2:$C$100,0)+1,0)))="Н/Д",AND(INDIRECT(CONCATENATE("'2018-03 (Д)'!W",TEXT(MATCH($C5,'2018-03 (Д)'!$C$2:$C$100,0)+1,0)))="Н/Д",INDIRECT(CONCATENATE("'2018-02 (Д)'!W",TEXT(MATCH($C5,'2018-02 (Д)'!$C$2:$C$100,0)+1,0))))),"Н/Д",((INDIRECT(CONCATENATE("'2018-03 (Д)'!W",TEXT(MATCH($C5,'2018-03 (Д)'!$C$2:$C$100,0)+1,0)))-INDIRECT(CONCATENATE("'2018-02 (Д)'!W",TEXT(MATCH($C5,'2018-02 (Д)'!$C$2:$C$100,0)+1,0))))/INDIRECT(CONCATENATE("'2018-02 (Д)'!W",TEXT(MATCH($C5,'2018-02 (Д)'!$C$2:$C$100,0)+1,0))))*100)</f>
        <v>30.517142832272832</v>
      </c>
      <c r="GV5" s="9">
        <f ca="1">IF(OR(INDIRECT(CONCATENATE("'2018-04 (Д)'!W",TEXT(MATCH($C5,'2018-04 (Д)'!$C$2:$C$100,0)+1,0)))="Н/Д",INDIRECT(CONCATENATE("'2018-03 (Д)'!W",TEXT(MATCH($C5,'2018-03 (Д)'!$C$2:$C$100,0)+1,0)))="Н/Д",AND(INDIRECT(CONCATENATE("'2018-04 (Д)'!W",TEXT(MATCH($C5,'2018-04 (Д)'!$C$2:$C$100,0)+1,0)))="Н/Д",INDIRECT(CONCATENATE("'2018-03 (Д)'!W",TEXT(MATCH($C5,'2018-03 (Д)'!$C$2:$C$100,0)+1,0))))),"Н/Д",((INDIRECT(CONCATENATE("'2018-04 (Д)'!W",TEXT(MATCH($C5,'2018-04 (Д)'!$C$2:$C$100,0)+1,0)))-INDIRECT(CONCATENATE("'2018-03 (Д)'!W",TEXT(MATCH($C5,'2018-03 (Д)'!$C$2:$C$100,0)+1,0))))/INDIRECT(CONCATENATE("'2018-03 (Д)'!W",TEXT(MATCH($C5,'2018-03 (Д)'!$C$2:$C$100,0)+1,0))))*100)</f>
        <v>81.711854425375549</v>
      </c>
      <c r="GW5" s="9">
        <f ca="1">IF(OR(INDIRECT(CONCATENATE("'2018-05 (Д)'!W",TEXT(MATCH($C5,'2018-05 (Д)'!$C$2:$C$100,0)+1,0)))="Н/Д",INDIRECT(CONCATENATE("'2018-04 (Д)'!W",TEXT(MATCH($C5,'2018-04 (Д)'!$C$2:$C$100,0)+1,0)))="Н/Д",AND(INDIRECT(CONCATENATE("'2018-05 (Д)'!W",TEXT(MATCH($C5,'2018-05 (Д)'!$C$2:$C$100,0)+1,0)))="Н/Д",INDIRECT(CONCATENATE("'2018-04 (Д)'!W",TEXT(MATCH($C5,'2018-04 (Д)'!$C$2:$C$100,0)+1,0))))),"Н/Д",((INDIRECT(CONCATENATE("'2018-05 (Д)'!W",TEXT(MATCH($C5,'2018-05 (Д)'!$C$2:$C$100,0)+1,0)))-INDIRECT(CONCATENATE("'2018-04 (Д)'!W",TEXT(MATCH($C5,'2018-04 (Д)'!$C$2:$C$100,0)+1,0))))/INDIRECT(CONCATENATE("'2018-04 (Д)'!W",TEXT(MATCH($C5,'2018-04 (Д)'!$C$2:$C$100,0)+1,0))))*100)</f>
        <v>-0.98613189020567216</v>
      </c>
      <c r="GX5" s="9">
        <f ca="1">IF(OR(INDIRECT(CONCATENATE("'2018-06 (Д)'!W",TEXT(MATCH($C5,'2018-06 (Д)'!$C$2:$C$100,0)+1,0)))="Н/Д",INDIRECT(CONCATENATE("'2018-05 (Д)'!W",TEXT(MATCH($C5,'2018-05 (Д)'!$C$2:$C$100,0)+1,0)))="Н/Д",AND(INDIRECT(CONCATENATE("'2018-06 (Д)'!W",TEXT(MATCH($C5,'2018-06 (Д)'!$C$2:$C$100,0)+1,0)))="Н/Д",INDIRECT(CONCATENATE("'2018-05 (Д)'!W",TEXT(MATCH($C5,'2018-05 (Д)'!$C$2:$C$100,0)+1,0))))),"Н/Д",((INDIRECT(CONCATENATE("'2018-06 (Д)'!W",TEXT(MATCH($C5,'2018-06 (Д)'!$C$2:$C$100,0)+1,0)))-INDIRECT(CONCATENATE("'2018-05 (Д)'!W",TEXT(MATCH($C5,'2018-05 (Д)'!$C$2:$C$100,0)+1,0))))/INDIRECT(CONCATENATE("'2018-05 (Д)'!W",TEXT(MATCH($C5,'2018-05 (Д)'!$C$2:$C$100,0)+1,0))))*100)</f>
        <v>-23.921030985828583</v>
      </c>
      <c r="GY5" s="9">
        <f ca="1">IF(OR(INDIRECT(CONCATENATE("'2018-07 (Д)'!W",TEXT(MATCH($C5,'2018-07 (Д)'!$C$2:$C$100,0)+1,0)))="Н/Д",INDIRECT(CONCATENATE("'2018-06 (Д)'!W",TEXT(MATCH($C5,'2018-06 (Д)'!$C$2:$C$100,0)+1,0)))="Н/Д",AND(INDIRECT(CONCATENATE("'2018-07 (Д)'!W",TEXT(MATCH($C5,'2018-07 (Д)'!$C$2:$C$100,0)+1,0)))="Н/Д",INDIRECT(CONCATENATE("'2018-06 (Д)'!W",TEXT(MATCH($C5,'2018-06 (Д)'!$C$2:$C$100,0)+1,0))))),"Н/Д",((INDIRECT(CONCATENATE("'2018-07 (Д)'!W",TEXT(MATCH($C5,'2018-07 (Д)'!$C$2:$C$100,0)+1,0)))-INDIRECT(CONCATENATE("'2018-06 (Д)'!W",TEXT(MATCH($C5,'2018-06 (Д)'!$C$2:$C$100,0)+1,0))))/INDIRECT(CONCATENATE("'2018-06 (Д)'!W",TEXT(MATCH($C5,'2018-06 (Д)'!$C$2:$C$100,0)+1,0))))*100)</f>
        <v>-20.638040727435307</v>
      </c>
      <c r="GZ5" s="9">
        <f ca="1">IF(OR(INDIRECT(CONCATENATE("'2018-08 (Д)'!W",TEXT(MATCH($C5,'2018-08 (Д)'!$C$2:$C$100,0)+1,0)))="Н/Д",INDIRECT(CONCATENATE("'2018-07 (Д)'!W",TEXT(MATCH($C5,'2018-07 (Д)'!$C$2:$C$100,0)+1,0)))="Н/Д",AND(INDIRECT(CONCATENATE("'2018-08 (Д)'!W",TEXT(MATCH($C5,'2018-08 (Д)'!$C$2:$C$100,0)+1,0)))="Н/Д",INDIRECT(CONCATENATE("'2018-07 (Д)'!W",TEXT(MATCH($C5,'2018-07 (Д)'!$C$2:$C$100,0)+1,0))))),"Н/Д",((INDIRECT(CONCATENATE("'2018-08 (Д)'!W",TEXT(MATCH($C5,'2018-08 (Д)'!$C$2:$C$100,0)+1,0)))-INDIRECT(CONCATENATE("'2018-07 (Д)'!W",TEXT(MATCH($C5,'2018-07 (Д)'!$C$2:$C$100,0)+1,0))))/INDIRECT(CONCATENATE("'2018-07 (Д)'!W",TEXT(MATCH($C5,'2018-07 (Д)'!$C$2:$C$100,0)+1,0))))*100)</f>
        <v>56.441666600618575</v>
      </c>
      <c r="HA5" s="9">
        <f ca="1">IF(OR(INDIRECT(CONCATENATE("'2018-09 (Д)'!W",TEXT(MATCH($C5,'2018-09 (Д)'!$C$2:$C$100,0)+1,0)))="Н/Д",INDIRECT(CONCATENATE("'2018-08 (Д)'!W",TEXT(MATCH($C5,'2018-08 (Д)'!$C$2:$C$100,0)+1,0)))="Н/Д",AND(INDIRECT(CONCATENATE("'2018-09 (Д)'!W",TEXT(MATCH($C5,'2018-09 (Д)'!$C$2:$C$100,0)+1,0)))="Н/Д",INDIRECT(CONCATENATE("'2018-08 (Д)'!W",TEXT(MATCH($C5,'2018-08 (Д)'!$C$2:$C$100,0)+1,0))))),"Н/Д",((INDIRECT(CONCATENATE("'2018-09 (Д)'!W",TEXT(MATCH($C5,'2018-09 (Д)'!$C$2:$C$100,0)+1,0)))-INDIRECT(CONCATENATE("'2018-08 (Д)'!W",TEXT(MATCH($C5,'2018-08 (Д)'!$C$2:$C$100,0)+1,0))))/INDIRECT(CONCATENATE("'2018-08 (Д)'!W",TEXT(MATCH($C5,'2018-08 (Д)'!$C$2:$C$100,0)+1,0))))*100)</f>
        <v>-31.872172496814251</v>
      </c>
      <c r="HB5" s="9">
        <f ca="1">IF(OR(INDIRECT(CONCATENATE("'2018-10 (Д)'!W",TEXT(MATCH($C5,'2018-10 (Д)'!$C$2:$C$100,0)+1,0)))="Н/Д",INDIRECT(CONCATENATE("'2018-09 (Д)'!W",TEXT(MATCH($C5,'2018-09 (Д)'!$C$2:$C$100,0)+1,0)))="Н/Д",AND(INDIRECT(CONCATENATE("'2018-10 (Д)'!W",TEXT(MATCH($C5,'2018-10 (Д)'!$C$2:$C$100,0)+1,0)))="Н/Д",INDIRECT(CONCATENATE("'2018-09 (Д)'!W",TEXT(MATCH($C5,'2018-09 (Д)'!$C$2:$C$100,0)+1,0))))),"Н/Д",((INDIRECT(CONCATENATE("'2018-10 (Д)'!W",TEXT(MATCH($C5,'2018-10 (Д)'!$C$2:$C$100,0)+1,0)))-INDIRECT(CONCATENATE("'2018-09 (Д)'!W",TEXT(MATCH($C5,'2018-09 (Д)'!$C$2:$C$100,0)+1,0))))/INDIRECT(CONCATENATE("'2018-09 (Д)'!W",TEXT(MATCH($C5,'2018-09 (Д)'!$C$2:$C$100,0)+1,0))))*100)</f>
        <v>-4.8070907175292197</v>
      </c>
      <c r="HC5" s="9">
        <f ca="1">IF(OR(INDIRECT(CONCATENATE("'2018-11 (Д)'!W",TEXT(MATCH($C5,'2018-11 (Д)'!$C$2:$C$100,0)+1,0)))="Н/Д",INDIRECT(CONCATENATE("'2018-10 (Д)'!W",TEXT(MATCH($C5,'2018-10 (Д)'!$C$2:$C$100,0)+1,0)))="Н/Д",AND(INDIRECT(CONCATENATE("'2018-11 (Д)'!W",TEXT(MATCH($C5,'2018-11 (Д)'!$C$2:$C$100,0)+1,0)))="Н/Д",INDIRECT(CONCATENATE("'2018-10 (Д)'!W",TEXT(MATCH($C5,'2018-10 (Д)'!$C$2:$C$100,0)+1,0))))),"Н/Д",((INDIRECT(CONCATENATE("'2018-11 (Д)'!W",TEXT(MATCH($C5,'2018-11 (Д)'!$C$2:$C$100,0)+1,0)))-INDIRECT(CONCATENATE("'2018-10 (Д)'!W",TEXT(MATCH($C5,'2018-10 (Д)'!$C$2:$C$100,0)+1,0))))/INDIRECT(CONCATENATE("'2018-10 (Д)'!W",TEXT(MATCH($C5,'2018-10 (Д)'!$C$2:$C$100,0)+1,0))))*100)</f>
        <v>51.61839473602798</v>
      </c>
      <c r="HD5" s="9">
        <f ca="1">IF(OR(INDIRECT(CONCATENATE("'2018-12 (Д)'!W",TEXT(MATCH($C5,'2018-12 (Д)'!$C$2:$C$100,0)+1,0)))="Н/Д",INDIRECT(CONCATENATE("'2018-11 (Д)'!W",TEXT(MATCH($C5,'2018-11 (Д)'!$C$2:$C$100,0)+1,0)))="Н/Д",AND(INDIRECT(CONCATENATE("'2018-12 (Д)'!W",TEXT(MATCH($C5,'2018-12 (Д)'!$C$2:$C$100,0)+1,0)))="Н/Д",INDIRECT(CONCATENATE("'2018-11 (Д)'!W",TEXT(MATCH($C5,'2018-11 (Д)'!$C$2:$C$100,0)+1,0))))),"Н/Д",((INDIRECT(CONCATENATE("'2018-12 (Д)'!W",TEXT(MATCH($C5,'2018-12 (Д)'!$C$2:$C$100,0)+1,0)))-INDIRECT(CONCATENATE("'2018-11 (Д)'!W",TEXT(MATCH($C5,'2018-11 (Д)'!$C$2:$C$100,0)+1,0))))/INDIRECT(CONCATENATE("'2018-11 (Д)'!W",TEXT(MATCH($C5,'2018-11 (Д)'!$C$2:$C$100,0)+1,0))))*100)</f>
        <v>-3.3386755639923313</v>
      </c>
    </row>
    <row r="6" spans="1:212" x14ac:dyDescent="0.25">
      <c r="A6" s="2" t="s">
        <v>22</v>
      </c>
      <c r="B6" s="2" t="s">
        <v>25</v>
      </c>
      <c r="C6" s="15">
        <v>76000000</v>
      </c>
      <c r="D6" s="9"/>
      <c r="E6" s="9">
        <f ca="1">IF(OR(INDIRECT(CONCATENATE("'2018-03 (Д)'!E",TEXT(MATCH($C6,'2018-03 (Д)'!$C$2:$C$100,0)+1,0)))="Н/Д",INDIRECT(CONCATENATE("'2018-02 (Д)'!E",TEXT(MATCH($C6,'2018-02 (Д)'!$C$2:$C$100,0)+1,0)))="Н/Д",AND(INDIRECT(CONCATENATE("'2018-03 (Д)'!E",TEXT(MATCH($C6,'2018-03 (Д)'!$C$2:$C$100,0)+1,0)))="Н/Д",INDIRECT(CONCATENATE("'2018-02 (Д)'!E",TEXT(MATCH($C6,'2018-02 (Д)'!$C$2:$C$100,0)+1,0))))),"Н/Д",((INDIRECT(CONCATENATE("'2018-03 (Д)'!E",TEXT(MATCH($C6,'2018-03 (Д)'!$C$2:$C$100,0)+1,0)))-INDIRECT(CONCATENATE("'2018-02 (Д)'!E",TEXT(MATCH($C6,'2018-02 (Д)'!$C$2:$C$100,0)+1,0))))/INDIRECT(CONCATENATE("'2018-02 (Д)'!E",TEXT(MATCH($C6,'2018-02 (Д)'!$C$2:$C$100,0)+1,0))))*100)</f>
        <v>13.574643848671139</v>
      </c>
      <c r="F6" s="9">
        <f ca="1">IF(OR(INDIRECT(CONCATENATE("'2018-04 (Д)'!E",TEXT(MATCH($C6,'2018-04 (Д)'!$C$2:$C$100,0)+1,0)))="Н/Д",INDIRECT(CONCATENATE("'2018-03 (Д)'!E",TEXT(MATCH($C6,'2018-03 (Д)'!$C$2:$C$100,0)+1,0)))="Н/Д",AND(INDIRECT(CONCATENATE("'2018-04 (Д)'!E",TEXT(MATCH($C6,'2018-04 (Д)'!$C$2:$C$100,0)+1,0)))="Н/Д",INDIRECT(CONCATENATE("'2018-03 (Д)'!E",TEXT(MATCH($C6,'2018-03 (Д)'!$C$2:$C$100,0)+1,0))))),"Н/Д",((INDIRECT(CONCATENATE("'2018-04 (Д)'!E",TEXT(MATCH($C6,'2018-04 (Д)'!$C$2:$C$100,0)+1,0)))-INDIRECT(CONCATENATE("'2018-03 (Д)'!E",TEXT(MATCH($C6,'2018-03 (Д)'!$C$2:$C$100,0)+1,0))))/INDIRECT(CONCATENATE("'2018-03 (Д)'!E",TEXT(MATCH($C6,'2018-03 (Д)'!$C$2:$C$100,0)+1,0))))*100)</f>
        <v>55.497183711853616</v>
      </c>
      <c r="G6" s="9">
        <f ca="1">IF(OR(INDIRECT(CONCATENATE("'2018-05 (Д)'!E",TEXT(MATCH($C6,'2018-05 (Д)'!$C$2:$C$100,0)+1,0)))="Н/Д",INDIRECT(CONCATENATE("'2018-04 (Д)'!E",TEXT(MATCH($C6,'2018-04 (Д)'!$C$2:$C$100,0)+1,0)))="Н/Д",AND(INDIRECT(CONCATENATE("'2018-05 (Д)'!E",TEXT(MATCH($C6,'2018-05 (Д)'!$C$2:$C$100,0)+1,0)))="Н/Д",INDIRECT(CONCATENATE("'2018-04 (Д)'!E",TEXT(MATCH($C6,'2018-04 (Д)'!$C$2:$C$100,0)+1,0))))),"Н/Д",((INDIRECT(CONCATENATE("'2018-05 (Д)'!E",TEXT(MATCH($C6,'2018-05 (Д)'!$C$2:$C$100,0)+1,0)))-INDIRECT(CONCATENATE("'2018-04 (Д)'!E",TEXT(MATCH($C6,'2018-04 (Д)'!$C$2:$C$100,0)+1,0))))/INDIRECT(CONCATENATE("'2018-04 (Д)'!E",TEXT(MATCH($C6,'2018-04 (Д)'!$C$2:$C$100,0)+1,0))))*100)</f>
        <v>4.6113248056331928</v>
      </c>
      <c r="H6" s="9">
        <f ca="1">IF(OR(INDIRECT(CONCATENATE("'2018-06 (Д)'!E",TEXT(MATCH($C6,'2018-06 (Д)'!$C$2:$C$100,0)+1,0)))="Н/Д",INDIRECT(CONCATENATE("'2018-05 (Д)'!E",TEXT(MATCH($C6,'2018-05 (Д)'!$C$2:$C$100,0)+1,0)))="Н/Д",AND(INDIRECT(CONCATENATE("'2018-06 (Д)'!E",TEXT(MATCH($C6,'2018-06 (Д)'!$C$2:$C$100,0)+1,0)))="Н/Д",INDIRECT(CONCATENATE("'2018-05 (Д)'!E",TEXT(MATCH($C6,'2018-05 (Д)'!$C$2:$C$100,0)+1,0))))),"Н/Д",((INDIRECT(CONCATENATE("'2018-06 (Д)'!E",TEXT(MATCH($C6,'2018-06 (Д)'!$C$2:$C$100,0)+1,0)))-INDIRECT(CONCATENATE("'2018-05 (Д)'!E",TEXT(MATCH($C6,'2018-05 (Д)'!$C$2:$C$100,0)+1,0))))/INDIRECT(CONCATENATE("'2018-05 (Д)'!E",TEXT(MATCH($C6,'2018-05 (Д)'!$C$2:$C$100,0)+1,0))))*100)</f>
        <v>-19.37690482395098</v>
      </c>
      <c r="I6" s="9">
        <f ca="1">IF(OR(INDIRECT(CONCATENATE("'2018-07 (Д)'!E",TEXT(MATCH($C6,'2018-07 (Д)'!$C$2:$C$100,0)+1,0)))="Н/Д",INDIRECT(CONCATENATE("'2018-06 (Д)'!E",TEXT(MATCH($C6,'2018-06 (Д)'!$C$2:$C$100,0)+1,0)))="Н/Д",AND(INDIRECT(CONCATENATE("'2018-07 (Д)'!E",TEXT(MATCH($C6,'2018-07 (Д)'!$C$2:$C$100,0)+1,0)))="Н/Д",INDIRECT(CONCATENATE("'2018-06 (Д)'!E",TEXT(MATCH($C6,'2018-06 (Д)'!$C$2:$C$100,0)+1,0))))),"Н/Д",((INDIRECT(CONCATENATE("'2018-07 (Д)'!E",TEXT(MATCH($C6,'2018-07 (Д)'!$C$2:$C$100,0)+1,0)))-INDIRECT(CONCATENATE("'2018-06 (Д)'!E",TEXT(MATCH($C6,'2018-06 (Д)'!$C$2:$C$100,0)+1,0))))/INDIRECT(CONCATENATE("'2018-06 (Д)'!E",TEXT(MATCH($C6,'2018-06 (Д)'!$C$2:$C$100,0)+1,0))))*100)</f>
        <v>10.406484665573707</v>
      </c>
      <c r="J6" s="9">
        <f ca="1">IF(OR(INDIRECT(CONCATENATE("'2018-08 (Д)'!E",TEXT(MATCH($C6,'2018-08 (Д)'!$C$2:$C$100,0)+1,0)))="Н/Д",INDIRECT(CONCATENATE("'2018-07 (Д)'!E",TEXT(MATCH($C6,'2018-07 (Д)'!$C$2:$C$100,0)+1,0)))="Н/Д",AND(INDIRECT(CONCATENATE("'2018-08 (Д)'!E",TEXT(MATCH($C6,'2018-08 (Д)'!$C$2:$C$100,0)+1,0)))="Н/Д",INDIRECT(CONCATENATE("'2018-07 (Д)'!E",TEXT(MATCH($C6,'2018-07 (Д)'!$C$2:$C$100,0)+1,0))))),"Н/Д",((INDIRECT(CONCATENATE("'2018-08 (Д)'!E",TEXT(MATCH($C6,'2018-08 (Д)'!$C$2:$C$100,0)+1,0)))-INDIRECT(CONCATENATE("'2018-07 (Д)'!E",TEXT(MATCH($C6,'2018-07 (Д)'!$C$2:$C$100,0)+1,0))))/INDIRECT(CONCATENATE("'2018-07 (Д)'!E",TEXT(MATCH($C6,'2018-07 (Д)'!$C$2:$C$100,0)+1,0))))*100)</f>
        <v>3.0905616573520196</v>
      </c>
      <c r="K6" s="9">
        <f ca="1">IF(OR(INDIRECT(CONCATENATE("'2018-09 (Д)'!E",TEXT(MATCH($C6,'2018-09 (Д)'!$C$2:$C$100,0)+1,0)))="Н/Д",INDIRECT(CONCATENATE("'2018-08 (Д)'!E",TEXT(MATCH($C6,'2018-08 (Д)'!$C$2:$C$100,0)+1,0)))="Н/Д",AND(INDIRECT(CONCATENATE("'2018-09 (Д)'!E",TEXT(MATCH($C6,'2018-09 (Д)'!$C$2:$C$100,0)+1,0)))="Н/Д",INDIRECT(CONCATENATE("'2018-08 (Д)'!E",TEXT(MATCH($C6,'2018-08 (Д)'!$C$2:$C$100,0)+1,0))))),"Н/Д",((INDIRECT(CONCATENATE("'2018-09 (Д)'!E",TEXT(MATCH($C6,'2018-09 (Д)'!$C$2:$C$100,0)+1,0)))-INDIRECT(CONCATENATE("'2018-08 (Д)'!E",TEXT(MATCH($C6,'2018-08 (Д)'!$C$2:$C$100,0)+1,0))))/INDIRECT(CONCATENATE("'2018-08 (Д)'!E",TEXT(MATCH($C6,'2018-08 (Д)'!$C$2:$C$100,0)+1,0))))*100)</f>
        <v>-12.207888562014025</v>
      </c>
      <c r="L6" s="9">
        <f ca="1">IF(OR(INDIRECT(CONCATENATE("'2018-10 (Д)'!E",TEXT(MATCH($C6,'2018-10 (Д)'!$C$2:$C$100,0)+1,0)))="Н/Д",INDIRECT(CONCATENATE("'2018-09 (Д)'!E",TEXT(MATCH($C6,'2018-09 (Д)'!$C$2:$C$100,0)+1,0)))="Н/Д",AND(INDIRECT(CONCATENATE("'2018-10 (Д)'!E",TEXT(MATCH($C6,'2018-10 (Д)'!$C$2:$C$100,0)+1,0)))="Н/Д",INDIRECT(CONCATENATE("'2018-09 (Д)'!E",TEXT(MATCH($C6,'2018-09 (Д)'!$C$2:$C$100,0)+1,0))))),"Н/Д",((INDIRECT(CONCATENATE("'2018-10 (Д)'!E",TEXT(MATCH($C6,'2018-10 (Д)'!$C$2:$C$100,0)+1,0)))-INDIRECT(CONCATENATE("'2018-09 (Д)'!E",TEXT(MATCH($C6,'2018-09 (Д)'!$C$2:$C$100,0)+1,0))))/INDIRECT(CONCATENATE("'2018-09 (Д)'!E",TEXT(MATCH($C6,'2018-09 (Д)'!$C$2:$C$100,0)+1,0))))*100)</f>
        <v>-14.052391421966066</v>
      </c>
      <c r="M6" s="9">
        <f ca="1">IF(OR(INDIRECT(CONCATENATE("'2018-11 (Д)'!E",TEXT(MATCH($C6,'2018-11 (Д)'!$C$2:$C$100,0)+1,0)))="Н/Д",INDIRECT(CONCATENATE("'2018-10 (Д)'!E",TEXT(MATCH($C6,'2018-10 (Д)'!$C$2:$C$100,0)+1,0)))="Н/Д",AND(INDIRECT(CONCATENATE("'2018-11 (Д)'!E",TEXT(MATCH($C6,'2018-11 (Д)'!$C$2:$C$100,0)+1,0)))="Н/Д",INDIRECT(CONCATENATE("'2018-10 (Д)'!E",TEXT(MATCH($C6,'2018-10 (Д)'!$C$2:$C$100,0)+1,0))))),"Н/Д",((INDIRECT(CONCATENATE("'2018-11 (Д)'!E",TEXT(MATCH($C6,'2018-11 (Д)'!$C$2:$C$100,0)+1,0)))-INDIRECT(CONCATENATE("'2018-10 (Д)'!E",TEXT(MATCH($C6,'2018-10 (Д)'!$C$2:$C$100,0)+1,0))))/INDIRECT(CONCATENATE("'2018-10 (Д)'!E",TEXT(MATCH($C6,'2018-10 (Д)'!$C$2:$C$100,0)+1,0))))*100)</f>
        <v>51.304278491794477</v>
      </c>
      <c r="N6" s="9">
        <f ca="1">IF(OR(INDIRECT(CONCATENATE("'2018-12 (Д)'!E",TEXT(MATCH($C6,'2018-12 (Д)'!$C$2:$C$100,0)+1,0)))="Н/Д",INDIRECT(CONCATENATE("'2018-11 (Д)'!E",TEXT(MATCH($C6,'2018-11 (Д)'!$C$2:$C$100,0)+1,0)))="Н/Д",AND(INDIRECT(CONCATENATE("'2018-12 (Д)'!E",TEXT(MATCH($C6,'2018-12 (Д)'!$C$2:$C$100,0)+1,0)))="Н/Д",INDIRECT(CONCATENATE("'2018-11 (Д)'!E",TEXT(MATCH($C6,'2018-11 (Д)'!$C$2:$C$100,0)+1,0))))),"Н/Д",((INDIRECT(CONCATENATE("'2018-12 (Д)'!E",TEXT(MATCH($C6,'2018-12 (Д)'!$C$2:$C$100,0)+1,0)))-INDIRECT(CONCATENATE("'2018-11 (Д)'!E",TEXT(MATCH($C6,'2018-11 (Д)'!$C$2:$C$100,0)+1,0))))/INDIRECT(CONCATENATE("'2018-11 (Д)'!E",TEXT(MATCH($C6,'2018-11 (Д)'!$C$2:$C$100,0)+1,0))))*100)</f>
        <v>-17.047944970141788</v>
      </c>
      <c r="O6" s="9"/>
      <c r="P6" s="9">
        <f ca="1">IF(OR(INDIRECT(CONCATENATE("'2018-03 (Д)'!F",TEXT(MATCH($C6,'2018-03 (Д)'!$C$2:$C$100,0)+1,0)))="Н/Д",INDIRECT(CONCATENATE("'2018-02 (Д)'!F",TEXT(MATCH($C6,'2018-02 (Д)'!$C$2:$C$100,0)+1,0)))="Н/Д",AND(INDIRECT(CONCATENATE("'2018-03 (Д)'!F",TEXT(MATCH($C6,'2018-03 (Д)'!$C$2:$C$100,0)+1,0)))="Н/Д",INDIRECT(CONCATENATE("'2018-02 (Д)'!F",TEXT(MATCH($C6,'2018-02 (Д)'!$C$2:$C$100,0)+1,0))))),"Н/Д",((INDIRECT(CONCATENATE("'2018-03 (Д)'!F",TEXT(MATCH($C6,'2018-03 (Д)'!$C$2:$C$100,0)+1,0)))-INDIRECT(CONCATENATE("'2018-02 (Д)'!F",TEXT(MATCH($C6,'2018-02 (Д)'!$C$2:$C$100,0)+1,0))))/INDIRECT(CONCATENATE("'2018-02 (Д)'!F",TEXT(MATCH($C6,'2018-02 (Д)'!$C$2:$C$100,0)+1,0))))*100)</f>
        <v>14.827815977042613</v>
      </c>
      <c r="Q6" s="9">
        <f ca="1">IF(OR(INDIRECT(CONCATENATE("'2018-04 (Д)'!F",TEXT(MATCH($C6,'2018-04 (Д)'!$C$2:$C$100,0)+1,0)))="Н/Д",INDIRECT(CONCATENATE("'2018-03 (Д)'!F",TEXT(MATCH($C6,'2018-03 (Д)'!$C$2:$C$100,0)+1,0)))="Н/Д",AND(INDIRECT(CONCATENATE("'2018-04 (Д)'!F",TEXT(MATCH($C6,'2018-04 (Д)'!$C$2:$C$100,0)+1,0)))="Н/Д",INDIRECT(CONCATENATE("'2018-03 (Д)'!F",TEXT(MATCH($C6,'2018-03 (Д)'!$C$2:$C$100,0)+1,0))))),"Н/Д",((INDIRECT(CONCATENATE("'2018-04 (Д)'!F",TEXT(MATCH($C6,'2018-04 (Д)'!$C$2:$C$100,0)+1,0)))-INDIRECT(CONCATENATE("'2018-03 (Д)'!F",TEXT(MATCH($C6,'2018-03 (Д)'!$C$2:$C$100,0)+1,0))))/INDIRECT(CONCATENATE("'2018-03 (Д)'!F",TEXT(MATCH($C6,'2018-03 (Д)'!$C$2:$C$100,0)+1,0))))*100)</f>
        <v>92.495774784644865</v>
      </c>
      <c r="R6" s="9">
        <f ca="1">IF(OR(INDIRECT(CONCATENATE("'2018-05 (Д)'!F",TEXT(MATCH($C6,'2018-05 (Д)'!$C$2:$C$100,0)+1,0)))="Н/Д",INDIRECT(CONCATENATE("'2018-04 (Д)'!F",TEXT(MATCH($C6,'2018-04 (Д)'!$C$2:$C$100,0)+1,0)))="Н/Д",AND(INDIRECT(CONCATENATE("'2018-05 (Д)'!F",TEXT(MATCH($C6,'2018-05 (Д)'!$C$2:$C$100,0)+1,0)))="Н/Д",INDIRECT(CONCATENATE("'2018-04 (Д)'!F",TEXT(MATCH($C6,'2018-04 (Д)'!$C$2:$C$100,0)+1,0))))),"Н/Д",((INDIRECT(CONCATENATE("'2018-05 (Д)'!F",TEXT(MATCH($C6,'2018-05 (Д)'!$C$2:$C$100,0)+1,0)))-INDIRECT(CONCATENATE("'2018-04 (Д)'!F",TEXT(MATCH($C6,'2018-04 (Д)'!$C$2:$C$100,0)+1,0))))/INDIRECT(CONCATENATE("'2018-04 (Д)'!F",TEXT(MATCH($C6,'2018-04 (Д)'!$C$2:$C$100,0)+1,0))))*100)</f>
        <v>-11.157496986544881</v>
      </c>
      <c r="S6" s="9">
        <f ca="1">IF(OR(INDIRECT(CONCATENATE("'2018-06 (Д)'!F",TEXT(MATCH($C6,'2018-06 (Д)'!$C$2:$C$100,0)+1,0)))="Н/Д",INDIRECT(CONCATENATE("'2018-05 (Д)'!F",TEXT(MATCH($C6,'2018-05 (Д)'!$C$2:$C$100,0)+1,0)))="Н/Д",AND(INDIRECT(CONCATENATE("'2018-06 (Д)'!F",TEXT(MATCH($C6,'2018-06 (Д)'!$C$2:$C$100,0)+1,0)))="Н/Д",INDIRECT(CONCATENATE("'2018-05 (Д)'!F",TEXT(MATCH($C6,'2018-05 (Д)'!$C$2:$C$100,0)+1,0))))),"Н/Д",((INDIRECT(CONCATENATE("'2018-06 (Д)'!F",TEXT(MATCH($C6,'2018-06 (Д)'!$C$2:$C$100,0)+1,0)))-INDIRECT(CONCATENATE("'2018-05 (Д)'!F",TEXT(MATCH($C6,'2018-05 (Д)'!$C$2:$C$100,0)+1,0))))/INDIRECT(CONCATENATE("'2018-05 (Д)'!F",TEXT(MATCH($C6,'2018-05 (Д)'!$C$2:$C$100,0)+1,0))))*100)</f>
        <v>-15.140250042423808</v>
      </c>
      <c r="T6" s="9">
        <f ca="1">IF(OR(INDIRECT(CONCATENATE("'2018-07 (Д)'!F",TEXT(MATCH($C6,'2018-07 (Д)'!$C$2:$C$100,0)+1,0)))="Н/Д",INDIRECT(CONCATENATE("'2018-06 (Д)'!F",TEXT(MATCH($C6,'2018-06 (Д)'!$C$2:$C$100,0)+1,0)))="Н/Д",AND(INDIRECT(CONCATENATE("'2018-07 (Д)'!F",TEXT(MATCH($C6,'2018-07 (Д)'!$C$2:$C$100,0)+1,0)))="Н/Д",INDIRECT(CONCATENATE("'2018-06 (Д)'!F",TEXT(MATCH($C6,'2018-06 (Д)'!$C$2:$C$100,0)+1,0))))),"Н/Д",((INDIRECT(CONCATENATE("'2018-07 (Д)'!F",TEXT(MATCH($C6,'2018-07 (Д)'!$C$2:$C$100,0)+1,0)))-INDIRECT(CONCATENATE("'2018-06 (Д)'!F",TEXT(MATCH($C6,'2018-06 (Д)'!$C$2:$C$100,0)+1,0))))/INDIRECT(CONCATENATE("'2018-06 (Д)'!F",TEXT(MATCH($C6,'2018-06 (Д)'!$C$2:$C$100,0)+1,0))))*100)</f>
        <v>-17.014258128672942</v>
      </c>
      <c r="U6" s="9">
        <f ca="1">IF(OR(INDIRECT(CONCATENATE("'2018-08 (Д)'!F",TEXT(MATCH($C6,'2018-08 (Д)'!$C$2:$C$100,0)+1,0)))="Н/Д",INDIRECT(CONCATENATE("'2018-07 (Д)'!F",TEXT(MATCH($C6,'2018-07 (Д)'!$C$2:$C$100,0)+1,0)))="Н/Д",AND(INDIRECT(CONCATENATE("'2018-08 (Д)'!F",TEXT(MATCH($C6,'2018-08 (Д)'!$C$2:$C$100,0)+1,0)))="Н/Д",INDIRECT(CONCATENATE("'2018-07 (Д)'!F",TEXT(MATCH($C6,'2018-07 (Д)'!$C$2:$C$100,0)+1,0))))),"Н/Д",((INDIRECT(CONCATENATE("'2018-08 (Д)'!F",TEXT(MATCH($C6,'2018-08 (Д)'!$C$2:$C$100,0)+1,0)))-INDIRECT(CONCATENATE("'2018-07 (Д)'!F",TEXT(MATCH($C6,'2018-07 (Д)'!$C$2:$C$100,0)+1,0))))/INDIRECT(CONCATENATE("'2018-07 (Д)'!F",TEXT(MATCH($C6,'2018-07 (Д)'!$C$2:$C$100,0)+1,0))))*100)</f>
        <v>41.930738518082897</v>
      </c>
      <c r="V6" s="9">
        <f ca="1">IF(OR(INDIRECT(CONCATENATE("'2018-09 (Д)'!F",TEXT(MATCH($C6,'2018-09 (Д)'!$C$2:$C$100,0)+1,0)))="Н/Д",INDIRECT(CONCATENATE("'2018-08 (Д)'!F",TEXT(MATCH($C6,'2018-08 (Д)'!$C$2:$C$100,0)+1,0)))="Н/Д",AND(INDIRECT(CONCATENATE("'2018-09 (Д)'!F",TEXT(MATCH($C6,'2018-09 (Д)'!$C$2:$C$100,0)+1,0)))="Н/Д",INDIRECT(CONCATENATE("'2018-08 (Д)'!F",TEXT(MATCH($C6,'2018-08 (Д)'!$C$2:$C$100,0)+1,0))))),"Н/Д",((INDIRECT(CONCATENATE("'2018-09 (Д)'!F",TEXT(MATCH($C6,'2018-09 (Д)'!$C$2:$C$100,0)+1,0)))-INDIRECT(CONCATENATE("'2018-08 (Д)'!F",TEXT(MATCH($C6,'2018-08 (Д)'!$C$2:$C$100,0)+1,0))))/INDIRECT(CONCATENATE("'2018-08 (Д)'!F",TEXT(MATCH($C6,'2018-08 (Д)'!$C$2:$C$100,0)+1,0))))*100)</f>
        <v>-22.074370441380768</v>
      </c>
      <c r="W6" s="9">
        <f ca="1">IF(OR(INDIRECT(CONCATENATE("'2018-10 (Д)'!F",TEXT(MATCH($C6,'2018-10 (Д)'!$C$2:$C$100,0)+1,0)))="Н/Д",INDIRECT(CONCATENATE("'2018-09 (Д)'!F",TEXT(MATCH($C6,'2018-09 (Д)'!$C$2:$C$100,0)+1,0)))="Н/Д",AND(INDIRECT(CONCATENATE("'2018-10 (Д)'!F",TEXT(MATCH($C6,'2018-10 (Д)'!$C$2:$C$100,0)+1,0)))="Н/Д",INDIRECT(CONCATENATE("'2018-09 (Д)'!F",TEXT(MATCH($C6,'2018-09 (Д)'!$C$2:$C$100,0)+1,0))))),"Н/Д",((INDIRECT(CONCATENATE("'2018-10 (Д)'!F",TEXT(MATCH($C6,'2018-10 (Д)'!$C$2:$C$100,0)+1,0)))-INDIRECT(CONCATENATE("'2018-09 (Д)'!F",TEXT(MATCH($C6,'2018-09 (Д)'!$C$2:$C$100,0)+1,0))))/INDIRECT(CONCATENATE("'2018-09 (Д)'!F",TEXT(MATCH($C6,'2018-09 (Д)'!$C$2:$C$100,0)+1,0))))*100)</f>
        <v>-17.943889450851284</v>
      </c>
      <c r="X6" s="9">
        <f ca="1">IF(OR(INDIRECT(CONCATENATE("'2018-11 (Д)'!F",TEXT(MATCH($C6,'2018-11 (Д)'!$C$2:$C$100,0)+1,0)))="Н/Д",INDIRECT(CONCATENATE("'2018-10 (Д)'!F",TEXT(MATCH($C6,'2018-10 (Д)'!$C$2:$C$100,0)+1,0)))="Н/Д",AND(INDIRECT(CONCATENATE("'2018-11 (Д)'!F",TEXT(MATCH($C6,'2018-11 (Д)'!$C$2:$C$100,0)+1,0)))="Н/Д",INDIRECT(CONCATENATE("'2018-10 (Д)'!F",TEXT(MATCH($C6,'2018-10 (Д)'!$C$2:$C$100,0)+1,0))))),"Н/Д",((INDIRECT(CONCATENATE("'2018-11 (Д)'!F",TEXT(MATCH($C6,'2018-11 (Д)'!$C$2:$C$100,0)+1,0)))-INDIRECT(CONCATENATE("'2018-10 (Д)'!F",TEXT(MATCH($C6,'2018-10 (Д)'!$C$2:$C$100,0)+1,0))))/INDIRECT(CONCATENATE("'2018-10 (Д)'!F",TEXT(MATCH($C6,'2018-10 (Д)'!$C$2:$C$100,0)+1,0))))*100)</f>
        <v>90.599817495898336</v>
      </c>
      <c r="Y6" s="9">
        <f ca="1">IF(OR(INDIRECT(CONCATENATE("'2018-12 (Д)'!F",TEXT(MATCH($C6,'2018-12 (Д)'!$C$2:$C$100,0)+1,0)))="Н/Д",INDIRECT(CONCATENATE("'2018-11 (Д)'!F",TEXT(MATCH($C6,'2018-11 (Д)'!$C$2:$C$100,0)+1,0)))="Н/Д",AND(INDIRECT(CONCATENATE("'2018-12 (Д)'!F",TEXT(MATCH($C6,'2018-12 (Д)'!$C$2:$C$100,0)+1,0)))="Н/Д",INDIRECT(CONCATENATE("'2018-11 (Д)'!F",TEXT(MATCH($C6,'2018-11 (Д)'!$C$2:$C$100,0)+1,0))))),"Н/Д",((INDIRECT(CONCATENATE("'2018-12 (Д)'!F",TEXT(MATCH($C6,'2018-12 (Д)'!$C$2:$C$100,0)+1,0)))-INDIRECT(CONCATENATE("'2018-11 (Д)'!F",TEXT(MATCH($C6,'2018-11 (Д)'!$C$2:$C$100,0)+1,0))))/INDIRECT(CONCATENATE("'2018-11 (Д)'!F",TEXT(MATCH($C6,'2018-11 (Д)'!$C$2:$C$100,0)+1,0))))*100)</f>
        <v>-25.720219223130897</v>
      </c>
      <c r="Z6" s="9"/>
      <c r="AA6" s="9">
        <f ca="1">IF(OR(INDIRECT(CONCATENATE("'2018-03 (Д)'!G",TEXT(MATCH($C6,'2018-03 (Д)'!$C$2:$C$100,0)+1,0)))="Н/Д",INDIRECT(CONCATENATE("'2018-02 (Д)'!G",TEXT(MATCH($C6,'2018-02 (Д)'!$C$2:$C$100,0)+1,0)))="Н/Д",AND(INDIRECT(CONCATENATE("'2018-03 (Д)'!G",TEXT(MATCH($C6,'2018-03 (Д)'!$C$2:$C$100,0)+1,0)))="Н/Д",INDIRECT(CONCATENATE("'2018-02 (Д)'!G",TEXT(MATCH($C6,'2018-02 (Д)'!$C$2:$C$100,0)+1,0))))),"Н/Д",((INDIRECT(CONCATENATE("'2018-03 (Д)'!G",TEXT(MATCH($C6,'2018-03 (Д)'!$C$2:$C$100,0)+1,0)))-INDIRECT(CONCATENATE("'2018-02 (Д)'!G",TEXT(MATCH($C6,'2018-02 (Д)'!$C$2:$C$100,0)+1,0))))/INDIRECT(CONCATENATE("'2018-02 (Д)'!G",TEXT(MATCH($C6,'2018-02 (Д)'!$C$2:$C$100,0)+1,0))))*100)</f>
        <v>1.1725194130367647</v>
      </c>
      <c r="AB6" s="9">
        <f ca="1">IF(OR(INDIRECT(CONCATENATE("'2018-04 (Д)'!G",TEXT(MATCH($C6,'2018-04 (Д)'!$C$2:$C$100,0)+1,0)))="Н/Д",INDIRECT(CONCATENATE("'2018-03 (Д)'!G",TEXT(MATCH($C6,'2018-03 (Д)'!$C$2:$C$100,0)+1,0)))="Н/Д",AND(INDIRECT(CONCATENATE("'2018-04 (Д)'!G",TEXT(MATCH($C6,'2018-04 (Д)'!$C$2:$C$100,0)+1,0)))="Н/Д",INDIRECT(CONCATENATE("'2018-03 (Д)'!G",TEXT(MATCH($C6,'2018-03 (Д)'!$C$2:$C$100,0)+1,0))))),"Н/Д",((INDIRECT(CONCATENATE("'2018-04 (Д)'!G",TEXT(MATCH($C6,'2018-04 (Д)'!$C$2:$C$100,0)+1,0)))-INDIRECT(CONCATENATE("'2018-03 (Д)'!G",TEXT(MATCH($C6,'2018-03 (Д)'!$C$2:$C$100,0)+1,0))))/INDIRECT(CONCATENATE("'2018-03 (Д)'!G",TEXT(MATCH($C6,'2018-03 (Д)'!$C$2:$C$100,0)+1,0))))*100)</f>
        <v>263.13877320700914</v>
      </c>
      <c r="AC6" s="9">
        <f ca="1">IF(OR(INDIRECT(CONCATENATE("'2018-05 (Д)'!G",TEXT(MATCH($C6,'2018-05 (Д)'!$C$2:$C$100,0)+1,0)))="Н/Д",INDIRECT(CONCATENATE("'2018-04 (Д)'!G",TEXT(MATCH($C6,'2018-04 (Д)'!$C$2:$C$100,0)+1,0)))="Н/Д",AND(INDIRECT(CONCATENATE("'2018-05 (Д)'!G",TEXT(MATCH($C6,'2018-05 (Д)'!$C$2:$C$100,0)+1,0)))="Н/Д",INDIRECT(CONCATENATE("'2018-04 (Д)'!G",TEXT(MATCH($C6,'2018-04 (Д)'!$C$2:$C$100,0)+1,0))))),"Н/Д",((INDIRECT(CONCATENATE("'2018-05 (Д)'!G",TEXT(MATCH($C6,'2018-05 (Д)'!$C$2:$C$100,0)+1,0)))-INDIRECT(CONCATENATE("'2018-04 (Д)'!G",TEXT(MATCH($C6,'2018-04 (Д)'!$C$2:$C$100,0)+1,0))))/INDIRECT(CONCATENATE("'2018-04 (Д)'!G",TEXT(MATCH($C6,'2018-04 (Д)'!$C$2:$C$100,0)+1,0))))*100)</f>
        <v>-87.445791675707483</v>
      </c>
      <c r="AD6" s="9">
        <f ca="1">IF(OR(INDIRECT(CONCATENATE("'2018-06 (Д)'!G",TEXT(MATCH($C6,'2018-06 (Д)'!$C$2:$C$100,0)+1,0)))="Н/Д",INDIRECT(CONCATENATE("'2018-05 (Д)'!G",TEXT(MATCH($C6,'2018-05 (Д)'!$C$2:$C$100,0)+1,0)))="Н/Д",AND(INDIRECT(CONCATENATE("'2018-06 (Д)'!G",TEXT(MATCH($C6,'2018-06 (Д)'!$C$2:$C$100,0)+1,0)))="Н/Д",INDIRECT(CONCATENATE("'2018-05 (Д)'!G",TEXT(MATCH($C6,'2018-05 (Д)'!$C$2:$C$100,0)+1,0))))),"Н/Д",((INDIRECT(CONCATENATE("'2018-06 (Д)'!G",TEXT(MATCH($C6,'2018-06 (Д)'!$C$2:$C$100,0)+1,0)))-INDIRECT(CONCATENATE("'2018-05 (Д)'!G",TEXT(MATCH($C6,'2018-05 (Д)'!$C$2:$C$100,0)+1,0))))/INDIRECT(CONCATENATE("'2018-05 (Д)'!G",TEXT(MATCH($C6,'2018-05 (Д)'!$C$2:$C$100,0)+1,0))))*100)</f>
        <v>320.69328524825448</v>
      </c>
      <c r="AE6" s="9">
        <f ca="1">IF(OR(INDIRECT(CONCATENATE("'2018-07 (Д)'!G",TEXT(MATCH($C6,'2018-07 (Д)'!$C$2:$C$100,0)+1,0)))="Н/Д",INDIRECT(CONCATENATE("'2018-06 (Д)'!G",TEXT(MATCH($C6,'2018-06 (Д)'!$C$2:$C$100,0)+1,0)))="Н/Д",AND(INDIRECT(CONCATENATE("'2018-07 (Д)'!G",TEXT(MATCH($C6,'2018-07 (Д)'!$C$2:$C$100,0)+1,0)))="Н/Д",INDIRECT(CONCATENATE("'2018-06 (Д)'!G",TEXT(MATCH($C6,'2018-06 (Д)'!$C$2:$C$100,0)+1,0))))),"Н/Д",((INDIRECT(CONCATENATE("'2018-07 (Д)'!G",TEXT(MATCH($C6,'2018-07 (Д)'!$C$2:$C$100,0)+1,0)))-INDIRECT(CONCATENATE("'2018-06 (Д)'!G",TEXT(MATCH($C6,'2018-06 (Д)'!$C$2:$C$100,0)+1,0))))/INDIRECT(CONCATENATE("'2018-06 (Д)'!G",TEXT(MATCH($C6,'2018-06 (Д)'!$C$2:$C$100,0)+1,0))))*100)</f>
        <v>-29.423158833864683</v>
      </c>
      <c r="AF6" s="9">
        <f ca="1">IF(OR(INDIRECT(CONCATENATE("'2018-08 (Д)'!G",TEXT(MATCH($C6,'2018-08 (Д)'!$C$2:$C$100,0)+1,0)))="Н/Д",INDIRECT(CONCATENATE("'2018-07 (Д)'!G",TEXT(MATCH($C6,'2018-07 (Д)'!$C$2:$C$100,0)+1,0)))="Н/Д",AND(INDIRECT(CONCATENATE("'2018-08 (Д)'!G",TEXT(MATCH($C6,'2018-08 (Д)'!$C$2:$C$100,0)+1,0)))="Н/Д",INDIRECT(CONCATENATE("'2018-07 (Д)'!G",TEXT(MATCH($C6,'2018-07 (Д)'!$C$2:$C$100,0)+1,0))))),"Н/Д",((INDIRECT(CONCATENATE("'2018-08 (Д)'!G",TEXT(MATCH($C6,'2018-08 (Д)'!$C$2:$C$100,0)+1,0)))-INDIRECT(CONCATENATE("'2018-07 (Д)'!G",TEXT(MATCH($C6,'2018-07 (Д)'!$C$2:$C$100,0)+1,0))))/INDIRECT(CONCATENATE("'2018-07 (Д)'!G",TEXT(MATCH($C6,'2018-07 (Д)'!$C$2:$C$100,0)+1,0))))*100)</f>
        <v>-39.51906546565943</v>
      </c>
      <c r="AG6" s="9">
        <f ca="1">IF(OR(INDIRECT(CONCATENATE("'2018-09 (Д)'!G",TEXT(MATCH($C6,'2018-09 (Д)'!$C$2:$C$100,0)+1,0)))="Н/Д",INDIRECT(CONCATENATE("'2018-08 (Д)'!G",TEXT(MATCH($C6,'2018-08 (Д)'!$C$2:$C$100,0)+1,0)))="Н/Д",AND(INDIRECT(CONCATENATE("'2018-09 (Д)'!G",TEXT(MATCH($C6,'2018-09 (Д)'!$C$2:$C$100,0)+1,0)))="Н/Д",INDIRECT(CONCATENATE("'2018-08 (Д)'!G",TEXT(MATCH($C6,'2018-08 (Д)'!$C$2:$C$100,0)+1,0))))),"Н/Д",((INDIRECT(CONCATENATE("'2018-09 (Д)'!G",TEXT(MATCH($C6,'2018-09 (Д)'!$C$2:$C$100,0)+1,0)))-INDIRECT(CONCATENATE("'2018-08 (Д)'!G",TEXT(MATCH($C6,'2018-08 (Д)'!$C$2:$C$100,0)+1,0))))/INDIRECT(CONCATENATE("'2018-08 (Д)'!G",TEXT(MATCH($C6,'2018-08 (Д)'!$C$2:$C$100,0)+1,0))))*100)</f>
        <v>51.828187463534427</v>
      </c>
      <c r="AH6" s="9">
        <f ca="1">IF(OR(INDIRECT(CONCATENATE("'2018-10 (Д)'!G",TEXT(MATCH($C6,'2018-10 (Д)'!$C$2:$C$100,0)+1,0)))="Н/Д",INDIRECT(CONCATENATE("'2018-09 (Д)'!G",TEXT(MATCH($C6,'2018-09 (Д)'!$C$2:$C$100,0)+1,0)))="Н/Д",AND(INDIRECT(CONCATENATE("'2018-10 (Д)'!G",TEXT(MATCH($C6,'2018-10 (Д)'!$C$2:$C$100,0)+1,0)))="Н/Д",INDIRECT(CONCATENATE("'2018-09 (Д)'!G",TEXT(MATCH($C6,'2018-09 (Д)'!$C$2:$C$100,0)+1,0))))),"Н/Д",((INDIRECT(CONCATENATE("'2018-10 (Д)'!G",TEXT(MATCH($C6,'2018-10 (Д)'!$C$2:$C$100,0)+1,0)))-INDIRECT(CONCATENATE("'2018-09 (Д)'!G",TEXT(MATCH($C6,'2018-09 (Д)'!$C$2:$C$100,0)+1,0))))/INDIRECT(CONCATENATE("'2018-09 (Д)'!G",TEXT(MATCH($C6,'2018-09 (Д)'!$C$2:$C$100,0)+1,0))))*100)</f>
        <v>-72.567540341313446</v>
      </c>
      <c r="AI6" s="9">
        <f ca="1">IF(OR(INDIRECT(CONCATENATE("'2018-11 (Д)'!G",TEXT(MATCH($C6,'2018-11 (Д)'!$C$2:$C$100,0)+1,0)))="Н/Д",INDIRECT(CONCATENATE("'2018-10 (Д)'!G",TEXT(MATCH($C6,'2018-10 (Д)'!$C$2:$C$100,0)+1,0)))="Н/Д",AND(INDIRECT(CONCATENATE("'2018-11 (Д)'!G",TEXT(MATCH($C6,'2018-11 (Д)'!$C$2:$C$100,0)+1,0)))="Н/Д",INDIRECT(CONCATENATE("'2018-10 (Д)'!G",TEXT(MATCH($C6,'2018-10 (Д)'!$C$2:$C$100,0)+1,0))))),"Н/Д",((INDIRECT(CONCATENATE("'2018-11 (Д)'!G",TEXT(MATCH($C6,'2018-11 (Д)'!$C$2:$C$100,0)+1,0)))-INDIRECT(CONCATENATE("'2018-10 (Д)'!G",TEXT(MATCH($C6,'2018-10 (Д)'!$C$2:$C$100,0)+1,0))))/INDIRECT(CONCATENATE("'2018-10 (Д)'!G",TEXT(MATCH($C6,'2018-10 (Д)'!$C$2:$C$100,0)+1,0))))*100)</f>
        <v>681.51357239129754</v>
      </c>
      <c r="AJ6" s="9">
        <f ca="1">IF(OR(INDIRECT(CONCATENATE("'2018-12 (Д)'!G",TEXT(MATCH($C6,'2018-12 (Д)'!$C$2:$C$100,0)+1,0)))="Н/Д",INDIRECT(CONCATENATE("'2018-11 (Д)'!G",TEXT(MATCH($C6,'2018-11 (Д)'!$C$2:$C$100,0)+1,0)))="Н/Д",AND(INDIRECT(CONCATENATE("'2018-12 (Д)'!G",TEXT(MATCH($C6,'2018-12 (Д)'!$C$2:$C$100,0)+1,0)))="Н/Д",INDIRECT(CONCATENATE("'2018-11 (Д)'!G",TEXT(MATCH($C6,'2018-11 (Д)'!$C$2:$C$100,0)+1,0))))),"Н/Д",((INDIRECT(CONCATENATE("'2018-12 (Д)'!G",TEXT(MATCH($C6,'2018-12 (Д)'!$C$2:$C$100,0)+1,0)))-INDIRECT(CONCATENATE("'2018-11 (Д)'!G",TEXT(MATCH($C6,'2018-11 (Д)'!$C$2:$C$100,0)+1,0))))/INDIRECT(CONCATENATE("'2018-11 (Д)'!G",TEXT(MATCH($C6,'2018-11 (Д)'!$C$2:$C$100,0)+1,0))))*100)</f>
        <v>-42.429928630202632</v>
      </c>
      <c r="AK6" s="9"/>
      <c r="AL6" s="9">
        <f ca="1">IF(OR(INDIRECT(CONCATENATE("'2018-03 (Д)'!H",TEXT(MATCH($C6,'2018-03 (Д)'!$C$2:$C$100,0)+1,0)))="Н/Д",INDIRECT(CONCATENATE("'2018-02 (Д)'!H",TEXT(MATCH($C6,'2018-02 (Д)'!$C$2:$C$100,0)+1,0)))="Н/Д",AND(INDIRECT(CONCATENATE("'2018-03 (Д)'!H",TEXT(MATCH($C6,'2018-03 (Д)'!$C$2:$C$100,0)+1,0)))="Н/Д",INDIRECT(CONCATENATE("'2018-02 (Д)'!H",TEXT(MATCH($C6,'2018-02 (Д)'!$C$2:$C$100,0)+1,0))))),"Н/Д",((INDIRECT(CONCATENATE("'2018-03 (Д)'!H",TEXT(MATCH($C6,'2018-03 (Д)'!$C$2:$C$100,0)+1,0)))-INDIRECT(CONCATENATE("'2018-02 (Д)'!H",TEXT(MATCH($C6,'2018-02 (Д)'!$C$2:$C$100,0)+1,0))))/INDIRECT(CONCATENATE("'2018-02 (Д)'!H",TEXT(MATCH($C6,'2018-02 (Д)'!$C$2:$C$100,0)+1,0))))*100)</f>
        <v>51.245646439410073</v>
      </c>
      <c r="AM6" s="9">
        <f ca="1">IF(OR(INDIRECT(CONCATENATE("'2018-04 (Д)'!H",TEXT(MATCH($C6,'2018-04 (Д)'!$C$2:$C$100,0)+1,0)))="Н/Д",INDIRECT(CONCATENATE("'2018-03 (Д)'!H",TEXT(MATCH($C6,'2018-03 (Д)'!$C$2:$C$100,0)+1,0)))="Н/Д",AND(INDIRECT(CONCATENATE("'2018-04 (Д)'!H",TEXT(MATCH($C6,'2018-04 (Д)'!$C$2:$C$100,0)+1,0)))="Н/Д",INDIRECT(CONCATENATE("'2018-03 (Д)'!H",TEXT(MATCH($C6,'2018-03 (Д)'!$C$2:$C$100,0)+1,0))))),"Н/Д",((INDIRECT(CONCATENATE("'2018-04 (Д)'!H",TEXT(MATCH($C6,'2018-04 (Д)'!$C$2:$C$100,0)+1,0)))-INDIRECT(CONCATENATE("'2018-03 (Д)'!H",TEXT(MATCH($C6,'2018-03 (Д)'!$C$2:$C$100,0)+1,0))))/INDIRECT(CONCATENATE("'2018-03 (Д)'!H",TEXT(MATCH($C6,'2018-03 (Д)'!$C$2:$C$100,0)+1,0))))*100)</f>
        <v>6.7659065394706843</v>
      </c>
      <c r="AN6" s="9">
        <f ca="1">IF(OR(INDIRECT(CONCATENATE("'2018-05 (Д)'!H",TEXT(MATCH($C6,'2018-05 (Д)'!$C$2:$C$100,0)+1,0)))="Н/Д",INDIRECT(CONCATENATE("'2018-04 (Д)'!H",TEXT(MATCH($C6,'2018-04 (Д)'!$C$2:$C$100,0)+1,0)))="Н/Д",AND(INDIRECT(CONCATENATE("'2018-05 (Д)'!H",TEXT(MATCH($C6,'2018-05 (Д)'!$C$2:$C$100,0)+1,0)))="Н/Д",INDIRECT(CONCATENATE("'2018-04 (Д)'!H",TEXT(MATCH($C6,'2018-04 (Д)'!$C$2:$C$100,0)+1,0))))),"Н/Д",((INDIRECT(CONCATENATE("'2018-05 (Д)'!H",TEXT(MATCH($C6,'2018-05 (Д)'!$C$2:$C$100,0)+1,0)))-INDIRECT(CONCATENATE("'2018-04 (Д)'!H",TEXT(MATCH($C6,'2018-04 (Д)'!$C$2:$C$100,0)+1,0))))/INDIRECT(CONCATENATE("'2018-04 (Д)'!H",TEXT(MATCH($C6,'2018-04 (Д)'!$C$2:$C$100,0)+1,0))))*100)</f>
        <v>-5.8619483440580717</v>
      </c>
      <c r="AO6" s="9">
        <f ca="1">IF(OR(INDIRECT(CONCATENATE("'2018-06 (Д)'!H",TEXT(MATCH($C6,'2018-06 (Д)'!$C$2:$C$100,0)+1,0)))="Н/Д",INDIRECT(CONCATENATE("'2018-05 (Д)'!H",TEXT(MATCH($C6,'2018-05 (Д)'!$C$2:$C$100,0)+1,0)))="Н/Д",AND(INDIRECT(CONCATENATE("'2018-06 (Д)'!H",TEXT(MATCH($C6,'2018-06 (Д)'!$C$2:$C$100,0)+1,0)))="Н/Д",INDIRECT(CONCATENATE("'2018-05 (Д)'!H",TEXT(MATCH($C6,'2018-05 (Д)'!$C$2:$C$100,0)+1,0))))),"Н/Д",((INDIRECT(CONCATENATE("'2018-06 (Д)'!H",TEXT(MATCH($C6,'2018-06 (Д)'!$C$2:$C$100,0)+1,0)))-INDIRECT(CONCATENATE("'2018-05 (Д)'!H",TEXT(MATCH($C6,'2018-05 (Д)'!$C$2:$C$100,0)+1,0))))/INDIRECT(CONCATENATE("'2018-05 (Д)'!H",TEXT(MATCH($C6,'2018-05 (Д)'!$C$2:$C$100,0)+1,0))))*100)</f>
        <v>1.459522553908688</v>
      </c>
      <c r="AP6" s="9">
        <f ca="1">IF(OR(INDIRECT(CONCATENATE("'2018-07 (Д)'!H",TEXT(MATCH($C6,'2018-07 (Д)'!$C$2:$C$100,0)+1,0)))="Н/Д",INDIRECT(CONCATENATE("'2018-06 (Д)'!H",TEXT(MATCH($C6,'2018-06 (Д)'!$C$2:$C$100,0)+1,0)))="Н/Д",AND(INDIRECT(CONCATENATE("'2018-07 (Д)'!H",TEXT(MATCH($C6,'2018-07 (Д)'!$C$2:$C$100,0)+1,0)))="Н/Д",INDIRECT(CONCATENATE("'2018-06 (Д)'!H",TEXT(MATCH($C6,'2018-06 (Д)'!$C$2:$C$100,0)+1,0))))),"Н/Д",((INDIRECT(CONCATENATE("'2018-07 (Д)'!H",TEXT(MATCH($C6,'2018-07 (Д)'!$C$2:$C$100,0)+1,0)))-INDIRECT(CONCATENATE("'2018-06 (Д)'!H",TEXT(MATCH($C6,'2018-06 (Д)'!$C$2:$C$100,0)+1,0))))/INDIRECT(CONCATENATE("'2018-06 (Д)'!H",TEXT(MATCH($C6,'2018-06 (Д)'!$C$2:$C$100,0)+1,0))))*100)</f>
        <v>7.5324846858260619</v>
      </c>
      <c r="AQ6" s="9">
        <f ca="1">IF(OR(INDIRECT(CONCATENATE("'2018-08 (Д)'!H",TEXT(MATCH($C6,'2018-08 (Д)'!$C$2:$C$100,0)+1,0)))="Н/Д",INDIRECT(CONCATENATE("'2018-07 (Д)'!H",TEXT(MATCH($C6,'2018-07 (Д)'!$C$2:$C$100,0)+1,0)))="Н/Д",AND(INDIRECT(CONCATENATE("'2018-08 (Д)'!H",TEXT(MATCH($C6,'2018-08 (Д)'!$C$2:$C$100,0)+1,0)))="Н/Д",INDIRECT(CONCATENATE("'2018-07 (Д)'!H",TEXT(MATCH($C6,'2018-07 (Д)'!$C$2:$C$100,0)+1,0))))),"Н/Д",((INDIRECT(CONCATENATE("'2018-08 (Д)'!H",TEXT(MATCH($C6,'2018-08 (Д)'!$C$2:$C$100,0)+1,0)))-INDIRECT(CONCATENATE("'2018-07 (Д)'!H",TEXT(MATCH($C6,'2018-07 (Д)'!$C$2:$C$100,0)+1,0))))/INDIRECT(CONCATENATE("'2018-07 (Д)'!H",TEXT(MATCH($C6,'2018-07 (Д)'!$C$2:$C$100,0)+1,0))))*100)</f>
        <v>6.8933765170547359</v>
      </c>
      <c r="AR6" s="9">
        <f ca="1">IF(OR(INDIRECT(CONCATENATE("'2018-09 (Д)'!H",TEXT(MATCH($C6,'2018-09 (Д)'!$C$2:$C$100,0)+1,0)))="Н/Д",INDIRECT(CONCATENATE("'2018-08 (Д)'!H",TEXT(MATCH($C6,'2018-08 (Д)'!$C$2:$C$100,0)+1,0)))="Н/Д",AND(INDIRECT(CONCATENATE("'2018-09 (Д)'!H",TEXT(MATCH($C6,'2018-09 (Д)'!$C$2:$C$100,0)+1,0)))="Н/Д",INDIRECT(CONCATENATE("'2018-08 (Д)'!H",TEXT(MATCH($C6,'2018-08 (Д)'!$C$2:$C$100,0)+1,0))))),"Н/Д",((INDIRECT(CONCATENATE("'2018-09 (Д)'!H",TEXT(MATCH($C6,'2018-09 (Д)'!$C$2:$C$100,0)+1,0)))-INDIRECT(CONCATENATE("'2018-08 (Д)'!H",TEXT(MATCH($C6,'2018-08 (Д)'!$C$2:$C$100,0)+1,0))))/INDIRECT(CONCATENATE("'2018-08 (Д)'!H",TEXT(MATCH($C6,'2018-08 (Д)'!$C$2:$C$100,0)+1,0))))*100)</f>
        <v>-11.072966308821783</v>
      </c>
      <c r="AS6" s="9">
        <f ca="1">IF(OR(INDIRECT(CONCATENATE("'2018-10 (Д)'!H",TEXT(MATCH($C6,'2018-10 (Д)'!$C$2:$C$100,0)+1,0)))="Н/Д",INDIRECT(CONCATENATE("'2018-09 (Д)'!H",TEXT(MATCH($C6,'2018-09 (Д)'!$C$2:$C$100,0)+1,0)))="Н/Д",AND(INDIRECT(CONCATENATE("'2018-10 (Д)'!H",TEXT(MATCH($C6,'2018-10 (Д)'!$C$2:$C$100,0)+1,0)))="Н/Д",INDIRECT(CONCATENATE("'2018-09 (Д)'!H",TEXT(MATCH($C6,'2018-09 (Д)'!$C$2:$C$100,0)+1,0))))),"Н/Д",((INDIRECT(CONCATENATE("'2018-10 (Д)'!H",TEXT(MATCH($C6,'2018-10 (Д)'!$C$2:$C$100,0)+1,0)))-INDIRECT(CONCATENATE("'2018-09 (Д)'!H",TEXT(MATCH($C6,'2018-09 (Д)'!$C$2:$C$100,0)+1,0))))/INDIRECT(CONCATENATE("'2018-09 (Д)'!H",TEXT(MATCH($C6,'2018-09 (Д)'!$C$2:$C$100,0)+1,0))))*100)</f>
        <v>-2.8898184017521924</v>
      </c>
      <c r="AT6" s="9">
        <f ca="1">IF(OR(INDIRECT(CONCATENATE("'2018-11 (Д)'!H",TEXT(MATCH($C6,'2018-11 (Д)'!$C$2:$C$100,0)+1,0)))="Н/Д",INDIRECT(CONCATENATE("'2018-10 (Д)'!H",TEXT(MATCH($C6,'2018-10 (Д)'!$C$2:$C$100,0)+1,0)))="Н/Д",AND(INDIRECT(CONCATENATE("'2018-11 (Д)'!H",TEXT(MATCH($C6,'2018-11 (Д)'!$C$2:$C$100,0)+1,0)))="Н/Д",INDIRECT(CONCATENATE("'2018-10 (Д)'!H",TEXT(MATCH($C6,'2018-10 (Д)'!$C$2:$C$100,0)+1,0))))),"Н/Д",((INDIRECT(CONCATENATE("'2018-11 (Д)'!H",TEXT(MATCH($C6,'2018-11 (Д)'!$C$2:$C$100,0)+1,0)))-INDIRECT(CONCATENATE("'2018-10 (Д)'!H",TEXT(MATCH($C6,'2018-10 (Д)'!$C$2:$C$100,0)+1,0))))/INDIRECT(CONCATENATE("'2018-10 (Д)'!H",TEXT(MATCH($C6,'2018-10 (Д)'!$C$2:$C$100,0)+1,0))))*100)</f>
        <v>11.199659150918</v>
      </c>
      <c r="AU6" s="9">
        <f ca="1">IF(OR(INDIRECT(CONCATENATE("'2018-12 (Д)'!H",TEXT(MATCH($C6,'2018-12 (Д)'!$C$2:$C$100,0)+1,0)))="Н/Д",INDIRECT(CONCATENATE("'2018-11 (Д)'!H",TEXT(MATCH($C6,'2018-11 (Д)'!$C$2:$C$100,0)+1,0)))="Н/Д",AND(INDIRECT(CONCATENATE("'2018-12 (Д)'!H",TEXT(MATCH($C6,'2018-12 (Д)'!$C$2:$C$100,0)+1,0)))="Н/Д",INDIRECT(CONCATENATE("'2018-11 (Д)'!H",TEXT(MATCH($C6,'2018-11 (Д)'!$C$2:$C$100,0)+1,0))))),"Н/Д",((INDIRECT(CONCATENATE("'2018-12 (Д)'!H",TEXT(MATCH($C6,'2018-12 (Д)'!$C$2:$C$100,0)+1,0)))-INDIRECT(CONCATENATE("'2018-11 (Д)'!H",TEXT(MATCH($C6,'2018-11 (Д)'!$C$2:$C$100,0)+1,0))))/INDIRECT(CONCATENATE("'2018-11 (Д)'!H",TEXT(MATCH($C6,'2018-11 (Д)'!$C$2:$C$100,0)+1,0))))*100)</f>
        <v>8.5824576656293754</v>
      </c>
      <c r="AV6" s="9"/>
      <c r="AW6" s="9">
        <f ca="1">IF(OR(INDIRECT(CONCATENATE("'2018-03 (Д)'!I",TEXT(MATCH($C6,'2018-03 (Д)'!$C$2:$C$100,0)+1,0)))="Н/Д",INDIRECT(CONCATENATE("'2018-02 (Д)'!I",TEXT(MATCH($C6,'2018-02 (Д)'!$C$2:$C$100,0)+1,0)))="Н/Д",AND(INDIRECT(CONCATENATE("'2018-03 (Д)'!I",TEXT(MATCH($C6,'2018-03 (Д)'!$C$2:$C$100,0)+1,0)))="Н/Д",INDIRECT(CONCATENATE("'2018-02 (Д)'!I",TEXT(MATCH($C6,'2018-02 (Д)'!$C$2:$C$100,0)+1,0))))),"Н/Д",((INDIRECT(CONCATENATE("'2018-03 (Д)'!I",TEXT(MATCH($C6,'2018-03 (Д)'!$C$2:$C$100,0)+1,0)))-INDIRECT(CONCATENATE("'2018-02 (Д)'!I",TEXT(MATCH($C6,'2018-02 (Д)'!$C$2:$C$100,0)+1,0))))/INDIRECT(CONCATENATE("'2018-02 (Д)'!I",TEXT(MATCH($C6,'2018-02 (Д)'!$C$2:$C$100,0)+1,0))))*100)</f>
        <v>-60.85217122703115</v>
      </c>
      <c r="AX6" s="9">
        <f ca="1">IF(OR(INDIRECT(CONCATENATE("'2018-04 (Д)'!I",TEXT(MATCH($C6,'2018-04 (Д)'!$C$2:$C$100,0)+1,0)))="Н/Д",INDIRECT(CONCATENATE("'2018-03 (Д)'!I",TEXT(MATCH($C6,'2018-03 (Д)'!$C$2:$C$100,0)+1,0)))="Н/Д",AND(INDIRECT(CONCATENATE("'2018-04 (Д)'!I",TEXT(MATCH($C6,'2018-04 (Д)'!$C$2:$C$100,0)+1,0)))="Н/Д",INDIRECT(CONCATENATE("'2018-03 (Д)'!I",TEXT(MATCH($C6,'2018-03 (Д)'!$C$2:$C$100,0)+1,0))))),"Н/Д",((INDIRECT(CONCATENATE("'2018-04 (Д)'!I",TEXT(MATCH($C6,'2018-04 (Д)'!$C$2:$C$100,0)+1,0)))-INDIRECT(CONCATENATE("'2018-03 (Д)'!I",TEXT(MATCH($C6,'2018-03 (Д)'!$C$2:$C$100,0)+1,0))))/INDIRECT(CONCATENATE("'2018-03 (Д)'!I",TEXT(MATCH($C6,'2018-03 (Д)'!$C$2:$C$100,0)+1,0))))*100)</f>
        <v>276.94864158928112</v>
      </c>
      <c r="AY6" s="9">
        <f ca="1">IF(OR(INDIRECT(CONCATENATE("'2018-05 (Д)'!I",TEXT(MATCH($C6,'2018-05 (Д)'!$C$2:$C$100,0)+1,0)))="Н/Д",INDIRECT(CONCATENATE("'2018-04 (Д)'!I",TEXT(MATCH($C6,'2018-04 (Д)'!$C$2:$C$100,0)+1,0)))="Н/Д",AND(INDIRECT(CONCATENATE("'2018-05 (Д)'!I",TEXT(MATCH($C6,'2018-05 (Д)'!$C$2:$C$100,0)+1,0)))="Н/Д",INDIRECT(CONCATENATE("'2018-04 (Д)'!I",TEXT(MATCH($C6,'2018-04 (Д)'!$C$2:$C$100,0)+1,0))))),"Н/Д",((INDIRECT(CONCATENATE("'2018-05 (Д)'!I",TEXT(MATCH($C6,'2018-05 (Д)'!$C$2:$C$100,0)+1,0)))-INDIRECT(CONCATENATE("'2018-04 (Д)'!I",TEXT(MATCH($C6,'2018-04 (Д)'!$C$2:$C$100,0)+1,0))))/INDIRECT(CONCATENATE("'2018-04 (Д)'!I",TEXT(MATCH($C6,'2018-04 (Д)'!$C$2:$C$100,0)+1,0))))*100)</f>
        <v>-30.909070461202869</v>
      </c>
      <c r="AZ6" s="9">
        <f ca="1">IF(OR(INDIRECT(CONCATENATE("'2018-06 (Д)'!I",TEXT(MATCH($C6,'2018-06 (Д)'!$C$2:$C$100,0)+1,0)))="Н/Д",INDIRECT(CONCATENATE("'2018-05 (Д)'!I",TEXT(MATCH($C6,'2018-05 (Д)'!$C$2:$C$100,0)+1,0)))="Н/Д",AND(INDIRECT(CONCATENATE("'2018-06 (Д)'!I",TEXT(MATCH($C6,'2018-06 (Д)'!$C$2:$C$100,0)+1,0)))="Н/Д",INDIRECT(CONCATENATE("'2018-05 (Д)'!I",TEXT(MATCH($C6,'2018-05 (Д)'!$C$2:$C$100,0)+1,0))))),"Н/Д",((INDIRECT(CONCATENATE("'2018-06 (Д)'!I",TEXT(MATCH($C6,'2018-06 (Д)'!$C$2:$C$100,0)+1,0)))-INDIRECT(CONCATENATE("'2018-05 (Д)'!I",TEXT(MATCH($C6,'2018-05 (Д)'!$C$2:$C$100,0)+1,0))))/INDIRECT(CONCATENATE("'2018-05 (Д)'!I",TEXT(MATCH($C6,'2018-05 (Д)'!$C$2:$C$100,0)+1,0))))*100)</f>
        <v>5.3941043755383413</v>
      </c>
      <c r="BA6" s="9">
        <f ca="1">IF(OR(INDIRECT(CONCATENATE("'2018-07 (Д)'!I",TEXT(MATCH($C6,'2018-07 (Д)'!$C$2:$C$100,0)+1,0)))="Н/Д",INDIRECT(CONCATENATE("'2018-06 (Д)'!I",TEXT(MATCH($C6,'2018-06 (Д)'!$C$2:$C$100,0)+1,0)))="Н/Д",AND(INDIRECT(CONCATENATE("'2018-07 (Д)'!I",TEXT(MATCH($C6,'2018-07 (Д)'!$C$2:$C$100,0)+1,0)))="Н/Д",INDIRECT(CONCATENATE("'2018-06 (Д)'!I",TEXT(MATCH($C6,'2018-06 (Д)'!$C$2:$C$100,0)+1,0))))),"Н/Д",((INDIRECT(CONCATENATE("'2018-07 (Д)'!I",TEXT(MATCH($C6,'2018-07 (Д)'!$C$2:$C$100,0)+1,0)))-INDIRECT(CONCATENATE("'2018-06 (Д)'!I",TEXT(MATCH($C6,'2018-06 (Д)'!$C$2:$C$100,0)+1,0))))/INDIRECT(CONCATENATE("'2018-06 (Д)'!I",TEXT(MATCH($C6,'2018-06 (Д)'!$C$2:$C$100,0)+1,0))))*100)</f>
        <v>-2.0206930586054308</v>
      </c>
      <c r="BB6" s="9">
        <f ca="1">IF(OR(INDIRECT(CONCATENATE("'2018-08 (Д)'!I",TEXT(MATCH($C6,'2018-08 (Д)'!$C$2:$C$100,0)+1,0)))="Н/Д",INDIRECT(CONCATENATE("'2018-07 (Д)'!I",TEXT(MATCH($C6,'2018-07 (Д)'!$C$2:$C$100,0)+1,0)))="Н/Д",AND(INDIRECT(CONCATENATE("'2018-08 (Д)'!I",TEXT(MATCH($C6,'2018-08 (Д)'!$C$2:$C$100,0)+1,0)))="Н/Д",INDIRECT(CONCATENATE("'2018-07 (Д)'!I",TEXT(MATCH($C6,'2018-07 (Д)'!$C$2:$C$100,0)+1,0))))),"Н/Д",((INDIRECT(CONCATENATE("'2018-08 (Д)'!I",TEXT(MATCH($C6,'2018-08 (Д)'!$C$2:$C$100,0)+1,0)))-INDIRECT(CONCATENATE("'2018-07 (Д)'!I",TEXT(MATCH($C6,'2018-07 (Д)'!$C$2:$C$100,0)+1,0))))/INDIRECT(CONCATENATE("'2018-07 (Д)'!I",TEXT(MATCH($C6,'2018-07 (Д)'!$C$2:$C$100,0)+1,0))))*100)</f>
        <v>17.256788908137764</v>
      </c>
      <c r="BC6" s="9">
        <f ca="1">IF(OR(INDIRECT(CONCATENATE("'2018-09 (Д)'!I",TEXT(MATCH($C6,'2018-09 (Д)'!$C$2:$C$100,0)+1,0)))="Н/Д",INDIRECT(CONCATENATE("'2018-08 (Д)'!I",TEXT(MATCH($C6,'2018-08 (Д)'!$C$2:$C$100,0)+1,0)))="Н/Д",AND(INDIRECT(CONCATENATE("'2018-09 (Д)'!I",TEXT(MATCH($C6,'2018-09 (Д)'!$C$2:$C$100,0)+1,0)))="Н/Д",INDIRECT(CONCATENATE("'2018-08 (Д)'!I",TEXT(MATCH($C6,'2018-08 (Д)'!$C$2:$C$100,0)+1,0))))),"Н/Д",((INDIRECT(CONCATENATE("'2018-09 (Д)'!I",TEXT(MATCH($C6,'2018-09 (Д)'!$C$2:$C$100,0)+1,0)))-INDIRECT(CONCATENATE("'2018-08 (Д)'!I",TEXT(MATCH($C6,'2018-08 (Д)'!$C$2:$C$100,0)+1,0))))/INDIRECT(CONCATENATE("'2018-08 (Д)'!I",TEXT(MATCH($C6,'2018-08 (Д)'!$C$2:$C$100,0)+1,0))))*100)</f>
        <v>-6.7506779585820018</v>
      </c>
      <c r="BD6" s="9">
        <f ca="1">IF(OR(INDIRECT(CONCATENATE("'2018-10 (Д)'!I",TEXT(MATCH($C6,'2018-10 (Д)'!$C$2:$C$100,0)+1,0)))="Н/Д",INDIRECT(CONCATENATE("'2018-09 (Д)'!I",TEXT(MATCH($C6,'2018-09 (Д)'!$C$2:$C$100,0)+1,0)))="Н/Д",AND(INDIRECT(CONCATENATE("'2018-10 (Д)'!I",TEXT(MATCH($C6,'2018-10 (Д)'!$C$2:$C$100,0)+1,0)))="Н/Д",INDIRECT(CONCATENATE("'2018-09 (Д)'!I",TEXT(MATCH($C6,'2018-09 (Д)'!$C$2:$C$100,0)+1,0))))),"Н/Д",((INDIRECT(CONCATENATE("'2018-10 (Д)'!I",TEXT(MATCH($C6,'2018-10 (Д)'!$C$2:$C$100,0)+1,0)))-INDIRECT(CONCATENATE("'2018-09 (Д)'!I",TEXT(MATCH($C6,'2018-09 (Д)'!$C$2:$C$100,0)+1,0))))/INDIRECT(CONCATENATE("'2018-09 (Д)'!I",TEXT(MATCH($C6,'2018-09 (Д)'!$C$2:$C$100,0)+1,0))))*100)</f>
        <v>9.5975983716781226</v>
      </c>
      <c r="BE6" s="9">
        <f ca="1">IF(OR(INDIRECT(CONCATENATE("'2018-11 (Д)'!I",TEXT(MATCH($C6,'2018-11 (Д)'!$C$2:$C$100,0)+1,0)))="Н/Д",INDIRECT(CONCATENATE("'2018-10 (Д)'!I",TEXT(MATCH($C6,'2018-10 (Д)'!$C$2:$C$100,0)+1,0)))="Н/Д",AND(INDIRECT(CONCATENATE("'2018-11 (Д)'!I",TEXT(MATCH($C6,'2018-11 (Д)'!$C$2:$C$100,0)+1,0)))="Н/Д",INDIRECT(CONCATENATE("'2018-10 (Д)'!I",TEXT(MATCH($C6,'2018-10 (Д)'!$C$2:$C$100,0)+1,0))))),"Н/Д",((INDIRECT(CONCATENATE("'2018-11 (Д)'!I",TEXT(MATCH($C6,'2018-11 (Д)'!$C$2:$C$100,0)+1,0)))-INDIRECT(CONCATENATE("'2018-10 (Д)'!I",TEXT(MATCH($C6,'2018-10 (Д)'!$C$2:$C$100,0)+1,0))))/INDIRECT(CONCATENATE("'2018-10 (Д)'!I",TEXT(MATCH($C6,'2018-10 (Д)'!$C$2:$C$100,0)+1,0))))*100)</f>
        <v>-8.0454768375536396</v>
      </c>
      <c r="BF6" s="9">
        <f ca="1">IF(OR(INDIRECT(CONCATENATE("'2018-12 (Д)'!I",TEXT(MATCH($C6,'2018-12 (Д)'!$C$2:$C$100,0)+1,0)))="Н/Д",INDIRECT(CONCATENATE("'2018-11 (Д)'!I",TEXT(MATCH($C6,'2018-11 (Д)'!$C$2:$C$100,0)+1,0)))="Н/Д",AND(INDIRECT(CONCATENATE("'2018-12 (Д)'!I",TEXT(MATCH($C6,'2018-12 (Д)'!$C$2:$C$100,0)+1,0)))="Н/Д",INDIRECT(CONCATENATE("'2018-11 (Д)'!I",TEXT(MATCH($C6,'2018-11 (Д)'!$C$2:$C$100,0)+1,0))))),"Н/Д",((INDIRECT(CONCATENATE("'2018-12 (Д)'!I",TEXT(MATCH($C6,'2018-12 (Д)'!$C$2:$C$100,0)+1,0)))-INDIRECT(CONCATENATE("'2018-11 (Д)'!I",TEXT(MATCH($C6,'2018-11 (Д)'!$C$2:$C$100,0)+1,0))))/INDIRECT(CONCATENATE("'2018-11 (Д)'!I",TEXT(MATCH($C6,'2018-11 (Д)'!$C$2:$C$100,0)+1,0))))*100)</f>
        <v>0.94216343091167687</v>
      </c>
      <c r="BG6" s="9"/>
      <c r="BH6" s="9" t="str">
        <f ca="1">IF(OR(INDIRECT(CONCATENATE("'2018-03 (Д)'!J",TEXT(MATCH($C6,'2018-03 (Д)'!$C$2:$C$100,0)+1,0)))="Н/Д",INDIRECT(CONCATENATE("'2018-02 (Д)'!J",TEXT(MATCH($C6,'2018-02 (Д)'!$C$2:$C$100,0)+1,0)))="Н/Д",AND(INDIRECT(CONCATENATE("'2018-03 (Д)'!J",TEXT(MATCH($C6,'2018-03 (Д)'!$C$2:$C$100,0)+1,0)))="Н/Д",INDIRECT(CONCATENATE("'2018-02 (Д)'!J",TEXT(MATCH($C6,'2018-02 (Д)'!$C$2:$C$100,0)+1,0))))),"Н/Д",((INDIRECT(CONCATENATE("'2018-03 (Д)'!J",TEXT(MATCH($C6,'2018-03 (Д)'!$C$2:$C$100,0)+1,0)))-INDIRECT(CONCATENATE("'2018-02 (Д)'!J",TEXT(MATCH($C6,'2018-02 (Д)'!$C$2:$C$100,0)+1,0))))/INDIRECT(CONCATENATE("'2018-02 (Д)'!J",TEXT(MATCH($C6,'2018-02 (Д)'!$C$2:$C$100,0)+1,0))))*100)</f>
        <v>Н/Д</v>
      </c>
      <c r="BI6" s="9" t="str">
        <f ca="1">IF(OR(INDIRECT(CONCATENATE("'2018-04 (Д)'!J",TEXT(MATCH($C6,'2018-04 (Д)'!$C$2:$C$100,0)+1,0)))="Н/Д",INDIRECT(CONCATENATE("'2018-03 (Д)'!J",TEXT(MATCH($C6,'2018-03 (Д)'!$C$2:$C$100,0)+1,0)))="Н/Д",AND(INDIRECT(CONCATENATE("'2018-04 (Д)'!J",TEXT(MATCH($C6,'2018-04 (Д)'!$C$2:$C$100,0)+1,0)))="Н/Д",INDIRECT(CONCATENATE("'2018-03 (Д)'!J",TEXT(MATCH($C6,'2018-03 (Д)'!$C$2:$C$100,0)+1,0))))),"Н/Д",((INDIRECT(CONCATENATE("'2018-04 (Д)'!J",TEXT(MATCH($C6,'2018-04 (Д)'!$C$2:$C$100,0)+1,0)))-INDIRECT(CONCATENATE("'2018-03 (Д)'!J",TEXT(MATCH($C6,'2018-03 (Д)'!$C$2:$C$100,0)+1,0))))/INDIRECT(CONCATENATE("'2018-03 (Д)'!J",TEXT(MATCH($C6,'2018-03 (Д)'!$C$2:$C$100,0)+1,0))))*100)</f>
        <v>Н/Д</v>
      </c>
      <c r="BJ6" s="9" t="str">
        <f ca="1">IF(OR(INDIRECT(CONCATENATE("'2018-05 (Д)'!J",TEXT(MATCH($C6,'2018-05 (Д)'!$C$2:$C$100,0)+1,0)))="Н/Д",INDIRECT(CONCATENATE("'2018-04 (Д)'!J",TEXT(MATCH($C6,'2018-04 (Д)'!$C$2:$C$100,0)+1,0)))="Н/Д",AND(INDIRECT(CONCATENATE("'2018-05 (Д)'!J",TEXT(MATCH($C6,'2018-05 (Д)'!$C$2:$C$100,0)+1,0)))="Н/Д",INDIRECT(CONCATENATE("'2018-04 (Д)'!J",TEXT(MATCH($C6,'2018-04 (Д)'!$C$2:$C$100,0)+1,0))))),"Н/Д",((INDIRECT(CONCATENATE("'2018-05 (Д)'!J",TEXT(MATCH($C6,'2018-05 (Д)'!$C$2:$C$100,0)+1,0)))-INDIRECT(CONCATENATE("'2018-04 (Д)'!J",TEXT(MATCH($C6,'2018-04 (Д)'!$C$2:$C$100,0)+1,0))))/INDIRECT(CONCATENATE("'2018-04 (Д)'!J",TEXT(MATCH($C6,'2018-04 (Д)'!$C$2:$C$100,0)+1,0))))*100)</f>
        <v>Н/Д</v>
      </c>
      <c r="BK6" s="9" t="str">
        <f ca="1">IF(OR(INDIRECT(CONCATENATE("'2018-06 (Д)'!J",TEXT(MATCH($C6,'2018-06 (Д)'!$C$2:$C$100,0)+1,0)))="Н/Д",INDIRECT(CONCATENATE("'2018-05 (Д)'!J",TEXT(MATCH($C6,'2018-05 (Д)'!$C$2:$C$100,0)+1,0)))="Н/Д",AND(INDIRECT(CONCATENATE("'2018-06 (Д)'!J",TEXT(MATCH($C6,'2018-06 (Д)'!$C$2:$C$100,0)+1,0)))="Н/Д",INDIRECT(CONCATENATE("'2018-05 (Д)'!J",TEXT(MATCH($C6,'2018-05 (Д)'!$C$2:$C$100,0)+1,0))))),"Н/Д",((INDIRECT(CONCATENATE("'2018-06 (Д)'!J",TEXT(MATCH($C6,'2018-06 (Д)'!$C$2:$C$100,0)+1,0)))-INDIRECT(CONCATENATE("'2018-05 (Д)'!J",TEXT(MATCH($C6,'2018-05 (Д)'!$C$2:$C$100,0)+1,0))))/INDIRECT(CONCATENATE("'2018-05 (Д)'!J",TEXT(MATCH($C6,'2018-05 (Д)'!$C$2:$C$100,0)+1,0))))*100)</f>
        <v>Н/Д</v>
      </c>
      <c r="BL6" s="9" t="str">
        <f ca="1">IF(OR(INDIRECT(CONCATENATE("'2018-07 (Д)'!J",TEXT(MATCH($C6,'2018-07 (Д)'!$C$2:$C$100,0)+1,0)))="Н/Д",INDIRECT(CONCATENATE("'2018-06 (Д)'!J",TEXT(MATCH($C6,'2018-06 (Д)'!$C$2:$C$100,0)+1,0)))="Н/Д",AND(INDIRECT(CONCATENATE("'2018-07 (Д)'!J",TEXT(MATCH($C6,'2018-07 (Д)'!$C$2:$C$100,0)+1,0)))="Н/Д",INDIRECT(CONCATENATE("'2018-06 (Д)'!J",TEXT(MATCH($C6,'2018-06 (Д)'!$C$2:$C$100,0)+1,0))))),"Н/Д",((INDIRECT(CONCATENATE("'2018-07 (Д)'!J",TEXT(MATCH($C6,'2018-07 (Д)'!$C$2:$C$100,0)+1,0)))-INDIRECT(CONCATENATE("'2018-06 (Д)'!J",TEXT(MATCH($C6,'2018-06 (Д)'!$C$2:$C$100,0)+1,0))))/INDIRECT(CONCATENATE("'2018-06 (Д)'!J",TEXT(MATCH($C6,'2018-06 (Д)'!$C$2:$C$100,0)+1,0))))*100)</f>
        <v>Н/Д</v>
      </c>
      <c r="BM6" s="9" t="str">
        <f ca="1">IF(OR(INDIRECT(CONCATENATE("'2018-08 (Д)'!J",TEXT(MATCH($C6,'2018-08 (Д)'!$C$2:$C$100,0)+1,0)))="Н/Д",INDIRECT(CONCATENATE("'2018-07 (Д)'!J",TEXT(MATCH($C6,'2018-07 (Д)'!$C$2:$C$100,0)+1,0)))="Н/Д",AND(INDIRECT(CONCATENATE("'2018-08 (Д)'!J",TEXT(MATCH($C6,'2018-08 (Д)'!$C$2:$C$100,0)+1,0)))="Н/Д",INDIRECT(CONCATENATE("'2018-07 (Д)'!J",TEXT(MATCH($C6,'2018-07 (Д)'!$C$2:$C$100,0)+1,0))))),"Н/Д",((INDIRECT(CONCATENATE("'2018-08 (Д)'!J",TEXT(MATCH($C6,'2018-08 (Д)'!$C$2:$C$100,0)+1,0)))-INDIRECT(CONCATENATE("'2018-07 (Д)'!J",TEXT(MATCH($C6,'2018-07 (Д)'!$C$2:$C$100,0)+1,0))))/INDIRECT(CONCATENATE("'2018-07 (Д)'!J",TEXT(MATCH($C6,'2018-07 (Д)'!$C$2:$C$100,0)+1,0))))*100)</f>
        <v>Н/Д</v>
      </c>
      <c r="BN6" s="9" t="str">
        <f ca="1">IF(OR(INDIRECT(CONCATENATE("'2018-09 (Д)'!J",TEXT(MATCH($C6,'2018-09 (Д)'!$C$2:$C$100,0)+1,0)))="Н/Д",INDIRECT(CONCATENATE("'2018-08 (Д)'!J",TEXT(MATCH($C6,'2018-08 (Д)'!$C$2:$C$100,0)+1,0)))="Н/Д",AND(INDIRECT(CONCATENATE("'2018-09 (Д)'!J",TEXT(MATCH($C6,'2018-09 (Д)'!$C$2:$C$100,0)+1,0)))="Н/Д",INDIRECT(CONCATENATE("'2018-08 (Д)'!J",TEXT(MATCH($C6,'2018-08 (Д)'!$C$2:$C$100,0)+1,0))))),"Н/Д",((INDIRECT(CONCATENATE("'2018-09 (Д)'!J",TEXT(MATCH($C6,'2018-09 (Д)'!$C$2:$C$100,0)+1,0)))-INDIRECT(CONCATENATE("'2018-08 (Д)'!J",TEXT(MATCH($C6,'2018-08 (Д)'!$C$2:$C$100,0)+1,0))))/INDIRECT(CONCATENATE("'2018-08 (Д)'!J",TEXT(MATCH($C6,'2018-08 (Д)'!$C$2:$C$100,0)+1,0))))*100)</f>
        <v>Н/Д</v>
      </c>
      <c r="BO6" s="9" t="str">
        <f ca="1">IF(OR(INDIRECT(CONCATENATE("'2018-10 (Д)'!J",TEXT(MATCH($C6,'2018-10 (Д)'!$C$2:$C$100,0)+1,0)))="Н/Д",INDIRECT(CONCATENATE("'2018-09 (Д)'!J",TEXT(MATCH($C6,'2018-09 (Д)'!$C$2:$C$100,0)+1,0)))="Н/Д",AND(INDIRECT(CONCATENATE("'2018-10 (Д)'!J",TEXT(MATCH($C6,'2018-10 (Д)'!$C$2:$C$100,0)+1,0)))="Н/Д",INDIRECT(CONCATENATE("'2018-09 (Д)'!J",TEXT(MATCH($C6,'2018-09 (Д)'!$C$2:$C$100,0)+1,0))))),"Н/Д",((INDIRECT(CONCATENATE("'2018-10 (Д)'!J",TEXT(MATCH($C6,'2018-10 (Д)'!$C$2:$C$100,0)+1,0)))-INDIRECT(CONCATENATE("'2018-09 (Д)'!J",TEXT(MATCH($C6,'2018-09 (Д)'!$C$2:$C$100,0)+1,0))))/INDIRECT(CONCATENATE("'2018-09 (Д)'!J",TEXT(MATCH($C6,'2018-09 (Д)'!$C$2:$C$100,0)+1,0))))*100)</f>
        <v>Н/Д</v>
      </c>
      <c r="BP6" s="9" t="str">
        <f ca="1">IF(OR(INDIRECT(CONCATENATE("'2018-11 (Д)'!J",TEXT(MATCH($C6,'2018-11 (Д)'!$C$2:$C$100,0)+1,0)))="Н/Д",INDIRECT(CONCATENATE("'2018-10 (Д)'!J",TEXT(MATCH($C6,'2018-10 (Д)'!$C$2:$C$100,0)+1,0)))="Н/Д",AND(INDIRECT(CONCATENATE("'2018-11 (Д)'!J",TEXT(MATCH($C6,'2018-11 (Д)'!$C$2:$C$100,0)+1,0)))="Н/Д",INDIRECT(CONCATENATE("'2018-10 (Д)'!J",TEXT(MATCH($C6,'2018-10 (Д)'!$C$2:$C$100,0)+1,0))))),"Н/Д",((INDIRECT(CONCATENATE("'2018-11 (Д)'!J",TEXT(MATCH($C6,'2018-11 (Д)'!$C$2:$C$100,0)+1,0)))-INDIRECT(CONCATENATE("'2018-10 (Д)'!J",TEXT(MATCH($C6,'2018-10 (Д)'!$C$2:$C$100,0)+1,0))))/INDIRECT(CONCATENATE("'2018-10 (Д)'!J",TEXT(MATCH($C6,'2018-10 (Д)'!$C$2:$C$100,0)+1,0))))*100)</f>
        <v>Н/Д</v>
      </c>
      <c r="BQ6" s="9" t="str">
        <f ca="1">IF(OR(INDIRECT(CONCATENATE("'2018-12 (Д)'!J",TEXT(MATCH($C6,'2018-12 (Д)'!$C$2:$C$100,0)+1,0)))="Н/Д",INDIRECT(CONCATENATE("'2018-11 (Д)'!J",TEXT(MATCH($C6,'2018-11 (Д)'!$C$2:$C$100,0)+1,0)))="Н/Д",AND(INDIRECT(CONCATENATE("'2018-12 (Д)'!J",TEXT(MATCH($C6,'2018-12 (Д)'!$C$2:$C$100,0)+1,0)))="Н/Д",INDIRECT(CONCATENATE("'2018-11 (Д)'!J",TEXT(MATCH($C6,'2018-11 (Д)'!$C$2:$C$100,0)+1,0))))),"Н/Д",((INDIRECT(CONCATENATE("'2018-12 (Д)'!J",TEXT(MATCH($C6,'2018-12 (Д)'!$C$2:$C$100,0)+1,0)))-INDIRECT(CONCATENATE("'2018-11 (Д)'!J",TEXT(MATCH($C6,'2018-11 (Д)'!$C$2:$C$100,0)+1,0))))/INDIRECT(CONCATENATE("'2018-11 (Д)'!J",TEXT(MATCH($C6,'2018-11 (Д)'!$C$2:$C$100,0)+1,0))))*100)</f>
        <v>Н/Д</v>
      </c>
      <c r="BR6" s="9"/>
      <c r="BS6" s="9">
        <f ca="1">IF(OR(INDIRECT(CONCATENATE("'2018-03 (Д)'!K",TEXT(MATCH($C6,'2018-03 (Д)'!$C$2:$C$100,0)+1,0)))="Н/Д",INDIRECT(CONCATENATE("'2018-02 (Д)'!K",TEXT(MATCH($C6,'2018-02 (Д)'!$C$2:$C$100,0)+1,0)))="Н/Д",AND(INDIRECT(CONCATENATE("'2018-03 (Д)'!K",TEXT(MATCH($C6,'2018-03 (Д)'!$C$2:$C$100,0)+1,0)))="Н/Д",INDIRECT(CONCATENATE("'2018-02 (Д)'!K",TEXT(MATCH($C6,'2018-02 (Д)'!$C$2:$C$100,0)+1,0))))),"Н/Д",((INDIRECT(CONCATENATE("'2018-03 (Д)'!K",TEXT(MATCH($C6,'2018-03 (Д)'!$C$2:$C$100,0)+1,0)))-INDIRECT(CONCATENATE("'2018-02 (Д)'!K",TEXT(MATCH($C6,'2018-02 (Д)'!$C$2:$C$100,0)+1,0))))/INDIRECT(CONCATENATE("'2018-02 (Д)'!K",TEXT(MATCH($C6,'2018-02 (Д)'!$C$2:$C$100,0)+1,0))))*100)</f>
        <v>-59.434802804674781</v>
      </c>
      <c r="BT6" s="9">
        <f ca="1">IF(OR(INDIRECT(CONCATENATE("'2018-04 (Д)'!K",TEXT(MATCH($C6,'2018-04 (Д)'!$C$2:$C$100,0)+1,0)))="Н/Д",INDIRECT(CONCATENATE("'2018-03 (Д)'!K",TEXT(MATCH($C6,'2018-03 (Д)'!$C$2:$C$100,0)+1,0)))="Н/Д",AND(INDIRECT(CONCATENATE("'2018-04 (Д)'!K",TEXT(MATCH($C6,'2018-04 (Д)'!$C$2:$C$100,0)+1,0)))="Н/Д",INDIRECT(CONCATENATE("'2018-03 (Д)'!K",TEXT(MATCH($C6,'2018-03 (Д)'!$C$2:$C$100,0)+1,0))))),"Н/Д",((INDIRECT(CONCATENATE("'2018-04 (Д)'!K",TEXT(MATCH($C6,'2018-04 (Д)'!$C$2:$C$100,0)+1,0)))-INDIRECT(CONCATENATE("'2018-03 (Д)'!K",TEXT(MATCH($C6,'2018-03 (Д)'!$C$2:$C$100,0)+1,0))))/INDIRECT(CONCATENATE("'2018-03 (Д)'!K",TEXT(MATCH($C6,'2018-03 (Д)'!$C$2:$C$100,0)+1,0))))*100)</f>
        <v>174.20329384797853</v>
      </c>
      <c r="BU6" s="9">
        <f ca="1">IF(OR(INDIRECT(CONCATENATE("'2018-05 (Д)'!K",TEXT(MATCH($C6,'2018-05 (Д)'!$C$2:$C$100,0)+1,0)))="Н/Д",INDIRECT(CONCATENATE("'2018-04 (Д)'!K",TEXT(MATCH($C6,'2018-04 (Д)'!$C$2:$C$100,0)+1,0)))="Н/Д",AND(INDIRECT(CONCATENATE("'2018-05 (Д)'!K",TEXT(MATCH($C6,'2018-05 (Д)'!$C$2:$C$100,0)+1,0)))="Н/Д",INDIRECT(CONCATENATE("'2018-04 (Д)'!K",TEXT(MATCH($C6,'2018-04 (Д)'!$C$2:$C$100,0)+1,0))))),"Н/Д",((INDIRECT(CONCATENATE("'2018-05 (Д)'!K",TEXT(MATCH($C6,'2018-05 (Д)'!$C$2:$C$100,0)+1,0)))-INDIRECT(CONCATENATE("'2018-04 (Д)'!K",TEXT(MATCH($C6,'2018-04 (Д)'!$C$2:$C$100,0)+1,0))))/INDIRECT(CONCATENATE("'2018-04 (Д)'!K",TEXT(MATCH($C6,'2018-04 (Д)'!$C$2:$C$100,0)+1,0))))*100)</f>
        <v>141.4799225365602</v>
      </c>
      <c r="BV6" s="9">
        <f ca="1">IF(OR(INDIRECT(CONCATENATE("'2018-06 (Д)'!K",TEXT(MATCH($C6,'2018-06 (Д)'!$C$2:$C$100,0)+1,0)))="Н/Д",INDIRECT(CONCATENATE("'2018-05 (Д)'!K",TEXT(MATCH($C6,'2018-05 (Д)'!$C$2:$C$100,0)+1,0)))="Н/Д",AND(INDIRECT(CONCATENATE("'2018-06 (Д)'!K",TEXT(MATCH($C6,'2018-06 (Д)'!$C$2:$C$100,0)+1,0)))="Н/Д",INDIRECT(CONCATENATE("'2018-05 (Д)'!K",TEXT(MATCH($C6,'2018-05 (Д)'!$C$2:$C$100,0)+1,0))))),"Н/Д",((INDIRECT(CONCATENATE("'2018-06 (Д)'!K",TEXT(MATCH($C6,'2018-06 (Д)'!$C$2:$C$100,0)+1,0)))-INDIRECT(CONCATENATE("'2018-05 (Д)'!K",TEXT(MATCH($C6,'2018-05 (Д)'!$C$2:$C$100,0)+1,0))))/INDIRECT(CONCATENATE("'2018-05 (Д)'!K",TEXT(MATCH($C6,'2018-05 (Д)'!$C$2:$C$100,0)+1,0))))*100)</f>
        <v>-64.244225926499453</v>
      </c>
      <c r="BW6" s="9">
        <f ca="1">IF(OR(INDIRECT(CONCATENATE("'2018-07 (Д)'!K",TEXT(MATCH($C6,'2018-07 (Д)'!$C$2:$C$100,0)+1,0)))="Н/Д",INDIRECT(CONCATENATE("'2018-06 (Д)'!K",TEXT(MATCH($C6,'2018-06 (Д)'!$C$2:$C$100,0)+1,0)))="Н/Д",AND(INDIRECT(CONCATENATE("'2018-07 (Д)'!K",TEXT(MATCH($C6,'2018-07 (Д)'!$C$2:$C$100,0)+1,0)))="Н/Д",INDIRECT(CONCATENATE("'2018-06 (Д)'!K",TEXT(MATCH($C6,'2018-06 (Д)'!$C$2:$C$100,0)+1,0))))),"Н/Д",((INDIRECT(CONCATENATE("'2018-07 (Д)'!K",TEXT(MATCH($C6,'2018-07 (Д)'!$C$2:$C$100,0)+1,0)))-INDIRECT(CONCATENATE("'2018-06 (Д)'!K",TEXT(MATCH($C6,'2018-06 (Д)'!$C$2:$C$100,0)+1,0))))/INDIRECT(CONCATENATE("'2018-06 (Д)'!K",TEXT(MATCH($C6,'2018-06 (Д)'!$C$2:$C$100,0)+1,0))))*100)</f>
        <v>-37.848746817832456</v>
      </c>
      <c r="BX6" s="9">
        <f ca="1">IF(OR(INDIRECT(CONCATENATE("'2018-08 (Д)'!K",TEXT(MATCH($C6,'2018-08 (Д)'!$C$2:$C$100,0)+1,0)))="Н/Д",INDIRECT(CONCATENATE("'2018-07 (Д)'!K",TEXT(MATCH($C6,'2018-07 (Д)'!$C$2:$C$100,0)+1,0)))="Н/Д",AND(INDIRECT(CONCATENATE("'2018-08 (Д)'!K",TEXT(MATCH($C6,'2018-08 (Д)'!$C$2:$C$100,0)+1,0)))="Н/Д",INDIRECT(CONCATENATE("'2018-07 (Д)'!K",TEXT(MATCH($C6,'2018-07 (Д)'!$C$2:$C$100,0)+1,0))))),"Н/Д",((INDIRECT(CONCATENATE("'2018-08 (Д)'!K",TEXT(MATCH($C6,'2018-08 (Д)'!$C$2:$C$100,0)+1,0)))-INDIRECT(CONCATENATE("'2018-07 (Д)'!K",TEXT(MATCH($C6,'2018-07 (Д)'!$C$2:$C$100,0)+1,0))))/INDIRECT(CONCATENATE("'2018-07 (Д)'!K",TEXT(MATCH($C6,'2018-07 (Д)'!$C$2:$C$100,0)+1,0))))*100)</f>
        <v>201.78071989808629</v>
      </c>
      <c r="BY6" s="9">
        <f ca="1">IF(OR(INDIRECT(CONCATENATE("'2018-09 (Д)'!K",TEXT(MATCH($C6,'2018-09 (Д)'!$C$2:$C$100,0)+1,0)))="Н/Д",INDIRECT(CONCATENATE("'2018-08 (Д)'!K",TEXT(MATCH($C6,'2018-08 (Д)'!$C$2:$C$100,0)+1,0)))="Н/Д",AND(INDIRECT(CONCATENATE("'2018-09 (Д)'!K",TEXT(MATCH($C6,'2018-09 (Д)'!$C$2:$C$100,0)+1,0)))="Н/Д",INDIRECT(CONCATENATE("'2018-08 (Д)'!K",TEXT(MATCH($C6,'2018-08 (Д)'!$C$2:$C$100,0)+1,0))))),"Н/Д",((INDIRECT(CONCATENATE("'2018-09 (Д)'!K",TEXT(MATCH($C6,'2018-09 (Д)'!$C$2:$C$100,0)+1,0)))-INDIRECT(CONCATENATE("'2018-08 (Д)'!K",TEXT(MATCH($C6,'2018-08 (Д)'!$C$2:$C$100,0)+1,0))))/INDIRECT(CONCATENATE("'2018-08 (Д)'!K",TEXT(MATCH($C6,'2018-08 (Д)'!$C$2:$C$100,0)+1,0))))*100)</f>
        <v>-75.506822335948755</v>
      </c>
      <c r="BZ6" s="9">
        <f ca="1">IF(OR(INDIRECT(CONCATENATE("'2018-10 (Д)'!K",TEXT(MATCH($C6,'2018-10 (Д)'!$C$2:$C$100,0)+1,0)))="Н/Д",INDIRECT(CONCATENATE("'2018-09 (Д)'!K",TEXT(MATCH($C6,'2018-09 (Д)'!$C$2:$C$100,0)+1,0)))="Н/Д",AND(INDIRECT(CONCATENATE("'2018-10 (Д)'!K",TEXT(MATCH($C6,'2018-10 (Д)'!$C$2:$C$100,0)+1,0)))="Н/Д",INDIRECT(CONCATENATE("'2018-09 (Д)'!K",TEXT(MATCH($C6,'2018-09 (Д)'!$C$2:$C$100,0)+1,0))))),"Н/Д",((INDIRECT(CONCATENATE("'2018-10 (Д)'!K",TEXT(MATCH($C6,'2018-10 (Д)'!$C$2:$C$100,0)+1,0)))-INDIRECT(CONCATENATE("'2018-09 (Д)'!K",TEXT(MATCH($C6,'2018-09 (Д)'!$C$2:$C$100,0)+1,0))))/INDIRECT(CONCATENATE("'2018-09 (Д)'!K",TEXT(MATCH($C6,'2018-09 (Д)'!$C$2:$C$100,0)+1,0))))*100)</f>
        <v>-34.219810225968871</v>
      </c>
      <c r="CA6" s="9">
        <f ca="1">IF(OR(INDIRECT(CONCATENATE("'2018-11 (Д)'!K",TEXT(MATCH($C6,'2018-11 (Д)'!$C$2:$C$100,0)+1,0)))="Н/Д",INDIRECT(CONCATENATE("'2018-10 (Д)'!K",TEXT(MATCH($C6,'2018-10 (Д)'!$C$2:$C$100,0)+1,0)))="Н/Д",AND(INDIRECT(CONCATENATE("'2018-11 (Д)'!K",TEXT(MATCH($C6,'2018-11 (Д)'!$C$2:$C$100,0)+1,0)))="Н/Д",INDIRECT(CONCATENATE("'2018-10 (Д)'!K",TEXT(MATCH($C6,'2018-10 (Д)'!$C$2:$C$100,0)+1,0))))),"Н/Д",((INDIRECT(CONCATENATE("'2018-11 (Д)'!K",TEXT(MATCH($C6,'2018-11 (Д)'!$C$2:$C$100,0)+1,0)))-INDIRECT(CONCATENATE("'2018-10 (Д)'!K",TEXT(MATCH($C6,'2018-10 (Д)'!$C$2:$C$100,0)+1,0))))/INDIRECT(CONCATENATE("'2018-10 (Д)'!K",TEXT(MATCH($C6,'2018-10 (Д)'!$C$2:$C$100,0)+1,0))))*100)</f>
        <v>589.20466757556881</v>
      </c>
      <c r="CB6" s="9">
        <f ca="1">IF(OR(INDIRECT(CONCATENATE("'2018-12 (Д)'!K",TEXT(MATCH($C6,'2018-12 (Д)'!$C$2:$C$100,0)+1,0)))="Н/Д",INDIRECT(CONCATENATE("'2018-11 (Д)'!K",TEXT(MATCH($C6,'2018-11 (Д)'!$C$2:$C$100,0)+1,0)))="Н/Д",AND(INDIRECT(CONCATENATE("'2018-12 (Д)'!K",TEXT(MATCH($C6,'2018-12 (Д)'!$C$2:$C$100,0)+1,0)))="Н/Д",INDIRECT(CONCATENATE("'2018-11 (Д)'!K",TEXT(MATCH($C6,'2018-11 (Д)'!$C$2:$C$100,0)+1,0))))),"Н/Д",((INDIRECT(CONCATENATE("'2018-12 (Д)'!K",TEXT(MATCH($C6,'2018-12 (Д)'!$C$2:$C$100,0)+1,0)))-INDIRECT(CONCATENATE("'2018-11 (Д)'!K",TEXT(MATCH($C6,'2018-11 (Д)'!$C$2:$C$100,0)+1,0))))/INDIRECT(CONCATENATE("'2018-11 (Д)'!K",TEXT(MATCH($C6,'2018-11 (Д)'!$C$2:$C$100,0)+1,0))))*100)</f>
        <v>-82.387750473494663</v>
      </c>
      <c r="CC6" s="9"/>
      <c r="CD6" s="9">
        <f ca="1">IF(OR(INDIRECT(CONCATENATE("'2018-03 (Д)'!L",TEXT(MATCH($C6,'2018-03 (Д)'!$C$2:$C$100,0)+1,0)))="Н/Д",INDIRECT(CONCATENATE("'2018-02 (Д)'!L",TEXT(MATCH($C6,'2018-02 (Д)'!$C$2:$C$100,0)+1,0)))="Н/Д",AND(INDIRECT(CONCATENATE("'2018-03 (Д)'!L",TEXT(MATCH($C6,'2018-03 (Д)'!$C$2:$C$100,0)+1,0)))="Н/Д",INDIRECT(CONCATENATE("'2018-02 (Д)'!L",TEXT(MATCH($C6,'2018-02 (Д)'!$C$2:$C$100,0)+1,0))))),"Н/Д",((INDIRECT(CONCATENATE("'2018-03 (Д)'!L",TEXT(MATCH($C6,'2018-03 (Д)'!$C$2:$C$100,0)+1,0)))-INDIRECT(CONCATENATE("'2018-02 (Д)'!L",TEXT(MATCH($C6,'2018-02 (Д)'!$C$2:$C$100,0)+1,0))))/INDIRECT(CONCATENATE("'2018-02 (Д)'!L",TEXT(MATCH($C6,'2018-02 (Д)'!$C$2:$C$100,0)+1,0))))*100)</f>
        <v>23.817214299291773</v>
      </c>
      <c r="CE6" s="9">
        <f ca="1">IF(OR(INDIRECT(CONCATENATE("'2018-04 (Д)'!L",TEXT(MATCH($C6,'2018-04 (Д)'!$C$2:$C$100,0)+1,0)))="Н/Д",INDIRECT(CONCATENATE("'2018-03 (Д)'!L",TEXT(MATCH($C6,'2018-03 (Д)'!$C$2:$C$100,0)+1,0)))="Н/Д",AND(INDIRECT(CONCATENATE("'2018-04 (Д)'!L",TEXT(MATCH($C6,'2018-04 (Д)'!$C$2:$C$100,0)+1,0)))="Н/Д",INDIRECT(CONCATENATE("'2018-03 (Д)'!L",TEXT(MATCH($C6,'2018-03 (Д)'!$C$2:$C$100,0)+1,0))))),"Н/Д",((INDIRECT(CONCATENATE("'2018-04 (Д)'!L",TEXT(MATCH($C6,'2018-04 (Д)'!$C$2:$C$100,0)+1,0)))-INDIRECT(CONCATENATE("'2018-03 (Д)'!L",TEXT(MATCH($C6,'2018-03 (Д)'!$C$2:$C$100,0)+1,0))))/INDIRECT(CONCATENATE("'2018-03 (Д)'!L",TEXT(MATCH($C6,'2018-03 (Д)'!$C$2:$C$100,0)+1,0))))*100)</f>
        <v>350.54265854668142</v>
      </c>
      <c r="CF6" s="9">
        <f ca="1">IF(OR(INDIRECT(CONCATENATE("'2018-05 (Д)'!L",TEXT(MATCH($C6,'2018-05 (Д)'!$C$2:$C$100,0)+1,0)))="Н/Д",INDIRECT(CONCATENATE("'2018-04 (Д)'!L",TEXT(MATCH($C6,'2018-04 (Д)'!$C$2:$C$100,0)+1,0)))="Н/Д",AND(INDIRECT(CONCATENATE("'2018-05 (Д)'!L",TEXT(MATCH($C6,'2018-05 (Д)'!$C$2:$C$100,0)+1,0)))="Н/Д",INDIRECT(CONCATENATE("'2018-04 (Д)'!L",TEXT(MATCH($C6,'2018-04 (Д)'!$C$2:$C$100,0)+1,0))))),"Н/Д",((INDIRECT(CONCATENATE("'2018-05 (Д)'!L",TEXT(MATCH($C6,'2018-05 (Д)'!$C$2:$C$100,0)+1,0)))-INDIRECT(CONCATENATE("'2018-04 (Д)'!L",TEXT(MATCH($C6,'2018-04 (Д)'!$C$2:$C$100,0)+1,0))))/INDIRECT(CONCATENATE("'2018-04 (Д)'!L",TEXT(MATCH($C6,'2018-04 (Д)'!$C$2:$C$100,0)+1,0))))*100)</f>
        <v>82.194193384319831</v>
      </c>
      <c r="CG6" s="9">
        <f ca="1">IF(OR(INDIRECT(CONCATENATE("'2018-06 (Д)'!L",TEXT(MATCH($C6,'2018-06 (Д)'!$C$2:$C$100,0)+1,0)))="Н/Д",INDIRECT(CONCATENATE("'2018-05 (Д)'!L",TEXT(MATCH($C6,'2018-05 (Д)'!$C$2:$C$100,0)+1,0)))="Н/Д",AND(INDIRECT(CONCATENATE("'2018-06 (Д)'!L",TEXT(MATCH($C6,'2018-06 (Д)'!$C$2:$C$100,0)+1,0)))="Н/Д",INDIRECT(CONCATENATE("'2018-05 (Д)'!L",TEXT(MATCH($C6,'2018-05 (Д)'!$C$2:$C$100,0)+1,0))))),"Н/Д",((INDIRECT(CONCATENATE("'2018-06 (Д)'!L",TEXT(MATCH($C6,'2018-06 (Д)'!$C$2:$C$100,0)+1,0)))-INDIRECT(CONCATENATE("'2018-05 (Д)'!L",TEXT(MATCH($C6,'2018-05 (Д)'!$C$2:$C$100,0)+1,0))))/INDIRECT(CONCATENATE("'2018-05 (Д)'!L",TEXT(MATCH($C6,'2018-05 (Д)'!$C$2:$C$100,0)+1,0))))*100)</f>
        <v>-58.686810948263826</v>
      </c>
      <c r="CH6" s="9">
        <f ca="1">IF(OR(INDIRECT(CONCATENATE("'2018-07 (Д)'!L",TEXT(MATCH($C6,'2018-07 (Д)'!$C$2:$C$100,0)+1,0)))="Н/Д",INDIRECT(CONCATENATE("'2018-06 (Д)'!L",TEXT(MATCH($C6,'2018-06 (Д)'!$C$2:$C$100,0)+1,0)))="Н/Д",AND(INDIRECT(CONCATENATE("'2018-07 (Д)'!L",TEXT(MATCH($C6,'2018-07 (Д)'!$C$2:$C$100,0)+1,0)))="Н/Д",INDIRECT(CONCATENATE("'2018-06 (Д)'!L",TEXT(MATCH($C6,'2018-06 (Д)'!$C$2:$C$100,0)+1,0))))),"Н/Д",((INDIRECT(CONCATENATE("'2018-07 (Д)'!L",TEXT(MATCH($C6,'2018-07 (Д)'!$C$2:$C$100,0)+1,0)))-INDIRECT(CONCATENATE("'2018-06 (Д)'!L",TEXT(MATCH($C6,'2018-06 (Д)'!$C$2:$C$100,0)+1,0))))/INDIRECT(CONCATENATE("'2018-06 (Д)'!L",TEXT(MATCH($C6,'2018-06 (Д)'!$C$2:$C$100,0)+1,0))))*100)</f>
        <v>-84.979510359096281</v>
      </c>
      <c r="CI6" s="9">
        <f ca="1">IF(OR(INDIRECT(CONCATENATE("'2018-08 (Д)'!L",TEXT(MATCH($C6,'2018-08 (Д)'!$C$2:$C$100,0)+1,0)))="Н/Д",INDIRECT(CONCATENATE("'2018-07 (Д)'!L",TEXT(MATCH($C6,'2018-07 (Д)'!$C$2:$C$100,0)+1,0)))="Н/Д",AND(INDIRECT(CONCATENATE("'2018-08 (Д)'!L",TEXT(MATCH($C6,'2018-08 (Д)'!$C$2:$C$100,0)+1,0)))="Н/Д",INDIRECT(CONCATENATE("'2018-07 (Д)'!L",TEXT(MATCH($C6,'2018-07 (Д)'!$C$2:$C$100,0)+1,0))))),"Н/Д",((INDIRECT(CONCATENATE("'2018-08 (Д)'!L",TEXT(MATCH($C6,'2018-08 (Д)'!$C$2:$C$100,0)+1,0)))-INDIRECT(CONCATENATE("'2018-07 (Д)'!L",TEXT(MATCH($C6,'2018-07 (Д)'!$C$2:$C$100,0)+1,0))))/INDIRECT(CONCATENATE("'2018-07 (Д)'!L",TEXT(MATCH($C6,'2018-07 (Д)'!$C$2:$C$100,0)+1,0))))*100)</f>
        <v>1308.2490849405522</v>
      </c>
      <c r="CJ6" s="9">
        <f ca="1">IF(OR(INDIRECT(CONCATENATE("'2018-09 (Д)'!L",TEXT(MATCH($C6,'2018-09 (Д)'!$C$2:$C$100,0)+1,0)))="Н/Д",INDIRECT(CONCATENATE("'2018-08 (Д)'!L",TEXT(MATCH($C6,'2018-08 (Д)'!$C$2:$C$100,0)+1,0)))="Н/Д",AND(INDIRECT(CONCATENATE("'2018-09 (Д)'!L",TEXT(MATCH($C6,'2018-09 (Д)'!$C$2:$C$100,0)+1,0)))="Н/Д",INDIRECT(CONCATENATE("'2018-08 (Д)'!L",TEXT(MATCH($C6,'2018-08 (Д)'!$C$2:$C$100,0)+1,0))))),"Н/Д",((INDIRECT(CONCATENATE("'2018-09 (Д)'!L",TEXT(MATCH($C6,'2018-09 (Д)'!$C$2:$C$100,0)+1,0)))-INDIRECT(CONCATENATE("'2018-08 (Д)'!L",TEXT(MATCH($C6,'2018-08 (Д)'!$C$2:$C$100,0)+1,0))))/INDIRECT(CONCATENATE("'2018-08 (Д)'!L",TEXT(MATCH($C6,'2018-08 (Д)'!$C$2:$C$100,0)+1,0))))*100)</f>
        <v>-60.261991179215748</v>
      </c>
      <c r="CK6" s="9">
        <f ca="1">IF(OR(INDIRECT(CONCATENATE("'2018-10 (Д)'!L",TEXT(MATCH($C6,'2018-10 (Д)'!$C$2:$C$100,0)+1,0)))="Н/Д",INDIRECT(CONCATENATE("'2018-09 (Д)'!L",TEXT(MATCH($C6,'2018-09 (Д)'!$C$2:$C$100,0)+1,0)))="Н/Д",AND(INDIRECT(CONCATENATE("'2018-10 (Д)'!L",TEXT(MATCH($C6,'2018-10 (Д)'!$C$2:$C$100,0)+1,0)))="Н/Д",INDIRECT(CONCATENATE("'2018-09 (Д)'!L",TEXT(MATCH($C6,'2018-09 (Д)'!$C$2:$C$100,0)+1,0))))),"Н/Д",((INDIRECT(CONCATENATE("'2018-10 (Д)'!L",TEXT(MATCH($C6,'2018-10 (Д)'!$C$2:$C$100,0)+1,0)))-INDIRECT(CONCATENATE("'2018-09 (Д)'!L",TEXT(MATCH($C6,'2018-09 (Д)'!$C$2:$C$100,0)+1,0))))/INDIRECT(CONCATENATE("'2018-09 (Д)'!L",TEXT(MATCH($C6,'2018-09 (Д)'!$C$2:$C$100,0)+1,0))))*100)</f>
        <v>-41.486087737263887</v>
      </c>
      <c r="CL6" s="9">
        <f ca="1">IF(OR(INDIRECT(CONCATENATE("'2018-11 (Д)'!L",TEXT(MATCH($C6,'2018-11 (Д)'!$C$2:$C$100,0)+1,0)))="Н/Д",INDIRECT(CONCATENATE("'2018-10 (Д)'!L",TEXT(MATCH($C6,'2018-10 (Д)'!$C$2:$C$100,0)+1,0)))="Н/Д",AND(INDIRECT(CONCATENATE("'2018-11 (Д)'!L",TEXT(MATCH($C6,'2018-11 (Д)'!$C$2:$C$100,0)+1,0)))="Н/Д",INDIRECT(CONCATENATE("'2018-10 (Д)'!L",TEXT(MATCH($C6,'2018-10 (Д)'!$C$2:$C$100,0)+1,0))))),"Н/Д",((INDIRECT(CONCATENATE("'2018-11 (Д)'!L",TEXT(MATCH($C6,'2018-11 (Д)'!$C$2:$C$100,0)+1,0)))-INDIRECT(CONCATENATE("'2018-10 (Д)'!L",TEXT(MATCH($C6,'2018-10 (Д)'!$C$2:$C$100,0)+1,0))))/INDIRECT(CONCATENATE("'2018-10 (Д)'!L",TEXT(MATCH($C6,'2018-10 (Д)'!$C$2:$C$100,0)+1,0))))*100)</f>
        <v>358.24892190305093</v>
      </c>
      <c r="CM6" s="9">
        <f ca="1">IF(OR(INDIRECT(CONCATENATE("'2018-12 (Д)'!L",TEXT(MATCH($C6,'2018-12 (Д)'!$C$2:$C$100,0)+1,0)))="Н/Д",INDIRECT(CONCATENATE("'2018-11 (Д)'!L",TEXT(MATCH($C6,'2018-11 (Д)'!$C$2:$C$100,0)+1,0)))="Н/Д",AND(INDIRECT(CONCATENATE("'2018-12 (Д)'!L",TEXT(MATCH($C6,'2018-12 (Д)'!$C$2:$C$100,0)+1,0)))="Н/Д",INDIRECT(CONCATENATE("'2018-11 (Д)'!L",TEXT(MATCH($C6,'2018-11 (Д)'!$C$2:$C$100,0)+1,0))))),"Н/Д",((INDIRECT(CONCATENATE("'2018-12 (Д)'!L",TEXT(MATCH($C6,'2018-12 (Д)'!$C$2:$C$100,0)+1,0)))-INDIRECT(CONCATENATE("'2018-11 (Д)'!L",TEXT(MATCH($C6,'2018-11 (Д)'!$C$2:$C$100,0)+1,0))))/INDIRECT(CONCATENATE("'2018-11 (Д)'!L",TEXT(MATCH($C6,'2018-11 (Д)'!$C$2:$C$100,0)+1,0))))*100)</f>
        <v>-49.32284897158317</v>
      </c>
      <c r="CN6" s="9"/>
      <c r="CO6" s="9">
        <f ca="1">IF(OR(INDIRECT(CONCATENATE("'2018-03 (Д)'!M",TEXT(MATCH($C6,'2018-03 (Д)'!$C$2:$C$100,0)+1,0)))="Н/Д",INDIRECT(CONCATENATE("'2018-02 (Д)'!M",TEXT(MATCH($C6,'2018-02 (Д)'!$C$2:$C$100,0)+1,0)))="Н/Д",AND(INDIRECT(CONCATENATE("'2018-03 (Д)'!M",TEXT(MATCH($C6,'2018-03 (Д)'!$C$2:$C$100,0)+1,0)))="Н/Д",INDIRECT(CONCATENATE("'2018-02 (Д)'!M",TEXT(MATCH($C6,'2018-02 (Д)'!$C$2:$C$100,0)+1,0))))),"Н/Д",((INDIRECT(CONCATENATE("'2018-03 (Д)'!M",TEXT(MATCH($C6,'2018-03 (Д)'!$C$2:$C$100,0)+1,0)))-INDIRECT(CONCATENATE("'2018-02 (Д)'!M",TEXT(MATCH($C6,'2018-02 (Д)'!$C$2:$C$100,0)+1,0))))/INDIRECT(CONCATENATE("'2018-02 (Д)'!M",TEXT(MATCH($C6,'2018-02 (Д)'!$C$2:$C$100,0)+1,0))))*100)</f>
        <v>-14.979252167759864</v>
      </c>
      <c r="CP6" s="9">
        <f ca="1">IF(OR(INDIRECT(CONCATENATE("'2018-04 (Д)'!M",TEXT(MATCH($C6,'2018-04 (Д)'!$C$2:$C$100,0)+1,0)))="Н/Д",INDIRECT(CONCATENATE("'2018-03 (Д)'!M",TEXT(MATCH($C6,'2018-03 (Д)'!$C$2:$C$100,0)+1,0)))="Н/Д",AND(INDIRECT(CONCATENATE("'2018-04 (Д)'!M",TEXT(MATCH($C6,'2018-04 (Д)'!$C$2:$C$100,0)+1,0)))="Н/Д",INDIRECT(CONCATENATE("'2018-03 (Д)'!M",TEXT(MATCH($C6,'2018-03 (Д)'!$C$2:$C$100,0)+1,0))))),"Н/Д",((INDIRECT(CONCATENATE("'2018-04 (Д)'!M",TEXT(MATCH($C6,'2018-04 (Д)'!$C$2:$C$100,0)+1,0)))-INDIRECT(CONCATENATE("'2018-03 (Д)'!M",TEXT(MATCH($C6,'2018-03 (Д)'!$C$2:$C$100,0)+1,0))))/INDIRECT(CONCATENATE("'2018-03 (Д)'!M",TEXT(MATCH($C6,'2018-03 (Д)'!$C$2:$C$100,0)+1,0))))*100)</f>
        <v>36.25326458796944</v>
      </c>
      <c r="CQ6" s="9">
        <f ca="1">IF(OR(INDIRECT(CONCATENATE("'2018-05 (Д)'!M",TEXT(MATCH($C6,'2018-05 (Д)'!$C$2:$C$100,0)+1,0)))="Н/Д",INDIRECT(CONCATENATE("'2018-04 (Д)'!M",TEXT(MATCH($C6,'2018-04 (Д)'!$C$2:$C$100,0)+1,0)))="Н/Д",AND(INDIRECT(CONCATENATE("'2018-05 (Д)'!M",TEXT(MATCH($C6,'2018-05 (Д)'!$C$2:$C$100,0)+1,0)))="Н/Д",INDIRECT(CONCATENATE("'2018-04 (Д)'!M",TEXT(MATCH($C6,'2018-04 (Д)'!$C$2:$C$100,0)+1,0))))),"Н/Д",((INDIRECT(CONCATENATE("'2018-05 (Д)'!M",TEXT(MATCH($C6,'2018-05 (Д)'!$C$2:$C$100,0)+1,0)))-INDIRECT(CONCATENATE("'2018-04 (Д)'!M",TEXT(MATCH($C6,'2018-04 (Д)'!$C$2:$C$100,0)+1,0))))/INDIRECT(CONCATENATE("'2018-04 (Д)'!M",TEXT(MATCH($C6,'2018-04 (Д)'!$C$2:$C$100,0)+1,0))))*100)</f>
        <v>-29.2177073793648</v>
      </c>
      <c r="CR6" s="9">
        <f ca="1">IF(OR(INDIRECT(CONCATENATE("'2018-06 (Д)'!M",TEXT(MATCH($C6,'2018-06 (Д)'!$C$2:$C$100,0)+1,0)))="Н/Д",INDIRECT(CONCATENATE("'2018-05 (Д)'!M",TEXT(MATCH($C6,'2018-05 (Д)'!$C$2:$C$100,0)+1,0)))="Н/Д",AND(INDIRECT(CONCATENATE("'2018-06 (Д)'!M",TEXT(MATCH($C6,'2018-06 (Д)'!$C$2:$C$100,0)+1,0)))="Н/Д",INDIRECT(CONCATENATE("'2018-05 (Д)'!M",TEXT(MATCH($C6,'2018-05 (Д)'!$C$2:$C$100,0)+1,0))))),"Н/Д",((INDIRECT(CONCATENATE("'2018-06 (Д)'!M",TEXT(MATCH($C6,'2018-06 (Д)'!$C$2:$C$100,0)+1,0)))-INDIRECT(CONCATENATE("'2018-05 (Д)'!M",TEXT(MATCH($C6,'2018-05 (Д)'!$C$2:$C$100,0)+1,0))))/INDIRECT(CONCATENATE("'2018-05 (Д)'!M",TEXT(MATCH($C6,'2018-05 (Д)'!$C$2:$C$100,0)+1,0))))*100)</f>
        <v>-3.9463037769958</v>
      </c>
      <c r="CS6" s="9">
        <f ca="1">IF(OR(INDIRECT(CONCATENATE("'2018-07 (Д)'!M",TEXT(MATCH($C6,'2018-07 (Д)'!$C$2:$C$100,0)+1,0)))="Н/Д",INDIRECT(CONCATENATE("'2018-06 (Д)'!M",TEXT(MATCH($C6,'2018-06 (Д)'!$C$2:$C$100,0)+1,0)))="Н/Д",AND(INDIRECT(CONCATENATE("'2018-07 (Д)'!M",TEXT(MATCH($C6,'2018-07 (Д)'!$C$2:$C$100,0)+1,0)))="Н/Д",INDIRECT(CONCATENATE("'2018-06 (Д)'!M",TEXT(MATCH($C6,'2018-06 (Д)'!$C$2:$C$100,0)+1,0))))),"Н/Д",((INDIRECT(CONCATENATE("'2018-07 (Д)'!M",TEXT(MATCH($C6,'2018-07 (Д)'!$C$2:$C$100,0)+1,0)))-INDIRECT(CONCATENATE("'2018-06 (Д)'!M",TEXT(MATCH($C6,'2018-06 (Д)'!$C$2:$C$100,0)+1,0))))/INDIRECT(CONCATENATE("'2018-06 (Д)'!M",TEXT(MATCH($C6,'2018-06 (Д)'!$C$2:$C$100,0)+1,0))))*100)</f>
        <v>95.324932194310165</v>
      </c>
      <c r="CT6" s="9">
        <f ca="1">IF(OR(INDIRECT(CONCATENATE("'2018-08 (Д)'!M",TEXT(MATCH($C6,'2018-08 (Д)'!$C$2:$C$100,0)+1,0)))="Н/Д",INDIRECT(CONCATENATE("'2018-07 (Д)'!M",TEXT(MATCH($C6,'2018-07 (Д)'!$C$2:$C$100,0)+1,0)))="Н/Д",AND(INDIRECT(CONCATENATE("'2018-08 (Д)'!M",TEXT(MATCH($C6,'2018-08 (Д)'!$C$2:$C$100,0)+1,0)))="Н/Д",INDIRECT(CONCATENATE("'2018-07 (Д)'!M",TEXT(MATCH($C6,'2018-07 (Д)'!$C$2:$C$100,0)+1,0))))),"Н/Д",((INDIRECT(CONCATENATE("'2018-08 (Д)'!M",TEXT(MATCH($C6,'2018-08 (Д)'!$C$2:$C$100,0)+1,0)))-INDIRECT(CONCATENATE("'2018-07 (Д)'!M",TEXT(MATCH($C6,'2018-07 (Д)'!$C$2:$C$100,0)+1,0))))/INDIRECT(CONCATENATE("'2018-07 (Д)'!M",TEXT(MATCH($C6,'2018-07 (Д)'!$C$2:$C$100,0)+1,0))))*100)</f>
        <v>69.459269058542844</v>
      </c>
      <c r="CU6" s="9">
        <f ca="1">IF(OR(INDIRECT(CONCATENATE("'2018-09 (Д)'!M",TEXT(MATCH($C6,'2018-09 (Д)'!$C$2:$C$100,0)+1,0)))="Н/Д",INDIRECT(CONCATENATE("'2018-08 (Д)'!M",TEXT(MATCH($C6,'2018-08 (Д)'!$C$2:$C$100,0)+1,0)))="Н/Д",AND(INDIRECT(CONCATENATE("'2018-09 (Д)'!M",TEXT(MATCH($C6,'2018-09 (Д)'!$C$2:$C$100,0)+1,0)))="Н/Д",INDIRECT(CONCATENATE("'2018-08 (Д)'!M",TEXT(MATCH($C6,'2018-08 (Д)'!$C$2:$C$100,0)+1,0))))),"Н/Д",((INDIRECT(CONCATENATE("'2018-09 (Д)'!M",TEXT(MATCH($C6,'2018-09 (Д)'!$C$2:$C$100,0)+1,0)))-INDIRECT(CONCATENATE("'2018-08 (Д)'!M",TEXT(MATCH($C6,'2018-08 (Д)'!$C$2:$C$100,0)+1,0))))/INDIRECT(CONCATENATE("'2018-08 (Д)'!M",TEXT(MATCH($C6,'2018-08 (Д)'!$C$2:$C$100,0)+1,0))))*100)</f>
        <v>6.5419971796064829</v>
      </c>
      <c r="CV6" s="9">
        <f ca="1">IF(OR(INDIRECT(CONCATENATE("'2018-10 (Д)'!M",TEXT(MATCH($C6,'2018-10 (Д)'!$C$2:$C$100,0)+1,0)))="Н/Д",INDIRECT(CONCATENATE("'2018-09 (Д)'!M",TEXT(MATCH($C6,'2018-09 (Д)'!$C$2:$C$100,0)+1,0)))="Н/Д",AND(INDIRECT(CONCATENATE("'2018-10 (Д)'!M",TEXT(MATCH($C6,'2018-10 (Д)'!$C$2:$C$100,0)+1,0)))="Н/Д",INDIRECT(CONCATENATE("'2018-09 (Д)'!M",TEXT(MATCH($C6,'2018-09 (Д)'!$C$2:$C$100,0)+1,0))))),"Н/Д",((INDIRECT(CONCATENATE("'2018-10 (Д)'!M",TEXT(MATCH($C6,'2018-10 (Д)'!$C$2:$C$100,0)+1,0)))-INDIRECT(CONCATENATE("'2018-09 (Д)'!M",TEXT(MATCH($C6,'2018-09 (Д)'!$C$2:$C$100,0)+1,0))))/INDIRECT(CONCATENATE("'2018-09 (Д)'!M",TEXT(MATCH($C6,'2018-09 (Д)'!$C$2:$C$100,0)+1,0))))*100)</f>
        <v>17.468039597509467</v>
      </c>
      <c r="CW6" s="9">
        <f ca="1">IF(OR(INDIRECT(CONCATENATE("'2018-11 (Д)'!M",TEXT(MATCH($C6,'2018-11 (Д)'!$C$2:$C$100,0)+1,0)))="Н/Д",INDIRECT(CONCATENATE("'2018-10 (Д)'!M",TEXT(MATCH($C6,'2018-10 (Д)'!$C$2:$C$100,0)+1,0)))="Н/Д",AND(INDIRECT(CONCATENATE("'2018-11 (Д)'!M",TEXT(MATCH($C6,'2018-11 (Д)'!$C$2:$C$100,0)+1,0)))="Н/Д",INDIRECT(CONCATENATE("'2018-10 (Д)'!M",TEXT(MATCH($C6,'2018-10 (Д)'!$C$2:$C$100,0)+1,0))))),"Н/Д",((INDIRECT(CONCATENATE("'2018-11 (Д)'!M",TEXT(MATCH($C6,'2018-11 (Д)'!$C$2:$C$100,0)+1,0)))-INDIRECT(CONCATENATE("'2018-10 (Д)'!M",TEXT(MATCH($C6,'2018-10 (Д)'!$C$2:$C$100,0)+1,0))))/INDIRECT(CONCATENATE("'2018-10 (Д)'!M",TEXT(MATCH($C6,'2018-10 (Д)'!$C$2:$C$100,0)+1,0))))*100)</f>
        <v>18.29108758273475</v>
      </c>
      <c r="CX6" s="9">
        <f ca="1">IF(OR(INDIRECT(CONCATENATE("'2018-12 (Д)'!M",TEXT(MATCH($C6,'2018-12 (Д)'!$C$2:$C$100,0)+1,0)))="Н/Д",INDIRECT(CONCATENATE("'2018-11 (Д)'!M",TEXT(MATCH($C6,'2018-11 (Д)'!$C$2:$C$100,0)+1,0)))="Н/Д",AND(INDIRECT(CONCATENATE("'2018-12 (Д)'!M",TEXT(MATCH($C6,'2018-12 (Д)'!$C$2:$C$100,0)+1,0)))="Н/Д",INDIRECT(CONCATENATE("'2018-11 (Д)'!M",TEXT(MATCH($C6,'2018-11 (Д)'!$C$2:$C$100,0)+1,0))))),"Н/Д",((INDIRECT(CONCATENATE("'2018-12 (Д)'!M",TEXT(MATCH($C6,'2018-12 (Д)'!$C$2:$C$100,0)+1,0)))-INDIRECT(CONCATENATE("'2018-11 (Д)'!M",TEXT(MATCH($C6,'2018-11 (Д)'!$C$2:$C$100,0)+1,0))))/INDIRECT(CONCATENATE("'2018-11 (Д)'!M",TEXT(MATCH($C6,'2018-11 (Д)'!$C$2:$C$100,0)+1,0))))*100)</f>
        <v>-34.265088735275818</v>
      </c>
      <c r="CY6" s="9"/>
      <c r="CZ6" s="9">
        <f ca="1">IF(OR(INDIRECT(CONCATENATE("'2018-03 (Д)'!N",TEXT(MATCH($C6,'2018-03 (Д)'!$C$2:$C$100,0)+1,0)))="Н/Д",INDIRECT(CONCATENATE("'2018-02 (Д)'!N",TEXT(MATCH($C6,'2018-02 (Д)'!$C$2:$C$100,0)+1,0)))="Н/Д",AND(INDIRECT(CONCATENATE("'2018-03 (Д)'!N",TEXT(MATCH($C6,'2018-03 (Д)'!$C$2:$C$100,0)+1,0)))="Н/Д",INDIRECT(CONCATENATE("'2018-02 (Д)'!N",TEXT(MATCH($C6,'2018-02 (Д)'!$C$2:$C$100,0)+1,0))))),"Н/Д",((INDIRECT(CONCATENATE("'2018-03 (Д)'!N",TEXT(MATCH($C6,'2018-03 (Д)'!$C$2:$C$100,0)+1,0)))-INDIRECT(CONCATENATE("'2018-02 (Д)'!N",TEXT(MATCH($C6,'2018-02 (Д)'!$C$2:$C$100,0)+1,0))))/INDIRECT(CONCATENATE("'2018-02 (Д)'!N",TEXT(MATCH($C6,'2018-02 (Д)'!$C$2:$C$100,0)+1,0))))*100)</f>
        <v>143.55131276380277</v>
      </c>
      <c r="DA6" s="9">
        <f ca="1">IF(OR(INDIRECT(CONCATENATE("'2018-04 (Д)'!N",TEXT(MATCH($C6,'2018-04 (Д)'!$C$2:$C$100,0)+1,0)))="Н/Д",INDIRECT(CONCATENATE("'2018-03 (Д)'!N",TEXT(MATCH($C6,'2018-03 (Д)'!$C$2:$C$100,0)+1,0)))="Н/Д",AND(INDIRECT(CONCATENATE("'2018-04 (Д)'!N",TEXT(MATCH($C6,'2018-04 (Д)'!$C$2:$C$100,0)+1,0)))="Н/Д",INDIRECT(CONCATENATE("'2018-03 (Д)'!N",TEXT(MATCH($C6,'2018-03 (Д)'!$C$2:$C$100,0)+1,0))))),"Н/Д",((INDIRECT(CONCATENATE("'2018-04 (Д)'!N",TEXT(MATCH($C6,'2018-04 (Д)'!$C$2:$C$100,0)+1,0)))-INDIRECT(CONCATENATE("'2018-03 (Д)'!N",TEXT(MATCH($C6,'2018-03 (Д)'!$C$2:$C$100,0)+1,0))))/INDIRECT(CONCATENATE("'2018-03 (Д)'!N",TEXT(MATCH($C6,'2018-03 (Д)'!$C$2:$C$100,0)+1,0))))*100)</f>
        <v>70.968440928736683</v>
      </c>
      <c r="DB6" s="9">
        <f ca="1">IF(OR(INDIRECT(CONCATENATE("'2018-05 (Д)'!N",TEXT(MATCH($C6,'2018-05 (Д)'!$C$2:$C$100,0)+1,0)))="Н/Д",INDIRECT(CONCATENATE("'2018-04 (Д)'!N",TEXT(MATCH($C6,'2018-04 (Д)'!$C$2:$C$100,0)+1,0)))="Н/Д",AND(INDIRECT(CONCATENATE("'2018-05 (Д)'!N",TEXT(MATCH($C6,'2018-05 (Д)'!$C$2:$C$100,0)+1,0)))="Н/Д",INDIRECT(CONCATENATE("'2018-04 (Д)'!N",TEXT(MATCH($C6,'2018-04 (Д)'!$C$2:$C$100,0)+1,0))))),"Н/Д",((INDIRECT(CONCATENATE("'2018-05 (Д)'!N",TEXT(MATCH($C6,'2018-05 (Д)'!$C$2:$C$100,0)+1,0)))-INDIRECT(CONCATENATE("'2018-04 (Д)'!N",TEXT(MATCH($C6,'2018-04 (Д)'!$C$2:$C$100,0)+1,0))))/INDIRECT(CONCATENATE("'2018-04 (Д)'!N",TEXT(MATCH($C6,'2018-04 (Д)'!$C$2:$C$100,0)+1,0))))*100)</f>
        <v>40.179217866800101</v>
      </c>
      <c r="DC6" s="9">
        <f ca="1">IF(OR(INDIRECT(CONCATENATE("'2018-06 (Д)'!N",TEXT(MATCH($C6,'2018-06 (Д)'!$C$2:$C$100,0)+1,0)))="Н/Д",INDIRECT(CONCATENATE("'2018-05 (Д)'!N",TEXT(MATCH($C6,'2018-05 (Д)'!$C$2:$C$100,0)+1,0)))="Н/Д",AND(INDIRECT(CONCATENATE("'2018-06 (Д)'!N",TEXT(MATCH($C6,'2018-06 (Д)'!$C$2:$C$100,0)+1,0)))="Н/Д",INDIRECT(CONCATENATE("'2018-05 (Д)'!N",TEXT(MATCH($C6,'2018-05 (Д)'!$C$2:$C$100,0)+1,0))))),"Н/Д",((INDIRECT(CONCATENATE("'2018-06 (Д)'!N",TEXT(MATCH($C6,'2018-06 (Д)'!$C$2:$C$100,0)+1,0)))-INDIRECT(CONCATENATE("'2018-05 (Д)'!N",TEXT(MATCH($C6,'2018-05 (Д)'!$C$2:$C$100,0)+1,0))))/INDIRECT(CONCATENATE("'2018-05 (Д)'!N",TEXT(MATCH($C6,'2018-05 (Д)'!$C$2:$C$100,0)+1,0))))*100)</f>
        <v>29.32947097705626</v>
      </c>
      <c r="DD6" s="9">
        <f ca="1">IF(OR(INDIRECT(CONCATENATE("'2018-07 (Д)'!N",TEXT(MATCH($C6,'2018-07 (Д)'!$C$2:$C$100,0)+1,0)))="Н/Д",INDIRECT(CONCATENATE("'2018-06 (Д)'!N",TEXT(MATCH($C6,'2018-06 (Д)'!$C$2:$C$100,0)+1,0)))="Н/Д",AND(INDIRECT(CONCATENATE("'2018-07 (Д)'!N",TEXT(MATCH($C6,'2018-07 (Д)'!$C$2:$C$100,0)+1,0)))="Н/Д",INDIRECT(CONCATENATE("'2018-06 (Д)'!N",TEXT(MATCH($C6,'2018-06 (Д)'!$C$2:$C$100,0)+1,0))))),"Н/Д",((INDIRECT(CONCATENATE("'2018-07 (Д)'!N",TEXT(MATCH($C6,'2018-07 (Д)'!$C$2:$C$100,0)+1,0)))-INDIRECT(CONCATENATE("'2018-06 (Д)'!N",TEXT(MATCH($C6,'2018-06 (Д)'!$C$2:$C$100,0)+1,0))))/INDIRECT(CONCATENATE("'2018-06 (Д)'!N",TEXT(MATCH($C6,'2018-06 (Д)'!$C$2:$C$100,0)+1,0))))*100)</f>
        <v>20.810968017660521</v>
      </c>
      <c r="DE6" s="9">
        <f ca="1">IF(OR(INDIRECT(CONCATENATE("'2018-08 (Д)'!N",TEXT(MATCH($C6,'2018-08 (Д)'!$C$2:$C$100,0)+1,0)))="Н/Д",INDIRECT(CONCATENATE("'2018-07 (Д)'!N",TEXT(MATCH($C6,'2018-07 (Д)'!$C$2:$C$100,0)+1,0)))="Н/Д",AND(INDIRECT(CONCATENATE("'2018-08 (Д)'!N",TEXT(MATCH($C6,'2018-08 (Д)'!$C$2:$C$100,0)+1,0)))="Н/Д",INDIRECT(CONCATENATE("'2018-07 (Д)'!N",TEXT(MATCH($C6,'2018-07 (Д)'!$C$2:$C$100,0)+1,0))))),"Н/Д",((INDIRECT(CONCATENATE("'2018-08 (Д)'!N",TEXT(MATCH($C6,'2018-08 (Д)'!$C$2:$C$100,0)+1,0)))-INDIRECT(CONCATENATE("'2018-07 (Д)'!N",TEXT(MATCH($C6,'2018-07 (Д)'!$C$2:$C$100,0)+1,0))))/INDIRECT(CONCATENATE("'2018-07 (Д)'!N",TEXT(MATCH($C6,'2018-07 (Д)'!$C$2:$C$100,0)+1,0))))*100)</f>
        <v>17.499788249023219</v>
      </c>
      <c r="DF6" s="9">
        <f ca="1">IF(OR(INDIRECT(CONCATENATE("'2018-09 (Д)'!N",TEXT(MATCH($C6,'2018-09 (Д)'!$C$2:$C$100,0)+1,0)))="Н/Д",INDIRECT(CONCATENATE("'2018-08 (Д)'!N",TEXT(MATCH($C6,'2018-08 (Д)'!$C$2:$C$100,0)+1,0)))="Н/Д",AND(INDIRECT(CONCATENATE("'2018-09 (Д)'!N",TEXT(MATCH($C6,'2018-09 (Д)'!$C$2:$C$100,0)+1,0)))="Н/Д",INDIRECT(CONCATENATE("'2018-08 (Д)'!N",TEXT(MATCH($C6,'2018-08 (Д)'!$C$2:$C$100,0)+1,0))))),"Н/Д",((INDIRECT(CONCATENATE("'2018-09 (Д)'!N",TEXT(MATCH($C6,'2018-09 (Д)'!$C$2:$C$100,0)+1,0)))-INDIRECT(CONCATENATE("'2018-08 (Д)'!N",TEXT(MATCH($C6,'2018-08 (Д)'!$C$2:$C$100,0)+1,0))))/INDIRECT(CONCATENATE("'2018-08 (Д)'!N",TEXT(MATCH($C6,'2018-08 (Д)'!$C$2:$C$100,0)+1,0))))*100)</f>
        <v>14.98231211712236</v>
      </c>
      <c r="DG6" s="9">
        <f ca="1">IF(OR(INDIRECT(CONCATENATE("'2018-10 (Д)'!N",TEXT(MATCH($C6,'2018-10 (Д)'!$C$2:$C$100,0)+1,0)))="Н/Д",INDIRECT(CONCATENATE("'2018-09 (Д)'!N",TEXT(MATCH($C6,'2018-09 (Д)'!$C$2:$C$100,0)+1,0)))="Н/Д",AND(INDIRECT(CONCATENATE("'2018-10 (Д)'!N",TEXT(MATCH($C6,'2018-10 (Д)'!$C$2:$C$100,0)+1,0)))="Н/Д",INDIRECT(CONCATENATE("'2018-09 (Д)'!N",TEXT(MATCH($C6,'2018-09 (Д)'!$C$2:$C$100,0)+1,0))))),"Н/Д",((INDIRECT(CONCATENATE("'2018-10 (Д)'!N",TEXT(MATCH($C6,'2018-10 (Д)'!$C$2:$C$100,0)+1,0)))-INDIRECT(CONCATENATE("'2018-09 (Д)'!N",TEXT(MATCH($C6,'2018-09 (Д)'!$C$2:$C$100,0)+1,0))))/INDIRECT(CONCATENATE("'2018-09 (Д)'!N",TEXT(MATCH($C6,'2018-09 (Д)'!$C$2:$C$100,0)+1,0))))*100)</f>
        <v>9.3366270457563019</v>
      </c>
      <c r="DH6" s="9">
        <f ca="1">IF(OR(INDIRECT(CONCATENATE("'2018-11 (Д)'!N",TEXT(MATCH($C6,'2018-11 (Д)'!$C$2:$C$100,0)+1,0)))="Н/Д",INDIRECT(CONCATENATE("'2018-10 (Д)'!N",TEXT(MATCH($C6,'2018-10 (Д)'!$C$2:$C$100,0)+1,0)))="Н/Д",AND(INDIRECT(CONCATENATE("'2018-11 (Д)'!N",TEXT(MATCH($C6,'2018-11 (Д)'!$C$2:$C$100,0)+1,0)))="Н/Д",INDIRECT(CONCATENATE("'2018-10 (Д)'!N",TEXT(MATCH($C6,'2018-10 (Д)'!$C$2:$C$100,0)+1,0))))),"Н/Д",((INDIRECT(CONCATENATE("'2018-11 (Д)'!N",TEXT(MATCH($C6,'2018-11 (Д)'!$C$2:$C$100,0)+1,0)))-INDIRECT(CONCATENATE("'2018-10 (Д)'!N",TEXT(MATCH($C6,'2018-10 (Д)'!$C$2:$C$100,0)+1,0))))/INDIRECT(CONCATENATE("'2018-10 (Д)'!N",TEXT(MATCH($C6,'2018-10 (Д)'!$C$2:$C$100,0)+1,0))))*100)</f>
        <v>11.36918241693329</v>
      </c>
      <c r="DI6" s="9">
        <f ca="1">IF(OR(INDIRECT(CONCATENATE("'2018-12 (Д)'!N",TEXT(MATCH($C6,'2018-12 (Д)'!$C$2:$C$100,0)+1,0)))="Н/Д",INDIRECT(CONCATENATE("'2018-11 (Д)'!N",TEXT(MATCH($C6,'2018-11 (Д)'!$C$2:$C$100,0)+1,0)))="Н/Д",AND(INDIRECT(CONCATENATE("'2018-12 (Д)'!N",TEXT(MATCH($C6,'2018-12 (Д)'!$C$2:$C$100,0)+1,0)))="Н/Д",INDIRECT(CONCATENATE("'2018-11 (Д)'!N",TEXT(MATCH($C6,'2018-11 (Д)'!$C$2:$C$100,0)+1,0))))),"Н/Д",((INDIRECT(CONCATENATE("'2018-12 (Д)'!N",TEXT(MATCH($C6,'2018-12 (Д)'!$C$2:$C$100,0)+1,0)))-INDIRECT(CONCATENATE("'2018-11 (Д)'!N",TEXT(MATCH($C6,'2018-11 (Д)'!$C$2:$C$100,0)+1,0))))/INDIRECT(CONCATENATE("'2018-11 (Д)'!N",TEXT(MATCH($C6,'2018-11 (Д)'!$C$2:$C$100,0)+1,0))))*100)</f>
        <v>10.345702434134804</v>
      </c>
      <c r="DJ6" s="9"/>
      <c r="DK6" s="9">
        <f ca="1">IF(OR(INDIRECT(CONCATENATE("'2018-03 (Д)'!O",TEXT(MATCH($C6,'2018-03 (Д)'!$C$2:$C$100,0)+1,0)))="Н/Д",INDIRECT(CONCATENATE("'2018-02 (Д)'!O",TEXT(MATCH($C6,'2018-02 (Д)'!$C$2:$C$100,0)+1,0)))="Н/Д",AND(INDIRECT(CONCATENATE("'2018-03 (Д)'!O",TEXT(MATCH($C6,'2018-03 (Д)'!$C$2:$C$100,0)+1,0)))="Н/Д",INDIRECT(CONCATENATE("'2018-02 (Д)'!O",TEXT(MATCH($C6,'2018-02 (Д)'!$C$2:$C$100,0)+1,0))))),"Н/Д",((INDIRECT(CONCATENATE("'2018-03 (Д)'!O",TEXT(MATCH($C6,'2018-03 (Д)'!$C$2:$C$100,0)+1,0)))-INDIRECT(CONCATENATE("'2018-02 (Д)'!O",TEXT(MATCH($C6,'2018-02 (Д)'!$C$2:$C$100,0)+1,0))))/INDIRECT(CONCATENATE("'2018-02 (Д)'!O",TEXT(MATCH($C6,'2018-02 (Д)'!$C$2:$C$100,0)+1,0))))*100)</f>
        <v>-56.038942639567026</v>
      </c>
      <c r="DL6" s="9">
        <f ca="1">IF(OR(INDIRECT(CONCATENATE("'2018-04 (Д)'!O",TEXT(MATCH($C6,'2018-04 (Д)'!$C$2:$C$100,0)+1,0)))="Н/Д",INDIRECT(CONCATENATE("'2018-03 (Д)'!O",TEXT(MATCH($C6,'2018-03 (Д)'!$C$2:$C$100,0)+1,0)))="Н/Д",AND(INDIRECT(CONCATENATE("'2018-04 (Д)'!O",TEXT(MATCH($C6,'2018-04 (Д)'!$C$2:$C$100,0)+1,0)))="Н/Д",INDIRECT(CONCATENATE("'2018-03 (Д)'!O",TEXT(MATCH($C6,'2018-03 (Д)'!$C$2:$C$100,0)+1,0))))),"Н/Д",((INDIRECT(CONCATENATE("'2018-04 (Д)'!O",TEXT(MATCH($C6,'2018-04 (Д)'!$C$2:$C$100,0)+1,0)))-INDIRECT(CONCATENATE("'2018-03 (Д)'!O",TEXT(MATCH($C6,'2018-03 (Д)'!$C$2:$C$100,0)+1,0))))/INDIRECT(CONCATENATE("'2018-03 (Д)'!O",TEXT(MATCH($C6,'2018-03 (Д)'!$C$2:$C$100,0)+1,0))))*100)</f>
        <v>90.386270527076846</v>
      </c>
      <c r="DM6" s="9">
        <f ca="1">IF(OR(INDIRECT(CONCATENATE("'2018-05 (Д)'!O",TEXT(MATCH($C6,'2018-05 (Д)'!$C$2:$C$100,0)+1,0)))="Н/Д",INDIRECT(CONCATENATE("'2018-04 (Д)'!O",TEXT(MATCH($C6,'2018-04 (Д)'!$C$2:$C$100,0)+1,0)))="Н/Д",AND(INDIRECT(CONCATENATE("'2018-05 (Д)'!O",TEXT(MATCH($C6,'2018-05 (Д)'!$C$2:$C$100,0)+1,0)))="Н/Д",INDIRECT(CONCATENATE("'2018-04 (Д)'!O",TEXT(MATCH($C6,'2018-04 (Д)'!$C$2:$C$100,0)+1,0))))),"Н/Д",((INDIRECT(CONCATENATE("'2018-05 (Д)'!O",TEXT(MATCH($C6,'2018-05 (Д)'!$C$2:$C$100,0)+1,0)))-INDIRECT(CONCATENATE("'2018-04 (Д)'!O",TEXT(MATCH($C6,'2018-04 (Д)'!$C$2:$C$100,0)+1,0))))/INDIRECT(CONCATENATE("'2018-04 (Д)'!O",TEXT(MATCH($C6,'2018-04 (Д)'!$C$2:$C$100,0)+1,0))))*100)</f>
        <v>803.26397616299334</v>
      </c>
      <c r="DN6" s="9">
        <f ca="1">IF(OR(INDIRECT(CONCATENATE("'2018-06 (Д)'!O",TEXT(MATCH($C6,'2018-06 (Д)'!$C$2:$C$100,0)+1,0)))="Н/Д",INDIRECT(CONCATENATE("'2018-05 (Д)'!O",TEXT(MATCH($C6,'2018-05 (Д)'!$C$2:$C$100,0)+1,0)))="Н/Д",AND(INDIRECT(CONCATENATE("'2018-06 (Д)'!O",TEXT(MATCH($C6,'2018-06 (Д)'!$C$2:$C$100,0)+1,0)))="Н/Д",INDIRECT(CONCATENATE("'2018-05 (Д)'!O",TEXT(MATCH($C6,'2018-05 (Д)'!$C$2:$C$100,0)+1,0))))),"Н/Д",((INDIRECT(CONCATENATE("'2018-06 (Д)'!O",TEXT(MATCH($C6,'2018-06 (Д)'!$C$2:$C$100,0)+1,0)))-INDIRECT(CONCATENATE("'2018-05 (Д)'!O",TEXT(MATCH($C6,'2018-05 (Д)'!$C$2:$C$100,0)+1,0))))/INDIRECT(CONCATENATE("'2018-05 (Д)'!O",TEXT(MATCH($C6,'2018-05 (Д)'!$C$2:$C$100,0)+1,0))))*100)</f>
        <v>-98.949544024810109</v>
      </c>
      <c r="DO6" s="9">
        <f ca="1">IF(OR(INDIRECT(CONCATENATE("'2018-07 (Д)'!O",TEXT(MATCH($C6,'2018-07 (Д)'!$C$2:$C$100,0)+1,0)))="Н/Д",INDIRECT(CONCATENATE("'2018-06 (Д)'!O",TEXT(MATCH($C6,'2018-06 (Д)'!$C$2:$C$100,0)+1,0)))="Н/Д",AND(INDIRECT(CONCATENATE("'2018-07 (Д)'!O",TEXT(MATCH($C6,'2018-07 (Д)'!$C$2:$C$100,0)+1,0)))="Н/Д",INDIRECT(CONCATENATE("'2018-06 (Д)'!O",TEXT(MATCH($C6,'2018-06 (Д)'!$C$2:$C$100,0)+1,0))))),"Н/Д",((INDIRECT(CONCATENATE("'2018-07 (Д)'!O",TEXT(MATCH($C6,'2018-07 (Д)'!$C$2:$C$100,0)+1,0)))-INDIRECT(CONCATENATE("'2018-06 (Д)'!O",TEXT(MATCH($C6,'2018-06 (Д)'!$C$2:$C$100,0)+1,0))))/INDIRECT(CONCATENATE("'2018-06 (Д)'!O",TEXT(MATCH($C6,'2018-06 (Д)'!$C$2:$C$100,0)+1,0))))*100)</f>
        <v>534.45156167284324</v>
      </c>
      <c r="DP6" s="9">
        <f ca="1">IF(OR(INDIRECT(CONCATENATE("'2018-08 (Д)'!O",TEXT(MATCH($C6,'2018-08 (Д)'!$C$2:$C$100,0)+1,0)))="Н/Д",INDIRECT(CONCATENATE("'2018-07 (Д)'!O",TEXT(MATCH($C6,'2018-07 (Д)'!$C$2:$C$100,0)+1,0)))="Н/Д",AND(INDIRECT(CONCATENATE("'2018-08 (Д)'!O",TEXT(MATCH($C6,'2018-08 (Д)'!$C$2:$C$100,0)+1,0)))="Н/Д",INDIRECT(CONCATENATE("'2018-07 (Д)'!O",TEXT(MATCH($C6,'2018-07 (Д)'!$C$2:$C$100,0)+1,0))))),"Н/Д",((INDIRECT(CONCATENATE("'2018-08 (Д)'!O",TEXT(MATCH($C6,'2018-08 (Д)'!$C$2:$C$100,0)+1,0)))-INDIRECT(CONCATENATE("'2018-07 (Д)'!O",TEXT(MATCH($C6,'2018-07 (Д)'!$C$2:$C$100,0)+1,0))))/INDIRECT(CONCATENATE("'2018-07 (Д)'!O",TEXT(MATCH($C6,'2018-07 (Д)'!$C$2:$C$100,0)+1,0))))*100)</f>
        <v>1232.1989788723865</v>
      </c>
      <c r="DQ6" s="9">
        <f ca="1">IF(OR(INDIRECT(CONCATENATE("'2018-09 (Д)'!O",TEXT(MATCH($C6,'2018-09 (Д)'!$C$2:$C$100,0)+1,0)))="Н/Д",INDIRECT(CONCATENATE("'2018-08 (Д)'!O",TEXT(MATCH($C6,'2018-08 (Д)'!$C$2:$C$100,0)+1,0)))="Н/Д",AND(INDIRECT(CONCATENATE("'2018-09 (Д)'!O",TEXT(MATCH($C6,'2018-09 (Д)'!$C$2:$C$100,0)+1,0)))="Н/Д",INDIRECT(CONCATENATE("'2018-08 (Д)'!O",TEXT(MATCH($C6,'2018-08 (Д)'!$C$2:$C$100,0)+1,0))))),"Н/Д",((INDIRECT(CONCATENATE("'2018-09 (Д)'!O",TEXT(MATCH($C6,'2018-09 (Д)'!$C$2:$C$100,0)+1,0)))-INDIRECT(CONCATENATE("'2018-08 (Д)'!O",TEXT(MATCH($C6,'2018-08 (Д)'!$C$2:$C$100,0)+1,0))))/INDIRECT(CONCATENATE("'2018-08 (Д)'!O",TEXT(MATCH($C6,'2018-08 (Д)'!$C$2:$C$100,0)+1,0))))*100)</f>
        <v>-142.85047874797419</v>
      </c>
      <c r="DR6" s="9">
        <f ca="1">IF(OR(INDIRECT(CONCATENATE("'2018-10 (Д)'!O",TEXT(MATCH($C6,'2018-10 (Д)'!$C$2:$C$100,0)+1,0)))="Н/Д",INDIRECT(CONCATENATE("'2018-09 (Д)'!O",TEXT(MATCH($C6,'2018-09 (Д)'!$C$2:$C$100,0)+1,0)))="Н/Д",AND(INDIRECT(CONCATENATE("'2018-10 (Д)'!O",TEXT(MATCH($C6,'2018-10 (Д)'!$C$2:$C$100,0)+1,0)))="Н/Д",INDIRECT(CONCATENATE("'2018-09 (Д)'!O",TEXT(MATCH($C6,'2018-09 (Д)'!$C$2:$C$100,0)+1,0))))),"Н/Д",((INDIRECT(CONCATENATE("'2018-10 (Д)'!O",TEXT(MATCH($C6,'2018-10 (Д)'!$C$2:$C$100,0)+1,0)))-INDIRECT(CONCATENATE("'2018-09 (Д)'!O",TEXT(MATCH($C6,'2018-09 (Д)'!$C$2:$C$100,0)+1,0))))/INDIRECT(CONCATENATE("'2018-09 (Д)'!O",TEXT(MATCH($C6,'2018-09 (Д)'!$C$2:$C$100,0)+1,0))))*100)</f>
        <v>-104.9222538540546</v>
      </c>
      <c r="DS6" s="9">
        <f ca="1">IF(OR(INDIRECT(CONCATENATE("'2018-11 (Д)'!O",TEXT(MATCH($C6,'2018-11 (Д)'!$C$2:$C$100,0)+1,0)))="Н/Д",INDIRECT(CONCATENATE("'2018-10 (Д)'!O",TEXT(MATCH($C6,'2018-10 (Д)'!$C$2:$C$100,0)+1,0)))="Н/Д",AND(INDIRECT(CONCATENATE("'2018-11 (Д)'!O",TEXT(MATCH($C6,'2018-11 (Д)'!$C$2:$C$100,0)+1,0)))="Н/Д",INDIRECT(CONCATENATE("'2018-10 (Д)'!O",TEXT(MATCH($C6,'2018-10 (Д)'!$C$2:$C$100,0)+1,0))))),"Н/Д",((INDIRECT(CONCATENATE("'2018-11 (Д)'!O",TEXT(MATCH($C6,'2018-11 (Д)'!$C$2:$C$100,0)+1,0)))-INDIRECT(CONCATENATE("'2018-10 (Д)'!O",TEXT(MATCH($C6,'2018-10 (Д)'!$C$2:$C$100,0)+1,0))))/INDIRECT(CONCATENATE("'2018-10 (Д)'!O",TEXT(MATCH($C6,'2018-10 (Д)'!$C$2:$C$100,0)+1,0))))*100)</f>
        <v>1123.5788798517751</v>
      </c>
      <c r="DT6" s="9">
        <f ca="1">IF(OR(INDIRECT(CONCATENATE("'2018-12 (Д)'!O",TEXT(MATCH($C6,'2018-12 (Д)'!$C$2:$C$100,0)+1,0)))="Н/Д",INDIRECT(CONCATENATE("'2018-11 (Д)'!O",TEXT(MATCH($C6,'2018-11 (Д)'!$C$2:$C$100,0)+1,0)))="Н/Д",AND(INDIRECT(CONCATENATE("'2018-12 (Д)'!O",TEXT(MATCH($C6,'2018-12 (Д)'!$C$2:$C$100,0)+1,0)))="Н/Д",INDIRECT(CONCATENATE("'2018-11 (Д)'!O",TEXT(MATCH($C6,'2018-11 (Д)'!$C$2:$C$100,0)+1,0))))),"Н/Д",((INDIRECT(CONCATENATE("'2018-12 (Д)'!O",TEXT(MATCH($C6,'2018-12 (Д)'!$C$2:$C$100,0)+1,0)))-INDIRECT(CONCATENATE("'2018-11 (Д)'!O",TEXT(MATCH($C6,'2018-11 (Д)'!$C$2:$C$100,0)+1,0))))/INDIRECT(CONCATENATE("'2018-11 (Д)'!O",TEXT(MATCH($C6,'2018-11 (Д)'!$C$2:$C$100,0)+1,0))))*100)</f>
        <v>-50.764104072503557</v>
      </c>
      <c r="DU6" s="9"/>
      <c r="DV6" s="9">
        <f ca="1">IF(OR(INDIRECT(CONCATENATE("'2018-03 (Д)'!P",TEXT(MATCH($C6,'2018-03 (Д)'!$C$2:$C$100,0)+1,0)))="Н/Д",INDIRECT(CONCATENATE("'2018-02 (Д)'!P",TEXT(MATCH($C6,'2018-02 (Д)'!$C$2:$C$100,0)+1,0)))="Н/Д",AND(INDIRECT(CONCATENATE("'2018-03 (Д)'!P",TEXT(MATCH($C6,'2018-03 (Д)'!$C$2:$C$100,0)+1,0)))="Н/Д",INDIRECT(CONCATENATE("'2018-02 (Д)'!P",TEXT(MATCH($C6,'2018-02 (Д)'!$C$2:$C$100,0)+1,0))))),"Н/Д",((INDIRECT(CONCATENATE("'2018-03 (Д)'!P",TEXT(MATCH($C6,'2018-03 (Д)'!$C$2:$C$100,0)+1,0)))-INDIRECT(CONCATENATE("'2018-02 (Д)'!P",TEXT(MATCH($C6,'2018-02 (Д)'!$C$2:$C$100,0)+1,0))))/INDIRECT(CONCATENATE("'2018-02 (Д)'!P",TEXT(MATCH($C6,'2018-02 (Д)'!$C$2:$C$100,0)+1,0))))*100)</f>
        <v>-0.60989148184136632</v>
      </c>
      <c r="DW6" s="9">
        <f ca="1">IF(OR(INDIRECT(CONCATENATE("'2018-04 (Д)'!P",TEXT(MATCH($C6,'2018-04 (Д)'!$C$2:$C$100,0)+1,0)))="Н/Д",INDIRECT(CONCATENATE("'2018-03 (Д)'!P",TEXT(MATCH($C6,'2018-03 (Д)'!$C$2:$C$100,0)+1,0)))="Н/Д",AND(INDIRECT(CONCATENATE("'2018-04 (Д)'!P",TEXT(MATCH($C6,'2018-04 (Д)'!$C$2:$C$100,0)+1,0)))="Н/Д",INDIRECT(CONCATENATE("'2018-03 (Д)'!P",TEXT(MATCH($C6,'2018-03 (Д)'!$C$2:$C$100,0)+1,0))))),"Н/Д",((INDIRECT(CONCATENATE("'2018-04 (Д)'!P",TEXT(MATCH($C6,'2018-04 (Д)'!$C$2:$C$100,0)+1,0)))-INDIRECT(CONCATENATE("'2018-03 (Д)'!P",TEXT(MATCH($C6,'2018-03 (Д)'!$C$2:$C$100,0)+1,0))))/INDIRECT(CONCATENATE("'2018-03 (Д)'!P",TEXT(MATCH($C6,'2018-03 (Д)'!$C$2:$C$100,0)+1,0))))*100)</f>
        <v>116.34396717268703</v>
      </c>
      <c r="DX6" s="9">
        <f ca="1">IF(OR(INDIRECT(CONCATENATE("'2018-05 (Д)'!P",TEXT(MATCH($C6,'2018-05 (Д)'!$C$2:$C$100,0)+1,0)))="Н/Д",INDIRECT(CONCATENATE("'2018-04 (Д)'!P",TEXT(MATCH($C6,'2018-04 (Д)'!$C$2:$C$100,0)+1,0)))="Н/Д",AND(INDIRECT(CONCATENATE("'2018-05 (Д)'!P",TEXT(MATCH($C6,'2018-05 (Д)'!$C$2:$C$100,0)+1,0)))="Н/Д",INDIRECT(CONCATENATE("'2018-04 (Д)'!P",TEXT(MATCH($C6,'2018-04 (Д)'!$C$2:$C$100,0)+1,0))))),"Н/Д",((INDIRECT(CONCATENATE("'2018-05 (Д)'!P",TEXT(MATCH($C6,'2018-05 (Д)'!$C$2:$C$100,0)+1,0)))-INDIRECT(CONCATENATE("'2018-04 (Д)'!P",TEXT(MATCH($C6,'2018-04 (Д)'!$C$2:$C$100,0)+1,0))))/INDIRECT(CONCATENATE("'2018-04 (Д)'!P",TEXT(MATCH($C6,'2018-04 (Д)'!$C$2:$C$100,0)+1,0))))*100)</f>
        <v>-24.442442766395665</v>
      </c>
      <c r="DY6" s="9">
        <f ca="1">IF(OR(INDIRECT(CONCATENATE("'2018-06 (Д)'!P",TEXT(MATCH($C6,'2018-06 (Д)'!$C$2:$C$100,0)+1,0)))="Н/Д",INDIRECT(CONCATENATE("'2018-05 (Д)'!P",TEXT(MATCH($C6,'2018-05 (Д)'!$C$2:$C$100,0)+1,0)))="Н/Д",AND(INDIRECT(CONCATENATE("'2018-06 (Д)'!P",TEXT(MATCH($C6,'2018-06 (Д)'!$C$2:$C$100,0)+1,0)))="Н/Д",INDIRECT(CONCATENATE("'2018-05 (Д)'!P",TEXT(MATCH($C6,'2018-05 (Д)'!$C$2:$C$100,0)+1,0))))),"Н/Д",((INDIRECT(CONCATENATE("'2018-06 (Д)'!P",TEXT(MATCH($C6,'2018-06 (Д)'!$C$2:$C$100,0)+1,0)))-INDIRECT(CONCATENATE("'2018-05 (Д)'!P",TEXT(MATCH($C6,'2018-05 (Д)'!$C$2:$C$100,0)+1,0))))/INDIRECT(CONCATENATE("'2018-05 (Д)'!P",TEXT(MATCH($C6,'2018-05 (Д)'!$C$2:$C$100,0)+1,0))))*100)</f>
        <v>-15.178149371012232</v>
      </c>
      <c r="DZ6" s="9">
        <f ca="1">IF(OR(INDIRECT(CONCATENATE("'2018-07 (Д)'!P",TEXT(MATCH($C6,'2018-07 (Д)'!$C$2:$C$100,0)+1,0)))="Н/Д",INDIRECT(CONCATENATE("'2018-06 (Д)'!P",TEXT(MATCH($C6,'2018-06 (Д)'!$C$2:$C$100,0)+1,0)))="Н/Д",AND(INDIRECT(CONCATENATE("'2018-07 (Д)'!P",TEXT(MATCH($C6,'2018-07 (Д)'!$C$2:$C$100,0)+1,0)))="Н/Д",INDIRECT(CONCATENATE("'2018-06 (Д)'!P",TEXT(MATCH($C6,'2018-06 (Д)'!$C$2:$C$100,0)+1,0))))),"Н/Д",((INDIRECT(CONCATENATE("'2018-07 (Д)'!P",TEXT(MATCH($C6,'2018-07 (Д)'!$C$2:$C$100,0)+1,0)))-INDIRECT(CONCATENATE("'2018-06 (Д)'!P",TEXT(MATCH($C6,'2018-06 (Д)'!$C$2:$C$100,0)+1,0))))/INDIRECT(CONCATENATE("'2018-06 (Д)'!P",TEXT(MATCH($C6,'2018-06 (Д)'!$C$2:$C$100,0)+1,0))))*100)</f>
        <v>42.019835246236362</v>
      </c>
      <c r="EA6" s="9">
        <f ca="1">IF(OR(INDIRECT(CONCATENATE("'2018-08 (Д)'!P",TEXT(MATCH($C6,'2018-08 (Д)'!$C$2:$C$100,0)+1,0)))="Н/Д",INDIRECT(CONCATENATE("'2018-07 (Д)'!P",TEXT(MATCH($C6,'2018-07 (Д)'!$C$2:$C$100,0)+1,0)))="Н/Д",AND(INDIRECT(CONCATENATE("'2018-08 (Д)'!P",TEXT(MATCH($C6,'2018-08 (Д)'!$C$2:$C$100,0)+1,0)))="Н/Д",INDIRECT(CONCATENATE("'2018-07 (Д)'!P",TEXT(MATCH($C6,'2018-07 (Д)'!$C$2:$C$100,0)+1,0))))),"Н/Д",((INDIRECT(CONCATENATE("'2018-08 (Д)'!P",TEXT(MATCH($C6,'2018-08 (Д)'!$C$2:$C$100,0)+1,0)))-INDIRECT(CONCATENATE("'2018-07 (Д)'!P",TEXT(MATCH($C6,'2018-07 (Д)'!$C$2:$C$100,0)+1,0))))/INDIRECT(CONCATENATE("'2018-07 (Д)'!P",TEXT(MATCH($C6,'2018-07 (Д)'!$C$2:$C$100,0)+1,0))))*100)</f>
        <v>-5.8591085169267778</v>
      </c>
      <c r="EB6" s="9">
        <f ca="1">IF(OR(INDIRECT(CONCATENATE("'2018-09 (Д)'!P",TEXT(MATCH($C6,'2018-09 (Д)'!$C$2:$C$100,0)+1,0)))="Н/Д",INDIRECT(CONCATENATE("'2018-08 (Д)'!P",TEXT(MATCH($C6,'2018-08 (Д)'!$C$2:$C$100,0)+1,0)))="Н/Д",AND(INDIRECT(CONCATENATE("'2018-09 (Д)'!P",TEXT(MATCH($C6,'2018-09 (Д)'!$C$2:$C$100,0)+1,0)))="Н/Д",INDIRECT(CONCATENATE("'2018-08 (Д)'!P",TEXT(MATCH($C6,'2018-08 (Д)'!$C$2:$C$100,0)+1,0))))),"Н/Д",((INDIRECT(CONCATENATE("'2018-09 (Д)'!P",TEXT(MATCH($C6,'2018-09 (Д)'!$C$2:$C$100,0)+1,0)))-INDIRECT(CONCATENATE("'2018-08 (Д)'!P",TEXT(MATCH($C6,'2018-08 (Д)'!$C$2:$C$100,0)+1,0))))/INDIRECT(CONCATENATE("'2018-08 (Д)'!P",TEXT(MATCH($C6,'2018-08 (Д)'!$C$2:$C$100,0)+1,0))))*100)</f>
        <v>-29.634825749989975</v>
      </c>
      <c r="EC6" s="9">
        <f ca="1">IF(OR(INDIRECT(CONCATENATE("'2018-10 (Д)'!P",TEXT(MATCH($C6,'2018-10 (Д)'!$C$2:$C$100,0)+1,0)))="Н/Д",INDIRECT(CONCATENATE("'2018-09 (Д)'!P",TEXT(MATCH($C6,'2018-09 (Д)'!$C$2:$C$100,0)+1,0)))="Н/Д",AND(INDIRECT(CONCATENATE("'2018-10 (Д)'!P",TEXT(MATCH($C6,'2018-10 (Д)'!$C$2:$C$100,0)+1,0)))="Н/Д",INDIRECT(CONCATENATE("'2018-09 (Д)'!P",TEXT(MATCH($C6,'2018-09 (Д)'!$C$2:$C$100,0)+1,0))))),"Н/Д",((INDIRECT(CONCATENATE("'2018-10 (Д)'!P",TEXT(MATCH($C6,'2018-10 (Д)'!$C$2:$C$100,0)+1,0)))-INDIRECT(CONCATENATE("'2018-09 (Д)'!P",TEXT(MATCH($C6,'2018-09 (Д)'!$C$2:$C$100,0)+1,0))))/INDIRECT(CONCATENATE("'2018-09 (Д)'!P",TEXT(MATCH($C6,'2018-09 (Д)'!$C$2:$C$100,0)+1,0))))*100)</f>
        <v>75.837211500376029</v>
      </c>
      <c r="ED6" s="9">
        <f ca="1">IF(OR(INDIRECT(CONCATENATE("'2018-11 (Д)'!P",TEXT(MATCH($C6,'2018-11 (Д)'!$C$2:$C$100,0)+1,0)))="Н/Д",INDIRECT(CONCATENATE("'2018-10 (Д)'!P",TEXT(MATCH($C6,'2018-10 (Д)'!$C$2:$C$100,0)+1,0)))="Н/Д",AND(INDIRECT(CONCATENATE("'2018-11 (Д)'!P",TEXT(MATCH($C6,'2018-11 (Д)'!$C$2:$C$100,0)+1,0)))="Н/Д",INDIRECT(CONCATENATE("'2018-10 (Д)'!P",TEXT(MATCH($C6,'2018-10 (Д)'!$C$2:$C$100,0)+1,0))))),"Н/Д",((INDIRECT(CONCATENATE("'2018-11 (Д)'!P",TEXT(MATCH($C6,'2018-11 (Д)'!$C$2:$C$100,0)+1,0)))-INDIRECT(CONCATENATE("'2018-10 (Д)'!P",TEXT(MATCH($C6,'2018-10 (Д)'!$C$2:$C$100,0)+1,0))))/INDIRECT(CONCATENATE("'2018-10 (Д)'!P",TEXT(MATCH($C6,'2018-10 (Д)'!$C$2:$C$100,0)+1,0))))*100)</f>
        <v>-8.7832928965090158</v>
      </c>
      <c r="EE6" s="9">
        <f ca="1">IF(OR(INDIRECT(CONCATENATE("'2018-12 (Д)'!P",TEXT(MATCH($C6,'2018-12 (Д)'!$C$2:$C$100,0)+1,0)))="Н/Д",INDIRECT(CONCATENATE("'2018-11 (Д)'!P",TEXT(MATCH($C6,'2018-11 (Д)'!$C$2:$C$100,0)+1,0)))="Н/Д",AND(INDIRECT(CONCATENATE("'2018-12 (Д)'!P",TEXT(MATCH($C6,'2018-12 (Д)'!$C$2:$C$100,0)+1,0)))="Н/Д",INDIRECT(CONCATENATE("'2018-11 (Д)'!P",TEXT(MATCH($C6,'2018-11 (Д)'!$C$2:$C$100,0)+1,0))))),"Н/Д",((INDIRECT(CONCATENATE("'2018-12 (Д)'!P",TEXT(MATCH($C6,'2018-12 (Д)'!$C$2:$C$100,0)+1,0)))-INDIRECT(CONCATENATE("'2018-11 (Д)'!P",TEXT(MATCH($C6,'2018-11 (Д)'!$C$2:$C$100,0)+1,0))))/INDIRECT(CONCATENATE("'2018-11 (Д)'!P",TEXT(MATCH($C6,'2018-11 (Д)'!$C$2:$C$100,0)+1,0))))*100)</f>
        <v>-31.036708607011487</v>
      </c>
      <c r="EF6" s="9"/>
      <c r="EG6" s="9">
        <f ca="1">IF(OR(INDIRECT(CONCATENATE("'2018-03 (Д)'!Q",TEXT(MATCH($C6,'2018-03 (Д)'!$C$2:$C$100,0)+1,0)))="Н/Д",INDIRECT(CONCATENATE("'2018-02 (Д)'!Q",TEXT(MATCH($C6,'2018-02 (Д)'!$C$2:$C$100,0)+1,0)))="Н/Д",AND(INDIRECT(CONCATENATE("'2018-03 (Д)'!Q",TEXT(MATCH($C6,'2018-03 (Д)'!$C$2:$C$100,0)+1,0)))="Н/Д",INDIRECT(CONCATENATE("'2018-02 (Д)'!Q",TEXT(MATCH($C6,'2018-02 (Д)'!$C$2:$C$100,0)+1,0))))),"Н/Д",((INDIRECT(CONCATENATE("'2018-03 (Д)'!Q",TEXT(MATCH($C6,'2018-03 (Д)'!$C$2:$C$100,0)+1,0)))-INDIRECT(CONCATENATE("'2018-02 (Д)'!Q",TEXT(MATCH($C6,'2018-02 (Д)'!$C$2:$C$100,0)+1,0))))/INDIRECT(CONCATENATE("'2018-02 (Д)'!Q",TEXT(MATCH($C6,'2018-02 (Д)'!$C$2:$C$100,0)+1,0))))*100)</f>
        <v>68.88260283944534</v>
      </c>
      <c r="EH6" s="9">
        <f ca="1">IF(OR(INDIRECT(CONCATENATE("'2018-04 (Д)'!Q",TEXT(MATCH($C6,'2018-04 (Д)'!$C$2:$C$100,0)+1,0)))="Н/Д",INDIRECT(CONCATENATE("'2018-03 (Д)'!Q",TEXT(MATCH($C6,'2018-03 (Д)'!$C$2:$C$100,0)+1,0)))="Н/Д",AND(INDIRECT(CONCATENATE("'2018-04 (Д)'!Q",TEXT(MATCH($C6,'2018-04 (Д)'!$C$2:$C$100,0)+1,0)))="Н/Д",INDIRECT(CONCATENATE("'2018-03 (Д)'!Q",TEXT(MATCH($C6,'2018-03 (Д)'!$C$2:$C$100,0)+1,0))))),"Н/Д",((INDIRECT(CONCATENATE("'2018-04 (Д)'!Q",TEXT(MATCH($C6,'2018-04 (Д)'!$C$2:$C$100,0)+1,0)))-INDIRECT(CONCATENATE("'2018-03 (Д)'!Q",TEXT(MATCH($C6,'2018-03 (Д)'!$C$2:$C$100,0)+1,0))))/INDIRECT(CONCATENATE("'2018-03 (Д)'!Q",TEXT(MATCH($C6,'2018-03 (Д)'!$C$2:$C$100,0)+1,0))))*100)</f>
        <v>57.755893677230674</v>
      </c>
      <c r="EI6" s="9">
        <f ca="1">IF(OR(INDIRECT(CONCATENATE("'2018-05 (Д)'!Q",TEXT(MATCH($C6,'2018-05 (Д)'!$C$2:$C$100,0)+1,0)))="Н/Д",INDIRECT(CONCATENATE("'2018-04 (Д)'!Q",TEXT(MATCH($C6,'2018-04 (Д)'!$C$2:$C$100,0)+1,0)))="Н/Д",AND(INDIRECT(CONCATENATE("'2018-05 (Д)'!Q",TEXT(MATCH($C6,'2018-05 (Д)'!$C$2:$C$100,0)+1,0)))="Н/Д",INDIRECT(CONCATENATE("'2018-04 (Д)'!Q",TEXT(MATCH($C6,'2018-04 (Д)'!$C$2:$C$100,0)+1,0))))),"Н/Д",((INDIRECT(CONCATENATE("'2018-05 (Д)'!Q",TEXT(MATCH($C6,'2018-05 (Д)'!$C$2:$C$100,0)+1,0)))-INDIRECT(CONCATENATE("'2018-04 (Д)'!Q",TEXT(MATCH($C6,'2018-04 (Д)'!$C$2:$C$100,0)+1,0))))/INDIRECT(CONCATENATE("'2018-04 (Д)'!Q",TEXT(MATCH($C6,'2018-04 (Д)'!$C$2:$C$100,0)+1,0))))*100)</f>
        <v>28.549707876554692</v>
      </c>
      <c r="EJ6" s="9">
        <f ca="1">IF(OR(INDIRECT(CONCATENATE("'2018-06 (Д)'!Q",TEXT(MATCH($C6,'2018-06 (Д)'!$C$2:$C$100,0)+1,0)))="Н/Д",INDIRECT(CONCATENATE("'2018-05 (Д)'!Q",TEXT(MATCH($C6,'2018-05 (Д)'!$C$2:$C$100,0)+1,0)))="Н/Д",AND(INDIRECT(CONCATENATE("'2018-06 (Д)'!Q",TEXT(MATCH($C6,'2018-06 (Д)'!$C$2:$C$100,0)+1,0)))="Н/Д",INDIRECT(CONCATENATE("'2018-05 (Д)'!Q",TEXT(MATCH($C6,'2018-05 (Д)'!$C$2:$C$100,0)+1,0))))),"Н/Д",((INDIRECT(CONCATENATE("'2018-06 (Д)'!Q",TEXT(MATCH($C6,'2018-06 (Д)'!$C$2:$C$100,0)+1,0)))-INDIRECT(CONCATENATE("'2018-05 (Д)'!Q",TEXT(MATCH($C6,'2018-05 (Д)'!$C$2:$C$100,0)+1,0))))/INDIRECT(CONCATENATE("'2018-05 (Д)'!Q",TEXT(MATCH($C6,'2018-05 (Д)'!$C$2:$C$100,0)+1,0))))*100)</f>
        <v>-8.1565701280257983</v>
      </c>
      <c r="EK6" s="9">
        <f ca="1">IF(OR(INDIRECT(CONCATENATE("'2018-07 (Д)'!Q",TEXT(MATCH($C6,'2018-07 (Д)'!$C$2:$C$100,0)+1,0)))="Н/Д",INDIRECT(CONCATENATE("'2018-06 (Д)'!Q",TEXT(MATCH($C6,'2018-06 (Д)'!$C$2:$C$100,0)+1,0)))="Н/Д",AND(INDIRECT(CONCATENATE("'2018-07 (Д)'!Q",TEXT(MATCH($C6,'2018-07 (Д)'!$C$2:$C$100,0)+1,0)))="Н/Д",INDIRECT(CONCATENATE("'2018-06 (Д)'!Q",TEXT(MATCH($C6,'2018-06 (Д)'!$C$2:$C$100,0)+1,0))))),"Н/Д",((INDIRECT(CONCATENATE("'2018-07 (Д)'!Q",TEXT(MATCH($C6,'2018-07 (Д)'!$C$2:$C$100,0)+1,0)))-INDIRECT(CONCATENATE("'2018-06 (Д)'!Q",TEXT(MATCH($C6,'2018-06 (Д)'!$C$2:$C$100,0)+1,0))))/INDIRECT(CONCATENATE("'2018-06 (Д)'!Q",TEXT(MATCH($C6,'2018-06 (Д)'!$C$2:$C$100,0)+1,0))))*100)</f>
        <v>-48.049102783362585</v>
      </c>
      <c r="EL6" s="9">
        <f ca="1">IF(OR(INDIRECT(CONCATENATE("'2018-08 (Д)'!Q",TEXT(MATCH($C6,'2018-08 (Д)'!$C$2:$C$100,0)+1,0)))="Н/Д",INDIRECT(CONCATENATE("'2018-07 (Д)'!Q",TEXT(MATCH($C6,'2018-07 (Д)'!$C$2:$C$100,0)+1,0)))="Н/Д",AND(INDIRECT(CONCATENATE("'2018-08 (Д)'!Q",TEXT(MATCH($C6,'2018-08 (Д)'!$C$2:$C$100,0)+1,0)))="Н/Д",INDIRECT(CONCATENATE("'2018-07 (Д)'!Q",TEXT(MATCH($C6,'2018-07 (Д)'!$C$2:$C$100,0)+1,0))))),"Н/Д",((INDIRECT(CONCATENATE("'2018-08 (Д)'!Q",TEXT(MATCH($C6,'2018-08 (Д)'!$C$2:$C$100,0)+1,0)))-INDIRECT(CONCATENATE("'2018-07 (Д)'!Q",TEXT(MATCH($C6,'2018-07 (Д)'!$C$2:$C$100,0)+1,0))))/INDIRECT(CONCATENATE("'2018-07 (Д)'!Q",TEXT(MATCH($C6,'2018-07 (Д)'!$C$2:$C$100,0)+1,0))))*100)</f>
        <v>25.973724922363427</v>
      </c>
      <c r="EM6" s="9">
        <f ca="1">IF(OR(INDIRECT(CONCATENATE("'2018-09 (Д)'!Q",TEXT(MATCH($C6,'2018-09 (Д)'!$C$2:$C$100,0)+1,0)))="Н/Д",INDIRECT(CONCATENATE("'2018-08 (Д)'!Q",TEXT(MATCH($C6,'2018-08 (Д)'!$C$2:$C$100,0)+1,0)))="Н/Д",AND(INDIRECT(CONCATENATE("'2018-09 (Д)'!Q",TEXT(MATCH($C6,'2018-09 (Д)'!$C$2:$C$100,0)+1,0)))="Н/Д",INDIRECT(CONCATENATE("'2018-08 (Д)'!Q",TEXT(MATCH($C6,'2018-08 (Д)'!$C$2:$C$100,0)+1,0))))),"Н/Д",((INDIRECT(CONCATENATE("'2018-09 (Д)'!Q",TEXT(MATCH($C6,'2018-09 (Д)'!$C$2:$C$100,0)+1,0)))-INDIRECT(CONCATENATE("'2018-08 (Д)'!Q",TEXT(MATCH($C6,'2018-08 (Д)'!$C$2:$C$100,0)+1,0))))/INDIRECT(CONCATENATE("'2018-08 (Д)'!Q",TEXT(MATCH($C6,'2018-08 (Д)'!$C$2:$C$100,0)+1,0))))*100)</f>
        <v>4.3746981418456556</v>
      </c>
      <c r="EN6" s="9">
        <f ca="1">IF(OR(INDIRECT(CONCATENATE("'2018-10 (Д)'!Q",TEXT(MATCH($C6,'2018-10 (Д)'!$C$2:$C$100,0)+1,0)))="Н/Д",INDIRECT(CONCATENATE("'2018-09 (Д)'!Q",TEXT(MATCH($C6,'2018-09 (Д)'!$C$2:$C$100,0)+1,0)))="Н/Д",AND(INDIRECT(CONCATENATE("'2018-10 (Д)'!Q",TEXT(MATCH($C6,'2018-10 (Д)'!$C$2:$C$100,0)+1,0)))="Н/Д",INDIRECT(CONCATENATE("'2018-09 (Д)'!Q",TEXT(MATCH($C6,'2018-09 (Д)'!$C$2:$C$100,0)+1,0))))),"Н/Д",((INDIRECT(CONCATENATE("'2018-10 (Д)'!Q",TEXT(MATCH($C6,'2018-10 (Д)'!$C$2:$C$100,0)+1,0)))-INDIRECT(CONCATENATE("'2018-09 (Д)'!Q",TEXT(MATCH($C6,'2018-09 (Д)'!$C$2:$C$100,0)+1,0))))/INDIRECT(CONCATENATE("'2018-09 (Д)'!Q",TEXT(MATCH($C6,'2018-09 (Д)'!$C$2:$C$100,0)+1,0))))*100)</f>
        <v>7.094246001378532</v>
      </c>
      <c r="EO6" s="9">
        <f ca="1">IF(OR(INDIRECT(CONCATENATE("'2018-11 (Д)'!Q",TEXT(MATCH($C6,'2018-11 (Д)'!$C$2:$C$100,0)+1,0)))="Н/Д",INDIRECT(CONCATENATE("'2018-10 (Д)'!Q",TEXT(MATCH($C6,'2018-10 (Д)'!$C$2:$C$100,0)+1,0)))="Н/Д",AND(INDIRECT(CONCATENATE("'2018-11 (Д)'!Q",TEXT(MATCH($C6,'2018-11 (Д)'!$C$2:$C$100,0)+1,0)))="Н/Д",INDIRECT(CONCATENATE("'2018-10 (Д)'!Q",TEXT(MATCH($C6,'2018-10 (Д)'!$C$2:$C$100,0)+1,0))))),"Н/Д",((INDIRECT(CONCATENATE("'2018-11 (Д)'!Q",TEXT(MATCH($C6,'2018-11 (Д)'!$C$2:$C$100,0)+1,0)))-INDIRECT(CONCATENATE("'2018-10 (Д)'!Q",TEXT(MATCH($C6,'2018-10 (Д)'!$C$2:$C$100,0)+1,0))))/INDIRECT(CONCATENATE("'2018-10 (Д)'!Q",TEXT(MATCH($C6,'2018-10 (Д)'!$C$2:$C$100,0)+1,0))))*100)</f>
        <v>-39.742711798844411</v>
      </c>
      <c r="EP6" s="9">
        <f ca="1">IF(OR(INDIRECT(CONCATENATE("'2018-12 (Д)'!Q",TEXT(MATCH($C6,'2018-12 (Д)'!$C$2:$C$100,0)+1,0)))="Н/Д",INDIRECT(CONCATENATE("'2018-11 (Д)'!Q",TEXT(MATCH($C6,'2018-11 (Д)'!$C$2:$C$100,0)+1,0)))="Н/Д",AND(INDIRECT(CONCATENATE("'2018-12 (Д)'!Q",TEXT(MATCH($C6,'2018-12 (Д)'!$C$2:$C$100,0)+1,0)))="Н/Д",INDIRECT(CONCATENATE("'2018-11 (Д)'!Q",TEXT(MATCH($C6,'2018-11 (Д)'!$C$2:$C$100,0)+1,0))))),"Н/Д",((INDIRECT(CONCATENATE("'2018-12 (Д)'!Q",TEXT(MATCH($C6,'2018-12 (Д)'!$C$2:$C$100,0)+1,0)))-INDIRECT(CONCATENATE("'2018-11 (Д)'!Q",TEXT(MATCH($C6,'2018-11 (Д)'!$C$2:$C$100,0)+1,0))))/INDIRECT(CONCATENATE("'2018-11 (Д)'!Q",TEXT(MATCH($C6,'2018-11 (Д)'!$C$2:$C$100,0)+1,0))))*100)</f>
        <v>68.872117169551473</v>
      </c>
      <c r="EQ6" s="9"/>
      <c r="ER6" s="9">
        <f ca="1">IF(OR(INDIRECT(CONCATENATE("'2018-03 (Д)'!R",TEXT(MATCH($C6,'2018-03 (Д)'!$C$2:$C$100,0)+1,0)))="Н/Д",INDIRECT(CONCATENATE("'2018-02 (Д)'!R",TEXT(MATCH($C6,'2018-02 (Д)'!$C$2:$C$100,0)+1,0)))="Н/Д",AND(INDIRECT(CONCATENATE("'2018-03 (Д)'!R",TEXT(MATCH($C6,'2018-03 (Д)'!$C$2:$C$100,0)+1,0)))="Н/Д",INDIRECT(CONCATENATE("'2018-02 (Д)'!R",TEXT(MATCH($C6,'2018-02 (Д)'!$C$2:$C$100,0)+1,0))))),"Н/Д",((INDIRECT(CONCATENATE("'2018-03 (Д)'!R",TEXT(MATCH($C6,'2018-03 (Д)'!$C$2:$C$100,0)+1,0)))-INDIRECT(CONCATENATE("'2018-02 (Д)'!R",TEXT(MATCH($C6,'2018-02 (Д)'!$C$2:$C$100,0)+1,0))))/INDIRECT(CONCATENATE("'2018-02 (Д)'!R",TEXT(MATCH($C6,'2018-02 (Д)'!$C$2:$C$100,0)+1,0))))*100)</f>
        <v>-29.001240892716961</v>
      </c>
      <c r="ES6" s="9">
        <f ca="1">IF(OR(INDIRECT(CONCATENATE("'2018-04 (Д)'!R",TEXT(MATCH($C6,'2018-04 (Д)'!$C$2:$C$100,0)+1,0)))="Н/Д",INDIRECT(CONCATENATE("'2018-03 (Д)'!R",TEXT(MATCH($C6,'2018-03 (Д)'!$C$2:$C$100,0)+1,0)))="Н/Д",AND(INDIRECT(CONCATENATE("'2018-04 (Д)'!R",TEXT(MATCH($C6,'2018-04 (Д)'!$C$2:$C$100,0)+1,0)))="Н/Д",INDIRECT(CONCATENATE("'2018-03 (Д)'!R",TEXT(MATCH($C6,'2018-03 (Д)'!$C$2:$C$100,0)+1,0))))),"Н/Д",((INDIRECT(CONCATENATE("'2018-04 (Д)'!R",TEXT(MATCH($C6,'2018-04 (Д)'!$C$2:$C$100,0)+1,0)))-INDIRECT(CONCATENATE("'2018-03 (Д)'!R",TEXT(MATCH($C6,'2018-03 (Д)'!$C$2:$C$100,0)+1,0))))/INDIRECT(CONCATENATE("'2018-03 (Д)'!R",TEXT(MATCH($C6,'2018-03 (Д)'!$C$2:$C$100,0)+1,0))))*100)</f>
        <v>51.801224226488664</v>
      </c>
      <c r="ET6" s="9">
        <f ca="1">IF(OR(INDIRECT(CONCATENATE("'2018-05 (Д)'!R",TEXT(MATCH($C6,'2018-05 (Д)'!$C$2:$C$100,0)+1,0)))="Н/Д",INDIRECT(CONCATENATE("'2018-04 (Д)'!R",TEXT(MATCH($C6,'2018-04 (Д)'!$C$2:$C$100,0)+1,0)))="Н/Д",AND(INDIRECT(CONCATENATE("'2018-05 (Д)'!R",TEXT(MATCH($C6,'2018-05 (Д)'!$C$2:$C$100,0)+1,0)))="Н/Д",INDIRECT(CONCATENATE("'2018-04 (Д)'!R",TEXT(MATCH($C6,'2018-04 (Д)'!$C$2:$C$100,0)+1,0))))),"Н/Д",((INDIRECT(CONCATENATE("'2018-05 (Д)'!R",TEXT(MATCH($C6,'2018-05 (Д)'!$C$2:$C$100,0)+1,0)))-INDIRECT(CONCATENATE("'2018-04 (Д)'!R",TEXT(MATCH($C6,'2018-04 (Д)'!$C$2:$C$100,0)+1,0))))/INDIRECT(CONCATENATE("'2018-04 (Д)'!R",TEXT(MATCH($C6,'2018-04 (Д)'!$C$2:$C$100,0)+1,0))))*100)</f>
        <v>-26.795919191701323</v>
      </c>
      <c r="EU6" s="9">
        <f ca="1">IF(OR(INDIRECT(CONCATENATE("'2018-06 (Д)'!R",TEXT(MATCH($C6,'2018-06 (Д)'!$C$2:$C$100,0)+1,0)))="Н/Д",INDIRECT(CONCATENATE("'2018-05 (Д)'!R",TEXT(MATCH($C6,'2018-05 (Д)'!$C$2:$C$100,0)+1,0)))="Н/Д",AND(INDIRECT(CONCATENATE("'2018-06 (Д)'!R",TEXT(MATCH($C6,'2018-06 (Д)'!$C$2:$C$100,0)+1,0)))="Н/Д",INDIRECT(CONCATENATE("'2018-05 (Д)'!R",TEXT(MATCH($C6,'2018-05 (Д)'!$C$2:$C$100,0)+1,0))))),"Н/Д",((INDIRECT(CONCATENATE("'2018-06 (Д)'!R",TEXT(MATCH($C6,'2018-06 (Д)'!$C$2:$C$100,0)+1,0)))-INDIRECT(CONCATENATE("'2018-05 (Д)'!R",TEXT(MATCH($C6,'2018-05 (Д)'!$C$2:$C$100,0)+1,0))))/INDIRECT(CONCATENATE("'2018-05 (Д)'!R",TEXT(MATCH($C6,'2018-05 (Д)'!$C$2:$C$100,0)+1,0))))*100)</f>
        <v>-12.128312250822862</v>
      </c>
      <c r="EV6" s="9">
        <f ca="1">IF(OR(INDIRECT(CONCATENATE("'2018-07 (Д)'!R",TEXT(MATCH($C6,'2018-07 (Д)'!$C$2:$C$100,0)+1,0)))="Н/Д",INDIRECT(CONCATENATE("'2018-06 (Д)'!R",TEXT(MATCH($C6,'2018-06 (Д)'!$C$2:$C$100,0)+1,0)))="Н/Д",AND(INDIRECT(CONCATENATE("'2018-07 (Д)'!R",TEXT(MATCH($C6,'2018-07 (Д)'!$C$2:$C$100,0)+1,0)))="Н/Д",INDIRECT(CONCATENATE("'2018-06 (Д)'!R",TEXT(MATCH($C6,'2018-06 (Д)'!$C$2:$C$100,0)+1,0))))),"Н/Д",((INDIRECT(CONCATENATE("'2018-07 (Д)'!R",TEXT(MATCH($C6,'2018-07 (Д)'!$C$2:$C$100,0)+1,0)))-INDIRECT(CONCATENATE("'2018-06 (Д)'!R",TEXT(MATCH($C6,'2018-06 (Д)'!$C$2:$C$100,0)+1,0))))/INDIRECT(CONCATENATE("'2018-06 (Д)'!R",TEXT(MATCH($C6,'2018-06 (Д)'!$C$2:$C$100,0)+1,0))))*100)</f>
        <v>-3.520809337815292</v>
      </c>
      <c r="EW6" s="9">
        <f ca="1">IF(OR(INDIRECT(CONCATENATE("'2018-08 (Д)'!R",TEXT(MATCH($C6,'2018-08 (Д)'!$C$2:$C$100,0)+1,0)))="Н/Д",INDIRECT(CONCATENATE("'2018-07 (Д)'!R",TEXT(MATCH($C6,'2018-07 (Д)'!$C$2:$C$100,0)+1,0)))="Н/Д",AND(INDIRECT(CONCATENATE("'2018-08 (Д)'!R",TEXT(MATCH($C6,'2018-08 (Д)'!$C$2:$C$100,0)+1,0)))="Н/Д",INDIRECT(CONCATENATE("'2018-07 (Д)'!R",TEXT(MATCH($C6,'2018-07 (Д)'!$C$2:$C$100,0)+1,0))))),"Н/Д",((INDIRECT(CONCATENATE("'2018-08 (Д)'!R",TEXT(MATCH($C6,'2018-08 (Д)'!$C$2:$C$100,0)+1,0)))-INDIRECT(CONCATENATE("'2018-07 (Д)'!R",TEXT(MATCH($C6,'2018-07 (Д)'!$C$2:$C$100,0)+1,0))))/INDIRECT(CONCATENATE("'2018-07 (Д)'!R",TEXT(MATCH($C6,'2018-07 (Д)'!$C$2:$C$100,0)+1,0))))*100)</f>
        <v>26.404796688179715</v>
      </c>
      <c r="EX6" s="9">
        <f ca="1">IF(OR(INDIRECT(CONCATENATE("'2018-09 (Д)'!R",TEXT(MATCH($C6,'2018-09 (Д)'!$C$2:$C$100,0)+1,0)))="Н/Д",INDIRECT(CONCATENATE("'2018-08 (Д)'!R",TEXT(MATCH($C6,'2018-08 (Д)'!$C$2:$C$100,0)+1,0)))="Н/Д",AND(INDIRECT(CONCATENATE("'2018-09 (Д)'!R",TEXT(MATCH($C6,'2018-09 (Д)'!$C$2:$C$100,0)+1,0)))="Н/Д",INDIRECT(CONCATENATE("'2018-08 (Д)'!R",TEXT(MATCH($C6,'2018-08 (Д)'!$C$2:$C$100,0)+1,0))))),"Н/Д",((INDIRECT(CONCATENATE("'2018-09 (Д)'!R",TEXT(MATCH($C6,'2018-09 (Д)'!$C$2:$C$100,0)+1,0)))-INDIRECT(CONCATENATE("'2018-08 (Д)'!R",TEXT(MATCH($C6,'2018-08 (Д)'!$C$2:$C$100,0)+1,0))))/INDIRECT(CONCATENATE("'2018-08 (Д)'!R",TEXT(MATCH($C6,'2018-08 (Д)'!$C$2:$C$100,0)+1,0))))*100)</f>
        <v>-18.228947416065154</v>
      </c>
      <c r="EY6" s="9">
        <f ca="1">IF(OR(INDIRECT(CONCATENATE("'2018-10 (Д)'!R",TEXT(MATCH($C6,'2018-10 (Д)'!$C$2:$C$100,0)+1,0)))="Н/Д",INDIRECT(CONCATENATE("'2018-09 (Д)'!R",TEXT(MATCH($C6,'2018-09 (Д)'!$C$2:$C$100,0)+1,0)))="Н/Д",AND(INDIRECT(CONCATENATE("'2018-10 (Д)'!R",TEXT(MATCH($C6,'2018-10 (Д)'!$C$2:$C$100,0)+1,0)))="Н/Д",INDIRECT(CONCATENATE("'2018-09 (Д)'!R",TEXT(MATCH($C6,'2018-09 (Д)'!$C$2:$C$100,0)+1,0))))),"Н/Д",((INDIRECT(CONCATENATE("'2018-10 (Д)'!R",TEXT(MATCH($C6,'2018-10 (Д)'!$C$2:$C$100,0)+1,0)))-INDIRECT(CONCATENATE("'2018-09 (Д)'!R",TEXT(MATCH($C6,'2018-09 (Д)'!$C$2:$C$100,0)+1,0))))/INDIRECT(CONCATENATE("'2018-09 (Д)'!R",TEXT(MATCH($C6,'2018-09 (Д)'!$C$2:$C$100,0)+1,0))))*100)</f>
        <v>-36.350534632005008</v>
      </c>
      <c r="EZ6" s="9">
        <f ca="1">IF(OR(INDIRECT(CONCATENATE("'2018-11 (Д)'!R",TEXT(MATCH($C6,'2018-11 (Д)'!$C$2:$C$100,0)+1,0)))="Н/Д",INDIRECT(CONCATENATE("'2018-10 (Д)'!R",TEXT(MATCH($C6,'2018-10 (Д)'!$C$2:$C$100,0)+1,0)))="Н/Д",AND(INDIRECT(CONCATENATE("'2018-11 (Д)'!R",TEXT(MATCH($C6,'2018-11 (Д)'!$C$2:$C$100,0)+1,0)))="Н/Д",INDIRECT(CONCATENATE("'2018-10 (Д)'!R",TEXT(MATCH($C6,'2018-10 (Д)'!$C$2:$C$100,0)+1,0))))),"Н/Д",((INDIRECT(CONCATENATE("'2018-11 (Д)'!R",TEXT(MATCH($C6,'2018-11 (Д)'!$C$2:$C$100,0)+1,0)))-INDIRECT(CONCATENATE("'2018-10 (Д)'!R",TEXT(MATCH($C6,'2018-10 (Д)'!$C$2:$C$100,0)+1,0))))/INDIRECT(CONCATENATE("'2018-10 (Д)'!R",TEXT(MATCH($C6,'2018-10 (Д)'!$C$2:$C$100,0)+1,0))))*100)</f>
        <v>57.229105683730374</v>
      </c>
      <c r="FA6" s="9">
        <f ca="1">IF(OR(INDIRECT(CONCATENATE("'2018-12 (Д)'!R",TEXT(MATCH($C6,'2018-12 (Д)'!$C$2:$C$100,0)+1,0)))="Н/Д",INDIRECT(CONCATENATE("'2018-11 (Д)'!R",TEXT(MATCH($C6,'2018-11 (Д)'!$C$2:$C$100,0)+1,0)))="Н/Д",AND(INDIRECT(CONCATENATE("'2018-12 (Д)'!R",TEXT(MATCH($C6,'2018-12 (Д)'!$C$2:$C$100,0)+1,0)))="Н/Д",INDIRECT(CONCATENATE("'2018-11 (Д)'!R",TEXT(MATCH($C6,'2018-11 (Д)'!$C$2:$C$100,0)+1,0))))),"Н/Д",((INDIRECT(CONCATENATE("'2018-12 (Д)'!R",TEXT(MATCH($C6,'2018-12 (Д)'!$C$2:$C$100,0)+1,0)))-INDIRECT(CONCATENATE("'2018-11 (Д)'!R",TEXT(MATCH($C6,'2018-11 (Д)'!$C$2:$C$100,0)+1,0))))/INDIRECT(CONCATENATE("'2018-11 (Д)'!R",TEXT(MATCH($C6,'2018-11 (Д)'!$C$2:$C$100,0)+1,0))))*100)</f>
        <v>-20.417329935510118</v>
      </c>
      <c r="FB6" s="9"/>
      <c r="FC6" s="9">
        <f ca="1">IF(OR(INDIRECT(CONCATENATE("'2018-03 (Д)'!S",TEXT(MATCH($C6,'2018-03 (Д)'!$C$2:$C$100,0)+1,0)))="Н/Д",INDIRECT(CONCATENATE("'2018-02 (Д)'!S",TEXT(MATCH($C6,'2018-02 (Д)'!$C$2:$C$100,0)+1,0)))="Н/Д",AND(INDIRECT(CONCATENATE("'2018-03 (Д)'!S",TEXT(MATCH($C6,'2018-03 (Д)'!$C$2:$C$100,0)+1,0)))="Н/Д",INDIRECT(CONCATENATE("'2018-02 (Д)'!S",TEXT(MATCH($C6,'2018-02 (Д)'!$C$2:$C$100,0)+1,0))))),"Н/Д",((INDIRECT(CONCATENATE("'2018-03 (Д)'!S",TEXT(MATCH($C6,'2018-03 (Д)'!$C$2:$C$100,0)+1,0)))-INDIRECT(CONCATENATE("'2018-02 (Д)'!S",TEXT(MATCH($C6,'2018-02 (Д)'!$C$2:$C$100,0)+1,0))))/INDIRECT(CONCATENATE("'2018-02 (Д)'!S",TEXT(MATCH($C6,'2018-02 (Д)'!$C$2:$C$100,0)+1,0))))*100)</f>
        <v>75.758426382929599</v>
      </c>
      <c r="FD6" s="9">
        <f ca="1">IF(OR(INDIRECT(CONCATENATE("'2018-04 (Д)'!S",TEXT(MATCH($C6,'2018-04 (Д)'!$C$2:$C$100,0)+1,0)))="Н/Д",INDIRECT(CONCATENATE("'2018-03 (Д)'!S",TEXT(MATCH($C6,'2018-03 (Д)'!$C$2:$C$100,0)+1,0)))="Н/Д",AND(INDIRECT(CONCATENATE("'2018-04 (Д)'!S",TEXT(MATCH($C6,'2018-04 (Д)'!$C$2:$C$100,0)+1,0)))="Н/Д",INDIRECT(CONCATENATE("'2018-03 (Д)'!S",TEXT(MATCH($C6,'2018-03 (Д)'!$C$2:$C$100,0)+1,0))))),"Н/Д",((INDIRECT(CONCATENATE("'2018-04 (Д)'!S",TEXT(MATCH($C6,'2018-04 (Д)'!$C$2:$C$100,0)+1,0)))-INDIRECT(CONCATENATE("'2018-03 (Д)'!S",TEXT(MATCH($C6,'2018-03 (Д)'!$C$2:$C$100,0)+1,0))))/INDIRECT(CONCATENATE("'2018-03 (Д)'!S",TEXT(MATCH($C6,'2018-03 (Д)'!$C$2:$C$100,0)+1,0))))*100)</f>
        <v>14.972327066237915</v>
      </c>
      <c r="FE6" s="9">
        <f ca="1">IF(OR(INDIRECT(CONCATENATE("'2018-05 (Д)'!S",TEXT(MATCH($C6,'2018-05 (Д)'!$C$2:$C$100,0)+1,0)))="Н/Д",INDIRECT(CONCATENATE("'2018-04 (Д)'!S",TEXT(MATCH($C6,'2018-04 (Д)'!$C$2:$C$100,0)+1,0)))="Н/Д",AND(INDIRECT(CONCATENATE("'2018-05 (Д)'!S",TEXT(MATCH($C6,'2018-05 (Д)'!$C$2:$C$100,0)+1,0)))="Н/Д",INDIRECT(CONCATENATE("'2018-04 (Д)'!S",TEXT(MATCH($C6,'2018-04 (Д)'!$C$2:$C$100,0)+1,0))))),"Н/Д",((INDIRECT(CONCATENATE("'2018-05 (Д)'!S",TEXT(MATCH($C6,'2018-05 (Д)'!$C$2:$C$100,0)+1,0)))-INDIRECT(CONCATENATE("'2018-04 (Д)'!S",TEXT(MATCH($C6,'2018-04 (Д)'!$C$2:$C$100,0)+1,0))))/INDIRECT(CONCATENATE("'2018-04 (Д)'!S",TEXT(MATCH($C6,'2018-04 (Д)'!$C$2:$C$100,0)+1,0))))*100)</f>
        <v>83.284918964612771</v>
      </c>
      <c r="FF6" s="9">
        <f ca="1">IF(OR(INDIRECT(CONCATENATE("'2018-06 (Д)'!S",TEXT(MATCH($C6,'2018-06 (Д)'!$C$2:$C$100,0)+1,0)))="Н/Д",INDIRECT(CONCATENATE("'2018-05 (Д)'!S",TEXT(MATCH($C6,'2018-05 (Д)'!$C$2:$C$100,0)+1,0)))="Н/Д",AND(INDIRECT(CONCATENATE("'2018-06 (Д)'!S",TEXT(MATCH($C6,'2018-06 (Д)'!$C$2:$C$100,0)+1,0)))="Н/Д",INDIRECT(CONCATENATE("'2018-05 (Д)'!S",TEXT(MATCH($C6,'2018-05 (Д)'!$C$2:$C$100,0)+1,0))))),"Н/Д",((INDIRECT(CONCATENATE("'2018-06 (Д)'!S",TEXT(MATCH($C6,'2018-06 (Д)'!$C$2:$C$100,0)+1,0)))-INDIRECT(CONCATENATE("'2018-05 (Д)'!S",TEXT(MATCH($C6,'2018-05 (Д)'!$C$2:$C$100,0)+1,0))))/INDIRECT(CONCATENATE("'2018-05 (Д)'!S",TEXT(MATCH($C6,'2018-05 (Д)'!$C$2:$C$100,0)+1,0))))*100)</f>
        <v>46.115901023230208</v>
      </c>
      <c r="FG6" s="9">
        <f ca="1">IF(OR(INDIRECT(CONCATENATE("'2018-07 (Д)'!S",TEXT(MATCH($C6,'2018-07 (Д)'!$C$2:$C$100,0)+1,0)))="Н/Д",INDIRECT(CONCATENATE("'2018-06 (Д)'!S",TEXT(MATCH($C6,'2018-06 (Д)'!$C$2:$C$100,0)+1,0)))="Н/Д",AND(INDIRECT(CONCATENATE("'2018-07 (Д)'!S",TEXT(MATCH($C6,'2018-07 (Д)'!$C$2:$C$100,0)+1,0)))="Н/Д",INDIRECT(CONCATENATE("'2018-06 (Д)'!S",TEXT(MATCH($C6,'2018-06 (Д)'!$C$2:$C$100,0)+1,0))))),"Н/Д",((INDIRECT(CONCATENATE("'2018-07 (Д)'!S",TEXT(MATCH($C6,'2018-07 (Д)'!$C$2:$C$100,0)+1,0)))-INDIRECT(CONCATENATE("'2018-06 (Д)'!S",TEXT(MATCH($C6,'2018-06 (Д)'!$C$2:$C$100,0)+1,0))))/INDIRECT(CONCATENATE("'2018-06 (Д)'!S",TEXT(MATCH($C6,'2018-06 (Д)'!$C$2:$C$100,0)+1,0))))*100)</f>
        <v>-30.94485885844394</v>
      </c>
      <c r="FH6" s="9">
        <f ca="1">IF(OR(INDIRECT(CONCATENATE("'2018-08 (Д)'!S",TEXT(MATCH($C6,'2018-08 (Д)'!$C$2:$C$100,0)+1,0)))="Н/Д",INDIRECT(CONCATENATE("'2018-07 (Д)'!S",TEXT(MATCH($C6,'2018-07 (Д)'!$C$2:$C$100,0)+1,0)))="Н/Д",AND(INDIRECT(CONCATENATE("'2018-08 (Д)'!S",TEXT(MATCH($C6,'2018-08 (Д)'!$C$2:$C$100,0)+1,0)))="Н/Д",INDIRECT(CONCATENATE("'2018-07 (Д)'!S",TEXT(MATCH($C6,'2018-07 (Д)'!$C$2:$C$100,0)+1,0))))),"Н/Д",((INDIRECT(CONCATENATE("'2018-08 (Д)'!S",TEXT(MATCH($C6,'2018-08 (Д)'!$C$2:$C$100,0)+1,0)))-INDIRECT(CONCATENATE("'2018-07 (Д)'!S",TEXT(MATCH($C6,'2018-07 (Д)'!$C$2:$C$100,0)+1,0))))/INDIRECT(CONCATENATE("'2018-07 (Д)'!S",TEXT(MATCH($C6,'2018-07 (Д)'!$C$2:$C$100,0)+1,0))))*100)</f>
        <v>-32.815771460075851</v>
      </c>
      <c r="FI6" s="9">
        <f ca="1">IF(OR(INDIRECT(CONCATENATE("'2018-09 (Д)'!S",TEXT(MATCH($C6,'2018-09 (Д)'!$C$2:$C$100,0)+1,0)))="Н/Д",INDIRECT(CONCATENATE("'2018-08 (Д)'!S",TEXT(MATCH($C6,'2018-08 (Д)'!$C$2:$C$100,0)+1,0)))="Н/Д",AND(INDIRECT(CONCATENATE("'2018-09 (Д)'!S",TEXT(MATCH($C6,'2018-09 (Д)'!$C$2:$C$100,0)+1,0)))="Н/Д",INDIRECT(CONCATENATE("'2018-08 (Д)'!S",TEXT(MATCH($C6,'2018-08 (Д)'!$C$2:$C$100,0)+1,0))))),"Н/Д",((INDIRECT(CONCATENATE("'2018-09 (Д)'!S",TEXT(MATCH($C6,'2018-09 (Д)'!$C$2:$C$100,0)+1,0)))-INDIRECT(CONCATENATE("'2018-08 (Д)'!S",TEXT(MATCH($C6,'2018-08 (Д)'!$C$2:$C$100,0)+1,0))))/INDIRECT(CONCATENATE("'2018-08 (Д)'!S",TEXT(MATCH($C6,'2018-08 (Д)'!$C$2:$C$100,0)+1,0))))*100)</f>
        <v>-0.46073930806751434</v>
      </c>
      <c r="FJ6" s="9">
        <f ca="1">IF(OR(INDIRECT(CONCATENATE("'2018-10 (Д)'!S",TEXT(MATCH($C6,'2018-10 (Д)'!$C$2:$C$100,0)+1,0)))="Н/Д",INDIRECT(CONCATENATE("'2018-09 (Д)'!S",TEXT(MATCH($C6,'2018-09 (Д)'!$C$2:$C$100,0)+1,0)))="Н/Д",AND(INDIRECT(CONCATENATE("'2018-10 (Д)'!S",TEXT(MATCH($C6,'2018-10 (Д)'!$C$2:$C$100,0)+1,0)))="Н/Д",INDIRECT(CONCATENATE("'2018-09 (Д)'!S",TEXT(MATCH($C6,'2018-09 (Д)'!$C$2:$C$100,0)+1,0))))),"Н/Д",((INDIRECT(CONCATENATE("'2018-10 (Д)'!S",TEXT(MATCH($C6,'2018-10 (Д)'!$C$2:$C$100,0)+1,0)))-INDIRECT(CONCATENATE("'2018-09 (Д)'!S",TEXT(MATCH($C6,'2018-09 (Д)'!$C$2:$C$100,0)+1,0))))/INDIRECT(CONCATENATE("'2018-09 (Д)'!S",TEXT(MATCH($C6,'2018-09 (Д)'!$C$2:$C$100,0)+1,0))))*100)</f>
        <v>-53.588887566809319</v>
      </c>
      <c r="FK6" s="9">
        <f ca="1">IF(OR(INDIRECT(CONCATENATE("'2018-11 (Д)'!S",TEXT(MATCH($C6,'2018-11 (Д)'!$C$2:$C$100,0)+1,0)))="Н/Д",INDIRECT(CONCATENATE("'2018-10 (Д)'!S",TEXT(MATCH($C6,'2018-10 (Д)'!$C$2:$C$100,0)+1,0)))="Н/Д",AND(INDIRECT(CONCATENATE("'2018-11 (Д)'!S",TEXT(MATCH($C6,'2018-11 (Д)'!$C$2:$C$100,0)+1,0)))="Н/Д",INDIRECT(CONCATENATE("'2018-10 (Д)'!S",TEXT(MATCH($C6,'2018-10 (Д)'!$C$2:$C$100,0)+1,0))))),"Н/Д",((INDIRECT(CONCATENATE("'2018-11 (Д)'!S",TEXT(MATCH($C6,'2018-11 (Д)'!$C$2:$C$100,0)+1,0)))-INDIRECT(CONCATENATE("'2018-10 (Д)'!S",TEXT(MATCH($C6,'2018-10 (Д)'!$C$2:$C$100,0)+1,0))))/INDIRECT(CONCATENATE("'2018-10 (Д)'!S",TEXT(MATCH($C6,'2018-10 (Д)'!$C$2:$C$100,0)+1,0))))*100)</f>
        <v>32.310969095126922</v>
      </c>
      <c r="FL6" s="9">
        <f ca="1">IF(OR(INDIRECT(CONCATENATE("'2018-12 (Д)'!S",TEXT(MATCH($C6,'2018-12 (Д)'!$C$2:$C$100,0)+1,0)))="Н/Д",INDIRECT(CONCATENATE("'2018-11 (Д)'!S",TEXT(MATCH($C6,'2018-11 (Д)'!$C$2:$C$100,0)+1,0)))="Н/Д",AND(INDIRECT(CONCATENATE("'2018-12 (Д)'!S",TEXT(MATCH($C6,'2018-12 (Д)'!$C$2:$C$100,0)+1,0)))="Н/Д",INDIRECT(CONCATENATE("'2018-11 (Д)'!S",TEXT(MATCH($C6,'2018-11 (Д)'!$C$2:$C$100,0)+1,0))))),"Н/Д",((INDIRECT(CONCATENATE("'2018-12 (Д)'!S",TEXT(MATCH($C6,'2018-12 (Д)'!$C$2:$C$100,0)+1,0)))-INDIRECT(CONCATENATE("'2018-11 (Д)'!S",TEXT(MATCH($C6,'2018-11 (Д)'!$C$2:$C$100,0)+1,0))))/INDIRECT(CONCATENATE("'2018-11 (Д)'!S",TEXT(MATCH($C6,'2018-11 (Д)'!$C$2:$C$100,0)+1,0))))*100)</f>
        <v>74.800659019741744</v>
      </c>
      <c r="FM6" s="9"/>
      <c r="FN6" s="9">
        <f ca="1">IF(OR(INDIRECT(CONCATENATE("'2018-03 (Д)'!T",TEXT(MATCH($C6,'2018-03 (Д)'!$C$2:$C$100,0)+1,0)))="Н/Д",INDIRECT(CONCATENATE("'2018-02 (Д)'!T",TEXT(MATCH($C6,'2018-02 (Д)'!$C$2:$C$100,0)+1,0)))="Н/Д",AND(INDIRECT(CONCATENATE("'2018-03 (Д)'!T",TEXT(MATCH($C6,'2018-03 (Д)'!$C$2:$C$100,0)+1,0)))="Н/Д",INDIRECT(CONCATENATE("'2018-02 (Д)'!T",TEXT(MATCH($C6,'2018-02 (Д)'!$C$2:$C$100,0)+1,0))))),"Н/Д",((INDIRECT(CONCATENATE("'2018-03 (Д)'!T",TEXT(MATCH($C6,'2018-03 (Д)'!$C$2:$C$100,0)+1,0)))-INDIRECT(CONCATENATE("'2018-02 (Д)'!T",TEXT(MATCH($C6,'2018-02 (Д)'!$C$2:$C$100,0)+1,0))))/INDIRECT(CONCATENATE("'2018-02 (Д)'!T",TEXT(MATCH($C6,'2018-02 (Д)'!$C$2:$C$100,0)+1,0))))*100)</f>
        <v>31.030374555703165</v>
      </c>
      <c r="FO6" s="9">
        <f ca="1">IF(OR(INDIRECT(CONCATENATE("'2018-04 (Д)'!T",TEXT(MATCH($C6,'2018-04 (Д)'!$C$2:$C$100,0)+1,0)))="Н/Д",INDIRECT(CONCATENATE("'2018-03 (Д)'!T",TEXT(MATCH($C6,'2018-03 (Д)'!$C$2:$C$100,0)+1,0)))="Н/Д",AND(INDIRECT(CONCATENATE("'2018-04 (Д)'!T",TEXT(MATCH($C6,'2018-04 (Д)'!$C$2:$C$100,0)+1,0)))="Н/Д",INDIRECT(CONCATENATE("'2018-03 (Д)'!T",TEXT(MATCH($C6,'2018-03 (Д)'!$C$2:$C$100,0)+1,0))))),"Н/Д",((INDIRECT(CONCATENATE("'2018-04 (Д)'!T",TEXT(MATCH($C6,'2018-04 (Д)'!$C$2:$C$100,0)+1,0)))-INDIRECT(CONCATENATE("'2018-03 (Д)'!T",TEXT(MATCH($C6,'2018-03 (Д)'!$C$2:$C$100,0)+1,0))))/INDIRECT(CONCATENATE("'2018-03 (Д)'!T",TEXT(MATCH($C6,'2018-03 (Д)'!$C$2:$C$100,0)+1,0))))*100)</f>
        <v>8.7023435237998203</v>
      </c>
      <c r="FP6" s="9">
        <f ca="1">IF(OR(INDIRECT(CONCATENATE("'2018-05 (Д)'!T",TEXT(MATCH($C6,'2018-05 (Д)'!$C$2:$C$100,0)+1,0)))="Н/Д",INDIRECT(CONCATENATE("'2018-04 (Д)'!T",TEXT(MATCH($C6,'2018-04 (Д)'!$C$2:$C$100,0)+1,0)))="Н/Д",AND(INDIRECT(CONCATENATE("'2018-05 (Д)'!T",TEXT(MATCH($C6,'2018-05 (Д)'!$C$2:$C$100,0)+1,0)))="Н/Д",INDIRECT(CONCATENATE("'2018-04 (Д)'!T",TEXT(MATCH($C6,'2018-04 (Д)'!$C$2:$C$100,0)+1,0))))),"Н/Д",((INDIRECT(CONCATENATE("'2018-05 (Д)'!T",TEXT(MATCH($C6,'2018-05 (Д)'!$C$2:$C$100,0)+1,0)))-INDIRECT(CONCATENATE("'2018-04 (Д)'!T",TEXT(MATCH($C6,'2018-04 (Д)'!$C$2:$C$100,0)+1,0))))/INDIRECT(CONCATENATE("'2018-04 (Д)'!T",TEXT(MATCH($C6,'2018-04 (Д)'!$C$2:$C$100,0)+1,0))))*100)</f>
        <v>16.862918850593783</v>
      </c>
      <c r="FQ6" s="9">
        <f ca="1">IF(OR(INDIRECT(CONCATENATE("'2018-06 (Д)'!T",TEXT(MATCH($C6,'2018-06 (Д)'!$C$2:$C$100,0)+1,0)))="Н/Д",INDIRECT(CONCATENATE("'2018-05 (Д)'!T",TEXT(MATCH($C6,'2018-05 (Д)'!$C$2:$C$100,0)+1,0)))="Н/Д",AND(INDIRECT(CONCATENATE("'2018-06 (Д)'!T",TEXT(MATCH($C6,'2018-06 (Д)'!$C$2:$C$100,0)+1,0)))="Н/Д",INDIRECT(CONCATENATE("'2018-05 (Д)'!T",TEXT(MATCH($C6,'2018-05 (Д)'!$C$2:$C$100,0)+1,0))))),"Н/Д",((INDIRECT(CONCATENATE("'2018-06 (Д)'!T",TEXT(MATCH($C6,'2018-06 (Д)'!$C$2:$C$100,0)+1,0)))-INDIRECT(CONCATENATE("'2018-05 (Д)'!T",TEXT(MATCH($C6,'2018-05 (Д)'!$C$2:$C$100,0)+1,0))))/INDIRECT(CONCATENATE("'2018-05 (Д)'!T",TEXT(MATCH($C6,'2018-05 (Д)'!$C$2:$C$100,0)+1,0))))*100)</f>
        <v>-5.1010170978714573</v>
      </c>
      <c r="FR6" s="9">
        <f ca="1">IF(OR(INDIRECT(CONCATENATE("'2018-07 (Д)'!T",TEXT(MATCH($C6,'2018-07 (Д)'!$C$2:$C$100,0)+1,0)))="Н/Д",INDIRECT(CONCATENATE("'2018-06 (Д)'!T",TEXT(MATCH($C6,'2018-06 (Д)'!$C$2:$C$100,0)+1,0)))="Н/Д",AND(INDIRECT(CONCATENATE("'2018-07 (Д)'!T",TEXT(MATCH($C6,'2018-07 (Д)'!$C$2:$C$100,0)+1,0)))="Н/Д",INDIRECT(CONCATENATE("'2018-06 (Д)'!T",TEXT(MATCH($C6,'2018-06 (Д)'!$C$2:$C$100,0)+1,0))))),"Н/Д",((INDIRECT(CONCATENATE("'2018-07 (Д)'!T",TEXT(MATCH($C6,'2018-07 (Д)'!$C$2:$C$100,0)+1,0)))-INDIRECT(CONCATENATE("'2018-06 (Д)'!T",TEXT(MATCH($C6,'2018-06 (Д)'!$C$2:$C$100,0)+1,0))))/INDIRECT(CONCATENATE("'2018-06 (Д)'!T",TEXT(MATCH($C6,'2018-06 (Д)'!$C$2:$C$100,0)+1,0))))*100)</f>
        <v>-8.5205134761169443</v>
      </c>
      <c r="FS6" s="9">
        <f ca="1">IF(OR(INDIRECT(CONCATENATE("'2018-08 (Д)'!T",TEXT(MATCH($C6,'2018-08 (Д)'!$C$2:$C$100,0)+1,0)))="Н/Д",INDIRECT(CONCATENATE("'2018-07 (Д)'!T",TEXT(MATCH($C6,'2018-07 (Д)'!$C$2:$C$100,0)+1,0)))="Н/Д",AND(INDIRECT(CONCATENATE("'2018-08 (Д)'!T",TEXT(MATCH($C6,'2018-08 (Д)'!$C$2:$C$100,0)+1,0)))="Н/Д",INDIRECT(CONCATENATE("'2018-07 (Д)'!T",TEXT(MATCH($C6,'2018-07 (Д)'!$C$2:$C$100,0)+1,0))))),"Н/Д",((INDIRECT(CONCATENATE("'2018-08 (Д)'!T",TEXT(MATCH($C6,'2018-08 (Д)'!$C$2:$C$100,0)+1,0)))-INDIRECT(CONCATENATE("'2018-07 (Д)'!T",TEXT(MATCH($C6,'2018-07 (Д)'!$C$2:$C$100,0)+1,0))))/INDIRECT(CONCATENATE("'2018-07 (Д)'!T",TEXT(MATCH($C6,'2018-07 (Д)'!$C$2:$C$100,0)+1,0))))*100)</f>
        <v>8.0470663074662774</v>
      </c>
      <c r="FT6" s="9">
        <f ca="1">IF(OR(INDIRECT(CONCATENATE("'2018-09 (Д)'!T",TEXT(MATCH($C6,'2018-09 (Д)'!$C$2:$C$100,0)+1,0)))="Н/Д",INDIRECT(CONCATENATE("'2018-08 (Д)'!T",TEXT(MATCH($C6,'2018-08 (Д)'!$C$2:$C$100,0)+1,0)))="Н/Д",AND(INDIRECT(CONCATENATE("'2018-09 (Д)'!T",TEXT(MATCH($C6,'2018-09 (Д)'!$C$2:$C$100,0)+1,0)))="Н/Д",INDIRECT(CONCATENATE("'2018-08 (Д)'!T",TEXT(MATCH($C6,'2018-08 (Д)'!$C$2:$C$100,0)+1,0))))),"Н/Д",((INDIRECT(CONCATENATE("'2018-09 (Д)'!T",TEXT(MATCH($C6,'2018-09 (Д)'!$C$2:$C$100,0)+1,0)))-INDIRECT(CONCATENATE("'2018-08 (Д)'!T",TEXT(MATCH($C6,'2018-08 (Д)'!$C$2:$C$100,0)+1,0))))/INDIRECT(CONCATENATE("'2018-08 (Д)'!T",TEXT(MATCH($C6,'2018-08 (Д)'!$C$2:$C$100,0)+1,0))))*100)</f>
        <v>-6.3158494764682462</v>
      </c>
      <c r="FU6" s="9">
        <f ca="1">IF(OR(INDIRECT(CONCATENATE("'2018-10 (Д)'!T",TEXT(MATCH($C6,'2018-10 (Д)'!$C$2:$C$100,0)+1,0)))="Н/Д",INDIRECT(CONCATENATE("'2018-09 (Д)'!T",TEXT(MATCH($C6,'2018-09 (Д)'!$C$2:$C$100,0)+1,0)))="Н/Д",AND(INDIRECT(CONCATENATE("'2018-10 (Д)'!T",TEXT(MATCH($C6,'2018-10 (Д)'!$C$2:$C$100,0)+1,0)))="Н/Д",INDIRECT(CONCATENATE("'2018-09 (Д)'!T",TEXT(MATCH($C6,'2018-09 (Д)'!$C$2:$C$100,0)+1,0))))),"Н/Д",((INDIRECT(CONCATENATE("'2018-10 (Д)'!T",TEXT(MATCH($C6,'2018-10 (Д)'!$C$2:$C$100,0)+1,0)))-INDIRECT(CONCATENATE("'2018-09 (Д)'!T",TEXT(MATCH($C6,'2018-09 (Д)'!$C$2:$C$100,0)+1,0))))/INDIRECT(CONCATENATE("'2018-09 (Д)'!T",TEXT(MATCH($C6,'2018-09 (Д)'!$C$2:$C$100,0)+1,0))))*100)</f>
        <v>-13.195172046688874</v>
      </c>
      <c r="FV6" s="9">
        <f ca="1">IF(OR(INDIRECT(CONCATENATE("'2018-11 (Д)'!T",TEXT(MATCH($C6,'2018-11 (Д)'!$C$2:$C$100,0)+1,0)))="Н/Д",INDIRECT(CONCATENATE("'2018-10 (Д)'!T",TEXT(MATCH($C6,'2018-10 (Д)'!$C$2:$C$100,0)+1,0)))="Н/Д",AND(INDIRECT(CONCATENATE("'2018-11 (Д)'!T",TEXT(MATCH($C6,'2018-11 (Д)'!$C$2:$C$100,0)+1,0)))="Н/Д",INDIRECT(CONCATENATE("'2018-10 (Д)'!T",TEXT(MATCH($C6,'2018-10 (Д)'!$C$2:$C$100,0)+1,0))))),"Н/Д",((INDIRECT(CONCATENATE("'2018-11 (Д)'!T",TEXT(MATCH($C6,'2018-11 (Д)'!$C$2:$C$100,0)+1,0)))-INDIRECT(CONCATENATE("'2018-10 (Д)'!T",TEXT(MATCH($C6,'2018-10 (Д)'!$C$2:$C$100,0)+1,0))))/INDIRECT(CONCATENATE("'2018-10 (Д)'!T",TEXT(MATCH($C6,'2018-10 (Д)'!$C$2:$C$100,0)+1,0))))*100)</f>
        <v>15.072937298327954</v>
      </c>
      <c r="FW6" s="9">
        <f ca="1">IF(OR(INDIRECT(CONCATENATE("'2018-12 (Д)'!T",TEXT(MATCH($C6,'2018-12 (Д)'!$C$2:$C$100,0)+1,0)))="Н/Д",INDIRECT(CONCATENATE("'2018-11 (Д)'!T",TEXT(MATCH($C6,'2018-11 (Д)'!$C$2:$C$100,0)+1,0)))="Н/Д",AND(INDIRECT(CONCATENATE("'2018-12 (Д)'!T",TEXT(MATCH($C6,'2018-12 (Д)'!$C$2:$C$100,0)+1,0)))="Н/Д",INDIRECT(CONCATENATE("'2018-11 (Д)'!T",TEXT(MATCH($C6,'2018-11 (Д)'!$C$2:$C$100,0)+1,0))))),"Н/Д",((INDIRECT(CONCATENATE("'2018-12 (Д)'!T",TEXT(MATCH($C6,'2018-12 (Д)'!$C$2:$C$100,0)+1,0)))-INDIRECT(CONCATENATE("'2018-11 (Д)'!T",TEXT(MATCH($C6,'2018-11 (Д)'!$C$2:$C$100,0)+1,0))))/INDIRECT(CONCATENATE("'2018-11 (Д)'!T",TEXT(MATCH($C6,'2018-11 (Д)'!$C$2:$C$100,0)+1,0))))*100)</f>
        <v>-7.3719335834781212</v>
      </c>
      <c r="FX6" s="9"/>
      <c r="FY6" s="9">
        <f ca="1">IF(OR(INDIRECT(CONCATENATE("'2018-03 (Д)'!U",TEXT(MATCH($C6,'2018-03 (Д)'!$C$2:$C$100,0)+1,0)))="Н/Д",INDIRECT(CONCATENATE("'2018-02 (Д)'!U",TEXT(MATCH($C6,'2018-02 (Д)'!$C$2:$C$100,0)+1,0)))="Н/Д",AND(INDIRECT(CONCATENATE("'2018-03 (Д)'!U",TEXT(MATCH($C6,'2018-03 (Д)'!$C$2:$C$100,0)+1,0)))="Н/Д",INDIRECT(CONCATENATE("'2018-02 (Д)'!U",TEXT(MATCH($C6,'2018-02 (Д)'!$C$2:$C$100,0)+1,0))))),"Н/Д",((INDIRECT(CONCATENATE("'2018-03 (Д)'!U",TEXT(MATCH($C6,'2018-03 (Д)'!$C$2:$C$100,0)+1,0)))-INDIRECT(CONCATENATE("'2018-02 (Д)'!U",TEXT(MATCH($C6,'2018-02 (Д)'!$C$2:$C$100,0)+1,0))))/INDIRECT(CONCATENATE("'2018-02 (Д)'!U",TEXT(MATCH($C6,'2018-02 (Д)'!$C$2:$C$100,0)+1,0))))*100)</f>
        <v>200.19015111934615</v>
      </c>
      <c r="FZ6" s="9">
        <f ca="1">IF(OR(INDIRECT(CONCATENATE("'2018-04 (Д)'!U",TEXT(MATCH($C6,'2018-04 (Д)'!$C$2:$C$100,0)+1,0)))="Н/Д",INDIRECT(CONCATENATE("'2018-03 (Д)'!U",TEXT(MATCH($C6,'2018-03 (Д)'!$C$2:$C$100,0)+1,0)))="Н/Д",AND(INDIRECT(CONCATENATE("'2018-04 (Д)'!U",TEXT(MATCH($C6,'2018-04 (Д)'!$C$2:$C$100,0)+1,0)))="Н/Д",INDIRECT(CONCATENATE("'2018-03 (Д)'!U",TEXT(MATCH($C6,'2018-03 (Д)'!$C$2:$C$100,0)+1,0))))),"Н/Д",((INDIRECT(CONCATENATE("'2018-04 (Д)'!U",TEXT(MATCH($C6,'2018-04 (Д)'!$C$2:$C$100,0)+1,0)))-INDIRECT(CONCATENATE("'2018-03 (Д)'!U",TEXT(MATCH($C6,'2018-03 (Д)'!$C$2:$C$100,0)+1,0))))/INDIRECT(CONCATENATE("'2018-03 (Д)'!U",TEXT(MATCH($C6,'2018-03 (Д)'!$C$2:$C$100,0)+1,0))))*100)</f>
        <v>34.013001842271883</v>
      </c>
      <c r="GA6" s="9">
        <f ca="1">IF(OR(INDIRECT(CONCATENATE("'2018-05 (Д)'!U",TEXT(MATCH($C6,'2018-05 (Д)'!$C$2:$C$100,0)+1,0)))="Н/Д",INDIRECT(CONCATENATE("'2018-04 (Д)'!U",TEXT(MATCH($C6,'2018-04 (Д)'!$C$2:$C$100,0)+1,0)))="Н/Д",AND(INDIRECT(CONCATENATE("'2018-05 (Д)'!U",TEXT(MATCH($C6,'2018-05 (Д)'!$C$2:$C$100,0)+1,0)))="Н/Д",INDIRECT(CONCATENATE("'2018-04 (Д)'!U",TEXT(MATCH($C6,'2018-04 (Д)'!$C$2:$C$100,0)+1,0))))),"Н/Д",((INDIRECT(CONCATENATE("'2018-05 (Д)'!U",TEXT(MATCH($C6,'2018-05 (Д)'!$C$2:$C$100,0)+1,0)))-INDIRECT(CONCATENATE("'2018-04 (Д)'!U",TEXT(MATCH($C6,'2018-04 (Д)'!$C$2:$C$100,0)+1,0))))/INDIRECT(CONCATENATE("'2018-04 (Д)'!U",TEXT(MATCH($C6,'2018-04 (Д)'!$C$2:$C$100,0)+1,0))))*100)</f>
        <v>13270.327945370849</v>
      </c>
      <c r="GB6" s="9">
        <f ca="1">IF(OR(INDIRECT(CONCATENATE("'2018-06 (Д)'!U",TEXT(MATCH($C6,'2018-06 (Д)'!$C$2:$C$100,0)+1,0)))="Н/Д",INDIRECT(CONCATENATE("'2018-05 (Д)'!U",TEXT(MATCH($C6,'2018-05 (Д)'!$C$2:$C$100,0)+1,0)))="Н/Д",AND(INDIRECT(CONCATENATE("'2018-06 (Д)'!U",TEXT(MATCH($C6,'2018-06 (Д)'!$C$2:$C$100,0)+1,0)))="Н/Д",INDIRECT(CONCATENATE("'2018-05 (Д)'!U",TEXT(MATCH($C6,'2018-05 (Д)'!$C$2:$C$100,0)+1,0))))),"Н/Д",((INDIRECT(CONCATENATE("'2018-06 (Д)'!U",TEXT(MATCH($C6,'2018-06 (Д)'!$C$2:$C$100,0)+1,0)))-INDIRECT(CONCATENATE("'2018-05 (Д)'!U",TEXT(MATCH($C6,'2018-05 (Д)'!$C$2:$C$100,0)+1,0))))/INDIRECT(CONCATENATE("'2018-05 (Д)'!U",TEXT(MATCH($C6,'2018-05 (Д)'!$C$2:$C$100,0)+1,0))))*100)</f>
        <v>-98.65444941027819</v>
      </c>
      <c r="GC6" s="9">
        <f ca="1">IF(OR(INDIRECT(CONCATENATE("'2018-07 (Д)'!U",TEXT(MATCH($C6,'2018-07 (Д)'!$C$2:$C$100,0)+1,0)))="Н/Д",INDIRECT(CONCATENATE("'2018-06 (Д)'!U",TEXT(MATCH($C6,'2018-06 (Д)'!$C$2:$C$100,0)+1,0)))="Н/Д",AND(INDIRECT(CONCATENATE("'2018-07 (Д)'!U",TEXT(MATCH($C6,'2018-07 (Д)'!$C$2:$C$100,0)+1,0)))="Н/Д",INDIRECT(CONCATENATE("'2018-06 (Д)'!U",TEXT(MATCH($C6,'2018-06 (Д)'!$C$2:$C$100,0)+1,0))))),"Н/Д",((INDIRECT(CONCATENATE("'2018-07 (Д)'!U",TEXT(MATCH($C6,'2018-07 (Д)'!$C$2:$C$100,0)+1,0)))-INDIRECT(CONCATENATE("'2018-06 (Д)'!U",TEXT(MATCH($C6,'2018-06 (Д)'!$C$2:$C$100,0)+1,0))))/INDIRECT(CONCATENATE("'2018-06 (Д)'!U",TEXT(MATCH($C6,'2018-06 (Д)'!$C$2:$C$100,0)+1,0))))*100)</f>
        <v>66.82008818506651</v>
      </c>
      <c r="GD6" s="9">
        <f ca="1">IF(OR(INDIRECT(CONCATENATE("'2018-08 (Д)'!U",TEXT(MATCH($C6,'2018-08 (Д)'!$C$2:$C$100,0)+1,0)))="Н/Д",INDIRECT(CONCATENATE("'2018-07 (Д)'!U",TEXT(MATCH($C6,'2018-07 (Д)'!$C$2:$C$100,0)+1,0)))="Н/Д",AND(INDIRECT(CONCATENATE("'2018-08 (Д)'!U",TEXT(MATCH($C6,'2018-08 (Д)'!$C$2:$C$100,0)+1,0)))="Н/Д",INDIRECT(CONCATENATE("'2018-07 (Д)'!U",TEXT(MATCH($C6,'2018-07 (Д)'!$C$2:$C$100,0)+1,0))))),"Н/Д",((INDIRECT(CONCATENATE("'2018-08 (Д)'!U",TEXT(MATCH($C6,'2018-08 (Д)'!$C$2:$C$100,0)+1,0)))-INDIRECT(CONCATENATE("'2018-07 (Д)'!U",TEXT(MATCH($C6,'2018-07 (Д)'!$C$2:$C$100,0)+1,0))))/INDIRECT(CONCATENATE("'2018-07 (Д)'!U",TEXT(MATCH($C6,'2018-07 (Д)'!$C$2:$C$100,0)+1,0))))*100)</f>
        <v>92.072852722715581</v>
      </c>
      <c r="GE6" s="9">
        <f ca="1">IF(OR(INDIRECT(CONCATENATE("'2018-09 (Д)'!U",TEXT(MATCH($C6,'2018-09 (Д)'!$C$2:$C$100,0)+1,0)))="Н/Д",INDIRECT(CONCATENATE("'2018-08 (Д)'!U",TEXT(MATCH($C6,'2018-08 (Д)'!$C$2:$C$100,0)+1,0)))="Н/Д",AND(INDIRECT(CONCATENATE("'2018-09 (Д)'!U",TEXT(MATCH($C6,'2018-09 (Д)'!$C$2:$C$100,0)+1,0)))="Н/Д",INDIRECT(CONCATENATE("'2018-08 (Д)'!U",TEXT(MATCH($C6,'2018-08 (Д)'!$C$2:$C$100,0)+1,0))))),"Н/Д",((INDIRECT(CONCATENATE("'2018-09 (Д)'!U",TEXT(MATCH($C6,'2018-09 (Д)'!$C$2:$C$100,0)+1,0)))-INDIRECT(CONCATENATE("'2018-08 (Д)'!U",TEXT(MATCH($C6,'2018-08 (Д)'!$C$2:$C$100,0)+1,0))))/INDIRECT(CONCATENATE("'2018-08 (Д)'!U",TEXT(MATCH($C6,'2018-08 (Д)'!$C$2:$C$100,0)+1,0))))*100)</f>
        <v>-36.468030191051682</v>
      </c>
      <c r="GF6" s="9">
        <f ca="1">IF(OR(INDIRECT(CONCATENATE("'2018-10 (Д)'!U",TEXT(MATCH($C6,'2018-10 (Д)'!$C$2:$C$100,0)+1,0)))="Н/Д",INDIRECT(CONCATENATE("'2018-09 (Д)'!U",TEXT(MATCH($C6,'2018-09 (Д)'!$C$2:$C$100,0)+1,0)))="Н/Д",AND(INDIRECT(CONCATENATE("'2018-10 (Д)'!U",TEXT(MATCH($C6,'2018-10 (Д)'!$C$2:$C$100,0)+1,0)))="Н/Д",INDIRECT(CONCATENATE("'2018-09 (Д)'!U",TEXT(MATCH($C6,'2018-09 (Д)'!$C$2:$C$100,0)+1,0))))),"Н/Д",((INDIRECT(CONCATENATE("'2018-10 (Д)'!U",TEXT(MATCH($C6,'2018-10 (Д)'!$C$2:$C$100,0)+1,0)))-INDIRECT(CONCATENATE("'2018-09 (Д)'!U",TEXT(MATCH($C6,'2018-09 (Д)'!$C$2:$C$100,0)+1,0))))/INDIRECT(CONCATENATE("'2018-09 (Д)'!U",TEXT(MATCH($C6,'2018-09 (Д)'!$C$2:$C$100,0)+1,0))))*100)</f>
        <v>-116.95782899728849</v>
      </c>
      <c r="GG6" s="9">
        <f ca="1">IF(OR(INDIRECT(CONCATENATE("'2018-11 (Д)'!U",TEXT(MATCH($C6,'2018-11 (Д)'!$C$2:$C$100,0)+1,0)))="Н/Д",INDIRECT(CONCATENATE("'2018-10 (Д)'!U",TEXT(MATCH($C6,'2018-10 (Д)'!$C$2:$C$100,0)+1,0)))="Н/Д",AND(INDIRECT(CONCATENATE("'2018-11 (Д)'!U",TEXT(MATCH($C6,'2018-11 (Д)'!$C$2:$C$100,0)+1,0)))="Н/Д",INDIRECT(CONCATENATE("'2018-10 (Д)'!U",TEXT(MATCH($C6,'2018-10 (Д)'!$C$2:$C$100,0)+1,0))))),"Н/Д",((INDIRECT(CONCATENATE("'2018-11 (Д)'!U",TEXT(MATCH($C6,'2018-11 (Д)'!$C$2:$C$100,0)+1,0)))-INDIRECT(CONCATENATE("'2018-10 (Д)'!U",TEXT(MATCH($C6,'2018-10 (Д)'!$C$2:$C$100,0)+1,0))))/INDIRECT(CONCATENATE("'2018-10 (Д)'!U",TEXT(MATCH($C6,'2018-10 (Д)'!$C$2:$C$100,0)+1,0))))*100)</f>
        <v>-450.81169356925159</v>
      </c>
      <c r="GH6" s="9">
        <f ca="1">IF(OR(INDIRECT(CONCATENATE("'2018-12 (Д)'!U",TEXT(MATCH($C6,'2018-12 (Д)'!$C$2:$C$100,0)+1,0)))="Н/Д",INDIRECT(CONCATENATE("'2018-11 (Д)'!U",TEXT(MATCH($C6,'2018-11 (Д)'!$C$2:$C$100,0)+1,0)))="Н/Д",AND(INDIRECT(CONCATENATE("'2018-12 (Д)'!U",TEXT(MATCH($C6,'2018-12 (Д)'!$C$2:$C$100,0)+1,0)))="Н/Д",INDIRECT(CONCATENATE("'2018-11 (Д)'!U",TEXT(MATCH($C6,'2018-11 (Д)'!$C$2:$C$100,0)+1,0))))),"Н/Д",((INDIRECT(CONCATENATE("'2018-12 (Д)'!U",TEXT(MATCH($C6,'2018-12 (Д)'!$C$2:$C$100,0)+1,0)))-INDIRECT(CONCATENATE("'2018-11 (Д)'!U",TEXT(MATCH($C6,'2018-11 (Д)'!$C$2:$C$100,0)+1,0))))/INDIRECT(CONCATENATE("'2018-11 (Д)'!U",TEXT(MATCH($C6,'2018-11 (Д)'!$C$2:$C$100,0)+1,0))))*100)</f>
        <v>-27.008781712936518</v>
      </c>
      <c r="GI6" s="9"/>
      <c r="GJ6" s="9">
        <f ca="1">IF(OR(INDIRECT(CONCATENATE("'2018-03 (Д)'!V",TEXT(MATCH($C6,'2018-03 (Д)'!$C$2:$C$100,0)+1,0)))="Н/Д",INDIRECT(CONCATENATE("'2018-02 (Д)'!V",TEXT(MATCH($C6,'2018-02 (Д)'!$C$2:$C$100,0)+1,0)))="Н/Д",AND(INDIRECT(CONCATENATE("'2018-03 (Д)'!V",TEXT(MATCH($C6,'2018-03 (Д)'!$C$2:$C$100,0)+1,0)))="Н/Д",INDIRECT(CONCATENATE("'2018-02 (Д)'!V",TEXT(MATCH($C6,'2018-02 (Д)'!$C$2:$C$100,0)+1,0))))),"Н/Д",((INDIRECT(CONCATENATE("'2018-03 (Д)'!V",TEXT(MATCH($C6,'2018-03 (Д)'!$C$2:$C$100,0)+1,0)))-INDIRECT(CONCATENATE("'2018-02 (Д)'!V",TEXT(MATCH($C6,'2018-02 (Д)'!$C$2:$C$100,0)+1,0))))/INDIRECT(CONCATENATE("'2018-02 (Д)'!V",TEXT(MATCH($C6,'2018-02 (Д)'!$C$2:$C$100,0)+1,0))))*100)</f>
        <v>11.724708390436209</v>
      </c>
      <c r="GK6" s="9">
        <f ca="1">IF(OR(INDIRECT(CONCATENATE("'2018-04 (Д)'!V",TEXT(MATCH($C6,'2018-04 (Д)'!$C$2:$C$100,0)+1,0)))="Н/Д",INDIRECT(CONCATENATE("'2018-03 (Д)'!V",TEXT(MATCH($C6,'2018-03 (Д)'!$C$2:$C$100,0)+1,0)))="Н/Д",AND(INDIRECT(CONCATENATE("'2018-04 (Д)'!V",TEXT(MATCH($C6,'2018-04 (Д)'!$C$2:$C$100,0)+1,0)))="Н/Д",INDIRECT(CONCATENATE("'2018-03 (Д)'!V",TEXT(MATCH($C6,'2018-03 (Д)'!$C$2:$C$100,0)+1,0))))),"Н/Д",((INDIRECT(CONCATENATE("'2018-04 (Д)'!V",TEXT(MATCH($C6,'2018-04 (Д)'!$C$2:$C$100,0)+1,0)))-INDIRECT(CONCATENATE("'2018-03 (Д)'!V",TEXT(MATCH($C6,'2018-03 (Д)'!$C$2:$C$100,0)+1,0))))/INDIRECT(CONCATENATE("'2018-03 (Д)'!V",TEXT(MATCH($C6,'2018-03 (Д)'!$C$2:$C$100,0)+1,0))))*100)</f>
        <v>-0.63719373712084093</v>
      </c>
      <c r="GL6" s="9">
        <f ca="1">IF(OR(INDIRECT(CONCATENATE("'2018-05 (Д)'!V",TEXT(MATCH($C6,'2018-05 (Д)'!$C$2:$C$100,0)+1,0)))="Н/Д",INDIRECT(CONCATENATE("'2018-04 (Д)'!V",TEXT(MATCH($C6,'2018-04 (Д)'!$C$2:$C$100,0)+1,0)))="Н/Д",AND(INDIRECT(CONCATENATE("'2018-05 (Д)'!V",TEXT(MATCH($C6,'2018-05 (Д)'!$C$2:$C$100,0)+1,0)))="Н/Д",INDIRECT(CONCATENATE("'2018-04 (Д)'!V",TEXT(MATCH($C6,'2018-04 (Д)'!$C$2:$C$100,0)+1,0))))),"Н/Д",((INDIRECT(CONCATENATE("'2018-05 (Д)'!V",TEXT(MATCH($C6,'2018-05 (Д)'!$C$2:$C$100,0)+1,0)))-INDIRECT(CONCATENATE("'2018-04 (Д)'!V",TEXT(MATCH($C6,'2018-04 (Д)'!$C$2:$C$100,0)+1,0))))/INDIRECT(CONCATENATE("'2018-04 (Д)'!V",TEXT(MATCH($C6,'2018-04 (Д)'!$C$2:$C$100,0)+1,0))))*100)</f>
        <v>50.960319862252405</v>
      </c>
      <c r="GM6" s="9">
        <f ca="1">IF(OR(INDIRECT(CONCATENATE("'2018-06 (Д)'!V",TEXT(MATCH($C6,'2018-06 (Д)'!$C$2:$C$100,0)+1,0)))="Н/Д",INDIRECT(CONCATENATE("'2018-05 (Д)'!V",TEXT(MATCH($C6,'2018-05 (Д)'!$C$2:$C$100,0)+1,0)))="Н/Д",AND(INDIRECT(CONCATENATE("'2018-06 (Д)'!V",TEXT(MATCH($C6,'2018-06 (Д)'!$C$2:$C$100,0)+1,0)))="Н/Д",INDIRECT(CONCATENATE("'2018-05 (Д)'!V",TEXT(MATCH($C6,'2018-05 (Д)'!$C$2:$C$100,0)+1,0))))),"Н/Д",((INDIRECT(CONCATENATE("'2018-06 (Д)'!V",TEXT(MATCH($C6,'2018-06 (Д)'!$C$2:$C$100,0)+1,0)))-INDIRECT(CONCATENATE("'2018-05 (Д)'!V",TEXT(MATCH($C6,'2018-05 (Д)'!$C$2:$C$100,0)+1,0))))/INDIRECT(CONCATENATE("'2018-05 (Д)'!V",TEXT(MATCH($C6,'2018-05 (Д)'!$C$2:$C$100,0)+1,0))))*100)</f>
        <v>-26.705523633046781</v>
      </c>
      <c r="GN6" s="9">
        <f ca="1">IF(OR(INDIRECT(CONCATENATE("'2018-07 (Д)'!V",TEXT(MATCH($C6,'2018-07 (Д)'!$C$2:$C$100,0)+1,0)))="Н/Д",INDIRECT(CONCATENATE("'2018-06 (Д)'!V",TEXT(MATCH($C6,'2018-06 (Д)'!$C$2:$C$100,0)+1,0)))="Н/Д",AND(INDIRECT(CONCATENATE("'2018-07 (Д)'!V",TEXT(MATCH($C6,'2018-07 (Д)'!$C$2:$C$100,0)+1,0)))="Н/Д",INDIRECT(CONCATENATE("'2018-06 (Д)'!V",TEXT(MATCH($C6,'2018-06 (Д)'!$C$2:$C$100,0)+1,0))))),"Н/Д",((INDIRECT(CONCATENATE("'2018-07 (Д)'!V",TEXT(MATCH($C6,'2018-07 (Д)'!$C$2:$C$100,0)+1,0)))-INDIRECT(CONCATENATE("'2018-06 (Д)'!V",TEXT(MATCH($C6,'2018-06 (Д)'!$C$2:$C$100,0)+1,0))))/INDIRECT(CONCATENATE("'2018-06 (Д)'!V",TEXT(MATCH($C6,'2018-06 (Д)'!$C$2:$C$100,0)+1,0))))*100)</f>
        <v>65.32373341478926</v>
      </c>
      <c r="GO6" s="9">
        <f ca="1">IF(OR(INDIRECT(CONCATENATE("'2018-08 (Д)'!V",TEXT(MATCH($C6,'2018-08 (Д)'!$C$2:$C$100,0)+1,0)))="Н/Д",INDIRECT(CONCATENATE("'2018-07 (Д)'!V",TEXT(MATCH($C6,'2018-07 (Д)'!$C$2:$C$100,0)+1,0)))="Н/Д",AND(INDIRECT(CONCATENATE("'2018-08 (Д)'!V",TEXT(MATCH($C6,'2018-08 (Д)'!$C$2:$C$100,0)+1,0)))="Н/Д",INDIRECT(CONCATENATE("'2018-07 (Д)'!V",TEXT(MATCH($C6,'2018-07 (Д)'!$C$2:$C$100,0)+1,0))))),"Н/Д",((INDIRECT(CONCATENATE("'2018-08 (Д)'!V",TEXT(MATCH($C6,'2018-08 (Д)'!$C$2:$C$100,0)+1,0)))-INDIRECT(CONCATENATE("'2018-07 (Д)'!V",TEXT(MATCH($C6,'2018-07 (Д)'!$C$2:$C$100,0)+1,0))))/INDIRECT(CONCATENATE("'2018-07 (Д)'!V",TEXT(MATCH($C6,'2018-07 (Д)'!$C$2:$C$100,0)+1,0))))*100)</f>
        <v>-35.955661510606205</v>
      </c>
      <c r="GP6" s="9">
        <f ca="1">IF(OR(INDIRECT(CONCATENATE("'2018-09 (Д)'!V",TEXT(MATCH($C6,'2018-09 (Д)'!$C$2:$C$100,0)+1,0)))="Н/Д",INDIRECT(CONCATENATE("'2018-08 (Д)'!V",TEXT(MATCH($C6,'2018-08 (Д)'!$C$2:$C$100,0)+1,0)))="Н/Д",AND(INDIRECT(CONCATENATE("'2018-09 (Д)'!V",TEXT(MATCH($C6,'2018-09 (Д)'!$C$2:$C$100,0)+1,0)))="Н/Д",INDIRECT(CONCATENATE("'2018-08 (Д)'!V",TEXT(MATCH($C6,'2018-08 (Д)'!$C$2:$C$100,0)+1,0))))),"Н/Д",((INDIRECT(CONCATENATE("'2018-09 (Д)'!V",TEXT(MATCH($C6,'2018-09 (Д)'!$C$2:$C$100,0)+1,0)))-INDIRECT(CONCATENATE("'2018-08 (Д)'!V",TEXT(MATCH($C6,'2018-08 (Д)'!$C$2:$C$100,0)+1,0))))/INDIRECT(CONCATENATE("'2018-08 (Д)'!V",TEXT(MATCH($C6,'2018-08 (Д)'!$C$2:$C$100,0)+1,0))))*100)</f>
        <v>9.7735380114980082</v>
      </c>
      <c r="GQ6" s="9">
        <f ca="1">IF(OR(INDIRECT(CONCATENATE("'2018-10 (Д)'!V",TEXT(MATCH($C6,'2018-10 (Д)'!$C$2:$C$100,0)+1,0)))="Н/Д",INDIRECT(CONCATENATE("'2018-09 (Д)'!V",TEXT(MATCH($C6,'2018-09 (Д)'!$C$2:$C$100,0)+1,0)))="Н/Д",AND(INDIRECT(CONCATENATE("'2018-10 (Д)'!V",TEXT(MATCH($C6,'2018-10 (Д)'!$C$2:$C$100,0)+1,0)))="Н/Д",INDIRECT(CONCATENATE("'2018-09 (Д)'!V",TEXT(MATCH($C6,'2018-09 (Д)'!$C$2:$C$100,0)+1,0))))),"Н/Д",((INDIRECT(CONCATENATE("'2018-10 (Д)'!V",TEXT(MATCH($C6,'2018-10 (Д)'!$C$2:$C$100,0)+1,0)))-INDIRECT(CONCATENATE("'2018-09 (Д)'!V",TEXT(MATCH($C6,'2018-09 (Д)'!$C$2:$C$100,0)+1,0))))/INDIRECT(CONCATENATE("'2018-09 (Д)'!V",TEXT(MATCH($C6,'2018-09 (Д)'!$C$2:$C$100,0)+1,0))))*100)</f>
        <v>-7.8978879031288294</v>
      </c>
      <c r="GR6" s="9">
        <f ca="1">IF(OR(INDIRECT(CONCATENATE("'2018-11 (Д)'!V",TEXT(MATCH($C6,'2018-11 (Д)'!$C$2:$C$100,0)+1,0)))="Н/Д",INDIRECT(CONCATENATE("'2018-10 (Д)'!V",TEXT(MATCH($C6,'2018-10 (Д)'!$C$2:$C$100,0)+1,0)))="Н/Д",AND(INDIRECT(CONCATENATE("'2018-11 (Д)'!V",TEXT(MATCH($C6,'2018-11 (Д)'!$C$2:$C$100,0)+1,0)))="Н/Д",INDIRECT(CONCATENATE("'2018-10 (Д)'!V",TEXT(MATCH($C6,'2018-10 (Д)'!$C$2:$C$100,0)+1,0))))),"Н/Д",((INDIRECT(CONCATENATE("'2018-11 (Д)'!V",TEXT(MATCH($C6,'2018-11 (Д)'!$C$2:$C$100,0)+1,0)))-INDIRECT(CONCATENATE("'2018-10 (Д)'!V",TEXT(MATCH($C6,'2018-10 (Д)'!$C$2:$C$100,0)+1,0))))/INDIRECT(CONCATENATE("'2018-10 (Д)'!V",TEXT(MATCH($C6,'2018-10 (Д)'!$C$2:$C$100,0)+1,0))))*100)</f>
        <v>-4.0639715819018871</v>
      </c>
      <c r="GS6" s="9">
        <f ca="1">IF(OR(INDIRECT(CONCATENATE("'2018-12 (Д)'!V",TEXT(MATCH($C6,'2018-12 (Д)'!$C$2:$C$100,0)+1,0)))="Н/Д",INDIRECT(CONCATENATE("'2018-11 (Д)'!V",TEXT(MATCH($C6,'2018-11 (Д)'!$C$2:$C$100,0)+1,0)))="Н/Д",AND(INDIRECT(CONCATENATE("'2018-12 (Д)'!V",TEXT(MATCH($C6,'2018-12 (Д)'!$C$2:$C$100,0)+1,0)))="Н/Д",INDIRECT(CONCATENATE("'2018-11 (Д)'!V",TEXT(MATCH($C6,'2018-11 (Д)'!$C$2:$C$100,0)+1,0))))),"Н/Д",((INDIRECT(CONCATENATE("'2018-12 (Д)'!V",TEXT(MATCH($C6,'2018-12 (Д)'!$C$2:$C$100,0)+1,0)))-INDIRECT(CONCATENATE("'2018-11 (Д)'!V",TEXT(MATCH($C6,'2018-11 (Д)'!$C$2:$C$100,0)+1,0))))/INDIRECT(CONCATENATE("'2018-11 (Д)'!V",TEXT(MATCH($C6,'2018-11 (Д)'!$C$2:$C$100,0)+1,0))))*100)</f>
        <v>7.2288469586973587</v>
      </c>
      <c r="GT6" s="9"/>
      <c r="GU6" s="9">
        <f ca="1">IF(OR(INDIRECT(CONCATENATE("'2018-03 (Д)'!W",TEXT(MATCH($C6,'2018-03 (Д)'!$C$2:$C$100,0)+1,0)))="Н/Д",INDIRECT(CONCATENATE("'2018-02 (Д)'!W",TEXT(MATCH($C6,'2018-02 (Д)'!$C$2:$C$100,0)+1,0)))="Н/Д",AND(INDIRECT(CONCATENATE("'2018-03 (Д)'!W",TEXT(MATCH($C6,'2018-03 (Д)'!$C$2:$C$100,0)+1,0)))="Н/Д",INDIRECT(CONCATENATE("'2018-02 (Д)'!W",TEXT(MATCH($C6,'2018-02 (Д)'!$C$2:$C$100,0)+1,0))))),"Н/Д",((INDIRECT(CONCATENATE("'2018-03 (Д)'!W",TEXT(MATCH($C6,'2018-03 (Д)'!$C$2:$C$100,0)+1,0)))-INDIRECT(CONCATENATE("'2018-02 (Д)'!W",TEXT(MATCH($C6,'2018-02 (Д)'!$C$2:$C$100,0)+1,0))))/INDIRECT(CONCATENATE("'2018-02 (Д)'!W",TEXT(MATCH($C6,'2018-02 (Д)'!$C$2:$C$100,0)+1,0))))*100)</f>
        <v>13.761058185855058</v>
      </c>
      <c r="GV6" s="9">
        <f ca="1">IF(OR(INDIRECT(CONCATENATE("'2018-04 (Д)'!W",TEXT(MATCH($C6,'2018-04 (Д)'!$C$2:$C$100,0)+1,0)))="Н/Д",INDIRECT(CONCATENATE("'2018-03 (Д)'!W",TEXT(MATCH($C6,'2018-03 (Д)'!$C$2:$C$100,0)+1,0)))="Н/Д",AND(INDIRECT(CONCATENATE("'2018-04 (Д)'!W",TEXT(MATCH($C6,'2018-04 (Д)'!$C$2:$C$100,0)+1,0)))="Н/Д",INDIRECT(CONCATENATE("'2018-03 (Д)'!W",TEXT(MATCH($C6,'2018-03 (Д)'!$C$2:$C$100,0)+1,0))))),"Н/Д",((INDIRECT(CONCATENATE("'2018-04 (Д)'!W",TEXT(MATCH($C6,'2018-04 (Д)'!$C$2:$C$100,0)+1,0)))-INDIRECT(CONCATENATE("'2018-03 (Д)'!W",TEXT(MATCH($C6,'2018-03 (Д)'!$C$2:$C$100,0)+1,0))))/INDIRECT(CONCATENATE("'2018-03 (Д)'!W",TEXT(MATCH($C6,'2018-03 (Д)'!$C$2:$C$100,0)+1,0))))*100)</f>
        <v>64.220612963911449</v>
      </c>
      <c r="GW6" s="9">
        <f ca="1">IF(OR(INDIRECT(CONCATENATE("'2018-05 (Д)'!W",TEXT(MATCH($C6,'2018-05 (Д)'!$C$2:$C$100,0)+1,0)))="Н/Д",INDIRECT(CONCATENATE("'2018-04 (Д)'!W",TEXT(MATCH($C6,'2018-04 (Д)'!$C$2:$C$100,0)+1,0)))="Н/Д",AND(INDIRECT(CONCATENATE("'2018-05 (Д)'!W",TEXT(MATCH($C6,'2018-05 (Д)'!$C$2:$C$100,0)+1,0)))="Н/Д",INDIRECT(CONCATENATE("'2018-04 (Д)'!W",TEXT(MATCH($C6,'2018-04 (Д)'!$C$2:$C$100,0)+1,0))))),"Н/Д",((INDIRECT(CONCATENATE("'2018-05 (Д)'!W",TEXT(MATCH($C6,'2018-05 (Д)'!$C$2:$C$100,0)+1,0)))-INDIRECT(CONCATENATE("'2018-04 (Д)'!W",TEXT(MATCH($C6,'2018-04 (Д)'!$C$2:$C$100,0)+1,0))))/INDIRECT(CONCATENATE("'2018-04 (Д)'!W",TEXT(MATCH($C6,'2018-04 (Д)'!$C$2:$C$100,0)+1,0))))*100)</f>
        <v>0.33634482641810809</v>
      </c>
      <c r="GX6" s="9">
        <f ca="1">IF(OR(INDIRECT(CONCATENATE("'2018-06 (Д)'!W",TEXT(MATCH($C6,'2018-06 (Д)'!$C$2:$C$100,0)+1,0)))="Н/Д",INDIRECT(CONCATENATE("'2018-05 (Д)'!W",TEXT(MATCH($C6,'2018-05 (Д)'!$C$2:$C$100,0)+1,0)))="Н/Д",AND(INDIRECT(CONCATENATE("'2018-06 (Д)'!W",TEXT(MATCH($C6,'2018-06 (Д)'!$C$2:$C$100,0)+1,0)))="Н/Д",INDIRECT(CONCATENATE("'2018-05 (Д)'!W",TEXT(MATCH($C6,'2018-05 (Д)'!$C$2:$C$100,0)+1,0))))),"Н/Д",((INDIRECT(CONCATENATE("'2018-06 (Д)'!W",TEXT(MATCH($C6,'2018-06 (Д)'!$C$2:$C$100,0)+1,0)))-INDIRECT(CONCATENATE("'2018-05 (Д)'!W",TEXT(MATCH($C6,'2018-05 (Д)'!$C$2:$C$100,0)+1,0))))/INDIRECT(CONCATENATE("'2018-05 (Д)'!W",TEXT(MATCH($C6,'2018-05 (Д)'!$C$2:$C$100,0)+1,0))))*100)</f>
        <v>-18.433911031316249</v>
      </c>
      <c r="GY6" s="9">
        <f ca="1">IF(OR(INDIRECT(CONCATENATE("'2018-07 (Д)'!W",TEXT(MATCH($C6,'2018-07 (Д)'!$C$2:$C$100,0)+1,0)))="Н/Д",INDIRECT(CONCATENATE("'2018-06 (Д)'!W",TEXT(MATCH($C6,'2018-06 (Д)'!$C$2:$C$100,0)+1,0)))="Н/Д",AND(INDIRECT(CONCATENATE("'2018-07 (Д)'!W",TEXT(MATCH($C6,'2018-07 (Д)'!$C$2:$C$100,0)+1,0)))="Н/Д",INDIRECT(CONCATENATE("'2018-06 (Д)'!W",TEXT(MATCH($C6,'2018-06 (Д)'!$C$2:$C$100,0)+1,0))))),"Н/Д",((INDIRECT(CONCATENATE("'2018-07 (Д)'!W",TEXT(MATCH($C6,'2018-07 (Д)'!$C$2:$C$100,0)+1,0)))-INDIRECT(CONCATENATE("'2018-06 (Д)'!W",TEXT(MATCH($C6,'2018-06 (Д)'!$C$2:$C$100,0)+1,0))))/INDIRECT(CONCATENATE("'2018-06 (Д)'!W",TEXT(MATCH($C6,'2018-06 (Д)'!$C$2:$C$100,0)+1,0))))*100)</f>
        <v>3.6220935231139366</v>
      </c>
      <c r="GZ6" s="9">
        <f ca="1">IF(OR(INDIRECT(CONCATENATE("'2018-08 (Д)'!W",TEXT(MATCH($C6,'2018-08 (Д)'!$C$2:$C$100,0)+1,0)))="Н/Д",INDIRECT(CONCATENATE("'2018-07 (Д)'!W",TEXT(MATCH($C6,'2018-07 (Д)'!$C$2:$C$100,0)+1,0)))="Н/Д",AND(INDIRECT(CONCATENATE("'2018-08 (Д)'!W",TEXT(MATCH($C6,'2018-08 (Д)'!$C$2:$C$100,0)+1,0)))="Н/Д",INDIRECT(CONCATENATE("'2018-07 (Д)'!W",TEXT(MATCH($C6,'2018-07 (Д)'!$C$2:$C$100,0)+1,0))))),"Н/Д",((INDIRECT(CONCATENATE("'2018-08 (Д)'!W",TEXT(MATCH($C6,'2018-08 (Д)'!$C$2:$C$100,0)+1,0)))-INDIRECT(CONCATENATE("'2018-07 (Д)'!W",TEXT(MATCH($C6,'2018-07 (Д)'!$C$2:$C$100,0)+1,0))))/INDIRECT(CONCATENATE("'2018-07 (Д)'!W",TEXT(MATCH($C6,'2018-07 (Д)'!$C$2:$C$100,0)+1,0))))*100)</f>
        <v>10.900513655200665</v>
      </c>
      <c r="HA6" s="9">
        <f ca="1">IF(OR(INDIRECT(CONCATENATE("'2018-09 (Д)'!W",TEXT(MATCH($C6,'2018-09 (Д)'!$C$2:$C$100,0)+1,0)))="Н/Д",INDIRECT(CONCATENATE("'2018-08 (Д)'!W",TEXT(MATCH($C6,'2018-08 (Д)'!$C$2:$C$100,0)+1,0)))="Н/Д",AND(INDIRECT(CONCATENATE("'2018-09 (Д)'!W",TEXT(MATCH($C6,'2018-09 (Д)'!$C$2:$C$100,0)+1,0)))="Н/Д",INDIRECT(CONCATENATE("'2018-08 (Д)'!W",TEXT(MATCH($C6,'2018-08 (Д)'!$C$2:$C$100,0)+1,0))))),"Н/Д",((INDIRECT(CONCATENATE("'2018-09 (Д)'!W",TEXT(MATCH($C6,'2018-09 (Д)'!$C$2:$C$100,0)+1,0)))-INDIRECT(CONCATENATE("'2018-08 (Д)'!W",TEXT(MATCH($C6,'2018-08 (Д)'!$C$2:$C$100,0)+1,0))))/INDIRECT(CONCATENATE("'2018-08 (Д)'!W",TEXT(MATCH($C6,'2018-08 (Д)'!$C$2:$C$100,0)+1,0))))*100)</f>
        <v>-14.757729290213723</v>
      </c>
      <c r="HB6" s="9">
        <f ca="1">IF(OR(INDIRECT(CONCATENATE("'2018-10 (Д)'!W",TEXT(MATCH($C6,'2018-10 (Д)'!$C$2:$C$100,0)+1,0)))="Н/Д",INDIRECT(CONCATENATE("'2018-09 (Д)'!W",TEXT(MATCH($C6,'2018-09 (Д)'!$C$2:$C$100,0)+1,0)))="Н/Д",AND(INDIRECT(CONCATENATE("'2018-10 (Д)'!W",TEXT(MATCH($C6,'2018-10 (Д)'!$C$2:$C$100,0)+1,0)))="Н/Д",INDIRECT(CONCATENATE("'2018-09 (Д)'!W",TEXT(MATCH($C6,'2018-09 (Д)'!$C$2:$C$100,0)+1,0))))),"Н/Д",((INDIRECT(CONCATENATE("'2018-10 (Д)'!W",TEXT(MATCH($C6,'2018-10 (Д)'!$C$2:$C$100,0)+1,0)))-INDIRECT(CONCATENATE("'2018-09 (Д)'!W",TEXT(MATCH($C6,'2018-09 (Д)'!$C$2:$C$100,0)+1,0))))/INDIRECT(CONCATENATE("'2018-09 (Д)'!W",TEXT(MATCH($C6,'2018-09 (Д)'!$C$2:$C$100,0)+1,0))))*100)</f>
        <v>-14.968813075031923</v>
      </c>
      <c r="HC6" s="9">
        <f ca="1">IF(OR(INDIRECT(CONCATENATE("'2018-11 (Д)'!W",TEXT(MATCH($C6,'2018-11 (Д)'!$C$2:$C$100,0)+1,0)))="Н/Д",INDIRECT(CONCATENATE("'2018-10 (Д)'!W",TEXT(MATCH($C6,'2018-10 (Д)'!$C$2:$C$100,0)+1,0)))="Н/Д",AND(INDIRECT(CONCATENATE("'2018-11 (Д)'!W",TEXT(MATCH($C6,'2018-11 (Д)'!$C$2:$C$100,0)+1,0)))="Н/Д",INDIRECT(CONCATENATE("'2018-10 (Д)'!W",TEXT(MATCH($C6,'2018-10 (Д)'!$C$2:$C$100,0)+1,0))))),"Н/Д",((INDIRECT(CONCATENATE("'2018-11 (Д)'!W",TEXT(MATCH($C6,'2018-11 (Д)'!$C$2:$C$100,0)+1,0)))-INDIRECT(CONCATENATE("'2018-10 (Д)'!W",TEXT(MATCH($C6,'2018-10 (Д)'!$C$2:$C$100,0)+1,0))))/INDIRECT(CONCATENATE("'2018-10 (Д)'!W",TEXT(MATCH($C6,'2018-10 (Д)'!$C$2:$C$100,0)+1,0))))*100)</f>
        <v>60.210116187791371</v>
      </c>
      <c r="HD6" s="9">
        <f ca="1">IF(OR(INDIRECT(CONCATENATE("'2018-12 (Д)'!W",TEXT(MATCH($C6,'2018-12 (Д)'!$C$2:$C$100,0)+1,0)))="Н/Д",INDIRECT(CONCATENATE("'2018-11 (Д)'!W",TEXT(MATCH($C6,'2018-11 (Д)'!$C$2:$C$100,0)+1,0)))="Н/Д",AND(INDIRECT(CONCATENATE("'2018-12 (Д)'!W",TEXT(MATCH($C6,'2018-12 (Д)'!$C$2:$C$100,0)+1,0)))="Н/Д",INDIRECT(CONCATENATE("'2018-11 (Д)'!W",TEXT(MATCH($C6,'2018-11 (Д)'!$C$2:$C$100,0)+1,0))))),"Н/Д",((INDIRECT(CONCATENATE("'2018-12 (Д)'!W",TEXT(MATCH($C6,'2018-12 (Д)'!$C$2:$C$100,0)+1,0)))-INDIRECT(CONCATENATE("'2018-11 (Д)'!W",TEXT(MATCH($C6,'2018-11 (Д)'!$C$2:$C$100,0)+1,0))))/INDIRECT(CONCATENATE("'2018-11 (Д)'!W",TEXT(MATCH($C6,'2018-11 (Д)'!$C$2:$C$100,0)+1,0))))*100)</f>
        <v>-19.405859371678861</v>
      </c>
    </row>
    <row r="7" spans="1:212" x14ac:dyDescent="0.25">
      <c r="A7" s="2" t="s">
        <v>22</v>
      </c>
      <c r="B7" s="2" t="s">
        <v>26</v>
      </c>
      <c r="C7" s="15">
        <v>30000000</v>
      </c>
      <c r="D7" s="9"/>
      <c r="E7" s="9">
        <f ca="1">IF(OR(INDIRECT(CONCATENATE("'2018-03 (Д)'!E",TEXT(MATCH($C7,'2018-03 (Д)'!$C$2:$C$100,0)+1,0)))="Н/Д",INDIRECT(CONCATENATE("'2018-02 (Д)'!E",TEXT(MATCH($C7,'2018-02 (Д)'!$C$2:$C$100,0)+1,0)))="Н/Д",AND(INDIRECT(CONCATENATE("'2018-03 (Д)'!E",TEXT(MATCH($C7,'2018-03 (Д)'!$C$2:$C$100,0)+1,0)))="Н/Д",INDIRECT(CONCATENATE("'2018-02 (Д)'!E",TEXT(MATCH($C7,'2018-02 (Д)'!$C$2:$C$100,0)+1,0))))),"Н/Д",((INDIRECT(CONCATENATE("'2018-03 (Д)'!E",TEXT(MATCH($C7,'2018-03 (Д)'!$C$2:$C$100,0)+1,0)))-INDIRECT(CONCATENATE("'2018-02 (Д)'!E",TEXT(MATCH($C7,'2018-02 (Д)'!$C$2:$C$100,0)+1,0))))/INDIRECT(CONCATENATE("'2018-02 (Д)'!E",TEXT(MATCH($C7,'2018-02 (Д)'!$C$2:$C$100,0)+1,0))))*100)</f>
        <v>9.166615773264434</v>
      </c>
      <c r="F7" s="9">
        <f ca="1">IF(OR(INDIRECT(CONCATENATE("'2018-04 (Д)'!E",TEXT(MATCH($C7,'2018-04 (Д)'!$C$2:$C$100,0)+1,0)))="Н/Д",INDIRECT(CONCATENATE("'2018-03 (Д)'!E",TEXT(MATCH($C7,'2018-03 (Д)'!$C$2:$C$100,0)+1,0)))="Н/Д",AND(INDIRECT(CONCATENATE("'2018-04 (Д)'!E",TEXT(MATCH($C7,'2018-04 (Д)'!$C$2:$C$100,0)+1,0)))="Н/Д",INDIRECT(CONCATENATE("'2018-03 (Д)'!E",TEXT(MATCH($C7,'2018-03 (Д)'!$C$2:$C$100,0)+1,0))))),"Н/Д",((INDIRECT(CONCATENATE("'2018-04 (Д)'!E",TEXT(MATCH($C7,'2018-04 (Д)'!$C$2:$C$100,0)+1,0)))-INDIRECT(CONCATENATE("'2018-03 (Д)'!E",TEXT(MATCH($C7,'2018-03 (Д)'!$C$2:$C$100,0)+1,0))))/INDIRECT(CONCATENATE("'2018-03 (Д)'!E",TEXT(MATCH($C7,'2018-03 (Д)'!$C$2:$C$100,0)+1,0))))*100)</f>
        <v>23.968167415795502</v>
      </c>
      <c r="G7" s="9">
        <f ca="1">IF(OR(INDIRECT(CONCATENATE("'2018-05 (Д)'!E",TEXT(MATCH($C7,'2018-05 (Д)'!$C$2:$C$100,0)+1,0)))="Н/Д",INDIRECT(CONCATENATE("'2018-04 (Д)'!E",TEXT(MATCH($C7,'2018-04 (Д)'!$C$2:$C$100,0)+1,0)))="Н/Д",AND(INDIRECT(CONCATENATE("'2018-05 (Д)'!E",TEXT(MATCH($C7,'2018-05 (Д)'!$C$2:$C$100,0)+1,0)))="Н/Д",INDIRECT(CONCATENATE("'2018-04 (Д)'!E",TEXT(MATCH($C7,'2018-04 (Д)'!$C$2:$C$100,0)+1,0))))),"Н/Д",((INDIRECT(CONCATENATE("'2018-05 (Д)'!E",TEXT(MATCH($C7,'2018-05 (Д)'!$C$2:$C$100,0)+1,0)))-INDIRECT(CONCATENATE("'2018-04 (Д)'!E",TEXT(MATCH($C7,'2018-04 (Д)'!$C$2:$C$100,0)+1,0))))/INDIRECT(CONCATENATE("'2018-04 (Д)'!E",TEXT(MATCH($C7,'2018-04 (Д)'!$C$2:$C$100,0)+1,0))))*100)</f>
        <v>2.3166723262752429</v>
      </c>
      <c r="H7" s="9">
        <f ca="1">IF(OR(INDIRECT(CONCATENATE("'2018-06 (Д)'!E",TEXT(MATCH($C7,'2018-06 (Д)'!$C$2:$C$100,0)+1,0)))="Н/Д",INDIRECT(CONCATENATE("'2018-05 (Д)'!E",TEXT(MATCH($C7,'2018-05 (Д)'!$C$2:$C$100,0)+1,0)))="Н/Д",AND(INDIRECT(CONCATENATE("'2018-06 (Д)'!E",TEXT(MATCH($C7,'2018-06 (Д)'!$C$2:$C$100,0)+1,0)))="Н/Д",INDIRECT(CONCATENATE("'2018-05 (Д)'!E",TEXT(MATCH($C7,'2018-05 (Д)'!$C$2:$C$100,0)+1,0))))),"Н/Д",((INDIRECT(CONCATENATE("'2018-06 (Д)'!E",TEXT(MATCH($C7,'2018-06 (Д)'!$C$2:$C$100,0)+1,0)))-INDIRECT(CONCATENATE("'2018-05 (Д)'!E",TEXT(MATCH($C7,'2018-05 (Д)'!$C$2:$C$100,0)+1,0))))/INDIRECT(CONCATENATE("'2018-05 (Д)'!E",TEXT(MATCH($C7,'2018-05 (Д)'!$C$2:$C$100,0)+1,0))))*100)</f>
        <v>-3.462370264933841</v>
      </c>
      <c r="I7" s="9">
        <f ca="1">IF(OR(INDIRECT(CONCATENATE("'2018-07 (Д)'!E",TEXT(MATCH($C7,'2018-07 (Д)'!$C$2:$C$100,0)+1,0)))="Н/Д",INDIRECT(CONCATENATE("'2018-06 (Д)'!E",TEXT(MATCH($C7,'2018-06 (Д)'!$C$2:$C$100,0)+1,0)))="Н/Д",AND(INDIRECT(CONCATENATE("'2018-07 (Д)'!E",TEXT(MATCH($C7,'2018-07 (Д)'!$C$2:$C$100,0)+1,0)))="Н/Д",INDIRECT(CONCATENATE("'2018-06 (Д)'!E",TEXT(MATCH($C7,'2018-06 (Д)'!$C$2:$C$100,0)+1,0))))),"Н/Д",((INDIRECT(CONCATENATE("'2018-07 (Д)'!E",TEXT(MATCH($C7,'2018-07 (Д)'!$C$2:$C$100,0)+1,0)))-INDIRECT(CONCATENATE("'2018-06 (Д)'!E",TEXT(MATCH($C7,'2018-06 (Д)'!$C$2:$C$100,0)+1,0))))/INDIRECT(CONCATENATE("'2018-06 (Д)'!E",TEXT(MATCH($C7,'2018-06 (Д)'!$C$2:$C$100,0)+1,0))))*100)</f>
        <v>-12.96036653011817</v>
      </c>
      <c r="J7" s="9">
        <f ca="1">IF(OR(INDIRECT(CONCATENATE("'2018-08 (Д)'!E",TEXT(MATCH($C7,'2018-08 (Д)'!$C$2:$C$100,0)+1,0)))="Н/Д",INDIRECT(CONCATENATE("'2018-07 (Д)'!E",TEXT(MATCH($C7,'2018-07 (Д)'!$C$2:$C$100,0)+1,0)))="Н/Д",AND(INDIRECT(CONCATENATE("'2018-08 (Д)'!E",TEXT(MATCH($C7,'2018-08 (Д)'!$C$2:$C$100,0)+1,0)))="Н/Д",INDIRECT(CONCATENATE("'2018-07 (Д)'!E",TEXT(MATCH($C7,'2018-07 (Д)'!$C$2:$C$100,0)+1,0))))),"Н/Д",((INDIRECT(CONCATENATE("'2018-08 (Д)'!E",TEXT(MATCH($C7,'2018-08 (Д)'!$C$2:$C$100,0)+1,0)))-INDIRECT(CONCATENATE("'2018-07 (Д)'!E",TEXT(MATCH($C7,'2018-07 (Д)'!$C$2:$C$100,0)+1,0))))/INDIRECT(CONCATENATE("'2018-07 (Д)'!E",TEXT(MATCH($C7,'2018-07 (Д)'!$C$2:$C$100,0)+1,0))))*100)</f>
        <v>26.093623619381866</v>
      </c>
      <c r="K7" s="9">
        <f ca="1">IF(OR(INDIRECT(CONCATENATE("'2018-09 (Д)'!E",TEXT(MATCH($C7,'2018-09 (Д)'!$C$2:$C$100,0)+1,0)))="Н/Д",INDIRECT(CONCATENATE("'2018-08 (Д)'!E",TEXT(MATCH($C7,'2018-08 (Д)'!$C$2:$C$100,0)+1,0)))="Н/Д",AND(INDIRECT(CONCATENATE("'2018-09 (Д)'!E",TEXT(MATCH($C7,'2018-09 (Д)'!$C$2:$C$100,0)+1,0)))="Н/Д",INDIRECT(CONCATENATE("'2018-08 (Д)'!E",TEXT(MATCH($C7,'2018-08 (Д)'!$C$2:$C$100,0)+1,0))))),"Н/Д",((INDIRECT(CONCATENATE("'2018-09 (Д)'!E",TEXT(MATCH($C7,'2018-09 (Д)'!$C$2:$C$100,0)+1,0)))-INDIRECT(CONCATENATE("'2018-08 (Д)'!E",TEXT(MATCH($C7,'2018-08 (Д)'!$C$2:$C$100,0)+1,0))))/INDIRECT(CONCATENATE("'2018-08 (Д)'!E",TEXT(MATCH($C7,'2018-08 (Д)'!$C$2:$C$100,0)+1,0))))*100)</f>
        <v>-22.929550682589348</v>
      </c>
      <c r="L7" s="9">
        <f ca="1">IF(OR(INDIRECT(CONCATENATE("'2018-10 (Д)'!E",TEXT(MATCH($C7,'2018-10 (Д)'!$C$2:$C$100,0)+1,0)))="Н/Д",INDIRECT(CONCATENATE("'2018-09 (Д)'!E",TEXT(MATCH($C7,'2018-09 (Д)'!$C$2:$C$100,0)+1,0)))="Н/Д",AND(INDIRECT(CONCATENATE("'2018-10 (Д)'!E",TEXT(MATCH($C7,'2018-10 (Д)'!$C$2:$C$100,0)+1,0)))="Н/Д",INDIRECT(CONCATENATE("'2018-09 (Д)'!E",TEXT(MATCH($C7,'2018-09 (Д)'!$C$2:$C$100,0)+1,0))))),"Н/Д",((INDIRECT(CONCATENATE("'2018-10 (Д)'!E",TEXT(MATCH($C7,'2018-10 (Д)'!$C$2:$C$100,0)+1,0)))-INDIRECT(CONCATENATE("'2018-09 (Д)'!E",TEXT(MATCH($C7,'2018-09 (Д)'!$C$2:$C$100,0)+1,0))))/INDIRECT(CONCATENATE("'2018-09 (Д)'!E",TEXT(MATCH($C7,'2018-09 (Д)'!$C$2:$C$100,0)+1,0))))*100)</f>
        <v>7.6765247768352722</v>
      </c>
      <c r="M7" s="9">
        <f ca="1">IF(OR(INDIRECT(CONCATENATE("'2018-11 (Д)'!E",TEXT(MATCH($C7,'2018-11 (Д)'!$C$2:$C$100,0)+1,0)))="Н/Д",INDIRECT(CONCATENATE("'2018-10 (Д)'!E",TEXT(MATCH($C7,'2018-10 (Д)'!$C$2:$C$100,0)+1,0)))="Н/Д",AND(INDIRECT(CONCATENATE("'2018-11 (Д)'!E",TEXT(MATCH($C7,'2018-11 (Д)'!$C$2:$C$100,0)+1,0)))="Н/Д",INDIRECT(CONCATENATE("'2018-10 (Д)'!E",TEXT(MATCH($C7,'2018-10 (Д)'!$C$2:$C$100,0)+1,0))))),"Н/Д",((INDIRECT(CONCATENATE("'2018-11 (Д)'!E",TEXT(MATCH($C7,'2018-11 (Д)'!$C$2:$C$100,0)+1,0)))-INDIRECT(CONCATENATE("'2018-10 (Д)'!E",TEXT(MATCH($C7,'2018-10 (Д)'!$C$2:$C$100,0)+1,0))))/INDIRECT(CONCATENATE("'2018-10 (Д)'!E",TEXT(MATCH($C7,'2018-10 (Д)'!$C$2:$C$100,0)+1,0))))*100)</f>
        <v>12.968126789597513</v>
      </c>
      <c r="N7" s="9">
        <f ca="1">IF(OR(INDIRECT(CONCATENATE("'2018-12 (Д)'!E",TEXT(MATCH($C7,'2018-12 (Д)'!$C$2:$C$100,0)+1,0)))="Н/Д",INDIRECT(CONCATENATE("'2018-11 (Д)'!E",TEXT(MATCH($C7,'2018-11 (Д)'!$C$2:$C$100,0)+1,0)))="Н/Д",AND(INDIRECT(CONCATENATE("'2018-12 (Д)'!E",TEXT(MATCH($C7,'2018-12 (Д)'!$C$2:$C$100,0)+1,0)))="Н/Д",INDIRECT(CONCATENATE("'2018-11 (Д)'!E",TEXT(MATCH($C7,'2018-11 (Д)'!$C$2:$C$100,0)+1,0))))),"Н/Д",((INDIRECT(CONCATENATE("'2018-12 (Д)'!E",TEXT(MATCH($C7,'2018-12 (Д)'!$C$2:$C$100,0)+1,0)))-INDIRECT(CONCATENATE("'2018-11 (Д)'!E",TEXT(MATCH($C7,'2018-11 (Д)'!$C$2:$C$100,0)+1,0))))/INDIRECT(CONCATENATE("'2018-11 (Д)'!E",TEXT(MATCH($C7,'2018-11 (Д)'!$C$2:$C$100,0)+1,0))))*100)</f>
        <v>-9.8725527463186946</v>
      </c>
      <c r="O7" s="9"/>
      <c r="P7" s="9">
        <f ca="1">IF(OR(INDIRECT(CONCATENATE("'2018-03 (Д)'!F",TEXT(MATCH($C7,'2018-03 (Д)'!$C$2:$C$100,0)+1,0)))="Н/Д",INDIRECT(CONCATENATE("'2018-02 (Д)'!F",TEXT(MATCH($C7,'2018-02 (Д)'!$C$2:$C$100,0)+1,0)))="Н/Д",AND(INDIRECT(CONCATENATE("'2018-03 (Д)'!F",TEXT(MATCH($C7,'2018-03 (Д)'!$C$2:$C$100,0)+1,0)))="Н/Д",INDIRECT(CONCATENATE("'2018-02 (Д)'!F",TEXT(MATCH($C7,'2018-02 (Д)'!$C$2:$C$100,0)+1,0))))),"Н/Д",((INDIRECT(CONCATENATE("'2018-03 (Д)'!F",TEXT(MATCH($C7,'2018-03 (Д)'!$C$2:$C$100,0)+1,0)))-INDIRECT(CONCATENATE("'2018-02 (Д)'!F",TEXT(MATCH($C7,'2018-02 (Д)'!$C$2:$C$100,0)+1,0))))/INDIRECT(CONCATENATE("'2018-02 (Д)'!F",TEXT(MATCH($C7,'2018-02 (Д)'!$C$2:$C$100,0)+1,0))))*100)</f>
        <v>-6.0541454082772859</v>
      </c>
      <c r="Q7" s="9">
        <f ca="1">IF(OR(INDIRECT(CONCATENATE("'2018-04 (Д)'!F",TEXT(MATCH($C7,'2018-04 (Д)'!$C$2:$C$100,0)+1,0)))="Н/Д",INDIRECT(CONCATENATE("'2018-03 (Д)'!F",TEXT(MATCH($C7,'2018-03 (Д)'!$C$2:$C$100,0)+1,0)))="Н/Д",AND(INDIRECT(CONCATENATE("'2018-04 (Д)'!F",TEXT(MATCH($C7,'2018-04 (Д)'!$C$2:$C$100,0)+1,0)))="Н/Д",INDIRECT(CONCATENATE("'2018-03 (Д)'!F",TEXT(MATCH($C7,'2018-03 (Д)'!$C$2:$C$100,0)+1,0))))),"Н/Д",((INDIRECT(CONCATENATE("'2018-04 (Д)'!F",TEXT(MATCH($C7,'2018-04 (Д)'!$C$2:$C$100,0)+1,0)))-INDIRECT(CONCATENATE("'2018-03 (Д)'!F",TEXT(MATCH($C7,'2018-03 (Д)'!$C$2:$C$100,0)+1,0))))/INDIRECT(CONCATENATE("'2018-03 (Д)'!F",TEXT(MATCH($C7,'2018-03 (Д)'!$C$2:$C$100,0)+1,0))))*100)</f>
        <v>73.044950637306982</v>
      </c>
      <c r="R7" s="9">
        <f ca="1">IF(OR(INDIRECT(CONCATENATE("'2018-05 (Д)'!F",TEXT(MATCH($C7,'2018-05 (Д)'!$C$2:$C$100,0)+1,0)))="Н/Д",INDIRECT(CONCATENATE("'2018-04 (Д)'!F",TEXT(MATCH($C7,'2018-04 (Д)'!$C$2:$C$100,0)+1,0)))="Н/Д",AND(INDIRECT(CONCATENATE("'2018-05 (Д)'!F",TEXT(MATCH($C7,'2018-05 (Д)'!$C$2:$C$100,0)+1,0)))="Н/Д",INDIRECT(CONCATENATE("'2018-04 (Д)'!F",TEXT(MATCH($C7,'2018-04 (Д)'!$C$2:$C$100,0)+1,0))))),"Н/Д",((INDIRECT(CONCATENATE("'2018-05 (Д)'!F",TEXT(MATCH($C7,'2018-05 (Д)'!$C$2:$C$100,0)+1,0)))-INDIRECT(CONCATENATE("'2018-04 (Д)'!F",TEXT(MATCH($C7,'2018-04 (Д)'!$C$2:$C$100,0)+1,0))))/INDIRECT(CONCATENATE("'2018-04 (Д)'!F",TEXT(MATCH($C7,'2018-04 (Д)'!$C$2:$C$100,0)+1,0))))*100)</f>
        <v>-3.2837583021284686</v>
      </c>
      <c r="S7" s="9">
        <f ca="1">IF(OR(INDIRECT(CONCATENATE("'2018-06 (Д)'!F",TEXT(MATCH($C7,'2018-06 (Д)'!$C$2:$C$100,0)+1,0)))="Н/Д",INDIRECT(CONCATENATE("'2018-05 (Д)'!F",TEXT(MATCH($C7,'2018-05 (Д)'!$C$2:$C$100,0)+1,0)))="Н/Д",AND(INDIRECT(CONCATENATE("'2018-06 (Д)'!F",TEXT(MATCH($C7,'2018-06 (Д)'!$C$2:$C$100,0)+1,0)))="Н/Д",INDIRECT(CONCATENATE("'2018-05 (Д)'!F",TEXT(MATCH($C7,'2018-05 (Д)'!$C$2:$C$100,0)+1,0))))),"Н/Д",((INDIRECT(CONCATENATE("'2018-06 (Д)'!F",TEXT(MATCH($C7,'2018-06 (Д)'!$C$2:$C$100,0)+1,0)))-INDIRECT(CONCATENATE("'2018-05 (Д)'!F",TEXT(MATCH($C7,'2018-05 (Д)'!$C$2:$C$100,0)+1,0))))/INDIRECT(CONCATENATE("'2018-05 (Д)'!F",TEXT(MATCH($C7,'2018-05 (Д)'!$C$2:$C$100,0)+1,0))))*100)</f>
        <v>-5.2408862713222666</v>
      </c>
      <c r="T7" s="9">
        <f ca="1">IF(OR(INDIRECT(CONCATENATE("'2018-07 (Д)'!F",TEXT(MATCH($C7,'2018-07 (Д)'!$C$2:$C$100,0)+1,0)))="Н/Д",INDIRECT(CONCATENATE("'2018-06 (Д)'!F",TEXT(MATCH($C7,'2018-06 (Д)'!$C$2:$C$100,0)+1,0)))="Н/Д",AND(INDIRECT(CONCATENATE("'2018-07 (Д)'!F",TEXT(MATCH($C7,'2018-07 (Д)'!$C$2:$C$100,0)+1,0)))="Н/Д",INDIRECT(CONCATENATE("'2018-06 (Д)'!F",TEXT(MATCH($C7,'2018-06 (Д)'!$C$2:$C$100,0)+1,0))))),"Н/Д",((INDIRECT(CONCATENATE("'2018-07 (Д)'!F",TEXT(MATCH($C7,'2018-07 (Д)'!$C$2:$C$100,0)+1,0)))-INDIRECT(CONCATENATE("'2018-06 (Д)'!F",TEXT(MATCH($C7,'2018-06 (Д)'!$C$2:$C$100,0)+1,0))))/INDIRECT(CONCATENATE("'2018-06 (Д)'!F",TEXT(MATCH($C7,'2018-06 (Д)'!$C$2:$C$100,0)+1,0))))*100)</f>
        <v>-33.796224055068102</v>
      </c>
      <c r="U7" s="9">
        <f ca="1">IF(OR(INDIRECT(CONCATENATE("'2018-08 (Д)'!F",TEXT(MATCH($C7,'2018-08 (Д)'!$C$2:$C$100,0)+1,0)))="Н/Д",INDIRECT(CONCATENATE("'2018-07 (Д)'!F",TEXT(MATCH($C7,'2018-07 (Д)'!$C$2:$C$100,0)+1,0)))="Н/Д",AND(INDIRECT(CONCATENATE("'2018-08 (Д)'!F",TEXT(MATCH($C7,'2018-08 (Д)'!$C$2:$C$100,0)+1,0)))="Н/Д",INDIRECT(CONCATENATE("'2018-07 (Д)'!F",TEXT(MATCH($C7,'2018-07 (Д)'!$C$2:$C$100,0)+1,0))))),"Н/Д",((INDIRECT(CONCATENATE("'2018-08 (Д)'!F",TEXT(MATCH($C7,'2018-08 (Д)'!$C$2:$C$100,0)+1,0)))-INDIRECT(CONCATENATE("'2018-07 (Д)'!F",TEXT(MATCH($C7,'2018-07 (Д)'!$C$2:$C$100,0)+1,0))))/INDIRECT(CONCATENATE("'2018-07 (Д)'!F",TEXT(MATCH($C7,'2018-07 (Д)'!$C$2:$C$100,0)+1,0))))*100)</f>
        <v>82.801041164748398</v>
      </c>
      <c r="V7" s="9">
        <f ca="1">IF(OR(INDIRECT(CONCATENATE("'2018-09 (Д)'!F",TEXT(MATCH($C7,'2018-09 (Д)'!$C$2:$C$100,0)+1,0)))="Н/Д",INDIRECT(CONCATENATE("'2018-08 (Д)'!F",TEXT(MATCH($C7,'2018-08 (Д)'!$C$2:$C$100,0)+1,0)))="Н/Д",AND(INDIRECT(CONCATENATE("'2018-09 (Д)'!F",TEXT(MATCH($C7,'2018-09 (Д)'!$C$2:$C$100,0)+1,0)))="Н/Д",INDIRECT(CONCATENATE("'2018-08 (Д)'!F",TEXT(MATCH($C7,'2018-08 (Д)'!$C$2:$C$100,0)+1,0))))),"Н/Д",((INDIRECT(CONCATENATE("'2018-09 (Д)'!F",TEXT(MATCH($C7,'2018-09 (Д)'!$C$2:$C$100,0)+1,0)))-INDIRECT(CONCATENATE("'2018-08 (Д)'!F",TEXT(MATCH($C7,'2018-08 (Д)'!$C$2:$C$100,0)+1,0))))/INDIRECT(CONCATENATE("'2018-08 (Д)'!F",TEXT(MATCH($C7,'2018-08 (Д)'!$C$2:$C$100,0)+1,0))))*100)</f>
        <v>-52.69967028080864</v>
      </c>
      <c r="W7" s="9">
        <f ca="1">IF(OR(INDIRECT(CONCATENATE("'2018-10 (Д)'!F",TEXT(MATCH($C7,'2018-10 (Д)'!$C$2:$C$100,0)+1,0)))="Н/Д",INDIRECT(CONCATENATE("'2018-09 (Д)'!F",TEXT(MATCH($C7,'2018-09 (Д)'!$C$2:$C$100,0)+1,0)))="Н/Д",AND(INDIRECT(CONCATENATE("'2018-10 (Д)'!F",TEXT(MATCH($C7,'2018-10 (Д)'!$C$2:$C$100,0)+1,0)))="Н/Д",INDIRECT(CONCATENATE("'2018-09 (Д)'!F",TEXT(MATCH($C7,'2018-09 (Д)'!$C$2:$C$100,0)+1,0))))),"Н/Д",((INDIRECT(CONCATENATE("'2018-10 (Д)'!F",TEXT(MATCH($C7,'2018-10 (Д)'!$C$2:$C$100,0)+1,0)))-INDIRECT(CONCATENATE("'2018-09 (Д)'!F",TEXT(MATCH($C7,'2018-09 (Д)'!$C$2:$C$100,0)+1,0))))/INDIRECT(CONCATENATE("'2018-09 (Д)'!F",TEXT(MATCH($C7,'2018-09 (Д)'!$C$2:$C$100,0)+1,0))))*100)</f>
        <v>38.968793666459362</v>
      </c>
      <c r="X7" s="9">
        <f ca="1">IF(OR(INDIRECT(CONCATENATE("'2018-11 (Д)'!F",TEXT(MATCH($C7,'2018-11 (Д)'!$C$2:$C$100,0)+1,0)))="Н/Д",INDIRECT(CONCATENATE("'2018-10 (Д)'!F",TEXT(MATCH($C7,'2018-10 (Д)'!$C$2:$C$100,0)+1,0)))="Н/Д",AND(INDIRECT(CONCATENATE("'2018-11 (Д)'!F",TEXT(MATCH($C7,'2018-11 (Д)'!$C$2:$C$100,0)+1,0)))="Н/Д",INDIRECT(CONCATENATE("'2018-10 (Д)'!F",TEXT(MATCH($C7,'2018-10 (Д)'!$C$2:$C$100,0)+1,0))))),"Н/Д",((INDIRECT(CONCATENATE("'2018-11 (Д)'!F",TEXT(MATCH($C7,'2018-11 (Д)'!$C$2:$C$100,0)+1,0)))-INDIRECT(CONCATENATE("'2018-10 (Д)'!F",TEXT(MATCH($C7,'2018-10 (Д)'!$C$2:$C$100,0)+1,0))))/INDIRECT(CONCATENATE("'2018-10 (Д)'!F",TEXT(MATCH($C7,'2018-10 (Д)'!$C$2:$C$100,0)+1,0))))*100)</f>
        <v>35.894087625959401</v>
      </c>
      <c r="Y7" s="9">
        <f ca="1">IF(OR(INDIRECT(CONCATENATE("'2018-12 (Д)'!F",TEXT(MATCH($C7,'2018-12 (Д)'!$C$2:$C$100,0)+1,0)))="Н/Д",INDIRECT(CONCATENATE("'2018-11 (Д)'!F",TEXT(MATCH($C7,'2018-11 (Д)'!$C$2:$C$100,0)+1,0)))="Н/Д",AND(INDIRECT(CONCATENATE("'2018-12 (Д)'!F",TEXT(MATCH($C7,'2018-12 (Д)'!$C$2:$C$100,0)+1,0)))="Н/Д",INDIRECT(CONCATENATE("'2018-11 (Д)'!F",TEXT(MATCH($C7,'2018-11 (Д)'!$C$2:$C$100,0)+1,0))))),"Н/Д",((INDIRECT(CONCATENATE("'2018-12 (Д)'!F",TEXT(MATCH($C7,'2018-12 (Д)'!$C$2:$C$100,0)+1,0)))-INDIRECT(CONCATENATE("'2018-11 (Д)'!F",TEXT(MATCH($C7,'2018-11 (Д)'!$C$2:$C$100,0)+1,0))))/INDIRECT(CONCATENATE("'2018-11 (Д)'!F",TEXT(MATCH($C7,'2018-11 (Д)'!$C$2:$C$100,0)+1,0))))*100)</f>
        <v>-23.159644008945406</v>
      </c>
      <c r="Z7" s="9"/>
      <c r="AA7" s="9">
        <f ca="1">IF(OR(INDIRECT(CONCATENATE("'2018-03 (Д)'!G",TEXT(MATCH($C7,'2018-03 (Д)'!$C$2:$C$100,0)+1,0)))="Н/Д",INDIRECT(CONCATENATE("'2018-02 (Д)'!G",TEXT(MATCH($C7,'2018-02 (Д)'!$C$2:$C$100,0)+1,0)))="Н/Д",AND(INDIRECT(CONCATENATE("'2018-03 (Д)'!G",TEXT(MATCH($C7,'2018-03 (Д)'!$C$2:$C$100,0)+1,0)))="Н/Д",INDIRECT(CONCATENATE("'2018-02 (Д)'!G",TEXT(MATCH($C7,'2018-02 (Д)'!$C$2:$C$100,0)+1,0))))),"Н/Д",((INDIRECT(CONCATENATE("'2018-03 (Д)'!G",TEXT(MATCH($C7,'2018-03 (Д)'!$C$2:$C$100,0)+1,0)))-INDIRECT(CONCATENATE("'2018-02 (Д)'!G",TEXT(MATCH($C7,'2018-02 (Д)'!$C$2:$C$100,0)+1,0))))/INDIRECT(CONCATENATE("'2018-02 (Д)'!G",TEXT(MATCH($C7,'2018-02 (Д)'!$C$2:$C$100,0)+1,0))))*100)</f>
        <v>-56.806918340704811</v>
      </c>
      <c r="AB7" s="9">
        <f ca="1">IF(OR(INDIRECT(CONCATENATE("'2018-04 (Д)'!G",TEXT(MATCH($C7,'2018-04 (Д)'!$C$2:$C$100,0)+1,0)))="Н/Д",INDIRECT(CONCATENATE("'2018-03 (Д)'!G",TEXT(MATCH($C7,'2018-03 (Д)'!$C$2:$C$100,0)+1,0)))="Н/Д",AND(INDIRECT(CONCATENATE("'2018-04 (Д)'!G",TEXT(MATCH($C7,'2018-04 (Д)'!$C$2:$C$100,0)+1,0)))="Н/Д",INDIRECT(CONCATENATE("'2018-03 (Д)'!G",TEXT(MATCH($C7,'2018-03 (Д)'!$C$2:$C$100,0)+1,0))))),"Н/Д",((INDIRECT(CONCATENATE("'2018-04 (Д)'!G",TEXT(MATCH($C7,'2018-04 (Д)'!$C$2:$C$100,0)+1,0)))-INDIRECT(CONCATENATE("'2018-03 (Д)'!G",TEXT(MATCH($C7,'2018-03 (Д)'!$C$2:$C$100,0)+1,0))))/INDIRECT(CONCATENATE("'2018-03 (Д)'!G",TEXT(MATCH($C7,'2018-03 (Д)'!$C$2:$C$100,0)+1,0))))*100)</f>
        <v>278.2914996692358</v>
      </c>
      <c r="AC7" s="9">
        <f ca="1">IF(OR(INDIRECT(CONCATENATE("'2018-05 (Д)'!G",TEXT(MATCH($C7,'2018-05 (Д)'!$C$2:$C$100,0)+1,0)))="Н/Д",INDIRECT(CONCATENATE("'2018-04 (Д)'!G",TEXT(MATCH($C7,'2018-04 (Д)'!$C$2:$C$100,0)+1,0)))="Н/Д",AND(INDIRECT(CONCATENATE("'2018-05 (Д)'!G",TEXT(MATCH($C7,'2018-05 (Д)'!$C$2:$C$100,0)+1,0)))="Н/Д",INDIRECT(CONCATENATE("'2018-04 (Д)'!G",TEXT(MATCH($C7,'2018-04 (Д)'!$C$2:$C$100,0)+1,0))))),"Н/Д",((INDIRECT(CONCATENATE("'2018-05 (Д)'!G",TEXT(MATCH($C7,'2018-05 (Д)'!$C$2:$C$100,0)+1,0)))-INDIRECT(CONCATENATE("'2018-04 (Д)'!G",TEXT(MATCH($C7,'2018-04 (Д)'!$C$2:$C$100,0)+1,0))))/INDIRECT(CONCATENATE("'2018-04 (Д)'!G",TEXT(MATCH($C7,'2018-04 (Д)'!$C$2:$C$100,0)+1,0))))*100)</f>
        <v>-74.779997380307947</v>
      </c>
      <c r="AD7" s="9">
        <f ca="1">IF(OR(INDIRECT(CONCATENATE("'2018-06 (Д)'!G",TEXT(MATCH($C7,'2018-06 (Д)'!$C$2:$C$100,0)+1,0)))="Н/Д",INDIRECT(CONCATENATE("'2018-05 (Д)'!G",TEXT(MATCH($C7,'2018-05 (Д)'!$C$2:$C$100,0)+1,0)))="Н/Д",AND(INDIRECT(CONCATENATE("'2018-06 (Д)'!G",TEXT(MATCH($C7,'2018-06 (Д)'!$C$2:$C$100,0)+1,0)))="Н/Д",INDIRECT(CONCATENATE("'2018-05 (Д)'!G",TEXT(MATCH($C7,'2018-05 (Д)'!$C$2:$C$100,0)+1,0))))),"Н/Д",((INDIRECT(CONCATENATE("'2018-06 (Д)'!G",TEXT(MATCH($C7,'2018-06 (Д)'!$C$2:$C$100,0)+1,0)))-INDIRECT(CONCATENATE("'2018-05 (Д)'!G",TEXT(MATCH($C7,'2018-05 (Д)'!$C$2:$C$100,0)+1,0))))/INDIRECT(CONCATENATE("'2018-05 (Д)'!G",TEXT(MATCH($C7,'2018-05 (Д)'!$C$2:$C$100,0)+1,0))))*100)</f>
        <v>282.3961710428693</v>
      </c>
      <c r="AE7" s="9">
        <f ca="1">IF(OR(INDIRECT(CONCATENATE("'2018-07 (Д)'!G",TEXT(MATCH($C7,'2018-07 (Д)'!$C$2:$C$100,0)+1,0)))="Н/Д",INDIRECT(CONCATENATE("'2018-06 (Д)'!G",TEXT(MATCH($C7,'2018-06 (Д)'!$C$2:$C$100,0)+1,0)))="Н/Д",AND(INDIRECT(CONCATENATE("'2018-07 (Д)'!G",TEXT(MATCH($C7,'2018-07 (Д)'!$C$2:$C$100,0)+1,0)))="Н/Д",INDIRECT(CONCATENATE("'2018-06 (Д)'!G",TEXT(MATCH($C7,'2018-06 (Д)'!$C$2:$C$100,0)+1,0))))),"Н/Д",((INDIRECT(CONCATENATE("'2018-07 (Д)'!G",TEXT(MATCH($C7,'2018-07 (Д)'!$C$2:$C$100,0)+1,0)))-INDIRECT(CONCATENATE("'2018-06 (Д)'!G",TEXT(MATCH($C7,'2018-06 (Д)'!$C$2:$C$100,0)+1,0))))/INDIRECT(CONCATENATE("'2018-06 (Д)'!G",TEXT(MATCH($C7,'2018-06 (Д)'!$C$2:$C$100,0)+1,0))))*100)</f>
        <v>-80.636208917901428</v>
      </c>
      <c r="AF7" s="9">
        <f ca="1">IF(OR(INDIRECT(CONCATENATE("'2018-08 (Д)'!G",TEXT(MATCH($C7,'2018-08 (Д)'!$C$2:$C$100,0)+1,0)))="Н/Д",INDIRECT(CONCATENATE("'2018-07 (Д)'!G",TEXT(MATCH($C7,'2018-07 (Д)'!$C$2:$C$100,0)+1,0)))="Н/Д",AND(INDIRECT(CONCATENATE("'2018-08 (Д)'!G",TEXT(MATCH($C7,'2018-08 (Д)'!$C$2:$C$100,0)+1,0)))="Н/Д",INDIRECT(CONCATENATE("'2018-07 (Д)'!G",TEXT(MATCH($C7,'2018-07 (Д)'!$C$2:$C$100,0)+1,0))))),"Н/Д",((INDIRECT(CONCATENATE("'2018-08 (Д)'!G",TEXT(MATCH($C7,'2018-08 (Д)'!$C$2:$C$100,0)+1,0)))-INDIRECT(CONCATENATE("'2018-07 (Д)'!G",TEXT(MATCH($C7,'2018-07 (Д)'!$C$2:$C$100,0)+1,0))))/INDIRECT(CONCATENATE("'2018-07 (Д)'!G",TEXT(MATCH($C7,'2018-07 (Д)'!$C$2:$C$100,0)+1,0))))*100)</f>
        <v>130.35392981933697</v>
      </c>
      <c r="AG7" s="9">
        <f ca="1">IF(OR(INDIRECT(CONCATENATE("'2018-09 (Д)'!G",TEXT(MATCH($C7,'2018-09 (Д)'!$C$2:$C$100,0)+1,0)))="Н/Д",INDIRECT(CONCATENATE("'2018-08 (Д)'!G",TEXT(MATCH($C7,'2018-08 (Д)'!$C$2:$C$100,0)+1,0)))="Н/Д",AND(INDIRECT(CONCATENATE("'2018-09 (Д)'!G",TEXT(MATCH($C7,'2018-09 (Д)'!$C$2:$C$100,0)+1,0)))="Н/Д",INDIRECT(CONCATENATE("'2018-08 (Д)'!G",TEXT(MATCH($C7,'2018-08 (Д)'!$C$2:$C$100,0)+1,0))))),"Н/Д",((INDIRECT(CONCATENATE("'2018-09 (Д)'!G",TEXT(MATCH($C7,'2018-09 (Д)'!$C$2:$C$100,0)+1,0)))-INDIRECT(CONCATENATE("'2018-08 (Д)'!G",TEXT(MATCH($C7,'2018-08 (Д)'!$C$2:$C$100,0)+1,0))))/INDIRECT(CONCATENATE("'2018-08 (Д)'!G",TEXT(MATCH($C7,'2018-08 (Д)'!$C$2:$C$100,0)+1,0))))*100)</f>
        <v>-186.1765499406259</v>
      </c>
      <c r="AH7" s="9">
        <f ca="1">IF(OR(INDIRECT(CONCATENATE("'2018-10 (Д)'!G",TEXT(MATCH($C7,'2018-10 (Д)'!$C$2:$C$100,0)+1,0)))="Н/Д",INDIRECT(CONCATENATE("'2018-09 (Д)'!G",TEXT(MATCH($C7,'2018-09 (Д)'!$C$2:$C$100,0)+1,0)))="Н/Д",AND(INDIRECT(CONCATENATE("'2018-10 (Д)'!G",TEXT(MATCH($C7,'2018-10 (Д)'!$C$2:$C$100,0)+1,0)))="Н/Д",INDIRECT(CONCATENATE("'2018-09 (Д)'!G",TEXT(MATCH($C7,'2018-09 (Д)'!$C$2:$C$100,0)+1,0))))),"Н/Д",((INDIRECT(CONCATENATE("'2018-10 (Д)'!G",TEXT(MATCH($C7,'2018-10 (Д)'!$C$2:$C$100,0)+1,0)))-INDIRECT(CONCATENATE("'2018-09 (Д)'!G",TEXT(MATCH($C7,'2018-09 (Д)'!$C$2:$C$100,0)+1,0))))/INDIRECT(CONCATENATE("'2018-09 (Д)'!G",TEXT(MATCH($C7,'2018-09 (Д)'!$C$2:$C$100,0)+1,0))))*100)</f>
        <v>-173.15877672015631</v>
      </c>
      <c r="AI7" s="9">
        <f ca="1">IF(OR(INDIRECT(CONCATENATE("'2018-11 (Д)'!G",TEXT(MATCH($C7,'2018-11 (Д)'!$C$2:$C$100,0)+1,0)))="Н/Д",INDIRECT(CONCATENATE("'2018-10 (Д)'!G",TEXT(MATCH($C7,'2018-10 (Д)'!$C$2:$C$100,0)+1,0)))="Н/Д",AND(INDIRECT(CONCATENATE("'2018-11 (Д)'!G",TEXT(MATCH($C7,'2018-11 (Д)'!$C$2:$C$100,0)+1,0)))="Н/Д",INDIRECT(CONCATENATE("'2018-10 (Д)'!G",TEXT(MATCH($C7,'2018-10 (Д)'!$C$2:$C$100,0)+1,0))))),"Н/Д",((INDIRECT(CONCATENATE("'2018-11 (Д)'!G",TEXT(MATCH($C7,'2018-11 (Д)'!$C$2:$C$100,0)+1,0)))-INDIRECT(CONCATENATE("'2018-10 (Д)'!G",TEXT(MATCH($C7,'2018-10 (Д)'!$C$2:$C$100,0)+1,0))))/INDIRECT(CONCATENATE("'2018-10 (Д)'!G",TEXT(MATCH($C7,'2018-10 (Д)'!$C$2:$C$100,0)+1,0))))*100)</f>
        <v>72.005294653975582</v>
      </c>
      <c r="AJ7" s="9">
        <f ca="1">IF(OR(INDIRECT(CONCATENATE("'2018-12 (Д)'!G",TEXT(MATCH($C7,'2018-12 (Д)'!$C$2:$C$100,0)+1,0)))="Н/Д",INDIRECT(CONCATENATE("'2018-11 (Д)'!G",TEXT(MATCH($C7,'2018-11 (Д)'!$C$2:$C$100,0)+1,0)))="Н/Д",AND(INDIRECT(CONCATENATE("'2018-12 (Д)'!G",TEXT(MATCH($C7,'2018-12 (Д)'!$C$2:$C$100,0)+1,0)))="Н/Д",INDIRECT(CONCATENATE("'2018-11 (Д)'!G",TEXT(MATCH($C7,'2018-11 (Д)'!$C$2:$C$100,0)+1,0))))),"Н/Д",((INDIRECT(CONCATENATE("'2018-12 (Д)'!G",TEXT(MATCH($C7,'2018-12 (Д)'!$C$2:$C$100,0)+1,0)))-INDIRECT(CONCATENATE("'2018-11 (Д)'!G",TEXT(MATCH($C7,'2018-11 (Д)'!$C$2:$C$100,0)+1,0))))/INDIRECT(CONCATENATE("'2018-11 (Д)'!G",TEXT(MATCH($C7,'2018-11 (Д)'!$C$2:$C$100,0)+1,0))))*100)</f>
        <v>-40.481674102005158</v>
      </c>
      <c r="AK7" s="9"/>
      <c r="AL7" s="9">
        <f ca="1">IF(OR(INDIRECT(CONCATENATE("'2018-03 (Д)'!H",TEXT(MATCH($C7,'2018-03 (Д)'!$C$2:$C$100,0)+1,0)))="Н/Д",INDIRECT(CONCATENATE("'2018-02 (Д)'!H",TEXT(MATCH($C7,'2018-02 (Д)'!$C$2:$C$100,0)+1,0)))="Н/Д",AND(INDIRECT(CONCATENATE("'2018-03 (Д)'!H",TEXT(MATCH($C7,'2018-03 (Д)'!$C$2:$C$100,0)+1,0)))="Н/Д",INDIRECT(CONCATENATE("'2018-02 (Д)'!H",TEXT(MATCH($C7,'2018-02 (Д)'!$C$2:$C$100,0)+1,0))))),"Н/Д",((INDIRECT(CONCATENATE("'2018-03 (Д)'!H",TEXT(MATCH($C7,'2018-03 (Д)'!$C$2:$C$100,0)+1,0)))-INDIRECT(CONCATENATE("'2018-02 (Д)'!H",TEXT(MATCH($C7,'2018-02 (Д)'!$C$2:$C$100,0)+1,0))))/INDIRECT(CONCATENATE("'2018-02 (Д)'!H",TEXT(MATCH($C7,'2018-02 (Д)'!$C$2:$C$100,0)+1,0))))*100)</f>
        <v>5.6606485287442565</v>
      </c>
      <c r="AM7" s="9">
        <f ca="1">IF(OR(INDIRECT(CONCATENATE("'2018-04 (Д)'!H",TEXT(MATCH($C7,'2018-04 (Д)'!$C$2:$C$100,0)+1,0)))="Н/Д",INDIRECT(CONCATENATE("'2018-03 (Д)'!H",TEXT(MATCH($C7,'2018-03 (Д)'!$C$2:$C$100,0)+1,0)))="Н/Д",AND(INDIRECT(CONCATENATE("'2018-04 (Д)'!H",TEXT(MATCH($C7,'2018-04 (Д)'!$C$2:$C$100,0)+1,0)))="Н/Д",INDIRECT(CONCATENATE("'2018-03 (Д)'!H",TEXT(MATCH($C7,'2018-03 (Д)'!$C$2:$C$100,0)+1,0))))),"Н/Д",((INDIRECT(CONCATENATE("'2018-04 (Д)'!H",TEXT(MATCH($C7,'2018-04 (Д)'!$C$2:$C$100,0)+1,0)))-INDIRECT(CONCATENATE("'2018-03 (Д)'!H",TEXT(MATCH($C7,'2018-03 (Д)'!$C$2:$C$100,0)+1,0))))/INDIRECT(CONCATENATE("'2018-03 (Д)'!H",TEXT(MATCH($C7,'2018-03 (Д)'!$C$2:$C$100,0)+1,0))))*100)</f>
        <v>7.1465312218802257</v>
      </c>
      <c r="AN7" s="9">
        <f ca="1">IF(OR(INDIRECT(CONCATENATE("'2018-05 (Д)'!H",TEXT(MATCH($C7,'2018-05 (Д)'!$C$2:$C$100,0)+1,0)))="Н/Д",INDIRECT(CONCATENATE("'2018-04 (Д)'!H",TEXT(MATCH($C7,'2018-04 (Д)'!$C$2:$C$100,0)+1,0)))="Н/Д",AND(INDIRECT(CONCATENATE("'2018-05 (Д)'!H",TEXT(MATCH($C7,'2018-05 (Д)'!$C$2:$C$100,0)+1,0)))="Н/Д",INDIRECT(CONCATENATE("'2018-04 (Д)'!H",TEXT(MATCH($C7,'2018-04 (Д)'!$C$2:$C$100,0)+1,0))))),"Н/Д",((INDIRECT(CONCATENATE("'2018-05 (Д)'!H",TEXT(MATCH($C7,'2018-05 (Д)'!$C$2:$C$100,0)+1,0)))-INDIRECT(CONCATENATE("'2018-04 (Д)'!H",TEXT(MATCH($C7,'2018-04 (Д)'!$C$2:$C$100,0)+1,0))))/INDIRECT(CONCATENATE("'2018-04 (Д)'!H",TEXT(MATCH($C7,'2018-04 (Д)'!$C$2:$C$100,0)+1,0))))*100)</f>
        <v>13.225568512650355</v>
      </c>
      <c r="AO7" s="9">
        <f ca="1">IF(OR(INDIRECT(CONCATENATE("'2018-06 (Д)'!H",TEXT(MATCH($C7,'2018-06 (Д)'!$C$2:$C$100,0)+1,0)))="Н/Д",INDIRECT(CONCATENATE("'2018-05 (Д)'!H",TEXT(MATCH($C7,'2018-05 (Д)'!$C$2:$C$100,0)+1,0)))="Н/Д",AND(INDIRECT(CONCATENATE("'2018-06 (Д)'!H",TEXT(MATCH($C7,'2018-06 (Д)'!$C$2:$C$100,0)+1,0)))="Н/Д",INDIRECT(CONCATENATE("'2018-05 (Д)'!H",TEXT(MATCH($C7,'2018-05 (Д)'!$C$2:$C$100,0)+1,0))))),"Н/Д",((INDIRECT(CONCATENATE("'2018-06 (Д)'!H",TEXT(MATCH($C7,'2018-06 (Д)'!$C$2:$C$100,0)+1,0)))-INDIRECT(CONCATENATE("'2018-05 (Д)'!H",TEXT(MATCH($C7,'2018-05 (Д)'!$C$2:$C$100,0)+1,0))))/INDIRECT(CONCATENATE("'2018-05 (Д)'!H",TEXT(MATCH($C7,'2018-05 (Д)'!$C$2:$C$100,0)+1,0))))*100)</f>
        <v>8.3147028709472401</v>
      </c>
      <c r="AP7" s="9">
        <f ca="1">IF(OR(INDIRECT(CONCATENATE("'2018-07 (Д)'!H",TEXT(MATCH($C7,'2018-07 (Д)'!$C$2:$C$100,0)+1,0)))="Н/Д",INDIRECT(CONCATENATE("'2018-06 (Д)'!H",TEXT(MATCH($C7,'2018-06 (Д)'!$C$2:$C$100,0)+1,0)))="Н/Д",AND(INDIRECT(CONCATENATE("'2018-07 (Д)'!H",TEXT(MATCH($C7,'2018-07 (Д)'!$C$2:$C$100,0)+1,0)))="Н/Д",INDIRECT(CONCATENATE("'2018-06 (Д)'!H",TEXT(MATCH($C7,'2018-06 (Д)'!$C$2:$C$100,0)+1,0))))),"Н/Д",((INDIRECT(CONCATENATE("'2018-07 (Д)'!H",TEXT(MATCH($C7,'2018-07 (Д)'!$C$2:$C$100,0)+1,0)))-INDIRECT(CONCATENATE("'2018-06 (Д)'!H",TEXT(MATCH($C7,'2018-06 (Д)'!$C$2:$C$100,0)+1,0))))/INDIRECT(CONCATENATE("'2018-06 (Д)'!H",TEXT(MATCH($C7,'2018-06 (Д)'!$C$2:$C$100,0)+1,0))))*100)</f>
        <v>-15.186752868157752</v>
      </c>
      <c r="AQ7" s="9">
        <f ca="1">IF(OR(INDIRECT(CONCATENATE("'2018-08 (Д)'!H",TEXT(MATCH($C7,'2018-08 (Д)'!$C$2:$C$100,0)+1,0)))="Н/Д",INDIRECT(CONCATENATE("'2018-07 (Д)'!H",TEXT(MATCH($C7,'2018-07 (Д)'!$C$2:$C$100,0)+1,0)))="Н/Д",AND(INDIRECT(CONCATENATE("'2018-08 (Д)'!H",TEXT(MATCH($C7,'2018-08 (Д)'!$C$2:$C$100,0)+1,0)))="Н/Д",INDIRECT(CONCATENATE("'2018-07 (Д)'!H",TEXT(MATCH($C7,'2018-07 (Д)'!$C$2:$C$100,0)+1,0))))),"Н/Д",((INDIRECT(CONCATENATE("'2018-08 (Д)'!H",TEXT(MATCH($C7,'2018-08 (Д)'!$C$2:$C$100,0)+1,0)))-INDIRECT(CONCATENATE("'2018-07 (Д)'!H",TEXT(MATCH($C7,'2018-07 (Д)'!$C$2:$C$100,0)+1,0))))/INDIRECT(CONCATENATE("'2018-07 (Д)'!H",TEXT(MATCH($C7,'2018-07 (Д)'!$C$2:$C$100,0)+1,0))))*100)</f>
        <v>35.692480464220118</v>
      </c>
      <c r="AR7" s="9">
        <f ca="1">IF(OR(INDIRECT(CONCATENATE("'2018-09 (Д)'!H",TEXT(MATCH($C7,'2018-09 (Д)'!$C$2:$C$100,0)+1,0)))="Н/Д",INDIRECT(CONCATENATE("'2018-08 (Д)'!H",TEXT(MATCH($C7,'2018-08 (Д)'!$C$2:$C$100,0)+1,0)))="Н/Д",AND(INDIRECT(CONCATENATE("'2018-09 (Д)'!H",TEXT(MATCH($C7,'2018-09 (Д)'!$C$2:$C$100,0)+1,0)))="Н/Д",INDIRECT(CONCATENATE("'2018-08 (Д)'!H",TEXT(MATCH($C7,'2018-08 (Д)'!$C$2:$C$100,0)+1,0))))),"Н/Д",((INDIRECT(CONCATENATE("'2018-09 (Д)'!H",TEXT(MATCH($C7,'2018-09 (Д)'!$C$2:$C$100,0)+1,0)))-INDIRECT(CONCATENATE("'2018-08 (Д)'!H",TEXT(MATCH($C7,'2018-08 (Д)'!$C$2:$C$100,0)+1,0))))/INDIRECT(CONCATENATE("'2018-08 (Д)'!H",TEXT(MATCH($C7,'2018-08 (Д)'!$C$2:$C$100,0)+1,0))))*100)</f>
        <v>-24.830209736298269</v>
      </c>
      <c r="AS7" s="9">
        <f ca="1">IF(OR(INDIRECT(CONCATENATE("'2018-10 (Д)'!H",TEXT(MATCH($C7,'2018-10 (Д)'!$C$2:$C$100,0)+1,0)))="Н/Д",INDIRECT(CONCATENATE("'2018-09 (Д)'!H",TEXT(MATCH($C7,'2018-09 (Д)'!$C$2:$C$100,0)+1,0)))="Н/Д",AND(INDIRECT(CONCATENATE("'2018-10 (Д)'!H",TEXT(MATCH($C7,'2018-10 (Д)'!$C$2:$C$100,0)+1,0)))="Н/Д",INDIRECT(CONCATENATE("'2018-09 (Д)'!H",TEXT(MATCH($C7,'2018-09 (Д)'!$C$2:$C$100,0)+1,0))))),"Н/Д",((INDIRECT(CONCATENATE("'2018-10 (Д)'!H",TEXT(MATCH($C7,'2018-10 (Д)'!$C$2:$C$100,0)+1,0)))-INDIRECT(CONCATENATE("'2018-09 (Д)'!H",TEXT(MATCH($C7,'2018-09 (Д)'!$C$2:$C$100,0)+1,0))))/INDIRECT(CONCATENATE("'2018-09 (Д)'!H",TEXT(MATCH($C7,'2018-09 (Д)'!$C$2:$C$100,0)+1,0))))*100)</f>
        <v>26.966145575845037</v>
      </c>
      <c r="AT7" s="9">
        <f ca="1">IF(OR(INDIRECT(CONCATENATE("'2018-11 (Д)'!H",TEXT(MATCH($C7,'2018-11 (Д)'!$C$2:$C$100,0)+1,0)))="Н/Д",INDIRECT(CONCATENATE("'2018-10 (Д)'!H",TEXT(MATCH($C7,'2018-10 (Д)'!$C$2:$C$100,0)+1,0)))="Н/Д",AND(INDIRECT(CONCATENATE("'2018-11 (Д)'!H",TEXT(MATCH($C7,'2018-11 (Д)'!$C$2:$C$100,0)+1,0)))="Н/Д",INDIRECT(CONCATENATE("'2018-10 (Д)'!H",TEXT(MATCH($C7,'2018-10 (Д)'!$C$2:$C$100,0)+1,0))))),"Н/Д",((INDIRECT(CONCATENATE("'2018-11 (Д)'!H",TEXT(MATCH($C7,'2018-11 (Д)'!$C$2:$C$100,0)+1,0)))-INDIRECT(CONCATENATE("'2018-10 (Д)'!H",TEXT(MATCH($C7,'2018-10 (Д)'!$C$2:$C$100,0)+1,0))))/INDIRECT(CONCATENATE("'2018-10 (Д)'!H",TEXT(MATCH($C7,'2018-10 (Д)'!$C$2:$C$100,0)+1,0))))*100)</f>
        <v>-10.258763391275565</v>
      </c>
      <c r="AU7" s="9">
        <f ca="1">IF(OR(INDIRECT(CONCATENATE("'2018-12 (Д)'!H",TEXT(MATCH($C7,'2018-12 (Д)'!$C$2:$C$100,0)+1,0)))="Н/Д",INDIRECT(CONCATENATE("'2018-11 (Д)'!H",TEXT(MATCH($C7,'2018-11 (Д)'!$C$2:$C$100,0)+1,0)))="Н/Д",AND(INDIRECT(CONCATENATE("'2018-12 (Д)'!H",TEXT(MATCH($C7,'2018-12 (Д)'!$C$2:$C$100,0)+1,0)))="Н/Д",INDIRECT(CONCATENATE("'2018-11 (Д)'!H",TEXT(MATCH($C7,'2018-11 (Д)'!$C$2:$C$100,0)+1,0))))),"Н/Д",((INDIRECT(CONCATENATE("'2018-12 (Д)'!H",TEXT(MATCH($C7,'2018-12 (Д)'!$C$2:$C$100,0)+1,0)))-INDIRECT(CONCATENATE("'2018-11 (Д)'!H",TEXT(MATCH($C7,'2018-11 (Д)'!$C$2:$C$100,0)+1,0))))/INDIRECT(CONCATENATE("'2018-11 (Д)'!H",TEXT(MATCH($C7,'2018-11 (Д)'!$C$2:$C$100,0)+1,0))))*100)</f>
        <v>6.4962381624228653</v>
      </c>
      <c r="AV7" s="9"/>
      <c r="AW7" s="9">
        <f ca="1">IF(OR(INDIRECT(CONCATENATE("'2018-03 (Д)'!I",TEXT(MATCH($C7,'2018-03 (Д)'!$C$2:$C$100,0)+1,0)))="Н/Д",INDIRECT(CONCATENATE("'2018-02 (Д)'!I",TEXT(MATCH($C7,'2018-02 (Д)'!$C$2:$C$100,0)+1,0)))="Н/Д",AND(INDIRECT(CONCATENATE("'2018-03 (Д)'!I",TEXT(MATCH($C7,'2018-03 (Д)'!$C$2:$C$100,0)+1,0)))="Н/Д",INDIRECT(CONCATENATE("'2018-02 (Д)'!I",TEXT(MATCH($C7,'2018-02 (Д)'!$C$2:$C$100,0)+1,0))))),"Н/Д",((INDIRECT(CONCATENATE("'2018-03 (Д)'!I",TEXT(MATCH($C7,'2018-03 (Д)'!$C$2:$C$100,0)+1,0)))-INDIRECT(CONCATENATE("'2018-02 (Д)'!I",TEXT(MATCH($C7,'2018-02 (Д)'!$C$2:$C$100,0)+1,0))))/INDIRECT(CONCATENATE("'2018-02 (Д)'!I",TEXT(MATCH($C7,'2018-02 (Д)'!$C$2:$C$100,0)+1,0))))*100)</f>
        <v>-42.602442189120254</v>
      </c>
      <c r="AX7" s="9">
        <f ca="1">IF(OR(INDIRECT(CONCATENATE("'2018-04 (Д)'!I",TEXT(MATCH($C7,'2018-04 (Д)'!$C$2:$C$100,0)+1,0)))="Н/Д",INDIRECT(CONCATENATE("'2018-03 (Д)'!I",TEXT(MATCH($C7,'2018-03 (Д)'!$C$2:$C$100,0)+1,0)))="Н/Д",AND(INDIRECT(CONCATENATE("'2018-04 (Д)'!I",TEXT(MATCH($C7,'2018-04 (Д)'!$C$2:$C$100,0)+1,0)))="Н/Д",INDIRECT(CONCATENATE("'2018-03 (Д)'!I",TEXT(MATCH($C7,'2018-03 (Д)'!$C$2:$C$100,0)+1,0))))),"Н/Д",((INDIRECT(CONCATENATE("'2018-04 (Д)'!I",TEXT(MATCH($C7,'2018-04 (Д)'!$C$2:$C$100,0)+1,0)))-INDIRECT(CONCATENATE("'2018-03 (Д)'!I",TEXT(MATCH($C7,'2018-03 (Д)'!$C$2:$C$100,0)+1,0))))/INDIRECT(CONCATENATE("'2018-03 (Д)'!I",TEXT(MATCH($C7,'2018-03 (Д)'!$C$2:$C$100,0)+1,0))))*100)</f>
        <v>131.03778758196131</v>
      </c>
      <c r="AY7" s="9">
        <f ca="1">IF(OR(INDIRECT(CONCATENATE("'2018-05 (Д)'!I",TEXT(MATCH($C7,'2018-05 (Д)'!$C$2:$C$100,0)+1,0)))="Н/Д",INDIRECT(CONCATENATE("'2018-04 (Д)'!I",TEXT(MATCH($C7,'2018-04 (Д)'!$C$2:$C$100,0)+1,0)))="Н/Д",AND(INDIRECT(CONCATENATE("'2018-05 (Д)'!I",TEXT(MATCH($C7,'2018-05 (Д)'!$C$2:$C$100,0)+1,0)))="Н/Д",INDIRECT(CONCATENATE("'2018-04 (Д)'!I",TEXT(MATCH($C7,'2018-04 (Д)'!$C$2:$C$100,0)+1,0))))),"Н/Д",((INDIRECT(CONCATENATE("'2018-05 (Д)'!I",TEXT(MATCH($C7,'2018-05 (Д)'!$C$2:$C$100,0)+1,0)))-INDIRECT(CONCATENATE("'2018-04 (Д)'!I",TEXT(MATCH($C7,'2018-04 (Д)'!$C$2:$C$100,0)+1,0))))/INDIRECT(CONCATENATE("'2018-04 (Д)'!I",TEXT(MATCH($C7,'2018-04 (Д)'!$C$2:$C$100,0)+1,0))))*100)</f>
        <v>-27.801796453551159</v>
      </c>
      <c r="AZ7" s="9">
        <f ca="1">IF(OR(INDIRECT(CONCATENATE("'2018-06 (Д)'!I",TEXT(MATCH($C7,'2018-06 (Д)'!$C$2:$C$100,0)+1,0)))="Н/Д",INDIRECT(CONCATENATE("'2018-05 (Д)'!I",TEXT(MATCH($C7,'2018-05 (Д)'!$C$2:$C$100,0)+1,0)))="Н/Д",AND(INDIRECT(CONCATENATE("'2018-06 (Д)'!I",TEXT(MATCH($C7,'2018-06 (Д)'!$C$2:$C$100,0)+1,0)))="Н/Д",INDIRECT(CONCATENATE("'2018-05 (Д)'!I",TEXT(MATCH($C7,'2018-05 (Д)'!$C$2:$C$100,0)+1,0))))),"Н/Д",((INDIRECT(CONCATENATE("'2018-06 (Д)'!I",TEXT(MATCH($C7,'2018-06 (Д)'!$C$2:$C$100,0)+1,0)))-INDIRECT(CONCATENATE("'2018-05 (Д)'!I",TEXT(MATCH($C7,'2018-05 (Д)'!$C$2:$C$100,0)+1,0))))/INDIRECT(CONCATENATE("'2018-05 (Д)'!I",TEXT(MATCH($C7,'2018-05 (Д)'!$C$2:$C$100,0)+1,0))))*100)</f>
        <v>6.8884686342405521</v>
      </c>
      <c r="BA7" s="9">
        <f ca="1">IF(OR(INDIRECT(CONCATENATE("'2018-07 (Д)'!I",TEXT(MATCH($C7,'2018-07 (Д)'!$C$2:$C$100,0)+1,0)))="Н/Д",INDIRECT(CONCATENATE("'2018-06 (Д)'!I",TEXT(MATCH($C7,'2018-06 (Д)'!$C$2:$C$100,0)+1,0)))="Н/Д",AND(INDIRECT(CONCATENATE("'2018-07 (Д)'!I",TEXT(MATCH($C7,'2018-07 (Д)'!$C$2:$C$100,0)+1,0)))="Н/Д",INDIRECT(CONCATENATE("'2018-06 (Д)'!I",TEXT(MATCH($C7,'2018-06 (Д)'!$C$2:$C$100,0)+1,0))))),"Н/Д",((INDIRECT(CONCATENATE("'2018-07 (Д)'!I",TEXT(MATCH($C7,'2018-07 (Д)'!$C$2:$C$100,0)+1,0)))-INDIRECT(CONCATENATE("'2018-06 (Д)'!I",TEXT(MATCH($C7,'2018-06 (Д)'!$C$2:$C$100,0)+1,0))))/INDIRECT(CONCATENATE("'2018-06 (Д)'!I",TEXT(MATCH($C7,'2018-06 (Д)'!$C$2:$C$100,0)+1,0))))*100)</f>
        <v>0.36441109389294307</v>
      </c>
      <c r="BB7" s="9">
        <f ca="1">IF(OR(INDIRECT(CONCATENATE("'2018-08 (Д)'!I",TEXT(MATCH($C7,'2018-08 (Д)'!$C$2:$C$100,0)+1,0)))="Н/Д",INDIRECT(CONCATENATE("'2018-07 (Д)'!I",TEXT(MATCH($C7,'2018-07 (Д)'!$C$2:$C$100,0)+1,0)))="Н/Д",AND(INDIRECT(CONCATENATE("'2018-08 (Д)'!I",TEXT(MATCH($C7,'2018-08 (Д)'!$C$2:$C$100,0)+1,0)))="Н/Д",INDIRECT(CONCATENATE("'2018-07 (Д)'!I",TEXT(MATCH($C7,'2018-07 (Д)'!$C$2:$C$100,0)+1,0))))),"Н/Д",((INDIRECT(CONCATENATE("'2018-08 (Д)'!I",TEXT(MATCH($C7,'2018-08 (Д)'!$C$2:$C$100,0)+1,0)))-INDIRECT(CONCATENATE("'2018-07 (Д)'!I",TEXT(MATCH($C7,'2018-07 (Д)'!$C$2:$C$100,0)+1,0))))/INDIRECT(CONCATENATE("'2018-07 (Д)'!I",TEXT(MATCH($C7,'2018-07 (Д)'!$C$2:$C$100,0)+1,0))))*100)</f>
        <v>13.586624932525867</v>
      </c>
      <c r="BC7" s="9">
        <f ca="1">IF(OR(INDIRECT(CONCATENATE("'2018-09 (Д)'!I",TEXT(MATCH($C7,'2018-09 (Д)'!$C$2:$C$100,0)+1,0)))="Н/Д",INDIRECT(CONCATENATE("'2018-08 (Д)'!I",TEXT(MATCH($C7,'2018-08 (Д)'!$C$2:$C$100,0)+1,0)))="Н/Д",AND(INDIRECT(CONCATENATE("'2018-09 (Д)'!I",TEXT(MATCH($C7,'2018-09 (Д)'!$C$2:$C$100,0)+1,0)))="Н/Д",INDIRECT(CONCATENATE("'2018-08 (Д)'!I",TEXT(MATCH($C7,'2018-08 (Д)'!$C$2:$C$100,0)+1,0))))),"Н/Д",((INDIRECT(CONCATENATE("'2018-09 (Д)'!I",TEXT(MATCH($C7,'2018-09 (Д)'!$C$2:$C$100,0)+1,0)))-INDIRECT(CONCATENATE("'2018-08 (Д)'!I",TEXT(MATCH($C7,'2018-08 (Д)'!$C$2:$C$100,0)+1,0))))/INDIRECT(CONCATENATE("'2018-08 (Д)'!I",TEXT(MATCH($C7,'2018-08 (Д)'!$C$2:$C$100,0)+1,0))))*100)</f>
        <v>-7.3486580572915852</v>
      </c>
      <c r="BD7" s="9">
        <f ca="1">IF(OR(INDIRECT(CONCATENATE("'2018-10 (Д)'!I",TEXT(MATCH($C7,'2018-10 (Д)'!$C$2:$C$100,0)+1,0)))="Н/Д",INDIRECT(CONCATENATE("'2018-09 (Д)'!I",TEXT(MATCH($C7,'2018-09 (Д)'!$C$2:$C$100,0)+1,0)))="Н/Д",AND(INDIRECT(CONCATENATE("'2018-10 (Д)'!I",TEXT(MATCH($C7,'2018-10 (Д)'!$C$2:$C$100,0)+1,0)))="Н/Д",INDIRECT(CONCATENATE("'2018-09 (Д)'!I",TEXT(MATCH($C7,'2018-09 (Д)'!$C$2:$C$100,0)+1,0))))),"Н/Д",((INDIRECT(CONCATENATE("'2018-10 (Д)'!I",TEXT(MATCH($C7,'2018-10 (Д)'!$C$2:$C$100,0)+1,0)))-INDIRECT(CONCATENATE("'2018-09 (Д)'!I",TEXT(MATCH($C7,'2018-09 (Д)'!$C$2:$C$100,0)+1,0))))/INDIRECT(CONCATENATE("'2018-09 (Д)'!I",TEXT(MATCH($C7,'2018-09 (Д)'!$C$2:$C$100,0)+1,0))))*100)</f>
        <v>4.6806055750194639</v>
      </c>
      <c r="BE7" s="9">
        <f ca="1">IF(OR(INDIRECT(CONCATENATE("'2018-11 (Д)'!I",TEXT(MATCH($C7,'2018-11 (Д)'!$C$2:$C$100,0)+1,0)))="Н/Д",INDIRECT(CONCATENATE("'2018-10 (Д)'!I",TEXT(MATCH($C7,'2018-10 (Д)'!$C$2:$C$100,0)+1,0)))="Н/Д",AND(INDIRECT(CONCATENATE("'2018-11 (Д)'!I",TEXT(MATCH($C7,'2018-11 (Д)'!$C$2:$C$100,0)+1,0)))="Н/Д",INDIRECT(CONCATENATE("'2018-10 (Д)'!I",TEXT(MATCH($C7,'2018-10 (Д)'!$C$2:$C$100,0)+1,0))))),"Н/Д",((INDIRECT(CONCATENATE("'2018-11 (Д)'!I",TEXT(MATCH($C7,'2018-11 (Д)'!$C$2:$C$100,0)+1,0)))-INDIRECT(CONCATENATE("'2018-10 (Д)'!I",TEXT(MATCH($C7,'2018-10 (Д)'!$C$2:$C$100,0)+1,0))))/INDIRECT(CONCATENATE("'2018-10 (Д)'!I",TEXT(MATCH($C7,'2018-10 (Д)'!$C$2:$C$100,0)+1,0))))*100)</f>
        <v>-8.2694657555047133</v>
      </c>
      <c r="BF7" s="9">
        <f ca="1">IF(OR(INDIRECT(CONCATENATE("'2018-12 (Д)'!I",TEXT(MATCH($C7,'2018-12 (Д)'!$C$2:$C$100,0)+1,0)))="Н/Д",INDIRECT(CONCATENATE("'2018-11 (Д)'!I",TEXT(MATCH($C7,'2018-11 (Д)'!$C$2:$C$100,0)+1,0)))="Н/Д",AND(INDIRECT(CONCATENATE("'2018-12 (Д)'!I",TEXT(MATCH($C7,'2018-12 (Д)'!$C$2:$C$100,0)+1,0)))="Н/Д",INDIRECT(CONCATENATE("'2018-11 (Д)'!I",TEXT(MATCH($C7,'2018-11 (Д)'!$C$2:$C$100,0)+1,0))))),"Н/Д",((INDIRECT(CONCATENATE("'2018-12 (Д)'!I",TEXT(MATCH($C7,'2018-12 (Д)'!$C$2:$C$100,0)+1,0)))-INDIRECT(CONCATENATE("'2018-11 (Д)'!I",TEXT(MATCH($C7,'2018-11 (Д)'!$C$2:$C$100,0)+1,0))))/INDIRECT(CONCATENATE("'2018-11 (Д)'!I",TEXT(MATCH($C7,'2018-11 (Д)'!$C$2:$C$100,0)+1,0))))*100)</f>
        <v>6.07279636266101</v>
      </c>
      <c r="BG7" s="9"/>
      <c r="BH7" s="9" t="str">
        <f ca="1">IF(OR(INDIRECT(CONCATENATE("'2018-03 (Д)'!J",TEXT(MATCH($C7,'2018-03 (Д)'!$C$2:$C$100,0)+1,0)))="Н/Д",INDIRECT(CONCATENATE("'2018-02 (Д)'!J",TEXT(MATCH($C7,'2018-02 (Д)'!$C$2:$C$100,0)+1,0)))="Н/Д",AND(INDIRECT(CONCATENATE("'2018-03 (Д)'!J",TEXT(MATCH($C7,'2018-03 (Д)'!$C$2:$C$100,0)+1,0)))="Н/Д",INDIRECT(CONCATENATE("'2018-02 (Д)'!J",TEXT(MATCH($C7,'2018-02 (Д)'!$C$2:$C$100,0)+1,0))))),"Н/Д",((INDIRECT(CONCATENATE("'2018-03 (Д)'!J",TEXT(MATCH($C7,'2018-03 (Д)'!$C$2:$C$100,0)+1,0)))-INDIRECT(CONCATENATE("'2018-02 (Д)'!J",TEXT(MATCH($C7,'2018-02 (Д)'!$C$2:$C$100,0)+1,0))))/INDIRECT(CONCATENATE("'2018-02 (Д)'!J",TEXT(MATCH($C7,'2018-02 (Д)'!$C$2:$C$100,0)+1,0))))*100)</f>
        <v>Н/Д</v>
      </c>
      <c r="BI7" s="9" t="str">
        <f ca="1">IF(OR(INDIRECT(CONCATENATE("'2018-04 (Д)'!J",TEXT(MATCH($C7,'2018-04 (Д)'!$C$2:$C$100,0)+1,0)))="Н/Д",INDIRECT(CONCATENATE("'2018-03 (Д)'!J",TEXT(MATCH($C7,'2018-03 (Д)'!$C$2:$C$100,0)+1,0)))="Н/Д",AND(INDIRECT(CONCATENATE("'2018-04 (Д)'!J",TEXT(MATCH($C7,'2018-04 (Д)'!$C$2:$C$100,0)+1,0)))="Н/Д",INDIRECT(CONCATENATE("'2018-03 (Д)'!J",TEXT(MATCH($C7,'2018-03 (Д)'!$C$2:$C$100,0)+1,0))))),"Н/Д",((INDIRECT(CONCATENATE("'2018-04 (Д)'!J",TEXT(MATCH($C7,'2018-04 (Д)'!$C$2:$C$100,0)+1,0)))-INDIRECT(CONCATENATE("'2018-03 (Д)'!J",TEXT(MATCH($C7,'2018-03 (Д)'!$C$2:$C$100,0)+1,0))))/INDIRECT(CONCATENATE("'2018-03 (Д)'!J",TEXT(MATCH($C7,'2018-03 (Д)'!$C$2:$C$100,0)+1,0))))*100)</f>
        <v>Н/Д</v>
      </c>
      <c r="BJ7" s="9" t="str">
        <f ca="1">IF(OR(INDIRECT(CONCATENATE("'2018-05 (Д)'!J",TEXT(MATCH($C7,'2018-05 (Д)'!$C$2:$C$100,0)+1,0)))="Н/Д",INDIRECT(CONCATENATE("'2018-04 (Д)'!J",TEXT(MATCH($C7,'2018-04 (Д)'!$C$2:$C$100,0)+1,0)))="Н/Д",AND(INDIRECT(CONCATENATE("'2018-05 (Д)'!J",TEXT(MATCH($C7,'2018-05 (Д)'!$C$2:$C$100,0)+1,0)))="Н/Д",INDIRECT(CONCATENATE("'2018-04 (Д)'!J",TEXT(MATCH($C7,'2018-04 (Д)'!$C$2:$C$100,0)+1,0))))),"Н/Д",((INDIRECT(CONCATENATE("'2018-05 (Д)'!J",TEXT(MATCH($C7,'2018-05 (Д)'!$C$2:$C$100,0)+1,0)))-INDIRECT(CONCATENATE("'2018-04 (Д)'!J",TEXT(MATCH($C7,'2018-04 (Д)'!$C$2:$C$100,0)+1,0))))/INDIRECT(CONCATENATE("'2018-04 (Д)'!J",TEXT(MATCH($C7,'2018-04 (Д)'!$C$2:$C$100,0)+1,0))))*100)</f>
        <v>Н/Д</v>
      </c>
      <c r="BK7" s="9" t="str">
        <f ca="1">IF(OR(INDIRECT(CONCATENATE("'2018-06 (Д)'!J",TEXT(MATCH($C7,'2018-06 (Д)'!$C$2:$C$100,0)+1,0)))="Н/Д",INDIRECT(CONCATENATE("'2018-05 (Д)'!J",TEXT(MATCH($C7,'2018-05 (Д)'!$C$2:$C$100,0)+1,0)))="Н/Д",AND(INDIRECT(CONCATENATE("'2018-06 (Д)'!J",TEXT(MATCH($C7,'2018-06 (Д)'!$C$2:$C$100,0)+1,0)))="Н/Д",INDIRECT(CONCATENATE("'2018-05 (Д)'!J",TEXT(MATCH($C7,'2018-05 (Д)'!$C$2:$C$100,0)+1,0))))),"Н/Д",((INDIRECT(CONCATENATE("'2018-06 (Д)'!J",TEXT(MATCH($C7,'2018-06 (Д)'!$C$2:$C$100,0)+1,0)))-INDIRECT(CONCATENATE("'2018-05 (Д)'!J",TEXT(MATCH($C7,'2018-05 (Д)'!$C$2:$C$100,0)+1,0))))/INDIRECT(CONCATENATE("'2018-05 (Д)'!J",TEXT(MATCH($C7,'2018-05 (Д)'!$C$2:$C$100,0)+1,0))))*100)</f>
        <v>Н/Д</v>
      </c>
      <c r="BL7" s="9" t="str">
        <f ca="1">IF(OR(INDIRECT(CONCATENATE("'2018-07 (Д)'!J",TEXT(MATCH($C7,'2018-07 (Д)'!$C$2:$C$100,0)+1,0)))="Н/Д",INDIRECT(CONCATENATE("'2018-06 (Д)'!J",TEXT(MATCH($C7,'2018-06 (Д)'!$C$2:$C$100,0)+1,0)))="Н/Д",AND(INDIRECT(CONCATENATE("'2018-07 (Д)'!J",TEXT(MATCH($C7,'2018-07 (Д)'!$C$2:$C$100,0)+1,0)))="Н/Д",INDIRECT(CONCATENATE("'2018-06 (Д)'!J",TEXT(MATCH($C7,'2018-06 (Д)'!$C$2:$C$100,0)+1,0))))),"Н/Д",((INDIRECT(CONCATENATE("'2018-07 (Д)'!J",TEXT(MATCH($C7,'2018-07 (Д)'!$C$2:$C$100,0)+1,0)))-INDIRECT(CONCATENATE("'2018-06 (Д)'!J",TEXT(MATCH($C7,'2018-06 (Д)'!$C$2:$C$100,0)+1,0))))/INDIRECT(CONCATENATE("'2018-06 (Д)'!J",TEXT(MATCH($C7,'2018-06 (Д)'!$C$2:$C$100,0)+1,0))))*100)</f>
        <v>Н/Д</v>
      </c>
      <c r="BM7" s="9" t="str">
        <f ca="1">IF(OR(INDIRECT(CONCATENATE("'2018-08 (Д)'!J",TEXT(MATCH($C7,'2018-08 (Д)'!$C$2:$C$100,0)+1,0)))="Н/Д",INDIRECT(CONCATENATE("'2018-07 (Д)'!J",TEXT(MATCH($C7,'2018-07 (Д)'!$C$2:$C$100,0)+1,0)))="Н/Д",AND(INDIRECT(CONCATENATE("'2018-08 (Д)'!J",TEXT(MATCH($C7,'2018-08 (Д)'!$C$2:$C$100,0)+1,0)))="Н/Д",INDIRECT(CONCATENATE("'2018-07 (Д)'!J",TEXT(MATCH($C7,'2018-07 (Д)'!$C$2:$C$100,0)+1,0))))),"Н/Д",((INDIRECT(CONCATENATE("'2018-08 (Д)'!J",TEXT(MATCH($C7,'2018-08 (Д)'!$C$2:$C$100,0)+1,0)))-INDIRECT(CONCATENATE("'2018-07 (Д)'!J",TEXT(MATCH($C7,'2018-07 (Д)'!$C$2:$C$100,0)+1,0))))/INDIRECT(CONCATENATE("'2018-07 (Д)'!J",TEXT(MATCH($C7,'2018-07 (Д)'!$C$2:$C$100,0)+1,0))))*100)</f>
        <v>Н/Д</v>
      </c>
      <c r="BN7" s="9" t="str">
        <f ca="1">IF(OR(INDIRECT(CONCATENATE("'2018-09 (Д)'!J",TEXT(MATCH($C7,'2018-09 (Д)'!$C$2:$C$100,0)+1,0)))="Н/Д",INDIRECT(CONCATENATE("'2018-08 (Д)'!J",TEXT(MATCH($C7,'2018-08 (Д)'!$C$2:$C$100,0)+1,0)))="Н/Д",AND(INDIRECT(CONCATENATE("'2018-09 (Д)'!J",TEXT(MATCH($C7,'2018-09 (Д)'!$C$2:$C$100,0)+1,0)))="Н/Д",INDIRECT(CONCATENATE("'2018-08 (Д)'!J",TEXT(MATCH($C7,'2018-08 (Д)'!$C$2:$C$100,0)+1,0))))),"Н/Д",((INDIRECT(CONCATENATE("'2018-09 (Д)'!J",TEXT(MATCH($C7,'2018-09 (Д)'!$C$2:$C$100,0)+1,0)))-INDIRECT(CONCATENATE("'2018-08 (Д)'!J",TEXT(MATCH($C7,'2018-08 (Д)'!$C$2:$C$100,0)+1,0))))/INDIRECT(CONCATENATE("'2018-08 (Д)'!J",TEXT(MATCH($C7,'2018-08 (Д)'!$C$2:$C$100,0)+1,0))))*100)</f>
        <v>Н/Д</v>
      </c>
      <c r="BO7" s="9" t="str">
        <f ca="1">IF(OR(INDIRECT(CONCATENATE("'2018-10 (Д)'!J",TEXT(MATCH($C7,'2018-10 (Д)'!$C$2:$C$100,0)+1,0)))="Н/Д",INDIRECT(CONCATENATE("'2018-09 (Д)'!J",TEXT(MATCH($C7,'2018-09 (Д)'!$C$2:$C$100,0)+1,0)))="Н/Д",AND(INDIRECT(CONCATENATE("'2018-10 (Д)'!J",TEXT(MATCH($C7,'2018-10 (Д)'!$C$2:$C$100,0)+1,0)))="Н/Д",INDIRECT(CONCATENATE("'2018-09 (Д)'!J",TEXT(MATCH($C7,'2018-09 (Д)'!$C$2:$C$100,0)+1,0))))),"Н/Д",((INDIRECT(CONCATENATE("'2018-10 (Д)'!J",TEXT(MATCH($C7,'2018-10 (Д)'!$C$2:$C$100,0)+1,0)))-INDIRECT(CONCATENATE("'2018-09 (Д)'!J",TEXT(MATCH($C7,'2018-09 (Д)'!$C$2:$C$100,0)+1,0))))/INDIRECT(CONCATENATE("'2018-09 (Д)'!J",TEXT(MATCH($C7,'2018-09 (Д)'!$C$2:$C$100,0)+1,0))))*100)</f>
        <v>Н/Д</v>
      </c>
      <c r="BP7" s="9" t="str">
        <f ca="1">IF(OR(INDIRECT(CONCATENATE("'2018-11 (Д)'!J",TEXT(MATCH($C7,'2018-11 (Д)'!$C$2:$C$100,0)+1,0)))="Н/Д",INDIRECT(CONCATENATE("'2018-10 (Д)'!J",TEXT(MATCH($C7,'2018-10 (Д)'!$C$2:$C$100,0)+1,0)))="Н/Д",AND(INDIRECT(CONCATENATE("'2018-11 (Д)'!J",TEXT(MATCH($C7,'2018-11 (Д)'!$C$2:$C$100,0)+1,0)))="Н/Д",INDIRECT(CONCATENATE("'2018-10 (Д)'!J",TEXT(MATCH($C7,'2018-10 (Д)'!$C$2:$C$100,0)+1,0))))),"Н/Д",((INDIRECT(CONCATENATE("'2018-11 (Д)'!J",TEXT(MATCH($C7,'2018-11 (Д)'!$C$2:$C$100,0)+1,0)))-INDIRECT(CONCATENATE("'2018-10 (Д)'!J",TEXT(MATCH($C7,'2018-10 (Д)'!$C$2:$C$100,0)+1,0))))/INDIRECT(CONCATENATE("'2018-10 (Д)'!J",TEXT(MATCH($C7,'2018-10 (Д)'!$C$2:$C$100,0)+1,0))))*100)</f>
        <v>Н/Д</v>
      </c>
      <c r="BQ7" s="9" t="str">
        <f ca="1">IF(OR(INDIRECT(CONCATENATE("'2018-12 (Д)'!J",TEXT(MATCH($C7,'2018-12 (Д)'!$C$2:$C$100,0)+1,0)))="Н/Д",INDIRECT(CONCATENATE("'2018-11 (Д)'!J",TEXT(MATCH($C7,'2018-11 (Д)'!$C$2:$C$100,0)+1,0)))="Н/Д",AND(INDIRECT(CONCATENATE("'2018-12 (Д)'!J",TEXT(MATCH($C7,'2018-12 (Д)'!$C$2:$C$100,0)+1,0)))="Н/Д",INDIRECT(CONCATENATE("'2018-11 (Д)'!J",TEXT(MATCH($C7,'2018-11 (Д)'!$C$2:$C$100,0)+1,0))))),"Н/Д",((INDIRECT(CONCATENATE("'2018-12 (Д)'!J",TEXT(MATCH($C7,'2018-12 (Д)'!$C$2:$C$100,0)+1,0)))-INDIRECT(CONCATENATE("'2018-11 (Д)'!J",TEXT(MATCH($C7,'2018-11 (Д)'!$C$2:$C$100,0)+1,0))))/INDIRECT(CONCATENATE("'2018-11 (Д)'!J",TEXT(MATCH($C7,'2018-11 (Д)'!$C$2:$C$100,0)+1,0))))*100)</f>
        <v>Н/Д</v>
      </c>
      <c r="BR7" s="9"/>
      <c r="BS7" s="9">
        <f ca="1">IF(OR(INDIRECT(CONCATENATE("'2018-03 (Д)'!K",TEXT(MATCH($C7,'2018-03 (Д)'!$C$2:$C$100,0)+1,0)))="Н/Д",INDIRECT(CONCATENATE("'2018-02 (Д)'!K",TEXT(MATCH($C7,'2018-02 (Д)'!$C$2:$C$100,0)+1,0)))="Н/Д",AND(INDIRECT(CONCATENATE("'2018-03 (Д)'!K",TEXT(MATCH($C7,'2018-03 (Д)'!$C$2:$C$100,0)+1,0)))="Н/Д",INDIRECT(CONCATENATE("'2018-02 (Д)'!K",TEXT(MATCH($C7,'2018-02 (Д)'!$C$2:$C$100,0)+1,0))))),"Н/Д",((INDIRECT(CONCATENATE("'2018-03 (Д)'!K",TEXT(MATCH($C7,'2018-03 (Д)'!$C$2:$C$100,0)+1,0)))-INDIRECT(CONCATENATE("'2018-02 (Д)'!K",TEXT(MATCH($C7,'2018-02 (Д)'!$C$2:$C$100,0)+1,0))))/INDIRECT(CONCATENATE("'2018-02 (Д)'!K",TEXT(MATCH($C7,'2018-02 (Д)'!$C$2:$C$100,0)+1,0))))*100)</f>
        <v>-40.675598511928762</v>
      </c>
      <c r="BT7" s="9">
        <f ca="1">IF(OR(INDIRECT(CONCATENATE("'2018-04 (Д)'!K",TEXT(MATCH($C7,'2018-04 (Д)'!$C$2:$C$100,0)+1,0)))="Н/Д",INDIRECT(CONCATENATE("'2018-03 (Д)'!K",TEXT(MATCH($C7,'2018-03 (Д)'!$C$2:$C$100,0)+1,0)))="Н/Д",AND(INDIRECT(CONCATENATE("'2018-04 (Д)'!K",TEXT(MATCH($C7,'2018-04 (Д)'!$C$2:$C$100,0)+1,0)))="Н/Д",INDIRECT(CONCATENATE("'2018-03 (Д)'!K",TEXT(MATCH($C7,'2018-03 (Д)'!$C$2:$C$100,0)+1,0))))),"Н/Д",((INDIRECT(CONCATENATE("'2018-04 (Д)'!K",TEXT(MATCH($C7,'2018-04 (Д)'!$C$2:$C$100,0)+1,0)))-INDIRECT(CONCATENATE("'2018-03 (Д)'!K",TEXT(MATCH($C7,'2018-03 (Д)'!$C$2:$C$100,0)+1,0))))/INDIRECT(CONCATENATE("'2018-03 (Д)'!K",TEXT(MATCH($C7,'2018-03 (Д)'!$C$2:$C$100,0)+1,0))))*100)</f>
        <v>804.55723566878044</v>
      </c>
      <c r="BU7" s="9">
        <f ca="1">IF(OR(INDIRECT(CONCATENATE("'2018-05 (Д)'!K",TEXT(MATCH($C7,'2018-05 (Д)'!$C$2:$C$100,0)+1,0)))="Н/Д",INDIRECT(CONCATENATE("'2018-04 (Д)'!K",TEXT(MATCH($C7,'2018-04 (Д)'!$C$2:$C$100,0)+1,0)))="Н/Д",AND(INDIRECT(CONCATENATE("'2018-05 (Д)'!K",TEXT(MATCH($C7,'2018-05 (Д)'!$C$2:$C$100,0)+1,0)))="Н/Д",INDIRECT(CONCATENATE("'2018-04 (Д)'!K",TEXT(MATCH($C7,'2018-04 (Д)'!$C$2:$C$100,0)+1,0))))),"Н/Д",((INDIRECT(CONCATENATE("'2018-05 (Д)'!K",TEXT(MATCH($C7,'2018-05 (Д)'!$C$2:$C$100,0)+1,0)))-INDIRECT(CONCATENATE("'2018-04 (Д)'!K",TEXT(MATCH($C7,'2018-04 (Д)'!$C$2:$C$100,0)+1,0))))/INDIRECT(CONCATENATE("'2018-04 (Д)'!K",TEXT(MATCH($C7,'2018-04 (Д)'!$C$2:$C$100,0)+1,0))))*100)</f>
        <v>-4.1038881329302921</v>
      </c>
      <c r="BV7" s="9">
        <f ca="1">IF(OR(INDIRECT(CONCATENATE("'2018-06 (Д)'!K",TEXT(MATCH($C7,'2018-06 (Д)'!$C$2:$C$100,0)+1,0)))="Н/Д",INDIRECT(CONCATENATE("'2018-05 (Д)'!K",TEXT(MATCH($C7,'2018-05 (Д)'!$C$2:$C$100,0)+1,0)))="Н/Д",AND(INDIRECT(CONCATENATE("'2018-06 (Д)'!K",TEXT(MATCH($C7,'2018-06 (Д)'!$C$2:$C$100,0)+1,0)))="Н/Д",INDIRECT(CONCATENATE("'2018-05 (Д)'!K",TEXT(MATCH($C7,'2018-05 (Д)'!$C$2:$C$100,0)+1,0))))),"Н/Д",((INDIRECT(CONCATENATE("'2018-06 (Д)'!K",TEXT(MATCH($C7,'2018-06 (Д)'!$C$2:$C$100,0)+1,0)))-INDIRECT(CONCATENATE("'2018-05 (Д)'!K",TEXT(MATCH($C7,'2018-05 (Д)'!$C$2:$C$100,0)+1,0))))/INDIRECT(CONCATENATE("'2018-05 (Д)'!K",TEXT(MATCH($C7,'2018-05 (Д)'!$C$2:$C$100,0)+1,0))))*100)</f>
        <v>-79.182533273674252</v>
      </c>
      <c r="BW7" s="9">
        <f ca="1">IF(OR(INDIRECT(CONCATENATE("'2018-07 (Д)'!K",TEXT(MATCH($C7,'2018-07 (Д)'!$C$2:$C$100,0)+1,0)))="Н/Д",INDIRECT(CONCATENATE("'2018-06 (Д)'!K",TEXT(MATCH($C7,'2018-06 (Д)'!$C$2:$C$100,0)+1,0)))="Н/Д",AND(INDIRECT(CONCATENATE("'2018-07 (Д)'!K",TEXT(MATCH($C7,'2018-07 (Д)'!$C$2:$C$100,0)+1,0)))="Н/Д",INDIRECT(CONCATENATE("'2018-06 (Д)'!K",TEXT(MATCH($C7,'2018-06 (Д)'!$C$2:$C$100,0)+1,0))))),"Н/Д",((INDIRECT(CONCATENATE("'2018-07 (Д)'!K",TEXT(MATCH($C7,'2018-07 (Д)'!$C$2:$C$100,0)+1,0)))-INDIRECT(CONCATENATE("'2018-06 (Д)'!K",TEXT(MATCH($C7,'2018-06 (Д)'!$C$2:$C$100,0)+1,0))))/INDIRECT(CONCATENATE("'2018-06 (Д)'!K",TEXT(MATCH($C7,'2018-06 (Д)'!$C$2:$C$100,0)+1,0))))*100)</f>
        <v>-31.051803833335956</v>
      </c>
      <c r="BX7" s="9">
        <f ca="1">IF(OR(INDIRECT(CONCATENATE("'2018-08 (Д)'!K",TEXT(MATCH($C7,'2018-08 (Д)'!$C$2:$C$100,0)+1,0)))="Н/Д",INDIRECT(CONCATENATE("'2018-07 (Д)'!K",TEXT(MATCH($C7,'2018-07 (Д)'!$C$2:$C$100,0)+1,0)))="Н/Д",AND(INDIRECT(CONCATENATE("'2018-08 (Д)'!K",TEXT(MATCH($C7,'2018-08 (Д)'!$C$2:$C$100,0)+1,0)))="Н/Д",INDIRECT(CONCATENATE("'2018-07 (Д)'!K",TEXT(MATCH($C7,'2018-07 (Д)'!$C$2:$C$100,0)+1,0))))),"Н/Д",((INDIRECT(CONCATENATE("'2018-08 (Д)'!K",TEXT(MATCH($C7,'2018-08 (Д)'!$C$2:$C$100,0)+1,0)))-INDIRECT(CONCATENATE("'2018-07 (Д)'!K",TEXT(MATCH($C7,'2018-07 (Д)'!$C$2:$C$100,0)+1,0))))/INDIRECT(CONCATENATE("'2018-07 (Д)'!K",TEXT(MATCH($C7,'2018-07 (Д)'!$C$2:$C$100,0)+1,0))))*100)</f>
        <v>425.13112311442899</v>
      </c>
      <c r="BY7" s="9">
        <f ca="1">IF(OR(INDIRECT(CONCATENATE("'2018-09 (Д)'!K",TEXT(MATCH($C7,'2018-09 (Д)'!$C$2:$C$100,0)+1,0)))="Н/Д",INDIRECT(CONCATENATE("'2018-08 (Д)'!K",TEXT(MATCH($C7,'2018-08 (Д)'!$C$2:$C$100,0)+1,0)))="Н/Д",AND(INDIRECT(CONCATENATE("'2018-09 (Д)'!K",TEXT(MATCH($C7,'2018-09 (Д)'!$C$2:$C$100,0)+1,0)))="Н/Д",INDIRECT(CONCATENATE("'2018-08 (Д)'!K",TEXT(MATCH($C7,'2018-08 (Д)'!$C$2:$C$100,0)+1,0))))),"Н/Д",((INDIRECT(CONCATENATE("'2018-09 (Д)'!K",TEXT(MATCH($C7,'2018-09 (Д)'!$C$2:$C$100,0)+1,0)))-INDIRECT(CONCATENATE("'2018-08 (Д)'!K",TEXT(MATCH($C7,'2018-08 (Д)'!$C$2:$C$100,0)+1,0))))/INDIRECT(CONCATENATE("'2018-08 (Д)'!K",TEXT(MATCH($C7,'2018-08 (Д)'!$C$2:$C$100,0)+1,0))))*100)</f>
        <v>-87.080889776117104</v>
      </c>
      <c r="BZ7" s="9">
        <f ca="1">IF(OR(INDIRECT(CONCATENATE("'2018-10 (Д)'!K",TEXT(MATCH($C7,'2018-10 (Д)'!$C$2:$C$100,0)+1,0)))="Н/Д",INDIRECT(CONCATENATE("'2018-09 (Д)'!K",TEXT(MATCH($C7,'2018-09 (Д)'!$C$2:$C$100,0)+1,0)))="Н/Д",AND(INDIRECT(CONCATENATE("'2018-10 (Д)'!K",TEXT(MATCH($C7,'2018-10 (Д)'!$C$2:$C$100,0)+1,0)))="Н/Д",INDIRECT(CONCATENATE("'2018-09 (Д)'!K",TEXT(MATCH($C7,'2018-09 (Д)'!$C$2:$C$100,0)+1,0))))),"Н/Д",((INDIRECT(CONCATENATE("'2018-10 (Д)'!K",TEXT(MATCH($C7,'2018-10 (Д)'!$C$2:$C$100,0)+1,0)))-INDIRECT(CONCATENATE("'2018-09 (Д)'!K",TEXT(MATCH($C7,'2018-09 (Д)'!$C$2:$C$100,0)+1,0))))/INDIRECT(CONCATENATE("'2018-09 (Д)'!K",TEXT(MATCH($C7,'2018-09 (Д)'!$C$2:$C$100,0)+1,0))))*100)</f>
        <v>-41.791333786940825</v>
      </c>
      <c r="CA7" s="9">
        <f ca="1">IF(OR(INDIRECT(CONCATENATE("'2018-11 (Д)'!K",TEXT(MATCH($C7,'2018-11 (Д)'!$C$2:$C$100,0)+1,0)))="Н/Д",INDIRECT(CONCATENATE("'2018-10 (Д)'!K",TEXT(MATCH($C7,'2018-10 (Д)'!$C$2:$C$100,0)+1,0)))="Н/Д",AND(INDIRECT(CONCATENATE("'2018-11 (Д)'!K",TEXT(MATCH($C7,'2018-11 (Д)'!$C$2:$C$100,0)+1,0)))="Н/Д",INDIRECT(CONCATENATE("'2018-10 (Д)'!K",TEXT(MATCH($C7,'2018-10 (Д)'!$C$2:$C$100,0)+1,0))))),"Н/Д",((INDIRECT(CONCATENATE("'2018-11 (Д)'!K",TEXT(MATCH($C7,'2018-11 (Д)'!$C$2:$C$100,0)+1,0)))-INDIRECT(CONCATENATE("'2018-10 (Д)'!K",TEXT(MATCH($C7,'2018-10 (Д)'!$C$2:$C$100,0)+1,0))))/INDIRECT(CONCATENATE("'2018-10 (Д)'!K",TEXT(MATCH($C7,'2018-10 (Д)'!$C$2:$C$100,0)+1,0))))*100)</f>
        <v>891.0995002715307</v>
      </c>
      <c r="CB7" s="9">
        <f ca="1">IF(OR(INDIRECT(CONCATENATE("'2018-12 (Д)'!K",TEXT(MATCH($C7,'2018-12 (Д)'!$C$2:$C$100,0)+1,0)))="Н/Д",INDIRECT(CONCATENATE("'2018-11 (Д)'!K",TEXT(MATCH($C7,'2018-11 (Д)'!$C$2:$C$100,0)+1,0)))="Н/Д",AND(INDIRECT(CONCATENATE("'2018-12 (Д)'!K",TEXT(MATCH($C7,'2018-12 (Д)'!$C$2:$C$100,0)+1,0)))="Н/Д",INDIRECT(CONCATENATE("'2018-11 (Д)'!K",TEXT(MATCH($C7,'2018-11 (Д)'!$C$2:$C$100,0)+1,0))))),"Н/Д",((INDIRECT(CONCATENATE("'2018-12 (Д)'!K",TEXT(MATCH($C7,'2018-12 (Д)'!$C$2:$C$100,0)+1,0)))-INDIRECT(CONCATENATE("'2018-11 (Д)'!K",TEXT(MATCH($C7,'2018-11 (Д)'!$C$2:$C$100,0)+1,0))))/INDIRECT(CONCATENATE("'2018-11 (Д)'!K",TEXT(MATCH($C7,'2018-11 (Д)'!$C$2:$C$100,0)+1,0))))*100)</f>
        <v>-80.678686090907064</v>
      </c>
      <c r="CC7" s="9"/>
      <c r="CD7" s="9">
        <f ca="1">IF(OR(INDIRECT(CONCATENATE("'2018-03 (Д)'!L",TEXT(MATCH($C7,'2018-03 (Д)'!$C$2:$C$100,0)+1,0)))="Н/Д",INDIRECT(CONCATENATE("'2018-02 (Д)'!L",TEXT(MATCH($C7,'2018-02 (Д)'!$C$2:$C$100,0)+1,0)))="Н/Д",AND(INDIRECT(CONCATENATE("'2018-03 (Д)'!L",TEXT(MATCH($C7,'2018-03 (Д)'!$C$2:$C$100,0)+1,0)))="Н/Д",INDIRECT(CONCATENATE("'2018-02 (Д)'!L",TEXT(MATCH($C7,'2018-02 (Д)'!$C$2:$C$100,0)+1,0))))),"Н/Д",((INDIRECT(CONCATENATE("'2018-03 (Д)'!L",TEXT(MATCH($C7,'2018-03 (Д)'!$C$2:$C$100,0)+1,0)))-INDIRECT(CONCATENATE("'2018-02 (Д)'!L",TEXT(MATCH($C7,'2018-02 (Д)'!$C$2:$C$100,0)+1,0))))/INDIRECT(CONCATENATE("'2018-02 (Д)'!L",TEXT(MATCH($C7,'2018-02 (Д)'!$C$2:$C$100,0)+1,0))))*100)</f>
        <v>21.5374837555994</v>
      </c>
      <c r="CE7" s="9">
        <f ca="1">IF(OR(INDIRECT(CONCATENATE("'2018-04 (Д)'!L",TEXT(MATCH($C7,'2018-04 (Д)'!$C$2:$C$100,0)+1,0)))="Н/Д",INDIRECT(CONCATENATE("'2018-03 (Д)'!L",TEXT(MATCH($C7,'2018-03 (Д)'!$C$2:$C$100,0)+1,0)))="Н/Д",AND(INDIRECT(CONCATENATE("'2018-04 (Д)'!L",TEXT(MATCH($C7,'2018-04 (Д)'!$C$2:$C$100,0)+1,0)))="Н/Д",INDIRECT(CONCATENATE("'2018-03 (Д)'!L",TEXT(MATCH($C7,'2018-03 (Д)'!$C$2:$C$100,0)+1,0))))),"Н/Д",((INDIRECT(CONCATENATE("'2018-04 (Д)'!L",TEXT(MATCH($C7,'2018-04 (Д)'!$C$2:$C$100,0)+1,0)))-INDIRECT(CONCATENATE("'2018-03 (Д)'!L",TEXT(MATCH($C7,'2018-03 (Д)'!$C$2:$C$100,0)+1,0))))/INDIRECT(CONCATENATE("'2018-03 (Д)'!L",TEXT(MATCH($C7,'2018-03 (Д)'!$C$2:$C$100,0)+1,0))))*100)</f>
        <v>86.375523851592675</v>
      </c>
      <c r="CF7" s="9">
        <f ca="1">IF(OR(INDIRECT(CONCATENATE("'2018-05 (Д)'!L",TEXT(MATCH($C7,'2018-05 (Д)'!$C$2:$C$100,0)+1,0)))="Н/Д",INDIRECT(CONCATENATE("'2018-04 (Д)'!L",TEXT(MATCH($C7,'2018-04 (Д)'!$C$2:$C$100,0)+1,0)))="Н/Д",AND(INDIRECT(CONCATENATE("'2018-05 (Д)'!L",TEXT(MATCH($C7,'2018-05 (Д)'!$C$2:$C$100,0)+1,0)))="Н/Д",INDIRECT(CONCATENATE("'2018-04 (Д)'!L",TEXT(MATCH($C7,'2018-04 (Д)'!$C$2:$C$100,0)+1,0))))),"Н/Д",((INDIRECT(CONCATENATE("'2018-05 (Д)'!L",TEXT(MATCH($C7,'2018-05 (Д)'!$C$2:$C$100,0)+1,0)))-INDIRECT(CONCATENATE("'2018-04 (Д)'!L",TEXT(MATCH($C7,'2018-04 (Д)'!$C$2:$C$100,0)+1,0))))/INDIRECT(CONCATENATE("'2018-04 (Д)'!L",TEXT(MATCH($C7,'2018-04 (Д)'!$C$2:$C$100,0)+1,0))))*100)</f>
        <v>129.73403841280972</v>
      </c>
      <c r="CG7" s="9">
        <f ca="1">IF(OR(INDIRECT(CONCATENATE("'2018-06 (Д)'!L",TEXT(MATCH($C7,'2018-06 (Д)'!$C$2:$C$100,0)+1,0)))="Н/Д",INDIRECT(CONCATENATE("'2018-05 (Д)'!L",TEXT(MATCH($C7,'2018-05 (Д)'!$C$2:$C$100,0)+1,0)))="Н/Д",AND(INDIRECT(CONCATENATE("'2018-06 (Д)'!L",TEXT(MATCH($C7,'2018-06 (Д)'!$C$2:$C$100,0)+1,0)))="Н/Д",INDIRECT(CONCATENATE("'2018-05 (Д)'!L",TEXT(MATCH($C7,'2018-05 (Д)'!$C$2:$C$100,0)+1,0))))),"Н/Д",((INDIRECT(CONCATENATE("'2018-06 (Д)'!L",TEXT(MATCH($C7,'2018-06 (Д)'!$C$2:$C$100,0)+1,0)))-INDIRECT(CONCATENATE("'2018-05 (Д)'!L",TEXT(MATCH($C7,'2018-05 (Д)'!$C$2:$C$100,0)+1,0))))/INDIRECT(CONCATENATE("'2018-05 (Д)'!L",TEXT(MATCH($C7,'2018-05 (Д)'!$C$2:$C$100,0)+1,0))))*100)</f>
        <v>-40.049204331622725</v>
      </c>
      <c r="CH7" s="9">
        <f ca="1">IF(OR(INDIRECT(CONCATENATE("'2018-07 (Д)'!L",TEXT(MATCH($C7,'2018-07 (Д)'!$C$2:$C$100,0)+1,0)))="Н/Д",INDIRECT(CONCATENATE("'2018-06 (Д)'!L",TEXT(MATCH($C7,'2018-06 (Д)'!$C$2:$C$100,0)+1,0)))="Н/Д",AND(INDIRECT(CONCATENATE("'2018-07 (Д)'!L",TEXT(MATCH($C7,'2018-07 (Д)'!$C$2:$C$100,0)+1,0)))="Н/Д",INDIRECT(CONCATENATE("'2018-06 (Д)'!L",TEXT(MATCH($C7,'2018-06 (Д)'!$C$2:$C$100,0)+1,0))))),"Н/Д",((INDIRECT(CONCATENATE("'2018-07 (Д)'!L",TEXT(MATCH($C7,'2018-07 (Д)'!$C$2:$C$100,0)+1,0)))-INDIRECT(CONCATENATE("'2018-06 (Д)'!L",TEXT(MATCH($C7,'2018-06 (Д)'!$C$2:$C$100,0)+1,0))))/INDIRECT(CONCATENATE("'2018-06 (Д)'!L",TEXT(MATCH($C7,'2018-06 (Д)'!$C$2:$C$100,0)+1,0))))*100)</f>
        <v>-86.083675965257328</v>
      </c>
      <c r="CI7" s="9">
        <f ca="1">IF(OR(INDIRECT(CONCATENATE("'2018-08 (Д)'!L",TEXT(MATCH($C7,'2018-08 (Д)'!$C$2:$C$100,0)+1,0)))="Н/Д",INDIRECT(CONCATENATE("'2018-07 (Д)'!L",TEXT(MATCH($C7,'2018-07 (Д)'!$C$2:$C$100,0)+1,0)))="Н/Д",AND(INDIRECT(CONCATENATE("'2018-08 (Д)'!L",TEXT(MATCH($C7,'2018-08 (Д)'!$C$2:$C$100,0)+1,0)))="Н/Д",INDIRECT(CONCATENATE("'2018-07 (Д)'!L",TEXT(MATCH($C7,'2018-07 (Д)'!$C$2:$C$100,0)+1,0))))),"Н/Д",((INDIRECT(CONCATENATE("'2018-08 (Д)'!L",TEXT(MATCH($C7,'2018-08 (Д)'!$C$2:$C$100,0)+1,0)))-INDIRECT(CONCATENATE("'2018-07 (Д)'!L",TEXT(MATCH($C7,'2018-07 (Д)'!$C$2:$C$100,0)+1,0))))/INDIRECT(CONCATENATE("'2018-07 (Д)'!L",TEXT(MATCH($C7,'2018-07 (Д)'!$C$2:$C$100,0)+1,0))))*100)</f>
        <v>1313.2031937209185</v>
      </c>
      <c r="CJ7" s="9">
        <f ca="1">IF(OR(INDIRECT(CONCATENATE("'2018-09 (Д)'!L",TEXT(MATCH($C7,'2018-09 (Д)'!$C$2:$C$100,0)+1,0)))="Н/Д",INDIRECT(CONCATENATE("'2018-08 (Д)'!L",TEXT(MATCH($C7,'2018-08 (Д)'!$C$2:$C$100,0)+1,0)))="Н/Д",AND(INDIRECT(CONCATENATE("'2018-09 (Д)'!L",TEXT(MATCH($C7,'2018-09 (Д)'!$C$2:$C$100,0)+1,0)))="Н/Д",INDIRECT(CONCATENATE("'2018-08 (Д)'!L",TEXT(MATCH($C7,'2018-08 (Д)'!$C$2:$C$100,0)+1,0))))),"Н/Д",((INDIRECT(CONCATENATE("'2018-09 (Д)'!L",TEXT(MATCH($C7,'2018-09 (Д)'!$C$2:$C$100,0)+1,0)))-INDIRECT(CONCATENATE("'2018-08 (Д)'!L",TEXT(MATCH($C7,'2018-08 (Д)'!$C$2:$C$100,0)+1,0))))/INDIRECT(CONCATENATE("'2018-08 (Д)'!L",TEXT(MATCH($C7,'2018-08 (Д)'!$C$2:$C$100,0)+1,0))))*100)</f>
        <v>-80.387458056870798</v>
      </c>
      <c r="CK7" s="9">
        <f ca="1">IF(OR(INDIRECT(CONCATENATE("'2018-10 (Д)'!L",TEXT(MATCH($C7,'2018-10 (Д)'!$C$2:$C$100,0)+1,0)))="Н/Д",INDIRECT(CONCATENATE("'2018-09 (Д)'!L",TEXT(MATCH($C7,'2018-09 (Д)'!$C$2:$C$100,0)+1,0)))="Н/Д",AND(INDIRECT(CONCATENATE("'2018-10 (Д)'!L",TEXT(MATCH($C7,'2018-10 (Д)'!$C$2:$C$100,0)+1,0)))="Н/Д",INDIRECT(CONCATENATE("'2018-09 (Д)'!L",TEXT(MATCH($C7,'2018-09 (Д)'!$C$2:$C$100,0)+1,0))))),"Н/Д",((INDIRECT(CONCATENATE("'2018-10 (Д)'!L",TEXT(MATCH($C7,'2018-10 (Д)'!$C$2:$C$100,0)+1,0)))-INDIRECT(CONCATENATE("'2018-09 (Д)'!L",TEXT(MATCH($C7,'2018-09 (Д)'!$C$2:$C$100,0)+1,0))))/INDIRECT(CONCATENATE("'2018-09 (Д)'!L",TEXT(MATCH($C7,'2018-09 (Д)'!$C$2:$C$100,0)+1,0))))*100)</f>
        <v>-31.010052499163308</v>
      </c>
      <c r="CL7" s="9">
        <f ca="1">IF(OR(INDIRECT(CONCATENATE("'2018-11 (Д)'!L",TEXT(MATCH($C7,'2018-11 (Д)'!$C$2:$C$100,0)+1,0)))="Н/Д",INDIRECT(CONCATENATE("'2018-10 (Д)'!L",TEXT(MATCH($C7,'2018-10 (Д)'!$C$2:$C$100,0)+1,0)))="Н/Д",AND(INDIRECT(CONCATENATE("'2018-11 (Д)'!L",TEXT(MATCH($C7,'2018-11 (Д)'!$C$2:$C$100,0)+1,0)))="Н/Д",INDIRECT(CONCATENATE("'2018-10 (Д)'!L",TEXT(MATCH($C7,'2018-10 (Д)'!$C$2:$C$100,0)+1,0))))),"Н/Д",((INDIRECT(CONCATENATE("'2018-11 (Д)'!L",TEXT(MATCH($C7,'2018-11 (Д)'!$C$2:$C$100,0)+1,0)))-INDIRECT(CONCATENATE("'2018-10 (Д)'!L",TEXT(MATCH($C7,'2018-10 (Д)'!$C$2:$C$100,0)+1,0))))/INDIRECT(CONCATENATE("'2018-10 (Д)'!L",TEXT(MATCH($C7,'2018-10 (Д)'!$C$2:$C$100,0)+1,0))))*100)</f>
        <v>670.66509776067073</v>
      </c>
      <c r="CM7" s="9">
        <f ca="1">IF(OR(INDIRECT(CONCATENATE("'2018-12 (Д)'!L",TEXT(MATCH($C7,'2018-12 (Д)'!$C$2:$C$100,0)+1,0)))="Н/Д",INDIRECT(CONCATENATE("'2018-11 (Д)'!L",TEXT(MATCH($C7,'2018-11 (Д)'!$C$2:$C$100,0)+1,0)))="Н/Д",AND(INDIRECT(CONCATENATE("'2018-12 (Д)'!L",TEXT(MATCH($C7,'2018-12 (Д)'!$C$2:$C$100,0)+1,0)))="Н/Д",INDIRECT(CONCATENATE("'2018-11 (Д)'!L",TEXT(MATCH($C7,'2018-11 (Д)'!$C$2:$C$100,0)+1,0))))),"Н/Д",((INDIRECT(CONCATENATE("'2018-12 (Д)'!L",TEXT(MATCH($C7,'2018-12 (Д)'!$C$2:$C$100,0)+1,0)))-INDIRECT(CONCATENATE("'2018-11 (Д)'!L",TEXT(MATCH($C7,'2018-11 (Д)'!$C$2:$C$100,0)+1,0))))/INDIRECT(CONCATENATE("'2018-11 (Д)'!L",TEXT(MATCH($C7,'2018-11 (Д)'!$C$2:$C$100,0)+1,0))))*100)</f>
        <v>-64.519598282042949</v>
      </c>
      <c r="CN7" s="9"/>
      <c r="CO7" s="9">
        <f ca="1">IF(OR(INDIRECT(CONCATENATE("'2018-03 (Д)'!M",TEXT(MATCH($C7,'2018-03 (Д)'!$C$2:$C$100,0)+1,0)))="Н/Д",INDIRECT(CONCATENATE("'2018-02 (Д)'!M",TEXT(MATCH($C7,'2018-02 (Д)'!$C$2:$C$100,0)+1,0)))="Н/Д",AND(INDIRECT(CONCATENATE("'2018-03 (Д)'!M",TEXT(MATCH($C7,'2018-03 (Д)'!$C$2:$C$100,0)+1,0)))="Н/Д",INDIRECT(CONCATENATE("'2018-02 (Д)'!M",TEXT(MATCH($C7,'2018-02 (Д)'!$C$2:$C$100,0)+1,0))))),"Н/Д",((INDIRECT(CONCATENATE("'2018-03 (Д)'!M",TEXT(MATCH($C7,'2018-03 (Д)'!$C$2:$C$100,0)+1,0)))-INDIRECT(CONCATENATE("'2018-02 (Д)'!M",TEXT(MATCH($C7,'2018-02 (Д)'!$C$2:$C$100,0)+1,0))))/INDIRECT(CONCATENATE("'2018-02 (Д)'!M",TEXT(MATCH($C7,'2018-02 (Д)'!$C$2:$C$100,0)+1,0))))*100)</f>
        <v>-30.150919604132714</v>
      </c>
      <c r="CP7" s="9">
        <f ca="1">IF(OR(INDIRECT(CONCATENATE("'2018-04 (Д)'!M",TEXT(MATCH($C7,'2018-04 (Д)'!$C$2:$C$100,0)+1,0)))="Н/Д",INDIRECT(CONCATENATE("'2018-03 (Д)'!M",TEXT(MATCH($C7,'2018-03 (Д)'!$C$2:$C$100,0)+1,0)))="Н/Д",AND(INDIRECT(CONCATENATE("'2018-04 (Д)'!M",TEXT(MATCH($C7,'2018-04 (Д)'!$C$2:$C$100,0)+1,0)))="Н/Д",INDIRECT(CONCATENATE("'2018-03 (Д)'!M",TEXT(MATCH($C7,'2018-03 (Д)'!$C$2:$C$100,0)+1,0))))),"Н/Д",((INDIRECT(CONCATENATE("'2018-04 (Д)'!M",TEXT(MATCH($C7,'2018-04 (Д)'!$C$2:$C$100,0)+1,0)))-INDIRECT(CONCATENATE("'2018-03 (Д)'!M",TEXT(MATCH($C7,'2018-03 (Д)'!$C$2:$C$100,0)+1,0))))/INDIRECT(CONCATENATE("'2018-03 (Д)'!M",TEXT(MATCH($C7,'2018-03 (Д)'!$C$2:$C$100,0)+1,0))))*100)</f>
        <v>28.433560191202602</v>
      </c>
      <c r="CQ7" s="9">
        <f ca="1">IF(OR(INDIRECT(CONCATENATE("'2018-05 (Д)'!M",TEXT(MATCH($C7,'2018-05 (Д)'!$C$2:$C$100,0)+1,0)))="Н/Д",INDIRECT(CONCATENATE("'2018-04 (Д)'!M",TEXT(MATCH($C7,'2018-04 (Д)'!$C$2:$C$100,0)+1,0)))="Н/Д",AND(INDIRECT(CONCATENATE("'2018-05 (Д)'!M",TEXT(MATCH($C7,'2018-05 (Д)'!$C$2:$C$100,0)+1,0)))="Н/Д",INDIRECT(CONCATENATE("'2018-04 (Д)'!M",TEXT(MATCH($C7,'2018-04 (Д)'!$C$2:$C$100,0)+1,0))))),"Н/Д",((INDIRECT(CONCATENATE("'2018-05 (Д)'!M",TEXT(MATCH($C7,'2018-05 (Д)'!$C$2:$C$100,0)+1,0)))-INDIRECT(CONCATENATE("'2018-04 (Д)'!M",TEXT(MATCH($C7,'2018-04 (Д)'!$C$2:$C$100,0)+1,0))))/INDIRECT(CONCATENATE("'2018-04 (Д)'!M",TEXT(MATCH($C7,'2018-04 (Д)'!$C$2:$C$100,0)+1,0))))*100)</f>
        <v>21.770252946495344</v>
      </c>
      <c r="CR7" s="9">
        <f ca="1">IF(OR(INDIRECT(CONCATENATE("'2018-06 (Д)'!M",TEXT(MATCH($C7,'2018-06 (Д)'!$C$2:$C$100,0)+1,0)))="Н/Д",INDIRECT(CONCATENATE("'2018-05 (Д)'!M",TEXT(MATCH($C7,'2018-05 (Д)'!$C$2:$C$100,0)+1,0)))="Н/Д",AND(INDIRECT(CONCATENATE("'2018-06 (Д)'!M",TEXT(MATCH($C7,'2018-06 (Д)'!$C$2:$C$100,0)+1,0)))="Н/Д",INDIRECT(CONCATENATE("'2018-05 (Д)'!M",TEXT(MATCH($C7,'2018-05 (Д)'!$C$2:$C$100,0)+1,0))))),"Н/Д",((INDIRECT(CONCATENATE("'2018-06 (Д)'!M",TEXT(MATCH($C7,'2018-06 (Д)'!$C$2:$C$100,0)+1,0)))-INDIRECT(CONCATENATE("'2018-05 (Д)'!M",TEXT(MATCH($C7,'2018-05 (Д)'!$C$2:$C$100,0)+1,0))))/INDIRECT(CONCATENATE("'2018-05 (Д)'!M",TEXT(MATCH($C7,'2018-05 (Д)'!$C$2:$C$100,0)+1,0))))*100)</f>
        <v>18.577998997176998</v>
      </c>
      <c r="CS7" s="9">
        <f ca="1">IF(OR(INDIRECT(CONCATENATE("'2018-07 (Д)'!M",TEXT(MATCH($C7,'2018-07 (Д)'!$C$2:$C$100,0)+1,0)))="Н/Д",INDIRECT(CONCATENATE("'2018-06 (Д)'!M",TEXT(MATCH($C7,'2018-06 (Д)'!$C$2:$C$100,0)+1,0)))="Н/Д",AND(INDIRECT(CONCATENATE("'2018-07 (Д)'!M",TEXT(MATCH($C7,'2018-07 (Д)'!$C$2:$C$100,0)+1,0)))="Н/Д",INDIRECT(CONCATENATE("'2018-06 (Д)'!M",TEXT(MATCH($C7,'2018-06 (Д)'!$C$2:$C$100,0)+1,0))))),"Н/Д",((INDIRECT(CONCATENATE("'2018-07 (Д)'!M",TEXT(MATCH($C7,'2018-07 (Д)'!$C$2:$C$100,0)+1,0)))-INDIRECT(CONCATENATE("'2018-06 (Д)'!M",TEXT(MATCH($C7,'2018-06 (Д)'!$C$2:$C$100,0)+1,0))))/INDIRECT(CONCATENATE("'2018-06 (Д)'!M",TEXT(MATCH($C7,'2018-06 (Д)'!$C$2:$C$100,0)+1,0))))*100)</f>
        <v>75.748359173435588</v>
      </c>
      <c r="CT7" s="9">
        <f ca="1">IF(OR(INDIRECT(CONCATENATE("'2018-08 (Д)'!M",TEXT(MATCH($C7,'2018-08 (Д)'!$C$2:$C$100,0)+1,0)))="Н/Д",INDIRECT(CONCATENATE("'2018-07 (Д)'!M",TEXT(MATCH($C7,'2018-07 (Д)'!$C$2:$C$100,0)+1,0)))="Н/Д",AND(INDIRECT(CONCATENATE("'2018-08 (Д)'!M",TEXT(MATCH($C7,'2018-08 (Д)'!$C$2:$C$100,0)+1,0)))="Н/Д",INDIRECT(CONCATENATE("'2018-07 (Д)'!M",TEXT(MATCH($C7,'2018-07 (Д)'!$C$2:$C$100,0)+1,0))))),"Н/Д",((INDIRECT(CONCATENATE("'2018-08 (Д)'!M",TEXT(MATCH($C7,'2018-08 (Д)'!$C$2:$C$100,0)+1,0)))-INDIRECT(CONCATENATE("'2018-07 (Д)'!M",TEXT(MATCH($C7,'2018-07 (Д)'!$C$2:$C$100,0)+1,0))))/INDIRECT(CONCATENATE("'2018-07 (Д)'!M",TEXT(MATCH($C7,'2018-07 (Д)'!$C$2:$C$100,0)+1,0))))*100)</f>
        <v>19.249775883105894</v>
      </c>
      <c r="CU7" s="9">
        <f ca="1">IF(OR(INDIRECT(CONCATENATE("'2018-09 (Д)'!M",TEXT(MATCH($C7,'2018-09 (Д)'!$C$2:$C$100,0)+1,0)))="Н/Д",INDIRECT(CONCATENATE("'2018-08 (Д)'!M",TEXT(MATCH($C7,'2018-08 (Д)'!$C$2:$C$100,0)+1,0)))="Н/Д",AND(INDIRECT(CONCATENATE("'2018-09 (Д)'!M",TEXT(MATCH($C7,'2018-09 (Д)'!$C$2:$C$100,0)+1,0)))="Н/Д",INDIRECT(CONCATENATE("'2018-08 (Д)'!M",TEXT(MATCH($C7,'2018-08 (Д)'!$C$2:$C$100,0)+1,0))))),"Н/Д",((INDIRECT(CONCATENATE("'2018-09 (Д)'!M",TEXT(MATCH($C7,'2018-09 (Д)'!$C$2:$C$100,0)+1,0)))-INDIRECT(CONCATENATE("'2018-08 (Д)'!M",TEXT(MATCH($C7,'2018-08 (Д)'!$C$2:$C$100,0)+1,0))))/INDIRECT(CONCATENATE("'2018-08 (Д)'!M",TEXT(MATCH($C7,'2018-08 (Д)'!$C$2:$C$100,0)+1,0))))*100)</f>
        <v>41.943698374630046</v>
      </c>
      <c r="CV7" s="9">
        <f ca="1">IF(OR(INDIRECT(CONCATENATE("'2018-10 (Д)'!M",TEXT(MATCH($C7,'2018-10 (Д)'!$C$2:$C$100,0)+1,0)))="Н/Д",INDIRECT(CONCATENATE("'2018-09 (Д)'!M",TEXT(MATCH($C7,'2018-09 (Д)'!$C$2:$C$100,0)+1,0)))="Н/Д",AND(INDIRECT(CONCATENATE("'2018-10 (Д)'!M",TEXT(MATCH($C7,'2018-10 (Д)'!$C$2:$C$100,0)+1,0)))="Н/Д",INDIRECT(CONCATENATE("'2018-09 (Д)'!M",TEXT(MATCH($C7,'2018-09 (Д)'!$C$2:$C$100,0)+1,0))))),"Н/Д",((INDIRECT(CONCATENATE("'2018-10 (Д)'!M",TEXT(MATCH($C7,'2018-10 (Д)'!$C$2:$C$100,0)+1,0)))-INDIRECT(CONCATENATE("'2018-09 (Д)'!M",TEXT(MATCH($C7,'2018-09 (Д)'!$C$2:$C$100,0)+1,0))))/INDIRECT(CONCATENATE("'2018-09 (Д)'!M",TEXT(MATCH($C7,'2018-09 (Д)'!$C$2:$C$100,0)+1,0))))*100)</f>
        <v>-22.77130115438317</v>
      </c>
      <c r="CW7" s="9">
        <f ca="1">IF(OR(INDIRECT(CONCATENATE("'2018-11 (Д)'!M",TEXT(MATCH($C7,'2018-11 (Д)'!$C$2:$C$100,0)+1,0)))="Н/Д",INDIRECT(CONCATENATE("'2018-10 (Д)'!M",TEXT(MATCH($C7,'2018-10 (Д)'!$C$2:$C$100,0)+1,0)))="Н/Д",AND(INDIRECT(CONCATENATE("'2018-11 (Д)'!M",TEXT(MATCH($C7,'2018-11 (Д)'!$C$2:$C$100,0)+1,0)))="Н/Д",INDIRECT(CONCATENATE("'2018-10 (Д)'!M",TEXT(MATCH($C7,'2018-10 (Д)'!$C$2:$C$100,0)+1,0))))),"Н/Д",((INDIRECT(CONCATENATE("'2018-11 (Д)'!M",TEXT(MATCH($C7,'2018-11 (Д)'!$C$2:$C$100,0)+1,0)))-INDIRECT(CONCATENATE("'2018-10 (Д)'!M",TEXT(MATCH($C7,'2018-10 (Д)'!$C$2:$C$100,0)+1,0))))/INDIRECT(CONCATENATE("'2018-10 (Д)'!M",TEXT(MATCH($C7,'2018-10 (Д)'!$C$2:$C$100,0)+1,0))))*100)</f>
        <v>-25.165409921239291</v>
      </c>
      <c r="CX7" s="9">
        <f ca="1">IF(OR(INDIRECT(CONCATENATE("'2018-12 (Д)'!M",TEXT(MATCH($C7,'2018-12 (Д)'!$C$2:$C$100,0)+1,0)))="Н/Д",INDIRECT(CONCATENATE("'2018-11 (Д)'!M",TEXT(MATCH($C7,'2018-11 (Д)'!$C$2:$C$100,0)+1,0)))="Н/Д",AND(INDIRECT(CONCATENATE("'2018-12 (Д)'!M",TEXT(MATCH($C7,'2018-12 (Д)'!$C$2:$C$100,0)+1,0)))="Н/Д",INDIRECT(CONCATENATE("'2018-11 (Д)'!M",TEXT(MATCH($C7,'2018-11 (Д)'!$C$2:$C$100,0)+1,0))))),"Н/Д",((INDIRECT(CONCATENATE("'2018-12 (Д)'!M",TEXT(MATCH($C7,'2018-12 (Д)'!$C$2:$C$100,0)+1,0)))-INDIRECT(CONCATENATE("'2018-11 (Д)'!M",TEXT(MATCH($C7,'2018-11 (Д)'!$C$2:$C$100,0)+1,0))))/INDIRECT(CONCATENATE("'2018-11 (Д)'!M",TEXT(MATCH($C7,'2018-11 (Д)'!$C$2:$C$100,0)+1,0))))*100)</f>
        <v>4.876144757676486</v>
      </c>
      <c r="CY7" s="9"/>
      <c r="CZ7" s="9">
        <f ca="1">IF(OR(INDIRECT(CONCATENATE("'2018-03 (Д)'!N",TEXT(MATCH($C7,'2018-03 (Д)'!$C$2:$C$100,0)+1,0)))="Н/Д",INDIRECT(CONCATENATE("'2018-02 (Д)'!N",TEXT(MATCH($C7,'2018-02 (Д)'!$C$2:$C$100,0)+1,0)))="Н/Д",AND(INDIRECT(CONCATENATE("'2018-03 (Д)'!N",TEXT(MATCH($C7,'2018-03 (Д)'!$C$2:$C$100,0)+1,0)))="Н/Д",INDIRECT(CONCATENATE("'2018-02 (Д)'!N",TEXT(MATCH($C7,'2018-02 (Д)'!$C$2:$C$100,0)+1,0))))),"Н/Д",((INDIRECT(CONCATENATE("'2018-03 (Д)'!N",TEXT(MATCH($C7,'2018-03 (Д)'!$C$2:$C$100,0)+1,0)))-INDIRECT(CONCATENATE("'2018-02 (Д)'!N",TEXT(MATCH($C7,'2018-02 (Д)'!$C$2:$C$100,0)+1,0))))/INDIRECT(CONCATENATE("'2018-02 (Д)'!N",TEXT(MATCH($C7,'2018-02 (Д)'!$C$2:$C$100,0)+1,0))))*100)</f>
        <v>150.01225985782514</v>
      </c>
      <c r="DA7" s="9">
        <f ca="1">IF(OR(INDIRECT(CONCATENATE("'2018-04 (Д)'!N",TEXT(MATCH($C7,'2018-04 (Д)'!$C$2:$C$100,0)+1,0)))="Н/Д",INDIRECT(CONCATENATE("'2018-03 (Д)'!N",TEXT(MATCH($C7,'2018-03 (Д)'!$C$2:$C$100,0)+1,0)))="Н/Д",AND(INDIRECT(CONCATENATE("'2018-04 (Д)'!N",TEXT(MATCH($C7,'2018-04 (Д)'!$C$2:$C$100,0)+1,0)))="Н/Д",INDIRECT(CONCATENATE("'2018-03 (Д)'!N",TEXT(MATCH($C7,'2018-03 (Д)'!$C$2:$C$100,0)+1,0))))),"Н/Д",((INDIRECT(CONCATENATE("'2018-04 (Д)'!N",TEXT(MATCH($C7,'2018-04 (Д)'!$C$2:$C$100,0)+1,0)))-INDIRECT(CONCATENATE("'2018-03 (Д)'!N",TEXT(MATCH($C7,'2018-03 (Д)'!$C$2:$C$100,0)+1,0))))/INDIRECT(CONCATENATE("'2018-03 (Д)'!N",TEXT(MATCH($C7,'2018-03 (Д)'!$C$2:$C$100,0)+1,0))))*100)</f>
        <v>72.879168376413702</v>
      </c>
      <c r="DB7" s="9">
        <f ca="1">IF(OR(INDIRECT(CONCATENATE("'2018-05 (Д)'!N",TEXT(MATCH($C7,'2018-05 (Д)'!$C$2:$C$100,0)+1,0)))="Н/Д",INDIRECT(CONCATENATE("'2018-04 (Д)'!N",TEXT(MATCH($C7,'2018-04 (Д)'!$C$2:$C$100,0)+1,0)))="Н/Д",AND(INDIRECT(CONCATENATE("'2018-05 (Д)'!N",TEXT(MATCH($C7,'2018-05 (Д)'!$C$2:$C$100,0)+1,0)))="Н/Д",INDIRECT(CONCATENATE("'2018-04 (Д)'!N",TEXT(MATCH($C7,'2018-04 (Д)'!$C$2:$C$100,0)+1,0))))),"Н/Д",((INDIRECT(CONCATENATE("'2018-05 (Д)'!N",TEXT(MATCH($C7,'2018-05 (Д)'!$C$2:$C$100,0)+1,0)))-INDIRECT(CONCATENATE("'2018-04 (Д)'!N",TEXT(MATCH($C7,'2018-04 (Д)'!$C$2:$C$100,0)+1,0))))/INDIRECT(CONCATENATE("'2018-04 (Д)'!N",TEXT(MATCH($C7,'2018-04 (Д)'!$C$2:$C$100,0)+1,0))))*100)</f>
        <v>40.314159513602945</v>
      </c>
      <c r="DC7" s="9">
        <f ca="1">IF(OR(INDIRECT(CONCATENATE("'2018-06 (Д)'!N",TEXT(MATCH($C7,'2018-06 (Д)'!$C$2:$C$100,0)+1,0)))="Н/Д",INDIRECT(CONCATENATE("'2018-05 (Д)'!N",TEXT(MATCH($C7,'2018-05 (Д)'!$C$2:$C$100,0)+1,0)))="Н/Д",AND(INDIRECT(CONCATENATE("'2018-06 (Д)'!N",TEXT(MATCH($C7,'2018-06 (Д)'!$C$2:$C$100,0)+1,0)))="Н/Д",INDIRECT(CONCATENATE("'2018-05 (Д)'!N",TEXT(MATCH($C7,'2018-05 (Д)'!$C$2:$C$100,0)+1,0))))),"Н/Д",((INDIRECT(CONCATENATE("'2018-06 (Д)'!N",TEXT(MATCH($C7,'2018-06 (Д)'!$C$2:$C$100,0)+1,0)))-INDIRECT(CONCATENATE("'2018-05 (Д)'!N",TEXT(MATCH($C7,'2018-05 (Д)'!$C$2:$C$100,0)+1,0))))/INDIRECT(CONCATENATE("'2018-05 (Д)'!N",TEXT(MATCH($C7,'2018-05 (Д)'!$C$2:$C$100,0)+1,0))))*100)</f>
        <v>30.459529408786658</v>
      </c>
      <c r="DD7" s="9">
        <f ca="1">IF(OR(INDIRECT(CONCATENATE("'2018-07 (Д)'!N",TEXT(MATCH($C7,'2018-07 (Д)'!$C$2:$C$100,0)+1,0)))="Н/Д",INDIRECT(CONCATENATE("'2018-06 (Д)'!N",TEXT(MATCH($C7,'2018-06 (Д)'!$C$2:$C$100,0)+1,0)))="Н/Д",AND(INDIRECT(CONCATENATE("'2018-07 (Д)'!N",TEXT(MATCH($C7,'2018-07 (Д)'!$C$2:$C$100,0)+1,0)))="Н/Д",INDIRECT(CONCATENATE("'2018-06 (Д)'!N",TEXT(MATCH($C7,'2018-06 (Д)'!$C$2:$C$100,0)+1,0))))),"Н/Д",((INDIRECT(CONCATENATE("'2018-07 (Д)'!N",TEXT(MATCH($C7,'2018-07 (Д)'!$C$2:$C$100,0)+1,0)))-INDIRECT(CONCATENATE("'2018-06 (Д)'!N",TEXT(MATCH($C7,'2018-06 (Д)'!$C$2:$C$100,0)+1,0))))/INDIRECT(CONCATENATE("'2018-06 (Д)'!N",TEXT(MATCH($C7,'2018-06 (Д)'!$C$2:$C$100,0)+1,0))))*100)</f>
        <v>22.086212841888123</v>
      </c>
      <c r="DE7" s="9">
        <f ca="1">IF(OR(INDIRECT(CONCATENATE("'2018-08 (Д)'!N",TEXT(MATCH($C7,'2018-08 (Д)'!$C$2:$C$100,0)+1,0)))="Н/Д",INDIRECT(CONCATENATE("'2018-07 (Д)'!N",TEXT(MATCH($C7,'2018-07 (Д)'!$C$2:$C$100,0)+1,0)))="Н/Д",AND(INDIRECT(CONCATENATE("'2018-08 (Д)'!N",TEXT(MATCH($C7,'2018-08 (Д)'!$C$2:$C$100,0)+1,0)))="Н/Д",INDIRECT(CONCATENATE("'2018-07 (Д)'!N",TEXT(MATCH($C7,'2018-07 (Д)'!$C$2:$C$100,0)+1,0))))),"Н/Д",((INDIRECT(CONCATENATE("'2018-08 (Д)'!N",TEXT(MATCH($C7,'2018-08 (Д)'!$C$2:$C$100,0)+1,0)))-INDIRECT(CONCATENATE("'2018-07 (Д)'!N",TEXT(MATCH($C7,'2018-07 (Д)'!$C$2:$C$100,0)+1,0))))/INDIRECT(CONCATENATE("'2018-07 (Д)'!N",TEXT(MATCH($C7,'2018-07 (Д)'!$C$2:$C$100,0)+1,0))))*100)</f>
        <v>20.84047434125447</v>
      </c>
      <c r="DF7" s="9">
        <f ca="1">IF(OR(INDIRECT(CONCATENATE("'2018-09 (Д)'!N",TEXT(MATCH($C7,'2018-09 (Д)'!$C$2:$C$100,0)+1,0)))="Н/Д",INDIRECT(CONCATENATE("'2018-08 (Д)'!N",TEXT(MATCH($C7,'2018-08 (Д)'!$C$2:$C$100,0)+1,0)))="Н/Д",AND(INDIRECT(CONCATENATE("'2018-09 (Д)'!N",TEXT(MATCH($C7,'2018-09 (Д)'!$C$2:$C$100,0)+1,0)))="Н/Д",INDIRECT(CONCATENATE("'2018-08 (Д)'!N",TEXT(MATCH($C7,'2018-08 (Д)'!$C$2:$C$100,0)+1,0))))),"Н/Д",((INDIRECT(CONCATENATE("'2018-09 (Д)'!N",TEXT(MATCH($C7,'2018-09 (Д)'!$C$2:$C$100,0)+1,0)))-INDIRECT(CONCATENATE("'2018-08 (Д)'!N",TEXT(MATCH($C7,'2018-08 (Д)'!$C$2:$C$100,0)+1,0))))/INDIRECT(CONCATENATE("'2018-08 (Д)'!N",TEXT(MATCH($C7,'2018-08 (Д)'!$C$2:$C$100,0)+1,0))))*100)</f>
        <v>20.90159954658948</v>
      </c>
      <c r="DG7" s="9">
        <f ca="1">IF(OR(INDIRECT(CONCATENATE("'2018-10 (Д)'!N",TEXT(MATCH($C7,'2018-10 (Д)'!$C$2:$C$100,0)+1,0)))="Н/Д",INDIRECT(CONCATENATE("'2018-09 (Д)'!N",TEXT(MATCH($C7,'2018-09 (Д)'!$C$2:$C$100,0)+1,0)))="Н/Д",AND(INDIRECT(CONCATENATE("'2018-10 (Д)'!N",TEXT(MATCH($C7,'2018-10 (Д)'!$C$2:$C$100,0)+1,0)))="Н/Д",INDIRECT(CONCATENATE("'2018-09 (Д)'!N",TEXT(MATCH($C7,'2018-09 (Д)'!$C$2:$C$100,0)+1,0))))),"Н/Д",((INDIRECT(CONCATENATE("'2018-10 (Д)'!N",TEXT(MATCH($C7,'2018-10 (Д)'!$C$2:$C$100,0)+1,0)))-INDIRECT(CONCATENATE("'2018-09 (Д)'!N",TEXT(MATCH($C7,'2018-09 (Д)'!$C$2:$C$100,0)+1,0))))/INDIRECT(CONCATENATE("'2018-09 (Д)'!N",TEXT(MATCH($C7,'2018-09 (Д)'!$C$2:$C$100,0)+1,0))))*100)</f>
        <v>11.278925072721949</v>
      </c>
      <c r="DH7" s="9">
        <f ca="1">IF(OR(INDIRECT(CONCATENATE("'2018-11 (Д)'!N",TEXT(MATCH($C7,'2018-11 (Д)'!$C$2:$C$100,0)+1,0)))="Н/Д",INDIRECT(CONCATENATE("'2018-10 (Д)'!N",TEXT(MATCH($C7,'2018-10 (Д)'!$C$2:$C$100,0)+1,0)))="Н/Д",AND(INDIRECT(CONCATENATE("'2018-11 (Д)'!N",TEXT(MATCH($C7,'2018-11 (Д)'!$C$2:$C$100,0)+1,0)))="Н/Д",INDIRECT(CONCATENATE("'2018-10 (Д)'!N",TEXT(MATCH($C7,'2018-10 (Д)'!$C$2:$C$100,0)+1,0))))),"Н/Д",((INDIRECT(CONCATENATE("'2018-11 (Д)'!N",TEXT(MATCH($C7,'2018-11 (Д)'!$C$2:$C$100,0)+1,0)))-INDIRECT(CONCATENATE("'2018-10 (Д)'!N",TEXT(MATCH($C7,'2018-10 (Д)'!$C$2:$C$100,0)+1,0))))/INDIRECT(CONCATENATE("'2018-10 (Д)'!N",TEXT(MATCH($C7,'2018-10 (Д)'!$C$2:$C$100,0)+1,0))))*100)</f>
        <v>12.848135523121318</v>
      </c>
      <c r="DI7" s="9">
        <f ca="1">IF(OR(INDIRECT(CONCATENATE("'2018-12 (Д)'!N",TEXT(MATCH($C7,'2018-12 (Д)'!$C$2:$C$100,0)+1,0)))="Н/Д",INDIRECT(CONCATENATE("'2018-11 (Д)'!N",TEXT(MATCH($C7,'2018-11 (Д)'!$C$2:$C$100,0)+1,0)))="Н/Д",AND(INDIRECT(CONCATENATE("'2018-12 (Д)'!N",TEXT(MATCH($C7,'2018-12 (Д)'!$C$2:$C$100,0)+1,0)))="Н/Д",INDIRECT(CONCATENATE("'2018-11 (Д)'!N",TEXT(MATCH($C7,'2018-11 (Д)'!$C$2:$C$100,0)+1,0))))),"Н/Д",((INDIRECT(CONCATENATE("'2018-12 (Д)'!N",TEXT(MATCH($C7,'2018-12 (Д)'!$C$2:$C$100,0)+1,0)))-INDIRECT(CONCATENATE("'2018-11 (Д)'!N",TEXT(MATCH($C7,'2018-11 (Д)'!$C$2:$C$100,0)+1,0))))/INDIRECT(CONCATENATE("'2018-11 (Д)'!N",TEXT(MATCH($C7,'2018-11 (Д)'!$C$2:$C$100,0)+1,0))))*100)</f>
        <v>10.496011853013009</v>
      </c>
      <c r="DJ7" s="9"/>
      <c r="DK7" s="9">
        <f ca="1">IF(OR(INDIRECT(CONCATENATE("'2018-03 (Д)'!O",TEXT(MATCH($C7,'2018-03 (Д)'!$C$2:$C$100,0)+1,0)))="Н/Д",INDIRECT(CONCATENATE("'2018-02 (Д)'!O",TEXT(MATCH($C7,'2018-02 (Д)'!$C$2:$C$100,0)+1,0)))="Н/Д",AND(INDIRECT(CONCATENATE("'2018-03 (Д)'!O",TEXT(MATCH($C7,'2018-03 (Д)'!$C$2:$C$100,0)+1,0)))="Н/Д",INDIRECT(CONCATENATE("'2018-02 (Д)'!O",TEXT(MATCH($C7,'2018-02 (Д)'!$C$2:$C$100,0)+1,0))))),"Н/Д",((INDIRECT(CONCATENATE("'2018-03 (Д)'!O",TEXT(MATCH($C7,'2018-03 (Д)'!$C$2:$C$100,0)+1,0)))-INDIRECT(CONCATENATE("'2018-02 (Д)'!O",TEXT(MATCH($C7,'2018-02 (Д)'!$C$2:$C$100,0)+1,0))))/INDIRECT(CONCATENATE("'2018-02 (Д)'!O",TEXT(MATCH($C7,'2018-02 (Д)'!$C$2:$C$100,0)+1,0))))*100)</f>
        <v>-242.90256678084822</v>
      </c>
      <c r="DL7" s="9">
        <f ca="1">IF(OR(INDIRECT(CONCATENATE("'2018-04 (Д)'!O",TEXT(MATCH($C7,'2018-04 (Д)'!$C$2:$C$100,0)+1,0)))="Н/Д",INDIRECT(CONCATENATE("'2018-03 (Д)'!O",TEXT(MATCH($C7,'2018-03 (Д)'!$C$2:$C$100,0)+1,0)))="Н/Д",AND(INDIRECT(CONCATENATE("'2018-04 (Д)'!O",TEXT(MATCH($C7,'2018-04 (Д)'!$C$2:$C$100,0)+1,0)))="Н/Д",INDIRECT(CONCATENATE("'2018-03 (Д)'!O",TEXT(MATCH($C7,'2018-03 (Д)'!$C$2:$C$100,0)+1,0))))),"Н/Д",((INDIRECT(CONCATENATE("'2018-04 (Д)'!O",TEXT(MATCH($C7,'2018-04 (Д)'!$C$2:$C$100,0)+1,0)))-INDIRECT(CONCATENATE("'2018-03 (Д)'!O",TEXT(MATCH($C7,'2018-03 (Д)'!$C$2:$C$100,0)+1,0))))/INDIRECT(CONCATENATE("'2018-03 (Д)'!O",TEXT(MATCH($C7,'2018-03 (Д)'!$C$2:$C$100,0)+1,0))))*100)</f>
        <v>-331.68030011501548</v>
      </c>
      <c r="DM7" s="9">
        <f ca="1">IF(OR(INDIRECT(CONCATENATE("'2018-05 (Д)'!O",TEXT(MATCH($C7,'2018-05 (Д)'!$C$2:$C$100,0)+1,0)))="Н/Д",INDIRECT(CONCATENATE("'2018-04 (Д)'!O",TEXT(MATCH($C7,'2018-04 (Д)'!$C$2:$C$100,0)+1,0)))="Н/Д",AND(INDIRECT(CONCATENATE("'2018-05 (Д)'!O",TEXT(MATCH($C7,'2018-05 (Д)'!$C$2:$C$100,0)+1,0)))="Н/Д",INDIRECT(CONCATENATE("'2018-04 (Д)'!O",TEXT(MATCH($C7,'2018-04 (Д)'!$C$2:$C$100,0)+1,0))))),"Н/Д",((INDIRECT(CONCATENATE("'2018-05 (Д)'!O",TEXT(MATCH($C7,'2018-05 (Д)'!$C$2:$C$100,0)+1,0)))-INDIRECT(CONCATENATE("'2018-04 (Д)'!O",TEXT(MATCH($C7,'2018-04 (Д)'!$C$2:$C$100,0)+1,0))))/INDIRECT(CONCATENATE("'2018-04 (Д)'!O",TEXT(MATCH($C7,'2018-04 (Д)'!$C$2:$C$100,0)+1,0))))*100)</f>
        <v>70.771500618230476</v>
      </c>
      <c r="DN7" s="9">
        <f ca="1">IF(OR(INDIRECT(CONCATENATE("'2018-06 (Д)'!O",TEXT(MATCH($C7,'2018-06 (Д)'!$C$2:$C$100,0)+1,0)))="Н/Д",INDIRECT(CONCATENATE("'2018-05 (Д)'!O",TEXT(MATCH($C7,'2018-05 (Д)'!$C$2:$C$100,0)+1,0)))="Н/Д",AND(INDIRECT(CONCATENATE("'2018-06 (Д)'!O",TEXT(MATCH($C7,'2018-06 (Д)'!$C$2:$C$100,0)+1,0)))="Н/Д",INDIRECT(CONCATENATE("'2018-05 (Д)'!O",TEXT(MATCH($C7,'2018-05 (Д)'!$C$2:$C$100,0)+1,0))))),"Н/Д",((INDIRECT(CONCATENATE("'2018-06 (Д)'!O",TEXT(MATCH($C7,'2018-06 (Д)'!$C$2:$C$100,0)+1,0)))-INDIRECT(CONCATENATE("'2018-05 (Д)'!O",TEXT(MATCH($C7,'2018-05 (Д)'!$C$2:$C$100,0)+1,0))))/INDIRECT(CONCATENATE("'2018-05 (Д)'!O",TEXT(MATCH($C7,'2018-05 (Д)'!$C$2:$C$100,0)+1,0))))*100)</f>
        <v>-453.4484468370955</v>
      </c>
      <c r="DO7" s="9">
        <f ca="1">IF(OR(INDIRECT(CONCATENATE("'2018-07 (Д)'!O",TEXT(MATCH($C7,'2018-07 (Д)'!$C$2:$C$100,0)+1,0)))="Н/Д",INDIRECT(CONCATENATE("'2018-06 (Д)'!O",TEXT(MATCH($C7,'2018-06 (Д)'!$C$2:$C$100,0)+1,0)))="Н/Д",AND(INDIRECT(CONCATENATE("'2018-07 (Д)'!O",TEXT(MATCH($C7,'2018-07 (Д)'!$C$2:$C$100,0)+1,0)))="Н/Д",INDIRECT(CONCATENATE("'2018-06 (Д)'!O",TEXT(MATCH($C7,'2018-06 (Д)'!$C$2:$C$100,0)+1,0))))),"Н/Д",((INDIRECT(CONCATENATE("'2018-07 (Д)'!O",TEXT(MATCH($C7,'2018-07 (Д)'!$C$2:$C$100,0)+1,0)))-INDIRECT(CONCATENATE("'2018-06 (Д)'!O",TEXT(MATCH($C7,'2018-06 (Д)'!$C$2:$C$100,0)+1,0))))/INDIRECT(CONCATENATE("'2018-06 (Д)'!O",TEXT(MATCH($C7,'2018-06 (Д)'!$C$2:$C$100,0)+1,0))))*100)</f>
        <v>-99.93316386651837</v>
      </c>
      <c r="DP7" s="9">
        <f ca="1">IF(OR(INDIRECT(CONCATENATE("'2018-08 (Д)'!O",TEXT(MATCH($C7,'2018-08 (Д)'!$C$2:$C$100,0)+1,0)))="Н/Д",INDIRECT(CONCATENATE("'2018-07 (Д)'!O",TEXT(MATCH($C7,'2018-07 (Д)'!$C$2:$C$100,0)+1,0)))="Н/Д",AND(INDIRECT(CONCATENATE("'2018-08 (Д)'!O",TEXT(MATCH($C7,'2018-08 (Д)'!$C$2:$C$100,0)+1,0)))="Н/Д",INDIRECT(CONCATENATE("'2018-07 (Д)'!O",TEXT(MATCH($C7,'2018-07 (Д)'!$C$2:$C$100,0)+1,0))))),"Н/Д",((INDIRECT(CONCATENATE("'2018-08 (Д)'!O",TEXT(MATCH($C7,'2018-08 (Д)'!$C$2:$C$100,0)+1,0)))-INDIRECT(CONCATENATE("'2018-07 (Д)'!O",TEXT(MATCH($C7,'2018-07 (Д)'!$C$2:$C$100,0)+1,0))))/INDIRECT(CONCATENATE("'2018-07 (Д)'!O",TEXT(MATCH($C7,'2018-07 (Д)'!$C$2:$C$100,0)+1,0))))*100)</f>
        <v>-12783.841288097028</v>
      </c>
      <c r="DQ7" s="9">
        <f ca="1">IF(OR(INDIRECT(CONCATENATE("'2018-09 (Д)'!O",TEXT(MATCH($C7,'2018-09 (Д)'!$C$2:$C$100,0)+1,0)))="Н/Д",INDIRECT(CONCATENATE("'2018-08 (Д)'!O",TEXT(MATCH($C7,'2018-08 (Д)'!$C$2:$C$100,0)+1,0)))="Н/Д",AND(INDIRECT(CONCATENATE("'2018-09 (Д)'!O",TEXT(MATCH($C7,'2018-09 (Д)'!$C$2:$C$100,0)+1,0)))="Н/Д",INDIRECT(CONCATENATE("'2018-08 (Д)'!O",TEXT(MATCH($C7,'2018-08 (Д)'!$C$2:$C$100,0)+1,0))))),"Н/Д",((INDIRECT(CONCATENATE("'2018-09 (Д)'!O",TEXT(MATCH($C7,'2018-09 (Д)'!$C$2:$C$100,0)+1,0)))-INDIRECT(CONCATENATE("'2018-08 (Д)'!O",TEXT(MATCH($C7,'2018-08 (Д)'!$C$2:$C$100,0)+1,0))))/INDIRECT(CONCATENATE("'2018-08 (Д)'!O",TEXT(MATCH($C7,'2018-08 (Д)'!$C$2:$C$100,0)+1,0))))*100)</f>
        <v>-123.93730845256879</v>
      </c>
      <c r="DR7" s="9">
        <f ca="1">IF(OR(INDIRECT(CONCATENATE("'2018-10 (Д)'!O",TEXT(MATCH($C7,'2018-10 (Д)'!$C$2:$C$100,0)+1,0)))="Н/Д",INDIRECT(CONCATENATE("'2018-09 (Д)'!O",TEXT(MATCH($C7,'2018-09 (Д)'!$C$2:$C$100,0)+1,0)))="Н/Д",AND(INDIRECT(CONCATENATE("'2018-10 (Д)'!O",TEXT(MATCH($C7,'2018-10 (Д)'!$C$2:$C$100,0)+1,0)))="Н/Д",INDIRECT(CONCATENATE("'2018-09 (Д)'!O",TEXT(MATCH($C7,'2018-09 (Д)'!$C$2:$C$100,0)+1,0))))),"Н/Д",((INDIRECT(CONCATENATE("'2018-10 (Д)'!O",TEXT(MATCH($C7,'2018-10 (Д)'!$C$2:$C$100,0)+1,0)))-INDIRECT(CONCATENATE("'2018-09 (Д)'!O",TEXT(MATCH($C7,'2018-09 (Д)'!$C$2:$C$100,0)+1,0))))/INDIRECT(CONCATENATE("'2018-09 (Д)'!O",TEXT(MATCH($C7,'2018-09 (Д)'!$C$2:$C$100,0)+1,0))))*100)</f>
        <v>-1778.1567832724111</v>
      </c>
      <c r="DS7" s="9">
        <f ca="1">IF(OR(INDIRECT(CONCATENATE("'2018-11 (Д)'!O",TEXT(MATCH($C7,'2018-11 (Д)'!$C$2:$C$100,0)+1,0)))="Н/Д",INDIRECT(CONCATENATE("'2018-10 (Д)'!O",TEXT(MATCH($C7,'2018-10 (Д)'!$C$2:$C$100,0)+1,0)))="Н/Д",AND(INDIRECT(CONCATENATE("'2018-11 (Д)'!O",TEXT(MATCH($C7,'2018-11 (Д)'!$C$2:$C$100,0)+1,0)))="Н/Д",INDIRECT(CONCATENATE("'2018-10 (Д)'!O",TEXT(MATCH($C7,'2018-10 (Д)'!$C$2:$C$100,0)+1,0))))),"Н/Д",((INDIRECT(CONCATENATE("'2018-11 (Д)'!O",TEXT(MATCH($C7,'2018-11 (Д)'!$C$2:$C$100,0)+1,0)))-INDIRECT(CONCATENATE("'2018-10 (Д)'!O",TEXT(MATCH($C7,'2018-10 (Д)'!$C$2:$C$100,0)+1,0))))/INDIRECT(CONCATENATE("'2018-10 (Д)'!O",TEXT(MATCH($C7,'2018-10 (Д)'!$C$2:$C$100,0)+1,0))))*100)</f>
        <v>-104.89611195756447</v>
      </c>
      <c r="DT7" s="9">
        <f ca="1">IF(OR(INDIRECT(CONCATENATE("'2018-12 (Д)'!O",TEXT(MATCH($C7,'2018-12 (Д)'!$C$2:$C$100,0)+1,0)))="Н/Д",INDIRECT(CONCATENATE("'2018-11 (Д)'!O",TEXT(MATCH($C7,'2018-11 (Д)'!$C$2:$C$100,0)+1,0)))="Н/Д",AND(INDIRECT(CONCATENATE("'2018-12 (Д)'!O",TEXT(MATCH($C7,'2018-12 (Д)'!$C$2:$C$100,0)+1,0)))="Н/Д",INDIRECT(CONCATENATE("'2018-11 (Д)'!O",TEXT(MATCH($C7,'2018-11 (Д)'!$C$2:$C$100,0)+1,0))))),"Н/Д",((INDIRECT(CONCATENATE("'2018-12 (Д)'!O",TEXT(MATCH($C7,'2018-12 (Д)'!$C$2:$C$100,0)+1,0)))-INDIRECT(CONCATENATE("'2018-11 (Д)'!O",TEXT(MATCH($C7,'2018-11 (Д)'!$C$2:$C$100,0)+1,0))))/INDIRECT(CONCATENATE("'2018-11 (Д)'!O",TEXT(MATCH($C7,'2018-11 (Д)'!$C$2:$C$100,0)+1,0))))*100)</f>
        <v>-354.06389746899646</v>
      </c>
      <c r="DU7" s="9"/>
      <c r="DV7" s="9">
        <f ca="1">IF(OR(INDIRECT(CONCATENATE("'2018-03 (Д)'!P",TEXT(MATCH($C7,'2018-03 (Д)'!$C$2:$C$100,0)+1,0)))="Н/Д",INDIRECT(CONCATENATE("'2018-02 (Д)'!P",TEXT(MATCH($C7,'2018-02 (Д)'!$C$2:$C$100,0)+1,0)))="Н/Д",AND(INDIRECT(CONCATENATE("'2018-03 (Д)'!P",TEXT(MATCH($C7,'2018-03 (Д)'!$C$2:$C$100,0)+1,0)))="Н/Д",INDIRECT(CONCATENATE("'2018-02 (Д)'!P",TEXT(MATCH($C7,'2018-02 (Д)'!$C$2:$C$100,0)+1,0))))),"Н/Д",((INDIRECT(CONCATENATE("'2018-03 (Д)'!P",TEXT(MATCH($C7,'2018-03 (Д)'!$C$2:$C$100,0)+1,0)))-INDIRECT(CONCATENATE("'2018-02 (Д)'!P",TEXT(MATCH($C7,'2018-02 (Д)'!$C$2:$C$100,0)+1,0))))/INDIRECT(CONCATENATE("'2018-02 (Д)'!P",TEXT(MATCH($C7,'2018-02 (Д)'!$C$2:$C$100,0)+1,0))))*100)</f>
        <v>46.925565784048992</v>
      </c>
      <c r="DW7" s="9">
        <f ca="1">IF(OR(INDIRECT(CONCATENATE("'2018-04 (Д)'!P",TEXT(MATCH($C7,'2018-04 (Д)'!$C$2:$C$100,0)+1,0)))="Н/Д",INDIRECT(CONCATENATE("'2018-03 (Д)'!P",TEXT(MATCH($C7,'2018-03 (Д)'!$C$2:$C$100,0)+1,0)))="Н/Д",AND(INDIRECT(CONCATENATE("'2018-04 (Д)'!P",TEXT(MATCH($C7,'2018-04 (Д)'!$C$2:$C$100,0)+1,0)))="Н/Д",INDIRECT(CONCATENATE("'2018-03 (Д)'!P",TEXT(MATCH($C7,'2018-03 (Д)'!$C$2:$C$100,0)+1,0))))),"Н/Д",((INDIRECT(CONCATENATE("'2018-04 (Д)'!P",TEXT(MATCH($C7,'2018-04 (Д)'!$C$2:$C$100,0)+1,0)))-INDIRECT(CONCATENATE("'2018-03 (Д)'!P",TEXT(MATCH($C7,'2018-03 (Д)'!$C$2:$C$100,0)+1,0))))/INDIRECT(CONCATENATE("'2018-03 (Д)'!P",TEXT(MATCH($C7,'2018-03 (Д)'!$C$2:$C$100,0)+1,0))))*100)</f>
        <v>78.796005723603173</v>
      </c>
      <c r="DX7" s="9">
        <f ca="1">IF(OR(INDIRECT(CONCATENATE("'2018-05 (Д)'!P",TEXT(MATCH($C7,'2018-05 (Д)'!$C$2:$C$100,0)+1,0)))="Н/Д",INDIRECT(CONCATENATE("'2018-04 (Д)'!P",TEXT(MATCH($C7,'2018-04 (Д)'!$C$2:$C$100,0)+1,0)))="Н/Д",AND(INDIRECT(CONCATENATE("'2018-05 (Д)'!P",TEXT(MATCH($C7,'2018-05 (Д)'!$C$2:$C$100,0)+1,0)))="Н/Д",INDIRECT(CONCATENATE("'2018-04 (Д)'!P",TEXT(MATCH($C7,'2018-04 (Д)'!$C$2:$C$100,0)+1,0))))),"Н/Д",((INDIRECT(CONCATENATE("'2018-05 (Д)'!P",TEXT(MATCH($C7,'2018-05 (Д)'!$C$2:$C$100,0)+1,0)))-INDIRECT(CONCATENATE("'2018-04 (Д)'!P",TEXT(MATCH($C7,'2018-04 (Д)'!$C$2:$C$100,0)+1,0))))/INDIRECT(CONCATENATE("'2018-04 (Д)'!P",TEXT(MATCH($C7,'2018-04 (Д)'!$C$2:$C$100,0)+1,0))))*100)</f>
        <v>-38.959987233927542</v>
      </c>
      <c r="DY7" s="9">
        <f ca="1">IF(OR(INDIRECT(CONCATENATE("'2018-06 (Д)'!P",TEXT(MATCH($C7,'2018-06 (Д)'!$C$2:$C$100,0)+1,0)))="Н/Д",INDIRECT(CONCATENATE("'2018-05 (Д)'!P",TEXT(MATCH($C7,'2018-05 (Д)'!$C$2:$C$100,0)+1,0)))="Н/Д",AND(INDIRECT(CONCATENATE("'2018-06 (Д)'!P",TEXT(MATCH($C7,'2018-06 (Д)'!$C$2:$C$100,0)+1,0)))="Н/Д",INDIRECT(CONCATENATE("'2018-05 (Д)'!P",TEXT(MATCH($C7,'2018-05 (Д)'!$C$2:$C$100,0)+1,0))))),"Н/Д",((INDIRECT(CONCATENATE("'2018-06 (Д)'!P",TEXT(MATCH($C7,'2018-06 (Д)'!$C$2:$C$100,0)+1,0)))-INDIRECT(CONCATENATE("'2018-05 (Д)'!P",TEXT(MATCH($C7,'2018-05 (Д)'!$C$2:$C$100,0)+1,0))))/INDIRECT(CONCATENATE("'2018-05 (Д)'!P",TEXT(MATCH($C7,'2018-05 (Д)'!$C$2:$C$100,0)+1,0))))*100)</f>
        <v>57.563672291184432</v>
      </c>
      <c r="DZ7" s="9">
        <f ca="1">IF(OR(INDIRECT(CONCATENATE("'2018-07 (Д)'!P",TEXT(MATCH($C7,'2018-07 (Д)'!$C$2:$C$100,0)+1,0)))="Н/Д",INDIRECT(CONCATENATE("'2018-06 (Д)'!P",TEXT(MATCH($C7,'2018-06 (Д)'!$C$2:$C$100,0)+1,0)))="Н/Д",AND(INDIRECT(CONCATENATE("'2018-07 (Д)'!P",TEXT(MATCH($C7,'2018-07 (Д)'!$C$2:$C$100,0)+1,0)))="Н/Д",INDIRECT(CONCATENATE("'2018-06 (Д)'!P",TEXT(MATCH($C7,'2018-06 (Д)'!$C$2:$C$100,0)+1,0))))),"Н/Д",((INDIRECT(CONCATENATE("'2018-07 (Д)'!P",TEXT(MATCH($C7,'2018-07 (Д)'!$C$2:$C$100,0)+1,0)))-INDIRECT(CONCATENATE("'2018-06 (Д)'!P",TEXT(MATCH($C7,'2018-06 (Д)'!$C$2:$C$100,0)+1,0))))/INDIRECT(CONCATENATE("'2018-06 (Д)'!P",TEXT(MATCH($C7,'2018-06 (Д)'!$C$2:$C$100,0)+1,0))))*100)</f>
        <v>20.864472164411016</v>
      </c>
      <c r="EA7" s="9">
        <f ca="1">IF(OR(INDIRECT(CONCATENATE("'2018-08 (Д)'!P",TEXT(MATCH($C7,'2018-08 (Д)'!$C$2:$C$100,0)+1,0)))="Н/Д",INDIRECT(CONCATENATE("'2018-07 (Д)'!P",TEXT(MATCH($C7,'2018-07 (Д)'!$C$2:$C$100,0)+1,0)))="Н/Д",AND(INDIRECT(CONCATENATE("'2018-08 (Д)'!P",TEXT(MATCH($C7,'2018-08 (Д)'!$C$2:$C$100,0)+1,0)))="Н/Д",INDIRECT(CONCATENATE("'2018-07 (Д)'!P",TEXT(MATCH($C7,'2018-07 (Д)'!$C$2:$C$100,0)+1,0))))),"Н/Д",((INDIRECT(CONCATENATE("'2018-08 (Д)'!P",TEXT(MATCH($C7,'2018-08 (Д)'!$C$2:$C$100,0)+1,0)))-INDIRECT(CONCATENATE("'2018-07 (Д)'!P",TEXT(MATCH($C7,'2018-07 (Д)'!$C$2:$C$100,0)+1,0))))/INDIRECT(CONCATENATE("'2018-07 (Д)'!P",TEXT(MATCH($C7,'2018-07 (Д)'!$C$2:$C$100,0)+1,0))))*100)</f>
        <v>19.223635341224508</v>
      </c>
      <c r="EB7" s="9">
        <f ca="1">IF(OR(INDIRECT(CONCATENATE("'2018-09 (Д)'!P",TEXT(MATCH($C7,'2018-09 (Д)'!$C$2:$C$100,0)+1,0)))="Н/Д",INDIRECT(CONCATENATE("'2018-08 (Д)'!P",TEXT(MATCH($C7,'2018-08 (Д)'!$C$2:$C$100,0)+1,0)))="Н/Д",AND(INDIRECT(CONCATENATE("'2018-09 (Д)'!P",TEXT(MATCH($C7,'2018-09 (Д)'!$C$2:$C$100,0)+1,0)))="Н/Д",INDIRECT(CONCATENATE("'2018-08 (Д)'!P",TEXT(MATCH($C7,'2018-08 (Д)'!$C$2:$C$100,0)+1,0))))),"Н/Д",((INDIRECT(CONCATENATE("'2018-09 (Д)'!P",TEXT(MATCH($C7,'2018-09 (Д)'!$C$2:$C$100,0)+1,0)))-INDIRECT(CONCATENATE("'2018-08 (Д)'!P",TEXT(MATCH($C7,'2018-08 (Д)'!$C$2:$C$100,0)+1,0))))/INDIRECT(CONCATENATE("'2018-08 (Д)'!P",TEXT(MATCH($C7,'2018-08 (Д)'!$C$2:$C$100,0)+1,0))))*100)</f>
        <v>8.7168936096606799</v>
      </c>
      <c r="EC7" s="9">
        <f ca="1">IF(OR(INDIRECT(CONCATENATE("'2018-10 (Д)'!P",TEXT(MATCH($C7,'2018-10 (Д)'!$C$2:$C$100,0)+1,0)))="Н/Д",INDIRECT(CONCATENATE("'2018-09 (Д)'!P",TEXT(MATCH($C7,'2018-09 (Д)'!$C$2:$C$100,0)+1,0)))="Н/Д",AND(INDIRECT(CONCATENATE("'2018-10 (Д)'!P",TEXT(MATCH($C7,'2018-10 (Д)'!$C$2:$C$100,0)+1,0)))="Н/Д",INDIRECT(CONCATENATE("'2018-09 (Д)'!P",TEXT(MATCH($C7,'2018-09 (Д)'!$C$2:$C$100,0)+1,0))))),"Н/Д",((INDIRECT(CONCATENATE("'2018-10 (Д)'!P",TEXT(MATCH($C7,'2018-10 (Д)'!$C$2:$C$100,0)+1,0)))-INDIRECT(CONCATENATE("'2018-09 (Д)'!P",TEXT(MATCH($C7,'2018-09 (Д)'!$C$2:$C$100,0)+1,0))))/INDIRECT(CONCATENATE("'2018-09 (Д)'!P",TEXT(MATCH($C7,'2018-09 (Д)'!$C$2:$C$100,0)+1,0))))*100)</f>
        <v>-44.705797398995173</v>
      </c>
      <c r="ED7" s="9">
        <f ca="1">IF(OR(INDIRECT(CONCATENATE("'2018-11 (Д)'!P",TEXT(MATCH($C7,'2018-11 (Д)'!$C$2:$C$100,0)+1,0)))="Н/Д",INDIRECT(CONCATENATE("'2018-10 (Д)'!P",TEXT(MATCH($C7,'2018-10 (Д)'!$C$2:$C$100,0)+1,0)))="Н/Д",AND(INDIRECT(CONCATENATE("'2018-11 (Д)'!P",TEXT(MATCH($C7,'2018-11 (Д)'!$C$2:$C$100,0)+1,0)))="Н/Д",INDIRECT(CONCATENATE("'2018-10 (Д)'!P",TEXT(MATCH($C7,'2018-10 (Д)'!$C$2:$C$100,0)+1,0))))),"Н/Д",((INDIRECT(CONCATENATE("'2018-11 (Д)'!P",TEXT(MATCH($C7,'2018-11 (Д)'!$C$2:$C$100,0)+1,0)))-INDIRECT(CONCATENATE("'2018-10 (Д)'!P",TEXT(MATCH($C7,'2018-10 (Д)'!$C$2:$C$100,0)+1,0))))/INDIRECT(CONCATENATE("'2018-10 (Д)'!P",TEXT(MATCH($C7,'2018-10 (Д)'!$C$2:$C$100,0)+1,0))))*100)</f>
        <v>-5.6675535119218399</v>
      </c>
      <c r="EE7" s="9">
        <f ca="1">IF(OR(INDIRECT(CONCATENATE("'2018-12 (Д)'!P",TEXT(MATCH($C7,'2018-12 (Д)'!$C$2:$C$100,0)+1,0)))="Н/Д",INDIRECT(CONCATENATE("'2018-11 (Д)'!P",TEXT(MATCH($C7,'2018-11 (Д)'!$C$2:$C$100,0)+1,0)))="Н/Д",AND(INDIRECT(CONCATENATE("'2018-12 (Д)'!P",TEXT(MATCH($C7,'2018-12 (Д)'!$C$2:$C$100,0)+1,0)))="Н/Д",INDIRECT(CONCATENATE("'2018-11 (Д)'!P",TEXT(MATCH($C7,'2018-11 (Д)'!$C$2:$C$100,0)+1,0))))),"Н/Д",((INDIRECT(CONCATENATE("'2018-12 (Д)'!P",TEXT(MATCH($C7,'2018-12 (Д)'!$C$2:$C$100,0)+1,0)))-INDIRECT(CONCATENATE("'2018-11 (Д)'!P",TEXT(MATCH($C7,'2018-11 (Д)'!$C$2:$C$100,0)+1,0))))/INDIRECT(CONCATENATE("'2018-11 (Д)'!P",TEXT(MATCH($C7,'2018-11 (Д)'!$C$2:$C$100,0)+1,0))))*100)</f>
        <v>40.002957914367308</v>
      </c>
      <c r="EF7" s="9"/>
      <c r="EG7" s="9">
        <f ca="1">IF(OR(INDIRECT(CONCATENATE("'2018-03 (Д)'!Q",TEXT(MATCH($C7,'2018-03 (Д)'!$C$2:$C$100,0)+1,0)))="Н/Д",INDIRECT(CONCATENATE("'2018-02 (Д)'!Q",TEXT(MATCH($C7,'2018-02 (Д)'!$C$2:$C$100,0)+1,0)))="Н/Д",AND(INDIRECT(CONCATENATE("'2018-03 (Д)'!Q",TEXT(MATCH($C7,'2018-03 (Д)'!$C$2:$C$100,0)+1,0)))="Н/Д",INDIRECT(CONCATENATE("'2018-02 (Д)'!Q",TEXT(MATCH($C7,'2018-02 (Д)'!$C$2:$C$100,0)+1,0))))),"Н/Д",((INDIRECT(CONCATENATE("'2018-03 (Д)'!Q",TEXT(MATCH($C7,'2018-03 (Д)'!$C$2:$C$100,0)+1,0)))-INDIRECT(CONCATENATE("'2018-02 (Д)'!Q",TEXT(MATCH($C7,'2018-02 (Д)'!$C$2:$C$100,0)+1,0))))/INDIRECT(CONCATENATE("'2018-02 (Д)'!Q",TEXT(MATCH($C7,'2018-02 (Д)'!$C$2:$C$100,0)+1,0))))*100)</f>
        <v>-10.224674200254038</v>
      </c>
      <c r="EH7" s="9">
        <f ca="1">IF(OR(INDIRECT(CONCATENATE("'2018-04 (Д)'!Q",TEXT(MATCH($C7,'2018-04 (Д)'!$C$2:$C$100,0)+1,0)))="Н/Д",INDIRECT(CONCATENATE("'2018-03 (Д)'!Q",TEXT(MATCH($C7,'2018-03 (Д)'!$C$2:$C$100,0)+1,0)))="Н/Д",AND(INDIRECT(CONCATENATE("'2018-04 (Д)'!Q",TEXT(MATCH($C7,'2018-04 (Д)'!$C$2:$C$100,0)+1,0)))="Н/Д",INDIRECT(CONCATENATE("'2018-03 (Д)'!Q",TEXT(MATCH($C7,'2018-03 (Д)'!$C$2:$C$100,0)+1,0))))),"Н/Д",((INDIRECT(CONCATENATE("'2018-04 (Д)'!Q",TEXT(MATCH($C7,'2018-04 (Д)'!$C$2:$C$100,0)+1,0)))-INDIRECT(CONCATENATE("'2018-03 (Д)'!Q",TEXT(MATCH($C7,'2018-03 (Д)'!$C$2:$C$100,0)+1,0))))/INDIRECT(CONCATENATE("'2018-03 (Д)'!Q",TEXT(MATCH($C7,'2018-03 (Д)'!$C$2:$C$100,0)+1,0))))*100)</f>
        <v>466.68307665991063</v>
      </c>
      <c r="EI7" s="9">
        <f ca="1">IF(OR(INDIRECT(CONCATENATE("'2018-05 (Д)'!Q",TEXT(MATCH($C7,'2018-05 (Д)'!$C$2:$C$100,0)+1,0)))="Н/Д",INDIRECT(CONCATENATE("'2018-04 (Д)'!Q",TEXT(MATCH($C7,'2018-04 (Д)'!$C$2:$C$100,0)+1,0)))="Н/Д",AND(INDIRECT(CONCATENATE("'2018-05 (Д)'!Q",TEXT(MATCH($C7,'2018-05 (Д)'!$C$2:$C$100,0)+1,0)))="Н/Д",INDIRECT(CONCATENATE("'2018-04 (Д)'!Q",TEXT(MATCH($C7,'2018-04 (Д)'!$C$2:$C$100,0)+1,0))))),"Н/Д",((INDIRECT(CONCATENATE("'2018-05 (Д)'!Q",TEXT(MATCH($C7,'2018-05 (Д)'!$C$2:$C$100,0)+1,0)))-INDIRECT(CONCATENATE("'2018-04 (Д)'!Q",TEXT(MATCH($C7,'2018-04 (Д)'!$C$2:$C$100,0)+1,0))))/INDIRECT(CONCATENATE("'2018-04 (Д)'!Q",TEXT(MATCH($C7,'2018-04 (Д)'!$C$2:$C$100,0)+1,0))))*100)</f>
        <v>-56.138166758147577</v>
      </c>
      <c r="EJ7" s="9">
        <f ca="1">IF(OR(INDIRECT(CONCATENATE("'2018-06 (Д)'!Q",TEXT(MATCH($C7,'2018-06 (Д)'!$C$2:$C$100,0)+1,0)))="Н/Д",INDIRECT(CONCATENATE("'2018-05 (Д)'!Q",TEXT(MATCH($C7,'2018-05 (Д)'!$C$2:$C$100,0)+1,0)))="Н/Д",AND(INDIRECT(CONCATENATE("'2018-06 (Д)'!Q",TEXT(MATCH($C7,'2018-06 (Д)'!$C$2:$C$100,0)+1,0)))="Н/Д",INDIRECT(CONCATENATE("'2018-05 (Д)'!Q",TEXT(MATCH($C7,'2018-05 (Д)'!$C$2:$C$100,0)+1,0))))),"Н/Д",((INDIRECT(CONCATENATE("'2018-06 (Д)'!Q",TEXT(MATCH($C7,'2018-06 (Д)'!$C$2:$C$100,0)+1,0)))-INDIRECT(CONCATENATE("'2018-05 (Д)'!Q",TEXT(MATCH($C7,'2018-05 (Д)'!$C$2:$C$100,0)+1,0))))/INDIRECT(CONCATENATE("'2018-05 (Д)'!Q",TEXT(MATCH($C7,'2018-05 (Д)'!$C$2:$C$100,0)+1,0))))*100)</f>
        <v>-89.563502114271571</v>
      </c>
      <c r="EK7" s="9">
        <f ca="1">IF(OR(INDIRECT(CONCATENATE("'2018-07 (Д)'!Q",TEXT(MATCH($C7,'2018-07 (Д)'!$C$2:$C$100,0)+1,0)))="Н/Д",INDIRECT(CONCATENATE("'2018-06 (Д)'!Q",TEXT(MATCH($C7,'2018-06 (Д)'!$C$2:$C$100,0)+1,0)))="Н/Д",AND(INDIRECT(CONCATENATE("'2018-07 (Д)'!Q",TEXT(MATCH($C7,'2018-07 (Д)'!$C$2:$C$100,0)+1,0)))="Н/Д",INDIRECT(CONCATENATE("'2018-06 (Д)'!Q",TEXT(MATCH($C7,'2018-06 (Д)'!$C$2:$C$100,0)+1,0))))),"Н/Д",((INDIRECT(CONCATENATE("'2018-07 (Д)'!Q",TEXT(MATCH($C7,'2018-07 (Д)'!$C$2:$C$100,0)+1,0)))-INDIRECT(CONCATENATE("'2018-06 (Д)'!Q",TEXT(MATCH($C7,'2018-06 (Д)'!$C$2:$C$100,0)+1,0))))/INDIRECT(CONCATENATE("'2018-06 (Д)'!Q",TEXT(MATCH($C7,'2018-06 (Д)'!$C$2:$C$100,0)+1,0))))*100)</f>
        <v>4531.917119309076</v>
      </c>
      <c r="EL7" s="9">
        <f ca="1">IF(OR(INDIRECT(CONCATENATE("'2018-08 (Д)'!Q",TEXT(MATCH($C7,'2018-08 (Д)'!$C$2:$C$100,0)+1,0)))="Н/Д",INDIRECT(CONCATENATE("'2018-07 (Д)'!Q",TEXT(MATCH($C7,'2018-07 (Д)'!$C$2:$C$100,0)+1,0)))="Н/Д",AND(INDIRECT(CONCATENATE("'2018-08 (Д)'!Q",TEXT(MATCH($C7,'2018-08 (Д)'!$C$2:$C$100,0)+1,0)))="Н/Д",INDIRECT(CONCATENATE("'2018-07 (Д)'!Q",TEXT(MATCH($C7,'2018-07 (Д)'!$C$2:$C$100,0)+1,0))))),"Н/Д",((INDIRECT(CONCATENATE("'2018-08 (Д)'!Q",TEXT(MATCH($C7,'2018-08 (Д)'!$C$2:$C$100,0)+1,0)))-INDIRECT(CONCATENATE("'2018-07 (Д)'!Q",TEXT(MATCH($C7,'2018-07 (Д)'!$C$2:$C$100,0)+1,0))))/INDIRECT(CONCATENATE("'2018-07 (Д)'!Q",TEXT(MATCH($C7,'2018-07 (Д)'!$C$2:$C$100,0)+1,0))))*100)</f>
        <v>-81.517597814522958</v>
      </c>
      <c r="EM7" s="9">
        <f ca="1">IF(OR(INDIRECT(CONCATENATE("'2018-09 (Д)'!Q",TEXT(MATCH($C7,'2018-09 (Д)'!$C$2:$C$100,0)+1,0)))="Н/Д",INDIRECT(CONCATENATE("'2018-08 (Д)'!Q",TEXT(MATCH($C7,'2018-08 (Д)'!$C$2:$C$100,0)+1,0)))="Н/Д",AND(INDIRECT(CONCATENATE("'2018-09 (Д)'!Q",TEXT(MATCH($C7,'2018-09 (Д)'!$C$2:$C$100,0)+1,0)))="Н/Д",INDIRECT(CONCATENATE("'2018-08 (Д)'!Q",TEXT(MATCH($C7,'2018-08 (Д)'!$C$2:$C$100,0)+1,0))))),"Н/Д",((INDIRECT(CONCATENATE("'2018-09 (Д)'!Q",TEXT(MATCH($C7,'2018-09 (Д)'!$C$2:$C$100,0)+1,0)))-INDIRECT(CONCATENATE("'2018-08 (Д)'!Q",TEXT(MATCH($C7,'2018-08 (Д)'!$C$2:$C$100,0)+1,0))))/INDIRECT(CONCATENATE("'2018-08 (Д)'!Q",TEXT(MATCH($C7,'2018-08 (Д)'!$C$2:$C$100,0)+1,0))))*100)</f>
        <v>12.669627875069416</v>
      </c>
      <c r="EN7" s="9">
        <f ca="1">IF(OR(INDIRECT(CONCATENATE("'2018-10 (Д)'!Q",TEXT(MATCH($C7,'2018-10 (Д)'!$C$2:$C$100,0)+1,0)))="Н/Д",INDIRECT(CONCATENATE("'2018-09 (Д)'!Q",TEXT(MATCH($C7,'2018-09 (Д)'!$C$2:$C$100,0)+1,0)))="Н/Д",AND(INDIRECT(CONCATENATE("'2018-10 (Д)'!Q",TEXT(MATCH($C7,'2018-10 (Д)'!$C$2:$C$100,0)+1,0)))="Н/Д",INDIRECT(CONCATENATE("'2018-09 (Д)'!Q",TEXT(MATCH($C7,'2018-09 (Д)'!$C$2:$C$100,0)+1,0))))),"Н/Д",((INDIRECT(CONCATENATE("'2018-10 (Д)'!Q",TEXT(MATCH($C7,'2018-10 (Д)'!$C$2:$C$100,0)+1,0)))-INDIRECT(CONCATENATE("'2018-09 (Д)'!Q",TEXT(MATCH($C7,'2018-09 (Д)'!$C$2:$C$100,0)+1,0))))/INDIRECT(CONCATENATE("'2018-09 (Д)'!Q",TEXT(MATCH($C7,'2018-09 (Д)'!$C$2:$C$100,0)+1,0))))*100)</f>
        <v>-87.516225562617194</v>
      </c>
      <c r="EO7" s="9">
        <f ca="1">IF(OR(INDIRECT(CONCATENATE("'2018-11 (Д)'!Q",TEXT(MATCH($C7,'2018-11 (Д)'!$C$2:$C$100,0)+1,0)))="Н/Д",INDIRECT(CONCATENATE("'2018-10 (Д)'!Q",TEXT(MATCH($C7,'2018-10 (Д)'!$C$2:$C$100,0)+1,0)))="Н/Д",AND(INDIRECT(CONCATENATE("'2018-11 (Д)'!Q",TEXT(MATCH($C7,'2018-11 (Д)'!$C$2:$C$100,0)+1,0)))="Н/Д",INDIRECT(CONCATENATE("'2018-10 (Д)'!Q",TEXT(MATCH($C7,'2018-10 (Д)'!$C$2:$C$100,0)+1,0))))),"Н/Д",((INDIRECT(CONCATENATE("'2018-11 (Д)'!Q",TEXT(MATCH($C7,'2018-11 (Д)'!$C$2:$C$100,0)+1,0)))-INDIRECT(CONCATENATE("'2018-10 (Д)'!Q",TEXT(MATCH($C7,'2018-10 (Д)'!$C$2:$C$100,0)+1,0))))/INDIRECT(CONCATENATE("'2018-10 (Д)'!Q",TEXT(MATCH($C7,'2018-10 (Д)'!$C$2:$C$100,0)+1,0))))*100)</f>
        <v>641.06756483934043</v>
      </c>
      <c r="EP7" s="9">
        <f ca="1">IF(OR(INDIRECT(CONCATENATE("'2018-12 (Д)'!Q",TEXT(MATCH($C7,'2018-12 (Д)'!$C$2:$C$100,0)+1,0)))="Н/Д",INDIRECT(CONCATENATE("'2018-11 (Д)'!Q",TEXT(MATCH($C7,'2018-11 (Д)'!$C$2:$C$100,0)+1,0)))="Н/Д",AND(INDIRECT(CONCATENATE("'2018-12 (Д)'!Q",TEXT(MATCH($C7,'2018-12 (Д)'!$C$2:$C$100,0)+1,0)))="Н/Д",INDIRECT(CONCATENATE("'2018-11 (Д)'!Q",TEXT(MATCH($C7,'2018-11 (Д)'!$C$2:$C$100,0)+1,0))))),"Н/Д",((INDIRECT(CONCATENATE("'2018-12 (Д)'!Q",TEXT(MATCH($C7,'2018-12 (Д)'!$C$2:$C$100,0)+1,0)))-INDIRECT(CONCATENATE("'2018-11 (Д)'!Q",TEXT(MATCH($C7,'2018-11 (Д)'!$C$2:$C$100,0)+1,0))))/INDIRECT(CONCATENATE("'2018-11 (Д)'!Q",TEXT(MATCH($C7,'2018-11 (Д)'!$C$2:$C$100,0)+1,0))))*100)</f>
        <v>-83.001167385850422</v>
      </c>
      <c r="EQ7" s="9"/>
      <c r="ER7" s="9">
        <f ca="1">IF(OR(INDIRECT(CONCATENATE("'2018-03 (Д)'!R",TEXT(MATCH($C7,'2018-03 (Д)'!$C$2:$C$100,0)+1,0)))="Н/Д",INDIRECT(CONCATENATE("'2018-02 (Д)'!R",TEXT(MATCH($C7,'2018-02 (Д)'!$C$2:$C$100,0)+1,0)))="Н/Д",AND(INDIRECT(CONCATENATE("'2018-03 (Д)'!R",TEXT(MATCH($C7,'2018-03 (Д)'!$C$2:$C$100,0)+1,0)))="Н/Д",INDIRECT(CONCATENATE("'2018-02 (Д)'!R",TEXT(MATCH($C7,'2018-02 (Д)'!$C$2:$C$100,0)+1,0))))),"Н/Д",((INDIRECT(CONCATENATE("'2018-03 (Д)'!R",TEXT(MATCH($C7,'2018-03 (Д)'!$C$2:$C$100,0)+1,0)))-INDIRECT(CONCATENATE("'2018-02 (Д)'!R",TEXT(MATCH($C7,'2018-02 (Д)'!$C$2:$C$100,0)+1,0))))/INDIRECT(CONCATENATE("'2018-02 (Д)'!R",TEXT(MATCH($C7,'2018-02 (Д)'!$C$2:$C$100,0)+1,0))))*100)</f>
        <v>-4.8064284721384229</v>
      </c>
      <c r="ES7" s="9">
        <f ca="1">IF(OR(INDIRECT(CONCATENATE("'2018-04 (Д)'!R",TEXT(MATCH($C7,'2018-04 (Д)'!$C$2:$C$100,0)+1,0)))="Н/Д",INDIRECT(CONCATENATE("'2018-03 (Д)'!R",TEXT(MATCH($C7,'2018-03 (Д)'!$C$2:$C$100,0)+1,0)))="Н/Д",AND(INDIRECT(CONCATENATE("'2018-04 (Д)'!R",TEXT(MATCH($C7,'2018-04 (Д)'!$C$2:$C$100,0)+1,0)))="Н/Д",INDIRECT(CONCATENATE("'2018-03 (Д)'!R",TEXT(MATCH($C7,'2018-03 (Д)'!$C$2:$C$100,0)+1,0))))),"Н/Д",((INDIRECT(CONCATENATE("'2018-04 (Д)'!R",TEXT(MATCH($C7,'2018-04 (Д)'!$C$2:$C$100,0)+1,0)))-INDIRECT(CONCATENATE("'2018-03 (Д)'!R",TEXT(MATCH($C7,'2018-03 (Д)'!$C$2:$C$100,0)+1,0))))/INDIRECT(CONCATENATE("'2018-03 (Д)'!R",TEXT(MATCH($C7,'2018-03 (Д)'!$C$2:$C$100,0)+1,0))))*100)</f>
        <v>-41.075834572659438</v>
      </c>
      <c r="ET7" s="9">
        <f ca="1">IF(OR(INDIRECT(CONCATENATE("'2018-05 (Д)'!R",TEXT(MATCH($C7,'2018-05 (Д)'!$C$2:$C$100,0)+1,0)))="Н/Д",INDIRECT(CONCATENATE("'2018-04 (Д)'!R",TEXT(MATCH($C7,'2018-04 (Д)'!$C$2:$C$100,0)+1,0)))="Н/Д",AND(INDIRECT(CONCATENATE("'2018-05 (Д)'!R",TEXT(MATCH($C7,'2018-05 (Д)'!$C$2:$C$100,0)+1,0)))="Н/Д",INDIRECT(CONCATENATE("'2018-04 (Д)'!R",TEXT(MATCH($C7,'2018-04 (Д)'!$C$2:$C$100,0)+1,0))))),"Н/Д",((INDIRECT(CONCATENATE("'2018-05 (Д)'!R",TEXT(MATCH($C7,'2018-05 (Д)'!$C$2:$C$100,0)+1,0)))-INDIRECT(CONCATENATE("'2018-04 (Д)'!R",TEXT(MATCH($C7,'2018-04 (Д)'!$C$2:$C$100,0)+1,0))))/INDIRECT(CONCATENATE("'2018-04 (Д)'!R",TEXT(MATCH($C7,'2018-04 (Д)'!$C$2:$C$100,0)+1,0))))*100)</f>
        <v>166.85246676739331</v>
      </c>
      <c r="EU7" s="9">
        <f ca="1">IF(OR(INDIRECT(CONCATENATE("'2018-06 (Д)'!R",TEXT(MATCH($C7,'2018-06 (Д)'!$C$2:$C$100,0)+1,0)))="Н/Д",INDIRECT(CONCATENATE("'2018-05 (Д)'!R",TEXT(MATCH($C7,'2018-05 (Д)'!$C$2:$C$100,0)+1,0)))="Н/Д",AND(INDIRECT(CONCATENATE("'2018-06 (Д)'!R",TEXT(MATCH($C7,'2018-06 (Д)'!$C$2:$C$100,0)+1,0)))="Н/Д",INDIRECT(CONCATENATE("'2018-05 (Д)'!R",TEXT(MATCH($C7,'2018-05 (Д)'!$C$2:$C$100,0)+1,0))))),"Н/Д",((INDIRECT(CONCATENATE("'2018-06 (Д)'!R",TEXT(MATCH($C7,'2018-06 (Д)'!$C$2:$C$100,0)+1,0)))-INDIRECT(CONCATENATE("'2018-05 (Д)'!R",TEXT(MATCH($C7,'2018-05 (Д)'!$C$2:$C$100,0)+1,0))))/INDIRECT(CONCATENATE("'2018-05 (Д)'!R",TEXT(MATCH($C7,'2018-05 (Д)'!$C$2:$C$100,0)+1,0))))*100)</f>
        <v>-64.987644006396906</v>
      </c>
      <c r="EV7" s="9">
        <f ca="1">IF(OR(INDIRECT(CONCATENATE("'2018-07 (Д)'!R",TEXT(MATCH($C7,'2018-07 (Д)'!$C$2:$C$100,0)+1,0)))="Н/Д",INDIRECT(CONCATENATE("'2018-06 (Д)'!R",TEXT(MATCH($C7,'2018-06 (Д)'!$C$2:$C$100,0)+1,0)))="Н/Д",AND(INDIRECT(CONCATENATE("'2018-07 (Д)'!R",TEXT(MATCH($C7,'2018-07 (Д)'!$C$2:$C$100,0)+1,0)))="Н/Д",INDIRECT(CONCATENATE("'2018-06 (Д)'!R",TEXT(MATCH($C7,'2018-06 (Д)'!$C$2:$C$100,0)+1,0))))),"Н/Д",((INDIRECT(CONCATENATE("'2018-07 (Д)'!R",TEXT(MATCH($C7,'2018-07 (Д)'!$C$2:$C$100,0)+1,0)))-INDIRECT(CONCATENATE("'2018-06 (Д)'!R",TEXT(MATCH($C7,'2018-06 (Д)'!$C$2:$C$100,0)+1,0))))/INDIRECT(CONCATENATE("'2018-06 (Д)'!R",TEXT(MATCH($C7,'2018-06 (Д)'!$C$2:$C$100,0)+1,0))))*100)</f>
        <v>88.542144660680904</v>
      </c>
      <c r="EW7" s="9">
        <f ca="1">IF(OR(INDIRECT(CONCATENATE("'2018-08 (Д)'!R",TEXT(MATCH($C7,'2018-08 (Д)'!$C$2:$C$100,0)+1,0)))="Н/Д",INDIRECT(CONCATENATE("'2018-07 (Д)'!R",TEXT(MATCH($C7,'2018-07 (Д)'!$C$2:$C$100,0)+1,0)))="Н/Д",AND(INDIRECT(CONCATENATE("'2018-08 (Д)'!R",TEXT(MATCH($C7,'2018-08 (Д)'!$C$2:$C$100,0)+1,0)))="Н/Д",INDIRECT(CONCATENATE("'2018-07 (Д)'!R",TEXT(MATCH($C7,'2018-07 (Д)'!$C$2:$C$100,0)+1,0))))),"Н/Д",((INDIRECT(CONCATENATE("'2018-08 (Д)'!R",TEXT(MATCH($C7,'2018-08 (Д)'!$C$2:$C$100,0)+1,0)))-INDIRECT(CONCATENATE("'2018-07 (Д)'!R",TEXT(MATCH($C7,'2018-07 (Д)'!$C$2:$C$100,0)+1,0))))/INDIRECT(CONCATENATE("'2018-07 (Д)'!R",TEXT(MATCH($C7,'2018-07 (Д)'!$C$2:$C$100,0)+1,0))))*100)</f>
        <v>-3.7416045841792531</v>
      </c>
      <c r="EX7" s="9">
        <f ca="1">IF(OR(INDIRECT(CONCATENATE("'2018-09 (Д)'!R",TEXT(MATCH($C7,'2018-09 (Д)'!$C$2:$C$100,0)+1,0)))="Н/Д",INDIRECT(CONCATENATE("'2018-08 (Д)'!R",TEXT(MATCH($C7,'2018-08 (Д)'!$C$2:$C$100,0)+1,0)))="Н/Д",AND(INDIRECT(CONCATENATE("'2018-09 (Д)'!R",TEXT(MATCH($C7,'2018-09 (Д)'!$C$2:$C$100,0)+1,0)))="Н/Д",INDIRECT(CONCATENATE("'2018-08 (Д)'!R",TEXT(MATCH($C7,'2018-08 (Д)'!$C$2:$C$100,0)+1,0))))),"Н/Д",((INDIRECT(CONCATENATE("'2018-09 (Д)'!R",TEXT(MATCH($C7,'2018-09 (Д)'!$C$2:$C$100,0)+1,0)))-INDIRECT(CONCATENATE("'2018-08 (Д)'!R",TEXT(MATCH($C7,'2018-08 (Д)'!$C$2:$C$100,0)+1,0))))/INDIRECT(CONCATENATE("'2018-08 (Д)'!R",TEXT(MATCH($C7,'2018-08 (Д)'!$C$2:$C$100,0)+1,0))))*100)</f>
        <v>-3.9001508129545108</v>
      </c>
      <c r="EY7" s="9">
        <f ca="1">IF(OR(INDIRECT(CONCATENATE("'2018-10 (Д)'!R",TEXT(MATCH($C7,'2018-10 (Д)'!$C$2:$C$100,0)+1,0)))="Н/Д",INDIRECT(CONCATENATE("'2018-09 (Д)'!R",TEXT(MATCH($C7,'2018-09 (Д)'!$C$2:$C$100,0)+1,0)))="Н/Д",AND(INDIRECT(CONCATENATE("'2018-10 (Д)'!R",TEXT(MATCH($C7,'2018-10 (Д)'!$C$2:$C$100,0)+1,0)))="Н/Д",INDIRECT(CONCATENATE("'2018-09 (Д)'!R",TEXT(MATCH($C7,'2018-09 (Д)'!$C$2:$C$100,0)+1,0))))),"Н/Д",((INDIRECT(CONCATENATE("'2018-10 (Д)'!R",TEXT(MATCH($C7,'2018-10 (Д)'!$C$2:$C$100,0)+1,0)))-INDIRECT(CONCATENATE("'2018-09 (Д)'!R",TEXT(MATCH($C7,'2018-09 (Д)'!$C$2:$C$100,0)+1,0))))/INDIRECT(CONCATENATE("'2018-09 (Д)'!R",TEXT(MATCH($C7,'2018-09 (Д)'!$C$2:$C$100,0)+1,0))))*100)</f>
        <v>-20.666929703898848</v>
      </c>
      <c r="EZ7" s="9">
        <f ca="1">IF(OR(INDIRECT(CONCATENATE("'2018-11 (Д)'!R",TEXT(MATCH($C7,'2018-11 (Д)'!$C$2:$C$100,0)+1,0)))="Н/Д",INDIRECT(CONCATENATE("'2018-10 (Д)'!R",TEXT(MATCH($C7,'2018-10 (Д)'!$C$2:$C$100,0)+1,0)))="Н/Д",AND(INDIRECT(CONCATENATE("'2018-11 (Д)'!R",TEXT(MATCH($C7,'2018-11 (Д)'!$C$2:$C$100,0)+1,0)))="Н/Д",INDIRECT(CONCATENATE("'2018-10 (Д)'!R",TEXT(MATCH($C7,'2018-10 (Д)'!$C$2:$C$100,0)+1,0))))),"Н/Д",((INDIRECT(CONCATENATE("'2018-11 (Д)'!R",TEXT(MATCH($C7,'2018-11 (Д)'!$C$2:$C$100,0)+1,0)))-INDIRECT(CONCATENATE("'2018-10 (Д)'!R",TEXT(MATCH($C7,'2018-10 (Д)'!$C$2:$C$100,0)+1,0))))/INDIRECT(CONCATENATE("'2018-10 (Д)'!R",TEXT(MATCH($C7,'2018-10 (Д)'!$C$2:$C$100,0)+1,0))))*100)</f>
        <v>10.031415177684705</v>
      </c>
      <c r="FA7" s="9">
        <f ca="1">IF(OR(INDIRECT(CONCATENATE("'2018-12 (Д)'!R",TEXT(MATCH($C7,'2018-12 (Д)'!$C$2:$C$100,0)+1,0)))="Н/Д",INDIRECT(CONCATENATE("'2018-11 (Д)'!R",TEXT(MATCH($C7,'2018-11 (Д)'!$C$2:$C$100,0)+1,0)))="Н/Д",AND(INDIRECT(CONCATENATE("'2018-12 (Д)'!R",TEXT(MATCH($C7,'2018-12 (Д)'!$C$2:$C$100,0)+1,0)))="Н/Д",INDIRECT(CONCATENATE("'2018-11 (Д)'!R",TEXT(MATCH($C7,'2018-11 (Д)'!$C$2:$C$100,0)+1,0))))),"Н/Д",((INDIRECT(CONCATENATE("'2018-12 (Д)'!R",TEXT(MATCH($C7,'2018-12 (Д)'!$C$2:$C$100,0)+1,0)))-INDIRECT(CONCATENATE("'2018-11 (Д)'!R",TEXT(MATCH($C7,'2018-11 (Д)'!$C$2:$C$100,0)+1,0))))/INDIRECT(CONCATENATE("'2018-11 (Д)'!R",TEXT(MATCH($C7,'2018-11 (Д)'!$C$2:$C$100,0)+1,0))))*100)</f>
        <v>182.53007468366243</v>
      </c>
      <c r="FB7" s="9"/>
      <c r="FC7" s="9">
        <f ca="1">IF(OR(INDIRECT(CONCATENATE("'2018-03 (Д)'!S",TEXT(MATCH($C7,'2018-03 (Д)'!$C$2:$C$100,0)+1,0)))="Н/Д",INDIRECT(CONCATENATE("'2018-02 (Д)'!S",TEXT(MATCH($C7,'2018-02 (Д)'!$C$2:$C$100,0)+1,0)))="Н/Д",AND(INDIRECT(CONCATENATE("'2018-03 (Д)'!S",TEXT(MATCH($C7,'2018-03 (Д)'!$C$2:$C$100,0)+1,0)))="Н/Д",INDIRECT(CONCATENATE("'2018-02 (Д)'!S",TEXT(MATCH($C7,'2018-02 (Д)'!$C$2:$C$100,0)+1,0))))),"Н/Д",((INDIRECT(CONCATENATE("'2018-03 (Д)'!S",TEXT(MATCH($C7,'2018-03 (Д)'!$C$2:$C$100,0)+1,0)))-INDIRECT(CONCATENATE("'2018-02 (Д)'!S",TEXT(MATCH($C7,'2018-02 (Д)'!$C$2:$C$100,0)+1,0))))/INDIRECT(CONCATENATE("'2018-02 (Д)'!S",TEXT(MATCH($C7,'2018-02 (Д)'!$C$2:$C$100,0)+1,0))))*100)</f>
        <v>169.45440256623809</v>
      </c>
      <c r="FD7" s="9">
        <f ca="1">IF(OR(INDIRECT(CONCATENATE("'2018-04 (Д)'!S",TEXT(MATCH($C7,'2018-04 (Д)'!$C$2:$C$100,0)+1,0)))="Н/Д",INDIRECT(CONCATENATE("'2018-03 (Д)'!S",TEXT(MATCH($C7,'2018-03 (Д)'!$C$2:$C$100,0)+1,0)))="Н/Д",AND(INDIRECT(CONCATENATE("'2018-04 (Д)'!S",TEXT(MATCH($C7,'2018-04 (Д)'!$C$2:$C$100,0)+1,0)))="Н/Д",INDIRECT(CONCATENATE("'2018-03 (Д)'!S",TEXT(MATCH($C7,'2018-03 (Д)'!$C$2:$C$100,0)+1,0))))),"Н/Д",((INDIRECT(CONCATENATE("'2018-04 (Д)'!S",TEXT(MATCH($C7,'2018-04 (Д)'!$C$2:$C$100,0)+1,0)))-INDIRECT(CONCATENATE("'2018-03 (Д)'!S",TEXT(MATCH($C7,'2018-03 (Д)'!$C$2:$C$100,0)+1,0))))/INDIRECT(CONCATENATE("'2018-03 (Д)'!S",TEXT(MATCH($C7,'2018-03 (Д)'!$C$2:$C$100,0)+1,0))))*100)</f>
        <v>-27.069589631498207</v>
      </c>
      <c r="FE7" s="9">
        <f ca="1">IF(OR(INDIRECT(CONCATENATE("'2018-05 (Д)'!S",TEXT(MATCH($C7,'2018-05 (Д)'!$C$2:$C$100,0)+1,0)))="Н/Д",INDIRECT(CONCATENATE("'2018-04 (Д)'!S",TEXT(MATCH($C7,'2018-04 (Д)'!$C$2:$C$100,0)+1,0)))="Н/Д",AND(INDIRECT(CONCATENATE("'2018-05 (Д)'!S",TEXT(MATCH($C7,'2018-05 (Д)'!$C$2:$C$100,0)+1,0)))="Н/Д",INDIRECT(CONCATENATE("'2018-04 (Д)'!S",TEXT(MATCH($C7,'2018-04 (Д)'!$C$2:$C$100,0)+1,0))))),"Н/Д",((INDIRECT(CONCATENATE("'2018-05 (Д)'!S",TEXT(MATCH($C7,'2018-05 (Д)'!$C$2:$C$100,0)+1,0)))-INDIRECT(CONCATENATE("'2018-04 (Д)'!S",TEXT(MATCH($C7,'2018-04 (Д)'!$C$2:$C$100,0)+1,0))))/INDIRECT(CONCATENATE("'2018-04 (Д)'!S",TEXT(MATCH($C7,'2018-04 (Д)'!$C$2:$C$100,0)+1,0))))*100)</f>
        <v>-39.732009294579989</v>
      </c>
      <c r="FF7" s="9">
        <f ca="1">IF(OR(INDIRECT(CONCATENATE("'2018-06 (Д)'!S",TEXT(MATCH($C7,'2018-06 (Д)'!$C$2:$C$100,0)+1,0)))="Н/Д",INDIRECT(CONCATENATE("'2018-05 (Д)'!S",TEXT(MATCH($C7,'2018-05 (Д)'!$C$2:$C$100,0)+1,0)))="Н/Д",AND(INDIRECT(CONCATENATE("'2018-06 (Д)'!S",TEXT(MATCH($C7,'2018-06 (Д)'!$C$2:$C$100,0)+1,0)))="Н/Д",INDIRECT(CONCATENATE("'2018-05 (Д)'!S",TEXT(MATCH($C7,'2018-05 (Д)'!$C$2:$C$100,0)+1,0))))),"Н/Д",((INDIRECT(CONCATENATE("'2018-06 (Д)'!S",TEXT(MATCH($C7,'2018-06 (Д)'!$C$2:$C$100,0)+1,0)))-INDIRECT(CONCATENATE("'2018-05 (Д)'!S",TEXT(MATCH($C7,'2018-05 (Д)'!$C$2:$C$100,0)+1,0))))/INDIRECT(CONCATENATE("'2018-05 (Д)'!S",TEXT(MATCH($C7,'2018-05 (Д)'!$C$2:$C$100,0)+1,0))))*100)</f>
        <v>103.54045620847474</v>
      </c>
      <c r="FG7" s="9">
        <f ca="1">IF(OR(INDIRECT(CONCATENATE("'2018-07 (Д)'!S",TEXT(MATCH($C7,'2018-07 (Д)'!$C$2:$C$100,0)+1,0)))="Н/Д",INDIRECT(CONCATENATE("'2018-06 (Д)'!S",TEXT(MATCH($C7,'2018-06 (Д)'!$C$2:$C$100,0)+1,0)))="Н/Д",AND(INDIRECT(CONCATENATE("'2018-07 (Д)'!S",TEXT(MATCH($C7,'2018-07 (Д)'!$C$2:$C$100,0)+1,0)))="Н/Д",INDIRECT(CONCATENATE("'2018-06 (Д)'!S",TEXT(MATCH($C7,'2018-06 (Д)'!$C$2:$C$100,0)+1,0))))),"Н/Д",((INDIRECT(CONCATENATE("'2018-07 (Д)'!S",TEXT(MATCH($C7,'2018-07 (Д)'!$C$2:$C$100,0)+1,0)))-INDIRECT(CONCATENATE("'2018-06 (Д)'!S",TEXT(MATCH($C7,'2018-06 (Д)'!$C$2:$C$100,0)+1,0))))/INDIRECT(CONCATENATE("'2018-06 (Д)'!S",TEXT(MATCH($C7,'2018-06 (Д)'!$C$2:$C$100,0)+1,0))))*100)</f>
        <v>-4.7919301383749078</v>
      </c>
      <c r="FH7" s="9">
        <f ca="1">IF(OR(INDIRECT(CONCATENATE("'2018-08 (Д)'!S",TEXT(MATCH($C7,'2018-08 (Д)'!$C$2:$C$100,0)+1,0)))="Н/Д",INDIRECT(CONCATENATE("'2018-07 (Д)'!S",TEXT(MATCH($C7,'2018-07 (Д)'!$C$2:$C$100,0)+1,0)))="Н/Д",AND(INDIRECT(CONCATENATE("'2018-08 (Д)'!S",TEXT(MATCH($C7,'2018-08 (Д)'!$C$2:$C$100,0)+1,0)))="Н/Д",INDIRECT(CONCATENATE("'2018-07 (Д)'!S",TEXT(MATCH($C7,'2018-07 (Д)'!$C$2:$C$100,0)+1,0))))),"Н/Д",((INDIRECT(CONCATENATE("'2018-08 (Д)'!S",TEXT(MATCH($C7,'2018-08 (Д)'!$C$2:$C$100,0)+1,0)))-INDIRECT(CONCATENATE("'2018-07 (Д)'!S",TEXT(MATCH($C7,'2018-07 (Д)'!$C$2:$C$100,0)+1,0))))/INDIRECT(CONCATENATE("'2018-07 (Д)'!S",TEXT(MATCH($C7,'2018-07 (Д)'!$C$2:$C$100,0)+1,0))))*100)</f>
        <v>-76.292528043800843</v>
      </c>
      <c r="FI7" s="9">
        <f ca="1">IF(OR(INDIRECT(CONCATENATE("'2018-09 (Д)'!S",TEXT(MATCH($C7,'2018-09 (Д)'!$C$2:$C$100,0)+1,0)))="Н/Д",INDIRECT(CONCATENATE("'2018-08 (Д)'!S",TEXT(MATCH($C7,'2018-08 (Д)'!$C$2:$C$100,0)+1,0)))="Н/Д",AND(INDIRECT(CONCATENATE("'2018-09 (Д)'!S",TEXT(MATCH($C7,'2018-09 (Д)'!$C$2:$C$100,0)+1,0)))="Н/Д",INDIRECT(CONCATENATE("'2018-08 (Д)'!S",TEXT(MATCH($C7,'2018-08 (Д)'!$C$2:$C$100,0)+1,0))))),"Н/Д",((INDIRECT(CONCATENATE("'2018-09 (Д)'!S",TEXT(MATCH($C7,'2018-09 (Д)'!$C$2:$C$100,0)+1,0)))-INDIRECT(CONCATENATE("'2018-08 (Д)'!S",TEXT(MATCH($C7,'2018-08 (Д)'!$C$2:$C$100,0)+1,0))))/INDIRECT(CONCATENATE("'2018-08 (Д)'!S",TEXT(MATCH($C7,'2018-08 (Д)'!$C$2:$C$100,0)+1,0))))*100)</f>
        <v>76.5113321524274</v>
      </c>
      <c r="FJ7" s="9">
        <f ca="1">IF(OR(INDIRECT(CONCATENATE("'2018-10 (Д)'!S",TEXT(MATCH($C7,'2018-10 (Д)'!$C$2:$C$100,0)+1,0)))="Н/Д",INDIRECT(CONCATENATE("'2018-09 (Д)'!S",TEXT(MATCH($C7,'2018-09 (Д)'!$C$2:$C$100,0)+1,0)))="Н/Д",AND(INDIRECT(CONCATENATE("'2018-10 (Д)'!S",TEXT(MATCH($C7,'2018-10 (Д)'!$C$2:$C$100,0)+1,0)))="Н/Д",INDIRECT(CONCATENATE("'2018-09 (Д)'!S",TEXT(MATCH($C7,'2018-09 (Д)'!$C$2:$C$100,0)+1,0))))),"Н/Д",((INDIRECT(CONCATENATE("'2018-10 (Д)'!S",TEXT(MATCH($C7,'2018-10 (Д)'!$C$2:$C$100,0)+1,0)))-INDIRECT(CONCATENATE("'2018-09 (Д)'!S",TEXT(MATCH($C7,'2018-09 (Д)'!$C$2:$C$100,0)+1,0))))/INDIRECT(CONCATENATE("'2018-09 (Д)'!S",TEXT(MATCH($C7,'2018-09 (Д)'!$C$2:$C$100,0)+1,0))))*100)</f>
        <v>-23.44934062399474</v>
      </c>
      <c r="FK7" s="9">
        <f ca="1">IF(OR(INDIRECT(CONCATENATE("'2018-11 (Д)'!S",TEXT(MATCH($C7,'2018-11 (Д)'!$C$2:$C$100,0)+1,0)))="Н/Д",INDIRECT(CONCATENATE("'2018-10 (Д)'!S",TEXT(MATCH($C7,'2018-10 (Д)'!$C$2:$C$100,0)+1,0)))="Н/Д",AND(INDIRECT(CONCATENATE("'2018-11 (Д)'!S",TEXT(MATCH($C7,'2018-11 (Д)'!$C$2:$C$100,0)+1,0)))="Н/Д",INDIRECT(CONCATENATE("'2018-10 (Д)'!S",TEXT(MATCH($C7,'2018-10 (Д)'!$C$2:$C$100,0)+1,0))))),"Н/Д",((INDIRECT(CONCATENATE("'2018-11 (Д)'!S",TEXT(MATCH($C7,'2018-11 (Д)'!$C$2:$C$100,0)+1,0)))-INDIRECT(CONCATENATE("'2018-10 (Д)'!S",TEXT(MATCH($C7,'2018-10 (Д)'!$C$2:$C$100,0)+1,0))))/INDIRECT(CONCATENATE("'2018-10 (Д)'!S",TEXT(MATCH($C7,'2018-10 (Д)'!$C$2:$C$100,0)+1,0))))*100)</f>
        <v>16.763306946335234</v>
      </c>
      <c r="FL7" s="9">
        <f ca="1">IF(OR(INDIRECT(CONCATENATE("'2018-12 (Д)'!S",TEXT(MATCH($C7,'2018-12 (Д)'!$C$2:$C$100,0)+1,0)))="Н/Д",INDIRECT(CONCATENATE("'2018-11 (Д)'!S",TEXT(MATCH($C7,'2018-11 (Д)'!$C$2:$C$100,0)+1,0)))="Н/Д",AND(INDIRECT(CONCATENATE("'2018-12 (Д)'!S",TEXT(MATCH($C7,'2018-12 (Д)'!$C$2:$C$100,0)+1,0)))="Н/Д",INDIRECT(CONCATENATE("'2018-11 (Д)'!S",TEXT(MATCH($C7,'2018-11 (Д)'!$C$2:$C$100,0)+1,0))))),"Н/Д",((INDIRECT(CONCATENATE("'2018-12 (Д)'!S",TEXT(MATCH($C7,'2018-12 (Д)'!$C$2:$C$100,0)+1,0)))-INDIRECT(CONCATENATE("'2018-11 (Д)'!S",TEXT(MATCH($C7,'2018-11 (Д)'!$C$2:$C$100,0)+1,0))))/INDIRECT(CONCATENATE("'2018-11 (Д)'!S",TEXT(MATCH($C7,'2018-11 (Д)'!$C$2:$C$100,0)+1,0))))*100)</f>
        <v>28.73346479927454</v>
      </c>
      <c r="FM7" s="9"/>
      <c r="FN7" s="9">
        <f ca="1">IF(OR(INDIRECT(CONCATENATE("'2018-03 (Д)'!T",TEXT(MATCH($C7,'2018-03 (Д)'!$C$2:$C$100,0)+1,0)))="Н/Д",INDIRECT(CONCATENATE("'2018-02 (Д)'!T",TEXT(MATCH($C7,'2018-02 (Д)'!$C$2:$C$100,0)+1,0)))="Н/Д",AND(INDIRECT(CONCATENATE("'2018-03 (Д)'!T",TEXT(MATCH($C7,'2018-03 (Д)'!$C$2:$C$100,0)+1,0)))="Н/Д",INDIRECT(CONCATENATE("'2018-02 (Д)'!T",TEXT(MATCH($C7,'2018-02 (Д)'!$C$2:$C$100,0)+1,0))))),"Н/Д",((INDIRECT(CONCATENATE("'2018-03 (Д)'!T",TEXT(MATCH($C7,'2018-03 (Д)'!$C$2:$C$100,0)+1,0)))-INDIRECT(CONCATENATE("'2018-02 (Д)'!T",TEXT(MATCH($C7,'2018-02 (Д)'!$C$2:$C$100,0)+1,0))))/INDIRECT(CONCATENATE("'2018-02 (Д)'!T",TEXT(MATCH($C7,'2018-02 (Д)'!$C$2:$C$100,0)+1,0))))*100)</f>
        <v>36.538634072450144</v>
      </c>
      <c r="FO7" s="9">
        <f ca="1">IF(OR(INDIRECT(CONCATENATE("'2018-04 (Д)'!T",TEXT(MATCH($C7,'2018-04 (Д)'!$C$2:$C$100,0)+1,0)))="Н/Д",INDIRECT(CONCATENATE("'2018-03 (Д)'!T",TEXT(MATCH($C7,'2018-03 (Д)'!$C$2:$C$100,0)+1,0)))="Н/Д",AND(INDIRECT(CONCATENATE("'2018-04 (Д)'!T",TEXT(MATCH($C7,'2018-04 (Д)'!$C$2:$C$100,0)+1,0)))="Н/Д",INDIRECT(CONCATENATE("'2018-03 (Д)'!T",TEXT(MATCH($C7,'2018-03 (Д)'!$C$2:$C$100,0)+1,0))))),"Н/Д",((INDIRECT(CONCATENATE("'2018-04 (Д)'!T",TEXT(MATCH($C7,'2018-04 (Д)'!$C$2:$C$100,0)+1,0)))-INDIRECT(CONCATENATE("'2018-03 (Д)'!T",TEXT(MATCH($C7,'2018-03 (Д)'!$C$2:$C$100,0)+1,0))))/INDIRECT(CONCATENATE("'2018-03 (Д)'!T",TEXT(MATCH($C7,'2018-03 (Д)'!$C$2:$C$100,0)+1,0))))*100)</f>
        <v>21.307642180263489</v>
      </c>
      <c r="FP7" s="9">
        <f ca="1">IF(OR(INDIRECT(CONCATENATE("'2018-05 (Д)'!T",TEXT(MATCH($C7,'2018-05 (Д)'!$C$2:$C$100,0)+1,0)))="Н/Д",INDIRECT(CONCATENATE("'2018-04 (Д)'!T",TEXT(MATCH($C7,'2018-04 (Д)'!$C$2:$C$100,0)+1,0)))="Н/Д",AND(INDIRECT(CONCATENATE("'2018-05 (Д)'!T",TEXT(MATCH($C7,'2018-05 (Д)'!$C$2:$C$100,0)+1,0)))="Н/Д",INDIRECT(CONCATENATE("'2018-04 (Д)'!T",TEXT(MATCH($C7,'2018-04 (Д)'!$C$2:$C$100,0)+1,0))))),"Н/Д",((INDIRECT(CONCATENATE("'2018-05 (Д)'!T",TEXT(MATCH($C7,'2018-05 (Д)'!$C$2:$C$100,0)+1,0)))-INDIRECT(CONCATENATE("'2018-04 (Д)'!T",TEXT(MATCH($C7,'2018-04 (Д)'!$C$2:$C$100,0)+1,0))))/INDIRECT(CONCATENATE("'2018-04 (Д)'!T",TEXT(MATCH($C7,'2018-04 (Д)'!$C$2:$C$100,0)+1,0))))*100)</f>
        <v>-15.913210365379191</v>
      </c>
      <c r="FQ7" s="9">
        <f ca="1">IF(OR(INDIRECT(CONCATENATE("'2018-06 (Д)'!T",TEXT(MATCH($C7,'2018-06 (Д)'!$C$2:$C$100,0)+1,0)))="Н/Д",INDIRECT(CONCATENATE("'2018-05 (Д)'!T",TEXT(MATCH($C7,'2018-05 (Д)'!$C$2:$C$100,0)+1,0)))="Н/Д",AND(INDIRECT(CONCATENATE("'2018-06 (Д)'!T",TEXT(MATCH($C7,'2018-06 (Д)'!$C$2:$C$100,0)+1,0)))="Н/Д",INDIRECT(CONCATENATE("'2018-05 (Д)'!T",TEXT(MATCH($C7,'2018-05 (Д)'!$C$2:$C$100,0)+1,0))))),"Н/Д",((INDIRECT(CONCATENATE("'2018-06 (Д)'!T",TEXT(MATCH($C7,'2018-06 (Д)'!$C$2:$C$100,0)+1,0)))-INDIRECT(CONCATENATE("'2018-05 (Д)'!T",TEXT(MATCH($C7,'2018-05 (Д)'!$C$2:$C$100,0)+1,0))))/INDIRECT(CONCATENATE("'2018-05 (Д)'!T",TEXT(MATCH($C7,'2018-05 (Д)'!$C$2:$C$100,0)+1,0))))*100)</f>
        <v>8.2878167591296865</v>
      </c>
      <c r="FR7" s="9">
        <f ca="1">IF(OR(INDIRECT(CONCATENATE("'2018-07 (Д)'!T",TEXT(MATCH($C7,'2018-07 (Д)'!$C$2:$C$100,0)+1,0)))="Н/Д",INDIRECT(CONCATENATE("'2018-06 (Д)'!T",TEXT(MATCH($C7,'2018-06 (Д)'!$C$2:$C$100,0)+1,0)))="Н/Д",AND(INDIRECT(CONCATENATE("'2018-07 (Д)'!T",TEXT(MATCH($C7,'2018-07 (Д)'!$C$2:$C$100,0)+1,0)))="Н/Д",INDIRECT(CONCATENATE("'2018-06 (Д)'!T",TEXT(MATCH($C7,'2018-06 (Д)'!$C$2:$C$100,0)+1,0))))),"Н/Д",((INDIRECT(CONCATENATE("'2018-07 (Д)'!T",TEXT(MATCH($C7,'2018-07 (Д)'!$C$2:$C$100,0)+1,0)))-INDIRECT(CONCATENATE("'2018-06 (Д)'!T",TEXT(MATCH($C7,'2018-06 (Д)'!$C$2:$C$100,0)+1,0))))/INDIRECT(CONCATENATE("'2018-06 (Д)'!T",TEXT(MATCH($C7,'2018-06 (Д)'!$C$2:$C$100,0)+1,0))))*100)</f>
        <v>17.504914474038891</v>
      </c>
      <c r="FS7" s="9">
        <f ca="1">IF(OR(INDIRECT(CONCATENATE("'2018-08 (Д)'!T",TEXT(MATCH($C7,'2018-08 (Д)'!$C$2:$C$100,0)+1,0)))="Н/Д",INDIRECT(CONCATENATE("'2018-07 (Д)'!T",TEXT(MATCH($C7,'2018-07 (Д)'!$C$2:$C$100,0)+1,0)))="Н/Д",AND(INDIRECT(CONCATENATE("'2018-08 (Д)'!T",TEXT(MATCH($C7,'2018-08 (Д)'!$C$2:$C$100,0)+1,0)))="Н/Д",INDIRECT(CONCATENATE("'2018-07 (Д)'!T",TEXT(MATCH($C7,'2018-07 (Д)'!$C$2:$C$100,0)+1,0))))),"Н/Д",((INDIRECT(CONCATENATE("'2018-08 (Д)'!T",TEXT(MATCH($C7,'2018-08 (Д)'!$C$2:$C$100,0)+1,0)))-INDIRECT(CONCATENATE("'2018-07 (Д)'!T",TEXT(MATCH($C7,'2018-07 (Д)'!$C$2:$C$100,0)+1,0))))/INDIRECT(CONCATENATE("'2018-07 (Д)'!T",TEXT(MATCH($C7,'2018-07 (Д)'!$C$2:$C$100,0)+1,0))))*100)</f>
        <v>-6.3710567106364708</v>
      </c>
      <c r="FT7" s="9">
        <f ca="1">IF(OR(INDIRECT(CONCATENATE("'2018-09 (Д)'!T",TEXT(MATCH($C7,'2018-09 (Д)'!$C$2:$C$100,0)+1,0)))="Н/Д",INDIRECT(CONCATENATE("'2018-08 (Д)'!T",TEXT(MATCH($C7,'2018-08 (Д)'!$C$2:$C$100,0)+1,0)))="Н/Д",AND(INDIRECT(CONCATENATE("'2018-09 (Д)'!T",TEXT(MATCH($C7,'2018-09 (Д)'!$C$2:$C$100,0)+1,0)))="Н/Д",INDIRECT(CONCATENATE("'2018-08 (Д)'!T",TEXT(MATCH($C7,'2018-08 (Д)'!$C$2:$C$100,0)+1,0))))),"Н/Д",((INDIRECT(CONCATENATE("'2018-09 (Д)'!T",TEXT(MATCH($C7,'2018-09 (Д)'!$C$2:$C$100,0)+1,0)))-INDIRECT(CONCATENATE("'2018-08 (Д)'!T",TEXT(MATCH($C7,'2018-08 (Д)'!$C$2:$C$100,0)+1,0))))/INDIRECT(CONCATENATE("'2018-08 (Д)'!T",TEXT(MATCH($C7,'2018-08 (Д)'!$C$2:$C$100,0)+1,0))))*100)</f>
        <v>21.605064002436958</v>
      </c>
      <c r="FU7" s="9">
        <f ca="1">IF(OR(INDIRECT(CONCATENATE("'2018-10 (Д)'!T",TEXT(MATCH($C7,'2018-10 (Д)'!$C$2:$C$100,0)+1,0)))="Н/Д",INDIRECT(CONCATENATE("'2018-09 (Д)'!T",TEXT(MATCH($C7,'2018-09 (Д)'!$C$2:$C$100,0)+1,0)))="Н/Д",AND(INDIRECT(CONCATENATE("'2018-10 (Д)'!T",TEXT(MATCH($C7,'2018-10 (Д)'!$C$2:$C$100,0)+1,0)))="Н/Д",INDIRECT(CONCATENATE("'2018-09 (Д)'!T",TEXT(MATCH($C7,'2018-09 (Д)'!$C$2:$C$100,0)+1,0))))),"Н/Д",((INDIRECT(CONCATENATE("'2018-10 (Д)'!T",TEXT(MATCH($C7,'2018-10 (Д)'!$C$2:$C$100,0)+1,0)))-INDIRECT(CONCATENATE("'2018-09 (Д)'!T",TEXT(MATCH($C7,'2018-09 (Д)'!$C$2:$C$100,0)+1,0))))/INDIRECT(CONCATENATE("'2018-09 (Д)'!T",TEXT(MATCH($C7,'2018-09 (Д)'!$C$2:$C$100,0)+1,0))))*100)</f>
        <v>-34.761816836010716</v>
      </c>
      <c r="FV7" s="9">
        <f ca="1">IF(OR(INDIRECT(CONCATENATE("'2018-11 (Д)'!T",TEXT(MATCH($C7,'2018-11 (Д)'!$C$2:$C$100,0)+1,0)))="Н/Д",INDIRECT(CONCATENATE("'2018-10 (Д)'!T",TEXT(MATCH($C7,'2018-10 (Д)'!$C$2:$C$100,0)+1,0)))="Н/Д",AND(INDIRECT(CONCATENATE("'2018-11 (Д)'!T",TEXT(MATCH($C7,'2018-11 (Д)'!$C$2:$C$100,0)+1,0)))="Н/Д",INDIRECT(CONCATENATE("'2018-10 (Д)'!T",TEXT(MATCH($C7,'2018-10 (Д)'!$C$2:$C$100,0)+1,0))))),"Н/Д",((INDIRECT(CONCATENATE("'2018-11 (Д)'!T",TEXT(MATCH($C7,'2018-11 (Д)'!$C$2:$C$100,0)+1,0)))-INDIRECT(CONCATENATE("'2018-10 (Д)'!T",TEXT(MATCH($C7,'2018-10 (Д)'!$C$2:$C$100,0)+1,0))))/INDIRECT(CONCATENATE("'2018-10 (Д)'!T",TEXT(MATCH($C7,'2018-10 (Д)'!$C$2:$C$100,0)+1,0))))*100)</f>
        <v>28.533099970975751</v>
      </c>
      <c r="FW7" s="9">
        <f ca="1">IF(OR(INDIRECT(CONCATENATE("'2018-12 (Д)'!T",TEXT(MATCH($C7,'2018-12 (Д)'!$C$2:$C$100,0)+1,0)))="Н/Д",INDIRECT(CONCATENATE("'2018-11 (Д)'!T",TEXT(MATCH($C7,'2018-11 (Д)'!$C$2:$C$100,0)+1,0)))="Н/Д",AND(INDIRECT(CONCATENATE("'2018-12 (Д)'!T",TEXT(MATCH($C7,'2018-12 (Д)'!$C$2:$C$100,0)+1,0)))="Н/Д",INDIRECT(CONCATENATE("'2018-11 (Д)'!T",TEXT(MATCH($C7,'2018-11 (Д)'!$C$2:$C$100,0)+1,0))))),"Н/Д",((INDIRECT(CONCATENATE("'2018-12 (Д)'!T",TEXT(MATCH($C7,'2018-12 (Д)'!$C$2:$C$100,0)+1,0)))-INDIRECT(CONCATENATE("'2018-11 (Д)'!T",TEXT(MATCH($C7,'2018-11 (Д)'!$C$2:$C$100,0)+1,0))))/INDIRECT(CONCATENATE("'2018-11 (Д)'!T",TEXT(MATCH($C7,'2018-11 (Д)'!$C$2:$C$100,0)+1,0))))*100)</f>
        <v>-6.997603855363649</v>
      </c>
      <c r="FX7" s="9"/>
      <c r="FY7" s="9">
        <f ca="1">IF(OR(INDIRECT(CONCATENATE("'2018-03 (Д)'!U",TEXT(MATCH($C7,'2018-03 (Д)'!$C$2:$C$100,0)+1,0)))="Н/Д",INDIRECT(CONCATENATE("'2018-02 (Д)'!U",TEXT(MATCH($C7,'2018-02 (Д)'!$C$2:$C$100,0)+1,0)))="Н/Д",AND(INDIRECT(CONCATENATE("'2018-03 (Д)'!U",TEXT(MATCH($C7,'2018-03 (Д)'!$C$2:$C$100,0)+1,0)))="Н/Д",INDIRECT(CONCATENATE("'2018-02 (Д)'!U",TEXT(MATCH($C7,'2018-02 (Д)'!$C$2:$C$100,0)+1,0))))),"Н/Д",((INDIRECT(CONCATENATE("'2018-03 (Д)'!U",TEXT(MATCH($C7,'2018-03 (Д)'!$C$2:$C$100,0)+1,0)))-INDIRECT(CONCATENATE("'2018-02 (Д)'!U",TEXT(MATCH($C7,'2018-02 (Д)'!$C$2:$C$100,0)+1,0))))/INDIRECT(CONCATENATE("'2018-02 (Д)'!U",TEXT(MATCH($C7,'2018-02 (Д)'!$C$2:$C$100,0)+1,0))))*100)</f>
        <v>2164.2561862445823</v>
      </c>
      <c r="FZ7" s="9">
        <f ca="1">IF(OR(INDIRECT(CONCATENATE("'2018-04 (Д)'!U",TEXT(MATCH($C7,'2018-04 (Д)'!$C$2:$C$100,0)+1,0)))="Н/Д",INDIRECT(CONCATENATE("'2018-03 (Д)'!U",TEXT(MATCH($C7,'2018-03 (Д)'!$C$2:$C$100,0)+1,0)))="Н/Д",AND(INDIRECT(CONCATENATE("'2018-04 (Д)'!U",TEXT(MATCH($C7,'2018-04 (Д)'!$C$2:$C$100,0)+1,0)))="Н/Д",INDIRECT(CONCATENATE("'2018-03 (Д)'!U",TEXT(MATCH($C7,'2018-03 (Д)'!$C$2:$C$100,0)+1,0))))),"Н/Д",((INDIRECT(CONCATENATE("'2018-04 (Д)'!U",TEXT(MATCH($C7,'2018-04 (Д)'!$C$2:$C$100,0)+1,0)))-INDIRECT(CONCATENATE("'2018-03 (Д)'!U",TEXT(MATCH($C7,'2018-03 (Д)'!$C$2:$C$100,0)+1,0))))/INDIRECT(CONCATENATE("'2018-03 (Д)'!U",TEXT(MATCH($C7,'2018-03 (Д)'!$C$2:$C$100,0)+1,0))))*100)</f>
        <v>-53.393405064963581</v>
      </c>
      <c r="GA7" s="9">
        <f ca="1">IF(OR(INDIRECT(CONCATENATE("'2018-05 (Д)'!U",TEXT(MATCH($C7,'2018-05 (Д)'!$C$2:$C$100,0)+1,0)))="Н/Д",INDIRECT(CONCATENATE("'2018-04 (Д)'!U",TEXT(MATCH($C7,'2018-04 (Д)'!$C$2:$C$100,0)+1,0)))="Н/Д",AND(INDIRECT(CONCATENATE("'2018-05 (Д)'!U",TEXT(MATCH($C7,'2018-05 (Д)'!$C$2:$C$100,0)+1,0)))="Н/Д",INDIRECT(CONCATENATE("'2018-04 (Д)'!U",TEXT(MATCH($C7,'2018-04 (Д)'!$C$2:$C$100,0)+1,0))))),"Н/Д",((INDIRECT(CONCATENATE("'2018-05 (Д)'!U",TEXT(MATCH($C7,'2018-05 (Д)'!$C$2:$C$100,0)+1,0)))-INDIRECT(CONCATENATE("'2018-04 (Д)'!U",TEXT(MATCH($C7,'2018-04 (Д)'!$C$2:$C$100,0)+1,0))))/INDIRECT(CONCATENATE("'2018-04 (Д)'!U",TEXT(MATCH($C7,'2018-04 (Д)'!$C$2:$C$100,0)+1,0))))*100)</f>
        <v>-67.810376011255968</v>
      </c>
      <c r="GB7" s="9">
        <f ca="1">IF(OR(INDIRECT(CONCATENATE("'2018-06 (Д)'!U",TEXT(MATCH($C7,'2018-06 (Д)'!$C$2:$C$100,0)+1,0)))="Н/Д",INDIRECT(CONCATENATE("'2018-05 (Д)'!U",TEXT(MATCH($C7,'2018-05 (Д)'!$C$2:$C$100,0)+1,0)))="Н/Д",AND(INDIRECT(CONCATENATE("'2018-06 (Д)'!U",TEXT(MATCH($C7,'2018-06 (Д)'!$C$2:$C$100,0)+1,0)))="Н/Д",INDIRECT(CONCATENATE("'2018-05 (Д)'!U",TEXT(MATCH($C7,'2018-05 (Д)'!$C$2:$C$100,0)+1,0))))),"Н/Д",((INDIRECT(CONCATENATE("'2018-06 (Д)'!U",TEXT(MATCH($C7,'2018-06 (Д)'!$C$2:$C$100,0)+1,0)))-INDIRECT(CONCATENATE("'2018-05 (Д)'!U",TEXT(MATCH($C7,'2018-05 (Д)'!$C$2:$C$100,0)+1,0))))/INDIRECT(CONCATENATE("'2018-05 (Д)'!U",TEXT(MATCH($C7,'2018-05 (Д)'!$C$2:$C$100,0)+1,0))))*100)</f>
        <v>1261.7471214088857</v>
      </c>
      <c r="GC7" s="9">
        <f ca="1">IF(OR(INDIRECT(CONCATENATE("'2018-07 (Д)'!U",TEXT(MATCH($C7,'2018-07 (Д)'!$C$2:$C$100,0)+1,0)))="Н/Д",INDIRECT(CONCATENATE("'2018-06 (Д)'!U",TEXT(MATCH($C7,'2018-06 (Д)'!$C$2:$C$100,0)+1,0)))="Н/Д",AND(INDIRECT(CONCATENATE("'2018-07 (Д)'!U",TEXT(MATCH($C7,'2018-07 (Д)'!$C$2:$C$100,0)+1,0)))="Н/Д",INDIRECT(CONCATENATE("'2018-06 (Д)'!U",TEXT(MATCH($C7,'2018-06 (Д)'!$C$2:$C$100,0)+1,0))))),"Н/Д",((INDIRECT(CONCATENATE("'2018-07 (Д)'!U",TEXT(MATCH($C7,'2018-07 (Д)'!$C$2:$C$100,0)+1,0)))-INDIRECT(CONCATENATE("'2018-06 (Д)'!U",TEXT(MATCH($C7,'2018-06 (Д)'!$C$2:$C$100,0)+1,0))))/INDIRECT(CONCATENATE("'2018-06 (Д)'!U",TEXT(MATCH($C7,'2018-06 (Д)'!$C$2:$C$100,0)+1,0))))*100)</f>
        <v>-61.950451870516353</v>
      </c>
      <c r="GD7" s="9">
        <f ca="1">IF(OR(INDIRECT(CONCATENATE("'2018-08 (Д)'!U",TEXT(MATCH($C7,'2018-08 (Д)'!$C$2:$C$100,0)+1,0)))="Н/Д",INDIRECT(CONCATENATE("'2018-07 (Д)'!U",TEXT(MATCH($C7,'2018-07 (Д)'!$C$2:$C$100,0)+1,0)))="Н/Д",AND(INDIRECT(CONCATENATE("'2018-08 (Д)'!U",TEXT(MATCH($C7,'2018-08 (Д)'!$C$2:$C$100,0)+1,0)))="Н/Д",INDIRECT(CONCATENATE("'2018-07 (Д)'!U",TEXT(MATCH($C7,'2018-07 (Д)'!$C$2:$C$100,0)+1,0))))),"Н/Д",((INDIRECT(CONCATENATE("'2018-08 (Д)'!U",TEXT(MATCH($C7,'2018-08 (Д)'!$C$2:$C$100,0)+1,0)))-INDIRECT(CONCATENATE("'2018-07 (Д)'!U",TEXT(MATCH($C7,'2018-07 (Д)'!$C$2:$C$100,0)+1,0))))/INDIRECT(CONCATENATE("'2018-07 (Д)'!U",TEXT(MATCH($C7,'2018-07 (Д)'!$C$2:$C$100,0)+1,0))))*100)</f>
        <v>-104.04616208999349</v>
      </c>
      <c r="GE7" s="9">
        <f ca="1">IF(OR(INDIRECT(CONCATENATE("'2018-09 (Д)'!U",TEXT(MATCH($C7,'2018-09 (Д)'!$C$2:$C$100,0)+1,0)))="Н/Д",INDIRECT(CONCATENATE("'2018-08 (Д)'!U",TEXT(MATCH($C7,'2018-08 (Д)'!$C$2:$C$100,0)+1,0)))="Н/Д",AND(INDIRECT(CONCATENATE("'2018-09 (Д)'!U",TEXT(MATCH($C7,'2018-09 (Д)'!$C$2:$C$100,0)+1,0)))="Н/Д",INDIRECT(CONCATENATE("'2018-08 (Д)'!U",TEXT(MATCH($C7,'2018-08 (Д)'!$C$2:$C$100,0)+1,0))))),"Н/Д",((INDIRECT(CONCATENATE("'2018-09 (Д)'!U",TEXT(MATCH($C7,'2018-09 (Д)'!$C$2:$C$100,0)+1,0)))-INDIRECT(CONCATENATE("'2018-08 (Д)'!U",TEXT(MATCH($C7,'2018-08 (Д)'!$C$2:$C$100,0)+1,0))))/INDIRECT(CONCATENATE("'2018-08 (Д)'!U",TEXT(MATCH($C7,'2018-08 (Д)'!$C$2:$C$100,0)+1,0))))*100)</f>
        <v>-749.69505993256871</v>
      </c>
      <c r="GF7" s="9">
        <f ca="1">IF(OR(INDIRECT(CONCATENATE("'2018-10 (Д)'!U",TEXT(MATCH($C7,'2018-10 (Д)'!$C$2:$C$100,0)+1,0)))="Н/Д",INDIRECT(CONCATENATE("'2018-09 (Д)'!U",TEXT(MATCH($C7,'2018-09 (Д)'!$C$2:$C$100,0)+1,0)))="Н/Д",AND(INDIRECT(CONCATENATE("'2018-10 (Д)'!U",TEXT(MATCH($C7,'2018-10 (Д)'!$C$2:$C$100,0)+1,0)))="Н/Д",INDIRECT(CONCATENATE("'2018-09 (Д)'!U",TEXT(MATCH($C7,'2018-09 (Д)'!$C$2:$C$100,0)+1,0))))),"Н/Д",((INDIRECT(CONCATENATE("'2018-10 (Д)'!U",TEXT(MATCH($C7,'2018-10 (Д)'!$C$2:$C$100,0)+1,0)))-INDIRECT(CONCATENATE("'2018-09 (Д)'!U",TEXT(MATCH($C7,'2018-09 (Д)'!$C$2:$C$100,0)+1,0))))/INDIRECT(CONCATENATE("'2018-09 (Д)'!U",TEXT(MATCH($C7,'2018-09 (Д)'!$C$2:$C$100,0)+1,0))))*100)</f>
        <v>182.14357111983682</v>
      </c>
      <c r="GG7" s="9">
        <f ca="1">IF(OR(INDIRECT(CONCATENATE("'2018-11 (Д)'!U",TEXT(MATCH($C7,'2018-11 (Д)'!$C$2:$C$100,0)+1,0)))="Н/Д",INDIRECT(CONCATENATE("'2018-10 (Д)'!U",TEXT(MATCH($C7,'2018-10 (Д)'!$C$2:$C$100,0)+1,0)))="Н/Д",AND(INDIRECT(CONCATENATE("'2018-11 (Д)'!U",TEXT(MATCH($C7,'2018-11 (Д)'!$C$2:$C$100,0)+1,0)))="Н/Д",INDIRECT(CONCATENATE("'2018-10 (Д)'!U",TEXT(MATCH($C7,'2018-10 (Д)'!$C$2:$C$100,0)+1,0))))),"Н/Д",((INDIRECT(CONCATENATE("'2018-11 (Д)'!U",TEXT(MATCH($C7,'2018-11 (Д)'!$C$2:$C$100,0)+1,0)))-INDIRECT(CONCATENATE("'2018-10 (Д)'!U",TEXT(MATCH($C7,'2018-10 (Д)'!$C$2:$C$100,0)+1,0))))/INDIRECT(CONCATENATE("'2018-10 (Д)'!U",TEXT(MATCH($C7,'2018-10 (Д)'!$C$2:$C$100,0)+1,0))))*100)</f>
        <v>24.911610284218479</v>
      </c>
      <c r="GH7" s="9">
        <f ca="1">IF(OR(INDIRECT(CONCATENATE("'2018-12 (Д)'!U",TEXT(MATCH($C7,'2018-12 (Д)'!$C$2:$C$100,0)+1,0)))="Н/Д",INDIRECT(CONCATENATE("'2018-11 (Д)'!U",TEXT(MATCH($C7,'2018-11 (Д)'!$C$2:$C$100,0)+1,0)))="Н/Д",AND(INDIRECT(CONCATENATE("'2018-12 (Д)'!U",TEXT(MATCH($C7,'2018-12 (Д)'!$C$2:$C$100,0)+1,0)))="Н/Д",INDIRECT(CONCATENATE("'2018-11 (Д)'!U",TEXT(MATCH($C7,'2018-11 (Д)'!$C$2:$C$100,0)+1,0))))),"Н/Д",((INDIRECT(CONCATENATE("'2018-12 (Д)'!U",TEXT(MATCH($C7,'2018-12 (Д)'!$C$2:$C$100,0)+1,0)))-INDIRECT(CONCATENATE("'2018-11 (Д)'!U",TEXT(MATCH($C7,'2018-11 (Д)'!$C$2:$C$100,0)+1,0))))/INDIRECT(CONCATENATE("'2018-11 (Д)'!U",TEXT(MATCH($C7,'2018-11 (Д)'!$C$2:$C$100,0)+1,0))))*100)</f>
        <v>45.146529692290464</v>
      </c>
      <c r="GI7" s="9"/>
      <c r="GJ7" s="9">
        <f ca="1">IF(OR(INDIRECT(CONCATENATE("'2018-03 (Д)'!V",TEXT(MATCH($C7,'2018-03 (Д)'!$C$2:$C$100,0)+1,0)))="Н/Д",INDIRECT(CONCATENATE("'2018-02 (Д)'!V",TEXT(MATCH($C7,'2018-02 (Д)'!$C$2:$C$100,0)+1,0)))="Н/Д",AND(INDIRECT(CONCATENATE("'2018-03 (Д)'!V",TEXT(MATCH($C7,'2018-03 (Д)'!$C$2:$C$100,0)+1,0)))="Н/Д",INDIRECT(CONCATENATE("'2018-02 (Д)'!V",TEXT(MATCH($C7,'2018-02 (Д)'!$C$2:$C$100,0)+1,0))))),"Н/Д",((INDIRECT(CONCATENATE("'2018-03 (Д)'!V",TEXT(MATCH($C7,'2018-03 (Д)'!$C$2:$C$100,0)+1,0)))-INDIRECT(CONCATENATE("'2018-02 (Д)'!V",TEXT(MATCH($C7,'2018-02 (Д)'!$C$2:$C$100,0)+1,0))))/INDIRECT(CONCATENATE("'2018-02 (Д)'!V",TEXT(MATCH($C7,'2018-02 (Д)'!$C$2:$C$100,0)+1,0))))*100)</f>
        <v>18.434181953489482</v>
      </c>
      <c r="GK7" s="9">
        <f ca="1">IF(OR(INDIRECT(CONCATENATE("'2018-04 (Д)'!V",TEXT(MATCH($C7,'2018-04 (Д)'!$C$2:$C$100,0)+1,0)))="Н/Д",INDIRECT(CONCATENATE("'2018-03 (Д)'!V",TEXT(MATCH($C7,'2018-03 (Д)'!$C$2:$C$100,0)+1,0)))="Н/Д",AND(INDIRECT(CONCATENATE("'2018-04 (Д)'!V",TEXT(MATCH($C7,'2018-04 (Д)'!$C$2:$C$100,0)+1,0)))="Н/Д",INDIRECT(CONCATENATE("'2018-03 (Д)'!V",TEXT(MATCH($C7,'2018-03 (Д)'!$C$2:$C$100,0)+1,0))))),"Н/Д",((INDIRECT(CONCATENATE("'2018-04 (Д)'!V",TEXT(MATCH($C7,'2018-04 (Д)'!$C$2:$C$100,0)+1,0)))-INDIRECT(CONCATENATE("'2018-03 (Д)'!V",TEXT(MATCH($C7,'2018-03 (Д)'!$C$2:$C$100,0)+1,0))))/INDIRECT(CONCATENATE("'2018-03 (Д)'!V",TEXT(MATCH($C7,'2018-03 (Д)'!$C$2:$C$100,0)+1,0))))*100)</f>
        <v>0.26502260473561451</v>
      </c>
      <c r="GL7" s="9">
        <f ca="1">IF(OR(INDIRECT(CONCATENATE("'2018-05 (Д)'!V",TEXT(MATCH($C7,'2018-05 (Д)'!$C$2:$C$100,0)+1,0)))="Н/Д",INDIRECT(CONCATENATE("'2018-04 (Д)'!V",TEXT(MATCH($C7,'2018-04 (Д)'!$C$2:$C$100,0)+1,0)))="Н/Д",AND(INDIRECT(CONCATENATE("'2018-05 (Д)'!V",TEXT(MATCH($C7,'2018-05 (Д)'!$C$2:$C$100,0)+1,0)))="Н/Д",INDIRECT(CONCATENATE("'2018-04 (Д)'!V",TEXT(MATCH($C7,'2018-04 (Д)'!$C$2:$C$100,0)+1,0))))),"Н/Д",((INDIRECT(CONCATENATE("'2018-05 (Д)'!V",TEXT(MATCH($C7,'2018-05 (Д)'!$C$2:$C$100,0)+1,0)))-INDIRECT(CONCATENATE("'2018-04 (Д)'!V",TEXT(MATCH($C7,'2018-04 (Д)'!$C$2:$C$100,0)+1,0))))/INDIRECT(CONCATENATE("'2018-04 (Д)'!V",TEXT(MATCH($C7,'2018-04 (Д)'!$C$2:$C$100,0)+1,0))))*100)</f>
        <v>6.9849940491951301</v>
      </c>
      <c r="GM7" s="9">
        <f ca="1">IF(OR(INDIRECT(CONCATENATE("'2018-06 (Д)'!V",TEXT(MATCH($C7,'2018-06 (Д)'!$C$2:$C$100,0)+1,0)))="Н/Д",INDIRECT(CONCATENATE("'2018-05 (Д)'!V",TEXT(MATCH($C7,'2018-05 (Д)'!$C$2:$C$100,0)+1,0)))="Н/Д",AND(INDIRECT(CONCATENATE("'2018-06 (Д)'!V",TEXT(MATCH($C7,'2018-06 (Д)'!$C$2:$C$100,0)+1,0)))="Н/Д",INDIRECT(CONCATENATE("'2018-05 (Д)'!V",TEXT(MATCH($C7,'2018-05 (Д)'!$C$2:$C$100,0)+1,0))))),"Н/Д",((INDIRECT(CONCATENATE("'2018-06 (Д)'!V",TEXT(MATCH($C7,'2018-06 (Д)'!$C$2:$C$100,0)+1,0)))-INDIRECT(CONCATENATE("'2018-05 (Д)'!V",TEXT(MATCH($C7,'2018-05 (Д)'!$C$2:$C$100,0)+1,0))))/INDIRECT(CONCATENATE("'2018-05 (Д)'!V",TEXT(MATCH($C7,'2018-05 (Д)'!$C$2:$C$100,0)+1,0))))*100)</f>
        <v>-2.1221577180266644</v>
      </c>
      <c r="GN7" s="9">
        <f ca="1">IF(OR(INDIRECT(CONCATENATE("'2018-07 (Д)'!V",TEXT(MATCH($C7,'2018-07 (Д)'!$C$2:$C$100,0)+1,0)))="Н/Д",INDIRECT(CONCATENATE("'2018-06 (Д)'!V",TEXT(MATCH($C7,'2018-06 (Д)'!$C$2:$C$100,0)+1,0)))="Н/Д",AND(INDIRECT(CONCATENATE("'2018-07 (Д)'!V",TEXT(MATCH($C7,'2018-07 (Д)'!$C$2:$C$100,0)+1,0)))="Н/Д",INDIRECT(CONCATENATE("'2018-06 (Д)'!V",TEXT(MATCH($C7,'2018-06 (Д)'!$C$2:$C$100,0)+1,0))))),"Н/Д",((INDIRECT(CONCATENATE("'2018-07 (Д)'!V",TEXT(MATCH($C7,'2018-07 (Д)'!$C$2:$C$100,0)+1,0)))-INDIRECT(CONCATENATE("'2018-06 (Д)'!V",TEXT(MATCH($C7,'2018-06 (Д)'!$C$2:$C$100,0)+1,0))))/INDIRECT(CONCATENATE("'2018-06 (Д)'!V",TEXT(MATCH($C7,'2018-06 (Д)'!$C$2:$C$100,0)+1,0))))*100)</f>
        <v>2.2403438264974636</v>
      </c>
      <c r="GO7" s="9">
        <f ca="1">IF(OR(INDIRECT(CONCATENATE("'2018-08 (Д)'!V",TEXT(MATCH($C7,'2018-08 (Д)'!$C$2:$C$100,0)+1,0)))="Н/Д",INDIRECT(CONCATENATE("'2018-07 (Д)'!V",TEXT(MATCH($C7,'2018-07 (Д)'!$C$2:$C$100,0)+1,0)))="Н/Д",AND(INDIRECT(CONCATENATE("'2018-08 (Д)'!V",TEXT(MATCH($C7,'2018-08 (Д)'!$C$2:$C$100,0)+1,0)))="Н/Д",INDIRECT(CONCATENATE("'2018-07 (Д)'!V",TEXT(MATCH($C7,'2018-07 (Д)'!$C$2:$C$100,0)+1,0))))),"Н/Д",((INDIRECT(CONCATENATE("'2018-08 (Д)'!V",TEXT(MATCH($C7,'2018-08 (Д)'!$C$2:$C$100,0)+1,0)))-INDIRECT(CONCATENATE("'2018-07 (Д)'!V",TEXT(MATCH($C7,'2018-07 (Д)'!$C$2:$C$100,0)+1,0))))/INDIRECT(CONCATENATE("'2018-07 (Д)'!V",TEXT(MATCH($C7,'2018-07 (Д)'!$C$2:$C$100,0)+1,0))))*100)</f>
        <v>-0.69515008419593649</v>
      </c>
      <c r="GP7" s="9">
        <f ca="1">IF(OR(INDIRECT(CONCATENATE("'2018-09 (Д)'!V",TEXT(MATCH($C7,'2018-09 (Д)'!$C$2:$C$100,0)+1,0)))="Н/Д",INDIRECT(CONCATENATE("'2018-08 (Д)'!V",TEXT(MATCH($C7,'2018-08 (Д)'!$C$2:$C$100,0)+1,0)))="Н/Д",AND(INDIRECT(CONCATENATE("'2018-09 (Д)'!V",TEXT(MATCH($C7,'2018-09 (Д)'!$C$2:$C$100,0)+1,0)))="Н/Д",INDIRECT(CONCATENATE("'2018-08 (Д)'!V",TEXT(MATCH($C7,'2018-08 (Д)'!$C$2:$C$100,0)+1,0))))),"Н/Д",((INDIRECT(CONCATENATE("'2018-09 (Д)'!V",TEXT(MATCH($C7,'2018-09 (Д)'!$C$2:$C$100,0)+1,0)))-INDIRECT(CONCATENATE("'2018-08 (Д)'!V",TEXT(MATCH($C7,'2018-08 (Д)'!$C$2:$C$100,0)+1,0))))/INDIRECT(CONCATENATE("'2018-08 (Д)'!V",TEXT(MATCH($C7,'2018-08 (Д)'!$C$2:$C$100,0)+1,0))))*100)</f>
        <v>2.9586429685794453</v>
      </c>
      <c r="GQ7" s="9">
        <f ca="1">IF(OR(INDIRECT(CONCATENATE("'2018-10 (Д)'!V",TEXT(MATCH($C7,'2018-10 (Д)'!$C$2:$C$100,0)+1,0)))="Н/Д",INDIRECT(CONCATENATE("'2018-09 (Д)'!V",TEXT(MATCH($C7,'2018-09 (Д)'!$C$2:$C$100,0)+1,0)))="Н/Д",AND(INDIRECT(CONCATENATE("'2018-10 (Д)'!V",TEXT(MATCH($C7,'2018-10 (Д)'!$C$2:$C$100,0)+1,0)))="Н/Д",INDIRECT(CONCATENATE("'2018-09 (Д)'!V",TEXT(MATCH($C7,'2018-09 (Д)'!$C$2:$C$100,0)+1,0))))),"Н/Д",((INDIRECT(CONCATENATE("'2018-10 (Д)'!V",TEXT(MATCH($C7,'2018-10 (Д)'!$C$2:$C$100,0)+1,0)))-INDIRECT(CONCATENATE("'2018-09 (Д)'!V",TEXT(MATCH($C7,'2018-09 (Д)'!$C$2:$C$100,0)+1,0))))/INDIRECT(CONCATENATE("'2018-09 (Д)'!V",TEXT(MATCH($C7,'2018-09 (Д)'!$C$2:$C$100,0)+1,0))))*100)</f>
        <v>-4.824901984878994</v>
      </c>
      <c r="GR7" s="9">
        <f ca="1">IF(OR(INDIRECT(CONCATENATE("'2018-11 (Д)'!V",TEXT(MATCH($C7,'2018-11 (Д)'!$C$2:$C$100,0)+1,0)))="Н/Д",INDIRECT(CONCATENATE("'2018-10 (Д)'!V",TEXT(MATCH($C7,'2018-10 (Д)'!$C$2:$C$100,0)+1,0)))="Н/Д",AND(INDIRECT(CONCATENATE("'2018-11 (Д)'!V",TEXT(MATCH($C7,'2018-11 (Д)'!$C$2:$C$100,0)+1,0)))="Н/Д",INDIRECT(CONCATENATE("'2018-10 (Д)'!V",TEXT(MATCH($C7,'2018-10 (Д)'!$C$2:$C$100,0)+1,0))))),"Н/Д",((INDIRECT(CONCATENATE("'2018-11 (Д)'!V",TEXT(MATCH($C7,'2018-11 (Д)'!$C$2:$C$100,0)+1,0)))-INDIRECT(CONCATENATE("'2018-10 (Д)'!V",TEXT(MATCH($C7,'2018-10 (Д)'!$C$2:$C$100,0)+1,0))))/INDIRECT(CONCATENATE("'2018-10 (Д)'!V",TEXT(MATCH($C7,'2018-10 (Д)'!$C$2:$C$100,0)+1,0))))*100)</f>
        <v>-0.40534077053944062</v>
      </c>
      <c r="GS7" s="9">
        <f ca="1">IF(OR(INDIRECT(CONCATENATE("'2018-12 (Д)'!V",TEXT(MATCH($C7,'2018-12 (Д)'!$C$2:$C$100,0)+1,0)))="Н/Д",INDIRECT(CONCATENATE("'2018-11 (Д)'!V",TEXT(MATCH($C7,'2018-11 (Д)'!$C$2:$C$100,0)+1,0)))="Н/Д",AND(INDIRECT(CONCATENATE("'2018-12 (Д)'!V",TEXT(MATCH($C7,'2018-12 (Д)'!$C$2:$C$100,0)+1,0)))="Н/Д",INDIRECT(CONCATENATE("'2018-11 (Д)'!V",TEXT(MATCH($C7,'2018-11 (Д)'!$C$2:$C$100,0)+1,0))))),"Н/Д",((INDIRECT(CONCATENATE("'2018-12 (Д)'!V",TEXT(MATCH($C7,'2018-12 (Д)'!$C$2:$C$100,0)+1,0)))-INDIRECT(CONCATENATE("'2018-11 (Д)'!V",TEXT(MATCH($C7,'2018-11 (Д)'!$C$2:$C$100,0)+1,0))))/INDIRECT(CONCATENATE("'2018-11 (Д)'!V",TEXT(MATCH($C7,'2018-11 (Д)'!$C$2:$C$100,0)+1,0))))*100)</f>
        <v>0.70319083968492935</v>
      </c>
      <c r="GT7" s="9"/>
      <c r="GU7" s="9">
        <f ca="1">IF(OR(INDIRECT(CONCATENATE("'2018-03 (Д)'!W",TEXT(MATCH($C7,'2018-03 (Д)'!$C$2:$C$100,0)+1,0)))="Н/Д",INDIRECT(CONCATENATE("'2018-02 (Д)'!W",TEXT(MATCH($C7,'2018-02 (Д)'!$C$2:$C$100,0)+1,0)))="Н/Д",AND(INDIRECT(CONCATENATE("'2018-03 (Д)'!W",TEXT(MATCH($C7,'2018-03 (Д)'!$C$2:$C$100,0)+1,0)))="Н/Д",INDIRECT(CONCATENATE("'2018-02 (Д)'!W",TEXT(MATCH($C7,'2018-02 (Д)'!$C$2:$C$100,0)+1,0))))),"Н/Д",((INDIRECT(CONCATENATE("'2018-03 (Д)'!W",TEXT(MATCH($C7,'2018-03 (Д)'!$C$2:$C$100,0)+1,0)))-INDIRECT(CONCATENATE("'2018-02 (Д)'!W",TEXT(MATCH($C7,'2018-02 (Д)'!$C$2:$C$100,0)+1,0))))/INDIRECT(CONCATENATE("'2018-02 (Д)'!W",TEXT(MATCH($C7,'2018-02 (Д)'!$C$2:$C$100,0)+1,0))))*100)</f>
        <v>5.7992993636582852</v>
      </c>
      <c r="GV7" s="9">
        <f ca="1">IF(OR(INDIRECT(CONCATENATE("'2018-04 (Д)'!W",TEXT(MATCH($C7,'2018-04 (Д)'!$C$2:$C$100,0)+1,0)))="Н/Д",INDIRECT(CONCATENATE("'2018-03 (Д)'!W",TEXT(MATCH($C7,'2018-03 (Д)'!$C$2:$C$100,0)+1,0)))="Н/Д",AND(INDIRECT(CONCATENATE("'2018-04 (Д)'!W",TEXT(MATCH($C7,'2018-04 (Д)'!$C$2:$C$100,0)+1,0)))="Н/Д",INDIRECT(CONCATENATE("'2018-03 (Д)'!W",TEXT(MATCH($C7,'2018-03 (Д)'!$C$2:$C$100,0)+1,0))))),"Н/Д",((INDIRECT(CONCATENATE("'2018-04 (Д)'!W",TEXT(MATCH($C7,'2018-04 (Д)'!$C$2:$C$100,0)+1,0)))-INDIRECT(CONCATENATE("'2018-03 (Д)'!W",TEXT(MATCH($C7,'2018-03 (Д)'!$C$2:$C$100,0)+1,0))))/INDIRECT(CONCATENATE("'2018-03 (Д)'!W",TEXT(MATCH($C7,'2018-03 (Д)'!$C$2:$C$100,0)+1,0))))*100)</f>
        <v>31.963540554900298</v>
      </c>
      <c r="GW7" s="9">
        <f ca="1">IF(OR(INDIRECT(CONCATENATE("'2018-05 (Д)'!W",TEXT(MATCH($C7,'2018-05 (Д)'!$C$2:$C$100,0)+1,0)))="Н/Д",INDIRECT(CONCATENATE("'2018-04 (Д)'!W",TEXT(MATCH($C7,'2018-04 (Д)'!$C$2:$C$100,0)+1,0)))="Н/Д",AND(INDIRECT(CONCATENATE("'2018-05 (Д)'!W",TEXT(MATCH($C7,'2018-05 (Д)'!$C$2:$C$100,0)+1,0)))="Н/Д",INDIRECT(CONCATENATE("'2018-04 (Д)'!W",TEXT(MATCH($C7,'2018-04 (Д)'!$C$2:$C$100,0)+1,0))))),"Н/Д",((INDIRECT(CONCATENATE("'2018-05 (Д)'!W",TEXT(MATCH($C7,'2018-05 (Д)'!$C$2:$C$100,0)+1,0)))-INDIRECT(CONCATENATE("'2018-04 (Д)'!W",TEXT(MATCH($C7,'2018-04 (Д)'!$C$2:$C$100,0)+1,0))))/INDIRECT(CONCATENATE("'2018-04 (Д)'!W",TEXT(MATCH($C7,'2018-04 (Д)'!$C$2:$C$100,0)+1,0))))*100)</f>
        <v>1.0772156852390933</v>
      </c>
      <c r="GX7" s="9">
        <f ca="1">IF(OR(INDIRECT(CONCATENATE("'2018-06 (Д)'!W",TEXT(MATCH($C7,'2018-06 (Д)'!$C$2:$C$100,0)+1,0)))="Н/Д",INDIRECT(CONCATENATE("'2018-05 (Д)'!W",TEXT(MATCH($C7,'2018-05 (Д)'!$C$2:$C$100,0)+1,0)))="Н/Д",AND(INDIRECT(CONCATENATE("'2018-06 (Д)'!W",TEXT(MATCH($C7,'2018-06 (Д)'!$C$2:$C$100,0)+1,0)))="Н/Д",INDIRECT(CONCATENATE("'2018-05 (Д)'!W",TEXT(MATCH($C7,'2018-05 (Д)'!$C$2:$C$100,0)+1,0))))),"Н/Д",((INDIRECT(CONCATENATE("'2018-06 (Д)'!W",TEXT(MATCH($C7,'2018-06 (Д)'!$C$2:$C$100,0)+1,0)))-INDIRECT(CONCATENATE("'2018-05 (Д)'!W",TEXT(MATCH($C7,'2018-05 (Д)'!$C$2:$C$100,0)+1,0))))/INDIRECT(CONCATENATE("'2018-05 (Д)'!W",TEXT(MATCH($C7,'2018-05 (Д)'!$C$2:$C$100,0)+1,0))))*100)</f>
        <v>-3.6666076131221943</v>
      </c>
      <c r="GY7" s="9">
        <f ca="1">IF(OR(INDIRECT(CONCATENATE("'2018-07 (Д)'!W",TEXT(MATCH($C7,'2018-07 (Д)'!$C$2:$C$100,0)+1,0)))="Н/Д",INDIRECT(CONCATENATE("'2018-06 (Д)'!W",TEXT(MATCH($C7,'2018-06 (Д)'!$C$2:$C$100,0)+1,0)))="Н/Д",AND(INDIRECT(CONCATENATE("'2018-07 (Д)'!W",TEXT(MATCH($C7,'2018-07 (Д)'!$C$2:$C$100,0)+1,0)))="Н/Д",INDIRECT(CONCATENATE("'2018-06 (Д)'!W",TEXT(MATCH($C7,'2018-06 (Д)'!$C$2:$C$100,0)+1,0))))),"Н/Д",((INDIRECT(CONCATENATE("'2018-07 (Д)'!W",TEXT(MATCH($C7,'2018-07 (Д)'!$C$2:$C$100,0)+1,0)))-INDIRECT(CONCATENATE("'2018-06 (Д)'!W",TEXT(MATCH($C7,'2018-06 (Д)'!$C$2:$C$100,0)+1,0))))/INDIRECT(CONCATENATE("'2018-06 (Д)'!W",TEXT(MATCH($C7,'2018-06 (Д)'!$C$2:$C$100,0)+1,0))))*100)</f>
        <v>-16.497956655788943</v>
      </c>
      <c r="GZ7" s="9">
        <f ca="1">IF(OR(INDIRECT(CONCATENATE("'2018-08 (Д)'!W",TEXT(MATCH($C7,'2018-08 (Д)'!$C$2:$C$100,0)+1,0)))="Н/Д",INDIRECT(CONCATENATE("'2018-07 (Д)'!W",TEXT(MATCH($C7,'2018-07 (Д)'!$C$2:$C$100,0)+1,0)))="Н/Д",AND(INDIRECT(CONCATENATE("'2018-08 (Д)'!W",TEXT(MATCH($C7,'2018-08 (Д)'!$C$2:$C$100,0)+1,0)))="Н/Д",INDIRECT(CONCATENATE("'2018-07 (Д)'!W",TEXT(MATCH($C7,'2018-07 (Д)'!$C$2:$C$100,0)+1,0))))),"Н/Д",((INDIRECT(CONCATENATE("'2018-08 (Д)'!W",TEXT(MATCH($C7,'2018-08 (Д)'!$C$2:$C$100,0)+1,0)))-INDIRECT(CONCATENATE("'2018-07 (Д)'!W",TEXT(MATCH($C7,'2018-07 (Д)'!$C$2:$C$100,0)+1,0))))/INDIRECT(CONCATENATE("'2018-07 (Д)'!W",TEXT(MATCH($C7,'2018-07 (Д)'!$C$2:$C$100,0)+1,0))))*100)</f>
        <v>34.012345100839312</v>
      </c>
      <c r="HA7" s="9">
        <f ca="1">IF(OR(INDIRECT(CONCATENATE("'2018-09 (Д)'!W",TEXT(MATCH($C7,'2018-09 (Д)'!$C$2:$C$100,0)+1,0)))="Н/Д",INDIRECT(CONCATENATE("'2018-08 (Д)'!W",TEXT(MATCH($C7,'2018-08 (Д)'!$C$2:$C$100,0)+1,0)))="Н/Д",AND(INDIRECT(CONCATENATE("'2018-09 (Д)'!W",TEXT(MATCH($C7,'2018-09 (Д)'!$C$2:$C$100,0)+1,0)))="Н/Д",INDIRECT(CONCATENATE("'2018-08 (Д)'!W",TEXT(MATCH($C7,'2018-08 (Д)'!$C$2:$C$100,0)+1,0))))),"Н/Д",((INDIRECT(CONCATENATE("'2018-09 (Д)'!W",TEXT(MATCH($C7,'2018-09 (Д)'!$C$2:$C$100,0)+1,0)))-INDIRECT(CONCATENATE("'2018-08 (Д)'!W",TEXT(MATCH($C7,'2018-08 (Д)'!$C$2:$C$100,0)+1,0))))/INDIRECT(CONCATENATE("'2018-08 (Д)'!W",TEXT(MATCH($C7,'2018-08 (Д)'!$C$2:$C$100,0)+1,0))))*100)</f>
        <v>-28.586539365715197</v>
      </c>
      <c r="HB7" s="9">
        <f ca="1">IF(OR(INDIRECT(CONCATENATE("'2018-10 (Д)'!W",TEXT(MATCH($C7,'2018-10 (Д)'!$C$2:$C$100,0)+1,0)))="Н/Д",INDIRECT(CONCATENATE("'2018-09 (Д)'!W",TEXT(MATCH($C7,'2018-09 (Д)'!$C$2:$C$100,0)+1,0)))="Н/Д",AND(INDIRECT(CONCATENATE("'2018-10 (Д)'!W",TEXT(MATCH($C7,'2018-10 (Д)'!$C$2:$C$100,0)+1,0)))="Н/Д",INDIRECT(CONCATENATE("'2018-09 (Д)'!W",TEXT(MATCH($C7,'2018-09 (Д)'!$C$2:$C$100,0)+1,0))))),"Н/Д",((INDIRECT(CONCATENATE("'2018-10 (Д)'!W",TEXT(MATCH($C7,'2018-10 (Д)'!$C$2:$C$100,0)+1,0)))-INDIRECT(CONCATENATE("'2018-09 (Д)'!W",TEXT(MATCH($C7,'2018-09 (Д)'!$C$2:$C$100,0)+1,0))))/INDIRECT(CONCATENATE("'2018-09 (Д)'!W",TEXT(MATCH($C7,'2018-09 (Д)'!$C$2:$C$100,0)+1,0))))*100)</f>
        <v>11.548550253532101</v>
      </c>
      <c r="HC7" s="9">
        <f ca="1">IF(OR(INDIRECT(CONCATENATE("'2018-11 (Д)'!W",TEXT(MATCH($C7,'2018-11 (Д)'!$C$2:$C$100,0)+1,0)))="Н/Д",INDIRECT(CONCATENATE("'2018-10 (Д)'!W",TEXT(MATCH($C7,'2018-10 (Д)'!$C$2:$C$100,0)+1,0)))="Н/Д",AND(INDIRECT(CONCATENATE("'2018-11 (Д)'!W",TEXT(MATCH($C7,'2018-11 (Д)'!$C$2:$C$100,0)+1,0)))="Н/Д",INDIRECT(CONCATENATE("'2018-10 (Д)'!W",TEXT(MATCH($C7,'2018-10 (Д)'!$C$2:$C$100,0)+1,0))))),"Н/Д",((INDIRECT(CONCATENATE("'2018-11 (Д)'!W",TEXT(MATCH($C7,'2018-11 (Д)'!$C$2:$C$100,0)+1,0)))-INDIRECT(CONCATENATE("'2018-10 (Д)'!W",TEXT(MATCH($C7,'2018-10 (Д)'!$C$2:$C$100,0)+1,0))))/INDIRECT(CONCATENATE("'2018-10 (Д)'!W",TEXT(MATCH($C7,'2018-10 (Д)'!$C$2:$C$100,0)+1,0))))*100)</f>
        <v>16.502102032302911</v>
      </c>
      <c r="HD7" s="9">
        <f ca="1">IF(OR(INDIRECT(CONCATENATE("'2018-12 (Д)'!W",TEXT(MATCH($C7,'2018-12 (Д)'!$C$2:$C$100,0)+1,0)))="Н/Д",INDIRECT(CONCATENATE("'2018-11 (Д)'!W",TEXT(MATCH($C7,'2018-11 (Д)'!$C$2:$C$100,0)+1,0)))="Н/Д",AND(INDIRECT(CONCATENATE("'2018-12 (Д)'!W",TEXT(MATCH($C7,'2018-12 (Д)'!$C$2:$C$100,0)+1,0)))="Н/Д",INDIRECT(CONCATENATE("'2018-11 (Д)'!W",TEXT(MATCH($C7,'2018-11 (Д)'!$C$2:$C$100,0)+1,0))))),"Н/Д",((INDIRECT(CONCATENATE("'2018-12 (Д)'!W",TEXT(MATCH($C7,'2018-12 (Д)'!$C$2:$C$100,0)+1,0)))-INDIRECT(CONCATENATE("'2018-11 (Д)'!W",TEXT(MATCH($C7,'2018-11 (Д)'!$C$2:$C$100,0)+1,0))))/INDIRECT(CONCATENATE("'2018-11 (Д)'!W",TEXT(MATCH($C7,'2018-11 (Д)'!$C$2:$C$100,0)+1,0))))*100)</f>
        <v>-12.213144376328648</v>
      </c>
    </row>
    <row r="8" spans="1:212" x14ac:dyDescent="0.25">
      <c r="A8" s="2" t="s">
        <v>22</v>
      </c>
      <c r="B8" s="2" t="s">
        <v>27</v>
      </c>
      <c r="C8" s="15">
        <v>44000000</v>
      </c>
      <c r="D8" s="9"/>
      <c r="E8" s="9">
        <f ca="1">IF(OR(INDIRECT(CONCATENATE("'2018-03 (Д)'!E",TEXT(MATCH($C8,'2018-03 (Д)'!$C$2:$C$100,0)+1,0)))="Н/Д",INDIRECT(CONCATENATE("'2018-02 (Д)'!E",TEXT(MATCH($C8,'2018-02 (Д)'!$C$2:$C$100,0)+1,0)))="Н/Д",AND(INDIRECT(CONCATENATE("'2018-03 (Д)'!E",TEXT(MATCH($C8,'2018-03 (Д)'!$C$2:$C$100,0)+1,0)))="Н/Д",INDIRECT(CONCATENATE("'2018-02 (Д)'!E",TEXT(MATCH($C8,'2018-02 (Д)'!$C$2:$C$100,0)+1,0))))),"Н/Д",((INDIRECT(CONCATENATE("'2018-03 (Д)'!E",TEXT(MATCH($C8,'2018-03 (Д)'!$C$2:$C$100,0)+1,0)))-INDIRECT(CONCATENATE("'2018-02 (Д)'!E",TEXT(MATCH($C8,'2018-02 (Д)'!$C$2:$C$100,0)+1,0))))/INDIRECT(CONCATENATE("'2018-02 (Д)'!E",TEXT(MATCH($C8,'2018-02 (Д)'!$C$2:$C$100,0)+1,0))))*100)</f>
        <v>183.09325082396032</v>
      </c>
      <c r="F8" s="9">
        <f ca="1">IF(OR(INDIRECT(CONCATENATE("'2018-04 (Д)'!E",TEXT(MATCH($C8,'2018-04 (Д)'!$C$2:$C$100,0)+1,0)))="Н/Д",INDIRECT(CONCATENATE("'2018-03 (Д)'!E",TEXT(MATCH($C8,'2018-03 (Д)'!$C$2:$C$100,0)+1,0)))="Н/Д",AND(INDIRECT(CONCATENATE("'2018-04 (Д)'!E",TEXT(MATCH($C8,'2018-04 (Д)'!$C$2:$C$100,0)+1,0)))="Н/Д",INDIRECT(CONCATENATE("'2018-03 (Д)'!E",TEXT(MATCH($C8,'2018-03 (Д)'!$C$2:$C$100,0)+1,0))))),"Н/Д",((INDIRECT(CONCATENATE("'2018-04 (Д)'!E",TEXT(MATCH($C8,'2018-04 (Д)'!$C$2:$C$100,0)+1,0)))-INDIRECT(CONCATENATE("'2018-03 (Д)'!E",TEXT(MATCH($C8,'2018-03 (Д)'!$C$2:$C$100,0)+1,0))))/INDIRECT(CONCATENATE("'2018-03 (Д)'!E",TEXT(MATCH($C8,'2018-03 (Д)'!$C$2:$C$100,0)+1,0))))*100)</f>
        <v>30.377637795695104</v>
      </c>
      <c r="G8" s="9">
        <f ca="1">IF(OR(INDIRECT(CONCATENATE("'2018-05 (Д)'!E",TEXT(MATCH($C8,'2018-05 (Д)'!$C$2:$C$100,0)+1,0)))="Н/Д",INDIRECT(CONCATENATE("'2018-04 (Д)'!E",TEXT(MATCH($C8,'2018-04 (Д)'!$C$2:$C$100,0)+1,0)))="Н/Д",AND(INDIRECT(CONCATENATE("'2018-05 (Д)'!E",TEXT(MATCH($C8,'2018-05 (Д)'!$C$2:$C$100,0)+1,0)))="Н/Д",INDIRECT(CONCATENATE("'2018-04 (Д)'!E",TEXT(MATCH($C8,'2018-04 (Д)'!$C$2:$C$100,0)+1,0))))),"Н/Д",((INDIRECT(CONCATENATE("'2018-05 (Д)'!E",TEXT(MATCH($C8,'2018-05 (Д)'!$C$2:$C$100,0)+1,0)))-INDIRECT(CONCATENATE("'2018-04 (Д)'!E",TEXT(MATCH($C8,'2018-04 (Д)'!$C$2:$C$100,0)+1,0))))/INDIRECT(CONCATENATE("'2018-04 (Д)'!E",TEXT(MATCH($C8,'2018-04 (Д)'!$C$2:$C$100,0)+1,0))))*100)</f>
        <v>-13.394927528377714</v>
      </c>
      <c r="H8" s="9">
        <f ca="1">IF(OR(INDIRECT(CONCATENATE("'2018-06 (Д)'!E",TEXT(MATCH($C8,'2018-06 (Д)'!$C$2:$C$100,0)+1,0)))="Н/Д",INDIRECT(CONCATENATE("'2018-05 (Д)'!E",TEXT(MATCH($C8,'2018-05 (Д)'!$C$2:$C$100,0)+1,0)))="Н/Д",AND(INDIRECT(CONCATENATE("'2018-06 (Д)'!E",TEXT(MATCH($C8,'2018-06 (Д)'!$C$2:$C$100,0)+1,0)))="Н/Д",INDIRECT(CONCATENATE("'2018-05 (Д)'!E",TEXT(MATCH($C8,'2018-05 (Д)'!$C$2:$C$100,0)+1,0))))),"Н/Д",((INDIRECT(CONCATENATE("'2018-06 (Д)'!E",TEXT(MATCH($C8,'2018-06 (Д)'!$C$2:$C$100,0)+1,0)))-INDIRECT(CONCATENATE("'2018-05 (Д)'!E",TEXT(MATCH($C8,'2018-05 (Д)'!$C$2:$C$100,0)+1,0))))/INDIRECT(CONCATENATE("'2018-05 (Д)'!E",TEXT(MATCH($C8,'2018-05 (Д)'!$C$2:$C$100,0)+1,0))))*100)</f>
        <v>-14.909659440189548</v>
      </c>
      <c r="I8" s="9">
        <f ca="1">IF(OR(INDIRECT(CONCATENATE("'2018-07 (Д)'!E",TEXT(MATCH($C8,'2018-07 (Д)'!$C$2:$C$100,0)+1,0)))="Н/Д",INDIRECT(CONCATENATE("'2018-06 (Д)'!E",TEXT(MATCH($C8,'2018-06 (Д)'!$C$2:$C$100,0)+1,0)))="Н/Д",AND(INDIRECT(CONCATENATE("'2018-07 (Д)'!E",TEXT(MATCH($C8,'2018-07 (Д)'!$C$2:$C$100,0)+1,0)))="Н/Д",INDIRECT(CONCATENATE("'2018-06 (Д)'!E",TEXT(MATCH($C8,'2018-06 (Д)'!$C$2:$C$100,0)+1,0))))),"Н/Д",((INDIRECT(CONCATENATE("'2018-07 (Д)'!E",TEXT(MATCH($C8,'2018-07 (Д)'!$C$2:$C$100,0)+1,0)))-INDIRECT(CONCATENATE("'2018-06 (Д)'!E",TEXT(MATCH($C8,'2018-06 (Д)'!$C$2:$C$100,0)+1,0))))/INDIRECT(CONCATENATE("'2018-06 (Д)'!E",TEXT(MATCH($C8,'2018-06 (Д)'!$C$2:$C$100,0)+1,0))))*100)</f>
        <v>-8.8578806895774189</v>
      </c>
      <c r="J8" s="9">
        <f ca="1">IF(OR(INDIRECT(CONCATENATE("'2018-08 (Д)'!E",TEXT(MATCH($C8,'2018-08 (Д)'!$C$2:$C$100,0)+1,0)))="Н/Д",INDIRECT(CONCATENATE("'2018-07 (Д)'!E",TEXT(MATCH($C8,'2018-07 (Д)'!$C$2:$C$100,0)+1,0)))="Н/Д",AND(INDIRECT(CONCATENATE("'2018-08 (Д)'!E",TEXT(MATCH($C8,'2018-08 (Д)'!$C$2:$C$100,0)+1,0)))="Н/Д",INDIRECT(CONCATENATE("'2018-07 (Д)'!E",TEXT(MATCH($C8,'2018-07 (Д)'!$C$2:$C$100,0)+1,0))))),"Н/Д",((INDIRECT(CONCATENATE("'2018-08 (Д)'!E",TEXT(MATCH($C8,'2018-08 (Д)'!$C$2:$C$100,0)+1,0)))-INDIRECT(CONCATENATE("'2018-07 (Д)'!E",TEXT(MATCH($C8,'2018-07 (Д)'!$C$2:$C$100,0)+1,0))))/INDIRECT(CONCATENATE("'2018-07 (Д)'!E",TEXT(MATCH($C8,'2018-07 (Д)'!$C$2:$C$100,0)+1,0))))*100)</f>
        <v>85.636812788829573</v>
      </c>
      <c r="K8" s="9">
        <f ca="1">IF(OR(INDIRECT(CONCATENATE("'2018-09 (Д)'!E",TEXT(MATCH($C8,'2018-09 (Д)'!$C$2:$C$100,0)+1,0)))="Н/Д",INDIRECT(CONCATENATE("'2018-08 (Д)'!E",TEXT(MATCH($C8,'2018-08 (Д)'!$C$2:$C$100,0)+1,0)))="Н/Д",AND(INDIRECT(CONCATENATE("'2018-09 (Д)'!E",TEXT(MATCH($C8,'2018-09 (Д)'!$C$2:$C$100,0)+1,0)))="Н/Д",INDIRECT(CONCATENATE("'2018-08 (Д)'!E",TEXT(MATCH($C8,'2018-08 (Д)'!$C$2:$C$100,0)+1,0))))),"Н/Д",((INDIRECT(CONCATENATE("'2018-09 (Д)'!E",TEXT(MATCH($C8,'2018-09 (Д)'!$C$2:$C$100,0)+1,0)))-INDIRECT(CONCATENATE("'2018-08 (Д)'!E",TEXT(MATCH($C8,'2018-08 (Д)'!$C$2:$C$100,0)+1,0))))/INDIRECT(CONCATENATE("'2018-08 (Д)'!E",TEXT(MATCH($C8,'2018-08 (Д)'!$C$2:$C$100,0)+1,0))))*100)</f>
        <v>-32.404344012787085</v>
      </c>
      <c r="L8" s="9">
        <f ca="1">IF(OR(INDIRECT(CONCATENATE("'2018-10 (Д)'!E",TEXT(MATCH($C8,'2018-10 (Д)'!$C$2:$C$100,0)+1,0)))="Н/Д",INDIRECT(CONCATENATE("'2018-09 (Д)'!E",TEXT(MATCH($C8,'2018-09 (Д)'!$C$2:$C$100,0)+1,0)))="Н/Д",AND(INDIRECT(CONCATENATE("'2018-10 (Д)'!E",TEXT(MATCH($C8,'2018-10 (Д)'!$C$2:$C$100,0)+1,0)))="Н/Д",INDIRECT(CONCATENATE("'2018-09 (Д)'!E",TEXT(MATCH($C8,'2018-09 (Д)'!$C$2:$C$100,0)+1,0))))),"Н/Д",((INDIRECT(CONCATENATE("'2018-10 (Д)'!E",TEXT(MATCH($C8,'2018-10 (Д)'!$C$2:$C$100,0)+1,0)))-INDIRECT(CONCATENATE("'2018-09 (Д)'!E",TEXT(MATCH($C8,'2018-09 (Д)'!$C$2:$C$100,0)+1,0))))/INDIRECT(CONCATENATE("'2018-09 (Д)'!E",TEXT(MATCH($C8,'2018-09 (Д)'!$C$2:$C$100,0)+1,0))))*100)</f>
        <v>-14.951598221342048</v>
      </c>
      <c r="M8" s="9">
        <f ca="1">IF(OR(INDIRECT(CONCATENATE("'2018-11 (Д)'!E",TEXT(MATCH($C8,'2018-11 (Д)'!$C$2:$C$100,0)+1,0)))="Н/Д",INDIRECT(CONCATENATE("'2018-10 (Д)'!E",TEXT(MATCH($C8,'2018-10 (Д)'!$C$2:$C$100,0)+1,0)))="Н/Д",AND(INDIRECT(CONCATENATE("'2018-11 (Д)'!E",TEXT(MATCH($C8,'2018-11 (Д)'!$C$2:$C$100,0)+1,0)))="Н/Д",INDIRECT(CONCATENATE("'2018-10 (Д)'!E",TEXT(MATCH($C8,'2018-10 (Д)'!$C$2:$C$100,0)+1,0))))),"Н/Д",((INDIRECT(CONCATENATE("'2018-11 (Д)'!E",TEXT(MATCH($C8,'2018-11 (Д)'!$C$2:$C$100,0)+1,0)))-INDIRECT(CONCATENATE("'2018-10 (Д)'!E",TEXT(MATCH($C8,'2018-10 (Д)'!$C$2:$C$100,0)+1,0))))/INDIRECT(CONCATENATE("'2018-10 (Д)'!E",TEXT(MATCH($C8,'2018-10 (Д)'!$C$2:$C$100,0)+1,0))))*100)</f>
        <v>50.966186496485086</v>
      </c>
      <c r="N8" s="9">
        <f ca="1">IF(OR(INDIRECT(CONCATENATE("'2018-12 (Д)'!E",TEXT(MATCH($C8,'2018-12 (Д)'!$C$2:$C$100,0)+1,0)))="Н/Д",INDIRECT(CONCATENATE("'2018-11 (Д)'!E",TEXT(MATCH($C8,'2018-11 (Д)'!$C$2:$C$100,0)+1,0)))="Н/Д",AND(INDIRECT(CONCATENATE("'2018-12 (Д)'!E",TEXT(MATCH($C8,'2018-12 (Д)'!$C$2:$C$100,0)+1,0)))="Н/Д",INDIRECT(CONCATENATE("'2018-11 (Д)'!E",TEXT(MATCH($C8,'2018-11 (Д)'!$C$2:$C$100,0)+1,0))))),"Н/Д",((INDIRECT(CONCATENATE("'2018-12 (Д)'!E",TEXT(MATCH($C8,'2018-12 (Д)'!$C$2:$C$100,0)+1,0)))-INDIRECT(CONCATENATE("'2018-11 (Д)'!E",TEXT(MATCH($C8,'2018-11 (Д)'!$C$2:$C$100,0)+1,0))))/INDIRECT(CONCATENATE("'2018-11 (Д)'!E",TEXT(MATCH($C8,'2018-11 (Д)'!$C$2:$C$100,0)+1,0))))*100)</f>
        <v>-33.092317158760309</v>
      </c>
      <c r="O8" s="9"/>
      <c r="P8" s="9">
        <f ca="1">IF(OR(INDIRECT(CONCATENATE("'2018-03 (Д)'!F",TEXT(MATCH($C8,'2018-03 (Д)'!$C$2:$C$100,0)+1,0)))="Н/Д",INDIRECT(CONCATENATE("'2018-02 (Д)'!F",TEXT(MATCH($C8,'2018-02 (Д)'!$C$2:$C$100,0)+1,0)))="Н/Д",AND(INDIRECT(CONCATENATE("'2018-03 (Д)'!F",TEXT(MATCH($C8,'2018-03 (Д)'!$C$2:$C$100,0)+1,0)))="Н/Д",INDIRECT(CONCATENATE("'2018-02 (Д)'!F",TEXT(MATCH($C8,'2018-02 (Д)'!$C$2:$C$100,0)+1,0))))),"Н/Д",((INDIRECT(CONCATENATE("'2018-03 (Д)'!F",TEXT(MATCH($C8,'2018-03 (Д)'!$C$2:$C$100,0)+1,0)))-INDIRECT(CONCATENATE("'2018-02 (Д)'!F",TEXT(MATCH($C8,'2018-02 (Д)'!$C$2:$C$100,0)+1,0))))/INDIRECT(CONCATENATE("'2018-02 (Д)'!F",TEXT(MATCH($C8,'2018-02 (Д)'!$C$2:$C$100,0)+1,0))))*100)</f>
        <v>10.200851631795572</v>
      </c>
      <c r="Q8" s="9">
        <f ca="1">IF(OR(INDIRECT(CONCATENATE("'2018-04 (Д)'!F",TEXT(MATCH($C8,'2018-04 (Д)'!$C$2:$C$100,0)+1,0)))="Н/Д",INDIRECT(CONCATENATE("'2018-03 (Д)'!F",TEXT(MATCH($C8,'2018-03 (Д)'!$C$2:$C$100,0)+1,0)))="Н/Д",AND(INDIRECT(CONCATENATE("'2018-04 (Д)'!F",TEXT(MATCH($C8,'2018-04 (Д)'!$C$2:$C$100,0)+1,0)))="Н/Д",INDIRECT(CONCATENATE("'2018-03 (Д)'!F",TEXT(MATCH($C8,'2018-03 (Д)'!$C$2:$C$100,0)+1,0))))),"Н/Д",((INDIRECT(CONCATENATE("'2018-04 (Д)'!F",TEXT(MATCH($C8,'2018-04 (Д)'!$C$2:$C$100,0)+1,0)))-INDIRECT(CONCATENATE("'2018-03 (Д)'!F",TEXT(MATCH($C8,'2018-03 (Д)'!$C$2:$C$100,0)+1,0))))/INDIRECT(CONCATENATE("'2018-03 (Д)'!F",TEXT(MATCH($C8,'2018-03 (Д)'!$C$2:$C$100,0)+1,0))))*100)</f>
        <v>157.83146279504544</v>
      </c>
      <c r="R8" s="9">
        <f ca="1">IF(OR(INDIRECT(CONCATENATE("'2018-05 (Д)'!F",TEXT(MATCH($C8,'2018-05 (Д)'!$C$2:$C$100,0)+1,0)))="Н/Д",INDIRECT(CONCATENATE("'2018-04 (Д)'!F",TEXT(MATCH($C8,'2018-04 (Д)'!$C$2:$C$100,0)+1,0)))="Н/Д",AND(INDIRECT(CONCATENATE("'2018-05 (Д)'!F",TEXT(MATCH($C8,'2018-05 (Д)'!$C$2:$C$100,0)+1,0)))="Н/Д",INDIRECT(CONCATENATE("'2018-04 (Д)'!F",TEXT(MATCH($C8,'2018-04 (Д)'!$C$2:$C$100,0)+1,0))))),"Н/Д",((INDIRECT(CONCATENATE("'2018-05 (Д)'!F",TEXT(MATCH($C8,'2018-05 (Д)'!$C$2:$C$100,0)+1,0)))-INDIRECT(CONCATENATE("'2018-04 (Д)'!F",TEXT(MATCH($C8,'2018-04 (Д)'!$C$2:$C$100,0)+1,0))))/INDIRECT(CONCATENATE("'2018-04 (Д)'!F",TEXT(MATCH($C8,'2018-04 (Д)'!$C$2:$C$100,0)+1,0))))*100)</f>
        <v>-23.896757519964201</v>
      </c>
      <c r="S8" s="9">
        <f ca="1">IF(OR(INDIRECT(CONCATENATE("'2018-06 (Д)'!F",TEXT(MATCH($C8,'2018-06 (Д)'!$C$2:$C$100,0)+1,0)))="Н/Д",INDIRECT(CONCATENATE("'2018-05 (Д)'!F",TEXT(MATCH($C8,'2018-05 (Д)'!$C$2:$C$100,0)+1,0)))="Н/Д",AND(INDIRECT(CONCATENATE("'2018-06 (Д)'!F",TEXT(MATCH($C8,'2018-06 (Д)'!$C$2:$C$100,0)+1,0)))="Н/Д",INDIRECT(CONCATENATE("'2018-05 (Д)'!F",TEXT(MATCH($C8,'2018-05 (Д)'!$C$2:$C$100,0)+1,0))))),"Н/Д",((INDIRECT(CONCATENATE("'2018-06 (Д)'!F",TEXT(MATCH($C8,'2018-06 (Д)'!$C$2:$C$100,0)+1,0)))-INDIRECT(CONCATENATE("'2018-05 (Д)'!F",TEXT(MATCH($C8,'2018-05 (Д)'!$C$2:$C$100,0)+1,0))))/INDIRECT(CONCATENATE("'2018-05 (Д)'!F",TEXT(MATCH($C8,'2018-05 (Д)'!$C$2:$C$100,0)+1,0))))*100)</f>
        <v>-19.570101881473214</v>
      </c>
      <c r="T8" s="9">
        <f ca="1">IF(OR(INDIRECT(CONCATENATE("'2018-07 (Д)'!F",TEXT(MATCH($C8,'2018-07 (Д)'!$C$2:$C$100,0)+1,0)))="Н/Д",INDIRECT(CONCATENATE("'2018-06 (Д)'!F",TEXT(MATCH($C8,'2018-06 (Д)'!$C$2:$C$100,0)+1,0)))="Н/Д",AND(INDIRECT(CONCATENATE("'2018-07 (Д)'!F",TEXT(MATCH($C8,'2018-07 (Д)'!$C$2:$C$100,0)+1,0)))="Н/Д",INDIRECT(CONCATENATE("'2018-06 (Д)'!F",TEXT(MATCH($C8,'2018-06 (Д)'!$C$2:$C$100,0)+1,0))))),"Н/Д",((INDIRECT(CONCATENATE("'2018-07 (Д)'!F",TEXT(MATCH($C8,'2018-07 (Д)'!$C$2:$C$100,0)+1,0)))-INDIRECT(CONCATENATE("'2018-06 (Д)'!F",TEXT(MATCH($C8,'2018-06 (Д)'!$C$2:$C$100,0)+1,0))))/INDIRECT(CONCATENATE("'2018-06 (Д)'!F",TEXT(MATCH($C8,'2018-06 (Д)'!$C$2:$C$100,0)+1,0))))*100)</f>
        <v>-16.415449911030635</v>
      </c>
      <c r="U8" s="9">
        <f ca="1">IF(OR(INDIRECT(CONCATENATE("'2018-08 (Д)'!F",TEXT(MATCH($C8,'2018-08 (Д)'!$C$2:$C$100,0)+1,0)))="Н/Д",INDIRECT(CONCATENATE("'2018-07 (Д)'!F",TEXT(MATCH($C8,'2018-07 (Д)'!$C$2:$C$100,0)+1,0)))="Н/Д",AND(INDIRECT(CONCATENATE("'2018-08 (Д)'!F",TEXT(MATCH($C8,'2018-08 (Д)'!$C$2:$C$100,0)+1,0)))="Н/Д",INDIRECT(CONCATENATE("'2018-07 (Д)'!F",TEXT(MATCH($C8,'2018-07 (Д)'!$C$2:$C$100,0)+1,0))))),"Н/Д",((INDIRECT(CONCATENATE("'2018-08 (Д)'!F",TEXT(MATCH($C8,'2018-08 (Д)'!$C$2:$C$100,0)+1,0)))-INDIRECT(CONCATENATE("'2018-07 (Д)'!F",TEXT(MATCH($C8,'2018-07 (Д)'!$C$2:$C$100,0)+1,0))))/INDIRECT(CONCATENATE("'2018-07 (Д)'!F",TEXT(MATCH($C8,'2018-07 (Д)'!$C$2:$C$100,0)+1,0))))*100)</f>
        <v>155.77213491676673</v>
      </c>
      <c r="V8" s="9">
        <f ca="1">IF(OR(INDIRECT(CONCATENATE("'2018-09 (Д)'!F",TEXT(MATCH($C8,'2018-09 (Д)'!$C$2:$C$100,0)+1,0)))="Н/Д",INDIRECT(CONCATENATE("'2018-08 (Д)'!F",TEXT(MATCH($C8,'2018-08 (Д)'!$C$2:$C$100,0)+1,0)))="Н/Д",AND(INDIRECT(CONCATENATE("'2018-09 (Д)'!F",TEXT(MATCH($C8,'2018-09 (Д)'!$C$2:$C$100,0)+1,0)))="Н/Д",INDIRECT(CONCATENATE("'2018-08 (Д)'!F",TEXT(MATCH($C8,'2018-08 (Д)'!$C$2:$C$100,0)+1,0))))),"Н/Д",((INDIRECT(CONCATENATE("'2018-09 (Д)'!F",TEXT(MATCH($C8,'2018-09 (Д)'!$C$2:$C$100,0)+1,0)))-INDIRECT(CONCATENATE("'2018-08 (Д)'!F",TEXT(MATCH($C8,'2018-08 (Д)'!$C$2:$C$100,0)+1,0))))/INDIRECT(CONCATENATE("'2018-08 (Д)'!F",TEXT(MATCH($C8,'2018-08 (Д)'!$C$2:$C$100,0)+1,0))))*100)</f>
        <v>-47.125863592992303</v>
      </c>
      <c r="W8" s="9">
        <f ca="1">IF(OR(INDIRECT(CONCATENATE("'2018-10 (Д)'!F",TEXT(MATCH($C8,'2018-10 (Д)'!$C$2:$C$100,0)+1,0)))="Н/Д",INDIRECT(CONCATENATE("'2018-09 (Д)'!F",TEXT(MATCH($C8,'2018-09 (Д)'!$C$2:$C$100,0)+1,0)))="Н/Д",AND(INDIRECT(CONCATENATE("'2018-10 (Д)'!F",TEXT(MATCH($C8,'2018-10 (Д)'!$C$2:$C$100,0)+1,0)))="Н/Д",INDIRECT(CONCATENATE("'2018-09 (Д)'!F",TEXT(MATCH($C8,'2018-09 (Д)'!$C$2:$C$100,0)+1,0))))),"Н/Д",((INDIRECT(CONCATENATE("'2018-10 (Д)'!F",TEXT(MATCH($C8,'2018-10 (Д)'!$C$2:$C$100,0)+1,0)))-INDIRECT(CONCATENATE("'2018-09 (Д)'!F",TEXT(MATCH($C8,'2018-09 (Д)'!$C$2:$C$100,0)+1,0))))/INDIRECT(CONCATENATE("'2018-09 (Д)'!F",TEXT(MATCH($C8,'2018-09 (Д)'!$C$2:$C$100,0)+1,0))))*100)</f>
        <v>-10.099795854935415</v>
      </c>
      <c r="X8" s="9">
        <f ca="1">IF(OR(INDIRECT(CONCATENATE("'2018-11 (Д)'!F",TEXT(MATCH($C8,'2018-11 (Д)'!$C$2:$C$100,0)+1,0)))="Н/Д",INDIRECT(CONCATENATE("'2018-10 (Д)'!F",TEXT(MATCH($C8,'2018-10 (Д)'!$C$2:$C$100,0)+1,0)))="Н/Д",AND(INDIRECT(CONCATENATE("'2018-11 (Д)'!F",TEXT(MATCH($C8,'2018-11 (Д)'!$C$2:$C$100,0)+1,0)))="Н/Д",INDIRECT(CONCATENATE("'2018-10 (Д)'!F",TEXT(MATCH($C8,'2018-10 (Д)'!$C$2:$C$100,0)+1,0))))),"Н/Д",((INDIRECT(CONCATENATE("'2018-11 (Д)'!F",TEXT(MATCH($C8,'2018-11 (Д)'!$C$2:$C$100,0)+1,0)))-INDIRECT(CONCATENATE("'2018-10 (Д)'!F",TEXT(MATCH($C8,'2018-10 (Д)'!$C$2:$C$100,0)+1,0))))/INDIRECT(CONCATENATE("'2018-10 (Д)'!F",TEXT(MATCH($C8,'2018-10 (Д)'!$C$2:$C$100,0)+1,0))))*100)</f>
        <v>68.140235834657716</v>
      </c>
      <c r="Y8" s="9">
        <f ca="1">IF(OR(INDIRECT(CONCATENATE("'2018-12 (Д)'!F",TEXT(MATCH($C8,'2018-12 (Д)'!$C$2:$C$100,0)+1,0)))="Н/Д",INDIRECT(CONCATENATE("'2018-11 (Д)'!F",TEXT(MATCH($C8,'2018-11 (Д)'!$C$2:$C$100,0)+1,0)))="Н/Д",AND(INDIRECT(CONCATENATE("'2018-12 (Д)'!F",TEXT(MATCH($C8,'2018-12 (Д)'!$C$2:$C$100,0)+1,0)))="Н/Д",INDIRECT(CONCATENATE("'2018-11 (Д)'!F",TEXT(MATCH($C8,'2018-11 (Д)'!$C$2:$C$100,0)+1,0))))),"Н/Д",((INDIRECT(CONCATENATE("'2018-12 (Д)'!F",TEXT(MATCH($C8,'2018-12 (Д)'!$C$2:$C$100,0)+1,0)))-INDIRECT(CONCATENATE("'2018-11 (Д)'!F",TEXT(MATCH($C8,'2018-11 (Д)'!$C$2:$C$100,0)+1,0))))/INDIRECT(CONCATENATE("'2018-11 (Д)'!F",TEXT(MATCH($C8,'2018-11 (Д)'!$C$2:$C$100,0)+1,0))))*100)</f>
        <v>-45.680716920671941</v>
      </c>
      <c r="Z8" s="9"/>
      <c r="AA8" s="9">
        <f ca="1">IF(OR(INDIRECT(CONCATENATE("'2018-03 (Д)'!G",TEXT(MATCH($C8,'2018-03 (Д)'!$C$2:$C$100,0)+1,0)))="Н/Д",INDIRECT(CONCATENATE("'2018-02 (Д)'!G",TEXT(MATCH($C8,'2018-02 (Д)'!$C$2:$C$100,0)+1,0)))="Н/Д",AND(INDIRECT(CONCATENATE("'2018-03 (Д)'!G",TEXT(MATCH($C8,'2018-03 (Д)'!$C$2:$C$100,0)+1,0)))="Н/Д",INDIRECT(CONCATENATE("'2018-02 (Д)'!G",TEXT(MATCH($C8,'2018-02 (Д)'!$C$2:$C$100,0)+1,0))))),"Н/Д",((INDIRECT(CONCATENATE("'2018-03 (Д)'!G",TEXT(MATCH($C8,'2018-03 (Д)'!$C$2:$C$100,0)+1,0)))-INDIRECT(CONCATENATE("'2018-02 (Д)'!G",TEXT(MATCH($C8,'2018-02 (Д)'!$C$2:$C$100,0)+1,0))))/INDIRECT(CONCATENATE("'2018-02 (Д)'!G",TEXT(MATCH($C8,'2018-02 (Д)'!$C$2:$C$100,0)+1,0))))*100)</f>
        <v>-21.633861184996711</v>
      </c>
      <c r="AB8" s="9">
        <f ca="1">IF(OR(INDIRECT(CONCATENATE("'2018-04 (Д)'!G",TEXT(MATCH($C8,'2018-04 (Д)'!$C$2:$C$100,0)+1,0)))="Н/Д",INDIRECT(CONCATENATE("'2018-03 (Д)'!G",TEXT(MATCH($C8,'2018-03 (Д)'!$C$2:$C$100,0)+1,0)))="Н/Д",AND(INDIRECT(CONCATENATE("'2018-04 (Д)'!G",TEXT(MATCH($C8,'2018-04 (Д)'!$C$2:$C$100,0)+1,0)))="Н/Д",INDIRECT(CONCATENATE("'2018-03 (Д)'!G",TEXT(MATCH($C8,'2018-03 (Д)'!$C$2:$C$100,0)+1,0))))),"Н/Д",((INDIRECT(CONCATENATE("'2018-04 (Д)'!G",TEXT(MATCH($C8,'2018-04 (Д)'!$C$2:$C$100,0)+1,0)))-INDIRECT(CONCATENATE("'2018-03 (Д)'!G",TEXT(MATCH($C8,'2018-03 (Д)'!$C$2:$C$100,0)+1,0))))/INDIRECT(CONCATENATE("'2018-03 (Д)'!G",TEXT(MATCH($C8,'2018-03 (Д)'!$C$2:$C$100,0)+1,0))))*100)</f>
        <v>987.96578360053752</v>
      </c>
      <c r="AC8" s="9">
        <f ca="1">IF(OR(INDIRECT(CONCATENATE("'2018-05 (Д)'!G",TEXT(MATCH($C8,'2018-05 (Д)'!$C$2:$C$100,0)+1,0)))="Н/Д",INDIRECT(CONCATENATE("'2018-04 (Д)'!G",TEXT(MATCH($C8,'2018-04 (Д)'!$C$2:$C$100,0)+1,0)))="Н/Д",AND(INDIRECT(CONCATENATE("'2018-05 (Д)'!G",TEXT(MATCH($C8,'2018-05 (Д)'!$C$2:$C$100,0)+1,0)))="Н/Д",INDIRECT(CONCATENATE("'2018-04 (Д)'!G",TEXT(MATCH($C8,'2018-04 (Д)'!$C$2:$C$100,0)+1,0))))),"Н/Д",((INDIRECT(CONCATENATE("'2018-05 (Д)'!G",TEXT(MATCH($C8,'2018-05 (Д)'!$C$2:$C$100,0)+1,0)))-INDIRECT(CONCATENATE("'2018-04 (Д)'!G",TEXT(MATCH($C8,'2018-04 (Д)'!$C$2:$C$100,0)+1,0))))/INDIRECT(CONCATENATE("'2018-04 (Д)'!G",TEXT(MATCH($C8,'2018-04 (Д)'!$C$2:$C$100,0)+1,0))))*100)</f>
        <v>-74.174390535215721</v>
      </c>
      <c r="AD8" s="9">
        <f ca="1">IF(OR(INDIRECT(CONCATENATE("'2018-06 (Д)'!G",TEXT(MATCH($C8,'2018-06 (Д)'!$C$2:$C$100,0)+1,0)))="Н/Д",INDIRECT(CONCATENATE("'2018-05 (Д)'!G",TEXT(MATCH($C8,'2018-05 (Д)'!$C$2:$C$100,0)+1,0)))="Н/Д",AND(INDIRECT(CONCATENATE("'2018-06 (Д)'!G",TEXT(MATCH($C8,'2018-06 (Д)'!$C$2:$C$100,0)+1,0)))="Н/Д",INDIRECT(CONCATENATE("'2018-05 (Д)'!G",TEXT(MATCH($C8,'2018-05 (Д)'!$C$2:$C$100,0)+1,0))))),"Н/Д",((INDIRECT(CONCATENATE("'2018-06 (Д)'!G",TEXT(MATCH($C8,'2018-06 (Д)'!$C$2:$C$100,0)+1,0)))-INDIRECT(CONCATENATE("'2018-05 (Д)'!G",TEXT(MATCH($C8,'2018-05 (Д)'!$C$2:$C$100,0)+1,0))))/INDIRECT(CONCATENATE("'2018-05 (Д)'!G",TEXT(MATCH($C8,'2018-05 (Д)'!$C$2:$C$100,0)+1,0))))*100)</f>
        <v>18.650328577824592</v>
      </c>
      <c r="AE8" s="9">
        <f ca="1">IF(OR(INDIRECT(CONCATENATE("'2018-07 (Д)'!G",TEXT(MATCH($C8,'2018-07 (Д)'!$C$2:$C$100,0)+1,0)))="Н/Д",INDIRECT(CONCATENATE("'2018-06 (Д)'!G",TEXT(MATCH($C8,'2018-06 (Д)'!$C$2:$C$100,0)+1,0)))="Н/Д",AND(INDIRECT(CONCATENATE("'2018-07 (Д)'!G",TEXT(MATCH($C8,'2018-07 (Д)'!$C$2:$C$100,0)+1,0)))="Н/Д",INDIRECT(CONCATENATE("'2018-06 (Д)'!G",TEXT(MATCH($C8,'2018-06 (Д)'!$C$2:$C$100,0)+1,0))))),"Н/Д",((INDIRECT(CONCATENATE("'2018-07 (Д)'!G",TEXT(MATCH($C8,'2018-07 (Д)'!$C$2:$C$100,0)+1,0)))-INDIRECT(CONCATENATE("'2018-06 (Д)'!G",TEXT(MATCH($C8,'2018-06 (Д)'!$C$2:$C$100,0)+1,0))))/INDIRECT(CONCATENATE("'2018-06 (Д)'!G",TEXT(MATCH($C8,'2018-06 (Д)'!$C$2:$C$100,0)+1,0))))*100)</f>
        <v>-34.041348727042404</v>
      </c>
      <c r="AF8" s="9">
        <f ca="1">IF(OR(INDIRECT(CONCATENATE("'2018-08 (Д)'!G",TEXT(MATCH($C8,'2018-08 (Д)'!$C$2:$C$100,0)+1,0)))="Н/Д",INDIRECT(CONCATENATE("'2018-07 (Д)'!G",TEXT(MATCH($C8,'2018-07 (Д)'!$C$2:$C$100,0)+1,0)))="Н/Д",AND(INDIRECT(CONCATENATE("'2018-08 (Д)'!G",TEXT(MATCH($C8,'2018-08 (Д)'!$C$2:$C$100,0)+1,0)))="Н/Д",INDIRECT(CONCATENATE("'2018-07 (Д)'!G",TEXT(MATCH($C8,'2018-07 (Д)'!$C$2:$C$100,0)+1,0))))),"Н/Д",((INDIRECT(CONCATENATE("'2018-08 (Д)'!G",TEXT(MATCH($C8,'2018-08 (Д)'!$C$2:$C$100,0)+1,0)))-INDIRECT(CONCATENATE("'2018-07 (Д)'!G",TEXT(MATCH($C8,'2018-07 (Д)'!$C$2:$C$100,0)+1,0))))/INDIRECT(CONCATENATE("'2018-07 (Д)'!G",TEXT(MATCH($C8,'2018-07 (Д)'!$C$2:$C$100,0)+1,0))))*100)</f>
        <v>326.17790141898041</v>
      </c>
      <c r="AG8" s="9">
        <f ca="1">IF(OR(INDIRECT(CONCATENATE("'2018-09 (Д)'!G",TEXT(MATCH($C8,'2018-09 (Д)'!$C$2:$C$100,0)+1,0)))="Н/Д",INDIRECT(CONCATENATE("'2018-08 (Д)'!G",TEXT(MATCH($C8,'2018-08 (Д)'!$C$2:$C$100,0)+1,0)))="Н/Д",AND(INDIRECT(CONCATENATE("'2018-09 (Д)'!G",TEXT(MATCH($C8,'2018-09 (Д)'!$C$2:$C$100,0)+1,0)))="Н/Д",INDIRECT(CONCATENATE("'2018-08 (Д)'!G",TEXT(MATCH($C8,'2018-08 (Д)'!$C$2:$C$100,0)+1,0))))),"Н/Д",((INDIRECT(CONCATENATE("'2018-09 (Д)'!G",TEXT(MATCH($C8,'2018-09 (Д)'!$C$2:$C$100,0)+1,0)))-INDIRECT(CONCATENATE("'2018-08 (Д)'!G",TEXT(MATCH($C8,'2018-08 (Д)'!$C$2:$C$100,0)+1,0))))/INDIRECT(CONCATENATE("'2018-08 (Д)'!G",TEXT(MATCH($C8,'2018-08 (Д)'!$C$2:$C$100,0)+1,0))))*100)</f>
        <v>-61.945794390898904</v>
      </c>
      <c r="AH8" s="9">
        <f ca="1">IF(OR(INDIRECT(CONCATENATE("'2018-10 (Д)'!G",TEXT(MATCH($C8,'2018-10 (Д)'!$C$2:$C$100,0)+1,0)))="Н/Д",INDIRECT(CONCATENATE("'2018-09 (Д)'!G",TEXT(MATCH($C8,'2018-09 (Д)'!$C$2:$C$100,0)+1,0)))="Н/Д",AND(INDIRECT(CONCATENATE("'2018-10 (Д)'!G",TEXT(MATCH($C8,'2018-10 (Д)'!$C$2:$C$100,0)+1,0)))="Н/Д",INDIRECT(CONCATENATE("'2018-09 (Д)'!G",TEXT(MATCH($C8,'2018-09 (Д)'!$C$2:$C$100,0)+1,0))))),"Н/Д",((INDIRECT(CONCATENATE("'2018-10 (Д)'!G",TEXT(MATCH($C8,'2018-10 (Д)'!$C$2:$C$100,0)+1,0)))-INDIRECT(CONCATENATE("'2018-09 (Д)'!G",TEXT(MATCH($C8,'2018-09 (Д)'!$C$2:$C$100,0)+1,0))))/INDIRECT(CONCATENATE("'2018-09 (Д)'!G",TEXT(MATCH($C8,'2018-09 (Д)'!$C$2:$C$100,0)+1,0))))*100)</f>
        <v>-3.0558316307231235</v>
      </c>
      <c r="AI8" s="9">
        <f ca="1">IF(OR(INDIRECT(CONCATENATE("'2018-11 (Д)'!G",TEXT(MATCH($C8,'2018-11 (Д)'!$C$2:$C$100,0)+1,0)))="Н/Д",INDIRECT(CONCATENATE("'2018-10 (Д)'!G",TEXT(MATCH($C8,'2018-10 (Д)'!$C$2:$C$100,0)+1,0)))="Н/Д",AND(INDIRECT(CONCATENATE("'2018-11 (Д)'!G",TEXT(MATCH($C8,'2018-11 (Д)'!$C$2:$C$100,0)+1,0)))="Н/Д",INDIRECT(CONCATENATE("'2018-10 (Д)'!G",TEXT(MATCH($C8,'2018-10 (Д)'!$C$2:$C$100,0)+1,0))))),"Н/Д",((INDIRECT(CONCATENATE("'2018-11 (Д)'!G",TEXT(MATCH($C8,'2018-11 (Д)'!$C$2:$C$100,0)+1,0)))-INDIRECT(CONCATENATE("'2018-10 (Д)'!G",TEXT(MATCH($C8,'2018-10 (Д)'!$C$2:$C$100,0)+1,0))))/INDIRECT(CONCATENATE("'2018-10 (Д)'!G",TEXT(MATCH($C8,'2018-10 (Д)'!$C$2:$C$100,0)+1,0))))*100)</f>
        <v>64.546923382610927</v>
      </c>
      <c r="AJ8" s="9">
        <f ca="1">IF(OR(INDIRECT(CONCATENATE("'2018-12 (Д)'!G",TEXT(MATCH($C8,'2018-12 (Д)'!$C$2:$C$100,0)+1,0)))="Н/Д",INDIRECT(CONCATENATE("'2018-11 (Д)'!G",TEXT(MATCH($C8,'2018-11 (Д)'!$C$2:$C$100,0)+1,0)))="Н/Д",AND(INDIRECT(CONCATENATE("'2018-12 (Д)'!G",TEXT(MATCH($C8,'2018-12 (Д)'!$C$2:$C$100,0)+1,0)))="Н/Д",INDIRECT(CONCATENATE("'2018-11 (Д)'!G",TEXT(MATCH($C8,'2018-11 (Д)'!$C$2:$C$100,0)+1,0))))),"Н/Д",((INDIRECT(CONCATENATE("'2018-12 (Д)'!G",TEXT(MATCH($C8,'2018-12 (Д)'!$C$2:$C$100,0)+1,0)))-INDIRECT(CONCATENATE("'2018-11 (Д)'!G",TEXT(MATCH($C8,'2018-11 (Д)'!$C$2:$C$100,0)+1,0))))/INDIRECT(CONCATENATE("'2018-11 (Д)'!G",TEXT(MATCH($C8,'2018-11 (Д)'!$C$2:$C$100,0)+1,0))))*100)</f>
        <v>-79.453722977236325</v>
      </c>
      <c r="AK8" s="9"/>
      <c r="AL8" s="9">
        <f ca="1">IF(OR(INDIRECT(CONCATENATE("'2018-03 (Д)'!H",TEXT(MATCH($C8,'2018-03 (Д)'!$C$2:$C$100,0)+1,0)))="Н/Д",INDIRECT(CONCATENATE("'2018-02 (Д)'!H",TEXT(MATCH($C8,'2018-02 (Д)'!$C$2:$C$100,0)+1,0)))="Н/Д",AND(INDIRECT(CONCATENATE("'2018-03 (Д)'!H",TEXT(MATCH($C8,'2018-03 (Д)'!$C$2:$C$100,0)+1,0)))="Н/Д",INDIRECT(CONCATENATE("'2018-02 (Д)'!H",TEXT(MATCH($C8,'2018-02 (Д)'!$C$2:$C$100,0)+1,0))))),"Н/Д",((INDIRECT(CONCATENATE("'2018-03 (Д)'!H",TEXT(MATCH($C8,'2018-03 (Д)'!$C$2:$C$100,0)+1,0)))-INDIRECT(CONCATENATE("'2018-02 (Д)'!H",TEXT(MATCH($C8,'2018-02 (Д)'!$C$2:$C$100,0)+1,0))))/INDIRECT(CONCATENATE("'2018-02 (Д)'!H",TEXT(MATCH($C8,'2018-02 (Д)'!$C$2:$C$100,0)+1,0))))*100)</f>
        <v>38.053897392405702</v>
      </c>
      <c r="AM8" s="9">
        <f ca="1">IF(OR(INDIRECT(CONCATENATE("'2018-04 (Д)'!H",TEXT(MATCH($C8,'2018-04 (Д)'!$C$2:$C$100,0)+1,0)))="Н/Д",INDIRECT(CONCATENATE("'2018-03 (Д)'!H",TEXT(MATCH($C8,'2018-03 (Д)'!$C$2:$C$100,0)+1,0)))="Н/Д",AND(INDIRECT(CONCATENATE("'2018-04 (Д)'!H",TEXT(MATCH($C8,'2018-04 (Д)'!$C$2:$C$100,0)+1,0)))="Н/Д",INDIRECT(CONCATENATE("'2018-03 (Д)'!H",TEXT(MATCH($C8,'2018-03 (Д)'!$C$2:$C$100,0)+1,0))))),"Н/Д",((INDIRECT(CONCATENATE("'2018-04 (Д)'!H",TEXT(MATCH($C8,'2018-04 (Д)'!$C$2:$C$100,0)+1,0)))-INDIRECT(CONCATENATE("'2018-03 (Д)'!H",TEXT(MATCH($C8,'2018-03 (Д)'!$C$2:$C$100,0)+1,0))))/INDIRECT(CONCATENATE("'2018-03 (Д)'!H",TEXT(MATCH($C8,'2018-03 (Д)'!$C$2:$C$100,0)+1,0))))*100)</f>
        <v>8.3690577269779762</v>
      </c>
      <c r="AN8" s="9">
        <f ca="1">IF(OR(INDIRECT(CONCATENATE("'2018-05 (Д)'!H",TEXT(MATCH($C8,'2018-05 (Д)'!$C$2:$C$100,0)+1,0)))="Н/Д",INDIRECT(CONCATENATE("'2018-04 (Д)'!H",TEXT(MATCH($C8,'2018-04 (Д)'!$C$2:$C$100,0)+1,0)))="Н/Д",AND(INDIRECT(CONCATENATE("'2018-05 (Д)'!H",TEXT(MATCH($C8,'2018-05 (Д)'!$C$2:$C$100,0)+1,0)))="Н/Д",INDIRECT(CONCATENATE("'2018-04 (Д)'!H",TEXT(MATCH($C8,'2018-04 (Д)'!$C$2:$C$100,0)+1,0))))),"Н/Д",((INDIRECT(CONCATENATE("'2018-05 (Д)'!H",TEXT(MATCH($C8,'2018-05 (Д)'!$C$2:$C$100,0)+1,0)))-INDIRECT(CONCATENATE("'2018-04 (Д)'!H",TEXT(MATCH($C8,'2018-04 (Д)'!$C$2:$C$100,0)+1,0))))/INDIRECT(CONCATENATE("'2018-04 (Д)'!H",TEXT(MATCH($C8,'2018-04 (Д)'!$C$2:$C$100,0)+1,0))))*100)</f>
        <v>11.53938188761364</v>
      </c>
      <c r="AO8" s="9">
        <f ca="1">IF(OR(INDIRECT(CONCATENATE("'2018-06 (Д)'!H",TEXT(MATCH($C8,'2018-06 (Д)'!$C$2:$C$100,0)+1,0)))="Н/Д",INDIRECT(CONCATENATE("'2018-05 (Д)'!H",TEXT(MATCH($C8,'2018-05 (Д)'!$C$2:$C$100,0)+1,0)))="Н/Д",AND(INDIRECT(CONCATENATE("'2018-06 (Д)'!H",TEXT(MATCH($C8,'2018-06 (Д)'!$C$2:$C$100,0)+1,0)))="Н/Д",INDIRECT(CONCATENATE("'2018-05 (Д)'!H",TEXT(MATCH($C8,'2018-05 (Д)'!$C$2:$C$100,0)+1,0))))),"Н/Д",((INDIRECT(CONCATENATE("'2018-06 (Д)'!H",TEXT(MATCH($C8,'2018-06 (Д)'!$C$2:$C$100,0)+1,0)))-INDIRECT(CONCATENATE("'2018-05 (Д)'!H",TEXT(MATCH($C8,'2018-05 (Д)'!$C$2:$C$100,0)+1,0))))/INDIRECT(CONCATENATE("'2018-05 (Д)'!H",TEXT(MATCH($C8,'2018-05 (Д)'!$C$2:$C$100,0)+1,0))))*100)</f>
        <v>-2.7820147634263255</v>
      </c>
      <c r="AP8" s="9">
        <f ca="1">IF(OR(INDIRECT(CONCATENATE("'2018-07 (Д)'!H",TEXT(MATCH($C8,'2018-07 (Д)'!$C$2:$C$100,0)+1,0)))="Н/Д",INDIRECT(CONCATENATE("'2018-06 (Д)'!H",TEXT(MATCH($C8,'2018-06 (Д)'!$C$2:$C$100,0)+1,0)))="Н/Д",AND(INDIRECT(CONCATENATE("'2018-07 (Д)'!H",TEXT(MATCH($C8,'2018-07 (Д)'!$C$2:$C$100,0)+1,0)))="Н/Д",INDIRECT(CONCATENATE("'2018-06 (Д)'!H",TEXT(MATCH($C8,'2018-06 (Д)'!$C$2:$C$100,0)+1,0))))),"Н/Д",((INDIRECT(CONCATENATE("'2018-07 (Д)'!H",TEXT(MATCH($C8,'2018-07 (Д)'!$C$2:$C$100,0)+1,0)))-INDIRECT(CONCATENATE("'2018-06 (Д)'!H",TEXT(MATCH($C8,'2018-06 (Д)'!$C$2:$C$100,0)+1,0))))/INDIRECT(CONCATENATE("'2018-06 (Д)'!H",TEXT(MATCH($C8,'2018-06 (Д)'!$C$2:$C$100,0)+1,0))))*100)</f>
        <v>4.0263558718262233</v>
      </c>
      <c r="AQ8" s="9">
        <f ca="1">IF(OR(INDIRECT(CONCATENATE("'2018-08 (Д)'!H",TEXT(MATCH($C8,'2018-08 (Д)'!$C$2:$C$100,0)+1,0)))="Н/Д",INDIRECT(CONCATENATE("'2018-07 (Д)'!H",TEXT(MATCH($C8,'2018-07 (Д)'!$C$2:$C$100,0)+1,0)))="Н/Д",AND(INDIRECT(CONCATENATE("'2018-08 (Д)'!H",TEXT(MATCH($C8,'2018-08 (Д)'!$C$2:$C$100,0)+1,0)))="Н/Д",INDIRECT(CONCATENATE("'2018-07 (Д)'!H",TEXT(MATCH($C8,'2018-07 (Д)'!$C$2:$C$100,0)+1,0))))),"Н/Д",((INDIRECT(CONCATENATE("'2018-08 (Д)'!H",TEXT(MATCH($C8,'2018-08 (Д)'!$C$2:$C$100,0)+1,0)))-INDIRECT(CONCATENATE("'2018-07 (Д)'!H",TEXT(MATCH($C8,'2018-07 (Д)'!$C$2:$C$100,0)+1,0))))/INDIRECT(CONCATENATE("'2018-07 (Д)'!H",TEXT(MATCH($C8,'2018-07 (Д)'!$C$2:$C$100,0)+1,0))))*100)</f>
        <v>38.001602961185917</v>
      </c>
      <c r="AR8" s="9">
        <f ca="1">IF(OR(INDIRECT(CONCATENATE("'2018-09 (Д)'!H",TEXT(MATCH($C8,'2018-09 (Д)'!$C$2:$C$100,0)+1,0)))="Н/Д",INDIRECT(CONCATENATE("'2018-08 (Д)'!H",TEXT(MATCH($C8,'2018-08 (Д)'!$C$2:$C$100,0)+1,0)))="Н/Д",AND(INDIRECT(CONCATENATE("'2018-09 (Д)'!H",TEXT(MATCH($C8,'2018-09 (Д)'!$C$2:$C$100,0)+1,0)))="Н/Д",INDIRECT(CONCATENATE("'2018-08 (Д)'!H",TEXT(MATCH($C8,'2018-08 (Д)'!$C$2:$C$100,0)+1,0))))),"Н/Д",((INDIRECT(CONCATENATE("'2018-09 (Д)'!H",TEXT(MATCH($C8,'2018-09 (Д)'!$C$2:$C$100,0)+1,0)))-INDIRECT(CONCATENATE("'2018-08 (Д)'!H",TEXT(MATCH($C8,'2018-08 (Д)'!$C$2:$C$100,0)+1,0))))/INDIRECT(CONCATENATE("'2018-08 (Д)'!H",TEXT(MATCH($C8,'2018-08 (Д)'!$C$2:$C$100,0)+1,0))))*100)</f>
        <v>-22.408601813142003</v>
      </c>
      <c r="AS8" s="9">
        <f ca="1">IF(OR(INDIRECT(CONCATENATE("'2018-10 (Д)'!H",TEXT(MATCH($C8,'2018-10 (Д)'!$C$2:$C$100,0)+1,0)))="Н/Д",INDIRECT(CONCATENATE("'2018-09 (Д)'!H",TEXT(MATCH($C8,'2018-09 (Д)'!$C$2:$C$100,0)+1,0)))="Н/Д",AND(INDIRECT(CONCATENATE("'2018-10 (Д)'!H",TEXT(MATCH($C8,'2018-10 (Д)'!$C$2:$C$100,0)+1,0)))="Н/Д",INDIRECT(CONCATENATE("'2018-09 (Д)'!H",TEXT(MATCH($C8,'2018-09 (Д)'!$C$2:$C$100,0)+1,0))))),"Н/Д",((INDIRECT(CONCATENATE("'2018-10 (Д)'!H",TEXT(MATCH($C8,'2018-10 (Д)'!$C$2:$C$100,0)+1,0)))-INDIRECT(CONCATENATE("'2018-09 (Д)'!H",TEXT(MATCH($C8,'2018-09 (Д)'!$C$2:$C$100,0)+1,0))))/INDIRECT(CONCATENATE("'2018-09 (Д)'!H",TEXT(MATCH($C8,'2018-09 (Д)'!$C$2:$C$100,0)+1,0))))*100)</f>
        <v>-16.427118588484685</v>
      </c>
      <c r="AT8" s="9">
        <f ca="1">IF(OR(INDIRECT(CONCATENATE("'2018-11 (Д)'!H",TEXT(MATCH($C8,'2018-11 (Д)'!$C$2:$C$100,0)+1,0)))="Н/Д",INDIRECT(CONCATENATE("'2018-10 (Д)'!H",TEXT(MATCH($C8,'2018-10 (Д)'!$C$2:$C$100,0)+1,0)))="Н/Д",AND(INDIRECT(CONCATENATE("'2018-11 (Д)'!H",TEXT(MATCH($C8,'2018-11 (Д)'!$C$2:$C$100,0)+1,0)))="Н/Д",INDIRECT(CONCATENATE("'2018-10 (Д)'!H",TEXT(MATCH($C8,'2018-10 (Д)'!$C$2:$C$100,0)+1,0))))),"Н/Д",((INDIRECT(CONCATENATE("'2018-11 (Д)'!H",TEXT(MATCH($C8,'2018-11 (Д)'!$C$2:$C$100,0)+1,0)))-INDIRECT(CONCATENATE("'2018-10 (Д)'!H",TEXT(MATCH($C8,'2018-10 (Д)'!$C$2:$C$100,0)+1,0))))/INDIRECT(CONCATENATE("'2018-10 (Д)'!H",TEXT(MATCH($C8,'2018-10 (Д)'!$C$2:$C$100,0)+1,0))))*100)</f>
        <v>11.793130176257675</v>
      </c>
      <c r="AU8" s="9">
        <f ca="1">IF(OR(INDIRECT(CONCATENATE("'2018-12 (Д)'!H",TEXT(MATCH($C8,'2018-12 (Д)'!$C$2:$C$100,0)+1,0)))="Н/Д",INDIRECT(CONCATENATE("'2018-11 (Д)'!H",TEXT(MATCH($C8,'2018-11 (Д)'!$C$2:$C$100,0)+1,0)))="Н/Д",AND(INDIRECT(CONCATENATE("'2018-12 (Д)'!H",TEXT(MATCH($C8,'2018-12 (Д)'!$C$2:$C$100,0)+1,0)))="Н/Д",INDIRECT(CONCATENATE("'2018-11 (Д)'!H",TEXT(MATCH($C8,'2018-11 (Д)'!$C$2:$C$100,0)+1,0))))),"Н/Д",((INDIRECT(CONCATENATE("'2018-12 (Д)'!H",TEXT(MATCH($C8,'2018-12 (Д)'!$C$2:$C$100,0)+1,0)))-INDIRECT(CONCATENATE("'2018-11 (Д)'!H",TEXT(MATCH($C8,'2018-11 (Д)'!$C$2:$C$100,0)+1,0))))/INDIRECT(CONCATENATE("'2018-11 (Д)'!H",TEXT(MATCH($C8,'2018-11 (Д)'!$C$2:$C$100,0)+1,0))))*100)</f>
        <v>15.504631185684259</v>
      </c>
      <c r="AV8" s="9"/>
      <c r="AW8" s="9">
        <f ca="1">IF(OR(INDIRECT(CONCATENATE("'2018-03 (Д)'!I",TEXT(MATCH($C8,'2018-03 (Д)'!$C$2:$C$100,0)+1,0)))="Н/Д",INDIRECT(CONCATENATE("'2018-02 (Д)'!I",TEXT(MATCH($C8,'2018-02 (Д)'!$C$2:$C$100,0)+1,0)))="Н/Д",AND(INDIRECT(CONCATENATE("'2018-03 (Д)'!I",TEXT(MATCH($C8,'2018-03 (Д)'!$C$2:$C$100,0)+1,0)))="Н/Д",INDIRECT(CONCATENATE("'2018-02 (Д)'!I",TEXT(MATCH($C8,'2018-02 (Д)'!$C$2:$C$100,0)+1,0))))),"Н/Д",((INDIRECT(CONCATENATE("'2018-03 (Д)'!I",TEXT(MATCH($C8,'2018-03 (Д)'!$C$2:$C$100,0)+1,0)))-INDIRECT(CONCATENATE("'2018-02 (Д)'!I",TEXT(MATCH($C8,'2018-02 (Д)'!$C$2:$C$100,0)+1,0))))/INDIRECT(CONCATENATE("'2018-02 (Д)'!I",TEXT(MATCH($C8,'2018-02 (Д)'!$C$2:$C$100,0)+1,0))))*100)</f>
        <v>-57.462211568084307</v>
      </c>
      <c r="AX8" s="9">
        <f ca="1">IF(OR(INDIRECT(CONCATENATE("'2018-04 (Д)'!I",TEXT(MATCH($C8,'2018-04 (Д)'!$C$2:$C$100,0)+1,0)))="Н/Д",INDIRECT(CONCATENATE("'2018-03 (Д)'!I",TEXT(MATCH($C8,'2018-03 (Д)'!$C$2:$C$100,0)+1,0)))="Н/Д",AND(INDIRECT(CONCATENATE("'2018-04 (Д)'!I",TEXT(MATCH($C8,'2018-04 (Д)'!$C$2:$C$100,0)+1,0)))="Н/Д",INDIRECT(CONCATENATE("'2018-03 (Д)'!I",TEXT(MATCH($C8,'2018-03 (Д)'!$C$2:$C$100,0)+1,0))))),"Н/Д",((INDIRECT(CONCATENATE("'2018-04 (Д)'!I",TEXT(MATCH($C8,'2018-04 (Д)'!$C$2:$C$100,0)+1,0)))-INDIRECT(CONCATENATE("'2018-03 (Д)'!I",TEXT(MATCH($C8,'2018-03 (Д)'!$C$2:$C$100,0)+1,0))))/INDIRECT(CONCATENATE("'2018-03 (Д)'!I",TEXT(MATCH($C8,'2018-03 (Д)'!$C$2:$C$100,0)+1,0))))*100)</f>
        <v>235.97673777610737</v>
      </c>
      <c r="AY8" s="9">
        <f ca="1">IF(OR(INDIRECT(CONCATENATE("'2018-05 (Д)'!I",TEXT(MATCH($C8,'2018-05 (Д)'!$C$2:$C$100,0)+1,0)))="Н/Д",INDIRECT(CONCATENATE("'2018-04 (Д)'!I",TEXT(MATCH($C8,'2018-04 (Д)'!$C$2:$C$100,0)+1,0)))="Н/Д",AND(INDIRECT(CONCATENATE("'2018-05 (Д)'!I",TEXT(MATCH($C8,'2018-05 (Д)'!$C$2:$C$100,0)+1,0)))="Н/Д",INDIRECT(CONCATENATE("'2018-04 (Д)'!I",TEXT(MATCH($C8,'2018-04 (Д)'!$C$2:$C$100,0)+1,0))))),"Н/Д",((INDIRECT(CONCATENATE("'2018-05 (Д)'!I",TEXT(MATCH($C8,'2018-05 (Д)'!$C$2:$C$100,0)+1,0)))-INDIRECT(CONCATENATE("'2018-04 (Д)'!I",TEXT(MATCH($C8,'2018-04 (Д)'!$C$2:$C$100,0)+1,0))))/INDIRECT(CONCATENATE("'2018-04 (Д)'!I",TEXT(MATCH($C8,'2018-04 (Д)'!$C$2:$C$100,0)+1,0))))*100)</f>
        <v>-29.123205945558034</v>
      </c>
      <c r="AZ8" s="9">
        <f ca="1">IF(OR(INDIRECT(CONCATENATE("'2018-06 (Д)'!I",TEXT(MATCH($C8,'2018-06 (Д)'!$C$2:$C$100,0)+1,0)))="Н/Д",INDIRECT(CONCATENATE("'2018-05 (Д)'!I",TEXT(MATCH($C8,'2018-05 (Д)'!$C$2:$C$100,0)+1,0)))="Н/Д",AND(INDIRECT(CONCATENATE("'2018-06 (Д)'!I",TEXT(MATCH($C8,'2018-06 (Д)'!$C$2:$C$100,0)+1,0)))="Н/Д",INDIRECT(CONCATENATE("'2018-05 (Д)'!I",TEXT(MATCH($C8,'2018-05 (Д)'!$C$2:$C$100,0)+1,0))))),"Н/Д",((INDIRECT(CONCATENATE("'2018-06 (Д)'!I",TEXT(MATCH($C8,'2018-06 (Д)'!$C$2:$C$100,0)+1,0)))-INDIRECT(CONCATENATE("'2018-05 (Д)'!I",TEXT(MATCH($C8,'2018-05 (Д)'!$C$2:$C$100,0)+1,0))))/INDIRECT(CONCATENATE("'2018-05 (Д)'!I",TEXT(MATCH($C8,'2018-05 (Д)'!$C$2:$C$100,0)+1,0))))*100)</f>
        <v>4.5547058197304473</v>
      </c>
      <c r="BA8" s="9">
        <f ca="1">IF(OR(INDIRECT(CONCATENATE("'2018-07 (Д)'!I",TEXT(MATCH($C8,'2018-07 (Д)'!$C$2:$C$100,0)+1,0)))="Н/Д",INDIRECT(CONCATENATE("'2018-06 (Д)'!I",TEXT(MATCH($C8,'2018-06 (Д)'!$C$2:$C$100,0)+1,0)))="Н/Д",AND(INDIRECT(CONCATENATE("'2018-07 (Д)'!I",TEXT(MATCH($C8,'2018-07 (Д)'!$C$2:$C$100,0)+1,0)))="Н/Д",INDIRECT(CONCATENATE("'2018-06 (Д)'!I",TEXT(MATCH($C8,'2018-06 (Д)'!$C$2:$C$100,0)+1,0))))),"Н/Д",((INDIRECT(CONCATENATE("'2018-07 (Д)'!I",TEXT(MATCH($C8,'2018-07 (Д)'!$C$2:$C$100,0)+1,0)))-INDIRECT(CONCATENATE("'2018-06 (Д)'!I",TEXT(MATCH($C8,'2018-06 (Д)'!$C$2:$C$100,0)+1,0))))/INDIRECT(CONCATENATE("'2018-06 (Д)'!I",TEXT(MATCH($C8,'2018-06 (Д)'!$C$2:$C$100,0)+1,0))))*100)</f>
        <v>-2.7274310339247441</v>
      </c>
      <c r="BB8" s="9">
        <f ca="1">IF(OR(INDIRECT(CONCATENATE("'2018-08 (Д)'!I",TEXT(MATCH($C8,'2018-08 (Д)'!$C$2:$C$100,0)+1,0)))="Н/Д",INDIRECT(CONCATENATE("'2018-07 (Д)'!I",TEXT(MATCH($C8,'2018-07 (Д)'!$C$2:$C$100,0)+1,0)))="Н/Д",AND(INDIRECT(CONCATENATE("'2018-08 (Д)'!I",TEXT(MATCH($C8,'2018-08 (Д)'!$C$2:$C$100,0)+1,0)))="Н/Д",INDIRECT(CONCATENATE("'2018-07 (Д)'!I",TEXT(MATCH($C8,'2018-07 (Д)'!$C$2:$C$100,0)+1,0))))),"Н/Д",((INDIRECT(CONCATENATE("'2018-08 (Д)'!I",TEXT(MATCH($C8,'2018-08 (Д)'!$C$2:$C$100,0)+1,0)))-INDIRECT(CONCATENATE("'2018-07 (Д)'!I",TEXT(MATCH($C8,'2018-07 (Д)'!$C$2:$C$100,0)+1,0))))/INDIRECT(CONCATENATE("'2018-07 (Д)'!I",TEXT(MATCH($C8,'2018-07 (Д)'!$C$2:$C$100,0)+1,0))))*100)</f>
        <v>17.655153767451377</v>
      </c>
      <c r="BC8" s="9">
        <f ca="1">IF(OR(INDIRECT(CONCATENATE("'2018-09 (Д)'!I",TEXT(MATCH($C8,'2018-09 (Д)'!$C$2:$C$100,0)+1,0)))="Н/Д",INDIRECT(CONCATENATE("'2018-08 (Д)'!I",TEXT(MATCH($C8,'2018-08 (Д)'!$C$2:$C$100,0)+1,0)))="Н/Д",AND(INDIRECT(CONCATENATE("'2018-09 (Д)'!I",TEXT(MATCH($C8,'2018-09 (Д)'!$C$2:$C$100,0)+1,0)))="Н/Д",INDIRECT(CONCATENATE("'2018-08 (Д)'!I",TEXT(MATCH($C8,'2018-08 (Д)'!$C$2:$C$100,0)+1,0))))),"Н/Д",((INDIRECT(CONCATENATE("'2018-09 (Д)'!I",TEXT(MATCH($C8,'2018-09 (Д)'!$C$2:$C$100,0)+1,0)))-INDIRECT(CONCATENATE("'2018-08 (Д)'!I",TEXT(MATCH($C8,'2018-08 (Д)'!$C$2:$C$100,0)+1,0))))/INDIRECT(CONCATENATE("'2018-08 (Д)'!I",TEXT(MATCH($C8,'2018-08 (Д)'!$C$2:$C$100,0)+1,0))))*100)</f>
        <v>-6.8278877516690466</v>
      </c>
      <c r="BD8" s="9">
        <f ca="1">IF(OR(INDIRECT(CONCATENATE("'2018-10 (Д)'!I",TEXT(MATCH($C8,'2018-10 (Д)'!$C$2:$C$100,0)+1,0)))="Н/Д",INDIRECT(CONCATENATE("'2018-09 (Д)'!I",TEXT(MATCH($C8,'2018-09 (Д)'!$C$2:$C$100,0)+1,0)))="Н/Д",AND(INDIRECT(CONCATENATE("'2018-10 (Д)'!I",TEXT(MATCH($C8,'2018-10 (Д)'!$C$2:$C$100,0)+1,0)))="Н/Д",INDIRECT(CONCATENATE("'2018-09 (Д)'!I",TEXT(MATCH($C8,'2018-09 (Д)'!$C$2:$C$100,0)+1,0))))),"Н/Д",((INDIRECT(CONCATENATE("'2018-10 (Д)'!I",TEXT(MATCH($C8,'2018-10 (Д)'!$C$2:$C$100,0)+1,0)))-INDIRECT(CONCATENATE("'2018-09 (Д)'!I",TEXT(MATCH($C8,'2018-09 (Д)'!$C$2:$C$100,0)+1,0))))/INDIRECT(CONCATENATE("'2018-09 (Д)'!I",TEXT(MATCH($C8,'2018-09 (Д)'!$C$2:$C$100,0)+1,0))))*100)</f>
        <v>10.534298093682521</v>
      </c>
      <c r="BE8" s="9">
        <f ca="1">IF(OR(INDIRECT(CONCATENATE("'2018-11 (Д)'!I",TEXT(MATCH($C8,'2018-11 (Д)'!$C$2:$C$100,0)+1,0)))="Н/Д",INDIRECT(CONCATENATE("'2018-10 (Д)'!I",TEXT(MATCH($C8,'2018-10 (Д)'!$C$2:$C$100,0)+1,0)))="Н/Д",AND(INDIRECT(CONCATENATE("'2018-11 (Д)'!I",TEXT(MATCH($C8,'2018-11 (Д)'!$C$2:$C$100,0)+1,0)))="Н/Д",INDIRECT(CONCATENATE("'2018-10 (Д)'!I",TEXT(MATCH($C8,'2018-10 (Д)'!$C$2:$C$100,0)+1,0))))),"Н/Д",((INDIRECT(CONCATENATE("'2018-11 (Д)'!I",TEXT(MATCH($C8,'2018-11 (Д)'!$C$2:$C$100,0)+1,0)))-INDIRECT(CONCATENATE("'2018-10 (Д)'!I",TEXT(MATCH($C8,'2018-10 (Д)'!$C$2:$C$100,0)+1,0))))/INDIRECT(CONCATENATE("'2018-10 (Д)'!I",TEXT(MATCH($C8,'2018-10 (Д)'!$C$2:$C$100,0)+1,0))))*100)</f>
        <v>-6.6381853116011014</v>
      </c>
      <c r="BF8" s="9">
        <f ca="1">IF(OR(INDIRECT(CONCATENATE("'2018-12 (Д)'!I",TEXT(MATCH($C8,'2018-12 (Д)'!$C$2:$C$100,0)+1,0)))="Н/Д",INDIRECT(CONCATENATE("'2018-11 (Д)'!I",TEXT(MATCH($C8,'2018-11 (Д)'!$C$2:$C$100,0)+1,0)))="Н/Д",AND(INDIRECT(CONCATENATE("'2018-12 (Д)'!I",TEXT(MATCH($C8,'2018-12 (Д)'!$C$2:$C$100,0)+1,0)))="Н/Д",INDIRECT(CONCATENATE("'2018-11 (Д)'!I",TEXT(MATCH($C8,'2018-11 (Д)'!$C$2:$C$100,0)+1,0))))),"Н/Д",((INDIRECT(CONCATENATE("'2018-12 (Д)'!I",TEXT(MATCH($C8,'2018-12 (Д)'!$C$2:$C$100,0)+1,0)))-INDIRECT(CONCATENATE("'2018-11 (Д)'!I",TEXT(MATCH($C8,'2018-11 (Д)'!$C$2:$C$100,0)+1,0))))/INDIRECT(CONCATENATE("'2018-11 (Д)'!I",TEXT(MATCH($C8,'2018-11 (Д)'!$C$2:$C$100,0)+1,0))))*100)</f>
        <v>2.2464344505558245</v>
      </c>
      <c r="BG8" s="9"/>
      <c r="BH8" s="9" t="str">
        <f ca="1">IF(OR(INDIRECT(CONCATENATE("'2018-03 (Д)'!J",TEXT(MATCH($C8,'2018-03 (Д)'!$C$2:$C$100,0)+1,0)))="Н/Д",INDIRECT(CONCATENATE("'2018-02 (Д)'!J",TEXT(MATCH($C8,'2018-02 (Д)'!$C$2:$C$100,0)+1,0)))="Н/Д",AND(INDIRECT(CONCATENATE("'2018-03 (Д)'!J",TEXT(MATCH($C8,'2018-03 (Д)'!$C$2:$C$100,0)+1,0)))="Н/Д",INDIRECT(CONCATENATE("'2018-02 (Д)'!J",TEXT(MATCH($C8,'2018-02 (Д)'!$C$2:$C$100,0)+1,0))))),"Н/Д",((INDIRECT(CONCATENATE("'2018-03 (Д)'!J",TEXT(MATCH($C8,'2018-03 (Д)'!$C$2:$C$100,0)+1,0)))-INDIRECT(CONCATENATE("'2018-02 (Д)'!J",TEXT(MATCH($C8,'2018-02 (Д)'!$C$2:$C$100,0)+1,0))))/INDIRECT(CONCATENATE("'2018-02 (Д)'!J",TEXT(MATCH($C8,'2018-02 (Д)'!$C$2:$C$100,0)+1,0))))*100)</f>
        <v>Н/Д</v>
      </c>
      <c r="BI8" s="9" t="str">
        <f ca="1">IF(OR(INDIRECT(CONCATENATE("'2018-04 (Д)'!J",TEXT(MATCH($C8,'2018-04 (Д)'!$C$2:$C$100,0)+1,0)))="Н/Д",INDIRECT(CONCATENATE("'2018-03 (Д)'!J",TEXT(MATCH($C8,'2018-03 (Д)'!$C$2:$C$100,0)+1,0)))="Н/Д",AND(INDIRECT(CONCATENATE("'2018-04 (Д)'!J",TEXT(MATCH($C8,'2018-04 (Д)'!$C$2:$C$100,0)+1,0)))="Н/Д",INDIRECT(CONCATENATE("'2018-03 (Д)'!J",TEXT(MATCH($C8,'2018-03 (Д)'!$C$2:$C$100,0)+1,0))))),"Н/Д",((INDIRECT(CONCATENATE("'2018-04 (Д)'!J",TEXT(MATCH($C8,'2018-04 (Д)'!$C$2:$C$100,0)+1,0)))-INDIRECT(CONCATENATE("'2018-03 (Д)'!J",TEXT(MATCH($C8,'2018-03 (Д)'!$C$2:$C$100,0)+1,0))))/INDIRECT(CONCATENATE("'2018-03 (Д)'!J",TEXT(MATCH($C8,'2018-03 (Д)'!$C$2:$C$100,0)+1,0))))*100)</f>
        <v>Н/Д</v>
      </c>
      <c r="BJ8" s="9" t="str">
        <f ca="1">IF(OR(INDIRECT(CONCATENATE("'2018-05 (Д)'!J",TEXT(MATCH($C8,'2018-05 (Д)'!$C$2:$C$100,0)+1,0)))="Н/Д",INDIRECT(CONCATENATE("'2018-04 (Д)'!J",TEXT(MATCH($C8,'2018-04 (Д)'!$C$2:$C$100,0)+1,0)))="Н/Д",AND(INDIRECT(CONCATENATE("'2018-05 (Д)'!J",TEXT(MATCH($C8,'2018-05 (Д)'!$C$2:$C$100,0)+1,0)))="Н/Д",INDIRECT(CONCATENATE("'2018-04 (Д)'!J",TEXT(MATCH($C8,'2018-04 (Д)'!$C$2:$C$100,0)+1,0))))),"Н/Д",((INDIRECT(CONCATENATE("'2018-05 (Д)'!J",TEXT(MATCH($C8,'2018-05 (Д)'!$C$2:$C$100,0)+1,0)))-INDIRECT(CONCATENATE("'2018-04 (Д)'!J",TEXT(MATCH($C8,'2018-04 (Д)'!$C$2:$C$100,0)+1,0))))/INDIRECT(CONCATENATE("'2018-04 (Д)'!J",TEXT(MATCH($C8,'2018-04 (Д)'!$C$2:$C$100,0)+1,0))))*100)</f>
        <v>Н/Д</v>
      </c>
      <c r="BK8" s="9" t="str">
        <f ca="1">IF(OR(INDIRECT(CONCATENATE("'2018-06 (Д)'!J",TEXT(MATCH($C8,'2018-06 (Д)'!$C$2:$C$100,0)+1,0)))="Н/Д",INDIRECT(CONCATENATE("'2018-05 (Д)'!J",TEXT(MATCH($C8,'2018-05 (Д)'!$C$2:$C$100,0)+1,0)))="Н/Д",AND(INDIRECT(CONCATENATE("'2018-06 (Д)'!J",TEXT(MATCH($C8,'2018-06 (Д)'!$C$2:$C$100,0)+1,0)))="Н/Д",INDIRECT(CONCATENATE("'2018-05 (Д)'!J",TEXT(MATCH($C8,'2018-05 (Д)'!$C$2:$C$100,0)+1,0))))),"Н/Д",((INDIRECT(CONCATENATE("'2018-06 (Д)'!J",TEXT(MATCH($C8,'2018-06 (Д)'!$C$2:$C$100,0)+1,0)))-INDIRECT(CONCATENATE("'2018-05 (Д)'!J",TEXT(MATCH($C8,'2018-05 (Д)'!$C$2:$C$100,0)+1,0))))/INDIRECT(CONCATENATE("'2018-05 (Д)'!J",TEXT(MATCH($C8,'2018-05 (Д)'!$C$2:$C$100,0)+1,0))))*100)</f>
        <v>Н/Д</v>
      </c>
      <c r="BL8" s="9" t="str">
        <f ca="1">IF(OR(INDIRECT(CONCATENATE("'2018-07 (Д)'!J",TEXT(MATCH($C8,'2018-07 (Д)'!$C$2:$C$100,0)+1,0)))="Н/Д",INDIRECT(CONCATENATE("'2018-06 (Д)'!J",TEXT(MATCH($C8,'2018-06 (Д)'!$C$2:$C$100,0)+1,0)))="Н/Д",AND(INDIRECT(CONCATENATE("'2018-07 (Д)'!J",TEXT(MATCH($C8,'2018-07 (Д)'!$C$2:$C$100,0)+1,0)))="Н/Д",INDIRECT(CONCATENATE("'2018-06 (Д)'!J",TEXT(MATCH($C8,'2018-06 (Д)'!$C$2:$C$100,0)+1,0))))),"Н/Д",((INDIRECT(CONCATENATE("'2018-07 (Д)'!J",TEXT(MATCH($C8,'2018-07 (Д)'!$C$2:$C$100,0)+1,0)))-INDIRECT(CONCATENATE("'2018-06 (Д)'!J",TEXT(MATCH($C8,'2018-06 (Д)'!$C$2:$C$100,0)+1,0))))/INDIRECT(CONCATENATE("'2018-06 (Д)'!J",TEXT(MATCH($C8,'2018-06 (Д)'!$C$2:$C$100,0)+1,0))))*100)</f>
        <v>Н/Д</v>
      </c>
      <c r="BM8" s="9" t="str">
        <f ca="1">IF(OR(INDIRECT(CONCATENATE("'2018-08 (Д)'!J",TEXT(MATCH($C8,'2018-08 (Д)'!$C$2:$C$100,0)+1,0)))="Н/Д",INDIRECT(CONCATENATE("'2018-07 (Д)'!J",TEXT(MATCH($C8,'2018-07 (Д)'!$C$2:$C$100,0)+1,0)))="Н/Д",AND(INDIRECT(CONCATENATE("'2018-08 (Д)'!J",TEXT(MATCH($C8,'2018-08 (Д)'!$C$2:$C$100,0)+1,0)))="Н/Д",INDIRECT(CONCATENATE("'2018-07 (Д)'!J",TEXT(MATCH($C8,'2018-07 (Д)'!$C$2:$C$100,0)+1,0))))),"Н/Д",((INDIRECT(CONCATENATE("'2018-08 (Д)'!J",TEXT(MATCH($C8,'2018-08 (Д)'!$C$2:$C$100,0)+1,0)))-INDIRECT(CONCATENATE("'2018-07 (Д)'!J",TEXT(MATCH($C8,'2018-07 (Д)'!$C$2:$C$100,0)+1,0))))/INDIRECT(CONCATENATE("'2018-07 (Д)'!J",TEXT(MATCH($C8,'2018-07 (Д)'!$C$2:$C$100,0)+1,0))))*100)</f>
        <v>Н/Д</v>
      </c>
      <c r="BN8" s="9" t="str">
        <f ca="1">IF(OR(INDIRECT(CONCATENATE("'2018-09 (Д)'!J",TEXT(MATCH($C8,'2018-09 (Д)'!$C$2:$C$100,0)+1,0)))="Н/Д",INDIRECT(CONCATENATE("'2018-08 (Д)'!J",TEXT(MATCH($C8,'2018-08 (Д)'!$C$2:$C$100,0)+1,0)))="Н/Д",AND(INDIRECT(CONCATENATE("'2018-09 (Д)'!J",TEXT(MATCH($C8,'2018-09 (Д)'!$C$2:$C$100,0)+1,0)))="Н/Д",INDIRECT(CONCATENATE("'2018-08 (Д)'!J",TEXT(MATCH($C8,'2018-08 (Д)'!$C$2:$C$100,0)+1,0))))),"Н/Д",((INDIRECT(CONCATENATE("'2018-09 (Д)'!J",TEXT(MATCH($C8,'2018-09 (Д)'!$C$2:$C$100,0)+1,0)))-INDIRECT(CONCATENATE("'2018-08 (Д)'!J",TEXT(MATCH($C8,'2018-08 (Д)'!$C$2:$C$100,0)+1,0))))/INDIRECT(CONCATENATE("'2018-08 (Д)'!J",TEXT(MATCH($C8,'2018-08 (Д)'!$C$2:$C$100,0)+1,0))))*100)</f>
        <v>Н/Д</v>
      </c>
      <c r="BO8" s="9" t="str">
        <f ca="1">IF(OR(INDIRECT(CONCATENATE("'2018-10 (Д)'!J",TEXT(MATCH($C8,'2018-10 (Д)'!$C$2:$C$100,0)+1,0)))="Н/Д",INDIRECT(CONCATENATE("'2018-09 (Д)'!J",TEXT(MATCH($C8,'2018-09 (Д)'!$C$2:$C$100,0)+1,0)))="Н/Д",AND(INDIRECT(CONCATENATE("'2018-10 (Д)'!J",TEXT(MATCH($C8,'2018-10 (Д)'!$C$2:$C$100,0)+1,0)))="Н/Д",INDIRECT(CONCATENATE("'2018-09 (Д)'!J",TEXT(MATCH($C8,'2018-09 (Д)'!$C$2:$C$100,0)+1,0))))),"Н/Д",((INDIRECT(CONCATENATE("'2018-10 (Д)'!J",TEXT(MATCH($C8,'2018-10 (Д)'!$C$2:$C$100,0)+1,0)))-INDIRECT(CONCATENATE("'2018-09 (Д)'!J",TEXT(MATCH($C8,'2018-09 (Д)'!$C$2:$C$100,0)+1,0))))/INDIRECT(CONCATENATE("'2018-09 (Д)'!J",TEXT(MATCH($C8,'2018-09 (Д)'!$C$2:$C$100,0)+1,0))))*100)</f>
        <v>Н/Д</v>
      </c>
      <c r="BP8" s="9" t="str">
        <f ca="1">IF(OR(INDIRECT(CONCATENATE("'2018-11 (Д)'!J",TEXT(MATCH($C8,'2018-11 (Д)'!$C$2:$C$100,0)+1,0)))="Н/Д",INDIRECT(CONCATENATE("'2018-10 (Д)'!J",TEXT(MATCH($C8,'2018-10 (Д)'!$C$2:$C$100,0)+1,0)))="Н/Д",AND(INDIRECT(CONCATENATE("'2018-11 (Д)'!J",TEXT(MATCH($C8,'2018-11 (Д)'!$C$2:$C$100,0)+1,0)))="Н/Д",INDIRECT(CONCATENATE("'2018-10 (Д)'!J",TEXT(MATCH($C8,'2018-10 (Д)'!$C$2:$C$100,0)+1,0))))),"Н/Д",((INDIRECT(CONCATENATE("'2018-11 (Д)'!J",TEXT(MATCH($C8,'2018-11 (Д)'!$C$2:$C$100,0)+1,0)))-INDIRECT(CONCATENATE("'2018-10 (Д)'!J",TEXT(MATCH($C8,'2018-10 (Д)'!$C$2:$C$100,0)+1,0))))/INDIRECT(CONCATENATE("'2018-10 (Д)'!J",TEXT(MATCH($C8,'2018-10 (Д)'!$C$2:$C$100,0)+1,0))))*100)</f>
        <v>Н/Д</v>
      </c>
      <c r="BQ8" s="9" t="str">
        <f ca="1">IF(OR(INDIRECT(CONCATENATE("'2018-12 (Д)'!J",TEXT(MATCH($C8,'2018-12 (Д)'!$C$2:$C$100,0)+1,0)))="Н/Д",INDIRECT(CONCATENATE("'2018-11 (Д)'!J",TEXT(MATCH($C8,'2018-11 (Д)'!$C$2:$C$100,0)+1,0)))="Н/Д",AND(INDIRECT(CONCATENATE("'2018-12 (Д)'!J",TEXT(MATCH($C8,'2018-12 (Д)'!$C$2:$C$100,0)+1,0)))="Н/Д",INDIRECT(CONCATENATE("'2018-11 (Д)'!J",TEXT(MATCH($C8,'2018-11 (Д)'!$C$2:$C$100,0)+1,0))))),"Н/Д",((INDIRECT(CONCATENATE("'2018-12 (Д)'!J",TEXT(MATCH($C8,'2018-12 (Д)'!$C$2:$C$100,0)+1,0)))-INDIRECT(CONCATENATE("'2018-11 (Д)'!J",TEXT(MATCH($C8,'2018-11 (Д)'!$C$2:$C$100,0)+1,0))))/INDIRECT(CONCATENATE("'2018-11 (Д)'!J",TEXT(MATCH($C8,'2018-11 (Д)'!$C$2:$C$100,0)+1,0))))*100)</f>
        <v>Н/Д</v>
      </c>
      <c r="BR8" s="9"/>
      <c r="BS8" s="9">
        <f ca="1">IF(OR(INDIRECT(CONCATENATE("'2018-03 (Д)'!K",TEXT(MATCH($C8,'2018-03 (Д)'!$C$2:$C$100,0)+1,0)))="Н/Д",INDIRECT(CONCATENATE("'2018-02 (Д)'!K",TEXT(MATCH($C8,'2018-02 (Д)'!$C$2:$C$100,0)+1,0)))="Н/Д",AND(INDIRECT(CONCATENATE("'2018-03 (Д)'!K",TEXT(MATCH($C8,'2018-03 (Д)'!$C$2:$C$100,0)+1,0)))="Н/Д",INDIRECT(CONCATENATE("'2018-02 (Д)'!K",TEXT(MATCH($C8,'2018-02 (Д)'!$C$2:$C$100,0)+1,0))))),"Н/Д",((INDIRECT(CONCATENATE("'2018-03 (Д)'!K",TEXT(MATCH($C8,'2018-03 (Д)'!$C$2:$C$100,0)+1,0)))-INDIRECT(CONCATENATE("'2018-02 (Д)'!K",TEXT(MATCH($C8,'2018-02 (Д)'!$C$2:$C$100,0)+1,0))))/INDIRECT(CONCATENATE("'2018-02 (Д)'!K",TEXT(MATCH($C8,'2018-02 (Д)'!$C$2:$C$100,0)+1,0))))*100)</f>
        <v>-66.24648193234593</v>
      </c>
      <c r="BT8" s="9">
        <f ca="1">IF(OR(INDIRECT(CONCATENATE("'2018-04 (Д)'!K",TEXT(MATCH($C8,'2018-04 (Д)'!$C$2:$C$100,0)+1,0)))="Н/Д",INDIRECT(CONCATENATE("'2018-03 (Д)'!K",TEXT(MATCH($C8,'2018-03 (Д)'!$C$2:$C$100,0)+1,0)))="Н/Д",AND(INDIRECT(CONCATENATE("'2018-04 (Д)'!K",TEXT(MATCH($C8,'2018-04 (Д)'!$C$2:$C$100,0)+1,0)))="Н/Д",INDIRECT(CONCATENATE("'2018-03 (Д)'!K",TEXT(MATCH($C8,'2018-03 (Д)'!$C$2:$C$100,0)+1,0))))),"Н/Д",((INDIRECT(CONCATENATE("'2018-04 (Д)'!K",TEXT(MATCH($C8,'2018-04 (Д)'!$C$2:$C$100,0)+1,0)))-INDIRECT(CONCATENATE("'2018-03 (Д)'!K",TEXT(MATCH($C8,'2018-03 (Д)'!$C$2:$C$100,0)+1,0))))/INDIRECT(CONCATENATE("'2018-03 (Д)'!K",TEXT(MATCH($C8,'2018-03 (Д)'!$C$2:$C$100,0)+1,0))))*100)</f>
        <v>143.17670109519807</v>
      </c>
      <c r="BU8" s="9">
        <f ca="1">IF(OR(INDIRECT(CONCATENATE("'2018-05 (Д)'!K",TEXT(MATCH($C8,'2018-05 (Д)'!$C$2:$C$100,0)+1,0)))="Н/Д",INDIRECT(CONCATENATE("'2018-04 (Д)'!K",TEXT(MATCH($C8,'2018-04 (Д)'!$C$2:$C$100,0)+1,0)))="Н/Д",AND(INDIRECT(CONCATENATE("'2018-05 (Д)'!K",TEXT(MATCH($C8,'2018-05 (Д)'!$C$2:$C$100,0)+1,0)))="Н/Д",INDIRECT(CONCATENATE("'2018-04 (Д)'!K",TEXT(MATCH($C8,'2018-04 (Д)'!$C$2:$C$100,0)+1,0))))),"Н/Д",((INDIRECT(CONCATENATE("'2018-05 (Д)'!K",TEXT(MATCH($C8,'2018-05 (Д)'!$C$2:$C$100,0)+1,0)))-INDIRECT(CONCATENATE("'2018-04 (Д)'!K",TEXT(MATCH($C8,'2018-04 (Д)'!$C$2:$C$100,0)+1,0))))/INDIRECT(CONCATENATE("'2018-04 (Д)'!K",TEXT(MATCH($C8,'2018-04 (Д)'!$C$2:$C$100,0)+1,0))))*100)</f>
        <v>265.94299177859313</v>
      </c>
      <c r="BV8" s="9">
        <f ca="1">IF(OR(INDIRECT(CONCATENATE("'2018-06 (Д)'!K",TEXT(MATCH($C8,'2018-06 (Д)'!$C$2:$C$100,0)+1,0)))="Н/Д",INDIRECT(CONCATENATE("'2018-05 (Д)'!K",TEXT(MATCH($C8,'2018-05 (Д)'!$C$2:$C$100,0)+1,0)))="Н/Д",AND(INDIRECT(CONCATENATE("'2018-06 (Д)'!K",TEXT(MATCH($C8,'2018-06 (Д)'!$C$2:$C$100,0)+1,0)))="Н/Д",INDIRECT(CONCATENATE("'2018-05 (Д)'!K",TEXT(MATCH($C8,'2018-05 (Д)'!$C$2:$C$100,0)+1,0))))),"Н/Д",((INDIRECT(CONCATENATE("'2018-06 (Д)'!K",TEXT(MATCH($C8,'2018-06 (Д)'!$C$2:$C$100,0)+1,0)))-INDIRECT(CONCATENATE("'2018-05 (Д)'!K",TEXT(MATCH($C8,'2018-05 (Д)'!$C$2:$C$100,0)+1,0))))/INDIRECT(CONCATENATE("'2018-05 (Д)'!K",TEXT(MATCH($C8,'2018-05 (Д)'!$C$2:$C$100,0)+1,0))))*100)</f>
        <v>-75.361111126521536</v>
      </c>
      <c r="BW8" s="9">
        <f ca="1">IF(OR(INDIRECT(CONCATENATE("'2018-07 (Д)'!K",TEXT(MATCH($C8,'2018-07 (Д)'!$C$2:$C$100,0)+1,0)))="Н/Д",INDIRECT(CONCATENATE("'2018-06 (Д)'!K",TEXT(MATCH($C8,'2018-06 (Д)'!$C$2:$C$100,0)+1,0)))="Н/Д",AND(INDIRECT(CONCATENATE("'2018-07 (Д)'!K",TEXT(MATCH($C8,'2018-07 (Д)'!$C$2:$C$100,0)+1,0)))="Н/Д",INDIRECT(CONCATENATE("'2018-06 (Д)'!K",TEXT(MATCH($C8,'2018-06 (Д)'!$C$2:$C$100,0)+1,0))))),"Н/Д",((INDIRECT(CONCATENATE("'2018-07 (Д)'!K",TEXT(MATCH($C8,'2018-07 (Д)'!$C$2:$C$100,0)+1,0)))-INDIRECT(CONCATENATE("'2018-06 (Д)'!K",TEXT(MATCH($C8,'2018-06 (Д)'!$C$2:$C$100,0)+1,0))))/INDIRECT(CONCATENATE("'2018-06 (Д)'!K",TEXT(MATCH($C8,'2018-06 (Д)'!$C$2:$C$100,0)+1,0))))*100)</f>
        <v>-53.837418906562263</v>
      </c>
      <c r="BX8" s="9">
        <f ca="1">IF(OR(INDIRECT(CONCATENATE("'2018-08 (Д)'!K",TEXT(MATCH($C8,'2018-08 (Д)'!$C$2:$C$100,0)+1,0)))="Н/Д",INDIRECT(CONCATENATE("'2018-07 (Д)'!K",TEXT(MATCH($C8,'2018-07 (Д)'!$C$2:$C$100,0)+1,0)))="Н/Д",AND(INDIRECT(CONCATENATE("'2018-08 (Д)'!K",TEXT(MATCH($C8,'2018-08 (Д)'!$C$2:$C$100,0)+1,0)))="Н/Д",INDIRECT(CONCATENATE("'2018-07 (Д)'!K",TEXT(MATCH($C8,'2018-07 (Д)'!$C$2:$C$100,0)+1,0))))),"Н/Д",((INDIRECT(CONCATENATE("'2018-08 (Д)'!K",TEXT(MATCH($C8,'2018-08 (Д)'!$C$2:$C$100,0)+1,0)))-INDIRECT(CONCATENATE("'2018-07 (Д)'!K",TEXT(MATCH($C8,'2018-07 (Д)'!$C$2:$C$100,0)+1,0))))/INDIRECT(CONCATENATE("'2018-07 (Д)'!K",TEXT(MATCH($C8,'2018-07 (Д)'!$C$2:$C$100,0)+1,0))))*100)</f>
        <v>559.08341418982184</v>
      </c>
      <c r="BY8" s="9">
        <f ca="1">IF(OR(INDIRECT(CONCATENATE("'2018-09 (Д)'!K",TEXT(MATCH($C8,'2018-09 (Д)'!$C$2:$C$100,0)+1,0)))="Н/Д",INDIRECT(CONCATENATE("'2018-08 (Д)'!K",TEXT(MATCH($C8,'2018-08 (Д)'!$C$2:$C$100,0)+1,0)))="Н/Д",AND(INDIRECT(CONCATENATE("'2018-09 (Д)'!K",TEXT(MATCH($C8,'2018-09 (Д)'!$C$2:$C$100,0)+1,0)))="Н/Д",INDIRECT(CONCATENATE("'2018-08 (Д)'!K",TEXT(MATCH($C8,'2018-08 (Д)'!$C$2:$C$100,0)+1,0))))),"Н/Д",((INDIRECT(CONCATENATE("'2018-09 (Д)'!K",TEXT(MATCH($C8,'2018-09 (Д)'!$C$2:$C$100,0)+1,0)))-INDIRECT(CONCATENATE("'2018-08 (Д)'!K",TEXT(MATCH($C8,'2018-08 (Д)'!$C$2:$C$100,0)+1,0))))/INDIRECT(CONCATENATE("'2018-08 (Д)'!K",TEXT(MATCH($C8,'2018-08 (Д)'!$C$2:$C$100,0)+1,0))))*100)</f>
        <v>-87.996425431852032</v>
      </c>
      <c r="BZ8" s="9">
        <f ca="1">IF(OR(INDIRECT(CONCATENATE("'2018-10 (Д)'!K",TEXT(MATCH($C8,'2018-10 (Д)'!$C$2:$C$100,0)+1,0)))="Н/Д",INDIRECT(CONCATENATE("'2018-09 (Д)'!K",TEXT(MATCH($C8,'2018-09 (Д)'!$C$2:$C$100,0)+1,0)))="Н/Д",AND(INDIRECT(CONCATENATE("'2018-10 (Д)'!K",TEXT(MATCH($C8,'2018-10 (Д)'!$C$2:$C$100,0)+1,0)))="Н/Д",INDIRECT(CONCATENATE("'2018-09 (Д)'!K",TEXT(MATCH($C8,'2018-09 (Д)'!$C$2:$C$100,0)+1,0))))),"Н/Д",((INDIRECT(CONCATENATE("'2018-10 (Д)'!K",TEXT(MATCH($C8,'2018-10 (Д)'!$C$2:$C$100,0)+1,0)))-INDIRECT(CONCATENATE("'2018-09 (Д)'!K",TEXT(MATCH($C8,'2018-09 (Д)'!$C$2:$C$100,0)+1,0))))/INDIRECT(CONCATENATE("'2018-09 (Д)'!K",TEXT(MATCH($C8,'2018-09 (Д)'!$C$2:$C$100,0)+1,0))))*100)</f>
        <v>-8.950698821432292</v>
      </c>
      <c r="CA8" s="9">
        <f ca="1">IF(OR(INDIRECT(CONCATENATE("'2018-11 (Д)'!K",TEXT(MATCH($C8,'2018-11 (Д)'!$C$2:$C$100,0)+1,0)))="Н/Д",INDIRECT(CONCATENATE("'2018-10 (Д)'!K",TEXT(MATCH($C8,'2018-10 (Д)'!$C$2:$C$100,0)+1,0)))="Н/Д",AND(INDIRECT(CONCATENATE("'2018-11 (Д)'!K",TEXT(MATCH($C8,'2018-11 (Д)'!$C$2:$C$100,0)+1,0)))="Н/Д",INDIRECT(CONCATENATE("'2018-10 (Д)'!K",TEXT(MATCH($C8,'2018-10 (Д)'!$C$2:$C$100,0)+1,0))))),"Н/Д",((INDIRECT(CONCATENATE("'2018-11 (Д)'!K",TEXT(MATCH($C8,'2018-11 (Д)'!$C$2:$C$100,0)+1,0)))-INDIRECT(CONCATENATE("'2018-10 (Д)'!K",TEXT(MATCH($C8,'2018-10 (Д)'!$C$2:$C$100,0)+1,0))))/INDIRECT(CONCATENATE("'2018-10 (Д)'!K",TEXT(MATCH($C8,'2018-10 (Д)'!$C$2:$C$100,0)+1,0))))*100)</f>
        <v>783.38088618307427</v>
      </c>
      <c r="CB8" s="9">
        <f ca="1">IF(OR(INDIRECT(CONCATENATE("'2018-12 (Д)'!K",TEXT(MATCH($C8,'2018-12 (Д)'!$C$2:$C$100,0)+1,0)))="Н/Д",INDIRECT(CONCATENATE("'2018-11 (Д)'!K",TEXT(MATCH($C8,'2018-11 (Д)'!$C$2:$C$100,0)+1,0)))="Н/Д",AND(INDIRECT(CONCATENATE("'2018-12 (Д)'!K",TEXT(MATCH($C8,'2018-12 (Д)'!$C$2:$C$100,0)+1,0)))="Н/Д",INDIRECT(CONCATENATE("'2018-11 (Д)'!K",TEXT(MATCH($C8,'2018-11 (Д)'!$C$2:$C$100,0)+1,0))))),"Н/Д",((INDIRECT(CONCATENATE("'2018-12 (Д)'!K",TEXT(MATCH($C8,'2018-12 (Д)'!$C$2:$C$100,0)+1,0)))-INDIRECT(CONCATENATE("'2018-11 (Д)'!K",TEXT(MATCH($C8,'2018-11 (Д)'!$C$2:$C$100,0)+1,0))))/INDIRECT(CONCATENATE("'2018-11 (Д)'!K",TEXT(MATCH($C8,'2018-11 (Д)'!$C$2:$C$100,0)+1,0))))*100)</f>
        <v>-84.236073281438294</v>
      </c>
      <c r="CC8" s="9"/>
      <c r="CD8" s="9">
        <f ca="1">IF(OR(INDIRECT(CONCATENATE("'2018-03 (Д)'!L",TEXT(MATCH($C8,'2018-03 (Д)'!$C$2:$C$100,0)+1,0)))="Н/Д",INDIRECT(CONCATENATE("'2018-02 (Д)'!L",TEXT(MATCH($C8,'2018-02 (Д)'!$C$2:$C$100,0)+1,0)))="Н/Д",AND(INDIRECT(CONCATENATE("'2018-03 (Д)'!L",TEXT(MATCH($C8,'2018-03 (Д)'!$C$2:$C$100,0)+1,0)))="Н/Д",INDIRECT(CONCATENATE("'2018-02 (Д)'!L",TEXT(MATCH($C8,'2018-02 (Д)'!$C$2:$C$100,0)+1,0))))),"Н/Д",((INDIRECT(CONCATENATE("'2018-03 (Д)'!L",TEXT(MATCH($C8,'2018-03 (Д)'!$C$2:$C$100,0)+1,0)))-INDIRECT(CONCATENATE("'2018-02 (Д)'!L",TEXT(MATCH($C8,'2018-02 (Д)'!$C$2:$C$100,0)+1,0))))/INDIRECT(CONCATENATE("'2018-02 (Д)'!L",TEXT(MATCH($C8,'2018-02 (Д)'!$C$2:$C$100,0)+1,0))))*100)</f>
        <v>57.50288324594046</v>
      </c>
      <c r="CE8" s="9">
        <f ca="1">IF(OR(INDIRECT(CONCATENATE("'2018-04 (Д)'!L",TEXT(MATCH($C8,'2018-04 (Д)'!$C$2:$C$100,0)+1,0)))="Н/Д",INDIRECT(CONCATENATE("'2018-03 (Д)'!L",TEXT(MATCH($C8,'2018-03 (Д)'!$C$2:$C$100,0)+1,0)))="Н/Д",AND(INDIRECT(CONCATENATE("'2018-04 (Д)'!L",TEXT(MATCH($C8,'2018-04 (Д)'!$C$2:$C$100,0)+1,0)))="Н/Д",INDIRECT(CONCATENATE("'2018-03 (Д)'!L",TEXT(MATCH($C8,'2018-03 (Д)'!$C$2:$C$100,0)+1,0))))),"Н/Д",((INDIRECT(CONCATENATE("'2018-04 (Д)'!L",TEXT(MATCH($C8,'2018-04 (Д)'!$C$2:$C$100,0)+1,0)))-INDIRECT(CONCATENATE("'2018-03 (Д)'!L",TEXT(MATCH($C8,'2018-03 (Д)'!$C$2:$C$100,0)+1,0))))/INDIRECT(CONCATENATE("'2018-03 (Д)'!L",TEXT(MATCH($C8,'2018-03 (Д)'!$C$2:$C$100,0)+1,0))))*100)</f>
        <v>622.12968145869081</v>
      </c>
      <c r="CF8" s="9">
        <f ca="1">IF(OR(INDIRECT(CONCATENATE("'2018-05 (Д)'!L",TEXT(MATCH($C8,'2018-05 (Д)'!$C$2:$C$100,0)+1,0)))="Н/Д",INDIRECT(CONCATENATE("'2018-04 (Д)'!L",TEXT(MATCH($C8,'2018-04 (Д)'!$C$2:$C$100,0)+1,0)))="Н/Д",AND(INDIRECT(CONCATENATE("'2018-05 (Д)'!L",TEXT(MATCH($C8,'2018-05 (Д)'!$C$2:$C$100,0)+1,0)))="Н/Д",INDIRECT(CONCATENATE("'2018-04 (Д)'!L",TEXT(MATCH($C8,'2018-04 (Д)'!$C$2:$C$100,0)+1,0))))),"Н/Д",((INDIRECT(CONCATENATE("'2018-05 (Д)'!L",TEXT(MATCH($C8,'2018-05 (Д)'!$C$2:$C$100,0)+1,0)))-INDIRECT(CONCATENATE("'2018-04 (Д)'!L",TEXT(MATCH($C8,'2018-04 (Д)'!$C$2:$C$100,0)+1,0))))/INDIRECT(CONCATENATE("'2018-04 (Д)'!L",TEXT(MATCH($C8,'2018-04 (Д)'!$C$2:$C$100,0)+1,0))))*100)</f>
        <v>61.147554654154199</v>
      </c>
      <c r="CG8" s="9">
        <f ca="1">IF(OR(INDIRECT(CONCATENATE("'2018-06 (Д)'!L",TEXT(MATCH($C8,'2018-06 (Д)'!$C$2:$C$100,0)+1,0)))="Н/Д",INDIRECT(CONCATENATE("'2018-05 (Д)'!L",TEXT(MATCH($C8,'2018-05 (Д)'!$C$2:$C$100,0)+1,0)))="Н/Д",AND(INDIRECT(CONCATENATE("'2018-06 (Д)'!L",TEXT(MATCH($C8,'2018-06 (Д)'!$C$2:$C$100,0)+1,0)))="Н/Д",INDIRECT(CONCATENATE("'2018-05 (Д)'!L",TEXT(MATCH($C8,'2018-05 (Д)'!$C$2:$C$100,0)+1,0))))),"Н/Д",((INDIRECT(CONCATENATE("'2018-06 (Д)'!L",TEXT(MATCH($C8,'2018-06 (Д)'!$C$2:$C$100,0)+1,0)))-INDIRECT(CONCATENATE("'2018-05 (Д)'!L",TEXT(MATCH($C8,'2018-05 (Д)'!$C$2:$C$100,0)+1,0))))/INDIRECT(CONCATENATE("'2018-05 (Д)'!L",TEXT(MATCH($C8,'2018-05 (Д)'!$C$2:$C$100,0)+1,0))))*100)</f>
        <v>-69.505643957573611</v>
      </c>
      <c r="CH8" s="9">
        <f ca="1">IF(OR(INDIRECT(CONCATENATE("'2018-07 (Д)'!L",TEXT(MATCH($C8,'2018-07 (Д)'!$C$2:$C$100,0)+1,0)))="Н/Д",INDIRECT(CONCATENATE("'2018-06 (Д)'!L",TEXT(MATCH($C8,'2018-06 (Д)'!$C$2:$C$100,0)+1,0)))="Н/Д",AND(INDIRECT(CONCATENATE("'2018-07 (Д)'!L",TEXT(MATCH($C8,'2018-07 (Д)'!$C$2:$C$100,0)+1,0)))="Н/Д",INDIRECT(CONCATENATE("'2018-06 (Д)'!L",TEXT(MATCH($C8,'2018-06 (Д)'!$C$2:$C$100,0)+1,0))))),"Н/Д",((INDIRECT(CONCATENATE("'2018-07 (Д)'!L",TEXT(MATCH($C8,'2018-07 (Д)'!$C$2:$C$100,0)+1,0)))-INDIRECT(CONCATENATE("'2018-06 (Д)'!L",TEXT(MATCH($C8,'2018-06 (Д)'!$C$2:$C$100,0)+1,0))))/INDIRECT(CONCATENATE("'2018-06 (Д)'!L",TEXT(MATCH($C8,'2018-06 (Д)'!$C$2:$C$100,0)+1,0))))*100)</f>
        <v>-89.657893868905944</v>
      </c>
      <c r="CI8" s="9">
        <f ca="1">IF(OR(INDIRECT(CONCATENATE("'2018-08 (Д)'!L",TEXT(MATCH($C8,'2018-08 (Д)'!$C$2:$C$100,0)+1,0)))="Н/Д",INDIRECT(CONCATENATE("'2018-07 (Д)'!L",TEXT(MATCH($C8,'2018-07 (Д)'!$C$2:$C$100,0)+1,0)))="Н/Д",AND(INDIRECT(CONCATENATE("'2018-08 (Д)'!L",TEXT(MATCH($C8,'2018-08 (Д)'!$C$2:$C$100,0)+1,0)))="Н/Д",INDIRECT(CONCATENATE("'2018-07 (Д)'!L",TEXT(MATCH($C8,'2018-07 (Д)'!$C$2:$C$100,0)+1,0))))),"Н/Д",((INDIRECT(CONCATENATE("'2018-08 (Д)'!L",TEXT(MATCH($C8,'2018-08 (Д)'!$C$2:$C$100,0)+1,0)))-INDIRECT(CONCATENATE("'2018-07 (Д)'!L",TEXT(MATCH($C8,'2018-07 (Д)'!$C$2:$C$100,0)+1,0))))/INDIRECT(CONCATENATE("'2018-07 (Д)'!L",TEXT(MATCH($C8,'2018-07 (Д)'!$C$2:$C$100,0)+1,0))))*100)</f>
        <v>4234.9965827495207</v>
      </c>
      <c r="CJ8" s="9">
        <f ca="1">IF(OR(INDIRECT(CONCATENATE("'2018-09 (Д)'!L",TEXT(MATCH($C8,'2018-09 (Д)'!$C$2:$C$100,0)+1,0)))="Н/Д",INDIRECT(CONCATENATE("'2018-08 (Д)'!L",TEXT(MATCH($C8,'2018-08 (Д)'!$C$2:$C$100,0)+1,0)))="Н/Д",AND(INDIRECT(CONCATENATE("'2018-09 (Д)'!L",TEXT(MATCH($C8,'2018-09 (Д)'!$C$2:$C$100,0)+1,0)))="Н/Д",INDIRECT(CONCATENATE("'2018-08 (Д)'!L",TEXT(MATCH($C8,'2018-08 (Д)'!$C$2:$C$100,0)+1,0))))),"Н/Д",((INDIRECT(CONCATENATE("'2018-09 (Д)'!L",TEXT(MATCH($C8,'2018-09 (Д)'!$C$2:$C$100,0)+1,0)))-INDIRECT(CONCATENATE("'2018-08 (Д)'!L",TEXT(MATCH($C8,'2018-08 (Д)'!$C$2:$C$100,0)+1,0))))/INDIRECT(CONCATENATE("'2018-08 (Д)'!L",TEXT(MATCH($C8,'2018-08 (Д)'!$C$2:$C$100,0)+1,0))))*100)</f>
        <v>-92.557788758493089</v>
      </c>
      <c r="CK8" s="9">
        <f ca="1">IF(OR(INDIRECT(CONCATENATE("'2018-10 (Д)'!L",TEXT(MATCH($C8,'2018-10 (Д)'!$C$2:$C$100,0)+1,0)))="Н/Д",INDIRECT(CONCATENATE("'2018-09 (Д)'!L",TEXT(MATCH($C8,'2018-09 (Д)'!$C$2:$C$100,0)+1,0)))="Н/Д",AND(INDIRECT(CONCATENATE("'2018-10 (Д)'!L",TEXT(MATCH($C8,'2018-10 (Д)'!$C$2:$C$100,0)+1,0)))="Н/Д",INDIRECT(CONCATENATE("'2018-09 (Д)'!L",TEXT(MATCH($C8,'2018-09 (Д)'!$C$2:$C$100,0)+1,0))))),"Н/Д",((INDIRECT(CONCATENATE("'2018-10 (Д)'!L",TEXT(MATCH($C8,'2018-10 (Д)'!$C$2:$C$100,0)+1,0)))-INDIRECT(CONCATENATE("'2018-09 (Д)'!L",TEXT(MATCH($C8,'2018-09 (Д)'!$C$2:$C$100,0)+1,0))))/INDIRECT(CONCATENATE("'2018-09 (Д)'!L",TEXT(MATCH($C8,'2018-09 (Д)'!$C$2:$C$100,0)+1,0))))*100)</f>
        <v>-37.328897411257962</v>
      </c>
      <c r="CL8" s="9">
        <f ca="1">IF(OR(INDIRECT(CONCATENATE("'2018-11 (Д)'!L",TEXT(MATCH($C8,'2018-11 (Д)'!$C$2:$C$100,0)+1,0)))="Н/Д",INDIRECT(CONCATENATE("'2018-10 (Д)'!L",TEXT(MATCH($C8,'2018-10 (Д)'!$C$2:$C$100,0)+1,0)))="Н/Д",AND(INDIRECT(CONCATENATE("'2018-11 (Д)'!L",TEXT(MATCH($C8,'2018-11 (Д)'!$C$2:$C$100,0)+1,0)))="Н/Д",INDIRECT(CONCATENATE("'2018-10 (Д)'!L",TEXT(MATCH($C8,'2018-10 (Д)'!$C$2:$C$100,0)+1,0))))),"Н/Д",((INDIRECT(CONCATENATE("'2018-11 (Д)'!L",TEXT(MATCH($C8,'2018-11 (Д)'!$C$2:$C$100,0)+1,0)))-INDIRECT(CONCATENATE("'2018-10 (Д)'!L",TEXT(MATCH($C8,'2018-10 (Д)'!$C$2:$C$100,0)+1,0))))/INDIRECT(CONCATENATE("'2018-10 (Д)'!L",TEXT(MATCH($C8,'2018-10 (Д)'!$C$2:$C$100,0)+1,0))))*100)</f>
        <v>2085.1243264490063</v>
      </c>
      <c r="CM8" s="9">
        <f ca="1">IF(OR(INDIRECT(CONCATENATE("'2018-12 (Д)'!L",TEXT(MATCH($C8,'2018-12 (Д)'!$C$2:$C$100,0)+1,0)))="Н/Д",INDIRECT(CONCATENATE("'2018-11 (Д)'!L",TEXT(MATCH($C8,'2018-11 (Д)'!$C$2:$C$100,0)+1,0)))="Н/Д",AND(INDIRECT(CONCATENATE("'2018-12 (Д)'!L",TEXT(MATCH($C8,'2018-12 (Д)'!$C$2:$C$100,0)+1,0)))="Н/Д",INDIRECT(CONCATENATE("'2018-11 (Д)'!L",TEXT(MATCH($C8,'2018-11 (Д)'!$C$2:$C$100,0)+1,0))))),"Н/Д",((INDIRECT(CONCATENATE("'2018-12 (Д)'!L",TEXT(MATCH($C8,'2018-12 (Д)'!$C$2:$C$100,0)+1,0)))-INDIRECT(CONCATENATE("'2018-11 (Д)'!L",TEXT(MATCH($C8,'2018-11 (Д)'!$C$2:$C$100,0)+1,0))))/INDIRECT(CONCATENATE("'2018-11 (Д)'!L",TEXT(MATCH($C8,'2018-11 (Д)'!$C$2:$C$100,0)+1,0))))*100)</f>
        <v>-87.919691338185274</v>
      </c>
      <c r="CN8" s="9"/>
      <c r="CO8" s="9">
        <f ca="1">IF(OR(INDIRECT(CONCATENATE("'2018-03 (Д)'!M",TEXT(MATCH($C8,'2018-03 (Д)'!$C$2:$C$100,0)+1,0)))="Н/Д",INDIRECT(CONCATENATE("'2018-02 (Д)'!M",TEXT(MATCH($C8,'2018-02 (Д)'!$C$2:$C$100,0)+1,0)))="Н/Д",AND(INDIRECT(CONCATENATE("'2018-03 (Д)'!M",TEXT(MATCH($C8,'2018-03 (Д)'!$C$2:$C$100,0)+1,0)))="Н/Д",INDIRECT(CONCATENATE("'2018-02 (Д)'!M",TEXT(MATCH($C8,'2018-02 (Д)'!$C$2:$C$100,0)+1,0))))),"Н/Д",((INDIRECT(CONCATENATE("'2018-03 (Д)'!M",TEXT(MATCH($C8,'2018-03 (Д)'!$C$2:$C$100,0)+1,0)))-INDIRECT(CONCATENATE("'2018-02 (Д)'!M",TEXT(MATCH($C8,'2018-02 (Д)'!$C$2:$C$100,0)+1,0))))/INDIRECT(CONCATENATE("'2018-02 (Д)'!M",TEXT(MATCH($C8,'2018-02 (Д)'!$C$2:$C$100,0)+1,0))))*100)</f>
        <v>-9.0865330569115539</v>
      </c>
      <c r="CP8" s="9">
        <f ca="1">IF(OR(INDIRECT(CONCATENATE("'2018-04 (Д)'!M",TEXT(MATCH($C8,'2018-04 (Д)'!$C$2:$C$100,0)+1,0)))="Н/Д",INDIRECT(CONCATENATE("'2018-03 (Д)'!M",TEXT(MATCH($C8,'2018-03 (Д)'!$C$2:$C$100,0)+1,0)))="Н/Д",AND(INDIRECT(CONCATENATE("'2018-04 (Д)'!M",TEXT(MATCH($C8,'2018-04 (Д)'!$C$2:$C$100,0)+1,0)))="Н/Д",INDIRECT(CONCATENATE("'2018-03 (Д)'!M",TEXT(MATCH($C8,'2018-03 (Д)'!$C$2:$C$100,0)+1,0))))),"Н/Д",((INDIRECT(CONCATENATE("'2018-04 (Д)'!M",TEXT(MATCH($C8,'2018-04 (Д)'!$C$2:$C$100,0)+1,0)))-INDIRECT(CONCATENATE("'2018-03 (Д)'!M",TEXT(MATCH($C8,'2018-03 (Д)'!$C$2:$C$100,0)+1,0))))/INDIRECT(CONCATENATE("'2018-03 (Д)'!M",TEXT(MATCH($C8,'2018-03 (Д)'!$C$2:$C$100,0)+1,0))))*100)</f>
        <v>12.800221498492418</v>
      </c>
      <c r="CQ8" s="9">
        <f ca="1">IF(OR(INDIRECT(CONCATENATE("'2018-05 (Д)'!M",TEXT(MATCH($C8,'2018-05 (Д)'!$C$2:$C$100,0)+1,0)))="Н/Д",INDIRECT(CONCATENATE("'2018-04 (Д)'!M",TEXT(MATCH($C8,'2018-04 (Д)'!$C$2:$C$100,0)+1,0)))="Н/Д",AND(INDIRECT(CONCATENATE("'2018-05 (Д)'!M",TEXT(MATCH($C8,'2018-05 (Д)'!$C$2:$C$100,0)+1,0)))="Н/Д",INDIRECT(CONCATENATE("'2018-04 (Д)'!M",TEXT(MATCH($C8,'2018-04 (Д)'!$C$2:$C$100,0)+1,0))))),"Н/Д",((INDIRECT(CONCATENATE("'2018-05 (Д)'!M",TEXT(MATCH($C8,'2018-05 (Д)'!$C$2:$C$100,0)+1,0)))-INDIRECT(CONCATENATE("'2018-04 (Д)'!M",TEXT(MATCH($C8,'2018-04 (Д)'!$C$2:$C$100,0)+1,0))))/INDIRECT(CONCATENATE("'2018-04 (Д)'!M",TEXT(MATCH($C8,'2018-04 (Д)'!$C$2:$C$100,0)+1,0))))*100)</f>
        <v>-15.853939106491207</v>
      </c>
      <c r="CR8" s="9">
        <f ca="1">IF(OR(INDIRECT(CONCATENATE("'2018-06 (Д)'!M",TEXT(MATCH($C8,'2018-06 (Д)'!$C$2:$C$100,0)+1,0)))="Н/Д",INDIRECT(CONCATENATE("'2018-05 (Д)'!M",TEXT(MATCH($C8,'2018-05 (Д)'!$C$2:$C$100,0)+1,0)))="Н/Д",AND(INDIRECT(CONCATENATE("'2018-06 (Д)'!M",TEXT(MATCH($C8,'2018-06 (Д)'!$C$2:$C$100,0)+1,0)))="Н/Д",INDIRECT(CONCATENATE("'2018-05 (Д)'!M",TEXT(MATCH($C8,'2018-05 (Д)'!$C$2:$C$100,0)+1,0))))),"Н/Д",((INDIRECT(CONCATENATE("'2018-06 (Д)'!M",TEXT(MATCH($C8,'2018-06 (Д)'!$C$2:$C$100,0)+1,0)))-INDIRECT(CONCATENATE("'2018-05 (Д)'!M",TEXT(MATCH($C8,'2018-05 (Д)'!$C$2:$C$100,0)+1,0))))/INDIRECT(CONCATENATE("'2018-05 (Д)'!M",TEXT(MATCH($C8,'2018-05 (Д)'!$C$2:$C$100,0)+1,0))))*100)</f>
        <v>38.02694636172621</v>
      </c>
      <c r="CS8" s="9">
        <f ca="1">IF(OR(INDIRECT(CONCATENATE("'2018-07 (Д)'!M",TEXT(MATCH($C8,'2018-07 (Д)'!$C$2:$C$100,0)+1,0)))="Н/Д",INDIRECT(CONCATENATE("'2018-06 (Д)'!M",TEXT(MATCH($C8,'2018-06 (Д)'!$C$2:$C$100,0)+1,0)))="Н/Д",AND(INDIRECT(CONCATENATE("'2018-07 (Д)'!M",TEXT(MATCH($C8,'2018-07 (Д)'!$C$2:$C$100,0)+1,0)))="Н/Д",INDIRECT(CONCATENATE("'2018-06 (Д)'!M",TEXT(MATCH($C8,'2018-06 (Д)'!$C$2:$C$100,0)+1,0))))),"Н/Д",((INDIRECT(CONCATENATE("'2018-07 (Д)'!M",TEXT(MATCH($C8,'2018-07 (Д)'!$C$2:$C$100,0)+1,0)))-INDIRECT(CONCATENATE("'2018-06 (Д)'!M",TEXT(MATCH($C8,'2018-06 (Д)'!$C$2:$C$100,0)+1,0))))/INDIRECT(CONCATENATE("'2018-06 (Д)'!M",TEXT(MATCH($C8,'2018-06 (Д)'!$C$2:$C$100,0)+1,0))))*100)</f>
        <v>14.433847132399666</v>
      </c>
      <c r="CT8" s="9">
        <f ca="1">IF(OR(INDIRECT(CONCATENATE("'2018-08 (Д)'!M",TEXT(MATCH($C8,'2018-08 (Д)'!$C$2:$C$100,0)+1,0)))="Н/Д",INDIRECT(CONCATENATE("'2018-07 (Д)'!M",TEXT(MATCH($C8,'2018-07 (Д)'!$C$2:$C$100,0)+1,0)))="Н/Д",AND(INDIRECT(CONCATENATE("'2018-08 (Д)'!M",TEXT(MATCH($C8,'2018-08 (Д)'!$C$2:$C$100,0)+1,0)))="Н/Д",INDIRECT(CONCATENATE("'2018-07 (Д)'!M",TEXT(MATCH($C8,'2018-07 (Д)'!$C$2:$C$100,0)+1,0))))),"Н/Д",((INDIRECT(CONCATENATE("'2018-08 (Д)'!M",TEXT(MATCH($C8,'2018-08 (Д)'!$C$2:$C$100,0)+1,0)))-INDIRECT(CONCATENATE("'2018-07 (Д)'!M",TEXT(MATCH($C8,'2018-07 (Д)'!$C$2:$C$100,0)+1,0))))/INDIRECT(CONCATENATE("'2018-07 (Д)'!M",TEXT(MATCH($C8,'2018-07 (Д)'!$C$2:$C$100,0)+1,0))))*100)</f>
        <v>75.252596014706313</v>
      </c>
      <c r="CU8" s="9">
        <f ca="1">IF(OR(INDIRECT(CONCATENATE("'2018-09 (Д)'!M",TEXT(MATCH($C8,'2018-09 (Д)'!$C$2:$C$100,0)+1,0)))="Н/Д",INDIRECT(CONCATENATE("'2018-08 (Д)'!M",TEXT(MATCH($C8,'2018-08 (Д)'!$C$2:$C$100,0)+1,0)))="Н/Д",AND(INDIRECT(CONCATENATE("'2018-09 (Д)'!M",TEXT(MATCH($C8,'2018-09 (Д)'!$C$2:$C$100,0)+1,0)))="Н/Д",INDIRECT(CONCATENATE("'2018-08 (Д)'!M",TEXT(MATCH($C8,'2018-08 (Д)'!$C$2:$C$100,0)+1,0))))),"Н/Д",((INDIRECT(CONCATENATE("'2018-09 (Д)'!M",TEXT(MATCH($C8,'2018-09 (Д)'!$C$2:$C$100,0)+1,0)))-INDIRECT(CONCATENATE("'2018-08 (Д)'!M",TEXT(MATCH($C8,'2018-08 (Д)'!$C$2:$C$100,0)+1,0))))/INDIRECT(CONCATENATE("'2018-08 (Д)'!M",TEXT(MATCH($C8,'2018-08 (Д)'!$C$2:$C$100,0)+1,0))))*100)</f>
        <v>18.429638895565827</v>
      </c>
      <c r="CV8" s="9">
        <f ca="1">IF(OR(INDIRECT(CONCATENATE("'2018-10 (Д)'!M",TEXT(MATCH($C8,'2018-10 (Д)'!$C$2:$C$100,0)+1,0)))="Н/Д",INDIRECT(CONCATENATE("'2018-09 (Д)'!M",TEXT(MATCH($C8,'2018-09 (Д)'!$C$2:$C$100,0)+1,0)))="Н/Д",AND(INDIRECT(CONCATENATE("'2018-10 (Д)'!M",TEXT(MATCH($C8,'2018-10 (Д)'!$C$2:$C$100,0)+1,0)))="Н/Д",INDIRECT(CONCATENATE("'2018-09 (Д)'!M",TEXT(MATCH($C8,'2018-09 (Д)'!$C$2:$C$100,0)+1,0))))),"Н/Д",((INDIRECT(CONCATENATE("'2018-10 (Д)'!M",TEXT(MATCH($C8,'2018-10 (Д)'!$C$2:$C$100,0)+1,0)))-INDIRECT(CONCATENATE("'2018-09 (Д)'!M",TEXT(MATCH($C8,'2018-09 (Д)'!$C$2:$C$100,0)+1,0))))/INDIRECT(CONCATENATE("'2018-09 (Д)'!M",TEXT(MATCH($C8,'2018-09 (Д)'!$C$2:$C$100,0)+1,0))))*100)</f>
        <v>-2.5318812883131185</v>
      </c>
      <c r="CW8" s="9">
        <f ca="1">IF(OR(INDIRECT(CONCATENATE("'2018-11 (Д)'!M",TEXT(MATCH($C8,'2018-11 (Д)'!$C$2:$C$100,0)+1,0)))="Н/Д",INDIRECT(CONCATENATE("'2018-10 (Д)'!M",TEXT(MATCH($C8,'2018-10 (Д)'!$C$2:$C$100,0)+1,0)))="Н/Д",AND(INDIRECT(CONCATENATE("'2018-11 (Д)'!M",TEXT(MATCH($C8,'2018-11 (Д)'!$C$2:$C$100,0)+1,0)))="Н/Д",INDIRECT(CONCATENATE("'2018-10 (Д)'!M",TEXT(MATCH($C8,'2018-10 (Д)'!$C$2:$C$100,0)+1,0))))),"Н/Д",((INDIRECT(CONCATENATE("'2018-11 (Д)'!M",TEXT(MATCH($C8,'2018-11 (Д)'!$C$2:$C$100,0)+1,0)))-INDIRECT(CONCATENATE("'2018-10 (Д)'!M",TEXT(MATCH($C8,'2018-10 (Д)'!$C$2:$C$100,0)+1,0))))/INDIRECT(CONCATENATE("'2018-10 (Д)'!M",TEXT(MATCH($C8,'2018-10 (Д)'!$C$2:$C$100,0)+1,0))))*100)</f>
        <v>-1.0920300270054979</v>
      </c>
      <c r="CX8" s="9">
        <f ca="1">IF(OR(INDIRECT(CONCATENATE("'2018-12 (Д)'!M",TEXT(MATCH($C8,'2018-12 (Д)'!$C$2:$C$100,0)+1,0)))="Н/Д",INDIRECT(CONCATENATE("'2018-11 (Д)'!M",TEXT(MATCH($C8,'2018-11 (Д)'!$C$2:$C$100,0)+1,0)))="Н/Д",AND(INDIRECT(CONCATENATE("'2018-12 (Д)'!M",TEXT(MATCH($C8,'2018-12 (Д)'!$C$2:$C$100,0)+1,0)))="Н/Д",INDIRECT(CONCATENATE("'2018-11 (Д)'!M",TEXT(MATCH($C8,'2018-11 (Д)'!$C$2:$C$100,0)+1,0))))),"Н/Д",((INDIRECT(CONCATENATE("'2018-12 (Д)'!M",TEXT(MATCH($C8,'2018-12 (Д)'!$C$2:$C$100,0)+1,0)))-INDIRECT(CONCATENATE("'2018-11 (Д)'!M",TEXT(MATCH($C8,'2018-11 (Д)'!$C$2:$C$100,0)+1,0))))/INDIRECT(CONCATENATE("'2018-11 (Д)'!M",TEXT(MATCH($C8,'2018-11 (Д)'!$C$2:$C$100,0)+1,0))))*100)</f>
        <v>-29.755876259668518</v>
      </c>
      <c r="CY8" s="9"/>
      <c r="CZ8" s="9">
        <f ca="1">IF(OR(INDIRECT(CONCATENATE("'2018-03 (Д)'!N",TEXT(MATCH($C8,'2018-03 (Д)'!$C$2:$C$100,0)+1,0)))="Н/Д",INDIRECT(CONCATENATE("'2018-02 (Д)'!N",TEXT(MATCH($C8,'2018-02 (Д)'!$C$2:$C$100,0)+1,0)))="Н/Д",AND(INDIRECT(CONCATENATE("'2018-03 (Д)'!N",TEXT(MATCH($C8,'2018-03 (Д)'!$C$2:$C$100,0)+1,0)))="Н/Д",INDIRECT(CONCATENATE("'2018-02 (Д)'!N",TEXT(MATCH($C8,'2018-02 (Д)'!$C$2:$C$100,0)+1,0))))),"Н/Д",((INDIRECT(CONCATENATE("'2018-03 (Д)'!N",TEXT(MATCH($C8,'2018-03 (Д)'!$C$2:$C$100,0)+1,0)))-INDIRECT(CONCATENATE("'2018-02 (Д)'!N",TEXT(MATCH($C8,'2018-02 (Д)'!$C$2:$C$100,0)+1,0))))/INDIRECT(CONCATENATE("'2018-02 (Д)'!N",TEXT(MATCH($C8,'2018-02 (Д)'!$C$2:$C$100,0)+1,0))))*100)</f>
        <v>147.05980708507121</v>
      </c>
      <c r="DA8" s="9">
        <f ca="1">IF(OR(INDIRECT(CONCATENATE("'2018-04 (Д)'!N",TEXT(MATCH($C8,'2018-04 (Д)'!$C$2:$C$100,0)+1,0)))="Н/Д",INDIRECT(CONCATENATE("'2018-03 (Д)'!N",TEXT(MATCH($C8,'2018-03 (Д)'!$C$2:$C$100,0)+1,0)))="Н/Д",AND(INDIRECT(CONCATENATE("'2018-04 (Д)'!N",TEXT(MATCH($C8,'2018-04 (Д)'!$C$2:$C$100,0)+1,0)))="Н/Д",INDIRECT(CONCATENATE("'2018-03 (Д)'!N",TEXT(MATCH($C8,'2018-03 (Д)'!$C$2:$C$100,0)+1,0))))),"Н/Д",((INDIRECT(CONCATENATE("'2018-04 (Д)'!N",TEXT(MATCH($C8,'2018-04 (Д)'!$C$2:$C$100,0)+1,0)))-INDIRECT(CONCATENATE("'2018-03 (Д)'!N",TEXT(MATCH($C8,'2018-03 (Д)'!$C$2:$C$100,0)+1,0))))/INDIRECT(CONCATENATE("'2018-03 (Д)'!N",TEXT(MATCH($C8,'2018-03 (Д)'!$C$2:$C$100,0)+1,0))))*100)</f>
        <v>70.671279552186377</v>
      </c>
      <c r="DB8" s="9">
        <f ca="1">IF(OR(INDIRECT(CONCATENATE("'2018-05 (Д)'!N",TEXT(MATCH($C8,'2018-05 (Д)'!$C$2:$C$100,0)+1,0)))="Н/Д",INDIRECT(CONCATENATE("'2018-04 (Д)'!N",TEXT(MATCH($C8,'2018-04 (Д)'!$C$2:$C$100,0)+1,0)))="Н/Д",AND(INDIRECT(CONCATENATE("'2018-05 (Д)'!N",TEXT(MATCH($C8,'2018-05 (Д)'!$C$2:$C$100,0)+1,0)))="Н/Д",INDIRECT(CONCATENATE("'2018-04 (Д)'!N",TEXT(MATCH($C8,'2018-04 (Д)'!$C$2:$C$100,0)+1,0))))),"Н/Д",((INDIRECT(CONCATENATE("'2018-05 (Д)'!N",TEXT(MATCH($C8,'2018-05 (Д)'!$C$2:$C$100,0)+1,0)))-INDIRECT(CONCATENATE("'2018-04 (Д)'!N",TEXT(MATCH($C8,'2018-04 (Д)'!$C$2:$C$100,0)+1,0))))/INDIRECT(CONCATENATE("'2018-04 (Д)'!N",TEXT(MATCH($C8,'2018-04 (Д)'!$C$2:$C$100,0)+1,0))))*100)</f>
        <v>38.162742009219798</v>
      </c>
      <c r="DC8" s="9">
        <f ca="1">IF(OR(INDIRECT(CONCATENATE("'2018-06 (Д)'!N",TEXT(MATCH($C8,'2018-06 (Д)'!$C$2:$C$100,0)+1,0)))="Н/Д",INDIRECT(CONCATENATE("'2018-05 (Д)'!N",TEXT(MATCH($C8,'2018-05 (Д)'!$C$2:$C$100,0)+1,0)))="Н/Д",AND(INDIRECT(CONCATENATE("'2018-06 (Д)'!N",TEXT(MATCH($C8,'2018-06 (Д)'!$C$2:$C$100,0)+1,0)))="Н/Д",INDIRECT(CONCATENATE("'2018-05 (Д)'!N",TEXT(MATCH($C8,'2018-05 (Д)'!$C$2:$C$100,0)+1,0))))),"Н/Д",((INDIRECT(CONCATENATE("'2018-06 (Д)'!N",TEXT(MATCH($C8,'2018-06 (Д)'!$C$2:$C$100,0)+1,0)))-INDIRECT(CONCATENATE("'2018-05 (Д)'!N",TEXT(MATCH($C8,'2018-05 (Д)'!$C$2:$C$100,0)+1,0))))/INDIRECT(CONCATENATE("'2018-05 (Д)'!N",TEXT(MATCH($C8,'2018-05 (Д)'!$C$2:$C$100,0)+1,0))))*100)</f>
        <v>26.581888974280339</v>
      </c>
      <c r="DD8" s="9">
        <f ca="1">IF(OR(INDIRECT(CONCATENATE("'2018-07 (Д)'!N",TEXT(MATCH($C8,'2018-07 (Д)'!$C$2:$C$100,0)+1,0)))="Н/Д",INDIRECT(CONCATENATE("'2018-06 (Д)'!N",TEXT(MATCH($C8,'2018-06 (Д)'!$C$2:$C$100,0)+1,0)))="Н/Д",AND(INDIRECT(CONCATENATE("'2018-07 (Д)'!N",TEXT(MATCH($C8,'2018-07 (Д)'!$C$2:$C$100,0)+1,0)))="Н/Д",INDIRECT(CONCATENATE("'2018-06 (Д)'!N",TEXT(MATCH($C8,'2018-06 (Д)'!$C$2:$C$100,0)+1,0))))),"Н/Д",((INDIRECT(CONCATENATE("'2018-07 (Д)'!N",TEXT(MATCH($C8,'2018-07 (Д)'!$C$2:$C$100,0)+1,0)))-INDIRECT(CONCATENATE("'2018-06 (Д)'!N",TEXT(MATCH($C8,'2018-06 (Д)'!$C$2:$C$100,0)+1,0))))/INDIRECT(CONCATENATE("'2018-06 (Д)'!N",TEXT(MATCH($C8,'2018-06 (Д)'!$C$2:$C$100,0)+1,0))))*100)</f>
        <v>23.837500460162371</v>
      </c>
      <c r="DE8" s="9">
        <f ca="1">IF(OR(INDIRECT(CONCATENATE("'2018-08 (Д)'!N",TEXT(MATCH($C8,'2018-08 (Д)'!$C$2:$C$100,0)+1,0)))="Н/Д",INDIRECT(CONCATENATE("'2018-07 (Д)'!N",TEXT(MATCH($C8,'2018-07 (Д)'!$C$2:$C$100,0)+1,0)))="Н/Д",AND(INDIRECT(CONCATENATE("'2018-08 (Д)'!N",TEXT(MATCH($C8,'2018-08 (Д)'!$C$2:$C$100,0)+1,0)))="Н/Д",INDIRECT(CONCATENATE("'2018-07 (Д)'!N",TEXT(MATCH($C8,'2018-07 (Д)'!$C$2:$C$100,0)+1,0))))),"Н/Д",((INDIRECT(CONCATENATE("'2018-08 (Д)'!N",TEXT(MATCH($C8,'2018-08 (Д)'!$C$2:$C$100,0)+1,0)))-INDIRECT(CONCATENATE("'2018-07 (Д)'!N",TEXT(MATCH($C8,'2018-07 (Д)'!$C$2:$C$100,0)+1,0))))/INDIRECT(CONCATENATE("'2018-07 (Д)'!N",TEXT(MATCH($C8,'2018-07 (Д)'!$C$2:$C$100,0)+1,0))))*100)</f>
        <v>21.027894086829672</v>
      </c>
      <c r="DF8" s="9">
        <f ca="1">IF(OR(INDIRECT(CONCATENATE("'2018-09 (Д)'!N",TEXT(MATCH($C8,'2018-09 (Д)'!$C$2:$C$100,0)+1,0)))="Н/Д",INDIRECT(CONCATENATE("'2018-08 (Д)'!N",TEXT(MATCH($C8,'2018-08 (Д)'!$C$2:$C$100,0)+1,0)))="Н/Д",AND(INDIRECT(CONCATENATE("'2018-09 (Д)'!N",TEXT(MATCH($C8,'2018-09 (Д)'!$C$2:$C$100,0)+1,0)))="Н/Д",INDIRECT(CONCATENATE("'2018-08 (Д)'!N",TEXT(MATCH($C8,'2018-08 (Д)'!$C$2:$C$100,0)+1,0))))),"Н/Д",((INDIRECT(CONCATENATE("'2018-09 (Д)'!N",TEXT(MATCH($C8,'2018-09 (Д)'!$C$2:$C$100,0)+1,0)))-INDIRECT(CONCATENATE("'2018-08 (Д)'!N",TEXT(MATCH($C8,'2018-08 (Д)'!$C$2:$C$100,0)+1,0))))/INDIRECT(CONCATENATE("'2018-08 (Д)'!N",TEXT(MATCH($C8,'2018-08 (Д)'!$C$2:$C$100,0)+1,0))))*100)</f>
        <v>16.540729589531416</v>
      </c>
      <c r="DG8" s="9">
        <f ca="1">IF(OR(INDIRECT(CONCATENATE("'2018-10 (Д)'!N",TEXT(MATCH($C8,'2018-10 (Д)'!$C$2:$C$100,0)+1,0)))="Н/Д",INDIRECT(CONCATENATE("'2018-09 (Д)'!N",TEXT(MATCH($C8,'2018-09 (Д)'!$C$2:$C$100,0)+1,0)))="Н/Д",AND(INDIRECT(CONCATENATE("'2018-10 (Д)'!N",TEXT(MATCH($C8,'2018-10 (Д)'!$C$2:$C$100,0)+1,0)))="Н/Д",INDIRECT(CONCATENATE("'2018-09 (Д)'!N",TEXT(MATCH($C8,'2018-09 (Д)'!$C$2:$C$100,0)+1,0))))),"Н/Д",((INDIRECT(CONCATENATE("'2018-10 (Д)'!N",TEXT(MATCH($C8,'2018-10 (Д)'!$C$2:$C$100,0)+1,0)))-INDIRECT(CONCATENATE("'2018-09 (Д)'!N",TEXT(MATCH($C8,'2018-09 (Д)'!$C$2:$C$100,0)+1,0))))/INDIRECT(CONCATENATE("'2018-09 (Д)'!N",TEXT(MATCH($C8,'2018-09 (Д)'!$C$2:$C$100,0)+1,0))))*100)</f>
        <v>8.9992094473771509</v>
      </c>
      <c r="DH8" s="9">
        <f ca="1">IF(OR(INDIRECT(CONCATENATE("'2018-11 (Д)'!N",TEXT(MATCH($C8,'2018-11 (Д)'!$C$2:$C$100,0)+1,0)))="Н/Д",INDIRECT(CONCATENATE("'2018-10 (Д)'!N",TEXT(MATCH($C8,'2018-10 (Д)'!$C$2:$C$100,0)+1,0)))="Н/Д",AND(INDIRECT(CONCATENATE("'2018-11 (Д)'!N",TEXT(MATCH($C8,'2018-11 (Д)'!$C$2:$C$100,0)+1,0)))="Н/Д",INDIRECT(CONCATENATE("'2018-10 (Д)'!N",TEXT(MATCH($C8,'2018-10 (Д)'!$C$2:$C$100,0)+1,0))))),"Н/Д",((INDIRECT(CONCATENATE("'2018-11 (Д)'!N",TEXT(MATCH($C8,'2018-11 (Д)'!$C$2:$C$100,0)+1,0)))-INDIRECT(CONCATENATE("'2018-10 (Д)'!N",TEXT(MATCH($C8,'2018-10 (Д)'!$C$2:$C$100,0)+1,0))))/INDIRECT(CONCATENATE("'2018-10 (Д)'!N",TEXT(MATCH($C8,'2018-10 (Д)'!$C$2:$C$100,0)+1,0))))*100)</f>
        <v>15.822752835363191</v>
      </c>
      <c r="DI8" s="9">
        <f ca="1">IF(OR(INDIRECT(CONCATENATE("'2018-12 (Д)'!N",TEXT(MATCH($C8,'2018-12 (Д)'!$C$2:$C$100,0)+1,0)))="Н/Д",INDIRECT(CONCATENATE("'2018-11 (Д)'!N",TEXT(MATCH($C8,'2018-11 (Д)'!$C$2:$C$100,0)+1,0)))="Н/Д",AND(INDIRECT(CONCATENATE("'2018-12 (Д)'!N",TEXT(MATCH($C8,'2018-12 (Д)'!$C$2:$C$100,0)+1,0)))="Н/Д",INDIRECT(CONCATENATE("'2018-11 (Д)'!N",TEXT(MATCH($C8,'2018-11 (Д)'!$C$2:$C$100,0)+1,0))))),"Н/Д",((INDIRECT(CONCATENATE("'2018-12 (Д)'!N",TEXT(MATCH($C8,'2018-12 (Д)'!$C$2:$C$100,0)+1,0)))-INDIRECT(CONCATENATE("'2018-11 (Д)'!N",TEXT(MATCH($C8,'2018-11 (Д)'!$C$2:$C$100,0)+1,0))))/INDIRECT(CONCATENATE("'2018-11 (Д)'!N",TEXT(MATCH($C8,'2018-11 (Д)'!$C$2:$C$100,0)+1,0))))*100)</f>
        <v>11.57791897885223</v>
      </c>
      <c r="DJ8" s="9"/>
      <c r="DK8" s="9" t="str">
        <f ca="1">IF(OR(INDIRECT(CONCATENATE("'2018-03 (Д)'!O",TEXT(MATCH($C8,'2018-03 (Д)'!$C$2:$C$100,0)+1,0)))="Н/Д",INDIRECT(CONCATENATE("'2018-02 (Д)'!O",TEXT(MATCH($C8,'2018-02 (Д)'!$C$2:$C$100,0)+1,0)))="Н/Д",AND(INDIRECT(CONCATENATE("'2018-03 (Д)'!O",TEXT(MATCH($C8,'2018-03 (Д)'!$C$2:$C$100,0)+1,0)))="Н/Д",INDIRECT(CONCATENATE("'2018-02 (Д)'!O",TEXT(MATCH($C8,'2018-02 (Д)'!$C$2:$C$100,0)+1,0))))),"Н/Д",((INDIRECT(CONCATENATE("'2018-03 (Д)'!O",TEXT(MATCH($C8,'2018-03 (Д)'!$C$2:$C$100,0)+1,0)))-INDIRECT(CONCATENATE("'2018-02 (Д)'!O",TEXT(MATCH($C8,'2018-02 (Д)'!$C$2:$C$100,0)+1,0))))/INDIRECT(CONCATENATE("'2018-02 (Д)'!O",TEXT(MATCH($C8,'2018-02 (Д)'!$C$2:$C$100,0)+1,0))))*100)</f>
        <v>Н/Д</v>
      </c>
      <c r="DL8" s="9" t="str">
        <f ca="1">IF(OR(INDIRECT(CONCATENATE("'2018-04 (Д)'!O",TEXT(MATCH($C8,'2018-04 (Д)'!$C$2:$C$100,0)+1,0)))="Н/Д",INDIRECT(CONCATENATE("'2018-03 (Д)'!O",TEXT(MATCH($C8,'2018-03 (Д)'!$C$2:$C$100,0)+1,0)))="Н/Д",AND(INDIRECT(CONCATENATE("'2018-04 (Д)'!O",TEXT(MATCH($C8,'2018-04 (Д)'!$C$2:$C$100,0)+1,0)))="Н/Д",INDIRECT(CONCATENATE("'2018-03 (Д)'!O",TEXT(MATCH($C8,'2018-03 (Д)'!$C$2:$C$100,0)+1,0))))),"Н/Д",((INDIRECT(CONCATENATE("'2018-04 (Д)'!O",TEXT(MATCH($C8,'2018-04 (Д)'!$C$2:$C$100,0)+1,0)))-INDIRECT(CONCATENATE("'2018-03 (Д)'!O",TEXT(MATCH($C8,'2018-03 (Д)'!$C$2:$C$100,0)+1,0))))/INDIRECT(CONCATENATE("'2018-03 (Д)'!O",TEXT(MATCH($C8,'2018-03 (Д)'!$C$2:$C$100,0)+1,0))))*100)</f>
        <v>Н/Д</v>
      </c>
      <c r="DM8" s="9" t="str">
        <f ca="1">IF(OR(INDIRECT(CONCATENATE("'2018-05 (Д)'!O",TEXT(MATCH($C8,'2018-05 (Д)'!$C$2:$C$100,0)+1,0)))="Н/Д",INDIRECT(CONCATENATE("'2018-04 (Д)'!O",TEXT(MATCH($C8,'2018-04 (Д)'!$C$2:$C$100,0)+1,0)))="Н/Д",AND(INDIRECT(CONCATENATE("'2018-05 (Д)'!O",TEXT(MATCH($C8,'2018-05 (Д)'!$C$2:$C$100,0)+1,0)))="Н/Д",INDIRECT(CONCATENATE("'2018-04 (Д)'!O",TEXT(MATCH($C8,'2018-04 (Д)'!$C$2:$C$100,0)+1,0))))),"Н/Д",((INDIRECT(CONCATENATE("'2018-05 (Д)'!O",TEXT(MATCH($C8,'2018-05 (Д)'!$C$2:$C$100,0)+1,0)))-INDIRECT(CONCATENATE("'2018-04 (Д)'!O",TEXT(MATCH($C8,'2018-04 (Д)'!$C$2:$C$100,0)+1,0))))/INDIRECT(CONCATENATE("'2018-04 (Д)'!O",TEXT(MATCH($C8,'2018-04 (Д)'!$C$2:$C$100,0)+1,0))))*100)</f>
        <v>Н/Д</v>
      </c>
      <c r="DN8" s="9">
        <f ca="1">IF(OR(INDIRECT(CONCATENATE("'2018-06 (Д)'!O",TEXT(MATCH($C8,'2018-06 (Д)'!$C$2:$C$100,0)+1,0)))="Н/Д",INDIRECT(CONCATENATE("'2018-05 (Д)'!O",TEXT(MATCH($C8,'2018-05 (Д)'!$C$2:$C$100,0)+1,0)))="Н/Д",AND(INDIRECT(CONCATENATE("'2018-06 (Д)'!O",TEXT(MATCH($C8,'2018-06 (Д)'!$C$2:$C$100,0)+1,0)))="Н/Д",INDIRECT(CONCATENATE("'2018-05 (Д)'!O",TEXT(MATCH($C8,'2018-05 (Д)'!$C$2:$C$100,0)+1,0))))),"Н/Д",((INDIRECT(CONCATENATE("'2018-06 (Д)'!O",TEXT(MATCH($C8,'2018-06 (Д)'!$C$2:$C$100,0)+1,0)))-INDIRECT(CONCATENATE("'2018-05 (Д)'!O",TEXT(MATCH($C8,'2018-05 (Д)'!$C$2:$C$100,0)+1,0))))/INDIRECT(CONCATENATE("'2018-05 (Д)'!O",TEXT(MATCH($C8,'2018-05 (Д)'!$C$2:$C$100,0)+1,0))))*100)</f>
        <v>1118.3966325456811</v>
      </c>
      <c r="DO8" s="9">
        <f ca="1">IF(OR(INDIRECT(CONCATENATE("'2018-07 (Д)'!O",TEXT(MATCH($C8,'2018-07 (Д)'!$C$2:$C$100,0)+1,0)))="Н/Д",INDIRECT(CONCATENATE("'2018-06 (Д)'!O",TEXT(MATCH($C8,'2018-06 (Д)'!$C$2:$C$100,0)+1,0)))="Н/Д",AND(INDIRECT(CONCATENATE("'2018-07 (Д)'!O",TEXT(MATCH($C8,'2018-07 (Д)'!$C$2:$C$100,0)+1,0)))="Н/Д",INDIRECT(CONCATENATE("'2018-06 (Д)'!O",TEXT(MATCH($C8,'2018-06 (Д)'!$C$2:$C$100,0)+1,0))))),"Н/Д",((INDIRECT(CONCATENATE("'2018-07 (Д)'!O",TEXT(MATCH($C8,'2018-07 (Д)'!$C$2:$C$100,0)+1,0)))-INDIRECT(CONCATENATE("'2018-06 (Д)'!O",TEXT(MATCH($C8,'2018-06 (Д)'!$C$2:$C$100,0)+1,0))))/INDIRECT(CONCATENATE("'2018-06 (Д)'!O",TEXT(MATCH($C8,'2018-06 (Д)'!$C$2:$C$100,0)+1,0))))*100)</f>
        <v>-6.878979891487834</v>
      </c>
      <c r="DP8" s="9">
        <f ca="1">IF(OR(INDIRECT(CONCATENATE("'2018-08 (Д)'!O",TEXT(MATCH($C8,'2018-08 (Д)'!$C$2:$C$100,0)+1,0)))="Н/Д",INDIRECT(CONCATENATE("'2018-07 (Д)'!O",TEXT(MATCH($C8,'2018-07 (Д)'!$C$2:$C$100,0)+1,0)))="Н/Д",AND(INDIRECT(CONCATENATE("'2018-08 (Д)'!O",TEXT(MATCH($C8,'2018-08 (Д)'!$C$2:$C$100,0)+1,0)))="Н/Д",INDIRECT(CONCATENATE("'2018-07 (Д)'!O",TEXT(MATCH($C8,'2018-07 (Д)'!$C$2:$C$100,0)+1,0))))),"Н/Д",((INDIRECT(CONCATENATE("'2018-08 (Д)'!O",TEXT(MATCH($C8,'2018-08 (Д)'!$C$2:$C$100,0)+1,0)))-INDIRECT(CONCATENATE("'2018-07 (Д)'!O",TEXT(MATCH($C8,'2018-07 (Д)'!$C$2:$C$100,0)+1,0))))/INDIRECT(CONCATENATE("'2018-07 (Д)'!O",TEXT(MATCH($C8,'2018-07 (Д)'!$C$2:$C$100,0)+1,0))))*100)</f>
        <v>-100</v>
      </c>
      <c r="DQ8" s="9" t="e">
        <f ca="1">IF(OR(INDIRECT(CONCATENATE("'2018-09 (Д)'!O",TEXT(MATCH($C8,'2018-09 (Д)'!$C$2:$C$100,0)+1,0)))="Н/Д",INDIRECT(CONCATENATE("'2018-08 (Д)'!O",TEXT(MATCH($C8,'2018-08 (Д)'!$C$2:$C$100,0)+1,0)))="Н/Д",AND(INDIRECT(CONCATENATE("'2018-09 (Д)'!O",TEXT(MATCH($C8,'2018-09 (Д)'!$C$2:$C$100,0)+1,0)))="Н/Д",INDIRECT(CONCATENATE("'2018-08 (Д)'!O",TEXT(MATCH($C8,'2018-08 (Д)'!$C$2:$C$100,0)+1,0))))),"Н/Д",((INDIRECT(CONCATENATE("'2018-09 (Д)'!O",TEXT(MATCH($C8,'2018-09 (Д)'!$C$2:$C$100,0)+1,0)))-INDIRECT(CONCATENATE("'2018-08 (Д)'!O",TEXT(MATCH($C8,'2018-08 (Д)'!$C$2:$C$100,0)+1,0))))/INDIRECT(CONCATENATE("'2018-08 (Д)'!O",TEXT(MATCH($C8,'2018-08 (Д)'!$C$2:$C$100,0)+1,0))))*100)</f>
        <v>#DIV/0!</v>
      </c>
      <c r="DR8" s="9" t="e">
        <f ca="1">IF(OR(INDIRECT(CONCATENATE("'2018-10 (Д)'!O",TEXT(MATCH($C8,'2018-10 (Д)'!$C$2:$C$100,0)+1,0)))="Н/Д",INDIRECT(CONCATENATE("'2018-09 (Д)'!O",TEXT(MATCH($C8,'2018-09 (Д)'!$C$2:$C$100,0)+1,0)))="Н/Д",AND(INDIRECT(CONCATENATE("'2018-10 (Д)'!O",TEXT(MATCH($C8,'2018-10 (Д)'!$C$2:$C$100,0)+1,0)))="Н/Д",INDIRECT(CONCATENATE("'2018-09 (Д)'!O",TEXT(MATCH($C8,'2018-09 (Д)'!$C$2:$C$100,0)+1,0))))),"Н/Д",((INDIRECT(CONCATENATE("'2018-10 (Д)'!O",TEXT(MATCH($C8,'2018-10 (Д)'!$C$2:$C$100,0)+1,0)))-INDIRECT(CONCATENATE("'2018-09 (Д)'!O",TEXT(MATCH($C8,'2018-09 (Д)'!$C$2:$C$100,0)+1,0))))/INDIRECT(CONCATENATE("'2018-09 (Д)'!O",TEXT(MATCH($C8,'2018-09 (Д)'!$C$2:$C$100,0)+1,0))))*100)</f>
        <v>#DIV/0!</v>
      </c>
      <c r="DS8" s="9">
        <f ca="1">IF(OR(INDIRECT(CONCATENATE("'2018-11 (Д)'!O",TEXT(MATCH($C8,'2018-11 (Д)'!$C$2:$C$100,0)+1,0)))="Н/Д",INDIRECT(CONCATENATE("'2018-10 (Д)'!O",TEXT(MATCH($C8,'2018-10 (Д)'!$C$2:$C$100,0)+1,0)))="Н/Д",AND(INDIRECT(CONCATENATE("'2018-11 (Д)'!O",TEXT(MATCH($C8,'2018-11 (Д)'!$C$2:$C$100,0)+1,0)))="Н/Д",INDIRECT(CONCATENATE("'2018-10 (Д)'!O",TEXT(MATCH($C8,'2018-10 (Д)'!$C$2:$C$100,0)+1,0))))),"Н/Д",((INDIRECT(CONCATENATE("'2018-11 (Д)'!O",TEXT(MATCH($C8,'2018-11 (Д)'!$C$2:$C$100,0)+1,0)))-INDIRECT(CONCATENATE("'2018-10 (Д)'!O",TEXT(MATCH($C8,'2018-10 (Д)'!$C$2:$C$100,0)+1,0))))/INDIRECT(CONCATENATE("'2018-10 (Д)'!O",TEXT(MATCH($C8,'2018-10 (Д)'!$C$2:$C$100,0)+1,0))))*100)</f>
        <v>-86.738182059272035</v>
      </c>
      <c r="DT8" s="9">
        <f ca="1">IF(OR(INDIRECT(CONCATENATE("'2018-12 (Д)'!O",TEXT(MATCH($C8,'2018-12 (Д)'!$C$2:$C$100,0)+1,0)))="Н/Д",INDIRECT(CONCATENATE("'2018-11 (Д)'!O",TEXT(MATCH($C8,'2018-11 (Д)'!$C$2:$C$100,0)+1,0)))="Н/Д",AND(INDIRECT(CONCATENATE("'2018-12 (Д)'!O",TEXT(MATCH($C8,'2018-12 (Д)'!$C$2:$C$100,0)+1,0)))="Н/Д",INDIRECT(CONCATENATE("'2018-11 (Д)'!O",TEXT(MATCH($C8,'2018-11 (Д)'!$C$2:$C$100,0)+1,0))))),"Н/Д",((INDIRECT(CONCATENATE("'2018-12 (Д)'!O",TEXT(MATCH($C8,'2018-12 (Д)'!$C$2:$C$100,0)+1,0)))-INDIRECT(CONCATENATE("'2018-11 (Д)'!O",TEXT(MATCH($C8,'2018-11 (Д)'!$C$2:$C$100,0)+1,0))))/INDIRECT(CONCATENATE("'2018-11 (Д)'!O",TEXT(MATCH($C8,'2018-11 (Д)'!$C$2:$C$100,0)+1,0))))*100)</f>
        <v>924.09862619233354</v>
      </c>
      <c r="DU8" s="9"/>
      <c r="DV8" s="9">
        <f ca="1">IF(OR(INDIRECT(CONCATENATE("'2018-03 (Д)'!P",TEXT(MATCH($C8,'2018-03 (Д)'!$C$2:$C$100,0)+1,0)))="Н/Д",INDIRECT(CONCATENATE("'2018-02 (Д)'!P",TEXT(MATCH($C8,'2018-02 (Д)'!$C$2:$C$100,0)+1,0)))="Н/Д",AND(INDIRECT(CONCATENATE("'2018-03 (Д)'!P",TEXT(MATCH($C8,'2018-03 (Д)'!$C$2:$C$100,0)+1,0)))="Н/Д",INDIRECT(CONCATENATE("'2018-02 (Д)'!P",TEXT(MATCH($C8,'2018-02 (Д)'!$C$2:$C$100,0)+1,0))))),"Н/Д",((INDIRECT(CONCATENATE("'2018-03 (Д)'!P",TEXT(MATCH($C8,'2018-03 (Д)'!$C$2:$C$100,0)+1,0)))-INDIRECT(CONCATENATE("'2018-02 (Д)'!P",TEXT(MATCH($C8,'2018-02 (Д)'!$C$2:$C$100,0)+1,0))))/INDIRECT(CONCATENATE("'2018-02 (Д)'!P",TEXT(MATCH($C8,'2018-02 (Д)'!$C$2:$C$100,0)+1,0))))*100)</f>
        <v>55.81802781328097</v>
      </c>
      <c r="DW8" s="9">
        <f ca="1">IF(OR(INDIRECT(CONCATENATE("'2018-04 (Д)'!P",TEXT(MATCH($C8,'2018-04 (Д)'!$C$2:$C$100,0)+1,0)))="Н/Д",INDIRECT(CONCATENATE("'2018-03 (Д)'!P",TEXT(MATCH($C8,'2018-03 (Д)'!$C$2:$C$100,0)+1,0)))="Н/Д",AND(INDIRECT(CONCATENATE("'2018-04 (Д)'!P",TEXT(MATCH($C8,'2018-04 (Д)'!$C$2:$C$100,0)+1,0)))="Н/Д",INDIRECT(CONCATENATE("'2018-03 (Д)'!P",TEXT(MATCH($C8,'2018-03 (Д)'!$C$2:$C$100,0)+1,0))))),"Н/Д",((INDIRECT(CONCATENATE("'2018-04 (Д)'!P",TEXT(MATCH($C8,'2018-04 (Д)'!$C$2:$C$100,0)+1,0)))-INDIRECT(CONCATENATE("'2018-03 (Д)'!P",TEXT(MATCH($C8,'2018-03 (Д)'!$C$2:$C$100,0)+1,0))))/INDIRECT(CONCATENATE("'2018-03 (Д)'!P",TEXT(MATCH($C8,'2018-03 (Д)'!$C$2:$C$100,0)+1,0))))*100)</f>
        <v>-7.2684339090466166</v>
      </c>
      <c r="DX8" s="9">
        <f ca="1">IF(OR(INDIRECT(CONCATENATE("'2018-05 (Д)'!P",TEXT(MATCH($C8,'2018-05 (Д)'!$C$2:$C$100,0)+1,0)))="Н/Д",INDIRECT(CONCATENATE("'2018-04 (Д)'!P",TEXT(MATCH($C8,'2018-04 (Д)'!$C$2:$C$100,0)+1,0)))="Н/Д",AND(INDIRECT(CONCATENATE("'2018-05 (Д)'!P",TEXT(MATCH($C8,'2018-05 (Д)'!$C$2:$C$100,0)+1,0)))="Н/Д",INDIRECT(CONCATENATE("'2018-04 (Д)'!P",TEXT(MATCH($C8,'2018-04 (Д)'!$C$2:$C$100,0)+1,0))))),"Н/Д",((INDIRECT(CONCATENATE("'2018-05 (Д)'!P",TEXT(MATCH($C8,'2018-05 (Д)'!$C$2:$C$100,0)+1,0)))-INDIRECT(CONCATENATE("'2018-04 (Д)'!P",TEXT(MATCH($C8,'2018-04 (Д)'!$C$2:$C$100,0)+1,0))))/INDIRECT(CONCATENATE("'2018-04 (Д)'!P",TEXT(MATCH($C8,'2018-04 (Д)'!$C$2:$C$100,0)+1,0))))*100)</f>
        <v>7.4234658290353348</v>
      </c>
      <c r="DY8" s="9">
        <f ca="1">IF(OR(INDIRECT(CONCATENATE("'2018-06 (Д)'!P",TEXT(MATCH($C8,'2018-06 (Д)'!$C$2:$C$100,0)+1,0)))="Н/Д",INDIRECT(CONCATENATE("'2018-05 (Д)'!P",TEXT(MATCH($C8,'2018-05 (Д)'!$C$2:$C$100,0)+1,0)))="Н/Д",AND(INDIRECT(CONCATENATE("'2018-06 (Д)'!P",TEXT(MATCH($C8,'2018-06 (Д)'!$C$2:$C$100,0)+1,0)))="Н/Д",INDIRECT(CONCATENATE("'2018-05 (Д)'!P",TEXT(MATCH($C8,'2018-05 (Д)'!$C$2:$C$100,0)+1,0))))),"Н/Д",((INDIRECT(CONCATENATE("'2018-06 (Д)'!P",TEXT(MATCH($C8,'2018-06 (Д)'!$C$2:$C$100,0)+1,0)))-INDIRECT(CONCATENATE("'2018-05 (Д)'!P",TEXT(MATCH($C8,'2018-05 (Д)'!$C$2:$C$100,0)+1,0))))/INDIRECT(CONCATENATE("'2018-05 (Д)'!P",TEXT(MATCH($C8,'2018-05 (Д)'!$C$2:$C$100,0)+1,0))))*100)</f>
        <v>0.78559317268685502</v>
      </c>
      <c r="DZ8" s="9">
        <f ca="1">IF(OR(INDIRECT(CONCATENATE("'2018-07 (Д)'!P",TEXT(MATCH($C8,'2018-07 (Д)'!$C$2:$C$100,0)+1,0)))="Н/Д",INDIRECT(CONCATENATE("'2018-06 (Д)'!P",TEXT(MATCH($C8,'2018-06 (Д)'!$C$2:$C$100,0)+1,0)))="Н/Д",AND(INDIRECT(CONCATENATE("'2018-07 (Д)'!P",TEXT(MATCH($C8,'2018-07 (Д)'!$C$2:$C$100,0)+1,0)))="Н/Д",INDIRECT(CONCATENATE("'2018-06 (Д)'!P",TEXT(MATCH($C8,'2018-06 (Д)'!$C$2:$C$100,0)+1,0))))),"Н/Д",((INDIRECT(CONCATENATE("'2018-07 (Д)'!P",TEXT(MATCH($C8,'2018-07 (Д)'!$C$2:$C$100,0)+1,0)))-INDIRECT(CONCATENATE("'2018-06 (Д)'!P",TEXT(MATCH($C8,'2018-06 (Д)'!$C$2:$C$100,0)+1,0))))/INDIRECT(CONCATENATE("'2018-06 (Д)'!P",TEXT(MATCH($C8,'2018-06 (Д)'!$C$2:$C$100,0)+1,0))))*100)</f>
        <v>-19.052986227449868</v>
      </c>
      <c r="EA8" s="9">
        <f ca="1">IF(OR(INDIRECT(CONCATENATE("'2018-08 (Д)'!P",TEXT(MATCH($C8,'2018-08 (Д)'!$C$2:$C$100,0)+1,0)))="Н/Д",INDIRECT(CONCATENATE("'2018-07 (Д)'!P",TEXT(MATCH($C8,'2018-07 (Д)'!$C$2:$C$100,0)+1,0)))="Н/Д",AND(INDIRECT(CONCATENATE("'2018-08 (Д)'!P",TEXT(MATCH($C8,'2018-08 (Д)'!$C$2:$C$100,0)+1,0)))="Н/Д",INDIRECT(CONCATENATE("'2018-07 (Д)'!P",TEXT(MATCH($C8,'2018-07 (Д)'!$C$2:$C$100,0)+1,0))))),"Н/Д",((INDIRECT(CONCATENATE("'2018-08 (Д)'!P",TEXT(MATCH($C8,'2018-08 (Д)'!$C$2:$C$100,0)+1,0)))-INDIRECT(CONCATENATE("'2018-07 (Д)'!P",TEXT(MATCH($C8,'2018-07 (Д)'!$C$2:$C$100,0)+1,0))))/INDIRECT(CONCATENATE("'2018-07 (Д)'!P",TEXT(MATCH($C8,'2018-07 (Д)'!$C$2:$C$100,0)+1,0))))*100)</f>
        <v>20.516019387379572</v>
      </c>
      <c r="EB8" s="9">
        <f ca="1">IF(OR(INDIRECT(CONCATENATE("'2018-09 (Д)'!P",TEXT(MATCH($C8,'2018-09 (Д)'!$C$2:$C$100,0)+1,0)))="Н/Д",INDIRECT(CONCATENATE("'2018-08 (Д)'!P",TEXT(MATCH($C8,'2018-08 (Д)'!$C$2:$C$100,0)+1,0)))="Н/Д",AND(INDIRECT(CONCATENATE("'2018-09 (Д)'!P",TEXT(MATCH($C8,'2018-09 (Д)'!$C$2:$C$100,0)+1,0)))="Н/Д",INDIRECT(CONCATENATE("'2018-08 (Д)'!P",TEXT(MATCH($C8,'2018-08 (Д)'!$C$2:$C$100,0)+1,0))))),"Н/Д",((INDIRECT(CONCATENATE("'2018-09 (Д)'!P",TEXT(MATCH($C8,'2018-09 (Д)'!$C$2:$C$100,0)+1,0)))-INDIRECT(CONCATENATE("'2018-08 (Д)'!P",TEXT(MATCH($C8,'2018-08 (Д)'!$C$2:$C$100,0)+1,0))))/INDIRECT(CONCATENATE("'2018-08 (Д)'!P",TEXT(MATCH($C8,'2018-08 (Д)'!$C$2:$C$100,0)+1,0))))*100)</f>
        <v>17.159924723164671</v>
      </c>
      <c r="EC8" s="9">
        <f ca="1">IF(OR(INDIRECT(CONCATENATE("'2018-10 (Д)'!P",TEXT(MATCH($C8,'2018-10 (Д)'!$C$2:$C$100,0)+1,0)))="Н/Д",INDIRECT(CONCATENATE("'2018-09 (Д)'!P",TEXT(MATCH($C8,'2018-09 (Д)'!$C$2:$C$100,0)+1,0)))="Н/Д",AND(INDIRECT(CONCATENATE("'2018-10 (Д)'!P",TEXT(MATCH($C8,'2018-10 (Д)'!$C$2:$C$100,0)+1,0)))="Н/Д",INDIRECT(CONCATENATE("'2018-09 (Д)'!P",TEXT(MATCH($C8,'2018-09 (Д)'!$C$2:$C$100,0)+1,0))))),"Н/Д",((INDIRECT(CONCATENATE("'2018-10 (Д)'!P",TEXT(MATCH($C8,'2018-10 (Д)'!$C$2:$C$100,0)+1,0)))-INDIRECT(CONCATENATE("'2018-09 (Д)'!P",TEXT(MATCH($C8,'2018-09 (Д)'!$C$2:$C$100,0)+1,0))))/INDIRECT(CONCATENATE("'2018-09 (Д)'!P",TEXT(MATCH($C8,'2018-09 (Д)'!$C$2:$C$100,0)+1,0))))*100)</f>
        <v>-20.333818999250443</v>
      </c>
      <c r="ED8" s="9">
        <f ca="1">IF(OR(INDIRECT(CONCATENATE("'2018-11 (Д)'!P",TEXT(MATCH($C8,'2018-11 (Д)'!$C$2:$C$100,0)+1,0)))="Н/Д",INDIRECT(CONCATENATE("'2018-10 (Д)'!P",TEXT(MATCH($C8,'2018-10 (Д)'!$C$2:$C$100,0)+1,0)))="Н/Д",AND(INDIRECT(CONCATENATE("'2018-11 (Д)'!P",TEXT(MATCH($C8,'2018-11 (Д)'!$C$2:$C$100,0)+1,0)))="Н/Д",INDIRECT(CONCATENATE("'2018-10 (Д)'!P",TEXT(MATCH($C8,'2018-10 (Д)'!$C$2:$C$100,0)+1,0))))),"Н/Д",((INDIRECT(CONCATENATE("'2018-11 (Д)'!P",TEXT(MATCH($C8,'2018-11 (Д)'!$C$2:$C$100,0)+1,0)))-INDIRECT(CONCATENATE("'2018-10 (Д)'!P",TEXT(MATCH($C8,'2018-10 (Д)'!$C$2:$C$100,0)+1,0))))/INDIRECT(CONCATENATE("'2018-10 (Д)'!P",TEXT(MATCH($C8,'2018-10 (Д)'!$C$2:$C$100,0)+1,0))))*100)</f>
        <v>43.373528785252155</v>
      </c>
      <c r="EE8" s="9">
        <f ca="1">IF(OR(INDIRECT(CONCATENATE("'2018-12 (Д)'!P",TEXT(MATCH($C8,'2018-12 (Д)'!$C$2:$C$100,0)+1,0)))="Н/Д",INDIRECT(CONCATENATE("'2018-11 (Д)'!P",TEXT(MATCH($C8,'2018-11 (Д)'!$C$2:$C$100,0)+1,0)))="Н/Д",AND(INDIRECT(CONCATENATE("'2018-12 (Д)'!P",TEXT(MATCH($C8,'2018-12 (Д)'!$C$2:$C$100,0)+1,0)))="Н/Д",INDIRECT(CONCATENATE("'2018-11 (Д)'!P",TEXT(MATCH($C8,'2018-11 (Д)'!$C$2:$C$100,0)+1,0))))),"Н/Д",((INDIRECT(CONCATENATE("'2018-12 (Д)'!P",TEXT(MATCH($C8,'2018-12 (Д)'!$C$2:$C$100,0)+1,0)))-INDIRECT(CONCATENATE("'2018-11 (Д)'!P",TEXT(MATCH($C8,'2018-11 (Д)'!$C$2:$C$100,0)+1,0))))/INDIRECT(CONCATENATE("'2018-11 (Д)'!P",TEXT(MATCH($C8,'2018-11 (Д)'!$C$2:$C$100,0)+1,0))))*100)</f>
        <v>-22.415846049344673</v>
      </c>
      <c r="EF8" s="9"/>
      <c r="EG8" s="9">
        <f ca="1">IF(OR(INDIRECT(CONCATENATE("'2018-03 (Д)'!Q",TEXT(MATCH($C8,'2018-03 (Д)'!$C$2:$C$100,0)+1,0)))="Н/Д",INDIRECT(CONCATENATE("'2018-02 (Д)'!Q",TEXT(MATCH($C8,'2018-02 (Д)'!$C$2:$C$100,0)+1,0)))="Н/Д",AND(INDIRECT(CONCATENATE("'2018-03 (Д)'!Q",TEXT(MATCH($C8,'2018-03 (Д)'!$C$2:$C$100,0)+1,0)))="Н/Д",INDIRECT(CONCATENATE("'2018-02 (Д)'!Q",TEXT(MATCH($C8,'2018-02 (Д)'!$C$2:$C$100,0)+1,0))))),"Н/Д",((INDIRECT(CONCATENATE("'2018-03 (Д)'!Q",TEXT(MATCH($C8,'2018-03 (Д)'!$C$2:$C$100,0)+1,0)))-INDIRECT(CONCATENATE("'2018-02 (Д)'!Q",TEXT(MATCH($C8,'2018-02 (Д)'!$C$2:$C$100,0)+1,0))))/INDIRECT(CONCATENATE("'2018-02 (Д)'!Q",TEXT(MATCH($C8,'2018-02 (Д)'!$C$2:$C$100,0)+1,0))))*100)</f>
        <v>358.342644369879</v>
      </c>
      <c r="EH8" s="9">
        <f ca="1">IF(OR(INDIRECT(CONCATENATE("'2018-04 (Д)'!Q",TEXT(MATCH($C8,'2018-04 (Д)'!$C$2:$C$100,0)+1,0)))="Н/Д",INDIRECT(CONCATENATE("'2018-03 (Д)'!Q",TEXT(MATCH($C8,'2018-03 (Д)'!$C$2:$C$100,0)+1,0)))="Н/Д",AND(INDIRECT(CONCATENATE("'2018-04 (Д)'!Q",TEXT(MATCH($C8,'2018-04 (Д)'!$C$2:$C$100,0)+1,0)))="Н/Д",INDIRECT(CONCATENATE("'2018-03 (Д)'!Q",TEXT(MATCH($C8,'2018-03 (Д)'!$C$2:$C$100,0)+1,0))))),"Н/Д",((INDIRECT(CONCATENATE("'2018-04 (Д)'!Q",TEXT(MATCH($C8,'2018-04 (Д)'!$C$2:$C$100,0)+1,0)))-INDIRECT(CONCATENATE("'2018-03 (Д)'!Q",TEXT(MATCH($C8,'2018-03 (Д)'!$C$2:$C$100,0)+1,0))))/INDIRECT(CONCATENATE("'2018-03 (Д)'!Q",TEXT(MATCH($C8,'2018-03 (Д)'!$C$2:$C$100,0)+1,0))))*100)</f>
        <v>-89.302632265755349</v>
      </c>
      <c r="EI8" s="9">
        <f ca="1">IF(OR(INDIRECT(CONCATENATE("'2018-05 (Д)'!Q",TEXT(MATCH($C8,'2018-05 (Д)'!$C$2:$C$100,0)+1,0)))="Н/Д",INDIRECT(CONCATENATE("'2018-04 (Д)'!Q",TEXT(MATCH($C8,'2018-04 (Д)'!$C$2:$C$100,0)+1,0)))="Н/Д",AND(INDIRECT(CONCATENATE("'2018-05 (Д)'!Q",TEXT(MATCH($C8,'2018-05 (Д)'!$C$2:$C$100,0)+1,0)))="Н/Д",INDIRECT(CONCATENATE("'2018-04 (Д)'!Q",TEXT(MATCH($C8,'2018-04 (Д)'!$C$2:$C$100,0)+1,0))))),"Н/Д",((INDIRECT(CONCATENATE("'2018-05 (Д)'!Q",TEXT(MATCH($C8,'2018-05 (Д)'!$C$2:$C$100,0)+1,0)))-INDIRECT(CONCATENATE("'2018-04 (Д)'!Q",TEXT(MATCH($C8,'2018-04 (Д)'!$C$2:$C$100,0)+1,0))))/INDIRECT(CONCATENATE("'2018-04 (Д)'!Q",TEXT(MATCH($C8,'2018-04 (Д)'!$C$2:$C$100,0)+1,0))))*100)</f>
        <v>299.74686170308513</v>
      </c>
      <c r="EJ8" s="9">
        <f ca="1">IF(OR(INDIRECT(CONCATENATE("'2018-06 (Д)'!Q",TEXT(MATCH($C8,'2018-06 (Д)'!$C$2:$C$100,0)+1,0)))="Н/Д",INDIRECT(CONCATENATE("'2018-05 (Д)'!Q",TEXT(MATCH($C8,'2018-05 (Д)'!$C$2:$C$100,0)+1,0)))="Н/Д",AND(INDIRECT(CONCATENATE("'2018-06 (Д)'!Q",TEXT(MATCH($C8,'2018-06 (Д)'!$C$2:$C$100,0)+1,0)))="Н/Д",INDIRECT(CONCATENATE("'2018-05 (Д)'!Q",TEXT(MATCH($C8,'2018-05 (Д)'!$C$2:$C$100,0)+1,0))))),"Н/Д",((INDIRECT(CONCATENATE("'2018-06 (Д)'!Q",TEXT(MATCH($C8,'2018-06 (Д)'!$C$2:$C$100,0)+1,0)))-INDIRECT(CONCATENATE("'2018-05 (Д)'!Q",TEXT(MATCH($C8,'2018-05 (Д)'!$C$2:$C$100,0)+1,0))))/INDIRECT(CONCATENATE("'2018-05 (Д)'!Q",TEXT(MATCH($C8,'2018-05 (Д)'!$C$2:$C$100,0)+1,0))))*100)</f>
        <v>-56.578481680726433</v>
      </c>
      <c r="EK8" s="9">
        <f ca="1">IF(OR(INDIRECT(CONCATENATE("'2018-07 (Д)'!Q",TEXT(MATCH($C8,'2018-07 (Д)'!$C$2:$C$100,0)+1,0)))="Н/Д",INDIRECT(CONCATENATE("'2018-06 (Д)'!Q",TEXT(MATCH($C8,'2018-06 (Д)'!$C$2:$C$100,0)+1,0)))="Н/Д",AND(INDIRECT(CONCATENATE("'2018-07 (Д)'!Q",TEXT(MATCH($C8,'2018-07 (Д)'!$C$2:$C$100,0)+1,0)))="Н/Д",INDIRECT(CONCATENATE("'2018-06 (Д)'!Q",TEXT(MATCH($C8,'2018-06 (Д)'!$C$2:$C$100,0)+1,0))))),"Н/Д",((INDIRECT(CONCATENATE("'2018-07 (Д)'!Q",TEXT(MATCH($C8,'2018-07 (Д)'!$C$2:$C$100,0)+1,0)))-INDIRECT(CONCATENATE("'2018-06 (Д)'!Q",TEXT(MATCH($C8,'2018-06 (Д)'!$C$2:$C$100,0)+1,0))))/INDIRECT(CONCATENATE("'2018-06 (Д)'!Q",TEXT(MATCH($C8,'2018-06 (Д)'!$C$2:$C$100,0)+1,0))))*100)</f>
        <v>-60.948154796494912</v>
      </c>
      <c r="EL8" s="9">
        <f ca="1">IF(OR(INDIRECT(CONCATENATE("'2018-08 (Д)'!Q",TEXT(MATCH($C8,'2018-08 (Д)'!$C$2:$C$100,0)+1,0)))="Н/Д",INDIRECT(CONCATENATE("'2018-07 (Д)'!Q",TEXT(MATCH($C8,'2018-07 (Д)'!$C$2:$C$100,0)+1,0)))="Н/Д",AND(INDIRECT(CONCATENATE("'2018-08 (Д)'!Q",TEXT(MATCH($C8,'2018-08 (Д)'!$C$2:$C$100,0)+1,0)))="Н/Д",INDIRECT(CONCATENATE("'2018-07 (Д)'!Q",TEXT(MATCH($C8,'2018-07 (Д)'!$C$2:$C$100,0)+1,0))))),"Н/Д",((INDIRECT(CONCATENATE("'2018-08 (Д)'!Q",TEXT(MATCH($C8,'2018-08 (Д)'!$C$2:$C$100,0)+1,0)))-INDIRECT(CONCATENATE("'2018-07 (Д)'!Q",TEXT(MATCH($C8,'2018-07 (Д)'!$C$2:$C$100,0)+1,0))))/INDIRECT(CONCATENATE("'2018-07 (Д)'!Q",TEXT(MATCH($C8,'2018-07 (Д)'!$C$2:$C$100,0)+1,0))))*100)</f>
        <v>294.56574273039024</v>
      </c>
      <c r="EM8" s="9">
        <f ca="1">IF(OR(INDIRECT(CONCATENATE("'2018-09 (Д)'!Q",TEXT(MATCH($C8,'2018-09 (Д)'!$C$2:$C$100,0)+1,0)))="Н/Д",INDIRECT(CONCATENATE("'2018-08 (Д)'!Q",TEXT(MATCH($C8,'2018-08 (Д)'!$C$2:$C$100,0)+1,0)))="Н/Д",AND(INDIRECT(CONCATENATE("'2018-09 (Д)'!Q",TEXT(MATCH($C8,'2018-09 (Д)'!$C$2:$C$100,0)+1,0)))="Н/Д",INDIRECT(CONCATENATE("'2018-08 (Д)'!Q",TEXT(MATCH($C8,'2018-08 (Д)'!$C$2:$C$100,0)+1,0))))),"Н/Д",((INDIRECT(CONCATENATE("'2018-09 (Д)'!Q",TEXT(MATCH($C8,'2018-09 (Д)'!$C$2:$C$100,0)+1,0)))-INDIRECT(CONCATENATE("'2018-08 (Д)'!Q",TEXT(MATCH($C8,'2018-08 (Д)'!$C$2:$C$100,0)+1,0))))/INDIRECT(CONCATENATE("'2018-08 (Д)'!Q",TEXT(MATCH($C8,'2018-08 (Д)'!$C$2:$C$100,0)+1,0))))*100)</f>
        <v>-49.410445339157555</v>
      </c>
      <c r="EN8" s="9">
        <f ca="1">IF(OR(INDIRECT(CONCATENATE("'2018-10 (Д)'!Q",TEXT(MATCH($C8,'2018-10 (Д)'!$C$2:$C$100,0)+1,0)))="Н/Д",INDIRECT(CONCATENATE("'2018-09 (Д)'!Q",TEXT(MATCH($C8,'2018-09 (Д)'!$C$2:$C$100,0)+1,0)))="Н/Д",AND(INDIRECT(CONCATENATE("'2018-10 (Д)'!Q",TEXT(MATCH($C8,'2018-10 (Д)'!$C$2:$C$100,0)+1,0)))="Н/Д",INDIRECT(CONCATENATE("'2018-09 (Д)'!Q",TEXT(MATCH($C8,'2018-09 (Д)'!$C$2:$C$100,0)+1,0))))),"Н/Д",((INDIRECT(CONCATENATE("'2018-10 (Д)'!Q",TEXT(MATCH($C8,'2018-10 (Д)'!$C$2:$C$100,0)+1,0)))-INDIRECT(CONCATENATE("'2018-09 (Д)'!Q",TEXT(MATCH($C8,'2018-09 (Д)'!$C$2:$C$100,0)+1,0))))/INDIRECT(CONCATENATE("'2018-09 (Д)'!Q",TEXT(MATCH($C8,'2018-09 (Д)'!$C$2:$C$100,0)+1,0))))*100)</f>
        <v>-78.209848549056005</v>
      </c>
      <c r="EO8" s="9">
        <f ca="1">IF(OR(INDIRECT(CONCATENATE("'2018-11 (Д)'!Q",TEXT(MATCH($C8,'2018-11 (Д)'!$C$2:$C$100,0)+1,0)))="Н/Д",INDIRECT(CONCATENATE("'2018-10 (Д)'!Q",TEXT(MATCH($C8,'2018-10 (Д)'!$C$2:$C$100,0)+1,0)))="Н/Д",AND(INDIRECT(CONCATENATE("'2018-11 (Д)'!Q",TEXT(MATCH($C8,'2018-11 (Д)'!$C$2:$C$100,0)+1,0)))="Н/Д",INDIRECT(CONCATENATE("'2018-10 (Д)'!Q",TEXT(MATCH($C8,'2018-10 (Д)'!$C$2:$C$100,0)+1,0))))),"Н/Д",((INDIRECT(CONCATENATE("'2018-11 (Д)'!Q",TEXT(MATCH($C8,'2018-11 (Д)'!$C$2:$C$100,0)+1,0)))-INDIRECT(CONCATENATE("'2018-10 (Д)'!Q",TEXT(MATCH($C8,'2018-10 (Д)'!$C$2:$C$100,0)+1,0))))/INDIRECT(CONCATENATE("'2018-10 (Д)'!Q",TEXT(MATCH($C8,'2018-10 (Д)'!$C$2:$C$100,0)+1,0))))*100)</f>
        <v>1489.8022555642719</v>
      </c>
      <c r="EP8" s="9">
        <f ca="1">IF(OR(INDIRECT(CONCATENATE("'2018-12 (Д)'!Q",TEXT(MATCH($C8,'2018-12 (Д)'!$C$2:$C$100,0)+1,0)))="Н/Д",INDIRECT(CONCATENATE("'2018-11 (Д)'!Q",TEXT(MATCH($C8,'2018-11 (Д)'!$C$2:$C$100,0)+1,0)))="Н/Д",AND(INDIRECT(CONCATENATE("'2018-12 (Д)'!Q",TEXT(MATCH($C8,'2018-12 (Д)'!$C$2:$C$100,0)+1,0)))="Н/Д",INDIRECT(CONCATENATE("'2018-11 (Д)'!Q",TEXT(MATCH($C8,'2018-11 (Д)'!$C$2:$C$100,0)+1,0))))),"Н/Д",((INDIRECT(CONCATENATE("'2018-12 (Д)'!Q",TEXT(MATCH($C8,'2018-12 (Д)'!$C$2:$C$100,0)+1,0)))-INDIRECT(CONCATENATE("'2018-11 (Д)'!Q",TEXT(MATCH($C8,'2018-11 (Д)'!$C$2:$C$100,0)+1,0))))/INDIRECT(CONCATENATE("'2018-11 (Д)'!Q",TEXT(MATCH($C8,'2018-11 (Д)'!$C$2:$C$100,0)+1,0))))*100)</f>
        <v>-35.225955614919783</v>
      </c>
      <c r="EQ8" s="9"/>
      <c r="ER8" s="9">
        <f ca="1">IF(OR(INDIRECT(CONCATENATE("'2018-03 (Д)'!R",TEXT(MATCH($C8,'2018-03 (Д)'!$C$2:$C$100,0)+1,0)))="Н/Д",INDIRECT(CONCATENATE("'2018-02 (Д)'!R",TEXT(MATCH($C8,'2018-02 (Д)'!$C$2:$C$100,0)+1,0)))="Н/Д",AND(INDIRECT(CONCATENATE("'2018-03 (Д)'!R",TEXT(MATCH($C8,'2018-03 (Д)'!$C$2:$C$100,0)+1,0)))="Н/Д",INDIRECT(CONCATENATE("'2018-02 (Д)'!R",TEXT(MATCH($C8,'2018-02 (Д)'!$C$2:$C$100,0)+1,0))))),"Н/Д",((INDIRECT(CONCATENATE("'2018-03 (Д)'!R",TEXT(MATCH($C8,'2018-03 (Д)'!$C$2:$C$100,0)+1,0)))-INDIRECT(CONCATENATE("'2018-02 (Д)'!R",TEXT(MATCH($C8,'2018-02 (Д)'!$C$2:$C$100,0)+1,0))))/INDIRECT(CONCATENATE("'2018-02 (Д)'!R",TEXT(MATCH($C8,'2018-02 (Д)'!$C$2:$C$100,0)+1,0))))*100)</f>
        <v>454.76196006295294</v>
      </c>
      <c r="ES8" s="9">
        <f ca="1">IF(OR(INDIRECT(CONCATENATE("'2018-04 (Д)'!R",TEXT(MATCH($C8,'2018-04 (Д)'!$C$2:$C$100,0)+1,0)))="Н/Д",INDIRECT(CONCATENATE("'2018-03 (Д)'!R",TEXT(MATCH($C8,'2018-03 (Д)'!$C$2:$C$100,0)+1,0)))="Н/Д",AND(INDIRECT(CONCATENATE("'2018-04 (Д)'!R",TEXT(MATCH($C8,'2018-04 (Д)'!$C$2:$C$100,0)+1,0)))="Н/Д",INDIRECT(CONCATENATE("'2018-03 (Д)'!R",TEXT(MATCH($C8,'2018-03 (Д)'!$C$2:$C$100,0)+1,0))))),"Н/Д",((INDIRECT(CONCATENATE("'2018-04 (Д)'!R",TEXT(MATCH($C8,'2018-04 (Д)'!$C$2:$C$100,0)+1,0)))-INDIRECT(CONCATENATE("'2018-03 (Д)'!R",TEXT(MATCH($C8,'2018-03 (Д)'!$C$2:$C$100,0)+1,0))))/INDIRECT(CONCATENATE("'2018-03 (Д)'!R",TEXT(MATCH($C8,'2018-03 (Д)'!$C$2:$C$100,0)+1,0))))*100)</f>
        <v>20.424340709507309</v>
      </c>
      <c r="ET8" s="9">
        <f ca="1">IF(OR(INDIRECT(CONCATENATE("'2018-05 (Д)'!R",TEXT(MATCH($C8,'2018-05 (Д)'!$C$2:$C$100,0)+1,0)))="Н/Д",INDIRECT(CONCATENATE("'2018-04 (Д)'!R",TEXT(MATCH($C8,'2018-04 (Д)'!$C$2:$C$100,0)+1,0)))="Н/Д",AND(INDIRECT(CONCATENATE("'2018-05 (Д)'!R",TEXT(MATCH($C8,'2018-05 (Д)'!$C$2:$C$100,0)+1,0)))="Н/Д",INDIRECT(CONCATENATE("'2018-04 (Д)'!R",TEXT(MATCH($C8,'2018-04 (Д)'!$C$2:$C$100,0)+1,0))))),"Н/Д",((INDIRECT(CONCATENATE("'2018-05 (Д)'!R",TEXT(MATCH($C8,'2018-05 (Д)'!$C$2:$C$100,0)+1,0)))-INDIRECT(CONCATENATE("'2018-04 (Д)'!R",TEXT(MATCH($C8,'2018-04 (Д)'!$C$2:$C$100,0)+1,0))))/INDIRECT(CONCATENATE("'2018-04 (Д)'!R",TEXT(MATCH($C8,'2018-04 (Д)'!$C$2:$C$100,0)+1,0))))*100)</f>
        <v>48.423600160118369</v>
      </c>
      <c r="EU8" s="9">
        <f ca="1">IF(OR(INDIRECT(CONCATENATE("'2018-06 (Д)'!R",TEXT(MATCH($C8,'2018-06 (Д)'!$C$2:$C$100,0)+1,0)))="Н/Д",INDIRECT(CONCATENATE("'2018-05 (Д)'!R",TEXT(MATCH($C8,'2018-05 (Д)'!$C$2:$C$100,0)+1,0)))="Н/Д",AND(INDIRECT(CONCATENATE("'2018-06 (Д)'!R",TEXT(MATCH($C8,'2018-06 (Д)'!$C$2:$C$100,0)+1,0)))="Н/Д",INDIRECT(CONCATENATE("'2018-05 (Д)'!R",TEXT(MATCH($C8,'2018-05 (Д)'!$C$2:$C$100,0)+1,0))))),"Н/Д",((INDIRECT(CONCATENATE("'2018-06 (Д)'!R",TEXT(MATCH($C8,'2018-06 (Д)'!$C$2:$C$100,0)+1,0)))-INDIRECT(CONCATENATE("'2018-05 (Д)'!R",TEXT(MATCH($C8,'2018-05 (Д)'!$C$2:$C$100,0)+1,0))))/INDIRECT(CONCATENATE("'2018-05 (Д)'!R",TEXT(MATCH($C8,'2018-05 (Д)'!$C$2:$C$100,0)+1,0))))*100)</f>
        <v>-9.7873574599274864</v>
      </c>
      <c r="EV8" s="9">
        <f ca="1">IF(OR(INDIRECT(CONCATENATE("'2018-07 (Д)'!R",TEXT(MATCH($C8,'2018-07 (Д)'!$C$2:$C$100,0)+1,0)))="Н/Д",INDIRECT(CONCATENATE("'2018-06 (Д)'!R",TEXT(MATCH($C8,'2018-06 (Д)'!$C$2:$C$100,0)+1,0)))="Н/Д",AND(INDIRECT(CONCATENATE("'2018-07 (Д)'!R",TEXT(MATCH($C8,'2018-07 (Д)'!$C$2:$C$100,0)+1,0)))="Н/Д",INDIRECT(CONCATENATE("'2018-06 (Д)'!R",TEXT(MATCH($C8,'2018-06 (Д)'!$C$2:$C$100,0)+1,0))))),"Н/Д",((INDIRECT(CONCATENATE("'2018-07 (Д)'!R",TEXT(MATCH($C8,'2018-07 (Д)'!$C$2:$C$100,0)+1,0)))-INDIRECT(CONCATENATE("'2018-06 (Д)'!R",TEXT(MATCH($C8,'2018-06 (Д)'!$C$2:$C$100,0)+1,0))))/INDIRECT(CONCATENATE("'2018-06 (Д)'!R",TEXT(MATCH($C8,'2018-06 (Д)'!$C$2:$C$100,0)+1,0))))*100)</f>
        <v>145.79127226307244</v>
      </c>
      <c r="EW8" s="9">
        <f ca="1">IF(OR(INDIRECT(CONCATENATE("'2018-08 (Д)'!R",TEXT(MATCH($C8,'2018-08 (Д)'!$C$2:$C$100,0)+1,0)))="Н/Д",INDIRECT(CONCATENATE("'2018-07 (Д)'!R",TEXT(MATCH($C8,'2018-07 (Д)'!$C$2:$C$100,0)+1,0)))="Н/Д",AND(INDIRECT(CONCATENATE("'2018-08 (Д)'!R",TEXT(MATCH($C8,'2018-08 (Д)'!$C$2:$C$100,0)+1,0)))="Н/Д",INDIRECT(CONCATENATE("'2018-07 (Д)'!R",TEXT(MATCH($C8,'2018-07 (Д)'!$C$2:$C$100,0)+1,0))))),"Н/Д",((INDIRECT(CONCATENATE("'2018-08 (Д)'!R",TEXT(MATCH($C8,'2018-08 (Д)'!$C$2:$C$100,0)+1,0)))-INDIRECT(CONCATENATE("'2018-07 (Д)'!R",TEXT(MATCH($C8,'2018-07 (Д)'!$C$2:$C$100,0)+1,0))))/INDIRECT(CONCATENATE("'2018-07 (Д)'!R",TEXT(MATCH($C8,'2018-07 (Д)'!$C$2:$C$100,0)+1,0))))*100)</f>
        <v>-28.48011682999368</v>
      </c>
      <c r="EX8" s="9">
        <f ca="1">IF(OR(INDIRECT(CONCATENATE("'2018-09 (Д)'!R",TEXT(MATCH($C8,'2018-09 (Д)'!$C$2:$C$100,0)+1,0)))="Н/Д",INDIRECT(CONCATENATE("'2018-08 (Д)'!R",TEXT(MATCH($C8,'2018-08 (Д)'!$C$2:$C$100,0)+1,0)))="Н/Д",AND(INDIRECT(CONCATENATE("'2018-09 (Д)'!R",TEXT(MATCH($C8,'2018-09 (Д)'!$C$2:$C$100,0)+1,0)))="Н/Д",INDIRECT(CONCATENATE("'2018-08 (Д)'!R",TEXT(MATCH($C8,'2018-08 (Д)'!$C$2:$C$100,0)+1,0))))),"Н/Д",((INDIRECT(CONCATENATE("'2018-09 (Д)'!R",TEXT(MATCH($C8,'2018-09 (Д)'!$C$2:$C$100,0)+1,0)))-INDIRECT(CONCATENATE("'2018-08 (Д)'!R",TEXT(MATCH($C8,'2018-08 (Д)'!$C$2:$C$100,0)+1,0))))/INDIRECT(CONCATENATE("'2018-08 (Д)'!R",TEXT(MATCH($C8,'2018-08 (Д)'!$C$2:$C$100,0)+1,0))))*100)</f>
        <v>-36.555262058987189</v>
      </c>
      <c r="EY8" s="9">
        <f ca="1">IF(OR(INDIRECT(CONCATENATE("'2018-10 (Д)'!R",TEXT(MATCH($C8,'2018-10 (Д)'!$C$2:$C$100,0)+1,0)))="Н/Д",INDIRECT(CONCATENATE("'2018-09 (Д)'!R",TEXT(MATCH($C8,'2018-09 (Д)'!$C$2:$C$100,0)+1,0)))="Н/Д",AND(INDIRECT(CONCATENATE("'2018-10 (Д)'!R",TEXT(MATCH($C8,'2018-10 (Д)'!$C$2:$C$100,0)+1,0)))="Н/Д",INDIRECT(CONCATENATE("'2018-09 (Д)'!R",TEXT(MATCH($C8,'2018-09 (Д)'!$C$2:$C$100,0)+1,0))))),"Н/Д",((INDIRECT(CONCATENATE("'2018-10 (Д)'!R",TEXT(MATCH($C8,'2018-10 (Д)'!$C$2:$C$100,0)+1,0)))-INDIRECT(CONCATENATE("'2018-09 (Д)'!R",TEXT(MATCH($C8,'2018-09 (Д)'!$C$2:$C$100,0)+1,0))))/INDIRECT(CONCATENATE("'2018-09 (Д)'!R",TEXT(MATCH($C8,'2018-09 (Д)'!$C$2:$C$100,0)+1,0))))*100)</f>
        <v>-73.13428580739739</v>
      </c>
      <c r="EZ8" s="9">
        <f ca="1">IF(OR(INDIRECT(CONCATENATE("'2018-11 (Д)'!R",TEXT(MATCH($C8,'2018-11 (Д)'!$C$2:$C$100,0)+1,0)))="Н/Д",INDIRECT(CONCATENATE("'2018-10 (Д)'!R",TEXT(MATCH($C8,'2018-10 (Д)'!$C$2:$C$100,0)+1,0)))="Н/Д",AND(INDIRECT(CONCATENATE("'2018-11 (Д)'!R",TEXT(MATCH($C8,'2018-11 (Д)'!$C$2:$C$100,0)+1,0)))="Н/Д",INDIRECT(CONCATENATE("'2018-10 (Д)'!R",TEXT(MATCH($C8,'2018-10 (Д)'!$C$2:$C$100,0)+1,0))))),"Н/Д",((INDIRECT(CONCATENATE("'2018-11 (Д)'!R",TEXT(MATCH($C8,'2018-11 (Д)'!$C$2:$C$100,0)+1,0)))-INDIRECT(CONCATENATE("'2018-10 (Д)'!R",TEXT(MATCH($C8,'2018-10 (Д)'!$C$2:$C$100,0)+1,0))))/INDIRECT(CONCATENATE("'2018-10 (Д)'!R",TEXT(MATCH($C8,'2018-10 (Д)'!$C$2:$C$100,0)+1,0))))*100)</f>
        <v>-41.214474030539265</v>
      </c>
      <c r="FA8" s="9">
        <f ca="1">IF(OR(INDIRECT(CONCATENATE("'2018-12 (Д)'!R",TEXT(MATCH($C8,'2018-12 (Д)'!$C$2:$C$100,0)+1,0)))="Н/Д",INDIRECT(CONCATENATE("'2018-11 (Д)'!R",TEXT(MATCH($C8,'2018-11 (Д)'!$C$2:$C$100,0)+1,0)))="Н/Д",AND(INDIRECT(CONCATENATE("'2018-12 (Д)'!R",TEXT(MATCH($C8,'2018-12 (Д)'!$C$2:$C$100,0)+1,0)))="Н/Д",INDIRECT(CONCATENATE("'2018-11 (Д)'!R",TEXT(MATCH($C8,'2018-11 (Д)'!$C$2:$C$100,0)+1,0))))),"Н/Д",((INDIRECT(CONCATENATE("'2018-12 (Д)'!R",TEXT(MATCH($C8,'2018-12 (Д)'!$C$2:$C$100,0)+1,0)))-INDIRECT(CONCATENATE("'2018-11 (Д)'!R",TEXT(MATCH($C8,'2018-11 (Д)'!$C$2:$C$100,0)+1,0))))/INDIRECT(CONCATENATE("'2018-11 (Д)'!R",TEXT(MATCH($C8,'2018-11 (Д)'!$C$2:$C$100,0)+1,0))))*100)</f>
        <v>55.166922327902121</v>
      </c>
      <c r="FB8" s="9"/>
      <c r="FC8" s="9">
        <f ca="1">IF(OR(INDIRECT(CONCATENATE("'2018-03 (Д)'!S",TEXT(MATCH($C8,'2018-03 (Д)'!$C$2:$C$100,0)+1,0)))="Н/Д",INDIRECT(CONCATENATE("'2018-02 (Д)'!S",TEXT(MATCH($C8,'2018-02 (Д)'!$C$2:$C$100,0)+1,0)))="Н/Д",AND(INDIRECT(CONCATENATE("'2018-03 (Д)'!S",TEXT(MATCH($C8,'2018-03 (Д)'!$C$2:$C$100,0)+1,0)))="Н/Д",INDIRECT(CONCATENATE("'2018-02 (Д)'!S",TEXT(MATCH($C8,'2018-02 (Д)'!$C$2:$C$100,0)+1,0))))),"Н/Д",((INDIRECT(CONCATENATE("'2018-03 (Д)'!S",TEXT(MATCH($C8,'2018-03 (Д)'!$C$2:$C$100,0)+1,0)))-INDIRECT(CONCATENATE("'2018-02 (Д)'!S",TEXT(MATCH($C8,'2018-02 (Д)'!$C$2:$C$100,0)+1,0))))/INDIRECT(CONCATENATE("'2018-02 (Д)'!S",TEXT(MATCH($C8,'2018-02 (Д)'!$C$2:$C$100,0)+1,0))))*100)</f>
        <v>58.905905990206797</v>
      </c>
      <c r="FD8" s="9">
        <f ca="1">IF(OR(INDIRECT(CONCATENATE("'2018-04 (Д)'!S",TEXT(MATCH($C8,'2018-04 (Д)'!$C$2:$C$100,0)+1,0)))="Н/Д",INDIRECT(CONCATENATE("'2018-03 (Д)'!S",TEXT(MATCH($C8,'2018-03 (Д)'!$C$2:$C$100,0)+1,0)))="Н/Д",AND(INDIRECT(CONCATENATE("'2018-04 (Д)'!S",TEXT(MATCH($C8,'2018-04 (Д)'!$C$2:$C$100,0)+1,0)))="Н/Д",INDIRECT(CONCATENATE("'2018-03 (Д)'!S",TEXT(MATCH($C8,'2018-03 (Д)'!$C$2:$C$100,0)+1,0))))),"Н/Д",((INDIRECT(CONCATENATE("'2018-04 (Д)'!S",TEXT(MATCH($C8,'2018-04 (Д)'!$C$2:$C$100,0)+1,0)))-INDIRECT(CONCATENATE("'2018-03 (Д)'!S",TEXT(MATCH($C8,'2018-03 (Д)'!$C$2:$C$100,0)+1,0))))/INDIRECT(CONCATENATE("'2018-03 (Д)'!S",TEXT(MATCH($C8,'2018-03 (Д)'!$C$2:$C$100,0)+1,0))))*100)</f>
        <v>-19.40513775637676</v>
      </c>
      <c r="FE8" s="9">
        <f ca="1">IF(OR(INDIRECT(CONCATENATE("'2018-05 (Д)'!S",TEXT(MATCH($C8,'2018-05 (Д)'!$C$2:$C$100,0)+1,0)))="Н/Д",INDIRECT(CONCATENATE("'2018-04 (Д)'!S",TEXT(MATCH($C8,'2018-04 (Д)'!$C$2:$C$100,0)+1,0)))="Н/Д",AND(INDIRECT(CONCATENATE("'2018-05 (Д)'!S",TEXT(MATCH($C8,'2018-05 (Д)'!$C$2:$C$100,0)+1,0)))="Н/Д",INDIRECT(CONCATENATE("'2018-04 (Д)'!S",TEXT(MATCH($C8,'2018-04 (Д)'!$C$2:$C$100,0)+1,0))))),"Н/Д",((INDIRECT(CONCATENATE("'2018-05 (Д)'!S",TEXT(MATCH($C8,'2018-05 (Д)'!$C$2:$C$100,0)+1,0)))-INDIRECT(CONCATENATE("'2018-04 (Д)'!S",TEXT(MATCH($C8,'2018-04 (Д)'!$C$2:$C$100,0)+1,0))))/INDIRECT(CONCATENATE("'2018-04 (Д)'!S",TEXT(MATCH($C8,'2018-04 (Д)'!$C$2:$C$100,0)+1,0))))*100)</f>
        <v>15.266955063621113</v>
      </c>
      <c r="FF8" s="9">
        <f ca="1">IF(OR(INDIRECT(CONCATENATE("'2018-06 (Д)'!S",TEXT(MATCH($C8,'2018-06 (Д)'!$C$2:$C$100,0)+1,0)))="Н/Д",INDIRECT(CONCATENATE("'2018-05 (Д)'!S",TEXT(MATCH($C8,'2018-05 (Д)'!$C$2:$C$100,0)+1,0)))="Н/Д",AND(INDIRECT(CONCATENATE("'2018-06 (Д)'!S",TEXT(MATCH($C8,'2018-06 (Д)'!$C$2:$C$100,0)+1,0)))="Н/Д",INDIRECT(CONCATENATE("'2018-05 (Д)'!S",TEXT(MATCH($C8,'2018-05 (Д)'!$C$2:$C$100,0)+1,0))))),"Н/Д",((INDIRECT(CONCATENATE("'2018-06 (Д)'!S",TEXT(MATCH($C8,'2018-06 (Д)'!$C$2:$C$100,0)+1,0)))-INDIRECT(CONCATENATE("'2018-05 (Д)'!S",TEXT(MATCH($C8,'2018-05 (Д)'!$C$2:$C$100,0)+1,0))))/INDIRECT(CONCATENATE("'2018-05 (Д)'!S",TEXT(MATCH($C8,'2018-05 (Д)'!$C$2:$C$100,0)+1,0))))*100)</f>
        <v>735.65888156085157</v>
      </c>
      <c r="FG8" s="9">
        <f ca="1">IF(OR(INDIRECT(CONCATENATE("'2018-07 (Д)'!S",TEXT(MATCH($C8,'2018-07 (Д)'!$C$2:$C$100,0)+1,0)))="Н/Д",INDIRECT(CONCATENATE("'2018-06 (Д)'!S",TEXT(MATCH($C8,'2018-06 (Д)'!$C$2:$C$100,0)+1,0)))="Н/Д",AND(INDIRECT(CONCATENATE("'2018-07 (Д)'!S",TEXT(MATCH($C8,'2018-07 (Д)'!$C$2:$C$100,0)+1,0)))="Н/Д",INDIRECT(CONCATENATE("'2018-06 (Д)'!S",TEXT(MATCH($C8,'2018-06 (Д)'!$C$2:$C$100,0)+1,0))))),"Н/Д",((INDIRECT(CONCATENATE("'2018-07 (Д)'!S",TEXT(MATCH($C8,'2018-07 (Д)'!$C$2:$C$100,0)+1,0)))-INDIRECT(CONCATENATE("'2018-06 (Д)'!S",TEXT(MATCH($C8,'2018-06 (Д)'!$C$2:$C$100,0)+1,0))))/INDIRECT(CONCATENATE("'2018-06 (Д)'!S",TEXT(MATCH($C8,'2018-06 (Д)'!$C$2:$C$100,0)+1,0))))*100)</f>
        <v>-90.735608458294053</v>
      </c>
      <c r="FH8" s="9">
        <f ca="1">IF(OR(INDIRECT(CONCATENATE("'2018-08 (Д)'!S",TEXT(MATCH($C8,'2018-08 (Д)'!$C$2:$C$100,0)+1,0)))="Н/Д",INDIRECT(CONCATENATE("'2018-07 (Д)'!S",TEXT(MATCH($C8,'2018-07 (Д)'!$C$2:$C$100,0)+1,0)))="Н/Д",AND(INDIRECT(CONCATENATE("'2018-08 (Д)'!S",TEXT(MATCH($C8,'2018-08 (Д)'!$C$2:$C$100,0)+1,0)))="Н/Д",INDIRECT(CONCATENATE("'2018-07 (Д)'!S",TEXT(MATCH($C8,'2018-07 (Д)'!$C$2:$C$100,0)+1,0))))),"Н/Д",((INDIRECT(CONCATENATE("'2018-08 (Д)'!S",TEXT(MATCH($C8,'2018-08 (Д)'!$C$2:$C$100,0)+1,0)))-INDIRECT(CONCATENATE("'2018-07 (Д)'!S",TEXT(MATCH($C8,'2018-07 (Д)'!$C$2:$C$100,0)+1,0))))/INDIRECT(CONCATENATE("'2018-07 (Д)'!S",TEXT(MATCH($C8,'2018-07 (Д)'!$C$2:$C$100,0)+1,0))))*100)</f>
        <v>40.570506713546493</v>
      </c>
      <c r="FI8" s="9">
        <f ca="1">IF(OR(INDIRECT(CONCATENATE("'2018-09 (Д)'!S",TEXT(MATCH($C8,'2018-09 (Д)'!$C$2:$C$100,0)+1,0)))="Н/Д",INDIRECT(CONCATENATE("'2018-08 (Д)'!S",TEXT(MATCH($C8,'2018-08 (Д)'!$C$2:$C$100,0)+1,0)))="Н/Д",AND(INDIRECT(CONCATENATE("'2018-09 (Д)'!S",TEXT(MATCH($C8,'2018-09 (Д)'!$C$2:$C$100,0)+1,0)))="Н/Д",INDIRECT(CONCATENATE("'2018-08 (Д)'!S",TEXT(MATCH($C8,'2018-08 (Д)'!$C$2:$C$100,0)+1,0))))),"Н/Д",((INDIRECT(CONCATENATE("'2018-09 (Д)'!S",TEXT(MATCH($C8,'2018-09 (Д)'!$C$2:$C$100,0)+1,0)))-INDIRECT(CONCATENATE("'2018-08 (Д)'!S",TEXT(MATCH($C8,'2018-08 (Д)'!$C$2:$C$100,0)+1,0))))/INDIRECT(CONCATENATE("'2018-08 (Д)'!S",TEXT(MATCH($C8,'2018-08 (Д)'!$C$2:$C$100,0)+1,0))))*100)</f>
        <v>-47.582736264291647</v>
      </c>
      <c r="FJ8" s="9">
        <f ca="1">IF(OR(INDIRECT(CONCATENATE("'2018-10 (Д)'!S",TEXT(MATCH($C8,'2018-10 (Д)'!$C$2:$C$100,0)+1,0)))="Н/Д",INDIRECT(CONCATENATE("'2018-09 (Д)'!S",TEXT(MATCH($C8,'2018-09 (Д)'!$C$2:$C$100,0)+1,0)))="Н/Д",AND(INDIRECT(CONCATENATE("'2018-10 (Д)'!S",TEXT(MATCH($C8,'2018-10 (Д)'!$C$2:$C$100,0)+1,0)))="Н/Д",INDIRECT(CONCATENATE("'2018-09 (Д)'!S",TEXT(MATCH($C8,'2018-09 (Д)'!$C$2:$C$100,0)+1,0))))),"Н/Д",((INDIRECT(CONCATENATE("'2018-10 (Д)'!S",TEXT(MATCH($C8,'2018-10 (Д)'!$C$2:$C$100,0)+1,0)))-INDIRECT(CONCATENATE("'2018-09 (Д)'!S",TEXT(MATCH($C8,'2018-09 (Д)'!$C$2:$C$100,0)+1,0))))/INDIRECT(CONCATENATE("'2018-09 (Д)'!S",TEXT(MATCH($C8,'2018-09 (Д)'!$C$2:$C$100,0)+1,0))))*100)</f>
        <v>37.513750982212898</v>
      </c>
      <c r="FK8" s="9">
        <f ca="1">IF(OR(INDIRECT(CONCATENATE("'2018-11 (Д)'!S",TEXT(MATCH($C8,'2018-11 (Д)'!$C$2:$C$100,0)+1,0)))="Н/Д",INDIRECT(CONCATENATE("'2018-10 (Д)'!S",TEXT(MATCH($C8,'2018-10 (Д)'!$C$2:$C$100,0)+1,0)))="Н/Д",AND(INDIRECT(CONCATENATE("'2018-11 (Д)'!S",TEXT(MATCH($C8,'2018-11 (Д)'!$C$2:$C$100,0)+1,0)))="Н/Д",INDIRECT(CONCATENATE("'2018-10 (Д)'!S",TEXT(MATCH($C8,'2018-10 (Д)'!$C$2:$C$100,0)+1,0))))),"Н/Д",((INDIRECT(CONCATENATE("'2018-11 (Д)'!S",TEXT(MATCH($C8,'2018-11 (Д)'!$C$2:$C$100,0)+1,0)))-INDIRECT(CONCATENATE("'2018-10 (Д)'!S",TEXT(MATCH($C8,'2018-10 (Д)'!$C$2:$C$100,0)+1,0))))/INDIRECT(CONCATENATE("'2018-10 (Д)'!S",TEXT(MATCH($C8,'2018-10 (Д)'!$C$2:$C$100,0)+1,0))))*100)</f>
        <v>99.462353023679924</v>
      </c>
      <c r="FL8" s="9">
        <f ca="1">IF(OR(INDIRECT(CONCATENATE("'2018-12 (Д)'!S",TEXT(MATCH($C8,'2018-12 (Д)'!$C$2:$C$100,0)+1,0)))="Н/Д",INDIRECT(CONCATENATE("'2018-11 (Д)'!S",TEXT(MATCH($C8,'2018-11 (Д)'!$C$2:$C$100,0)+1,0)))="Н/Д",AND(INDIRECT(CONCATENATE("'2018-12 (Д)'!S",TEXT(MATCH($C8,'2018-12 (Д)'!$C$2:$C$100,0)+1,0)))="Н/Д",INDIRECT(CONCATENATE("'2018-11 (Д)'!S",TEXT(MATCH($C8,'2018-11 (Д)'!$C$2:$C$100,0)+1,0))))),"Н/Д",((INDIRECT(CONCATENATE("'2018-12 (Д)'!S",TEXT(MATCH($C8,'2018-12 (Д)'!$C$2:$C$100,0)+1,0)))-INDIRECT(CONCATENATE("'2018-11 (Д)'!S",TEXT(MATCH($C8,'2018-11 (Д)'!$C$2:$C$100,0)+1,0))))/INDIRECT(CONCATENATE("'2018-11 (Д)'!S",TEXT(MATCH($C8,'2018-11 (Д)'!$C$2:$C$100,0)+1,0))))*100)</f>
        <v>-51.389670187720171</v>
      </c>
      <c r="FM8" s="9"/>
      <c r="FN8" s="9">
        <f ca="1">IF(OR(INDIRECT(CONCATENATE("'2018-03 (Д)'!T",TEXT(MATCH($C8,'2018-03 (Д)'!$C$2:$C$100,0)+1,0)))="Н/Д",INDIRECT(CONCATENATE("'2018-02 (Д)'!T",TEXT(MATCH($C8,'2018-02 (Д)'!$C$2:$C$100,0)+1,0)))="Н/Д",AND(INDIRECT(CONCATENATE("'2018-03 (Д)'!T",TEXT(MATCH($C8,'2018-03 (Д)'!$C$2:$C$100,0)+1,0)))="Н/Д",INDIRECT(CONCATENATE("'2018-02 (Д)'!T",TEXT(MATCH($C8,'2018-02 (Д)'!$C$2:$C$100,0)+1,0))))),"Н/Д",((INDIRECT(CONCATENATE("'2018-03 (Д)'!T",TEXT(MATCH($C8,'2018-03 (Д)'!$C$2:$C$100,0)+1,0)))-INDIRECT(CONCATENATE("'2018-02 (Д)'!T",TEXT(MATCH($C8,'2018-02 (Д)'!$C$2:$C$100,0)+1,0))))/INDIRECT(CONCATENATE("'2018-02 (Д)'!T",TEXT(MATCH($C8,'2018-02 (Д)'!$C$2:$C$100,0)+1,0))))*100)</f>
        <v>-9.0225919384258155</v>
      </c>
      <c r="FO8" s="9">
        <f ca="1">IF(OR(INDIRECT(CONCATENATE("'2018-04 (Д)'!T",TEXT(MATCH($C8,'2018-04 (Д)'!$C$2:$C$100,0)+1,0)))="Н/Д",INDIRECT(CONCATENATE("'2018-03 (Д)'!T",TEXT(MATCH($C8,'2018-03 (Д)'!$C$2:$C$100,0)+1,0)))="Н/Д",AND(INDIRECT(CONCATENATE("'2018-04 (Д)'!T",TEXT(MATCH($C8,'2018-04 (Д)'!$C$2:$C$100,0)+1,0)))="Н/Д",INDIRECT(CONCATENATE("'2018-03 (Д)'!T",TEXT(MATCH($C8,'2018-03 (Д)'!$C$2:$C$100,0)+1,0))))),"Н/Д",((INDIRECT(CONCATENATE("'2018-04 (Д)'!T",TEXT(MATCH($C8,'2018-04 (Д)'!$C$2:$C$100,0)+1,0)))-INDIRECT(CONCATENATE("'2018-03 (Д)'!T",TEXT(MATCH($C8,'2018-03 (Д)'!$C$2:$C$100,0)+1,0))))/INDIRECT(CONCATENATE("'2018-03 (Д)'!T",TEXT(MATCH($C8,'2018-03 (Д)'!$C$2:$C$100,0)+1,0))))*100)</f>
        <v>-8.9970386076453224</v>
      </c>
      <c r="FP8" s="9">
        <f ca="1">IF(OR(INDIRECT(CONCATENATE("'2018-05 (Д)'!T",TEXT(MATCH($C8,'2018-05 (Д)'!$C$2:$C$100,0)+1,0)))="Н/Д",INDIRECT(CONCATENATE("'2018-04 (Д)'!T",TEXT(MATCH($C8,'2018-04 (Д)'!$C$2:$C$100,0)+1,0)))="Н/Д",AND(INDIRECT(CONCATENATE("'2018-05 (Д)'!T",TEXT(MATCH($C8,'2018-05 (Д)'!$C$2:$C$100,0)+1,0)))="Н/Д",INDIRECT(CONCATENATE("'2018-04 (Д)'!T",TEXT(MATCH($C8,'2018-04 (Д)'!$C$2:$C$100,0)+1,0))))),"Н/Д",((INDIRECT(CONCATENATE("'2018-05 (Д)'!T",TEXT(MATCH($C8,'2018-05 (Д)'!$C$2:$C$100,0)+1,0)))-INDIRECT(CONCATENATE("'2018-04 (Д)'!T",TEXT(MATCH($C8,'2018-04 (Д)'!$C$2:$C$100,0)+1,0))))/INDIRECT(CONCATENATE("'2018-04 (Д)'!T",TEXT(MATCH($C8,'2018-04 (Д)'!$C$2:$C$100,0)+1,0))))*100)</f>
        <v>12.39728409487055</v>
      </c>
      <c r="FQ8" s="9">
        <f ca="1">IF(OR(INDIRECT(CONCATENATE("'2018-06 (Д)'!T",TEXT(MATCH($C8,'2018-06 (Д)'!$C$2:$C$100,0)+1,0)))="Н/Д",INDIRECT(CONCATENATE("'2018-05 (Д)'!T",TEXT(MATCH($C8,'2018-05 (Д)'!$C$2:$C$100,0)+1,0)))="Н/Д",AND(INDIRECT(CONCATENATE("'2018-06 (Д)'!T",TEXT(MATCH($C8,'2018-06 (Д)'!$C$2:$C$100,0)+1,0)))="Н/Д",INDIRECT(CONCATENATE("'2018-05 (Д)'!T",TEXT(MATCH($C8,'2018-05 (Д)'!$C$2:$C$100,0)+1,0))))),"Н/Д",((INDIRECT(CONCATENATE("'2018-06 (Д)'!T",TEXT(MATCH($C8,'2018-06 (Д)'!$C$2:$C$100,0)+1,0)))-INDIRECT(CONCATENATE("'2018-05 (Д)'!T",TEXT(MATCH($C8,'2018-05 (Д)'!$C$2:$C$100,0)+1,0))))/INDIRECT(CONCATENATE("'2018-05 (Д)'!T",TEXT(MATCH($C8,'2018-05 (Д)'!$C$2:$C$100,0)+1,0))))*100)</f>
        <v>-2.9857032959009202</v>
      </c>
      <c r="FR8" s="9">
        <f ca="1">IF(OR(INDIRECT(CONCATENATE("'2018-07 (Д)'!T",TEXT(MATCH($C8,'2018-07 (Д)'!$C$2:$C$100,0)+1,0)))="Н/Д",INDIRECT(CONCATENATE("'2018-06 (Д)'!T",TEXT(MATCH($C8,'2018-06 (Д)'!$C$2:$C$100,0)+1,0)))="Н/Д",AND(INDIRECT(CONCATENATE("'2018-07 (Д)'!T",TEXT(MATCH($C8,'2018-07 (Д)'!$C$2:$C$100,0)+1,0)))="Н/Д",INDIRECT(CONCATENATE("'2018-06 (Д)'!T",TEXT(MATCH($C8,'2018-06 (Д)'!$C$2:$C$100,0)+1,0))))),"Н/Д",((INDIRECT(CONCATENATE("'2018-07 (Д)'!T",TEXT(MATCH($C8,'2018-07 (Д)'!$C$2:$C$100,0)+1,0)))-INDIRECT(CONCATENATE("'2018-06 (Д)'!T",TEXT(MATCH($C8,'2018-06 (Д)'!$C$2:$C$100,0)+1,0))))/INDIRECT(CONCATENATE("'2018-06 (Д)'!T",TEXT(MATCH($C8,'2018-06 (Д)'!$C$2:$C$100,0)+1,0))))*100)</f>
        <v>-0.34723094424149609</v>
      </c>
      <c r="FS8" s="9">
        <f ca="1">IF(OR(INDIRECT(CONCATENATE("'2018-08 (Д)'!T",TEXT(MATCH($C8,'2018-08 (Д)'!$C$2:$C$100,0)+1,0)))="Н/Д",INDIRECT(CONCATENATE("'2018-07 (Д)'!T",TEXT(MATCH($C8,'2018-07 (Д)'!$C$2:$C$100,0)+1,0)))="Н/Д",AND(INDIRECT(CONCATENATE("'2018-08 (Д)'!T",TEXT(MATCH($C8,'2018-08 (Д)'!$C$2:$C$100,0)+1,0)))="Н/Д",INDIRECT(CONCATENATE("'2018-07 (Д)'!T",TEXT(MATCH($C8,'2018-07 (Д)'!$C$2:$C$100,0)+1,0))))),"Н/Д",((INDIRECT(CONCATENATE("'2018-08 (Д)'!T",TEXT(MATCH($C8,'2018-08 (Д)'!$C$2:$C$100,0)+1,0)))-INDIRECT(CONCATENATE("'2018-07 (Д)'!T",TEXT(MATCH($C8,'2018-07 (Д)'!$C$2:$C$100,0)+1,0))))/INDIRECT(CONCATENATE("'2018-07 (Д)'!T",TEXT(MATCH($C8,'2018-07 (Д)'!$C$2:$C$100,0)+1,0))))*100)</f>
        <v>16.791236223762098</v>
      </c>
      <c r="FT8" s="9">
        <f ca="1">IF(OR(INDIRECT(CONCATENATE("'2018-09 (Д)'!T",TEXT(MATCH($C8,'2018-09 (Д)'!$C$2:$C$100,0)+1,0)))="Н/Д",INDIRECT(CONCATENATE("'2018-08 (Д)'!T",TEXT(MATCH($C8,'2018-08 (Д)'!$C$2:$C$100,0)+1,0)))="Н/Д",AND(INDIRECT(CONCATENATE("'2018-09 (Д)'!T",TEXT(MATCH($C8,'2018-09 (Д)'!$C$2:$C$100,0)+1,0)))="Н/Д",INDIRECT(CONCATENATE("'2018-08 (Д)'!T",TEXT(MATCH($C8,'2018-08 (Д)'!$C$2:$C$100,0)+1,0))))),"Н/Д",((INDIRECT(CONCATENATE("'2018-09 (Д)'!T",TEXT(MATCH($C8,'2018-09 (Д)'!$C$2:$C$100,0)+1,0)))-INDIRECT(CONCATENATE("'2018-08 (Д)'!T",TEXT(MATCH($C8,'2018-08 (Д)'!$C$2:$C$100,0)+1,0))))/INDIRECT(CONCATENATE("'2018-08 (Д)'!T",TEXT(MATCH($C8,'2018-08 (Д)'!$C$2:$C$100,0)+1,0))))*100)</f>
        <v>121.81042607222506</v>
      </c>
      <c r="FU8" s="9">
        <f ca="1">IF(OR(INDIRECT(CONCATENATE("'2018-10 (Д)'!T",TEXT(MATCH($C8,'2018-10 (Д)'!$C$2:$C$100,0)+1,0)))="Н/Д",INDIRECT(CONCATENATE("'2018-09 (Д)'!T",TEXT(MATCH($C8,'2018-09 (Д)'!$C$2:$C$100,0)+1,0)))="Н/Д",AND(INDIRECT(CONCATENATE("'2018-10 (Д)'!T",TEXT(MATCH($C8,'2018-10 (Д)'!$C$2:$C$100,0)+1,0)))="Н/Д",INDIRECT(CONCATENATE("'2018-09 (Д)'!T",TEXT(MATCH($C8,'2018-09 (Д)'!$C$2:$C$100,0)+1,0))))),"Н/Д",((INDIRECT(CONCATENATE("'2018-10 (Д)'!T",TEXT(MATCH($C8,'2018-10 (Д)'!$C$2:$C$100,0)+1,0)))-INDIRECT(CONCATENATE("'2018-09 (Д)'!T",TEXT(MATCH($C8,'2018-09 (Д)'!$C$2:$C$100,0)+1,0))))/INDIRECT(CONCATENATE("'2018-09 (Д)'!T",TEXT(MATCH($C8,'2018-09 (Д)'!$C$2:$C$100,0)+1,0))))*100)</f>
        <v>-55.986639630584534</v>
      </c>
      <c r="FV8" s="9">
        <f ca="1">IF(OR(INDIRECT(CONCATENATE("'2018-11 (Д)'!T",TEXT(MATCH($C8,'2018-11 (Д)'!$C$2:$C$100,0)+1,0)))="Н/Д",INDIRECT(CONCATENATE("'2018-10 (Д)'!T",TEXT(MATCH($C8,'2018-10 (Д)'!$C$2:$C$100,0)+1,0)))="Н/Д",AND(INDIRECT(CONCATENATE("'2018-11 (Д)'!T",TEXT(MATCH($C8,'2018-11 (Д)'!$C$2:$C$100,0)+1,0)))="Н/Д",INDIRECT(CONCATENATE("'2018-10 (Д)'!T",TEXT(MATCH($C8,'2018-10 (Д)'!$C$2:$C$100,0)+1,0))))),"Н/Д",((INDIRECT(CONCATENATE("'2018-11 (Д)'!T",TEXT(MATCH($C8,'2018-11 (Д)'!$C$2:$C$100,0)+1,0)))-INDIRECT(CONCATENATE("'2018-10 (Д)'!T",TEXT(MATCH($C8,'2018-10 (Д)'!$C$2:$C$100,0)+1,0))))/INDIRECT(CONCATENATE("'2018-10 (Д)'!T",TEXT(MATCH($C8,'2018-10 (Д)'!$C$2:$C$100,0)+1,0))))*100)</f>
        <v>1.6441988655784012</v>
      </c>
      <c r="FW8" s="9">
        <f ca="1">IF(OR(INDIRECT(CONCATENATE("'2018-12 (Д)'!T",TEXT(MATCH($C8,'2018-12 (Д)'!$C$2:$C$100,0)+1,0)))="Н/Д",INDIRECT(CONCATENATE("'2018-11 (Д)'!T",TEXT(MATCH($C8,'2018-11 (Д)'!$C$2:$C$100,0)+1,0)))="Н/Д",AND(INDIRECT(CONCATENATE("'2018-12 (Д)'!T",TEXT(MATCH($C8,'2018-12 (Д)'!$C$2:$C$100,0)+1,0)))="Н/Д",INDIRECT(CONCATENATE("'2018-11 (Д)'!T",TEXT(MATCH($C8,'2018-11 (Д)'!$C$2:$C$100,0)+1,0))))),"Н/Д",((INDIRECT(CONCATENATE("'2018-12 (Д)'!T",TEXT(MATCH($C8,'2018-12 (Д)'!$C$2:$C$100,0)+1,0)))-INDIRECT(CONCATENATE("'2018-11 (Д)'!T",TEXT(MATCH($C8,'2018-11 (Д)'!$C$2:$C$100,0)+1,0))))/INDIRECT(CONCATENATE("'2018-11 (Д)'!T",TEXT(MATCH($C8,'2018-11 (Д)'!$C$2:$C$100,0)+1,0))))*100)</f>
        <v>25.878843883827123</v>
      </c>
      <c r="FX8" s="9"/>
      <c r="FY8" s="9">
        <f ca="1">IF(OR(INDIRECT(CONCATENATE("'2018-03 (Д)'!U",TEXT(MATCH($C8,'2018-03 (Д)'!$C$2:$C$100,0)+1,0)))="Н/Д",INDIRECT(CONCATENATE("'2018-02 (Д)'!U",TEXT(MATCH($C8,'2018-02 (Д)'!$C$2:$C$100,0)+1,0)))="Н/Д",AND(INDIRECT(CONCATENATE("'2018-03 (Д)'!U",TEXT(MATCH($C8,'2018-03 (Д)'!$C$2:$C$100,0)+1,0)))="Н/Д",INDIRECT(CONCATENATE("'2018-02 (Д)'!U",TEXT(MATCH($C8,'2018-02 (Д)'!$C$2:$C$100,0)+1,0))))),"Н/Д",((INDIRECT(CONCATENATE("'2018-03 (Д)'!U",TEXT(MATCH($C8,'2018-03 (Д)'!$C$2:$C$100,0)+1,0)))-INDIRECT(CONCATENATE("'2018-02 (Д)'!U",TEXT(MATCH($C8,'2018-02 (Д)'!$C$2:$C$100,0)+1,0))))/INDIRECT(CONCATENATE("'2018-02 (Д)'!U",TEXT(MATCH($C8,'2018-02 (Д)'!$C$2:$C$100,0)+1,0))))*100)</f>
        <v>29.521091509935115</v>
      </c>
      <c r="FZ8" s="9">
        <f ca="1">IF(OR(INDIRECT(CONCATENATE("'2018-04 (Д)'!U",TEXT(MATCH($C8,'2018-04 (Д)'!$C$2:$C$100,0)+1,0)))="Н/Д",INDIRECT(CONCATENATE("'2018-03 (Д)'!U",TEXT(MATCH($C8,'2018-03 (Д)'!$C$2:$C$100,0)+1,0)))="Н/Д",AND(INDIRECT(CONCATENATE("'2018-04 (Д)'!U",TEXT(MATCH($C8,'2018-04 (Д)'!$C$2:$C$100,0)+1,0)))="Н/Д",INDIRECT(CONCATENATE("'2018-03 (Д)'!U",TEXT(MATCH($C8,'2018-03 (Д)'!$C$2:$C$100,0)+1,0))))),"Н/Д",((INDIRECT(CONCATENATE("'2018-04 (Д)'!U",TEXT(MATCH($C8,'2018-04 (Д)'!$C$2:$C$100,0)+1,0)))-INDIRECT(CONCATENATE("'2018-03 (Д)'!U",TEXT(MATCH($C8,'2018-03 (Д)'!$C$2:$C$100,0)+1,0))))/INDIRECT(CONCATENATE("'2018-03 (Д)'!U",TEXT(MATCH($C8,'2018-03 (Д)'!$C$2:$C$100,0)+1,0))))*100)</f>
        <v>-84.61716138382377</v>
      </c>
      <c r="GA8" s="9">
        <f ca="1">IF(OR(INDIRECT(CONCATENATE("'2018-05 (Д)'!U",TEXT(MATCH($C8,'2018-05 (Д)'!$C$2:$C$100,0)+1,0)))="Н/Д",INDIRECT(CONCATENATE("'2018-04 (Д)'!U",TEXT(MATCH($C8,'2018-04 (Д)'!$C$2:$C$100,0)+1,0)))="Н/Д",AND(INDIRECT(CONCATENATE("'2018-05 (Д)'!U",TEXT(MATCH($C8,'2018-05 (Д)'!$C$2:$C$100,0)+1,0)))="Н/Д",INDIRECT(CONCATENATE("'2018-04 (Д)'!U",TEXT(MATCH($C8,'2018-04 (Д)'!$C$2:$C$100,0)+1,0))))),"Н/Д",((INDIRECT(CONCATENATE("'2018-05 (Д)'!U",TEXT(MATCH($C8,'2018-05 (Д)'!$C$2:$C$100,0)+1,0)))-INDIRECT(CONCATENATE("'2018-04 (Д)'!U",TEXT(MATCH($C8,'2018-04 (Д)'!$C$2:$C$100,0)+1,0))))/INDIRECT(CONCATENATE("'2018-04 (Д)'!U",TEXT(MATCH($C8,'2018-04 (Д)'!$C$2:$C$100,0)+1,0))))*100)</f>
        <v>69.308634289938183</v>
      </c>
      <c r="GB8" s="9">
        <f ca="1">IF(OR(INDIRECT(CONCATENATE("'2018-06 (Д)'!U",TEXT(MATCH($C8,'2018-06 (Д)'!$C$2:$C$100,0)+1,0)))="Н/Д",INDIRECT(CONCATENATE("'2018-05 (Д)'!U",TEXT(MATCH($C8,'2018-05 (Д)'!$C$2:$C$100,0)+1,0)))="Н/Д",AND(INDIRECT(CONCATENATE("'2018-06 (Д)'!U",TEXT(MATCH($C8,'2018-06 (Д)'!$C$2:$C$100,0)+1,0)))="Н/Д",INDIRECT(CONCATENATE("'2018-05 (Д)'!U",TEXT(MATCH($C8,'2018-05 (Д)'!$C$2:$C$100,0)+1,0))))),"Н/Д",((INDIRECT(CONCATENATE("'2018-06 (Д)'!U",TEXT(MATCH($C8,'2018-06 (Д)'!$C$2:$C$100,0)+1,0)))-INDIRECT(CONCATENATE("'2018-05 (Д)'!U",TEXT(MATCH($C8,'2018-05 (Д)'!$C$2:$C$100,0)+1,0))))/INDIRECT(CONCATENATE("'2018-05 (Д)'!U",TEXT(MATCH($C8,'2018-05 (Д)'!$C$2:$C$100,0)+1,0))))*100)</f>
        <v>704.62853395906052</v>
      </c>
      <c r="GC8" s="9">
        <f ca="1">IF(OR(INDIRECT(CONCATENATE("'2018-07 (Д)'!U",TEXT(MATCH($C8,'2018-07 (Д)'!$C$2:$C$100,0)+1,0)))="Н/Д",INDIRECT(CONCATENATE("'2018-06 (Д)'!U",TEXT(MATCH($C8,'2018-06 (Д)'!$C$2:$C$100,0)+1,0)))="Н/Д",AND(INDIRECT(CONCATENATE("'2018-07 (Д)'!U",TEXT(MATCH($C8,'2018-07 (Д)'!$C$2:$C$100,0)+1,0)))="Н/Д",INDIRECT(CONCATENATE("'2018-06 (Д)'!U",TEXT(MATCH($C8,'2018-06 (Д)'!$C$2:$C$100,0)+1,0))))),"Н/Д",((INDIRECT(CONCATENATE("'2018-07 (Д)'!U",TEXT(MATCH($C8,'2018-07 (Д)'!$C$2:$C$100,0)+1,0)))-INDIRECT(CONCATENATE("'2018-06 (Д)'!U",TEXT(MATCH($C8,'2018-06 (Д)'!$C$2:$C$100,0)+1,0))))/INDIRECT(CONCATENATE("'2018-06 (Д)'!U",TEXT(MATCH($C8,'2018-06 (Д)'!$C$2:$C$100,0)+1,0))))*100)</f>
        <v>-170.70918961027741</v>
      </c>
      <c r="GD8" s="9">
        <f ca="1">IF(OR(INDIRECT(CONCATENATE("'2018-08 (Д)'!U",TEXT(MATCH($C8,'2018-08 (Д)'!$C$2:$C$100,0)+1,0)))="Н/Д",INDIRECT(CONCATENATE("'2018-07 (Д)'!U",TEXT(MATCH($C8,'2018-07 (Д)'!$C$2:$C$100,0)+1,0)))="Н/Д",AND(INDIRECT(CONCATENATE("'2018-08 (Д)'!U",TEXT(MATCH($C8,'2018-08 (Д)'!$C$2:$C$100,0)+1,0)))="Н/Д",INDIRECT(CONCATENATE("'2018-07 (Д)'!U",TEXT(MATCH($C8,'2018-07 (Д)'!$C$2:$C$100,0)+1,0))))),"Н/Д",((INDIRECT(CONCATENATE("'2018-08 (Д)'!U",TEXT(MATCH($C8,'2018-08 (Д)'!$C$2:$C$100,0)+1,0)))-INDIRECT(CONCATENATE("'2018-07 (Д)'!U",TEXT(MATCH($C8,'2018-07 (Д)'!$C$2:$C$100,0)+1,0))))/INDIRECT(CONCATENATE("'2018-07 (Д)'!U",TEXT(MATCH($C8,'2018-07 (Д)'!$C$2:$C$100,0)+1,0))))*100)</f>
        <v>-215.34763782076317</v>
      </c>
      <c r="GE8" s="9">
        <f ca="1">IF(OR(INDIRECT(CONCATENATE("'2018-09 (Д)'!U",TEXT(MATCH($C8,'2018-09 (Д)'!$C$2:$C$100,0)+1,0)))="Н/Д",INDIRECT(CONCATENATE("'2018-08 (Д)'!U",TEXT(MATCH($C8,'2018-08 (Д)'!$C$2:$C$100,0)+1,0)))="Н/Д",AND(INDIRECT(CONCATENATE("'2018-09 (Д)'!U",TEXT(MATCH($C8,'2018-09 (Д)'!$C$2:$C$100,0)+1,0)))="Н/Д",INDIRECT(CONCATENATE("'2018-08 (Д)'!U",TEXT(MATCH($C8,'2018-08 (Д)'!$C$2:$C$100,0)+1,0))))),"Н/Д",((INDIRECT(CONCATENATE("'2018-09 (Д)'!U",TEXT(MATCH($C8,'2018-09 (Д)'!$C$2:$C$100,0)+1,0)))-INDIRECT(CONCATENATE("'2018-08 (Д)'!U",TEXT(MATCH($C8,'2018-08 (Д)'!$C$2:$C$100,0)+1,0))))/INDIRECT(CONCATENATE("'2018-08 (Д)'!U",TEXT(MATCH($C8,'2018-08 (Д)'!$C$2:$C$100,0)+1,0))))*100)</f>
        <v>-41.307470754894915</v>
      </c>
      <c r="GF8" s="9">
        <f ca="1">IF(OR(INDIRECT(CONCATENATE("'2018-10 (Д)'!U",TEXT(MATCH($C8,'2018-10 (Д)'!$C$2:$C$100,0)+1,0)))="Н/Д",INDIRECT(CONCATENATE("'2018-09 (Д)'!U",TEXT(MATCH($C8,'2018-09 (Д)'!$C$2:$C$100,0)+1,0)))="Н/Д",AND(INDIRECT(CONCATENATE("'2018-10 (Д)'!U",TEXT(MATCH($C8,'2018-10 (Д)'!$C$2:$C$100,0)+1,0)))="Н/Д",INDIRECT(CONCATENATE("'2018-09 (Д)'!U",TEXT(MATCH($C8,'2018-09 (Д)'!$C$2:$C$100,0)+1,0))))),"Н/Д",((INDIRECT(CONCATENATE("'2018-10 (Д)'!U",TEXT(MATCH($C8,'2018-10 (Д)'!$C$2:$C$100,0)+1,0)))-INDIRECT(CONCATENATE("'2018-09 (Д)'!U",TEXT(MATCH($C8,'2018-09 (Д)'!$C$2:$C$100,0)+1,0))))/INDIRECT(CONCATENATE("'2018-09 (Д)'!U",TEXT(MATCH($C8,'2018-09 (Д)'!$C$2:$C$100,0)+1,0))))*100)</f>
        <v>19.604758693320875</v>
      </c>
      <c r="GG8" s="9">
        <f ca="1">IF(OR(INDIRECT(CONCATENATE("'2018-11 (Д)'!U",TEXT(MATCH($C8,'2018-11 (Д)'!$C$2:$C$100,0)+1,0)))="Н/Д",INDIRECT(CONCATENATE("'2018-10 (Д)'!U",TEXT(MATCH($C8,'2018-10 (Д)'!$C$2:$C$100,0)+1,0)))="Н/Д",AND(INDIRECT(CONCATENATE("'2018-11 (Д)'!U",TEXT(MATCH($C8,'2018-11 (Д)'!$C$2:$C$100,0)+1,0)))="Н/Д",INDIRECT(CONCATENATE("'2018-10 (Д)'!U",TEXT(MATCH($C8,'2018-10 (Д)'!$C$2:$C$100,0)+1,0))))),"Н/Д",((INDIRECT(CONCATENATE("'2018-11 (Д)'!U",TEXT(MATCH($C8,'2018-11 (Д)'!$C$2:$C$100,0)+1,0)))-INDIRECT(CONCATENATE("'2018-10 (Д)'!U",TEXT(MATCH($C8,'2018-10 (Д)'!$C$2:$C$100,0)+1,0))))/INDIRECT(CONCATENATE("'2018-10 (Д)'!U",TEXT(MATCH($C8,'2018-10 (Д)'!$C$2:$C$100,0)+1,0))))*100)</f>
        <v>-51.027445078597907</v>
      </c>
      <c r="GH8" s="9">
        <f ca="1">IF(OR(INDIRECT(CONCATENATE("'2018-12 (Д)'!U",TEXT(MATCH($C8,'2018-12 (Д)'!$C$2:$C$100,0)+1,0)))="Н/Д",INDIRECT(CONCATENATE("'2018-11 (Д)'!U",TEXT(MATCH($C8,'2018-11 (Д)'!$C$2:$C$100,0)+1,0)))="Н/Д",AND(INDIRECT(CONCATENATE("'2018-12 (Д)'!U",TEXT(MATCH($C8,'2018-12 (Д)'!$C$2:$C$100,0)+1,0)))="Н/Д",INDIRECT(CONCATENATE("'2018-11 (Д)'!U",TEXT(MATCH($C8,'2018-11 (Д)'!$C$2:$C$100,0)+1,0))))),"Н/Д",((INDIRECT(CONCATENATE("'2018-12 (Д)'!U",TEXT(MATCH($C8,'2018-12 (Д)'!$C$2:$C$100,0)+1,0)))-INDIRECT(CONCATENATE("'2018-11 (Д)'!U",TEXT(MATCH($C8,'2018-11 (Д)'!$C$2:$C$100,0)+1,0))))/INDIRECT(CONCATENATE("'2018-11 (Д)'!U",TEXT(MATCH($C8,'2018-11 (Д)'!$C$2:$C$100,0)+1,0))))*100)</f>
        <v>256.89934807951585</v>
      </c>
      <c r="GI8" s="9"/>
      <c r="GJ8" s="9">
        <f ca="1">IF(OR(INDIRECT(CONCATENATE("'2018-03 (Д)'!V",TEXT(MATCH($C8,'2018-03 (Д)'!$C$2:$C$100,0)+1,0)))="Н/Д",INDIRECT(CONCATENATE("'2018-02 (Д)'!V",TEXT(MATCH($C8,'2018-02 (Д)'!$C$2:$C$100,0)+1,0)))="Н/Д",AND(INDIRECT(CONCATENATE("'2018-03 (Д)'!V",TEXT(MATCH($C8,'2018-03 (Д)'!$C$2:$C$100,0)+1,0)))="Н/Д",INDIRECT(CONCATENATE("'2018-02 (Д)'!V",TEXT(MATCH($C8,'2018-02 (Д)'!$C$2:$C$100,0)+1,0))))),"Н/Д",((INDIRECT(CONCATENATE("'2018-03 (Д)'!V",TEXT(MATCH($C8,'2018-03 (Д)'!$C$2:$C$100,0)+1,0)))-INDIRECT(CONCATENATE("'2018-02 (Д)'!V",TEXT(MATCH($C8,'2018-02 (Д)'!$C$2:$C$100,0)+1,0))))/INDIRECT(CONCATENATE("'2018-02 (Д)'!V",TEXT(MATCH($C8,'2018-02 (Д)'!$C$2:$C$100,0)+1,0))))*100)</f>
        <v>-83610.045745723779</v>
      </c>
      <c r="GK8" s="9">
        <f ca="1">IF(OR(INDIRECT(CONCATENATE("'2018-04 (Д)'!V",TEXT(MATCH($C8,'2018-04 (Д)'!$C$2:$C$100,0)+1,0)))="Н/Д",INDIRECT(CONCATENATE("'2018-03 (Д)'!V",TEXT(MATCH($C8,'2018-03 (Д)'!$C$2:$C$100,0)+1,0)))="Н/Д",AND(INDIRECT(CONCATENATE("'2018-04 (Д)'!V",TEXT(MATCH($C8,'2018-04 (Д)'!$C$2:$C$100,0)+1,0)))="Н/Д",INDIRECT(CONCATENATE("'2018-03 (Д)'!V",TEXT(MATCH($C8,'2018-03 (Д)'!$C$2:$C$100,0)+1,0))))),"Н/Д",((INDIRECT(CONCATENATE("'2018-04 (Д)'!V",TEXT(MATCH($C8,'2018-04 (Д)'!$C$2:$C$100,0)+1,0)))-INDIRECT(CONCATENATE("'2018-03 (Д)'!V",TEXT(MATCH($C8,'2018-03 (Д)'!$C$2:$C$100,0)+1,0))))/INDIRECT(CONCATENATE("'2018-03 (Д)'!V",TEXT(MATCH($C8,'2018-03 (Д)'!$C$2:$C$100,0)+1,0))))*100)</f>
        <v>-51.136260220017562</v>
      </c>
      <c r="GL8" s="9">
        <f ca="1">IF(OR(INDIRECT(CONCATENATE("'2018-05 (Д)'!V",TEXT(MATCH($C8,'2018-05 (Д)'!$C$2:$C$100,0)+1,0)))="Н/Д",INDIRECT(CONCATENATE("'2018-04 (Д)'!V",TEXT(MATCH($C8,'2018-04 (Д)'!$C$2:$C$100,0)+1,0)))="Н/Д",AND(INDIRECT(CONCATENATE("'2018-05 (Д)'!V",TEXT(MATCH($C8,'2018-05 (Д)'!$C$2:$C$100,0)+1,0)))="Н/Д",INDIRECT(CONCATENATE("'2018-04 (Д)'!V",TEXT(MATCH($C8,'2018-04 (Д)'!$C$2:$C$100,0)+1,0))))),"Н/Д",((INDIRECT(CONCATENATE("'2018-05 (Д)'!V",TEXT(MATCH($C8,'2018-05 (Д)'!$C$2:$C$100,0)+1,0)))-INDIRECT(CONCATENATE("'2018-04 (Д)'!V",TEXT(MATCH($C8,'2018-04 (Д)'!$C$2:$C$100,0)+1,0))))/INDIRECT(CONCATENATE("'2018-04 (Д)'!V",TEXT(MATCH($C8,'2018-04 (Д)'!$C$2:$C$100,0)+1,0))))*100)</f>
        <v>22.045012768791178</v>
      </c>
      <c r="GM8" s="9">
        <f ca="1">IF(OR(INDIRECT(CONCATENATE("'2018-06 (Д)'!V",TEXT(MATCH($C8,'2018-06 (Д)'!$C$2:$C$100,0)+1,0)))="Н/Д",INDIRECT(CONCATENATE("'2018-05 (Д)'!V",TEXT(MATCH($C8,'2018-05 (Д)'!$C$2:$C$100,0)+1,0)))="Н/Д",AND(INDIRECT(CONCATENATE("'2018-06 (Д)'!V",TEXT(MATCH($C8,'2018-06 (Д)'!$C$2:$C$100,0)+1,0)))="Н/Д",INDIRECT(CONCATENATE("'2018-05 (Д)'!V",TEXT(MATCH($C8,'2018-05 (Д)'!$C$2:$C$100,0)+1,0))))),"Н/Д",((INDIRECT(CONCATENATE("'2018-06 (Д)'!V",TEXT(MATCH($C8,'2018-06 (Д)'!$C$2:$C$100,0)+1,0)))-INDIRECT(CONCATENATE("'2018-05 (Д)'!V",TEXT(MATCH($C8,'2018-05 (Д)'!$C$2:$C$100,0)+1,0))))/INDIRECT(CONCATENATE("'2018-05 (Д)'!V",TEXT(MATCH($C8,'2018-05 (Д)'!$C$2:$C$100,0)+1,0))))*100)</f>
        <v>-5.1026121288456006</v>
      </c>
      <c r="GN8" s="9">
        <f ca="1">IF(OR(INDIRECT(CONCATENATE("'2018-07 (Д)'!V",TEXT(MATCH($C8,'2018-07 (Д)'!$C$2:$C$100,0)+1,0)))="Н/Д",INDIRECT(CONCATENATE("'2018-06 (Д)'!V",TEXT(MATCH($C8,'2018-06 (Д)'!$C$2:$C$100,0)+1,0)))="Н/Д",AND(INDIRECT(CONCATENATE("'2018-07 (Д)'!V",TEXT(MATCH($C8,'2018-07 (Д)'!$C$2:$C$100,0)+1,0)))="Н/Д",INDIRECT(CONCATENATE("'2018-06 (Д)'!V",TEXT(MATCH($C8,'2018-06 (Д)'!$C$2:$C$100,0)+1,0))))),"Н/Д",((INDIRECT(CONCATENATE("'2018-07 (Д)'!V",TEXT(MATCH($C8,'2018-07 (Д)'!$C$2:$C$100,0)+1,0)))-INDIRECT(CONCATENATE("'2018-06 (Д)'!V",TEXT(MATCH($C8,'2018-06 (Д)'!$C$2:$C$100,0)+1,0))))/INDIRECT(CONCATENATE("'2018-06 (Д)'!V",TEXT(MATCH($C8,'2018-06 (Д)'!$C$2:$C$100,0)+1,0))))*100)</f>
        <v>4.6210833854716089</v>
      </c>
      <c r="GO8" s="9">
        <f ca="1">IF(OR(INDIRECT(CONCATENATE("'2018-08 (Д)'!V",TEXT(MATCH($C8,'2018-08 (Д)'!$C$2:$C$100,0)+1,0)))="Н/Д",INDIRECT(CONCATENATE("'2018-07 (Д)'!V",TEXT(MATCH($C8,'2018-07 (Д)'!$C$2:$C$100,0)+1,0)))="Н/Д",AND(INDIRECT(CONCATENATE("'2018-08 (Д)'!V",TEXT(MATCH($C8,'2018-08 (Д)'!$C$2:$C$100,0)+1,0)))="Н/Д",INDIRECT(CONCATENATE("'2018-07 (Д)'!V",TEXT(MATCH($C8,'2018-07 (Д)'!$C$2:$C$100,0)+1,0))))),"Н/Д",((INDIRECT(CONCATENATE("'2018-08 (Д)'!V",TEXT(MATCH($C8,'2018-08 (Д)'!$C$2:$C$100,0)+1,0)))-INDIRECT(CONCATENATE("'2018-07 (Д)'!V",TEXT(MATCH($C8,'2018-07 (Д)'!$C$2:$C$100,0)+1,0))))/INDIRECT(CONCATENATE("'2018-07 (Д)'!V",TEXT(MATCH($C8,'2018-07 (Д)'!$C$2:$C$100,0)+1,0))))*100)</f>
        <v>-14.298269476611903</v>
      </c>
      <c r="GP8" s="9">
        <f ca="1">IF(OR(INDIRECT(CONCATENATE("'2018-09 (Д)'!V",TEXT(MATCH($C8,'2018-09 (Д)'!$C$2:$C$100,0)+1,0)))="Н/Д",INDIRECT(CONCATENATE("'2018-08 (Д)'!V",TEXT(MATCH($C8,'2018-08 (Д)'!$C$2:$C$100,0)+1,0)))="Н/Д",AND(INDIRECT(CONCATENATE("'2018-09 (Д)'!V",TEXT(MATCH($C8,'2018-09 (Д)'!$C$2:$C$100,0)+1,0)))="Н/Д",INDIRECT(CONCATENATE("'2018-08 (Д)'!V",TEXT(MATCH($C8,'2018-08 (Д)'!$C$2:$C$100,0)+1,0))))),"Н/Д",((INDIRECT(CONCATENATE("'2018-09 (Д)'!V",TEXT(MATCH($C8,'2018-09 (Д)'!$C$2:$C$100,0)+1,0)))-INDIRECT(CONCATENATE("'2018-08 (Д)'!V",TEXT(MATCH($C8,'2018-08 (Д)'!$C$2:$C$100,0)+1,0))))/INDIRECT(CONCATENATE("'2018-08 (Д)'!V",TEXT(MATCH($C8,'2018-08 (Д)'!$C$2:$C$100,0)+1,0))))*100)</f>
        <v>30.198989077924292</v>
      </c>
      <c r="GQ8" s="9">
        <f ca="1">IF(OR(INDIRECT(CONCATENATE("'2018-10 (Д)'!V",TEXT(MATCH($C8,'2018-10 (Д)'!$C$2:$C$100,0)+1,0)))="Н/Д",INDIRECT(CONCATENATE("'2018-09 (Д)'!V",TEXT(MATCH($C8,'2018-09 (Д)'!$C$2:$C$100,0)+1,0)))="Н/Д",AND(INDIRECT(CONCATENATE("'2018-10 (Д)'!V",TEXT(MATCH($C8,'2018-10 (Д)'!$C$2:$C$100,0)+1,0)))="Н/Д",INDIRECT(CONCATENATE("'2018-09 (Д)'!V",TEXT(MATCH($C8,'2018-09 (Д)'!$C$2:$C$100,0)+1,0))))),"Н/Д",((INDIRECT(CONCATENATE("'2018-10 (Д)'!V",TEXT(MATCH($C8,'2018-10 (Д)'!$C$2:$C$100,0)+1,0)))-INDIRECT(CONCATENATE("'2018-09 (Д)'!V",TEXT(MATCH($C8,'2018-09 (Д)'!$C$2:$C$100,0)+1,0))))/INDIRECT(CONCATENATE("'2018-09 (Д)'!V",TEXT(MATCH($C8,'2018-09 (Д)'!$C$2:$C$100,0)+1,0))))*100)</f>
        <v>-23.330432335444037</v>
      </c>
      <c r="GR8" s="9">
        <f ca="1">IF(OR(INDIRECT(CONCATENATE("'2018-11 (Д)'!V",TEXT(MATCH($C8,'2018-11 (Д)'!$C$2:$C$100,0)+1,0)))="Н/Д",INDIRECT(CONCATENATE("'2018-10 (Д)'!V",TEXT(MATCH($C8,'2018-10 (Д)'!$C$2:$C$100,0)+1,0)))="Н/Д",AND(INDIRECT(CONCATENATE("'2018-11 (Д)'!V",TEXT(MATCH($C8,'2018-11 (Д)'!$C$2:$C$100,0)+1,0)))="Н/Д",INDIRECT(CONCATENATE("'2018-10 (Д)'!V",TEXT(MATCH($C8,'2018-10 (Д)'!$C$2:$C$100,0)+1,0))))),"Н/Д",((INDIRECT(CONCATENATE("'2018-11 (Д)'!V",TEXT(MATCH($C8,'2018-11 (Д)'!$C$2:$C$100,0)+1,0)))-INDIRECT(CONCATENATE("'2018-10 (Д)'!V",TEXT(MATCH($C8,'2018-10 (Д)'!$C$2:$C$100,0)+1,0))))/INDIRECT(CONCATENATE("'2018-10 (Д)'!V",TEXT(MATCH($C8,'2018-10 (Д)'!$C$2:$C$100,0)+1,0))))*100)</f>
        <v>16.18928701056382</v>
      </c>
      <c r="GS8" s="9">
        <f ca="1">IF(OR(INDIRECT(CONCATENATE("'2018-12 (Д)'!V",TEXT(MATCH($C8,'2018-12 (Д)'!$C$2:$C$100,0)+1,0)))="Н/Д",INDIRECT(CONCATENATE("'2018-11 (Д)'!V",TEXT(MATCH($C8,'2018-11 (Д)'!$C$2:$C$100,0)+1,0)))="Н/Д",AND(INDIRECT(CONCATENATE("'2018-12 (Д)'!V",TEXT(MATCH($C8,'2018-12 (Д)'!$C$2:$C$100,0)+1,0)))="Н/Д",INDIRECT(CONCATENATE("'2018-11 (Д)'!V",TEXT(MATCH($C8,'2018-11 (Д)'!$C$2:$C$100,0)+1,0))))),"Н/Д",((INDIRECT(CONCATENATE("'2018-12 (Д)'!V",TEXT(MATCH($C8,'2018-12 (Д)'!$C$2:$C$100,0)+1,0)))-INDIRECT(CONCATENATE("'2018-11 (Д)'!V",TEXT(MATCH($C8,'2018-11 (Д)'!$C$2:$C$100,0)+1,0))))/INDIRECT(CONCATENATE("'2018-11 (Д)'!V",TEXT(MATCH($C8,'2018-11 (Д)'!$C$2:$C$100,0)+1,0))))*100)</f>
        <v>3.7964588667801578</v>
      </c>
      <c r="GT8" s="9"/>
      <c r="GU8" s="9">
        <f ca="1">IF(OR(INDIRECT(CONCATENATE("'2018-03 (Д)'!W",TEXT(MATCH($C8,'2018-03 (Д)'!$C$2:$C$100,0)+1,0)))="Н/Д",INDIRECT(CONCATENATE("'2018-02 (Д)'!W",TEXT(MATCH($C8,'2018-02 (Д)'!$C$2:$C$100,0)+1,0)))="Н/Д",AND(INDIRECT(CONCATENATE("'2018-03 (Д)'!W",TEXT(MATCH($C8,'2018-03 (Д)'!$C$2:$C$100,0)+1,0)))="Н/Д",INDIRECT(CONCATENATE("'2018-02 (Д)'!W",TEXT(MATCH($C8,'2018-02 (Д)'!$C$2:$C$100,0)+1,0))))),"Н/Д",((INDIRECT(CONCATENATE("'2018-03 (Д)'!W",TEXT(MATCH($C8,'2018-03 (Д)'!$C$2:$C$100,0)+1,0)))-INDIRECT(CONCATENATE("'2018-02 (Д)'!W",TEXT(MATCH($C8,'2018-02 (Д)'!$C$2:$C$100,0)+1,0))))/INDIRECT(CONCATENATE("'2018-02 (Д)'!W",TEXT(MATCH($C8,'2018-02 (Д)'!$C$2:$C$100,0)+1,0))))*100)</f>
        <v>125.41073426090479</v>
      </c>
      <c r="GV8" s="9">
        <f ca="1">IF(OR(INDIRECT(CONCATENATE("'2018-04 (Д)'!W",TEXT(MATCH($C8,'2018-04 (Д)'!$C$2:$C$100,0)+1,0)))="Н/Д",INDIRECT(CONCATENATE("'2018-03 (Д)'!W",TEXT(MATCH($C8,'2018-03 (Д)'!$C$2:$C$100,0)+1,0)))="Н/Д",AND(INDIRECT(CONCATENATE("'2018-04 (Д)'!W",TEXT(MATCH($C8,'2018-04 (Д)'!$C$2:$C$100,0)+1,0)))="Н/Д",INDIRECT(CONCATENATE("'2018-03 (Д)'!W",TEXT(MATCH($C8,'2018-03 (Д)'!$C$2:$C$100,0)+1,0))))),"Н/Д",((INDIRECT(CONCATENATE("'2018-04 (Д)'!W",TEXT(MATCH($C8,'2018-04 (Д)'!$C$2:$C$100,0)+1,0)))-INDIRECT(CONCATENATE("'2018-03 (Д)'!W",TEXT(MATCH($C8,'2018-03 (Д)'!$C$2:$C$100,0)+1,0))))/INDIRECT(CONCATENATE("'2018-03 (Д)'!W",TEXT(MATCH($C8,'2018-03 (Д)'!$C$2:$C$100,0)+1,0))))*100)</f>
        <v>51.145826943975649</v>
      </c>
      <c r="GW8" s="9">
        <f ca="1">IF(OR(INDIRECT(CONCATENATE("'2018-05 (Д)'!W",TEXT(MATCH($C8,'2018-05 (Д)'!$C$2:$C$100,0)+1,0)))="Н/Д",INDIRECT(CONCATENATE("'2018-04 (Д)'!W",TEXT(MATCH($C8,'2018-04 (Д)'!$C$2:$C$100,0)+1,0)))="Н/Д",AND(INDIRECT(CONCATENATE("'2018-05 (Д)'!W",TEXT(MATCH($C8,'2018-05 (Д)'!$C$2:$C$100,0)+1,0)))="Н/Д",INDIRECT(CONCATENATE("'2018-04 (Д)'!W",TEXT(MATCH($C8,'2018-04 (Д)'!$C$2:$C$100,0)+1,0))))),"Н/Д",((INDIRECT(CONCATENATE("'2018-05 (Д)'!W",TEXT(MATCH($C8,'2018-05 (Д)'!$C$2:$C$100,0)+1,0)))-INDIRECT(CONCATENATE("'2018-04 (Д)'!W",TEXT(MATCH($C8,'2018-04 (Д)'!$C$2:$C$100,0)+1,0))))/INDIRECT(CONCATENATE("'2018-04 (Д)'!W",TEXT(MATCH($C8,'2018-04 (Д)'!$C$2:$C$100,0)+1,0))))*100)</f>
        <v>-16.258802505341777</v>
      </c>
      <c r="GX8" s="9">
        <f ca="1">IF(OR(INDIRECT(CONCATENATE("'2018-06 (Д)'!W",TEXT(MATCH($C8,'2018-06 (Д)'!$C$2:$C$100,0)+1,0)))="Н/Д",INDIRECT(CONCATENATE("'2018-05 (Д)'!W",TEXT(MATCH($C8,'2018-05 (Д)'!$C$2:$C$100,0)+1,0)))="Н/Д",AND(INDIRECT(CONCATENATE("'2018-06 (Д)'!W",TEXT(MATCH($C8,'2018-06 (Д)'!$C$2:$C$100,0)+1,0)))="Н/Д",INDIRECT(CONCATENATE("'2018-05 (Д)'!W",TEXT(MATCH($C8,'2018-05 (Д)'!$C$2:$C$100,0)+1,0))))),"Н/Д",((INDIRECT(CONCATENATE("'2018-06 (Д)'!W",TEXT(MATCH($C8,'2018-06 (Д)'!$C$2:$C$100,0)+1,0)))-INDIRECT(CONCATENATE("'2018-05 (Д)'!W",TEXT(MATCH($C8,'2018-05 (Д)'!$C$2:$C$100,0)+1,0))))/INDIRECT(CONCATENATE("'2018-05 (Д)'!W",TEXT(MATCH($C8,'2018-05 (Д)'!$C$2:$C$100,0)+1,0))))*100)</f>
        <v>-16.152497038339327</v>
      </c>
      <c r="GY8" s="9">
        <f ca="1">IF(OR(INDIRECT(CONCATENATE("'2018-07 (Д)'!W",TEXT(MATCH($C8,'2018-07 (Д)'!$C$2:$C$100,0)+1,0)))="Н/Д",INDIRECT(CONCATENATE("'2018-06 (Д)'!W",TEXT(MATCH($C8,'2018-06 (Д)'!$C$2:$C$100,0)+1,0)))="Н/Д",AND(INDIRECT(CONCATENATE("'2018-07 (Д)'!W",TEXT(MATCH($C8,'2018-07 (Д)'!$C$2:$C$100,0)+1,0)))="Н/Д",INDIRECT(CONCATENATE("'2018-06 (Д)'!W",TEXT(MATCH($C8,'2018-06 (Д)'!$C$2:$C$100,0)+1,0))))),"Н/Д",((INDIRECT(CONCATENATE("'2018-07 (Д)'!W",TEXT(MATCH($C8,'2018-07 (Д)'!$C$2:$C$100,0)+1,0)))-INDIRECT(CONCATENATE("'2018-06 (Д)'!W",TEXT(MATCH($C8,'2018-06 (Д)'!$C$2:$C$100,0)+1,0))))/INDIRECT(CONCATENATE("'2018-06 (Д)'!W",TEXT(MATCH($C8,'2018-06 (Д)'!$C$2:$C$100,0)+1,0))))*100)</f>
        <v>-10.585668193521451</v>
      </c>
      <c r="GZ8" s="9">
        <f ca="1">IF(OR(INDIRECT(CONCATENATE("'2018-08 (Д)'!W",TEXT(MATCH($C8,'2018-08 (Д)'!$C$2:$C$100,0)+1,0)))="Н/Д",INDIRECT(CONCATENATE("'2018-07 (Д)'!W",TEXT(MATCH($C8,'2018-07 (Д)'!$C$2:$C$100,0)+1,0)))="Н/Д",AND(INDIRECT(CONCATENATE("'2018-08 (Д)'!W",TEXT(MATCH($C8,'2018-08 (Д)'!$C$2:$C$100,0)+1,0)))="Н/Д",INDIRECT(CONCATENATE("'2018-07 (Д)'!W",TEXT(MATCH($C8,'2018-07 (Д)'!$C$2:$C$100,0)+1,0))))),"Н/Д",((INDIRECT(CONCATENATE("'2018-08 (Д)'!W",TEXT(MATCH($C8,'2018-08 (Д)'!$C$2:$C$100,0)+1,0)))-INDIRECT(CONCATENATE("'2018-07 (Д)'!W",TEXT(MATCH($C8,'2018-07 (Д)'!$C$2:$C$100,0)+1,0))))/INDIRECT(CONCATENATE("'2018-07 (Д)'!W",TEXT(MATCH($C8,'2018-07 (Д)'!$C$2:$C$100,0)+1,0))))*100)</f>
        <v>101.61890993985665</v>
      </c>
      <c r="HA8" s="9">
        <f ca="1">IF(OR(INDIRECT(CONCATENATE("'2018-09 (Д)'!W",TEXT(MATCH($C8,'2018-09 (Д)'!$C$2:$C$100,0)+1,0)))="Н/Д",INDIRECT(CONCATENATE("'2018-08 (Д)'!W",TEXT(MATCH($C8,'2018-08 (Д)'!$C$2:$C$100,0)+1,0)))="Н/Д",AND(INDIRECT(CONCATENATE("'2018-09 (Д)'!W",TEXT(MATCH($C8,'2018-09 (Д)'!$C$2:$C$100,0)+1,0)))="Н/Д",INDIRECT(CONCATENATE("'2018-08 (Д)'!W",TEXT(MATCH($C8,'2018-08 (Д)'!$C$2:$C$100,0)+1,0))))),"Н/Д",((INDIRECT(CONCATENATE("'2018-09 (Д)'!W",TEXT(MATCH($C8,'2018-09 (Д)'!$C$2:$C$100,0)+1,0)))-INDIRECT(CONCATENATE("'2018-08 (Д)'!W",TEXT(MATCH($C8,'2018-08 (Д)'!$C$2:$C$100,0)+1,0))))/INDIRECT(CONCATENATE("'2018-08 (Д)'!W",TEXT(MATCH($C8,'2018-08 (Д)'!$C$2:$C$100,0)+1,0))))*100)</f>
        <v>-36.661513583548526</v>
      </c>
      <c r="HB8" s="9">
        <f ca="1">IF(OR(INDIRECT(CONCATENATE("'2018-10 (Д)'!W",TEXT(MATCH($C8,'2018-10 (Д)'!$C$2:$C$100,0)+1,0)))="Н/Д",INDIRECT(CONCATENATE("'2018-09 (Д)'!W",TEXT(MATCH($C8,'2018-09 (Д)'!$C$2:$C$100,0)+1,0)))="Н/Д",AND(INDIRECT(CONCATENATE("'2018-10 (Д)'!W",TEXT(MATCH($C8,'2018-10 (Д)'!$C$2:$C$100,0)+1,0)))="Н/Д",INDIRECT(CONCATENATE("'2018-09 (Д)'!W",TEXT(MATCH($C8,'2018-09 (Д)'!$C$2:$C$100,0)+1,0))))),"Н/Д",((INDIRECT(CONCATENATE("'2018-10 (Д)'!W",TEXT(MATCH($C8,'2018-10 (Д)'!$C$2:$C$100,0)+1,0)))-INDIRECT(CONCATENATE("'2018-09 (Д)'!W",TEXT(MATCH($C8,'2018-09 (Д)'!$C$2:$C$100,0)+1,0))))/INDIRECT(CONCATENATE("'2018-09 (Д)'!W",TEXT(MATCH($C8,'2018-09 (Д)'!$C$2:$C$100,0)+1,0))))*100)</f>
        <v>-13.927831182201034</v>
      </c>
      <c r="HC8" s="9">
        <f ca="1">IF(OR(INDIRECT(CONCATENATE("'2018-11 (Д)'!W",TEXT(MATCH($C8,'2018-11 (Д)'!$C$2:$C$100,0)+1,0)))="Н/Д",INDIRECT(CONCATENATE("'2018-10 (Д)'!W",TEXT(MATCH($C8,'2018-10 (Д)'!$C$2:$C$100,0)+1,0)))="Н/Д",AND(INDIRECT(CONCATENATE("'2018-11 (Д)'!W",TEXT(MATCH($C8,'2018-11 (Д)'!$C$2:$C$100,0)+1,0)))="Н/Д",INDIRECT(CONCATENATE("'2018-10 (Д)'!W",TEXT(MATCH($C8,'2018-10 (Д)'!$C$2:$C$100,0)+1,0))))),"Н/Д",((INDIRECT(CONCATENATE("'2018-11 (Д)'!W",TEXT(MATCH($C8,'2018-11 (Д)'!$C$2:$C$100,0)+1,0)))-INDIRECT(CONCATENATE("'2018-10 (Д)'!W",TEXT(MATCH($C8,'2018-10 (Д)'!$C$2:$C$100,0)+1,0))))/INDIRECT(CONCATENATE("'2018-10 (Д)'!W",TEXT(MATCH($C8,'2018-10 (Д)'!$C$2:$C$100,0)+1,0))))*100)</f>
        <v>55.462320923054278</v>
      </c>
      <c r="HD8" s="9">
        <f ca="1">IF(OR(INDIRECT(CONCATENATE("'2018-12 (Д)'!W",TEXT(MATCH($C8,'2018-12 (Д)'!$C$2:$C$100,0)+1,0)))="Н/Д",INDIRECT(CONCATENATE("'2018-11 (Д)'!W",TEXT(MATCH($C8,'2018-11 (Д)'!$C$2:$C$100,0)+1,0)))="Н/Д",AND(INDIRECT(CONCATENATE("'2018-12 (Д)'!W",TEXT(MATCH($C8,'2018-12 (Д)'!$C$2:$C$100,0)+1,0)))="Н/Д",INDIRECT(CONCATENATE("'2018-11 (Д)'!W",TEXT(MATCH($C8,'2018-11 (Д)'!$C$2:$C$100,0)+1,0))))),"Н/Д",((INDIRECT(CONCATENATE("'2018-12 (Д)'!W",TEXT(MATCH($C8,'2018-12 (Д)'!$C$2:$C$100,0)+1,0)))-INDIRECT(CONCATENATE("'2018-11 (Д)'!W",TEXT(MATCH($C8,'2018-11 (Д)'!$C$2:$C$100,0)+1,0))))/INDIRECT(CONCATENATE("'2018-11 (Д)'!W",TEXT(MATCH($C8,'2018-11 (Д)'!$C$2:$C$100,0)+1,0))))*100)</f>
        <v>-36.490634958812649</v>
      </c>
    </row>
    <row r="9" spans="1:212" x14ac:dyDescent="0.25">
      <c r="A9" s="2" t="s">
        <v>22</v>
      </c>
      <c r="B9" s="2" t="s">
        <v>28</v>
      </c>
      <c r="C9" s="15">
        <v>5000000</v>
      </c>
      <c r="D9" s="9"/>
      <c r="E9" s="9">
        <f ca="1">IF(OR(INDIRECT(CONCATENATE("'2018-03 (Д)'!E",TEXT(MATCH($C9,'2018-03 (Д)'!$C$2:$C$100,0)+1,0)))="Н/Д",INDIRECT(CONCATENATE("'2018-02 (Д)'!E",TEXT(MATCH($C9,'2018-02 (Д)'!$C$2:$C$100,0)+1,0)))="Н/Д",AND(INDIRECT(CONCATENATE("'2018-03 (Д)'!E",TEXT(MATCH($C9,'2018-03 (Д)'!$C$2:$C$100,0)+1,0)))="Н/Д",INDIRECT(CONCATENATE("'2018-02 (Д)'!E",TEXT(MATCH($C9,'2018-02 (Д)'!$C$2:$C$100,0)+1,0))))),"Н/Д",((INDIRECT(CONCATENATE("'2018-03 (Д)'!E",TEXT(MATCH($C9,'2018-03 (Д)'!$C$2:$C$100,0)+1,0)))-INDIRECT(CONCATENATE("'2018-02 (Д)'!E",TEXT(MATCH($C9,'2018-02 (Д)'!$C$2:$C$100,0)+1,0))))/INDIRECT(CONCATENATE("'2018-02 (Д)'!E",TEXT(MATCH($C9,'2018-02 (Д)'!$C$2:$C$100,0)+1,0))))*100)</f>
        <v>18.711573126275734</v>
      </c>
      <c r="F9" s="9">
        <f ca="1">IF(OR(INDIRECT(CONCATENATE("'2018-04 (Д)'!E",TEXT(MATCH($C9,'2018-04 (Д)'!$C$2:$C$100,0)+1,0)))="Н/Д",INDIRECT(CONCATENATE("'2018-03 (Д)'!E",TEXT(MATCH($C9,'2018-03 (Д)'!$C$2:$C$100,0)+1,0)))="Н/Д",AND(INDIRECT(CONCATENATE("'2018-04 (Д)'!E",TEXT(MATCH($C9,'2018-04 (Д)'!$C$2:$C$100,0)+1,0)))="Н/Д",INDIRECT(CONCATENATE("'2018-03 (Д)'!E",TEXT(MATCH($C9,'2018-03 (Д)'!$C$2:$C$100,0)+1,0))))),"Н/Д",((INDIRECT(CONCATENATE("'2018-04 (Д)'!E",TEXT(MATCH($C9,'2018-04 (Д)'!$C$2:$C$100,0)+1,0)))-INDIRECT(CONCATENATE("'2018-03 (Д)'!E",TEXT(MATCH($C9,'2018-03 (Д)'!$C$2:$C$100,0)+1,0))))/INDIRECT(CONCATENATE("'2018-03 (Д)'!E",TEXT(MATCH($C9,'2018-03 (Д)'!$C$2:$C$100,0)+1,0))))*100)</f>
        <v>51.449093843371266</v>
      </c>
      <c r="G9" s="9">
        <f ca="1">IF(OR(INDIRECT(CONCATENATE("'2018-05 (Д)'!E",TEXT(MATCH($C9,'2018-05 (Д)'!$C$2:$C$100,0)+1,0)))="Н/Д",INDIRECT(CONCATENATE("'2018-04 (Д)'!E",TEXT(MATCH($C9,'2018-04 (Д)'!$C$2:$C$100,0)+1,0)))="Н/Д",AND(INDIRECT(CONCATENATE("'2018-05 (Д)'!E",TEXT(MATCH($C9,'2018-05 (Д)'!$C$2:$C$100,0)+1,0)))="Н/Д",INDIRECT(CONCATENATE("'2018-04 (Д)'!E",TEXT(MATCH($C9,'2018-04 (Д)'!$C$2:$C$100,0)+1,0))))),"Н/Д",((INDIRECT(CONCATENATE("'2018-05 (Д)'!E",TEXT(MATCH($C9,'2018-05 (Д)'!$C$2:$C$100,0)+1,0)))-INDIRECT(CONCATENATE("'2018-04 (Д)'!E",TEXT(MATCH($C9,'2018-04 (Д)'!$C$2:$C$100,0)+1,0))))/INDIRECT(CONCATENATE("'2018-04 (Д)'!E",TEXT(MATCH($C9,'2018-04 (Д)'!$C$2:$C$100,0)+1,0))))*100)</f>
        <v>14.586334218325364</v>
      </c>
      <c r="H9" s="9">
        <f ca="1">IF(OR(INDIRECT(CONCATENATE("'2018-06 (Д)'!E",TEXT(MATCH($C9,'2018-06 (Д)'!$C$2:$C$100,0)+1,0)))="Н/Д",INDIRECT(CONCATENATE("'2018-05 (Д)'!E",TEXT(MATCH($C9,'2018-05 (Д)'!$C$2:$C$100,0)+1,0)))="Н/Д",AND(INDIRECT(CONCATENATE("'2018-06 (Д)'!E",TEXT(MATCH($C9,'2018-06 (Д)'!$C$2:$C$100,0)+1,0)))="Н/Д",INDIRECT(CONCATENATE("'2018-05 (Д)'!E",TEXT(MATCH($C9,'2018-05 (Д)'!$C$2:$C$100,0)+1,0))))),"Н/Д",((INDIRECT(CONCATENATE("'2018-06 (Д)'!E",TEXT(MATCH($C9,'2018-06 (Д)'!$C$2:$C$100,0)+1,0)))-INDIRECT(CONCATENATE("'2018-05 (Д)'!E",TEXT(MATCH($C9,'2018-05 (Д)'!$C$2:$C$100,0)+1,0))))/INDIRECT(CONCATENATE("'2018-05 (Д)'!E",TEXT(MATCH($C9,'2018-05 (Д)'!$C$2:$C$100,0)+1,0))))*100)</f>
        <v>-9.8188052827839112</v>
      </c>
      <c r="I9" s="9">
        <f ca="1">IF(OR(INDIRECT(CONCATENATE("'2018-07 (Д)'!E",TEXT(MATCH($C9,'2018-07 (Д)'!$C$2:$C$100,0)+1,0)))="Н/Д",INDIRECT(CONCATENATE("'2018-06 (Д)'!E",TEXT(MATCH($C9,'2018-06 (Д)'!$C$2:$C$100,0)+1,0)))="Н/Д",AND(INDIRECT(CONCATENATE("'2018-07 (Д)'!E",TEXT(MATCH($C9,'2018-07 (Д)'!$C$2:$C$100,0)+1,0)))="Н/Д",INDIRECT(CONCATENATE("'2018-06 (Д)'!E",TEXT(MATCH($C9,'2018-06 (Д)'!$C$2:$C$100,0)+1,0))))),"Н/Д",((INDIRECT(CONCATENATE("'2018-07 (Д)'!E",TEXT(MATCH($C9,'2018-07 (Д)'!$C$2:$C$100,0)+1,0)))-INDIRECT(CONCATENATE("'2018-06 (Д)'!E",TEXT(MATCH($C9,'2018-06 (Д)'!$C$2:$C$100,0)+1,0))))/INDIRECT(CONCATENATE("'2018-06 (Д)'!E",TEXT(MATCH($C9,'2018-06 (Д)'!$C$2:$C$100,0)+1,0))))*100)</f>
        <v>-27.027325687388426</v>
      </c>
      <c r="J9" s="9">
        <f ca="1">IF(OR(INDIRECT(CONCATENATE("'2018-08 (Д)'!E",TEXT(MATCH($C9,'2018-08 (Д)'!$C$2:$C$100,0)+1,0)))="Н/Д",INDIRECT(CONCATENATE("'2018-07 (Д)'!E",TEXT(MATCH($C9,'2018-07 (Д)'!$C$2:$C$100,0)+1,0)))="Н/Д",AND(INDIRECT(CONCATENATE("'2018-08 (Д)'!E",TEXT(MATCH($C9,'2018-08 (Д)'!$C$2:$C$100,0)+1,0)))="Н/Д",INDIRECT(CONCATENATE("'2018-07 (Д)'!E",TEXT(MATCH($C9,'2018-07 (Д)'!$C$2:$C$100,0)+1,0))))),"Н/Д",((INDIRECT(CONCATENATE("'2018-08 (Д)'!E",TEXT(MATCH($C9,'2018-08 (Д)'!$C$2:$C$100,0)+1,0)))-INDIRECT(CONCATENATE("'2018-07 (Д)'!E",TEXT(MATCH($C9,'2018-07 (Д)'!$C$2:$C$100,0)+1,0))))/INDIRECT(CONCATENATE("'2018-07 (Д)'!E",TEXT(MATCH($C9,'2018-07 (Д)'!$C$2:$C$100,0)+1,0))))*100)</f>
        <v>53.511715844145648</v>
      </c>
      <c r="K9" s="9">
        <f ca="1">IF(OR(INDIRECT(CONCATENATE("'2018-09 (Д)'!E",TEXT(MATCH($C9,'2018-09 (Д)'!$C$2:$C$100,0)+1,0)))="Н/Д",INDIRECT(CONCATENATE("'2018-08 (Д)'!E",TEXT(MATCH($C9,'2018-08 (Д)'!$C$2:$C$100,0)+1,0)))="Н/Д",AND(INDIRECT(CONCATENATE("'2018-09 (Д)'!E",TEXT(MATCH($C9,'2018-09 (Д)'!$C$2:$C$100,0)+1,0)))="Н/Д",INDIRECT(CONCATENATE("'2018-08 (Д)'!E",TEXT(MATCH($C9,'2018-08 (Д)'!$C$2:$C$100,0)+1,0))))),"Н/Д",((INDIRECT(CONCATENATE("'2018-09 (Д)'!E",TEXT(MATCH($C9,'2018-09 (Д)'!$C$2:$C$100,0)+1,0)))-INDIRECT(CONCATENATE("'2018-08 (Д)'!E",TEXT(MATCH($C9,'2018-08 (Д)'!$C$2:$C$100,0)+1,0))))/INDIRECT(CONCATENATE("'2018-08 (Д)'!E",TEXT(MATCH($C9,'2018-08 (Д)'!$C$2:$C$100,0)+1,0))))*100)</f>
        <v>-23.699504035362732</v>
      </c>
      <c r="L9" s="9">
        <f ca="1">IF(OR(INDIRECT(CONCATENATE("'2018-10 (Д)'!E",TEXT(MATCH($C9,'2018-10 (Д)'!$C$2:$C$100,0)+1,0)))="Н/Д",INDIRECT(CONCATENATE("'2018-09 (Д)'!E",TEXT(MATCH($C9,'2018-09 (Д)'!$C$2:$C$100,0)+1,0)))="Н/Д",AND(INDIRECT(CONCATENATE("'2018-10 (Д)'!E",TEXT(MATCH($C9,'2018-10 (Д)'!$C$2:$C$100,0)+1,0)))="Н/Д",INDIRECT(CONCATENATE("'2018-09 (Д)'!E",TEXT(MATCH($C9,'2018-09 (Д)'!$C$2:$C$100,0)+1,0))))),"Н/Д",((INDIRECT(CONCATENATE("'2018-10 (Д)'!E",TEXT(MATCH($C9,'2018-10 (Д)'!$C$2:$C$100,0)+1,0)))-INDIRECT(CONCATENATE("'2018-09 (Д)'!E",TEXT(MATCH($C9,'2018-09 (Д)'!$C$2:$C$100,0)+1,0))))/INDIRECT(CONCATENATE("'2018-09 (Д)'!E",TEXT(MATCH($C9,'2018-09 (Д)'!$C$2:$C$100,0)+1,0))))*100)</f>
        <v>-15.866709599939263</v>
      </c>
      <c r="M9" s="9">
        <f ca="1">IF(OR(INDIRECT(CONCATENATE("'2018-11 (Д)'!E",TEXT(MATCH($C9,'2018-11 (Д)'!$C$2:$C$100,0)+1,0)))="Н/Д",INDIRECT(CONCATENATE("'2018-10 (Д)'!E",TEXT(MATCH($C9,'2018-10 (Д)'!$C$2:$C$100,0)+1,0)))="Н/Д",AND(INDIRECT(CONCATENATE("'2018-11 (Д)'!E",TEXT(MATCH($C9,'2018-11 (Д)'!$C$2:$C$100,0)+1,0)))="Н/Д",INDIRECT(CONCATENATE("'2018-10 (Д)'!E",TEXT(MATCH($C9,'2018-10 (Д)'!$C$2:$C$100,0)+1,0))))),"Н/Д",((INDIRECT(CONCATENATE("'2018-11 (Д)'!E",TEXT(MATCH($C9,'2018-11 (Д)'!$C$2:$C$100,0)+1,0)))-INDIRECT(CONCATENATE("'2018-10 (Д)'!E",TEXT(MATCH($C9,'2018-10 (Д)'!$C$2:$C$100,0)+1,0))))/INDIRECT(CONCATENATE("'2018-10 (Д)'!E",TEXT(MATCH($C9,'2018-10 (Д)'!$C$2:$C$100,0)+1,0))))*100)</f>
        <v>79.435326977345255</v>
      </c>
      <c r="N9" s="9">
        <f ca="1">IF(OR(INDIRECT(CONCATENATE("'2018-12 (Д)'!E",TEXT(MATCH($C9,'2018-12 (Д)'!$C$2:$C$100,0)+1,0)))="Н/Д",INDIRECT(CONCATENATE("'2018-11 (Д)'!E",TEXT(MATCH($C9,'2018-11 (Д)'!$C$2:$C$100,0)+1,0)))="Н/Д",AND(INDIRECT(CONCATENATE("'2018-12 (Д)'!E",TEXT(MATCH($C9,'2018-12 (Д)'!$C$2:$C$100,0)+1,0)))="Н/Д",INDIRECT(CONCATENATE("'2018-11 (Д)'!E",TEXT(MATCH($C9,'2018-11 (Д)'!$C$2:$C$100,0)+1,0))))),"Н/Д",((INDIRECT(CONCATENATE("'2018-12 (Д)'!E",TEXT(MATCH($C9,'2018-12 (Д)'!$C$2:$C$100,0)+1,0)))-INDIRECT(CONCATENATE("'2018-11 (Д)'!E",TEXT(MATCH($C9,'2018-11 (Д)'!$C$2:$C$100,0)+1,0))))/INDIRECT(CONCATENATE("'2018-11 (Д)'!E",TEXT(MATCH($C9,'2018-11 (Д)'!$C$2:$C$100,0)+1,0))))*100)</f>
        <v>-28.05322229533266</v>
      </c>
      <c r="O9" s="9"/>
      <c r="P9" s="9">
        <f ca="1">IF(OR(INDIRECT(CONCATENATE("'2018-03 (Д)'!F",TEXT(MATCH($C9,'2018-03 (Д)'!$C$2:$C$100,0)+1,0)))="Н/Д",INDIRECT(CONCATENATE("'2018-02 (Д)'!F",TEXT(MATCH($C9,'2018-02 (Д)'!$C$2:$C$100,0)+1,0)))="Н/Д",AND(INDIRECT(CONCATENATE("'2018-03 (Д)'!F",TEXT(MATCH($C9,'2018-03 (Д)'!$C$2:$C$100,0)+1,0)))="Н/Д",INDIRECT(CONCATENATE("'2018-02 (Д)'!F",TEXT(MATCH($C9,'2018-02 (Д)'!$C$2:$C$100,0)+1,0))))),"Н/Д",((INDIRECT(CONCATENATE("'2018-03 (Д)'!F",TEXT(MATCH($C9,'2018-03 (Д)'!$C$2:$C$100,0)+1,0)))-INDIRECT(CONCATENATE("'2018-02 (Д)'!F",TEXT(MATCH($C9,'2018-02 (Д)'!$C$2:$C$100,0)+1,0))))/INDIRECT(CONCATENATE("'2018-02 (Д)'!F",TEXT(MATCH($C9,'2018-02 (Д)'!$C$2:$C$100,0)+1,0))))*100)</f>
        <v>15.657222041142965</v>
      </c>
      <c r="Q9" s="9">
        <f ca="1">IF(OR(INDIRECT(CONCATENATE("'2018-04 (Д)'!F",TEXT(MATCH($C9,'2018-04 (Д)'!$C$2:$C$100,0)+1,0)))="Н/Д",INDIRECT(CONCATENATE("'2018-03 (Д)'!F",TEXT(MATCH($C9,'2018-03 (Д)'!$C$2:$C$100,0)+1,0)))="Н/Д",AND(INDIRECT(CONCATENATE("'2018-04 (Д)'!F",TEXT(MATCH($C9,'2018-04 (Д)'!$C$2:$C$100,0)+1,0)))="Н/Д",INDIRECT(CONCATENATE("'2018-03 (Д)'!F",TEXT(MATCH($C9,'2018-03 (Д)'!$C$2:$C$100,0)+1,0))))),"Н/Д",((INDIRECT(CONCATENATE("'2018-04 (Д)'!F",TEXT(MATCH($C9,'2018-04 (Д)'!$C$2:$C$100,0)+1,0)))-INDIRECT(CONCATENATE("'2018-03 (Д)'!F",TEXT(MATCH($C9,'2018-03 (Д)'!$C$2:$C$100,0)+1,0))))/INDIRECT(CONCATENATE("'2018-03 (Д)'!F",TEXT(MATCH($C9,'2018-03 (Д)'!$C$2:$C$100,0)+1,0))))*100)</f>
        <v>64.085544416337697</v>
      </c>
      <c r="R9" s="9">
        <f ca="1">IF(OR(INDIRECT(CONCATENATE("'2018-05 (Д)'!F",TEXT(MATCH($C9,'2018-05 (Д)'!$C$2:$C$100,0)+1,0)))="Н/Д",INDIRECT(CONCATENATE("'2018-04 (Д)'!F",TEXT(MATCH($C9,'2018-04 (Д)'!$C$2:$C$100,0)+1,0)))="Н/Д",AND(INDIRECT(CONCATENATE("'2018-05 (Д)'!F",TEXT(MATCH($C9,'2018-05 (Д)'!$C$2:$C$100,0)+1,0)))="Н/Д",INDIRECT(CONCATENATE("'2018-04 (Д)'!F",TEXT(MATCH($C9,'2018-04 (Д)'!$C$2:$C$100,0)+1,0))))),"Н/Д",((INDIRECT(CONCATENATE("'2018-05 (Д)'!F",TEXT(MATCH($C9,'2018-05 (Д)'!$C$2:$C$100,0)+1,0)))-INDIRECT(CONCATENATE("'2018-04 (Д)'!F",TEXT(MATCH($C9,'2018-04 (Д)'!$C$2:$C$100,0)+1,0))))/INDIRECT(CONCATENATE("'2018-04 (Д)'!F",TEXT(MATCH($C9,'2018-04 (Д)'!$C$2:$C$100,0)+1,0))))*100)</f>
        <v>14.541936296293098</v>
      </c>
      <c r="S9" s="9">
        <f ca="1">IF(OR(INDIRECT(CONCATENATE("'2018-06 (Д)'!F",TEXT(MATCH($C9,'2018-06 (Д)'!$C$2:$C$100,0)+1,0)))="Н/Д",INDIRECT(CONCATENATE("'2018-05 (Д)'!F",TEXT(MATCH($C9,'2018-05 (Д)'!$C$2:$C$100,0)+1,0)))="Н/Д",AND(INDIRECT(CONCATENATE("'2018-06 (Д)'!F",TEXT(MATCH($C9,'2018-06 (Д)'!$C$2:$C$100,0)+1,0)))="Н/Д",INDIRECT(CONCATENATE("'2018-05 (Д)'!F",TEXT(MATCH($C9,'2018-05 (Д)'!$C$2:$C$100,0)+1,0))))),"Н/Д",((INDIRECT(CONCATENATE("'2018-06 (Д)'!F",TEXT(MATCH($C9,'2018-06 (Д)'!$C$2:$C$100,0)+1,0)))-INDIRECT(CONCATENATE("'2018-05 (Д)'!F",TEXT(MATCH($C9,'2018-05 (Д)'!$C$2:$C$100,0)+1,0))))/INDIRECT(CONCATENATE("'2018-05 (Д)'!F",TEXT(MATCH($C9,'2018-05 (Д)'!$C$2:$C$100,0)+1,0))))*100)</f>
        <v>-14.689853572623319</v>
      </c>
      <c r="T9" s="9">
        <f ca="1">IF(OR(INDIRECT(CONCATENATE("'2018-07 (Д)'!F",TEXT(MATCH($C9,'2018-07 (Д)'!$C$2:$C$100,0)+1,0)))="Н/Д",INDIRECT(CONCATENATE("'2018-06 (Д)'!F",TEXT(MATCH($C9,'2018-06 (Д)'!$C$2:$C$100,0)+1,0)))="Н/Д",AND(INDIRECT(CONCATENATE("'2018-07 (Д)'!F",TEXT(MATCH($C9,'2018-07 (Д)'!$C$2:$C$100,0)+1,0)))="Н/Д",INDIRECT(CONCATENATE("'2018-06 (Д)'!F",TEXT(MATCH($C9,'2018-06 (Д)'!$C$2:$C$100,0)+1,0))))),"Н/Д",((INDIRECT(CONCATENATE("'2018-07 (Д)'!F",TEXT(MATCH($C9,'2018-07 (Д)'!$C$2:$C$100,0)+1,0)))-INDIRECT(CONCATENATE("'2018-06 (Д)'!F",TEXT(MATCH($C9,'2018-06 (Д)'!$C$2:$C$100,0)+1,0))))/INDIRECT(CONCATENATE("'2018-06 (Д)'!F",TEXT(MATCH($C9,'2018-06 (Д)'!$C$2:$C$100,0)+1,0))))*100)</f>
        <v>-31.821781308505802</v>
      </c>
      <c r="U9" s="9">
        <f ca="1">IF(OR(INDIRECT(CONCATENATE("'2018-08 (Д)'!F",TEXT(MATCH($C9,'2018-08 (Д)'!$C$2:$C$100,0)+1,0)))="Н/Д",INDIRECT(CONCATENATE("'2018-07 (Д)'!F",TEXT(MATCH($C9,'2018-07 (Д)'!$C$2:$C$100,0)+1,0)))="Н/Д",AND(INDIRECT(CONCATENATE("'2018-08 (Д)'!F",TEXT(MATCH($C9,'2018-08 (Д)'!$C$2:$C$100,0)+1,0)))="Н/Д",INDIRECT(CONCATENATE("'2018-07 (Д)'!F",TEXT(MATCH($C9,'2018-07 (Д)'!$C$2:$C$100,0)+1,0))))),"Н/Д",((INDIRECT(CONCATENATE("'2018-08 (Д)'!F",TEXT(MATCH($C9,'2018-08 (Д)'!$C$2:$C$100,0)+1,0)))-INDIRECT(CONCATENATE("'2018-07 (Д)'!F",TEXT(MATCH($C9,'2018-07 (Д)'!$C$2:$C$100,0)+1,0))))/INDIRECT(CONCATENATE("'2018-07 (Д)'!F",TEXT(MATCH($C9,'2018-07 (Д)'!$C$2:$C$100,0)+1,0))))*100)</f>
        <v>77.375854667661685</v>
      </c>
      <c r="V9" s="9">
        <f ca="1">IF(OR(INDIRECT(CONCATENATE("'2018-09 (Д)'!F",TEXT(MATCH($C9,'2018-09 (Д)'!$C$2:$C$100,0)+1,0)))="Н/Д",INDIRECT(CONCATENATE("'2018-08 (Д)'!F",TEXT(MATCH($C9,'2018-08 (Д)'!$C$2:$C$100,0)+1,0)))="Н/Д",AND(INDIRECT(CONCATENATE("'2018-09 (Д)'!F",TEXT(MATCH($C9,'2018-09 (Д)'!$C$2:$C$100,0)+1,0)))="Н/Д",INDIRECT(CONCATENATE("'2018-08 (Д)'!F",TEXT(MATCH($C9,'2018-08 (Д)'!$C$2:$C$100,0)+1,0))))),"Н/Д",((INDIRECT(CONCATENATE("'2018-09 (Д)'!F",TEXT(MATCH($C9,'2018-09 (Д)'!$C$2:$C$100,0)+1,0)))-INDIRECT(CONCATENATE("'2018-08 (Д)'!F",TEXT(MATCH($C9,'2018-08 (Д)'!$C$2:$C$100,0)+1,0))))/INDIRECT(CONCATENATE("'2018-08 (Д)'!F",TEXT(MATCH($C9,'2018-08 (Д)'!$C$2:$C$100,0)+1,0))))*100)</f>
        <v>-31.827662034770089</v>
      </c>
      <c r="W9" s="9">
        <f ca="1">IF(OR(INDIRECT(CONCATENATE("'2018-10 (Д)'!F",TEXT(MATCH($C9,'2018-10 (Д)'!$C$2:$C$100,0)+1,0)))="Н/Д",INDIRECT(CONCATENATE("'2018-09 (Д)'!F",TEXT(MATCH($C9,'2018-09 (Д)'!$C$2:$C$100,0)+1,0)))="Н/Д",AND(INDIRECT(CONCATENATE("'2018-10 (Д)'!F",TEXT(MATCH($C9,'2018-10 (Д)'!$C$2:$C$100,0)+1,0)))="Н/Д",INDIRECT(CONCATENATE("'2018-09 (Д)'!F",TEXT(MATCH($C9,'2018-09 (Д)'!$C$2:$C$100,0)+1,0))))),"Н/Д",((INDIRECT(CONCATENATE("'2018-10 (Д)'!F",TEXT(MATCH($C9,'2018-10 (Д)'!$C$2:$C$100,0)+1,0)))-INDIRECT(CONCATENATE("'2018-09 (Д)'!F",TEXT(MATCH($C9,'2018-09 (Д)'!$C$2:$C$100,0)+1,0))))/INDIRECT(CONCATENATE("'2018-09 (Д)'!F",TEXT(MATCH($C9,'2018-09 (Д)'!$C$2:$C$100,0)+1,0))))*100)</f>
        <v>-22.33923787461416</v>
      </c>
      <c r="X9" s="9">
        <f ca="1">IF(OR(INDIRECT(CONCATENATE("'2018-11 (Д)'!F",TEXT(MATCH($C9,'2018-11 (Д)'!$C$2:$C$100,0)+1,0)))="Н/Д",INDIRECT(CONCATENATE("'2018-10 (Д)'!F",TEXT(MATCH($C9,'2018-10 (Д)'!$C$2:$C$100,0)+1,0)))="Н/Д",AND(INDIRECT(CONCATENATE("'2018-11 (Д)'!F",TEXT(MATCH($C9,'2018-11 (Д)'!$C$2:$C$100,0)+1,0)))="Н/Д",INDIRECT(CONCATENATE("'2018-10 (Д)'!F",TEXT(MATCH($C9,'2018-10 (Д)'!$C$2:$C$100,0)+1,0))))),"Н/Д",((INDIRECT(CONCATENATE("'2018-11 (Д)'!F",TEXT(MATCH($C9,'2018-11 (Д)'!$C$2:$C$100,0)+1,0)))-INDIRECT(CONCATENATE("'2018-10 (Д)'!F",TEXT(MATCH($C9,'2018-10 (Д)'!$C$2:$C$100,0)+1,0))))/INDIRECT(CONCATENATE("'2018-10 (Д)'!F",TEXT(MATCH($C9,'2018-10 (Д)'!$C$2:$C$100,0)+1,0))))*100)</f>
        <v>112.6463845786915</v>
      </c>
      <c r="Y9" s="9">
        <f ca="1">IF(OR(INDIRECT(CONCATENATE("'2018-12 (Д)'!F",TEXT(MATCH($C9,'2018-12 (Д)'!$C$2:$C$100,0)+1,0)))="Н/Д",INDIRECT(CONCATENATE("'2018-11 (Д)'!F",TEXT(MATCH($C9,'2018-11 (Д)'!$C$2:$C$100,0)+1,0)))="Н/Д",AND(INDIRECT(CONCATENATE("'2018-12 (Д)'!F",TEXT(MATCH($C9,'2018-12 (Д)'!$C$2:$C$100,0)+1,0)))="Н/Д",INDIRECT(CONCATENATE("'2018-11 (Д)'!F",TEXT(MATCH($C9,'2018-11 (Д)'!$C$2:$C$100,0)+1,0))))),"Н/Д",((INDIRECT(CONCATENATE("'2018-12 (Д)'!F",TEXT(MATCH($C9,'2018-12 (Д)'!$C$2:$C$100,0)+1,0)))-INDIRECT(CONCATENATE("'2018-11 (Д)'!F",TEXT(MATCH($C9,'2018-11 (Д)'!$C$2:$C$100,0)+1,0))))/INDIRECT(CONCATENATE("'2018-11 (Д)'!F",TEXT(MATCH($C9,'2018-11 (Д)'!$C$2:$C$100,0)+1,0))))*100)</f>
        <v>-34.915977097436283</v>
      </c>
      <c r="Z9" s="9"/>
      <c r="AA9" s="9">
        <f ca="1">IF(OR(INDIRECT(CONCATENATE("'2018-03 (Д)'!G",TEXT(MATCH($C9,'2018-03 (Д)'!$C$2:$C$100,0)+1,0)))="Н/Д",INDIRECT(CONCATENATE("'2018-02 (Д)'!G",TEXT(MATCH($C9,'2018-02 (Д)'!$C$2:$C$100,0)+1,0)))="Н/Д",AND(INDIRECT(CONCATENATE("'2018-03 (Д)'!G",TEXT(MATCH($C9,'2018-03 (Д)'!$C$2:$C$100,0)+1,0)))="Н/Д",INDIRECT(CONCATENATE("'2018-02 (Д)'!G",TEXT(MATCH($C9,'2018-02 (Д)'!$C$2:$C$100,0)+1,0))))),"Н/Д",((INDIRECT(CONCATENATE("'2018-03 (Д)'!G",TEXT(MATCH($C9,'2018-03 (Д)'!$C$2:$C$100,0)+1,0)))-INDIRECT(CONCATENATE("'2018-02 (Д)'!G",TEXT(MATCH($C9,'2018-02 (Д)'!$C$2:$C$100,0)+1,0))))/INDIRECT(CONCATENATE("'2018-02 (Д)'!G",TEXT(MATCH($C9,'2018-02 (Д)'!$C$2:$C$100,0)+1,0))))*100)</f>
        <v>-23.96478619083193</v>
      </c>
      <c r="AB9" s="9">
        <f ca="1">IF(OR(INDIRECT(CONCATENATE("'2018-04 (Д)'!G",TEXT(MATCH($C9,'2018-04 (Д)'!$C$2:$C$100,0)+1,0)))="Н/Д",INDIRECT(CONCATENATE("'2018-03 (Д)'!G",TEXT(MATCH($C9,'2018-03 (Д)'!$C$2:$C$100,0)+1,0)))="Н/Д",AND(INDIRECT(CONCATENATE("'2018-04 (Д)'!G",TEXT(MATCH($C9,'2018-04 (Д)'!$C$2:$C$100,0)+1,0)))="Н/Д",INDIRECT(CONCATENATE("'2018-03 (Д)'!G",TEXT(MATCH($C9,'2018-03 (Д)'!$C$2:$C$100,0)+1,0))))),"Н/Д",((INDIRECT(CONCATENATE("'2018-04 (Д)'!G",TEXT(MATCH($C9,'2018-04 (Д)'!$C$2:$C$100,0)+1,0)))-INDIRECT(CONCATENATE("'2018-03 (Д)'!G",TEXT(MATCH($C9,'2018-03 (Д)'!$C$2:$C$100,0)+1,0))))/INDIRECT(CONCATENATE("'2018-03 (Д)'!G",TEXT(MATCH($C9,'2018-03 (Д)'!$C$2:$C$100,0)+1,0))))*100)</f>
        <v>310.38429279163984</v>
      </c>
      <c r="AC9" s="9">
        <f ca="1">IF(OR(INDIRECT(CONCATENATE("'2018-05 (Д)'!G",TEXT(MATCH($C9,'2018-05 (Д)'!$C$2:$C$100,0)+1,0)))="Н/Д",INDIRECT(CONCATENATE("'2018-04 (Д)'!G",TEXT(MATCH($C9,'2018-04 (Д)'!$C$2:$C$100,0)+1,0)))="Н/Д",AND(INDIRECT(CONCATENATE("'2018-05 (Д)'!G",TEXT(MATCH($C9,'2018-05 (Д)'!$C$2:$C$100,0)+1,0)))="Н/Д",INDIRECT(CONCATENATE("'2018-04 (Д)'!G",TEXT(MATCH($C9,'2018-04 (Д)'!$C$2:$C$100,0)+1,0))))),"Н/Д",((INDIRECT(CONCATENATE("'2018-05 (Д)'!G",TEXT(MATCH($C9,'2018-05 (Д)'!$C$2:$C$100,0)+1,0)))-INDIRECT(CONCATENATE("'2018-04 (Д)'!G",TEXT(MATCH($C9,'2018-04 (Д)'!$C$2:$C$100,0)+1,0))))/INDIRECT(CONCATENATE("'2018-04 (Д)'!G",TEXT(MATCH($C9,'2018-04 (Д)'!$C$2:$C$100,0)+1,0))))*100)</f>
        <v>-53.880984319410175</v>
      </c>
      <c r="AD9" s="9">
        <f ca="1">IF(OR(INDIRECT(CONCATENATE("'2018-06 (Д)'!G",TEXT(MATCH($C9,'2018-06 (Д)'!$C$2:$C$100,0)+1,0)))="Н/Д",INDIRECT(CONCATENATE("'2018-05 (Д)'!G",TEXT(MATCH($C9,'2018-05 (Д)'!$C$2:$C$100,0)+1,0)))="Н/Д",AND(INDIRECT(CONCATENATE("'2018-06 (Д)'!G",TEXT(MATCH($C9,'2018-06 (Д)'!$C$2:$C$100,0)+1,0)))="Н/Д",INDIRECT(CONCATENATE("'2018-05 (Д)'!G",TEXT(MATCH($C9,'2018-05 (Д)'!$C$2:$C$100,0)+1,0))))),"Н/Д",((INDIRECT(CONCATENATE("'2018-06 (Д)'!G",TEXT(MATCH($C9,'2018-06 (Д)'!$C$2:$C$100,0)+1,0)))-INDIRECT(CONCATENATE("'2018-05 (Д)'!G",TEXT(MATCH($C9,'2018-05 (Д)'!$C$2:$C$100,0)+1,0))))/INDIRECT(CONCATENATE("'2018-05 (Д)'!G",TEXT(MATCH($C9,'2018-05 (Д)'!$C$2:$C$100,0)+1,0))))*100)</f>
        <v>61.602262749635429</v>
      </c>
      <c r="AE9" s="9">
        <f ca="1">IF(OR(INDIRECT(CONCATENATE("'2018-07 (Д)'!G",TEXT(MATCH($C9,'2018-07 (Д)'!$C$2:$C$100,0)+1,0)))="Н/Д",INDIRECT(CONCATENATE("'2018-06 (Д)'!G",TEXT(MATCH($C9,'2018-06 (Д)'!$C$2:$C$100,0)+1,0)))="Н/Д",AND(INDIRECT(CONCATENATE("'2018-07 (Д)'!G",TEXT(MATCH($C9,'2018-07 (Д)'!$C$2:$C$100,0)+1,0)))="Н/Д",INDIRECT(CONCATENATE("'2018-06 (Д)'!G",TEXT(MATCH($C9,'2018-06 (Д)'!$C$2:$C$100,0)+1,0))))),"Н/Д",((INDIRECT(CONCATENATE("'2018-07 (Д)'!G",TEXT(MATCH($C9,'2018-07 (Д)'!$C$2:$C$100,0)+1,0)))-INDIRECT(CONCATENATE("'2018-06 (Д)'!G",TEXT(MATCH($C9,'2018-06 (Д)'!$C$2:$C$100,0)+1,0))))/INDIRECT(CONCATENATE("'2018-06 (Д)'!G",TEXT(MATCH($C9,'2018-06 (Д)'!$C$2:$C$100,0)+1,0))))*100)</f>
        <v>-49.725171310464646</v>
      </c>
      <c r="AF9" s="9">
        <f ca="1">IF(OR(INDIRECT(CONCATENATE("'2018-08 (Д)'!G",TEXT(MATCH($C9,'2018-08 (Д)'!$C$2:$C$100,0)+1,0)))="Н/Д",INDIRECT(CONCATENATE("'2018-07 (Д)'!G",TEXT(MATCH($C9,'2018-07 (Д)'!$C$2:$C$100,0)+1,0)))="Н/Д",AND(INDIRECT(CONCATENATE("'2018-08 (Д)'!G",TEXT(MATCH($C9,'2018-08 (Д)'!$C$2:$C$100,0)+1,0)))="Н/Д",INDIRECT(CONCATENATE("'2018-07 (Д)'!G",TEXT(MATCH($C9,'2018-07 (Д)'!$C$2:$C$100,0)+1,0))))),"Н/Д",((INDIRECT(CONCATENATE("'2018-08 (Д)'!G",TEXT(MATCH($C9,'2018-08 (Д)'!$C$2:$C$100,0)+1,0)))-INDIRECT(CONCATENATE("'2018-07 (Д)'!G",TEXT(MATCH($C9,'2018-07 (Д)'!$C$2:$C$100,0)+1,0))))/INDIRECT(CONCATENATE("'2018-07 (Д)'!G",TEXT(MATCH($C9,'2018-07 (Д)'!$C$2:$C$100,0)+1,0))))*100)</f>
        <v>65.357673433381507</v>
      </c>
      <c r="AG9" s="9">
        <f ca="1">IF(OR(INDIRECT(CONCATENATE("'2018-09 (Д)'!G",TEXT(MATCH($C9,'2018-09 (Д)'!$C$2:$C$100,0)+1,0)))="Н/Д",INDIRECT(CONCATENATE("'2018-08 (Д)'!G",TEXT(MATCH($C9,'2018-08 (Д)'!$C$2:$C$100,0)+1,0)))="Н/Д",AND(INDIRECT(CONCATENATE("'2018-09 (Д)'!G",TEXT(MATCH($C9,'2018-09 (Д)'!$C$2:$C$100,0)+1,0)))="Н/Д",INDIRECT(CONCATENATE("'2018-08 (Д)'!G",TEXT(MATCH($C9,'2018-08 (Д)'!$C$2:$C$100,0)+1,0))))),"Н/Д",((INDIRECT(CONCATENATE("'2018-09 (Д)'!G",TEXT(MATCH($C9,'2018-09 (Д)'!$C$2:$C$100,0)+1,0)))-INDIRECT(CONCATENATE("'2018-08 (Д)'!G",TEXT(MATCH($C9,'2018-08 (Д)'!$C$2:$C$100,0)+1,0))))/INDIRECT(CONCATENATE("'2018-08 (Д)'!G",TEXT(MATCH($C9,'2018-08 (Д)'!$C$2:$C$100,0)+1,0))))*100)</f>
        <v>-15.535611492922477</v>
      </c>
      <c r="AH9" s="9">
        <f ca="1">IF(OR(INDIRECT(CONCATENATE("'2018-10 (Д)'!G",TEXT(MATCH($C9,'2018-10 (Д)'!$C$2:$C$100,0)+1,0)))="Н/Д",INDIRECT(CONCATENATE("'2018-09 (Д)'!G",TEXT(MATCH($C9,'2018-09 (Д)'!$C$2:$C$100,0)+1,0)))="Н/Д",AND(INDIRECT(CONCATENATE("'2018-10 (Д)'!G",TEXT(MATCH($C9,'2018-10 (Д)'!$C$2:$C$100,0)+1,0)))="Н/Д",INDIRECT(CONCATENATE("'2018-09 (Д)'!G",TEXT(MATCH($C9,'2018-09 (Д)'!$C$2:$C$100,0)+1,0))))),"Н/Д",((INDIRECT(CONCATENATE("'2018-10 (Д)'!G",TEXT(MATCH($C9,'2018-10 (Д)'!$C$2:$C$100,0)+1,0)))-INDIRECT(CONCATENATE("'2018-09 (Д)'!G",TEXT(MATCH($C9,'2018-09 (Д)'!$C$2:$C$100,0)+1,0))))/INDIRECT(CONCATENATE("'2018-09 (Д)'!G",TEXT(MATCH($C9,'2018-09 (Д)'!$C$2:$C$100,0)+1,0))))*100)</f>
        <v>-34.199122487376819</v>
      </c>
      <c r="AI9" s="9">
        <f ca="1">IF(OR(INDIRECT(CONCATENATE("'2018-11 (Д)'!G",TEXT(MATCH($C9,'2018-11 (Д)'!$C$2:$C$100,0)+1,0)))="Н/Д",INDIRECT(CONCATENATE("'2018-10 (Д)'!G",TEXT(MATCH($C9,'2018-10 (Д)'!$C$2:$C$100,0)+1,0)))="Н/Д",AND(INDIRECT(CONCATENATE("'2018-11 (Д)'!G",TEXT(MATCH($C9,'2018-11 (Д)'!$C$2:$C$100,0)+1,0)))="Н/Д",INDIRECT(CONCATENATE("'2018-10 (Д)'!G",TEXT(MATCH($C9,'2018-10 (Д)'!$C$2:$C$100,0)+1,0))))),"Н/Д",((INDIRECT(CONCATENATE("'2018-11 (Д)'!G",TEXT(MATCH($C9,'2018-11 (Д)'!$C$2:$C$100,0)+1,0)))-INDIRECT(CONCATENATE("'2018-10 (Д)'!G",TEXT(MATCH($C9,'2018-10 (Д)'!$C$2:$C$100,0)+1,0))))/INDIRECT(CONCATENATE("'2018-10 (Д)'!G",TEXT(MATCH($C9,'2018-10 (Д)'!$C$2:$C$100,0)+1,0))))*100)</f>
        <v>172.43304579492178</v>
      </c>
      <c r="AJ9" s="9">
        <f ca="1">IF(OR(INDIRECT(CONCATENATE("'2018-12 (Д)'!G",TEXT(MATCH($C9,'2018-12 (Д)'!$C$2:$C$100,0)+1,0)))="Н/Д",INDIRECT(CONCATENATE("'2018-11 (Д)'!G",TEXT(MATCH($C9,'2018-11 (Д)'!$C$2:$C$100,0)+1,0)))="Н/Д",AND(INDIRECT(CONCATENATE("'2018-12 (Д)'!G",TEXT(MATCH($C9,'2018-12 (Д)'!$C$2:$C$100,0)+1,0)))="Н/Д",INDIRECT(CONCATENATE("'2018-11 (Д)'!G",TEXT(MATCH($C9,'2018-11 (Д)'!$C$2:$C$100,0)+1,0))))),"Н/Д",((INDIRECT(CONCATENATE("'2018-12 (Д)'!G",TEXT(MATCH($C9,'2018-12 (Д)'!$C$2:$C$100,0)+1,0)))-INDIRECT(CONCATENATE("'2018-11 (Д)'!G",TEXT(MATCH($C9,'2018-11 (Д)'!$C$2:$C$100,0)+1,0))))/INDIRECT(CONCATENATE("'2018-11 (Д)'!G",TEXT(MATCH($C9,'2018-11 (Д)'!$C$2:$C$100,0)+1,0))))*100)</f>
        <v>-60.872288795952478</v>
      </c>
      <c r="AK9" s="9"/>
      <c r="AL9" s="9">
        <f ca="1">IF(OR(INDIRECT(CONCATENATE("'2018-03 (Д)'!H",TEXT(MATCH($C9,'2018-03 (Д)'!$C$2:$C$100,0)+1,0)))="Н/Д",INDIRECT(CONCATENATE("'2018-02 (Д)'!H",TEXT(MATCH($C9,'2018-02 (Д)'!$C$2:$C$100,0)+1,0)))="Н/Д",AND(INDIRECT(CONCATENATE("'2018-03 (Д)'!H",TEXT(MATCH($C9,'2018-03 (Д)'!$C$2:$C$100,0)+1,0)))="Н/Д",INDIRECT(CONCATENATE("'2018-02 (Д)'!H",TEXT(MATCH($C9,'2018-02 (Д)'!$C$2:$C$100,0)+1,0))))),"Н/Д",((INDIRECT(CONCATENATE("'2018-03 (Д)'!H",TEXT(MATCH($C9,'2018-03 (Д)'!$C$2:$C$100,0)+1,0)))-INDIRECT(CONCATENATE("'2018-02 (Д)'!H",TEXT(MATCH($C9,'2018-02 (Д)'!$C$2:$C$100,0)+1,0))))/INDIRECT(CONCATENATE("'2018-02 (Д)'!H",TEXT(MATCH($C9,'2018-02 (Д)'!$C$2:$C$100,0)+1,0))))*100)</f>
        <v>75.315121398892401</v>
      </c>
      <c r="AM9" s="9">
        <f ca="1">IF(OR(INDIRECT(CONCATENATE("'2018-04 (Д)'!H",TEXT(MATCH($C9,'2018-04 (Д)'!$C$2:$C$100,0)+1,0)))="Н/Д",INDIRECT(CONCATENATE("'2018-03 (Д)'!H",TEXT(MATCH($C9,'2018-03 (Д)'!$C$2:$C$100,0)+1,0)))="Н/Д",AND(INDIRECT(CONCATENATE("'2018-04 (Д)'!H",TEXT(MATCH($C9,'2018-04 (Д)'!$C$2:$C$100,0)+1,0)))="Н/Д",INDIRECT(CONCATENATE("'2018-03 (Д)'!H",TEXT(MATCH($C9,'2018-03 (Д)'!$C$2:$C$100,0)+1,0))))),"Н/Д",((INDIRECT(CONCATENATE("'2018-04 (Д)'!H",TEXT(MATCH($C9,'2018-04 (Д)'!$C$2:$C$100,0)+1,0)))-INDIRECT(CONCATENATE("'2018-03 (Д)'!H",TEXT(MATCH($C9,'2018-03 (Д)'!$C$2:$C$100,0)+1,0))))/INDIRECT(CONCATENATE("'2018-03 (Д)'!H",TEXT(MATCH($C9,'2018-03 (Д)'!$C$2:$C$100,0)+1,0))))*100)</f>
        <v>-2.6556901999904006</v>
      </c>
      <c r="AN9" s="9">
        <f ca="1">IF(OR(INDIRECT(CONCATENATE("'2018-05 (Д)'!H",TEXT(MATCH($C9,'2018-05 (Д)'!$C$2:$C$100,0)+1,0)))="Н/Д",INDIRECT(CONCATENATE("'2018-04 (Д)'!H",TEXT(MATCH($C9,'2018-04 (Д)'!$C$2:$C$100,0)+1,0)))="Н/Д",AND(INDIRECT(CONCATENATE("'2018-05 (Д)'!H",TEXT(MATCH($C9,'2018-05 (Д)'!$C$2:$C$100,0)+1,0)))="Н/Д",INDIRECT(CONCATENATE("'2018-04 (Д)'!H",TEXT(MATCH($C9,'2018-04 (Д)'!$C$2:$C$100,0)+1,0))))),"Н/Д",((INDIRECT(CONCATENATE("'2018-05 (Д)'!H",TEXT(MATCH($C9,'2018-05 (Д)'!$C$2:$C$100,0)+1,0)))-INDIRECT(CONCATENATE("'2018-04 (Д)'!H",TEXT(MATCH($C9,'2018-04 (Д)'!$C$2:$C$100,0)+1,0))))/INDIRECT(CONCATENATE("'2018-04 (Д)'!H",TEXT(MATCH($C9,'2018-04 (Д)'!$C$2:$C$100,0)+1,0))))*100)</f>
        <v>13.349191139731564</v>
      </c>
      <c r="AO9" s="9">
        <f ca="1">IF(OR(INDIRECT(CONCATENATE("'2018-06 (Д)'!H",TEXT(MATCH($C9,'2018-06 (Д)'!$C$2:$C$100,0)+1,0)))="Н/Д",INDIRECT(CONCATENATE("'2018-05 (Д)'!H",TEXT(MATCH($C9,'2018-05 (Д)'!$C$2:$C$100,0)+1,0)))="Н/Д",AND(INDIRECT(CONCATENATE("'2018-06 (Д)'!H",TEXT(MATCH($C9,'2018-06 (Д)'!$C$2:$C$100,0)+1,0)))="Н/Д",INDIRECT(CONCATENATE("'2018-05 (Д)'!H",TEXT(MATCH($C9,'2018-05 (Д)'!$C$2:$C$100,0)+1,0))))),"Н/Д",((INDIRECT(CONCATENATE("'2018-06 (Д)'!H",TEXT(MATCH($C9,'2018-06 (Д)'!$C$2:$C$100,0)+1,0)))-INDIRECT(CONCATENATE("'2018-05 (Д)'!H",TEXT(MATCH($C9,'2018-05 (Д)'!$C$2:$C$100,0)+1,0))))/INDIRECT(CONCATENATE("'2018-05 (Д)'!H",TEXT(MATCH($C9,'2018-05 (Д)'!$C$2:$C$100,0)+1,0))))*100)</f>
        <v>-4.7226332212846609</v>
      </c>
      <c r="AP9" s="9">
        <f ca="1">IF(OR(INDIRECT(CONCATENATE("'2018-07 (Д)'!H",TEXT(MATCH($C9,'2018-07 (Д)'!$C$2:$C$100,0)+1,0)))="Н/Д",INDIRECT(CONCATENATE("'2018-06 (Д)'!H",TEXT(MATCH($C9,'2018-06 (Д)'!$C$2:$C$100,0)+1,0)))="Н/Д",AND(INDIRECT(CONCATENATE("'2018-07 (Д)'!H",TEXT(MATCH($C9,'2018-07 (Д)'!$C$2:$C$100,0)+1,0)))="Н/Д",INDIRECT(CONCATENATE("'2018-06 (Д)'!H",TEXT(MATCH($C9,'2018-06 (Д)'!$C$2:$C$100,0)+1,0))))),"Н/Д",((INDIRECT(CONCATENATE("'2018-07 (Д)'!H",TEXT(MATCH($C9,'2018-07 (Д)'!$C$2:$C$100,0)+1,0)))-INDIRECT(CONCATENATE("'2018-06 (Д)'!H",TEXT(MATCH($C9,'2018-06 (Д)'!$C$2:$C$100,0)+1,0))))/INDIRECT(CONCATENATE("'2018-06 (Д)'!H",TEXT(MATCH($C9,'2018-06 (Д)'!$C$2:$C$100,0)+1,0))))*100)</f>
        <v>3.4381777092424453</v>
      </c>
      <c r="AQ9" s="9">
        <f ca="1">IF(OR(INDIRECT(CONCATENATE("'2018-08 (Д)'!H",TEXT(MATCH($C9,'2018-08 (Д)'!$C$2:$C$100,0)+1,0)))="Н/Д",INDIRECT(CONCATENATE("'2018-07 (Д)'!H",TEXT(MATCH($C9,'2018-07 (Д)'!$C$2:$C$100,0)+1,0)))="Н/Д",AND(INDIRECT(CONCATENATE("'2018-08 (Д)'!H",TEXT(MATCH($C9,'2018-08 (Д)'!$C$2:$C$100,0)+1,0)))="Н/Д",INDIRECT(CONCATENATE("'2018-07 (Д)'!H",TEXT(MATCH($C9,'2018-07 (Д)'!$C$2:$C$100,0)+1,0))))),"Н/Д",((INDIRECT(CONCATENATE("'2018-08 (Д)'!H",TEXT(MATCH($C9,'2018-08 (Д)'!$C$2:$C$100,0)+1,0)))-INDIRECT(CONCATENATE("'2018-07 (Д)'!H",TEXT(MATCH($C9,'2018-07 (Д)'!$C$2:$C$100,0)+1,0))))/INDIRECT(CONCATENATE("'2018-07 (Д)'!H",TEXT(MATCH($C9,'2018-07 (Д)'!$C$2:$C$100,0)+1,0))))*100)</f>
        <v>23.413279093822378</v>
      </c>
      <c r="AR9" s="9">
        <f ca="1">IF(OR(INDIRECT(CONCATENATE("'2018-09 (Д)'!H",TEXT(MATCH($C9,'2018-09 (Д)'!$C$2:$C$100,0)+1,0)))="Н/Д",INDIRECT(CONCATENATE("'2018-08 (Д)'!H",TEXT(MATCH($C9,'2018-08 (Д)'!$C$2:$C$100,0)+1,0)))="Н/Д",AND(INDIRECT(CONCATENATE("'2018-09 (Д)'!H",TEXT(MATCH($C9,'2018-09 (Д)'!$C$2:$C$100,0)+1,0)))="Н/Д",INDIRECT(CONCATENATE("'2018-08 (Д)'!H",TEXT(MATCH($C9,'2018-08 (Д)'!$C$2:$C$100,0)+1,0))))),"Н/Д",((INDIRECT(CONCATENATE("'2018-09 (Д)'!H",TEXT(MATCH($C9,'2018-09 (Д)'!$C$2:$C$100,0)+1,0)))-INDIRECT(CONCATENATE("'2018-08 (Д)'!H",TEXT(MATCH($C9,'2018-08 (Д)'!$C$2:$C$100,0)+1,0))))/INDIRECT(CONCATENATE("'2018-08 (Д)'!H",TEXT(MATCH($C9,'2018-08 (Д)'!$C$2:$C$100,0)+1,0))))*100)</f>
        <v>-25.675608806748219</v>
      </c>
      <c r="AS9" s="9">
        <f ca="1">IF(OR(INDIRECT(CONCATENATE("'2018-10 (Д)'!H",TEXT(MATCH($C9,'2018-10 (Д)'!$C$2:$C$100,0)+1,0)))="Н/Д",INDIRECT(CONCATENATE("'2018-09 (Д)'!H",TEXT(MATCH($C9,'2018-09 (Д)'!$C$2:$C$100,0)+1,0)))="Н/Д",AND(INDIRECT(CONCATENATE("'2018-10 (Д)'!H",TEXT(MATCH($C9,'2018-10 (Д)'!$C$2:$C$100,0)+1,0)))="Н/Д",INDIRECT(CONCATENATE("'2018-09 (Д)'!H",TEXT(MATCH($C9,'2018-09 (Д)'!$C$2:$C$100,0)+1,0))))),"Н/Д",((INDIRECT(CONCATENATE("'2018-10 (Д)'!H",TEXT(MATCH($C9,'2018-10 (Д)'!$C$2:$C$100,0)+1,0)))-INDIRECT(CONCATENATE("'2018-09 (Д)'!H",TEXT(MATCH($C9,'2018-09 (Д)'!$C$2:$C$100,0)+1,0))))/INDIRECT(CONCATENATE("'2018-09 (Д)'!H",TEXT(MATCH($C9,'2018-09 (Д)'!$C$2:$C$100,0)+1,0))))*100)</f>
        <v>-6.5508075164778381</v>
      </c>
      <c r="AT9" s="9">
        <f ca="1">IF(OR(INDIRECT(CONCATENATE("'2018-11 (Д)'!H",TEXT(MATCH($C9,'2018-11 (Д)'!$C$2:$C$100,0)+1,0)))="Н/Д",INDIRECT(CONCATENATE("'2018-10 (Д)'!H",TEXT(MATCH($C9,'2018-10 (Д)'!$C$2:$C$100,0)+1,0)))="Н/Д",AND(INDIRECT(CONCATENATE("'2018-11 (Д)'!H",TEXT(MATCH($C9,'2018-11 (Д)'!$C$2:$C$100,0)+1,0)))="Н/Д",INDIRECT(CONCATENATE("'2018-10 (Д)'!H",TEXT(MATCH($C9,'2018-10 (Д)'!$C$2:$C$100,0)+1,0))))),"Н/Д",((INDIRECT(CONCATENATE("'2018-11 (Д)'!H",TEXT(MATCH($C9,'2018-11 (Д)'!$C$2:$C$100,0)+1,0)))-INDIRECT(CONCATENATE("'2018-10 (Д)'!H",TEXT(MATCH($C9,'2018-10 (Д)'!$C$2:$C$100,0)+1,0))))/INDIRECT(CONCATENATE("'2018-10 (Д)'!H",TEXT(MATCH($C9,'2018-10 (Д)'!$C$2:$C$100,0)+1,0))))*100)</f>
        <v>25.052451388947549</v>
      </c>
      <c r="AU9" s="9">
        <f ca="1">IF(OR(INDIRECT(CONCATENATE("'2018-12 (Д)'!H",TEXT(MATCH($C9,'2018-12 (Д)'!$C$2:$C$100,0)+1,0)))="Н/Д",INDIRECT(CONCATENATE("'2018-11 (Д)'!H",TEXT(MATCH($C9,'2018-11 (Д)'!$C$2:$C$100,0)+1,0)))="Н/Д",AND(INDIRECT(CONCATENATE("'2018-12 (Д)'!H",TEXT(MATCH($C9,'2018-12 (Д)'!$C$2:$C$100,0)+1,0)))="Н/Д",INDIRECT(CONCATENATE("'2018-11 (Д)'!H",TEXT(MATCH($C9,'2018-11 (Д)'!$C$2:$C$100,0)+1,0))))),"Н/Д",((INDIRECT(CONCATENATE("'2018-12 (Д)'!H",TEXT(MATCH($C9,'2018-12 (Д)'!$C$2:$C$100,0)+1,0)))-INDIRECT(CONCATENATE("'2018-11 (Д)'!H",TEXT(MATCH($C9,'2018-11 (Д)'!$C$2:$C$100,0)+1,0))))/INDIRECT(CONCATENATE("'2018-11 (Д)'!H",TEXT(MATCH($C9,'2018-11 (Д)'!$C$2:$C$100,0)+1,0))))*100)</f>
        <v>-9.2576896806079443</v>
      </c>
      <c r="AV9" s="9"/>
      <c r="AW9" s="9">
        <f ca="1">IF(OR(INDIRECT(CONCATENATE("'2018-03 (Д)'!I",TEXT(MATCH($C9,'2018-03 (Д)'!$C$2:$C$100,0)+1,0)))="Н/Д",INDIRECT(CONCATENATE("'2018-02 (Д)'!I",TEXT(MATCH($C9,'2018-02 (Д)'!$C$2:$C$100,0)+1,0)))="Н/Д",AND(INDIRECT(CONCATENATE("'2018-03 (Д)'!I",TEXT(MATCH($C9,'2018-03 (Д)'!$C$2:$C$100,0)+1,0)))="Н/Д",INDIRECT(CONCATENATE("'2018-02 (Д)'!I",TEXT(MATCH($C9,'2018-02 (Д)'!$C$2:$C$100,0)+1,0))))),"Н/Д",((INDIRECT(CONCATENATE("'2018-03 (Д)'!I",TEXT(MATCH($C9,'2018-03 (Д)'!$C$2:$C$100,0)+1,0)))-INDIRECT(CONCATENATE("'2018-02 (Д)'!I",TEXT(MATCH($C9,'2018-02 (Д)'!$C$2:$C$100,0)+1,0))))/INDIRECT(CONCATENATE("'2018-02 (Д)'!I",TEXT(MATCH($C9,'2018-02 (Д)'!$C$2:$C$100,0)+1,0))))*100)</f>
        <v>-50.163755271862328</v>
      </c>
      <c r="AX9" s="9">
        <f ca="1">IF(OR(INDIRECT(CONCATENATE("'2018-04 (Д)'!I",TEXT(MATCH($C9,'2018-04 (Д)'!$C$2:$C$100,0)+1,0)))="Н/Д",INDIRECT(CONCATENATE("'2018-03 (Д)'!I",TEXT(MATCH($C9,'2018-03 (Д)'!$C$2:$C$100,0)+1,0)))="Н/Д",AND(INDIRECT(CONCATENATE("'2018-04 (Д)'!I",TEXT(MATCH($C9,'2018-04 (Д)'!$C$2:$C$100,0)+1,0)))="Н/Д",INDIRECT(CONCATENATE("'2018-03 (Д)'!I",TEXT(MATCH($C9,'2018-03 (Д)'!$C$2:$C$100,0)+1,0))))),"Н/Д",((INDIRECT(CONCATENATE("'2018-04 (Д)'!I",TEXT(MATCH($C9,'2018-04 (Д)'!$C$2:$C$100,0)+1,0)))-INDIRECT(CONCATENATE("'2018-03 (Д)'!I",TEXT(MATCH($C9,'2018-03 (Д)'!$C$2:$C$100,0)+1,0))))/INDIRECT(CONCATENATE("'2018-03 (Д)'!I",TEXT(MATCH($C9,'2018-03 (Д)'!$C$2:$C$100,0)+1,0))))*100)</f>
        <v>165.33004918866786</v>
      </c>
      <c r="AY9" s="9">
        <f ca="1">IF(OR(INDIRECT(CONCATENATE("'2018-05 (Д)'!I",TEXT(MATCH($C9,'2018-05 (Д)'!$C$2:$C$100,0)+1,0)))="Н/Д",INDIRECT(CONCATENATE("'2018-04 (Д)'!I",TEXT(MATCH($C9,'2018-04 (Д)'!$C$2:$C$100,0)+1,0)))="Н/Д",AND(INDIRECT(CONCATENATE("'2018-05 (Д)'!I",TEXT(MATCH($C9,'2018-05 (Д)'!$C$2:$C$100,0)+1,0)))="Н/Д",INDIRECT(CONCATENATE("'2018-04 (Д)'!I",TEXT(MATCH($C9,'2018-04 (Д)'!$C$2:$C$100,0)+1,0))))),"Н/Д",((INDIRECT(CONCATENATE("'2018-05 (Д)'!I",TEXT(MATCH($C9,'2018-05 (Д)'!$C$2:$C$100,0)+1,0)))-INDIRECT(CONCATENATE("'2018-04 (Д)'!I",TEXT(MATCH($C9,'2018-04 (Д)'!$C$2:$C$100,0)+1,0))))/INDIRECT(CONCATENATE("'2018-04 (Д)'!I",TEXT(MATCH($C9,'2018-04 (Д)'!$C$2:$C$100,0)+1,0))))*100)</f>
        <v>-24.29246716694027</v>
      </c>
      <c r="AZ9" s="9">
        <f ca="1">IF(OR(INDIRECT(CONCATENATE("'2018-06 (Д)'!I",TEXT(MATCH($C9,'2018-06 (Д)'!$C$2:$C$100,0)+1,0)))="Н/Д",INDIRECT(CONCATENATE("'2018-05 (Д)'!I",TEXT(MATCH($C9,'2018-05 (Д)'!$C$2:$C$100,0)+1,0)))="Н/Д",AND(INDIRECT(CONCATENATE("'2018-06 (Д)'!I",TEXT(MATCH($C9,'2018-06 (Д)'!$C$2:$C$100,0)+1,0)))="Н/Д",INDIRECT(CONCATENATE("'2018-05 (Д)'!I",TEXT(MATCH($C9,'2018-05 (Д)'!$C$2:$C$100,0)+1,0))))),"Н/Д",((INDIRECT(CONCATENATE("'2018-06 (Д)'!I",TEXT(MATCH($C9,'2018-06 (Д)'!$C$2:$C$100,0)+1,0)))-INDIRECT(CONCATENATE("'2018-05 (Д)'!I",TEXT(MATCH($C9,'2018-05 (Д)'!$C$2:$C$100,0)+1,0))))/INDIRECT(CONCATENATE("'2018-05 (Д)'!I",TEXT(MATCH($C9,'2018-05 (Д)'!$C$2:$C$100,0)+1,0))))*100)</f>
        <v>9.4445972295543701</v>
      </c>
      <c r="BA9" s="9">
        <f ca="1">IF(OR(INDIRECT(CONCATENATE("'2018-07 (Д)'!I",TEXT(MATCH($C9,'2018-07 (Д)'!$C$2:$C$100,0)+1,0)))="Н/Д",INDIRECT(CONCATENATE("'2018-06 (Д)'!I",TEXT(MATCH($C9,'2018-06 (Д)'!$C$2:$C$100,0)+1,0)))="Н/Д",AND(INDIRECT(CONCATENATE("'2018-07 (Д)'!I",TEXT(MATCH($C9,'2018-07 (Д)'!$C$2:$C$100,0)+1,0)))="Н/Д",INDIRECT(CONCATENATE("'2018-06 (Д)'!I",TEXT(MATCH($C9,'2018-06 (Д)'!$C$2:$C$100,0)+1,0))))),"Н/Д",((INDIRECT(CONCATENATE("'2018-07 (Д)'!I",TEXT(MATCH($C9,'2018-07 (Д)'!$C$2:$C$100,0)+1,0)))-INDIRECT(CONCATENATE("'2018-06 (Д)'!I",TEXT(MATCH($C9,'2018-06 (Д)'!$C$2:$C$100,0)+1,0))))/INDIRECT(CONCATENATE("'2018-06 (Д)'!I",TEXT(MATCH($C9,'2018-06 (Д)'!$C$2:$C$100,0)+1,0))))*100)</f>
        <v>-3.3613702666079019</v>
      </c>
      <c r="BB9" s="9">
        <f ca="1">IF(OR(INDIRECT(CONCATENATE("'2018-08 (Д)'!I",TEXT(MATCH($C9,'2018-08 (Д)'!$C$2:$C$100,0)+1,0)))="Н/Д",INDIRECT(CONCATENATE("'2018-07 (Д)'!I",TEXT(MATCH($C9,'2018-07 (Д)'!$C$2:$C$100,0)+1,0)))="Н/Д",AND(INDIRECT(CONCATENATE("'2018-08 (Д)'!I",TEXT(MATCH($C9,'2018-08 (Д)'!$C$2:$C$100,0)+1,0)))="Н/Д",INDIRECT(CONCATENATE("'2018-07 (Д)'!I",TEXT(MATCH($C9,'2018-07 (Д)'!$C$2:$C$100,0)+1,0))))),"Н/Д",((INDIRECT(CONCATENATE("'2018-08 (Д)'!I",TEXT(MATCH($C9,'2018-08 (Д)'!$C$2:$C$100,0)+1,0)))-INDIRECT(CONCATENATE("'2018-07 (Д)'!I",TEXT(MATCH($C9,'2018-07 (Д)'!$C$2:$C$100,0)+1,0))))/INDIRECT(CONCATENATE("'2018-07 (Д)'!I",TEXT(MATCH($C9,'2018-07 (Д)'!$C$2:$C$100,0)+1,0))))*100)</f>
        <v>13.151507400289814</v>
      </c>
      <c r="BC9" s="9">
        <f ca="1">IF(OR(INDIRECT(CONCATENATE("'2018-09 (Д)'!I",TEXT(MATCH($C9,'2018-09 (Д)'!$C$2:$C$100,0)+1,0)))="Н/Д",INDIRECT(CONCATENATE("'2018-08 (Д)'!I",TEXT(MATCH($C9,'2018-08 (Д)'!$C$2:$C$100,0)+1,0)))="Н/Д",AND(INDIRECT(CONCATENATE("'2018-09 (Д)'!I",TEXT(MATCH($C9,'2018-09 (Д)'!$C$2:$C$100,0)+1,0)))="Н/Д",INDIRECT(CONCATENATE("'2018-08 (Д)'!I",TEXT(MATCH($C9,'2018-08 (Д)'!$C$2:$C$100,0)+1,0))))),"Н/Д",((INDIRECT(CONCATENATE("'2018-09 (Д)'!I",TEXT(MATCH($C9,'2018-09 (Д)'!$C$2:$C$100,0)+1,0)))-INDIRECT(CONCATENATE("'2018-08 (Д)'!I",TEXT(MATCH($C9,'2018-08 (Д)'!$C$2:$C$100,0)+1,0))))/INDIRECT(CONCATENATE("'2018-08 (Д)'!I",TEXT(MATCH($C9,'2018-08 (Д)'!$C$2:$C$100,0)+1,0))))*100)</f>
        <v>-5.4491333076907091</v>
      </c>
      <c r="BD9" s="9">
        <f ca="1">IF(OR(INDIRECT(CONCATENATE("'2018-10 (Д)'!I",TEXT(MATCH($C9,'2018-10 (Д)'!$C$2:$C$100,0)+1,0)))="Н/Д",INDIRECT(CONCATENATE("'2018-09 (Д)'!I",TEXT(MATCH($C9,'2018-09 (Д)'!$C$2:$C$100,0)+1,0)))="Н/Д",AND(INDIRECT(CONCATENATE("'2018-10 (Д)'!I",TEXT(MATCH($C9,'2018-10 (Д)'!$C$2:$C$100,0)+1,0)))="Н/Д",INDIRECT(CONCATENATE("'2018-09 (Д)'!I",TEXT(MATCH($C9,'2018-09 (Д)'!$C$2:$C$100,0)+1,0))))),"Н/Д",((INDIRECT(CONCATENATE("'2018-10 (Д)'!I",TEXT(MATCH($C9,'2018-10 (Д)'!$C$2:$C$100,0)+1,0)))-INDIRECT(CONCATENATE("'2018-09 (Д)'!I",TEXT(MATCH($C9,'2018-09 (Д)'!$C$2:$C$100,0)+1,0))))/INDIRECT(CONCATENATE("'2018-09 (Д)'!I",TEXT(MATCH($C9,'2018-09 (Д)'!$C$2:$C$100,0)+1,0))))*100)</f>
        <v>11.752340515399206</v>
      </c>
      <c r="BE9" s="9">
        <f ca="1">IF(OR(INDIRECT(CONCATENATE("'2018-11 (Д)'!I",TEXT(MATCH($C9,'2018-11 (Д)'!$C$2:$C$100,0)+1,0)))="Н/Д",INDIRECT(CONCATENATE("'2018-10 (Д)'!I",TEXT(MATCH($C9,'2018-10 (Д)'!$C$2:$C$100,0)+1,0)))="Н/Д",AND(INDIRECT(CONCATENATE("'2018-11 (Д)'!I",TEXT(MATCH($C9,'2018-11 (Д)'!$C$2:$C$100,0)+1,0)))="Н/Д",INDIRECT(CONCATENATE("'2018-10 (Д)'!I",TEXT(MATCH($C9,'2018-10 (Д)'!$C$2:$C$100,0)+1,0))))),"Н/Д",((INDIRECT(CONCATENATE("'2018-11 (Д)'!I",TEXT(MATCH($C9,'2018-11 (Д)'!$C$2:$C$100,0)+1,0)))-INDIRECT(CONCATENATE("'2018-10 (Д)'!I",TEXT(MATCH($C9,'2018-10 (Д)'!$C$2:$C$100,0)+1,0))))/INDIRECT(CONCATENATE("'2018-10 (Д)'!I",TEXT(MATCH($C9,'2018-10 (Д)'!$C$2:$C$100,0)+1,0))))*100)</f>
        <v>-17.450527787040272</v>
      </c>
      <c r="BF9" s="9">
        <f ca="1">IF(OR(INDIRECT(CONCATENATE("'2018-12 (Д)'!I",TEXT(MATCH($C9,'2018-12 (Д)'!$C$2:$C$100,0)+1,0)))="Н/Д",INDIRECT(CONCATENATE("'2018-11 (Д)'!I",TEXT(MATCH($C9,'2018-11 (Д)'!$C$2:$C$100,0)+1,0)))="Н/Д",AND(INDIRECT(CONCATENATE("'2018-12 (Д)'!I",TEXT(MATCH($C9,'2018-12 (Д)'!$C$2:$C$100,0)+1,0)))="Н/Д",INDIRECT(CONCATENATE("'2018-11 (Д)'!I",TEXT(MATCH($C9,'2018-11 (Д)'!$C$2:$C$100,0)+1,0))))),"Н/Д",((INDIRECT(CONCATENATE("'2018-12 (Д)'!I",TEXT(MATCH($C9,'2018-12 (Д)'!$C$2:$C$100,0)+1,0)))-INDIRECT(CONCATENATE("'2018-11 (Д)'!I",TEXT(MATCH($C9,'2018-11 (Д)'!$C$2:$C$100,0)+1,0))))/INDIRECT(CONCATENATE("'2018-11 (Д)'!I",TEXT(MATCH($C9,'2018-11 (Д)'!$C$2:$C$100,0)+1,0))))*100)</f>
        <v>13.921862975425494</v>
      </c>
      <c r="BG9" s="9"/>
      <c r="BH9" s="9" t="str">
        <f ca="1">IF(OR(INDIRECT(CONCATENATE("'2018-03 (Д)'!J",TEXT(MATCH($C9,'2018-03 (Д)'!$C$2:$C$100,0)+1,0)))="Н/Д",INDIRECT(CONCATENATE("'2018-02 (Д)'!J",TEXT(MATCH($C9,'2018-02 (Д)'!$C$2:$C$100,0)+1,0)))="Н/Д",AND(INDIRECT(CONCATENATE("'2018-03 (Д)'!J",TEXT(MATCH($C9,'2018-03 (Д)'!$C$2:$C$100,0)+1,0)))="Н/Д",INDIRECT(CONCATENATE("'2018-02 (Д)'!J",TEXT(MATCH($C9,'2018-02 (Д)'!$C$2:$C$100,0)+1,0))))),"Н/Д",((INDIRECT(CONCATENATE("'2018-03 (Д)'!J",TEXT(MATCH($C9,'2018-03 (Д)'!$C$2:$C$100,0)+1,0)))-INDIRECT(CONCATENATE("'2018-02 (Д)'!J",TEXT(MATCH($C9,'2018-02 (Д)'!$C$2:$C$100,0)+1,0))))/INDIRECT(CONCATENATE("'2018-02 (Д)'!J",TEXT(MATCH($C9,'2018-02 (Д)'!$C$2:$C$100,0)+1,0))))*100)</f>
        <v>Н/Д</v>
      </c>
      <c r="BI9" s="9" t="str">
        <f ca="1">IF(OR(INDIRECT(CONCATENATE("'2018-04 (Д)'!J",TEXT(MATCH($C9,'2018-04 (Д)'!$C$2:$C$100,0)+1,0)))="Н/Д",INDIRECT(CONCATENATE("'2018-03 (Д)'!J",TEXT(MATCH($C9,'2018-03 (Д)'!$C$2:$C$100,0)+1,0)))="Н/Д",AND(INDIRECT(CONCATENATE("'2018-04 (Д)'!J",TEXT(MATCH($C9,'2018-04 (Д)'!$C$2:$C$100,0)+1,0)))="Н/Д",INDIRECT(CONCATENATE("'2018-03 (Д)'!J",TEXT(MATCH($C9,'2018-03 (Д)'!$C$2:$C$100,0)+1,0))))),"Н/Д",((INDIRECT(CONCATENATE("'2018-04 (Д)'!J",TEXT(MATCH($C9,'2018-04 (Д)'!$C$2:$C$100,0)+1,0)))-INDIRECT(CONCATENATE("'2018-03 (Д)'!J",TEXT(MATCH($C9,'2018-03 (Д)'!$C$2:$C$100,0)+1,0))))/INDIRECT(CONCATENATE("'2018-03 (Д)'!J",TEXT(MATCH($C9,'2018-03 (Д)'!$C$2:$C$100,0)+1,0))))*100)</f>
        <v>Н/Д</v>
      </c>
      <c r="BJ9" s="9" t="str">
        <f ca="1">IF(OR(INDIRECT(CONCATENATE("'2018-05 (Д)'!J",TEXT(MATCH($C9,'2018-05 (Д)'!$C$2:$C$100,0)+1,0)))="Н/Д",INDIRECT(CONCATENATE("'2018-04 (Д)'!J",TEXT(MATCH($C9,'2018-04 (Д)'!$C$2:$C$100,0)+1,0)))="Н/Д",AND(INDIRECT(CONCATENATE("'2018-05 (Д)'!J",TEXT(MATCH($C9,'2018-05 (Д)'!$C$2:$C$100,0)+1,0)))="Н/Д",INDIRECT(CONCATENATE("'2018-04 (Д)'!J",TEXT(MATCH($C9,'2018-04 (Д)'!$C$2:$C$100,0)+1,0))))),"Н/Д",((INDIRECT(CONCATENATE("'2018-05 (Д)'!J",TEXT(MATCH($C9,'2018-05 (Д)'!$C$2:$C$100,0)+1,0)))-INDIRECT(CONCATENATE("'2018-04 (Д)'!J",TEXT(MATCH($C9,'2018-04 (Д)'!$C$2:$C$100,0)+1,0))))/INDIRECT(CONCATENATE("'2018-04 (Д)'!J",TEXT(MATCH($C9,'2018-04 (Д)'!$C$2:$C$100,0)+1,0))))*100)</f>
        <v>Н/Д</v>
      </c>
      <c r="BK9" s="9" t="str">
        <f ca="1">IF(OR(INDIRECT(CONCATENATE("'2018-06 (Д)'!J",TEXT(MATCH($C9,'2018-06 (Д)'!$C$2:$C$100,0)+1,0)))="Н/Д",INDIRECT(CONCATENATE("'2018-05 (Д)'!J",TEXT(MATCH($C9,'2018-05 (Д)'!$C$2:$C$100,0)+1,0)))="Н/Д",AND(INDIRECT(CONCATENATE("'2018-06 (Д)'!J",TEXT(MATCH($C9,'2018-06 (Д)'!$C$2:$C$100,0)+1,0)))="Н/Д",INDIRECT(CONCATENATE("'2018-05 (Д)'!J",TEXT(MATCH($C9,'2018-05 (Д)'!$C$2:$C$100,0)+1,0))))),"Н/Д",((INDIRECT(CONCATENATE("'2018-06 (Д)'!J",TEXT(MATCH($C9,'2018-06 (Д)'!$C$2:$C$100,0)+1,0)))-INDIRECT(CONCATENATE("'2018-05 (Д)'!J",TEXT(MATCH($C9,'2018-05 (Д)'!$C$2:$C$100,0)+1,0))))/INDIRECT(CONCATENATE("'2018-05 (Д)'!J",TEXT(MATCH($C9,'2018-05 (Д)'!$C$2:$C$100,0)+1,0))))*100)</f>
        <v>Н/Д</v>
      </c>
      <c r="BL9" s="9" t="str">
        <f ca="1">IF(OR(INDIRECT(CONCATENATE("'2018-07 (Д)'!J",TEXT(MATCH($C9,'2018-07 (Д)'!$C$2:$C$100,0)+1,0)))="Н/Д",INDIRECT(CONCATENATE("'2018-06 (Д)'!J",TEXT(MATCH($C9,'2018-06 (Д)'!$C$2:$C$100,0)+1,0)))="Н/Д",AND(INDIRECT(CONCATENATE("'2018-07 (Д)'!J",TEXT(MATCH($C9,'2018-07 (Д)'!$C$2:$C$100,0)+1,0)))="Н/Д",INDIRECT(CONCATENATE("'2018-06 (Д)'!J",TEXT(MATCH($C9,'2018-06 (Д)'!$C$2:$C$100,0)+1,0))))),"Н/Д",((INDIRECT(CONCATENATE("'2018-07 (Д)'!J",TEXT(MATCH($C9,'2018-07 (Д)'!$C$2:$C$100,0)+1,0)))-INDIRECT(CONCATENATE("'2018-06 (Д)'!J",TEXT(MATCH($C9,'2018-06 (Д)'!$C$2:$C$100,0)+1,0))))/INDIRECT(CONCATENATE("'2018-06 (Д)'!J",TEXT(MATCH($C9,'2018-06 (Д)'!$C$2:$C$100,0)+1,0))))*100)</f>
        <v>Н/Д</v>
      </c>
      <c r="BM9" s="9" t="str">
        <f ca="1">IF(OR(INDIRECT(CONCATENATE("'2018-08 (Д)'!J",TEXT(MATCH($C9,'2018-08 (Д)'!$C$2:$C$100,0)+1,0)))="Н/Д",INDIRECT(CONCATENATE("'2018-07 (Д)'!J",TEXT(MATCH($C9,'2018-07 (Д)'!$C$2:$C$100,0)+1,0)))="Н/Д",AND(INDIRECT(CONCATENATE("'2018-08 (Д)'!J",TEXT(MATCH($C9,'2018-08 (Д)'!$C$2:$C$100,0)+1,0)))="Н/Д",INDIRECT(CONCATENATE("'2018-07 (Д)'!J",TEXT(MATCH($C9,'2018-07 (Д)'!$C$2:$C$100,0)+1,0))))),"Н/Д",((INDIRECT(CONCATENATE("'2018-08 (Д)'!J",TEXT(MATCH($C9,'2018-08 (Д)'!$C$2:$C$100,0)+1,0)))-INDIRECT(CONCATENATE("'2018-07 (Д)'!J",TEXT(MATCH($C9,'2018-07 (Д)'!$C$2:$C$100,0)+1,0))))/INDIRECT(CONCATENATE("'2018-07 (Д)'!J",TEXT(MATCH($C9,'2018-07 (Д)'!$C$2:$C$100,0)+1,0))))*100)</f>
        <v>Н/Д</v>
      </c>
      <c r="BN9" s="9" t="str">
        <f ca="1">IF(OR(INDIRECT(CONCATENATE("'2018-09 (Д)'!J",TEXT(MATCH($C9,'2018-09 (Д)'!$C$2:$C$100,0)+1,0)))="Н/Д",INDIRECT(CONCATENATE("'2018-08 (Д)'!J",TEXT(MATCH($C9,'2018-08 (Д)'!$C$2:$C$100,0)+1,0)))="Н/Д",AND(INDIRECT(CONCATENATE("'2018-09 (Д)'!J",TEXT(MATCH($C9,'2018-09 (Д)'!$C$2:$C$100,0)+1,0)))="Н/Д",INDIRECT(CONCATENATE("'2018-08 (Д)'!J",TEXT(MATCH($C9,'2018-08 (Д)'!$C$2:$C$100,0)+1,0))))),"Н/Д",((INDIRECT(CONCATENATE("'2018-09 (Д)'!J",TEXT(MATCH($C9,'2018-09 (Д)'!$C$2:$C$100,0)+1,0)))-INDIRECT(CONCATENATE("'2018-08 (Д)'!J",TEXT(MATCH($C9,'2018-08 (Д)'!$C$2:$C$100,0)+1,0))))/INDIRECT(CONCATENATE("'2018-08 (Д)'!J",TEXT(MATCH($C9,'2018-08 (Д)'!$C$2:$C$100,0)+1,0))))*100)</f>
        <v>Н/Д</v>
      </c>
      <c r="BO9" s="9" t="str">
        <f ca="1">IF(OR(INDIRECT(CONCATENATE("'2018-10 (Д)'!J",TEXT(MATCH($C9,'2018-10 (Д)'!$C$2:$C$100,0)+1,0)))="Н/Д",INDIRECT(CONCATENATE("'2018-09 (Д)'!J",TEXT(MATCH($C9,'2018-09 (Д)'!$C$2:$C$100,0)+1,0)))="Н/Д",AND(INDIRECT(CONCATENATE("'2018-10 (Д)'!J",TEXT(MATCH($C9,'2018-10 (Д)'!$C$2:$C$100,0)+1,0)))="Н/Д",INDIRECT(CONCATENATE("'2018-09 (Д)'!J",TEXT(MATCH($C9,'2018-09 (Д)'!$C$2:$C$100,0)+1,0))))),"Н/Д",((INDIRECT(CONCATENATE("'2018-10 (Д)'!J",TEXT(MATCH($C9,'2018-10 (Д)'!$C$2:$C$100,0)+1,0)))-INDIRECT(CONCATENATE("'2018-09 (Д)'!J",TEXT(MATCH($C9,'2018-09 (Д)'!$C$2:$C$100,0)+1,0))))/INDIRECT(CONCATENATE("'2018-09 (Д)'!J",TEXT(MATCH($C9,'2018-09 (Д)'!$C$2:$C$100,0)+1,0))))*100)</f>
        <v>Н/Д</v>
      </c>
      <c r="BP9" s="9" t="str">
        <f ca="1">IF(OR(INDIRECT(CONCATENATE("'2018-11 (Д)'!J",TEXT(MATCH($C9,'2018-11 (Д)'!$C$2:$C$100,0)+1,0)))="Н/Д",INDIRECT(CONCATENATE("'2018-10 (Д)'!J",TEXT(MATCH($C9,'2018-10 (Д)'!$C$2:$C$100,0)+1,0)))="Н/Д",AND(INDIRECT(CONCATENATE("'2018-11 (Д)'!J",TEXT(MATCH($C9,'2018-11 (Д)'!$C$2:$C$100,0)+1,0)))="Н/Д",INDIRECT(CONCATENATE("'2018-10 (Д)'!J",TEXT(MATCH($C9,'2018-10 (Д)'!$C$2:$C$100,0)+1,0))))),"Н/Д",((INDIRECT(CONCATENATE("'2018-11 (Д)'!J",TEXT(MATCH($C9,'2018-11 (Д)'!$C$2:$C$100,0)+1,0)))-INDIRECT(CONCATENATE("'2018-10 (Д)'!J",TEXT(MATCH($C9,'2018-10 (Д)'!$C$2:$C$100,0)+1,0))))/INDIRECT(CONCATENATE("'2018-10 (Д)'!J",TEXT(MATCH($C9,'2018-10 (Д)'!$C$2:$C$100,0)+1,0))))*100)</f>
        <v>Н/Д</v>
      </c>
      <c r="BQ9" s="9" t="str">
        <f ca="1">IF(OR(INDIRECT(CONCATENATE("'2018-12 (Д)'!J",TEXT(MATCH($C9,'2018-12 (Д)'!$C$2:$C$100,0)+1,0)))="Н/Д",INDIRECT(CONCATENATE("'2018-11 (Д)'!J",TEXT(MATCH($C9,'2018-11 (Д)'!$C$2:$C$100,0)+1,0)))="Н/Д",AND(INDIRECT(CONCATENATE("'2018-12 (Д)'!J",TEXT(MATCH($C9,'2018-12 (Д)'!$C$2:$C$100,0)+1,0)))="Н/Д",INDIRECT(CONCATENATE("'2018-11 (Д)'!J",TEXT(MATCH($C9,'2018-11 (Д)'!$C$2:$C$100,0)+1,0))))),"Н/Д",((INDIRECT(CONCATENATE("'2018-12 (Д)'!J",TEXT(MATCH($C9,'2018-12 (Д)'!$C$2:$C$100,0)+1,0)))-INDIRECT(CONCATENATE("'2018-11 (Д)'!J",TEXT(MATCH($C9,'2018-11 (Д)'!$C$2:$C$100,0)+1,0))))/INDIRECT(CONCATENATE("'2018-11 (Д)'!J",TEXT(MATCH($C9,'2018-11 (Д)'!$C$2:$C$100,0)+1,0))))*100)</f>
        <v>Н/Д</v>
      </c>
      <c r="BR9" s="9"/>
      <c r="BS9" s="9">
        <f ca="1">IF(OR(INDIRECT(CONCATENATE("'2018-03 (Д)'!K",TEXT(MATCH($C9,'2018-03 (Д)'!$C$2:$C$100,0)+1,0)))="Н/Д",INDIRECT(CONCATENATE("'2018-02 (Д)'!K",TEXT(MATCH($C9,'2018-02 (Д)'!$C$2:$C$100,0)+1,0)))="Н/Д",AND(INDIRECT(CONCATENATE("'2018-03 (Д)'!K",TEXT(MATCH($C9,'2018-03 (Д)'!$C$2:$C$100,0)+1,0)))="Н/Д",INDIRECT(CONCATENATE("'2018-02 (Д)'!K",TEXT(MATCH($C9,'2018-02 (Д)'!$C$2:$C$100,0)+1,0))))),"Н/Д",((INDIRECT(CONCATENATE("'2018-03 (Д)'!K",TEXT(MATCH($C9,'2018-03 (Д)'!$C$2:$C$100,0)+1,0)))-INDIRECT(CONCATENATE("'2018-02 (Д)'!K",TEXT(MATCH($C9,'2018-02 (Д)'!$C$2:$C$100,0)+1,0))))/INDIRECT(CONCATENATE("'2018-02 (Д)'!K",TEXT(MATCH($C9,'2018-02 (Д)'!$C$2:$C$100,0)+1,0))))*100)</f>
        <v>-41.750171466052102</v>
      </c>
      <c r="BT9" s="9">
        <f ca="1">IF(OR(INDIRECT(CONCATENATE("'2018-04 (Д)'!K",TEXT(MATCH($C9,'2018-04 (Д)'!$C$2:$C$100,0)+1,0)))="Н/Д",INDIRECT(CONCATENATE("'2018-03 (Д)'!K",TEXT(MATCH($C9,'2018-03 (Д)'!$C$2:$C$100,0)+1,0)))="Н/Д",AND(INDIRECT(CONCATENATE("'2018-04 (Д)'!K",TEXT(MATCH($C9,'2018-04 (Д)'!$C$2:$C$100,0)+1,0)))="Н/Д",INDIRECT(CONCATENATE("'2018-03 (Д)'!K",TEXT(MATCH($C9,'2018-03 (Д)'!$C$2:$C$100,0)+1,0))))),"Н/Д",((INDIRECT(CONCATENATE("'2018-04 (Д)'!K",TEXT(MATCH($C9,'2018-04 (Д)'!$C$2:$C$100,0)+1,0)))-INDIRECT(CONCATENATE("'2018-03 (Д)'!K",TEXT(MATCH($C9,'2018-03 (Д)'!$C$2:$C$100,0)+1,0))))/INDIRECT(CONCATENATE("'2018-03 (Д)'!K",TEXT(MATCH($C9,'2018-03 (Д)'!$C$2:$C$100,0)+1,0))))*100)</f>
        <v>140.49408249455587</v>
      </c>
      <c r="BU9" s="9">
        <f ca="1">IF(OR(INDIRECT(CONCATENATE("'2018-05 (Д)'!K",TEXT(MATCH($C9,'2018-05 (Д)'!$C$2:$C$100,0)+1,0)))="Н/Д",INDIRECT(CONCATENATE("'2018-04 (Д)'!K",TEXT(MATCH($C9,'2018-04 (Д)'!$C$2:$C$100,0)+1,0)))="Н/Д",AND(INDIRECT(CONCATENATE("'2018-05 (Д)'!K",TEXT(MATCH($C9,'2018-05 (Д)'!$C$2:$C$100,0)+1,0)))="Н/Д",INDIRECT(CONCATENATE("'2018-04 (Д)'!K",TEXT(MATCH($C9,'2018-04 (Д)'!$C$2:$C$100,0)+1,0))))),"Н/Д",((INDIRECT(CONCATENATE("'2018-05 (Д)'!K",TEXT(MATCH($C9,'2018-05 (Д)'!$C$2:$C$100,0)+1,0)))-INDIRECT(CONCATENATE("'2018-04 (Д)'!K",TEXT(MATCH($C9,'2018-04 (Д)'!$C$2:$C$100,0)+1,0))))/INDIRECT(CONCATENATE("'2018-04 (Д)'!K",TEXT(MATCH($C9,'2018-04 (Д)'!$C$2:$C$100,0)+1,0))))*100)</f>
        <v>148.16213076850821</v>
      </c>
      <c r="BV9" s="9">
        <f ca="1">IF(OR(INDIRECT(CONCATENATE("'2018-06 (Д)'!K",TEXT(MATCH($C9,'2018-06 (Д)'!$C$2:$C$100,0)+1,0)))="Н/Д",INDIRECT(CONCATENATE("'2018-05 (Д)'!K",TEXT(MATCH($C9,'2018-05 (Д)'!$C$2:$C$100,0)+1,0)))="Н/Д",AND(INDIRECT(CONCATENATE("'2018-06 (Д)'!K",TEXT(MATCH($C9,'2018-06 (Д)'!$C$2:$C$100,0)+1,0)))="Н/Д",INDIRECT(CONCATENATE("'2018-05 (Д)'!K",TEXT(MATCH($C9,'2018-05 (Д)'!$C$2:$C$100,0)+1,0))))),"Н/Д",((INDIRECT(CONCATENATE("'2018-06 (Д)'!K",TEXT(MATCH($C9,'2018-06 (Д)'!$C$2:$C$100,0)+1,0)))-INDIRECT(CONCATENATE("'2018-05 (Д)'!K",TEXT(MATCH($C9,'2018-05 (Д)'!$C$2:$C$100,0)+1,0))))/INDIRECT(CONCATENATE("'2018-05 (Д)'!K",TEXT(MATCH($C9,'2018-05 (Д)'!$C$2:$C$100,0)+1,0))))*100)</f>
        <v>-82.909531850098134</v>
      </c>
      <c r="BW9" s="9">
        <f ca="1">IF(OR(INDIRECT(CONCATENATE("'2018-07 (Д)'!K",TEXT(MATCH($C9,'2018-07 (Д)'!$C$2:$C$100,0)+1,0)))="Н/Д",INDIRECT(CONCATENATE("'2018-06 (Д)'!K",TEXT(MATCH($C9,'2018-06 (Д)'!$C$2:$C$100,0)+1,0)))="Н/Д",AND(INDIRECT(CONCATENATE("'2018-07 (Д)'!K",TEXT(MATCH($C9,'2018-07 (Д)'!$C$2:$C$100,0)+1,0)))="Н/Д",INDIRECT(CONCATENATE("'2018-06 (Д)'!K",TEXT(MATCH($C9,'2018-06 (Д)'!$C$2:$C$100,0)+1,0))))),"Н/Д",((INDIRECT(CONCATENATE("'2018-07 (Д)'!K",TEXT(MATCH($C9,'2018-07 (Д)'!$C$2:$C$100,0)+1,0)))-INDIRECT(CONCATENATE("'2018-06 (Д)'!K",TEXT(MATCH($C9,'2018-06 (Д)'!$C$2:$C$100,0)+1,0))))/INDIRECT(CONCATENATE("'2018-06 (Д)'!K",TEXT(MATCH($C9,'2018-06 (Д)'!$C$2:$C$100,0)+1,0))))*100)</f>
        <v>-38.728879651533454</v>
      </c>
      <c r="BX9" s="9">
        <f ca="1">IF(OR(INDIRECT(CONCATENATE("'2018-08 (Д)'!K",TEXT(MATCH($C9,'2018-08 (Д)'!$C$2:$C$100,0)+1,0)))="Н/Д",INDIRECT(CONCATENATE("'2018-07 (Д)'!K",TEXT(MATCH($C9,'2018-07 (Д)'!$C$2:$C$100,0)+1,0)))="Н/Д",AND(INDIRECT(CONCATENATE("'2018-08 (Д)'!K",TEXT(MATCH($C9,'2018-08 (Д)'!$C$2:$C$100,0)+1,0)))="Н/Д",INDIRECT(CONCATENATE("'2018-07 (Д)'!K",TEXT(MATCH($C9,'2018-07 (Д)'!$C$2:$C$100,0)+1,0))))),"Н/Д",((INDIRECT(CONCATENATE("'2018-08 (Д)'!K",TEXT(MATCH($C9,'2018-08 (Д)'!$C$2:$C$100,0)+1,0)))-INDIRECT(CONCATENATE("'2018-07 (Д)'!K",TEXT(MATCH($C9,'2018-07 (Д)'!$C$2:$C$100,0)+1,0))))/INDIRECT(CONCATENATE("'2018-07 (Д)'!K",TEXT(MATCH($C9,'2018-07 (Д)'!$C$2:$C$100,0)+1,0))))*100)</f>
        <v>670.49715543329239</v>
      </c>
      <c r="BY9" s="9">
        <f ca="1">IF(OR(INDIRECT(CONCATENATE("'2018-09 (Д)'!K",TEXT(MATCH($C9,'2018-09 (Д)'!$C$2:$C$100,0)+1,0)))="Н/Д",INDIRECT(CONCATENATE("'2018-08 (Д)'!K",TEXT(MATCH($C9,'2018-08 (Д)'!$C$2:$C$100,0)+1,0)))="Н/Д",AND(INDIRECT(CONCATENATE("'2018-09 (Д)'!K",TEXT(MATCH($C9,'2018-09 (Д)'!$C$2:$C$100,0)+1,0)))="Н/Д",INDIRECT(CONCATENATE("'2018-08 (Д)'!K",TEXT(MATCH($C9,'2018-08 (Д)'!$C$2:$C$100,0)+1,0))))),"Н/Д",((INDIRECT(CONCATENATE("'2018-09 (Д)'!K",TEXT(MATCH($C9,'2018-09 (Д)'!$C$2:$C$100,0)+1,0)))-INDIRECT(CONCATENATE("'2018-08 (Д)'!K",TEXT(MATCH($C9,'2018-08 (Д)'!$C$2:$C$100,0)+1,0))))/INDIRECT(CONCATENATE("'2018-08 (Д)'!K",TEXT(MATCH($C9,'2018-08 (Д)'!$C$2:$C$100,0)+1,0))))*100)</f>
        <v>-86.900473874775798</v>
      </c>
      <c r="BZ9" s="9">
        <f ca="1">IF(OR(INDIRECT(CONCATENATE("'2018-10 (Д)'!K",TEXT(MATCH($C9,'2018-10 (Д)'!$C$2:$C$100,0)+1,0)))="Н/Д",INDIRECT(CONCATENATE("'2018-09 (Д)'!K",TEXT(MATCH($C9,'2018-09 (Д)'!$C$2:$C$100,0)+1,0)))="Н/Д",AND(INDIRECT(CONCATENATE("'2018-10 (Д)'!K",TEXT(MATCH($C9,'2018-10 (Д)'!$C$2:$C$100,0)+1,0)))="Н/Д",INDIRECT(CONCATENATE("'2018-09 (Д)'!K",TEXT(MATCH($C9,'2018-09 (Д)'!$C$2:$C$100,0)+1,0))))),"Н/Д",((INDIRECT(CONCATENATE("'2018-10 (Д)'!K",TEXT(MATCH($C9,'2018-10 (Д)'!$C$2:$C$100,0)+1,0)))-INDIRECT(CONCATENATE("'2018-09 (Д)'!K",TEXT(MATCH($C9,'2018-09 (Д)'!$C$2:$C$100,0)+1,0))))/INDIRECT(CONCATENATE("'2018-09 (Д)'!K",TEXT(MATCH($C9,'2018-09 (Д)'!$C$2:$C$100,0)+1,0))))*100)</f>
        <v>-32.815085439127223</v>
      </c>
      <c r="CA9" s="9">
        <f ca="1">IF(OR(INDIRECT(CONCATENATE("'2018-11 (Д)'!K",TEXT(MATCH($C9,'2018-11 (Д)'!$C$2:$C$100,0)+1,0)))="Н/Д",INDIRECT(CONCATENATE("'2018-10 (Д)'!K",TEXT(MATCH($C9,'2018-10 (Д)'!$C$2:$C$100,0)+1,0)))="Н/Д",AND(INDIRECT(CONCATENATE("'2018-11 (Д)'!K",TEXT(MATCH($C9,'2018-11 (Д)'!$C$2:$C$100,0)+1,0)))="Н/Д",INDIRECT(CONCATENATE("'2018-10 (Д)'!K",TEXT(MATCH($C9,'2018-10 (Д)'!$C$2:$C$100,0)+1,0))))),"Н/Д",((INDIRECT(CONCATENATE("'2018-11 (Д)'!K",TEXT(MATCH($C9,'2018-11 (Д)'!$C$2:$C$100,0)+1,0)))-INDIRECT(CONCATENATE("'2018-10 (Д)'!K",TEXT(MATCH($C9,'2018-10 (Д)'!$C$2:$C$100,0)+1,0))))/INDIRECT(CONCATENATE("'2018-10 (Д)'!K",TEXT(MATCH($C9,'2018-10 (Д)'!$C$2:$C$100,0)+1,0))))*100)</f>
        <v>1133.8021610155902</v>
      </c>
      <c r="CB9" s="9">
        <f ca="1">IF(OR(INDIRECT(CONCATENATE("'2018-12 (Д)'!K",TEXT(MATCH($C9,'2018-12 (Д)'!$C$2:$C$100,0)+1,0)))="Н/Д",INDIRECT(CONCATENATE("'2018-11 (Д)'!K",TEXT(MATCH($C9,'2018-11 (Д)'!$C$2:$C$100,0)+1,0)))="Н/Д",AND(INDIRECT(CONCATENATE("'2018-12 (Д)'!K",TEXT(MATCH($C9,'2018-12 (Д)'!$C$2:$C$100,0)+1,0)))="Н/Д",INDIRECT(CONCATENATE("'2018-11 (Д)'!K",TEXT(MATCH($C9,'2018-11 (Д)'!$C$2:$C$100,0)+1,0))))),"Н/Д",((INDIRECT(CONCATENATE("'2018-12 (Д)'!K",TEXT(MATCH($C9,'2018-12 (Д)'!$C$2:$C$100,0)+1,0)))-INDIRECT(CONCATENATE("'2018-11 (Д)'!K",TEXT(MATCH($C9,'2018-11 (Д)'!$C$2:$C$100,0)+1,0))))/INDIRECT(CONCATENATE("'2018-11 (Д)'!K",TEXT(MATCH($C9,'2018-11 (Д)'!$C$2:$C$100,0)+1,0))))*100)</f>
        <v>-88.891717259130246</v>
      </c>
      <c r="CC9" s="9"/>
      <c r="CD9" s="9">
        <f ca="1">IF(OR(INDIRECT(CONCATENATE("'2018-03 (Д)'!L",TEXT(MATCH($C9,'2018-03 (Д)'!$C$2:$C$100,0)+1,0)))="Н/Д",INDIRECT(CONCATENATE("'2018-02 (Д)'!L",TEXT(MATCH($C9,'2018-02 (Д)'!$C$2:$C$100,0)+1,0)))="Н/Д",AND(INDIRECT(CONCATENATE("'2018-03 (Д)'!L",TEXT(MATCH($C9,'2018-03 (Д)'!$C$2:$C$100,0)+1,0)))="Н/Д",INDIRECT(CONCATENATE("'2018-02 (Д)'!L",TEXT(MATCH($C9,'2018-02 (Д)'!$C$2:$C$100,0)+1,0))))),"Н/Д",((INDIRECT(CONCATENATE("'2018-03 (Д)'!L",TEXT(MATCH($C9,'2018-03 (Д)'!$C$2:$C$100,0)+1,0)))-INDIRECT(CONCATENATE("'2018-02 (Д)'!L",TEXT(MATCH($C9,'2018-02 (Д)'!$C$2:$C$100,0)+1,0))))/INDIRECT(CONCATENATE("'2018-02 (Д)'!L",TEXT(MATCH($C9,'2018-02 (Д)'!$C$2:$C$100,0)+1,0))))*100)</f>
        <v>0.57632448140967452</v>
      </c>
      <c r="CE9" s="9">
        <f ca="1">IF(OR(INDIRECT(CONCATENATE("'2018-04 (Д)'!L",TEXT(MATCH($C9,'2018-04 (Д)'!$C$2:$C$100,0)+1,0)))="Н/Д",INDIRECT(CONCATENATE("'2018-03 (Д)'!L",TEXT(MATCH($C9,'2018-03 (Д)'!$C$2:$C$100,0)+1,0)))="Н/Д",AND(INDIRECT(CONCATENATE("'2018-04 (Д)'!L",TEXT(MATCH($C9,'2018-04 (Д)'!$C$2:$C$100,0)+1,0)))="Н/Д",INDIRECT(CONCATENATE("'2018-03 (Д)'!L",TEXT(MATCH($C9,'2018-03 (Д)'!$C$2:$C$100,0)+1,0))))),"Н/Д",((INDIRECT(CONCATENATE("'2018-04 (Д)'!L",TEXT(MATCH($C9,'2018-04 (Д)'!$C$2:$C$100,0)+1,0)))-INDIRECT(CONCATENATE("'2018-03 (Д)'!L",TEXT(MATCH($C9,'2018-03 (Д)'!$C$2:$C$100,0)+1,0))))/INDIRECT(CONCATENATE("'2018-03 (Д)'!L",TEXT(MATCH($C9,'2018-03 (Д)'!$C$2:$C$100,0)+1,0))))*100)</f>
        <v>94.783950592743992</v>
      </c>
      <c r="CF9" s="9">
        <f ca="1">IF(OR(INDIRECT(CONCATENATE("'2018-05 (Д)'!L",TEXT(MATCH($C9,'2018-05 (Д)'!$C$2:$C$100,0)+1,0)))="Н/Д",INDIRECT(CONCATENATE("'2018-04 (Д)'!L",TEXT(MATCH($C9,'2018-04 (Д)'!$C$2:$C$100,0)+1,0)))="Н/Д",AND(INDIRECT(CONCATENATE("'2018-05 (Д)'!L",TEXT(MATCH($C9,'2018-05 (Д)'!$C$2:$C$100,0)+1,0)))="Н/Д",INDIRECT(CONCATENATE("'2018-04 (Д)'!L",TEXT(MATCH($C9,'2018-04 (Д)'!$C$2:$C$100,0)+1,0))))),"Н/Д",((INDIRECT(CONCATENATE("'2018-05 (Д)'!L",TEXT(MATCH($C9,'2018-05 (Д)'!$C$2:$C$100,0)+1,0)))-INDIRECT(CONCATENATE("'2018-04 (Д)'!L",TEXT(MATCH($C9,'2018-04 (Д)'!$C$2:$C$100,0)+1,0))))/INDIRECT(CONCATENATE("'2018-04 (Д)'!L",TEXT(MATCH($C9,'2018-04 (Д)'!$C$2:$C$100,0)+1,0))))*100)</f>
        <v>207.52397444923835</v>
      </c>
      <c r="CG9" s="9">
        <f ca="1">IF(OR(INDIRECT(CONCATENATE("'2018-06 (Д)'!L",TEXT(MATCH($C9,'2018-06 (Д)'!$C$2:$C$100,0)+1,0)))="Н/Д",INDIRECT(CONCATENATE("'2018-05 (Д)'!L",TEXT(MATCH($C9,'2018-05 (Д)'!$C$2:$C$100,0)+1,0)))="Н/Д",AND(INDIRECT(CONCATENATE("'2018-06 (Д)'!L",TEXT(MATCH($C9,'2018-06 (Д)'!$C$2:$C$100,0)+1,0)))="Н/Д",INDIRECT(CONCATENATE("'2018-05 (Д)'!L",TEXT(MATCH($C9,'2018-05 (Д)'!$C$2:$C$100,0)+1,0))))),"Н/Д",((INDIRECT(CONCATENATE("'2018-06 (Д)'!L",TEXT(MATCH($C9,'2018-06 (Д)'!$C$2:$C$100,0)+1,0)))-INDIRECT(CONCATENATE("'2018-05 (Д)'!L",TEXT(MATCH($C9,'2018-05 (Д)'!$C$2:$C$100,0)+1,0))))/INDIRECT(CONCATENATE("'2018-05 (Д)'!L",TEXT(MATCH($C9,'2018-05 (Д)'!$C$2:$C$100,0)+1,0))))*100)</f>
        <v>-31.310237477309443</v>
      </c>
      <c r="CH9" s="9">
        <f ca="1">IF(OR(INDIRECT(CONCATENATE("'2018-07 (Д)'!L",TEXT(MATCH($C9,'2018-07 (Д)'!$C$2:$C$100,0)+1,0)))="Н/Д",INDIRECT(CONCATENATE("'2018-06 (Д)'!L",TEXT(MATCH($C9,'2018-06 (Д)'!$C$2:$C$100,0)+1,0)))="Н/Д",AND(INDIRECT(CONCATENATE("'2018-07 (Д)'!L",TEXT(MATCH($C9,'2018-07 (Д)'!$C$2:$C$100,0)+1,0)))="Н/Д",INDIRECT(CONCATENATE("'2018-06 (Д)'!L",TEXT(MATCH($C9,'2018-06 (Д)'!$C$2:$C$100,0)+1,0))))),"Н/Д",((INDIRECT(CONCATENATE("'2018-07 (Д)'!L",TEXT(MATCH($C9,'2018-07 (Д)'!$C$2:$C$100,0)+1,0)))-INDIRECT(CONCATENATE("'2018-06 (Д)'!L",TEXT(MATCH($C9,'2018-06 (Д)'!$C$2:$C$100,0)+1,0))))/INDIRECT(CONCATENATE("'2018-06 (Д)'!L",TEXT(MATCH($C9,'2018-06 (Д)'!$C$2:$C$100,0)+1,0))))*100)</f>
        <v>-89.316976452662871</v>
      </c>
      <c r="CI9" s="9">
        <f ca="1">IF(OR(INDIRECT(CONCATENATE("'2018-08 (Д)'!L",TEXT(MATCH($C9,'2018-08 (Д)'!$C$2:$C$100,0)+1,0)))="Н/Д",INDIRECT(CONCATENATE("'2018-07 (Д)'!L",TEXT(MATCH($C9,'2018-07 (Д)'!$C$2:$C$100,0)+1,0)))="Н/Д",AND(INDIRECT(CONCATENATE("'2018-08 (Д)'!L",TEXT(MATCH($C9,'2018-08 (Д)'!$C$2:$C$100,0)+1,0)))="Н/Д",INDIRECT(CONCATENATE("'2018-07 (Д)'!L",TEXT(MATCH($C9,'2018-07 (Д)'!$C$2:$C$100,0)+1,0))))),"Н/Д",((INDIRECT(CONCATENATE("'2018-08 (Д)'!L",TEXT(MATCH($C9,'2018-08 (Д)'!$C$2:$C$100,0)+1,0)))-INDIRECT(CONCATENATE("'2018-07 (Д)'!L",TEXT(MATCH($C9,'2018-07 (Д)'!$C$2:$C$100,0)+1,0))))/INDIRECT(CONCATENATE("'2018-07 (Д)'!L",TEXT(MATCH($C9,'2018-07 (Д)'!$C$2:$C$100,0)+1,0))))*100)</f>
        <v>882.86535100188371</v>
      </c>
      <c r="CJ9" s="9">
        <f ca="1">IF(OR(INDIRECT(CONCATENATE("'2018-09 (Д)'!L",TEXT(MATCH($C9,'2018-09 (Д)'!$C$2:$C$100,0)+1,0)))="Н/Д",INDIRECT(CONCATENATE("'2018-08 (Д)'!L",TEXT(MATCH($C9,'2018-08 (Д)'!$C$2:$C$100,0)+1,0)))="Н/Д",AND(INDIRECT(CONCATENATE("'2018-09 (Д)'!L",TEXT(MATCH($C9,'2018-09 (Д)'!$C$2:$C$100,0)+1,0)))="Н/Д",INDIRECT(CONCATENATE("'2018-08 (Д)'!L",TEXT(MATCH($C9,'2018-08 (Д)'!$C$2:$C$100,0)+1,0))))),"Н/Д",((INDIRECT(CONCATENATE("'2018-09 (Д)'!L",TEXT(MATCH($C9,'2018-09 (Д)'!$C$2:$C$100,0)+1,0)))-INDIRECT(CONCATENATE("'2018-08 (Д)'!L",TEXT(MATCH($C9,'2018-08 (Д)'!$C$2:$C$100,0)+1,0))))/INDIRECT(CONCATENATE("'2018-08 (Д)'!L",TEXT(MATCH($C9,'2018-08 (Д)'!$C$2:$C$100,0)+1,0))))*100)</f>
        <v>-37.747307098231985</v>
      </c>
      <c r="CK9" s="9">
        <f ca="1">IF(OR(INDIRECT(CONCATENATE("'2018-10 (Д)'!L",TEXT(MATCH($C9,'2018-10 (Д)'!$C$2:$C$100,0)+1,0)))="Н/Д",INDIRECT(CONCATENATE("'2018-09 (Д)'!L",TEXT(MATCH($C9,'2018-09 (Д)'!$C$2:$C$100,0)+1,0)))="Н/Д",AND(INDIRECT(CONCATENATE("'2018-10 (Д)'!L",TEXT(MATCH($C9,'2018-10 (Д)'!$C$2:$C$100,0)+1,0)))="Н/Д",INDIRECT(CONCATENATE("'2018-09 (Д)'!L",TEXT(MATCH($C9,'2018-09 (Д)'!$C$2:$C$100,0)+1,0))))),"Н/Д",((INDIRECT(CONCATENATE("'2018-10 (Д)'!L",TEXT(MATCH($C9,'2018-10 (Д)'!$C$2:$C$100,0)+1,0)))-INDIRECT(CONCATENATE("'2018-09 (Д)'!L",TEXT(MATCH($C9,'2018-09 (Д)'!$C$2:$C$100,0)+1,0))))/INDIRECT(CONCATENATE("'2018-09 (Д)'!L",TEXT(MATCH($C9,'2018-09 (Д)'!$C$2:$C$100,0)+1,0))))*100)</f>
        <v>-70.076923883670958</v>
      </c>
      <c r="CL9" s="9">
        <f ca="1">IF(OR(INDIRECT(CONCATENATE("'2018-11 (Д)'!L",TEXT(MATCH($C9,'2018-11 (Д)'!$C$2:$C$100,0)+1,0)))="Н/Д",INDIRECT(CONCATENATE("'2018-10 (Д)'!L",TEXT(MATCH($C9,'2018-10 (Д)'!$C$2:$C$100,0)+1,0)))="Н/Д",AND(INDIRECT(CONCATENATE("'2018-11 (Д)'!L",TEXT(MATCH($C9,'2018-11 (Д)'!$C$2:$C$100,0)+1,0)))="Н/Д",INDIRECT(CONCATENATE("'2018-10 (Д)'!L",TEXT(MATCH($C9,'2018-10 (Д)'!$C$2:$C$100,0)+1,0))))),"Н/Д",((INDIRECT(CONCATENATE("'2018-11 (Д)'!L",TEXT(MATCH($C9,'2018-11 (Д)'!$C$2:$C$100,0)+1,0)))-INDIRECT(CONCATENATE("'2018-10 (Д)'!L",TEXT(MATCH($C9,'2018-10 (Д)'!$C$2:$C$100,0)+1,0))))/INDIRECT(CONCATENATE("'2018-10 (Д)'!L",TEXT(MATCH($C9,'2018-10 (Д)'!$C$2:$C$100,0)+1,0))))*100)</f>
        <v>580.37766848343529</v>
      </c>
      <c r="CM9" s="9">
        <f ca="1">IF(OR(INDIRECT(CONCATENATE("'2018-12 (Д)'!L",TEXT(MATCH($C9,'2018-12 (Д)'!$C$2:$C$100,0)+1,0)))="Н/Д",INDIRECT(CONCATENATE("'2018-11 (Д)'!L",TEXT(MATCH($C9,'2018-11 (Д)'!$C$2:$C$100,0)+1,0)))="Н/Д",AND(INDIRECT(CONCATENATE("'2018-12 (Д)'!L",TEXT(MATCH($C9,'2018-12 (Д)'!$C$2:$C$100,0)+1,0)))="Н/Д",INDIRECT(CONCATENATE("'2018-11 (Д)'!L",TEXT(MATCH($C9,'2018-11 (Д)'!$C$2:$C$100,0)+1,0))))),"Н/Д",((INDIRECT(CONCATENATE("'2018-12 (Д)'!L",TEXT(MATCH($C9,'2018-12 (Д)'!$C$2:$C$100,0)+1,0)))-INDIRECT(CONCATENATE("'2018-11 (Д)'!L",TEXT(MATCH($C9,'2018-11 (Д)'!$C$2:$C$100,0)+1,0))))/INDIRECT(CONCATENATE("'2018-11 (Д)'!L",TEXT(MATCH($C9,'2018-11 (Д)'!$C$2:$C$100,0)+1,0))))*100)</f>
        <v>-16.921833834798431</v>
      </c>
      <c r="CN9" s="9"/>
      <c r="CO9" s="9">
        <f ca="1">IF(OR(INDIRECT(CONCATENATE("'2018-03 (Д)'!M",TEXT(MATCH($C9,'2018-03 (Д)'!$C$2:$C$100,0)+1,0)))="Н/Д",INDIRECT(CONCATENATE("'2018-02 (Д)'!M",TEXT(MATCH($C9,'2018-02 (Д)'!$C$2:$C$100,0)+1,0)))="Н/Д",AND(INDIRECT(CONCATENATE("'2018-03 (Д)'!M",TEXT(MATCH($C9,'2018-03 (Д)'!$C$2:$C$100,0)+1,0)))="Н/Д",INDIRECT(CONCATENATE("'2018-02 (Д)'!M",TEXT(MATCH($C9,'2018-02 (Д)'!$C$2:$C$100,0)+1,0))))),"Н/Д",((INDIRECT(CONCATENATE("'2018-03 (Д)'!M",TEXT(MATCH($C9,'2018-03 (Д)'!$C$2:$C$100,0)+1,0)))-INDIRECT(CONCATENATE("'2018-02 (Д)'!M",TEXT(MATCH($C9,'2018-02 (Д)'!$C$2:$C$100,0)+1,0))))/INDIRECT(CONCATENATE("'2018-02 (Д)'!M",TEXT(MATCH($C9,'2018-02 (Д)'!$C$2:$C$100,0)+1,0))))*100)</f>
        <v>-14.579239860410553</v>
      </c>
      <c r="CP9" s="9">
        <f ca="1">IF(OR(INDIRECT(CONCATENATE("'2018-04 (Д)'!M",TEXT(MATCH($C9,'2018-04 (Д)'!$C$2:$C$100,0)+1,0)))="Н/Д",INDIRECT(CONCATENATE("'2018-03 (Д)'!M",TEXT(MATCH($C9,'2018-03 (Д)'!$C$2:$C$100,0)+1,0)))="Н/Д",AND(INDIRECT(CONCATENATE("'2018-04 (Д)'!M",TEXT(MATCH($C9,'2018-04 (Д)'!$C$2:$C$100,0)+1,0)))="Н/Д",INDIRECT(CONCATENATE("'2018-03 (Д)'!M",TEXT(MATCH($C9,'2018-03 (Д)'!$C$2:$C$100,0)+1,0))))),"Н/Д",((INDIRECT(CONCATENATE("'2018-04 (Д)'!M",TEXT(MATCH($C9,'2018-04 (Д)'!$C$2:$C$100,0)+1,0)))-INDIRECT(CONCATENATE("'2018-03 (Д)'!M",TEXT(MATCH($C9,'2018-03 (Д)'!$C$2:$C$100,0)+1,0))))/INDIRECT(CONCATENATE("'2018-03 (Д)'!M",TEXT(MATCH($C9,'2018-03 (Д)'!$C$2:$C$100,0)+1,0))))*100)</f>
        <v>54.132142441759342</v>
      </c>
      <c r="CQ9" s="9">
        <f ca="1">IF(OR(INDIRECT(CONCATENATE("'2018-05 (Д)'!M",TEXT(MATCH($C9,'2018-05 (Д)'!$C$2:$C$100,0)+1,0)))="Н/Д",INDIRECT(CONCATENATE("'2018-04 (Д)'!M",TEXT(MATCH($C9,'2018-04 (Д)'!$C$2:$C$100,0)+1,0)))="Н/Д",AND(INDIRECT(CONCATENATE("'2018-05 (Д)'!M",TEXT(MATCH($C9,'2018-05 (Д)'!$C$2:$C$100,0)+1,0)))="Н/Д",INDIRECT(CONCATENATE("'2018-04 (Д)'!M",TEXT(MATCH($C9,'2018-04 (Д)'!$C$2:$C$100,0)+1,0))))),"Н/Д",((INDIRECT(CONCATENATE("'2018-05 (Д)'!M",TEXT(MATCH($C9,'2018-05 (Д)'!$C$2:$C$100,0)+1,0)))-INDIRECT(CONCATENATE("'2018-04 (Д)'!M",TEXT(MATCH($C9,'2018-04 (Д)'!$C$2:$C$100,0)+1,0))))/INDIRECT(CONCATENATE("'2018-04 (Д)'!M",TEXT(MATCH($C9,'2018-04 (Д)'!$C$2:$C$100,0)+1,0))))*100)</f>
        <v>-30.671948544638649</v>
      </c>
      <c r="CR9" s="9">
        <f ca="1">IF(OR(INDIRECT(CONCATENATE("'2018-06 (Д)'!M",TEXT(MATCH($C9,'2018-06 (Д)'!$C$2:$C$100,0)+1,0)))="Н/Д",INDIRECT(CONCATENATE("'2018-05 (Д)'!M",TEXT(MATCH($C9,'2018-05 (Д)'!$C$2:$C$100,0)+1,0)))="Н/Д",AND(INDIRECT(CONCATENATE("'2018-06 (Д)'!M",TEXT(MATCH($C9,'2018-06 (Д)'!$C$2:$C$100,0)+1,0)))="Н/Д",INDIRECT(CONCATENATE("'2018-05 (Д)'!M",TEXT(MATCH($C9,'2018-05 (Д)'!$C$2:$C$100,0)+1,0))))),"Н/Д",((INDIRECT(CONCATENATE("'2018-06 (Д)'!M",TEXT(MATCH($C9,'2018-06 (Д)'!$C$2:$C$100,0)+1,0)))-INDIRECT(CONCATENATE("'2018-05 (Д)'!M",TEXT(MATCH($C9,'2018-05 (Д)'!$C$2:$C$100,0)+1,0))))/INDIRECT(CONCATENATE("'2018-05 (Д)'!M",TEXT(MATCH($C9,'2018-05 (Д)'!$C$2:$C$100,0)+1,0))))*100)</f>
        <v>21.011304130563484</v>
      </c>
      <c r="CS9" s="9">
        <f ca="1">IF(OR(INDIRECT(CONCATENATE("'2018-07 (Д)'!M",TEXT(MATCH($C9,'2018-07 (Д)'!$C$2:$C$100,0)+1,0)))="Н/Д",INDIRECT(CONCATENATE("'2018-06 (Д)'!M",TEXT(MATCH($C9,'2018-06 (Д)'!$C$2:$C$100,0)+1,0)))="Н/Д",AND(INDIRECT(CONCATENATE("'2018-07 (Д)'!M",TEXT(MATCH($C9,'2018-07 (Д)'!$C$2:$C$100,0)+1,0)))="Н/Д",INDIRECT(CONCATENATE("'2018-06 (Д)'!M",TEXT(MATCH($C9,'2018-06 (Д)'!$C$2:$C$100,0)+1,0))))),"Н/Д",((INDIRECT(CONCATENATE("'2018-07 (Д)'!M",TEXT(MATCH($C9,'2018-07 (Д)'!$C$2:$C$100,0)+1,0)))-INDIRECT(CONCATENATE("'2018-06 (Д)'!M",TEXT(MATCH($C9,'2018-06 (Д)'!$C$2:$C$100,0)+1,0))))/INDIRECT(CONCATENATE("'2018-06 (Д)'!M",TEXT(MATCH($C9,'2018-06 (Д)'!$C$2:$C$100,0)+1,0))))*100)</f>
        <v>-1.8742006203516519</v>
      </c>
      <c r="CT9" s="9">
        <f ca="1">IF(OR(INDIRECT(CONCATENATE("'2018-08 (Д)'!M",TEXT(MATCH($C9,'2018-08 (Д)'!$C$2:$C$100,0)+1,0)))="Н/Д",INDIRECT(CONCATENATE("'2018-07 (Д)'!M",TEXT(MATCH($C9,'2018-07 (Д)'!$C$2:$C$100,0)+1,0)))="Н/Д",AND(INDIRECT(CONCATENATE("'2018-08 (Д)'!M",TEXT(MATCH($C9,'2018-08 (Д)'!$C$2:$C$100,0)+1,0)))="Н/Д",INDIRECT(CONCATENATE("'2018-07 (Д)'!M",TEXT(MATCH($C9,'2018-07 (Д)'!$C$2:$C$100,0)+1,0))))),"Н/Д",((INDIRECT(CONCATENATE("'2018-08 (Д)'!M",TEXT(MATCH($C9,'2018-08 (Д)'!$C$2:$C$100,0)+1,0)))-INDIRECT(CONCATENATE("'2018-07 (Д)'!M",TEXT(MATCH($C9,'2018-07 (Д)'!$C$2:$C$100,0)+1,0))))/INDIRECT(CONCATENATE("'2018-07 (Д)'!M",TEXT(MATCH($C9,'2018-07 (Д)'!$C$2:$C$100,0)+1,0))))*100)</f>
        <v>11.008796819356215</v>
      </c>
      <c r="CU9" s="9">
        <f ca="1">IF(OR(INDIRECT(CONCATENATE("'2018-09 (Д)'!M",TEXT(MATCH($C9,'2018-09 (Д)'!$C$2:$C$100,0)+1,0)))="Н/Д",INDIRECT(CONCATENATE("'2018-08 (Д)'!M",TEXT(MATCH($C9,'2018-08 (Д)'!$C$2:$C$100,0)+1,0)))="Н/Д",AND(INDIRECT(CONCATENATE("'2018-09 (Д)'!M",TEXT(MATCH($C9,'2018-09 (Д)'!$C$2:$C$100,0)+1,0)))="Н/Д",INDIRECT(CONCATENATE("'2018-08 (Д)'!M",TEXT(MATCH($C9,'2018-08 (Д)'!$C$2:$C$100,0)+1,0))))),"Н/Д",((INDIRECT(CONCATENATE("'2018-09 (Д)'!M",TEXT(MATCH($C9,'2018-09 (Д)'!$C$2:$C$100,0)+1,0)))-INDIRECT(CONCATENATE("'2018-08 (Д)'!M",TEXT(MATCH($C9,'2018-08 (Д)'!$C$2:$C$100,0)+1,0))))/INDIRECT(CONCATENATE("'2018-08 (Д)'!M",TEXT(MATCH($C9,'2018-08 (Д)'!$C$2:$C$100,0)+1,0))))*100)</f>
        <v>11.73422668317772</v>
      </c>
      <c r="CV9" s="9">
        <f ca="1">IF(OR(INDIRECT(CONCATENATE("'2018-10 (Д)'!M",TEXT(MATCH($C9,'2018-10 (Д)'!$C$2:$C$100,0)+1,0)))="Н/Д",INDIRECT(CONCATENATE("'2018-09 (Д)'!M",TEXT(MATCH($C9,'2018-09 (Д)'!$C$2:$C$100,0)+1,0)))="Н/Д",AND(INDIRECT(CONCATENATE("'2018-10 (Д)'!M",TEXT(MATCH($C9,'2018-10 (Д)'!$C$2:$C$100,0)+1,0)))="Н/Д",INDIRECT(CONCATENATE("'2018-09 (Д)'!M",TEXT(MATCH($C9,'2018-09 (Д)'!$C$2:$C$100,0)+1,0))))),"Н/Д",((INDIRECT(CONCATENATE("'2018-10 (Д)'!M",TEXT(MATCH($C9,'2018-10 (Д)'!$C$2:$C$100,0)+1,0)))-INDIRECT(CONCATENATE("'2018-09 (Д)'!M",TEXT(MATCH($C9,'2018-09 (Д)'!$C$2:$C$100,0)+1,0))))/INDIRECT(CONCATENATE("'2018-09 (Д)'!M",TEXT(MATCH($C9,'2018-09 (Д)'!$C$2:$C$100,0)+1,0))))*100)</f>
        <v>-14.268650942380887</v>
      </c>
      <c r="CW9" s="9">
        <f ca="1">IF(OR(INDIRECT(CONCATENATE("'2018-11 (Д)'!M",TEXT(MATCH($C9,'2018-11 (Д)'!$C$2:$C$100,0)+1,0)))="Н/Д",INDIRECT(CONCATENATE("'2018-10 (Д)'!M",TEXT(MATCH($C9,'2018-10 (Д)'!$C$2:$C$100,0)+1,0)))="Н/Д",AND(INDIRECT(CONCATENATE("'2018-11 (Д)'!M",TEXT(MATCH($C9,'2018-11 (Д)'!$C$2:$C$100,0)+1,0)))="Н/Д",INDIRECT(CONCATENATE("'2018-10 (Д)'!M",TEXT(MATCH($C9,'2018-10 (Д)'!$C$2:$C$100,0)+1,0))))),"Н/Д",((INDIRECT(CONCATENATE("'2018-11 (Д)'!M",TEXT(MATCH($C9,'2018-11 (Д)'!$C$2:$C$100,0)+1,0)))-INDIRECT(CONCATENATE("'2018-10 (Д)'!M",TEXT(MATCH($C9,'2018-10 (Д)'!$C$2:$C$100,0)+1,0))))/INDIRECT(CONCATENATE("'2018-10 (Д)'!M",TEXT(MATCH($C9,'2018-10 (Д)'!$C$2:$C$100,0)+1,0))))*100)</f>
        <v>35.192899608310334</v>
      </c>
      <c r="CX9" s="9">
        <f ca="1">IF(OR(INDIRECT(CONCATENATE("'2018-12 (Д)'!M",TEXT(MATCH($C9,'2018-12 (Д)'!$C$2:$C$100,0)+1,0)))="Н/Д",INDIRECT(CONCATENATE("'2018-11 (Д)'!M",TEXT(MATCH($C9,'2018-11 (Д)'!$C$2:$C$100,0)+1,0)))="Н/Д",AND(INDIRECT(CONCATENATE("'2018-12 (Д)'!M",TEXT(MATCH($C9,'2018-12 (Д)'!$C$2:$C$100,0)+1,0)))="Н/Д",INDIRECT(CONCATENATE("'2018-11 (Д)'!M",TEXT(MATCH($C9,'2018-11 (Д)'!$C$2:$C$100,0)+1,0))))),"Н/Д",((INDIRECT(CONCATENATE("'2018-12 (Д)'!M",TEXT(MATCH($C9,'2018-12 (Д)'!$C$2:$C$100,0)+1,0)))-INDIRECT(CONCATENATE("'2018-11 (Д)'!M",TEXT(MATCH($C9,'2018-11 (Д)'!$C$2:$C$100,0)+1,0))))/INDIRECT(CONCATENATE("'2018-11 (Д)'!M",TEXT(MATCH($C9,'2018-11 (Д)'!$C$2:$C$100,0)+1,0))))*100)</f>
        <v>1.3888374496200073</v>
      </c>
      <c r="CY9" s="9"/>
      <c r="CZ9" s="9">
        <f ca="1">IF(OR(INDIRECT(CONCATENATE("'2018-03 (Д)'!N",TEXT(MATCH($C9,'2018-03 (Д)'!$C$2:$C$100,0)+1,0)))="Н/Д",INDIRECT(CONCATENATE("'2018-02 (Д)'!N",TEXT(MATCH($C9,'2018-02 (Д)'!$C$2:$C$100,0)+1,0)))="Н/Д",AND(INDIRECT(CONCATENATE("'2018-03 (Д)'!N",TEXT(MATCH($C9,'2018-03 (Д)'!$C$2:$C$100,0)+1,0)))="Н/Д",INDIRECT(CONCATENATE("'2018-02 (Д)'!N",TEXT(MATCH($C9,'2018-02 (Д)'!$C$2:$C$100,0)+1,0))))),"Н/Д",((INDIRECT(CONCATENATE("'2018-03 (Д)'!N",TEXT(MATCH($C9,'2018-03 (Д)'!$C$2:$C$100,0)+1,0)))-INDIRECT(CONCATENATE("'2018-02 (Д)'!N",TEXT(MATCH($C9,'2018-02 (Д)'!$C$2:$C$100,0)+1,0))))/INDIRECT(CONCATENATE("'2018-02 (Д)'!N",TEXT(MATCH($C9,'2018-02 (Д)'!$C$2:$C$100,0)+1,0))))*100)</f>
        <v>132.96692393351788</v>
      </c>
      <c r="DA9" s="9">
        <f ca="1">IF(OR(INDIRECT(CONCATENATE("'2018-04 (Д)'!N",TEXT(MATCH($C9,'2018-04 (Д)'!$C$2:$C$100,0)+1,0)))="Н/Д",INDIRECT(CONCATENATE("'2018-03 (Д)'!N",TEXT(MATCH($C9,'2018-03 (Д)'!$C$2:$C$100,0)+1,0)))="Н/Д",AND(INDIRECT(CONCATENATE("'2018-04 (Д)'!N",TEXT(MATCH($C9,'2018-04 (Д)'!$C$2:$C$100,0)+1,0)))="Н/Д",INDIRECT(CONCATENATE("'2018-03 (Д)'!N",TEXT(MATCH($C9,'2018-03 (Д)'!$C$2:$C$100,0)+1,0))))),"Н/Д",((INDIRECT(CONCATENATE("'2018-04 (Д)'!N",TEXT(MATCH($C9,'2018-04 (Д)'!$C$2:$C$100,0)+1,0)))-INDIRECT(CONCATENATE("'2018-03 (Д)'!N",TEXT(MATCH($C9,'2018-03 (Д)'!$C$2:$C$100,0)+1,0))))/INDIRECT(CONCATENATE("'2018-03 (Д)'!N",TEXT(MATCH($C9,'2018-03 (Д)'!$C$2:$C$100,0)+1,0))))*100)</f>
        <v>67.138013786557877</v>
      </c>
      <c r="DB9" s="9">
        <f ca="1">IF(OR(INDIRECT(CONCATENATE("'2018-05 (Д)'!N",TEXT(MATCH($C9,'2018-05 (Д)'!$C$2:$C$100,0)+1,0)))="Н/Д",INDIRECT(CONCATENATE("'2018-04 (Д)'!N",TEXT(MATCH($C9,'2018-04 (Д)'!$C$2:$C$100,0)+1,0)))="Н/Д",AND(INDIRECT(CONCATENATE("'2018-05 (Д)'!N",TEXT(MATCH($C9,'2018-05 (Д)'!$C$2:$C$100,0)+1,0)))="Н/Д",INDIRECT(CONCATENATE("'2018-04 (Д)'!N",TEXT(MATCH($C9,'2018-04 (Д)'!$C$2:$C$100,0)+1,0))))),"Н/Д",((INDIRECT(CONCATENATE("'2018-05 (Д)'!N",TEXT(MATCH($C9,'2018-05 (Д)'!$C$2:$C$100,0)+1,0)))-INDIRECT(CONCATENATE("'2018-04 (Д)'!N",TEXT(MATCH($C9,'2018-04 (Д)'!$C$2:$C$100,0)+1,0))))/INDIRECT(CONCATENATE("'2018-04 (Д)'!N",TEXT(MATCH($C9,'2018-04 (Д)'!$C$2:$C$100,0)+1,0))))*100)</f>
        <v>38.081526960482009</v>
      </c>
      <c r="DC9" s="9">
        <f ca="1">IF(OR(INDIRECT(CONCATENATE("'2018-06 (Д)'!N",TEXT(MATCH($C9,'2018-06 (Д)'!$C$2:$C$100,0)+1,0)))="Н/Д",INDIRECT(CONCATENATE("'2018-05 (Д)'!N",TEXT(MATCH($C9,'2018-05 (Д)'!$C$2:$C$100,0)+1,0)))="Н/Д",AND(INDIRECT(CONCATENATE("'2018-06 (Д)'!N",TEXT(MATCH($C9,'2018-06 (Д)'!$C$2:$C$100,0)+1,0)))="Н/Д",INDIRECT(CONCATENATE("'2018-05 (Д)'!N",TEXT(MATCH($C9,'2018-05 (Д)'!$C$2:$C$100,0)+1,0))))),"Н/Д",((INDIRECT(CONCATENATE("'2018-06 (Д)'!N",TEXT(MATCH($C9,'2018-06 (Д)'!$C$2:$C$100,0)+1,0)))-INDIRECT(CONCATENATE("'2018-05 (Д)'!N",TEXT(MATCH($C9,'2018-05 (Д)'!$C$2:$C$100,0)+1,0))))/INDIRECT(CONCATENATE("'2018-05 (Д)'!N",TEXT(MATCH($C9,'2018-05 (Д)'!$C$2:$C$100,0)+1,0))))*100)</f>
        <v>30.395824550878459</v>
      </c>
      <c r="DD9" s="9">
        <f ca="1">IF(OR(INDIRECT(CONCATENATE("'2018-07 (Д)'!N",TEXT(MATCH($C9,'2018-07 (Д)'!$C$2:$C$100,0)+1,0)))="Н/Д",INDIRECT(CONCATENATE("'2018-06 (Д)'!N",TEXT(MATCH($C9,'2018-06 (Д)'!$C$2:$C$100,0)+1,0)))="Н/Д",AND(INDIRECT(CONCATENATE("'2018-07 (Д)'!N",TEXT(MATCH($C9,'2018-07 (Д)'!$C$2:$C$100,0)+1,0)))="Н/Д",INDIRECT(CONCATENATE("'2018-06 (Д)'!N",TEXT(MATCH($C9,'2018-06 (Д)'!$C$2:$C$100,0)+1,0))))),"Н/Д",((INDIRECT(CONCATENATE("'2018-07 (Д)'!N",TEXT(MATCH($C9,'2018-07 (Д)'!$C$2:$C$100,0)+1,0)))-INDIRECT(CONCATENATE("'2018-06 (Д)'!N",TEXT(MATCH($C9,'2018-06 (Д)'!$C$2:$C$100,0)+1,0))))/INDIRECT(CONCATENATE("'2018-06 (Д)'!N",TEXT(MATCH($C9,'2018-06 (Д)'!$C$2:$C$100,0)+1,0))))*100)</f>
        <v>24.139347661401501</v>
      </c>
      <c r="DE9" s="9">
        <f ca="1">IF(OR(INDIRECT(CONCATENATE("'2018-08 (Д)'!N",TEXT(MATCH($C9,'2018-08 (Д)'!$C$2:$C$100,0)+1,0)))="Н/Д",INDIRECT(CONCATENATE("'2018-07 (Д)'!N",TEXT(MATCH($C9,'2018-07 (Д)'!$C$2:$C$100,0)+1,0)))="Н/Д",AND(INDIRECT(CONCATENATE("'2018-08 (Д)'!N",TEXT(MATCH($C9,'2018-08 (Д)'!$C$2:$C$100,0)+1,0)))="Н/Д",INDIRECT(CONCATENATE("'2018-07 (Д)'!N",TEXT(MATCH($C9,'2018-07 (Д)'!$C$2:$C$100,0)+1,0))))),"Н/Д",((INDIRECT(CONCATENATE("'2018-08 (Д)'!N",TEXT(MATCH($C9,'2018-08 (Д)'!$C$2:$C$100,0)+1,0)))-INDIRECT(CONCATENATE("'2018-07 (Д)'!N",TEXT(MATCH($C9,'2018-07 (Д)'!$C$2:$C$100,0)+1,0))))/INDIRECT(CONCATENATE("'2018-07 (Д)'!N",TEXT(MATCH($C9,'2018-07 (Д)'!$C$2:$C$100,0)+1,0))))*100)</f>
        <v>19.05765066302061</v>
      </c>
      <c r="DF9" s="9">
        <f ca="1">IF(OR(INDIRECT(CONCATENATE("'2018-09 (Д)'!N",TEXT(MATCH($C9,'2018-09 (Д)'!$C$2:$C$100,0)+1,0)))="Н/Д",INDIRECT(CONCATENATE("'2018-08 (Д)'!N",TEXT(MATCH($C9,'2018-08 (Д)'!$C$2:$C$100,0)+1,0)))="Н/Д",AND(INDIRECT(CONCATENATE("'2018-09 (Д)'!N",TEXT(MATCH($C9,'2018-09 (Д)'!$C$2:$C$100,0)+1,0)))="Н/Д",INDIRECT(CONCATENATE("'2018-08 (Д)'!N",TEXT(MATCH($C9,'2018-08 (Д)'!$C$2:$C$100,0)+1,0))))),"Н/Д",((INDIRECT(CONCATENATE("'2018-09 (Д)'!N",TEXT(MATCH($C9,'2018-09 (Д)'!$C$2:$C$100,0)+1,0)))-INDIRECT(CONCATENATE("'2018-08 (Д)'!N",TEXT(MATCH($C9,'2018-08 (Д)'!$C$2:$C$100,0)+1,0))))/INDIRECT(CONCATENATE("'2018-08 (Д)'!N",TEXT(MATCH($C9,'2018-08 (Д)'!$C$2:$C$100,0)+1,0))))*100)</f>
        <v>14.030967918313742</v>
      </c>
      <c r="DG9" s="9">
        <f ca="1">IF(OR(INDIRECT(CONCATENATE("'2018-10 (Д)'!N",TEXT(MATCH($C9,'2018-10 (Д)'!$C$2:$C$100,0)+1,0)))="Н/Д",INDIRECT(CONCATENATE("'2018-09 (Д)'!N",TEXT(MATCH($C9,'2018-09 (Д)'!$C$2:$C$100,0)+1,0)))="Н/Д",AND(INDIRECT(CONCATENATE("'2018-10 (Д)'!N",TEXT(MATCH($C9,'2018-10 (Д)'!$C$2:$C$100,0)+1,0)))="Н/Д",INDIRECT(CONCATENATE("'2018-09 (Д)'!N",TEXT(MATCH($C9,'2018-09 (Д)'!$C$2:$C$100,0)+1,0))))),"Н/Д",((INDIRECT(CONCATENATE("'2018-10 (Д)'!N",TEXT(MATCH($C9,'2018-10 (Д)'!$C$2:$C$100,0)+1,0)))-INDIRECT(CONCATENATE("'2018-09 (Д)'!N",TEXT(MATCH($C9,'2018-09 (Д)'!$C$2:$C$100,0)+1,0))))/INDIRECT(CONCATENATE("'2018-09 (Д)'!N",TEXT(MATCH($C9,'2018-09 (Д)'!$C$2:$C$100,0)+1,0))))*100)</f>
        <v>11.533309897064102</v>
      </c>
      <c r="DH9" s="9">
        <f ca="1">IF(OR(INDIRECT(CONCATENATE("'2018-11 (Д)'!N",TEXT(MATCH($C9,'2018-11 (Д)'!$C$2:$C$100,0)+1,0)))="Н/Д",INDIRECT(CONCATENATE("'2018-10 (Д)'!N",TEXT(MATCH($C9,'2018-10 (Д)'!$C$2:$C$100,0)+1,0)))="Н/Д",AND(INDIRECT(CONCATENATE("'2018-11 (Д)'!N",TEXT(MATCH($C9,'2018-11 (Д)'!$C$2:$C$100,0)+1,0)))="Н/Д",INDIRECT(CONCATENATE("'2018-10 (Д)'!N",TEXT(MATCH($C9,'2018-10 (Д)'!$C$2:$C$100,0)+1,0))))),"Н/Д",((INDIRECT(CONCATENATE("'2018-11 (Д)'!N",TEXT(MATCH($C9,'2018-11 (Д)'!$C$2:$C$100,0)+1,0)))-INDIRECT(CONCATENATE("'2018-10 (Д)'!N",TEXT(MATCH($C9,'2018-10 (Д)'!$C$2:$C$100,0)+1,0))))/INDIRECT(CONCATENATE("'2018-10 (Д)'!N",TEXT(MATCH($C9,'2018-10 (Д)'!$C$2:$C$100,0)+1,0))))*100)</f>
        <v>12.626405758839883</v>
      </c>
      <c r="DI9" s="9">
        <f ca="1">IF(OR(INDIRECT(CONCATENATE("'2018-12 (Д)'!N",TEXT(MATCH($C9,'2018-12 (Д)'!$C$2:$C$100,0)+1,0)))="Н/Д",INDIRECT(CONCATENATE("'2018-11 (Д)'!N",TEXT(MATCH($C9,'2018-11 (Д)'!$C$2:$C$100,0)+1,0)))="Н/Д",AND(INDIRECT(CONCATENATE("'2018-12 (Д)'!N",TEXT(MATCH($C9,'2018-12 (Д)'!$C$2:$C$100,0)+1,0)))="Н/Д",INDIRECT(CONCATENATE("'2018-11 (Д)'!N",TEXT(MATCH($C9,'2018-11 (Д)'!$C$2:$C$100,0)+1,0))))),"Н/Д",((INDIRECT(CONCATENATE("'2018-12 (Д)'!N",TEXT(MATCH($C9,'2018-12 (Д)'!$C$2:$C$100,0)+1,0)))-INDIRECT(CONCATENATE("'2018-11 (Д)'!N",TEXT(MATCH($C9,'2018-11 (Д)'!$C$2:$C$100,0)+1,0))))/INDIRECT(CONCATENATE("'2018-11 (Д)'!N",TEXT(MATCH($C9,'2018-11 (Д)'!$C$2:$C$100,0)+1,0))))*100)</f>
        <v>12.200316573383343</v>
      </c>
      <c r="DJ9" s="9"/>
      <c r="DK9" s="9">
        <f ca="1">IF(OR(INDIRECT(CONCATENATE("'2018-03 (Д)'!O",TEXT(MATCH($C9,'2018-03 (Д)'!$C$2:$C$100,0)+1,0)))="Н/Д",INDIRECT(CONCATENATE("'2018-02 (Д)'!O",TEXT(MATCH($C9,'2018-02 (Д)'!$C$2:$C$100,0)+1,0)))="Н/Д",AND(INDIRECT(CONCATENATE("'2018-03 (Д)'!O",TEXT(MATCH($C9,'2018-03 (Д)'!$C$2:$C$100,0)+1,0)))="Н/Д",INDIRECT(CONCATENATE("'2018-02 (Д)'!O",TEXT(MATCH($C9,'2018-02 (Д)'!$C$2:$C$100,0)+1,0))))),"Н/Д",((INDIRECT(CONCATENATE("'2018-03 (Д)'!O",TEXT(MATCH($C9,'2018-03 (Д)'!$C$2:$C$100,0)+1,0)))-INDIRECT(CONCATENATE("'2018-02 (Д)'!O",TEXT(MATCH($C9,'2018-02 (Д)'!$C$2:$C$100,0)+1,0))))/INDIRECT(CONCATENATE("'2018-02 (Д)'!O",TEXT(MATCH($C9,'2018-02 (Д)'!$C$2:$C$100,0)+1,0))))*100)</f>
        <v>-98.703256062909816</v>
      </c>
      <c r="DL9" s="9">
        <f ca="1">IF(OR(INDIRECT(CONCATENATE("'2018-04 (Д)'!O",TEXT(MATCH($C9,'2018-04 (Д)'!$C$2:$C$100,0)+1,0)))="Н/Д",INDIRECT(CONCATENATE("'2018-03 (Д)'!O",TEXT(MATCH($C9,'2018-03 (Д)'!$C$2:$C$100,0)+1,0)))="Н/Д",AND(INDIRECT(CONCATENATE("'2018-04 (Д)'!O",TEXT(MATCH($C9,'2018-04 (Д)'!$C$2:$C$100,0)+1,0)))="Н/Д",INDIRECT(CONCATENATE("'2018-03 (Д)'!O",TEXT(MATCH($C9,'2018-03 (Д)'!$C$2:$C$100,0)+1,0))))),"Н/Д",((INDIRECT(CONCATENATE("'2018-04 (Д)'!O",TEXT(MATCH($C9,'2018-04 (Д)'!$C$2:$C$100,0)+1,0)))-INDIRECT(CONCATENATE("'2018-03 (Д)'!O",TEXT(MATCH($C9,'2018-03 (Д)'!$C$2:$C$100,0)+1,0))))/INDIRECT(CONCATENATE("'2018-03 (Д)'!O",TEXT(MATCH($C9,'2018-03 (Д)'!$C$2:$C$100,0)+1,0))))*100)</f>
        <v>863.63526642930935</v>
      </c>
      <c r="DM9" s="9">
        <f ca="1">IF(OR(INDIRECT(CONCATENATE("'2018-05 (Д)'!O",TEXT(MATCH($C9,'2018-05 (Д)'!$C$2:$C$100,0)+1,0)))="Н/Д",INDIRECT(CONCATENATE("'2018-04 (Д)'!O",TEXT(MATCH($C9,'2018-04 (Д)'!$C$2:$C$100,0)+1,0)))="Н/Д",AND(INDIRECT(CONCATENATE("'2018-05 (Д)'!O",TEXT(MATCH($C9,'2018-05 (Д)'!$C$2:$C$100,0)+1,0)))="Н/Д",INDIRECT(CONCATENATE("'2018-04 (Д)'!O",TEXT(MATCH($C9,'2018-04 (Д)'!$C$2:$C$100,0)+1,0))))),"Н/Д",((INDIRECT(CONCATENATE("'2018-05 (Д)'!O",TEXT(MATCH($C9,'2018-05 (Д)'!$C$2:$C$100,0)+1,0)))-INDIRECT(CONCATENATE("'2018-04 (Д)'!O",TEXT(MATCH($C9,'2018-04 (Д)'!$C$2:$C$100,0)+1,0))))/INDIRECT(CONCATENATE("'2018-04 (Д)'!O",TEXT(MATCH($C9,'2018-04 (Д)'!$C$2:$C$100,0)+1,0))))*100)</f>
        <v>18429.585932216123</v>
      </c>
      <c r="DN9" s="9">
        <f ca="1">IF(OR(INDIRECT(CONCATENATE("'2018-06 (Д)'!O",TEXT(MATCH($C9,'2018-06 (Д)'!$C$2:$C$100,0)+1,0)))="Н/Д",INDIRECT(CONCATENATE("'2018-05 (Д)'!O",TEXT(MATCH($C9,'2018-05 (Д)'!$C$2:$C$100,0)+1,0)))="Н/Д",AND(INDIRECT(CONCATENATE("'2018-06 (Д)'!O",TEXT(MATCH($C9,'2018-06 (Д)'!$C$2:$C$100,0)+1,0)))="Н/Д",INDIRECT(CONCATENATE("'2018-05 (Д)'!O",TEXT(MATCH($C9,'2018-05 (Д)'!$C$2:$C$100,0)+1,0))))),"Н/Д",((INDIRECT(CONCATENATE("'2018-06 (Д)'!O",TEXT(MATCH($C9,'2018-06 (Д)'!$C$2:$C$100,0)+1,0)))-INDIRECT(CONCATENATE("'2018-05 (Д)'!O",TEXT(MATCH($C9,'2018-05 (Д)'!$C$2:$C$100,0)+1,0))))/INDIRECT(CONCATENATE("'2018-05 (Д)'!O",TEXT(MATCH($C9,'2018-05 (Д)'!$C$2:$C$100,0)+1,0))))*100)</f>
        <v>-103.68354441331556</v>
      </c>
      <c r="DO9" s="9">
        <f ca="1">IF(OR(INDIRECT(CONCATENATE("'2018-07 (Д)'!O",TEXT(MATCH($C9,'2018-07 (Д)'!$C$2:$C$100,0)+1,0)))="Н/Д",INDIRECT(CONCATENATE("'2018-06 (Д)'!O",TEXT(MATCH($C9,'2018-06 (Д)'!$C$2:$C$100,0)+1,0)))="Н/Д",AND(INDIRECT(CONCATENATE("'2018-07 (Д)'!O",TEXT(MATCH($C9,'2018-07 (Д)'!$C$2:$C$100,0)+1,0)))="Н/Д",INDIRECT(CONCATENATE("'2018-06 (Д)'!O",TEXT(MATCH($C9,'2018-06 (Д)'!$C$2:$C$100,0)+1,0))))),"Н/Д",((INDIRECT(CONCATENATE("'2018-07 (Д)'!O",TEXT(MATCH($C9,'2018-07 (Д)'!$C$2:$C$100,0)+1,0)))-INDIRECT(CONCATENATE("'2018-06 (Д)'!O",TEXT(MATCH($C9,'2018-06 (Д)'!$C$2:$C$100,0)+1,0))))/INDIRECT(CONCATENATE("'2018-06 (Д)'!O",TEXT(MATCH($C9,'2018-06 (Д)'!$C$2:$C$100,0)+1,0))))*100)</f>
        <v>-117.07599484730942</v>
      </c>
      <c r="DP9" s="9">
        <f ca="1">IF(OR(INDIRECT(CONCATENATE("'2018-08 (Д)'!O",TEXT(MATCH($C9,'2018-08 (Д)'!$C$2:$C$100,0)+1,0)))="Н/Д",INDIRECT(CONCATENATE("'2018-07 (Д)'!O",TEXT(MATCH($C9,'2018-07 (Д)'!$C$2:$C$100,0)+1,0)))="Н/Д",AND(INDIRECT(CONCATENATE("'2018-08 (Д)'!O",TEXT(MATCH($C9,'2018-08 (Д)'!$C$2:$C$100,0)+1,0)))="Н/Д",INDIRECT(CONCATENATE("'2018-07 (Д)'!O",TEXT(MATCH($C9,'2018-07 (Д)'!$C$2:$C$100,0)+1,0))))),"Н/Д",((INDIRECT(CONCATENATE("'2018-08 (Д)'!O",TEXT(MATCH($C9,'2018-08 (Д)'!$C$2:$C$100,0)+1,0)))-INDIRECT(CONCATENATE("'2018-07 (Д)'!O",TEXT(MATCH($C9,'2018-07 (Д)'!$C$2:$C$100,0)+1,0))))/INDIRECT(CONCATENATE("'2018-07 (Д)'!O",TEXT(MATCH($C9,'2018-07 (Д)'!$C$2:$C$100,0)+1,0))))*100)</f>
        <v>135.56798521336208</v>
      </c>
      <c r="DQ9" s="9">
        <f ca="1">IF(OR(INDIRECT(CONCATENATE("'2018-09 (Д)'!O",TEXT(MATCH($C9,'2018-09 (Д)'!$C$2:$C$100,0)+1,0)))="Н/Д",INDIRECT(CONCATENATE("'2018-08 (Д)'!O",TEXT(MATCH($C9,'2018-08 (Д)'!$C$2:$C$100,0)+1,0)))="Н/Д",AND(INDIRECT(CONCATENATE("'2018-09 (Д)'!O",TEXT(MATCH($C9,'2018-09 (Д)'!$C$2:$C$100,0)+1,0)))="Н/Д",INDIRECT(CONCATENATE("'2018-08 (Д)'!O",TEXT(MATCH($C9,'2018-08 (Д)'!$C$2:$C$100,0)+1,0))))),"Н/Д",((INDIRECT(CONCATENATE("'2018-09 (Д)'!O",TEXT(MATCH($C9,'2018-09 (Д)'!$C$2:$C$100,0)+1,0)))-INDIRECT(CONCATENATE("'2018-08 (Д)'!O",TEXT(MATCH($C9,'2018-08 (Д)'!$C$2:$C$100,0)+1,0))))/INDIRECT(CONCATENATE("'2018-08 (Д)'!O",TEXT(MATCH($C9,'2018-08 (Д)'!$C$2:$C$100,0)+1,0))))*100)</f>
        <v>-2693.2814050293664</v>
      </c>
      <c r="DR9" s="9">
        <f ca="1">IF(OR(INDIRECT(CONCATENATE("'2018-10 (Д)'!O",TEXT(MATCH($C9,'2018-10 (Д)'!$C$2:$C$100,0)+1,0)))="Н/Д",INDIRECT(CONCATENATE("'2018-09 (Д)'!O",TEXT(MATCH($C9,'2018-09 (Д)'!$C$2:$C$100,0)+1,0)))="Н/Д",AND(INDIRECT(CONCATENATE("'2018-10 (Д)'!O",TEXT(MATCH($C9,'2018-10 (Д)'!$C$2:$C$100,0)+1,0)))="Н/Д",INDIRECT(CONCATENATE("'2018-09 (Д)'!O",TEXT(MATCH($C9,'2018-09 (Д)'!$C$2:$C$100,0)+1,0))))),"Н/Д",((INDIRECT(CONCATENATE("'2018-10 (Д)'!O",TEXT(MATCH($C9,'2018-10 (Д)'!$C$2:$C$100,0)+1,0)))-INDIRECT(CONCATENATE("'2018-09 (Д)'!O",TEXT(MATCH($C9,'2018-09 (Д)'!$C$2:$C$100,0)+1,0))))/INDIRECT(CONCATENATE("'2018-09 (Д)'!O",TEXT(MATCH($C9,'2018-09 (Д)'!$C$2:$C$100,0)+1,0))))*100)</f>
        <v>-103.56183343046375</v>
      </c>
      <c r="DS9" s="9">
        <f ca="1">IF(OR(INDIRECT(CONCATENATE("'2018-11 (Д)'!O",TEXT(MATCH($C9,'2018-11 (Д)'!$C$2:$C$100,0)+1,0)))="Н/Д",INDIRECT(CONCATENATE("'2018-10 (Д)'!O",TEXT(MATCH($C9,'2018-10 (Д)'!$C$2:$C$100,0)+1,0)))="Н/Д",AND(INDIRECT(CONCATENATE("'2018-11 (Д)'!O",TEXT(MATCH($C9,'2018-11 (Д)'!$C$2:$C$100,0)+1,0)))="Н/Д",INDIRECT(CONCATENATE("'2018-10 (Д)'!O",TEXT(MATCH($C9,'2018-10 (Д)'!$C$2:$C$100,0)+1,0))))),"Н/Д",((INDIRECT(CONCATENATE("'2018-11 (Д)'!O",TEXT(MATCH($C9,'2018-11 (Д)'!$C$2:$C$100,0)+1,0)))-INDIRECT(CONCATENATE("'2018-10 (Д)'!O",TEXT(MATCH($C9,'2018-10 (Д)'!$C$2:$C$100,0)+1,0))))/INDIRECT(CONCATENATE("'2018-10 (Д)'!O",TEXT(MATCH($C9,'2018-10 (Д)'!$C$2:$C$100,0)+1,0))))*100)</f>
        <v>-270.19823886449672</v>
      </c>
      <c r="DT9" s="9">
        <f ca="1">IF(OR(INDIRECT(CONCATENATE("'2018-12 (Д)'!O",TEXT(MATCH($C9,'2018-12 (Д)'!$C$2:$C$100,0)+1,0)))="Н/Д",INDIRECT(CONCATENATE("'2018-11 (Д)'!O",TEXT(MATCH($C9,'2018-11 (Д)'!$C$2:$C$100,0)+1,0)))="Н/Д",AND(INDIRECT(CONCATENATE("'2018-12 (Д)'!O",TEXT(MATCH($C9,'2018-12 (Д)'!$C$2:$C$100,0)+1,0)))="Н/Д",INDIRECT(CONCATENATE("'2018-11 (Д)'!O",TEXT(MATCH($C9,'2018-11 (Д)'!$C$2:$C$100,0)+1,0))))),"Н/Д",((INDIRECT(CONCATENATE("'2018-12 (Д)'!O",TEXT(MATCH($C9,'2018-12 (Д)'!$C$2:$C$100,0)+1,0)))-INDIRECT(CONCATENATE("'2018-11 (Д)'!O",TEXT(MATCH($C9,'2018-11 (Д)'!$C$2:$C$100,0)+1,0))))/INDIRECT(CONCATENATE("'2018-11 (Д)'!O",TEXT(MATCH($C9,'2018-11 (Д)'!$C$2:$C$100,0)+1,0))))*100)</f>
        <v>-115.91538567563052</v>
      </c>
      <c r="DU9" s="9"/>
      <c r="DV9" s="9">
        <f ca="1">IF(OR(INDIRECT(CONCATENATE("'2018-03 (Д)'!P",TEXT(MATCH($C9,'2018-03 (Д)'!$C$2:$C$100,0)+1,0)))="Н/Д",INDIRECT(CONCATENATE("'2018-02 (Д)'!P",TEXT(MATCH($C9,'2018-02 (Д)'!$C$2:$C$100,0)+1,0)))="Н/Д",AND(INDIRECT(CONCATENATE("'2018-03 (Д)'!P",TEXT(MATCH($C9,'2018-03 (Д)'!$C$2:$C$100,0)+1,0)))="Н/Д",INDIRECT(CONCATENATE("'2018-02 (Д)'!P",TEXT(MATCH($C9,'2018-02 (Д)'!$C$2:$C$100,0)+1,0))))),"Н/Д",((INDIRECT(CONCATENATE("'2018-03 (Д)'!P",TEXT(MATCH($C9,'2018-03 (Д)'!$C$2:$C$100,0)+1,0)))-INDIRECT(CONCATENATE("'2018-02 (Д)'!P",TEXT(MATCH($C9,'2018-02 (Д)'!$C$2:$C$100,0)+1,0))))/INDIRECT(CONCATENATE("'2018-02 (Д)'!P",TEXT(MATCH($C9,'2018-02 (Д)'!$C$2:$C$100,0)+1,0))))*100)</f>
        <v>7.9996792113255539</v>
      </c>
      <c r="DW9" s="9">
        <f ca="1">IF(OR(INDIRECT(CONCATENATE("'2018-04 (Д)'!P",TEXT(MATCH($C9,'2018-04 (Д)'!$C$2:$C$100,0)+1,0)))="Н/Д",INDIRECT(CONCATENATE("'2018-03 (Д)'!P",TEXT(MATCH($C9,'2018-03 (Д)'!$C$2:$C$100,0)+1,0)))="Н/Д",AND(INDIRECT(CONCATENATE("'2018-04 (Д)'!P",TEXT(MATCH($C9,'2018-04 (Д)'!$C$2:$C$100,0)+1,0)))="Н/Д",INDIRECT(CONCATENATE("'2018-03 (Д)'!P",TEXT(MATCH($C9,'2018-03 (Д)'!$C$2:$C$100,0)+1,0))))),"Н/Д",((INDIRECT(CONCATENATE("'2018-04 (Д)'!P",TEXT(MATCH($C9,'2018-04 (Д)'!$C$2:$C$100,0)+1,0)))-INDIRECT(CONCATENATE("'2018-03 (Д)'!P",TEXT(MATCH($C9,'2018-03 (Д)'!$C$2:$C$100,0)+1,0))))/INDIRECT(CONCATENATE("'2018-03 (Д)'!P",TEXT(MATCH($C9,'2018-03 (Д)'!$C$2:$C$100,0)+1,0))))*100)</f>
        <v>4.5458186361009352</v>
      </c>
      <c r="DX9" s="9">
        <f ca="1">IF(OR(INDIRECT(CONCATENATE("'2018-05 (Д)'!P",TEXT(MATCH($C9,'2018-05 (Д)'!$C$2:$C$100,0)+1,0)))="Н/Д",INDIRECT(CONCATENATE("'2018-04 (Д)'!P",TEXT(MATCH($C9,'2018-04 (Д)'!$C$2:$C$100,0)+1,0)))="Н/Д",AND(INDIRECT(CONCATENATE("'2018-05 (Д)'!P",TEXT(MATCH($C9,'2018-05 (Д)'!$C$2:$C$100,0)+1,0)))="Н/Д",INDIRECT(CONCATENATE("'2018-04 (Д)'!P",TEXT(MATCH($C9,'2018-04 (Д)'!$C$2:$C$100,0)+1,0))))),"Н/Д",((INDIRECT(CONCATENATE("'2018-05 (Д)'!P",TEXT(MATCH($C9,'2018-05 (Д)'!$C$2:$C$100,0)+1,0)))-INDIRECT(CONCATENATE("'2018-04 (Д)'!P",TEXT(MATCH($C9,'2018-04 (Д)'!$C$2:$C$100,0)+1,0))))/INDIRECT(CONCATENATE("'2018-04 (Д)'!P",TEXT(MATCH($C9,'2018-04 (Д)'!$C$2:$C$100,0)+1,0))))*100)</f>
        <v>-8.4882981933537799E-2</v>
      </c>
      <c r="DY9" s="9">
        <f ca="1">IF(OR(INDIRECT(CONCATENATE("'2018-06 (Д)'!P",TEXT(MATCH($C9,'2018-06 (Д)'!$C$2:$C$100,0)+1,0)))="Н/Д",INDIRECT(CONCATENATE("'2018-05 (Д)'!P",TEXT(MATCH($C9,'2018-05 (Д)'!$C$2:$C$100,0)+1,0)))="Н/Д",AND(INDIRECT(CONCATENATE("'2018-06 (Д)'!P",TEXT(MATCH($C9,'2018-06 (Д)'!$C$2:$C$100,0)+1,0)))="Н/Д",INDIRECT(CONCATENATE("'2018-05 (Д)'!P",TEXT(MATCH($C9,'2018-05 (Д)'!$C$2:$C$100,0)+1,0))))),"Н/Д",((INDIRECT(CONCATENATE("'2018-06 (Д)'!P",TEXT(MATCH($C9,'2018-06 (Д)'!$C$2:$C$100,0)+1,0)))-INDIRECT(CONCATENATE("'2018-05 (Д)'!P",TEXT(MATCH($C9,'2018-05 (Д)'!$C$2:$C$100,0)+1,0))))/INDIRECT(CONCATENATE("'2018-05 (Д)'!P",TEXT(MATCH($C9,'2018-05 (Д)'!$C$2:$C$100,0)+1,0))))*100)</f>
        <v>-6.8160328122281468</v>
      </c>
      <c r="DZ9" s="9">
        <f ca="1">IF(OR(INDIRECT(CONCATENATE("'2018-07 (Д)'!P",TEXT(MATCH($C9,'2018-07 (Д)'!$C$2:$C$100,0)+1,0)))="Н/Д",INDIRECT(CONCATENATE("'2018-06 (Д)'!P",TEXT(MATCH($C9,'2018-06 (Д)'!$C$2:$C$100,0)+1,0)))="Н/Д",AND(INDIRECT(CONCATENATE("'2018-07 (Д)'!P",TEXT(MATCH($C9,'2018-07 (Д)'!$C$2:$C$100,0)+1,0)))="Н/Д",INDIRECT(CONCATENATE("'2018-06 (Д)'!P",TEXT(MATCH($C9,'2018-06 (Д)'!$C$2:$C$100,0)+1,0))))),"Н/Д",((INDIRECT(CONCATENATE("'2018-07 (Д)'!P",TEXT(MATCH($C9,'2018-07 (Д)'!$C$2:$C$100,0)+1,0)))-INDIRECT(CONCATENATE("'2018-06 (Д)'!P",TEXT(MATCH($C9,'2018-06 (Д)'!$C$2:$C$100,0)+1,0))))/INDIRECT(CONCATENATE("'2018-06 (Д)'!P",TEXT(MATCH($C9,'2018-06 (Д)'!$C$2:$C$100,0)+1,0))))*100)</f>
        <v>-8.48628782665552</v>
      </c>
      <c r="EA9" s="9">
        <f ca="1">IF(OR(INDIRECT(CONCATENATE("'2018-08 (Д)'!P",TEXT(MATCH($C9,'2018-08 (Д)'!$C$2:$C$100,0)+1,0)))="Н/Д",INDIRECT(CONCATENATE("'2018-07 (Д)'!P",TEXT(MATCH($C9,'2018-07 (Д)'!$C$2:$C$100,0)+1,0)))="Н/Д",AND(INDIRECT(CONCATENATE("'2018-08 (Д)'!P",TEXT(MATCH($C9,'2018-08 (Д)'!$C$2:$C$100,0)+1,0)))="Н/Д",INDIRECT(CONCATENATE("'2018-07 (Д)'!P",TEXT(MATCH($C9,'2018-07 (Д)'!$C$2:$C$100,0)+1,0))))),"Н/Д",((INDIRECT(CONCATENATE("'2018-08 (Д)'!P",TEXT(MATCH($C9,'2018-08 (Д)'!$C$2:$C$100,0)+1,0)))-INDIRECT(CONCATENATE("'2018-07 (Д)'!P",TEXT(MATCH($C9,'2018-07 (Д)'!$C$2:$C$100,0)+1,0))))/INDIRECT(CONCATENATE("'2018-07 (Д)'!P",TEXT(MATCH($C9,'2018-07 (Д)'!$C$2:$C$100,0)+1,0))))*100)</f>
        <v>20.990696628046564</v>
      </c>
      <c r="EB9" s="9">
        <f ca="1">IF(OR(INDIRECT(CONCATENATE("'2018-09 (Д)'!P",TEXT(MATCH($C9,'2018-09 (Д)'!$C$2:$C$100,0)+1,0)))="Н/Д",INDIRECT(CONCATENATE("'2018-08 (Д)'!P",TEXT(MATCH($C9,'2018-08 (Д)'!$C$2:$C$100,0)+1,0)))="Н/Д",AND(INDIRECT(CONCATENATE("'2018-09 (Д)'!P",TEXT(MATCH($C9,'2018-09 (Д)'!$C$2:$C$100,0)+1,0)))="Н/Д",INDIRECT(CONCATENATE("'2018-08 (Д)'!P",TEXT(MATCH($C9,'2018-08 (Д)'!$C$2:$C$100,0)+1,0))))),"Н/Д",((INDIRECT(CONCATENATE("'2018-09 (Д)'!P",TEXT(MATCH($C9,'2018-09 (Д)'!$C$2:$C$100,0)+1,0)))-INDIRECT(CONCATENATE("'2018-08 (Д)'!P",TEXT(MATCH($C9,'2018-08 (Д)'!$C$2:$C$100,0)+1,0))))/INDIRECT(CONCATENATE("'2018-08 (Д)'!P",TEXT(MATCH($C9,'2018-08 (Д)'!$C$2:$C$100,0)+1,0))))*100)</f>
        <v>-2.9239608630896887</v>
      </c>
      <c r="EC9" s="9">
        <f ca="1">IF(OR(INDIRECT(CONCATENATE("'2018-10 (Д)'!P",TEXT(MATCH($C9,'2018-10 (Д)'!$C$2:$C$100,0)+1,0)))="Н/Д",INDIRECT(CONCATENATE("'2018-09 (Д)'!P",TEXT(MATCH($C9,'2018-09 (Д)'!$C$2:$C$100,0)+1,0)))="Н/Д",AND(INDIRECT(CONCATENATE("'2018-10 (Д)'!P",TEXT(MATCH($C9,'2018-10 (Д)'!$C$2:$C$100,0)+1,0)))="Н/Д",INDIRECT(CONCATENATE("'2018-09 (Д)'!P",TEXT(MATCH($C9,'2018-09 (Д)'!$C$2:$C$100,0)+1,0))))),"Н/Д",((INDIRECT(CONCATENATE("'2018-10 (Д)'!P",TEXT(MATCH($C9,'2018-10 (Д)'!$C$2:$C$100,0)+1,0)))-INDIRECT(CONCATENATE("'2018-09 (Д)'!P",TEXT(MATCH($C9,'2018-09 (Д)'!$C$2:$C$100,0)+1,0))))/INDIRECT(CONCATENATE("'2018-09 (Д)'!P",TEXT(MATCH($C9,'2018-09 (Д)'!$C$2:$C$100,0)+1,0))))*100)</f>
        <v>-16.512990069186731</v>
      </c>
      <c r="ED9" s="9">
        <f ca="1">IF(OR(INDIRECT(CONCATENATE("'2018-11 (Д)'!P",TEXT(MATCH($C9,'2018-11 (Д)'!$C$2:$C$100,0)+1,0)))="Н/Д",INDIRECT(CONCATENATE("'2018-10 (Д)'!P",TEXT(MATCH($C9,'2018-10 (Д)'!$C$2:$C$100,0)+1,0)))="Н/Д",AND(INDIRECT(CONCATENATE("'2018-11 (Д)'!P",TEXT(MATCH($C9,'2018-11 (Д)'!$C$2:$C$100,0)+1,0)))="Н/Д",INDIRECT(CONCATENATE("'2018-10 (Д)'!P",TEXT(MATCH($C9,'2018-10 (Д)'!$C$2:$C$100,0)+1,0))))),"Н/Д",((INDIRECT(CONCATENATE("'2018-11 (Д)'!P",TEXT(MATCH($C9,'2018-11 (Д)'!$C$2:$C$100,0)+1,0)))-INDIRECT(CONCATENATE("'2018-10 (Д)'!P",TEXT(MATCH($C9,'2018-10 (Д)'!$C$2:$C$100,0)+1,0))))/INDIRECT(CONCATENATE("'2018-10 (Д)'!P",TEXT(MATCH($C9,'2018-10 (Д)'!$C$2:$C$100,0)+1,0))))*100)</f>
        <v>24.234871846591975</v>
      </c>
      <c r="EE9" s="9">
        <f ca="1">IF(OR(INDIRECT(CONCATENATE("'2018-12 (Д)'!P",TEXT(MATCH($C9,'2018-12 (Д)'!$C$2:$C$100,0)+1,0)))="Н/Д",INDIRECT(CONCATENATE("'2018-11 (Д)'!P",TEXT(MATCH($C9,'2018-11 (Д)'!$C$2:$C$100,0)+1,0)))="Н/Д",AND(INDIRECT(CONCATENATE("'2018-12 (Д)'!P",TEXT(MATCH($C9,'2018-12 (Д)'!$C$2:$C$100,0)+1,0)))="Н/Д",INDIRECT(CONCATENATE("'2018-11 (Д)'!P",TEXT(MATCH($C9,'2018-11 (Д)'!$C$2:$C$100,0)+1,0))))),"Н/Д",((INDIRECT(CONCATENATE("'2018-12 (Д)'!P",TEXT(MATCH($C9,'2018-12 (Д)'!$C$2:$C$100,0)+1,0)))-INDIRECT(CONCATENATE("'2018-11 (Д)'!P",TEXT(MATCH($C9,'2018-11 (Д)'!$C$2:$C$100,0)+1,0))))/INDIRECT(CONCATENATE("'2018-11 (Д)'!P",TEXT(MATCH($C9,'2018-11 (Д)'!$C$2:$C$100,0)+1,0))))*100)</f>
        <v>-11.295578957381414</v>
      </c>
      <c r="EF9" s="9"/>
      <c r="EG9" s="9">
        <f ca="1">IF(OR(INDIRECT(CONCATENATE("'2018-03 (Д)'!Q",TEXT(MATCH($C9,'2018-03 (Д)'!$C$2:$C$100,0)+1,0)))="Н/Д",INDIRECT(CONCATENATE("'2018-02 (Д)'!Q",TEXT(MATCH($C9,'2018-02 (Д)'!$C$2:$C$100,0)+1,0)))="Н/Д",AND(INDIRECT(CONCATENATE("'2018-03 (Д)'!Q",TEXT(MATCH($C9,'2018-03 (Д)'!$C$2:$C$100,0)+1,0)))="Н/Д",INDIRECT(CONCATENATE("'2018-02 (Д)'!Q",TEXT(MATCH($C9,'2018-02 (Д)'!$C$2:$C$100,0)+1,0))))),"Н/Д",((INDIRECT(CONCATENATE("'2018-03 (Д)'!Q",TEXT(MATCH($C9,'2018-03 (Д)'!$C$2:$C$100,0)+1,0)))-INDIRECT(CONCATENATE("'2018-02 (Д)'!Q",TEXT(MATCH($C9,'2018-02 (Д)'!$C$2:$C$100,0)+1,0))))/INDIRECT(CONCATENATE("'2018-02 (Д)'!Q",TEXT(MATCH($C9,'2018-02 (Д)'!$C$2:$C$100,0)+1,0))))*100)</f>
        <v>59.743957934922918</v>
      </c>
      <c r="EH9" s="9">
        <f ca="1">IF(OR(INDIRECT(CONCATENATE("'2018-04 (Д)'!Q",TEXT(MATCH($C9,'2018-04 (Д)'!$C$2:$C$100,0)+1,0)))="Н/Д",INDIRECT(CONCATENATE("'2018-03 (Д)'!Q",TEXT(MATCH($C9,'2018-03 (Д)'!$C$2:$C$100,0)+1,0)))="Н/Д",AND(INDIRECT(CONCATENATE("'2018-04 (Д)'!Q",TEXT(MATCH($C9,'2018-04 (Д)'!$C$2:$C$100,0)+1,0)))="Н/Д",INDIRECT(CONCATENATE("'2018-03 (Д)'!Q",TEXT(MATCH($C9,'2018-03 (Д)'!$C$2:$C$100,0)+1,0))))),"Н/Д",((INDIRECT(CONCATENATE("'2018-04 (Д)'!Q",TEXT(MATCH($C9,'2018-04 (Д)'!$C$2:$C$100,0)+1,0)))-INDIRECT(CONCATENATE("'2018-03 (Д)'!Q",TEXT(MATCH($C9,'2018-03 (Д)'!$C$2:$C$100,0)+1,0))))/INDIRECT(CONCATENATE("'2018-03 (Д)'!Q",TEXT(MATCH($C9,'2018-03 (Д)'!$C$2:$C$100,0)+1,0))))*100)</f>
        <v>-0.14225271702274278</v>
      </c>
      <c r="EI9" s="9">
        <f ca="1">IF(OR(INDIRECT(CONCATENATE("'2018-05 (Д)'!Q",TEXT(MATCH($C9,'2018-05 (Д)'!$C$2:$C$100,0)+1,0)))="Н/Д",INDIRECT(CONCATENATE("'2018-04 (Д)'!Q",TEXT(MATCH($C9,'2018-04 (Д)'!$C$2:$C$100,0)+1,0)))="Н/Д",AND(INDIRECT(CONCATENATE("'2018-05 (Д)'!Q",TEXT(MATCH($C9,'2018-05 (Д)'!$C$2:$C$100,0)+1,0)))="Н/Д",INDIRECT(CONCATENATE("'2018-04 (Д)'!Q",TEXT(MATCH($C9,'2018-04 (Д)'!$C$2:$C$100,0)+1,0))))),"Н/Д",((INDIRECT(CONCATENATE("'2018-05 (Д)'!Q",TEXT(MATCH($C9,'2018-05 (Д)'!$C$2:$C$100,0)+1,0)))-INDIRECT(CONCATENATE("'2018-04 (Д)'!Q",TEXT(MATCH($C9,'2018-04 (Д)'!$C$2:$C$100,0)+1,0))))/INDIRECT(CONCATENATE("'2018-04 (Д)'!Q",TEXT(MATCH($C9,'2018-04 (Д)'!$C$2:$C$100,0)+1,0))))*100)</f>
        <v>31.009758629677076</v>
      </c>
      <c r="EJ9" s="9">
        <f ca="1">IF(OR(INDIRECT(CONCATENATE("'2018-06 (Д)'!Q",TEXT(MATCH($C9,'2018-06 (Д)'!$C$2:$C$100,0)+1,0)))="Н/Д",INDIRECT(CONCATENATE("'2018-05 (Д)'!Q",TEXT(MATCH($C9,'2018-05 (Д)'!$C$2:$C$100,0)+1,0)))="Н/Д",AND(INDIRECT(CONCATENATE("'2018-06 (Д)'!Q",TEXT(MATCH($C9,'2018-06 (Д)'!$C$2:$C$100,0)+1,0)))="Н/Д",INDIRECT(CONCATENATE("'2018-05 (Д)'!Q",TEXT(MATCH($C9,'2018-05 (Д)'!$C$2:$C$100,0)+1,0))))),"Н/Д",((INDIRECT(CONCATENATE("'2018-06 (Д)'!Q",TEXT(MATCH($C9,'2018-06 (Д)'!$C$2:$C$100,0)+1,0)))-INDIRECT(CONCATENATE("'2018-05 (Д)'!Q",TEXT(MATCH($C9,'2018-05 (Д)'!$C$2:$C$100,0)+1,0))))/INDIRECT(CONCATENATE("'2018-05 (Д)'!Q",TEXT(MATCH($C9,'2018-05 (Д)'!$C$2:$C$100,0)+1,0))))*100)</f>
        <v>-70.430399408330871</v>
      </c>
      <c r="EK9" s="9">
        <f ca="1">IF(OR(INDIRECT(CONCATENATE("'2018-07 (Д)'!Q",TEXT(MATCH($C9,'2018-07 (Д)'!$C$2:$C$100,0)+1,0)))="Н/Д",INDIRECT(CONCATENATE("'2018-06 (Д)'!Q",TEXT(MATCH($C9,'2018-06 (Д)'!$C$2:$C$100,0)+1,0)))="Н/Д",AND(INDIRECT(CONCATENATE("'2018-07 (Д)'!Q",TEXT(MATCH($C9,'2018-07 (Д)'!$C$2:$C$100,0)+1,0)))="Н/Д",INDIRECT(CONCATENATE("'2018-06 (Д)'!Q",TEXT(MATCH($C9,'2018-06 (Д)'!$C$2:$C$100,0)+1,0))))),"Н/Д",((INDIRECT(CONCATENATE("'2018-07 (Д)'!Q",TEXT(MATCH($C9,'2018-07 (Д)'!$C$2:$C$100,0)+1,0)))-INDIRECT(CONCATENATE("'2018-06 (Д)'!Q",TEXT(MATCH($C9,'2018-06 (Д)'!$C$2:$C$100,0)+1,0))))/INDIRECT(CONCATENATE("'2018-06 (Д)'!Q",TEXT(MATCH($C9,'2018-06 (Д)'!$C$2:$C$100,0)+1,0))))*100)</f>
        <v>-104.10614249265566</v>
      </c>
      <c r="EL9" s="9">
        <f ca="1">IF(OR(INDIRECT(CONCATENATE("'2018-08 (Д)'!Q",TEXT(MATCH($C9,'2018-08 (Д)'!$C$2:$C$100,0)+1,0)))="Н/Д",INDIRECT(CONCATENATE("'2018-07 (Д)'!Q",TEXT(MATCH($C9,'2018-07 (Д)'!$C$2:$C$100,0)+1,0)))="Н/Д",AND(INDIRECT(CONCATENATE("'2018-08 (Д)'!Q",TEXT(MATCH($C9,'2018-08 (Д)'!$C$2:$C$100,0)+1,0)))="Н/Д",INDIRECT(CONCATENATE("'2018-07 (Д)'!Q",TEXT(MATCH($C9,'2018-07 (Д)'!$C$2:$C$100,0)+1,0))))),"Н/Д",((INDIRECT(CONCATENATE("'2018-08 (Д)'!Q",TEXT(MATCH($C9,'2018-08 (Д)'!$C$2:$C$100,0)+1,0)))-INDIRECT(CONCATENATE("'2018-07 (Д)'!Q",TEXT(MATCH($C9,'2018-07 (Д)'!$C$2:$C$100,0)+1,0))))/INDIRECT(CONCATENATE("'2018-07 (Д)'!Q",TEXT(MATCH($C9,'2018-07 (Д)'!$C$2:$C$100,0)+1,0))))*100)</f>
        <v>-5724.6127303209159</v>
      </c>
      <c r="EM9" s="9">
        <f ca="1">IF(OR(INDIRECT(CONCATENATE("'2018-09 (Д)'!Q",TEXT(MATCH($C9,'2018-09 (Д)'!$C$2:$C$100,0)+1,0)))="Н/Д",INDIRECT(CONCATENATE("'2018-08 (Д)'!Q",TEXT(MATCH($C9,'2018-08 (Д)'!$C$2:$C$100,0)+1,0)))="Н/Д",AND(INDIRECT(CONCATENATE("'2018-09 (Д)'!Q",TEXT(MATCH($C9,'2018-09 (Д)'!$C$2:$C$100,0)+1,0)))="Н/Д",INDIRECT(CONCATENATE("'2018-08 (Д)'!Q",TEXT(MATCH($C9,'2018-08 (Д)'!$C$2:$C$100,0)+1,0))))),"Н/Д",((INDIRECT(CONCATENATE("'2018-09 (Д)'!Q",TEXT(MATCH($C9,'2018-09 (Д)'!$C$2:$C$100,0)+1,0)))-INDIRECT(CONCATENATE("'2018-08 (Д)'!Q",TEXT(MATCH($C9,'2018-08 (Д)'!$C$2:$C$100,0)+1,0))))/INDIRECT(CONCATENATE("'2018-08 (Д)'!Q",TEXT(MATCH($C9,'2018-08 (Д)'!$C$2:$C$100,0)+1,0))))*100)</f>
        <v>-82.167543025253025</v>
      </c>
      <c r="EN9" s="9">
        <f ca="1">IF(OR(INDIRECT(CONCATENATE("'2018-10 (Д)'!Q",TEXT(MATCH($C9,'2018-10 (Д)'!$C$2:$C$100,0)+1,0)))="Н/Д",INDIRECT(CONCATENATE("'2018-09 (Д)'!Q",TEXT(MATCH($C9,'2018-09 (Д)'!$C$2:$C$100,0)+1,0)))="Н/Д",AND(INDIRECT(CONCATENATE("'2018-10 (Д)'!Q",TEXT(MATCH($C9,'2018-10 (Д)'!$C$2:$C$100,0)+1,0)))="Н/Д",INDIRECT(CONCATENATE("'2018-09 (Д)'!Q",TEXT(MATCH($C9,'2018-09 (Д)'!$C$2:$C$100,0)+1,0))))),"Н/Д",((INDIRECT(CONCATENATE("'2018-10 (Д)'!Q",TEXT(MATCH($C9,'2018-10 (Д)'!$C$2:$C$100,0)+1,0)))-INDIRECT(CONCATENATE("'2018-09 (Д)'!Q",TEXT(MATCH($C9,'2018-09 (Д)'!$C$2:$C$100,0)+1,0))))/INDIRECT(CONCATENATE("'2018-09 (Д)'!Q",TEXT(MATCH($C9,'2018-09 (Д)'!$C$2:$C$100,0)+1,0))))*100)</f>
        <v>13.895166621518163</v>
      </c>
      <c r="EO9" s="9">
        <f ca="1">IF(OR(INDIRECT(CONCATENATE("'2018-11 (Д)'!Q",TEXT(MATCH($C9,'2018-11 (Д)'!$C$2:$C$100,0)+1,0)))="Н/Д",INDIRECT(CONCATENATE("'2018-10 (Д)'!Q",TEXT(MATCH($C9,'2018-10 (Д)'!$C$2:$C$100,0)+1,0)))="Н/Д",AND(INDIRECT(CONCATENATE("'2018-11 (Д)'!Q",TEXT(MATCH($C9,'2018-11 (Д)'!$C$2:$C$100,0)+1,0)))="Н/Д",INDIRECT(CONCATENATE("'2018-10 (Д)'!Q",TEXT(MATCH($C9,'2018-10 (Д)'!$C$2:$C$100,0)+1,0))))),"Н/Д",((INDIRECT(CONCATENATE("'2018-11 (Д)'!Q",TEXT(MATCH($C9,'2018-11 (Д)'!$C$2:$C$100,0)+1,0)))-INDIRECT(CONCATENATE("'2018-10 (Д)'!Q",TEXT(MATCH($C9,'2018-10 (Д)'!$C$2:$C$100,0)+1,0))))/INDIRECT(CONCATENATE("'2018-10 (Д)'!Q",TEXT(MATCH($C9,'2018-10 (Д)'!$C$2:$C$100,0)+1,0))))*100)</f>
        <v>265.75083483321833</v>
      </c>
      <c r="EP9" s="9">
        <f ca="1">IF(OR(INDIRECT(CONCATENATE("'2018-12 (Д)'!Q",TEXT(MATCH($C9,'2018-12 (Д)'!$C$2:$C$100,0)+1,0)))="Н/Д",INDIRECT(CONCATENATE("'2018-11 (Д)'!Q",TEXT(MATCH($C9,'2018-11 (Д)'!$C$2:$C$100,0)+1,0)))="Н/Д",AND(INDIRECT(CONCATENATE("'2018-12 (Д)'!Q",TEXT(MATCH($C9,'2018-12 (Д)'!$C$2:$C$100,0)+1,0)))="Н/Д",INDIRECT(CONCATENATE("'2018-11 (Д)'!Q",TEXT(MATCH($C9,'2018-11 (Д)'!$C$2:$C$100,0)+1,0))))),"Н/Д",((INDIRECT(CONCATENATE("'2018-12 (Д)'!Q",TEXT(MATCH($C9,'2018-12 (Д)'!$C$2:$C$100,0)+1,0)))-INDIRECT(CONCATENATE("'2018-11 (Д)'!Q",TEXT(MATCH($C9,'2018-11 (Д)'!$C$2:$C$100,0)+1,0))))/INDIRECT(CONCATENATE("'2018-11 (Д)'!Q",TEXT(MATCH($C9,'2018-11 (Д)'!$C$2:$C$100,0)+1,0))))*100)</f>
        <v>-71.051748410774337</v>
      </c>
      <c r="EQ9" s="9"/>
      <c r="ER9" s="9">
        <f ca="1">IF(OR(INDIRECT(CONCATENATE("'2018-03 (Д)'!R",TEXT(MATCH($C9,'2018-03 (Д)'!$C$2:$C$100,0)+1,0)))="Н/Д",INDIRECT(CONCATENATE("'2018-02 (Д)'!R",TEXT(MATCH($C9,'2018-02 (Д)'!$C$2:$C$100,0)+1,0)))="Н/Д",AND(INDIRECT(CONCATENATE("'2018-03 (Д)'!R",TEXT(MATCH($C9,'2018-03 (Д)'!$C$2:$C$100,0)+1,0)))="Н/Д",INDIRECT(CONCATENATE("'2018-02 (Д)'!R",TEXT(MATCH($C9,'2018-02 (Д)'!$C$2:$C$100,0)+1,0))))),"Н/Д",((INDIRECT(CONCATENATE("'2018-03 (Д)'!R",TEXT(MATCH($C9,'2018-03 (Д)'!$C$2:$C$100,0)+1,0)))-INDIRECT(CONCATENATE("'2018-02 (Д)'!R",TEXT(MATCH($C9,'2018-02 (Д)'!$C$2:$C$100,0)+1,0))))/INDIRECT(CONCATENATE("'2018-02 (Д)'!R",TEXT(MATCH($C9,'2018-02 (Д)'!$C$2:$C$100,0)+1,0))))*100)</f>
        <v>-16.868674465310711</v>
      </c>
      <c r="ES9" s="9">
        <f ca="1">IF(OR(INDIRECT(CONCATENATE("'2018-04 (Д)'!R",TEXT(MATCH($C9,'2018-04 (Д)'!$C$2:$C$100,0)+1,0)))="Н/Д",INDIRECT(CONCATENATE("'2018-03 (Д)'!R",TEXT(MATCH($C9,'2018-03 (Д)'!$C$2:$C$100,0)+1,0)))="Н/Д",AND(INDIRECT(CONCATENATE("'2018-04 (Д)'!R",TEXT(MATCH($C9,'2018-04 (Д)'!$C$2:$C$100,0)+1,0)))="Н/Д",INDIRECT(CONCATENATE("'2018-03 (Д)'!R",TEXT(MATCH($C9,'2018-03 (Д)'!$C$2:$C$100,0)+1,0))))),"Н/Д",((INDIRECT(CONCATENATE("'2018-04 (Д)'!R",TEXT(MATCH($C9,'2018-04 (Д)'!$C$2:$C$100,0)+1,0)))-INDIRECT(CONCATENATE("'2018-03 (Д)'!R",TEXT(MATCH($C9,'2018-03 (Д)'!$C$2:$C$100,0)+1,0))))/INDIRECT(CONCATENATE("'2018-03 (Д)'!R",TEXT(MATCH($C9,'2018-03 (Д)'!$C$2:$C$100,0)+1,0))))*100)</f>
        <v>-19.723008426910546</v>
      </c>
      <c r="ET9" s="9">
        <f ca="1">IF(OR(INDIRECT(CONCATENATE("'2018-05 (Д)'!R",TEXT(MATCH($C9,'2018-05 (Д)'!$C$2:$C$100,0)+1,0)))="Н/Д",INDIRECT(CONCATENATE("'2018-04 (Д)'!R",TEXT(MATCH($C9,'2018-04 (Д)'!$C$2:$C$100,0)+1,0)))="Н/Д",AND(INDIRECT(CONCATENATE("'2018-05 (Д)'!R",TEXT(MATCH($C9,'2018-05 (Д)'!$C$2:$C$100,0)+1,0)))="Н/Д",INDIRECT(CONCATENATE("'2018-04 (Д)'!R",TEXT(MATCH($C9,'2018-04 (Д)'!$C$2:$C$100,0)+1,0))))),"Н/Д",((INDIRECT(CONCATENATE("'2018-05 (Д)'!R",TEXT(MATCH($C9,'2018-05 (Д)'!$C$2:$C$100,0)+1,0)))-INDIRECT(CONCATENATE("'2018-04 (Д)'!R",TEXT(MATCH($C9,'2018-04 (Д)'!$C$2:$C$100,0)+1,0))))/INDIRECT(CONCATENATE("'2018-04 (Д)'!R",TEXT(MATCH($C9,'2018-04 (Д)'!$C$2:$C$100,0)+1,0))))*100)</f>
        <v>11.945416700407614</v>
      </c>
      <c r="EU9" s="9">
        <f ca="1">IF(OR(INDIRECT(CONCATENATE("'2018-06 (Д)'!R",TEXT(MATCH($C9,'2018-06 (Д)'!$C$2:$C$100,0)+1,0)))="Н/Д",INDIRECT(CONCATENATE("'2018-05 (Д)'!R",TEXT(MATCH($C9,'2018-05 (Д)'!$C$2:$C$100,0)+1,0)))="Н/Д",AND(INDIRECT(CONCATENATE("'2018-06 (Д)'!R",TEXT(MATCH($C9,'2018-06 (Д)'!$C$2:$C$100,0)+1,0)))="Н/Д",INDIRECT(CONCATENATE("'2018-05 (Д)'!R",TEXT(MATCH($C9,'2018-05 (Д)'!$C$2:$C$100,0)+1,0))))),"Н/Д",((INDIRECT(CONCATENATE("'2018-06 (Д)'!R",TEXT(MATCH($C9,'2018-06 (Д)'!$C$2:$C$100,0)+1,0)))-INDIRECT(CONCATENATE("'2018-05 (Д)'!R",TEXT(MATCH($C9,'2018-05 (Д)'!$C$2:$C$100,0)+1,0))))/INDIRECT(CONCATENATE("'2018-05 (Д)'!R",TEXT(MATCH($C9,'2018-05 (Д)'!$C$2:$C$100,0)+1,0))))*100)</f>
        <v>-11.323069474663544</v>
      </c>
      <c r="EV9" s="9">
        <f ca="1">IF(OR(INDIRECT(CONCATENATE("'2018-07 (Д)'!R",TEXT(MATCH($C9,'2018-07 (Д)'!$C$2:$C$100,0)+1,0)))="Н/Д",INDIRECT(CONCATENATE("'2018-06 (Д)'!R",TEXT(MATCH($C9,'2018-06 (Д)'!$C$2:$C$100,0)+1,0)))="Н/Д",AND(INDIRECT(CONCATENATE("'2018-07 (Д)'!R",TEXT(MATCH($C9,'2018-07 (Д)'!$C$2:$C$100,0)+1,0)))="Н/Д",INDIRECT(CONCATENATE("'2018-06 (Д)'!R",TEXT(MATCH($C9,'2018-06 (Д)'!$C$2:$C$100,0)+1,0))))),"Н/Д",((INDIRECT(CONCATENATE("'2018-07 (Д)'!R",TEXT(MATCH($C9,'2018-07 (Д)'!$C$2:$C$100,0)+1,0)))-INDIRECT(CONCATENATE("'2018-06 (Д)'!R",TEXT(MATCH($C9,'2018-06 (Д)'!$C$2:$C$100,0)+1,0))))/INDIRECT(CONCATENATE("'2018-06 (Д)'!R",TEXT(MATCH($C9,'2018-06 (Д)'!$C$2:$C$100,0)+1,0))))*100)</f>
        <v>-29.661731190934521</v>
      </c>
      <c r="EW9" s="9">
        <f ca="1">IF(OR(INDIRECT(CONCATENATE("'2018-08 (Д)'!R",TEXT(MATCH($C9,'2018-08 (Д)'!$C$2:$C$100,0)+1,0)))="Н/Д",INDIRECT(CONCATENATE("'2018-07 (Д)'!R",TEXT(MATCH($C9,'2018-07 (Д)'!$C$2:$C$100,0)+1,0)))="Н/Д",AND(INDIRECT(CONCATENATE("'2018-08 (Д)'!R",TEXT(MATCH($C9,'2018-08 (Д)'!$C$2:$C$100,0)+1,0)))="Н/Д",INDIRECT(CONCATENATE("'2018-07 (Д)'!R",TEXT(MATCH($C9,'2018-07 (Д)'!$C$2:$C$100,0)+1,0))))),"Н/Д",((INDIRECT(CONCATENATE("'2018-08 (Д)'!R",TEXT(MATCH($C9,'2018-08 (Д)'!$C$2:$C$100,0)+1,0)))-INDIRECT(CONCATENATE("'2018-07 (Д)'!R",TEXT(MATCH($C9,'2018-07 (Д)'!$C$2:$C$100,0)+1,0))))/INDIRECT(CONCATENATE("'2018-07 (Д)'!R",TEXT(MATCH($C9,'2018-07 (Д)'!$C$2:$C$100,0)+1,0))))*100)</f>
        <v>87.624551644060375</v>
      </c>
      <c r="EX9" s="9">
        <f ca="1">IF(OR(INDIRECT(CONCATENATE("'2018-09 (Д)'!R",TEXT(MATCH($C9,'2018-09 (Д)'!$C$2:$C$100,0)+1,0)))="Н/Д",INDIRECT(CONCATENATE("'2018-08 (Д)'!R",TEXT(MATCH($C9,'2018-08 (Д)'!$C$2:$C$100,0)+1,0)))="Н/Д",AND(INDIRECT(CONCATENATE("'2018-09 (Д)'!R",TEXT(MATCH($C9,'2018-09 (Д)'!$C$2:$C$100,0)+1,0)))="Н/Д",INDIRECT(CONCATENATE("'2018-08 (Д)'!R",TEXT(MATCH($C9,'2018-08 (Д)'!$C$2:$C$100,0)+1,0))))),"Н/Д",((INDIRECT(CONCATENATE("'2018-09 (Д)'!R",TEXT(MATCH($C9,'2018-09 (Д)'!$C$2:$C$100,0)+1,0)))-INDIRECT(CONCATENATE("'2018-08 (Д)'!R",TEXT(MATCH($C9,'2018-08 (Д)'!$C$2:$C$100,0)+1,0))))/INDIRECT(CONCATENATE("'2018-08 (Д)'!R",TEXT(MATCH($C9,'2018-08 (Д)'!$C$2:$C$100,0)+1,0))))*100)</f>
        <v>-2.8103768828859144</v>
      </c>
      <c r="EY9" s="9">
        <f ca="1">IF(OR(INDIRECT(CONCATENATE("'2018-10 (Д)'!R",TEXT(MATCH($C9,'2018-10 (Д)'!$C$2:$C$100,0)+1,0)))="Н/Д",INDIRECT(CONCATENATE("'2018-09 (Д)'!R",TEXT(MATCH($C9,'2018-09 (Д)'!$C$2:$C$100,0)+1,0)))="Н/Д",AND(INDIRECT(CONCATENATE("'2018-10 (Д)'!R",TEXT(MATCH($C9,'2018-10 (Д)'!$C$2:$C$100,0)+1,0)))="Н/Д",INDIRECT(CONCATENATE("'2018-09 (Д)'!R",TEXT(MATCH($C9,'2018-09 (Д)'!$C$2:$C$100,0)+1,0))))),"Н/Д",((INDIRECT(CONCATENATE("'2018-10 (Д)'!R",TEXT(MATCH($C9,'2018-10 (Д)'!$C$2:$C$100,0)+1,0)))-INDIRECT(CONCATENATE("'2018-09 (Д)'!R",TEXT(MATCH($C9,'2018-09 (Д)'!$C$2:$C$100,0)+1,0))))/INDIRECT(CONCATENATE("'2018-09 (Д)'!R",TEXT(MATCH($C9,'2018-09 (Д)'!$C$2:$C$100,0)+1,0))))*100)</f>
        <v>-15.746918014882539</v>
      </c>
      <c r="EZ9" s="9">
        <f ca="1">IF(OR(INDIRECT(CONCATENATE("'2018-11 (Д)'!R",TEXT(MATCH($C9,'2018-11 (Д)'!$C$2:$C$100,0)+1,0)))="Н/Д",INDIRECT(CONCATENATE("'2018-10 (Д)'!R",TEXT(MATCH($C9,'2018-10 (Д)'!$C$2:$C$100,0)+1,0)))="Н/Д",AND(INDIRECT(CONCATENATE("'2018-11 (Д)'!R",TEXT(MATCH($C9,'2018-11 (Д)'!$C$2:$C$100,0)+1,0)))="Н/Д",INDIRECT(CONCATENATE("'2018-10 (Д)'!R",TEXT(MATCH($C9,'2018-10 (Д)'!$C$2:$C$100,0)+1,0))))),"Н/Д",((INDIRECT(CONCATENATE("'2018-11 (Д)'!R",TEXT(MATCH($C9,'2018-11 (Д)'!$C$2:$C$100,0)+1,0)))-INDIRECT(CONCATENATE("'2018-10 (Д)'!R",TEXT(MATCH($C9,'2018-10 (Д)'!$C$2:$C$100,0)+1,0))))/INDIRECT(CONCATENATE("'2018-10 (Д)'!R",TEXT(MATCH($C9,'2018-10 (Д)'!$C$2:$C$100,0)+1,0))))*100)</f>
        <v>112.35960204013205</v>
      </c>
      <c r="FA9" s="9">
        <f ca="1">IF(OR(INDIRECT(CONCATENATE("'2018-12 (Д)'!R",TEXT(MATCH($C9,'2018-12 (Д)'!$C$2:$C$100,0)+1,0)))="Н/Д",INDIRECT(CONCATENATE("'2018-11 (Д)'!R",TEXT(MATCH($C9,'2018-11 (Д)'!$C$2:$C$100,0)+1,0)))="Н/Д",AND(INDIRECT(CONCATENATE("'2018-12 (Д)'!R",TEXT(MATCH($C9,'2018-12 (Д)'!$C$2:$C$100,0)+1,0)))="Н/Д",INDIRECT(CONCATENATE("'2018-11 (Д)'!R",TEXT(MATCH($C9,'2018-11 (Д)'!$C$2:$C$100,0)+1,0))))),"Н/Д",((INDIRECT(CONCATENATE("'2018-12 (Д)'!R",TEXT(MATCH($C9,'2018-12 (Д)'!$C$2:$C$100,0)+1,0)))-INDIRECT(CONCATENATE("'2018-11 (Д)'!R",TEXT(MATCH($C9,'2018-11 (Д)'!$C$2:$C$100,0)+1,0))))/INDIRECT(CONCATENATE("'2018-11 (Д)'!R",TEXT(MATCH($C9,'2018-11 (Д)'!$C$2:$C$100,0)+1,0))))*100)</f>
        <v>-32.940860532341802</v>
      </c>
      <c r="FB9" s="9"/>
      <c r="FC9" s="9">
        <f ca="1">IF(OR(INDIRECT(CONCATENATE("'2018-03 (Д)'!S",TEXT(MATCH($C9,'2018-03 (Д)'!$C$2:$C$100,0)+1,0)))="Н/Д",INDIRECT(CONCATENATE("'2018-02 (Д)'!S",TEXT(MATCH($C9,'2018-02 (Д)'!$C$2:$C$100,0)+1,0)))="Н/Д",AND(INDIRECT(CONCATENATE("'2018-03 (Д)'!S",TEXT(MATCH($C9,'2018-03 (Д)'!$C$2:$C$100,0)+1,0)))="Н/Д",INDIRECT(CONCATENATE("'2018-02 (Д)'!S",TEXT(MATCH($C9,'2018-02 (Д)'!$C$2:$C$100,0)+1,0))))),"Н/Д",((INDIRECT(CONCATENATE("'2018-03 (Д)'!S",TEXT(MATCH($C9,'2018-03 (Д)'!$C$2:$C$100,0)+1,0)))-INDIRECT(CONCATENATE("'2018-02 (Д)'!S",TEXT(MATCH($C9,'2018-02 (Д)'!$C$2:$C$100,0)+1,0))))/INDIRECT(CONCATENATE("'2018-02 (Д)'!S",TEXT(MATCH($C9,'2018-02 (Д)'!$C$2:$C$100,0)+1,0))))*100)</f>
        <v>45.113919042372537</v>
      </c>
      <c r="FD9" s="9">
        <f ca="1">IF(OR(INDIRECT(CONCATENATE("'2018-04 (Д)'!S",TEXT(MATCH($C9,'2018-04 (Д)'!$C$2:$C$100,0)+1,0)))="Н/Д",INDIRECT(CONCATENATE("'2018-03 (Д)'!S",TEXT(MATCH($C9,'2018-03 (Д)'!$C$2:$C$100,0)+1,0)))="Н/Д",AND(INDIRECT(CONCATENATE("'2018-04 (Д)'!S",TEXT(MATCH($C9,'2018-04 (Д)'!$C$2:$C$100,0)+1,0)))="Н/Д",INDIRECT(CONCATENATE("'2018-03 (Д)'!S",TEXT(MATCH($C9,'2018-03 (Д)'!$C$2:$C$100,0)+1,0))))),"Н/Д",((INDIRECT(CONCATENATE("'2018-04 (Д)'!S",TEXT(MATCH($C9,'2018-04 (Д)'!$C$2:$C$100,0)+1,0)))-INDIRECT(CONCATENATE("'2018-03 (Д)'!S",TEXT(MATCH($C9,'2018-03 (Д)'!$C$2:$C$100,0)+1,0))))/INDIRECT(CONCATENATE("'2018-03 (Д)'!S",TEXT(MATCH($C9,'2018-03 (Д)'!$C$2:$C$100,0)+1,0))))*100)</f>
        <v>-36.90025478083048</v>
      </c>
      <c r="FE9" s="9">
        <f ca="1">IF(OR(INDIRECT(CONCATENATE("'2018-05 (Д)'!S",TEXT(MATCH($C9,'2018-05 (Д)'!$C$2:$C$100,0)+1,0)))="Н/Д",INDIRECT(CONCATENATE("'2018-04 (Д)'!S",TEXT(MATCH($C9,'2018-04 (Д)'!$C$2:$C$100,0)+1,0)))="Н/Д",AND(INDIRECT(CONCATENATE("'2018-05 (Д)'!S",TEXT(MATCH($C9,'2018-05 (Д)'!$C$2:$C$100,0)+1,0)))="Н/Д",INDIRECT(CONCATENATE("'2018-04 (Д)'!S",TEXT(MATCH($C9,'2018-04 (Д)'!$C$2:$C$100,0)+1,0))))),"Н/Д",((INDIRECT(CONCATENATE("'2018-05 (Д)'!S",TEXT(MATCH($C9,'2018-05 (Д)'!$C$2:$C$100,0)+1,0)))-INDIRECT(CONCATENATE("'2018-04 (Д)'!S",TEXT(MATCH($C9,'2018-04 (Д)'!$C$2:$C$100,0)+1,0))))/INDIRECT(CONCATENATE("'2018-04 (Д)'!S",TEXT(MATCH($C9,'2018-04 (Д)'!$C$2:$C$100,0)+1,0))))*100)</f>
        <v>35.396284014150062</v>
      </c>
      <c r="FF9" s="9">
        <f ca="1">IF(OR(INDIRECT(CONCATENATE("'2018-06 (Д)'!S",TEXT(MATCH($C9,'2018-06 (Д)'!$C$2:$C$100,0)+1,0)))="Н/Д",INDIRECT(CONCATENATE("'2018-05 (Д)'!S",TEXT(MATCH($C9,'2018-05 (Д)'!$C$2:$C$100,0)+1,0)))="Н/Д",AND(INDIRECT(CONCATENATE("'2018-06 (Д)'!S",TEXT(MATCH($C9,'2018-06 (Д)'!$C$2:$C$100,0)+1,0)))="Н/Д",INDIRECT(CONCATENATE("'2018-05 (Д)'!S",TEXT(MATCH($C9,'2018-05 (Д)'!$C$2:$C$100,0)+1,0))))),"Н/Д",((INDIRECT(CONCATENATE("'2018-06 (Д)'!S",TEXT(MATCH($C9,'2018-06 (Д)'!$C$2:$C$100,0)+1,0)))-INDIRECT(CONCATENATE("'2018-05 (Д)'!S",TEXT(MATCH($C9,'2018-05 (Д)'!$C$2:$C$100,0)+1,0))))/INDIRECT(CONCATENATE("'2018-05 (Д)'!S",TEXT(MATCH($C9,'2018-05 (Д)'!$C$2:$C$100,0)+1,0))))*100)</f>
        <v>-5.1854025805491286</v>
      </c>
      <c r="FG9" s="9">
        <f ca="1">IF(OR(INDIRECT(CONCATENATE("'2018-07 (Д)'!S",TEXT(MATCH($C9,'2018-07 (Д)'!$C$2:$C$100,0)+1,0)))="Н/Д",INDIRECT(CONCATENATE("'2018-06 (Д)'!S",TEXT(MATCH($C9,'2018-06 (Д)'!$C$2:$C$100,0)+1,0)))="Н/Д",AND(INDIRECT(CONCATENATE("'2018-07 (Д)'!S",TEXT(MATCH($C9,'2018-07 (Д)'!$C$2:$C$100,0)+1,0)))="Н/Д",INDIRECT(CONCATENATE("'2018-06 (Д)'!S",TEXT(MATCH($C9,'2018-06 (Д)'!$C$2:$C$100,0)+1,0))))),"Н/Д",((INDIRECT(CONCATENATE("'2018-07 (Д)'!S",TEXT(MATCH($C9,'2018-07 (Д)'!$C$2:$C$100,0)+1,0)))-INDIRECT(CONCATENATE("'2018-06 (Д)'!S",TEXT(MATCH($C9,'2018-06 (Д)'!$C$2:$C$100,0)+1,0))))/INDIRECT(CONCATENATE("'2018-06 (Д)'!S",TEXT(MATCH($C9,'2018-06 (Д)'!$C$2:$C$100,0)+1,0))))*100)</f>
        <v>-18.174253669928614</v>
      </c>
      <c r="FH9" s="9">
        <f ca="1">IF(OR(INDIRECT(CONCATENATE("'2018-08 (Д)'!S",TEXT(MATCH($C9,'2018-08 (Д)'!$C$2:$C$100,0)+1,0)))="Н/Д",INDIRECT(CONCATENATE("'2018-07 (Д)'!S",TEXT(MATCH($C9,'2018-07 (Д)'!$C$2:$C$100,0)+1,0)))="Н/Д",AND(INDIRECT(CONCATENATE("'2018-08 (Д)'!S",TEXT(MATCH($C9,'2018-08 (Д)'!$C$2:$C$100,0)+1,0)))="Н/Д",INDIRECT(CONCATENATE("'2018-07 (Д)'!S",TEXT(MATCH($C9,'2018-07 (Д)'!$C$2:$C$100,0)+1,0))))),"Н/Д",((INDIRECT(CONCATENATE("'2018-08 (Д)'!S",TEXT(MATCH($C9,'2018-08 (Д)'!$C$2:$C$100,0)+1,0)))-INDIRECT(CONCATENATE("'2018-07 (Д)'!S",TEXT(MATCH($C9,'2018-07 (Д)'!$C$2:$C$100,0)+1,0))))/INDIRECT(CONCATENATE("'2018-07 (Д)'!S",TEXT(MATCH($C9,'2018-07 (Д)'!$C$2:$C$100,0)+1,0))))*100)</f>
        <v>-32.044642350561325</v>
      </c>
      <c r="FI9" s="9">
        <f ca="1">IF(OR(INDIRECT(CONCATENATE("'2018-09 (Д)'!S",TEXT(MATCH($C9,'2018-09 (Д)'!$C$2:$C$100,0)+1,0)))="Н/Д",INDIRECT(CONCATENATE("'2018-08 (Д)'!S",TEXT(MATCH($C9,'2018-08 (Д)'!$C$2:$C$100,0)+1,0)))="Н/Д",AND(INDIRECT(CONCATENATE("'2018-09 (Д)'!S",TEXT(MATCH($C9,'2018-09 (Д)'!$C$2:$C$100,0)+1,0)))="Н/Д",INDIRECT(CONCATENATE("'2018-08 (Д)'!S",TEXT(MATCH($C9,'2018-08 (Д)'!$C$2:$C$100,0)+1,0))))),"Н/Д",((INDIRECT(CONCATENATE("'2018-09 (Д)'!S",TEXT(MATCH($C9,'2018-09 (Д)'!$C$2:$C$100,0)+1,0)))-INDIRECT(CONCATENATE("'2018-08 (Д)'!S",TEXT(MATCH($C9,'2018-08 (Д)'!$C$2:$C$100,0)+1,0))))/INDIRECT(CONCATENATE("'2018-08 (Д)'!S",TEXT(MATCH($C9,'2018-08 (Д)'!$C$2:$C$100,0)+1,0))))*100)</f>
        <v>83.937908746821165</v>
      </c>
      <c r="FJ9" s="9">
        <f ca="1">IF(OR(INDIRECT(CONCATENATE("'2018-10 (Д)'!S",TEXT(MATCH($C9,'2018-10 (Д)'!$C$2:$C$100,0)+1,0)))="Н/Д",INDIRECT(CONCATENATE("'2018-09 (Д)'!S",TEXT(MATCH($C9,'2018-09 (Д)'!$C$2:$C$100,0)+1,0)))="Н/Д",AND(INDIRECT(CONCATENATE("'2018-10 (Д)'!S",TEXT(MATCH($C9,'2018-10 (Д)'!$C$2:$C$100,0)+1,0)))="Н/Д",INDIRECT(CONCATENATE("'2018-09 (Д)'!S",TEXT(MATCH($C9,'2018-09 (Д)'!$C$2:$C$100,0)+1,0))))),"Н/Д",((INDIRECT(CONCATENATE("'2018-10 (Д)'!S",TEXT(MATCH($C9,'2018-10 (Д)'!$C$2:$C$100,0)+1,0)))-INDIRECT(CONCATENATE("'2018-09 (Д)'!S",TEXT(MATCH($C9,'2018-09 (Д)'!$C$2:$C$100,0)+1,0))))/INDIRECT(CONCATENATE("'2018-09 (Д)'!S",TEXT(MATCH($C9,'2018-09 (Д)'!$C$2:$C$100,0)+1,0))))*100)</f>
        <v>-53.312464438936168</v>
      </c>
      <c r="FK9" s="9">
        <f ca="1">IF(OR(INDIRECT(CONCATENATE("'2018-11 (Д)'!S",TEXT(MATCH($C9,'2018-11 (Д)'!$C$2:$C$100,0)+1,0)))="Н/Д",INDIRECT(CONCATENATE("'2018-10 (Д)'!S",TEXT(MATCH($C9,'2018-10 (Д)'!$C$2:$C$100,0)+1,0)))="Н/Д",AND(INDIRECT(CONCATENATE("'2018-11 (Д)'!S",TEXT(MATCH($C9,'2018-11 (Д)'!$C$2:$C$100,0)+1,0)))="Н/Д",INDIRECT(CONCATENATE("'2018-10 (Д)'!S",TEXT(MATCH($C9,'2018-10 (Д)'!$C$2:$C$100,0)+1,0))))),"Н/Д",((INDIRECT(CONCATENATE("'2018-11 (Д)'!S",TEXT(MATCH($C9,'2018-11 (Д)'!$C$2:$C$100,0)+1,0)))-INDIRECT(CONCATENATE("'2018-10 (Д)'!S",TEXT(MATCH($C9,'2018-10 (Д)'!$C$2:$C$100,0)+1,0))))/INDIRECT(CONCATENATE("'2018-10 (Д)'!S",TEXT(MATCH($C9,'2018-10 (Д)'!$C$2:$C$100,0)+1,0))))*100)</f>
        <v>100.87738753616553</v>
      </c>
      <c r="FL9" s="9">
        <f ca="1">IF(OR(INDIRECT(CONCATENATE("'2018-12 (Д)'!S",TEXT(MATCH($C9,'2018-12 (Д)'!$C$2:$C$100,0)+1,0)))="Н/Д",INDIRECT(CONCATENATE("'2018-11 (Д)'!S",TEXT(MATCH($C9,'2018-11 (Д)'!$C$2:$C$100,0)+1,0)))="Н/Д",AND(INDIRECT(CONCATENATE("'2018-12 (Д)'!S",TEXT(MATCH($C9,'2018-12 (Д)'!$C$2:$C$100,0)+1,0)))="Н/Д",INDIRECT(CONCATENATE("'2018-11 (Д)'!S",TEXT(MATCH($C9,'2018-11 (Д)'!$C$2:$C$100,0)+1,0))))),"Н/Д",((INDIRECT(CONCATENATE("'2018-12 (Д)'!S",TEXT(MATCH($C9,'2018-12 (Д)'!$C$2:$C$100,0)+1,0)))-INDIRECT(CONCATENATE("'2018-11 (Д)'!S",TEXT(MATCH($C9,'2018-11 (Д)'!$C$2:$C$100,0)+1,0))))/INDIRECT(CONCATENATE("'2018-11 (Д)'!S",TEXT(MATCH($C9,'2018-11 (Д)'!$C$2:$C$100,0)+1,0))))*100)</f>
        <v>-28.809962426710872</v>
      </c>
      <c r="FM9" s="9"/>
      <c r="FN9" s="9">
        <f ca="1">IF(OR(INDIRECT(CONCATENATE("'2018-03 (Д)'!T",TEXT(MATCH($C9,'2018-03 (Д)'!$C$2:$C$100,0)+1,0)))="Н/Д",INDIRECT(CONCATENATE("'2018-02 (Д)'!T",TEXT(MATCH($C9,'2018-02 (Д)'!$C$2:$C$100,0)+1,0)))="Н/Д",AND(INDIRECT(CONCATENATE("'2018-03 (Д)'!T",TEXT(MATCH($C9,'2018-03 (Д)'!$C$2:$C$100,0)+1,0)))="Н/Д",INDIRECT(CONCATENATE("'2018-02 (Д)'!T",TEXT(MATCH($C9,'2018-02 (Д)'!$C$2:$C$100,0)+1,0))))),"Н/Д",((INDIRECT(CONCATENATE("'2018-03 (Д)'!T",TEXT(MATCH($C9,'2018-03 (Д)'!$C$2:$C$100,0)+1,0)))-INDIRECT(CONCATENATE("'2018-02 (Д)'!T",TEXT(MATCH($C9,'2018-02 (Д)'!$C$2:$C$100,0)+1,0))))/INDIRECT(CONCATENATE("'2018-02 (Д)'!T",TEXT(MATCH($C9,'2018-02 (Д)'!$C$2:$C$100,0)+1,0))))*100)</f>
        <v>16.611167544749517</v>
      </c>
      <c r="FO9" s="9">
        <f ca="1">IF(OR(INDIRECT(CONCATENATE("'2018-04 (Д)'!T",TEXT(MATCH($C9,'2018-04 (Д)'!$C$2:$C$100,0)+1,0)))="Н/Д",INDIRECT(CONCATENATE("'2018-03 (Д)'!T",TEXT(MATCH($C9,'2018-03 (Д)'!$C$2:$C$100,0)+1,0)))="Н/Д",AND(INDIRECT(CONCATENATE("'2018-04 (Д)'!T",TEXT(MATCH($C9,'2018-04 (Д)'!$C$2:$C$100,0)+1,0)))="Н/Д",INDIRECT(CONCATENATE("'2018-03 (Д)'!T",TEXT(MATCH($C9,'2018-03 (Д)'!$C$2:$C$100,0)+1,0))))),"Н/Д",((INDIRECT(CONCATENATE("'2018-04 (Д)'!T",TEXT(MATCH($C9,'2018-04 (Д)'!$C$2:$C$100,0)+1,0)))-INDIRECT(CONCATENATE("'2018-03 (Д)'!T",TEXT(MATCH($C9,'2018-03 (Д)'!$C$2:$C$100,0)+1,0))))/INDIRECT(CONCATENATE("'2018-03 (Д)'!T",TEXT(MATCH($C9,'2018-03 (Д)'!$C$2:$C$100,0)+1,0))))*100)</f>
        <v>19.763376524433525</v>
      </c>
      <c r="FP9" s="9">
        <f ca="1">IF(OR(INDIRECT(CONCATENATE("'2018-05 (Д)'!T",TEXT(MATCH($C9,'2018-05 (Д)'!$C$2:$C$100,0)+1,0)))="Н/Д",INDIRECT(CONCATENATE("'2018-04 (Д)'!T",TEXT(MATCH($C9,'2018-04 (Д)'!$C$2:$C$100,0)+1,0)))="Н/Д",AND(INDIRECT(CONCATENATE("'2018-05 (Д)'!T",TEXT(MATCH($C9,'2018-05 (Д)'!$C$2:$C$100,0)+1,0)))="Н/Д",INDIRECT(CONCATENATE("'2018-04 (Д)'!T",TEXT(MATCH($C9,'2018-04 (Д)'!$C$2:$C$100,0)+1,0))))),"Н/Д",((INDIRECT(CONCATENATE("'2018-05 (Д)'!T",TEXT(MATCH($C9,'2018-05 (Д)'!$C$2:$C$100,0)+1,0)))-INDIRECT(CONCATENATE("'2018-04 (Д)'!T",TEXT(MATCH($C9,'2018-04 (Д)'!$C$2:$C$100,0)+1,0))))/INDIRECT(CONCATENATE("'2018-04 (Д)'!T",TEXT(MATCH($C9,'2018-04 (Д)'!$C$2:$C$100,0)+1,0))))*100)</f>
        <v>-4.3745794883183526</v>
      </c>
      <c r="FQ9" s="9">
        <f ca="1">IF(OR(INDIRECT(CONCATENATE("'2018-06 (Д)'!T",TEXT(MATCH($C9,'2018-06 (Д)'!$C$2:$C$100,0)+1,0)))="Н/Д",INDIRECT(CONCATENATE("'2018-05 (Д)'!T",TEXT(MATCH($C9,'2018-05 (Д)'!$C$2:$C$100,0)+1,0)))="Н/Д",AND(INDIRECT(CONCATENATE("'2018-06 (Д)'!T",TEXT(MATCH($C9,'2018-06 (Д)'!$C$2:$C$100,0)+1,0)))="Н/Д",INDIRECT(CONCATENATE("'2018-05 (Д)'!T",TEXT(MATCH($C9,'2018-05 (Д)'!$C$2:$C$100,0)+1,0))))),"Н/Д",((INDIRECT(CONCATENATE("'2018-06 (Д)'!T",TEXT(MATCH($C9,'2018-06 (Д)'!$C$2:$C$100,0)+1,0)))-INDIRECT(CONCATENATE("'2018-05 (Д)'!T",TEXT(MATCH($C9,'2018-05 (Д)'!$C$2:$C$100,0)+1,0))))/INDIRECT(CONCATENATE("'2018-05 (Д)'!T",TEXT(MATCH($C9,'2018-05 (Д)'!$C$2:$C$100,0)+1,0))))*100)</f>
        <v>-3.9158571455558171</v>
      </c>
      <c r="FR9" s="9">
        <f ca="1">IF(OR(INDIRECT(CONCATENATE("'2018-07 (Д)'!T",TEXT(MATCH($C9,'2018-07 (Д)'!$C$2:$C$100,0)+1,0)))="Н/Д",INDIRECT(CONCATENATE("'2018-06 (Д)'!T",TEXT(MATCH($C9,'2018-06 (Д)'!$C$2:$C$100,0)+1,0)))="Н/Д",AND(INDIRECT(CONCATENATE("'2018-07 (Д)'!T",TEXT(MATCH($C9,'2018-07 (Д)'!$C$2:$C$100,0)+1,0)))="Н/Д",INDIRECT(CONCATENATE("'2018-06 (Д)'!T",TEXT(MATCH($C9,'2018-06 (Д)'!$C$2:$C$100,0)+1,0))))),"Н/Д",((INDIRECT(CONCATENATE("'2018-07 (Д)'!T",TEXT(MATCH($C9,'2018-07 (Д)'!$C$2:$C$100,0)+1,0)))-INDIRECT(CONCATENATE("'2018-06 (Д)'!T",TEXT(MATCH($C9,'2018-06 (Д)'!$C$2:$C$100,0)+1,0))))/INDIRECT(CONCATENATE("'2018-06 (Д)'!T",TEXT(MATCH($C9,'2018-06 (Д)'!$C$2:$C$100,0)+1,0))))*100)</f>
        <v>2.7497396645997205</v>
      </c>
      <c r="FS9" s="9">
        <f ca="1">IF(OR(INDIRECT(CONCATENATE("'2018-08 (Д)'!T",TEXT(MATCH($C9,'2018-08 (Д)'!$C$2:$C$100,0)+1,0)))="Н/Д",INDIRECT(CONCATENATE("'2018-07 (Д)'!T",TEXT(MATCH($C9,'2018-07 (Д)'!$C$2:$C$100,0)+1,0)))="Н/Д",AND(INDIRECT(CONCATENATE("'2018-08 (Д)'!T",TEXT(MATCH($C9,'2018-08 (Д)'!$C$2:$C$100,0)+1,0)))="Н/Д",INDIRECT(CONCATENATE("'2018-07 (Д)'!T",TEXT(MATCH($C9,'2018-07 (Д)'!$C$2:$C$100,0)+1,0))))),"Н/Д",((INDIRECT(CONCATENATE("'2018-08 (Д)'!T",TEXT(MATCH($C9,'2018-08 (Д)'!$C$2:$C$100,0)+1,0)))-INDIRECT(CONCATENATE("'2018-07 (Д)'!T",TEXT(MATCH($C9,'2018-07 (Д)'!$C$2:$C$100,0)+1,0))))/INDIRECT(CONCATENATE("'2018-07 (Д)'!T",TEXT(MATCH($C9,'2018-07 (Д)'!$C$2:$C$100,0)+1,0))))*100)</f>
        <v>10.78112151202758</v>
      </c>
      <c r="FT9" s="9">
        <f ca="1">IF(OR(INDIRECT(CONCATENATE("'2018-09 (Д)'!T",TEXT(MATCH($C9,'2018-09 (Д)'!$C$2:$C$100,0)+1,0)))="Н/Д",INDIRECT(CONCATENATE("'2018-08 (Д)'!T",TEXT(MATCH($C9,'2018-08 (Д)'!$C$2:$C$100,0)+1,0)))="Н/Д",AND(INDIRECT(CONCATENATE("'2018-09 (Д)'!T",TEXT(MATCH($C9,'2018-09 (Д)'!$C$2:$C$100,0)+1,0)))="Н/Д",INDIRECT(CONCATENATE("'2018-08 (Д)'!T",TEXT(MATCH($C9,'2018-08 (Д)'!$C$2:$C$100,0)+1,0))))),"Н/Д",((INDIRECT(CONCATENATE("'2018-09 (Д)'!T",TEXT(MATCH($C9,'2018-09 (Д)'!$C$2:$C$100,0)+1,0)))-INDIRECT(CONCATENATE("'2018-08 (Д)'!T",TEXT(MATCH($C9,'2018-08 (Д)'!$C$2:$C$100,0)+1,0))))/INDIRECT(CONCATENATE("'2018-08 (Д)'!T",TEXT(MATCH($C9,'2018-08 (Д)'!$C$2:$C$100,0)+1,0))))*100)</f>
        <v>-7.9737681089173993</v>
      </c>
      <c r="FU9" s="9">
        <f ca="1">IF(OR(INDIRECT(CONCATENATE("'2018-10 (Д)'!T",TEXT(MATCH($C9,'2018-10 (Д)'!$C$2:$C$100,0)+1,0)))="Н/Д",INDIRECT(CONCATENATE("'2018-09 (Д)'!T",TEXT(MATCH($C9,'2018-09 (Д)'!$C$2:$C$100,0)+1,0)))="Н/Д",AND(INDIRECT(CONCATENATE("'2018-10 (Д)'!T",TEXT(MATCH($C9,'2018-10 (Д)'!$C$2:$C$100,0)+1,0)))="Н/Д",INDIRECT(CONCATENATE("'2018-09 (Д)'!T",TEXT(MATCH($C9,'2018-09 (Д)'!$C$2:$C$100,0)+1,0))))),"Н/Д",((INDIRECT(CONCATENATE("'2018-10 (Д)'!T",TEXT(MATCH($C9,'2018-10 (Д)'!$C$2:$C$100,0)+1,0)))-INDIRECT(CONCATENATE("'2018-09 (Д)'!T",TEXT(MATCH($C9,'2018-09 (Д)'!$C$2:$C$100,0)+1,0))))/INDIRECT(CONCATENATE("'2018-09 (Д)'!T",TEXT(MATCH($C9,'2018-09 (Д)'!$C$2:$C$100,0)+1,0))))*100)</f>
        <v>-1.5804676112429479</v>
      </c>
      <c r="FV9" s="9">
        <f ca="1">IF(OR(INDIRECT(CONCATENATE("'2018-11 (Д)'!T",TEXT(MATCH($C9,'2018-11 (Д)'!$C$2:$C$100,0)+1,0)))="Н/Д",INDIRECT(CONCATENATE("'2018-10 (Д)'!T",TEXT(MATCH($C9,'2018-10 (Д)'!$C$2:$C$100,0)+1,0)))="Н/Д",AND(INDIRECT(CONCATENATE("'2018-11 (Д)'!T",TEXT(MATCH($C9,'2018-11 (Д)'!$C$2:$C$100,0)+1,0)))="Н/Д",INDIRECT(CONCATENATE("'2018-10 (Д)'!T",TEXT(MATCH($C9,'2018-10 (Д)'!$C$2:$C$100,0)+1,0))))),"Н/Д",((INDIRECT(CONCATENATE("'2018-11 (Д)'!T",TEXT(MATCH($C9,'2018-11 (Д)'!$C$2:$C$100,0)+1,0)))-INDIRECT(CONCATENATE("'2018-10 (Д)'!T",TEXT(MATCH($C9,'2018-10 (Д)'!$C$2:$C$100,0)+1,0))))/INDIRECT(CONCATENATE("'2018-10 (Д)'!T",TEXT(MATCH($C9,'2018-10 (Д)'!$C$2:$C$100,0)+1,0))))*100)</f>
        <v>10.67981107556729</v>
      </c>
      <c r="FW9" s="9">
        <f ca="1">IF(OR(INDIRECT(CONCATENATE("'2018-12 (Д)'!T",TEXT(MATCH($C9,'2018-12 (Д)'!$C$2:$C$100,0)+1,0)))="Н/Д",INDIRECT(CONCATENATE("'2018-11 (Д)'!T",TEXT(MATCH($C9,'2018-11 (Д)'!$C$2:$C$100,0)+1,0)))="Н/Д",AND(INDIRECT(CONCATENATE("'2018-12 (Д)'!T",TEXT(MATCH($C9,'2018-12 (Д)'!$C$2:$C$100,0)+1,0)))="Н/Д",INDIRECT(CONCATENATE("'2018-11 (Д)'!T",TEXT(MATCH($C9,'2018-11 (Д)'!$C$2:$C$100,0)+1,0))))),"Н/Д",((INDIRECT(CONCATENATE("'2018-12 (Д)'!T",TEXT(MATCH($C9,'2018-12 (Д)'!$C$2:$C$100,0)+1,0)))-INDIRECT(CONCATENATE("'2018-11 (Д)'!T",TEXT(MATCH($C9,'2018-11 (Д)'!$C$2:$C$100,0)+1,0))))/INDIRECT(CONCATENATE("'2018-11 (Д)'!T",TEXT(MATCH($C9,'2018-11 (Д)'!$C$2:$C$100,0)+1,0))))*100)</f>
        <v>-5.6458339560951654</v>
      </c>
      <c r="FX9" s="9"/>
      <c r="FY9" s="9">
        <f ca="1">IF(OR(INDIRECT(CONCATENATE("'2018-03 (Д)'!U",TEXT(MATCH($C9,'2018-03 (Д)'!$C$2:$C$100,0)+1,0)))="Н/Д",INDIRECT(CONCATENATE("'2018-02 (Д)'!U",TEXT(MATCH($C9,'2018-02 (Д)'!$C$2:$C$100,0)+1,0)))="Н/Д",AND(INDIRECT(CONCATENATE("'2018-03 (Д)'!U",TEXT(MATCH($C9,'2018-03 (Д)'!$C$2:$C$100,0)+1,0)))="Н/Д",INDIRECT(CONCATENATE("'2018-02 (Д)'!U",TEXT(MATCH($C9,'2018-02 (Д)'!$C$2:$C$100,0)+1,0))))),"Н/Д",((INDIRECT(CONCATENATE("'2018-03 (Д)'!U",TEXT(MATCH($C9,'2018-03 (Д)'!$C$2:$C$100,0)+1,0)))-INDIRECT(CONCATENATE("'2018-02 (Д)'!U",TEXT(MATCH($C9,'2018-02 (Д)'!$C$2:$C$100,0)+1,0))))/INDIRECT(CONCATENATE("'2018-02 (Д)'!U",TEXT(MATCH($C9,'2018-02 (Д)'!$C$2:$C$100,0)+1,0))))*100)</f>
        <v>377.19591833431087</v>
      </c>
      <c r="FZ9" s="9">
        <f ca="1">IF(OR(INDIRECT(CONCATENATE("'2018-04 (Д)'!U",TEXT(MATCH($C9,'2018-04 (Д)'!$C$2:$C$100,0)+1,0)))="Н/Д",INDIRECT(CONCATENATE("'2018-03 (Д)'!U",TEXT(MATCH($C9,'2018-03 (Д)'!$C$2:$C$100,0)+1,0)))="Н/Д",AND(INDIRECT(CONCATENATE("'2018-04 (Д)'!U",TEXT(MATCH($C9,'2018-04 (Д)'!$C$2:$C$100,0)+1,0)))="Н/Д",INDIRECT(CONCATENATE("'2018-03 (Д)'!U",TEXT(MATCH($C9,'2018-03 (Д)'!$C$2:$C$100,0)+1,0))))),"Н/Д",((INDIRECT(CONCATENATE("'2018-04 (Д)'!U",TEXT(MATCH($C9,'2018-04 (Д)'!$C$2:$C$100,0)+1,0)))-INDIRECT(CONCATENATE("'2018-03 (Д)'!U",TEXT(MATCH($C9,'2018-03 (Д)'!$C$2:$C$100,0)+1,0))))/INDIRECT(CONCATENATE("'2018-03 (Д)'!U",TEXT(MATCH($C9,'2018-03 (Д)'!$C$2:$C$100,0)+1,0))))*100)</f>
        <v>-63.250948656026317</v>
      </c>
      <c r="GA9" s="9">
        <f ca="1">IF(OR(INDIRECT(CONCATENATE("'2018-05 (Д)'!U",TEXT(MATCH($C9,'2018-05 (Д)'!$C$2:$C$100,0)+1,0)))="Н/Д",INDIRECT(CONCATENATE("'2018-04 (Д)'!U",TEXT(MATCH($C9,'2018-04 (Д)'!$C$2:$C$100,0)+1,0)))="Н/Д",AND(INDIRECT(CONCATENATE("'2018-05 (Д)'!U",TEXT(MATCH($C9,'2018-05 (Д)'!$C$2:$C$100,0)+1,0)))="Н/Д",INDIRECT(CONCATENATE("'2018-04 (Д)'!U",TEXT(MATCH($C9,'2018-04 (Д)'!$C$2:$C$100,0)+1,0))))),"Н/Д",((INDIRECT(CONCATENATE("'2018-05 (Д)'!U",TEXT(MATCH($C9,'2018-05 (Д)'!$C$2:$C$100,0)+1,0)))-INDIRECT(CONCATENATE("'2018-04 (Д)'!U",TEXT(MATCH($C9,'2018-04 (Д)'!$C$2:$C$100,0)+1,0))))/INDIRECT(CONCATENATE("'2018-04 (Д)'!U",TEXT(MATCH($C9,'2018-04 (Д)'!$C$2:$C$100,0)+1,0))))*100)</f>
        <v>-3.664986791533674</v>
      </c>
      <c r="GB9" s="9">
        <f ca="1">IF(OR(INDIRECT(CONCATENATE("'2018-06 (Д)'!U",TEXT(MATCH($C9,'2018-06 (Д)'!$C$2:$C$100,0)+1,0)))="Н/Д",INDIRECT(CONCATENATE("'2018-05 (Д)'!U",TEXT(MATCH($C9,'2018-05 (Д)'!$C$2:$C$100,0)+1,0)))="Н/Д",AND(INDIRECT(CONCATENATE("'2018-06 (Д)'!U",TEXT(MATCH($C9,'2018-06 (Д)'!$C$2:$C$100,0)+1,0)))="Н/Д",INDIRECT(CONCATENATE("'2018-05 (Д)'!U",TEXT(MATCH($C9,'2018-05 (Д)'!$C$2:$C$100,0)+1,0))))),"Н/Д",((INDIRECT(CONCATENATE("'2018-06 (Д)'!U",TEXT(MATCH($C9,'2018-06 (Д)'!$C$2:$C$100,0)+1,0)))-INDIRECT(CONCATENATE("'2018-05 (Д)'!U",TEXT(MATCH($C9,'2018-05 (Д)'!$C$2:$C$100,0)+1,0))))/INDIRECT(CONCATENATE("'2018-05 (Д)'!U",TEXT(MATCH($C9,'2018-05 (Д)'!$C$2:$C$100,0)+1,0))))*100)</f>
        <v>85.048575815660968</v>
      </c>
      <c r="GC9" s="9">
        <f ca="1">IF(OR(INDIRECT(CONCATENATE("'2018-07 (Д)'!U",TEXT(MATCH($C9,'2018-07 (Д)'!$C$2:$C$100,0)+1,0)))="Н/Д",INDIRECT(CONCATENATE("'2018-06 (Д)'!U",TEXT(MATCH($C9,'2018-06 (Д)'!$C$2:$C$100,0)+1,0)))="Н/Д",AND(INDIRECT(CONCATENATE("'2018-07 (Д)'!U",TEXT(MATCH($C9,'2018-07 (Д)'!$C$2:$C$100,0)+1,0)))="Н/Д",INDIRECT(CONCATENATE("'2018-06 (Д)'!U",TEXT(MATCH($C9,'2018-06 (Д)'!$C$2:$C$100,0)+1,0))))),"Н/Д",((INDIRECT(CONCATENATE("'2018-07 (Д)'!U",TEXT(MATCH($C9,'2018-07 (Д)'!$C$2:$C$100,0)+1,0)))-INDIRECT(CONCATENATE("'2018-06 (Д)'!U",TEXT(MATCH($C9,'2018-06 (Д)'!$C$2:$C$100,0)+1,0))))/INDIRECT(CONCATENATE("'2018-06 (Д)'!U",TEXT(MATCH($C9,'2018-06 (Д)'!$C$2:$C$100,0)+1,0))))*100)</f>
        <v>-14.661404188042152</v>
      </c>
      <c r="GD9" s="9">
        <f ca="1">IF(OR(INDIRECT(CONCATENATE("'2018-08 (Д)'!U",TEXT(MATCH($C9,'2018-08 (Д)'!$C$2:$C$100,0)+1,0)))="Н/Д",INDIRECT(CONCATENATE("'2018-07 (Д)'!U",TEXT(MATCH($C9,'2018-07 (Д)'!$C$2:$C$100,0)+1,0)))="Н/Д",AND(INDIRECT(CONCATENATE("'2018-08 (Д)'!U",TEXT(MATCH($C9,'2018-08 (Д)'!$C$2:$C$100,0)+1,0)))="Н/Д",INDIRECT(CONCATENATE("'2018-07 (Д)'!U",TEXT(MATCH($C9,'2018-07 (Д)'!$C$2:$C$100,0)+1,0))))),"Н/Д",((INDIRECT(CONCATENATE("'2018-08 (Д)'!U",TEXT(MATCH($C9,'2018-08 (Д)'!$C$2:$C$100,0)+1,0)))-INDIRECT(CONCATENATE("'2018-07 (Д)'!U",TEXT(MATCH($C9,'2018-07 (Д)'!$C$2:$C$100,0)+1,0))))/INDIRECT(CONCATENATE("'2018-07 (Д)'!U",TEXT(MATCH($C9,'2018-07 (Д)'!$C$2:$C$100,0)+1,0))))*100)</f>
        <v>-14.855091751864036</v>
      </c>
      <c r="GE9" s="9">
        <f ca="1">IF(OR(INDIRECT(CONCATENATE("'2018-09 (Д)'!U",TEXT(MATCH($C9,'2018-09 (Д)'!$C$2:$C$100,0)+1,0)))="Н/Д",INDIRECT(CONCATENATE("'2018-08 (Д)'!U",TEXT(MATCH($C9,'2018-08 (Д)'!$C$2:$C$100,0)+1,0)))="Н/Д",AND(INDIRECT(CONCATENATE("'2018-09 (Д)'!U",TEXT(MATCH($C9,'2018-09 (Д)'!$C$2:$C$100,0)+1,0)))="Н/Д",INDIRECT(CONCATENATE("'2018-08 (Д)'!U",TEXT(MATCH($C9,'2018-08 (Д)'!$C$2:$C$100,0)+1,0))))),"Н/Д",((INDIRECT(CONCATENATE("'2018-09 (Д)'!U",TEXT(MATCH($C9,'2018-09 (Д)'!$C$2:$C$100,0)+1,0)))-INDIRECT(CONCATENATE("'2018-08 (Д)'!U",TEXT(MATCH($C9,'2018-08 (Д)'!$C$2:$C$100,0)+1,0))))/INDIRECT(CONCATENATE("'2018-08 (Д)'!U",TEXT(MATCH($C9,'2018-08 (Д)'!$C$2:$C$100,0)+1,0))))*100)</f>
        <v>-7.724279871398501</v>
      </c>
      <c r="GF9" s="9">
        <f ca="1">IF(OR(INDIRECT(CONCATENATE("'2018-10 (Д)'!U",TEXT(MATCH($C9,'2018-10 (Д)'!$C$2:$C$100,0)+1,0)))="Н/Д",INDIRECT(CONCATENATE("'2018-09 (Д)'!U",TEXT(MATCH($C9,'2018-09 (Д)'!$C$2:$C$100,0)+1,0)))="Н/Д",AND(INDIRECT(CONCATENATE("'2018-10 (Д)'!U",TEXT(MATCH($C9,'2018-10 (Д)'!$C$2:$C$100,0)+1,0)))="Н/Д",INDIRECT(CONCATENATE("'2018-09 (Д)'!U",TEXT(MATCH($C9,'2018-09 (Д)'!$C$2:$C$100,0)+1,0))))),"Н/Д",((INDIRECT(CONCATENATE("'2018-10 (Д)'!U",TEXT(MATCH($C9,'2018-10 (Д)'!$C$2:$C$100,0)+1,0)))-INDIRECT(CONCATENATE("'2018-09 (Д)'!U",TEXT(MATCH($C9,'2018-09 (Д)'!$C$2:$C$100,0)+1,0))))/INDIRECT(CONCATENATE("'2018-09 (Д)'!U",TEXT(MATCH($C9,'2018-09 (Д)'!$C$2:$C$100,0)+1,0))))*100)</f>
        <v>-7.1927188578796359</v>
      </c>
      <c r="GG9" s="9">
        <f ca="1">IF(OR(INDIRECT(CONCATENATE("'2018-11 (Д)'!U",TEXT(MATCH($C9,'2018-11 (Д)'!$C$2:$C$100,0)+1,0)))="Н/Д",INDIRECT(CONCATENATE("'2018-10 (Д)'!U",TEXT(MATCH($C9,'2018-10 (Д)'!$C$2:$C$100,0)+1,0)))="Н/Д",AND(INDIRECT(CONCATENATE("'2018-11 (Д)'!U",TEXT(MATCH($C9,'2018-11 (Д)'!$C$2:$C$100,0)+1,0)))="Н/Д",INDIRECT(CONCATENATE("'2018-10 (Д)'!U",TEXT(MATCH($C9,'2018-10 (Д)'!$C$2:$C$100,0)+1,0))))),"Н/Д",((INDIRECT(CONCATENATE("'2018-11 (Д)'!U",TEXT(MATCH($C9,'2018-11 (Д)'!$C$2:$C$100,0)+1,0)))-INDIRECT(CONCATENATE("'2018-10 (Д)'!U",TEXT(MATCH($C9,'2018-10 (Д)'!$C$2:$C$100,0)+1,0))))/INDIRECT(CONCATENATE("'2018-10 (Д)'!U",TEXT(MATCH($C9,'2018-10 (Д)'!$C$2:$C$100,0)+1,0))))*100)</f>
        <v>1622.7366724118549</v>
      </c>
      <c r="GH9" s="9">
        <f ca="1">IF(OR(INDIRECT(CONCATENATE("'2018-12 (Д)'!U",TEXT(MATCH($C9,'2018-12 (Д)'!$C$2:$C$100,0)+1,0)))="Н/Д",INDIRECT(CONCATENATE("'2018-11 (Д)'!U",TEXT(MATCH($C9,'2018-11 (Д)'!$C$2:$C$100,0)+1,0)))="Н/Д",AND(INDIRECT(CONCATENATE("'2018-12 (Д)'!U",TEXT(MATCH($C9,'2018-12 (Д)'!$C$2:$C$100,0)+1,0)))="Н/Д",INDIRECT(CONCATENATE("'2018-11 (Д)'!U",TEXT(MATCH($C9,'2018-11 (Д)'!$C$2:$C$100,0)+1,0))))),"Н/Д",((INDIRECT(CONCATENATE("'2018-12 (Д)'!U",TEXT(MATCH($C9,'2018-12 (Д)'!$C$2:$C$100,0)+1,0)))-INDIRECT(CONCATENATE("'2018-11 (Д)'!U",TEXT(MATCH($C9,'2018-11 (Д)'!$C$2:$C$100,0)+1,0))))/INDIRECT(CONCATENATE("'2018-11 (Д)'!U",TEXT(MATCH($C9,'2018-11 (Д)'!$C$2:$C$100,0)+1,0))))*100)</f>
        <v>-89.219356555565994</v>
      </c>
      <c r="GI9" s="9"/>
      <c r="GJ9" s="9">
        <f ca="1">IF(OR(INDIRECT(CONCATENATE("'2018-03 (Д)'!V",TEXT(MATCH($C9,'2018-03 (Д)'!$C$2:$C$100,0)+1,0)))="Н/Д",INDIRECT(CONCATENATE("'2018-02 (Д)'!V",TEXT(MATCH($C9,'2018-02 (Д)'!$C$2:$C$100,0)+1,0)))="Н/Д",AND(INDIRECT(CONCATENATE("'2018-03 (Д)'!V",TEXT(MATCH($C9,'2018-03 (Д)'!$C$2:$C$100,0)+1,0)))="Н/Д",INDIRECT(CONCATENATE("'2018-02 (Д)'!V",TEXT(MATCH($C9,'2018-02 (Д)'!$C$2:$C$100,0)+1,0))))),"Н/Д",((INDIRECT(CONCATENATE("'2018-03 (Д)'!V",TEXT(MATCH($C9,'2018-03 (Д)'!$C$2:$C$100,0)+1,0)))-INDIRECT(CONCATENATE("'2018-02 (Д)'!V",TEXT(MATCH($C9,'2018-02 (Д)'!$C$2:$C$100,0)+1,0))))/INDIRECT(CONCATENATE("'2018-02 (Д)'!V",TEXT(MATCH($C9,'2018-02 (Д)'!$C$2:$C$100,0)+1,0))))*100)</f>
        <v>33.748137540056504</v>
      </c>
      <c r="GK9" s="9">
        <f ca="1">IF(OR(INDIRECT(CONCATENATE("'2018-04 (Д)'!V",TEXT(MATCH($C9,'2018-04 (Д)'!$C$2:$C$100,0)+1,0)))="Н/Д",INDIRECT(CONCATENATE("'2018-03 (Д)'!V",TEXT(MATCH($C9,'2018-03 (Д)'!$C$2:$C$100,0)+1,0)))="Н/Д",AND(INDIRECT(CONCATENATE("'2018-04 (Д)'!V",TEXT(MATCH($C9,'2018-04 (Д)'!$C$2:$C$100,0)+1,0)))="Н/Д",INDIRECT(CONCATENATE("'2018-03 (Д)'!V",TEXT(MATCH($C9,'2018-03 (Д)'!$C$2:$C$100,0)+1,0))))),"Н/Д",((INDIRECT(CONCATENATE("'2018-04 (Д)'!V",TEXT(MATCH($C9,'2018-04 (Д)'!$C$2:$C$100,0)+1,0)))-INDIRECT(CONCATENATE("'2018-03 (Д)'!V",TEXT(MATCH($C9,'2018-03 (Д)'!$C$2:$C$100,0)+1,0))))/INDIRECT(CONCATENATE("'2018-03 (Д)'!V",TEXT(MATCH($C9,'2018-03 (Д)'!$C$2:$C$100,0)+1,0))))*100)</f>
        <v>-2.3456420617452225</v>
      </c>
      <c r="GL9" s="9">
        <f ca="1">IF(OR(INDIRECT(CONCATENATE("'2018-05 (Д)'!V",TEXT(MATCH($C9,'2018-05 (Д)'!$C$2:$C$100,0)+1,0)))="Н/Д",INDIRECT(CONCATENATE("'2018-04 (Д)'!V",TEXT(MATCH($C9,'2018-04 (Д)'!$C$2:$C$100,0)+1,0)))="Н/Д",AND(INDIRECT(CONCATENATE("'2018-05 (Д)'!V",TEXT(MATCH($C9,'2018-05 (Д)'!$C$2:$C$100,0)+1,0)))="Н/Д",INDIRECT(CONCATENATE("'2018-04 (Д)'!V",TEXT(MATCH($C9,'2018-04 (Д)'!$C$2:$C$100,0)+1,0))))),"Н/Д",((INDIRECT(CONCATENATE("'2018-05 (Д)'!V",TEXT(MATCH($C9,'2018-05 (Д)'!$C$2:$C$100,0)+1,0)))-INDIRECT(CONCATENATE("'2018-04 (Д)'!V",TEXT(MATCH($C9,'2018-04 (Д)'!$C$2:$C$100,0)+1,0))))/INDIRECT(CONCATENATE("'2018-04 (Д)'!V",TEXT(MATCH($C9,'2018-04 (Д)'!$C$2:$C$100,0)+1,0))))*100)</f>
        <v>14.903916317025356</v>
      </c>
      <c r="GM9" s="9">
        <f ca="1">IF(OR(INDIRECT(CONCATENATE("'2018-06 (Д)'!V",TEXT(MATCH($C9,'2018-06 (Д)'!$C$2:$C$100,0)+1,0)))="Н/Д",INDIRECT(CONCATENATE("'2018-05 (Д)'!V",TEXT(MATCH($C9,'2018-05 (Д)'!$C$2:$C$100,0)+1,0)))="Н/Д",AND(INDIRECT(CONCATENATE("'2018-06 (Д)'!V",TEXT(MATCH($C9,'2018-06 (Д)'!$C$2:$C$100,0)+1,0)))="Н/Д",INDIRECT(CONCATENATE("'2018-05 (Д)'!V",TEXT(MATCH($C9,'2018-05 (Д)'!$C$2:$C$100,0)+1,0))))),"Н/Д",((INDIRECT(CONCATENATE("'2018-06 (Д)'!V",TEXT(MATCH($C9,'2018-06 (Д)'!$C$2:$C$100,0)+1,0)))-INDIRECT(CONCATENATE("'2018-05 (Д)'!V",TEXT(MATCH($C9,'2018-05 (Д)'!$C$2:$C$100,0)+1,0))))/INDIRECT(CONCATENATE("'2018-05 (Д)'!V",TEXT(MATCH($C9,'2018-05 (Д)'!$C$2:$C$100,0)+1,0))))*100)</f>
        <v>24.914450492765635</v>
      </c>
      <c r="GN9" s="9">
        <f ca="1">IF(OR(INDIRECT(CONCATENATE("'2018-07 (Д)'!V",TEXT(MATCH($C9,'2018-07 (Д)'!$C$2:$C$100,0)+1,0)))="Н/Д",INDIRECT(CONCATENATE("'2018-06 (Д)'!V",TEXT(MATCH($C9,'2018-06 (Д)'!$C$2:$C$100,0)+1,0)))="Н/Д",AND(INDIRECT(CONCATENATE("'2018-07 (Д)'!V",TEXT(MATCH($C9,'2018-07 (Д)'!$C$2:$C$100,0)+1,0)))="Н/Д",INDIRECT(CONCATENATE("'2018-06 (Д)'!V",TEXT(MATCH($C9,'2018-06 (Д)'!$C$2:$C$100,0)+1,0))))),"Н/Д",((INDIRECT(CONCATENATE("'2018-07 (Д)'!V",TEXT(MATCH($C9,'2018-07 (Д)'!$C$2:$C$100,0)+1,0)))-INDIRECT(CONCATENATE("'2018-06 (Д)'!V",TEXT(MATCH($C9,'2018-06 (Д)'!$C$2:$C$100,0)+1,0))))/INDIRECT(CONCATENATE("'2018-06 (Д)'!V",TEXT(MATCH($C9,'2018-06 (Д)'!$C$2:$C$100,0)+1,0))))*100)</f>
        <v>-3.6792889470009595</v>
      </c>
      <c r="GO9" s="9">
        <f ca="1">IF(OR(INDIRECT(CONCATENATE("'2018-08 (Д)'!V",TEXT(MATCH($C9,'2018-08 (Д)'!$C$2:$C$100,0)+1,0)))="Н/Д",INDIRECT(CONCATENATE("'2018-07 (Д)'!V",TEXT(MATCH($C9,'2018-07 (Д)'!$C$2:$C$100,0)+1,0)))="Н/Д",AND(INDIRECT(CONCATENATE("'2018-08 (Д)'!V",TEXT(MATCH($C9,'2018-08 (Д)'!$C$2:$C$100,0)+1,0)))="Н/Д",INDIRECT(CONCATENATE("'2018-07 (Д)'!V",TEXT(MATCH($C9,'2018-07 (Д)'!$C$2:$C$100,0)+1,0))))),"Н/Д",((INDIRECT(CONCATENATE("'2018-08 (Д)'!V",TEXT(MATCH($C9,'2018-08 (Д)'!$C$2:$C$100,0)+1,0)))-INDIRECT(CONCATENATE("'2018-07 (Д)'!V",TEXT(MATCH($C9,'2018-07 (Д)'!$C$2:$C$100,0)+1,0))))/INDIRECT(CONCATENATE("'2018-07 (Д)'!V",TEXT(MATCH($C9,'2018-07 (Д)'!$C$2:$C$100,0)+1,0))))*100)</f>
        <v>-28.747166030724458</v>
      </c>
      <c r="GP9" s="9">
        <f ca="1">IF(OR(INDIRECT(CONCATENATE("'2018-09 (Д)'!V",TEXT(MATCH($C9,'2018-09 (Д)'!$C$2:$C$100,0)+1,0)))="Н/Д",INDIRECT(CONCATENATE("'2018-08 (Д)'!V",TEXT(MATCH($C9,'2018-08 (Д)'!$C$2:$C$100,0)+1,0)))="Н/Д",AND(INDIRECT(CONCATENATE("'2018-09 (Д)'!V",TEXT(MATCH($C9,'2018-09 (Д)'!$C$2:$C$100,0)+1,0)))="Н/Д",INDIRECT(CONCATENATE("'2018-08 (Д)'!V",TEXT(MATCH($C9,'2018-08 (Д)'!$C$2:$C$100,0)+1,0))))),"Н/Д",((INDIRECT(CONCATENATE("'2018-09 (Д)'!V",TEXT(MATCH($C9,'2018-09 (Д)'!$C$2:$C$100,0)+1,0)))-INDIRECT(CONCATENATE("'2018-08 (Д)'!V",TEXT(MATCH($C9,'2018-08 (Д)'!$C$2:$C$100,0)+1,0))))/INDIRECT(CONCATENATE("'2018-08 (Д)'!V",TEXT(MATCH($C9,'2018-08 (Д)'!$C$2:$C$100,0)+1,0))))*100)</f>
        <v>46.046853368634437</v>
      </c>
      <c r="GQ9" s="9">
        <f ca="1">IF(OR(INDIRECT(CONCATENATE("'2018-10 (Д)'!V",TEXT(MATCH($C9,'2018-10 (Д)'!$C$2:$C$100,0)+1,0)))="Н/Д",INDIRECT(CONCATENATE("'2018-09 (Д)'!V",TEXT(MATCH($C9,'2018-09 (Д)'!$C$2:$C$100,0)+1,0)))="Н/Д",AND(INDIRECT(CONCATENATE("'2018-10 (Д)'!V",TEXT(MATCH($C9,'2018-10 (Д)'!$C$2:$C$100,0)+1,0)))="Н/Д",INDIRECT(CONCATENATE("'2018-09 (Д)'!V",TEXT(MATCH($C9,'2018-09 (Д)'!$C$2:$C$100,0)+1,0))))),"Н/Д",((INDIRECT(CONCATENATE("'2018-10 (Д)'!V",TEXT(MATCH($C9,'2018-10 (Д)'!$C$2:$C$100,0)+1,0)))-INDIRECT(CONCATENATE("'2018-09 (Д)'!V",TEXT(MATCH($C9,'2018-09 (Д)'!$C$2:$C$100,0)+1,0))))/INDIRECT(CONCATENATE("'2018-09 (Д)'!V",TEXT(MATCH($C9,'2018-09 (Д)'!$C$2:$C$100,0)+1,0))))*100)</f>
        <v>10.058324370032855</v>
      </c>
      <c r="GR9" s="9">
        <f ca="1">IF(OR(INDIRECT(CONCATENATE("'2018-11 (Д)'!V",TEXT(MATCH($C9,'2018-11 (Д)'!$C$2:$C$100,0)+1,0)))="Н/Д",INDIRECT(CONCATENATE("'2018-10 (Д)'!V",TEXT(MATCH($C9,'2018-10 (Д)'!$C$2:$C$100,0)+1,0)))="Н/Д",AND(INDIRECT(CONCATENATE("'2018-11 (Д)'!V",TEXT(MATCH($C9,'2018-11 (Д)'!$C$2:$C$100,0)+1,0)))="Н/Д",INDIRECT(CONCATENATE("'2018-10 (Д)'!V",TEXT(MATCH($C9,'2018-10 (Д)'!$C$2:$C$100,0)+1,0))))),"Н/Д",((INDIRECT(CONCATENATE("'2018-11 (Д)'!V",TEXT(MATCH($C9,'2018-11 (Д)'!$C$2:$C$100,0)+1,0)))-INDIRECT(CONCATENATE("'2018-10 (Д)'!V",TEXT(MATCH($C9,'2018-10 (Д)'!$C$2:$C$100,0)+1,0))))/INDIRECT(CONCATENATE("'2018-10 (Д)'!V",TEXT(MATCH($C9,'2018-10 (Д)'!$C$2:$C$100,0)+1,0))))*100)</f>
        <v>-14.430354052492604</v>
      </c>
      <c r="GS9" s="9">
        <f ca="1">IF(OR(INDIRECT(CONCATENATE("'2018-12 (Д)'!V",TEXT(MATCH($C9,'2018-12 (Д)'!$C$2:$C$100,0)+1,0)))="Н/Д",INDIRECT(CONCATENATE("'2018-11 (Д)'!V",TEXT(MATCH($C9,'2018-11 (Д)'!$C$2:$C$100,0)+1,0)))="Н/Д",AND(INDIRECT(CONCATENATE("'2018-12 (Д)'!V",TEXT(MATCH($C9,'2018-12 (Д)'!$C$2:$C$100,0)+1,0)))="Н/Д",INDIRECT(CONCATENATE("'2018-11 (Д)'!V",TEXT(MATCH($C9,'2018-11 (Д)'!$C$2:$C$100,0)+1,0))))),"Н/Д",((INDIRECT(CONCATENATE("'2018-12 (Д)'!V",TEXT(MATCH($C9,'2018-12 (Д)'!$C$2:$C$100,0)+1,0)))-INDIRECT(CONCATENATE("'2018-11 (Д)'!V",TEXT(MATCH($C9,'2018-11 (Д)'!$C$2:$C$100,0)+1,0))))/INDIRECT(CONCATENATE("'2018-11 (Д)'!V",TEXT(MATCH($C9,'2018-11 (Д)'!$C$2:$C$100,0)+1,0))))*100)</f>
        <v>20.148313964558895</v>
      </c>
      <c r="GT9" s="9"/>
      <c r="GU9" s="9">
        <f ca="1">IF(OR(INDIRECT(CONCATENATE("'2018-03 (Д)'!W",TEXT(MATCH($C9,'2018-03 (Д)'!$C$2:$C$100,0)+1,0)))="Н/Д",INDIRECT(CONCATENATE("'2018-02 (Д)'!W",TEXT(MATCH($C9,'2018-02 (Д)'!$C$2:$C$100,0)+1,0)))="Н/Д",AND(INDIRECT(CONCATENATE("'2018-03 (Д)'!W",TEXT(MATCH($C9,'2018-03 (Д)'!$C$2:$C$100,0)+1,0)))="Н/Д",INDIRECT(CONCATENATE("'2018-02 (Д)'!W",TEXT(MATCH($C9,'2018-02 (Д)'!$C$2:$C$100,0)+1,0))))),"Н/Д",((INDIRECT(CONCATENATE("'2018-03 (Д)'!W",TEXT(MATCH($C9,'2018-03 (Д)'!$C$2:$C$100,0)+1,0)))-INDIRECT(CONCATENATE("'2018-02 (Д)'!W",TEXT(MATCH($C9,'2018-02 (Д)'!$C$2:$C$100,0)+1,0))))/INDIRECT(CONCATENATE("'2018-02 (Д)'!W",TEXT(MATCH($C9,'2018-02 (Д)'!$C$2:$C$100,0)+1,0))))*100)</f>
        <v>17.589724995681028</v>
      </c>
      <c r="GV9" s="9">
        <f ca="1">IF(OR(INDIRECT(CONCATENATE("'2018-04 (Д)'!W",TEXT(MATCH($C9,'2018-04 (Д)'!$C$2:$C$100,0)+1,0)))="Н/Д",INDIRECT(CONCATENATE("'2018-03 (Д)'!W",TEXT(MATCH($C9,'2018-03 (Д)'!$C$2:$C$100,0)+1,0)))="Н/Д",AND(INDIRECT(CONCATENATE("'2018-04 (Д)'!W",TEXT(MATCH($C9,'2018-04 (Д)'!$C$2:$C$100,0)+1,0)))="Н/Д",INDIRECT(CONCATENATE("'2018-03 (Д)'!W",TEXT(MATCH($C9,'2018-03 (Д)'!$C$2:$C$100,0)+1,0))))),"Н/Д",((INDIRECT(CONCATENATE("'2018-04 (Д)'!W",TEXT(MATCH($C9,'2018-04 (Д)'!$C$2:$C$100,0)+1,0)))-INDIRECT(CONCATENATE("'2018-03 (Д)'!W",TEXT(MATCH($C9,'2018-03 (Д)'!$C$2:$C$100,0)+1,0))))/INDIRECT(CONCATENATE("'2018-03 (Д)'!W",TEXT(MATCH($C9,'2018-03 (Д)'!$C$2:$C$100,0)+1,0))))*100)</f>
        <v>55.552166265517108</v>
      </c>
      <c r="GW9" s="9">
        <f ca="1">IF(OR(INDIRECT(CONCATENATE("'2018-05 (Д)'!W",TEXT(MATCH($C9,'2018-05 (Д)'!$C$2:$C$100,0)+1,0)))="Н/Д",INDIRECT(CONCATENATE("'2018-04 (Д)'!W",TEXT(MATCH($C9,'2018-04 (Д)'!$C$2:$C$100,0)+1,0)))="Н/Д",AND(INDIRECT(CONCATENATE("'2018-05 (Д)'!W",TEXT(MATCH($C9,'2018-05 (Д)'!$C$2:$C$100,0)+1,0)))="Н/Д",INDIRECT(CONCATENATE("'2018-04 (Д)'!W",TEXT(MATCH($C9,'2018-04 (Д)'!$C$2:$C$100,0)+1,0))))),"Н/Д",((INDIRECT(CONCATENATE("'2018-05 (Д)'!W",TEXT(MATCH($C9,'2018-05 (Д)'!$C$2:$C$100,0)+1,0)))-INDIRECT(CONCATENATE("'2018-04 (Д)'!W",TEXT(MATCH($C9,'2018-04 (Д)'!$C$2:$C$100,0)+1,0))))/INDIRECT(CONCATENATE("'2018-04 (Д)'!W",TEXT(MATCH($C9,'2018-04 (Д)'!$C$2:$C$100,0)+1,0))))*100)</f>
        <v>14.554111621634114</v>
      </c>
      <c r="GX9" s="9">
        <f ca="1">IF(OR(INDIRECT(CONCATENATE("'2018-06 (Д)'!W",TEXT(MATCH($C9,'2018-06 (Д)'!$C$2:$C$100,0)+1,0)))="Н/Д",INDIRECT(CONCATENATE("'2018-05 (Д)'!W",TEXT(MATCH($C9,'2018-05 (Д)'!$C$2:$C$100,0)+1,0)))="Н/Д",AND(INDIRECT(CONCATENATE("'2018-06 (Д)'!W",TEXT(MATCH($C9,'2018-06 (Д)'!$C$2:$C$100,0)+1,0)))="Н/Д",INDIRECT(CONCATENATE("'2018-05 (Д)'!W",TEXT(MATCH($C9,'2018-05 (Д)'!$C$2:$C$100,0)+1,0))))),"Н/Д",((INDIRECT(CONCATENATE("'2018-06 (Д)'!W",TEXT(MATCH($C9,'2018-06 (Д)'!$C$2:$C$100,0)+1,0)))-INDIRECT(CONCATENATE("'2018-05 (Д)'!W",TEXT(MATCH($C9,'2018-05 (Д)'!$C$2:$C$100,0)+1,0))))/INDIRECT(CONCATENATE("'2018-05 (Д)'!W",TEXT(MATCH($C9,'2018-05 (Д)'!$C$2:$C$100,0)+1,0))))*100)</f>
        <v>-11.271745317975048</v>
      </c>
      <c r="GY9" s="9">
        <f ca="1">IF(OR(INDIRECT(CONCATENATE("'2018-07 (Д)'!W",TEXT(MATCH($C9,'2018-07 (Д)'!$C$2:$C$100,0)+1,0)))="Н/Д",INDIRECT(CONCATENATE("'2018-06 (Д)'!W",TEXT(MATCH($C9,'2018-06 (Д)'!$C$2:$C$100,0)+1,0)))="Н/Д",AND(INDIRECT(CONCATENATE("'2018-07 (Д)'!W",TEXT(MATCH($C9,'2018-07 (Д)'!$C$2:$C$100,0)+1,0)))="Н/Д",INDIRECT(CONCATENATE("'2018-06 (Д)'!W",TEXT(MATCH($C9,'2018-06 (Д)'!$C$2:$C$100,0)+1,0))))),"Н/Д",((INDIRECT(CONCATENATE("'2018-07 (Д)'!W",TEXT(MATCH($C9,'2018-07 (Д)'!$C$2:$C$100,0)+1,0)))-INDIRECT(CONCATENATE("'2018-06 (Д)'!W",TEXT(MATCH($C9,'2018-06 (Д)'!$C$2:$C$100,0)+1,0))))/INDIRECT(CONCATENATE("'2018-06 (Д)'!W",TEXT(MATCH($C9,'2018-06 (Д)'!$C$2:$C$100,0)+1,0))))*100)</f>
        <v>-28.477643329283154</v>
      </c>
      <c r="GZ9" s="9">
        <f ca="1">IF(OR(INDIRECT(CONCATENATE("'2018-08 (Д)'!W",TEXT(MATCH($C9,'2018-08 (Д)'!$C$2:$C$100,0)+1,0)))="Н/Д",INDIRECT(CONCATENATE("'2018-07 (Д)'!W",TEXT(MATCH($C9,'2018-07 (Д)'!$C$2:$C$100,0)+1,0)))="Н/Д",AND(INDIRECT(CONCATENATE("'2018-08 (Д)'!W",TEXT(MATCH($C9,'2018-08 (Д)'!$C$2:$C$100,0)+1,0)))="Н/Д",INDIRECT(CONCATENATE("'2018-07 (Д)'!W",TEXT(MATCH($C9,'2018-07 (Д)'!$C$2:$C$100,0)+1,0))))),"Н/Д",((INDIRECT(CONCATENATE("'2018-08 (Д)'!W",TEXT(MATCH($C9,'2018-08 (Д)'!$C$2:$C$100,0)+1,0)))-INDIRECT(CONCATENATE("'2018-07 (Д)'!W",TEXT(MATCH($C9,'2018-07 (Д)'!$C$2:$C$100,0)+1,0))))/INDIRECT(CONCATENATE("'2018-07 (Д)'!W",TEXT(MATCH($C9,'2018-07 (Д)'!$C$2:$C$100,0)+1,0))))*100)</f>
        <v>60.261882062984682</v>
      </c>
      <c r="HA9" s="9">
        <f ca="1">IF(OR(INDIRECT(CONCATENATE("'2018-09 (Д)'!W",TEXT(MATCH($C9,'2018-09 (Д)'!$C$2:$C$100,0)+1,0)))="Н/Д",INDIRECT(CONCATENATE("'2018-08 (Д)'!W",TEXT(MATCH($C9,'2018-08 (Д)'!$C$2:$C$100,0)+1,0)))="Н/Д",AND(INDIRECT(CONCATENATE("'2018-09 (Д)'!W",TEXT(MATCH($C9,'2018-09 (Д)'!$C$2:$C$100,0)+1,0)))="Н/Д",INDIRECT(CONCATENATE("'2018-08 (Д)'!W",TEXT(MATCH($C9,'2018-08 (Д)'!$C$2:$C$100,0)+1,0))))),"Н/Д",((INDIRECT(CONCATENATE("'2018-09 (Д)'!W",TEXT(MATCH($C9,'2018-09 (Д)'!$C$2:$C$100,0)+1,0)))-INDIRECT(CONCATENATE("'2018-08 (Д)'!W",TEXT(MATCH($C9,'2018-08 (Д)'!$C$2:$C$100,0)+1,0))))/INDIRECT(CONCATENATE("'2018-08 (Д)'!W",TEXT(MATCH($C9,'2018-08 (Д)'!$C$2:$C$100,0)+1,0))))*100)</f>
        <v>-26.230100969898011</v>
      </c>
      <c r="HB9" s="9">
        <f ca="1">IF(OR(INDIRECT(CONCATENATE("'2018-10 (Д)'!W",TEXT(MATCH($C9,'2018-10 (Д)'!$C$2:$C$100,0)+1,0)))="Н/Д",INDIRECT(CONCATENATE("'2018-09 (Д)'!W",TEXT(MATCH($C9,'2018-09 (Д)'!$C$2:$C$100,0)+1,0)))="Н/Д",AND(INDIRECT(CONCATENATE("'2018-10 (Д)'!W",TEXT(MATCH($C9,'2018-10 (Д)'!$C$2:$C$100,0)+1,0)))="Н/Д",INDIRECT(CONCATENATE("'2018-09 (Д)'!W",TEXT(MATCH($C9,'2018-09 (Д)'!$C$2:$C$100,0)+1,0))))),"Н/Д",((INDIRECT(CONCATENATE("'2018-10 (Д)'!W",TEXT(MATCH($C9,'2018-10 (Д)'!$C$2:$C$100,0)+1,0)))-INDIRECT(CONCATENATE("'2018-09 (Д)'!W",TEXT(MATCH($C9,'2018-09 (Д)'!$C$2:$C$100,0)+1,0))))/INDIRECT(CONCATENATE("'2018-09 (Д)'!W",TEXT(MATCH($C9,'2018-09 (Д)'!$C$2:$C$100,0)+1,0))))*100)</f>
        <v>-17.75077694048754</v>
      </c>
      <c r="HC9" s="9">
        <f ca="1">IF(OR(INDIRECT(CONCATENATE("'2018-11 (Д)'!W",TEXT(MATCH($C9,'2018-11 (Д)'!$C$2:$C$100,0)+1,0)))="Н/Д",INDIRECT(CONCATENATE("'2018-10 (Д)'!W",TEXT(MATCH($C9,'2018-10 (Д)'!$C$2:$C$100,0)+1,0)))="Н/Д",AND(INDIRECT(CONCATENATE("'2018-11 (Д)'!W",TEXT(MATCH($C9,'2018-11 (Д)'!$C$2:$C$100,0)+1,0)))="Н/Д",INDIRECT(CONCATENATE("'2018-10 (Д)'!W",TEXT(MATCH($C9,'2018-10 (Д)'!$C$2:$C$100,0)+1,0))))),"Н/Д",((INDIRECT(CONCATENATE("'2018-11 (Д)'!W",TEXT(MATCH($C9,'2018-11 (Д)'!$C$2:$C$100,0)+1,0)))-INDIRECT(CONCATENATE("'2018-10 (Д)'!W",TEXT(MATCH($C9,'2018-10 (Д)'!$C$2:$C$100,0)+1,0))))/INDIRECT(CONCATENATE("'2018-10 (Д)'!W",TEXT(MATCH($C9,'2018-10 (Д)'!$C$2:$C$100,0)+1,0))))*100)</f>
        <v>88.350481204223229</v>
      </c>
      <c r="HD9" s="9">
        <f ca="1">IF(OR(INDIRECT(CONCATENATE("'2018-12 (Д)'!W",TEXT(MATCH($C9,'2018-12 (Д)'!$C$2:$C$100,0)+1,0)))="Н/Д",INDIRECT(CONCATENATE("'2018-11 (Д)'!W",TEXT(MATCH($C9,'2018-11 (Д)'!$C$2:$C$100,0)+1,0)))="Н/Д",AND(INDIRECT(CONCATENATE("'2018-12 (Д)'!W",TEXT(MATCH($C9,'2018-12 (Д)'!$C$2:$C$100,0)+1,0)))="Н/Д",INDIRECT(CONCATENATE("'2018-11 (Д)'!W",TEXT(MATCH($C9,'2018-11 (Д)'!$C$2:$C$100,0)+1,0))))),"Н/Д",((INDIRECT(CONCATENATE("'2018-12 (Д)'!W",TEXT(MATCH($C9,'2018-12 (Д)'!$C$2:$C$100,0)+1,0)))-INDIRECT(CONCATENATE("'2018-11 (Д)'!W",TEXT(MATCH($C9,'2018-11 (Д)'!$C$2:$C$100,0)+1,0))))/INDIRECT(CONCATENATE("'2018-11 (Д)'!W",TEXT(MATCH($C9,'2018-11 (Д)'!$C$2:$C$100,0)+1,0))))*100)</f>
        <v>-30.095982611948241</v>
      </c>
    </row>
    <row r="10" spans="1:212" x14ac:dyDescent="0.25">
      <c r="A10" s="2" t="s">
        <v>22</v>
      </c>
      <c r="B10" s="2" t="s">
        <v>29</v>
      </c>
      <c r="C10" s="15">
        <v>81000000</v>
      </c>
      <c r="D10" s="9"/>
      <c r="E10" s="9">
        <f ca="1">IF(OR(INDIRECT(CONCATENATE("'2018-03 (Д)'!E",TEXT(MATCH($C10,'2018-03 (Д)'!$C$2:$C$100,0)+1,0)))="Н/Д",INDIRECT(CONCATENATE("'2018-02 (Д)'!E",TEXT(MATCH($C10,'2018-02 (Д)'!$C$2:$C$100,0)+1,0)))="Н/Д",AND(INDIRECT(CONCATENATE("'2018-03 (Д)'!E",TEXT(MATCH($C10,'2018-03 (Д)'!$C$2:$C$100,0)+1,0)))="Н/Д",INDIRECT(CONCATENATE("'2018-02 (Д)'!E",TEXT(MATCH($C10,'2018-02 (Д)'!$C$2:$C$100,0)+1,0))))),"Н/Д",((INDIRECT(CONCATENATE("'2018-03 (Д)'!E",TEXT(MATCH($C10,'2018-03 (Д)'!$C$2:$C$100,0)+1,0)))-INDIRECT(CONCATENATE("'2018-02 (Д)'!E",TEXT(MATCH($C10,'2018-02 (Д)'!$C$2:$C$100,0)+1,0))))/INDIRECT(CONCATENATE("'2018-02 (Д)'!E",TEXT(MATCH($C10,'2018-02 (Д)'!$C$2:$C$100,0)+1,0))))*100)</f>
        <v>11.815305569674344</v>
      </c>
      <c r="F10" s="9">
        <f ca="1">IF(OR(INDIRECT(CONCATENATE("'2018-04 (Д)'!E",TEXT(MATCH($C10,'2018-04 (Д)'!$C$2:$C$100,0)+1,0)))="Н/Д",INDIRECT(CONCATENATE("'2018-03 (Д)'!E",TEXT(MATCH($C10,'2018-03 (Д)'!$C$2:$C$100,0)+1,0)))="Н/Д",AND(INDIRECT(CONCATENATE("'2018-04 (Д)'!E",TEXT(MATCH($C10,'2018-04 (Д)'!$C$2:$C$100,0)+1,0)))="Н/Д",INDIRECT(CONCATENATE("'2018-03 (Д)'!E",TEXT(MATCH($C10,'2018-03 (Д)'!$C$2:$C$100,0)+1,0))))),"Н/Д",((INDIRECT(CONCATENATE("'2018-04 (Д)'!E",TEXT(MATCH($C10,'2018-04 (Д)'!$C$2:$C$100,0)+1,0)))-INDIRECT(CONCATENATE("'2018-03 (Д)'!E",TEXT(MATCH($C10,'2018-03 (Д)'!$C$2:$C$100,0)+1,0))))/INDIRECT(CONCATENATE("'2018-03 (Д)'!E",TEXT(MATCH($C10,'2018-03 (Д)'!$C$2:$C$100,0)+1,0))))*100)</f>
        <v>48.132394708372303</v>
      </c>
      <c r="G10" s="9">
        <f ca="1">IF(OR(INDIRECT(CONCATENATE("'2018-05 (Д)'!E",TEXT(MATCH($C10,'2018-05 (Д)'!$C$2:$C$100,0)+1,0)))="Н/Д",INDIRECT(CONCATENATE("'2018-04 (Д)'!E",TEXT(MATCH($C10,'2018-04 (Д)'!$C$2:$C$100,0)+1,0)))="Н/Д",AND(INDIRECT(CONCATENATE("'2018-05 (Д)'!E",TEXT(MATCH($C10,'2018-05 (Д)'!$C$2:$C$100,0)+1,0)))="Н/Д",INDIRECT(CONCATENATE("'2018-04 (Д)'!E",TEXT(MATCH($C10,'2018-04 (Д)'!$C$2:$C$100,0)+1,0))))),"Н/Д",((INDIRECT(CONCATENATE("'2018-05 (Д)'!E",TEXT(MATCH($C10,'2018-05 (Д)'!$C$2:$C$100,0)+1,0)))-INDIRECT(CONCATENATE("'2018-04 (Д)'!E",TEXT(MATCH($C10,'2018-04 (Д)'!$C$2:$C$100,0)+1,0))))/INDIRECT(CONCATENATE("'2018-04 (Д)'!E",TEXT(MATCH($C10,'2018-04 (Д)'!$C$2:$C$100,0)+1,0))))*100)</f>
        <v>4.8927228868863439</v>
      </c>
      <c r="H10" s="9">
        <f ca="1">IF(OR(INDIRECT(CONCATENATE("'2018-06 (Д)'!E",TEXT(MATCH($C10,'2018-06 (Д)'!$C$2:$C$100,0)+1,0)))="Н/Д",INDIRECT(CONCATENATE("'2018-05 (Д)'!E",TEXT(MATCH($C10,'2018-05 (Д)'!$C$2:$C$100,0)+1,0)))="Н/Д",AND(INDIRECT(CONCATENATE("'2018-06 (Д)'!E",TEXT(MATCH($C10,'2018-06 (Д)'!$C$2:$C$100,0)+1,0)))="Н/Д",INDIRECT(CONCATENATE("'2018-05 (Д)'!E",TEXT(MATCH($C10,'2018-05 (Д)'!$C$2:$C$100,0)+1,0))))),"Н/Д",((INDIRECT(CONCATENATE("'2018-06 (Д)'!E",TEXT(MATCH($C10,'2018-06 (Д)'!$C$2:$C$100,0)+1,0)))-INDIRECT(CONCATENATE("'2018-05 (Д)'!E",TEXT(MATCH($C10,'2018-05 (Д)'!$C$2:$C$100,0)+1,0))))/INDIRECT(CONCATENATE("'2018-05 (Д)'!E",TEXT(MATCH($C10,'2018-05 (Д)'!$C$2:$C$100,0)+1,0))))*100)</f>
        <v>-11.878510653689121</v>
      </c>
      <c r="I10" s="9">
        <f ca="1">IF(OR(INDIRECT(CONCATENATE("'2018-07 (Д)'!E",TEXT(MATCH($C10,'2018-07 (Д)'!$C$2:$C$100,0)+1,0)))="Н/Д",INDIRECT(CONCATENATE("'2018-06 (Д)'!E",TEXT(MATCH($C10,'2018-06 (Д)'!$C$2:$C$100,0)+1,0)))="Н/Д",AND(INDIRECT(CONCATENATE("'2018-07 (Д)'!E",TEXT(MATCH($C10,'2018-07 (Д)'!$C$2:$C$100,0)+1,0)))="Н/Д",INDIRECT(CONCATENATE("'2018-06 (Д)'!E",TEXT(MATCH($C10,'2018-06 (Д)'!$C$2:$C$100,0)+1,0))))),"Н/Д",((INDIRECT(CONCATENATE("'2018-07 (Д)'!E",TEXT(MATCH($C10,'2018-07 (Д)'!$C$2:$C$100,0)+1,0)))-INDIRECT(CONCATENATE("'2018-06 (Д)'!E",TEXT(MATCH($C10,'2018-06 (Д)'!$C$2:$C$100,0)+1,0))))/INDIRECT(CONCATENATE("'2018-06 (Д)'!E",TEXT(MATCH($C10,'2018-06 (Д)'!$C$2:$C$100,0)+1,0))))*100)</f>
        <v>-2.0441053678729162</v>
      </c>
      <c r="J10" s="9">
        <f ca="1">IF(OR(INDIRECT(CONCATENATE("'2018-08 (Д)'!E",TEXT(MATCH($C10,'2018-08 (Д)'!$C$2:$C$100,0)+1,0)))="Н/Д",INDIRECT(CONCATENATE("'2018-07 (Д)'!E",TEXT(MATCH($C10,'2018-07 (Д)'!$C$2:$C$100,0)+1,0)))="Н/Д",AND(INDIRECT(CONCATENATE("'2018-08 (Д)'!E",TEXT(MATCH($C10,'2018-08 (Д)'!$C$2:$C$100,0)+1,0)))="Н/Д",INDIRECT(CONCATENATE("'2018-07 (Д)'!E",TEXT(MATCH($C10,'2018-07 (Д)'!$C$2:$C$100,0)+1,0))))),"Н/Д",((INDIRECT(CONCATENATE("'2018-08 (Д)'!E",TEXT(MATCH($C10,'2018-08 (Д)'!$C$2:$C$100,0)+1,0)))-INDIRECT(CONCATENATE("'2018-07 (Д)'!E",TEXT(MATCH($C10,'2018-07 (Д)'!$C$2:$C$100,0)+1,0))))/INDIRECT(CONCATENATE("'2018-07 (Д)'!E",TEXT(MATCH($C10,'2018-07 (Д)'!$C$2:$C$100,0)+1,0))))*100)</f>
        <v>35.245322319944528</v>
      </c>
      <c r="K10" s="9">
        <f ca="1">IF(OR(INDIRECT(CONCATENATE("'2018-09 (Д)'!E",TEXT(MATCH($C10,'2018-09 (Д)'!$C$2:$C$100,0)+1,0)))="Н/Д",INDIRECT(CONCATENATE("'2018-08 (Д)'!E",TEXT(MATCH($C10,'2018-08 (Д)'!$C$2:$C$100,0)+1,0)))="Н/Д",AND(INDIRECT(CONCATENATE("'2018-09 (Д)'!E",TEXT(MATCH($C10,'2018-09 (Д)'!$C$2:$C$100,0)+1,0)))="Н/Д",INDIRECT(CONCATENATE("'2018-08 (Д)'!E",TEXT(MATCH($C10,'2018-08 (Д)'!$C$2:$C$100,0)+1,0))))),"Н/Д",((INDIRECT(CONCATENATE("'2018-09 (Д)'!E",TEXT(MATCH($C10,'2018-09 (Д)'!$C$2:$C$100,0)+1,0)))-INDIRECT(CONCATENATE("'2018-08 (Д)'!E",TEXT(MATCH($C10,'2018-08 (Д)'!$C$2:$C$100,0)+1,0))))/INDIRECT(CONCATENATE("'2018-08 (Д)'!E",TEXT(MATCH($C10,'2018-08 (Д)'!$C$2:$C$100,0)+1,0))))*100)</f>
        <v>-25.236060371642942</v>
      </c>
      <c r="L10" s="9">
        <f ca="1">IF(OR(INDIRECT(CONCATENATE("'2018-10 (Д)'!E",TEXT(MATCH($C10,'2018-10 (Д)'!$C$2:$C$100,0)+1,0)))="Н/Д",INDIRECT(CONCATENATE("'2018-09 (Д)'!E",TEXT(MATCH($C10,'2018-09 (Д)'!$C$2:$C$100,0)+1,0)))="Н/Д",AND(INDIRECT(CONCATENATE("'2018-10 (Д)'!E",TEXT(MATCH($C10,'2018-10 (Д)'!$C$2:$C$100,0)+1,0)))="Н/Д",INDIRECT(CONCATENATE("'2018-09 (Д)'!E",TEXT(MATCH($C10,'2018-09 (Д)'!$C$2:$C$100,0)+1,0))))),"Н/Д",((INDIRECT(CONCATENATE("'2018-10 (Д)'!E",TEXT(MATCH($C10,'2018-10 (Д)'!$C$2:$C$100,0)+1,0)))-INDIRECT(CONCATENATE("'2018-09 (Д)'!E",TEXT(MATCH($C10,'2018-09 (Д)'!$C$2:$C$100,0)+1,0))))/INDIRECT(CONCATENATE("'2018-09 (Д)'!E",TEXT(MATCH($C10,'2018-09 (Д)'!$C$2:$C$100,0)+1,0))))*100)</f>
        <v>-11.353524319425363</v>
      </c>
      <c r="M10" s="9">
        <f ca="1">IF(OR(INDIRECT(CONCATENATE("'2018-11 (Д)'!E",TEXT(MATCH($C10,'2018-11 (Д)'!$C$2:$C$100,0)+1,0)))="Н/Д",INDIRECT(CONCATENATE("'2018-10 (Д)'!E",TEXT(MATCH($C10,'2018-10 (Д)'!$C$2:$C$100,0)+1,0)))="Н/Д",AND(INDIRECT(CONCATENATE("'2018-11 (Д)'!E",TEXT(MATCH($C10,'2018-11 (Д)'!$C$2:$C$100,0)+1,0)))="Н/Д",INDIRECT(CONCATENATE("'2018-10 (Д)'!E",TEXT(MATCH($C10,'2018-10 (Д)'!$C$2:$C$100,0)+1,0))))),"Н/Д",((INDIRECT(CONCATENATE("'2018-11 (Д)'!E",TEXT(MATCH($C10,'2018-11 (Д)'!$C$2:$C$100,0)+1,0)))-INDIRECT(CONCATENATE("'2018-10 (Д)'!E",TEXT(MATCH($C10,'2018-10 (Д)'!$C$2:$C$100,0)+1,0))))/INDIRECT(CONCATENATE("'2018-10 (Д)'!E",TEXT(MATCH($C10,'2018-10 (Д)'!$C$2:$C$100,0)+1,0))))*100)</f>
        <v>32.708091591994929</v>
      </c>
      <c r="N10" s="9">
        <f ca="1">IF(OR(INDIRECT(CONCATENATE("'2018-12 (Д)'!E",TEXT(MATCH($C10,'2018-12 (Д)'!$C$2:$C$100,0)+1,0)))="Н/Д",INDIRECT(CONCATENATE("'2018-11 (Д)'!E",TEXT(MATCH($C10,'2018-11 (Д)'!$C$2:$C$100,0)+1,0)))="Н/Д",AND(INDIRECT(CONCATENATE("'2018-12 (Д)'!E",TEXT(MATCH($C10,'2018-12 (Д)'!$C$2:$C$100,0)+1,0)))="Н/Д",INDIRECT(CONCATENATE("'2018-11 (Д)'!E",TEXT(MATCH($C10,'2018-11 (Д)'!$C$2:$C$100,0)+1,0))))),"Н/Д",((INDIRECT(CONCATENATE("'2018-12 (Д)'!E",TEXT(MATCH($C10,'2018-12 (Д)'!$C$2:$C$100,0)+1,0)))-INDIRECT(CONCATENATE("'2018-11 (Д)'!E",TEXT(MATCH($C10,'2018-11 (Д)'!$C$2:$C$100,0)+1,0))))/INDIRECT(CONCATENATE("'2018-11 (Д)'!E",TEXT(MATCH($C10,'2018-11 (Д)'!$C$2:$C$100,0)+1,0))))*100)</f>
        <v>-9.3029527616355239</v>
      </c>
      <c r="O10" s="9"/>
      <c r="P10" s="9">
        <f ca="1">IF(OR(INDIRECT(CONCATENATE("'2018-03 (Д)'!F",TEXT(MATCH($C10,'2018-03 (Д)'!$C$2:$C$100,0)+1,0)))="Н/Д",INDIRECT(CONCATENATE("'2018-02 (Д)'!F",TEXT(MATCH($C10,'2018-02 (Д)'!$C$2:$C$100,0)+1,0)))="Н/Д",AND(INDIRECT(CONCATENATE("'2018-03 (Д)'!F",TEXT(MATCH($C10,'2018-03 (Д)'!$C$2:$C$100,0)+1,0)))="Н/Д",INDIRECT(CONCATENATE("'2018-02 (Д)'!F",TEXT(MATCH($C10,'2018-02 (Д)'!$C$2:$C$100,0)+1,0))))),"Н/Д",((INDIRECT(CONCATENATE("'2018-03 (Д)'!F",TEXT(MATCH($C10,'2018-03 (Д)'!$C$2:$C$100,0)+1,0)))-INDIRECT(CONCATENATE("'2018-02 (Д)'!F",TEXT(MATCH($C10,'2018-02 (Д)'!$C$2:$C$100,0)+1,0))))/INDIRECT(CONCATENATE("'2018-02 (Д)'!F",TEXT(MATCH($C10,'2018-02 (Д)'!$C$2:$C$100,0)+1,0))))*100)</f>
        <v>13.698395631998617</v>
      </c>
      <c r="Q10" s="9">
        <f ca="1">IF(OR(INDIRECT(CONCATENATE("'2018-04 (Д)'!F",TEXT(MATCH($C10,'2018-04 (Д)'!$C$2:$C$100,0)+1,0)))="Н/Д",INDIRECT(CONCATENATE("'2018-03 (Д)'!F",TEXT(MATCH($C10,'2018-03 (Д)'!$C$2:$C$100,0)+1,0)))="Н/Д",AND(INDIRECT(CONCATENATE("'2018-04 (Д)'!F",TEXT(MATCH($C10,'2018-04 (Д)'!$C$2:$C$100,0)+1,0)))="Н/Д",INDIRECT(CONCATENATE("'2018-03 (Д)'!F",TEXT(MATCH($C10,'2018-03 (Д)'!$C$2:$C$100,0)+1,0))))),"Н/Д",((INDIRECT(CONCATENATE("'2018-04 (Д)'!F",TEXT(MATCH($C10,'2018-04 (Д)'!$C$2:$C$100,0)+1,0)))-INDIRECT(CONCATENATE("'2018-03 (Д)'!F",TEXT(MATCH($C10,'2018-03 (Д)'!$C$2:$C$100,0)+1,0))))/INDIRECT(CONCATENATE("'2018-03 (Д)'!F",TEXT(MATCH($C10,'2018-03 (Д)'!$C$2:$C$100,0)+1,0))))*100)</f>
        <v>85.541870461159391</v>
      </c>
      <c r="R10" s="9">
        <f ca="1">IF(OR(INDIRECT(CONCATENATE("'2018-05 (Д)'!F",TEXT(MATCH($C10,'2018-05 (Д)'!$C$2:$C$100,0)+1,0)))="Н/Д",INDIRECT(CONCATENATE("'2018-04 (Д)'!F",TEXT(MATCH($C10,'2018-04 (Д)'!$C$2:$C$100,0)+1,0)))="Н/Д",AND(INDIRECT(CONCATENATE("'2018-05 (Д)'!F",TEXT(MATCH($C10,'2018-05 (Д)'!$C$2:$C$100,0)+1,0)))="Н/Д",INDIRECT(CONCATENATE("'2018-04 (Д)'!F",TEXT(MATCH($C10,'2018-04 (Д)'!$C$2:$C$100,0)+1,0))))),"Н/Д",((INDIRECT(CONCATENATE("'2018-05 (Д)'!F",TEXT(MATCH($C10,'2018-05 (Д)'!$C$2:$C$100,0)+1,0)))-INDIRECT(CONCATENATE("'2018-04 (Д)'!F",TEXT(MATCH($C10,'2018-04 (Д)'!$C$2:$C$100,0)+1,0))))/INDIRECT(CONCATENATE("'2018-04 (Д)'!F",TEXT(MATCH($C10,'2018-04 (Д)'!$C$2:$C$100,0)+1,0))))*100)</f>
        <v>-6.8431113728212241</v>
      </c>
      <c r="S10" s="9">
        <f ca="1">IF(OR(INDIRECT(CONCATENATE("'2018-06 (Д)'!F",TEXT(MATCH($C10,'2018-06 (Д)'!$C$2:$C$100,0)+1,0)))="Н/Д",INDIRECT(CONCATENATE("'2018-05 (Д)'!F",TEXT(MATCH($C10,'2018-05 (Д)'!$C$2:$C$100,0)+1,0)))="Н/Д",AND(INDIRECT(CONCATENATE("'2018-06 (Д)'!F",TEXT(MATCH($C10,'2018-06 (Д)'!$C$2:$C$100,0)+1,0)))="Н/Д",INDIRECT(CONCATENATE("'2018-05 (Д)'!F",TEXT(MATCH($C10,'2018-05 (Д)'!$C$2:$C$100,0)+1,0))))),"Н/Д",((INDIRECT(CONCATENATE("'2018-06 (Д)'!F",TEXT(MATCH($C10,'2018-06 (Д)'!$C$2:$C$100,0)+1,0)))-INDIRECT(CONCATENATE("'2018-05 (Д)'!F",TEXT(MATCH($C10,'2018-05 (Д)'!$C$2:$C$100,0)+1,0))))/INDIRECT(CONCATENATE("'2018-05 (Д)'!F",TEXT(MATCH($C10,'2018-05 (Д)'!$C$2:$C$100,0)+1,0))))*100)</f>
        <v>-12.73008460145428</v>
      </c>
      <c r="T10" s="9">
        <f ca="1">IF(OR(INDIRECT(CONCATENATE("'2018-07 (Д)'!F",TEXT(MATCH($C10,'2018-07 (Д)'!$C$2:$C$100,0)+1,0)))="Н/Д",INDIRECT(CONCATENATE("'2018-06 (Д)'!F",TEXT(MATCH($C10,'2018-06 (Д)'!$C$2:$C$100,0)+1,0)))="Н/Д",AND(INDIRECT(CONCATENATE("'2018-07 (Д)'!F",TEXT(MATCH($C10,'2018-07 (Д)'!$C$2:$C$100,0)+1,0)))="Н/Д",INDIRECT(CONCATENATE("'2018-06 (Д)'!F",TEXT(MATCH($C10,'2018-06 (Д)'!$C$2:$C$100,0)+1,0))))),"Н/Д",((INDIRECT(CONCATENATE("'2018-07 (Д)'!F",TEXT(MATCH($C10,'2018-07 (Д)'!$C$2:$C$100,0)+1,0)))-INDIRECT(CONCATENATE("'2018-06 (Д)'!F",TEXT(MATCH($C10,'2018-06 (Д)'!$C$2:$C$100,0)+1,0))))/INDIRECT(CONCATENATE("'2018-06 (Д)'!F",TEXT(MATCH($C10,'2018-06 (Д)'!$C$2:$C$100,0)+1,0))))*100)</f>
        <v>-21.511836661699849</v>
      </c>
      <c r="U10" s="9">
        <f ca="1">IF(OR(INDIRECT(CONCATENATE("'2018-08 (Д)'!F",TEXT(MATCH($C10,'2018-08 (Д)'!$C$2:$C$100,0)+1,0)))="Н/Д",INDIRECT(CONCATENATE("'2018-07 (Д)'!F",TEXT(MATCH($C10,'2018-07 (Д)'!$C$2:$C$100,0)+1,0)))="Н/Д",AND(INDIRECT(CONCATENATE("'2018-08 (Д)'!F",TEXT(MATCH($C10,'2018-08 (Д)'!$C$2:$C$100,0)+1,0)))="Н/Д",INDIRECT(CONCATENATE("'2018-07 (Д)'!F",TEXT(MATCH($C10,'2018-07 (Д)'!$C$2:$C$100,0)+1,0))))),"Н/Д",((INDIRECT(CONCATENATE("'2018-08 (Д)'!F",TEXT(MATCH($C10,'2018-08 (Д)'!$C$2:$C$100,0)+1,0)))-INDIRECT(CONCATENATE("'2018-07 (Д)'!F",TEXT(MATCH($C10,'2018-07 (Д)'!$C$2:$C$100,0)+1,0))))/INDIRECT(CONCATENATE("'2018-07 (Д)'!F",TEXT(MATCH($C10,'2018-07 (Д)'!$C$2:$C$100,0)+1,0))))*100)</f>
        <v>92.32314654990968</v>
      </c>
      <c r="V10" s="9">
        <f ca="1">IF(OR(INDIRECT(CONCATENATE("'2018-09 (Д)'!F",TEXT(MATCH($C10,'2018-09 (Д)'!$C$2:$C$100,0)+1,0)))="Н/Д",INDIRECT(CONCATENATE("'2018-08 (Д)'!F",TEXT(MATCH($C10,'2018-08 (Д)'!$C$2:$C$100,0)+1,0)))="Н/Д",AND(INDIRECT(CONCATENATE("'2018-09 (Д)'!F",TEXT(MATCH($C10,'2018-09 (Д)'!$C$2:$C$100,0)+1,0)))="Н/Д",INDIRECT(CONCATENATE("'2018-08 (Д)'!F",TEXT(MATCH($C10,'2018-08 (Д)'!$C$2:$C$100,0)+1,0))))),"Н/Д",((INDIRECT(CONCATENATE("'2018-09 (Д)'!F",TEXT(MATCH($C10,'2018-09 (Д)'!$C$2:$C$100,0)+1,0)))-INDIRECT(CONCATENATE("'2018-08 (Д)'!F",TEXT(MATCH($C10,'2018-08 (Д)'!$C$2:$C$100,0)+1,0))))/INDIRECT(CONCATENATE("'2018-08 (Д)'!F",TEXT(MATCH($C10,'2018-08 (Д)'!$C$2:$C$100,0)+1,0))))*100)</f>
        <v>-43.625688542493322</v>
      </c>
      <c r="W10" s="9">
        <f ca="1">IF(OR(INDIRECT(CONCATENATE("'2018-10 (Д)'!F",TEXT(MATCH($C10,'2018-10 (Д)'!$C$2:$C$100,0)+1,0)))="Н/Д",INDIRECT(CONCATENATE("'2018-09 (Д)'!F",TEXT(MATCH($C10,'2018-09 (Д)'!$C$2:$C$100,0)+1,0)))="Н/Д",AND(INDIRECT(CONCATENATE("'2018-10 (Д)'!F",TEXT(MATCH($C10,'2018-10 (Д)'!$C$2:$C$100,0)+1,0)))="Н/Д",INDIRECT(CONCATENATE("'2018-09 (Д)'!F",TEXT(MATCH($C10,'2018-09 (Д)'!$C$2:$C$100,0)+1,0))))),"Н/Д",((INDIRECT(CONCATENATE("'2018-10 (Д)'!F",TEXT(MATCH($C10,'2018-10 (Д)'!$C$2:$C$100,0)+1,0)))-INDIRECT(CONCATENATE("'2018-09 (Д)'!F",TEXT(MATCH($C10,'2018-09 (Д)'!$C$2:$C$100,0)+1,0))))/INDIRECT(CONCATENATE("'2018-09 (Д)'!F",TEXT(MATCH($C10,'2018-09 (Д)'!$C$2:$C$100,0)+1,0))))*100)</f>
        <v>-25.083027678294961</v>
      </c>
      <c r="X10" s="9">
        <f ca="1">IF(OR(INDIRECT(CONCATENATE("'2018-11 (Д)'!F",TEXT(MATCH($C10,'2018-11 (Д)'!$C$2:$C$100,0)+1,0)))="Н/Д",INDIRECT(CONCATENATE("'2018-10 (Д)'!F",TEXT(MATCH($C10,'2018-10 (Д)'!$C$2:$C$100,0)+1,0)))="Н/Д",AND(INDIRECT(CONCATENATE("'2018-11 (Д)'!F",TEXT(MATCH($C10,'2018-11 (Д)'!$C$2:$C$100,0)+1,0)))="Н/Д",INDIRECT(CONCATENATE("'2018-10 (Д)'!F",TEXT(MATCH($C10,'2018-10 (Д)'!$C$2:$C$100,0)+1,0))))),"Н/Д",((INDIRECT(CONCATENATE("'2018-11 (Д)'!F",TEXT(MATCH($C10,'2018-11 (Д)'!$C$2:$C$100,0)+1,0)))-INDIRECT(CONCATENATE("'2018-10 (Д)'!F",TEXT(MATCH($C10,'2018-10 (Д)'!$C$2:$C$100,0)+1,0))))/INDIRECT(CONCATENATE("'2018-10 (Д)'!F",TEXT(MATCH($C10,'2018-10 (Д)'!$C$2:$C$100,0)+1,0))))*100)</f>
        <v>118.47363016998307</v>
      </c>
      <c r="Y10" s="9">
        <f ca="1">IF(OR(INDIRECT(CONCATENATE("'2018-12 (Д)'!F",TEXT(MATCH($C10,'2018-12 (Д)'!$C$2:$C$100,0)+1,0)))="Н/Д",INDIRECT(CONCATENATE("'2018-11 (Д)'!F",TEXT(MATCH($C10,'2018-11 (Д)'!$C$2:$C$100,0)+1,0)))="Н/Д",AND(INDIRECT(CONCATENATE("'2018-12 (Д)'!F",TEXT(MATCH($C10,'2018-12 (Д)'!$C$2:$C$100,0)+1,0)))="Н/Д",INDIRECT(CONCATENATE("'2018-11 (Д)'!F",TEXT(MATCH($C10,'2018-11 (Д)'!$C$2:$C$100,0)+1,0))))),"Н/Д",((INDIRECT(CONCATENATE("'2018-12 (Д)'!F",TEXT(MATCH($C10,'2018-12 (Д)'!$C$2:$C$100,0)+1,0)))-INDIRECT(CONCATENATE("'2018-11 (Д)'!F",TEXT(MATCH($C10,'2018-11 (Д)'!$C$2:$C$100,0)+1,0))))/INDIRECT(CONCATENATE("'2018-11 (Д)'!F",TEXT(MATCH($C10,'2018-11 (Д)'!$C$2:$C$100,0)+1,0))))*100)</f>
        <v>-29.6041185482893</v>
      </c>
      <c r="Z10" s="9"/>
      <c r="AA10" s="9">
        <f ca="1">IF(OR(INDIRECT(CONCATENATE("'2018-03 (Д)'!G",TEXT(MATCH($C10,'2018-03 (Д)'!$C$2:$C$100,0)+1,0)))="Н/Д",INDIRECT(CONCATENATE("'2018-02 (Д)'!G",TEXT(MATCH($C10,'2018-02 (Д)'!$C$2:$C$100,0)+1,0)))="Н/Д",AND(INDIRECT(CONCATENATE("'2018-03 (Д)'!G",TEXT(MATCH($C10,'2018-03 (Д)'!$C$2:$C$100,0)+1,0)))="Н/Д",INDIRECT(CONCATENATE("'2018-02 (Д)'!G",TEXT(MATCH($C10,'2018-02 (Д)'!$C$2:$C$100,0)+1,0))))),"Н/Д",((INDIRECT(CONCATENATE("'2018-03 (Д)'!G",TEXT(MATCH($C10,'2018-03 (Д)'!$C$2:$C$100,0)+1,0)))-INDIRECT(CONCATENATE("'2018-02 (Д)'!G",TEXT(MATCH($C10,'2018-02 (Д)'!$C$2:$C$100,0)+1,0))))/INDIRECT(CONCATENATE("'2018-02 (Д)'!G",TEXT(MATCH($C10,'2018-02 (Д)'!$C$2:$C$100,0)+1,0))))*100)</f>
        <v>40.622841736055555</v>
      </c>
      <c r="AB10" s="9">
        <f ca="1">IF(OR(INDIRECT(CONCATENATE("'2018-04 (Д)'!G",TEXT(MATCH($C10,'2018-04 (Д)'!$C$2:$C$100,0)+1,0)))="Н/Д",INDIRECT(CONCATENATE("'2018-03 (Д)'!G",TEXT(MATCH($C10,'2018-03 (Д)'!$C$2:$C$100,0)+1,0)))="Н/Д",AND(INDIRECT(CONCATENATE("'2018-04 (Д)'!G",TEXT(MATCH($C10,'2018-04 (Д)'!$C$2:$C$100,0)+1,0)))="Н/Д",INDIRECT(CONCATENATE("'2018-03 (Д)'!G",TEXT(MATCH($C10,'2018-03 (Д)'!$C$2:$C$100,0)+1,0))))),"Н/Д",((INDIRECT(CONCATENATE("'2018-04 (Д)'!G",TEXT(MATCH($C10,'2018-04 (Д)'!$C$2:$C$100,0)+1,0)))-INDIRECT(CONCATENATE("'2018-03 (Д)'!G",TEXT(MATCH($C10,'2018-03 (Д)'!$C$2:$C$100,0)+1,0))))/INDIRECT(CONCATENATE("'2018-03 (Д)'!G",TEXT(MATCH($C10,'2018-03 (Д)'!$C$2:$C$100,0)+1,0))))*100)</f>
        <v>219.14745579525979</v>
      </c>
      <c r="AC10" s="9">
        <f ca="1">IF(OR(INDIRECT(CONCATENATE("'2018-05 (Д)'!G",TEXT(MATCH($C10,'2018-05 (Д)'!$C$2:$C$100,0)+1,0)))="Н/Д",INDIRECT(CONCATENATE("'2018-04 (Д)'!G",TEXT(MATCH($C10,'2018-04 (Д)'!$C$2:$C$100,0)+1,0)))="Н/Д",AND(INDIRECT(CONCATENATE("'2018-05 (Д)'!G",TEXT(MATCH($C10,'2018-05 (Д)'!$C$2:$C$100,0)+1,0)))="Н/Д",INDIRECT(CONCATENATE("'2018-04 (Д)'!G",TEXT(MATCH($C10,'2018-04 (Д)'!$C$2:$C$100,0)+1,0))))),"Н/Д",((INDIRECT(CONCATENATE("'2018-05 (Д)'!G",TEXT(MATCH($C10,'2018-05 (Д)'!$C$2:$C$100,0)+1,0)))-INDIRECT(CONCATENATE("'2018-04 (Д)'!G",TEXT(MATCH($C10,'2018-04 (Д)'!$C$2:$C$100,0)+1,0))))/INDIRECT(CONCATENATE("'2018-04 (Д)'!G",TEXT(MATCH($C10,'2018-04 (Д)'!$C$2:$C$100,0)+1,0))))*100)</f>
        <v>-74.105795441268285</v>
      </c>
      <c r="AD10" s="9">
        <f ca="1">IF(OR(INDIRECT(CONCATENATE("'2018-06 (Д)'!G",TEXT(MATCH($C10,'2018-06 (Д)'!$C$2:$C$100,0)+1,0)))="Н/Д",INDIRECT(CONCATENATE("'2018-05 (Д)'!G",TEXT(MATCH($C10,'2018-05 (Д)'!$C$2:$C$100,0)+1,0)))="Н/Д",AND(INDIRECT(CONCATENATE("'2018-06 (Д)'!G",TEXT(MATCH($C10,'2018-06 (Д)'!$C$2:$C$100,0)+1,0)))="Н/Д",INDIRECT(CONCATENATE("'2018-05 (Д)'!G",TEXT(MATCH($C10,'2018-05 (Д)'!$C$2:$C$100,0)+1,0))))),"Н/Д",((INDIRECT(CONCATENATE("'2018-06 (Д)'!G",TEXT(MATCH($C10,'2018-06 (Д)'!$C$2:$C$100,0)+1,0)))-INDIRECT(CONCATENATE("'2018-05 (Д)'!G",TEXT(MATCH($C10,'2018-05 (Д)'!$C$2:$C$100,0)+1,0))))/INDIRECT(CONCATENATE("'2018-05 (Д)'!G",TEXT(MATCH($C10,'2018-05 (Д)'!$C$2:$C$100,0)+1,0))))*100)</f>
        <v>170.37659114048267</v>
      </c>
      <c r="AE10" s="9">
        <f ca="1">IF(OR(INDIRECT(CONCATENATE("'2018-07 (Д)'!G",TEXT(MATCH($C10,'2018-07 (Д)'!$C$2:$C$100,0)+1,0)))="Н/Д",INDIRECT(CONCATENATE("'2018-06 (Д)'!G",TEXT(MATCH($C10,'2018-06 (Д)'!$C$2:$C$100,0)+1,0)))="Н/Д",AND(INDIRECT(CONCATENATE("'2018-07 (Д)'!G",TEXT(MATCH($C10,'2018-07 (Д)'!$C$2:$C$100,0)+1,0)))="Н/Д",INDIRECT(CONCATENATE("'2018-06 (Д)'!G",TEXT(MATCH($C10,'2018-06 (Д)'!$C$2:$C$100,0)+1,0))))),"Н/Д",((INDIRECT(CONCATENATE("'2018-07 (Д)'!G",TEXT(MATCH($C10,'2018-07 (Д)'!$C$2:$C$100,0)+1,0)))-INDIRECT(CONCATENATE("'2018-06 (Д)'!G",TEXT(MATCH($C10,'2018-06 (Д)'!$C$2:$C$100,0)+1,0))))/INDIRECT(CONCATENATE("'2018-06 (Д)'!G",TEXT(MATCH($C10,'2018-06 (Д)'!$C$2:$C$100,0)+1,0))))*100)</f>
        <v>-43.492023365399973</v>
      </c>
      <c r="AF10" s="9">
        <f ca="1">IF(OR(INDIRECT(CONCATENATE("'2018-08 (Д)'!G",TEXT(MATCH($C10,'2018-08 (Д)'!$C$2:$C$100,0)+1,0)))="Н/Д",INDIRECT(CONCATENATE("'2018-07 (Д)'!G",TEXT(MATCH($C10,'2018-07 (Д)'!$C$2:$C$100,0)+1,0)))="Н/Д",AND(INDIRECT(CONCATENATE("'2018-08 (Д)'!G",TEXT(MATCH($C10,'2018-08 (Д)'!$C$2:$C$100,0)+1,0)))="Н/Д",INDIRECT(CONCATENATE("'2018-07 (Д)'!G",TEXT(MATCH($C10,'2018-07 (Д)'!$C$2:$C$100,0)+1,0))))),"Н/Д",((INDIRECT(CONCATENATE("'2018-08 (Д)'!G",TEXT(MATCH($C10,'2018-08 (Д)'!$C$2:$C$100,0)+1,0)))-INDIRECT(CONCATENATE("'2018-07 (Д)'!G",TEXT(MATCH($C10,'2018-07 (Д)'!$C$2:$C$100,0)+1,0))))/INDIRECT(CONCATENATE("'2018-07 (Д)'!G",TEXT(MATCH($C10,'2018-07 (Д)'!$C$2:$C$100,0)+1,0))))*100)</f>
        <v>128.63629331682969</v>
      </c>
      <c r="AG10" s="9">
        <f ca="1">IF(OR(INDIRECT(CONCATENATE("'2018-09 (Д)'!G",TEXT(MATCH($C10,'2018-09 (Д)'!$C$2:$C$100,0)+1,0)))="Н/Д",INDIRECT(CONCATENATE("'2018-08 (Д)'!G",TEXT(MATCH($C10,'2018-08 (Д)'!$C$2:$C$100,0)+1,0)))="Н/Д",AND(INDIRECT(CONCATENATE("'2018-09 (Д)'!G",TEXT(MATCH($C10,'2018-09 (Д)'!$C$2:$C$100,0)+1,0)))="Н/Д",INDIRECT(CONCATENATE("'2018-08 (Д)'!G",TEXT(MATCH($C10,'2018-08 (Д)'!$C$2:$C$100,0)+1,0))))),"Н/Д",((INDIRECT(CONCATENATE("'2018-09 (Д)'!G",TEXT(MATCH($C10,'2018-09 (Д)'!$C$2:$C$100,0)+1,0)))-INDIRECT(CONCATENATE("'2018-08 (Д)'!G",TEXT(MATCH($C10,'2018-08 (Д)'!$C$2:$C$100,0)+1,0))))/INDIRECT(CONCATENATE("'2018-08 (Д)'!G",TEXT(MATCH($C10,'2018-08 (Д)'!$C$2:$C$100,0)+1,0))))*100)</f>
        <v>-37.13609460471227</v>
      </c>
      <c r="AH10" s="9">
        <f ca="1">IF(OR(INDIRECT(CONCATENATE("'2018-10 (Д)'!G",TEXT(MATCH($C10,'2018-10 (Д)'!$C$2:$C$100,0)+1,0)))="Н/Д",INDIRECT(CONCATENATE("'2018-09 (Д)'!G",TEXT(MATCH($C10,'2018-09 (Д)'!$C$2:$C$100,0)+1,0)))="Н/Д",AND(INDIRECT(CONCATENATE("'2018-10 (Д)'!G",TEXT(MATCH($C10,'2018-10 (Д)'!$C$2:$C$100,0)+1,0)))="Н/Д",INDIRECT(CONCATENATE("'2018-09 (Д)'!G",TEXT(MATCH($C10,'2018-09 (Д)'!$C$2:$C$100,0)+1,0))))),"Н/Д",((INDIRECT(CONCATENATE("'2018-10 (Д)'!G",TEXT(MATCH($C10,'2018-10 (Д)'!$C$2:$C$100,0)+1,0)))-INDIRECT(CONCATENATE("'2018-09 (Д)'!G",TEXT(MATCH($C10,'2018-09 (Д)'!$C$2:$C$100,0)+1,0))))/INDIRECT(CONCATENATE("'2018-09 (Д)'!G",TEXT(MATCH($C10,'2018-09 (Д)'!$C$2:$C$100,0)+1,0))))*100)</f>
        <v>-75.831562634358463</v>
      </c>
      <c r="AI10" s="9">
        <f ca="1">IF(OR(INDIRECT(CONCATENATE("'2018-11 (Д)'!G",TEXT(MATCH($C10,'2018-11 (Д)'!$C$2:$C$100,0)+1,0)))="Н/Д",INDIRECT(CONCATENATE("'2018-10 (Д)'!G",TEXT(MATCH($C10,'2018-10 (Д)'!$C$2:$C$100,0)+1,0)))="Н/Д",AND(INDIRECT(CONCATENATE("'2018-11 (Д)'!G",TEXT(MATCH($C10,'2018-11 (Д)'!$C$2:$C$100,0)+1,0)))="Н/Д",INDIRECT(CONCATENATE("'2018-10 (Д)'!G",TEXT(MATCH($C10,'2018-10 (Д)'!$C$2:$C$100,0)+1,0))))),"Н/Д",((INDIRECT(CONCATENATE("'2018-11 (Д)'!G",TEXT(MATCH($C10,'2018-11 (Д)'!$C$2:$C$100,0)+1,0)))-INDIRECT(CONCATENATE("'2018-10 (Д)'!G",TEXT(MATCH($C10,'2018-10 (Д)'!$C$2:$C$100,0)+1,0))))/INDIRECT(CONCATENATE("'2018-10 (Д)'!G",TEXT(MATCH($C10,'2018-10 (Д)'!$C$2:$C$100,0)+1,0))))*100)</f>
        <v>405.37384871365276</v>
      </c>
      <c r="AJ10" s="9">
        <f ca="1">IF(OR(INDIRECT(CONCATENATE("'2018-12 (Д)'!G",TEXT(MATCH($C10,'2018-12 (Д)'!$C$2:$C$100,0)+1,0)))="Н/Д",INDIRECT(CONCATENATE("'2018-11 (Д)'!G",TEXT(MATCH($C10,'2018-11 (Д)'!$C$2:$C$100,0)+1,0)))="Н/Д",AND(INDIRECT(CONCATENATE("'2018-12 (Д)'!G",TEXT(MATCH($C10,'2018-12 (Д)'!$C$2:$C$100,0)+1,0)))="Н/Д",INDIRECT(CONCATENATE("'2018-11 (Д)'!G",TEXT(MATCH($C10,'2018-11 (Д)'!$C$2:$C$100,0)+1,0))))),"Н/Д",((INDIRECT(CONCATENATE("'2018-12 (Д)'!G",TEXT(MATCH($C10,'2018-12 (Д)'!$C$2:$C$100,0)+1,0)))-INDIRECT(CONCATENATE("'2018-11 (Д)'!G",TEXT(MATCH($C10,'2018-11 (Д)'!$C$2:$C$100,0)+1,0))))/INDIRECT(CONCATENATE("'2018-11 (Д)'!G",TEXT(MATCH($C10,'2018-11 (Д)'!$C$2:$C$100,0)+1,0))))*100)</f>
        <v>-54.450873026182798</v>
      </c>
      <c r="AK10" s="9"/>
      <c r="AL10" s="9">
        <f ca="1">IF(OR(INDIRECT(CONCATENATE("'2018-03 (Д)'!H",TEXT(MATCH($C10,'2018-03 (Д)'!$C$2:$C$100,0)+1,0)))="Н/Д",INDIRECT(CONCATENATE("'2018-02 (Д)'!H",TEXT(MATCH($C10,'2018-02 (Д)'!$C$2:$C$100,0)+1,0)))="Н/Д",AND(INDIRECT(CONCATENATE("'2018-03 (Д)'!H",TEXT(MATCH($C10,'2018-03 (Д)'!$C$2:$C$100,0)+1,0)))="Н/Д",INDIRECT(CONCATENATE("'2018-02 (Д)'!H",TEXT(MATCH($C10,'2018-02 (Д)'!$C$2:$C$100,0)+1,0))))),"Н/Д",((INDIRECT(CONCATENATE("'2018-03 (Д)'!H",TEXT(MATCH($C10,'2018-03 (Д)'!$C$2:$C$100,0)+1,0)))-INDIRECT(CONCATENATE("'2018-02 (Д)'!H",TEXT(MATCH($C10,'2018-02 (Д)'!$C$2:$C$100,0)+1,0))))/INDIRECT(CONCATENATE("'2018-02 (Д)'!H",TEXT(MATCH($C10,'2018-02 (Д)'!$C$2:$C$100,0)+1,0))))*100)</f>
        <v>58.738902166997434</v>
      </c>
      <c r="AM10" s="9">
        <f ca="1">IF(OR(INDIRECT(CONCATENATE("'2018-04 (Д)'!H",TEXT(MATCH($C10,'2018-04 (Д)'!$C$2:$C$100,0)+1,0)))="Н/Д",INDIRECT(CONCATENATE("'2018-03 (Д)'!H",TEXT(MATCH($C10,'2018-03 (Д)'!$C$2:$C$100,0)+1,0)))="Н/Д",AND(INDIRECT(CONCATENATE("'2018-04 (Д)'!H",TEXT(MATCH($C10,'2018-04 (Д)'!$C$2:$C$100,0)+1,0)))="Н/Д",INDIRECT(CONCATENATE("'2018-03 (Д)'!H",TEXT(MATCH($C10,'2018-03 (Д)'!$C$2:$C$100,0)+1,0))))),"Н/Д",((INDIRECT(CONCATENATE("'2018-04 (Д)'!H",TEXT(MATCH($C10,'2018-04 (Д)'!$C$2:$C$100,0)+1,0)))-INDIRECT(CONCATENATE("'2018-03 (Д)'!H",TEXT(MATCH($C10,'2018-03 (Д)'!$C$2:$C$100,0)+1,0))))/INDIRECT(CONCATENATE("'2018-03 (Д)'!H",TEXT(MATCH($C10,'2018-03 (Д)'!$C$2:$C$100,0)+1,0))))*100)</f>
        <v>5.1540114679983731</v>
      </c>
      <c r="AN10" s="9">
        <f ca="1">IF(OR(INDIRECT(CONCATENATE("'2018-05 (Д)'!H",TEXT(MATCH($C10,'2018-05 (Д)'!$C$2:$C$100,0)+1,0)))="Н/Д",INDIRECT(CONCATENATE("'2018-04 (Д)'!H",TEXT(MATCH($C10,'2018-04 (Д)'!$C$2:$C$100,0)+1,0)))="Н/Д",AND(INDIRECT(CONCATENATE("'2018-05 (Д)'!H",TEXT(MATCH($C10,'2018-05 (Д)'!$C$2:$C$100,0)+1,0)))="Н/Д",INDIRECT(CONCATENATE("'2018-04 (Д)'!H",TEXT(MATCH($C10,'2018-04 (Д)'!$C$2:$C$100,0)+1,0))))),"Н/Д",((INDIRECT(CONCATENATE("'2018-05 (Д)'!H",TEXT(MATCH($C10,'2018-05 (Д)'!$C$2:$C$100,0)+1,0)))-INDIRECT(CONCATENATE("'2018-04 (Д)'!H",TEXT(MATCH($C10,'2018-04 (Д)'!$C$2:$C$100,0)+1,0))))/INDIRECT(CONCATENATE("'2018-04 (Д)'!H",TEXT(MATCH($C10,'2018-04 (Д)'!$C$2:$C$100,0)+1,0))))*100)</f>
        <v>0.59396801962521706</v>
      </c>
      <c r="AO10" s="9">
        <f ca="1">IF(OR(INDIRECT(CONCATENATE("'2018-06 (Д)'!H",TEXT(MATCH($C10,'2018-06 (Д)'!$C$2:$C$100,0)+1,0)))="Н/Д",INDIRECT(CONCATENATE("'2018-05 (Д)'!H",TEXT(MATCH($C10,'2018-05 (Д)'!$C$2:$C$100,0)+1,0)))="Н/Д",AND(INDIRECT(CONCATENATE("'2018-06 (Д)'!H",TEXT(MATCH($C10,'2018-06 (Д)'!$C$2:$C$100,0)+1,0)))="Н/Д",INDIRECT(CONCATENATE("'2018-05 (Д)'!H",TEXT(MATCH($C10,'2018-05 (Д)'!$C$2:$C$100,0)+1,0))))),"Н/Д",((INDIRECT(CONCATENATE("'2018-06 (Д)'!H",TEXT(MATCH($C10,'2018-06 (Д)'!$C$2:$C$100,0)+1,0)))-INDIRECT(CONCATENATE("'2018-05 (Д)'!H",TEXT(MATCH($C10,'2018-05 (Д)'!$C$2:$C$100,0)+1,0))))/INDIRECT(CONCATENATE("'2018-05 (Д)'!H",TEXT(MATCH($C10,'2018-05 (Д)'!$C$2:$C$100,0)+1,0))))*100)</f>
        <v>-4.4001753919348889</v>
      </c>
      <c r="AP10" s="9">
        <f ca="1">IF(OR(INDIRECT(CONCATENATE("'2018-07 (Д)'!H",TEXT(MATCH($C10,'2018-07 (Д)'!$C$2:$C$100,0)+1,0)))="Н/Д",INDIRECT(CONCATENATE("'2018-06 (Д)'!H",TEXT(MATCH($C10,'2018-06 (Д)'!$C$2:$C$100,0)+1,0)))="Н/Д",AND(INDIRECT(CONCATENATE("'2018-07 (Д)'!H",TEXT(MATCH($C10,'2018-07 (Д)'!$C$2:$C$100,0)+1,0)))="Н/Д",INDIRECT(CONCATENATE("'2018-06 (Д)'!H",TEXT(MATCH($C10,'2018-06 (Д)'!$C$2:$C$100,0)+1,0))))),"Н/Д",((INDIRECT(CONCATENATE("'2018-07 (Д)'!H",TEXT(MATCH($C10,'2018-07 (Д)'!$C$2:$C$100,0)+1,0)))-INDIRECT(CONCATENATE("'2018-06 (Д)'!H",TEXT(MATCH($C10,'2018-06 (Д)'!$C$2:$C$100,0)+1,0))))/INDIRECT(CONCATENATE("'2018-06 (Д)'!H",TEXT(MATCH($C10,'2018-06 (Д)'!$C$2:$C$100,0)+1,0))))*100)</f>
        <v>6.7321288598022413</v>
      </c>
      <c r="AQ10" s="9">
        <f ca="1">IF(OR(INDIRECT(CONCATENATE("'2018-08 (Д)'!H",TEXT(MATCH($C10,'2018-08 (Д)'!$C$2:$C$100,0)+1,0)))="Н/Д",INDIRECT(CONCATENATE("'2018-07 (Д)'!H",TEXT(MATCH($C10,'2018-07 (Д)'!$C$2:$C$100,0)+1,0)))="Н/Д",AND(INDIRECT(CONCATENATE("'2018-08 (Д)'!H",TEXT(MATCH($C10,'2018-08 (Д)'!$C$2:$C$100,0)+1,0)))="Н/Д",INDIRECT(CONCATENATE("'2018-07 (Д)'!H",TEXT(MATCH($C10,'2018-07 (Д)'!$C$2:$C$100,0)+1,0))))),"Н/Д",((INDIRECT(CONCATENATE("'2018-08 (Д)'!H",TEXT(MATCH($C10,'2018-08 (Д)'!$C$2:$C$100,0)+1,0)))-INDIRECT(CONCATENATE("'2018-07 (Д)'!H",TEXT(MATCH($C10,'2018-07 (Д)'!$C$2:$C$100,0)+1,0))))/INDIRECT(CONCATENATE("'2018-07 (Д)'!H",TEXT(MATCH($C10,'2018-07 (Д)'!$C$2:$C$100,0)+1,0))))*100)</f>
        <v>12.022058324841623</v>
      </c>
      <c r="AR10" s="9">
        <f ca="1">IF(OR(INDIRECT(CONCATENATE("'2018-09 (Д)'!H",TEXT(MATCH($C10,'2018-09 (Д)'!$C$2:$C$100,0)+1,0)))="Н/Д",INDIRECT(CONCATENATE("'2018-08 (Д)'!H",TEXT(MATCH($C10,'2018-08 (Д)'!$C$2:$C$100,0)+1,0)))="Н/Д",AND(INDIRECT(CONCATENATE("'2018-09 (Д)'!H",TEXT(MATCH($C10,'2018-09 (Д)'!$C$2:$C$100,0)+1,0)))="Н/Д",INDIRECT(CONCATENATE("'2018-08 (Д)'!H",TEXT(MATCH($C10,'2018-08 (Д)'!$C$2:$C$100,0)+1,0))))),"Н/Д",((INDIRECT(CONCATENATE("'2018-09 (Д)'!H",TEXT(MATCH($C10,'2018-09 (Д)'!$C$2:$C$100,0)+1,0)))-INDIRECT(CONCATENATE("'2018-08 (Д)'!H",TEXT(MATCH($C10,'2018-08 (Д)'!$C$2:$C$100,0)+1,0))))/INDIRECT(CONCATENATE("'2018-08 (Д)'!H",TEXT(MATCH($C10,'2018-08 (Д)'!$C$2:$C$100,0)+1,0))))*100)</f>
        <v>-15.929889738991317</v>
      </c>
      <c r="AS10" s="9">
        <f ca="1">IF(OR(INDIRECT(CONCATENATE("'2018-10 (Д)'!H",TEXT(MATCH($C10,'2018-10 (Д)'!$C$2:$C$100,0)+1,0)))="Н/Д",INDIRECT(CONCATENATE("'2018-09 (Д)'!H",TEXT(MATCH($C10,'2018-09 (Д)'!$C$2:$C$100,0)+1,0)))="Н/Д",AND(INDIRECT(CONCATENATE("'2018-10 (Д)'!H",TEXT(MATCH($C10,'2018-10 (Д)'!$C$2:$C$100,0)+1,0)))="Н/Д",INDIRECT(CONCATENATE("'2018-09 (Д)'!H",TEXT(MATCH($C10,'2018-09 (Д)'!$C$2:$C$100,0)+1,0))))),"Н/Д",((INDIRECT(CONCATENATE("'2018-10 (Д)'!H",TEXT(MATCH($C10,'2018-10 (Д)'!$C$2:$C$100,0)+1,0)))-INDIRECT(CONCATENATE("'2018-09 (Д)'!H",TEXT(MATCH($C10,'2018-09 (Д)'!$C$2:$C$100,0)+1,0))))/INDIRECT(CONCATENATE("'2018-09 (Д)'!H",TEXT(MATCH($C10,'2018-09 (Д)'!$C$2:$C$100,0)+1,0))))*100)</f>
        <v>-10.72456323360233</v>
      </c>
      <c r="AT10" s="9">
        <f ca="1">IF(OR(INDIRECT(CONCATENATE("'2018-11 (Д)'!H",TEXT(MATCH($C10,'2018-11 (Д)'!$C$2:$C$100,0)+1,0)))="Н/Д",INDIRECT(CONCATENATE("'2018-10 (Д)'!H",TEXT(MATCH($C10,'2018-10 (Д)'!$C$2:$C$100,0)+1,0)))="Н/Д",AND(INDIRECT(CONCATENATE("'2018-11 (Д)'!H",TEXT(MATCH($C10,'2018-11 (Д)'!$C$2:$C$100,0)+1,0)))="Н/Д",INDIRECT(CONCATENATE("'2018-10 (Д)'!H",TEXT(MATCH($C10,'2018-10 (Д)'!$C$2:$C$100,0)+1,0))))),"Н/Д",((INDIRECT(CONCATENATE("'2018-11 (Д)'!H",TEXT(MATCH($C10,'2018-11 (Д)'!$C$2:$C$100,0)+1,0)))-INDIRECT(CONCATENATE("'2018-10 (Д)'!H",TEXT(MATCH($C10,'2018-10 (Д)'!$C$2:$C$100,0)+1,0))))/INDIRECT(CONCATENATE("'2018-10 (Д)'!H",TEXT(MATCH($C10,'2018-10 (Д)'!$C$2:$C$100,0)+1,0))))*100)</f>
        <v>23.53175631453875</v>
      </c>
      <c r="AU10" s="9">
        <f ca="1">IF(OR(INDIRECT(CONCATENATE("'2018-12 (Д)'!H",TEXT(MATCH($C10,'2018-12 (Д)'!$C$2:$C$100,0)+1,0)))="Н/Д",INDIRECT(CONCATENATE("'2018-11 (Д)'!H",TEXT(MATCH($C10,'2018-11 (Д)'!$C$2:$C$100,0)+1,0)))="Н/Д",AND(INDIRECT(CONCATENATE("'2018-12 (Д)'!H",TEXT(MATCH($C10,'2018-12 (Д)'!$C$2:$C$100,0)+1,0)))="Н/Д",INDIRECT(CONCATENATE("'2018-11 (Д)'!H",TEXT(MATCH($C10,'2018-11 (Д)'!$C$2:$C$100,0)+1,0))))),"Н/Д",((INDIRECT(CONCATENATE("'2018-12 (Д)'!H",TEXT(MATCH($C10,'2018-12 (Д)'!$C$2:$C$100,0)+1,0)))-INDIRECT(CONCATENATE("'2018-11 (Д)'!H",TEXT(MATCH($C10,'2018-11 (Д)'!$C$2:$C$100,0)+1,0))))/INDIRECT(CONCATENATE("'2018-11 (Д)'!H",TEXT(MATCH($C10,'2018-11 (Д)'!$C$2:$C$100,0)+1,0))))*100)</f>
        <v>4.9814735863332391</v>
      </c>
      <c r="AV10" s="9"/>
      <c r="AW10" s="9">
        <f ca="1">IF(OR(INDIRECT(CONCATENATE("'2018-03 (Д)'!I",TEXT(MATCH($C10,'2018-03 (Д)'!$C$2:$C$100,0)+1,0)))="Н/Д",INDIRECT(CONCATENATE("'2018-02 (Д)'!I",TEXT(MATCH($C10,'2018-02 (Д)'!$C$2:$C$100,0)+1,0)))="Н/Д",AND(INDIRECT(CONCATENATE("'2018-03 (Д)'!I",TEXT(MATCH($C10,'2018-03 (Д)'!$C$2:$C$100,0)+1,0)))="Н/Д",INDIRECT(CONCATENATE("'2018-02 (Д)'!I",TEXT(MATCH($C10,'2018-02 (Д)'!$C$2:$C$100,0)+1,0))))),"Н/Д",((INDIRECT(CONCATENATE("'2018-03 (Д)'!I",TEXT(MATCH($C10,'2018-03 (Д)'!$C$2:$C$100,0)+1,0)))-INDIRECT(CONCATENATE("'2018-02 (Д)'!I",TEXT(MATCH($C10,'2018-02 (Д)'!$C$2:$C$100,0)+1,0))))/INDIRECT(CONCATENATE("'2018-02 (Д)'!I",TEXT(MATCH($C10,'2018-02 (Д)'!$C$2:$C$100,0)+1,0))))*100)</f>
        <v>-58.073044435600927</v>
      </c>
      <c r="AX10" s="9">
        <f ca="1">IF(OR(INDIRECT(CONCATENATE("'2018-04 (Д)'!I",TEXT(MATCH($C10,'2018-04 (Д)'!$C$2:$C$100,0)+1,0)))="Н/Д",INDIRECT(CONCATENATE("'2018-03 (Д)'!I",TEXT(MATCH($C10,'2018-03 (Д)'!$C$2:$C$100,0)+1,0)))="Н/Д",AND(INDIRECT(CONCATENATE("'2018-04 (Д)'!I",TEXT(MATCH($C10,'2018-04 (Д)'!$C$2:$C$100,0)+1,0)))="Н/Д",INDIRECT(CONCATENATE("'2018-03 (Д)'!I",TEXT(MATCH($C10,'2018-03 (Д)'!$C$2:$C$100,0)+1,0))))),"Н/Д",((INDIRECT(CONCATENATE("'2018-04 (Д)'!I",TEXT(MATCH($C10,'2018-04 (Д)'!$C$2:$C$100,0)+1,0)))-INDIRECT(CONCATENATE("'2018-03 (Д)'!I",TEXT(MATCH($C10,'2018-03 (Д)'!$C$2:$C$100,0)+1,0))))/INDIRECT(CONCATENATE("'2018-03 (Д)'!I",TEXT(MATCH($C10,'2018-03 (Д)'!$C$2:$C$100,0)+1,0))))*100)</f>
        <v>245.32897816843575</v>
      </c>
      <c r="AY10" s="9">
        <f ca="1">IF(OR(INDIRECT(CONCATENATE("'2018-05 (Д)'!I",TEXT(MATCH($C10,'2018-05 (Д)'!$C$2:$C$100,0)+1,0)))="Н/Д",INDIRECT(CONCATENATE("'2018-04 (Д)'!I",TEXT(MATCH($C10,'2018-04 (Д)'!$C$2:$C$100,0)+1,0)))="Н/Д",AND(INDIRECT(CONCATENATE("'2018-05 (Д)'!I",TEXT(MATCH($C10,'2018-05 (Д)'!$C$2:$C$100,0)+1,0)))="Н/Д",INDIRECT(CONCATENATE("'2018-04 (Д)'!I",TEXT(MATCH($C10,'2018-04 (Д)'!$C$2:$C$100,0)+1,0))))),"Н/Д",((INDIRECT(CONCATENATE("'2018-05 (Д)'!I",TEXT(MATCH($C10,'2018-05 (Д)'!$C$2:$C$100,0)+1,0)))-INDIRECT(CONCATENATE("'2018-04 (Д)'!I",TEXT(MATCH($C10,'2018-04 (Д)'!$C$2:$C$100,0)+1,0))))/INDIRECT(CONCATENATE("'2018-04 (Д)'!I",TEXT(MATCH($C10,'2018-04 (Д)'!$C$2:$C$100,0)+1,0))))*100)</f>
        <v>-29.815893980120233</v>
      </c>
      <c r="AZ10" s="9">
        <f ca="1">IF(OR(INDIRECT(CONCATENATE("'2018-06 (Д)'!I",TEXT(MATCH($C10,'2018-06 (Д)'!$C$2:$C$100,0)+1,0)))="Н/Д",INDIRECT(CONCATENATE("'2018-05 (Д)'!I",TEXT(MATCH($C10,'2018-05 (Д)'!$C$2:$C$100,0)+1,0)))="Н/Д",AND(INDIRECT(CONCATENATE("'2018-06 (Д)'!I",TEXT(MATCH($C10,'2018-06 (Д)'!$C$2:$C$100,0)+1,0)))="Н/Д",INDIRECT(CONCATENATE("'2018-05 (Д)'!I",TEXT(MATCH($C10,'2018-05 (Д)'!$C$2:$C$100,0)+1,0))))),"Н/Д",((INDIRECT(CONCATENATE("'2018-06 (Д)'!I",TEXT(MATCH($C10,'2018-06 (Д)'!$C$2:$C$100,0)+1,0)))-INDIRECT(CONCATENATE("'2018-05 (Д)'!I",TEXT(MATCH($C10,'2018-05 (Д)'!$C$2:$C$100,0)+1,0))))/INDIRECT(CONCATENATE("'2018-05 (Д)'!I",TEXT(MATCH($C10,'2018-05 (Д)'!$C$2:$C$100,0)+1,0))))*100)</f>
        <v>4.2521380746449084</v>
      </c>
      <c r="BA10" s="9">
        <f ca="1">IF(OR(INDIRECT(CONCATENATE("'2018-07 (Д)'!I",TEXT(MATCH($C10,'2018-07 (Д)'!$C$2:$C$100,0)+1,0)))="Н/Д",INDIRECT(CONCATENATE("'2018-06 (Д)'!I",TEXT(MATCH($C10,'2018-06 (Д)'!$C$2:$C$100,0)+1,0)))="Н/Д",AND(INDIRECT(CONCATENATE("'2018-07 (Д)'!I",TEXT(MATCH($C10,'2018-07 (Д)'!$C$2:$C$100,0)+1,0)))="Н/Д",INDIRECT(CONCATENATE("'2018-06 (Д)'!I",TEXT(MATCH($C10,'2018-06 (Д)'!$C$2:$C$100,0)+1,0))))),"Н/Д",((INDIRECT(CONCATENATE("'2018-07 (Д)'!I",TEXT(MATCH($C10,'2018-07 (Д)'!$C$2:$C$100,0)+1,0)))-INDIRECT(CONCATENATE("'2018-06 (Д)'!I",TEXT(MATCH($C10,'2018-06 (Д)'!$C$2:$C$100,0)+1,0))))/INDIRECT(CONCATENATE("'2018-06 (Д)'!I",TEXT(MATCH($C10,'2018-06 (Д)'!$C$2:$C$100,0)+1,0))))*100)</f>
        <v>-2.2200640941316401</v>
      </c>
      <c r="BB10" s="9">
        <f ca="1">IF(OR(INDIRECT(CONCATENATE("'2018-08 (Д)'!I",TEXT(MATCH($C10,'2018-08 (Д)'!$C$2:$C$100,0)+1,0)))="Н/Д",INDIRECT(CONCATENATE("'2018-07 (Д)'!I",TEXT(MATCH($C10,'2018-07 (Д)'!$C$2:$C$100,0)+1,0)))="Н/Д",AND(INDIRECT(CONCATENATE("'2018-08 (Д)'!I",TEXT(MATCH($C10,'2018-08 (Д)'!$C$2:$C$100,0)+1,0)))="Н/Д",INDIRECT(CONCATENATE("'2018-07 (Д)'!I",TEXT(MATCH($C10,'2018-07 (Д)'!$C$2:$C$100,0)+1,0))))),"Н/Д",((INDIRECT(CONCATENATE("'2018-08 (Д)'!I",TEXT(MATCH($C10,'2018-08 (Д)'!$C$2:$C$100,0)+1,0)))-INDIRECT(CONCATENATE("'2018-07 (Д)'!I",TEXT(MATCH($C10,'2018-07 (Д)'!$C$2:$C$100,0)+1,0))))/INDIRECT(CONCATENATE("'2018-07 (Д)'!I",TEXT(MATCH($C10,'2018-07 (Д)'!$C$2:$C$100,0)+1,0))))*100)</f>
        <v>18.563469490215766</v>
      </c>
      <c r="BC10" s="9">
        <f ca="1">IF(OR(INDIRECT(CONCATENATE("'2018-09 (Д)'!I",TEXT(MATCH($C10,'2018-09 (Д)'!$C$2:$C$100,0)+1,0)))="Н/Д",INDIRECT(CONCATENATE("'2018-08 (Д)'!I",TEXT(MATCH($C10,'2018-08 (Д)'!$C$2:$C$100,0)+1,0)))="Н/Д",AND(INDIRECT(CONCATENATE("'2018-09 (Д)'!I",TEXT(MATCH($C10,'2018-09 (Д)'!$C$2:$C$100,0)+1,0)))="Н/Д",INDIRECT(CONCATENATE("'2018-08 (Д)'!I",TEXT(MATCH($C10,'2018-08 (Д)'!$C$2:$C$100,0)+1,0))))),"Н/Д",((INDIRECT(CONCATENATE("'2018-09 (Д)'!I",TEXT(MATCH($C10,'2018-09 (Д)'!$C$2:$C$100,0)+1,0)))-INDIRECT(CONCATENATE("'2018-08 (Д)'!I",TEXT(MATCH($C10,'2018-08 (Д)'!$C$2:$C$100,0)+1,0))))/INDIRECT(CONCATENATE("'2018-08 (Д)'!I",TEXT(MATCH($C10,'2018-08 (Д)'!$C$2:$C$100,0)+1,0))))*100)</f>
        <v>-6.871282426703802</v>
      </c>
      <c r="BD10" s="9">
        <f ca="1">IF(OR(INDIRECT(CONCATENATE("'2018-10 (Д)'!I",TEXT(MATCH($C10,'2018-10 (Д)'!$C$2:$C$100,0)+1,0)))="Н/Д",INDIRECT(CONCATENATE("'2018-09 (Д)'!I",TEXT(MATCH($C10,'2018-09 (Д)'!$C$2:$C$100,0)+1,0)))="Н/Д",AND(INDIRECT(CONCATENATE("'2018-10 (Д)'!I",TEXT(MATCH($C10,'2018-10 (Д)'!$C$2:$C$100,0)+1,0)))="Н/Д",INDIRECT(CONCATENATE("'2018-09 (Д)'!I",TEXT(MATCH($C10,'2018-09 (Д)'!$C$2:$C$100,0)+1,0))))),"Н/Д",((INDIRECT(CONCATENATE("'2018-10 (Д)'!I",TEXT(MATCH($C10,'2018-10 (Д)'!$C$2:$C$100,0)+1,0)))-INDIRECT(CONCATENATE("'2018-09 (Д)'!I",TEXT(MATCH($C10,'2018-09 (Д)'!$C$2:$C$100,0)+1,0))))/INDIRECT(CONCATENATE("'2018-09 (Д)'!I",TEXT(MATCH($C10,'2018-09 (Д)'!$C$2:$C$100,0)+1,0))))*100)</f>
        <v>10.21002802682731</v>
      </c>
      <c r="BE10" s="9">
        <f ca="1">IF(OR(INDIRECT(CONCATENATE("'2018-11 (Д)'!I",TEXT(MATCH($C10,'2018-11 (Д)'!$C$2:$C$100,0)+1,0)))="Н/Д",INDIRECT(CONCATENATE("'2018-10 (Д)'!I",TEXT(MATCH($C10,'2018-10 (Д)'!$C$2:$C$100,0)+1,0)))="Н/Д",AND(INDIRECT(CONCATENATE("'2018-11 (Д)'!I",TEXT(MATCH($C10,'2018-11 (Д)'!$C$2:$C$100,0)+1,0)))="Н/Д",INDIRECT(CONCATENATE("'2018-10 (Д)'!I",TEXT(MATCH($C10,'2018-10 (Д)'!$C$2:$C$100,0)+1,0))))),"Н/Д",((INDIRECT(CONCATENATE("'2018-11 (Д)'!I",TEXT(MATCH($C10,'2018-11 (Д)'!$C$2:$C$100,0)+1,0)))-INDIRECT(CONCATENATE("'2018-10 (Д)'!I",TEXT(MATCH($C10,'2018-10 (Д)'!$C$2:$C$100,0)+1,0))))/INDIRECT(CONCATENATE("'2018-10 (Д)'!I",TEXT(MATCH($C10,'2018-10 (Д)'!$C$2:$C$100,0)+1,0))))*100)</f>
        <v>-7.6553058168283075</v>
      </c>
      <c r="BF10" s="9">
        <f ca="1">IF(OR(INDIRECT(CONCATENATE("'2018-12 (Д)'!I",TEXT(MATCH($C10,'2018-12 (Д)'!$C$2:$C$100,0)+1,0)))="Н/Д",INDIRECT(CONCATENATE("'2018-11 (Д)'!I",TEXT(MATCH($C10,'2018-11 (Д)'!$C$2:$C$100,0)+1,0)))="Н/Д",AND(INDIRECT(CONCATENATE("'2018-12 (Д)'!I",TEXT(MATCH($C10,'2018-12 (Д)'!$C$2:$C$100,0)+1,0)))="Н/Д",INDIRECT(CONCATENATE("'2018-11 (Д)'!I",TEXT(MATCH($C10,'2018-11 (Д)'!$C$2:$C$100,0)+1,0))))),"Н/Д",((INDIRECT(CONCATENATE("'2018-12 (Д)'!I",TEXT(MATCH($C10,'2018-12 (Д)'!$C$2:$C$100,0)+1,0)))-INDIRECT(CONCATENATE("'2018-11 (Д)'!I",TEXT(MATCH($C10,'2018-11 (Д)'!$C$2:$C$100,0)+1,0))))/INDIRECT(CONCATENATE("'2018-11 (Д)'!I",TEXT(MATCH($C10,'2018-11 (Д)'!$C$2:$C$100,0)+1,0))))*100)</f>
        <v>1.5948381928475481</v>
      </c>
      <c r="BG10" s="9"/>
      <c r="BH10" s="9" t="str">
        <f ca="1">IF(OR(INDIRECT(CONCATENATE("'2018-03 (Д)'!J",TEXT(MATCH($C10,'2018-03 (Д)'!$C$2:$C$100,0)+1,0)))="Н/Д",INDIRECT(CONCATENATE("'2018-02 (Д)'!J",TEXT(MATCH($C10,'2018-02 (Д)'!$C$2:$C$100,0)+1,0)))="Н/Д",AND(INDIRECT(CONCATENATE("'2018-03 (Д)'!J",TEXT(MATCH($C10,'2018-03 (Д)'!$C$2:$C$100,0)+1,0)))="Н/Д",INDIRECT(CONCATENATE("'2018-02 (Д)'!J",TEXT(MATCH($C10,'2018-02 (Д)'!$C$2:$C$100,0)+1,0))))),"Н/Д",((INDIRECT(CONCATENATE("'2018-03 (Д)'!J",TEXT(MATCH($C10,'2018-03 (Д)'!$C$2:$C$100,0)+1,0)))-INDIRECT(CONCATENATE("'2018-02 (Д)'!J",TEXT(MATCH($C10,'2018-02 (Д)'!$C$2:$C$100,0)+1,0))))/INDIRECT(CONCATENATE("'2018-02 (Д)'!J",TEXT(MATCH($C10,'2018-02 (Д)'!$C$2:$C$100,0)+1,0))))*100)</f>
        <v>Н/Д</v>
      </c>
      <c r="BI10" s="9" t="str">
        <f ca="1">IF(OR(INDIRECT(CONCATENATE("'2018-04 (Д)'!J",TEXT(MATCH($C10,'2018-04 (Д)'!$C$2:$C$100,0)+1,0)))="Н/Д",INDIRECT(CONCATENATE("'2018-03 (Д)'!J",TEXT(MATCH($C10,'2018-03 (Д)'!$C$2:$C$100,0)+1,0)))="Н/Д",AND(INDIRECT(CONCATENATE("'2018-04 (Д)'!J",TEXT(MATCH($C10,'2018-04 (Д)'!$C$2:$C$100,0)+1,0)))="Н/Д",INDIRECT(CONCATENATE("'2018-03 (Д)'!J",TEXT(MATCH($C10,'2018-03 (Д)'!$C$2:$C$100,0)+1,0))))),"Н/Д",((INDIRECT(CONCATENATE("'2018-04 (Д)'!J",TEXT(MATCH($C10,'2018-04 (Д)'!$C$2:$C$100,0)+1,0)))-INDIRECT(CONCATENATE("'2018-03 (Д)'!J",TEXT(MATCH($C10,'2018-03 (Д)'!$C$2:$C$100,0)+1,0))))/INDIRECT(CONCATENATE("'2018-03 (Д)'!J",TEXT(MATCH($C10,'2018-03 (Д)'!$C$2:$C$100,0)+1,0))))*100)</f>
        <v>Н/Д</v>
      </c>
      <c r="BJ10" s="9" t="str">
        <f ca="1">IF(OR(INDIRECT(CONCATENATE("'2018-05 (Д)'!J",TEXT(MATCH($C10,'2018-05 (Д)'!$C$2:$C$100,0)+1,0)))="Н/Д",INDIRECT(CONCATENATE("'2018-04 (Д)'!J",TEXT(MATCH($C10,'2018-04 (Д)'!$C$2:$C$100,0)+1,0)))="Н/Д",AND(INDIRECT(CONCATENATE("'2018-05 (Д)'!J",TEXT(MATCH($C10,'2018-05 (Д)'!$C$2:$C$100,0)+1,0)))="Н/Д",INDIRECT(CONCATENATE("'2018-04 (Д)'!J",TEXT(MATCH($C10,'2018-04 (Д)'!$C$2:$C$100,0)+1,0))))),"Н/Д",((INDIRECT(CONCATENATE("'2018-05 (Д)'!J",TEXT(MATCH($C10,'2018-05 (Д)'!$C$2:$C$100,0)+1,0)))-INDIRECT(CONCATENATE("'2018-04 (Д)'!J",TEXT(MATCH($C10,'2018-04 (Д)'!$C$2:$C$100,0)+1,0))))/INDIRECT(CONCATENATE("'2018-04 (Д)'!J",TEXT(MATCH($C10,'2018-04 (Д)'!$C$2:$C$100,0)+1,0))))*100)</f>
        <v>Н/Д</v>
      </c>
      <c r="BK10" s="9" t="str">
        <f ca="1">IF(OR(INDIRECT(CONCATENATE("'2018-06 (Д)'!J",TEXT(MATCH($C10,'2018-06 (Д)'!$C$2:$C$100,0)+1,0)))="Н/Д",INDIRECT(CONCATENATE("'2018-05 (Д)'!J",TEXT(MATCH($C10,'2018-05 (Д)'!$C$2:$C$100,0)+1,0)))="Н/Д",AND(INDIRECT(CONCATENATE("'2018-06 (Д)'!J",TEXT(MATCH($C10,'2018-06 (Д)'!$C$2:$C$100,0)+1,0)))="Н/Д",INDIRECT(CONCATENATE("'2018-05 (Д)'!J",TEXT(MATCH($C10,'2018-05 (Д)'!$C$2:$C$100,0)+1,0))))),"Н/Д",((INDIRECT(CONCATENATE("'2018-06 (Д)'!J",TEXT(MATCH($C10,'2018-06 (Д)'!$C$2:$C$100,0)+1,0)))-INDIRECT(CONCATENATE("'2018-05 (Д)'!J",TEXT(MATCH($C10,'2018-05 (Д)'!$C$2:$C$100,0)+1,0))))/INDIRECT(CONCATENATE("'2018-05 (Д)'!J",TEXT(MATCH($C10,'2018-05 (Д)'!$C$2:$C$100,0)+1,0))))*100)</f>
        <v>Н/Д</v>
      </c>
      <c r="BL10" s="9" t="str">
        <f ca="1">IF(OR(INDIRECT(CONCATENATE("'2018-07 (Д)'!J",TEXT(MATCH($C10,'2018-07 (Д)'!$C$2:$C$100,0)+1,0)))="Н/Д",INDIRECT(CONCATENATE("'2018-06 (Д)'!J",TEXT(MATCH($C10,'2018-06 (Д)'!$C$2:$C$100,0)+1,0)))="Н/Д",AND(INDIRECT(CONCATENATE("'2018-07 (Д)'!J",TEXT(MATCH($C10,'2018-07 (Д)'!$C$2:$C$100,0)+1,0)))="Н/Д",INDIRECT(CONCATENATE("'2018-06 (Д)'!J",TEXT(MATCH($C10,'2018-06 (Д)'!$C$2:$C$100,0)+1,0))))),"Н/Д",((INDIRECT(CONCATENATE("'2018-07 (Д)'!J",TEXT(MATCH($C10,'2018-07 (Д)'!$C$2:$C$100,0)+1,0)))-INDIRECT(CONCATENATE("'2018-06 (Д)'!J",TEXT(MATCH($C10,'2018-06 (Д)'!$C$2:$C$100,0)+1,0))))/INDIRECT(CONCATENATE("'2018-06 (Д)'!J",TEXT(MATCH($C10,'2018-06 (Д)'!$C$2:$C$100,0)+1,0))))*100)</f>
        <v>Н/Д</v>
      </c>
      <c r="BM10" s="9" t="str">
        <f ca="1">IF(OR(INDIRECT(CONCATENATE("'2018-08 (Д)'!J",TEXT(MATCH($C10,'2018-08 (Д)'!$C$2:$C$100,0)+1,0)))="Н/Д",INDIRECT(CONCATENATE("'2018-07 (Д)'!J",TEXT(MATCH($C10,'2018-07 (Д)'!$C$2:$C$100,0)+1,0)))="Н/Д",AND(INDIRECT(CONCATENATE("'2018-08 (Д)'!J",TEXT(MATCH($C10,'2018-08 (Д)'!$C$2:$C$100,0)+1,0)))="Н/Д",INDIRECT(CONCATENATE("'2018-07 (Д)'!J",TEXT(MATCH($C10,'2018-07 (Д)'!$C$2:$C$100,0)+1,0))))),"Н/Д",((INDIRECT(CONCATENATE("'2018-08 (Д)'!J",TEXT(MATCH($C10,'2018-08 (Д)'!$C$2:$C$100,0)+1,0)))-INDIRECT(CONCATENATE("'2018-07 (Д)'!J",TEXT(MATCH($C10,'2018-07 (Д)'!$C$2:$C$100,0)+1,0))))/INDIRECT(CONCATENATE("'2018-07 (Д)'!J",TEXT(MATCH($C10,'2018-07 (Д)'!$C$2:$C$100,0)+1,0))))*100)</f>
        <v>Н/Д</v>
      </c>
      <c r="BN10" s="9" t="str">
        <f ca="1">IF(OR(INDIRECT(CONCATENATE("'2018-09 (Д)'!J",TEXT(MATCH($C10,'2018-09 (Д)'!$C$2:$C$100,0)+1,0)))="Н/Д",INDIRECT(CONCATENATE("'2018-08 (Д)'!J",TEXT(MATCH($C10,'2018-08 (Д)'!$C$2:$C$100,0)+1,0)))="Н/Д",AND(INDIRECT(CONCATENATE("'2018-09 (Д)'!J",TEXT(MATCH($C10,'2018-09 (Д)'!$C$2:$C$100,0)+1,0)))="Н/Д",INDIRECT(CONCATENATE("'2018-08 (Д)'!J",TEXT(MATCH($C10,'2018-08 (Д)'!$C$2:$C$100,0)+1,0))))),"Н/Д",((INDIRECT(CONCATENATE("'2018-09 (Д)'!J",TEXT(MATCH($C10,'2018-09 (Д)'!$C$2:$C$100,0)+1,0)))-INDIRECT(CONCATENATE("'2018-08 (Д)'!J",TEXT(MATCH($C10,'2018-08 (Д)'!$C$2:$C$100,0)+1,0))))/INDIRECT(CONCATENATE("'2018-08 (Д)'!J",TEXT(MATCH($C10,'2018-08 (Д)'!$C$2:$C$100,0)+1,0))))*100)</f>
        <v>Н/Д</v>
      </c>
      <c r="BO10" s="9" t="str">
        <f ca="1">IF(OR(INDIRECT(CONCATENATE("'2018-10 (Д)'!J",TEXT(MATCH($C10,'2018-10 (Д)'!$C$2:$C$100,0)+1,0)))="Н/Д",INDIRECT(CONCATENATE("'2018-09 (Д)'!J",TEXT(MATCH($C10,'2018-09 (Д)'!$C$2:$C$100,0)+1,0)))="Н/Д",AND(INDIRECT(CONCATENATE("'2018-10 (Д)'!J",TEXT(MATCH($C10,'2018-10 (Д)'!$C$2:$C$100,0)+1,0)))="Н/Д",INDIRECT(CONCATENATE("'2018-09 (Д)'!J",TEXT(MATCH($C10,'2018-09 (Д)'!$C$2:$C$100,0)+1,0))))),"Н/Д",((INDIRECT(CONCATENATE("'2018-10 (Д)'!J",TEXT(MATCH($C10,'2018-10 (Д)'!$C$2:$C$100,0)+1,0)))-INDIRECT(CONCATENATE("'2018-09 (Д)'!J",TEXT(MATCH($C10,'2018-09 (Д)'!$C$2:$C$100,0)+1,0))))/INDIRECT(CONCATENATE("'2018-09 (Д)'!J",TEXT(MATCH($C10,'2018-09 (Д)'!$C$2:$C$100,0)+1,0))))*100)</f>
        <v>Н/Д</v>
      </c>
      <c r="BP10" s="9" t="str">
        <f ca="1">IF(OR(INDIRECT(CONCATENATE("'2018-11 (Д)'!J",TEXT(MATCH($C10,'2018-11 (Д)'!$C$2:$C$100,0)+1,0)))="Н/Д",INDIRECT(CONCATENATE("'2018-10 (Д)'!J",TEXT(MATCH($C10,'2018-10 (Д)'!$C$2:$C$100,0)+1,0)))="Н/Д",AND(INDIRECT(CONCATENATE("'2018-11 (Д)'!J",TEXT(MATCH($C10,'2018-11 (Д)'!$C$2:$C$100,0)+1,0)))="Н/Д",INDIRECT(CONCATENATE("'2018-10 (Д)'!J",TEXT(MATCH($C10,'2018-10 (Д)'!$C$2:$C$100,0)+1,0))))),"Н/Д",((INDIRECT(CONCATENATE("'2018-11 (Д)'!J",TEXT(MATCH($C10,'2018-11 (Д)'!$C$2:$C$100,0)+1,0)))-INDIRECT(CONCATENATE("'2018-10 (Д)'!J",TEXT(MATCH($C10,'2018-10 (Д)'!$C$2:$C$100,0)+1,0))))/INDIRECT(CONCATENATE("'2018-10 (Д)'!J",TEXT(MATCH($C10,'2018-10 (Д)'!$C$2:$C$100,0)+1,0))))*100)</f>
        <v>Н/Д</v>
      </c>
      <c r="BQ10" s="9" t="str">
        <f ca="1">IF(OR(INDIRECT(CONCATENATE("'2018-12 (Д)'!J",TEXT(MATCH($C10,'2018-12 (Д)'!$C$2:$C$100,0)+1,0)))="Н/Д",INDIRECT(CONCATENATE("'2018-11 (Д)'!J",TEXT(MATCH($C10,'2018-11 (Д)'!$C$2:$C$100,0)+1,0)))="Н/Д",AND(INDIRECT(CONCATENATE("'2018-12 (Д)'!J",TEXT(MATCH($C10,'2018-12 (Д)'!$C$2:$C$100,0)+1,0)))="Н/Д",INDIRECT(CONCATENATE("'2018-11 (Д)'!J",TEXT(MATCH($C10,'2018-11 (Д)'!$C$2:$C$100,0)+1,0))))),"Н/Д",((INDIRECT(CONCATENATE("'2018-12 (Д)'!J",TEXT(MATCH($C10,'2018-12 (Д)'!$C$2:$C$100,0)+1,0)))-INDIRECT(CONCATENATE("'2018-11 (Д)'!J",TEXT(MATCH($C10,'2018-11 (Д)'!$C$2:$C$100,0)+1,0))))/INDIRECT(CONCATENATE("'2018-11 (Д)'!J",TEXT(MATCH($C10,'2018-11 (Д)'!$C$2:$C$100,0)+1,0))))*100)</f>
        <v>Н/Д</v>
      </c>
      <c r="BR10" s="9"/>
      <c r="BS10" s="9">
        <f ca="1">IF(OR(INDIRECT(CONCATENATE("'2018-03 (Д)'!K",TEXT(MATCH($C10,'2018-03 (Д)'!$C$2:$C$100,0)+1,0)))="Н/Д",INDIRECT(CONCATENATE("'2018-02 (Д)'!K",TEXT(MATCH($C10,'2018-02 (Д)'!$C$2:$C$100,0)+1,0)))="Н/Д",AND(INDIRECT(CONCATENATE("'2018-03 (Д)'!K",TEXT(MATCH($C10,'2018-03 (Д)'!$C$2:$C$100,0)+1,0)))="Н/Д",INDIRECT(CONCATENATE("'2018-02 (Д)'!K",TEXT(MATCH($C10,'2018-02 (Д)'!$C$2:$C$100,0)+1,0))))),"Н/Д",((INDIRECT(CONCATENATE("'2018-03 (Д)'!K",TEXT(MATCH($C10,'2018-03 (Д)'!$C$2:$C$100,0)+1,0)))-INDIRECT(CONCATENATE("'2018-02 (Д)'!K",TEXT(MATCH($C10,'2018-02 (Д)'!$C$2:$C$100,0)+1,0))))/INDIRECT(CONCATENATE("'2018-02 (Д)'!K",TEXT(MATCH($C10,'2018-02 (Д)'!$C$2:$C$100,0)+1,0))))*100)</f>
        <v>-63.101548178466317</v>
      </c>
      <c r="BT10" s="9">
        <f ca="1">IF(OR(INDIRECT(CONCATENATE("'2018-04 (Д)'!K",TEXT(MATCH($C10,'2018-04 (Д)'!$C$2:$C$100,0)+1,0)))="Н/Д",INDIRECT(CONCATENATE("'2018-03 (Д)'!K",TEXT(MATCH($C10,'2018-03 (Д)'!$C$2:$C$100,0)+1,0)))="Н/Д",AND(INDIRECT(CONCATENATE("'2018-04 (Д)'!K",TEXT(MATCH($C10,'2018-04 (Д)'!$C$2:$C$100,0)+1,0)))="Н/Д",INDIRECT(CONCATENATE("'2018-03 (Д)'!K",TEXT(MATCH($C10,'2018-03 (Д)'!$C$2:$C$100,0)+1,0))))),"Н/Д",((INDIRECT(CONCATENATE("'2018-04 (Д)'!K",TEXT(MATCH($C10,'2018-04 (Д)'!$C$2:$C$100,0)+1,0)))-INDIRECT(CONCATENATE("'2018-03 (Д)'!K",TEXT(MATCH($C10,'2018-03 (Д)'!$C$2:$C$100,0)+1,0))))/INDIRECT(CONCATENATE("'2018-03 (Д)'!K",TEXT(MATCH($C10,'2018-03 (Д)'!$C$2:$C$100,0)+1,0))))*100)</f>
        <v>148.52751138284509</v>
      </c>
      <c r="BU10" s="9">
        <f ca="1">IF(OR(INDIRECT(CONCATENATE("'2018-05 (Д)'!K",TEXT(MATCH($C10,'2018-05 (Д)'!$C$2:$C$100,0)+1,0)))="Н/Д",INDIRECT(CONCATENATE("'2018-04 (Д)'!K",TEXT(MATCH($C10,'2018-04 (Д)'!$C$2:$C$100,0)+1,0)))="Н/Д",AND(INDIRECT(CONCATENATE("'2018-05 (Д)'!K",TEXT(MATCH($C10,'2018-05 (Д)'!$C$2:$C$100,0)+1,0)))="Н/Д",INDIRECT(CONCATENATE("'2018-04 (Д)'!K",TEXT(MATCH($C10,'2018-04 (Д)'!$C$2:$C$100,0)+1,0))))),"Н/Д",((INDIRECT(CONCATENATE("'2018-05 (Д)'!K",TEXT(MATCH($C10,'2018-05 (Д)'!$C$2:$C$100,0)+1,0)))-INDIRECT(CONCATENATE("'2018-04 (Д)'!K",TEXT(MATCH($C10,'2018-04 (Д)'!$C$2:$C$100,0)+1,0))))/INDIRECT(CONCATENATE("'2018-04 (Д)'!K",TEXT(MATCH($C10,'2018-04 (Д)'!$C$2:$C$100,0)+1,0))))*100)</f>
        <v>188.68176263274142</v>
      </c>
      <c r="BV10" s="9">
        <f ca="1">IF(OR(INDIRECT(CONCATENATE("'2018-06 (Д)'!K",TEXT(MATCH($C10,'2018-06 (Д)'!$C$2:$C$100,0)+1,0)))="Н/Д",INDIRECT(CONCATENATE("'2018-05 (Д)'!K",TEXT(MATCH($C10,'2018-05 (Д)'!$C$2:$C$100,0)+1,0)))="Н/Д",AND(INDIRECT(CONCATENATE("'2018-06 (Д)'!K",TEXT(MATCH($C10,'2018-06 (Д)'!$C$2:$C$100,0)+1,0)))="Н/Д",INDIRECT(CONCATENATE("'2018-05 (Д)'!K",TEXT(MATCH($C10,'2018-05 (Д)'!$C$2:$C$100,0)+1,0))))),"Н/Д",((INDIRECT(CONCATENATE("'2018-06 (Д)'!K",TEXT(MATCH($C10,'2018-06 (Д)'!$C$2:$C$100,0)+1,0)))-INDIRECT(CONCATENATE("'2018-05 (Д)'!K",TEXT(MATCH($C10,'2018-05 (Д)'!$C$2:$C$100,0)+1,0))))/INDIRECT(CONCATENATE("'2018-05 (Д)'!K",TEXT(MATCH($C10,'2018-05 (Д)'!$C$2:$C$100,0)+1,0))))*100)</f>
        <v>-60.339465305984731</v>
      </c>
      <c r="BW10" s="9">
        <f ca="1">IF(OR(INDIRECT(CONCATENATE("'2018-07 (Д)'!K",TEXT(MATCH($C10,'2018-07 (Д)'!$C$2:$C$100,0)+1,0)))="Н/Д",INDIRECT(CONCATENATE("'2018-06 (Д)'!K",TEXT(MATCH($C10,'2018-06 (Д)'!$C$2:$C$100,0)+1,0)))="Н/Д",AND(INDIRECT(CONCATENATE("'2018-07 (Д)'!K",TEXT(MATCH($C10,'2018-07 (Д)'!$C$2:$C$100,0)+1,0)))="Н/Д",INDIRECT(CONCATENATE("'2018-06 (Д)'!K",TEXT(MATCH($C10,'2018-06 (Д)'!$C$2:$C$100,0)+1,0))))),"Н/Д",((INDIRECT(CONCATENATE("'2018-07 (Д)'!K",TEXT(MATCH($C10,'2018-07 (Д)'!$C$2:$C$100,0)+1,0)))-INDIRECT(CONCATENATE("'2018-06 (Д)'!K",TEXT(MATCH($C10,'2018-06 (Д)'!$C$2:$C$100,0)+1,0))))/INDIRECT(CONCATENATE("'2018-06 (Д)'!K",TEXT(MATCH($C10,'2018-06 (Д)'!$C$2:$C$100,0)+1,0))))*100)</f>
        <v>-47.995684266312999</v>
      </c>
      <c r="BX10" s="9">
        <f ca="1">IF(OR(INDIRECT(CONCATENATE("'2018-08 (Д)'!K",TEXT(MATCH($C10,'2018-08 (Д)'!$C$2:$C$100,0)+1,0)))="Н/Д",INDIRECT(CONCATENATE("'2018-07 (Д)'!K",TEXT(MATCH($C10,'2018-07 (Д)'!$C$2:$C$100,0)+1,0)))="Н/Д",AND(INDIRECT(CONCATENATE("'2018-08 (Д)'!K",TEXT(MATCH($C10,'2018-08 (Д)'!$C$2:$C$100,0)+1,0)))="Н/Д",INDIRECT(CONCATENATE("'2018-07 (Д)'!K",TEXT(MATCH($C10,'2018-07 (Д)'!$C$2:$C$100,0)+1,0))))),"Н/Д",((INDIRECT(CONCATENATE("'2018-08 (Д)'!K",TEXT(MATCH($C10,'2018-08 (Д)'!$C$2:$C$100,0)+1,0)))-INDIRECT(CONCATENATE("'2018-07 (Д)'!K",TEXT(MATCH($C10,'2018-07 (Д)'!$C$2:$C$100,0)+1,0))))/INDIRECT(CONCATENATE("'2018-07 (Д)'!K",TEXT(MATCH($C10,'2018-07 (Д)'!$C$2:$C$100,0)+1,0))))*100)</f>
        <v>245.47475568918432</v>
      </c>
      <c r="BY10" s="9">
        <f ca="1">IF(OR(INDIRECT(CONCATENATE("'2018-09 (Д)'!K",TEXT(MATCH($C10,'2018-09 (Д)'!$C$2:$C$100,0)+1,0)))="Н/Д",INDIRECT(CONCATENATE("'2018-08 (Д)'!K",TEXT(MATCH($C10,'2018-08 (Д)'!$C$2:$C$100,0)+1,0)))="Н/Д",AND(INDIRECT(CONCATENATE("'2018-09 (Д)'!K",TEXT(MATCH($C10,'2018-09 (Д)'!$C$2:$C$100,0)+1,0)))="Н/Д",INDIRECT(CONCATENATE("'2018-08 (Д)'!K",TEXT(MATCH($C10,'2018-08 (Д)'!$C$2:$C$100,0)+1,0))))),"Н/Д",((INDIRECT(CONCATENATE("'2018-09 (Д)'!K",TEXT(MATCH($C10,'2018-09 (Д)'!$C$2:$C$100,0)+1,0)))-INDIRECT(CONCATENATE("'2018-08 (Д)'!K",TEXT(MATCH($C10,'2018-08 (Д)'!$C$2:$C$100,0)+1,0))))/INDIRECT(CONCATENATE("'2018-08 (Д)'!K",TEXT(MATCH($C10,'2018-08 (Д)'!$C$2:$C$100,0)+1,0))))*100)</f>
        <v>-77.41484942311692</v>
      </c>
      <c r="BZ10" s="9">
        <f ca="1">IF(OR(INDIRECT(CONCATENATE("'2018-10 (Д)'!K",TEXT(MATCH($C10,'2018-10 (Д)'!$C$2:$C$100,0)+1,0)))="Н/Д",INDIRECT(CONCATENATE("'2018-09 (Д)'!K",TEXT(MATCH($C10,'2018-09 (Д)'!$C$2:$C$100,0)+1,0)))="Н/Д",AND(INDIRECT(CONCATENATE("'2018-10 (Д)'!K",TEXT(MATCH($C10,'2018-10 (Д)'!$C$2:$C$100,0)+1,0)))="Н/Д",INDIRECT(CONCATENATE("'2018-09 (Д)'!K",TEXT(MATCH($C10,'2018-09 (Д)'!$C$2:$C$100,0)+1,0))))),"Н/Д",((INDIRECT(CONCATENATE("'2018-10 (Д)'!K",TEXT(MATCH($C10,'2018-10 (Д)'!$C$2:$C$100,0)+1,0)))-INDIRECT(CONCATENATE("'2018-09 (Д)'!K",TEXT(MATCH($C10,'2018-09 (Д)'!$C$2:$C$100,0)+1,0))))/INDIRECT(CONCATENATE("'2018-09 (Д)'!K",TEXT(MATCH($C10,'2018-09 (Д)'!$C$2:$C$100,0)+1,0))))*100)</f>
        <v>-43.50878186860696</v>
      </c>
      <c r="CA10" s="9">
        <f ca="1">IF(OR(INDIRECT(CONCATENATE("'2018-11 (Д)'!K",TEXT(MATCH($C10,'2018-11 (Д)'!$C$2:$C$100,0)+1,0)))="Н/Д",INDIRECT(CONCATENATE("'2018-10 (Д)'!K",TEXT(MATCH($C10,'2018-10 (Д)'!$C$2:$C$100,0)+1,0)))="Н/Д",AND(INDIRECT(CONCATENATE("'2018-11 (Д)'!K",TEXT(MATCH($C10,'2018-11 (Д)'!$C$2:$C$100,0)+1,0)))="Н/Д",INDIRECT(CONCATENATE("'2018-10 (Д)'!K",TEXT(MATCH($C10,'2018-10 (Д)'!$C$2:$C$100,0)+1,0))))),"Н/Д",((INDIRECT(CONCATENATE("'2018-11 (Д)'!K",TEXT(MATCH($C10,'2018-11 (Д)'!$C$2:$C$100,0)+1,0)))-INDIRECT(CONCATENATE("'2018-10 (Д)'!K",TEXT(MATCH($C10,'2018-10 (Д)'!$C$2:$C$100,0)+1,0))))/INDIRECT(CONCATENATE("'2018-10 (Д)'!K",TEXT(MATCH($C10,'2018-10 (Д)'!$C$2:$C$100,0)+1,0))))*100)</f>
        <v>739.91987634669601</v>
      </c>
      <c r="CB10" s="9">
        <f ca="1">IF(OR(INDIRECT(CONCATENATE("'2018-12 (Д)'!K",TEXT(MATCH($C10,'2018-12 (Д)'!$C$2:$C$100,0)+1,0)))="Н/Д",INDIRECT(CONCATENATE("'2018-11 (Д)'!K",TEXT(MATCH($C10,'2018-11 (Д)'!$C$2:$C$100,0)+1,0)))="Н/Д",AND(INDIRECT(CONCATENATE("'2018-12 (Д)'!K",TEXT(MATCH($C10,'2018-12 (Д)'!$C$2:$C$100,0)+1,0)))="Н/Д",INDIRECT(CONCATENATE("'2018-11 (Д)'!K",TEXT(MATCH($C10,'2018-11 (Д)'!$C$2:$C$100,0)+1,0))))),"Н/Д",((INDIRECT(CONCATENATE("'2018-12 (Д)'!K",TEXT(MATCH($C10,'2018-12 (Д)'!$C$2:$C$100,0)+1,0)))-INDIRECT(CONCATENATE("'2018-11 (Д)'!K",TEXT(MATCH($C10,'2018-11 (Д)'!$C$2:$C$100,0)+1,0))))/INDIRECT(CONCATENATE("'2018-11 (Д)'!K",TEXT(MATCH($C10,'2018-11 (Д)'!$C$2:$C$100,0)+1,0))))*100)</f>
        <v>-82.086555773552433</v>
      </c>
      <c r="CC10" s="9"/>
      <c r="CD10" s="9">
        <f ca="1">IF(OR(INDIRECT(CONCATENATE("'2018-03 (Д)'!L",TEXT(MATCH($C10,'2018-03 (Д)'!$C$2:$C$100,0)+1,0)))="Н/Д",INDIRECT(CONCATENATE("'2018-02 (Д)'!L",TEXT(MATCH($C10,'2018-02 (Д)'!$C$2:$C$100,0)+1,0)))="Н/Д",AND(INDIRECT(CONCATENATE("'2018-03 (Д)'!L",TEXT(MATCH($C10,'2018-03 (Д)'!$C$2:$C$100,0)+1,0)))="Н/Д",INDIRECT(CONCATENATE("'2018-02 (Д)'!L",TEXT(MATCH($C10,'2018-02 (Д)'!$C$2:$C$100,0)+1,0))))),"Н/Д",((INDIRECT(CONCATENATE("'2018-03 (Д)'!L",TEXT(MATCH($C10,'2018-03 (Д)'!$C$2:$C$100,0)+1,0)))-INDIRECT(CONCATENATE("'2018-02 (Д)'!L",TEXT(MATCH($C10,'2018-02 (Д)'!$C$2:$C$100,0)+1,0))))/INDIRECT(CONCATENATE("'2018-02 (Д)'!L",TEXT(MATCH($C10,'2018-02 (Д)'!$C$2:$C$100,0)+1,0))))*100)</f>
        <v>-36.170598812708413</v>
      </c>
      <c r="CE10" s="9">
        <f ca="1">IF(OR(INDIRECT(CONCATENATE("'2018-04 (Д)'!L",TEXT(MATCH($C10,'2018-04 (Д)'!$C$2:$C$100,0)+1,0)))="Н/Д",INDIRECT(CONCATENATE("'2018-03 (Д)'!L",TEXT(MATCH($C10,'2018-03 (Д)'!$C$2:$C$100,0)+1,0)))="Н/Д",AND(INDIRECT(CONCATENATE("'2018-04 (Д)'!L",TEXT(MATCH($C10,'2018-04 (Д)'!$C$2:$C$100,0)+1,0)))="Н/Д",INDIRECT(CONCATENATE("'2018-03 (Д)'!L",TEXT(MATCH($C10,'2018-03 (Д)'!$C$2:$C$100,0)+1,0))))),"Н/Д",((INDIRECT(CONCATENATE("'2018-04 (Д)'!L",TEXT(MATCH($C10,'2018-04 (Д)'!$C$2:$C$100,0)+1,0)))-INDIRECT(CONCATENATE("'2018-03 (Д)'!L",TEXT(MATCH($C10,'2018-03 (Д)'!$C$2:$C$100,0)+1,0))))/INDIRECT(CONCATENATE("'2018-03 (Д)'!L",TEXT(MATCH($C10,'2018-03 (Д)'!$C$2:$C$100,0)+1,0))))*100)</f>
        <v>342.20836742990588</v>
      </c>
      <c r="CF10" s="9">
        <f ca="1">IF(OR(INDIRECT(CONCATENATE("'2018-05 (Д)'!L",TEXT(MATCH($C10,'2018-05 (Д)'!$C$2:$C$100,0)+1,0)))="Н/Д",INDIRECT(CONCATENATE("'2018-04 (Д)'!L",TEXT(MATCH($C10,'2018-04 (Д)'!$C$2:$C$100,0)+1,0)))="Н/Д",AND(INDIRECT(CONCATENATE("'2018-05 (Д)'!L",TEXT(MATCH($C10,'2018-05 (Д)'!$C$2:$C$100,0)+1,0)))="Н/Д",INDIRECT(CONCATENATE("'2018-04 (Д)'!L",TEXT(MATCH($C10,'2018-04 (Д)'!$C$2:$C$100,0)+1,0))))),"Н/Д",((INDIRECT(CONCATENATE("'2018-05 (Д)'!L",TEXT(MATCH($C10,'2018-05 (Д)'!$C$2:$C$100,0)+1,0)))-INDIRECT(CONCATENATE("'2018-04 (Д)'!L",TEXT(MATCH($C10,'2018-04 (Д)'!$C$2:$C$100,0)+1,0))))/INDIRECT(CONCATENATE("'2018-04 (Д)'!L",TEXT(MATCH($C10,'2018-04 (Д)'!$C$2:$C$100,0)+1,0))))*100)</f>
        <v>84.78538922159052</v>
      </c>
      <c r="CG10" s="9">
        <f ca="1">IF(OR(INDIRECT(CONCATENATE("'2018-06 (Д)'!L",TEXT(MATCH($C10,'2018-06 (Д)'!$C$2:$C$100,0)+1,0)))="Н/Д",INDIRECT(CONCATENATE("'2018-05 (Д)'!L",TEXT(MATCH($C10,'2018-05 (Д)'!$C$2:$C$100,0)+1,0)))="Н/Д",AND(INDIRECT(CONCATENATE("'2018-06 (Д)'!L",TEXT(MATCH($C10,'2018-06 (Д)'!$C$2:$C$100,0)+1,0)))="Н/Д",INDIRECT(CONCATENATE("'2018-05 (Д)'!L",TEXT(MATCH($C10,'2018-05 (Д)'!$C$2:$C$100,0)+1,0))))),"Н/Д",((INDIRECT(CONCATENATE("'2018-06 (Д)'!L",TEXT(MATCH($C10,'2018-06 (Д)'!$C$2:$C$100,0)+1,0)))-INDIRECT(CONCATENATE("'2018-05 (Д)'!L",TEXT(MATCH($C10,'2018-05 (Д)'!$C$2:$C$100,0)+1,0))))/INDIRECT(CONCATENATE("'2018-05 (Д)'!L",TEXT(MATCH($C10,'2018-05 (Д)'!$C$2:$C$100,0)+1,0))))*100)</f>
        <v>-66.774705451534899</v>
      </c>
      <c r="CH10" s="9">
        <f ca="1">IF(OR(INDIRECT(CONCATENATE("'2018-07 (Д)'!L",TEXT(MATCH($C10,'2018-07 (Д)'!$C$2:$C$100,0)+1,0)))="Н/Д",INDIRECT(CONCATENATE("'2018-06 (Д)'!L",TEXT(MATCH($C10,'2018-06 (Д)'!$C$2:$C$100,0)+1,0)))="Н/Д",AND(INDIRECT(CONCATENATE("'2018-07 (Д)'!L",TEXT(MATCH($C10,'2018-07 (Д)'!$C$2:$C$100,0)+1,0)))="Н/Д",INDIRECT(CONCATENATE("'2018-06 (Д)'!L",TEXT(MATCH($C10,'2018-06 (Д)'!$C$2:$C$100,0)+1,0))))),"Н/Д",((INDIRECT(CONCATENATE("'2018-07 (Д)'!L",TEXT(MATCH($C10,'2018-07 (Д)'!$C$2:$C$100,0)+1,0)))-INDIRECT(CONCATENATE("'2018-06 (Д)'!L",TEXT(MATCH($C10,'2018-06 (Д)'!$C$2:$C$100,0)+1,0))))/INDIRECT(CONCATENATE("'2018-06 (Д)'!L",TEXT(MATCH($C10,'2018-06 (Д)'!$C$2:$C$100,0)+1,0))))*100)</f>
        <v>-77.490444323852941</v>
      </c>
      <c r="CI10" s="9">
        <f ca="1">IF(OR(INDIRECT(CONCATENATE("'2018-08 (Д)'!L",TEXT(MATCH($C10,'2018-08 (Д)'!$C$2:$C$100,0)+1,0)))="Н/Д",INDIRECT(CONCATENATE("'2018-07 (Д)'!L",TEXT(MATCH($C10,'2018-07 (Д)'!$C$2:$C$100,0)+1,0)))="Н/Д",AND(INDIRECT(CONCATENATE("'2018-08 (Д)'!L",TEXT(MATCH($C10,'2018-08 (Д)'!$C$2:$C$100,0)+1,0)))="Н/Д",INDIRECT(CONCATENATE("'2018-07 (Д)'!L",TEXT(MATCH($C10,'2018-07 (Д)'!$C$2:$C$100,0)+1,0))))),"Н/Д",((INDIRECT(CONCATENATE("'2018-08 (Д)'!L",TEXT(MATCH($C10,'2018-08 (Д)'!$C$2:$C$100,0)+1,0)))-INDIRECT(CONCATENATE("'2018-07 (Д)'!L",TEXT(MATCH($C10,'2018-07 (Д)'!$C$2:$C$100,0)+1,0))))/INDIRECT(CONCATENATE("'2018-07 (Д)'!L",TEXT(MATCH($C10,'2018-07 (Д)'!$C$2:$C$100,0)+1,0))))*100)</f>
        <v>1395.5771477351743</v>
      </c>
      <c r="CJ10" s="9">
        <f ca="1">IF(OR(INDIRECT(CONCATENATE("'2018-09 (Д)'!L",TEXT(MATCH($C10,'2018-09 (Д)'!$C$2:$C$100,0)+1,0)))="Н/Д",INDIRECT(CONCATENATE("'2018-08 (Д)'!L",TEXT(MATCH($C10,'2018-08 (Д)'!$C$2:$C$100,0)+1,0)))="Н/Д",AND(INDIRECT(CONCATENATE("'2018-09 (Д)'!L",TEXT(MATCH($C10,'2018-09 (Д)'!$C$2:$C$100,0)+1,0)))="Н/Д",INDIRECT(CONCATENATE("'2018-08 (Д)'!L",TEXT(MATCH($C10,'2018-08 (Д)'!$C$2:$C$100,0)+1,0))))),"Н/Д",((INDIRECT(CONCATENATE("'2018-09 (Д)'!L",TEXT(MATCH($C10,'2018-09 (Д)'!$C$2:$C$100,0)+1,0)))-INDIRECT(CONCATENATE("'2018-08 (Д)'!L",TEXT(MATCH($C10,'2018-08 (Д)'!$C$2:$C$100,0)+1,0))))/INDIRECT(CONCATENATE("'2018-08 (Д)'!L",TEXT(MATCH($C10,'2018-08 (Д)'!$C$2:$C$100,0)+1,0))))*100)</f>
        <v>-91.499176383191696</v>
      </c>
      <c r="CK10" s="9">
        <f ca="1">IF(OR(INDIRECT(CONCATENATE("'2018-10 (Д)'!L",TEXT(MATCH($C10,'2018-10 (Д)'!$C$2:$C$100,0)+1,0)))="Н/Д",INDIRECT(CONCATENATE("'2018-09 (Д)'!L",TEXT(MATCH($C10,'2018-09 (Д)'!$C$2:$C$100,0)+1,0)))="Н/Д",AND(INDIRECT(CONCATENATE("'2018-10 (Д)'!L",TEXT(MATCH($C10,'2018-10 (Д)'!$C$2:$C$100,0)+1,0)))="Н/Д",INDIRECT(CONCATENATE("'2018-09 (Д)'!L",TEXT(MATCH($C10,'2018-09 (Д)'!$C$2:$C$100,0)+1,0))))),"Н/Д",((INDIRECT(CONCATENATE("'2018-10 (Д)'!L",TEXT(MATCH($C10,'2018-10 (Д)'!$C$2:$C$100,0)+1,0)))-INDIRECT(CONCATENATE("'2018-09 (Д)'!L",TEXT(MATCH($C10,'2018-09 (Д)'!$C$2:$C$100,0)+1,0))))/INDIRECT(CONCATENATE("'2018-09 (Д)'!L",TEXT(MATCH($C10,'2018-09 (Д)'!$C$2:$C$100,0)+1,0))))*100)</f>
        <v>-1.924793613182153</v>
      </c>
      <c r="CL10" s="9">
        <f ca="1">IF(OR(INDIRECT(CONCATENATE("'2018-11 (Д)'!L",TEXT(MATCH($C10,'2018-11 (Д)'!$C$2:$C$100,0)+1,0)))="Н/Д",INDIRECT(CONCATENATE("'2018-10 (Д)'!L",TEXT(MATCH($C10,'2018-10 (Д)'!$C$2:$C$100,0)+1,0)))="Н/Д",AND(INDIRECT(CONCATENATE("'2018-11 (Д)'!L",TEXT(MATCH($C10,'2018-11 (Д)'!$C$2:$C$100,0)+1,0)))="Н/Д",INDIRECT(CONCATENATE("'2018-10 (Д)'!L",TEXT(MATCH($C10,'2018-10 (Д)'!$C$2:$C$100,0)+1,0))))),"Н/Д",((INDIRECT(CONCATENATE("'2018-11 (Д)'!L",TEXT(MATCH($C10,'2018-11 (Д)'!$C$2:$C$100,0)+1,0)))-INDIRECT(CONCATENATE("'2018-10 (Д)'!L",TEXT(MATCH($C10,'2018-10 (Д)'!$C$2:$C$100,0)+1,0))))/INDIRECT(CONCATENATE("'2018-10 (Д)'!L",TEXT(MATCH($C10,'2018-10 (Д)'!$C$2:$C$100,0)+1,0))))*100)</f>
        <v>1151.4635240142984</v>
      </c>
      <c r="CM10" s="9">
        <f ca="1">IF(OR(INDIRECT(CONCATENATE("'2018-12 (Д)'!L",TEXT(MATCH($C10,'2018-12 (Д)'!$C$2:$C$100,0)+1,0)))="Н/Д",INDIRECT(CONCATENATE("'2018-11 (Д)'!L",TEXT(MATCH($C10,'2018-11 (Д)'!$C$2:$C$100,0)+1,0)))="Н/Д",AND(INDIRECT(CONCATENATE("'2018-12 (Д)'!L",TEXT(MATCH($C10,'2018-12 (Д)'!$C$2:$C$100,0)+1,0)))="Н/Д",INDIRECT(CONCATENATE("'2018-11 (Д)'!L",TEXT(MATCH($C10,'2018-11 (Д)'!$C$2:$C$100,0)+1,0))))),"Н/Д",((INDIRECT(CONCATENATE("'2018-12 (Д)'!L",TEXT(MATCH($C10,'2018-12 (Д)'!$C$2:$C$100,0)+1,0)))-INDIRECT(CONCATENATE("'2018-11 (Д)'!L",TEXT(MATCH($C10,'2018-11 (Д)'!$C$2:$C$100,0)+1,0))))/INDIRECT(CONCATENATE("'2018-11 (Д)'!L",TEXT(MATCH($C10,'2018-11 (Д)'!$C$2:$C$100,0)+1,0))))*100)</f>
        <v>-52.213635783791034</v>
      </c>
      <c r="CN10" s="9"/>
      <c r="CO10" s="9">
        <f ca="1">IF(OR(INDIRECT(CONCATENATE("'2018-03 (Д)'!M",TEXT(MATCH($C10,'2018-03 (Д)'!$C$2:$C$100,0)+1,0)))="Н/Д",INDIRECT(CONCATENATE("'2018-02 (Д)'!M",TEXT(MATCH($C10,'2018-02 (Д)'!$C$2:$C$100,0)+1,0)))="Н/Д",AND(INDIRECT(CONCATENATE("'2018-03 (Д)'!M",TEXT(MATCH($C10,'2018-03 (Д)'!$C$2:$C$100,0)+1,0)))="Н/Д",INDIRECT(CONCATENATE("'2018-02 (Д)'!M",TEXT(MATCH($C10,'2018-02 (Д)'!$C$2:$C$100,0)+1,0))))),"Н/Д",((INDIRECT(CONCATENATE("'2018-03 (Д)'!M",TEXT(MATCH($C10,'2018-03 (Д)'!$C$2:$C$100,0)+1,0)))-INDIRECT(CONCATENATE("'2018-02 (Д)'!M",TEXT(MATCH($C10,'2018-02 (Д)'!$C$2:$C$100,0)+1,0))))/INDIRECT(CONCATENATE("'2018-02 (Д)'!M",TEXT(MATCH($C10,'2018-02 (Д)'!$C$2:$C$100,0)+1,0))))*100)</f>
        <v>-0.4188137114697883</v>
      </c>
      <c r="CP10" s="9">
        <f ca="1">IF(OR(INDIRECT(CONCATENATE("'2018-04 (Д)'!M",TEXT(MATCH($C10,'2018-04 (Д)'!$C$2:$C$100,0)+1,0)))="Н/Д",INDIRECT(CONCATENATE("'2018-03 (Д)'!M",TEXT(MATCH($C10,'2018-03 (Д)'!$C$2:$C$100,0)+1,0)))="Н/Д",AND(INDIRECT(CONCATENATE("'2018-04 (Д)'!M",TEXT(MATCH($C10,'2018-04 (Д)'!$C$2:$C$100,0)+1,0)))="Н/Д",INDIRECT(CONCATENATE("'2018-03 (Д)'!M",TEXT(MATCH($C10,'2018-03 (Д)'!$C$2:$C$100,0)+1,0))))),"Н/Д",((INDIRECT(CONCATENATE("'2018-04 (Д)'!M",TEXT(MATCH($C10,'2018-04 (Д)'!$C$2:$C$100,0)+1,0)))-INDIRECT(CONCATENATE("'2018-03 (Д)'!M",TEXT(MATCH($C10,'2018-03 (Д)'!$C$2:$C$100,0)+1,0))))/INDIRECT(CONCATENATE("'2018-03 (Д)'!M",TEXT(MATCH($C10,'2018-03 (Д)'!$C$2:$C$100,0)+1,0))))*100)</f>
        <v>-2.8242348823734345</v>
      </c>
      <c r="CQ10" s="9">
        <f ca="1">IF(OR(INDIRECT(CONCATENATE("'2018-05 (Д)'!M",TEXT(MATCH($C10,'2018-05 (Д)'!$C$2:$C$100,0)+1,0)))="Н/Д",INDIRECT(CONCATENATE("'2018-04 (Д)'!M",TEXT(MATCH($C10,'2018-04 (Д)'!$C$2:$C$100,0)+1,0)))="Н/Д",AND(INDIRECT(CONCATENATE("'2018-05 (Д)'!M",TEXT(MATCH($C10,'2018-05 (Д)'!$C$2:$C$100,0)+1,0)))="Н/Д",INDIRECT(CONCATENATE("'2018-04 (Д)'!M",TEXT(MATCH($C10,'2018-04 (Д)'!$C$2:$C$100,0)+1,0))))),"Н/Д",((INDIRECT(CONCATENATE("'2018-05 (Д)'!M",TEXT(MATCH($C10,'2018-05 (Д)'!$C$2:$C$100,0)+1,0)))-INDIRECT(CONCATENATE("'2018-04 (Д)'!M",TEXT(MATCH($C10,'2018-04 (Д)'!$C$2:$C$100,0)+1,0))))/INDIRECT(CONCATENATE("'2018-04 (Д)'!M",TEXT(MATCH($C10,'2018-04 (Д)'!$C$2:$C$100,0)+1,0))))*100)</f>
        <v>4.066542799203182</v>
      </c>
      <c r="CR10" s="9">
        <f ca="1">IF(OR(INDIRECT(CONCATENATE("'2018-06 (Д)'!M",TEXT(MATCH($C10,'2018-06 (Д)'!$C$2:$C$100,0)+1,0)))="Н/Д",INDIRECT(CONCATENATE("'2018-05 (Д)'!M",TEXT(MATCH($C10,'2018-05 (Д)'!$C$2:$C$100,0)+1,0)))="Н/Д",AND(INDIRECT(CONCATENATE("'2018-06 (Д)'!M",TEXT(MATCH($C10,'2018-06 (Д)'!$C$2:$C$100,0)+1,0)))="Н/Д",INDIRECT(CONCATENATE("'2018-05 (Д)'!M",TEXT(MATCH($C10,'2018-05 (Д)'!$C$2:$C$100,0)+1,0))))),"Н/Д",((INDIRECT(CONCATENATE("'2018-06 (Д)'!M",TEXT(MATCH($C10,'2018-06 (Д)'!$C$2:$C$100,0)+1,0)))-INDIRECT(CONCATENATE("'2018-05 (Д)'!M",TEXT(MATCH($C10,'2018-05 (Д)'!$C$2:$C$100,0)+1,0))))/INDIRECT(CONCATENATE("'2018-05 (Д)'!M",TEXT(MATCH($C10,'2018-05 (Д)'!$C$2:$C$100,0)+1,0))))*100)</f>
        <v>1.8809048848214907</v>
      </c>
      <c r="CS10" s="9">
        <f ca="1">IF(OR(INDIRECT(CONCATENATE("'2018-07 (Д)'!M",TEXT(MATCH($C10,'2018-07 (Д)'!$C$2:$C$100,0)+1,0)))="Н/Д",INDIRECT(CONCATENATE("'2018-06 (Д)'!M",TEXT(MATCH($C10,'2018-06 (Д)'!$C$2:$C$100,0)+1,0)))="Н/Д",AND(INDIRECT(CONCATENATE("'2018-07 (Д)'!M",TEXT(MATCH($C10,'2018-07 (Д)'!$C$2:$C$100,0)+1,0)))="Н/Д",INDIRECT(CONCATENATE("'2018-06 (Д)'!M",TEXT(MATCH($C10,'2018-06 (Д)'!$C$2:$C$100,0)+1,0))))),"Н/Д",((INDIRECT(CONCATENATE("'2018-07 (Д)'!M",TEXT(MATCH($C10,'2018-07 (Д)'!$C$2:$C$100,0)+1,0)))-INDIRECT(CONCATENATE("'2018-06 (Д)'!M",TEXT(MATCH($C10,'2018-06 (Д)'!$C$2:$C$100,0)+1,0))))/INDIRECT(CONCATENATE("'2018-06 (Д)'!M",TEXT(MATCH($C10,'2018-06 (Д)'!$C$2:$C$100,0)+1,0))))*100)</f>
        <v>44.011124736576264</v>
      </c>
      <c r="CT10" s="9">
        <f ca="1">IF(OR(INDIRECT(CONCATENATE("'2018-08 (Д)'!M",TEXT(MATCH($C10,'2018-08 (Д)'!$C$2:$C$100,0)+1,0)))="Н/Д",INDIRECT(CONCATENATE("'2018-07 (Д)'!M",TEXT(MATCH($C10,'2018-07 (Д)'!$C$2:$C$100,0)+1,0)))="Н/Д",AND(INDIRECT(CONCATENATE("'2018-08 (Д)'!M",TEXT(MATCH($C10,'2018-08 (Д)'!$C$2:$C$100,0)+1,0)))="Н/Д",INDIRECT(CONCATENATE("'2018-07 (Д)'!M",TEXT(MATCH($C10,'2018-07 (Д)'!$C$2:$C$100,0)+1,0))))),"Н/Д",((INDIRECT(CONCATENATE("'2018-08 (Д)'!M",TEXT(MATCH($C10,'2018-08 (Д)'!$C$2:$C$100,0)+1,0)))-INDIRECT(CONCATENATE("'2018-07 (Д)'!M",TEXT(MATCH($C10,'2018-07 (Д)'!$C$2:$C$100,0)+1,0))))/INDIRECT(CONCATENATE("'2018-07 (Д)'!M",TEXT(MATCH($C10,'2018-07 (Д)'!$C$2:$C$100,0)+1,0))))*100)</f>
        <v>24.111743982179327</v>
      </c>
      <c r="CU10" s="9">
        <f ca="1">IF(OR(INDIRECT(CONCATENATE("'2018-09 (Д)'!M",TEXT(MATCH($C10,'2018-09 (Д)'!$C$2:$C$100,0)+1,0)))="Н/Д",INDIRECT(CONCATENATE("'2018-08 (Д)'!M",TEXT(MATCH($C10,'2018-08 (Д)'!$C$2:$C$100,0)+1,0)))="Н/Д",AND(INDIRECT(CONCATENATE("'2018-09 (Д)'!M",TEXT(MATCH($C10,'2018-09 (Д)'!$C$2:$C$100,0)+1,0)))="Н/Д",INDIRECT(CONCATENATE("'2018-08 (Д)'!M",TEXT(MATCH($C10,'2018-08 (Д)'!$C$2:$C$100,0)+1,0))))),"Н/Д",((INDIRECT(CONCATENATE("'2018-09 (Д)'!M",TEXT(MATCH($C10,'2018-09 (Д)'!$C$2:$C$100,0)+1,0)))-INDIRECT(CONCATENATE("'2018-08 (Д)'!M",TEXT(MATCH($C10,'2018-08 (Д)'!$C$2:$C$100,0)+1,0))))/INDIRECT(CONCATENATE("'2018-08 (Д)'!M",TEXT(MATCH($C10,'2018-08 (Д)'!$C$2:$C$100,0)+1,0))))*100)</f>
        <v>2.7343010158304968</v>
      </c>
      <c r="CV10" s="9">
        <f ca="1">IF(OR(INDIRECT(CONCATENATE("'2018-10 (Д)'!M",TEXT(MATCH($C10,'2018-10 (Д)'!$C$2:$C$100,0)+1,0)))="Н/Д",INDIRECT(CONCATENATE("'2018-09 (Д)'!M",TEXT(MATCH($C10,'2018-09 (Д)'!$C$2:$C$100,0)+1,0)))="Н/Д",AND(INDIRECT(CONCATENATE("'2018-10 (Д)'!M",TEXT(MATCH($C10,'2018-10 (Д)'!$C$2:$C$100,0)+1,0)))="Н/Д",INDIRECT(CONCATENATE("'2018-09 (Д)'!M",TEXT(MATCH($C10,'2018-09 (Д)'!$C$2:$C$100,0)+1,0))))),"Н/Д",((INDIRECT(CONCATENATE("'2018-10 (Д)'!M",TEXT(MATCH($C10,'2018-10 (Д)'!$C$2:$C$100,0)+1,0)))-INDIRECT(CONCATENATE("'2018-09 (Д)'!M",TEXT(MATCH($C10,'2018-09 (Д)'!$C$2:$C$100,0)+1,0))))/INDIRECT(CONCATENATE("'2018-09 (Д)'!M",TEXT(MATCH($C10,'2018-09 (Д)'!$C$2:$C$100,0)+1,0))))*100)</f>
        <v>12.300465546416795</v>
      </c>
      <c r="CW10" s="9">
        <f ca="1">IF(OR(INDIRECT(CONCATENATE("'2018-11 (Д)'!M",TEXT(MATCH($C10,'2018-11 (Д)'!$C$2:$C$100,0)+1,0)))="Н/Д",INDIRECT(CONCATENATE("'2018-10 (Д)'!M",TEXT(MATCH($C10,'2018-10 (Д)'!$C$2:$C$100,0)+1,0)))="Н/Д",AND(INDIRECT(CONCATENATE("'2018-11 (Д)'!M",TEXT(MATCH($C10,'2018-11 (Д)'!$C$2:$C$100,0)+1,0)))="Н/Д",INDIRECT(CONCATENATE("'2018-10 (Д)'!M",TEXT(MATCH($C10,'2018-10 (Д)'!$C$2:$C$100,0)+1,0))))),"Н/Д",((INDIRECT(CONCATENATE("'2018-11 (Д)'!M",TEXT(MATCH($C10,'2018-11 (Д)'!$C$2:$C$100,0)+1,0)))-INDIRECT(CONCATENATE("'2018-10 (Д)'!M",TEXT(MATCH($C10,'2018-10 (Д)'!$C$2:$C$100,0)+1,0))))/INDIRECT(CONCATENATE("'2018-10 (Д)'!M",TEXT(MATCH($C10,'2018-10 (Д)'!$C$2:$C$100,0)+1,0))))*100)</f>
        <v>-3.230147442799379</v>
      </c>
      <c r="CX10" s="9">
        <f ca="1">IF(OR(INDIRECT(CONCATENATE("'2018-12 (Д)'!M",TEXT(MATCH($C10,'2018-12 (Д)'!$C$2:$C$100,0)+1,0)))="Н/Д",INDIRECT(CONCATENATE("'2018-11 (Д)'!M",TEXT(MATCH($C10,'2018-11 (Д)'!$C$2:$C$100,0)+1,0)))="Н/Д",AND(INDIRECT(CONCATENATE("'2018-12 (Д)'!M",TEXT(MATCH($C10,'2018-12 (Д)'!$C$2:$C$100,0)+1,0)))="Н/Д",INDIRECT(CONCATENATE("'2018-11 (Д)'!M",TEXT(MATCH($C10,'2018-11 (Д)'!$C$2:$C$100,0)+1,0))))),"Н/Д",((INDIRECT(CONCATENATE("'2018-12 (Д)'!M",TEXT(MATCH($C10,'2018-12 (Д)'!$C$2:$C$100,0)+1,0)))-INDIRECT(CONCATENATE("'2018-11 (Д)'!M",TEXT(MATCH($C10,'2018-11 (Д)'!$C$2:$C$100,0)+1,0))))/INDIRECT(CONCATENATE("'2018-11 (Д)'!M",TEXT(MATCH($C10,'2018-11 (Д)'!$C$2:$C$100,0)+1,0))))*100)</f>
        <v>-34.733092714731342</v>
      </c>
      <c r="CY10" s="9"/>
      <c r="CZ10" s="9">
        <f ca="1">IF(OR(INDIRECT(CONCATENATE("'2018-03 (Д)'!N",TEXT(MATCH($C10,'2018-03 (Д)'!$C$2:$C$100,0)+1,0)))="Н/Д",INDIRECT(CONCATENATE("'2018-02 (Д)'!N",TEXT(MATCH($C10,'2018-02 (Д)'!$C$2:$C$100,0)+1,0)))="Н/Д",AND(INDIRECT(CONCATENATE("'2018-03 (Д)'!N",TEXT(MATCH($C10,'2018-03 (Д)'!$C$2:$C$100,0)+1,0)))="Н/Д",INDIRECT(CONCATENATE("'2018-02 (Д)'!N",TEXT(MATCH($C10,'2018-02 (Д)'!$C$2:$C$100,0)+1,0))))),"Н/Д",((INDIRECT(CONCATENATE("'2018-03 (Д)'!N",TEXT(MATCH($C10,'2018-03 (Д)'!$C$2:$C$100,0)+1,0)))-INDIRECT(CONCATENATE("'2018-02 (Д)'!N",TEXT(MATCH($C10,'2018-02 (Д)'!$C$2:$C$100,0)+1,0))))/INDIRECT(CONCATENATE("'2018-02 (Д)'!N",TEXT(MATCH($C10,'2018-02 (Д)'!$C$2:$C$100,0)+1,0))))*100)</f>
        <v>112.72587796904034</v>
      </c>
      <c r="DA10" s="9">
        <f ca="1">IF(OR(INDIRECT(CONCATENATE("'2018-04 (Д)'!N",TEXT(MATCH($C10,'2018-04 (Д)'!$C$2:$C$100,0)+1,0)))="Н/Д",INDIRECT(CONCATENATE("'2018-03 (Д)'!N",TEXT(MATCH($C10,'2018-03 (Д)'!$C$2:$C$100,0)+1,0)))="Н/Д",AND(INDIRECT(CONCATENATE("'2018-04 (Д)'!N",TEXT(MATCH($C10,'2018-04 (Д)'!$C$2:$C$100,0)+1,0)))="Н/Д",INDIRECT(CONCATENATE("'2018-03 (Д)'!N",TEXT(MATCH($C10,'2018-03 (Д)'!$C$2:$C$100,0)+1,0))))),"Н/Д",((INDIRECT(CONCATENATE("'2018-04 (Д)'!N",TEXT(MATCH($C10,'2018-04 (Д)'!$C$2:$C$100,0)+1,0)))-INDIRECT(CONCATENATE("'2018-03 (Д)'!N",TEXT(MATCH($C10,'2018-03 (Д)'!$C$2:$C$100,0)+1,0))))/INDIRECT(CONCATENATE("'2018-03 (Д)'!N",TEXT(MATCH($C10,'2018-03 (Д)'!$C$2:$C$100,0)+1,0))))*100)</f>
        <v>57.590750163904644</v>
      </c>
      <c r="DB10" s="9">
        <f ca="1">IF(OR(INDIRECT(CONCATENATE("'2018-05 (Д)'!N",TEXT(MATCH($C10,'2018-05 (Д)'!$C$2:$C$100,0)+1,0)))="Н/Д",INDIRECT(CONCATENATE("'2018-04 (Д)'!N",TEXT(MATCH($C10,'2018-04 (Д)'!$C$2:$C$100,0)+1,0)))="Н/Д",AND(INDIRECT(CONCATENATE("'2018-05 (Д)'!N",TEXT(MATCH($C10,'2018-05 (Д)'!$C$2:$C$100,0)+1,0)))="Н/Д",INDIRECT(CONCATENATE("'2018-04 (Д)'!N",TEXT(MATCH($C10,'2018-04 (Д)'!$C$2:$C$100,0)+1,0))))),"Н/Д",((INDIRECT(CONCATENATE("'2018-05 (Д)'!N",TEXT(MATCH($C10,'2018-05 (Д)'!$C$2:$C$100,0)+1,0)))-INDIRECT(CONCATENATE("'2018-04 (Д)'!N",TEXT(MATCH($C10,'2018-04 (Д)'!$C$2:$C$100,0)+1,0))))/INDIRECT(CONCATENATE("'2018-04 (Д)'!N",TEXT(MATCH($C10,'2018-04 (Д)'!$C$2:$C$100,0)+1,0))))*100)</f>
        <v>41.242996402619276</v>
      </c>
      <c r="DC10" s="9">
        <f ca="1">IF(OR(INDIRECT(CONCATENATE("'2018-06 (Д)'!N",TEXT(MATCH($C10,'2018-06 (Д)'!$C$2:$C$100,0)+1,0)))="Н/Д",INDIRECT(CONCATENATE("'2018-05 (Д)'!N",TEXT(MATCH($C10,'2018-05 (Д)'!$C$2:$C$100,0)+1,0)))="Н/Д",AND(INDIRECT(CONCATENATE("'2018-06 (Д)'!N",TEXT(MATCH($C10,'2018-06 (Д)'!$C$2:$C$100,0)+1,0)))="Н/Д",INDIRECT(CONCATENATE("'2018-05 (Д)'!N",TEXT(MATCH($C10,'2018-05 (Д)'!$C$2:$C$100,0)+1,0))))),"Н/Д",((INDIRECT(CONCATENATE("'2018-06 (Д)'!N",TEXT(MATCH($C10,'2018-06 (Д)'!$C$2:$C$100,0)+1,0)))-INDIRECT(CONCATENATE("'2018-05 (Д)'!N",TEXT(MATCH($C10,'2018-05 (Д)'!$C$2:$C$100,0)+1,0))))/INDIRECT(CONCATENATE("'2018-05 (Д)'!N",TEXT(MATCH($C10,'2018-05 (Д)'!$C$2:$C$100,0)+1,0))))*100)</f>
        <v>28.000625366964737</v>
      </c>
      <c r="DD10" s="9">
        <f ca="1">IF(OR(INDIRECT(CONCATENATE("'2018-07 (Д)'!N",TEXT(MATCH($C10,'2018-07 (Д)'!$C$2:$C$100,0)+1,0)))="Н/Д",INDIRECT(CONCATENATE("'2018-06 (Д)'!N",TEXT(MATCH($C10,'2018-06 (Д)'!$C$2:$C$100,0)+1,0)))="Н/Д",AND(INDIRECT(CONCATENATE("'2018-07 (Д)'!N",TEXT(MATCH($C10,'2018-07 (Д)'!$C$2:$C$100,0)+1,0)))="Н/Д",INDIRECT(CONCATENATE("'2018-06 (Д)'!N",TEXT(MATCH($C10,'2018-06 (Д)'!$C$2:$C$100,0)+1,0))))),"Н/Д",((INDIRECT(CONCATENATE("'2018-07 (Д)'!N",TEXT(MATCH($C10,'2018-07 (Д)'!$C$2:$C$100,0)+1,0)))-INDIRECT(CONCATENATE("'2018-06 (Д)'!N",TEXT(MATCH($C10,'2018-06 (Д)'!$C$2:$C$100,0)+1,0))))/INDIRECT(CONCATENATE("'2018-06 (Д)'!N",TEXT(MATCH($C10,'2018-06 (Д)'!$C$2:$C$100,0)+1,0))))*100)</f>
        <v>22.095624981125976</v>
      </c>
      <c r="DE10" s="9">
        <f ca="1">IF(OR(INDIRECT(CONCATENATE("'2018-08 (Д)'!N",TEXT(MATCH($C10,'2018-08 (Д)'!$C$2:$C$100,0)+1,0)))="Н/Д",INDIRECT(CONCATENATE("'2018-07 (Д)'!N",TEXT(MATCH($C10,'2018-07 (Д)'!$C$2:$C$100,0)+1,0)))="Н/Д",AND(INDIRECT(CONCATENATE("'2018-08 (Д)'!N",TEXT(MATCH($C10,'2018-08 (Д)'!$C$2:$C$100,0)+1,0)))="Н/Д",INDIRECT(CONCATENATE("'2018-07 (Д)'!N",TEXT(MATCH($C10,'2018-07 (Д)'!$C$2:$C$100,0)+1,0))))),"Н/Д",((INDIRECT(CONCATENATE("'2018-08 (Д)'!N",TEXT(MATCH($C10,'2018-08 (Д)'!$C$2:$C$100,0)+1,0)))-INDIRECT(CONCATENATE("'2018-07 (Д)'!N",TEXT(MATCH($C10,'2018-07 (Д)'!$C$2:$C$100,0)+1,0))))/INDIRECT(CONCATENATE("'2018-07 (Д)'!N",TEXT(MATCH($C10,'2018-07 (Д)'!$C$2:$C$100,0)+1,0))))*100)</f>
        <v>16.308732959105697</v>
      </c>
      <c r="DF10" s="9">
        <f ca="1">IF(OR(INDIRECT(CONCATENATE("'2018-09 (Д)'!N",TEXT(MATCH($C10,'2018-09 (Д)'!$C$2:$C$100,0)+1,0)))="Н/Д",INDIRECT(CONCATENATE("'2018-08 (Д)'!N",TEXT(MATCH($C10,'2018-08 (Д)'!$C$2:$C$100,0)+1,0)))="Н/Д",AND(INDIRECT(CONCATENATE("'2018-09 (Д)'!N",TEXT(MATCH($C10,'2018-09 (Д)'!$C$2:$C$100,0)+1,0)))="Н/Д",INDIRECT(CONCATENATE("'2018-08 (Д)'!N",TEXT(MATCH($C10,'2018-08 (Д)'!$C$2:$C$100,0)+1,0))))),"Н/Д",((INDIRECT(CONCATENATE("'2018-09 (Д)'!N",TEXT(MATCH($C10,'2018-09 (Д)'!$C$2:$C$100,0)+1,0)))-INDIRECT(CONCATENATE("'2018-08 (Д)'!N",TEXT(MATCH($C10,'2018-08 (Д)'!$C$2:$C$100,0)+1,0))))/INDIRECT(CONCATENATE("'2018-08 (Д)'!N",TEXT(MATCH($C10,'2018-08 (Д)'!$C$2:$C$100,0)+1,0))))*100)</f>
        <v>13.843525141811647</v>
      </c>
      <c r="DG10" s="9">
        <f ca="1">IF(OR(INDIRECT(CONCATENATE("'2018-10 (Д)'!N",TEXT(MATCH($C10,'2018-10 (Д)'!$C$2:$C$100,0)+1,0)))="Н/Д",INDIRECT(CONCATENATE("'2018-09 (Д)'!N",TEXT(MATCH($C10,'2018-09 (Д)'!$C$2:$C$100,0)+1,0)))="Н/Д",AND(INDIRECT(CONCATENATE("'2018-10 (Д)'!N",TEXT(MATCH($C10,'2018-10 (Д)'!$C$2:$C$100,0)+1,0)))="Н/Д",INDIRECT(CONCATENATE("'2018-09 (Д)'!N",TEXT(MATCH($C10,'2018-09 (Д)'!$C$2:$C$100,0)+1,0))))),"Н/Д",((INDIRECT(CONCATENATE("'2018-10 (Д)'!N",TEXT(MATCH($C10,'2018-10 (Д)'!$C$2:$C$100,0)+1,0)))-INDIRECT(CONCATENATE("'2018-09 (Д)'!N",TEXT(MATCH($C10,'2018-09 (Д)'!$C$2:$C$100,0)+1,0))))/INDIRECT(CONCATENATE("'2018-09 (Д)'!N",TEXT(MATCH($C10,'2018-09 (Д)'!$C$2:$C$100,0)+1,0))))*100)</f>
        <v>11.376311264245155</v>
      </c>
      <c r="DH10" s="9">
        <f ca="1">IF(OR(INDIRECT(CONCATENATE("'2018-11 (Д)'!N",TEXT(MATCH($C10,'2018-11 (Д)'!$C$2:$C$100,0)+1,0)))="Н/Д",INDIRECT(CONCATENATE("'2018-10 (Д)'!N",TEXT(MATCH($C10,'2018-10 (Д)'!$C$2:$C$100,0)+1,0)))="Н/Д",AND(INDIRECT(CONCATENATE("'2018-11 (Д)'!N",TEXT(MATCH($C10,'2018-11 (Д)'!$C$2:$C$100,0)+1,0)))="Н/Д",INDIRECT(CONCATENATE("'2018-10 (Д)'!N",TEXT(MATCH($C10,'2018-10 (Д)'!$C$2:$C$100,0)+1,0))))),"Н/Д",((INDIRECT(CONCATENATE("'2018-11 (Д)'!N",TEXT(MATCH($C10,'2018-11 (Д)'!$C$2:$C$100,0)+1,0)))-INDIRECT(CONCATENATE("'2018-10 (Д)'!N",TEXT(MATCH($C10,'2018-10 (Д)'!$C$2:$C$100,0)+1,0))))/INDIRECT(CONCATENATE("'2018-10 (Д)'!N",TEXT(MATCH($C10,'2018-10 (Д)'!$C$2:$C$100,0)+1,0))))*100)</f>
        <v>11.622157527097839</v>
      </c>
      <c r="DI10" s="9">
        <f ca="1">IF(OR(INDIRECT(CONCATENATE("'2018-12 (Д)'!N",TEXT(MATCH($C10,'2018-12 (Д)'!$C$2:$C$100,0)+1,0)))="Н/Д",INDIRECT(CONCATENATE("'2018-11 (Д)'!N",TEXT(MATCH($C10,'2018-11 (Д)'!$C$2:$C$100,0)+1,0)))="Н/Д",AND(INDIRECT(CONCATENATE("'2018-12 (Д)'!N",TEXT(MATCH($C10,'2018-12 (Д)'!$C$2:$C$100,0)+1,0)))="Н/Д",INDIRECT(CONCATENATE("'2018-11 (Д)'!N",TEXT(MATCH($C10,'2018-11 (Д)'!$C$2:$C$100,0)+1,0))))),"Н/Д",((INDIRECT(CONCATENATE("'2018-12 (Д)'!N",TEXT(MATCH($C10,'2018-12 (Д)'!$C$2:$C$100,0)+1,0)))-INDIRECT(CONCATENATE("'2018-11 (Д)'!N",TEXT(MATCH($C10,'2018-11 (Д)'!$C$2:$C$100,0)+1,0))))/INDIRECT(CONCATENATE("'2018-11 (Д)'!N",TEXT(MATCH($C10,'2018-11 (Д)'!$C$2:$C$100,0)+1,0))))*100)</f>
        <v>12.063348042186663</v>
      </c>
      <c r="DJ10" s="9"/>
      <c r="DK10" s="9">
        <f ca="1">IF(OR(INDIRECT(CONCATENATE("'2018-03 (Д)'!O",TEXT(MATCH($C10,'2018-03 (Д)'!$C$2:$C$100,0)+1,0)))="Н/Д",INDIRECT(CONCATENATE("'2018-02 (Д)'!O",TEXT(MATCH($C10,'2018-02 (Д)'!$C$2:$C$100,0)+1,0)))="Н/Д",AND(INDIRECT(CONCATENATE("'2018-03 (Д)'!O",TEXT(MATCH($C10,'2018-03 (Д)'!$C$2:$C$100,0)+1,0)))="Н/Д",INDIRECT(CONCATENATE("'2018-02 (Д)'!O",TEXT(MATCH($C10,'2018-02 (Д)'!$C$2:$C$100,0)+1,0))))),"Н/Д",((INDIRECT(CONCATENATE("'2018-03 (Д)'!O",TEXT(MATCH($C10,'2018-03 (Д)'!$C$2:$C$100,0)+1,0)))-INDIRECT(CONCATENATE("'2018-02 (Д)'!O",TEXT(MATCH($C10,'2018-02 (Д)'!$C$2:$C$100,0)+1,0))))/INDIRECT(CONCATENATE("'2018-02 (Д)'!O",TEXT(MATCH($C10,'2018-02 (Д)'!$C$2:$C$100,0)+1,0))))*100)</f>
        <v>-96157.857142857159</v>
      </c>
      <c r="DL10" s="9">
        <f ca="1">IF(OR(INDIRECT(CONCATENATE("'2018-04 (Д)'!O",TEXT(MATCH($C10,'2018-04 (Д)'!$C$2:$C$100,0)+1,0)))="Н/Д",INDIRECT(CONCATENATE("'2018-03 (Д)'!O",TEXT(MATCH($C10,'2018-03 (Д)'!$C$2:$C$100,0)+1,0)))="Н/Д",AND(INDIRECT(CONCATENATE("'2018-04 (Д)'!O",TEXT(MATCH($C10,'2018-04 (Д)'!$C$2:$C$100,0)+1,0)))="Н/Д",INDIRECT(CONCATENATE("'2018-03 (Д)'!O",TEXT(MATCH($C10,'2018-03 (Д)'!$C$2:$C$100,0)+1,0))))),"Н/Д",((INDIRECT(CONCATENATE("'2018-04 (Д)'!O",TEXT(MATCH($C10,'2018-04 (Д)'!$C$2:$C$100,0)+1,0)))-INDIRECT(CONCATENATE("'2018-03 (Д)'!O",TEXT(MATCH($C10,'2018-03 (Д)'!$C$2:$C$100,0)+1,0))))/INDIRECT(CONCATENATE("'2018-03 (Д)'!O",TEXT(MATCH($C10,'2018-03 (Д)'!$C$2:$C$100,0)+1,0))))*100)</f>
        <v>-2.8003955949167767</v>
      </c>
      <c r="DM10" s="9">
        <f ca="1">IF(OR(INDIRECT(CONCATENATE("'2018-05 (Д)'!O",TEXT(MATCH($C10,'2018-05 (Д)'!$C$2:$C$100,0)+1,0)))="Н/Д",INDIRECT(CONCATENATE("'2018-04 (Д)'!O",TEXT(MATCH($C10,'2018-04 (Д)'!$C$2:$C$100,0)+1,0)))="Н/Д",AND(INDIRECT(CONCATENATE("'2018-05 (Д)'!O",TEXT(MATCH($C10,'2018-05 (Д)'!$C$2:$C$100,0)+1,0)))="Н/Д",INDIRECT(CONCATENATE("'2018-04 (Д)'!O",TEXT(MATCH($C10,'2018-04 (Д)'!$C$2:$C$100,0)+1,0))))),"Н/Д",((INDIRECT(CONCATENATE("'2018-05 (Д)'!O",TEXT(MATCH($C10,'2018-05 (Д)'!$C$2:$C$100,0)+1,0)))-INDIRECT(CONCATENATE("'2018-04 (Д)'!O",TEXT(MATCH($C10,'2018-04 (Д)'!$C$2:$C$100,0)+1,0))))/INDIRECT(CONCATENATE("'2018-04 (Д)'!O",TEXT(MATCH($C10,'2018-04 (Д)'!$C$2:$C$100,0)+1,0))))*100)</f>
        <v>-78.534980683165671</v>
      </c>
      <c r="DN10" s="9">
        <f ca="1">IF(OR(INDIRECT(CONCATENATE("'2018-06 (Д)'!O",TEXT(MATCH($C10,'2018-06 (Д)'!$C$2:$C$100,0)+1,0)))="Н/Д",INDIRECT(CONCATENATE("'2018-05 (Д)'!O",TEXT(MATCH($C10,'2018-05 (Д)'!$C$2:$C$100,0)+1,0)))="Н/Д",AND(INDIRECT(CONCATENATE("'2018-06 (Д)'!O",TEXT(MATCH($C10,'2018-06 (Д)'!$C$2:$C$100,0)+1,0)))="Н/Д",INDIRECT(CONCATENATE("'2018-05 (Д)'!O",TEXT(MATCH($C10,'2018-05 (Д)'!$C$2:$C$100,0)+1,0))))),"Н/Д",((INDIRECT(CONCATENATE("'2018-06 (Д)'!O",TEXT(MATCH($C10,'2018-06 (Д)'!$C$2:$C$100,0)+1,0)))-INDIRECT(CONCATENATE("'2018-05 (Д)'!O",TEXT(MATCH($C10,'2018-05 (Д)'!$C$2:$C$100,0)+1,0))))/INDIRECT(CONCATENATE("'2018-05 (Д)'!O",TEXT(MATCH($C10,'2018-05 (Д)'!$C$2:$C$100,0)+1,0))))*100)</f>
        <v>-3698.2464894147847</v>
      </c>
      <c r="DO10" s="9">
        <f ca="1">IF(OR(INDIRECT(CONCATENATE("'2018-07 (Д)'!O",TEXT(MATCH($C10,'2018-07 (Д)'!$C$2:$C$100,0)+1,0)))="Н/Д",INDIRECT(CONCATENATE("'2018-06 (Д)'!O",TEXT(MATCH($C10,'2018-06 (Д)'!$C$2:$C$100,0)+1,0)))="Н/Д",AND(INDIRECT(CONCATENATE("'2018-07 (Д)'!O",TEXT(MATCH($C10,'2018-07 (Д)'!$C$2:$C$100,0)+1,0)))="Н/Д",INDIRECT(CONCATENATE("'2018-06 (Д)'!O",TEXT(MATCH($C10,'2018-06 (Д)'!$C$2:$C$100,0)+1,0))))),"Н/Д",((INDIRECT(CONCATENATE("'2018-07 (Д)'!O",TEXT(MATCH($C10,'2018-07 (Д)'!$C$2:$C$100,0)+1,0)))-INDIRECT(CONCATENATE("'2018-06 (Д)'!O",TEXT(MATCH($C10,'2018-06 (Д)'!$C$2:$C$100,0)+1,0))))/INDIRECT(CONCATENATE("'2018-06 (Д)'!O",TEXT(MATCH($C10,'2018-06 (Д)'!$C$2:$C$100,0)+1,0))))*100)</f>
        <v>-106.94119231851155</v>
      </c>
      <c r="DP10" s="9">
        <f ca="1">IF(OR(INDIRECT(CONCATENATE("'2018-08 (Д)'!O",TEXT(MATCH($C10,'2018-08 (Д)'!$C$2:$C$100,0)+1,0)))="Н/Д",INDIRECT(CONCATENATE("'2018-07 (Д)'!O",TEXT(MATCH($C10,'2018-07 (Д)'!$C$2:$C$100,0)+1,0)))="Н/Д",AND(INDIRECT(CONCATENATE("'2018-08 (Д)'!O",TEXT(MATCH($C10,'2018-08 (Д)'!$C$2:$C$100,0)+1,0)))="Н/Д",INDIRECT(CONCATENATE("'2018-07 (Д)'!O",TEXT(MATCH($C10,'2018-07 (Д)'!$C$2:$C$100,0)+1,0))))),"Н/Д",((INDIRECT(CONCATENATE("'2018-08 (Д)'!O",TEXT(MATCH($C10,'2018-08 (Д)'!$C$2:$C$100,0)+1,0)))-INDIRECT(CONCATENATE("'2018-07 (Д)'!O",TEXT(MATCH($C10,'2018-07 (Д)'!$C$2:$C$100,0)+1,0))))/INDIRECT(CONCATENATE("'2018-07 (Д)'!O",TEXT(MATCH($C10,'2018-07 (Д)'!$C$2:$C$100,0)+1,0))))*100)</f>
        <v>560.98347555580949</v>
      </c>
      <c r="DQ10" s="9">
        <f ca="1">IF(OR(INDIRECT(CONCATENATE("'2018-09 (Д)'!O",TEXT(MATCH($C10,'2018-09 (Д)'!$C$2:$C$100,0)+1,0)))="Н/Д",INDIRECT(CONCATENATE("'2018-08 (Д)'!O",TEXT(MATCH($C10,'2018-08 (Д)'!$C$2:$C$100,0)+1,0)))="Н/Д",AND(INDIRECT(CONCATENATE("'2018-09 (Д)'!O",TEXT(MATCH($C10,'2018-09 (Д)'!$C$2:$C$100,0)+1,0)))="Н/Д",INDIRECT(CONCATENATE("'2018-08 (Д)'!O",TEXT(MATCH($C10,'2018-08 (Д)'!$C$2:$C$100,0)+1,0))))),"Н/Д",((INDIRECT(CONCATENATE("'2018-09 (Д)'!O",TEXT(MATCH($C10,'2018-09 (Д)'!$C$2:$C$100,0)+1,0)))-INDIRECT(CONCATENATE("'2018-08 (Д)'!O",TEXT(MATCH($C10,'2018-08 (Д)'!$C$2:$C$100,0)+1,0))))/INDIRECT(CONCATENATE("'2018-08 (Д)'!O",TEXT(MATCH($C10,'2018-08 (Д)'!$C$2:$C$100,0)+1,0))))*100)</f>
        <v>0.75474305057814783</v>
      </c>
      <c r="DR10" s="9">
        <f ca="1">IF(OR(INDIRECT(CONCATENATE("'2018-10 (Д)'!O",TEXT(MATCH($C10,'2018-10 (Д)'!$C$2:$C$100,0)+1,0)))="Н/Д",INDIRECT(CONCATENATE("'2018-09 (Д)'!O",TEXT(MATCH($C10,'2018-09 (Д)'!$C$2:$C$100,0)+1,0)))="Н/Д",AND(INDIRECT(CONCATENATE("'2018-10 (Д)'!O",TEXT(MATCH($C10,'2018-10 (Д)'!$C$2:$C$100,0)+1,0)))="Н/Д",INDIRECT(CONCATENATE("'2018-09 (Д)'!O",TEXT(MATCH($C10,'2018-09 (Д)'!$C$2:$C$100,0)+1,0))))),"Н/Д",((INDIRECT(CONCATENATE("'2018-10 (Д)'!O",TEXT(MATCH($C10,'2018-10 (Д)'!$C$2:$C$100,0)+1,0)))-INDIRECT(CONCATENATE("'2018-09 (Д)'!O",TEXT(MATCH($C10,'2018-09 (Д)'!$C$2:$C$100,0)+1,0))))/INDIRECT(CONCATENATE("'2018-09 (Д)'!O",TEXT(MATCH($C10,'2018-09 (Д)'!$C$2:$C$100,0)+1,0))))*100)</f>
        <v>-37.080565673880436</v>
      </c>
      <c r="DS10" s="9">
        <f ca="1">IF(OR(INDIRECT(CONCATENATE("'2018-11 (Д)'!O",TEXT(MATCH($C10,'2018-11 (Д)'!$C$2:$C$100,0)+1,0)))="Н/Д",INDIRECT(CONCATENATE("'2018-10 (Д)'!O",TEXT(MATCH($C10,'2018-10 (Д)'!$C$2:$C$100,0)+1,0)))="Н/Д",AND(INDIRECT(CONCATENATE("'2018-11 (Д)'!O",TEXT(MATCH($C10,'2018-11 (Д)'!$C$2:$C$100,0)+1,0)))="Н/Д",INDIRECT(CONCATENATE("'2018-10 (Д)'!O",TEXT(MATCH($C10,'2018-10 (Д)'!$C$2:$C$100,0)+1,0))))),"Н/Д",((INDIRECT(CONCATENATE("'2018-11 (Д)'!O",TEXT(MATCH($C10,'2018-11 (Д)'!$C$2:$C$100,0)+1,0)))-INDIRECT(CONCATENATE("'2018-10 (Д)'!O",TEXT(MATCH($C10,'2018-10 (Д)'!$C$2:$C$100,0)+1,0))))/INDIRECT(CONCATENATE("'2018-10 (Д)'!O",TEXT(MATCH($C10,'2018-10 (Д)'!$C$2:$C$100,0)+1,0))))*100)</f>
        <v>191.75705358511127</v>
      </c>
      <c r="DT10" s="9">
        <f ca="1">IF(OR(INDIRECT(CONCATENATE("'2018-12 (Д)'!O",TEXT(MATCH($C10,'2018-12 (Д)'!$C$2:$C$100,0)+1,0)))="Н/Д",INDIRECT(CONCATENATE("'2018-11 (Д)'!O",TEXT(MATCH($C10,'2018-11 (Д)'!$C$2:$C$100,0)+1,0)))="Н/Д",AND(INDIRECT(CONCATENATE("'2018-12 (Д)'!O",TEXT(MATCH($C10,'2018-12 (Д)'!$C$2:$C$100,0)+1,0)))="Н/Д",INDIRECT(CONCATENATE("'2018-11 (Д)'!O",TEXT(MATCH($C10,'2018-11 (Д)'!$C$2:$C$100,0)+1,0))))),"Н/Д",((INDIRECT(CONCATENATE("'2018-12 (Д)'!O",TEXT(MATCH($C10,'2018-12 (Д)'!$C$2:$C$100,0)+1,0)))-INDIRECT(CONCATENATE("'2018-11 (Д)'!O",TEXT(MATCH($C10,'2018-11 (Д)'!$C$2:$C$100,0)+1,0))))/INDIRECT(CONCATENATE("'2018-11 (Д)'!O",TEXT(MATCH($C10,'2018-11 (Д)'!$C$2:$C$100,0)+1,0))))*100)</f>
        <v>-143.45149580381218</v>
      </c>
      <c r="DU10" s="9"/>
      <c r="DV10" s="9">
        <f ca="1">IF(OR(INDIRECT(CONCATENATE("'2018-03 (Д)'!P",TEXT(MATCH($C10,'2018-03 (Д)'!$C$2:$C$100,0)+1,0)))="Н/Д",INDIRECT(CONCATENATE("'2018-02 (Д)'!P",TEXT(MATCH($C10,'2018-02 (Д)'!$C$2:$C$100,0)+1,0)))="Н/Д",AND(INDIRECT(CONCATENATE("'2018-03 (Д)'!P",TEXT(MATCH($C10,'2018-03 (Д)'!$C$2:$C$100,0)+1,0)))="Н/Д",INDIRECT(CONCATENATE("'2018-02 (Д)'!P",TEXT(MATCH($C10,'2018-02 (Д)'!$C$2:$C$100,0)+1,0))))),"Н/Д",((INDIRECT(CONCATENATE("'2018-03 (Д)'!P",TEXT(MATCH($C10,'2018-03 (Д)'!$C$2:$C$100,0)+1,0)))-INDIRECT(CONCATENATE("'2018-02 (Д)'!P",TEXT(MATCH($C10,'2018-02 (Д)'!$C$2:$C$100,0)+1,0))))/INDIRECT(CONCATENATE("'2018-02 (Д)'!P",TEXT(MATCH($C10,'2018-02 (Д)'!$C$2:$C$100,0)+1,0))))*100)</f>
        <v>-16.31730673155911</v>
      </c>
      <c r="DW10" s="9">
        <f ca="1">IF(OR(INDIRECT(CONCATENATE("'2018-04 (Д)'!P",TEXT(MATCH($C10,'2018-04 (Д)'!$C$2:$C$100,0)+1,0)))="Н/Д",INDIRECT(CONCATENATE("'2018-03 (Д)'!P",TEXT(MATCH($C10,'2018-03 (Д)'!$C$2:$C$100,0)+1,0)))="Н/Д",AND(INDIRECT(CONCATENATE("'2018-04 (Д)'!P",TEXT(MATCH($C10,'2018-04 (Д)'!$C$2:$C$100,0)+1,0)))="Н/Д",INDIRECT(CONCATENATE("'2018-03 (Д)'!P",TEXT(MATCH($C10,'2018-03 (Д)'!$C$2:$C$100,0)+1,0))))),"Н/Д",((INDIRECT(CONCATENATE("'2018-04 (Д)'!P",TEXT(MATCH($C10,'2018-04 (Д)'!$C$2:$C$100,0)+1,0)))-INDIRECT(CONCATENATE("'2018-03 (Д)'!P",TEXT(MATCH($C10,'2018-03 (Д)'!$C$2:$C$100,0)+1,0))))/INDIRECT(CONCATENATE("'2018-03 (Д)'!P",TEXT(MATCH($C10,'2018-03 (Д)'!$C$2:$C$100,0)+1,0))))*100)</f>
        <v>39.38614115044517</v>
      </c>
      <c r="DX10" s="9">
        <f ca="1">IF(OR(INDIRECT(CONCATENATE("'2018-05 (Д)'!P",TEXT(MATCH($C10,'2018-05 (Д)'!$C$2:$C$100,0)+1,0)))="Н/Д",INDIRECT(CONCATENATE("'2018-04 (Д)'!P",TEXT(MATCH($C10,'2018-04 (Д)'!$C$2:$C$100,0)+1,0)))="Н/Д",AND(INDIRECT(CONCATENATE("'2018-05 (Д)'!P",TEXT(MATCH($C10,'2018-05 (Д)'!$C$2:$C$100,0)+1,0)))="Н/Д",INDIRECT(CONCATENATE("'2018-04 (Д)'!P",TEXT(MATCH($C10,'2018-04 (Д)'!$C$2:$C$100,0)+1,0))))),"Н/Д",((INDIRECT(CONCATENATE("'2018-05 (Д)'!P",TEXT(MATCH($C10,'2018-05 (Д)'!$C$2:$C$100,0)+1,0)))-INDIRECT(CONCATENATE("'2018-04 (Д)'!P",TEXT(MATCH($C10,'2018-04 (Д)'!$C$2:$C$100,0)+1,0))))/INDIRECT(CONCATENATE("'2018-04 (Д)'!P",TEXT(MATCH($C10,'2018-04 (Д)'!$C$2:$C$100,0)+1,0))))*100)</f>
        <v>18.585406056079563</v>
      </c>
      <c r="DY10" s="9">
        <f ca="1">IF(OR(INDIRECT(CONCATENATE("'2018-06 (Д)'!P",TEXT(MATCH($C10,'2018-06 (Д)'!$C$2:$C$100,0)+1,0)))="Н/Д",INDIRECT(CONCATENATE("'2018-05 (Д)'!P",TEXT(MATCH($C10,'2018-05 (Д)'!$C$2:$C$100,0)+1,0)))="Н/Д",AND(INDIRECT(CONCATENATE("'2018-06 (Д)'!P",TEXT(MATCH($C10,'2018-06 (Д)'!$C$2:$C$100,0)+1,0)))="Н/Д",INDIRECT(CONCATENATE("'2018-05 (Д)'!P",TEXT(MATCH($C10,'2018-05 (Д)'!$C$2:$C$100,0)+1,0))))),"Н/Д",((INDIRECT(CONCATENATE("'2018-06 (Д)'!P",TEXT(MATCH($C10,'2018-06 (Д)'!$C$2:$C$100,0)+1,0)))-INDIRECT(CONCATENATE("'2018-05 (Д)'!P",TEXT(MATCH($C10,'2018-05 (Д)'!$C$2:$C$100,0)+1,0))))/INDIRECT(CONCATENATE("'2018-05 (Д)'!P",TEXT(MATCH($C10,'2018-05 (Д)'!$C$2:$C$100,0)+1,0))))*100)</f>
        <v>6.1201910833446105</v>
      </c>
      <c r="DZ10" s="9">
        <f ca="1">IF(OR(INDIRECT(CONCATENATE("'2018-07 (Д)'!P",TEXT(MATCH($C10,'2018-07 (Д)'!$C$2:$C$100,0)+1,0)))="Н/Д",INDIRECT(CONCATENATE("'2018-06 (Д)'!P",TEXT(MATCH($C10,'2018-06 (Д)'!$C$2:$C$100,0)+1,0)))="Н/Д",AND(INDIRECT(CONCATENATE("'2018-07 (Д)'!P",TEXT(MATCH($C10,'2018-07 (Д)'!$C$2:$C$100,0)+1,0)))="Н/Д",INDIRECT(CONCATENATE("'2018-06 (Д)'!P",TEXT(MATCH($C10,'2018-06 (Д)'!$C$2:$C$100,0)+1,0))))),"Н/Д",((INDIRECT(CONCATENATE("'2018-07 (Д)'!P",TEXT(MATCH($C10,'2018-07 (Д)'!$C$2:$C$100,0)+1,0)))-INDIRECT(CONCATENATE("'2018-06 (Д)'!P",TEXT(MATCH($C10,'2018-06 (Д)'!$C$2:$C$100,0)+1,0))))/INDIRECT(CONCATENATE("'2018-06 (Д)'!P",TEXT(MATCH($C10,'2018-06 (Д)'!$C$2:$C$100,0)+1,0))))*100)</f>
        <v>-18.259458236910348</v>
      </c>
      <c r="EA10" s="9">
        <f ca="1">IF(OR(INDIRECT(CONCATENATE("'2018-08 (Д)'!P",TEXT(MATCH($C10,'2018-08 (Д)'!$C$2:$C$100,0)+1,0)))="Н/Д",INDIRECT(CONCATENATE("'2018-07 (Д)'!P",TEXT(MATCH($C10,'2018-07 (Д)'!$C$2:$C$100,0)+1,0)))="Н/Д",AND(INDIRECT(CONCATENATE("'2018-08 (Д)'!P",TEXT(MATCH($C10,'2018-08 (Д)'!$C$2:$C$100,0)+1,0)))="Н/Д",INDIRECT(CONCATENATE("'2018-07 (Д)'!P",TEXT(MATCH($C10,'2018-07 (Д)'!$C$2:$C$100,0)+1,0))))),"Н/Д",((INDIRECT(CONCATENATE("'2018-08 (Д)'!P",TEXT(MATCH($C10,'2018-08 (Д)'!$C$2:$C$100,0)+1,0)))-INDIRECT(CONCATENATE("'2018-07 (Д)'!P",TEXT(MATCH($C10,'2018-07 (Д)'!$C$2:$C$100,0)+1,0))))/INDIRECT(CONCATENATE("'2018-07 (Д)'!P",TEXT(MATCH($C10,'2018-07 (Д)'!$C$2:$C$100,0)+1,0))))*100)</f>
        <v>2.0661103293015706</v>
      </c>
      <c r="EB10" s="9">
        <f ca="1">IF(OR(INDIRECT(CONCATENATE("'2018-09 (Д)'!P",TEXT(MATCH($C10,'2018-09 (Д)'!$C$2:$C$100,0)+1,0)))="Н/Д",INDIRECT(CONCATENATE("'2018-08 (Д)'!P",TEXT(MATCH($C10,'2018-08 (Д)'!$C$2:$C$100,0)+1,0)))="Н/Д",AND(INDIRECT(CONCATENATE("'2018-09 (Д)'!P",TEXT(MATCH($C10,'2018-09 (Д)'!$C$2:$C$100,0)+1,0)))="Н/Д",INDIRECT(CONCATENATE("'2018-08 (Д)'!P",TEXT(MATCH($C10,'2018-08 (Д)'!$C$2:$C$100,0)+1,0))))),"Н/Д",((INDIRECT(CONCATENATE("'2018-09 (Д)'!P",TEXT(MATCH($C10,'2018-09 (Д)'!$C$2:$C$100,0)+1,0)))-INDIRECT(CONCATENATE("'2018-08 (Д)'!P",TEXT(MATCH($C10,'2018-08 (Д)'!$C$2:$C$100,0)+1,0))))/INDIRECT(CONCATENATE("'2018-08 (Д)'!P",TEXT(MATCH($C10,'2018-08 (Д)'!$C$2:$C$100,0)+1,0))))*100)</f>
        <v>-2.9681110198381573</v>
      </c>
      <c r="EC10" s="9">
        <f ca="1">IF(OR(INDIRECT(CONCATENATE("'2018-10 (Д)'!P",TEXT(MATCH($C10,'2018-10 (Д)'!$C$2:$C$100,0)+1,0)))="Н/Д",INDIRECT(CONCATENATE("'2018-09 (Д)'!P",TEXT(MATCH($C10,'2018-09 (Д)'!$C$2:$C$100,0)+1,0)))="Н/Д",AND(INDIRECT(CONCATENATE("'2018-10 (Д)'!P",TEXT(MATCH($C10,'2018-10 (Д)'!$C$2:$C$100,0)+1,0)))="Н/Д",INDIRECT(CONCATENATE("'2018-09 (Д)'!P",TEXT(MATCH($C10,'2018-09 (Д)'!$C$2:$C$100,0)+1,0))))),"Н/Д",((INDIRECT(CONCATENATE("'2018-10 (Д)'!P",TEXT(MATCH($C10,'2018-10 (Д)'!$C$2:$C$100,0)+1,0)))-INDIRECT(CONCATENATE("'2018-09 (Д)'!P",TEXT(MATCH($C10,'2018-09 (Д)'!$C$2:$C$100,0)+1,0))))/INDIRECT(CONCATENATE("'2018-09 (Д)'!P",TEXT(MATCH($C10,'2018-09 (Д)'!$C$2:$C$100,0)+1,0))))*100)</f>
        <v>-5.2776647435669819</v>
      </c>
      <c r="ED10" s="9">
        <f ca="1">IF(OR(INDIRECT(CONCATENATE("'2018-11 (Д)'!P",TEXT(MATCH($C10,'2018-11 (Д)'!$C$2:$C$100,0)+1,0)))="Н/Д",INDIRECT(CONCATENATE("'2018-10 (Д)'!P",TEXT(MATCH($C10,'2018-10 (Д)'!$C$2:$C$100,0)+1,0)))="Н/Д",AND(INDIRECT(CONCATENATE("'2018-11 (Д)'!P",TEXT(MATCH($C10,'2018-11 (Д)'!$C$2:$C$100,0)+1,0)))="Н/Д",INDIRECT(CONCATENATE("'2018-10 (Д)'!P",TEXT(MATCH($C10,'2018-10 (Д)'!$C$2:$C$100,0)+1,0))))),"Н/Д",((INDIRECT(CONCATENATE("'2018-11 (Д)'!P",TEXT(MATCH($C10,'2018-11 (Д)'!$C$2:$C$100,0)+1,0)))-INDIRECT(CONCATENATE("'2018-10 (Д)'!P",TEXT(MATCH($C10,'2018-10 (Д)'!$C$2:$C$100,0)+1,0))))/INDIRECT(CONCATENATE("'2018-10 (Д)'!P",TEXT(MATCH($C10,'2018-10 (Д)'!$C$2:$C$100,0)+1,0))))*100)</f>
        <v>-7.1586496438272889</v>
      </c>
      <c r="EE10" s="9">
        <f ca="1">IF(OR(INDIRECT(CONCATENATE("'2018-12 (Д)'!P",TEXT(MATCH($C10,'2018-12 (Д)'!$C$2:$C$100,0)+1,0)))="Н/Д",INDIRECT(CONCATENATE("'2018-11 (Д)'!P",TEXT(MATCH($C10,'2018-11 (Д)'!$C$2:$C$100,0)+1,0)))="Н/Д",AND(INDIRECT(CONCATENATE("'2018-12 (Д)'!P",TEXT(MATCH($C10,'2018-12 (Д)'!$C$2:$C$100,0)+1,0)))="Н/Д",INDIRECT(CONCATENATE("'2018-11 (Д)'!P",TEXT(MATCH($C10,'2018-11 (Д)'!$C$2:$C$100,0)+1,0))))),"Н/Д",((INDIRECT(CONCATENATE("'2018-12 (Д)'!P",TEXT(MATCH($C10,'2018-12 (Д)'!$C$2:$C$100,0)+1,0)))-INDIRECT(CONCATENATE("'2018-11 (Д)'!P",TEXT(MATCH($C10,'2018-11 (Д)'!$C$2:$C$100,0)+1,0))))/INDIRECT(CONCATENATE("'2018-11 (Д)'!P",TEXT(MATCH($C10,'2018-11 (Д)'!$C$2:$C$100,0)+1,0))))*100)</f>
        <v>7.7094424618348185</v>
      </c>
      <c r="EF10" s="9"/>
      <c r="EG10" s="9">
        <f ca="1">IF(OR(INDIRECT(CONCATENATE("'2018-03 (Д)'!Q",TEXT(MATCH($C10,'2018-03 (Д)'!$C$2:$C$100,0)+1,0)))="Н/Д",INDIRECT(CONCATENATE("'2018-02 (Д)'!Q",TEXT(MATCH($C10,'2018-02 (Д)'!$C$2:$C$100,0)+1,0)))="Н/Д",AND(INDIRECT(CONCATENATE("'2018-03 (Д)'!Q",TEXT(MATCH($C10,'2018-03 (Д)'!$C$2:$C$100,0)+1,0)))="Н/Д",INDIRECT(CONCATENATE("'2018-02 (Д)'!Q",TEXT(MATCH($C10,'2018-02 (Д)'!$C$2:$C$100,0)+1,0))))),"Н/Д",((INDIRECT(CONCATENATE("'2018-03 (Д)'!Q",TEXT(MATCH($C10,'2018-03 (Д)'!$C$2:$C$100,0)+1,0)))-INDIRECT(CONCATENATE("'2018-02 (Д)'!Q",TEXT(MATCH($C10,'2018-02 (Д)'!$C$2:$C$100,0)+1,0))))/INDIRECT(CONCATENATE("'2018-02 (Д)'!Q",TEXT(MATCH($C10,'2018-02 (Д)'!$C$2:$C$100,0)+1,0))))*100)</f>
        <v>37.796566233429424</v>
      </c>
      <c r="EH10" s="9">
        <f ca="1">IF(OR(INDIRECT(CONCATENATE("'2018-04 (Д)'!Q",TEXT(MATCH($C10,'2018-04 (Д)'!$C$2:$C$100,0)+1,0)))="Н/Д",INDIRECT(CONCATENATE("'2018-03 (Д)'!Q",TEXT(MATCH($C10,'2018-03 (Д)'!$C$2:$C$100,0)+1,0)))="Н/Д",AND(INDIRECT(CONCATENATE("'2018-04 (Д)'!Q",TEXT(MATCH($C10,'2018-04 (Д)'!$C$2:$C$100,0)+1,0)))="Н/Д",INDIRECT(CONCATENATE("'2018-03 (Д)'!Q",TEXT(MATCH($C10,'2018-03 (Д)'!$C$2:$C$100,0)+1,0))))),"Н/Д",((INDIRECT(CONCATENATE("'2018-04 (Д)'!Q",TEXT(MATCH($C10,'2018-04 (Д)'!$C$2:$C$100,0)+1,0)))-INDIRECT(CONCATENATE("'2018-03 (Д)'!Q",TEXT(MATCH($C10,'2018-03 (Д)'!$C$2:$C$100,0)+1,0))))/INDIRECT(CONCATENATE("'2018-03 (Д)'!Q",TEXT(MATCH($C10,'2018-03 (Д)'!$C$2:$C$100,0)+1,0))))*100)</f>
        <v>176.42586525509941</v>
      </c>
      <c r="EI10" s="9">
        <f ca="1">IF(OR(INDIRECT(CONCATENATE("'2018-05 (Д)'!Q",TEXT(MATCH($C10,'2018-05 (Д)'!$C$2:$C$100,0)+1,0)))="Н/Д",INDIRECT(CONCATENATE("'2018-04 (Д)'!Q",TEXT(MATCH($C10,'2018-04 (Д)'!$C$2:$C$100,0)+1,0)))="Н/Д",AND(INDIRECT(CONCATENATE("'2018-05 (Д)'!Q",TEXT(MATCH($C10,'2018-05 (Д)'!$C$2:$C$100,0)+1,0)))="Н/Д",INDIRECT(CONCATENATE("'2018-04 (Д)'!Q",TEXT(MATCH($C10,'2018-04 (Д)'!$C$2:$C$100,0)+1,0))))),"Н/Д",((INDIRECT(CONCATENATE("'2018-05 (Д)'!Q",TEXT(MATCH($C10,'2018-05 (Д)'!$C$2:$C$100,0)+1,0)))-INDIRECT(CONCATENATE("'2018-04 (Д)'!Q",TEXT(MATCH($C10,'2018-04 (Д)'!$C$2:$C$100,0)+1,0))))/INDIRECT(CONCATENATE("'2018-04 (Д)'!Q",TEXT(MATCH($C10,'2018-04 (Д)'!$C$2:$C$100,0)+1,0))))*100)</f>
        <v>-2.8790751266654446</v>
      </c>
      <c r="EJ10" s="9">
        <f ca="1">IF(OR(INDIRECT(CONCATENATE("'2018-06 (Д)'!Q",TEXT(MATCH($C10,'2018-06 (Д)'!$C$2:$C$100,0)+1,0)))="Н/Д",INDIRECT(CONCATENATE("'2018-05 (Д)'!Q",TEXT(MATCH($C10,'2018-05 (Д)'!$C$2:$C$100,0)+1,0)))="Н/Д",AND(INDIRECT(CONCATENATE("'2018-06 (Д)'!Q",TEXT(MATCH($C10,'2018-06 (Д)'!$C$2:$C$100,0)+1,0)))="Н/Д",INDIRECT(CONCATENATE("'2018-05 (Д)'!Q",TEXT(MATCH($C10,'2018-05 (Д)'!$C$2:$C$100,0)+1,0))))),"Н/Д",((INDIRECT(CONCATENATE("'2018-06 (Д)'!Q",TEXT(MATCH($C10,'2018-06 (Д)'!$C$2:$C$100,0)+1,0)))-INDIRECT(CONCATENATE("'2018-05 (Д)'!Q",TEXT(MATCH($C10,'2018-05 (Д)'!$C$2:$C$100,0)+1,0))))/INDIRECT(CONCATENATE("'2018-05 (Д)'!Q",TEXT(MATCH($C10,'2018-05 (Д)'!$C$2:$C$100,0)+1,0))))*100)</f>
        <v>-52.280229492237204</v>
      </c>
      <c r="EK10" s="9">
        <f ca="1">IF(OR(INDIRECT(CONCATENATE("'2018-07 (Д)'!Q",TEXT(MATCH($C10,'2018-07 (Д)'!$C$2:$C$100,0)+1,0)))="Н/Д",INDIRECT(CONCATENATE("'2018-06 (Д)'!Q",TEXT(MATCH($C10,'2018-06 (Д)'!$C$2:$C$100,0)+1,0)))="Н/Д",AND(INDIRECT(CONCATENATE("'2018-07 (Д)'!Q",TEXT(MATCH($C10,'2018-07 (Д)'!$C$2:$C$100,0)+1,0)))="Н/Д",INDIRECT(CONCATENATE("'2018-06 (Д)'!Q",TEXT(MATCH($C10,'2018-06 (Д)'!$C$2:$C$100,0)+1,0))))),"Н/Д",((INDIRECT(CONCATENATE("'2018-07 (Д)'!Q",TEXT(MATCH($C10,'2018-07 (Д)'!$C$2:$C$100,0)+1,0)))-INDIRECT(CONCATENATE("'2018-06 (Д)'!Q",TEXT(MATCH($C10,'2018-06 (Д)'!$C$2:$C$100,0)+1,0))))/INDIRECT(CONCATENATE("'2018-06 (Д)'!Q",TEXT(MATCH($C10,'2018-06 (Д)'!$C$2:$C$100,0)+1,0))))*100)</f>
        <v>3.2909618381375507</v>
      </c>
      <c r="EL10" s="9">
        <f ca="1">IF(OR(INDIRECT(CONCATENATE("'2018-08 (Д)'!Q",TEXT(MATCH($C10,'2018-08 (Д)'!$C$2:$C$100,0)+1,0)))="Н/Д",INDIRECT(CONCATENATE("'2018-07 (Д)'!Q",TEXT(MATCH($C10,'2018-07 (Д)'!$C$2:$C$100,0)+1,0)))="Н/Д",AND(INDIRECT(CONCATENATE("'2018-08 (Д)'!Q",TEXT(MATCH($C10,'2018-08 (Д)'!$C$2:$C$100,0)+1,0)))="Н/Д",INDIRECT(CONCATENATE("'2018-07 (Д)'!Q",TEXT(MATCH($C10,'2018-07 (Д)'!$C$2:$C$100,0)+1,0))))),"Н/Д",((INDIRECT(CONCATENATE("'2018-08 (Д)'!Q",TEXT(MATCH($C10,'2018-08 (Д)'!$C$2:$C$100,0)+1,0)))-INDIRECT(CONCATENATE("'2018-07 (Д)'!Q",TEXT(MATCH($C10,'2018-07 (Д)'!$C$2:$C$100,0)+1,0))))/INDIRECT(CONCATENATE("'2018-07 (Д)'!Q",TEXT(MATCH($C10,'2018-07 (Д)'!$C$2:$C$100,0)+1,0))))*100)</f>
        <v>50.270259522354841</v>
      </c>
      <c r="EM10" s="9">
        <f ca="1">IF(OR(INDIRECT(CONCATENATE("'2018-09 (Д)'!Q",TEXT(MATCH($C10,'2018-09 (Д)'!$C$2:$C$100,0)+1,0)))="Н/Д",INDIRECT(CONCATENATE("'2018-08 (Д)'!Q",TEXT(MATCH($C10,'2018-08 (Д)'!$C$2:$C$100,0)+1,0)))="Н/Д",AND(INDIRECT(CONCATENATE("'2018-09 (Д)'!Q",TEXT(MATCH($C10,'2018-09 (Д)'!$C$2:$C$100,0)+1,0)))="Н/Д",INDIRECT(CONCATENATE("'2018-08 (Д)'!Q",TEXT(MATCH($C10,'2018-08 (Д)'!$C$2:$C$100,0)+1,0))))),"Н/Д",((INDIRECT(CONCATENATE("'2018-09 (Д)'!Q",TEXT(MATCH($C10,'2018-09 (Д)'!$C$2:$C$100,0)+1,0)))-INDIRECT(CONCATENATE("'2018-08 (Д)'!Q",TEXT(MATCH($C10,'2018-08 (Д)'!$C$2:$C$100,0)+1,0))))/INDIRECT(CONCATENATE("'2018-08 (Д)'!Q",TEXT(MATCH($C10,'2018-08 (Д)'!$C$2:$C$100,0)+1,0))))*100)</f>
        <v>-4.1042519671556175</v>
      </c>
      <c r="EN10" s="9">
        <f ca="1">IF(OR(INDIRECT(CONCATENATE("'2018-10 (Д)'!Q",TEXT(MATCH($C10,'2018-10 (Д)'!$C$2:$C$100,0)+1,0)))="Н/Д",INDIRECT(CONCATENATE("'2018-09 (Д)'!Q",TEXT(MATCH($C10,'2018-09 (Д)'!$C$2:$C$100,0)+1,0)))="Н/Д",AND(INDIRECT(CONCATENATE("'2018-10 (Д)'!Q",TEXT(MATCH($C10,'2018-10 (Д)'!$C$2:$C$100,0)+1,0)))="Н/Д",INDIRECT(CONCATENATE("'2018-09 (Д)'!Q",TEXT(MATCH($C10,'2018-09 (Д)'!$C$2:$C$100,0)+1,0))))),"Н/Д",((INDIRECT(CONCATENATE("'2018-10 (Д)'!Q",TEXT(MATCH($C10,'2018-10 (Д)'!$C$2:$C$100,0)+1,0)))-INDIRECT(CONCATENATE("'2018-09 (Д)'!Q",TEXT(MATCH($C10,'2018-09 (Д)'!$C$2:$C$100,0)+1,0))))/INDIRECT(CONCATENATE("'2018-09 (Д)'!Q",TEXT(MATCH($C10,'2018-09 (Д)'!$C$2:$C$100,0)+1,0))))*100)</f>
        <v>-19.182188026677625</v>
      </c>
      <c r="EO10" s="9">
        <f ca="1">IF(OR(INDIRECT(CONCATENATE("'2018-11 (Д)'!Q",TEXT(MATCH($C10,'2018-11 (Д)'!$C$2:$C$100,0)+1,0)))="Н/Д",INDIRECT(CONCATENATE("'2018-10 (Д)'!Q",TEXT(MATCH($C10,'2018-10 (Д)'!$C$2:$C$100,0)+1,0)))="Н/Д",AND(INDIRECT(CONCATENATE("'2018-11 (Д)'!Q",TEXT(MATCH($C10,'2018-11 (Д)'!$C$2:$C$100,0)+1,0)))="Н/Д",INDIRECT(CONCATENATE("'2018-10 (Д)'!Q",TEXT(MATCH($C10,'2018-10 (Д)'!$C$2:$C$100,0)+1,0))))),"Н/Д",((INDIRECT(CONCATENATE("'2018-11 (Д)'!Q",TEXT(MATCH($C10,'2018-11 (Д)'!$C$2:$C$100,0)+1,0)))-INDIRECT(CONCATENATE("'2018-10 (Д)'!Q",TEXT(MATCH($C10,'2018-10 (Д)'!$C$2:$C$100,0)+1,0))))/INDIRECT(CONCATENATE("'2018-10 (Д)'!Q",TEXT(MATCH($C10,'2018-10 (Д)'!$C$2:$C$100,0)+1,0))))*100)</f>
        <v>38.239176894169447</v>
      </c>
      <c r="EP10" s="9">
        <f ca="1">IF(OR(INDIRECT(CONCATENATE("'2018-12 (Д)'!Q",TEXT(MATCH($C10,'2018-12 (Д)'!$C$2:$C$100,0)+1,0)))="Н/Д",INDIRECT(CONCATENATE("'2018-11 (Д)'!Q",TEXT(MATCH($C10,'2018-11 (Д)'!$C$2:$C$100,0)+1,0)))="Н/Д",AND(INDIRECT(CONCATENATE("'2018-12 (Д)'!Q",TEXT(MATCH($C10,'2018-12 (Д)'!$C$2:$C$100,0)+1,0)))="Н/Д",INDIRECT(CONCATENATE("'2018-11 (Д)'!Q",TEXT(MATCH($C10,'2018-11 (Д)'!$C$2:$C$100,0)+1,0))))),"Н/Д",((INDIRECT(CONCATENATE("'2018-12 (Д)'!Q",TEXT(MATCH($C10,'2018-12 (Д)'!$C$2:$C$100,0)+1,0)))-INDIRECT(CONCATENATE("'2018-11 (Д)'!Q",TEXT(MATCH($C10,'2018-11 (Д)'!$C$2:$C$100,0)+1,0))))/INDIRECT(CONCATENATE("'2018-11 (Д)'!Q",TEXT(MATCH($C10,'2018-11 (Д)'!$C$2:$C$100,0)+1,0))))*100)</f>
        <v>-13.132716631802815</v>
      </c>
      <c r="EQ10" s="9"/>
      <c r="ER10" s="9">
        <f ca="1">IF(OR(INDIRECT(CONCATENATE("'2018-03 (Д)'!R",TEXT(MATCH($C10,'2018-03 (Д)'!$C$2:$C$100,0)+1,0)))="Н/Д",INDIRECT(CONCATENATE("'2018-02 (Д)'!R",TEXT(MATCH($C10,'2018-02 (Д)'!$C$2:$C$100,0)+1,0)))="Н/Д",AND(INDIRECT(CONCATENATE("'2018-03 (Д)'!R",TEXT(MATCH($C10,'2018-03 (Д)'!$C$2:$C$100,0)+1,0)))="Н/Д",INDIRECT(CONCATENATE("'2018-02 (Д)'!R",TEXT(MATCH($C10,'2018-02 (Д)'!$C$2:$C$100,0)+1,0))))),"Н/Д",((INDIRECT(CONCATENATE("'2018-03 (Д)'!R",TEXT(MATCH($C10,'2018-03 (Д)'!$C$2:$C$100,0)+1,0)))-INDIRECT(CONCATENATE("'2018-02 (Д)'!R",TEXT(MATCH($C10,'2018-02 (Д)'!$C$2:$C$100,0)+1,0))))/INDIRECT(CONCATENATE("'2018-02 (Д)'!R",TEXT(MATCH($C10,'2018-02 (Д)'!$C$2:$C$100,0)+1,0))))*100)</f>
        <v>43.210030990142442</v>
      </c>
      <c r="ES10" s="9">
        <f ca="1">IF(OR(INDIRECT(CONCATENATE("'2018-04 (Д)'!R",TEXT(MATCH($C10,'2018-04 (Д)'!$C$2:$C$100,0)+1,0)))="Н/Д",INDIRECT(CONCATENATE("'2018-03 (Д)'!R",TEXT(MATCH($C10,'2018-03 (Д)'!$C$2:$C$100,0)+1,0)))="Н/Д",AND(INDIRECT(CONCATENATE("'2018-04 (Д)'!R",TEXT(MATCH($C10,'2018-04 (Д)'!$C$2:$C$100,0)+1,0)))="Н/Д",INDIRECT(CONCATENATE("'2018-03 (Д)'!R",TEXT(MATCH($C10,'2018-03 (Д)'!$C$2:$C$100,0)+1,0))))),"Н/Д",((INDIRECT(CONCATENATE("'2018-04 (Д)'!R",TEXT(MATCH($C10,'2018-04 (Д)'!$C$2:$C$100,0)+1,0)))-INDIRECT(CONCATENATE("'2018-03 (Д)'!R",TEXT(MATCH($C10,'2018-03 (Д)'!$C$2:$C$100,0)+1,0))))/INDIRECT(CONCATENATE("'2018-03 (Д)'!R",TEXT(MATCH($C10,'2018-03 (Д)'!$C$2:$C$100,0)+1,0))))*100)</f>
        <v>313.29520588680799</v>
      </c>
      <c r="ET10" s="9">
        <f ca="1">IF(OR(INDIRECT(CONCATENATE("'2018-05 (Д)'!R",TEXT(MATCH($C10,'2018-05 (Д)'!$C$2:$C$100,0)+1,0)))="Н/Д",INDIRECT(CONCATENATE("'2018-04 (Д)'!R",TEXT(MATCH($C10,'2018-04 (Д)'!$C$2:$C$100,0)+1,0)))="Н/Д",AND(INDIRECT(CONCATENATE("'2018-05 (Д)'!R",TEXT(MATCH($C10,'2018-05 (Д)'!$C$2:$C$100,0)+1,0)))="Н/Д",INDIRECT(CONCATENATE("'2018-04 (Д)'!R",TEXT(MATCH($C10,'2018-04 (Д)'!$C$2:$C$100,0)+1,0))))),"Н/Д",((INDIRECT(CONCATENATE("'2018-05 (Д)'!R",TEXT(MATCH($C10,'2018-05 (Д)'!$C$2:$C$100,0)+1,0)))-INDIRECT(CONCATENATE("'2018-04 (Д)'!R",TEXT(MATCH($C10,'2018-04 (Д)'!$C$2:$C$100,0)+1,0))))/INDIRECT(CONCATENATE("'2018-04 (Д)'!R",TEXT(MATCH($C10,'2018-04 (Д)'!$C$2:$C$100,0)+1,0))))*100)</f>
        <v>-76.055079186206498</v>
      </c>
      <c r="EU10" s="9">
        <f ca="1">IF(OR(INDIRECT(CONCATENATE("'2018-06 (Д)'!R",TEXT(MATCH($C10,'2018-06 (Д)'!$C$2:$C$100,0)+1,0)))="Н/Д",INDIRECT(CONCATENATE("'2018-05 (Д)'!R",TEXT(MATCH($C10,'2018-05 (Д)'!$C$2:$C$100,0)+1,0)))="Н/Д",AND(INDIRECT(CONCATENATE("'2018-06 (Д)'!R",TEXT(MATCH($C10,'2018-06 (Д)'!$C$2:$C$100,0)+1,0)))="Н/Д",INDIRECT(CONCATENATE("'2018-05 (Д)'!R",TEXT(MATCH($C10,'2018-05 (Д)'!$C$2:$C$100,0)+1,0))))),"Н/Д",((INDIRECT(CONCATENATE("'2018-06 (Д)'!R",TEXT(MATCH($C10,'2018-06 (Д)'!$C$2:$C$100,0)+1,0)))-INDIRECT(CONCATENATE("'2018-05 (Д)'!R",TEXT(MATCH($C10,'2018-05 (Д)'!$C$2:$C$100,0)+1,0))))/INDIRECT(CONCATENATE("'2018-05 (Д)'!R",TEXT(MATCH($C10,'2018-05 (Д)'!$C$2:$C$100,0)+1,0))))*100)</f>
        <v>49.266673039111289</v>
      </c>
      <c r="EV10" s="9">
        <f ca="1">IF(OR(INDIRECT(CONCATENATE("'2018-07 (Д)'!R",TEXT(MATCH($C10,'2018-07 (Д)'!$C$2:$C$100,0)+1,0)))="Н/Д",INDIRECT(CONCATENATE("'2018-06 (Д)'!R",TEXT(MATCH($C10,'2018-06 (Д)'!$C$2:$C$100,0)+1,0)))="Н/Д",AND(INDIRECT(CONCATENATE("'2018-07 (Д)'!R",TEXT(MATCH($C10,'2018-07 (Д)'!$C$2:$C$100,0)+1,0)))="Н/Д",INDIRECT(CONCATENATE("'2018-06 (Д)'!R",TEXT(MATCH($C10,'2018-06 (Д)'!$C$2:$C$100,0)+1,0))))),"Н/Д",((INDIRECT(CONCATENATE("'2018-07 (Д)'!R",TEXT(MATCH($C10,'2018-07 (Д)'!$C$2:$C$100,0)+1,0)))-INDIRECT(CONCATENATE("'2018-06 (Д)'!R",TEXT(MATCH($C10,'2018-06 (Д)'!$C$2:$C$100,0)+1,0))))/INDIRECT(CONCATENATE("'2018-06 (Д)'!R",TEXT(MATCH($C10,'2018-06 (Д)'!$C$2:$C$100,0)+1,0))))*100)</f>
        <v>-41.907760472116429</v>
      </c>
      <c r="EW10" s="9">
        <f ca="1">IF(OR(INDIRECT(CONCATENATE("'2018-08 (Д)'!R",TEXT(MATCH($C10,'2018-08 (Д)'!$C$2:$C$100,0)+1,0)))="Н/Д",INDIRECT(CONCATENATE("'2018-07 (Д)'!R",TEXT(MATCH($C10,'2018-07 (Д)'!$C$2:$C$100,0)+1,0)))="Н/Д",AND(INDIRECT(CONCATENATE("'2018-08 (Д)'!R",TEXT(MATCH($C10,'2018-08 (Д)'!$C$2:$C$100,0)+1,0)))="Н/Д",INDIRECT(CONCATENATE("'2018-07 (Д)'!R",TEXT(MATCH($C10,'2018-07 (Д)'!$C$2:$C$100,0)+1,0))))),"Н/Д",((INDIRECT(CONCATENATE("'2018-08 (Д)'!R",TEXT(MATCH($C10,'2018-08 (Д)'!$C$2:$C$100,0)+1,0)))-INDIRECT(CONCATENATE("'2018-07 (Д)'!R",TEXT(MATCH($C10,'2018-07 (Д)'!$C$2:$C$100,0)+1,0))))/INDIRECT(CONCATENATE("'2018-07 (Д)'!R",TEXT(MATCH($C10,'2018-07 (Д)'!$C$2:$C$100,0)+1,0))))*100)</f>
        <v>148.95414601266813</v>
      </c>
      <c r="EX10" s="9">
        <f ca="1">IF(OR(INDIRECT(CONCATENATE("'2018-09 (Д)'!R",TEXT(MATCH($C10,'2018-09 (Д)'!$C$2:$C$100,0)+1,0)))="Н/Д",INDIRECT(CONCATENATE("'2018-08 (Д)'!R",TEXT(MATCH($C10,'2018-08 (Д)'!$C$2:$C$100,0)+1,0)))="Н/Д",AND(INDIRECT(CONCATENATE("'2018-09 (Д)'!R",TEXT(MATCH($C10,'2018-09 (Д)'!$C$2:$C$100,0)+1,0)))="Н/Д",INDIRECT(CONCATENATE("'2018-08 (Д)'!R",TEXT(MATCH($C10,'2018-08 (Д)'!$C$2:$C$100,0)+1,0))))),"Н/Д",((INDIRECT(CONCATENATE("'2018-09 (Д)'!R",TEXT(MATCH($C10,'2018-09 (Д)'!$C$2:$C$100,0)+1,0)))-INDIRECT(CONCATENATE("'2018-08 (Д)'!R",TEXT(MATCH($C10,'2018-08 (Д)'!$C$2:$C$100,0)+1,0))))/INDIRECT(CONCATENATE("'2018-08 (Д)'!R",TEXT(MATCH($C10,'2018-08 (Д)'!$C$2:$C$100,0)+1,0))))*100)</f>
        <v>17.163373603622095</v>
      </c>
      <c r="EY10" s="9">
        <f ca="1">IF(OR(INDIRECT(CONCATENATE("'2018-10 (Д)'!R",TEXT(MATCH($C10,'2018-10 (Д)'!$C$2:$C$100,0)+1,0)))="Н/Д",INDIRECT(CONCATENATE("'2018-09 (Д)'!R",TEXT(MATCH($C10,'2018-09 (Д)'!$C$2:$C$100,0)+1,0)))="Н/Д",AND(INDIRECT(CONCATENATE("'2018-10 (Д)'!R",TEXT(MATCH($C10,'2018-10 (Д)'!$C$2:$C$100,0)+1,0)))="Н/Д",INDIRECT(CONCATENATE("'2018-09 (Д)'!R",TEXT(MATCH($C10,'2018-09 (Д)'!$C$2:$C$100,0)+1,0))))),"Н/Д",((INDIRECT(CONCATENATE("'2018-10 (Д)'!R",TEXT(MATCH($C10,'2018-10 (Д)'!$C$2:$C$100,0)+1,0)))-INDIRECT(CONCATENATE("'2018-09 (Д)'!R",TEXT(MATCH($C10,'2018-09 (Д)'!$C$2:$C$100,0)+1,0))))/INDIRECT(CONCATENATE("'2018-09 (Д)'!R",TEXT(MATCH($C10,'2018-09 (Д)'!$C$2:$C$100,0)+1,0))))*100)</f>
        <v>164.14645314565291</v>
      </c>
      <c r="EZ10" s="9">
        <f ca="1">IF(OR(INDIRECT(CONCATENATE("'2018-11 (Д)'!R",TEXT(MATCH($C10,'2018-11 (Д)'!$C$2:$C$100,0)+1,0)))="Н/Д",INDIRECT(CONCATENATE("'2018-10 (Д)'!R",TEXT(MATCH($C10,'2018-10 (Д)'!$C$2:$C$100,0)+1,0)))="Н/Д",AND(INDIRECT(CONCATENATE("'2018-11 (Д)'!R",TEXT(MATCH($C10,'2018-11 (Д)'!$C$2:$C$100,0)+1,0)))="Н/Д",INDIRECT(CONCATENATE("'2018-10 (Д)'!R",TEXT(MATCH($C10,'2018-10 (Д)'!$C$2:$C$100,0)+1,0))))),"Н/Д",((INDIRECT(CONCATENATE("'2018-11 (Д)'!R",TEXT(MATCH($C10,'2018-11 (Д)'!$C$2:$C$100,0)+1,0)))-INDIRECT(CONCATENATE("'2018-10 (Д)'!R",TEXT(MATCH($C10,'2018-10 (Д)'!$C$2:$C$100,0)+1,0))))/INDIRECT(CONCATENATE("'2018-10 (Д)'!R",TEXT(MATCH($C10,'2018-10 (Д)'!$C$2:$C$100,0)+1,0))))*100)</f>
        <v>-75.85718698319009</v>
      </c>
      <c r="FA10" s="9">
        <f ca="1">IF(OR(INDIRECT(CONCATENATE("'2018-12 (Д)'!R",TEXT(MATCH($C10,'2018-12 (Д)'!$C$2:$C$100,0)+1,0)))="Н/Д",INDIRECT(CONCATENATE("'2018-11 (Д)'!R",TEXT(MATCH($C10,'2018-11 (Д)'!$C$2:$C$100,0)+1,0)))="Н/Д",AND(INDIRECT(CONCATENATE("'2018-12 (Д)'!R",TEXT(MATCH($C10,'2018-12 (Д)'!$C$2:$C$100,0)+1,0)))="Н/Д",INDIRECT(CONCATENATE("'2018-11 (Д)'!R",TEXT(MATCH($C10,'2018-11 (Д)'!$C$2:$C$100,0)+1,0))))),"Н/Д",((INDIRECT(CONCATENATE("'2018-12 (Д)'!R",TEXT(MATCH($C10,'2018-12 (Д)'!$C$2:$C$100,0)+1,0)))-INDIRECT(CONCATENATE("'2018-11 (Д)'!R",TEXT(MATCH($C10,'2018-11 (Д)'!$C$2:$C$100,0)+1,0))))/INDIRECT(CONCATENATE("'2018-11 (Д)'!R",TEXT(MATCH($C10,'2018-11 (Д)'!$C$2:$C$100,0)+1,0))))*100)</f>
        <v>741.72563909100541</v>
      </c>
      <c r="FB10" s="9"/>
      <c r="FC10" s="9">
        <f ca="1">IF(OR(INDIRECT(CONCATENATE("'2018-03 (Д)'!S",TEXT(MATCH($C10,'2018-03 (Д)'!$C$2:$C$100,0)+1,0)))="Н/Д",INDIRECT(CONCATENATE("'2018-02 (Д)'!S",TEXT(MATCH($C10,'2018-02 (Д)'!$C$2:$C$100,0)+1,0)))="Н/Д",AND(INDIRECT(CONCATENATE("'2018-03 (Д)'!S",TEXT(MATCH($C10,'2018-03 (Д)'!$C$2:$C$100,0)+1,0)))="Н/Д",INDIRECT(CONCATENATE("'2018-02 (Д)'!S",TEXT(MATCH($C10,'2018-02 (Д)'!$C$2:$C$100,0)+1,0))))),"Н/Д",((INDIRECT(CONCATENATE("'2018-03 (Д)'!S",TEXT(MATCH($C10,'2018-03 (Д)'!$C$2:$C$100,0)+1,0)))-INDIRECT(CONCATENATE("'2018-02 (Д)'!S",TEXT(MATCH($C10,'2018-02 (Д)'!$C$2:$C$100,0)+1,0))))/INDIRECT(CONCATENATE("'2018-02 (Д)'!S",TEXT(MATCH($C10,'2018-02 (Д)'!$C$2:$C$100,0)+1,0))))*100)</f>
        <v>17.642323174238069</v>
      </c>
      <c r="FD10" s="9">
        <f ca="1">IF(OR(INDIRECT(CONCATENATE("'2018-04 (Д)'!S",TEXT(MATCH($C10,'2018-04 (Д)'!$C$2:$C$100,0)+1,0)))="Н/Д",INDIRECT(CONCATENATE("'2018-03 (Д)'!S",TEXT(MATCH($C10,'2018-03 (Д)'!$C$2:$C$100,0)+1,0)))="Н/Д",AND(INDIRECT(CONCATENATE("'2018-04 (Д)'!S",TEXT(MATCH($C10,'2018-04 (Д)'!$C$2:$C$100,0)+1,0)))="Н/Д",INDIRECT(CONCATENATE("'2018-03 (Д)'!S",TEXT(MATCH($C10,'2018-03 (Д)'!$C$2:$C$100,0)+1,0))))),"Н/Д",((INDIRECT(CONCATENATE("'2018-04 (Д)'!S",TEXT(MATCH($C10,'2018-04 (Д)'!$C$2:$C$100,0)+1,0)))-INDIRECT(CONCATENATE("'2018-03 (Д)'!S",TEXT(MATCH($C10,'2018-03 (Д)'!$C$2:$C$100,0)+1,0))))/INDIRECT(CONCATENATE("'2018-03 (Д)'!S",TEXT(MATCH($C10,'2018-03 (Д)'!$C$2:$C$100,0)+1,0))))*100)</f>
        <v>328.73458793625963</v>
      </c>
      <c r="FE10" s="9">
        <f ca="1">IF(OR(INDIRECT(CONCATENATE("'2018-05 (Д)'!S",TEXT(MATCH($C10,'2018-05 (Д)'!$C$2:$C$100,0)+1,0)))="Н/Д",INDIRECT(CONCATENATE("'2018-04 (Д)'!S",TEXT(MATCH($C10,'2018-04 (Д)'!$C$2:$C$100,0)+1,0)))="Н/Д",AND(INDIRECT(CONCATENATE("'2018-05 (Д)'!S",TEXT(MATCH($C10,'2018-05 (Д)'!$C$2:$C$100,0)+1,0)))="Н/Д",INDIRECT(CONCATENATE("'2018-04 (Д)'!S",TEXT(MATCH($C10,'2018-04 (Д)'!$C$2:$C$100,0)+1,0))))),"Н/Д",((INDIRECT(CONCATENATE("'2018-05 (Д)'!S",TEXT(MATCH($C10,'2018-05 (Д)'!$C$2:$C$100,0)+1,0)))-INDIRECT(CONCATENATE("'2018-04 (Д)'!S",TEXT(MATCH($C10,'2018-04 (Д)'!$C$2:$C$100,0)+1,0))))/INDIRECT(CONCATENATE("'2018-04 (Д)'!S",TEXT(MATCH($C10,'2018-04 (Д)'!$C$2:$C$100,0)+1,0))))*100)</f>
        <v>93.857015239289112</v>
      </c>
      <c r="FF10" s="9">
        <f ca="1">IF(OR(INDIRECT(CONCATENATE("'2018-06 (Д)'!S",TEXT(MATCH($C10,'2018-06 (Д)'!$C$2:$C$100,0)+1,0)))="Н/Д",INDIRECT(CONCATENATE("'2018-05 (Д)'!S",TEXT(MATCH($C10,'2018-05 (Д)'!$C$2:$C$100,0)+1,0)))="Н/Д",AND(INDIRECT(CONCATENATE("'2018-06 (Д)'!S",TEXT(MATCH($C10,'2018-06 (Д)'!$C$2:$C$100,0)+1,0)))="Н/Д",INDIRECT(CONCATENATE("'2018-05 (Д)'!S",TEXT(MATCH($C10,'2018-05 (Д)'!$C$2:$C$100,0)+1,0))))),"Н/Д",((INDIRECT(CONCATENATE("'2018-06 (Д)'!S",TEXT(MATCH($C10,'2018-06 (Д)'!$C$2:$C$100,0)+1,0)))-INDIRECT(CONCATENATE("'2018-05 (Д)'!S",TEXT(MATCH($C10,'2018-05 (Д)'!$C$2:$C$100,0)+1,0))))/INDIRECT(CONCATENATE("'2018-05 (Д)'!S",TEXT(MATCH($C10,'2018-05 (Д)'!$C$2:$C$100,0)+1,0))))*100)</f>
        <v>21.254370622173326</v>
      </c>
      <c r="FG10" s="9">
        <f ca="1">IF(OR(INDIRECT(CONCATENATE("'2018-07 (Д)'!S",TEXT(MATCH($C10,'2018-07 (Д)'!$C$2:$C$100,0)+1,0)))="Н/Д",INDIRECT(CONCATENATE("'2018-06 (Д)'!S",TEXT(MATCH($C10,'2018-06 (Д)'!$C$2:$C$100,0)+1,0)))="Н/Д",AND(INDIRECT(CONCATENATE("'2018-07 (Д)'!S",TEXT(MATCH($C10,'2018-07 (Д)'!$C$2:$C$100,0)+1,0)))="Н/Д",INDIRECT(CONCATENATE("'2018-06 (Д)'!S",TEXT(MATCH($C10,'2018-06 (Д)'!$C$2:$C$100,0)+1,0))))),"Н/Д",((INDIRECT(CONCATENATE("'2018-07 (Д)'!S",TEXT(MATCH($C10,'2018-07 (Д)'!$C$2:$C$100,0)+1,0)))-INDIRECT(CONCATENATE("'2018-06 (Д)'!S",TEXT(MATCH($C10,'2018-06 (Д)'!$C$2:$C$100,0)+1,0))))/INDIRECT(CONCATENATE("'2018-06 (Д)'!S",TEXT(MATCH($C10,'2018-06 (Д)'!$C$2:$C$100,0)+1,0))))*100)</f>
        <v>-10.558577847580825</v>
      </c>
      <c r="FH10" s="9">
        <f ca="1">IF(OR(INDIRECT(CONCATENATE("'2018-08 (Д)'!S",TEXT(MATCH($C10,'2018-08 (Д)'!$C$2:$C$100,0)+1,0)))="Н/Д",INDIRECT(CONCATENATE("'2018-07 (Д)'!S",TEXT(MATCH($C10,'2018-07 (Д)'!$C$2:$C$100,0)+1,0)))="Н/Д",AND(INDIRECT(CONCATENATE("'2018-08 (Д)'!S",TEXT(MATCH($C10,'2018-08 (Д)'!$C$2:$C$100,0)+1,0)))="Н/Д",INDIRECT(CONCATENATE("'2018-07 (Д)'!S",TEXT(MATCH($C10,'2018-07 (Д)'!$C$2:$C$100,0)+1,0))))),"Н/Д",((INDIRECT(CONCATENATE("'2018-08 (Д)'!S",TEXT(MATCH($C10,'2018-08 (Д)'!$C$2:$C$100,0)+1,0)))-INDIRECT(CONCATENATE("'2018-07 (Д)'!S",TEXT(MATCH($C10,'2018-07 (Д)'!$C$2:$C$100,0)+1,0))))/INDIRECT(CONCATENATE("'2018-07 (Д)'!S",TEXT(MATCH($C10,'2018-07 (Д)'!$C$2:$C$100,0)+1,0))))*100)</f>
        <v>-67.21863827730968</v>
      </c>
      <c r="FI10" s="9">
        <f ca="1">IF(OR(INDIRECT(CONCATENATE("'2018-09 (Д)'!S",TEXT(MATCH($C10,'2018-09 (Д)'!$C$2:$C$100,0)+1,0)))="Н/Д",INDIRECT(CONCATENATE("'2018-08 (Д)'!S",TEXT(MATCH($C10,'2018-08 (Д)'!$C$2:$C$100,0)+1,0)))="Н/Д",AND(INDIRECT(CONCATENATE("'2018-09 (Д)'!S",TEXT(MATCH($C10,'2018-09 (Д)'!$C$2:$C$100,0)+1,0)))="Н/Д",INDIRECT(CONCATENATE("'2018-08 (Д)'!S",TEXT(MATCH($C10,'2018-08 (Д)'!$C$2:$C$100,0)+1,0))))),"Н/Д",((INDIRECT(CONCATENATE("'2018-09 (Д)'!S",TEXT(MATCH($C10,'2018-09 (Д)'!$C$2:$C$100,0)+1,0)))-INDIRECT(CONCATENATE("'2018-08 (Д)'!S",TEXT(MATCH($C10,'2018-08 (Д)'!$C$2:$C$100,0)+1,0))))/INDIRECT(CONCATENATE("'2018-08 (Д)'!S",TEXT(MATCH($C10,'2018-08 (Д)'!$C$2:$C$100,0)+1,0))))*100)</f>
        <v>-7.6195202646815545</v>
      </c>
      <c r="FJ10" s="9">
        <f ca="1">IF(OR(INDIRECT(CONCATENATE("'2018-10 (Д)'!S",TEXT(MATCH($C10,'2018-10 (Д)'!$C$2:$C$100,0)+1,0)))="Н/Д",INDIRECT(CONCATENATE("'2018-09 (Д)'!S",TEXT(MATCH($C10,'2018-09 (Д)'!$C$2:$C$100,0)+1,0)))="Н/Д",AND(INDIRECT(CONCATENATE("'2018-10 (Д)'!S",TEXT(MATCH($C10,'2018-10 (Д)'!$C$2:$C$100,0)+1,0)))="Н/Д",INDIRECT(CONCATENATE("'2018-09 (Д)'!S",TEXT(MATCH($C10,'2018-09 (Д)'!$C$2:$C$100,0)+1,0))))),"Н/Д",((INDIRECT(CONCATENATE("'2018-10 (Д)'!S",TEXT(MATCH($C10,'2018-10 (Д)'!$C$2:$C$100,0)+1,0)))-INDIRECT(CONCATENATE("'2018-09 (Д)'!S",TEXT(MATCH($C10,'2018-09 (Д)'!$C$2:$C$100,0)+1,0))))/INDIRECT(CONCATENATE("'2018-09 (Д)'!S",TEXT(MATCH($C10,'2018-09 (Д)'!$C$2:$C$100,0)+1,0))))*100)</f>
        <v>-8.3446744502542796</v>
      </c>
      <c r="FK10" s="9">
        <f ca="1">IF(OR(INDIRECT(CONCATENATE("'2018-11 (Д)'!S",TEXT(MATCH($C10,'2018-11 (Д)'!$C$2:$C$100,0)+1,0)))="Н/Д",INDIRECT(CONCATENATE("'2018-10 (Д)'!S",TEXT(MATCH($C10,'2018-10 (Д)'!$C$2:$C$100,0)+1,0)))="Н/Д",AND(INDIRECT(CONCATENATE("'2018-11 (Д)'!S",TEXT(MATCH($C10,'2018-11 (Д)'!$C$2:$C$100,0)+1,0)))="Н/Д",INDIRECT(CONCATENATE("'2018-10 (Д)'!S",TEXT(MATCH($C10,'2018-10 (Д)'!$C$2:$C$100,0)+1,0))))),"Н/Д",((INDIRECT(CONCATENATE("'2018-11 (Д)'!S",TEXT(MATCH($C10,'2018-11 (Д)'!$C$2:$C$100,0)+1,0)))-INDIRECT(CONCATENATE("'2018-10 (Д)'!S",TEXT(MATCH($C10,'2018-10 (Д)'!$C$2:$C$100,0)+1,0))))/INDIRECT(CONCATENATE("'2018-10 (Д)'!S",TEXT(MATCH($C10,'2018-10 (Д)'!$C$2:$C$100,0)+1,0))))*100)</f>
        <v>-34.393560487652394</v>
      </c>
      <c r="FL10" s="9">
        <f ca="1">IF(OR(INDIRECT(CONCATENATE("'2018-12 (Д)'!S",TEXT(MATCH($C10,'2018-12 (Д)'!$C$2:$C$100,0)+1,0)))="Н/Д",INDIRECT(CONCATENATE("'2018-11 (Д)'!S",TEXT(MATCH($C10,'2018-11 (Д)'!$C$2:$C$100,0)+1,0)))="Н/Д",AND(INDIRECT(CONCATENATE("'2018-12 (Д)'!S",TEXT(MATCH($C10,'2018-12 (Д)'!$C$2:$C$100,0)+1,0)))="Н/Д",INDIRECT(CONCATENATE("'2018-11 (Д)'!S",TEXT(MATCH($C10,'2018-11 (Д)'!$C$2:$C$100,0)+1,0))))),"Н/Д",((INDIRECT(CONCATENATE("'2018-12 (Д)'!S",TEXT(MATCH($C10,'2018-12 (Д)'!$C$2:$C$100,0)+1,0)))-INDIRECT(CONCATENATE("'2018-11 (Д)'!S",TEXT(MATCH($C10,'2018-11 (Д)'!$C$2:$C$100,0)+1,0))))/INDIRECT(CONCATENATE("'2018-11 (Д)'!S",TEXT(MATCH($C10,'2018-11 (Д)'!$C$2:$C$100,0)+1,0))))*100)</f>
        <v>4.0976771888028587</v>
      </c>
      <c r="FM10" s="9"/>
      <c r="FN10" s="9">
        <f ca="1">IF(OR(INDIRECT(CONCATENATE("'2018-03 (Д)'!T",TEXT(MATCH($C10,'2018-03 (Д)'!$C$2:$C$100,0)+1,0)))="Н/Д",INDIRECT(CONCATENATE("'2018-02 (Д)'!T",TEXT(MATCH($C10,'2018-02 (Д)'!$C$2:$C$100,0)+1,0)))="Н/Д",AND(INDIRECT(CONCATENATE("'2018-03 (Д)'!T",TEXT(MATCH($C10,'2018-03 (Д)'!$C$2:$C$100,0)+1,0)))="Н/Д",INDIRECT(CONCATENATE("'2018-02 (Д)'!T",TEXT(MATCH($C10,'2018-02 (Д)'!$C$2:$C$100,0)+1,0))))),"Н/Д",((INDIRECT(CONCATENATE("'2018-03 (Д)'!T",TEXT(MATCH($C10,'2018-03 (Д)'!$C$2:$C$100,0)+1,0)))-INDIRECT(CONCATENATE("'2018-02 (Д)'!T",TEXT(MATCH($C10,'2018-02 (Д)'!$C$2:$C$100,0)+1,0))))/INDIRECT(CONCATENATE("'2018-02 (Д)'!T",TEXT(MATCH($C10,'2018-02 (Д)'!$C$2:$C$100,0)+1,0))))*100)</f>
        <v>-0.74697765804501637</v>
      </c>
      <c r="FO10" s="9">
        <f ca="1">IF(OR(INDIRECT(CONCATENATE("'2018-04 (Д)'!T",TEXT(MATCH($C10,'2018-04 (Д)'!$C$2:$C$100,0)+1,0)))="Н/Д",INDIRECT(CONCATENATE("'2018-03 (Д)'!T",TEXT(MATCH($C10,'2018-03 (Д)'!$C$2:$C$100,0)+1,0)))="Н/Д",AND(INDIRECT(CONCATENATE("'2018-04 (Д)'!T",TEXT(MATCH($C10,'2018-04 (Д)'!$C$2:$C$100,0)+1,0)))="Н/Д",INDIRECT(CONCATENATE("'2018-03 (Д)'!T",TEXT(MATCH($C10,'2018-03 (Д)'!$C$2:$C$100,0)+1,0))))),"Н/Д",((INDIRECT(CONCATENATE("'2018-04 (Д)'!T",TEXT(MATCH($C10,'2018-04 (Д)'!$C$2:$C$100,0)+1,0)))-INDIRECT(CONCATENATE("'2018-03 (Д)'!T",TEXT(MATCH($C10,'2018-03 (Д)'!$C$2:$C$100,0)+1,0))))/INDIRECT(CONCATENATE("'2018-03 (Д)'!T",TEXT(MATCH($C10,'2018-03 (Д)'!$C$2:$C$100,0)+1,0))))*100)</f>
        <v>26.767760057961421</v>
      </c>
      <c r="FP10" s="9">
        <f ca="1">IF(OR(INDIRECT(CONCATENATE("'2018-05 (Д)'!T",TEXT(MATCH($C10,'2018-05 (Д)'!$C$2:$C$100,0)+1,0)))="Н/Д",INDIRECT(CONCATENATE("'2018-04 (Д)'!T",TEXT(MATCH($C10,'2018-04 (Д)'!$C$2:$C$100,0)+1,0)))="Н/Д",AND(INDIRECT(CONCATENATE("'2018-05 (Д)'!T",TEXT(MATCH($C10,'2018-05 (Д)'!$C$2:$C$100,0)+1,0)))="Н/Д",INDIRECT(CONCATENATE("'2018-04 (Д)'!T",TEXT(MATCH($C10,'2018-04 (Д)'!$C$2:$C$100,0)+1,0))))),"Н/Д",((INDIRECT(CONCATENATE("'2018-05 (Д)'!T",TEXT(MATCH($C10,'2018-05 (Д)'!$C$2:$C$100,0)+1,0)))-INDIRECT(CONCATENATE("'2018-04 (Д)'!T",TEXT(MATCH($C10,'2018-04 (Д)'!$C$2:$C$100,0)+1,0))))/INDIRECT(CONCATENATE("'2018-04 (Д)'!T",TEXT(MATCH($C10,'2018-04 (Д)'!$C$2:$C$100,0)+1,0))))*100)</f>
        <v>5.6600015355111024</v>
      </c>
      <c r="FQ10" s="9">
        <f ca="1">IF(OR(INDIRECT(CONCATENATE("'2018-06 (Д)'!T",TEXT(MATCH($C10,'2018-06 (Д)'!$C$2:$C$100,0)+1,0)))="Н/Д",INDIRECT(CONCATENATE("'2018-05 (Д)'!T",TEXT(MATCH($C10,'2018-05 (Д)'!$C$2:$C$100,0)+1,0)))="Н/Д",AND(INDIRECT(CONCATENATE("'2018-06 (Д)'!T",TEXT(MATCH($C10,'2018-06 (Д)'!$C$2:$C$100,0)+1,0)))="Н/Д",INDIRECT(CONCATENATE("'2018-05 (Д)'!T",TEXT(MATCH($C10,'2018-05 (Д)'!$C$2:$C$100,0)+1,0))))),"Н/Д",((INDIRECT(CONCATENATE("'2018-06 (Д)'!T",TEXT(MATCH($C10,'2018-06 (Д)'!$C$2:$C$100,0)+1,0)))-INDIRECT(CONCATENATE("'2018-05 (Д)'!T",TEXT(MATCH($C10,'2018-05 (Д)'!$C$2:$C$100,0)+1,0))))/INDIRECT(CONCATENATE("'2018-05 (Д)'!T",TEXT(MATCH($C10,'2018-05 (Д)'!$C$2:$C$100,0)+1,0))))*100)</f>
        <v>4.2667440005291182</v>
      </c>
      <c r="FR10" s="9">
        <f ca="1">IF(OR(INDIRECT(CONCATENATE("'2018-07 (Д)'!T",TEXT(MATCH($C10,'2018-07 (Д)'!$C$2:$C$100,0)+1,0)))="Н/Д",INDIRECT(CONCATENATE("'2018-06 (Д)'!T",TEXT(MATCH($C10,'2018-06 (Д)'!$C$2:$C$100,0)+1,0)))="Н/Д",AND(INDIRECT(CONCATENATE("'2018-07 (Д)'!T",TEXT(MATCH($C10,'2018-07 (Д)'!$C$2:$C$100,0)+1,0)))="Н/Д",INDIRECT(CONCATENATE("'2018-06 (Д)'!T",TEXT(MATCH($C10,'2018-06 (Д)'!$C$2:$C$100,0)+1,0))))),"Н/Д",((INDIRECT(CONCATENATE("'2018-07 (Д)'!T",TEXT(MATCH($C10,'2018-07 (Д)'!$C$2:$C$100,0)+1,0)))-INDIRECT(CONCATENATE("'2018-06 (Д)'!T",TEXT(MATCH($C10,'2018-06 (Д)'!$C$2:$C$100,0)+1,0))))/INDIRECT(CONCATENATE("'2018-06 (Д)'!T",TEXT(MATCH($C10,'2018-06 (Д)'!$C$2:$C$100,0)+1,0))))*100)</f>
        <v>-21.093053518798772</v>
      </c>
      <c r="FS10" s="9">
        <f ca="1">IF(OR(INDIRECT(CONCATENATE("'2018-08 (Д)'!T",TEXT(MATCH($C10,'2018-08 (Д)'!$C$2:$C$100,0)+1,0)))="Н/Д",INDIRECT(CONCATENATE("'2018-07 (Д)'!T",TEXT(MATCH($C10,'2018-07 (Д)'!$C$2:$C$100,0)+1,0)))="Н/Д",AND(INDIRECT(CONCATENATE("'2018-08 (Д)'!T",TEXT(MATCH($C10,'2018-08 (Д)'!$C$2:$C$100,0)+1,0)))="Н/Д",INDIRECT(CONCATENATE("'2018-07 (Д)'!T",TEXT(MATCH($C10,'2018-07 (Д)'!$C$2:$C$100,0)+1,0))))),"Н/Д",((INDIRECT(CONCATENATE("'2018-08 (Д)'!T",TEXT(MATCH($C10,'2018-08 (Д)'!$C$2:$C$100,0)+1,0)))-INDIRECT(CONCATENATE("'2018-07 (Д)'!T",TEXT(MATCH($C10,'2018-07 (Д)'!$C$2:$C$100,0)+1,0))))/INDIRECT(CONCATENATE("'2018-07 (Д)'!T",TEXT(MATCH($C10,'2018-07 (Д)'!$C$2:$C$100,0)+1,0))))*100)</f>
        <v>88.503005994213538</v>
      </c>
      <c r="FT10" s="9">
        <f ca="1">IF(OR(INDIRECT(CONCATENATE("'2018-09 (Д)'!T",TEXT(MATCH($C10,'2018-09 (Д)'!$C$2:$C$100,0)+1,0)))="Н/Д",INDIRECT(CONCATENATE("'2018-08 (Д)'!T",TEXT(MATCH($C10,'2018-08 (Д)'!$C$2:$C$100,0)+1,0)))="Н/Д",AND(INDIRECT(CONCATENATE("'2018-09 (Д)'!T",TEXT(MATCH($C10,'2018-09 (Д)'!$C$2:$C$100,0)+1,0)))="Н/Д",INDIRECT(CONCATENATE("'2018-08 (Д)'!T",TEXT(MATCH($C10,'2018-08 (Д)'!$C$2:$C$100,0)+1,0))))),"Н/Д",((INDIRECT(CONCATENATE("'2018-09 (Д)'!T",TEXT(MATCH($C10,'2018-09 (Д)'!$C$2:$C$100,0)+1,0)))-INDIRECT(CONCATENATE("'2018-08 (Д)'!T",TEXT(MATCH($C10,'2018-08 (Д)'!$C$2:$C$100,0)+1,0))))/INDIRECT(CONCATENATE("'2018-08 (Д)'!T",TEXT(MATCH($C10,'2018-08 (Д)'!$C$2:$C$100,0)+1,0))))*100)</f>
        <v>-40.303848956636948</v>
      </c>
      <c r="FU10" s="9">
        <f ca="1">IF(OR(INDIRECT(CONCATENATE("'2018-10 (Д)'!T",TEXT(MATCH($C10,'2018-10 (Д)'!$C$2:$C$100,0)+1,0)))="Н/Д",INDIRECT(CONCATENATE("'2018-09 (Д)'!T",TEXT(MATCH($C10,'2018-09 (Д)'!$C$2:$C$100,0)+1,0)))="Н/Д",AND(INDIRECT(CONCATENATE("'2018-10 (Д)'!T",TEXT(MATCH($C10,'2018-10 (Д)'!$C$2:$C$100,0)+1,0)))="Н/Д",INDIRECT(CONCATENATE("'2018-09 (Д)'!T",TEXT(MATCH($C10,'2018-09 (Д)'!$C$2:$C$100,0)+1,0))))),"Н/Д",((INDIRECT(CONCATENATE("'2018-10 (Д)'!T",TEXT(MATCH($C10,'2018-10 (Д)'!$C$2:$C$100,0)+1,0)))-INDIRECT(CONCATENATE("'2018-09 (Д)'!T",TEXT(MATCH($C10,'2018-09 (Д)'!$C$2:$C$100,0)+1,0))))/INDIRECT(CONCATENATE("'2018-09 (Д)'!T",TEXT(MATCH($C10,'2018-09 (Д)'!$C$2:$C$100,0)+1,0))))*100)</f>
        <v>-5.2197501420380767</v>
      </c>
      <c r="FV10" s="9">
        <f ca="1">IF(OR(INDIRECT(CONCATENATE("'2018-11 (Д)'!T",TEXT(MATCH($C10,'2018-11 (Д)'!$C$2:$C$100,0)+1,0)))="Н/Д",INDIRECT(CONCATENATE("'2018-10 (Д)'!T",TEXT(MATCH($C10,'2018-10 (Д)'!$C$2:$C$100,0)+1,0)))="Н/Д",AND(INDIRECT(CONCATENATE("'2018-11 (Д)'!T",TEXT(MATCH($C10,'2018-11 (Д)'!$C$2:$C$100,0)+1,0)))="Н/Д",INDIRECT(CONCATENATE("'2018-10 (Д)'!T",TEXT(MATCH($C10,'2018-10 (Д)'!$C$2:$C$100,0)+1,0))))),"Н/Д",((INDIRECT(CONCATENATE("'2018-11 (Д)'!T",TEXT(MATCH($C10,'2018-11 (Д)'!$C$2:$C$100,0)+1,0)))-INDIRECT(CONCATENATE("'2018-10 (Д)'!T",TEXT(MATCH($C10,'2018-10 (Д)'!$C$2:$C$100,0)+1,0))))/INDIRECT(CONCATENATE("'2018-10 (Д)'!T",TEXT(MATCH($C10,'2018-10 (Д)'!$C$2:$C$100,0)+1,0))))*100)</f>
        <v>19.403599917179154</v>
      </c>
      <c r="FW10" s="9">
        <f ca="1">IF(OR(INDIRECT(CONCATENATE("'2018-12 (Д)'!T",TEXT(MATCH($C10,'2018-12 (Д)'!$C$2:$C$100,0)+1,0)))="Н/Д",INDIRECT(CONCATENATE("'2018-11 (Д)'!T",TEXT(MATCH($C10,'2018-11 (Д)'!$C$2:$C$100,0)+1,0)))="Н/Д",AND(INDIRECT(CONCATENATE("'2018-12 (Д)'!T",TEXT(MATCH($C10,'2018-12 (Д)'!$C$2:$C$100,0)+1,0)))="Н/Д",INDIRECT(CONCATENATE("'2018-11 (Д)'!T",TEXT(MATCH($C10,'2018-11 (Д)'!$C$2:$C$100,0)+1,0))))),"Н/Д",((INDIRECT(CONCATENATE("'2018-12 (Д)'!T",TEXT(MATCH($C10,'2018-12 (Д)'!$C$2:$C$100,0)+1,0)))-INDIRECT(CONCATENATE("'2018-11 (Д)'!T",TEXT(MATCH($C10,'2018-11 (Д)'!$C$2:$C$100,0)+1,0))))/INDIRECT(CONCATENATE("'2018-11 (Д)'!T",TEXT(MATCH($C10,'2018-11 (Д)'!$C$2:$C$100,0)+1,0))))*100)</f>
        <v>3.4276378689527891</v>
      </c>
      <c r="FX10" s="9"/>
      <c r="FY10" s="9">
        <f ca="1">IF(OR(INDIRECT(CONCATENATE("'2018-03 (Д)'!U",TEXT(MATCH($C10,'2018-03 (Д)'!$C$2:$C$100,0)+1,0)))="Н/Д",INDIRECT(CONCATENATE("'2018-02 (Д)'!U",TEXT(MATCH($C10,'2018-02 (Д)'!$C$2:$C$100,0)+1,0)))="Н/Д",AND(INDIRECT(CONCATENATE("'2018-03 (Д)'!U",TEXT(MATCH($C10,'2018-03 (Д)'!$C$2:$C$100,0)+1,0)))="Н/Д",INDIRECT(CONCATENATE("'2018-02 (Д)'!U",TEXT(MATCH($C10,'2018-02 (Д)'!$C$2:$C$100,0)+1,0))))),"Н/Д",((INDIRECT(CONCATENATE("'2018-03 (Д)'!U",TEXT(MATCH($C10,'2018-03 (Д)'!$C$2:$C$100,0)+1,0)))-INDIRECT(CONCATENATE("'2018-02 (Д)'!U",TEXT(MATCH($C10,'2018-02 (Д)'!$C$2:$C$100,0)+1,0))))/INDIRECT(CONCATENATE("'2018-02 (Д)'!U",TEXT(MATCH($C10,'2018-02 (Д)'!$C$2:$C$100,0)+1,0))))*100)</f>
        <v>-96.938144502573081</v>
      </c>
      <c r="FZ10" s="9">
        <f ca="1">IF(OR(INDIRECT(CONCATENATE("'2018-04 (Д)'!U",TEXT(MATCH($C10,'2018-04 (Д)'!$C$2:$C$100,0)+1,0)))="Н/Д",INDIRECT(CONCATENATE("'2018-03 (Д)'!U",TEXT(MATCH($C10,'2018-03 (Д)'!$C$2:$C$100,0)+1,0)))="Н/Д",AND(INDIRECT(CONCATENATE("'2018-04 (Д)'!U",TEXT(MATCH($C10,'2018-04 (Д)'!$C$2:$C$100,0)+1,0)))="Н/Д",INDIRECT(CONCATENATE("'2018-03 (Д)'!U",TEXT(MATCH($C10,'2018-03 (Д)'!$C$2:$C$100,0)+1,0))))),"Н/Д",((INDIRECT(CONCATENATE("'2018-04 (Д)'!U",TEXT(MATCH($C10,'2018-04 (Д)'!$C$2:$C$100,0)+1,0)))-INDIRECT(CONCATENATE("'2018-03 (Д)'!U",TEXT(MATCH($C10,'2018-03 (Д)'!$C$2:$C$100,0)+1,0))))/INDIRECT(CONCATENATE("'2018-03 (Д)'!U",TEXT(MATCH($C10,'2018-03 (Д)'!$C$2:$C$100,0)+1,0))))*100)</f>
        <v>1706.9865246493421</v>
      </c>
      <c r="GA10" s="9">
        <f ca="1">IF(OR(INDIRECT(CONCATENATE("'2018-05 (Д)'!U",TEXT(MATCH($C10,'2018-05 (Д)'!$C$2:$C$100,0)+1,0)))="Н/Д",INDIRECT(CONCATENATE("'2018-04 (Д)'!U",TEXT(MATCH($C10,'2018-04 (Д)'!$C$2:$C$100,0)+1,0)))="Н/Д",AND(INDIRECT(CONCATENATE("'2018-05 (Д)'!U",TEXT(MATCH($C10,'2018-05 (Д)'!$C$2:$C$100,0)+1,0)))="Н/Д",INDIRECT(CONCATENATE("'2018-04 (Д)'!U",TEXT(MATCH($C10,'2018-04 (Д)'!$C$2:$C$100,0)+1,0))))),"Н/Д",((INDIRECT(CONCATENATE("'2018-05 (Д)'!U",TEXT(MATCH($C10,'2018-05 (Д)'!$C$2:$C$100,0)+1,0)))-INDIRECT(CONCATENATE("'2018-04 (Д)'!U",TEXT(MATCH($C10,'2018-04 (Д)'!$C$2:$C$100,0)+1,0))))/INDIRECT(CONCATENATE("'2018-04 (Д)'!U",TEXT(MATCH($C10,'2018-04 (Д)'!$C$2:$C$100,0)+1,0))))*100)</f>
        <v>-41.475358090020265</v>
      </c>
      <c r="GB10" s="9">
        <f ca="1">IF(OR(INDIRECT(CONCATENATE("'2018-06 (Д)'!U",TEXT(MATCH($C10,'2018-06 (Д)'!$C$2:$C$100,0)+1,0)))="Н/Д",INDIRECT(CONCATENATE("'2018-05 (Д)'!U",TEXT(MATCH($C10,'2018-05 (Д)'!$C$2:$C$100,0)+1,0)))="Н/Д",AND(INDIRECT(CONCATENATE("'2018-06 (Д)'!U",TEXT(MATCH($C10,'2018-06 (Д)'!$C$2:$C$100,0)+1,0)))="Н/Д",INDIRECT(CONCATENATE("'2018-05 (Д)'!U",TEXT(MATCH($C10,'2018-05 (Д)'!$C$2:$C$100,0)+1,0))))),"Н/Д",((INDIRECT(CONCATENATE("'2018-06 (Д)'!U",TEXT(MATCH($C10,'2018-06 (Д)'!$C$2:$C$100,0)+1,0)))-INDIRECT(CONCATENATE("'2018-05 (Д)'!U",TEXT(MATCH($C10,'2018-05 (Д)'!$C$2:$C$100,0)+1,0))))/INDIRECT(CONCATENATE("'2018-05 (Д)'!U",TEXT(MATCH($C10,'2018-05 (Д)'!$C$2:$C$100,0)+1,0))))*100)</f>
        <v>967.23193068600801</v>
      </c>
      <c r="GC10" s="9">
        <f ca="1">IF(OR(INDIRECT(CONCATENATE("'2018-07 (Д)'!U",TEXT(MATCH($C10,'2018-07 (Д)'!$C$2:$C$100,0)+1,0)))="Н/Д",INDIRECT(CONCATENATE("'2018-06 (Д)'!U",TEXT(MATCH($C10,'2018-06 (Д)'!$C$2:$C$100,0)+1,0)))="Н/Д",AND(INDIRECT(CONCATENATE("'2018-07 (Д)'!U",TEXT(MATCH($C10,'2018-07 (Д)'!$C$2:$C$100,0)+1,0)))="Н/Д",INDIRECT(CONCATENATE("'2018-06 (Д)'!U",TEXT(MATCH($C10,'2018-06 (Д)'!$C$2:$C$100,0)+1,0))))),"Н/Д",((INDIRECT(CONCATENATE("'2018-07 (Д)'!U",TEXT(MATCH($C10,'2018-07 (Д)'!$C$2:$C$100,0)+1,0)))-INDIRECT(CONCATENATE("'2018-06 (Д)'!U",TEXT(MATCH($C10,'2018-06 (Д)'!$C$2:$C$100,0)+1,0))))/INDIRECT(CONCATENATE("'2018-06 (Д)'!U",TEXT(MATCH($C10,'2018-06 (Д)'!$C$2:$C$100,0)+1,0))))*100)</f>
        <v>-39.661888289881844</v>
      </c>
      <c r="GD10" s="9">
        <f ca="1">IF(OR(INDIRECT(CONCATENATE("'2018-08 (Д)'!U",TEXT(MATCH($C10,'2018-08 (Д)'!$C$2:$C$100,0)+1,0)))="Н/Д",INDIRECT(CONCATENATE("'2018-07 (Д)'!U",TEXT(MATCH($C10,'2018-07 (Д)'!$C$2:$C$100,0)+1,0)))="Н/Д",AND(INDIRECT(CONCATENATE("'2018-08 (Д)'!U",TEXT(MATCH($C10,'2018-08 (Д)'!$C$2:$C$100,0)+1,0)))="Н/Д",INDIRECT(CONCATENATE("'2018-07 (Д)'!U",TEXT(MATCH($C10,'2018-07 (Д)'!$C$2:$C$100,0)+1,0))))),"Н/Д",((INDIRECT(CONCATENATE("'2018-08 (Д)'!U",TEXT(MATCH($C10,'2018-08 (Д)'!$C$2:$C$100,0)+1,0)))-INDIRECT(CONCATENATE("'2018-07 (Д)'!U",TEXT(MATCH($C10,'2018-07 (Д)'!$C$2:$C$100,0)+1,0))))/INDIRECT(CONCATENATE("'2018-07 (Д)'!U",TEXT(MATCH($C10,'2018-07 (Д)'!$C$2:$C$100,0)+1,0))))*100)</f>
        <v>118.73389913576003</v>
      </c>
      <c r="GE10" s="9">
        <f ca="1">IF(OR(INDIRECT(CONCATENATE("'2018-09 (Д)'!U",TEXT(MATCH($C10,'2018-09 (Д)'!$C$2:$C$100,0)+1,0)))="Н/Д",INDIRECT(CONCATENATE("'2018-08 (Д)'!U",TEXT(MATCH($C10,'2018-08 (Д)'!$C$2:$C$100,0)+1,0)))="Н/Д",AND(INDIRECT(CONCATENATE("'2018-09 (Д)'!U",TEXT(MATCH($C10,'2018-09 (Д)'!$C$2:$C$100,0)+1,0)))="Н/Д",INDIRECT(CONCATENATE("'2018-08 (Д)'!U",TEXT(MATCH($C10,'2018-08 (Д)'!$C$2:$C$100,0)+1,0))))),"Н/Д",((INDIRECT(CONCATENATE("'2018-09 (Д)'!U",TEXT(MATCH($C10,'2018-09 (Д)'!$C$2:$C$100,0)+1,0)))-INDIRECT(CONCATENATE("'2018-08 (Д)'!U",TEXT(MATCH($C10,'2018-08 (Д)'!$C$2:$C$100,0)+1,0))))/INDIRECT(CONCATENATE("'2018-08 (Д)'!U",TEXT(MATCH($C10,'2018-08 (Д)'!$C$2:$C$100,0)+1,0))))*100)</f>
        <v>-50.55104770253859</v>
      </c>
      <c r="GF10" s="9">
        <f ca="1">IF(OR(INDIRECT(CONCATENATE("'2018-10 (Д)'!U",TEXT(MATCH($C10,'2018-10 (Д)'!$C$2:$C$100,0)+1,0)))="Н/Д",INDIRECT(CONCATENATE("'2018-09 (Д)'!U",TEXT(MATCH($C10,'2018-09 (Д)'!$C$2:$C$100,0)+1,0)))="Н/Д",AND(INDIRECT(CONCATENATE("'2018-10 (Д)'!U",TEXT(MATCH($C10,'2018-10 (Д)'!$C$2:$C$100,0)+1,0)))="Н/Д",INDIRECT(CONCATENATE("'2018-09 (Д)'!U",TEXT(MATCH($C10,'2018-09 (Д)'!$C$2:$C$100,0)+1,0))))),"Н/Д",((INDIRECT(CONCATENATE("'2018-10 (Д)'!U",TEXT(MATCH($C10,'2018-10 (Д)'!$C$2:$C$100,0)+1,0)))-INDIRECT(CONCATENATE("'2018-09 (Д)'!U",TEXT(MATCH($C10,'2018-09 (Д)'!$C$2:$C$100,0)+1,0))))/INDIRECT(CONCATENATE("'2018-09 (Д)'!U",TEXT(MATCH($C10,'2018-09 (Д)'!$C$2:$C$100,0)+1,0))))*100)</f>
        <v>-29.712737753382573</v>
      </c>
      <c r="GG10" s="9">
        <f ca="1">IF(OR(INDIRECT(CONCATENATE("'2018-11 (Д)'!U",TEXT(MATCH($C10,'2018-11 (Д)'!$C$2:$C$100,0)+1,0)))="Н/Д",INDIRECT(CONCATENATE("'2018-10 (Д)'!U",TEXT(MATCH($C10,'2018-10 (Д)'!$C$2:$C$100,0)+1,0)))="Н/Д",AND(INDIRECT(CONCATENATE("'2018-11 (Д)'!U",TEXT(MATCH($C10,'2018-11 (Д)'!$C$2:$C$100,0)+1,0)))="Н/Д",INDIRECT(CONCATENATE("'2018-10 (Д)'!U",TEXT(MATCH($C10,'2018-10 (Д)'!$C$2:$C$100,0)+1,0))))),"Н/Д",((INDIRECT(CONCATENATE("'2018-11 (Д)'!U",TEXT(MATCH($C10,'2018-11 (Д)'!$C$2:$C$100,0)+1,0)))-INDIRECT(CONCATENATE("'2018-10 (Д)'!U",TEXT(MATCH($C10,'2018-10 (Д)'!$C$2:$C$100,0)+1,0))))/INDIRECT(CONCATENATE("'2018-10 (Д)'!U",TEXT(MATCH($C10,'2018-10 (Д)'!$C$2:$C$100,0)+1,0))))*100)</f>
        <v>69.572636158224043</v>
      </c>
      <c r="GH10" s="9">
        <f ca="1">IF(OR(INDIRECT(CONCATENATE("'2018-12 (Д)'!U",TEXT(MATCH($C10,'2018-12 (Д)'!$C$2:$C$100,0)+1,0)))="Н/Д",INDIRECT(CONCATENATE("'2018-11 (Д)'!U",TEXT(MATCH($C10,'2018-11 (Д)'!$C$2:$C$100,0)+1,0)))="Н/Д",AND(INDIRECT(CONCATENATE("'2018-12 (Д)'!U",TEXT(MATCH($C10,'2018-12 (Д)'!$C$2:$C$100,0)+1,0)))="Н/Д",INDIRECT(CONCATENATE("'2018-11 (Д)'!U",TEXT(MATCH($C10,'2018-11 (Д)'!$C$2:$C$100,0)+1,0))))),"Н/Д",((INDIRECT(CONCATENATE("'2018-12 (Д)'!U",TEXT(MATCH($C10,'2018-12 (Д)'!$C$2:$C$100,0)+1,0)))-INDIRECT(CONCATENATE("'2018-11 (Д)'!U",TEXT(MATCH($C10,'2018-11 (Д)'!$C$2:$C$100,0)+1,0))))/INDIRECT(CONCATENATE("'2018-11 (Д)'!U",TEXT(MATCH($C10,'2018-11 (Д)'!$C$2:$C$100,0)+1,0))))*100)</f>
        <v>-16.394889684769783</v>
      </c>
      <c r="GI10" s="9"/>
      <c r="GJ10" s="9">
        <f ca="1">IF(OR(INDIRECT(CONCATENATE("'2018-03 (Д)'!V",TEXT(MATCH($C10,'2018-03 (Д)'!$C$2:$C$100,0)+1,0)))="Н/Д",INDIRECT(CONCATENATE("'2018-02 (Д)'!V",TEXT(MATCH($C10,'2018-02 (Д)'!$C$2:$C$100,0)+1,0)))="Н/Д",AND(INDIRECT(CONCATENATE("'2018-03 (Д)'!V",TEXT(MATCH($C10,'2018-03 (Д)'!$C$2:$C$100,0)+1,0)))="Н/Д",INDIRECT(CONCATENATE("'2018-02 (Д)'!V",TEXT(MATCH($C10,'2018-02 (Д)'!$C$2:$C$100,0)+1,0))))),"Н/Д",((INDIRECT(CONCATENATE("'2018-03 (Д)'!V",TEXT(MATCH($C10,'2018-03 (Д)'!$C$2:$C$100,0)+1,0)))-INDIRECT(CONCATENATE("'2018-02 (Д)'!V",TEXT(MATCH($C10,'2018-02 (Д)'!$C$2:$C$100,0)+1,0))))/INDIRECT(CONCATENATE("'2018-02 (Д)'!V",TEXT(MATCH($C10,'2018-02 (Д)'!$C$2:$C$100,0)+1,0))))*100)</f>
        <v>9.951582267591796</v>
      </c>
      <c r="GK10" s="9">
        <f ca="1">IF(OR(INDIRECT(CONCATENATE("'2018-04 (Д)'!V",TEXT(MATCH($C10,'2018-04 (Д)'!$C$2:$C$100,0)+1,0)))="Н/Д",INDIRECT(CONCATENATE("'2018-03 (Д)'!V",TEXT(MATCH($C10,'2018-03 (Д)'!$C$2:$C$100,0)+1,0)))="Н/Д",AND(INDIRECT(CONCATENATE("'2018-04 (Д)'!V",TEXT(MATCH($C10,'2018-04 (Д)'!$C$2:$C$100,0)+1,0)))="Н/Д",INDIRECT(CONCATENATE("'2018-03 (Д)'!V",TEXT(MATCH($C10,'2018-03 (Д)'!$C$2:$C$100,0)+1,0))))),"Н/Д",((INDIRECT(CONCATENATE("'2018-04 (Д)'!V",TEXT(MATCH($C10,'2018-04 (Д)'!$C$2:$C$100,0)+1,0)))-INDIRECT(CONCATENATE("'2018-03 (Д)'!V",TEXT(MATCH($C10,'2018-03 (Д)'!$C$2:$C$100,0)+1,0))))/INDIRECT(CONCATENATE("'2018-03 (Д)'!V",TEXT(MATCH($C10,'2018-03 (Д)'!$C$2:$C$100,0)+1,0))))*100)</f>
        <v>9.845969445160609</v>
      </c>
      <c r="GL10" s="9">
        <f ca="1">IF(OR(INDIRECT(CONCATENATE("'2018-05 (Д)'!V",TEXT(MATCH($C10,'2018-05 (Д)'!$C$2:$C$100,0)+1,0)))="Н/Д",INDIRECT(CONCATENATE("'2018-04 (Д)'!V",TEXT(MATCH($C10,'2018-04 (Д)'!$C$2:$C$100,0)+1,0)))="Н/Д",AND(INDIRECT(CONCATENATE("'2018-05 (Д)'!V",TEXT(MATCH($C10,'2018-05 (Д)'!$C$2:$C$100,0)+1,0)))="Н/Д",INDIRECT(CONCATENATE("'2018-04 (Д)'!V",TEXT(MATCH($C10,'2018-04 (Д)'!$C$2:$C$100,0)+1,0))))),"Н/Д",((INDIRECT(CONCATENATE("'2018-05 (Д)'!V",TEXT(MATCH($C10,'2018-05 (Д)'!$C$2:$C$100,0)+1,0)))-INDIRECT(CONCATENATE("'2018-04 (Д)'!V",TEXT(MATCH($C10,'2018-04 (Д)'!$C$2:$C$100,0)+1,0))))/INDIRECT(CONCATENATE("'2018-04 (Д)'!V",TEXT(MATCH($C10,'2018-04 (Д)'!$C$2:$C$100,0)+1,0))))*100)</f>
        <v>25.18052353032725</v>
      </c>
      <c r="GM10" s="9">
        <f ca="1">IF(OR(INDIRECT(CONCATENATE("'2018-06 (Д)'!V",TEXT(MATCH($C10,'2018-06 (Д)'!$C$2:$C$100,0)+1,0)))="Н/Д",INDIRECT(CONCATENATE("'2018-05 (Д)'!V",TEXT(MATCH($C10,'2018-05 (Д)'!$C$2:$C$100,0)+1,0)))="Н/Д",AND(INDIRECT(CONCATENATE("'2018-06 (Д)'!V",TEXT(MATCH($C10,'2018-06 (Д)'!$C$2:$C$100,0)+1,0)))="Н/Д",INDIRECT(CONCATENATE("'2018-05 (Д)'!V",TEXT(MATCH($C10,'2018-05 (Д)'!$C$2:$C$100,0)+1,0))))),"Н/Д",((INDIRECT(CONCATENATE("'2018-06 (Д)'!V",TEXT(MATCH($C10,'2018-06 (Д)'!$C$2:$C$100,0)+1,0)))-INDIRECT(CONCATENATE("'2018-05 (Д)'!V",TEXT(MATCH($C10,'2018-05 (Д)'!$C$2:$C$100,0)+1,0))))/INDIRECT(CONCATENATE("'2018-05 (Д)'!V",TEXT(MATCH($C10,'2018-05 (Д)'!$C$2:$C$100,0)+1,0))))*100)</f>
        <v>-10.782987453469291</v>
      </c>
      <c r="GN10" s="9">
        <f ca="1">IF(OR(INDIRECT(CONCATENATE("'2018-07 (Д)'!V",TEXT(MATCH($C10,'2018-07 (Д)'!$C$2:$C$100,0)+1,0)))="Н/Д",INDIRECT(CONCATENATE("'2018-06 (Д)'!V",TEXT(MATCH($C10,'2018-06 (Д)'!$C$2:$C$100,0)+1,0)))="Н/Д",AND(INDIRECT(CONCATENATE("'2018-07 (Д)'!V",TEXT(MATCH($C10,'2018-07 (Д)'!$C$2:$C$100,0)+1,0)))="Н/Д",INDIRECT(CONCATENATE("'2018-06 (Д)'!V",TEXT(MATCH($C10,'2018-06 (Д)'!$C$2:$C$100,0)+1,0))))),"Н/Д",((INDIRECT(CONCATENATE("'2018-07 (Д)'!V",TEXT(MATCH($C10,'2018-07 (Д)'!$C$2:$C$100,0)+1,0)))-INDIRECT(CONCATENATE("'2018-06 (Д)'!V",TEXT(MATCH($C10,'2018-06 (Д)'!$C$2:$C$100,0)+1,0))))/INDIRECT(CONCATENATE("'2018-06 (Д)'!V",TEXT(MATCH($C10,'2018-06 (Д)'!$C$2:$C$100,0)+1,0))))*100)</f>
        <v>22.453939970643312</v>
      </c>
      <c r="GO10" s="9">
        <f ca="1">IF(OR(INDIRECT(CONCATENATE("'2018-08 (Д)'!V",TEXT(MATCH($C10,'2018-08 (Д)'!$C$2:$C$100,0)+1,0)))="Н/Д",INDIRECT(CONCATENATE("'2018-07 (Д)'!V",TEXT(MATCH($C10,'2018-07 (Д)'!$C$2:$C$100,0)+1,0)))="Н/Д",AND(INDIRECT(CONCATENATE("'2018-08 (Д)'!V",TEXT(MATCH($C10,'2018-08 (Д)'!$C$2:$C$100,0)+1,0)))="Н/Д",INDIRECT(CONCATENATE("'2018-07 (Д)'!V",TEXT(MATCH($C10,'2018-07 (Д)'!$C$2:$C$100,0)+1,0))))),"Н/Д",((INDIRECT(CONCATENATE("'2018-08 (Д)'!V",TEXT(MATCH($C10,'2018-08 (Д)'!$C$2:$C$100,0)+1,0)))-INDIRECT(CONCATENATE("'2018-07 (Д)'!V",TEXT(MATCH($C10,'2018-07 (Д)'!$C$2:$C$100,0)+1,0))))/INDIRECT(CONCATENATE("'2018-07 (Д)'!V",TEXT(MATCH($C10,'2018-07 (Д)'!$C$2:$C$100,0)+1,0))))*100)</f>
        <v>-10.792513935986673</v>
      </c>
      <c r="GP10" s="9">
        <f ca="1">IF(OR(INDIRECT(CONCATENATE("'2018-09 (Д)'!V",TEXT(MATCH($C10,'2018-09 (Д)'!$C$2:$C$100,0)+1,0)))="Н/Д",INDIRECT(CONCATENATE("'2018-08 (Д)'!V",TEXT(MATCH($C10,'2018-08 (Д)'!$C$2:$C$100,0)+1,0)))="Н/Д",AND(INDIRECT(CONCATENATE("'2018-09 (Д)'!V",TEXT(MATCH($C10,'2018-09 (Д)'!$C$2:$C$100,0)+1,0)))="Н/Д",INDIRECT(CONCATENATE("'2018-08 (Д)'!V",TEXT(MATCH($C10,'2018-08 (Д)'!$C$2:$C$100,0)+1,0))))),"Н/Д",((INDIRECT(CONCATENATE("'2018-09 (Д)'!V",TEXT(MATCH($C10,'2018-09 (Д)'!$C$2:$C$100,0)+1,0)))-INDIRECT(CONCATENATE("'2018-08 (Д)'!V",TEXT(MATCH($C10,'2018-08 (Д)'!$C$2:$C$100,0)+1,0))))/INDIRECT(CONCATENATE("'2018-08 (Д)'!V",TEXT(MATCH($C10,'2018-08 (Д)'!$C$2:$C$100,0)+1,0))))*100)</f>
        <v>6.741895382200461</v>
      </c>
      <c r="GQ10" s="9">
        <f ca="1">IF(OR(INDIRECT(CONCATENATE("'2018-10 (Д)'!V",TEXT(MATCH($C10,'2018-10 (Д)'!$C$2:$C$100,0)+1,0)))="Н/Д",INDIRECT(CONCATENATE("'2018-09 (Д)'!V",TEXT(MATCH($C10,'2018-09 (Д)'!$C$2:$C$100,0)+1,0)))="Н/Д",AND(INDIRECT(CONCATENATE("'2018-10 (Д)'!V",TEXT(MATCH($C10,'2018-10 (Д)'!$C$2:$C$100,0)+1,0)))="Н/Д",INDIRECT(CONCATENATE("'2018-09 (Д)'!V",TEXT(MATCH($C10,'2018-09 (Д)'!$C$2:$C$100,0)+1,0))))),"Н/Д",((INDIRECT(CONCATENATE("'2018-10 (Д)'!V",TEXT(MATCH($C10,'2018-10 (Д)'!$C$2:$C$100,0)+1,0)))-INDIRECT(CONCATENATE("'2018-09 (Д)'!V",TEXT(MATCH($C10,'2018-09 (Д)'!$C$2:$C$100,0)+1,0))))/INDIRECT(CONCATENATE("'2018-09 (Д)'!V",TEXT(MATCH($C10,'2018-09 (Д)'!$C$2:$C$100,0)+1,0))))*100)</f>
        <v>1.255425525263389</v>
      </c>
      <c r="GR10" s="9">
        <f ca="1">IF(OR(INDIRECT(CONCATENATE("'2018-11 (Д)'!V",TEXT(MATCH($C10,'2018-11 (Д)'!$C$2:$C$100,0)+1,0)))="Н/Д",INDIRECT(CONCATENATE("'2018-10 (Д)'!V",TEXT(MATCH($C10,'2018-10 (Д)'!$C$2:$C$100,0)+1,0)))="Н/Д",AND(INDIRECT(CONCATENATE("'2018-11 (Д)'!V",TEXT(MATCH($C10,'2018-11 (Д)'!$C$2:$C$100,0)+1,0)))="Н/Д",INDIRECT(CONCATENATE("'2018-10 (Д)'!V",TEXT(MATCH($C10,'2018-10 (Д)'!$C$2:$C$100,0)+1,0))))),"Н/Д",((INDIRECT(CONCATENATE("'2018-11 (Д)'!V",TEXT(MATCH($C10,'2018-11 (Д)'!$C$2:$C$100,0)+1,0)))-INDIRECT(CONCATENATE("'2018-10 (Д)'!V",TEXT(MATCH($C10,'2018-10 (Д)'!$C$2:$C$100,0)+1,0))))/INDIRECT(CONCATENATE("'2018-10 (Д)'!V",TEXT(MATCH($C10,'2018-10 (Д)'!$C$2:$C$100,0)+1,0))))*100)</f>
        <v>-25.569127971668156</v>
      </c>
      <c r="GS10" s="9">
        <f ca="1">IF(OR(INDIRECT(CONCATENATE("'2018-12 (Д)'!V",TEXT(MATCH($C10,'2018-12 (Д)'!$C$2:$C$100,0)+1,0)))="Н/Д",INDIRECT(CONCATENATE("'2018-11 (Д)'!V",TEXT(MATCH($C10,'2018-11 (Д)'!$C$2:$C$100,0)+1,0)))="Н/Д",AND(INDIRECT(CONCATENATE("'2018-12 (Д)'!V",TEXT(MATCH($C10,'2018-12 (Д)'!$C$2:$C$100,0)+1,0)))="Н/Д",INDIRECT(CONCATENATE("'2018-11 (Д)'!V",TEXT(MATCH($C10,'2018-11 (Д)'!$C$2:$C$100,0)+1,0))))),"Н/Д",((INDIRECT(CONCATENATE("'2018-12 (Д)'!V",TEXT(MATCH($C10,'2018-12 (Д)'!$C$2:$C$100,0)+1,0)))-INDIRECT(CONCATENATE("'2018-11 (Д)'!V",TEXT(MATCH($C10,'2018-11 (Д)'!$C$2:$C$100,0)+1,0))))/INDIRECT(CONCATENATE("'2018-11 (Д)'!V",TEXT(MATCH($C10,'2018-11 (Д)'!$C$2:$C$100,0)+1,0))))*100)</f>
        <v>31.187524853977571</v>
      </c>
      <c r="GT10" s="9"/>
      <c r="GU10" s="9">
        <f ca="1">IF(OR(INDIRECT(CONCATENATE("'2018-03 (Д)'!W",TEXT(MATCH($C10,'2018-03 (Д)'!$C$2:$C$100,0)+1,0)))="Н/Д",INDIRECT(CONCATENATE("'2018-02 (Д)'!W",TEXT(MATCH($C10,'2018-02 (Д)'!$C$2:$C$100,0)+1,0)))="Н/Д",AND(INDIRECT(CONCATENATE("'2018-03 (Д)'!W",TEXT(MATCH($C10,'2018-03 (Д)'!$C$2:$C$100,0)+1,0)))="Н/Д",INDIRECT(CONCATENATE("'2018-02 (Д)'!W",TEXT(MATCH($C10,'2018-02 (Д)'!$C$2:$C$100,0)+1,0))))),"Н/Д",((INDIRECT(CONCATENATE("'2018-03 (Д)'!W",TEXT(MATCH($C10,'2018-03 (Д)'!$C$2:$C$100,0)+1,0)))-INDIRECT(CONCATENATE("'2018-02 (Д)'!W",TEXT(MATCH($C10,'2018-02 (Д)'!$C$2:$C$100,0)+1,0))))/INDIRECT(CONCATENATE("'2018-02 (Д)'!W",TEXT(MATCH($C10,'2018-02 (Д)'!$C$2:$C$100,0)+1,0))))*100)</f>
        <v>12.175189257344188</v>
      </c>
      <c r="GV10" s="9">
        <f ca="1">IF(OR(INDIRECT(CONCATENATE("'2018-04 (Д)'!W",TEXT(MATCH($C10,'2018-04 (Д)'!$C$2:$C$100,0)+1,0)))="Н/Д",INDIRECT(CONCATENATE("'2018-03 (Д)'!W",TEXT(MATCH($C10,'2018-03 (Д)'!$C$2:$C$100,0)+1,0)))="Н/Д",AND(INDIRECT(CONCATENATE("'2018-04 (Д)'!W",TEXT(MATCH($C10,'2018-04 (Д)'!$C$2:$C$100,0)+1,0)))="Н/Д",INDIRECT(CONCATENATE("'2018-03 (Д)'!W",TEXT(MATCH($C10,'2018-03 (Д)'!$C$2:$C$100,0)+1,0))))),"Н/Д",((INDIRECT(CONCATENATE("'2018-04 (Д)'!W",TEXT(MATCH($C10,'2018-04 (Д)'!$C$2:$C$100,0)+1,0)))-INDIRECT(CONCATENATE("'2018-03 (Д)'!W",TEXT(MATCH($C10,'2018-03 (Д)'!$C$2:$C$100,0)+1,0))))/INDIRECT(CONCATENATE("'2018-03 (Д)'!W",TEXT(MATCH($C10,'2018-03 (Д)'!$C$2:$C$100,0)+1,0))))*100)</f>
        <v>55.708991597377064</v>
      </c>
      <c r="GW10" s="9">
        <f ca="1">IF(OR(INDIRECT(CONCATENATE("'2018-05 (Д)'!W",TEXT(MATCH($C10,'2018-05 (Д)'!$C$2:$C$100,0)+1,0)))="Н/Д",INDIRECT(CONCATENATE("'2018-04 (Д)'!W",TEXT(MATCH($C10,'2018-04 (Д)'!$C$2:$C$100,0)+1,0)))="Н/Д",AND(INDIRECT(CONCATENATE("'2018-05 (Д)'!W",TEXT(MATCH($C10,'2018-05 (Д)'!$C$2:$C$100,0)+1,0)))="Н/Д",INDIRECT(CONCATENATE("'2018-04 (Д)'!W",TEXT(MATCH($C10,'2018-04 (Д)'!$C$2:$C$100,0)+1,0))))),"Н/Д",((INDIRECT(CONCATENATE("'2018-05 (Д)'!W",TEXT(MATCH($C10,'2018-05 (Д)'!$C$2:$C$100,0)+1,0)))-INDIRECT(CONCATENATE("'2018-04 (Д)'!W",TEXT(MATCH($C10,'2018-04 (Д)'!$C$2:$C$100,0)+1,0))))/INDIRECT(CONCATENATE("'2018-04 (Д)'!W",TEXT(MATCH($C10,'2018-04 (Д)'!$C$2:$C$100,0)+1,0))))*100)</f>
        <v>2.0505664331897178</v>
      </c>
      <c r="GX10" s="9">
        <f ca="1">IF(OR(INDIRECT(CONCATENATE("'2018-06 (Д)'!W",TEXT(MATCH($C10,'2018-06 (Д)'!$C$2:$C$100,0)+1,0)))="Н/Д",INDIRECT(CONCATENATE("'2018-05 (Д)'!W",TEXT(MATCH($C10,'2018-05 (Д)'!$C$2:$C$100,0)+1,0)))="Н/Д",AND(INDIRECT(CONCATENATE("'2018-06 (Д)'!W",TEXT(MATCH($C10,'2018-06 (Д)'!$C$2:$C$100,0)+1,0)))="Н/Д",INDIRECT(CONCATENATE("'2018-05 (Д)'!W",TEXT(MATCH($C10,'2018-05 (Д)'!$C$2:$C$100,0)+1,0))))),"Н/Д",((INDIRECT(CONCATENATE("'2018-06 (Д)'!W",TEXT(MATCH($C10,'2018-06 (Д)'!$C$2:$C$100,0)+1,0)))-INDIRECT(CONCATENATE("'2018-05 (Д)'!W",TEXT(MATCH($C10,'2018-05 (Д)'!$C$2:$C$100,0)+1,0))))/INDIRECT(CONCATENATE("'2018-05 (Д)'!W",TEXT(MATCH($C10,'2018-05 (Д)'!$C$2:$C$100,0)+1,0))))*100)</f>
        <v>-12.030815896867329</v>
      </c>
      <c r="GY10" s="9">
        <f ca="1">IF(OR(INDIRECT(CONCATENATE("'2018-07 (Д)'!W",TEXT(MATCH($C10,'2018-07 (Д)'!$C$2:$C$100,0)+1,0)))="Н/Д",INDIRECT(CONCATENATE("'2018-06 (Д)'!W",TEXT(MATCH($C10,'2018-06 (Д)'!$C$2:$C$100,0)+1,0)))="Н/Д",AND(INDIRECT(CONCATENATE("'2018-07 (Д)'!W",TEXT(MATCH($C10,'2018-07 (Д)'!$C$2:$C$100,0)+1,0)))="Н/Д",INDIRECT(CONCATENATE("'2018-06 (Д)'!W",TEXT(MATCH($C10,'2018-06 (Д)'!$C$2:$C$100,0)+1,0))))),"Н/Д",((INDIRECT(CONCATENATE("'2018-07 (Д)'!W",TEXT(MATCH($C10,'2018-07 (Д)'!$C$2:$C$100,0)+1,0)))-INDIRECT(CONCATENATE("'2018-06 (Д)'!W",TEXT(MATCH($C10,'2018-06 (Д)'!$C$2:$C$100,0)+1,0))))/INDIRECT(CONCATENATE("'2018-06 (Д)'!W",TEXT(MATCH($C10,'2018-06 (Д)'!$C$2:$C$100,0)+1,0))))*100)</f>
        <v>-6.3284703030474549</v>
      </c>
      <c r="GZ10" s="9">
        <f ca="1">IF(OR(INDIRECT(CONCATENATE("'2018-08 (Д)'!W",TEXT(MATCH($C10,'2018-08 (Д)'!$C$2:$C$100,0)+1,0)))="Н/Д",INDIRECT(CONCATENATE("'2018-07 (Д)'!W",TEXT(MATCH($C10,'2018-07 (Д)'!$C$2:$C$100,0)+1,0)))="Н/Д",AND(INDIRECT(CONCATENATE("'2018-08 (Д)'!W",TEXT(MATCH($C10,'2018-08 (Д)'!$C$2:$C$100,0)+1,0)))="Н/Д",INDIRECT(CONCATENATE("'2018-07 (Д)'!W",TEXT(MATCH($C10,'2018-07 (Д)'!$C$2:$C$100,0)+1,0))))),"Н/Д",((INDIRECT(CONCATENATE("'2018-08 (Д)'!W",TEXT(MATCH($C10,'2018-08 (Д)'!$C$2:$C$100,0)+1,0)))-INDIRECT(CONCATENATE("'2018-07 (Д)'!W",TEXT(MATCH($C10,'2018-07 (Д)'!$C$2:$C$100,0)+1,0))))/INDIRECT(CONCATENATE("'2018-07 (Д)'!W",TEXT(MATCH($C10,'2018-07 (Д)'!$C$2:$C$100,0)+1,0))))*100)</f>
        <v>45.598891861767385</v>
      </c>
      <c r="HA10" s="9">
        <f ca="1">IF(OR(INDIRECT(CONCATENATE("'2018-09 (Д)'!W",TEXT(MATCH($C10,'2018-09 (Д)'!$C$2:$C$100,0)+1,0)))="Н/Д",INDIRECT(CONCATENATE("'2018-08 (Д)'!W",TEXT(MATCH($C10,'2018-08 (Д)'!$C$2:$C$100,0)+1,0)))="Н/Д",AND(INDIRECT(CONCATENATE("'2018-09 (Д)'!W",TEXT(MATCH($C10,'2018-09 (Д)'!$C$2:$C$100,0)+1,0)))="Н/Д",INDIRECT(CONCATENATE("'2018-08 (Д)'!W",TEXT(MATCH($C10,'2018-08 (Д)'!$C$2:$C$100,0)+1,0))))),"Н/Д",((INDIRECT(CONCATENATE("'2018-09 (Д)'!W",TEXT(MATCH($C10,'2018-09 (Д)'!$C$2:$C$100,0)+1,0)))-INDIRECT(CONCATENATE("'2018-08 (Д)'!W",TEXT(MATCH($C10,'2018-08 (Д)'!$C$2:$C$100,0)+1,0))))/INDIRECT(CONCATENATE("'2018-08 (Д)'!W",TEXT(MATCH($C10,'2018-08 (Д)'!$C$2:$C$100,0)+1,0))))*100)</f>
        <v>-29.608360174648517</v>
      </c>
      <c r="HB10" s="9">
        <f ca="1">IF(OR(INDIRECT(CONCATENATE("'2018-10 (Д)'!W",TEXT(MATCH($C10,'2018-10 (Д)'!$C$2:$C$100,0)+1,0)))="Н/Д",INDIRECT(CONCATENATE("'2018-09 (Д)'!W",TEXT(MATCH($C10,'2018-09 (Д)'!$C$2:$C$100,0)+1,0)))="Н/Д",AND(INDIRECT(CONCATENATE("'2018-10 (Д)'!W",TEXT(MATCH($C10,'2018-10 (Д)'!$C$2:$C$100,0)+1,0)))="Н/Д",INDIRECT(CONCATENATE("'2018-09 (Д)'!W",TEXT(MATCH($C10,'2018-09 (Д)'!$C$2:$C$100,0)+1,0))))),"Н/Д",((INDIRECT(CONCATENATE("'2018-10 (Д)'!W",TEXT(MATCH($C10,'2018-10 (Д)'!$C$2:$C$100,0)+1,0)))-INDIRECT(CONCATENATE("'2018-09 (Д)'!W",TEXT(MATCH($C10,'2018-09 (Д)'!$C$2:$C$100,0)+1,0))))/INDIRECT(CONCATENATE("'2018-09 (Д)'!W",TEXT(MATCH($C10,'2018-09 (Д)'!$C$2:$C$100,0)+1,0))))*100)</f>
        <v>-14.01995292949098</v>
      </c>
      <c r="HC10" s="9">
        <f ca="1">IF(OR(INDIRECT(CONCATENATE("'2018-11 (Д)'!W",TEXT(MATCH($C10,'2018-11 (Д)'!$C$2:$C$100,0)+1,0)))="Н/Д",INDIRECT(CONCATENATE("'2018-10 (Д)'!W",TEXT(MATCH($C10,'2018-10 (Д)'!$C$2:$C$100,0)+1,0)))="Н/Д",AND(INDIRECT(CONCATENATE("'2018-11 (Д)'!W",TEXT(MATCH($C10,'2018-11 (Д)'!$C$2:$C$100,0)+1,0)))="Н/Д",INDIRECT(CONCATENATE("'2018-10 (Д)'!W",TEXT(MATCH($C10,'2018-10 (Д)'!$C$2:$C$100,0)+1,0))))),"Н/Д",((INDIRECT(CONCATENATE("'2018-11 (Д)'!W",TEXT(MATCH($C10,'2018-11 (Д)'!$C$2:$C$100,0)+1,0)))-INDIRECT(CONCATENATE("'2018-10 (Д)'!W",TEXT(MATCH($C10,'2018-10 (Д)'!$C$2:$C$100,0)+1,0))))/INDIRECT(CONCATENATE("'2018-10 (Д)'!W",TEXT(MATCH($C10,'2018-10 (Д)'!$C$2:$C$100,0)+1,0))))*100)</f>
        <v>47.157569198424547</v>
      </c>
      <c r="HD10" s="9">
        <f ca="1">IF(OR(INDIRECT(CONCATENATE("'2018-12 (Д)'!W",TEXT(MATCH($C10,'2018-12 (Д)'!$C$2:$C$100,0)+1,0)))="Н/Д",INDIRECT(CONCATENATE("'2018-11 (Д)'!W",TEXT(MATCH($C10,'2018-11 (Д)'!$C$2:$C$100,0)+1,0)))="Н/Д",AND(INDIRECT(CONCATENATE("'2018-12 (Д)'!W",TEXT(MATCH($C10,'2018-12 (Д)'!$C$2:$C$100,0)+1,0)))="Н/Д",INDIRECT(CONCATENATE("'2018-11 (Д)'!W",TEXT(MATCH($C10,'2018-11 (Д)'!$C$2:$C$100,0)+1,0))))),"Н/Д",((INDIRECT(CONCATENATE("'2018-12 (Д)'!W",TEXT(MATCH($C10,'2018-12 (Д)'!$C$2:$C$100,0)+1,0)))-INDIRECT(CONCATENATE("'2018-11 (Д)'!W",TEXT(MATCH($C10,'2018-11 (Д)'!$C$2:$C$100,0)+1,0))))/INDIRECT(CONCATENATE("'2018-11 (Д)'!W",TEXT(MATCH($C10,'2018-11 (Д)'!$C$2:$C$100,0)+1,0))))*100)</f>
        <v>-14.381878195045154</v>
      </c>
    </row>
    <row r="11" spans="1:212" x14ac:dyDescent="0.25">
      <c r="A11" s="2" t="s">
        <v>22</v>
      </c>
      <c r="B11" s="2" t="s">
        <v>30</v>
      </c>
      <c r="C11" s="15">
        <v>98000000</v>
      </c>
      <c r="D11" s="9"/>
      <c r="E11" s="9">
        <f ca="1">IF(OR(INDIRECT(CONCATENATE("'2018-03 (Д)'!E",TEXT(MATCH($C11,'2018-03 (Д)'!$C$2:$C$100,0)+1,0)))="Н/Д",INDIRECT(CONCATENATE("'2018-02 (Д)'!E",TEXT(MATCH($C11,'2018-02 (Д)'!$C$2:$C$100,0)+1,0)))="Н/Д",AND(INDIRECT(CONCATENATE("'2018-03 (Д)'!E",TEXT(MATCH($C11,'2018-03 (Д)'!$C$2:$C$100,0)+1,0)))="Н/Д",INDIRECT(CONCATENATE("'2018-02 (Д)'!E",TEXT(MATCH($C11,'2018-02 (Д)'!$C$2:$C$100,0)+1,0))))),"Н/Д",((INDIRECT(CONCATENATE("'2018-03 (Д)'!E",TEXT(MATCH($C11,'2018-03 (Д)'!$C$2:$C$100,0)+1,0)))-INDIRECT(CONCATENATE("'2018-02 (Д)'!E",TEXT(MATCH($C11,'2018-02 (Д)'!$C$2:$C$100,0)+1,0))))/INDIRECT(CONCATENATE("'2018-02 (Д)'!E",TEXT(MATCH($C11,'2018-02 (Д)'!$C$2:$C$100,0)+1,0))))*100)</f>
        <v>57.502387218816544</v>
      </c>
      <c r="F11" s="9">
        <f ca="1">IF(OR(INDIRECT(CONCATENATE("'2018-04 (Д)'!E",TEXT(MATCH($C11,'2018-04 (Д)'!$C$2:$C$100,0)+1,0)))="Н/Д",INDIRECT(CONCATENATE("'2018-03 (Д)'!E",TEXT(MATCH($C11,'2018-03 (Д)'!$C$2:$C$100,0)+1,0)))="Н/Д",AND(INDIRECT(CONCATENATE("'2018-04 (Д)'!E",TEXT(MATCH($C11,'2018-04 (Д)'!$C$2:$C$100,0)+1,0)))="Н/Д",INDIRECT(CONCATENATE("'2018-03 (Д)'!E",TEXT(MATCH($C11,'2018-03 (Д)'!$C$2:$C$100,0)+1,0))))),"Н/Д",((INDIRECT(CONCATENATE("'2018-04 (Д)'!E",TEXT(MATCH($C11,'2018-04 (Д)'!$C$2:$C$100,0)+1,0)))-INDIRECT(CONCATENATE("'2018-03 (Д)'!E",TEXT(MATCH($C11,'2018-03 (Д)'!$C$2:$C$100,0)+1,0))))/INDIRECT(CONCATENATE("'2018-03 (Д)'!E",TEXT(MATCH($C11,'2018-03 (Д)'!$C$2:$C$100,0)+1,0))))*100)</f>
        <v>39.927805457572177</v>
      </c>
      <c r="G11" s="9">
        <f ca="1">IF(OR(INDIRECT(CONCATENATE("'2018-05 (Д)'!E",TEXT(MATCH($C11,'2018-05 (Д)'!$C$2:$C$100,0)+1,0)))="Н/Д",INDIRECT(CONCATENATE("'2018-04 (Д)'!E",TEXT(MATCH($C11,'2018-04 (Д)'!$C$2:$C$100,0)+1,0)))="Н/Д",AND(INDIRECT(CONCATENATE("'2018-05 (Д)'!E",TEXT(MATCH($C11,'2018-05 (Д)'!$C$2:$C$100,0)+1,0)))="Н/Д",INDIRECT(CONCATENATE("'2018-04 (Д)'!E",TEXT(MATCH($C11,'2018-04 (Д)'!$C$2:$C$100,0)+1,0))))),"Н/Д",((INDIRECT(CONCATENATE("'2018-05 (Д)'!E",TEXT(MATCH($C11,'2018-05 (Д)'!$C$2:$C$100,0)+1,0)))-INDIRECT(CONCATENATE("'2018-04 (Д)'!E",TEXT(MATCH($C11,'2018-04 (Д)'!$C$2:$C$100,0)+1,0))))/INDIRECT(CONCATENATE("'2018-04 (Д)'!E",TEXT(MATCH($C11,'2018-04 (Д)'!$C$2:$C$100,0)+1,0))))*100)</f>
        <v>-5.2179913537415219</v>
      </c>
      <c r="H11" s="9">
        <f ca="1">IF(OR(INDIRECT(CONCATENATE("'2018-06 (Д)'!E",TEXT(MATCH($C11,'2018-06 (Д)'!$C$2:$C$100,0)+1,0)))="Н/Д",INDIRECT(CONCATENATE("'2018-05 (Д)'!E",TEXT(MATCH($C11,'2018-05 (Д)'!$C$2:$C$100,0)+1,0)))="Н/Д",AND(INDIRECT(CONCATENATE("'2018-06 (Д)'!E",TEXT(MATCH($C11,'2018-06 (Д)'!$C$2:$C$100,0)+1,0)))="Н/Д",INDIRECT(CONCATENATE("'2018-05 (Д)'!E",TEXT(MATCH($C11,'2018-05 (Д)'!$C$2:$C$100,0)+1,0))))),"Н/Д",((INDIRECT(CONCATENATE("'2018-06 (Д)'!E",TEXT(MATCH($C11,'2018-06 (Д)'!$C$2:$C$100,0)+1,0)))-INDIRECT(CONCATENATE("'2018-05 (Д)'!E",TEXT(MATCH($C11,'2018-05 (Д)'!$C$2:$C$100,0)+1,0))))/INDIRECT(CONCATENATE("'2018-05 (Д)'!E",TEXT(MATCH($C11,'2018-05 (Д)'!$C$2:$C$100,0)+1,0))))*100)</f>
        <v>16.415087725542758</v>
      </c>
      <c r="I11" s="9">
        <f ca="1">IF(OR(INDIRECT(CONCATENATE("'2018-07 (Д)'!E",TEXT(MATCH($C11,'2018-07 (Д)'!$C$2:$C$100,0)+1,0)))="Н/Д",INDIRECT(CONCATENATE("'2018-06 (Д)'!E",TEXT(MATCH($C11,'2018-06 (Д)'!$C$2:$C$100,0)+1,0)))="Н/Д",AND(INDIRECT(CONCATENATE("'2018-07 (Д)'!E",TEXT(MATCH($C11,'2018-07 (Д)'!$C$2:$C$100,0)+1,0)))="Н/Д",INDIRECT(CONCATENATE("'2018-06 (Д)'!E",TEXT(MATCH($C11,'2018-06 (Д)'!$C$2:$C$100,0)+1,0))))),"Н/Д",((INDIRECT(CONCATENATE("'2018-07 (Д)'!E",TEXT(MATCH($C11,'2018-07 (Д)'!$C$2:$C$100,0)+1,0)))-INDIRECT(CONCATENATE("'2018-06 (Д)'!E",TEXT(MATCH($C11,'2018-06 (Д)'!$C$2:$C$100,0)+1,0))))/INDIRECT(CONCATENATE("'2018-06 (Д)'!E",TEXT(MATCH($C11,'2018-06 (Д)'!$C$2:$C$100,0)+1,0))))*100)</f>
        <v>-34.165893409496888</v>
      </c>
      <c r="J11" s="9">
        <f ca="1">IF(OR(INDIRECT(CONCATENATE("'2018-08 (Д)'!E",TEXT(MATCH($C11,'2018-08 (Д)'!$C$2:$C$100,0)+1,0)))="Н/Д",INDIRECT(CONCATENATE("'2018-07 (Д)'!E",TEXT(MATCH($C11,'2018-07 (Д)'!$C$2:$C$100,0)+1,0)))="Н/Д",AND(INDIRECT(CONCATENATE("'2018-08 (Д)'!E",TEXT(MATCH($C11,'2018-08 (Д)'!$C$2:$C$100,0)+1,0)))="Н/Д",INDIRECT(CONCATENATE("'2018-07 (Д)'!E",TEXT(MATCH($C11,'2018-07 (Д)'!$C$2:$C$100,0)+1,0))))),"Н/Д",((INDIRECT(CONCATENATE("'2018-08 (Д)'!E",TEXT(MATCH($C11,'2018-08 (Д)'!$C$2:$C$100,0)+1,0)))-INDIRECT(CONCATENATE("'2018-07 (Д)'!E",TEXT(MATCH($C11,'2018-07 (Д)'!$C$2:$C$100,0)+1,0))))/INDIRECT(CONCATENATE("'2018-07 (Д)'!E",TEXT(MATCH($C11,'2018-07 (Д)'!$C$2:$C$100,0)+1,0))))*100)</f>
        <v>38.407274492658011</v>
      </c>
      <c r="K11" s="9">
        <f ca="1">IF(OR(INDIRECT(CONCATENATE("'2018-09 (Д)'!E",TEXT(MATCH($C11,'2018-09 (Д)'!$C$2:$C$100,0)+1,0)))="Н/Д",INDIRECT(CONCATENATE("'2018-08 (Д)'!E",TEXT(MATCH($C11,'2018-08 (Д)'!$C$2:$C$100,0)+1,0)))="Н/Д",AND(INDIRECT(CONCATENATE("'2018-09 (Д)'!E",TEXT(MATCH($C11,'2018-09 (Д)'!$C$2:$C$100,0)+1,0)))="Н/Д",INDIRECT(CONCATENATE("'2018-08 (Д)'!E",TEXT(MATCH($C11,'2018-08 (Д)'!$C$2:$C$100,0)+1,0))))),"Н/Д",((INDIRECT(CONCATENATE("'2018-09 (Д)'!E",TEXT(MATCH($C11,'2018-09 (Д)'!$C$2:$C$100,0)+1,0)))-INDIRECT(CONCATENATE("'2018-08 (Д)'!E",TEXT(MATCH($C11,'2018-08 (Д)'!$C$2:$C$100,0)+1,0))))/INDIRECT(CONCATENATE("'2018-08 (Д)'!E",TEXT(MATCH($C11,'2018-08 (Д)'!$C$2:$C$100,0)+1,0))))*100)</f>
        <v>27.73417595039701</v>
      </c>
      <c r="L11" s="9">
        <f ca="1">IF(OR(INDIRECT(CONCATENATE("'2018-10 (Д)'!E",TEXT(MATCH($C11,'2018-10 (Д)'!$C$2:$C$100,0)+1,0)))="Н/Д",INDIRECT(CONCATENATE("'2018-09 (Д)'!E",TEXT(MATCH($C11,'2018-09 (Д)'!$C$2:$C$100,0)+1,0)))="Н/Д",AND(INDIRECT(CONCATENATE("'2018-10 (Д)'!E",TEXT(MATCH($C11,'2018-10 (Д)'!$C$2:$C$100,0)+1,0)))="Н/Д",INDIRECT(CONCATENATE("'2018-09 (Д)'!E",TEXT(MATCH($C11,'2018-09 (Д)'!$C$2:$C$100,0)+1,0))))),"Н/Д",((INDIRECT(CONCATENATE("'2018-10 (Д)'!E",TEXT(MATCH($C11,'2018-10 (Д)'!$C$2:$C$100,0)+1,0)))-INDIRECT(CONCATENATE("'2018-09 (Д)'!E",TEXT(MATCH($C11,'2018-09 (Д)'!$C$2:$C$100,0)+1,0))))/INDIRECT(CONCATENATE("'2018-09 (Д)'!E",TEXT(MATCH($C11,'2018-09 (Д)'!$C$2:$C$100,0)+1,0))))*100)</f>
        <v>-29.537769614527999</v>
      </c>
      <c r="M11" s="9">
        <f ca="1">IF(OR(INDIRECT(CONCATENATE("'2018-11 (Д)'!E",TEXT(MATCH($C11,'2018-11 (Д)'!$C$2:$C$100,0)+1,0)))="Н/Д",INDIRECT(CONCATENATE("'2018-10 (Д)'!E",TEXT(MATCH($C11,'2018-10 (Д)'!$C$2:$C$100,0)+1,0)))="Н/Д",AND(INDIRECT(CONCATENATE("'2018-11 (Д)'!E",TEXT(MATCH($C11,'2018-11 (Д)'!$C$2:$C$100,0)+1,0)))="Н/Д",INDIRECT(CONCATENATE("'2018-10 (Д)'!E",TEXT(MATCH($C11,'2018-10 (Д)'!$C$2:$C$100,0)+1,0))))),"Н/Д",((INDIRECT(CONCATENATE("'2018-11 (Д)'!E",TEXT(MATCH($C11,'2018-11 (Д)'!$C$2:$C$100,0)+1,0)))-INDIRECT(CONCATENATE("'2018-10 (Д)'!E",TEXT(MATCH($C11,'2018-10 (Д)'!$C$2:$C$100,0)+1,0))))/INDIRECT(CONCATENATE("'2018-10 (Д)'!E",TEXT(MATCH($C11,'2018-10 (Д)'!$C$2:$C$100,0)+1,0))))*100)</f>
        <v>16.552654078277797</v>
      </c>
      <c r="N11" s="9">
        <f ca="1">IF(OR(INDIRECT(CONCATENATE("'2018-12 (Д)'!E",TEXT(MATCH($C11,'2018-12 (Д)'!$C$2:$C$100,0)+1,0)))="Н/Д",INDIRECT(CONCATENATE("'2018-11 (Д)'!E",TEXT(MATCH($C11,'2018-11 (Д)'!$C$2:$C$100,0)+1,0)))="Н/Д",AND(INDIRECT(CONCATENATE("'2018-12 (Д)'!E",TEXT(MATCH($C11,'2018-12 (Д)'!$C$2:$C$100,0)+1,0)))="Н/Д",INDIRECT(CONCATENATE("'2018-11 (Д)'!E",TEXT(MATCH($C11,'2018-11 (Д)'!$C$2:$C$100,0)+1,0))))),"Н/Д",((INDIRECT(CONCATENATE("'2018-12 (Д)'!E",TEXT(MATCH($C11,'2018-12 (Д)'!$C$2:$C$100,0)+1,0)))-INDIRECT(CONCATENATE("'2018-11 (Д)'!E",TEXT(MATCH($C11,'2018-11 (Д)'!$C$2:$C$100,0)+1,0))))/INDIRECT(CONCATENATE("'2018-11 (Д)'!E",TEXT(MATCH($C11,'2018-11 (Д)'!$C$2:$C$100,0)+1,0))))*100)</f>
        <v>36.398089370809991</v>
      </c>
      <c r="O11" s="9"/>
      <c r="P11" s="9">
        <f ca="1">IF(OR(INDIRECT(CONCATENATE("'2018-03 (Д)'!F",TEXT(MATCH($C11,'2018-03 (Д)'!$C$2:$C$100,0)+1,0)))="Н/Д",INDIRECT(CONCATENATE("'2018-02 (Д)'!F",TEXT(MATCH($C11,'2018-02 (Д)'!$C$2:$C$100,0)+1,0)))="Н/Д",AND(INDIRECT(CONCATENATE("'2018-03 (Д)'!F",TEXT(MATCH($C11,'2018-03 (Д)'!$C$2:$C$100,0)+1,0)))="Н/Д",INDIRECT(CONCATENATE("'2018-02 (Д)'!F",TEXT(MATCH($C11,'2018-02 (Д)'!$C$2:$C$100,0)+1,0))))),"Н/Д",((INDIRECT(CONCATENATE("'2018-03 (Д)'!F",TEXT(MATCH($C11,'2018-03 (Д)'!$C$2:$C$100,0)+1,0)))-INDIRECT(CONCATENATE("'2018-02 (Д)'!F",TEXT(MATCH($C11,'2018-02 (Д)'!$C$2:$C$100,0)+1,0))))/INDIRECT(CONCATENATE("'2018-02 (Д)'!F",TEXT(MATCH($C11,'2018-02 (Д)'!$C$2:$C$100,0)+1,0))))*100)</f>
        <v>70.139350293612637</v>
      </c>
      <c r="Q11" s="9">
        <f ca="1">IF(OR(INDIRECT(CONCATENATE("'2018-04 (Д)'!F",TEXT(MATCH($C11,'2018-04 (Д)'!$C$2:$C$100,0)+1,0)))="Н/Д",INDIRECT(CONCATENATE("'2018-03 (Д)'!F",TEXT(MATCH($C11,'2018-03 (Д)'!$C$2:$C$100,0)+1,0)))="Н/Д",AND(INDIRECT(CONCATENATE("'2018-04 (Д)'!F",TEXT(MATCH($C11,'2018-04 (Д)'!$C$2:$C$100,0)+1,0)))="Н/Д",INDIRECT(CONCATENATE("'2018-03 (Д)'!F",TEXT(MATCH($C11,'2018-03 (Д)'!$C$2:$C$100,0)+1,0))))),"Н/Д",((INDIRECT(CONCATENATE("'2018-04 (Д)'!F",TEXT(MATCH($C11,'2018-04 (Д)'!$C$2:$C$100,0)+1,0)))-INDIRECT(CONCATENATE("'2018-03 (Д)'!F",TEXT(MATCH($C11,'2018-03 (Д)'!$C$2:$C$100,0)+1,0))))/INDIRECT(CONCATENATE("'2018-03 (Д)'!F",TEXT(MATCH($C11,'2018-03 (Д)'!$C$2:$C$100,0)+1,0))))*100)</f>
        <v>62.59579231497294</v>
      </c>
      <c r="R11" s="9">
        <f ca="1">IF(OR(INDIRECT(CONCATENATE("'2018-05 (Д)'!F",TEXT(MATCH($C11,'2018-05 (Д)'!$C$2:$C$100,0)+1,0)))="Н/Д",INDIRECT(CONCATENATE("'2018-04 (Д)'!F",TEXT(MATCH($C11,'2018-04 (Д)'!$C$2:$C$100,0)+1,0)))="Н/Д",AND(INDIRECT(CONCATENATE("'2018-05 (Д)'!F",TEXT(MATCH($C11,'2018-05 (Д)'!$C$2:$C$100,0)+1,0)))="Н/Д",INDIRECT(CONCATENATE("'2018-04 (Д)'!F",TEXT(MATCH($C11,'2018-04 (Д)'!$C$2:$C$100,0)+1,0))))),"Н/Д",((INDIRECT(CONCATENATE("'2018-05 (Д)'!F",TEXT(MATCH($C11,'2018-05 (Д)'!$C$2:$C$100,0)+1,0)))-INDIRECT(CONCATENATE("'2018-04 (Д)'!F",TEXT(MATCH($C11,'2018-04 (Д)'!$C$2:$C$100,0)+1,0))))/INDIRECT(CONCATENATE("'2018-04 (Д)'!F",TEXT(MATCH($C11,'2018-04 (Д)'!$C$2:$C$100,0)+1,0))))*100)</f>
        <v>-11.70821158902579</v>
      </c>
      <c r="S11" s="9">
        <f ca="1">IF(OR(INDIRECT(CONCATENATE("'2018-06 (Д)'!F",TEXT(MATCH($C11,'2018-06 (Д)'!$C$2:$C$100,0)+1,0)))="Н/Д",INDIRECT(CONCATENATE("'2018-05 (Д)'!F",TEXT(MATCH($C11,'2018-05 (Д)'!$C$2:$C$100,0)+1,0)))="Н/Д",AND(INDIRECT(CONCATENATE("'2018-06 (Д)'!F",TEXT(MATCH($C11,'2018-06 (Д)'!$C$2:$C$100,0)+1,0)))="Н/Д",INDIRECT(CONCATENATE("'2018-05 (Д)'!F",TEXT(MATCH($C11,'2018-05 (Д)'!$C$2:$C$100,0)+1,0))))),"Н/Д",((INDIRECT(CONCATENATE("'2018-06 (Д)'!F",TEXT(MATCH($C11,'2018-06 (Д)'!$C$2:$C$100,0)+1,0)))-INDIRECT(CONCATENATE("'2018-05 (Д)'!F",TEXT(MATCH($C11,'2018-05 (Д)'!$C$2:$C$100,0)+1,0))))/INDIRECT(CONCATENATE("'2018-05 (Д)'!F",TEXT(MATCH($C11,'2018-05 (Д)'!$C$2:$C$100,0)+1,0))))*100)</f>
        <v>29.862696201401342</v>
      </c>
      <c r="T11" s="9">
        <f ca="1">IF(OR(INDIRECT(CONCATENATE("'2018-07 (Д)'!F",TEXT(MATCH($C11,'2018-07 (Д)'!$C$2:$C$100,0)+1,0)))="Н/Д",INDIRECT(CONCATENATE("'2018-06 (Д)'!F",TEXT(MATCH($C11,'2018-06 (Д)'!$C$2:$C$100,0)+1,0)))="Н/Д",AND(INDIRECT(CONCATENATE("'2018-07 (Д)'!F",TEXT(MATCH($C11,'2018-07 (Д)'!$C$2:$C$100,0)+1,0)))="Н/Д",INDIRECT(CONCATENATE("'2018-06 (Д)'!F",TEXT(MATCH($C11,'2018-06 (Д)'!$C$2:$C$100,0)+1,0))))),"Н/Д",((INDIRECT(CONCATENATE("'2018-07 (Д)'!F",TEXT(MATCH($C11,'2018-07 (Д)'!$C$2:$C$100,0)+1,0)))-INDIRECT(CONCATENATE("'2018-06 (Д)'!F",TEXT(MATCH($C11,'2018-06 (Д)'!$C$2:$C$100,0)+1,0))))/INDIRECT(CONCATENATE("'2018-06 (Д)'!F",TEXT(MATCH($C11,'2018-06 (Д)'!$C$2:$C$100,0)+1,0))))*100)</f>
        <v>-50.073120707580578</v>
      </c>
      <c r="U11" s="9">
        <f ca="1">IF(OR(INDIRECT(CONCATENATE("'2018-08 (Д)'!F",TEXT(MATCH($C11,'2018-08 (Д)'!$C$2:$C$100,0)+1,0)))="Н/Д",INDIRECT(CONCATENATE("'2018-07 (Д)'!F",TEXT(MATCH($C11,'2018-07 (Д)'!$C$2:$C$100,0)+1,0)))="Н/Д",AND(INDIRECT(CONCATENATE("'2018-08 (Д)'!F",TEXT(MATCH($C11,'2018-08 (Д)'!$C$2:$C$100,0)+1,0)))="Н/Д",INDIRECT(CONCATENATE("'2018-07 (Д)'!F",TEXT(MATCH($C11,'2018-07 (Д)'!$C$2:$C$100,0)+1,0))))),"Н/Д",((INDIRECT(CONCATENATE("'2018-08 (Д)'!F",TEXT(MATCH($C11,'2018-08 (Д)'!$C$2:$C$100,0)+1,0)))-INDIRECT(CONCATENATE("'2018-07 (Д)'!F",TEXT(MATCH($C11,'2018-07 (Д)'!$C$2:$C$100,0)+1,0))))/INDIRECT(CONCATENATE("'2018-07 (Д)'!F",TEXT(MATCH($C11,'2018-07 (Д)'!$C$2:$C$100,0)+1,0))))*100)</f>
        <v>46.688197944220406</v>
      </c>
      <c r="V11" s="9">
        <f ca="1">IF(OR(INDIRECT(CONCATENATE("'2018-09 (Д)'!F",TEXT(MATCH($C11,'2018-09 (Д)'!$C$2:$C$100,0)+1,0)))="Н/Д",INDIRECT(CONCATENATE("'2018-08 (Д)'!F",TEXT(MATCH($C11,'2018-08 (Д)'!$C$2:$C$100,0)+1,0)))="Н/Д",AND(INDIRECT(CONCATENATE("'2018-09 (Д)'!F",TEXT(MATCH($C11,'2018-09 (Д)'!$C$2:$C$100,0)+1,0)))="Н/Д",INDIRECT(CONCATENATE("'2018-08 (Д)'!F",TEXT(MATCH($C11,'2018-08 (Д)'!$C$2:$C$100,0)+1,0))))),"Н/Д",((INDIRECT(CONCATENATE("'2018-09 (Д)'!F",TEXT(MATCH($C11,'2018-09 (Д)'!$C$2:$C$100,0)+1,0)))-INDIRECT(CONCATENATE("'2018-08 (Д)'!F",TEXT(MATCH($C11,'2018-08 (Д)'!$C$2:$C$100,0)+1,0))))/INDIRECT(CONCATENATE("'2018-08 (Д)'!F",TEXT(MATCH($C11,'2018-08 (Д)'!$C$2:$C$100,0)+1,0))))*100)</f>
        <v>70.556046215237771</v>
      </c>
      <c r="W11" s="9">
        <f ca="1">IF(OR(INDIRECT(CONCATENATE("'2018-10 (Д)'!F",TEXT(MATCH($C11,'2018-10 (Д)'!$C$2:$C$100,0)+1,0)))="Н/Д",INDIRECT(CONCATENATE("'2018-09 (Д)'!F",TEXT(MATCH($C11,'2018-09 (Д)'!$C$2:$C$100,0)+1,0)))="Н/Д",AND(INDIRECT(CONCATENATE("'2018-10 (Д)'!F",TEXT(MATCH($C11,'2018-10 (Д)'!$C$2:$C$100,0)+1,0)))="Н/Д",INDIRECT(CONCATENATE("'2018-09 (Д)'!F",TEXT(MATCH($C11,'2018-09 (Д)'!$C$2:$C$100,0)+1,0))))),"Н/Д",((INDIRECT(CONCATENATE("'2018-10 (Д)'!F",TEXT(MATCH($C11,'2018-10 (Д)'!$C$2:$C$100,0)+1,0)))-INDIRECT(CONCATENATE("'2018-09 (Д)'!F",TEXT(MATCH($C11,'2018-09 (Д)'!$C$2:$C$100,0)+1,0))))/INDIRECT(CONCATENATE("'2018-09 (Д)'!F",TEXT(MATCH($C11,'2018-09 (Д)'!$C$2:$C$100,0)+1,0))))*100)</f>
        <v>-42.345160059976841</v>
      </c>
      <c r="X11" s="9">
        <f ca="1">IF(OR(INDIRECT(CONCATENATE("'2018-11 (Д)'!F",TEXT(MATCH($C11,'2018-11 (Д)'!$C$2:$C$100,0)+1,0)))="Н/Д",INDIRECT(CONCATENATE("'2018-10 (Д)'!F",TEXT(MATCH($C11,'2018-10 (Д)'!$C$2:$C$100,0)+1,0)))="Н/Д",AND(INDIRECT(CONCATENATE("'2018-11 (Д)'!F",TEXT(MATCH($C11,'2018-11 (Д)'!$C$2:$C$100,0)+1,0)))="Н/Д",INDIRECT(CONCATENATE("'2018-10 (Д)'!F",TEXT(MATCH($C11,'2018-10 (Д)'!$C$2:$C$100,0)+1,0))))),"Н/Д",((INDIRECT(CONCATENATE("'2018-11 (Д)'!F",TEXT(MATCH($C11,'2018-11 (Д)'!$C$2:$C$100,0)+1,0)))-INDIRECT(CONCATENATE("'2018-10 (Д)'!F",TEXT(MATCH($C11,'2018-10 (Д)'!$C$2:$C$100,0)+1,0))))/INDIRECT(CONCATENATE("'2018-10 (Д)'!F",TEXT(MATCH($C11,'2018-10 (Д)'!$C$2:$C$100,0)+1,0))))*100)</f>
        <v>29.381961951794949</v>
      </c>
      <c r="Y11" s="9">
        <f ca="1">IF(OR(INDIRECT(CONCATENATE("'2018-12 (Д)'!F",TEXT(MATCH($C11,'2018-12 (Д)'!$C$2:$C$100,0)+1,0)))="Н/Д",INDIRECT(CONCATENATE("'2018-11 (Д)'!F",TEXT(MATCH($C11,'2018-11 (Д)'!$C$2:$C$100,0)+1,0)))="Н/Д",AND(INDIRECT(CONCATENATE("'2018-12 (Д)'!F",TEXT(MATCH($C11,'2018-12 (Д)'!$C$2:$C$100,0)+1,0)))="Н/Д",INDIRECT(CONCATENATE("'2018-11 (Д)'!F",TEXT(MATCH($C11,'2018-11 (Д)'!$C$2:$C$100,0)+1,0))))),"Н/Д",((INDIRECT(CONCATENATE("'2018-12 (Д)'!F",TEXT(MATCH($C11,'2018-12 (Д)'!$C$2:$C$100,0)+1,0)))-INDIRECT(CONCATENATE("'2018-11 (Д)'!F",TEXT(MATCH($C11,'2018-11 (Д)'!$C$2:$C$100,0)+1,0))))/INDIRECT(CONCATENATE("'2018-11 (Д)'!F",TEXT(MATCH($C11,'2018-11 (Д)'!$C$2:$C$100,0)+1,0))))*100)</f>
        <v>48.441027839508337</v>
      </c>
      <c r="Z11" s="9"/>
      <c r="AA11" s="9">
        <f ca="1">IF(OR(INDIRECT(CONCATENATE("'2018-03 (Д)'!G",TEXT(MATCH($C11,'2018-03 (Д)'!$C$2:$C$100,0)+1,0)))="Н/Д",INDIRECT(CONCATENATE("'2018-02 (Д)'!G",TEXT(MATCH($C11,'2018-02 (Д)'!$C$2:$C$100,0)+1,0)))="Н/Д",AND(INDIRECT(CONCATENATE("'2018-03 (Д)'!G",TEXT(MATCH($C11,'2018-03 (Д)'!$C$2:$C$100,0)+1,0)))="Н/Д",INDIRECT(CONCATENATE("'2018-02 (Д)'!G",TEXT(MATCH($C11,'2018-02 (Д)'!$C$2:$C$100,0)+1,0))))),"Н/Д",((INDIRECT(CONCATENATE("'2018-03 (Д)'!G",TEXT(MATCH($C11,'2018-03 (Д)'!$C$2:$C$100,0)+1,0)))-INDIRECT(CONCATENATE("'2018-02 (Д)'!G",TEXT(MATCH($C11,'2018-02 (Д)'!$C$2:$C$100,0)+1,0))))/INDIRECT(CONCATENATE("'2018-02 (Д)'!G",TEXT(MATCH($C11,'2018-02 (Д)'!$C$2:$C$100,0)+1,0))))*100)</f>
        <v>880.34101058250087</v>
      </c>
      <c r="AB11" s="9">
        <f ca="1">IF(OR(INDIRECT(CONCATENATE("'2018-04 (Д)'!G",TEXT(MATCH($C11,'2018-04 (Д)'!$C$2:$C$100,0)+1,0)))="Н/Д",INDIRECT(CONCATENATE("'2018-03 (Д)'!G",TEXT(MATCH($C11,'2018-03 (Д)'!$C$2:$C$100,0)+1,0)))="Н/Д",AND(INDIRECT(CONCATENATE("'2018-04 (Д)'!G",TEXT(MATCH($C11,'2018-04 (Д)'!$C$2:$C$100,0)+1,0)))="Н/Д",INDIRECT(CONCATENATE("'2018-03 (Д)'!G",TEXT(MATCH($C11,'2018-03 (Д)'!$C$2:$C$100,0)+1,0))))),"Н/Д",((INDIRECT(CONCATENATE("'2018-04 (Д)'!G",TEXT(MATCH($C11,'2018-04 (Д)'!$C$2:$C$100,0)+1,0)))-INDIRECT(CONCATENATE("'2018-03 (Д)'!G",TEXT(MATCH($C11,'2018-03 (Д)'!$C$2:$C$100,0)+1,0))))/INDIRECT(CONCATENATE("'2018-03 (Д)'!G",TEXT(MATCH($C11,'2018-03 (Д)'!$C$2:$C$100,0)+1,0))))*100)</f>
        <v>89.877021361016389</v>
      </c>
      <c r="AC11" s="9">
        <f ca="1">IF(OR(INDIRECT(CONCATENATE("'2018-05 (Д)'!G",TEXT(MATCH($C11,'2018-05 (Д)'!$C$2:$C$100,0)+1,0)))="Н/Д",INDIRECT(CONCATENATE("'2018-04 (Д)'!G",TEXT(MATCH($C11,'2018-04 (Д)'!$C$2:$C$100,0)+1,0)))="Н/Д",AND(INDIRECT(CONCATENATE("'2018-05 (Д)'!G",TEXT(MATCH($C11,'2018-05 (Д)'!$C$2:$C$100,0)+1,0)))="Н/Д",INDIRECT(CONCATENATE("'2018-04 (Д)'!G",TEXT(MATCH($C11,'2018-04 (Д)'!$C$2:$C$100,0)+1,0))))),"Н/Д",((INDIRECT(CONCATENATE("'2018-05 (Д)'!G",TEXT(MATCH($C11,'2018-05 (Д)'!$C$2:$C$100,0)+1,0)))-INDIRECT(CONCATENATE("'2018-04 (Д)'!G",TEXT(MATCH($C11,'2018-04 (Д)'!$C$2:$C$100,0)+1,0))))/INDIRECT(CONCATENATE("'2018-04 (Д)'!G",TEXT(MATCH($C11,'2018-04 (Д)'!$C$2:$C$100,0)+1,0))))*100)</f>
        <v>-46.660032326509771</v>
      </c>
      <c r="AD11" s="9">
        <f ca="1">IF(OR(INDIRECT(CONCATENATE("'2018-06 (Д)'!G",TEXT(MATCH($C11,'2018-06 (Д)'!$C$2:$C$100,0)+1,0)))="Н/Д",INDIRECT(CONCATENATE("'2018-05 (Д)'!G",TEXT(MATCH($C11,'2018-05 (Д)'!$C$2:$C$100,0)+1,0)))="Н/Д",AND(INDIRECT(CONCATENATE("'2018-06 (Д)'!G",TEXT(MATCH($C11,'2018-06 (Д)'!$C$2:$C$100,0)+1,0)))="Н/Д",INDIRECT(CONCATENATE("'2018-05 (Д)'!G",TEXT(MATCH($C11,'2018-05 (Д)'!$C$2:$C$100,0)+1,0))))),"Н/Д",((INDIRECT(CONCATENATE("'2018-06 (Д)'!G",TEXT(MATCH($C11,'2018-06 (Д)'!$C$2:$C$100,0)+1,0)))-INDIRECT(CONCATENATE("'2018-05 (Д)'!G",TEXT(MATCH($C11,'2018-05 (Д)'!$C$2:$C$100,0)+1,0))))/INDIRECT(CONCATENATE("'2018-05 (Д)'!G",TEXT(MATCH($C11,'2018-05 (Д)'!$C$2:$C$100,0)+1,0))))*100)</f>
        <v>153.85921474662482</v>
      </c>
      <c r="AE11" s="9">
        <f ca="1">IF(OR(INDIRECT(CONCATENATE("'2018-07 (Д)'!G",TEXT(MATCH($C11,'2018-07 (Д)'!$C$2:$C$100,0)+1,0)))="Н/Д",INDIRECT(CONCATENATE("'2018-06 (Д)'!G",TEXT(MATCH($C11,'2018-06 (Д)'!$C$2:$C$100,0)+1,0)))="Н/Д",AND(INDIRECT(CONCATENATE("'2018-07 (Д)'!G",TEXT(MATCH($C11,'2018-07 (Д)'!$C$2:$C$100,0)+1,0)))="Н/Д",INDIRECT(CONCATENATE("'2018-06 (Д)'!G",TEXT(MATCH($C11,'2018-06 (Д)'!$C$2:$C$100,0)+1,0))))),"Н/Д",((INDIRECT(CONCATENATE("'2018-07 (Д)'!G",TEXT(MATCH($C11,'2018-07 (Д)'!$C$2:$C$100,0)+1,0)))-INDIRECT(CONCATENATE("'2018-06 (Д)'!G",TEXT(MATCH($C11,'2018-06 (Д)'!$C$2:$C$100,0)+1,0))))/INDIRECT(CONCATENATE("'2018-06 (Д)'!G",TEXT(MATCH($C11,'2018-06 (Д)'!$C$2:$C$100,0)+1,0))))*100)</f>
        <v>-72.649696748058147</v>
      </c>
      <c r="AF11" s="9">
        <f ca="1">IF(OR(INDIRECT(CONCATENATE("'2018-08 (Д)'!G",TEXT(MATCH($C11,'2018-08 (Д)'!$C$2:$C$100,0)+1,0)))="Н/Д",INDIRECT(CONCATENATE("'2018-07 (Д)'!G",TEXT(MATCH($C11,'2018-07 (Д)'!$C$2:$C$100,0)+1,0)))="Н/Д",AND(INDIRECT(CONCATENATE("'2018-08 (Д)'!G",TEXT(MATCH($C11,'2018-08 (Д)'!$C$2:$C$100,0)+1,0)))="Н/Д",INDIRECT(CONCATENATE("'2018-07 (Д)'!G",TEXT(MATCH($C11,'2018-07 (Д)'!$C$2:$C$100,0)+1,0))))),"Н/Д",((INDIRECT(CONCATENATE("'2018-08 (Д)'!G",TEXT(MATCH($C11,'2018-08 (Д)'!$C$2:$C$100,0)+1,0)))-INDIRECT(CONCATENATE("'2018-07 (Д)'!G",TEXT(MATCH($C11,'2018-07 (Д)'!$C$2:$C$100,0)+1,0))))/INDIRECT(CONCATENATE("'2018-07 (Д)'!G",TEXT(MATCH($C11,'2018-07 (Д)'!$C$2:$C$100,0)+1,0))))*100)</f>
        <v>16.374732541545765</v>
      </c>
      <c r="AG11" s="9">
        <f ca="1">IF(OR(INDIRECT(CONCATENATE("'2018-09 (Д)'!G",TEXT(MATCH($C11,'2018-09 (Д)'!$C$2:$C$100,0)+1,0)))="Н/Д",INDIRECT(CONCATENATE("'2018-08 (Д)'!G",TEXT(MATCH($C11,'2018-08 (Д)'!$C$2:$C$100,0)+1,0)))="Н/Д",AND(INDIRECT(CONCATENATE("'2018-09 (Д)'!G",TEXT(MATCH($C11,'2018-09 (Д)'!$C$2:$C$100,0)+1,0)))="Н/Д",INDIRECT(CONCATENATE("'2018-08 (Д)'!G",TEXT(MATCH($C11,'2018-08 (Д)'!$C$2:$C$100,0)+1,0))))),"Н/Д",((INDIRECT(CONCATENATE("'2018-09 (Д)'!G",TEXT(MATCH($C11,'2018-09 (Д)'!$C$2:$C$100,0)+1,0)))-INDIRECT(CONCATENATE("'2018-08 (Д)'!G",TEXT(MATCH($C11,'2018-08 (Д)'!$C$2:$C$100,0)+1,0))))/INDIRECT(CONCATENATE("'2018-08 (Д)'!G",TEXT(MATCH($C11,'2018-08 (Д)'!$C$2:$C$100,0)+1,0))))*100)</f>
        <v>9.0984907519970815</v>
      </c>
      <c r="AH11" s="9">
        <f ca="1">IF(OR(INDIRECT(CONCATENATE("'2018-10 (Д)'!G",TEXT(MATCH($C11,'2018-10 (Д)'!$C$2:$C$100,0)+1,0)))="Н/Д",INDIRECT(CONCATENATE("'2018-09 (Д)'!G",TEXT(MATCH($C11,'2018-09 (Д)'!$C$2:$C$100,0)+1,0)))="Н/Д",AND(INDIRECT(CONCATENATE("'2018-10 (Д)'!G",TEXT(MATCH($C11,'2018-10 (Д)'!$C$2:$C$100,0)+1,0)))="Н/Д",INDIRECT(CONCATENATE("'2018-09 (Д)'!G",TEXT(MATCH($C11,'2018-09 (Д)'!$C$2:$C$100,0)+1,0))))),"Н/Д",((INDIRECT(CONCATENATE("'2018-10 (Д)'!G",TEXT(MATCH($C11,'2018-10 (Д)'!$C$2:$C$100,0)+1,0)))-INDIRECT(CONCATENATE("'2018-09 (Д)'!G",TEXT(MATCH($C11,'2018-09 (Д)'!$C$2:$C$100,0)+1,0))))/INDIRECT(CONCATENATE("'2018-09 (Д)'!G",TEXT(MATCH($C11,'2018-09 (Д)'!$C$2:$C$100,0)+1,0))))*100)</f>
        <v>82.80460388308822</v>
      </c>
      <c r="AI11" s="9">
        <f ca="1">IF(OR(INDIRECT(CONCATENATE("'2018-11 (Д)'!G",TEXT(MATCH($C11,'2018-11 (Д)'!$C$2:$C$100,0)+1,0)))="Н/Д",INDIRECT(CONCATENATE("'2018-10 (Д)'!G",TEXT(MATCH($C11,'2018-10 (Д)'!$C$2:$C$100,0)+1,0)))="Н/Д",AND(INDIRECT(CONCATENATE("'2018-11 (Д)'!G",TEXT(MATCH($C11,'2018-11 (Д)'!$C$2:$C$100,0)+1,0)))="Н/Д",INDIRECT(CONCATENATE("'2018-10 (Д)'!G",TEXT(MATCH($C11,'2018-10 (Д)'!$C$2:$C$100,0)+1,0))))),"Н/Д",((INDIRECT(CONCATENATE("'2018-11 (Д)'!G",TEXT(MATCH($C11,'2018-11 (Д)'!$C$2:$C$100,0)+1,0)))-INDIRECT(CONCATENATE("'2018-10 (Д)'!G",TEXT(MATCH($C11,'2018-10 (Д)'!$C$2:$C$100,0)+1,0))))/INDIRECT(CONCATENATE("'2018-10 (Д)'!G",TEXT(MATCH($C11,'2018-10 (Д)'!$C$2:$C$100,0)+1,0))))*100)</f>
        <v>-11.303939652408479</v>
      </c>
      <c r="AJ11" s="9">
        <f ca="1">IF(OR(INDIRECT(CONCATENATE("'2018-12 (Д)'!G",TEXT(MATCH($C11,'2018-12 (Д)'!$C$2:$C$100,0)+1,0)))="Н/Д",INDIRECT(CONCATENATE("'2018-11 (Д)'!G",TEXT(MATCH($C11,'2018-11 (Д)'!$C$2:$C$100,0)+1,0)))="Н/Д",AND(INDIRECT(CONCATENATE("'2018-12 (Д)'!G",TEXT(MATCH($C11,'2018-12 (Д)'!$C$2:$C$100,0)+1,0)))="Н/Д",INDIRECT(CONCATENATE("'2018-11 (Д)'!G",TEXT(MATCH($C11,'2018-11 (Д)'!$C$2:$C$100,0)+1,0))))),"Н/Д",((INDIRECT(CONCATENATE("'2018-12 (Д)'!G",TEXT(MATCH($C11,'2018-12 (Д)'!$C$2:$C$100,0)+1,0)))-INDIRECT(CONCATENATE("'2018-11 (Д)'!G",TEXT(MATCH($C11,'2018-11 (Д)'!$C$2:$C$100,0)+1,0))))/INDIRECT(CONCATENATE("'2018-11 (Д)'!G",TEXT(MATCH($C11,'2018-11 (Д)'!$C$2:$C$100,0)+1,0))))*100)</f>
        <v>-56.027730914513107</v>
      </c>
      <c r="AK11" s="9"/>
      <c r="AL11" s="9">
        <f ca="1">IF(OR(INDIRECT(CONCATENATE("'2018-03 (Д)'!H",TEXT(MATCH($C11,'2018-03 (Д)'!$C$2:$C$100,0)+1,0)))="Н/Д",INDIRECT(CONCATENATE("'2018-02 (Д)'!H",TEXT(MATCH($C11,'2018-02 (Д)'!$C$2:$C$100,0)+1,0)))="Н/Д",AND(INDIRECT(CONCATENATE("'2018-03 (Д)'!H",TEXT(MATCH($C11,'2018-03 (Д)'!$C$2:$C$100,0)+1,0)))="Н/Д",INDIRECT(CONCATENATE("'2018-02 (Д)'!H",TEXT(MATCH($C11,'2018-02 (Д)'!$C$2:$C$100,0)+1,0))))),"Н/Д",((INDIRECT(CONCATENATE("'2018-03 (Д)'!H",TEXT(MATCH($C11,'2018-03 (Д)'!$C$2:$C$100,0)+1,0)))-INDIRECT(CONCATENATE("'2018-02 (Д)'!H",TEXT(MATCH($C11,'2018-02 (Д)'!$C$2:$C$100,0)+1,0))))/INDIRECT(CONCATENATE("'2018-02 (Д)'!H",TEXT(MATCH($C11,'2018-02 (Д)'!$C$2:$C$100,0)+1,0))))*100)</f>
        <v>17.57487229920406</v>
      </c>
      <c r="AM11" s="9">
        <f ca="1">IF(OR(INDIRECT(CONCATENATE("'2018-04 (Д)'!H",TEXT(MATCH($C11,'2018-04 (Д)'!$C$2:$C$100,0)+1,0)))="Н/Д",INDIRECT(CONCATENATE("'2018-03 (Д)'!H",TEXT(MATCH($C11,'2018-03 (Д)'!$C$2:$C$100,0)+1,0)))="Н/Д",AND(INDIRECT(CONCATENATE("'2018-04 (Д)'!H",TEXT(MATCH($C11,'2018-04 (Д)'!$C$2:$C$100,0)+1,0)))="Н/Д",INDIRECT(CONCATENATE("'2018-03 (Д)'!H",TEXT(MATCH($C11,'2018-03 (Д)'!$C$2:$C$100,0)+1,0))))),"Н/Д",((INDIRECT(CONCATENATE("'2018-04 (Д)'!H",TEXT(MATCH($C11,'2018-04 (Д)'!$C$2:$C$100,0)+1,0)))-INDIRECT(CONCATENATE("'2018-03 (Д)'!H",TEXT(MATCH($C11,'2018-03 (Д)'!$C$2:$C$100,0)+1,0))))/INDIRECT(CONCATENATE("'2018-03 (Д)'!H",TEXT(MATCH($C11,'2018-03 (Д)'!$C$2:$C$100,0)+1,0))))*100)</f>
        <v>5.050631832277805</v>
      </c>
      <c r="AN11" s="9">
        <f ca="1">IF(OR(INDIRECT(CONCATENATE("'2018-05 (Д)'!H",TEXT(MATCH($C11,'2018-05 (Д)'!$C$2:$C$100,0)+1,0)))="Н/Д",INDIRECT(CONCATENATE("'2018-04 (Д)'!H",TEXT(MATCH($C11,'2018-04 (Д)'!$C$2:$C$100,0)+1,0)))="Н/Д",AND(INDIRECT(CONCATENATE("'2018-05 (Д)'!H",TEXT(MATCH($C11,'2018-05 (Д)'!$C$2:$C$100,0)+1,0)))="Н/Д",INDIRECT(CONCATENATE("'2018-04 (Д)'!H",TEXT(MATCH($C11,'2018-04 (Д)'!$C$2:$C$100,0)+1,0))))),"Н/Д",((INDIRECT(CONCATENATE("'2018-05 (Д)'!H",TEXT(MATCH($C11,'2018-05 (Д)'!$C$2:$C$100,0)+1,0)))-INDIRECT(CONCATENATE("'2018-04 (Д)'!H",TEXT(MATCH($C11,'2018-04 (Д)'!$C$2:$C$100,0)+1,0))))/INDIRECT(CONCATENATE("'2018-04 (Д)'!H",TEXT(MATCH($C11,'2018-04 (Д)'!$C$2:$C$100,0)+1,0))))*100)</f>
        <v>4.746704131126112</v>
      </c>
      <c r="AO11" s="9">
        <f ca="1">IF(OR(INDIRECT(CONCATENATE("'2018-06 (Д)'!H",TEXT(MATCH($C11,'2018-06 (Д)'!$C$2:$C$100,0)+1,0)))="Н/Д",INDIRECT(CONCATENATE("'2018-05 (Д)'!H",TEXT(MATCH($C11,'2018-05 (Д)'!$C$2:$C$100,0)+1,0)))="Н/Д",AND(INDIRECT(CONCATENATE("'2018-06 (Д)'!H",TEXT(MATCH($C11,'2018-06 (Д)'!$C$2:$C$100,0)+1,0)))="Н/Д",INDIRECT(CONCATENATE("'2018-05 (Д)'!H",TEXT(MATCH($C11,'2018-05 (Д)'!$C$2:$C$100,0)+1,0))))),"Н/Д",((INDIRECT(CONCATENATE("'2018-06 (Д)'!H",TEXT(MATCH($C11,'2018-06 (Д)'!$C$2:$C$100,0)+1,0)))-INDIRECT(CONCATENATE("'2018-05 (Д)'!H",TEXT(MATCH($C11,'2018-05 (Д)'!$C$2:$C$100,0)+1,0))))/INDIRECT(CONCATENATE("'2018-05 (Д)'!H",TEXT(MATCH($C11,'2018-05 (Д)'!$C$2:$C$100,0)+1,0))))*100)</f>
        <v>2.4849143861121568</v>
      </c>
      <c r="AP11" s="9">
        <f ca="1">IF(OR(INDIRECT(CONCATENATE("'2018-07 (Д)'!H",TEXT(MATCH($C11,'2018-07 (Д)'!$C$2:$C$100,0)+1,0)))="Н/Д",INDIRECT(CONCATENATE("'2018-06 (Д)'!H",TEXT(MATCH($C11,'2018-06 (Д)'!$C$2:$C$100,0)+1,0)))="Н/Д",AND(INDIRECT(CONCATENATE("'2018-07 (Д)'!H",TEXT(MATCH($C11,'2018-07 (Д)'!$C$2:$C$100,0)+1,0)))="Н/Д",INDIRECT(CONCATENATE("'2018-06 (Д)'!H",TEXT(MATCH($C11,'2018-06 (Д)'!$C$2:$C$100,0)+1,0))))),"Н/Д",((INDIRECT(CONCATENATE("'2018-07 (Д)'!H",TEXT(MATCH($C11,'2018-07 (Д)'!$C$2:$C$100,0)+1,0)))-INDIRECT(CONCATENATE("'2018-06 (Д)'!H",TEXT(MATCH($C11,'2018-06 (Д)'!$C$2:$C$100,0)+1,0))))/INDIRECT(CONCATENATE("'2018-06 (Д)'!H",TEXT(MATCH($C11,'2018-06 (Д)'!$C$2:$C$100,0)+1,0))))*100)</f>
        <v>4.1659068043384151</v>
      </c>
      <c r="AQ11" s="9">
        <f ca="1">IF(OR(INDIRECT(CONCATENATE("'2018-08 (Д)'!H",TEXT(MATCH($C11,'2018-08 (Д)'!$C$2:$C$100,0)+1,0)))="Н/Д",INDIRECT(CONCATENATE("'2018-07 (Д)'!H",TEXT(MATCH($C11,'2018-07 (Д)'!$C$2:$C$100,0)+1,0)))="Н/Д",AND(INDIRECT(CONCATENATE("'2018-08 (Д)'!H",TEXT(MATCH($C11,'2018-08 (Д)'!$C$2:$C$100,0)+1,0)))="Н/Д",INDIRECT(CONCATENATE("'2018-07 (Д)'!H",TEXT(MATCH($C11,'2018-07 (Д)'!$C$2:$C$100,0)+1,0))))),"Н/Д",((INDIRECT(CONCATENATE("'2018-08 (Д)'!H",TEXT(MATCH($C11,'2018-08 (Д)'!$C$2:$C$100,0)+1,0)))-INDIRECT(CONCATENATE("'2018-07 (Д)'!H",TEXT(MATCH($C11,'2018-07 (Д)'!$C$2:$C$100,0)+1,0))))/INDIRECT(CONCATENATE("'2018-07 (Д)'!H",TEXT(MATCH($C11,'2018-07 (Д)'!$C$2:$C$100,0)+1,0))))*100)</f>
        <v>-5.958091474201094</v>
      </c>
      <c r="AR11" s="9">
        <f ca="1">IF(OR(INDIRECT(CONCATENATE("'2018-09 (Д)'!H",TEXT(MATCH($C11,'2018-09 (Д)'!$C$2:$C$100,0)+1,0)))="Н/Д",INDIRECT(CONCATENATE("'2018-08 (Д)'!H",TEXT(MATCH($C11,'2018-08 (Д)'!$C$2:$C$100,0)+1,0)))="Н/Д",AND(INDIRECT(CONCATENATE("'2018-09 (Д)'!H",TEXT(MATCH($C11,'2018-09 (Д)'!$C$2:$C$100,0)+1,0)))="Н/Д",INDIRECT(CONCATENATE("'2018-08 (Д)'!H",TEXT(MATCH($C11,'2018-08 (Д)'!$C$2:$C$100,0)+1,0))))),"Н/Д",((INDIRECT(CONCATENATE("'2018-09 (Д)'!H",TEXT(MATCH($C11,'2018-09 (Д)'!$C$2:$C$100,0)+1,0)))-INDIRECT(CONCATENATE("'2018-08 (Д)'!H",TEXT(MATCH($C11,'2018-08 (Д)'!$C$2:$C$100,0)+1,0))))/INDIRECT(CONCATENATE("'2018-08 (Д)'!H",TEXT(MATCH($C11,'2018-08 (Д)'!$C$2:$C$100,0)+1,0))))*100)</f>
        <v>-9.7527160899935925</v>
      </c>
      <c r="AS11" s="9">
        <f ca="1">IF(OR(INDIRECT(CONCATENATE("'2018-10 (Д)'!H",TEXT(MATCH($C11,'2018-10 (Д)'!$C$2:$C$100,0)+1,0)))="Н/Д",INDIRECT(CONCATENATE("'2018-09 (Д)'!H",TEXT(MATCH($C11,'2018-09 (Д)'!$C$2:$C$100,0)+1,0)))="Н/Д",AND(INDIRECT(CONCATENATE("'2018-10 (Д)'!H",TEXT(MATCH($C11,'2018-10 (Д)'!$C$2:$C$100,0)+1,0)))="Н/Д",INDIRECT(CONCATENATE("'2018-09 (Д)'!H",TEXT(MATCH($C11,'2018-09 (Д)'!$C$2:$C$100,0)+1,0))))),"Н/Д",((INDIRECT(CONCATENATE("'2018-10 (Д)'!H",TEXT(MATCH($C11,'2018-10 (Д)'!$C$2:$C$100,0)+1,0)))-INDIRECT(CONCATENATE("'2018-09 (Д)'!H",TEXT(MATCH($C11,'2018-09 (Д)'!$C$2:$C$100,0)+1,0))))/INDIRECT(CONCATENATE("'2018-09 (Д)'!H",TEXT(MATCH($C11,'2018-09 (Д)'!$C$2:$C$100,0)+1,0))))*100)</f>
        <v>-5.2558433900727524</v>
      </c>
      <c r="AT11" s="9">
        <f ca="1">IF(OR(INDIRECT(CONCATENATE("'2018-11 (Д)'!H",TEXT(MATCH($C11,'2018-11 (Д)'!$C$2:$C$100,0)+1,0)))="Н/Д",INDIRECT(CONCATENATE("'2018-10 (Д)'!H",TEXT(MATCH($C11,'2018-10 (Д)'!$C$2:$C$100,0)+1,0)))="Н/Д",AND(INDIRECT(CONCATENATE("'2018-11 (Д)'!H",TEXT(MATCH($C11,'2018-11 (Д)'!$C$2:$C$100,0)+1,0)))="Н/Д",INDIRECT(CONCATENATE("'2018-10 (Д)'!H",TEXT(MATCH($C11,'2018-10 (Д)'!$C$2:$C$100,0)+1,0))))),"Н/Д",((INDIRECT(CONCATENATE("'2018-11 (Д)'!H",TEXT(MATCH($C11,'2018-11 (Д)'!$C$2:$C$100,0)+1,0)))-INDIRECT(CONCATENATE("'2018-10 (Д)'!H",TEXT(MATCH($C11,'2018-10 (Д)'!$C$2:$C$100,0)+1,0))))/INDIRECT(CONCATENATE("'2018-10 (Д)'!H",TEXT(MATCH($C11,'2018-10 (Д)'!$C$2:$C$100,0)+1,0))))*100)</f>
        <v>21.430822977044716</v>
      </c>
      <c r="AU11" s="9">
        <f ca="1">IF(OR(INDIRECT(CONCATENATE("'2018-12 (Д)'!H",TEXT(MATCH($C11,'2018-12 (Д)'!$C$2:$C$100,0)+1,0)))="Н/Д",INDIRECT(CONCATENATE("'2018-11 (Д)'!H",TEXT(MATCH($C11,'2018-11 (Д)'!$C$2:$C$100,0)+1,0)))="Н/Д",AND(INDIRECT(CONCATENATE("'2018-12 (Д)'!H",TEXT(MATCH($C11,'2018-12 (Д)'!$C$2:$C$100,0)+1,0)))="Н/Д",INDIRECT(CONCATENATE("'2018-11 (Д)'!H",TEXT(MATCH($C11,'2018-11 (Д)'!$C$2:$C$100,0)+1,0))))),"Н/Д",((INDIRECT(CONCATENATE("'2018-12 (Д)'!H",TEXT(MATCH($C11,'2018-12 (Д)'!$C$2:$C$100,0)+1,0)))-INDIRECT(CONCATENATE("'2018-11 (Д)'!H",TEXT(MATCH($C11,'2018-11 (Д)'!$C$2:$C$100,0)+1,0))))/INDIRECT(CONCATENATE("'2018-11 (Д)'!H",TEXT(MATCH($C11,'2018-11 (Д)'!$C$2:$C$100,0)+1,0))))*100)</f>
        <v>2.3074039838242877</v>
      </c>
      <c r="AV11" s="9"/>
      <c r="AW11" s="9">
        <f ca="1">IF(OR(INDIRECT(CONCATENATE("'2018-03 (Д)'!I",TEXT(MATCH($C11,'2018-03 (Д)'!$C$2:$C$100,0)+1,0)))="Н/Д",INDIRECT(CONCATENATE("'2018-02 (Д)'!I",TEXT(MATCH($C11,'2018-02 (Д)'!$C$2:$C$100,0)+1,0)))="Н/Д",AND(INDIRECT(CONCATENATE("'2018-03 (Д)'!I",TEXT(MATCH($C11,'2018-03 (Д)'!$C$2:$C$100,0)+1,0)))="Н/Д",INDIRECT(CONCATENATE("'2018-02 (Д)'!I",TEXT(MATCH($C11,'2018-02 (Д)'!$C$2:$C$100,0)+1,0))))),"Н/Д",((INDIRECT(CONCATENATE("'2018-03 (Д)'!I",TEXT(MATCH($C11,'2018-03 (Д)'!$C$2:$C$100,0)+1,0)))-INDIRECT(CONCATENATE("'2018-02 (Д)'!I",TEXT(MATCH($C11,'2018-02 (Д)'!$C$2:$C$100,0)+1,0))))/INDIRECT(CONCATENATE("'2018-02 (Д)'!I",TEXT(MATCH($C11,'2018-02 (Д)'!$C$2:$C$100,0)+1,0))))*100)</f>
        <v>-64.339452378440356</v>
      </c>
      <c r="AX11" s="9">
        <f ca="1">IF(OR(INDIRECT(CONCATENATE("'2018-04 (Д)'!I",TEXT(MATCH($C11,'2018-04 (Д)'!$C$2:$C$100,0)+1,0)))="Н/Д",INDIRECT(CONCATENATE("'2018-03 (Д)'!I",TEXT(MATCH($C11,'2018-03 (Д)'!$C$2:$C$100,0)+1,0)))="Н/Д",AND(INDIRECT(CONCATENATE("'2018-04 (Д)'!I",TEXT(MATCH($C11,'2018-04 (Д)'!$C$2:$C$100,0)+1,0)))="Н/Д",INDIRECT(CONCATENATE("'2018-03 (Д)'!I",TEXT(MATCH($C11,'2018-03 (Д)'!$C$2:$C$100,0)+1,0))))),"Н/Д",((INDIRECT(CONCATENATE("'2018-04 (Д)'!I",TEXT(MATCH($C11,'2018-04 (Д)'!$C$2:$C$100,0)+1,0)))-INDIRECT(CONCATENATE("'2018-03 (Д)'!I",TEXT(MATCH($C11,'2018-03 (Д)'!$C$2:$C$100,0)+1,0))))/INDIRECT(CONCATENATE("'2018-03 (Д)'!I",TEXT(MATCH($C11,'2018-03 (Д)'!$C$2:$C$100,0)+1,0))))*100)</f>
        <v>293.14959596089909</v>
      </c>
      <c r="AY11" s="9">
        <f ca="1">IF(OR(INDIRECT(CONCATENATE("'2018-05 (Д)'!I",TEXT(MATCH($C11,'2018-05 (Д)'!$C$2:$C$100,0)+1,0)))="Н/Д",INDIRECT(CONCATENATE("'2018-04 (Д)'!I",TEXT(MATCH($C11,'2018-04 (Д)'!$C$2:$C$100,0)+1,0)))="Н/Д",AND(INDIRECT(CONCATENATE("'2018-05 (Д)'!I",TEXT(MATCH($C11,'2018-05 (Д)'!$C$2:$C$100,0)+1,0)))="Н/Д",INDIRECT(CONCATENATE("'2018-04 (Д)'!I",TEXT(MATCH($C11,'2018-04 (Д)'!$C$2:$C$100,0)+1,0))))),"Н/Д",((INDIRECT(CONCATENATE("'2018-05 (Д)'!I",TEXT(MATCH($C11,'2018-05 (Д)'!$C$2:$C$100,0)+1,0)))-INDIRECT(CONCATENATE("'2018-04 (Д)'!I",TEXT(MATCH($C11,'2018-04 (Д)'!$C$2:$C$100,0)+1,0))))/INDIRECT(CONCATENATE("'2018-04 (Д)'!I",TEXT(MATCH($C11,'2018-04 (Д)'!$C$2:$C$100,0)+1,0))))*100)</f>
        <v>-34.90497660226027</v>
      </c>
      <c r="AZ11" s="9">
        <f ca="1">IF(OR(INDIRECT(CONCATENATE("'2018-06 (Д)'!I",TEXT(MATCH($C11,'2018-06 (Д)'!$C$2:$C$100,0)+1,0)))="Н/Д",INDIRECT(CONCATENATE("'2018-05 (Д)'!I",TEXT(MATCH($C11,'2018-05 (Д)'!$C$2:$C$100,0)+1,0)))="Н/Д",AND(INDIRECT(CONCATENATE("'2018-06 (Д)'!I",TEXT(MATCH($C11,'2018-06 (Д)'!$C$2:$C$100,0)+1,0)))="Н/Д",INDIRECT(CONCATENATE("'2018-05 (Д)'!I",TEXT(MATCH($C11,'2018-05 (Д)'!$C$2:$C$100,0)+1,0))))),"Н/Д",((INDIRECT(CONCATENATE("'2018-06 (Д)'!I",TEXT(MATCH($C11,'2018-06 (Д)'!$C$2:$C$100,0)+1,0)))-INDIRECT(CONCATENATE("'2018-05 (Д)'!I",TEXT(MATCH($C11,'2018-05 (Д)'!$C$2:$C$100,0)+1,0))))/INDIRECT(CONCATENATE("'2018-05 (Д)'!I",TEXT(MATCH($C11,'2018-05 (Д)'!$C$2:$C$100,0)+1,0))))*100)</f>
        <v>6.5088328968524856</v>
      </c>
      <c r="BA11" s="9">
        <f ca="1">IF(OR(INDIRECT(CONCATENATE("'2018-07 (Д)'!I",TEXT(MATCH($C11,'2018-07 (Д)'!$C$2:$C$100,0)+1,0)))="Н/Д",INDIRECT(CONCATENATE("'2018-06 (Д)'!I",TEXT(MATCH($C11,'2018-06 (Д)'!$C$2:$C$100,0)+1,0)))="Н/Д",AND(INDIRECT(CONCATENATE("'2018-07 (Д)'!I",TEXT(MATCH($C11,'2018-07 (Д)'!$C$2:$C$100,0)+1,0)))="Н/Д",INDIRECT(CONCATENATE("'2018-06 (Д)'!I",TEXT(MATCH($C11,'2018-06 (Д)'!$C$2:$C$100,0)+1,0))))),"Н/Д",((INDIRECT(CONCATENATE("'2018-07 (Д)'!I",TEXT(MATCH($C11,'2018-07 (Д)'!$C$2:$C$100,0)+1,0)))-INDIRECT(CONCATENATE("'2018-06 (Д)'!I",TEXT(MATCH($C11,'2018-06 (Д)'!$C$2:$C$100,0)+1,0))))/INDIRECT(CONCATENATE("'2018-06 (Д)'!I",TEXT(MATCH($C11,'2018-06 (Д)'!$C$2:$C$100,0)+1,0))))*100)</f>
        <v>2.6512954815716512</v>
      </c>
      <c r="BB11" s="9">
        <f ca="1">IF(OR(INDIRECT(CONCATENATE("'2018-08 (Д)'!I",TEXT(MATCH($C11,'2018-08 (Д)'!$C$2:$C$100,0)+1,0)))="Н/Д",INDIRECT(CONCATENATE("'2018-07 (Д)'!I",TEXT(MATCH($C11,'2018-07 (Д)'!$C$2:$C$100,0)+1,0)))="Н/Д",AND(INDIRECT(CONCATENATE("'2018-08 (Д)'!I",TEXT(MATCH($C11,'2018-08 (Д)'!$C$2:$C$100,0)+1,0)))="Н/Д",INDIRECT(CONCATENATE("'2018-07 (Д)'!I",TEXT(MATCH($C11,'2018-07 (Д)'!$C$2:$C$100,0)+1,0))))),"Н/Д",((INDIRECT(CONCATENATE("'2018-08 (Д)'!I",TEXT(MATCH($C11,'2018-08 (Д)'!$C$2:$C$100,0)+1,0)))-INDIRECT(CONCATENATE("'2018-07 (Д)'!I",TEXT(MATCH($C11,'2018-07 (Д)'!$C$2:$C$100,0)+1,0))))/INDIRECT(CONCATENATE("'2018-07 (Д)'!I",TEXT(MATCH($C11,'2018-07 (Д)'!$C$2:$C$100,0)+1,0))))*100)</f>
        <v>22.078640245010366</v>
      </c>
      <c r="BC11" s="9">
        <f ca="1">IF(OR(INDIRECT(CONCATENATE("'2018-09 (Д)'!I",TEXT(MATCH($C11,'2018-09 (Д)'!$C$2:$C$100,0)+1,0)))="Н/Д",INDIRECT(CONCATENATE("'2018-08 (Д)'!I",TEXT(MATCH($C11,'2018-08 (Д)'!$C$2:$C$100,0)+1,0)))="Н/Д",AND(INDIRECT(CONCATENATE("'2018-09 (Д)'!I",TEXT(MATCH($C11,'2018-09 (Д)'!$C$2:$C$100,0)+1,0)))="Н/Д",INDIRECT(CONCATENATE("'2018-08 (Д)'!I",TEXT(MATCH($C11,'2018-08 (Д)'!$C$2:$C$100,0)+1,0))))),"Н/Д",((INDIRECT(CONCATENATE("'2018-09 (Д)'!I",TEXT(MATCH($C11,'2018-09 (Д)'!$C$2:$C$100,0)+1,0)))-INDIRECT(CONCATENATE("'2018-08 (Д)'!I",TEXT(MATCH($C11,'2018-08 (Д)'!$C$2:$C$100,0)+1,0))))/INDIRECT(CONCATENATE("'2018-08 (Д)'!I",TEXT(MATCH($C11,'2018-08 (Д)'!$C$2:$C$100,0)+1,0))))*100)</f>
        <v>-5.1173784189515157</v>
      </c>
      <c r="BD11" s="9">
        <f ca="1">IF(OR(INDIRECT(CONCATENATE("'2018-10 (Д)'!I",TEXT(MATCH($C11,'2018-10 (Д)'!$C$2:$C$100,0)+1,0)))="Н/Д",INDIRECT(CONCATENATE("'2018-09 (Д)'!I",TEXT(MATCH($C11,'2018-09 (Д)'!$C$2:$C$100,0)+1,0)))="Н/Д",AND(INDIRECT(CONCATENATE("'2018-10 (Д)'!I",TEXT(MATCH($C11,'2018-10 (Д)'!$C$2:$C$100,0)+1,0)))="Н/Д",INDIRECT(CONCATENATE("'2018-09 (Д)'!I",TEXT(MATCH($C11,'2018-09 (Д)'!$C$2:$C$100,0)+1,0))))),"Н/Д",((INDIRECT(CONCATENATE("'2018-10 (Д)'!I",TEXT(MATCH($C11,'2018-10 (Д)'!$C$2:$C$100,0)+1,0)))-INDIRECT(CONCATENATE("'2018-09 (Д)'!I",TEXT(MATCH($C11,'2018-09 (Д)'!$C$2:$C$100,0)+1,0))))/INDIRECT(CONCATENATE("'2018-09 (Д)'!I",TEXT(MATCH($C11,'2018-09 (Д)'!$C$2:$C$100,0)+1,0))))*100)</f>
        <v>8.8471148463047697</v>
      </c>
      <c r="BE11" s="9">
        <f ca="1">IF(OR(INDIRECT(CONCATENATE("'2018-11 (Д)'!I",TEXT(MATCH($C11,'2018-11 (Д)'!$C$2:$C$100,0)+1,0)))="Н/Д",INDIRECT(CONCATENATE("'2018-10 (Д)'!I",TEXT(MATCH($C11,'2018-10 (Д)'!$C$2:$C$100,0)+1,0)))="Н/Д",AND(INDIRECT(CONCATENATE("'2018-11 (Д)'!I",TEXT(MATCH($C11,'2018-11 (Д)'!$C$2:$C$100,0)+1,0)))="Н/Д",INDIRECT(CONCATENATE("'2018-10 (Д)'!I",TEXT(MATCH($C11,'2018-10 (Д)'!$C$2:$C$100,0)+1,0))))),"Н/Д",((INDIRECT(CONCATENATE("'2018-11 (Д)'!I",TEXT(MATCH($C11,'2018-11 (Д)'!$C$2:$C$100,0)+1,0)))-INDIRECT(CONCATENATE("'2018-10 (Д)'!I",TEXT(MATCH($C11,'2018-10 (Д)'!$C$2:$C$100,0)+1,0))))/INDIRECT(CONCATENATE("'2018-10 (Д)'!I",TEXT(MATCH($C11,'2018-10 (Д)'!$C$2:$C$100,0)+1,0))))*100)</f>
        <v>-5.3116061242987911</v>
      </c>
      <c r="BF11" s="9">
        <f ca="1">IF(OR(INDIRECT(CONCATENATE("'2018-12 (Д)'!I",TEXT(MATCH($C11,'2018-12 (Д)'!$C$2:$C$100,0)+1,0)))="Н/Д",INDIRECT(CONCATENATE("'2018-11 (Д)'!I",TEXT(MATCH($C11,'2018-11 (Д)'!$C$2:$C$100,0)+1,0)))="Н/Д",AND(INDIRECT(CONCATENATE("'2018-12 (Д)'!I",TEXT(MATCH($C11,'2018-12 (Д)'!$C$2:$C$100,0)+1,0)))="Н/Д",INDIRECT(CONCATENATE("'2018-11 (Д)'!I",TEXT(MATCH($C11,'2018-11 (Д)'!$C$2:$C$100,0)+1,0))))),"Н/Д",((INDIRECT(CONCATENATE("'2018-12 (Д)'!I",TEXT(MATCH($C11,'2018-12 (Д)'!$C$2:$C$100,0)+1,0)))-INDIRECT(CONCATENATE("'2018-11 (Д)'!I",TEXT(MATCH($C11,'2018-11 (Д)'!$C$2:$C$100,0)+1,0))))/INDIRECT(CONCATENATE("'2018-11 (Д)'!I",TEXT(MATCH($C11,'2018-11 (Д)'!$C$2:$C$100,0)+1,0))))*100)</f>
        <v>-5.7665049197442722</v>
      </c>
      <c r="BG11" s="9"/>
      <c r="BH11" s="9" t="str">
        <f ca="1">IF(OR(INDIRECT(CONCATENATE("'2018-03 (Д)'!J",TEXT(MATCH($C11,'2018-03 (Д)'!$C$2:$C$100,0)+1,0)))="Н/Д",INDIRECT(CONCATENATE("'2018-02 (Д)'!J",TEXT(MATCH($C11,'2018-02 (Д)'!$C$2:$C$100,0)+1,0)))="Н/Д",AND(INDIRECT(CONCATENATE("'2018-03 (Д)'!J",TEXT(MATCH($C11,'2018-03 (Д)'!$C$2:$C$100,0)+1,0)))="Н/Д",INDIRECT(CONCATENATE("'2018-02 (Д)'!J",TEXT(MATCH($C11,'2018-02 (Д)'!$C$2:$C$100,0)+1,0))))),"Н/Д",((INDIRECT(CONCATENATE("'2018-03 (Д)'!J",TEXT(MATCH($C11,'2018-03 (Д)'!$C$2:$C$100,0)+1,0)))-INDIRECT(CONCATENATE("'2018-02 (Д)'!J",TEXT(MATCH($C11,'2018-02 (Д)'!$C$2:$C$100,0)+1,0))))/INDIRECT(CONCATENATE("'2018-02 (Д)'!J",TEXT(MATCH($C11,'2018-02 (Д)'!$C$2:$C$100,0)+1,0))))*100)</f>
        <v>Н/Д</v>
      </c>
      <c r="BI11" s="9" t="str">
        <f ca="1">IF(OR(INDIRECT(CONCATENATE("'2018-04 (Д)'!J",TEXT(MATCH($C11,'2018-04 (Д)'!$C$2:$C$100,0)+1,0)))="Н/Д",INDIRECT(CONCATENATE("'2018-03 (Д)'!J",TEXT(MATCH($C11,'2018-03 (Д)'!$C$2:$C$100,0)+1,0)))="Н/Д",AND(INDIRECT(CONCATENATE("'2018-04 (Д)'!J",TEXT(MATCH($C11,'2018-04 (Д)'!$C$2:$C$100,0)+1,0)))="Н/Д",INDIRECT(CONCATENATE("'2018-03 (Д)'!J",TEXT(MATCH($C11,'2018-03 (Д)'!$C$2:$C$100,0)+1,0))))),"Н/Д",((INDIRECT(CONCATENATE("'2018-04 (Д)'!J",TEXT(MATCH($C11,'2018-04 (Д)'!$C$2:$C$100,0)+1,0)))-INDIRECT(CONCATENATE("'2018-03 (Д)'!J",TEXT(MATCH($C11,'2018-03 (Д)'!$C$2:$C$100,0)+1,0))))/INDIRECT(CONCATENATE("'2018-03 (Д)'!J",TEXT(MATCH($C11,'2018-03 (Д)'!$C$2:$C$100,0)+1,0))))*100)</f>
        <v>Н/Д</v>
      </c>
      <c r="BJ11" s="9" t="str">
        <f ca="1">IF(OR(INDIRECT(CONCATENATE("'2018-05 (Д)'!J",TEXT(MATCH($C11,'2018-05 (Д)'!$C$2:$C$100,0)+1,0)))="Н/Д",INDIRECT(CONCATENATE("'2018-04 (Д)'!J",TEXT(MATCH($C11,'2018-04 (Д)'!$C$2:$C$100,0)+1,0)))="Н/Д",AND(INDIRECT(CONCATENATE("'2018-05 (Д)'!J",TEXT(MATCH($C11,'2018-05 (Д)'!$C$2:$C$100,0)+1,0)))="Н/Д",INDIRECT(CONCATENATE("'2018-04 (Д)'!J",TEXT(MATCH($C11,'2018-04 (Д)'!$C$2:$C$100,0)+1,0))))),"Н/Д",((INDIRECT(CONCATENATE("'2018-05 (Д)'!J",TEXT(MATCH($C11,'2018-05 (Д)'!$C$2:$C$100,0)+1,0)))-INDIRECT(CONCATENATE("'2018-04 (Д)'!J",TEXT(MATCH($C11,'2018-04 (Д)'!$C$2:$C$100,0)+1,0))))/INDIRECT(CONCATENATE("'2018-04 (Д)'!J",TEXT(MATCH($C11,'2018-04 (Д)'!$C$2:$C$100,0)+1,0))))*100)</f>
        <v>Н/Д</v>
      </c>
      <c r="BK11" s="9" t="str">
        <f ca="1">IF(OR(INDIRECT(CONCATENATE("'2018-06 (Д)'!J",TEXT(MATCH($C11,'2018-06 (Д)'!$C$2:$C$100,0)+1,0)))="Н/Д",INDIRECT(CONCATENATE("'2018-05 (Д)'!J",TEXT(MATCH($C11,'2018-05 (Д)'!$C$2:$C$100,0)+1,0)))="Н/Д",AND(INDIRECT(CONCATENATE("'2018-06 (Д)'!J",TEXT(MATCH($C11,'2018-06 (Д)'!$C$2:$C$100,0)+1,0)))="Н/Д",INDIRECT(CONCATENATE("'2018-05 (Д)'!J",TEXT(MATCH($C11,'2018-05 (Д)'!$C$2:$C$100,0)+1,0))))),"Н/Д",((INDIRECT(CONCATENATE("'2018-06 (Д)'!J",TEXT(MATCH($C11,'2018-06 (Д)'!$C$2:$C$100,0)+1,0)))-INDIRECT(CONCATENATE("'2018-05 (Д)'!J",TEXT(MATCH($C11,'2018-05 (Д)'!$C$2:$C$100,0)+1,0))))/INDIRECT(CONCATENATE("'2018-05 (Д)'!J",TEXT(MATCH($C11,'2018-05 (Д)'!$C$2:$C$100,0)+1,0))))*100)</f>
        <v>Н/Д</v>
      </c>
      <c r="BL11" s="9" t="str">
        <f ca="1">IF(OR(INDIRECT(CONCATENATE("'2018-07 (Д)'!J",TEXT(MATCH($C11,'2018-07 (Д)'!$C$2:$C$100,0)+1,0)))="Н/Д",INDIRECT(CONCATENATE("'2018-06 (Д)'!J",TEXT(MATCH($C11,'2018-06 (Д)'!$C$2:$C$100,0)+1,0)))="Н/Д",AND(INDIRECT(CONCATENATE("'2018-07 (Д)'!J",TEXT(MATCH($C11,'2018-07 (Д)'!$C$2:$C$100,0)+1,0)))="Н/Д",INDIRECT(CONCATENATE("'2018-06 (Д)'!J",TEXT(MATCH($C11,'2018-06 (Д)'!$C$2:$C$100,0)+1,0))))),"Н/Д",((INDIRECT(CONCATENATE("'2018-07 (Д)'!J",TEXT(MATCH($C11,'2018-07 (Д)'!$C$2:$C$100,0)+1,0)))-INDIRECT(CONCATENATE("'2018-06 (Д)'!J",TEXT(MATCH($C11,'2018-06 (Д)'!$C$2:$C$100,0)+1,0))))/INDIRECT(CONCATENATE("'2018-06 (Д)'!J",TEXT(MATCH($C11,'2018-06 (Д)'!$C$2:$C$100,0)+1,0))))*100)</f>
        <v>Н/Д</v>
      </c>
      <c r="BM11" s="9" t="str">
        <f ca="1">IF(OR(INDIRECT(CONCATENATE("'2018-08 (Д)'!J",TEXT(MATCH($C11,'2018-08 (Д)'!$C$2:$C$100,0)+1,0)))="Н/Д",INDIRECT(CONCATENATE("'2018-07 (Д)'!J",TEXT(MATCH($C11,'2018-07 (Д)'!$C$2:$C$100,0)+1,0)))="Н/Д",AND(INDIRECT(CONCATENATE("'2018-08 (Д)'!J",TEXT(MATCH($C11,'2018-08 (Д)'!$C$2:$C$100,0)+1,0)))="Н/Д",INDIRECT(CONCATENATE("'2018-07 (Д)'!J",TEXT(MATCH($C11,'2018-07 (Д)'!$C$2:$C$100,0)+1,0))))),"Н/Д",((INDIRECT(CONCATENATE("'2018-08 (Д)'!J",TEXT(MATCH($C11,'2018-08 (Д)'!$C$2:$C$100,0)+1,0)))-INDIRECT(CONCATENATE("'2018-07 (Д)'!J",TEXT(MATCH($C11,'2018-07 (Д)'!$C$2:$C$100,0)+1,0))))/INDIRECT(CONCATENATE("'2018-07 (Д)'!J",TEXT(MATCH($C11,'2018-07 (Д)'!$C$2:$C$100,0)+1,0))))*100)</f>
        <v>Н/Д</v>
      </c>
      <c r="BN11" s="9" t="str">
        <f ca="1">IF(OR(INDIRECT(CONCATENATE("'2018-09 (Д)'!J",TEXT(MATCH($C11,'2018-09 (Д)'!$C$2:$C$100,0)+1,0)))="Н/Д",INDIRECT(CONCATENATE("'2018-08 (Д)'!J",TEXT(MATCH($C11,'2018-08 (Д)'!$C$2:$C$100,0)+1,0)))="Н/Д",AND(INDIRECT(CONCATENATE("'2018-09 (Д)'!J",TEXT(MATCH($C11,'2018-09 (Д)'!$C$2:$C$100,0)+1,0)))="Н/Д",INDIRECT(CONCATENATE("'2018-08 (Д)'!J",TEXT(MATCH($C11,'2018-08 (Д)'!$C$2:$C$100,0)+1,0))))),"Н/Д",((INDIRECT(CONCATENATE("'2018-09 (Д)'!J",TEXT(MATCH($C11,'2018-09 (Д)'!$C$2:$C$100,0)+1,0)))-INDIRECT(CONCATENATE("'2018-08 (Д)'!J",TEXT(MATCH($C11,'2018-08 (Д)'!$C$2:$C$100,0)+1,0))))/INDIRECT(CONCATENATE("'2018-08 (Д)'!J",TEXT(MATCH($C11,'2018-08 (Д)'!$C$2:$C$100,0)+1,0))))*100)</f>
        <v>Н/Д</v>
      </c>
      <c r="BO11" s="9" t="str">
        <f ca="1">IF(OR(INDIRECT(CONCATENATE("'2018-10 (Д)'!J",TEXT(MATCH($C11,'2018-10 (Д)'!$C$2:$C$100,0)+1,0)))="Н/Д",INDIRECT(CONCATENATE("'2018-09 (Д)'!J",TEXT(MATCH($C11,'2018-09 (Д)'!$C$2:$C$100,0)+1,0)))="Н/Д",AND(INDIRECT(CONCATENATE("'2018-10 (Д)'!J",TEXT(MATCH($C11,'2018-10 (Д)'!$C$2:$C$100,0)+1,0)))="Н/Д",INDIRECT(CONCATENATE("'2018-09 (Д)'!J",TEXT(MATCH($C11,'2018-09 (Д)'!$C$2:$C$100,0)+1,0))))),"Н/Д",((INDIRECT(CONCATENATE("'2018-10 (Д)'!J",TEXT(MATCH($C11,'2018-10 (Д)'!$C$2:$C$100,0)+1,0)))-INDIRECT(CONCATENATE("'2018-09 (Д)'!J",TEXT(MATCH($C11,'2018-09 (Д)'!$C$2:$C$100,0)+1,0))))/INDIRECT(CONCATENATE("'2018-09 (Д)'!J",TEXT(MATCH($C11,'2018-09 (Д)'!$C$2:$C$100,0)+1,0))))*100)</f>
        <v>Н/Д</v>
      </c>
      <c r="BP11" s="9" t="str">
        <f ca="1">IF(OR(INDIRECT(CONCATENATE("'2018-11 (Д)'!J",TEXT(MATCH($C11,'2018-11 (Д)'!$C$2:$C$100,0)+1,0)))="Н/Д",INDIRECT(CONCATENATE("'2018-10 (Д)'!J",TEXT(MATCH($C11,'2018-10 (Д)'!$C$2:$C$100,0)+1,0)))="Н/Д",AND(INDIRECT(CONCATENATE("'2018-11 (Д)'!J",TEXT(MATCH($C11,'2018-11 (Д)'!$C$2:$C$100,0)+1,0)))="Н/Д",INDIRECT(CONCATENATE("'2018-10 (Д)'!J",TEXT(MATCH($C11,'2018-10 (Д)'!$C$2:$C$100,0)+1,0))))),"Н/Д",((INDIRECT(CONCATENATE("'2018-11 (Д)'!J",TEXT(MATCH($C11,'2018-11 (Д)'!$C$2:$C$100,0)+1,0)))-INDIRECT(CONCATENATE("'2018-10 (Д)'!J",TEXT(MATCH($C11,'2018-10 (Д)'!$C$2:$C$100,0)+1,0))))/INDIRECT(CONCATENATE("'2018-10 (Д)'!J",TEXT(MATCH($C11,'2018-10 (Д)'!$C$2:$C$100,0)+1,0))))*100)</f>
        <v>Н/Д</v>
      </c>
      <c r="BQ11" s="9" t="str">
        <f ca="1">IF(OR(INDIRECT(CONCATENATE("'2018-12 (Д)'!J",TEXT(MATCH($C11,'2018-12 (Д)'!$C$2:$C$100,0)+1,0)))="Н/Д",INDIRECT(CONCATENATE("'2018-11 (Д)'!J",TEXT(MATCH($C11,'2018-11 (Д)'!$C$2:$C$100,0)+1,0)))="Н/Д",AND(INDIRECT(CONCATENATE("'2018-12 (Д)'!J",TEXT(MATCH($C11,'2018-12 (Д)'!$C$2:$C$100,0)+1,0)))="Н/Д",INDIRECT(CONCATENATE("'2018-11 (Д)'!J",TEXT(MATCH($C11,'2018-11 (Д)'!$C$2:$C$100,0)+1,0))))),"Н/Д",((INDIRECT(CONCATENATE("'2018-12 (Д)'!J",TEXT(MATCH($C11,'2018-12 (Д)'!$C$2:$C$100,0)+1,0)))-INDIRECT(CONCATENATE("'2018-11 (Д)'!J",TEXT(MATCH($C11,'2018-11 (Д)'!$C$2:$C$100,0)+1,0))))/INDIRECT(CONCATENATE("'2018-11 (Д)'!J",TEXT(MATCH($C11,'2018-11 (Д)'!$C$2:$C$100,0)+1,0))))*100)</f>
        <v>Н/Д</v>
      </c>
      <c r="BR11" s="9"/>
      <c r="BS11" s="9">
        <f ca="1">IF(OR(INDIRECT(CONCATENATE("'2018-03 (Д)'!K",TEXT(MATCH($C11,'2018-03 (Д)'!$C$2:$C$100,0)+1,0)))="Н/Д",INDIRECT(CONCATENATE("'2018-02 (Д)'!K",TEXT(MATCH($C11,'2018-02 (Д)'!$C$2:$C$100,0)+1,0)))="Н/Д",AND(INDIRECT(CONCATENATE("'2018-03 (Д)'!K",TEXT(MATCH($C11,'2018-03 (Д)'!$C$2:$C$100,0)+1,0)))="Н/Д",INDIRECT(CONCATENATE("'2018-02 (Д)'!K",TEXT(MATCH($C11,'2018-02 (Д)'!$C$2:$C$100,0)+1,0))))),"Н/Д",((INDIRECT(CONCATENATE("'2018-03 (Д)'!K",TEXT(MATCH($C11,'2018-03 (Д)'!$C$2:$C$100,0)+1,0)))-INDIRECT(CONCATENATE("'2018-02 (Д)'!K",TEXT(MATCH($C11,'2018-02 (Д)'!$C$2:$C$100,0)+1,0))))/INDIRECT(CONCATENATE("'2018-02 (Д)'!K",TEXT(MATCH($C11,'2018-02 (Д)'!$C$2:$C$100,0)+1,0))))*100)</f>
        <v>-53.974922062634292</v>
      </c>
      <c r="BT11" s="9">
        <f ca="1">IF(OR(INDIRECT(CONCATENATE("'2018-04 (Д)'!K",TEXT(MATCH($C11,'2018-04 (Д)'!$C$2:$C$100,0)+1,0)))="Н/Д",INDIRECT(CONCATENATE("'2018-03 (Д)'!K",TEXT(MATCH($C11,'2018-03 (Д)'!$C$2:$C$100,0)+1,0)))="Н/Д",AND(INDIRECT(CONCATENATE("'2018-04 (Д)'!K",TEXT(MATCH($C11,'2018-04 (Д)'!$C$2:$C$100,0)+1,0)))="Н/Д",INDIRECT(CONCATENATE("'2018-03 (Д)'!K",TEXT(MATCH($C11,'2018-03 (Д)'!$C$2:$C$100,0)+1,0))))),"Н/Д",((INDIRECT(CONCATENATE("'2018-04 (Д)'!K",TEXT(MATCH($C11,'2018-04 (Д)'!$C$2:$C$100,0)+1,0)))-INDIRECT(CONCATENATE("'2018-03 (Д)'!K",TEXT(MATCH($C11,'2018-03 (Д)'!$C$2:$C$100,0)+1,0))))/INDIRECT(CONCATENATE("'2018-03 (Д)'!K",TEXT(MATCH($C11,'2018-03 (Д)'!$C$2:$C$100,0)+1,0))))*100)</f>
        <v>167.16059898884268</v>
      </c>
      <c r="BU11" s="9">
        <f ca="1">IF(OR(INDIRECT(CONCATENATE("'2018-05 (Д)'!K",TEXT(MATCH($C11,'2018-05 (Д)'!$C$2:$C$100,0)+1,0)))="Н/Д",INDIRECT(CONCATENATE("'2018-04 (Д)'!K",TEXT(MATCH($C11,'2018-04 (Д)'!$C$2:$C$100,0)+1,0)))="Н/Д",AND(INDIRECT(CONCATENATE("'2018-05 (Д)'!K",TEXT(MATCH($C11,'2018-05 (Д)'!$C$2:$C$100,0)+1,0)))="Н/Д",INDIRECT(CONCATENATE("'2018-04 (Д)'!K",TEXT(MATCH($C11,'2018-04 (Д)'!$C$2:$C$100,0)+1,0))))),"Н/Д",((INDIRECT(CONCATENATE("'2018-05 (Д)'!K",TEXT(MATCH($C11,'2018-05 (Д)'!$C$2:$C$100,0)+1,0)))-INDIRECT(CONCATENATE("'2018-04 (Д)'!K",TEXT(MATCH($C11,'2018-04 (Д)'!$C$2:$C$100,0)+1,0))))/INDIRECT(CONCATENATE("'2018-04 (Д)'!K",TEXT(MATCH($C11,'2018-04 (Д)'!$C$2:$C$100,0)+1,0))))*100)</f>
        <v>131.40758759913408</v>
      </c>
      <c r="BV11" s="9">
        <f ca="1">IF(OR(INDIRECT(CONCATENATE("'2018-06 (Д)'!K",TEXT(MATCH($C11,'2018-06 (Д)'!$C$2:$C$100,0)+1,0)))="Н/Д",INDIRECT(CONCATENATE("'2018-05 (Д)'!K",TEXT(MATCH($C11,'2018-05 (Д)'!$C$2:$C$100,0)+1,0)))="Н/Д",AND(INDIRECT(CONCATENATE("'2018-06 (Д)'!K",TEXT(MATCH($C11,'2018-06 (Д)'!$C$2:$C$100,0)+1,0)))="Н/Д",INDIRECT(CONCATENATE("'2018-05 (Д)'!K",TEXT(MATCH($C11,'2018-05 (Д)'!$C$2:$C$100,0)+1,0))))),"Н/Д",((INDIRECT(CONCATENATE("'2018-06 (Д)'!K",TEXT(MATCH($C11,'2018-06 (Д)'!$C$2:$C$100,0)+1,0)))-INDIRECT(CONCATENATE("'2018-05 (Д)'!K",TEXT(MATCH($C11,'2018-05 (Д)'!$C$2:$C$100,0)+1,0))))/INDIRECT(CONCATENATE("'2018-05 (Д)'!K",TEXT(MATCH($C11,'2018-05 (Д)'!$C$2:$C$100,0)+1,0))))*100)</f>
        <v>-59.341394524592637</v>
      </c>
      <c r="BW11" s="9">
        <f ca="1">IF(OR(INDIRECT(CONCATENATE("'2018-07 (Д)'!K",TEXT(MATCH($C11,'2018-07 (Д)'!$C$2:$C$100,0)+1,0)))="Н/Д",INDIRECT(CONCATENATE("'2018-06 (Д)'!K",TEXT(MATCH($C11,'2018-06 (Д)'!$C$2:$C$100,0)+1,0)))="Н/Д",AND(INDIRECT(CONCATENATE("'2018-07 (Д)'!K",TEXT(MATCH($C11,'2018-07 (Д)'!$C$2:$C$100,0)+1,0)))="Н/Д",INDIRECT(CONCATENATE("'2018-06 (Д)'!K",TEXT(MATCH($C11,'2018-06 (Д)'!$C$2:$C$100,0)+1,0))))),"Н/Д",((INDIRECT(CONCATENATE("'2018-07 (Д)'!K",TEXT(MATCH($C11,'2018-07 (Д)'!$C$2:$C$100,0)+1,0)))-INDIRECT(CONCATENATE("'2018-06 (Д)'!K",TEXT(MATCH($C11,'2018-06 (Д)'!$C$2:$C$100,0)+1,0))))/INDIRECT(CONCATENATE("'2018-06 (Д)'!K",TEXT(MATCH($C11,'2018-06 (Д)'!$C$2:$C$100,0)+1,0))))*100)</f>
        <v>-25.428384172689988</v>
      </c>
      <c r="BX11" s="9">
        <f ca="1">IF(OR(INDIRECT(CONCATENATE("'2018-08 (Д)'!K",TEXT(MATCH($C11,'2018-08 (Д)'!$C$2:$C$100,0)+1,0)))="Н/Д",INDIRECT(CONCATENATE("'2018-07 (Д)'!K",TEXT(MATCH($C11,'2018-07 (Д)'!$C$2:$C$100,0)+1,0)))="Н/Д",AND(INDIRECT(CONCATENATE("'2018-08 (Д)'!K",TEXT(MATCH($C11,'2018-08 (Д)'!$C$2:$C$100,0)+1,0)))="Н/Д",INDIRECT(CONCATENATE("'2018-07 (Д)'!K",TEXT(MATCH($C11,'2018-07 (Д)'!$C$2:$C$100,0)+1,0))))),"Н/Д",((INDIRECT(CONCATENATE("'2018-08 (Д)'!K",TEXT(MATCH($C11,'2018-08 (Д)'!$C$2:$C$100,0)+1,0)))-INDIRECT(CONCATENATE("'2018-07 (Д)'!K",TEXT(MATCH($C11,'2018-07 (Д)'!$C$2:$C$100,0)+1,0))))/INDIRECT(CONCATENATE("'2018-07 (Д)'!K",TEXT(MATCH($C11,'2018-07 (Д)'!$C$2:$C$100,0)+1,0))))*100)</f>
        <v>125.34814028769044</v>
      </c>
      <c r="BY11" s="9">
        <f ca="1">IF(OR(INDIRECT(CONCATENATE("'2018-09 (Д)'!K",TEXT(MATCH($C11,'2018-09 (Д)'!$C$2:$C$100,0)+1,0)))="Н/Д",INDIRECT(CONCATENATE("'2018-08 (Д)'!K",TEXT(MATCH($C11,'2018-08 (Д)'!$C$2:$C$100,0)+1,0)))="Н/Д",AND(INDIRECT(CONCATENATE("'2018-09 (Д)'!K",TEXT(MATCH($C11,'2018-09 (Д)'!$C$2:$C$100,0)+1,0)))="Н/Д",INDIRECT(CONCATENATE("'2018-08 (Д)'!K",TEXT(MATCH($C11,'2018-08 (Д)'!$C$2:$C$100,0)+1,0))))),"Н/Д",((INDIRECT(CONCATENATE("'2018-09 (Д)'!K",TEXT(MATCH($C11,'2018-09 (Д)'!$C$2:$C$100,0)+1,0)))-INDIRECT(CONCATENATE("'2018-08 (Д)'!K",TEXT(MATCH($C11,'2018-08 (Д)'!$C$2:$C$100,0)+1,0))))/INDIRECT(CONCATENATE("'2018-08 (Д)'!K",TEXT(MATCH($C11,'2018-08 (Д)'!$C$2:$C$100,0)+1,0))))*100)</f>
        <v>-74.123017938760938</v>
      </c>
      <c r="BZ11" s="9">
        <f ca="1">IF(OR(INDIRECT(CONCATENATE("'2018-10 (Д)'!K",TEXT(MATCH($C11,'2018-10 (Д)'!$C$2:$C$100,0)+1,0)))="Н/Д",INDIRECT(CONCATENATE("'2018-09 (Д)'!K",TEXT(MATCH($C11,'2018-09 (Д)'!$C$2:$C$100,0)+1,0)))="Н/Д",AND(INDIRECT(CONCATENATE("'2018-10 (Д)'!K",TEXT(MATCH($C11,'2018-10 (Д)'!$C$2:$C$100,0)+1,0)))="Н/Д",INDIRECT(CONCATENATE("'2018-09 (Д)'!K",TEXT(MATCH($C11,'2018-09 (Д)'!$C$2:$C$100,0)+1,0))))),"Н/Д",((INDIRECT(CONCATENATE("'2018-10 (Д)'!K",TEXT(MATCH($C11,'2018-10 (Д)'!$C$2:$C$100,0)+1,0)))-INDIRECT(CONCATENATE("'2018-09 (Д)'!K",TEXT(MATCH($C11,'2018-09 (Д)'!$C$2:$C$100,0)+1,0))))/INDIRECT(CONCATENATE("'2018-09 (Д)'!K",TEXT(MATCH($C11,'2018-09 (Д)'!$C$2:$C$100,0)+1,0))))*100)</f>
        <v>-32.884768617188037</v>
      </c>
      <c r="CA11" s="9">
        <f ca="1">IF(OR(INDIRECT(CONCATENATE("'2018-11 (Д)'!K",TEXT(MATCH($C11,'2018-11 (Д)'!$C$2:$C$100,0)+1,0)))="Н/Д",INDIRECT(CONCATENATE("'2018-10 (Д)'!K",TEXT(MATCH($C11,'2018-10 (Д)'!$C$2:$C$100,0)+1,0)))="Н/Д",AND(INDIRECT(CONCATENATE("'2018-11 (Д)'!K",TEXT(MATCH($C11,'2018-11 (Д)'!$C$2:$C$100,0)+1,0)))="Н/Д",INDIRECT(CONCATENATE("'2018-10 (Д)'!K",TEXT(MATCH($C11,'2018-10 (Д)'!$C$2:$C$100,0)+1,0))))),"Н/Д",((INDIRECT(CONCATENATE("'2018-11 (Д)'!K",TEXT(MATCH($C11,'2018-11 (Д)'!$C$2:$C$100,0)+1,0)))-INDIRECT(CONCATENATE("'2018-10 (Д)'!K",TEXT(MATCH($C11,'2018-10 (Д)'!$C$2:$C$100,0)+1,0))))/INDIRECT(CONCATENATE("'2018-10 (Д)'!K",TEXT(MATCH($C11,'2018-10 (Д)'!$C$2:$C$100,0)+1,0))))*100)</f>
        <v>525.17240718440701</v>
      </c>
      <c r="CB11" s="9">
        <f ca="1">IF(OR(INDIRECT(CONCATENATE("'2018-12 (Д)'!K",TEXT(MATCH($C11,'2018-12 (Д)'!$C$2:$C$100,0)+1,0)))="Н/Д",INDIRECT(CONCATENATE("'2018-11 (Д)'!K",TEXT(MATCH($C11,'2018-11 (Д)'!$C$2:$C$100,0)+1,0)))="Н/Д",AND(INDIRECT(CONCATENATE("'2018-12 (Д)'!K",TEXT(MATCH($C11,'2018-12 (Д)'!$C$2:$C$100,0)+1,0)))="Н/Д",INDIRECT(CONCATENATE("'2018-11 (Д)'!K",TEXT(MATCH($C11,'2018-11 (Д)'!$C$2:$C$100,0)+1,0))))),"Н/Д",((INDIRECT(CONCATENATE("'2018-12 (Д)'!K",TEXT(MATCH($C11,'2018-12 (Д)'!$C$2:$C$100,0)+1,0)))-INDIRECT(CONCATENATE("'2018-11 (Д)'!K",TEXT(MATCH($C11,'2018-11 (Д)'!$C$2:$C$100,0)+1,0))))/INDIRECT(CONCATENATE("'2018-11 (Д)'!K",TEXT(MATCH($C11,'2018-11 (Д)'!$C$2:$C$100,0)+1,0))))*100)</f>
        <v>-78.438456882396608</v>
      </c>
      <c r="CC11" s="9"/>
      <c r="CD11" s="9">
        <f ca="1">IF(OR(INDIRECT(CONCATENATE("'2018-03 (Д)'!L",TEXT(MATCH($C11,'2018-03 (Д)'!$C$2:$C$100,0)+1,0)))="Н/Д",INDIRECT(CONCATENATE("'2018-02 (Д)'!L",TEXT(MATCH($C11,'2018-02 (Д)'!$C$2:$C$100,0)+1,0)))="Н/Д",AND(INDIRECT(CONCATENATE("'2018-03 (Д)'!L",TEXT(MATCH($C11,'2018-03 (Д)'!$C$2:$C$100,0)+1,0)))="Н/Д",INDIRECT(CONCATENATE("'2018-02 (Д)'!L",TEXT(MATCH($C11,'2018-02 (Д)'!$C$2:$C$100,0)+1,0))))),"Н/Д",((INDIRECT(CONCATENATE("'2018-03 (Д)'!L",TEXT(MATCH($C11,'2018-03 (Д)'!$C$2:$C$100,0)+1,0)))-INDIRECT(CONCATENATE("'2018-02 (Д)'!L",TEXT(MATCH($C11,'2018-02 (Д)'!$C$2:$C$100,0)+1,0))))/INDIRECT(CONCATENATE("'2018-02 (Д)'!L",TEXT(MATCH($C11,'2018-02 (Д)'!$C$2:$C$100,0)+1,0))))*100)</f>
        <v>49.166698622216884</v>
      </c>
      <c r="CE11" s="9">
        <f ca="1">IF(OR(INDIRECT(CONCATENATE("'2018-04 (Д)'!L",TEXT(MATCH($C11,'2018-04 (Д)'!$C$2:$C$100,0)+1,0)))="Н/Д",INDIRECT(CONCATENATE("'2018-03 (Д)'!L",TEXT(MATCH($C11,'2018-03 (Д)'!$C$2:$C$100,0)+1,0)))="Н/Д",AND(INDIRECT(CONCATENATE("'2018-04 (Д)'!L",TEXT(MATCH($C11,'2018-04 (Д)'!$C$2:$C$100,0)+1,0)))="Н/Д",INDIRECT(CONCATENATE("'2018-03 (Д)'!L",TEXT(MATCH($C11,'2018-03 (Д)'!$C$2:$C$100,0)+1,0))))),"Н/Д",((INDIRECT(CONCATENATE("'2018-04 (Д)'!L",TEXT(MATCH($C11,'2018-04 (Д)'!$C$2:$C$100,0)+1,0)))-INDIRECT(CONCATENATE("'2018-03 (Д)'!L",TEXT(MATCH($C11,'2018-03 (Д)'!$C$2:$C$100,0)+1,0))))/INDIRECT(CONCATENATE("'2018-03 (Д)'!L",TEXT(MATCH($C11,'2018-03 (Д)'!$C$2:$C$100,0)+1,0))))*100)</f>
        <v>756.85353239487017</v>
      </c>
      <c r="CF11" s="9">
        <f ca="1">IF(OR(INDIRECT(CONCATENATE("'2018-05 (Д)'!L",TEXT(MATCH($C11,'2018-05 (Д)'!$C$2:$C$100,0)+1,0)))="Н/Д",INDIRECT(CONCATENATE("'2018-04 (Д)'!L",TEXT(MATCH($C11,'2018-04 (Д)'!$C$2:$C$100,0)+1,0)))="Н/Д",AND(INDIRECT(CONCATENATE("'2018-05 (Д)'!L",TEXT(MATCH($C11,'2018-05 (Д)'!$C$2:$C$100,0)+1,0)))="Н/Д",INDIRECT(CONCATENATE("'2018-04 (Д)'!L",TEXT(MATCH($C11,'2018-04 (Д)'!$C$2:$C$100,0)+1,0))))),"Н/Д",((INDIRECT(CONCATENATE("'2018-05 (Д)'!L",TEXT(MATCH($C11,'2018-05 (Д)'!$C$2:$C$100,0)+1,0)))-INDIRECT(CONCATENATE("'2018-04 (Д)'!L",TEXT(MATCH($C11,'2018-04 (Д)'!$C$2:$C$100,0)+1,0))))/INDIRECT(CONCATENATE("'2018-04 (Д)'!L",TEXT(MATCH($C11,'2018-04 (Д)'!$C$2:$C$100,0)+1,0))))*100)</f>
        <v>90.784301446477826</v>
      </c>
      <c r="CG11" s="9">
        <f ca="1">IF(OR(INDIRECT(CONCATENATE("'2018-06 (Д)'!L",TEXT(MATCH($C11,'2018-06 (Д)'!$C$2:$C$100,0)+1,0)))="Н/Д",INDIRECT(CONCATENATE("'2018-05 (Д)'!L",TEXT(MATCH($C11,'2018-05 (Д)'!$C$2:$C$100,0)+1,0)))="Н/Д",AND(INDIRECT(CONCATENATE("'2018-06 (Д)'!L",TEXT(MATCH($C11,'2018-06 (Д)'!$C$2:$C$100,0)+1,0)))="Н/Д",INDIRECT(CONCATENATE("'2018-05 (Д)'!L",TEXT(MATCH($C11,'2018-05 (Д)'!$C$2:$C$100,0)+1,0))))),"Н/Д",((INDIRECT(CONCATENATE("'2018-06 (Д)'!L",TEXT(MATCH($C11,'2018-06 (Д)'!$C$2:$C$100,0)+1,0)))-INDIRECT(CONCATENATE("'2018-05 (Д)'!L",TEXT(MATCH($C11,'2018-05 (Д)'!$C$2:$C$100,0)+1,0))))/INDIRECT(CONCATENATE("'2018-05 (Д)'!L",TEXT(MATCH($C11,'2018-05 (Д)'!$C$2:$C$100,0)+1,0))))*100)</f>
        <v>-36.25479638297989</v>
      </c>
      <c r="CH11" s="9">
        <f ca="1">IF(OR(INDIRECT(CONCATENATE("'2018-07 (Д)'!L",TEXT(MATCH($C11,'2018-07 (Д)'!$C$2:$C$100,0)+1,0)))="Н/Д",INDIRECT(CONCATENATE("'2018-06 (Д)'!L",TEXT(MATCH($C11,'2018-06 (Д)'!$C$2:$C$100,0)+1,0)))="Н/Д",AND(INDIRECT(CONCATENATE("'2018-07 (Д)'!L",TEXT(MATCH($C11,'2018-07 (Д)'!$C$2:$C$100,0)+1,0)))="Н/Д",INDIRECT(CONCATENATE("'2018-06 (Д)'!L",TEXT(MATCH($C11,'2018-06 (Д)'!$C$2:$C$100,0)+1,0))))),"Н/Д",((INDIRECT(CONCATENATE("'2018-07 (Д)'!L",TEXT(MATCH($C11,'2018-07 (Д)'!$C$2:$C$100,0)+1,0)))-INDIRECT(CONCATENATE("'2018-06 (Д)'!L",TEXT(MATCH($C11,'2018-06 (Д)'!$C$2:$C$100,0)+1,0))))/INDIRECT(CONCATENATE("'2018-06 (Д)'!L",TEXT(MATCH($C11,'2018-06 (Д)'!$C$2:$C$100,0)+1,0))))*100)</f>
        <v>-90.122864043726665</v>
      </c>
      <c r="CI11" s="9">
        <f ca="1">IF(OR(INDIRECT(CONCATENATE("'2018-08 (Д)'!L",TEXT(MATCH($C11,'2018-08 (Д)'!$C$2:$C$100,0)+1,0)))="Н/Д",INDIRECT(CONCATENATE("'2018-07 (Д)'!L",TEXT(MATCH($C11,'2018-07 (Д)'!$C$2:$C$100,0)+1,0)))="Н/Д",AND(INDIRECT(CONCATENATE("'2018-08 (Д)'!L",TEXT(MATCH($C11,'2018-08 (Д)'!$C$2:$C$100,0)+1,0)))="Н/Д",INDIRECT(CONCATENATE("'2018-07 (Д)'!L",TEXT(MATCH($C11,'2018-07 (Д)'!$C$2:$C$100,0)+1,0))))),"Н/Д",((INDIRECT(CONCATENATE("'2018-08 (Д)'!L",TEXT(MATCH($C11,'2018-08 (Д)'!$C$2:$C$100,0)+1,0)))-INDIRECT(CONCATENATE("'2018-07 (Д)'!L",TEXT(MATCH($C11,'2018-07 (Д)'!$C$2:$C$100,0)+1,0))))/INDIRECT(CONCATENATE("'2018-07 (Д)'!L",TEXT(MATCH($C11,'2018-07 (Д)'!$C$2:$C$100,0)+1,0))))*100)</f>
        <v>1678.5933350625705</v>
      </c>
      <c r="CJ11" s="9">
        <f ca="1">IF(OR(INDIRECT(CONCATENATE("'2018-09 (Д)'!L",TEXT(MATCH($C11,'2018-09 (Д)'!$C$2:$C$100,0)+1,0)))="Н/Д",INDIRECT(CONCATENATE("'2018-08 (Д)'!L",TEXT(MATCH($C11,'2018-08 (Д)'!$C$2:$C$100,0)+1,0)))="Н/Д",AND(INDIRECT(CONCATENATE("'2018-09 (Д)'!L",TEXT(MATCH($C11,'2018-09 (Д)'!$C$2:$C$100,0)+1,0)))="Н/Д",INDIRECT(CONCATENATE("'2018-08 (Д)'!L",TEXT(MATCH($C11,'2018-08 (Д)'!$C$2:$C$100,0)+1,0))))),"Н/Д",((INDIRECT(CONCATENATE("'2018-09 (Д)'!L",TEXT(MATCH($C11,'2018-09 (Д)'!$C$2:$C$100,0)+1,0)))-INDIRECT(CONCATENATE("'2018-08 (Д)'!L",TEXT(MATCH($C11,'2018-08 (Д)'!$C$2:$C$100,0)+1,0))))/INDIRECT(CONCATENATE("'2018-08 (Д)'!L",TEXT(MATCH($C11,'2018-08 (Д)'!$C$2:$C$100,0)+1,0))))*100)</f>
        <v>-93.025617935938172</v>
      </c>
      <c r="CK11" s="9">
        <f ca="1">IF(OR(INDIRECT(CONCATENATE("'2018-10 (Д)'!L",TEXT(MATCH($C11,'2018-10 (Д)'!$C$2:$C$100,0)+1,0)))="Н/Д",INDIRECT(CONCATENATE("'2018-09 (Д)'!L",TEXT(MATCH($C11,'2018-09 (Д)'!$C$2:$C$100,0)+1,0)))="Н/Д",AND(INDIRECT(CONCATENATE("'2018-10 (Д)'!L",TEXT(MATCH($C11,'2018-10 (Д)'!$C$2:$C$100,0)+1,0)))="Н/Д",INDIRECT(CONCATENATE("'2018-09 (Д)'!L",TEXT(MATCH($C11,'2018-09 (Д)'!$C$2:$C$100,0)+1,0))))),"Н/Д",((INDIRECT(CONCATENATE("'2018-10 (Д)'!L",TEXT(MATCH($C11,'2018-10 (Д)'!$C$2:$C$100,0)+1,0)))-INDIRECT(CONCATENATE("'2018-09 (Д)'!L",TEXT(MATCH($C11,'2018-09 (Д)'!$C$2:$C$100,0)+1,0))))/INDIRECT(CONCATENATE("'2018-09 (Д)'!L",TEXT(MATCH($C11,'2018-09 (Д)'!$C$2:$C$100,0)+1,0))))*100)</f>
        <v>-21.858030139758021</v>
      </c>
      <c r="CL11" s="9">
        <f ca="1">IF(OR(INDIRECT(CONCATENATE("'2018-11 (Д)'!L",TEXT(MATCH($C11,'2018-11 (Д)'!$C$2:$C$100,0)+1,0)))="Н/Д",INDIRECT(CONCATENATE("'2018-10 (Д)'!L",TEXT(MATCH($C11,'2018-10 (Д)'!$C$2:$C$100,0)+1,0)))="Н/Д",AND(INDIRECT(CONCATENATE("'2018-11 (Д)'!L",TEXT(MATCH($C11,'2018-11 (Д)'!$C$2:$C$100,0)+1,0)))="Н/Д",INDIRECT(CONCATENATE("'2018-10 (Д)'!L",TEXT(MATCH($C11,'2018-10 (Д)'!$C$2:$C$100,0)+1,0))))),"Н/Д",((INDIRECT(CONCATENATE("'2018-11 (Д)'!L",TEXT(MATCH($C11,'2018-11 (Д)'!$C$2:$C$100,0)+1,0)))-INDIRECT(CONCATENATE("'2018-10 (Д)'!L",TEXT(MATCH($C11,'2018-10 (Д)'!$C$2:$C$100,0)+1,0))))/INDIRECT(CONCATENATE("'2018-10 (Д)'!L",TEXT(MATCH($C11,'2018-10 (Д)'!$C$2:$C$100,0)+1,0))))*100)</f>
        <v>1807.175046299119</v>
      </c>
      <c r="CM11" s="9">
        <f ca="1">IF(OR(INDIRECT(CONCATENATE("'2018-12 (Д)'!L",TEXT(MATCH($C11,'2018-12 (Д)'!$C$2:$C$100,0)+1,0)))="Н/Д",INDIRECT(CONCATENATE("'2018-11 (Д)'!L",TEXT(MATCH($C11,'2018-11 (Д)'!$C$2:$C$100,0)+1,0)))="Н/Д",AND(INDIRECT(CONCATENATE("'2018-12 (Д)'!L",TEXT(MATCH($C11,'2018-12 (Д)'!$C$2:$C$100,0)+1,0)))="Н/Д",INDIRECT(CONCATENATE("'2018-11 (Д)'!L",TEXT(MATCH($C11,'2018-11 (Д)'!$C$2:$C$100,0)+1,0))))),"Н/Д",((INDIRECT(CONCATENATE("'2018-12 (Д)'!L",TEXT(MATCH($C11,'2018-12 (Д)'!$C$2:$C$100,0)+1,0)))-INDIRECT(CONCATENATE("'2018-11 (Д)'!L",TEXT(MATCH($C11,'2018-11 (Д)'!$C$2:$C$100,0)+1,0))))/INDIRECT(CONCATENATE("'2018-11 (Д)'!L",TEXT(MATCH($C11,'2018-11 (Д)'!$C$2:$C$100,0)+1,0))))*100)</f>
        <v>-86.813152524575827</v>
      </c>
      <c r="CN11" s="9"/>
      <c r="CO11" s="9">
        <f ca="1">IF(OR(INDIRECT(CONCATENATE("'2018-03 (Д)'!M",TEXT(MATCH($C11,'2018-03 (Д)'!$C$2:$C$100,0)+1,0)))="Н/Д",INDIRECT(CONCATENATE("'2018-02 (Д)'!M",TEXT(MATCH($C11,'2018-02 (Д)'!$C$2:$C$100,0)+1,0)))="Н/Д",AND(INDIRECT(CONCATENATE("'2018-03 (Д)'!M",TEXT(MATCH($C11,'2018-03 (Д)'!$C$2:$C$100,0)+1,0)))="Н/Д",INDIRECT(CONCATENATE("'2018-02 (Д)'!M",TEXT(MATCH($C11,'2018-02 (Д)'!$C$2:$C$100,0)+1,0))))),"Н/Д",((INDIRECT(CONCATENATE("'2018-03 (Д)'!M",TEXT(MATCH($C11,'2018-03 (Д)'!$C$2:$C$100,0)+1,0)))-INDIRECT(CONCATENATE("'2018-02 (Д)'!M",TEXT(MATCH($C11,'2018-02 (Д)'!$C$2:$C$100,0)+1,0))))/INDIRECT(CONCATENATE("'2018-02 (Д)'!M",TEXT(MATCH($C11,'2018-02 (Д)'!$C$2:$C$100,0)+1,0))))*100)</f>
        <v>1.2729301631342393</v>
      </c>
      <c r="CP11" s="9">
        <f ca="1">IF(OR(INDIRECT(CONCATENATE("'2018-04 (Д)'!M",TEXT(MATCH($C11,'2018-04 (Д)'!$C$2:$C$100,0)+1,0)))="Н/Д",INDIRECT(CONCATENATE("'2018-03 (Д)'!M",TEXT(MATCH($C11,'2018-03 (Д)'!$C$2:$C$100,0)+1,0)))="Н/Д",AND(INDIRECT(CONCATENATE("'2018-04 (Д)'!M",TEXT(MATCH($C11,'2018-04 (Д)'!$C$2:$C$100,0)+1,0)))="Н/Д",INDIRECT(CONCATENATE("'2018-03 (Д)'!M",TEXT(MATCH($C11,'2018-03 (Д)'!$C$2:$C$100,0)+1,0))))),"Н/Д",((INDIRECT(CONCATENATE("'2018-04 (Д)'!M",TEXT(MATCH($C11,'2018-04 (Д)'!$C$2:$C$100,0)+1,0)))-INDIRECT(CONCATENATE("'2018-03 (Д)'!M",TEXT(MATCH($C11,'2018-03 (Д)'!$C$2:$C$100,0)+1,0))))/INDIRECT(CONCATENATE("'2018-03 (Д)'!M",TEXT(MATCH($C11,'2018-03 (Д)'!$C$2:$C$100,0)+1,0))))*100)</f>
        <v>-22.740582092911062</v>
      </c>
      <c r="CQ11" s="9">
        <f ca="1">IF(OR(INDIRECT(CONCATENATE("'2018-05 (Д)'!M",TEXT(MATCH($C11,'2018-05 (Д)'!$C$2:$C$100,0)+1,0)))="Н/Д",INDIRECT(CONCATENATE("'2018-04 (Д)'!M",TEXT(MATCH($C11,'2018-04 (Д)'!$C$2:$C$100,0)+1,0)))="Н/Д",AND(INDIRECT(CONCATENATE("'2018-05 (Д)'!M",TEXT(MATCH($C11,'2018-05 (Д)'!$C$2:$C$100,0)+1,0)))="Н/Д",INDIRECT(CONCATENATE("'2018-04 (Д)'!M",TEXT(MATCH($C11,'2018-04 (Д)'!$C$2:$C$100,0)+1,0))))),"Н/Д",((INDIRECT(CONCATENATE("'2018-05 (Д)'!M",TEXT(MATCH($C11,'2018-05 (Д)'!$C$2:$C$100,0)+1,0)))-INDIRECT(CONCATENATE("'2018-04 (Д)'!M",TEXT(MATCH($C11,'2018-04 (Д)'!$C$2:$C$100,0)+1,0))))/INDIRECT(CONCATENATE("'2018-04 (Д)'!M",TEXT(MATCH($C11,'2018-04 (Д)'!$C$2:$C$100,0)+1,0))))*100)</f>
        <v>-42.721906913947663</v>
      </c>
      <c r="CR11" s="9">
        <f ca="1">IF(OR(INDIRECT(CONCATENATE("'2018-06 (Д)'!M",TEXT(MATCH($C11,'2018-06 (Д)'!$C$2:$C$100,0)+1,0)))="Н/Д",INDIRECT(CONCATENATE("'2018-05 (Д)'!M",TEXT(MATCH($C11,'2018-05 (Д)'!$C$2:$C$100,0)+1,0)))="Н/Д",AND(INDIRECT(CONCATENATE("'2018-06 (Д)'!M",TEXT(MATCH($C11,'2018-06 (Д)'!$C$2:$C$100,0)+1,0)))="Н/Д",INDIRECT(CONCATENATE("'2018-05 (Д)'!M",TEXT(MATCH($C11,'2018-05 (Д)'!$C$2:$C$100,0)+1,0))))),"Н/Д",((INDIRECT(CONCATENATE("'2018-06 (Д)'!M",TEXT(MATCH($C11,'2018-06 (Д)'!$C$2:$C$100,0)+1,0)))-INDIRECT(CONCATENATE("'2018-05 (Д)'!M",TEXT(MATCH($C11,'2018-05 (Д)'!$C$2:$C$100,0)+1,0))))/INDIRECT(CONCATENATE("'2018-05 (Д)'!M",TEXT(MATCH($C11,'2018-05 (Д)'!$C$2:$C$100,0)+1,0))))*100)</f>
        <v>-3.640013441191329</v>
      </c>
      <c r="CS11" s="9">
        <f ca="1">IF(OR(INDIRECT(CONCATENATE("'2018-07 (Д)'!M",TEXT(MATCH($C11,'2018-07 (Д)'!$C$2:$C$100,0)+1,0)))="Н/Д",INDIRECT(CONCATENATE("'2018-06 (Д)'!M",TEXT(MATCH($C11,'2018-06 (Д)'!$C$2:$C$100,0)+1,0)))="Н/Д",AND(INDIRECT(CONCATENATE("'2018-07 (Д)'!M",TEXT(MATCH($C11,'2018-07 (Д)'!$C$2:$C$100,0)+1,0)))="Н/Д",INDIRECT(CONCATENATE("'2018-06 (Д)'!M",TEXT(MATCH($C11,'2018-06 (Д)'!$C$2:$C$100,0)+1,0))))),"Н/Д",((INDIRECT(CONCATENATE("'2018-07 (Д)'!M",TEXT(MATCH($C11,'2018-07 (Д)'!$C$2:$C$100,0)+1,0)))-INDIRECT(CONCATENATE("'2018-06 (Д)'!M",TEXT(MATCH($C11,'2018-06 (Д)'!$C$2:$C$100,0)+1,0))))/INDIRECT(CONCATENATE("'2018-06 (Д)'!M",TEXT(MATCH($C11,'2018-06 (Д)'!$C$2:$C$100,0)+1,0))))*100)</f>
        <v>76.13254763966097</v>
      </c>
      <c r="CT11" s="9">
        <f ca="1">IF(OR(INDIRECT(CONCATENATE("'2018-08 (Д)'!M",TEXT(MATCH($C11,'2018-08 (Д)'!$C$2:$C$100,0)+1,0)))="Н/Д",INDIRECT(CONCATENATE("'2018-07 (Д)'!M",TEXT(MATCH($C11,'2018-07 (Д)'!$C$2:$C$100,0)+1,0)))="Н/Д",AND(INDIRECT(CONCATENATE("'2018-08 (Д)'!M",TEXT(MATCH($C11,'2018-08 (Д)'!$C$2:$C$100,0)+1,0)))="Н/Д",INDIRECT(CONCATENATE("'2018-07 (Д)'!M",TEXT(MATCH($C11,'2018-07 (Д)'!$C$2:$C$100,0)+1,0))))),"Н/Д",((INDIRECT(CONCATENATE("'2018-08 (Д)'!M",TEXT(MATCH($C11,'2018-08 (Д)'!$C$2:$C$100,0)+1,0)))-INDIRECT(CONCATENATE("'2018-07 (Д)'!M",TEXT(MATCH($C11,'2018-07 (Д)'!$C$2:$C$100,0)+1,0))))/INDIRECT(CONCATENATE("'2018-07 (Д)'!M",TEXT(MATCH($C11,'2018-07 (Д)'!$C$2:$C$100,0)+1,0))))*100)</f>
        <v>-18.696909478947472</v>
      </c>
      <c r="CU11" s="9">
        <f ca="1">IF(OR(INDIRECT(CONCATENATE("'2018-09 (Д)'!M",TEXT(MATCH($C11,'2018-09 (Д)'!$C$2:$C$100,0)+1,0)))="Н/Д",INDIRECT(CONCATENATE("'2018-08 (Д)'!M",TEXT(MATCH($C11,'2018-08 (Д)'!$C$2:$C$100,0)+1,0)))="Н/Д",AND(INDIRECT(CONCATENATE("'2018-09 (Д)'!M",TEXT(MATCH($C11,'2018-09 (Д)'!$C$2:$C$100,0)+1,0)))="Н/Д",INDIRECT(CONCATENATE("'2018-08 (Д)'!M",TEXT(MATCH($C11,'2018-08 (Д)'!$C$2:$C$100,0)+1,0))))),"Н/Д",((INDIRECT(CONCATENATE("'2018-09 (Д)'!M",TEXT(MATCH($C11,'2018-09 (Д)'!$C$2:$C$100,0)+1,0)))-INDIRECT(CONCATENATE("'2018-08 (Д)'!M",TEXT(MATCH($C11,'2018-08 (Д)'!$C$2:$C$100,0)+1,0))))/INDIRECT(CONCATENATE("'2018-08 (Д)'!M",TEXT(MATCH($C11,'2018-08 (Д)'!$C$2:$C$100,0)+1,0))))*100)</f>
        <v>29.768222392225152</v>
      </c>
      <c r="CV11" s="9">
        <f ca="1">IF(OR(INDIRECT(CONCATENATE("'2018-10 (Д)'!M",TEXT(MATCH($C11,'2018-10 (Д)'!$C$2:$C$100,0)+1,0)))="Н/Д",INDIRECT(CONCATENATE("'2018-09 (Д)'!M",TEXT(MATCH($C11,'2018-09 (Д)'!$C$2:$C$100,0)+1,0)))="Н/Д",AND(INDIRECT(CONCATENATE("'2018-10 (Д)'!M",TEXT(MATCH($C11,'2018-10 (Д)'!$C$2:$C$100,0)+1,0)))="Н/Д",INDIRECT(CONCATENATE("'2018-09 (Д)'!M",TEXT(MATCH($C11,'2018-09 (Д)'!$C$2:$C$100,0)+1,0))))),"Н/Д",((INDIRECT(CONCATENATE("'2018-10 (Д)'!M",TEXT(MATCH($C11,'2018-10 (Д)'!$C$2:$C$100,0)+1,0)))-INDIRECT(CONCATENATE("'2018-09 (Д)'!M",TEXT(MATCH($C11,'2018-09 (Д)'!$C$2:$C$100,0)+1,0))))/INDIRECT(CONCATENATE("'2018-09 (Д)'!M",TEXT(MATCH($C11,'2018-09 (Д)'!$C$2:$C$100,0)+1,0))))*100)</f>
        <v>96.501653252688939</v>
      </c>
      <c r="CW11" s="9">
        <f ca="1">IF(OR(INDIRECT(CONCATENATE("'2018-11 (Д)'!M",TEXT(MATCH($C11,'2018-11 (Д)'!$C$2:$C$100,0)+1,0)))="Н/Д",INDIRECT(CONCATENATE("'2018-10 (Д)'!M",TEXT(MATCH($C11,'2018-10 (Д)'!$C$2:$C$100,0)+1,0)))="Н/Д",AND(INDIRECT(CONCATENATE("'2018-11 (Д)'!M",TEXT(MATCH($C11,'2018-11 (Д)'!$C$2:$C$100,0)+1,0)))="Н/Д",INDIRECT(CONCATENATE("'2018-10 (Д)'!M",TEXT(MATCH($C11,'2018-10 (Д)'!$C$2:$C$100,0)+1,0))))),"Н/Д",((INDIRECT(CONCATENATE("'2018-11 (Д)'!M",TEXT(MATCH($C11,'2018-11 (Д)'!$C$2:$C$100,0)+1,0)))-INDIRECT(CONCATENATE("'2018-10 (Д)'!M",TEXT(MATCH($C11,'2018-10 (Д)'!$C$2:$C$100,0)+1,0))))/INDIRECT(CONCATENATE("'2018-10 (Д)'!M",TEXT(MATCH($C11,'2018-10 (Д)'!$C$2:$C$100,0)+1,0))))*100)</f>
        <v>-31.057994454828709</v>
      </c>
      <c r="CX11" s="9">
        <f ca="1">IF(OR(INDIRECT(CONCATENATE("'2018-12 (Д)'!M",TEXT(MATCH($C11,'2018-12 (Д)'!$C$2:$C$100,0)+1,0)))="Н/Д",INDIRECT(CONCATENATE("'2018-11 (Д)'!M",TEXT(MATCH($C11,'2018-11 (Д)'!$C$2:$C$100,0)+1,0)))="Н/Д",AND(INDIRECT(CONCATENATE("'2018-12 (Д)'!M",TEXT(MATCH($C11,'2018-12 (Д)'!$C$2:$C$100,0)+1,0)))="Н/Д",INDIRECT(CONCATENATE("'2018-11 (Д)'!M",TEXT(MATCH($C11,'2018-11 (Д)'!$C$2:$C$100,0)+1,0))))),"Н/Д",((INDIRECT(CONCATENATE("'2018-12 (Д)'!M",TEXT(MATCH($C11,'2018-12 (Д)'!$C$2:$C$100,0)+1,0)))-INDIRECT(CONCATENATE("'2018-11 (Д)'!M",TEXT(MATCH($C11,'2018-11 (Д)'!$C$2:$C$100,0)+1,0))))/INDIRECT(CONCATENATE("'2018-11 (Д)'!M",TEXT(MATCH($C11,'2018-11 (Д)'!$C$2:$C$100,0)+1,0))))*100)</f>
        <v>15.618364952132824</v>
      </c>
      <c r="CY11" s="9"/>
      <c r="CZ11" s="9">
        <f ca="1">IF(OR(INDIRECT(CONCATENATE("'2018-03 (Д)'!N",TEXT(MATCH($C11,'2018-03 (Д)'!$C$2:$C$100,0)+1,0)))="Н/Д",INDIRECT(CONCATENATE("'2018-02 (Д)'!N",TEXT(MATCH($C11,'2018-02 (Д)'!$C$2:$C$100,0)+1,0)))="Н/Д",AND(INDIRECT(CONCATENATE("'2018-03 (Д)'!N",TEXT(MATCH($C11,'2018-03 (Д)'!$C$2:$C$100,0)+1,0)))="Н/Д",INDIRECT(CONCATENATE("'2018-02 (Д)'!N",TEXT(MATCH($C11,'2018-02 (Д)'!$C$2:$C$100,0)+1,0))))),"Н/Д",((INDIRECT(CONCATENATE("'2018-03 (Д)'!N",TEXT(MATCH($C11,'2018-03 (Д)'!$C$2:$C$100,0)+1,0)))-INDIRECT(CONCATENATE("'2018-02 (Д)'!N",TEXT(MATCH($C11,'2018-02 (Д)'!$C$2:$C$100,0)+1,0))))/INDIRECT(CONCATENATE("'2018-02 (Д)'!N",TEXT(MATCH($C11,'2018-02 (Д)'!$C$2:$C$100,0)+1,0))))*100)</f>
        <v>142.54568290553698</v>
      </c>
      <c r="DA11" s="9">
        <f ca="1">IF(OR(INDIRECT(CONCATENATE("'2018-04 (Д)'!N",TEXT(MATCH($C11,'2018-04 (Д)'!$C$2:$C$100,0)+1,0)))="Н/Д",INDIRECT(CONCATENATE("'2018-03 (Д)'!N",TEXT(MATCH($C11,'2018-03 (Д)'!$C$2:$C$100,0)+1,0)))="Н/Д",AND(INDIRECT(CONCATENATE("'2018-04 (Д)'!N",TEXT(MATCH($C11,'2018-04 (Д)'!$C$2:$C$100,0)+1,0)))="Н/Д",INDIRECT(CONCATENATE("'2018-03 (Д)'!N",TEXT(MATCH($C11,'2018-03 (Д)'!$C$2:$C$100,0)+1,0))))),"Н/Д",((INDIRECT(CONCATENATE("'2018-04 (Д)'!N",TEXT(MATCH($C11,'2018-04 (Д)'!$C$2:$C$100,0)+1,0)))-INDIRECT(CONCATENATE("'2018-03 (Д)'!N",TEXT(MATCH($C11,'2018-03 (Д)'!$C$2:$C$100,0)+1,0))))/INDIRECT(CONCATENATE("'2018-03 (Д)'!N",TEXT(MATCH($C11,'2018-03 (Д)'!$C$2:$C$100,0)+1,0))))*100)</f>
        <v>66.436515209161072</v>
      </c>
      <c r="DB11" s="9">
        <f ca="1">IF(OR(INDIRECT(CONCATENATE("'2018-05 (Д)'!N",TEXT(MATCH($C11,'2018-05 (Д)'!$C$2:$C$100,0)+1,0)))="Н/Д",INDIRECT(CONCATENATE("'2018-04 (Д)'!N",TEXT(MATCH($C11,'2018-04 (Д)'!$C$2:$C$100,0)+1,0)))="Н/Д",AND(INDIRECT(CONCATENATE("'2018-05 (Д)'!N",TEXT(MATCH($C11,'2018-05 (Д)'!$C$2:$C$100,0)+1,0)))="Н/Д",INDIRECT(CONCATENATE("'2018-04 (Д)'!N",TEXT(MATCH($C11,'2018-04 (Д)'!$C$2:$C$100,0)+1,0))))),"Н/Д",((INDIRECT(CONCATENATE("'2018-05 (Д)'!N",TEXT(MATCH($C11,'2018-05 (Д)'!$C$2:$C$100,0)+1,0)))-INDIRECT(CONCATENATE("'2018-04 (Д)'!N",TEXT(MATCH($C11,'2018-04 (Д)'!$C$2:$C$100,0)+1,0))))/INDIRECT(CONCATENATE("'2018-04 (Д)'!N",TEXT(MATCH($C11,'2018-04 (Д)'!$C$2:$C$100,0)+1,0))))*100)</f>
        <v>43.554823487604139</v>
      </c>
      <c r="DC11" s="9">
        <f ca="1">IF(OR(INDIRECT(CONCATENATE("'2018-06 (Д)'!N",TEXT(MATCH($C11,'2018-06 (Д)'!$C$2:$C$100,0)+1,0)))="Н/Д",INDIRECT(CONCATENATE("'2018-05 (Д)'!N",TEXT(MATCH($C11,'2018-05 (Д)'!$C$2:$C$100,0)+1,0)))="Н/Д",AND(INDIRECT(CONCATENATE("'2018-06 (Д)'!N",TEXT(MATCH($C11,'2018-06 (Д)'!$C$2:$C$100,0)+1,0)))="Н/Д",INDIRECT(CONCATENATE("'2018-05 (Д)'!N",TEXT(MATCH($C11,'2018-05 (Д)'!$C$2:$C$100,0)+1,0))))),"Н/Д",((INDIRECT(CONCATENATE("'2018-06 (Д)'!N",TEXT(MATCH($C11,'2018-06 (Д)'!$C$2:$C$100,0)+1,0)))-INDIRECT(CONCATENATE("'2018-05 (Д)'!N",TEXT(MATCH($C11,'2018-05 (Д)'!$C$2:$C$100,0)+1,0))))/INDIRECT(CONCATENATE("'2018-05 (Д)'!N",TEXT(MATCH($C11,'2018-05 (Д)'!$C$2:$C$100,0)+1,0))))*100)</f>
        <v>25.529355462875035</v>
      </c>
      <c r="DD11" s="9">
        <f ca="1">IF(OR(INDIRECT(CONCATENATE("'2018-07 (Д)'!N",TEXT(MATCH($C11,'2018-07 (Д)'!$C$2:$C$100,0)+1,0)))="Н/Д",INDIRECT(CONCATENATE("'2018-06 (Д)'!N",TEXT(MATCH($C11,'2018-06 (Д)'!$C$2:$C$100,0)+1,0)))="Н/Д",AND(INDIRECT(CONCATENATE("'2018-07 (Д)'!N",TEXT(MATCH($C11,'2018-07 (Д)'!$C$2:$C$100,0)+1,0)))="Н/Д",INDIRECT(CONCATENATE("'2018-06 (Д)'!N",TEXT(MATCH($C11,'2018-06 (Д)'!$C$2:$C$100,0)+1,0))))),"Н/Д",((INDIRECT(CONCATENATE("'2018-07 (Д)'!N",TEXT(MATCH($C11,'2018-07 (Д)'!$C$2:$C$100,0)+1,0)))-INDIRECT(CONCATENATE("'2018-06 (Д)'!N",TEXT(MATCH($C11,'2018-06 (Д)'!$C$2:$C$100,0)+1,0))))/INDIRECT(CONCATENATE("'2018-06 (Д)'!N",TEXT(MATCH($C11,'2018-06 (Д)'!$C$2:$C$100,0)+1,0))))*100)</f>
        <v>23.59820399657762</v>
      </c>
      <c r="DE11" s="9">
        <f ca="1">IF(OR(INDIRECT(CONCATENATE("'2018-08 (Д)'!N",TEXT(MATCH($C11,'2018-08 (Д)'!$C$2:$C$100,0)+1,0)))="Н/Д",INDIRECT(CONCATENATE("'2018-07 (Д)'!N",TEXT(MATCH($C11,'2018-07 (Д)'!$C$2:$C$100,0)+1,0)))="Н/Д",AND(INDIRECT(CONCATENATE("'2018-08 (Д)'!N",TEXT(MATCH($C11,'2018-08 (Д)'!$C$2:$C$100,0)+1,0)))="Н/Д",INDIRECT(CONCATENATE("'2018-07 (Д)'!N",TEXT(MATCH($C11,'2018-07 (Д)'!$C$2:$C$100,0)+1,0))))),"Н/Д",((INDIRECT(CONCATENATE("'2018-08 (Д)'!N",TEXT(MATCH($C11,'2018-08 (Д)'!$C$2:$C$100,0)+1,0)))-INDIRECT(CONCATENATE("'2018-07 (Д)'!N",TEXT(MATCH($C11,'2018-07 (Д)'!$C$2:$C$100,0)+1,0))))/INDIRECT(CONCATENATE("'2018-07 (Д)'!N",TEXT(MATCH($C11,'2018-07 (Д)'!$C$2:$C$100,0)+1,0))))*100)</f>
        <v>20.721535957267569</v>
      </c>
      <c r="DF11" s="9">
        <f ca="1">IF(OR(INDIRECT(CONCATENATE("'2018-09 (Д)'!N",TEXT(MATCH($C11,'2018-09 (Д)'!$C$2:$C$100,0)+1,0)))="Н/Д",INDIRECT(CONCATENATE("'2018-08 (Д)'!N",TEXT(MATCH($C11,'2018-08 (Д)'!$C$2:$C$100,0)+1,0)))="Н/Д",AND(INDIRECT(CONCATENATE("'2018-09 (Д)'!N",TEXT(MATCH($C11,'2018-09 (Д)'!$C$2:$C$100,0)+1,0)))="Н/Д",INDIRECT(CONCATENATE("'2018-08 (Д)'!N",TEXT(MATCH($C11,'2018-08 (Д)'!$C$2:$C$100,0)+1,0))))),"Н/Д",((INDIRECT(CONCATENATE("'2018-09 (Д)'!N",TEXT(MATCH($C11,'2018-09 (Д)'!$C$2:$C$100,0)+1,0)))-INDIRECT(CONCATENATE("'2018-08 (Д)'!N",TEXT(MATCH($C11,'2018-08 (Д)'!$C$2:$C$100,0)+1,0))))/INDIRECT(CONCATENATE("'2018-08 (Д)'!N",TEXT(MATCH($C11,'2018-08 (Д)'!$C$2:$C$100,0)+1,0))))*100)</f>
        <v>11.23168461219735</v>
      </c>
      <c r="DG11" s="9">
        <f ca="1">IF(OR(INDIRECT(CONCATENATE("'2018-10 (Д)'!N",TEXT(MATCH($C11,'2018-10 (Д)'!$C$2:$C$100,0)+1,0)))="Н/Д",INDIRECT(CONCATENATE("'2018-09 (Д)'!N",TEXT(MATCH($C11,'2018-09 (Д)'!$C$2:$C$100,0)+1,0)))="Н/Д",AND(INDIRECT(CONCATENATE("'2018-10 (Д)'!N",TEXT(MATCH($C11,'2018-10 (Д)'!$C$2:$C$100,0)+1,0)))="Н/Д",INDIRECT(CONCATENATE("'2018-09 (Д)'!N",TEXT(MATCH($C11,'2018-09 (Д)'!$C$2:$C$100,0)+1,0))))),"Н/Д",((INDIRECT(CONCATENATE("'2018-10 (Д)'!N",TEXT(MATCH($C11,'2018-10 (Д)'!$C$2:$C$100,0)+1,0)))-INDIRECT(CONCATENATE("'2018-09 (Д)'!N",TEXT(MATCH($C11,'2018-09 (Д)'!$C$2:$C$100,0)+1,0))))/INDIRECT(CONCATENATE("'2018-09 (Д)'!N",TEXT(MATCH($C11,'2018-09 (Д)'!$C$2:$C$100,0)+1,0))))*100)</f>
        <v>10.531430520314478</v>
      </c>
      <c r="DH11" s="9">
        <f ca="1">IF(OR(INDIRECT(CONCATENATE("'2018-11 (Д)'!N",TEXT(MATCH($C11,'2018-11 (Д)'!$C$2:$C$100,0)+1,0)))="Н/Д",INDIRECT(CONCATENATE("'2018-10 (Д)'!N",TEXT(MATCH($C11,'2018-10 (Д)'!$C$2:$C$100,0)+1,0)))="Н/Д",AND(INDIRECT(CONCATENATE("'2018-11 (Д)'!N",TEXT(MATCH($C11,'2018-11 (Д)'!$C$2:$C$100,0)+1,0)))="Н/Д",INDIRECT(CONCATENATE("'2018-10 (Д)'!N",TEXT(MATCH($C11,'2018-10 (Д)'!$C$2:$C$100,0)+1,0))))),"Н/Д",((INDIRECT(CONCATENATE("'2018-11 (Д)'!N",TEXT(MATCH($C11,'2018-11 (Д)'!$C$2:$C$100,0)+1,0)))-INDIRECT(CONCATENATE("'2018-10 (Д)'!N",TEXT(MATCH($C11,'2018-10 (Д)'!$C$2:$C$100,0)+1,0))))/INDIRECT(CONCATENATE("'2018-10 (Д)'!N",TEXT(MATCH($C11,'2018-10 (Д)'!$C$2:$C$100,0)+1,0))))*100)</f>
        <v>12.363574111792424</v>
      </c>
      <c r="DI11" s="9">
        <f ca="1">IF(OR(INDIRECT(CONCATENATE("'2018-12 (Д)'!N",TEXT(MATCH($C11,'2018-12 (Д)'!$C$2:$C$100,0)+1,0)))="Н/Д",INDIRECT(CONCATENATE("'2018-11 (Д)'!N",TEXT(MATCH($C11,'2018-11 (Д)'!$C$2:$C$100,0)+1,0)))="Н/Д",AND(INDIRECT(CONCATENATE("'2018-12 (Д)'!N",TEXT(MATCH($C11,'2018-12 (Д)'!$C$2:$C$100,0)+1,0)))="Н/Д",INDIRECT(CONCATENATE("'2018-11 (Д)'!N",TEXT(MATCH($C11,'2018-11 (Д)'!$C$2:$C$100,0)+1,0))))),"Н/Д",((INDIRECT(CONCATENATE("'2018-12 (Д)'!N",TEXT(MATCH($C11,'2018-12 (Д)'!$C$2:$C$100,0)+1,0)))-INDIRECT(CONCATENATE("'2018-11 (Д)'!N",TEXT(MATCH($C11,'2018-11 (Д)'!$C$2:$C$100,0)+1,0))))/INDIRECT(CONCATENATE("'2018-11 (Д)'!N",TEXT(MATCH($C11,'2018-11 (Д)'!$C$2:$C$100,0)+1,0))))*100)</f>
        <v>10.02016639147655</v>
      </c>
      <c r="DJ11" s="9"/>
      <c r="DK11" s="9">
        <f ca="1">IF(OR(INDIRECT(CONCATENATE("'2018-03 (Д)'!O",TEXT(MATCH($C11,'2018-03 (Д)'!$C$2:$C$100,0)+1,0)))="Н/Д",INDIRECT(CONCATENATE("'2018-02 (Д)'!O",TEXT(MATCH($C11,'2018-02 (Д)'!$C$2:$C$100,0)+1,0)))="Н/Д",AND(INDIRECT(CONCATENATE("'2018-03 (Д)'!O",TEXT(MATCH($C11,'2018-03 (Д)'!$C$2:$C$100,0)+1,0)))="Н/Д",INDIRECT(CONCATENATE("'2018-02 (Д)'!O",TEXT(MATCH($C11,'2018-02 (Д)'!$C$2:$C$100,0)+1,0))))),"Н/Д",((INDIRECT(CONCATENATE("'2018-03 (Д)'!O",TEXT(MATCH($C11,'2018-03 (Д)'!$C$2:$C$100,0)+1,0)))-INDIRECT(CONCATENATE("'2018-02 (Д)'!O",TEXT(MATCH($C11,'2018-02 (Д)'!$C$2:$C$100,0)+1,0))))/INDIRECT(CONCATENATE("'2018-02 (Д)'!O",TEXT(MATCH($C11,'2018-02 (Д)'!$C$2:$C$100,0)+1,0))))*100)</f>
        <v>133.1550080022152</v>
      </c>
      <c r="DL11" s="9">
        <f ca="1">IF(OR(INDIRECT(CONCATENATE("'2018-04 (Д)'!O",TEXT(MATCH($C11,'2018-04 (Д)'!$C$2:$C$100,0)+1,0)))="Н/Д",INDIRECT(CONCATENATE("'2018-03 (Д)'!O",TEXT(MATCH($C11,'2018-03 (Д)'!$C$2:$C$100,0)+1,0)))="Н/Д",AND(INDIRECT(CONCATENATE("'2018-04 (Д)'!O",TEXT(MATCH($C11,'2018-04 (Д)'!$C$2:$C$100,0)+1,0)))="Н/Д",INDIRECT(CONCATENATE("'2018-03 (Д)'!O",TEXT(MATCH($C11,'2018-03 (Д)'!$C$2:$C$100,0)+1,0))))),"Н/Д",((INDIRECT(CONCATENATE("'2018-04 (Д)'!O",TEXT(MATCH($C11,'2018-04 (Д)'!$C$2:$C$100,0)+1,0)))-INDIRECT(CONCATENATE("'2018-03 (Д)'!O",TEXT(MATCH($C11,'2018-03 (Д)'!$C$2:$C$100,0)+1,0))))/INDIRECT(CONCATENATE("'2018-03 (Д)'!O",TEXT(MATCH($C11,'2018-03 (Д)'!$C$2:$C$100,0)+1,0))))*100)</f>
        <v>11.963284529217097</v>
      </c>
      <c r="DM11" s="9">
        <f ca="1">IF(OR(INDIRECT(CONCATENATE("'2018-05 (Д)'!O",TEXT(MATCH($C11,'2018-05 (Д)'!$C$2:$C$100,0)+1,0)))="Н/Д",INDIRECT(CONCATENATE("'2018-04 (Д)'!O",TEXT(MATCH($C11,'2018-04 (Д)'!$C$2:$C$100,0)+1,0)))="Н/Д",AND(INDIRECT(CONCATENATE("'2018-05 (Д)'!O",TEXT(MATCH($C11,'2018-05 (Д)'!$C$2:$C$100,0)+1,0)))="Н/Д",INDIRECT(CONCATENATE("'2018-04 (Д)'!O",TEXT(MATCH($C11,'2018-04 (Д)'!$C$2:$C$100,0)+1,0))))),"Н/Д",((INDIRECT(CONCATENATE("'2018-05 (Д)'!O",TEXT(MATCH($C11,'2018-05 (Д)'!$C$2:$C$100,0)+1,0)))-INDIRECT(CONCATENATE("'2018-04 (Д)'!O",TEXT(MATCH($C11,'2018-04 (Д)'!$C$2:$C$100,0)+1,0))))/INDIRECT(CONCATENATE("'2018-04 (Д)'!O",TEXT(MATCH($C11,'2018-04 (Д)'!$C$2:$C$100,0)+1,0))))*100)</f>
        <v>-190.98669703389197</v>
      </c>
      <c r="DN11" s="9">
        <f ca="1">IF(OR(INDIRECT(CONCATENATE("'2018-06 (Д)'!O",TEXT(MATCH($C11,'2018-06 (Д)'!$C$2:$C$100,0)+1,0)))="Н/Д",INDIRECT(CONCATENATE("'2018-05 (Д)'!O",TEXT(MATCH($C11,'2018-05 (Д)'!$C$2:$C$100,0)+1,0)))="Н/Д",AND(INDIRECT(CONCATENATE("'2018-06 (Д)'!O",TEXT(MATCH($C11,'2018-06 (Д)'!$C$2:$C$100,0)+1,0)))="Н/Д",INDIRECT(CONCATENATE("'2018-05 (Д)'!O",TEXT(MATCH($C11,'2018-05 (Д)'!$C$2:$C$100,0)+1,0))))),"Н/Д",((INDIRECT(CONCATENATE("'2018-06 (Д)'!O",TEXT(MATCH($C11,'2018-06 (Д)'!$C$2:$C$100,0)+1,0)))-INDIRECT(CONCATENATE("'2018-05 (Д)'!O",TEXT(MATCH($C11,'2018-05 (Д)'!$C$2:$C$100,0)+1,0))))/INDIRECT(CONCATENATE("'2018-05 (Д)'!O",TEXT(MATCH($C11,'2018-05 (Д)'!$C$2:$C$100,0)+1,0))))*100)</f>
        <v>-187.00961754165382</v>
      </c>
      <c r="DO11" s="9">
        <f ca="1">IF(OR(INDIRECT(CONCATENATE("'2018-07 (Д)'!O",TEXT(MATCH($C11,'2018-07 (Д)'!$C$2:$C$100,0)+1,0)))="Н/Д",INDIRECT(CONCATENATE("'2018-06 (Д)'!O",TEXT(MATCH($C11,'2018-06 (Д)'!$C$2:$C$100,0)+1,0)))="Н/Д",AND(INDIRECT(CONCATENATE("'2018-07 (Д)'!O",TEXT(MATCH($C11,'2018-07 (Д)'!$C$2:$C$100,0)+1,0)))="Н/Д",INDIRECT(CONCATENATE("'2018-06 (Д)'!O",TEXT(MATCH($C11,'2018-06 (Д)'!$C$2:$C$100,0)+1,0))))),"Н/Д",((INDIRECT(CONCATENATE("'2018-07 (Д)'!O",TEXT(MATCH($C11,'2018-07 (Д)'!$C$2:$C$100,0)+1,0)))-INDIRECT(CONCATENATE("'2018-06 (Д)'!O",TEXT(MATCH($C11,'2018-06 (Д)'!$C$2:$C$100,0)+1,0))))/INDIRECT(CONCATENATE("'2018-06 (Д)'!O",TEXT(MATCH($C11,'2018-06 (Д)'!$C$2:$C$100,0)+1,0))))*100)</f>
        <v>-70.773803345819616</v>
      </c>
      <c r="DP11" s="9">
        <f ca="1">IF(OR(INDIRECT(CONCATENATE("'2018-08 (Д)'!O",TEXT(MATCH($C11,'2018-08 (Д)'!$C$2:$C$100,0)+1,0)))="Н/Д",INDIRECT(CONCATENATE("'2018-07 (Д)'!O",TEXT(MATCH($C11,'2018-07 (Д)'!$C$2:$C$100,0)+1,0)))="Н/Д",AND(INDIRECT(CONCATENATE("'2018-08 (Д)'!O",TEXT(MATCH($C11,'2018-08 (Д)'!$C$2:$C$100,0)+1,0)))="Н/Д",INDIRECT(CONCATENATE("'2018-07 (Д)'!O",TEXT(MATCH($C11,'2018-07 (Д)'!$C$2:$C$100,0)+1,0))))),"Н/Д",((INDIRECT(CONCATENATE("'2018-08 (Д)'!O",TEXT(MATCH($C11,'2018-08 (Д)'!$C$2:$C$100,0)+1,0)))-INDIRECT(CONCATENATE("'2018-07 (Д)'!O",TEXT(MATCH($C11,'2018-07 (Д)'!$C$2:$C$100,0)+1,0))))/INDIRECT(CONCATENATE("'2018-07 (Д)'!O",TEXT(MATCH($C11,'2018-07 (Д)'!$C$2:$C$100,0)+1,0))))*100)</f>
        <v>-179.12456254761938</v>
      </c>
      <c r="DQ11" s="9">
        <f ca="1">IF(OR(INDIRECT(CONCATENATE("'2018-09 (Д)'!O",TEXT(MATCH($C11,'2018-09 (Д)'!$C$2:$C$100,0)+1,0)))="Н/Д",INDIRECT(CONCATENATE("'2018-08 (Д)'!O",TEXT(MATCH($C11,'2018-08 (Д)'!$C$2:$C$100,0)+1,0)))="Н/Д",AND(INDIRECT(CONCATENATE("'2018-09 (Д)'!O",TEXT(MATCH($C11,'2018-09 (Д)'!$C$2:$C$100,0)+1,0)))="Н/Д",INDIRECT(CONCATENATE("'2018-08 (Д)'!O",TEXT(MATCH($C11,'2018-08 (Д)'!$C$2:$C$100,0)+1,0))))),"Н/Д",((INDIRECT(CONCATENATE("'2018-09 (Д)'!O",TEXT(MATCH($C11,'2018-09 (Д)'!$C$2:$C$100,0)+1,0)))-INDIRECT(CONCATENATE("'2018-08 (Д)'!O",TEXT(MATCH($C11,'2018-08 (Д)'!$C$2:$C$100,0)+1,0))))/INDIRECT(CONCATENATE("'2018-08 (Д)'!O",TEXT(MATCH($C11,'2018-08 (Д)'!$C$2:$C$100,0)+1,0))))*100)</f>
        <v>417.97710402541134</v>
      </c>
      <c r="DR11" s="9">
        <f ca="1">IF(OR(INDIRECT(CONCATENATE("'2018-10 (Д)'!O",TEXT(MATCH($C11,'2018-10 (Д)'!$C$2:$C$100,0)+1,0)))="Н/Д",INDIRECT(CONCATENATE("'2018-09 (Д)'!O",TEXT(MATCH($C11,'2018-09 (Д)'!$C$2:$C$100,0)+1,0)))="Н/Д",AND(INDIRECT(CONCATENATE("'2018-10 (Д)'!O",TEXT(MATCH($C11,'2018-10 (Д)'!$C$2:$C$100,0)+1,0)))="Н/Д",INDIRECT(CONCATENATE("'2018-09 (Д)'!O",TEXT(MATCH($C11,'2018-09 (Д)'!$C$2:$C$100,0)+1,0))))),"Н/Д",((INDIRECT(CONCATENATE("'2018-10 (Д)'!O",TEXT(MATCH($C11,'2018-10 (Д)'!$C$2:$C$100,0)+1,0)))-INDIRECT(CONCATENATE("'2018-09 (Д)'!O",TEXT(MATCH($C11,'2018-09 (Д)'!$C$2:$C$100,0)+1,0))))/INDIRECT(CONCATENATE("'2018-09 (Д)'!O",TEXT(MATCH($C11,'2018-09 (Д)'!$C$2:$C$100,0)+1,0))))*100)</f>
        <v>-101.24797827794674</v>
      </c>
      <c r="DS11" s="9">
        <f ca="1">IF(OR(INDIRECT(CONCATENATE("'2018-11 (Д)'!O",TEXT(MATCH($C11,'2018-11 (Д)'!$C$2:$C$100,0)+1,0)))="Н/Д",INDIRECT(CONCATENATE("'2018-10 (Д)'!O",TEXT(MATCH($C11,'2018-10 (Д)'!$C$2:$C$100,0)+1,0)))="Н/Д",AND(INDIRECT(CONCATENATE("'2018-11 (Д)'!O",TEXT(MATCH($C11,'2018-11 (Д)'!$C$2:$C$100,0)+1,0)))="Н/Д",INDIRECT(CONCATENATE("'2018-10 (Д)'!O",TEXT(MATCH($C11,'2018-10 (Д)'!$C$2:$C$100,0)+1,0))))),"Н/Д",((INDIRECT(CONCATENATE("'2018-11 (Д)'!O",TEXT(MATCH($C11,'2018-11 (Д)'!$C$2:$C$100,0)+1,0)))-INDIRECT(CONCATENATE("'2018-10 (Д)'!O",TEXT(MATCH($C11,'2018-10 (Д)'!$C$2:$C$100,0)+1,0))))/INDIRECT(CONCATENATE("'2018-10 (Д)'!O",TEXT(MATCH($C11,'2018-10 (Д)'!$C$2:$C$100,0)+1,0))))*100)</f>
        <v>-68.105788045194245</v>
      </c>
      <c r="DT11" s="9">
        <f ca="1">IF(OR(INDIRECT(CONCATENATE("'2018-12 (Д)'!O",TEXT(MATCH($C11,'2018-12 (Д)'!$C$2:$C$100,0)+1,0)))="Н/Д",INDIRECT(CONCATENATE("'2018-11 (Д)'!O",TEXT(MATCH($C11,'2018-11 (Д)'!$C$2:$C$100,0)+1,0)))="Н/Д",AND(INDIRECT(CONCATENATE("'2018-12 (Д)'!O",TEXT(MATCH($C11,'2018-12 (Д)'!$C$2:$C$100,0)+1,0)))="Н/Д",INDIRECT(CONCATENATE("'2018-11 (Д)'!O",TEXT(MATCH($C11,'2018-11 (Д)'!$C$2:$C$100,0)+1,0))))),"Н/Д",((INDIRECT(CONCATENATE("'2018-12 (Д)'!O",TEXT(MATCH($C11,'2018-12 (Д)'!$C$2:$C$100,0)+1,0)))-INDIRECT(CONCATENATE("'2018-11 (Д)'!O",TEXT(MATCH($C11,'2018-11 (Д)'!$C$2:$C$100,0)+1,0))))/INDIRECT(CONCATENATE("'2018-11 (Д)'!O",TEXT(MATCH($C11,'2018-11 (Д)'!$C$2:$C$100,0)+1,0))))*100)</f>
        <v>4562.0522461904902</v>
      </c>
      <c r="DU11" s="9"/>
      <c r="DV11" s="9">
        <f ca="1">IF(OR(INDIRECT(CONCATENATE("'2018-03 (Д)'!P",TEXT(MATCH($C11,'2018-03 (Д)'!$C$2:$C$100,0)+1,0)))="Н/Д",INDIRECT(CONCATENATE("'2018-02 (Д)'!P",TEXT(MATCH($C11,'2018-02 (Д)'!$C$2:$C$100,0)+1,0)))="Н/Д",AND(INDIRECT(CONCATENATE("'2018-03 (Д)'!P",TEXT(MATCH($C11,'2018-03 (Д)'!$C$2:$C$100,0)+1,0)))="Н/Д",INDIRECT(CONCATENATE("'2018-02 (Д)'!P",TEXT(MATCH($C11,'2018-02 (Д)'!$C$2:$C$100,0)+1,0))))),"Н/Д",((INDIRECT(CONCATENATE("'2018-03 (Д)'!P",TEXT(MATCH($C11,'2018-03 (Д)'!$C$2:$C$100,0)+1,0)))-INDIRECT(CONCATENATE("'2018-02 (Д)'!P",TEXT(MATCH($C11,'2018-02 (Д)'!$C$2:$C$100,0)+1,0))))/INDIRECT(CONCATENATE("'2018-02 (Д)'!P",TEXT(MATCH($C11,'2018-02 (Д)'!$C$2:$C$100,0)+1,0))))*100)</f>
        <v>51.060501821421809</v>
      </c>
      <c r="DW11" s="9">
        <f ca="1">IF(OR(INDIRECT(CONCATENATE("'2018-04 (Д)'!P",TEXT(MATCH($C11,'2018-04 (Д)'!$C$2:$C$100,0)+1,0)))="Н/Д",INDIRECT(CONCATENATE("'2018-03 (Д)'!P",TEXT(MATCH($C11,'2018-03 (Д)'!$C$2:$C$100,0)+1,0)))="Н/Д",AND(INDIRECT(CONCATENATE("'2018-04 (Д)'!P",TEXT(MATCH($C11,'2018-04 (Д)'!$C$2:$C$100,0)+1,0)))="Н/Д",INDIRECT(CONCATENATE("'2018-03 (Д)'!P",TEXT(MATCH($C11,'2018-03 (Д)'!$C$2:$C$100,0)+1,0))))),"Н/Д",((INDIRECT(CONCATENATE("'2018-04 (Д)'!P",TEXT(MATCH($C11,'2018-04 (Д)'!$C$2:$C$100,0)+1,0)))-INDIRECT(CONCATENATE("'2018-03 (Д)'!P",TEXT(MATCH($C11,'2018-03 (Д)'!$C$2:$C$100,0)+1,0))))/INDIRECT(CONCATENATE("'2018-03 (Д)'!P",TEXT(MATCH($C11,'2018-03 (Д)'!$C$2:$C$100,0)+1,0))))*100)</f>
        <v>168.58479860087226</v>
      </c>
      <c r="DX11" s="9">
        <f ca="1">IF(OR(INDIRECT(CONCATENATE("'2018-05 (Д)'!P",TEXT(MATCH($C11,'2018-05 (Д)'!$C$2:$C$100,0)+1,0)))="Н/Д",INDIRECT(CONCATENATE("'2018-04 (Д)'!P",TEXT(MATCH($C11,'2018-04 (Д)'!$C$2:$C$100,0)+1,0)))="Н/Д",AND(INDIRECT(CONCATENATE("'2018-05 (Д)'!P",TEXT(MATCH($C11,'2018-05 (Д)'!$C$2:$C$100,0)+1,0)))="Н/Д",INDIRECT(CONCATENATE("'2018-04 (Д)'!P",TEXT(MATCH($C11,'2018-04 (Д)'!$C$2:$C$100,0)+1,0))))),"Н/Д",((INDIRECT(CONCATENATE("'2018-05 (Д)'!P",TEXT(MATCH($C11,'2018-05 (Д)'!$C$2:$C$100,0)+1,0)))-INDIRECT(CONCATENATE("'2018-04 (Д)'!P",TEXT(MATCH($C11,'2018-04 (Д)'!$C$2:$C$100,0)+1,0))))/INDIRECT(CONCATENATE("'2018-04 (Д)'!P",TEXT(MATCH($C11,'2018-04 (Д)'!$C$2:$C$100,0)+1,0))))*100)</f>
        <v>-27.226131512493808</v>
      </c>
      <c r="DY11" s="9">
        <f ca="1">IF(OR(INDIRECT(CONCATENATE("'2018-06 (Д)'!P",TEXT(MATCH($C11,'2018-06 (Д)'!$C$2:$C$100,0)+1,0)))="Н/Д",INDIRECT(CONCATENATE("'2018-05 (Д)'!P",TEXT(MATCH($C11,'2018-05 (Д)'!$C$2:$C$100,0)+1,0)))="Н/Д",AND(INDIRECT(CONCATENATE("'2018-06 (Д)'!P",TEXT(MATCH($C11,'2018-06 (Д)'!$C$2:$C$100,0)+1,0)))="Н/Д",INDIRECT(CONCATENATE("'2018-05 (Д)'!P",TEXT(MATCH($C11,'2018-05 (Д)'!$C$2:$C$100,0)+1,0))))),"Н/Д",((INDIRECT(CONCATENATE("'2018-06 (Д)'!P",TEXT(MATCH($C11,'2018-06 (Д)'!$C$2:$C$100,0)+1,0)))-INDIRECT(CONCATENATE("'2018-05 (Д)'!P",TEXT(MATCH($C11,'2018-05 (Д)'!$C$2:$C$100,0)+1,0))))/INDIRECT(CONCATENATE("'2018-05 (Д)'!P",TEXT(MATCH($C11,'2018-05 (Д)'!$C$2:$C$100,0)+1,0))))*100)</f>
        <v>-18.028653911088064</v>
      </c>
      <c r="DZ11" s="9">
        <f ca="1">IF(OR(INDIRECT(CONCATENATE("'2018-07 (Д)'!P",TEXT(MATCH($C11,'2018-07 (Д)'!$C$2:$C$100,0)+1,0)))="Н/Д",INDIRECT(CONCATENATE("'2018-06 (Д)'!P",TEXT(MATCH($C11,'2018-06 (Д)'!$C$2:$C$100,0)+1,0)))="Н/Д",AND(INDIRECT(CONCATENATE("'2018-07 (Д)'!P",TEXT(MATCH($C11,'2018-07 (Д)'!$C$2:$C$100,0)+1,0)))="Н/Д",INDIRECT(CONCATENATE("'2018-06 (Д)'!P",TEXT(MATCH($C11,'2018-06 (Д)'!$C$2:$C$100,0)+1,0))))),"Н/Д",((INDIRECT(CONCATENATE("'2018-07 (Д)'!P",TEXT(MATCH($C11,'2018-07 (Д)'!$C$2:$C$100,0)+1,0)))-INDIRECT(CONCATENATE("'2018-06 (Д)'!P",TEXT(MATCH($C11,'2018-06 (Д)'!$C$2:$C$100,0)+1,0))))/INDIRECT(CONCATENATE("'2018-06 (Д)'!P",TEXT(MATCH($C11,'2018-06 (Д)'!$C$2:$C$100,0)+1,0))))*100)</f>
        <v>60.806438579318304</v>
      </c>
      <c r="EA11" s="9">
        <f ca="1">IF(OR(INDIRECT(CONCATENATE("'2018-08 (Д)'!P",TEXT(MATCH($C11,'2018-08 (Д)'!$C$2:$C$100,0)+1,0)))="Н/Д",INDIRECT(CONCATENATE("'2018-07 (Д)'!P",TEXT(MATCH($C11,'2018-07 (Д)'!$C$2:$C$100,0)+1,0)))="Н/Д",AND(INDIRECT(CONCATENATE("'2018-08 (Д)'!P",TEXT(MATCH($C11,'2018-08 (Д)'!$C$2:$C$100,0)+1,0)))="Н/Д",INDIRECT(CONCATENATE("'2018-07 (Д)'!P",TEXT(MATCH($C11,'2018-07 (Д)'!$C$2:$C$100,0)+1,0))))),"Н/Д",((INDIRECT(CONCATENATE("'2018-08 (Д)'!P",TEXT(MATCH($C11,'2018-08 (Д)'!$C$2:$C$100,0)+1,0)))-INDIRECT(CONCATENATE("'2018-07 (Д)'!P",TEXT(MATCH($C11,'2018-07 (Д)'!$C$2:$C$100,0)+1,0))))/INDIRECT(CONCATENATE("'2018-07 (Д)'!P",TEXT(MATCH($C11,'2018-07 (Д)'!$C$2:$C$100,0)+1,0))))*100)</f>
        <v>-19.753704519723566</v>
      </c>
      <c r="EB11" s="9">
        <f ca="1">IF(OR(INDIRECT(CONCATENATE("'2018-09 (Д)'!P",TEXT(MATCH($C11,'2018-09 (Д)'!$C$2:$C$100,0)+1,0)))="Н/Д",INDIRECT(CONCATENATE("'2018-08 (Д)'!P",TEXT(MATCH($C11,'2018-08 (Д)'!$C$2:$C$100,0)+1,0)))="Н/Д",AND(INDIRECT(CONCATENATE("'2018-09 (Д)'!P",TEXT(MATCH($C11,'2018-09 (Д)'!$C$2:$C$100,0)+1,0)))="Н/Д",INDIRECT(CONCATENATE("'2018-08 (Д)'!P",TEXT(MATCH($C11,'2018-08 (Д)'!$C$2:$C$100,0)+1,0))))),"Н/Д",((INDIRECT(CONCATENATE("'2018-09 (Д)'!P",TEXT(MATCH($C11,'2018-09 (Д)'!$C$2:$C$100,0)+1,0)))-INDIRECT(CONCATENATE("'2018-08 (Д)'!P",TEXT(MATCH($C11,'2018-08 (Д)'!$C$2:$C$100,0)+1,0))))/INDIRECT(CONCATENATE("'2018-08 (Д)'!P",TEXT(MATCH($C11,'2018-08 (Д)'!$C$2:$C$100,0)+1,0))))*100)</f>
        <v>11341.910246200441</v>
      </c>
      <c r="EC11" s="9">
        <f ca="1">IF(OR(INDIRECT(CONCATENATE("'2018-10 (Д)'!P",TEXT(MATCH($C11,'2018-10 (Д)'!$C$2:$C$100,0)+1,0)))="Н/Д",INDIRECT(CONCATENATE("'2018-09 (Д)'!P",TEXT(MATCH($C11,'2018-09 (Д)'!$C$2:$C$100,0)+1,0)))="Н/Д",AND(INDIRECT(CONCATENATE("'2018-10 (Д)'!P",TEXT(MATCH($C11,'2018-10 (Д)'!$C$2:$C$100,0)+1,0)))="Н/Д",INDIRECT(CONCATENATE("'2018-09 (Д)'!P",TEXT(MATCH($C11,'2018-09 (Д)'!$C$2:$C$100,0)+1,0))))),"Н/Д",((INDIRECT(CONCATENATE("'2018-10 (Д)'!P",TEXT(MATCH($C11,'2018-10 (Д)'!$C$2:$C$100,0)+1,0)))-INDIRECT(CONCATENATE("'2018-09 (Д)'!P",TEXT(MATCH($C11,'2018-09 (Д)'!$C$2:$C$100,0)+1,0))))/INDIRECT(CONCATENATE("'2018-09 (Д)'!P",TEXT(MATCH($C11,'2018-09 (Д)'!$C$2:$C$100,0)+1,0))))*100)</f>
        <v>-99.316359613651684</v>
      </c>
      <c r="ED11" s="9">
        <f ca="1">IF(OR(INDIRECT(CONCATENATE("'2018-11 (Д)'!P",TEXT(MATCH($C11,'2018-11 (Д)'!$C$2:$C$100,0)+1,0)))="Н/Д",INDIRECT(CONCATENATE("'2018-10 (Д)'!P",TEXT(MATCH($C11,'2018-10 (Д)'!$C$2:$C$100,0)+1,0)))="Н/Д",AND(INDIRECT(CONCATENATE("'2018-11 (Д)'!P",TEXT(MATCH($C11,'2018-11 (Д)'!$C$2:$C$100,0)+1,0)))="Н/Д",INDIRECT(CONCATENATE("'2018-10 (Д)'!P",TEXT(MATCH($C11,'2018-10 (Д)'!$C$2:$C$100,0)+1,0))))),"Н/Д",((INDIRECT(CONCATENATE("'2018-11 (Д)'!P",TEXT(MATCH($C11,'2018-11 (Д)'!$C$2:$C$100,0)+1,0)))-INDIRECT(CONCATENATE("'2018-10 (Д)'!P",TEXT(MATCH($C11,'2018-10 (Д)'!$C$2:$C$100,0)+1,0))))/INDIRECT(CONCATENATE("'2018-10 (Д)'!P",TEXT(MATCH($C11,'2018-10 (Д)'!$C$2:$C$100,0)+1,0))))*100)</f>
        <v>92.748572743015757</v>
      </c>
      <c r="EE11" s="9">
        <f ca="1">IF(OR(INDIRECT(CONCATENATE("'2018-12 (Д)'!P",TEXT(MATCH($C11,'2018-12 (Д)'!$C$2:$C$100,0)+1,0)))="Н/Д",INDIRECT(CONCATENATE("'2018-11 (Д)'!P",TEXT(MATCH($C11,'2018-11 (Д)'!$C$2:$C$100,0)+1,0)))="Н/Д",AND(INDIRECT(CONCATENATE("'2018-12 (Д)'!P",TEXT(MATCH($C11,'2018-12 (Д)'!$C$2:$C$100,0)+1,0)))="Н/Д",INDIRECT(CONCATENATE("'2018-11 (Д)'!P",TEXT(MATCH($C11,'2018-11 (Д)'!$C$2:$C$100,0)+1,0))))),"Н/Д",((INDIRECT(CONCATENATE("'2018-12 (Д)'!P",TEXT(MATCH($C11,'2018-12 (Д)'!$C$2:$C$100,0)+1,0)))-INDIRECT(CONCATENATE("'2018-11 (Д)'!P",TEXT(MATCH($C11,'2018-11 (Д)'!$C$2:$C$100,0)+1,0))))/INDIRECT(CONCATENATE("'2018-11 (Д)'!P",TEXT(MATCH($C11,'2018-11 (Д)'!$C$2:$C$100,0)+1,0))))*100)</f>
        <v>8471.3722952367752</v>
      </c>
      <c r="EF11" s="9"/>
      <c r="EG11" s="9">
        <f ca="1">IF(OR(INDIRECT(CONCATENATE("'2018-03 (Д)'!Q",TEXT(MATCH($C11,'2018-03 (Д)'!$C$2:$C$100,0)+1,0)))="Н/Д",INDIRECT(CONCATENATE("'2018-02 (Д)'!Q",TEXT(MATCH($C11,'2018-02 (Д)'!$C$2:$C$100,0)+1,0)))="Н/Д",AND(INDIRECT(CONCATENATE("'2018-03 (Д)'!Q",TEXT(MATCH($C11,'2018-03 (Д)'!$C$2:$C$100,0)+1,0)))="Н/Д",INDIRECT(CONCATENATE("'2018-02 (Д)'!Q",TEXT(MATCH($C11,'2018-02 (Д)'!$C$2:$C$100,0)+1,0))))),"Н/Д",((INDIRECT(CONCATENATE("'2018-03 (Д)'!Q",TEXT(MATCH($C11,'2018-03 (Д)'!$C$2:$C$100,0)+1,0)))-INDIRECT(CONCATENATE("'2018-02 (Д)'!Q",TEXT(MATCH($C11,'2018-02 (Д)'!$C$2:$C$100,0)+1,0))))/INDIRECT(CONCATENATE("'2018-02 (Д)'!Q",TEXT(MATCH($C11,'2018-02 (Д)'!$C$2:$C$100,0)+1,0))))*100)</f>
        <v>25.613438882295082</v>
      </c>
      <c r="EH11" s="9">
        <f ca="1">IF(OR(INDIRECT(CONCATENATE("'2018-04 (Д)'!Q",TEXT(MATCH($C11,'2018-04 (Д)'!$C$2:$C$100,0)+1,0)))="Н/Д",INDIRECT(CONCATENATE("'2018-03 (Д)'!Q",TEXT(MATCH($C11,'2018-03 (Д)'!$C$2:$C$100,0)+1,0)))="Н/Д",AND(INDIRECT(CONCATENATE("'2018-04 (Д)'!Q",TEXT(MATCH($C11,'2018-04 (Д)'!$C$2:$C$100,0)+1,0)))="Н/Д",INDIRECT(CONCATENATE("'2018-03 (Д)'!Q",TEXT(MATCH($C11,'2018-03 (Д)'!$C$2:$C$100,0)+1,0))))),"Н/Д",((INDIRECT(CONCATENATE("'2018-04 (Д)'!Q",TEXT(MATCH($C11,'2018-04 (Д)'!$C$2:$C$100,0)+1,0)))-INDIRECT(CONCATENATE("'2018-03 (Д)'!Q",TEXT(MATCH($C11,'2018-03 (Д)'!$C$2:$C$100,0)+1,0))))/INDIRECT(CONCATENATE("'2018-03 (Д)'!Q",TEXT(MATCH($C11,'2018-03 (Д)'!$C$2:$C$100,0)+1,0))))*100)</f>
        <v>-19.164545662463009</v>
      </c>
      <c r="EI11" s="9">
        <f ca="1">IF(OR(INDIRECT(CONCATENATE("'2018-05 (Д)'!Q",TEXT(MATCH($C11,'2018-05 (Д)'!$C$2:$C$100,0)+1,0)))="Н/Д",INDIRECT(CONCATENATE("'2018-04 (Д)'!Q",TEXT(MATCH($C11,'2018-04 (Д)'!$C$2:$C$100,0)+1,0)))="Н/Д",AND(INDIRECT(CONCATENATE("'2018-05 (Д)'!Q",TEXT(MATCH($C11,'2018-05 (Д)'!$C$2:$C$100,0)+1,0)))="Н/Д",INDIRECT(CONCATENATE("'2018-04 (Д)'!Q",TEXT(MATCH($C11,'2018-04 (Д)'!$C$2:$C$100,0)+1,0))))),"Н/Д",((INDIRECT(CONCATENATE("'2018-05 (Д)'!Q",TEXT(MATCH($C11,'2018-05 (Д)'!$C$2:$C$100,0)+1,0)))-INDIRECT(CONCATENATE("'2018-04 (Д)'!Q",TEXT(MATCH($C11,'2018-04 (Д)'!$C$2:$C$100,0)+1,0))))/INDIRECT(CONCATENATE("'2018-04 (Д)'!Q",TEXT(MATCH($C11,'2018-04 (Д)'!$C$2:$C$100,0)+1,0))))*100)</f>
        <v>29.50188826329012</v>
      </c>
      <c r="EJ11" s="9">
        <f ca="1">IF(OR(INDIRECT(CONCATENATE("'2018-06 (Д)'!Q",TEXT(MATCH($C11,'2018-06 (Д)'!$C$2:$C$100,0)+1,0)))="Н/Д",INDIRECT(CONCATENATE("'2018-05 (Д)'!Q",TEXT(MATCH($C11,'2018-05 (Д)'!$C$2:$C$100,0)+1,0)))="Н/Д",AND(INDIRECT(CONCATENATE("'2018-06 (Д)'!Q",TEXT(MATCH($C11,'2018-06 (Д)'!$C$2:$C$100,0)+1,0)))="Н/Д",INDIRECT(CONCATENATE("'2018-05 (Д)'!Q",TEXT(MATCH($C11,'2018-05 (Д)'!$C$2:$C$100,0)+1,0))))),"Н/Д",((INDIRECT(CONCATENATE("'2018-06 (Д)'!Q",TEXT(MATCH($C11,'2018-06 (Д)'!$C$2:$C$100,0)+1,0)))-INDIRECT(CONCATENATE("'2018-05 (Д)'!Q",TEXT(MATCH($C11,'2018-05 (Д)'!$C$2:$C$100,0)+1,0))))/INDIRECT(CONCATENATE("'2018-05 (Д)'!Q",TEXT(MATCH($C11,'2018-05 (Д)'!$C$2:$C$100,0)+1,0))))*100)</f>
        <v>-0.84618045614335247</v>
      </c>
      <c r="EK11" s="9">
        <f ca="1">IF(OR(INDIRECT(CONCATENATE("'2018-07 (Д)'!Q",TEXT(MATCH($C11,'2018-07 (Д)'!$C$2:$C$100,0)+1,0)))="Н/Д",INDIRECT(CONCATENATE("'2018-06 (Д)'!Q",TEXT(MATCH($C11,'2018-06 (Д)'!$C$2:$C$100,0)+1,0)))="Н/Д",AND(INDIRECT(CONCATENATE("'2018-07 (Д)'!Q",TEXT(MATCH($C11,'2018-07 (Д)'!$C$2:$C$100,0)+1,0)))="Н/Д",INDIRECT(CONCATENATE("'2018-06 (Д)'!Q",TEXT(MATCH($C11,'2018-06 (Д)'!$C$2:$C$100,0)+1,0))))),"Н/Д",((INDIRECT(CONCATENATE("'2018-07 (Д)'!Q",TEXT(MATCH($C11,'2018-07 (Д)'!$C$2:$C$100,0)+1,0)))-INDIRECT(CONCATENATE("'2018-06 (Д)'!Q",TEXT(MATCH($C11,'2018-06 (Д)'!$C$2:$C$100,0)+1,0))))/INDIRECT(CONCATENATE("'2018-06 (Д)'!Q",TEXT(MATCH($C11,'2018-06 (Д)'!$C$2:$C$100,0)+1,0))))*100)</f>
        <v>-29.658222874887798</v>
      </c>
      <c r="EL11" s="9">
        <f ca="1">IF(OR(INDIRECT(CONCATENATE("'2018-08 (Д)'!Q",TEXT(MATCH($C11,'2018-08 (Д)'!$C$2:$C$100,0)+1,0)))="Н/Д",INDIRECT(CONCATENATE("'2018-07 (Д)'!Q",TEXT(MATCH($C11,'2018-07 (Д)'!$C$2:$C$100,0)+1,0)))="Н/Д",AND(INDIRECT(CONCATENATE("'2018-08 (Д)'!Q",TEXT(MATCH($C11,'2018-08 (Д)'!$C$2:$C$100,0)+1,0)))="Н/Д",INDIRECT(CONCATENATE("'2018-07 (Д)'!Q",TEXT(MATCH($C11,'2018-07 (Д)'!$C$2:$C$100,0)+1,0))))),"Н/Д",((INDIRECT(CONCATENATE("'2018-08 (Д)'!Q",TEXT(MATCH($C11,'2018-08 (Д)'!$C$2:$C$100,0)+1,0)))-INDIRECT(CONCATENATE("'2018-07 (Д)'!Q",TEXT(MATCH($C11,'2018-07 (Д)'!$C$2:$C$100,0)+1,0))))/INDIRECT(CONCATENATE("'2018-07 (Д)'!Q",TEXT(MATCH($C11,'2018-07 (Д)'!$C$2:$C$100,0)+1,0))))*100)</f>
        <v>-10.216535166472489</v>
      </c>
      <c r="EM11" s="9">
        <f ca="1">IF(OR(INDIRECT(CONCATENATE("'2018-09 (Д)'!Q",TEXT(MATCH($C11,'2018-09 (Д)'!$C$2:$C$100,0)+1,0)))="Н/Д",INDIRECT(CONCATENATE("'2018-08 (Д)'!Q",TEXT(MATCH($C11,'2018-08 (Д)'!$C$2:$C$100,0)+1,0)))="Н/Д",AND(INDIRECT(CONCATENATE("'2018-09 (Д)'!Q",TEXT(MATCH($C11,'2018-09 (Д)'!$C$2:$C$100,0)+1,0)))="Н/Д",INDIRECT(CONCATENATE("'2018-08 (Д)'!Q",TEXT(MATCH($C11,'2018-08 (Д)'!$C$2:$C$100,0)+1,0))))),"Н/Д",((INDIRECT(CONCATENATE("'2018-09 (Д)'!Q",TEXT(MATCH($C11,'2018-09 (Д)'!$C$2:$C$100,0)+1,0)))-INDIRECT(CONCATENATE("'2018-08 (Д)'!Q",TEXT(MATCH($C11,'2018-08 (Д)'!$C$2:$C$100,0)+1,0))))/INDIRECT(CONCATENATE("'2018-08 (Д)'!Q",TEXT(MATCH($C11,'2018-08 (Д)'!$C$2:$C$100,0)+1,0))))*100)</f>
        <v>-13.688899436217822</v>
      </c>
      <c r="EN11" s="9">
        <f ca="1">IF(OR(INDIRECT(CONCATENATE("'2018-10 (Д)'!Q",TEXT(MATCH($C11,'2018-10 (Д)'!$C$2:$C$100,0)+1,0)))="Н/Д",INDIRECT(CONCATENATE("'2018-09 (Д)'!Q",TEXT(MATCH($C11,'2018-09 (Д)'!$C$2:$C$100,0)+1,0)))="Н/Д",AND(INDIRECT(CONCATENATE("'2018-10 (Д)'!Q",TEXT(MATCH($C11,'2018-10 (Д)'!$C$2:$C$100,0)+1,0)))="Н/Д",INDIRECT(CONCATENATE("'2018-09 (Д)'!Q",TEXT(MATCH($C11,'2018-09 (Д)'!$C$2:$C$100,0)+1,0))))),"Н/Д",((INDIRECT(CONCATENATE("'2018-10 (Д)'!Q",TEXT(MATCH($C11,'2018-10 (Д)'!$C$2:$C$100,0)+1,0)))-INDIRECT(CONCATENATE("'2018-09 (Д)'!Q",TEXT(MATCH($C11,'2018-09 (Д)'!$C$2:$C$100,0)+1,0))))/INDIRECT(CONCATENATE("'2018-09 (Д)'!Q",TEXT(MATCH($C11,'2018-09 (Д)'!$C$2:$C$100,0)+1,0))))*100)</f>
        <v>-44.398769740899766</v>
      </c>
      <c r="EO11" s="9">
        <f ca="1">IF(OR(INDIRECT(CONCATENATE("'2018-11 (Д)'!Q",TEXT(MATCH($C11,'2018-11 (Д)'!$C$2:$C$100,0)+1,0)))="Н/Д",INDIRECT(CONCATENATE("'2018-10 (Д)'!Q",TEXT(MATCH($C11,'2018-10 (Д)'!$C$2:$C$100,0)+1,0)))="Н/Д",AND(INDIRECT(CONCATENATE("'2018-11 (Д)'!Q",TEXT(MATCH($C11,'2018-11 (Д)'!$C$2:$C$100,0)+1,0)))="Н/Д",INDIRECT(CONCATENATE("'2018-10 (Д)'!Q",TEXT(MATCH($C11,'2018-10 (Д)'!$C$2:$C$100,0)+1,0))))),"Н/Д",((INDIRECT(CONCATENATE("'2018-11 (Д)'!Q",TEXT(MATCH($C11,'2018-11 (Д)'!$C$2:$C$100,0)+1,0)))-INDIRECT(CONCATENATE("'2018-10 (Д)'!Q",TEXT(MATCH($C11,'2018-10 (Д)'!$C$2:$C$100,0)+1,0))))/INDIRECT(CONCATENATE("'2018-10 (Д)'!Q",TEXT(MATCH($C11,'2018-10 (Д)'!$C$2:$C$100,0)+1,0))))*100)</f>
        <v>143.38387965516199</v>
      </c>
      <c r="EP11" s="9">
        <f ca="1">IF(OR(INDIRECT(CONCATENATE("'2018-12 (Д)'!Q",TEXT(MATCH($C11,'2018-12 (Д)'!$C$2:$C$100,0)+1,0)))="Н/Д",INDIRECT(CONCATENATE("'2018-11 (Д)'!Q",TEXT(MATCH($C11,'2018-11 (Д)'!$C$2:$C$100,0)+1,0)))="Н/Д",AND(INDIRECT(CONCATENATE("'2018-12 (Д)'!Q",TEXT(MATCH($C11,'2018-12 (Д)'!$C$2:$C$100,0)+1,0)))="Н/Д",INDIRECT(CONCATENATE("'2018-11 (Д)'!Q",TEXT(MATCH($C11,'2018-11 (Д)'!$C$2:$C$100,0)+1,0))))),"Н/Д",((INDIRECT(CONCATENATE("'2018-12 (Д)'!Q",TEXT(MATCH($C11,'2018-12 (Д)'!$C$2:$C$100,0)+1,0)))-INDIRECT(CONCATENATE("'2018-11 (Д)'!Q",TEXT(MATCH($C11,'2018-11 (Д)'!$C$2:$C$100,0)+1,0))))/INDIRECT(CONCATENATE("'2018-11 (Д)'!Q",TEXT(MATCH($C11,'2018-11 (Д)'!$C$2:$C$100,0)+1,0))))*100)</f>
        <v>-3.2328684673454218</v>
      </c>
      <c r="EQ11" s="9"/>
      <c r="ER11" s="9">
        <f ca="1">IF(OR(INDIRECT(CONCATENATE("'2018-03 (Д)'!R",TEXT(MATCH($C11,'2018-03 (Д)'!$C$2:$C$100,0)+1,0)))="Н/Д",INDIRECT(CONCATENATE("'2018-02 (Д)'!R",TEXT(MATCH($C11,'2018-02 (Д)'!$C$2:$C$100,0)+1,0)))="Н/Д",AND(INDIRECT(CONCATENATE("'2018-03 (Д)'!R",TEXT(MATCH($C11,'2018-03 (Д)'!$C$2:$C$100,0)+1,0)))="Н/Д",INDIRECT(CONCATENATE("'2018-02 (Д)'!R",TEXT(MATCH($C11,'2018-02 (Д)'!$C$2:$C$100,0)+1,0))))),"Н/Д",((INDIRECT(CONCATENATE("'2018-03 (Д)'!R",TEXT(MATCH($C11,'2018-03 (Д)'!$C$2:$C$100,0)+1,0)))-INDIRECT(CONCATENATE("'2018-02 (Д)'!R",TEXT(MATCH($C11,'2018-02 (Д)'!$C$2:$C$100,0)+1,0))))/INDIRECT(CONCATENATE("'2018-02 (Д)'!R",TEXT(MATCH($C11,'2018-02 (Д)'!$C$2:$C$100,0)+1,0))))*100)</f>
        <v>-8.8545685077004084</v>
      </c>
      <c r="ES11" s="9">
        <f ca="1">IF(OR(INDIRECT(CONCATENATE("'2018-04 (Д)'!R",TEXT(MATCH($C11,'2018-04 (Д)'!$C$2:$C$100,0)+1,0)))="Н/Д",INDIRECT(CONCATENATE("'2018-03 (Д)'!R",TEXT(MATCH($C11,'2018-03 (Д)'!$C$2:$C$100,0)+1,0)))="Н/Д",AND(INDIRECT(CONCATENATE("'2018-04 (Д)'!R",TEXT(MATCH($C11,'2018-04 (Д)'!$C$2:$C$100,0)+1,0)))="Н/Д",INDIRECT(CONCATENATE("'2018-03 (Д)'!R",TEXT(MATCH($C11,'2018-03 (Д)'!$C$2:$C$100,0)+1,0))))),"Н/Д",((INDIRECT(CONCATENATE("'2018-04 (Д)'!R",TEXT(MATCH($C11,'2018-04 (Д)'!$C$2:$C$100,0)+1,0)))-INDIRECT(CONCATENATE("'2018-03 (Д)'!R",TEXT(MATCH($C11,'2018-03 (Д)'!$C$2:$C$100,0)+1,0))))/INDIRECT(CONCATENATE("'2018-03 (Д)'!R",TEXT(MATCH($C11,'2018-03 (Д)'!$C$2:$C$100,0)+1,0))))*100)</f>
        <v>2052.7282407390662</v>
      </c>
      <c r="ET11" s="9">
        <f ca="1">IF(OR(INDIRECT(CONCATENATE("'2018-05 (Д)'!R",TEXT(MATCH($C11,'2018-05 (Д)'!$C$2:$C$100,0)+1,0)))="Н/Д",INDIRECT(CONCATENATE("'2018-04 (Д)'!R",TEXT(MATCH($C11,'2018-04 (Д)'!$C$2:$C$100,0)+1,0)))="Н/Д",AND(INDIRECT(CONCATENATE("'2018-05 (Д)'!R",TEXT(MATCH($C11,'2018-05 (Д)'!$C$2:$C$100,0)+1,0)))="Н/Д",INDIRECT(CONCATENATE("'2018-04 (Д)'!R",TEXT(MATCH($C11,'2018-04 (Д)'!$C$2:$C$100,0)+1,0))))),"Н/Д",((INDIRECT(CONCATENATE("'2018-05 (Д)'!R",TEXT(MATCH($C11,'2018-05 (Д)'!$C$2:$C$100,0)+1,0)))-INDIRECT(CONCATENATE("'2018-04 (Д)'!R",TEXT(MATCH($C11,'2018-04 (Д)'!$C$2:$C$100,0)+1,0))))/INDIRECT(CONCATENATE("'2018-04 (Д)'!R",TEXT(MATCH($C11,'2018-04 (Д)'!$C$2:$C$100,0)+1,0))))*100)</f>
        <v>26.321765592437192</v>
      </c>
      <c r="EU11" s="9">
        <f ca="1">IF(OR(INDIRECT(CONCATENATE("'2018-06 (Д)'!R",TEXT(MATCH($C11,'2018-06 (Д)'!$C$2:$C$100,0)+1,0)))="Н/Д",INDIRECT(CONCATENATE("'2018-05 (Д)'!R",TEXT(MATCH($C11,'2018-05 (Д)'!$C$2:$C$100,0)+1,0)))="Н/Д",AND(INDIRECT(CONCATENATE("'2018-06 (Д)'!R",TEXT(MATCH($C11,'2018-06 (Д)'!$C$2:$C$100,0)+1,0)))="Н/Д",INDIRECT(CONCATENATE("'2018-05 (Д)'!R",TEXT(MATCH($C11,'2018-05 (Д)'!$C$2:$C$100,0)+1,0))))),"Н/Д",((INDIRECT(CONCATENATE("'2018-06 (Д)'!R",TEXT(MATCH($C11,'2018-06 (Д)'!$C$2:$C$100,0)+1,0)))-INDIRECT(CONCATENATE("'2018-05 (Д)'!R",TEXT(MATCH($C11,'2018-05 (Д)'!$C$2:$C$100,0)+1,0))))/INDIRECT(CONCATENATE("'2018-05 (Д)'!R",TEXT(MATCH($C11,'2018-05 (Д)'!$C$2:$C$100,0)+1,0))))*100)</f>
        <v>-74.434287822486667</v>
      </c>
      <c r="EV11" s="9">
        <f ca="1">IF(OR(INDIRECT(CONCATENATE("'2018-07 (Д)'!R",TEXT(MATCH($C11,'2018-07 (Д)'!$C$2:$C$100,0)+1,0)))="Н/Д",INDIRECT(CONCATENATE("'2018-06 (Д)'!R",TEXT(MATCH($C11,'2018-06 (Д)'!$C$2:$C$100,0)+1,0)))="Н/Д",AND(INDIRECT(CONCATENATE("'2018-07 (Д)'!R",TEXT(MATCH($C11,'2018-07 (Д)'!$C$2:$C$100,0)+1,0)))="Н/Д",INDIRECT(CONCATENATE("'2018-06 (Д)'!R",TEXT(MATCH($C11,'2018-06 (Д)'!$C$2:$C$100,0)+1,0))))),"Н/Д",((INDIRECT(CONCATENATE("'2018-07 (Д)'!R",TEXT(MATCH($C11,'2018-07 (Д)'!$C$2:$C$100,0)+1,0)))-INDIRECT(CONCATENATE("'2018-06 (Д)'!R",TEXT(MATCH($C11,'2018-06 (Д)'!$C$2:$C$100,0)+1,0))))/INDIRECT(CONCATENATE("'2018-06 (Д)'!R",TEXT(MATCH($C11,'2018-06 (Д)'!$C$2:$C$100,0)+1,0))))*100)</f>
        <v>-65.711439232311847</v>
      </c>
      <c r="EW11" s="9">
        <f ca="1">IF(OR(INDIRECT(CONCATENATE("'2018-08 (Д)'!R",TEXT(MATCH($C11,'2018-08 (Д)'!$C$2:$C$100,0)+1,0)))="Н/Д",INDIRECT(CONCATENATE("'2018-07 (Д)'!R",TEXT(MATCH($C11,'2018-07 (Д)'!$C$2:$C$100,0)+1,0)))="Н/Д",AND(INDIRECT(CONCATENATE("'2018-08 (Д)'!R",TEXT(MATCH($C11,'2018-08 (Д)'!$C$2:$C$100,0)+1,0)))="Н/Д",INDIRECT(CONCATENATE("'2018-07 (Д)'!R",TEXT(MATCH($C11,'2018-07 (Д)'!$C$2:$C$100,0)+1,0))))),"Н/Д",((INDIRECT(CONCATENATE("'2018-08 (Д)'!R",TEXT(MATCH($C11,'2018-08 (Д)'!$C$2:$C$100,0)+1,0)))-INDIRECT(CONCATENATE("'2018-07 (Д)'!R",TEXT(MATCH($C11,'2018-07 (Д)'!$C$2:$C$100,0)+1,0))))/INDIRECT(CONCATENATE("'2018-07 (Д)'!R",TEXT(MATCH($C11,'2018-07 (Д)'!$C$2:$C$100,0)+1,0))))*100)</f>
        <v>-43.19852235378746</v>
      </c>
      <c r="EX11" s="9">
        <f ca="1">IF(OR(INDIRECT(CONCATENATE("'2018-09 (Д)'!R",TEXT(MATCH($C11,'2018-09 (Д)'!$C$2:$C$100,0)+1,0)))="Н/Д",INDIRECT(CONCATENATE("'2018-08 (Д)'!R",TEXT(MATCH($C11,'2018-08 (Д)'!$C$2:$C$100,0)+1,0)))="Н/Д",AND(INDIRECT(CONCATENATE("'2018-09 (Д)'!R",TEXT(MATCH($C11,'2018-09 (Д)'!$C$2:$C$100,0)+1,0)))="Н/Д",INDIRECT(CONCATENATE("'2018-08 (Д)'!R",TEXT(MATCH($C11,'2018-08 (Д)'!$C$2:$C$100,0)+1,0))))),"Н/Д",((INDIRECT(CONCATENATE("'2018-09 (Д)'!R",TEXT(MATCH($C11,'2018-09 (Д)'!$C$2:$C$100,0)+1,0)))-INDIRECT(CONCATENATE("'2018-08 (Д)'!R",TEXT(MATCH($C11,'2018-08 (Д)'!$C$2:$C$100,0)+1,0))))/INDIRECT(CONCATENATE("'2018-08 (Д)'!R",TEXT(MATCH($C11,'2018-08 (Д)'!$C$2:$C$100,0)+1,0))))*100)</f>
        <v>164.66249204245335</v>
      </c>
      <c r="EY11" s="9">
        <f ca="1">IF(OR(INDIRECT(CONCATENATE("'2018-10 (Д)'!R",TEXT(MATCH($C11,'2018-10 (Д)'!$C$2:$C$100,0)+1,0)))="Н/Д",INDIRECT(CONCATENATE("'2018-09 (Д)'!R",TEXT(MATCH($C11,'2018-09 (Д)'!$C$2:$C$100,0)+1,0)))="Н/Д",AND(INDIRECT(CONCATENATE("'2018-10 (Д)'!R",TEXT(MATCH($C11,'2018-10 (Д)'!$C$2:$C$100,0)+1,0)))="Н/Д",INDIRECT(CONCATENATE("'2018-09 (Д)'!R",TEXT(MATCH($C11,'2018-09 (Д)'!$C$2:$C$100,0)+1,0))))),"Н/Д",((INDIRECT(CONCATENATE("'2018-10 (Д)'!R",TEXT(MATCH($C11,'2018-10 (Д)'!$C$2:$C$100,0)+1,0)))-INDIRECT(CONCATENATE("'2018-09 (Д)'!R",TEXT(MATCH($C11,'2018-09 (Д)'!$C$2:$C$100,0)+1,0))))/INDIRECT(CONCATENATE("'2018-09 (Д)'!R",TEXT(MATCH($C11,'2018-09 (Д)'!$C$2:$C$100,0)+1,0))))*100)</f>
        <v>-70.033861645901595</v>
      </c>
      <c r="EZ11" s="9">
        <f ca="1">IF(OR(INDIRECT(CONCATENATE("'2018-11 (Д)'!R",TEXT(MATCH($C11,'2018-11 (Д)'!$C$2:$C$100,0)+1,0)))="Н/Д",INDIRECT(CONCATENATE("'2018-10 (Д)'!R",TEXT(MATCH($C11,'2018-10 (Д)'!$C$2:$C$100,0)+1,0)))="Н/Д",AND(INDIRECT(CONCATENATE("'2018-11 (Д)'!R",TEXT(MATCH($C11,'2018-11 (Д)'!$C$2:$C$100,0)+1,0)))="Н/Д",INDIRECT(CONCATENATE("'2018-10 (Д)'!R",TEXT(MATCH($C11,'2018-10 (Д)'!$C$2:$C$100,0)+1,0))))),"Н/Д",((INDIRECT(CONCATENATE("'2018-11 (Д)'!R",TEXT(MATCH($C11,'2018-11 (Д)'!$C$2:$C$100,0)+1,0)))-INDIRECT(CONCATENATE("'2018-10 (Д)'!R",TEXT(MATCH($C11,'2018-10 (Д)'!$C$2:$C$100,0)+1,0))))/INDIRECT(CONCATENATE("'2018-10 (Д)'!R",TEXT(MATCH($C11,'2018-10 (Д)'!$C$2:$C$100,0)+1,0))))*100)</f>
        <v>18.393089464679413</v>
      </c>
      <c r="FA11" s="9">
        <f ca="1">IF(OR(INDIRECT(CONCATENATE("'2018-12 (Д)'!R",TEXT(MATCH($C11,'2018-12 (Д)'!$C$2:$C$100,0)+1,0)))="Н/Д",INDIRECT(CONCATENATE("'2018-11 (Д)'!R",TEXT(MATCH($C11,'2018-11 (Д)'!$C$2:$C$100,0)+1,0)))="Н/Д",AND(INDIRECT(CONCATENATE("'2018-12 (Д)'!R",TEXT(MATCH($C11,'2018-12 (Д)'!$C$2:$C$100,0)+1,0)))="Н/Д",INDIRECT(CONCATENATE("'2018-11 (Д)'!R",TEXT(MATCH($C11,'2018-11 (Д)'!$C$2:$C$100,0)+1,0))))),"Н/Д",((INDIRECT(CONCATENATE("'2018-12 (Д)'!R",TEXT(MATCH($C11,'2018-12 (Д)'!$C$2:$C$100,0)+1,0)))-INDIRECT(CONCATENATE("'2018-11 (Д)'!R",TEXT(MATCH($C11,'2018-11 (Д)'!$C$2:$C$100,0)+1,0))))/INDIRECT(CONCATENATE("'2018-11 (Д)'!R",TEXT(MATCH($C11,'2018-11 (Д)'!$C$2:$C$100,0)+1,0))))*100)</f>
        <v>26.998153842213597</v>
      </c>
      <c r="FB11" s="9"/>
      <c r="FC11" s="9">
        <f ca="1">IF(OR(INDIRECT(CONCATENATE("'2018-03 (Д)'!S",TEXT(MATCH($C11,'2018-03 (Д)'!$C$2:$C$100,0)+1,0)))="Н/Д",INDIRECT(CONCATENATE("'2018-02 (Д)'!S",TEXT(MATCH($C11,'2018-02 (Д)'!$C$2:$C$100,0)+1,0)))="Н/Д",AND(INDIRECT(CONCATENATE("'2018-03 (Д)'!S",TEXT(MATCH($C11,'2018-03 (Д)'!$C$2:$C$100,0)+1,0)))="Н/Д",INDIRECT(CONCATENATE("'2018-02 (Д)'!S",TEXT(MATCH($C11,'2018-02 (Д)'!$C$2:$C$100,0)+1,0))))),"Н/Д",((INDIRECT(CONCATENATE("'2018-03 (Д)'!S",TEXT(MATCH($C11,'2018-03 (Д)'!$C$2:$C$100,0)+1,0)))-INDIRECT(CONCATENATE("'2018-02 (Д)'!S",TEXT(MATCH($C11,'2018-02 (Д)'!$C$2:$C$100,0)+1,0))))/INDIRECT(CONCATENATE("'2018-02 (Д)'!S",TEXT(MATCH($C11,'2018-02 (Д)'!$C$2:$C$100,0)+1,0))))*100)</f>
        <v>4990.8828522920203</v>
      </c>
      <c r="FD11" s="9">
        <f ca="1">IF(OR(INDIRECT(CONCATENATE("'2018-04 (Д)'!S",TEXT(MATCH($C11,'2018-04 (Д)'!$C$2:$C$100,0)+1,0)))="Н/Д",INDIRECT(CONCATENATE("'2018-03 (Д)'!S",TEXT(MATCH($C11,'2018-03 (Д)'!$C$2:$C$100,0)+1,0)))="Н/Д",AND(INDIRECT(CONCATENATE("'2018-04 (Д)'!S",TEXT(MATCH($C11,'2018-04 (Д)'!$C$2:$C$100,0)+1,0)))="Н/Д",INDIRECT(CONCATENATE("'2018-03 (Д)'!S",TEXT(MATCH($C11,'2018-03 (Д)'!$C$2:$C$100,0)+1,0))))),"Н/Д",((INDIRECT(CONCATENATE("'2018-04 (Д)'!S",TEXT(MATCH($C11,'2018-04 (Д)'!$C$2:$C$100,0)+1,0)))-INDIRECT(CONCATENATE("'2018-03 (Д)'!S",TEXT(MATCH($C11,'2018-03 (Д)'!$C$2:$C$100,0)+1,0))))/INDIRECT(CONCATENATE("'2018-03 (Д)'!S",TEXT(MATCH($C11,'2018-03 (Д)'!$C$2:$C$100,0)+1,0))))*100)</f>
        <v>-97.13509619713659</v>
      </c>
      <c r="FE11" s="9">
        <f ca="1">IF(OR(INDIRECT(CONCATENATE("'2018-05 (Д)'!S",TEXT(MATCH($C11,'2018-05 (Д)'!$C$2:$C$100,0)+1,0)))="Н/Д",INDIRECT(CONCATENATE("'2018-04 (Д)'!S",TEXT(MATCH($C11,'2018-04 (Д)'!$C$2:$C$100,0)+1,0)))="Н/Д",AND(INDIRECT(CONCATENATE("'2018-05 (Д)'!S",TEXT(MATCH($C11,'2018-05 (Д)'!$C$2:$C$100,0)+1,0)))="Н/Д",INDIRECT(CONCATENATE("'2018-04 (Д)'!S",TEXT(MATCH($C11,'2018-04 (Д)'!$C$2:$C$100,0)+1,0))))),"Н/Д",((INDIRECT(CONCATENATE("'2018-05 (Д)'!S",TEXT(MATCH($C11,'2018-05 (Д)'!$C$2:$C$100,0)+1,0)))-INDIRECT(CONCATENATE("'2018-04 (Д)'!S",TEXT(MATCH($C11,'2018-04 (Д)'!$C$2:$C$100,0)+1,0))))/INDIRECT(CONCATENATE("'2018-04 (Д)'!S",TEXT(MATCH($C11,'2018-04 (Д)'!$C$2:$C$100,0)+1,0))))*100)</f>
        <v>-0.46563063849601305</v>
      </c>
      <c r="FF11" s="9">
        <f ca="1">IF(OR(INDIRECT(CONCATENATE("'2018-06 (Д)'!S",TEXT(MATCH($C11,'2018-06 (Д)'!$C$2:$C$100,0)+1,0)))="Н/Д",INDIRECT(CONCATENATE("'2018-05 (Д)'!S",TEXT(MATCH($C11,'2018-05 (Д)'!$C$2:$C$100,0)+1,0)))="Н/Д",AND(INDIRECT(CONCATENATE("'2018-06 (Д)'!S",TEXT(MATCH($C11,'2018-06 (Д)'!$C$2:$C$100,0)+1,0)))="Н/Д",INDIRECT(CONCATENATE("'2018-05 (Д)'!S",TEXT(MATCH($C11,'2018-05 (Д)'!$C$2:$C$100,0)+1,0))))),"Н/Д",((INDIRECT(CONCATENATE("'2018-06 (Д)'!S",TEXT(MATCH($C11,'2018-06 (Д)'!$C$2:$C$100,0)+1,0)))-INDIRECT(CONCATENATE("'2018-05 (Д)'!S",TEXT(MATCH($C11,'2018-05 (Д)'!$C$2:$C$100,0)+1,0))))/INDIRECT(CONCATENATE("'2018-05 (Д)'!S",TEXT(MATCH($C11,'2018-05 (Д)'!$C$2:$C$100,0)+1,0))))*100)</f>
        <v>-67.183205660487687</v>
      </c>
      <c r="FG11" s="9">
        <f ca="1">IF(OR(INDIRECT(CONCATENATE("'2018-07 (Д)'!S",TEXT(MATCH($C11,'2018-07 (Д)'!$C$2:$C$100,0)+1,0)))="Н/Д",INDIRECT(CONCATENATE("'2018-06 (Д)'!S",TEXT(MATCH($C11,'2018-06 (Д)'!$C$2:$C$100,0)+1,0)))="Н/Д",AND(INDIRECT(CONCATENATE("'2018-07 (Д)'!S",TEXT(MATCH($C11,'2018-07 (Д)'!$C$2:$C$100,0)+1,0)))="Н/Д",INDIRECT(CONCATENATE("'2018-06 (Д)'!S",TEXT(MATCH($C11,'2018-06 (Д)'!$C$2:$C$100,0)+1,0))))),"Н/Д",((INDIRECT(CONCATENATE("'2018-07 (Д)'!S",TEXT(MATCH($C11,'2018-07 (Д)'!$C$2:$C$100,0)+1,0)))-INDIRECT(CONCATENATE("'2018-06 (Д)'!S",TEXT(MATCH($C11,'2018-06 (Д)'!$C$2:$C$100,0)+1,0))))/INDIRECT(CONCATENATE("'2018-06 (Д)'!S",TEXT(MATCH($C11,'2018-06 (Д)'!$C$2:$C$100,0)+1,0))))*100)</f>
        <v>11681.878118317891</v>
      </c>
      <c r="FH11" s="9">
        <f ca="1">IF(OR(INDIRECT(CONCATENATE("'2018-08 (Д)'!S",TEXT(MATCH($C11,'2018-08 (Д)'!$C$2:$C$100,0)+1,0)))="Н/Д",INDIRECT(CONCATENATE("'2018-07 (Д)'!S",TEXT(MATCH($C11,'2018-07 (Д)'!$C$2:$C$100,0)+1,0)))="Н/Д",AND(INDIRECT(CONCATENATE("'2018-08 (Д)'!S",TEXT(MATCH($C11,'2018-08 (Д)'!$C$2:$C$100,0)+1,0)))="Н/Д",INDIRECT(CONCATENATE("'2018-07 (Д)'!S",TEXT(MATCH($C11,'2018-07 (Д)'!$C$2:$C$100,0)+1,0))))),"Н/Д",((INDIRECT(CONCATENATE("'2018-08 (Д)'!S",TEXT(MATCH($C11,'2018-08 (Д)'!$C$2:$C$100,0)+1,0)))-INDIRECT(CONCATENATE("'2018-07 (Д)'!S",TEXT(MATCH($C11,'2018-07 (Д)'!$C$2:$C$100,0)+1,0))))/INDIRECT(CONCATENATE("'2018-07 (Д)'!S",TEXT(MATCH($C11,'2018-07 (Д)'!$C$2:$C$100,0)+1,0))))*100)</f>
        <v>-98.872654072374573</v>
      </c>
      <c r="FI11" s="9">
        <f ca="1">IF(OR(INDIRECT(CONCATENATE("'2018-09 (Д)'!S",TEXT(MATCH($C11,'2018-09 (Д)'!$C$2:$C$100,0)+1,0)))="Н/Д",INDIRECT(CONCATENATE("'2018-08 (Д)'!S",TEXT(MATCH($C11,'2018-08 (Д)'!$C$2:$C$100,0)+1,0)))="Н/Д",AND(INDIRECT(CONCATENATE("'2018-09 (Д)'!S",TEXT(MATCH($C11,'2018-09 (Д)'!$C$2:$C$100,0)+1,0)))="Н/Д",INDIRECT(CONCATENATE("'2018-08 (Д)'!S",TEXT(MATCH($C11,'2018-08 (Д)'!$C$2:$C$100,0)+1,0))))),"Н/Д",((INDIRECT(CONCATENATE("'2018-09 (Д)'!S",TEXT(MATCH($C11,'2018-09 (Д)'!$C$2:$C$100,0)+1,0)))-INDIRECT(CONCATENATE("'2018-08 (Д)'!S",TEXT(MATCH($C11,'2018-08 (Д)'!$C$2:$C$100,0)+1,0))))/INDIRECT(CONCATENATE("'2018-08 (Д)'!S",TEXT(MATCH($C11,'2018-08 (Д)'!$C$2:$C$100,0)+1,0))))*100)</f>
        <v>1182.9067614703529</v>
      </c>
      <c r="FJ11" s="9">
        <f ca="1">IF(OR(INDIRECT(CONCATENATE("'2018-10 (Д)'!S",TEXT(MATCH($C11,'2018-10 (Д)'!$C$2:$C$100,0)+1,0)))="Н/Д",INDIRECT(CONCATENATE("'2018-09 (Д)'!S",TEXT(MATCH($C11,'2018-09 (Д)'!$C$2:$C$100,0)+1,0)))="Н/Д",AND(INDIRECT(CONCATENATE("'2018-10 (Д)'!S",TEXT(MATCH($C11,'2018-10 (Д)'!$C$2:$C$100,0)+1,0)))="Н/Д",INDIRECT(CONCATENATE("'2018-09 (Д)'!S",TEXT(MATCH($C11,'2018-09 (Д)'!$C$2:$C$100,0)+1,0))))),"Н/Д",((INDIRECT(CONCATENATE("'2018-10 (Д)'!S",TEXT(MATCH($C11,'2018-10 (Д)'!$C$2:$C$100,0)+1,0)))-INDIRECT(CONCATENATE("'2018-09 (Д)'!S",TEXT(MATCH($C11,'2018-09 (Д)'!$C$2:$C$100,0)+1,0))))/INDIRECT(CONCATENATE("'2018-09 (Д)'!S",TEXT(MATCH($C11,'2018-09 (Д)'!$C$2:$C$100,0)+1,0))))*100)</f>
        <v>-59.661864266139197</v>
      </c>
      <c r="FK11" s="9">
        <f ca="1">IF(OR(INDIRECT(CONCATENATE("'2018-11 (Д)'!S",TEXT(MATCH($C11,'2018-11 (Д)'!$C$2:$C$100,0)+1,0)))="Н/Д",INDIRECT(CONCATENATE("'2018-10 (Д)'!S",TEXT(MATCH($C11,'2018-10 (Д)'!$C$2:$C$100,0)+1,0)))="Н/Д",AND(INDIRECT(CONCATENATE("'2018-11 (Д)'!S",TEXT(MATCH($C11,'2018-11 (Д)'!$C$2:$C$100,0)+1,0)))="Н/Д",INDIRECT(CONCATENATE("'2018-10 (Д)'!S",TEXT(MATCH($C11,'2018-10 (Д)'!$C$2:$C$100,0)+1,0))))),"Н/Д",((INDIRECT(CONCATENATE("'2018-11 (Д)'!S",TEXT(MATCH($C11,'2018-11 (Д)'!$C$2:$C$100,0)+1,0)))-INDIRECT(CONCATENATE("'2018-10 (Д)'!S",TEXT(MATCH($C11,'2018-10 (Д)'!$C$2:$C$100,0)+1,0))))/INDIRECT(CONCATENATE("'2018-10 (Д)'!S",TEXT(MATCH($C11,'2018-10 (Д)'!$C$2:$C$100,0)+1,0))))*100)</f>
        <v>-89.29603753775163</v>
      </c>
      <c r="FL11" s="9">
        <f ca="1">IF(OR(INDIRECT(CONCATENATE("'2018-12 (Д)'!S",TEXT(MATCH($C11,'2018-12 (Д)'!$C$2:$C$100,0)+1,0)))="Н/Д",INDIRECT(CONCATENATE("'2018-11 (Д)'!S",TEXT(MATCH($C11,'2018-11 (Д)'!$C$2:$C$100,0)+1,0)))="Н/Д",AND(INDIRECT(CONCATENATE("'2018-12 (Д)'!S",TEXT(MATCH($C11,'2018-12 (Д)'!$C$2:$C$100,0)+1,0)))="Н/Д",INDIRECT(CONCATENATE("'2018-11 (Д)'!S",TEXT(MATCH($C11,'2018-11 (Д)'!$C$2:$C$100,0)+1,0))))),"Н/Д",((INDIRECT(CONCATENATE("'2018-12 (Д)'!S",TEXT(MATCH($C11,'2018-12 (Д)'!$C$2:$C$100,0)+1,0)))-INDIRECT(CONCATENATE("'2018-11 (Д)'!S",TEXT(MATCH($C11,'2018-11 (Д)'!$C$2:$C$100,0)+1,0))))/INDIRECT(CONCATENATE("'2018-11 (Д)'!S",TEXT(MATCH($C11,'2018-11 (Д)'!$C$2:$C$100,0)+1,0))))*100)</f>
        <v>25.429886170985711</v>
      </c>
      <c r="FM11" s="9"/>
      <c r="FN11" s="9">
        <f ca="1">IF(OR(INDIRECT(CONCATENATE("'2018-03 (Д)'!T",TEXT(MATCH($C11,'2018-03 (Д)'!$C$2:$C$100,0)+1,0)))="Н/Д",INDIRECT(CONCATENATE("'2018-02 (Д)'!T",TEXT(MATCH($C11,'2018-02 (Д)'!$C$2:$C$100,0)+1,0)))="Н/Д",AND(INDIRECT(CONCATENATE("'2018-03 (Д)'!T",TEXT(MATCH($C11,'2018-03 (Д)'!$C$2:$C$100,0)+1,0)))="Н/Д",INDIRECT(CONCATENATE("'2018-02 (Д)'!T",TEXT(MATCH($C11,'2018-02 (Д)'!$C$2:$C$100,0)+1,0))))),"Н/Д",((INDIRECT(CONCATENATE("'2018-03 (Д)'!T",TEXT(MATCH($C11,'2018-03 (Д)'!$C$2:$C$100,0)+1,0)))-INDIRECT(CONCATENATE("'2018-02 (Д)'!T",TEXT(MATCH($C11,'2018-02 (Д)'!$C$2:$C$100,0)+1,0))))/INDIRECT(CONCATENATE("'2018-02 (Д)'!T",TEXT(MATCH($C11,'2018-02 (Д)'!$C$2:$C$100,0)+1,0))))*100)</f>
        <v>136.89022843292713</v>
      </c>
      <c r="FO11" s="9">
        <f ca="1">IF(OR(INDIRECT(CONCATENATE("'2018-04 (Д)'!T",TEXT(MATCH($C11,'2018-04 (Д)'!$C$2:$C$100,0)+1,0)))="Н/Д",INDIRECT(CONCATENATE("'2018-03 (Д)'!T",TEXT(MATCH($C11,'2018-03 (Д)'!$C$2:$C$100,0)+1,0)))="Н/Д",AND(INDIRECT(CONCATENATE("'2018-04 (Д)'!T",TEXT(MATCH($C11,'2018-04 (Д)'!$C$2:$C$100,0)+1,0)))="Н/Д",INDIRECT(CONCATENATE("'2018-03 (Д)'!T",TEXT(MATCH($C11,'2018-03 (Д)'!$C$2:$C$100,0)+1,0))))),"Н/Д",((INDIRECT(CONCATENATE("'2018-04 (Д)'!T",TEXT(MATCH($C11,'2018-04 (Д)'!$C$2:$C$100,0)+1,0)))-INDIRECT(CONCATENATE("'2018-03 (Д)'!T",TEXT(MATCH($C11,'2018-03 (Д)'!$C$2:$C$100,0)+1,0))))/INDIRECT(CONCATENATE("'2018-03 (Д)'!T",TEXT(MATCH($C11,'2018-03 (Д)'!$C$2:$C$100,0)+1,0))))*100)</f>
        <v>105.91273347079644</v>
      </c>
      <c r="FP11" s="9">
        <f ca="1">IF(OR(INDIRECT(CONCATENATE("'2018-05 (Д)'!T",TEXT(MATCH($C11,'2018-05 (Д)'!$C$2:$C$100,0)+1,0)))="Н/Д",INDIRECT(CONCATENATE("'2018-04 (Д)'!T",TEXT(MATCH($C11,'2018-04 (Д)'!$C$2:$C$100,0)+1,0)))="Н/Д",AND(INDIRECT(CONCATENATE("'2018-05 (Д)'!T",TEXT(MATCH($C11,'2018-05 (Д)'!$C$2:$C$100,0)+1,0)))="Н/Д",INDIRECT(CONCATENATE("'2018-04 (Д)'!T",TEXT(MATCH($C11,'2018-04 (Д)'!$C$2:$C$100,0)+1,0))))),"Н/Д",((INDIRECT(CONCATENATE("'2018-05 (Д)'!T",TEXT(MATCH($C11,'2018-05 (Д)'!$C$2:$C$100,0)+1,0)))-INDIRECT(CONCATENATE("'2018-04 (Д)'!T",TEXT(MATCH($C11,'2018-04 (Д)'!$C$2:$C$100,0)+1,0))))/INDIRECT(CONCATENATE("'2018-04 (Д)'!T",TEXT(MATCH($C11,'2018-04 (Д)'!$C$2:$C$100,0)+1,0))))*100)</f>
        <v>77.130344414175028</v>
      </c>
      <c r="FQ11" s="9">
        <f ca="1">IF(OR(INDIRECT(CONCATENATE("'2018-06 (Д)'!T",TEXT(MATCH($C11,'2018-06 (Д)'!$C$2:$C$100,0)+1,0)))="Н/Д",INDIRECT(CONCATENATE("'2018-05 (Д)'!T",TEXT(MATCH($C11,'2018-05 (Д)'!$C$2:$C$100,0)+1,0)))="Н/Д",AND(INDIRECT(CONCATENATE("'2018-06 (Д)'!T",TEXT(MATCH($C11,'2018-06 (Д)'!$C$2:$C$100,0)+1,0)))="Н/Д",INDIRECT(CONCATENATE("'2018-05 (Д)'!T",TEXT(MATCH($C11,'2018-05 (Д)'!$C$2:$C$100,0)+1,0))))),"Н/Д",((INDIRECT(CONCATENATE("'2018-06 (Д)'!T",TEXT(MATCH($C11,'2018-06 (Д)'!$C$2:$C$100,0)+1,0)))-INDIRECT(CONCATENATE("'2018-05 (Д)'!T",TEXT(MATCH($C11,'2018-05 (Д)'!$C$2:$C$100,0)+1,0))))/INDIRECT(CONCATENATE("'2018-05 (Д)'!T",TEXT(MATCH($C11,'2018-05 (Д)'!$C$2:$C$100,0)+1,0))))*100)</f>
        <v>-79.379049517881342</v>
      </c>
      <c r="FR11" s="9">
        <f ca="1">IF(OR(INDIRECT(CONCATENATE("'2018-07 (Д)'!T",TEXT(MATCH($C11,'2018-07 (Д)'!$C$2:$C$100,0)+1,0)))="Н/Д",INDIRECT(CONCATENATE("'2018-06 (Д)'!T",TEXT(MATCH($C11,'2018-06 (Д)'!$C$2:$C$100,0)+1,0)))="Н/Д",AND(INDIRECT(CONCATENATE("'2018-07 (Д)'!T",TEXT(MATCH($C11,'2018-07 (Д)'!$C$2:$C$100,0)+1,0)))="Н/Д",INDIRECT(CONCATENATE("'2018-06 (Д)'!T",TEXT(MATCH($C11,'2018-06 (Д)'!$C$2:$C$100,0)+1,0))))),"Н/Д",((INDIRECT(CONCATENATE("'2018-07 (Д)'!T",TEXT(MATCH($C11,'2018-07 (Д)'!$C$2:$C$100,0)+1,0)))-INDIRECT(CONCATENATE("'2018-06 (Д)'!T",TEXT(MATCH($C11,'2018-06 (Д)'!$C$2:$C$100,0)+1,0))))/INDIRECT(CONCATENATE("'2018-06 (Д)'!T",TEXT(MATCH($C11,'2018-06 (Д)'!$C$2:$C$100,0)+1,0))))*100)</f>
        <v>11.214804611848084</v>
      </c>
      <c r="FS11" s="9">
        <f ca="1">IF(OR(INDIRECT(CONCATENATE("'2018-08 (Д)'!T",TEXT(MATCH($C11,'2018-08 (Д)'!$C$2:$C$100,0)+1,0)))="Н/Д",INDIRECT(CONCATENATE("'2018-07 (Д)'!T",TEXT(MATCH($C11,'2018-07 (Д)'!$C$2:$C$100,0)+1,0)))="Н/Д",AND(INDIRECT(CONCATENATE("'2018-08 (Д)'!T",TEXT(MATCH($C11,'2018-08 (Д)'!$C$2:$C$100,0)+1,0)))="Н/Д",INDIRECT(CONCATENATE("'2018-07 (Д)'!T",TEXT(MATCH($C11,'2018-07 (Д)'!$C$2:$C$100,0)+1,0))))),"Н/Д",((INDIRECT(CONCATENATE("'2018-08 (Д)'!T",TEXT(MATCH($C11,'2018-08 (Д)'!$C$2:$C$100,0)+1,0)))-INDIRECT(CONCATENATE("'2018-07 (Д)'!T",TEXT(MATCH($C11,'2018-07 (Д)'!$C$2:$C$100,0)+1,0))))/INDIRECT(CONCATENATE("'2018-07 (Д)'!T",TEXT(MATCH($C11,'2018-07 (Д)'!$C$2:$C$100,0)+1,0))))*100)</f>
        <v>218.47409181549878</v>
      </c>
      <c r="FT11" s="9">
        <f ca="1">IF(OR(INDIRECT(CONCATENATE("'2018-09 (Д)'!T",TEXT(MATCH($C11,'2018-09 (Д)'!$C$2:$C$100,0)+1,0)))="Н/Д",INDIRECT(CONCATENATE("'2018-08 (Д)'!T",TEXT(MATCH($C11,'2018-08 (Д)'!$C$2:$C$100,0)+1,0)))="Н/Д",AND(INDIRECT(CONCATENATE("'2018-09 (Д)'!T",TEXT(MATCH($C11,'2018-09 (Д)'!$C$2:$C$100,0)+1,0)))="Н/Д",INDIRECT(CONCATENATE("'2018-08 (Д)'!T",TEXT(MATCH($C11,'2018-08 (Д)'!$C$2:$C$100,0)+1,0))))),"Н/Д",((INDIRECT(CONCATENATE("'2018-09 (Д)'!T",TEXT(MATCH($C11,'2018-09 (Д)'!$C$2:$C$100,0)+1,0)))-INDIRECT(CONCATENATE("'2018-08 (Д)'!T",TEXT(MATCH($C11,'2018-08 (Д)'!$C$2:$C$100,0)+1,0))))/INDIRECT(CONCATENATE("'2018-08 (Д)'!T",TEXT(MATCH($C11,'2018-08 (Д)'!$C$2:$C$100,0)+1,0))))*100)</f>
        <v>-48.022026390040615</v>
      </c>
      <c r="FU11" s="9">
        <f ca="1">IF(OR(INDIRECT(CONCATENATE("'2018-10 (Д)'!T",TEXT(MATCH($C11,'2018-10 (Д)'!$C$2:$C$100,0)+1,0)))="Н/Д",INDIRECT(CONCATENATE("'2018-09 (Д)'!T",TEXT(MATCH($C11,'2018-09 (Д)'!$C$2:$C$100,0)+1,0)))="Н/Д",AND(INDIRECT(CONCATENATE("'2018-10 (Д)'!T",TEXT(MATCH($C11,'2018-10 (Д)'!$C$2:$C$100,0)+1,0)))="Н/Д",INDIRECT(CONCATENATE("'2018-09 (Д)'!T",TEXT(MATCH($C11,'2018-09 (Д)'!$C$2:$C$100,0)+1,0))))),"Н/Д",((INDIRECT(CONCATENATE("'2018-10 (Д)'!T",TEXT(MATCH($C11,'2018-10 (Д)'!$C$2:$C$100,0)+1,0)))-INDIRECT(CONCATENATE("'2018-09 (Д)'!T",TEXT(MATCH($C11,'2018-09 (Д)'!$C$2:$C$100,0)+1,0))))/INDIRECT(CONCATENATE("'2018-09 (Д)'!T",TEXT(MATCH($C11,'2018-09 (Д)'!$C$2:$C$100,0)+1,0))))*100)</f>
        <v>-39.488706334463828</v>
      </c>
      <c r="FV11" s="9">
        <f ca="1">IF(OR(INDIRECT(CONCATENATE("'2018-11 (Д)'!T",TEXT(MATCH($C11,'2018-11 (Д)'!$C$2:$C$100,0)+1,0)))="Н/Д",INDIRECT(CONCATENATE("'2018-10 (Д)'!T",TEXT(MATCH($C11,'2018-10 (Д)'!$C$2:$C$100,0)+1,0)))="Н/Д",AND(INDIRECT(CONCATENATE("'2018-11 (Д)'!T",TEXT(MATCH($C11,'2018-11 (Д)'!$C$2:$C$100,0)+1,0)))="Н/Д",INDIRECT(CONCATENATE("'2018-10 (Д)'!T",TEXT(MATCH($C11,'2018-10 (Д)'!$C$2:$C$100,0)+1,0))))),"Н/Д",((INDIRECT(CONCATENATE("'2018-11 (Д)'!T",TEXT(MATCH($C11,'2018-11 (Д)'!$C$2:$C$100,0)+1,0)))-INDIRECT(CONCATENATE("'2018-10 (Д)'!T",TEXT(MATCH($C11,'2018-10 (Д)'!$C$2:$C$100,0)+1,0))))/INDIRECT(CONCATENATE("'2018-10 (Д)'!T",TEXT(MATCH($C11,'2018-10 (Д)'!$C$2:$C$100,0)+1,0))))*100)</f>
        <v>132.81555859555908</v>
      </c>
      <c r="FW11" s="9">
        <f ca="1">IF(OR(INDIRECT(CONCATENATE("'2018-12 (Д)'!T",TEXT(MATCH($C11,'2018-12 (Д)'!$C$2:$C$100,0)+1,0)))="Н/Д",INDIRECT(CONCATENATE("'2018-11 (Д)'!T",TEXT(MATCH($C11,'2018-11 (Д)'!$C$2:$C$100,0)+1,0)))="Н/Д",AND(INDIRECT(CONCATENATE("'2018-12 (Д)'!T",TEXT(MATCH($C11,'2018-12 (Д)'!$C$2:$C$100,0)+1,0)))="Н/Д",INDIRECT(CONCATENATE("'2018-11 (Д)'!T",TEXT(MATCH($C11,'2018-11 (Д)'!$C$2:$C$100,0)+1,0))))),"Н/Д",((INDIRECT(CONCATENATE("'2018-12 (Д)'!T",TEXT(MATCH($C11,'2018-12 (Д)'!$C$2:$C$100,0)+1,0)))-INDIRECT(CONCATENATE("'2018-11 (Д)'!T",TEXT(MATCH($C11,'2018-11 (Д)'!$C$2:$C$100,0)+1,0))))/INDIRECT(CONCATENATE("'2018-11 (Д)'!T",TEXT(MATCH($C11,'2018-11 (Д)'!$C$2:$C$100,0)+1,0))))*100)</f>
        <v>-57.715972008009416</v>
      </c>
      <c r="FX11" s="9"/>
      <c r="FY11" s="9">
        <f ca="1">IF(OR(INDIRECT(CONCATENATE("'2018-03 (Д)'!U",TEXT(MATCH($C11,'2018-03 (Д)'!$C$2:$C$100,0)+1,0)))="Н/Д",INDIRECT(CONCATENATE("'2018-02 (Д)'!U",TEXT(MATCH($C11,'2018-02 (Д)'!$C$2:$C$100,0)+1,0)))="Н/Д",AND(INDIRECT(CONCATENATE("'2018-03 (Д)'!U",TEXT(MATCH($C11,'2018-03 (Д)'!$C$2:$C$100,0)+1,0)))="Н/Д",INDIRECT(CONCATENATE("'2018-02 (Д)'!U",TEXT(MATCH($C11,'2018-02 (Д)'!$C$2:$C$100,0)+1,0))))),"Н/Д",((INDIRECT(CONCATENATE("'2018-03 (Д)'!U",TEXT(MATCH($C11,'2018-03 (Д)'!$C$2:$C$100,0)+1,0)))-INDIRECT(CONCATENATE("'2018-02 (Д)'!U",TEXT(MATCH($C11,'2018-02 (Д)'!$C$2:$C$100,0)+1,0))))/INDIRECT(CONCATENATE("'2018-02 (Д)'!U",TEXT(MATCH($C11,'2018-02 (Д)'!$C$2:$C$100,0)+1,0))))*100)</f>
        <v>40.470008346284118</v>
      </c>
      <c r="FZ11" s="9">
        <f ca="1">IF(OR(INDIRECT(CONCATENATE("'2018-04 (Д)'!U",TEXT(MATCH($C11,'2018-04 (Д)'!$C$2:$C$100,0)+1,0)))="Н/Д",INDIRECT(CONCATENATE("'2018-03 (Д)'!U",TEXT(MATCH($C11,'2018-03 (Д)'!$C$2:$C$100,0)+1,0)))="Н/Д",AND(INDIRECT(CONCATENATE("'2018-04 (Д)'!U",TEXT(MATCH($C11,'2018-04 (Д)'!$C$2:$C$100,0)+1,0)))="Н/Д",INDIRECT(CONCATENATE("'2018-03 (Д)'!U",TEXT(MATCH($C11,'2018-03 (Д)'!$C$2:$C$100,0)+1,0))))),"Н/Д",((INDIRECT(CONCATENATE("'2018-04 (Д)'!U",TEXT(MATCH($C11,'2018-04 (Д)'!$C$2:$C$100,0)+1,0)))-INDIRECT(CONCATENATE("'2018-03 (Д)'!U",TEXT(MATCH($C11,'2018-03 (Д)'!$C$2:$C$100,0)+1,0))))/INDIRECT(CONCATENATE("'2018-03 (Д)'!U",TEXT(MATCH($C11,'2018-03 (Д)'!$C$2:$C$100,0)+1,0))))*100)</f>
        <v>-7.6614519997886532</v>
      </c>
      <c r="GA11" s="9">
        <f ca="1">IF(OR(INDIRECT(CONCATENATE("'2018-05 (Д)'!U",TEXT(MATCH($C11,'2018-05 (Д)'!$C$2:$C$100,0)+1,0)))="Н/Д",INDIRECT(CONCATENATE("'2018-04 (Д)'!U",TEXT(MATCH($C11,'2018-04 (Д)'!$C$2:$C$100,0)+1,0)))="Н/Д",AND(INDIRECT(CONCATENATE("'2018-05 (Д)'!U",TEXT(MATCH($C11,'2018-05 (Д)'!$C$2:$C$100,0)+1,0)))="Н/Д",INDIRECT(CONCATENATE("'2018-04 (Д)'!U",TEXT(MATCH($C11,'2018-04 (Д)'!$C$2:$C$100,0)+1,0))))),"Н/Д",((INDIRECT(CONCATENATE("'2018-05 (Д)'!U",TEXT(MATCH($C11,'2018-05 (Д)'!$C$2:$C$100,0)+1,0)))-INDIRECT(CONCATENATE("'2018-04 (Д)'!U",TEXT(MATCH($C11,'2018-04 (Д)'!$C$2:$C$100,0)+1,0))))/INDIRECT(CONCATENATE("'2018-04 (Д)'!U",TEXT(MATCH($C11,'2018-04 (Д)'!$C$2:$C$100,0)+1,0))))*100)</f>
        <v>47.246613090969163</v>
      </c>
      <c r="GB11" s="9">
        <f ca="1">IF(OR(INDIRECT(CONCATENATE("'2018-06 (Д)'!U",TEXT(MATCH($C11,'2018-06 (Д)'!$C$2:$C$100,0)+1,0)))="Н/Д",INDIRECT(CONCATENATE("'2018-05 (Д)'!U",TEXT(MATCH($C11,'2018-05 (Д)'!$C$2:$C$100,0)+1,0)))="Н/Д",AND(INDIRECT(CONCATENATE("'2018-06 (Д)'!U",TEXT(MATCH($C11,'2018-06 (Д)'!$C$2:$C$100,0)+1,0)))="Н/Д",INDIRECT(CONCATENATE("'2018-05 (Д)'!U",TEXT(MATCH($C11,'2018-05 (Д)'!$C$2:$C$100,0)+1,0))))),"Н/Д",((INDIRECT(CONCATENATE("'2018-06 (Д)'!U",TEXT(MATCH($C11,'2018-06 (Д)'!$C$2:$C$100,0)+1,0)))-INDIRECT(CONCATENATE("'2018-05 (Д)'!U",TEXT(MATCH($C11,'2018-05 (Д)'!$C$2:$C$100,0)+1,0))))/INDIRECT(CONCATENATE("'2018-05 (Д)'!U",TEXT(MATCH($C11,'2018-05 (Д)'!$C$2:$C$100,0)+1,0))))*100)</f>
        <v>-63.914329807830924</v>
      </c>
      <c r="GC11" s="9">
        <f ca="1">IF(OR(INDIRECT(CONCATENATE("'2018-07 (Д)'!U",TEXT(MATCH($C11,'2018-07 (Д)'!$C$2:$C$100,0)+1,0)))="Н/Д",INDIRECT(CONCATENATE("'2018-06 (Д)'!U",TEXT(MATCH($C11,'2018-06 (Д)'!$C$2:$C$100,0)+1,0)))="Н/Д",AND(INDIRECT(CONCATENATE("'2018-07 (Д)'!U",TEXT(MATCH($C11,'2018-07 (Д)'!$C$2:$C$100,0)+1,0)))="Н/Д",INDIRECT(CONCATENATE("'2018-06 (Д)'!U",TEXT(MATCH($C11,'2018-06 (Д)'!$C$2:$C$100,0)+1,0))))),"Н/Д",((INDIRECT(CONCATENATE("'2018-07 (Д)'!U",TEXT(MATCH($C11,'2018-07 (Д)'!$C$2:$C$100,0)+1,0)))-INDIRECT(CONCATENATE("'2018-06 (Д)'!U",TEXT(MATCH($C11,'2018-06 (Д)'!$C$2:$C$100,0)+1,0))))/INDIRECT(CONCATENATE("'2018-06 (Д)'!U",TEXT(MATCH($C11,'2018-06 (Д)'!$C$2:$C$100,0)+1,0))))*100)</f>
        <v>89.601281816677798</v>
      </c>
      <c r="GD11" s="9">
        <f ca="1">IF(OR(INDIRECT(CONCATENATE("'2018-08 (Д)'!U",TEXT(MATCH($C11,'2018-08 (Д)'!$C$2:$C$100,0)+1,0)))="Н/Д",INDIRECT(CONCATENATE("'2018-07 (Д)'!U",TEXT(MATCH($C11,'2018-07 (Д)'!$C$2:$C$100,0)+1,0)))="Н/Д",AND(INDIRECT(CONCATENATE("'2018-08 (Д)'!U",TEXT(MATCH($C11,'2018-08 (Д)'!$C$2:$C$100,0)+1,0)))="Н/Д",INDIRECT(CONCATENATE("'2018-07 (Д)'!U",TEXT(MATCH($C11,'2018-07 (Д)'!$C$2:$C$100,0)+1,0))))),"Н/Д",((INDIRECT(CONCATENATE("'2018-08 (Д)'!U",TEXT(MATCH($C11,'2018-08 (Д)'!$C$2:$C$100,0)+1,0)))-INDIRECT(CONCATENATE("'2018-07 (Д)'!U",TEXT(MATCH($C11,'2018-07 (Д)'!$C$2:$C$100,0)+1,0))))/INDIRECT(CONCATENATE("'2018-07 (Д)'!U",TEXT(MATCH($C11,'2018-07 (Д)'!$C$2:$C$100,0)+1,0))))*100)</f>
        <v>8.3330559179047174</v>
      </c>
      <c r="GE11" s="9">
        <f ca="1">IF(OR(INDIRECT(CONCATENATE("'2018-09 (Д)'!U",TEXT(MATCH($C11,'2018-09 (Д)'!$C$2:$C$100,0)+1,0)))="Н/Д",INDIRECT(CONCATENATE("'2018-08 (Д)'!U",TEXT(MATCH($C11,'2018-08 (Д)'!$C$2:$C$100,0)+1,0)))="Н/Д",AND(INDIRECT(CONCATENATE("'2018-09 (Д)'!U",TEXT(MATCH($C11,'2018-09 (Д)'!$C$2:$C$100,0)+1,0)))="Н/Д",INDIRECT(CONCATENATE("'2018-08 (Д)'!U",TEXT(MATCH($C11,'2018-08 (Д)'!$C$2:$C$100,0)+1,0))))),"Н/Д",((INDIRECT(CONCATENATE("'2018-09 (Д)'!U",TEXT(MATCH($C11,'2018-09 (Д)'!$C$2:$C$100,0)+1,0)))-INDIRECT(CONCATENATE("'2018-08 (Д)'!U",TEXT(MATCH($C11,'2018-08 (Д)'!$C$2:$C$100,0)+1,0))))/INDIRECT(CONCATENATE("'2018-08 (Д)'!U",TEXT(MATCH($C11,'2018-08 (Д)'!$C$2:$C$100,0)+1,0))))*100)</f>
        <v>-8.639085708486153</v>
      </c>
      <c r="GF11" s="9">
        <f ca="1">IF(OR(INDIRECT(CONCATENATE("'2018-10 (Д)'!U",TEXT(MATCH($C11,'2018-10 (Д)'!$C$2:$C$100,0)+1,0)))="Н/Д",INDIRECT(CONCATENATE("'2018-09 (Д)'!U",TEXT(MATCH($C11,'2018-09 (Д)'!$C$2:$C$100,0)+1,0)))="Н/Д",AND(INDIRECT(CONCATENATE("'2018-10 (Д)'!U",TEXT(MATCH($C11,'2018-10 (Д)'!$C$2:$C$100,0)+1,0)))="Н/Д",INDIRECT(CONCATENATE("'2018-09 (Д)'!U",TEXT(MATCH($C11,'2018-09 (Д)'!$C$2:$C$100,0)+1,0))))),"Н/Д",((INDIRECT(CONCATENATE("'2018-10 (Д)'!U",TEXT(MATCH($C11,'2018-10 (Д)'!$C$2:$C$100,0)+1,0)))-INDIRECT(CONCATENATE("'2018-09 (Д)'!U",TEXT(MATCH($C11,'2018-09 (Д)'!$C$2:$C$100,0)+1,0))))/INDIRECT(CONCATENATE("'2018-09 (Д)'!U",TEXT(MATCH($C11,'2018-09 (Д)'!$C$2:$C$100,0)+1,0))))*100)</f>
        <v>18.674744197590652</v>
      </c>
      <c r="GG11" s="9">
        <f ca="1">IF(OR(INDIRECT(CONCATENATE("'2018-11 (Д)'!U",TEXT(MATCH($C11,'2018-11 (Д)'!$C$2:$C$100,0)+1,0)))="Н/Д",INDIRECT(CONCATENATE("'2018-10 (Д)'!U",TEXT(MATCH($C11,'2018-10 (Д)'!$C$2:$C$100,0)+1,0)))="Н/Д",AND(INDIRECT(CONCATENATE("'2018-11 (Д)'!U",TEXT(MATCH($C11,'2018-11 (Д)'!$C$2:$C$100,0)+1,0)))="Н/Д",INDIRECT(CONCATENATE("'2018-10 (Д)'!U",TEXT(MATCH($C11,'2018-10 (Д)'!$C$2:$C$100,0)+1,0))))),"Н/Д",((INDIRECT(CONCATENATE("'2018-11 (Д)'!U",TEXT(MATCH($C11,'2018-11 (Д)'!$C$2:$C$100,0)+1,0)))-INDIRECT(CONCATENATE("'2018-10 (Д)'!U",TEXT(MATCH($C11,'2018-10 (Д)'!$C$2:$C$100,0)+1,0))))/INDIRECT(CONCATENATE("'2018-10 (Д)'!U",TEXT(MATCH($C11,'2018-10 (Д)'!$C$2:$C$100,0)+1,0))))*100)</f>
        <v>-10.568863918281791</v>
      </c>
      <c r="GH11" s="9">
        <f ca="1">IF(OR(INDIRECT(CONCATENATE("'2018-12 (Д)'!U",TEXT(MATCH($C11,'2018-12 (Д)'!$C$2:$C$100,0)+1,0)))="Н/Д",INDIRECT(CONCATENATE("'2018-11 (Д)'!U",TEXT(MATCH($C11,'2018-11 (Д)'!$C$2:$C$100,0)+1,0)))="Н/Д",AND(INDIRECT(CONCATENATE("'2018-12 (Д)'!U",TEXT(MATCH($C11,'2018-12 (Д)'!$C$2:$C$100,0)+1,0)))="Н/Д",INDIRECT(CONCATENATE("'2018-11 (Д)'!U",TEXT(MATCH($C11,'2018-11 (Д)'!$C$2:$C$100,0)+1,0))))),"Н/Д",((INDIRECT(CONCATENATE("'2018-12 (Д)'!U",TEXT(MATCH($C11,'2018-12 (Д)'!$C$2:$C$100,0)+1,0)))-INDIRECT(CONCATENATE("'2018-11 (Д)'!U",TEXT(MATCH($C11,'2018-11 (Д)'!$C$2:$C$100,0)+1,0))))/INDIRECT(CONCATENATE("'2018-11 (Д)'!U",TEXT(MATCH($C11,'2018-11 (Д)'!$C$2:$C$100,0)+1,0))))*100)</f>
        <v>43.537222818809852</v>
      </c>
      <c r="GI11" s="9"/>
      <c r="GJ11" s="9">
        <f ca="1">IF(OR(INDIRECT(CONCATENATE("'2018-03 (Д)'!V",TEXT(MATCH($C11,'2018-03 (Д)'!$C$2:$C$100,0)+1,0)))="Н/Д",INDIRECT(CONCATENATE("'2018-02 (Д)'!V",TEXT(MATCH($C11,'2018-02 (Д)'!$C$2:$C$100,0)+1,0)))="Н/Д",AND(INDIRECT(CONCATENATE("'2018-03 (Д)'!V",TEXT(MATCH($C11,'2018-03 (Д)'!$C$2:$C$100,0)+1,0)))="Н/Д",INDIRECT(CONCATENATE("'2018-02 (Д)'!V",TEXT(MATCH($C11,'2018-02 (Д)'!$C$2:$C$100,0)+1,0))))),"Н/Д",((INDIRECT(CONCATENATE("'2018-03 (Д)'!V",TEXT(MATCH($C11,'2018-03 (Д)'!$C$2:$C$100,0)+1,0)))-INDIRECT(CONCATENATE("'2018-02 (Д)'!V",TEXT(MATCH($C11,'2018-02 (Д)'!$C$2:$C$100,0)+1,0))))/INDIRECT(CONCATENATE("'2018-02 (Д)'!V",TEXT(MATCH($C11,'2018-02 (Д)'!$C$2:$C$100,0)+1,0))))*100)</f>
        <v>41.231985681676363</v>
      </c>
      <c r="GK11" s="9">
        <f ca="1">IF(OR(INDIRECT(CONCATENATE("'2018-04 (Д)'!V",TEXT(MATCH($C11,'2018-04 (Д)'!$C$2:$C$100,0)+1,0)))="Н/Д",INDIRECT(CONCATENATE("'2018-03 (Д)'!V",TEXT(MATCH($C11,'2018-03 (Д)'!$C$2:$C$100,0)+1,0)))="Н/Д",AND(INDIRECT(CONCATENATE("'2018-04 (Д)'!V",TEXT(MATCH($C11,'2018-04 (Д)'!$C$2:$C$100,0)+1,0)))="Н/Д",INDIRECT(CONCATENATE("'2018-03 (Д)'!V",TEXT(MATCH($C11,'2018-03 (Д)'!$C$2:$C$100,0)+1,0))))),"Н/Д",((INDIRECT(CONCATENATE("'2018-04 (Д)'!V",TEXT(MATCH($C11,'2018-04 (Д)'!$C$2:$C$100,0)+1,0)))-INDIRECT(CONCATENATE("'2018-03 (Д)'!V",TEXT(MATCH($C11,'2018-03 (Д)'!$C$2:$C$100,0)+1,0))))/INDIRECT(CONCATENATE("'2018-03 (Д)'!V",TEXT(MATCH($C11,'2018-03 (Д)'!$C$2:$C$100,0)+1,0))))*100)</f>
        <v>4.76850613880171</v>
      </c>
      <c r="GL11" s="9">
        <f ca="1">IF(OR(INDIRECT(CONCATENATE("'2018-05 (Д)'!V",TEXT(MATCH($C11,'2018-05 (Д)'!$C$2:$C$100,0)+1,0)))="Н/Д",INDIRECT(CONCATENATE("'2018-04 (Д)'!V",TEXT(MATCH($C11,'2018-04 (Д)'!$C$2:$C$100,0)+1,0)))="Н/Д",AND(INDIRECT(CONCATENATE("'2018-05 (Д)'!V",TEXT(MATCH($C11,'2018-05 (Д)'!$C$2:$C$100,0)+1,0)))="Н/Д",INDIRECT(CONCATENATE("'2018-04 (Д)'!V",TEXT(MATCH($C11,'2018-04 (Д)'!$C$2:$C$100,0)+1,0))))),"Н/Д",((INDIRECT(CONCATENATE("'2018-05 (Д)'!V",TEXT(MATCH($C11,'2018-05 (Д)'!$C$2:$C$100,0)+1,0)))-INDIRECT(CONCATENATE("'2018-04 (Д)'!V",TEXT(MATCH($C11,'2018-04 (Д)'!$C$2:$C$100,0)+1,0))))/INDIRECT(CONCATENATE("'2018-04 (Д)'!V",TEXT(MATCH($C11,'2018-04 (Д)'!$C$2:$C$100,0)+1,0))))*100)</f>
        <v>10.405037853176312</v>
      </c>
      <c r="GM11" s="9">
        <f ca="1">IF(OR(INDIRECT(CONCATENATE("'2018-06 (Д)'!V",TEXT(MATCH($C11,'2018-06 (Д)'!$C$2:$C$100,0)+1,0)))="Н/Д",INDIRECT(CONCATENATE("'2018-05 (Д)'!V",TEXT(MATCH($C11,'2018-05 (Д)'!$C$2:$C$100,0)+1,0)))="Н/Д",AND(INDIRECT(CONCATENATE("'2018-06 (Д)'!V",TEXT(MATCH($C11,'2018-06 (Д)'!$C$2:$C$100,0)+1,0)))="Н/Д",INDIRECT(CONCATENATE("'2018-05 (Д)'!V",TEXT(MATCH($C11,'2018-05 (Д)'!$C$2:$C$100,0)+1,0))))),"Н/Д",((INDIRECT(CONCATENATE("'2018-06 (Д)'!V",TEXT(MATCH($C11,'2018-06 (Д)'!$C$2:$C$100,0)+1,0)))-INDIRECT(CONCATENATE("'2018-05 (Д)'!V",TEXT(MATCH($C11,'2018-05 (Д)'!$C$2:$C$100,0)+1,0))))/INDIRECT(CONCATENATE("'2018-05 (Д)'!V",TEXT(MATCH($C11,'2018-05 (Д)'!$C$2:$C$100,0)+1,0))))*100)</f>
        <v>-9.4719460064351413</v>
      </c>
      <c r="GN11" s="9">
        <f ca="1">IF(OR(INDIRECT(CONCATENATE("'2018-07 (Д)'!V",TEXT(MATCH($C11,'2018-07 (Д)'!$C$2:$C$100,0)+1,0)))="Н/Д",INDIRECT(CONCATENATE("'2018-06 (Д)'!V",TEXT(MATCH($C11,'2018-06 (Д)'!$C$2:$C$100,0)+1,0)))="Н/Д",AND(INDIRECT(CONCATENATE("'2018-07 (Д)'!V",TEXT(MATCH($C11,'2018-07 (Д)'!$C$2:$C$100,0)+1,0)))="Н/Д",INDIRECT(CONCATENATE("'2018-06 (Д)'!V",TEXT(MATCH($C11,'2018-06 (Д)'!$C$2:$C$100,0)+1,0))))),"Н/Д",((INDIRECT(CONCATENATE("'2018-07 (Д)'!V",TEXT(MATCH($C11,'2018-07 (Д)'!$C$2:$C$100,0)+1,0)))-INDIRECT(CONCATENATE("'2018-06 (Д)'!V",TEXT(MATCH($C11,'2018-06 (Д)'!$C$2:$C$100,0)+1,0))))/INDIRECT(CONCATENATE("'2018-06 (Д)'!V",TEXT(MATCH($C11,'2018-06 (Д)'!$C$2:$C$100,0)+1,0))))*100)</f>
        <v>9.7612488694938744</v>
      </c>
      <c r="GO11" s="9">
        <f ca="1">IF(OR(INDIRECT(CONCATENATE("'2018-08 (Д)'!V",TEXT(MATCH($C11,'2018-08 (Д)'!$C$2:$C$100,0)+1,0)))="Н/Д",INDIRECT(CONCATENATE("'2018-07 (Д)'!V",TEXT(MATCH($C11,'2018-07 (Д)'!$C$2:$C$100,0)+1,0)))="Н/Д",AND(INDIRECT(CONCATENATE("'2018-08 (Д)'!V",TEXT(MATCH($C11,'2018-08 (Д)'!$C$2:$C$100,0)+1,0)))="Н/Д",INDIRECT(CONCATENATE("'2018-07 (Д)'!V",TEXT(MATCH($C11,'2018-07 (Д)'!$C$2:$C$100,0)+1,0))))),"Н/Д",((INDIRECT(CONCATENATE("'2018-08 (Д)'!V",TEXT(MATCH($C11,'2018-08 (Д)'!$C$2:$C$100,0)+1,0)))-INDIRECT(CONCATENATE("'2018-07 (Д)'!V",TEXT(MATCH($C11,'2018-07 (Д)'!$C$2:$C$100,0)+1,0))))/INDIRECT(CONCATENATE("'2018-07 (Д)'!V",TEXT(MATCH($C11,'2018-07 (Д)'!$C$2:$C$100,0)+1,0))))*100)</f>
        <v>28.005615414933622</v>
      </c>
      <c r="GP11" s="9">
        <f ca="1">IF(OR(INDIRECT(CONCATENATE("'2018-09 (Д)'!V",TEXT(MATCH($C11,'2018-09 (Д)'!$C$2:$C$100,0)+1,0)))="Н/Д",INDIRECT(CONCATENATE("'2018-08 (Д)'!V",TEXT(MATCH($C11,'2018-08 (Д)'!$C$2:$C$100,0)+1,0)))="Н/Д",AND(INDIRECT(CONCATENATE("'2018-09 (Д)'!V",TEXT(MATCH($C11,'2018-09 (Д)'!$C$2:$C$100,0)+1,0)))="Н/Д",INDIRECT(CONCATENATE("'2018-08 (Д)'!V",TEXT(MATCH($C11,'2018-08 (Д)'!$C$2:$C$100,0)+1,0))))),"Н/Д",((INDIRECT(CONCATENATE("'2018-09 (Д)'!V",TEXT(MATCH($C11,'2018-09 (Д)'!$C$2:$C$100,0)+1,0)))-INDIRECT(CONCATENATE("'2018-08 (Д)'!V",TEXT(MATCH($C11,'2018-08 (Д)'!$C$2:$C$100,0)+1,0))))/INDIRECT(CONCATENATE("'2018-08 (Д)'!V",TEXT(MATCH($C11,'2018-08 (Д)'!$C$2:$C$100,0)+1,0))))*100)</f>
        <v>-33.904830257731014</v>
      </c>
      <c r="GQ11" s="9">
        <f ca="1">IF(OR(INDIRECT(CONCATENATE("'2018-10 (Д)'!V",TEXT(MATCH($C11,'2018-10 (Д)'!$C$2:$C$100,0)+1,0)))="Н/Д",INDIRECT(CONCATENATE("'2018-09 (Д)'!V",TEXT(MATCH($C11,'2018-09 (Д)'!$C$2:$C$100,0)+1,0)))="Н/Д",AND(INDIRECT(CONCATENATE("'2018-10 (Д)'!V",TEXT(MATCH($C11,'2018-10 (Д)'!$C$2:$C$100,0)+1,0)))="Н/Д",INDIRECT(CONCATENATE("'2018-09 (Д)'!V",TEXT(MATCH($C11,'2018-09 (Д)'!$C$2:$C$100,0)+1,0))))),"Н/Д",((INDIRECT(CONCATENATE("'2018-10 (Д)'!V",TEXT(MATCH($C11,'2018-10 (Д)'!$C$2:$C$100,0)+1,0)))-INDIRECT(CONCATENATE("'2018-09 (Д)'!V",TEXT(MATCH($C11,'2018-09 (Д)'!$C$2:$C$100,0)+1,0))))/INDIRECT(CONCATENATE("'2018-09 (Д)'!V",TEXT(MATCH($C11,'2018-09 (Д)'!$C$2:$C$100,0)+1,0))))*100)</f>
        <v>18.033861635069762</v>
      </c>
      <c r="GR11" s="9">
        <f ca="1">IF(OR(INDIRECT(CONCATENATE("'2018-11 (Д)'!V",TEXT(MATCH($C11,'2018-11 (Д)'!$C$2:$C$100,0)+1,0)))="Н/Д",INDIRECT(CONCATENATE("'2018-10 (Д)'!V",TEXT(MATCH($C11,'2018-10 (Д)'!$C$2:$C$100,0)+1,0)))="Н/Д",AND(INDIRECT(CONCATENATE("'2018-11 (Д)'!V",TEXT(MATCH($C11,'2018-11 (Д)'!$C$2:$C$100,0)+1,0)))="Н/Д",INDIRECT(CONCATENATE("'2018-10 (Д)'!V",TEXT(MATCH($C11,'2018-10 (Д)'!$C$2:$C$100,0)+1,0))))),"Н/Д",((INDIRECT(CONCATENATE("'2018-11 (Д)'!V",TEXT(MATCH($C11,'2018-11 (Д)'!$C$2:$C$100,0)+1,0)))-INDIRECT(CONCATENATE("'2018-10 (Д)'!V",TEXT(MATCH($C11,'2018-10 (Д)'!$C$2:$C$100,0)+1,0))))/INDIRECT(CONCATENATE("'2018-10 (Д)'!V",TEXT(MATCH($C11,'2018-10 (Д)'!$C$2:$C$100,0)+1,0))))*100)</f>
        <v>-6.7239584082842461</v>
      </c>
      <c r="GS11" s="9">
        <f ca="1">IF(OR(INDIRECT(CONCATENATE("'2018-12 (Д)'!V",TEXT(MATCH($C11,'2018-12 (Д)'!$C$2:$C$100,0)+1,0)))="Н/Д",INDIRECT(CONCATENATE("'2018-11 (Д)'!V",TEXT(MATCH($C11,'2018-11 (Д)'!$C$2:$C$100,0)+1,0)))="Н/Д",AND(INDIRECT(CONCATENATE("'2018-12 (Д)'!V",TEXT(MATCH($C11,'2018-12 (Д)'!$C$2:$C$100,0)+1,0)))="Н/Д",INDIRECT(CONCATENATE("'2018-11 (Д)'!V",TEXT(MATCH($C11,'2018-11 (Д)'!$C$2:$C$100,0)+1,0))))),"Н/Д",((INDIRECT(CONCATENATE("'2018-12 (Д)'!V",TEXT(MATCH($C11,'2018-12 (Д)'!$C$2:$C$100,0)+1,0)))-INDIRECT(CONCATENATE("'2018-11 (Д)'!V",TEXT(MATCH($C11,'2018-11 (Д)'!$C$2:$C$100,0)+1,0))))/INDIRECT(CONCATENATE("'2018-11 (Д)'!V",TEXT(MATCH($C11,'2018-11 (Д)'!$C$2:$C$100,0)+1,0))))*100)</f>
        <v>6.0904129668939877</v>
      </c>
      <c r="GT11" s="9"/>
      <c r="GU11" s="9">
        <f ca="1">IF(OR(INDIRECT(CONCATENATE("'2018-03 (Д)'!W",TEXT(MATCH($C11,'2018-03 (Д)'!$C$2:$C$100,0)+1,0)))="Н/Д",INDIRECT(CONCATENATE("'2018-02 (Д)'!W",TEXT(MATCH($C11,'2018-02 (Д)'!$C$2:$C$100,0)+1,0)))="Н/Д",AND(INDIRECT(CONCATENATE("'2018-03 (Д)'!W",TEXT(MATCH($C11,'2018-03 (Д)'!$C$2:$C$100,0)+1,0)))="Н/Д",INDIRECT(CONCATENATE("'2018-02 (Д)'!W",TEXT(MATCH($C11,'2018-02 (Д)'!$C$2:$C$100,0)+1,0))))),"Н/Д",((INDIRECT(CONCATENATE("'2018-03 (Д)'!W",TEXT(MATCH($C11,'2018-03 (Д)'!$C$2:$C$100,0)+1,0)))-INDIRECT(CONCATENATE("'2018-02 (Д)'!W",TEXT(MATCH($C11,'2018-02 (Д)'!$C$2:$C$100,0)+1,0))))/INDIRECT(CONCATENATE("'2018-02 (Д)'!W",TEXT(MATCH($C11,'2018-02 (Д)'!$C$2:$C$100,0)+1,0))))*100)</f>
        <v>60.483743235165001</v>
      </c>
      <c r="GV11" s="9">
        <f ca="1">IF(OR(INDIRECT(CONCATENATE("'2018-04 (Д)'!W",TEXT(MATCH($C11,'2018-04 (Д)'!$C$2:$C$100,0)+1,0)))="Н/Д",INDIRECT(CONCATENATE("'2018-03 (Д)'!W",TEXT(MATCH($C11,'2018-03 (Д)'!$C$2:$C$100,0)+1,0)))="Н/Д",AND(INDIRECT(CONCATENATE("'2018-04 (Д)'!W",TEXT(MATCH($C11,'2018-04 (Д)'!$C$2:$C$100,0)+1,0)))="Н/Д",INDIRECT(CONCATENATE("'2018-03 (Д)'!W",TEXT(MATCH($C11,'2018-03 (Д)'!$C$2:$C$100,0)+1,0))))),"Н/Д",((INDIRECT(CONCATENATE("'2018-04 (Д)'!W",TEXT(MATCH($C11,'2018-04 (Д)'!$C$2:$C$100,0)+1,0)))-INDIRECT(CONCATENATE("'2018-03 (Д)'!W",TEXT(MATCH($C11,'2018-03 (Д)'!$C$2:$C$100,0)+1,0))))/INDIRECT(CONCATENATE("'2018-03 (Д)'!W",TEXT(MATCH($C11,'2018-03 (Д)'!$C$2:$C$100,0)+1,0))))*100)</f>
        <v>44.93968044016777</v>
      </c>
      <c r="GW11" s="9">
        <f ca="1">IF(OR(INDIRECT(CONCATENATE("'2018-05 (Д)'!W",TEXT(MATCH($C11,'2018-05 (Д)'!$C$2:$C$100,0)+1,0)))="Н/Д",INDIRECT(CONCATENATE("'2018-04 (Д)'!W",TEXT(MATCH($C11,'2018-04 (Д)'!$C$2:$C$100,0)+1,0)))="Н/Д",AND(INDIRECT(CONCATENATE("'2018-05 (Д)'!W",TEXT(MATCH($C11,'2018-05 (Д)'!$C$2:$C$100,0)+1,0)))="Н/Д",INDIRECT(CONCATENATE("'2018-04 (Д)'!W",TEXT(MATCH($C11,'2018-04 (Д)'!$C$2:$C$100,0)+1,0))))),"Н/Д",((INDIRECT(CONCATENATE("'2018-05 (Д)'!W",TEXT(MATCH($C11,'2018-05 (Д)'!$C$2:$C$100,0)+1,0)))-INDIRECT(CONCATENATE("'2018-04 (Д)'!W",TEXT(MATCH($C11,'2018-04 (Д)'!$C$2:$C$100,0)+1,0))))/INDIRECT(CONCATENATE("'2018-04 (Д)'!W",TEXT(MATCH($C11,'2018-04 (Д)'!$C$2:$C$100,0)+1,0))))*100)</f>
        <v>-6.7391763963883422</v>
      </c>
      <c r="GX11" s="9">
        <f ca="1">IF(OR(INDIRECT(CONCATENATE("'2018-06 (Д)'!W",TEXT(MATCH($C11,'2018-06 (Д)'!$C$2:$C$100,0)+1,0)))="Н/Д",INDIRECT(CONCATENATE("'2018-05 (Д)'!W",TEXT(MATCH($C11,'2018-05 (Д)'!$C$2:$C$100,0)+1,0)))="Н/Д",AND(INDIRECT(CONCATENATE("'2018-06 (Д)'!W",TEXT(MATCH($C11,'2018-06 (Д)'!$C$2:$C$100,0)+1,0)))="Н/Д",INDIRECT(CONCATENATE("'2018-05 (Д)'!W",TEXT(MATCH($C11,'2018-05 (Д)'!$C$2:$C$100,0)+1,0))))),"Н/Д",((INDIRECT(CONCATENATE("'2018-06 (Д)'!W",TEXT(MATCH($C11,'2018-06 (Д)'!$C$2:$C$100,0)+1,0)))-INDIRECT(CONCATENATE("'2018-05 (Д)'!W",TEXT(MATCH($C11,'2018-05 (Д)'!$C$2:$C$100,0)+1,0))))/INDIRECT(CONCATENATE("'2018-05 (Д)'!W",TEXT(MATCH($C11,'2018-05 (Д)'!$C$2:$C$100,0)+1,0))))*100)</f>
        <v>19.779383251165854</v>
      </c>
      <c r="GY11" s="9">
        <f ca="1">IF(OR(INDIRECT(CONCATENATE("'2018-07 (Д)'!W",TEXT(MATCH($C11,'2018-07 (Д)'!$C$2:$C$100,0)+1,0)))="Н/Д",INDIRECT(CONCATENATE("'2018-06 (Д)'!W",TEXT(MATCH($C11,'2018-06 (Д)'!$C$2:$C$100,0)+1,0)))="Н/Д",AND(INDIRECT(CONCATENATE("'2018-07 (Д)'!W",TEXT(MATCH($C11,'2018-07 (Д)'!$C$2:$C$100,0)+1,0)))="Н/Д",INDIRECT(CONCATENATE("'2018-06 (Д)'!W",TEXT(MATCH($C11,'2018-06 (Д)'!$C$2:$C$100,0)+1,0))))),"Н/Д",((INDIRECT(CONCATENATE("'2018-07 (Д)'!W",TEXT(MATCH($C11,'2018-07 (Д)'!$C$2:$C$100,0)+1,0)))-INDIRECT(CONCATENATE("'2018-06 (Д)'!W",TEXT(MATCH($C11,'2018-06 (Д)'!$C$2:$C$100,0)+1,0))))/INDIRECT(CONCATENATE("'2018-06 (Д)'!W",TEXT(MATCH($C11,'2018-06 (Д)'!$C$2:$C$100,0)+1,0))))*100)</f>
        <v>-38.536877947798793</v>
      </c>
      <c r="GZ11" s="9">
        <f ca="1">IF(OR(INDIRECT(CONCATENATE("'2018-08 (Д)'!W",TEXT(MATCH($C11,'2018-08 (Д)'!$C$2:$C$100,0)+1,0)))="Н/Д",INDIRECT(CONCATENATE("'2018-07 (Д)'!W",TEXT(MATCH($C11,'2018-07 (Д)'!$C$2:$C$100,0)+1,0)))="Н/Д",AND(INDIRECT(CONCATENATE("'2018-08 (Д)'!W",TEXT(MATCH($C11,'2018-08 (Д)'!$C$2:$C$100,0)+1,0)))="Н/Д",INDIRECT(CONCATENATE("'2018-07 (Д)'!W",TEXT(MATCH($C11,'2018-07 (Д)'!$C$2:$C$100,0)+1,0))))),"Н/Д",((INDIRECT(CONCATENATE("'2018-08 (Д)'!W",TEXT(MATCH($C11,'2018-08 (Д)'!$C$2:$C$100,0)+1,0)))-INDIRECT(CONCATENATE("'2018-07 (Д)'!W",TEXT(MATCH($C11,'2018-07 (Д)'!$C$2:$C$100,0)+1,0))))/INDIRECT(CONCATENATE("'2018-07 (Д)'!W",TEXT(MATCH($C11,'2018-07 (Д)'!$C$2:$C$100,0)+1,0))))*100)</f>
        <v>40.478692363137455</v>
      </c>
      <c r="HA11" s="9">
        <f ca="1">IF(OR(INDIRECT(CONCATENATE("'2018-09 (Д)'!W",TEXT(MATCH($C11,'2018-09 (Д)'!$C$2:$C$100,0)+1,0)))="Н/Д",INDIRECT(CONCATENATE("'2018-08 (Д)'!W",TEXT(MATCH($C11,'2018-08 (Д)'!$C$2:$C$100,0)+1,0)))="Н/Д",AND(INDIRECT(CONCATENATE("'2018-09 (Д)'!W",TEXT(MATCH($C11,'2018-09 (Д)'!$C$2:$C$100,0)+1,0)))="Н/Д",INDIRECT(CONCATENATE("'2018-08 (Д)'!W",TEXT(MATCH($C11,'2018-08 (Д)'!$C$2:$C$100,0)+1,0))))),"Н/Д",((INDIRECT(CONCATENATE("'2018-09 (Д)'!W",TEXT(MATCH($C11,'2018-09 (Д)'!$C$2:$C$100,0)+1,0)))-INDIRECT(CONCATENATE("'2018-08 (Д)'!W",TEXT(MATCH($C11,'2018-08 (Д)'!$C$2:$C$100,0)+1,0))))/INDIRECT(CONCATENATE("'2018-08 (Д)'!W",TEXT(MATCH($C11,'2018-08 (Д)'!$C$2:$C$100,0)+1,0))))*100)</f>
        <v>37.497320218859862</v>
      </c>
      <c r="HB11" s="9">
        <f ca="1">IF(OR(INDIRECT(CONCATENATE("'2018-10 (Д)'!W",TEXT(MATCH($C11,'2018-10 (Д)'!$C$2:$C$100,0)+1,0)))="Н/Д",INDIRECT(CONCATENATE("'2018-09 (Д)'!W",TEXT(MATCH($C11,'2018-09 (Д)'!$C$2:$C$100,0)+1,0)))="Н/Д",AND(INDIRECT(CONCATENATE("'2018-10 (Д)'!W",TEXT(MATCH($C11,'2018-10 (Д)'!$C$2:$C$100,0)+1,0)))="Н/Д",INDIRECT(CONCATENATE("'2018-09 (Д)'!W",TEXT(MATCH($C11,'2018-09 (Д)'!$C$2:$C$100,0)+1,0))))),"Н/Д",((INDIRECT(CONCATENATE("'2018-10 (Д)'!W",TEXT(MATCH($C11,'2018-10 (Д)'!$C$2:$C$100,0)+1,0)))-INDIRECT(CONCATENATE("'2018-09 (Д)'!W",TEXT(MATCH($C11,'2018-09 (Д)'!$C$2:$C$100,0)+1,0))))/INDIRECT(CONCATENATE("'2018-09 (Д)'!W",TEXT(MATCH($C11,'2018-09 (Д)'!$C$2:$C$100,0)+1,0))))*100)</f>
        <v>-33.167650127501467</v>
      </c>
      <c r="HC11" s="9">
        <f ca="1">IF(OR(INDIRECT(CONCATENATE("'2018-11 (Д)'!W",TEXT(MATCH($C11,'2018-11 (Д)'!$C$2:$C$100,0)+1,0)))="Н/Д",INDIRECT(CONCATENATE("'2018-10 (Д)'!W",TEXT(MATCH($C11,'2018-10 (Д)'!$C$2:$C$100,0)+1,0)))="Н/Д",AND(INDIRECT(CONCATENATE("'2018-11 (Д)'!W",TEXT(MATCH($C11,'2018-11 (Д)'!$C$2:$C$100,0)+1,0)))="Н/Д",INDIRECT(CONCATENATE("'2018-10 (Д)'!W",TEXT(MATCH($C11,'2018-10 (Д)'!$C$2:$C$100,0)+1,0))))),"Н/Д",((INDIRECT(CONCATENATE("'2018-11 (Д)'!W",TEXT(MATCH($C11,'2018-11 (Д)'!$C$2:$C$100,0)+1,0)))-INDIRECT(CONCATENATE("'2018-10 (Д)'!W",TEXT(MATCH($C11,'2018-10 (Д)'!$C$2:$C$100,0)+1,0))))/INDIRECT(CONCATENATE("'2018-10 (Д)'!W",TEXT(MATCH($C11,'2018-10 (Д)'!$C$2:$C$100,0)+1,0))))*100)</f>
        <v>19.694274537222825</v>
      </c>
      <c r="HD11" s="9">
        <f ca="1">IF(OR(INDIRECT(CONCATENATE("'2018-12 (Д)'!W",TEXT(MATCH($C11,'2018-12 (Д)'!$C$2:$C$100,0)+1,0)))="Н/Д",INDIRECT(CONCATENATE("'2018-11 (Д)'!W",TEXT(MATCH($C11,'2018-11 (Д)'!$C$2:$C$100,0)+1,0)))="Н/Д",AND(INDIRECT(CONCATENATE("'2018-12 (Д)'!W",TEXT(MATCH($C11,'2018-12 (Д)'!$C$2:$C$100,0)+1,0)))="Н/Д",INDIRECT(CONCATENATE("'2018-11 (Д)'!W",TEXT(MATCH($C11,'2018-11 (Д)'!$C$2:$C$100,0)+1,0))))),"Н/Д",((INDIRECT(CONCATENATE("'2018-12 (Д)'!W",TEXT(MATCH($C11,'2018-12 (Д)'!$C$2:$C$100,0)+1,0)))-INDIRECT(CONCATENATE("'2018-11 (Д)'!W",TEXT(MATCH($C11,'2018-11 (Д)'!$C$2:$C$100,0)+1,0))))/INDIRECT(CONCATENATE("'2018-11 (Д)'!W",TEXT(MATCH($C11,'2018-11 (Д)'!$C$2:$C$100,0)+1,0))))*100)</f>
        <v>39.247189741660364</v>
      </c>
    </row>
    <row r="12" spans="1:212" x14ac:dyDescent="0.25">
      <c r="A12" s="2" t="s">
        <v>22</v>
      </c>
      <c r="B12" s="2" t="s">
        <v>31</v>
      </c>
      <c r="C12" s="15">
        <v>64000000</v>
      </c>
      <c r="D12" s="9"/>
      <c r="E12" s="9">
        <f ca="1">IF(OR(INDIRECT(CONCATENATE("'2018-03 (Д)'!E",TEXT(MATCH($C12,'2018-03 (Д)'!$C$2:$C$100,0)+1,0)))="Н/Д",INDIRECT(CONCATENATE("'2018-02 (Д)'!E",TEXT(MATCH($C12,'2018-02 (Д)'!$C$2:$C$100,0)+1,0)))="Н/Д",AND(INDIRECT(CONCATENATE("'2018-03 (Д)'!E",TEXT(MATCH($C12,'2018-03 (Д)'!$C$2:$C$100,0)+1,0)))="Н/Д",INDIRECT(CONCATENATE("'2018-02 (Д)'!E",TEXT(MATCH($C12,'2018-02 (Д)'!$C$2:$C$100,0)+1,0))))),"Н/Д",((INDIRECT(CONCATENATE("'2018-03 (Д)'!E",TEXT(MATCH($C12,'2018-03 (Д)'!$C$2:$C$100,0)+1,0)))-INDIRECT(CONCATENATE("'2018-02 (Д)'!E",TEXT(MATCH($C12,'2018-02 (Д)'!$C$2:$C$100,0)+1,0))))/INDIRECT(CONCATENATE("'2018-02 (Д)'!E",TEXT(MATCH($C12,'2018-02 (Д)'!$C$2:$C$100,0)+1,0))))*100)</f>
        <v>49.835693500322805</v>
      </c>
      <c r="F12" s="9">
        <f ca="1">IF(OR(INDIRECT(CONCATENATE("'2018-04 (Д)'!E",TEXT(MATCH($C12,'2018-04 (Д)'!$C$2:$C$100,0)+1,0)))="Н/Д",INDIRECT(CONCATENATE("'2018-03 (Д)'!E",TEXT(MATCH($C12,'2018-03 (Д)'!$C$2:$C$100,0)+1,0)))="Н/Д",AND(INDIRECT(CONCATENATE("'2018-04 (Д)'!E",TEXT(MATCH($C12,'2018-04 (Д)'!$C$2:$C$100,0)+1,0)))="Н/Д",INDIRECT(CONCATENATE("'2018-03 (Д)'!E",TEXT(MATCH($C12,'2018-03 (Д)'!$C$2:$C$100,0)+1,0))))),"Н/Д",((INDIRECT(CONCATENATE("'2018-04 (Д)'!E",TEXT(MATCH($C12,'2018-04 (Д)'!$C$2:$C$100,0)+1,0)))-INDIRECT(CONCATENATE("'2018-03 (Д)'!E",TEXT(MATCH($C12,'2018-03 (Д)'!$C$2:$C$100,0)+1,0))))/INDIRECT(CONCATENATE("'2018-03 (Д)'!E",TEXT(MATCH($C12,'2018-03 (Д)'!$C$2:$C$100,0)+1,0))))*100)</f>
        <v>96.438955519304145</v>
      </c>
      <c r="G12" s="9">
        <f ca="1">IF(OR(INDIRECT(CONCATENATE("'2018-05 (Д)'!E",TEXT(MATCH($C12,'2018-05 (Д)'!$C$2:$C$100,0)+1,0)))="Н/Д",INDIRECT(CONCATENATE("'2018-04 (Д)'!E",TEXT(MATCH($C12,'2018-04 (Д)'!$C$2:$C$100,0)+1,0)))="Н/Д",AND(INDIRECT(CONCATENATE("'2018-05 (Д)'!E",TEXT(MATCH($C12,'2018-05 (Д)'!$C$2:$C$100,0)+1,0)))="Н/Д",INDIRECT(CONCATENATE("'2018-04 (Д)'!E",TEXT(MATCH($C12,'2018-04 (Д)'!$C$2:$C$100,0)+1,0))))),"Н/Д",((INDIRECT(CONCATENATE("'2018-05 (Д)'!E",TEXT(MATCH($C12,'2018-05 (Д)'!$C$2:$C$100,0)+1,0)))-INDIRECT(CONCATENATE("'2018-04 (Д)'!E",TEXT(MATCH($C12,'2018-04 (Д)'!$C$2:$C$100,0)+1,0))))/INDIRECT(CONCATENATE("'2018-04 (Д)'!E",TEXT(MATCH($C12,'2018-04 (Д)'!$C$2:$C$100,0)+1,0))))*100)</f>
        <v>108.55415432104026</v>
      </c>
      <c r="H12" s="9">
        <f ca="1">IF(OR(INDIRECT(CONCATENATE("'2018-06 (Д)'!E",TEXT(MATCH($C12,'2018-06 (Д)'!$C$2:$C$100,0)+1,0)))="Н/Д",INDIRECT(CONCATENATE("'2018-05 (Д)'!E",TEXT(MATCH($C12,'2018-05 (Д)'!$C$2:$C$100,0)+1,0)))="Н/Д",AND(INDIRECT(CONCATENATE("'2018-06 (Д)'!E",TEXT(MATCH($C12,'2018-06 (Д)'!$C$2:$C$100,0)+1,0)))="Н/Д",INDIRECT(CONCATENATE("'2018-05 (Д)'!E",TEXT(MATCH($C12,'2018-05 (Д)'!$C$2:$C$100,0)+1,0))))),"Н/Д",((INDIRECT(CONCATENATE("'2018-06 (Д)'!E",TEXT(MATCH($C12,'2018-06 (Д)'!$C$2:$C$100,0)+1,0)))-INDIRECT(CONCATENATE("'2018-05 (Д)'!E",TEXT(MATCH($C12,'2018-05 (Д)'!$C$2:$C$100,0)+1,0))))/INDIRECT(CONCATENATE("'2018-05 (Д)'!E",TEXT(MATCH($C12,'2018-05 (Д)'!$C$2:$C$100,0)+1,0))))*100)</f>
        <v>-68.256418221445983</v>
      </c>
      <c r="I12" s="9">
        <f ca="1">IF(OR(INDIRECT(CONCATENATE("'2018-07 (Д)'!E",TEXT(MATCH($C12,'2018-07 (Д)'!$C$2:$C$100,0)+1,0)))="Н/Д",INDIRECT(CONCATENATE("'2018-06 (Д)'!E",TEXT(MATCH($C12,'2018-06 (Д)'!$C$2:$C$100,0)+1,0)))="Н/Д",AND(INDIRECT(CONCATENATE("'2018-07 (Д)'!E",TEXT(MATCH($C12,'2018-07 (Д)'!$C$2:$C$100,0)+1,0)))="Н/Д",INDIRECT(CONCATENATE("'2018-06 (Д)'!E",TEXT(MATCH($C12,'2018-06 (Д)'!$C$2:$C$100,0)+1,0))))),"Н/Д",((INDIRECT(CONCATENATE("'2018-07 (Д)'!E",TEXT(MATCH($C12,'2018-07 (Д)'!$C$2:$C$100,0)+1,0)))-INDIRECT(CONCATENATE("'2018-06 (Д)'!E",TEXT(MATCH($C12,'2018-06 (Д)'!$C$2:$C$100,0)+1,0))))/INDIRECT(CONCATENATE("'2018-06 (Д)'!E",TEXT(MATCH($C12,'2018-06 (Д)'!$C$2:$C$100,0)+1,0))))*100)</f>
        <v>-24.487253621598708</v>
      </c>
      <c r="J12" s="9">
        <f ca="1">IF(OR(INDIRECT(CONCATENATE("'2018-08 (Д)'!E",TEXT(MATCH($C12,'2018-08 (Д)'!$C$2:$C$100,0)+1,0)))="Н/Д",INDIRECT(CONCATENATE("'2018-07 (Д)'!E",TEXT(MATCH($C12,'2018-07 (Д)'!$C$2:$C$100,0)+1,0)))="Н/Д",AND(INDIRECT(CONCATENATE("'2018-08 (Д)'!E",TEXT(MATCH($C12,'2018-08 (Д)'!$C$2:$C$100,0)+1,0)))="Н/Д",INDIRECT(CONCATENATE("'2018-07 (Д)'!E",TEXT(MATCH($C12,'2018-07 (Д)'!$C$2:$C$100,0)+1,0))))),"Н/Д",((INDIRECT(CONCATENATE("'2018-08 (Д)'!E",TEXT(MATCH($C12,'2018-08 (Д)'!$C$2:$C$100,0)+1,0)))-INDIRECT(CONCATENATE("'2018-07 (Д)'!E",TEXT(MATCH($C12,'2018-07 (Д)'!$C$2:$C$100,0)+1,0))))/INDIRECT(CONCATENATE("'2018-07 (Д)'!E",TEXT(MATCH($C12,'2018-07 (Д)'!$C$2:$C$100,0)+1,0))))*100)</f>
        <v>68.37236269181733</v>
      </c>
      <c r="K12" s="9">
        <f ca="1">IF(OR(INDIRECT(CONCATENATE("'2018-09 (Д)'!E",TEXT(MATCH($C12,'2018-09 (Д)'!$C$2:$C$100,0)+1,0)))="Н/Д",INDIRECT(CONCATENATE("'2018-08 (Д)'!E",TEXT(MATCH($C12,'2018-08 (Д)'!$C$2:$C$100,0)+1,0)))="Н/Д",AND(INDIRECT(CONCATENATE("'2018-09 (Д)'!E",TEXT(MATCH($C12,'2018-09 (Д)'!$C$2:$C$100,0)+1,0)))="Н/Д",INDIRECT(CONCATENATE("'2018-08 (Д)'!E",TEXT(MATCH($C12,'2018-08 (Д)'!$C$2:$C$100,0)+1,0))))),"Н/Д",((INDIRECT(CONCATENATE("'2018-09 (Д)'!E",TEXT(MATCH($C12,'2018-09 (Д)'!$C$2:$C$100,0)+1,0)))-INDIRECT(CONCATENATE("'2018-08 (Д)'!E",TEXT(MATCH($C12,'2018-08 (Д)'!$C$2:$C$100,0)+1,0))))/INDIRECT(CONCATENATE("'2018-08 (Д)'!E",TEXT(MATCH($C12,'2018-08 (Д)'!$C$2:$C$100,0)+1,0))))*100)</f>
        <v>-3.9654454940342991</v>
      </c>
      <c r="L12" s="9">
        <f ca="1">IF(OR(INDIRECT(CONCATENATE("'2018-10 (Д)'!E",TEXT(MATCH($C12,'2018-10 (Д)'!$C$2:$C$100,0)+1,0)))="Н/Д",INDIRECT(CONCATENATE("'2018-09 (Д)'!E",TEXT(MATCH($C12,'2018-09 (Д)'!$C$2:$C$100,0)+1,0)))="Н/Д",AND(INDIRECT(CONCATENATE("'2018-10 (Д)'!E",TEXT(MATCH($C12,'2018-10 (Д)'!$C$2:$C$100,0)+1,0)))="Н/Д",INDIRECT(CONCATENATE("'2018-09 (Д)'!E",TEXT(MATCH($C12,'2018-09 (Д)'!$C$2:$C$100,0)+1,0))))),"Н/Д",((INDIRECT(CONCATENATE("'2018-10 (Д)'!E",TEXT(MATCH($C12,'2018-10 (Д)'!$C$2:$C$100,0)+1,0)))-INDIRECT(CONCATENATE("'2018-09 (Д)'!E",TEXT(MATCH($C12,'2018-09 (Д)'!$C$2:$C$100,0)+1,0))))/INDIRECT(CONCATENATE("'2018-09 (Д)'!E",TEXT(MATCH($C12,'2018-09 (Д)'!$C$2:$C$100,0)+1,0))))*100)</f>
        <v>-21.089472209793033</v>
      </c>
      <c r="M12" s="9">
        <f ca="1">IF(OR(INDIRECT(CONCATENATE("'2018-11 (Д)'!E",TEXT(MATCH($C12,'2018-11 (Д)'!$C$2:$C$100,0)+1,0)))="Н/Д",INDIRECT(CONCATENATE("'2018-10 (Д)'!E",TEXT(MATCH($C12,'2018-10 (Д)'!$C$2:$C$100,0)+1,0)))="Н/Д",AND(INDIRECT(CONCATENATE("'2018-11 (Д)'!E",TEXT(MATCH($C12,'2018-11 (Д)'!$C$2:$C$100,0)+1,0)))="Н/Д",INDIRECT(CONCATENATE("'2018-10 (Д)'!E",TEXT(MATCH($C12,'2018-10 (Д)'!$C$2:$C$100,0)+1,0))))),"Н/Д",((INDIRECT(CONCATENATE("'2018-11 (Д)'!E",TEXT(MATCH($C12,'2018-11 (Д)'!$C$2:$C$100,0)+1,0)))-INDIRECT(CONCATENATE("'2018-10 (Д)'!E",TEXT(MATCH($C12,'2018-10 (Д)'!$C$2:$C$100,0)+1,0))))/INDIRECT(CONCATENATE("'2018-10 (Д)'!E",TEXT(MATCH($C12,'2018-10 (Д)'!$C$2:$C$100,0)+1,0))))*100)</f>
        <v>58.178941422919671</v>
      </c>
      <c r="N12" s="9">
        <f ca="1">IF(OR(INDIRECT(CONCATENATE("'2018-12 (Д)'!E",TEXT(MATCH($C12,'2018-12 (Д)'!$C$2:$C$100,0)+1,0)))="Н/Д",INDIRECT(CONCATENATE("'2018-11 (Д)'!E",TEXT(MATCH($C12,'2018-11 (Д)'!$C$2:$C$100,0)+1,0)))="Н/Д",AND(INDIRECT(CONCATENATE("'2018-12 (Д)'!E",TEXT(MATCH($C12,'2018-12 (Д)'!$C$2:$C$100,0)+1,0)))="Н/Д",INDIRECT(CONCATENATE("'2018-11 (Д)'!E",TEXT(MATCH($C12,'2018-11 (Д)'!$C$2:$C$100,0)+1,0))))),"Н/Д",((INDIRECT(CONCATENATE("'2018-12 (Д)'!E",TEXT(MATCH($C12,'2018-12 (Д)'!$C$2:$C$100,0)+1,0)))-INDIRECT(CONCATENATE("'2018-11 (Д)'!E",TEXT(MATCH($C12,'2018-11 (Д)'!$C$2:$C$100,0)+1,0))))/INDIRECT(CONCATENATE("'2018-11 (Д)'!E",TEXT(MATCH($C12,'2018-11 (Д)'!$C$2:$C$100,0)+1,0))))*100)</f>
        <v>-18.578027270220304</v>
      </c>
      <c r="O12" s="9"/>
      <c r="P12" s="9">
        <f ca="1">IF(OR(INDIRECT(CONCATENATE("'2018-03 (Д)'!F",TEXT(MATCH($C12,'2018-03 (Д)'!$C$2:$C$100,0)+1,0)))="Н/Д",INDIRECT(CONCATENATE("'2018-02 (Д)'!F",TEXT(MATCH($C12,'2018-02 (Д)'!$C$2:$C$100,0)+1,0)))="Н/Д",AND(INDIRECT(CONCATENATE("'2018-03 (Д)'!F",TEXT(MATCH($C12,'2018-03 (Д)'!$C$2:$C$100,0)+1,0)))="Н/Д",INDIRECT(CONCATENATE("'2018-02 (Д)'!F",TEXT(MATCH($C12,'2018-02 (Д)'!$C$2:$C$100,0)+1,0))))),"Н/Д",((INDIRECT(CONCATENATE("'2018-03 (Д)'!F",TEXT(MATCH($C12,'2018-03 (Д)'!$C$2:$C$100,0)+1,0)))-INDIRECT(CONCATENATE("'2018-02 (Д)'!F",TEXT(MATCH($C12,'2018-02 (Д)'!$C$2:$C$100,0)+1,0))))/INDIRECT(CONCATENATE("'2018-02 (Д)'!F",TEXT(MATCH($C12,'2018-02 (Д)'!$C$2:$C$100,0)+1,0))))*100)</f>
        <v>42.584685053114839</v>
      </c>
      <c r="Q12" s="9">
        <f ca="1">IF(OR(INDIRECT(CONCATENATE("'2018-04 (Д)'!F",TEXT(MATCH($C12,'2018-04 (Д)'!$C$2:$C$100,0)+1,0)))="Н/Д",INDIRECT(CONCATENATE("'2018-03 (Д)'!F",TEXT(MATCH($C12,'2018-03 (Д)'!$C$2:$C$100,0)+1,0)))="Н/Д",AND(INDIRECT(CONCATENATE("'2018-04 (Д)'!F",TEXT(MATCH($C12,'2018-04 (Д)'!$C$2:$C$100,0)+1,0)))="Н/Д",INDIRECT(CONCATENATE("'2018-03 (Д)'!F",TEXT(MATCH($C12,'2018-03 (Д)'!$C$2:$C$100,0)+1,0))))),"Н/Д",((INDIRECT(CONCATENATE("'2018-04 (Д)'!F",TEXT(MATCH($C12,'2018-04 (Д)'!$C$2:$C$100,0)+1,0)))-INDIRECT(CONCATENATE("'2018-03 (Д)'!F",TEXT(MATCH($C12,'2018-03 (Д)'!$C$2:$C$100,0)+1,0))))/INDIRECT(CONCATENATE("'2018-03 (Д)'!F",TEXT(MATCH($C12,'2018-03 (Д)'!$C$2:$C$100,0)+1,0))))*100)</f>
        <v>100.27356484973934</v>
      </c>
      <c r="R12" s="9">
        <f ca="1">IF(OR(INDIRECT(CONCATENATE("'2018-05 (Д)'!F",TEXT(MATCH($C12,'2018-05 (Д)'!$C$2:$C$100,0)+1,0)))="Н/Д",INDIRECT(CONCATENATE("'2018-04 (Д)'!F",TEXT(MATCH($C12,'2018-04 (Д)'!$C$2:$C$100,0)+1,0)))="Н/Д",AND(INDIRECT(CONCATENATE("'2018-05 (Д)'!F",TEXT(MATCH($C12,'2018-05 (Д)'!$C$2:$C$100,0)+1,0)))="Н/Д",INDIRECT(CONCATENATE("'2018-04 (Д)'!F",TEXT(MATCH($C12,'2018-04 (Д)'!$C$2:$C$100,0)+1,0))))),"Н/Д",((INDIRECT(CONCATENATE("'2018-05 (Д)'!F",TEXT(MATCH($C12,'2018-05 (Д)'!$C$2:$C$100,0)+1,0)))-INDIRECT(CONCATENATE("'2018-04 (Д)'!F",TEXT(MATCH($C12,'2018-04 (Д)'!$C$2:$C$100,0)+1,0))))/INDIRECT(CONCATENATE("'2018-04 (Д)'!F",TEXT(MATCH($C12,'2018-04 (Д)'!$C$2:$C$100,0)+1,0))))*100)</f>
        <v>114.06231943546553</v>
      </c>
      <c r="S12" s="9">
        <f ca="1">IF(OR(INDIRECT(CONCATENATE("'2018-06 (Д)'!F",TEXT(MATCH($C12,'2018-06 (Д)'!$C$2:$C$100,0)+1,0)))="Н/Д",INDIRECT(CONCATENATE("'2018-05 (Д)'!F",TEXT(MATCH($C12,'2018-05 (Д)'!$C$2:$C$100,0)+1,0)))="Н/Д",AND(INDIRECT(CONCATENATE("'2018-06 (Д)'!F",TEXT(MATCH($C12,'2018-06 (Д)'!$C$2:$C$100,0)+1,0)))="Н/Д",INDIRECT(CONCATENATE("'2018-05 (Д)'!F",TEXT(MATCH($C12,'2018-05 (Д)'!$C$2:$C$100,0)+1,0))))),"Н/Д",((INDIRECT(CONCATENATE("'2018-06 (Д)'!F",TEXT(MATCH($C12,'2018-06 (Д)'!$C$2:$C$100,0)+1,0)))-INDIRECT(CONCATENATE("'2018-05 (Д)'!F",TEXT(MATCH($C12,'2018-05 (Д)'!$C$2:$C$100,0)+1,0))))/INDIRECT(CONCATENATE("'2018-05 (Д)'!F",TEXT(MATCH($C12,'2018-05 (Д)'!$C$2:$C$100,0)+1,0))))*100)</f>
        <v>-69.234355112224094</v>
      </c>
      <c r="T12" s="9">
        <f ca="1">IF(OR(INDIRECT(CONCATENATE("'2018-07 (Д)'!F",TEXT(MATCH($C12,'2018-07 (Д)'!$C$2:$C$100,0)+1,0)))="Н/Д",INDIRECT(CONCATENATE("'2018-06 (Д)'!F",TEXT(MATCH($C12,'2018-06 (Д)'!$C$2:$C$100,0)+1,0)))="Н/Д",AND(INDIRECT(CONCATENATE("'2018-07 (Д)'!F",TEXT(MATCH($C12,'2018-07 (Д)'!$C$2:$C$100,0)+1,0)))="Н/Д",INDIRECT(CONCATENATE("'2018-06 (Д)'!F",TEXT(MATCH($C12,'2018-06 (Д)'!$C$2:$C$100,0)+1,0))))),"Н/Д",((INDIRECT(CONCATENATE("'2018-07 (Д)'!F",TEXT(MATCH($C12,'2018-07 (Д)'!$C$2:$C$100,0)+1,0)))-INDIRECT(CONCATENATE("'2018-06 (Д)'!F",TEXT(MATCH($C12,'2018-06 (Д)'!$C$2:$C$100,0)+1,0))))/INDIRECT(CONCATENATE("'2018-06 (Д)'!F",TEXT(MATCH($C12,'2018-06 (Д)'!$C$2:$C$100,0)+1,0))))*100)</f>
        <v>-26.191953335447366</v>
      </c>
      <c r="U12" s="9">
        <f ca="1">IF(OR(INDIRECT(CONCATENATE("'2018-08 (Д)'!F",TEXT(MATCH($C12,'2018-08 (Д)'!$C$2:$C$100,0)+1,0)))="Н/Д",INDIRECT(CONCATENATE("'2018-07 (Д)'!F",TEXT(MATCH($C12,'2018-07 (Д)'!$C$2:$C$100,0)+1,0)))="Н/Д",AND(INDIRECT(CONCATENATE("'2018-08 (Д)'!F",TEXT(MATCH($C12,'2018-08 (Д)'!$C$2:$C$100,0)+1,0)))="Н/Д",INDIRECT(CONCATENATE("'2018-07 (Д)'!F",TEXT(MATCH($C12,'2018-07 (Д)'!$C$2:$C$100,0)+1,0))))),"Н/Д",((INDIRECT(CONCATENATE("'2018-08 (Д)'!F",TEXT(MATCH($C12,'2018-08 (Д)'!$C$2:$C$100,0)+1,0)))-INDIRECT(CONCATENATE("'2018-07 (Д)'!F",TEXT(MATCH($C12,'2018-07 (Д)'!$C$2:$C$100,0)+1,0))))/INDIRECT(CONCATENATE("'2018-07 (Д)'!F",TEXT(MATCH($C12,'2018-07 (Д)'!$C$2:$C$100,0)+1,0))))*100)</f>
        <v>62.428749221709957</v>
      </c>
      <c r="V12" s="9">
        <f ca="1">IF(OR(INDIRECT(CONCATENATE("'2018-09 (Д)'!F",TEXT(MATCH($C12,'2018-09 (Д)'!$C$2:$C$100,0)+1,0)))="Н/Д",INDIRECT(CONCATENATE("'2018-08 (Д)'!F",TEXT(MATCH($C12,'2018-08 (Д)'!$C$2:$C$100,0)+1,0)))="Н/Д",AND(INDIRECT(CONCATENATE("'2018-09 (Д)'!F",TEXT(MATCH($C12,'2018-09 (Д)'!$C$2:$C$100,0)+1,0)))="Н/Д",INDIRECT(CONCATENATE("'2018-08 (Д)'!F",TEXT(MATCH($C12,'2018-08 (Д)'!$C$2:$C$100,0)+1,0))))),"Н/Д",((INDIRECT(CONCATENATE("'2018-09 (Д)'!F",TEXT(MATCH($C12,'2018-09 (Д)'!$C$2:$C$100,0)+1,0)))-INDIRECT(CONCATENATE("'2018-08 (Д)'!F",TEXT(MATCH($C12,'2018-08 (Д)'!$C$2:$C$100,0)+1,0))))/INDIRECT(CONCATENATE("'2018-08 (Д)'!F",TEXT(MATCH($C12,'2018-08 (Д)'!$C$2:$C$100,0)+1,0))))*100)</f>
        <v>-8.3734987002771195</v>
      </c>
      <c r="W12" s="9">
        <f ca="1">IF(OR(INDIRECT(CONCATENATE("'2018-10 (Д)'!F",TEXT(MATCH($C12,'2018-10 (Д)'!$C$2:$C$100,0)+1,0)))="Н/Д",INDIRECT(CONCATENATE("'2018-09 (Д)'!F",TEXT(MATCH($C12,'2018-09 (Д)'!$C$2:$C$100,0)+1,0)))="Н/Д",AND(INDIRECT(CONCATENATE("'2018-10 (Д)'!F",TEXT(MATCH($C12,'2018-10 (Д)'!$C$2:$C$100,0)+1,0)))="Н/Д",INDIRECT(CONCATENATE("'2018-09 (Д)'!F",TEXT(MATCH($C12,'2018-09 (Д)'!$C$2:$C$100,0)+1,0))))),"Н/Д",((INDIRECT(CONCATENATE("'2018-10 (Д)'!F",TEXT(MATCH($C12,'2018-10 (Д)'!$C$2:$C$100,0)+1,0)))-INDIRECT(CONCATENATE("'2018-09 (Д)'!F",TEXT(MATCH($C12,'2018-09 (Д)'!$C$2:$C$100,0)+1,0))))/INDIRECT(CONCATENATE("'2018-09 (Д)'!F",TEXT(MATCH($C12,'2018-09 (Д)'!$C$2:$C$100,0)+1,0))))*100)</f>
        <v>-25.313542264469106</v>
      </c>
      <c r="X12" s="9">
        <f ca="1">IF(OR(INDIRECT(CONCATENATE("'2018-11 (Д)'!F",TEXT(MATCH($C12,'2018-11 (Д)'!$C$2:$C$100,0)+1,0)))="Н/Д",INDIRECT(CONCATENATE("'2018-10 (Д)'!F",TEXT(MATCH($C12,'2018-10 (Д)'!$C$2:$C$100,0)+1,0)))="Н/Д",AND(INDIRECT(CONCATENATE("'2018-11 (Д)'!F",TEXT(MATCH($C12,'2018-11 (Д)'!$C$2:$C$100,0)+1,0)))="Н/Д",INDIRECT(CONCATENATE("'2018-10 (Д)'!F",TEXT(MATCH($C12,'2018-10 (Д)'!$C$2:$C$100,0)+1,0))))),"Н/Д",((INDIRECT(CONCATENATE("'2018-11 (Д)'!F",TEXT(MATCH($C12,'2018-11 (Д)'!$C$2:$C$100,0)+1,0)))-INDIRECT(CONCATENATE("'2018-10 (Д)'!F",TEXT(MATCH($C12,'2018-10 (Д)'!$C$2:$C$100,0)+1,0))))/INDIRECT(CONCATENATE("'2018-10 (Д)'!F",TEXT(MATCH($C12,'2018-10 (Д)'!$C$2:$C$100,0)+1,0))))*100)</f>
        <v>66.014986215623978</v>
      </c>
      <c r="Y12" s="9">
        <f ca="1">IF(OR(INDIRECT(CONCATENATE("'2018-12 (Д)'!F",TEXT(MATCH($C12,'2018-12 (Д)'!$C$2:$C$100,0)+1,0)))="Н/Д",INDIRECT(CONCATENATE("'2018-11 (Д)'!F",TEXT(MATCH($C12,'2018-11 (Д)'!$C$2:$C$100,0)+1,0)))="Н/Д",AND(INDIRECT(CONCATENATE("'2018-12 (Д)'!F",TEXT(MATCH($C12,'2018-12 (Д)'!$C$2:$C$100,0)+1,0)))="Н/Д",INDIRECT(CONCATENATE("'2018-11 (Д)'!F",TEXT(MATCH($C12,'2018-11 (Д)'!$C$2:$C$100,0)+1,0))))),"Н/Д",((INDIRECT(CONCATENATE("'2018-12 (Д)'!F",TEXT(MATCH($C12,'2018-12 (Д)'!$C$2:$C$100,0)+1,0)))-INDIRECT(CONCATENATE("'2018-11 (Д)'!F",TEXT(MATCH($C12,'2018-11 (Д)'!$C$2:$C$100,0)+1,0))))/INDIRECT(CONCATENATE("'2018-11 (Д)'!F",TEXT(MATCH($C12,'2018-11 (Д)'!$C$2:$C$100,0)+1,0))))*100)</f>
        <v>-23.166081000103127</v>
      </c>
      <c r="Z12" s="9"/>
      <c r="AA12" s="9">
        <f ca="1">IF(OR(INDIRECT(CONCATENATE("'2018-03 (Д)'!G",TEXT(MATCH($C12,'2018-03 (Д)'!$C$2:$C$100,0)+1,0)))="Н/Д",INDIRECT(CONCATENATE("'2018-02 (Д)'!G",TEXT(MATCH($C12,'2018-02 (Д)'!$C$2:$C$100,0)+1,0)))="Н/Д",AND(INDIRECT(CONCATENATE("'2018-03 (Д)'!G",TEXT(MATCH($C12,'2018-03 (Д)'!$C$2:$C$100,0)+1,0)))="Н/Д",INDIRECT(CONCATENATE("'2018-02 (Д)'!G",TEXT(MATCH($C12,'2018-02 (Д)'!$C$2:$C$100,0)+1,0))))),"Н/Д",((INDIRECT(CONCATENATE("'2018-03 (Д)'!G",TEXT(MATCH($C12,'2018-03 (Д)'!$C$2:$C$100,0)+1,0)))-INDIRECT(CONCATENATE("'2018-02 (Д)'!G",TEXT(MATCH($C12,'2018-02 (Д)'!$C$2:$C$100,0)+1,0))))/INDIRECT(CONCATENATE("'2018-02 (Д)'!G",TEXT(MATCH($C12,'2018-02 (Д)'!$C$2:$C$100,0)+1,0))))*100)</f>
        <v>-17.852741967713463</v>
      </c>
      <c r="AB12" s="9">
        <f ca="1">IF(OR(INDIRECT(CONCATENATE("'2018-04 (Д)'!G",TEXT(MATCH($C12,'2018-04 (Д)'!$C$2:$C$100,0)+1,0)))="Н/Д",INDIRECT(CONCATENATE("'2018-03 (Д)'!G",TEXT(MATCH($C12,'2018-03 (Д)'!$C$2:$C$100,0)+1,0)))="Н/Д",AND(INDIRECT(CONCATENATE("'2018-04 (Д)'!G",TEXT(MATCH($C12,'2018-04 (Д)'!$C$2:$C$100,0)+1,0)))="Н/Д",INDIRECT(CONCATENATE("'2018-03 (Д)'!G",TEXT(MATCH($C12,'2018-03 (Д)'!$C$2:$C$100,0)+1,0))))),"Н/Д",((INDIRECT(CONCATENATE("'2018-04 (Д)'!G",TEXT(MATCH($C12,'2018-04 (Д)'!$C$2:$C$100,0)+1,0)))-INDIRECT(CONCATENATE("'2018-03 (Д)'!G",TEXT(MATCH($C12,'2018-03 (Д)'!$C$2:$C$100,0)+1,0))))/INDIRECT(CONCATENATE("'2018-03 (Д)'!G",TEXT(MATCH($C12,'2018-03 (Д)'!$C$2:$C$100,0)+1,0))))*100)</f>
        <v>928.95684133682653</v>
      </c>
      <c r="AC12" s="9">
        <f ca="1">IF(OR(INDIRECT(CONCATENATE("'2018-05 (Д)'!G",TEXT(MATCH($C12,'2018-05 (Д)'!$C$2:$C$100,0)+1,0)))="Н/Д",INDIRECT(CONCATENATE("'2018-04 (Д)'!G",TEXT(MATCH($C12,'2018-04 (Д)'!$C$2:$C$100,0)+1,0)))="Н/Д",AND(INDIRECT(CONCATENATE("'2018-05 (Д)'!G",TEXT(MATCH($C12,'2018-05 (Д)'!$C$2:$C$100,0)+1,0)))="Н/Д",INDIRECT(CONCATENATE("'2018-04 (Д)'!G",TEXT(MATCH($C12,'2018-04 (Д)'!$C$2:$C$100,0)+1,0))))),"Н/Д",((INDIRECT(CONCATENATE("'2018-05 (Д)'!G",TEXT(MATCH($C12,'2018-05 (Д)'!$C$2:$C$100,0)+1,0)))-INDIRECT(CONCATENATE("'2018-04 (Д)'!G",TEXT(MATCH($C12,'2018-04 (Д)'!$C$2:$C$100,0)+1,0))))/INDIRECT(CONCATENATE("'2018-04 (Д)'!G",TEXT(MATCH($C12,'2018-04 (Д)'!$C$2:$C$100,0)+1,0))))*100)</f>
        <v>195.72373211703754</v>
      </c>
      <c r="AD12" s="9">
        <f ca="1">IF(OR(INDIRECT(CONCATENATE("'2018-06 (Д)'!G",TEXT(MATCH($C12,'2018-06 (Д)'!$C$2:$C$100,0)+1,0)))="Н/Д",INDIRECT(CONCATENATE("'2018-05 (Д)'!G",TEXT(MATCH($C12,'2018-05 (Д)'!$C$2:$C$100,0)+1,0)))="Н/Д",AND(INDIRECT(CONCATENATE("'2018-06 (Д)'!G",TEXT(MATCH($C12,'2018-06 (Д)'!$C$2:$C$100,0)+1,0)))="Н/Д",INDIRECT(CONCATENATE("'2018-05 (Д)'!G",TEXT(MATCH($C12,'2018-05 (Д)'!$C$2:$C$100,0)+1,0))))),"Н/Д",((INDIRECT(CONCATENATE("'2018-06 (Д)'!G",TEXT(MATCH($C12,'2018-06 (Д)'!$C$2:$C$100,0)+1,0)))-INDIRECT(CONCATENATE("'2018-05 (Д)'!G",TEXT(MATCH($C12,'2018-05 (Д)'!$C$2:$C$100,0)+1,0))))/INDIRECT(CONCATENATE("'2018-05 (Д)'!G",TEXT(MATCH($C12,'2018-05 (Д)'!$C$2:$C$100,0)+1,0))))*100)</f>
        <v>-90.569453271364779</v>
      </c>
      <c r="AE12" s="9">
        <f ca="1">IF(OR(INDIRECT(CONCATENATE("'2018-07 (Д)'!G",TEXT(MATCH($C12,'2018-07 (Д)'!$C$2:$C$100,0)+1,0)))="Н/Д",INDIRECT(CONCATENATE("'2018-06 (Д)'!G",TEXT(MATCH($C12,'2018-06 (Д)'!$C$2:$C$100,0)+1,0)))="Н/Д",AND(INDIRECT(CONCATENATE("'2018-07 (Д)'!G",TEXT(MATCH($C12,'2018-07 (Д)'!$C$2:$C$100,0)+1,0)))="Н/Д",INDIRECT(CONCATENATE("'2018-06 (Д)'!G",TEXT(MATCH($C12,'2018-06 (Д)'!$C$2:$C$100,0)+1,0))))),"Н/Д",((INDIRECT(CONCATENATE("'2018-07 (Д)'!G",TEXT(MATCH($C12,'2018-07 (Д)'!$C$2:$C$100,0)+1,0)))-INDIRECT(CONCATENATE("'2018-06 (Д)'!G",TEXT(MATCH($C12,'2018-06 (Д)'!$C$2:$C$100,0)+1,0))))/INDIRECT(CONCATENATE("'2018-06 (Д)'!G",TEXT(MATCH($C12,'2018-06 (Д)'!$C$2:$C$100,0)+1,0))))*100)</f>
        <v>-66.719558621442886</v>
      </c>
      <c r="AF12" s="9">
        <f ca="1">IF(OR(INDIRECT(CONCATENATE("'2018-08 (Д)'!G",TEXT(MATCH($C12,'2018-08 (Д)'!$C$2:$C$100,0)+1,0)))="Н/Д",INDIRECT(CONCATENATE("'2018-07 (Д)'!G",TEXT(MATCH($C12,'2018-07 (Д)'!$C$2:$C$100,0)+1,0)))="Н/Д",AND(INDIRECT(CONCATENATE("'2018-08 (Д)'!G",TEXT(MATCH($C12,'2018-08 (Д)'!$C$2:$C$100,0)+1,0)))="Н/Д",INDIRECT(CONCATENATE("'2018-07 (Д)'!G",TEXT(MATCH($C12,'2018-07 (Д)'!$C$2:$C$100,0)+1,0))))),"Н/Д",((INDIRECT(CONCATENATE("'2018-08 (Д)'!G",TEXT(MATCH($C12,'2018-08 (Д)'!$C$2:$C$100,0)+1,0)))-INDIRECT(CONCATENATE("'2018-07 (Д)'!G",TEXT(MATCH($C12,'2018-07 (Д)'!$C$2:$C$100,0)+1,0))))/INDIRECT(CONCATENATE("'2018-07 (Д)'!G",TEXT(MATCH($C12,'2018-07 (Д)'!$C$2:$C$100,0)+1,0))))*100)</f>
        <v>106.43099146926735</v>
      </c>
      <c r="AG12" s="9">
        <f ca="1">IF(OR(INDIRECT(CONCATENATE("'2018-09 (Д)'!G",TEXT(MATCH($C12,'2018-09 (Д)'!$C$2:$C$100,0)+1,0)))="Н/Д",INDIRECT(CONCATENATE("'2018-08 (Д)'!G",TEXT(MATCH($C12,'2018-08 (Д)'!$C$2:$C$100,0)+1,0)))="Н/Д",AND(INDIRECT(CONCATENATE("'2018-09 (Д)'!G",TEXT(MATCH($C12,'2018-09 (Д)'!$C$2:$C$100,0)+1,0)))="Н/Д",INDIRECT(CONCATENATE("'2018-08 (Д)'!G",TEXT(MATCH($C12,'2018-08 (Д)'!$C$2:$C$100,0)+1,0))))),"Н/Д",((INDIRECT(CONCATENATE("'2018-09 (Д)'!G",TEXT(MATCH($C12,'2018-09 (Д)'!$C$2:$C$100,0)+1,0)))-INDIRECT(CONCATENATE("'2018-08 (Д)'!G",TEXT(MATCH($C12,'2018-08 (Д)'!$C$2:$C$100,0)+1,0))))/INDIRECT(CONCATENATE("'2018-08 (Д)'!G",TEXT(MATCH($C12,'2018-08 (Д)'!$C$2:$C$100,0)+1,0))))*100)</f>
        <v>41.760914196444965</v>
      </c>
      <c r="AH12" s="9">
        <f ca="1">IF(OR(INDIRECT(CONCATENATE("'2018-10 (Д)'!G",TEXT(MATCH($C12,'2018-10 (Д)'!$C$2:$C$100,0)+1,0)))="Н/Д",INDIRECT(CONCATENATE("'2018-09 (Д)'!G",TEXT(MATCH($C12,'2018-09 (Д)'!$C$2:$C$100,0)+1,0)))="Н/Д",AND(INDIRECT(CONCATENATE("'2018-10 (Д)'!G",TEXT(MATCH($C12,'2018-10 (Д)'!$C$2:$C$100,0)+1,0)))="Н/Д",INDIRECT(CONCATENATE("'2018-09 (Д)'!G",TEXT(MATCH($C12,'2018-09 (Д)'!$C$2:$C$100,0)+1,0))))),"Н/Д",((INDIRECT(CONCATENATE("'2018-10 (Д)'!G",TEXT(MATCH($C12,'2018-10 (Д)'!$C$2:$C$100,0)+1,0)))-INDIRECT(CONCATENATE("'2018-09 (Д)'!G",TEXT(MATCH($C12,'2018-09 (Д)'!$C$2:$C$100,0)+1,0))))/INDIRECT(CONCATENATE("'2018-09 (Д)'!G",TEXT(MATCH($C12,'2018-09 (Д)'!$C$2:$C$100,0)+1,0))))*100)</f>
        <v>-35.525251992439898</v>
      </c>
      <c r="AI12" s="9">
        <f ca="1">IF(OR(INDIRECT(CONCATENATE("'2018-11 (Д)'!G",TEXT(MATCH($C12,'2018-11 (Д)'!$C$2:$C$100,0)+1,0)))="Н/Д",INDIRECT(CONCATENATE("'2018-10 (Д)'!G",TEXT(MATCH($C12,'2018-10 (Д)'!$C$2:$C$100,0)+1,0)))="Н/Д",AND(INDIRECT(CONCATENATE("'2018-11 (Д)'!G",TEXT(MATCH($C12,'2018-11 (Д)'!$C$2:$C$100,0)+1,0)))="Н/Д",INDIRECT(CONCATENATE("'2018-10 (Д)'!G",TEXT(MATCH($C12,'2018-10 (Д)'!$C$2:$C$100,0)+1,0))))),"Н/Д",((INDIRECT(CONCATENATE("'2018-11 (Д)'!G",TEXT(MATCH($C12,'2018-11 (Д)'!$C$2:$C$100,0)+1,0)))-INDIRECT(CONCATENATE("'2018-10 (Д)'!G",TEXT(MATCH($C12,'2018-10 (Д)'!$C$2:$C$100,0)+1,0))))/INDIRECT(CONCATENATE("'2018-10 (Д)'!G",TEXT(MATCH($C12,'2018-10 (Д)'!$C$2:$C$100,0)+1,0))))*100)</f>
        <v>162.49595970054943</v>
      </c>
      <c r="AJ12" s="9">
        <f ca="1">IF(OR(INDIRECT(CONCATENATE("'2018-12 (Д)'!G",TEXT(MATCH($C12,'2018-12 (Д)'!$C$2:$C$100,0)+1,0)))="Н/Д",INDIRECT(CONCATENATE("'2018-11 (Д)'!G",TEXT(MATCH($C12,'2018-11 (Д)'!$C$2:$C$100,0)+1,0)))="Н/Д",AND(INDIRECT(CONCATENATE("'2018-12 (Д)'!G",TEXT(MATCH($C12,'2018-12 (Д)'!$C$2:$C$100,0)+1,0)))="Н/Д",INDIRECT(CONCATENATE("'2018-11 (Д)'!G",TEXT(MATCH($C12,'2018-11 (Д)'!$C$2:$C$100,0)+1,0))))),"Н/Д",((INDIRECT(CONCATENATE("'2018-12 (Д)'!G",TEXT(MATCH($C12,'2018-12 (Д)'!$C$2:$C$100,0)+1,0)))-INDIRECT(CONCATENATE("'2018-11 (Д)'!G",TEXT(MATCH($C12,'2018-11 (Д)'!$C$2:$C$100,0)+1,0))))/INDIRECT(CONCATENATE("'2018-11 (Д)'!G",TEXT(MATCH($C12,'2018-11 (Д)'!$C$2:$C$100,0)+1,0))))*100)</f>
        <v>-48.989945686798677</v>
      </c>
      <c r="AK12" s="9"/>
      <c r="AL12" s="9">
        <f ca="1">IF(OR(INDIRECT(CONCATENATE("'2018-03 (Д)'!H",TEXT(MATCH($C12,'2018-03 (Д)'!$C$2:$C$100,0)+1,0)))="Н/Д",INDIRECT(CONCATENATE("'2018-02 (Д)'!H",TEXT(MATCH($C12,'2018-02 (Д)'!$C$2:$C$100,0)+1,0)))="Н/Д",AND(INDIRECT(CONCATENATE("'2018-03 (Д)'!H",TEXT(MATCH($C12,'2018-03 (Д)'!$C$2:$C$100,0)+1,0)))="Н/Д",INDIRECT(CONCATENATE("'2018-02 (Д)'!H",TEXT(MATCH($C12,'2018-02 (Д)'!$C$2:$C$100,0)+1,0))))),"Н/Д",((INDIRECT(CONCATENATE("'2018-03 (Д)'!H",TEXT(MATCH($C12,'2018-03 (Д)'!$C$2:$C$100,0)+1,0)))-INDIRECT(CONCATENATE("'2018-02 (Д)'!H",TEXT(MATCH($C12,'2018-02 (Д)'!$C$2:$C$100,0)+1,0))))/INDIRECT(CONCATENATE("'2018-02 (Д)'!H",TEXT(MATCH($C12,'2018-02 (Д)'!$C$2:$C$100,0)+1,0))))*100)</f>
        <v>74.018531588815577</v>
      </c>
      <c r="AM12" s="9">
        <f ca="1">IF(OR(INDIRECT(CONCATENATE("'2018-04 (Д)'!H",TEXT(MATCH($C12,'2018-04 (Д)'!$C$2:$C$100,0)+1,0)))="Н/Д",INDIRECT(CONCATENATE("'2018-03 (Д)'!H",TEXT(MATCH($C12,'2018-03 (Д)'!$C$2:$C$100,0)+1,0)))="Н/Д",AND(INDIRECT(CONCATENATE("'2018-04 (Д)'!H",TEXT(MATCH($C12,'2018-04 (Д)'!$C$2:$C$100,0)+1,0)))="Н/Д",INDIRECT(CONCATENATE("'2018-03 (Д)'!H",TEXT(MATCH($C12,'2018-03 (Д)'!$C$2:$C$100,0)+1,0))))),"Н/Д",((INDIRECT(CONCATENATE("'2018-04 (Д)'!H",TEXT(MATCH($C12,'2018-04 (Д)'!$C$2:$C$100,0)+1,0)))-INDIRECT(CONCATENATE("'2018-03 (Д)'!H",TEXT(MATCH($C12,'2018-03 (Д)'!$C$2:$C$100,0)+1,0))))/INDIRECT(CONCATENATE("'2018-03 (Д)'!H",TEXT(MATCH($C12,'2018-03 (Д)'!$C$2:$C$100,0)+1,0))))*100)</f>
        <v>-11.173105960506</v>
      </c>
      <c r="AN12" s="9">
        <f ca="1">IF(OR(INDIRECT(CONCATENATE("'2018-05 (Д)'!H",TEXT(MATCH($C12,'2018-05 (Д)'!$C$2:$C$100,0)+1,0)))="Н/Д",INDIRECT(CONCATENATE("'2018-04 (Д)'!H",TEXT(MATCH($C12,'2018-04 (Д)'!$C$2:$C$100,0)+1,0)))="Н/Д",AND(INDIRECT(CONCATENATE("'2018-05 (Д)'!H",TEXT(MATCH($C12,'2018-05 (Д)'!$C$2:$C$100,0)+1,0)))="Н/Д",INDIRECT(CONCATENATE("'2018-04 (Д)'!H",TEXT(MATCH($C12,'2018-04 (Д)'!$C$2:$C$100,0)+1,0))))),"Н/Д",((INDIRECT(CONCATENATE("'2018-05 (Д)'!H",TEXT(MATCH($C12,'2018-05 (Д)'!$C$2:$C$100,0)+1,0)))-INDIRECT(CONCATENATE("'2018-04 (Д)'!H",TEXT(MATCH($C12,'2018-04 (Д)'!$C$2:$C$100,0)+1,0))))/INDIRECT(CONCATENATE("'2018-04 (Д)'!H",TEXT(MATCH($C12,'2018-04 (Д)'!$C$2:$C$100,0)+1,0))))*100)</f>
        <v>11.378495221281776</v>
      </c>
      <c r="AO12" s="9">
        <f ca="1">IF(OR(INDIRECT(CONCATENATE("'2018-06 (Д)'!H",TEXT(MATCH($C12,'2018-06 (Д)'!$C$2:$C$100,0)+1,0)))="Н/Д",INDIRECT(CONCATENATE("'2018-05 (Д)'!H",TEXT(MATCH($C12,'2018-05 (Д)'!$C$2:$C$100,0)+1,0)))="Н/Д",AND(INDIRECT(CONCATENATE("'2018-06 (Д)'!H",TEXT(MATCH($C12,'2018-06 (Д)'!$C$2:$C$100,0)+1,0)))="Н/Д",INDIRECT(CONCATENATE("'2018-05 (Д)'!H",TEXT(MATCH($C12,'2018-05 (Д)'!$C$2:$C$100,0)+1,0))))),"Н/Д",((INDIRECT(CONCATENATE("'2018-06 (Д)'!H",TEXT(MATCH($C12,'2018-06 (Д)'!$C$2:$C$100,0)+1,0)))-INDIRECT(CONCATENATE("'2018-05 (Д)'!H",TEXT(MATCH($C12,'2018-05 (Д)'!$C$2:$C$100,0)+1,0))))/INDIRECT(CONCATENATE("'2018-05 (Д)'!H",TEXT(MATCH($C12,'2018-05 (Д)'!$C$2:$C$100,0)+1,0))))*100)</f>
        <v>-1.6774267676879346</v>
      </c>
      <c r="AP12" s="9">
        <f ca="1">IF(OR(INDIRECT(CONCATENATE("'2018-07 (Д)'!H",TEXT(MATCH($C12,'2018-07 (Д)'!$C$2:$C$100,0)+1,0)))="Н/Д",INDIRECT(CONCATENATE("'2018-06 (Д)'!H",TEXT(MATCH($C12,'2018-06 (Д)'!$C$2:$C$100,0)+1,0)))="Н/Д",AND(INDIRECT(CONCATENATE("'2018-07 (Д)'!H",TEXT(MATCH($C12,'2018-07 (Д)'!$C$2:$C$100,0)+1,0)))="Н/Д",INDIRECT(CONCATENATE("'2018-06 (Д)'!H",TEXT(MATCH($C12,'2018-06 (Д)'!$C$2:$C$100,0)+1,0))))),"Н/Д",((INDIRECT(CONCATENATE("'2018-07 (Д)'!H",TEXT(MATCH($C12,'2018-07 (Д)'!$C$2:$C$100,0)+1,0)))-INDIRECT(CONCATENATE("'2018-06 (Д)'!H",TEXT(MATCH($C12,'2018-06 (Д)'!$C$2:$C$100,0)+1,0))))/INDIRECT(CONCATENATE("'2018-06 (Д)'!H",TEXT(MATCH($C12,'2018-06 (Д)'!$C$2:$C$100,0)+1,0))))*100)</f>
        <v>2.3738012685613494</v>
      </c>
      <c r="AQ12" s="9">
        <f ca="1">IF(OR(INDIRECT(CONCATENATE("'2018-08 (Д)'!H",TEXT(MATCH($C12,'2018-08 (Д)'!$C$2:$C$100,0)+1,0)))="Н/Д",INDIRECT(CONCATENATE("'2018-07 (Д)'!H",TEXT(MATCH($C12,'2018-07 (Д)'!$C$2:$C$100,0)+1,0)))="Н/Д",AND(INDIRECT(CONCATENATE("'2018-08 (Д)'!H",TEXT(MATCH($C12,'2018-08 (Д)'!$C$2:$C$100,0)+1,0)))="Н/Д",INDIRECT(CONCATENATE("'2018-07 (Д)'!H",TEXT(MATCH($C12,'2018-07 (Д)'!$C$2:$C$100,0)+1,0))))),"Н/Д",((INDIRECT(CONCATENATE("'2018-08 (Д)'!H",TEXT(MATCH($C12,'2018-08 (Д)'!$C$2:$C$100,0)+1,0)))-INDIRECT(CONCATENATE("'2018-07 (Д)'!H",TEXT(MATCH($C12,'2018-07 (Д)'!$C$2:$C$100,0)+1,0))))/INDIRECT(CONCATENATE("'2018-07 (Д)'!H",TEXT(MATCH($C12,'2018-07 (Д)'!$C$2:$C$100,0)+1,0))))*100)</f>
        <v>13.978919603284307</v>
      </c>
      <c r="AR12" s="9">
        <f ca="1">IF(OR(INDIRECT(CONCATENATE("'2018-09 (Д)'!H",TEXT(MATCH($C12,'2018-09 (Д)'!$C$2:$C$100,0)+1,0)))="Н/Д",INDIRECT(CONCATENATE("'2018-08 (Д)'!H",TEXT(MATCH($C12,'2018-08 (Д)'!$C$2:$C$100,0)+1,0)))="Н/Д",AND(INDIRECT(CONCATENATE("'2018-09 (Д)'!H",TEXT(MATCH($C12,'2018-09 (Д)'!$C$2:$C$100,0)+1,0)))="Н/Д",INDIRECT(CONCATENATE("'2018-08 (Д)'!H",TEXT(MATCH($C12,'2018-08 (Д)'!$C$2:$C$100,0)+1,0))))),"Н/Д",((INDIRECT(CONCATENATE("'2018-09 (Д)'!H",TEXT(MATCH($C12,'2018-09 (Д)'!$C$2:$C$100,0)+1,0)))-INDIRECT(CONCATENATE("'2018-08 (Д)'!H",TEXT(MATCH($C12,'2018-08 (Д)'!$C$2:$C$100,0)+1,0))))/INDIRECT(CONCATENATE("'2018-08 (Д)'!H",TEXT(MATCH($C12,'2018-08 (Д)'!$C$2:$C$100,0)+1,0))))*100)</f>
        <v>-12.8069244237973</v>
      </c>
      <c r="AS12" s="9">
        <f ca="1">IF(OR(INDIRECT(CONCATENATE("'2018-10 (Д)'!H",TEXT(MATCH($C12,'2018-10 (Д)'!$C$2:$C$100,0)+1,0)))="Н/Д",INDIRECT(CONCATENATE("'2018-09 (Д)'!H",TEXT(MATCH($C12,'2018-09 (Д)'!$C$2:$C$100,0)+1,0)))="Н/Д",AND(INDIRECT(CONCATENATE("'2018-10 (Д)'!H",TEXT(MATCH($C12,'2018-10 (Д)'!$C$2:$C$100,0)+1,0)))="Н/Д",INDIRECT(CONCATENATE("'2018-09 (Д)'!H",TEXT(MATCH($C12,'2018-09 (Д)'!$C$2:$C$100,0)+1,0))))),"Н/Д",((INDIRECT(CONCATENATE("'2018-10 (Д)'!H",TEXT(MATCH($C12,'2018-10 (Д)'!$C$2:$C$100,0)+1,0)))-INDIRECT(CONCATENATE("'2018-09 (Д)'!H",TEXT(MATCH($C12,'2018-09 (Д)'!$C$2:$C$100,0)+1,0))))/INDIRECT(CONCATENATE("'2018-09 (Д)'!H",TEXT(MATCH($C12,'2018-09 (Д)'!$C$2:$C$100,0)+1,0))))*100)</f>
        <v>-10.481598281109088</v>
      </c>
      <c r="AT12" s="9">
        <f ca="1">IF(OR(INDIRECT(CONCATENATE("'2018-11 (Д)'!H",TEXT(MATCH($C12,'2018-11 (Д)'!$C$2:$C$100,0)+1,0)))="Н/Д",INDIRECT(CONCATENATE("'2018-10 (Д)'!H",TEXT(MATCH($C12,'2018-10 (Д)'!$C$2:$C$100,0)+1,0)))="Н/Д",AND(INDIRECT(CONCATENATE("'2018-11 (Д)'!H",TEXT(MATCH($C12,'2018-11 (Д)'!$C$2:$C$100,0)+1,0)))="Н/Д",INDIRECT(CONCATENATE("'2018-10 (Д)'!H",TEXT(MATCH($C12,'2018-10 (Д)'!$C$2:$C$100,0)+1,0))))),"Н/Д",((INDIRECT(CONCATENATE("'2018-11 (Д)'!H",TEXT(MATCH($C12,'2018-11 (Д)'!$C$2:$C$100,0)+1,0)))-INDIRECT(CONCATENATE("'2018-10 (Д)'!H",TEXT(MATCH($C12,'2018-10 (Д)'!$C$2:$C$100,0)+1,0))))/INDIRECT(CONCATENATE("'2018-10 (Д)'!H",TEXT(MATCH($C12,'2018-10 (Д)'!$C$2:$C$100,0)+1,0))))*100)</f>
        <v>13.336301526786992</v>
      </c>
      <c r="AU12" s="9">
        <f ca="1">IF(OR(INDIRECT(CONCATENATE("'2018-12 (Д)'!H",TEXT(MATCH($C12,'2018-12 (Д)'!$C$2:$C$100,0)+1,0)))="Н/Д",INDIRECT(CONCATENATE("'2018-11 (Д)'!H",TEXT(MATCH($C12,'2018-11 (Д)'!$C$2:$C$100,0)+1,0)))="Н/Д",AND(INDIRECT(CONCATENATE("'2018-12 (Д)'!H",TEXT(MATCH($C12,'2018-12 (Д)'!$C$2:$C$100,0)+1,0)))="Н/Д",INDIRECT(CONCATENATE("'2018-11 (Д)'!H",TEXT(MATCH($C12,'2018-11 (Д)'!$C$2:$C$100,0)+1,0))))),"Н/Д",((INDIRECT(CONCATENATE("'2018-12 (Д)'!H",TEXT(MATCH($C12,'2018-12 (Д)'!$C$2:$C$100,0)+1,0)))-INDIRECT(CONCATENATE("'2018-11 (Д)'!H",TEXT(MATCH($C12,'2018-11 (Д)'!$C$2:$C$100,0)+1,0))))/INDIRECT(CONCATENATE("'2018-11 (Д)'!H",TEXT(MATCH($C12,'2018-11 (Д)'!$C$2:$C$100,0)+1,0))))*100)</f>
        <v>-3.5117939830288485</v>
      </c>
      <c r="AV12" s="9"/>
      <c r="AW12" s="9">
        <f ca="1">IF(OR(INDIRECT(CONCATENATE("'2018-03 (Д)'!I",TEXT(MATCH($C12,'2018-03 (Д)'!$C$2:$C$100,0)+1,0)))="Н/Д",INDIRECT(CONCATENATE("'2018-02 (Д)'!I",TEXT(MATCH($C12,'2018-02 (Д)'!$C$2:$C$100,0)+1,0)))="Н/Д",AND(INDIRECT(CONCATENATE("'2018-03 (Д)'!I",TEXT(MATCH($C12,'2018-03 (Д)'!$C$2:$C$100,0)+1,0)))="Н/Д",INDIRECT(CONCATENATE("'2018-02 (Д)'!I",TEXT(MATCH($C12,'2018-02 (Д)'!$C$2:$C$100,0)+1,0))))),"Н/Д",((INDIRECT(CONCATENATE("'2018-03 (Д)'!I",TEXT(MATCH($C12,'2018-03 (Д)'!$C$2:$C$100,0)+1,0)))-INDIRECT(CONCATENATE("'2018-02 (Д)'!I",TEXT(MATCH($C12,'2018-02 (Д)'!$C$2:$C$100,0)+1,0))))/INDIRECT(CONCATENATE("'2018-02 (Д)'!I",TEXT(MATCH($C12,'2018-02 (Д)'!$C$2:$C$100,0)+1,0))))*100)</f>
        <v>-47.63539508831704</v>
      </c>
      <c r="AX12" s="9">
        <f ca="1">IF(OR(INDIRECT(CONCATENATE("'2018-04 (Д)'!I",TEXT(MATCH($C12,'2018-04 (Д)'!$C$2:$C$100,0)+1,0)))="Н/Д",INDIRECT(CONCATENATE("'2018-03 (Д)'!I",TEXT(MATCH($C12,'2018-03 (Д)'!$C$2:$C$100,0)+1,0)))="Н/Д",AND(INDIRECT(CONCATENATE("'2018-04 (Д)'!I",TEXT(MATCH($C12,'2018-04 (Д)'!$C$2:$C$100,0)+1,0)))="Н/Д",INDIRECT(CONCATENATE("'2018-03 (Д)'!I",TEXT(MATCH($C12,'2018-03 (Д)'!$C$2:$C$100,0)+1,0))))),"Н/Д",((INDIRECT(CONCATENATE("'2018-04 (Д)'!I",TEXT(MATCH($C12,'2018-04 (Д)'!$C$2:$C$100,0)+1,0)))-INDIRECT(CONCATENATE("'2018-03 (Д)'!I",TEXT(MATCH($C12,'2018-03 (Д)'!$C$2:$C$100,0)+1,0))))/INDIRECT(CONCATENATE("'2018-03 (Д)'!I",TEXT(MATCH($C12,'2018-03 (Д)'!$C$2:$C$100,0)+1,0))))*100)</f>
        <v>151.29541855500952</v>
      </c>
      <c r="AY12" s="9">
        <f ca="1">IF(OR(INDIRECT(CONCATENATE("'2018-05 (Д)'!I",TEXT(MATCH($C12,'2018-05 (Д)'!$C$2:$C$100,0)+1,0)))="Н/Д",INDIRECT(CONCATENATE("'2018-04 (Д)'!I",TEXT(MATCH($C12,'2018-04 (Д)'!$C$2:$C$100,0)+1,0)))="Н/Д",AND(INDIRECT(CONCATENATE("'2018-05 (Д)'!I",TEXT(MATCH($C12,'2018-05 (Д)'!$C$2:$C$100,0)+1,0)))="Н/Д",INDIRECT(CONCATENATE("'2018-04 (Д)'!I",TEXT(MATCH($C12,'2018-04 (Д)'!$C$2:$C$100,0)+1,0))))),"Н/Д",((INDIRECT(CONCATENATE("'2018-05 (Д)'!I",TEXT(MATCH($C12,'2018-05 (Д)'!$C$2:$C$100,0)+1,0)))-INDIRECT(CONCATENATE("'2018-04 (Д)'!I",TEXT(MATCH($C12,'2018-04 (Д)'!$C$2:$C$100,0)+1,0))))/INDIRECT(CONCATENATE("'2018-04 (Д)'!I",TEXT(MATCH($C12,'2018-04 (Д)'!$C$2:$C$100,0)+1,0))))*100)</f>
        <v>-27.039069111981135</v>
      </c>
      <c r="AZ12" s="9">
        <f ca="1">IF(OR(INDIRECT(CONCATENATE("'2018-06 (Д)'!I",TEXT(MATCH($C12,'2018-06 (Д)'!$C$2:$C$100,0)+1,0)))="Н/Д",INDIRECT(CONCATENATE("'2018-05 (Д)'!I",TEXT(MATCH($C12,'2018-05 (Д)'!$C$2:$C$100,0)+1,0)))="Н/Д",AND(INDIRECT(CONCATENATE("'2018-06 (Д)'!I",TEXT(MATCH($C12,'2018-06 (Д)'!$C$2:$C$100,0)+1,0)))="Н/Д",INDIRECT(CONCATENATE("'2018-05 (Д)'!I",TEXT(MATCH($C12,'2018-05 (Д)'!$C$2:$C$100,0)+1,0))))),"Н/Д",((INDIRECT(CONCATENATE("'2018-06 (Д)'!I",TEXT(MATCH($C12,'2018-06 (Д)'!$C$2:$C$100,0)+1,0)))-INDIRECT(CONCATENATE("'2018-05 (Д)'!I",TEXT(MATCH($C12,'2018-05 (Д)'!$C$2:$C$100,0)+1,0))))/INDIRECT(CONCATENATE("'2018-05 (Д)'!I",TEXT(MATCH($C12,'2018-05 (Д)'!$C$2:$C$100,0)+1,0))))*100)</f>
        <v>15.998282005694655</v>
      </c>
      <c r="BA12" s="9">
        <f ca="1">IF(OR(INDIRECT(CONCATENATE("'2018-07 (Д)'!I",TEXT(MATCH($C12,'2018-07 (Д)'!$C$2:$C$100,0)+1,0)))="Н/Д",INDIRECT(CONCATENATE("'2018-06 (Д)'!I",TEXT(MATCH($C12,'2018-06 (Д)'!$C$2:$C$100,0)+1,0)))="Н/Д",AND(INDIRECT(CONCATENATE("'2018-07 (Д)'!I",TEXT(MATCH($C12,'2018-07 (Д)'!$C$2:$C$100,0)+1,0)))="Н/Д",INDIRECT(CONCATENATE("'2018-06 (Д)'!I",TEXT(MATCH($C12,'2018-06 (Д)'!$C$2:$C$100,0)+1,0))))),"Н/Д",((INDIRECT(CONCATENATE("'2018-07 (Д)'!I",TEXT(MATCH($C12,'2018-07 (Д)'!$C$2:$C$100,0)+1,0)))-INDIRECT(CONCATENATE("'2018-06 (Д)'!I",TEXT(MATCH($C12,'2018-06 (Д)'!$C$2:$C$100,0)+1,0))))/INDIRECT(CONCATENATE("'2018-06 (Д)'!I",TEXT(MATCH($C12,'2018-06 (Д)'!$C$2:$C$100,0)+1,0))))*100)</f>
        <v>-5.1211704152945359</v>
      </c>
      <c r="BB12" s="9">
        <f ca="1">IF(OR(INDIRECT(CONCATENATE("'2018-08 (Д)'!I",TEXT(MATCH($C12,'2018-08 (Д)'!$C$2:$C$100,0)+1,0)))="Н/Д",INDIRECT(CONCATENATE("'2018-07 (Д)'!I",TEXT(MATCH($C12,'2018-07 (Д)'!$C$2:$C$100,0)+1,0)))="Н/Д",AND(INDIRECT(CONCATENATE("'2018-08 (Д)'!I",TEXT(MATCH($C12,'2018-08 (Д)'!$C$2:$C$100,0)+1,0)))="Н/Д",INDIRECT(CONCATENATE("'2018-07 (Д)'!I",TEXT(MATCH($C12,'2018-07 (Д)'!$C$2:$C$100,0)+1,0))))),"Н/Д",((INDIRECT(CONCATENATE("'2018-08 (Д)'!I",TEXT(MATCH($C12,'2018-08 (Д)'!$C$2:$C$100,0)+1,0)))-INDIRECT(CONCATENATE("'2018-07 (Д)'!I",TEXT(MATCH($C12,'2018-07 (Д)'!$C$2:$C$100,0)+1,0))))/INDIRECT(CONCATENATE("'2018-07 (Д)'!I",TEXT(MATCH($C12,'2018-07 (Д)'!$C$2:$C$100,0)+1,0))))*100)</f>
        <v>8.7178409211867081</v>
      </c>
      <c r="BC12" s="9">
        <f ca="1">IF(OR(INDIRECT(CONCATENATE("'2018-09 (Д)'!I",TEXT(MATCH($C12,'2018-09 (Д)'!$C$2:$C$100,0)+1,0)))="Н/Д",INDIRECT(CONCATENATE("'2018-08 (Д)'!I",TEXT(MATCH($C12,'2018-08 (Д)'!$C$2:$C$100,0)+1,0)))="Н/Д",AND(INDIRECT(CONCATENATE("'2018-09 (Д)'!I",TEXT(MATCH($C12,'2018-09 (Д)'!$C$2:$C$100,0)+1,0)))="Н/Д",INDIRECT(CONCATENATE("'2018-08 (Д)'!I",TEXT(MATCH($C12,'2018-08 (Д)'!$C$2:$C$100,0)+1,0))))),"Н/Д",((INDIRECT(CONCATENATE("'2018-09 (Д)'!I",TEXT(MATCH($C12,'2018-09 (Д)'!$C$2:$C$100,0)+1,0)))-INDIRECT(CONCATENATE("'2018-08 (Д)'!I",TEXT(MATCH($C12,'2018-08 (Д)'!$C$2:$C$100,0)+1,0))))/INDIRECT(CONCATENATE("'2018-08 (Д)'!I",TEXT(MATCH($C12,'2018-08 (Д)'!$C$2:$C$100,0)+1,0))))*100)</f>
        <v>-5.5362826835152905</v>
      </c>
      <c r="BD12" s="9">
        <f ca="1">IF(OR(INDIRECT(CONCATENATE("'2018-10 (Д)'!I",TEXT(MATCH($C12,'2018-10 (Д)'!$C$2:$C$100,0)+1,0)))="Н/Д",INDIRECT(CONCATENATE("'2018-09 (Д)'!I",TEXT(MATCH($C12,'2018-09 (Д)'!$C$2:$C$100,0)+1,0)))="Н/Д",AND(INDIRECT(CONCATENATE("'2018-10 (Д)'!I",TEXT(MATCH($C12,'2018-10 (Д)'!$C$2:$C$100,0)+1,0)))="Н/Д",INDIRECT(CONCATENATE("'2018-09 (Д)'!I",TEXT(MATCH($C12,'2018-09 (Д)'!$C$2:$C$100,0)+1,0))))),"Н/Д",((INDIRECT(CONCATENATE("'2018-10 (Д)'!I",TEXT(MATCH($C12,'2018-10 (Д)'!$C$2:$C$100,0)+1,0)))-INDIRECT(CONCATENATE("'2018-09 (Д)'!I",TEXT(MATCH($C12,'2018-09 (Д)'!$C$2:$C$100,0)+1,0))))/INDIRECT(CONCATENATE("'2018-09 (Д)'!I",TEXT(MATCH($C12,'2018-09 (Д)'!$C$2:$C$100,0)+1,0))))*100)</f>
        <v>1.0243161464581458</v>
      </c>
      <c r="BE12" s="9">
        <f ca="1">IF(OR(INDIRECT(CONCATENATE("'2018-11 (Д)'!I",TEXT(MATCH($C12,'2018-11 (Д)'!$C$2:$C$100,0)+1,0)))="Н/Д",INDIRECT(CONCATENATE("'2018-10 (Д)'!I",TEXT(MATCH($C12,'2018-10 (Д)'!$C$2:$C$100,0)+1,0)))="Н/Д",AND(INDIRECT(CONCATENATE("'2018-11 (Д)'!I",TEXT(MATCH($C12,'2018-11 (Д)'!$C$2:$C$100,0)+1,0)))="Н/Д",INDIRECT(CONCATENATE("'2018-10 (Д)'!I",TEXT(MATCH($C12,'2018-10 (Д)'!$C$2:$C$100,0)+1,0))))),"Н/Д",((INDIRECT(CONCATENATE("'2018-11 (Д)'!I",TEXT(MATCH($C12,'2018-11 (Д)'!$C$2:$C$100,0)+1,0)))-INDIRECT(CONCATENATE("'2018-10 (Д)'!I",TEXT(MATCH($C12,'2018-10 (Д)'!$C$2:$C$100,0)+1,0))))/INDIRECT(CONCATENATE("'2018-10 (Д)'!I",TEXT(MATCH($C12,'2018-10 (Д)'!$C$2:$C$100,0)+1,0))))*100)</f>
        <v>0.97095407140227163</v>
      </c>
      <c r="BF12" s="9">
        <f ca="1">IF(OR(INDIRECT(CONCATENATE("'2018-12 (Д)'!I",TEXT(MATCH($C12,'2018-12 (Д)'!$C$2:$C$100,0)+1,0)))="Н/Д",INDIRECT(CONCATENATE("'2018-11 (Д)'!I",TEXT(MATCH($C12,'2018-11 (Д)'!$C$2:$C$100,0)+1,0)))="Н/Д",AND(INDIRECT(CONCATENATE("'2018-12 (Д)'!I",TEXT(MATCH($C12,'2018-12 (Д)'!$C$2:$C$100,0)+1,0)))="Н/Д",INDIRECT(CONCATENATE("'2018-11 (Д)'!I",TEXT(MATCH($C12,'2018-11 (Д)'!$C$2:$C$100,0)+1,0))))),"Н/Д",((INDIRECT(CONCATENATE("'2018-12 (Д)'!I",TEXT(MATCH($C12,'2018-12 (Д)'!$C$2:$C$100,0)+1,0)))-INDIRECT(CONCATENATE("'2018-11 (Д)'!I",TEXT(MATCH($C12,'2018-11 (Д)'!$C$2:$C$100,0)+1,0))))/INDIRECT(CONCATENATE("'2018-11 (Д)'!I",TEXT(MATCH($C12,'2018-11 (Д)'!$C$2:$C$100,0)+1,0))))*100)</f>
        <v>-1.2037003577688701</v>
      </c>
      <c r="BG12" s="9"/>
      <c r="BH12" s="9" t="str">
        <f ca="1">IF(OR(INDIRECT(CONCATENATE("'2018-03 (Д)'!J",TEXT(MATCH($C12,'2018-03 (Д)'!$C$2:$C$100,0)+1,0)))="Н/Д",INDIRECT(CONCATENATE("'2018-02 (Д)'!J",TEXT(MATCH($C12,'2018-02 (Д)'!$C$2:$C$100,0)+1,0)))="Н/Д",AND(INDIRECT(CONCATENATE("'2018-03 (Д)'!J",TEXT(MATCH($C12,'2018-03 (Д)'!$C$2:$C$100,0)+1,0)))="Н/Д",INDIRECT(CONCATENATE("'2018-02 (Д)'!J",TEXT(MATCH($C12,'2018-02 (Д)'!$C$2:$C$100,0)+1,0))))),"Н/Д",((INDIRECT(CONCATENATE("'2018-03 (Д)'!J",TEXT(MATCH($C12,'2018-03 (Д)'!$C$2:$C$100,0)+1,0)))-INDIRECT(CONCATENATE("'2018-02 (Д)'!J",TEXT(MATCH($C12,'2018-02 (Д)'!$C$2:$C$100,0)+1,0))))/INDIRECT(CONCATENATE("'2018-02 (Д)'!J",TEXT(MATCH($C12,'2018-02 (Д)'!$C$2:$C$100,0)+1,0))))*100)</f>
        <v>Н/Д</v>
      </c>
      <c r="BI12" s="9" t="str">
        <f ca="1">IF(OR(INDIRECT(CONCATENATE("'2018-04 (Д)'!J",TEXT(MATCH($C12,'2018-04 (Д)'!$C$2:$C$100,0)+1,0)))="Н/Д",INDIRECT(CONCATENATE("'2018-03 (Д)'!J",TEXT(MATCH($C12,'2018-03 (Д)'!$C$2:$C$100,0)+1,0)))="Н/Д",AND(INDIRECT(CONCATENATE("'2018-04 (Д)'!J",TEXT(MATCH($C12,'2018-04 (Д)'!$C$2:$C$100,0)+1,0)))="Н/Д",INDIRECT(CONCATENATE("'2018-03 (Д)'!J",TEXT(MATCH($C12,'2018-03 (Д)'!$C$2:$C$100,0)+1,0))))),"Н/Д",((INDIRECT(CONCATENATE("'2018-04 (Д)'!J",TEXT(MATCH($C12,'2018-04 (Д)'!$C$2:$C$100,0)+1,0)))-INDIRECT(CONCATENATE("'2018-03 (Д)'!J",TEXT(MATCH($C12,'2018-03 (Д)'!$C$2:$C$100,0)+1,0))))/INDIRECT(CONCATENATE("'2018-03 (Д)'!J",TEXT(MATCH($C12,'2018-03 (Д)'!$C$2:$C$100,0)+1,0))))*100)</f>
        <v>Н/Д</v>
      </c>
      <c r="BJ12" s="9" t="str">
        <f ca="1">IF(OR(INDIRECT(CONCATENATE("'2018-05 (Д)'!J",TEXT(MATCH($C12,'2018-05 (Д)'!$C$2:$C$100,0)+1,0)))="Н/Д",INDIRECT(CONCATENATE("'2018-04 (Д)'!J",TEXT(MATCH($C12,'2018-04 (Д)'!$C$2:$C$100,0)+1,0)))="Н/Д",AND(INDIRECT(CONCATENATE("'2018-05 (Д)'!J",TEXT(MATCH($C12,'2018-05 (Д)'!$C$2:$C$100,0)+1,0)))="Н/Д",INDIRECT(CONCATENATE("'2018-04 (Д)'!J",TEXT(MATCH($C12,'2018-04 (Д)'!$C$2:$C$100,0)+1,0))))),"Н/Д",((INDIRECT(CONCATENATE("'2018-05 (Д)'!J",TEXT(MATCH($C12,'2018-05 (Д)'!$C$2:$C$100,0)+1,0)))-INDIRECT(CONCATENATE("'2018-04 (Д)'!J",TEXT(MATCH($C12,'2018-04 (Д)'!$C$2:$C$100,0)+1,0))))/INDIRECT(CONCATENATE("'2018-04 (Д)'!J",TEXT(MATCH($C12,'2018-04 (Д)'!$C$2:$C$100,0)+1,0))))*100)</f>
        <v>Н/Д</v>
      </c>
      <c r="BK12" s="9" t="str">
        <f ca="1">IF(OR(INDIRECT(CONCATENATE("'2018-06 (Д)'!J",TEXT(MATCH($C12,'2018-06 (Д)'!$C$2:$C$100,0)+1,0)))="Н/Д",INDIRECT(CONCATENATE("'2018-05 (Д)'!J",TEXT(MATCH($C12,'2018-05 (Д)'!$C$2:$C$100,0)+1,0)))="Н/Д",AND(INDIRECT(CONCATENATE("'2018-06 (Д)'!J",TEXT(MATCH($C12,'2018-06 (Д)'!$C$2:$C$100,0)+1,0)))="Н/Д",INDIRECT(CONCATENATE("'2018-05 (Д)'!J",TEXT(MATCH($C12,'2018-05 (Д)'!$C$2:$C$100,0)+1,0))))),"Н/Д",((INDIRECT(CONCATENATE("'2018-06 (Д)'!J",TEXT(MATCH($C12,'2018-06 (Д)'!$C$2:$C$100,0)+1,0)))-INDIRECT(CONCATENATE("'2018-05 (Д)'!J",TEXT(MATCH($C12,'2018-05 (Д)'!$C$2:$C$100,0)+1,0))))/INDIRECT(CONCATENATE("'2018-05 (Д)'!J",TEXT(MATCH($C12,'2018-05 (Д)'!$C$2:$C$100,0)+1,0))))*100)</f>
        <v>Н/Д</v>
      </c>
      <c r="BL12" s="9" t="str">
        <f ca="1">IF(OR(INDIRECT(CONCATENATE("'2018-07 (Д)'!J",TEXT(MATCH($C12,'2018-07 (Д)'!$C$2:$C$100,0)+1,0)))="Н/Д",INDIRECT(CONCATENATE("'2018-06 (Д)'!J",TEXT(MATCH($C12,'2018-06 (Д)'!$C$2:$C$100,0)+1,0)))="Н/Д",AND(INDIRECT(CONCATENATE("'2018-07 (Д)'!J",TEXT(MATCH($C12,'2018-07 (Д)'!$C$2:$C$100,0)+1,0)))="Н/Д",INDIRECT(CONCATENATE("'2018-06 (Д)'!J",TEXT(MATCH($C12,'2018-06 (Д)'!$C$2:$C$100,0)+1,0))))),"Н/Д",((INDIRECT(CONCATENATE("'2018-07 (Д)'!J",TEXT(MATCH($C12,'2018-07 (Д)'!$C$2:$C$100,0)+1,0)))-INDIRECT(CONCATENATE("'2018-06 (Д)'!J",TEXT(MATCH($C12,'2018-06 (Д)'!$C$2:$C$100,0)+1,0))))/INDIRECT(CONCATENATE("'2018-06 (Д)'!J",TEXT(MATCH($C12,'2018-06 (Д)'!$C$2:$C$100,0)+1,0))))*100)</f>
        <v>Н/Д</v>
      </c>
      <c r="BM12" s="9" t="str">
        <f ca="1">IF(OR(INDIRECT(CONCATENATE("'2018-08 (Д)'!J",TEXT(MATCH($C12,'2018-08 (Д)'!$C$2:$C$100,0)+1,0)))="Н/Д",INDIRECT(CONCATENATE("'2018-07 (Д)'!J",TEXT(MATCH($C12,'2018-07 (Д)'!$C$2:$C$100,0)+1,0)))="Н/Д",AND(INDIRECT(CONCATENATE("'2018-08 (Д)'!J",TEXT(MATCH($C12,'2018-08 (Д)'!$C$2:$C$100,0)+1,0)))="Н/Д",INDIRECT(CONCATENATE("'2018-07 (Д)'!J",TEXT(MATCH($C12,'2018-07 (Д)'!$C$2:$C$100,0)+1,0))))),"Н/Д",((INDIRECT(CONCATENATE("'2018-08 (Д)'!J",TEXT(MATCH($C12,'2018-08 (Д)'!$C$2:$C$100,0)+1,0)))-INDIRECT(CONCATENATE("'2018-07 (Д)'!J",TEXT(MATCH($C12,'2018-07 (Д)'!$C$2:$C$100,0)+1,0))))/INDIRECT(CONCATENATE("'2018-07 (Д)'!J",TEXT(MATCH($C12,'2018-07 (Д)'!$C$2:$C$100,0)+1,0))))*100)</f>
        <v>Н/Д</v>
      </c>
      <c r="BN12" s="9" t="str">
        <f ca="1">IF(OR(INDIRECT(CONCATENATE("'2018-09 (Д)'!J",TEXT(MATCH($C12,'2018-09 (Д)'!$C$2:$C$100,0)+1,0)))="Н/Д",INDIRECT(CONCATENATE("'2018-08 (Д)'!J",TEXT(MATCH($C12,'2018-08 (Д)'!$C$2:$C$100,0)+1,0)))="Н/Д",AND(INDIRECT(CONCATENATE("'2018-09 (Д)'!J",TEXT(MATCH($C12,'2018-09 (Д)'!$C$2:$C$100,0)+1,0)))="Н/Д",INDIRECT(CONCATENATE("'2018-08 (Д)'!J",TEXT(MATCH($C12,'2018-08 (Д)'!$C$2:$C$100,0)+1,0))))),"Н/Д",((INDIRECT(CONCATENATE("'2018-09 (Д)'!J",TEXT(MATCH($C12,'2018-09 (Д)'!$C$2:$C$100,0)+1,0)))-INDIRECT(CONCATENATE("'2018-08 (Д)'!J",TEXT(MATCH($C12,'2018-08 (Д)'!$C$2:$C$100,0)+1,0))))/INDIRECT(CONCATENATE("'2018-08 (Д)'!J",TEXT(MATCH($C12,'2018-08 (Д)'!$C$2:$C$100,0)+1,0))))*100)</f>
        <v>Н/Д</v>
      </c>
      <c r="BO12" s="9" t="str">
        <f ca="1">IF(OR(INDIRECT(CONCATENATE("'2018-10 (Д)'!J",TEXT(MATCH($C12,'2018-10 (Д)'!$C$2:$C$100,0)+1,0)))="Н/Д",INDIRECT(CONCATENATE("'2018-09 (Д)'!J",TEXT(MATCH($C12,'2018-09 (Д)'!$C$2:$C$100,0)+1,0)))="Н/Д",AND(INDIRECT(CONCATENATE("'2018-10 (Д)'!J",TEXT(MATCH($C12,'2018-10 (Д)'!$C$2:$C$100,0)+1,0)))="Н/Д",INDIRECT(CONCATENATE("'2018-09 (Д)'!J",TEXT(MATCH($C12,'2018-09 (Д)'!$C$2:$C$100,0)+1,0))))),"Н/Д",((INDIRECT(CONCATENATE("'2018-10 (Д)'!J",TEXT(MATCH($C12,'2018-10 (Д)'!$C$2:$C$100,0)+1,0)))-INDIRECT(CONCATENATE("'2018-09 (Д)'!J",TEXT(MATCH($C12,'2018-09 (Д)'!$C$2:$C$100,0)+1,0))))/INDIRECT(CONCATENATE("'2018-09 (Д)'!J",TEXT(MATCH($C12,'2018-09 (Д)'!$C$2:$C$100,0)+1,0))))*100)</f>
        <v>Н/Д</v>
      </c>
      <c r="BP12" s="9" t="str">
        <f ca="1">IF(OR(INDIRECT(CONCATENATE("'2018-11 (Д)'!J",TEXT(MATCH($C12,'2018-11 (Д)'!$C$2:$C$100,0)+1,0)))="Н/Д",INDIRECT(CONCATENATE("'2018-10 (Д)'!J",TEXT(MATCH($C12,'2018-10 (Д)'!$C$2:$C$100,0)+1,0)))="Н/Д",AND(INDIRECT(CONCATENATE("'2018-11 (Д)'!J",TEXT(MATCH($C12,'2018-11 (Д)'!$C$2:$C$100,0)+1,0)))="Н/Д",INDIRECT(CONCATENATE("'2018-10 (Д)'!J",TEXT(MATCH($C12,'2018-10 (Д)'!$C$2:$C$100,0)+1,0))))),"Н/Д",((INDIRECT(CONCATENATE("'2018-11 (Д)'!J",TEXT(MATCH($C12,'2018-11 (Д)'!$C$2:$C$100,0)+1,0)))-INDIRECT(CONCATENATE("'2018-10 (Д)'!J",TEXT(MATCH($C12,'2018-10 (Д)'!$C$2:$C$100,0)+1,0))))/INDIRECT(CONCATENATE("'2018-10 (Д)'!J",TEXT(MATCH($C12,'2018-10 (Д)'!$C$2:$C$100,0)+1,0))))*100)</f>
        <v>Н/Д</v>
      </c>
      <c r="BQ12" s="9" t="str">
        <f ca="1">IF(OR(INDIRECT(CONCATENATE("'2018-12 (Д)'!J",TEXT(MATCH($C12,'2018-12 (Д)'!$C$2:$C$100,0)+1,0)))="Н/Д",INDIRECT(CONCATENATE("'2018-11 (Д)'!J",TEXT(MATCH($C12,'2018-11 (Д)'!$C$2:$C$100,0)+1,0)))="Н/Д",AND(INDIRECT(CONCATENATE("'2018-12 (Д)'!J",TEXT(MATCH($C12,'2018-12 (Д)'!$C$2:$C$100,0)+1,0)))="Н/Д",INDIRECT(CONCATENATE("'2018-11 (Д)'!J",TEXT(MATCH($C12,'2018-11 (Д)'!$C$2:$C$100,0)+1,0))))),"Н/Д",((INDIRECT(CONCATENATE("'2018-12 (Д)'!J",TEXT(MATCH($C12,'2018-12 (Д)'!$C$2:$C$100,0)+1,0)))-INDIRECT(CONCATENATE("'2018-11 (Д)'!J",TEXT(MATCH($C12,'2018-11 (Д)'!$C$2:$C$100,0)+1,0))))/INDIRECT(CONCATENATE("'2018-11 (Д)'!J",TEXT(MATCH($C12,'2018-11 (Д)'!$C$2:$C$100,0)+1,0))))*100)</f>
        <v>Н/Д</v>
      </c>
      <c r="BR12" s="9"/>
      <c r="BS12" s="9">
        <f ca="1">IF(OR(INDIRECT(CONCATENATE("'2018-03 (Д)'!K",TEXT(MATCH($C12,'2018-03 (Д)'!$C$2:$C$100,0)+1,0)))="Н/Д",INDIRECT(CONCATENATE("'2018-02 (Д)'!K",TEXT(MATCH($C12,'2018-02 (Д)'!$C$2:$C$100,0)+1,0)))="Н/Д",AND(INDIRECT(CONCATENATE("'2018-03 (Д)'!K",TEXT(MATCH($C12,'2018-03 (Д)'!$C$2:$C$100,0)+1,0)))="Н/Д",INDIRECT(CONCATENATE("'2018-02 (Д)'!K",TEXT(MATCH($C12,'2018-02 (Д)'!$C$2:$C$100,0)+1,0))))),"Н/Д",((INDIRECT(CONCATENATE("'2018-03 (Д)'!K",TEXT(MATCH($C12,'2018-03 (Д)'!$C$2:$C$100,0)+1,0)))-INDIRECT(CONCATENATE("'2018-02 (Д)'!K",TEXT(MATCH($C12,'2018-02 (Д)'!$C$2:$C$100,0)+1,0))))/INDIRECT(CONCATENATE("'2018-02 (Д)'!K",TEXT(MATCH($C12,'2018-02 (Д)'!$C$2:$C$100,0)+1,0))))*100)</f>
        <v>-36.427389100620275</v>
      </c>
      <c r="BT12" s="9">
        <f ca="1">IF(OR(INDIRECT(CONCATENATE("'2018-04 (Д)'!K",TEXT(MATCH($C12,'2018-04 (Д)'!$C$2:$C$100,0)+1,0)))="Н/Д",INDIRECT(CONCATENATE("'2018-03 (Д)'!K",TEXT(MATCH($C12,'2018-03 (Д)'!$C$2:$C$100,0)+1,0)))="Н/Д",AND(INDIRECT(CONCATENATE("'2018-04 (Д)'!K",TEXT(MATCH($C12,'2018-04 (Д)'!$C$2:$C$100,0)+1,0)))="Н/Д",INDIRECT(CONCATENATE("'2018-03 (Д)'!K",TEXT(MATCH($C12,'2018-03 (Д)'!$C$2:$C$100,0)+1,0))))),"Н/Д",((INDIRECT(CONCATENATE("'2018-04 (Д)'!K",TEXT(MATCH($C12,'2018-04 (Д)'!$C$2:$C$100,0)+1,0)))-INDIRECT(CONCATENATE("'2018-03 (Д)'!K",TEXT(MATCH($C12,'2018-03 (Д)'!$C$2:$C$100,0)+1,0))))/INDIRECT(CONCATENATE("'2018-03 (Д)'!K",TEXT(MATCH($C12,'2018-03 (Д)'!$C$2:$C$100,0)+1,0))))*100)</f>
        <v>197.83692834565787</v>
      </c>
      <c r="BU12" s="9">
        <f ca="1">IF(OR(INDIRECT(CONCATENATE("'2018-05 (Д)'!K",TEXT(MATCH($C12,'2018-05 (Д)'!$C$2:$C$100,0)+1,0)))="Н/Д",INDIRECT(CONCATENATE("'2018-04 (Д)'!K",TEXT(MATCH($C12,'2018-04 (Д)'!$C$2:$C$100,0)+1,0)))="Н/Д",AND(INDIRECT(CONCATENATE("'2018-05 (Д)'!K",TEXT(MATCH($C12,'2018-05 (Д)'!$C$2:$C$100,0)+1,0)))="Н/Д",INDIRECT(CONCATENATE("'2018-04 (Д)'!K",TEXT(MATCH($C12,'2018-04 (Д)'!$C$2:$C$100,0)+1,0))))),"Н/Д",((INDIRECT(CONCATENATE("'2018-05 (Д)'!K",TEXT(MATCH($C12,'2018-05 (Д)'!$C$2:$C$100,0)+1,0)))-INDIRECT(CONCATENATE("'2018-04 (Д)'!K",TEXT(MATCH($C12,'2018-04 (Д)'!$C$2:$C$100,0)+1,0))))/INDIRECT(CONCATENATE("'2018-04 (Д)'!K",TEXT(MATCH($C12,'2018-04 (Д)'!$C$2:$C$100,0)+1,0))))*100)</f>
        <v>76.108353598673503</v>
      </c>
      <c r="BV12" s="9">
        <f ca="1">IF(OR(INDIRECT(CONCATENATE("'2018-06 (Д)'!K",TEXT(MATCH($C12,'2018-06 (Д)'!$C$2:$C$100,0)+1,0)))="Н/Д",INDIRECT(CONCATENATE("'2018-05 (Д)'!K",TEXT(MATCH($C12,'2018-05 (Д)'!$C$2:$C$100,0)+1,0)))="Н/Д",AND(INDIRECT(CONCATENATE("'2018-06 (Д)'!K",TEXT(MATCH($C12,'2018-06 (Д)'!$C$2:$C$100,0)+1,0)))="Н/Д",INDIRECT(CONCATENATE("'2018-05 (Д)'!K",TEXT(MATCH($C12,'2018-05 (Д)'!$C$2:$C$100,0)+1,0))))),"Н/Д",((INDIRECT(CONCATENATE("'2018-06 (Д)'!K",TEXT(MATCH($C12,'2018-06 (Д)'!$C$2:$C$100,0)+1,0)))-INDIRECT(CONCATENATE("'2018-05 (Д)'!K",TEXT(MATCH($C12,'2018-05 (Д)'!$C$2:$C$100,0)+1,0))))/INDIRECT(CONCATENATE("'2018-05 (Д)'!K",TEXT(MATCH($C12,'2018-05 (Д)'!$C$2:$C$100,0)+1,0))))*100)</f>
        <v>-75.713238718418438</v>
      </c>
      <c r="BW12" s="9">
        <f ca="1">IF(OR(INDIRECT(CONCATENATE("'2018-07 (Д)'!K",TEXT(MATCH($C12,'2018-07 (Д)'!$C$2:$C$100,0)+1,0)))="Н/Д",INDIRECT(CONCATENATE("'2018-06 (Д)'!K",TEXT(MATCH($C12,'2018-06 (Д)'!$C$2:$C$100,0)+1,0)))="Н/Д",AND(INDIRECT(CONCATENATE("'2018-07 (Д)'!K",TEXT(MATCH($C12,'2018-07 (Д)'!$C$2:$C$100,0)+1,0)))="Н/Д",INDIRECT(CONCATENATE("'2018-06 (Д)'!K",TEXT(MATCH($C12,'2018-06 (Д)'!$C$2:$C$100,0)+1,0))))),"Н/Д",((INDIRECT(CONCATENATE("'2018-07 (Д)'!K",TEXT(MATCH($C12,'2018-07 (Д)'!$C$2:$C$100,0)+1,0)))-INDIRECT(CONCATENATE("'2018-06 (Д)'!K",TEXT(MATCH($C12,'2018-06 (Д)'!$C$2:$C$100,0)+1,0))))/INDIRECT(CONCATENATE("'2018-06 (Д)'!K",TEXT(MATCH($C12,'2018-06 (Д)'!$C$2:$C$100,0)+1,0))))*100)</f>
        <v>-34.039259106136733</v>
      </c>
      <c r="BX12" s="9">
        <f ca="1">IF(OR(INDIRECT(CONCATENATE("'2018-08 (Д)'!K",TEXT(MATCH($C12,'2018-08 (Д)'!$C$2:$C$100,0)+1,0)))="Н/Д",INDIRECT(CONCATENATE("'2018-07 (Д)'!K",TEXT(MATCH($C12,'2018-07 (Д)'!$C$2:$C$100,0)+1,0)))="Н/Д",AND(INDIRECT(CONCATENATE("'2018-08 (Д)'!K",TEXT(MATCH($C12,'2018-08 (Д)'!$C$2:$C$100,0)+1,0)))="Н/Д",INDIRECT(CONCATENATE("'2018-07 (Д)'!K",TEXT(MATCH($C12,'2018-07 (Д)'!$C$2:$C$100,0)+1,0))))),"Н/Д",((INDIRECT(CONCATENATE("'2018-08 (Д)'!K",TEXT(MATCH($C12,'2018-08 (Д)'!$C$2:$C$100,0)+1,0)))-INDIRECT(CONCATENATE("'2018-07 (Д)'!K",TEXT(MATCH($C12,'2018-07 (Д)'!$C$2:$C$100,0)+1,0))))/INDIRECT(CONCATENATE("'2018-07 (Д)'!K",TEXT(MATCH($C12,'2018-07 (Д)'!$C$2:$C$100,0)+1,0))))*100)</f>
        <v>1142.8288466493627</v>
      </c>
      <c r="BY12" s="9">
        <f ca="1">IF(OR(INDIRECT(CONCATENATE("'2018-09 (Д)'!K",TEXT(MATCH($C12,'2018-09 (Д)'!$C$2:$C$100,0)+1,0)))="Н/Д",INDIRECT(CONCATENATE("'2018-08 (Д)'!K",TEXT(MATCH($C12,'2018-08 (Д)'!$C$2:$C$100,0)+1,0)))="Н/Д",AND(INDIRECT(CONCATENATE("'2018-09 (Д)'!K",TEXT(MATCH($C12,'2018-09 (Д)'!$C$2:$C$100,0)+1,0)))="Н/Д",INDIRECT(CONCATENATE("'2018-08 (Д)'!K",TEXT(MATCH($C12,'2018-08 (Д)'!$C$2:$C$100,0)+1,0))))),"Н/Д",((INDIRECT(CONCATENATE("'2018-09 (Д)'!K",TEXT(MATCH($C12,'2018-09 (Д)'!$C$2:$C$100,0)+1,0)))-INDIRECT(CONCATENATE("'2018-08 (Д)'!K",TEXT(MATCH($C12,'2018-08 (Д)'!$C$2:$C$100,0)+1,0))))/INDIRECT(CONCATENATE("'2018-08 (Д)'!K",TEXT(MATCH($C12,'2018-08 (Д)'!$C$2:$C$100,0)+1,0))))*100)</f>
        <v>-93.563305106276232</v>
      </c>
      <c r="BZ12" s="9">
        <f ca="1">IF(OR(INDIRECT(CONCATENATE("'2018-10 (Д)'!K",TEXT(MATCH($C12,'2018-10 (Д)'!$C$2:$C$100,0)+1,0)))="Н/Д",INDIRECT(CONCATENATE("'2018-09 (Д)'!K",TEXT(MATCH($C12,'2018-09 (Д)'!$C$2:$C$100,0)+1,0)))="Н/Д",AND(INDIRECT(CONCATENATE("'2018-10 (Д)'!K",TEXT(MATCH($C12,'2018-10 (Д)'!$C$2:$C$100,0)+1,0)))="Н/Д",INDIRECT(CONCATENATE("'2018-09 (Д)'!K",TEXT(MATCH($C12,'2018-09 (Д)'!$C$2:$C$100,0)+1,0))))),"Н/Д",((INDIRECT(CONCATENATE("'2018-10 (Д)'!K",TEXT(MATCH($C12,'2018-10 (Д)'!$C$2:$C$100,0)+1,0)))-INDIRECT(CONCATENATE("'2018-09 (Д)'!K",TEXT(MATCH($C12,'2018-09 (Д)'!$C$2:$C$100,0)+1,0))))/INDIRECT(CONCATENATE("'2018-09 (Д)'!K",TEXT(MATCH($C12,'2018-09 (Д)'!$C$2:$C$100,0)+1,0))))*100)</f>
        <v>-22.450407882502947</v>
      </c>
      <c r="CA12" s="9">
        <f ca="1">IF(OR(INDIRECT(CONCATENATE("'2018-11 (Д)'!K",TEXT(MATCH($C12,'2018-11 (Д)'!$C$2:$C$100,0)+1,0)))="Н/Д",INDIRECT(CONCATENATE("'2018-10 (Д)'!K",TEXT(MATCH($C12,'2018-10 (Д)'!$C$2:$C$100,0)+1,0)))="Н/Д",AND(INDIRECT(CONCATENATE("'2018-11 (Д)'!K",TEXT(MATCH($C12,'2018-11 (Д)'!$C$2:$C$100,0)+1,0)))="Н/Д",INDIRECT(CONCATENATE("'2018-10 (Д)'!K",TEXT(MATCH($C12,'2018-10 (Д)'!$C$2:$C$100,0)+1,0))))),"Н/Д",((INDIRECT(CONCATENATE("'2018-11 (Д)'!K",TEXT(MATCH($C12,'2018-11 (Д)'!$C$2:$C$100,0)+1,0)))-INDIRECT(CONCATENATE("'2018-10 (Д)'!K",TEXT(MATCH($C12,'2018-10 (Д)'!$C$2:$C$100,0)+1,0))))/INDIRECT(CONCATENATE("'2018-10 (Д)'!K",TEXT(MATCH($C12,'2018-10 (Д)'!$C$2:$C$100,0)+1,0))))*100)</f>
        <v>644.87073606137585</v>
      </c>
      <c r="CB12" s="9">
        <f ca="1">IF(OR(INDIRECT(CONCATENATE("'2018-12 (Д)'!K",TEXT(MATCH($C12,'2018-12 (Д)'!$C$2:$C$100,0)+1,0)))="Н/Д",INDIRECT(CONCATENATE("'2018-11 (Д)'!K",TEXT(MATCH($C12,'2018-11 (Д)'!$C$2:$C$100,0)+1,0)))="Н/Д",AND(INDIRECT(CONCATENATE("'2018-12 (Д)'!K",TEXT(MATCH($C12,'2018-12 (Д)'!$C$2:$C$100,0)+1,0)))="Н/Д",INDIRECT(CONCATENATE("'2018-11 (Д)'!K",TEXT(MATCH($C12,'2018-11 (Д)'!$C$2:$C$100,0)+1,0))))),"Н/Д",((INDIRECT(CONCATENATE("'2018-12 (Д)'!K",TEXT(MATCH($C12,'2018-12 (Д)'!$C$2:$C$100,0)+1,0)))-INDIRECT(CONCATENATE("'2018-11 (Д)'!K",TEXT(MATCH($C12,'2018-11 (Д)'!$C$2:$C$100,0)+1,0))))/INDIRECT(CONCATENATE("'2018-11 (Д)'!K",TEXT(MATCH($C12,'2018-11 (Д)'!$C$2:$C$100,0)+1,0))))*100)</f>
        <v>-84.403856394146075</v>
      </c>
      <c r="CC12" s="9"/>
      <c r="CD12" s="9">
        <f ca="1">IF(OR(INDIRECT(CONCATENATE("'2018-03 (Д)'!L",TEXT(MATCH($C12,'2018-03 (Д)'!$C$2:$C$100,0)+1,0)))="Н/Д",INDIRECT(CONCATENATE("'2018-02 (Д)'!L",TEXT(MATCH($C12,'2018-02 (Д)'!$C$2:$C$100,0)+1,0)))="Н/Д",AND(INDIRECT(CONCATENATE("'2018-03 (Д)'!L",TEXT(MATCH($C12,'2018-03 (Д)'!$C$2:$C$100,0)+1,0)))="Н/Д",INDIRECT(CONCATENATE("'2018-02 (Д)'!L",TEXT(MATCH($C12,'2018-02 (Д)'!$C$2:$C$100,0)+1,0))))),"Н/Д",((INDIRECT(CONCATENATE("'2018-03 (Д)'!L",TEXT(MATCH($C12,'2018-03 (Д)'!$C$2:$C$100,0)+1,0)))-INDIRECT(CONCATENATE("'2018-02 (Д)'!L",TEXT(MATCH($C12,'2018-02 (Д)'!$C$2:$C$100,0)+1,0))))/INDIRECT(CONCATENATE("'2018-02 (Д)'!L",TEXT(MATCH($C12,'2018-02 (Д)'!$C$2:$C$100,0)+1,0))))*100)</f>
        <v>182.55879312076087</v>
      </c>
      <c r="CE12" s="9">
        <f ca="1">IF(OR(INDIRECT(CONCATENATE("'2018-04 (Д)'!L",TEXT(MATCH($C12,'2018-04 (Д)'!$C$2:$C$100,0)+1,0)))="Н/Д",INDIRECT(CONCATENATE("'2018-03 (Д)'!L",TEXT(MATCH($C12,'2018-03 (Д)'!$C$2:$C$100,0)+1,0)))="Н/Д",AND(INDIRECT(CONCATENATE("'2018-04 (Д)'!L",TEXT(MATCH($C12,'2018-04 (Д)'!$C$2:$C$100,0)+1,0)))="Н/Д",INDIRECT(CONCATENATE("'2018-03 (Д)'!L",TEXT(MATCH($C12,'2018-03 (Д)'!$C$2:$C$100,0)+1,0))))),"Н/Д",((INDIRECT(CONCATENATE("'2018-04 (Д)'!L",TEXT(MATCH($C12,'2018-04 (Д)'!$C$2:$C$100,0)+1,0)))-INDIRECT(CONCATENATE("'2018-03 (Д)'!L",TEXT(MATCH($C12,'2018-03 (Д)'!$C$2:$C$100,0)+1,0))))/INDIRECT(CONCATENATE("'2018-03 (Д)'!L",TEXT(MATCH($C12,'2018-03 (Д)'!$C$2:$C$100,0)+1,0))))*100)</f>
        <v>219.19142396628138</v>
      </c>
      <c r="CF12" s="9">
        <f ca="1">IF(OR(INDIRECT(CONCATENATE("'2018-05 (Д)'!L",TEXT(MATCH($C12,'2018-05 (Д)'!$C$2:$C$100,0)+1,0)))="Н/Д",INDIRECT(CONCATENATE("'2018-04 (Д)'!L",TEXT(MATCH($C12,'2018-04 (Д)'!$C$2:$C$100,0)+1,0)))="Н/Д",AND(INDIRECT(CONCATENATE("'2018-05 (Д)'!L",TEXT(MATCH($C12,'2018-05 (Д)'!$C$2:$C$100,0)+1,0)))="Н/Д",INDIRECT(CONCATENATE("'2018-04 (Д)'!L",TEXT(MATCH($C12,'2018-04 (Д)'!$C$2:$C$100,0)+1,0))))),"Н/Д",((INDIRECT(CONCATENATE("'2018-05 (Д)'!L",TEXT(MATCH($C12,'2018-05 (Д)'!$C$2:$C$100,0)+1,0)))-INDIRECT(CONCATENATE("'2018-04 (Д)'!L",TEXT(MATCH($C12,'2018-04 (Д)'!$C$2:$C$100,0)+1,0))))/INDIRECT(CONCATENATE("'2018-04 (Д)'!L",TEXT(MATCH($C12,'2018-04 (Д)'!$C$2:$C$100,0)+1,0))))*100)</f>
        <v>186.16807046994546</v>
      </c>
      <c r="CG12" s="9">
        <f ca="1">IF(OR(INDIRECT(CONCATENATE("'2018-06 (Д)'!L",TEXT(MATCH($C12,'2018-06 (Д)'!$C$2:$C$100,0)+1,0)))="Н/Д",INDIRECT(CONCATENATE("'2018-05 (Д)'!L",TEXT(MATCH($C12,'2018-05 (Д)'!$C$2:$C$100,0)+1,0)))="Н/Д",AND(INDIRECT(CONCATENATE("'2018-06 (Д)'!L",TEXT(MATCH($C12,'2018-06 (Д)'!$C$2:$C$100,0)+1,0)))="Н/Д",INDIRECT(CONCATENATE("'2018-05 (Д)'!L",TEXT(MATCH($C12,'2018-05 (Д)'!$C$2:$C$100,0)+1,0))))),"Н/Д",((INDIRECT(CONCATENATE("'2018-06 (Д)'!L",TEXT(MATCH($C12,'2018-06 (Д)'!$C$2:$C$100,0)+1,0)))-INDIRECT(CONCATENATE("'2018-05 (Д)'!L",TEXT(MATCH($C12,'2018-05 (Д)'!$C$2:$C$100,0)+1,0))))/INDIRECT(CONCATENATE("'2018-05 (Д)'!L",TEXT(MATCH($C12,'2018-05 (Д)'!$C$2:$C$100,0)+1,0))))*100)</f>
        <v>-46.510235731044652</v>
      </c>
      <c r="CH12" s="9">
        <f ca="1">IF(OR(INDIRECT(CONCATENATE("'2018-07 (Д)'!L",TEXT(MATCH($C12,'2018-07 (Д)'!$C$2:$C$100,0)+1,0)))="Н/Д",INDIRECT(CONCATENATE("'2018-06 (Д)'!L",TEXT(MATCH($C12,'2018-06 (Д)'!$C$2:$C$100,0)+1,0)))="Н/Д",AND(INDIRECT(CONCATENATE("'2018-07 (Д)'!L",TEXT(MATCH($C12,'2018-07 (Д)'!$C$2:$C$100,0)+1,0)))="Н/Д",INDIRECT(CONCATENATE("'2018-06 (Д)'!L",TEXT(MATCH($C12,'2018-06 (Д)'!$C$2:$C$100,0)+1,0))))),"Н/Д",((INDIRECT(CONCATENATE("'2018-07 (Д)'!L",TEXT(MATCH($C12,'2018-07 (Д)'!$C$2:$C$100,0)+1,0)))-INDIRECT(CONCATENATE("'2018-06 (Д)'!L",TEXT(MATCH($C12,'2018-06 (Д)'!$C$2:$C$100,0)+1,0))))/INDIRECT(CONCATENATE("'2018-06 (Д)'!L",TEXT(MATCH($C12,'2018-06 (Д)'!$C$2:$C$100,0)+1,0))))*100)</f>
        <v>-88.600438528392004</v>
      </c>
      <c r="CI12" s="9">
        <f ca="1">IF(OR(INDIRECT(CONCATENATE("'2018-08 (Д)'!L",TEXT(MATCH($C12,'2018-08 (Д)'!$C$2:$C$100,0)+1,0)))="Н/Д",INDIRECT(CONCATENATE("'2018-07 (Д)'!L",TEXT(MATCH($C12,'2018-07 (Д)'!$C$2:$C$100,0)+1,0)))="Н/Д",AND(INDIRECT(CONCATENATE("'2018-08 (Д)'!L",TEXT(MATCH($C12,'2018-08 (Д)'!$C$2:$C$100,0)+1,0)))="Н/Д",INDIRECT(CONCATENATE("'2018-07 (Д)'!L",TEXT(MATCH($C12,'2018-07 (Д)'!$C$2:$C$100,0)+1,0))))),"Н/Д",((INDIRECT(CONCATENATE("'2018-08 (Д)'!L",TEXT(MATCH($C12,'2018-08 (Д)'!$C$2:$C$100,0)+1,0)))-INDIRECT(CONCATENATE("'2018-07 (Д)'!L",TEXT(MATCH($C12,'2018-07 (Д)'!$C$2:$C$100,0)+1,0))))/INDIRECT(CONCATENATE("'2018-07 (Д)'!L",TEXT(MATCH($C12,'2018-07 (Д)'!$C$2:$C$100,0)+1,0))))*100)</f>
        <v>1681.504568209682</v>
      </c>
      <c r="CJ12" s="9">
        <f ca="1">IF(OR(INDIRECT(CONCATENATE("'2018-09 (Д)'!L",TEXT(MATCH($C12,'2018-09 (Д)'!$C$2:$C$100,0)+1,0)))="Н/Д",INDIRECT(CONCATENATE("'2018-08 (Д)'!L",TEXT(MATCH($C12,'2018-08 (Д)'!$C$2:$C$100,0)+1,0)))="Н/Д",AND(INDIRECT(CONCATENATE("'2018-09 (Д)'!L",TEXT(MATCH($C12,'2018-09 (Д)'!$C$2:$C$100,0)+1,0)))="Н/Д",INDIRECT(CONCATENATE("'2018-08 (Д)'!L",TEXT(MATCH($C12,'2018-08 (Д)'!$C$2:$C$100,0)+1,0))))),"Н/Д",((INDIRECT(CONCATENATE("'2018-09 (Д)'!L",TEXT(MATCH($C12,'2018-09 (Д)'!$C$2:$C$100,0)+1,0)))-INDIRECT(CONCATENATE("'2018-08 (Д)'!L",TEXT(MATCH($C12,'2018-08 (Д)'!$C$2:$C$100,0)+1,0))))/INDIRECT(CONCATENATE("'2018-08 (Д)'!L",TEXT(MATCH($C12,'2018-08 (Д)'!$C$2:$C$100,0)+1,0))))*100)</f>
        <v>-91.948058283981695</v>
      </c>
      <c r="CK12" s="9">
        <f ca="1">IF(OR(INDIRECT(CONCATENATE("'2018-10 (Д)'!L",TEXT(MATCH($C12,'2018-10 (Д)'!$C$2:$C$100,0)+1,0)))="Н/Д",INDIRECT(CONCATENATE("'2018-09 (Д)'!L",TEXT(MATCH($C12,'2018-09 (Д)'!$C$2:$C$100,0)+1,0)))="Н/Д",AND(INDIRECT(CONCATENATE("'2018-10 (Д)'!L",TEXT(MATCH($C12,'2018-10 (Д)'!$C$2:$C$100,0)+1,0)))="Н/Д",INDIRECT(CONCATENATE("'2018-09 (Д)'!L",TEXT(MATCH($C12,'2018-09 (Д)'!$C$2:$C$100,0)+1,0))))),"Н/Д",((INDIRECT(CONCATENATE("'2018-10 (Д)'!L",TEXT(MATCH($C12,'2018-10 (Д)'!$C$2:$C$100,0)+1,0)))-INDIRECT(CONCATENATE("'2018-09 (Д)'!L",TEXT(MATCH($C12,'2018-09 (Д)'!$C$2:$C$100,0)+1,0))))/INDIRECT(CONCATENATE("'2018-09 (Д)'!L",TEXT(MATCH($C12,'2018-09 (Д)'!$C$2:$C$100,0)+1,0))))*100)</f>
        <v>-13.021016630917925</v>
      </c>
      <c r="CL12" s="9">
        <f ca="1">IF(OR(INDIRECT(CONCATENATE("'2018-11 (Д)'!L",TEXT(MATCH($C12,'2018-11 (Д)'!$C$2:$C$100,0)+1,0)))="Н/Д",INDIRECT(CONCATENATE("'2018-10 (Д)'!L",TEXT(MATCH($C12,'2018-10 (Д)'!$C$2:$C$100,0)+1,0)))="Н/Д",AND(INDIRECT(CONCATENATE("'2018-11 (Д)'!L",TEXT(MATCH($C12,'2018-11 (Д)'!$C$2:$C$100,0)+1,0)))="Н/Д",INDIRECT(CONCATENATE("'2018-10 (Д)'!L",TEXT(MATCH($C12,'2018-10 (Д)'!$C$2:$C$100,0)+1,0))))),"Н/Д",((INDIRECT(CONCATENATE("'2018-11 (Д)'!L",TEXT(MATCH($C12,'2018-11 (Д)'!$C$2:$C$100,0)+1,0)))-INDIRECT(CONCATENATE("'2018-10 (Д)'!L",TEXT(MATCH($C12,'2018-10 (Д)'!$C$2:$C$100,0)+1,0))))/INDIRECT(CONCATENATE("'2018-10 (Д)'!L",TEXT(MATCH($C12,'2018-10 (Д)'!$C$2:$C$100,0)+1,0))))*100)</f>
        <v>1312.7152902979421</v>
      </c>
      <c r="CM12" s="9">
        <f ca="1">IF(OR(INDIRECT(CONCATENATE("'2018-12 (Д)'!L",TEXT(MATCH($C12,'2018-12 (Д)'!$C$2:$C$100,0)+1,0)))="Н/Д",INDIRECT(CONCATENATE("'2018-11 (Д)'!L",TEXT(MATCH($C12,'2018-11 (Д)'!$C$2:$C$100,0)+1,0)))="Н/Д",AND(INDIRECT(CONCATENATE("'2018-12 (Д)'!L",TEXT(MATCH($C12,'2018-12 (Д)'!$C$2:$C$100,0)+1,0)))="Н/Д",INDIRECT(CONCATENATE("'2018-11 (Д)'!L",TEXT(MATCH($C12,'2018-11 (Д)'!$C$2:$C$100,0)+1,0))))),"Н/Д",((INDIRECT(CONCATENATE("'2018-12 (Д)'!L",TEXT(MATCH($C12,'2018-12 (Д)'!$C$2:$C$100,0)+1,0)))-INDIRECT(CONCATENATE("'2018-11 (Д)'!L",TEXT(MATCH($C12,'2018-11 (Д)'!$C$2:$C$100,0)+1,0))))/INDIRECT(CONCATENATE("'2018-11 (Д)'!L",TEXT(MATCH($C12,'2018-11 (Д)'!$C$2:$C$100,0)+1,0))))*100)</f>
        <v>-81.70341196172815</v>
      </c>
      <c r="CN12" s="9"/>
      <c r="CO12" s="9">
        <f ca="1">IF(OR(INDIRECT(CONCATENATE("'2018-03 (Д)'!M",TEXT(MATCH($C12,'2018-03 (Д)'!$C$2:$C$100,0)+1,0)))="Н/Д",INDIRECT(CONCATENATE("'2018-02 (Д)'!M",TEXT(MATCH($C12,'2018-02 (Д)'!$C$2:$C$100,0)+1,0)))="Н/Д",AND(INDIRECT(CONCATENATE("'2018-03 (Д)'!M",TEXT(MATCH($C12,'2018-03 (Д)'!$C$2:$C$100,0)+1,0)))="Н/Д",INDIRECT(CONCATENATE("'2018-02 (Д)'!M",TEXT(MATCH($C12,'2018-02 (Д)'!$C$2:$C$100,0)+1,0))))),"Н/Д",((INDIRECT(CONCATENATE("'2018-03 (Д)'!M",TEXT(MATCH($C12,'2018-03 (Д)'!$C$2:$C$100,0)+1,0)))-INDIRECT(CONCATENATE("'2018-02 (Д)'!M",TEXT(MATCH($C12,'2018-02 (Д)'!$C$2:$C$100,0)+1,0))))/INDIRECT(CONCATENATE("'2018-02 (Д)'!M",TEXT(MATCH($C12,'2018-02 (Д)'!$C$2:$C$100,0)+1,0))))*100)</f>
        <v>42.315713773504896</v>
      </c>
      <c r="CP12" s="9">
        <f ca="1">IF(OR(INDIRECT(CONCATENATE("'2018-04 (Д)'!M",TEXT(MATCH($C12,'2018-04 (Д)'!$C$2:$C$100,0)+1,0)))="Н/Д",INDIRECT(CONCATENATE("'2018-03 (Д)'!M",TEXT(MATCH($C12,'2018-03 (Д)'!$C$2:$C$100,0)+1,0)))="Н/Д",AND(INDIRECT(CONCATENATE("'2018-04 (Д)'!M",TEXT(MATCH($C12,'2018-04 (Д)'!$C$2:$C$100,0)+1,0)))="Н/Д",INDIRECT(CONCATENATE("'2018-03 (Д)'!M",TEXT(MATCH($C12,'2018-03 (Д)'!$C$2:$C$100,0)+1,0))))),"Н/Д",((INDIRECT(CONCATENATE("'2018-04 (Д)'!M",TEXT(MATCH($C12,'2018-04 (Д)'!$C$2:$C$100,0)+1,0)))-INDIRECT(CONCATENATE("'2018-03 (Д)'!M",TEXT(MATCH($C12,'2018-03 (Д)'!$C$2:$C$100,0)+1,0))))/INDIRECT(CONCATENATE("'2018-03 (Д)'!M",TEXT(MATCH($C12,'2018-03 (Д)'!$C$2:$C$100,0)+1,0))))*100)</f>
        <v>-13.726037413372227</v>
      </c>
      <c r="CQ12" s="9">
        <f ca="1">IF(OR(INDIRECT(CONCATENATE("'2018-05 (Д)'!M",TEXT(MATCH($C12,'2018-05 (Д)'!$C$2:$C$100,0)+1,0)))="Н/Д",INDIRECT(CONCATENATE("'2018-04 (Д)'!M",TEXT(MATCH($C12,'2018-04 (Д)'!$C$2:$C$100,0)+1,0)))="Н/Д",AND(INDIRECT(CONCATENATE("'2018-05 (Д)'!M",TEXT(MATCH($C12,'2018-05 (Д)'!$C$2:$C$100,0)+1,0)))="Н/Д",INDIRECT(CONCATENATE("'2018-04 (Д)'!M",TEXT(MATCH($C12,'2018-04 (Д)'!$C$2:$C$100,0)+1,0))))),"Н/Д",((INDIRECT(CONCATENATE("'2018-05 (Д)'!M",TEXT(MATCH($C12,'2018-05 (Д)'!$C$2:$C$100,0)+1,0)))-INDIRECT(CONCATENATE("'2018-04 (Д)'!M",TEXT(MATCH($C12,'2018-04 (Д)'!$C$2:$C$100,0)+1,0))))/INDIRECT(CONCATENATE("'2018-04 (Д)'!M",TEXT(MATCH($C12,'2018-04 (Д)'!$C$2:$C$100,0)+1,0))))*100)</f>
        <v>-6.9466513530411058</v>
      </c>
      <c r="CR12" s="9">
        <f ca="1">IF(OR(INDIRECT(CONCATENATE("'2018-06 (Д)'!M",TEXT(MATCH($C12,'2018-06 (Д)'!$C$2:$C$100,0)+1,0)))="Н/Д",INDIRECT(CONCATENATE("'2018-05 (Д)'!M",TEXT(MATCH($C12,'2018-05 (Д)'!$C$2:$C$100,0)+1,0)))="Н/Д",AND(INDIRECT(CONCATENATE("'2018-06 (Д)'!M",TEXT(MATCH($C12,'2018-06 (Д)'!$C$2:$C$100,0)+1,0)))="Н/Д",INDIRECT(CONCATENATE("'2018-05 (Д)'!M",TEXT(MATCH($C12,'2018-05 (Д)'!$C$2:$C$100,0)+1,0))))),"Н/Д",((INDIRECT(CONCATENATE("'2018-06 (Д)'!M",TEXT(MATCH($C12,'2018-06 (Д)'!$C$2:$C$100,0)+1,0)))-INDIRECT(CONCATENATE("'2018-05 (Д)'!M",TEXT(MATCH($C12,'2018-05 (Д)'!$C$2:$C$100,0)+1,0))))/INDIRECT(CONCATENATE("'2018-05 (Д)'!M",TEXT(MATCH($C12,'2018-05 (Д)'!$C$2:$C$100,0)+1,0))))*100)</f>
        <v>37.632574184679903</v>
      </c>
      <c r="CS12" s="9">
        <f ca="1">IF(OR(INDIRECT(CONCATENATE("'2018-07 (Д)'!M",TEXT(MATCH($C12,'2018-07 (Д)'!$C$2:$C$100,0)+1,0)))="Н/Д",INDIRECT(CONCATENATE("'2018-06 (Д)'!M",TEXT(MATCH($C12,'2018-06 (Д)'!$C$2:$C$100,0)+1,0)))="Н/Д",AND(INDIRECT(CONCATENATE("'2018-07 (Д)'!M",TEXT(MATCH($C12,'2018-07 (Д)'!$C$2:$C$100,0)+1,0)))="Н/Д",INDIRECT(CONCATENATE("'2018-06 (Д)'!M",TEXT(MATCH($C12,'2018-06 (Д)'!$C$2:$C$100,0)+1,0))))),"Н/Д",((INDIRECT(CONCATENATE("'2018-07 (Д)'!M",TEXT(MATCH($C12,'2018-07 (Д)'!$C$2:$C$100,0)+1,0)))-INDIRECT(CONCATENATE("'2018-06 (Д)'!M",TEXT(MATCH($C12,'2018-06 (Д)'!$C$2:$C$100,0)+1,0))))/INDIRECT(CONCATENATE("'2018-06 (Д)'!M",TEXT(MATCH($C12,'2018-06 (Д)'!$C$2:$C$100,0)+1,0))))*100)</f>
        <v>-0.31200670898071503</v>
      </c>
      <c r="CT12" s="9">
        <f ca="1">IF(OR(INDIRECT(CONCATENATE("'2018-08 (Д)'!M",TEXT(MATCH($C12,'2018-08 (Д)'!$C$2:$C$100,0)+1,0)))="Н/Д",INDIRECT(CONCATENATE("'2018-07 (Д)'!M",TEXT(MATCH($C12,'2018-07 (Д)'!$C$2:$C$100,0)+1,0)))="Н/Д",AND(INDIRECT(CONCATENATE("'2018-08 (Д)'!M",TEXT(MATCH($C12,'2018-08 (Д)'!$C$2:$C$100,0)+1,0)))="Н/Д",INDIRECT(CONCATENATE("'2018-07 (Д)'!M",TEXT(MATCH($C12,'2018-07 (Д)'!$C$2:$C$100,0)+1,0))))),"Н/Д",((INDIRECT(CONCATENATE("'2018-08 (Д)'!M",TEXT(MATCH($C12,'2018-08 (Д)'!$C$2:$C$100,0)+1,0)))-INDIRECT(CONCATENATE("'2018-07 (Д)'!M",TEXT(MATCH($C12,'2018-07 (Д)'!$C$2:$C$100,0)+1,0))))/INDIRECT(CONCATENATE("'2018-07 (Д)'!M",TEXT(MATCH($C12,'2018-07 (Д)'!$C$2:$C$100,0)+1,0))))*100)</f>
        <v>6.8661825060301274</v>
      </c>
      <c r="CU12" s="9">
        <f ca="1">IF(OR(INDIRECT(CONCATENATE("'2018-09 (Д)'!M",TEXT(MATCH($C12,'2018-09 (Д)'!$C$2:$C$100,0)+1,0)))="Н/Д",INDIRECT(CONCATENATE("'2018-08 (Д)'!M",TEXT(MATCH($C12,'2018-08 (Д)'!$C$2:$C$100,0)+1,0)))="Н/Д",AND(INDIRECT(CONCATENATE("'2018-09 (Д)'!M",TEXT(MATCH($C12,'2018-09 (Д)'!$C$2:$C$100,0)+1,0)))="Н/Д",INDIRECT(CONCATENATE("'2018-08 (Д)'!M",TEXT(MATCH($C12,'2018-08 (Д)'!$C$2:$C$100,0)+1,0))))),"Н/Д",((INDIRECT(CONCATENATE("'2018-09 (Д)'!M",TEXT(MATCH($C12,'2018-09 (Д)'!$C$2:$C$100,0)+1,0)))-INDIRECT(CONCATENATE("'2018-08 (Д)'!M",TEXT(MATCH($C12,'2018-08 (Д)'!$C$2:$C$100,0)+1,0))))/INDIRECT(CONCATENATE("'2018-08 (Д)'!M",TEXT(MATCH($C12,'2018-08 (Д)'!$C$2:$C$100,0)+1,0))))*100)</f>
        <v>26.523615396016879</v>
      </c>
      <c r="CV12" s="9">
        <f ca="1">IF(OR(INDIRECT(CONCATENATE("'2018-10 (Д)'!M",TEXT(MATCH($C12,'2018-10 (Д)'!$C$2:$C$100,0)+1,0)))="Н/Д",INDIRECT(CONCATENATE("'2018-09 (Д)'!M",TEXT(MATCH($C12,'2018-09 (Д)'!$C$2:$C$100,0)+1,0)))="Н/Д",AND(INDIRECT(CONCATENATE("'2018-10 (Д)'!M",TEXT(MATCH($C12,'2018-10 (Д)'!$C$2:$C$100,0)+1,0)))="Н/Д",INDIRECT(CONCATENATE("'2018-09 (Д)'!M",TEXT(MATCH($C12,'2018-09 (Д)'!$C$2:$C$100,0)+1,0))))),"Н/Д",((INDIRECT(CONCATENATE("'2018-10 (Д)'!M",TEXT(MATCH($C12,'2018-10 (Д)'!$C$2:$C$100,0)+1,0)))-INDIRECT(CONCATENATE("'2018-09 (Д)'!M",TEXT(MATCH($C12,'2018-09 (Д)'!$C$2:$C$100,0)+1,0))))/INDIRECT(CONCATENATE("'2018-09 (Д)'!M",TEXT(MATCH($C12,'2018-09 (Д)'!$C$2:$C$100,0)+1,0))))*100)</f>
        <v>-17.427253923587397</v>
      </c>
      <c r="CW12" s="9">
        <f ca="1">IF(OR(INDIRECT(CONCATENATE("'2018-11 (Д)'!M",TEXT(MATCH($C12,'2018-11 (Д)'!$C$2:$C$100,0)+1,0)))="Н/Д",INDIRECT(CONCATENATE("'2018-10 (Д)'!M",TEXT(MATCH($C12,'2018-10 (Д)'!$C$2:$C$100,0)+1,0)))="Н/Д",AND(INDIRECT(CONCATENATE("'2018-11 (Д)'!M",TEXT(MATCH($C12,'2018-11 (Д)'!$C$2:$C$100,0)+1,0)))="Н/Д",INDIRECT(CONCATENATE("'2018-10 (Д)'!M",TEXT(MATCH($C12,'2018-10 (Д)'!$C$2:$C$100,0)+1,0))))),"Н/Д",((INDIRECT(CONCATENATE("'2018-11 (Д)'!M",TEXT(MATCH($C12,'2018-11 (Д)'!$C$2:$C$100,0)+1,0)))-INDIRECT(CONCATENATE("'2018-10 (Д)'!M",TEXT(MATCH($C12,'2018-10 (Д)'!$C$2:$C$100,0)+1,0))))/INDIRECT(CONCATENATE("'2018-10 (Д)'!M",TEXT(MATCH($C12,'2018-10 (Д)'!$C$2:$C$100,0)+1,0))))*100)</f>
        <v>6.3032003020754557</v>
      </c>
      <c r="CX12" s="9">
        <f ca="1">IF(OR(INDIRECT(CONCATENATE("'2018-12 (Д)'!M",TEXT(MATCH($C12,'2018-12 (Д)'!$C$2:$C$100,0)+1,0)))="Н/Д",INDIRECT(CONCATENATE("'2018-11 (Д)'!M",TEXT(MATCH($C12,'2018-11 (Д)'!$C$2:$C$100,0)+1,0)))="Н/Д",AND(INDIRECT(CONCATENATE("'2018-12 (Д)'!M",TEXT(MATCH($C12,'2018-12 (Д)'!$C$2:$C$100,0)+1,0)))="Н/Д",INDIRECT(CONCATENATE("'2018-11 (Д)'!M",TEXT(MATCH($C12,'2018-11 (Д)'!$C$2:$C$100,0)+1,0))))),"Н/Д",((INDIRECT(CONCATENATE("'2018-12 (Д)'!M",TEXT(MATCH($C12,'2018-12 (Д)'!$C$2:$C$100,0)+1,0)))-INDIRECT(CONCATENATE("'2018-11 (Д)'!M",TEXT(MATCH($C12,'2018-11 (Д)'!$C$2:$C$100,0)+1,0))))/INDIRECT(CONCATENATE("'2018-11 (Д)'!M",TEXT(MATCH($C12,'2018-11 (Д)'!$C$2:$C$100,0)+1,0))))*100)</f>
        <v>18.323524632090312</v>
      </c>
      <c r="CY12" s="9"/>
      <c r="CZ12" s="9">
        <f ca="1">IF(OR(INDIRECT(CONCATENATE("'2018-03 (Д)'!N",TEXT(MATCH($C12,'2018-03 (Д)'!$C$2:$C$100,0)+1,0)))="Н/Д",INDIRECT(CONCATENATE("'2018-02 (Д)'!N",TEXT(MATCH($C12,'2018-02 (Д)'!$C$2:$C$100,0)+1,0)))="Н/Д",AND(INDIRECT(CONCATENATE("'2018-03 (Д)'!N",TEXT(MATCH($C12,'2018-03 (Д)'!$C$2:$C$100,0)+1,0)))="Н/Д",INDIRECT(CONCATENATE("'2018-02 (Д)'!N",TEXT(MATCH($C12,'2018-02 (Д)'!$C$2:$C$100,0)+1,0))))),"Н/Д",((INDIRECT(CONCATENATE("'2018-03 (Д)'!N",TEXT(MATCH($C12,'2018-03 (Д)'!$C$2:$C$100,0)+1,0)))-INDIRECT(CONCATENATE("'2018-02 (Д)'!N",TEXT(MATCH($C12,'2018-02 (Д)'!$C$2:$C$100,0)+1,0))))/INDIRECT(CONCATENATE("'2018-02 (Д)'!N",TEXT(MATCH($C12,'2018-02 (Д)'!$C$2:$C$100,0)+1,0))))*100)</f>
        <v>132.49801979431734</v>
      </c>
      <c r="DA12" s="9">
        <f ca="1">IF(OR(INDIRECT(CONCATENATE("'2018-04 (Д)'!N",TEXT(MATCH($C12,'2018-04 (Д)'!$C$2:$C$100,0)+1,0)))="Н/Д",INDIRECT(CONCATENATE("'2018-03 (Д)'!N",TEXT(MATCH($C12,'2018-03 (Д)'!$C$2:$C$100,0)+1,0)))="Н/Д",AND(INDIRECT(CONCATENATE("'2018-04 (Д)'!N",TEXT(MATCH($C12,'2018-04 (Д)'!$C$2:$C$100,0)+1,0)))="Н/Д",INDIRECT(CONCATENATE("'2018-03 (Д)'!N",TEXT(MATCH($C12,'2018-03 (Д)'!$C$2:$C$100,0)+1,0))))),"Н/Д",((INDIRECT(CONCATENATE("'2018-04 (Д)'!N",TEXT(MATCH($C12,'2018-04 (Д)'!$C$2:$C$100,0)+1,0)))-INDIRECT(CONCATENATE("'2018-03 (Д)'!N",TEXT(MATCH($C12,'2018-03 (Д)'!$C$2:$C$100,0)+1,0))))/INDIRECT(CONCATENATE("'2018-03 (Д)'!N",TEXT(MATCH($C12,'2018-03 (Д)'!$C$2:$C$100,0)+1,0))))*100)</f>
        <v>50.238483675498138</v>
      </c>
      <c r="DB12" s="9">
        <f ca="1">IF(OR(INDIRECT(CONCATENATE("'2018-05 (Д)'!N",TEXT(MATCH($C12,'2018-05 (Д)'!$C$2:$C$100,0)+1,0)))="Н/Д",INDIRECT(CONCATENATE("'2018-04 (Д)'!N",TEXT(MATCH($C12,'2018-04 (Д)'!$C$2:$C$100,0)+1,0)))="Н/Д",AND(INDIRECT(CONCATENATE("'2018-05 (Д)'!N",TEXT(MATCH($C12,'2018-05 (Д)'!$C$2:$C$100,0)+1,0)))="Н/Д",INDIRECT(CONCATENATE("'2018-04 (Д)'!N",TEXT(MATCH($C12,'2018-04 (Д)'!$C$2:$C$100,0)+1,0))))),"Н/Д",((INDIRECT(CONCATENATE("'2018-05 (Д)'!N",TEXT(MATCH($C12,'2018-05 (Д)'!$C$2:$C$100,0)+1,0)))-INDIRECT(CONCATENATE("'2018-04 (Д)'!N",TEXT(MATCH($C12,'2018-04 (Д)'!$C$2:$C$100,0)+1,0))))/INDIRECT(CONCATENATE("'2018-04 (Д)'!N",TEXT(MATCH($C12,'2018-04 (Д)'!$C$2:$C$100,0)+1,0))))*100)</f>
        <v>45.883382175560591</v>
      </c>
      <c r="DC12" s="9">
        <f ca="1">IF(OR(INDIRECT(CONCATENATE("'2018-06 (Д)'!N",TEXT(MATCH($C12,'2018-06 (Д)'!$C$2:$C$100,0)+1,0)))="Н/Д",INDIRECT(CONCATENATE("'2018-05 (Д)'!N",TEXT(MATCH($C12,'2018-05 (Д)'!$C$2:$C$100,0)+1,0)))="Н/Д",AND(INDIRECT(CONCATENATE("'2018-06 (Д)'!N",TEXT(MATCH($C12,'2018-06 (Д)'!$C$2:$C$100,0)+1,0)))="Н/Д",INDIRECT(CONCATENATE("'2018-05 (Д)'!N",TEXT(MATCH($C12,'2018-05 (Д)'!$C$2:$C$100,0)+1,0))))),"Н/Д",((INDIRECT(CONCATENATE("'2018-06 (Д)'!N",TEXT(MATCH($C12,'2018-06 (Д)'!$C$2:$C$100,0)+1,0)))-INDIRECT(CONCATENATE("'2018-05 (Д)'!N",TEXT(MATCH($C12,'2018-05 (Д)'!$C$2:$C$100,0)+1,0))))/INDIRECT(CONCATENATE("'2018-05 (Д)'!N",TEXT(MATCH($C12,'2018-05 (Д)'!$C$2:$C$100,0)+1,0))))*100)</f>
        <v>25.069387321586277</v>
      </c>
      <c r="DD12" s="9">
        <f ca="1">IF(OR(INDIRECT(CONCATENATE("'2018-07 (Д)'!N",TEXT(MATCH($C12,'2018-07 (Д)'!$C$2:$C$100,0)+1,0)))="Н/Д",INDIRECT(CONCATENATE("'2018-06 (Д)'!N",TEXT(MATCH($C12,'2018-06 (Д)'!$C$2:$C$100,0)+1,0)))="Н/Д",AND(INDIRECT(CONCATENATE("'2018-07 (Д)'!N",TEXT(MATCH($C12,'2018-07 (Д)'!$C$2:$C$100,0)+1,0)))="Н/Д",INDIRECT(CONCATENATE("'2018-06 (Д)'!N",TEXT(MATCH($C12,'2018-06 (Д)'!$C$2:$C$100,0)+1,0))))),"Н/Д",((INDIRECT(CONCATENATE("'2018-07 (Д)'!N",TEXT(MATCH($C12,'2018-07 (Д)'!$C$2:$C$100,0)+1,0)))-INDIRECT(CONCATENATE("'2018-06 (Д)'!N",TEXT(MATCH($C12,'2018-06 (Д)'!$C$2:$C$100,0)+1,0))))/INDIRECT(CONCATENATE("'2018-06 (Д)'!N",TEXT(MATCH($C12,'2018-06 (Д)'!$C$2:$C$100,0)+1,0))))*100)</f>
        <v>19.762521274585154</v>
      </c>
      <c r="DE12" s="9">
        <f ca="1">IF(OR(INDIRECT(CONCATENATE("'2018-08 (Д)'!N",TEXT(MATCH($C12,'2018-08 (Д)'!$C$2:$C$100,0)+1,0)))="Н/Д",INDIRECT(CONCATENATE("'2018-07 (Д)'!N",TEXT(MATCH($C12,'2018-07 (Д)'!$C$2:$C$100,0)+1,0)))="Н/Д",AND(INDIRECT(CONCATENATE("'2018-08 (Д)'!N",TEXT(MATCH($C12,'2018-08 (Д)'!$C$2:$C$100,0)+1,0)))="Н/Д",INDIRECT(CONCATENATE("'2018-07 (Д)'!N",TEXT(MATCH($C12,'2018-07 (Д)'!$C$2:$C$100,0)+1,0))))),"Н/Д",((INDIRECT(CONCATENATE("'2018-08 (Д)'!N",TEXT(MATCH($C12,'2018-08 (Д)'!$C$2:$C$100,0)+1,0)))-INDIRECT(CONCATENATE("'2018-07 (Д)'!N",TEXT(MATCH($C12,'2018-07 (Д)'!$C$2:$C$100,0)+1,0))))/INDIRECT(CONCATENATE("'2018-07 (Д)'!N",TEXT(MATCH($C12,'2018-07 (Д)'!$C$2:$C$100,0)+1,0))))*100)</f>
        <v>18.546641495589757</v>
      </c>
      <c r="DF12" s="9">
        <f ca="1">IF(OR(INDIRECT(CONCATENATE("'2018-09 (Д)'!N",TEXT(MATCH($C12,'2018-09 (Д)'!$C$2:$C$100,0)+1,0)))="Н/Д",INDIRECT(CONCATENATE("'2018-08 (Д)'!N",TEXT(MATCH($C12,'2018-08 (Д)'!$C$2:$C$100,0)+1,0)))="Н/Д",AND(INDIRECT(CONCATENATE("'2018-09 (Д)'!N",TEXT(MATCH($C12,'2018-09 (Д)'!$C$2:$C$100,0)+1,0)))="Н/Д",INDIRECT(CONCATENATE("'2018-08 (Д)'!N",TEXT(MATCH($C12,'2018-08 (Д)'!$C$2:$C$100,0)+1,0))))),"Н/Д",((INDIRECT(CONCATENATE("'2018-09 (Д)'!N",TEXT(MATCH($C12,'2018-09 (Д)'!$C$2:$C$100,0)+1,0)))-INDIRECT(CONCATENATE("'2018-08 (Д)'!N",TEXT(MATCH($C12,'2018-08 (Д)'!$C$2:$C$100,0)+1,0))))/INDIRECT(CONCATENATE("'2018-08 (Д)'!N",TEXT(MATCH($C12,'2018-08 (Д)'!$C$2:$C$100,0)+1,0))))*100)</f>
        <v>12.575892651455908</v>
      </c>
      <c r="DG12" s="9">
        <f ca="1">IF(OR(INDIRECT(CONCATENATE("'2018-10 (Д)'!N",TEXT(MATCH($C12,'2018-10 (Д)'!$C$2:$C$100,0)+1,0)))="Н/Д",INDIRECT(CONCATENATE("'2018-09 (Д)'!N",TEXT(MATCH($C12,'2018-09 (Д)'!$C$2:$C$100,0)+1,0)))="Н/Д",AND(INDIRECT(CONCATENATE("'2018-10 (Д)'!N",TEXT(MATCH($C12,'2018-10 (Д)'!$C$2:$C$100,0)+1,0)))="Н/Д",INDIRECT(CONCATENATE("'2018-09 (Д)'!N",TEXT(MATCH($C12,'2018-09 (Д)'!$C$2:$C$100,0)+1,0))))),"Н/Д",((INDIRECT(CONCATENATE("'2018-10 (Д)'!N",TEXT(MATCH($C12,'2018-10 (Д)'!$C$2:$C$100,0)+1,0)))-INDIRECT(CONCATENATE("'2018-09 (Д)'!N",TEXT(MATCH($C12,'2018-09 (Д)'!$C$2:$C$100,0)+1,0))))/INDIRECT(CONCATENATE("'2018-09 (Д)'!N",TEXT(MATCH($C12,'2018-09 (Д)'!$C$2:$C$100,0)+1,0))))*100)</f>
        <v>10.395008142880641</v>
      </c>
      <c r="DH12" s="9">
        <f ca="1">IF(OR(INDIRECT(CONCATENATE("'2018-11 (Д)'!N",TEXT(MATCH($C12,'2018-11 (Д)'!$C$2:$C$100,0)+1,0)))="Н/Д",INDIRECT(CONCATENATE("'2018-10 (Д)'!N",TEXT(MATCH($C12,'2018-10 (Д)'!$C$2:$C$100,0)+1,0)))="Н/Д",AND(INDIRECT(CONCATENATE("'2018-11 (Д)'!N",TEXT(MATCH($C12,'2018-11 (Д)'!$C$2:$C$100,0)+1,0)))="Н/Д",INDIRECT(CONCATENATE("'2018-10 (Д)'!N",TEXT(MATCH($C12,'2018-10 (Д)'!$C$2:$C$100,0)+1,0))))),"Н/Д",((INDIRECT(CONCATENATE("'2018-11 (Д)'!N",TEXT(MATCH($C12,'2018-11 (Д)'!$C$2:$C$100,0)+1,0)))-INDIRECT(CONCATENATE("'2018-10 (Д)'!N",TEXT(MATCH($C12,'2018-10 (Д)'!$C$2:$C$100,0)+1,0))))/INDIRECT(CONCATENATE("'2018-10 (Д)'!N",TEXT(MATCH($C12,'2018-10 (Д)'!$C$2:$C$100,0)+1,0))))*100)</f>
        <v>11.058043091204906</v>
      </c>
      <c r="DI12" s="9">
        <f ca="1">IF(OR(INDIRECT(CONCATENATE("'2018-12 (Д)'!N",TEXT(MATCH($C12,'2018-12 (Д)'!$C$2:$C$100,0)+1,0)))="Н/Д",INDIRECT(CONCATENATE("'2018-11 (Д)'!N",TEXT(MATCH($C12,'2018-11 (Д)'!$C$2:$C$100,0)+1,0)))="Н/Д",AND(INDIRECT(CONCATENATE("'2018-12 (Д)'!N",TEXT(MATCH($C12,'2018-12 (Д)'!$C$2:$C$100,0)+1,0)))="Н/Д",INDIRECT(CONCATENATE("'2018-11 (Д)'!N",TEXT(MATCH($C12,'2018-11 (Д)'!$C$2:$C$100,0)+1,0))))),"Н/Д",((INDIRECT(CONCATENATE("'2018-12 (Д)'!N",TEXT(MATCH($C12,'2018-12 (Д)'!$C$2:$C$100,0)+1,0)))-INDIRECT(CONCATENATE("'2018-11 (Д)'!N",TEXT(MATCH($C12,'2018-11 (Д)'!$C$2:$C$100,0)+1,0))))/INDIRECT(CONCATENATE("'2018-11 (Д)'!N",TEXT(MATCH($C12,'2018-11 (Д)'!$C$2:$C$100,0)+1,0))))*100)</f>
        <v>11.755737183609069</v>
      </c>
      <c r="DJ12" s="9"/>
      <c r="DK12" s="9">
        <f ca="1">IF(OR(INDIRECT(CONCATENATE("'2018-03 (Д)'!O",TEXT(MATCH($C12,'2018-03 (Д)'!$C$2:$C$100,0)+1,0)))="Н/Д",INDIRECT(CONCATENATE("'2018-02 (Д)'!O",TEXT(MATCH($C12,'2018-02 (Д)'!$C$2:$C$100,0)+1,0)))="Н/Д",AND(INDIRECT(CONCATENATE("'2018-03 (Д)'!O",TEXT(MATCH($C12,'2018-03 (Д)'!$C$2:$C$100,0)+1,0)))="Н/Д",INDIRECT(CONCATENATE("'2018-02 (Д)'!O",TEXT(MATCH($C12,'2018-02 (Д)'!$C$2:$C$100,0)+1,0))))),"Н/Д",((INDIRECT(CONCATENATE("'2018-03 (Д)'!O",TEXT(MATCH($C12,'2018-03 (Д)'!$C$2:$C$100,0)+1,0)))-INDIRECT(CONCATENATE("'2018-02 (Д)'!O",TEXT(MATCH($C12,'2018-02 (Д)'!$C$2:$C$100,0)+1,0))))/INDIRECT(CONCATENATE("'2018-02 (Д)'!O",TEXT(MATCH($C12,'2018-02 (Д)'!$C$2:$C$100,0)+1,0))))*100)</f>
        <v>-2275.1685497985686</v>
      </c>
      <c r="DL12" s="9">
        <f ca="1">IF(OR(INDIRECT(CONCATENATE("'2018-04 (Д)'!O",TEXT(MATCH($C12,'2018-04 (Д)'!$C$2:$C$100,0)+1,0)))="Н/Д",INDIRECT(CONCATENATE("'2018-03 (Д)'!O",TEXT(MATCH($C12,'2018-03 (Д)'!$C$2:$C$100,0)+1,0)))="Н/Д",AND(INDIRECT(CONCATENATE("'2018-04 (Д)'!O",TEXT(MATCH($C12,'2018-04 (Д)'!$C$2:$C$100,0)+1,0)))="Н/Д",INDIRECT(CONCATENATE("'2018-03 (Д)'!O",TEXT(MATCH($C12,'2018-03 (Д)'!$C$2:$C$100,0)+1,0))))),"Н/Д",((INDIRECT(CONCATENATE("'2018-04 (Д)'!O",TEXT(MATCH($C12,'2018-04 (Д)'!$C$2:$C$100,0)+1,0)))-INDIRECT(CONCATENATE("'2018-03 (Д)'!O",TEXT(MATCH($C12,'2018-03 (Д)'!$C$2:$C$100,0)+1,0))))/INDIRECT(CONCATENATE("'2018-03 (Д)'!O",TEXT(MATCH($C12,'2018-03 (Д)'!$C$2:$C$100,0)+1,0))))*100)</f>
        <v>-100.12274314259582</v>
      </c>
      <c r="DM12" s="9">
        <f ca="1">IF(OR(INDIRECT(CONCATENATE("'2018-05 (Д)'!O",TEXT(MATCH($C12,'2018-05 (Д)'!$C$2:$C$100,0)+1,0)))="Н/Д",INDIRECT(CONCATENATE("'2018-04 (Д)'!O",TEXT(MATCH($C12,'2018-04 (Д)'!$C$2:$C$100,0)+1,0)))="Н/Д",AND(INDIRECT(CONCATENATE("'2018-05 (Д)'!O",TEXT(MATCH($C12,'2018-05 (Д)'!$C$2:$C$100,0)+1,0)))="Н/Д",INDIRECT(CONCATENATE("'2018-04 (Д)'!O",TEXT(MATCH($C12,'2018-04 (Д)'!$C$2:$C$100,0)+1,0))))),"Н/Д",((INDIRECT(CONCATENATE("'2018-05 (Д)'!O",TEXT(MATCH($C12,'2018-05 (Д)'!$C$2:$C$100,0)+1,0)))-INDIRECT(CONCATENATE("'2018-04 (Д)'!O",TEXT(MATCH($C12,'2018-04 (Д)'!$C$2:$C$100,0)+1,0))))/INDIRECT(CONCATENATE("'2018-04 (Д)'!O",TEXT(MATCH($C12,'2018-04 (Д)'!$C$2:$C$100,0)+1,0))))*100)</f>
        <v>178088.2467028785</v>
      </c>
      <c r="DN12" s="9">
        <f ca="1">IF(OR(INDIRECT(CONCATENATE("'2018-06 (Д)'!O",TEXT(MATCH($C12,'2018-06 (Д)'!$C$2:$C$100,0)+1,0)))="Н/Д",INDIRECT(CONCATENATE("'2018-05 (Д)'!O",TEXT(MATCH($C12,'2018-05 (Д)'!$C$2:$C$100,0)+1,0)))="Н/Д",AND(INDIRECT(CONCATENATE("'2018-06 (Д)'!O",TEXT(MATCH($C12,'2018-06 (Д)'!$C$2:$C$100,0)+1,0)))="Н/Д",INDIRECT(CONCATENATE("'2018-05 (Д)'!O",TEXT(MATCH($C12,'2018-05 (Д)'!$C$2:$C$100,0)+1,0))))),"Н/Д",((INDIRECT(CONCATENATE("'2018-06 (Д)'!O",TEXT(MATCH($C12,'2018-06 (Д)'!$C$2:$C$100,0)+1,0)))-INDIRECT(CONCATENATE("'2018-05 (Д)'!O",TEXT(MATCH($C12,'2018-05 (Д)'!$C$2:$C$100,0)+1,0))))/INDIRECT(CONCATENATE("'2018-05 (Д)'!O",TEXT(MATCH($C12,'2018-05 (Д)'!$C$2:$C$100,0)+1,0))))*100)</f>
        <v>62.225860544011105</v>
      </c>
      <c r="DO12" s="9">
        <f ca="1">IF(OR(INDIRECT(CONCATENATE("'2018-07 (Д)'!O",TEXT(MATCH($C12,'2018-07 (Д)'!$C$2:$C$100,0)+1,0)))="Н/Д",INDIRECT(CONCATENATE("'2018-06 (Д)'!O",TEXT(MATCH($C12,'2018-06 (Д)'!$C$2:$C$100,0)+1,0)))="Н/Д",AND(INDIRECT(CONCATENATE("'2018-07 (Д)'!O",TEXT(MATCH($C12,'2018-07 (Д)'!$C$2:$C$100,0)+1,0)))="Н/Д",INDIRECT(CONCATENATE("'2018-06 (Д)'!O",TEXT(MATCH($C12,'2018-06 (Д)'!$C$2:$C$100,0)+1,0))))),"Н/Д",((INDIRECT(CONCATENATE("'2018-07 (Д)'!O",TEXT(MATCH($C12,'2018-07 (Д)'!$C$2:$C$100,0)+1,0)))-INDIRECT(CONCATENATE("'2018-06 (Д)'!O",TEXT(MATCH($C12,'2018-06 (Д)'!$C$2:$C$100,0)+1,0))))/INDIRECT(CONCATENATE("'2018-06 (Д)'!O",TEXT(MATCH($C12,'2018-06 (Д)'!$C$2:$C$100,0)+1,0))))*100)</f>
        <v>-99.995196022413907</v>
      </c>
      <c r="DP12" s="9">
        <f ca="1">IF(OR(INDIRECT(CONCATENATE("'2018-08 (Д)'!O",TEXT(MATCH($C12,'2018-08 (Д)'!$C$2:$C$100,0)+1,0)))="Н/Д",INDIRECT(CONCATENATE("'2018-07 (Д)'!O",TEXT(MATCH($C12,'2018-07 (Д)'!$C$2:$C$100,0)+1,0)))="Н/Д",AND(INDIRECT(CONCATENATE("'2018-08 (Д)'!O",TEXT(MATCH($C12,'2018-08 (Д)'!$C$2:$C$100,0)+1,0)))="Н/Д",INDIRECT(CONCATENATE("'2018-07 (Д)'!O",TEXT(MATCH($C12,'2018-07 (Д)'!$C$2:$C$100,0)+1,0))))),"Н/Д",((INDIRECT(CONCATENATE("'2018-08 (Д)'!O",TEXT(MATCH($C12,'2018-08 (Д)'!$C$2:$C$100,0)+1,0)))-INDIRECT(CONCATENATE("'2018-07 (Д)'!O",TEXT(MATCH($C12,'2018-07 (Д)'!$C$2:$C$100,0)+1,0))))/INDIRECT(CONCATENATE("'2018-07 (Д)'!O",TEXT(MATCH($C12,'2018-07 (Д)'!$C$2:$C$100,0)+1,0))))*100)</f>
        <v>-128116.48044686508</v>
      </c>
      <c r="DQ12" s="9">
        <f ca="1">IF(OR(INDIRECT(CONCATENATE("'2018-09 (Д)'!O",TEXT(MATCH($C12,'2018-09 (Д)'!$C$2:$C$100,0)+1,0)))="Н/Д",INDIRECT(CONCATENATE("'2018-08 (Д)'!O",TEXT(MATCH($C12,'2018-08 (Д)'!$C$2:$C$100,0)+1,0)))="Н/Д",AND(INDIRECT(CONCATENATE("'2018-09 (Д)'!O",TEXT(MATCH($C12,'2018-09 (Д)'!$C$2:$C$100,0)+1,0)))="Н/Д",INDIRECT(CONCATENATE("'2018-08 (Д)'!O",TEXT(MATCH($C12,'2018-08 (Д)'!$C$2:$C$100,0)+1,0))))),"Н/Д",((INDIRECT(CONCATENATE("'2018-09 (Д)'!O",TEXT(MATCH($C12,'2018-09 (Д)'!$C$2:$C$100,0)+1,0)))-INDIRECT(CONCATENATE("'2018-08 (Д)'!O",TEXT(MATCH($C12,'2018-08 (Д)'!$C$2:$C$100,0)+1,0))))/INDIRECT(CONCATENATE("'2018-08 (Д)'!O",TEXT(MATCH($C12,'2018-08 (Д)'!$C$2:$C$100,0)+1,0))))*100)</f>
        <v>-5083.8367528622075</v>
      </c>
      <c r="DR12" s="9">
        <f ca="1">IF(OR(INDIRECT(CONCATENATE("'2018-10 (Д)'!O",TEXT(MATCH($C12,'2018-10 (Д)'!$C$2:$C$100,0)+1,0)))="Н/Д",INDIRECT(CONCATENATE("'2018-09 (Д)'!O",TEXT(MATCH($C12,'2018-09 (Д)'!$C$2:$C$100,0)+1,0)))="Н/Д",AND(INDIRECT(CONCATENATE("'2018-10 (Д)'!O",TEXT(MATCH($C12,'2018-10 (Д)'!$C$2:$C$100,0)+1,0)))="Н/Д",INDIRECT(CONCATENATE("'2018-09 (Д)'!O",TEXT(MATCH($C12,'2018-09 (Д)'!$C$2:$C$100,0)+1,0))))),"Н/Д",((INDIRECT(CONCATENATE("'2018-10 (Д)'!O",TEXT(MATCH($C12,'2018-10 (Д)'!$C$2:$C$100,0)+1,0)))-INDIRECT(CONCATENATE("'2018-09 (Д)'!O",TEXT(MATCH($C12,'2018-09 (Д)'!$C$2:$C$100,0)+1,0))))/INDIRECT(CONCATENATE("'2018-09 (Д)'!O",TEXT(MATCH($C12,'2018-09 (Д)'!$C$2:$C$100,0)+1,0))))*100)</f>
        <v>-98.183418900695315</v>
      </c>
      <c r="DS12" s="9">
        <f ca="1">IF(OR(INDIRECT(CONCATENATE("'2018-11 (Д)'!O",TEXT(MATCH($C12,'2018-11 (Д)'!$C$2:$C$100,0)+1,0)))="Н/Д",INDIRECT(CONCATENATE("'2018-10 (Д)'!O",TEXT(MATCH($C12,'2018-10 (Д)'!$C$2:$C$100,0)+1,0)))="Н/Д",AND(INDIRECT(CONCATENATE("'2018-11 (Д)'!O",TEXT(MATCH($C12,'2018-11 (Д)'!$C$2:$C$100,0)+1,0)))="Н/Д",INDIRECT(CONCATENATE("'2018-10 (Д)'!O",TEXT(MATCH($C12,'2018-10 (Д)'!$C$2:$C$100,0)+1,0))))),"Н/Д",((INDIRECT(CONCATENATE("'2018-11 (Д)'!O",TEXT(MATCH($C12,'2018-11 (Д)'!$C$2:$C$100,0)+1,0)))-INDIRECT(CONCATENATE("'2018-10 (Д)'!O",TEXT(MATCH($C12,'2018-10 (Д)'!$C$2:$C$100,0)+1,0))))/INDIRECT(CONCATENATE("'2018-10 (Д)'!O",TEXT(MATCH($C12,'2018-10 (Д)'!$C$2:$C$100,0)+1,0))))*100)</f>
        <v>-196.49549434473442</v>
      </c>
      <c r="DT12" s="9">
        <f ca="1">IF(OR(INDIRECT(CONCATENATE("'2018-12 (Д)'!O",TEXT(MATCH($C12,'2018-12 (Д)'!$C$2:$C$100,0)+1,0)))="Н/Д",INDIRECT(CONCATENATE("'2018-11 (Д)'!O",TEXT(MATCH($C12,'2018-11 (Д)'!$C$2:$C$100,0)+1,0)))="Н/Д",AND(INDIRECT(CONCATENATE("'2018-12 (Д)'!O",TEXT(MATCH($C12,'2018-12 (Д)'!$C$2:$C$100,0)+1,0)))="Н/Д",INDIRECT(CONCATENATE("'2018-11 (Д)'!O",TEXT(MATCH($C12,'2018-11 (Д)'!$C$2:$C$100,0)+1,0))))),"Н/Д",((INDIRECT(CONCATENATE("'2018-12 (Д)'!O",TEXT(MATCH($C12,'2018-12 (Д)'!$C$2:$C$100,0)+1,0)))-INDIRECT(CONCATENATE("'2018-11 (Д)'!O",TEXT(MATCH($C12,'2018-11 (Д)'!$C$2:$C$100,0)+1,0))))/INDIRECT(CONCATENATE("'2018-11 (Д)'!O",TEXT(MATCH($C12,'2018-11 (Д)'!$C$2:$C$100,0)+1,0))))*100)</f>
        <v>-122.97880524099551</v>
      </c>
      <c r="DU12" s="9"/>
      <c r="DV12" s="9">
        <f ca="1">IF(OR(INDIRECT(CONCATENATE("'2018-03 (Д)'!P",TEXT(MATCH($C12,'2018-03 (Д)'!$C$2:$C$100,0)+1,0)))="Н/Д",INDIRECT(CONCATENATE("'2018-02 (Д)'!P",TEXT(MATCH($C12,'2018-02 (Д)'!$C$2:$C$100,0)+1,0)))="Н/Д",AND(INDIRECT(CONCATENATE("'2018-03 (Д)'!P",TEXT(MATCH($C12,'2018-03 (Д)'!$C$2:$C$100,0)+1,0)))="Н/Д",INDIRECT(CONCATENATE("'2018-02 (Д)'!P",TEXT(MATCH($C12,'2018-02 (Д)'!$C$2:$C$100,0)+1,0))))),"Н/Д",((INDIRECT(CONCATENATE("'2018-03 (Д)'!P",TEXT(MATCH($C12,'2018-03 (Д)'!$C$2:$C$100,0)+1,0)))-INDIRECT(CONCATENATE("'2018-02 (Д)'!P",TEXT(MATCH($C12,'2018-02 (Д)'!$C$2:$C$100,0)+1,0))))/INDIRECT(CONCATENATE("'2018-02 (Д)'!P",TEXT(MATCH($C12,'2018-02 (Д)'!$C$2:$C$100,0)+1,0))))*100)</f>
        <v>89.160257931145765</v>
      </c>
      <c r="DW12" s="9">
        <f ca="1">IF(OR(INDIRECT(CONCATENATE("'2018-04 (Д)'!P",TEXT(MATCH($C12,'2018-04 (Д)'!$C$2:$C$100,0)+1,0)))="Н/Д",INDIRECT(CONCATENATE("'2018-03 (Д)'!P",TEXT(MATCH($C12,'2018-03 (Д)'!$C$2:$C$100,0)+1,0)))="Н/Д",AND(INDIRECT(CONCATENATE("'2018-04 (Д)'!P",TEXT(MATCH($C12,'2018-04 (Д)'!$C$2:$C$100,0)+1,0)))="Н/Д",INDIRECT(CONCATENATE("'2018-03 (Д)'!P",TEXT(MATCH($C12,'2018-03 (Д)'!$C$2:$C$100,0)+1,0))))),"Н/Д",((INDIRECT(CONCATENATE("'2018-04 (Д)'!P",TEXT(MATCH($C12,'2018-04 (Д)'!$C$2:$C$100,0)+1,0)))-INDIRECT(CONCATENATE("'2018-03 (Д)'!P",TEXT(MATCH($C12,'2018-03 (Д)'!$C$2:$C$100,0)+1,0))))/INDIRECT(CONCATENATE("'2018-03 (Д)'!P",TEXT(MATCH($C12,'2018-03 (Д)'!$C$2:$C$100,0)+1,0))))*100)</f>
        <v>230.8170548279557</v>
      </c>
      <c r="DX12" s="9">
        <f ca="1">IF(OR(INDIRECT(CONCATENATE("'2018-05 (Д)'!P",TEXT(MATCH($C12,'2018-05 (Д)'!$C$2:$C$100,0)+1,0)))="Н/Д",INDIRECT(CONCATENATE("'2018-04 (Д)'!P",TEXT(MATCH($C12,'2018-04 (Д)'!$C$2:$C$100,0)+1,0)))="Н/Д",AND(INDIRECT(CONCATENATE("'2018-05 (Д)'!P",TEXT(MATCH($C12,'2018-05 (Д)'!$C$2:$C$100,0)+1,0)))="Н/Д",INDIRECT(CONCATENATE("'2018-04 (Д)'!P",TEXT(MATCH($C12,'2018-04 (Д)'!$C$2:$C$100,0)+1,0))))),"Н/Д",((INDIRECT(CONCATENATE("'2018-05 (Д)'!P",TEXT(MATCH($C12,'2018-05 (Д)'!$C$2:$C$100,0)+1,0)))-INDIRECT(CONCATENATE("'2018-04 (Д)'!P",TEXT(MATCH($C12,'2018-04 (Д)'!$C$2:$C$100,0)+1,0))))/INDIRECT(CONCATENATE("'2018-04 (Д)'!P",TEXT(MATCH($C12,'2018-04 (Д)'!$C$2:$C$100,0)+1,0))))*100)</f>
        <v>-64.8230263827177</v>
      </c>
      <c r="DY12" s="9">
        <f ca="1">IF(OR(INDIRECT(CONCATENATE("'2018-06 (Д)'!P",TEXT(MATCH($C12,'2018-06 (Д)'!$C$2:$C$100,0)+1,0)))="Н/Д",INDIRECT(CONCATENATE("'2018-05 (Д)'!P",TEXT(MATCH($C12,'2018-05 (Д)'!$C$2:$C$100,0)+1,0)))="Н/Д",AND(INDIRECT(CONCATENATE("'2018-06 (Д)'!P",TEXT(MATCH($C12,'2018-06 (Д)'!$C$2:$C$100,0)+1,0)))="Н/Д",INDIRECT(CONCATENATE("'2018-05 (Д)'!P",TEXT(MATCH($C12,'2018-05 (Д)'!$C$2:$C$100,0)+1,0))))),"Н/Д",((INDIRECT(CONCATENATE("'2018-06 (Д)'!P",TEXT(MATCH($C12,'2018-06 (Д)'!$C$2:$C$100,0)+1,0)))-INDIRECT(CONCATENATE("'2018-05 (Д)'!P",TEXT(MATCH($C12,'2018-05 (Д)'!$C$2:$C$100,0)+1,0))))/INDIRECT(CONCATENATE("'2018-05 (Д)'!P",TEXT(MATCH($C12,'2018-05 (Д)'!$C$2:$C$100,0)+1,0))))*100)</f>
        <v>208.16344758050354</v>
      </c>
      <c r="DZ12" s="9">
        <f ca="1">IF(OR(INDIRECT(CONCATENATE("'2018-07 (Д)'!P",TEXT(MATCH($C12,'2018-07 (Д)'!$C$2:$C$100,0)+1,0)))="Н/Д",INDIRECT(CONCATENATE("'2018-06 (Д)'!P",TEXT(MATCH($C12,'2018-06 (Д)'!$C$2:$C$100,0)+1,0)))="Н/Д",AND(INDIRECT(CONCATENATE("'2018-07 (Д)'!P",TEXT(MATCH($C12,'2018-07 (Д)'!$C$2:$C$100,0)+1,0)))="Н/Д",INDIRECT(CONCATENATE("'2018-06 (Д)'!P",TEXT(MATCH($C12,'2018-06 (Д)'!$C$2:$C$100,0)+1,0))))),"Н/Д",((INDIRECT(CONCATENATE("'2018-07 (Д)'!P",TEXT(MATCH($C12,'2018-07 (Д)'!$C$2:$C$100,0)+1,0)))-INDIRECT(CONCATENATE("'2018-06 (Д)'!P",TEXT(MATCH($C12,'2018-06 (Д)'!$C$2:$C$100,0)+1,0))))/INDIRECT(CONCATENATE("'2018-06 (Д)'!P",TEXT(MATCH($C12,'2018-06 (Д)'!$C$2:$C$100,0)+1,0))))*100)</f>
        <v>69.872766523040795</v>
      </c>
      <c r="EA12" s="9">
        <f ca="1">IF(OR(INDIRECT(CONCATENATE("'2018-08 (Д)'!P",TEXT(MATCH($C12,'2018-08 (Д)'!$C$2:$C$100,0)+1,0)))="Н/Д",INDIRECT(CONCATENATE("'2018-07 (Д)'!P",TEXT(MATCH($C12,'2018-07 (Д)'!$C$2:$C$100,0)+1,0)))="Н/Д",AND(INDIRECT(CONCATENATE("'2018-08 (Д)'!P",TEXT(MATCH($C12,'2018-08 (Д)'!$C$2:$C$100,0)+1,0)))="Н/Д",INDIRECT(CONCATENATE("'2018-07 (Д)'!P",TEXT(MATCH($C12,'2018-07 (Д)'!$C$2:$C$100,0)+1,0))))),"Н/Д",((INDIRECT(CONCATENATE("'2018-08 (Д)'!P",TEXT(MATCH($C12,'2018-08 (Д)'!$C$2:$C$100,0)+1,0)))-INDIRECT(CONCATENATE("'2018-07 (Д)'!P",TEXT(MATCH($C12,'2018-07 (Д)'!$C$2:$C$100,0)+1,0))))/INDIRECT(CONCATENATE("'2018-07 (Д)'!P",TEXT(MATCH($C12,'2018-07 (Д)'!$C$2:$C$100,0)+1,0))))*100)</f>
        <v>-37.932750347240699</v>
      </c>
      <c r="EB12" s="9">
        <f ca="1">IF(OR(INDIRECT(CONCATENATE("'2018-09 (Д)'!P",TEXT(MATCH($C12,'2018-09 (Д)'!$C$2:$C$100,0)+1,0)))="Н/Д",INDIRECT(CONCATENATE("'2018-08 (Д)'!P",TEXT(MATCH($C12,'2018-08 (Д)'!$C$2:$C$100,0)+1,0)))="Н/Д",AND(INDIRECT(CONCATENATE("'2018-09 (Д)'!P",TEXT(MATCH($C12,'2018-09 (Д)'!$C$2:$C$100,0)+1,0)))="Н/Д",INDIRECT(CONCATENATE("'2018-08 (Д)'!P",TEXT(MATCH($C12,'2018-08 (Д)'!$C$2:$C$100,0)+1,0))))),"Н/Д",((INDIRECT(CONCATENATE("'2018-09 (Д)'!P",TEXT(MATCH($C12,'2018-09 (Д)'!$C$2:$C$100,0)+1,0)))-INDIRECT(CONCATENATE("'2018-08 (Д)'!P",TEXT(MATCH($C12,'2018-08 (Д)'!$C$2:$C$100,0)+1,0))))/INDIRECT(CONCATENATE("'2018-08 (Д)'!P",TEXT(MATCH($C12,'2018-08 (Д)'!$C$2:$C$100,0)+1,0))))*100)</f>
        <v>407.91480687375861</v>
      </c>
      <c r="EC12" s="9">
        <f ca="1">IF(OR(INDIRECT(CONCATENATE("'2018-10 (Д)'!P",TEXT(MATCH($C12,'2018-10 (Д)'!$C$2:$C$100,0)+1,0)))="Н/Д",INDIRECT(CONCATENATE("'2018-09 (Д)'!P",TEXT(MATCH($C12,'2018-09 (Д)'!$C$2:$C$100,0)+1,0)))="Н/Д",AND(INDIRECT(CONCATENATE("'2018-10 (Д)'!P",TEXT(MATCH($C12,'2018-10 (Д)'!$C$2:$C$100,0)+1,0)))="Н/Д",INDIRECT(CONCATENATE("'2018-09 (Д)'!P",TEXT(MATCH($C12,'2018-09 (Д)'!$C$2:$C$100,0)+1,0))))),"Н/Д",((INDIRECT(CONCATENATE("'2018-10 (Д)'!P",TEXT(MATCH($C12,'2018-10 (Д)'!$C$2:$C$100,0)+1,0)))-INDIRECT(CONCATENATE("'2018-09 (Д)'!P",TEXT(MATCH($C12,'2018-09 (Д)'!$C$2:$C$100,0)+1,0))))/INDIRECT(CONCATENATE("'2018-09 (Д)'!P",TEXT(MATCH($C12,'2018-09 (Д)'!$C$2:$C$100,0)+1,0))))*100)</f>
        <v>-67.035903101136569</v>
      </c>
      <c r="ED12" s="9">
        <f ca="1">IF(OR(INDIRECT(CONCATENATE("'2018-11 (Д)'!P",TEXT(MATCH($C12,'2018-11 (Д)'!$C$2:$C$100,0)+1,0)))="Н/Д",INDIRECT(CONCATENATE("'2018-10 (Д)'!P",TEXT(MATCH($C12,'2018-10 (Д)'!$C$2:$C$100,0)+1,0)))="Н/Д",AND(INDIRECT(CONCATENATE("'2018-11 (Д)'!P",TEXT(MATCH($C12,'2018-11 (Д)'!$C$2:$C$100,0)+1,0)))="Н/Д",INDIRECT(CONCATENATE("'2018-10 (Д)'!P",TEXT(MATCH($C12,'2018-10 (Д)'!$C$2:$C$100,0)+1,0))))),"Н/Д",((INDIRECT(CONCATENATE("'2018-11 (Д)'!P",TEXT(MATCH($C12,'2018-11 (Д)'!$C$2:$C$100,0)+1,0)))-INDIRECT(CONCATENATE("'2018-10 (Д)'!P",TEXT(MATCH($C12,'2018-10 (Д)'!$C$2:$C$100,0)+1,0))))/INDIRECT(CONCATENATE("'2018-10 (Д)'!P",TEXT(MATCH($C12,'2018-10 (Д)'!$C$2:$C$100,0)+1,0))))*100)</f>
        <v>-42.719404908075006</v>
      </c>
      <c r="EE12" s="9">
        <f ca="1">IF(OR(INDIRECT(CONCATENATE("'2018-12 (Д)'!P",TEXT(MATCH($C12,'2018-12 (Д)'!$C$2:$C$100,0)+1,0)))="Н/Д",INDIRECT(CONCATENATE("'2018-11 (Д)'!P",TEXT(MATCH($C12,'2018-11 (Д)'!$C$2:$C$100,0)+1,0)))="Н/Д",AND(INDIRECT(CONCATENATE("'2018-12 (Д)'!P",TEXT(MATCH($C12,'2018-12 (Д)'!$C$2:$C$100,0)+1,0)))="Н/Д",INDIRECT(CONCATENATE("'2018-11 (Д)'!P",TEXT(MATCH($C12,'2018-11 (Д)'!$C$2:$C$100,0)+1,0))))),"Н/Д",((INDIRECT(CONCATENATE("'2018-12 (Д)'!P",TEXT(MATCH($C12,'2018-12 (Д)'!$C$2:$C$100,0)+1,0)))-INDIRECT(CONCATENATE("'2018-11 (Д)'!P",TEXT(MATCH($C12,'2018-11 (Д)'!$C$2:$C$100,0)+1,0))))/INDIRECT(CONCATENATE("'2018-11 (Д)'!P",TEXT(MATCH($C12,'2018-11 (Д)'!$C$2:$C$100,0)+1,0))))*100)</f>
        <v>101.89838019519748</v>
      </c>
      <c r="EF12" s="9"/>
      <c r="EG12" s="9">
        <f ca="1">IF(OR(INDIRECT(CONCATENATE("'2018-03 (Д)'!Q",TEXT(MATCH($C12,'2018-03 (Д)'!$C$2:$C$100,0)+1,0)))="Н/Д",INDIRECT(CONCATENATE("'2018-02 (Д)'!Q",TEXT(MATCH($C12,'2018-02 (Д)'!$C$2:$C$100,0)+1,0)))="Н/Д",AND(INDIRECT(CONCATENATE("'2018-03 (Д)'!Q",TEXT(MATCH($C12,'2018-03 (Д)'!$C$2:$C$100,0)+1,0)))="Н/Д",INDIRECT(CONCATENATE("'2018-02 (Д)'!Q",TEXT(MATCH($C12,'2018-02 (Д)'!$C$2:$C$100,0)+1,0))))),"Н/Д",((INDIRECT(CONCATENATE("'2018-03 (Д)'!Q",TEXT(MATCH($C12,'2018-03 (Д)'!$C$2:$C$100,0)+1,0)))-INDIRECT(CONCATENATE("'2018-02 (Д)'!Q",TEXT(MATCH($C12,'2018-02 (Д)'!$C$2:$C$100,0)+1,0))))/INDIRECT(CONCATENATE("'2018-02 (Д)'!Q",TEXT(MATCH($C12,'2018-02 (Д)'!$C$2:$C$100,0)+1,0))))*100)</f>
        <v>-36.636555482335076</v>
      </c>
      <c r="EH12" s="9">
        <f ca="1">IF(OR(INDIRECT(CONCATENATE("'2018-04 (Д)'!Q",TEXT(MATCH($C12,'2018-04 (Д)'!$C$2:$C$100,0)+1,0)))="Н/Д",INDIRECT(CONCATENATE("'2018-03 (Д)'!Q",TEXT(MATCH($C12,'2018-03 (Д)'!$C$2:$C$100,0)+1,0)))="Н/Д",AND(INDIRECT(CONCATENATE("'2018-04 (Д)'!Q",TEXT(MATCH($C12,'2018-04 (Д)'!$C$2:$C$100,0)+1,0)))="Н/Д",INDIRECT(CONCATENATE("'2018-03 (Д)'!Q",TEXT(MATCH($C12,'2018-03 (Д)'!$C$2:$C$100,0)+1,0))))),"Н/Д",((INDIRECT(CONCATENATE("'2018-04 (Д)'!Q",TEXT(MATCH($C12,'2018-04 (Д)'!$C$2:$C$100,0)+1,0)))-INDIRECT(CONCATENATE("'2018-03 (Д)'!Q",TEXT(MATCH($C12,'2018-03 (Д)'!$C$2:$C$100,0)+1,0))))/INDIRECT(CONCATENATE("'2018-03 (Д)'!Q",TEXT(MATCH($C12,'2018-03 (Д)'!$C$2:$C$100,0)+1,0))))*100)</f>
        <v>-37.458772840636051</v>
      </c>
      <c r="EI12" s="9">
        <f ca="1">IF(OR(INDIRECT(CONCATENATE("'2018-05 (Д)'!Q",TEXT(MATCH($C12,'2018-05 (Д)'!$C$2:$C$100,0)+1,0)))="Н/Д",INDIRECT(CONCATENATE("'2018-04 (Д)'!Q",TEXT(MATCH($C12,'2018-04 (Д)'!$C$2:$C$100,0)+1,0)))="Н/Д",AND(INDIRECT(CONCATENATE("'2018-05 (Д)'!Q",TEXT(MATCH($C12,'2018-05 (Д)'!$C$2:$C$100,0)+1,0)))="Н/Д",INDIRECT(CONCATENATE("'2018-04 (Д)'!Q",TEXT(MATCH($C12,'2018-04 (Д)'!$C$2:$C$100,0)+1,0))))),"Н/Д",((INDIRECT(CONCATENATE("'2018-05 (Д)'!Q",TEXT(MATCH($C12,'2018-05 (Д)'!$C$2:$C$100,0)+1,0)))-INDIRECT(CONCATENATE("'2018-04 (Д)'!Q",TEXT(MATCH($C12,'2018-04 (Д)'!$C$2:$C$100,0)+1,0))))/INDIRECT(CONCATENATE("'2018-04 (Д)'!Q",TEXT(MATCH($C12,'2018-04 (Д)'!$C$2:$C$100,0)+1,0))))*100)</f>
        <v>11.850473679824004</v>
      </c>
      <c r="EJ12" s="9">
        <f ca="1">IF(OR(INDIRECT(CONCATENATE("'2018-06 (Д)'!Q",TEXT(MATCH($C12,'2018-06 (Д)'!$C$2:$C$100,0)+1,0)))="Н/Д",INDIRECT(CONCATENATE("'2018-05 (Д)'!Q",TEXT(MATCH($C12,'2018-05 (Д)'!$C$2:$C$100,0)+1,0)))="Н/Д",AND(INDIRECT(CONCATENATE("'2018-06 (Д)'!Q",TEXT(MATCH($C12,'2018-06 (Д)'!$C$2:$C$100,0)+1,0)))="Н/Д",INDIRECT(CONCATENATE("'2018-05 (Д)'!Q",TEXT(MATCH($C12,'2018-05 (Д)'!$C$2:$C$100,0)+1,0))))),"Н/Д",((INDIRECT(CONCATENATE("'2018-06 (Д)'!Q",TEXT(MATCH($C12,'2018-06 (Д)'!$C$2:$C$100,0)+1,0)))-INDIRECT(CONCATENATE("'2018-05 (Д)'!Q",TEXT(MATCH($C12,'2018-05 (Д)'!$C$2:$C$100,0)+1,0))))/INDIRECT(CONCATENATE("'2018-05 (Д)'!Q",TEXT(MATCH($C12,'2018-05 (Д)'!$C$2:$C$100,0)+1,0))))*100)</f>
        <v>-22.38655531009336</v>
      </c>
      <c r="EK12" s="9">
        <f ca="1">IF(OR(INDIRECT(CONCATENATE("'2018-07 (Д)'!Q",TEXT(MATCH($C12,'2018-07 (Д)'!$C$2:$C$100,0)+1,0)))="Н/Д",INDIRECT(CONCATENATE("'2018-06 (Д)'!Q",TEXT(MATCH($C12,'2018-06 (Д)'!$C$2:$C$100,0)+1,0)))="Н/Д",AND(INDIRECT(CONCATENATE("'2018-07 (Д)'!Q",TEXT(MATCH($C12,'2018-07 (Д)'!$C$2:$C$100,0)+1,0)))="Н/Д",INDIRECT(CONCATENATE("'2018-06 (Д)'!Q",TEXT(MATCH($C12,'2018-06 (Д)'!$C$2:$C$100,0)+1,0))))),"Н/Д",((INDIRECT(CONCATENATE("'2018-07 (Д)'!Q",TEXT(MATCH($C12,'2018-07 (Д)'!$C$2:$C$100,0)+1,0)))-INDIRECT(CONCATENATE("'2018-06 (Д)'!Q",TEXT(MATCH($C12,'2018-06 (Д)'!$C$2:$C$100,0)+1,0))))/INDIRECT(CONCATENATE("'2018-06 (Д)'!Q",TEXT(MATCH($C12,'2018-06 (Д)'!$C$2:$C$100,0)+1,0))))*100)</f>
        <v>-83.709991192403677</v>
      </c>
      <c r="EL12" s="9">
        <f ca="1">IF(OR(INDIRECT(CONCATENATE("'2018-08 (Д)'!Q",TEXT(MATCH($C12,'2018-08 (Д)'!$C$2:$C$100,0)+1,0)))="Н/Д",INDIRECT(CONCATENATE("'2018-07 (Д)'!Q",TEXT(MATCH($C12,'2018-07 (Д)'!$C$2:$C$100,0)+1,0)))="Н/Д",AND(INDIRECT(CONCATENATE("'2018-08 (Д)'!Q",TEXT(MATCH($C12,'2018-08 (Д)'!$C$2:$C$100,0)+1,0)))="Н/Д",INDIRECT(CONCATENATE("'2018-07 (Д)'!Q",TEXT(MATCH($C12,'2018-07 (Д)'!$C$2:$C$100,0)+1,0))))),"Н/Д",((INDIRECT(CONCATENATE("'2018-08 (Д)'!Q",TEXT(MATCH($C12,'2018-08 (Д)'!$C$2:$C$100,0)+1,0)))-INDIRECT(CONCATENATE("'2018-07 (Д)'!Q",TEXT(MATCH($C12,'2018-07 (Д)'!$C$2:$C$100,0)+1,0))))/INDIRECT(CONCATENATE("'2018-07 (Д)'!Q",TEXT(MATCH($C12,'2018-07 (Д)'!$C$2:$C$100,0)+1,0))))*100)</f>
        <v>409.12286397855684</v>
      </c>
      <c r="EM12" s="9">
        <f ca="1">IF(OR(INDIRECT(CONCATENATE("'2018-09 (Д)'!Q",TEXT(MATCH($C12,'2018-09 (Д)'!$C$2:$C$100,0)+1,0)))="Н/Д",INDIRECT(CONCATENATE("'2018-08 (Д)'!Q",TEXT(MATCH($C12,'2018-08 (Д)'!$C$2:$C$100,0)+1,0)))="Н/Д",AND(INDIRECT(CONCATENATE("'2018-09 (Д)'!Q",TEXT(MATCH($C12,'2018-09 (Д)'!$C$2:$C$100,0)+1,0)))="Н/Д",INDIRECT(CONCATENATE("'2018-08 (Д)'!Q",TEXT(MATCH($C12,'2018-08 (Д)'!$C$2:$C$100,0)+1,0))))),"Н/Д",((INDIRECT(CONCATENATE("'2018-09 (Д)'!Q",TEXT(MATCH($C12,'2018-09 (Д)'!$C$2:$C$100,0)+1,0)))-INDIRECT(CONCATENATE("'2018-08 (Д)'!Q",TEXT(MATCH($C12,'2018-08 (Д)'!$C$2:$C$100,0)+1,0))))/INDIRECT(CONCATENATE("'2018-08 (Д)'!Q",TEXT(MATCH($C12,'2018-08 (Д)'!$C$2:$C$100,0)+1,0))))*100)</f>
        <v>2.2092858100325841</v>
      </c>
      <c r="EN12" s="9">
        <f ca="1">IF(OR(INDIRECT(CONCATENATE("'2018-10 (Д)'!Q",TEXT(MATCH($C12,'2018-10 (Д)'!$C$2:$C$100,0)+1,0)))="Н/Д",INDIRECT(CONCATENATE("'2018-09 (Д)'!Q",TEXT(MATCH($C12,'2018-09 (Д)'!$C$2:$C$100,0)+1,0)))="Н/Д",AND(INDIRECT(CONCATENATE("'2018-10 (Д)'!Q",TEXT(MATCH($C12,'2018-10 (Д)'!$C$2:$C$100,0)+1,0)))="Н/Д",INDIRECT(CONCATENATE("'2018-09 (Д)'!Q",TEXT(MATCH($C12,'2018-09 (Д)'!$C$2:$C$100,0)+1,0))))),"Н/Д",((INDIRECT(CONCATENATE("'2018-10 (Д)'!Q",TEXT(MATCH($C12,'2018-10 (Д)'!$C$2:$C$100,0)+1,0)))-INDIRECT(CONCATENATE("'2018-09 (Д)'!Q",TEXT(MATCH($C12,'2018-09 (Д)'!$C$2:$C$100,0)+1,0))))/INDIRECT(CONCATENATE("'2018-09 (Д)'!Q",TEXT(MATCH($C12,'2018-09 (Д)'!$C$2:$C$100,0)+1,0))))*100)</f>
        <v>-84.466760751756027</v>
      </c>
      <c r="EO12" s="9">
        <f ca="1">IF(OR(INDIRECT(CONCATENATE("'2018-11 (Д)'!Q",TEXT(MATCH($C12,'2018-11 (Д)'!$C$2:$C$100,0)+1,0)))="Н/Д",INDIRECT(CONCATENATE("'2018-10 (Д)'!Q",TEXT(MATCH($C12,'2018-10 (Д)'!$C$2:$C$100,0)+1,0)))="Н/Д",AND(INDIRECT(CONCATENATE("'2018-11 (Д)'!Q",TEXT(MATCH($C12,'2018-11 (Д)'!$C$2:$C$100,0)+1,0)))="Н/Д",INDIRECT(CONCATENATE("'2018-10 (Д)'!Q",TEXT(MATCH($C12,'2018-10 (Д)'!$C$2:$C$100,0)+1,0))))),"Н/Д",((INDIRECT(CONCATENATE("'2018-11 (Д)'!Q",TEXT(MATCH($C12,'2018-11 (Д)'!$C$2:$C$100,0)+1,0)))-INDIRECT(CONCATENATE("'2018-10 (Д)'!Q",TEXT(MATCH($C12,'2018-10 (Д)'!$C$2:$C$100,0)+1,0))))/INDIRECT(CONCATENATE("'2018-10 (Д)'!Q",TEXT(MATCH($C12,'2018-10 (Д)'!$C$2:$C$100,0)+1,0))))*100)</f>
        <v>606.58586374793526</v>
      </c>
      <c r="EP12" s="9">
        <f ca="1">IF(OR(INDIRECT(CONCATENATE("'2018-12 (Д)'!Q",TEXT(MATCH($C12,'2018-12 (Д)'!$C$2:$C$100,0)+1,0)))="Н/Д",INDIRECT(CONCATENATE("'2018-11 (Д)'!Q",TEXT(MATCH($C12,'2018-11 (Д)'!$C$2:$C$100,0)+1,0)))="Н/Д",AND(INDIRECT(CONCATENATE("'2018-12 (Д)'!Q",TEXT(MATCH($C12,'2018-12 (Д)'!$C$2:$C$100,0)+1,0)))="Н/Д",INDIRECT(CONCATENATE("'2018-11 (Д)'!Q",TEXT(MATCH($C12,'2018-11 (Д)'!$C$2:$C$100,0)+1,0))))),"Н/Д",((INDIRECT(CONCATENATE("'2018-12 (Д)'!Q",TEXT(MATCH($C12,'2018-12 (Д)'!$C$2:$C$100,0)+1,0)))-INDIRECT(CONCATENATE("'2018-11 (Д)'!Q",TEXT(MATCH($C12,'2018-11 (Д)'!$C$2:$C$100,0)+1,0))))/INDIRECT(CONCATENATE("'2018-11 (Д)'!Q",TEXT(MATCH($C12,'2018-11 (Д)'!$C$2:$C$100,0)+1,0))))*100)</f>
        <v>56.732257178857552</v>
      </c>
      <c r="EQ12" s="9"/>
      <c r="ER12" s="9">
        <f ca="1">IF(OR(INDIRECT(CONCATENATE("'2018-03 (Д)'!R",TEXT(MATCH($C12,'2018-03 (Д)'!$C$2:$C$100,0)+1,0)))="Н/Д",INDIRECT(CONCATENATE("'2018-02 (Д)'!R",TEXT(MATCH($C12,'2018-02 (Д)'!$C$2:$C$100,0)+1,0)))="Н/Д",AND(INDIRECT(CONCATENATE("'2018-03 (Д)'!R",TEXT(MATCH($C12,'2018-03 (Д)'!$C$2:$C$100,0)+1,0)))="Н/Д",INDIRECT(CONCATENATE("'2018-02 (Д)'!R",TEXT(MATCH($C12,'2018-02 (Д)'!$C$2:$C$100,0)+1,0))))),"Н/Д",((INDIRECT(CONCATENATE("'2018-03 (Д)'!R",TEXT(MATCH($C12,'2018-03 (Д)'!$C$2:$C$100,0)+1,0)))-INDIRECT(CONCATENATE("'2018-02 (Д)'!R",TEXT(MATCH($C12,'2018-02 (Д)'!$C$2:$C$100,0)+1,0))))/INDIRECT(CONCATENATE("'2018-02 (Д)'!R",TEXT(MATCH($C12,'2018-02 (Д)'!$C$2:$C$100,0)+1,0))))*100)</f>
        <v>60.995972024145139</v>
      </c>
      <c r="ES12" s="9">
        <f ca="1">IF(OR(INDIRECT(CONCATENATE("'2018-04 (Д)'!R",TEXT(MATCH($C12,'2018-04 (Д)'!$C$2:$C$100,0)+1,0)))="Н/Д",INDIRECT(CONCATENATE("'2018-03 (Д)'!R",TEXT(MATCH($C12,'2018-03 (Д)'!$C$2:$C$100,0)+1,0)))="Н/Д",AND(INDIRECT(CONCATENATE("'2018-04 (Д)'!R",TEXT(MATCH($C12,'2018-04 (Д)'!$C$2:$C$100,0)+1,0)))="Н/Д",INDIRECT(CONCATENATE("'2018-03 (Д)'!R",TEXT(MATCH($C12,'2018-03 (Д)'!$C$2:$C$100,0)+1,0))))),"Н/Д",((INDIRECT(CONCATENATE("'2018-04 (Д)'!R",TEXT(MATCH($C12,'2018-04 (Д)'!$C$2:$C$100,0)+1,0)))-INDIRECT(CONCATENATE("'2018-03 (Д)'!R",TEXT(MATCH($C12,'2018-03 (Д)'!$C$2:$C$100,0)+1,0))))/INDIRECT(CONCATENATE("'2018-03 (Д)'!R",TEXT(MATCH($C12,'2018-03 (Д)'!$C$2:$C$100,0)+1,0))))*100)</f>
        <v>-7.916541298851218</v>
      </c>
      <c r="ET12" s="9">
        <f ca="1">IF(OR(INDIRECT(CONCATENATE("'2018-05 (Д)'!R",TEXT(MATCH($C12,'2018-05 (Д)'!$C$2:$C$100,0)+1,0)))="Н/Д",INDIRECT(CONCATENATE("'2018-04 (Д)'!R",TEXT(MATCH($C12,'2018-04 (Д)'!$C$2:$C$100,0)+1,0)))="Н/Д",AND(INDIRECT(CONCATENATE("'2018-05 (Д)'!R",TEXT(MATCH($C12,'2018-05 (Д)'!$C$2:$C$100,0)+1,0)))="Н/Д",INDIRECT(CONCATENATE("'2018-04 (Д)'!R",TEXT(MATCH($C12,'2018-04 (Д)'!$C$2:$C$100,0)+1,0))))),"Н/Д",((INDIRECT(CONCATENATE("'2018-05 (Д)'!R",TEXT(MATCH($C12,'2018-05 (Д)'!$C$2:$C$100,0)+1,0)))-INDIRECT(CONCATENATE("'2018-04 (Д)'!R",TEXT(MATCH($C12,'2018-04 (Д)'!$C$2:$C$100,0)+1,0))))/INDIRECT(CONCATENATE("'2018-04 (Д)'!R",TEXT(MATCH($C12,'2018-04 (Д)'!$C$2:$C$100,0)+1,0))))*100)</f>
        <v>4.6575879356112448</v>
      </c>
      <c r="EU12" s="9">
        <f ca="1">IF(OR(INDIRECT(CONCATENATE("'2018-06 (Д)'!R",TEXT(MATCH($C12,'2018-06 (Д)'!$C$2:$C$100,0)+1,0)))="Н/Д",INDIRECT(CONCATENATE("'2018-05 (Д)'!R",TEXT(MATCH($C12,'2018-05 (Д)'!$C$2:$C$100,0)+1,0)))="Н/Д",AND(INDIRECT(CONCATENATE("'2018-06 (Д)'!R",TEXT(MATCH($C12,'2018-06 (Д)'!$C$2:$C$100,0)+1,0)))="Н/Д",INDIRECT(CONCATENATE("'2018-05 (Д)'!R",TEXT(MATCH($C12,'2018-05 (Д)'!$C$2:$C$100,0)+1,0))))),"Н/Д",((INDIRECT(CONCATENATE("'2018-06 (Д)'!R",TEXT(MATCH($C12,'2018-06 (Д)'!$C$2:$C$100,0)+1,0)))-INDIRECT(CONCATENATE("'2018-05 (Д)'!R",TEXT(MATCH($C12,'2018-05 (Д)'!$C$2:$C$100,0)+1,0))))/INDIRECT(CONCATENATE("'2018-05 (Д)'!R",TEXT(MATCH($C12,'2018-05 (Д)'!$C$2:$C$100,0)+1,0))))*100)</f>
        <v>2.5750817375816961</v>
      </c>
      <c r="EV12" s="9">
        <f ca="1">IF(OR(INDIRECT(CONCATENATE("'2018-07 (Д)'!R",TEXT(MATCH($C12,'2018-07 (Д)'!$C$2:$C$100,0)+1,0)))="Н/Д",INDIRECT(CONCATENATE("'2018-06 (Д)'!R",TEXT(MATCH($C12,'2018-06 (Д)'!$C$2:$C$100,0)+1,0)))="Н/Д",AND(INDIRECT(CONCATENATE("'2018-07 (Д)'!R",TEXT(MATCH($C12,'2018-07 (Д)'!$C$2:$C$100,0)+1,0)))="Н/Д",INDIRECT(CONCATENATE("'2018-06 (Д)'!R",TEXT(MATCH($C12,'2018-06 (Д)'!$C$2:$C$100,0)+1,0))))),"Н/Д",((INDIRECT(CONCATENATE("'2018-07 (Д)'!R",TEXT(MATCH($C12,'2018-07 (Д)'!$C$2:$C$100,0)+1,0)))-INDIRECT(CONCATENATE("'2018-06 (Д)'!R",TEXT(MATCH($C12,'2018-06 (Д)'!$C$2:$C$100,0)+1,0))))/INDIRECT(CONCATENATE("'2018-06 (Д)'!R",TEXT(MATCH($C12,'2018-06 (Д)'!$C$2:$C$100,0)+1,0))))*100)</f>
        <v>-10.851390039310417</v>
      </c>
      <c r="EW12" s="9">
        <f ca="1">IF(OR(INDIRECT(CONCATENATE("'2018-08 (Д)'!R",TEXT(MATCH($C12,'2018-08 (Д)'!$C$2:$C$100,0)+1,0)))="Н/Д",INDIRECT(CONCATENATE("'2018-07 (Д)'!R",TEXT(MATCH($C12,'2018-07 (Д)'!$C$2:$C$100,0)+1,0)))="Н/Д",AND(INDIRECT(CONCATENATE("'2018-08 (Д)'!R",TEXT(MATCH($C12,'2018-08 (Д)'!$C$2:$C$100,0)+1,0)))="Н/Д",INDIRECT(CONCATENATE("'2018-07 (Д)'!R",TEXT(MATCH($C12,'2018-07 (Д)'!$C$2:$C$100,0)+1,0))))),"Н/Д",((INDIRECT(CONCATENATE("'2018-08 (Д)'!R",TEXT(MATCH($C12,'2018-08 (Д)'!$C$2:$C$100,0)+1,0)))-INDIRECT(CONCATENATE("'2018-07 (Д)'!R",TEXT(MATCH($C12,'2018-07 (Д)'!$C$2:$C$100,0)+1,0))))/INDIRECT(CONCATENATE("'2018-07 (Д)'!R",TEXT(MATCH($C12,'2018-07 (Д)'!$C$2:$C$100,0)+1,0))))*100)</f>
        <v>-2.6161786135224783</v>
      </c>
      <c r="EX12" s="9">
        <f ca="1">IF(OR(INDIRECT(CONCATENATE("'2018-09 (Д)'!R",TEXT(MATCH($C12,'2018-09 (Д)'!$C$2:$C$100,0)+1,0)))="Н/Д",INDIRECT(CONCATENATE("'2018-08 (Д)'!R",TEXT(MATCH($C12,'2018-08 (Д)'!$C$2:$C$100,0)+1,0)))="Н/Д",AND(INDIRECT(CONCATENATE("'2018-09 (Д)'!R",TEXT(MATCH($C12,'2018-09 (Д)'!$C$2:$C$100,0)+1,0)))="Н/Д",INDIRECT(CONCATENATE("'2018-08 (Д)'!R",TEXT(MATCH($C12,'2018-08 (Д)'!$C$2:$C$100,0)+1,0))))),"Н/Д",((INDIRECT(CONCATENATE("'2018-09 (Д)'!R",TEXT(MATCH($C12,'2018-09 (Д)'!$C$2:$C$100,0)+1,0)))-INDIRECT(CONCATENATE("'2018-08 (Д)'!R",TEXT(MATCH($C12,'2018-08 (Д)'!$C$2:$C$100,0)+1,0))))/INDIRECT(CONCATENATE("'2018-08 (Д)'!R",TEXT(MATCH($C12,'2018-08 (Д)'!$C$2:$C$100,0)+1,0))))*100)</f>
        <v>40.588898659096152</v>
      </c>
      <c r="EY12" s="9">
        <f ca="1">IF(OR(INDIRECT(CONCATENATE("'2018-10 (Д)'!R",TEXT(MATCH($C12,'2018-10 (Д)'!$C$2:$C$100,0)+1,0)))="Н/Д",INDIRECT(CONCATENATE("'2018-09 (Д)'!R",TEXT(MATCH($C12,'2018-09 (Д)'!$C$2:$C$100,0)+1,0)))="Н/Д",AND(INDIRECT(CONCATENATE("'2018-10 (Д)'!R",TEXT(MATCH($C12,'2018-10 (Д)'!$C$2:$C$100,0)+1,0)))="Н/Д",INDIRECT(CONCATENATE("'2018-09 (Д)'!R",TEXT(MATCH($C12,'2018-09 (Д)'!$C$2:$C$100,0)+1,0))))),"Н/Д",((INDIRECT(CONCATENATE("'2018-10 (Д)'!R",TEXT(MATCH($C12,'2018-10 (Д)'!$C$2:$C$100,0)+1,0)))-INDIRECT(CONCATENATE("'2018-09 (Д)'!R",TEXT(MATCH($C12,'2018-09 (Д)'!$C$2:$C$100,0)+1,0))))/INDIRECT(CONCATENATE("'2018-09 (Д)'!R",TEXT(MATCH($C12,'2018-09 (Д)'!$C$2:$C$100,0)+1,0))))*100)</f>
        <v>-19.914414388869393</v>
      </c>
      <c r="EZ12" s="9">
        <f ca="1">IF(OR(INDIRECT(CONCATENATE("'2018-11 (Д)'!R",TEXT(MATCH($C12,'2018-11 (Д)'!$C$2:$C$100,0)+1,0)))="Н/Д",INDIRECT(CONCATENATE("'2018-10 (Д)'!R",TEXT(MATCH($C12,'2018-10 (Д)'!$C$2:$C$100,0)+1,0)))="Н/Д",AND(INDIRECT(CONCATENATE("'2018-11 (Д)'!R",TEXT(MATCH($C12,'2018-11 (Д)'!$C$2:$C$100,0)+1,0)))="Н/Д",INDIRECT(CONCATENATE("'2018-10 (Д)'!R",TEXT(MATCH($C12,'2018-10 (Д)'!$C$2:$C$100,0)+1,0))))),"Н/Д",((INDIRECT(CONCATENATE("'2018-11 (Д)'!R",TEXT(MATCH($C12,'2018-11 (Д)'!$C$2:$C$100,0)+1,0)))-INDIRECT(CONCATENATE("'2018-10 (Д)'!R",TEXT(MATCH($C12,'2018-10 (Д)'!$C$2:$C$100,0)+1,0))))/INDIRECT(CONCATENATE("'2018-10 (Д)'!R",TEXT(MATCH($C12,'2018-10 (Д)'!$C$2:$C$100,0)+1,0))))*100)</f>
        <v>18.563949690887505</v>
      </c>
      <c r="FA12" s="9">
        <f ca="1">IF(OR(INDIRECT(CONCATENATE("'2018-12 (Д)'!R",TEXT(MATCH($C12,'2018-12 (Д)'!$C$2:$C$100,0)+1,0)))="Н/Д",INDIRECT(CONCATENATE("'2018-11 (Д)'!R",TEXT(MATCH($C12,'2018-11 (Д)'!$C$2:$C$100,0)+1,0)))="Н/Д",AND(INDIRECT(CONCATENATE("'2018-12 (Д)'!R",TEXT(MATCH($C12,'2018-12 (Д)'!$C$2:$C$100,0)+1,0)))="Н/Д",INDIRECT(CONCATENATE("'2018-11 (Д)'!R",TEXT(MATCH($C12,'2018-11 (Д)'!$C$2:$C$100,0)+1,0))))),"Н/Д",((INDIRECT(CONCATENATE("'2018-12 (Д)'!R",TEXT(MATCH($C12,'2018-12 (Д)'!$C$2:$C$100,0)+1,0)))-INDIRECT(CONCATENATE("'2018-11 (Д)'!R",TEXT(MATCH($C12,'2018-11 (Д)'!$C$2:$C$100,0)+1,0))))/INDIRECT(CONCATENATE("'2018-11 (Д)'!R",TEXT(MATCH($C12,'2018-11 (Д)'!$C$2:$C$100,0)+1,0))))*100)</f>
        <v>15.796367861697682</v>
      </c>
      <c r="FB12" s="9"/>
      <c r="FC12" s="9">
        <f ca="1">IF(OR(INDIRECT(CONCATENATE("'2018-03 (Д)'!S",TEXT(MATCH($C12,'2018-03 (Д)'!$C$2:$C$100,0)+1,0)))="Н/Д",INDIRECT(CONCATENATE("'2018-02 (Д)'!S",TEXT(MATCH($C12,'2018-02 (Д)'!$C$2:$C$100,0)+1,0)))="Н/Д",AND(INDIRECT(CONCATENATE("'2018-03 (Д)'!S",TEXT(MATCH($C12,'2018-03 (Д)'!$C$2:$C$100,0)+1,0)))="Н/Д",INDIRECT(CONCATENATE("'2018-02 (Д)'!S",TEXT(MATCH($C12,'2018-02 (Д)'!$C$2:$C$100,0)+1,0))))),"Н/Д",((INDIRECT(CONCATENATE("'2018-03 (Д)'!S",TEXT(MATCH($C12,'2018-03 (Д)'!$C$2:$C$100,0)+1,0)))-INDIRECT(CONCATENATE("'2018-02 (Д)'!S",TEXT(MATCH($C12,'2018-02 (Д)'!$C$2:$C$100,0)+1,0))))/INDIRECT(CONCATENATE("'2018-02 (Д)'!S",TEXT(MATCH($C12,'2018-02 (Д)'!$C$2:$C$100,0)+1,0))))*100)</f>
        <v>406.69406928948916</v>
      </c>
      <c r="FD12" s="9">
        <f ca="1">IF(OR(INDIRECT(CONCATENATE("'2018-04 (Д)'!S",TEXT(MATCH($C12,'2018-04 (Д)'!$C$2:$C$100,0)+1,0)))="Н/Д",INDIRECT(CONCATENATE("'2018-03 (Д)'!S",TEXT(MATCH($C12,'2018-03 (Д)'!$C$2:$C$100,0)+1,0)))="Н/Д",AND(INDIRECT(CONCATENATE("'2018-04 (Д)'!S",TEXT(MATCH($C12,'2018-04 (Д)'!$C$2:$C$100,0)+1,0)))="Н/Д",INDIRECT(CONCATENATE("'2018-03 (Д)'!S",TEXT(MATCH($C12,'2018-03 (Д)'!$C$2:$C$100,0)+1,0))))),"Н/Д",((INDIRECT(CONCATENATE("'2018-04 (Д)'!S",TEXT(MATCH($C12,'2018-04 (Д)'!$C$2:$C$100,0)+1,0)))-INDIRECT(CONCATENATE("'2018-03 (Д)'!S",TEXT(MATCH($C12,'2018-03 (Д)'!$C$2:$C$100,0)+1,0))))/INDIRECT(CONCATENATE("'2018-03 (Д)'!S",TEXT(MATCH($C12,'2018-03 (Д)'!$C$2:$C$100,0)+1,0))))*100)</f>
        <v>12.539112295746898</v>
      </c>
      <c r="FE12" s="9">
        <f ca="1">IF(OR(INDIRECT(CONCATENATE("'2018-05 (Д)'!S",TEXT(MATCH($C12,'2018-05 (Д)'!$C$2:$C$100,0)+1,0)))="Н/Д",INDIRECT(CONCATENATE("'2018-04 (Д)'!S",TEXT(MATCH($C12,'2018-04 (Д)'!$C$2:$C$100,0)+1,0)))="Н/Д",AND(INDIRECT(CONCATENATE("'2018-05 (Д)'!S",TEXT(MATCH($C12,'2018-05 (Д)'!$C$2:$C$100,0)+1,0)))="Н/Д",INDIRECT(CONCATENATE("'2018-04 (Д)'!S",TEXT(MATCH($C12,'2018-04 (Д)'!$C$2:$C$100,0)+1,0))))),"Н/Д",((INDIRECT(CONCATENATE("'2018-05 (Д)'!S",TEXT(MATCH($C12,'2018-05 (Д)'!$C$2:$C$100,0)+1,0)))-INDIRECT(CONCATENATE("'2018-04 (Д)'!S",TEXT(MATCH($C12,'2018-04 (Д)'!$C$2:$C$100,0)+1,0))))/INDIRECT(CONCATENATE("'2018-04 (Д)'!S",TEXT(MATCH($C12,'2018-04 (Д)'!$C$2:$C$100,0)+1,0))))*100)</f>
        <v>-28.575841828853875</v>
      </c>
      <c r="FF12" s="9">
        <f ca="1">IF(OR(INDIRECT(CONCATENATE("'2018-06 (Д)'!S",TEXT(MATCH($C12,'2018-06 (Д)'!$C$2:$C$100,0)+1,0)))="Н/Д",INDIRECT(CONCATENATE("'2018-05 (Д)'!S",TEXT(MATCH($C12,'2018-05 (Д)'!$C$2:$C$100,0)+1,0)))="Н/Д",AND(INDIRECT(CONCATENATE("'2018-06 (Д)'!S",TEXT(MATCH($C12,'2018-06 (Д)'!$C$2:$C$100,0)+1,0)))="Н/Д",INDIRECT(CONCATENATE("'2018-05 (Д)'!S",TEXT(MATCH($C12,'2018-05 (Д)'!$C$2:$C$100,0)+1,0))))),"Н/Д",((INDIRECT(CONCATENATE("'2018-06 (Д)'!S",TEXT(MATCH($C12,'2018-06 (Д)'!$C$2:$C$100,0)+1,0)))-INDIRECT(CONCATENATE("'2018-05 (Д)'!S",TEXT(MATCH($C12,'2018-05 (Д)'!$C$2:$C$100,0)+1,0))))/INDIRECT(CONCATENATE("'2018-05 (Д)'!S",TEXT(MATCH($C12,'2018-05 (Д)'!$C$2:$C$100,0)+1,0))))*100)</f>
        <v>660.07785467128031</v>
      </c>
      <c r="FG12" s="9">
        <f ca="1">IF(OR(INDIRECT(CONCATENATE("'2018-07 (Д)'!S",TEXT(MATCH($C12,'2018-07 (Д)'!$C$2:$C$100,0)+1,0)))="Н/Д",INDIRECT(CONCATENATE("'2018-06 (Д)'!S",TEXT(MATCH($C12,'2018-06 (Д)'!$C$2:$C$100,0)+1,0)))="Н/Д",AND(INDIRECT(CONCATENATE("'2018-07 (Д)'!S",TEXT(MATCH($C12,'2018-07 (Д)'!$C$2:$C$100,0)+1,0)))="Н/Д",INDIRECT(CONCATENATE("'2018-06 (Д)'!S",TEXT(MATCH($C12,'2018-06 (Д)'!$C$2:$C$100,0)+1,0))))),"Н/Д",((INDIRECT(CONCATENATE("'2018-07 (Д)'!S",TEXT(MATCH($C12,'2018-07 (Д)'!$C$2:$C$100,0)+1,0)))-INDIRECT(CONCATENATE("'2018-06 (Д)'!S",TEXT(MATCH($C12,'2018-06 (Д)'!$C$2:$C$100,0)+1,0))))/INDIRECT(CONCATENATE("'2018-06 (Д)'!S",TEXT(MATCH($C12,'2018-06 (Д)'!$C$2:$C$100,0)+1,0))))*100)</f>
        <v>-91.887175401657856</v>
      </c>
      <c r="FH12" s="9">
        <f ca="1">IF(OR(INDIRECT(CONCATENATE("'2018-08 (Д)'!S",TEXT(MATCH($C12,'2018-08 (Д)'!$C$2:$C$100,0)+1,0)))="Н/Д",INDIRECT(CONCATENATE("'2018-07 (Д)'!S",TEXT(MATCH($C12,'2018-07 (Д)'!$C$2:$C$100,0)+1,0)))="Н/Д",AND(INDIRECT(CONCATENATE("'2018-08 (Д)'!S",TEXT(MATCH($C12,'2018-08 (Д)'!$C$2:$C$100,0)+1,0)))="Н/Д",INDIRECT(CONCATENATE("'2018-07 (Д)'!S",TEXT(MATCH($C12,'2018-07 (Д)'!$C$2:$C$100,0)+1,0))))),"Н/Д",((INDIRECT(CONCATENATE("'2018-08 (Д)'!S",TEXT(MATCH($C12,'2018-08 (Д)'!$C$2:$C$100,0)+1,0)))-INDIRECT(CONCATENATE("'2018-07 (Д)'!S",TEXT(MATCH($C12,'2018-07 (Д)'!$C$2:$C$100,0)+1,0))))/INDIRECT(CONCATENATE("'2018-07 (Д)'!S",TEXT(MATCH($C12,'2018-07 (Д)'!$C$2:$C$100,0)+1,0))))*100)</f>
        <v>-71.732522796352583</v>
      </c>
      <c r="FI12" s="9">
        <f ca="1">IF(OR(INDIRECT(CONCATENATE("'2018-09 (Д)'!S",TEXT(MATCH($C12,'2018-09 (Д)'!$C$2:$C$100,0)+1,0)))="Н/Д",INDIRECT(CONCATENATE("'2018-08 (Д)'!S",TEXT(MATCH($C12,'2018-08 (Д)'!$C$2:$C$100,0)+1,0)))="Н/Д",AND(INDIRECT(CONCATENATE("'2018-09 (Д)'!S",TEXT(MATCH($C12,'2018-09 (Д)'!$C$2:$C$100,0)+1,0)))="Н/Д",INDIRECT(CONCATENATE("'2018-08 (Д)'!S",TEXT(MATCH($C12,'2018-08 (Д)'!$C$2:$C$100,0)+1,0))))),"Н/Д",((INDIRECT(CONCATENATE("'2018-09 (Д)'!S",TEXT(MATCH($C12,'2018-09 (Д)'!$C$2:$C$100,0)+1,0)))-INDIRECT(CONCATENATE("'2018-08 (Д)'!S",TEXT(MATCH($C12,'2018-08 (Д)'!$C$2:$C$100,0)+1,0))))/INDIRECT(CONCATENATE("'2018-08 (Д)'!S",TEXT(MATCH($C12,'2018-08 (Д)'!$C$2:$C$100,0)+1,0))))*100)</f>
        <v>317.86600496277913</v>
      </c>
      <c r="FJ12" s="9">
        <f ca="1">IF(OR(INDIRECT(CONCATENATE("'2018-10 (Д)'!S",TEXT(MATCH($C12,'2018-10 (Д)'!$C$2:$C$100,0)+1,0)))="Н/Д",INDIRECT(CONCATENATE("'2018-09 (Д)'!S",TEXT(MATCH($C12,'2018-09 (Д)'!$C$2:$C$100,0)+1,0)))="Н/Д",AND(INDIRECT(CONCATENATE("'2018-10 (Д)'!S",TEXT(MATCH($C12,'2018-10 (Д)'!$C$2:$C$100,0)+1,0)))="Н/Д",INDIRECT(CONCATENATE("'2018-09 (Д)'!S",TEXT(MATCH($C12,'2018-09 (Д)'!$C$2:$C$100,0)+1,0))))),"Н/Д",((INDIRECT(CONCATENATE("'2018-10 (Д)'!S",TEXT(MATCH($C12,'2018-10 (Д)'!$C$2:$C$100,0)+1,0)))-INDIRECT(CONCATENATE("'2018-09 (Д)'!S",TEXT(MATCH($C12,'2018-09 (Д)'!$C$2:$C$100,0)+1,0))))/INDIRECT(CONCATENATE("'2018-09 (Д)'!S",TEXT(MATCH($C12,'2018-09 (Д)'!$C$2:$C$100,0)+1,0))))*100)</f>
        <v>-85.233570863024539</v>
      </c>
      <c r="FK12" s="9">
        <f ca="1">IF(OR(INDIRECT(CONCATENATE("'2018-11 (Д)'!S",TEXT(MATCH($C12,'2018-11 (Д)'!$C$2:$C$100,0)+1,0)))="Н/Д",INDIRECT(CONCATENATE("'2018-10 (Д)'!S",TEXT(MATCH($C12,'2018-10 (Д)'!$C$2:$C$100,0)+1,0)))="Н/Д",AND(INDIRECT(CONCATENATE("'2018-11 (Д)'!S",TEXT(MATCH($C12,'2018-11 (Д)'!$C$2:$C$100,0)+1,0)))="Н/Д",INDIRECT(CONCATENATE("'2018-10 (Д)'!S",TEXT(MATCH($C12,'2018-10 (Д)'!$C$2:$C$100,0)+1,0))))),"Н/Д",((INDIRECT(CONCATENATE("'2018-11 (Д)'!S",TEXT(MATCH($C12,'2018-11 (Д)'!$C$2:$C$100,0)+1,0)))-INDIRECT(CONCATENATE("'2018-10 (Д)'!S",TEXT(MATCH($C12,'2018-10 (Д)'!$C$2:$C$100,0)+1,0))))/INDIRECT(CONCATENATE("'2018-10 (Д)'!S",TEXT(MATCH($C12,'2018-10 (Д)'!$C$2:$C$100,0)+1,0))))*100)</f>
        <v>-54.959785522788209</v>
      </c>
      <c r="FL12" s="9">
        <f ca="1">IF(OR(INDIRECT(CONCATENATE("'2018-12 (Д)'!S",TEXT(MATCH($C12,'2018-12 (Д)'!$C$2:$C$100,0)+1,0)))="Н/Д",INDIRECT(CONCATENATE("'2018-11 (Д)'!S",TEXT(MATCH($C12,'2018-11 (Д)'!$C$2:$C$100,0)+1,0)))="Н/Д",AND(INDIRECT(CONCATENATE("'2018-12 (Д)'!S",TEXT(MATCH($C12,'2018-12 (Д)'!$C$2:$C$100,0)+1,0)))="Н/Д",INDIRECT(CONCATENATE("'2018-11 (Д)'!S",TEXT(MATCH($C12,'2018-11 (Д)'!$C$2:$C$100,0)+1,0))))),"Н/Д",((INDIRECT(CONCATENATE("'2018-12 (Д)'!S",TEXT(MATCH($C12,'2018-12 (Д)'!$C$2:$C$100,0)+1,0)))-INDIRECT(CONCATENATE("'2018-11 (Д)'!S",TEXT(MATCH($C12,'2018-11 (Д)'!$C$2:$C$100,0)+1,0))))/INDIRECT(CONCATENATE("'2018-11 (Д)'!S",TEXT(MATCH($C12,'2018-11 (Д)'!$C$2:$C$100,0)+1,0))))*100)</f>
        <v>19023.214285714286</v>
      </c>
      <c r="FM12" s="9"/>
      <c r="FN12" s="9">
        <f ca="1">IF(OR(INDIRECT(CONCATENATE("'2018-03 (Д)'!T",TEXT(MATCH($C12,'2018-03 (Д)'!$C$2:$C$100,0)+1,0)))="Н/Д",INDIRECT(CONCATENATE("'2018-02 (Д)'!T",TEXT(MATCH($C12,'2018-02 (Д)'!$C$2:$C$100,0)+1,0)))="Н/Д",AND(INDIRECT(CONCATENATE("'2018-03 (Д)'!T",TEXT(MATCH($C12,'2018-03 (Д)'!$C$2:$C$100,0)+1,0)))="Н/Д",INDIRECT(CONCATENATE("'2018-02 (Д)'!T",TEXT(MATCH($C12,'2018-02 (Д)'!$C$2:$C$100,0)+1,0))))),"Н/Д",((INDIRECT(CONCATENATE("'2018-03 (Д)'!T",TEXT(MATCH($C12,'2018-03 (Д)'!$C$2:$C$100,0)+1,0)))-INDIRECT(CONCATENATE("'2018-02 (Д)'!T",TEXT(MATCH($C12,'2018-02 (Д)'!$C$2:$C$100,0)+1,0))))/INDIRECT(CONCATENATE("'2018-02 (Д)'!T",TEXT(MATCH($C12,'2018-02 (Д)'!$C$2:$C$100,0)+1,0))))*100)</f>
        <v>83.503011522901261</v>
      </c>
      <c r="FO12" s="9">
        <f ca="1">IF(OR(INDIRECT(CONCATENATE("'2018-04 (Д)'!T",TEXT(MATCH($C12,'2018-04 (Д)'!$C$2:$C$100,0)+1,0)))="Н/Д",INDIRECT(CONCATENATE("'2018-03 (Д)'!T",TEXT(MATCH($C12,'2018-03 (Д)'!$C$2:$C$100,0)+1,0)))="Н/Д",AND(INDIRECT(CONCATENATE("'2018-04 (Д)'!T",TEXT(MATCH($C12,'2018-04 (Д)'!$C$2:$C$100,0)+1,0)))="Н/Д",INDIRECT(CONCATENATE("'2018-03 (Д)'!T",TEXT(MATCH($C12,'2018-03 (Д)'!$C$2:$C$100,0)+1,0))))),"Н/Д",((INDIRECT(CONCATENATE("'2018-04 (Д)'!T",TEXT(MATCH($C12,'2018-04 (Д)'!$C$2:$C$100,0)+1,0)))-INDIRECT(CONCATENATE("'2018-03 (Д)'!T",TEXT(MATCH($C12,'2018-03 (Д)'!$C$2:$C$100,0)+1,0))))/INDIRECT(CONCATENATE("'2018-03 (Д)'!T",TEXT(MATCH($C12,'2018-03 (Д)'!$C$2:$C$100,0)+1,0))))*100)</f>
        <v>-7.6810709892466047</v>
      </c>
      <c r="FP12" s="9">
        <f ca="1">IF(OR(INDIRECT(CONCATENATE("'2018-05 (Д)'!T",TEXT(MATCH($C12,'2018-05 (Д)'!$C$2:$C$100,0)+1,0)))="Н/Д",INDIRECT(CONCATENATE("'2018-04 (Д)'!T",TEXT(MATCH($C12,'2018-04 (Д)'!$C$2:$C$100,0)+1,0)))="Н/Д",AND(INDIRECT(CONCATENATE("'2018-05 (Д)'!T",TEXT(MATCH($C12,'2018-05 (Д)'!$C$2:$C$100,0)+1,0)))="Н/Д",INDIRECT(CONCATENATE("'2018-04 (Д)'!T",TEXT(MATCH($C12,'2018-04 (Д)'!$C$2:$C$100,0)+1,0))))),"Н/Д",((INDIRECT(CONCATENATE("'2018-05 (Д)'!T",TEXT(MATCH($C12,'2018-05 (Д)'!$C$2:$C$100,0)+1,0)))-INDIRECT(CONCATENATE("'2018-04 (Д)'!T",TEXT(MATCH($C12,'2018-04 (Д)'!$C$2:$C$100,0)+1,0))))/INDIRECT(CONCATENATE("'2018-04 (Д)'!T",TEXT(MATCH($C12,'2018-04 (Д)'!$C$2:$C$100,0)+1,0))))*100)</f>
        <v>91.032549794362808</v>
      </c>
      <c r="FQ12" s="9">
        <f ca="1">IF(OR(INDIRECT(CONCATENATE("'2018-06 (Д)'!T",TEXT(MATCH($C12,'2018-06 (Д)'!$C$2:$C$100,0)+1,0)))="Н/Д",INDIRECT(CONCATENATE("'2018-05 (Д)'!T",TEXT(MATCH($C12,'2018-05 (Д)'!$C$2:$C$100,0)+1,0)))="Н/Д",AND(INDIRECT(CONCATENATE("'2018-06 (Д)'!T",TEXT(MATCH($C12,'2018-06 (Д)'!$C$2:$C$100,0)+1,0)))="Н/Д",INDIRECT(CONCATENATE("'2018-05 (Д)'!T",TEXT(MATCH($C12,'2018-05 (Д)'!$C$2:$C$100,0)+1,0))))),"Н/Д",((INDIRECT(CONCATENATE("'2018-06 (Д)'!T",TEXT(MATCH($C12,'2018-06 (Д)'!$C$2:$C$100,0)+1,0)))-INDIRECT(CONCATENATE("'2018-05 (Д)'!T",TEXT(MATCH($C12,'2018-05 (Д)'!$C$2:$C$100,0)+1,0))))/INDIRECT(CONCATENATE("'2018-05 (Д)'!T",TEXT(MATCH($C12,'2018-05 (Д)'!$C$2:$C$100,0)+1,0))))*100)</f>
        <v>-35.759621127450785</v>
      </c>
      <c r="FR12" s="9">
        <f ca="1">IF(OR(INDIRECT(CONCATENATE("'2018-07 (Д)'!T",TEXT(MATCH($C12,'2018-07 (Д)'!$C$2:$C$100,0)+1,0)))="Н/Д",INDIRECT(CONCATENATE("'2018-06 (Д)'!T",TEXT(MATCH($C12,'2018-06 (Д)'!$C$2:$C$100,0)+1,0)))="Н/Д",AND(INDIRECT(CONCATENATE("'2018-07 (Д)'!T",TEXT(MATCH($C12,'2018-07 (Д)'!$C$2:$C$100,0)+1,0)))="Н/Д",INDIRECT(CONCATENATE("'2018-06 (Д)'!T",TEXT(MATCH($C12,'2018-06 (Д)'!$C$2:$C$100,0)+1,0))))),"Н/Д",((INDIRECT(CONCATENATE("'2018-07 (Д)'!T",TEXT(MATCH($C12,'2018-07 (Д)'!$C$2:$C$100,0)+1,0)))-INDIRECT(CONCATENATE("'2018-06 (Д)'!T",TEXT(MATCH($C12,'2018-06 (Д)'!$C$2:$C$100,0)+1,0))))/INDIRECT(CONCATENATE("'2018-06 (Д)'!T",TEXT(MATCH($C12,'2018-06 (Д)'!$C$2:$C$100,0)+1,0))))*100)</f>
        <v>-18.878247313253215</v>
      </c>
      <c r="FS12" s="9">
        <f ca="1">IF(OR(INDIRECT(CONCATENATE("'2018-08 (Д)'!T",TEXT(MATCH($C12,'2018-08 (Д)'!$C$2:$C$100,0)+1,0)))="Н/Д",INDIRECT(CONCATENATE("'2018-07 (Д)'!T",TEXT(MATCH($C12,'2018-07 (Д)'!$C$2:$C$100,0)+1,0)))="Н/Д",AND(INDIRECT(CONCATENATE("'2018-08 (Д)'!T",TEXT(MATCH($C12,'2018-08 (Д)'!$C$2:$C$100,0)+1,0)))="Н/Д",INDIRECT(CONCATENATE("'2018-07 (Д)'!T",TEXT(MATCH($C12,'2018-07 (Д)'!$C$2:$C$100,0)+1,0))))),"Н/Д",((INDIRECT(CONCATENATE("'2018-08 (Д)'!T",TEXT(MATCH($C12,'2018-08 (Д)'!$C$2:$C$100,0)+1,0)))-INDIRECT(CONCATENATE("'2018-07 (Д)'!T",TEXT(MATCH($C12,'2018-07 (Д)'!$C$2:$C$100,0)+1,0))))/INDIRECT(CONCATENATE("'2018-07 (Д)'!T",TEXT(MATCH($C12,'2018-07 (Д)'!$C$2:$C$100,0)+1,0))))*100)</f>
        <v>59.67156450365129</v>
      </c>
      <c r="FT12" s="9">
        <f ca="1">IF(OR(INDIRECT(CONCATENATE("'2018-09 (Д)'!T",TEXT(MATCH($C12,'2018-09 (Д)'!$C$2:$C$100,0)+1,0)))="Н/Д",INDIRECT(CONCATENATE("'2018-08 (Д)'!T",TEXT(MATCH($C12,'2018-08 (Д)'!$C$2:$C$100,0)+1,0)))="Н/Д",AND(INDIRECT(CONCATENATE("'2018-09 (Д)'!T",TEXT(MATCH($C12,'2018-09 (Д)'!$C$2:$C$100,0)+1,0)))="Н/Д",INDIRECT(CONCATENATE("'2018-08 (Д)'!T",TEXT(MATCH($C12,'2018-08 (Д)'!$C$2:$C$100,0)+1,0))))),"Н/Д",((INDIRECT(CONCATENATE("'2018-09 (Д)'!T",TEXT(MATCH($C12,'2018-09 (Д)'!$C$2:$C$100,0)+1,0)))-INDIRECT(CONCATENATE("'2018-08 (Д)'!T",TEXT(MATCH($C12,'2018-08 (Д)'!$C$2:$C$100,0)+1,0))))/INDIRECT(CONCATENATE("'2018-08 (Д)'!T",TEXT(MATCH($C12,'2018-08 (Д)'!$C$2:$C$100,0)+1,0))))*100)</f>
        <v>44.842531193496605</v>
      </c>
      <c r="FU12" s="9">
        <f ca="1">IF(OR(INDIRECT(CONCATENATE("'2018-10 (Д)'!T",TEXT(MATCH($C12,'2018-10 (Д)'!$C$2:$C$100,0)+1,0)))="Н/Д",INDIRECT(CONCATENATE("'2018-09 (Д)'!T",TEXT(MATCH($C12,'2018-09 (Д)'!$C$2:$C$100,0)+1,0)))="Н/Д",AND(INDIRECT(CONCATENATE("'2018-10 (Д)'!T",TEXT(MATCH($C12,'2018-10 (Д)'!$C$2:$C$100,0)+1,0)))="Н/Д",INDIRECT(CONCATENATE("'2018-09 (Д)'!T",TEXT(MATCH($C12,'2018-09 (Д)'!$C$2:$C$100,0)+1,0))))),"Н/Д",((INDIRECT(CONCATENATE("'2018-10 (Д)'!T",TEXT(MATCH($C12,'2018-10 (Д)'!$C$2:$C$100,0)+1,0)))-INDIRECT(CONCATENATE("'2018-09 (Д)'!T",TEXT(MATCH($C12,'2018-09 (Д)'!$C$2:$C$100,0)+1,0))))/INDIRECT(CONCATENATE("'2018-09 (Д)'!T",TEXT(MATCH($C12,'2018-09 (Д)'!$C$2:$C$100,0)+1,0))))*100)</f>
        <v>-47.804787756007038</v>
      </c>
      <c r="FV12" s="9">
        <f ca="1">IF(OR(INDIRECT(CONCATENATE("'2018-11 (Д)'!T",TEXT(MATCH($C12,'2018-11 (Д)'!$C$2:$C$100,0)+1,0)))="Н/Д",INDIRECT(CONCATENATE("'2018-10 (Д)'!T",TEXT(MATCH($C12,'2018-10 (Д)'!$C$2:$C$100,0)+1,0)))="Н/Д",AND(INDIRECT(CONCATENATE("'2018-11 (Д)'!T",TEXT(MATCH($C12,'2018-11 (Д)'!$C$2:$C$100,0)+1,0)))="Н/Д",INDIRECT(CONCATENATE("'2018-10 (Д)'!T",TEXT(MATCH($C12,'2018-10 (Д)'!$C$2:$C$100,0)+1,0))))),"Н/Д",((INDIRECT(CONCATENATE("'2018-11 (Д)'!T",TEXT(MATCH($C12,'2018-11 (Д)'!$C$2:$C$100,0)+1,0)))-INDIRECT(CONCATENATE("'2018-10 (Д)'!T",TEXT(MATCH($C12,'2018-10 (Д)'!$C$2:$C$100,0)+1,0))))/INDIRECT(CONCATENATE("'2018-10 (Д)'!T",TEXT(MATCH($C12,'2018-10 (Д)'!$C$2:$C$100,0)+1,0))))*100)</f>
        <v>58.340997800176211</v>
      </c>
      <c r="FW12" s="9">
        <f ca="1">IF(OR(INDIRECT(CONCATENATE("'2018-12 (Д)'!T",TEXT(MATCH($C12,'2018-12 (Д)'!$C$2:$C$100,0)+1,0)))="Н/Д",INDIRECT(CONCATENATE("'2018-11 (Д)'!T",TEXT(MATCH($C12,'2018-11 (Д)'!$C$2:$C$100,0)+1,0)))="Н/Д",AND(INDIRECT(CONCATENATE("'2018-12 (Д)'!T",TEXT(MATCH($C12,'2018-12 (Д)'!$C$2:$C$100,0)+1,0)))="Н/Д",INDIRECT(CONCATENATE("'2018-11 (Д)'!T",TEXT(MATCH($C12,'2018-11 (Д)'!$C$2:$C$100,0)+1,0))))),"Н/Д",((INDIRECT(CONCATENATE("'2018-12 (Д)'!T",TEXT(MATCH($C12,'2018-12 (Д)'!$C$2:$C$100,0)+1,0)))-INDIRECT(CONCATENATE("'2018-11 (Д)'!T",TEXT(MATCH($C12,'2018-11 (Д)'!$C$2:$C$100,0)+1,0))))/INDIRECT(CONCATENATE("'2018-11 (Д)'!T",TEXT(MATCH($C12,'2018-11 (Д)'!$C$2:$C$100,0)+1,0))))*100)</f>
        <v>-39.619245009338456</v>
      </c>
      <c r="FX12" s="9"/>
      <c r="FY12" s="9">
        <f ca="1">IF(OR(INDIRECT(CONCATENATE("'2018-03 (Д)'!U",TEXT(MATCH($C12,'2018-03 (Д)'!$C$2:$C$100,0)+1,0)))="Н/Д",INDIRECT(CONCATENATE("'2018-02 (Д)'!U",TEXT(MATCH($C12,'2018-02 (Д)'!$C$2:$C$100,0)+1,0)))="Н/Д",AND(INDIRECT(CONCATENATE("'2018-03 (Д)'!U",TEXT(MATCH($C12,'2018-03 (Д)'!$C$2:$C$100,0)+1,0)))="Н/Д",INDIRECT(CONCATENATE("'2018-02 (Д)'!U",TEXT(MATCH($C12,'2018-02 (Д)'!$C$2:$C$100,0)+1,0))))),"Н/Д",((INDIRECT(CONCATENATE("'2018-03 (Д)'!U",TEXT(MATCH($C12,'2018-03 (Д)'!$C$2:$C$100,0)+1,0)))-INDIRECT(CONCATENATE("'2018-02 (Д)'!U",TEXT(MATCH($C12,'2018-02 (Д)'!$C$2:$C$100,0)+1,0))))/INDIRECT(CONCATENATE("'2018-02 (Д)'!U",TEXT(MATCH($C12,'2018-02 (Д)'!$C$2:$C$100,0)+1,0))))*100)</f>
        <v>1270.7830733305661</v>
      </c>
      <c r="FZ12" s="9">
        <f ca="1">IF(OR(INDIRECT(CONCATENATE("'2018-04 (Д)'!U",TEXT(MATCH($C12,'2018-04 (Д)'!$C$2:$C$100,0)+1,0)))="Н/Д",INDIRECT(CONCATENATE("'2018-03 (Д)'!U",TEXT(MATCH($C12,'2018-03 (Д)'!$C$2:$C$100,0)+1,0)))="Н/Д",AND(INDIRECT(CONCATENATE("'2018-04 (Д)'!U",TEXT(MATCH($C12,'2018-04 (Д)'!$C$2:$C$100,0)+1,0)))="Н/Д",INDIRECT(CONCATENATE("'2018-03 (Д)'!U",TEXT(MATCH($C12,'2018-03 (Д)'!$C$2:$C$100,0)+1,0))))),"Н/Д",((INDIRECT(CONCATENATE("'2018-04 (Д)'!U",TEXT(MATCH($C12,'2018-04 (Д)'!$C$2:$C$100,0)+1,0)))-INDIRECT(CONCATENATE("'2018-03 (Д)'!U",TEXT(MATCH($C12,'2018-03 (Д)'!$C$2:$C$100,0)+1,0))))/INDIRECT(CONCATENATE("'2018-03 (Д)'!U",TEXT(MATCH($C12,'2018-03 (Д)'!$C$2:$C$100,0)+1,0))))*100)</f>
        <v>142.46064443622234</v>
      </c>
      <c r="GA12" s="9">
        <f ca="1">IF(OR(INDIRECT(CONCATENATE("'2018-05 (Д)'!U",TEXT(MATCH($C12,'2018-05 (Д)'!$C$2:$C$100,0)+1,0)))="Н/Д",INDIRECT(CONCATENATE("'2018-04 (Д)'!U",TEXT(MATCH($C12,'2018-04 (Д)'!$C$2:$C$100,0)+1,0)))="Н/Д",AND(INDIRECT(CONCATENATE("'2018-05 (Д)'!U",TEXT(MATCH($C12,'2018-05 (Д)'!$C$2:$C$100,0)+1,0)))="Н/Д",INDIRECT(CONCATENATE("'2018-04 (Д)'!U",TEXT(MATCH($C12,'2018-04 (Д)'!$C$2:$C$100,0)+1,0))))),"Н/Д",((INDIRECT(CONCATENATE("'2018-05 (Д)'!U",TEXT(MATCH($C12,'2018-05 (Д)'!$C$2:$C$100,0)+1,0)))-INDIRECT(CONCATENATE("'2018-04 (Д)'!U",TEXT(MATCH($C12,'2018-04 (Д)'!$C$2:$C$100,0)+1,0))))/INDIRECT(CONCATENATE("'2018-04 (Д)'!U",TEXT(MATCH($C12,'2018-04 (Д)'!$C$2:$C$100,0)+1,0))))*100)</f>
        <v>-20.461325319823018</v>
      </c>
      <c r="GB12" s="9">
        <f ca="1">IF(OR(INDIRECT(CONCATENATE("'2018-06 (Д)'!U",TEXT(MATCH($C12,'2018-06 (Д)'!$C$2:$C$100,0)+1,0)))="Н/Д",INDIRECT(CONCATENATE("'2018-05 (Д)'!U",TEXT(MATCH($C12,'2018-05 (Д)'!$C$2:$C$100,0)+1,0)))="Н/Д",AND(INDIRECT(CONCATENATE("'2018-06 (Д)'!U",TEXT(MATCH($C12,'2018-06 (Д)'!$C$2:$C$100,0)+1,0)))="Н/Д",INDIRECT(CONCATENATE("'2018-05 (Д)'!U",TEXT(MATCH($C12,'2018-05 (Д)'!$C$2:$C$100,0)+1,0))))),"Н/Д",((INDIRECT(CONCATENATE("'2018-06 (Д)'!U",TEXT(MATCH($C12,'2018-06 (Д)'!$C$2:$C$100,0)+1,0)))-INDIRECT(CONCATENATE("'2018-05 (Д)'!U",TEXT(MATCH($C12,'2018-05 (Д)'!$C$2:$C$100,0)+1,0))))/INDIRECT(CONCATENATE("'2018-05 (Д)'!U",TEXT(MATCH($C12,'2018-05 (Д)'!$C$2:$C$100,0)+1,0))))*100)</f>
        <v>-197.320199842292</v>
      </c>
      <c r="GC12" s="9">
        <f ca="1">IF(OR(INDIRECT(CONCATENATE("'2018-07 (Д)'!U",TEXT(MATCH($C12,'2018-07 (Д)'!$C$2:$C$100,0)+1,0)))="Н/Д",INDIRECT(CONCATENATE("'2018-06 (Д)'!U",TEXT(MATCH($C12,'2018-06 (Д)'!$C$2:$C$100,0)+1,0)))="Н/Д",AND(INDIRECT(CONCATENATE("'2018-07 (Д)'!U",TEXT(MATCH($C12,'2018-07 (Д)'!$C$2:$C$100,0)+1,0)))="Н/Д",INDIRECT(CONCATENATE("'2018-06 (Д)'!U",TEXT(MATCH($C12,'2018-06 (Д)'!$C$2:$C$100,0)+1,0))))),"Н/Д",((INDIRECT(CONCATENATE("'2018-07 (Д)'!U",TEXT(MATCH($C12,'2018-07 (Д)'!$C$2:$C$100,0)+1,0)))-INDIRECT(CONCATENATE("'2018-06 (Д)'!U",TEXT(MATCH($C12,'2018-06 (Д)'!$C$2:$C$100,0)+1,0))))/INDIRECT(CONCATENATE("'2018-06 (Д)'!U",TEXT(MATCH($C12,'2018-06 (Д)'!$C$2:$C$100,0)+1,0))))*100)</f>
        <v>-204.64297322682685</v>
      </c>
      <c r="GD12" s="9">
        <f ca="1">IF(OR(INDIRECT(CONCATENATE("'2018-08 (Д)'!U",TEXT(MATCH($C12,'2018-08 (Д)'!$C$2:$C$100,0)+1,0)))="Н/Д",INDIRECT(CONCATENATE("'2018-07 (Д)'!U",TEXT(MATCH($C12,'2018-07 (Д)'!$C$2:$C$100,0)+1,0)))="Н/Д",AND(INDIRECT(CONCATENATE("'2018-08 (Д)'!U",TEXT(MATCH($C12,'2018-08 (Д)'!$C$2:$C$100,0)+1,0)))="Н/Д",INDIRECT(CONCATENATE("'2018-07 (Д)'!U",TEXT(MATCH($C12,'2018-07 (Д)'!$C$2:$C$100,0)+1,0))))),"Н/Д",((INDIRECT(CONCATENATE("'2018-08 (Д)'!U",TEXT(MATCH($C12,'2018-08 (Д)'!$C$2:$C$100,0)+1,0)))-INDIRECT(CONCATENATE("'2018-07 (Д)'!U",TEXT(MATCH($C12,'2018-07 (Д)'!$C$2:$C$100,0)+1,0))))/INDIRECT(CONCATENATE("'2018-07 (Д)'!U",TEXT(MATCH($C12,'2018-07 (Д)'!$C$2:$C$100,0)+1,0))))*100)</f>
        <v>-61.588049470533946</v>
      </c>
      <c r="GE12" s="9">
        <f ca="1">IF(OR(INDIRECT(CONCATENATE("'2018-09 (Д)'!U",TEXT(MATCH($C12,'2018-09 (Д)'!$C$2:$C$100,0)+1,0)))="Н/Д",INDIRECT(CONCATENATE("'2018-08 (Д)'!U",TEXT(MATCH($C12,'2018-08 (Д)'!$C$2:$C$100,0)+1,0)))="Н/Д",AND(INDIRECT(CONCATENATE("'2018-09 (Д)'!U",TEXT(MATCH($C12,'2018-09 (Д)'!$C$2:$C$100,0)+1,0)))="Н/Д",INDIRECT(CONCATENATE("'2018-08 (Д)'!U",TEXT(MATCH($C12,'2018-08 (Д)'!$C$2:$C$100,0)+1,0))))),"Н/Д",((INDIRECT(CONCATENATE("'2018-09 (Д)'!U",TEXT(MATCH($C12,'2018-09 (Д)'!$C$2:$C$100,0)+1,0)))-INDIRECT(CONCATENATE("'2018-08 (Д)'!U",TEXT(MATCH($C12,'2018-08 (Д)'!$C$2:$C$100,0)+1,0))))/INDIRECT(CONCATENATE("'2018-08 (Д)'!U",TEXT(MATCH($C12,'2018-08 (Д)'!$C$2:$C$100,0)+1,0))))*100)</f>
        <v>-167.60629250478664</v>
      </c>
      <c r="GF12" s="9">
        <f ca="1">IF(OR(INDIRECT(CONCATENATE("'2018-10 (Д)'!U",TEXT(MATCH($C12,'2018-10 (Д)'!$C$2:$C$100,0)+1,0)))="Н/Д",INDIRECT(CONCATENATE("'2018-09 (Д)'!U",TEXT(MATCH($C12,'2018-09 (Д)'!$C$2:$C$100,0)+1,0)))="Н/Д",AND(INDIRECT(CONCATENATE("'2018-10 (Д)'!U",TEXT(MATCH($C12,'2018-10 (Д)'!$C$2:$C$100,0)+1,0)))="Н/Д",INDIRECT(CONCATENATE("'2018-09 (Д)'!U",TEXT(MATCH($C12,'2018-09 (Д)'!$C$2:$C$100,0)+1,0))))),"Н/Д",((INDIRECT(CONCATENATE("'2018-10 (Д)'!U",TEXT(MATCH($C12,'2018-10 (Д)'!$C$2:$C$100,0)+1,0)))-INDIRECT(CONCATENATE("'2018-09 (Д)'!U",TEXT(MATCH($C12,'2018-09 (Д)'!$C$2:$C$100,0)+1,0))))/INDIRECT(CONCATENATE("'2018-09 (Д)'!U",TEXT(MATCH($C12,'2018-09 (Д)'!$C$2:$C$100,0)+1,0))))*100)</f>
        <v>-661.13951067521248</v>
      </c>
      <c r="GG12" s="9">
        <f ca="1">IF(OR(INDIRECT(CONCATENATE("'2018-11 (Д)'!U",TEXT(MATCH($C12,'2018-11 (Д)'!$C$2:$C$100,0)+1,0)))="Н/Д",INDIRECT(CONCATENATE("'2018-10 (Д)'!U",TEXT(MATCH($C12,'2018-10 (Д)'!$C$2:$C$100,0)+1,0)))="Н/Д",AND(INDIRECT(CONCATENATE("'2018-11 (Д)'!U",TEXT(MATCH($C12,'2018-11 (Д)'!$C$2:$C$100,0)+1,0)))="Н/Д",INDIRECT(CONCATENATE("'2018-10 (Д)'!U",TEXT(MATCH($C12,'2018-10 (Д)'!$C$2:$C$100,0)+1,0))))),"Н/Д",((INDIRECT(CONCATENATE("'2018-11 (Д)'!U",TEXT(MATCH($C12,'2018-11 (Д)'!$C$2:$C$100,0)+1,0)))-INDIRECT(CONCATENATE("'2018-10 (Д)'!U",TEXT(MATCH($C12,'2018-10 (Д)'!$C$2:$C$100,0)+1,0))))/INDIRECT(CONCATENATE("'2018-10 (Д)'!U",TEXT(MATCH($C12,'2018-10 (Д)'!$C$2:$C$100,0)+1,0))))*100)</f>
        <v>-102.27005043788589</v>
      </c>
      <c r="GH12" s="9">
        <f ca="1">IF(OR(INDIRECT(CONCATENATE("'2018-12 (Д)'!U",TEXT(MATCH($C12,'2018-12 (Д)'!$C$2:$C$100,0)+1,0)))="Н/Д",INDIRECT(CONCATENATE("'2018-11 (Д)'!U",TEXT(MATCH($C12,'2018-11 (Д)'!$C$2:$C$100,0)+1,0)))="Н/Д",AND(INDIRECT(CONCATENATE("'2018-12 (Д)'!U",TEXT(MATCH($C12,'2018-12 (Д)'!$C$2:$C$100,0)+1,0)))="Н/Д",INDIRECT(CONCATENATE("'2018-11 (Д)'!U",TEXT(MATCH($C12,'2018-11 (Д)'!$C$2:$C$100,0)+1,0))))),"Н/Д",((INDIRECT(CONCATENATE("'2018-12 (Д)'!U",TEXT(MATCH($C12,'2018-12 (Д)'!$C$2:$C$100,0)+1,0)))-INDIRECT(CONCATENATE("'2018-11 (Д)'!U",TEXT(MATCH($C12,'2018-11 (Д)'!$C$2:$C$100,0)+1,0))))/INDIRECT(CONCATENATE("'2018-11 (Д)'!U",TEXT(MATCH($C12,'2018-11 (Д)'!$C$2:$C$100,0)+1,0))))*100)</f>
        <v>-38139.56816320285</v>
      </c>
      <c r="GI12" s="9"/>
      <c r="GJ12" s="9">
        <f ca="1">IF(OR(INDIRECT(CONCATENATE("'2018-03 (Д)'!V",TEXT(MATCH($C12,'2018-03 (Д)'!$C$2:$C$100,0)+1,0)))="Н/Д",INDIRECT(CONCATENATE("'2018-02 (Д)'!V",TEXT(MATCH($C12,'2018-02 (Д)'!$C$2:$C$100,0)+1,0)))="Н/Д",AND(INDIRECT(CONCATENATE("'2018-03 (Д)'!V",TEXT(MATCH($C12,'2018-03 (Д)'!$C$2:$C$100,0)+1,0)))="Н/Д",INDIRECT(CONCATENATE("'2018-02 (Д)'!V",TEXT(MATCH($C12,'2018-02 (Д)'!$C$2:$C$100,0)+1,0))))),"Н/Д",((INDIRECT(CONCATENATE("'2018-03 (Д)'!V",TEXT(MATCH($C12,'2018-03 (Д)'!$C$2:$C$100,0)+1,0)))-INDIRECT(CONCATENATE("'2018-02 (Д)'!V",TEXT(MATCH($C12,'2018-02 (Д)'!$C$2:$C$100,0)+1,0))))/INDIRECT(CONCATENATE("'2018-02 (Д)'!V",TEXT(MATCH($C12,'2018-02 (Д)'!$C$2:$C$100,0)+1,0))))*100)</f>
        <v>641.99059232691718</v>
      </c>
      <c r="GK12" s="9">
        <f ca="1">IF(OR(INDIRECT(CONCATENATE("'2018-04 (Д)'!V",TEXT(MATCH($C12,'2018-04 (Д)'!$C$2:$C$100,0)+1,0)))="Н/Д",INDIRECT(CONCATENATE("'2018-03 (Д)'!V",TEXT(MATCH($C12,'2018-03 (Д)'!$C$2:$C$100,0)+1,0)))="Н/Д",AND(INDIRECT(CONCATENATE("'2018-04 (Д)'!V",TEXT(MATCH($C12,'2018-04 (Д)'!$C$2:$C$100,0)+1,0)))="Н/Д",INDIRECT(CONCATENATE("'2018-03 (Д)'!V",TEXT(MATCH($C12,'2018-03 (Д)'!$C$2:$C$100,0)+1,0))))),"Н/Д",((INDIRECT(CONCATENATE("'2018-04 (Д)'!V",TEXT(MATCH($C12,'2018-04 (Д)'!$C$2:$C$100,0)+1,0)))-INDIRECT(CONCATENATE("'2018-03 (Д)'!V",TEXT(MATCH($C12,'2018-03 (Д)'!$C$2:$C$100,0)+1,0))))/INDIRECT(CONCATENATE("'2018-03 (Д)'!V",TEXT(MATCH($C12,'2018-03 (Д)'!$C$2:$C$100,0)+1,0))))*100)</f>
        <v>36.261679949013029</v>
      </c>
      <c r="GL12" s="9">
        <f ca="1">IF(OR(INDIRECT(CONCATENATE("'2018-05 (Д)'!V",TEXT(MATCH($C12,'2018-05 (Д)'!$C$2:$C$100,0)+1,0)))="Н/Д",INDIRECT(CONCATENATE("'2018-04 (Д)'!V",TEXT(MATCH($C12,'2018-04 (Д)'!$C$2:$C$100,0)+1,0)))="Н/Д",AND(INDIRECT(CONCATENATE("'2018-05 (Д)'!V",TEXT(MATCH($C12,'2018-05 (Д)'!$C$2:$C$100,0)+1,0)))="Н/Д",INDIRECT(CONCATENATE("'2018-04 (Д)'!V",TEXT(MATCH($C12,'2018-04 (Д)'!$C$2:$C$100,0)+1,0))))),"Н/Д",((INDIRECT(CONCATENATE("'2018-05 (Д)'!V",TEXT(MATCH($C12,'2018-05 (Д)'!$C$2:$C$100,0)+1,0)))-INDIRECT(CONCATENATE("'2018-04 (Д)'!V",TEXT(MATCH($C12,'2018-04 (Д)'!$C$2:$C$100,0)+1,0))))/INDIRECT(CONCATENATE("'2018-04 (Д)'!V",TEXT(MATCH($C12,'2018-04 (Д)'!$C$2:$C$100,0)+1,0))))*100)</f>
        <v>-18.493963888211752</v>
      </c>
      <c r="GM12" s="9">
        <f ca="1">IF(OR(INDIRECT(CONCATENATE("'2018-06 (Д)'!V",TEXT(MATCH($C12,'2018-06 (Д)'!$C$2:$C$100,0)+1,0)))="Н/Д",INDIRECT(CONCATENATE("'2018-05 (Д)'!V",TEXT(MATCH($C12,'2018-05 (Д)'!$C$2:$C$100,0)+1,0)))="Н/Д",AND(INDIRECT(CONCATENATE("'2018-06 (Д)'!V",TEXT(MATCH($C12,'2018-06 (Д)'!$C$2:$C$100,0)+1,0)))="Н/Д",INDIRECT(CONCATENATE("'2018-05 (Д)'!V",TEXT(MATCH($C12,'2018-05 (Д)'!$C$2:$C$100,0)+1,0))))),"Н/Д",((INDIRECT(CONCATENATE("'2018-06 (Д)'!V",TEXT(MATCH($C12,'2018-06 (Д)'!$C$2:$C$100,0)+1,0)))-INDIRECT(CONCATENATE("'2018-05 (Д)'!V",TEXT(MATCH($C12,'2018-05 (Д)'!$C$2:$C$100,0)+1,0))))/INDIRECT(CONCATENATE("'2018-05 (Д)'!V",TEXT(MATCH($C12,'2018-05 (Д)'!$C$2:$C$100,0)+1,0))))*100)</f>
        <v>-9.015392409706644</v>
      </c>
      <c r="GN12" s="9">
        <f ca="1">IF(OR(INDIRECT(CONCATENATE("'2018-07 (Д)'!V",TEXT(MATCH($C12,'2018-07 (Д)'!$C$2:$C$100,0)+1,0)))="Н/Д",INDIRECT(CONCATENATE("'2018-06 (Д)'!V",TEXT(MATCH($C12,'2018-06 (Д)'!$C$2:$C$100,0)+1,0)))="Н/Д",AND(INDIRECT(CONCATENATE("'2018-07 (Д)'!V",TEXT(MATCH($C12,'2018-07 (Д)'!$C$2:$C$100,0)+1,0)))="Н/Д",INDIRECT(CONCATENATE("'2018-06 (Д)'!V",TEXT(MATCH($C12,'2018-06 (Д)'!$C$2:$C$100,0)+1,0))))),"Н/Д",((INDIRECT(CONCATENATE("'2018-07 (Д)'!V",TEXT(MATCH($C12,'2018-07 (Д)'!$C$2:$C$100,0)+1,0)))-INDIRECT(CONCATENATE("'2018-06 (Д)'!V",TEXT(MATCH($C12,'2018-06 (Д)'!$C$2:$C$100,0)+1,0))))/INDIRECT(CONCATENATE("'2018-06 (Д)'!V",TEXT(MATCH($C12,'2018-06 (Д)'!$C$2:$C$100,0)+1,0))))*100)</f>
        <v>10.431418938586678</v>
      </c>
      <c r="GO12" s="9">
        <f ca="1">IF(OR(INDIRECT(CONCATENATE("'2018-08 (Д)'!V",TEXT(MATCH($C12,'2018-08 (Д)'!$C$2:$C$100,0)+1,0)))="Н/Д",INDIRECT(CONCATENATE("'2018-07 (Д)'!V",TEXT(MATCH($C12,'2018-07 (Д)'!$C$2:$C$100,0)+1,0)))="Н/Д",AND(INDIRECT(CONCATENATE("'2018-08 (Д)'!V",TEXT(MATCH($C12,'2018-08 (Д)'!$C$2:$C$100,0)+1,0)))="Н/Д",INDIRECT(CONCATENATE("'2018-07 (Д)'!V",TEXT(MATCH($C12,'2018-07 (Д)'!$C$2:$C$100,0)+1,0))))),"Н/Д",((INDIRECT(CONCATENATE("'2018-08 (Д)'!V",TEXT(MATCH($C12,'2018-08 (Д)'!$C$2:$C$100,0)+1,0)))-INDIRECT(CONCATENATE("'2018-07 (Д)'!V",TEXT(MATCH($C12,'2018-07 (Д)'!$C$2:$C$100,0)+1,0))))/INDIRECT(CONCATENATE("'2018-07 (Д)'!V",TEXT(MATCH($C12,'2018-07 (Д)'!$C$2:$C$100,0)+1,0))))*100)</f>
        <v>149.74370026877239</v>
      </c>
      <c r="GP12" s="9">
        <f ca="1">IF(OR(INDIRECT(CONCATENATE("'2018-09 (Д)'!V",TEXT(MATCH($C12,'2018-09 (Д)'!$C$2:$C$100,0)+1,0)))="Н/Д",INDIRECT(CONCATENATE("'2018-08 (Д)'!V",TEXT(MATCH($C12,'2018-08 (Д)'!$C$2:$C$100,0)+1,0)))="Н/Д",AND(INDIRECT(CONCATENATE("'2018-09 (Д)'!V",TEXT(MATCH($C12,'2018-09 (Д)'!$C$2:$C$100,0)+1,0)))="Н/Д",INDIRECT(CONCATENATE("'2018-08 (Д)'!V",TEXT(MATCH($C12,'2018-08 (Д)'!$C$2:$C$100,0)+1,0))))),"Н/Д",((INDIRECT(CONCATENATE("'2018-09 (Д)'!V",TEXT(MATCH($C12,'2018-09 (Д)'!$C$2:$C$100,0)+1,0)))-INDIRECT(CONCATENATE("'2018-08 (Д)'!V",TEXT(MATCH($C12,'2018-08 (Д)'!$C$2:$C$100,0)+1,0))))/INDIRECT(CONCATENATE("'2018-08 (Д)'!V",TEXT(MATCH($C12,'2018-08 (Д)'!$C$2:$C$100,0)+1,0))))*100)</f>
        <v>35.28423109590382</v>
      </c>
      <c r="GQ12" s="9">
        <f ca="1">IF(OR(INDIRECT(CONCATENATE("'2018-10 (Д)'!V",TEXT(MATCH($C12,'2018-10 (Д)'!$C$2:$C$100,0)+1,0)))="Н/Д",INDIRECT(CONCATENATE("'2018-09 (Д)'!V",TEXT(MATCH($C12,'2018-09 (Д)'!$C$2:$C$100,0)+1,0)))="Н/Д",AND(INDIRECT(CONCATENATE("'2018-10 (Д)'!V",TEXT(MATCH($C12,'2018-10 (Д)'!$C$2:$C$100,0)+1,0)))="Н/Д",INDIRECT(CONCATENATE("'2018-09 (Д)'!V",TEXT(MATCH($C12,'2018-09 (Д)'!$C$2:$C$100,0)+1,0))))),"Н/Д",((INDIRECT(CONCATENATE("'2018-10 (Д)'!V",TEXT(MATCH($C12,'2018-10 (Д)'!$C$2:$C$100,0)+1,0)))-INDIRECT(CONCATENATE("'2018-09 (Д)'!V",TEXT(MATCH($C12,'2018-09 (Д)'!$C$2:$C$100,0)+1,0))))/INDIRECT(CONCATENATE("'2018-09 (Д)'!V",TEXT(MATCH($C12,'2018-09 (Д)'!$C$2:$C$100,0)+1,0))))*100)</f>
        <v>4.3843605273034596</v>
      </c>
      <c r="GR12" s="9">
        <f ca="1">IF(OR(INDIRECT(CONCATENATE("'2018-11 (Д)'!V",TEXT(MATCH($C12,'2018-11 (Д)'!$C$2:$C$100,0)+1,0)))="Н/Д",INDIRECT(CONCATENATE("'2018-10 (Д)'!V",TEXT(MATCH($C12,'2018-10 (Д)'!$C$2:$C$100,0)+1,0)))="Н/Д",AND(INDIRECT(CONCATENATE("'2018-11 (Д)'!V",TEXT(MATCH($C12,'2018-11 (Д)'!$C$2:$C$100,0)+1,0)))="Н/Д",INDIRECT(CONCATENATE("'2018-10 (Д)'!V",TEXT(MATCH($C12,'2018-10 (Д)'!$C$2:$C$100,0)+1,0))))),"Н/Д",((INDIRECT(CONCATENATE("'2018-11 (Д)'!V",TEXT(MATCH($C12,'2018-11 (Д)'!$C$2:$C$100,0)+1,0)))-INDIRECT(CONCATENATE("'2018-10 (Д)'!V",TEXT(MATCH($C12,'2018-10 (Д)'!$C$2:$C$100,0)+1,0))))/INDIRECT(CONCATENATE("'2018-10 (Д)'!V",TEXT(MATCH($C12,'2018-10 (Д)'!$C$2:$C$100,0)+1,0))))*100)</f>
        <v>24.36727952815313</v>
      </c>
      <c r="GS12" s="9">
        <f ca="1">IF(OR(INDIRECT(CONCATENATE("'2018-12 (Д)'!V",TEXT(MATCH($C12,'2018-12 (Д)'!$C$2:$C$100,0)+1,0)))="Н/Д",INDIRECT(CONCATENATE("'2018-11 (Д)'!V",TEXT(MATCH($C12,'2018-11 (Д)'!$C$2:$C$100,0)+1,0)))="Н/Д",AND(INDIRECT(CONCATENATE("'2018-12 (Д)'!V",TEXT(MATCH($C12,'2018-12 (Д)'!$C$2:$C$100,0)+1,0)))="Н/Д",INDIRECT(CONCATENATE("'2018-11 (Д)'!V",TEXT(MATCH($C12,'2018-11 (Д)'!$C$2:$C$100,0)+1,0))))),"Н/Д",((INDIRECT(CONCATENATE("'2018-12 (Д)'!V",TEXT(MATCH($C12,'2018-12 (Д)'!$C$2:$C$100,0)+1,0)))-INDIRECT(CONCATENATE("'2018-11 (Д)'!V",TEXT(MATCH($C12,'2018-11 (Д)'!$C$2:$C$100,0)+1,0))))/INDIRECT(CONCATENATE("'2018-11 (Д)'!V",TEXT(MATCH($C12,'2018-11 (Д)'!$C$2:$C$100,0)+1,0))))*100)</f>
        <v>7.848449262624607</v>
      </c>
      <c r="GT12" s="9"/>
      <c r="GU12" s="9">
        <f ca="1">IF(OR(INDIRECT(CONCATENATE("'2018-03 (Д)'!W",TEXT(MATCH($C12,'2018-03 (Д)'!$C$2:$C$100,0)+1,0)))="Н/Д",INDIRECT(CONCATENATE("'2018-02 (Д)'!W",TEXT(MATCH($C12,'2018-02 (Д)'!$C$2:$C$100,0)+1,0)))="Н/Д",AND(INDIRECT(CONCATENATE("'2018-03 (Д)'!W",TEXT(MATCH($C12,'2018-03 (Д)'!$C$2:$C$100,0)+1,0)))="Н/Д",INDIRECT(CONCATENATE("'2018-02 (Д)'!W",TEXT(MATCH($C12,'2018-02 (Д)'!$C$2:$C$100,0)+1,0))))),"Н/Д",((INDIRECT(CONCATENATE("'2018-03 (Д)'!W",TEXT(MATCH($C12,'2018-03 (Д)'!$C$2:$C$100,0)+1,0)))-INDIRECT(CONCATENATE("'2018-02 (Д)'!W",TEXT(MATCH($C12,'2018-02 (Д)'!$C$2:$C$100,0)+1,0))))/INDIRECT(CONCATENATE("'2018-02 (Д)'!W",TEXT(MATCH($C12,'2018-02 (Д)'!$C$2:$C$100,0)+1,0))))*100)</f>
        <v>47.67572638800052</v>
      </c>
      <c r="GV12" s="9">
        <f ca="1">IF(OR(INDIRECT(CONCATENATE("'2018-04 (Д)'!W",TEXT(MATCH($C12,'2018-04 (Д)'!$C$2:$C$100,0)+1,0)))="Н/Д",INDIRECT(CONCATENATE("'2018-03 (Д)'!W",TEXT(MATCH($C12,'2018-03 (Д)'!$C$2:$C$100,0)+1,0)))="Н/Д",AND(INDIRECT(CONCATENATE("'2018-04 (Д)'!W",TEXT(MATCH($C12,'2018-04 (Д)'!$C$2:$C$100,0)+1,0)))="Н/Д",INDIRECT(CONCATENATE("'2018-03 (Д)'!W",TEXT(MATCH($C12,'2018-03 (Д)'!$C$2:$C$100,0)+1,0))))),"Н/Д",((INDIRECT(CONCATENATE("'2018-04 (Д)'!W",TEXT(MATCH($C12,'2018-04 (Д)'!$C$2:$C$100,0)+1,0)))-INDIRECT(CONCATENATE("'2018-03 (Д)'!W",TEXT(MATCH($C12,'2018-03 (Д)'!$C$2:$C$100,0)+1,0))))/INDIRECT(CONCATENATE("'2018-03 (Д)'!W",TEXT(MATCH($C12,'2018-03 (Д)'!$C$2:$C$100,0)+1,0))))*100)</f>
        <v>97.892772961155856</v>
      </c>
      <c r="GW12" s="9">
        <f ca="1">IF(OR(INDIRECT(CONCATENATE("'2018-05 (Д)'!W",TEXT(MATCH($C12,'2018-05 (Д)'!$C$2:$C$100,0)+1,0)))="Н/Д",INDIRECT(CONCATENATE("'2018-04 (Д)'!W",TEXT(MATCH($C12,'2018-04 (Д)'!$C$2:$C$100,0)+1,0)))="Н/Д",AND(INDIRECT(CONCATENATE("'2018-05 (Д)'!W",TEXT(MATCH($C12,'2018-05 (Д)'!$C$2:$C$100,0)+1,0)))="Н/Д",INDIRECT(CONCATENATE("'2018-04 (Д)'!W",TEXT(MATCH($C12,'2018-04 (Д)'!$C$2:$C$100,0)+1,0))))),"Н/Д",((INDIRECT(CONCATENATE("'2018-05 (Д)'!W",TEXT(MATCH($C12,'2018-05 (Д)'!$C$2:$C$100,0)+1,0)))-INDIRECT(CONCATENATE("'2018-04 (Д)'!W",TEXT(MATCH($C12,'2018-04 (Д)'!$C$2:$C$100,0)+1,0))))/INDIRECT(CONCATENATE("'2018-04 (Д)'!W",TEXT(MATCH($C12,'2018-04 (Д)'!$C$2:$C$100,0)+1,0))))*100)</f>
        <v>110.47187574439434</v>
      </c>
      <c r="GX12" s="9">
        <f ca="1">IF(OR(INDIRECT(CONCATENATE("'2018-06 (Д)'!W",TEXT(MATCH($C12,'2018-06 (Д)'!$C$2:$C$100,0)+1,0)))="Н/Д",INDIRECT(CONCATENATE("'2018-05 (Д)'!W",TEXT(MATCH($C12,'2018-05 (Д)'!$C$2:$C$100,0)+1,0)))="Н/Д",AND(INDIRECT(CONCATENATE("'2018-06 (Д)'!W",TEXT(MATCH($C12,'2018-06 (Д)'!$C$2:$C$100,0)+1,0)))="Н/Д",INDIRECT(CONCATENATE("'2018-05 (Д)'!W",TEXT(MATCH($C12,'2018-05 (Д)'!$C$2:$C$100,0)+1,0))))),"Н/Д",((INDIRECT(CONCATENATE("'2018-06 (Д)'!W",TEXT(MATCH($C12,'2018-06 (Д)'!$C$2:$C$100,0)+1,0)))-INDIRECT(CONCATENATE("'2018-05 (Д)'!W",TEXT(MATCH($C12,'2018-05 (Д)'!$C$2:$C$100,0)+1,0))))/INDIRECT(CONCATENATE("'2018-05 (Д)'!W",TEXT(MATCH($C12,'2018-05 (Д)'!$C$2:$C$100,0)+1,0))))*100)</f>
        <v>-68.596391772373607</v>
      </c>
      <c r="GY12" s="9">
        <f ca="1">IF(OR(INDIRECT(CONCATENATE("'2018-07 (Д)'!W",TEXT(MATCH($C12,'2018-07 (Д)'!$C$2:$C$100,0)+1,0)))="Н/Д",INDIRECT(CONCATENATE("'2018-06 (Д)'!W",TEXT(MATCH($C12,'2018-06 (Д)'!$C$2:$C$100,0)+1,0)))="Н/Д",AND(INDIRECT(CONCATENATE("'2018-07 (Д)'!W",TEXT(MATCH($C12,'2018-07 (Д)'!$C$2:$C$100,0)+1,0)))="Н/Д",INDIRECT(CONCATENATE("'2018-06 (Д)'!W",TEXT(MATCH($C12,'2018-06 (Д)'!$C$2:$C$100,0)+1,0))))),"Н/Д",((INDIRECT(CONCATENATE("'2018-07 (Д)'!W",TEXT(MATCH($C12,'2018-07 (Д)'!$C$2:$C$100,0)+1,0)))-INDIRECT(CONCATENATE("'2018-06 (Д)'!W",TEXT(MATCH($C12,'2018-06 (Д)'!$C$2:$C$100,0)+1,0))))/INDIRECT(CONCATENATE("'2018-06 (Д)'!W",TEXT(MATCH($C12,'2018-06 (Д)'!$C$2:$C$100,0)+1,0))))*100)</f>
        <v>-25.040509634536367</v>
      </c>
      <c r="GZ12" s="9">
        <f ca="1">IF(OR(INDIRECT(CONCATENATE("'2018-08 (Д)'!W",TEXT(MATCH($C12,'2018-08 (Д)'!$C$2:$C$100,0)+1,0)))="Н/Д",INDIRECT(CONCATENATE("'2018-07 (Д)'!W",TEXT(MATCH($C12,'2018-07 (Д)'!$C$2:$C$100,0)+1,0)))="Н/Д",AND(INDIRECT(CONCATENATE("'2018-08 (Д)'!W",TEXT(MATCH($C12,'2018-08 (Д)'!$C$2:$C$100,0)+1,0)))="Н/Д",INDIRECT(CONCATENATE("'2018-07 (Д)'!W",TEXT(MATCH($C12,'2018-07 (Д)'!$C$2:$C$100,0)+1,0))))),"Н/Д",((INDIRECT(CONCATENATE("'2018-08 (Д)'!W",TEXT(MATCH($C12,'2018-08 (Д)'!$C$2:$C$100,0)+1,0)))-INDIRECT(CONCATENATE("'2018-07 (Д)'!W",TEXT(MATCH($C12,'2018-07 (Д)'!$C$2:$C$100,0)+1,0))))/INDIRECT(CONCATENATE("'2018-07 (Д)'!W",TEXT(MATCH($C12,'2018-07 (Д)'!$C$2:$C$100,0)+1,0))))*100)</f>
        <v>66.5508725297815</v>
      </c>
      <c r="HA12" s="9">
        <f ca="1">IF(OR(INDIRECT(CONCATENATE("'2018-09 (Д)'!W",TEXT(MATCH($C12,'2018-09 (Д)'!$C$2:$C$100,0)+1,0)))="Н/Д",INDIRECT(CONCATENATE("'2018-08 (Д)'!W",TEXT(MATCH($C12,'2018-08 (Д)'!$C$2:$C$100,0)+1,0)))="Н/Д",AND(INDIRECT(CONCATENATE("'2018-09 (Д)'!W",TEXT(MATCH($C12,'2018-09 (Д)'!$C$2:$C$100,0)+1,0)))="Н/Д",INDIRECT(CONCATENATE("'2018-08 (Д)'!W",TEXT(MATCH($C12,'2018-08 (Д)'!$C$2:$C$100,0)+1,0))))),"Н/Д",((INDIRECT(CONCATENATE("'2018-09 (Д)'!W",TEXT(MATCH($C12,'2018-09 (Д)'!$C$2:$C$100,0)+1,0)))-INDIRECT(CONCATENATE("'2018-08 (Д)'!W",TEXT(MATCH($C12,'2018-08 (Д)'!$C$2:$C$100,0)+1,0))))/INDIRECT(CONCATENATE("'2018-08 (Д)'!W",TEXT(MATCH($C12,'2018-08 (Д)'!$C$2:$C$100,0)+1,0))))*100)</f>
        <v>-5.5337256481406012</v>
      </c>
      <c r="HB12" s="9">
        <f ca="1">IF(OR(INDIRECT(CONCATENATE("'2018-10 (Д)'!W",TEXT(MATCH($C12,'2018-10 (Д)'!$C$2:$C$100,0)+1,0)))="Н/Д",INDIRECT(CONCATENATE("'2018-09 (Д)'!W",TEXT(MATCH($C12,'2018-09 (Д)'!$C$2:$C$100,0)+1,0)))="Н/Д",AND(INDIRECT(CONCATENATE("'2018-10 (Д)'!W",TEXT(MATCH($C12,'2018-10 (Д)'!$C$2:$C$100,0)+1,0)))="Н/Д",INDIRECT(CONCATENATE("'2018-09 (Д)'!W",TEXT(MATCH($C12,'2018-09 (Д)'!$C$2:$C$100,0)+1,0))))),"Н/Д",((INDIRECT(CONCATENATE("'2018-10 (Д)'!W",TEXT(MATCH($C12,'2018-10 (Д)'!$C$2:$C$100,0)+1,0)))-INDIRECT(CONCATENATE("'2018-09 (Д)'!W",TEXT(MATCH($C12,'2018-09 (Д)'!$C$2:$C$100,0)+1,0))))/INDIRECT(CONCATENATE("'2018-09 (Д)'!W",TEXT(MATCH($C12,'2018-09 (Д)'!$C$2:$C$100,0)+1,0))))*100)</f>
        <v>-22.53570132881773</v>
      </c>
      <c r="HC12" s="9">
        <f ca="1">IF(OR(INDIRECT(CONCATENATE("'2018-11 (Д)'!W",TEXT(MATCH($C12,'2018-11 (Д)'!$C$2:$C$100,0)+1,0)))="Н/Д",INDIRECT(CONCATENATE("'2018-10 (Д)'!W",TEXT(MATCH($C12,'2018-10 (Д)'!$C$2:$C$100,0)+1,0)))="Н/Д",AND(INDIRECT(CONCATENATE("'2018-11 (Д)'!W",TEXT(MATCH($C12,'2018-11 (Д)'!$C$2:$C$100,0)+1,0)))="Н/Д",INDIRECT(CONCATENATE("'2018-10 (Д)'!W",TEXT(MATCH($C12,'2018-10 (Д)'!$C$2:$C$100,0)+1,0))))),"Н/Д",((INDIRECT(CONCATENATE("'2018-11 (Д)'!W",TEXT(MATCH($C12,'2018-11 (Д)'!$C$2:$C$100,0)+1,0)))-INDIRECT(CONCATENATE("'2018-10 (Д)'!W",TEXT(MATCH($C12,'2018-10 (Д)'!$C$2:$C$100,0)+1,0))))/INDIRECT(CONCATENATE("'2018-10 (Д)'!W",TEXT(MATCH($C12,'2018-10 (Д)'!$C$2:$C$100,0)+1,0))))*100)</f>
        <v>61.125692035360338</v>
      </c>
      <c r="HD12" s="9">
        <f ca="1">IF(OR(INDIRECT(CONCATENATE("'2018-12 (Д)'!W",TEXT(MATCH($C12,'2018-12 (Д)'!$C$2:$C$100,0)+1,0)))="Н/Д",INDIRECT(CONCATENATE("'2018-11 (Д)'!W",TEXT(MATCH($C12,'2018-11 (Д)'!$C$2:$C$100,0)+1,0)))="Н/Д",AND(INDIRECT(CONCATENATE("'2018-12 (Д)'!W",TEXT(MATCH($C12,'2018-12 (Д)'!$C$2:$C$100,0)+1,0)))="Н/Д",INDIRECT(CONCATENATE("'2018-11 (Д)'!W",TEXT(MATCH($C12,'2018-11 (Д)'!$C$2:$C$100,0)+1,0))))),"Н/Д",((INDIRECT(CONCATENATE("'2018-12 (Д)'!W",TEXT(MATCH($C12,'2018-12 (Д)'!$C$2:$C$100,0)+1,0)))-INDIRECT(CONCATENATE("'2018-11 (Д)'!W",TEXT(MATCH($C12,'2018-11 (Д)'!$C$2:$C$100,0)+1,0))))/INDIRECT(CONCATENATE("'2018-11 (Д)'!W",TEXT(MATCH($C12,'2018-11 (Д)'!$C$2:$C$100,0)+1,0))))*100)</f>
        <v>-19.965635341255496</v>
      </c>
    </row>
    <row r="13" spans="1:212" x14ac:dyDescent="0.25">
      <c r="A13" s="2" t="s">
        <v>22</v>
      </c>
      <c r="B13" s="2" t="s">
        <v>32</v>
      </c>
      <c r="C13" s="15">
        <v>8000000</v>
      </c>
      <c r="D13" s="9"/>
      <c r="E13" s="9">
        <f ca="1">IF(OR(INDIRECT(CONCATENATE("'2018-03 (Д)'!E",TEXT(MATCH($C13,'2018-03 (Д)'!$C$2:$C$100,0)+1,0)))="Н/Д",INDIRECT(CONCATENATE("'2018-02 (Д)'!E",TEXT(MATCH($C13,'2018-02 (Д)'!$C$2:$C$100,0)+1,0)))="Н/Д",AND(INDIRECT(CONCATENATE("'2018-03 (Д)'!E",TEXT(MATCH($C13,'2018-03 (Д)'!$C$2:$C$100,0)+1,0)))="Н/Д",INDIRECT(CONCATENATE("'2018-02 (Д)'!E",TEXT(MATCH($C13,'2018-02 (Д)'!$C$2:$C$100,0)+1,0))))),"Н/Д",((INDIRECT(CONCATENATE("'2018-03 (Д)'!E",TEXT(MATCH($C13,'2018-03 (Д)'!$C$2:$C$100,0)+1,0)))-INDIRECT(CONCATENATE("'2018-02 (Д)'!E",TEXT(MATCH($C13,'2018-02 (Д)'!$C$2:$C$100,0)+1,0))))/INDIRECT(CONCATENATE("'2018-02 (Д)'!E",TEXT(MATCH($C13,'2018-02 (Д)'!$C$2:$C$100,0)+1,0))))*100)</f>
        <v>13.027418747765301</v>
      </c>
      <c r="F13" s="9">
        <f ca="1">IF(OR(INDIRECT(CONCATENATE("'2018-04 (Д)'!E",TEXT(MATCH($C13,'2018-04 (Д)'!$C$2:$C$100,0)+1,0)))="Н/Д",INDIRECT(CONCATENATE("'2018-03 (Д)'!E",TEXT(MATCH($C13,'2018-03 (Д)'!$C$2:$C$100,0)+1,0)))="Н/Д",AND(INDIRECT(CONCATENATE("'2018-04 (Д)'!E",TEXT(MATCH($C13,'2018-04 (Д)'!$C$2:$C$100,0)+1,0)))="Н/Д",INDIRECT(CONCATENATE("'2018-03 (Д)'!E",TEXT(MATCH($C13,'2018-03 (Д)'!$C$2:$C$100,0)+1,0))))),"Н/Д",((INDIRECT(CONCATENATE("'2018-04 (Д)'!E",TEXT(MATCH($C13,'2018-04 (Д)'!$C$2:$C$100,0)+1,0)))-INDIRECT(CONCATENATE("'2018-03 (Д)'!E",TEXT(MATCH($C13,'2018-03 (Д)'!$C$2:$C$100,0)+1,0))))/INDIRECT(CONCATENATE("'2018-03 (Д)'!E",TEXT(MATCH($C13,'2018-03 (Д)'!$C$2:$C$100,0)+1,0))))*100)</f>
        <v>80.724963529460823</v>
      </c>
      <c r="G13" s="9">
        <f ca="1">IF(OR(INDIRECT(CONCATENATE("'2018-05 (Д)'!E",TEXT(MATCH($C13,'2018-05 (Д)'!$C$2:$C$100,0)+1,0)))="Н/Д",INDIRECT(CONCATENATE("'2018-04 (Д)'!E",TEXT(MATCH($C13,'2018-04 (Д)'!$C$2:$C$100,0)+1,0)))="Н/Д",AND(INDIRECT(CONCATENATE("'2018-05 (Д)'!E",TEXT(MATCH($C13,'2018-05 (Д)'!$C$2:$C$100,0)+1,0)))="Н/Д",INDIRECT(CONCATENATE("'2018-04 (Д)'!E",TEXT(MATCH($C13,'2018-04 (Д)'!$C$2:$C$100,0)+1,0))))),"Н/Д",((INDIRECT(CONCATENATE("'2018-05 (Д)'!E",TEXT(MATCH($C13,'2018-05 (Д)'!$C$2:$C$100,0)+1,0)))-INDIRECT(CONCATENATE("'2018-04 (Д)'!E",TEXT(MATCH($C13,'2018-04 (Д)'!$C$2:$C$100,0)+1,0))))/INDIRECT(CONCATENATE("'2018-04 (Д)'!E",TEXT(MATCH($C13,'2018-04 (Д)'!$C$2:$C$100,0)+1,0))))*100)</f>
        <v>4.730034065127195</v>
      </c>
      <c r="H13" s="9">
        <f ca="1">IF(OR(INDIRECT(CONCATENATE("'2018-06 (Д)'!E",TEXT(MATCH($C13,'2018-06 (Д)'!$C$2:$C$100,0)+1,0)))="Н/Д",INDIRECT(CONCATENATE("'2018-05 (Д)'!E",TEXT(MATCH($C13,'2018-05 (Д)'!$C$2:$C$100,0)+1,0)))="Н/Д",AND(INDIRECT(CONCATENATE("'2018-06 (Д)'!E",TEXT(MATCH($C13,'2018-06 (Д)'!$C$2:$C$100,0)+1,0)))="Н/Д",INDIRECT(CONCATENATE("'2018-05 (Д)'!E",TEXT(MATCH($C13,'2018-05 (Д)'!$C$2:$C$100,0)+1,0))))),"Н/Д",((INDIRECT(CONCATENATE("'2018-06 (Д)'!E",TEXT(MATCH($C13,'2018-06 (Д)'!$C$2:$C$100,0)+1,0)))-INDIRECT(CONCATENATE("'2018-05 (Д)'!E",TEXT(MATCH($C13,'2018-05 (Д)'!$C$2:$C$100,0)+1,0))))/INDIRECT(CONCATENATE("'2018-05 (Д)'!E",TEXT(MATCH($C13,'2018-05 (Д)'!$C$2:$C$100,0)+1,0))))*100)</f>
        <v>-18.061003065382035</v>
      </c>
      <c r="I13" s="9">
        <f ca="1">IF(OR(INDIRECT(CONCATENATE("'2018-07 (Д)'!E",TEXT(MATCH($C13,'2018-07 (Д)'!$C$2:$C$100,0)+1,0)))="Н/Д",INDIRECT(CONCATENATE("'2018-06 (Д)'!E",TEXT(MATCH($C13,'2018-06 (Д)'!$C$2:$C$100,0)+1,0)))="Н/Д",AND(INDIRECT(CONCATENATE("'2018-07 (Д)'!E",TEXT(MATCH($C13,'2018-07 (Д)'!$C$2:$C$100,0)+1,0)))="Н/Д",INDIRECT(CONCATENATE("'2018-06 (Д)'!E",TEXT(MATCH($C13,'2018-06 (Д)'!$C$2:$C$100,0)+1,0))))),"Н/Д",((INDIRECT(CONCATENATE("'2018-07 (Д)'!E",TEXT(MATCH($C13,'2018-07 (Д)'!$C$2:$C$100,0)+1,0)))-INDIRECT(CONCATENATE("'2018-06 (Д)'!E",TEXT(MATCH($C13,'2018-06 (Д)'!$C$2:$C$100,0)+1,0))))/INDIRECT(CONCATENATE("'2018-06 (Д)'!E",TEXT(MATCH($C13,'2018-06 (Д)'!$C$2:$C$100,0)+1,0))))*100)</f>
        <v>-19.653787745045133</v>
      </c>
      <c r="J13" s="9">
        <f ca="1">IF(OR(INDIRECT(CONCATENATE("'2018-08 (Д)'!E",TEXT(MATCH($C13,'2018-08 (Д)'!$C$2:$C$100,0)+1,0)))="Н/Д",INDIRECT(CONCATENATE("'2018-07 (Д)'!E",TEXT(MATCH($C13,'2018-07 (Д)'!$C$2:$C$100,0)+1,0)))="Н/Д",AND(INDIRECT(CONCATENATE("'2018-08 (Д)'!E",TEXT(MATCH($C13,'2018-08 (Д)'!$C$2:$C$100,0)+1,0)))="Н/Д",INDIRECT(CONCATENATE("'2018-07 (Д)'!E",TEXT(MATCH($C13,'2018-07 (Д)'!$C$2:$C$100,0)+1,0))))),"Н/Д",((INDIRECT(CONCATENATE("'2018-08 (Д)'!E",TEXT(MATCH($C13,'2018-08 (Д)'!$C$2:$C$100,0)+1,0)))-INDIRECT(CONCATENATE("'2018-07 (Д)'!E",TEXT(MATCH($C13,'2018-07 (Д)'!$C$2:$C$100,0)+1,0))))/INDIRECT(CONCATENATE("'2018-07 (Д)'!E",TEXT(MATCH($C13,'2018-07 (Д)'!$C$2:$C$100,0)+1,0))))*100)</f>
        <v>56.685841568237258</v>
      </c>
      <c r="K13" s="9">
        <f ca="1">IF(OR(INDIRECT(CONCATENATE("'2018-09 (Д)'!E",TEXT(MATCH($C13,'2018-09 (Д)'!$C$2:$C$100,0)+1,0)))="Н/Д",INDIRECT(CONCATENATE("'2018-08 (Д)'!E",TEXT(MATCH($C13,'2018-08 (Д)'!$C$2:$C$100,0)+1,0)))="Н/Д",AND(INDIRECT(CONCATENATE("'2018-09 (Д)'!E",TEXT(MATCH($C13,'2018-09 (Д)'!$C$2:$C$100,0)+1,0)))="Н/Д",INDIRECT(CONCATENATE("'2018-08 (Д)'!E",TEXT(MATCH($C13,'2018-08 (Д)'!$C$2:$C$100,0)+1,0))))),"Н/Д",((INDIRECT(CONCATENATE("'2018-09 (Д)'!E",TEXT(MATCH($C13,'2018-09 (Д)'!$C$2:$C$100,0)+1,0)))-INDIRECT(CONCATENATE("'2018-08 (Д)'!E",TEXT(MATCH($C13,'2018-08 (Д)'!$C$2:$C$100,0)+1,0))))/INDIRECT(CONCATENATE("'2018-08 (Д)'!E",TEXT(MATCH($C13,'2018-08 (Д)'!$C$2:$C$100,0)+1,0))))*100)</f>
        <v>-15.911654945449389</v>
      </c>
      <c r="L13" s="9">
        <f ca="1">IF(OR(INDIRECT(CONCATENATE("'2018-10 (Д)'!E",TEXT(MATCH($C13,'2018-10 (Д)'!$C$2:$C$100,0)+1,0)))="Н/Д",INDIRECT(CONCATENATE("'2018-09 (Д)'!E",TEXT(MATCH($C13,'2018-09 (Д)'!$C$2:$C$100,0)+1,0)))="Н/Д",AND(INDIRECT(CONCATENATE("'2018-10 (Д)'!E",TEXT(MATCH($C13,'2018-10 (Д)'!$C$2:$C$100,0)+1,0)))="Н/Д",INDIRECT(CONCATENATE("'2018-09 (Д)'!E",TEXT(MATCH($C13,'2018-09 (Д)'!$C$2:$C$100,0)+1,0))))),"Н/Д",((INDIRECT(CONCATENATE("'2018-10 (Д)'!E",TEXT(MATCH($C13,'2018-10 (Д)'!$C$2:$C$100,0)+1,0)))-INDIRECT(CONCATENATE("'2018-09 (Д)'!E",TEXT(MATCH($C13,'2018-09 (Д)'!$C$2:$C$100,0)+1,0))))/INDIRECT(CONCATENATE("'2018-09 (Д)'!E",TEXT(MATCH($C13,'2018-09 (Д)'!$C$2:$C$100,0)+1,0))))*100)</f>
        <v>-15.757950889199124</v>
      </c>
      <c r="M13" s="9">
        <f ca="1">IF(OR(INDIRECT(CONCATENATE("'2018-11 (Д)'!E",TEXT(MATCH($C13,'2018-11 (Д)'!$C$2:$C$100,0)+1,0)))="Н/Д",INDIRECT(CONCATENATE("'2018-10 (Д)'!E",TEXT(MATCH($C13,'2018-10 (Д)'!$C$2:$C$100,0)+1,0)))="Н/Д",AND(INDIRECT(CONCATENATE("'2018-11 (Д)'!E",TEXT(MATCH($C13,'2018-11 (Д)'!$C$2:$C$100,0)+1,0)))="Н/Д",INDIRECT(CONCATENATE("'2018-10 (Д)'!E",TEXT(MATCH($C13,'2018-10 (Д)'!$C$2:$C$100,0)+1,0))))),"Н/Д",((INDIRECT(CONCATENATE("'2018-11 (Д)'!E",TEXT(MATCH($C13,'2018-11 (Д)'!$C$2:$C$100,0)+1,0)))-INDIRECT(CONCATENATE("'2018-10 (Д)'!E",TEXT(MATCH($C13,'2018-10 (Д)'!$C$2:$C$100,0)+1,0))))/INDIRECT(CONCATENATE("'2018-10 (Д)'!E",TEXT(MATCH($C13,'2018-10 (Д)'!$C$2:$C$100,0)+1,0))))*100)</f>
        <v>71.443965517655471</v>
      </c>
      <c r="N13" s="9">
        <f ca="1">IF(OR(INDIRECT(CONCATENATE("'2018-12 (Д)'!E",TEXT(MATCH($C13,'2018-12 (Д)'!$C$2:$C$100,0)+1,0)))="Н/Д",INDIRECT(CONCATENATE("'2018-11 (Д)'!E",TEXT(MATCH($C13,'2018-11 (Д)'!$C$2:$C$100,0)+1,0)))="Н/Д",AND(INDIRECT(CONCATENATE("'2018-12 (Д)'!E",TEXT(MATCH($C13,'2018-12 (Д)'!$C$2:$C$100,0)+1,0)))="Н/Д",INDIRECT(CONCATENATE("'2018-11 (Д)'!E",TEXT(MATCH($C13,'2018-11 (Д)'!$C$2:$C$100,0)+1,0))))),"Н/Д",((INDIRECT(CONCATENATE("'2018-12 (Д)'!E",TEXT(MATCH($C13,'2018-12 (Д)'!$C$2:$C$100,0)+1,0)))-INDIRECT(CONCATENATE("'2018-11 (Д)'!E",TEXT(MATCH($C13,'2018-11 (Д)'!$C$2:$C$100,0)+1,0))))/INDIRECT(CONCATENATE("'2018-11 (Д)'!E",TEXT(MATCH($C13,'2018-11 (Д)'!$C$2:$C$100,0)+1,0))))*100)</f>
        <v>-30.883268369436546</v>
      </c>
      <c r="O13" s="9"/>
      <c r="P13" s="9">
        <f ca="1">IF(OR(INDIRECT(CONCATENATE("'2018-03 (Д)'!F",TEXT(MATCH($C13,'2018-03 (Д)'!$C$2:$C$100,0)+1,0)))="Н/Д",INDIRECT(CONCATENATE("'2018-02 (Д)'!F",TEXT(MATCH($C13,'2018-02 (Д)'!$C$2:$C$100,0)+1,0)))="Н/Д",AND(INDIRECT(CONCATENATE("'2018-03 (Д)'!F",TEXT(MATCH($C13,'2018-03 (Д)'!$C$2:$C$100,0)+1,0)))="Н/Д",INDIRECT(CONCATENATE("'2018-02 (Д)'!F",TEXT(MATCH($C13,'2018-02 (Д)'!$C$2:$C$100,0)+1,0))))),"Н/Д",((INDIRECT(CONCATENATE("'2018-03 (Д)'!F",TEXT(MATCH($C13,'2018-03 (Д)'!$C$2:$C$100,0)+1,0)))-INDIRECT(CONCATENATE("'2018-02 (Д)'!F",TEXT(MATCH($C13,'2018-02 (Д)'!$C$2:$C$100,0)+1,0))))/INDIRECT(CONCATENATE("'2018-02 (Д)'!F",TEXT(MATCH($C13,'2018-02 (Д)'!$C$2:$C$100,0)+1,0))))*100)</f>
        <v>15.167230115016824</v>
      </c>
      <c r="Q13" s="9">
        <f ca="1">IF(OR(INDIRECT(CONCATENATE("'2018-04 (Д)'!F",TEXT(MATCH($C13,'2018-04 (Д)'!$C$2:$C$100,0)+1,0)))="Н/Д",INDIRECT(CONCATENATE("'2018-03 (Д)'!F",TEXT(MATCH($C13,'2018-03 (Д)'!$C$2:$C$100,0)+1,0)))="Н/Д",AND(INDIRECT(CONCATENATE("'2018-04 (Д)'!F",TEXT(MATCH($C13,'2018-04 (Д)'!$C$2:$C$100,0)+1,0)))="Н/Д",INDIRECT(CONCATENATE("'2018-03 (Д)'!F",TEXT(MATCH($C13,'2018-03 (Д)'!$C$2:$C$100,0)+1,0))))),"Н/Д",((INDIRECT(CONCATENATE("'2018-04 (Д)'!F",TEXT(MATCH($C13,'2018-04 (Д)'!$C$2:$C$100,0)+1,0)))-INDIRECT(CONCATENATE("'2018-03 (Д)'!F",TEXT(MATCH($C13,'2018-03 (Д)'!$C$2:$C$100,0)+1,0))))/INDIRECT(CONCATENATE("'2018-03 (Д)'!F",TEXT(MATCH($C13,'2018-03 (Д)'!$C$2:$C$100,0)+1,0))))*100)</f>
        <v>93.232897196872585</v>
      </c>
      <c r="R13" s="9">
        <f ca="1">IF(OR(INDIRECT(CONCATENATE("'2018-05 (Д)'!F",TEXT(MATCH($C13,'2018-05 (Д)'!$C$2:$C$100,0)+1,0)))="Н/Д",INDIRECT(CONCATENATE("'2018-04 (Д)'!F",TEXT(MATCH($C13,'2018-04 (Д)'!$C$2:$C$100,0)+1,0)))="Н/Д",AND(INDIRECT(CONCATENATE("'2018-05 (Д)'!F",TEXT(MATCH($C13,'2018-05 (Д)'!$C$2:$C$100,0)+1,0)))="Н/Д",INDIRECT(CONCATENATE("'2018-04 (Д)'!F",TEXT(MATCH($C13,'2018-04 (Д)'!$C$2:$C$100,0)+1,0))))),"Н/Д",((INDIRECT(CONCATENATE("'2018-05 (Д)'!F",TEXT(MATCH($C13,'2018-05 (Д)'!$C$2:$C$100,0)+1,0)))-INDIRECT(CONCATENATE("'2018-04 (Д)'!F",TEXT(MATCH($C13,'2018-04 (Д)'!$C$2:$C$100,0)+1,0))))/INDIRECT(CONCATENATE("'2018-04 (Д)'!F",TEXT(MATCH($C13,'2018-04 (Д)'!$C$2:$C$100,0)+1,0))))*100)</f>
        <v>3.8927688286250186</v>
      </c>
      <c r="S13" s="9">
        <f ca="1">IF(OR(INDIRECT(CONCATENATE("'2018-06 (Д)'!F",TEXT(MATCH($C13,'2018-06 (Д)'!$C$2:$C$100,0)+1,0)))="Н/Д",INDIRECT(CONCATENATE("'2018-05 (Д)'!F",TEXT(MATCH($C13,'2018-05 (Д)'!$C$2:$C$100,0)+1,0)))="Н/Д",AND(INDIRECT(CONCATENATE("'2018-06 (Д)'!F",TEXT(MATCH($C13,'2018-06 (Д)'!$C$2:$C$100,0)+1,0)))="Н/Д",INDIRECT(CONCATENATE("'2018-05 (Д)'!F",TEXT(MATCH($C13,'2018-05 (Д)'!$C$2:$C$100,0)+1,0))))),"Н/Д",((INDIRECT(CONCATENATE("'2018-06 (Д)'!F",TEXT(MATCH($C13,'2018-06 (Д)'!$C$2:$C$100,0)+1,0)))-INDIRECT(CONCATENATE("'2018-05 (Д)'!F",TEXT(MATCH($C13,'2018-05 (Д)'!$C$2:$C$100,0)+1,0))))/INDIRECT(CONCATENATE("'2018-05 (Д)'!F",TEXT(MATCH($C13,'2018-05 (Д)'!$C$2:$C$100,0)+1,0))))*100)</f>
        <v>-20.539955402984162</v>
      </c>
      <c r="T13" s="9">
        <f ca="1">IF(OR(INDIRECT(CONCATENATE("'2018-07 (Д)'!F",TEXT(MATCH($C13,'2018-07 (Д)'!$C$2:$C$100,0)+1,0)))="Н/Д",INDIRECT(CONCATENATE("'2018-06 (Д)'!F",TEXT(MATCH($C13,'2018-06 (Д)'!$C$2:$C$100,0)+1,0)))="Н/Д",AND(INDIRECT(CONCATENATE("'2018-07 (Д)'!F",TEXT(MATCH($C13,'2018-07 (Д)'!$C$2:$C$100,0)+1,0)))="Н/Д",INDIRECT(CONCATENATE("'2018-06 (Д)'!F",TEXT(MATCH($C13,'2018-06 (Д)'!$C$2:$C$100,0)+1,0))))),"Н/Д",((INDIRECT(CONCATENATE("'2018-07 (Д)'!F",TEXT(MATCH($C13,'2018-07 (Д)'!$C$2:$C$100,0)+1,0)))-INDIRECT(CONCATENATE("'2018-06 (Д)'!F",TEXT(MATCH($C13,'2018-06 (Д)'!$C$2:$C$100,0)+1,0))))/INDIRECT(CONCATENATE("'2018-06 (Д)'!F",TEXT(MATCH($C13,'2018-06 (Д)'!$C$2:$C$100,0)+1,0))))*100)</f>
        <v>-28.490053823601937</v>
      </c>
      <c r="U13" s="9">
        <f ca="1">IF(OR(INDIRECT(CONCATENATE("'2018-08 (Д)'!F",TEXT(MATCH($C13,'2018-08 (Д)'!$C$2:$C$100,0)+1,0)))="Н/Д",INDIRECT(CONCATENATE("'2018-07 (Д)'!F",TEXT(MATCH($C13,'2018-07 (Д)'!$C$2:$C$100,0)+1,0)))="Н/Д",AND(INDIRECT(CONCATENATE("'2018-08 (Д)'!F",TEXT(MATCH($C13,'2018-08 (Д)'!$C$2:$C$100,0)+1,0)))="Н/Д",INDIRECT(CONCATENATE("'2018-07 (Д)'!F",TEXT(MATCH($C13,'2018-07 (Д)'!$C$2:$C$100,0)+1,0))))),"Н/Д",((INDIRECT(CONCATENATE("'2018-08 (Д)'!F",TEXT(MATCH($C13,'2018-08 (Д)'!$C$2:$C$100,0)+1,0)))-INDIRECT(CONCATENATE("'2018-07 (Д)'!F",TEXT(MATCH($C13,'2018-07 (Д)'!$C$2:$C$100,0)+1,0))))/INDIRECT(CONCATENATE("'2018-07 (Д)'!F",TEXT(MATCH($C13,'2018-07 (Д)'!$C$2:$C$100,0)+1,0))))*100)</f>
        <v>66.4662100219264</v>
      </c>
      <c r="V13" s="9">
        <f ca="1">IF(OR(INDIRECT(CONCATENATE("'2018-09 (Д)'!F",TEXT(MATCH($C13,'2018-09 (Д)'!$C$2:$C$100,0)+1,0)))="Н/Д",INDIRECT(CONCATENATE("'2018-08 (Д)'!F",TEXT(MATCH($C13,'2018-08 (Д)'!$C$2:$C$100,0)+1,0)))="Н/Д",AND(INDIRECT(CONCATENATE("'2018-09 (Д)'!F",TEXT(MATCH($C13,'2018-09 (Д)'!$C$2:$C$100,0)+1,0)))="Н/Д",INDIRECT(CONCATENATE("'2018-08 (Д)'!F",TEXT(MATCH($C13,'2018-08 (Д)'!$C$2:$C$100,0)+1,0))))),"Н/Д",((INDIRECT(CONCATENATE("'2018-09 (Д)'!F",TEXT(MATCH($C13,'2018-09 (Д)'!$C$2:$C$100,0)+1,0)))-INDIRECT(CONCATENATE("'2018-08 (Д)'!F",TEXT(MATCH($C13,'2018-08 (Д)'!$C$2:$C$100,0)+1,0))))/INDIRECT(CONCATENATE("'2018-08 (Д)'!F",TEXT(MATCH($C13,'2018-08 (Д)'!$C$2:$C$100,0)+1,0))))*100)</f>
        <v>-32.052858172154565</v>
      </c>
      <c r="W13" s="9">
        <f ca="1">IF(OR(INDIRECT(CONCATENATE("'2018-10 (Д)'!F",TEXT(MATCH($C13,'2018-10 (Д)'!$C$2:$C$100,0)+1,0)))="Н/Д",INDIRECT(CONCATENATE("'2018-09 (Д)'!F",TEXT(MATCH($C13,'2018-09 (Д)'!$C$2:$C$100,0)+1,0)))="Н/Д",AND(INDIRECT(CONCATENATE("'2018-10 (Д)'!F",TEXT(MATCH($C13,'2018-10 (Д)'!$C$2:$C$100,0)+1,0)))="Н/Д",INDIRECT(CONCATENATE("'2018-09 (Д)'!F",TEXT(MATCH($C13,'2018-09 (Д)'!$C$2:$C$100,0)+1,0))))),"Н/Д",((INDIRECT(CONCATENATE("'2018-10 (Д)'!F",TEXT(MATCH($C13,'2018-10 (Д)'!$C$2:$C$100,0)+1,0)))-INDIRECT(CONCATENATE("'2018-09 (Д)'!F",TEXT(MATCH($C13,'2018-09 (Д)'!$C$2:$C$100,0)+1,0))))/INDIRECT(CONCATENATE("'2018-09 (Д)'!F",TEXT(MATCH($C13,'2018-09 (Д)'!$C$2:$C$100,0)+1,0))))*100)</f>
        <v>-15.450113144296212</v>
      </c>
      <c r="X13" s="9">
        <f ca="1">IF(OR(INDIRECT(CONCATENATE("'2018-11 (Д)'!F",TEXT(MATCH($C13,'2018-11 (Д)'!$C$2:$C$100,0)+1,0)))="Н/Д",INDIRECT(CONCATENATE("'2018-10 (Д)'!F",TEXT(MATCH($C13,'2018-10 (Д)'!$C$2:$C$100,0)+1,0)))="Н/Д",AND(INDIRECT(CONCATENATE("'2018-11 (Д)'!F",TEXT(MATCH($C13,'2018-11 (Д)'!$C$2:$C$100,0)+1,0)))="Н/Д",INDIRECT(CONCATENATE("'2018-10 (Д)'!F",TEXT(MATCH($C13,'2018-10 (Д)'!$C$2:$C$100,0)+1,0))))),"Н/Д",((INDIRECT(CONCATENATE("'2018-11 (Д)'!F",TEXT(MATCH($C13,'2018-11 (Д)'!$C$2:$C$100,0)+1,0)))-INDIRECT(CONCATENATE("'2018-10 (Д)'!F",TEXT(MATCH($C13,'2018-10 (Д)'!$C$2:$C$100,0)+1,0))))/INDIRECT(CONCATENATE("'2018-10 (Д)'!F",TEXT(MATCH($C13,'2018-10 (Д)'!$C$2:$C$100,0)+1,0))))*100)</f>
        <v>97.391629940481906</v>
      </c>
      <c r="Y13" s="9">
        <f ca="1">IF(OR(INDIRECT(CONCATENATE("'2018-12 (Д)'!F",TEXT(MATCH($C13,'2018-12 (Д)'!$C$2:$C$100,0)+1,0)))="Н/Д",INDIRECT(CONCATENATE("'2018-11 (Д)'!F",TEXT(MATCH($C13,'2018-11 (Д)'!$C$2:$C$100,0)+1,0)))="Н/Д",AND(INDIRECT(CONCATENATE("'2018-12 (Д)'!F",TEXT(MATCH($C13,'2018-12 (Д)'!$C$2:$C$100,0)+1,0)))="Н/Д",INDIRECT(CONCATENATE("'2018-11 (Д)'!F",TEXT(MATCH($C13,'2018-11 (Д)'!$C$2:$C$100,0)+1,0))))),"Н/Д",((INDIRECT(CONCATENATE("'2018-12 (Д)'!F",TEXT(MATCH($C13,'2018-12 (Д)'!$C$2:$C$100,0)+1,0)))-INDIRECT(CONCATENATE("'2018-11 (Д)'!F",TEXT(MATCH($C13,'2018-11 (Д)'!$C$2:$C$100,0)+1,0))))/INDIRECT(CONCATENATE("'2018-11 (Д)'!F",TEXT(MATCH($C13,'2018-11 (Д)'!$C$2:$C$100,0)+1,0))))*100)</f>
        <v>-37.10690427156235</v>
      </c>
      <c r="Z13" s="9"/>
      <c r="AA13" s="9">
        <f ca="1">IF(OR(INDIRECT(CONCATENATE("'2018-03 (Д)'!G",TEXT(MATCH($C13,'2018-03 (Д)'!$C$2:$C$100,0)+1,0)))="Н/Д",INDIRECT(CONCATENATE("'2018-02 (Д)'!G",TEXT(MATCH($C13,'2018-02 (Д)'!$C$2:$C$100,0)+1,0)))="Н/Д",AND(INDIRECT(CONCATENATE("'2018-03 (Д)'!G",TEXT(MATCH($C13,'2018-03 (Д)'!$C$2:$C$100,0)+1,0)))="Н/Д",INDIRECT(CONCATENATE("'2018-02 (Д)'!G",TEXT(MATCH($C13,'2018-02 (Д)'!$C$2:$C$100,0)+1,0))))),"Н/Д",((INDIRECT(CONCATENATE("'2018-03 (Д)'!G",TEXT(MATCH($C13,'2018-03 (Д)'!$C$2:$C$100,0)+1,0)))-INDIRECT(CONCATENATE("'2018-02 (Д)'!G",TEXT(MATCH($C13,'2018-02 (Д)'!$C$2:$C$100,0)+1,0))))/INDIRECT(CONCATENATE("'2018-02 (Д)'!G",TEXT(MATCH($C13,'2018-02 (Д)'!$C$2:$C$100,0)+1,0))))*100)</f>
        <v>-9.2281529851509774</v>
      </c>
      <c r="AB13" s="9">
        <f ca="1">IF(OR(INDIRECT(CONCATENATE("'2018-04 (Д)'!G",TEXT(MATCH($C13,'2018-04 (Д)'!$C$2:$C$100,0)+1,0)))="Н/Д",INDIRECT(CONCATENATE("'2018-03 (Д)'!G",TEXT(MATCH($C13,'2018-03 (Д)'!$C$2:$C$100,0)+1,0)))="Н/Д",AND(INDIRECT(CONCATENATE("'2018-04 (Д)'!G",TEXT(MATCH($C13,'2018-04 (Д)'!$C$2:$C$100,0)+1,0)))="Н/Д",INDIRECT(CONCATENATE("'2018-03 (Д)'!G",TEXT(MATCH($C13,'2018-03 (Д)'!$C$2:$C$100,0)+1,0))))),"Н/Д",((INDIRECT(CONCATENATE("'2018-04 (Д)'!G",TEXT(MATCH($C13,'2018-04 (Д)'!$C$2:$C$100,0)+1,0)))-INDIRECT(CONCATENATE("'2018-03 (Д)'!G",TEXT(MATCH($C13,'2018-03 (Д)'!$C$2:$C$100,0)+1,0))))/INDIRECT(CONCATENATE("'2018-03 (Д)'!G",TEXT(MATCH($C13,'2018-03 (Д)'!$C$2:$C$100,0)+1,0))))*100)</f>
        <v>375.24361797478917</v>
      </c>
      <c r="AC13" s="9">
        <f ca="1">IF(OR(INDIRECT(CONCATENATE("'2018-05 (Д)'!G",TEXT(MATCH($C13,'2018-05 (Д)'!$C$2:$C$100,0)+1,0)))="Н/Д",INDIRECT(CONCATENATE("'2018-04 (Д)'!G",TEXT(MATCH($C13,'2018-04 (Д)'!$C$2:$C$100,0)+1,0)))="Н/Д",AND(INDIRECT(CONCATENATE("'2018-05 (Д)'!G",TEXT(MATCH($C13,'2018-05 (Д)'!$C$2:$C$100,0)+1,0)))="Н/Д",INDIRECT(CONCATENATE("'2018-04 (Д)'!G",TEXT(MATCH($C13,'2018-04 (Д)'!$C$2:$C$100,0)+1,0))))),"Н/Д",((INDIRECT(CONCATENATE("'2018-05 (Д)'!G",TEXT(MATCH($C13,'2018-05 (Д)'!$C$2:$C$100,0)+1,0)))-INDIRECT(CONCATENATE("'2018-04 (Д)'!G",TEXT(MATCH($C13,'2018-04 (Д)'!$C$2:$C$100,0)+1,0))))/INDIRECT(CONCATENATE("'2018-04 (Д)'!G",TEXT(MATCH($C13,'2018-04 (Д)'!$C$2:$C$100,0)+1,0))))*100)</f>
        <v>-76.517054403220556</v>
      </c>
      <c r="AD13" s="9">
        <f ca="1">IF(OR(INDIRECT(CONCATENATE("'2018-06 (Д)'!G",TEXT(MATCH($C13,'2018-06 (Д)'!$C$2:$C$100,0)+1,0)))="Н/Д",INDIRECT(CONCATENATE("'2018-05 (Д)'!G",TEXT(MATCH($C13,'2018-05 (Д)'!$C$2:$C$100,0)+1,0)))="Н/Д",AND(INDIRECT(CONCATENATE("'2018-06 (Д)'!G",TEXT(MATCH($C13,'2018-06 (Д)'!$C$2:$C$100,0)+1,0)))="Н/Д",INDIRECT(CONCATENATE("'2018-05 (Д)'!G",TEXT(MATCH($C13,'2018-05 (Д)'!$C$2:$C$100,0)+1,0))))),"Н/Д",((INDIRECT(CONCATENATE("'2018-06 (Д)'!G",TEXT(MATCH($C13,'2018-06 (Д)'!$C$2:$C$100,0)+1,0)))-INDIRECT(CONCATENATE("'2018-05 (Д)'!G",TEXT(MATCH($C13,'2018-05 (Д)'!$C$2:$C$100,0)+1,0))))/INDIRECT(CONCATENATE("'2018-05 (Д)'!G",TEXT(MATCH($C13,'2018-05 (Д)'!$C$2:$C$100,0)+1,0))))*100)</f>
        <v>148.00198947963784</v>
      </c>
      <c r="AE13" s="9">
        <f ca="1">IF(OR(INDIRECT(CONCATENATE("'2018-07 (Д)'!G",TEXT(MATCH($C13,'2018-07 (Д)'!$C$2:$C$100,0)+1,0)))="Н/Д",INDIRECT(CONCATENATE("'2018-06 (Д)'!G",TEXT(MATCH($C13,'2018-06 (Д)'!$C$2:$C$100,0)+1,0)))="Н/Д",AND(INDIRECT(CONCATENATE("'2018-07 (Д)'!G",TEXT(MATCH($C13,'2018-07 (Д)'!$C$2:$C$100,0)+1,0)))="Н/Д",INDIRECT(CONCATENATE("'2018-06 (Д)'!G",TEXT(MATCH($C13,'2018-06 (Д)'!$C$2:$C$100,0)+1,0))))),"Н/Д",((INDIRECT(CONCATENATE("'2018-07 (Д)'!G",TEXT(MATCH($C13,'2018-07 (Д)'!$C$2:$C$100,0)+1,0)))-INDIRECT(CONCATENATE("'2018-06 (Д)'!G",TEXT(MATCH($C13,'2018-06 (Д)'!$C$2:$C$100,0)+1,0))))/INDIRECT(CONCATENATE("'2018-06 (Д)'!G",TEXT(MATCH($C13,'2018-06 (Д)'!$C$2:$C$100,0)+1,0))))*100)</f>
        <v>-48.745429288288591</v>
      </c>
      <c r="AF13" s="9">
        <f ca="1">IF(OR(INDIRECT(CONCATENATE("'2018-08 (Д)'!G",TEXT(MATCH($C13,'2018-08 (Д)'!$C$2:$C$100,0)+1,0)))="Н/Д",INDIRECT(CONCATENATE("'2018-07 (Д)'!G",TEXT(MATCH($C13,'2018-07 (Д)'!$C$2:$C$100,0)+1,0)))="Н/Д",AND(INDIRECT(CONCATENATE("'2018-08 (Д)'!G",TEXT(MATCH($C13,'2018-08 (Д)'!$C$2:$C$100,0)+1,0)))="Н/Д",INDIRECT(CONCATENATE("'2018-07 (Д)'!G",TEXT(MATCH($C13,'2018-07 (Д)'!$C$2:$C$100,0)+1,0))))),"Н/Д",((INDIRECT(CONCATENATE("'2018-08 (Д)'!G",TEXT(MATCH($C13,'2018-08 (Д)'!$C$2:$C$100,0)+1,0)))-INDIRECT(CONCATENATE("'2018-07 (Д)'!G",TEXT(MATCH($C13,'2018-07 (Д)'!$C$2:$C$100,0)+1,0))))/INDIRECT(CONCATENATE("'2018-07 (Д)'!G",TEXT(MATCH($C13,'2018-07 (Д)'!$C$2:$C$100,0)+1,0))))*100)</f>
        <v>14.126582493625172</v>
      </c>
      <c r="AG13" s="9">
        <f ca="1">IF(OR(INDIRECT(CONCATENATE("'2018-09 (Д)'!G",TEXT(MATCH($C13,'2018-09 (Д)'!$C$2:$C$100,0)+1,0)))="Н/Д",INDIRECT(CONCATENATE("'2018-08 (Д)'!G",TEXT(MATCH($C13,'2018-08 (Д)'!$C$2:$C$100,0)+1,0)))="Н/Д",AND(INDIRECT(CONCATENATE("'2018-09 (Д)'!G",TEXT(MATCH($C13,'2018-09 (Д)'!$C$2:$C$100,0)+1,0)))="Н/Д",INDIRECT(CONCATENATE("'2018-08 (Д)'!G",TEXT(MATCH($C13,'2018-08 (Д)'!$C$2:$C$100,0)+1,0))))),"Н/Д",((INDIRECT(CONCATENATE("'2018-09 (Д)'!G",TEXT(MATCH($C13,'2018-09 (Д)'!$C$2:$C$100,0)+1,0)))-INDIRECT(CONCATENATE("'2018-08 (Д)'!G",TEXT(MATCH($C13,'2018-08 (Д)'!$C$2:$C$100,0)+1,0))))/INDIRECT(CONCATENATE("'2018-08 (Д)'!G",TEXT(MATCH($C13,'2018-08 (Д)'!$C$2:$C$100,0)+1,0))))*100)</f>
        <v>-33.528514155918437</v>
      </c>
      <c r="AH13" s="9">
        <f ca="1">IF(OR(INDIRECT(CONCATENATE("'2018-10 (Д)'!G",TEXT(MATCH($C13,'2018-10 (Д)'!$C$2:$C$100,0)+1,0)))="Н/Д",INDIRECT(CONCATENATE("'2018-09 (Д)'!G",TEXT(MATCH($C13,'2018-09 (Д)'!$C$2:$C$100,0)+1,0)))="Н/Д",AND(INDIRECT(CONCATENATE("'2018-10 (Д)'!G",TEXT(MATCH($C13,'2018-10 (Д)'!$C$2:$C$100,0)+1,0)))="Н/Д",INDIRECT(CONCATENATE("'2018-09 (Д)'!G",TEXT(MATCH($C13,'2018-09 (Д)'!$C$2:$C$100,0)+1,0))))),"Н/Д",((INDIRECT(CONCATENATE("'2018-10 (Д)'!G",TEXT(MATCH($C13,'2018-10 (Д)'!$C$2:$C$100,0)+1,0)))-INDIRECT(CONCATENATE("'2018-09 (Д)'!G",TEXT(MATCH($C13,'2018-09 (Д)'!$C$2:$C$100,0)+1,0))))/INDIRECT(CONCATENATE("'2018-09 (Д)'!G",TEXT(MATCH($C13,'2018-09 (Д)'!$C$2:$C$100,0)+1,0))))*100)</f>
        <v>-28.096431976092052</v>
      </c>
      <c r="AI13" s="9">
        <f ca="1">IF(OR(INDIRECT(CONCATENATE("'2018-11 (Д)'!G",TEXT(MATCH($C13,'2018-11 (Д)'!$C$2:$C$100,0)+1,0)))="Н/Д",INDIRECT(CONCATENATE("'2018-10 (Д)'!G",TEXT(MATCH($C13,'2018-10 (Д)'!$C$2:$C$100,0)+1,0)))="Н/Д",AND(INDIRECT(CONCATENATE("'2018-11 (Д)'!G",TEXT(MATCH($C13,'2018-11 (Д)'!$C$2:$C$100,0)+1,0)))="Н/Д",INDIRECT(CONCATENATE("'2018-10 (Д)'!G",TEXT(MATCH($C13,'2018-10 (Д)'!$C$2:$C$100,0)+1,0))))),"Н/Д",((INDIRECT(CONCATENATE("'2018-11 (Д)'!G",TEXT(MATCH($C13,'2018-11 (Д)'!$C$2:$C$100,0)+1,0)))-INDIRECT(CONCATENATE("'2018-10 (Д)'!G",TEXT(MATCH($C13,'2018-10 (Д)'!$C$2:$C$100,0)+1,0))))/INDIRECT(CONCATENATE("'2018-10 (Д)'!G",TEXT(MATCH($C13,'2018-10 (Д)'!$C$2:$C$100,0)+1,0))))*100)</f>
        <v>297.65071225101298</v>
      </c>
      <c r="AJ13" s="9">
        <f ca="1">IF(OR(INDIRECT(CONCATENATE("'2018-12 (Д)'!G",TEXT(MATCH($C13,'2018-12 (Д)'!$C$2:$C$100,0)+1,0)))="Н/Д",INDIRECT(CONCATENATE("'2018-11 (Д)'!G",TEXT(MATCH($C13,'2018-11 (Д)'!$C$2:$C$100,0)+1,0)))="Н/Д",AND(INDIRECT(CONCATENATE("'2018-12 (Д)'!G",TEXT(MATCH($C13,'2018-12 (Д)'!$C$2:$C$100,0)+1,0)))="Н/Д",INDIRECT(CONCATENATE("'2018-11 (Д)'!G",TEXT(MATCH($C13,'2018-11 (Д)'!$C$2:$C$100,0)+1,0))))),"Н/Д",((INDIRECT(CONCATENATE("'2018-12 (Д)'!G",TEXT(MATCH($C13,'2018-12 (Д)'!$C$2:$C$100,0)+1,0)))-INDIRECT(CONCATENATE("'2018-11 (Д)'!G",TEXT(MATCH($C13,'2018-11 (Д)'!$C$2:$C$100,0)+1,0))))/INDIRECT(CONCATENATE("'2018-11 (Д)'!G",TEXT(MATCH($C13,'2018-11 (Д)'!$C$2:$C$100,0)+1,0))))*100)</f>
        <v>-84.564887841504827</v>
      </c>
      <c r="AK13" s="9"/>
      <c r="AL13" s="9">
        <f ca="1">IF(OR(INDIRECT(CONCATENATE("'2018-03 (Д)'!H",TEXT(MATCH($C13,'2018-03 (Д)'!$C$2:$C$100,0)+1,0)))="Н/Д",INDIRECT(CONCATENATE("'2018-02 (Д)'!H",TEXT(MATCH($C13,'2018-02 (Д)'!$C$2:$C$100,0)+1,0)))="Н/Д",AND(INDIRECT(CONCATENATE("'2018-03 (Д)'!H",TEXT(MATCH($C13,'2018-03 (Д)'!$C$2:$C$100,0)+1,0)))="Н/Д",INDIRECT(CONCATENATE("'2018-02 (Д)'!H",TEXT(MATCH($C13,'2018-02 (Д)'!$C$2:$C$100,0)+1,0))))),"Н/Д",((INDIRECT(CONCATENATE("'2018-03 (Д)'!H",TEXT(MATCH($C13,'2018-03 (Д)'!$C$2:$C$100,0)+1,0)))-INDIRECT(CONCATENATE("'2018-02 (Д)'!H",TEXT(MATCH($C13,'2018-02 (Д)'!$C$2:$C$100,0)+1,0))))/INDIRECT(CONCATENATE("'2018-02 (Д)'!H",TEXT(MATCH($C13,'2018-02 (Д)'!$C$2:$C$100,0)+1,0))))*100)</f>
        <v>52.775803104096731</v>
      </c>
      <c r="AM13" s="9">
        <f ca="1">IF(OR(INDIRECT(CONCATENATE("'2018-04 (Д)'!H",TEXT(MATCH($C13,'2018-04 (Д)'!$C$2:$C$100,0)+1,0)))="Н/Д",INDIRECT(CONCATENATE("'2018-03 (Д)'!H",TEXT(MATCH($C13,'2018-03 (Д)'!$C$2:$C$100,0)+1,0)))="Н/Д",AND(INDIRECT(CONCATENATE("'2018-04 (Д)'!H",TEXT(MATCH($C13,'2018-04 (Д)'!$C$2:$C$100,0)+1,0)))="Н/Д",INDIRECT(CONCATENATE("'2018-03 (Д)'!H",TEXT(MATCH($C13,'2018-03 (Д)'!$C$2:$C$100,0)+1,0))))),"Н/Д",((INDIRECT(CONCATENATE("'2018-04 (Д)'!H",TEXT(MATCH($C13,'2018-04 (Д)'!$C$2:$C$100,0)+1,0)))-INDIRECT(CONCATENATE("'2018-03 (Д)'!H",TEXT(MATCH($C13,'2018-03 (Д)'!$C$2:$C$100,0)+1,0))))/INDIRECT(CONCATENATE("'2018-03 (Д)'!H",TEXT(MATCH($C13,'2018-03 (Д)'!$C$2:$C$100,0)+1,0))))*100)</f>
        <v>5.695047955282786</v>
      </c>
      <c r="AN13" s="9">
        <f ca="1">IF(OR(INDIRECT(CONCATENATE("'2018-05 (Д)'!H",TEXT(MATCH($C13,'2018-05 (Д)'!$C$2:$C$100,0)+1,0)))="Н/Д",INDIRECT(CONCATENATE("'2018-04 (Д)'!H",TEXT(MATCH($C13,'2018-04 (Д)'!$C$2:$C$100,0)+1,0)))="Н/Д",AND(INDIRECT(CONCATENATE("'2018-05 (Д)'!H",TEXT(MATCH($C13,'2018-05 (Д)'!$C$2:$C$100,0)+1,0)))="Н/Д",INDIRECT(CONCATENATE("'2018-04 (Д)'!H",TEXT(MATCH($C13,'2018-04 (Д)'!$C$2:$C$100,0)+1,0))))),"Н/Д",((INDIRECT(CONCATENATE("'2018-05 (Д)'!H",TEXT(MATCH($C13,'2018-05 (Д)'!$C$2:$C$100,0)+1,0)))-INDIRECT(CONCATENATE("'2018-04 (Д)'!H",TEXT(MATCH($C13,'2018-04 (Д)'!$C$2:$C$100,0)+1,0))))/INDIRECT(CONCATENATE("'2018-04 (Д)'!H",TEXT(MATCH($C13,'2018-04 (Д)'!$C$2:$C$100,0)+1,0))))*100)</f>
        <v>3.5565570550080685</v>
      </c>
      <c r="AO13" s="9">
        <f ca="1">IF(OR(INDIRECT(CONCATENATE("'2018-06 (Д)'!H",TEXT(MATCH($C13,'2018-06 (Д)'!$C$2:$C$100,0)+1,0)))="Н/Д",INDIRECT(CONCATENATE("'2018-05 (Д)'!H",TEXT(MATCH($C13,'2018-05 (Д)'!$C$2:$C$100,0)+1,0)))="Н/Д",AND(INDIRECT(CONCATENATE("'2018-06 (Д)'!H",TEXT(MATCH($C13,'2018-06 (Д)'!$C$2:$C$100,0)+1,0)))="Н/Д",INDIRECT(CONCATENATE("'2018-05 (Д)'!H",TEXT(MATCH($C13,'2018-05 (Д)'!$C$2:$C$100,0)+1,0))))),"Н/Д",((INDIRECT(CONCATENATE("'2018-06 (Д)'!H",TEXT(MATCH($C13,'2018-06 (Д)'!$C$2:$C$100,0)+1,0)))-INDIRECT(CONCATENATE("'2018-05 (Д)'!H",TEXT(MATCH($C13,'2018-05 (Д)'!$C$2:$C$100,0)+1,0))))/INDIRECT(CONCATENATE("'2018-05 (Д)'!H",TEXT(MATCH($C13,'2018-05 (Д)'!$C$2:$C$100,0)+1,0))))*100)</f>
        <v>-4.8158022921038404</v>
      </c>
      <c r="AP13" s="9">
        <f ca="1">IF(OR(INDIRECT(CONCATENATE("'2018-07 (Д)'!H",TEXT(MATCH($C13,'2018-07 (Д)'!$C$2:$C$100,0)+1,0)))="Н/Д",INDIRECT(CONCATENATE("'2018-06 (Д)'!H",TEXT(MATCH($C13,'2018-06 (Д)'!$C$2:$C$100,0)+1,0)))="Н/Д",AND(INDIRECT(CONCATENATE("'2018-07 (Д)'!H",TEXT(MATCH($C13,'2018-07 (Д)'!$C$2:$C$100,0)+1,0)))="Н/Д",INDIRECT(CONCATENATE("'2018-06 (Д)'!H",TEXT(MATCH($C13,'2018-06 (Д)'!$C$2:$C$100,0)+1,0))))),"Н/Д",((INDIRECT(CONCATENATE("'2018-07 (Д)'!H",TEXT(MATCH($C13,'2018-07 (Д)'!$C$2:$C$100,0)+1,0)))-INDIRECT(CONCATENATE("'2018-06 (Д)'!H",TEXT(MATCH($C13,'2018-06 (Д)'!$C$2:$C$100,0)+1,0))))/INDIRECT(CONCATENATE("'2018-06 (Д)'!H",TEXT(MATCH($C13,'2018-06 (Д)'!$C$2:$C$100,0)+1,0))))*100)</f>
        <v>0.45941563285521042</v>
      </c>
      <c r="AQ13" s="9">
        <f ca="1">IF(OR(INDIRECT(CONCATENATE("'2018-08 (Д)'!H",TEXT(MATCH($C13,'2018-08 (Д)'!$C$2:$C$100,0)+1,0)))="Н/Д",INDIRECT(CONCATENATE("'2018-07 (Д)'!H",TEXT(MATCH($C13,'2018-07 (Д)'!$C$2:$C$100,0)+1,0)))="Н/Д",AND(INDIRECT(CONCATENATE("'2018-08 (Д)'!H",TEXT(MATCH($C13,'2018-08 (Д)'!$C$2:$C$100,0)+1,0)))="Н/Д",INDIRECT(CONCATENATE("'2018-07 (Д)'!H",TEXT(MATCH($C13,'2018-07 (Д)'!$C$2:$C$100,0)+1,0))))),"Н/Д",((INDIRECT(CONCATENATE("'2018-08 (Д)'!H",TEXT(MATCH($C13,'2018-08 (Д)'!$C$2:$C$100,0)+1,0)))-INDIRECT(CONCATENATE("'2018-07 (Д)'!H",TEXT(MATCH($C13,'2018-07 (Д)'!$C$2:$C$100,0)+1,0))))/INDIRECT(CONCATENATE("'2018-07 (Д)'!H",TEXT(MATCH($C13,'2018-07 (Д)'!$C$2:$C$100,0)+1,0))))*100)</f>
        <v>4.6469849146398001</v>
      </c>
      <c r="AR13" s="9">
        <f ca="1">IF(OR(INDIRECT(CONCATENATE("'2018-09 (Д)'!H",TEXT(MATCH($C13,'2018-09 (Д)'!$C$2:$C$100,0)+1,0)))="Н/Д",INDIRECT(CONCATENATE("'2018-08 (Д)'!H",TEXT(MATCH($C13,'2018-08 (Д)'!$C$2:$C$100,0)+1,0)))="Н/Д",AND(INDIRECT(CONCATENATE("'2018-09 (Д)'!H",TEXT(MATCH($C13,'2018-09 (Д)'!$C$2:$C$100,0)+1,0)))="Н/Д",INDIRECT(CONCATENATE("'2018-08 (Д)'!H",TEXT(MATCH($C13,'2018-08 (Д)'!$C$2:$C$100,0)+1,0))))),"Н/Д",((INDIRECT(CONCATENATE("'2018-09 (Д)'!H",TEXT(MATCH($C13,'2018-09 (Д)'!$C$2:$C$100,0)+1,0)))-INDIRECT(CONCATENATE("'2018-08 (Д)'!H",TEXT(MATCH($C13,'2018-08 (Д)'!$C$2:$C$100,0)+1,0))))/INDIRECT(CONCATENATE("'2018-08 (Д)'!H",TEXT(MATCH($C13,'2018-08 (Д)'!$C$2:$C$100,0)+1,0))))*100)</f>
        <v>-0.62938762459116226</v>
      </c>
      <c r="AS13" s="9">
        <f ca="1">IF(OR(INDIRECT(CONCATENATE("'2018-10 (Д)'!H",TEXT(MATCH($C13,'2018-10 (Д)'!$C$2:$C$100,0)+1,0)))="Н/Д",INDIRECT(CONCATENATE("'2018-09 (Д)'!H",TEXT(MATCH($C13,'2018-09 (Д)'!$C$2:$C$100,0)+1,0)))="Н/Д",AND(INDIRECT(CONCATENATE("'2018-10 (Д)'!H",TEXT(MATCH($C13,'2018-10 (Д)'!$C$2:$C$100,0)+1,0)))="Н/Д",INDIRECT(CONCATENATE("'2018-09 (Д)'!H",TEXT(MATCH($C13,'2018-09 (Д)'!$C$2:$C$100,0)+1,0))))),"Н/Д",((INDIRECT(CONCATENATE("'2018-10 (Д)'!H",TEXT(MATCH($C13,'2018-10 (Д)'!$C$2:$C$100,0)+1,0)))-INDIRECT(CONCATENATE("'2018-09 (Д)'!H",TEXT(MATCH($C13,'2018-09 (Д)'!$C$2:$C$100,0)+1,0))))/INDIRECT(CONCATENATE("'2018-09 (Д)'!H",TEXT(MATCH($C13,'2018-09 (Д)'!$C$2:$C$100,0)+1,0))))*100)</f>
        <v>-3.953603202066359</v>
      </c>
      <c r="AT13" s="9">
        <f ca="1">IF(OR(INDIRECT(CONCATENATE("'2018-11 (Д)'!H",TEXT(MATCH($C13,'2018-11 (Д)'!$C$2:$C$100,0)+1,0)))="Н/Д",INDIRECT(CONCATENATE("'2018-10 (Д)'!H",TEXT(MATCH($C13,'2018-10 (Д)'!$C$2:$C$100,0)+1,0)))="Н/Д",AND(INDIRECT(CONCATENATE("'2018-11 (Д)'!H",TEXT(MATCH($C13,'2018-11 (Д)'!$C$2:$C$100,0)+1,0)))="Н/Д",INDIRECT(CONCATENATE("'2018-10 (Д)'!H",TEXT(MATCH($C13,'2018-10 (Д)'!$C$2:$C$100,0)+1,0))))),"Н/Д",((INDIRECT(CONCATENATE("'2018-11 (Д)'!H",TEXT(MATCH($C13,'2018-11 (Д)'!$C$2:$C$100,0)+1,0)))-INDIRECT(CONCATENATE("'2018-10 (Д)'!H",TEXT(MATCH($C13,'2018-10 (Д)'!$C$2:$C$100,0)+1,0))))/INDIRECT(CONCATENATE("'2018-10 (Д)'!H",TEXT(MATCH($C13,'2018-10 (Д)'!$C$2:$C$100,0)+1,0))))*100)</f>
        <v>10.852697099571456</v>
      </c>
      <c r="AU13" s="9">
        <f ca="1">IF(OR(INDIRECT(CONCATENATE("'2018-12 (Д)'!H",TEXT(MATCH($C13,'2018-12 (Д)'!$C$2:$C$100,0)+1,0)))="Н/Д",INDIRECT(CONCATENATE("'2018-11 (Д)'!H",TEXT(MATCH($C13,'2018-11 (Д)'!$C$2:$C$100,0)+1,0)))="Н/Д",AND(INDIRECT(CONCATENATE("'2018-12 (Д)'!H",TEXT(MATCH($C13,'2018-12 (Д)'!$C$2:$C$100,0)+1,0)))="Н/Д",INDIRECT(CONCATENATE("'2018-11 (Д)'!H",TEXT(MATCH($C13,'2018-11 (Д)'!$C$2:$C$100,0)+1,0))))),"Н/Д",((INDIRECT(CONCATENATE("'2018-12 (Д)'!H",TEXT(MATCH($C13,'2018-12 (Д)'!$C$2:$C$100,0)+1,0)))-INDIRECT(CONCATENATE("'2018-11 (Д)'!H",TEXT(MATCH($C13,'2018-11 (Д)'!$C$2:$C$100,0)+1,0))))/INDIRECT(CONCATENATE("'2018-11 (Д)'!H",TEXT(MATCH($C13,'2018-11 (Д)'!$C$2:$C$100,0)+1,0))))*100)</f>
        <v>2.4866757180869641</v>
      </c>
      <c r="AV13" s="9"/>
      <c r="AW13" s="9">
        <f ca="1">IF(OR(INDIRECT(CONCATENATE("'2018-03 (Д)'!I",TEXT(MATCH($C13,'2018-03 (Д)'!$C$2:$C$100,0)+1,0)))="Н/Д",INDIRECT(CONCATENATE("'2018-02 (Д)'!I",TEXT(MATCH($C13,'2018-02 (Д)'!$C$2:$C$100,0)+1,0)))="Н/Д",AND(INDIRECT(CONCATENATE("'2018-03 (Д)'!I",TEXT(MATCH($C13,'2018-03 (Д)'!$C$2:$C$100,0)+1,0)))="Н/Д",INDIRECT(CONCATENATE("'2018-02 (Д)'!I",TEXT(MATCH($C13,'2018-02 (Д)'!$C$2:$C$100,0)+1,0))))),"Н/Д",((INDIRECT(CONCATENATE("'2018-03 (Д)'!I",TEXT(MATCH($C13,'2018-03 (Д)'!$C$2:$C$100,0)+1,0)))-INDIRECT(CONCATENATE("'2018-02 (Д)'!I",TEXT(MATCH($C13,'2018-02 (Д)'!$C$2:$C$100,0)+1,0))))/INDIRECT(CONCATENATE("'2018-02 (Д)'!I",TEXT(MATCH($C13,'2018-02 (Д)'!$C$2:$C$100,0)+1,0))))*100)</f>
        <v>-22.221361438275732</v>
      </c>
      <c r="AX13" s="9">
        <f ca="1">IF(OR(INDIRECT(CONCATENATE("'2018-04 (Д)'!I",TEXT(MATCH($C13,'2018-04 (Д)'!$C$2:$C$100,0)+1,0)))="Н/Д",INDIRECT(CONCATENATE("'2018-03 (Д)'!I",TEXT(MATCH($C13,'2018-03 (Д)'!$C$2:$C$100,0)+1,0)))="Н/Д",AND(INDIRECT(CONCATENATE("'2018-04 (Д)'!I",TEXT(MATCH($C13,'2018-04 (Д)'!$C$2:$C$100,0)+1,0)))="Н/Д",INDIRECT(CONCATENATE("'2018-03 (Д)'!I",TEXT(MATCH($C13,'2018-03 (Д)'!$C$2:$C$100,0)+1,0))))),"Н/Д",((INDIRECT(CONCATENATE("'2018-04 (Д)'!I",TEXT(MATCH($C13,'2018-04 (Д)'!$C$2:$C$100,0)+1,0)))-INDIRECT(CONCATENATE("'2018-03 (Д)'!I",TEXT(MATCH($C13,'2018-03 (Д)'!$C$2:$C$100,0)+1,0))))/INDIRECT(CONCATENATE("'2018-03 (Д)'!I",TEXT(MATCH($C13,'2018-03 (Д)'!$C$2:$C$100,0)+1,0))))*100)</f>
        <v>64.878439460985362</v>
      </c>
      <c r="AY13" s="9">
        <f ca="1">IF(OR(INDIRECT(CONCATENATE("'2018-05 (Д)'!I",TEXT(MATCH($C13,'2018-05 (Д)'!$C$2:$C$100,0)+1,0)))="Н/Д",INDIRECT(CONCATENATE("'2018-04 (Д)'!I",TEXT(MATCH($C13,'2018-04 (Д)'!$C$2:$C$100,0)+1,0)))="Н/Д",AND(INDIRECT(CONCATENATE("'2018-05 (Д)'!I",TEXT(MATCH($C13,'2018-05 (Д)'!$C$2:$C$100,0)+1,0)))="Н/Д",INDIRECT(CONCATENATE("'2018-04 (Д)'!I",TEXT(MATCH($C13,'2018-04 (Д)'!$C$2:$C$100,0)+1,0))))),"Н/Д",((INDIRECT(CONCATENATE("'2018-05 (Д)'!I",TEXT(MATCH($C13,'2018-05 (Д)'!$C$2:$C$100,0)+1,0)))-INDIRECT(CONCATENATE("'2018-04 (Д)'!I",TEXT(MATCH($C13,'2018-04 (Д)'!$C$2:$C$100,0)+1,0))))/INDIRECT(CONCATENATE("'2018-04 (Д)'!I",TEXT(MATCH($C13,'2018-04 (Д)'!$C$2:$C$100,0)+1,0))))*100)</f>
        <v>-15.082303355050458</v>
      </c>
      <c r="AZ13" s="9">
        <f ca="1">IF(OR(INDIRECT(CONCATENATE("'2018-06 (Д)'!I",TEXT(MATCH($C13,'2018-06 (Д)'!$C$2:$C$100,0)+1,0)))="Н/Д",INDIRECT(CONCATENATE("'2018-05 (Д)'!I",TEXT(MATCH($C13,'2018-05 (Д)'!$C$2:$C$100,0)+1,0)))="Н/Д",AND(INDIRECT(CONCATENATE("'2018-06 (Д)'!I",TEXT(MATCH($C13,'2018-06 (Д)'!$C$2:$C$100,0)+1,0)))="Н/Д",INDIRECT(CONCATENATE("'2018-05 (Д)'!I",TEXT(MATCH($C13,'2018-05 (Д)'!$C$2:$C$100,0)+1,0))))),"Н/Д",((INDIRECT(CONCATENATE("'2018-06 (Д)'!I",TEXT(MATCH($C13,'2018-06 (Д)'!$C$2:$C$100,0)+1,0)))-INDIRECT(CONCATENATE("'2018-05 (Д)'!I",TEXT(MATCH($C13,'2018-05 (Д)'!$C$2:$C$100,0)+1,0))))/INDIRECT(CONCATENATE("'2018-05 (Д)'!I",TEXT(MATCH($C13,'2018-05 (Д)'!$C$2:$C$100,0)+1,0))))*100)</f>
        <v>0.69440582172522847</v>
      </c>
      <c r="BA13" s="9">
        <f ca="1">IF(OR(INDIRECT(CONCATENATE("'2018-07 (Д)'!I",TEXT(MATCH($C13,'2018-07 (Д)'!$C$2:$C$100,0)+1,0)))="Н/Д",INDIRECT(CONCATENATE("'2018-06 (Д)'!I",TEXT(MATCH($C13,'2018-06 (Д)'!$C$2:$C$100,0)+1,0)))="Н/Д",AND(INDIRECT(CONCATENATE("'2018-07 (Д)'!I",TEXT(MATCH($C13,'2018-07 (Д)'!$C$2:$C$100,0)+1,0)))="Н/Д",INDIRECT(CONCATENATE("'2018-06 (Д)'!I",TEXT(MATCH($C13,'2018-06 (Д)'!$C$2:$C$100,0)+1,0))))),"Н/Д",((INDIRECT(CONCATENATE("'2018-07 (Д)'!I",TEXT(MATCH($C13,'2018-07 (Д)'!$C$2:$C$100,0)+1,0)))-INDIRECT(CONCATENATE("'2018-06 (Д)'!I",TEXT(MATCH($C13,'2018-06 (Д)'!$C$2:$C$100,0)+1,0))))/INDIRECT(CONCATENATE("'2018-06 (Д)'!I",TEXT(MATCH($C13,'2018-06 (Д)'!$C$2:$C$100,0)+1,0))))*100)</f>
        <v>13.201140973744604</v>
      </c>
      <c r="BB13" s="9">
        <f ca="1">IF(OR(INDIRECT(CONCATENATE("'2018-08 (Д)'!I",TEXT(MATCH($C13,'2018-08 (Д)'!$C$2:$C$100,0)+1,0)))="Н/Д",INDIRECT(CONCATENATE("'2018-07 (Д)'!I",TEXT(MATCH($C13,'2018-07 (Д)'!$C$2:$C$100,0)+1,0)))="Н/Д",AND(INDIRECT(CONCATENATE("'2018-08 (Д)'!I",TEXT(MATCH($C13,'2018-08 (Д)'!$C$2:$C$100,0)+1,0)))="Н/Д",INDIRECT(CONCATENATE("'2018-07 (Д)'!I",TEXT(MATCH($C13,'2018-07 (Д)'!$C$2:$C$100,0)+1,0))))),"Н/Д",((INDIRECT(CONCATENATE("'2018-08 (Д)'!I",TEXT(MATCH($C13,'2018-08 (Д)'!$C$2:$C$100,0)+1,0)))-INDIRECT(CONCATENATE("'2018-07 (Д)'!I",TEXT(MATCH($C13,'2018-07 (Д)'!$C$2:$C$100,0)+1,0))))/INDIRECT(CONCATENATE("'2018-07 (Д)'!I",TEXT(MATCH($C13,'2018-07 (Д)'!$C$2:$C$100,0)+1,0))))*100)</f>
        <v>8.2893606555707073</v>
      </c>
      <c r="BC13" s="9">
        <f ca="1">IF(OR(INDIRECT(CONCATENATE("'2018-09 (Д)'!I",TEXT(MATCH($C13,'2018-09 (Д)'!$C$2:$C$100,0)+1,0)))="Н/Д",INDIRECT(CONCATENATE("'2018-08 (Д)'!I",TEXT(MATCH($C13,'2018-08 (Д)'!$C$2:$C$100,0)+1,0)))="Н/Д",AND(INDIRECT(CONCATENATE("'2018-09 (Д)'!I",TEXT(MATCH($C13,'2018-09 (Д)'!$C$2:$C$100,0)+1,0)))="Н/Д",INDIRECT(CONCATENATE("'2018-08 (Д)'!I",TEXT(MATCH($C13,'2018-08 (Д)'!$C$2:$C$100,0)+1,0))))),"Н/Д",((INDIRECT(CONCATENATE("'2018-09 (Д)'!I",TEXT(MATCH($C13,'2018-09 (Д)'!$C$2:$C$100,0)+1,0)))-INDIRECT(CONCATENATE("'2018-08 (Д)'!I",TEXT(MATCH($C13,'2018-08 (Д)'!$C$2:$C$100,0)+1,0))))/INDIRECT(CONCATENATE("'2018-08 (Д)'!I",TEXT(MATCH($C13,'2018-08 (Д)'!$C$2:$C$100,0)+1,0))))*100)</f>
        <v>-6.0273801363132122</v>
      </c>
      <c r="BD13" s="9">
        <f ca="1">IF(OR(INDIRECT(CONCATENATE("'2018-10 (Д)'!I",TEXT(MATCH($C13,'2018-10 (Д)'!$C$2:$C$100,0)+1,0)))="Н/Д",INDIRECT(CONCATENATE("'2018-09 (Д)'!I",TEXT(MATCH($C13,'2018-09 (Д)'!$C$2:$C$100,0)+1,0)))="Н/Д",AND(INDIRECT(CONCATENATE("'2018-10 (Д)'!I",TEXT(MATCH($C13,'2018-10 (Д)'!$C$2:$C$100,0)+1,0)))="Н/Д",INDIRECT(CONCATENATE("'2018-09 (Д)'!I",TEXT(MATCH($C13,'2018-09 (Д)'!$C$2:$C$100,0)+1,0))))),"Н/Д",((INDIRECT(CONCATENATE("'2018-10 (Д)'!I",TEXT(MATCH($C13,'2018-10 (Д)'!$C$2:$C$100,0)+1,0)))-INDIRECT(CONCATENATE("'2018-09 (Д)'!I",TEXT(MATCH($C13,'2018-09 (Д)'!$C$2:$C$100,0)+1,0))))/INDIRECT(CONCATENATE("'2018-09 (Д)'!I",TEXT(MATCH($C13,'2018-09 (Д)'!$C$2:$C$100,0)+1,0))))*100)</f>
        <v>4.7496161322065387</v>
      </c>
      <c r="BE13" s="9">
        <f ca="1">IF(OR(INDIRECT(CONCATENATE("'2018-11 (Д)'!I",TEXT(MATCH($C13,'2018-11 (Д)'!$C$2:$C$100,0)+1,0)))="Н/Д",INDIRECT(CONCATENATE("'2018-10 (Д)'!I",TEXT(MATCH($C13,'2018-10 (Д)'!$C$2:$C$100,0)+1,0)))="Н/Д",AND(INDIRECT(CONCATENATE("'2018-11 (Д)'!I",TEXT(MATCH($C13,'2018-11 (Д)'!$C$2:$C$100,0)+1,0)))="Н/Д",INDIRECT(CONCATENATE("'2018-10 (Д)'!I",TEXT(MATCH($C13,'2018-10 (Д)'!$C$2:$C$100,0)+1,0))))),"Н/Д",((INDIRECT(CONCATENATE("'2018-11 (Д)'!I",TEXT(MATCH($C13,'2018-11 (Д)'!$C$2:$C$100,0)+1,0)))-INDIRECT(CONCATENATE("'2018-10 (Д)'!I",TEXT(MATCH($C13,'2018-10 (Д)'!$C$2:$C$100,0)+1,0))))/INDIRECT(CONCATENATE("'2018-10 (Д)'!I",TEXT(MATCH($C13,'2018-10 (Д)'!$C$2:$C$100,0)+1,0))))*100)</f>
        <v>-16.016270486294953</v>
      </c>
      <c r="BF13" s="9">
        <f ca="1">IF(OR(INDIRECT(CONCATENATE("'2018-12 (Д)'!I",TEXT(MATCH($C13,'2018-12 (Д)'!$C$2:$C$100,0)+1,0)))="Н/Д",INDIRECT(CONCATENATE("'2018-11 (Д)'!I",TEXT(MATCH($C13,'2018-11 (Д)'!$C$2:$C$100,0)+1,0)))="Н/Д",AND(INDIRECT(CONCATENATE("'2018-12 (Д)'!I",TEXT(MATCH($C13,'2018-12 (Д)'!$C$2:$C$100,0)+1,0)))="Н/Д",INDIRECT(CONCATENATE("'2018-11 (Д)'!I",TEXT(MATCH($C13,'2018-11 (Д)'!$C$2:$C$100,0)+1,0))))),"Н/Д",((INDIRECT(CONCATENATE("'2018-12 (Д)'!I",TEXT(MATCH($C13,'2018-12 (Д)'!$C$2:$C$100,0)+1,0)))-INDIRECT(CONCATENATE("'2018-11 (Д)'!I",TEXT(MATCH($C13,'2018-11 (Д)'!$C$2:$C$100,0)+1,0))))/INDIRECT(CONCATENATE("'2018-11 (Д)'!I",TEXT(MATCH($C13,'2018-11 (Д)'!$C$2:$C$100,0)+1,0))))*100)</f>
        <v>-5.8324548278163935</v>
      </c>
      <c r="BG13" s="9"/>
      <c r="BH13" s="9" t="str">
        <f ca="1">IF(OR(INDIRECT(CONCATENATE("'2018-03 (Д)'!J",TEXT(MATCH($C13,'2018-03 (Д)'!$C$2:$C$100,0)+1,0)))="Н/Д",INDIRECT(CONCATENATE("'2018-02 (Д)'!J",TEXT(MATCH($C13,'2018-02 (Д)'!$C$2:$C$100,0)+1,0)))="Н/Д",AND(INDIRECT(CONCATENATE("'2018-03 (Д)'!J",TEXT(MATCH($C13,'2018-03 (Д)'!$C$2:$C$100,0)+1,0)))="Н/Д",INDIRECT(CONCATENATE("'2018-02 (Д)'!J",TEXT(MATCH($C13,'2018-02 (Д)'!$C$2:$C$100,0)+1,0))))),"Н/Д",((INDIRECT(CONCATENATE("'2018-03 (Д)'!J",TEXT(MATCH($C13,'2018-03 (Д)'!$C$2:$C$100,0)+1,0)))-INDIRECT(CONCATENATE("'2018-02 (Д)'!J",TEXT(MATCH($C13,'2018-02 (Д)'!$C$2:$C$100,0)+1,0))))/INDIRECT(CONCATENATE("'2018-02 (Д)'!J",TEXT(MATCH($C13,'2018-02 (Д)'!$C$2:$C$100,0)+1,0))))*100)</f>
        <v>Н/Д</v>
      </c>
      <c r="BI13" s="9" t="str">
        <f ca="1">IF(OR(INDIRECT(CONCATENATE("'2018-04 (Д)'!J",TEXT(MATCH($C13,'2018-04 (Д)'!$C$2:$C$100,0)+1,0)))="Н/Д",INDIRECT(CONCATENATE("'2018-03 (Д)'!J",TEXT(MATCH($C13,'2018-03 (Д)'!$C$2:$C$100,0)+1,0)))="Н/Д",AND(INDIRECT(CONCATENATE("'2018-04 (Д)'!J",TEXT(MATCH($C13,'2018-04 (Д)'!$C$2:$C$100,0)+1,0)))="Н/Д",INDIRECT(CONCATENATE("'2018-03 (Д)'!J",TEXT(MATCH($C13,'2018-03 (Д)'!$C$2:$C$100,0)+1,0))))),"Н/Д",((INDIRECT(CONCATENATE("'2018-04 (Д)'!J",TEXT(MATCH($C13,'2018-04 (Д)'!$C$2:$C$100,0)+1,0)))-INDIRECT(CONCATENATE("'2018-03 (Д)'!J",TEXT(MATCH($C13,'2018-03 (Д)'!$C$2:$C$100,0)+1,0))))/INDIRECT(CONCATENATE("'2018-03 (Д)'!J",TEXT(MATCH($C13,'2018-03 (Д)'!$C$2:$C$100,0)+1,0))))*100)</f>
        <v>Н/Д</v>
      </c>
      <c r="BJ13" s="9" t="str">
        <f ca="1">IF(OR(INDIRECT(CONCATENATE("'2018-05 (Д)'!J",TEXT(MATCH($C13,'2018-05 (Д)'!$C$2:$C$100,0)+1,0)))="Н/Д",INDIRECT(CONCATENATE("'2018-04 (Д)'!J",TEXT(MATCH($C13,'2018-04 (Д)'!$C$2:$C$100,0)+1,0)))="Н/Д",AND(INDIRECT(CONCATENATE("'2018-05 (Д)'!J",TEXT(MATCH($C13,'2018-05 (Д)'!$C$2:$C$100,0)+1,0)))="Н/Д",INDIRECT(CONCATENATE("'2018-04 (Д)'!J",TEXT(MATCH($C13,'2018-04 (Д)'!$C$2:$C$100,0)+1,0))))),"Н/Д",((INDIRECT(CONCATENATE("'2018-05 (Д)'!J",TEXT(MATCH($C13,'2018-05 (Д)'!$C$2:$C$100,0)+1,0)))-INDIRECT(CONCATENATE("'2018-04 (Д)'!J",TEXT(MATCH($C13,'2018-04 (Д)'!$C$2:$C$100,0)+1,0))))/INDIRECT(CONCATENATE("'2018-04 (Д)'!J",TEXT(MATCH($C13,'2018-04 (Д)'!$C$2:$C$100,0)+1,0))))*100)</f>
        <v>Н/Д</v>
      </c>
      <c r="BK13" s="9" t="str">
        <f ca="1">IF(OR(INDIRECT(CONCATENATE("'2018-06 (Д)'!J",TEXT(MATCH($C13,'2018-06 (Д)'!$C$2:$C$100,0)+1,0)))="Н/Д",INDIRECT(CONCATENATE("'2018-05 (Д)'!J",TEXT(MATCH($C13,'2018-05 (Д)'!$C$2:$C$100,0)+1,0)))="Н/Д",AND(INDIRECT(CONCATENATE("'2018-06 (Д)'!J",TEXT(MATCH($C13,'2018-06 (Д)'!$C$2:$C$100,0)+1,0)))="Н/Д",INDIRECT(CONCATENATE("'2018-05 (Д)'!J",TEXT(MATCH($C13,'2018-05 (Д)'!$C$2:$C$100,0)+1,0))))),"Н/Д",((INDIRECT(CONCATENATE("'2018-06 (Д)'!J",TEXT(MATCH($C13,'2018-06 (Д)'!$C$2:$C$100,0)+1,0)))-INDIRECT(CONCATENATE("'2018-05 (Д)'!J",TEXT(MATCH($C13,'2018-05 (Д)'!$C$2:$C$100,0)+1,0))))/INDIRECT(CONCATENATE("'2018-05 (Д)'!J",TEXT(MATCH($C13,'2018-05 (Д)'!$C$2:$C$100,0)+1,0))))*100)</f>
        <v>Н/Д</v>
      </c>
      <c r="BL13" s="9" t="str">
        <f ca="1">IF(OR(INDIRECT(CONCATENATE("'2018-07 (Д)'!J",TEXT(MATCH($C13,'2018-07 (Д)'!$C$2:$C$100,0)+1,0)))="Н/Д",INDIRECT(CONCATENATE("'2018-06 (Д)'!J",TEXT(MATCH($C13,'2018-06 (Д)'!$C$2:$C$100,0)+1,0)))="Н/Д",AND(INDIRECT(CONCATENATE("'2018-07 (Д)'!J",TEXT(MATCH($C13,'2018-07 (Д)'!$C$2:$C$100,0)+1,0)))="Н/Д",INDIRECT(CONCATENATE("'2018-06 (Д)'!J",TEXT(MATCH($C13,'2018-06 (Д)'!$C$2:$C$100,0)+1,0))))),"Н/Д",((INDIRECT(CONCATENATE("'2018-07 (Д)'!J",TEXT(MATCH($C13,'2018-07 (Д)'!$C$2:$C$100,0)+1,0)))-INDIRECT(CONCATENATE("'2018-06 (Д)'!J",TEXT(MATCH($C13,'2018-06 (Д)'!$C$2:$C$100,0)+1,0))))/INDIRECT(CONCATENATE("'2018-06 (Д)'!J",TEXT(MATCH($C13,'2018-06 (Д)'!$C$2:$C$100,0)+1,0))))*100)</f>
        <v>Н/Д</v>
      </c>
      <c r="BM13" s="9" t="str">
        <f ca="1">IF(OR(INDIRECT(CONCATENATE("'2018-08 (Д)'!J",TEXT(MATCH($C13,'2018-08 (Д)'!$C$2:$C$100,0)+1,0)))="Н/Д",INDIRECT(CONCATENATE("'2018-07 (Д)'!J",TEXT(MATCH($C13,'2018-07 (Д)'!$C$2:$C$100,0)+1,0)))="Н/Д",AND(INDIRECT(CONCATENATE("'2018-08 (Д)'!J",TEXT(MATCH($C13,'2018-08 (Д)'!$C$2:$C$100,0)+1,0)))="Н/Д",INDIRECT(CONCATENATE("'2018-07 (Д)'!J",TEXT(MATCH($C13,'2018-07 (Д)'!$C$2:$C$100,0)+1,0))))),"Н/Д",((INDIRECT(CONCATENATE("'2018-08 (Д)'!J",TEXT(MATCH($C13,'2018-08 (Д)'!$C$2:$C$100,0)+1,0)))-INDIRECT(CONCATENATE("'2018-07 (Д)'!J",TEXT(MATCH($C13,'2018-07 (Д)'!$C$2:$C$100,0)+1,0))))/INDIRECT(CONCATENATE("'2018-07 (Д)'!J",TEXT(MATCH($C13,'2018-07 (Д)'!$C$2:$C$100,0)+1,0))))*100)</f>
        <v>Н/Д</v>
      </c>
      <c r="BN13" s="9" t="str">
        <f ca="1">IF(OR(INDIRECT(CONCATENATE("'2018-09 (Д)'!J",TEXT(MATCH($C13,'2018-09 (Д)'!$C$2:$C$100,0)+1,0)))="Н/Д",INDIRECT(CONCATENATE("'2018-08 (Д)'!J",TEXT(MATCH($C13,'2018-08 (Д)'!$C$2:$C$100,0)+1,0)))="Н/Д",AND(INDIRECT(CONCATENATE("'2018-09 (Д)'!J",TEXT(MATCH($C13,'2018-09 (Д)'!$C$2:$C$100,0)+1,0)))="Н/Д",INDIRECT(CONCATENATE("'2018-08 (Д)'!J",TEXT(MATCH($C13,'2018-08 (Д)'!$C$2:$C$100,0)+1,0))))),"Н/Д",((INDIRECT(CONCATENATE("'2018-09 (Д)'!J",TEXT(MATCH($C13,'2018-09 (Д)'!$C$2:$C$100,0)+1,0)))-INDIRECT(CONCATENATE("'2018-08 (Д)'!J",TEXT(MATCH($C13,'2018-08 (Д)'!$C$2:$C$100,0)+1,0))))/INDIRECT(CONCATENATE("'2018-08 (Д)'!J",TEXT(MATCH($C13,'2018-08 (Д)'!$C$2:$C$100,0)+1,0))))*100)</f>
        <v>Н/Д</v>
      </c>
      <c r="BO13" s="9" t="str">
        <f ca="1">IF(OR(INDIRECT(CONCATENATE("'2018-10 (Д)'!J",TEXT(MATCH($C13,'2018-10 (Д)'!$C$2:$C$100,0)+1,0)))="Н/Д",INDIRECT(CONCATENATE("'2018-09 (Д)'!J",TEXT(MATCH($C13,'2018-09 (Д)'!$C$2:$C$100,0)+1,0)))="Н/Д",AND(INDIRECT(CONCATENATE("'2018-10 (Д)'!J",TEXT(MATCH($C13,'2018-10 (Д)'!$C$2:$C$100,0)+1,0)))="Н/Д",INDIRECT(CONCATENATE("'2018-09 (Д)'!J",TEXT(MATCH($C13,'2018-09 (Д)'!$C$2:$C$100,0)+1,0))))),"Н/Д",((INDIRECT(CONCATENATE("'2018-10 (Д)'!J",TEXT(MATCH($C13,'2018-10 (Д)'!$C$2:$C$100,0)+1,0)))-INDIRECT(CONCATENATE("'2018-09 (Д)'!J",TEXT(MATCH($C13,'2018-09 (Д)'!$C$2:$C$100,0)+1,0))))/INDIRECT(CONCATENATE("'2018-09 (Д)'!J",TEXT(MATCH($C13,'2018-09 (Д)'!$C$2:$C$100,0)+1,0))))*100)</f>
        <v>Н/Д</v>
      </c>
      <c r="BP13" s="9" t="str">
        <f ca="1">IF(OR(INDIRECT(CONCATENATE("'2018-11 (Д)'!J",TEXT(MATCH($C13,'2018-11 (Д)'!$C$2:$C$100,0)+1,0)))="Н/Д",INDIRECT(CONCATENATE("'2018-10 (Д)'!J",TEXT(MATCH($C13,'2018-10 (Д)'!$C$2:$C$100,0)+1,0)))="Н/Д",AND(INDIRECT(CONCATENATE("'2018-11 (Д)'!J",TEXT(MATCH($C13,'2018-11 (Д)'!$C$2:$C$100,0)+1,0)))="Н/Д",INDIRECT(CONCATENATE("'2018-10 (Д)'!J",TEXT(MATCH($C13,'2018-10 (Д)'!$C$2:$C$100,0)+1,0))))),"Н/Д",((INDIRECT(CONCATENATE("'2018-11 (Д)'!J",TEXT(MATCH($C13,'2018-11 (Д)'!$C$2:$C$100,0)+1,0)))-INDIRECT(CONCATENATE("'2018-10 (Д)'!J",TEXT(MATCH($C13,'2018-10 (Д)'!$C$2:$C$100,0)+1,0))))/INDIRECT(CONCATENATE("'2018-10 (Д)'!J",TEXT(MATCH($C13,'2018-10 (Д)'!$C$2:$C$100,0)+1,0))))*100)</f>
        <v>Н/Д</v>
      </c>
      <c r="BQ13" s="9" t="str">
        <f ca="1">IF(OR(INDIRECT(CONCATENATE("'2018-12 (Д)'!J",TEXT(MATCH($C13,'2018-12 (Д)'!$C$2:$C$100,0)+1,0)))="Н/Д",INDIRECT(CONCATENATE("'2018-11 (Д)'!J",TEXT(MATCH($C13,'2018-11 (Д)'!$C$2:$C$100,0)+1,0)))="Н/Д",AND(INDIRECT(CONCATENATE("'2018-12 (Д)'!J",TEXT(MATCH($C13,'2018-12 (Д)'!$C$2:$C$100,0)+1,0)))="Н/Д",INDIRECT(CONCATENATE("'2018-11 (Д)'!J",TEXT(MATCH($C13,'2018-11 (Д)'!$C$2:$C$100,0)+1,0))))),"Н/Д",((INDIRECT(CONCATENATE("'2018-12 (Д)'!J",TEXT(MATCH($C13,'2018-12 (Д)'!$C$2:$C$100,0)+1,0)))-INDIRECT(CONCATENATE("'2018-11 (Д)'!J",TEXT(MATCH($C13,'2018-11 (Д)'!$C$2:$C$100,0)+1,0))))/INDIRECT(CONCATENATE("'2018-11 (Д)'!J",TEXT(MATCH($C13,'2018-11 (Д)'!$C$2:$C$100,0)+1,0))))*100)</f>
        <v>Н/Д</v>
      </c>
      <c r="BR13" s="9"/>
      <c r="BS13" s="9">
        <f ca="1">IF(OR(INDIRECT(CONCATENATE("'2018-03 (Д)'!K",TEXT(MATCH($C13,'2018-03 (Д)'!$C$2:$C$100,0)+1,0)))="Н/Д",INDIRECT(CONCATENATE("'2018-02 (Д)'!K",TEXT(MATCH($C13,'2018-02 (Д)'!$C$2:$C$100,0)+1,0)))="Н/Д",AND(INDIRECT(CONCATENATE("'2018-03 (Д)'!K",TEXT(MATCH($C13,'2018-03 (Д)'!$C$2:$C$100,0)+1,0)))="Н/Д",INDIRECT(CONCATENATE("'2018-02 (Д)'!K",TEXT(MATCH($C13,'2018-02 (Д)'!$C$2:$C$100,0)+1,0))))),"Н/Д",((INDIRECT(CONCATENATE("'2018-03 (Д)'!K",TEXT(MATCH($C13,'2018-03 (Д)'!$C$2:$C$100,0)+1,0)))-INDIRECT(CONCATENATE("'2018-02 (Д)'!K",TEXT(MATCH($C13,'2018-02 (Д)'!$C$2:$C$100,0)+1,0))))/INDIRECT(CONCATENATE("'2018-02 (Д)'!K",TEXT(MATCH($C13,'2018-02 (Д)'!$C$2:$C$100,0)+1,0))))*100)</f>
        <v>-50.376927577999808</v>
      </c>
      <c r="BT13" s="9">
        <f ca="1">IF(OR(INDIRECT(CONCATENATE("'2018-04 (Д)'!K",TEXT(MATCH($C13,'2018-04 (Д)'!$C$2:$C$100,0)+1,0)))="Н/Д",INDIRECT(CONCATENATE("'2018-03 (Д)'!K",TEXT(MATCH($C13,'2018-03 (Д)'!$C$2:$C$100,0)+1,0)))="Н/Д",AND(INDIRECT(CONCATENATE("'2018-04 (Д)'!K",TEXT(MATCH($C13,'2018-04 (Д)'!$C$2:$C$100,0)+1,0)))="Н/Д",INDIRECT(CONCATENATE("'2018-03 (Д)'!K",TEXT(MATCH($C13,'2018-03 (Д)'!$C$2:$C$100,0)+1,0))))),"Н/Д",((INDIRECT(CONCATENATE("'2018-04 (Д)'!K",TEXT(MATCH($C13,'2018-04 (Д)'!$C$2:$C$100,0)+1,0)))-INDIRECT(CONCATENATE("'2018-03 (Д)'!K",TEXT(MATCH($C13,'2018-03 (Д)'!$C$2:$C$100,0)+1,0))))/INDIRECT(CONCATENATE("'2018-03 (Д)'!K",TEXT(MATCH($C13,'2018-03 (Д)'!$C$2:$C$100,0)+1,0))))*100)</f>
        <v>191.34753343378438</v>
      </c>
      <c r="BU13" s="9">
        <f ca="1">IF(OR(INDIRECT(CONCATENATE("'2018-05 (Д)'!K",TEXT(MATCH($C13,'2018-05 (Д)'!$C$2:$C$100,0)+1,0)))="Н/Д",INDIRECT(CONCATENATE("'2018-04 (Д)'!K",TEXT(MATCH($C13,'2018-04 (Д)'!$C$2:$C$100,0)+1,0)))="Н/Д",AND(INDIRECT(CONCATENATE("'2018-05 (Д)'!K",TEXT(MATCH($C13,'2018-05 (Д)'!$C$2:$C$100,0)+1,0)))="Н/Д",INDIRECT(CONCATENATE("'2018-04 (Д)'!K",TEXT(MATCH($C13,'2018-04 (Д)'!$C$2:$C$100,0)+1,0))))),"Н/Д",((INDIRECT(CONCATENATE("'2018-05 (Д)'!K",TEXT(MATCH($C13,'2018-05 (Д)'!$C$2:$C$100,0)+1,0)))-INDIRECT(CONCATENATE("'2018-04 (Д)'!K",TEXT(MATCH($C13,'2018-04 (Д)'!$C$2:$C$100,0)+1,0))))/INDIRECT(CONCATENATE("'2018-04 (Д)'!K",TEXT(MATCH($C13,'2018-04 (Д)'!$C$2:$C$100,0)+1,0))))*100)</f>
        <v>132.45669133046007</v>
      </c>
      <c r="BV13" s="9">
        <f ca="1">IF(OR(INDIRECT(CONCATENATE("'2018-06 (Д)'!K",TEXT(MATCH($C13,'2018-06 (Д)'!$C$2:$C$100,0)+1,0)))="Н/Д",INDIRECT(CONCATENATE("'2018-05 (Д)'!K",TEXT(MATCH($C13,'2018-05 (Д)'!$C$2:$C$100,0)+1,0)))="Н/Д",AND(INDIRECT(CONCATENATE("'2018-06 (Д)'!K",TEXT(MATCH($C13,'2018-06 (Д)'!$C$2:$C$100,0)+1,0)))="Н/Д",INDIRECT(CONCATENATE("'2018-05 (Д)'!K",TEXT(MATCH($C13,'2018-05 (Д)'!$C$2:$C$100,0)+1,0))))),"Н/Д",((INDIRECT(CONCATENATE("'2018-06 (Д)'!K",TEXT(MATCH($C13,'2018-06 (Д)'!$C$2:$C$100,0)+1,0)))-INDIRECT(CONCATENATE("'2018-05 (Д)'!K",TEXT(MATCH($C13,'2018-05 (Д)'!$C$2:$C$100,0)+1,0))))/INDIRECT(CONCATENATE("'2018-05 (Д)'!K",TEXT(MATCH($C13,'2018-05 (Д)'!$C$2:$C$100,0)+1,0))))*100)</f>
        <v>-75.479315828589506</v>
      </c>
      <c r="BW13" s="9">
        <f ca="1">IF(OR(INDIRECT(CONCATENATE("'2018-07 (Д)'!K",TEXT(MATCH($C13,'2018-07 (Д)'!$C$2:$C$100,0)+1,0)))="Н/Д",INDIRECT(CONCATENATE("'2018-06 (Д)'!K",TEXT(MATCH($C13,'2018-06 (Д)'!$C$2:$C$100,0)+1,0)))="Н/Д",AND(INDIRECT(CONCATENATE("'2018-07 (Д)'!K",TEXT(MATCH($C13,'2018-07 (Д)'!$C$2:$C$100,0)+1,0)))="Н/Д",INDIRECT(CONCATENATE("'2018-06 (Д)'!K",TEXT(MATCH($C13,'2018-06 (Д)'!$C$2:$C$100,0)+1,0))))),"Н/Д",((INDIRECT(CONCATENATE("'2018-07 (Д)'!K",TEXT(MATCH($C13,'2018-07 (Д)'!$C$2:$C$100,0)+1,0)))-INDIRECT(CONCATENATE("'2018-06 (Д)'!K",TEXT(MATCH($C13,'2018-06 (Д)'!$C$2:$C$100,0)+1,0))))/INDIRECT(CONCATENATE("'2018-06 (Д)'!K",TEXT(MATCH($C13,'2018-06 (Д)'!$C$2:$C$100,0)+1,0))))*100)</f>
        <v>-42.976204635288298</v>
      </c>
      <c r="BX13" s="9">
        <f ca="1">IF(OR(INDIRECT(CONCATENATE("'2018-08 (Д)'!K",TEXT(MATCH($C13,'2018-08 (Д)'!$C$2:$C$100,0)+1,0)))="Н/Д",INDIRECT(CONCATENATE("'2018-07 (Д)'!K",TEXT(MATCH($C13,'2018-07 (Д)'!$C$2:$C$100,0)+1,0)))="Н/Д",AND(INDIRECT(CONCATENATE("'2018-08 (Д)'!K",TEXT(MATCH($C13,'2018-08 (Д)'!$C$2:$C$100,0)+1,0)))="Н/Д",INDIRECT(CONCATENATE("'2018-07 (Д)'!K",TEXT(MATCH($C13,'2018-07 (Д)'!$C$2:$C$100,0)+1,0))))),"Н/Д",((INDIRECT(CONCATENATE("'2018-08 (Д)'!K",TEXT(MATCH($C13,'2018-08 (Д)'!$C$2:$C$100,0)+1,0)))-INDIRECT(CONCATENATE("'2018-07 (Д)'!K",TEXT(MATCH($C13,'2018-07 (Д)'!$C$2:$C$100,0)+1,0))))/INDIRECT(CONCATENATE("'2018-07 (Д)'!K",TEXT(MATCH($C13,'2018-07 (Д)'!$C$2:$C$100,0)+1,0))))*100)</f>
        <v>482.81117511210488</v>
      </c>
      <c r="BY13" s="9">
        <f ca="1">IF(OR(INDIRECT(CONCATENATE("'2018-09 (Д)'!K",TEXT(MATCH($C13,'2018-09 (Д)'!$C$2:$C$100,0)+1,0)))="Н/Д",INDIRECT(CONCATENATE("'2018-08 (Д)'!K",TEXT(MATCH($C13,'2018-08 (Д)'!$C$2:$C$100,0)+1,0)))="Н/Д",AND(INDIRECT(CONCATENATE("'2018-09 (Д)'!K",TEXT(MATCH($C13,'2018-09 (Д)'!$C$2:$C$100,0)+1,0)))="Н/Д",INDIRECT(CONCATENATE("'2018-08 (Д)'!K",TEXT(MATCH($C13,'2018-08 (Д)'!$C$2:$C$100,0)+1,0))))),"Н/Д",((INDIRECT(CONCATENATE("'2018-09 (Д)'!K",TEXT(MATCH($C13,'2018-09 (Д)'!$C$2:$C$100,0)+1,0)))-INDIRECT(CONCATENATE("'2018-08 (Д)'!K",TEXT(MATCH($C13,'2018-08 (Д)'!$C$2:$C$100,0)+1,0))))/INDIRECT(CONCATENATE("'2018-08 (Д)'!K",TEXT(MATCH($C13,'2018-08 (Д)'!$C$2:$C$100,0)+1,0))))*100)</f>
        <v>-86.192116783700072</v>
      </c>
      <c r="BZ13" s="9">
        <f ca="1">IF(OR(INDIRECT(CONCATENATE("'2018-10 (Д)'!K",TEXT(MATCH($C13,'2018-10 (Д)'!$C$2:$C$100,0)+1,0)))="Н/Д",INDIRECT(CONCATENATE("'2018-09 (Д)'!K",TEXT(MATCH($C13,'2018-09 (Д)'!$C$2:$C$100,0)+1,0)))="Н/Д",AND(INDIRECT(CONCATENATE("'2018-10 (Д)'!K",TEXT(MATCH($C13,'2018-10 (Д)'!$C$2:$C$100,0)+1,0)))="Н/Д",INDIRECT(CONCATENATE("'2018-09 (Д)'!K",TEXT(MATCH($C13,'2018-09 (Д)'!$C$2:$C$100,0)+1,0))))),"Н/Д",((INDIRECT(CONCATENATE("'2018-10 (Д)'!K",TEXT(MATCH($C13,'2018-10 (Д)'!$C$2:$C$100,0)+1,0)))-INDIRECT(CONCATENATE("'2018-09 (Д)'!K",TEXT(MATCH($C13,'2018-09 (Д)'!$C$2:$C$100,0)+1,0))))/INDIRECT(CONCATENATE("'2018-09 (Д)'!K",TEXT(MATCH($C13,'2018-09 (Д)'!$C$2:$C$100,0)+1,0))))*100)</f>
        <v>-32.967715484654832</v>
      </c>
      <c r="CA13" s="9">
        <f ca="1">IF(OR(INDIRECT(CONCATENATE("'2018-11 (Д)'!K",TEXT(MATCH($C13,'2018-11 (Д)'!$C$2:$C$100,0)+1,0)))="Н/Д",INDIRECT(CONCATENATE("'2018-10 (Д)'!K",TEXT(MATCH($C13,'2018-10 (Д)'!$C$2:$C$100,0)+1,0)))="Н/Д",AND(INDIRECT(CONCATENATE("'2018-11 (Д)'!K",TEXT(MATCH($C13,'2018-11 (Д)'!$C$2:$C$100,0)+1,0)))="Н/Д",INDIRECT(CONCATENATE("'2018-10 (Д)'!K",TEXT(MATCH($C13,'2018-10 (Д)'!$C$2:$C$100,0)+1,0))))),"Н/Д",((INDIRECT(CONCATENATE("'2018-11 (Д)'!K",TEXT(MATCH($C13,'2018-11 (Д)'!$C$2:$C$100,0)+1,0)))-INDIRECT(CONCATENATE("'2018-10 (Д)'!K",TEXT(MATCH($C13,'2018-10 (Д)'!$C$2:$C$100,0)+1,0))))/INDIRECT(CONCATENATE("'2018-10 (Д)'!K",TEXT(MATCH($C13,'2018-10 (Д)'!$C$2:$C$100,0)+1,0))))*100)</f>
        <v>899.9277543540702</v>
      </c>
      <c r="CB13" s="9">
        <f ca="1">IF(OR(INDIRECT(CONCATENATE("'2018-12 (Д)'!K",TEXT(MATCH($C13,'2018-12 (Д)'!$C$2:$C$100,0)+1,0)))="Н/Д",INDIRECT(CONCATENATE("'2018-11 (Д)'!K",TEXT(MATCH($C13,'2018-11 (Д)'!$C$2:$C$100,0)+1,0)))="Н/Д",AND(INDIRECT(CONCATENATE("'2018-12 (Д)'!K",TEXT(MATCH($C13,'2018-12 (Д)'!$C$2:$C$100,0)+1,0)))="Н/Д",INDIRECT(CONCATENATE("'2018-11 (Д)'!K",TEXT(MATCH($C13,'2018-11 (Д)'!$C$2:$C$100,0)+1,0))))),"Н/Д",((INDIRECT(CONCATENATE("'2018-12 (Д)'!K",TEXT(MATCH($C13,'2018-12 (Д)'!$C$2:$C$100,0)+1,0)))-INDIRECT(CONCATENATE("'2018-11 (Д)'!K",TEXT(MATCH($C13,'2018-11 (Д)'!$C$2:$C$100,0)+1,0))))/INDIRECT(CONCATENATE("'2018-11 (Д)'!K",TEXT(MATCH($C13,'2018-11 (Д)'!$C$2:$C$100,0)+1,0))))*100)</f>
        <v>-85.306847900209306</v>
      </c>
      <c r="CC13" s="9"/>
      <c r="CD13" s="9">
        <f ca="1">IF(OR(INDIRECT(CONCATENATE("'2018-03 (Д)'!L",TEXT(MATCH($C13,'2018-03 (Д)'!$C$2:$C$100,0)+1,0)))="Н/Д",INDIRECT(CONCATENATE("'2018-02 (Д)'!L",TEXT(MATCH($C13,'2018-02 (Д)'!$C$2:$C$100,0)+1,0)))="Н/Д",AND(INDIRECT(CONCATENATE("'2018-03 (Д)'!L",TEXT(MATCH($C13,'2018-03 (Д)'!$C$2:$C$100,0)+1,0)))="Н/Д",INDIRECT(CONCATENATE("'2018-02 (Д)'!L",TEXT(MATCH($C13,'2018-02 (Д)'!$C$2:$C$100,0)+1,0))))),"Н/Д",((INDIRECT(CONCATENATE("'2018-03 (Д)'!L",TEXT(MATCH($C13,'2018-03 (Д)'!$C$2:$C$100,0)+1,0)))-INDIRECT(CONCATENATE("'2018-02 (Д)'!L",TEXT(MATCH($C13,'2018-02 (Д)'!$C$2:$C$100,0)+1,0))))/INDIRECT(CONCATENATE("'2018-02 (Д)'!L",TEXT(MATCH($C13,'2018-02 (Д)'!$C$2:$C$100,0)+1,0))))*100)</f>
        <v>5.0752133161749251</v>
      </c>
      <c r="CE13" s="9">
        <f ca="1">IF(OR(INDIRECT(CONCATENATE("'2018-04 (Д)'!L",TEXT(MATCH($C13,'2018-04 (Д)'!$C$2:$C$100,0)+1,0)))="Н/Д",INDIRECT(CONCATENATE("'2018-03 (Д)'!L",TEXT(MATCH($C13,'2018-03 (Д)'!$C$2:$C$100,0)+1,0)))="Н/Д",AND(INDIRECT(CONCATENATE("'2018-04 (Д)'!L",TEXT(MATCH($C13,'2018-04 (Д)'!$C$2:$C$100,0)+1,0)))="Н/Д",INDIRECT(CONCATENATE("'2018-03 (Д)'!L",TEXT(MATCH($C13,'2018-03 (Д)'!$C$2:$C$100,0)+1,0))))),"Н/Д",((INDIRECT(CONCATENATE("'2018-04 (Д)'!L",TEXT(MATCH($C13,'2018-04 (Д)'!$C$2:$C$100,0)+1,0)))-INDIRECT(CONCATENATE("'2018-03 (Д)'!L",TEXT(MATCH($C13,'2018-03 (Д)'!$C$2:$C$100,0)+1,0))))/INDIRECT(CONCATENATE("'2018-03 (Д)'!L",TEXT(MATCH($C13,'2018-03 (Д)'!$C$2:$C$100,0)+1,0))))*100)</f>
        <v>452.00020490886448</v>
      </c>
      <c r="CF13" s="9">
        <f ca="1">IF(OR(INDIRECT(CONCATENATE("'2018-05 (Д)'!L",TEXT(MATCH($C13,'2018-05 (Д)'!$C$2:$C$100,0)+1,0)))="Н/Д",INDIRECT(CONCATENATE("'2018-04 (Д)'!L",TEXT(MATCH($C13,'2018-04 (Д)'!$C$2:$C$100,0)+1,0)))="Н/Д",AND(INDIRECT(CONCATENATE("'2018-05 (Д)'!L",TEXT(MATCH($C13,'2018-05 (Д)'!$C$2:$C$100,0)+1,0)))="Н/Д",INDIRECT(CONCATENATE("'2018-04 (Д)'!L",TEXT(MATCH($C13,'2018-04 (Д)'!$C$2:$C$100,0)+1,0))))),"Н/Д",((INDIRECT(CONCATENATE("'2018-05 (Д)'!L",TEXT(MATCH($C13,'2018-05 (Д)'!$C$2:$C$100,0)+1,0)))-INDIRECT(CONCATENATE("'2018-04 (Д)'!L",TEXT(MATCH($C13,'2018-04 (Д)'!$C$2:$C$100,0)+1,0))))/INDIRECT(CONCATENATE("'2018-04 (Д)'!L",TEXT(MATCH($C13,'2018-04 (Д)'!$C$2:$C$100,0)+1,0))))*100)</f>
        <v>152.64788684617093</v>
      </c>
      <c r="CG13" s="9">
        <f ca="1">IF(OR(INDIRECT(CONCATENATE("'2018-06 (Д)'!L",TEXT(MATCH($C13,'2018-06 (Д)'!$C$2:$C$100,0)+1,0)))="Н/Д",INDIRECT(CONCATENATE("'2018-05 (Д)'!L",TEXT(MATCH($C13,'2018-05 (Д)'!$C$2:$C$100,0)+1,0)))="Н/Д",AND(INDIRECT(CONCATENATE("'2018-06 (Д)'!L",TEXT(MATCH($C13,'2018-06 (Д)'!$C$2:$C$100,0)+1,0)))="Н/Д",INDIRECT(CONCATENATE("'2018-05 (Д)'!L",TEXT(MATCH($C13,'2018-05 (Д)'!$C$2:$C$100,0)+1,0))))),"Н/Д",((INDIRECT(CONCATENATE("'2018-06 (Д)'!L",TEXT(MATCH($C13,'2018-06 (Д)'!$C$2:$C$100,0)+1,0)))-INDIRECT(CONCATENATE("'2018-05 (Д)'!L",TEXT(MATCH($C13,'2018-05 (Д)'!$C$2:$C$100,0)+1,0))))/INDIRECT(CONCATENATE("'2018-05 (Д)'!L",TEXT(MATCH($C13,'2018-05 (Д)'!$C$2:$C$100,0)+1,0))))*100)</f>
        <v>-55.992198260245395</v>
      </c>
      <c r="CH13" s="9">
        <f ca="1">IF(OR(INDIRECT(CONCATENATE("'2018-07 (Д)'!L",TEXT(MATCH($C13,'2018-07 (Д)'!$C$2:$C$100,0)+1,0)))="Н/Д",INDIRECT(CONCATENATE("'2018-06 (Д)'!L",TEXT(MATCH($C13,'2018-06 (Д)'!$C$2:$C$100,0)+1,0)))="Н/Д",AND(INDIRECT(CONCATENATE("'2018-07 (Д)'!L",TEXT(MATCH($C13,'2018-07 (Д)'!$C$2:$C$100,0)+1,0)))="Н/Д",INDIRECT(CONCATENATE("'2018-06 (Д)'!L",TEXT(MATCH($C13,'2018-06 (Д)'!$C$2:$C$100,0)+1,0))))),"Н/Д",((INDIRECT(CONCATENATE("'2018-07 (Д)'!L",TEXT(MATCH($C13,'2018-07 (Д)'!$C$2:$C$100,0)+1,0)))-INDIRECT(CONCATENATE("'2018-06 (Д)'!L",TEXT(MATCH($C13,'2018-06 (Д)'!$C$2:$C$100,0)+1,0))))/INDIRECT(CONCATENATE("'2018-06 (Д)'!L",TEXT(MATCH($C13,'2018-06 (Д)'!$C$2:$C$100,0)+1,0))))*100)</f>
        <v>-85.438486329830681</v>
      </c>
      <c r="CI13" s="9">
        <f ca="1">IF(OR(INDIRECT(CONCATENATE("'2018-08 (Д)'!L",TEXT(MATCH($C13,'2018-08 (Д)'!$C$2:$C$100,0)+1,0)))="Н/Д",INDIRECT(CONCATENATE("'2018-07 (Д)'!L",TEXT(MATCH($C13,'2018-07 (Д)'!$C$2:$C$100,0)+1,0)))="Н/Д",AND(INDIRECT(CONCATENATE("'2018-08 (Д)'!L",TEXT(MATCH($C13,'2018-08 (Д)'!$C$2:$C$100,0)+1,0)))="Н/Д",INDIRECT(CONCATENATE("'2018-07 (Д)'!L",TEXT(MATCH($C13,'2018-07 (Д)'!$C$2:$C$100,0)+1,0))))),"Н/Д",((INDIRECT(CONCATENATE("'2018-08 (Д)'!L",TEXT(MATCH($C13,'2018-08 (Д)'!$C$2:$C$100,0)+1,0)))-INDIRECT(CONCATENATE("'2018-07 (Д)'!L",TEXT(MATCH($C13,'2018-07 (Д)'!$C$2:$C$100,0)+1,0))))/INDIRECT(CONCATENATE("'2018-07 (Д)'!L",TEXT(MATCH($C13,'2018-07 (Д)'!$C$2:$C$100,0)+1,0))))*100)</f>
        <v>1063.2528919298179</v>
      </c>
      <c r="CJ13" s="9">
        <f ca="1">IF(OR(INDIRECT(CONCATENATE("'2018-09 (Д)'!L",TEXT(MATCH($C13,'2018-09 (Д)'!$C$2:$C$100,0)+1,0)))="Н/Д",INDIRECT(CONCATENATE("'2018-08 (Д)'!L",TEXT(MATCH($C13,'2018-08 (Д)'!$C$2:$C$100,0)+1,0)))="Н/Д",AND(INDIRECT(CONCATENATE("'2018-09 (Д)'!L",TEXT(MATCH($C13,'2018-09 (Д)'!$C$2:$C$100,0)+1,0)))="Н/Д",INDIRECT(CONCATENATE("'2018-08 (Д)'!L",TEXT(MATCH($C13,'2018-08 (Д)'!$C$2:$C$100,0)+1,0))))),"Н/Д",((INDIRECT(CONCATENATE("'2018-09 (Д)'!L",TEXT(MATCH($C13,'2018-09 (Д)'!$C$2:$C$100,0)+1,0)))-INDIRECT(CONCATENATE("'2018-08 (Д)'!L",TEXT(MATCH($C13,'2018-08 (Д)'!$C$2:$C$100,0)+1,0))))/INDIRECT(CONCATENATE("'2018-08 (Д)'!L",TEXT(MATCH($C13,'2018-08 (Д)'!$C$2:$C$100,0)+1,0))))*100)</f>
        <v>-59.732259936118822</v>
      </c>
      <c r="CK13" s="9">
        <f ca="1">IF(OR(INDIRECT(CONCATENATE("'2018-10 (Д)'!L",TEXT(MATCH($C13,'2018-10 (Д)'!$C$2:$C$100,0)+1,0)))="Н/Д",INDIRECT(CONCATENATE("'2018-09 (Д)'!L",TEXT(MATCH($C13,'2018-09 (Д)'!$C$2:$C$100,0)+1,0)))="Н/Д",AND(INDIRECT(CONCATENATE("'2018-10 (Д)'!L",TEXT(MATCH($C13,'2018-10 (Д)'!$C$2:$C$100,0)+1,0)))="Н/Д",INDIRECT(CONCATENATE("'2018-09 (Д)'!L",TEXT(MATCH($C13,'2018-09 (Д)'!$C$2:$C$100,0)+1,0))))),"Н/Д",((INDIRECT(CONCATENATE("'2018-10 (Д)'!L",TEXT(MATCH($C13,'2018-10 (Д)'!$C$2:$C$100,0)+1,0)))-INDIRECT(CONCATENATE("'2018-09 (Д)'!L",TEXT(MATCH($C13,'2018-09 (Д)'!$C$2:$C$100,0)+1,0))))/INDIRECT(CONCATENATE("'2018-09 (Д)'!L",TEXT(MATCH($C13,'2018-09 (Д)'!$C$2:$C$100,0)+1,0))))*100)</f>
        <v>-79.866112957956787</v>
      </c>
      <c r="CL13" s="9">
        <f ca="1">IF(OR(INDIRECT(CONCATENATE("'2018-11 (Д)'!L",TEXT(MATCH($C13,'2018-11 (Д)'!$C$2:$C$100,0)+1,0)))="Н/Д",INDIRECT(CONCATENATE("'2018-10 (Д)'!L",TEXT(MATCH($C13,'2018-10 (Д)'!$C$2:$C$100,0)+1,0)))="Н/Д",AND(INDIRECT(CONCATENATE("'2018-11 (Д)'!L",TEXT(MATCH($C13,'2018-11 (Д)'!$C$2:$C$100,0)+1,0)))="Н/Д",INDIRECT(CONCATENATE("'2018-10 (Д)'!L",TEXT(MATCH($C13,'2018-10 (Д)'!$C$2:$C$100,0)+1,0))))),"Н/Д",((INDIRECT(CONCATENATE("'2018-11 (Д)'!L",TEXT(MATCH($C13,'2018-11 (Д)'!$C$2:$C$100,0)+1,0)))-INDIRECT(CONCATENATE("'2018-10 (Д)'!L",TEXT(MATCH($C13,'2018-10 (Д)'!$C$2:$C$100,0)+1,0))))/INDIRECT(CONCATENATE("'2018-10 (Д)'!L",TEXT(MATCH($C13,'2018-10 (Д)'!$C$2:$C$100,0)+1,0))))*100)</f>
        <v>1271.6556211823367</v>
      </c>
      <c r="CM13" s="9">
        <f ca="1">IF(OR(INDIRECT(CONCATENATE("'2018-12 (Д)'!L",TEXT(MATCH($C13,'2018-12 (Д)'!$C$2:$C$100,0)+1,0)))="Н/Д",INDIRECT(CONCATENATE("'2018-11 (Д)'!L",TEXT(MATCH($C13,'2018-11 (Д)'!$C$2:$C$100,0)+1,0)))="Н/Д",AND(INDIRECT(CONCATENATE("'2018-12 (Д)'!L",TEXT(MATCH($C13,'2018-12 (Д)'!$C$2:$C$100,0)+1,0)))="Н/Д",INDIRECT(CONCATENATE("'2018-11 (Д)'!L",TEXT(MATCH($C13,'2018-11 (Д)'!$C$2:$C$100,0)+1,0))))),"Н/Д",((INDIRECT(CONCATENATE("'2018-12 (Д)'!L",TEXT(MATCH($C13,'2018-12 (Д)'!$C$2:$C$100,0)+1,0)))-INDIRECT(CONCATENATE("'2018-11 (Д)'!L",TEXT(MATCH($C13,'2018-11 (Д)'!$C$2:$C$100,0)+1,0))))/INDIRECT(CONCATENATE("'2018-11 (Д)'!L",TEXT(MATCH($C13,'2018-11 (Д)'!$C$2:$C$100,0)+1,0))))*100)</f>
        <v>-44.023592392736774</v>
      </c>
      <c r="CN13" s="9"/>
      <c r="CO13" s="9">
        <f ca="1">IF(OR(INDIRECT(CONCATENATE("'2018-03 (Д)'!M",TEXT(MATCH($C13,'2018-03 (Д)'!$C$2:$C$100,0)+1,0)))="Н/Д",INDIRECT(CONCATENATE("'2018-02 (Д)'!M",TEXT(MATCH($C13,'2018-02 (Д)'!$C$2:$C$100,0)+1,0)))="Н/Д",AND(INDIRECT(CONCATENATE("'2018-03 (Д)'!M",TEXT(MATCH($C13,'2018-03 (Д)'!$C$2:$C$100,0)+1,0)))="Н/Д",INDIRECT(CONCATENATE("'2018-02 (Д)'!M",TEXT(MATCH($C13,'2018-02 (Д)'!$C$2:$C$100,0)+1,0))))),"Н/Д",((INDIRECT(CONCATENATE("'2018-03 (Д)'!M",TEXT(MATCH($C13,'2018-03 (Д)'!$C$2:$C$100,0)+1,0)))-INDIRECT(CONCATENATE("'2018-02 (Д)'!M",TEXT(MATCH($C13,'2018-02 (Д)'!$C$2:$C$100,0)+1,0))))/INDIRECT(CONCATENATE("'2018-02 (Д)'!M",TEXT(MATCH($C13,'2018-02 (Д)'!$C$2:$C$100,0)+1,0))))*100)</f>
        <v>-18.464294628575136</v>
      </c>
      <c r="CP13" s="9">
        <f ca="1">IF(OR(INDIRECT(CONCATENATE("'2018-04 (Д)'!M",TEXT(MATCH($C13,'2018-04 (Д)'!$C$2:$C$100,0)+1,0)))="Н/Д",INDIRECT(CONCATENATE("'2018-03 (Д)'!M",TEXT(MATCH($C13,'2018-03 (Д)'!$C$2:$C$100,0)+1,0)))="Н/Д",AND(INDIRECT(CONCATENATE("'2018-04 (Д)'!M",TEXT(MATCH($C13,'2018-04 (Д)'!$C$2:$C$100,0)+1,0)))="Н/Д",INDIRECT(CONCATENATE("'2018-03 (Д)'!M",TEXT(MATCH($C13,'2018-03 (Д)'!$C$2:$C$100,0)+1,0))))),"Н/Д",((INDIRECT(CONCATENATE("'2018-04 (Д)'!M",TEXT(MATCH($C13,'2018-04 (Д)'!$C$2:$C$100,0)+1,0)))-INDIRECT(CONCATENATE("'2018-03 (Д)'!M",TEXT(MATCH($C13,'2018-03 (Д)'!$C$2:$C$100,0)+1,0))))/INDIRECT(CONCATENATE("'2018-03 (Д)'!M",TEXT(MATCH($C13,'2018-03 (Д)'!$C$2:$C$100,0)+1,0))))*100)</f>
        <v>-9.4709333618758809</v>
      </c>
      <c r="CQ13" s="9">
        <f ca="1">IF(OR(INDIRECT(CONCATENATE("'2018-05 (Д)'!M",TEXT(MATCH($C13,'2018-05 (Д)'!$C$2:$C$100,0)+1,0)))="Н/Д",INDIRECT(CONCATENATE("'2018-04 (Д)'!M",TEXT(MATCH($C13,'2018-04 (Д)'!$C$2:$C$100,0)+1,0)))="Н/Д",AND(INDIRECT(CONCATENATE("'2018-05 (Д)'!M",TEXT(MATCH($C13,'2018-05 (Д)'!$C$2:$C$100,0)+1,0)))="Н/Д",INDIRECT(CONCATENATE("'2018-04 (Д)'!M",TEXT(MATCH($C13,'2018-04 (Д)'!$C$2:$C$100,0)+1,0))))),"Н/Д",((INDIRECT(CONCATENATE("'2018-05 (Д)'!M",TEXT(MATCH($C13,'2018-05 (Д)'!$C$2:$C$100,0)+1,0)))-INDIRECT(CONCATENATE("'2018-04 (Д)'!M",TEXT(MATCH($C13,'2018-04 (Д)'!$C$2:$C$100,0)+1,0))))/INDIRECT(CONCATENATE("'2018-04 (Д)'!M",TEXT(MATCH($C13,'2018-04 (Д)'!$C$2:$C$100,0)+1,0))))*100)</f>
        <v>12.041661703418457</v>
      </c>
      <c r="CR13" s="9">
        <f ca="1">IF(OR(INDIRECT(CONCATENATE("'2018-06 (Д)'!M",TEXT(MATCH($C13,'2018-06 (Д)'!$C$2:$C$100,0)+1,0)))="Н/Д",INDIRECT(CONCATENATE("'2018-05 (Д)'!M",TEXT(MATCH($C13,'2018-05 (Д)'!$C$2:$C$100,0)+1,0)))="Н/Д",AND(INDIRECT(CONCATENATE("'2018-06 (Д)'!M",TEXT(MATCH($C13,'2018-06 (Д)'!$C$2:$C$100,0)+1,0)))="Н/Д",INDIRECT(CONCATENATE("'2018-05 (Д)'!M",TEXT(MATCH($C13,'2018-05 (Д)'!$C$2:$C$100,0)+1,0))))),"Н/Д",((INDIRECT(CONCATENATE("'2018-06 (Д)'!M",TEXT(MATCH($C13,'2018-06 (Д)'!$C$2:$C$100,0)+1,0)))-INDIRECT(CONCATENATE("'2018-05 (Д)'!M",TEXT(MATCH($C13,'2018-05 (Д)'!$C$2:$C$100,0)+1,0))))/INDIRECT(CONCATENATE("'2018-05 (Д)'!M",TEXT(MATCH($C13,'2018-05 (Д)'!$C$2:$C$100,0)+1,0))))*100)</f>
        <v>12.484200124394929</v>
      </c>
      <c r="CS13" s="9">
        <f ca="1">IF(OR(INDIRECT(CONCATENATE("'2018-07 (Д)'!M",TEXT(MATCH($C13,'2018-07 (Д)'!$C$2:$C$100,0)+1,0)))="Н/Д",INDIRECT(CONCATENATE("'2018-06 (Д)'!M",TEXT(MATCH($C13,'2018-06 (Д)'!$C$2:$C$100,0)+1,0)))="Н/Д",AND(INDIRECT(CONCATENATE("'2018-07 (Д)'!M",TEXT(MATCH($C13,'2018-07 (Д)'!$C$2:$C$100,0)+1,0)))="Н/Д",INDIRECT(CONCATENATE("'2018-06 (Д)'!M",TEXT(MATCH($C13,'2018-06 (Д)'!$C$2:$C$100,0)+1,0))))),"Н/Д",((INDIRECT(CONCATENATE("'2018-07 (Д)'!M",TEXT(MATCH($C13,'2018-07 (Д)'!$C$2:$C$100,0)+1,0)))-INDIRECT(CONCATENATE("'2018-06 (Д)'!M",TEXT(MATCH($C13,'2018-06 (Д)'!$C$2:$C$100,0)+1,0))))/INDIRECT(CONCATENATE("'2018-06 (Д)'!M",TEXT(MATCH($C13,'2018-06 (Д)'!$C$2:$C$100,0)+1,0))))*100)</f>
        <v>16.327359042426234</v>
      </c>
      <c r="CT13" s="9">
        <f ca="1">IF(OR(INDIRECT(CONCATENATE("'2018-08 (Д)'!M",TEXT(MATCH($C13,'2018-08 (Д)'!$C$2:$C$100,0)+1,0)))="Н/Д",INDIRECT(CONCATENATE("'2018-07 (Д)'!M",TEXT(MATCH($C13,'2018-07 (Д)'!$C$2:$C$100,0)+1,0)))="Н/Д",AND(INDIRECT(CONCATENATE("'2018-08 (Д)'!M",TEXT(MATCH($C13,'2018-08 (Д)'!$C$2:$C$100,0)+1,0)))="Н/Д",INDIRECT(CONCATENATE("'2018-07 (Д)'!M",TEXT(MATCH($C13,'2018-07 (Д)'!$C$2:$C$100,0)+1,0))))),"Н/Д",((INDIRECT(CONCATENATE("'2018-08 (Д)'!M",TEXT(MATCH($C13,'2018-08 (Д)'!$C$2:$C$100,0)+1,0)))-INDIRECT(CONCATENATE("'2018-07 (Д)'!M",TEXT(MATCH($C13,'2018-07 (Д)'!$C$2:$C$100,0)+1,0))))/INDIRECT(CONCATENATE("'2018-07 (Д)'!M",TEXT(MATCH($C13,'2018-07 (Д)'!$C$2:$C$100,0)+1,0))))*100)</f>
        <v>40.112829719659253</v>
      </c>
      <c r="CU13" s="9">
        <f ca="1">IF(OR(INDIRECT(CONCATENATE("'2018-09 (Д)'!M",TEXT(MATCH($C13,'2018-09 (Д)'!$C$2:$C$100,0)+1,0)))="Н/Д",INDIRECT(CONCATENATE("'2018-08 (Д)'!M",TEXT(MATCH($C13,'2018-08 (Д)'!$C$2:$C$100,0)+1,0)))="Н/Д",AND(INDIRECT(CONCATENATE("'2018-09 (Д)'!M",TEXT(MATCH($C13,'2018-09 (Д)'!$C$2:$C$100,0)+1,0)))="Н/Д",INDIRECT(CONCATENATE("'2018-08 (Д)'!M",TEXT(MATCH($C13,'2018-08 (Д)'!$C$2:$C$100,0)+1,0))))),"Н/Д",((INDIRECT(CONCATENATE("'2018-09 (Д)'!M",TEXT(MATCH($C13,'2018-09 (Д)'!$C$2:$C$100,0)+1,0)))-INDIRECT(CONCATENATE("'2018-08 (Д)'!M",TEXT(MATCH($C13,'2018-08 (Д)'!$C$2:$C$100,0)+1,0))))/INDIRECT(CONCATENATE("'2018-08 (Д)'!M",TEXT(MATCH($C13,'2018-08 (Д)'!$C$2:$C$100,0)+1,0))))*100)</f>
        <v>13.240114246520829</v>
      </c>
      <c r="CV13" s="9">
        <f ca="1">IF(OR(INDIRECT(CONCATENATE("'2018-10 (Д)'!M",TEXT(MATCH($C13,'2018-10 (Д)'!$C$2:$C$100,0)+1,0)))="Н/Д",INDIRECT(CONCATENATE("'2018-09 (Д)'!M",TEXT(MATCH($C13,'2018-09 (Д)'!$C$2:$C$100,0)+1,0)))="Н/Д",AND(INDIRECT(CONCATENATE("'2018-10 (Д)'!M",TEXT(MATCH($C13,'2018-10 (Д)'!$C$2:$C$100,0)+1,0)))="Н/Д",INDIRECT(CONCATENATE("'2018-09 (Д)'!M",TEXT(MATCH($C13,'2018-09 (Д)'!$C$2:$C$100,0)+1,0))))),"Н/Д",((INDIRECT(CONCATENATE("'2018-10 (Д)'!M",TEXT(MATCH($C13,'2018-10 (Д)'!$C$2:$C$100,0)+1,0)))-INDIRECT(CONCATENATE("'2018-09 (Д)'!M",TEXT(MATCH($C13,'2018-09 (Д)'!$C$2:$C$100,0)+1,0))))/INDIRECT(CONCATENATE("'2018-09 (Д)'!M",TEXT(MATCH($C13,'2018-09 (Д)'!$C$2:$C$100,0)+1,0))))*100)</f>
        <v>8.1793630474660439</v>
      </c>
      <c r="CW13" s="9">
        <f ca="1">IF(OR(INDIRECT(CONCATENATE("'2018-11 (Д)'!M",TEXT(MATCH($C13,'2018-11 (Д)'!$C$2:$C$100,0)+1,0)))="Н/Д",INDIRECT(CONCATENATE("'2018-10 (Д)'!M",TEXT(MATCH($C13,'2018-10 (Д)'!$C$2:$C$100,0)+1,0)))="Н/Д",AND(INDIRECT(CONCATENATE("'2018-11 (Д)'!M",TEXT(MATCH($C13,'2018-11 (Д)'!$C$2:$C$100,0)+1,0)))="Н/Д",INDIRECT(CONCATENATE("'2018-10 (Д)'!M",TEXT(MATCH($C13,'2018-10 (Д)'!$C$2:$C$100,0)+1,0))))),"Н/Д",((INDIRECT(CONCATENATE("'2018-11 (Д)'!M",TEXT(MATCH($C13,'2018-11 (Д)'!$C$2:$C$100,0)+1,0)))-INDIRECT(CONCATENATE("'2018-10 (Д)'!M",TEXT(MATCH($C13,'2018-10 (Д)'!$C$2:$C$100,0)+1,0))))/INDIRECT(CONCATENATE("'2018-10 (Д)'!M",TEXT(MATCH($C13,'2018-10 (Д)'!$C$2:$C$100,0)+1,0))))*100)</f>
        <v>-17.479195442096813</v>
      </c>
      <c r="CX13" s="9">
        <f ca="1">IF(OR(INDIRECT(CONCATENATE("'2018-12 (Д)'!M",TEXT(MATCH($C13,'2018-12 (Д)'!$C$2:$C$100,0)+1,0)))="Н/Д",INDIRECT(CONCATENATE("'2018-11 (Д)'!M",TEXT(MATCH($C13,'2018-11 (Д)'!$C$2:$C$100,0)+1,0)))="Н/Д",AND(INDIRECT(CONCATENATE("'2018-12 (Д)'!M",TEXT(MATCH($C13,'2018-12 (Д)'!$C$2:$C$100,0)+1,0)))="Н/Д",INDIRECT(CONCATENATE("'2018-11 (Д)'!M",TEXT(MATCH($C13,'2018-11 (Д)'!$C$2:$C$100,0)+1,0))))),"Н/Д",((INDIRECT(CONCATENATE("'2018-12 (Д)'!M",TEXT(MATCH($C13,'2018-12 (Д)'!$C$2:$C$100,0)+1,0)))-INDIRECT(CONCATENATE("'2018-11 (Д)'!M",TEXT(MATCH($C13,'2018-11 (Д)'!$C$2:$C$100,0)+1,0))))/INDIRECT(CONCATENATE("'2018-11 (Д)'!M",TEXT(MATCH($C13,'2018-11 (Д)'!$C$2:$C$100,0)+1,0))))*100)</f>
        <v>-9.3493189815633198</v>
      </c>
      <c r="CY13" s="9"/>
      <c r="CZ13" s="9">
        <f ca="1">IF(OR(INDIRECT(CONCATENATE("'2018-03 (Д)'!N",TEXT(MATCH($C13,'2018-03 (Д)'!$C$2:$C$100,0)+1,0)))="Н/Д",INDIRECT(CONCATENATE("'2018-02 (Д)'!N",TEXT(MATCH($C13,'2018-02 (Д)'!$C$2:$C$100,0)+1,0)))="Н/Д",AND(INDIRECT(CONCATENATE("'2018-03 (Д)'!N",TEXT(MATCH($C13,'2018-03 (Д)'!$C$2:$C$100,0)+1,0)))="Н/Д",INDIRECT(CONCATENATE("'2018-02 (Д)'!N",TEXT(MATCH($C13,'2018-02 (Д)'!$C$2:$C$100,0)+1,0))))),"Н/Д",((INDIRECT(CONCATENATE("'2018-03 (Д)'!N",TEXT(MATCH($C13,'2018-03 (Д)'!$C$2:$C$100,0)+1,0)))-INDIRECT(CONCATENATE("'2018-02 (Д)'!N",TEXT(MATCH($C13,'2018-02 (Д)'!$C$2:$C$100,0)+1,0))))/INDIRECT(CONCATENATE("'2018-02 (Д)'!N",TEXT(MATCH($C13,'2018-02 (Д)'!$C$2:$C$100,0)+1,0))))*100)</f>
        <v>136.46244748008453</v>
      </c>
      <c r="DA13" s="9">
        <f ca="1">IF(OR(INDIRECT(CONCATENATE("'2018-04 (Д)'!N",TEXT(MATCH($C13,'2018-04 (Д)'!$C$2:$C$100,0)+1,0)))="Н/Д",INDIRECT(CONCATENATE("'2018-03 (Д)'!N",TEXT(MATCH($C13,'2018-03 (Д)'!$C$2:$C$100,0)+1,0)))="Н/Д",AND(INDIRECT(CONCATENATE("'2018-04 (Д)'!N",TEXT(MATCH($C13,'2018-04 (Д)'!$C$2:$C$100,0)+1,0)))="Н/Д",INDIRECT(CONCATENATE("'2018-03 (Д)'!N",TEXT(MATCH($C13,'2018-03 (Д)'!$C$2:$C$100,0)+1,0))))),"Н/Д",((INDIRECT(CONCATENATE("'2018-04 (Д)'!N",TEXT(MATCH($C13,'2018-04 (Д)'!$C$2:$C$100,0)+1,0)))-INDIRECT(CONCATENATE("'2018-03 (Д)'!N",TEXT(MATCH($C13,'2018-03 (Д)'!$C$2:$C$100,0)+1,0))))/INDIRECT(CONCATENATE("'2018-03 (Д)'!N",TEXT(MATCH($C13,'2018-03 (Д)'!$C$2:$C$100,0)+1,0))))*100)</f>
        <v>64.250016185761353</v>
      </c>
      <c r="DB13" s="9">
        <f ca="1">IF(OR(INDIRECT(CONCATENATE("'2018-05 (Д)'!N",TEXT(MATCH($C13,'2018-05 (Д)'!$C$2:$C$100,0)+1,0)))="Н/Д",INDIRECT(CONCATENATE("'2018-04 (Д)'!N",TEXT(MATCH($C13,'2018-04 (Д)'!$C$2:$C$100,0)+1,0)))="Н/Д",AND(INDIRECT(CONCATENATE("'2018-05 (Д)'!N",TEXT(MATCH($C13,'2018-05 (Д)'!$C$2:$C$100,0)+1,0)))="Н/Д",INDIRECT(CONCATENATE("'2018-04 (Д)'!N",TEXT(MATCH($C13,'2018-04 (Д)'!$C$2:$C$100,0)+1,0))))),"Н/Д",((INDIRECT(CONCATENATE("'2018-05 (Д)'!N",TEXT(MATCH($C13,'2018-05 (Д)'!$C$2:$C$100,0)+1,0)))-INDIRECT(CONCATENATE("'2018-04 (Д)'!N",TEXT(MATCH($C13,'2018-04 (Д)'!$C$2:$C$100,0)+1,0))))/INDIRECT(CONCATENATE("'2018-04 (Д)'!N",TEXT(MATCH($C13,'2018-04 (Д)'!$C$2:$C$100,0)+1,0))))*100)</f>
        <v>40.611876886518978</v>
      </c>
      <c r="DC13" s="9">
        <f ca="1">IF(OR(INDIRECT(CONCATENATE("'2018-06 (Д)'!N",TEXT(MATCH($C13,'2018-06 (Д)'!$C$2:$C$100,0)+1,0)))="Н/Д",INDIRECT(CONCATENATE("'2018-05 (Д)'!N",TEXT(MATCH($C13,'2018-05 (Д)'!$C$2:$C$100,0)+1,0)))="Н/Д",AND(INDIRECT(CONCATENATE("'2018-06 (Д)'!N",TEXT(MATCH($C13,'2018-06 (Д)'!$C$2:$C$100,0)+1,0)))="Н/Д",INDIRECT(CONCATENATE("'2018-05 (Д)'!N",TEXT(MATCH($C13,'2018-05 (Д)'!$C$2:$C$100,0)+1,0))))),"Н/Д",((INDIRECT(CONCATENATE("'2018-06 (Д)'!N",TEXT(MATCH($C13,'2018-06 (Д)'!$C$2:$C$100,0)+1,0)))-INDIRECT(CONCATENATE("'2018-05 (Д)'!N",TEXT(MATCH($C13,'2018-05 (Д)'!$C$2:$C$100,0)+1,0))))/INDIRECT(CONCATENATE("'2018-05 (Д)'!N",TEXT(MATCH($C13,'2018-05 (Д)'!$C$2:$C$100,0)+1,0))))*100)</f>
        <v>25.494813931371556</v>
      </c>
      <c r="DD13" s="9">
        <f ca="1">IF(OR(INDIRECT(CONCATENATE("'2018-07 (Д)'!N",TEXT(MATCH($C13,'2018-07 (Д)'!$C$2:$C$100,0)+1,0)))="Н/Д",INDIRECT(CONCATENATE("'2018-06 (Д)'!N",TEXT(MATCH($C13,'2018-06 (Д)'!$C$2:$C$100,0)+1,0)))="Н/Д",AND(INDIRECT(CONCATENATE("'2018-07 (Д)'!N",TEXT(MATCH($C13,'2018-07 (Д)'!$C$2:$C$100,0)+1,0)))="Н/Д",INDIRECT(CONCATENATE("'2018-06 (Д)'!N",TEXT(MATCH($C13,'2018-06 (Д)'!$C$2:$C$100,0)+1,0))))),"Н/Д",((INDIRECT(CONCATENATE("'2018-07 (Д)'!N",TEXT(MATCH($C13,'2018-07 (Д)'!$C$2:$C$100,0)+1,0)))-INDIRECT(CONCATENATE("'2018-06 (Д)'!N",TEXT(MATCH($C13,'2018-06 (Д)'!$C$2:$C$100,0)+1,0))))/INDIRECT(CONCATENATE("'2018-06 (Д)'!N",TEXT(MATCH($C13,'2018-06 (Д)'!$C$2:$C$100,0)+1,0))))*100)</f>
        <v>20.819818554556647</v>
      </c>
      <c r="DE13" s="9">
        <f ca="1">IF(OR(INDIRECT(CONCATENATE("'2018-08 (Д)'!N",TEXT(MATCH($C13,'2018-08 (Д)'!$C$2:$C$100,0)+1,0)))="Н/Д",INDIRECT(CONCATENATE("'2018-07 (Д)'!N",TEXT(MATCH($C13,'2018-07 (Д)'!$C$2:$C$100,0)+1,0)))="Н/Д",AND(INDIRECT(CONCATENATE("'2018-08 (Д)'!N",TEXT(MATCH($C13,'2018-08 (Д)'!$C$2:$C$100,0)+1,0)))="Н/Д",INDIRECT(CONCATENATE("'2018-07 (Д)'!N",TEXT(MATCH($C13,'2018-07 (Д)'!$C$2:$C$100,0)+1,0))))),"Н/Д",((INDIRECT(CONCATENATE("'2018-08 (Д)'!N",TEXT(MATCH($C13,'2018-08 (Д)'!$C$2:$C$100,0)+1,0)))-INDIRECT(CONCATENATE("'2018-07 (Д)'!N",TEXT(MATCH($C13,'2018-07 (Д)'!$C$2:$C$100,0)+1,0))))/INDIRECT(CONCATENATE("'2018-07 (Д)'!N",TEXT(MATCH($C13,'2018-07 (Д)'!$C$2:$C$100,0)+1,0))))*100)</f>
        <v>16.175933330939824</v>
      </c>
      <c r="DF13" s="9">
        <f ca="1">IF(OR(INDIRECT(CONCATENATE("'2018-09 (Д)'!N",TEXT(MATCH($C13,'2018-09 (Д)'!$C$2:$C$100,0)+1,0)))="Н/Д",INDIRECT(CONCATENATE("'2018-08 (Д)'!N",TEXT(MATCH($C13,'2018-08 (Д)'!$C$2:$C$100,0)+1,0)))="Н/Д",AND(INDIRECT(CONCATENATE("'2018-09 (Д)'!N",TEXT(MATCH($C13,'2018-09 (Д)'!$C$2:$C$100,0)+1,0)))="Н/Д",INDIRECT(CONCATENATE("'2018-08 (Д)'!N",TEXT(MATCH($C13,'2018-08 (Д)'!$C$2:$C$100,0)+1,0))))),"Н/Д",((INDIRECT(CONCATENATE("'2018-09 (Д)'!N",TEXT(MATCH($C13,'2018-09 (Д)'!$C$2:$C$100,0)+1,0)))-INDIRECT(CONCATENATE("'2018-08 (Д)'!N",TEXT(MATCH($C13,'2018-08 (Д)'!$C$2:$C$100,0)+1,0))))/INDIRECT(CONCATENATE("'2018-08 (Д)'!N",TEXT(MATCH($C13,'2018-08 (Д)'!$C$2:$C$100,0)+1,0))))*100)</f>
        <v>13.561688715029041</v>
      </c>
      <c r="DG13" s="9">
        <f ca="1">IF(OR(INDIRECT(CONCATENATE("'2018-10 (Д)'!N",TEXT(MATCH($C13,'2018-10 (Д)'!$C$2:$C$100,0)+1,0)))="Н/Д",INDIRECT(CONCATENATE("'2018-09 (Д)'!N",TEXT(MATCH($C13,'2018-09 (Д)'!$C$2:$C$100,0)+1,0)))="Н/Д",AND(INDIRECT(CONCATENATE("'2018-10 (Д)'!N",TEXT(MATCH($C13,'2018-10 (Д)'!$C$2:$C$100,0)+1,0)))="Н/Д",INDIRECT(CONCATENATE("'2018-09 (Д)'!N",TEXT(MATCH($C13,'2018-09 (Д)'!$C$2:$C$100,0)+1,0))))),"Н/Д",((INDIRECT(CONCATENATE("'2018-10 (Д)'!N",TEXT(MATCH($C13,'2018-10 (Д)'!$C$2:$C$100,0)+1,0)))-INDIRECT(CONCATENATE("'2018-09 (Д)'!N",TEXT(MATCH($C13,'2018-09 (Д)'!$C$2:$C$100,0)+1,0))))/INDIRECT(CONCATENATE("'2018-09 (Д)'!N",TEXT(MATCH($C13,'2018-09 (Д)'!$C$2:$C$100,0)+1,0))))*100)</f>
        <v>9.8482791818211002</v>
      </c>
      <c r="DH13" s="9">
        <f ca="1">IF(OR(INDIRECT(CONCATENATE("'2018-11 (Д)'!N",TEXT(MATCH($C13,'2018-11 (Д)'!$C$2:$C$100,0)+1,0)))="Н/Д",INDIRECT(CONCATENATE("'2018-10 (Д)'!N",TEXT(MATCH($C13,'2018-10 (Д)'!$C$2:$C$100,0)+1,0)))="Н/Д",AND(INDIRECT(CONCATENATE("'2018-11 (Д)'!N",TEXT(MATCH($C13,'2018-11 (Д)'!$C$2:$C$100,0)+1,0)))="Н/Д",INDIRECT(CONCATENATE("'2018-10 (Д)'!N",TEXT(MATCH($C13,'2018-10 (Д)'!$C$2:$C$100,0)+1,0))))),"Н/Д",((INDIRECT(CONCATENATE("'2018-11 (Д)'!N",TEXT(MATCH($C13,'2018-11 (Д)'!$C$2:$C$100,0)+1,0)))-INDIRECT(CONCATENATE("'2018-10 (Д)'!N",TEXT(MATCH($C13,'2018-10 (Д)'!$C$2:$C$100,0)+1,0))))/INDIRECT(CONCATENATE("'2018-10 (Д)'!N",TEXT(MATCH($C13,'2018-10 (Д)'!$C$2:$C$100,0)+1,0))))*100)</f>
        <v>11.805967272070735</v>
      </c>
      <c r="DI13" s="9">
        <f ca="1">IF(OR(INDIRECT(CONCATENATE("'2018-12 (Д)'!N",TEXT(MATCH($C13,'2018-12 (Д)'!$C$2:$C$100,0)+1,0)))="Н/Д",INDIRECT(CONCATENATE("'2018-11 (Д)'!N",TEXT(MATCH($C13,'2018-11 (Д)'!$C$2:$C$100,0)+1,0)))="Н/Д",AND(INDIRECT(CONCATENATE("'2018-12 (Д)'!N",TEXT(MATCH($C13,'2018-12 (Д)'!$C$2:$C$100,0)+1,0)))="Н/Д",INDIRECT(CONCATENATE("'2018-11 (Д)'!N",TEXT(MATCH($C13,'2018-11 (Д)'!$C$2:$C$100,0)+1,0))))),"Н/Д",((INDIRECT(CONCATENATE("'2018-12 (Д)'!N",TEXT(MATCH($C13,'2018-12 (Д)'!$C$2:$C$100,0)+1,0)))-INDIRECT(CONCATENATE("'2018-11 (Д)'!N",TEXT(MATCH($C13,'2018-11 (Д)'!$C$2:$C$100,0)+1,0))))/INDIRECT(CONCATENATE("'2018-11 (Д)'!N",TEXT(MATCH($C13,'2018-11 (Д)'!$C$2:$C$100,0)+1,0))))*100)</f>
        <v>10.69624283493263</v>
      </c>
      <c r="DJ13" s="9"/>
      <c r="DK13" s="9">
        <f ca="1">IF(OR(INDIRECT(CONCATENATE("'2018-03 (Д)'!O",TEXT(MATCH($C13,'2018-03 (Д)'!$C$2:$C$100,0)+1,0)))="Н/Д",INDIRECT(CONCATENATE("'2018-02 (Д)'!O",TEXT(MATCH($C13,'2018-02 (Д)'!$C$2:$C$100,0)+1,0)))="Н/Д",AND(INDIRECT(CONCATENATE("'2018-03 (Д)'!O",TEXT(MATCH($C13,'2018-03 (Д)'!$C$2:$C$100,0)+1,0)))="Н/Д",INDIRECT(CONCATENATE("'2018-02 (Д)'!O",TEXT(MATCH($C13,'2018-02 (Д)'!$C$2:$C$100,0)+1,0))))),"Н/Д",((INDIRECT(CONCATENATE("'2018-03 (Д)'!O",TEXT(MATCH($C13,'2018-03 (Д)'!$C$2:$C$100,0)+1,0)))-INDIRECT(CONCATENATE("'2018-02 (Д)'!O",TEXT(MATCH($C13,'2018-02 (Д)'!$C$2:$C$100,0)+1,0))))/INDIRECT(CONCATENATE("'2018-02 (Д)'!O",TEXT(MATCH($C13,'2018-02 (Д)'!$C$2:$C$100,0)+1,0))))*100)</f>
        <v>-361.64680134282736</v>
      </c>
      <c r="DL13" s="9">
        <f ca="1">IF(OR(INDIRECT(CONCATENATE("'2018-04 (Д)'!O",TEXT(MATCH($C13,'2018-04 (Д)'!$C$2:$C$100,0)+1,0)))="Н/Д",INDIRECT(CONCATENATE("'2018-03 (Д)'!O",TEXT(MATCH($C13,'2018-03 (Д)'!$C$2:$C$100,0)+1,0)))="Н/Д",AND(INDIRECT(CONCATENATE("'2018-04 (Д)'!O",TEXT(MATCH($C13,'2018-04 (Д)'!$C$2:$C$100,0)+1,0)))="Н/Д",INDIRECT(CONCATENATE("'2018-03 (Д)'!O",TEXT(MATCH($C13,'2018-03 (Д)'!$C$2:$C$100,0)+1,0))))),"Н/Д",((INDIRECT(CONCATENATE("'2018-04 (Д)'!O",TEXT(MATCH($C13,'2018-04 (Д)'!$C$2:$C$100,0)+1,0)))-INDIRECT(CONCATENATE("'2018-03 (Д)'!O",TEXT(MATCH($C13,'2018-03 (Д)'!$C$2:$C$100,0)+1,0))))/INDIRECT(CONCATENATE("'2018-03 (Д)'!O",TEXT(MATCH($C13,'2018-03 (Д)'!$C$2:$C$100,0)+1,0))))*100)</f>
        <v>-116.80239365832628</v>
      </c>
      <c r="DM13" s="9">
        <f ca="1">IF(OR(INDIRECT(CONCATENATE("'2018-05 (Д)'!O",TEXT(MATCH($C13,'2018-05 (Д)'!$C$2:$C$100,0)+1,0)))="Н/Д",INDIRECT(CONCATENATE("'2018-04 (Д)'!O",TEXT(MATCH($C13,'2018-04 (Д)'!$C$2:$C$100,0)+1,0)))="Н/Д",AND(INDIRECT(CONCATENATE("'2018-05 (Д)'!O",TEXT(MATCH($C13,'2018-05 (Д)'!$C$2:$C$100,0)+1,0)))="Н/Д",INDIRECT(CONCATENATE("'2018-04 (Д)'!O",TEXT(MATCH($C13,'2018-04 (Д)'!$C$2:$C$100,0)+1,0))))),"Н/Д",((INDIRECT(CONCATENATE("'2018-05 (Д)'!O",TEXT(MATCH($C13,'2018-05 (Д)'!$C$2:$C$100,0)+1,0)))-INDIRECT(CONCATENATE("'2018-04 (Д)'!O",TEXT(MATCH($C13,'2018-04 (Д)'!$C$2:$C$100,0)+1,0))))/INDIRECT(CONCATENATE("'2018-04 (Д)'!O",TEXT(MATCH($C13,'2018-04 (Д)'!$C$2:$C$100,0)+1,0))))*100)</f>
        <v>3409.2550261952802</v>
      </c>
      <c r="DN13" s="9">
        <f ca="1">IF(OR(INDIRECT(CONCATENATE("'2018-06 (Д)'!O",TEXT(MATCH($C13,'2018-06 (Д)'!$C$2:$C$100,0)+1,0)))="Н/Д",INDIRECT(CONCATENATE("'2018-05 (Д)'!O",TEXT(MATCH($C13,'2018-05 (Д)'!$C$2:$C$100,0)+1,0)))="Н/Д",AND(INDIRECT(CONCATENATE("'2018-06 (Д)'!O",TEXT(MATCH($C13,'2018-06 (Д)'!$C$2:$C$100,0)+1,0)))="Н/Д",INDIRECT(CONCATENATE("'2018-05 (Д)'!O",TEXT(MATCH($C13,'2018-05 (Д)'!$C$2:$C$100,0)+1,0))))),"Н/Д",((INDIRECT(CONCATENATE("'2018-06 (Д)'!O",TEXT(MATCH($C13,'2018-06 (Д)'!$C$2:$C$100,0)+1,0)))-INDIRECT(CONCATENATE("'2018-05 (Д)'!O",TEXT(MATCH($C13,'2018-05 (Д)'!$C$2:$C$100,0)+1,0))))/INDIRECT(CONCATENATE("'2018-05 (Д)'!O",TEXT(MATCH($C13,'2018-05 (Д)'!$C$2:$C$100,0)+1,0))))*100)</f>
        <v>-96.145651373944901</v>
      </c>
      <c r="DO13" s="9">
        <f ca="1">IF(OR(INDIRECT(CONCATENATE("'2018-07 (Д)'!O",TEXT(MATCH($C13,'2018-07 (Д)'!$C$2:$C$100,0)+1,0)))="Н/Д",INDIRECT(CONCATENATE("'2018-06 (Д)'!O",TEXT(MATCH($C13,'2018-06 (Д)'!$C$2:$C$100,0)+1,0)))="Н/Д",AND(INDIRECT(CONCATENATE("'2018-07 (Д)'!O",TEXT(MATCH($C13,'2018-07 (Д)'!$C$2:$C$100,0)+1,0)))="Н/Д",INDIRECT(CONCATENATE("'2018-06 (Д)'!O",TEXT(MATCH($C13,'2018-06 (Д)'!$C$2:$C$100,0)+1,0))))),"Н/Д",((INDIRECT(CONCATENATE("'2018-07 (Д)'!O",TEXT(MATCH($C13,'2018-07 (Д)'!$C$2:$C$100,0)+1,0)))-INDIRECT(CONCATENATE("'2018-06 (Д)'!O",TEXT(MATCH($C13,'2018-06 (Д)'!$C$2:$C$100,0)+1,0))))/INDIRECT(CONCATENATE("'2018-06 (Д)'!O",TEXT(MATCH($C13,'2018-06 (Д)'!$C$2:$C$100,0)+1,0))))*100)</f>
        <v>-23.331140512552864</v>
      </c>
      <c r="DP13" s="9">
        <f ca="1">IF(OR(INDIRECT(CONCATENATE("'2018-08 (Д)'!O",TEXT(MATCH($C13,'2018-08 (Д)'!$C$2:$C$100,0)+1,0)))="Н/Д",INDIRECT(CONCATENATE("'2018-07 (Д)'!O",TEXT(MATCH($C13,'2018-07 (Д)'!$C$2:$C$100,0)+1,0)))="Н/Д",AND(INDIRECT(CONCATENATE("'2018-08 (Д)'!O",TEXT(MATCH($C13,'2018-08 (Д)'!$C$2:$C$100,0)+1,0)))="Н/Д",INDIRECT(CONCATENATE("'2018-07 (Д)'!O",TEXT(MATCH($C13,'2018-07 (Д)'!$C$2:$C$100,0)+1,0))))),"Н/Д",((INDIRECT(CONCATENATE("'2018-08 (Д)'!O",TEXT(MATCH($C13,'2018-08 (Д)'!$C$2:$C$100,0)+1,0)))-INDIRECT(CONCATENATE("'2018-07 (Д)'!O",TEXT(MATCH($C13,'2018-07 (Д)'!$C$2:$C$100,0)+1,0))))/INDIRECT(CONCATENATE("'2018-07 (Д)'!O",TEXT(MATCH($C13,'2018-07 (Д)'!$C$2:$C$100,0)+1,0))))*100)</f>
        <v>-493.20524437376275</v>
      </c>
      <c r="DQ13" s="9">
        <f ca="1">IF(OR(INDIRECT(CONCATENATE("'2018-09 (Д)'!O",TEXT(MATCH($C13,'2018-09 (Д)'!$C$2:$C$100,0)+1,0)))="Н/Д",INDIRECT(CONCATENATE("'2018-08 (Д)'!O",TEXT(MATCH($C13,'2018-08 (Д)'!$C$2:$C$100,0)+1,0)))="Н/Д",AND(INDIRECT(CONCATENATE("'2018-09 (Д)'!O",TEXT(MATCH($C13,'2018-09 (Д)'!$C$2:$C$100,0)+1,0)))="Н/Д",INDIRECT(CONCATENATE("'2018-08 (Д)'!O",TEXT(MATCH($C13,'2018-08 (Д)'!$C$2:$C$100,0)+1,0))))),"Н/Д",((INDIRECT(CONCATENATE("'2018-09 (Д)'!O",TEXT(MATCH($C13,'2018-09 (Д)'!$C$2:$C$100,0)+1,0)))-INDIRECT(CONCATENATE("'2018-08 (Д)'!O",TEXT(MATCH($C13,'2018-08 (Д)'!$C$2:$C$100,0)+1,0))))/INDIRECT(CONCATENATE("'2018-08 (Д)'!O",TEXT(MATCH($C13,'2018-08 (Д)'!$C$2:$C$100,0)+1,0))))*100)</f>
        <v>-96.24461985311828</v>
      </c>
      <c r="DR13" s="9">
        <f ca="1">IF(OR(INDIRECT(CONCATENATE("'2018-10 (Д)'!O",TEXT(MATCH($C13,'2018-10 (Д)'!$C$2:$C$100,0)+1,0)))="Н/Д",INDIRECT(CONCATENATE("'2018-09 (Д)'!O",TEXT(MATCH($C13,'2018-09 (Д)'!$C$2:$C$100,0)+1,0)))="Н/Д",AND(INDIRECT(CONCATENATE("'2018-10 (Д)'!O",TEXT(MATCH($C13,'2018-10 (Д)'!$C$2:$C$100,0)+1,0)))="Н/Д",INDIRECT(CONCATENATE("'2018-09 (Д)'!O",TEXT(MATCH($C13,'2018-09 (Д)'!$C$2:$C$100,0)+1,0))))),"Н/Д",((INDIRECT(CONCATENATE("'2018-10 (Д)'!O",TEXT(MATCH($C13,'2018-10 (Д)'!$C$2:$C$100,0)+1,0)))-INDIRECT(CONCATENATE("'2018-09 (Д)'!O",TEXT(MATCH($C13,'2018-09 (Д)'!$C$2:$C$100,0)+1,0))))/INDIRECT(CONCATENATE("'2018-09 (Д)'!O",TEXT(MATCH($C13,'2018-09 (Д)'!$C$2:$C$100,0)+1,0))))*100)</f>
        <v>371.15914441717649</v>
      </c>
      <c r="DS13" s="9">
        <f ca="1">IF(OR(INDIRECT(CONCATENATE("'2018-11 (Д)'!O",TEXT(MATCH($C13,'2018-11 (Д)'!$C$2:$C$100,0)+1,0)))="Н/Д",INDIRECT(CONCATENATE("'2018-10 (Д)'!O",TEXT(MATCH($C13,'2018-10 (Д)'!$C$2:$C$100,0)+1,0)))="Н/Д",AND(INDIRECT(CONCATENATE("'2018-11 (Д)'!O",TEXT(MATCH($C13,'2018-11 (Д)'!$C$2:$C$100,0)+1,0)))="Н/Д",INDIRECT(CONCATENATE("'2018-10 (Д)'!O",TEXT(MATCH($C13,'2018-10 (Д)'!$C$2:$C$100,0)+1,0))))),"Н/Д",((INDIRECT(CONCATENATE("'2018-11 (Д)'!O",TEXT(MATCH($C13,'2018-11 (Д)'!$C$2:$C$100,0)+1,0)))-INDIRECT(CONCATENATE("'2018-10 (Д)'!O",TEXT(MATCH($C13,'2018-10 (Д)'!$C$2:$C$100,0)+1,0))))/INDIRECT(CONCATENATE("'2018-10 (Д)'!O",TEXT(MATCH($C13,'2018-10 (Д)'!$C$2:$C$100,0)+1,0))))*100)</f>
        <v>-121.29442096589791</v>
      </c>
      <c r="DT13" s="9">
        <f ca="1">IF(OR(INDIRECT(CONCATENATE("'2018-12 (Д)'!O",TEXT(MATCH($C13,'2018-12 (Д)'!$C$2:$C$100,0)+1,0)))="Н/Д",INDIRECT(CONCATENATE("'2018-11 (Д)'!O",TEXT(MATCH($C13,'2018-11 (Д)'!$C$2:$C$100,0)+1,0)))="Н/Д",AND(INDIRECT(CONCATENATE("'2018-12 (Д)'!O",TEXT(MATCH($C13,'2018-12 (Д)'!$C$2:$C$100,0)+1,0)))="Н/Д",INDIRECT(CONCATENATE("'2018-11 (Д)'!O",TEXT(MATCH($C13,'2018-11 (Д)'!$C$2:$C$100,0)+1,0))))),"Н/Д",((INDIRECT(CONCATENATE("'2018-12 (Д)'!O",TEXT(MATCH($C13,'2018-12 (Д)'!$C$2:$C$100,0)+1,0)))-INDIRECT(CONCATENATE("'2018-11 (Д)'!O",TEXT(MATCH($C13,'2018-11 (Д)'!$C$2:$C$100,0)+1,0))))/INDIRECT(CONCATENATE("'2018-11 (Д)'!O",TEXT(MATCH($C13,'2018-11 (Д)'!$C$2:$C$100,0)+1,0))))*100)</f>
        <v>30221.13934794645</v>
      </c>
      <c r="DU13" s="9"/>
      <c r="DV13" s="9">
        <f ca="1">IF(OR(INDIRECT(CONCATENATE("'2018-03 (Д)'!P",TEXT(MATCH($C13,'2018-03 (Д)'!$C$2:$C$100,0)+1,0)))="Н/Д",INDIRECT(CONCATENATE("'2018-02 (Д)'!P",TEXT(MATCH($C13,'2018-02 (Д)'!$C$2:$C$100,0)+1,0)))="Н/Д",AND(INDIRECT(CONCATENATE("'2018-03 (Д)'!P",TEXT(MATCH($C13,'2018-03 (Д)'!$C$2:$C$100,0)+1,0)))="Н/Д",INDIRECT(CONCATENATE("'2018-02 (Д)'!P",TEXT(MATCH($C13,'2018-02 (Д)'!$C$2:$C$100,0)+1,0))))),"Н/Д",((INDIRECT(CONCATENATE("'2018-03 (Д)'!P",TEXT(MATCH($C13,'2018-03 (Д)'!$C$2:$C$100,0)+1,0)))-INDIRECT(CONCATENATE("'2018-02 (Д)'!P",TEXT(MATCH($C13,'2018-02 (Д)'!$C$2:$C$100,0)+1,0))))/INDIRECT(CONCATENATE("'2018-02 (Д)'!P",TEXT(MATCH($C13,'2018-02 (Д)'!$C$2:$C$100,0)+1,0))))*100)</f>
        <v>-15.754851087472572</v>
      </c>
      <c r="DW13" s="9">
        <f ca="1">IF(OR(INDIRECT(CONCATENATE("'2018-04 (Д)'!P",TEXT(MATCH($C13,'2018-04 (Д)'!$C$2:$C$100,0)+1,0)))="Н/Д",INDIRECT(CONCATENATE("'2018-03 (Д)'!P",TEXT(MATCH($C13,'2018-03 (Д)'!$C$2:$C$100,0)+1,0)))="Н/Д",AND(INDIRECT(CONCATENATE("'2018-04 (Д)'!P",TEXT(MATCH($C13,'2018-04 (Д)'!$C$2:$C$100,0)+1,0)))="Н/Д",INDIRECT(CONCATENATE("'2018-03 (Д)'!P",TEXT(MATCH($C13,'2018-03 (Д)'!$C$2:$C$100,0)+1,0))))),"Н/Д",((INDIRECT(CONCATENATE("'2018-04 (Д)'!P",TEXT(MATCH($C13,'2018-04 (Д)'!$C$2:$C$100,0)+1,0)))-INDIRECT(CONCATENATE("'2018-03 (Д)'!P",TEXT(MATCH($C13,'2018-03 (Д)'!$C$2:$C$100,0)+1,0))))/INDIRECT(CONCATENATE("'2018-03 (Д)'!P",TEXT(MATCH($C13,'2018-03 (Д)'!$C$2:$C$100,0)+1,0))))*100)</f>
        <v>41.737271652954711</v>
      </c>
      <c r="DX13" s="9">
        <f ca="1">IF(OR(INDIRECT(CONCATENATE("'2018-05 (Д)'!P",TEXT(MATCH($C13,'2018-05 (Д)'!$C$2:$C$100,0)+1,0)))="Н/Д",INDIRECT(CONCATENATE("'2018-04 (Д)'!P",TEXT(MATCH($C13,'2018-04 (Д)'!$C$2:$C$100,0)+1,0)))="Н/Д",AND(INDIRECT(CONCATENATE("'2018-05 (Д)'!P",TEXT(MATCH($C13,'2018-05 (Д)'!$C$2:$C$100,0)+1,0)))="Н/Д",INDIRECT(CONCATENATE("'2018-04 (Д)'!P",TEXT(MATCH($C13,'2018-04 (Д)'!$C$2:$C$100,0)+1,0))))),"Н/Д",((INDIRECT(CONCATENATE("'2018-05 (Д)'!P",TEXT(MATCH($C13,'2018-05 (Д)'!$C$2:$C$100,0)+1,0)))-INDIRECT(CONCATENATE("'2018-04 (Д)'!P",TEXT(MATCH($C13,'2018-04 (Д)'!$C$2:$C$100,0)+1,0))))/INDIRECT(CONCATENATE("'2018-04 (Д)'!P",TEXT(MATCH($C13,'2018-04 (Д)'!$C$2:$C$100,0)+1,0))))*100)</f>
        <v>9.076864060148857</v>
      </c>
      <c r="DY13" s="9">
        <f ca="1">IF(OR(INDIRECT(CONCATENATE("'2018-06 (Д)'!P",TEXT(MATCH($C13,'2018-06 (Д)'!$C$2:$C$100,0)+1,0)))="Н/Д",INDIRECT(CONCATENATE("'2018-05 (Д)'!P",TEXT(MATCH($C13,'2018-05 (Д)'!$C$2:$C$100,0)+1,0)))="Н/Д",AND(INDIRECT(CONCATENATE("'2018-06 (Д)'!P",TEXT(MATCH($C13,'2018-06 (Д)'!$C$2:$C$100,0)+1,0)))="Н/Д",INDIRECT(CONCATENATE("'2018-05 (Д)'!P",TEXT(MATCH($C13,'2018-05 (Д)'!$C$2:$C$100,0)+1,0))))),"Н/Д",((INDIRECT(CONCATENATE("'2018-06 (Д)'!P",TEXT(MATCH($C13,'2018-06 (Д)'!$C$2:$C$100,0)+1,0)))-INDIRECT(CONCATENATE("'2018-05 (Д)'!P",TEXT(MATCH($C13,'2018-05 (Д)'!$C$2:$C$100,0)+1,0))))/INDIRECT(CONCATENATE("'2018-05 (Д)'!P",TEXT(MATCH($C13,'2018-05 (Д)'!$C$2:$C$100,0)+1,0))))*100)</f>
        <v>-33.339962105389361</v>
      </c>
      <c r="DZ13" s="9">
        <f ca="1">IF(OR(INDIRECT(CONCATENATE("'2018-07 (Д)'!P",TEXT(MATCH($C13,'2018-07 (Д)'!$C$2:$C$100,0)+1,0)))="Н/Д",INDIRECT(CONCATENATE("'2018-06 (Д)'!P",TEXT(MATCH($C13,'2018-06 (Д)'!$C$2:$C$100,0)+1,0)))="Н/Д",AND(INDIRECT(CONCATENATE("'2018-07 (Д)'!P",TEXT(MATCH($C13,'2018-07 (Д)'!$C$2:$C$100,0)+1,0)))="Н/Д",INDIRECT(CONCATENATE("'2018-06 (Д)'!P",TEXT(MATCH($C13,'2018-06 (Д)'!$C$2:$C$100,0)+1,0))))),"Н/Д",((INDIRECT(CONCATENATE("'2018-07 (Д)'!P",TEXT(MATCH($C13,'2018-07 (Д)'!$C$2:$C$100,0)+1,0)))-INDIRECT(CONCATENATE("'2018-06 (Д)'!P",TEXT(MATCH($C13,'2018-06 (Д)'!$C$2:$C$100,0)+1,0))))/INDIRECT(CONCATENATE("'2018-06 (Д)'!P",TEXT(MATCH($C13,'2018-06 (Д)'!$C$2:$C$100,0)+1,0))))*100)</f>
        <v>27.182156688700175</v>
      </c>
      <c r="EA13" s="9">
        <f ca="1">IF(OR(INDIRECT(CONCATENATE("'2018-08 (Д)'!P",TEXT(MATCH($C13,'2018-08 (Д)'!$C$2:$C$100,0)+1,0)))="Н/Д",INDIRECT(CONCATENATE("'2018-07 (Д)'!P",TEXT(MATCH($C13,'2018-07 (Д)'!$C$2:$C$100,0)+1,0)))="Н/Д",AND(INDIRECT(CONCATENATE("'2018-08 (Д)'!P",TEXT(MATCH($C13,'2018-08 (Д)'!$C$2:$C$100,0)+1,0)))="Н/Д",INDIRECT(CONCATENATE("'2018-07 (Д)'!P",TEXT(MATCH($C13,'2018-07 (Д)'!$C$2:$C$100,0)+1,0))))),"Н/Д",((INDIRECT(CONCATENATE("'2018-08 (Д)'!P",TEXT(MATCH($C13,'2018-08 (Д)'!$C$2:$C$100,0)+1,0)))-INDIRECT(CONCATENATE("'2018-07 (Д)'!P",TEXT(MATCH($C13,'2018-07 (Д)'!$C$2:$C$100,0)+1,0))))/INDIRECT(CONCATENATE("'2018-07 (Д)'!P",TEXT(MATCH($C13,'2018-07 (Д)'!$C$2:$C$100,0)+1,0))))*100)</f>
        <v>13.478168005531382</v>
      </c>
      <c r="EB13" s="9">
        <f ca="1">IF(OR(INDIRECT(CONCATENATE("'2018-09 (Д)'!P",TEXT(MATCH($C13,'2018-09 (Д)'!$C$2:$C$100,0)+1,0)))="Н/Д",INDIRECT(CONCATENATE("'2018-08 (Д)'!P",TEXT(MATCH($C13,'2018-08 (Д)'!$C$2:$C$100,0)+1,0)))="Н/Д",AND(INDIRECT(CONCATENATE("'2018-09 (Д)'!P",TEXT(MATCH($C13,'2018-09 (Д)'!$C$2:$C$100,0)+1,0)))="Н/Д",INDIRECT(CONCATENATE("'2018-08 (Д)'!P",TEXT(MATCH($C13,'2018-08 (Д)'!$C$2:$C$100,0)+1,0))))),"Н/Д",((INDIRECT(CONCATENATE("'2018-09 (Д)'!P",TEXT(MATCH($C13,'2018-09 (Д)'!$C$2:$C$100,0)+1,0)))-INDIRECT(CONCATENATE("'2018-08 (Д)'!P",TEXT(MATCH($C13,'2018-08 (Д)'!$C$2:$C$100,0)+1,0))))/INDIRECT(CONCATENATE("'2018-08 (Д)'!P",TEXT(MATCH($C13,'2018-08 (Д)'!$C$2:$C$100,0)+1,0))))*100)</f>
        <v>-18.509023870258662</v>
      </c>
      <c r="EC13" s="9">
        <f ca="1">IF(OR(INDIRECT(CONCATENATE("'2018-10 (Д)'!P",TEXT(MATCH($C13,'2018-10 (Д)'!$C$2:$C$100,0)+1,0)))="Н/Д",INDIRECT(CONCATENATE("'2018-09 (Д)'!P",TEXT(MATCH($C13,'2018-09 (Д)'!$C$2:$C$100,0)+1,0)))="Н/Д",AND(INDIRECT(CONCATENATE("'2018-10 (Д)'!P",TEXT(MATCH($C13,'2018-10 (Д)'!$C$2:$C$100,0)+1,0)))="Н/Д",INDIRECT(CONCATENATE("'2018-09 (Д)'!P",TEXT(MATCH($C13,'2018-09 (Д)'!$C$2:$C$100,0)+1,0))))),"Н/Д",((INDIRECT(CONCATENATE("'2018-10 (Д)'!P",TEXT(MATCH($C13,'2018-10 (Д)'!$C$2:$C$100,0)+1,0)))-INDIRECT(CONCATENATE("'2018-09 (Д)'!P",TEXT(MATCH($C13,'2018-09 (Д)'!$C$2:$C$100,0)+1,0))))/INDIRECT(CONCATENATE("'2018-09 (Д)'!P",TEXT(MATCH($C13,'2018-09 (Д)'!$C$2:$C$100,0)+1,0))))*100)</f>
        <v>0.15672097307823202</v>
      </c>
      <c r="ED13" s="9">
        <f ca="1">IF(OR(INDIRECT(CONCATENATE("'2018-11 (Д)'!P",TEXT(MATCH($C13,'2018-11 (Д)'!$C$2:$C$100,0)+1,0)))="Н/Д",INDIRECT(CONCATENATE("'2018-10 (Д)'!P",TEXT(MATCH($C13,'2018-10 (Д)'!$C$2:$C$100,0)+1,0)))="Н/Д",AND(INDIRECT(CONCATENATE("'2018-11 (Д)'!P",TEXT(MATCH($C13,'2018-11 (Д)'!$C$2:$C$100,0)+1,0)))="Н/Д",INDIRECT(CONCATENATE("'2018-10 (Д)'!P",TEXT(MATCH($C13,'2018-10 (Д)'!$C$2:$C$100,0)+1,0))))),"Н/Д",((INDIRECT(CONCATENATE("'2018-11 (Д)'!P",TEXT(MATCH($C13,'2018-11 (Д)'!$C$2:$C$100,0)+1,0)))-INDIRECT(CONCATENATE("'2018-10 (Д)'!P",TEXT(MATCH($C13,'2018-10 (Д)'!$C$2:$C$100,0)+1,0))))/INDIRECT(CONCATENATE("'2018-10 (Д)'!P",TEXT(MATCH($C13,'2018-10 (Д)'!$C$2:$C$100,0)+1,0))))*100)</f>
        <v>19.125115501224744</v>
      </c>
      <c r="EE13" s="9">
        <f ca="1">IF(OR(INDIRECT(CONCATENATE("'2018-12 (Д)'!P",TEXT(MATCH($C13,'2018-12 (Д)'!$C$2:$C$100,0)+1,0)))="Н/Д",INDIRECT(CONCATENATE("'2018-11 (Д)'!P",TEXT(MATCH($C13,'2018-11 (Д)'!$C$2:$C$100,0)+1,0)))="Н/Д",AND(INDIRECT(CONCATENATE("'2018-12 (Д)'!P",TEXT(MATCH($C13,'2018-12 (Д)'!$C$2:$C$100,0)+1,0)))="Н/Д",INDIRECT(CONCATENATE("'2018-11 (Д)'!P",TEXT(MATCH($C13,'2018-11 (Д)'!$C$2:$C$100,0)+1,0))))),"Н/Д",((INDIRECT(CONCATENATE("'2018-12 (Д)'!P",TEXT(MATCH($C13,'2018-12 (Д)'!$C$2:$C$100,0)+1,0)))-INDIRECT(CONCATENATE("'2018-11 (Д)'!P",TEXT(MATCH($C13,'2018-11 (Д)'!$C$2:$C$100,0)+1,0))))/INDIRECT(CONCATENATE("'2018-11 (Д)'!P",TEXT(MATCH($C13,'2018-11 (Д)'!$C$2:$C$100,0)+1,0))))*100)</f>
        <v>-27.03443932749779</v>
      </c>
      <c r="EF13" s="9"/>
      <c r="EG13" s="9">
        <f ca="1">IF(OR(INDIRECT(CONCATENATE("'2018-03 (Д)'!Q",TEXT(MATCH($C13,'2018-03 (Д)'!$C$2:$C$100,0)+1,0)))="Н/Д",INDIRECT(CONCATENATE("'2018-02 (Д)'!Q",TEXT(MATCH($C13,'2018-02 (Д)'!$C$2:$C$100,0)+1,0)))="Н/Д",AND(INDIRECT(CONCATENATE("'2018-03 (Д)'!Q",TEXT(MATCH($C13,'2018-03 (Д)'!$C$2:$C$100,0)+1,0)))="Н/Д",INDIRECT(CONCATENATE("'2018-02 (Д)'!Q",TEXT(MATCH($C13,'2018-02 (Д)'!$C$2:$C$100,0)+1,0))))),"Н/Д",((INDIRECT(CONCATENATE("'2018-03 (Д)'!Q",TEXT(MATCH($C13,'2018-03 (Д)'!$C$2:$C$100,0)+1,0)))-INDIRECT(CONCATENATE("'2018-02 (Д)'!Q",TEXT(MATCH($C13,'2018-02 (Д)'!$C$2:$C$100,0)+1,0))))/INDIRECT(CONCATENATE("'2018-02 (Д)'!Q",TEXT(MATCH($C13,'2018-02 (Д)'!$C$2:$C$100,0)+1,0))))*100)</f>
        <v>168.44613379075557</v>
      </c>
      <c r="EH13" s="9">
        <f ca="1">IF(OR(INDIRECT(CONCATENATE("'2018-04 (Д)'!Q",TEXT(MATCH($C13,'2018-04 (Д)'!$C$2:$C$100,0)+1,0)))="Н/Д",INDIRECT(CONCATENATE("'2018-03 (Д)'!Q",TEXT(MATCH($C13,'2018-03 (Д)'!$C$2:$C$100,0)+1,0)))="Н/Д",AND(INDIRECT(CONCATENATE("'2018-04 (Д)'!Q",TEXT(MATCH($C13,'2018-04 (Д)'!$C$2:$C$100,0)+1,0)))="Н/Д",INDIRECT(CONCATENATE("'2018-03 (Д)'!Q",TEXT(MATCH($C13,'2018-03 (Д)'!$C$2:$C$100,0)+1,0))))),"Н/Д",((INDIRECT(CONCATENATE("'2018-04 (Д)'!Q",TEXT(MATCH($C13,'2018-04 (Д)'!$C$2:$C$100,0)+1,0)))-INDIRECT(CONCATENATE("'2018-03 (Д)'!Q",TEXT(MATCH($C13,'2018-03 (Д)'!$C$2:$C$100,0)+1,0))))/INDIRECT(CONCATENATE("'2018-03 (Д)'!Q",TEXT(MATCH($C13,'2018-03 (Д)'!$C$2:$C$100,0)+1,0))))*100)</f>
        <v>23.930717793730665</v>
      </c>
      <c r="EI13" s="9">
        <f ca="1">IF(OR(INDIRECT(CONCATENATE("'2018-05 (Д)'!Q",TEXT(MATCH($C13,'2018-05 (Д)'!$C$2:$C$100,0)+1,0)))="Н/Д",INDIRECT(CONCATENATE("'2018-04 (Д)'!Q",TEXT(MATCH($C13,'2018-04 (Д)'!$C$2:$C$100,0)+1,0)))="Н/Д",AND(INDIRECT(CONCATENATE("'2018-05 (Д)'!Q",TEXT(MATCH($C13,'2018-05 (Д)'!$C$2:$C$100,0)+1,0)))="Н/Д",INDIRECT(CONCATENATE("'2018-04 (Д)'!Q",TEXT(MATCH($C13,'2018-04 (Д)'!$C$2:$C$100,0)+1,0))))),"Н/Д",((INDIRECT(CONCATENATE("'2018-05 (Д)'!Q",TEXT(MATCH($C13,'2018-05 (Д)'!$C$2:$C$100,0)+1,0)))-INDIRECT(CONCATENATE("'2018-04 (Д)'!Q",TEXT(MATCH($C13,'2018-04 (Д)'!$C$2:$C$100,0)+1,0))))/INDIRECT(CONCATENATE("'2018-04 (Д)'!Q",TEXT(MATCH($C13,'2018-04 (Д)'!$C$2:$C$100,0)+1,0))))*100)</f>
        <v>-11.914548101125307</v>
      </c>
      <c r="EJ13" s="9">
        <f ca="1">IF(OR(INDIRECT(CONCATENATE("'2018-06 (Д)'!Q",TEXT(MATCH($C13,'2018-06 (Д)'!$C$2:$C$100,0)+1,0)))="Н/Д",INDIRECT(CONCATENATE("'2018-05 (Д)'!Q",TEXT(MATCH($C13,'2018-05 (Д)'!$C$2:$C$100,0)+1,0)))="Н/Д",AND(INDIRECT(CONCATENATE("'2018-06 (Д)'!Q",TEXT(MATCH($C13,'2018-06 (Д)'!$C$2:$C$100,0)+1,0)))="Н/Д",INDIRECT(CONCATENATE("'2018-05 (Д)'!Q",TEXT(MATCH($C13,'2018-05 (Д)'!$C$2:$C$100,0)+1,0))))),"Н/Д",((INDIRECT(CONCATENATE("'2018-06 (Д)'!Q",TEXT(MATCH($C13,'2018-06 (Д)'!$C$2:$C$100,0)+1,0)))-INDIRECT(CONCATENATE("'2018-05 (Д)'!Q",TEXT(MATCH($C13,'2018-05 (Д)'!$C$2:$C$100,0)+1,0))))/INDIRECT(CONCATENATE("'2018-05 (Д)'!Q",TEXT(MATCH($C13,'2018-05 (Д)'!$C$2:$C$100,0)+1,0))))*100)</f>
        <v>-21.141995246287966</v>
      </c>
      <c r="EK13" s="9">
        <f ca="1">IF(OR(INDIRECT(CONCATENATE("'2018-07 (Д)'!Q",TEXT(MATCH($C13,'2018-07 (Д)'!$C$2:$C$100,0)+1,0)))="Н/Д",INDIRECT(CONCATENATE("'2018-06 (Д)'!Q",TEXT(MATCH($C13,'2018-06 (Д)'!$C$2:$C$100,0)+1,0)))="Н/Д",AND(INDIRECT(CONCATENATE("'2018-07 (Д)'!Q",TEXT(MATCH($C13,'2018-07 (Д)'!$C$2:$C$100,0)+1,0)))="Н/Д",INDIRECT(CONCATENATE("'2018-06 (Д)'!Q",TEXT(MATCH($C13,'2018-06 (Д)'!$C$2:$C$100,0)+1,0))))),"Н/Д",((INDIRECT(CONCATENATE("'2018-07 (Д)'!Q",TEXT(MATCH($C13,'2018-07 (Д)'!$C$2:$C$100,0)+1,0)))-INDIRECT(CONCATENATE("'2018-06 (Д)'!Q",TEXT(MATCH($C13,'2018-06 (Д)'!$C$2:$C$100,0)+1,0))))/INDIRECT(CONCATENATE("'2018-06 (Д)'!Q",TEXT(MATCH($C13,'2018-06 (Д)'!$C$2:$C$100,0)+1,0))))*100)</f>
        <v>-7.532188649498667</v>
      </c>
      <c r="EL13" s="9">
        <f ca="1">IF(OR(INDIRECT(CONCATENATE("'2018-08 (Д)'!Q",TEXT(MATCH($C13,'2018-08 (Д)'!$C$2:$C$100,0)+1,0)))="Н/Д",INDIRECT(CONCATENATE("'2018-07 (Д)'!Q",TEXT(MATCH($C13,'2018-07 (Д)'!$C$2:$C$100,0)+1,0)))="Н/Д",AND(INDIRECT(CONCATENATE("'2018-08 (Д)'!Q",TEXT(MATCH($C13,'2018-08 (Д)'!$C$2:$C$100,0)+1,0)))="Н/Д",INDIRECT(CONCATENATE("'2018-07 (Д)'!Q",TEXT(MATCH($C13,'2018-07 (Д)'!$C$2:$C$100,0)+1,0))))),"Н/Д",((INDIRECT(CONCATENATE("'2018-08 (Д)'!Q",TEXT(MATCH($C13,'2018-08 (Д)'!$C$2:$C$100,0)+1,0)))-INDIRECT(CONCATENATE("'2018-07 (Д)'!Q",TEXT(MATCH($C13,'2018-07 (Д)'!$C$2:$C$100,0)+1,0))))/INDIRECT(CONCATENATE("'2018-07 (Д)'!Q",TEXT(MATCH($C13,'2018-07 (Д)'!$C$2:$C$100,0)+1,0))))*100)</f>
        <v>44.009821579416084</v>
      </c>
      <c r="EM13" s="9">
        <f ca="1">IF(OR(INDIRECT(CONCATENATE("'2018-09 (Д)'!Q",TEXT(MATCH($C13,'2018-09 (Д)'!$C$2:$C$100,0)+1,0)))="Н/Д",INDIRECT(CONCATENATE("'2018-08 (Д)'!Q",TEXT(MATCH($C13,'2018-08 (Д)'!$C$2:$C$100,0)+1,0)))="Н/Д",AND(INDIRECT(CONCATENATE("'2018-09 (Д)'!Q",TEXT(MATCH($C13,'2018-09 (Д)'!$C$2:$C$100,0)+1,0)))="Н/Д",INDIRECT(CONCATENATE("'2018-08 (Д)'!Q",TEXT(MATCH($C13,'2018-08 (Д)'!$C$2:$C$100,0)+1,0))))),"Н/Д",((INDIRECT(CONCATENATE("'2018-09 (Д)'!Q",TEXT(MATCH($C13,'2018-09 (Д)'!$C$2:$C$100,0)+1,0)))-INDIRECT(CONCATENATE("'2018-08 (Д)'!Q",TEXT(MATCH($C13,'2018-08 (Д)'!$C$2:$C$100,0)+1,0))))/INDIRECT(CONCATENATE("'2018-08 (Д)'!Q",TEXT(MATCH($C13,'2018-08 (Д)'!$C$2:$C$100,0)+1,0))))*100)</f>
        <v>-8.2530532352213797</v>
      </c>
      <c r="EN13" s="9">
        <f ca="1">IF(OR(INDIRECT(CONCATENATE("'2018-10 (Д)'!Q",TEXT(MATCH($C13,'2018-10 (Д)'!$C$2:$C$100,0)+1,0)))="Н/Д",INDIRECT(CONCATENATE("'2018-09 (Д)'!Q",TEXT(MATCH($C13,'2018-09 (Д)'!$C$2:$C$100,0)+1,0)))="Н/Д",AND(INDIRECT(CONCATENATE("'2018-10 (Д)'!Q",TEXT(MATCH($C13,'2018-10 (Д)'!$C$2:$C$100,0)+1,0)))="Н/Д",INDIRECT(CONCATENATE("'2018-09 (Д)'!Q",TEXT(MATCH($C13,'2018-09 (Д)'!$C$2:$C$100,0)+1,0))))),"Н/Д",((INDIRECT(CONCATENATE("'2018-10 (Д)'!Q",TEXT(MATCH($C13,'2018-10 (Д)'!$C$2:$C$100,0)+1,0)))-INDIRECT(CONCATENATE("'2018-09 (Д)'!Q",TEXT(MATCH($C13,'2018-09 (Д)'!$C$2:$C$100,0)+1,0))))/INDIRECT(CONCATENATE("'2018-09 (Д)'!Q",TEXT(MATCH($C13,'2018-09 (Д)'!$C$2:$C$100,0)+1,0))))*100)</f>
        <v>-5.198719120474725</v>
      </c>
      <c r="EO13" s="9">
        <f ca="1">IF(OR(INDIRECT(CONCATENATE("'2018-11 (Д)'!Q",TEXT(MATCH($C13,'2018-11 (Д)'!$C$2:$C$100,0)+1,0)))="Н/Д",INDIRECT(CONCATENATE("'2018-10 (Д)'!Q",TEXT(MATCH($C13,'2018-10 (Д)'!$C$2:$C$100,0)+1,0)))="Н/Д",AND(INDIRECT(CONCATENATE("'2018-11 (Д)'!Q",TEXT(MATCH($C13,'2018-11 (Д)'!$C$2:$C$100,0)+1,0)))="Н/Д",INDIRECT(CONCATENATE("'2018-10 (Д)'!Q",TEXT(MATCH($C13,'2018-10 (Д)'!$C$2:$C$100,0)+1,0))))),"Н/Д",((INDIRECT(CONCATENATE("'2018-11 (Д)'!Q",TEXT(MATCH($C13,'2018-11 (Д)'!$C$2:$C$100,0)+1,0)))-INDIRECT(CONCATENATE("'2018-10 (Д)'!Q",TEXT(MATCH($C13,'2018-10 (Д)'!$C$2:$C$100,0)+1,0))))/INDIRECT(CONCATENATE("'2018-10 (Д)'!Q",TEXT(MATCH($C13,'2018-10 (Д)'!$C$2:$C$100,0)+1,0))))*100)</f>
        <v>20.758467917997329</v>
      </c>
      <c r="EP13" s="9">
        <f ca="1">IF(OR(INDIRECT(CONCATENATE("'2018-12 (Д)'!Q",TEXT(MATCH($C13,'2018-12 (Д)'!$C$2:$C$100,0)+1,0)))="Н/Д",INDIRECT(CONCATENATE("'2018-11 (Д)'!Q",TEXT(MATCH($C13,'2018-11 (Д)'!$C$2:$C$100,0)+1,0)))="Н/Д",AND(INDIRECT(CONCATENATE("'2018-12 (Д)'!Q",TEXT(MATCH($C13,'2018-12 (Д)'!$C$2:$C$100,0)+1,0)))="Н/Д",INDIRECT(CONCATENATE("'2018-11 (Д)'!Q",TEXT(MATCH($C13,'2018-11 (Д)'!$C$2:$C$100,0)+1,0))))),"Н/Д",((INDIRECT(CONCATENATE("'2018-12 (Д)'!Q",TEXT(MATCH($C13,'2018-12 (Д)'!$C$2:$C$100,0)+1,0)))-INDIRECT(CONCATENATE("'2018-11 (Д)'!Q",TEXT(MATCH($C13,'2018-11 (Д)'!$C$2:$C$100,0)+1,0))))/INDIRECT(CONCATENATE("'2018-11 (Д)'!Q",TEXT(MATCH($C13,'2018-11 (Д)'!$C$2:$C$100,0)+1,0))))*100)</f>
        <v>12.518948552354994</v>
      </c>
      <c r="EQ13" s="9"/>
      <c r="ER13" s="9">
        <f ca="1">IF(OR(INDIRECT(CONCATENATE("'2018-03 (Д)'!R",TEXT(MATCH($C13,'2018-03 (Д)'!$C$2:$C$100,0)+1,0)))="Н/Д",INDIRECT(CONCATENATE("'2018-02 (Д)'!R",TEXT(MATCH($C13,'2018-02 (Д)'!$C$2:$C$100,0)+1,0)))="Н/Д",AND(INDIRECT(CONCATENATE("'2018-03 (Д)'!R",TEXT(MATCH($C13,'2018-03 (Д)'!$C$2:$C$100,0)+1,0)))="Н/Д",INDIRECT(CONCATENATE("'2018-02 (Д)'!R",TEXT(MATCH($C13,'2018-02 (Д)'!$C$2:$C$100,0)+1,0))))),"Н/Д",((INDIRECT(CONCATENATE("'2018-03 (Д)'!R",TEXT(MATCH($C13,'2018-03 (Д)'!$C$2:$C$100,0)+1,0)))-INDIRECT(CONCATENATE("'2018-02 (Д)'!R",TEXT(MATCH($C13,'2018-02 (Д)'!$C$2:$C$100,0)+1,0))))/INDIRECT(CONCATENATE("'2018-02 (Д)'!R",TEXT(MATCH($C13,'2018-02 (Д)'!$C$2:$C$100,0)+1,0))))*100)</f>
        <v>35.577442598967451</v>
      </c>
      <c r="ES13" s="9">
        <f ca="1">IF(OR(INDIRECT(CONCATENATE("'2018-04 (Д)'!R",TEXT(MATCH($C13,'2018-04 (Д)'!$C$2:$C$100,0)+1,0)))="Н/Д",INDIRECT(CONCATENATE("'2018-03 (Д)'!R",TEXT(MATCH($C13,'2018-03 (Д)'!$C$2:$C$100,0)+1,0)))="Н/Д",AND(INDIRECT(CONCATENATE("'2018-04 (Д)'!R",TEXT(MATCH($C13,'2018-04 (Д)'!$C$2:$C$100,0)+1,0)))="Н/Д",INDIRECT(CONCATENATE("'2018-03 (Д)'!R",TEXT(MATCH($C13,'2018-03 (Д)'!$C$2:$C$100,0)+1,0))))),"Н/Д",((INDIRECT(CONCATENATE("'2018-04 (Д)'!R",TEXT(MATCH($C13,'2018-04 (Д)'!$C$2:$C$100,0)+1,0)))-INDIRECT(CONCATENATE("'2018-03 (Д)'!R",TEXT(MATCH($C13,'2018-03 (Д)'!$C$2:$C$100,0)+1,0))))/INDIRECT(CONCATENATE("'2018-03 (Д)'!R",TEXT(MATCH($C13,'2018-03 (Д)'!$C$2:$C$100,0)+1,0))))*100)</f>
        <v>12.225006314674429</v>
      </c>
      <c r="ET13" s="9">
        <f ca="1">IF(OR(INDIRECT(CONCATENATE("'2018-05 (Д)'!R",TEXT(MATCH($C13,'2018-05 (Д)'!$C$2:$C$100,0)+1,0)))="Н/Д",INDIRECT(CONCATENATE("'2018-04 (Д)'!R",TEXT(MATCH($C13,'2018-04 (Д)'!$C$2:$C$100,0)+1,0)))="Н/Д",AND(INDIRECT(CONCATENATE("'2018-05 (Д)'!R",TEXT(MATCH($C13,'2018-05 (Д)'!$C$2:$C$100,0)+1,0)))="Н/Д",INDIRECT(CONCATENATE("'2018-04 (Д)'!R",TEXT(MATCH($C13,'2018-04 (Д)'!$C$2:$C$100,0)+1,0))))),"Н/Д",((INDIRECT(CONCATENATE("'2018-05 (Д)'!R",TEXT(MATCH($C13,'2018-05 (Д)'!$C$2:$C$100,0)+1,0)))-INDIRECT(CONCATENATE("'2018-04 (Д)'!R",TEXT(MATCH($C13,'2018-04 (Д)'!$C$2:$C$100,0)+1,0))))/INDIRECT(CONCATENATE("'2018-04 (Д)'!R",TEXT(MATCH($C13,'2018-04 (Д)'!$C$2:$C$100,0)+1,0))))*100)</f>
        <v>-60.229941012116775</v>
      </c>
      <c r="EU13" s="9">
        <f ca="1">IF(OR(INDIRECT(CONCATENATE("'2018-06 (Д)'!R",TEXT(MATCH($C13,'2018-06 (Д)'!$C$2:$C$100,0)+1,0)))="Н/Д",INDIRECT(CONCATENATE("'2018-05 (Д)'!R",TEXT(MATCH($C13,'2018-05 (Д)'!$C$2:$C$100,0)+1,0)))="Н/Д",AND(INDIRECT(CONCATENATE("'2018-06 (Д)'!R",TEXT(MATCH($C13,'2018-06 (Д)'!$C$2:$C$100,0)+1,0)))="Н/Д",INDIRECT(CONCATENATE("'2018-05 (Д)'!R",TEXT(MATCH($C13,'2018-05 (Д)'!$C$2:$C$100,0)+1,0))))),"Н/Д",((INDIRECT(CONCATENATE("'2018-06 (Д)'!R",TEXT(MATCH($C13,'2018-06 (Д)'!$C$2:$C$100,0)+1,0)))-INDIRECT(CONCATENATE("'2018-05 (Д)'!R",TEXT(MATCH($C13,'2018-05 (Д)'!$C$2:$C$100,0)+1,0))))/INDIRECT(CONCATENATE("'2018-05 (Д)'!R",TEXT(MATCH($C13,'2018-05 (Д)'!$C$2:$C$100,0)+1,0))))*100)</f>
        <v>227.17653581371587</v>
      </c>
      <c r="EV13" s="9">
        <f ca="1">IF(OR(INDIRECT(CONCATENATE("'2018-07 (Д)'!R",TEXT(MATCH($C13,'2018-07 (Д)'!$C$2:$C$100,0)+1,0)))="Н/Д",INDIRECT(CONCATENATE("'2018-06 (Д)'!R",TEXT(MATCH($C13,'2018-06 (Д)'!$C$2:$C$100,0)+1,0)))="Н/Д",AND(INDIRECT(CONCATENATE("'2018-07 (Д)'!R",TEXT(MATCH($C13,'2018-07 (Д)'!$C$2:$C$100,0)+1,0)))="Н/Д",INDIRECT(CONCATENATE("'2018-06 (Д)'!R",TEXT(MATCH($C13,'2018-06 (Д)'!$C$2:$C$100,0)+1,0))))),"Н/Д",((INDIRECT(CONCATENATE("'2018-07 (Д)'!R",TEXT(MATCH($C13,'2018-07 (Д)'!$C$2:$C$100,0)+1,0)))-INDIRECT(CONCATENATE("'2018-06 (Д)'!R",TEXT(MATCH($C13,'2018-06 (Д)'!$C$2:$C$100,0)+1,0))))/INDIRECT(CONCATENATE("'2018-06 (Д)'!R",TEXT(MATCH($C13,'2018-06 (Д)'!$C$2:$C$100,0)+1,0))))*100)</f>
        <v>-49.982749070377565</v>
      </c>
      <c r="EW13" s="9">
        <f ca="1">IF(OR(INDIRECT(CONCATENATE("'2018-08 (Д)'!R",TEXT(MATCH($C13,'2018-08 (Д)'!$C$2:$C$100,0)+1,0)))="Н/Д",INDIRECT(CONCATENATE("'2018-07 (Д)'!R",TEXT(MATCH($C13,'2018-07 (Д)'!$C$2:$C$100,0)+1,0)))="Н/Д",AND(INDIRECT(CONCATENATE("'2018-08 (Д)'!R",TEXT(MATCH($C13,'2018-08 (Д)'!$C$2:$C$100,0)+1,0)))="Н/Д",INDIRECT(CONCATENATE("'2018-07 (Д)'!R",TEXT(MATCH($C13,'2018-07 (Д)'!$C$2:$C$100,0)+1,0))))),"Н/Д",((INDIRECT(CONCATENATE("'2018-08 (Д)'!R",TEXT(MATCH($C13,'2018-08 (Д)'!$C$2:$C$100,0)+1,0)))-INDIRECT(CONCATENATE("'2018-07 (Д)'!R",TEXT(MATCH($C13,'2018-07 (Д)'!$C$2:$C$100,0)+1,0))))/INDIRECT(CONCATENATE("'2018-07 (Д)'!R",TEXT(MATCH($C13,'2018-07 (Д)'!$C$2:$C$100,0)+1,0))))*100)</f>
        <v>-7.7068970089661288</v>
      </c>
      <c r="EX13" s="9">
        <f ca="1">IF(OR(INDIRECT(CONCATENATE("'2018-09 (Д)'!R",TEXT(MATCH($C13,'2018-09 (Д)'!$C$2:$C$100,0)+1,0)))="Н/Д",INDIRECT(CONCATENATE("'2018-08 (Д)'!R",TEXT(MATCH($C13,'2018-08 (Д)'!$C$2:$C$100,0)+1,0)))="Н/Д",AND(INDIRECT(CONCATENATE("'2018-09 (Д)'!R",TEXT(MATCH($C13,'2018-09 (Д)'!$C$2:$C$100,0)+1,0)))="Н/Д",INDIRECT(CONCATENATE("'2018-08 (Д)'!R",TEXT(MATCH($C13,'2018-08 (Д)'!$C$2:$C$100,0)+1,0))))),"Н/Д",((INDIRECT(CONCATENATE("'2018-09 (Д)'!R",TEXT(MATCH($C13,'2018-09 (Д)'!$C$2:$C$100,0)+1,0)))-INDIRECT(CONCATENATE("'2018-08 (Д)'!R",TEXT(MATCH($C13,'2018-08 (Д)'!$C$2:$C$100,0)+1,0))))/INDIRECT(CONCATENATE("'2018-08 (Д)'!R",TEXT(MATCH($C13,'2018-08 (Д)'!$C$2:$C$100,0)+1,0))))*100)</f>
        <v>-43.479558769003944</v>
      </c>
      <c r="EY13" s="9">
        <f ca="1">IF(OR(INDIRECT(CONCATENATE("'2018-10 (Д)'!R",TEXT(MATCH($C13,'2018-10 (Д)'!$C$2:$C$100,0)+1,0)))="Н/Д",INDIRECT(CONCATENATE("'2018-09 (Д)'!R",TEXT(MATCH($C13,'2018-09 (Д)'!$C$2:$C$100,0)+1,0)))="Н/Д",AND(INDIRECT(CONCATENATE("'2018-10 (Д)'!R",TEXT(MATCH($C13,'2018-10 (Д)'!$C$2:$C$100,0)+1,0)))="Н/Д",INDIRECT(CONCATENATE("'2018-09 (Д)'!R",TEXT(MATCH($C13,'2018-09 (Д)'!$C$2:$C$100,0)+1,0))))),"Н/Д",((INDIRECT(CONCATENATE("'2018-10 (Д)'!R",TEXT(MATCH($C13,'2018-10 (Д)'!$C$2:$C$100,0)+1,0)))-INDIRECT(CONCATENATE("'2018-09 (Д)'!R",TEXT(MATCH($C13,'2018-09 (Д)'!$C$2:$C$100,0)+1,0))))/INDIRECT(CONCATENATE("'2018-09 (Д)'!R",TEXT(MATCH($C13,'2018-09 (Д)'!$C$2:$C$100,0)+1,0))))*100)</f>
        <v>706.82679324030926</v>
      </c>
      <c r="EZ13" s="9">
        <f ca="1">IF(OR(INDIRECT(CONCATENATE("'2018-11 (Д)'!R",TEXT(MATCH($C13,'2018-11 (Д)'!$C$2:$C$100,0)+1,0)))="Н/Д",INDIRECT(CONCATENATE("'2018-10 (Д)'!R",TEXT(MATCH($C13,'2018-10 (Д)'!$C$2:$C$100,0)+1,0)))="Н/Д",AND(INDIRECT(CONCATENATE("'2018-11 (Д)'!R",TEXT(MATCH($C13,'2018-11 (Д)'!$C$2:$C$100,0)+1,0)))="Н/Д",INDIRECT(CONCATENATE("'2018-10 (Д)'!R",TEXT(MATCH($C13,'2018-10 (Д)'!$C$2:$C$100,0)+1,0))))),"Н/Д",((INDIRECT(CONCATENATE("'2018-11 (Д)'!R",TEXT(MATCH($C13,'2018-11 (Д)'!$C$2:$C$100,0)+1,0)))-INDIRECT(CONCATENATE("'2018-10 (Д)'!R",TEXT(MATCH($C13,'2018-10 (Д)'!$C$2:$C$100,0)+1,0))))/INDIRECT(CONCATENATE("'2018-10 (Д)'!R",TEXT(MATCH($C13,'2018-10 (Д)'!$C$2:$C$100,0)+1,0))))*100)</f>
        <v>-66.530177328038548</v>
      </c>
      <c r="FA13" s="9">
        <f ca="1">IF(OR(INDIRECT(CONCATENATE("'2018-12 (Д)'!R",TEXT(MATCH($C13,'2018-12 (Д)'!$C$2:$C$100,0)+1,0)))="Н/Д",INDIRECT(CONCATENATE("'2018-11 (Д)'!R",TEXT(MATCH($C13,'2018-11 (Д)'!$C$2:$C$100,0)+1,0)))="Н/Д",AND(INDIRECT(CONCATENATE("'2018-12 (Д)'!R",TEXT(MATCH($C13,'2018-12 (Д)'!$C$2:$C$100,0)+1,0)))="Н/Д",INDIRECT(CONCATENATE("'2018-11 (Д)'!R",TEXT(MATCH($C13,'2018-11 (Д)'!$C$2:$C$100,0)+1,0))))),"Н/Д",((INDIRECT(CONCATENATE("'2018-12 (Д)'!R",TEXT(MATCH($C13,'2018-12 (Д)'!$C$2:$C$100,0)+1,0)))-INDIRECT(CONCATENATE("'2018-11 (Д)'!R",TEXT(MATCH($C13,'2018-11 (Д)'!$C$2:$C$100,0)+1,0))))/INDIRECT(CONCATENATE("'2018-11 (Д)'!R",TEXT(MATCH($C13,'2018-11 (Д)'!$C$2:$C$100,0)+1,0))))*100)</f>
        <v>0.51410736097641063</v>
      </c>
      <c r="FB13" s="9"/>
      <c r="FC13" s="9">
        <f ca="1">IF(OR(INDIRECT(CONCATENATE("'2018-03 (Д)'!S",TEXT(MATCH($C13,'2018-03 (Д)'!$C$2:$C$100,0)+1,0)))="Н/Д",INDIRECT(CONCATENATE("'2018-02 (Д)'!S",TEXT(MATCH($C13,'2018-02 (Д)'!$C$2:$C$100,0)+1,0)))="Н/Д",AND(INDIRECT(CONCATENATE("'2018-03 (Д)'!S",TEXT(MATCH($C13,'2018-03 (Д)'!$C$2:$C$100,0)+1,0)))="Н/Д",INDIRECT(CONCATENATE("'2018-02 (Д)'!S",TEXT(MATCH($C13,'2018-02 (Д)'!$C$2:$C$100,0)+1,0))))),"Н/Д",((INDIRECT(CONCATENATE("'2018-03 (Д)'!S",TEXT(MATCH($C13,'2018-03 (Д)'!$C$2:$C$100,0)+1,0)))-INDIRECT(CONCATENATE("'2018-02 (Д)'!S",TEXT(MATCH($C13,'2018-02 (Д)'!$C$2:$C$100,0)+1,0))))/INDIRECT(CONCATENATE("'2018-02 (Д)'!S",TEXT(MATCH($C13,'2018-02 (Д)'!$C$2:$C$100,0)+1,0))))*100)</f>
        <v>52.260567415658585</v>
      </c>
      <c r="FD13" s="9">
        <f ca="1">IF(OR(INDIRECT(CONCATENATE("'2018-04 (Д)'!S",TEXT(MATCH($C13,'2018-04 (Д)'!$C$2:$C$100,0)+1,0)))="Н/Д",INDIRECT(CONCATENATE("'2018-03 (Д)'!S",TEXT(MATCH($C13,'2018-03 (Д)'!$C$2:$C$100,0)+1,0)))="Н/Д",AND(INDIRECT(CONCATENATE("'2018-04 (Д)'!S",TEXT(MATCH($C13,'2018-04 (Д)'!$C$2:$C$100,0)+1,0)))="Н/Д",INDIRECT(CONCATENATE("'2018-03 (Д)'!S",TEXT(MATCH($C13,'2018-03 (Д)'!$C$2:$C$100,0)+1,0))))),"Н/Д",((INDIRECT(CONCATENATE("'2018-04 (Д)'!S",TEXT(MATCH($C13,'2018-04 (Д)'!$C$2:$C$100,0)+1,0)))-INDIRECT(CONCATENATE("'2018-03 (Д)'!S",TEXT(MATCH($C13,'2018-03 (Д)'!$C$2:$C$100,0)+1,0))))/INDIRECT(CONCATENATE("'2018-03 (Д)'!S",TEXT(MATCH($C13,'2018-03 (Д)'!$C$2:$C$100,0)+1,0))))*100)</f>
        <v>24.989604314837383</v>
      </c>
      <c r="FE13" s="9">
        <f ca="1">IF(OR(INDIRECT(CONCATENATE("'2018-05 (Д)'!S",TEXT(MATCH($C13,'2018-05 (Д)'!$C$2:$C$100,0)+1,0)))="Н/Д",INDIRECT(CONCATENATE("'2018-04 (Д)'!S",TEXT(MATCH($C13,'2018-04 (Д)'!$C$2:$C$100,0)+1,0)))="Н/Д",AND(INDIRECT(CONCATENATE("'2018-05 (Д)'!S",TEXT(MATCH($C13,'2018-05 (Д)'!$C$2:$C$100,0)+1,0)))="Н/Д",INDIRECT(CONCATENATE("'2018-04 (Д)'!S",TEXT(MATCH($C13,'2018-04 (Д)'!$C$2:$C$100,0)+1,0))))),"Н/Д",((INDIRECT(CONCATENATE("'2018-05 (Д)'!S",TEXT(MATCH($C13,'2018-05 (Д)'!$C$2:$C$100,0)+1,0)))-INDIRECT(CONCATENATE("'2018-04 (Д)'!S",TEXT(MATCH($C13,'2018-04 (Д)'!$C$2:$C$100,0)+1,0))))/INDIRECT(CONCATENATE("'2018-04 (Д)'!S",TEXT(MATCH($C13,'2018-04 (Д)'!$C$2:$C$100,0)+1,0))))*100)</f>
        <v>68.862457221513779</v>
      </c>
      <c r="FF13" s="9">
        <f ca="1">IF(OR(INDIRECT(CONCATENATE("'2018-06 (Д)'!S",TEXT(MATCH($C13,'2018-06 (Д)'!$C$2:$C$100,0)+1,0)))="Н/Д",INDIRECT(CONCATENATE("'2018-05 (Д)'!S",TEXT(MATCH($C13,'2018-05 (Д)'!$C$2:$C$100,0)+1,0)))="Н/Д",AND(INDIRECT(CONCATENATE("'2018-06 (Д)'!S",TEXT(MATCH($C13,'2018-06 (Д)'!$C$2:$C$100,0)+1,0)))="Н/Д",INDIRECT(CONCATENATE("'2018-05 (Д)'!S",TEXT(MATCH($C13,'2018-05 (Д)'!$C$2:$C$100,0)+1,0))))),"Н/Д",((INDIRECT(CONCATENATE("'2018-06 (Д)'!S",TEXT(MATCH($C13,'2018-06 (Д)'!$C$2:$C$100,0)+1,0)))-INDIRECT(CONCATENATE("'2018-05 (Д)'!S",TEXT(MATCH($C13,'2018-05 (Д)'!$C$2:$C$100,0)+1,0))))/INDIRECT(CONCATENATE("'2018-05 (Д)'!S",TEXT(MATCH($C13,'2018-05 (Д)'!$C$2:$C$100,0)+1,0))))*100)</f>
        <v>-28.12250371958006</v>
      </c>
      <c r="FG13" s="9">
        <f ca="1">IF(OR(INDIRECT(CONCATENATE("'2018-07 (Д)'!S",TEXT(MATCH($C13,'2018-07 (Д)'!$C$2:$C$100,0)+1,0)))="Н/Д",INDIRECT(CONCATENATE("'2018-06 (Д)'!S",TEXT(MATCH($C13,'2018-06 (Д)'!$C$2:$C$100,0)+1,0)))="Н/Д",AND(INDIRECT(CONCATENATE("'2018-07 (Д)'!S",TEXT(MATCH($C13,'2018-07 (Д)'!$C$2:$C$100,0)+1,0)))="Н/Д",INDIRECT(CONCATENATE("'2018-06 (Д)'!S",TEXT(MATCH($C13,'2018-06 (Д)'!$C$2:$C$100,0)+1,0))))),"Н/Д",((INDIRECT(CONCATENATE("'2018-07 (Д)'!S",TEXT(MATCH($C13,'2018-07 (Д)'!$C$2:$C$100,0)+1,0)))-INDIRECT(CONCATENATE("'2018-06 (Д)'!S",TEXT(MATCH($C13,'2018-06 (Д)'!$C$2:$C$100,0)+1,0))))/INDIRECT(CONCATENATE("'2018-06 (Д)'!S",TEXT(MATCH($C13,'2018-06 (Д)'!$C$2:$C$100,0)+1,0))))*100)</f>
        <v>-12.272442071577691</v>
      </c>
      <c r="FH13" s="9">
        <f ca="1">IF(OR(INDIRECT(CONCATENATE("'2018-08 (Д)'!S",TEXT(MATCH($C13,'2018-08 (Д)'!$C$2:$C$100,0)+1,0)))="Н/Д",INDIRECT(CONCATENATE("'2018-07 (Д)'!S",TEXT(MATCH($C13,'2018-07 (Д)'!$C$2:$C$100,0)+1,0)))="Н/Д",AND(INDIRECT(CONCATENATE("'2018-08 (Д)'!S",TEXT(MATCH($C13,'2018-08 (Д)'!$C$2:$C$100,0)+1,0)))="Н/Д",INDIRECT(CONCATENATE("'2018-07 (Д)'!S",TEXT(MATCH($C13,'2018-07 (Д)'!$C$2:$C$100,0)+1,0))))),"Н/Д",((INDIRECT(CONCATENATE("'2018-08 (Д)'!S",TEXT(MATCH($C13,'2018-08 (Д)'!$C$2:$C$100,0)+1,0)))-INDIRECT(CONCATENATE("'2018-07 (Д)'!S",TEXT(MATCH($C13,'2018-07 (Д)'!$C$2:$C$100,0)+1,0))))/INDIRECT(CONCATENATE("'2018-07 (Д)'!S",TEXT(MATCH($C13,'2018-07 (Д)'!$C$2:$C$100,0)+1,0))))*100)</f>
        <v>-0.87483005425376315</v>
      </c>
      <c r="FI13" s="9">
        <f ca="1">IF(OR(INDIRECT(CONCATENATE("'2018-09 (Д)'!S",TEXT(MATCH($C13,'2018-09 (Д)'!$C$2:$C$100,0)+1,0)))="Н/Д",INDIRECT(CONCATENATE("'2018-08 (Д)'!S",TEXT(MATCH($C13,'2018-08 (Д)'!$C$2:$C$100,0)+1,0)))="Н/Д",AND(INDIRECT(CONCATENATE("'2018-09 (Д)'!S",TEXT(MATCH($C13,'2018-09 (Д)'!$C$2:$C$100,0)+1,0)))="Н/Д",INDIRECT(CONCATENATE("'2018-08 (Д)'!S",TEXT(MATCH($C13,'2018-08 (Д)'!$C$2:$C$100,0)+1,0))))),"Н/Д",((INDIRECT(CONCATENATE("'2018-09 (Д)'!S",TEXT(MATCH($C13,'2018-09 (Д)'!$C$2:$C$100,0)+1,0)))-INDIRECT(CONCATENATE("'2018-08 (Д)'!S",TEXT(MATCH($C13,'2018-08 (Д)'!$C$2:$C$100,0)+1,0))))/INDIRECT(CONCATENATE("'2018-08 (Д)'!S",TEXT(MATCH($C13,'2018-08 (Д)'!$C$2:$C$100,0)+1,0))))*100)</f>
        <v>-29.323137907691894</v>
      </c>
      <c r="FJ13" s="9">
        <f ca="1">IF(OR(INDIRECT(CONCATENATE("'2018-10 (Д)'!S",TEXT(MATCH($C13,'2018-10 (Д)'!$C$2:$C$100,0)+1,0)))="Н/Д",INDIRECT(CONCATENATE("'2018-09 (Д)'!S",TEXT(MATCH($C13,'2018-09 (Д)'!$C$2:$C$100,0)+1,0)))="Н/Д",AND(INDIRECT(CONCATENATE("'2018-10 (Д)'!S",TEXT(MATCH($C13,'2018-10 (Д)'!$C$2:$C$100,0)+1,0)))="Н/Д",INDIRECT(CONCATENATE("'2018-09 (Д)'!S",TEXT(MATCH($C13,'2018-09 (Д)'!$C$2:$C$100,0)+1,0))))),"Н/Д",((INDIRECT(CONCATENATE("'2018-10 (Д)'!S",TEXT(MATCH($C13,'2018-10 (Д)'!$C$2:$C$100,0)+1,0)))-INDIRECT(CONCATENATE("'2018-09 (Д)'!S",TEXT(MATCH($C13,'2018-09 (Д)'!$C$2:$C$100,0)+1,0))))/INDIRECT(CONCATENATE("'2018-09 (Д)'!S",TEXT(MATCH($C13,'2018-09 (Д)'!$C$2:$C$100,0)+1,0))))*100)</f>
        <v>-5.7743742529603139</v>
      </c>
      <c r="FK13" s="9">
        <f ca="1">IF(OR(INDIRECT(CONCATENATE("'2018-11 (Д)'!S",TEXT(MATCH($C13,'2018-11 (Д)'!$C$2:$C$100,0)+1,0)))="Н/Д",INDIRECT(CONCATENATE("'2018-10 (Д)'!S",TEXT(MATCH($C13,'2018-10 (Д)'!$C$2:$C$100,0)+1,0)))="Н/Д",AND(INDIRECT(CONCATENATE("'2018-11 (Д)'!S",TEXT(MATCH($C13,'2018-11 (Д)'!$C$2:$C$100,0)+1,0)))="Н/Д",INDIRECT(CONCATENATE("'2018-10 (Д)'!S",TEXT(MATCH($C13,'2018-10 (Д)'!$C$2:$C$100,0)+1,0))))),"Н/Д",((INDIRECT(CONCATENATE("'2018-11 (Д)'!S",TEXT(MATCH($C13,'2018-11 (Д)'!$C$2:$C$100,0)+1,0)))-INDIRECT(CONCATENATE("'2018-10 (Д)'!S",TEXT(MATCH($C13,'2018-10 (Д)'!$C$2:$C$100,0)+1,0))))/INDIRECT(CONCATENATE("'2018-10 (Д)'!S",TEXT(MATCH($C13,'2018-10 (Д)'!$C$2:$C$100,0)+1,0))))*100)</f>
        <v>33.680954873104696</v>
      </c>
      <c r="FL13" s="9">
        <f ca="1">IF(OR(INDIRECT(CONCATENATE("'2018-12 (Д)'!S",TEXT(MATCH($C13,'2018-12 (Д)'!$C$2:$C$100,0)+1,0)))="Н/Д",INDIRECT(CONCATENATE("'2018-11 (Д)'!S",TEXT(MATCH($C13,'2018-11 (Д)'!$C$2:$C$100,0)+1,0)))="Н/Д",AND(INDIRECT(CONCATENATE("'2018-12 (Д)'!S",TEXT(MATCH($C13,'2018-12 (Д)'!$C$2:$C$100,0)+1,0)))="Н/Д",INDIRECT(CONCATENATE("'2018-11 (Д)'!S",TEXT(MATCH($C13,'2018-11 (Д)'!$C$2:$C$100,0)+1,0))))),"Н/Д",((INDIRECT(CONCATENATE("'2018-12 (Д)'!S",TEXT(MATCH($C13,'2018-12 (Д)'!$C$2:$C$100,0)+1,0)))-INDIRECT(CONCATENATE("'2018-11 (Д)'!S",TEXT(MATCH($C13,'2018-11 (Д)'!$C$2:$C$100,0)+1,0))))/INDIRECT(CONCATENATE("'2018-11 (Д)'!S",TEXT(MATCH($C13,'2018-11 (Д)'!$C$2:$C$100,0)+1,0))))*100)</f>
        <v>-29.966680627645729</v>
      </c>
      <c r="FM13" s="9"/>
      <c r="FN13" s="9">
        <f ca="1">IF(OR(INDIRECT(CONCATENATE("'2018-03 (Д)'!T",TEXT(MATCH($C13,'2018-03 (Д)'!$C$2:$C$100,0)+1,0)))="Н/Д",INDIRECT(CONCATENATE("'2018-02 (Д)'!T",TEXT(MATCH($C13,'2018-02 (Д)'!$C$2:$C$100,0)+1,0)))="Н/Д",AND(INDIRECT(CONCATENATE("'2018-03 (Д)'!T",TEXT(MATCH($C13,'2018-03 (Д)'!$C$2:$C$100,0)+1,0)))="Н/Д",INDIRECT(CONCATENATE("'2018-02 (Д)'!T",TEXT(MATCH($C13,'2018-02 (Д)'!$C$2:$C$100,0)+1,0))))),"Н/Д",((INDIRECT(CONCATENATE("'2018-03 (Д)'!T",TEXT(MATCH($C13,'2018-03 (Д)'!$C$2:$C$100,0)+1,0)))-INDIRECT(CONCATENATE("'2018-02 (Д)'!T",TEXT(MATCH($C13,'2018-02 (Д)'!$C$2:$C$100,0)+1,0))))/INDIRECT(CONCATENATE("'2018-02 (Д)'!T",TEXT(MATCH($C13,'2018-02 (Д)'!$C$2:$C$100,0)+1,0))))*100)</f>
        <v>34.187703905655169</v>
      </c>
      <c r="FO13" s="9">
        <f ca="1">IF(OR(INDIRECT(CONCATENATE("'2018-04 (Д)'!T",TEXT(MATCH($C13,'2018-04 (Д)'!$C$2:$C$100,0)+1,0)))="Н/Д",INDIRECT(CONCATENATE("'2018-03 (Д)'!T",TEXT(MATCH($C13,'2018-03 (Д)'!$C$2:$C$100,0)+1,0)))="Н/Д",AND(INDIRECT(CONCATENATE("'2018-04 (Д)'!T",TEXT(MATCH($C13,'2018-04 (Д)'!$C$2:$C$100,0)+1,0)))="Н/Д",INDIRECT(CONCATENATE("'2018-03 (Д)'!T",TEXT(MATCH($C13,'2018-03 (Д)'!$C$2:$C$100,0)+1,0))))),"Н/Д",((INDIRECT(CONCATENATE("'2018-04 (Д)'!T",TEXT(MATCH($C13,'2018-04 (Д)'!$C$2:$C$100,0)+1,0)))-INDIRECT(CONCATENATE("'2018-03 (Д)'!T",TEXT(MATCH($C13,'2018-03 (Д)'!$C$2:$C$100,0)+1,0))))/INDIRECT(CONCATENATE("'2018-03 (Д)'!T",TEXT(MATCH($C13,'2018-03 (Д)'!$C$2:$C$100,0)+1,0))))*100)</f>
        <v>31.511212380951342</v>
      </c>
      <c r="FP13" s="9">
        <f ca="1">IF(OR(INDIRECT(CONCATENATE("'2018-05 (Д)'!T",TEXT(MATCH($C13,'2018-05 (Д)'!$C$2:$C$100,0)+1,0)))="Н/Д",INDIRECT(CONCATENATE("'2018-04 (Д)'!T",TEXT(MATCH($C13,'2018-04 (Д)'!$C$2:$C$100,0)+1,0)))="Н/Д",AND(INDIRECT(CONCATENATE("'2018-05 (Д)'!T",TEXT(MATCH($C13,'2018-05 (Д)'!$C$2:$C$100,0)+1,0)))="Н/Д",INDIRECT(CONCATENATE("'2018-04 (Д)'!T",TEXT(MATCH($C13,'2018-04 (Д)'!$C$2:$C$100,0)+1,0))))),"Н/Д",((INDIRECT(CONCATENATE("'2018-05 (Д)'!T",TEXT(MATCH($C13,'2018-05 (Д)'!$C$2:$C$100,0)+1,0)))-INDIRECT(CONCATENATE("'2018-04 (Д)'!T",TEXT(MATCH($C13,'2018-04 (Д)'!$C$2:$C$100,0)+1,0))))/INDIRECT(CONCATENATE("'2018-04 (Д)'!T",TEXT(MATCH($C13,'2018-04 (Д)'!$C$2:$C$100,0)+1,0))))*100)</f>
        <v>17.041887406651661</v>
      </c>
      <c r="FQ13" s="9">
        <f ca="1">IF(OR(INDIRECT(CONCATENATE("'2018-06 (Д)'!T",TEXT(MATCH($C13,'2018-06 (Д)'!$C$2:$C$100,0)+1,0)))="Н/Д",INDIRECT(CONCATENATE("'2018-05 (Д)'!T",TEXT(MATCH($C13,'2018-05 (Д)'!$C$2:$C$100,0)+1,0)))="Н/Д",AND(INDIRECT(CONCATENATE("'2018-06 (Д)'!T",TEXT(MATCH($C13,'2018-06 (Д)'!$C$2:$C$100,0)+1,0)))="Н/Д",INDIRECT(CONCATENATE("'2018-05 (Д)'!T",TEXT(MATCH($C13,'2018-05 (Д)'!$C$2:$C$100,0)+1,0))))),"Н/Д",((INDIRECT(CONCATENATE("'2018-06 (Д)'!T",TEXT(MATCH($C13,'2018-06 (Д)'!$C$2:$C$100,0)+1,0)))-INDIRECT(CONCATENATE("'2018-05 (Д)'!T",TEXT(MATCH($C13,'2018-05 (Д)'!$C$2:$C$100,0)+1,0))))/INDIRECT(CONCATENATE("'2018-05 (Д)'!T",TEXT(MATCH($C13,'2018-05 (Д)'!$C$2:$C$100,0)+1,0))))*100)</f>
        <v>-17.80908238737155</v>
      </c>
      <c r="FR13" s="9">
        <f ca="1">IF(OR(INDIRECT(CONCATENATE("'2018-07 (Д)'!T",TEXT(MATCH($C13,'2018-07 (Д)'!$C$2:$C$100,0)+1,0)))="Н/Д",INDIRECT(CONCATENATE("'2018-06 (Д)'!T",TEXT(MATCH($C13,'2018-06 (Д)'!$C$2:$C$100,0)+1,0)))="Н/Д",AND(INDIRECT(CONCATENATE("'2018-07 (Д)'!T",TEXT(MATCH($C13,'2018-07 (Д)'!$C$2:$C$100,0)+1,0)))="Н/Д",INDIRECT(CONCATENATE("'2018-06 (Д)'!T",TEXT(MATCH($C13,'2018-06 (Д)'!$C$2:$C$100,0)+1,0))))),"Н/Д",((INDIRECT(CONCATENATE("'2018-07 (Д)'!T",TEXT(MATCH($C13,'2018-07 (Д)'!$C$2:$C$100,0)+1,0)))-INDIRECT(CONCATENATE("'2018-06 (Д)'!T",TEXT(MATCH($C13,'2018-06 (Д)'!$C$2:$C$100,0)+1,0))))/INDIRECT(CONCATENATE("'2018-06 (Д)'!T",TEXT(MATCH($C13,'2018-06 (Д)'!$C$2:$C$100,0)+1,0))))*100)</f>
        <v>3.0034399570826342</v>
      </c>
      <c r="FS13" s="9">
        <f ca="1">IF(OR(INDIRECT(CONCATENATE("'2018-08 (Д)'!T",TEXT(MATCH($C13,'2018-08 (Д)'!$C$2:$C$100,0)+1,0)))="Н/Д",INDIRECT(CONCATENATE("'2018-07 (Д)'!T",TEXT(MATCH($C13,'2018-07 (Д)'!$C$2:$C$100,0)+1,0)))="Н/Д",AND(INDIRECT(CONCATENATE("'2018-08 (Д)'!T",TEXT(MATCH($C13,'2018-08 (Д)'!$C$2:$C$100,0)+1,0)))="Н/Д",INDIRECT(CONCATENATE("'2018-07 (Д)'!T",TEXT(MATCH($C13,'2018-07 (Д)'!$C$2:$C$100,0)+1,0))))),"Н/Д",((INDIRECT(CONCATENATE("'2018-08 (Д)'!T",TEXT(MATCH($C13,'2018-08 (Д)'!$C$2:$C$100,0)+1,0)))-INDIRECT(CONCATENATE("'2018-07 (Д)'!T",TEXT(MATCH($C13,'2018-07 (Д)'!$C$2:$C$100,0)+1,0))))/INDIRECT(CONCATENATE("'2018-07 (Д)'!T",TEXT(MATCH($C13,'2018-07 (Д)'!$C$2:$C$100,0)+1,0))))*100)</f>
        <v>-11.001112833768302</v>
      </c>
      <c r="FT13" s="9">
        <f ca="1">IF(OR(INDIRECT(CONCATENATE("'2018-09 (Д)'!T",TEXT(MATCH($C13,'2018-09 (Д)'!$C$2:$C$100,0)+1,0)))="Н/Д",INDIRECT(CONCATENATE("'2018-08 (Д)'!T",TEXT(MATCH($C13,'2018-08 (Д)'!$C$2:$C$100,0)+1,0)))="Н/Д",AND(INDIRECT(CONCATENATE("'2018-09 (Д)'!T",TEXT(MATCH($C13,'2018-09 (Д)'!$C$2:$C$100,0)+1,0)))="Н/Д",INDIRECT(CONCATENATE("'2018-08 (Д)'!T",TEXT(MATCH($C13,'2018-08 (Д)'!$C$2:$C$100,0)+1,0))))),"Н/Д",((INDIRECT(CONCATENATE("'2018-09 (Д)'!T",TEXT(MATCH($C13,'2018-09 (Д)'!$C$2:$C$100,0)+1,0)))-INDIRECT(CONCATENATE("'2018-08 (Д)'!T",TEXT(MATCH($C13,'2018-08 (Д)'!$C$2:$C$100,0)+1,0))))/INDIRECT(CONCATENATE("'2018-08 (Д)'!T",TEXT(MATCH($C13,'2018-08 (Д)'!$C$2:$C$100,0)+1,0))))*100)</f>
        <v>-12.643142858614221</v>
      </c>
      <c r="FU13" s="9">
        <f ca="1">IF(OR(INDIRECT(CONCATENATE("'2018-10 (Д)'!T",TEXT(MATCH($C13,'2018-10 (Д)'!$C$2:$C$100,0)+1,0)))="Н/Д",INDIRECT(CONCATENATE("'2018-09 (Д)'!T",TEXT(MATCH($C13,'2018-09 (Д)'!$C$2:$C$100,0)+1,0)))="Н/Д",AND(INDIRECT(CONCATENATE("'2018-10 (Д)'!T",TEXT(MATCH($C13,'2018-10 (Д)'!$C$2:$C$100,0)+1,0)))="Н/Д",INDIRECT(CONCATENATE("'2018-09 (Д)'!T",TEXT(MATCH($C13,'2018-09 (Д)'!$C$2:$C$100,0)+1,0))))),"Н/Д",((INDIRECT(CONCATENATE("'2018-10 (Д)'!T",TEXT(MATCH($C13,'2018-10 (Д)'!$C$2:$C$100,0)+1,0)))-INDIRECT(CONCATENATE("'2018-09 (Д)'!T",TEXT(MATCH($C13,'2018-09 (Д)'!$C$2:$C$100,0)+1,0))))/INDIRECT(CONCATENATE("'2018-09 (Д)'!T",TEXT(MATCH($C13,'2018-09 (Д)'!$C$2:$C$100,0)+1,0))))*100)</f>
        <v>-0.11591444705171888</v>
      </c>
      <c r="FV13" s="9">
        <f ca="1">IF(OR(INDIRECT(CONCATENATE("'2018-11 (Д)'!T",TEXT(MATCH($C13,'2018-11 (Д)'!$C$2:$C$100,0)+1,0)))="Н/Д",INDIRECT(CONCATENATE("'2018-10 (Д)'!T",TEXT(MATCH($C13,'2018-10 (Д)'!$C$2:$C$100,0)+1,0)))="Н/Д",AND(INDIRECT(CONCATENATE("'2018-11 (Д)'!T",TEXT(MATCH($C13,'2018-11 (Д)'!$C$2:$C$100,0)+1,0)))="Н/Д",INDIRECT(CONCATENATE("'2018-10 (Д)'!T",TEXT(MATCH($C13,'2018-10 (Д)'!$C$2:$C$100,0)+1,0))))),"Н/Д",((INDIRECT(CONCATENATE("'2018-11 (Д)'!T",TEXT(MATCH($C13,'2018-11 (Д)'!$C$2:$C$100,0)+1,0)))-INDIRECT(CONCATENATE("'2018-10 (Д)'!T",TEXT(MATCH($C13,'2018-10 (Д)'!$C$2:$C$100,0)+1,0))))/INDIRECT(CONCATENATE("'2018-10 (Д)'!T",TEXT(MATCH($C13,'2018-10 (Д)'!$C$2:$C$100,0)+1,0))))*100)</f>
        <v>22.966676298615827</v>
      </c>
      <c r="FW13" s="9">
        <f ca="1">IF(OR(INDIRECT(CONCATENATE("'2018-12 (Д)'!T",TEXT(MATCH($C13,'2018-12 (Д)'!$C$2:$C$100,0)+1,0)))="Н/Д",INDIRECT(CONCATENATE("'2018-11 (Д)'!T",TEXT(MATCH($C13,'2018-11 (Д)'!$C$2:$C$100,0)+1,0)))="Н/Д",AND(INDIRECT(CONCATENATE("'2018-12 (Д)'!T",TEXT(MATCH($C13,'2018-12 (Д)'!$C$2:$C$100,0)+1,0)))="Н/Д",INDIRECT(CONCATENATE("'2018-11 (Д)'!T",TEXT(MATCH($C13,'2018-11 (Д)'!$C$2:$C$100,0)+1,0))))),"Н/Д",((INDIRECT(CONCATENATE("'2018-12 (Д)'!T",TEXT(MATCH($C13,'2018-12 (Д)'!$C$2:$C$100,0)+1,0)))-INDIRECT(CONCATENATE("'2018-11 (Д)'!T",TEXT(MATCH($C13,'2018-11 (Д)'!$C$2:$C$100,0)+1,0))))/INDIRECT(CONCATENATE("'2018-11 (Д)'!T",TEXT(MATCH($C13,'2018-11 (Д)'!$C$2:$C$100,0)+1,0))))*100)</f>
        <v>-9.5324034013609573</v>
      </c>
      <c r="FX13" s="9"/>
      <c r="FY13" s="9">
        <f ca="1">IF(OR(INDIRECT(CONCATENATE("'2018-03 (Д)'!U",TEXT(MATCH($C13,'2018-03 (Д)'!$C$2:$C$100,0)+1,0)))="Н/Д",INDIRECT(CONCATENATE("'2018-02 (Д)'!U",TEXT(MATCH($C13,'2018-02 (Д)'!$C$2:$C$100,0)+1,0)))="Н/Д",AND(INDIRECT(CONCATENATE("'2018-03 (Д)'!U",TEXT(MATCH($C13,'2018-03 (Д)'!$C$2:$C$100,0)+1,0)))="Н/Д",INDIRECT(CONCATENATE("'2018-02 (Д)'!U",TEXT(MATCH($C13,'2018-02 (Д)'!$C$2:$C$100,0)+1,0))))),"Н/Д",((INDIRECT(CONCATENATE("'2018-03 (Д)'!U",TEXT(MATCH($C13,'2018-03 (Д)'!$C$2:$C$100,0)+1,0)))-INDIRECT(CONCATENATE("'2018-02 (Д)'!U",TEXT(MATCH($C13,'2018-02 (Д)'!$C$2:$C$100,0)+1,0))))/INDIRECT(CONCATENATE("'2018-02 (Д)'!U",TEXT(MATCH($C13,'2018-02 (Д)'!$C$2:$C$100,0)+1,0))))*100)</f>
        <v>-103.98764923675843</v>
      </c>
      <c r="FZ13" s="9">
        <f ca="1">IF(OR(INDIRECT(CONCATENATE("'2018-04 (Д)'!U",TEXT(MATCH($C13,'2018-04 (Д)'!$C$2:$C$100,0)+1,0)))="Н/Д",INDIRECT(CONCATENATE("'2018-03 (Д)'!U",TEXT(MATCH($C13,'2018-03 (Д)'!$C$2:$C$100,0)+1,0)))="Н/Д",AND(INDIRECT(CONCATENATE("'2018-04 (Д)'!U",TEXT(MATCH($C13,'2018-04 (Д)'!$C$2:$C$100,0)+1,0)))="Н/Д",INDIRECT(CONCATENATE("'2018-03 (Д)'!U",TEXT(MATCH($C13,'2018-03 (Д)'!$C$2:$C$100,0)+1,0))))),"Н/Д",((INDIRECT(CONCATENATE("'2018-04 (Д)'!U",TEXT(MATCH($C13,'2018-04 (Д)'!$C$2:$C$100,0)+1,0)))-INDIRECT(CONCATENATE("'2018-03 (Д)'!U",TEXT(MATCH($C13,'2018-03 (Д)'!$C$2:$C$100,0)+1,0))))/INDIRECT(CONCATENATE("'2018-03 (Д)'!U",TEXT(MATCH($C13,'2018-03 (Д)'!$C$2:$C$100,0)+1,0))))*100)</f>
        <v>-88728.822923529107</v>
      </c>
      <c r="GA13" s="9">
        <f ca="1">IF(OR(INDIRECT(CONCATENATE("'2018-05 (Д)'!U",TEXT(MATCH($C13,'2018-05 (Д)'!$C$2:$C$100,0)+1,0)))="Н/Д",INDIRECT(CONCATENATE("'2018-04 (Д)'!U",TEXT(MATCH($C13,'2018-04 (Д)'!$C$2:$C$100,0)+1,0)))="Н/Д",AND(INDIRECT(CONCATENATE("'2018-05 (Д)'!U",TEXT(MATCH($C13,'2018-05 (Д)'!$C$2:$C$100,0)+1,0)))="Н/Д",INDIRECT(CONCATENATE("'2018-04 (Д)'!U",TEXT(MATCH($C13,'2018-04 (Д)'!$C$2:$C$100,0)+1,0))))),"Н/Д",((INDIRECT(CONCATENATE("'2018-05 (Д)'!U",TEXT(MATCH($C13,'2018-05 (Д)'!$C$2:$C$100,0)+1,0)))-INDIRECT(CONCATENATE("'2018-04 (Д)'!U",TEXT(MATCH($C13,'2018-04 (Д)'!$C$2:$C$100,0)+1,0))))/INDIRECT(CONCATENATE("'2018-04 (Д)'!U",TEXT(MATCH($C13,'2018-04 (Д)'!$C$2:$C$100,0)+1,0))))*100)</f>
        <v>-141.51316336816325</v>
      </c>
      <c r="GB13" s="9">
        <f ca="1">IF(OR(INDIRECT(CONCATENATE("'2018-06 (Д)'!U",TEXT(MATCH($C13,'2018-06 (Д)'!$C$2:$C$100,0)+1,0)))="Н/Д",INDIRECT(CONCATENATE("'2018-05 (Д)'!U",TEXT(MATCH($C13,'2018-05 (Д)'!$C$2:$C$100,0)+1,0)))="Н/Д",AND(INDIRECT(CONCATENATE("'2018-06 (Д)'!U",TEXT(MATCH($C13,'2018-06 (Д)'!$C$2:$C$100,0)+1,0)))="Н/Д",INDIRECT(CONCATENATE("'2018-05 (Д)'!U",TEXT(MATCH($C13,'2018-05 (Д)'!$C$2:$C$100,0)+1,0))))),"Н/Д",((INDIRECT(CONCATENATE("'2018-06 (Д)'!U",TEXT(MATCH($C13,'2018-06 (Д)'!$C$2:$C$100,0)+1,0)))-INDIRECT(CONCATENATE("'2018-05 (Д)'!U",TEXT(MATCH($C13,'2018-05 (Д)'!$C$2:$C$100,0)+1,0))))/INDIRECT(CONCATENATE("'2018-05 (Д)'!U",TEXT(MATCH($C13,'2018-05 (Д)'!$C$2:$C$100,0)+1,0))))*100)</f>
        <v>-118.45047383990679</v>
      </c>
      <c r="GC13" s="9">
        <f ca="1">IF(OR(INDIRECT(CONCATENATE("'2018-07 (Д)'!U",TEXT(MATCH($C13,'2018-07 (Д)'!$C$2:$C$100,0)+1,0)))="Н/Д",INDIRECT(CONCATENATE("'2018-06 (Д)'!U",TEXT(MATCH($C13,'2018-06 (Д)'!$C$2:$C$100,0)+1,0)))="Н/Д",AND(INDIRECT(CONCATENATE("'2018-07 (Д)'!U",TEXT(MATCH($C13,'2018-07 (Д)'!$C$2:$C$100,0)+1,0)))="Н/Д",INDIRECT(CONCATENATE("'2018-06 (Д)'!U",TEXT(MATCH($C13,'2018-06 (Д)'!$C$2:$C$100,0)+1,0))))),"Н/Д",((INDIRECT(CONCATENATE("'2018-07 (Д)'!U",TEXT(MATCH($C13,'2018-07 (Д)'!$C$2:$C$100,0)+1,0)))-INDIRECT(CONCATENATE("'2018-06 (Д)'!U",TEXT(MATCH($C13,'2018-06 (Д)'!$C$2:$C$100,0)+1,0))))/INDIRECT(CONCATENATE("'2018-06 (Д)'!U",TEXT(MATCH($C13,'2018-06 (Д)'!$C$2:$C$100,0)+1,0))))*100)</f>
        <v>-30.085320779517765</v>
      </c>
      <c r="GD13" s="9">
        <f ca="1">IF(OR(INDIRECT(CONCATENATE("'2018-08 (Д)'!U",TEXT(MATCH($C13,'2018-08 (Д)'!$C$2:$C$100,0)+1,0)))="Н/Д",INDIRECT(CONCATENATE("'2018-07 (Д)'!U",TEXT(MATCH($C13,'2018-07 (Д)'!$C$2:$C$100,0)+1,0)))="Н/Д",AND(INDIRECT(CONCATENATE("'2018-08 (Д)'!U",TEXT(MATCH($C13,'2018-08 (Д)'!$C$2:$C$100,0)+1,0)))="Н/Д",INDIRECT(CONCATENATE("'2018-07 (Д)'!U",TEXT(MATCH($C13,'2018-07 (Д)'!$C$2:$C$100,0)+1,0))))),"Н/Д",((INDIRECT(CONCATENATE("'2018-08 (Д)'!U",TEXT(MATCH($C13,'2018-08 (Д)'!$C$2:$C$100,0)+1,0)))-INDIRECT(CONCATENATE("'2018-07 (Д)'!U",TEXT(MATCH($C13,'2018-07 (Д)'!$C$2:$C$100,0)+1,0))))/INDIRECT(CONCATENATE("'2018-07 (Д)'!U",TEXT(MATCH($C13,'2018-07 (Д)'!$C$2:$C$100,0)+1,0))))*100)</f>
        <v>237.92818789691415</v>
      </c>
      <c r="GE13" s="9">
        <f ca="1">IF(OR(INDIRECT(CONCATENATE("'2018-09 (Д)'!U",TEXT(MATCH($C13,'2018-09 (Д)'!$C$2:$C$100,0)+1,0)))="Н/Д",INDIRECT(CONCATENATE("'2018-08 (Д)'!U",TEXT(MATCH($C13,'2018-08 (Д)'!$C$2:$C$100,0)+1,0)))="Н/Д",AND(INDIRECT(CONCATENATE("'2018-09 (Д)'!U",TEXT(MATCH($C13,'2018-09 (Д)'!$C$2:$C$100,0)+1,0)))="Н/Д",INDIRECT(CONCATENATE("'2018-08 (Д)'!U",TEXT(MATCH($C13,'2018-08 (Д)'!$C$2:$C$100,0)+1,0))))),"Н/Д",((INDIRECT(CONCATENATE("'2018-09 (Д)'!U",TEXT(MATCH($C13,'2018-09 (Д)'!$C$2:$C$100,0)+1,0)))-INDIRECT(CONCATENATE("'2018-08 (Д)'!U",TEXT(MATCH($C13,'2018-08 (Д)'!$C$2:$C$100,0)+1,0))))/INDIRECT(CONCATENATE("'2018-08 (Д)'!U",TEXT(MATCH($C13,'2018-08 (Д)'!$C$2:$C$100,0)+1,0))))*100)</f>
        <v>-43.450845179921352</v>
      </c>
      <c r="GF13" s="9">
        <f ca="1">IF(OR(INDIRECT(CONCATENATE("'2018-10 (Д)'!U",TEXT(MATCH($C13,'2018-10 (Д)'!$C$2:$C$100,0)+1,0)))="Н/Д",INDIRECT(CONCATENATE("'2018-09 (Д)'!U",TEXT(MATCH($C13,'2018-09 (Д)'!$C$2:$C$100,0)+1,0)))="Н/Д",AND(INDIRECT(CONCATENATE("'2018-10 (Д)'!U",TEXT(MATCH($C13,'2018-10 (Д)'!$C$2:$C$100,0)+1,0)))="Н/Д",INDIRECT(CONCATENATE("'2018-09 (Д)'!U",TEXT(MATCH($C13,'2018-09 (Д)'!$C$2:$C$100,0)+1,0))))),"Н/Д",((INDIRECT(CONCATENATE("'2018-10 (Д)'!U",TEXT(MATCH($C13,'2018-10 (Д)'!$C$2:$C$100,0)+1,0)))-INDIRECT(CONCATENATE("'2018-09 (Д)'!U",TEXT(MATCH($C13,'2018-09 (Д)'!$C$2:$C$100,0)+1,0))))/INDIRECT(CONCATENATE("'2018-09 (Д)'!U",TEXT(MATCH($C13,'2018-09 (Д)'!$C$2:$C$100,0)+1,0))))*100)</f>
        <v>211.27946760058256</v>
      </c>
      <c r="GG13" s="9">
        <f ca="1">IF(OR(INDIRECT(CONCATENATE("'2018-11 (Д)'!U",TEXT(MATCH($C13,'2018-11 (Д)'!$C$2:$C$100,0)+1,0)))="Н/Д",INDIRECT(CONCATENATE("'2018-10 (Д)'!U",TEXT(MATCH($C13,'2018-10 (Д)'!$C$2:$C$100,0)+1,0)))="Н/Д",AND(INDIRECT(CONCATENATE("'2018-11 (Д)'!U",TEXT(MATCH($C13,'2018-11 (Д)'!$C$2:$C$100,0)+1,0)))="Н/Д",INDIRECT(CONCATENATE("'2018-10 (Д)'!U",TEXT(MATCH($C13,'2018-10 (Д)'!$C$2:$C$100,0)+1,0))))),"Н/Д",((INDIRECT(CONCATENATE("'2018-11 (Д)'!U",TEXT(MATCH($C13,'2018-11 (Д)'!$C$2:$C$100,0)+1,0)))-INDIRECT(CONCATENATE("'2018-10 (Д)'!U",TEXT(MATCH($C13,'2018-10 (Д)'!$C$2:$C$100,0)+1,0))))/INDIRECT(CONCATENATE("'2018-10 (Д)'!U",TEXT(MATCH($C13,'2018-10 (Д)'!$C$2:$C$100,0)+1,0))))*100)</f>
        <v>25.757314600763813</v>
      </c>
      <c r="GH13" s="9">
        <f ca="1">IF(OR(INDIRECT(CONCATENATE("'2018-12 (Д)'!U",TEXT(MATCH($C13,'2018-12 (Д)'!$C$2:$C$100,0)+1,0)))="Н/Д",INDIRECT(CONCATENATE("'2018-11 (Д)'!U",TEXT(MATCH($C13,'2018-11 (Д)'!$C$2:$C$100,0)+1,0)))="Н/Д",AND(INDIRECT(CONCATENATE("'2018-12 (Д)'!U",TEXT(MATCH($C13,'2018-12 (Д)'!$C$2:$C$100,0)+1,0)))="Н/Д",INDIRECT(CONCATENATE("'2018-11 (Д)'!U",TEXT(MATCH($C13,'2018-11 (Д)'!$C$2:$C$100,0)+1,0))))),"Н/Д",((INDIRECT(CONCATENATE("'2018-12 (Д)'!U",TEXT(MATCH($C13,'2018-12 (Д)'!$C$2:$C$100,0)+1,0)))-INDIRECT(CONCATENATE("'2018-11 (Д)'!U",TEXT(MATCH($C13,'2018-11 (Д)'!$C$2:$C$100,0)+1,0))))/INDIRECT(CONCATENATE("'2018-11 (Д)'!U",TEXT(MATCH($C13,'2018-11 (Д)'!$C$2:$C$100,0)+1,0))))*100)</f>
        <v>-51.938931133377764</v>
      </c>
      <c r="GI13" s="9"/>
      <c r="GJ13" s="9">
        <f ca="1">IF(OR(INDIRECT(CONCATENATE("'2018-03 (Д)'!V",TEXT(MATCH($C13,'2018-03 (Д)'!$C$2:$C$100,0)+1,0)))="Н/Д",INDIRECT(CONCATENATE("'2018-02 (Д)'!V",TEXT(MATCH($C13,'2018-02 (Д)'!$C$2:$C$100,0)+1,0)))="Н/Д",AND(INDIRECT(CONCATENATE("'2018-03 (Д)'!V",TEXT(MATCH($C13,'2018-03 (Д)'!$C$2:$C$100,0)+1,0)))="Н/Д",INDIRECT(CONCATENATE("'2018-02 (Д)'!V",TEXT(MATCH($C13,'2018-02 (Д)'!$C$2:$C$100,0)+1,0))))),"Н/Д",((INDIRECT(CONCATENATE("'2018-03 (Д)'!V",TEXT(MATCH($C13,'2018-03 (Д)'!$C$2:$C$100,0)+1,0)))-INDIRECT(CONCATENATE("'2018-02 (Д)'!V",TEXT(MATCH($C13,'2018-02 (Д)'!$C$2:$C$100,0)+1,0))))/INDIRECT(CONCATENATE("'2018-02 (Д)'!V",TEXT(MATCH($C13,'2018-02 (Д)'!$C$2:$C$100,0)+1,0))))*100)</f>
        <v>2.6226761767668751</v>
      </c>
      <c r="GK13" s="9">
        <f ca="1">IF(OR(INDIRECT(CONCATENATE("'2018-04 (Д)'!V",TEXT(MATCH($C13,'2018-04 (Д)'!$C$2:$C$100,0)+1,0)))="Н/Д",INDIRECT(CONCATENATE("'2018-03 (Д)'!V",TEXT(MATCH($C13,'2018-03 (Д)'!$C$2:$C$100,0)+1,0)))="Н/Д",AND(INDIRECT(CONCATENATE("'2018-04 (Д)'!V",TEXT(MATCH($C13,'2018-04 (Д)'!$C$2:$C$100,0)+1,0)))="Н/Д",INDIRECT(CONCATENATE("'2018-03 (Д)'!V",TEXT(MATCH($C13,'2018-03 (Д)'!$C$2:$C$100,0)+1,0))))),"Н/Д",((INDIRECT(CONCATENATE("'2018-04 (Д)'!V",TEXT(MATCH($C13,'2018-04 (Д)'!$C$2:$C$100,0)+1,0)))-INDIRECT(CONCATENATE("'2018-03 (Д)'!V",TEXT(MATCH($C13,'2018-03 (Д)'!$C$2:$C$100,0)+1,0))))/INDIRECT(CONCATENATE("'2018-03 (Д)'!V",TEXT(MATCH($C13,'2018-03 (Д)'!$C$2:$C$100,0)+1,0))))*100)</f>
        <v>12.47113696901298</v>
      </c>
      <c r="GL13" s="9">
        <f ca="1">IF(OR(INDIRECT(CONCATENATE("'2018-05 (Д)'!V",TEXT(MATCH($C13,'2018-05 (Д)'!$C$2:$C$100,0)+1,0)))="Н/Д",INDIRECT(CONCATENATE("'2018-04 (Д)'!V",TEXT(MATCH($C13,'2018-04 (Д)'!$C$2:$C$100,0)+1,0)))="Н/Д",AND(INDIRECT(CONCATENATE("'2018-05 (Д)'!V",TEXT(MATCH($C13,'2018-05 (Д)'!$C$2:$C$100,0)+1,0)))="Н/Д",INDIRECT(CONCATENATE("'2018-04 (Д)'!V",TEXT(MATCH($C13,'2018-04 (Д)'!$C$2:$C$100,0)+1,0))))),"Н/Д",((INDIRECT(CONCATENATE("'2018-05 (Д)'!V",TEXT(MATCH($C13,'2018-05 (Д)'!$C$2:$C$100,0)+1,0)))-INDIRECT(CONCATENATE("'2018-04 (Д)'!V",TEXT(MATCH($C13,'2018-04 (Д)'!$C$2:$C$100,0)+1,0))))/INDIRECT(CONCATENATE("'2018-04 (Д)'!V",TEXT(MATCH($C13,'2018-04 (Д)'!$C$2:$C$100,0)+1,0))))*100)</f>
        <v>12.5795789049058</v>
      </c>
      <c r="GM13" s="9">
        <f ca="1">IF(OR(INDIRECT(CONCATENATE("'2018-06 (Д)'!V",TEXT(MATCH($C13,'2018-06 (Д)'!$C$2:$C$100,0)+1,0)))="Н/Д",INDIRECT(CONCATENATE("'2018-05 (Д)'!V",TEXT(MATCH($C13,'2018-05 (Д)'!$C$2:$C$100,0)+1,0)))="Н/Д",AND(INDIRECT(CONCATENATE("'2018-06 (Д)'!V",TEXT(MATCH($C13,'2018-06 (Д)'!$C$2:$C$100,0)+1,0)))="Н/Д",INDIRECT(CONCATENATE("'2018-05 (Д)'!V",TEXT(MATCH($C13,'2018-05 (Д)'!$C$2:$C$100,0)+1,0))))),"Н/Д",((INDIRECT(CONCATENATE("'2018-06 (Д)'!V",TEXT(MATCH($C13,'2018-06 (Д)'!$C$2:$C$100,0)+1,0)))-INDIRECT(CONCATENATE("'2018-05 (Д)'!V",TEXT(MATCH($C13,'2018-05 (Д)'!$C$2:$C$100,0)+1,0))))/INDIRECT(CONCATENATE("'2018-05 (Д)'!V",TEXT(MATCH($C13,'2018-05 (Д)'!$C$2:$C$100,0)+1,0))))*100)</f>
        <v>3.3864285968006587</v>
      </c>
      <c r="GN13" s="9">
        <f ca="1">IF(OR(INDIRECT(CONCATENATE("'2018-07 (Д)'!V",TEXT(MATCH($C13,'2018-07 (Д)'!$C$2:$C$100,0)+1,0)))="Н/Д",INDIRECT(CONCATENATE("'2018-06 (Д)'!V",TEXT(MATCH($C13,'2018-06 (Д)'!$C$2:$C$100,0)+1,0)))="Н/Д",AND(INDIRECT(CONCATENATE("'2018-07 (Д)'!V",TEXT(MATCH($C13,'2018-07 (Д)'!$C$2:$C$100,0)+1,0)))="Н/Д",INDIRECT(CONCATENATE("'2018-06 (Д)'!V",TEXT(MATCH($C13,'2018-06 (Д)'!$C$2:$C$100,0)+1,0))))),"Н/Д",((INDIRECT(CONCATENATE("'2018-07 (Д)'!V",TEXT(MATCH($C13,'2018-07 (Д)'!$C$2:$C$100,0)+1,0)))-INDIRECT(CONCATENATE("'2018-06 (Д)'!V",TEXT(MATCH($C13,'2018-06 (Д)'!$C$2:$C$100,0)+1,0))))/INDIRECT(CONCATENATE("'2018-06 (Д)'!V",TEXT(MATCH($C13,'2018-06 (Д)'!$C$2:$C$100,0)+1,0))))*100)</f>
        <v>39.103423115415715</v>
      </c>
      <c r="GO13" s="9">
        <f ca="1">IF(OR(INDIRECT(CONCATENATE("'2018-08 (Д)'!V",TEXT(MATCH($C13,'2018-08 (Д)'!$C$2:$C$100,0)+1,0)))="Н/Д",INDIRECT(CONCATENATE("'2018-07 (Д)'!V",TEXT(MATCH($C13,'2018-07 (Д)'!$C$2:$C$100,0)+1,0)))="Н/Д",AND(INDIRECT(CONCATENATE("'2018-08 (Д)'!V",TEXT(MATCH($C13,'2018-08 (Д)'!$C$2:$C$100,0)+1,0)))="Н/Д",INDIRECT(CONCATENATE("'2018-07 (Д)'!V",TEXT(MATCH($C13,'2018-07 (Д)'!$C$2:$C$100,0)+1,0))))),"Н/Д",((INDIRECT(CONCATENATE("'2018-08 (Д)'!V",TEXT(MATCH($C13,'2018-08 (Д)'!$C$2:$C$100,0)+1,0)))-INDIRECT(CONCATENATE("'2018-07 (Д)'!V",TEXT(MATCH($C13,'2018-07 (Д)'!$C$2:$C$100,0)+1,0))))/INDIRECT(CONCATENATE("'2018-07 (Д)'!V",TEXT(MATCH($C13,'2018-07 (Д)'!$C$2:$C$100,0)+1,0))))*100)</f>
        <v>23.252773146119569</v>
      </c>
      <c r="GP13" s="9">
        <f ca="1">IF(OR(INDIRECT(CONCATENATE("'2018-09 (Д)'!V",TEXT(MATCH($C13,'2018-09 (Д)'!$C$2:$C$100,0)+1,0)))="Н/Д",INDIRECT(CONCATENATE("'2018-08 (Д)'!V",TEXT(MATCH($C13,'2018-08 (Д)'!$C$2:$C$100,0)+1,0)))="Н/Д",AND(INDIRECT(CONCATENATE("'2018-09 (Д)'!V",TEXT(MATCH($C13,'2018-09 (Д)'!$C$2:$C$100,0)+1,0)))="Н/Д",INDIRECT(CONCATENATE("'2018-08 (Д)'!V",TEXT(MATCH($C13,'2018-08 (Д)'!$C$2:$C$100,0)+1,0))))),"Н/Д",((INDIRECT(CONCATENATE("'2018-09 (Д)'!V",TEXT(MATCH($C13,'2018-09 (Д)'!$C$2:$C$100,0)+1,0)))-INDIRECT(CONCATENATE("'2018-08 (Д)'!V",TEXT(MATCH($C13,'2018-08 (Д)'!$C$2:$C$100,0)+1,0))))/INDIRECT(CONCATENATE("'2018-08 (Д)'!V",TEXT(MATCH($C13,'2018-08 (Д)'!$C$2:$C$100,0)+1,0))))*100)</f>
        <v>58.610656851984942</v>
      </c>
      <c r="GQ13" s="9">
        <f ca="1">IF(OR(INDIRECT(CONCATENATE("'2018-10 (Д)'!V",TEXT(MATCH($C13,'2018-10 (Д)'!$C$2:$C$100,0)+1,0)))="Н/Д",INDIRECT(CONCATENATE("'2018-09 (Д)'!V",TEXT(MATCH($C13,'2018-09 (Д)'!$C$2:$C$100,0)+1,0)))="Н/Д",AND(INDIRECT(CONCATENATE("'2018-10 (Д)'!V",TEXT(MATCH($C13,'2018-10 (Д)'!$C$2:$C$100,0)+1,0)))="Н/Д",INDIRECT(CONCATENATE("'2018-09 (Д)'!V",TEXT(MATCH($C13,'2018-09 (Д)'!$C$2:$C$100,0)+1,0))))),"Н/Д",((INDIRECT(CONCATENATE("'2018-10 (Д)'!V",TEXT(MATCH($C13,'2018-10 (Д)'!$C$2:$C$100,0)+1,0)))-INDIRECT(CONCATENATE("'2018-09 (Д)'!V",TEXT(MATCH($C13,'2018-09 (Д)'!$C$2:$C$100,0)+1,0))))/INDIRECT(CONCATENATE("'2018-09 (Д)'!V",TEXT(MATCH($C13,'2018-09 (Д)'!$C$2:$C$100,0)+1,0))))*100)</f>
        <v>-16.366802012477695</v>
      </c>
      <c r="GR13" s="9">
        <f ca="1">IF(OR(INDIRECT(CONCATENATE("'2018-11 (Д)'!V",TEXT(MATCH($C13,'2018-11 (Д)'!$C$2:$C$100,0)+1,0)))="Н/Д",INDIRECT(CONCATENATE("'2018-10 (Д)'!V",TEXT(MATCH($C13,'2018-10 (Д)'!$C$2:$C$100,0)+1,0)))="Н/Д",AND(INDIRECT(CONCATENATE("'2018-11 (Д)'!V",TEXT(MATCH($C13,'2018-11 (Д)'!$C$2:$C$100,0)+1,0)))="Н/Д",INDIRECT(CONCATENATE("'2018-10 (Д)'!V",TEXT(MATCH($C13,'2018-10 (Д)'!$C$2:$C$100,0)+1,0))))),"Н/Д",((INDIRECT(CONCATENATE("'2018-11 (Д)'!V",TEXT(MATCH($C13,'2018-11 (Д)'!$C$2:$C$100,0)+1,0)))-INDIRECT(CONCATENATE("'2018-10 (Д)'!V",TEXT(MATCH($C13,'2018-10 (Д)'!$C$2:$C$100,0)+1,0))))/INDIRECT(CONCATENATE("'2018-10 (Д)'!V",TEXT(MATCH($C13,'2018-10 (Д)'!$C$2:$C$100,0)+1,0))))*100)</f>
        <v>19.561352314472437</v>
      </c>
      <c r="GS13" s="9">
        <f ca="1">IF(OR(INDIRECT(CONCATENATE("'2018-12 (Д)'!V",TEXT(MATCH($C13,'2018-12 (Д)'!$C$2:$C$100,0)+1,0)))="Н/Д",INDIRECT(CONCATENATE("'2018-11 (Д)'!V",TEXT(MATCH($C13,'2018-11 (Д)'!$C$2:$C$100,0)+1,0)))="Н/Д",AND(INDIRECT(CONCATENATE("'2018-12 (Д)'!V",TEXT(MATCH($C13,'2018-12 (Д)'!$C$2:$C$100,0)+1,0)))="Н/Д",INDIRECT(CONCATENATE("'2018-11 (Д)'!V",TEXT(MATCH($C13,'2018-11 (Д)'!$C$2:$C$100,0)+1,0))))),"Н/Д",((INDIRECT(CONCATENATE("'2018-12 (Д)'!V",TEXT(MATCH($C13,'2018-12 (Д)'!$C$2:$C$100,0)+1,0)))-INDIRECT(CONCATENATE("'2018-11 (Д)'!V",TEXT(MATCH($C13,'2018-11 (Д)'!$C$2:$C$100,0)+1,0))))/INDIRECT(CONCATENATE("'2018-11 (Д)'!V",TEXT(MATCH($C13,'2018-11 (Д)'!$C$2:$C$100,0)+1,0))))*100)</f>
        <v>-10.338291256070663</v>
      </c>
      <c r="GT13" s="9"/>
      <c r="GU13" s="9">
        <f ca="1">IF(OR(INDIRECT(CONCATENATE("'2018-03 (Д)'!W",TEXT(MATCH($C13,'2018-03 (Д)'!$C$2:$C$100,0)+1,0)))="Н/Д",INDIRECT(CONCATENATE("'2018-02 (Д)'!W",TEXT(MATCH($C13,'2018-02 (Д)'!$C$2:$C$100,0)+1,0)))="Н/Д",AND(INDIRECT(CONCATENATE("'2018-03 (Д)'!W",TEXT(MATCH($C13,'2018-03 (Д)'!$C$2:$C$100,0)+1,0)))="Н/Д",INDIRECT(CONCATENATE("'2018-02 (Д)'!W",TEXT(MATCH($C13,'2018-02 (Д)'!$C$2:$C$100,0)+1,0))))),"Н/Д",((INDIRECT(CONCATENATE("'2018-03 (Д)'!W",TEXT(MATCH($C13,'2018-03 (Д)'!$C$2:$C$100,0)+1,0)))-INDIRECT(CONCATENATE("'2018-02 (Д)'!W",TEXT(MATCH($C13,'2018-02 (Д)'!$C$2:$C$100,0)+1,0))))/INDIRECT(CONCATENATE("'2018-02 (Д)'!W",TEXT(MATCH($C13,'2018-02 (Д)'!$C$2:$C$100,0)+1,0))))*100)</f>
        <v>13.192036015952125</v>
      </c>
      <c r="GV13" s="9">
        <f ca="1">IF(OR(INDIRECT(CONCATENATE("'2018-04 (Д)'!W",TEXT(MATCH($C13,'2018-04 (Д)'!$C$2:$C$100,0)+1,0)))="Н/Д",INDIRECT(CONCATENATE("'2018-03 (Д)'!W",TEXT(MATCH($C13,'2018-03 (Д)'!$C$2:$C$100,0)+1,0)))="Н/Д",AND(INDIRECT(CONCATENATE("'2018-04 (Д)'!W",TEXT(MATCH($C13,'2018-04 (Д)'!$C$2:$C$100,0)+1,0)))="Н/Д",INDIRECT(CONCATENATE("'2018-03 (Д)'!W",TEXT(MATCH($C13,'2018-03 (Д)'!$C$2:$C$100,0)+1,0))))),"Н/Д",((INDIRECT(CONCATENATE("'2018-04 (Д)'!W",TEXT(MATCH($C13,'2018-04 (Д)'!$C$2:$C$100,0)+1,0)))-INDIRECT(CONCATENATE("'2018-03 (Д)'!W",TEXT(MATCH($C13,'2018-03 (Д)'!$C$2:$C$100,0)+1,0))))/INDIRECT(CONCATENATE("'2018-03 (Д)'!W",TEXT(MATCH($C13,'2018-03 (Д)'!$C$2:$C$100,0)+1,0))))*100)</f>
        <v>85.191189318543607</v>
      </c>
      <c r="GW13" s="9">
        <f ca="1">IF(OR(INDIRECT(CONCATENATE("'2018-05 (Д)'!W",TEXT(MATCH($C13,'2018-05 (Д)'!$C$2:$C$100,0)+1,0)))="Н/Д",INDIRECT(CONCATENATE("'2018-04 (Д)'!W",TEXT(MATCH($C13,'2018-04 (Д)'!$C$2:$C$100,0)+1,0)))="Н/Д",AND(INDIRECT(CONCATENATE("'2018-05 (Д)'!W",TEXT(MATCH($C13,'2018-05 (Д)'!$C$2:$C$100,0)+1,0)))="Н/Д",INDIRECT(CONCATENATE("'2018-04 (Д)'!W",TEXT(MATCH($C13,'2018-04 (Д)'!$C$2:$C$100,0)+1,0))))),"Н/Д",((INDIRECT(CONCATENATE("'2018-05 (Д)'!W",TEXT(MATCH($C13,'2018-05 (Д)'!$C$2:$C$100,0)+1,0)))-INDIRECT(CONCATENATE("'2018-04 (Д)'!W",TEXT(MATCH($C13,'2018-04 (Д)'!$C$2:$C$100,0)+1,0))))/INDIRECT(CONCATENATE("'2018-04 (Д)'!W",TEXT(MATCH($C13,'2018-04 (Д)'!$C$2:$C$100,0)+1,0))))*100)</f>
        <v>4.4506351181186439</v>
      </c>
      <c r="GX13" s="9">
        <f ca="1">IF(OR(INDIRECT(CONCATENATE("'2018-06 (Д)'!W",TEXT(MATCH($C13,'2018-06 (Д)'!$C$2:$C$100,0)+1,0)))="Н/Д",INDIRECT(CONCATENATE("'2018-05 (Д)'!W",TEXT(MATCH($C13,'2018-05 (Д)'!$C$2:$C$100,0)+1,0)))="Н/Д",AND(INDIRECT(CONCATENATE("'2018-06 (Д)'!W",TEXT(MATCH($C13,'2018-06 (Д)'!$C$2:$C$100,0)+1,0)))="Н/Д",INDIRECT(CONCATENATE("'2018-05 (Д)'!W",TEXT(MATCH($C13,'2018-05 (Д)'!$C$2:$C$100,0)+1,0))))),"Н/Д",((INDIRECT(CONCATENATE("'2018-06 (Д)'!W",TEXT(MATCH($C13,'2018-06 (Д)'!$C$2:$C$100,0)+1,0)))-INDIRECT(CONCATENATE("'2018-05 (Д)'!W",TEXT(MATCH($C13,'2018-05 (Д)'!$C$2:$C$100,0)+1,0))))/INDIRECT(CONCATENATE("'2018-05 (Д)'!W",TEXT(MATCH($C13,'2018-05 (Д)'!$C$2:$C$100,0)+1,0))))*100)</f>
        <v>-18.827579247592929</v>
      </c>
      <c r="GY13" s="9">
        <f ca="1">IF(OR(INDIRECT(CONCATENATE("'2018-07 (Д)'!W",TEXT(MATCH($C13,'2018-07 (Д)'!$C$2:$C$100,0)+1,0)))="Н/Д",INDIRECT(CONCATENATE("'2018-06 (Д)'!W",TEXT(MATCH($C13,'2018-06 (Д)'!$C$2:$C$100,0)+1,0)))="Н/Д",AND(INDIRECT(CONCATENATE("'2018-07 (Д)'!W",TEXT(MATCH($C13,'2018-07 (Д)'!$C$2:$C$100,0)+1,0)))="Н/Д",INDIRECT(CONCATENATE("'2018-06 (Д)'!W",TEXT(MATCH($C13,'2018-06 (Д)'!$C$2:$C$100,0)+1,0))))),"Н/Д",((INDIRECT(CONCATENATE("'2018-07 (Д)'!W",TEXT(MATCH($C13,'2018-07 (Д)'!$C$2:$C$100,0)+1,0)))-INDIRECT(CONCATENATE("'2018-06 (Д)'!W",TEXT(MATCH($C13,'2018-06 (Д)'!$C$2:$C$100,0)+1,0))))/INDIRECT(CONCATENATE("'2018-06 (Д)'!W",TEXT(MATCH($C13,'2018-06 (Д)'!$C$2:$C$100,0)+1,0))))*100)</f>
        <v>-22.374228868699124</v>
      </c>
      <c r="GZ13" s="9">
        <f ca="1">IF(OR(INDIRECT(CONCATENATE("'2018-08 (Д)'!W",TEXT(MATCH($C13,'2018-08 (Д)'!$C$2:$C$100,0)+1,0)))="Н/Д",INDIRECT(CONCATENATE("'2018-07 (Д)'!W",TEXT(MATCH($C13,'2018-07 (Д)'!$C$2:$C$100,0)+1,0)))="Н/Д",AND(INDIRECT(CONCATENATE("'2018-08 (Д)'!W",TEXT(MATCH($C13,'2018-08 (Д)'!$C$2:$C$100,0)+1,0)))="Н/Д",INDIRECT(CONCATENATE("'2018-07 (Д)'!W",TEXT(MATCH($C13,'2018-07 (Д)'!$C$2:$C$100,0)+1,0))))),"Н/Д",((INDIRECT(CONCATENATE("'2018-08 (Д)'!W",TEXT(MATCH($C13,'2018-08 (Д)'!$C$2:$C$100,0)+1,0)))-INDIRECT(CONCATENATE("'2018-07 (Д)'!W",TEXT(MATCH($C13,'2018-07 (Д)'!$C$2:$C$100,0)+1,0))))/INDIRECT(CONCATENATE("'2018-07 (Д)'!W",TEXT(MATCH($C13,'2018-07 (Д)'!$C$2:$C$100,0)+1,0))))*100)</f>
        <v>59.485374380701039</v>
      </c>
      <c r="HA13" s="9">
        <f ca="1">IF(OR(INDIRECT(CONCATENATE("'2018-09 (Д)'!W",TEXT(MATCH($C13,'2018-09 (Д)'!$C$2:$C$100,0)+1,0)))="Н/Д",INDIRECT(CONCATENATE("'2018-08 (Д)'!W",TEXT(MATCH($C13,'2018-08 (Д)'!$C$2:$C$100,0)+1,0)))="Н/Д",AND(INDIRECT(CONCATENATE("'2018-09 (Д)'!W",TEXT(MATCH($C13,'2018-09 (Д)'!$C$2:$C$100,0)+1,0)))="Н/Д",INDIRECT(CONCATENATE("'2018-08 (Д)'!W",TEXT(MATCH($C13,'2018-08 (Д)'!$C$2:$C$100,0)+1,0))))),"Н/Д",((INDIRECT(CONCATENATE("'2018-09 (Д)'!W",TEXT(MATCH($C13,'2018-09 (Д)'!$C$2:$C$100,0)+1,0)))-INDIRECT(CONCATENATE("'2018-08 (Д)'!W",TEXT(MATCH($C13,'2018-08 (Д)'!$C$2:$C$100,0)+1,0))))/INDIRECT(CONCATENATE("'2018-08 (Д)'!W",TEXT(MATCH($C13,'2018-08 (Д)'!$C$2:$C$100,0)+1,0))))*100)</f>
        <v>-20.589338114644697</v>
      </c>
      <c r="HB13" s="9">
        <f ca="1">IF(OR(INDIRECT(CONCATENATE("'2018-10 (Д)'!W",TEXT(MATCH($C13,'2018-10 (Д)'!$C$2:$C$100,0)+1,0)))="Н/Д",INDIRECT(CONCATENATE("'2018-09 (Д)'!W",TEXT(MATCH($C13,'2018-09 (Д)'!$C$2:$C$100,0)+1,0)))="Н/Д",AND(INDIRECT(CONCATENATE("'2018-10 (Д)'!W",TEXT(MATCH($C13,'2018-10 (Д)'!$C$2:$C$100,0)+1,0)))="Н/Д",INDIRECT(CONCATENATE("'2018-09 (Д)'!W",TEXT(MATCH($C13,'2018-09 (Д)'!$C$2:$C$100,0)+1,0))))),"Н/Д",((INDIRECT(CONCATENATE("'2018-10 (Д)'!W",TEXT(MATCH($C13,'2018-10 (Д)'!$C$2:$C$100,0)+1,0)))-INDIRECT(CONCATENATE("'2018-09 (Д)'!W",TEXT(MATCH($C13,'2018-09 (Д)'!$C$2:$C$100,0)+1,0))))/INDIRECT(CONCATENATE("'2018-09 (Д)'!W",TEXT(MATCH($C13,'2018-09 (Д)'!$C$2:$C$100,0)+1,0))))*100)</f>
        <v>-15.732935024679406</v>
      </c>
      <c r="HC13" s="9">
        <f ca="1">IF(OR(INDIRECT(CONCATENATE("'2018-11 (Д)'!W",TEXT(MATCH($C13,'2018-11 (Д)'!$C$2:$C$100,0)+1,0)))="Н/Д",INDIRECT(CONCATENATE("'2018-10 (Д)'!W",TEXT(MATCH($C13,'2018-10 (Д)'!$C$2:$C$100,0)+1,0)))="Н/Д",AND(INDIRECT(CONCATENATE("'2018-11 (Д)'!W",TEXT(MATCH($C13,'2018-11 (Д)'!$C$2:$C$100,0)+1,0)))="Н/Д",INDIRECT(CONCATENATE("'2018-10 (Д)'!W",TEXT(MATCH($C13,'2018-10 (Д)'!$C$2:$C$100,0)+1,0))))),"Н/Д",((INDIRECT(CONCATENATE("'2018-11 (Д)'!W",TEXT(MATCH($C13,'2018-11 (Д)'!$C$2:$C$100,0)+1,0)))-INDIRECT(CONCATENATE("'2018-10 (Д)'!W",TEXT(MATCH($C13,'2018-10 (Д)'!$C$2:$C$100,0)+1,0))))/INDIRECT(CONCATENATE("'2018-10 (Д)'!W",TEXT(MATCH($C13,'2018-10 (Д)'!$C$2:$C$100,0)+1,0))))*100)</f>
        <v>78.049837596897035</v>
      </c>
      <c r="HD13" s="9">
        <f ca="1">IF(OR(INDIRECT(CONCATENATE("'2018-12 (Д)'!W",TEXT(MATCH($C13,'2018-12 (Д)'!$C$2:$C$100,0)+1,0)))="Н/Д",INDIRECT(CONCATENATE("'2018-11 (Д)'!W",TEXT(MATCH($C13,'2018-11 (Д)'!$C$2:$C$100,0)+1,0)))="Н/Д",AND(INDIRECT(CONCATENATE("'2018-12 (Д)'!W",TEXT(MATCH($C13,'2018-12 (Д)'!$C$2:$C$100,0)+1,0)))="Н/Д",INDIRECT(CONCATENATE("'2018-11 (Д)'!W",TEXT(MATCH($C13,'2018-11 (Д)'!$C$2:$C$100,0)+1,0))))),"Н/Д",((INDIRECT(CONCATENATE("'2018-12 (Д)'!W",TEXT(MATCH($C13,'2018-12 (Д)'!$C$2:$C$100,0)+1,0)))-INDIRECT(CONCATENATE("'2018-11 (Д)'!W",TEXT(MATCH($C13,'2018-11 (Д)'!$C$2:$C$100,0)+1,0))))/INDIRECT(CONCATENATE("'2018-11 (Д)'!W",TEXT(MATCH($C13,'2018-11 (Д)'!$C$2:$C$100,0)+1,0))))*100)</f>
        <v>-32.610895151394068</v>
      </c>
    </row>
    <row r="14" spans="1:212" x14ac:dyDescent="0.25">
      <c r="A14" s="2" t="s">
        <v>22</v>
      </c>
      <c r="B14" s="2" t="s">
        <v>33</v>
      </c>
      <c r="C14" s="15">
        <v>77000000</v>
      </c>
      <c r="D14" s="9"/>
      <c r="E14" s="9">
        <f ca="1">IF(OR(INDIRECT(CONCATENATE("'2018-03 (Д)'!E",TEXT(MATCH($C14,'2018-03 (Д)'!$C$2:$C$100,0)+1,0)))="Н/Д",INDIRECT(CONCATENATE("'2018-02 (Д)'!E",TEXT(MATCH($C14,'2018-02 (Д)'!$C$2:$C$100,0)+1,0)))="Н/Д",AND(INDIRECT(CONCATENATE("'2018-03 (Д)'!E",TEXT(MATCH($C14,'2018-03 (Д)'!$C$2:$C$100,0)+1,0)))="Н/Д",INDIRECT(CONCATENATE("'2018-02 (Д)'!E",TEXT(MATCH($C14,'2018-02 (Д)'!$C$2:$C$100,0)+1,0))))),"Н/Д",((INDIRECT(CONCATENATE("'2018-03 (Д)'!E",TEXT(MATCH($C14,'2018-03 (Д)'!$C$2:$C$100,0)+1,0)))-INDIRECT(CONCATENATE("'2018-02 (Д)'!E",TEXT(MATCH($C14,'2018-02 (Д)'!$C$2:$C$100,0)+1,0))))/INDIRECT(CONCATENATE("'2018-02 (Д)'!E",TEXT(MATCH($C14,'2018-02 (Д)'!$C$2:$C$100,0)+1,0))))*100)</f>
        <v>53.481849559064742</v>
      </c>
      <c r="F14" s="9">
        <f ca="1">IF(OR(INDIRECT(CONCATENATE("'2018-04 (Д)'!E",TEXT(MATCH($C14,'2018-04 (Д)'!$C$2:$C$100,0)+1,0)))="Н/Д",INDIRECT(CONCATENATE("'2018-03 (Д)'!E",TEXT(MATCH($C14,'2018-03 (Д)'!$C$2:$C$100,0)+1,0)))="Н/Д",AND(INDIRECT(CONCATENATE("'2018-04 (Д)'!E",TEXT(MATCH($C14,'2018-04 (Д)'!$C$2:$C$100,0)+1,0)))="Н/Д",INDIRECT(CONCATENATE("'2018-03 (Д)'!E",TEXT(MATCH($C14,'2018-03 (Д)'!$C$2:$C$100,0)+1,0))))),"Н/Д",((INDIRECT(CONCATENATE("'2018-04 (Д)'!E",TEXT(MATCH($C14,'2018-04 (Д)'!$C$2:$C$100,0)+1,0)))-INDIRECT(CONCATENATE("'2018-03 (Д)'!E",TEXT(MATCH($C14,'2018-03 (Д)'!$C$2:$C$100,0)+1,0))))/INDIRECT(CONCATENATE("'2018-03 (Д)'!E",TEXT(MATCH($C14,'2018-03 (Д)'!$C$2:$C$100,0)+1,0))))*100)</f>
        <v>9.8539673985499547</v>
      </c>
      <c r="G14" s="9">
        <f ca="1">IF(OR(INDIRECT(CONCATENATE("'2018-05 (Д)'!E",TEXT(MATCH($C14,'2018-05 (Д)'!$C$2:$C$100,0)+1,0)))="Н/Д",INDIRECT(CONCATENATE("'2018-04 (Д)'!E",TEXT(MATCH($C14,'2018-04 (Д)'!$C$2:$C$100,0)+1,0)))="Н/Д",AND(INDIRECT(CONCATENATE("'2018-05 (Д)'!E",TEXT(MATCH($C14,'2018-05 (Д)'!$C$2:$C$100,0)+1,0)))="Н/Д",INDIRECT(CONCATENATE("'2018-04 (Д)'!E",TEXT(MATCH($C14,'2018-04 (Д)'!$C$2:$C$100,0)+1,0))))),"Н/Д",((INDIRECT(CONCATENATE("'2018-05 (Д)'!E",TEXT(MATCH($C14,'2018-05 (Д)'!$C$2:$C$100,0)+1,0)))-INDIRECT(CONCATENATE("'2018-04 (Д)'!E",TEXT(MATCH($C14,'2018-04 (Д)'!$C$2:$C$100,0)+1,0))))/INDIRECT(CONCATENATE("'2018-04 (Д)'!E",TEXT(MATCH($C14,'2018-04 (Д)'!$C$2:$C$100,0)+1,0))))*100)</f>
        <v>-16.956733508852725</v>
      </c>
      <c r="H14" s="9">
        <f ca="1">IF(OR(INDIRECT(CONCATENATE("'2018-06 (Д)'!E",TEXT(MATCH($C14,'2018-06 (Д)'!$C$2:$C$100,0)+1,0)))="Н/Д",INDIRECT(CONCATENATE("'2018-05 (Д)'!E",TEXT(MATCH($C14,'2018-05 (Д)'!$C$2:$C$100,0)+1,0)))="Н/Д",AND(INDIRECT(CONCATENATE("'2018-06 (Д)'!E",TEXT(MATCH($C14,'2018-06 (Д)'!$C$2:$C$100,0)+1,0)))="Н/Д",INDIRECT(CONCATENATE("'2018-05 (Д)'!E",TEXT(MATCH($C14,'2018-05 (Д)'!$C$2:$C$100,0)+1,0))))),"Н/Д",((INDIRECT(CONCATENATE("'2018-06 (Д)'!E",TEXT(MATCH($C14,'2018-06 (Д)'!$C$2:$C$100,0)+1,0)))-INDIRECT(CONCATENATE("'2018-05 (Д)'!E",TEXT(MATCH($C14,'2018-05 (Д)'!$C$2:$C$100,0)+1,0))))/INDIRECT(CONCATENATE("'2018-05 (Д)'!E",TEXT(MATCH($C14,'2018-05 (Д)'!$C$2:$C$100,0)+1,0))))*100)</f>
        <v>11.80183223973798</v>
      </c>
      <c r="I14" s="9">
        <f ca="1">IF(OR(INDIRECT(CONCATENATE("'2018-07 (Д)'!E",TEXT(MATCH($C14,'2018-07 (Д)'!$C$2:$C$100,0)+1,0)))="Н/Д",INDIRECT(CONCATENATE("'2018-06 (Д)'!E",TEXT(MATCH($C14,'2018-06 (Д)'!$C$2:$C$100,0)+1,0)))="Н/Д",AND(INDIRECT(CONCATENATE("'2018-07 (Д)'!E",TEXT(MATCH($C14,'2018-07 (Д)'!$C$2:$C$100,0)+1,0)))="Н/Д",INDIRECT(CONCATENATE("'2018-06 (Д)'!E",TEXT(MATCH($C14,'2018-06 (Д)'!$C$2:$C$100,0)+1,0))))),"Н/Д",((INDIRECT(CONCATENATE("'2018-07 (Д)'!E",TEXT(MATCH($C14,'2018-07 (Д)'!$C$2:$C$100,0)+1,0)))-INDIRECT(CONCATENATE("'2018-06 (Д)'!E",TEXT(MATCH($C14,'2018-06 (Д)'!$C$2:$C$100,0)+1,0))))/INDIRECT(CONCATENATE("'2018-06 (Д)'!E",TEXT(MATCH($C14,'2018-06 (Д)'!$C$2:$C$100,0)+1,0))))*100)</f>
        <v>3.2256788685805717</v>
      </c>
      <c r="J14" s="9">
        <f ca="1">IF(OR(INDIRECT(CONCATENATE("'2018-08 (Д)'!E",TEXT(MATCH($C14,'2018-08 (Д)'!$C$2:$C$100,0)+1,0)))="Н/Д",INDIRECT(CONCATENATE("'2018-07 (Д)'!E",TEXT(MATCH($C14,'2018-07 (Д)'!$C$2:$C$100,0)+1,0)))="Н/Д",AND(INDIRECT(CONCATENATE("'2018-08 (Д)'!E",TEXT(MATCH($C14,'2018-08 (Д)'!$C$2:$C$100,0)+1,0)))="Н/Д",INDIRECT(CONCATENATE("'2018-07 (Д)'!E",TEXT(MATCH($C14,'2018-07 (Д)'!$C$2:$C$100,0)+1,0))))),"Н/Д",((INDIRECT(CONCATENATE("'2018-08 (Д)'!E",TEXT(MATCH($C14,'2018-08 (Д)'!$C$2:$C$100,0)+1,0)))-INDIRECT(CONCATENATE("'2018-07 (Д)'!E",TEXT(MATCH($C14,'2018-07 (Д)'!$C$2:$C$100,0)+1,0))))/INDIRECT(CONCATENATE("'2018-07 (Д)'!E",TEXT(MATCH($C14,'2018-07 (Д)'!$C$2:$C$100,0)+1,0))))*100)</f>
        <v>11.661821055335555</v>
      </c>
      <c r="K14" s="9">
        <f ca="1">IF(OR(INDIRECT(CONCATENATE("'2018-09 (Д)'!E",TEXT(MATCH($C14,'2018-09 (Д)'!$C$2:$C$100,0)+1,0)))="Н/Д",INDIRECT(CONCATENATE("'2018-08 (Д)'!E",TEXT(MATCH($C14,'2018-08 (Д)'!$C$2:$C$100,0)+1,0)))="Н/Д",AND(INDIRECT(CONCATENATE("'2018-09 (Д)'!E",TEXT(MATCH($C14,'2018-09 (Д)'!$C$2:$C$100,0)+1,0)))="Н/Д",INDIRECT(CONCATENATE("'2018-08 (Д)'!E",TEXT(MATCH($C14,'2018-08 (Д)'!$C$2:$C$100,0)+1,0))))),"Н/Д",((INDIRECT(CONCATENATE("'2018-09 (Д)'!E",TEXT(MATCH($C14,'2018-09 (Д)'!$C$2:$C$100,0)+1,0)))-INDIRECT(CONCATENATE("'2018-08 (Д)'!E",TEXT(MATCH($C14,'2018-08 (Д)'!$C$2:$C$100,0)+1,0))))/INDIRECT(CONCATENATE("'2018-08 (Д)'!E",TEXT(MATCH($C14,'2018-08 (Д)'!$C$2:$C$100,0)+1,0))))*100)</f>
        <v>-10.541760893646259</v>
      </c>
      <c r="L14" s="9">
        <f ca="1">IF(OR(INDIRECT(CONCATENATE("'2018-10 (Д)'!E",TEXT(MATCH($C14,'2018-10 (Д)'!$C$2:$C$100,0)+1,0)))="Н/Д",INDIRECT(CONCATENATE("'2018-09 (Д)'!E",TEXT(MATCH($C14,'2018-09 (Д)'!$C$2:$C$100,0)+1,0)))="Н/Д",AND(INDIRECT(CONCATENATE("'2018-10 (Д)'!E",TEXT(MATCH($C14,'2018-10 (Д)'!$C$2:$C$100,0)+1,0)))="Н/Д",INDIRECT(CONCATENATE("'2018-09 (Д)'!E",TEXT(MATCH($C14,'2018-09 (Д)'!$C$2:$C$100,0)+1,0))))),"Н/Д",((INDIRECT(CONCATENATE("'2018-10 (Д)'!E",TEXT(MATCH($C14,'2018-10 (Д)'!$C$2:$C$100,0)+1,0)))-INDIRECT(CONCATENATE("'2018-09 (Д)'!E",TEXT(MATCH($C14,'2018-09 (Д)'!$C$2:$C$100,0)+1,0))))/INDIRECT(CONCATENATE("'2018-09 (Д)'!E",TEXT(MATCH($C14,'2018-09 (Д)'!$C$2:$C$100,0)+1,0))))*100)</f>
        <v>14.239381893800715</v>
      </c>
      <c r="M14" s="9">
        <f ca="1">IF(OR(INDIRECT(CONCATENATE("'2018-11 (Д)'!E",TEXT(MATCH($C14,'2018-11 (Д)'!$C$2:$C$100,0)+1,0)))="Н/Д",INDIRECT(CONCATENATE("'2018-10 (Д)'!E",TEXT(MATCH($C14,'2018-10 (Д)'!$C$2:$C$100,0)+1,0)))="Н/Д",AND(INDIRECT(CONCATENATE("'2018-11 (Д)'!E",TEXT(MATCH($C14,'2018-11 (Д)'!$C$2:$C$100,0)+1,0)))="Н/Д",INDIRECT(CONCATENATE("'2018-10 (Д)'!E",TEXT(MATCH($C14,'2018-10 (Д)'!$C$2:$C$100,0)+1,0))))),"Н/Д",((INDIRECT(CONCATENATE("'2018-11 (Д)'!E",TEXT(MATCH($C14,'2018-11 (Д)'!$C$2:$C$100,0)+1,0)))-INDIRECT(CONCATENATE("'2018-10 (Д)'!E",TEXT(MATCH($C14,'2018-10 (Д)'!$C$2:$C$100,0)+1,0))))/INDIRECT(CONCATENATE("'2018-10 (Д)'!E",TEXT(MATCH($C14,'2018-10 (Д)'!$C$2:$C$100,0)+1,0))))*100)</f>
        <v>-11.486314099626298</v>
      </c>
      <c r="N14" s="9">
        <f ca="1">IF(OR(INDIRECT(CONCATENATE("'2018-12 (Д)'!E",TEXT(MATCH($C14,'2018-12 (Д)'!$C$2:$C$100,0)+1,0)))="Н/Д",INDIRECT(CONCATENATE("'2018-11 (Д)'!E",TEXT(MATCH($C14,'2018-11 (Д)'!$C$2:$C$100,0)+1,0)))="Н/Д",AND(INDIRECT(CONCATENATE("'2018-12 (Д)'!E",TEXT(MATCH($C14,'2018-12 (Д)'!$C$2:$C$100,0)+1,0)))="Н/Д",INDIRECT(CONCATENATE("'2018-11 (Д)'!E",TEXT(MATCH($C14,'2018-11 (Д)'!$C$2:$C$100,0)+1,0))))),"Н/Д",((INDIRECT(CONCATENATE("'2018-12 (Д)'!E",TEXT(MATCH($C14,'2018-12 (Д)'!$C$2:$C$100,0)+1,0)))-INDIRECT(CONCATENATE("'2018-11 (Д)'!E",TEXT(MATCH($C14,'2018-11 (Д)'!$C$2:$C$100,0)+1,0))))/INDIRECT(CONCATENATE("'2018-11 (Д)'!E",TEXT(MATCH($C14,'2018-11 (Д)'!$C$2:$C$100,0)+1,0))))*100)</f>
        <v>-10.162412659191618</v>
      </c>
      <c r="O14" s="9"/>
      <c r="P14" s="9">
        <f ca="1">IF(OR(INDIRECT(CONCATENATE("'2018-03 (Д)'!F",TEXT(MATCH($C14,'2018-03 (Д)'!$C$2:$C$100,0)+1,0)))="Н/Д",INDIRECT(CONCATENATE("'2018-02 (Д)'!F",TEXT(MATCH($C14,'2018-02 (Д)'!$C$2:$C$100,0)+1,0)))="Н/Д",AND(INDIRECT(CONCATENATE("'2018-03 (Д)'!F",TEXT(MATCH($C14,'2018-03 (Д)'!$C$2:$C$100,0)+1,0)))="Н/Д",INDIRECT(CONCATENATE("'2018-02 (Д)'!F",TEXT(MATCH($C14,'2018-02 (Д)'!$C$2:$C$100,0)+1,0))))),"Н/Д",((INDIRECT(CONCATENATE("'2018-03 (Д)'!F",TEXT(MATCH($C14,'2018-03 (Д)'!$C$2:$C$100,0)+1,0)))-INDIRECT(CONCATENATE("'2018-02 (Д)'!F",TEXT(MATCH($C14,'2018-02 (Д)'!$C$2:$C$100,0)+1,0))))/INDIRECT(CONCATENATE("'2018-02 (Д)'!F",TEXT(MATCH($C14,'2018-02 (Д)'!$C$2:$C$100,0)+1,0))))*100)</f>
        <v>10.21141117946304</v>
      </c>
      <c r="Q14" s="9">
        <f ca="1">IF(OR(INDIRECT(CONCATENATE("'2018-04 (Д)'!F",TEXT(MATCH($C14,'2018-04 (Д)'!$C$2:$C$100,0)+1,0)))="Н/Д",INDIRECT(CONCATENATE("'2018-03 (Д)'!F",TEXT(MATCH($C14,'2018-03 (Д)'!$C$2:$C$100,0)+1,0)))="Н/Д",AND(INDIRECT(CONCATENATE("'2018-04 (Д)'!F",TEXT(MATCH($C14,'2018-04 (Д)'!$C$2:$C$100,0)+1,0)))="Н/Д",INDIRECT(CONCATENATE("'2018-03 (Д)'!F",TEXT(MATCH($C14,'2018-03 (Д)'!$C$2:$C$100,0)+1,0))))),"Н/Д",((INDIRECT(CONCATENATE("'2018-04 (Д)'!F",TEXT(MATCH($C14,'2018-04 (Д)'!$C$2:$C$100,0)+1,0)))-INDIRECT(CONCATENATE("'2018-03 (Д)'!F",TEXT(MATCH($C14,'2018-03 (Д)'!$C$2:$C$100,0)+1,0))))/INDIRECT(CONCATENATE("'2018-03 (Д)'!F",TEXT(MATCH($C14,'2018-03 (Д)'!$C$2:$C$100,0)+1,0))))*100)</f>
        <v>46.377459014918429</v>
      </c>
      <c r="R14" s="9">
        <f ca="1">IF(OR(INDIRECT(CONCATENATE("'2018-05 (Д)'!F",TEXT(MATCH($C14,'2018-05 (Д)'!$C$2:$C$100,0)+1,0)))="Н/Д",INDIRECT(CONCATENATE("'2018-04 (Д)'!F",TEXT(MATCH($C14,'2018-04 (Д)'!$C$2:$C$100,0)+1,0)))="Н/Д",AND(INDIRECT(CONCATENATE("'2018-05 (Д)'!F",TEXT(MATCH($C14,'2018-05 (Д)'!$C$2:$C$100,0)+1,0)))="Н/Д",INDIRECT(CONCATENATE("'2018-04 (Д)'!F",TEXT(MATCH($C14,'2018-04 (Д)'!$C$2:$C$100,0)+1,0))))),"Н/Д",((INDIRECT(CONCATENATE("'2018-05 (Д)'!F",TEXT(MATCH($C14,'2018-05 (Д)'!$C$2:$C$100,0)+1,0)))-INDIRECT(CONCATENATE("'2018-04 (Д)'!F",TEXT(MATCH($C14,'2018-04 (Д)'!$C$2:$C$100,0)+1,0))))/INDIRECT(CONCATENATE("'2018-04 (Д)'!F",TEXT(MATCH($C14,'2018-04 (Д)'!$C$2:$C$100,0)+1,0))))*100)</f>
        <v>-37.773537120447756</v>
      </c>
      <c r="S14" s="9">
        <f ca="1">IF(OR(INDIRECT(CONCATENATE("'2018-06 (Д)'!F",TEXT(MATCH($C14,'2018-06 (Д)'!$C$2:$C$100,0)+1,0)))="Н/Д",INDIRECT(CONCATENATE("'2018-05 (Д)'!F",TEXT(MATCH($C14,'2018-05 (Д)'!$C$2:$C$100,0)+1,0)))="Н/Д",AND(INDIRECT(CONCATENATE("'2018-06 (Д)'!F",TEXT(MATCH($C14,'2018-06 (Д)'!$C$2:$C$100,0)+1,0)))="Н/Д",INDIRECT(CONCATENATE("'2018-05 (Д)'!F",TEXT(MATCH($C14,'2018-05 (Д)'!$C$2:$C$100,0)+1,0))))),"Н/Д",((INDIRECT(CONCATENATE("'2018-06 (Д)'!F",TEXT(MATCH($C14,'2018-06 (Д)'!$C$2:$C$100,0)+1,0)))-INDIRECT(CONCATENATE("'2018-05 (Д)'!F",TEXT(MATCH($C14,'2018-05 (Д)'!$C$2:$C$100,0)+1,0))))/INDIRECT(CONCATENATE("'2018-05 (Д)'!F",TEXT(MATCH($C14,'2018-05 (Д)'!$C$2:$C$100,0)+1,0))))*100)</f>
        <v>26.950885510653073</v>
      </c>
      <c r="T14" s="9">
        <f ca="1">IF(OR(INDIRECT(CONCATENATE("'2018-07 (Д)'!F",TEXT(MATCH($C14,'2018-07 (Д)'!$C$2:$C$100,0)+1,0)))="Н/Д",INDIRECT(CONCATENATE("'2018-06 (Д)'!F",TEXT(MATCH($C14,'2018-06 (Д)'!$C$2:$C$100,0)+1,0)))="Н/Д",AND(INDIRECT(CONCATENATE("'2018-07 (Д)'!F",TEXT(MATCH($C14,'2018-07 (Д)'!$C$2:$C$100,0)+1,0)))="Н/Д",INDIRECT(CONCATENATE("'2018-06 (Д)'!F",TEXT(MATCH($C14,'2018-06 (Д)'!$C$2:$C$100,0)+1,0))))),"Н/Д",((INDIRECT(CONCATENATE("'2018-07 (Д)'!F",TEXT(MATCH($C14,'2018-07 (Д)'!$C$2:$C$100,0)+1,0)))-INDIRECT(CONCATENATE("'2018-06 (Д)'!F",TEXT(MATCH($C14,'2018-06 (Д)'!$C$2:$C$100,0)+1,0))))/INDIRECT(CONCATENATE("'2018-06 (Д)'!F",TEXT(MATCH($C14,'2018-06 (Д)'!$C$2:$C$100,0)+1,0))))*100)</f>
        <v>-28.137979275990542</v>
      </c>
      <c r="U14" s="9">
        <f ca="1">IF(OR(INDIRECT(CONCATENATE("'2018-08 (Д)'!F",TEXT(MATCH($C14,'2018-08 (Д)'!$C$2:$C$100,0)+1,0)))="Н/Д",INDIRECT(CONCATENATE("'2018-07 (Д)'!F",TEXT(MATCH($C14,'2018-07 (Д)'!$C$2:$C$100,0)+1,0)))="Н/Д",AND(INDIRECT(CONCATENATE("'2018-08 (Д)'!F",TEXT(MATCH($C14,'2018-08 (Д)'!$C$2:$C$100,0)+1,0)))="Н/Д",INDIRECT(CONCATENATE("'2018-07 (Д)'!F",TEXT(MATCH($C14,'2018-07 (Д)'!$C$2:$C$100,0)+1,0))))),"Н/Д",((INDIRECT(CONCATENATE("'2018-08 (Д)'!F",TEXT(MATCH($C14,'2018-08 (Д)'!$C$2:$C$100,0)+1,0)))-INDIRECT(CONCATENATE("'2018-07 (Д)'!F",TEXT(MATCH($C14,'2018-07 (Д)'!$C$2:$C$100,0)+1,0))))/INDIRECT(CONCATENATE("'2018-07 (Д)'!F",TEXT(MATCH($C14,'2018-07 (Д)'!$C$2:$C$100,0)+1,0))))*100)</f>
        <v>118.59988567333102</v>
      </c>
      <c r="V14" s="9">
        <f ca="1">IF(OR(INDIRECT(CONCATENATE("'2018-09 (Д)'!F",TEXT(MATCH($C14,'2018-09 (Д)'!$C$2:$C$100,0)+1,0)))="Н/Д",INDIRECT(CONCATENATE("'2018-08 (Д)'!F",TEXT(MATCH($C14,'2018-08 (Д)'!$C$2:$C$100,0)+1,0)))="Н/Д",AND(INDIRECT(CONCATENATE("'2018-09 (Д)'!F",TEXT(MATCH($C14,'2018-09 (Д)'!$C$2:$C$100,0)+1,0)))="Н/Д",INDIRECT(CONCATENATE("'2018-08 (Д)'!F",TEXT(MATCH($C14,'2018-08 (Д)'!$C$2:$C$100,0)+1,0))))),"Н/Д",((INDIRECT(CONCATENATE("'2018-09 (Д)'!F",TEXT(MATCH($C14,'2018-09 (Д)'!$C$2:$C$100,0)+1,0)))-INDIRECT(CONCATENATE("'2018-08 (Д)'!F",TEXT(MATCH($C14,'2018-08 (Д)'!$C$2:$C$100,0)+1,0))))/INDIRECT(CONCATENATE("'2018-08 (Д)'!F",TEXT(MATCH($C14,'2018-08 (Д)'!$C$2:$C$100,0)+1,0))))*100)</f>
        <v>-32.93061997148903</v>
      </c>
      <c r="W14" s="9">
        <f ca="1">IF(OR(INDIRECT(CONCATENATE("'2018-10 (Д)'!F",TEXT(MATCH($C14,'2018-10 (Д)'!$C$2:$C$100,0)+1,0)))="Н/Д",INDIRECT(CONCATENATE("'2018-09 (Д)'!F",TEXT(MATCH($C14,'2018-09 (Д)'!$C$2:$C$100,0)+1,0)))="Н/Д",AND(INDIRECT(CONCATENATE("'2018-10 (Д)'!F",TEXT(MATCH($C14,'2018-10 (Д)'!$C$2:$C$100,0)+1,0)))="Н/Д",INDIRECT(CONCATENATE("'2018-09 (Д)'!F",TEXT(MATCH($C14,'2018-09 (Д)'!$C$2:$C$100,0)+1,0))))),"Н/Д",((INDIRECT(CONCATENATE("'2018-10 (Д)'!F",TEXT(MATCH($C14,'2018-10 (Д)'!$C$2:$C$100,0)+1,0)))-INDIRECT(CONCATENATE("'2018-09 (Д)'!F",TEXT(MATCH($C14,'2018-09 (Д)'!$C$2:$C$100,0)+1,0))))/INDIRECT(CONCATENATE("'2018-09 (Д)'!F",TEXT(MATCH($C14,'2018-09 (Д)'!$C$2:$C$100,0)+1,0))))*100)</f>
        <v>-6.938843234349398</v>
      </c>
      <c r="X14" s="9">
        <f ca="1">IF(OR(INDIRECT(CONCATENATE("'2018-11 (Д)'!F",TEXT(MATCH($C14,'2018-11 (Д)'!$C$2:$C$100,0)+1,0)))="Н/Д",INDIRECT(CONCATENATE("'2018-10 (Д)'!F",TEXT(MATCH($C14,'2018-10 (Д)'!$C$2:$C$100,0)+1,0)))="Н/Д",AND(INDIRECT(CONCATENATE("'2018-11 (Д)'!F",TEXT(MATCH($C14,'2018-11 (Д)'!$C$2:$C$100,0)+1,0)))="Н/Д",INDIRECT(CONCATENATE("'2018-10 (Д)'!F",TEXT(MATCH($C14,'2018-10 (Д)'!$C$2:$C$100,0)+1,0))))),"Н/Д",((INDIRECT(CONCATENATE("'2018-11 (Д)'!F",TEXT(MATCH($C14,'2018-11 (Д)'!$C$2:$C$100,0)+1,0)))-INDIRECT(CONCATENATE("'2018-10 (Д)'!F",TEXT(MATCH($C14,'2018-10 (Д)'!$C$2:$C$100,0)+1,0))))/INDIRECT(CONCATENATE("'2018-10 (Д)'!F",TEXT(MATCH($C14,'2018-10 (Д)'!$C$2:$C$100,0)+1,0))))*100)</f>
        <v>31.687537603383952</v>
      </c>
      <c r="Y14" s="9">
        <f ca="1">IF(OR(INDIRECT(CONCATENATE("'2018-12 (Д)'!F",TEXT(MATCH($C14,'2018-12 (Д)'!$C$2:$C$100,0)+1,0)))="Н/Д",INDIRECT(CONCATENATE("'2018-11 (Д)'!F",TEXT(MATCH($C14,'2018-11 (Д)'!$C$2:$C$100,0)+1,0)))="Н/Д",AND(INDIRECT(CONCATENATE("'2018-12 (Д)'!F",TEXT(MATCH($C14,'2018-12 (Д)'!$C$2:$C$100,0)+1,0)))="Н/Д",INDIRECT(CONCATENATE("'2018-11 (Д)'!F",TEXT(MATCH($C14,'2018-11 (Д)'!$C$2:$C$100,0)+1,0))))),"Н/Д",((INDIRECT(CONCATENATE("'2018-12 (Д)'!F",TEXT(MATCH($C14,'2018-12 (Д)'!$C$2:$C$100,0)+1,0)))-INDIRECT(CONCATENATE("'2018-11 (Д)'!F",TEXT(MATCH($C14,'2018-11 (Д)'!$C$2:$C$100,0)+1,0))))/INDIRECT(CONCATENATE("'2018-11 (Д)'!F",TEXT(MATCH($C14,'2018-11 (Д)'!$C$2:$C$100,0)+1,0))))*100)</f>
        <v>-22.395734903533597</v>
      </c>
      <c r="Z14" s="9"/>
      <c r="AA14" s="9">
        <f ca="1">IF(OR(INDIRECT(CONCATENATE("'2018-03 (Д)'!G",TEXT(MATCH($C14,'2018-03 (Д)'!$C$2:$C$100,0)+1,0)))="Н/Д",INDIRECT(CONCATENATE("'2018-02 (Д)'!G",TEXT(MATCH($C14,'2018-02 (Д)'!$C$2:$C$100,0)+1,0)))="Н/Д",AND(INDIRECT(CONCATENATE("'2018-03 (Д)'!G",TEXT(MATCH($C14,'2018-03 (Д)'!$C$2:$C$100,0)+1,0)))="Н/Д",INDIRECT(CONCATENATE("'2018-02 (Д)'!G",TEXT(MATCH($C14,'2018-02 (Д)'!$C$2:$C$100,0)+1,0))))),"Н/Д",((INDIRECT(CONCATENATE("'2018-03 (Д)'!G",TEXT(MATCH($C14,'2018-03 (Д)'!$C$2:$C$100,0)+1,0)))-INDIRECT(CONCATENATE("'2018-02 (Д)'!G",TEXT(MATCH($C14,'2018-02 (Д)'!$C$2:$C$100,0)+1,0))))/INDIRECT(CONCATENATE("'2018-02 (Д)'!G",TEXT(MATCH($C14,'2018-02 (Д)'!$C$2:$C$100,0)+1,0))))*100)</f>
        <v>-5.1861959564469684</v>
      </c>
      <c r="AB14" s="9">
        <f ca="1">IF(OR(INDIRECT(CONCATENATE("'2018-04 (Д)'!G",TEXT(MATCH($C14,'2018-04 (Д)'!$C$2:$C$100,0)+1,0)))="Н/Д",INDIRECT(CONCATENATE("'2018-03 (Д)'!G",TEXT(MATCH($C14,'2018-03 (Д)'!$C$2:$C$100,0)+1,0)))="Н/Д",AND(INDIRECT(CONCATENATE("'2018-04 (Д)'!G",TEXT(MATCH($C14,'2018-04 (Д)'!$C$2:$C$100,0)+1,0)))="Н/Д",INDIRECT(CONCATENATE("'2018-03 (Д)'!G",TEXT(MATCH($C14,'2018-03 (Д)'!$C$2:$C$100,0)+1,0))))),"Н/Д",((INDIRECT(CONCATENATE("'2018-04 (Д)'!G",TEXT(MATCH($C14,'2018-04 (Д)'!$C$2:$C$100,0)+1,0)))-INDIRECT(CONCATENATE("'2018-03 (Д)'!G",TEXT(MATCH($C14,'2018-03 (Д)'!$C$2:$C$100,0)+1,0))))/INDIRECT(CONCATENATE("'2018-03 (Д)'!G",TEXT(MATCH($C14,'2018-03 (Д)'!$C$2:$C$100,0)+1,0))))*100)</f>
        <v>58.797102840572045</v>
      </c>
      <c r="AC14" s="9">
        <f ca="1">IF(OR(INDIRECT(CONCATENATE("'2018-05 (Д)'!G",TEXT(MATCH($C14,'2018-05 (Д)'!$C$2:$C$100,0)+1,0)))="Н/Д",INDIRECT(CONCATENATE("'2018-04 (Д)'!G",TEXT(MATCH($C14,'2018-04 (Д)'!$C$2:$C$100,0)+1,0)))="Н/Д",AND(INDIRECT(CONCATENATE("'2018-05 (Д)'!G",TEXT(MATCH($C14,'2018-05 (Д)'!$C$2:$C$100,0)+1,0)))="Н/Д",INDIRECT(CONCATENATE("'2018-04 (Д)'!G",TEXT(MATCH($C14,'2018-04 (Д)'!$C$2:$C$100,0)+1,0))))),"Н/Д",((INDIRECT(CONCATENATE("'2018-05 (Д)'!G",TEXT(MATCH($C14,'2018-05 (Д)'!$C$2:$C$100,0)+1,0)))-INDIRECT(CONCATENATE("'2018-04 (Д)'!G",TEXT(MATCH($C14,'2018-04 (Д)'!$C$2:$C$100,0)+1,0))))/INDIRECT(CONCATENATE("'2018-04 (Д)'!G",TEXT(MATCH($C14,'2018-04 (Д)'!$C$2:$C$100,0)+1,0))))*100)</f>
        <v>-93.093115660165509</v>
      </c>
      <c r="AD14" s="9">
        <f ca="1">IF(OR(INDIRECT(CONCATENATE("'2018-06 (Д)'!G",TEXT(MATCH($C14,'2018-06 (Д)'!$C$2:$C$100,0)+1,0)))="Н/Д",INDIRECT(CONCATENATE("'2018-05 (Д)'!G",TEXT(MATCH($C14,'2018-05 (Д)'!$C$2:$C$100,0)+1,0)))="Н/Д",AND(INDIRECT(CONCATENATE("'2018-06 (Д)'!G",TEXT(MATCH($C14,'2018-06 (Д)'!$C$2:$C$100,0)+1,0)))="Н/Д",INDIRECT(CONCATENATE("'2018-05 (Д)'!G",TEXT(MATCH($C14,'2018-05 (Д)'!$C$2:$C$100,0)+1,0))))),"Н/Д",((INDIRECT(CONCATENATE("'2018-06 (Д)'!G",TEXT(MATCH($C14,'2018-06 (Д)'!$C$2:$C$100,0)+1,0)))-INDIRECT(CONCATENATE("'2018-05 (Д)'!G",TEXT(MATCH($C14,'2018-05 (Д)'!$C$2:$C$100,0)+1,0))))/INDIRECT(CONCATENATE("'2018-05 (Д)'!G",TEXT(MATCH($C14,'2018-05 (Д)'!$C$2:$C$100,0)+1,0))))*100)</f>
        <v>654.16363790220066</v>
      </c>
      <c r="AE14" s="9">
        <f ca="1">IF(OR(INDIRECT(CONCATENATE("'2018-07 (Д)'!G",TEXT(MATCH($C14,'2018-07 (Д)'!$C$2:$C$100,0)+1,0)))="Н/Д",INDIRECT(CONCATENATE("'2018-06 (Д)'!G",TEXT(MATCH($C14,'2018-06 (Д)'!$C$2:$C$100,0)+1,0)))="Н/Д",AND(INDIRECT(CONCATENATE("'2018-07 (Д)'!G",TEXT(MATCH($C14,'2018-07 (Д)'!$C$2:$C$100,0)+1,0)))="Н/Д",INDIRECT(CONCATENATE("'2018-06 (Д)'!G",TEXT(MATCH($C14,'2018-06 (Д)'!$C$2:$C$100,0)+1,0))))),"Н/Д",((INDIRECT(CONCATENATE("'2018-07 (Д)'!G",TEXT(MATCH($C14,'2018-07 (Д)'!$C$2:$C$100,0)+1,0)))-INDIRECT(CONCATENATE("'2018-06 (Д)'!G",TEXT(MATCH($C14,'2018-06 (Д)'!$C$2:$C$100,0)+1,0))))/INDIRECT(CONCATENATE("'2018-06 (Д)'!G",TEXT(MATCH($C14,'2018-06 (Д)'!$C$2:$C$100,0)+1,0))))*100)</f>
        <v>-67.891024197458293</v>
      </c>
      <c r="AF14" s="9">
        <f ca="1">IF(OR(INDIRECT(CONCATENATE("'2018-08 (Д)'!G",TEXT(MATCH($C14,'2018-08 (Д)'!$C$2:$C$100,0)+1,0)))="Н/Д",INDIRECT(CONCATENATE("'2018-07 (Д)'!G",TEXT(MATCH($C14,'2018-07 (Д)'!$C$2:$C$100,0)+1,0)))="Н/Д",AND(INDIRECT(CONCATENATE("'2018-08 (Д)'!G",TEXT(MATCH($C14,'2018-08 (Д)'!$C$2:$C$100,0)+1,0)))="Н/Д",INDIRECT(CONCATENATE("'2018-07 (Д)'!G",TEXT(MATCH($C14,'2018-07 (Д)'!$C$2:$C$100,0)+1,0))))),"Н/Д",((INDIRECT(CONCATENATE("'2018-08 (Д)'!G",TEXT(MATCH($C14,'2018-08 (Д)'!$C$2:$C$100,0)+1,0)))-INDIRECT(CONCATENATE("'2018-07 (Д)'!G",TEXT(MATCH($C14,'2018-07 (Д)'!$C$2:$C$100,0)+1,0))))/INDIRECT(CONCATENATE("'2018-07 (Д)'!G",TEXT(MATCH($C14,'2018-07 (Д)'!$C$2:$C$100,0)+1,0))))*100)</f>
        <v>740.81870951422093</v>
      </c>
      <c r="AG14" s="9">
        <f ca="1">IF(OR(INDIRECT(CONCATENATE("'2018-09 (Д)'!G",TEXT(MATCH($C14,'2018-09 (Д)'!$C$2:$C$100,0)+1,0)))="Н/Д",INDIRECT(CONCATENATE("'2018-08 (Д)'!G",TEXT(MATCH($C14,'2018-08 (Д)'!$C$2:$C$100,0)+1,0)))="Н/Д",AND(INDIRECT(CONCATENATE("'2018-09 (Д)'!G",TEXT(MATCH($C14,'2018-09 (Д)'!$C$2:$C$100,0)+1,0)))="Н/Д",INDIRECT(CONCATENATE("'2018-08 (Д)'!G",TEXT(MATCH($C14,'2018-08 (Д)'!$C$2:$C$100,0)+1,0))))),"Н/Д",((INDIRECT(CONCATENATE("'2018-09 (Д)'!G",TEXT(MATCH($C14,'2018-09 (Д)'!$C$2:$C$100,0)+1,0)))-INDIRECT(CONCATENATE("'2018-08 (Д)'!G",TEXT(MATCH($C14,'2018-08 (Д)'!$C$2:$C$100,0)+1,0))))/INDIRECT(CONCATENATE("'2018-08 (Д)'!G",TEXT(MATCH($C14,'2018-08 (Д)'!$C$2:$C$100,0)+1,0))))*100)</f>
        <v>-53.210266102935734</v>
      </c>
      <c r="AH14" s="9">
        <f ca="1">IF(OR(INDIRECT(CONCATENATE("'2018-10 (Д)'!G",TEXT(MATCH($C14,'2018-10 (Д)'!$C$2:$C$100,0)+1,0)))="Н/Д",INDIRECT(CONCATENATE("'2018-09 (Д)'!G",TEXT(MATCH($C14,'2018-09 (Д)'!$C$2:$C$100,0)+1,0)))="Н/Д",AND(INDIRECT(CONCATENATE("'2018-10 (Д)'!G",TEXT(MATCH($C14,'2018-10 (Д)'!$C$2:$C$100,0)+1,0)))="Н/Д",INDIRECT(CONCATENATE("'2018-09 (Д)'!G",TEXT(MATCH($C14,'2018-09 (Д)'!$C$2:$C$100,0)+1,0))))),"Н/Д",((INDIRECT(CONCATENATE("'2018-10 (Д)'!G",TEXT(MATCH($C14,'2018-10 (Д)'!$C$2:$C$100,0)+1,0)))-INDIRECT(CONCATENATE("'2018-09 (Д)'!G",TEXT(MATCH($C14,'2018-09 (Д)'!$C$2:$C$100,0)+1,0))))/INDIRECT(CONCATENATE("'2018-09 (Д)'!G",TEXT(MATCH($C14,'2018-09 (Д)'!$C$2:$C$100,0)+1,0))))*100)</f>
        <v>-4.7115738240038656</v>
      </c>
      <c r="AI14" s="9">
        <f ca="1">IF(OR(INDIRECT(CONCATENATE("'2018-11 (Д)'!G",TEXT(MATCH($C14,'2018-11 (Д)'!$C$2:$C$100,0)+1,0)))="Н/Д",INDIRECT(CONCATENATE("'2018-10 (Д)'!G",TEXT(MATCH($C14,'2018-10 (Д)'!$C$2:$C$100,0)+1,0)))="Н/Д",AND(INDIRECT(CONCATENATE("'2018-11 (Д)'!G",TEXT(MATCH($C14,'2018-11 (Д)'!$C$2:$C$100,0)+1,0)))="Н/Д",INDIRECT(CONCATENATE("'2018-10 (Д)'!G",TEXT(MATCH($C14,'2018-10 (Д)'!$C$2:$C$100,0)+1,0))))),"Н/Д",((INDIRECT(CONCATENATE("'2018-11 (Д)'!G",TEXT(MATCH($C14,'2018-11 (Д)'!$C$2:$C$100,0)+1,0)))-INDIRECT(CONCATENATE("'2018-10 (Д)'!G",TEXT(MATCH($C14,'2018-10 (Д)'!$C$2:$C$100,0)+1,0))))/INDIRECT(CONCATENATE("'2018-10 (Д)'!G",TEXT(MATCH($C14,'2018-10 (Д)'!$C$2:$C$100,0)+1,0))))*100)</f>
        <v>48.120919726039439</v>
      </c>
      <c r="AJ14" s="9">
        <f ca="1">IF(OR(INDIRECT(CONCATENATE("'2018-12 (Д)'!G",TEXT(MATCH($C14,'2018-12 (Д)'!$C$2:$C$100,0)+1,0)))="Н/Д",INDIRECT(CONCATENATE("'2018-11 (Д)'!G",TEXT(MATCH($C14,'2018-11 (Д)'!$C$2:$C$100,0)+1,0)))="Н/Д",AND(INDIRECT(CONCATENATE("'2018-12 (Д)'!G",TEXT(MATCH($C14,'2018-12 (Д)'!$C$2:$C$100,0)+1,0)))="Н/Д",INDIRECT(CONCATENATE("'2018-11 (Д)'!G",TEXT(MATCH($C14,'2018-11 (Д)'!$C$2:$C$100,0)+1,0))))),"Н/Д",((INDIRECT(CONCATENATE("'2018-12 (Д)'!G",TEXT(MATCH($C14,'2018-12 (Д)'!$C$2:$C$100,0)+1,0)))-INDIRECT(CONCATENATE("'2018-11 (Д)'!G",TEXT(MATCH($C14,'2018-11 (Д)'!$C$2:$C$100,0)+1,0))))/INDIRECT(CONCATENATE("'2018-11 (Д)'!G",TEXT(MATCH($C14,'2018-11 (Д)'!$C$2:$C$100,0)+1,0))))*100)</f>
        <v>-27.862258233846788</v>
      </c>
      <c r="AK14" s="9"/>
      <c r="AL14" s="9">
        <f ca="1">IF(OR(INDIRECT(CONCATENATE("'2018-03 (Д)'!H",TEXT(MATCH($C14,'2018-03 (Д)'!$C$2:$C$100,0)+1,0)))="Н/Д",INDIRECT(CONCATENATE("'2018-02 (Д)'!H",TEXT(MATCH($C14,'2018-02 (Д)'!$C$2:$C$100,0)+1,0)))="Н/Д",AND(INDIRECT(CONCATENATE("'2018-03 (Д)'!H",TEXT(MATCH($C14,'2018-03 (Д)'!$C$2:$C$100,0)+1,0)))="Н/Д",INDIRECT(CONCATENATE("'2018-02 (Д)'!H",TEXT(MATCH($C14,'2018-02 (Д)'!$C$2:$C$100,0)+1,0))))),"Н/Д",((INDIRECT(CONCATENATE("'2018-03 (Д)'!H",TEXT(MATCH($C14,'2018-03 (Д)'!$C$2:$C$100,0)+1,0)))-INDIRECT(CONCATENATE("'2018-02 (Д)'!H",TEXT(MATCH($C14,'2018-02 (Д)'!$C$2:$C$100,0)+1,0))))/INDIRECT(CONCATENATE("'2018-02 (Д)'!H",TEXT(MATCH($C14,'2018-02 (Д)'!$C$2:$C$100,0)+1,0))))*100)</f>
        <v>63.162060935940204</v>
      </c>
      <c r="AM14" s="9">
        <f ca="1">IF(OR(INDIRECT(CONCATENATE("'2018-04 (Д)'!H",TEXT(MATCH($C14,'2018-04 (Д)'!$C$2:$C$100,0)+1,0)))="Н/Д",INDIRECT(CONCATENATE("'2018-03 (Д)'!H",TEXT(MATCH($C14,'2018-03 (Д)'!$C$2:$C$100,0)+1,0)))="Н/Д",AND(INDIRECT(CONCATENATE("'2018-04 (Д)'!H",TEXT(MATCH($C14,'2018-04 (Д)'!$C$2:$C$100,0)+1,0)))="Н/Д",INDIRECT(CONCATENATE("'2018-03 (Д)'!H",TEXT(MATCH($C14,'2018-03 (Д)'!$C$2:$C$100,0)+1,0))))),"Н/Д",((INDIRECT(CONCATENATE("'2018-04 (Д)'!H",TEXT(MATCH($C14,'2018-04 (Д)'!$C$2:$C$100,0)+1,0)))-INDIRECT(CONCATENATE("'2018-03 (Д)'!H",TEXT(MATCH($C14,'2018-03 (Д)'!$C$2:$C$100,0)+1,0))))/INDIRECT(CONCATENATE("'2018-03 (Д)'!H",TEXT(MATCH($C14,'2018-03 (Д)'!$C$2:$C$100,0)+1,0))))*100)</f>
        <v>15.7123436723856</v>
      </c>
      <c r="AN14" s="9">
        <f ca="1">IF(OR(INDIRECT(CONCATENATE("'2018-05 (Д)'!H",TEXT(MATCH($C14,'2018-05 (Д)'!$C$2:$C$100,0)+1,0)))="Н/Д",INDIRECT(CONCATENATE("'2018-04 (Д)'!H",TEXT(MATCH($C14,'2018-04 (Д)'!$C$2:$C$100,0)+1,0)))="Н/Д",AND(INDIRECT(CONCATENATE("'2018-05 (Д)'!H",TEXT(MATCH($C14,'2018-05 (Д)'!$C$2:$C$100,0)+1,0)))="Н/Д",INDIRECT(CONCATENATE("'2018-04 (Д)'!H",TEXT(MATCH($C14,'2018-04 (Д)'!$C$2:$C$100,0)+1,0))))),"Н/Д",((INDIRECT(CONCATENATE("'2018-05 (Д)'!H",TEXT(MATCH($C14,'2018-05 (Д)'!$C$2:$C$100,0)+1,0)))-INDIRECT(CONCATENATE("'2018-04 (Д)'!H",TEXT(MATCH($C14,'2018-04 (Д)'!$C$2:$C$100,0)+1,0))))/INDIRECT(CONCATENATE("'2018-04 (Д)'!H",TEXT(MATCH($C14,'2018-04 (Д)'!$C$2:$C$100,0)+1,0))))*100)</f>
        <v>1.026901172118142</v>
      </c>
      <c r="AO14" s="9">
        <f ca="1">IF(OR(INDIRECT(CONCATENATE("'2018-06 (Д)'!H",TEXT(MATCH($C14,'2018-06 (Д)'!$C$2:$C$100,0)+1,0)))="Н/Д",INDIRECT(CONCATENATE("'2018-05 (Д)'!H",TEXT(MATCH($C14,'2018-05 (Д)'!$C$2:$C$100,0)+1,0)))="Н/Д",AND(INDIRECT(CONCATENATE("'2018-06 (Д)'!H",TEXT(MATCH($C14,'2018-06 (Д)'!$C$2:$C$100,0)+1,0)))="Н/Д",INDIRECT(CONCATENATE("'2018-05 (Д)'!H",TEXT(MATCH($C14,'2018-05 (Д)'!$C$2:$C$100,0)+1,0))))),"Н/Д",((INDIRECT(CONCATENATE("'2018-06 (Д)'!H",TEXT(MATCH($C14,'2018-06 (Д)'!$C$2:$C$100,0)+1,0)))-INDIRECT(CONCATENATE("'2018-05 (Д)'!H",TEXT(MATCH($C14,'2018-05 (Д)'!$C$2:$C$100,0)+1,0))))/INDIRECT(CONCATENATE("'2018-05 (Д)'!H",TEXT(MATCH($C14,'2018-05 (Д)'!$C$2:$C$100,0)+1,0))))*100)</f>
        <v>-1.2634610112374194</v>
      </c>
      <c r="AP14" s="9">
        <f ca="1">IF(OR(INDIRECT(CONCATENATE("'2018-07 (Д)'!H",TEXT(MATCH($C14,'2018-07 (Д)'!$C$2:$C$100,0)+1,0)))="Н/Д",INDIRECT(CONCATENATE("'2018-06 (Д)'!H",TEXT(MATCH($C14,'2018-06 (Д)'!$C$2:$C$100,0)+1,0)))="Н/Д",AND(INDIRECT(CONCATENATE("'2018-07 (Д)'!H",TEXT(MATCH($C14,'2018-07 (Д)'!$C$2:$C$100,0)+1,0)))="Н/Д",INDIRECT(CONCATENATE("'2018-06 (Д)'!H",TEXT(MATCH($C14,'2018-06 (Д)'!$C$2:$C$100,0)+1,0))))),"Н/Д",((INDIRECT(CONCATENATE("'2018-07 (Д)'!H",TEXT(MATCH($C14,'2018-07 (Д)'!$C$2:$C$100,0)+1,0)))-INDIRECT(CONCATENATE("'2018-06 (Д)'!H",TEXT(MATCH($C14,'2018-06 (Д)'!$C$2:$C$100,0)+1,0))))/INDIRECT(CONCATENATE("'2018-06 (Д)'!H",TEXT(MATCH($C14,'2018-06 (Д)'!$C$2:$C$100,0)+1,0))))*100)</f>
        <v>-2.6948319621975063</v>
      </c>
      <c r="AQ14" s="9">
        <f ca="1">IF(OR(INDIRECT(CONCATENATE("'2018-08 (Д)'!H",TEXT(MATCH($C14,'2018-08 (Д)'!$C$2:$C$100,0)+1,0)))="Н/Д",INDIRECT(CONCATENATE("'2018-07 (Д)'!H",TEXT(MATCH($C14,'2018-07 (Д)'!$C$2:$C$100,0)+1,0)))="Н/Д",AND(INDIRECT(CONCATENATE("'2018-08 (Д)'!H",TEXT(MATCH($C14,'2018-08 (Д)'!$C$2:$C$100,0)+1,0)))="Н/Д",INDIRECT(CONCATENATE("'2018-07 (Д)'!H",TEXT(MATCH($C14,'2018-07 (Д)'!$C$2:$C$100,0)+1,0))))),"Н/Д",((INDIRECT(CONCATENATE("'2018-08 (Д)'!H",TEXT(MATCH($C14,'2018-08 (Д)'!$C$2:$C$100,0)+1,0)))-INDIRECT(CONCATENATE("'2018-07 (Д)'!H",TEXT(MATCH($C14,'2018-07 (Д)'!$C$2:$C$100,0)+1,0))))/INDIRECT(CONCATENATE("'2018-07 (Д)'!H",TEXT(MATCH($C14,'2018-07 (Д)'!$C$2:$C$100,0)+1,0))))*100)</f>
        <v>-5.4815374104115886</v>
      </c>
      <c r="AR14" s="9">
        <f ca="1">IF(OR(INDIRECT(CONCATENATE("'2018-09 (Д)'!H",TEXT(MATCH($C14,'2018-09 (Д)'!$C$2:$C$100,0)+1,0)))="Н/Д",INDIRECT(CONCATENATE("'2018-08 (Д)'!H",TEXT(MATCH($C14,'2018-08 (Д)'!$C$2:$C$100,0)+1,0)))="Н/Д",AND(INDIRECT(CONCATENATE("'2018-09 (Д)'!H",TEXT(MATCH($C14,'2018-09 (Д)'!$C$2:$C$100,0)+1,0)))="Н/Д",INDIRECT(CONCATENATE("'2018-08 (Д)'!H",TEXT(MATCH($C14,'2018-08 (Д)'!$C$2:$C$100,0)+1,0))))),"Н/Д",((INDIRECT(CONCATENATE("'2018-09 (Д)'!H",TEXT(MATCH($C14,'2018-09 (Д)'!$C$2:$C$100,0)+1,0)))-INDIRECT(CONCATENATE("'2018-08 (Д)'!H",TEXT(MATCH($C14,'2018-08 (Д)'!$C$2:$C$100,0)+1,0))))/INDIRECT(CONCATENATE("'2018-08 (Д)'!H",TEXT(MATCH($C14,'2018-08 (Д)'!$C$2:$C$100,0)+1,0))))*100)</f>
        <v>-4.0099091818487436</v>
      </c>
      <c r="AS14" s="9">
        <f ca="1">IF(OR(INDIRECT(CONCATENATE("'2018-10 (Д)'!H",TEXT(MATCH($C14,'2018-10 (Д)'!$C$2:$C$100,0)+1,0)))="Н/Д",INDIRECT(CONCATENATE("'2018-09 (Д)'!H",TEXT(MATCH($C14,'2018-09 (Д)'!$C$2:$C$100,0)+1,0)))="Н/Д",AND(INDIRECT(CONCATENATE("'2018-10 (Д)'!H",TEXT(MATCH($C14,'2018-10 (Д)'!$C$2:$C$100,0)+1,0)))="Н/Д",INDIRECT(CONCATENATE("'2018-09 (Д)'!H",TEXT(MATCH($C14,'2018-09 (Д)'!$C$2:$C$100,0)+1,0))))),"Н/Д",((INDIRECT(CONCATENATE("'2018-10 (Д)'!H",TEXT(MATCH($C14,'2018-10 (Д)'!$C$2:$C$100,0)+1,0)))-INDIRECT(CONCATENATE("'2018-09 (Д)'!H",TEXT(MATCH($C14,'2018-09 (Д)'!$C$2:$C$100,0)+1,0))))/INDIRECT(CONCATENATE("'2018-09 (Д)'!H",TEXT(MATCH($C14,'2018-09 (Д)'!$C$2:$C$100,0)+1,0))))*100)</f>
        <v>-4.6693908987778192</v>
      </c>
      <c r="AT14" s="9">
        <f ca="1">IF(OR(INDIRECT(CONCATENATE("'2018-11 (Д)'!H",TEXT(MATCH($C14,'2018-11 (Д)'!$C$2:$C$100,0)+1,0)))="Н/Д",INDIRECT(CONCATENATE("'2018-10 (Д)'!H",TEXT(MATCH($C14,'2018-10 (Д)'!$C$2:$C$100,0)+1,0)))="Н/Д",AND(INDIRECT(CONCATENATE("'2018-11 (Д)'!H",TEXT(MATCH($C14,'2018-11 (Д)'!$C$2:$C$100,0)+1,0)))="Н/Д",INDIRECT(CONCATENATE("'2018-10 (Д)'!H",TEXT(MATCH($C14,'2018-10 (Д)'!$C$2:$C$100,0)+1,0))))),"Н/Д",((INDIRECT(CONCATENATE("'2018-11 (Д)'!H",TEXT(MATCH($C14,'2018-11 (Д)'!$C$2:$C$100,0)+1,0)))-INDIRECT(CONCATENATE("'2018-10 (Д)'!H",TEXT(MATCH($C14,'2018-10 (Д)'!$C$2:$C$100,0)+1,0))))/INDIRECT(CONCATENATE("'2018-10 (Д)'!H",TEXT(MATCH($C14,'2018-10 (Д)'!$C$2:$C$100,0)+1,0))))*100)</f>
        <v>3.8899471877012739</v>
      </c>
      <c r="AU14" s="9">
        <f ca="1">IF(OR(INDIRECT(CONCATENATE("'2018-12 (Д)'!H",TEXT(MATCH($C14,'2018-12 (Д)'!$C$2:$C$100,0)+1,0)))="Н/Д",INDIRECT(CONCATENATE("'2018-11 (Д)'!H",TEXT(MATCH($C14,'2018-11 (Д)'!$C$2:$C$100,0)+1,0)))="Н/Д",AND(INDIRECT(CONCATENATE("'2018-12 (Д)'!H",TEXT(MATCH($C14,'2018-12 (Д)'!$C$2:$C$100,0)+1,0)))="Н/Д",INDIRECT(CONCATENATE("'2018-11 (Д)'!H",TEXT(MATCH($C14,'2018-11 (Д)'!$C$2:$C$100,0)+1,0))))),"Н/Д",((INDIRECT(CONCATENATE("'2018-12 (Д)'!H",TEXT(MATCH($C14,'2018-12 (Д)'!$C$2:$C$100,0)+1,0)))-INDIRECT(CONCATENATE("'2018-11 (Д)'!H",TEXT(MATCH($C14,'2018-11 (Д)'!$C$2:$C$100,0)+1,0))))/INDIRECT(CONCATENATE("'2018-11 (Д)'!H",TEXT(MATCH($C14,'2018-11 (Д)'!$C$2:$C$100,0)+1,0))))*100)</f>
        <v>1.454137552447611</v>
      </c>
      <c r="AV14" s="9"/>
      <c r="AW14" s="9">
        <f ca="1">IF(OR(INDIRECT(CONCATENATE("'2018-03 (Д)'!I",TEXT(MATCH($C14,'2018-03 (Д)'!$C$2:$C$100,0)+1,0)))="Н/Д",INDIRECT(CONCATENATE("'2018-02 (Д)'!I",TEXT(MATCH($C14,'2018-02 (Д)'!$C$2:$C$100,0)+1,0)))="Н/Д",AND(INDIRECT(CONCATENATE("'2018-03 (Д)'!I",TEXT(MATCH($C14,'2018-03 (Д)'!$C$2:$C$100,0)+1,0)))="Н/Д",INDIRECT(CONCATENATE("'2018-02 (Д)'!I",TEXT(MATCH($C14,'2018-02 (Д)'!$C$2:$C$100,0)+1,0))))),"Н/Д",((INDIRECT(CONCATENATE("'2018-03 (Д)'!I",TEXT(MATCH($C14,'2018-03 (Д)'!$C$2:$C$100,0)+1,0)))-INDIRECT(CONCATENATE("'2018-02 (Д)'!I",TEXT(MATCH($C14,'2018-02 (Д)'!$C$2:$C$100,0)+1,0))))/INDIRECT(CONCATENATE("'2018-02 (Д)'!I",TEXT(MATCH($C14,'2018-02 (Д)'!$C$2:$C$100,0)+1,0))))*100)</f>
        <v>-57.564396145385167</v>
      </c>
      <c r="AX14" s="9">
        <f ca="1">IF(OR(INDIRECT(CONCATENATE("'2018-04 (Д)'!I",TEXT(MATCH($C14,'2018-04 (Д)'!$C$2:$C$100,0)+1,0)))="Н/Д",INDIRECT(CONCATENATE("'2018-03 (Д)'!I",TEXT(MATCH($C14,'2018-03 (Д)'!$C$2:$C$100,0)+1,0)))="Н/Д",AND(INDIRECT(CONCATENATE("'2018-04 (Д)'!I",TEXT(MATCH($C14,'2018-04 (Д)'!$C$2:$C$100,0)+1,0)))="Н/Д",INDIRECT(CONCATENATE("'2018-03 (Д)'!I",TEXT(MATCH($C14,'2018-03 (Д)'!$C$2:$C$100,0)+1,0))))),"Н/Д",((INDIRECT(CONCATENATE("'2018-04 (Д)'!I",TEXT(MATCH($C14,'2018-04 (Д)'!$C$2:$C$100,0)+1,0)))-INDIRECT(CONCATENATE("'2018-03 (Д)'!I",TEXT(MATCH($C14,'2018-03 (Д)'!$C$2:$C$100,0)+1,0))))/INDIRECT(CONCATENATE("'2018-03 (Д)'!I",TEXT(MATCH($C14,'2018-03 (Д)'!$C$2:$C$100,0)+1,0))))*100)</f>
        <v>242.26629712031144</v>
      </c>
      <c r="AY14" s="9">
        <f ca="1">IF(OR(INDIRECT(CONCATENATE("'2018-05 (Д)'!I",TEXT(MATCH($C14,'2018-05 (Д)'!$C$2:$C$100,0)+1,0)))="Н/Д",INDIRECT(CONCATENATE("'2018-04 (Д)'!I",TEXT(MATCH($C14,'2018-04 (Д)'!$C$2:$C$100,0)+1,0)))="Н/Д",AND(INDIRECT(CONCATENATE("'2018-05 (Д)'!I",TEXT(MATCH($C14,'2018-05 (Д)'!$C$2:$C$100,0)+1,0)))="Н/Д",INDIRECT(CONCATENATE("'2018-04 (Д)'!I",TEXT(MATCH($C14,'2018-04 (Д)'!$C$2:$C$100,0)+1,0))))),"Н/Д",((INDIRECT(CONCATENATE("'2018-05 (Д)'!I",TEXT(MATCH($C14,'2018-05 (Д)'!$C$2:$C$100,0)+1,0)))-INDIRECT(CONCATENATE("'2018-04 (Д)'!I",TEXT(MATCH($C14,'2018-04 (Д)'!$C$2:$C$100,0)+1,0))))/INDIRECT(CONCATENATE("'2018-04 (Д)'!I",TEXT(MATCH($C14,'2018-04 (Д)'!$C$2:$C$100,0)+1,0))))*100)</f>
        <v>-29.334339039323858</v>
      </c>
      <c r="AZ14" s="9">
        <f ca="1">IF(OR(INDIRECT(CONCATENATE("'2018-06 (Д)'!I",TEXT(MATCH($C14,'2018-06 (Д)'!$C$2:$C$100,0)+1,0)))="Н/Д",INDIRECT(CONCATENATE("'2018-05 (Д)'!I",TEXT(MATCH($C14,'2018-05 (Д)'!$C$2:$C$100,0)+1,0)))="Н/Д",AND(INDIRECT(CONCATENATE("'2018-06 (Д)'!I",TEXT(MATCH($C14,'2018-06 (Д)'!$C$2:$C$100,0)+1,0)))="Н/Д",INDIRECT(CONCATENATE("'2018-05 (Д)'!I",TEXT(MATCH($C14,'2018-05 (Д)'!$C$2:$C$100,0)+1,0))))),"Н/Д",((INDIRECT(CONCATENATE("'2018-06 (Д)'!I",TEXT(MATCH($C14,'2018-06 (Д)'!$C$2:$C$100,0)+1,0)))-INDIRECT(CONCATENATE("'2018-05 (Д)'!I",TEXT(MATCH($C14,'2018-05 (Д)'!$C$2:$C$100,0)+1,0))))/INDIRECT(CONCATENATE("'2018-05 (Д)'!I",TEXT(MATCH($C14,'2018-05 (Д)'!$C$2:$C$100,0)+1,0))))*100)</f>
        <v>4.539120177928412</v>
      </c>
      <c r="BA14" s="9">
        <f ca="1">IF(OR(INDIRECT(CONCATENATE("'2018-07 (Д)'!I",TEXT(MATCH($C14,'2018-07 (Д)'!$C$2:$C$100,0)+1,0)))="Н/Д",INDIRECT(CONCATENATE("'2018-06 (Д)'!I",TEXT(MATCH($C14,'2018-06 (Д)'!$C$2:$C$100,0)+1,0)))="Н/Д",AND(INDIRECT(CONCATENATE("'2018-07 (Д)'!I",TEXT(MATCH($C14,'2018-07 (Д)'!$C$2:$C$100,0)+1,0)))="Н/Д",INDIRECT(CONCATENATE("'2018-06 (Д)'!I",TEXT(MATCH($C14,'2018-06 (Д)'!$C$2:$C$100,0)+1,0))))),"Н/Д",((INDIRECT(CONCATENATE("'2018-07 (Д)'!I",TEXT(MATCH($C14,'2018-07 (Д)'!$C$2:$C$100,0)+1,0)))-INDIRECT(CONCATENATE("'2018-06 (Д)'!I",TEXT(MATCH($C14,'2018-06 (Д)'!$C$2:$C$100,0)+1,0))))/INDIRECT(CONCATENATE("'2018-06 (Д)'!I",TEXT(MATCH($C14,'2018-06 (Д)'!$C$2:$C$100,0)+1,0))))*100)</f>
        <v>-2.5395301079153483</v>
      </c>
      <c r="BB14" s="9">
        <f ca="1">IF(OR(INDIRECT(CONCATENATE("'2018-08 (Д)'!I",TEXT(MATCH($C14,'2018-08 (Д)'!$C$2:$C$100,0)+1,0)))="Н/Д",INDIRECT(CONCATENATE("'2018-07 (Д)'!I",TEXT(MATCH($C14,'2018-07 (Д)'!$C$2:$C$100,0)+1,0)))="Н/Д",AND(INDIRECT(CONCATENATE("'2018-08 (Д)'!I",TEXT(MATCH($C14,'2018-08 (Д)'!$C$2:$C$100,0)+1,0)))="Н/Д",INDIRECT(CONCATENATE("'2018-07 (Д)'!I",TEXT(MATCH($C14,'2018-07 (Д)'!$C$2:$C$100,0)+1,0))))),"Н/Д",((INDIRECT(CONCATENATE("'2018-08 (Д)'!I",TEXT(MATCH($C14,'2018-08 (Д)'!$C$2:$C$100,0)+1,0)))-INDIRECT(CONCATENATE("'2018-07 (Д)'!I",TEXT(MATCH($C14,'2018-07 (Д)'!$C$2:$C$100,0)+1,0))))/INDIRECT(CONCATENATE("'2018-07 (Д)'!I",TEXT(MATCH($C14,'2018-07 (Д)'!$C$2:$C$100,0)+1,0))))*100)</f>
        <v>16.782423932109708</v>
      </c>
      <c r="BC14" s="9">
        <f ca="1">IF(OR(INDIRECT(CONCATENATE("'2018-09 (Д)'!I",TEXT(MATCH($C14,'2018-09 (Д)'!$C$2:$C$100,0)+1,0)))="Н/Д",INDIRECT(CONCATENATE("'2018-08 (Д)'!I",TEXT(MATCH($C14,'2018-08 (Д)'!$C$2:$C$100,0)+1,0)))="Н/Д",AND(INDIRECT(CONCATENATE("'2018-09 (Д)'!I",TEXT(MATCH($C14,'2018-09 (Д)'!$C$2:$C$100,0)+1,0)))="Н/Д",INDIRECT(CONCATENATE("'2018-08 (Д)'!I",TEXT(MATCH($C14,'2018-08 (Д)'!$C$2:$C$100,0)+1,0))))),"Н/Д",((INDIRECT(CONCATENATE("'2018-09 (Д)'!I",TEXT(MATCH($C14,'2018-09 (Д)'!$C$2:$C$100,0)+1,0)))-INDIRECT(CONCATENATE("'2018-08 (Д)'!I",TEXT(MATCH($C14,'2018-08 (Д)'!$C$2:$C$100,0)+1,0))))/INDIRECT(CONCATENATE("'2018-08 (Д)'!I",TEXT(MATCH($C14,'2018-08 (Д)'!$C$2:$C$100,0)+1,0))))*100)</f>
        <v>-1.0373254407601407</v>
      </c>
      <c r="BD14" s="9">
        <f ca="1">IF(OR(INDIRECT(CONCATENATE("'2018-10 (Д)'!I",TEXT(MATCH($C14,'2018-10 (Д)'!$C$2:$C$100,0)+1,0)))="Н/Д",INDIRECT(CONCATENATE("'2018-09 (Д)'!I",TEXT(MATCH($C14,'2018-09 (Д)'!$C$2:$C$100,0)+1,0)))="Н/Д",AND(INDIRECT(CONCATENATE("'2018-10 (Д)'!I",TEXT(MATCH($C14,'2018-10 (Д)'!$C$2:$C$100,0)+1,0)))="Н/Д",INDIRECT(CONCATENATE("'2018-09 (Д)'!I",TEXT(MATCH($C14,'2018-09 (Д)'!$C$2:$C$100,0)+1,0))))),"Н/Д",((INDIRECT(CONCATENATE("'2018-10 (Д)'!I",TEXT(MATCH($C14,'2018-10 (Д)'!$C$2:$C$100,0)+1,0)))-INDIRECT(CONCATENATE("'2018-09 (Д)'!I",TEXT(MATCH($C14,'2018-09 (Д)'!$C$2:$C$100,0)+1,0))))/INDIRECT(CONCATENATE("'2018-09 (Д)'!I",TEXT(MATCH($C14,'2018-09 (Д)'!$C$2:$C$100,0)+1,0))))*100)</f>
        <v>2.4901767855955987</v>
      </c>
      <c r="BE14" s="9">
        <f ca="1">IF(OR(INDIRECT(CONCATENATE("'2018-11 (Д)'!I",TEXT(MATCH($C14,'2018-11 (Д)'!$C$2:$C$100,0)+1,0)))="Н/Д",INDIRECT(CONCATENATE("'2018-10 (Д)'!I",TEXT(MATCH($C14,'2018-10 (Д)'!$C$2:$C$100,0)+1,0)))="Н/Д",AND(INDIRECT(CONCATENATE("'2018-11 (Д)'!I",TEXT(MATCH($C14,'2018-11 (Д)'!$C$2:$C$100,0)+1,0)))="Н/Д",INDIRECT(CONCATENATE("'2018-10 (Д)'!I",TEXT(MATCH($C14,'2018-10 (Д)'!$C$2:$C$100,0)+1,0))))),"Н/Д",((INDIRECT(CONCATENATE("'2018-11 (Д)'!I",TEXT(MATCH($C14,'2018-11 (Д)'!$C$2:$C$100,0)+1,0)))-INDIRECT(CONCATENATE("'2018-10 (Д)'!I",TEXT(MATCH($C14,'2018-10 (Д)'!$C$2:$C$100,0)+1,0))))/INDIRECT(CONCATENATE("'2018-10 (Д)'!I",TEXT(MATCH($C14,'2018-10 (Д)'!$C$2:$C$100,0)+1,0))))*100)</f>
        <v>-8.3943511360070797</v>
      </c>
      <c r="BF14" s="9">
        <f ca="1">IF(OR(INDIRECT(CONCATENATE("'2018-12 (Д)'!I",TEXT(MATCH($C14,'2018-12 (Д)'!$C$2:$C$100,0)+1,0)))="Н/Д",INDIRECT(CONCATENATE("'2018-11 (Д)'!I",TEXT(MATCH($C14,'2018-11 (Д)'!$C$2:$C$100,0)+1,0)))="Н/Д",AND(INDIRECT(CONCATENATE("'2018-12 (Д)'!I",TEXT(MATCH($C14,'2018-12 (Д)'!$C$2:$C$100,0)+1,0)))="Н/Д",INDIRECT(CONCATENATE("'2018-11 (Д)'!I",TEXT(MATCH($C14,'2018-11 (Д)'!$C$2:$C$100,0)+1,0))))),"Н/Д",((INDIRECT(CONCATENATE("'2018-12 (Д)'!I",TEXT(MATCH($C14,'2018-12 (Д)'!$C$2:$C$100,0)+1,0)))-INDIRECT(CONCATENATE("'2018-11 (Д)'!I",TEXT(MATCH($C14,'2018-11 (Д)'!$C$2:$C$100,0)+1,0))))/INDIRECT(CONCATENATE("'2018-11 (Д)'!I",TEXT(MATCH($C14,'2018-11 (Д)'!$C$2:$C$100,0)+1,0))))*100)</f>
        <v>4.5034755984290173</v>
      </c>
      <c r="BG14" s="9"/>
      <c r="BH14" s="9" t="str">
        <f ca="1">IF(OR(INDIRECT(CONCATENATE("'2018-03 (Д)'!J",TEXT(MATCH($C14,'2018-03 (Д)'!$C$2:$C$100,0)+1,0)))="Н/Д",INDIRECT(CONCATENATE("'2018-02 (Д)'!J",TEXT(MATCH($C14,'2018-02 (Д)'!$C$2:$C$100,0)+1,0)))="Н/Д",AND(INDIRECT(CONCATENATE("'2018-03 (Д)'!J",TEXT(MATCH($C14,'2018-03 (Д)'!$C$2:$C$100,0)+1,0)))="Н/Д",INDIRECT(CONCATENATE("'2018-02 (Д)'!J",TEXT(MATCH($C14,'2018-02 (Д)'!$C$2:$C$100,0)+1,0))))),"Н/Д",((INDIRECT(CONCATENATE("'2018-03 (Д)'!J",TEXT(MATCH($C14,'2018-03 (Д)'!$C$2:$C$100,0)+1,0)))-INDIRECT(CONCATENATE("'2018-02 (Д)'!J",TEXT(MATCH($C14,'2018-02 (Д)'!$C$2:$C$100,0)+1,0))))/INDIRECT(CONCATENATE("'2018-02 (Д)'!J",TEXT(MATCH($C14,'2018-02 (Д)'!$C$2:$C$100,0)+1,0))))*100)</f>
        <v>Н/Д</v>
      </c>
      <c r="BI14" s="9" t="str">
        <f ca="1">IF(OR(INDIRECT(CONCATENATE("'2018-04 (Д)'!J",TEXT(MATCH($C14,'2018-04 (Д)'!$C$2:$C$100,0)+1,0)))="Н/Д",INDIRECT(CONCATENATE("'2018-03 (Д)'!J",TEXT(MATCH($C14,'2018-03 (Д)'!$C$2:$C$100,0)+1,0)))="Н/Д",AND(INDIRECT(CONCATENATE("'2018-04 (Д)'!J",TEXT(MATCH($C14,'2018-04 (Д)'!$C$2:$C$100,0)+1,0)))="Н/Д",INDIRECT(CONCATENATE("'2018-03 (Д)'!J",TEXT(MATCH($C14,'2018-03 (Д)'!$C$2:$C$100,0)+1,0))))),"Н/Д",((INDIRECT(CONCATENATE("'2018-04 (Д)'!J",TEXT(MATCH($C14,'2018-04 (Д)'!$C$2:$C$100,0)+1,0)))-INDIRECT(CONCATENATE("'2018-03 (Д)'!J",TEXT(MATCH($C14,'2018-03 (Д)'!$C$2:$C$100,0)+1,0))))/INDIRECT(CONCATENATE("'2018-03 (Д)'!J",TEXT(MATCH($C14,'2018-03 (Д)'!$C$2:$C$100,0)+1,0))))*100)</f>
        <v>Н/Д</v>
      </c>
      <c r="BJ14" s="9" t="str">
        <f ca="1">IF(OR(INDIRECT(CONCATENATE("'2018-05 (Д)'!J",TEXT(MATCH($C14,'2018-05 (Д)'!$C$2:$C$100,0)+1,0)))="Н/Д",INDIRECT(CONCATENATE("'2018-04 (Д)'!J",TEXT(MATCH($C14,'2018-04 (Д)'!$C$2:$C$100,0)+1,0)))="Н/Д",AND(INDIRECT(CONCATENATE("'2018-05 (Д)'!J",TEXT(MATCH($C14,'2018-05 (Д)'!$C$2:$C$100,0)+1,0)))="Н/Д",INDIRECT(CONCATENATE("'2018-04 (Д)'!J",TEXT(MATCH($C14,'2018-04 (Д)'!$C$2:$C$100,0)+1,0))))),"Н/Д",((INDIRECT(CONCATENATE("'2018-05 (Д)'!J",TEXT(MATCH($C14,'2018-05 (Д)'!$C$2:$C$100,0)+1,0)))-INDIRECT(CONCATENATE("'2018-04 (Д)'!J",TEXT(MATCH($C14,'2018-04 (Д)'!$C$2:$C$100,0)+1,0))))/INDIRECT(CONCATENATE("'2018-04 (Д)'!J",TEXT(MATCH($C14,'2018-04 (Д)'!$C$2:$C$100,0)+1,0))))*100)</f>
        <v>Н/Д</v>
      </c>
      <c r="BK14" s="9" t="str">
        <f ca="1">IF(OR(INDIRECT(CONCATENATE("'2018-06 (Д)'!J",TEXT(MATCH($C14,'2018-06 (Д)'!$C$2:$C$100,0)+1,0)))="Н/Д",INDIRECT(CONCATENATE("'2018-05 (Д)'!J",TEXT(MATCH($C14,'2018-05 (Д)'!$C$2:$C$100,0)+1,0)))="Н/Д",AND(INDIRECT(CONCATENATE("'2018-06 (Д)'!J",TEXT(MATCH($C14,'2018-06 (Д)'!$C$2:$C$100,0)+1,0)))="Н/Д",INDIRECT(CONCATENATE("'2018-05 (Д)'!J",TEXT(MATCH($C14,'2018-05 (Д)'!$C$2:$C$100,0)+1,0))))),"Н/Д",((INDIRECT(CONCATENATE("'2018-06 (Д)'!J",TEXT(MATCH($C14,'2018-06 (Д)'!$C$2:$C$100,0)+1,0)))-INDIRECT(CONCATENATE("'2018-05 (Д)'!J",TEXT(MATCH($C14,'2018-05 (Д)'!$C$2:$C$100,0)+1,0))))/INDIRECT(CONCATENATE("'2018-05 (Д)'!J",TEXT(MATCH($C14,'2018-05 (Д)'!$C$2:$C$100,0)+1,0))))*100)</f>
        <v>Н/Д</v>
      </c>
      <c r="BL14" s="9" t="str">
        <f ca="1">IF(OR(INDIRECT(CONCATENATE("'2018-07 (Д)'!J",TEXT(MATCH($C14,'2018-07 (Д)'!$C$2:$C$100,0)+1,0)))="Н/Д",INDIRECT(CONCATENATE("'2018-06 (Д)'!J",TEXT(MATCH($C14,'2018-06 (Д)'!$C$2:$C$100,0)+1,0)))="Н/Д",AND(INDIRECT(CONCATENATE("'2018-07 (Д)'!J",TEXT(MATCH($C14,'2018-07 (Д)'!$C$2:$C$100,0)+1,0)))="Н/Д",INDIRECT(CONCATENATE("'2018-06 (Д)'!J",TEXT(MATCH($C14,'2018-06 (Д)'!$C$2:$C$100,0)+1,0))))),"Н/Д",((INDIRECT(CONCATENATE("'2018-07 (Д)'!J",TEXT(MATCH($C14,'2018-07 (Д)'!$C$2:$C$100,0)+1,0)))-INDIRECT(CONCATENATE("'2018-06 (Д)'!J",TEXT(MATCH($C14,'2018-06 (Д)'!$C$2:$C$100,0)+1,0))))/INDIRECT(CONCATENATE("'2018-06 (Д)'!J",TEXT(MATCH($C14,'2018-06 (Д)'!$C$2:$C$100,0)+1,0))))*100)</f>
        <v>Н/Д</v>
      </c>
      <c r="BM14" s="9" t="str">
        <f ca="1">IF(OR(INDIRECT(CONCATENATE("'2018-08 (Д)'!J",TEXT(MATCH($C14,'2018-08 (Д)'!$C$2:$C$100,0)+1,0)))="Н/Д",INDIRECT(CONCATENATE("'2018-07 (Д)'!J",TEXT(MATCH($C14,'2018-07 (Д)'!$C$2:$C$100,0)+1,0)))="Н/Д",AND(INDIRECT(CONCATENATE("'2018-08 (Д)'!J",TEXT(MATCH($C14,'2018-08 (Д)'!$C$2:$C$100,0)+1,0)))="Н/Д",INDIRECT(CONCATENATE("'2018-07 (Д)'!J",TEXT(MATCH($C14,'2018-07 (Д)'!$C$2:$C$100,0)+1,0))))),"Н/Д",((INDIRECT(CONCATENATE("'2018-08 (Д)'!J",TEXT(MATCH($C14,'2018-08 (Д)'!$C$2:$C$100,0)+1,0)))-INDIRECT(CONCATENATE("'2018-07 (Д)'!J",TEXT(MATCH($C14,'2018-07 (Д)'!$C$2:$C$100,0)+1,0))))/INDIRECT(CONCATENATE("'2018-07 (Д)'!J",TEXT(MATCH($C14,'2018-07 (Д)'!$C$2:$C$100,0)+1,0))))*100)</f>
        <v>Н/Д</v>
      </c>
      <c r="BN14" s="9" t="str">
        <f ca="1">IF(OR(INDIRECT(CONCATENATE("'2018-09 (Д)'!J",TEXT(MATCH($C14,'2018-09 (Д)'!$C$2:$C$100,0)+1,0)))="Н/Д",INDIRECT(CONCATENATE("'2018-08 (Д)'!J",TEXT(MATCH($C14,'2018-08 (Д)'!$C$2:$C$100,0)+1,0)))="Н/Д",AND(INDIRECT(CONCATENATE("'2018-09 (Д)'!J",TEXT(MATCH($C14,'2018-09 (Д)'!$C$2:$C$100,0)+1,0)))="Н/Д",INDIRECT(CONCATENATE("'2018-08 (Д)'!J",TEXT(MATCH($C14,'2018-08 (Д)'!$C$2:$C$100,0)+1,0))))),"Н/Д",((INDIRECT(CONCATENATE("'2018-09 (Д)'!J",TEXT(MATCH($C14,'2018-09 (Д)'!$C$2:$C$100,0)+1,0)))-INDIRECT(CONCATENATE("'2018-08 (Д)'!J",TEXT(MATCH($C14,'2018-08 (Д)'!$C$2:$C$100,0)+1,0))))/INDIRECT(CONCATENATE("'2018-08 (Д)'!J",TEXT(MATCH($C14,'2018-08 (Д)'!$C$2:$C$100,0)+1,0))))*100)</f>
        <v>Н/Д</v>
      </c>
      <c r="BO14" s="9" t="str">
        <f ca="1">IF(OR(INDIRECT(CONCATENATE("'2018-10 (Д)'!J",TEXT(MATCH($C14,'2018-10 (Д)'!$C$2:$C$100,0)+1,0)))="Н/Д",INDIRECT(CONCATENATE("'2018-09 (Д)'!J",TEXT(MATCH($C14,'2018-09 (Д)'!$C$2:$C$100,0)+1,0)))="Н/Д",AND(INDIRECT(CONCATENATE("'2018-10 (Д)'!J",TEXT(MATCH($C14,'2018-10 (Д)'!$C$2:$C$100,0)+1,0)))="Н/Д",INDIRECT(CONCATENATE("'2018-09 (Д)'!J",TEXT(MATCH($C14,'2018-09 (Д)'!$C$2:$C$100,0)+1,0))))),"Н/Д",((INDIRECT(CONCATENATE("'2018-10 (Д)'!J",TEXT(MATCH($C14,'2018-10 (Д)'!$C$2:$C$100,0)+1,0)))-INDIRECT(CONCATENATE("'2018-09 (Д)'!J",TEXT(MATCH($C14,'2018-09 (Д)'!$C$2:$C$100,0)+1,0))))/INDIRECT(CONCATENATE("'2018-09 (Д)'!J",TEXT(MATCH($C14,'2018-09 (Д)'!$C$2:$C$100,0)+1,0))))*100)</f>
        <v>Н/Д</v>
      </c>
      <c r="BP14" s="9" t="str">
        <f ca="1">IF(OR(INDIRECT(CONCATENATE("'2018-11 (Д)'!J",TEXT(MATCH($C14,'2018-11 (Д)'!$C$2:$C$100,0)+1,0)))="Н/Д",INDIRECT(CONCATENATE("'2018-10 (Д)'!J",TEXT(MATCH($C14,'2018-10 (Д)'!$C$2:$C$100,0)+1,0)))="Н/Д",AND(INDIRECT(CONCATENATE("'2018-11 (Д)'!J",TEXT(MATCH($C14,'2018-11 (Д)'!$C$2:$C$100,0)+1,0)))="Н/Д",INDIRECT(CONCATENATE("'2018-10 (Д)'!J",TEXT(MATCH($C14,'2018-10 (Д)'!$C$2:$C$100,0)+1,0))))),"Н/Д",((INDIRECT(CONCATENATE("'2018-11 (Д)'!J",TEXT(MATCH($C14,'2018-11 (Д)'!$C$2:$C$100,0)+1,0)))-INDIRECT(CONCATENATE("'2018-10 (Д)'!J",TEXT(MATCH($C14,'2018-10 (Д)'!$C$2:$C$100,0)+1,0))))/INDIRECT(CONCATENATE("'2018-10 (Д)'!J",TEXT(MATCH($C14,'2018-10 (Д)'!$C$2:$C$100,0)+1,0))))*100)</f>
        <v>Н/Д</v>
      </c>
      <c r="BQ14" s="9" t="str">
        <f ca="1">IF(OR(INDIRECT(CONCATENATE("'2018-12 (Д)'!J",TEXT(MATCH($C14,'2018-12 (Д)'!$C$2:$C$100,0)+1,0)))="Н/Д",INDIRECT(CONCATENATE("'2018-11 (Д)'!J",TEXT(MATCH($C14,'2018-11 (Д)'!$C$2:$C$100,0)+1,0)))="Н/Д",AND(INDIRECT(CONCATENATE("'2018-12 (Д)'!J",TEXT(MATCH($C14,'2018-12 (Д)'!$C$2:$C$100,0)+1,0)))="Н/Д",INDIRECT(CONCATENATE("'2018-11 (Д)'!J",TEXT(MATCH($C14,'2018-11 (Д)'!$C$2:$C$100,0)+1,0))))),"Н/Д",((INDIRECT(CONCATENATE("'2018-12 (Д)'!J",TEXT(MATCH($C14,'2018-12 (Д)'!$C$2:$C$100,0)+1,0)))-INDIRECT(CONCATENATE("'2018-11 (Д)'!J",TEXT(MATCH($C14,'2018-11 (Д)'!$C$2:$C$100,0)+1,0))))/INDIRECT(CONCATENATE("'2018-11 (Д)'!J",TEXT(MATCH($C14,'2018-11 (Д)'!$C$2:$C$100,0)+1,0))))*100)</f>
        <v>Н/Д</v>
      </c>
      <c r="BR14" s="9"/>
      <c r="BS14" s="9">
        <f ca="1">IF(OR(INDIRECT(CONCATENATE("'2018-03 (Д)'!K",TEXT(MATCH($C14,'2018-03 (Д)'!$C$2:$C$100,0)+1,0)))="Н/Д",INDIRECT(CONCATENATE("'2018-02 (Д)'!K",TEXT(MATCH($C14,'2018-02 (Д)'!$C$2:$C$100,0)+1,0)))="Н/Д",AND(INDIRECT(CONCATENATE("'2018-03 (Д)'!K",TEXT(MATCH($C14,'2018-03 (Д)'!$C$2:$C$100,0)+1,0)))="Н/Д",INDIRECT(CONCATENATE("'2018-02 (Д)'!K",TEXT(MATCH($C14,'2018-02 (Д)'!$C$2:$C$100,0)+1,0))))),"Н/Д",((INDIRECT(CONCATENATE("'2018-03 (Д)'!K",TEXT(MATCH($C14,'2018-03 (Д)'!$C$2:$C$100,0)+1,0)))-INDIRECT(CONCATENATE("'2018-02 (Д)'!K",TEXT(MATCH($C14,'2018-02 (Д)'!$C$2:$C$100,0)+1,0))))/INDIRECT(CONCATENATE("'2018-02 (Д)'!K",TEXT(MATCH($C14,'2018-02 (Д)'!$C$2:$C$100,0)+1,0))))*100)</f>
        <v>-72.743068459355626</v>
      </c>
      <c r="BT14" s="9">
        <f ca="1">IF(OR(INDIRECT(CONCATENATE("'2018-04 (Д)'!K",TEXT(MATCH($C14,'2018-04 (Д)'!$C$2:$C$100,0)+1,0)))="Н/Д",INDIRECT(CONCATENATE("'2018-03 (Д)'!K",TEXT(MATCH($C14,'2018-03 (Д)'!$C$2:$C$100,0)+1,0)))="Н/Д",AND(INDIRECT(CONCATENATE("'2018-04 (Д)'!K",TEXT(MATCH($C14,'2018-04 (Д)'!$C$2:$C$100,0)+1,0)))="Н/Д",INDIRECT(CONCATENATE("'2018-03 (Д)'!K",TEXT(MATCH($C14,'2018-03 (Д)'!$C$2:$C$100,0)+1,0))))),"Н/Д",((INDIRECT(CONCATENATE("'2018-04 (Д)'!K",TEXT(MATCH($C14,'2018-04 (Д)'!$C$2:$C$100,0)+1,0)))-INDIRECT(CONCATENATE("'2018-03 (Д)'!K",TEXT(MATCH($C14,'2018-03 (Д)'!$C$2:$C$100,0)+1,0))))/INDIRECT(CONCATENATE("'2018-03 (Д)'!K",TEXT(MATCH($C14,'2018-03 (Д)'!$C$2:$C$100,0)+1,0))))*100)</f>
        <v>119.24759309015489</v>
      </c>
      <c r="BU14" s="9">
        <f ca="1">IF(OR(INDIRECT(CONCATENATE("'2018-05 (Д)'!K",TEXT(MATCH($C14,'2018-05 (Д)'!$C$2:$C$100,0)+1,0)))="Н/Д",INDIRECT(CONCATENATE("'2018-04 (Д)'!K",TEXT(MATCH($C14,'2018-04 (Д)'!$C$2:$C$100,0)+1,0)))="Н/Д",AND(INDIRECT(CONCATENATE("'2018-05 (Д)'!K",TEXT(MATCH($C14,'2018-05 (Д)'!$C$2:$C$100,0)+1,0)))="Н/Д",INDIRECT(CONCATENATE("'2018-04 (Д)'!K",TEXT(MATCH($C14,'2018-04 (Д)'!$C$2:$C$100,0)+1,0))))),"Н/Д",((INDIRECT(CONCATENATE("'2018-05 (Д)'!K",TEXT(MATCH($C14,'2018-05 (Д)'!$C$2:$C$100,0)+1,0)))-INDIRECT(CONCATENATE("'2018-04 (Д)'!K",TEXT(MATCH($C14,'2018-04 (Д)'!$C$2:$C$100,0)+1,0))))/INDIRECT(CONCATENATE("'2018-04 (Д)'!K",TEXT(MATCH($C14,'2018-04 (Д)'!$C$2:$C$100,0)+1,0))))*100)</f>
        <v>232.02226650335831</v>
      </c>
      <c r="BV14" s="9">
        <f ca="1">IF(OR(INDIRECT(CONCATENATE("'2018-06 (Д)'!K",TEXT(MATCH($C14,'2018-06 (Д)'!$C$2:$C$100,0)+1,0)))="Н/Д",INDIRECT(CONCATENATE("'2018-05 (Д)'!K",TEXT(MATCH($C14,'2018-05 (Д)'!$C$2:$C$100,0)+1,0)))="Н/Д",AND(INDIRECT(CONCATENATE("'2018-06 (Д)'!K",TEXT(MATCH($C14,'2018-06 (Д)'!$C$2:$C$100,0)+1,0)))="Н/Д",INDIRECT(CONCATENATE("'2018-05 (Д)'!K",TEXT(MATCH($C14,'2018-05 (Д)'!$C$2:$C$100,0)+1,0))))),"Н/Д",((INDIRECT(CONCATENATE("'2018-06 (Д)'!K",TEXT(MATCH($C14,'2018-06 (Д)'!$C$2:$C$100,0)+1,0)))-INDIRECT(CONCATENATE("'2018-05 (Д)'!K",TEXT(MATCH($C14,'2018-05 (Д)'!$C$2:$C$100,0)+1,0))))/INDIRECT(CONCATENATE("'2018-05 (Д)'!K",TEXT(MATCH($C14,'2018-05 (Д)'!$C$2:$C$100,0)+1,0))))*100)</f>
        <v>-88.62116660047451</v>
      </c>
      <c r="BW14" s="9">
        <f ca="1">IF(OR(INDIRECT(CONCATENATE("'2018-07 (Д)'!K",TEXT(MATCH($C14,'2018-07 (Д)'!$C$2:$C$100,0)+1,0)))="Н/Д",INDIRECT(CONCATENATE("'2018-06 (Д)'!K",TEXT(MATCH($C14,'2018-06 (Д)'!$C$2:$C$100,0)+1,0)))="Н/Д",AND(INDIRECT(CONCATENATE("'2018-07 (Д)'!K",TEXT(MATCH($C14,'2018-07 (Д)'!$C$2:$C$100,0)+1,0)))="Н/Д",INDIRECT(CONCATENATE("'2018-06 (Д)'!K",TEXT(MATCH($C14,'2018-06 (Д)'!$C$2:$C$100,0)+1,0))))),"Н/Д",((INDIRECT(CONCATENATE("'2018-07 (Д)'!K",TEXT(MATCH($C14,'2018-07 (Д)'!$C$2:$C$100,0)+1,0)))-INDIRECT(CONCATENATE("'2018-06 (Д)'!K",TEXT(MATCH($C14,'2018-06 (Д)'!$C$2:$C$100,0)+1,0))))/INDIRECT(CONCATENATE("'2018-06 (Д)'!K",TEXT(MATCH($C14,'2018-06 (Д)'!$C$2:$C$100,0)+1,0))))*100)</f>
        <v>9.3539232261928476</v>
      </c>
      <c r="BX14" s="9">
        <f ca="1">IF(OR(INDIRECT(CONCATENATE("'2018-08 (Д)'!K",TEXT(MATCH($C14,'2018-08 (Д)'!$C$2:$C$100,0)+1,0)))="Н/Д",INDIRECT(CONCATENATE("'2018-07 (Д)'!K",TEXT(MATCH($C14,'2018-07 (Д)'!$C$2:$C$100,0)+1,0)))="Н/Д",AND(INDIRECT(CONCATENATE("'2018-08 (Д)'!K",TEXT(MATCH($C14,'2018-08 (Д)'!$C$2:$C$100,0)+1,0)))="Н/Д",INDIRECT(CONCATENATE("'2018-07 (Д)'!K",TEXT(MATCH($C14,'2018-07 (Д)'!$C$2:$C$100,0)+1,0))))),"Н/Д",((INDIRECT(CONCATENATE("'2018-08 (Д)'!K",TEXT(MATCH($C14,'2018-08 (Д)'!$C$2:$C$100,0)+1,0)))-INDIRECT(CONCATENATE("'2018-07 (Д)'!K",TEXT(MATCH($C14,'2018-07 (Д)'!$C$2:$C$100,0)+1,0))))/INDIRECT(CONCATENATE("'2018-07 (Д)'!K",TEXT(MATCH($C14,'2018-07 (Д)'!$C$2:$C$100,0)+1,0))))*100)</f>
        <v>404.38168355301769</v>
      </c>
      <c r="BY14" s="9">
        <f ca="1">IF(OR(INDIRECT(CONCATENATE("'2018-09 (Д)'!K",TEXT(MATCH($C14,'2018-09 (Д)'!$C$2:$C$100,0)+1,0)))="Н/Д",INDIRECT(CONCATENATE("'2018-08 (Д)'!K",TEXT(MATCH($C14,'2018-08 (Д)'!$C$2:$C$100,0)+1,0)))="Н/Д",AND(INDIRECT(CONCATENATE("'2018-09 (Д)'!K",TEXT(MATCH($C14,'2018-09 (Д)'!$C$2:$C$100,0)+1,0)))="Н/Д",INDIRECT(CONCATENATE("'2018-08 (Д)'!K",TEXT(MATCH($C14,'2018-08 (Д)'!$C$2:$C$100,0)+1,0))))),"Н/Д",((INDIRECT(CONCATENATE("'2018-09 (Д)'!K",TEXT(MATCH($C14,'2018-09 (Д)'!$C$2:$C$100,0)+1,0)))-INDIRECT(CONCATENATE("'2018-08 (Д)'!K",TEXT(MATCH($C14,'2018-08 (Д)'!$C$2:$C$100,0)+1,0))))/INDIRECT(CONCATENATE("'2018-08 (Д)'!K",TEXT(MATCH($C14,'2018-08 (Д)'!$C$2:$C$100,0)+1,0))))*100)</f>
        <v>-89.77135836724436</v>
      </c>
      <c r="BZ14" s="9">
        <f ca="1">IF(OR(INDIRECT(CONCATENATE("'2018-10 (Д)'!K",TEXT(MATCH($C14,'2018-10 (Д)'!$C$2:$C$100,0)+1,0)))="Н/Д",INDIRECT(CONCATENATE("'2018-09 (Д)'!K",TEXT(MATCH($C14,'2018-09 (Д)'!$C$2:$C$100,0)+1,0)))="Н/Д",AND(INDIRECT(CONCATENATE("'2018-10 (Д)'!K",TEXT(MATCH($C14,'2018-10 (Д)'!$C$2:$C$100,0)+1,0)))="Н/Д",INDIRECT(CONCATENATE("'2018-09 (Д)'!K",TEXT(MATCH($C14,'2018-09 (Д)'!$C$2:$C$100,0)+1,0))))),"Н/Д",((INDIRECT(CONCATENATE("'2018-10 (Д)'!K",TEXT(MATCH($C14,'2018-10 (Д)'!$C$2:$C$100,0)+1,0)))-INDIRECT(CONCATENATE("'2018-09 (Д)'!K",TEXT(MATCH($C14,'2018-09 (Д)'!$C$2:$C$100,0)+1,0))))/INDIRECT(CONCATENATE("'2018-09 (Д)'!K",TEXT(MATCH($C14,'2018-09 (Д)'!$C$2:$C$100,0)+1,0))))*100)</f>
        <v>-16.237845332188751</v>
      </c>
      <c r="CA14" s="9">
        <f ca="1">IF(OR(INDIRECT(CONCATENATE("'2018-11 (Д)'!K",TEXT(MATCH($C14,'2018-11 (Д)'!$C$2:$C$100,0)+1,0)))="Н/Д",INDIRECT(CONCATENATE("'2018-10 (Д)'!K",TEXT(MATCH($C14,'2018-10 (Д)'!$C$2:$C$100,0)+1,0)))="Н/Д",AND(INDIRECT(CONCATENATE("'2018-11 (Д)'!K",TEXT(MATCH($C14,'2018-11 (Д)'!$C$2:$C$100,0)+1,0)))="Н/Д",INDIRECT(CONCATENATE("'2018-10 (Д)'!K",TEXT(MATCH($C14,'2018-10 (Д)'!$C$2:$C$100,0)+1,0))))),"Н/Д",((INDIRECT(CONCATENATE("'2018-11 (Д)'!K",TEXT(MATCH($C14,'2018-11 (Д)'!$C$2:$C$100,0)+1,0)))-INDIRECT(CONCATENATE("'2018-10 (Д)'!K",TEXT(MATCH($C14,'2018-10 (Д)'!$C$2:$C$100,0)+1,0))))/INDIRECT(CONCATENATE("'2018-10 (Д)'!K",TEXT(MATCH($C14,'2018-10 (Д)'!$C$2:$C$100,0)+1,0))))*100)</f>
        <v>1291.3098483048668</v>
      </c>
      <c r="CB14" s="9">
        <f ca="1">IF(OR(INDIRECT(CONCATENATE("'2018-12 (Д)'!K",TEXT(MATCH($C14,'2018-12 (Д)'!$C$2:$C$100,0)+1,0)))="Н/Д",INDIRECT(CONCATENATE("'2018-11 (Д)'!K",TEXT(MATCH($C14,'2018-11 (Д)'!$C$2:$C$100,0)+1,0)))="Н/Д",AND(INDIRECT(CONCATENATE("'2018-12 (Д)'!K",TEXT(MATCH($C14,'2018-12 (Д)'!$C$2:$C$100,0)+1,0)))="Н/Д",INDIRECT(CONCATENATE("'2018-11 (Д)'!K",TEXT(MATCH($C14,'2018-11 (Д)'!$C$2:$C$100,0)+1,0))))),"Н/Д",((INDIRECT(CONCATENATE("'2018-12 (Д)'!K",TEXT(MATCH($C14,'2018-12 (Д)'!$C$2:$C$100,0)+1,0)))-INDIRECT(CONCATENATE("'2018-11 (Д)'!K",TEXT(MATCH($C14,'2018-11 (Д)'!$C$2:$C$100,0)+1,0))))/INDIRECT(CONCATENATE("'2018-11 (Д)'!K",TEXT(MATCH($C14,'2018-11 (Д)'!$C$2:$C$100,0)+1,0))))*100)</f>
        <v>-90.206366982568241</v>
      </c>
      <c r="CC14" s="9"/>
      <c r="CD14" s="9">
        <f ca="1">IF(OR(INDIRECT(CONCATENATE("'2018-03 (Д)'!L",TEXT(MATCH($C14,'2018-03 (Д)'!$C$2:$C$100,0)+1,0)))="Н/Д",INDIRECT(CONCATENATE("'2018-02 (Д)'!L",TEXT(MATCH($C14,'2018-02 (Д)'!$C$2:$C$100,0)+1,0)))="Н/Д",AND(INDIRECT(CONCATENATE("'2018-03 (Д)'!L",TEXT(MATCH($C14,'2018-03 (Д)'!$C$2:$C$100,0)+1,0)))="Н/Д",INDIRECT(CONCATENATE("'2018-02 (Д)'!L",TEXT(MATCH($C14,'2018-02 (Д)'!$C$2:$C$100,0)+1,0))))),"Н/Д",((INDIRECT(CONCATENATE("'2018-03 (Д)'!L",TEXT(MATCH($C14,'2018-03 (Д)'!$C$2:$C$100,0)+1,0)))-INDIRECT(CONCATENATE("'2018-02 (Д)'!L",TEXT(MATCH($C14,'2018-02 (Д)'!$C$2:$C$100,0)+1,0))))/INDIRECT(CONCATENATE("'2018-02 (Д)'!L",TEXT(MATCH($C14,'2018-02 (Д)'!$C$2:$C$100,0)+1,0))))*100)</f>
        <v>60.425290968718691</v>
      </c>
      <c r="CE14" s="9">
        <f ca="1">IF(OR(INDIRECT(CONCATENATE("'2018-04 (Д)'!L",TEXT(MATCH($C14,'2018-04 (Д)'!$C$2:$C$100,0)+1,0)))="Н/Д",INDIRECT(CONCATENATE("'2018-03 (Д)'!L",TEXT(MATCH($C14,'2018-03 (Д)'!$C$2:$C$100,0)+1,0)))="Н/Д",AND(INDIRECT(CONCATENATE("'2018-04 (Д)'!L",TEXT(MATCH($C14,'2018-04 (Д)'!$C$2:$C$100,0)+1,0)))="Н/Д",INDIRECT(CONCATENATE("'2018-03 (Д)'!L",TEXT(MATCH($C14,'2018-03 (Д)'!$C$2:$C$100,0)+1,0))))),"Н/Д",((INDIRECT(CONCATENATE("'2018-04 (Д)'!L",TEXT(MATCH($C14,'2018-04 (Д)'!$C$2:$C$100,0)+1,0)))-INDIRECT(CONCATENATE("'2018-03 (Д)'!L",TEXT(MATCH($C14,'2018-03 (Д)'!$C$2:$C$100,0)+1,0))))/INDIRECT(CONCATENATE("'2018-03 (Д)'!L",TEXT(MATCH($C14,'2018-03 (Д)'!$C$2:$C$100,0)+1,0))))*100)</f>
        <v>236.82812178700891</v>
      </c>
      <c r="CF14" s="9">
        <f ca="1">IF(OR(INDIRECT(CONCATENATE("'2018-05 (Д)'!L",TEXT(MATCH($C14,'2018-05 (Д)'!$C$2:$C$100,0)+1,0)))="Н/Д",INDIRECT(CONCATENATE("'2018-04 (Д)'!L",TEXT(MATCH($C14,'2018-04 (Д)'!$C$2:$C$100,0)+1,0)))="Н/Д",AND(INDIRECT(CONCATENATE("'2018-05 (Д)'!L",TEXT(MATCH($C14,'2018-05 (Д)'!$C$2:$C$100,0)+1,0)))="Н/Д",INDIRECT(CONCATENATE("'2018-04 (Д)'!L",TEXT(MATCH($C14,'2018-04 (Д)'!$C$2:$C$100,0)+1,0))))),"Н/Д",((INDIRECT(CONCATENATE("'2018-05 (Д)'!L",TEXT(MATCH($C14,'2018-05 (Д)'!$C$2:$C$100,0)+1,0)))-INDIRECT(CONCATENATE("'2018-04 (Д)'!L",TEXT(MATCH($C14,'2018-04 (Д)'!$C$2:$C$100,0)+1,0))))/INDIRECT(CONCATENATE("'2018-04 (Д)'!L",TEXT(MATCH($C14,'2018-04 (Д)'!$C$2:$C$100,0)+1,0))))*100)</f>
        <v>56.779212271064679</v>
      </c>
      <c r="CG14" s="9">
        <f ca="1">IF(OR(INDIRECT(CONCATENATE("'2018-06 (Д)'!L",TEXT(MATCH($C14,'2018-06 (Д)'!$C$2:$C$100,0)+1,0)))="Н/Д",INDIRECT(CONCATENATE("'2018-05 (Д)'!L",TEXT(MATCH($C14,'2018-05 (Д)'!$C$2:$C$100,0)+1,0)))="Н/Д",AND(INDIRECT(CONCATENATE("'2018-06 (Д)'!L",TEXT(MATCH($C14,'2018-06 (Д)'!$C$2:$C$100,0)+1,0)))="Н/Д",INDIRECT(CONCATENATE("'2018-05 (Д)'!L",TEXT(MATCH($C14,'2018-05 (Д)'!$C$2:$C$100,0)+1,0))))),"Н/Д",((INDIRECT(CONCATENATE("'2018-06 (Д)'!L",TEXT(MATCH($C14,'2018-06 (Д)'!$C$2:$C$100,0)+1,0)))-INDIRECT(CONCATENATE("'2018-05 (Д)'!L",TEXT(MATCH($C14,'2018-05 (Д)'!$C$2:$C$100,0)+1,0))))/INDIRECT(CONCATENATE("'2018-05 (Д)'!L",TEXT(MATCH($C14,'2018-05 (Д)'!$C$2:$C$100,0)+1,0))))*100)</f>
        <v>-17.810606512534918</v>
      </c>
      <c r="CH14" s="9">
        <f ca="1">IF(OR(INDIRECT(CONCATENATE("'2018-07 (Д)'!L",TEXT(MATCH($C14,'2018-07 (Д)'!$C$2:$C$100,0)+1,0)))="Н/Д",INDIRECT(CONCATENATE("'2018-06 (Д)'!L",TEXT(MATCH($C14,'2018-06 (Д)'!$C$2:$C$100,0)+1,0)))="Н/Д",AND(INDIRECT(CONCATENATE("'2018-07 (Д)'!L",TEXT(MATCH($C14,'2018-07 (Д)'!$C$2:$C$100,0)+1,0)))="Н/Д",INDIRECT(CONCATENATE("'2018-06 (Д)'!L",TEXT(MATCH($C14,'2018-06 (Д)'!$C$2:$C$100,0)+1,0))))),"Н/Д",((INDIRECT(CONCATENATE("'2018-07 (Д)'!L",TEXT(MATCH($C14,'2018-07 (Д)'!$C$2:$C$100,0)+1,0)))-INDIRECT(CONCATENATE("'2018-06 (Д)'!L",TEXT(MATCH($C14,'2018-06 (Д)'!$C$2:$C$100,0)+1,0))))/INDIRECT(CONCATENATE("'2018-06 (Д)'!L",TEXT(MATCH($C14,'2018-06 (Д)'!$C$2:$C$100,0)+1,0))))*100)</f>
        <v>-96.551106307956942</v>
      </c>
      <c r="CI14" s="9">
        <f ca="1">IF(OR(INDIRECT(CONCATENATE("'2018-08 (Д)'!L",TEXT(MATCH($C14,'2018-08 (Д)'!$C$2:$C$100,0)+1,0)))="Н/Д",INDIRECT(CONCATENATE("'2018-07 (Д)'!L",TEXT(MATCH($C14,'2018-07 (Д)'!$C$2:$C$100,0)+1,0)))="Н/Д",AND(INDIRECT(CONCATENATE("'2018-08 (Д)'!L",TEXT(MATCH($C14,'2018-08 (Д)'!$C$2:$C$100,0)+1,0)))="Н/Д",INDIRECT(CONCATENATE("'2018-07 (Д)'!L",TEXT(MATCH($C14,'2018-07 (Д)'!$C$2:$C$100,0)+1,0))))),"Н/Д",((INDIRECT(CONCATENATE("'2018-08 (Д)'!L",TEXT(MATCH($C14,'2018-08 (Д)'!$C$2:$C$100,0)+1,0)))-INDIRECT(CONCATENATE("'2018-07 (Д)'!L",TEXT(MATCH($C14,'2018-07 (Д)'!$C$2:$C$100,0)+1,0))))/INDIRECT(CONCATENATE("'2018-07 (Д)'!L",TEXT(MATCH($C14,'2018-07 (Д)'!$C$2:$C$100,0)+1,0))))*100)</f>
        <v>3219.6198831112547</v>
      </c>
      <c r="CJ14" s="9">
        <f ca="1">IF(OR(INDIRECT(CONCATENATE("'2018-09 (Д)'!L",TEXT(MATCH($C14,'2018-09 (Д)'!$C$2:$C$100,0)+1,0)))="Н/Д",INDIRECT(CONCATENATE("'2018-08 (Д)'!L",TEXT(MATCH($C14,'2018-08 (Д)'!$C$2:$C$100,0)+1,0)))="Н/Д",AND(INDIRECT(CONCATENATE("'2018-09 (Д)'!L",TEXT(MATCH($C14,'2018-09 (Д)'!$C$2:$C$100,0)+1,0)))="Н/Д",INDIRECT(CONCATENATE("'2018-08 (Д)'!L",TEXT(MATCH($C14,'2018-08 (Д)'!$C$2:$C$100,0)+1,0))))),"Н/Д",((INDIRECT(CONCATENATE("'2018-09 (Д)'!L",TEXT(MATCH($C14,'2018-09 (Д)'!$C$2:$C$100,0)+1,0)))-INDIRECT(CONCATENATE("'2018-08 (Д)'!L",TEXT(MATCH($C14,'2018-08 (Д)'!$C$2:$C$100,0)+1,0))))/INDIRECT(CONCATENATE("'2018-08 (Д)'!L",TEXT(MATCH($C14,'2018-08 (Д)'!$C$2:$C$100,0)+1,0))))*100)</f>
        <v>-47.25371747721622</v>
      </c>
      <c r="CK14" s="9">
        <f ca="1">IF(OR(INDIRECT(CONCATENATE("'2018-10 (Д)'!L",TEXT(MATCH($C14,'2018-10 (Д)'!$C$2:$C$100,0)+1,0)))="Н/Д",INDIRECT(CONCATENATE("'2018-09 (Д)'!L",TEXT(MATCH($C14,'2018-09 (Д)'!$C$2:$C$100,0)+1,0)))="Н/Д",AND(INDIRECT(CONCATENATE("'2018-10 (Д)'!L",TEXT(MATCH($C14,'2018-10 (Д)'!$C$2:$C$100,0)+1,0)))="Н/Д",INDIRECT(CONCATENATE("'2018-09 (Д)'!L",TEXT(MATCH($C14,'2018-09 (Д)'!$C$2:$C$100,0)+1,0))))),"Н/Д",((INDIRECT(CONCATENATE("'2018-10 (Д)'!L",TEXT(MATCH($C14,'2018-10 (Д)'!$C$2:$C$100,0)+1,0)))-INDIRECT(CONCATENATE("'2018-09 (Д)'!L",TEXT(MATCH($C14,'2018-09 (Д)'!$C$2:$C$100,0)+1,0))))/INDIRECT(CONCATENATE("'2018-09 (Д)'!L",TEXT(MATCH($C14,'2018-09 (Д)'!$C$2:$C$100,0)+1,0))))*100)</f>
        <v>-95.08807687870457</v>
      </c>
      <c r="CL14" s="9">
        <f ca="1">IF(OR(INDIRECT(CONCATENATE("'2018-11 (Д)'!L",TEXT(MATCH($C14,'2018-11 (Д)'!$C$2:$C$100,0)+1,0)))="Н/Д",INDIRECT(CONCATENATE("'2018-10 (Д)'!L",TEXT(MATCH($C14,'2018-10 (Д)'!$C$2:$C$100,0)+1,0)))="Н/Д",AND(INDIRECT(CONCATENATE("'2018-11 (Д)'!L",TEXT(MATCH($C14,'2018-11 (Д)'!$C$2:$C$100,0)+1,0)))="Н/Д",INDIRECT(CONCATENATE("'2018-10 (Д)'!L",TEXT(MATCH($C14,'2018-10 (Д)'!$C$2:$C$100,0)+1,0))))),"Н/Д",((INDIRECT(CONCATENATE("'2018-11 (Д)'!L",TEXT(MATCH($C14,'2018-11 (Д)'!$C$2:$C$100,0)+1,0)))-INDIRECT(CONCATENATE("'2018-10 (Д)'!L",TEXT(MATCH($C14,'2018-10 (Д)'!$C$2:$C$100,0)+1,0))))/INDIRECT(CONCATENATE("'2018-10 (Д)'!L",TEXT(MATCH($C14,'2018-10 (Д)'!$C$2:$C$100,0)+1,0))))*100)</f>
        <v>4061.307149090449</v>
      </c>
      <c r="CM14" s="9">
        <f ca="1">IF(OR(INDIRECT(CONCATENATE("'2018-12 (Д)'!L",TEXT(MATCH($C14,'2018-12 (Д)'!$C$2:$C$100,0)+1,0)))="Н/Д",INDIRECT(CONCATENATE("'2018-11 (Д)'!L",TEXT(MATCH($C14,'2018-11 (Д)'!$C$2:$C$100,0)+1,0)))="Н/Д",AND(INDIRECT(CONCATENATE("'2018-12 (Д)'!L",TEXT(MATCH($C14,'2018-12 (Д)'!$C$2:$C$100,0)+1,0)))="Н/Д",INDIRECT(CONCATENATE("'2018-11 (Д)'!L",TEXT(MATCH($C14,'2018-11 (Д)'!$C$2:$C$100,0)+1,0))))),"Н/Д",((INDIRECT(CONCATENATE("'2018-12 (Д)'!L",TEXT(MATCH($C14,'2018-12 (Д)'!$C$2:$C$100,0)+1,0)))-INDIRECT(CONCATENATE("'2018-11 (Д)'!L",TEXT(MATCH($C14,'2018-11 (Д)'!$C$2:$C$100,0)+1,0))))/INDIRECT(CONCATENATE("'2018-11 (Д)'!L",TEXT(MATCH($C14,'2018-11 (Д)'!$C$2:$C$100,0)+1,0))))*100)</f>
        <v>-55.11727938513333</v>
      </c>
      <c r="CN14" s="9"/>
      <c r="CO14" s="9">
        <f ca="1">IF(OR(INDIRECT(CONCATENATE("'2018-03 (Д)'!M",TEXT(MATCH($C14,'2018-03 (Д)'!$C$2:$C$100,0)+1,0)))="Н/Д",INDIRECT(CONCATENATE("'2018-02 (Д)'!M",TEXT(MATCH($C14,'2018-02 (Д)'!$C$2:$C$100,0)+1,0)))="Н/Д",AND(INDIRECT(CONCATENATE("'2018-03 (Д)'!M",TEXT(MATCH($C14,'2018-03 (Д)'!$C$2:$C$100,0)+1,0)))="Н/Д",INDIRECT(CONCATENATE("'2018-02 (Д)'!M",TEXT(MATCH($C14,'2018-02 (Д)'!$C$2:$C$100,0)+1,0))))),"Н/Д",((INDIRECT(CONCATENATE("'2018-03 (Д)'!M",TEXT(MATCH($C14,'2018-03 (Д)'!$C$2:$C$100,0)+1,0)))-INDIRECT(CONCATENATE("'2018-02 (Д)'!M",TEXT(MATCH($C14,'2018-02 (Д)'!$C$2:$C$100,0)+1,0))))/INDIRECT(CONCATENATE("'2018-02 (Д)'!M",TEXT(MATCH($C14,'2018-02 (Д)'!$C$2:$C$100,0)+1,0))))*100)</f>
        <v>-45.37345523850221</v>
      </c>
      <c r="CP14" s="9">
        <f ca="1">IF(OR(INDIRECT(CONCATENATE("'2018-04 (Д)'!M",TEXT(MATCH($C14,'2018-04 (Д)'!$C$2:$C$100,0)+1,0)))="Н/Д",INDIRECT(CONCATENATE("'2018-03 (Д)'!M",TEXT(MATCH($C14,'2018-03 (Д)'!$C$2:$C$100,0)+1,0)))="Н/Д",AND(INDIRECT(CONCATENATE("'2018-04 (Д)'!M",TEXT(MATCH($C14,'2018-04 (Д)'!$C$2:$C$100,0)+1,0)))="Н/Д",INDIRECT(CONCATENATE("'2018-03 (Д)'!M",TEXT(MATCH($C14,'2018-03 (Д)'!$C$2:$C$100,0)+1,0))))),"Н/Д",((INDIRECT(CONCATENATE("'2018-04 (Д)'!M",TEXT(MATCH($C14,'2018-04 (Д)'!$C$2:$C$100,0)+1,0)))-INDIRECT(CONCATENATE("'2018-03 (Д)'!M",TEXT(MATCH($C14,'2018-03 (Д)'!$C$2:$C$100,0)+1,0))))/INDIRECT(CONCATENATE("'2018-03 (Д)'!M",TEXT(MATCH($C14,'2018-03 (Д)'!$C$2:$C$100,0)+1,0))))*100)</f>
        <v>116.03467899564892</v>
      </c>
      <c r="CQ14" s="9">
        <f ca="1">IF(OR(INDIRECT(CONCATENATE("'2018-05 (Д)'!M",TEXT(MATCH($C14,'2018-05 (Д)'!$C$2:$C$100,0)+1,0)))="Н/Д",INDIRECT(CONCATENATE("'2018-04 (Д)'!M",TEXT(MATCH($C14,'2018-04 (Д)'!$C$2:$C$100,0)+1,0)))="Н/Д",AND(INDIRECT(CONCATENATE("'2018-05 (Д)'!M",TEXT(MATCH($C14,'2018-05 (Д)'!$C$2:$C$100,0)+1,0)))="Н/Д",INDIRECT(CONCATENATE("'2018-04 (Д)'!M",TEXT(MATCH($C14,'2018-04 (Д)'!$C$2:$C$100,0)+1,0))))),"Н/Д",((INDIRECT(CONCATENATE("'2018-05 (Д)'!M",TEXT(MATCH($C14,'2018-05 (Д)'!$C$2:$C$100,0)+1,0)))-INDIRECT(CONCATENATE("'2018-04 (Д)'!M",TEXT(MATCH($C14,'2018-04 (Д)'!$C$2:$C$100,0)+1,0))))/INDIRECT(CONCATENATE("'2018-04 (Д)'!M",TEXT(MATCH($C14,'2018-04 (Д)'!$C$2:$C$100,0)+1,0))))*100)</f>
        <v>-74.658177045774622</v>
      </c>
      <c r="CR14" s="9">
        <f ca="1">IF(OR(INDIRECT(CONCATENATE("'2018-06 (Д)'!M",TEXT(MATCH($C14,'2018-06 (Д)'!$C$2:$C$100,0)+1,0)))="Н/Д",INDIRECT(CONCATENATE("'2018-05 (Д)'!M",TEXT(MATCH($C14,'2018-05 (Д)'!$C$2:$C$100,0)+1,0)))="Н/Д",AND(INDIRECT(CONCATENATE("'2018-06 (Д)'!M",TEXT(MATCH($C14,'2018-06 (Д)'!$C$2:$C$100,0)+1,0)))="Н/Д",INDIRECT(CONCATENATE("'2018-05 (Д)'!M",TEXT(MATCH($C14,'2018-05 (Д)'!$C$2:$C$100,0)+1,0))))),"Н/Д",((INDIRECT(CONCATENATE("'2018-06 (Д)'!M",TEXT(MATCH($C14,'2018-06 (Д)'!$C$2:$C$100,0)+1,0)))-INDIRECT(CONCATENATE("'2018-05 (Д)'!M",TEXT(MATCH($C14,'2018-05 (Д)'!$C$2:$C$100,0)+1,0))))/INDIRECT(CONCATENATE("'2018-05 (Д)'!M",TEXT(MATCH($C14,'2018-05 (Д)'!$C$2:$C$100,0)+1,0))))*100)</f>
        <v>169.70886432499643</v>
      </c>
      <c r="CS14" s="9">
        <f ca="1">IF(OR(INDIRECT(CONCATENATE("'2018-07 (Д)'!M",TEXT(MATCH($C14,'2018-07 (Д)'!$C$2:$C$100,0)+1,0)))="Н/Д",INDIRECT(CONCATENATE("'2018-06 (Д)'!M",TEXT(MATCH($C14,'2018-06 (Д)'!$C$2:$C$100,0)+1,0)))="Н/Д",AND(INDIRECT(CONCATENATE("'2018-07 (Д)'!M",TEXT(MATCH($C14,'2018-07 (Д)'!$C$2:$C$100,0)+1,0)))="Н/Д",INDIRECT(CONCATENATE("'2018-06 (Д)'!M",TEXT(MATCH($C14,'2018-06 (Д)'!$C$2:$C$100,0)+1,0))))),"Н/Д",((INDIRECT(CONCATENATE("'2018-07 (Д)'!M",TEXT(MATCH($C14,'2018-07 (Д)'!$C$2:$C$100,0)+1,0)))-INDIRECT(CONCATENATE("'2018-06 (Д)'!M",TEXT(MATCH($C14,'2018-06 (Д)'!$C$2:$C$100,0)+1,0))))/INDIRECT(CONCATENATE("'2018-06 (Д)'!M",TEXT(MATCH($C14,'2018-06 (Д)'!$C$2:$C$100,0)+1,0))))*100)</f>
        <v>37.587997276959555</v>
      </c>
      <c r="CT14" s="9">
        <f ca="1">IF(OR(INDIRECT(CONCATENATE("'2018-08 (Д)'!M",TEXT(MATCH($C14,'2018-08 (Д)'!$C$2:$C$100,0)+1,0)))="Н/Д",INDIRECT(CONCATENATE("'2018-07 (Д)'!M",TEXT(MATCH($C14,'2018-07 (Д)'!$C$2:$C$100,0)+1,0)))="Н/Д",AND(INDIRECT(CONCATENATE("'2018-08 (Д)'!M",TEXT(MATCH($C14,'2018-08 (Д)'!$C$2:$C$100,0)+1,0)))="Н/Д",INDIRECT(CONCATENATE("'2018-07 (Д)'!M",TEXT(MATCH($C14,'2018-07 (Д)'!$C$2:$C$100,0)+1,0))))),"Н/Д",((INDIRECT(CONCATENATE("'2018-08 (Д)'!M",TEXT(MATCH($C14,'2018-08 (Д)'!$C$2:$C$100,0)+1,0)))-INDIRECT(CONCATENATE("'2018-07 (Д)'!M",TEXT(MATCH($C14,'2018-07 (Д)'!$C$2:$C$100,0)+1,0))))/INDIRECT(CONCATENATE("'2018-07 (Д)'!M",TEXT(MATCH($C14,'2018-07 (Д)'!$C$2:$C$100,0)+1,0))))*100)</f>
        <v>16.8255828090569</v>
      </c>
      <c r="CU14" s="9">
        <f ca="1">IF(OR(INDIRECT(CONCATENATE("'2018-09 (Д)'!M",TEXT(MATCH($C14,'2018-09 (Д)'!$C$2:$C$100,0)+1,0)))="Н/Д",INDIRECT(CONCATENATE("'2018-08 (Д)'!M",TEXT(MATCH($C14,'2018-08 (Д)'!$C$2:$C$100,0)+1,0)))="Н/Д",AND(INDIRECT(CONCATENATE("'2018-09 (Д)'!M",TEXT(MATCH($C14,'2018-09 (Д)'!$C$2:$C$100,0)+1,0)))="Н/Д",INDIRECT(CONCATENATE("'2018-08 (Д)'!M",TEXT(MATCH($C14,'2018-08 (Д)'!$C$2:$C$100,0)+1,0))))),"Н/Д",((INDIRECT(CONCATENATE("'2018-09 (Д)'!M",TEXT(MATCH($C14,'2018-09 (Д)'!$C$2:$C$100,0)+1,0)))-INDIRECT(CONCATENATE("'2018-08 (Д)'!M",TEXT(MATCH($C14,'2018-08 (Д)'!$C$2:$C$100,0)+1,0))))/INDIRECT(CONCATENATE("'2018-08 (Д)'!M",TEXT(MATCH($C14,'2018-08 (Д)'!$C$2:$C$100,0)+1,0))))*100)</f>
        <v>14.024842596135908</v>
      </c>
      <c r="CV14" s="9">
        <f ca="1">IF(OR(INDIRECT(CONCATENATE("'2018-10 (Д)'!M",TEXT(MATCH($C14,'2018-10 (Д)'!$C$2:$C$100,0)+1,0)))="Н/Д",INDIRECT(CONCATENATE("'2018-09 (Д)'!M",TEXT(MATCH($C14,'2018-09 (Д)'!$C$2:$C$100,0)+1,0)))="Н/Д",AND(INDIRECT(CONCATENATE("'2018-10 (Д)'!M",TEXT(MATCH($C14,'2018-10 (Д)'!$C$2:$C$100,0)+1,0)))="Н/Д",INDIRECT(CONCATENATE("'2018-09 (Д)'!M",TEXT(MATCH($C14,'2018-09 (Д)'!$C$2:$C$100,0)+1,0))))),"Н/Д",((INDIRECT(CONCATENATE("'2018-10 (Д)'!M",TEXT(MATCH($C14,'2018-10 (Д)'!$C$2:$C$100,0)+1,0)))-INDIRECT(CONCATENATE("'2018-09 (Д)'!M",TEXT(MATCH($C14,'2018-09 (Д)'!$C$2:$C$100,0)+1,0))))/INDIRECT(CONCATENATE("'2018-09 (Д)'!M",TEXT(MATCH($C14,'2018-09 (Д)'!$C$2:$C$100,0)+1,0))))*100)</f>
        <v>23.707957494224353</v>
      </c>
      <c r="CW14" s="9">
        <f ca="1">IF(OR(INDIRECT(CONCATENATE("'2018-11 (Д)'!M",TEXT(MATCH($C14,'2018-11 (Д)'!$C$2:$C$100,0)+1,0)))="Н/Д",INDIRECT(CONCATENATE("'2018-10 (Д)'!M",TEXT(MATCH($C14,'2018-10 (Д)'!$C$2:$C$100,0)+1,0)))="Н/Д",AND(INDIRECT(CONCATENATE("'2018-11 (Д)'!M",TEXT(MATCH($C14,'2018-11 (Д)'!$C$2:$C$100,0)+1,0)))="Н/Д",INDIRECT(CONCATENATE("'2018-10 (Д)'!M",TEXT(MATCH($C14,'2018-10 (Д)'!$C$2:$C$100,0)+1,0))))),"Н/Д",((INDIRECT(CONCATENATE("'2018-11 (Д)'!M",TEXT(MATCH($C14,'2018-11 (Д)'!$C$2:$C$100,0)+1,0)))-INDIRECT(CONCATENATE("'2018-10 (Д)'!M",TEXT(MATCH($C14,'2018-10 (Д)'!$C$2:$C$100,0)+1,0))))/INDIRECT(CONCATENATE("'2018-10 (Д)'!M",TEXT(MATCH($C14,'2018-10 (Д)'!$C$2:$C$100,0)+1,0))))*100)</f>
        <v>-37.875933613235418</v>
      </c>
      <c r="CX14" s="9">
        <f ca="1">IF(OR(INDIRECT(CONCATENATE("'2018-12 (Д)'!M",TEXT(MATCH($C14,'2018-12 (Д)'!$C$2:$C$100,0)+1,0)))="Н/Д",INDIRECT(CONCATENATE("'2018-11 (Д)'!M",TEXT(MATCH($C14,'2018-11 (Д)'!$C$2:$C$100,0)+1,0)))="Н/Д",AND(INDIRECT(CONCATENATE("'2018-12 (Д)'!M",TEXT(MATCH($C14,'2018-12 (Д)'!$C$2:$C$100,0)+1,0)))="Н/Д",INDIRECT(CONCATENATE("'2018-11 (Д)'!M",TEXT(MATCH($C14,'2018-11 (Д)'!$C$2:$C$100,0)+1,0))))),"Н/Д",((INDIRECT(CONCATENATE("'2018-12 (Д)'!M",TEXT(MATCH($C14,'2018-12 (Д)'!$C$2:$C$100,0)+1,0)))-INDIRECT(CONCATENATE("'2018-11 (Д)'!M",TEXT(MATCH($C14,'2018-11 (Д)'!$C$2:$C$100,0)+1,0))))/INDIRECT(CONCATENATE("'2018-11 (Д)'!M",TEXT(MATCH($C14,'2018-11 (Д)'!$C$2:$C$100,0)+1,0))))*100)</f>
        <v>-11.713294547314325</v>
      </c>
      <c r="CY14" s="9"/>
      <c r="CZ14" s="9">
        <f ca="1">IF(OR(INDIRECT(CONCATENATE("'2018-03 (Д)'!N",TEXT(MATCH($C14,'2018-03 (Д)'!$C$2:$C$100,0)+1,0)))="Н/Д",INDIRECT(CONCATENATE("'2018-02 (Д)'!N",TEXT(MATCH($C14,'2018-02 (Д)'!$C$2:$C$100,0)+1,0)))="Н/Д",AND(INDIRECT(CONCATENATE("'2018-03 (Д)'!N",TEXT(MATCH($C14,'2018-03 (Д)'!$C$2:$C$100,0)+1,0)))="Н/Д",INDIRECT(CONCATENATE("'2018-02 (Д)'!N",TEXT(MATCH($C14,'2018-02 (Д)'!$C$2:$C$100,0)+1,0))))),"Н/Д",((INDIRECT(CONCATENATE("'2018-03 (Д)'!N",TEXT(MATCH($C14,'2018-03 (Д)'!$C$2:$C$100,0)+1,0)))-INDIRECT(CONCATENATE("'2018-02 (Д)'!N",TEXT(MATCH($C14,'2018-02 (Д)'!$C$2:$C$100,0)+1,0))))/INDIRECT(CONCATENATE("'2018-02 (Д)'!N",TEXT(MATCH($C14,'2018-02 (Д)'!$C$2:$C$100,0)+1,0))))*100)</f>
        <v>-38.07320342048029</v>
      </c>
      <c r="DA14" s="9">
        <f ca="1">IF(OR(INDIRECT(CONCATENATE("'2018-04 (Д)'!N",TEXT(MATCH($C14,'2018-04 (Д)'!$C$2:$C$100,0)+1,0)))="Н/Д",INDIRECT(CONCATENATE("'2018-03 (Д)'!N",TEXT(MATCH($C14,'2018-03 (Д)'!$C$2:$C$100,0)+1,0)))="Н/Д",AND(INDIRECT(CONCATENATE("'2018-04 (Д)'!N",TEXT(MATCH($C14,'2018-04 (Д)'!$C$2:$C$100,0)+1,0)))="Н/Д",INDIRECT(CONCATENATE("'2018-03 (Д)'!N",TEXT(MATCH($C14,'2018-03 (Д)'!$C$2:$C$100,0)+1,0))))),"Н/Д",((INDIRECT(CONCATENATE("'2018-04 (Д)'!N",TEXT(MATCH($C14,'2018-04 (Д)'!$C$2:$C$100,0)+1,0)))-INDIRECT(CONCATENATE("'2018-03 (Д)'!N",TEXT(MATCH($C14,'2018-03 (Д)'!$C$2:$C$100,0)+1,0))))/INDIRECT(CONCATENATE("'2018-03 (Д)'!N",TEXT(MATCH($C14,'2018-03 (Д)'!$C$2:$C$100,0)+1,0))))*100)</f>
        <v>314.43704313658469</v>
      </c>
      <c r="DB14" s="9">
        <f ca="1">IF(OR(INDIRECT(CONCATENATE("'2018-05 (Д)'!N",TEXT(MATCH($C14,'2018-05 (Д)'!$C$2:$C$100,0)+1,0)))="Н/Д",INDIRECT(CONCATENATE("'2018-04 (Д)'!N",TEXT(MATCH($C14,'2018-04 (Д)'!$C$2:$C$100,0)+1,0)))="Н/Д",AND(INDIRECT(CONCATENATE("'2018-05 (Д)'!N",TEXT(MATCH($C14,'2018-05 (Д)'!$C$2:$C$100,0)+1,0)))="Н/Д",INDIRECT(CONCATENATE("'2018-04 (Д)'!N",TEXT(MATCH($C14,'2018-04 (Д)'!$C$2:$C$100,0)+1,0))))),"Н/Д",((INDIRECT(CONCATENATE("'2018-05 (Д)'!N",TEXT(MATCH($C14,'2018-05 (Д)'!$C$2:$C$100,0)+1,0)))-INDIRECT(CONCATENATE("'2018-04 (Д)'!N",TEXT(MATCH($C14,'2018-04 (Д)'!$C$2:$C$100,0)+1,0))))/INDIRECT(CONCATENATE("'2018-04 (Д)'!N",TEXT(MATCH($C14,'2018-04 (Д)'!$C$2:$C$100,0)+1,0))))*100)</f>
        <v>46.6922183545908</v>
      </c>
      <c r="DC14" s="9">
        <f ca="1">IF(OR(INDIRECT(CONCATENATE("'2018-06 (Д)'!N",TEXT(MATCH($C14,'2018-06 (Д)'!$C$2:$C$100,0)+1,0)))="Н/Д",INDIRECT(CONCATENATE("'2018-05 (Д)'!N",TEXT(MATCH($C14,'2018-05 (Д)'!$C$2:$C$100,0)+1,0)))="Н/Д",AND(INDIRECT(CONCATENATE("'2018-06 (Д)'!N",TEXT(MATCH($C14,'2018-06 (Д)'!$C$2:$C$100,0)+1,0)))="Н/Д",INDIRECT(CONCATENATE("'2018-05 (Д)'!N",TEXT(MATCH($C14,'2018-05 (Д)'!$C$2:$C$100,0)+1,0))))),"Н/Д",((INDIRECT(CONCATENATE("'2018-06 (Д)'!N",TEXT(MATCH($C14,'2018-06 (Д)'!$C$2:$C$100,0)+1,0)))-INDIRECT(CONCATENATE("'2018-05 (Д)'!N",TEXT(MATCH($C14,'2018-05 (Д)'!$C$2:$C$100,0)+1,0))))/INDIRECT(CONCATENATE("'2018-05 (Д)'!N",TEXT(MATCH($C14,'2018-05 (Д)'!$C$2:$C$100,0)+1,0))))*100)</f>
        <v>37.375922428548904</v>
      </c>
      <c r="DD14" s="9">
        <f ca="1">IF(OR(INDIRECT(CONCATENATE("'2018-07 (Д)'!N",TEXT(MATCH($C14,'2018-07 (Д)'!$C$2:$C$100,0)+1,0)))="Н/Д",INDIRECT(CONCATENATE("'2018-06 (Д)'!N",TEXT(MATCH($C14,'2018-06 (Д)'!$C$2:$C$100,0)+1,0)))="Н/Д",AND(INDIRECT(CONCATENATE("'2018-07 (Д)'!N",TEXT(MATCH($C14,'2018-07 (Д)'!$C$2:$C$100,0)+1,0)))="Н/Д",INDIRECT(CONCATENATE("'2018-06 (Д)'!N",TEXT(MATCH($C14,'2018-06 (Д)'!$C$2:$C$100,0)+1,0))))),"Н/Д",((INDIRECT(CONCATENATE("'2018-07 (Д)'!N",TEXT(MATCH($C14,'2018-07 (Д)'!$C$2:$C$100,0)+1,0)))-INDIRECT(CONCATENATE("'2018-06 (Д)'!N",TEXT(MATCH($C14,'2018-06 (Д)'!$C$2:$C$100,0)+1,0))))/INDIRECT(CONCATENATE("'2018-06 (Д)'!N",TEXT(MATCH($C14,'2018-06 (Д)'!$C$2:$C$100,0)+1,0))))*100)</f>
        <v>34.752547164108563</v>
      </c>
      <c r="DE14" s="9">
        <f ca="1">IF(OR(INDIRECT(CONCATENATE("'2018-08 (Д)'!N",TEXT(MATCH($C14,'2018-08 (Д)'!$C$2:$C$100,0)+1,0)))="Н/Д",INDIRECT(CONCATENATE("'2018-07 (Д)'!N",TEXT(MATCH($C14,'2018-07 (Д)'!$C$2:$C$100,0)+1,0)))="Н/Д",AND(INDIRECT(CONCATENATE("'2018-08 (Д)'!N",TEXT(MATCH($C14,'2018-08 (Д)'!$C$2:$C$100,0)+1,0)))="Н/Д",INDIRECT(CONCATENATE("'2018-07 (Д)'!N",TEXT(MATCH($C14,'2018-07 (Д)'!$C$2:$C$100,0)+1,0))))),"Н/Д",((INDIRECT(CONCATENATE("'2018-08 (Д)'!N",TEXT(MATCH($C14,'2018-08 (Д)'!$C$2:$C$100,0)+1,0)))-INDIRECT(CONCATENATE("'2018-07 (Д)'!N",TEXT(MATCH($C14,'2018-07 (Д)'!$C$2:$C$100,0)+1,0))))/INDIRECT(CONCATENATE("'2018-07 (Д)'!N",TEXT(MATCH($C14,'2018-07 (Д)'!$C$2:$C$100,0)+1,0))))*100)</f>
        <v>23.959945325538428</v>
      </c>
      <c r="DF14" s="9">
        <f ca="1">IF(OR(INDIRECT(CONCATENATE("'2018-09 (Д)'!N",TEXT(MATCH($C14,'2018-09 (Д)'!$C$2:$C$100,0)+1,0)))="Н/Д",INDIRECT(CONCATENATE("'2018-08 (Д)'!N",TEXT(MATCH($C14,'2018-08 (Д)'!$C$2:$C$100,0)+1,0)))="Н/Д",AND(INDIRECT(CONCATENATE("'2018-09 (Д)'!N",TEXT(MATCH($C14,'2018-09 (Д)'!$C$2:$C$100,0)+1,0)))="Н/Д",INDIRECT(CONCATENATE("'2018-08 (Д)'!N",TEXT(MATCH($C14,'2018-08 (Д)'!$C$2:$C$100,0)+1,0))))),"Н/Д",((INDIRECT(CONCATENATE("'2018-09 (Д)'!N",TEXT(MATCH($C14,'2018-09 (Д)'!$C$2:$C$100,0)+1,0)))-INDIRECT(CONCATENATE("'2018-08 (Д)'!N",TEXT(MATCH($C14,'2018-08 (Д)'!$C$2:$C$100,0)+1,0))))/INDIRECT(CONCATENATE("'2018-08 (Д)'!N",TEXT(MATCH($C14,'2018-08 (Д)'!$C$2:$C$100,0)+1,0))))*100)</f>
        <v>12.473684015804464</v>
      </c>
      <c r="DG14" s="9">
        <f ca="1">IF(OR(INDIRECT(CONCATENATE("'2018-10 (Д)'!N",TEXT(MATCH($C14,'2018-10 (Д)'!$C$2:$C$100,0)+1,0)))="Н/Д",INDIRECT(CONCATENATE("'2018-09 (Д)'!N",TEXT(MATCH($C14,'2018-09 (Д)'!$C$2:$C$100,0)+1,0)))="Н/Д",AND(INDIRECT(CONCATENATE("'2018-10 (Д)'!N",TEXT(MATCH($C14,'2018-10 (Д)'!$C$2:$C$100,0)+1,0)))="Н/Д",INDIRECT(CONCATENATE("'2018-09 (Д)'!N",TEXT(MATCH($C14,'2018-09 (Д)'!$C$2:$C$100,0)+1,0))))),"Н/Д",((INDIRECT(CONCATENATE("'2018-10 (Д)'!N",TEXT(MATCH($C14,'2018-10 (Д)'!$C$2:$C$100,0)+1,0)))-INDIRECT(CONCATENATE("'2018-09 (Д)'!N",TEXT(MATCH($C14,'2018-09 (Д)'!$C$2:$C$100,0)+1,0))))/INDIRECT(CONCATENATE("'2018-09 (Д)'!N",TEXT(MATCH($C14,'2018-09 (Д)'!$C$2:$C$100,0)+1,0))))*100)</f>
        <v>15.360653768163282</v>
      </c>
      <c r="DH14" s="9">
        <f ca="1">IF(OR(INDIRECT(CONCATENATE("'2018-11 (Д)'!N",TEXT(MATCH($C14,'2018-11 (Д)'!$C$2:$C$100,0)+1,0)))="Н/Д",INDIRECT(CONCATENATE("'2018-10 (Д)'!N",TEXT(MATCH($C14,'2018-10 (Д)'!$C$2:$C$100,0)+1,0)))="Н/Д",AND(INDIRECT(CONCATENATE("'2018-11 (Д)'!N",TEXT(MATCH($C14,'2018-11 (Д)'!$C$2:$C$100,0)+1,0)))="Н/Д",INDIRECT(CONCATENATE("'2018-10 (Д)'!N",TEXT(MATCH($C14,'2018-10 (Д)'!$C$2:$C$100,0)+1,0))))),"Н/Д",((INDIRECT(CONCATENATE("'2018-11 (Д)'!N",TEXT(MATCH($C14,'2018-11 (Д)'!$C$2:$C$100,0)+1,0)))-INDIRECT(CONCATENATE("'2018-10 (Д)'!N",TEXT(MATCH($C14,'2018-10 (Д)'!$C$2:$C$100,0)+1,0))))/INDIRECT(CONCATENATE("'2018-10 (Д)'!N",TEXT(MATCH($C14,'2018-10 (Д)'!$C$2:$C$100,0)+1,0))))*100)</f>
        <v>10.36245800761704</v>
      </c>
      <c r="DI14" s="9">
        <f ca="1">IF(OR(INDIRECT(CONCATENATE("'2018-12 (Д)'!N",TEXT(MATCH($C14,'2018-12 (Д)'!$C$2:$C$100,0)+1,0)))="Н/Д",INDIRECT(CONCATENATE("'2018-11 (Д)'!N",TEXT(MATCH($C14,'2018-11 (Д)'!$C$2:$C$100,0)+1,0)))="Н/Д",AND(INDIRECT(CONCATENATE("'2018-12 (Д)'!N",TEXT(MATCH($C14,'2018-12 (Д)'!$C$2:$C$100,0)+1,0)))="Н/Д",INDIRECT(CONCATENATE("'2018-11 (Д)'!N",TEXT(MATCH($C14,'2018-11 (Д)'!$C$2:$C$100,0)+1,0))))),"Н/Д",((INDIRECT(CONCATENATE("'2018-12 (Д)'!N",TEXT(MATCH($C14,'2018-12 (Д)'!$C$2:$C$100,0)+1,0)))-INDIRECT(CONCATENATE("'2018-11 (Д)'!N",TEXT(MATCH($C14,'2018-11 (Д)'!$C$2:$C$100,0)+1,0))))/INDIRECT(CONCATENATE("'2018-11 (Д)'!N",TEXT(MATCH($C14,'2018-11 (Д)'!$C$2:$C$100,0)+1,0))))*100)</f>
        <v>13.08411018327388</v>
      </c>
      <c r="DJ14" s="9"/>
      <c r="DK14" s="9" t="str">
        <f ca="1">IF(OR(INDIRECT(CONCATENATE("'2018-03 (Д)'!O",TEXT(MATCH($C14,'2018-03 (Д)'!$C$2:$C$100,0)+1,0)))="Н/Д",INDIRECT(CONCATENATE("'2018-02 (Д)'!O",TEXT(MATCH($C14,'2018-02 (Д)'!$C$2:$C$100,0)+1,0)))="Н/Д",AND(INDIRECT(CONCATENATE("'2018-03 (Д)'!O",TEXT(MATCH($C14,'2018-03 (Д)'!$C$2:$C$100,0)+1,0)))="Н/Д",INDIRECT(CONCATENATE("'2018-02 (Д)'!O",TEXT(MATCH($C14,'2018-02 (Д)'!$C$2:$C$100,0)+1,0))))),"Н/Д",((INDIRECT(CONCATENATE("'2018-03 (Д)'!O",TEXT(MATCH($C14,'2018-03 (Д)'!$C$2:$C$100,0)+1,0)))-INDIRECT(CONCATENATE("'2018-02 (Д)'!O",TEXT(MATCH($C14,'2018-02 (Д)'!$C$2:$C$100,0)+1,0))))/INDIRECT(CONCATENATE("'2018-02 (Д)'!O",TEXT(MATCH($C14,'2018-02 (Д)'!$C$2:$C$100,0)+1,0))))*100)</f>
        <v>Н/Д</v>
      </c>
      <c r="DL14" s="9" t="str">
        <f ca="1">IF(OR(INDIRECT(CONCATENATE("'2018-04 (Д)'!O",TEXT(MATCH($C14,'2018-04 (Д)'!$C$2:$C$100,0)+1,0)))="Н/Д",INDIRECT(CONCATENATE("'2018-03 (Д)'!O",TEXT(MATCH($C14,'2018-03 (Д)'!$C$2:$C$100,0)+1,0)))="Н/Д",AND(INDIRECT(CONCATENATE("'2018-04 (Д)'!O",TEXT(MATCH($C14,'2018-04 (Д)'!$C$2:$C$100,0)+1,0)))="Н/Д",INDIRECT(CONCATENATE("'2018-03 (Д)'!O",TEXT(MATCH($C14,'2018-03 (Д)'!$C$2:$C$100,0)+1,0))))),"Н/Д",((INDIRECT(CONCATENATE("'2018-04 (Д)'!O",TEXT(MATCH($C14,'2018-04 (Д)'!$C$2:$C$100,0)+1,0)))-INDIRECT(CONCATENATE("'2018-03 (Д)'!O",TEXT(MATCH($C14,'2018-03 (Д)'!$C$2:$C$100,0)+1,0))))/INDIRECT(CONCATENATE("'2018-03 (Д)'!O",TEXT(MATCH($C14,'2018-03 (Д)'!$C$2:$C$100,0)+1,0))))*100)</f>
        <v>Н/Д</v>
      </c>
      <c r="DM14" s="9" t="str">
        <f ca="1">IF(OR(INDIRECT(CONCATENATE("'2018-05 (Д)'!O",TEXT(MATCH($C14,'2018-05 (Д)'!$C$2:$C$100,0)+1,0)))="Н/Д",INDIRECT(CONCATENATE("'2018-04 (Д)'!O",TEXT(MATCH($C14,'2018-04 (Д)'!$C$2:$C$100,0)+1,0)))="Н/Д",AND(INDIRECT(CONCATENATE("'2018-05 (Д)'!O",TEXT(MATCH($C14,'2018-05 (Д)'!$C$2:$C$100,0)+1,0)))="Н/Д",INDIRECT(CONCATENATE("'2018-04 (Д)'!O",TEXT(MATCH($C14,'2018-04 (Д)'!$C$2:$C$100,0)+1,0))))),"Н/Д",((INDIRECT(CONCATENATE("'2018-05 (Д)'!O",TEXT(MATCH($C14,'2018-05 (Д)'!$C$2:$C$100,0)+1,0)))-INDIRECT(CONCATENATE("'2018-04 (Д)'!O",TEXT(MATCH($C14,'2018-04 (Д)'!$C$2:$C$100,0)+1,0))))/INDIRECT(CONCATENATE("'2018-04 (Д)'!O",TEXT(MATCH($C14,'2018-04 (Д)'!$C$2:$C$100,0)+1,0))))*100)</f>
        <v>Н/Д</v>
      </c>
      <c r="DN14" s="9">
        <f ca="1">IF(OR(INDIRECT(CONCATENATE("'2018-06 (Д)'!O",TEXT(MATCH($C14,'2018-06 (Д)'!$C$2:$C$100,0)+1,0)))="Н/Д",INDIRECT(CONCATENATE("'2018-05 (Д)'!O",TEXT(MATCH($C14,'2018-05 (Д)'!$C$2:$C$100,0)+1,0)))="Н/Д",AND(INDIRECT(CONCATENATE("'2018-06 (Д)'!O",TEXT(MATCH($C14,'2018-06 (Д)'!$C$2:$C$100,0)+1,0)))="Н/Д",INDIRECT(CONCATENATE("'2018-05 (Д)'!O",TEXT(MATCH($C14,'2018-05 (Д)'!$C$2:$C$100,0)+1,0))))),"Н/Д",((INDIRECT(CONCATENATE("'2018-06 (Д)'!O",TEXT(MATCH($C14,'2018-06 (Д)'!$C$2:$C$100,0)+1,0)))-INDIRECT(CONCATENATE("'2018-05 (Д)'!O",TEXT(MATCH($C14,'2018-05 (Д)'!$C$2:$C$100,0)+1,0))))/INDIRECT(CONCATENATE("'2018-05 (Д)'!O",TEXT(MATCH($C14,'2018-05 (Д)'!$C$2:$C$100,0)+1,0))))*100)</f>
        <v>59677.202797202837</v>
      </c>
      <c r="DO14" s="9">
        <f ca="1">IF(OR(INDIRECT(CONCATENATE("'2018-07 (Д)'!O",TEXT(MATCH($C14,'2018-07 (Д)'!$C$2:$C$100,0)+1,0)))="Н/Д",INDIRECT(CONCATENATE("'2018-06 (Д)'!O",TEXT(MATCH($C14,'2018-06 (Д)'!$C$2:$C$100,0)+1,0)))="Н/Д",AND(INDIRECT(CONCATENATE("'2018-07 (Д)'!O",TEXT(MATCH($C14,'2018-07 (Д)'!$C$2:$C$100,0)+1,0)))="Н/Д",INDIRECT(CONCATENATE("'2018-06 (Д)'!O",TEXT(MATCH($C14,'2018-06 (Д)'!$C$2:$C$100,0)+1,0))))),"Н/Д",((INDIRECT(CONCATENATE("'2018-07 (Д)'!O",TEXT(MATCH($C14,'2018-07 (Д)'!$C$2:$C$100,0)+1,0)))-INDIRECT(CONCATENATE("'2018-06 (Д)'!O",TEXT(MATCH($C14,'2018-06 (Д)'!$C$2:$C$100,0)+1,0))))/INDIRECT(CONCATENATE("'2018-06 (Д)'!O",TEXT(MATCH($C14,'2018-06 (Д)'!$C$2:$C$100,0)+1,0))))*100)</f>
        <v>-100</v>
      </c>
      <c r="DP14" s="9" t="e">
        <f ca="1">IF(OR(INDIRECT(CONCATENATE("'2018-08 (Д)'!O",TEXT(MATCH($C14,'2018-08 (Д)'!$C$2:$C$100,0)+1,0)))="Н/Д",INDIRECT(CONCATENATE("'2018-07 (Д)'!O",TEXT(MATCH($C14,'2018-07 (Д)'!$C$2:$C$100,0)+1,0)))="Н/Д",AND(INDIRECT(CONCATENATE("'2018-08 (Д)'!O",TEXT(MATCH($C14,'2018-08 (Д)'!$C$2:$C$100,0)+1,0)))="Н/Д",INDIRECT(CONCATENATE("'2018-07 (Д)'!O",TEXT(MATCH($C14,'2018-07 (Д)'!$C$2:$C$100,0)+1,0))))),"Н/Д",((INDIRECT(CONCATENATE("'2018-08 (Д)'!O",TEXT(MATCH($C14,'2018-08 (Д)'!$C$2:$C$100,0)+1,0)))-INDIRECT(CONCATENATE("'2018-07 (Д)'!O",TEXT(MATCH($C14,'2018-07 (Д)'!$C$2:$C$100,0)+1,0))))/INDIRECT(CONCATENATE("'2018-07 (Д)'!O",TEXT(MATCH($C14,'2018-07 (Д)'!$C$2:$C$100,0)+1,0))))*100)</f>
        <v>#DIV/0!</v>
      </c>
      <c r="DQ14" s="9" t="e">
        <f ca="1">IF(OR(INDIRECT(CONCATENATE("'2018-09 (Д)'!O",TEXT(MATCH($C14,'2018-09 (Д)'!$C$2:$C$100,0)+1,0)))="Н/Д",INDIRECT(CONCATENATE("'2018-08 (Д)'!O",TEXT(MATCH($C14,'2018-08 (Д)'!$C$2:$C$100,0)+1,0)))="Н/Д",AND(INDIRECT(CONCATENATE("'2018-09 (Д)'!O",TEXT(MATCH($C14,'2018-09 (Д)'!$C$2:$C$100,0)+1,0)))="Н/Д",INDIRECT(CONCATENATE("'2018-08 (Д)'!O",TEXT(MATCH($C14,'2018-08 (Д)'!$C$2:$C$100,0)+1,0))))),"Н/Д",((INDIRECT(CONCATENATE("'2018-09 (Д)'!O",TEXT(MATCH($C14,'2018-09 (Д)'!$C$2:$C$100,0)+1,0)))-INDIRECT(CONCATENATE("'2018-08 (Д)'!O",TEXT(MATCH($C14,'2018-08 (Д)'!$C$2:$C$100,0)+1,0))))/INDIRECT(CONCATENATE("'2018-08 (Д)'!O",TEXT(MATCH($C14,'2018-08 (Д)'!$C$2:$C$100,0)+1,0))))*100)</f>
        <v>#DIV/0!</v>
      </c>
      <c r="DR14" s="9" t="e">
        <f ca="1">IF(OR(INDIRECT(CONCATENATE("'2018-10 (Д)'!O",TEXT(MATCH($C14,'2018-10 (Д)'!$C$2:$C$100,0)+1,0)))="Н/Д",INDIRECT(CONCATENATE("'2018-09 (Д)'!O",TEXT(MATCH($C14,'2018-09 (Д)'!$C$2:$C$100,0)+1,0)))="Н/Д",AND(INDIRECT(CONCATENATE("'2018-10 (Д)'!O",TEXT(MATCH($C14,'2018-10 (Д)'!$C$2:$C$100,0)+1,0)))="Н/Д",INDIRECT(CONCATENATE("'2018-09 (Д)'!O",TEXT(MATCH($C14,'2018-09 (Д)'!$C$2:$C$100,0)+1,0))))),"Н/Д",((INDIRECT(CONCATENATE("'2018-10 (Д)'!O",TEXT(MATCH($C14,'2018-10 (Д)'!$C$2:$C$100,0)+1,0)))-INDIRECT(CONCATENATE("'2018-09 (Д)'!O",TEXT(MATCH($C14,'2018-09 (Д)'!$C$2:$C$100,0)+1,0))))/INDIRECT(CONCATENATE("'2018-09 (Д)'!O",TEXT(MATCH($C14,'2018-09 (Д)'!$C$2:$C$100,0)+1,0))))*100)</f>
        <v>#DIV/0!</v>
      </c>
      <c r="DS14" s="9">
        <f ca="1">IF(OR(INDIRECT(CONCATENATE("'2018-11 (Д)'!O",TEXT(MATCH($C14,'2018-11 (Д)'!$C$2:$C$100,0)+1,0)))="Н/Д",INDIRECT(CONCATENATE("'2018-10 (Д)'!O",TEXT(MATCH($C14,'2018-10 (Д)'!$C$2:$C$100,0)+1,0)))="Н/Д",AND(INDIRECT(CONCATENATE("'2018-11 (Д)'!O",TEXT(MATCH($C14,'2018-11 (Д)'!$C$2:$C$100,0)+1,0)))="Н/Д",INDIRECT(CONCATENATE("'2018-10 (Д)'!O",TEXT(MATCH($C14,'2018-10 (Д)'!$C$2:$C$100,0)+1,0))))),"Н/Д",((INDIRECT(CONCATENATE("'2018-11 (Д)'!O",TEXT(MATCH($C14,'2018-11 (Д)'!$C$2:$C$100,0)+1,0)))-INDIRECT(CONCATENATE("'2018-10 (Д)'!O",TEXT(MATCH($C14,'2018-10 (Д)'!$C$2:$C$100,0)+1,0))))/INDIRECT(CONCATENATE("'2018-10 (Д)'!O",TEXT(MATCH($C14,'2018-10 (Д)'!$C$2:$C$100,0)+1,0))))*100)</f>
        <v>12893429.411897147</v>
      </c>
      <c r="DT14" s="9">
        <f ca="1">IF(OR(INDIRECT(CONCATENATE("'2018-12 (Д)'!O",TEXT(MATCH($C14,'2018-12 (Д)'!$C$2:$C$100,0)+1,0)))="Н/Д",INDIRECT(CONCATENATE("'2018-11 (Д)'!O",TEXT(MATCH($C14,'2018-11 (Д)'!$C$2:$C$100,0)+1,0)))="Н/Д",AND(INDIRECT(CONCATENATE("'2018-12 (Д)'!O",TEXT(MATCH($C14,'2018-12 (Д)'!$C$2:$C$100,0)+1,0)))="Н/Д",INDIRECT(CONCATENATE("'2018-11 (Д)'!O",TEXT(MATCH($C14,'2018-11 (Д)'!$C$2:$C$100,0)+1,0))))),"Н/Д",((INDIRECT(CONCATENATE("'2018-12 (Д)'!O",TEXT(MATCH($C14,'2018-12 (Д)'!$C$2:$C$100,0)+1,0)))-INDIRECT(CONCATENATE("'2018-11 (Д)'!O",TEXT(MATCH($C14,'2018-11 (Д)'!$C$2:$C$100,0)+1,0))))/INDIRECT(CONCATENATE("'2018-11 (Д)'!O",TEXT(MATCH($C14,'2018-11 (Д)'!$C$2:$C$100,0)+1,0))))*100)</f>
        <v>-200</v>
      </c>
      <c r="DU14" s="9"/>
      <c r="DV14" s="9">
        <f ca="1">IF(OR(INDIRECT(CONCATENATE("'2018-03 (Д)'!P",TEXT(MATCH($C14,'2018-03 (Д)'!$C$2:$C$100,0)+1,0)))="Н/Д",INDIRECT(CONCATENATE("'2018-02 (Д)'!P",TEXT(MATCH($C14,'2018-02 (Д)'!$C$2:$C$100,0)+1,0)))="Н/Д",AND(INDIRECT(CONCATENATE("'2018-03 (Д)'!P",TEXT(MATCH($C14,'2018-03 (Д)'!$C$2:$C$100,0)+1,0)))="Н/Д",INDIRECT(CONCATENATE("'2018-02 (Д)'!P",TEXT(MATCH($C14,'2018-02 (Д)'!$C$2:$C$100,0)+1,0))))),"Н/Д",((INDIRECT(CONCATENATE("'2018-03 (Д)'!P",TEXT(MATCH($C14,'2018-03 (Д)'!$C$2:$C$100,0)+1,0)))-INDIRECT(CONCATENATE("'2018-02 (Д)'!P",TEXT(MATCH($C14,'2018-02 (Д)'!$C$2:$C$100,0)+1,0))))/INDIRECT(CONCATENATE("'2018-02 (Д)'!P",TEXT(MATCH($C14,'2018-02 (Д)'!$C$2:$C$100,0)+1,0))))*100)</f>
        <v>135.089194381791</v>
      </c>
      <c r="DW14" s="9">
        <f ca="1">IF(OR(INDIRECT(CONCATENATE("'2018-04 (Д)'!P",TEXT(MATCH($C14,'2018-04 (Д)'!$C$2:$C$100,0)+1,0)))="Н/Д",INDIRECT(CONCATENATE("'2018-03 (Д)'!P",TEXT(MATCH($C14,'2018-03 (Д)'!$C$2:$C$100,0)+1,0)))="Н/Д",AND(INDIRECT(CONCATENATE("'2018-04 (Д)'!P",TEXT(MATCH($C14,'2018-04 (Д)'!$C$2:$C$100,0)+1,0)))="Н/Д",INDIRECT(CONCATENATE("'2018-03 (Д)'!P",TEXT(MATCH($C14,'2018-03 (Д)'!$C$2:$C$100,0)+1,0))))),"Н/Д",((INDIRECT(CONCATENATE("'2018-04 (Д)'!P",TEXT(MATCH($C14,'2018-04 (Д)'!$C$2:$C$100,0)+1,0)))-INDIRECT(CONCATENATE("'2018-03 (Д)'!P",TEXT(MATCH($C14,'2018-03 (Д)'!$C$2:$C$100,0)+1,0))))/INDIRECT(CONCATENATE("'2018-03 (Д)'!P",TEXT(MATCH($C14,'2018-03 (Д)'!$C$2:$C$100,0)+1,0))))*100)</f>
        <v>6.5630606617137541</v>
      </c>
      <c r="DX14" s="9">
        <f ca="1">IF(OR(INDIRECT(CONCATENATE("'2018-05 (Д)'!P",TEXT(MATCH($C14,'2018-05 (Д)'!$C$2:$C$100,0)+1,0)))="Н/Д",INDIRECT(CONCATENATE("'2018-04 (Д)'!P",TEXT(MATCH($C14,'2018-04 (Д)'!$C$2:$C$100,0)+1,0)))="Н/Д",AND(INDIRECT(CONCATENATE("'2018-05 (Д)'!P",TEXT(MATCH($C14,'2018-05 (Д)'!$C$2:$C$100,0)+1,0)))="Н/Д",INDIRECT(CONCATENATE("'2018-04 (Д)'!P",TEXT(MATCH($C14,'2018-04 (Д)'!$C$2:$C$100,0)+1,0))))),"Н/Д",((INDIRECT(CONCATENATE("'2018-05 (Д)'!P",TEXT(MATCH($C14,'2018-05 (Д)'!$C$2:$C$100,0)+1,0)))-INDIRECT(CONCATENATE("'2018-04 (Д)'!P",TEXT(MATCH($C14,'2018-04 (Д)'!$C$2:$C$100,0)+1,0))))/INDIRECT(CONCATENATE("'2018-04 (Д)'!P",TEXT(MATCH($C14,'2018-04 (Д)'!$C$2:$C$100,0)+1,0))))*100)</f>
        <v>73.425705314677998</v>
      </c>
      <c r="DY14" s="9">
        <f ca="1">IF(OR(INDIRECT(CONCATENATE("'2018-06 (Д)'!P",TEXT(MATCH($C14,'2018-06 (Д)'!$C$2:$C$100,0)+1,0)))="Н/Д",INDIRECT(CONCATENATE("'2018-05 (Д)'!P",TEXT(MATCH($C14,'2018-05 (Д)'!$C$2:$C$100,0)+1,0)))="Н/Д",AND(INDIRECT(CONCATENATE("'2018-06 (Д)'!P",TEXT(MATCH($C14,'2018-06 (Д)'!$C$2:$C$100,0)+1,0)))="Н/Д",INDIRECT(CONCATENATE("'2018-05 (Д)'!P",TEXT(MATCH($C14,'2018-05 (Д)'!$C$2:$C$100,0)+1,0))))),"Н/Д",((INDIRECT(CONCATENATE("'2018-06 (Д)'!P",TEXT(MATCH($C14,'2018-06 (Д)'!$C$2:$C$100,0)+1,0)))-INDIRECT(CONCATENATE("'2018-05 (Д)'!P",TEXT(MATCH($C14,'2018-05 (Д)'!$C$2:$C$100,0)+1,0))))/INDIRECT(CONCATENATE("'2018-05 (Д)'!P",TEXT(MATCH($C14,'2018-05 (Д)'!$C$2:$C$100,0)+1,0))))*100)</f>
        <v>-60.775843247656326</v>
      </c>
      <c r="DZ14" s="9">
        <f ca="1">IF(OR(INDIRECT(CONCATENATE("'2018-07 (Д)'!P",TEXT(MATCH($C14,'2018-07 (Д)'!$C$2:$C$100,0)+1,0)))="Н/Д",INDIRECT(CONCATENATE("'2018-06 (Д)'!P",TEXT(MATCH($C14,'2018-06 (Д)'!$C$2:$C$100,0)+1,0)))="Н/Д",AND(INDIRECT(CONCATENATE("'2018-07 (Д)'!P",TEXT(MATCH($C14,'2018-07 (Д)'!$C$2:$C$100,0)+1,0)))="Н/Д",INDIRECT(CONCATENATE("'2018-06 (Д)'!P",TEXT(MATCH($C14,'2018-06 (Д)'!$C$2:$C$100,0)+1,0))))),"Н/Д",((INDIRECT(CONCATENATE("'2018-07 (Д)'!P",TEXT(MATCH($C14,'2018-07 (Д)'!$C$2:$C$100,0)+1,0)))-INDIRECT(CONCATENATE("'2018-06 (Д)'!P",TEXT(MATCH($C14,'2018-06 (Д)'!$C$2:$C$100,0)+1,0))))/INDIRECT(CONCATENATE("'2018-06 (Д)'!P",TEXT(MATCH($C14,'2018-06 (Д)'!$C$2:$C$100,0)+1,0))))*100)</f>
        <v>111.66739347089414</v>
      </c>
      <c r="EA14" s="9">
        <f ca="1">IF(OR(INDIRECT(CONCATENATE("'2018-08 (Д)'!P",TEXT(MATCH($C14,'2018-08 (Д)'!$C$2:$C$100,0)+1,0)))="Н/Д",INDIRECT(CONCATENATE("'2018-07 (Д)'!P",TEXT(MATCH($C14,'2018-07 (Д)'!$C$2:$C$100,0)+1,0)))="Н/Д",AND(INDIRECT(CONCATENATE("'2018-08 (Д)'!P",TEXT(MATCH($C14,'2018-08 (Д)'!$C$2:$C$100,0)+1,0)))="Н/Д",INDIRECT(CONCATENATE("'2018-07 (Д)'!P",TEXT(MATCH($C14,'2018-07 (Д)'!$C$2:$C$100,0)+1,0))))),"Н/Д",((INDIRECT(CONCATENATE("'2018-08 (Д)'!P",TEXT(MATCH($C14,'2018-08 (Д)'!$C$2:$C$100,0)+1,0)))-INDIRECT(CONCATENATE("'2018-07 (Д)'!P",TEXT(MATCH($C14,'2018-07 (Д)'!$C$2:$C$100,0)+1,0))))/INDIRECT(CONCATENATE("'2018-07 (Д)'!P",TEXT(MATCH($C14,'2018-07 (Д)'!$C$2:$C$100,0)+1,0))))*100)</f>
        <v>-29.635445536915881</v>
      </c>
      <c r="EB14" s="9">
        <f ca="1">IF(OR(INDIRECT(CONCATENATE("'2018-09 (Д)'!P",TEXT(MATCH($C14,'2018-09 (Д)'!$C$2:$C$100,0)+1,0)))="Н/Д",INDIRECT(CONCATENATE("'2018-08 (Д)'!P",TEXT(MATCH($C14,'2018-08 (Д)'!$C$2:$C$100,0)+1,0)))="Н/Д",AND(INDIRECT(CONCATENATE("'2018-09 (Д)'!P",TEXT(MATCH($C14,'2018-09 (Д)'!$C$2:$C$100,0)+1,0)))="Н/Д",INDIRECT(CONCATENATE("'2018-08 (Д)'!P",TEXT(MATCH($C14,'2018-08 (Д)'!$C$2:$C$100,0)+1,0))))),"Н/Д",((INDIRECT(CONCATENATE("'2018-09 (Д)'!P",TEXT(MATCH($C14,'2018-09 (Д)'!$C$2:$C$100,0)+1,0)))-INDIRECT(CONCATENATE("'2018-08 (Д)'!P",TEXT(MATCH($C14,'2018-08 (Д)'!$C$2:$C$100,0)+1,0))))/INDIRECT(CONCATENATE("'2018-08 (Д)'!P",TEXT(MATCH($C14,'2018-08 (Д)'!$C$2:$C$100,0)+1,0))))*100)</f>
        <v>-27.773571391547037</v>
      </c>
      <c r="EC14" s="9">
        <f ca="1">IF(OR(INDIRECT(CONCATENATE("'2018-10 (Д)'!P",TEXT(MATCH($C14,'2018-10 (Д)'!$C$2:$C$100,0)+1,0)))="Н/Д",INDIRECT(CONCATENATE("'2018-09 (Д)'!P",TEXT(MATCH($C14,'2018-09 (Д)'!$C$2:$C$100,0)+1,0)))="Н/Д",AND(INDIRECT(CONCATENATE("'2018-10 (Д)'!P",TEXT(MATCH($C14,'2018-10 (Д)'!$C$2:$C$100,0)+1,0)))="Н/Д",INDIRECT(CONCATENATE("'2018-09 (Д)'!P",TEXT(MATCH($C14,'2018-09 (Д)'!$C$2:$C$100,0)+1,0))))),"Н/Д",((INDIRECT(CONCATENATE("'2018-10 (Д)'!P",TEXT(MATCH($C14,'2018-10 (Д)'!$C$2:$C$100,0)+1,0)))-INDIRECT(CONCATENATE("'2018-09 (Д)'!P",TEXT(MATCH($C14,'2018-09 (Д)'!$C$2:$C$100,0)+1,0))))/INDIRECT(CONCATENATE("'2018-09 (Д)'!P",TEXT(MATCH($C14,'2018-09 (Д)'!$C$2:$C$100,0)+1,0))))*100)</f>
        <v>14.978846570798513</v>
      </c>
      <c r="ED14" s="9">
        <f ca="1">IF(OR(INDIRECT(CONCATENATE("'2018-11 (Д)'!P",TEXT(MATCH($C14,'2018-11 (Д)'!$C$2:$C$100,0)+1,0)))="Н/Д",INDIRECT(CONCATENATE("'2018-10 (Д)'!P",TEXT(MATCH($C14,'2018-10 (Д)'!$C$2:$C$100,0)+1,0)))="Н/Д",AND(INDIRECT(CONCATENATE("'2018-11 (Д)'!P",TEXT(MATCH($C14,'2018-11 (Д)'!$C$2:$C$100,0)+1,0)))="Н/Д",INDIRECT(CONCATENATE("'2018-10 (Д)'!P",TEXT(MATCH($C14,'2018-10 (Д)'!$C$2:$C$100,0)+1,0))))),"Н/Д",((INDIRECT(CONCATENATE("'2018-11 (Д)'!P",TEXT(MATCH($C14,'2018-11 (Д)'!$C$2:$C$100,0)+1,0)))-INDIRECT(CONCATENATE("'2018-10 (Д)'!P",TEXT(MATCH($C14,'2018-10 (Д)'!$C$2:$C$100,0)+1,0))))/INDIRECT(CONCATENATE("'2018-10 (Д)'!P",TEXT(MATCH($C14,'2018-10 (Д)'!$C$2:$C$100,0)+1,0))))*100)</f>
        <v>36.507622946457694</v>
      </c>
      <c r="EE14" s="9">
        <f ca="1">IF(OR(INDIRECT(CONCATENATE("'2018-12 (Д)'!P",TEXT(MATCH($C14,'2018-12 (Д)'!$C$2:$C$100,0)+1,0)))="Н/Д",INDIRECT(CONCATENATE("'2018-11 (Д)'!P",TEXT(MATCH($C14,'2018-11 (Д)'!$C$2:$C$100,0)+1,0)))="Н/Д",AND(INDIRECT(CONCATENATE("'2018-12 (Д)'!P",TEXT(MATCH($C14,'2018-12 (Д)'!$C$2:$C$100,0)+1,0)))="Н/Д",INDIRECT(CONCATENATE("'2018-11 (Д)'!P",TEXT(MATCH($C14,'2018-11 (Д)'!$C$2:$C$100,0)+1,0))))),"Н/Д",((INDIRECT(CONCATENATE("'2018-12 (Д)'!P",TEXT(MATCH($C14,'2018-12 (Д)'!$C$2:$C$100,0)+1,0)))-INDIRECT(CONCATENATE("'2018-11 (Д)'!P",TEXT(MATCH($C14,'2018-11 (Д)'!$C$2:$C$100,0)+1,0))))/INDIRECT(CONCATENATE("'2018-11 (Д)'!P",TEXT(MATCH($C14,'2018-11 (Д)'!$C$2:$C$100,0)+1,0))))*100)</f>
        <v>-4.540095255347822</v>
      </c>
      <c r="EF14" s="9"/>
      <c r="EG14" s="9">
        <f ca="1">IF(OR(INDIRECT(CONCATENATE("'2018-03 (Д)'!Q",TEXT(MATCH($C14,'2018-03 (Д)'!$C$2:$C$100,0)+1,0)))="Н/Д",INDIRECT(CONCATENATE("'2018-02 (Д)'!Q",TEXT(MATCH($C14,'2018-02 (Д)'!$C$2:$C$100,0)+1,0)))="Н/Д",AND(INDIRECT(CONCATENATE("'2018-03 (Д)'!Q",TEXT(MATCH($C14,'2018-03 (Д)'!$C$2:$C$100,0)+1,0)))="Н/Д",INDIRECT(CONCATENATE("'2018-02 (Д)'!Q",TEXT(MATCH($C14,'2018-02 (Д)'!$C$2:$C$100,0)+1,0))))),"Н/Д",((INDIRECT(CONCATENATE("'2018-03 (Д)'!Q",TEXT(MATCH($C14,'2018-03 (Д)'!$C$2:$C$100,0)+1,0)))-INDIRECT(CONCATENATE("'2018-02 (Д)'!Q",TEXT(MATCH($C14,'2018-02 (Д)'!$C$2:$C$100,0)+1,0))))/INDIRECT(CONCATENATE("'2018-02 (Д)'!Q",TEXT(MATCH($C14,'2018-02 (Д)'!$C$2:$C$100,0)+1,0))))*100)</f>
        <v>-58.44193141734808</v>
      </c>
      <c r="EH14" s="9">
        <f ca="1">IF(OR(INDIRECT(CONCATENATE("'2018-04 (Д)'!Q",TEXT(MATCH($C14,'2018-04 (Д)'!$C$2:$C$100,0)+1,0)))="Н/Д",INDIRECT(CONCATENATE("'2018-03 (Д)'!Q",TEXT(MATCH($C14,'2018-03 (Д)'!$C$2:$C$100,0)+1,0)))="Н/Д",AND(INDIRECT(CONCATENATE("'2018-04 (Д)'!Q",TEXT(MATCH($C14,'2018-04 (Д)'!$C$2:$C$100,0)+1,0)))="Н/Д",INDIRECT(CONCATENATE("'2018-03 (Д)'!Q",TEXT(MATCH($C14,'2018-03 (Д)'!$C$2:$C$100,0)+1,0))))),"Н/Д",((INDIRECT(CONCATENATE("'2018-04 (Д)'!Q",TEXT(MATCH($C14,'2018-04 (Д)'!$C$2:$C$100,0)+1,0)))-INDIRECT(CONCATENATE("'2018-03 (Д)'!Q",TEXT(MATCH($C14,'2018-03 (Д)'!$C$2:$C$100,0)+1,0))))/INDIRECT(CONCATENATE("'2018-03 (Д)'!Q",TEXT(MATCH($C14,'2018-03 (Д)'!$C$2:$C$100,0)+1,0))))*100)</f>
        <v>753.07698889279357</v>
      </c>
      <c r="EI14" s="9">
        <f ca="1">IF(OR(INDIRECT(CONCATENATE("'2018-05 (Д)'!Q",TEXT(MATCH($C14,'2018-05 (Д)'!$C$2:$C$100,0)+1,0)))="Н/Д",INDIRECT(CONCATENATE("'2018-04 (Д)'!Q",TEXT(MATCH($C14,'2018-04 (Д)'!$C$2:$C$100,0)+1,0)))="Н/Д",AND(INDIRECT(CONCATENATE("'2018-05 (Д)'!Q",TEXT(MATCH($C14,'2018-05 (Д)'!$C$2:$C$100,0)+1,0)))="Н/Д",INDIRECT(CONCATENATE("'2018-04 (Д)'!Q",TEXT(MATCH($C14,'2018-04 (Д)'!$C$2:$C$100,0)+1,0))))),"Н/Д",((INDIRECT(CONCATENATE("'2018-05 (Д)'!Q",TEXT(MATCH($C14,'2018-05 (Д)'!$C$2:$C$100,0)+1,0)))-INDIRECT(CONCATENATE("'2018-04 (Д)'!Q",TEXT(MATCH($C14,'2018-04 (Д)'!$C$2:$C$100,0)+1,0))))/INDIRECT(CONCATENATE("'2018-04 (Д)'!Q",TEXT(MATCH($C14,'2018-04 (Д)'!$C$2:$C$100,0)+1,0))))*100)</f>
        <v>-41.916642489809185</v>
      </c>
      <c r="EJ14" s="9">
        <f ca="1">IF(OR(INDIRECT(CONCATENATE("'2018-06 (Д)'!Q",TEXT(MATCH($C14,'2018-06 (Д)'!$C$2:$C$100,0)+1,0)))="Н/Д",INDIRECT(CONCATENATE("'2018-05 (Д)'!Q",TEXT(MATCH($C14,'2018-05 (Д)'!$C$2:$C$100,0)+1,0)))="Н/Д",AND(INDIRECT(CONCATENATE("'2018-06 (Д)'!Q",TEXT(MATCH($C14,'2018-06 (Д)'!$C$2:$C$100,0)+1,0)))="Н/Д",INDIRECT(CONCATENATE("'2018-05 (Д)'!Q",TEXT(MATCH($C14,'2018-05 (Д)'!$C$2:$C$100,0)+1,0))))),"Н/Д",((INDIRECT(CONCATENATE("'2018-06 (Д)'!Q",TEXT(MATCH($C14,'2018-06 (Д)'!$C$2:$C$100,0)+1,0)))-INDIRECT(CONCATENATE("'2018-05 (Д)'!Q",TEXT(MATCH($C14,'2018-05 (Д)'!$C$2:$C$100,0)+1,0))))/INDIRECT(CONCATENATE("'2018-05 (Д)'!Q",TEXT(MATCH($C14,'2018-05 (Д)'!$C$2:$C$100,0)+1,0))))*100)</f>
        <v>-99.745911387177387</v>
      </c>
      <c r="EK14" s="9">
        <f ca="1">IF(OR(INDIRECT(CONCATENATE("'2018-07 (Д)'!Q",TEXT(MATCH($C14,'2018-07 (Д)'!$C$2:$C$100,0)+1,0)))="Н/Д",INDIRECT(CONCATENATE("'2018-06 (Д)'!Q",TEXT(MATCH($C14,'2018-06 (Д)'!$C$2:$C$100,0)+1,0)))="Н/Д",AND(INDIRECT(CONCATENATE("'2018-07 (Д)'!Q",TEXT(MATCH($C14,'2018-07 (Д)'!$C$2:$C$100,0)+1,0)))="Н/Д",INDIRECT(CONCATENATE("'2018-06 (Д)'!Q",TEXT(MATCH($C14,'2018-06 (Д)'!$C$2:$C$100,0)+1,0))))),"Н/Д",((INDIRECT(CONCATENATE("'2018-07 (Д)'!Q",TEXT(MATCH($C14,'2018-07 (Д)'!$C$2:$C$100,0)+1,0)))-INDIRECT(CONCATENATE("'2018-06 (Д)'!Q",TEXT(MATCH($C14,'2018-06 (Д)'!$C$2:$C$100,0)+1,0))))/INDIRECT(CONCATENATE("'2018-06 (Д)'!Q",TEXT(MATCH($C14,'2018-06 (Д)'!$C$2:$C$100,0)+1,0))))*100)</f>
        <v>2041.2603086428244</v>
      </c>
      <c r="EL14" s="9">
        <f ca="1">IF(OR(INDIRECT(CONCATENATE("'2018-08 (Д)'!Q",TEXT(MATCH($C14,'2018-08 (Д)'!$C$2:$C$100,0)+1,0)))="Н/Д",INDIRECT(CONCATENATE("'2018-07 (Д)'!Q",TEXT(MATCH($C14,'2018-07 (Д)'!$C$2:$C$100,0)+1,0)))="Н/Д",AND(INDIRECT(CONCATENATE("'2018-08 (Д)'!Q",TEXT(MATCH($C14,'2018-08 (Д)'!$C$2:$C$100,0)+1,0)))="Н/Д",INDIRECT(CONCATENATE("'2018-07 (Д)'!Q",TEXT(MATCH($C14,'2018-07 (Д)'!$C$2:$C$100,0)+1,0))))),"Н/Д",((INDIRECT(CONCATENATE("'2018-08 (Д)'!Q",TEXT(MATCH($C14,'2018-08 (Д)'!$C$2:$C$100,0)+1,0)))-INDIRECT(CONCATENATE("'2018-07 (Д)'!Q",TEXT(MATCH($C14,'2018-07 (Д)'!$C$2:$C$100,0)+1,0))))/INDIRECT(CONCATENATE("'2018-07 (Д)'!Q",TEXT(MATCH($C14,'2018-07 (Д)'!$C$2:$C$100,0)+1,0))))*100)</f>
        <v>1337.7140235623265</v>
      </c>
      <c r="EM14" s="9">
        <f ca="1">IF(OR(INDIRECT(CONCATENATE("'2018-09 (Д)'!Q",TEXT(MATCH($C14,'2018-09 (Д)'!$C$2:$C$100,0)+1,0)))="Н/Д",INDIRECT(CONCATENATE("'2018-08 (Д)'!Q",TEXT(MATCH($C14,'2018-08 (Д)'!$C$2:$C$100,0)+1,0)))="Н/Д",AND(INDIRECT(CONCATENATE("'2018-09 (Д)'!Q",TEXT(MATCH($C14,'2018-09 (Д)'!$C$2:$C$100,0)+1,0)))="Н/Д",INDIRECT(CONCATENATE("'2018-08 (Д)'!Q",TEXT(MATCH($C14,'2018-08 (Д)'!$C$2:$C$100,0)+1,0))))),"Н/Д",((INDIRECT(CONCATENATE("'2018-09 (Д)'!Q",TEXT(MATCH($C14,'2018-09 (Д)'!$C$2:$C$100,0)+1,0)))-INDIRECT(CONCATENATE("'2018-08 (Д)'!Q",TEXT(MATCH($C14,'2018-08 (Д)'!$C$2:$C$100,0)+1,0))))/INDIRECT(CONCATENATE("'2018-08 (Д)'!Q",TEXT(MATCH($C14,'2018-08 (Д)'!$C$2:$C$100,0)+1,0))))*100)</f>
        <v>-32.806478842646882</v>
      </c>
      <c r="EN14" s="9">
        <f ca="1">IF(OR(INDIRECT(CONCATENATE("'2018-10 (Д)'!Q",TEXT(MATCH($C14,'2018-10 (Д)'!$C$2:$C$100,0)+1,0)))="Н/Д",INDIRECT(CONCATENATE("'2018-09 (Д)'!Q",TEXT(MATCH($C14,'2018-09 (Д)'!$C$2:$C$100,0)+1,0)))="Н/Д",AND(INDIRECT(CONCATENATE("'2018-10 (Д)'!Q",TEXT(MATCH($C14,'2018-10 (Д)'!$C$2:$C$100,0)+1,0)))="Н/Д",INDIRECT(CONCATENATE("'2018-09 (Д)'!Q",TEXT(MATCH($C14,'2018-09 (Д)'!$C$2:$C$100,0)+1,0))))),"Н/Д",((INDIRECT(CONCATENATE("'2018-10 (Д)'!Q",TEXT(MATCH($C14,'2018-10 (Д)'!$C$2:$C$100,0)+1,0)))-INDIRECT(CONCATENATE("'2018-09 (Д)'!Q",TEXT(MATCH($C14,'2018-09 (Д)'!$C$2:$C$100,0)+1,0))))/INDIRECT(CONCATENATE("'2018-09 (Д)'!Q",TEXT(MATCH($C14,'2018-09 (Д)'!$C$2:$C$100,0)+1,0))))*100)</f>
        <v>-154.49047829007091</v>
      </c>
      <c r="EO14" s="9">
        <f ca="1">IF(OR(INDIRECT(CONCATENATE("'2018-11 (Д)'!Q",TEXT(MATCH($C14,'2018-11 (Д)'!$C$2:$C$100,0)+1,0)))="Н/Д",INDIRECT(CONCATENATE("'2018-10 (Д)'!Q",TEXT(MATCH($C14,'2018-10 (Д)'!$C$2:$C$100,0)+1,0)))="Н/Д",AND(INDIRECT(CONCATENATE("'2018-11 (Д)'!Q",TEXT(MATCH($C14,'2018-11 (Д)'!$C$2:$C$100,0)+1,0)))="Н/Д",INDIRECT(CONCATENATE("'2018-10 (Д)'!Q",TEXT(MATCH($C14,'2018-10 (Д)'!$C$2:$C$100,0)+1,0))))),"Н/Д",((INDIRECT(CONCATENATE("'2018-11 (Д)'!Q",TEXT(MATCH($C14,'2018-11 (Д)'!$C$2:$C$100,0)+1,0)))-INDIRECT(CONCATENATE("'2018-10 (Д)'!Q",TEXT(MATCH($C14,'2018-10 (Д)'!$C$2:$C$100,0)+1,0))))/INDIRECT(CONCATENATE("'2018-10 (Д)'!Q",TEXT(MATCH($C14,'2018-10 (Д)'!$C$2:$C$100,0)+1,0))))*100)</f>
        <v>-680.44952036699112</v>
      </c>
      <c r="EP14" s="9">
        <f ca="1">IF(OR(INDIRECT(CONCATENATE("'2018-12 (Д)'!Q",TEXT(MATCH($C14,'2018-12 (Д)'!$C$2:$C$100,0)+1,0)))="Н/Д",INDIRECT(CONCATENATE("'2018-11 (Д)'!Q",TEXT(MATCH($C14,'2018-11 (Д)'!$C$2:$C$100,0)+1,0)))="Н/Д",AND(INDIRECT(CONCATENATE("'2018-12 (Д)'!Q",TEXT(MATCH($C14,'2018-12 (Д)'!$C$2:$C$100,0)+1,0)))="Н/Д",INDIRECT(CONCATENATE("'2018-11 (Д)'!Q",TEXT(MATCH($C14,'2018-11 (Д)'!$C$2:$C$100,0)+1,0))))),"Н/Д",((INDIRECT(CONCATENATE("'2018-12 (Д)'!Q",TEXT(MATCH($C14,'2018-12 (Д)'!$C$2:$C$100,0)+1,0)))-INDIRECT(CONCATENATE("'2018-11 (Д)'!Q",TEXT(MATCH($C14,'2018-11 (Д)'!$C$2:$C$100,0)+1,0))))/INDIRECT(CONCATENATE("'2018-11 (Д)'!Q",TEXT(MATCH($C14,'2018-11 (Д)'!$C$2:$C$100,0)+1,0))))*100)</f>
        <v>-98.289275155322287</v>
      </c>
      <c r="EQ14" s="9"/>
      <c r="ER14" s="9">
        <f ca="1">IF(OR(INDIRECT(CONCATENATE("'2018-03 (Д)'!R",TEXT(MATCH($C14,'2018-03 (Д)'!$C$2:$C$100,0)+1,0)))="Н/Д",INDIRECT(CONCATENATE("'2018-02 (Д)'!R",TEXT(MATCH($C14,'2018-02 (Д)'!$C$2:$C$100,0)+1,0)))="Н/Д",AND(INDIRECT(CONCATENATE("'2018-03 (Д)'!R",TEXT(MATCH($C14,'2018-03 (Д)'!$C$2:$C$100,0)+1,0)))="Н/Д",INDIRECT(CONCATENATE("'2018-02 (Д)'!R",TEXT(MATCH($C14,'2018-02 (Д)'!$C$2:$C$100,0)+1,0))))),"Н/Д",((INDIRECT(CONCATENATE("'2018-03 (Д)'!R",TEXT(MATCH($C14,'2018-03 (Д)'!$C$2:$C$100,0)+1,0)))-INDIRECT(CONCATENATE("'2018-02 (Д)'!R",TEXT(MATCH($C14,'2018-02 (Д)'!$C$2:$C$100,0)+1,0))))/INDIRECT(CONCATENATE("'2018-02 (Д)'!R",TEXT(MATCH($C14,'2018-02 (Д)'!$C$2:$C$100,0)+1,0))))*100)</f>
        <v>84.802235236626672</v>
      </c>
      <c r="ES14" s="9">
        <f ca="1">IF(OR(INDIRECT(CONCATENATE("'2018-04 (Д)'!R",TEXT(MATCH($C14,'2018-04 (Д)'!$C$2:$C$100,0)+1,0)))="Н/Д",INDIRECT(CONCATENATE("'2018-03 (Д)'!R",TEXT(MATCH($C14,'2018-03 (Д)'!$C$2:$C$100,0)+1,0)))="Н/Д",AND(INDIRECT(CONCATENATE("'2018-04 (Д)'!R",TEXT(MATCH($C14,'2018-04 (Д)'!$C$2:$C$100,0)+1,0)))="Н/Д",INDIRECT(CONCATENATE("'2018-03 (Д)'!R",TEXT(MATCH($C14,'2018-03 (Д)'!$C$2:$C$100,0)+1,0))))),"Н/Д",((INDIRECT(CONCATENATE("'2018-04 (Д)'!R",TEXT(MATCH($C14,'2018-04 (Д)'!$C$2:$C$100,0)+1,0)))-INDIRECT(CONCATENATE("'2018-03 (Д)'!R",TEXT(MATCH($C14,'2018-03 (Д)'!$C$2:$C$100,0)+1,0))))/INDIRECT(CONCATENATE("'2018-03 (Д)'!R",TEXT(MATCH($C14,'2018-03 (Д)'!$C$2:$C$100,0)+1,0))))*100)</f>
        <v>-77.327724173197737</v>
      </c>
      <c r="ET14" s="9">
        <f ca="1">IF(OR(INDIRECT(CONCATENATE("'2018-05 (Д)'!R",TEXT(MATCH($C14,'2018-05 (Д)'!$C$2:$C$100,0)+1,0)))="Н/Д",INDIRECT(CONCATENATE("'2018-04 (Д)'!R",TEXT(MATCH($C14,'2018-04 (Д)'!$C$2:$C$100,0)+1,0)))="Н/Д",AND(INDIRECT(CONCATENATE("'2018-05 (Д)'!R",TEXT(MATCH($C14,'2018-05 (Д)'!$C$2:$C$100,0)+1,0)))="Н/Д",INDIRECT(CONCATENATE("'2018-04 (Д)'!R",TEXT(MATCH($C14,'2018-04 (Д)'!$C$2:$C$100,0)+1,0))))),"Н/Д",((INDIRECT(CONCATENATE("'2018-05 (Д)'!R",TEXT(MATCH($C14,'2018-05 (Д)'!$C$2:$C$100,0)+1,0)))-INDIRECT(CONCATENATE("'2018-04 (Д)'!R",TEXT(MATCH($C14,'2018-04 (Д)'!$C$2:$C$100,0)+1,0))))/INDIRECT(CONCATENATE("'2018-04 (Д)'!R",TEXT(MATCH($C14,'2018-04 (Д)'!$C$2:$C$100,0)+1,0))))*100)</f>
        <v>400.82511826019027</v>
      </c>
      <c r="EU14" s="9">
        <f ca="1">IF(OR(INDIRECT(CONCATENATE("'2018-06 (Д)'!R",TEXT(MATCH($C14,'2018-06 (Д)'!$C$2:$C$100,0)+1,0)))="Н/Д",INDIRECT(CONCATENATE("'2018-05 (Д)'!R",TEXT(MATCH($C14,'2018-05 (Д)'!$C$2:$C$100,0)+1,0)))="Н/Д",AND(INDIRECT(CONCATENATE("'2018-06 (Д)'!R",TEXT(MATCH($C14,'2018-06 (Д)'!$C$2:$C$100,0)+1,0)))="Н/Д",INDIRECT(CONCATENATE("'2018-05 (Д)'!R",TEXT(MATCH($C14,'2018-05 (Д)'!$C$2:$C$100,0)+1,0))))),"Н/Д",((INDIRECT(CONCATENATE("'2018-06 (Д)'!R",TEXT(MATCH($C14,'2018-06 (Д)'!$C$2:$C$100,0)+1,0)))-INDIRECT(CONCATENATE("'2018-05 (Д)'!R",TEXT(MATCH($C14,'2018-05 (Д)'!$C$2:$C$100,0)+1,0))))/INDIRECT(CONCATENATE("'2018-05 (Д)'!R",TEXT(MATCH($C14,'2018-05 (Д)'!$C$2:$C$100,0)+1,0))))*100)</f>
        <v>313.5656265370456</v>
      </c>
      <c r="EV14" s="9">
        <f ca="1">IF(OR(INDIRECT(CONCATENATE("'2018-07 (Д)'!R",TEXT(MATCH($C14,'2018-07 (Д)'!$C$2:$C$100,0)+1,0)))="Н/Д",INDIRECT(CONCATENATE("'2018-06 (Д)'!R",TEXT(MATCH($C14,'2018-06 (Д)'!$C$2:$C$100,0)+1,0)))="Н/Д",AND(INDIRECT(CONCATENATE("'2018-07 (Д)'!R",TEXT(MATCH($C14,'2018-07 (Д)'!$C$2:$C$100,0)+1,0)))="Н/Д",INDIRECT(CONCATENATE("'2018-06 (Д)'!R",TEXT(MATCH($C14,'2018-06 (Д)'!$C$2:$C$100,0)+1,0))))),"Н/Д",((INDIRECT(CONCATENATE("'2018-07 (Д)'!R",TEXT(MATCH($C14,'2018-07 (Д)'!$C$2:$C$100,0)+1,0)))-INDIRECT(CONCATENATE("'2018-06 (Д)'!R",TEXT(MATCH($C14,'2018-06 (Д)'!$C$2:$C$100,0)+1,0))))/INDIRECT(CONCATENATE("'2018-06 (Д)'!R",TEXT(MATCH($C14,'2018-06 (Д)'!$C$2:$C$100,0)+1,0))))*100)</f>
        <v>224.4644969549793</v>
      </c>
      <c r="EW14" s="9">
        <f ca="1">IF(OR(INDIRECT(CONCATENATE("'2018-08 (Д)'!R",TEXT(MATCH($C14,'2018-08 (Д)'!$C$2:$C$100,0)+1,0)))="Н/Д",INDIRECT(CONCATENATE("'2018-07 (Д)'!R",TEXT(MATCH($C14,'2018-07 (Д)'!$C$2:$C$100,0)+1,0)))="Н/Д",AND(INDIRECT(CONCATENATE("'2018-08 (Д)'!R",TEXT(MATCH($C14,'2018-08 (Д)'!$C$2:$C$100,0)+1,0)))="Н/Д",INDIRECT(CONCATENATE("'2018-07 (Д)'!R",TEXT(MATCH($C14,'2018-07 (Д)'!$C$2:$C$100,0)+1,0))))),"Н/Д",((INDIRECT(CONCATENATE("'2018-08 (Д)'!R",TEXT(MATCH($C14,'2018-08 (Д)'!$C$2:$C$100,0)+1,0)))-INDIRECT(CONCATENATE("'2018-07 (Д)'!R",TEXT(MATCH($C14,'2018-07 (Д)'!$C$2:$C$100,0)+1,0))))/INDIRECT(CONCATENATE("'2018-07 (Д)'!R",TEXT(MATCH($C14,'2018-07 (Д)'!$C$2:$C$100,0)+1,0))))*100)</f>
        <v>-95.410674882499464</v>
      </c>
      <c r="EX14" s="9">
        <f ca="1">IF(OR(INDIRECT(CONCATENATE("'2018-09 (Д)'!R",TEXT(MATCH($C14,'2018-09 (Д)'!$C$2:$C$100,0)+1,0)))="Н/Д",INDIRECT(CONCATENATE("'2018-08 (Д)'!R",TEXT(MATCH($C14,'2018-08 (Д)'!$C$2:$C$100,0)+1,0)))="Н/Д",AND(INDIRECT(CONCATENATE("'2018-09 (Д)'!R",TEXT(MATCH($C14,'2018-09 (Д)'!$C$2:$C$100,0)+1,0)))="Н/Д",INDIRECT(CONCATENATE("'2018-08 (Д)'!R",TEXT(MATCH($C14,'2018-08 (Д)'!$C$2:$C$100,0)+1,0))))),"Н/Д",((INDIRECT(CONCATENATE("'2018-09 (Д)'!R",TEXT(MATCH($C14,'2018-09 (Д)'!$C$2:$C$100,0)+1,0)))-INDIRECT(CONCATENATE("'2018-08 (Д)'!R",TEXT(MATCH($C14,'2018-08 (Д)'!$C$2:$C$100,0)+1,0))))/INDIRECT(CONCATENATE("'2018-08 (Д)'!R",TEXT(MATCH($C14,'2018-08 (Д)'!$C$2:$C$100,0)+1,0))))*100)</f>
        <v>14.493154273603883</v>
      </c>
      <c r="EY14" s="9">
        <f ca="1">IF(OR(INDIRECT(CONCATENATE("'2018-10 (Д)'!R",TEXT(MATCH($C14,'2018-10 (Д)'!$C$2:$C$100,0)+1,0)))="Н/Д",INDIRECT(CONCATENATE("'2018-09 (Д)'!R",TEXT(MATCH($C14,'2018-09 (Д)'!$C$2:$C$100,0)+1,0)))="Н/Д",AND(INDIRECT(CONCATENATE("'2018-10 (Д)'!R",TEXT(MATCH($C14,'2018-10 (Д)'!$C$2:$C$100,0)+1,0)))="Н/Д",INDIRECT(CONCATENATE("'2018-09 (Д)'!R",TEXT(MATCH($C14,'2018-09 (Д)'!$C$2:$C$100,0)+1,0))))),"Н/Д",((INDIRECT(CONCATENATE("'2018-10 (Д)'!R",TEXT(MATCH($C14,'2018-10 (Д)'!$C$2:$C$100,0)+1,0)))-INDIRECT(CONCATENATE("'2018-09 (Д)'!R",TEXT(MATCH($C14,'2018-09 (Д)'!$C$2:$C$100,0)+1,0))))/INDIRECT(CONCATENATE("'2018-09 (Д)'!R",TEXT(MATCH($C14,'2018-09 (Д)'!$C$2:$C$100,0)+1,0))))*100)</f>
        <v>130.9082521103735</v>
      </c>
      <c r="EZ14" s="9">
        <f ca="1">IF(OR(INDIRECT(CONCATENATE("'2018-11 (Д)'!R",TEXT(MATCH($C14,'2018-11 (Д)'!$C$2:$C$100,0)+1,0)))="Н/Д",INDIRECT(CONCATENATE("'2018-10 (Д)'!R",TEXT(MATCH($C14,'2018-10 (Д)'!$C$2:$C$100,0)+1,0)))="Н/Д",AND(INDIRECT(CONCATENATE("'2018-11 (Д)'!R",TEXT(MATCH($C14,'2018-11 (Д)'!$C$2:$C$100,0)+1,0)))="Н/Д",INDIRECT(CONCATENATE("'2018-10 (Д)'!R",TEXT(MATCH($C14,'2018-10 (Д)'!$C$2:$C$100,0)+1,0))))),"Н/Д",((INDIRECT(CONCATENATE("'2018-11 (Д)'!R",TEXT(MATCH($C14,'2018-11 (Д)'!$C$2:$C$100,0)+1,0)))-INDIRECT(CONCATENATE("'2018-10 (Д)'!R",TEXT(MATCH($C14,'2018-10 (Д)'!$C$2:$C$100,0)+1,0))))/INDIRECT(CONCATENATE("'2018-10 (Д)'!R",TEXT(MATCH($C14,'2018-10 (Д)'!$C$2:$C$100,0)+1,0))))*100)</f>
        <v>57.309628473127027</v>
      </c>
      <c r="FA14" s="9">
        <f ca="1">IF(OR(INDIRECT(CONCATENATE("'2018-12 (Д)'!R",TEXT(MATCH($C14,'2018-12 (Д)'!$C$2:$C$100,0)+1,0)))="Н/Д",INDIRECT(CONCATENATE("'2018-11 (Д)'!R",TEXT(MATCH($C14,'2018-11 (Д)'!$C$2:$C$100,0)+1,0)))="Н/Д",AND(INDIRECT(CONCATENATE("'2018-12 (Д)'!R",TEXT(MATCH($C14,'2018-12 (Д)'!$C$2:$C$100,0)+1,0)))="Н/Д",INDIRECT(CONCATENATE("'2018-11 (Д)'!R",TEXT(MATCH($C14,'2018-11 (Д)'!$C$2:$C$100,0)+1,0))))),"Н/Д",((INDIRECT(CONCATENATE("'2018-12 (Д)'!R",TEXT(MATCH($C14,'2018-12 (Д)'!$C$2:$C$100,0)+1,0)))-INDIRECT(CONCATENATE("'2018-11 (Д)'!R",TEXT(MATCH($C14,'2018-11 (Д)'!$C$2:$C$100,0)+1,0))))/INDIRECT(CONCATENATE("'2018-11 (Д)'!R",TEXT(MATCH($C14,'2018-11 (Д)'!$C$2:$C$100,0)+1,0))))*100)</f>
        <v>-71.265949605049556</v>
      </c>
      <c r="FB14" s="9"/>
      <c r="FC14" s="9" t="str">
        <f ca="1">IF(OR(INDIRECT(CONCATENATE("'2018-03 (Д)'!S",TEXT(MATCH($C14,'2018-03 (Д)'!$C$2:$C$100,0)+1,0)))="Н/Д",INDIRECT(CONCATENATE("'2018-02 (Д)'!S",TEXT(MATCH($C14,'2018-02 (Д)'!$C$2:$C$100,0)+1,0)))="Н/Д",AND(INDIRECT(CONCATENATE("'2018-03 (Д)'!S",TEXT(MATCH($C14,'2018-03 (Д)'!$C$2:$C$100,0)+1,0)))="Н/Д",INDIRECT(CONCATENATE("'2018-02 (Д)'!S",TEXT(MATCH($C14,'2018-02 (Д)'!$C$2:$C$100,0)+1,0))))),"Н/Д",((INDIRECT(CONCATENATE("'2018-03 (Д)'!S",TEXT(MATCH($C14,'2018-03 (Д)'!$C$2:$C$100,0)+1,0)))-INDIRECT(CONCATENATE("'2018-02 (Д)'!S",TEXT(MATCH($C14,'2018-02 (Д)'!$C$2:$C$100,0)+1,0))))/INDIRECT(CONCATENATE("'2018-02 (Д)'!S",TEXT(MATCH($C14,'2018-02 (Д)'!$C$2:$C$100,0)+1,0))))*100)</f>
        <v>Н/Д</v>
      </c>
      <c r="FD14" s="9" t="str">
        <f ca="1">IF(OR(INDIRECT(CONCATENATE("'2018-04 (Д)'!S",TEXT(MATCH($C14,'2018-04 (Д)'!$C$2:$C$100,0)+1,0)))="Н/Д",INDIRECT(CONCATENATE("'2018-03 (Д)'!S",TEXT(MATCH($C14,'2018-03 (Д)'!$C$2:$C$100,0)+1,0)))="Н/Д",AND(INDIRECT(CONCATENATE("'2018-04 (Д)'!S",TEXT(MATCH($C14,'2018-04 (Д)'!$C$2:$C$100,0)+1,0)))="Н/Д",INDIRECT(CONCATENATE("'2018-03 (Д)'!S",TEXT(MATCH($C14,'2018-03 (Д)'!$C$2:$C$100,0)+1,0))))),"Н/Д",((INDIRECT(CONCATENATE("'2018-04 (Д)'!S",TEXT(MATCH($C14,'2018-04 (Д)'!$C$2:$C$100,0)+1,0)))-INDIRECT(CONCATENATE("'2018-03 (Д)'!S",TEXT(MATCH($C14,'2018-03 (Д)'!$C$2:$C$100,0)+1,0))))/INDIRECT(CONCATENATE("'2018-03 (Д)'!S",TEXT(MATCH($C14,'2018-03 (Д)'!$C$2:$C$100,0)+1,0))))*100)</f>
        <v>Н/Д</v>
      </c>
      <c r="FE14" s="9" t="str">
        <f ca="1">IF(OR(INDIRECT(CONCATENATE("'2018-05 (Д)'!S",TEXT(MATCH($C14,'2018-05 (Д)'!$C$2:$C$100,0)+1,0)))="Н/Д",INDIRECT(CONCATENATE("'2018-04 (Д)'!S",TEXT(MATCH($C14,'2018-04 (Д)'!$C$2:$C$100,0)+1,0)))="Н/Д",AND(INDIRECT(CONCATENATE("'2018-05 (Д)'!S",TEXT(MATCH($C14,'2018-05 (Д)'!$C$2:$C$100,0)+1,0)))="Н/Д",INDIRECT(CONCATENATE("'2018-04 (Д)'!S",TEXT(MATCH($C14,'2018-04 (Д)'!$C$2:$C$100,0)+1,0))))),"Н/Д",((INDIRECT(CONCATENATE("'2018-05 (Д)'!S",TEXT(MATCH($C14,'2018-05 (Д)'!$C$2:$C$100,0)+1,0)))-INDIRECT(CONCATENATE("'2018-04 (Д)'!S",TEXT(MATCH($C14,'2018-04 (Д)'!$C$2:$C$100,0)+1,0))))/INDIRECT(CONCATENATE("'2018-04 (Д)'!S",TEXT(MATCH($C14,'2018-04 (Д)'!$C$2:$C$100,0)+1,0))))*100)</f>
        <v>Н/Д</v>
      </c>
      <c r="FF14" s="9" t="str">
        <f ca="1">IF(OR(INDIRECT(CONCATENATE("'2018-06 (Д)'!S",TEXT(MATCH($C14,'2018-06 (Д)'!$C$2:$C$100,0)+1,0)))="Н/Д",INDIRECT(CONCATENATE("'2018-05 (Д)'!S",TEXT(MATCH($C14,'2018-05 (Д)'!$C$2:$C$100,0)+1,0)))="Н/Д",AND(INDIRECT(CONCATENATE("'2018-06 (Д)'!S",TEXT(MATCH($C14,'2018-06 (Д)'!$C$2:$C$100,0)+1,0)))="Н/Д",INDIRECT(CONCATENATE("'2018-05 (Д)'!S",TEXT(MATCH($C14,'2018-05 (Д)'!$C$2:$C$100,0)+1,0))))),"Н/Д",((INDIRECT(CONCATENATE("'2018-06 (Д)'!S",TEXT(MATCH($C14,'2018-06 (Д)'!$C$2:$C$100,0)+1,0)))-INDIRECT(CONCATENATE("'2018-05 (Д)'!S",TEXT(MATCH($C14,'2018-05 (Д)'!$C$2:$C$100,0)+1,0))))/INDIRECT(CONCATENATE("'2018-05 (Д)'!S",TEXT(MATCH($C14,'2018-05 (Д)'!$C$2:$C$100,0)+1,0))))*100)</f>
        <v>Н/Д</v>
      </c>
      <c r="FG14" s="9" t="str">
        <f ca="1">IF(OR(INDIRECT(CONCATENATE("'2018-07 (Д)'!S",TEXT(MATCH($C14,'2018-07 (Д)'!$C$2:$C$100,0)+1,0)))="Н/Д",INDIRECT(CONCATENATE("'2018-06 (Д)'!S",TEXT(MATCH($C14,'2018-06 (Д)'!$C$2:$C$100,0)+1,0)))="Н/Д",AND(INDIRECT(CONCATENATE("'2018-07 (Д)'!S",TEXT(MATCH($C14,'2018-07 (Д)'!$C$2:$C$100,0)+1,0)))="Н/Д",INDIRECT(CONCATENATE("'2018-06 (Д)'!S",TEXT(MATCH($C14,'2018-06 (Д)'!$C$2:$C$100,0)+1,0))))),"Н/Д",((INDIRECT(CONCATENATE("'2018-07 (Д)'!S",TEXT(MATCH($C14,'2018-07 (Д)'!$C$2:$C$100,0)+1,0)))-INDIRECT(CONCATENATE("'2018-06 (Д)'!S",TEXT(MATCH($C14,'2018-06 (Д)'!$C$2:$C$100,0)+1,0))))/INDIRECT(CONCATENATE("'2018-06 (Д)'!S",TEXT(MATCH($C14,'2018-06 (Д)'!$C$2:$C$100,0)+1,0))))*100)</f>
        <v>Н/Д</v>
      </c>
      <c r="FH14" s="9" t="str">
        <f ca="1">IF(OR(INDIRECT(CONCATENATE("'2018-08 (Д)'!S",TEXT(MATCH($C14,'2018-08 (Д)'!$C$2:$C$100,0)+1,0)))="Н/Д",INDIRECT(CONCATENATE("'2018-07 (Д)'!S",TEXT(MATCH($C14,'2018-07 (Д)'!$C$2:$C$100,0)+1,0)))="Н/Д",AND(INDIRECT(CONCATENATE("'2018-08 (Д)'!S",TEXT(MATCH($C14,'2018-08 (Д)'!$C$2:$C$100,0)+1,0)))="Н/Д",INDIRECT(CONCATENATE("'2018-07 (Д)'!S",TEXT(MATCH($C14,'2018-07 (Д)'!$C$2:$C$100,0)+1,0))))),"Н/Д",((INDIRECT(CONCATENATE("'2018-08 (Д)'!S",TEXT(MATCH($C14,'2018-08 (Д)'!$C$2:$C$100,0)+1,0)))-INDIRECT(CONCATENATE("'2018-07 (Д)'!S",TEXT(MATCH($C14,'2018-07 (Д)'!$C$2:$C$100,0)+1,0))))/INDIRECT(CONCATENATE("'2018-07 (Д)'!S",TEXT(MATCH($C14,'2018-07 (Д)'!$C$2:$C$100,0)+1,0))))*100)</f>
        <v>Н/Д</v>
      </c>
      <c r="FI14" s="9" t="str">
        <f ca="1">IF(OR(INDIRECT(CONCATENATE("'2018-09 (Д)'!S",TEXT(MATCH($C14,'2018-09 (Д)'!$C$2:$C$100,0)+1,0)))="Н/Д",INDIRECT(CONCATENATE("'2018-08 (Д)'!S",TEXT(MATCH($C14,'2018-08 (Д)'!$C$2:$C$100,0)+1,0)))="Н/Д",AND(INDIRECT(CONCATENATE("'2018-09 (Д)'!S",TEXT(MATCH($C14,'2018-09 (Д)'!$C$2:$C$100,0)+1,0)))="Н/Д",INDIRECT(CONCATENATE("'2018-08 (Д)'!S",TEXT(MATCH($C14,'2018-08 (Д)'!$C$2:$C$100,0)+1,0))))),"Н/Д",((INDIRECT(CONCATENATE("'2018-09 (Д)'!S",TEXT(MATCH($C14,'2018-09 (Д)'!$C$2:$C$100,0)+1,0)))-INDIRECT(CONCATENATE("'2018-08 (Д)'!S",TEXT(MATCH($C14,'2018-08 (Д)'!$C$2:$C$100,0)+1,0))))/INDIRECT(CONCATENATE("'2018-08 (Д)'!S",TEXT(MATCH($C14,'2018-08 (Д)'!$C$2:$C$100,0)+1,0))))*100)</f>
        <v>Н/Д</v>
      </c>
      <c r="FJ14" s="9" t="str">
        <f ca="1">IF(OR(INDIRECT(CONCATENATE("'2018-10 (Д)'!S",TEXT(MATCH($C14,'2018-10 (Д)'!$C$2:$C$100,0)+1,0)))="Н/Д",INDIRECT(CONCATENATE("'2018-09 (Д)'!S",TEXT(MATCH($C14,'2018-09 (Д)'!$C$2:$C$100,0)+1,0)))="Н/Д",AND(INDIRECT(CONCATENATE("'2018-10 (Д)'!S",TEXT(MATCH($C14,'2018-10 (Д)'!$C$2:$C$100,0)+1,0)))="Н/Д",INDIRECT(CONCATENATE("'2018-09 (Д)'!S",TEXT(MATCH($C14,'2018-09 (Д)'!$C$2:$C$100,0)+1,0))))),"Н/Д",((INDIRECT(CONCATENATE("'2018-10 (Д)'!S",TEXT(MATCH($C14,'2018-10 (Д)'!$C$2:$C$100,0)+1,0)))-INDIRECT(CONCATENATE("'2018-09 (Д)'!S",TEXT(MATCH($C14,'2018-09 (Д)'!$C$2:$C$100,0)+1,0))))/INDIRECT(CONCATENATE("'2018-09 (Д)'!S",TEXT(MATCH($C14,'2018-09 (Д)'!$C$2:$C$100,0)+1,0))))*100)</f>
        <v>Н/Д</v>
      </c>
      <c r="FK14" s="9" t="str">
        <f ca="1">IF(OR(INDIRECT(CONCATENATE("'2018-11 (Д)'!S",TEXT(MATCH($C14,'2018-11 (Д)'!$C$2:$C$100,0)+1,0)))="Н/Д",INDIRECT(CONCATENATE("'2018-10 (Д)'!S",TEXT(MATCH($C14,'2018-10 (Д)'!$C$2:$C$100,0)+1,0)))="Н/Д",AND(INDIRECT(CONCATENATE("'2018-11 (Д)'!S",TEXT(MATCH($C14,'2018-11 (Д)'!$C$2:$C$100,0)+1,0)))="Н/Д",INDIRECT(CONCATENATE("'2018-10 (Д)'!S",TEXT(MATCH($C14,'2018-10 (Д)'!$C$2:$C$100,0)+1,0))))),"Н/Д",((INDIRECT(CONCATENATE("'2018-11 (Д)'!S",TEXT(MATCH($C14,'2018-11 (Д)'!$C$2:$C$100,0)+1,0)))-INDIRECT(CONCATENATE("'2018-10 (Д)'!S",TEXT(MATCH($C14,'2018-10 (Д)'!$C$2:$C$100,0)+1,0))))/INDIRECT(CONCATENATE("'2018-10 (Д)'!S",TEXT(MATCH($C14,'2018-10 (Д)'!$C$2:$C$100,0)+1,0))))*100)</f>
        <v>Н/Д</v>
      </c>
      <c r="FL14" s="9" t="str">
        <f ca="1">IF(OR(INDIRECT(CONCATENATE("'2018-12 (Д)'!S",TEXT(MATCH($C14,'2018-12 (Д)'!$C$2:$C$100,0)+1,0)))="Н/Д",INDIRECT(CONCATENATE("'2018-11 (Д)'!S",TEXT(MATCH($C14,'2018-11 (Д)'!$C$2:$C$100,0)+1,0)))="Н/Д",AND(INDIRECT(CONCATENATE("'2018-12 (Д)'!S",TEXT(MATCH($C14,'2018-12 (Д)'!$C$2:$C$100,0)+1,0)))="Н/Д",INDIRECT(CONCATENATE("'2018-11 (Д)'!S",TEXT(MATCH($C14,'2018-11 (Д)'!$C$2:$C$100,0)+1,0))))),"Н/Д",((INDIRECT(CONCATENATE("'2018-12 (Д)'!S",TEXT(MATCH($C14,'2018-12 (Д)'!$C$2:$C$100,0)+1,0)))-INDIRECT(CONCATENATE("'2018-11 (Д)'!S",TEXT(MATCH($C14,'2018-11 (Д)'!$C$2:$C$100,0)+1,0))))/INDIRECT(CONCATENATE("'2018-11 (Д)'!S",TEXT(MATCH($C14,'2018-11 (Д)'!$C$2:$C$100,0)+1,0))))*100)</f>
        <v>Н/Д</v>
      </c>
      <c r="FM14" s="9"/>
      <c r="FN14" s="9">
        <f ca="1">IF(OR(INDIRECT(CONCATENATE("'2018-03 (Д)'!T",TEXT(MATCH($C14,'2018-03 (Д)'!$C$2:$C$100,0)+1,0)))="Н/Д",INDIRECT(CONCATENATE("'2018-02 (Д)'!T",TEXT(MATCH($C14,'2018-02 (Д)'!$C$2:$C$100,0)+1,0)))="Н/Д",AND(INDIRECT(CONCATENATE("'2018-03 (Д)'!T",TEXT(MATCH($C14,'2018-03 (Д)'!$C$2:$C$100,0)+1,0)))="Н/Д",INDIRECT(CONCATENATE("'2018-02 (Д)'!T",TEXT(MATCH($C14,'2018-02 (Д)'!$C$2:$C$100,0)+1,0))))),"Н/Д",((INDIRECT(CONCATENATE("'2018-03 (Д)'!T",TEXT(MATCH($C14,'2018-03 (Д)'!$C$2:$C$100,0)+1,0)))-INDIRECT(CONCATENATE("'2018-02 (Д)'!T",TEXT(MATCH($C14,'2018-02 (Д)'!$C$2:$C$100,0)+1,0))))/INDIRECT(CONCATENATE("'2018-02 (Д)'!T",TEXT(MATCH($C14,'2018-02 (Д)'!$C$2:$C$100,0)+1,0))))*100)</f>
        <v>78.493868612735909</v>
      </c>
      <c r="FO14" s="9">
        <f ca="1">IF(OR(INDIRECT(CONCATENATE("'2018-04 (Д)'!T",TEXT(MATCH($C14,'2018-04 (Д)'!$C$2:$C$100,0)+1,0)))="Н/Д",INDIRECT(CONCATENATE("'2018-03 (Д)'!T",TEXT(MATCH($C14,'2018-03 (Д)'!$C$2:$C$100,0)+1,0)))="Н/Д",AND(INDIRECT(CONCATENATE("'2018-04 (Д)'!T",TEXT(MATCH($C14,'2018-04 (Д)'!$C$2:$C$100,0)+1,0)))="Н/Д",INDIRECT(CONCATENATE("'2018-03 (Д)'!T",TEXT(MATCH($C14,'2018-03 (Д)'!$C$2:$C$100,0)+1,0))))),"Н/Д",((INDIRECT(CONCATENATE("'2018-04 (Д)'!T",TEXT(MATCH($C14,'2018-04 (Д)'!$C$2:$C$100,0)+1,0)))-INDIRECT(CONCATENATE("'2018-03 (Д)'!T",TEXT(MATCH($C14,'2018-03 (Д)'!$C$2:$C$100,0)+1,0))))/INDIRECT(CONCATENATE("'2018-03 (Д)'!T",TEXT(MATCH($C14,'2018-03 (Д)'!$C$2:$C$100,0)+1,0))))*100)</f>
        <v>83.497787783603457</v>
      </c>
      <c r="FP14" s="9">
        <f ca="1">IF(OR(INDIRECT(CONCATENATE("'2018-05 (Д)'!T",TEXT(MATCH($C14,'2018-05 (Д)'!$C$2:$C$100,0)+1,0)))="Н/Д",INDIRECT(CONCATENATE("'2018-04 (Д)'!T",TEXT(MATCH($C14,'2018-04 (Д)'!$C$2:$C$100,0)+1,0)))="Н/Д",AND(INDIRECT(CONCATENATE("'2018-05 (Д)'!T",TEXT(MATCH($C14,'2018-05 (Д)'!$C$2:$C$100,0)+1,0)))="Н/Д",INDIRECT(CONCATENATE("'2018-04 (Д)'!T",TEXT(MATCH($C14,'2018-04 (Д)'!$C$2:$C$100,0)+1,0))))),"Н/Д",((INDIRECT(CONCATENATE("'2018-05 (Д)'!T",TEXT(MATCH($C14,'2018-05 (Д)'!$C$2:$C$100,0)+1,0)))-INDIRECT(CONCATENATE("'2018-04 (Д)'!T",TEXT(MATCH($C14,'2018-04 (Д)'!$C$2:$C$100,0)+1,0))))/INDIRECT(CONCATENATE("'2018-04 (Д)'!T",TEXT(MATCH($C14,'2018-04 (Д)'!$C$2:$C$100,0)+1,0))))*100)</f>
        <v>159.98683152132602</v>
      </c>
      <c r="FQ14" s="9">
        <f ca="1">IF(OR(INDIRECT(CONCATENATE("'2018-06 (Д)'!T",TEXT(MATCH($C14,'2018-06 (Д)'!$C$2:$C$100,0)+1,0)))="Н/Д",INDIRECT(CONCATENATE("'2018-05 (Д)'!T",TEXT(MATCH($C14,'2018-05 (Д)'!$C$2:$C$100,0)+1,0)))="Н/Д",AND(INDIRECT(CONCATENATE("'2018-06 (Д)'!T",TEXT(MATCH($C14,'2018-06 (Д)'!$C$2:$C$100,0)+1,0)))="Н/Д",INDIRECT(CONCATENATE("'2018-05 (Д)'!T",TEXT(MATCH($C14,'2018-05 (Д)'!$C$2:$C$100,0)+1,0))))),"Н/Д",((INDIRECT(CONCATENATE("'2018-06 (Д)'!T",TEXT(MATCH($C14,'2018-06 (Д)'!$C$2:$C$100,0)+1,0)))-INDIRECT(CONCATENATE("'2018-05 (Д)'!T",TEXT(MATCH($C14,'2018-05 (Д)'!$C$2:$C$100,0)+1,0))))/INDIRECT(CONCATENATE("'2018-05 (Д)'!T",TEXT(MATCH($C14,'2018-05 (Д)'!$C$2:$C$100,0)+1,0))))*100)</f>
        <v>-82.937471668062926</v>
      </c>
      <c r="FR14" s="9">
        <f ca="1">IF(OR(INDIRECT(CONCATENATE("'2018-07 (Д)'!T",TEXT(MATCH($C14,'2018-07 (Д)'!$C$2:$C$100,0)+1,0)))="Н/Д",INDIRECT(CONCATENATE("'2018-06 (Д)'!T",TEXT(MATCH($C14,'2018-06 (Д)'!$C$2:$C$100,0)+1,0)))="Н/Д",AND(INDIRECT(CONCATENATE("'2018-07 (Д)'!T",TEXT(MATCH($C14,'2018-07 (Д)'!$C$2:$C$100,0)+1,0)))="Н/Д",INDIRECT(CONCATENATE("'2018-06 (Д)'!T",TEXT(MATCH($C14,'2018-06 (Д)'!$C$2:$C$100,0)+1,0))))),"Н/Д",((INDIRECT(CONCATENATE("'2018-07 (Д)'!T",TEXT(MATCH($C14,'2018-07 (Д)'!$C$2:$C$100,0)+1,0)))-INDIRECT(CONCATENATE("'2018-06 (Д)'!T",TEXT(MATCH($C14,'2018-06 (Д)'!$C$2:$C$100,0)+1,0))))/INDIRECT(CONCATENATE("'2018-06 (Д)'!T",TEXT(MATCH($C14,'2018-06 (Д)'!$C$2:$C$100,0)+1,0))))*100)</f>
        <v>33.656771497442818</v>
      </c>
      <c r="FS14" s="9">
        <f ca="1">IF(OR(INDIRECT(CONCATENATE("'2018-08 (Д)'!T",TEXT(MATCH($C14,'2018-08 (Д)'!$C$2:$C$100,0)+1,0)))="Н/Д",INDIRECT(CONCATENATE("'2018-07 (Д)'!T",TEXT(MATCH($C14,'2018-07 (Д)'!$C$2:$C$100,0)+1,0)))="Н/Д",AND(INDIRECT(CONCATENATE("'2018-08 (Д)'!T",TEXT(MATCH($C14,'2018-08 (Д)'!$C$2:$C$100,0)+1,0)))="Н/Д",INDIRECT(CONCATENATE("'2018-07 (Д)'!T",TEXT(MATCH($C14,'2018-07 (Д)'!$C$2:$C$100,0)+1,0))))),"Н/Д",((INDIRECT(CONCATENATE("'2018-08 (Д)'!T",TEXT(MATCH($C14,'2018-08 (Д)'!$C$2:$C$100,0)+1,0)))-INDIRECT(CONCATENATE("'2018-07 (Д)'!T",TEXT(MATCH($C14,'2018-07 (Д)'!$C$2:$C$100,0)+1,0))))/INDIRECT(CONCATENATE("'2018-07 (Д)'!T",TEXT(MATCH($C14,'2018-07 (Д)'!$C$2:$C$100,0)+1,0))))*100)</f>
        <v>241.81955277654245</v>
      </c>
      <c r="FT14" s="9">
        <f ca="1">IF(OR(INDIRECT(CONCATENATE("'2018-09 (Д)'!T",TEXT(MATCH($C14,'2018-09 (Д)'!$C$2:$C$100,0)+1,0)))="Н/Д",INDIRECT(CONCATENATE("'2018-08 (Д)'!T",TEXT(MATCH($C14,'2018-08 (Д)'!$C$2:$C$100,0)+1,0)))="Н/Д",AND(INDIRECT(CONCATENATE("'2018-09 (Д)'!T",TEXT(MATCH($C14,'2018-09 (Д)'!$C$2:$C$100,0)+1,0)))="Н/Д",INDIRECT(CONCATENATE("'2018-08 (Д)'!T",TEXT(MATCH($C14,'2018-08 (Д)'!$C$2:$C$100,0)+1,0))))),"Н/Д",((INDIRECT(CONCATENATE("'2018-09 (Д)'!T",TEXT(MATCH($C14,'2018-09 (Д)'!$C$2:$C$100,0)+1,0)))-INDIRECT(CONCATENATE("'2018-08 (Д)'!T",TEXT(MATCH($C14,'2018-08 (Д)'!$C$2:$C$100,0)+1,0))))/INDIRECT(CONCATENATE("'2018-08 (Д)'!T",TEXT(MATCH($C14,'2018-08 (Д)'!$C$2:$C$100,0)+1,0))))*100)</f>
        <v>-73.067438452392224</v>
      </c>
      <c r="FU14" s="9">
        <f ca="1">IF(OR(INDIRECT(CONCATENATE("'2018-10 (Д)'!T",TEXT(MATCH($C14,'2018-10 (Д)'!$C$2:$C$100,0)+1,0)))="Н/Д",INDIRECT(CONCATENATE("'2018-09 (Д)'!T",TEXT(MATCH($C14,'2018-09 (Д)'!$C$2:$C$100,0)+1,0)))="Н/Д",AND(INDIRECT(CONCATENATE("'2018-10 (Д)'!T",TEXT(MATCH($C14,'2018-10 (Д)'!$C$2:$C$100,0)+1,0)))="Н/Д",INDIRECT(CONCATENATE("'2018-09 (Д)'!T",TEXT(MATCH($C14,'2018-09 (Д)'!$C$2:$C$100,0)+1,0))))),"Н/Д",((INDIRECT(CONCATENATE("'2018-10 (Д)'!T",TEXT(MATCH($C14,'2018-10 (Д)'!$C$2:$C$100,0)+1,0)))-INDIRECT(CONCATENATE("'2018-09 (Д)'!T",TEXT(MATCH($C14,'2018-09 (Д)'!$C$2:$C$100,0)+1,0))))/INDIRECT(CONCATENATE("'2018-09 (Д)'!T",TEXT(MATCH($C14,'2018-09 (Д)'!$C$2:$C$100,0)+1,0))))*100)</f>
        <v>-18.340883102406615</v>
      </c>
      <c r="FV14" s="9">
        <f ca="1">IF(OR(INDIRECT(CONCATENATE("'2018-11 (Д)'!T",TEXT(MATCH($C14,'2018-11 (Д)'!$C$2:$C$100,0)+1,0)))="Н/Д",INDIRECT(CONCATENATE("'2018-10 (Д)'!T",TEXT(MATCH($C14,'2018-10 (Д)'!$C$2:$C$100,0)+1,0)))="Н/Д",AND(INDIRECT(CONCATENATE("'2018-11 (Д)'!T",TEXT(MATCH($C14,'2018-11 (Д)'!$C$2:$C$100,0)+1,0)))="Н/Д",INDIRECT(CONCATENATE("'2018-10 (Д)'!T",TEXT(MATCH($C14,'2018-10 (Д)'!$C$2:$C$100,0)+1,0))))),"Н/Д",((INDIRECT(CONCATENATE("'2018-11 (Д)'!T",TEXT(MATCH($C14,'2018-11 (Д)'!$C$2:$C$100,0)+1,0)))-INDIRECT(CONCATENATE("'2018-10 (Д)'!T",TEXT(MATCH($C14,'2018-10 (Д)'!$C$2:$C$100,0)+1,0))))/INDIRECT(CONCATENATE("'2018-10 (Д)'!T",TEXT(MATCH($C14,'2018-10 (Д)'!$C$2:$C$100,0)+1,0))))*100)</f>
        <v>20.623924880715482</v>
      </c>
      <c r="FW14" s="9">
        <f ca="1">IF(OR(INDIRECT(CONCATENATE("'2018-12 (Д)'!T",TEXT(MATCH($C14,'2018-12 (Д)'!$C$2:$C$100,0)+1,0)))="Н/Д",INDIRECT(CONCATENATE("'2018-11 (Д)'!T",TEXT(MATCH($C14,'2018-11 (Д)'!$C$2:$C$100,0)+1,0)))="Н/Д",AND(INDIRECT(CONCATENATE("'2018-12 (Д)'!T",TEXT(MATCH($C14,'2018-12 (Д)'!$C$2:$C$100,0)+1,0)))="Н/Д",INDIRECT(CONCATENATE("'2018-11 (Д)'!T",TEXT(MATCH($C14,'2018-11 (Д)'!$C$2:$C$100,0)+1,0))))),"Н/Д",((INDIRECT(CONCATENATE("'2018-12 (Д)'!T",TEXT(MATCH($C14,'2018-12 (Д)'!$C$2:$C$100,0)+1,0)))-INDIRECT(CONCATENATE("'2018-11 (Д)'!T",TEXT(MATCH($C14,'2018-11 (Д)'!$C$2:$C$100,0)+1,0))))/INDIRECT(CONCATENATE("'2018-11 (Д)'!T",TEXT(MATCH($C14,'2018-11 (Д)'!$C$2:$C$100,0)+1,0))))*100)</f>
        <v>57.371018770789647</v>
      </c>
      <c r="FX14" s="9"/>
      <c r="FY14" s="9">
        <f ca="1">IF(OR(INDIRECT(CONCATENATE("'2018-03 (Д)'!U",TEXT(MATCH($C14,'2018-03 (Д)'!$C$2:$C$100,0)+1,0)))="Н/Д",INDIRECT(CONCATENATE("'2018-02 (Д)'!U",TEXT(MATCH($C14,'2018-02 (Д)'!$C$2:$C$100,0)+1,0)))="Н/Д",AND(INDIRECT(CONCATENATE("'2018-03 (Д)'!U",TEXT(MATCH($C14,'2018-03 (Д)'!$C$2:$C$100,0)+1,0)))="Н/Д",INDIRECT(CONCATENATE("'2018-02 (Д)'!U",TEXT(MATCH($C14,'2018-02 (Д)'!$C$2:$C$100,0)+1,0))))),"Н/Д",((INDIRECT(CONCATENATE("'2018-03 (Д)'!U",TEXT(MATCH($C14,'2018-03 (Д)'!$C$2:$C$100,0)+1,0)))-INDIRECT(CONCATENATE("'2018-02 (Д)'!U",TEXT(MATCH($C14,'2018-02 (Д)'!$C$2:$C$100,0)+1,0))))/INDIRECT(CONCATENATE("'2018-02 (Д)'!U",TEXT(MATCH($C14,'2018-02 (Д)'!$C$2:$C$100,0)+1,0))))*100)</f>
        <v>60316.523993176466</v>
      </c>
      <c r="FZ14" s="9">
        <f ca="1">IF(OR(INDIRECT(CONCATENATE("'2018-04 (Д)'!U",TEXT(MATCH($C14,'2018-04 (Д)'!$C$2:$C$100,0)+1,0)))="Н/Д",INDIRECT(CONCATENATE("'2018-03 (Д)'!U",TEXT(MATCH($C14,'2018-03 (Д)'!$C$2:$C$100,0)+1,0)))="Н/Д",AND(INDIRECT(CONCATENATE("'2018-04 (Д)'!U",TEXT(MATCH($C14,'2018-04 (Д)'!$C$2:$C$100,0)+1,0)))="Н/Д",INDIRECT(CONCATENATE("'2018-03 (Д)'!U",TEXT(MATCH($C14,'2018-03 (Д)'!$C$2:$C$100,0)+1,0))))),"Н/Д",((INDIRECT(CONCATENATE("'2018-04 (Д)'!U",TEXT(MATCH($C14,'2018-04 (Д)'!$C$2:$C$100,0)+1,0)))-INDIRECT(CONCATENATE("'2018-03 (Д)'!U",TEXT(MATCH($C14,'2018-03 (Д)'!$C$2:$C$100,0)+1,0))))/INDIRECT(CONCATENATE("'2018-03 (Д)'!U",TEXT(MATCH($C14,'2018-03 (Д)'!$C$2:$C$100,0)+1,0))))*100)</f>
        <v>-200.2978955120474</v>
      </c>
      <c r="GA14" s="9">
        <f ca="1">IF(OR(INDIRECT(CONCATENATE("'2018-05 (Д)'!U",TEXT(MATCH($C14,'2018-05 (Д)'!$C$2:$C$100,0)+1,0)))="Н/Д",INDIRECT(CONCATENATE("'2018-04 (Д)'!U",TEXT(MATCH($C14,'2018-04 (Д)'!$C$2:$C$100,0)+1,0)))="Н/Д",AND(INDIRECT(CONCATENATE("'2018-05 (Д)'!U",TEXT(MATCH($C14,'2018-05 (Д)'!$C$2:$C$100,0)+1,0)))="Н/Д",INDIRECT(CONCATENATE("'2018-04 (Д)'!U",TEXT(MATCH($C14,'2018-04 (Д)'!$C$2:$C$100,0)+1,0))))),"Н/Д",((INDIRECT(CONCATENATE("'2018-05 (Д)'!U",TEXT(MATCH($C14,'2018-05 (Д)'!$C$2:$C$100,0)+1,0)))-INDIRECT(CONCATENATE("'2018-04 (Д)'!U",TEXT(MATCH($C14,'2018-04 (Д)'!$C$2:$C$100,0)+1,0))))/INDIRECT(CONCATENATE("'2018-04 (Д)'!U",TEXT(MATCH($C14,'2018-04 (Д)'!$C$2:$C$100,0)+1,0))))*100)</f>
        <v>-100.06656431555298</v>
      </c>
      <c r="GB14" s="9">
        <f ca="1">IF(OR(INDIRECT(CONCATENATE("'2018-06 (Д)'!U",TEXT(MATCH($C14,'2018-06 (Д)'!$C$2:$C$100,0)+1,0)))="Н/Д",INDIRECT(CONCATENATE("'2018-05 (Д)'!U",TEXT(MATCH($C14,'2018-05 (Д)'!$C$2:$C$100,0)+1,0)))="Н/Д",AND(INDIRECT(CONCATENATE("'2018-06 (Д)'!U",TEXT(MATCH($C14,'2018-06 (Д)'!$C$2:$C$100,0)+1,0)))="Н/Д",INDIRECT(CONCATENATE("'2018-05 (Д)'!U",TEXT(MATCH($C14,'2018-05 (Д)'!$C$2:$C$100,0)+1,0))))),"Н/Д",((INDIRECT(CONCATENATE("'2018-06 (Д)'!U",TEXT(MATCH($C14,'2018-06 (Д)'!$C$2:$C$100,0)+1,0)))-INDIRECT(CONCATENATE("'2018-05 (Д)'!U",TEXT(MATCH($C14,'2018-05 (Д)'!$C$2:$C$100,0)+1,0))))/INDIRECT(CONCATENATE("'2018-05 (Д)'!U",TEXT(MATCH($C14,'2018-05 (Д)'!$C$2:$C$100,0)+1,0))))*100)</f>
        <v>1074.1054876760745</v>
      </c>
      <c r="GC14" s="9">
        <f ca="1">IF(OR(INDIRECT(CONCATENATE("'2018-07 (Д)'!U",TEXT(MATCH($C14,'2018-07 (Д)'!$C$2:$C$100,0)+1,0)))="Н/Д",INDIRECT(CONCATENATE("'2018-06 (Д)'!U",TEXT(MATCH($C14,'2018-06 (Д)'!$C$2:$C$100,0)+1,0)))="Н/Д",AND(INDIRECT(CONCATENATE("'2018-07 (Д)'!U",TEXT(MATCH($C14,'2018-07 (Д)'!$C$2:$C$100,0)+1,0)))="Н/Д",INDIRECT(CONCATENATE("'2018-06 (Д)'!U",TEXT(MATCH($C14,'2018-06 (Д)'!$C$2:$C$100,0)+1,0))))),"Н/Д",((INDIRECT(CONCATENATE("'2018-07 (Д)'!U",TEXT(MATCH($C14,'2018-07 (Д)'!$C$2:$C$100,0)+1,0)))-INDIRECT(CONCATENATE("'2018-06 (Д)'!U",TEXT(MATCH($C14,'2018-06 (Д)'!$C$2:$C$100,0)+1,0))))/INDIRECT(CONCATENATE("'2018-06 (Д)'!U",TEXT(MATCH($C14,'2018-06 (Д)'!$C$2:$C$100,0)+1,0))))*100)</f>
        <v>-192.13990975470961</v>
      </c>
      <c r="GD14" s="9">
        <f ca="1">IF(OR(INDIRECT(CONCATENATE("'2018-08 (Д)'!U",TEXT(MATCH($C14,'2018-08 (Д)'!$C$2:$C$100,0)+1,0)))="Н/Д",INDIRECT(CONCATENATE("'2018-07 (Д)'!U",TEXT(MATCH($C14,'2018-07 (Д)'!$C$2:$C$100,0)+1,0)))="Н/Д",AND(INDIRECT(CONCATENATE("'2018-08 (Д)'!U",TEXT(MATCH($C14,'2018-08 (Д)'!$C$2:$C$100,0)+1,0)))="Н/Д",INDIRECT(CONCATENATE("'2018-07 (Д)'!U",TEXT(MATCH($C14,'2018-07 (Д)'!$C$2:$C$100,0)+1,0))))),"Н/Д",((INDIRECT(CONCATENATE("'2018-08 (Д)'!U",TEXT(MATCH($C14,'2018-08 (Д)'!$C$2:$C$100,0)+1,0)))-INDIRECT(CONCATENATE("'2018-07 (Д)'!U",TEXT(MATCH($C14,'2018-07 (Д)'!$C$2:$C$100,0)+1,0))))/INDIRECT(CONCATENATE("'2018-07 (Д)'!U",TEXT(MATCH($C14,'2018-07 (Д)'!$C$2:$C$100,0)+1,0))))*100)</f>
        <v>-103.45295733115169</v>
      </c>
      <c r="GE14" s="9">
        <f ca="1">IF(OR(INDIRECT(CONCATENATE("'2018-09 (Д)'!U",TEXT(MATCH($C14,'2018-09 (Д)'!$C$2:$C$100,0)+1,0)))="Н/Д",INDIRECT(CONCATENATE("'2018-08 (Д)'!U",TEXT(MATCH($C14,'2018-08 (Д)'!$C$2:$C$100,0)+1,0)))="Н/Д",AND(INDIRECT(CONCATENATE("'2018-09 (Д)'!U",TEXT(MATCH($C14,'2018-09 (Д)'!$C$2:$C$100,0)+1,0)))="Н/Д",INDIRECT(CONCATENATE("'2018-08 (Д)'!U",TEXT(MATCH($C14,'2018-08 (Д)'!$C$2:$C$100,0)+1,0))))),"Н/Д",((INDIRECT(CONCATENATE("'2018-09 (Д)'!U",TEXT(MATCH($C14,'2018-09 (Д)'!$C$2:$C$100,0)+1,0)))-INDIRECT(CONCATENATE("'2018-08 (Д)'!U",TEXT(MATCH($C14,'2018-08 (Д)'!$C$2:$C$100,0)+1,0))))/INDIRECT(CONCATENATE("'2018-08 (Д)'!U",TEXT(MATCH($C14,'2018-08 (Д)'!$C$2:$C$100,0)+1,0))))*100)</f>
        <v>832.87536120300183</v>
      </c>
      <c r="GF14" s="9">
        <f ca="1">IF(OR(INDIRECT(CONCATENATE("'2018-10 (Д)'!U",TEXT(MATCH($C14,'2018-10 (Д)'!$C$2:$C$100,0)+1,0)))="Н/Д",INDIRECT(CONCATENATE("'2018-09 (Д)'!U",TEXT(MATCH($C14,'2018-09 (Д)'!$C$2:$C$100,0)+1,0)))="Н/Д",AND(INDIRECT(CONCATENATE("'2018-10 (Д)'!U",TEXT(MATCH($C14,'2018-10 (Д)'!$C$2:$C$100,0)+1,0)))="Н/Д",INDIRECT(CONCATENATE("'2018-09 (Д)'!U",TEXT(MATCH($C14,'2018-09 (Д)'!$C$2:$C$100,0)+1,0))))),"Н/Д",((INDIRECT(CONCATENATE("'2018-10 (Д)'!U",TEXT(MATCH($C14,'2018-10 (Д)'!$C$2:$C$100,0)+1,0)))-INDIRECT(CONCATENATE("'2018-09 (Д)'!U",TEXT(MATCH($C14,'2018-09 (Д)'!$C$2:$C$100,0)+1,0))))/INDIRECT(CONCATENATE("'2018-09 (Д)'!U",TEXT(MATCH($C14,'2018-09 (Д)'!$C$2:$C$100,0)+1,0))))*100)</f>
        <v>458.86593945470884</v>
      </c>
      <c r="GG14" s="9">
        <f ca="1">IF(OR(INDIRECT(CONCATENATE("'2018-11 (Д)'!U",TEXT(MATCH($C14,'2018-11 (Д)'!$C$2:$C$100,0)+1,0)))="Н/Д",INDIRECT(CONCATENATE("'2018-10 (Д)'!U",TEXT(MATCH($C14,'2018-10 (Д)'!$C$2:$C$100,0)+1,0)))="Н/Д",AND(INDIRECT(CONCATENATE("'2018-11 (Д)'!U",TEXT(MATCH($C14,'2018-11 (Д)'!$C$2:$C$100,0)+1,0)))="Н/Д",INDIRECT(CONCATENATE("'2018-10 (Д)'!U",TEXT(MATCH($C14,'2018-10 (Д)'!$C$2:$C$100,0)+1,0))))),"Н/Д",((INDIRECT(CONCATENATE("'2018-11 (Д)'!U",TEXT(MATCH($C14,'2018-11 (Д)'!$C$2:$C$100,0)+1,0)))-INDIRECT(CONCATENATE("'2018-10 (Д)'!U",TEXT(MATCH($C14,'2018-10 (Д)'!$C$2:$C$100,0)+1,0))))/INDIRECT(CONCATENATE("'2018-10 (Д)'!U",TEXT(MATCH($C14,'2018-10 (Д)'!$C$2:$C$100,0)+1,0))))*100)</f>
        <v>-217.24301717657988</v>
      </c>
      <c r="GH14" s="9">
        <f ca="1">IF(OR(INDIRECT(CONCATENATE("'2018-12 (Д)'!U",TEXT(MATCH($C14,'2018-12 (Д)'!$C$2:$C$100,0)+1,0)))="Н/Д",INDIRECT(CONCATENATE("'2018-11 (Д)'!U",TEXT(MATCH($C14,'2018-11 (Д)'!$C$2:$C$100,0)+1,0)))="Н/Д",AND(INDIRECT(CONCATENATE("'2018-12 (Д)'!U",TEXT(MATCH($C14,'2018-12 (Д)'!$C$2:$C$100,0)+1,0)))="Н/Д",INDIRECT(CONCATENATE("'2018-11 (Д)'!U",TEXT(MATCH($C14,'2018-11 (Д)'!$C$2:$C$100,0)+1,0))))),"Н/Д",((INDIRECT(CONCATENATE("'2018-12 (Д)'!U",TEXT(MATCH($C14,'2018-12 (Д)'!$C$2:$C$100,0)+1,0)))-INDIRECT(CONCATENATE("'2018-11 (Д)'!U",TEXT(MATCH($C14,'2018-11 (Д)'!$C$2:$C$100,0)+1,0))))/INDIRECT(CONCATENATE("'2018-11 (Д)'!U",TEXT(MATCH($C14,'2018-11 (Д)'!$C$2:$C$100,0)+1,0))))*100)</f>
        <v>-119.79534528493274</v>
      </c>
      <c r="GI14" s="9"/>
      <c r="GJ14" s="9">
        <f ca="1">IF(OR(INDIRECT(CONCATENATE("'2018-03 (Д)'!V",TEXT(MATCH($C14,'2018-03 (Д)'!$C$2:$C$100,0)+1,0)))="Н/Д",INDIRECT(CONCATENATE("'2018-02 (Д)'!V",TEXT(MATCH($C14,'2018-02 (Д)'!$C$2:$C$100,0)+1,0)))="Н/Д",AND(INDIRECT(CONCATENATE("'2018-03 (Д)'!V",TEXT(MATCH($C14,'2018-03 (Д)'!$C$2:$C$100,0)+1,0)))="Н/Д",INDIRECT(CONCATENATE("'2018-02 (Д)'!V",TEXT(MATCH($C14,'2018-02 (Д)'!$C$2:$C$100,0)+1,0))))),"Н/Д",((INDIRECT(CONCATENATE("'2018-03 (Д)'!V",TEXT(MATCH($C14,'2018-03 (Д)'!$C$2:$C$100,0)+1,0)))-INDIRECT(CONCATENATE("'2018-02 (Д)'!V",TEXT(MATCH($C14,'2018-02 (Д)'!$C$2:$C$100,0)+1,0))))/INDIRECT(CONCATENATE("'2018-02 (Д)'!V",TEXT(MATCH($C14,'2018-02 (Д)'!$C$2:$C$100,0)+1,0))))*100)</f>
        <v>96.648035751308356</v>
      </c>
      <c r="GK14" s="9">
        <f ca="1">IF(OR(INDIRECT(CONCATENATE("'2018-04 (Д)'!V",TEXT(MATCH($C14,'2018-04 (Д)'!$C$2:$C$100,0)+1,0)))="Н/Д",INDIRECT(CONCATENATE("'2018-03 (Д)'!V",TEXT(MATCH($C14,'2018-03 (Д)'!$C$2:$C$100,0)+1,0)))="Н/Д",AND(INDIRECT(CONCATENATE("'2018-04 (Д)'!V",TEXT(MATCH($C14,'2018-04 (Д)'!$C$2:$C$100,0)+1,0)))="Н/Д",INDIRECT(CONCATENATE("'2018-03 (Д)'!V",TEXT(MATCH($C14,'2018-03 (Д)'!$C$2:$C$100,0)+1,0))))),"Н/Д",((INDIRECT(CONCATENATE("'2018-04 (Д)'!V",TEXT(MATCH($C14,'2018-04 (Д)'!$C$2:$C$100,0)+1,0)))-INDIRECT(CONCATENATE("'2018-03 (Д)'!V",TEXT(MATCH($C14,'2018-03 (Д)'!$C$2:$C$100,0)+1,0))))/INDIRECT(CONCATENATE("'2018-03 (Д)'!V",TEXT(MATCH($C14,'2018-03 (Д)'!$C$2:$C$100,0)+1,0))))*100)</f>
        <v>-10.566309372775361</v>
      </c>
      <c r="GL14" s="9">
        <f ca="1">IF(OR(INDIRECT(CONCATENATE("'2018-05 (Д)'!V",TEXT(MATCH($C14,'2018-05 (Д)'!$C$2:$C$100,0)+1,0)))="Н/Д",INDIRECT(CONCATENATE("'2018-04 (Д)'!V",TEXT(MATCH($C14,'2018-04 (Д)'!$C$2:$C$100,0)+1,0)))="Н/Д",AND(INDIRECT(CONCATENATE("'2018-05 (Д)'!V",TEXT(MATCH($C14,'2018-05 (Д)'!$C$2:$C$100,0)+1,0)))="Н/Д",INDIRECT(CONCATENATE("'2018-04 (Д)'!V",TEXT(MATCH($C14,'2018-04 (Д)'!$C$2:$C$100,0)+1,0))))),"Н/Д",((INDIRECT(CONCATENATE("'2018-05 (Д)'!V",TEXT(MATCH($C14,'2018-05 (Д)'!$C$2:$C$100,0)+1,0)))-INDIRECT(CONCATENATE("'2018-04 (Д)'!V",TEXT(MATCH($C14,'2018-04 (Д)'!$C$2:$C$100,0)+1,0))))/INDIRECT(CONCATENATE("'2018-04 (Д)'!V",TEXT(MATCH($C14,'2018-04 (Д)'!$C$2:$C$100,0)+1,0))))*100)</f>
        <v>2.0924528710149879</v>
      </c>
      <c r="GM14" s="9">
        <f ca="1">IF(OR(INDIRECT(CONCATENATE("'2018-06 (Д)'!V",TEXT(MATCH($C14,'2018-06 (Д)'!$C$2:$C$100,0)+1,0)))="Н/Д",INDIRECT(CONCATENATE("'2018-05 (Д)'!V",TEXT(MATCH($C14,'2018-05 (Д)'!$C$2:$C$100,0)+1,0)))="Н/Д",AND(INDIRECT(CONCATENATE("'2018-06 (Д)'!V",TEXT(MATCH($C14,'2018-06 (Д)'!$C$2:$C$100,0)+1,0)))="Н/Д",INDIRECT(CONCATENATE("'2018-05 (Д)'!V",TEXT(MATCH($C14,'2018-05 (Д)'!$C$2:$C$100,0)+1,0))))),"Н/Д",((INDIRECT(CONCATENATE("'2018-06 (Д)'!V",TEXT(MATCH($C14,'2018-06 (Д)'!$C$2:$C$100,0)+1,0)))-INDIRECT(CONCATENATE("'2018-05 (Д)'!V",TEXT(MATCH($C14,'2018-05 (Д)'!$C$2:$C$100,0)+1,0))))/INDIRECT(CONCATENATE("'2018-05 (Д)'!V",TEXT(MATCH($C14,'2018-05 (Д)'!$C$2:$C$100,0)+1,0))))*100)</f>
        <v>3.3523644314346712</v>
      </c>
      <c r="GN14" s="9">
        <f ca="1">IF(OR(INDIRECT(CONCATENATE("'2018-07 (Д)'!V",TEXT(MATCH($C14,'2018-07 (Д)'!$C$2:$C$100,0)+1,0)))="Н/Д",INDIRECT(CONCATENATE("'2018-06 (Д)'!V",TEXT(MATCH($C14,'2018-06 (Д)'!$C$2:$C$100,0)+1,0)))="Н/Д",AND(INDIRECT(CONCATENATE("'2018-07 (Д)'!V",TEXT(MATCH($C14,'2018-07 (Д)'!$C$2:$C$100,0)+1,0)))="Н/Д",INDIRECT(CONCATENATE("'2018-06 (Д)'!V",TEXT(MATCH($C14,'2018-06 (Д)'!$C$2:$C$100,0)+1,0))))),"Н/Д",((INDIRECT(CONCATENATE("'2018-07 (Д)'!V",TEXT(MATCH($C14,'2018-07 (Д)'!$C$2:$C$100,0)+1,0)))-INDIRECT(CONCATENATE("'2018-06 (Д)'!V",TEXT(MATCH($C14,'2018-06 (Д)'!$C$2:$C$100,0)+1,0))))/INDIRECT(CONCATENATE("'2018-06 (Д)'!V",TEXT(MATCH($C14,'2018-06 (Д)'!$C$2:$C$100,0)+1,0))))*100)</f>
        <v>24.713178999670827</v>
      </c>
      <c r="GO14" s="9">
        <f ca="1">IF(OR(INDIRECT(CONCATENATE("'2018-08 (Д)'!V",TEXT(MATCH($C14,'2018-08 (Д)'!$C$2:$C$100,0)+1,0)))="Н/Д",INDIRECT(CONCATENATE("'2018-07 (Д)'!V",TEXT(MATCH($C14,'2018-07 (Д)'!$C$2:$C$100,0)+1,0)))="Н/Д",AND(INDIRECT(CONCATENATE("'2018-08 (Д)'!V",TEXT(MATCH($C14,'2018-08 (Д)'!$C$2:$C$100,0)+1,0)))="Н/Д",INDIRECT(CONCATENATE("'2018-07 (Д)'!V",TEXT(MATCH($C14,'2018-07 (Д)'!$C$2:$C$100,0)+1,0))))),"Н/Д",((INDIRECT(CONCATENATE("'2018-08 (Д)'!V",TEXT(MATCH($C14,'2018-08 (Д)'!$C$2:$C$100,0)+1,0)))-INDIRECT(CONCATENATE("'2018-07 (Д)'!V",TEXT(MATCH($C14,'2018-07 (Д)'!$C$2:$C$100,0)+1,0))))/INDIRECT(CONCATENATE("'2018-07 (Д)'!V",TEXT(MATCH($C14,'2018-07 (Д)'!$C$2:$C$100,0)+1,0))))*100)</f>
        <v>-30.554324268018096</v>
      </c>
      <c r="GP14" s="9">
        <f ca="1">IF(OR(INDIRECT(CONCATENATE("'2018-09 (Д)'!V",TEXT(MATCH($C14,'2018-09 (Д)'!$C$2:$C$100,0)+1,0)))="Н/Д",INDIRECT(CONCATENATE("'2018-08 (Д)'!V",TEXT(MATCH($C14,'2018-08 (Д)'!$C$2:$C$100,0)+1,0)))="Н/Д",AND(INDIRECT(CONCATENATE("'2018-09 (Д)'!V",TEXT(MATCH($C14,'2018-09 (Д)'!$C$2:$C$100,0)+1,0)))="Н/Д",INDIRECT(CONCATENATE("'2018-08 (Д)'!V",TEXT(MATCH($C14,'2018-08 (Д)'!$C$2:$C$100,0)+1,0))))),"Н/Д",((INDIRECT(CONCATENATE("'2018-09 (Д)'!V",TEXT(MATCH($C14,'2018-09 (Д)'!$C$2:$C$100,0)+1,0)))-INDIRECT(CONCATENATE("'2018-08 (Д)'!V",TEXT(MATCH($C14,'2018-08 (Д)'!$C$2:$C$100,0)+1,0))))/INDIRECT(CONCATENATE("'2018-08 (Д)'!V",TEXT(MATCH($C14,'2018-08 (Д)'!$C$2:$C$100,0)+1,0))))*100)</f>
        <v>17.279892858511886</v>
      </c>
      <c r="GQ14" s="9">
        <f ca="1">IF(OR(INDIRECT(CONCATENATE("'2018-10 (Д)'!V",TEXT(MATCH($C14,'2018-10 (Д)'!$C$2:$C$100,0)+1,0)))="Н/Д",INDIRECT(CONCATENATE("'2018-09 (Д)'!V",TEXT(MATCH($C14,'2018-09 (Д)'!$C$2:$C$100,0)+1,0)))="Н/Д",AND(INDIRECT(CONCATENATE("'2018-10 (Д)'!V",TEXT(MATCH($C14,'2018-10 (Д)'!$C$2:$C$100,0)+1,0)))="Н/Д",INDIRECT(CONCATENATE("'2018-09 (Д)'!V",TEXT(MATCH($C14,'2018-09 (Д)'!$C$2:$C$100,0)+1,0))))),"Н/Д",((INDIRECT(CONCATENATE("'2018-10 (Д)'!V",TEXT(MATCH($C14,'2018-10 (Д)'!$C$2:$C$100,0)+1,0)))-INDIRECT(CONCATENATE("'2018-09 (Д)'!V",TEXT(MATCH($C14,'2018-09 (Д)'!$C$2:$C$100,0)+1,0))))/INDIRECT(CONCATENATE("'2018-09 (Д)'!V",TEXT(MATCH($C14,'2018-09 (Д)'!$C$2:$C$100,0)+1,0))))*100)</f>
        <v>29.289547215763822</v>
      </c>
      <c r="GR14" s="9">
        <f ca="1">IF(OR(INDIRECT(CONCATENATE("'2018-11 (Д)'!V",TEXT(MATCH($C14,'2018-11 (Д)'!$C$2:$C$100,0)+1,0)))="Н/Д",INDIRECT(CONCATENATE("'2018-10 (Д)'!V",TEXT(MATCH($C14,'2018-10 (Д)'!$C$2:$C$100,0)+1,0)))="Н/Д",AND(INDIRECT(CONCATENATE("'2018-11 (Д)'!V",TEXT(MATCH($C14,'2018-11 (Д)'!$C$2:$C$100,0)+1,0)))="Н/Д",INDIRECT(CONCATENATE("'2018-10 (Д)'!V",TEXT(MATCH($C14,'2018-10 (Д)'!$C$2:$C$100,0)+1,0))))),"Н/Д",((INDIRECT(CONCATENATE("'2018-11 (Д)'!V",TEXT(MATCH($C14,'2018-11 (Д)'!$C$2:$C$100,0)+1,0)))-INDIRECT(CONCATENATE("'2018-10 (Д)'!V",TEXT(MATCH($C14,'2018-10 (Д)'!$C$2:$C$100,0)+1,0))))/INDIRECT(CONCATENATE("'2018-10 (Д)'!V",TEXT(MATCH($C14,'2018-10 (Д)'!$C$2:$C$100,0)+1,0))))*100)</f>
        <v>-33.570303877964385</v>
      </c>
      <c r="GS14" s="9">
        <f ca="1">IF(OR(INDIRECT(CONCATENATE("'2018-12 (Д)'!V",TEXT(MATCH($C14,'2018-12 (Д)'!$C$2:$C$100,0)+1,0)))="Н/Д",INDIRECT(CONCATENATE("'2018-11 (Д)'!V",TEXT(MATCH($C14,'2018-11 (Д)'!$C$2:$C$100,0)+1,0)))="Н/Д",AND(INDIRECT(CONCATENATE("'2018-12 (Д)'!V",TEXT(MATCH($C14,'2018-12 (Д)'!$C$2:$C$100,0)+1,0)))="Н/Д",INDIRECT(CONCATENATE("'2018-11 (Д)'!V",TEXT(MATCH($C14,'2018-11 (Д)'!$C$2:$C$100,0)+1,0))))),"Н/Д",((INDIRECT(CONCATENATE("'2018-12 (Д)'!V",TEXT(MATCH($C14,'2018-12 (Д)'!$C$2:$C$100,0)+1,0)))-INDIRECT(CONCATENATE("'2018-11 (Д)'!V",TEXT(MATCH($C14,'2018-11 (Д)'!$C$2:$C$100,0)+1,0))))/INDIRECT(CONCATENATE("'2018-11 (Д)'!V",TEXT(MATCH($C14,'2018-11 (Д)'!$C$2:$C$100,0)+1,0))))*100)</f>
        <v>2.2422103198439078</v>
      </c>
      <c r="GT14" s="9"/>
      <c r="GU14" s="9">
        <f ca="1">IF(OR(INDIRECT(CONCATENATE("'2018-03 (Д)'!W",TEXT(MATCH($C14,'2018-03 (Д)'!$C$2:$C$100,0)+1,0)))="Н/Д",INDIRECT(CONCATENATE("'2018-02 (Д)'!W",TEXT(MATCH($C14,'2018-02 (Д)'!$C$2:$C$100,0)+1,0)))="Н/Д",AND(INDIRECT(CONCATENATE("'2018-03 (Д)'!W",TEXT(MATCH($C14,'2018-03 (Д)'!$C$2:$C$100,0)+1,0)))="Н/Д",INDIRECT(CONCATENATE("'2018-02 (Д)'!W",TEXT(MATCH($C14,'2018-02 (Д)'!$C$2:$C$100,0)+1,0))))),"Н/Д",((INDIRECT(CONCATENATE("'2018-03 (Д)'!W",TEXT(MATCH($C14,'2018-03 (Д)'!$C$2:$C$100,0)+1,0)))-INDIRECT(CONCATENATE("'2018-02 (Д)'!W",TEXT(MATCH($C14,'2018-02 (Д)'!$C$2:$C$100,0)+1,0))))/INDIRECT(CONCATENATE("'2018-02 (Д)'!W",TEXT(MATCH($C14,'2018-02 (Д)'!$C$2:$C$100,0)+1,0))))*100)</f>
        <v>44.881113477522511</v>
      </c>
      <c r="GV14" s="9">
        <f ca="1">IF(OR(INDIRECT(CONCATENATE("'2018-04 (Д)'!W",TEXT(MATCH($C14,'2018-04 (Д)'!$C$2:$C$100,0)+1,0)))="Н/Д",INDIRECT(CONCATENATE("'2018-03 (Д)'!W",TEXT(MATCH($C14,'2018-03 (Д)'!$C$2:$C$100,0)+1,0)))="Н/Д",AND(INDIRECT(CONCATENATE("'2018-04 (Д)'!W",TEXT(MATCH($C14,'2018-04 (Д)'!$C$2:$C$100,0)+1,0)))="Н/Д",INDIRECT(CONCATENATE("'2018-03 (Д)'!W",TEXT(MATCH($C14,'2018-03 (Д)'!$C$2:$C$100,0)+1,0))))),"Н/Д",((INDIRECT(CONCATENATE("'2018-04 (Д)'!W",TEXT(MATCH($C14,'2018-04 (Д)'!$C$2:$C$100,0)+1,0)))-INDIRECT(CONCATENATE("'2018-03 (Д)'!W",TEXT(MATCH($C14,'2018-03 (Д)'!$C$2:$C$100,0)+1,0))))/INDIRECT(CONCATENATE("'2018-03 (Д)'!W",TEXT(MATCH($C14,'2018-03 (Д)'!$C$2:$C$100,0)+1,0))))*100)</f>
        <v>15.449751151600957</v>
      </c>
      <c r="GW14" s="9">
        <f ca="1">IF(OR(INDIRECT(CONCATENATE("'2018-05 (Д)'!W",TEXT(MATCH($C14,'2018-05 (Д)'!$C$2:$C$100,0)+1,0)))="Н/Д",INDIRECT(CONCATENATE("'2018-04 (Д)'!W",TEXT(MATCH($C14,'2018-04 (Д)'!$C$2:$C$100,0)+1,0)))="Н/Д",AND(INDIRECT(CONCATENATE("'2018-05 (Д)'!W",TEXT(MATCH($C14,'2018-05 (Д)'!$C$2:$C$100,0)+1,0)))="Н/Д",INDIRECT(CONCATENATE("'2018-04 (Д)'!W",TEXT(MATCH($C14,'2018-04 (Д)'!$C$2:$C$100,0)+1,0))))),"Н/Д",((INDIRECT(CONCATENATE("'2018-05 (Д)'!W",TEXT(MATCH($C14,'2018-05 (Д)'!$C$2:$C$100,0)+1,0)))-INDIRECT(CONCATENATE("'2018-04 (Д)'!W",TEXT(MATCH($C14,'2018-04 (Д)'!$C$2:$C$100,0)+1,0))))/INDIRECT(CONCATENATE("'2018-04 (Д)'!W",TEXT(MATCH($C14,'2018-04 (Д)'!$C$2:$C$100,0)+1,0))))*100)</f>
        <v>-21.026600380815847</v>
      </c>
      <c r="GX14" s="9">
        <f ca="1">IF(OR(INDIRECT(CONCATENATE("'2018-06 (Д)'!W",TEXT(MATCH($C14,'2018-06 (Д)'!$C$2:$C$100,0)+1,0)))="Н/Д",INDIRECT(CONCATENATE("'2018-05 (Д)'!W",TEXT(MATCH($C14,'2018-05 (Д)'!$C$2:$C$100,0)+1,0)))="Н/Д",AND(INDIRECT(CONCATENATE("'2018-06 (Д)'!W",TEXT(MATCH($C14,'2018-06 (Д)'!$C$2:$C$100,0)+1,0)))="Н/Д",INDIRECT(CONCATENATE("'2018-05 (Д)'!W",TEXT(MATCH($C14,'2018-05 (Д)'!$C$2:$C$100,0)+1,0))))),"Н/Д",((INDIRECT(CONCATENATE("'2018-06 (Д)'!W",TEXT(MATCH($C14,'2018-06 (Д)'!$C$2:$C$100,0)+1,0)))-INDIRECT(CONCATENATE("'2018-05 (Д)'!W",TEXT(MATCH($C14,'2018-05 (Д)'!$C$2:$C$100,0)+1,0))))/INDIRECT(CONCATENATE("'2018-05 (Д)'!W",TEXT(MATCH($C14,'2018-05 (Д)'!$C$2:$C$100,0)+1,0))))*100)</f>
        <v>14.155242349869997</v>
      </c>
      <c r="GY14" s="9">
        <f ca="1">IF(OR(INDIRECT(CONCATENATE("'2018-07 (Д)'!W",TEXT(MATCH($C14,'2018-07 (Д)'!$C$2:$C$100,0)+1,0)))="Н/Д",INDIRECT(CONCATENATE("'2018-06 (Д)'!W",TEXT(MATCH($C14,'2018-06 (Д)'!$C$2:$C$100,0)+1,0)))="Н/Д",AND(INDIRECT(CONCATENATE("'2018-07 (Д)'!W",TEXT(MATCH($C14,'2018-07 (Д)'!$C$2:$C$100,0)+1,0)))="Н/Д",INDIRECT(CONCATENATE("'2018-06 (Д)'!W",TEXT(MATCH($C14,'2018-06 (Д)'!$C$2:$C$100,0)+1,0))))),"Н/Д",((INDIRECT(CONCATENATE("'2018-07 (Д)'!W",TEXT(MATCH($C14,'2018-07 (Д)'!$C$2:$C$100,0)+1,0)))-INDIRECT(CONCATENATE("'2018-06 (Д)'!W",TEXT(MATCH($C14,'2018-06 (Д)'!$C$2:$C$100,0)+1,0))))/INDIRECT(CONCATENATE("'2018-06 (Д)'!W",TEXT(MATCH($C14,'2018-06 (Д)'!$C$2:$C$100,0)+1,0))))*100)</f>
        <v>-2.0609155129985521</v>
      </c>
      <c r="GZ14" s="9">
        <f ca="1">IF(OR(INDIRECT(CONCATENATE("'2018-08 (Д)'!W",TEXT(MATCH($C14,'2018-08 (Д)'!$C$2:$C$100,0)+1,0)))="Н/Д",INDIRECT(CONCATENATE("'2018-07 (Д)'!W",TEXT(MATCH($C14,'2018-07 (Д)'!$C$2:$C$100,0)+1,0)))="Н/Д",AND(INDIRECT(CONCATENATE("'2018-08 (Д)'!W",TEXT(MATCH($C14,'2018-08 (Д)'!$C$2:$C$100,0)+1,0)))="Н/Д",INDIRECT(CONCATENATE("'2018-07 (Д)'!W",TEXT(MATCH($C14,'2018-07 (Д)'!$C$2:$C$100,0)+1,0))))),"Н/Д",((INDIRECT(CONCATENATE("'2018-08 (Д)'!W",TEXT(MATCH($C14,'2018-08 (Д)'!$C$2:$C$100,0)+1,0)))-INDIRECT(CONCATENATE("'2018-07 (Д)'!W",TEXT(MATCH($C14,'2018-07 (Д)'!$C$2:$C$100,0)+1,0))))/INDIRECT(CONCATENATE("'2018-07 (Д)'!W",TEXT(MATCH($C14,'2018-07 (Д)'!$C$2:$C$100,0)+1,0))))*100)</f>
        <v>24.94410258089923</v>
      </c>
      <c r="HA14" s="9">
        <f ca="1">IF(OR(INDIRECT(CONCATENATE("'2018-09 (Д)'!W",TEXT(MATCH($C14,'2018-09 (Д)'!$C$2:$C$100,0)+1,0)))="Н/Д",INDIRECT(CONCATENATE("'2018-08 (Д)'!W",TEXT(MATCH($C14,'2018-08 (Д)'!$C$2:$C$100,0)+1,0)))="Н/Д",AND(INDIRECT(CONCATENATE("'2018-09 (Д)'!W",TEXT(MATCH($C14,'2018-09 (Д)'!$C$2:$C$100,0)+1,0)))="Н/Д",INDIRECT(CONCATENATE("'2018-08 (Д)'!W",TEXT(MATCH($C14,'2018-08 (Д)'!$C$2:$C$100,0)+1,0))))),"Н/Д",((INDIRECT(CONCATENATE("'2018-09 (Д)'!W",TEXT(MATCH($C14,'2018-09 (Д)'!$C$2:$C$100,0)+1,0)))-INDIRECT(CONCATENATE("'2018-08 (Д)'!W",TEXT(MATCH($C14,'2018-08 (Д)'!$C$2:$C$100,0)+1,0))))/INDIRECT(CONCATENATE("'2018-08 (Д)'!W",TEXT(MATCH($C14,'2018-08 (Д)'!$C$2:$C$100,0)+1,0))))*100)</f>
        <v>-15.383303303746084</v>
      </c>
      <c r="HB14" s="9">
        <f ca="1">IF(OR(INDIRECT(CONCATENATE("'2018-10 (Д)'!W",TEXT(MATCH($C14,'2018-10 (Д)'!$C$2:$C$100,0)+1,0)))="Н/Д",INDIRECT(CONCATENATE("'2018-09 (Д)'!W",TEXT(MATCH($C14,'2018-09 (Д)'!$C$2:$C$100,0)+1,0)))="Н/Д",AND(INDIRECT(CONCATENATE("'2018-10 (Д)'!W",TEXT(MATCH($C14,'2018-10 (Д)'!$C$2:$C$100,0)+1,0)))="Н/Д",INDIRECT(CONCATENATE("'2018-09 (Д)'!W",TEXT(MATCH($C14,'2018-09 (Д)'!$C$2:$C$100,0)+1,0))))),"Н/Д",((INDIRECT(CONCATENATE("'2018-10 (Д)'!W",TEXT(MATCH($C14,'2018-10 (Д)'!$C$2:$C$100,0)+1,0)))-INDIRECT(CONCATENATE("'2018-09 (Д)'!W",TEXT(MATCH($C14,'2018-09 (Д)'!$C$2:$C$100,0)+1,0))))/INDIRECT(CONCATENATE("'2018-09 (Д)'!W",TEXT(MATCH($C14,'2018-09 (Д)'!$C$2:$C$100,0)+1,0))))*100)</f>
        <v>10.576652915952318</v>
      </c>
      <c r="HC14" s="9">
        <f ca="1">IF(OR(INDIRECT(CONCATENATE("'2018-11 (Д)'!W",TEXT(MATCH($C14,'2018-11 (Д)'!$C$2:$C$100,0)+1,0)))="Н/Д",INDIRECT(CONCATENATE("'2018-10 (Д)'!W",TEXT(MATCH($C14,'2018-10 (Д)'!$C$2:$C$100,0)+1,0)))="Н/Д",AND(INDIRECT(CONCATENATE("'2018-11 (Д)'!W",TEXT(MATCH($C14,'2018-11 (Д)'!$C$2:$C$100,0)+1,0)))="Н/Д",INDIRECT(CONCATENATE("'2018-10 (Д)'!W",TEXT(MATCH($C14,'2018-10 (Д)'!$C$2:$C$100,0)+1,0))))),"Н/Д",((INDIRECT(CONCATENATE("'2018-11 (Д)'!W",TEXT(MATCH($C14,'2018-11 (Д)'!$C$2:$C$100,0)+1,0)))-INDIRECT(CONCATENATE("'2018-10 (Д)'!W",TEXT(MATCH($C14,'2018-10 (Д)'!$C$2:$C$100,0)+1,0))))/INDIRECT(CONCATENATE("'2018-10 (Д)'!W",TEXT(MATCH($C14,'2018-10 (Д)'!$C$2:$C$100,0)+1,0))))*100)</f>
        <v>-5.2390955022846191</v>
      </c>
      <c r="HD14" s="9">
        <f ca="1">IF(OR(INDIRECT(CONCATENATE("'2018-12 (Д)'!W",TEXT(MATCH($C14,'2018-12 (Д)'!$C$2:$C$100,0)+1,0)))="Н/Д",INDIRECT(CONCATENATE("'2018-11 (Д)'!W",TEXT(MATCH($C14,'2018-11 (Д)'!$C$2:$C$100,0)+1,0)))="Н/Д",AND(INDIRECT(CONCATENATE("'2018-12 (Д)'!W",TEXT(MATCH($C14,'2018-12 (Д)'!$C$2:$C$100,0)+1,0)))="Н/Д",INDIRECT(CONCATENATE("'2018-11 (Д)'!W",TEXT(MATCH($C14,'2018-11 (Д)'!$C$2:$C$100,0)+1,0))))),"Н/Д",((INDIRECT(CONCATENATE("'2018-12 (Д)'!W",TEXT(MATCH($C14,'2018-12 (Д)'!$C$2:$C$100,0)+1,0)))-INDIRECT(CONCATENATE("'2018-11 (Д)'!W",TEXT(MATCH($C14,'2018-11 (Д)'!$C$2:$C$100,0)+1,0))))/INDIRECT(CONCATENATE("'2018-11 (Д)'!W",TEXT(MATCH($C14,'2018-11 (Д)'!$C$2:$C$100,0)+1,0))))*100)</f>
        <v>-12.736008200443836</v>
      </c>
    </row>
    <row r="15" spans="1:212" x14ac:dyDescent="0.25">
      <c r="A15" s="2" t="s">
        <v>34</v>
      </c>
      <c r="B15" s="2" t="s">
        <v>35</v>
      </c>
      <c r="C15" s="15">
        <v>33000000</v>
      </c>
      <c r="D15" s="9"/>
      <c r="E15" s="9">
        <f ca="1">IF(OR(INDIRECT(CONCATENATE("'2018-03 (Д)'!E",TEXT(MATCH($C15,'2018-03 (Д)'!$C$2:$C$100,0)+1,0)))="Н/Д",INDIRECT(CONCATENATE("'2018-02 (Д)'!E",TEXT(MATCH($C15,'2018-02 (Д)'!$C$2:$C$100,0)+1,0)))="Н/Д",AND(INDIRECT(CONCATENATE("'2018-03 (Д)'!E",TEXT(MATCH($C15,'2018-03 (Д)'!$C$2:$C$100,0)+1,0)))="Н/Д",INDIRECT(CONCATENATE("'2018-02 (Д)'!E",TEXT(MATCH($C15,'2018-02 (Д)'!$C$2:$C$100,0)+1,0))))),"Н/Д",((INDIRECT(CONCATENATE("'2018-03 (Д)'!E",TEXT(MATCH($C15,'2018-03 (Д)'!$C$2:$C$100,0)+1,0)))-INDIRECT(CONCATENATE("'2018-02 (Д)'!E",TEXT(MATCH($C15,'2018-02 (Д)'!$C$2:$C$100,0)+1,0))))/INDIRECT(CONCATENATE("'2018-02 (Д)'!E",TEXT(MATCH($C15,'2018-02 (Д)'!$C$2:$C$100,0)+1,0))))*100)</f>
        <v>23.065193240952858</v>
      </c>
      <c r="F15" s="9">
        <f ca="1">IF(OR(INDIRECT(CONCATENATE("'2018-04 (Д)'!E",TEXT(MATCH($C15,'2018-04 (Д)'!$C$2:$C$100,0)+1,0)))="Н/Д",INDIRECT(CONCATENATE("'2018-03 (Д)'!E",TEXT(MATCH($C15,'2018-03 (Д)'!$C$2:$C$100,0)+1,0)))="Н/Д",AND(INDIRECT(CONCATENATE("'2018-04 (Д)'!E",TEXT(MATCH($C15,'2018-04 (Д)'!$C$2:$C$100,0)+1,0)))="Н/Д",INDIRECT(CONCATENATE("'2018-03 (Д)'!E",TEXT(MATCH($C15,'2018-03 (Д)'!$C$2:$C$100,0)+1,0))))),"Н/Д",((INDIRECT(CONCATENATE("'2018-04 (Д)'!E",TEXT(MATCH($C15,'2018-04 (Д)'!$C$2:$C$100,0)+1,0)))-INDIRECT(CONCATENATE("'2018-03 (Д)'!E",TEXT(MATCH($C15,'2018-03 (Д)'!$C$2:$C$100,0)+1,0))))/INDIRECT(CONCATENATE("'2018-03 (Д)'!E",TEXT(MATCH($C15,'2018-03 (Д)'!$C$2:$C$100,0)+1,0))))*100)</f>
        <v>36.904445798555599</v>
      </c>
      <c r="G15" s="9">
        <f ca="1">IF(OR(INDIRECT(CONCATENATE("'2018-05 (Д)'!E",TEXT(MATCH($C15,'2018-05 (Д)'!$C$2:$C$100,0)+1,0)))="Н/Д",INDIRECT(CONCATENATE("'2018-04 (Д)'!E",TEXT(MATCH($C15,'2018-04 (Д)'!$C$2:$C$100,0)+1,0)))="Н/Д",AND(INDIRECT(CONCATENATE("'2018-05 (Д)'!E",TEXT(MATCH($C15,'2018-05 (Д)'!$C$2:$C$100,0)+1,0)))="Н/Д",INDIRECT(CONCATENATE("'2018-04 (Д)'!E",TEXT(MATCH($C15,'2018-04 (Д)'!$C$2:$C$100,0)+1,0))))),"Н/Д",((INDIRECT(CONCATENATE("'2018-05 (Д)'!E",TEXT(MATCH($C15,'2018-05 (Д)'!$C$2:$C$100,0)+1,0)))-INDIRECT(CONCATENATE("'2018-04 (Д)'!E",TEXT(MATCH($C15,'2018-04 (Д)'!$C$2:$C$100,0)+1,0))))/INDIRECT(CONCATENATE("'2018-04 (Д)'!E",TEXT(MATCH($C15,'2018-04 (Д)'!$C$2:$C$100,0)+1,0))))*100)</f>
        <v>1.8606993680370856</v>
      </c>
      <c r="H15" s="9">
        <f ca="1">IF(OR(INDIRECT(CONCATENATE("'2018-06 (Д)'!E",TEXT(MATCH($C15,'2018-06 (Д)'!$C$2:$C$100,0)+1,0)))="Н/Д",INDIRECT(CONCATENATE("'2018-05 (Д)'!E",TEXT(MATCH($C15,'2018-05 (Д)'!$C$2:$C$100,0)+1,0)))="Н/Д",AND(INDIRECT(CONCATENATE("'2018-06 (Д)'!E",TEXT(MATCH($C15,'2018-06 (Д)'!$C$2:$C$100,0)+1,0)))="Н/Д",INDIRECT(CONCATENATE("'2018-05 (Д)'!E",TEXT(MATCH($C15,'2018-05 (Д)'!$C$2:$C$100,0)+1,0))))),"Н/Д",((INDIRECT(CONCATENATE("'2018-06 (Д)'!E",TEXT(MATCH($C15,'2018-06 (Д)'!$C$2:$C$100,0)+1,0)))-INDIRECT(CONCATENATE("'2018-05 (Д)'!E",TEXT(MATCH($C15,'2018-05 (Д)'!$C$2:$C$100,0)+1,0))))/INDIRECT(CONCATENATE("'2018-05 (Д)'!E",TEXT(MATCH($C15,'2018-05 (Д)'!$C$2:$C$100,0)+1,0))))*100)</f>
        <v>-7.0719001184081005</v>
      </c>
      <c r="I15" s="9">
        <f ca="1">IF(OR(INDIRECT(CONCATENATE("'2018-07 (Д)'!E",TEXT(MATCH($C15,'2018-07 (Д)'!$C$2:$C$100,0)+1,0)))="Н/Д",INDIRECT(CONCATENATE("'2018-06 (Д)'!E",TEXT(MATCH($C15,'2018-06 (Д)'!$C$2:$C$100,0)+1,0)))="Н/Д",AND(INDIRECT(CONCATENATE("'2018-07 (Д)'!E",TEXT(MATCH($C15,'2018-07 (Д)'!$C$2:$C$100,0)+1,0)))="Н/Д",INDIRECT(CONCATENATE("'2018-06 (Д)'!E",TEXT(MATCH($C15,'2018-06 (Д)'!$C$2:$C$100,0)+1,0))))),"Н/Д",((INDIRECT(CONCATENATE("'2018-07 (Д)'!E",TEXT(MATCH($C15,'2018-07 (Д)'!$C$2:$C$100,0)+1,0)))-INDIRECT(CONCATENATE("'2018-06 (Д)'!E",TEXT(MATCH($C15,'2018-06 (Д)'!$C$2:$C$100,0)+1,0))))/INDIRECT(CONCATENATE("'2018-06 (Д)'!E",TEXT(MATCH($C15,'2018-06 (Д)'!$C$2:$C$100,0)+1,0))))*100)</f>
        <v>-22.668218421340033</v>
      </c>
      <c r="J15" s="9">
        <f ca="1">IF(OR(INDIRECT(CONCATENATE("'2018-08 (Д)'!E",TEXT(MATCH($C15,'2018-08 (Д)'!$C$2:$C$100,0)+1,0)))="Н/Д",INDIRECT(CONCATENATE("'2018-07 (Д)'!E",TEXT(MATCH($C15,'2018-07 (Д)'!$C$2:$C$100,0)+1,0)))="Н/Д",AND(INDIRECT(CONCATENATE("'2018-08 (Д)'!E",TEXT(MATCH($C15,'2018-08 (Д)'!$C$2:$C$100,0)+1,0)))="Н/Д",INDIRECT(CONCATENATE("'2018-07 (Д)'!E",TEXT(MATCH($C15,'2018-07 (Д)'!$C$2:$C$100,0)+1,0))))),"Н/Д",((INDIRECT(CONCATENATE("'2018-08 (Д)'!E",TEXT(MATCH($C15,'2018-08 (Д)'!$C$2:$C$100,0)+1,0)))-INDIRECT(CONCATENATE("'2018-07 (Д)'!E",TEXT(MATCH($C15,'2018-07 (Д)'!$C$2:$C$100,0)+1,0))))/INDIRECT(CONCATENATE("'2018-07 (Д)'!E",TEXT(MATCH($C15,'2018-07 (Д)'!$C$2:$C$100,0)+1,0))))*100)</f>
        <v>31.586722845572368</v>
      </c>
      <c r="K15" s="9">
        <f ca="1">IF(OR(INDIRECT(CONCATENATE("'2018-09 (Д)'!E",TEXT(MATCH($C15,'2018-09 (Д)'!$C$2:$C$100,0)+1,0)))="Н/Д",INDIRECT(CONCATENATE("'2018-08 (Д)'!E",TEXT(MATCH($C15,'2018-08 (Д)'!$C$2:$C$100,0)+1,0)))="Н/Д",AND(INDIRECT(CONCATENATE("'2018-09 (Д)'!E",TEXT(MATCH($C15,'2018-09 (Д)'!$C$2:$C$100,0)+1,0)))="Н/Д",INDIRECT(CONCATENATE("'2018-08 (Д)'!E",TEXT(MATCH($C15,'2018-08 (Д)'!$C$2:$C$100,0)+1,0))))),"Н/Д",((INDIRECT(CONCATENATE("'2018-09 (Д)'!E",TEXT(MATCH($C15,'2018-09 (Д)'!$C$2:$C$100,0)+1,0)))-INDIRECT(CONCATENATE("'2018-08 (Д)'!E",TEXT(MATCH($C15,'2018-08 (Д)'!$C$2:$C$100,0)+1,0))))/INDIRECT(CONCATENATE("'2018-08 (Д)'!E",TEXT(MATCH($C15,'2018-08 (Д)'!$C$2:$C$100,0)+1,0))))*100)</f>
        <v>-14.830060031085814</v>
      </c>
      <c r="L15" s="9">
        <f ca="1">IF(OR(INDIRECT(CONCATENATE("'2018-10 (Д)'!E",TEXT(MATCH($C15,'2018-10 (Д)'!$C$2:$C$100,0)+1,0)))="Н/Д",INDIRECT(CONCATENATE("'2018-09 (Д)'!E",TEXT(MATCH($C15,'2018-09 (Д)'!$C$2:$C$100,0)+1,0)))="Н/Д",AND(INDIRECT(CONCATENATE("'2018-10 (Д)'!E",TEXT(MATCH($C15,'2018-10 (Д)'!$C$2:$C$100,0)+1,0)))="Н/Д",INDIRECT(CONCATENATE("'2018-09 (Д)'!E",TEXT(MATCH($C15,'2018-09 (Д)'!$C$2:$C$100,0)+1,0))))),"Н/Д",((INDIRECT(CONCATENATE("'2018-10 (Д)'!E",TEXT(MATCH($C15,'2018-10 (Д)'!$C$2:$C$100,0)+1,0)))-INDIRECT(CONCATENATE("'2018-09 (Д)'!E",TEXT(MATCH($C15,'2018-09 (Д)'!$C$2:$C$100,0)+1,0))))/INDIRECT(CONCATENATE("'2018-09 (Д)'!E",TEXT(MATCH($C15,'2018-09 (Д)'!$C$2:$C$100,0)+1,0))))*100)</f>
        <v>-4.1407721962944022</v>
      </c>
      <c r="M15" s="9">
        <f ca="1">IF(OR(INDIRECT(CONCATENATE("'2018-11 (Д)'!E",TEXT(MATCH($C15,'2018-11 (Д)'!$C$2:$C$100,0)+1,0)))="Н/Д",INDIRECT(CONCATENATE("'2018-10 (Д)'!E",TEXT(MATCH($C15,'2018-10 (Д)'!$C$2:$C$100,0)+1,0)))="Н/Д",AND(INDIRECT(CONCATENATE("'2018-11 (Д)'!E",TEXT(MATCH($C15,'2018-11 (Д)'!$C$2:$C$100,0)+1,0)))="Н/Д",INDIRECT(CONCATENATE("'2018-10 (Д)'!E",TEXT(MATCH($C15,'2018-10 (Д)'!$C$2:$C$100,0)+1,0))))),"Н/Д",((INDIRECT(CONCATENATE("'2018-11 (Д)'!E",TEXT(MATCH($C15,'2018-11 (Д)'!$C$2:$C$100,0)+1,0)))-INDIRECT(CONCATENATE("'2018-10 (Д)'!E",TEXT(MATCH($C15,'2018-10 (Д)'!$C$2:$C$100,0)+1,0))))/INDIRECT(CONCATENATE("'2018-10 (Д)'!E",TEXT(MATCH($C15,'2018-10 (Д)'!$C$2:$C$100,0)+1,0))))*100)</f>
        <v>36.104824455543579</v>
      </c>
      <c r="N15" s="9">
        <f ca="1">IF(OR(INDIRECT(CONCATENATE("'2018-12 (Д)'!E",TEXT(MATCH($C15,'2018-12 (Д)'!$C$2:$C$100,0)+1,0)))="Н/Д",INDIRECT(CONCATENATE("'2018-11 (Д)'!E",TEXT(MATCH($C15,'2018-11 (Д)'!$C$2:$C$100,0)+1,0)))="Н/Д",AND(INDIRECT(CONCATENATE("'2018-12 (Д)'!E",TEXT(MATCH($C15,'2018-12 (Д)'!$C$2:$C$100,0)+1,0)))="Н/Д",INDIRECT(CONCATENATE("'2018-11 (Д)'!E",TEXT(MATCH($C15,'2018-11 (Д)'!$C$2:$C$100,0)+1,0))))),"Н/Д",((INDIRECT(CONCATENATE("'2018-12 (Д)'!E",TEXT(MATCH($C15,'2018-12 (Д)'!$C$2:$C$100,0)+1,0)))-INDIRECT(CONCATENATE("'2018-11 (Д)'!E",TEXT(MATCH($C15,'2018-11 (Д)'!$C$2:$C$100,0)+1,0))))/INDIRECT(CONCATENATE("'2018-11 (Д)'!E",TEXT(MATCH($C15,'2018-11 (Д)'!$C$2:$C$100,0)+1,0))))*100)</f>
        <v>-17.350466444171118</v>
      </c>
      <c r="O15" s="9"/>
      <c r="P15" s="9">
        <f ca="1">IF(OR(INDIRECT(CONCATENATE("'2018-03 (Д)'!F",TEXT(MATCH($C15,'2018-03 (Д)'!$C$2:$C$100,0)+1,0)))="Н/Д",INDIRECT(CONCATENATE("'2018-02 (Д)'!F",TEXT(MATCH($C15,'2018-02 (Д)'!$C$2:$C$100,0)+1,0)))="Н/Д",AND(INDIRECT(CONCATENATE("'2018-03 (Д)'!F",TEXT(MATCH($C15,'2018-03 (Д)'!$C$2:$C$100,0)+1,0)))="Н/Д",INDIRECT(CONCATENATE("'2018-02 (Д)'!F",TEXT(MATCH($C15,'2018-02 (Д)'!$C$2:$C$100,0)+1,0))))),"Н/Д",((INDIRECT(CONCATENATE("'2018-03 (Д)'!F",TEXT(MATCH($C15,'2018-03 (Д)'!$C$2:$C$100,0)+1,0)))-INDIRECT(CONCATENATE("'2018-02 (Д)'!F",TEXT(MATCH($C15,'2018-02 (Д)'!$C$2:$C$100,0)+1,0))))/INDIRECT(CONCATENATE("'2018-02 (Д)'!F",TEXT(MATCH($C15,'2018-02 (Д)'!$C$2:$C$100,0)+1,0))))*100)</f>
        <v>-2.3592737911717214</v>
      </c>
      <c r="Q15" s="9">
        <f ca="1">IF(OR(INDIRECT(CONCATENATE("'2018-04 (Д)'!F",TEXT(MATCH($C15,'2018-04 (Д)'!$C$2:$C$100,0)+1,0)))="Н/Д",INDIRECT(CONCATENATE("'2018-03 (Д)'!F",TEXT(MATCH($C15,'2018-03 (Д)'!$C$2:$C$100,0)+1,0)))="Н/Д",AND(INDIRECT(CONCATENATE("'2018-04 (Д)'!F",TEXT(MATCH($C15,'2018-04 (Д)'!$C$2:$C$100,0)+1,0)))="Н/Д",INDIRECT(CONCATENATE("'2018-03 (Д)'!F",TEXT(MATCH($C15,'2018-03 (Д)'!$C$2:$C$100,0)+1,0))))),"Н/Д",((INDIRECT(CONCATENATE("'2018-04 (Д)'!F",TEXT(MATCH($C15,'2018-04 (Д)'!$C$2:$C$100,0)+1,0)))-INDIRECT(CONCATENATE("'2018-03 (Д)'!F",TEXT(MATCH($C15,'2018-03 (Д)'!$C$2:$C$100,0)+1,0))))/INDIRECT(CONCATENATE("'2018-03 (Д)'!F",TEXT(MATCH($C15,'2018-03 (Д)'!$C$2:$C$100,0)+1,0))))*100)</f>
        <v>81.609519814553934</v>
      </c>
      <c r="R15" s="9">
        <f ca="1">IF(OR(INDIRECT(CONCATENATE("'2018-05 (Д)'!F",TEXT(MATCH($C15,'2018-05 (Д)'!$C$2:$C$100,0)+1,0)))="Н/Д",INDIRECT(CONCATENATE("'2018-04 (Д)'!F",TEXT(MATCH($C15,'2018-04 (Д)'!$C$2:$C$100,0)+1,0)))="Н/Д",AND(INDIRECT(CONCATENATE("'2018-05 (Д)'!F",TEXT(MATCH($C15,'2018-05 (Д)'!$C$2:$C$100,0)+1,0)))="Н/Д",INDIRECT(CONCATENATE("'2018-04 (Д)'!F",TEXT(MATCH($C15,'2018-04 (Д)'!$C$2:$C$100,0)+1,0))))),"Н/Д",((INDIRECT(CONCATENATE("'2018-05 (Д)'!F",TEXT(MATCH($C15,'2018-05 (Д)'!$C$2:$C$100,0)+1,0)))-INDIRECT(CONCATENATE("'2018-04 (Д)'!F",TEXT(MATCH($C15,'2018-04 (Д)'!$C$2:$C$100,0)+1,0))))/INDIRECT(CONCATENATE("'2018-04 (Д)'!F",TEXT(MATCH($C15,'2018-04 (Д)'!$C$2:$C$100,0)+1,0))))*100)</f>
        <v>-3.4065788966262458</v>
      </c>
      <c r="S15" s="9">
        <f ca="1">IF(OR(INDIRECT(CONCATENATE("'2018-06 (Д)'!F",TEXT(MATCH($C15,'2018-06 (Д)'!$C$2:$C$100,0)+1,0)))="Н/Д",INDIRECT(CONCATENATE("'2018-05 (Д)'!F",TEXT(MATCH($C15,'2018-05 (Д)'!$C$2:$C$100,0)+1,0)))="Н/Д",AND(INDIRECT(CONCATENATE("'2018-06 (Д)'!F",TEXT(MATCH($C15,'2018-06 (Д)'!$C$2:$C$100,0)+1,0)))="Н/Д",INDIRECT(CONCATENATE("'2018-05 (Д)'!F",TEXT(MATCH($C15,'2018-05 (Д)'!$C$2:$C$100,0)+1,0))))),"Н/Д",((INDIRECT(CONCATENATE("'2018-06 (Д)'!F",TEXT(MATCH($C15,'2018-06 (Д)'!$C$2:$C$100,0)+1,0)))-INDIRECT(CONCATENATE("'2018-05 (Д)'!F",TEXT(MATCH($C15,'2018-05 (Д)'!$C$2:$C$100,0)+1,0))))/INDIRECT(CONCATENATE("'2018-05 (Д)'!F",TEXT(MATCH($C15,'2018-05 (Д)'!$C$2:$C$100,0)+1,0))))*100)</f>
        <v>-6.4278710802209451</v>
      </c>
      <c r="T15" s="9">
        <f ca="1">IF(OR(INDIRECT(CONCATENATE("'2018-07 (Д)'!F",TEXT(MATCH($C15,'2018-07 (Д)'!$C$2:$C$100,0)+1,0)))="Н/Д",INDIRECT(CONCATENATE("'2018-06 (Д)'!F",TEXT(MATCH($C15,'2018-06 (Д)'!$C$2:$C$100,0)+1,0)))="Н/Д",AND(INDIRECT(CONCATENATE("'2018-07 (Д)'!F",TEXT(MATCH($C15,'2018-07 (Д)'!$C$2:$C$100,0)+1,0)))="Н/Д",INDIRECT(CONCATENATE("'2018-06 (Д)'!F",TEXT(MATCH($C15,'2018-06 (Д)'!$C$2:$C$100,0)+1,0))))),"Н/Д",((INDIRECT(CONCATENATE("'2018-07 (Д)'!F",TEXT(MATCH($C15,'2018-07 (Д)'!$C$2:$C$100,0)+1,0)))-INDIRECT(CONCATENATE("'2018-06 (Д)'!F",TEXT(MATCH($C15,'2018-06 (Д)'!$C$2:$C$100,0)+1,0))))/INDIRECT(CONCATENATE("'2018-06 (Д)'!F",TEXT(MATCH($C15,'2018-06 (Д)'!$C$2:$C$100,0)+1,0))))*100)</f>
        <v>-29.933352265973635</v>
      </c>
      <c r="U15" s="9">
        <f ca="1">IF(OR(INDIRECT(CONCATENATE("'2018-08 (Д)'!F",TEXT(MATCH($C15,'2018-08 (Д)'!$C$2:$C$100,0)+1,0)))="Н/Д",INDIRECT(CONCATENATE("'2018-07 (Д)'!F",TEXT(MATCH($C15,'2018-07 (Д)'!$C$2:$C$100,0)+1,0)))="Н/Д",AND(INDIRECT(CONCATENATE("'2018-08 (Д)'!F",TEXT(MATCH($C15,'2018-08 (Д)'!$C$2:$C$100,0)+1,0)))="Н/Д",INDIRECT(CONCATENATE("'2018-07 (Д)'!F",TEXT(MATCH($C15,'2018-07 (Д)'!$C$2:$C$100,0)+1,0))))),"Н/Д",((INDIRECT(CONCATENATE("'2018-08 (Д)'!F",TEXT(MATCH($C15,'2018-08 (Д)'!$C$2:$C$100,0)+1,0)))-INDIRECT(CONCATENATE("'2018-07 (Д)'!F",TEXT(MATCH($C15,'2018-07 (Д)'!$C$2:$C$100,0)+1,0))))/INDIRECT(CONCATENATE("'2018-07 (Д)'!F",TEXT(MATCH($C15,'2018-07 (Д)'!$C$2:$C$100,0)+1,0))))*100)</f>
        <v>53.668950281275038</v>
      </c>
      <c r="V15" s="9">
        <f ca="1">IF(OR(INDIRECT(CONCATENATE("'2018-09 (Д)'!F",TEXT(MATCH($C15,'2018-09 (Д)'!$C$2:$C$100,0)+1,0)))="Н/Д",INDIRECT(CONCATENATE("'2018-08 (Д)'!F",TEXT(MATCH($C15,'2018-08 (Д)'!$C$2:$C$100,0)+1,0)))="Н/Д",AND(INDIRECT(CONCATENATE("'2018-09 (Д)'!F",TEXT(MATCH($C15,'2018-09 (Д)'!$C$2:$C$100,0)+1,0)))="Н/Д",INDIRECT(CONCATENATE("'2018-08 (Д)'!F",TEXT(MATCH($C15,'2018-08 (Д)'!$C$2:$C$100,0)+1,0))))),"Н/Д",((INDIRECT(CONCATENATE("'2018-09 (Д)'!F",TEXT(MATCH($C15,'2018-09 (Д)'!$C$2:$C$100,0)+1,0)))-INDIRECT(CONCATENATE("'2018-08 (Д)'!F",TEXT(MATCH($C15,'2018-08 (Д)'!$C$2:$C$100,0)+1,0))))/INDIRECT(CONCATENATE("'2018-08 (Д)'!F",TEXT(MATCH($C15,'2018-08 (Д)'!$C$2:$C$100,0)+1,0))))*100)</f>
        <v>-26.935753752537966</v>
      </c>
      <c r="W15" s="9">
        <f ca="1">IF(OR(INDIRECT(CONCATENATE("'2018-10 (Д)'!F",TEXT(MATCH($C15,'2018-10 (Д)'!$C$2:$C$100,0)+1,0)))="Н/Д",INDIRECT(CONCATENATE("'2018-09 (Д)'!F",TEXT(MATCH($C15,'2018-09 (Д)'!$C$2:$C$100,0)+1,0)))="Н/Д",AND(INDIRECT(CONCATENATE("'2018-10 (Д)'!F",TEXT(MATCH($C15,'2018-10 (Д)'!$C$2:$C$100,0)+1,0)))="Н/Д",INDIRECT(CONCATENATE("'2018-09 (Д)'!F",TEXT(MATCH($C15,'2018-09 (Д)'!$C$2:$C$100,0)+1,0))))),"Н/Д",((INDIRECT(CONCATENATE("'2018-10 (Д)'!F",TEXT(MATCH($C15,'2018-10 (Д)'!$C$2:$C$100,0)+1,0)))-INDIRECT(CONCATENATE("'2018-09 (Д)'!F",TEXT(MATCH($C15,'2018-09 (Д)'!$C$2:$C$100,0)+1,0))))/INDIRECT(CONCATENATE("'2018-09 (Д)'!F",TEXT(MATCH($C15,'2018-09 (Д)'!$C$2:$C$100,0)+1,0))))*100)</f>
        <v>-16.563458187583681</v>
      </c>
      <c r="X15" s="9">
        <f ca="1">IF(OR(INDIRECT(CONCATENATE("'2018-11 (Д)'!F",TEXT(MATCH($C15,'2018-11 (Д)'!$C$2:$C$100,0)+1,0)))="Н/Д",INDIRECT(CONCATENATE("'2018-10 (Д)'!F",TEXT(MATCH($C15,'2018-10 (Д)'!$C$2:$C$100,0)+1,0)))="Н/Д",AND(INDIRECT(CONCATENATE("'2018-11 (Д)'!F",TEXT(MATCH($C15,'2018-11 (Д)'!$C$2:$C$100,0)+1,0)))="Н/Д",INDIRECT(CONCATENATE("'2018-10 (Д)'!F",TEXT(MATCH($C15,'2018-10 (Д)'!$C$2:$C$100,0)+1,0))))),"Н/Д",((INDIRECT(CONCATENATE("'2018-11 (Д)'!F",TEXT(MATCH($C15,'2018-11 (Д)'!$C$2:$C$100,0)+1,0)))-INDIRECT(CONCATENATE("'2018-10 (Д)'!F",TEXT(MATCH($C15,'2018-10 (Д)'!$C$2:$C$100,0)+1,0))))/INDIRECT(CONCATENATE("'2018-10 (Д)'!F",TEXT(MATCH($C15,'2018-10 (Д)'!$C$2:$C$100,0)+1,0))))*100)</f>
        <v>82.862843730308839</v>
      </c>
      <c r="Y15" s="9">
        <f ca="1">IF(OR(INDIRECT(CONCATENATE("'2018-12 (Д)'!F",TEXT(MATCH($C15,'2018-12 (Д)'!$C$2:$C$100,0)+1,0)))="Н/Д",INDIRECT(CONCATENATE("'2018-11 (Д)'!F",TEXT(MATCH($C15,'2018-11 (Д)'!$C$2:$C$100,0)+1,0)))="Н/Д",AND(INDIRECT(CONCATENATE("'2018-12 (Д)'!F",TEXT(MATCH($C15,'2018-12 (Д)'!$C$2:$C$100,0)+1,0)))="Н/Д",INDIRECT(CONCATENATE("'2018-11 (Д)'!F",TEXT(MATCH($C15,'2018-11 (Д)'!$C$2:$C$100,0)+1,0))))),"Н/Д",((INDIRECT(CONCATENATE("'2018-12 (Д)'!F",TEXT(MATCH($C15,'2018-12 (Д)'!$C$2:$C$100,0)+1,0)))-INDIRECT(CONCATENATE("'2018-11 (Д)'!F",TEXT(MATCH($C15,'2018-11 (Д)'!$C$2:$C$100,0)+1,0))))/INDIRECT(CONCATENATE("'2018-11 (Д)'!F",TEXT(MATCH($C15,'2018-11 (Д)'!$C$2:$C$100,0)+1,0))))*100)</f>
        <v>-25.260117282593548</v>
      </c>
      <c r="Z15" s="9"/>
      <c r="AA15" s="9">
        <f ca="1">IF(OR(INDIRECT(CONCATENATE("'2018-03 (Д)'!G",TEXT(MATCH($C15,'2018-03 (Д)'!$C$2:$C$100,0)+1,0)))="Н/Д",INDIRECT(CONCATENATE("'2018-02 (Д)'!G",TEXT(MATCH($C15,'2018-02 (Д)'!$C$2:$C$100,0)+1,0)))="Н/Д",AND(INDIRECT(CONCATENATE("'2018-03 (Д)'!G",TEXT(MATCH($C15,'2018-03 (Д)'!$C$2:$C$100,0)+1,0)))="Н/Д",INDIRECT(CONCATENATE("'2018-02 (Д)'!G",TEXT(MATCH($C15,'2018-02 (Д)'!$C$2:$C$100,0)+1,0))))),"Н/Д",((INDIRECT(CONCATENATE("'2018-03 (Д)'!G",TEXT(MATCH($C15,'2018-03 (Д)'!$C$2:$C$100,0)+1,0)))-INDIRECT(CONCATENATE("'2018-02 (Д)'!G",TEXT(MATCH($C15,'2018-02 (Д)'!$C$2:$C$100,0)+1,0))))/INDIRECT(CONCATENATE("'2018-02 (Д)'!G",TEXT(MATCH($C15,'2018-02 (Д)'!$C$2:$C$100,0)+1,0))))*100)</f>
        <v>-36.953091907597582</v>
      </c>
      <c r="AB15" s="9">
        <f ca="1">IF(OR(INDIRECT(CONCATENATE("'2018-04 (Д)'!G",TEXT(MATCH($C15,'2018-04 (Д)'!$C$2:$C$100,0)+1,0)))="Н/Д",INDIRECT(CONCATENATE("'2018-03 (Д)'!G",TEXT(MATCH($C15,'2018-03 (Д)'!$C$2:$C$100,0)+1,0)))="Н/Д",AND(INDIRECT(CONCATENATE("'2018-04 (Д)'!G",TEXT(MATCH($C15,'2018-04 (Д)'!$C$2:$C$100,0)+1,0)))="Н/Д",INDIRECT(CONCATENATE("'2018-03 (Д)'!G",TEXT(MATCH($C15,'2018-03 (Д)'!$C$2:$C$100,0)+1,0))))),"Н/Д",((INDIRECT(CONCATENATE("'2018-04 (Д)'!G",TEXT(MATCH($C15,'2018-04 (Д)'!$C$2:$C$100,0)+1,0)))-INDIRECT(CONCATENATE("'2018-03 (Д)'!G",TEXT(MATCH($C15,'2018-03 (Д)'!$C$2:$C$100,0)+1,0))))/INDIRECT(CONCATENATE("'2018-03 (Д)'!G",TEXT(MATCH($C15,'2018-03 (Д)'!$C$2:$C$100,0)+1,0))))*100)</f>
        <v>624.904090172937</v>
      </c>
      <c r="AC15" s="9">
        <f ca="1">IF(OR(INDIRECT(CONCATENATE("'2018-05 (Д)'!G",TEXT(MATCH($C15,'2018-05 (Д)'!$C$2:$C$100,0)+1,0)))="Н/Д",INDIRECT(CONCATENATE("'2018-04 (Д)'!G",TEXT(MATCH($C15,'2018-04 (Д)'!$C$2:$C$100,0)+1,0)))="Н/Д",AND(INDIRECT(CONCATENATE("'2018-05 (Д)'!G",TEXT(MATCH($C15,'2018-05 (Д)'!$C$2:$C$100,0)+1,0)))="Н/Д",INDIRECT(CONCATENATE("'2018-04 (Д)'!G",TEXT(MATCH($C15,'2018-04 (Д)'!$C$2:$C$100,0)+1,0))))),"Н/Д",((INDIRECT(CONCATENATE("'2018-05 (Д)'!G",TEXT(MATCH($C15,'2018-05 (Д)'!$C$2:$C$100,0)+1,0)))-INDIRECT(CONCATENATE("'2018-04 (Д)'!G",TEXT(MATCH($C15,'2018-04 (Д)'!$C$2:$C$100,0)+1,0))))/INDIRECT(CONCATENATE("'2018-04 (Д)'!G",TEXT(MATCH($C15,'2018-04 (Д)'!$C$2:$C$100,0)+1,0))))*100)</f>
        <v>-68.758293867679697</v>
      </c>
      <c r="AD15" s="9">
        <f ca="1">IF(OR(INDIRECT(CONCATENATE("'2018-06 (Д)'!G",TEXT(MATCH($C15,'2018-06 (Д)'!$C$2:$C$100,0)+1,0)))="Н/Д",INDIRECT(CONCATENATE("'2018-05 (Д)'!G",TEXT(MATCH($C15,'2018-05 (Д)'!$C$2:$C$100,0)+1,0)))="Н/Д",AND(INDIRECT(CONCATENATE("'2018-06 (Д)'!G",TEXT(MATCH($C15,'2018-06 (Д)'!$C$2:$C$100,0)+1,0)))="Н/Д",INDIRECT(CONCATENATE("'2018-05 (Д)'!G",TEXT(MATCH($C15,'2018-05 (Д)'!$C$2:$C$100,0)+1,0))))),"Н/Д",((INDIRECT(CONCATENATE("'2018-06 (Д)'!G",TEXT(MATCH($C15,'2018-06 (Д)'!$C$2:$C$100,0)+1,0)))-INDIRECT(CONCATENATE("'2018-05 (Д)'!G",TEXT(MATCH($C15,'2018-05 (Д)'!$C$2:$C$100,0)+1,0))))/INDIRECT(CONCATENATE("'2018-05 (Д)'!G",TEXT(MATCH($C15,'2018-05 (Д)'!$C$2:$C$100,0)+1,0))))*100)</f>
        <v>215.04106754897441</v>
      </c>
      <c r="AE15" s="9">
        <f ca="1">IF(OR(INDIRECT(CONCATENATE("'2018-07 (Д)'!G",TEXT(MATCH($C15,'2018-07 (Д)'!$C$2:$C$100,0)+1,0)))="Н/Д",INDIRECT(CONCATENATE("'2018-06 (Д)'!G",TEXT(MATCH($C15,'2018-06 (Д)'!$C$2:$C$100,0)+1,0)))="Н/Д",AND(INDIRECT(CONCATENATE("'2018-07 (Д)'!G",TEXT(MATCH($C15,'2018-07 (Д)'!$C$2:$C$100,0)+1,0)))="Н/Д",INDIRECT(CONCATENATE("'2018-06 (Д)'!G",TEXT(MATCH($C15,'2018-06 (Д)'!$C$2:$C$100,0)+1,0))))),"Н/Д",((INDIRECT(CONCATENATE("'2018-07 (Д)'!G",TEXT(MATCH($C15,'2018-07 (Д)'!$C$2:$C$100,0)+1,0)))-INDIRECT(CONCATENATE("'2018-06 (Д)'!G",TEXT(MATCH($C15,'2018-06 (Д)'!$C$2:$C$100,0)+1,0))))/INDIRECT(CONCATENATE("'2018-06 (Д)'!G",TEXT(MATCH($C15,'2018-06 (Д)'!$C$2:$C$100,0)+1,0))))*100)</f>
        <v>-59.766174996211149</v>
      </c>
      <c r="AF15" s="9">
        <f ca="1">IF(OR(INDIRECT(CONCATENATE("'2018-08 (Д)'!G",TEXT(MATCH($C15,'2018-08 (Д)'!$C$2:$C$100,0)+1,0)))="Н/Д",INDIRECT(CONCATENATE("'2018-07 (Д)'!G",TEXT(MATCH($C15,'2018-07 (Д)'!$C$2:$C$100,0)+1,0)))="Н/Д",AND(INDIRECT(CONCATENATE("'2018-08 (Д)'!G",TEXT(MATCH($C15,'2018-08 (Д)'!$C$2:$C$100,0)+1,0)))="Н/Д",INDIRECT(CONCATENATE("'2018-07 (Д)'!G",TEXT(MATCH($C15,'2018-07 (Д)'!$C$2:$C$100,0)+1,0))))),"Н/Д",((INDIRECT(CONCATENATE("'2018-08 (Д)'!G",TEXT(MATCH($C15,'2018-08 (Д)'!$C$2:$C$100,0)+1,0)))-INDIRECT(CONCATENATE("'2018-07 (Д)'!G",TEXT(MATCH($C15,'2018-07 (Д)'!$C$2:$C$100,0)+1,0))))/INDIRECT(CONCATENATE("'2018-07 (Д)'!G",TEXT(MATCH($C15,'2018-07 (Д)'!$C$2:$C$100,0)+1,0))))*100)</f>
        <v>35.742820292627847</v>
      </c>
      <c r="AG15" s="9">
        <f ca="1">IF(OR(INDIRECT(CONCATENATE("'2018-09 (Д)'!G",TEXT(MATCH($C15,'2018-09 (Д)'!$C$2:$C$100,0)+1,0)))="Н/Д",INDIRECT(CONCATENATE("'2018-08 (Д)'!G",TEXT(MATCH($C15,'2018-08 (Д)'!$C$2:$C$100,0)+1,0)))="Н/Д",AND(INDIRECT(CONCATENATE("'2018-09 (Д)'!G",TEXT(MATCH($C15,'2018-09 (Д)'!$C$2:$C$100,0)+1,0)))="Н/Д",INDIRECT(CONCATENATE("'2018-08 (Д)'!G",TEXT(MATCH($C15,'2018-08 (Д)'!$C$2:$C$100,0)+1,0))))),"Н/Д",((INDIRECT(CONCATENATE("'2018-09 (Д)'!G",TEXT(MATCH($C15,'2018-09 (Д)'!$C$2:$C$100,0)+1,0)))-INDIRECT(CONCATENATE("'2018-08 (Д)'!G",TEXT(MATCH($C15,'2018-08 (Д)'!$C$2:$C$100,0)+1,0))))/INDIRECT(CONCATENATE("'2018-08 (Д)'!G",TEXT(MATCH($C15,'2018-08 (Д)'!$C$2:$C$100,0)+1,0))))*100)</f>
        <v>-44.166220329450653</v>
      </c>
      <c r="AH15" s="9">
        <f ca="1">IF(OR(INDIRECT(CONCATENATE("'2018-10 (Д)'!G",TEXT(MATCH($C15,'2018-10 (Д)'!$C$2:$C$100,0)+1,0)))="Н/Д",INDIRECT(CONCATENATE("'2018-09 (Д)'!G",TEXT(MATCH($C15,'2018-09 (Д)'!$C$2:$C$100,0)+1,0)))="Н/Д",AND(INDIRECT(CONCATENATE("'2018-10 (Д)'!G",TEXT(MATCH($C15,'2018-10 (Д)'!$C$2:$C$100,0)+1,0)))="Н/Д",INDIRECT(CONCATENATE("'2018-09 (Д)'!G",TEXT(MATCH($C15,'2018-09 (Д)'!$C$2:$C$100,0)+1,0))))),"Н/Д",((INDIRECT(CONCATENATE("'2018-10 (Д)'!G",TEXT(MATCH($C15,'2018-10 (Д)'!$C$2:$C$100,0)+1,0)))-INDIRECT(CONCATENATE("'2018-09 (Д)'!G",TEXT(MATCH($C15,'2018-09 (Д)'!$C$2:$C$100,0)+1,0))))/INDIRECT(CONCATENATE("'2018-09 (Д)'!G",TEXT(MATCH($C15,'2018-09 (Д)'!$C$2:$C$100,0)+1,0))))*100)</f>
        <v>-74.611421500143521</v>
      </c>
      <c r="AI15" s="9">
        <f ca="1">IF(OR(INDIRECT(CONCATENATE("'2018-11 (Д)'!G",TEXT(MATCH($C15,'2018-11 (Д)'!$C$2:$C$100,0)+1,0)))="Н/Д",INDIRECT(CONCATENATE("'2018-10 (Д)'!G",TEXT(MATCH($C15,'2018-10 (Д)'!$C$2:$C$100,0)+1,0)))="Н/Д",AND(INDIRECT(CONCATENATE("'2018-11 (Д)'!G",TEXT(MATCH($C15,'2018-11 (Д)'!$C$2:$C$100,0)+1,0)))="Н/Д",INDIRECT(CONCATENATE("'2018-10 (Д)'!G",TEXT(MATCH($C15,'2018-10 (Д)'!$C$2:$C$100,0)+1,0))))),"Н/Д",((INDIRECT(CONCATENATE("'2018-11 (Д)'!G",TEXT(MATCH($C15,'2018-11 (Д)'!$C$2:$C$100,0)+1,0)))-INDIRECT(CONCATENATE("'2018-10 (Д)'!G",TEXT(MATCH($C15,'2018-10 (Д)'!$C$2:$C$100,0)+1,0))))/INDIRECT(CONCATENATE("'2018-10 (Д)'!G",TEXT(MATCH($C15,'2018-10 (Д)'!$C$2:$C$100,0)+1,0))))*100)</f>
        <v>788.01570071267372</v>
      </c>
      <c r="AJ15" s="9">
        <f ca="1">IF(OR(INDIRECT(CONCATENATE("'2018-12 (Д)'!G",TEXT(MATCH($C15,'2018-12 (Д)'!$C$2:$C$100,0)+1,0)))="Н/Д",INDIRECT(CONCATENATE("'2018-11 (Д)'!G",TEXT(MATCH($C15,'2018-11 (Д)'!$C$2:$C$100,0)+1,0)))="Н/Д",AND(INDIRECT(CONCATENATE("'2018-12 (Д)'!G",TEXT(MATCH($C15,'2018-12 (Д)'!$C$2:$C$100,0)+1,0)))="Н/Д",INDIRECT(CONCATENATE("'2018-11 (Д)'!G",TEXT(MATCH($C15,'2018-11 (Д)'!$C$2:$C$100,0)+1,0))))),"Н/Д",((INDIRECT(CONCATENATE("'2018-12 (Д)'!G",TEXT(MATCH($C15,'2018-12 (Д)'!$C$2:$C$100,0)+1,0)))-INDIRECT(CONCATENATE("'2018-11 (Д)'!G",TEXT(MATCH($C15,'2018-11 (Д)'!$C$2:$C$100,0)+1,0))))/INDIRECT(CONCATENATE("'2018-11 (Д)'!G",TEXT(MATCH($C15,'2018-11 (Д)'!$C$2:$C$100,0)+1,0))))*100)</f>
        <v>-51.842907213970889</v>
      </c>
      <c r="AK15" s="9"/>
      <c r="AL15" s="9">
        <f ca="1">IF(OR(INDIRECT(CONCATENATE("'2018-03 (Д)'!H",TEXT(MATCH($C15,'2018-03 (Д)'!$C$2:$C$100,0)+1,0)))="Н/Д",INDIRECT(CONCATENATE("'2018-02 (Д)'!H",TEXT(MATCH($C15,'2018-02 (Д)'!$C$2:$C$100,0)+1,0)))="Н/Д",AND(INDIRECT(CONCATENATE("'2018-03 (Д)'!H",TEXT(MATCH($C15,'2018-03 (Д)'!$C$2:$C$100,0)+1,0)))="Н/Д",INDIRECT(CONCATENATE("'2018-02 (Д)'!H",TEXT(MATCH($C15,'2018-02 (Д)'!$C$2:$C$100,0)+1,0))))),"Н/Д",((INDIRECT(CONCATENATE("'2018-03 (Д)'!H",TEXT(MATCH($C15,'2018-03 (Д)'!$C$2:$C$100,0)+1,0)))-INDIRECT(CONCATENATE("'2018-02 (Д)'!H",TEXT(MATCH($C15,'2018-02 (Д)'!$C$2:$C$100,0)+1,0))))/INDIRECT(CONCATENATE("'2018-02 (Д)'!H",TEXT(MATCH($C15,'2018-02 (Д)'!$C$2:$C$100,0)+1,0))))*100)</f>
        <v>23.115747560363911</v>
      </c>
      <c r="AM15" s="9">
        <f ca="1">IF(OR(INDIRECT(CONCATENATE("'2018-04 (Д)'!H",TEXT(MATCH($C15,'2018-04 (Д)'!$C$2:$C$100,0)+1,0)))="Н/Д",INDIRECT(CONCATENATE("'2018-03 (Д)'!H",TEXT(MATCH($C15,'2018-03 (Д)'!$C$2:$C$100,0)+1,0)))="Н/Д",AND(INDIRECT(CONCATENATE("'2018-04 (Д)'!H",TEXT(MATCH($C15,'2018-04 (Д)'!$C$2:$C$100,0)+1,0)))="Н/Д",INDIRECT(CONCATENATE("'2018-03 (Д)'!H",TEXT(MATCH($C15,'2018-03 (Д)'!$C$2:$C$100,0)+1,0))))),"Н/Д",((INDIRECT(CONCATENATE("'2018-04 (Д)'!H",TEXT(MATCH($C15,'2018-04 (Д)'!$C$2:$C$100,0)+1,0)))-INDIRECT(CONCATENATE("'2018-03 (Д)'!H",TEXT(MATCH($C15,'2018-03 (Д)'!$C$2:$C$100,0)+1,0))))/INDIRECT(CONCATENATE("'2018-03 (Д)'!H",TEXT(MATCH($C15,'2018-03 (Д)'!$C$2:$C$100,0)+1,0))))*100)</f>
        <v>2.4067008270498649</v>
      </c>
      <c r="AN15" s="9">
        <f ca="1">IF(OR(INDIRECT(CONCATENATE("'2018-05 (Д)'!H",TEXT(MATCH($C15,'2018-05 (Д)'!$C$2:$C$100,0)+1,0)))="Н/Д",INDIRECT(CONCATENATE("'2018-04 (Д)'!H",TEXT(MATCH($C15,'2018-04 (Д)'!$C$2:$C$100,0)+1,0)))="Н/Д",AND(INDIRECT(CONCATENATE("'2018-05 (Д)'!H",TEXT(MATCH($C15,'2018-05 (Д)'!$C$2:$C$100,0)+1,0)))="Н/Д",INDIRECT(CONCATENATE("'2018-04 (Д)'!H",TEXT(MATCH($C15,'2018-04 (Д)'!$C$2:$C$100,0)+1,0))))),"Н/Д",((INDIRECT(CONCATENATE("'2018-05 (Д)'!H",TEXT(MATCH($C15,'2018-05 (Д)'!$C$2:$C$100,0)+1,0)))-INDIRECT(CONCATENATE("'2018-04 (Д)'!H",TEXT(MATCH($C15,'2018-04 (Д)'!$C$2:$C$100,0)+1,0))))/INDIRECT(CONCATENATE("'2018-04 (Д)'!H",TEXT(MATCH($C15,'2018-04 (Д)'!$C$2:$C$100,0)+1,0))))*100)</f>
        <v>-6.8321157122206086</v>
      </c>
      <c r="AO15" s="9">
        <f ca="1">IF(OR(INDIRECT(CONCATENATE("'2018-06 (Д)'!H",TEXT(MATCH($C15,'2018-06 (Д)'!$C$2:$C$100,0)+1,0)))="Н/Д",INDIRECT(CONCATENATE("'2018-05 (Д)'!H",TEXT(MATCH($C15,'2018-05 (Д)'!$C$2:$C$100,0)+1,0)))="Н/Д",AND(INDIRECT(CONCATENATE("'2018-06 (Д)'!H",TEXT(MATCH($C15,'2018-06 (Д)'!$C$2:$C$100,0)+1,0)))="Н/Д",INDIRECT(CONCATENATE("'2018-05 (Д)'!H",TEXT(MATCH($C15,'2018-05 (Д)'!$C$2:$C$100,0)+1,0))))),"Н/Д",((INDIRECT(CONCATENATE("'2018-06 (Д)'!H",TEXT(MATCH($C15,'2018-06 (Д)'!$C$2:$C$100,0)+1,0)))-INDIRECT(CONCATENATE("'2018-05 (Д)'!H",TEXT(MATCH($C15,'2018-05 (Д)'!$C$2:$C$100,0)+1,0))))/INDIRECT(CONCATENATE("'2018-05 (Д)'!H",TEXT(MATCH($C15,'2018-05 (Д)'!$C$2:$C$100,0)+1,0))))*100)</f>
        <v>-10.869969168276718</v>
      </c>
      <c r="AP15" s="9">
        <f ca="1">IF(OR(INDIRECT(CONCATENATE("'2018-07 (Д)'!H",TEXT(MATCH($C15,'2018-07 (Д)'!$C$2:$C$100,0)+1,0)))="Н/Д",INDIRECT(CONCATENATE("'2018-06 (Д)'!H",TEXT(MATCH($C15,'2018-06 (Д)'!$C$2:$C$100,0)+1,0)))="Н/Д",AND(INDIRECT(CONCATENATE("'2018-07 (Д)'!H",TEXT(MATCH($C15,'2018-07 (Д)'!$C$2:$C$100,0)+1,0)))="Н/Д",INDIRECT(CONCATENATE("'2018-06 (Д)'!H",TEXT(MATCH($C15,'2018-06 (Д)'!$C$2:$C$100,0)+1,0))))),"Н/Д",((INDIRECT(CONCATENATE("'2018-07 (Д)'!H",TEXT(MATCH($C15,'2018-07 (Д)'!$C$2:$C$100,0)+1,0)))-INDIRECT(CONCATENATE("'2018-06 (Д)'!H",TEXT(MATCH($C15,'2018-06 (Д)'!$C$2:$C$100,0)+1,0))))/INDIRECT(CONCATENATE("'2018-06 (Д)'!H",TEXT(MATCH($C15,'2018-06 (Д)'!$C$2:$C$100,0)+1,0))))*100)</f>
        <v>10.221977014622349</v>
      </c>
      <c r="AQ15" s="9">
        <f ca="1">IF(OR(INDIRECT(CONCATENATE("'2018-08 (Д)'!H",TEXT(MATCH($C15,'2018-08 (Д)'!$C$2:$C$100,0)+1,0)))="Н/Д",INDIRECT(CONCATENATE("'2018-07 (Д)'!H",TEXT(MATCH($C15,'2018-07 (Д)'!$C$2:$C$100,0)+1,0)))="Н/Д",AND(INDIRECT(CONCATENATE("'2018-08 (Д)'!H",TEXT(MATCH($C15,'2018-08 (Д)'!$C$2:$C$100,0)+1,0)))="Н/Д",INDIRECT(CONCATENATE("'2018-07 (Д)'!H",TEXT(MATCH($C15,'2018-07 (Д)'!$C$2:$C$100,0)+1,0))))),"Н/Д",((INDIRECT(CONCATENATE("'2018-08 (Д)'!H",TEXT(MATCH($C15,'2018-08 (Д)'!$C$2:$C$100,0)+1,0)))-INDIRECT(CONCATENATE("'2018-07 (Д)'!H",TEXT(MATCH($C15,'2018-07 (Д)'!$C$2:$C$100,0)+1,0))))/INDIRECT(CONCATENATE("'2018-07 (Д)'!H",TEXT(MATCH($C15,'2018-07 (Д)'!$C$2:$C$100,0)+1,0))))*100)</f>
        <v>8.1566133481110672</v>
      </c>
      <c r="AR15" s="9">
        <f ca="1">IF(OR(INDIRECT(CONCATENATE("'2018-09 (Д)'!H",TEXT(MATCH($C15,'2018-09 (Д)'!$C$2:$C$100,0)+1,0)))="Н/Д",INDIRECT(CONCATENATE("'2018-08 (Д)'!H",TEXT(MATCH($C15,'2018-08 (Д)'!$C$2:$C$100,0)+1,0)))="Н/Д",AND(INDIRECT(CONCATENATE("'2018-09 (Д)'!H",TEXT(MATCH($C15,'2018-09 (Д)'!$C$2:$C$100,0)+1,0)))="Н/Д",INDIRECT(CONCATENATE("'2018-08 (Д)'!H",TEXT(MATCH($C15,'2018-08 (Д)'!$C$2:$C$100,0)+1,0))))),"Н/Д",((INDIRECT(CONCATENATE("'2018-09 (Д)'!H",TEXT(MATCH($C15,'2018-09 (Д)'!$C$2:$C$100,0)+1,0)))-INDIRECT(CONCATENATE("'2018-08 (Д)'!H",TEXT(MATCH($C15,'2018-08 (Д)'!$C$2:$C$100,0)+1,0))))/INDIRECT(CONCATENATE("'2018-08 (Д)'!H",TEXT(MATCH($C15,'2018-08 (Д)'!$C$2:$C$100,0)+1,0))))*100)</f>
        <v>-2.329685387138444</v>
      </c>
      <c r="AS15" s="9">
        <f ca="1">IF(OR(INDIRECT(CONCATENATE("'2018-10 (Д)'!H",TEXT(MATCH($C15,'2018-10 (Д)'!$C$2:$C$100,0)+1,0)))="Н/Д",INDIRECT(CONCATENATE("'2018-09 (Д)'!H",TEXT(MATCH($C15,'2018-09 (Д)'!$C$2:$C$100,0)+1,0)))="Н/Д",AND(INDIRECT(CONCATENATE("'2018-10 (Д)'!H",TEXT(MATCH($C15,'2018-10 (Д)'!$C$2:$C$100,0)+1,0)))="Н/Д",INDIRECT(CONCATENATE("'2018-09 (Д)'!H",TEXT(MATCH($C15,'2018-09 (Д)'!$C$2:$C$100,0)+1,0))))),"Н/Д",((INDIRECT(CONCATENATE("'2018-10 (Д)'!H",TEXT(MATCH($C15,'2018-10 (Д)'!$C$2:$C$100,0)+1,0)))-INDIRECT(CONCATENATE("'2018-09 (Д)'!H",TEXT(MATCH($C15,'2018-09 (Д)'!$C$2:$C$100,0)+1,0))))/INDIRECT(CONCATENATE("'2018-09 (Д)'!H",TEXT(MATCH($C15,'2018-09 (Д)'!$C$2:$C$100,0)+1,0))))*100)</f>
        <v>-2.3863220436586619</v>
      </c>
      <c r="AT15" s="9">
        <f ca="1">IF(OR(INDIRECT(CONCATENATE("'2018-11 (Д)'!H",TEXT(MATCH($C15,'2018-11 (Д)'!$C$2:$C$100,0)+1,0)))="Н/Д",INDIRECT(CONCATENATE("'2018-10 (Д)'!H",TEXT(MATCH($C15,'2018-10 (Д)'!$C$2:$C$100,0)+1,0)))="Н/Д",AND(INDIRECT(CONCATENATE("'2018-11 (Д)'!H",TEXT(MATCH($C15,'2018-11 (Д)'!$C$2:$C$100,0)+1,0)))="Н/Д",INDIRECT(CONCATENATE("'2018-10 (Д)'!H",TEXT(MATCH($C15,'2018-10 (Д)'!$C$2:$C$100,0)+1,0))))),"Н/Д",((INDIRECT(CONCATENATE("'2018-11 (Д)'!H",TEXT(MATCH($C15,'2018-11 (Д)'!$C$2:$C$100,0)+1,0)))-INDIRECT(CONCATENATE("'2018-10 (Д)'!H",TEXT(MATCH($C15,'2018-10 (Д)'!$C$2:$C$100,0)+1,0))))/INDIRECT(CONCATENATE("'2018-10 (Д)'!H",TEXT(MATCH($C15,'2018-10 (Д)'!$C$2:$C$100,0)+1,0))))*100)</f>
        <v>11.114802005340414</v>
      </c>
      <c r="AU15" s="9">
        <f ca="1">IF(OR(INDIRECT(CONCATENATE("'2018-12 (Д)'!H",TEXT(MATCH($C15,'2018-12 (Д)'!$C$2:$C$100,0)+1,0)))="Н/Д",INDIRECT(CONCATENATE("'2018-11 (Д)'!H",TEXT(MATCH($C15,'2018-11 (Д)'!$C$2:$C$100,0)+1,0)))="Н/Д",AND(INDIRECT(CONCATENATE("'2018-12 (Д)'!H",TEXT(MATCH($C15,'2018-12 (Д)'!$C$2:$C$100,0)+1,0)))="Н/Д",INDIRECT(CONCATENATE("'2018-11 (Д)'!H",TEXT(MATCH($C15,'2018-11 (Д)'!$C$2:$C$100,0)+1,0))))),"Н/Д",((INDIRECT(CONCATENATE("'2018-12 (Д)'!H",TEXT(MATCH($C15,'2018-12 (Д)'!$C$2:$C$100,0)+1,0)))-INDIRECT(CONCATENATE("'2018-11 (Д)'!H",TEXT(MATCH($C15,'2018-11 (Д)'!$C$2:$C$100,0)+1,0))))/INDIRECT(CONCATENATE("'2018-11 (Д)'!H",TEXT(MATCH($C15,'2018-11 (Д)'!$C$2:$C$100,0)+1,0))))*100)</f>
        <v>1.3696865135220946</v>
      </c>
      <c r="AV15" s="9"/>
      <c r="AW15" s="9">
        <f ca="1">IF(OR(INDIRECT(CONCATENATE("'2018-03 (Д)'!I",TEXT(MATCH($C15,'2018-03 (Д)'!$C$2:$C$100,0)+1,0)))="Н/Д",INDIRECT(CONCATENATE("'2018-02 (Д)'!I",TEXT(MATCH($C15,'2018-02 (Д)'!$C$2:$C$100,0)+1,0)))="Н/Д",AND(INDIRECT(CONCATENATE("'2018-03 (Д)'!I",TEXT(MATCH($C15,'2018-03 (Д)'!$C$2:$C$100,0)+1,0)))="Н/Д",INDIRECT(CONCATENATE("'2018-02 (Д)'!I",TEXT(MATCH($C15,'2018-02 (Д)'!$C$2:$C$100,0)+1,0))))),"Н/Д",((INDIRECT(CONCATENATE("'2018-03 (Д)'!I",TEXT(MATCH($C15,'2018-03 (Д)'!$C$2:$C$100,0)+1,0)))-INDIRECT(CONCATENATE("'2018-02 (Д)'!I",TEXT(MATCH($C15,'2018-02 (Д)'!$C$2:$C$100,0)+1,0))))/INDIRECT(CONCATENATE("'2018-02 (Д)'!I",TEXT(MATCH($C15,'2018-02 (Д)'!$C$2:$C$100,0)+1,0))))*100)</f>
        <v>-49.417768922591868</v>
      </c>
      <c r="AX15" s="9">
        <f ca="1">IF(OR(INDIRECT(CONCATENATE("'2018-04 (Д)'!I",TEXT(MATCH($C15,'2018-04 (Д)'!$C$2:$C$100,0)+1,0)))="Н/Д",INDIRECT(CONCATENATE("'2018-03 (Д)'!I",TEXT(MATCH($C15,'2018-03 (Д)'!$C$2:$C$100,0)+1,0)))="Н/Д",AND(INDIRECT(CONCATENATE("'2018-04 (Д)'!I",TEXT(MATCH($C15,'2018-04 (Д)'!$C$2:$C$100,0)+1,0)))="Н/Д",INDIRECT(CONCATENATE("'2018-03 (Д)'!I",TEXT(MATCH($C15,'2018-03 (Д)'!$C$2:$C$100,0)+1,0))))),"Н/Д",((INDIRECT(CONCATENATE("'2018-04 (Д)'!I",TEXT(MATCH($C15,'2018-04 (Д)'!$C$2:$C$100,0)+1,0)))-INDIRECT(CONCATENATE("'2018-03 (Д)'!I",TEXT(MATCH($C15,'2018-03 (Д)'!$C$2:$C$100,0)+1,0))))/INDIRECT(CONCATENATE("'2018-03 (Д)'!I",TEXT(MATCH($C15,'2018-03 (Д)'!$C$2:$C$100,0)+1,0))))*100)</f>
        <v>169.70196796568754</v>
      </c>
      <c r="AY15" s="9">
        <f ca="1">IF(OR(INDIRECT(CONCATENATE("'2018-05 (Д)'!I",TEXT(MATCH($C15,'2018-05 (Д)'!$C$2:$C$100,0)+1,0)))="Н/Д",INDIRECT(CONCATENATE("'2018-04 (Д)'!I",TEXT(MATCH($C15,'2018-04 (Д)'!$C$2:$C$100,0)+1,0)))="Н/Д",AND(INDIRECT(CONCATENATE("'2018-05 (Д)'!I",TEXT(MATCH($C15,'2018-05 (Д)'!$C$2:$C$100,0)+1,0)))="Н/Д",INDIRECT(CONCATENATE("'2018-04 (Д)'!I",TEXT(MATCH($C15,'2018-04 (Д)'!$C$2:$C$100,0)+1,0))))),"Н/Д",((INDIRECT(CONCATENATE("'2018-05 (Д)'!I",TEXT(MATCH($C15,'2018-05 (Д)'!$C$2:$C$100,0)+1,0)))-INDIRECT(CONCATENATE("'2018-04 (Д)'!I",TEXT(MATCH($C15,'2018-04 (Д)'!$C$2:$C$100,0)+1,0))))/INDIRECT(CONCATENATE("'2018-04 (Д)'!I",TEXT(MATCH($C15,'2018-04 (Д)'!$C$2:$C$100,0)+1,0))))*100)</f>
        <v>-26.728011855048766</v>
      </c>
      <c r="AZ15" s="9">
        <f ca="1">IF(OR(INDIRECT(CONCATENATE("'2018-06 (Д)'!I",TEXT(MATCH($C15,'2018-06 (Д)'!$C$2:$C$100,0)+1,0)))="Н/Д",INDIRECT(CONCATENATE("'2018-05 (Д)'!I",TEXT(MATCH($C15,'2018-05 (Д)'!$C$2:$C$100,0)+1,0)))="Н/Д",AND(INDIRECT(CONCATENATE("'2018-06 (Д)'!I",TEXT(MATCH($C15,'2018-06 (Д)'!$C$2:$C$100,0)+1,0)))="Н/Д",INDIRECT(CONCATENATE("'2018-05 (Д)'!I",TEXT(MATCH($C15,'2018-05 (Д)'!$C$2:$C$100,0)+1,0))))),"Н/Д",((INDIRECT(CONCATENATE("'2018-06 (Д)'!I",TEXT(MATCH($C15,'2018-06 (Д)'!$C$2:$C$100,0)+1,0)))-INDIRECT(CONCATENATE("'2018-05 (Д)'!I",TEXT(MATCH($C15,'2018-05 (Д)'!$C$2:$C$100,0)+1,0))))/INDIRECT(CONCATENATE("'2018-05 (Д)'!I",TEXT(MATCH($C15,'2018-05 (Д)'!$C$2:$C$100,0)+1,0))))*100)</f>
        <v>2.8903742422859331</v>
      </c>
      <c r="BA15" s="9">
        <f ca="1">IF(OR(INDIRECT(CONCATENATE("'2018-07 (Д)'!I",TEXT(MATCH($C15,'2018-07 (Д)'!$C$2:$C$100,0)+1,0)))="Н/Д",INDIRECT(CONCATENATE("'2018-06 (Д)'!I",TEXT(MATCH($C15,'2018-06 (Д)'!$C$2:$C$100,0)+1,0)))="Н/Д",AND(INDIRECT(CONCATENATE("'2018-07 (Д)'!I",TEXT(MATCH($C15,'2018-07 (Д)'!$C$2:$C$100,0)+1,0)))="Н/Д",INDIRECT(CONCATENATE("'2018-06 (Д)'!I",TEXT(MATCH($C15,'2018-06 (Д)'!$C$2:$C$100,0)+1,0))))),"Н/Д",((INDIRECT(CONCATENATE("'2018-07 (Д)'!I",TEXT(MATCH($C15,'2018-07 (Д)'!$C$2:$C$100,0)+1,0)))-INDIRECT(CONCATENATE("'2018-06 (Д)'!I",TEXT(MATCH($C15,'2018-06 (Д)'!$C$2:$C$100,0)+1,0))))/INDIRECT(CONCATENATE("'2018-06 (Д)'!I",TEXT(MATCH($C15,'2018-06 (Д)'!$C$2:$C$100,0)+1,0))))*100)</f>
        <v>1.4096754897301562</v>
      </c>
      <c r="BB15" s="9">
        <f ca="1">IF(OR(INDIRECT(CONCATENATE("'2018-08 (Д)'!I",TEXT(MATCH($C15,'2018-08 (Д)'!$C$2:$C$100,0)+1,0)))="Н/Д",INDIRECT(CONCATENATE("'2018-07 (Д)'!I",TEXT(MATCH($C15,'2018-07 (Д)'!$C$2:$C$100,0)+1,0)))="Н/Д",AND(INDIRECT(CONCATENATE("'2018-08 (Д)'!I",TEXT(MATCH($C15,'2018-08 (Д)'!$C$2:$C$100,0)+1,0)))="Н/Д",INDIRECT(CONCATENATE("'2018-07 (Д)'!I",TEXT(MATCH($C15,'2018-07 (Д)'!$C$2:$C$100,0)+1,0))))),"Н/Д",((INDIRECT(CONCATENATE("'2018-08 (Д)'!I",TEXT(MATCH($C15,'2018-08 (Д)'!$C$2:$C$100,0)+1,0)))-INDIRECT(CONCATENATE("'2018-07 (Д)'!I",TEXT(MATCH($C15,'2018-07 (Д)'!$C$2:$C$100,0)+1,0))))/INDIRECT(CONCATENATE("'2018-07 (Д)'!I",TEXT(MATCH($C15,'2018-07 (Д)'!$C$2:$C$100,0)+1,0))))*100)</f>
        <v>16.368807459628453</v>
      </c>
      <c r="BC15" s="9">
        <f ca="1">IF(OR(INDIRECT(CONCATENATE("'2018-09 (Д)'!I",TEXT(MATCH($C15,'2018-09 (Д)'!$C$2:$C$100,0)+1,0)))="Н/Д",INDIRECT(CONCATENATE("'2018-08 (Д)'!I",TEXT(MATCH($C15,'2018-08 (Д)'!$C$2:$C$100,0)+1,0)))="Н/Д",AND(INDIRECT(CONCATENATE("'2018-09 (Д)'!I",TEXT(MATCH($C15,'2018-09 (Д)'!$C$2:$C$100,0)+1,0)))="Н/Д",INDIRECT(CONCATENATE("'2018-08 (Д)'!I",TEXT(MATCH($C15,'2018-08 (Д)'!$C$2:$C$100,0)+1,0))))),"Н/Д",((INDIRECT(CONCATENATE("'2018-09 (Д)'!I",TEXT(MATCH($C15,'2018-09 (Д)'!$C$2:$C$100,0)+1,0)))-INDIRECT(CONCATENATE("'2018-08 (Д)'!I",TEXT(MATCH($C15,'2018-08 (Д)'!$C$2:$C$100,0)+1,0))))/INDIRECT(CONCATENATE("'2018-08 (Д)'!I",TEXT(MATCH($C15,'2018-08 (Д)'!$C$2:$C$100,0)+1,0))))*100)</f>
        <v>-9.4309656816947776</v>
      </c>
      <c r="BD15" s="9">
        <f ca="1">IF(OR(INDIRECT(CONCATENATE("'2018-10 (Д)'!I",TEXT(MATCH($C15,'2018-10 (Д)'!$C$2:$C$100,0)+1,0)))="Н/Д",INDIRECT(CONCATENATE("'2018-09 (Д)'!I",TEXT(MATCH($C15,'2018-09 (Д)'!$C$2:$C$100,0)+1,0)))="Н/Д",AND(INDIRECT(CONCATENATE("'2018-10 (Д)'!I",TEXT(MATCH($C15,'2018-10 (Д)'!$C$2:$C$100,0)+1,0)))="Н/Д",INDIRECT(CONCATENATE("'2018-09 (Д)'!I",TEXT(MATCH($C15,'2018-09 (Д)'!$C$2:$C$100,0)+1,0))))),"Н/Д",((INDIRECT(CONCATENATE("'2018-10 (Д)'!I",TEXT(MATCH($C15,'2018-10 (Д)'!$C$2:$C$100,0)+1,0)))-INDIRECT(CONCATENATE("'2018-09 (Д)'!I",TEXT(MATCH($C15,'2018-09 (Д)'!$C$2:$C$100,0)+1,0))))/INDIRECT(CONCATENATE("'2018-09 (Д)'!I",TEXT(MATCH($C15,'2018-09 (Д)'!$C$2:$C$100,0)+1,0))))*100)</f>
        <v>13.129035721249515</v>
      </c>
      <c r="BE15" s="9">
        <f ca="1">IF(OR(INDIRECT(CONCATENATE("'2018-11 (Д)'!I",TEXT(MATCH($C15,'2018-11 (Д)'!$C$2:$C$100,0)+1,0)))="Н/Д",INDIRECT(CONCATENATE("'2018-10 (Д)'!I",TEXT(MATCH($C15,'2018-10 (Д)'!$C$2:$C$100,0)+1,0)))="Н/Д",AND(INDIRECT(CONCATENATE("'2018-11 (Д)'!I",TEXT(MATCH($C15,'2018-11 (Д)'!$C$2:$C$100,0)+1,0)))="Н/Д",INDIRECT(CONCATENATE("'2018-10 (Д)'!I",TEXT(MATCH($C15,'2018-10 (Д)'!$C$2:$C$100,0)+1,0))))),"Н/Д",((INDIRECT(CONCATENATE("'2018-11 (Д)'!I",TEXT(MATCH($C15,'2018-11 (Д)'!$C$2:$C$100,0)+1,0)))-INDIRECT(CONCATENATE("'2018-10 (Д)'!I",TEXT(MATCH($C15,'2018-10 (Д)'!$C$2:$C$100,0)+1,0))))/INDIRECT(CONCATENATE("'2018-10 (Д)'!I",TEXT(MATCH($C15,'2018-10 (Д)'!$C$2:$C$100,0)+1,0))))*100)</f>
        <v>-10.273229934838641</v>
      </c>
      <c r="BF15" s="9">
        <f ca="1">IF(OR(INDIRECT(CONCATENATE("'2018-12 (Д)'!I",TEXT(MATCH($C15,'2018-12 (Д)'!$C$2:$C$100,0)+1,0)))="Н/Д",INDIRECT(CONCATENATE("'2018-11 (Д)'!I",TEXT(MATCH($C15,'2018-11 (Д)'!$C$2:$C$100,0)+1,0)))="Н/Д",AND(INDIRECT(CONCATENATE("'2018-12 (Д)'!I",TEXT(MATCH($C15,'2018-12 (Д)'!$C$2:$C$100,0)+1,0)))="Н/Д",INDIRECT(CONCATENATE("'2018-11 (Д)'!I",TEXT(MATCH($C15,'2018-11 (Д)'!$C$2:$C$100,0)+1,0))))),"Н/Д",((INDIRECT(CONCATENATE("'2018-12 (Д)'!I",TEXT(MATCH($C15,'2018-12 (Д)'!$C$2:$C$100,0)+1,0)))-INDIRECT(CONCATENATE("'2018-11 (Д)'!I",TEXT(MATCH($C15,'2018-11 (Д)'!$C$2:$C$100,0)+1,0))))/INDIRECT(CONCATENATE("'2018-11 (Д)'!I",TEXT(MATCH($C15,'2018-11 (Д)'!$C$2:$C$100,0)+1,0))))*100)</f>
        <v>1.7833962997749211</v>
      </c>
      <c r="BG15" s="9"/>
      <c r="BH15" s="9" t="str">
        <f ca="1">IF(OR(INDIRECT(CONCATENATE("'2018-03 (Д)'!J",TEXT(MATCH($C15,'2018-03 (Д)'!$C$2:$C$100,0)+1,0)))="Н/Д",INDIRECT(CONCATENATE("'2018-02 (Д)'!J",TEXT(MATCH($C15,'2018-02 (Д)'!$C$2:$C$100,0)+1,0)))="Н/Д",AND(INDIRECT(CONCATENATE("'2018-03 (Д)'!J",TEXT(MATCH($C15,'2018-03 (Д)'!$C$2:$C$100,0)+1,0)))="Н/Д",INDIRECT(CONCATENATE("'2018-02 (Д)'!J",TEXT(MATCH($C15,'2018-02 (Д)'!$C$2:$C$100,0)+1,0))))),"Н/Д",((INDIRECT(CONCATENATE("'2018-03 (Д)'!J",TEXT(MATCH($C15,'2018-03 (Д)'!$C$2:$C$100,0)+1,0)))-INDIRECT(CONCATENATE("'2018-02 (Д)'!J",TEXT(MATCH($C15,'2018-02 (Д)'!$C$2:$C$100,0)+1,0))))/INDIRECT(CONCATENATE("'2018-02 (Д)'!J",TEXT(MATCH($C15,'2018-02 (Д)'!$C$2:$C$100,0)+1,0))))*100)</f>
        <v>Н/Д</v>
      </c>
      <c r="BI15" s="9" t="str">
        <f ca="1">IF(OR(INDIRECT(CONCATENATE("'2018-04 (Д)'!J",TEXT(MATCH($C15,'2018-04 (Д)'!$C$2:$C$100,0)+1,0)))="Н/Д",INDIRECT(CONCATENATE("'2018-03 (Д)'!J",TEXT(MATCH($C15,'2018-03 (Д)'!$C$2:$C$100,0)+1,0)))="Н/Д",AND(INDIRECT(CONCATENATE("'2018-04 (Д)'!J",TEXT(MATCH($C15,'2018-04 (Д)'!$C$2:$C$100,0)+1,0)))="Н/Д",INDIRECT(CONCATENATE("'2018-03 (Д)'!J",TEXT(MATCH($C15,'2018-03 (Д)'!$C$2:$C$100,0)+1,0))))),"Н/Д",((INDIRECT(CONCATENATE("'2018-04 (Д)'!J",TEXT(MATCH($C15,'2018-04 (Д)'!$C$2:$C$100,0)+1,0)))-INDIRECT(CONCATENATE("'2018-03 (Д)'!J",TEXT(MATCH($C15,'2018-03 (Д)'!$C$2:$C$100,0)+1,0))))/INDIRECT(CONCATENATE("'2018-03 (Д)'!J",TEXT(MATCH($C15,'2018-03 (Д)'!$C$2:$C$100,0)+1,0))))*100)</f>
        <v>Н/Д</v>
      </c>
      <c r="BJ15" s="9" t="str">
        <f ca="1">IF(OR(INDIRECT(CONCATENATE("'2018-05 (Д)'!J",TEXT(MATCH($C15,'2018-05 (Д)'!$C$2:$C$100,0)+1,0)))="Н/Д",INDIRECT(CONCATENATE("'2018-04 (Д)'!J",TEXT(MATCH($C15,'2018-04 (Д)'!$C$2:$C$100,0)+1,0)))="Н/Д",AND(INDIRECT(CONCATENATE("'2018-05 (Д)'!J",TEXT(MATCH($C15,'2018-05 (Д)'!$C$2:$C$100,0)+1,0)))="Н/Д",INDIRECT(CONCATENATE("'2018-04 (Д)'!J",TEXT(MATCH($C15,'2018-04 (Д)'!$C$2:$C$100,0)+1,0))))),"Н/Д",((INDIRECT(CONCATENATE("'2018-05 (Д)'!J",TEXT(MATCH($C15,'2018-05 (Д)'!$C$2:$C$100,0)+1,0)))-INDIRECT(CONCATENATE("'2018-04 (Д)'!J",TEXT(MATCH($C15,'2018-04 (Д)'!$C$2:$C$100,0)+1,0))))/INDIRECT(CONCATENATE("'2018-04 (Д)'!J",TEXT(MATCH($C15,'2018-04 (Д)'!$C$2:$C$100,0)+1,0))))*100)</f>
        <v>Н/Д</v>
      </c>
      <c r="BK15" s="9" t="str">
        <f ca="1">IF(OR(INDIRECT(CONCATENATE("'2018-06 (Д)'!J",TEXT(MATCH($C15,'2018-06 (Д)'!$C$2:$C$100,0)+1,0)))="Н/Д",INDIRECT(CONCATENATE("'2018-05 (Д)'!J",TEXT(MATCH($C15,'2018-05 (Д)'!$C$2:$C$100,0)+1,0)))="Н/Д",AND(INDIRECT(CONCATENATE("'2018-06 (Д)'!J",TEXT(MATCH($C15,'2018-06 (Д)'!$C$2:$C$100,0)+1,0)))="Н/Д",INDIRECT(CONCATENATE("'2018-05 (Д)'!J",TEXT(MATCH($C15,'2018-05 (Д)'!$C$2:$C$100,0)+1,0))))),"Н/Д",((INDIRECT(CONCATENATE("'2018-06 (Д)'!J",TEXT(MATCH($C15,'2018-06 (Д)'!$C$2:$C$100,0)+1,0)))-INDIRECT(CONCATENATE("'2018-05 (Д)'!J",TEXT(MATCH($C15,'2018-05 (Д)'!$C$2:$C$100,0)+1,0))))/INDIRECT(CONCATENATE("'2018-05 (Д)'!J",TEXT(MATCH($C15,'2018-05 (Д)'!$C$2:$C$100,0)+1,0))))*100)</f>
        <v>Н/Д</v>
      </c>
      <c r="BL15" s="9" t="str">
        <f ca="1">IF(OR(INDIRECT(CONCATENATE("'2018-07 (Д)'!J",TEXT(MATCH($C15,'2018-07 (Д)'!$C$2:$C$100,0)+1,0)))="Н/Д",INDIRECT(CONCATENATE("'2018-06 (Д)'!J",TEXT(MATCH($C15,'2018-06 (Д)'!$C$2:$C$100,0)+1,0)))="Н/Д",AND(INDIRECT(CONCATENATE("'2018-07 (Д)'!J",TEXT(MATCH($C15,'2018-07 (Д)'!$C$2:$C$100,0)+1,0)))="Н/Д",INDIRECT(CONCATENATE("'2018-06 (Д)'!J",TEXT(MATCH($C15,'2018-06 (Д)'!$C$2:$C$100,0)+1,0))))),"Н/Д",((INDIRECT(CONCATENATE("'2018-07 (Д)'!J",TEXT(MATCH($C15,'2018-07 (Д)'!$C$2:$C$100,0)+1,0)))-INDIRECT(CONCATENATE("'2018-06 (Д)'!J",TEXT(MATCH($C15,'2018-06 (Д)'!$C$2:$C$100,0)+1,0))))/INDIRECT(CONCATENATE("'2018-06 (Д)'!J",TEXT(MATCH($C15,'2018-06 (Д)'!$C$2:$C$100,0)+1,0))))*100)</f>
        <v>Н/Д</v>
      </c>
      <c r="BM15" s="9" t="str">
        <f ca="1">IF(OR(INDIRECT(CONCATENATE("'2018-08 (Д)'!J",TEXT(MATCH($C15,'2018-08 (Д)'!$C$2:$C$100,0)+1,0)))="Н/Д",INDIRECT(CONCATENATE("'2018-07 (Д)'!J",TEXT(MATCH($C15,'2018-07 (Д)'!$C$2:$C$100,0)+1,0)))="Н/Д",AND(INDIRECT(CONCATENATE("'2018-08 (Д)'!J",TEXT(MATCH($C15,'2018-08 (Д)'!$C$2:$C$100,0)+1,0)))="Н/Д",INDIRECT(CONCATENATE("'2018-07 (Д)'!J",TEXT(MATCH($C15,'2018-07 (Д)'!$C$2:$C$100,0)+1,0))))),"Н/Д",((INDIRECT(CONCATENATE("'2018-08 (Д)'!J",TEXT(MATCH($C15,'2018-08 (Д)'!$C$2:$C$100,0)+1,0)))-INDIRECT(CONCATENATE("'2018-07 (Д)'!J",TEXT(MATCH($C15,'2018-07 (Д)'!$C$2:$C$100,0)+1,0))))/INDIRECT(CONCATENATE("'2018-07 (Д)'!J",TEXT(MATCH($C15,'2018-07 (Д)'!$C$2:$C$100,0)+1,0))))*100)</f>
        <v>Н/Д</v>
      </c>
      <c r="BN15" s="9" t="str">
        <f ca="1">IF(OR(INDIRECT(CONCATENATE("'2018-09 (Д)'!J",TEXT(MATCH($C15,'2018-09 (Д)'!$C$2:$C$100,0)+1,0)))="Н/Д",INDIRECT(CONCATENATE("'2018-08 (Д)'!J",TEXT(MATCH($C15,'2018-08 (Д)'!$C$2:$C$100,0)+1,0)))="Н/Д",AND(INDIRECT(CONCATENATE("'2018-09 (Д)'!J",TEXT(MATCH($C15,'2018-09 (Д)'!$C$2:$C$100,0)+1,0)))="Н/Д",INDIRECT(CONCATENATE("'2018-08 (Д)'!J",TEXT(MATCH($C15,'2018-08 (Д)'!$C$2:$C$100,0)+1,0))))),"Н/Д",((INDIRECT(CONCATENATE("'2018-09 (Д)'!J",TEXT(MATCH($C15,'2018-09 (Д)'!$C$2:$C$100,0)+1,0)))-INDIRECT(CONCATENATE("'2018-08 (Д)'!J",TEXT(MATCH($C15,'2018-08 (Д)'!$C$2:$C$100,0)+1,0))))/INDIRECT(CONCATENATE("'2018-08 (Д)'!J",TEXT(MATCH($C15,'2018-08 (Д)'!$C$2:$C$100,0)+1,0))))*100)</f>
        <v>Н/Д</v>
      </c>
      <c r="BO15" s="9" t="str">
        <f ca="1">IF(OR(INDIRECT(CONCATENATE("'2018-10 (Д)'!J",TEXT(MATCH($C15,'2018-10 (Д)'!$C$2:$C$100,0)+1,0)))="Н/Д",INDIRECT(CONCATENATE("'2018-09 (Д)'!J",TEXT(MATCH($C15,'2018-09 (Д)'!$C$2:$C$100,0)+1,0)))="Н/Д",AND(INDIRECT(CONCATENATE("'2018-10 (Д)'!J",TEXT(MATCH($C15,'2018-10 (Д)'!$C$2:$C$100,0)+1,0)))="Н/Д",INDIRECT(CONCATENATE("'2018-09 (Д)'!J",TEXT(MATCH($C15,'2018-09 (Д)'!$C$2:$C$100,0)+1,0))))),"Н/Д",((INDIRECT(CONCATENATE("'2018-10 (Д)'!J",TEXT(MATCH($C15,'2018-10 (Д)'!$C$2:$C$100,0)+1,0)))-INDIRECT(CONCATENATE("'2018-09 (Д)'!J",TEXT(MATCH($C15,'2018-09 (Д)'!$C$2:$C$100,0)+1,0))))/INDIRECT(CONCATENATE("'2018-09 (Д)'!J",TEXT(MATCH($C15,'2018-09 (Д)'!$C$2:$C$100,0)+1,0))))*100)</f>
        <v>Н/Д</v>
      </c>
      <c r="BP15" s="9" t="str">
        <f ca="1">IF(OR(INDIRECT(CONCATENATE("'2018-11 (Д)'!J",TEXT(MATCH($C15,'2018-11 (Д)'!$C$2:$C$100,0)+1,0)))="Н/Д",INDIRECT(CONCATENATE("'2018-10 (Д)'!J",TEXT(MATCH($C15,'2018-10 (Д)'!$C$2:$C$100,0)+1,0)))="Н/Д",AND(INDIRECT(CONCATENATE("'2018-11 (Д)'!J",TEXT(MATCH($C15,'2018-11 (Д)'!$C$2:$C$100,0)+1,0)))="Н/Д",INDIRECT(CONCATENATE("'2018-10 (Д)'!J",TEXT(MATCH($C15,'2018-10 (Д)'!$C$2:$C$100,0)+1,0))))),"Н/Д",((INDIRECT(CONCATENATE("'2018-11 (Д)'!J",TEXT(MATCH($C15,'2018-11 (Д)'!$C$2:$C$100,0)+1,0)))-INDIRECT(CONCATENATE("'2018-10 (Д)'!J",TEXT(MATCH($C15,'2018-10 (Д)'!$C$2:$C$100,0)+1,0))))/INDIRECT(CONCATENATE("'2018-10 (Д)'!J",TEXT(MATCH($C15,'2018-10 (Д)'!$C$2:$C$100,0)+1,0))))*100)</f>
        <v>Н/Д</v>
      </c>
      <c r="BQ15" s="9" t="str">
        <f ca="1">IF(OR(INDIRECT(CONCATENATE("'2018-12 (Д)'!J",TEXT(MATCH($C15,'2018-12 (Д)'!$C$2:$C$100,0)+1,0)))="Н/Д",INDIRECT(CONCATENATE("'2018-11 (Д)'!J",TEXT(MATCH($C15,'2018-11 (Д)'!$C$2:$C$100,0)+1,0)))="Н/Д",AND(INDIRECT(CONCATENATE("'2018-12 (Д)'!J",TEXT(MATCH($C15,'2018-12 (Д)'!$C$2:$C$100,0)+1,0)))="Н/Д",INDIRECT(CONCATENATE("'2018-11 (Д)'!J",TEXT(MATCH($C15,'2018-11 (Д)'!$C$2:$C$100,0)+1,0))))),"Н/Д",((INDIRECT(CONCATENATE("'2018-12 (Д)'!J",TEXT(MATCH($C15,'2018-12 (Д)'!$C$2:$C$100,0)+1,0)))-INDIRECT(CONCATENATE("'2018-11 (Д)'!J",TEXT(MATCH($C15,'2018-11 (Д)'!$C$2:$C$100,0)+1,0))))/INDIRECT(CONCATENATE("'2018-11 (Д)'!J",TEXT(MATCH($C15,'2018-11 (Д)'!$C$2:$C$100,0)+1,0))))*100)</f>
        <v>Н/Д</v>
      </c>
      <c r="BR15" s="9"/>
      <c r="BS15" s="9">
        <f ca="1">IF(OR(INDIRECT(CONCATENATE("'2018-03 (Д)'!K",TEXT(MATCH($C15,'2018-03 (Д)'!$C$2:$C$100,0)+1,0)))="Н/Д",INDIRECT(CONCATENATE("'2018-02 (Д)'!K",TEXT(MATCH($C15,'2018-02 (Д)'!$C$2:$C$100,0)+1,0)))="Н/Д",AND(INDIRECT(CONCATENATE("'2018-03 (Д)'!K",TEXT(MATCH($C15,'2018-03 (Д)'!$C$2:$C$100,0)+1,0)))="Н/Д",INDIRECT(CONCATENATE("'2018-02 (Д)'!K",TEXT(MATCH($C15,'2018-02 (Д)'!$C$2:$C$100,0)+1,0))))),"Н/Д",((INDIRECT(CONCATENATE("'2018-03 (Д)'!K",TEXT(MATCH($C15,'2018-03 (Д)'!$C$2:$C$100,0)+1,0)))-INDIRECT(CONCATENATE("'2018-02 (Д)'!K",TEXT(MATCH($C15,'2018-02 (Д)'!$C$2:$C$100,0)+1,0))))/INDIRECT(CONCATENATE("'2018-02 (Д)'!K",TEXT(MATCH($C15,'2018-02 (Д)'!$C$2:$C$100,0)+1,0))))*100)</f>
        <v>-47.538045580253545</v>
      </c>
      <c r="BT15" s="9">
        <f ca="1">IF(OR(INDIRECT(CONCATENATE("'2018-04 (Д)'!K",TEXT(MATCH($C15,'2018-04 (Д)'!$C$2:$C$100,0)+1,0)))="Н/Д",INDIRECT(CONCATENATE("'2018-03 (Д)'!K",TEXT(MATCH($C15,'2018-03 (Д)'!$C$2:$C$100,0)+1,0)))="Н/Д",AND(INDIRECT(CONCATENATE("'2018-04 (Д)'!K",TEXT(MATCH($C15,'2018-04 (Д)'!$C$2:$C$100,0)+1,0)))="Н/Д",INDIRECT(CONCATENATE("'2018-03 (Д)'!K",TEXT(MATCH($C15,'2018-03 (Д)'!$C$2:$C$100,0)+1,0))))),"Н/Д",((INDIRECT(CONCATENATE("'2018-04 (Д)'!K",TEXT(MATCH($C15,'2018-04 (Д)'!$C$2:$C$100,0)+1,0)))-INDIRECT(CONCATENATE("'2018-03 (Д)'!K",TEXT(MATCH($C15,'2018-03 (Д)'!$C$2:$C$100,0)+1,0))))/INDIRECT(CONCATENATE("'2018-03 (Д)'!K",TEXT(MATCH($C15,'2018-03 (Д)'!$C$2:$C$100,0)+1,0))))*100)</f>
        <v>209.78787270818086</v>
      </c>
      <c r="BU15" s="9">
        <f ca="1">IF(OR(INDIRECT(CONCATENATE("'2018-05 (Д)'!K",TEXT(MATCH($C15,'2018-05 (Д)'!$C$2:$C$100,0)+1,0)))="Н/Д",INDIRECT(CONCATENATE("'2018-04 (Д)'!K",TEXT(MATCH($C15,'2018-04 (Д)'!$C$2:$C$100,0)+1,0)))="Н/Д",AND(INDIRECT(CONCATENATE("'2018-05 (Д)'!K",TEXT(MATCH($C15,'2018-05 (Д)'!$C$2:$C$100,0)+1,0)))="Н/Д",INDIRECT(CONCATENATE("'2018-04 (Д)'!K",TEXT(MATCH($C15,'2018-04 (Д)'!$C$2:$C$100,0)+1,0))))),"Н/Д",((INDIRECT(CONCATENATE("'2018-05 (Д)'!K",TEXT(MATCH($C15,'2018-05 (Д)'!$C$2:$C$100,0)+1,0)))-INDIRECT(CONCATENATE("'2018-04 (Д)'!K",TEXT(MATCH($C15,'2018-04 (Д)'!$C$2:$C$100,0)+1,0))))/INDIRECT(CONCATENATE("'2018-04 (Д)'!K",TEXT(MATCH($C15,'2018-04 (Д)'!$C$2:$C$100,0)+1,0))))*100)</f>
        <v>180.10554583499442</v>
      </c>
      <c r="BV15" s="9">
        <f ca="1">IF(OR(INDIRECT(CONCATENATE("'2018-06 (Д)'!K",TEXT(MATCH($C15,'2018-06 (Д)'!$C$2:$C$100,0)+1,0)))="Н/Д",INDIRECT(CONCATENATE("'2018-05 (Д)'!K",TEXT(MATCH($C15,'2018-05 (Д)'!$C$2:$C$100,0)+1,0)))="Н/Д",AND(INDIRECT(CONCATENATE("'2018-06 (Д)'!K",TEXT(MATCH($C15,'2018-06 (Д)'!$C$2:$C$100,0)+1,0)))="Н/Д",INDIRECT(CONCATENATE("'2018-05 (Д)'!K",TEXT(MATCH($C15,'2018-05 (Д)'!$C$2:$C$100,0)+1,0))))),"Н/Д",((INDIRECT(CONCATENATE("'2018-06 (Д)'!K",TEXT(MATCH($C15,'2018-06 (Д)'!$C$2:$C$100,0)+1,0)))-INDIRECT(CONCATENATE("'2018-05 (Д)'!K",TEXT(MATCH($C15,'2018-05 (Д)'!$C$2:$C$100,0)+1,0))))/INDIRECT(CONCATENATE("'2018-05 (Д)'!K",TEXT(MATCH($C15,'2018-05 (Д)'!$C$2:$C$100,0)+1,0))))*100)</f>
        <v>-74.920702921166523</v>
      </c>
      <c r="BW15" s="9">
        <f ca="1">IF(OR(INDIRECT(CONCATENATE("'2018-07 (Д)'!K",TEXT(MATCH($C15,'2018-07 (Д)'!$C$2:$C$100,0)+1,0)))="Н/Д",INDIRECT(CONCATENATE("'2018-06 (Д)'!K",TEXT(MATCH($C15,'2018-06 (Д)'!$C$2:$C$100,0)+1,0)))="Н/Д",AND(INDIRECT(CONCATENATE("'2018-07 (Д)'!K",TEXT(MATCH($C15,'2018-07 (Д)'!$C$2:$C$100,0)+1,0)))="Н/Д",INDIRECT(CONCATENATE("'2018-06 (Д)'!K",TEXT(MATCH($C15,'2018-06 (Д)'!$C$2:$C$100,0)+1,0))))),"Н/Д",((INDIRECT(CONCATENATE("'2018-07 (Д)'!K",TEXT(MATCH($C15,'2018-07 (Д)'!$C$2:$C$100,0)+1,0)))-INDIRECT(CONCATENATE("'2018-06 (Д)'!K",TEXT(MATCH($C15,'2018-06 (Д)'!$C$2:$C$100,0)+1,0))))/INDIRECT(CONCATENATE("'2018-06 (Д)'!K",TEXT(MATCH($C15,'2018-06 (Д)'!$C$2:$C$100,0)+1,0))))*100)</f>
        <v>-46.553740967165993</v>
      </c>
      <c r="BX15" s="9">
        <f ca="1">IF(OR(INDIRECT(CONCATENATE("'2018-08 (Д)'!K",TEXT(MATCH($C15,'2018-08 (Д)'!$C$2:$C$100,0)+1,0)))="Н/Д",INDIRECT(CONCATENATE("'2018-07 (Д)'!K",TEXT(MATCH($C15,'2018-07 (Д)'!$C$2:$C$100,0)+1,0)))="Н/Д",AND(INDIRECT(CONCATENATE("'2018-08 (Д)'!K",TEXT(MATCH($C15,'2018-08 (Д)'!$C$2:$C$100,0)+1,0)))="Н/Д",INDIRECT(CONCATENATE("'2018-07 (Д)'!K",TEXT(MATCH($C15,'2018-07 (Д)'!$C$2:$C$100,0)+1,0))))),"Н/Д",((INDIRECT(CONCATENATE("'2018-08 (Д)'!K",TEXT(MATCH($C15,'2018-08 (Д)'!$C$2:$C$100,0)+1,0)))-INDIRECT(CONCATENATE("'2018-07 (Д)'!K",TEXT(MATCH($C15,'2018-07 (Д)'!$C$2:$C$100,0)+1,0))))/INDIRECT(CONCATENATE("'2018-07 (Д)'!K",TEXT(MATCH($C15,'2018-07 (Д)'!$C$2:$C$100,0)+1,0))))*100)</f>
        <v>411.96647489742702</v>
      </c>
      <c r="BY15" s="9">
        <f ca="1">IF(OR(INDIRECT(CONCATENATE("'2018-09 (Д)'!K",TEXT(MATCH($C15,'2018-09 (Д)'!$C$2:$C$100,0)+1,0)))="Н/Д",INDIRECT(CONCATENATE("'2018-08 (Д)'!K",TEXT(MATCH($C15,'2018-08 (Д)'!$C$2:$C$100,0)+1,0)))="Н/Д",AND(INDIRECT(CONCATENATE("'2018-09 (Д)'!K",TEXT(MATCH($C15,'2018-09 (Д)'!$C$2:$C$100,0)+1,0)))="Н/Д",INDIRECT(CONCATENATE("'2018-08 (Д)'!K",TEXT(MATCH($C15,'2018-08 (Д)'!$C$2:$C$100,0)+1,0))))),"Н/Д",((INDIRECT(CONCATENATE("'2018-09 (Д)'!K",TEXT(MATCH($C15,'2018-09 (Д)'!$C$2:$C$100,0)+1,0)))-INDIRECT(CONCATENATE("'2018-08 (Д)'!K",TEXT(MATCH($C15,'2018-08 (Д)'!$C$2:$C$100,0)+1,0))))/INDIRECT(CONCATENATE("'2018-08 (Д)'!K",TEXT(MATCH($C15,'2018-08 (Д)'!$C$2:$C$100,0)+1,0))))*100)</f>
        <v>-88.640800320238853</v>
      </c>
      <c r="BZ15" s="9">
        <f ca="1">IF(OR(INDIRECT(CONCATENATE("'2018-10 (Д)'!K",TEXT(MATCH($C15,'2018-10 (Д)'!$C$2:$C$100,0)+1,0)))="Н/Д",INDIRECT(CONCATENATE("'2018-09 (Д)'!K",TEXT(MATCH($C15,'2018-09 (Д)'!$C$2:$C$100,0)+1,0)))="Н/Д",AND(INDIRECT(CONCATENATE("'2018-10 (Д)'!K",TEXT(MATCH($C15,'2018-10 (Д)'!$C$2:$C$100,0)+1,0)))="Н/Д",INDIRECT(CONCATENATE("'2018-09 (Д)'!K",TEXT(MATCH($C15,'2018-09 (Д)'!$C$2:$C$100,0)+1,0))))),"Н/Д",((INDIRECT(CONCATENATE("'2018-10 (Д)'!K",TEXT(MATCH($C15,'2018-10 (Д)'!$C$2:$C$100,0)+1,0)))-INDIRECT(CONCATENATE("'2018-09 (Д)'!K",TEXT(MATCH($C15,'2018-09 (Д)'!$C$2:$C$100,0)+1,0))))/INDIRECT(CONCATENATE("'2018-09 (Д)'!K",TEXT(MATCH($C15,'2018-09 (Д)'!$C$2:$C$100,0)+1,0))))*100)</f>
        <v>-2.6679935324635142</v>
      </c>
      <c r="CA15" s="9">
        <f ca="1">IF(OR(INDIRECT(CONCATENATE("'2018-11 (Д)'!K",TEXT(MATCH($C15,'2018-11 (Д)'!$C$2:$C$100,0)+1,0)))="Н/Д",INDIRECT(CONCATENATE("'2018-10 (Д)'!K",TEXT(MATCH($C15,'2018-10 (Д)'!$C$2:$C$100,0)+1,0)))="Н/Д",AND(INDIRECT(CONCATENATE("'2018-11 (Д)'!K",TEXT(MATCH($C15,'2018-11 (Д)'!$C$2:$C$100,0)+1,0)))="Н/Д",INDIRECT(CONCATENATE("'2018-10 (Д)'!K",TEXT(MATCH($C15,'2018-10 (Д)'!$C$2:$C$100,0)+1,0))))),"Н/Д",((INDIRECT(CONCATENATE("'2018-11 (Д)'!K",TEXT(MATCH($C15,'2018-11 (Д)'!$C$2:$C$100,0)+1,0)))-INDIRECT(CONCATENATE("'2018-10 (Д)'!K",TEXT(MATCH($C15,'2018-10 (Д)'!$C$2:$C$100,0)+1,0))))/INDIRECT(CONCATENATE("'2018-10 (Д)'!K",TEXT(MATCH($C15,'2018-10 (Д)'!$C$2:$C$100,0)+1,0))))*100)</f>
        <v>878.02650662023268</v>
      </c>
      <c r="CB15" s="9">
        <f ca="1">IF(OR(INDIRECT(CONCATENATE("'2018-12 (Д)'!K",TEXT(MATCH($C15,'2018-12 (Д)'!$C$2:$C$100,0)+1,0)))="Н/Д",INDIRECT(CONCATENATE("'2018-11 (Д)'!K",TEXT(MATCH($C15,'2018-11 (Д)'!$C$2:$C$100,0)+1,0)))="Н/Д",AND(INDIRECT(CONCATENATE("'2018-12 (Д)'!K",TEXT(MATCH($C15,'2018-12 (Д)'!$C$2:$C$100,0)+1,0)))="Н/Д",INDIRECT(CONCATENATE("'2018-11 (Д)'!K",TEXT(MATCH($C15,'2018-11 (Д)'!$C$2:$C$100,0)+1,0))))),"Н/Д",((INDIRECT(CONCATENATE("'2018-12 (Д)'!K",TEXT(MATCH($C15,'2018-12 (Д)'!$C$2:$C$100,0)+1,0)))-INDIRECT(CONCATENATE("'2018-11 (Д)'!K",TEXT(MATCH($C15,'2018-11 (Д)'!$C$2:$C$100,0)+1,0))))/INDIRECT(CONCATENATE("'2018-11 (Д)'!K",TEXT(MATCH($C15,'2018-11 (Д)'!$C$2:$C$100,0)+1,0))))*100)</f>
        <v>-87.996452924707867</v>
      </c>
      <c r="CC15" s="9"/>
      <c r="CD15" s="9">
        <f ca="1">IF(OR(INDIRECT(CONCATENATE("'2018-03 (Д)'!L",TEXT(MATCH($C15,'2018-03 (Д)'!$C$2:$C$100,0)+1,0)))="Н/Д",INDIRECT(CONCATENATE("'2018-02 (Д)'!L",TEXT(MATCH($C15,'2018-02 (Д)'!$C$2:$C$100,0)+1,0)))="Н/Д",AND(INDIRECT(CONCATENATE("'2018-03 (Д)'!L",TEXT(MATCH($C15,'2018-03 (Д)'!$C$2:$C$100,0)+1,0)))="Н/Д",INDIRECT(CONCATENATE("'2018-02 (Д)'!L",TEXT(MATCH($C15,'2018-02 (Д)'!$C$2:$C$100,0)+1,0))))),"Н/Д",((INDIRECT(CONCATENATE("'2018-03 (Д)'!L",TEXT(MATCH($C15,'2018-03 (Д)'!$C$2:$C$100,0)+1,0)))-INDIRECT(CONCATENATE("'2018-02 (Д)'!L",TEXT(MATCH($C15,'2018-02 (Д)'!$C$2:$C$100,0)+1,0))))/INDIRECT(CONCATENATE("'2018-02 (Д)'!L",TEXT(MATCH($C15,'2018-02 (Д)'!$C$2:$C$100,0)+1,0))))*100)</f>
        <v>-5.7932474997713665</v>
      </c>
      <c r="CE15" s="9">
        <f ca="1">IF(OR(INDIRECT(CONCATENATE("'2018-04 (Д)'!L",TEXT(MATCH($C15,'2018-04 (Д)'!$C$2:$C$100,0)+1,0)))="Н/Д",INDIRECT(CONCATENATE("'2018-03 (Д)'!L",TEXT(MATCH($C15,'2018-03 (Д)'!$C$2:$C$100,0)+1,0)))="Н/Д",AND(INDIRECT(CONCATENATE("'2018-04 (Д)'!L",TEXT(MATCH($C15,'2018-04 (Д)'!$C$2:$C$100,0)+1,0)))="Н/Д",INDIRECT(CONCATENATE("'2018-03 (Д)'!L",TEXT(MATCH($C15,'2018-03 (Д)'!$C$2:$C$100,0)+1,0))))),"Н/Д",((INDIRECT(CONCATENATE("'2018-04 (Д)'!L",TEXT(MATCH($C15,'2018-04 (Д)'!$C$2:$C$100,0)+1,0)))-INDIRECT(CONCATENATE("'2018-03 (Д)'!L",TEXT(MATCH($C15,'2018-03 (Д)'!$C$2:$C$100,0)+1,0))))/INDIRECT(CONCATENATE("'2018-03 (Д)'!L",TEXT(MATCH($C15,'2018-03 (Д)'!$C$2:$C$100,0)+1,0))))*100)</f>
        <v>145.49709515345356</v>
      </c>
      <c r="CF15" s="9">
        <f ca="1">IF(OR(INDIRECT(CONCATENATE("'2018-05 (Д)'!L",TEXT(MATCH($C15,'2018-05 (Д)'!$C$2:$C$100,0)+1,0)))="Н/Д",INDIRECT(CONCATENATE("'2018-04 (Д)'!L",TEXT(MATCH($C15,'2018-04 (Д)'!$C$2:$C$100,0)+1,0)))="Н/Д",AND(INDIRECT(CONCATENATE("'2018-05 (Д)'!L",TEXT(MATCH($C15,'2018-05 (Д)'!$C$2:$C$100,0)+1,0)))="Н/Д",INDIRECT(CONCATENATE("'2018-04 (Д)'!L",TEXT(MATCH($C15,'2018-04 (Д)'!$C$2:$C$100,0)+1,0))))),"Н/Д",((INDIRECT(CONCATENATE("'2018-05 (Д)'!L",TEXT(MATCH($C15,'2018-05 (Д)'!$C$2:$C$100,0)+1,0)))-INDIRECT(CONCATENATE("'2018-04 (Д)'!L",TEXT(MATCH($C15,'2018-04 (Д)'!$C$2:$C$100,0)+1,0))))/INDIRECT(CONCATENATE("'2018-04 (Д)'!L",TEXT(MATCH($C15,'2018-04 (Д)'!$C$2:$C$100,0)+1,0))))*100)</f>
        <v>104.6644688551156</v>
      </c>
      <c r="CG15" s="9">
        <f ca="1">IF(OR(INDIRECT(CONCATENATE("'2018-06 (Д)'!L",TEXT(MATCH($C15,'2018-06 (Д)'!$C$2:$C$100,0)+1,0)))="Н/Д",INDIRECT(CONCATENATE("'2018-05 (Д)'!L",TEXT(MATCH($C15,'2018-05 (Д)'!$C$2:$C$100,0)+1,0)))="Н/Д",AND(INDIRECT(CONCATENATE("'2018-06 (Д)'!L",TEXT(MATCH($C15,'2018-06 (Д)'!$C$2:$C$100,0)+1,0)))="Н/Д",INDIRECT(CONCATENATE("'2018-05 (Д)'!L",TEXT(MATCH($C15,'2018-05 (Д)'!$C$2:$C$100,0)+1,0))))),"Н/Д",((INDIRECT(CONCATENATE("'2018-06 (Д)'!L",TEXT(MATCH($C15,'2018-06 (Д)'!$C$2:$C$100,0)+1,0)))-INDIRECT(CONCATENATE("'2018-05 (Д)'!L",TEXT(MATCH($C15,'2018-05 (Д)'!$C$2:$C$100,0)+1,0))))/INDIRECT(CONCATENATE("'2018-05 (Д)'!L",TEXT(MATCH($C15,'2018-05 (Д)'!$C$2:$C$100,0)+1,0))))*100)</f>
        <v>-31.589391718079753</v>
      </c>
      <c r="CH15" s="9">
        <f ca="1">IF(OR(INDIRECT(CONCATENATE("'2018-07 (Д)'!L",TEXT(MATCH($C15,'2018-07 (Д)'!$C$2:$C$100,0)+1,0)))="Н/Д",INDIRECT(CONCATENATE("'2018-06 (Д)'!L",TEXT(MATCH($C15,'2018-06 (Д)'!$C$2:$C$100,0)+1,0)))="Н/Д",AND(INDIRECT(CONCATENATE("'2018-07 (Д)'!L",TEXT(MATCH($C15,'2018-07 (Д)'!$C$2:$C$100,0)+1,0)))="Н/Д",INDIRECT(CONCATENATE("'2018-06 (Д)'!L",TEXT(MATCH($C15,'2018-06 (Д)'!$C$2:$C$100,0)+1,0))))),"Н/Д",((INDIRECT(CONCATENATE("'2018-07 (Д)'!L",TEXT(MATCH($C15,'2018-07 (Д)'!$C$2:$C$100,0)+1,0)))-INDIRECT(CONCATENATE("'2018-06 (Д)'!L",TEXT(MATCH($C15,'2018-06 (Д)'!$C$2:$C$100,0)+1,0))))/INDIRECT(CONCATENATE("'2018-06 (Д)'!L",TEXT(MATCH($C15,'2018-06 (Д)'!$C$2:$C$100,0)+1,0))))*100)</f>
        <v>-87.868123188123235</v>
      </c>
      <c r="CI15" s="9">
        <f ca="1">IF(OR(INDIRECT(CONCATENATE("'2018-08 (Д)'!L",TEXT(MATCH($C15,'2018-08 (Д)'!$C$2:$C$100,0)+1,0)))="Н/Д",INDIRECT(CONCATENATE("'2018-07 (Д)'!L",TEXT(MATCH($C15,'2018-07 (Д)'!$C$2:$C$100,0)+1,0)))="Н/Д",AND(INDIRECT(CONCATENATE("'2018-08 (Д)'!L",TEXT(MATCH($C15,'2018-08 (Д)'!$C$2:$C$100,0)+1,0)))="Н/Д",INDIRECT(CONCATENATE("'2018-07 (Д)'!L",TEXT(MATCH($C15,'2018-07 (Д)'!$C$2:$C$100,0)+1,0))))),"Н/Д",((INDIRECT(CONCATENATE("'2018-08 (Д)'!L",TEXT(MATCH($C15,'2018-08 (Д)'!$C$2:$C$100,0)+1,0)))-INDIRECT(CONCATENATE("'2018-07 (Д)'!L",TEXT(MATCH($C15,'2018-07 (Д)'!$C$2:$C$100,0)+1,0))))/INDIRECT(CONCATENATE("'2018-07 (Д)'!L",TEXT(MATCH($C15,'2018-07 (Д)'!$C$2:$C$100,0)+1,0))))*100)</f>
        <v>1008.2289545381814</v>
      </c>
      <c r="CJ15" s="9">
        <f ca="1">IF(OR(INDIRECT(CONCATENATE("'2018-09 (Д)'!L",TEXT(MATCH($C15,'2018-09 (Д)'!$C$2:$C$100,0)+1,0)))="Н/Д",INDIRECT(CONCATENATE("'2018-08 (Д)'!L",TEXT(MATCH($C15,'2018-08 (Д)'!$C$2:$C$100,0)+1,0)))="Н/Д",AND(INDIRECT(CONCATENATE("'2018-09 (Д)'!L",TEXT(MATCH($C15,'2018-09 (Д)'!$C$2:$C$100,0)+1,0)))="Н/Д",INDIRECT(CONCATENATE("'2018-08 (Д)'!L",TEXT(MATCH($C15,'2018-08 (Д)'!$C$2:$C$100,0)+1,0))))),"Н/Д",((INDIRECT(CONCATENATE("'2018-09 (Д)'!L",TEXT(MATCH($C15,'2018-09 (Д)'!$C$2:$C$100,0)+1,0)))-INDIRECT(CONCATENATE("'2018-08 (Д)'!L",TEXT(MATCH($C15,'2018-08 (Д)'!$C$2:$C$100,0)+1,0))))/INDIRECT(CONCATENATE("'2018-08 (Д)'!L",TEXT(MATCH($C15,'2018-08 (Д)'!$C$2:$C$100,0)+1,0))))*100)</f>
        <v>-16.589206248039165</v>
      </c>
      <c r="CK15" s="9">
        <f ca="1">IF(OR(INDIRECT(CONCATENATE("'2018-10 (Д)'!L",TEXT(MATCH($C15,'2018-10 (Д)'!$C$2:$C$100,0)+1,0)))="Н/Д",INDIRECT(CONCATENATE("'2018-09 (Д)'!L",TEXT(MATCH($C15,'2018-09 (Д)'!$C$2:$C$100,0)+1,0)))="Н/Д",AND(INDIRECT(CONCATENATE("'2018-10 (Д)'!L",TEXT(MATCH($C15,'2018-10 (Д)'!$C$2:$C$100,0)+1,0)))="Н/Д",INDIRECT(CONCATENATE("'2018-09 (Д)'!L",TEXT(MATCH($C15,'2018-09 (Д)'!$C$2:$C$100,0)+1,0))))),"Н/Д",((INDIRECT(CONCATENATE("'2018-10 (Д)'!L",TEXT(MATCH($C15,'2018-10 (Д)'!$C$2:$C$100,0)+1,0)))-INDIRECT(CONCATENATE("'2018-09 (Д)'!L",TEXT(MATCH($C15,'2018-09 (Д)'!$C$2:$C$100,0)+1,0))))/INDIRECT(CONCATENATE("'2018-09 (Д)'!L",TEXT(MATCH($C15,'2018-09 (Д)'!$C$2:$C$100,0)+1,0))))*100)</f>
        <v>-60.838158322325718</v>
      </c>
      <c r="CL15" s="9">
        <f ca="1">IF(OR(INDIRECT(CONCATENATE("'2018-11 (Д)'!L",TEXT(MATCH($C15,'2018-11 (Д)'!$C$2:$C$100,0)+1,0)))="Н/Д",INDIRECT(CONCATENATE("'2018-10 (Д)'!L",TEXT(MATCH($C15,'2018-10 (Д)'!$C$2:$C$100,0)+1,0)))="Н/Д",AND(INDIRECT(CONCATENATE("'2018-11 (Д)'!L",TEXT(MATCH($C15,'2018-11 (Д)'!$C$2:$C$100,0)+1,0)))="Н/Д",INDIRECT(CONCATENATE("'2018-10 (Д)'!L",TEXT(MATCH($C15,'2018-10 (Д)'!$C$2:$C$100,0)+1,0))))),"Н/Д",((INDIRECT(CONCATENATE("'2018-11 (Д)'!L",TEXT(MATCH($C15,'2018-11 (Д)'!$C$2:$C$100,0)+1,0)))-INDIRECT(CONCATENATE("'2018-10 (Д)'!L",TEXT(MATCH($C15,'2018-10 (Д)'!$C$2:$C$100,0)+1,0))))/INDIRECT(CONCATENATE("'2018-10 (Д)'!L",TEXT(MATCH($C15,'2018-10 (Д)'!$C$2:$C$100,0)+1,0))))*100)</f>
        <v>277.59048208134328</v>
      </c>
      <c r="CM15" s="9">
        <f ca="1">IF(OR(INDIRECT(CONCATENATE("'2018-12 (Д)'!L",TEXT(MATCH($C15,'2018-12 (Д)'!$C$2:$C$100,0)+1,0)))="Н/Д",INDIRECT(CONCATENATE("'2018-11 (Д)'!L",TEXT(MATCH($C15,'2018-11 (Д)'!$C$2:$C$100,0)+1,0)))="Н/Д",AND(INDIRECT(CONCATENATE("'2018-12 (Д)'!L",TEXT(MATCH($C15,'2018-12 (Д)'!$C$2:$C$100,0)+1,0)))="Н/Д",INDIRECT(CONCATENATE("'2018-11 (Д)'!L",TEXT(MATCH($C15,'2018-11 (Д)'!$C$2:$C$100,0)+1,0))))),"Н/Д",((INDIRECT(CONCATENATE("'2018-12 (Д)'!L",TEXT(MATCH($C15,'2018-12 (Д)'!$C$2:$C$100,0)+1,0)))-INDIRECT(CONCATENATE("'2018-11 (Д)'!L",TEXT(MATCH($C15,'2018-11 (Д)'!$C$2:$C$100,0)+1,0))))/INDIRECT(CONCATENATE("'2018-11 (Д)'!L",TEXT(MATCH($C15,'2018-11 (Д)'!$C$2:$C$100,0)+1,0))))*100)</f>
        <v>-10.320682259500572</v>
      </c>
      <c r="CN15" s="9"/>
      <c r="CO15" s="9">
        <f ca="1">IF(OR(INDIRECT(CONCATENATE("'2018-03 (Д)'!M",TEXT(MATCH($C15,'2018-03 (Д)'!$C$2:$C$100,0)+1,0)))="Н/Д",INDIRECT(CONCATENATE("'2018-02 (Д)'!M",TEXT(MATCH($C15,'2018-02 (Д)'!$C$2:$C$100,0)+1,0)))="Н/Д",AND(INDIRECT(CONCATENATE("'2018-03 (Д)'!M",TEXT(MATCH($C15,'2018-03 (Д)'!$C$2:$C$100,0)+1,0)))="Н/Д",INDIRECT(CONCATENATE("'2018-02 (Д)'!M",TEXT(MATCH($C15,'2018-02 (Д)'!$C$2:$C$100,0)+1,0))))),"Н/Д",((INDIRECT(CONCATENATE("'2018-03 (Д)'!M",TEXT(MATCH($C15,'2018-03 (Д)'!$C$2:$C$100,0)+1,0)))-INDIRECT(CONCATENATE("'2018-02 (Д)'!M",TEXT(MATCH($C15,'2018-02 (Д)'!$C$2:$C$100,0)+1,0))))/INDIRECT(CONCATENATE("'2018-02 (Д)'!M",TEXT(MATCH($C15,'2018-02 (Д)'!$C$2:$C$100,0)+1,0))))*100)</f>
        <v>-42.564808091601016</v>
      </c>
      <c r="CP15" s="9">
        <f ca="1">IF(OR(INDIRECT(CONCATENATE("'2018-04 (Д)'!M",TEXT(MATCH($C15,'2018-04 (Д)'!$C$2:$C$100,0)+1,0)))="Н/Д",INDIRECT(CONCATENATE("'2018-03 (Д)'!M",TEXT(MATCH($C15,'2018-03 (Д)'!$C$2:$C$100,0)+1,0)))="Н/Д",AND(INDIRECT(CONCATENATE("'2018-04 (Д)'!M",TEXT(MATCH($C15,'2018-04 (Д)'!$C$2:$C$100,0)+1,0)))="Н/Д",INDIRECT(CONCATENATE("'2018-03 (Д)'!M",TEXT(MATCH($C15,'2018-03 (Д)'!$C$2:$C$100,0)+1,0))))),"Н/Д",((INDIRECT(CONCATENATE("'2018-04 (Д)'!M",TEXT(MATCH($C15,'2018-04 (Д)'!$C$2:$C$100,0)+1,0)))-INDIRECT(CONCATENATE("'2018-03 (Д)'!M",TEXT(MATCH($C15,'2018-03 (Д)'!$C$2:$C$100,0)+1,0))))/INDIRECT(CONCATENATE("'2018-03 (Д)'!M",TEXT(MATCH($C15,'2018-03 (Д)'!$C$2:$C$100,0)+1,0))))*100)</f>
        <v>87.303526229441815</v>
      </c>
      <c r="CQ15" s="9">
        <f ca="1">IF(OR(INDIRECT(CONCATENATE("'2018-05 (Д)'!M",TEXT(MATCH($C15,'2018-05 (Д)'!$C$2:$C$100,0)+1,0)))="Н/Д",INDIRECT(CONCATENATE("'2018-04 (Д)'!M",TEXT(MATCH($C15,'2018-04 (Д)'!$C$2:$C$100,0)+1,0)))="Н/Д",AND(INDIRECT(CONCATENATE("'2018-05 (Д)'!M",TEXT(MATCH($C15,'2018-05 (Д)'!$C$2:$C$100,0)+1,0)))="Н/Д",INDIRECT(CONCATENATE("'2018-04 (Д)'!M",TEXT(MATCH($C15,'2018-04 (Д)'!$C$2:$C$100,0)+1,0))))),"Н/Д",((INDIRECT(CONCATENATE("'2018-05 (Д)'!M",TEXT(MATCH($C15,'2018-05 (Д)'!$C$2:$C$100,0)+1,0)))-INDIRECT(CONCATENATE("'2018-04 (Д)'!M",TEXT(MATCH($C15,'2018-04 (Д)'!$C$2:$C$100,0)+1,0))))/INDIRECT(CONCATENATE("'2018-04 (Д)'!M",TEXT(MATCH($C15,'2018-04 (Д)'!$C$2:$C$100,0)+1,0))))*100)</f>
        <v>0.19182837542416534</v>
      </c>
      <c r="CR15" s="9">
        <f ca="1">IF(OR(INDIRECT(CONCATENATE("'2018-06 (Д)'!M",TEXT(MATCH($C15,'2018-06 (Д)'!$C$2:$C$100,0)+1,0)))="Н/Д",INDIRECT(CONCATENATE("'2018-05 (Д)'!M",TEXT(MATCH($C15,'2018-05 (Д)'!$C$2:$C$100,0)+1,0)))="Н/Д",AND(INDIRECT(CONCATENATE("'2018-06 (Д)'!M",TEXT(MATCH($C15,'2018-06 (Д)'!$C$2:$C$100,0)+1,0)))="Н/Д",INDIRECT(CONCATENATE("'2018-05 (Д)'!M",TEXT(MATCH($C15,'2018-05 (Д)'!$C$2:$C$100,0)+1,0))))),"Н/Д",((INDIRECT(CONCATENATE("'2018-06 (Д)'!M",TEXT(MATCH($C15,'2018-06 (Д)'!$C$2:$C$100,0)+1,0)))-INDIRECT(CONCATENATE("'2018-05 (Д)'!M",TEXT(MATCH($C15,'2018-05 (Д)'!$C$2:$C$100,0)+1,0))))/INDIRECT(CONCATENATE("'2018-05 (Д)'!M",TEXT(MATCH($C15,'2018-05 (Д)'!$C$2:$C$100,0)+1,0))))*100)</f>
        <v>-18.481504341110526</v>
      </c>
      <c r="CS15" s="9">
        <f ca="1">IF(OR(INDIRECT(CONCATENATE("'2018-07 (Д)'!M",TEXT(MATCH($C15,'2018-07 (Д)'!$C$2:$C$100,0)+1,0)))="Н/Д",INDIRECT(CONCATENATE("'2018-06 (Д)'!M",TEXT(MATCH($C15,'2018-06 (Д)'!$C$2:$C$100,0)+1,0)))="Н/Д",AND(INDIRECT(CONCATENATE("'2018-07 (Д)'!M",TEXT(MATCH($C15,'2018-07 (Д)'!$C$2:$C$100,0)+1,0)))="Н/Д",INDIRECT(CONCATENATE("'2018-06 (Д)'!M",TEXT(MATCH($C15,'2018-06 (Д)'!$C$2:$C$100,0)+1,0))))),"Н/Д",((INDIRECT(CONCATENATE("'2018-07 (Д)'!M",TEXT(MATCH($C15,'2018-07 (Д)'!$C$2:$C$100,0)+1,0)))-INDIRECT(CONCATENATE("'2018-06 (Д)'!M",TEXT(MATCH($C15,'2018-06 (Д)'!$C$2:$C$100,0)+1,0))))/INDIRECT(CONCATENATE("'2018-06 (Д)'!M",TEXT(MATCH($C15,'2018-06 (Д)'!$C$2:$C$100,0)+1,0))))*100)</f>
        <v>92.08437909533454</v>
      </c>
      <c r="CT15" s="9">
        <f ca="1">IF(OR(INDIRECT(CONCATENATE("'2018-08 (Д)'!M",TEXT(MATCH($C15,'2018-08 (Д)'!$C$2:$C$100,0)+1,0)))="Н/Д",INDIRECT(CONCATENATE("'2018-07 (Д)'!M",TEXT(MATCH($C15,'2018-07 (Д)'!$C$2:$C$100,0)+1,0)))="Н/Д",AND(INDIRECT(CONCATENATE("'2018-08 (Д)'!M",TEXT(MATCH($C15,'2018-08 (Д)'!$C$2:$C$100,0)+1,0)))="Н/Д",INDIRECT(CONCATENATE("'2018-07 (Д)'!M",TEXT(MATCH($C15,'2018-07 (Д)'!$C$2:$C$100,0)+1,0))))),"Н/Д",((INDIRECT(CONCATENATE("'2018-08 (Д)'!M",TEXT(MATCH($C15,'2018-08 (Д)'!$C$2:$C$100,0)+1,0)))-INDIRECT(CONCATENATE("'2018-07 (Д)'!M",TEXT(MATCH($C15,'2018-07 (Д)'!$C$2:$C$100,0)+1,0))))/INDIRECT(CONCATENATE("'2018-07 (Д)'!M",TEXT(MATCH($C15,'2018-07 (Д)'!$C$2:$C$100,0)+1,0))))*100)</f>
        <v>72.418682518356007</v>
      </c>
      <c r="CU15" s="9">
        <f ca="1">IF(OR(INDIRECT(CONCATENATE("'2018-09 (Д)'!M",TEXT(MATCH($C15,'2018-09 (Д)'!$C$2:$C$100,0)+1,0)))="Н/Д",INDIRECT(CONCATENATE("'2018-08 (Д)'!M",TEXT(MATCH($C15,'2018-08 (Д)'!$C$2:$C$100,0)+1,0)))="Н/Д",AND(INDIRECT(CONCATENATE("'2018-09 (Д)'!M",TEXT(MATCH($C15,'2018-09 (Д)'!$C$2:$C$100,0)+1,0)))="Н/Д",INDIRECT(CONCATENATE("'2018-08 (Д)'!M",TEXT(MATCH($C15,'2018-08 (Д)'!$C$2:$C$100,0)+1,0))))),"Н/Д",((INDIRECT(CONCATENATE("'2018-09 (Д)'!M",TEXT(MATCH($C15,'2018-09 (Д)'!$C$2:$C$100,0)+1,0)))-INDIRECT(CONCATENATE("'2018-08 (Д)'!M",TEXT(MATCH($C15,'2018-08 (Д)'!$C$2:$C$100,0)+1,0))))/INDIRECT(CONCATENATE("'2018-08 (Д)'!M",TEXT(MATCH($C15,'2018-08 (Д)'!$C$2:$C$100,0)+1,0))))*100)</f>
        <v>84.079910843623708</v>
      </c>
      <c r="CV15" s="9">
        <f ca="1">IF(OR(INDIRECT(CONCATENATE("'2018-10 (Д)'!M",TEXT(MATCH($C15,'2018-10 (Д)'!$C$2:$C$100,0)+1,0)))="Н/Д",INDIRECT(CONCATENATE("'2018-09 (Д)'!M",TEXT(MATCH($C15,'2018-09 (Д)'!$C$2:$C$100,0)+1,0)))="Н/Д",AND(INDIRECT(CONCATENATE("'2018-10 (Д)'!M",TEXT(MATCH($C15,'2018-10 (Д)'!$C$2:$C$100,0)+1,0)))="Н/Д",INDIRECT(CONCATENATE("'2018-09 (Д)'!M",TEXT(MATCH($C15,'2018-09 (Д)'!$C$2:$C$100,0)+1,0))))),"Н/Д",((INDIRECT(CONCATENATE("'2018-10 (Д)'!M",TEXT(MATCH($C15,'2018-10 (Д)'!$C$2:$C$100,0)+1,0)))-INDIRECT(CONCATENATE("'2018-09 (Д)'!M",TEXT(MATCH($C15,'2018-09 (Д)'!$C$2:$C$100,0)+1,0))))/INDIRECT(CONCATENATE("'2018-09 (Д)'!M",TEXT(MATCH($C15,'2018-09 (Д)'!$C$2:$C$100,0)+1,0))))*100)</f>
        <v>-31.196003792733791</v>
      </c>
      <c r="CW15" s="9">
        <f ca="1">IF(OR(INDIRECT(CONCATENATE("'2018-11 (Д)'!M",TEXT(MATCH($C15,'2018-11 (Д)'!$C$2:$C$100,0)+1,0)))="Н/Д",INDIRECT(CONCATENATE("'2018-10 (Д)'!M",TEXT(MATCH($C15,'2018-10 (Д)'!$C$2:$C$100,0)+1,0)))="Н/Д",AND(INDIRECT(CONCATENATE("'2018-11 (Д)'!M",TEXT(MATCH($C15,'2018-11 (Д)'!$C$2:$C$100,0)+1,0)))="Н/Д",INDIRECT(CONCATENATE("'2018-10 (Д)'!M",TEXT(MATCH($C15,'2018-10 (Д)'!$C$2:$C$100,0)+1,0))))),"Н/Д",((INDIRECT(CONCATENATE("'2018-11 (Д)'!M",TEXT(MATCH($C15,'2018-11 (Д)'!$C$2:$C$100,0)+1,0)))-INDIRECT(CONCATENATE("'2018-10 (Д)'!M",TEXT(MATCH($C15,'2018-10 (Д)'!$C$2:$C$100,0)+1,0))))/INDIRECT(CONCATENATE("'2018-10 (Д)'!M",TEXT(MATCH($C15,'2018-10 (Д)'!$C$2:$C$100,0)+1,0))))*100)</f>
        <v>-9.3901072980984264</v>
      </c>
      <c r="CX15" s="9">
        <f ca="1">IF(OR(INDIRECT(CONCATENATE("'2018-12 (Д)'!M",TEXT(MATCH($C15,'2018-12 (Д)'!$C$2:$C$100,0)+1,0)))="Н/Д",INDIRECT(CONCATENATE("'2018-11 (Д)'!M",TEXT(MATCH($C15,'2018-11 (Д)'!$C$2:$C$100,0)+1,0)))="Н/Д",AND(INDIRECT(CONCATENATE("'2018-12 (Д)'!M",TEXT(MATCH($C15,'2018-12 (Д)'!$C$2:$C$100,0)+1,0)))="Н/Д",INDIRECT(CONCATENATE("'2018-11 (Д)'!M",TEXT(MATCH($C15,'2018-11 (Д)'!$C$2:$C$100,0)+1,0))))),"Н/Д",((INDIRECT(CONCATENATE("'2018-12 (Д)'!M",TEXT(MATCH($C15,'2018-12 (Д)'!$C$2:$C$100,0)+1,0)))-INDIRECT(CONCATENATE("'2018-11 (Д)'!M",TEXT(MATCH($C15,'2018-11 (Д)'!$C$2:$C$100,0)+1,0))))/INDIRECT(CONCATENATE("'2018-11 (Д)'!M",TEXT(MATCH($C15,'2018-11 (Д)'!$C$2:$C$100,0)+1,0))))*100)</f>
        <v>-22.406900729239908</v>
      </c>
      <c r="CY15" s="9"/>
      <c r="CZ15" s="9">
        <f ca="1">IF(OR(INDIRECT(CONCATENATE("'2018-03 (Д)'!N",TEXT(MATCH($C15,'2018-03 (Д)'!$C$2:$C$100,0)+1,0)))="Н/Д",INDIRECT(CONCATENATE("'2018-02 (Д)'!N",TEXT(MATCH($C15,'2018-02 (Д)'!$C$2:$C$100,0)+1,0)))="Н/Д",AND(INDIRECT(CONCATENATE("'2018-03 (Д)'!N",TEXT(MATCH($C15,'2018-03 (Д)'!$C$2:$C$100,0)+1,0)))="Н/Д",INDIRECT(CONCATENATE("'2018-02 (Д)'!N",TEXT(MATCH($C15,'2018-02 (Д)'!$C$2:$C$100,0)+1,0))))),"Н/Д",((INDIRECT(CONCATENATE("'2018-03 (Д)'!N",TEXT(MATCH($C15,'2018-03 (Д)'!$C$2:$C$100,0)+1,0)))-INDIRECT(CONCATENATE("'2018-02 (Д)'!N",TEXT(MATCH($C15,'2018-02 (Д)'!$C$2:$C$100,0)+1,0))))/INDIRECT(CONCATENATE("'2018-02 (Д)'!N",TEXT(MATCH($C15,'2018-02 (Д)'!$C$2:$C$100,0)+1,0))))*100)</f>
        <v>144.86879959866062</v>
      </c>
      <c r="DA15" s="9">
        <f ca="1">IF(OR(INDIRECT(CONCATENATE("'2018-04 (Д)'!N",TEXT(MATCH($C15,'2018-04 (Д)'!$C$2:$C$100,0)+1,0)))="Н/Д",INDIRECT(CONCATENATE("'2018-03 (Д)'!N",TEXT(MATCH($C15,'2018-03 (Д)'!$C$2:$C$100,0)+1,0)))="Н/Д",AND(INDIRECT(CONCATENATE("'2018-04 (Д)'!N",TEXT(MATCH($C15,'2018-04 (Д)'!$C$2:$C$100,0)+1,0)))="Н/Д",INDIRECT(CONCATENATE("'2018-03 (Д)'!N",TEXT(MATCH($C15,'2018-03 (Д)'!$C$2:$C$100,0)+1,0))))),"Н/Д",((INDIRECT(CONCATENATE("'2018-04 (Д)'!N",TEXT(MATCH($C15,'2018-04 (Д)'!$C$2:$C$100,0)+1,0)))-INDIRECT(CONCATENATE("'2018-03 (Д)'!N",TEXT(MATCH($C15,'2018-03 (Д)'!$C$2:$C$100,0)+1,0))))/INDIRECT(CONCATENATE("'2018-03 (Д)'!N",TEXT(MATCH($C15,'2018-03 (Д)'!$C$2:$C$100,0)+1,0))))*100)</f>
        <v>64.643621910091795</v>
      </c>
      <c r="DB15" s="9">
        <f ca="1">IF(OR(INDIRECT(CONCATENATE("'2018-05 (Д)'!N",TEXT(MATCH($C15,'2018-05 (Д)'!$C$2:$C$100,0)+1,0)))="Н/Д",INDIRECT(CONCATENATE("'2018-04 (Д)'!N",TEXT(MATCH($C15,'2018-04 (Д)'!$C$2:$C$100,0)+1,0)))="Н/Д",AND(INDIRECT(CONCATENATE("'2018-05 (Д)'!N",TEXT(MATCH($C15,'2018-05 (Д)'!$C$2:$C$100,0)+1,0)))="Н/Д",INDIRECT(CONCATENATE("'2018-04 (Д)'!N",TEXT(MATCH($C15,'2018-04 (Д)'!$C$2:$C$100,0)+1,0))))),"Н/Д",((INDIRECT(CONCATENATE("'2018-05 (Д)'!N",TEXT(MATCH($C15,'2018-05 (Д)'!$C$2:$C$100,0)+1,0)))-INDIRECT(CONCATENATE("'2018-04 (Д)'!N",TEXT(MATCH($C15,'2018-04 (Д)'!$C$2:$C$100,0)+1,0))))/INDIRECT(CONCATENATE("'2018-04 (Д)'!N",TEXT(MATCH($C15,'2018-04 (Д)'!$C$2:$C$100,0)+1,0))))*100)</f>
        <v>39.637824754905154</v>
      </c>
      <c r="DC15" s="9">
        <f ca="1">IF(OR(INDIRECT(CONCATENATE("'2018-06 (Д)'!N",TEXT(MATCH($C15,'2018-06 (Д)'!$C$2:$C$100,0)+1,0)))="Н/Д",INDIRECT(CONCATENATE("'2018-05 (Д)'!N",TEXT(MATCH($C15,'2018-05 (Д)'!$C$2:$C$100,0)+1,0)))="Н/Д",AND(INDIRECT(CONCATENATE("'2018-06 (Д)'!N",TEXT(MATCH($C15,'2018-06 (Д)'!$C$2:$C$100,0)+1,0)))="Н/Д",INDIRECT(CONCATENATE("'2018-05 (Д)'!N",TEXT(MATCH($C15,'2018-05 (Д)'!$C$2:$C$100,0)+1,0))))),"Н/Д",((INDIRECT(CONCATENATE("'2018-06 (Д)'!N",TEXT(MATCH($C15,'2018-06 (Д)'!$C$2:$C$100,0)+1,0)))-INDIRECT(CONCATENATE("'2018-05 (Д)'!N",TEXT(MATCH($C15,'2018-05 (Д)'!$C$2:$C$100,0)+1,0))))/INDIRECT(CONCATENATE("'2018-05 (Д)'!N",TEXT(MATCH($C15,'2018-05 (Д)'!$C$2:$C$100,0)+1,0))))*100)</f>
        <v>28.489051323883903</v>
      </c>
      <c r="DD15" s="9">
        <f ca="1">IF(OR(INDIRECT(CONCATENATE("'2018-07 (Д)'!N",TEXT(MATCH($C15,'2018-07 (Д)'!$C$2:$C$100,0)+1,0)))="Н/Д",INDIRECT(CONCATENATE("'2018-06 (Д)'!N",TEXT(MATCH($C15,'2018-06 (Д)'!$C$2:$C$100,0)+1,0)))="Н/Д",AND(INDIRECT(CONCATENATE("'2018-07 (Д)'!N",TEXT(MATCH($C15,'2018-07 (Д)'!$C$2:$C$100,0)+1,0)))="Н/Д",INDIRECT(CONCATENATE("'2018-06 (Д)'!N",TEXT(MATCH($C15,'2018-06 (Д)'!$C$2:$C$100,0)+1,0))))),"Н/Д",((INDIRECT(CONCATENATE("'2018-07 (Д)'!N",TEXT(MATCH($C15,'2018-07 (Д)'!$C$2:$C$100,0)+1,0)))-INDIRECT(CONCATENATE("'2018-06 (Д)'!N",TEXT(MATCH($C15,'2018-06 (Д)'!$C$2:$C$100,0)+1,0))))/INDIRECT(CONCATENATE("'2018-06 (Д)'!N",TEXT(MATCH($C15,'2018-06 (Д)'!$C$2:$C$100,0)+1,0))))*100)</f>
        <v>20.407281841392827</v>
      </c>
      <c r="DE15" s="9">
        <f ca="1">IF(OR(INDIRECT(CONCATENATE("'2018-08 (Д)'!N",TEXT(MATCH($C15,'2018-08 (Д)'!$C$2:$C$100,0)+1,0)))="Н/Д",INDIRECT(CONCATENATE("'2018-07 (Д)'!N",TEXT(MATCH($C15,'2018-07 (Д)'!$C$2:$C$100,0)+1,0)))="Н/Д",AND(INDIRECT(CONCATENATE("'2018-08 (Д)'!N",TEXT(MATCH($C15,'2018-08 (Д)'!$C$2:$C$100,0)+1,0)))="Н/Д",INDIRECT(CONCATENATE("'2018-07 (Д)'!N",TEXT(MATCH($C15,'2018-07 (Д)'!$C$2:$C$100,0)+1,0))))),"Н/Д",((INDIRECT(CONCATENATE("'2018-08 (Д)'!N",TEXT(MATCH($C15,'2018-08 (Д)'!$C$2:$C$100,0)+1,0)))-INDIRECT(CONCATENATE("'2018-07 (Д)'!N",TEXT(MATCH($C15,'2018-07 (Д)'!$C$2:$C$100,0)+1,0))))/INDIRECT(CONCATENATE("'2018-07 (Д)'!N",TEXT(MATCH($C15,'2018-07 (Д)'!$C$2:$C$100,0)+1,0))))*100)</f>
        <v>17.376739986051355</v>
      </c>
      <c r="DF15" s="9">
        <f ca="1">IF(OR(INDIRECT(CONCATENATE("'2018-09 (Д)'!N",TEXT(MATCH($C15,'2018-09 (Д)'!$C$2:$C$100,0)+1,0)))="Н/Д",INDIRECT(CONCATENATE("'2018-08 (Д)'!N",TEXT(MATCH($C15,'2018-08 (Д)'!$C$2:$C$100,0)+1,0)))="Н/Д",AND(INDIRECT(CONCATENATE("'2018-09 (Д)'!N",TEXT(MATCH($C15,'2018-09 (Д)'!$C$2:$C$100,0)+1,0)))="Н/Д",INDIRECT(CONCATENATE("'2018-08 (Д)'!N",TEXT(MATCH($C15,'2018-08 (Д)'!$C$2:$C$100,0)+1,0))))),"Н/Д",((INDIRECT(CONCATENATE("'2018-09 (Д)'!N",TEXT(MATCH($C15,'2018-09 (Д)'!$C$2:$C$100,0)+1,0)))-INDIRECT(CONCATENATE("'2018-08 (Д)'!N",TEXT(MATCH($C15,'2018-08 (Д)'!$C$2:$C$100,0)+1,0))))/INDIRECT(CONCATENATE("'2018-08 (Д)'!N",TEXT(MATCH($C15,'2018-08 (Д)'!$C$2:$C$100,0)+1,0))))*100)</f>
        <v>14.145359309053635</v>
      </c>
      <c r="DG15" s="9">
        <f ca="1">IF(OR(INDIRECT(CONCATENATE("'2018-10 (Д)'!N",TEXT(MATCH($C15,'2018-10 (Д)'!$C$2:$C$100,0)+1,0)))="Н/Д",INDIRECT(CONCATENATE("'2018-09 (Д)'!N",TEXT(MATCH($C15,'2018-09 (Д)'!$C$2:$C$100,0)+1,0)))="Н/Д",AND(INDIRECT(CONCATENATE("'2018-10 (Д)'!N",TEXT(MATCH($C15,'2018-10 (Д)'!$C$2:$C$100,0)+1,0)))="Н/Д",INDIRECT(CONCATENATE("'2018-09 (Д)'!N",TEXT(MATCH($C15,'2018-09 (Д)'!$C$2:$C$100,0)+1,0))))),"Н/Д",((INDIRECT(CONCATENATE("'2018-10 (Д)'!N",TEXT(MATCH($C15,'2018-10 (Д)'!$C$2:$C$100,0)+1,0)))-INDIRECT(CONCATENATE("'2018-09 (Д)'!N",TEXT(MATCH($C15,'2018-09 (Д)'!$C$2:$C$100,0)+1,0))))/INDIRECT(CONCATENATE("'2018-09 (Д)'!N",TEXT(MATCH($C15,'2018-09 (Д)'!$C$2:$C$100,0)+1,0))))*100)</f>
        <v>11.201737686089047</v>
      </c>
      <c r="DH15" s="9">
        <f ca="1">IF(OR(INDIRECT(CONCATENATE("'2018-11 (Д)'!N",TEXT(MATCH($C15,'2018-11 (Д)'!$C$2:$C$100,0)+1,0)))="Н/Д",INDIRECT(CONCATENATE("'2018-10 (Д)'!N",TEXT(MATCH($C15,'2018-10 (Д)'!$C$2:$C$100,0)+1,0)))="Н/Д",AND(INDIRECT(CONCATENATE("'2018-11 (Д)'!N",TEXT(MATCH($C15,'2018-11 (Д)'!$C$2:$C$100,0)+1,0)))="Н/Д",INDIRECT(CONCATENATE("'2018-10 (Д)'!N",TEXT(MATCH($C15,'2018-10 (Д)'!$C$2:$C$100,0)+1,0))))),"Н/Д",((INDIRECT(CONCATENATE("'2018-11 (Д)'!N",TEXT(MATCH($C15,'2018-11 (Д)'!$C$2:$C$100,0)+1,0)))-INDIRECT(CONCATENATE("'2018-10 (Д)'!N",TEXT(MATCH($C15,'2018-10 (Д)'!$C$2:$C$100,0)+1,0))))/INDIRECT(CONCATENATE("'2018-10 (Д)'!N",TEXT(MATCH($C15,'2018-10 (Д)'!$C$2:$C$100,0)+1,0))))*100)</f>
        <v>11.538879326285425</v>
      </c>
      <c r="DI15" s="9">
        <f ca="1">IF(OR(INDIRECT(CONCATENATE("'2018-12 (Д)'!N",TEXT(MATCH($C15,'2018-12 (Д)'!$C$2:$C$100,0)+1,0)))="Н/Д",INDIRECT(CONCATENATE("'2018-11 (Д)'!N",TEXT(MATCH($C15,'2018-11 (Д)'!$C$2:$C$100,0)+1,0)))="Н/Д",AND(INDIRECT(CONCATENATE("'2018-12 (Д)'!N",TEXT(MATCH($C15,'2018-12 (Д)'!$C$2:$C$100,0)+1,0)))="Н/Д",INDIRECT(CONCATENATE("'2018-11 (Д)'!N",TEXT(MATCH($C15,'2018-11 (Д)'!$C$2:$C$100,0)+1,0))))),"Н/Д",((INDIRECT(CONCATENATE("'2018-12 (Д)'!N",TEXT(MATCH($C15,'2018-12 (Д)'!$C$2:$C$100,0)+1,0)))-INDIRECT(CONCATENATE("'2018-11 (Д)'!N",TEXT(MATCH($C15,'2018-11 (Д)'!$C$2:$C$100,0)+1,0))))/INDIRECT(CONCATENATE("'2018-11 (Д)'!N",TEXT(MATCH($C15,'2018-11 (Д)'!$C$2:$C$100,0)+1,0))))*100)</f>
        <v>10.481653489434184</v>
      </c>
      <c r="DJ15" s="9"/>
      <c r="DK15" s="9">
        <f ca="1">IF(OR(INDIRECT(CONCATENATE("'2018-03 (Д)'!O",TEXT(MATCH($C15,'2018-03 (Д)'!$C$2:$C$100,0)+1,0)))="Н/Д",INDIRECT(CONCATENATE("'2018-02 (Д)'!O",TEXT(MATCH($C15,'2018-02 (Д)'!$C$2:$C$100,0)+1,0)))="Н/Д",AND(INDIRECT(CONCATENATE("'2018-03 (Д)'!O",TEXT(MATCH($C15,'2018-03 (Д)'!$C$2:$C$100,0)+1,0)))="Н/Д",INDIRECT(CONCATENATE("'2018-02 (Д)'!O",TEXT(MATCH($C15,'2018-02 (Д)'!$C$2:$C$100,0)+1,0))))),"Н/Д",((INDIRECT(CONCATENATE("'2018-03 (Д)'!O",TEXT(MATCH($C15,'2018-03 (Д)'!$C$2:$C$100,0)+1,0)))-INDIRECT(CONCATENATE("'2018-02 (Д)'!O",TEXT(MATCH($C15,'2018-02 (Д)'!$C$2:$C$100,0)+1,0))))/INDIRECT(CONCATENATE("'2018-02 (Д)'!O",TEXT(MATCH($C15,'2018-02 (Д)'!$C$2:$C$100,0)+1,0))))*100)</f>
        <v>1.6986764120342668</v>
      </c>
      <c r="DL15" s="9">
        <f ca="1">IF(OR(INDIRECT(CONCATENATE("'2018-04 (Д)'!O",TEXT(MATCH($C15,'2018-04 (Д)'!$C$2:$C$100,0)+1,0)))="Н/Д",INDIRECT(CONCATENATE("'2018-03 (Д)'!O",TEXT(MATCH($C15,'2018-03 (Д)'!$C$2:$C$100,0)+1,0)))="Н/Д",AND(INDIRECT(CONCATENATE("'2018-04 (Д)'!O",TEXT(MATCH($C15,'2018-04 (Д)'!$C$2:$C$100,0)+1,0)))="Н/Д",INDIRECT(CONCATENATE("'2018-03 (Д)'!O",TEXT(MATCH($C15,'2018-03 (Д)'!$C$2:$C$100,0)+1,0))))),"Н/Д",((INDIRECT(CONCATENATE("'2018-04 (Д)'!O",TEXT(MATCH($C15,'2018-04 (Д)'!$C$2:$C$100,0)+1,0)))-INDIRECT(CONCATENATE("'2018-03 (Д)'!O",TEXT(MATCH($C15,'2018-03 (Д)'!$C$2:$C$100,0)+1,0))))/INDIRECT(CONCATENATE("'2018-03 (Д)'!O",TEXT(MATCH($C15,'2018-03 (Д)'!$C$2:$C$100,0)+1,0))))*100)</f>
        <v>-260.4219398760614</v>
      </c>
      <c r="DM15" s="9">
        <f ca="1">IF(OR(INDIRECT(CONCATENATE("'2018-05 (Д)'!O",TEXT(MATCH($C15,'2018-05 (Д)'!$C$2:$C$100,0)+1,0)))="Н/Д",INDIRECT(CONCATENATE("'2018-04 (Д)'!O",TEXT(MATCH($C15,'2018-04 (Д)'!$C$2:$C$100,0)+1,0)))="Н/Д",AND(INDIRECT(CONCATENATE("'2018-05 (Д)'!O",TEXT(MATCH($C15,'2018-05 (Д)'!$C$2:$C$100,0)+1,0)))="Н/Д",INDIRECT(CONCATENATE("'2018-04 (Д)'!O",TEXT(MATCH($C15,'2018-04 (Д)'!$C$2:$C$100,0)+1,0))))),"Н/Д",((INDIRECT(CONCATENATE("'2018-05 (Д)'!O",TEXT(MATCH($C15,'2018-05 (Д)'!$C$2:$C$100,0)+1,0)))-INDIRECT(CONCATENATE("'2018-04 (Д)'!O",TEXT(MATCH($C15,'2018-04 (Д)'!$C$2:$C$100,0)+1,0))))/INDIRECT(CONCATENATE("'2018-04 (Д)'!O",TEXT(MATCH($C15,'2018-04 (Д)'!$C$2:$C$100,0)+1,0))))*100)</f>
        <v>-194.65925695631898</v>
      </c>
      <c r="DN15" s="9">
        <f ca="1">IF(OR(INDIRECT(CONCATENATE("'2018-06 (Д)'!O",TEXT(MATCH($C15,'2018-06 (Д)'!$C$2:$C$100,0)+1,0)))="Н/Д",INDIRECT(CONCATENATE("'2018-05 (Д)'!O",TEXT(MATCH($C15,'2018-05 (Д)'!$C$2:$C$100,0)+1,0)))="Н/Д",AND(INDIRECT(CONCATENATE("'2018-06 (Д)'!O",TEXT(MATCH($C15,'2018-06 (Д)'!$C$2:$C$100,0)+1,0)))="Н/Д",INDIRECT(CONCATENATE("'2018-05 (Д)'!O",TEXT(MATCH($C15,'2018-05 (Д)'!$C$2:$C$100,0)+1,0))))),"Н/Д",((INDIRECT(CONCATENATE("'2018-06 (Д)'!O",TEXT(MATCH($C15,'2018-06 (Д)'!$C$2:$C$100,0)+1,0)))-INDIRECT(CONCATENATE("'2018-05 (Д)'!O",TEXT(MATCH($C15,'2018-05 (Д)'!$C$2:$C$100,0)+1,0))))/INDIRECT(CONCATENATE("'2018-05 (Д)'!O",TEXT(MATCH($C15,'2018-05 (Д)'!$C$2:$C$100,0)+1,0))))*100)</f>
        <v>-236.65893195258013</v>
      </c>
      <c r="DO15" s="9">
        <f ca="1">IF(OR(INDIRECT(CONCATENATE("'2018-07 (Д)'!O",TEXT(MATCH($C15,'2018-07 (Д)'!$C$2:$C$100,0)+1,0)))="Н/Д",INDIRECT(CONCATENATE("'2018-06 (Д)'!O",TEXT(MATCH($C15,'2018-06 (Д)'!$C$2:$C$100,0)+1,0)))="Н/Д",AND(INDIRECT(CONCATENATE("'2018-07 (Д)'!O",TEXT(MATCH($C15,'2018-07 (Д)'!$C$2:$C$100,0)+1,0)))="Н/Д",INDIRECT(CONCATENATE("'2018-06 (Д)'!O",TEXT(MATCH($C15,'2018-06 (Д)'!$C$2:$C$100,0)+1,0))))),"Н/Д",((INDIRECT(CONCATENATE("'2018-07 (Д)'!O",TEXT(MATCH($C15,'2018-07 (Д)'!$C$2:$C$100,0)+1,0)))-INDIRECT(CONCATENATE("'2018-06 (Д)'!O",TEXT(MATCH($C15,'2018-06 (Д)'!$C$2:$C$100,0)+1,0))))/INDIRECT(CONCATENATE("'2018-06 (Д)'!O",TEXT(MATCH($C15,'2018-06 (Д)'!$C$2:$C$100,0)+1,0))))*100)</f>
        <v>-209.76188902574577</v>
      </c>
      <c r="DP15" s="9">
        <f ca="1">IF(OR(INDIRECT(CONCATENATE("'2018-08 (Д)'!O",TEXT(MATCH($C15,'2018-08 (Д)'!$C$2:$C$100,0)+1,0)))="Н/Д",INDIRECT(CONCATENATE("'2018-07 (Д)'!O",TEXT(MATCH($C15,'2018-07 (Д)'!$C$2:$C$100,0)+1,0)))="Н/Д",AND(INDIRECT(CONCATENATE("'2018-08 (Д)'!O",TEXT(MATCH($C15,'2018-08 (Д)'!$C$2:$C$100,0)+1,0)))="Н/Д",INDIRECT(CONCATENATE("'2018-07 (Д)'!O",TEXT(MATCH($C15,'2018-07 (Д)'!$C$2:$C$100,0)+1,0))))),"Н/Д",((INDIRECT(CONCATENATE("'2018-08 (Д)'!O",TEXT(MATCH($C15,'2018-08 (Д)'!$C$2:$C$100,0)+1,0)))-INDIRECT(CONCATENATE("'2018-07 (Д)'!O",TEXT(MATCH($C15,'2018-07 (Д)'!$C$2:$C$100,0)+1,0))))/INDIRECT(CONCATENATE("'2018-07 (Д)'!O",TEXT(MATCH($C15,'2018-07 (Д)'!$C$2:$C$100,0)+1,0))))*100)</f>
        <v>-104.05622441595295</v>
      </c>
      <c r="DQ15" s="9">
        <f ca="1">IF(OR(INDIRECT(CONCATENATE("'2018-09 (Д)'!O",TEXT(MATCH($C15,'2018-09 (Д)'!$C$2:$C$100,0)+1,0)))="Н/Д",INDIRECT(CONCATENATE("'2018-08 (Д)'!O",TEXT(MATCH($C15,'2018-08 (Д)'!$C$2:$C$100,0)+1,0)))="Н/Д",AND(INDIRECT(CONCATENATE("'2018-09 (Д)'!O",TEXT(MATCH($C15,'2018-09 (Д)'!$C$2:$C$100,0)+1,0)))="Н/Д",INDIRECT(CONCATENATE("'2018-08 (Д)'!O",TEXT(MATCH($C15,'2018-08 (Д)'!$C$2:$C$100,0)+1,0))))),"Н/Д",((INDIRECT(CONCATENATE("'2018-09 (Д)'!O",TEXT(MATCH($C15,'2018-09 (Д)'!$C$2:$C$100,0)+1,0)))-INDIRECT(CONCATENATE("'2018-08 (Д)'!O",TEXT(MATCH($C15,'2018-08 (Д)'!$C$2:$C$100,0)+1,0))))/INDIRECT(CONCATENATE("'2018-08 (Д)'!O",TEXT(MATCH($C15,'2018-08 (Д)'!$C$2:$C$100,0)+1,0))))*100)</f>
        <v>-597.95276653171413</v>
      </c>
      <c r="DR15" s="9">
        <f ca="1">IF(OR(INDIRECT(CONCATENATE("'2018-10 (Д)'!O",TEXT(MATCH($C15,'2018-10 (Д)'!$C$2:$C$100,0)+1,0)))="Н/Д",INDIRECT(CONCATENATE("'2018-09 (Д)'!O",TEXT(MATCH($C15,'2018-09 (Д)'!$C$2:$C$100,0)+1,0)))="Н/Д",AND(INDIRECT(CONCATENATE("'2018-10 (Д)'!O",TEXT(MATCH($C15,'2018-10 (Д)'!$C$2:$C$100,0)+1,0)))="Н/Д",INDIRECT(CONCATENATE("'2018-09 (Д)'!O",TEXT(MATCH($C15,'2018-09 (Д)'!$C$2:$C$100,0)+1,0))))),"Н/Д",((INDIRECT(CONCATENATE("'2018-10 (Д)'!O",TEXT(MATCH($C15,'2018-10 (Д)'!$C$2:$C$100,0)+1,0)))-INDIRECT(CONCATENATE("'2018-09 (Д)'!O",TEXT(MATCH($C15,'2018-09 (Д)'!$C$2:$C$100,0)+1,0))))/INDIRECT(CONCATENATE("'2018-09 (Д)'!O",TEXT(MATCH($C15,'2018-09 (Д)'!$C$2:$C$100,0)+1,0))))*100)</f>
        <v>-556.23375602670023</v>
      </c>
      <c r="DS15" s="9">
        <f ca="1">IF(OR(INDIRECT(CONCATENATE("'2018-11 (Д)'!O",TEXT(MATCH($C15,'2018-11 (Д)'!$C$2:$C$100,0)+1,0)))="Н/Д",INDIRECT(CONCATENATE("'2018-10 (Д)'!O",TEXT(MATCH($C15,'2018-10 (Д)'!$C$2:$C$100,0)+1,0)))="Н/Д",AND(INDIRECT(CONCATENATE("'2018-11 (Д)'!O",TEXT(MATCH($C15,'2018-11 (Д)'!$C$2:$C$100,0)+1,0)))="Н/Д",INDIRECT(CONCATENATE("'2018-10 (Д)'!O",TEXT(MATCH($C15,'2018-10 (Д)'!$C$2:$C$100,0)+1,0))))),"Н/Д",((INDIRECT(CONCATENATE("'2018-11 (Д)'!O",TEXT(MATCH($C15,'2018-11 (Д)'!$C$2:$C$100,0)+1,0)))-INDIRECT(CONCATENATE("'2018-10 (Д)'!O",TEXT(MATCH($C15,'2018-10 (Д)'!$C$2:$C$100,0)+1,0))))/INDIRECT(CONCATENATE("'2018-10 (Д)'!O",TEXT(MATCH($C15,'2018-10 (Д)'!$C$2:$C$100,0)+1,0))))*100)</f>
        <v>-173.26878239303801</v>
      </c>
      <c r="DT15" s="9">
        <f ca="1">IF(OR(INDIRECT(CONCATENATE("'2018-12 (Д)'!O",TEXT(MATCH($C15,'2018-12 (Д)'!$C$2:$C$100,0)+1,0)))="Н/Д",INDIRECT(CONCATENATE("'2018-11 (Д)'!O",TEXT(MATCH($C15,'2018-11 (Д)'!$C$2:$C$100,0)+1,0)))="Н/Д",AND(INDIRECT(CONCATENATE("'2018-12 (Д)'!O",TEXT(MATCH($C15,'2018-12 (Д)'!$C$2:$C$100,0)+1,0)))="Н/Д",INDIRECT(CONCATENATE("'2018-11 (Д)'!O",TEXT(MATCH($C15,'2018-11 (Д)'!$C$2:$C$100,0)+1,0))))),"Н/Д",((INDIRECT(CONCATENATE("'2018-12 (Д)'!O",TEXT(MATCH($C15,'2018-12 (Д)'!$C$2:$C$100,0)+1,0)))-INDIRECT(CONCATENATE("'2018-11 (Д)'!O",TEXT(MATCH($C15,'2018-11 (Д)'!$C$2:$C$100,0)+1,0))))/INDIRECT(CONCATENATE("'2018-11 (Д)'!O",TEXT(MATCH($C15,'2018-11 (Д)'!$C$2:$C$100,0)+1,0))))*100)</f>
        <v>-129.95253055516145</v>
      </c>
      <c r="DU15" s="9"/>
      <c r="DV15" s="9">
        <f ca="1">IF(OR(INDIRECT(CONCATENATE("'2018-03 (Д)'!P",TEXT(MATCH($C15,'2018-03 (Д)'!$C$2:$C$100,0)+1,0)))="Н/Д",INDIRECT(CONCATENATE("'2018-02 (Д)'!P",TEXT(MATCH($C15,'2018-02 (Д)'!$C$2:$C$100,0)+1,0)))="Н/Д",AND(INDIRECT(CONCATENATE("'2018-03 (Д)'!P",TEXT(MATCH($C15,'2018-03 (Д)'!$C$2:$C$100,0)+1,0)))="Н/Д",INDIRECT(CONCATENATE("'2018-02 (Д)'!P",TEXT(MATCH($C15,'2018-02 (Д)'!$C$2:$C$100,0)+1,0))))),"Н/Д",((INDIRECT(CONCATENATE("'2018-03 (Д)'!P",TEXT(MATCH($C15,'2018-03 (Д)'!$C$2:$C$100,0)+1,0)))-INDIRECT(CONCATENATE("'2018-02 (Д)'!P",TEXT(MATCH($C15,'2018-02 (Д)'!$C$2:$C$100,0)+1,0))))/INDIRECT(CONCATENATE("'2018-02 (Д)'!P",TEXT(MATCH($C15,'2018-02 (Д)'!$C$2:$C$100,0)+1,0))))*100)</f>
        <v>-42.513163679942942</v>
      </c>
      <c r="DW15" s="9">
        <f ca="1">IF(OR(INDIRECT(CONCATENATE("'2018-04 (Д)'!P",TEXT(MATCH($C15,'2018-04 (Д)'!$C$2:$C$100,0)+1,0)))="Н/Д",INDIRECT(CONCATENATE("'2018-03 (Д)'!P",TEXT(MATCH($C15,'2018-03 (Д)'!$C$2:$C$100,0)+1,0)))="Н/Д",AND(INDIRECT(CONCATENATE("'2018-04 (Д)'!P",TEXT(MATCH($C15,'2018-04 (Д)'!$C$2:$C$100,0)+1,0)))="Н/Д",INDIRECT(CONCATENATE("'2018-03 (Д)'!P",TEXT(MATCH($C15,'2018-03 (Д)'!$C$2:$C$100,0)+1,0))))),"Н/Д",((INDIRECT(CONCATENATE("'2018-04 (Д)'!P",TEXT(MATCH($C15,'2018-04 (Д)'!$C$2:$C$100,0)+1,0)))-INDIRECT(CONCATENATE("'2018-03 (Д)'!P",TEXT(MATCH($C15,'2018-03 (Д)'!$C$2:$C$100,0)+1,0))))/INDIRECT(CONCATENATE("'2018-03 (Д)'!P",TEXT(MATCH($C15,'2018-03 (Д)'!$C$2:$C$100,0)+1,0))))*100)</f>
        <v>80.357035936631291</v>
      </c>
      <c r="DX15" s="9">
        <f ca="1">IF(OR(INDIRECT(CONCATENATE("'2018-05 (Д)'!P",TEXT(MATCH($C15,'2018-05 (Д)'!$C$2:$C$100,0)+1,0)))="Н/Д",INDIRECT(CONCATENATE("'2018-04 (Д)'!P",TEXT(MATCH($C15,'2018-04 (Д)'!$C$2:$C$100,0)+1,0)))="Н/Д",AND(INDIRECT(CONCATENATE("'2018-05 (Д)'!P",TEXT(MATCH($C15,'2018-05 (Д)'!$C$2:$C$100,0)+1,0)))="Н/Д",INDIRECT(CONCATENATE("'2018-04 (Д)'!P",TEXT(MATCH($C15,'2018-04 (Д)'!$C$2:$C$100,0)+1,0))))),"Н/Д",((INDIRECT(CONCATENATE("'2018-05 (Д)'!P",TEXT(MATCH($C15,'2018-05 (Д)'!$C$2:$C$100,0)+1,0)))-INDIRECT(CONCATENATE("'2018-04 (Д)'!P",TEXT(MATCH($C15,'2018-04 (Д)'!$C$2:$C$100,0)+1,0))))/INDIRECT(CONCATENATE("'2018-04 (Д)'!P",TEXT(MATCH($C15,'2018-04 (Д)'!$C$2:$C$100,0)+1,0))))*100)</f>
        <v>-24.776195966272617</v>
      </c>
      <c r="DY15" s="9">
        <f ca="1">IF(OR(INDIRECT(CONCATENATE("'2018-06 (Д)'!P",TEXT(MATCH($C15,'2018-06 (Д)'!$C$2:$C$100,0)+1,0)))="Н/Д",INDIRECT(CONCATENATE("'2018-05 (Д)'!P",TEXT(MATCH($C15,'2018-05 (Д)'!$C$2:$C$100,0)+1,0)))="Н/Д",AND(INDIRECT(CONCATENATE("'2018-06 (Д)'!P",TEXT(MATCH($C15,'2018-06 (Д)'!$C$2:$C$100,0)+1,0)))="Н/Д",INDIRECT(CONCATENATE("'2018-05 (Д)'!P",TEXT(MATCH($C15,'2018-05 (Д)'!$C$2:$C$100,0)+1,0))))),"Н/Д",((INDIRECT(CONCATENATE("'2018-06 (Д)'!P",TEXT(MATCH($C15,'2018-06 (Д)'!$C$2:$C$100,0)+1,0)))-INDIRECT(CONCATENATE("'2018-05 (Д)'!P",TEXT(MATCH($C15,'2018-05 (Д)'!$C$2:$C$100,0)+1,0))))/INDIRECT(CONCATENATE("'2018-05 (Д)'!P",TEXT(MATCH($C15,'2018-05 (Д)'!$C$2:$C$100,0)+1,0))))*100)</f>
        <v>28.760315319977465</v>
      </c>
      <c r="DZ15" s="9">
        <f ca="1">IF(OR(INDIRECT(CONCATENATE("'2018-07 (Д)'!P",TEXT(MATCH($C15,'2018-07 (Д)'!$C$2:$C$100,0)+1,0)))="Н/Д",INDIRECT(CONCATENATE("'2018-06 (Д)'!P",TEXT(MATCH($C15,'2018-06 (Д)'!$C$2:$C$100,0)+1,0)))="Н/Д",AND(INDIRECT(CONCATENATE("'2018-07 (Д)'!P",TEXT(MATCH($C15,'2018-07 (Д)'!$C$2:$C$100,0)+1,0)))="Н/Д",INDIRECT(CONCATENATE("'2018-06 (Д)'!P",TEXT(MATCH($C15,'2018-06 (Д)'!$C$2:$C$100,0)+1,0))))),"Н/Д",((INDIRECT(CONCATENATE("'2018-07 (Д)'!P",TEXT(MATCH($C15,'2018-07 (Д)'!$C$2:$C$100,0)+1,0)))-INDIRECT(CONCATENATE("'2018-06 (Д)'!P",TEXT(MATCH($C15,'2018-06 (Д)'!$C$2:$C$100,0)+1,0))))/INDIRECT(CONCATENATE("'2018-06 (Д)'!P",TEXT(MATCH($C15,'2018-06 (Д)'!$C$2:$C$100,0)+1,0))))*100)</f>
        <v>25.425423061469292</v>
      </c>
      <c r="EA15" s="9">
        <f ca="1">IF(OR(INDIRECT(CONCATENATE("'2018-08 (Д)'!P",TEXT(MATCH($C15,'2018-08 (Д)'!$C$2:$C$100,0)+1,0)))="Н/Д",INDIRECT(CONCATENATE("'2018-07 (Д)'!P",TEXT(MATCH($C15,'2018-07 (Д)'!$C$2:$C$100,0)+1,0)))="Н/Д",AND(INDIRECT(CONCATENATE("'2018-08 (Д)'!P",TEXT(MATCH($C15,'2018-08 (Д)'!$C$2:$C$100,0)+1,0)))="Н/Д",INDIRECT(CONCATENATE("'2018-07 (Д)'!P",TEXT(MATCH($C15,'2018-07 (Д)'!$C$2:$C$100,0)+1,0))))),"Н/Д",((INDIRECT(CONCATENATE("'2018-08 (Д)'!P",TEXT(MATCH($C15,'2018-08 (Д)'!$C$2:$C$100,0)+1,0)))-INDIRECT(CONCATENATE("'2018-07 (Д)'!P",TEXT(MATCH($C15,'2018-07 (Д)'!$C$2:$C$100,0)+1,0))))/INDIRECT(CONCATENATE("'2018-07 (Д)'!P",TEXT(MATCH($C15,'2018-07 (Д)'!$C$2:$C$100,0)+1,0))))*100)</f>
        <v>-15.021123032882242</v>
      </c>
      <c r="EB15" s="9">
        <f ca="1">IF(OR(INDIRECT(CONCATENATE("'2018-09 (Д)'!P",TEXT(MATCH($C15,'2018-09 (Д)'!$C$2:$C$100,0)+1,0)))="Н/Д",INDIRECT(CONCATENATE("'2018-08 (Д)'!P",TEXT(MATCH($C15,'2018-08 (Д)'!$C$2:$C$100,0)+1,0)))="Н/Д",AND(INDIRECT(CONCATENATE("'2018-09 (Д)'!P",TEXT(MATCH($C15,'2018-09 (Д)'!$C$2:$C$100,0)+1,0)))="Н/Д",INDIRECT(CONCATENATE("'2018-08 (Д)'!P",TEXT(MATCH($C15,'2018-08 (Д)'!$C$2:$C$100,0)+1,0))))),"Н/Д",((INDIRECT(CONCATENATE("'2018-09 (Д)'!P",TEXT(MATCH($C15,'2018-09 (Д)'!$C$2:$C$100,0)+1,0)))-INDIRECT(CONCATENATE("'2018-08 (Д)'!P",TEXT(MATCH($C15,'2018-08 (Д)'!$C$2:$C$100,0)+1,0))))/INDIRECT(CONCATENATE("'2018-08 (Д)'!P",TEXT(MATCH($C15,'2018-08 (Д)'!$C$2:$C$100,0)+1,0))))*100)</f>
        <v>-19.498156730704387</v>
      </c>
      <c r="EC15" s="9">
        <f ca="1">IF(OR(INDIRECT(CONCATENATE("'2018-10 (Д)'!P",TEXT(MATCH($C15,'2018-10 (Д)'!$C$2:$C$100,0)+1,0)))="Н/Д",INDIRECT(CONCATENATE("'2018-09 (Д)'!P",TEXT(MATCH($C15,'2018-09 (Д)'!$C$2:$C$100,0)+1,0)))="Н/Д",AND(INDIRECT(CONCATENATE("'2018-10 (Д)'!P",TEXT(MATCH($C15,'2018-10 (Д)'!$C$2:$C$100,0)+1,0)))="Н/Д",INDIRECT(CONCATENATE("'2018-09 (Д)'!P",TEXT(MATCH($C15,'2018-09 (Д)'!$C$2:$C$100,0)+1,0))))),"Н/Д",((INDIRECT(CONCATENATE("'2018-10 (Д)'!P",TEXT(MATCH($C15,'2018-10 (Д)'!$C$2:$C$100,0)+1,0)))-INDIRECT(CONCATENATE("'2018-09 (Д)'!P",TEXT(MATCH($C15,'2018-09 (Д)'!$C$2:$C$100,0)+1,0))))/INDIRECT(CONCATENATE("'2018-09 (Д)'!P",TEXT(MATCH($C15,'2018-09 (Д)'!$C$2:$C$100,0)+1,0))))*100)</f>
        <v>5.0083425701610507</v>
      </c>
      <c r="ED15" s="9">
        <f ca="1">IF(OR(INDIRECT(CONCATENATE("'2018-11 (Д)'!P",TEXT(MATCH($C15,'2018-11 (Д)'!$C$2:$C$100,0)+1,0)))="Н/Д",INDIRECT(CONCATENATE("'2018-10 (Д)'!P",TEXT(MATCH($C15,'2018-10 (Д)'!$C$2:$C$100,0)+1,0)))="Н/Д",AND(INDIRECT(CONCATENATE("'2018-11 (Д)'!P",TEXT(MATCH($C15,'2018-11 (Д)'!$C$2:$C$100,0)+1,0)))="Н/Д",INDIRECT(CONCATENATE("'2018-10 (Д)'!P",TEXT(MATCH($C15,'2018-10 (Д)'!$C$2:$C$100,0)+1,0))))),"Н/Д",((INDIRECT(CONCATENATE("'2018-11 (Д)'!P",TEXT(MATCH($C15,'2018-11 (Д)'!$C$2:$C$100,0)+1,0)))-INDIRECT(CONCATENATE("'2018-10 (Д)'!P",TEXT(MATCH($C15,'2018-10 (Д)'!$C$2:$C$100,0)+1,0))))/INDIRECT(CONCATENATE("'2018-10 (Д)'!P",TEXT(MATCH($C15,'2018-10 (Д)'!$C$2:$C$100,0)+1,0))))*100)</f>
        <v>-13.125304347769831</v>
      </c>
      <c r="EE15" s="9">
        <f ca="1">IF(OR(INDIRECT(CONCATENATE("'2018-12 (Д)'!P",TEXT(MATCH($C15,'2018-12 (Д)'!$C$2:$C$100,0)+1,0)))="Н/Д",INDIRECT(CONCATENATE("'2018-11 (Д)'!P",TEXT(MATCH($C15,'2018-11 (Д)'!$C$2:$C$100,0)+1,0)))="Н/Д",AND(INDIRECT(CONCATENATE("'2018-12 (Д)'!P",TEXT(MATCH($C15,'2018-12 (Д)'!$C$2:$C$100,0)+1,0)))="Н/Д",INDIRECT(CONCATENATE("'2018-11 (Д)'!P",TEXT(MATCH($C15,'2018-11 (Д)'!$C$2:$C$100,0)+1,0))))),"Н/Д",((INDIRECT(CONCATENATE("'2018-12 (Д)'!P",TEXT(MATCH($C15,'2018-12 (Д)'!$C$2:$C$100,0)+1,0)))-INDIRECT(CONCATENATE("'2018-11 (Д)'!P",TEXT(MATCH($C15,'2018-11 (Д)'!$C$2:$C$100,0)+1,0))))/INDIRECT(CONCATENATE("'2018-11 (Д)'!P",TEXT(MATCH($C15,'2018-11 (Д)'!$C$2:$C$100,0)+1,0))))*100)</f>
        <v>-7.695248781571717</v>
      </c>
      <c r="EF15" s="9"/>
      <c r="EG15" s="9">
        <f ca="1">IF(OR(INDIRECT(CONCATENATE("'2018-03 (Д)'!Q",TEXT(MATCH($C15,'2018-03 (Д)'!$C$2:$C$100,0)+1,0)))="Н/Д",INDIRECT(CONCATENATE("'2018-02 (Д)'!Q",TEXT(MATCH($C15,'2018-02 (Д)'!$C$2:$C$100,0)+1,0)))="Н/Д",AND(INDIRECT(CONCATENATE("'2018-03 (Д)'!Q",TEXT(MATCH($C15,'2018-03 (Д)'!$C$2:$C$100,0)+1,0)))="Н/Д",INDIRECT(CONCATENATE("'2018-02 (Д)'!Q",TEXT(MATCH($C15,'2018-02 (Д)'!$C$2:$C$100,0)+1,0))))),"Н/Д",((INDIRECT(CONCATENATE("'2018-03 (Д)'!Q",TEXT(MATCH($C15,'2018-03 (Д)'!$C$2:$C$100,0)+1,0)))-INDIRECT(CONCATENATE("'2018-02 (Д)'!Q",TEXT(MATCH($C15,'2018-02 (Д)'!$C$2:$C$100,0)+1,0))))/INDIRECT(CONCATENATE("'2018-02 (Д)'!Q",TEXT(MATCH($C15,'2018-02 (Д)'!$C$2:$C$100,0)+1,0))))*100)</f>
        <v>1125.7474640470209</v>
      </c>
      <c r="EH15" s="9">
        <f ca="1">IF(OR(INDIRECT(CONCATENATE("'2018-04 (Д)'!Q",TEXT(MATCH($C15,'2018-04 (Д)'!$C$2:$C$100,0)+1,0)))="Н/Д",INDIRECT(CONCATENATE("'2018-03 (Д)'!Q",TEXT(MATCH($C15,'2018-03 (Д)'!$C$2:$C$100,0)+1,0)))="Н/Д",AND(INDIRECT(CONCATENATE("'2018-04 (Д)'!Q",TEXT(MATCH($C15,'2018-04 (Д)'!$C$2:$C$100,0)+1,0)))="Н/Д",INDIRECT(CONCATENATE("'2018-03 (Д)'!Q",TEXT(MATCH($C15,'2018-03 (Д)'!$C$2:$C$100,0)+1,0))))),"Н/Д",((INDIRECT(CONCATENATE("'2018-04 (Д)'!Q",TEXT(MATCH($C15,'2018-04 (Д)'!$C$2:$C$100,0)+1,0)))-INDIRECT(CONCATENATE("'2018-03 (Д)'!Q",TEXT(MATCH($C15,'2018-03 (Д)'!$C$2:$C$100,0)+1,0))))/INDIRECT(CONCATENATE("'2018-03 (Д)'!Q",TEXT(MATCH($C15,'2018-03 (Д)'!$C$2:$C$100,0)+1,0))))*100)</f>
        <v>6.5500054204085751</v>
      </c>
      <c r="EI15" s="9">
        <f ca="1">IF(OR(INDIRECT(CONCATENATE("'2018-05 (Д)'!Q",TEXT(MATCH($C15,'2018-05 (Д)'!$C$2:$C$100,0)+1,0)))="Н/Д",INDIRECT(CONCATENATE("'2018-04 (Д)'!Q",TEXT(MATCH($C15,'2018-04 (Д)'!$C$2:$C$100,0)+1,0)))="Н/Д",AND(INDIRECT(CONCATENATE("'2018-05 (Д)'!Q",TEXT(MATCH($C15,'2018-05 (Д)'!$C$2:$C$100,0)+1,0)))="Н/Д",INDIRECT(CONCATENATE("'2018-04 (Д)'!Q",TEXT(MATCH($C15,'2018-04 (Д)'!$C$2:$C$100,0)+1,0))))),"Н/Д",((INDIRECT(CONCATENATE("'2018-05 (Д)'!Q",TEXT(MATCH($C15,'2018-05 (Д)'!$C$2:$C$100,0)+1,0)))-INDIRECT(CONCATENATE("'2018-04 (Д)'!Q",TEXT(MATCH($C15,'2018-04 (Д)'!$C$2:$C$100,0)+1,0))))/INDIRECT(CONCATENATE("'2018-04 (Д)'!Q",TEXT(MATCH($C15,'2018-04 (Д)'!$C$2:$C$100,0)+1,0))))*100)</f>
        <v>-33.405931571038103</v>
      </c>
      <c r="EJ15" s="9">
        <f ca="1">IF(OR(INDIRECT(CONCATENATE("'2018-06 (Д)'!Q",TEXT(MATCH($C15,'2018-06 (Д)'!$C$2:$C$100,0)+1,0)))="Н/Д",INDIRECT(CONCATENATE("'2018-05 (Д)'!Q",TEXT(MATCH($C15,'2018-05 (Д)'!$C$2:$C$100,0)+1,0)))="Н/Д",AND(INDIRECT(CONCATENATE("'2018-06 (Д)'!Q",TEXT(MATCH($C15,'2018-06 (Д)'!$C$2:$C$100,0)+1,0)))="Н/Д",INDIRECT(CONCATENATE("'2018-05 (Д)'!Q",TEXT(MATCH($C15,'2018-05 (Д)'!$C$2:$C$100,0)+1,0))))),"Н/Д",((INDIRECT(CONCATENATE("'2018-06 (Д)'!Q",TEXT(MATCH($C15,'2018-06 (Д)'!$C$2:$C$100,0)+1,0)))-INDIRECT(CONCATENATE("'2018-05 (Д)'!Q",TEXT(MATCH($C15,'2018-05 (Д)'!$C$2:$C$100,0)+1,0))))/INDIRECT(CONCATENATE("'2018-05 (Д)'!Q",TEXT(MATCH($C15,'2018-05 (Д)'!$C$2:$C$100,0)+1,0))))*100)</f>
        <v>-53.803245345378535</v>
      </c>
      <c r="EK15" s="9">
        <f ca="1">IF(OR(INDIRECT(CONCATENATE("'2018-07 (Д)'!Q",TEXT(MATCH($C15,'2018-07 (Д)'!$C$2:$C$100,0)+1,0)))="Н/Д",INDIRECT(CONCATENATE("'2018-06 (Д)'!Q",TEXT(MATCH($C15,'2018-06 (Д)'!$C$2:$C$100,0)+1,0)))="Н/Д",AND(INDIRECT(CONCATENATE("'2018-07 (Д)'!Q",TEXT(MATCH($C15,'2018-07 (Д)'!$C$2:$C$100,0)+1,0)))="Н/Д",INDIRECT(CONCATENATE("'2018-06 (Д)'!Q",TEXT(MATCH($C15,'2018-06 (Д)'!$C$2:$C$100,0)+1,0))))),"Н/Д",((INDIRECT(CONCATENATE("'2018-07 (Д)'!Q",TEXT(MATCH($C15,'2018-07 (Д)'!$C$2:$C$100,0)+1,0)))-INDIRECT(CONCATENATE("'2018-06 (Д)'!Q",TEXT(MATCH($C15,'2018-06 (Д)'!$C$2:$C$100,0)+1,0))))/INDIRECT(CONCATENATE("'2018-06 (Д)'!Q",TEXT(MATCH($C15,'2018-06 (Д)'!$C$2:$C$100,0)+1,0))))*100)</f>
        <v>134.00364197331339</v>
      </c>
      <c r="EL15" s="9">
        <f ca="1">IF(OR(INDIRECT(CONCATENATE("'2018-08 (Д)'!Q",TEXT(MATCH($C15,'2018-08 (Д)'!$C$2:$C$100,0)+1,0)))="Н/Д",INDIRECT(CONCATENATE("'2018-07 (Д)'!Q",TEXT(MATCH($C15,'2018-07 (Д)'!$C$2:$C$100,0)+1,0)))="Н/Д",AND(INDIRECT(CONCATENATE("'2018-08 (Д)'!Q",TEXT(MATCH($C15,'2018-08 (Д)'!$C$2:$C$100,0)+1,0)))="Н/Д",INDIRECT(CONCATENATE("'2018-07 (Д)'!Q",TEXT(MATCH($C15,'2018-07 (Д)'!$C$2:$C$100,0)+1,0))))),"Н/Д",((INDIRECT(CONCATENATE("'2018-08 (Д)'!Q",TEXT(MATCH($C15,'2018-08 (Д)'!$C$2:$C$100,0)+1,0)))-INDIRECT(CONCATENATE("'2018-07 (Д)'!Q",TEXT(MATCH($C15,'2018-07 (Д)'!$C$2:$C$100,0)+1,0))))/INDIRECT(CONCATENATE("'2018-07 (Д)'!Q",TEXT(MATCH($C15,'2018-07 (Д)'!$C$2:$C$100,0)+1,0))))*100)</f>
        <v>30.128450410901493</v>
      </c>
      <c r="EM15" s="9">
        <f ca="1">IF(OR(INDIRECT(CONCATENATE("'2018-09 (Д)'!Q",TEXT(MATCH($C15,'2018-09 (Д)'!$C$2:$C$100,0)+1,0)))="Н/Д",INDIRECT(CONCATENATE("'2018-08 (Д)'!Q",TEXT(MATCH($C15,'2018-08 (Д)'!$C$2:$C$100,0)+1,0)))="Н/Д",AND(INDIRECT(CONCATENATE("'2018-09 (Д)'!Q",TEXT(MATCH($C15,'2018-09 (Д)'!$C$2:$C$100,0)+1,0)))="Н/Д",INDIRECT(CONCATENATE("'2018-08 (Д)'!Q",TEXT(MATCH($C15,'2018-08 (Д)'!$C$2:$C$100,0)+1,0))))),"Н/Д",((INDIRECT(CONCATENATE("'2018-09 (Д)'!Q",TEXT(MATCH($C15,'2018-09 (Д)'!$C$2:$C$100,0)+1,0)))-INDIRECT(CONCATENATE("'2018-08 (Д)'!Q",TEXT(MATCH($C15,'2018-08 (Д)'!$C$2:$C$100,0)+1,0))))/INDIRECT(CONCATENATE("'2018-08 (Д)'!Q",TEXT(MATCH($C15,'2018-08 (Д)'!$C$2:$C$100,0)+1,0))))*100)</f>
        <v>-47.063437746858291</v>
      </c>
      <c r="EN15" s="9">
        <f ca="1">IF(OR(INDIRECT(CONCATENATE("'2018-10 (Д)'!Q",TEXT(MATCH($C15,'2018-10 (Д)'!$C$2:$C$100,0)+1,0)))="Н/Д",INDIRECT(CONCATENATE("'2018-09 (Д)'!Q",TEXT(MATCH($C15,'2018-09 (Д)'!$C$2:$C$100,0)+1,0)))="Н/Д",AND(INDIRECT(CONCATENATE("'2018-10 (Д)'!Q",TEXT(MATCH($C15,'2018-10 (Д)'!$C$2:$C$100,0)+1,0)))="Н/Д",INDIRECT(CONCATENATE("'2018-09 (Д)'!Q",TEXT(MATCH($C15,'2018-09 (Д)'!$C$2:$C$100,0)+1,0))))),"Н/Д",((INDIRECT(CONCATENATE("'2018-10 (Д)'!Q",TEXT(MATCH($C15,'2018-10 (Д)'!$C$2:$C$100,0)+1,0)))-INDIRECT(CONCATENATE("'2018-09 (Д)'!Q",TEXT(MATCH($C15,'2018-09 (Д)'!$C$2:$C$100,0)+1,0))))/INDIRECT(CONCATENATE("'2018-09 (Д)'!Q",TEXT(MATCH($C15,'2018-09 (Д)'!$C$2:$C$100,0)+1,0))))*100)</f>
        <v>94.653598889989198</v>
      </c>
      <c r="EO15" s="9">
        <f ca="1">IF(OR(INDIRECT(CONCATENATE("'2018-11 (Д)'!Q",TEXT(MATCH($C15,'2018-11 (Д)'!$C$2:$C$100,0)+1,0)))="Н/Д",INDIRECT(CONCATENATE("'2018-10 (Д)'!Q",TEXT(MATCH($C15,'2018-10 (Д)'!$C$2:$C$100,0)+1,0)))="Н/Д",AND(INDIRECT(CONCATENATE("'2018-11 (Д)'!Q",TEXT(MATCH($C15,'2018-11 (Д)'!$C$2:$C$100,0)+1,0)))="Н/Д",INDIRECT(CONCATENATE("'2018-10 (Д)'!Q",TEXT(MATCH($C15,'2018-10 (Д)'!$C$2:$C$100,0)+1,0))))),"Н/Д",((INDIRECT(CONCATENATE("'2018-11 (Д)'!Q",TEXT(MATCH($C15,'2018-11 (Д)'!$C$2:$C$100,0)+1,0)))-INDIRECT(CONCATENATE("'2018-10 (Д)'!Q",TEXT(MATCH($C15,'2018-10 (Д)'!$C$2:$C$100,0)+1,0))))/INDIRECT(CONCATENATE("'2018-10 (Д)'!Q",TEXT(MATCH($C15,'2018-10 (Д)'!$C$2:$C$100,0)+1,0))))*100)</f>
        <v>-35.565057184455817</v>
      </c>
      <c r="EP15" s="9">
        <f ca="1">IF(OR(INDIRECT(CONCATENATE("'2018-12 (Д)'!Q",TEXT(MATCH($C15,'2018-12 (Д)'!$C$2:$C$100,0)+1,0)))="Н/Д",INDIRECT(CONCATENATE("'2018-11 (Д)'!Q",TEXT(MATCH($C15,'2018-11 (Д)'!$C$2:$C$100,0)+1,0)))="Н/Д",AND(INDIRECT(CONCATENATE("'2018-12 (Д)'!Q",TEXT(MATCH($C15,'2018-12 (Д)'!$C$2:$C$100,0)+1,0)))="Н/Д",INDIRECT(CONCATENATE("'2018-11 (Д)'!Q",TEXT(MATCH($C15,'2018-11 (Д)'!$C$2:$C$100,0)+1,0))))),"Н/Д",((INDIRECT(CONCATENATE("'2018-12 (Д)'!Q",TEXT(MATCH($C15,'2018-12 (Д)'!$C$2:$C$100,0)+1,0)))-INDIRECT(CONCATENATE("'2018-11 (Д)'!Q",TEXT(MATCH($C15,'2018-11 (Д)'!$C$2:$C$100,0)+1,0))))/INDIRECT(CONCATENATE("'2018-11 (Д)'!Q",TEXT(MATCH($C15,'2018-11 (Д)'!$C$2:$C$100,0)+1,0))))*100)</f>
        <v>6.970896778514839</v>
      </c>
      <c r="EQ15" s="9"/>
      <c r="ER15" s="9">
        <f ca="1">IF(OR(INDIRECT(CONCATENATE("'2018-03 (Д)'!R",TEXT(MATCH($C15,'2018-03 (Д)'!$C$2:$C$100,0)+1,0)))="Н/Д",INDIRECT(CONCATENATE("'2018-02 (Д)'!R",TEXT(MATCH($C15,'2018-02 (Д)'!$C$2:$C$100,0)+1,0)))="Н/Д",AND(INDIRECT(CONCATENATE("'2018-03 (Д)'!R",TEXT(MATCH($C15,'2018-03 (Д)'!$C$2:$C$100,0)+1,0)))="Н/Д",INDIRECT(CONCATENATE("'2018-02 (Д)'!R",TEXT(MATCH($C15,'2018-02 (Д)'!$C$2:$C$100,0)+1,0))))),"Н/Д",((INDIRECT(CONCATENATE("'2018-03 (Д)'!R",TEXT(MATCH($C15,'2018-03 (Д)'!$C$2:$C$100,0)+1,0)))-INDIRECT(CONCATENATE("'2018-02 (Д)'!R",TEXT(MATCH($C15,'2018-02 (Д)'!$C$2:$C$100,0)+1,0))))/INDIRECT(CONCATENATE("'2018-02 (Д)'!R",TEXT(MATCH($C15,'2018-02 (Д)'!$C$2:$C$100,0)+1,0))))*100)</f>
        <v>-32.17651624463403</v>
      </c>
      <c r="ES15" s="9">
        <f ca="1">IF(OR(INDIRECT(CONCATENATE("'2018-04 (Д)'!R",TEXT(MATCH($C15,'2018-04 (Д)'!$C$2:$C$100,0)+1,0)))="Н/Д",INDIRECT(CONCATENATE("'2018-03 (Д)'!R",TEXT(MATCH($C15,'2018-03 (Д)'!$C$2:$C$100,0)+1,0)))="Н/Д",AND(INDIRECT(CONCATENATE("'2018-04 (Д)'!R",TEXT(MATCH($C15,'2018-04 (Д)'!$C$2:$C$100,0)+1,0)))="Н/Д",INDIRECT(CONCATENATE("'2018-03 (Д)'!R",TEXT(MATCH($C15,'2018-03 (Д)'!$C$2:$C$100,0)+1,0))))),"Н/Д",((INDIRECT(CONCATENATE("'2018-04 (Д)'!R",TEXT(MATCH($C15,'2018-04 (Д)'!$C$2:$C$100,0)+1,0)))-INDIRECT(CONCATENATE("'2018-03 (Д)'!R",TEXT(MATCH($C15,'2018-03 (Д)'!$C$2:$C$100,0)+1,0))))/INDIRECT(CONCATENATE("'2018-03 (Д)'!R",TEXT(MATCH($C15,'2018-03 (Д)'!$C$2:$C$100,0)+1,0))))*100)</f>
        <v>-4.2886120603267077</v>
      </c>
      <c r="ET15" s="9">
        <f ca="1">IF(OR(INDIRECT(CONCATENATE("'2018-05 (Д)'!R",TEXT(MATCH($C15,'2018-05 (Д)'!$C$2:$C$100,0)+1,0)))="Н/Д",INDIRECT(CONCATENATE("'2018-04 (Д)'!R",TEXT(MATCH($C15,'2018-04 (Д)'!$C$2:$C$100,0)+1,0)))="Н/Д",AND(INDIRECT(CONCATENATE("'2018-05 (Д)'!R",TEXT(MATCH($C15,'2018-05 (Д)'!$C$2:$C$100,0)+1,0)))="Н/Д",INDIRECT(CONCATENATE("'2018-04 (Д)'!R",TEXT(MATCH($C15,'2018-04 (Д)'!$C$2:$C$100,0)+1,0))))),"Н/Д",((INDIRECT(CONCATENATE("'2018-05 (Д)'!R",TEXT(MATCH($C15,'2018-05 (Д)'!$C$2:$C$100,0)+1,0)))-INDIRECT(CONCATENATE("'2018-04 (Д)'!R",TEXT(MATCH($C15,'2018-04 (Д)'!$C$2:$C$100,0)+1,0))))/INDIRECT(CONCATENATE("'2018-04 (Д)'!R",TEXT(MATCH($C15,'2018-04 (Д)'!$C$2:$C$100,0)+1,0))))*100)</f>
        <v>71.260844093523446</v>
      </c>
      <c r="EU15" s="9">
        <f ca="1">IF(OR(INDIRECT(CONCATENATE("'2018-06 (Д)'!R",TEXT(MATCH($C15,'2018-06 (Д)'!$C$2:$C$100,0)+1,0)))="Н/Д",INDIRECT(CONCATENATE("'2018-05 (Д)'!R",TEXT(MATCH($C15,'2018-05 (Д)'!$C$2:$C$100,0)+1,0)))="Н/Д",AND(INDIRECT(CONCATENATE("'2018-06 (Д)'!R",TEXT(MATCH($C15,'2018-06 (Д)'!$C$2:$C$100,0)+1,0)))="Н/Д",INDIRECT(CONCATENATE("'2018-05 (Д)'!R",TEXT(MATCH($C15,'2018-05 (Д)'!$C$2:$C$100,0)+1,0))))),"Н/Д",((INDIRECT(CONCATENATE("'2018-06 (Д)'!R",TEXT(MATCH($C15,'2018-06 (Д)'!$C$2:$C$100,0)+1,0)))-INDIRECT(CONCATENATE("'2018-05 (Д)'!R",TEXT(MATCH($C15,'2018-05 (Д)'!$C$2:$C$100,0)+1,0))))/INDIRECT(CONCATENATE("'2018-05 (Д)'!R",TEXT(MATCH($C15,'2018-05 (Д)'!$C$2:$C$100,0)+1,0))))*100)</f>
        <v>-36.026433963005502</v>
      </c>
      <c r="EV15" s="9">
        <f ca="1">IF(OR(INDIRECT(CONCATENATE("'2018-07 (Д)'!R",TEXT(MATCH($C15,'2018-07 (Д)'!$C$2:$C$100,0)+1,0)))="Н/Д",INDIRECT(CONCATENATE("'2018-06 (Д)'!R",TEXT(MATCH($C15,'2018-06 (Д)'!$C$2:$C$100,0)+1,0)))="Н/Д",AND(INDIRECT(CONCATENATE("'2018-07 (Д)'!R",TEXT(MATCH($C15,'2018-07 (Д)'!$C$2:$C$100,0)+1,0)))="Н/Д",INDIRECT(CONCATENATE("'2018-06 (Д)'!R",TEXT(MATCH($C15,'2018-06 (Д)'!$C$2:$C$100,0)+1,0))))),"Н/Д",((INDIRECT(CONCATENATE("'2018-07 (Д)'!R",TEXT(MATCH($C15,'2018-07 (Д)'!$C$2:$C$100,0)+1,0)))-INDIRECT(CONCATENATE("'2018-06 (Д)'!R",TEXT(MATCH($C15,'2018-06 (Д)'!$C$2:$C$100,0)+1,0))))/INDIRECT(CONCATENATE("'2018-06 (Д)'!R",TEXT(MATCH($C15,'2018-06 (Д)'!$C$2:$C$100,0)+1,0))))*100)</f>
        <v>-10.596104700542647</v>
      </c>
      <c r="EW15" s="9">
        <f ca="1">IF(OR(INDIRECT(CONCATENATE("'2018-08 (Д)'!R",TEXT(MATCH($C15,'2018-08 (Д)'!$C$2:$C$100,0)+1,0)))="Н/Д",INDIRECT(CONCATENATE("'2018-07 (Д)'!R",TEXT(MATCH($C15,'2018-07 (Д)'!$C$2:$C$100,0)+1,0)))="Н/Д",AND(INDIRECT(CONCATENATE("'2018-08 (Д)'!R",TEXT(MATCH($C15,'2018-08 (Д)'!$C$2:$C$100,0)+1,0)))="Н/Д",INDIRECT(CONCATENATE("'2018-07 (Д)'!R",TEXT(MATCH($C15,'2018-07 (Д)'!$C$2:$C$100,0)+1,0))))),"Н/Д",((INDIRECT(CONCATENATE("'2018-08 (Д)'!R",TEXT(MATCH($C15,'2018-08 (Д)'!$C$2:$C$100,0)+1,0)))-INDIRECT(CONCATENATE("'2018-07 (Д)'!R",TEXT(MATCH($C15,'2018-07 (Д)'!$C$2:$C$100,0)+1,0))))/INDIRECT(CONCATENATE("'2018-07 (Д)'!R",TEXT(MATCH($C15,'2018-07 (Д)'!$C$2:$C$100,0)+1,0))))*100)</f>
        <v>-8.2425786270288661</v>
      </c>
      <c r="EX15" s="9">
        <f ca="1">IF(OR(INDIRECT(CONCATENATE("'2018-09 (Д)'!R",TEXT(MATCH($C15,'2018-09 (Д)'!$C$2:$C$100,0)+1,0)))="Н/Д",INDIRECT(CONCATENATE("'2018-08 (Д)'!R",TEXT(MATCH($C15,'2018-08 (Д)'!$C$2:$C$100,0)+1,0)))="Н/Д",AND(INDIRECT(CONCATENATE("'2018-09 (Д)'!R",TEXT(MATCH($C15,'2018-09 (Д)'!$C$2:$C$100,0)+1,0)))="Н/Д",INDIRECT(CONCATENATE("'2018-08 (Д)'!R",TEXT(MATCH($C15,'2018-08 (Д)'!$C$2:$C$100,0)+1,0))))),"Н/Д",((INDIRECT(CONCATENATE("'2018-09 (Д)'!R",TEXT(MATCH($C15,'2018-09 (Д)'!$C$2:$C$100,0)+1,0)))-INDIRECT(CONCATENATE("'2018-08 (Д)'!R",TEXT(MATCH($C15,'2018-08 (Д)'!$C$2:$C$100,0)+1,0))))/INDIRECT(CONCATENATE("'2018-08 (Д)'!R",TEXT(MATCH($C15,'2018-08 (Д)'!$C$2:$C$100,0)+1,0))))*100)</f>
        <v>30.343821463574006</v>
      </c>
      <c r="EY15" s="9">
        <f ca="1">IF(OR(INDIRECT(CONCATENATE("'2018-10 (Д)'!R",TEXT(MATCH($C15,'2018-10 (Д)'!$C$2:$C$100,0)+1,0)))="Н/Д",INDIRECT(CONCATENATE("'2018-09 (Д)'!R",TEXT(MATCH($C15,'2018-09 (Д)'!$C$2:$C$100,0)+1,0)))="Н/Д",AND(INDIRECT(CONCATENATE("'2018-10 (Д)'!R",TEXT(MATCH($C15,'2018-10 (Д)'!$C$2:$C$100,0)+1,0)))="Н/Д",INDIRECT(CONCATENATE("'2018-09 (Д)'!R",TEXT(MATCH($C15,'2018-09 (Д)'!$C$2:$C$100,0)+1,0))))),"Н/Д",((INDIRECT(CONCATENATE("'2018-10 (Д)'!R",TEXT(MATCH($C15,'2018-10 (Д)'!$C$2:$C$100,0)+1,0)))-INDIRECT(CONCATENATE("'2018-09 (Д)'!R",TEXT(MATCH($C15,'2018-09 (Д)'!$C$2:$C$100,0)+1,0))))/INDIRECT(CONCATENATE("'2018-09 (Д)'!R",TEXT(MATCH($C15,'2018-09 (Д)'!$C$2:$C$100,0)+1,0))))*100)</f>
        <v>-22.836153180123485</v>
      </c>
      <c r="EZ15" s="9">
        <f ca="1">IF(OR(INDIRECT(CONCATENATE("'2018-11 (Д)'!R",TEXT(MATCH($C15,'2018-11 (Д)'!$C$2:$C$100,0)+1,0)))="Н/Д",INDIRECT(CONCATENATE("'2018-10 (Д)'!R",TEXT(MATCH($C15,'2018-10 (Д)'!$C$2:$C$100,0)+1,0)))="Н/Д",AND(INDIRECT(CONCATENATE("'2018-11 (Д)'!R",TEXT(MATCH($C15,'2018-11 (Д)'!$C$2:$C$100,0)+1,0)))="Н/Д",INDIRECT(CONCATENATE("'2018-10 (Д)'!R",TEXT(MATCH($C15,'2018-10 (Д)'!$C$2:$C$100,0)+1,0))))),"Н/Д",((INDIRECT(CONCATENATE("'2018-11 (Д)'!R",TEXT(MATCH($C15,'2018-11 (Д)'!$C$2:$C$100,0)+1,0)))-INDIRECT(CONCATENATE("'2018-10 (Д)'!R",TEXT(MATCH($C15,'2018-10 (Д)'!$C$2:$C$100,0)+1,0))))/INDIRECT(CONCATENATE("'2018-10 (Д)'!R",TEXT(MATCH($C15,'2018-10 (Д)'!$C$2:$C$100,0)+1,0))))*100)</f>
        <v>40.841110798957274</v>
      </c>
      <c r="FA15" s="9">
        <f ca="1">IF(OR(INDIRECT(CONCATENATE("'2018-12 (Д)'!R",TEXT(MATCH($C15,'2018-12 (Д)'!$C$2:$C$100,0)+1,0)))="Н/Д",INDIRECT(CONCATENATE("'2018-11 (Д)'!R",TEXT(MATCH($C15,'2018-11 (Д)'!$C$2:$C$100,0)+1,0)))="Н/Д",AND(INDIRECT(CONCATENATE("'2018-12 (Д)'!R",TEXT(MATCH($C15,'2018-12 (Д)'!$C$2:$C$100,0)+1,0)))="Н/Д",INDIRECT(CONCATENATE("'2018-11 (Д)'!R",TEXT(MATCH($C15,'2018-11 (Д)'!$C$2:$C$100,0)+1,0))))),"Н/Д",((INDIRECT(CONCATENATE("'2018-12 (Д)'!R",TEXT(MATCH($C15,'2018-12 (Д)'!$C$2:$C$100,0)+1,0)))-INDIRECT(CONCATENATE("'2018-11 (Д)'!R",TEXT(MATCH($C15,'2018-11 (Д)'!$C$2:$C$100,0)+1,0))))/INDIRECT(CONCATENATE("'2018-11 (Д)'!R",TEXT(MATCH($C15,'2018-11 (Д)'!$C$2:$C$100,0)+1,0))))*100)</f>
        <v>-17.659762186855883</v>
      </c>
      <c r="FB15" s="9"/>
      <c r="FC15" s="9">
        <f ca="1">IF(OR(INDIRECT(CONCATENATE("'2018-03 (Д)'!S",TEXT(MATCH($C15,'2018-03 (Д)'!$C$2:$C$100,0)+1,0)))="Н/Д",INDIRECT(CONCATENATE("'2018-02 (Д)'!S",TEXT(MATCH($C15,'2018-02 (Д)'!$C$2:$C$100,0)+1,0)))="Н/Д",AND(INDIRECT(CONCATENATE("'2018-03 (Д)'!S",TEXT(MATCH($C15,'2018-03 (Д)'!$C$2:$C$100,0)+1,0)))="Н/Д",INDIRECT(CONCATENATE("'2018-02 (Д)'!S",TEXT(MATCH($C15,'2018-02 (Д)'!$C$2:$C$100,0)+1,0))))),"Н/Д",((INDIRECT(CONCATENATE("'2018-03 (Д)'!S",TEXT(MATCH($C15,'2018-03 (Д)'!$C$2:$C$100,0)+1,0)))-INDIRECT(CONCATENATE("'2018-02 (Д)'!S",TEXT(MATCH($C15,'2018-02 (Д)'!$C$2:$C$100,0)+1,0))))/INDIRECT(CONCATENATE("'2018-02 (Д)'!S",TEXT(MATCH($C15,'2018-02 (Д)'!$C$2:$C$100,0)+1,0))))*100)</f>
        <v>44.187829139847864</v>
      </c>
      <c r="FD15" s="9">
        <f ca="1">IF(OR(INDIRECT(CONCATENATE("'2018-04 (Д)'!S",TEXT(MATCH($C15,'2018-04 (Д)'!$C$2:$C$100,0)+1,0)))="Н/Д",INDIRECT(CONCATENATE("'2018-03 (Д)'!S",TEXT(MATCH($C15,'2018-03 (Д)'!$C$2:$C$100,0)+1,0)))="Н/Д",AND(INDIRECT(CONCATENATE("'2018-04 (Д)'!S",TEXT(MATCH($C15,'2018-04 (Д)'!$C$2:$C$100,0)+1,0)))="Н/Д",INDIRECT(CONCATENATE("'2018-03 (Д)'!S",TEXT(MATCH($C15,'2018-03 (Д)'!$C$2:$C$100,0)+1,0))))),"Н/Д",((INDIRECT(CONCATENATE("'2018-04 (Д)'!S",TEXT(MATCH($C15,'2018-04 (Д)'!$C$2:$C$100,0)+1,0)))-INDIRECT(CONCATENATE("'2018-03 (Д)'!S",TEXT(MATCH($C15,'2018-03 (Д)'!$C$2:$C$100,0)+1,0))))/INDIRECT(CONCATENATE("'2018-03 (Д)'!S",TEXT(MATCH($C15,'2018-03 (Д)'!$C$2:$C$100,0)+1,0))))*100)</f>
        <v>136.22829052649234</v>
      </c>
      <c r="FE15" s="9">
        <f ca="1">IF(OR(INDIRECT(CONCATENATE("'2018-05 (Д)'!S",TEXT(MATCH($C15,'2018-05 (Д)'!$C$2:$C$100,0)+1,0)))="Н/Д",INDIRECT(CONCATENATE("'2018-04 (Д)'!S",TEXT(MATCH($C15,'2018-04 (Д)'!$C$2:$C$100,0)+1,0)))="Н/Д",AND(INDIRECT(CONCATENATE("'2018-05 (Д)'!S",TEXT(MATCH($C15,'2018-05 (Д)'!$C$2:$C$100,0)+1,0)))="Н/Д",INDIRECT(CONCATENATE("'2018-04 (Д)'!S",TEXT(MATCH($C15,'2018-04 (Д)'!$C$2:$C$100,0)+1,0))))),"Н/Д",((INDIRECT(CONCATENATE("'2018-05 (Д)'!S",TEXT(MATCH($C15,'2018-05 (Д)'!$C$2:$C$100,0)+1,0)))-INDIRECT(CONCATENATE("'2018-04 (Д)'!S",TEXT(MATCH($C15,'2018-04 (Д)'!$C$2:$C$100,0)+1,0))))/INDIRECT(CONCATENATE("'2018-04 (Д)'!S",TEXT(MATCH($C15,'2018-04 (Д)'!$C$2:$C$100,0)+1,0))))*100)</f>
        <v>92.151495716707132</v>
      </c>
      <c r="FF15" s="9">
        <f ca="1">IF(OR(INDIRECT(CONCATENATE("'2018-06 (Д)'!S",TEXT(MATCH($C15,'2018-06 (Д)'!$C$2:$C$100,0)+1,0)))="Н/Д",INDIRECT(CONCATENATE("'2018-05 (Д)'!S",TEXT(MATCH($C15,'2018-05 (Д)'!$C$2:$C$100,0)+1,0)))="Н/Д",AND(INDIRECT(CONCATENATE("'2018-06 (Д)'!S",TEXT(MATCH($C15,'2018-06 (Д)'!$C$2:$C$100,0)+1,0)))="Н/Д",INDIRECT(CONCATENATE("'2018-05 (Д)'!S",TEXT(MATCH($C15,'2018-05 (Д)'!$C$2:$C$100,0)+1,0))))),"Н/Д",((INDIRECT(CONCATENATE("'2018-06 (Д)'!S",TEXT(MATCH($C15,'2018-06 (Д)'!$C$2:$C$100,0)+1,0)))-INDIRECT(CONCATENATE("'2018-05 (Д)'!S",TEXT(MATCH($C15,'2018-05 (Д)'!$C$2:$C$100,0)+1,0))))/INDIRECT(CONCATENATE("'2018-05 (Д)'!S",TEXT(MATCH($C15,'2018-05 (Д)'!$C$2:$C$100,0)+1,0))))*100)</f>
        <v>-34.49868577116326</v>
      </c>
      <c r="FG15" s="9">
        <f ca="1">IF(OR(INDIRECT(CONCATENATE("'2018-07 (Д)'!S",TEXT(MATCH($C15,'2018-07 (Д)'!$C$2:$C$100,0)+1,0)))="Н/Д",INDIRECT(CONCATENATE("'2018-06 (Д)'!S",TEXT(MATCH($C15,'2018-06 (Д)'!$C$2:$C$100,0)+1,0)))="Н/Д",AND(INDIRECT(CONCATENATE("'2018-07 (Д)'!S",TEXT(MATCH($C15,'2018-07 (Д)'!$C$2:$C$100,0)+1,0)))="Н/Д",INDIRECT(CONCATENATE("'2018-06 (Д)'!S",TEXT(MATCH($C15,'2018-06 (Д)'!$C$2:$C$100,0)+1,0))))),"Н/Д",((INDIRECT(CONCATENATE("'2018-07 (Д)'!S",TEXT(MATCH($C15,'2018-07 (Д)'!$C$2:$C$100,0)+1,0)))-INDIRECT(CONCATENATE("'2018-06 (Д)'!S",TEXT(MATCH($C15,'2018-06 (Д)'!$C$2:$C$100,0)+1,0))))/INDIRECT(CONCATENATE("'2018-06 (Д)'!S",TEXT(MATCH($C15,'2018-06 (Д)'!$C$2:$C$100,0)+1,0))))*100)</f>
        <v>-30.485193241517432</v>
      </c>
      <c r="FH15" s="9">
        <f ca="1">IF(OR(INDIRECT(CONCATENATE("'2018-08 (Д)'!S",TEXT(MATCH($C15,'2018-08 (Д)'!$C$2:$C$100,0)+1,0)))="Н/Д",INDIRECT(CONCATENATE("'2018-07 (Д)'!S",TEXT(MATCH($C15,'2018-07 (Д)'!$C$2:$C$100,0)+1,0)))="Н/Д",AND(INDIRECT(CONCATENATE("'2018-08 (Д)'!S",TEXT(MATCH($C15,'2018-08 (Д)'!$C$2:$C$100,0)+1,0)))="Н/Д",INDIRECT(CONCATENATE("'2018-07 (Д)'!S",TEXT(MATCH($C15,'2018-07 (Д)'!$C$2:$C$100,0)+1,0))))),"Н/Д",((INDIRECT(CONCATENATE("'2018-08 (Д)'!S",TEXT(MATCH($C15,'2018-08 (Д)'!$C$2:$C$100,0)+1,0)))-INDIRECT(CONCATENATE("'2018-07 (Д)'!S",TEXT(MATCH($C15,'2018-07 (Д)'!$C$2:$C$100,0)+1,0))))/INDIRECT(CONCATENATE("'2018-07 (Д)'!S",TEXT(MATCH($C15,'2018-07 (Д)'!$C$2:$C$100,0)+1,0))))*100)</f>
        <v>-38.324497676549512</v>
      </c>
      <c r="FI15" s="9">
        <f ca="1">IF(OR(INDIRECT(CONCATENATE("'2018-09 (Д)'!S",TEXT(MATCH($C15,'2018-09 (Д)'!$C$2:$C$100,0)+1,0)))="Н/Д",INDIRECT(CONCATENATE("'2018-08 (Д)'!S",TEXT(MATCH($C15,'2018-08 (Д)'!$C$2:$C$100,0)+1,0)))="Н/Д",AND(INDIRECT(CONCATENATE("'2018-09 (Д)'!S",TEXT(MATCH($C15,'2018-09 (Д)'!$C$2:$C$100,0)+1,0)))="Н/Д",INDIRECT(CONCATENATE("'2018-08 (Д)'!S",TEXT(MATCH($C15,'2018-08 (Д)'!$C$2:$C$100,0)+1,0))))),"Н/Д",((INDIRECT(CONCATENATE("'2018-09 (Д)'!S",TEXT(MATCH($C15,'2018-09 (Д)'!$C$2:$C$100,0)+1,0)))-INDIRECT(CONCATENATE("'2018-08 (Д)'!S",TEXT(MATCH($C15,'2018-08 (Д)'!$C$2:$C$100,0)+1,0))))/INDIRECT(CONCATENATE("'2018-08 (Д)'!S",TEXT(MATCH($C15,'2018-08 (Д)'!$C$2:$C$100,0)+1,0))))*100)</f>
        <v>-6.9274359572977913</v>
      </c>
      <c r="FJ15" s="9">
        <f ca="1">IF(OR(INDIRECT(CONCATENATE("'2018-10 (Д)'!S",TEXT(MATCH($C15,'2018-10 (Д)'!$C$2:$C$100,0)+1,0)))="Н/Д",INDIRECT(CONCATENATE("'2018-09 (Д)'!S",TEXT(MATCH($C15,'2018-09 (Д)'!$C$2:$C$100,0)+1,0)))="Н/Д",AND(INDIRECT(CONCATENATE("'2018-10 (Д)'!S",TEXT(MATCH($C15,'2018-10 (Д)'!$C$2:$C$100,0)+1,0)))="Н/Д",INDIRECT(CONCATENATE("'2018-09 (Д)'!S",TEXT(MATCH($C15,'2018-09 (Д)'!$C$2:$C$100,0)+1,0))))),"Н/Д",((INDIRECT(CONCATENATE("'2018-10 (Д)'!S",TEXT(MATCH($C15,'2018-10 (Д)'!$C$2:$C$100,0)+1,0)))-INDIRECT(CONCATENATE("'2018-09 (Д)'!S",TEXT(MATCH($C15,'2018-09 (Д)'!$C$2:$C$100,0)+1,0))))/INDIRECT(CONCATENATE("'2018-09 (Д)'!S",TEXT(MATCH($C15,'2018-09 (Д)'!$C$2:$C$100,0)+1,0))))*100)</f>
        <v>-27.619547123343903</v>
      </c>
      <c r="FK15" s="9">
        <f ca="1">IF(OR(INDIRECT(CONCATENATE("'2018-11 (Д)'!S",TEXT(MATCH($C15,'2018-11 (Д)'!$C$2:$C$100,0)+1,0)))="Н/Д",INDIRECT(CONCATENATE("'2018-10 (Д)'!S",TEXT(MATCH($C15,'2018-10 (Д)'!$C$2:$C$100,0)+1,0)))="Н/Д",AND(INDIRECT(CONCATENATE("'2018-11 (Д)'!S",TEXT(MATCH($C15,'2018-11 (Д)'!$C$2:$C$100,0)+1,0)))="Н/Д",INDIRECT(CONCATENATE("'2018-10 (Д)'!S",TEXT(MATCH($C15,'2018-10 (Д)'!$C$2:$C$100,0)+1,0))))),"Н/Д",((INDIRECT(CONCATENATE("'2018-11 (Д)'!S",TEXT(MATCH($C15,'2018-11 (Д)'!$C$2:$C$100,0)+1,0)))-INDIRECT(CONCATENATE("'2018-10 (Д)'!S",TEXT(MATCH($C15,'2018-10 (Д)'!$C$2:$C$100,0)+1,0))))/INDIRECT(CONCATENATE("'2018-10 (Д)'!S",TEXT(MATCH($C15,'2018-10 (Д)'!$C$2:$C$100,0)+1,0))))*100)</f>
        <v>-2.7125799439211113</v>
      </c>
      <c r="FL15" s="9">
        <f ca="1">IF(OR(INDIRECT(CONCATENATE("'2018-12 (Д)'!S",TEXT(MATCH($C15,'2018-12 (Д)'!$C$2:$C$100,0)+1,0)))="Н/Д",INDIRECT(CONCATENATE("'2018-11 (Д)'!S",TEXT(MATCH($C15,'2018-11 (Д)'!$C$2:$C$100,0)+1,0)))="Н/Д",AND(INDIRECT(CONCATENATE("'2018-12 (Д)'!S",TEXT(MATCH($C15,'2018-12 (Д)'!$C$2:$C$100,0)+1,0)))="Н/Д",INDIRECT(CONCATENATE("'2018-11 (Д)'!S",TEXT(MATCH($C15,'2018-11 (Д)'!$C$2:$C$100,0)+1,0))))),"Н/Д",((INDIRECT(CONCATENATE("'2018-12 (Д)'!S",TEXT(MATCH($C15,'2018-12 (Д)'!$C$2:$C$100,0)+1,0)))-INDIRECT(CONCATENATE("'2018-11 (Д)'!S",TEXT(MATCH($C15,'2018-11 (Д)'!$C$2:$C$100,0)+1,0))))/INDIRECT(CONCATENATE("'2018-11 (Д)'!S",TEXT(MATCH($C15,'2018-11 (Д)'!$C$2:$C$100,0)+1,0))))*100)</f>
        <v>-13.147668393782382</v>
      </c>
      <c r="FM15" s="9"/>
      <c r="FN15" s="9">
        <f ca="1">IF(OR(INDIRECT(CONCATENATE("'2018-03 (Д)'!T",TEXT(MATCH($C15,'2018-03 (Д)'!$C$2:$C$100,0)+1,0)))="Н/Д",INDIRECT(CONCATENATE("'2018-02 (Д)'!T",TEXT(MATCH($C15,'2018-02 (Д)'!$C$2:$C$100,0)+1,0)))="Н/Д",AND(INDIRECT(CONCATENATE("'2018-03 (Д)'!T",TEXT(MATCH($C15,'2018-03 (Д)'!$C$2:$C$100,0)+1,0)))="Н/Д",INDIRECT(CONCATENATE("'2018-02 (Д)'!T",TEXT(MATCH($C15,'2018-02 (Д)'!$C$2:$C$100,0)+1,0))))),"Н/Д",((INDIRECT(CONCATENATE("'2018-03 (Д)'!T",TEXT(MATCH($C15,'2018-03 (Д)'!$C$2:$C$100,0)+1,0)))-INDIRECT(CONCATENATE("'2018-02 (Д)'!T",TEXT(MATCH($C15,'2018-02 (Д)'!$C$2:$C$100,0)+1,0))))/INDIRECT(CONCATENATE("'2018-02 (Д)'!T",TEXT(MATCH($C15,'2018-02 (Д)'!$C$2:$C$100,0)+1,0))))*100)</f>
        <v>36.863143999044588</v>
      </c>
      <c r="FO15" s="9">
        <f ca="1">IF(OR(INDIRECT(CONCATENATE("'2018-04 (Д)'!T",TEXT(MATCH($C15,'2018-04 (Д)'!$C$2:$C$100,0)+1,0)))="Н/Д",INDIRECT(CONCATENATE("'2018-03 (Д)'!T",TEXT(MATCH($C15,'2018-03 (Д)'!$C$2:$C$100,0)+1,0)))="Н/Д",AND(INDIRECT(CONCATENATE("'2018-04 (Д)'!T",TEXT(MATCH($C15,'2018-04 (Д)'!$C$2:$C$100,0)+1,0)))="Н/Д",INDIRECT(CONCATENATE("'2018-03 (Д)'!T",TEXT(MATCH($C15,'2018-03 (Д)'!$C$2:$C$100,0)+1,0))))),"Н/Д",((INDIRECT(CONCATENATE("'2018-04 (Д)'!T",TEXT(MATCH($C15,'2018-04 (Д)'!$C$2:$C$100,0)+1,0)))-INDIRECT(CONCATENATE("'2018-03 (Д)'!T",TEXT(MATCH($C15,'2018-03 (Д)'!$C$2:$C$100,0)+1,0))))/INDIRECT(CONCATENATE("'2018-03 (Д)'!T",TEXT(MATCH($C15,'2018-03 (Д)'!$C$2:$C$100,0)+1,0))))*100)</f>
        <v>14.084613206578531</v>
      </c>
      <c r="FP15" s="9">
        <f ca="1">IF(OR(INDIRECT(CONCATENATE("'2018-05 (Д)'!T",TEXT(MATCH($C15,'2018-05 (Д)'!$C$2:$C$100,0)+1,0)))="Н/Д",INDIRECT(CONCATENATE("'2018-04 (Д)'!T",TEXT(MATCH($C15,'2018-04 (Д)'!$C$2:$C$100,0)+1,0)))="Н/Д",AND(INDIRECT(CONCATENATE("'2018-05 (Д)'!T",TEXT(MATCH($C15,'2018-05 (Д)'!$C$2:$C$100,0)+1,0)))="Н/Д",INDIRECT(CONCATENATE("'2018-04 (Д)'!T",TEXT(MATCH($C15,'2018-04 (Д)'!$C$2:$C$100,0)+1,0))))),"Н/Д",((INDIRECT(CONCATENATE("'2018-05 (Д)'!T",TEXT(MATCH($C15,'2018-05 (Д)'!$C$2:$C$100,0)+1,0)))-INDIRECT(CONCATENATE("'2018-04 (Д)'!T",TEXT(MATCH($C15,'2018-04 (Д)'!$C$2:$C$100,0)+1,0))))/INDIRECT(CONCATENATE("'2018-04 (Д)'!T",TEXT(MATCH($C15,'2018-04 (Д)'!$C$2:$C$100,0)+1,0))))*100)</f>
        <v>-8.6723478102045366</v>
      </c>
      <c r="FQ15" s="9">
        <f ca="1">IF(OR(INDIRECT(CONCATENATE("'2018-06 (Д)'!T",TEXT(MATCH($C15,'2018-06 (Д)'!$C$2:$C$100,0)+1,0)))="Н/Д",INDIRECT(CONCATENATE("'2018-05 (Д)'!T",TEXT(MATCH($C15,'2018-05 (Д)'!$C$2:$C$100,0)+1,0)))="Н/Д",AND(INDIRECT(CONCATENATE("'2018-06 (Д)'!T",TEXT(MATCH($C15,'2018-06 (Д)'!$C$2:$C$100,0)+1,0)))="Н/Д",INDIRECT(CONCATENATE("'2018-05 (Д)'!T",TEXT(MATCH($C15,'2018-05 (Д)'!$C$2:$C$100,0)+1,0))))),"Н/Д",((INDIRECT(CONCATENATE("'2018-06 (Д)'!T",TEXT(MATCH($C15,'2018-06 (Д)'!$C$2:$C$100,0)+1,0)))-INDIRECT(CONCATENATE("'2018-05 (Д)'!T",TEXT(MATCH($C15,'2018-05 (Д)'!$C$2:$C$100,0)+1,0))))/INDIRECT(CONCATENATE("'2018-05 (Д)'!T",TEXT(MATCH($C15,'2018-05 (Д)'!$C$2:$C$100,0)+1,0))))*100)</f>
        <v>-6.3076185679646555</v>
      </c>
      <c r="FR15" s="9">
        <f ca="1">IF(OR(INDIRECT(CONCATENATE("'2018-07 (Д)'!T",TEXT(MATCH($C15,'2018-07 (Д)'!$C$2:$C$100,0)+1,0)))="Н/Д",INDIRECT(CONCATENATE("'2018-06 (Д)'!T",TEXT(MATCH($C15,'2018-06 (Д)'!$C$2:$C$100,0)+1,0)))="Н/Д",AND(INDIRECT(CONCATENATE("'2018-07 (Д)'!T",TEXT(MATCH($C15,'2018-07 (Д)'!$C$2:$C$100,0)+1,0)))="Н/Д",INDIRECT(CONCATENATE("'2018-06 (Д)'!T",TEXT(MATCH($C15,'2018-06 (Д)'!$C$2:$C$100,0)+1,0))))),"Н/Д",((INDIRECT(CONCATENATE("'2018-07 (Д)'!T",TEXT(MATCH($C15,'2018-07 (Д)'!$C$2:$C$100,0)+1,0)))-INDIRECT(CONCATENATE("'2018-06 (Д)'!T",TEXT(MATCH($C15,'2018-06 (Д)'!$C$2:$C$100,0)+1,0))))/INDIRECT(CONCATENATE("'2018-06 (Д)'!T",TEXT(MATCH($C15,'2018-06 (Д)'!$C$2:$C$100,0)+1,0))))*100)</f>
        <v>14.28613693288567</v>
      </c>
      <c r="FS15" s="9">
        <f ca="1">IF(OR(INDIRECT(CONCATENATE("'2018-08 (Д)'!T",TEXT(MATCH($C15,'2018-08 (Д)'!$C$2:$C$100,0)+1,0)))="Н/Д",INDIRECT(CONCATENATE("'2018-07 (Д)'!T",TEXT(MATCH($C15,'2018-07 (Д)'!$C$2:$C$100,0)+1,0)))="Н/Д",AND(INDIRECT(CONCATENATE("'2018-08 (Д)'!T",TEXT(MATCH($C15,'2018-08 (Д)'!$C$2:$C$100,0)+1,0)))="Н/Д",INDIRECT(CONCATENATE("'2018-07 (Д)'!T",TEXT(MATCH($C15,'2018-07 (Д)'!$C$2:$C$100,0)+1,0))))),"Н/Д",((INDIRECT(CONCATENATE("'2018-08 (Д)'!T",TEXT(MATCH($C15,'2018-08 (Д)'!$C$2:$C$100,0)+1,0)))-INDIRECT(CONCATENATE("'2018-07 (Д)'!T",TEXT(MATCH($C15,'2018-07 (Д)'!$C$2:$C$100,0)+1,0))))/INDIRECT(CONCATENATE("'2018-07 (Д)'!T",TEXT(MATCH($C15,'2018-07 (Д)'!$C$2:$C$100,0)+1,0))))*100)</f>
        <v>15.280603498304737</v>
      </c>
      <c r="FT15" s="9">
        <f ca="1">IF(OR(INDIRECT(CONCATENATE("'2018-09 (Д)'!T",TEXT(MATCH($C15,'2018-09 (Д)'!$C$2:$C$100,0)+1,0)))="Н/Д",INDIRECT(CONCATENATE("'2018-08 (Д)'!T",TEXT(MATCH($C15,'2018-08 (Д)'!$C$2:$C$100,0)+1,0)))="Н/Д",AND(INDIRECT(CONCATENATE("'2018-09 (Д)'!T",TEXT(MATCH($C15,'2018-09 (Д)'!$C$2:$C$100,0)+1,0)))="Н/Д",INDIRECT(CONCATENATE("'2018-08 (Д)'!T",TEXT(MATCH($C15,'2018-08 (Д)'!$C$2:$C$100,0)+1,0))))),"Н/Д",((INDIRECT(CONCATENATE("'2018-09 (Д)'!T",TEXT(MATCH($C15,'2018-09 (Д)'!$C$2:$C$100,0)+1,0)))-INDIRECT(CONCATENATE("'2018-08 (Д)'!T",TEXT(MATCH($C15,'2018-08 (Д)'!$C$2:$C$100,0)+1,0))))/INDIRECT(CONCATENATE("'2018-08 (Д)'!T",TEXT(MATCH($C15,'2018-08 (Д)'!$C$2:$C$100,0)+1,0))))*100)</f>
        <v>-2.5351103404944091</v>
      </c>
      <c r="FU15" s="9">
        <f ca="1">IF(OR(INDIRECT(CONCATENATE("'2018-10 (Д)'!T",TEXT(MATCH($C15,'2018-10 (Д)'!$C$2:$C$100,0)+1,0)))="Н/Д",INDIRECT(CONCATENATE("'2018-09 (Д)'!T",TEXT(MATCH($C15,'2018-09 (Д)'!$C$2:$C$100,0)+1,0)))="Н/Д",AND(INDIRECT(CONCATENATE("'2018-10 (Д)'!T",TEXT(MATCH($C15,'2018-10 (Д)'!$C$2:$C$100,0)+1,0)))="Н/Д",INDIRECT(CONCATENATE("'2018-09 (Д)'!T",TEXT(MATCH($C15,'2018-09 (Д)'!$C$2:$C$100,0)+1,0))))),"Н/Д",((INDIRECT(CONCATENATE("'2018-10 (Д)'!T",TEXT(MATCH($C15,'2018-10 (Д)'!$C$2:$C$100,0)+1,0)))-INDIRECT(CONCATENATE("'2018-09 (Д)'!T",TEXT(MATCH($C15,'2018-09 (Д)'!$C$2:$C$100,0)+1,0))))/INDIRECT(CONCATENATE("'2018-09 (Д)'!T",TEXT(MATCH($C15,'2018-09 (Д)'!$C$2:$C$100,0)+1,0))))*100)</f>
        <v>-3.8869434201793727</v>
      </c>
      <c r="FV15" s="9">
        <f ca="1">IF(OR(INDIRECT(CONCATENATE("'2018-11 (Д)'!T",TEXT(MATCH($C15,'2018-11 (Д)'!$C$2:$C$100,0)+1,0)))="Н/Д",INDIRECT(CONCATENATE("'2018-10 (Д)'!T",TEXT(MATCH($C15,'2018-10 (Д)'!$C$2:$C$100,0)+1,0)))="Н/Д",AND(INDIRECT(CONCATENATE("'2018-11 (Д)'!T",TEXT(MATCH($C15,'2018-11 (Д)'!$C$2:$C$100,0)+1,0)))="Н/Д",INDIRECT(CONCATENATE("'2018-10 (Д)'!T",TEXT(MATCH($C15,'2018-10 (Д)'!$C$2:$C$100,0)+1,0))))),"Н/Д",((INDIRECT(CONCATENATE("'2018-11 (Д)'!T",TEXT(MATCH($C15,'2018-11 (Д)'!$C$2:$C$100,0)+1,0)))-INDIRECT(CONCATENATE("'2018-10 (Д)'!T",TEXT(MATCH($C15,'2018-10 (Д)'!$C$2:$C$100,0)+1,0))))/INDIRECT(CONCATENATE("'2018-10 (Д)'!T",TEXT(MATCH($C15,'2018-10 (Д)'!$C$2:$C$100,0)+1,0))))*100)</f>
        <v>3.7400841360783676</v>
      </c>
      <c r="FW15" s="9">
        <f ca="1">IF(OR(INDIRECT(CONCATENATE("'2018-12 (Д)'!T",TEXT(MATCH($C15,'2018-12 (Д)'!$C$2:$C$100,0)+1,0)))="Н/Д",INDIRECT(CONCATENATE("'2018-11 (Д)'!T",TEXT(MATCH($C15,'2018-11 (Д)'!$C$2:$C$100,0)+1,0)))="Н/Д",AND(INDIRECT(CONCATENATE("'2018-12 (Д)'!T",TEXT(MATCH($C15,'2018-12 (Д)'!$C$2:$C$100,0)+1,0)))="Н/Д",INDIRECT(CONCATENATE("'2018-11 (Д)'!T",TEXT(MATCH($C15,'2018-11 (Д)'!$C$2:$C$100,0)+1,0))))),"Н/Д",((INDIRECT(CONCATENATE("'2018-12 (Д)'!T",TEXT(MATCH($C15,'2018-12 (Д)'!$C$2:$C$100,0)+1,0)))-INDIRECT(CONCATENATE("'2018-11 (Д)'!T",TEXT(MATCH($C15,'2018-11 (Д)'!$C$2:$C$100,0)+1,0))))/INDIRECT(CONCATENATE("'2018-11 (Д)'!T",TEXT(MATCH($C15,'2018-11 (Д)'!$C$2:$C$100,0)+1,0))))*100)</f>
        <v>-7.7714397851655823</v>
      </c>
      <c r="FX15" s="9"/>
      <c r="FY15" s="9">
        <f ca="1">IF(OR(INDIRECT(CONCATENATE("'2018-03 (Д)'!U",TEXT(MATCH($C15,'2018-03 (Д)'!$C$2:$C$100,0)+1,0)))="Н/Д",INDIRECT(CONCATENATE("'2018-02 (Д)'!U",TEXT(MATCH($C15,'2018-02 (Д)'!$C$2:$C$100,0)+1,0)))="Н/Д",AND(INDIRECT(CONCATENATE("'2018-03 (Д)'!U",TEXT(MATCH($C15,'2018-03 (Д)'!$C$2:$C$100,0)+1,0)))="Н/Д",INDIRECT(CONCATENATE("'2018-02 (Д)'!U",TEXT(MATCH($C15,'2018-02 (Д)'!$C$2:$C$100,0)+1,0))))),"Н/Д",((INDIRECT(CONCATENATE("'2018-03 (Д)'!U",TEXT(MATCH($C15,'2018-03 (Д)'!$C$2:$C$100,0)+1,0)))-INDIRECT(CONCATENATE("'2018-02 (Д)'!U",TEXT(MATCH($C15,'2018-02 (Д)'!$C$2:$C$100,0)+1,0))))/INDIRECT(CONCATENATE("'2018-02 (Д)'!U",TEXT(MATCH($C15,'2018-02 (Д)'!$C$2:$C$100,0)+1,0))))*100)</f>
        <v>205.79980738091891</v>
      </c>
      <c r="FZ15" s="9">
        <f ca="1">IF(OR(INDIRECT(CONCATENATE("'2018-04 (Д)'!U",TEXT(MATCH($C15,'2018-04 (Д)'!$C$2:$C$100,0)+1,0)))="Н/Д",INDIRECT(CONCATENATE("'2018-03 (Д)'!U",TEXT(MATCH($C15,'2018-03 (Д)'!$C$2:$C$100,0)+1,0)))="Н/Д",AND(INDIRECT(CONCATENATE("'2018-04 (Д)'!U",TEXT(MATCH($C15,'2018-04 (Д)'!$C$2:$C$100,0)+1,0)))="Н/Д",INDIRECT(CONCATENATE("'2018-03 (Д)'!U",TEXT(MATCH($C15,'2018-03 (Д)'!$C$2:$C$100,0)+1,0))))),"Н/Д",((INDIRECT(CONCATENATE("'2018-04 (Д)'!U",TEXT(MATCH($C15,'2018-04 (Д)'!$C$2:$C$100,0)+1,0)))-INDIRECT(CONCATENATE("'2018-03 (Д)'!U",TEXT(MATCH($C15,'2018-03 (Д)'!$C$2:$C$100,0)+1,0))))/INDIRECT(CONCATENATE("'2018-03 (Д)'!U",TEXT(MATCH($C15,'2018-03 (Д)'!$C$2:$C$100,0)+1,0))))*100)</f>
        <v>-29.727163930621415</v>
      </c>
      <c r="GA15" s="9">
        <f ca="1">IF(OR(INDIRECT(CONCATENATE("'2018-05 (Д)'!U",TEXT(MATCH($C15,'2018-05 (Д)'!$C$2:$C$100,0)+1,0)))="Н/Д",INDIRECT(CONCATENATE("'2018-04 (Д)'!U",TEXT(MATCH($C15,'2018-04 (Д)'!$C$2:$C$100,0)+1,0)))="Н/Д",AND(INDIRECT(CONCATENATE("'2018-05 (Д)'!U",TEXT(MATCH($C15,'2018-05 (Д)'!$C$2:$C$100,0)+1,0)))="Н/Д",INDIRECT(CONCATENATE("'2018-04 (Д)'!U",TEXT(MATCH($C15,'2018-04 (Д)'!$C$2:$C$100,0)+1,0))))),"Н/Д",((INDIRECT(CONCATENATE("'2018-05 (Д)'!U",TEXT(MATCH($C15,'2018-05 (Д)'!$C$2:$C$100,0)+1,0)))-INDIRECT(CONCATENATE("'2018-04 (Д)'!U",TEXT(MATCH($C15,'2018-04 (Д)'!$C$2:$C$100,0)+1,0))))/INDIRECT(CONCATENATE("'2018-04 (Д)'!U",TEXT(MATCH($C15,'2018-04 (Д)'!$C$2:$C$100,0)+1,0))))*100)</f>
        <v>-21.795559912197358</v>
      </c>
      <c r="GB15" s="9">
        <f ca="1">IF(OR(INDIRECT(CONCATENATE("'2018-06 (Д)'!U",TEXT(MATCH($C15,'2018-06 (Д)'!$C$2:$C$100,0)+1,0)))="Н/Д",INDIRECT(CONCATENATE("'2018-05 (Д)'!U",TEXT(MATCH($C15,'2018-05 (Д)'!$C$2:$C$100,0)+1,0)))="Н/Д",AND(INDIRECT(CONCATENATE("'2018-06 (Д)'!U",TEXT(MATCH($C15,'2018-06 (Д)'!$C$2:$C$100,0)+1,0)))="Н/Д",INDIRECT(CONCATENATE("'2018-05 (Д)'!U",TEXT(MATCH($C15,'2018-05 (Д)'!$C$2:$C$100,0)+1,0))))),"Н/Д",((INDIRECT(CONCATENATE("'2018-06 (Д)'!U",TEXT(MATCH($C15,'2018-06 (Д)'!$C$2:$C$100,0)+1,0)))-INDIRECT(CONCATENATE("'2018-05 (Д)'!U",TEXT(MATCH($C15,'2018-05 (Д)'!$C$2:$C$100,0)+1,0))))/INDIRECT(CONCATENATE("'2018-05 (Д)'!U",TEXT(MATCH($C15,'2018-05 (Д)'!$C$2:$C$100,0)+1,0))))*100)</f>
        <v>75.691615220494867</v>
      </c>
      <c r="GC15" s="9">
        <f ca="1">IF(OR(INDIRECT(CONCATENATE("'2018-07 (Д)'!U",TEXT(MATCH($C15,'2018-07 (Д)'!$C$2:$C$100,0)+1,0)))="Н/Д",INDIRECT(CONCATENATE("'2018-06 (Д)'!U",TEXT(MATCH($C15,'2018-06 (Д)'!$C$2:$C$100,0)+1,0)))="Н/Д",AND(INDIRECT(CONCATENATE("'2018-07 (Д)'!U",TEXT(MATCH($C15,'2018-07 (Д)'!$C$2:$C$100,0)+1,0)))="Н/Д",INDIRECT(CONCATENATE("'2018-06 (Д)'!U",TEXT(MATCH($C15,'2018-06 (Д)'!$C$2:$C$100,0)+1,0))))),"Н/Д",((INDIRECT(CONCATENATE("'2018-07 (Д)'!U",TEXT(MATCH($C15,'2018-07 (Д)'!$C$2:$C$100,0)+1,0)))-INDIRECT(CONCATENATE("'2018-06 (Д)'!U",TEXT(MATCH($C15,'2018-06 (Д)'!$C$2:$C$100,0)+1,0))))/INDIRECT(CONCATENATE("'2018-06 (Д)'!U",TEXT(MATCH($C15,'2018-06 (Д)'!$C$2:$C$100,0)+1,0))))*100)</f>
        <v>-28.994162447614297</v>
      </c>
      <c r="GD15" s="9">
        <f ca="1">IF(OR(INDIRECT(CONCATENATE("'2018-08 (Д)'!U",TEXT(MATCH($C15,'2018-08 (Д)'!$C$2:$C$100,0)+1,0)))="Н/Д",INDIRECT(CONCATENATE("'2018-07 (Д)'!U",TEXT(MATCH($C15,'2018-07 (Д)'!$C$2:$C$100,0)+1,0)))="Н/Д",AND(INDIRECT(CONCATENATE("'2018-08 (Д)'!U",TEXT(MATCH($C15,'2018-08 (Д)'!$C$2:$C$100,0)+1,0)))="Н/Д",INDIRECT(CONCATENATE("'2018-07 (Д)'!U",TEXT(MATCH($C15,'2018-07 (Д)'!$C$2:$C$100,0)+1,0))))),"Н/Д",((INDIRECT(CONCATENATE("'2018-08 (Д)'!U",TEXT(MATCH($C15,'2018-08 (Д)'!$C$2:$C$100,0)+1,0)))-INDIRECT(CONCATENATE("'2018-07 (Д)'!U",TEXT(MATCH($C15,'2018-07 (Д)'!$C$2:$C$100,0)+1,0))))/INDIRECT(CONCATENATE("'2018-07 (Д)'!U",TEXT(MATCH($C15,'2018-07 (Д)'!$C$2:$C$100,0)+1,0))))*100)</f>
        <v>101.91472320891907</v>
      </c>
      <c r="GE15" s="9">
        <f ca="1">IF(OR(INDIRECT(CONCATENATE("'2018-09 (Д)'!U",TEXT(MATCH($C15,'2018-09 (Д)'!$C$2:$C$100,0)+1,0)))="Н/Д",INDIRECT(CONCATENATE("'2018-08 (Д)'!U",TEXT(MATCH($C15,'2018-08 (Д)'!$C$2:$C$100,0)+1,0)))="Н/Д",AND(INDIRECT(CONCATENATE("'2018-09 (Д)'!U",TEXT(MATCH($C15,'2018-09 (Д)'!$C$2:$C$100,0)+1,0)))="Н/Д",INDIRECT(CONCATENATE("'2018-08 (Д)'!U",TEXT(MATCH($C15,'2018-08 (Д)'!$C$2:$C$100,0)+1,0))))),"Н/Д",((INDIRECT(CONCATENATE("'2018-09 (Д)'!U",TEXT(MATCH($C15,'2018-09 (Д)'!$C$2:$C$100,0)+1,0)))-INDIRECT(CONCATENATE("'2018-08 (Д)'!U",TEXT(MATCH($C15,'2018-08 (Д)'!$C$2:$C$100,0)+1,0))))/INDIRECT(CONCATENATE("'2018-08 (Д)'!U",TEXT(MATCH($C15,'2018-08 (Д)'!$C$2:$C$100,0)+1,0))))*100)</f>
        <v>-53.647733673725206</v>
      </c>
      <c r="GF15" s="9">
        <f ca="1">IF(OR(INDIRECT(CONCATENATE("'2018-10 (Д)'!U",TEXT(MATCH($C15,'2018-10 (Д)'!$C$2:$C$100,0)+1,0)))="Н/Д",INDIRECT(CONCATENATE("'2018-09 (Д)'!U",TEXT(MATCH($C15,'2018-09 (Д)'!$C$2:$C$100,0)+1,0)))="Н/Д",AND(INDIRECT(CONCATENATE("'2018-10 (Д)'!U",TEXT(MATCH($C15,'2018-10 (Д)'!$C$2:$C$100,0)+1,0)))="Н/Д",INDIRECT(CONCATENATE("'2018-09 (Д)'!U",TEXT(MATCH($C15,'2018-09 (Д)'!$C$2:$C$100,0)+1,0))))),"Н/Д",((INDIRECT(CONCATENATE("'2018-10 (Д)'!U",TEXT(MATCH($C15,'2018-10 (Д)'!$C$2:$C$100,0)+1,0)))-INDIRECT(CONCATENATE("'2018-09 (Д)'!U",TEXT(MATCH($C15,'2018-09 (Д)'!$C$2:$C$100,0)+1,0))))/INDIRECT(CONCATENATE("'2018-09 (Д)'!U",TEXT(MATCH($C15,'2018-09 (Д)'!$C$2:$C$100,0)+1,0))))*100)</f>
        <v>12.992200271389562</v>
      </c>
      <c r="GG15" s="9">
        <f ca="1">IF(OR(INDIRECT(CONCATENATE("'2018-11 (Д)'!U",TEXT(MATCH($C15,'2018-11 (Д)'!$C$2:$C$100,0)+1,0)))="Н/Д",INDIRECT(CONCATENATE("'2018-10 (Д)'!U",TEXT(MATCH($C15,'2018-10 (Д)'!$C$2:$C$100,0)+1,0)))="Н/Д",AND(INDIRECT(CONCATENATE("'2018-11 (Д)'!U",TEXT(MATCH($C15,'2018-11 (Д)'!$C$2:$C$100,0)+1,0)))="Н/Д",INDIRECT(CONCATENATE("'2018-10 (Д)'!U",TEXT(MATCH($C15,'2018-10 (Д)'!$C$2:$C$100,0)+1,0))))),"Н/Д",((INDIRECT(CONCATENATE("'2018-11 (Д)'!U",TEXT(MATCH($C15,'2018-11 (Д)'!$C$2:$C$100,0)+1,0)))-INDIRECT(CONCATENATE("'2018-10 (Д)'!U",TEXT(MATCH($C15,'2018-10 (Д)'!$C$2:$C$100,0)+1,0))))/INDIRECT(CONCATENATE("'2018-10 (Д)'!U",TEXT(MATCH($C15,'2018-10 (Д)'!$C$2:$C$100,0)+1,0))))*100)</f>
        <v>-7.9103127778851965</v>
      </c>
      <c r="GH15" s="9">
        <f ca="1">IF(OR(INDIRECT(CONCATENATE("'2018-12 (Д)'!U",TEXT(MATCH($C15,'2018-12 (Д)'!$C$2:$C$100,0)+1,0)))="Н/Д",INDIRECT(CONCATENATE("'2018-11 (Д)'!U",TEXT(MATCH($C15,'2018-11 (Д)'!$C$2:$C$100,0)+1,0)))="Н/Д",AND(INDIRECT(CONCATENATE("'2018-12 (Д)'!U",TEXT(MATCH($C15,'2018-12 (Д)'!$C$2:$C$100,0)+1,0)))="Н/Д",INDIRECT(CONCATENATE("'2018-11 (Д)'!U",TEXT(MATCH($C15,'2018-11 (Д)'!$C$2:$C$100,0)+1,0))))),"Н/Д",((INDIRECT(CONCATENATE("'2018-12 (Д)'!U",TEXT(MATCH($C15,'2018-12 (Д)'!$C$2:$C$100,0)+1,0)))-INDIRECT(CONCATENATE("'2018-11 (Д)'!U",TEXT(MATCH($C15,'2018-11 (Д)'!$C$2:$C$100,0)+1,0))))/INDIRECT(CONCATENATE("'2018-11 (Д)'!U",TEXT(MATCH($C15,'2018-11 (Д)'!$C$2:$C$100,0)+1,0))))*100)</f>
        <v>73.4112330570956</v>
      </c>
      <c r="GI15" s="9"/>
      <c r="GJ15" s="9">
        <f ca="1">IF(OR(INDIRECT(CONCATENATE("'2018-03 (Д)'!V",TEXT(MATCH($C15,'2018-03 (Д)'!$C$2:$C$100,0)+1,0)))="Н/Д",INDIRECT(CONCATENATE("'2018-02 (Д)'!V",TEXT(MATCH($C15,'2018-02 (Д)'!$C$2:$C$100,0)+1,0)))="Н/Д",AND(INDIRECT(CONCATENATE("'2018-03 (Д)'!V",TEXT(MATCH($C15,'2018-03 (Д)'!$C$2:$C$100,0)+1,0)))="Н/Д",INDIRECT(CONCATENATE("'2018-02 (Д)'!V",TEXT(MATCH($C15,'2018-02 (Д)'!$C$2:$C$100,0)+1,0))))),"Н/Д",((INDIRECT(CONCATENATE("'2018-03 (Д)'!V",TEXT(MATCH($C15,'2018-03 (Д)'!$C$2:$C$100,0)+1,0)))-INDIRECT(CONCATENATE("'2018-02 (Д)'!V",TEXT(MATCH($C15,'2018-02 (Д)'!$C$2:$C$100,0)+1,0))))/INDIRECT(CONCATENATE("'2018-02 (Д)'!V",TEXT(MATCH($C15,'2018-02 (Д)'!$C$2:$C$100,0)+1,0))))*100)</f>
        <v>83.023923940843488</v>
      </c>
      <c r="GK15" s="9">
        <f ca="1">IF(OR(INDIRECT(CONCATENATE("'2018-04 (Д)'!V",TEXT(MATCH($C15,'2018-04 (Д)'!$C$2:$C$100,0)+1,0)))="Н/Д",INDIRECT(CONCATENATE("'2018-03 (Д)'!V",TEXT(MATCH($C15,'2018-03 (Д)'!$C$2:$C$100,0)+1,0)))="Н/Д",AND(INDIRECT(CONCATENATE("'2018-04 (Д)'!V",TEXT(MATCH($C15,'2018-04 (Д)'!$C$2:$C$100,0)+1,0)))="Н/Д",INDIRECT(CONCATENATE("'2018-03 (Д)'!V",TEXT(MATCH($C15,'2018-03 (Д)'!$C$2:$C$100,0)+1,0))))),"Н/Д",((INDIRECT(CONCATENATE("'2018-04 (Д)'!V",TEXT(MATCH($C15,'2018-04 (Д)'!$C$2:$C$100,0)+1,0)))-INDIRECT(CONCATENATE("'2018-03 (Д)'!V",TEXT(MATCH($C15,'2018-03 (Д)'!$C$2:$C$100,0)+1,0))))/INDIRECT(CONCATENATE("'2018-03 (Д)'!V",TEXT(MATCH($C15,'2018-03 (Д)'!$C$2:$C$100,0)+1,0))))*100)</f>
        <v>-19.340114987632891</v>
      </c>
      <c r="GL15" s="9">
        <f ca="1">IF(OR(INDIRECT(CONCATENATE("'2018-05 (Д)'!V",TEXT(MATCH($C15,'2018-05 (Д)'!$C$2:$C$100,0)+1,0)))="Н/Д",INDIRECT(CONCATENATE("'2018-04 (Д)'!V",TEXT(MATCH($C15,'2018-04 (Д)'!$C$2:$C$100,0)+1,0)))="Н/Д",AND(INDIRECT(CONCATENATE("'2018-05 (Д)'!V",TEXT(MATCH($C15,'2018-05 (Д)'!$C$2:$C$100,0)+1,0)))="Н/Д",INDIRECT(CONCATENATE("'2018-04 (Д)'!V",TEXT(MATCH($C15,'2018-04 (Д)'!$C$2:$C$100,0)+1,0))))),"Н/Д",((INDIRECT(CONCATENATE("'2018-05 (Д)'!V",TEXT(MATCH($C15,'2018-05 (Д)'!$C$2:$C$100,0)+1,0)))-INDIRECT(CONCATENATE("'2018-04 (Д)'!V",TEXT(MATCH($C15,'2018-04 (Д)'!$C$2:$C$100,0)+1,0))))/INDIRECT(CONCATENATE("'2018-04 (Д)'!V",TEXT(MATCH($C15,'2018-04 (Д)'!$C$2:$C$100,0)+1,0))))*100)</f>
        <v>16.781460759594637</v>
      </c>
      <c r="GM15" s="9">
        <f ca="1">IF(OR(INDIRECT(CONCATENATE("'2018-06 (Д)'!V",TEXT(MATCH($C15,'2018-06 (Д)'!$C$2:$C$100,0)+1,0)))="Н/Д",INDIRECT(CONCATENATE("'2018-05 (Д)'!V",TEXT(MATCH($C15,'2018-05 (Д)'!$C$2:$C$100,0)+1,0)))="Н/Д",AND(INDIRECT(CONCATENATE("'2018-06 (Д)'!V",TEXT(MATCH($C15,'2018-06 (Д)'!$C$2:$C$100,0)+1,0)))="Н/Д",INDIRECT(CONCATENATE("'2018-05 (Д)'!V",TEXT(MATCH($C15,'2018-05 (Д)'!$C$2:$C$100,0)+1,0))))),"Н/Д",((INDIRECT(CONCATENATE("'2018-06 (Д)'!V",TEXT(MATCH($C15,'2018-06 (Д)'!$C$2:$C$100,0)+1,0)))-INDIRECT(CONCATENATE("'2018-05 (Д)'!V",TEXT(MATCH($C15,'2018-05 (Д)'!$C$2:$C$100,0)+1,0))))/INDIRECT(CONCATENATE("'2018-05 (Д)'!V",TEXT(MATCH($C15,'2018-05 (Д)'!$C$2:$C$100,0)+1,0))))*100)</f>
        <v>-8.5808812769770739</v>
      </c>
      <c r="GN15" s="9">
        <f ca="1">IF(OR(INDIRECT(CONCATENATE("'2018-07 (Д)'!V",TEXT(MATCH($C15,'2018-07 (Д)'!$C$2:$C$100,0)+1,0)))="Н/Д",INDIRECT(CONCATENATE("'2018-06 (Д)'!V",TEXT(MATCH($C15,'2018-06 (Д)'!$C$2:$C$100,0)+1,0)))="Н/Д",AND(INDIRECT(CONCATENATE("'2018-07 (Д)'!V",TEXT(MATCH($C15,'2018-07 (Д)'!$C$2:$C$100,0)+1,0)))="Н/Д",INDIRECT(CONCATENATE("'2018-06 (Д)'!V",TEXT(MATCH($C15,'2018-06 (Д)'!$C$2:$C$100,0)+1,0))))),"Н/Д",((INDIRECT(CONCATENATE("'2018-07 (Д)'!V",TEXT(MATCH($C15,'2018-07 (Д)'!$C$2:$C$100,0)+1,0)))-INDIRECT(CONCATENATE("'2018-06 (Д)'!V",TEXT(MATCH($C15,'2018-06 (Д)'!$C$2:$C$100,0)+1,0))))/INDIRECT(CONCATENATE("'2018-06 (Д)'!V",TEXT(MATCH($C15,'2018-06 (Д)'!$C$2:$C$100,0)+1,0))))*100)</f>
        <v>-5.2448761773024444</v>
      </c>
      <c r="GO15" s="9">
        <f ca="1">IF(OR(INDIRECT(CONCATENATE("'2018-08 (Д)'!V",TEXT(MATCH($C15,'2018-08 (Д)'!$C$2:$C$100,0)+1,0)))="Н/Д",INDIRECT(CONCATENATE("'2018-07 (Д)'!V",TEXT(MATCH($C15,'2018-07 (Д)'!$C$2:$C$100,0)+1,0)))="Н/Д",AND(INDIRECT(CONCATENATE("'2018-08 (Д)'!V",TEXT(MATCH($C15,'2018-08 (Д)'!$C$2:$C$100,0)+1,0)))="Н/Д",INDIRECT(CONCATENATE("'2018-07 (Д)'!V",TEXT(MATCH($C15,'2018-07 (Д)'!$C$2:$C$100,0)+1,0))))),"Н/Д",((INDIRECT(CONCATENATE("'2018-08 (Д)'!V",TEXT(MATCH($C15,'2018-08 (Д)'!$C$2:$C$100,0)+1,0)))-INDIRECT(CONCATENATE("'2018-07 (Д)'!V",TEXT(MATCH($C15,'2018-07 (Д)'!$C$2:$C$100,0)+1,0))))/INDIRECT(CONCATENATE("'2018-07 (Д)'!V",TEXT(MATCH($C15,'2018-07 (Д)'!$C$2:$C$100,0)+1,0))))*100)</f>
        <v>-7.572977741952176</v>
      </c>
      <c r="GP15" s="9">
        <f ca="1">IF(OR(INDIRECT(CONCATENATE("'2018-09 (Д)'!V",TEXT(MATCH($C15,'2018-09 (Д)'!$C$2:$C$100,0)+1,0)))="Н/Д",INDIRECT(CONCATENATE("'2018-08 (Д)'!V",TEXT(MATCH($C15,'2018-08 (Д)'!$C$2:$C$100,0)+1,0)))="Н/Д",AND(INDIRECT(CONCATENATE("'2018-09 (Д)'!V",TEXT(MATCH($C15,'2018-09 (Д)'!$C$2:$C$100,0)+1,0)))="Н/Д",INDIRECT(CONCATENATE("'2018-08 (Д)'!V",TEXT(MATCH($C15,'2018-08 (Д)'!$C$2:$C$100,0)+1,0))))),"Н/Д",((INDIRECT(CONCATENATE("'2018-09 (Д)'!V",TEXT(MATCH($C15,'2018-09 (Д)'!$C$2:$C$100,0)+1,0)))-INDIRECT(CONCATENATE("'2018-08 (Д)'!V",TEXT(MATCH($C15,'2018-08 (Д)'!$C$2:$C$100,0)+1,0))))/INDIRECT(CONCATENATE("'2018-08 (Д)'!V",TEXT(MATCH($C15,'2018-08 (Д)'!$C$2:$C$100,0)+1,0))))*100)</f>
        <v>20.862140881700125</v>
      </c>
      <c r="GQ15" s="9">
        <f ca="1">IF(OR(INDIRECT(CONCATENATE("'2018-10 (Д)'!V",TEXT(MATCH($C15,'2018-10 (Д)'!$C$2:$C$100,0)+1,0)))="Н/Д",INDIRECT(CONCATENATE("'2018-09 (Д)'!V",TEXT(MATCH($C15,'2018-09 (Д)'!$C$2:$C$100,0)+1,0)))="Н/Д",AND(INDIRECT(CONCATENATE("'2018-10 (Д)'!V",TEXT(MATCH($C15,'2018-10 (Д)'!$C$2:$C$100,0)+1,0)))="Н/Д",INDIRECT(CONCATENATE("'2018-09 (Д)'!V",TEXT(MATCH($C15,'2018-09 (Д)'!$C$2:$C$100,0)+1,0))))),"Н/Д",((INDIRECT(CONCATENATE("'2018-10 (Д)'!V",TEXT(MATCH($C15,'2018-10 (Д)'!$C$2:$C$100,0)+1,0)))-INDIRECT(CONCATENATE("'2018-09 (Д)'!V",TEXT(MATCH($C15,'2018-09 (Д)'!$C$2:$C$100,0)+1,0))))/INDIRECT(CONCATENATE("'2018-09 (Д)'!V",TEXT(MATCH($C15,'2018-09 (Д)'!$C$2:$C$100,0)+1,0))))*100)</f>
        <v>18.001071480026585</v>
      </c>
      <c r="GR15" s="9">
        <f ca="1">IF(OR(INDIRECT(CONCATENATE("'2018-11 (Д)'!V",TEXT(MATCH($C15,'2018-11 (Д)'!$C$2:$C$100,0)+1,0)))="Н/Д",INDIRECT(CONCATENATE("'2018-10 (Д)'!V",TEXT(MATCH($C15,'2018-10 (Д)'!$C$2:$C$100,0)+1,0)))="Н/Д",AND(INDIRECT(CONCATENATE("'2018-11 (Д)'!V",TEXT(MATCH($C15,'2018-11 (Д)'!$C$2:$C$100,0)+1,0)))="Н/Д",INDIRECT(CONCATENATE("'2018-10 (Д)'!V",TEXT(MATCH($C15,'2018-10 (Д)'!$C$2:$C$100,0)+1,0))))),"Н/Д",((INDIRECT(CONCATENATE("'2018-11 (Д)'!V",TEXT(MATCH($C15,'2018-11 (Д)'!$C$2:$C$100,0)+1,0)))-INDIRECT(CONCATENATE("'2018-10 (Д)'!V",TEXT(MATCH($C15,'2018-10 (Д)'!$C$2:$C$100,0)+1,0))))/INDIRECT(CONCATENATE("'2018-10 (Д)'!V",TEXT(MATCH($C15,'2018-10 (Д)'!$C$2:$C$100,0)+1,0))))*100)</f>
        <v>-22.823585527238201</v>
      </c>
      <c r="GS15" s="9">
        <f ca="1">IF(OR(INDIRECT(CONCATENATE("'2018-12 (Д)'!V",TEXT(MATCH($C15,'2018-12 (Д)'!$C$2:$C$100,0)+1,0)))="Н/Д",INDIRECT(CONCATENATE("'2018-11 (Д)'!V",TEXT(MATCH($C15,'2018-11 (Д)'!$C$2:$C$100,0)+1,0)))="Н/Д",AND(INDIRECT(CONCATENATE("'2018-12 (Д)'!V",TEXT(MATCH($C15,'2018-12 (Д)'!$C$2:$C$100,0)+1,0)))="Н/Д",INDIRECT(CONCATENATE("'2018-11 (Д)'!V",TEXT(MATCH($C15,'2018-11 (Д)'!$C$2:$C$100,0)+1,0))))),"Н/Д",((INDIRECT(CONCATENATE("'2018-12 (Д)'!V",TEXT(MATCH($C15,'2018-12 (Д)'!$C$2:$C$100,0)+1,0)))-INDIRECT(CONCATENATE("'2018-11 (Д)'!V",TEXT(MATCH($C15,'2018-11 (Д)'!$C$2:$C$100,0)+1,0))))/INDIRECT(CONCATENATE("'2018-11 (Д)'!V",TEXT(MATCH($C15,'2018-11 (Д)'!$C$2:$C$100,0)+1,0))))*100)</f>
        <v>6.2688215331785893</v>
      </c>
      <c r="GT15" s="9"/>
      <c r="GU15" s="9">
        <f ca="1">IF(OR(INDIRECT(CONCATENATE("'2018-03 (Д)'!W",TEXT(MATCH($C15,'2018-03 (Д)'!$C$2:$C$100,0)+1,0)))="Н/Д",INDIRECT(CONCATENATE("'2018-02 (Д)'!W",TEXT(MATCH($C15,'2018-02 (Д)'!$C$2:$C$100,0)+1,0)))="Н/Д",AND(INDIRECT(CONCATENATE("'2018-03 (Д)'!W",TEXT(MATCH($C15,'2018-03 (Д)'!$C$2:$C$100,0)+1,0)))="Н/Д",INDIRECT(CONCATENATE("'2018-02 (Д)'!W",TEXT(MATCH($C15,'2018-02 (Д)'!$C$2:$C$100,0)+1,0))))),"Н/Д",((INDIRECT(CONCATENATE("'2018-03 (Д)'!W",TEXT(MATCH($C15,'2018-03 (Д)'!$C$2:$C$100,0)+1,0)))-INDIRECT(CONCATENATE("'2018-02 (Д)'!W",TEXT(MATCH($C15,'2018-02 (Д)'!$C$2:$C$100,0)+1,0))))/INDIRECT(CONCATENATE("'2018-02 (Д)'!W",TEXT(MATCH($C15,'2018-02 (Д)'!$C$2:$C$100,0)+1,0))))*100)</f>
        <v>16.432418979089231</v>
      </c>
      <c r="GV15" s="9">
        <f ca="1">IF(OR(INDIRECT(CONCATENATE("'2018-04 (Д)'!W",TEXT(MATCH($C15,'2018-04 (Д)'!$C$2:$C$100,0)+1,0)))="Н/Д",INDIRECT(CONCATENATE("'2018-03 (Д)'!W",TEXT(MATCH($C15,'2018-03 (Д)'!$C$2:$C$100,0)+1,0)))="Н/Д",AND(INDIRECT(CONCATENATE("'2018-04 (Д)'!W",TEXT(MATCH($C15,'2018-04 (Д)'!$C$2:$C$100,0)+1,0)))="Н/Д",INDIRECT(CONCATENATE("'2018-03 (Д)'!W",TEXT(MATCH($C15,'2018-03 (Д)'!$C$2:$C$100,0)+1,0))))),"Н/Д",((INDIRECT(CONCATENATE("'2018-04 (Д)'!W",TEXT(MATCH($C15,'2018-04 (Д)'!$C$2:$C$100,0)+1,0)))-INDIRECT(CONCATENATE("'2018-03 (Д)'!W",TEXT(MATCH($C15,'2018-03 (Д)'!$C$2:$C$100,0)+1,0))))/INDIRECT(CONCATENATE("'2018-03 (Д)'!W",TEXT(MATCH($C15,'2018-03 (Д)'!$C$2:$C$100,0)+1,0))))*100)</f>
        <v>47.313111949458261</v>
      </c>
      <c r="GW15" s="9">
        <f ca="1">IF(OR(INDIRECT(CONCATENATE("'2018-05 (Д)'!W",TEXT(MATCH($C15,'2018-05 (Д)'!$C$2:$C$100,0)+1,0)))="Н/Д",INDIRECT(CONCATENATE("'2018-04 (Д)'!W",TEXT(MATCH($C15,'2018-04 (Д)'!$C$2:$C$100,0)+1,0)))="Н/Д",AND(INDIRECT(CONCATENATE("'2018-05 (Д)'!W",TEXT(MATCH($C15,'2018-05 (Д)'!$C$2:$C$100,0)+1,0)))="Н/Д",INDIRECT(CONCATENATE("'2018-04 (Д)'!W",TEXT(MATCH($C15,'2018-04 (Д)'!$C$2:$C$100,0)+1,0))))),"Н/Д",((INDIRECT(CONCATENATE("'2018-05 (Д)'!W",TEXT(MATCH($C15,'2018-05 (Д)'!$C$2:$C$100,0)+1,0)))-INDIRECT(CONCATENATE("'2018-04 (Д)'!W",TEXT(MATCH($C15,'2018-04 (Д)'!$C$2:$C$100,0)+1,0))))/INDIRECT(CONCATENATE("'2018-04 (Д)'!W",TEXT(MATCH($C15,'2018-04 (Д)'!$C$2:$C$100,0)+1,0))))*100)</f>
        <v>0.51813921425434484</v>
      </c>
      <c r="GX15" s="9">
        <f ca="1">IF(OR(INDIRECT(CONCATENATE("'2018-06 (Д)'!W",TEXT(MATCH($C15,'2018-06 (Д)'!$C$2:$C$100,0)+1,0)))="Н/Д",INDIRECT(CONCATENATE("'2018-05 (Д)'!W",TEXT(MATCH($C15,'2018-05 (Д)'!$C$2:$C$100,0)+1,0)))="Н/Д",AND(INDIRECT(CONCATENATE("'2018-06 (Д)'!W",TEXT(MATCH($C15,'2018-06 (Д)'!$C$2:$C$100,0)+1,0)))="Н/Д",INDIRECT(CONCATENATE("'2018-05 (Д)'!W",TEXT(MATCH($C15,'2018-05 (Д)'!$C$2:$C$100,0)+1,0))))),"Н/Д",((INDIRECT(CONCATENATE("'2018-06 (Д)'!W",TEXT(MATCH($C15,'2018-06 (Д)'!$C$2:$C$100,0)+1,0)))-INDIRECT(CONCATENATE("'2018-05 (Д)'!W",TEXT(MATCH($C15,'2018-05 (Д)'!$C$2:$C$100,0)+1,0))))/INDIRECT(CONCATENATE("'2018-05 (Д)'!W",TEXT(MATCH($C15,'2018-05 (Д)'!$C$2:$C$100,0)+1,0))))*100)</f>
        <v>-7.0608706530492737</v>
      </c>
      <c r="GY15" s="9">
        <f ca="1">IF(OR(INDIRECT(CONCATENATE("'2018-07 (Д)'!W",TEXT(MATCH($C15,'2018-07 (Д)'!$C$2:$C$100,0)+1,0)))="Н/Д",INDIRECT(CONCATENATE("'2018-06 (Д)'!W",TEXT(MATCH($C15,'2018-06 (Д)'!$C$2:$C$100,0)+1,0)))="Н/Д",AND(INDIRECT(CONCATENATE("'2018-07 (Д)'!W",TEXT(MATCH($C15,'2018-07 (Д)'!$C$2:$C$100,0)+1,0)))="Н/Д",INDIRECT(CONCATENATE("'2018-06 (Д)'!W",TEXT(MATCH($C15,'2018-06 (Д)'!$C$2:$C$100,0)+1,0))))),"Н/Д",((INDIRECT(CONCATENATE("'2018-07 (Д)'!W",TEXT(MATCH($C15,'2018-07 (Д)'!$C$2:$C$100,0)+1,0)))-INDIRECT(CONCATENATE("'2018-06 (Д)'!W",TEXT(MATCH($C15,'2018-06 (Д)'!$C$2:$C$100,0)+1,0))))/INDIRECT(CONCATENATE("'2018-06 (Д)'!W",TEXT(MATCH($C15,'2018-06 (Д)'!$C$2:$C$100,0)+1,0))))*100)</f>
        <v>-24.386823349607962</v>
      </c>
      <c r="GZ15" s="9">
        <f ca="1">IF(OR(INDIRECT(CONCATENATE("'2018-08 (Д)'!W",TEXT(MATCH($C15,'2018-08 (Д)'!$C$2:$C$100,0)+1,0)))="Н/Д",INDIRECT(CONCATENATE("'2018-07 (Д)'!W",TEXT(MATCH($C15,'2018-07 (Д)'!$C$2:$C$100,0)+1,0)))="Н/Д",AND(INDIRECT(CONCATENATE("'2018-08 (Д)'!W",TEXT(MATCH($C15,'2018-08 (Д)'!$C$2:$C$100,0)+1,0)))="Н/Д",INDIRECT(CONCATENATE("'2018-07 (Д)'!W",TEXT(MATCH($C15,'2018-07 (Д)'!$C$2:$C$100,0)+1,0))))),"Н/Д",((INDIRECT(CONCATENATE("'2018-08 (Д)'!W",TEXT(MATCH($C15,'2018-08 (Д)'!$C$2:$C$100,0)+1,0)))-INDIRECT(CONCATENATE("'2018-07 (Д)'!W",TEXT(MATCH($C15,'2018-07 (Д)'!$C$2:$C$100,0)+1,0))))/INDIRECT(CONCATENATE("'2018-07 (Д)'!W",TEXT(MATCH($C15,'2018-07 (Д)'!$C$2:$C$100,0)+1,0))))*100)</f>
        <v>37.514630571349137</v>
      </c>
      <c r="HA15" s="9">
        <f ca="1">IF(OR(INDIRECT(CONCATENATE("'2018-09 (Д)'!W",TEXT(MATCH($C15,'2018-09 (Д)'!$C$2:$C$100,0)+1,0)))="Н/Д",INDIRECT(CONCATENATE("'2018-08 (Д)'!W",TEXT(MATCH($C15,'2018-08 (Д)'!$C$2:$C$100,0)+1,0)))="Н/Д",AND(INDIRECT(CONCATENATE("'2018-09 (Д)'!W",TEXT(MATCH($C15,'2018-09 (Д)'!$C$2:$C$100,0)+1,0)))="Н/Д",INDIRECT(CONCATENATE("'2018-08 (Д)'!W",TEXT(MATCH($C15,'2018-08 (Д)'!$C$2:$C$100,0)+1,0))))),"Н/Д",((INDIRECT(CONCATENATE("'2018-09 (Д)'!W",TEXT(MATCH($C15,'2018-09 (Д)'!$C$2:$C$100,0)+1,0)))-INDIRECT(CONCATENATE("'2018-08 (Д)'!W",TEXT(MATCH($C15,'2018-08 (Д)'!$C$2:$C$100,0)+1,0))))/INDIRECT(CONCATENATE("'2018-08 (Д)'!W",TEXT(MATCH($C15,'2018-08 (Д)'!$C$2:$C$100,0)+1,0))))*100)</f>
        <v>-18.312422353209154</v>
      </c>
      <c r="HB15" s="9">
        <f ca="1">IF(OR(INDIRECT(CONCATENATE("'2018-10 (Д)'!W",TEXT(MATCH($C15,'2018-10 (Д)'!$C$2:$C$100,0)+1,0)))="Н/Д",INDIRECT(CONCATENATE("'2018-09 (Д)'!W",TEXT(MATCH($C15,'2018-09 (Д)'!$C$2:$C$100,0)+1,0)))="Н/Д",AND(INDIRECT(CONCATENATE("'2018-10 (Д)'!W",TEXT(MATCH($C15,'2018-10 (Д)'!$C$2:$C$100,0)+1,0)))="Н/Д",INDIRECT(CONCATENATE("'2018-09 (Д)'!W",TEXT(MATCH($C15,'2018-09 (Д)'!$C$2:$C$100,0)+1,0))))),"Н/Д",((INDIRECT(CONCATENATE("'2018-10 (Д)'!W",TEXT(MATCH($C15,'2018-10 (Д)'!$C$2:$C$100,0)+1,0)))-INDIRECT(CONCATENATE("'2018-09 (Д)'!W",TEXT(MATCH($C15,'2018-09 (Д)'!$C$2:$C$100,0)+1,0))))/INDIRECT(CONCATENATE("'2018-09 (Д)'!W",TEXT(MATCH($C15,'2018-09 (Д)'!$C$2:$C$100,0)+1,0))))*100)</f>
        <v>-7.6177730133313917</v>
      </c>
      <c r="HC15" s="9">
        <f ca="1">IF(OR(INDIRECT(CONCATENATE("'2018-11 (Д)'!W",TEXT(MATCH($C15,'2018-11 (Д)'!$C$2:$C$100,0)+1,0)))="Н/Д",INDIRECT(CONCATENATE("'2018-10 (Д)'!W",TEXT(MATCH($C15,'2018-10 (Д)'!$C$2:$C$100,0)+1,0)))="Н/Д",AND(INDIRECT(CONCATENATE("'2018-11 (Д)'!W",TEXT(MATCH($C15,'2018-11 (Д)'!$C$2:$C$100,0)+1,0)))="Н/Д",INDIRECT(CONCATENATE("'2018-10 (Д)'!W",TEXT(MATCH($C15,'2018-10 (Д)'!$C$2:$C$100,0)+1,0))))),"Н/Д",((INDIRECT(CONCATENATE("'2018-11 (Д)'!W",TEXT(MATCH($C15,'2018-11 (Д)'!$C$2:$C$100,0)+1,0)))-INDIRECT(CONCATENATE("'2018-10 (Д)'!W",TEXT(MATCH($C15,'2018-10 (Д)'!$C$2:$C$100,0)+1,0))))/INDIRECT(CONCATENATE("'2018-10 (Д)'!W",TEXT(MATCH($C15,'2018-10 (Д)'!$C$2:$C$100,0)+1,0))))*100)</f>
        <v>46.552934269747709</v>
      </c>
      <c r="HD15" s="9">
        <f ca="1">IF(OR(INDIRECT(CONCATENATE("'2018-12 (Д)'!W",TEXT(MATCH($C15,'2018-12 (Д)'!$C$2:$C$100,0)+1,0)))="Н/Д",INDIRECT(CONCATENATE("'2018-11 (Д)'!W",TEXT(MATCH($C15,'2018-11 (Д)'!$C$2:$C$100,0)+1,0)))="Н/Д",AND(INDIRECT(CONCATENATE("'2018-12 (Д)'!W",TEXT(MATCH($C15,'2018-12 (Д)'!$C$2:$C$100,0)+1,0)))="Н/Д",INDIRECT(CONCATENATE("'2018-11 (Д)'!W",TEXT(MATCH($C15,'2018-11 (Д)'!$C$2:$C$100,0)+1,0))))),"Н/Д",((INDIRECT(CONCATENATE("'2018-12 (Д)'!W",TEXT(MATCH($C15,'2018-12 (Д)'!$C$2:$C$100,0)+1,0)))-INDIRECT(CONCATENATE("'2018-11 (Д)'!W",TEXT(MATCH($C15,'2018-11 (Д)'!$C$2:$C$100,0)+1,0))))/INDIRECT(CONCATENATE("'2018-11 (Д)'!W",TEXT(MATCH($C15,'2018-11 (Д)'!$C$2:$C$100,0)+1,0))))*100)</f>
        <v>-19.629102733635296</v>
      </c>
    </row>
    <row r="16" spans="1:212" x14ac:dyDescent="0.25">
      <c r="A16" s="2" t="s">
        <v>34</v>
      </c>
      <c r="B16" s="2" t="s">
        <v>36</v>
      </c>
      <c r="C16" s="15">
        <v>22000000</v>
      </c>
      <c r="D16" s="9"/>
      <c r="E16" s="9">
        <f ca="1">IF(OR(INDIRECT(CONCATENATE("'2018-03 (Д)'!E",TEXT(MATCH($C16,'2018-03 (Д)'!$C$2:$C$100,0)+1,0)))="Н/Д",INDIRECT(CONCATENATE("'2018-02 (Д)'!E",TEXT(MATCH($C16,'2018-02 (Д)'!$C$2:$C$100,0)+1,0)))="Н/Д",AND(INDIRECT(CONCATENATE("'2018-03 (Д)'!E",TEXT(MATCH($C16,'2018-03 (Д)'!$C$2:$C$100,0)+1,0)))="Н/Д",INDIRECT(CONCATENATE("'2018-02 (Д)'!E",TEXT(MATCH($C16,'2018-02 (Д)'!$C$2:$C$100,0)+1,0))))),"Н/Д",((INDIRECT(CONCATENATE("'2018-03 (Д)'!E",TEXT(MATCH($C16,'2018-03 (Д)'!$C$2:$C$100,0)+1,0)))-INDIRECT(CONCATENATE("'2018-02 (Д)'!E",TEXT(MATCH($C16,'2018-02 (Д)'!$C$2:$C$100,0)+1,0))))/INDIRECT(CONCATENATE("'2018-02 (Д)'!E",TEXT(MATCH($C16,'2018-02 (Д)'!$C$2:$C$100,0)+1,0))))*100)</f>
        <v>11.910065408532116</v>
      </c>
      <c r="F16" s="9">
        <f ca="1">IF(OR(INDIRECT(CONCATENATE("'2018-04 (Д)'!E",TEXT(MATCH($C16,'2018-04 (Д)'!$C$2:$C$100,0)+1,0)))="Н/Д",INDIRECT(CONCATENATE("'2018-03 (Д)'!E",TEXT(MATCH($C16,'2018-03 (Д)'!$C$2:$C$100,0)+1,0)))="Н/Д",AND(INDIRECT(CONCATENATE("'2018-04 (Д)'!E",TEXT(MATCH($C16,'2018-04 (Д)'!$C$2:$C$100,0)+1,0)))="Н/Д",INDIRECT(CONCATENATE("'2018-03 (Д)'!E",TEXT(MATCH($C16,'2018-03 (Д)'!$C$2:$C$100,0)+1,0))))),"Н/Д",((INDIRECT(CONCATENATE("'2018-04 (Д)'!E",TEXT(MATCH($C16,'2018-04 (Д)'!$C$2:$C$100,0)+1,0)))-INDIRECT(CONCATENATE("'2018-03 (Д)'!E",TEXT(MATCH($C16,'2018-03 (Д)'!$C$2:$C$100,0)+1,0))))/INDIRECT(CONCATENATE("'2018-03 (Д)'!E",TEXT(MATCH($C16,'2018-03 (Д)'!$C$2:$C$100,0)+1,0))))*100)</f>
        <v>86.373441426163524</v>
      </c>
      <c r="G16" s="9">
        <f ca="1">IF(OR(INDIRECT(CONCATENATE("'2018-05 (Д)'!E",TEXT(MATCH($C16,'2018-05 (Д)'!$C$2:$C$100,0)+1,0)))="Н/Д",INDIRECT(CONCATENATE("'2018-04 (Д)'!E",TEXT(MATCH($C16,'2018-04 (Д)'!$C$2:$C$100,0)+1,0)))="Н/Д",AND(INDIRECT(CONCATENATE("'2018-05 (Д)'!E",TEXT(MATCH($C16,'2018-05 (Д)'!$C$2:$C$100,0)+1,0)))="Н/Д",INDIRECT(CONCATENATE("'2018-04 (Д)'!E",TEXT(MATCH($C16,'2018-04 (Д)'!$C$2:$C$100,0)+1,0))))),"Н/Д",((INDIRECT(CONCATENATE("'2018-05 (Д)'!E",TEXT(MATCH($C16,'2018-05 (Д)'!$C$2:$C$100,0)+1,0)))-INDIRECT(CONCATENATE("'2018-04 (Д)'!E",TEXT(MATCH($C16,'2018-04 (Д)'!$C$2:$C$100,0)+1,0))))/INDIRECT(CONCATENATE("'2018-04 (Д)'!E",TEXT(MATCH($C16,'2018-04 (Д)'!$C$2:$C$100,0)+1,0))))*100)</f>
        <v>-12.083533171002674</v>
      </c>
      <c r="H16" s="9">
        <f ca="1">IF(OR(INDIRECT(CONCATENATE("'2018-06 (Д)'!E",TEXT(MATCH($C16,'2018-06 (Д)'!$C$2:$C$100,0)+1,0)))="Н/Д",INDIRECT(CONCATENATE("'2018-05 (Д)'!E",TEXT(MATCH($C16,'2018-05 (Д)'!$C$2:$C$100,0)+1,0)))="Н/Д",AND(INDIRECT(CONCATENATE("'2018-06 (Д)'!E",TEXT(MATCH($C16,'2018-06 (Д)'!$C$2:$C$100,0)+1,0)))="Н/Д",INDIRECT(CONCATENATE("'2018-05 (Д)'!E",TEXT(MATCH($C16,'2018-05 (Д)'!$C$2:$C$100,0)+1,0))))),"Н/Д",((INDIRECT(CONCATENATE("'2018-06 (Д)'!E",TEXT(MATCH($C16,'2018-06 (Д)'!$C$2:$C$100,0)+1,0)))-INDIRECT(CONCATENATE("'2018-05 (Д)'!E",TEXT(MATCH($C16,'2018-05 (Д)'!$C$2:$C$100,0)+1,0))))/INDIRECT(CONCATENATE("'2018-05 (Д)'!E",TEXT(MATCH($C16,'2018-05 (Д)'!$C$2:$C$100,0)+1,0))))*100)</f>
        <v>1.3445316773126705</v>
      </c>
      <c r="I16" s="9">
        <f ca="1">IF(OR(INDIRECT(CONCATENATE("'2018-07 (Д)'!E",TEXT(MATCH($C16,'2018-07 (Д)'!$C$2:$C$100,0)+1,0)))="Н/Д",INDIRECT(CONCATENATE("'2018-06 (Д)'!E",TEXT(MATCH($C16,'2018-06 (Д)'!$C$2:$C$100,0)+1,0)))="Н/Д",AND(INDIRECT(CONCATENATE("'2018-07 (Д)'!E",TEXT(MATCH($C16,'2018-07 (Д)'!$C$2:$C$100,0)+1,0)))="Н/Д",INDIRECT(CONCATENATE("'2018-06 (Д)'!E",TEXT(MATCH($C16,'2018-06 (Д)'!$C$2:$C$100,0)+1,0))))),"Н/Д",((INDIRECT(CONCATENATE("'2018-07 (Д)'!E",TEXT(MATCH($C16,'2018-07 (Д)'!$C$2:$C$100,0)+1,0)))-INDIRECT(CONCATENATE("'2018-06 (Д)'!E",TEXT(MATCH($C16,'2018-06 (Д)'!$C$2:$C$100,0)+1,0))))/INDIRECT(CONCATENATE("'2018-06 (Д)'!E",TEXT(MATCH($C16,'2018-06 (Д)'!$C$2:$C$100,0)+1,0))))*100)</f>
        <v>-28.763703585632992</v>
      </c>
      <c r="J16" s="9">
        <f ca="1">IF(OR(INDIRECT(CONCATENATE("'2018-08 (Д)'!E",TEXT(MATCH($C16,'2018-08 (Д)'!$C$2:$C$100,0)+1,0)))="Н/Д",INDIRECT(CONCATENATE("'2018-07 (Д)'!E",TEXT(MATCH($C16,'2018-07 (Д)'!$C$2:$C$100,0)+1,0)))="Н/Д",AND(INDIRECT(CONCATENATE("'2018-08 (Д)'!E",TEXT(MATCH($C16,'2018-08 (Д)'!$C$2:$C$100,0)+1,0)))="Н/Д",INDIRECT(CONCATENATE("'2018-07 (Д)'!E",TEXT(MATCH($C16,'2018-07 (Д)'!$C$2:$C$100,0)+1,0))))),"Н/Д",((INDIRECT(CONCATENATE("'2018-08 (Д)'!E",TEXT(MATCH($C16,'2018-08 (Д)'!$C$2:$C$100,0)+1,0)))-INDIRECT(CONCATENATE("'2018-07 (Д)'!E",TEXT(MATCH($C16,'2018-07 (Д)'!$C$2:$C$100,0)+1,0))))/INDIRECT(CONCATENATE("'2018-07 (Д)'!E",TEXT(MATCH($C16,'2018-07 (Д)'!$C$2:$C$100,0)+1,0))))*100)</f>
        <v>46.584581763890277</v>
      </c>
      <c r="K16" s="9">
        <f ca="1">IF(OR(INDIRECT(CONCATENATE("'2018-09 (Д)'!E",TEXT(MATCH($C16,'2018-09 (Д)'!$C$2:$C$100,0)+1,0)))="Н/Д",INDIRECT(CONCATENATE("'2018-08 (Д)'!E",TEXT(MATCH($C16,'2018-08 (Д)'!$C$2:$C$100,0)+1,0)))="Н/Д",AND(INDIRECT(CONCATENATE("'2018-09 (Д)'!E",TEXT(MATCH($C16,'2018-09 (Д)'!$C$2:$C$100,0)+1,0)))="Н/Д",INDIRECT(CONCATENATE("'2018-08 (Д)'!E",TEXT(MATCH($C16,'2018-08 (Д)'!$C$2:$C$100,0)+1,0))))),"Н/Д",((INDIRECT(CONCATENATE("'2018-09 (Д)'!E",TEXT(MATCH($C16,'2018-09 (Д)'!$C$2:$C$100,0)+1,0)))-INDIRECT(CONCATENATE("'2018-08 (Д)'!E",TEXT(MATCH($C16,'2018-08 (Д)'!$C$2:$C$100,0)+1,0))))/INDIRECT(CONCATENATE("'2018-08 (Д)'!E",TEXT(MATCH($C16,'2018-08 (Д)'!$C$2:$C$100,0)+1,0))))*100)</f>
        <v>-17.039588167122602</v>
      </c>
      <c r="L16" s="9">
        <f ca="1">IF(OR(INDIRECT(CONCATENATE("'2018-10 (Д)'!E",TEXT(MATCH($C16,'2018-10 (Д)'!$C$2:$C$100,0)+1,0)))="Н/Д",INDIRECT(CONCATENATE("'2018-09 (Д)'!E",TEXT(MATCH($C16,'2018-09 (Д)'!$C$2:$C$100,0)+1,0)))="Н/Д",AND(INDIRECT(CONCATENATE("'2018-10 (Д)'!E",TEXT(MATCH($C16,'2018-10 (Д)'!$C$2:$C$100,0)+1,0)))="Н/Д",INDIRECT(CONCATENATE("'2018-09 (Д)'!E",TEXT(MATCH($C16,'2018-09 (Д)'!$C$2:$C$100,0)+1,0))))),"Н/Д",((INDIRECT(CONCATENATE("'2018-10 (Д)'!E",TEXT(MATCH($C16,'2018-10 (Д)'!$C$2:$C$100,0)+1,0)))-INDIRECT(CONCATENATE("'2018-09 (Д)'!E",TEXT(MATCH($C16,'2018-09 (Д)'!$C$2:$C$100,0)+1,0))))/INDIRECT(CONCATENATE("'2018-09 (Д)'!E",TEXT(MATCH($C16,'2018-09 (Д)'!$C$2:$C$100,0)+1,0))))*100)</f>
        <v>-25.638329658848118</v>
      </c>
      <c r="M16" s="9">
        <f ca="1">IF(OR(INDIRECT(CONCATENATE("'2018-11 (Д)'!E",TEXT(MATCH($C16,'2018-11 (Д)'!$C$2:$C$100,0)+1,0)))="Н/Д",INDIRECT(CONCATENATE("'2018-10 (Д)'!E",TEXT(MATCH($C16,'2018-10 (Д)'!$C$2:$C$100,0)+1,0)))="Н/Д",AND(INDIRECT(CONCATENATE("'2018-11 (Д)'!E",TEXT(MATCH($C16,'2018-11 (Д)'!$C$2:$C$100,0)+1,0)))="Н/Д",INDIRECT(CONCATENATE("'2018-10 (Д)'!E",TEXT(MATCH($C16,'2018-10 (Д)'!$C$2:$C$100,0)+1,0))))),"Н/Д",((INDIRECT(CONCATENATE("'2018-11 (Д)'!E",TEXT(MATCH($C16,'2018-11 (Д)'!$C$2:$C$100,0)+1,0)))-INDIRECT(CONCATENATE("'2018-10 (Д)'!E",TEXT(MATCH($C16,'2018-10 (Д)'!$C$2:$C$100,0)+1,0))))/INDIRECT(CONCATENATE("'2018-10 (Д)'!E",TEXT(MATCH($C16,'2018-10 (Д)'!$C$2:$C$100,0)+1,0))))*100)</f>
        <v>115.9739797050499</v>
      </c>
      <c r="N16" s="9">
        <f ca="1">IF(OR(INDIRECT(CONCATENATE("'2018-12 (Д)'!E",TEXT(MATCH($C16,'2018-12 (Д)'!$C$2:$C$100,0)+1,0)))="Н/Д",INDIRECT(CONCATENATE("'2018-11 (Д)'!E",TEXT(MATCH($C16,'2018-11 (Д)'!$C$2:$C$100,0)+1,0)))="Н/Д",AND(INDIRECT(CONCATENATE("'2018-12 (Д)'!E",TEXT(MATCH($C16,'2018-12 (Д)'!$C$2:$C$100,0)+1,0)))="Н/Д",INDIRECT(CONCATENATE("'2018-11 (Д)'!E",TEXT(MATCH($C16,'2018-11 (Д)'!$C$2:$C$100,0)+1,0))))),"Н/Д",((INDIRECT(CONCATENATE("'2018-12 (Д)'!E",TEXT(MATCH($C16,'2018-12 (Д)'!$C$2:$C$100,0)+1,0)))-INDIRECT(CONCATENATE("'2018-11 (Д)'!E",TEXT(MATCH($C16,'2018-11 (Д)'!$C$2:$C$100,0)+1,0))))/INDIRECT(CONCATENATE("'2018-11 (Д)'!E",TEXT(MATCH($C16,'2018-11 (Д)'!$C$2:$C$100,0)+1,0))))*100)</f>
        <v>-30.44246421591264</v>
      </c>
      <c r="O16" s="9"/>
      <c r="P16" s="9">
        <f ca="1">IF(OR(INDIRECT(CONCATENATE("'2018-03 (Д)'!F",TEXT(MATCH($C16,'2018-03 (Д)'!$C$2:$C$100,0)+1,0)))="Н/Д",INDIRECT(CONCATENATE("'2018-02 (Д)'!F",TEXT(MATCH($C16,'2018-02 (Д)'!$C$2:$C$100,0)+1,0)))="Н/Д",AND(INDIRECT(CONCATENATE("'2018-03 (Д)'!F",TEXT(MATCH($C16,'2018-03 (Д)'!$C$2:$C$100,0)+1,0)))="Н/Д",INDIRECT(CONCATENATE("'2018-02 (Д)'!F",TEXT(MATCH($C16,'2018-02 (Д)'!$C$2:$C$100,0)+1,0))))),"Н/Д",((INDIRECT(CONCATENATE("'2018-03 (Д)'!F",TEXT(MATCH($C16,'2018-03 (Д)'!$C$2:$C$100,0)+1,0)))-INDIRECT(CONCATENATE("'2018-02 (Д)'!F",TEXT(MATCH($C16,'2018-02 (Д)'!$C$2:$C$100,0)+1,0))))/INDIRECT(CONCATENATE("'2018-02 (Д)'!F",TEXT(MATCH($C16,'2018-02 (Д)'!$C$2:$C$100,0)+1,0))))*100)</f>
        <v>5.0437074173805758</v>
      </c>
      <c r="Q16" s="9">
        <f ca="1">IF(OR(INDIRECT(CONCATENATE("'2018-04 (Д)'!F",TEXT(MATCH($C16,'2018-04 (Д)'!$C$2:$C$100,0)+1,0)))="Н/Д",INDIRECT(CONCATENATE("'2018-03 (Д)'!F",TEXT(MATCH($C16,'2018-03 (Д)'!$C$2:$C$100,0)+1,0)))="Н/Д",AND(INDIRECT(CONCATENATE("'2018-04 (Д)'!F",TEXT(MATCH($C16,'2018-04 (Д)'!$C$2:$C$100,0)+1,0)))="Н/Д",INDIRECT(CONCATENATE("'2018-03 (Д)'!F",TEXT(MATCH($C16,'2018-03 (Д)'!$C$2:$C$100,0)+1,0))))),"Н/Д",((INDIRECT(CONCATENATE("'2018-04 (Д)'!F",TEXT(MATCH($C16,'2018-04 (Д)'!$C$2:$C$100,0)+1,0)))-INDIRECT(CONCATENATE("'2018-03 (Д)'!F",TEXT(MATCH($C16,'2018-03 (Д)'!$C$2:$C$100,0)+1,0))))/INDIRECT(CONCATENATE("'2018-03 (Д)'!F",TEXT(MATCH($C16,'2018-03 (Д)'!$C$2:$C$100,0)+1,0))))*100)</f>
        <v>99.152085464506001</v>
      </c>
      <c r="R16" s="9">
        <f ca="1">IF(OR(INDIRECT(CONCATENATE("'2018-05 (Д)'!F",TEXT(MATCH($C16,'2018-05 (Д)'!$C$2:$C$100,0)+1,0)))="Н/Д",INDIRECT(CONCATENATE("'2018-04 (Д)'!F",TEXT(MATCH($C16,'2018-04 (Д)'!$C$2:$C$100,0)+1,0)))="Н/Д",AND(INDIRECT(CONCATENATE("'2018-05 (Д)'!F",TEXT(MATCH($C16,'2018-05 (Д)'!$C$2:$C$100,0)+1,0)))="Н/Д",INDIRECT(CONCATENATE("'2018-04 (Д)'!F",TEXT(MATCH($C16,'2018-04 (Д)'!$C$2:$C$100,0)+1,0))))),"Н/Д",((INDIRECT(CONCATENATE("'2018-05 (Д)'!F",TEXT(MATCH($C16,'2018-05 (Д)'!$C$2:$C$100,0)+1,0)))-INDIRECT(CONCATENATE("'2018-04 (Д)'!F",TEXT(MATCH($C16,'2018-04 (Д)'!$C$2:$C$100,0)+1,0))))/INDIRECT(CONCATENATE("'2018-04 (Д)'!F",TEXT(MATCH($C16,'2018-04 (Д)'!$C$2:$C$100,0)+1,0))))*100)</f>
        <v>-13.110998907391227</v>
      </c>
      <c r="S16" s="9">
        <f ca="1">IF(OR(INDIRECT(CONCATENATE("'2018-06 (Д)'!F",TEXT(MATCH($C16,'2018-06 (Д)'!$C$2:$C$100,0)+1,0)))="Н/Д",INDIRECT(CONCATENATE("'2018-05 (Д)'!F",TEXT(MATCH($C16,'2018-05 (Д)'!$C$2:$C$100,0)+1,0)))="Н/Д",AND(INDIRECT(CONCATENATE("'2018-06 (Д)'!F",TEXT(MATCH($C16,'2018-06 (Д)'!$C$2:$C$100,0)+1,0)))="Н/Д",INDIRECT(CONCATENATE("'2018-05 (Д)'!F",TEXT(MATCH($C16,'2018-05 (Д)'!$C$2:$C$100,0)+1,0))))),"Н/Д",((INDIRECT(CONCATENATE("'2018-06 (Д)'!F",TEXT(MATCH($C16,'2018-06 (Д)'!$C$2:$C$100,0)+1,0)))-INDIRECT(CONCATENATE("'2018-05 (Д)'!F",TEXT(MATCH($C16,'2018-05 (Д)'!$C$2:$C$100,0)+1,0))))/INDIRECT(CONCATENATE("'2018-05 (Д)'!F",TEXT(MATCH($C16,'2018-05 (Д)'!$C$2:$C$100,0)+1,0))))*100)</f>
        <v>-0.19474913725342313</v>
      </c>
      <c r="T16" s="9">
        <f ca="1">IF(OR(INDIRECT(CONCATENATE("'2018-07 (Д)'!F",TEXT(MATCH($C16,'2018-07 (Д)'!$C$2:$C$100,0)+1,0)))="Н/Д",INDIRECT(CONCATENATE("'2018-06 (Д)'!F",TEXT(MATCH($C16,'2018-06 (Д)'!$C$2:$C$100,0)+1,0)))="Н/Д",AND(INDIRECT(CONCATENATE("'2018-07 (Д)'!F",TEXT(MATCH($C16,'2018-07 (Д)'!$C$2:$C$100,0)+1,0)))="Н/Д",INDIRECT(CONCATENATE("'2018-06 (Д)'!F",TEXT(MATCH($C16,'2018-06 (Д)'!$C$2:$C$100,0)+1,0))))),"Н/Д",((INDIRECT(CONCATENATE("'2018-07 (Д)'!F",TEXT(MATCH($C16,'2018-07 (Д)'!$C$2:$C$100,0)+1,0)))-INDIRECT(CONCATENATE("'2018-06 (Д)'!F",TEXT(MATCH($C16,'2018-06 (Д)'!$C$2:$C$100,0)+1,0))))/INDIRECT(CONCATENATE("'2018-06 (Д)'!F",TEXT(MATCH($C16,'2018-06 (Д)'!$C$2:$C$100,0)+1,0))))*100)</f>
        <v>-33.403101787812886</v>
      </c>
      <c r="U16" s="9">
        <f ca="1">IF(OR(INDIRECT(CONCATENATE("'2018-08 (Д)'!F",TEXT(MATCH($C16,'2018-08 (Д)'!$C$2:$C$100,0)+1,0)))="Н/Д",INDIRECT(CONCATENATE("'2018-07 (Д)'!F",TEXT(MATCH($C16,'2018-07 (Д)'!$C$2:$C$100,0)+1,0)))="Н/Д",AND(INDIRECT(CONCATENATE("'2018-08 (Д)'!F",TEXT(MATCH($C16,'2018-08 (Д)'!$C$2:$C$100,0)+1,0)))="Н/Д",INDIRECT(CONCATENATE("'2018-07 (Д)'!F",TEXT(MATCH($C16,'2018-07 (Д)'!$C$2:$C$100,0)+1,0))))),"Н/Д",((INDIRECT(CONCATENATE("'2018-08 (Д)'!F",TEXT(MATCH($C16,'2018-08 (Д)'!$C$2:$C$100,0)+1,0)))-INDIRECT(CONCATENATE("'2018-07 (Д)'!F",TEXT(MATCH($C16,'2018-07 (Д)'!$C$2:$C$100,0)+1,0))))/INDIRECT(CONCATENATE("'2018-07 (Д)'!F",TEXT(MATCH($C16,'2018-07 (Д)'!$C$2:$C$100,0)+1,0))))*100)</f>
        <v>64.522856737363284</v>
      </c>
      <c r="V16" s="9">
        <f ca="1">IF(OR(INDIRECT(CONCATENATE("'2018-09 (Д)'!F",TEXT(MATCH($C16,'2018-09 (Д)'!$C$2:$C$100,0)+1,0)))="Н/Д",INDIRECT(CONCATENATE("'2018-08 (Д)'!F",TEXT(MATCH($C16,'2018-08 (Д)'!$C$2:$C$100,0)+1,0)))="Н/Д",AND(INDIRECT(CONCATENATE("'2018-09 (Д)'!F",TEXT(MATCH($C16,'2018-09 (Д)'!$C$2:$C$100,0)+1,0)))="Н/Д",INDIRECT(CONCATENATE("'2018-08 (Д)'!F",TEXT(MATCH($C16,'2018-08 (Д)'!$C$2:$C$100,0)+1,0))))),"Н/Д",((INDIRECT(CONCATENATE("'2018-09 (Д)'!F",TEXT(MATCH($C16,'2018-09 (Д)'!$C$2:$C$100,0)+1,0)))-INDIRECT(CONCATENATE("'2018-08 (Д)'!F",TEXT(MATCH($C16,'2018-08 (Д)'!$C$2:$C$100,0)+1,0))))/INDIRECT(CONCATENATE("'2018-08 (Д)'!F",TEXT(MATCH($C16,'2018-08 (Д)'!$C$2:$C$100,0)+1,0))))*100)</f>
        <v>-26.590245934138306</v>
      </c>
      <c r="W16" s="9">
        <f ca="1">IF(OR(INDIRECT(CONCATENATE("'2018-10 (Д)'!F",TEXT(MATCH($C16,'2018-10 (Д)'!$C$2:$C$100,0)+1,0)))="Н/Д",INDIRECT(CONCATENATE("'2018-09 (Д)'!F",TEXT(MATCH($C16,'2018-09 (Д)'!$C$2:$C$100,0)+1,0)))="Н/Д",AND(INDIRECT(CONCATENATE("'2018-10 (Д)'!F",TEXT(MATCH($C16,'2018-10 (Д)'!$C$2:$C$100,0)+1,0)))="Н/Д",INDIRECT(CONCATENATE("'2018-09 (Д)'!F",TEXT(MATCH($C16,'2018-09 (Д)'!$C$2:$C$100,0)+1,0))))),"Н/Д",((INDIRECT(CONCATENATE("'2018-10 (Д)'!F",TEXT(MATCH($C16,'2018-10 (Д)'!$C$2:$C$100,0)+1,0)))-INDIRECT(CONCATENATE("'2018-09 (Д)'!F",TEXT(MATCH($C16,'2018-09 (Д)'!$C$2:$C$100,0)+1,0))))/INDIRECT(CONCATENATE("'2018-09 (Д)'!F",TEXT(MATCH($C16,'2018-09 (Д)'!$C$2:$C$100,0)+1,0))))*100)</f>
        <v>-28.407805390955843</v>
      </c>
      <c r="X16" s="9">
        <f ca="1">IF(OR(INDIRECT(CONCATENATE("'2018-11 (Д)'!F",TEXT(MATCH($C16,'2018-11 (Д)'!$C$2:$C$100,0)+1,0)))="Н/Д",INDIRECT(CONCATENATE("'2018-10 (Д)'!F",TEXT(MATCH($C16,'2018-10 (Д)'!$C$2:$C$100,0)+1,0)))="Н/Д",AND(INDIRECT(CONCATENATE("'2018-11 (Д)'!F",TEXT(MATCH($C16,'2018-11 (Д)'!$C$2:$C$100,0)+1,0)))="Н/Д",INDIRECT(CONCATENATE("'2018-10 (Д)'!F",TEXT(MATCH($C16,'2018-10 (Д)'!$C$2:$C$100,0)+1,0))))),"Н/Д",((INDIRECT(CONCATENATE("'2018-11 (Д)'!F",TEXT(MATCH($C16,'2018-11 (Д)'!$C$2:$C$100,0)+1,0)))-INDIRECT(CONCATENATE("'2018-10 (Д)'!F",TEXT(MATCH($C16,'2018-10 (Д)'!$C$2:$C$100,0)+1,0))))/INDIRECT(CONCATENATE("'2018-10 (Д)'!F",TEXT(MATCH($C16,'2018-10 (Д)'!$C$2:$C$100,0)+1,0))))*100)</f>
        <v>151.85420265467098</v>
      </c>
      <c r="Y16" s="9">
        <f ca="1">IF(OR(INDIRECT(CONCATENATE("'2018-12 (Д)'!F",TEXT(MATCH($C16,'2018-12 (Д)'!$C$2:$C$100,0)+1,0)))="Н/Д",INDIRECT(CONCATENATE("'2018-11 (Д)'!F",TEXT(MATCH($C16,'2018-11 (Д)'!$C$2:$C$100,0)+1,0)))="Н/Д",AND(INDIRECT(CONCATENATE("'2018-12 (Д)'!F",TEXT(MATCH($C16,'2018-12 (Д)'!$C$2:$C$100,0)+1,0)))="Н/Д",INDIRECT(CONCATENATE("'2018-11 (Д)'!F",TEXT(MATCH($C16,'2018-11 (Д)'!$C$2:$C$100,0)+1,0))))),"Н/Д",((INDIRECT(CONCATENATE("'2018-12 (Д)'!F",TEXT(MATCH($C16,'2018-12 (Д)'!$C$2:$C$100,0)+1,0)))-INDIRECT(CONCATENATE("'2018-11 (Д)'!F",TEXT(MATCH($C16,'2018-11 (Д)'!$C$2:$C$100,0)+1,0))))/INDIRECT(CONCATENATE("'2018-11 (Д)'!F",TEXT(MATCH($C16,'2018-11 (Д)'!$C$2:$C$100,0)+1,0))))*100)</f>
        <v>-33.630526845208131</v>
      </c>
      <c r="Z16" s="9"/>
      <c r="AA16" s="9">
        <f ca="1">IF(OR(INDIRECT(CONCATENATE("'2018-03 (Д)'!G",TEXT(MATCH($C16,'2018-03 (Д)'!$C$2:$C$100,0)+1,0)))="Н/Д",INDIRECT(CONCATENATE("'2018-02 (Д)'!G",TEXT(MATCH($C16,'2018-02 (Д)'!$C$2:$C$100,0)+1,0)))="Н/Д",AND(INDIRECT(CONCATENATE("'2018-03 (Д)'!G",TEXT(MATCH($C16,'2018-03 (Д)'!$C$2:$C$100,0)+1,0)))="Н/Д",INDIRECT(CONCATENATE("'2018-02 (Д)'!G",TEXT(MATCH($C16,'2018-02 (Д)'!$C$2:$C$100,0)+1,0))))),"Н/Д",((INDIRECT(CONCATENATE("'2018-03 (Д)'!G",TEXT(MATCH($C16,'2018-03 (Д)'!$C$2:$C$100,0)+1,0)))-INDIRECT(CONCATENATE("'2018-02 (Д)'!G",TEXT(MATCH($C16,'2018-02 (Д)'!$C$2:$C$100,0)+1,0))))/INDIRECT(CONCATENATE("'2018-02 (Д)'!G",TEXT(MATCH($C16,'2018-02 (Д)'!$C$2:$C$100,0)+1,0))))*100)</f>
        <v>-34.738914181342636</v>
      </c>
      <c r="AB16" s="9">
        <f ca="1">IF(OR(INDIRECT(CONCATENATE("'2018-04 (Д)'!G",TEXT(MATCH($C16,'2018-04 (Д)'!$C$2:$C$100,0)+1,0)))="Н/Д",INDIRECT(CONCATENATE("'2018-03 (Д)'!G",TEXT(MATCH($C16,'2018-03 (Д)'!$C$2:$C$100,0)+1,0)))="Н/Д",AND(INDIRECT(CONCATENATE("'2018-04 (Д)'!G",TEXT(MATCH($C16,'2018-04 (Д)'!$C$2:$C$100,0)+1,0)))="Н/Д",INDIRECT(CONCATENATE("'2018-03 (Д)'!G",TEXT(MATCH($C16,'2018-03 (Д)'!$C$2:$C$100,0)+1,0))))),"Н/Д",((INDIRECT(CONCATENATE("'2018-04 (Д)'!G",TEXT(MATCH($C16,'2018-04 (Д)'!$C$2:$C$100,0)+1,0)))-INDIRECT(CONCATENATE("'2018-03 (Д)'!G",TEXT(MATCH($C16,'2018-03 (Д)'!$C$2:$C$100,0)+1,0))))/INDIRECT(CONCATENATE("'2018-03 (Д)'!G",TEXT(MATCH($C16,'2018-03 (Д)'!$C$2:$C$100,0)+1,0))))*100)</f>
        <v>579.74619244778717</v>
      </c>
      <c r="AC16" s="9">
        <f ca="1">IF(OR(INDIRECT(CONCATENATE("'2018-05 (Д)'!G",TEXT(MATCH($C16,'2018-05 (Д)'!$C$2:$C$100,0)+1,0)))="Н/Д",INDIRECT(CONCATENATE("'2018-04 (Д)'!G",TEXT(MATCH($C16,'2018-04 (Д)'!$C$2:$C$100,0)+1,0)))="Н/Д",AND(INDIRECT(CONCATENATE("'2018-05 (Д)'!G",TEXT(MATCH($C16,'2018-05 (Д)'!$C$2:$C$100,0)+1,0)))="Н/Д",INDIRECT(CONCATENATE("'2018-04 (Д)'!G",TEXT(MATCH($C16,'2018-04 (Д)'!$C$2:$C$100,0)+1,0))))),"Н/Д",((INDIRECT(CONCATENATE("'2018-05 (Д)'!G",TEXT(MATCH($C16,'2018-05 (Д)'!$C$2:$C$100,0)+1,0)))-INDIRECT(CONCATENATE("'2018-04 (Д)'!G",TEXT(MATCH($C16,'2018-04 (Д)'!$C$2:$C$100,0)+1,0))))/INDIRECT(CONCATENATE("'2018-04 (Д)'!G",TEXT(MATCH($C16,'2018-04 (Д)'!$C$2:$C$100,0)+1,0))))*100)</f>
        <v>-71.894054804747512</v>
      </c>
      <c r="AD16" s="9">
        <f ca="1">IF(OR(INDIRECT(CONCATENATE("'2018-06 (Д)'!G",TEXT(MATCH($C16,'2018-06 (Д)'!$C$2:$C$100,0)+1,0)))="Н/Д",INDIRECT(CONCATENATE("'2018-05 (Д)'!G",TEXT(MATCH($C16,'2018-05 (Д)'!$C$2:$C$100,0)+1,0)))="Н/Д",AND(INDIRECT(CONCATENATE("'2018-06 (Д)'!G",TEXT(MATCH($C16,'2018-06 (Д)'!$C$2:$C$100,0)+1,0)))="Н/Д",INDIRECT(CONCATENATE("'2018-05 (Д)'!G",TEXT(MATCH($C16,'2018-05 (Д)'!$C$2:$C$100,0)+1,0))))),"Н/Д",((INDIRECT(CONCATENATE("'2018-06 (Д)'!G",TEXT(MATCH($C16,'2018-06 (Д)'!$C$2:$C$100,0)+1,0)))-INDIRECT(CONCATENATE("'2018-05 (Д)'!G",TEXT(MATCH($C16,'2018-05 (Д)'!$C$2:$C$100,0)+1,0))))/INDIRECT(CONCATENATE("'2018-05 (Д)'!G",TEXT(MATCH($C16,'2018-05 (Д)'!$C$2:$C$100,0)+1,0))))*100)</f>
        <v>117.94291331412867</v>
      </c>
      <c r="AE16" s="9">
        <f ca="1">IF(OR(INDIRECT(CONCATENATE("'2018-07 (Д)'!G",TEXT(MATCH($C16,'2018-07 (Д)'!$C$2:$C$100,0)+1,0)))="Н/Д",INDIRECT(CONCATENATE("'2018-06 (Д)'!G",TEXT(MATCH($C16,'2018-06 (Д)'!$C$2:$C$100,0)+1,0)))="Н/Д",AND(INDIRECT(CONCATENATE("'2018-07 (Д)'!G",TEXT(MATCH($C16,'2018-07 (Д)'!$C$2:$C$100,0)+1,0)))="Н/Д",INDIRECT(CONCATENATE("'2018-06 (Д)'!G",TEXT(MATCH($C16,'2018-06 (Д)'!$C$2:$C$100,0)+1,0))))),"Н/Д",((INDIRECT(CONCATENATE("'2018-07 (Д)'!G",TEXT(MATCH($C16,'2018-07 (Д)'!$C$2:$C$100,0)+1,0)))-INDIRECT(CONCATENATE("'2018-06 (Д)'!G",TEXT(MATCH($C16,'2018-06 (Д)'!$C$2:$C$100,0)+1,0))))/INDIRECT(CONCATENATE("'2018-06 (Д)'!G",TEXT(MATCH($C16,'2018-06 (Д)'!$C$2:$C$100,0)+1,0))))*100)</f>
        <v>-54.476630523240402</v>
      </c>
      <c r="AF16" s="9">
        <f ca="1">IF(OR(INDIRECT(CONCATENATE("'2018-08 (Д)'!G",TEXT(MATCH($C16,'2018-08 (Д)'!$C$2:$C$100,0)+1,0)))="Н/Д",INDIRECT(CONCATENATE("'2018-07 (Д)'!G",TEXT(MATCH($C16,'2018-07 (Д)'!$C$2:$C$100,0)+1,0)))="Н/Д",AND(INDIRECT(CONCATENATE("'2018-08 (Д)'!G",TEXT(MATCH($C16,'2018-08 (Д)'!$C$2:$C$100,0)+1,0)))="Н/Д",INDIRECT(CONCATENATE("'2018-07 (Д)'!G",TEXT(MATCH($C16,'2018-07 (Д)'!$C$2:$C$100,0)+1,0))))),"Н/Д",((INDIRECT(CONCATENATE("'2018-08 (Д)'!G",TEXT(MATCH($C16,'2018-08 (Д)'!$C$2:$C$100,0)+1,0)))-INDIRECT(CONCATENATE("'2018-07 (Д)'!G",TEXT(MATCH($C16,'2018-07 (Д)'!$C$2:$C$100,0)+1,0))))/INDIRECT(CONCATENATE("'2018-07 (Д)'!G",TEXT(MATCH($C16,'2018-07 (Д)'!$C$2:$C$100,0)+1,0))))*100)</f>
        <v>88.710042343026288</v>
      </c>
      <c r="AG16" s="9">
        <f ca="1">IF(OR(INDIRECT(CONCATENATE("'2018-09 (Д)'!G",TEXT(MATCH($C16,'2018-09 (Д)'!$C$2:$C$100,0)+1,0)))="Н/Д",INDIRECT(CONCATENATE("'2018-08 (Д)'!G",TEXT(MATCH($C16,'2018-08 (Д)'!$C$2:$C$100,0)+1,0)))="Н/Д",AND(INDIRECT(CONCATENATE("'2018-09 (Д)'!G",TEXT(MATCH($C16,'2018-09 (Д)'!$C$2:$C$100,0)+1,0)))="Н/Д",INDIRECT(CONCATENATE("'2018-08 (Д)'!G",TEXT(MATCH($C16,'2018-08 (Д)'!$C$2:$C$100,0)+1,0))))),"Н/Д",((INDIRECT(CONCATENATE("'2018-09 (Д)'!G",TEXT(MATCH($C16,'2018-09 (Д)'!$C$2:$C$100,0)+1,0)))-INDIRECT(CONCATENATE("'2018-08 (Д)'!G",TEXT(MATCH($C16,'2018-08 (Д)'!$C$2:$C$100,0)+1,0))))/INDIRECT(CONCATENATE("'2018-08 (Д)'!G",TEXT(MATCH($C16,'2018-08 (Д)'!$C$2:$C$100,0)+1,0))))*100)</f>
        <v>-32.63999070105919</v>
      </c>
      <c r="AH16" s="9">
        <f ca="1">IF(OR(INDIRECT(CONCATENATE("'2018-10 (Д)'!G",TEXT(MATCH($C16,'2018-10 (Д)'!$C$2:$C$100,0)+1,0)))="Н/Д",INDIRECT(CONCATENATE("'2018-09 (Д)'!G",TEXT(MATCH($C16,'2018-09 (Д)'!$C$2:$C$100,0)+1,0)))="Н/Д",AND(INDIRECT(CONCATENATE("'2018-10 (Д)'!G",TEXT(MATCH($C16,'2018-10 (Д)'!$C$2:$C$100,0)+1,0)))="Н/Д",INDIRECT(CONCATENATE("'2018-09 (Д)'!G",TEXT(MATCH($C16,'2018-09 (Д)'!$C$2:$C$100,0)+1,0))))),"Н/Д",((INDIRECT(CONCATENATE("'2018-10 (Д)'!G",TEXT(MATCH($C16,'2018-10 (Д)'!$C$2:$C$100,0)+1,0)))-INDIRECT(CONCATENATE("'2018-09 (Д)'!G",TEXT(MATCH($C16,'2018-09 (Д)'!$C$2:$C$100,0)+1,0))))/INDIRECT(CONCATENATE("'2018-09 (Д)'!G",TEXT(MATCH($C16,'2018-09 (Д)'!$C$2:$C$100,0)+1,0))))*100)</f>
        <v>-53.052706982762466</v>
      </c>
      <c r="AI16" s="9">
        <f ca="1">IF(OR(INDIRECT(CONCATENATE("'2018-11 (Д)'!G",TEXT(MATCH($C16,'2018-11 (Д)'!$C$2:$C$100,0)+1,0)))="Н/Д",INDIRECT(CONCATENATE("'2018-10 (Д)'!G",TEXT(MATCH($C16,'2018-10 (Д)'!$C$2:$C$100,0)+1,0)))="Н/Д",AND(INDIRECT(CONCATENATE("'2018-11 (Д)'!G",TEXT(MATCH($C16,'2018-11 (Д)'!$C$2:$C$100,0)+1,0)))="Н/Д",INDIRECT(CONCATENATE("'2018-10 (Д)'!G",TEXT(MATCH($C16,'2018-10 (Д)'!$C$2:$C$100,0)+1,0))))),"Н/Д",((INDIRECT(CONCATENATE("'2018-11 (Д)'!G",TEXT(MATCH($C16,'2018-11 (Д)'!$C$2:$C$100,0)+1,0)))-INDIRECT(CONCATENATE("'2018-10 (Д)'!G",TEXT(MATCH($C16,'2018-10 (Д)'!$C$2:$C$100,0)+1,0))))/INDIRECT(CONCATENATE("'2018-10 (Д)'!G",TEXT(MATCH($C16,'2018-10 (Д)'!$C$2:$C$100,0)+1,0))))*100)</f>
        <v>360.01434411169117</v>
      </c>
      <c r="AJ16" s="9">
        <f ca="1">IF(OR(INDIRECT(CONCATENATE("'2018-12 (Д)'!G",TEXT(MATCH($C16,'2018-12 (Д)'!$C$2:$C$100,0)+1,0)))="Н/Д",INDIRECT(CONCATENATE("'2018-11 (Д)'!G",TEXT(MATCH($C16,'2018-11 (Д)'!$C$2:$C$100,0)+1,0)))="Н/Д",AND(INDIRECT(CONCATENATE("'2018-12 (Д)'!G",TEXT(MATCH($C16,'2018-12 (Д)'!$C$2:$C$100,0)+1,0)))="Н/Д",INDIRECT(CONCATENATE("'2018-11 (Д)'!G",TEXT(MATCH($C16,'2018-11 (Д)'!$C$2:$C$100,0)+1,0))))),"Н/Д",((INDIRECT(CONCATENATE("'2018-12 (Д)'!G",TEXT(MATCH($C16,'2018-12 (Д)'!$C$2:$C$100,0)+1,0)))-INDIRECT(CONCATENATE("'2018-11 (Д)'!G",TEXT(MATCH($C16,'2018-11 (Д)'!$C$2:$C$100,0)+1,0))))/INDIRECT(CONCATENATE("'2018-11 (Д)'!G",TEXT(MATCH($C16,'2018-11 (Д)'!$C$2:$C$100,0)+1,0))))*100)</f>
        <v>-56.417325557773303</v>
      </c>
      <c r="AK16" s="9"/>
      <c r="AL16" s="9">
        <f ca="1">IF(OR(INDIRECT(CONCATENATE("'2018-03 (Д)'!H",TEXT(MATCH($C16,'2018-03 (Д)'!$C$2:$C$100,0)+1,0)))="Н/Д",INDIRECT(CONCATENATE("'2018-02 (Д)'!H",TEXT(MATCH($C16,'2018-02 (Д)'!$C$2:$C$100,0)+1,0)))="Н/Д",AND(INDIRECT(CONCATENATE("'2018-03 (Д)'!H",TEXT(MATCH($C16,'2018-03 (Д)'!$C$2:$C$100,0)+1,0)))="Н/Д",INDIRECT(CONCATENATE("'2018-02 (Д)'!H",TEXT(MATCH($C16,'2018-02 (Д)'!$C$2:$C$100,0)+1,0))))),"Н/Д",((INDIRECT(CONCATENATE("'2018-03 (Д)'!H",TEXT(MATCH($C16,'2018-03 (Д)'!$C$2:$C$100,0)+1,0)))-INDIRECT(CONCATENATE("'2018-02 (Д)'!H",TEXT(MATCH($C16,'2018-02 (Д)'!$C$2:$C$100,0)+1,0))))/INDIRECT(CONCATENATE("'2018-02 (Д)'!H",TEXT(MATCH($C16,'2018-02 (Д)'!$C$2:$C$100,0)+1,0))))*100)</f>
        <v>46.588865183257468</v>
      </c>
      <c r="AM16" s="9">
        <f ca="1">IF(OR(INDIRECT(CONCATENATE("'2018-04 (Д)'!H",TEXT(MATCH($C16,'2018-04 (Д)'!$C$2:$C$100,0)+1,0)))="Н/Д",INDIRECT(CONCATENATE("'2018-03 (Д)'!H",TEXT(MATCH($C16,'2018-03 (Д)'!$C$2:$C$100,0)+1,0)))="Н/Д",AND(INDIRECT(CONCATENATE("'2018-04 (Д)'!H",TEXT(MATCH($C16,'2018-04 (Д)'!$C$2:$C$100,0)+1,0)))="Н/Д",INDIRECT(CONCATENATE("'2018-03 (Д)'!H",TEXT(MATCH($C16,'2018-03 (Д)'!$C$2:$C$100,0)+1,0))))),"Н/Д",((INDIRECT(CONCATENATE("'2018-04 (Д)'!H",TEXT(MATCH($C16,'2018-04 (Д)'!$C$2:$C$100,0)+1,0)))-INDIRECT(CONCATENATE("'2018-03 (Д)'!H",TEXT(MATCH($C16,'2018-03 (Д)'!$C$2:$C$100,0)+1,0))))/INDIRECT(CONCATENATE("'2018-03 (Д)'!H",TEXT(MATCH($C16,'2018-03 (Д)'!$C$2:$C$100,0)+1,0))))*100)</f>
        <v>-0.29570090500437618</v>
      </c>
      <c r="AN16" s="9">
        <f ca="1">IF(OR(INDIRECT(CONCATENATE("'2018-05 (Д)'!H",TEXT(MATCH($C16,'2018-05 (Д)'!$C$2:$C$100,0)+1,0)))="Н/Д",INDIRECT(CONCATENATE("'2018-04 (Д)'!H",TEXT(MATCH($C16,'2018-04 (Д)'!$C$2:$C$100,0)+1,0)))="Н/Д",AND(INDIRECT(CONCATENATE("'2018-05 (Д)'!H",TEXT(MATCH($C16,'2018-05 (Д)'!$C$2:$C$100,0)+1,0)))="Н/Д",INDIRECT(CONCATENATE("'2018-04 (Д)'!H",TEXT(MATCH($C16,'2018-04 (Д)'!$C$2:$C$100,0)+1,0))))),"Н/Д",((INDIRECT(CONCATENATE("'2018-05 (Д)'!H",TEXT(MATCH($C16,'2018-05 (Д)'!$C$2:$C$100,0)+1,0)))-INDIRECT(CONCATENATE("'2018-04 (Д)'!H",TEXT(MATCH($C16,'2018-04 (Д)'!$C$2:$C$100,0)+1,0))))/INDIRECT(CONCATENATE("'2018-04 (Д)'!H",TEXT(MATCH($C16,'2018-04 (Д)'!$C$2:$C$100,0)+1,0))))*100)</f>
        <v>8.8098172885712636</v>
      </c>
      <c r="AO16" s="9">
        <f ca="1">IF(OR(INDIRECT(CONCATENATE("'2018-06 (Д)'!H",TEXT(MATCH($C16,'2018-06 (Д)'!$C$2:$C$100,0)+1,0)))="Н/Д",INDIRECT(CONCATENATE("'2018-05 (Д)'!H",TEXT(MATCH($C16,'2018-05 (Д)'!$C$2:$C$100,0)+1,0)))="Н/Д",AND(INDIRECT(CONCATENATE("'2018-06 (Д)'!H",TEXT(MATCH($C16,'2018-06 (Д)'!$C$2:$C$100,0)+1,0)))="Н/Д",INDIRECT(CONCATENATE("'2018-05 (Д)'!H",TEXT(MATCH($C16,'2018-05 (Д)'!$C$2:$C$100,0)+1,0))))),"Н/Д",((INDIRECT(CONCATENATE("'2018-06 (Д)'!H",TEXT(MATCH($C16,'2018-06 (Д)'!$C$2:$C$100,0)+1,0)))-INDIRECT(CONCATENATE("'2018-05 (Д)'!H",TEXT(MATCH($C16,'2018-05 (Д)'!$C$2:$C$100,0)+1,0))))/INDIRECT(CONCATENATE("'2018-05 (Д)'!H",TEXT(MATCH($C16,'2018-05 (Д)'!$C$2:$C$100,0)+1,0))))*100)</f>
        <v>-9.6258174475958072</v>
      </c>
      <c r="AP16" s="9">
        <f ca="1">IF(OR(INDIRECT(CONCATENATE("'2018-07 (Д)'!H",TEXT(MATCH($C16,'2018-07 (Д)'!$C$2:$C$100,0)+1,0)))="Н/Д",INDIRECT(CONCATENATE("'2018-06 (Д)'!H",TEXT(MATCH($C16,'2018-06 (Д)'!$C$2:$C$100,0)+1,0)))="Н/Д",AND(INDIRECT(CONCATENATE("'2018-07 (Д)'!H",TEXT(MATCH($C16,'2018-07 (Д)'!$C$2:$C$100,0)+1,0)))="Н/Д",INDIRECT(CONCATENATE("'2018-06 (Д)'!H",TEXT(MATCH($C16,'2018-06 (Д)'!$C$2:$C$100,0)+1,0))))),"Н/Д",((INDIRECT(CONCATENATE("'2018-07 (Д)'!H",TEXT(MATCH($C16,'2018-07 (Д)'!$C$2:$C$100,0)+1,0)))-INDIRECT(CONCATENATE("'2018-06 (Д)'!H",TEXT(MATCH($C16,'2018-06 (Д)'!$C$2:$C$100,0)+1,0))))/INDIRECT(CONCATENATE("'2018-06 (Д)'!H",TEXT(MATCH($C16,'2018-06 (Д)'!$C$2:$C$100,0)+1,0))))*100)</f>
        <v>3.2668069612060098</v>
      </c>
      <c r="AQ16" s="9">
        <f ca="1">IF(OR(INDIRECT(CONCATENATE("'2018-08 (Д)'!H",TEXT(MATCH($C16,'2018-08 (Д)'!$C$2:$C$100,0)+1,0)))="Н/Д",INDIRECT(CONCATENATE("'2018-07 (Д)'!H",TEXT(MATCH($C16,'2018-07 (Д)'!$C$2:$C$100,0)+1,0)))="Н/Д",AND(INDIRECT(CONCATENATE("'2018-08 (Д)'!H",TEXT(MATCH($C16,'2018-08 (Д)'!$C$2:$C$100,0)+1,0)))="Н/Д",INDIRECT(CONCATENATE("'2018-07 (Д)'!H",TEXT(MATCH($C16,'2018-07 (Д)'!$C$2:$C$100,0)+1,0))))),"Н/Д",((INDIRECT(CONCATENATE("'2018-08 (Д)'!H",TEXT(MATCH($C16,'2018-08 (Д)'!$C$2:$C$100,0)+1,0)))-INDIRECT(CONCATENATE("'2018-07 (Д)'!H",TEXT(MATCH($C16,'2018-07 (Д)'!$C$2:$C$100,0)+1,0))))/INDIRECT(CONCATENATE("'2018-07 (Д)'!H",TEXT(MATCH($C16,'2018-07 (Д)'!$C$2:$C$100,0)+1,0))))*100)</f>
        <v>13.044136838726864</v>
      </c>
      <c r="AR16" s="9">
        <f ca="1">IF(OR(INDIRECT(CONCATENATE("'2018-09 (Д)'!H",TEXT(MATCH($C16,'2018-09 (Д)'!$C$2:$C$100,0)+1,0)))="Н/Д",INDIRECT(CONCATENATE("'2018-08 (Д)'!H",TEXT(MATCH($C16,'2018-08 (Д)'!$C$2:$C$100,0)+1,0)))="Н/Д",AND(INDIRECT(CONCATENATE("'2018-09 (Д)'!H",TEXT(MATCH($C16,'2018-09 (Д)'!$C$2:$C$100,0)+1,0)))="Н/Д",INDIRECT(CONCATENATE("'2018-08 (Д)'!H",TEXT(MATCH($C16,'2018-08 (Д)'!$C$2:$C$100,0)+1,0))))),"Н/Д",((INDIRECT(CONCATENATE("'2018-09 (Д)'!H",TEXT(MATCH($C16,'2018-09 (Д)'!$C$2:$C$100,0)+1,0)))-INDIRECT(CONCATENATE("'2018-08 (Д)'!H",TEXT(MATCH($C16,'2018-08 (Д)'!$C$2:$C$100,0)+1,0))))/INDIRECT(CONCATENATE("'2018-08 (Д)'!H",TEXT(MATCH($C16,'2018-08 (Д)'!$C$2:$C$100,0)+1,0))))*100)</f>
        <v>-14.467299597319677</v>
      </c>
      <c r="AS16" s="9">
        <f ca="1">IF(OR(INDIRECT(CONCATENATE("'2018-10 (Д)'!H",TEXT(MATCH($C16,'2018-10 (Д)'!$C$2:$C$100,0)+1,0)))="Н/Д",INDIRECT(CONCATENATE("'2018-09 (Д)'!H",TEXT(MATCH($C16,'2018-09 (Д)'!$C$2:$C$100,0)+1,0)))="Н/Д",AND(INDIRECT(CONCATENATE("'2018-10 (Д)'!H",TEXT(MATCH($C16,'2018-10 (Д)'!$C$2:$C$100,0)+1,0)))="Н/Д",INDIRECT(CONCATENATE("'2018-09 (Д)'!H",TEXT(MATCH($C16,'2018-09 (Д)'!$C$2:$C$100,0)+1,0))))),"Н/Д",((INDIRECT(CONCATENATE("'2018-10 (Д)'!H",TEXT(MATCH($C16,'2018-10 (Д)'!$C$2:$C$100,0)+1,0)))-INDIRECT(CONCATENATE("'2018-09 (Д)'!H",TEXT(MATCH($C16,'2018-09 (Д)'!$C$2:$C$100,0)+1,0))))/INDIRECT(CONCATENATE("'2018-09 (Д)'!H",TEXT(MATCH($C16,'2018-09 (Д)'!$C$2:$C$100,0)+1,0))))*100)</f>
        <v>-9.8540834997150792</v>
      </c>
      <c r="AT16" s="9">
        <f ca="1">IF(OR(INDIRECT(CONCATENATE("'2018-11 (Д)'!H",TEXT(MATCH($C16,'2018-11 (Д)'!$C$2:$C$100,0)+1,0)))="Н/Д",INDIRECT(CONCATENATE("'2018-10 (Д)'!H",TEXT(MATCH($C16,'2018-10 (Д)'!$C$2:$C$100,0)+1,0)))="Н/Д",AND(INDIRECT(CONCATENATE("'2018-11 (Д)'!H",TEXT(MATCH($C16,'2018-11 (Д)'!$C$2:$C$100,0)+1,0)))="Н/Д",INDIRECT(CONCATENATE("'2018-10 (Д)'!H",TEXT(MATCH($C16,'2018-10 (Д)'!$C$2:$C$100,0)+1,0))))),"Н/Д",((INDIRECT(CONCATENATE("'2018-11 (Д)'!H",TEXT(MATCH($C16,'2018-11 (Д)'!$C$2:$C$100,0)+1,0)))-INDIRECT(CONCATENATE("'2018-10 (Д)'!H",TEXT(MATCH($C16,'2018-10 (Д)'!$C$2:$C$100,0)+1,0))))/INDIRECT(CONCATENATE("'2018-10 (Д)'!H",TEXT(MATCH($C16,'2018-10 (Д)'!$C$2:$C$100,0)+1,0))))*100)</f>
        <v>81.442816283196379</v>
      </c>
      <c r="AU16" s="9">
        <f ca="1">IF(OR(INDIRECT(CONCATENATE("'2018-12 (Д)'!H",TEXT(MATCH($C16,'2018-12 (Д)'!$C$2:$C$100,0)+1,0)))="Н/Д",INDIRECT(CONCATENATE("'2018-11 (Д)'!H",TEXT(MATCH($C16,'2018-11 (Д)'!$C$2:$C$100,0)+1,0)))="Н/Д",AND(INDIRECT(CONCATENATE("'2018-12 (Д)'!H",TEXT(MATCH($C16,'2018-12 (Д)'!$C$2:$C$100,0)+1,0)))="Н/Д",INDIRECT(CONCATENATE("'2018-11 (Д)'!H",TEXT(MATCH($C16,'2018-11 (Д)'!$C$2:$C$100,0)+1,0))))),"Н/Д",((INDIRECT(CONCATENATE("'2018-12 (Д)'!H",TEXT(MATCH($C16,'2018-12 (Д)'!$C$2:$C$100,0)+1,0)))-INDIRECT(CONCATENATE("'2018-11 (Д)'!H",TEXT(MATCH($C16,'2018-11 (Д)'!$C$2:$C$100,0)+1,0))))/INDIRECT(CONCATENATE("'2018-11 (Д)'!H",TEXT(MATCH($C16,'2018-11 (Д)'!$C$2:$C$100,0)+1,0))))*100)</f>
        <v>-29.110354484583841</v>
      </c>
      <c r="AV16" s="9"/>
      <c r="AW16" s="9">
        <f ca="1">IF(OR(INDIRECT(CONCATENATE("'2018-03 (Д)'!I",TEXT(MATCH($C16,'2018-03 (Д)'!$C$2:$C$100,0)+1,0)))="Н/Д",INDIRECT(CONCATENATE("'2018-02 (Д)'!I",TEXT(MATCH($C16,'2018-02 (Д)'!$C$2:$C$100,0)+1,0)))="Н/Д",AND(INDIRECT(CONCATENATE("'2018-03 (Д)'!I",TEXT(MATCH($C16,'2018-03 (Д)'!$C$2:$C$100,0)+1,0)))="Н/Д",INDIRECT(CONCATENATE("'2018-02 (Д)'!I",TEXT(MATCH($C16,'2018-02 (Д)'!$C$2:$C$100,0)+1,0))))),"Н/Д",((INDIRECT(CONCATENATE("'2018-03 (Д)'!I",TEXT(MATCH($C16,'2018-03 (Д)'!$C$2:$C$100,0)+1,0)))-INDIRECT(CONCATENATE("'2018-02 (Д)'!I",TEXT(MATCH($C16,'2018-02 (Д)'!$C$2:$C$100,0)+1,0))))/INDIRECT(CONCATENATE("'2018-02 (Д)'!I",TEXT(MATCH($C16,'2018-02 (Д)'!$C$2:$C$100,0)+1,0))))*100)</f>
        <v>-36.22102635943142</v>
      </c>
      <c r="AX16" s="9">
        <f ca="1">IF(OR(INDIRECT(CONCATENATE("'2018-04 (Д)'!I",TEXT(MATCH($C16,'2018-04 (Д)'!$C$2:$C$100,0)+1,0)))="Н/Д",INDIRECT(CONCATENATE("'2018-03 (Д)'!I",TEXT(MATCH($C16,'2018-03 (Д)'!$C$2:$C$100,0)+1,0)))="Н/Д",AND(INDIRECT(CONCATENATE("'2018-04 (Д)'!I",TEXT(MATCH($C16,'2018-04 (Д)'!$C$2:$C$100,0)+1,0)))="Н/Д",INDIRECT(CONCATENATE("'2018-03 (Д)'!I",TEXT(MATCH($C16,'2018-03 (Д)'!$C$2:$C$100,0)+1,0))))),"Н/Д",((INDIRECT(CONCATENATE("'2018-04 (Д)'!I",TEXT(MATCH($C16,'2018-04 (Д)'!$C$2:$C$100,0)+1,0)))-INDIRECT(CONCATENATE("'2018-03 (Д)'!I",TEXT(MATCH($C16,'2018-03 (Д)'!$C$2:$C$100,0)+1,0))))/INDIRECT(CONCATENATE("'2018-03 (Д)'!I",TEXT(MATCH($C16,'2018-03 (Д)'!$C$2:$C$100,0)+1,0))))*100)</f>
        <v>87.454921052840376</v>
      </c>
      <c r="AY16" s="9">
        <f ca="1">IF(OR(INDIRECT(CONCATENATE("'2018-05 (Д)'!I",TEXT(MATCH($C16,'2018-05 (Д)'!$C$2:$C$100,0)+1,0)))="Н/Д",INDIRECT(CONCATENATE("'2018-04 (Д)'!I",TEXT(MATCH($C16,'2018-04 (Д)'!$C$2:$C$100,0)+1,0)))="Н/Д",AND(INDIRECT(CONCATENATE("'2018-05 (Д)'!I",TEXT(MATCH($C16,'2018-05 (Д)'!$C$2:$C$100,0)+1,0)))="Н/Д",INDIRECT(CONCATENATE("'2018-04 (Д)'!I",TEXT(MATCH($C16,'2018-04 (Д)'!$C$2:$C$100,0)+1,0))))),"Н/Д",((INDIRECT(CONCATENATE("'2018-05 (Д)'!I",TEXT(MATCH($C16,'2018-05 (Д)'!$C$2:$C$100,0)+1,0)))-INDIRECT(CONCATENATE("'2018-04 (Д)'!I",TEXT(MATCH($C16,'2018-04 (Д)'!$C$2:$C$100,0)+1,0))))/INDIRECT(CONCATENATE("'2018-04 (Д)'!I",TEXT(MATCH($C16,'2018-04 (Д)'!$C$2:$C$100,0)+1,0))))*100)</f>
        <v>-5.6091418412325487</v>
      </c>
      <c r="AZ16" s="9">
        <f ca="1">IF(OR(INDIRECT(CONCATENATE("'2018-06 (Д)'!I",TEXT(MATCH($C16,'2018-06 (Д)'!$C$2:$C$100,0)+1,0)))="Н/Д",INDIRECT(CONCATENATE("'2018-05 (Д)'!I",TEXT(MATCH($C16,'2018-05 (Д)'!$C$2:$C$100,0)+1,0)))="Н/Д",AND(INDIRECT(CONCATENATE("'2018-06 (Д)'!I",TEXT(MATCH($C16,'2018-06 (Д)'!$C$2:$C$100,0)+1,0)))="Н/Д",INDIRECT(CONCATENATE("'2018-05 (Д)'!I",TEXT(MATCH($C16,'2018-05 (Д)'!$C$2:$C$100,0)+1,0))))),"Н/Д",((INDIRECT(CONCATENATE("'2018-06 (Д)'!I",TEXT(MATCH($C16,'2018-06 (Д)'!$C$2:$C$100,0)+1,0)))-INDIRECT(CONCATENATE("'2018-05 (Д)'!I",TEXT(MATCH($C16,'2018-05 (Д)'!$C$2:$C$100,0)+1,0))))/INDIRECT(CONCATENATE("'2018-05 (Д)'!I",TEXT(MATCH($C16,'2018-05 (Д)'!$C$2:$C$100,0)+1,0))))*100)</f>
        <v>5.7474821256094657</v>
      </c>
      <c r="BA16" s="9">
        <f ca="1">IF(OR(INDIRECT(CONCATENATE("'2018-07 (Д)'!I",TEXT(MATCH($C16,'2018-07 (Д)'!$C$2:$C$100,0)+1,0)))="Н/Д",INDIRECT(CONCATENATE("'2018-06 (Д)'!I",TEXT(MATCH($C16,'2018-06 (Д)'!$C$2:$C$100,0)+1,0)))="Н/Д",AND(INDIRECT(CONCATENATE("'2018-07 (Д)'!I",TEXT(MATCH($C16,'2018-07 (Д)'!$C$2:$C$100,0)+1,0)))="Н/Д",INDIRECT(CONCATENATE("'2018-06 (Д)'!I",TEXT(MATCH($C16,'2018-06 (Д)'!$C$2:$C$100,0)+1,0))))),"Н/Д",((INDIRECT(CONCATENATE("'2018-07 (Д)'!I",TEXT(MATCH($C16,'2018-07 (Д)'!$C$2:$C$100,0)+1,0)))-INDIRECT(CONCATENATE("'2018-06 (Д)'!I",TEXT(MATCH($C16,'2018-06 (Д)'!$C$2:$C$100,0)+1,0))))/INDIRECT(CONCATENATE("'2018-06 (Д)'!I",TEXT(MATCH($C16,'2018-06 (Д)'!$C$2:$C$100,0)+1,0))))*100)</f>
        <v>1.8917220477673393</v>
      </c>
      <c r="BB16" s="9">
        <f ca="1">IF(OR(INDIRECT(CONCATENATE("'2018-08 (Д)'!I",TEXT(MATCH($C16,'2018-08 (Д)'!$C$2:$C$100,0)+1,0)))="Н/Д",INDIRECT(CONCATENATE("'2018-07 (Д)'!I",TEXT(MATCH($C16,'2018-07 (Д)'!$C$2:$C$100,0)+1,0)))="Н/Д",AND(INDIRECT(CONCATENATE("'2018-08 (Д)'!I",TEXT(MATCH($C16,'2018-08 (Д)'!$C$2:$C$100,0)+1,0)))="Н/Д",INDIRECT(CONCATENATE("'2018-07 (Д)'!I",TEXT(MATCH($C16,'2018-07 (Д)'!$C$2:$C$100,0)+1,0))))),"Н/Д",((INDIRECT(CONCATENATE("'2018-08 (Д)'!I",TEXT(MATCH($C16,'2018-08 (Д)'!$C$2:$C$100,0)+1,0)))-INDIRECT(CONCATENATE("'2018-07 (Д)'!I",TEXT(MATCH($C16,'2018-07 (Д)'!$C$2:$C$100,0)+1,0))))/INDIRECT(CONCATENATE("'2018-07 (Д)'!I",TEXT(MATCH($C16,'2018-07 (Д)'!$C$2:$C$100,0)+1,0))))*100)</f>
        <v>6.7655877212302968</v>
      </c>
      <c r="BC16" s="9">
        <f ca="1">IF(OR(INDIRECT(CONCATENATE("'2018-09 (Д)'!I",TEXT(MATCH($C16,'2018-09 (Д)'!$C$2:$C$100,0)+1,0)))="Н/Д",INDIRECT(CONCATENATE("'2018-08 (Д)'!I",TEXT(MATCH($C16,'2018-08 (Д)'!$C$2:$C$100,0)+1,0)))="Н/Д",AND(INDIRECT(CONCATENATE("'2018-09 (Д)'!I",TEXT(MATCH($C16,'2018-09 (Д)'!$C$2:$C$100,0)+1,0)))="Н/Д",INDIRECT(CONCATENATE("'2018-08 (Д)'!I",TEXT(MATCH($C16,'2018-08 (Д)'!$C$2:$C$100,0)+1,0))))),"Н/Д",((INDIRECT(CONCATENATE("'2018-09 (Д)'!I",TEXT(MATCH($C16,'2018-09 (Д)'!$C$2:$C$100,0)+1,0)))-INDIRECT(CONCATENATE("'2018-08 (Д)'!I",TEXT(MATCH($C16,'2018-08 (Д)'!$C$2:$C$100,0)+1,0))))/INDIRECT(CONCATENATE("'2018-08 (Д)'!I",TEXT(MATCH($C16,'2018-08 (Д)'!$C$2:$C$100,0)+1,0))))*100)</f>
        <v>-1.0547644747643212</v>
      </c>
      <c r="BD16" s="9">
        <f ca="1">IF(OR(INDIRECT(CONCATENATE("'2018-10 (Д)'!I",TEXT(MATCH($C16,'2018-10 (Д)'!$C$2:$C$100,0)+1,0)))="Н/Д",INDIRECT(CONCATENATE("'2018-09 (Д)'!I",TEXT(MATCH($C16,'2018-09 (Д)'!$C$2:$C$100,0)+1,0)))="Н/Д",AND(INDIRECT(CONCATENATE("'2018-10 (Д)'!I",TEXT(MATCH($C16,'2018-10 (Д)'!$C$2:$C$100,0)+1,0)))="Н/Д",INDIRECT(CONCATENATE("'2018-09 (Д)'!I",TEXT(MATCH($C16,'2018-09 (Д)'!$C$2:$C$100,0)+1,0))))),"Н/Д",((INDIRECT(CONCATENATE("'2018-10 (Д)'!I",TEXT(MATCH($C16,'2018-10 (Д)'!$C$2:$C$100,0)+1,0)))-INDIRECT(CONCATENATE("'2018-09 (Д)'!I",TEXT(MATCH($C16,'2018-09 (Д)'!$C$2:$C$100,0)+1,0))))/INDIRECT(CONCATENATE("'2018-09 (Д)'!I",TEXT(MATCH($C16,'2018-09 (Д)'!$C$2:$C$100,0)+1,0))))*100)</f>
        <v>-7.3404616546859298</v>
      </c>
      <c r="BE16" s="9">
        <f ca="1">IF(OR(INDIRECT(CONCATENATE("'2018-11 (Д)'!I",TEXT(MATCH($C16,'2018-11 (Д)'!$C$2:$C$100,0)+1,0)))="Н/Д",INDIRECT(CONCATENATE("'2018-10 (Д)'!I",TEXT(MATCH($C16,'2018-10 (Д)'!$C$2:$C$100,0)+1,0)))="Н/Д",AND(INDIRECT(CONCATENATE("'2018-11 (Д)'!I",TEXT(MATCH($C16,'2018-11 (Д)'!$C$2:$C$100,0)+1,0)))="Н/Д",INDIRECT(CONCATENATE("'2018-10 (Д)'!I",TEXT(MATCH($C16,'2018-10 (Д)'!$C$2:$C$100,0)+1,0))))),"Н/Д",((INDIRECT(CONCATENATE("'2018-11 (Д)'!I",TEXT(MATCH($C16,'2018-11 (Д)'!$C$2:$C$100,0)+1,0)))-INDIRECT(CONCATENATE("'2018-10 (Д)'!I",TEXT(MATCH($C16,'2018-10 (Д)'!$C$2:$C$100,0)+1,0))))/INDIRECT(CONCATENATE("'2018-10 (Д)'!I",TEXT(MATCH($C16,'2018-10 (Д)'!$C$2:$C$100,0)+1,0))))*100)</f>
        <v>-8.3770692267898728</v>
      </c>
      <c r="BF16" s="9">
        <f ca="1">IF(OR(INDIRECT(CONCATENATE("'2018-12 (Д)'!I",TEXT(MATCH($C16,'2018-12 (Д)'!$C$2:$C$100,0)+1,0)))="Н/Д",INDIRECT(CONCATENATE("'2018-11 (Д)'!I",TEXT(MATCH($C16,'2018-11 (Д)'!$C$2:$C$100,0)+1,0)))="Н/Д",AND(INDIRECT(CONCATENATE("'2018-12 (Д)'!I",TEXT(MATCH($C16,'2018-12 (Д)'!$C$2:$C$100,0)+1,0)))="Н/Д",INDIRECT(CONCATENATE("'2018-11 (Д)'!I",TEXT(MATCH($C16,'2018-11 (Д)'!$C$2:$C$100,0)+1,0))))),"Н/Д",((INDIRECT(CONCATENATE("'2018-12 (Д)'!I",TEXT(MATCH($C16,'2018-12 (Д)'!$C$2:$C$100,0)+1,0)))-INDIRECT(CONCATENATE("'2018-11 (Д)'!I",TEXT(MATCH($C16,'2018-11 (Д)'!$C$2:$C$100,0)+1,0))))/INDIRECT(CONCATENATE("'2018-11 (Д)'!I",TEXT(MATCH($C16,'2018-11 (Д)'!$C$2:$C$100,0)+1,0))))*100)</f>
        <v>0.66091917517310983</v>
      </c>
      <c r="BG16" s="9"/>
      <c r="BH16" s="9" t="str">
        <f ca="1">IF(OR(INDIRECT(CONCATENATE("'2018-03 (Д)'!J",TEXT(MATCH($C16,'2018-03 (Д)'!$C$2:$C$100,0)+1,0)))="Н/Д",INDIRECT(CONCATENATE("'2018-02 (Д)'!J",TEXT(MATCH($C16,'2018-02 (Д)'!$C$2:$C$100,0)+1,0)))="Н/Д",AND(INDIRECT(CONCATENATE("'2018-03 (Д)'!J",TEXT(MATCH($C16,'2018-03 (Д)'!$C$2:$C$100,0)+1,0)))="Н/Д",INDIRECT(CONCATENATE("'2018-02 (Д)'!J",TEXT(MATCH($C16,'2018-02 (Д)'!$C$2:$C$100,0)+1,0))))),"Н/Д",((INDIRECT(CONCATENATE("'2018-03 (Д)'!J",TEXT(MATCH($C16,'2018-03 (Д)'!$C$2:$C$100,0)+1,0)))-INDIRECT(CONCATENATE("'2018-02 (Д)'!J",TEXT(MATCH($C16,'2018-02 (Д)'!$C$2:$C$100,0)+1,0))))/INDIRECT(CONCATENATE("'2018-02 (Д)'!J",TEXT(MATCH($C16,'2018-02 (Д)'!$C$2:$C$100,0)+1,0))))*100)</f>
        <v>Н/Д</v>
      </c>
      <c r="BI16" s="9" t="str">
        <f ca="1">IF(OR(INDIRECT(CONCATENATE("'2018-04 (Д)'!J",TEXT(MATCH($C16,'2018-04 (Д)'!$C$2:$C$100,0)+1,0)))="Н/Д",INDIRECT(CONCATENATE("'2018-03 (Д)'!J",TEXT(MATCH($C16,'2018-03 (Д)'!$C$2:$C$100,0)+1,0)))="Н/Д",AND(INDIRECT(CONCATENATE("'2018-04 (Д)'!J",TEXT(MATCH($C16,'2018-04 (Д)'!$C$2:$C$100,0)+1,0)))="Н/Д",INDIRECT(CONCATENATE("'2018-03 (Д)'!J",TEXT(MATCH($C16,'2018-03 (Д)'!$C$2:$C$100,0)+1,0))))),"Н/Д",((INDIRECT(CONCATENATE("'2018-04 (Д)'!J",TEXT(MATCH($C16,'2018-04 (Д)'!$C$2:$C$100,0)+1,0)))-INDIRECT(CONCATENATE("'2018-03 (Д)'!J",TEXT(MATCH($C16,'2018-03 (Д)'!$C$2:$C$100,0)+1,0))))/INDIRECT(CONCATENATE("'2018-03 (Д)'!J",TEXT(MATCH($C16,'2018-03 (Д)'!$C$2:$C$100,0)+1,0))))*100)</f>
        <v>Н/Д</v>
      </c>
      <c r="BJ16" s="9" t="str">
        <f ca="1">IF(OR(INDIRECT(CONCATENATE("'2018-05 (Д)'!J",TEXT(MATCH($C16,'2018-05 (Д)'!$C$2:$C$100,0)+1,0)))="Н/Д",INDIRECT(CONCATENATE("'2018-04 (Д)'!J",TEXT(MATCH($C16,'2018-04 (Д)'!$C$2:$C$100,0)+1,0)))="Н/Д",AND(INDIRECT(CONCATENATE("'2018-05 (Д)'!J",TEXT(MATCH($C16,'2018-05 (Д)'!$C$2:$C$100,0)+1,0)))="Н/Д",INDIRECT(CONCATENATE("'2018-04 (Д)'!J",TEXT(MATCH($C16,'2018-04 (Д)'!$C$2:$C$100,0)+1,0))))),"Н/Д",((INDIRECT(CONCATENATE("'2018-05 (Д)'!J",TEXT(MATCH($C16,'2018-05 (Д)'!$C$2:$C$100,0)+1,0)))-INDIRECT(CONCATENATE("'2018-04 (Д)'!J",TEXT(MATCH($C16,'2018-04 (Д)'!$C$2:$C$100,0)+1,0))))/INDIRECT(CONCATENATE("'2018-04 (Д)'!J",TEXT(MATCH($C16,'2018-04 (Д)'!$C$2:$C$100,0)+1,0))))*100)</f>
        <v>Н/Д</v>
      </c>
      <c r="BK16" s="9" t="str">
        <f ca="1">IF(OR(INDIRECT(CONCATENATE("'2018-06 (Д)'!J",TEXT(MATCH($C16,'2018-06 (Д)'!$C$2:$C$100,0)+1,0)))="Н/Д",INDIRECT(CONCATENATE("'2018-05 (Д)'!J",TEXT(MATCH($C16,'2018-05 (Д)'!$C$2:$C$100,0)+1,0)))="Н/Д",AND(INDIRECT(CONCATENATE("'2018-06 (Д)'!J",TEXT(MATCH($C16,'2018-06 (Д)'!$C$2:$C$100,0)+1,0)))="Н/Д",INDIRECT(CONCATENATE("'2018-05 (Д)'!J",TEXT(MATCH($C16,'2018-05 (Д)'!$C$2:$C$100,0)+1,0))))),"Н/Д",((INDIRECT(CONCATENATE("'2018-06 (Д)'!J",TEXT(MATCH($C16,'2018-06 (Д)'!$C$2:$C$100,0)+1,0)))-INDIRECT(CONCATENATE("'2018-05 (Д)'!J",TEXT(MATCH($C16,'2018-05 (Д)'!$C$2:$C$100,0)+1,0))))/INDIRECT(CONCATENATE("'2018-05 (Д)'!J",TEXT(MATCH($C16,'2018-05 (Д)'!$C$2:$C$100,0)+1,0))))*100)</f>
        <v>Н/Д</v>
      </c>
      <c r="BL16" s="9" t="str">
        <f ca="1">IF(OR(INDIRECT(CONCATENATE("'2018-07 (Д)'!J",TEXT(MATCH($C16,'2018-07 (Д)'!$C$2:$C$100,0)+1,0)))="Н/Д",INDIRECT(CONCATENATE("'2018-06 (Д)'!J",TEXT(MATCH($C16,'2018-06 (Д)'!$C$2:$C$100,0)+1,0)))="Н/Д",AND(INDIRECT(CONCATENATE("'2018-07 (Д)'!J",TEXT(MATCH($C16,'2018-07 (Д)'!$C$2:$C$100,0)+1,0)))="Н/Д",INDIRECT(CONCATENATE("'2018-06 (Д)'!J",TEXT(MATCH($C16,'2018-06 (Д)'!$C$2:$C$100,0)+1,0))))),"Н/Д",((INDIRECT(CONCATENATE("'2018-07 (Д)'!J",TEXT(MATCH($C16,'2018-07 (Д)'!$C$2:$C$100,0)+1,0)))-INDIRECT(CONCATENATE("'2018-06 (Д)'!J",TEXT(MATCH($C16,'2018-06 (Д)'!$C$2:$C$100,0)+1,0))))/INDIRECT(CONCATENATE("'2018-06 (Д)'!J",TEXT(MATCH($C16,'2018-06 (Д)'!$C$2:$C$100,0)+1,0))))*100)</f>
        <v>Н/Д</v>
      </c>
      <c r="BM16" s="9" t="str">
        <f ca="1">IF(OR(INDIRECT(CONCATENATE("'2018-08 (Д)'!J",TEXT(MATCH($C16,'2018-08 (Д)'!$C$2:$C$100,0)+1,0)))="Н/Д",INDIRECT(CONCATENATE("'2018-07 (Д)'!J",TEXT(MATCH($C16,'2018-07 (Д)'!$C$2:$C$100,0)+1,0)))="Н/Д",AND(INDIRECT(CONCATENATE("'2018-08 (Д)'!J",TEXT(MATCH($C16,'2018-08 (Д)'!$C$2:$C$100,0)+1,0)))="Н/Д",INDIRECT(CONCATENATE("'2018-07 (Д)'!J",TEXT(MATCH($C16,'2018-07 (Д)'!$C$2:$C$100,0)+1,0))))),"Н/Д",((INDIRECT(CONCATENATE("'2018-08 (Д)'!J",TEXT(MATCH($C16,'2018-08 (Д)'!$C$2:$C$100,0)+1,0)))-INDIRECT(CONCATENATE("'2018-07 (Д)'!J",TEXT(MATCH($C16,'2018-07 (Д)'!$C$2:$C$100,0)+1,0))))/INDIRECT(CONCATENATE("'2018-07 (Д)'!J",TEXT(MATCH($C16,'2018-07 (Д)'!$C$2:$C$100,0)+1,0))))*100)</f>
        <v>Н/Д</v>
      </c>
      <c r="BN16" s="9" t="str">
        <f ca="1">IF(OR(INDIRECT(CONCATENATE("'2018-09 (Д)'!J",TEXT(MATCH($C16,'2018-09 (Д)'!$C$2:$C$100,0)+1,0)))="Н/Д",INDIRECT(CONCATENATE("'2018-08 (Д)'!J",TEXT(MATCH($C16,'2018-08 (Д)'!$C$2:$C$100,0)+1,0)))="Н/Д",AND(INDIRECT(CONCATENATE("'2018-09 (Д)'!J",TEXT(MATCH($C16,'2018-09 (Д)'!$C$2:$C$100,0)+1,0)))="Н/Д",INDIRECT(CONCATENATE("'2018-08 (Д)'!J",TEXT(MATCH($C16,'2018-08 (Д)'!$C$2:$C$100,0)+1,0))))),"Н/Д",((INDIRECT(CONCATENATE("'2018-09 (Д)'!J",TEXT(MATCH($C16,'2018-09 (Д)'!$C$2:$C$100,0)+1,0)))-INDIRECT(CONCATENATE("'2018-08 (Д)'!J",TEXT(MATCH($C16,'2018-08 (Д)'!$C$2:$C$100,0)+1,0))))/INDIRECT(CONCATENATE("'2018-08 (Д)'!J",TEXT(MATCH($C16,'2018-08 (Д)'!$C$2:$C$100,0)+1,0))))*100)</f>
        <v>Н/Д</v>
      </c>
      <c r="BO16" s="9" t="str">
        <f ca="1">IF(OR(INDIRECT(CONCATENATE("'2018-10 (Д)'!J",TEXT(MATCH($C16,'2018-10 (Д)'!$C$2:$C$100,0)+1,0)))="Н/Д",INDIRECT(CONCATENATE("'2018-09 (Д)'!J",TEXT(MATCH($C16,'2018-09 (Д)'!$C$2:$C$100,0)+1,0)))="Н/Д",AND(INDIRECT(CONCATENATE("'2018-10 (Д)'!J",TEXT(MATCH($C16,'2018-10 (Д)'!$C$2:$C$100,0)+1,0)))="Н/Д",INDIRECT(CONCATENATE("'2018-09 (Д)'!J",TEXT(MATCH($C16,'2018-09 (Д)'!$C$2:$C$100,0)+1,0))))),"Н/Д",((INDIRECT(CONCATENATE("'2018-10 (Д)'!J",TEXT(MATCH($C16,'2018-10 (Д)'!$C$2:$C$100,0)+1,0)))-INDIRECT(CONCATENATE("'2018-09 (Д)'!J",TEXT(MATCH($C16,'2018-09 (Д)'!$C$2:$C$100,0)+1,0))))/INDIRECT(CONCATENATE("'2018-09 (Д)'!J",TEXT(MATCH($C16,'2018-09 (Д)'!$C$2:$C$100,0)+1,0))))*100)</f>
        <v>Н/Д</v>
      </c>
      <c r="BP16" s="9" t="str">
        <f ca="1">IF(OR(INDIRECT(CONCATENATE("'2018-11 (Д)'!J",TEXT(MATCH($C16,'2018-11 (Д)'!$C$2:$C$100,0)+1,0)))="Н/Д",INDIRECT(CONCATENATE("'2018-10 (Д)'!J",TEXT(MATCH($C16,'2018-10 (Д)'!$C$2:$C$100,0)+1,0)))="Н/Д",AND(INDIRECT(CONCATENATE("'2018-11 (Д)'!J",TEXT(MATCH($C16,'2018-11 (Д)'!$C$2:$C$100,0)+1,0)))="Н/Д",INDIRECT(CONCATENATE("'2018-10 (Д)'!J",TEXT(MATCH($C16,'2018-10 (Д)'!$C$2:$C$100,0)+1,0))))),"Н/Д",((INDIRECT(CONCATENATE("'2018-11 (Д)'!J",TEXT(MATCH($C16,'2018-11 (Д)'!$C$2:$C$100,0)+1,0)))-INDIRECT(CONCATENATE("'2018-10 (Д)'!J",TEXT(MATCH($C16,'2018-10 (Д)'!$C$2:$C$100,0)+1,0))))/INDIRECT(CONCATENATE("'2018-10 (Д)'!J",TEXT(MATCH($C16,'2018-10 (Д)'!$C$2:$C$100,0)+1,0))))*100)</f>
        <v>Н/Д</v>
      </c>
      <c r="BQ16" s="9" t="str">
        <f ca="1">IF(OR(INDIRECT(CONCATENATE("'2018-12 (Д)'!J",TEXT(MATCH($C16,'2018-12 (Д)'!$C$2:$C$100,0)+1,0)))="Н/Д",INDIRECT(CONCATENATE("'2018-11 (Д)'!J",TEXT(MATCH($C16,'2018-11 (Д)'!$C$2:$C$100,0)+1,0)))="Н/Д",AND(INDIRECT(CONCATENATE("'2018-12 (Д)'!J",TEXT(MATCH($C16,'2018-12 (Д)'!$C$2:$C$100,0)+1,0)))="Н/Д",INDIRECT(CONCATENATE("'2018-11 (Д)'!J",TEXT(MATCH($C16,'2018-11 (Д)'!$C$2:$C$100,0)+1,0))))),"Н/Д",((INDIRECT(CONCATENATE("'2018-12 (Д)'!J",TEXT(MATCH($C16,'2018-12 (Д)'!$C$2:$C$100,0)+1,0)))-INDIRECT(CONCATENATE("'2018-11 (Д)'!J",TEXT(MATCH($C16,'2018-11 (Д)'!$C$2:$C$100,0)+1,0))))/INDIRECT(CONCATENATE("'2018-11 (Д)'!J",TEXT(MATCH($C16,'2018-11 (Д)'!$C$2:$C$100,0)+1,0))))*100)</f>
        <v>Н/Д</v>
      </c>
      <c r="BR16" s="9"/>
      <c r="BS16" s="9">
        <f ca="1">IF(OR(INDIRECT(CONCATENATE("'2018-03 (Д)'!K",TEXT(MATCH($C16,'2018-03 (Д)'!$C$2:$C$100,0)+1,0)))="Н/Д",INDIRECT(CONCATENATE("'2018-02 (Д)'!K",TEXT(MATCH($C16,'2018-02 (Д)'!$C$2:$C$100,0)+1,0)))="Н/Д",AND(INDIRECT(CONCATENATE("'2018-03 (Д)'!K",TEXT(MATCH($C16,'2018-03 (Д)'!$C$2:$C$100,0)+1,0)))="Н/Д",INDIRECT(CONCATENATE("'2018-02 (Д)'!K",TEXT(MATCH($C16,'2018-02 (Д)'!$C$2:$C$100,0)+1,0))))),"Н/Д",((INDIRECT(CONCATENATE("'2018-03 (Д)'!K",TEXT(MATCH($C16,'2018-03 (Д)'!$C$2:$C$100,0)+1,0)))-INDIRECT(CONCATENATE("'2018-02 (Д)'!K",TEXT(MATCH($C16,'2018-02 (Д)'!$C$2:$C$100,0)+1,0))))/INDIRECT(CONCATENATE("'2018-02 (Д)'!K",TEXT(MATCH($C16,'2018-02 (Д)'!$C$2:$C$100,0)+1,0))))*100)</f>
        <v>-47.062520794441696</v>
      </c>
      <c r="BT16" s="9">
        <f ca="1">IF(OR(INDIRECT(CONCATENATE("'2018-04 (Д)'!K",TEXT(MATCH($C16,'2018-04 (Д)'!$C$2:$C$100,0)+1,0)))="Н/Д",INDIRECT(CONCATENATE("'2018-03 (Д)'!K",TEXT(MATCH($C16,'2018-03 (Д)'!$C$2:$C$100,0)+1,0)))="Н/Д",AND(INDIRECT(CONCATENATE("'2018-04 (Д)'!K",TEXT(MATCH($C16,'2018-04 (Д)'!$C$2:$C$100,0)+1,0)))="Н/Д",INDIRECT(CONCATENATE("'2018-03 (Д)'!K",TEXT(MATCH($C16,'2018-03 (Д)'!$C$2:$C$100,0)+1,0))))),"Н/Д",((INDIRECT(CONCATENATE("'2018-04 (Д)'!K",TEXT(MATCH($C16,'2018-04 (Д)'!$C$2:$C$100,0)+1,0)))-INDIRECT(CONCATENATE("'2018-03 (Д)'!K",TEXT(MATCH($C16,'2018-03 (Д)'!$C$2:$C$100,0)+1,0))))/INDIRECT(CONCATENATE("'2018-03 (Д)'!K",TEXT(MATCH($C16,'2018-03 (Д)'!$C$2:$C$100,0)+1,0))))*100)</f>
        <v>204.81032421449518</v>
      </c>
      <c r="BU16" s="9">
        <f ca="1">IF(OR(INDIRECT(CONCATENATE("'2018-05 (Д)'!K",TEXT(MATCH($C16,'2018-05 (Д)'!$C$2:$C$100,0)+1,0)))="Н/Д",INDIRECT(CONCATENATE("'2018-04 (Д)'!K",TEXT(MATCH($C16,'2018-04 (Д)'!$C$2:$C$100,0)+1,0)))="Н/Д",AND(INDIRECT(CONCATENATE("'2018-05 (Д)'!K",TEXT(MATCH($C16,'2018-05 (Д)'!$C$2:$C$100,0)+1,0)))="Н/Д",INDIRECT(CONCATENATE("'2018-04 (Д)'!K",TEXT(MATCH($C16,'2018-04 (Д)'!$C$2:$C$100,0)+1,0))))),"Н/Д",((INDIRECT(CONCATENATE("'2018-05 (Д)'!K",TEXT(MATCH($C16,'2018-05 (Д)'!$C$2:$C$100,0)+1,0)))-INDIRECT(CONCATENATE("'2018-04 (Д)'!K",TEXT(MATCH($C16,'2018-04 (Д)'!$C$2:$C$100,0)+1,0))))/INDIRECT(CONCATENATE("'2018-04 (Д)'!K",TEXT(MATCH($C16,'2018-04 (Д)'!$C$2:$C$100,0)+1,0))))*100)</f>
        <v>134.10274682291475</v>
      </c>
      <c r="BV16" s="9">
        <f ca="1">IF(OR(INDIRECT(CONCATENATE("'2018-06 (Д)'!K",TEXT(MATCH($C16,'2018-06 (Д)'!$C$2:$C$100,0)+1,0)))="Н/Д",INDIRECT(CONCATENATE("'2018-05 (Д)'!K",TEXT(MATCH($C16,'2018-05 (Д)'!$C$2:$C$100,0)+1,0)))="Н/Д",AND(INDIRECT(CONCATENATE("'2018-06 (Д)'!K",TEXT(MATCH($C16,'2018-06 (Д)'!$C$2:$C$100,0)+1,0)))="Н/Д",INDIRECT(CONCATENATE("'2018-05 (Д)'!K",TEXT(MATCH($C16,'2018-05 (Д)'!$C$2:$C$100,0)+1,0))))),"Н/Д",((INDIRECT(CONCATENATE("'2018-06 (Д)'!K",TEXT(MATCH($C16,'2018-06 (Д)'!$C$2:$C$100,0)+1,0)))-INDIRECT(CONCATENATE("'2018-05 (Д)'!K",TEXT(MATCH($C16,'2018-05 (Д)'!$C$2:$C$100,0)+1,0))))/INDIRECT(CONCATENATE("'2018-05 (Д)'!K",TEXT(MATCH($C16,'2018-05 (Д)'!$C$2:$C$100,0)+1,0))))*100)</f>
        <v>-79.573291915658118</v>
      </c>
      <c r="BW16" s="9">
        <f ca="1">IF(OR(INDIRECT(CONCATENATE("'2018-07 (Д)'!K",TEXT(MATCH($C16,'2018-07 (Д)'!$C$2:$C$100,0)+1,0)))="Н/Д",INDIRECT(CONCATENATE("'2018-06 (Д)'!K",TEXT(MATCH($C16,'2018-06 (Д)'!$C$2:$C$100,0)+1,0)))="Н/Д",AND(INDIRECT(CONCATENATE("'2018-07 (Д)'!K",TEXT(MATCH($C16,'2018-07 (Д)'!$C$2:$C$100,0)+1,0)))="Н/Д",INDIRECT(CONCATENATE("'2018-06 (Д)'!K",TEXT(MATCH($C16,'2018-06 (Д)'!$C$2:$C$100,0)+1,0))))),"Н/Д",((INDIRECT(CONCATENATE("'2018-07 (Д)'!K",TEXT(MATCH($C16,'2018-07 (Д)'!$C$2:$C$100,0)+1,0)))-INDIRECT(CONCATENATE("'2018-06 (Д)'!K",TEXT(MATCH($C16,'2018-06 (Д)'!$C$2:$C$100,0)+1,0))))/INDIRECT(CONCATENATE("'2018-06 (Д)'!K",TEXT(MATCH($C16,'2018-06 (Д)'!$C$2:$C$100,0)+1,0))))*100)</f>
        <v>-56.385740764407252</v>
      </c>
      <c r="BX16" s="9">
        <f ca="1">IF(OR(INDIRECT(CONCATENATE("'2018-08 (Д)'!K",TEXT(MATCH($C16,'2018-08 (Д)'!$C$2:$C$100,0)+1,0)))="Н/Д",INDIRECT(CONCATENATE("'2018-07 (Д)'!K",TEXT(MATCH($C16,'2018-07 (Д)'!$C$2:$C$100,0)+1,0)))="Н/Д",AND(INDIRECT(CONCATENATE("'2018-08 (Д)'!K",TEXT(MATCH($C16,'2018-08 (Д)'!$C$2:$C$100,0)+1,0)))="Н/Д",INDIRECT(CONCATENATE("'2018-07 (Д)'!K",TEXT(MATCH($C16,'2018-07 (Д)'!$C$2:$C$100,0)+1,0))))),"Н/Д",((INDIRECT(CONCATENATE("'2018-08 (Д)'!K",TEXT(MATCH($C16,'2018-08 (Д)'!$C$2:$C$100,0)+1,0)))-INDIRECT(CONCATENATE("'2018-07 (Д)'!K",TEXT(MATCH($C16,'2018-07 (Д)'!$C$2:$C$100,0)+1,0))))/INDIRECT(CONCATENATE("'2018-07 (Д)'!K",TEXT(MATCH($C16,'2018-07 (Д)'!$C$2:$C$100,0)+1,0))))*100)</f>
        <v>760.56668969273642</v>
      </c>
      <c r="BY16" s="9">
        <f ca="1">IF(OR(INDIRECT(CONCATENATE("'2018-09 (Д)'!K",TEXT(MATCH($C16,'2018-09 (Д)'!$C$2:$C$100,0)+1,0)))="Н/Д",INDIRECT(CONCATENATE("'2018-08 (Д)'!K",TEXT(MATCH($C16,'2018-08 (Д)'!$C$2:$C$100,0)+1,0)))="Н/Д",AND(INDIRECT(CONCATENATE("'2018-09 (Д)'!K",TEXT(MATCH($C16,'2018-09 (Д)'!$C$2:$C$100,0)+1,0)))="Н/Д",INDIRECT(CONCATENATE("'2018-08 (Д)'!K",TEXT(MATCH($C16,'2018-08 (Д)'!$C$2:$C$100,0)+1,0))))),"Н/Д",((INDIRECT(CONCATENATE("'2018-09 (Д)'!K",TEXT(MATCH($C16,'2018-09 (Д)'!$C$2:$C$100,0)+1,0)))-INDIRECT(CONCATENATE("'2018-08 (Д)'!K",TEXT(MATCH($C16,'2018-08 (Д)'!$C$2:$C$100,0)+1,0))))/INDIRECT(CONCATENATE("'2018-08 (Д)'!K",TEXT(MATCH($C16,'2018-08 (Д)'!$C$2:$C$100,0)+1,0))))*100)</f>
        <v>-89.188837224726484</v>
      </c>
      <c r="BZ16" s="9">
        <f ca="1">IF(OR(INDIRECT(CONCATENATE("'2018-10 (Д)'!K",TEXT(MATCH($C16,'2018-10 (Д)'!$C$2:$C$100,0)+1,0)))="Н/Д",INDIRECT(CONCATENATE("'2018-09 (Д)'!K",TEXT(MATCH($C16,'2018-09 (Д)'!$C$2:$C$100,0)+1,0)))="Н/Д",AND(INDIRECT(CONCATENATE("'2018-10 (Д)'!K",TEXT(MATCH($C16,'2018-10 (Д)'!$C$2:$C$100,0)+1,0)))="Н/Д",INDIRECT(CONCATENATE("'2018-09 (Д)'!K",TEXT(MATCH($C16,'2018-09 (Д)'!$C$2:$C$100,0)+1,0))))),"Н/Д",((INDIRECT(CONCATENATE("'2018-10 (Д)'!K",TEXT(MATCH($C16,'2018-10 (Д)'!$C$2:$C$100,0)+1,0)))-INDIRECT(CONCATENATE("'2018-09 (Д)'!K",TEXT(MATCH($C16,'2018-09 (Д)'!$C$2:$C$100,0)+1,0))))/INDIRECT(CONCATENATE("'2018-09 (Д)'!K",TEXT(MATCH($C16,'2018-09 (Д)'!$C$2:$C$100,0)+1,0))))*100)</f>
        <v>-34.608202825550329</v>
      </c>
      <c r="CA16" s="9">
        <f ca="1">IF(OR(INDIRECT(CONCATENATE("'2018-11 (Д)'!K",TEXT(MATCH($C16,'2018-11 (Д)'!$C$2:$C$100,0)+1,0)))="Н/Д",INDIRECT(CONCATENATE("'2018-10 (Д)'!K",TEXT(MATCH($C16,'2018-10 (Д)'!$C$2:$C$100,0)+1,0)))="Н/Д",AND(INDIRECT(CONCATENATE("'2018-11 (Д)'!K",TEXT(MATCH($C16,'2018-11 (Д)'!$C$2:$C$100,0)+1,0)))="Н/Д",INDIRECT(CONCATENATE("'2018-10 (Д)'!K",TEXT(MATCH($C16,'2018-10 (Д)'!$C$2:$C$100,0)+1,0))))),"Н/Д",((INDIRECT(CONCATENATE("'2018-11 (Д)'!K",TEXT(MATCH($C16,'2018-11 (Д)'!$C$2:$C$100,0)+1,0)))-INDIRECT(CONCATENATE("'2018-10 (Д)'!K",TEXT(MATCH($C16,'2018-10 (Д)'!$C$2:$C$100,0)+1,0))))/INDIRECT(CONCATENATE("'2018-10 (Д)'!K",TEXT(MATCH($C16,'2018-10 (Д)'!$C$2:$C$100,0)+1,0))))*100)</f>
        <v>1400.0570773731231</v>
      </c>
      <c r="CB16" s="9">
        <f ca="1">IF(OR(INDIRECT(CONCATENATE("'2018-12 (Д)'!K",TEXT(MATCH($C16,'2018-12 (Д)'!$C$2:$C$100,0)+1,0)))="Н/Д",INDIRECT(CONCATENATE("'2018-11 (Д)'!K",TEXT(MATCH($C16,'2018-11 (Д)'!$C$2:$C$100,0)+1,0)))="Н/Д",AND(INDIRECT(CONCATENATE("'2018-12 (Д)'!K",TEXT(MATCH($C16,'2018-12 (Д)'!$C$2:$C$100,0)+1,0)))="Н/Д",INDIRECT(CONCATENATE("'2018-11 (Д)'!K",TEXT(MATCH($C16,'2018-11 (Д)'!$C$2:$C$100,0)+1,0))))),"Н/Д",((INDIRECT(CONCATENATE("'2018-12 (Д)'!K",TEXT(MATCH($C16,'2018-12 (Д)'!$C$2:$C$100,0)+1,0)))-INDIRECT(CONCATENATE("'2018-11 (Д)'!K",TEXT(MATCH($C16,'2018-11 (Д)'!$C$2:$C$100,0)+1,0))))/INDIRECT(CONCATENATE("'2018-11 (Д)'!K",TEXT(MATCH($C16,'2018-11 (Д)'!$C$2:$C$100,0)+1,0))))*100)</f>
        <v>-89.237214800149317</v>
      </c>
      <c r="CC16" s="9"/>
      <c r="CD16" s="9">
        <f ca="1">IF(OR(INDIRECT(CONCATENATE("'2018-03 (Д)'!L",TEXT(MATCH($C16,'2018-03 (Д)'!$C$2:$C$100,0)+1,0)))="Н/Д",INDIRECT(CONCATENATE("'2018-02 (Д)'!L",TEXT(MATCH($C16,'2018-02 (Д)'!$C$2:$C$100,0)+1,0)))="Н/Д",AND(INDIRECT(CONCATENATE("'2018-03 (Д)'!L",TEXT(MATCH($C16,'2018-03 (Д)'!$C$2:$C$100,0)+1,0)))="Н/Д",INDIRECT(CONCATENATE("'2018-02 (Д)'!L",TEXT(MATCH($C16,'2018-02 (Д)'!$C$2:$C$100,0)+1,0))))),"Н/Д",((INDIRECT(CONCATENATE("'2018-03 (Д)'!L",TEXT(MATCH($C16,'2018-03 (Д)'!$C$2:$C$100,0)+1,0)))-INDIRECT(CONCATENATE("'2018-02 (Д)'!L",TEXT(MATCH($C16,'2018-02 (Д)'!$C$2:$C$100,0)+1,0))))/INDIRECT(CONCATENATE("'2018-02 (Д)'!L",TEXT(MATCH($C16,'2018-02 (Д)'!$C$2:$C$100,0)+1,0))))*100)</f>
        <v>60.18655117673287</v>
      </c>
      <c r="CE16" s="9">
        <f ca="1">IF(OR(INDIRECT(CONCATENATE("'2018-04 (Д)'!L",TEXT(MATCH($C16,'2018-04 (Д)'!$C$2:$C$100,0)+1,0)))="Н/Д",INDIRECT(CONCATENATE("'2018-03 (Д)'!L",TEXT(MATCH($C16,'2018-03 (Д)'!$C$2:$C$100,0)+1,0)))="Н/Д",AND(INDIRECT(CONCATENATE("'2018-04 (Д)'!L",TEXT(MATCH($C16,'2018-04 (Д)'!$C$2:$C$100,0)+1,0)))="Н/Д",INDIRECT(CONCATENATE("'2018-03 (Д)'!L",TEXT(MATCH($C16,'2018-03 (Д)'!$C$2:$C$100,0)+1,0))))),"Н/Д",((INDIRECT(CONCATENATE("'2018-04 (Д)'!L",TEXT(MATCH($C16,'2018-04 (Д)'!$C$2:$C$100,0)+1,0)))-INDIRECT(CONCATENATE("'2018-03 (Д)'!L",TEXT(MATCH($C16,'2018-03 (Д)'!$C$2:$C$100,0)+1,0))))/INDIRECT(CONCATENATE("'2018-03 (Д)'!L",TEXT(MATCH($C16,'2018-03 (Д)'!$C$2:$C$100,0)+1,0))))*100)</f>
        <v>51.414044973549345</v>
      </c>
      <c r="CF16" s="9">
        <f ca="1">IF(OR(INDIRECT(CONCATENATE("'2018-05 (Д)'!L",TEXT(MATCH($C16,'2018-05 (Д)'!$C$2:$C$100,0)+1,0)))="Н/Д",INDIRECT(CONCATENATE("'2018-04 (Д)'!L",TEXT(MATCH($C16,'2018-04 (Д)'!$C$2:$C$100,0)+1,0)))="Н/Д",AND(INDIRECT(CONCATENATE("'2018-05 (Д)'!L",TEXT(MATCH($C16,'2018-05 (Д)'!$C$2:$C$100,0)+1,0)))="Н/Д",INDIRECT(CONCATENATE("'2018-04 (Д)'!L",TEXT(MATCH($C16,'2018-04 (Д)'!$C$2:$C$100,0)+1,0))))),"Н/Д",((INDIRECT(CONCATENATE("'2018-05 (Д)'!L",TEXT(MATCH($C16,'2018-05 (Д)'!$C$2:$C$100,0)+1,0)))-INDIRECT(CONCATENATE("'2018-04 (Д)'!L",TEXT(MATCH($C16,'2018-04 (Д)'!$C$2:$C$100,0)+1,0))))/INDIRECT(CONCATENATE("'2018-04 (Д)'!L",TEXT(MATCH($C16,'2018-04 (Д)'!$C$2:$C$100,0)+1,0))))*100)</f>
        <v>159.62886597425737</v>
      </c>
      <c r="CG16" s="9">
        <f ca="1">IF(OR(INDIRECT(CONCATENATE("'2018-06 (Д)'!L",TEXT(MATCH($C16,'2018-06 (Д)'!$C$2:$C$100,0)+1,0)))="Н/Д",INDIRECT(CONCATENATE("'2018-05 (Д)'!L",TEXT(MATCH($C16,'2018-05 (Д)'!$C$2:$C$100,0)+1,0)))="Н/Д",AND(INDIRECT(CONCATENATE("'2018-06 (Д)'!L",TEXT(MATCH($C16,'2018-06 (Д)'!$C$2:$C$100,0)+1,0)))="Н/Д",INDIRECT(CONCATENATE("'2018-05 (Д)'!L",TEXT(MATCH($C16,'2018-05 (Д)'!$C$2:$C$100,0)+1,0))))),"Н/Д",((INDIRECT(CONCATENATE("'2018-06 (Д)'!L",TEXT(MATCH($C16,'2018-06 (Д)'!$C$2:$C$100,0)+1,0)))-INDIRECT(CONCATENATE("'2018-05 (Д)'!L",TEXT(MATCH($C16,'2018-05 (Д)'!$C$2:$C$100,0)+1,0))))/INDIRECT(CONCATENATE("'2018-05 (Д)'!L",TEXT(MATCH($C16,'2018-05 (Д)'!$C$2:$C$100,0)+1,0))))*100)</f>
        <v>-14.203360482981427</v>
      </c>
      <c r="CH16" s="9">
        <f ca="1">IF(OR(INDIRECT(CONCATENATE("'2018-07 (Д)'!L",TEXT(MATCH($C16,'2018-07 (Д)'!$C$2:$C$100,0)+1,0)))="Н/Д",INDIRECT(CONCATENATE("'2018-06 (Д)'!L",TEXT(MATCH($C16,'2018-06 (Д)'!$C$2:$C$100,0)+1,0)))="Н/Д",AND(INDIRECT(CONCATENATE("'2018-07 (Д)'!L",TEXT(MATCH($C16,'2018-07 (Д)'!$C$2:$C$100,0)+1,0)))="Н/Д",INDIRECT(CONCATENATE("'2018-06 (Д)'!L",TEXT(MATCH($C16,'2018-06 (Д)'!$C$2:$C$100,0)+1,0))))),"Н/Д",((INDIRECT(CONCATENATE("'2018-07 (Д)'!L",TEXT(MATCH($C16,'2018-07 (Д)'!$C$2:$C$100,0)+1,0)))-INDIRECT(CONCATENATE("'2018-06 (Д)'!L",TEXT(MATCH($C16,'2018-06 (Д)'!$C$2:$C$100,0)+1,0))))/INDIRECT(CONCATENATE("'2018-06 (Д)'!L",TEXT(MATCH($C16,'2018-06 (Д)'!$C$2:$C$100,0)+1,0))))*100)</f>
        <v>-90.80058975058806</v>
      </c>
      <c r="CI16" s="9">
        <f ca="1">IF(OR(INDIRECT(CONCATENATE("'2018-08 (Д)'!L",TEXT(MATCH($C16,'2018-08 (Д)'!$C$2:$C$100,0)+1,0)))="Н/Д",INDIRECT(CONCATENATE("'2018-07 (Д)'!L",TEXT(MATCH($C16,'2018-07 (Д)'!$C$2:$C$100,0)+1,0)))="Н/Д",AND(INDIRECT(CONCATENATE("'2018-08 (Д)'!L",TEXT(MATCH($C16,'2018-08 (Д)'!$C$2:$C$100,0)+1,0)))="Н/Д",INDIRECT(CONCATENATE("'2018-07 (Д)'!L",TEXT(MATCH($C16,'2018-07 (Д)'!$C$2:$C$100,0)+1,0))))),"Н/Д",((INDIRECT(CONCATENATE("'2018-08 (Д)'!L",TEXT(MATCH($C16,'2018-08 (Д)'!$C$2:$C$100,0)+1,0)))-INDIRECT(CONCATENATE("'2018-07 (Д)'!L",TEXT(MATCH($C16,'2018-07 (Д)'!$C$2:$C$100,0)+1,0))))/INDIRECT(CONCATENATE("'2018-07 (Д)'!L",TEXT(MATCH($C16,'2018-07 (Д)'!$C$2:$C$100,0)+1,0))))*100)</f>
        <v>887.63262965814158</v>
      </c>
      <c r="CJ16" s="9">
        <f ca="1">IF(OR(INDIRECT(CONCATENATE("'2018-09 (Д)'!L",TEXT(MATCH($C16,'2018-09 (Д)'!$C$2:$C$100,0)+1,0)))="Н/Д",INDIRECT(CONCATENATE("'2018-08 (Д)'!L",TEXT(MATCH($C16,'2018-08 (Д)'!$C$2:$C$100,0)+1,0)))="Н/Д",AND(INDIRECT(CONCATENATE("'2018-09 (Д)'!L",TEXT(MATCH($C16,'2018-09 (Д)'!$C$2:$C$100,0)+1,0)))="Н/Д",INDIRECT(CONCATENATE("'2018-08 (Д)'!L",TEXT(MATCH($C16,'2018-08 (Д)'!$C$2:$C$100,0)+1,0))))),"Н/Д",((INDIRECT(CONCATENATE("'2018-09 (Д)'!L",TEXT(MATCH($C16,'2018-09 (Д)'!$C$2:$C$100,0)+1,0)))-INDIRECT(CONCATENATE("'2018-08 (Д)'!L",TEXT(MATCH($C16,'2018-08 (Д)'!$C$2:$C$100,0)+1,0))))/INDIRECT(CONCATENATE("'2018-08 (Д)'!L",TEXT(MATCH($C16,'2018-08 (Д)'!$C$2:$C$100,0)+1,0))))*100)</f>
        <v>-19.197369168944149</v>
      </c>
      <c r="CK16" s="9">
        <f ca="1">IF(OR(INDIRECT(CONCATENATE("'2018-10 (Д)'!L",TEXT(MATCH($C16,'2018-10 (Д)'!$C$2:$C$100,0)+1,0)))="Н/Д",INDIRECT(CONCATENATE("'2018-09 (Д)'!L",TEXT(MATCH($C16,'2018-09 (Д)'!$C$2:$C$100,0)+1,0)))="Н/Д",AND(INDIRECT(CONCATENATE("'2018-10 (Д)'!L",TEXT(MATCH($C16,'2018-10 (Д)'!$C$2:$C$100,0)+1,0)))="Н/Д",INDIRECT(CONCATENATE("'2018-09 (Д)'!L",TEXT(MATCH($C16,'2018-09 (Д)'!$C$2:$C$100,0)+1,0))))),"Н/Д",((INDIRECT(CONCATENATE("'2018-10 (Д)'!L",TEXT(MATCH($C16,'2018-10 (Д)'!$C$2:$C$100,0)+1,0)))-INDIRECT(CONCATENATE("'2018-09 (Д)'!L",TEXT(MATCH($C16,'2018-09 (Д)'!$C$2:$C$100,0)+1,0))))/INDIRECT(CONCATENATE("'2018-09 (Д)'!L",TEXT(MATCH($C16,'2018-09 (Д)'!$C$2:$C$100,0)+1,0))))*100)</f>
        <v>-78.556977671146456</v>
      </c>
      <c r="CL16" s="9">
        <f ca="1">IF(OR(INDIRECT(CONCATENATE("'2018-11 (Д)'!L",TEXT(MATCH($C16,'2018-11 (Д)'!$C$2:$C$100,0)+1,0)))="Н/Д",INDIRECT(CONCATENATE("'2018-10 (Д)'!L",TEXT(MATCH($C16,'2018-10 (Д)'!$C$2:$C$100,0)+1,0)))="Н/Д",AND(INDIRECT(CONCATENATE("'2018-11 (Д)'!L",TEXT(MATCH($C16,'2018-11 (Д)'!$C$2:$C$100,0)+1,0)))="Н/Д",INDIRECT(CONCATENATE("'2018-10 (Д)'!L",TEXT(MATCH($C16,'2018-10 (Д)'!$C$2:$C$100,0)+1,0))))),"Н/Д",((INDIRECT(CONCATENATE("'2018-11 (Д)'!L",TEXT(MATCH($C16,'2018-11 (Д)'!$C$2:$C$100,0)+1,0)))-INDIRECT(CONCATENATE("'2018-10 (Д)'!L",TEXT(MATCH($C16,'2018-10 (Д)'!$C$2:$C$100,0)+1,0))))/INDIRECT(CONCATENATE("'2018-10 (Д)'!L",TEXT(MATCH($C16,'2018-10 (Д)'!$C$2:$C$100,0)+1,0))))*100)</f>
        <v>758.4531747289243</v>
      </c>
      <c r="CM16" s="9">
        <f ca="1">IF(OR(INDIRECT(CONCATENATE("'2018-12 (Д)'!L",TEXT(MATCH($C16,'2018-12 (Д)'!$C$2:$C$100,0)+1,0)))="Н/Д",INDIRECT(CONCATENATE("'2018-11 (Д)'!L",TEXT(MATCH($C16,'2018-11 (Д)'!$C$2:$C$100,0)+1,0)))="Н/Д",AND(INDIRECT(CONCATENATE("'2018-12 (Д)'!L",TEXT(MATCH($C16,'2018-12 (Д)'!$C$2:$C$100,0)+1,0)))="Н/Д",INDIRECT(CONCATENATE("'2018-11 (Д)'!L",TEXT(MATCH($C16,'2018-11 (Д)'!$C$2:$C$100,0)+1,0))))),"Н/Д",((INDIRECT(CONCATENATE("'2018-12 (Д)'!L",TEXT(MATCH($C16,'2018-12 (Д)'!$C$2:$C$100,0)+1,0)))-INDIRECT(CONCATENATE("'2018-11 (Д)'!L",TEXT(MATCH($C16,'2018-11 (Д)'!$C$2:$C$100,0)+1,0))))/INDIRECT(CONCATENATE("'2018-11 (Д)'!L",TEXT(MATCH($C16,'2018-11 (Д)'!$C$2:$C$100,0)+1,0))))*100)</f>
        <v>9.8731810311928978</v>
      </c>
      <c r="CN16" s="9"/>
      <c r="CO16" s="9">
        <f ca="1">IF(OR(INDIRECT(CONCATENATE("'2018-03 (Д)'!M",TEXT(MATCH($C16,'2018-03 (Д)'!$C$2:$C$100,0)+1,0)))="Н/Д",INDIRECT(CONCATENATE("'2018-02 (Д)'!M",TEXT(MATCH($C16,'2018-02 (Д)'!$C$2:$C$100,0)+1,0)))="Н/Д",AND(INDIRECT(CONCATENATE("'2018-03 (Д)'!M",TEXT(MATCH($C16,'2018-03 (Д)'!$C$2:$C$100,0)+1,0)))="Н/Д",INDIRECT(CONCATENATE("'2018-02 (Д)'!M",TEXT(MATCH($C16,'2018-02 (Д)'!$C$2:$C$100,0)+1,0))))),"Н/Д",((INDIRECT(CONCATENATE("'2018-03 (Д)'!M",TEXT(MATCH($C16,'2018-03 (Д)'!$C$2:$C$100,0)+1,0)))-INDIRECT(CONCATENATE("'2018-02 (Д)'!M",TEXT(MATCH($C16,'2018-02 (Д)'!$C$2:$C$100,0)+1,0))))/INDIRECT(CONCATENATE("'2018-02 (Д)'!M",TEXT(MATCH($C16,'2018-02 (Д)'!$C$2:$C$100,0)+1,0))))*100)</f>
        <v>-38.368805124713603</v>
      </c>
      <c r="CP16" s="9">
        <f ca="1">IF(OR(INDIRECT(CONCATENATE("'2018-04 (Д)'!M",TEXT(MATCH($C16,'2018-04 (Д)'!$C$2:$C$100,0)+1,0)))="Н/Д",INDIRECT(CONCATENATE("'2018-03 (Д)'!M",TEXT(MATCH($C16,'2018-03 (Д)'!$C$2:$C$100,0)+1,0)))="Н/Д",AND(INDIRECT(CONCATENATE("'2018-04 (Д)'!M",TEXT(MATCH($C16,'2018-04 (Д)'!$C$2:$C$100,0)+1,0)))="Н/Д",INDIRECT(CONCATENATE("'2018-03 (Д)'!M",TEXT(MATCH($C16,'2018-03 (Д)'!$C$2:$C$100,0)+1,0))))),"Н/Д",((INDIRECT(CONCATENATE("'2018-04 (Д)'!M",TEXT(MATCH($C16,'2018-04 (Д)'!$C$2:$C$100,0)+1,0)))-INDIRECT(CONCATENATE("'2018-03 (Д)'!M",TEXT(MATCH($C16,'2018-03 (Д)'!$C$2:$C$100,0)+1,0))))/INDIRECT(CONCATENATE("'2018-03 (Д)'!M",TEXT(MATCH($C16,'2018-03 (Д)'!$C$2:$C$100,0)+1,0))))*100)</f>
        <v>-22.666329626666535</v>
      </c>
      <c r="CQ16" s="9">
        <f ca="1">IF(OR(INDIRECT(CONCATENATE("'2018-05 (Д)'!M",TEXT(MATCH($C16,'2018-05 (Д)'!$C$2:$C$100,0)+1,0)))="Н/Д",INDIRECT(CONCATENATE("'2018-04 (Д)'!M",TEXT(MATCH($C16,'2018-04 (Д)'!$C$2:$C$100,0)+1,0)))="Н/Д",AND(INDIRECT(CONCATENATE("'2018-05 (Д)'!M",TEXT(MATCH($C16,'2018-05 (Д)'!$C$2:$C$100,0)+1,0)))="Н/Д",INDIRECT(CONCATENATE("'2018-04 (Д)'!M",TEXT(MATCH($C16,'2018-04 (Д)'!$C$2:$C$100,0)+1,0))))),"Н/Д",((INDIRECT(CONCATENATE("'2018-05 (Д)'!M",TEXT(MATCH($C16,'2018-05 (Д)'!$C$2:$C$100,0)+1,0)))-INDIRECT(CONCATENATE("'2018-04 (Д)'!M",TEXT(MATCH($C16,'2018-04 (Д)'!$C$2:$C$100,0)+1,0))))/INDIRECT(CONCATENATE("'2018-04 (Д)'!M",TEXT(MATCH($C16,'2018-04 (Д)'!$C$2:$C$100,0)+1,0))))*100)</f>
        <v>40.59714254599924</v>
      </c>
      <c r="CR16" s="9">
        <f ca="1">IF(OR(INDIRECT(CONCATENATE("'2018-06 (Д)'!M",TEXT(MATCH($C16,'2018-06 (Д)'!$C$2:$C$100,0)+1,0)))="Н/Д",INDIRECT(CONCATENATE("'2018-05 (Д)'!M",TEXT(MATCH($C16,'2018-05 (Д)'!$C$2:$C$100,0)+1,0)))="Н/Д",AND(INDIRECT(CONCATENATE("'2018-06 (Д)'!M",TEXT(MATCH($C16,'2018-06 (Д)'!$C$2:$C$100,0)+1,0)))="Н/Д",INDIRECT(CONCATENATE("'2018-05 (Д)'!M",TEXT(MATCH($C16,'2018-05 (Д)'!$C$2:$C$100,0)+1,0))))),"Н/Д",((INDIRECT(CONCATENATE("'2018-06 (Д)'!M",TEXT(MATCH($C16,'2018-06 (Д)'!$C$2:$C$100,0)+1,0)))-INDIRECT(CONCATENATE("'2018-05 (Д)'!M",TEXT(MATCH($C16,'2018-05 (Д)'!$C$2:$C$100,0)+1,0))))/INDIRECT(CONCATENATE("'2018-05 (Д)'!M",TEXT(MATCH($C16,'2018-05 (Д)'!$C$2:$C$100,0)+1,0))))*100)</f>
        <v>-12.04912767552698</v>
      </c>
      <c r="CS16" s="9">
        <f ca="1">IF(OR(INDIRECT(CONCATENATE("'2018-07 (Д)'!M",TEXT(MATCH($C16,'2018-07 (Д)'!$C$2:$C$100,0)+1,0)))="Н/Д",INDIRECT(CONCATENATE("'2018-06 (Д)'!M",TEXT(MATCH($C16,'2018-06 (Д)'!$C$2:$C$100,0)+1,0)))="Н/Д",AND(INDIRECT(CONCATENATE("'2018-07 (Д)'!M",TEXT(MATCH($C16,'2018-07 (Д)'!$C$2:$C$100,0)+1,0)))="Н/Д",INDIRECT(CONCATENATE("'2018-06 (Д)'!M",TEXT(MATCH($C16,'2018-06 (Д)'!$C$2:$C$100,0)+1,0))))),"Н/Д",((INDIRECT(CONCATENATE("'2018-07 (Д)'!M",TEXT(MATCH($C16,'2018-07 (Д)'!$C$2:$C$100,0)+1,0)))-INDIRECT(CONCATENATE("'2018-06 (Д)'!M",TEXT(MATCH($C16,'2018-06 (Д)'!$C$2:$C$100,0)+1,0))))/INDIRECT(CONCATENATE("'2018-06 (Д)'!M",TEXT(MATCH($C16,'2018-06 (Д)'!$C$2:$C$100,0)+1,0))))*100)</f>
        <v>41.187462744242801</v>
      </c>
      <c r="CT16" s="9">
        <f ca="1">IF(OR(INDIRECT(CONCATENATE("'2018-08 (Д)'!M",TEXT(MATCH($C16,'2018-08 (Д)'!$C$2:$C$100,0)+1,0)))="Н/Д",INDIRECT(CONCATENATE("'2018-07 (Д)'!M",TEXT(MATCH($C16,'2018-07 (Д)'!$C$2:$C$100,0)+1,0)))="Н/Д",AND(INDIRECT(CONCATENATE("'2018-08 (Д)'!M",TEXT(MATCH($C16,'2018-08 (Д)'!$C$2:$C$100,0)+1,0)))="Н/Д",INDIRECT(CONCATENATE("'2018-07 (Д)'!M",TEXT(MATCH($C16,'2018-07 (Д)'!$C$2:$C$100,0)+1,0))))),"Н/Д",((INDIRECT(CONCATENATE("'2018-08 (Д)'!M",TEXT(MATCH($C16,'2018-08 (Д)'!$C$2:$C$100,0)+1,0)))-INDIRECT(CONCATENATE("'2018-07 (Д)'!M",TEXT(MATCH($C16,'2018-07 (Д)'!$C$2:$C$100,0)+1,0))))/INDIRECT(CONCATENATE("'2018-07 (Д)'!M",TEXT(MATCH($C16,'2018-07 (Д)'!$C$2:$C$100,0)+1,0))))*100)</f>
        <v>15.846646044278472</v>
      </c>
      <c r="CU16" s="9">
        <f ca="1">IF(OR(INDIRECT(CONCATENATE("'2018-09 (Д)'!M",TEXT(MATCH($C16,'2018-09 (Д)'!$C$2:$C$100,0)+1,0)))="Н/Д",INDIRECT(CONCATENATE("'2018-08 (Д)'!M",TEXT(MATCH($C16,'2018-08 (Д)'!$C$2:$C$100,0)+1,0)))="Н/Д",AND(INDIRECT(CONCATENATE("'2018-09 (Д)'!M",TEXT(MATCH($C16,'2018-09 (Д)'!$C$2:$C$100,0)+1,0)))="Н/Д",INDIRECT(CONCATENATE("'2018-08 (Д)'!M",TEXT(MATCH($C16,'2018-08 (Д)'!$C$2:$C$100,0)+1,0))))),"Н/Д",((INDIRECT(CONCATENATE("'2018-09 (Д)'!M",TEXT(MATCH($C16,'2018-09 (Д)'!$C$2:$C$100,0)+1,0)))-INDIRECT(CONCATENATE("'2018-08 (Д)'!M",TEXT(MATCH($C16,'2018-08 (Д)'!$C$2:$C$100,0)+1,0))))/INDIRECT(CONCATENATE("'2018-08 (Д)'!M",TEXT(MATCH($C16,'2018-08 (Д)'!$C$2:$C$100,0)+1,0))))*100)</f>
        <v>29.379698604185041</v>
      </c>
      <c r="CV16" s="9">
        <f ca="1">IF(OR(INDIRECT(CONCATENATE("'2018-10 (Д)'!M",TEXT(MATCH($C16,'2018-10 (Д)'!$C$2:$C$100,0)+1,0)))="Н/Д",INDIRECT(CONCATENATE("'2018-09 (Д)'!M",TEXT(MATCH($C16,'2018-09 (Д)'!$C$2:$C$100,0)+1,0)))="Н/Д",AND(INDIRECT(CONCATENATE("'2018-10 (Д)'!M",TEXT(MATCH($C16,'2018-10 (Д)'!$C$2:$C$100,0)+1,0)))="Н/Д",INDIRECT(CONCATENATE("'2018-09 (Д)'!M",TEXT(MATCH($C16,'2018-09 (Д)'!$C$2:$C$100,0)+1,0))))),"Н/Д",((INDIRECT(CONCATENATE("'2018-10 (Д)'!M",TEXT(MATCH($C16,'2018-10 (Д)'!$C$2:$C$100,0)+1,0)))-INDIRECT(CONCATENATE("'2018-09 (Д)'!M",TEXT(MATCH($C16,'2018-09 (Д)'!$C$2:$C$100,0)+1,0))))/INDIRECT(CONCATENATE("'2018-09 (Д)'!M",TEXT(MATCH($C16,'2018-09 (Д)'!$C$2:$C$100,0)+1,0))))*100)</f>
        <v>-6.4680545294817922</v>
      </c>
      <c r="CW16" s="9">
        <f ca="1">IF(OR(INDIRECT(CONCATENATE("'2018-11 (Д)'!M",TEXT(MATCH($C16,'2018-11 (Д)'!$C$2:$C$100,0)+1,0)))="Н/Д",INDIRECT(CONCATENATE("'2018-10 (Д)'!M",TEXT(MATCH($C16,'2018-10 (Д)'!$C$2:$C$100,0)+1,0)))="Н/Д",AND(INDIRECT(CONCATENATE("'2018-11 (Д)'!M",TEXT(MATCH($C16,'2018-11 (Д)'!$C$2:$C$100,0)+1,0)))="Н/Д",INDIRECT(CONCATENATE("'2018-10 (Д)'!M",TEXT(MATCH($C16,'2018-10 (Д)'!$C$2:$C$100,0)+1,0))))),"Н/Д",((INDIRECT(CONCATENATE("'2018-11 (Д)'!M",TEXT(MATCH($C16,'2018-11 (Д)'!$C$2:$C$100,0)+1,0)))-INDIRECT(CONCATENATE("'2018-10 (Д)'!M",TEXT(MATCH($C16,'2018-10 (Д)'!$C$2:$C$100,0)+1,0))))/INDIRECT(CONCATENATE("'2018-10 (Д)'!M",TEXT(MATCH($C16,'2018-10 (Д)'!$C$2:$C$100,0)+1,0))))*100)</f>
        <v>17.502531389902575</v>
      </c>
      <c r="CX16" s="9">
        <f ca="1">IF(OR(INDIRECT(CONCATENATE("'2018-12 (Д)'!M",TEXT(MATCH($C16,'2018-12 (Д)'!$C$2:$C$100,0)+1,0)))="Н/Д",INDIRECT(CONCATENATE("'2018-11 (Д)'!M",TEXT(MATCH($C16,'2018-11 (Д)'!$C$2:$C$100,0)+1,0)))="Н/Д",AND(INDIRECT(CONCATENATE("'2018-12 (Д)'!M",TEXT(MATCH($C16,'2018-12 (Д)'!$C$2:$C$100,0)+1,0)))="Н/Д",INDIRECT(CONCATENATE("'2018-11 (Д)'!M",TEXT(MATCH($C16,'2018-11 (Д)'!$C$2:$C$100,0)+1,0))))),"Н/Д",((INDIRECT(CONCATENATE("'2018-12 (Д)'!M",TEXT(MATCH($C16,'2018-12 (Д)'!$C$2:$C$100,0)+1,0)))-INDIRECT(CONCATENATE("'2018-11 (Д)'!M",TEXT(MATCH($C16,'2018-11 (Д)'!$C$2:$C$100,0)+1,0))))/INDIRECT(CONCATENATE("'2018-11 (Д)'!M",TEXT(MATCH($C16,'2018-11 (Д)'!$C$2:$C$100,0)+1,0))))*100)</f>
        <v>-0.72628184180892985</v>
      </c>
      <c r="CY16" s="9"/>
      <c r="CZ16" s="9">
        <f ca="1">IF(OR(INDIRECT(CONCATENATE("'2018-03 (Д)'!N",TEXT(MATCH($C16,'2018-03 (Д)'!$C$2:$C$100,0)+1,0)))="Н/Д",INDIRECT(CONCATENATE("'2018-02 (Д)'!N",TEXT(MATCH($C16,'2018-02 (Д)'!$C$2:$C$100,0)+1,0)))="Н/Д",AND(INDIRECT(CONCATENATE("'2018-03 (Д)'!N",TEXT(MATCH($C16,'2018-03 (Д)'!$C$2:$C$100,0)+1,0)))="Н/Д",INDIRECT(CONCATENATE("'2018-02 (Д)'!N",TEXT(MATCH($C16,'2018-02 (Д)'!$C$2:$C$100,0)+1,0))))),"Н/Д",((INDIRECT(CONCATENATE("'2018-03 (Д)'!N",TEXT(MATCH($C16,'2018-03 (Д)'!$C$2:$C$100,0)+1,0)))-INDIRECT(CONCATENATE("'2018-02 (Д)'!N",TEXT(MATCH($C16,'2018-02 (Д)'!$C$2:$C$100,0)+1,0))))/INDIRECT(CONCATENATE("'2018-02 (Д)'!N",TEXT(MATCH($C16,'2018-02 (Д)'!$C$2:$C$100,0)+1,0))))*100)</f>
        <v>122.19731229118598</v>
      </c>
      <c r="DA16" s="9">
        <f ca="1">IF(OR(INDIRECT(CONCATENATE("'2018-04 (Д)'!N",TEXT(MATCH($C16,'2018-04 (Д)'!$C$2:$C$100,0)+1,0)))="Н/Д",INDIRECT(CONCATENATE("'2018-03 (Д)'!N",TEXT(MATCH($C16,'2018-03 (Д)'!$C$2:$C$100,0)+1,0)))="Н/Д",AND(INDIRECT(CONCATENATE("'2018-04 (Д)'!N",TEXT(MATCH($C16,'2018-04 (Д)'!$C$2:$C$100,0)+1,0)))="Н/Д",INDIRECT(CONCATENATE("'2018-03 (Д)'!N",TEXT(MATCH($C16,'2018-03 (Д)'!$C$2:$C$100,0)+1,0))))),"Н/Д",((INDIRECT(CONCATENATE("'2018-04 (Д)'!N",TEXT(MATCH($C16,'2018-04 (Д)'!$C$2:$C$100,0)+1,0)))-INDIRECT(CONCATENATE("'2018-03 (Д)'!N",TEXT(MATCH($C16,'2018-03 (Д)'!$C$2:$C$100,0)+1,0))))/INDIRECT(CONCATENATE("'2018-03 (Д)'!N",TEXT(MATCH($C16,'2018-03 (Д)'!$C$2:$C$100,0)+1,0))))*100)</f>
        <v>66.72770024852845</v>
      </c>
      <c r="DB16" s="9">
        <f ca="1">IF(OR(INDIRECT(CONCATENATE("'2018-05 (Д)'!N",TEXT(MATCH($C16,'2018-05 (Д)'!$C$2:$C$100,0)+1,0)))="Н/Д",INDIRECT(CONCATENATE("'2018-04 (Д)'!N",TEXT(MATCH($C16,'2018-04 (Д)'!$C$2:$C$100,0)+1,0)))="Н/Д",AND(INDIRECT(CONCATENATE("'2018-05 (Д)'!N",TEXT(MATCH($C16,'2018-05 (Д)'!$C$2:$C$100,0)+1,0)))="Н/Д",INDIRECT(CONCATENATE("'2018-04 (Д)'!N",TEXT(MATCH($C16,'2018-04 (Д)'!$C$2:$C$100,0)+1,0))))),"Н/Д",((INDIRECT(CONCATENATE("'2018-05 (Д)'!N",TEXT(MATCH($C16,'2018-05 (Д)'!$C$2:$C$100,0)+1,0)))-INDIRECT(CONCATENATE("'2018-04 (Д)'!N",TEXT(MATCH($C16,'2018-04 (Д)'!$C$2:$C$100,0)+1,0))))/INDIRECT(CONCATENATE("'2018-04 (Д)'!N",TEXT(MATCH($C16,'2018-04 (Д)'!$C$2:$C$100,0)+1,0))))*100)</f>
        <v>39.218001823697449</v>
      </c>
      <c r="DC16" s="9">
        <f ca="1">IF(OR(INDIRECT(CONCATENATE("'2018-06 (Д)'!N",TEXT(MATCH($C16,'2018-06 (Д)'!$C$2:$C$100,0)+1,0)))="Н/Д",INDIRECT(CONCATENATE("'2018-05 (Д)'!N",TEXT(MATCH($C16,'2018-05 (Д)'!$C$2:$C$100,0)+1,0)))="Н/Д",AND(INDIRECT(CONCATENATE("'2018-06 (Д)'!N",TEXT(MATCH($C16,'2018-06 (Д)'!$C$2:$C$100,0)+1,0)))="Н/Д",INDIRECT(CONCATENATE("'2018-05 (Д)'!N",TEXT(MATCH($C16,'2018-05 (Д)'!$C$2:$C$100,0)+1,0))))),"Н/Д",((INDIRECT(CONCATENATE("'2018-06 (Д)'!N",TEXT(MATCH($C16,'2018-06 (Д)'!$C$2:$C$100,0)+1,0)))-INDIRECT(CONCATENATE("'2018-05 (Д)'!N",TEXT(MATCH($C16,'2018-05 (Д)'!$C$2:$C$100,0)+1,0))))/INDIRECT(CONCATENATE("'2018-05 (Д)'!N",TEXT(MATCH($C16,'2018-05 (Д)'!$C$2:$C$100,0)+1,0))))*100)</f>
        <v>27.095320668014729</v>
      </c>
      <c r="DD16" s="9">
        <f ca="1">IF(OR(INDIRECT(CONCATENATE("'2018-07 (Д)'!N",TEXT(MATCH($C16,'2018-07 (Д)'!$C$2:$C$100,0)+1,0)))="Н/Д",INDIRECT(CONCATENATE("'2018-06 (Д)'!N",TEXT(MATCH($C16,'2018-06 (Д)'!$C$2:$C$100,0)+1,0)))="Н/Д",AND(INDIRECT(CONCATENATE("'2018-07 (Д)'!N",TEXT(MATCH($C16,'2018-07 (Д)'!$C$2:$C$100,0)+1,0)))="Н/Д",INDIRECT(CONCATENATE("'2018-06 (Д)'!N",TEXT(MATCH($C16,'2018-06 (Д)'!$C$2:$C$100,0)+1,0))))),"Н/Д",((INDIRECT(CONCATENATE("'2018-07 (Д)'!N",TEXT(MATCH($C16,'2018-07 (Д)'!$C$2:$C$100,0)+1,0)))-INDIRECT(CONCATENATE("'2018-06 (Д)'!N",TEXT(MATCH($C16,'2018-06 (Д)'!$C$2:$C$100,0)+1,0))))/INDIRECT(CONCATENATE("'2018-06 (Д)'!N",TEXT(MATCH($C16,'2018-06 (Д)'!$C$2:$C$100,0)+1,0))))*100)</f>
        <v>23.7727619829151</v>
      </c>
      <c r="DE16" s="9">
        <f ca="1">IF(OR(INDIRECT(CONCATENATE("'2018-08 (Д)'!N",TEXT(MATCH($C16,'2018-08 (Д)'!$C$2:$C$100,0)+1,0)))="Н/Д",INDIRECT(CONCATENATE("'2018-07 (Д)'!N",TEXT(MATCH($C16,'2018-07 (Д)'!$C$2:$C$100,0)+1,0)))="Н/Д",AND(INDIRECT(CONCATENATE("'2018-08 (Д)'!N",TEXT(MATCH($C16,'2018-08 (Д)'!$C$2:$C$100,0)+1,0)))="Н/Д",INDIRECT(CONCATENATE("'2018-07 (Д)'!N",TEXT(MATCH($C16,'2018-07 (Д)'!$C$2:$C$100,0)+1,0))))),"Н/Д",((INDIRECT(CONCATENATE("'2018-08 (Д)'!N",TEXT(MATCH($C16,'2018-08 (Д)'!$C$2:$C$100,0)+1,0)))-INDIRECT(CONCATENATE("'2018-07 (Д)'!N",TEXT(MATCH($C16,'2018-07 (Д)'!$C$2:$C$100,0)+1,0))))/INDIRECT(CONCATENATE("'2018-07 (Д)'!N",TEXT(MATCH($C16,'2018-07 (Д)'!$C$2:$C$100,0)+1,0))))*100)</f>
        <v>17.372984847145496</v>
      </c>
      <c r="DF16" s="9">
        <f ca="1">IF(OR(INDIRECT(CONCATENATE("'2018-09 (Д)'!N",TEXT(MATCH($C16,'2018-09 (Д)'!$C$2:$C$100,0)+1,0)))="Н/Д",INDIRECT(CONCATENATE("'2018-08 (Д)'!N",TEXT(MATCH($C16,'2018-08 (Д)'!$C$2:$C$100,0)+1,0)))="Н/Д",AND(INDIRECT(CONCATENATE("'2018-09 (Д)'!N",TEXT(MATCH($C16,'2018-09 (Д)'!$C$2:$C$100,0)+1,0)))="Н/Д",INDIRECT(CONCATENATE("'2018-08 (Д)'!N",TEXT(MATCH($C16,'2018-08 (Д)'!$C$2:$C$100,0)+1,0))))),"Н/Д",((INDIRECT(CONCATENATE("'2018-09 (Д)'!N",TEXT(MATCH($C16,'2018-09 (Д)'!$C$2:$C$100,0)+1,0)))-INDIRECT(CONCATENATE("'2018-08 (Д)'!N",TEXT(MATCH($C16,'2018-08 (Д)'!$C$2:$C$100,0)+1,0))))/INDIRECT(CONCATENATE("'2018-08 (Д)'!N",TEXT(MATCH($C16,'2018-08 (Д)'!$C$2:$C$100,0)+1,0))))*100)</f>
        <v>13.897608945474394</v>
      </c>
      <c r="DG16" s="9">
        <f ca="1">IF(OR(INDIRECT(CONCATENATE("'2018-10 (Д)'!N",TEXT(MATCH($C16,'2018-10 (Д)'!$C$2:$C$100,0)+1,0)))="Н/Д",INDIRECT(CONCATENATE("'2018-09 (Д)'!N",TEXT(MATCH($C16,'2018-09 (Д)'!$C$2:$C$100,0)+1,0)))="Н/Д",AND(INDIRECT(CONCATENATE("'2018-10 (Д)'!N",TEXT(MATCH($C16,'2018-10 (Д)'!$C$2:$C$100,0)+1,0)))="Н/Д",INDIRECT(CONCATENATE("'2018-09 (Д)'!N",TEXT(MATCH($C16,'2018-09 (Д)'!$C$2:$C$100,0)+1,0))))),"Н/Д",((INDIRECT(CONCATENATE("'2018-10 (Д)'!N",TEXT(MATCH($C16,'2018-10 (Д)'!$C$2:$C$100,0)+1,0)))-INDIRECT(CONCATENATE("'2018-09 (Д)'!N",TEXT(MATCH($C16,'2018-09 (Д)'!$C$2:$C$100,0)+1,0))))/INDIRECT(CONCATENATE("'2018-09 (Д)'!N",TEXT(MATCH($C16,'2018-09 (Д)'!$C$2:$C$100,0)+1,0))))*100)</f>
        <v>10.717559126956635</v>
      </c>
      <c r="DH16" s="9">
        <f ca="1">IF(OR(INDIRECT(CONCATENATE("'2018-11 (Д)'!N",TEXT(MATCH($C16,'2018-11 (Д)'!$C$2:$C$100,0)+1,0)))="Н/Д",INDIRECT(CONCATENATE("'2018-10 (Д)'!N",TEXT(MATCH($C16,'2018-10 (Д)'!$C$2:$C$100,0)+1,0)))="Н/Д",AND(INDIRECT(CONCATENATE("'2018-11 (Д)'!N",TEXT(MATCH($C16,'2018-11 (Д)'!$C$2:$C$100,0)+1,0)))="Н/Д",INDIRECT(CONCATENATE("'2018-10 (Д)'!N",TEXT(MATCH($C16,'2018-10 (Д)'!$C$2:$C$100,0)+1,0))))),"Н/Д",((INDIRECT(CONCATENATE("'2018-11 (Д)'!N",TEXT(MATCH($C16,'2018-11 (Д)'!$C$2:$C$100,0)+1,0)))-INDIRECT(CONCATENATE("'2018-10 (Д)'!N",TEXT(MATCH($C16,'2018-10 (Д)'!$C$2:$C$100,0)+1,0))))/INDIRECT(CONCATENATE("'2018-10 (Д)'!N",TEXT(MATCH($C16,'2018-10 (Д)'!$C$2:$C$100,0)+1,0))))*100)</f>
        <v>11.841491372979149</v>
      </c>
      <c r="DI16" s="9">
        <f ca="1">IF(OR(INDIRECT(CONCATENATE("'2018-12 (Д)'!N",TEXT(MATCH($C16,'2018-12 (Д)'!$C$2:$C$100,0)+1,0)))="Н/Д",INDIRECT(CONCATENATE("'2018-11 (Д)'!N",TEXT(MATCH($C16,'2018-11 (Д)'!$C$2:$C$100,0)+1,0)))="Н/Д",AND(INDIRECT(CONCATENATE("'2018-12 (Д)'!N",TEXT(MATCH($C16,'2018-12 (Д)'!$C$2:$C$100,0)+1,0)))="Н/Д",INDIRECT(CONCATENATE("'2018-11 (Д)'!N",TEXT(MATCH($C16,'2018-11 (Д)'!$C$2:$C$100,0)+1,0))))),"Н/Д",((INDIRECT(CONCATENATE("'2018-12 (Д)'!N",TEXT(MATCH($C16,'2018-12 (Д)'!$C$2:$C$100,0)+1,0)))-INDIRECT(CONCATENATE("'2018-11 (Д)'!N",TEXT(MATCH($C16,'2018-11 (Д)'!$C$2:$C$100,0)+1,0))))/INDIRECT(CONCATENATE("'2018-11 (Д)'!N",TEXT(MATCH($C16,'2018-11 (Д)'!$C$2:$C$100,0)+1,0))))*100)</f>
        <v>11.233534594483276</v>
      </c>
      <c r="DJ16" s="9"/>
      <c r="DK16" s="9">
        <f ca="1">IF(OR(INDIRECT(CONCATENATE("'2018-03 (Д)'!O",TEXT(MATCH($C16,'2018-03 (Д)'!$C$2:$C$100,0)+1,0)))="Н/Д",INDIRECT(CONCATENATE("'2018-02 (Д)'!O",TEXT(MATCH($C16,'2018-02 (Д)'!$C$2:$C$100,0)+1,0)))="Н/Д",AND(INDIRECT(CONCATENATE("'2018-03 (Д)'!O",TEXT(MATCH($C16,'2018-03 (Д)'!$C$2:$C$100,0)+1,0)))="Н/Д",INDIRECT(CONCATENATE("'2018-02 (Д)'!O",TEXT(MATCH($C16,'2018-02 (Д)'!$C$2:$C$100,0)+1,0))))),"Н/Д",((INDIRECT(CONCATENATE("'2018-03 (Д)'!O",TEXT(MATCH($C16,'2018-03 (Д)'!$C$2:$C$100,0)+1,0)))-INDIRECT(CONCATENATE("'2018-02 (Д)'!O",TEXT(MATCH($C16,'2018-02 (Д)'!$C$2:$C$100,0)+1,0))))/INDIRECT(CONCATENATE("'2018-02 (Д)'!O",TEXT(MATCH($C16,'2018-02 (Д)'!$C$2:$C$100,0)+1,0))))*100)</f>
        <v>619.42418357392808</v>
      </c>
      <c r="DL16" s="9">
        <f ca="1">IF(OR(INDIRECT(CONCATENATE("'2018-04 (Д)'!O",TEXT(MATCH($C16,'2018-04 (Д)'!$C$2:$C$100,0)+1,0)))="Н/Д",INDIRECT(CONCATENATE("'2018-03 (Д)'!O",TEXT(MATCH($C16,'2018-03 (Д)'!$C$2:$C$100,0)+1,0)))="Н/Д",AND(INDIRECT(CONCATENATE("'2018-04 (Д)'!O",TEXT(MATCH($C16,'2018-04 (Д)'!$C$2:$C$100,0)+1,0)))="Н/Д",INDIRECT(CONCATENATE("'2018-03 (Д)'!O",TEXT(MATCH($C16,'2018-03 (Д)'!$C$2:$C$100,0)+1,0))))),"Н/Д",((INDIRECT(CONCATENATE("'2018-04 (Д)'!O",TEXT(MATCH($C16,'2018-04 (Д)'!$C$2:$C$100,0)+1,0)))-INDIRECT(CONCATENATE("'2018-03 (Д)'!O",TEXT(MATCH($C16,'2018-03 (Д)'!$C$2:$C$100,0)+1,0))))/INDIRECT(CONCATENATE("'2018-03 (Д)'!O",TEXT(MATCH($C16,'2018-03 (Д)'!$C$2:$C$100,0)+1,0))))*100)</f>
        <v>-40.766482182494599</v>
      </c>
      <c r="DM16" s="9">
        <f ca="1">IF(OR(INDIRECT(CONCATENATE("'2018-05 (Д)'!O",TEXT(MATCH($C16,'2018-05 (Д)'!$C$2:$C$100,0)+1,0)))="Н/Д",INDIRECT(CONCATENATE("'2018-04 (Д)'!O",TEXT(MATCH($C16,'2018-04 (Д)'!$C$2:$C$100,0)+1,0)))="Н/Д",AND(INDIRECT(CONCATENATE("'2018-05 (Д)'!O",TEXT(MATCH($C16,'2018-05 (Д)'!$C$2:$C$100,0)+1,0)))="Н/Д",INDIRECT(CONCATENATE("'2018-04 (Д)'!O",TEXT(MATCH($C16,'2018-04 (Д)'!$C$2:$C$100,0)+1,0))))),"Н/Д",((INDIRECT(CONCATENATE("'2018-05 (Д)'!O",TEXT(MATCH($C16,'2018-05 (Д)'!$C$2:$C$100,0)+1,0)))-INDIRECT(CONCATENATE("'2018-04 (Д)'!O",TEXT(MATCH($C16,'2018-04 (Д)'!$C$2:$C$100,0)+1,0))))/INDIRECT(CONCATENATE("'2018-04 (Д)'!O",TEXT(MATCH($C16,'2018-04 (Д)'!$C$2:$C$100,0)+1,0))))*100)</f>
        <v>17.562509231911875</v>
      </c>
      <c r="DN16" s="9">
        <f ca="1">IF(OR(INDIRECT(CONCATENATE("'2018-06 (Д)'!O",TEXT(MATCH($C16,'2018-06 (Д)'!$C$2:$C$100,0)+1,0)))="Н/Д",INDIRECT(CONCATENATE("'2018-05 (Д)'!O",TEXT(MATCH($C16,'2018-05 (Д)'!$C$2:$C$100,0)+1,0)))="Н/Д",AND(INDIRECT(CONCATENATE("'2018-06 (Д)'!O",TEXT(MATCH($C16,'2018-06 (Д)'!$C$2:$C$100,0)+1,0)))="Н/Д",INDIRECT(CONCATENATE("'2018-05 (Д)'!O",TEXT(MATCH($C16,'2018-05 (Д)'!$C$2:$C$100,0)+1,0))))),"Н/Д",((INDIRECT(CONCATENATE("'2018-06 (Д)'!O",TEXT(MATCH($C16,'2018-06 (Д)'!$C$2:$C$100,0)+1,0)))-INDIRECT(CONCATENATE("'2018-05 (Д)'!O",TEXT(MATCH($C16,'2018-05 (Д)'!$C$2:$C$100,0)+1,0))))/INDIRECT(CONCATENATE("'2018-05 (Д)'!O",TEXT(MATCH($C16,'2018-05 (Д)'!$C$2:$C$100,0)+1,0))))*100)</f>
        <v>-40.66224668680151</v>
      </c>
      <c r="DO16" s="9">
        <f ca="1">IF(OR(INDIRECT(CONCATENATE("'2018-07 (Д)'!O",TEXT(MATCH($C16,'2018-07 (Д)'!$C$2:$C$100,0)+1,0)))="Н/Д",INDIRECT(CONCATENATE("'2018-06 (Д)'!O",TEXT(MATCH($C16,'2018-06 (Д)'!$C$2:$C$100,0)+1,0)))="Н/Д",AND(INDIRECT(CONCATENATE("'2018-07 (Д)'!O",TEXT(MATCH($C16,'2018-07 (Д)'!$C$2:$C$100,0)+1,0)))="Н/Д",INDIRECT(CONCATENATE("'2018-06 (Д)'!O",TEXT(MATCH($C16,'2018-06 (Д)'!$C$2:$C$100,0)+1,0))))),"Н/Д",((INDIRECT(CONCATENATE("'2018-07 (Д)'!O",TEXT(MATCH($C16,'2018-07 (Д)'!$C$2:$C$100,0)+1,0)))-INDIRECT(CONCATENATE("'2018-06 (Д)'!O",TEXT(MATCH($C16,'2018-06 (Д)'!$C$2:$C$100,0)+1,0))))/INDIRECT(CONCATENATE("'2018-06 (Д)'!O",TEXT(MATCH($C16,'2018-06 (Д)'!$C$2:$C$100,0)+1,0))))*100)</f>
        <v>-183.08624816229045</v>
      </c>
      <c r="DP16" s="9">
        <f ca="1">IF(OR(INDIRECT(CONCATENATE("'2018-08 (Д)'!O",TEXT(MATCH($C16,'2018-08 (Д)'!$C$2:$C$100,0)+1,0)))="Н/Д",INDIRECT(CONCATENATE("'2018-07 (Д)'!O",TEXT(MATCH($C16,'2018-07 (Д)'!$C$2:$C$100,0)+1,0)))="Н/Д",AND(INDIRECT(CONCATENATE("'2018-08 (Д)'!O",TEXT(MATCH($C16,'2018-08 (Д)'!$C$2:$C$100,0)+1,0)))="Н/Д",INDIRECT(CONCATENATE("'2018-07 (Д)'!O",TEXT(MATCH($C16,'2018-07 (Д)'!$C$2:$C$100,0)+1,0))))),"Н/Д",((INDIRECT(CONCATENATE("'2018-08 (Д)'!O",TEXT(MATCH($C16,'2018-08 (Д)'!$C$2:$C$100,0)+1,0)))-INDIRECT(CONCATENATE("'2018-07 (Д)'!O",TEXT(MATCH($C16,'2018-07 (Д)'!$C$2:$C$100,0)+1,0))))/INDIRECT(CONCATENATE("'2018-07 (Д)'!O",TEXT(MATCH($C16,'2018-07 (Д)'!$C$2:$C$100,0)+1,0))))*100)</f>
        <v>-21197.057402571681</v>
      </c>
      <c r="DQ16" s="9">
        <f ca="1">IF(OR(INDIRECT(CONCATENATE("'2018-09 (Д)'!O",TEXT(MATCH($C16,'2018-09 (Д)'!$C$2:$C$100,0)+1,0)))="Н/Д",INDIRECT(CONCATENATE("'2018-08 (Д)'!O",TEXT(MATCH($C16,'2018-08 (Д)'!$C$2:$C$100,0)+1,0)))="Н/Д",AND(INDIRECT(CONCATENATE("'2018-09 (Д)'!O",TEXT(MATCH($C16,'2018-09 (Д)'!$C$2:$C$100,0)+1,0)))="Н/Д",INDIRECT(CONCATENATE("'2018-08 (Д)'!O",TEXT(MATCH($C16,'2018-08 (Д)'!$C$2:$C$100,0)+1,0))))),"Н/Д",((INDIRECT(CONCATENATE("'2018-09 (Д)'!O",TEXT(MATCH($C16,'2018-09 (Д)'!$C$2:$C$100,0)+1,0)))-INDIRECT(CONCATENATE("'2018-08 (Д)'!O",TEXT(MATCH($C16,'2018-08 (Д)'!$C$2:$C$100,0)+1,0))))/INDIRECT(CONCATENATE("'2018-08 (Д)'!O",TEXT(MATCH($C16,'2018-08 (Д)'!$C$2:$C$100,0)+1,0))))*100)</f>
        <v>-108.67046928501442</v>
      </c>
      <c r="DR16" s="9">
        <f ca="1">IF(OR(INDIRECT(CONCATENATE("'2018-10 (Д)'!O",TEXT(MATCH($C16,'2018-10 (Д)'!$C$2:$C$100,0)+1,0)))="Н/Д",INDIRECT(CONCATENATE("'2018-09 (Д)'!O",TEXT(MATCH($C16,'2018-09 (Д)'!$C$2:$C$100,0)+1,0)))="Н/Д",AND(INDIRECT(CONCATENATE("'2018-10 (Д)'!O",TEXT(MATCH($C16,'2018-10 (Д)'!$C$2:$C$100,0)+1,0)))="Н/Д",INDIRECT(CONCATENATE("'2018-09 (Д)'!O",TEXT(MATCH($C16,'2018-09 (Д)'!$C$2:$C$100,0)+1,0))))),"Н/Д",((INDIRECT(CONCATENATE("'2018-10 (Д)'!O",TEXT(MATCH($C16,'2018-10 (Д)'!$C$2:$C$100,0)+1,0)))-INDIRECT(CONCATENATE("'2018-09 (Д)'!O",TEXT(MATCH($C16,'2018-09 (Д)'!$C$2:$C$100,0)+1,0))))/INDIRECT(CONCATENATE("'2018-09 (Д)'!O",TEXT(MATCH($C16,'2018-09 (Д)'!$C$2:$C$100,0)+1,0))))*100)</f>
        <v>-102.32347936556575</v>
      </c>
      <c r="DS16" s="9">
        <f ca="1">IF(OR(INDIRECT(CONCATENATE("'2018-11 (Д)'!O",TEXT(MATCH($C16,'2018-11 (Д)'!$C$2:$C$100,0)+1,0)))="Н/Д",INDIRECT(CONCATENATE("'2018-10 (Д)'!O",TEXT(MATCH($C16,'2018-10 (Д)'!$C$2:$C$100,0)+1,0)))="Н/Д",AND(INDIRECT(CONCATENATE("'2018-11 (Д)'!O",TEXT(MATCH($C16,'2018-11 (Д)'!$C$2:$C$100,0)+1,0)))="Н/Д",INDIRECT(CONCATENATE("'2018-10 (Д)'!O",TEXT(MATCH($C16,'2018-10 (Д)'!$C$2:$C$100,0)+1,0))))),"Н/Д",((INDIRECT(CONCATENATE("'2018-11 (Д)'!O",TEXT(MATCH($C16,'2018-11 (Д)'!$C$2:$C$100,0)+1,0)))-INDIRECT(CONCATENATE("'2018-10 (Д)'!O",TEXT(MATCH($C16,'2018-10 (Д)'!$C$2:$C$100,0)+1,0))))/INDIRECT(CONCATENATE("'2018-10 (Д)'!O",TEXT(MATCH($C16,'2018-10 (Д)'!$C$2:$C$100,0)+1,0))))*100)</f>
        <v>36.050777664415037</v>
      </c>
      <c r="DT16" s="9">
        <f ca="1">IF(OR(INDIRECT(CONCATENATE("'2018-12 (Д)'!O",TEXT(MATCH($C16,'2018-12 (Д)'!$C$2:$C$100,0)+1,0)))="Н/Д",INDIRECT(CONCATENATE("'2018-11 (Д)'!O",TEXT(MATCH($C16,'2018-11 (Д)'!$C$2:$C$100,0)+1,0)))="Н/Д",AND(INDIRECT(CONCATENATE("'2018-12 (Д)'!O",TEXT(MATCH($C16,'2018-12 (Д)'!$C$2:$C$100,0)+1,0)))="Н/Д",INDIRECT(CONCATENATE("'2018-11 (Д)'!O",TEXT(MATCH($C16,'2018-11 (Д)'!$C$2:$C$100,0)+1,0))))),"Н/Д",((INDIRECT(CONCATENATE("'2018-12 (Д)'!O",TEXT(MATCH($C16,'2018-12 (Д)'!$C$2:$C$100,0)+1,0)))-INDIRECT(CONCATENATE("'2018-11 (Д)'!O",TEXT(MATCH($C16,'2018-11 (Д)'!$C$2:$C$100,0)+1,0))))/INDIRECT(CONCATENATE("'2018-11 (Д)'!O",TEXT(MATCH($C16,'2018-11 (Д)'!$C$2:$C$100,0)+1,0))))*100)</f>
        <v>795.4840259428355</v>
      </c>
      <c r="DU16" s="9"/>
      <c r="DV16" s="9">
        <f ca="1">IF(OR(INDIRECT(CONCATENATE("'2018-03 (Д)'!P",TEXT(MATCH($C16,'2018-03 (Д)'!$C$2:$C$100,0)+1,0)))="Н/Д",INDIRECT(CONCATENATE("'2018-02 (Д)'!P",TEXT(MATCH($C16,'2018-02 (Д)'!$C$2:$C$100,0)+1,0)))="Н/Д",AND(INDIRECT(CONCATENATE("'2018-03 (Д)'!P",TEXT(MATCH($C16,'2018-03 (Д)'!$C$2:$C$100,0)+1,0)))="Н/Д",INDIRECT(CONCATENATE("'2018-02 (Д)'!P",TEXT(MATCH($C16,'2018-02 (Д)'!$C$2:$C$100,0)+1,0))))),"Н/Д",((INDIRECT(CONCATENATE("'2018-03 (Д)'!P",TEXT(MATCH($C16,'2018-03 (Д)'!$C$2:$C$100,0)+1,0)))-INDIRECT(CONCATENATE("'2018-02 (Д)'!P",TEXT(MATCH($C16,'2018-02 (Д)'!$C$2:$C$100,0)+1,0))))/INDIRECT(CONCATENATE("'2018-02 (Д)'!P",TEXT(MATCH($C16,'2018-02 (Д)'!$C$2:$C$100,0)+1,0))))*100)</f>
        <v>3.746691124805932</v>
      </c>
      <c r="DW16" s="9">
        <f ca="1">IF(OR(INDIRECT(CONCATENATE("'2018-04 (Д)'!P",TEXT(MATCH($C16,'2018-04 (Д)'!$C$2:$C$100,0)+1,0)))="Н/Д",INDIRECT(CONCATENATE("'2018-03 (Д)'!P",TEXT(MATCH($C16,'2018-03 (Д)'!$C$2:$C$100,0)+1,0)))="Н/Д",AND(INDIRECT(CONCATENATE("'2018-04 (Д)'!P",TEXT(MATCH($C16,'2018-04 (Д)'!$C$2:$C$100,0)+1,0)))="Н/Д",INDIRECT(CONCATENATE("'2018-03 (Д)'!P",TEXT(MATCH($C16,'2018-03 (Д)'!$C$2:$C$100,0)+1,0))))),"Н/Д",((INDIRECT(CONCATENATE("'2018-04 (Д)'!P",TEXT(MATCH($C16,'2018-04 (Д)'!$C$2:$C$100,0)+1,0)))-INDIRECT(CONCATENATE("'2018-03 (Д)'!P",TEXT(MATCH($C16,'2018-03 (Д)'!$C$2:$C$100,0)+1,0))))/INDIRECT(CONCATENATE("'2018-03 (Д)'!P",TEXT(MATCH($C16,'2018-03 (Д)'!$C$2:$C$100,0)+1,0))))*100)</f>
        <v>32.524348450563416</v>
      </c>
      <c r="DX16" s="9">
        <f ca="1">IF(OR(INDIRECT(CONCATENATE("'2018-05 (Д)'!P",TEXT(MATCH($C16,'2018-05 (Д)'!$C$2:$C$100,0)+1,0)))="Н/Д",INDIRECT(CONCATENATE("'2018-04 (Д)'!P",TEXT(MATCH($C16,'2018-04 (Д)'!$C$2:$C$100,0)+1,0)))="Н/Д",AND(INDIRECT(CONCATENATE("'2018-05 (Д)'!P",TEXT(MATCH($C16,'2018-05 (Д)'!$C$2:$C$100,0)+1,0)))="Н/Д",INDIRECT(CONCATENATE("'2018-04 (Д)'!P",TEXT(MATCH($C16,'2018-04 (Д)'!$C$2:$C$100,0)+1,0))))),"Н/Д",((INDIRECT(CONCATENATE("'2018-05 (Д)'!P",TEXT(MATCH($C16,'2018-05 (Д)'!$C$2:$C$100,0)+1,0)))-INDIRECT(CONCATENATE("'2018-04 (Д)'!P",TEXT(MATCH($C16,'2018-04 (Д)'!$C$2:$C$100,0)+1,0))))/INDIRECT(CONCATENATE("'2018-04 (Д)'!P",TEXT(MATCH($C16,'2018-04 (Д)'!$C$2:$C$100,0)+1,0))))*100)</f>
        <v>15.43886974626038</v>
      </c>
      <c r="DY16" s="9">
        <f ca="1">IF(OR(INDIRECT(CONCATENATE("'2018-06 (Д)'!P",TEXT(MATCH($C16,'2018-06 (Д)'!$C$2:$C$100,0)+1,0)))="Н/Д",INDIRECT(CONCATENATE("'2018-05 (Д)'!P",TEXT(MATCH($C16,'2018-05 (Д)'!$C$2:$C$100,0)+1,0)))="Н/Д",AND(INDIRECT(CONCATENATE("'2018-06 (Д)'!P",TEXT(MATCH($C16,'2018-06 (Д)'!$C$2:$C$100,0)+1,0)))="Н/Д",INDIRECT(CONCATENATE("'2018-05 (Д)'!P",TEXT(MATCH($C16,'2018-05 (Д)'!$C$2:$C$100,0)+1,0))))),"Н/Д",((INDIRECT(CONCATENATE("'2018-06 (Д)'!P",TEXT(MATCH($C16,'2018-06 (Д)'!$C$2:$C$100,0)+1,0)))-INDIRECT(CONCATENATE("'2018-05 (Д)'!P",TEXT(MATCH($C16,'2018-05 (Д)'!$C$2:$C$100,0)+1,0))))/INDIRECT(CONCATENATE("'2018-05 (Д)'!P",TEXT(MATCH($C16,'2018-05 (Д)'!$C$2:$C$100,0)+1,0))))*100)</f>
        <v>-29.161755155056067</v>
      </c>
      <c r="DZ16" s="9">
        <f ca="1">IF(OR(INDIRECT(CONCATENATE("'2018-07 (Д)'!P",TEXT(MATCH($C16,'2018-07 (Д)'!$C$2:$C$100,0)+1,0)))="Н/Д",INDIRECT(CONCATENATE("'2018-06 (Д)'!P",TEXT(MATCH($C16,'2018-06 (Д)'!$C$2:$C$100,0)+1,0)))="Н/Д",AND(INDIRECT(CONCATENATE("'2018-07 (Д)'!P",TEXT(MATCH($C16,'2018-07 (Д)'!$C$2:$C$100,0)+1,0)))="Н/Д",INDIRECT(CONCATENATE("'2018-06 (Д)'!P",TEXT(MATCH($C16,'2018-06 (Д)'!$C$2:$C$100,0)+1,0))))),"Н/Д",((INDIRECT(CONCATENATE("'2018-07 (Д)'!P",TEXT(MATCH($C16,'2018-07 (Д)'!$C$2:$C$100,0)+1,0)))-INDIRECT(CONCATENATE("'2018-06 (Д)'!P",TEXT(MATCH($C16,'2018-06 (Д)'!$C$2:$C$100,0)+1,0))))/INDIRECT(CONCATENATE("'2018-06 (Д)'!P",TEXT(MATCH($C16,'2018-06 (Д)'!$C$2:$C$100,0)+1,0))))*100)</f>
        <v>50.419252384336687</v>
      </c>
      <c r="EA16" s="9">
        <f ca="1">IF(OR(INDIRECT(CONCATENATE("'2018-08 (Д)'!P",TEXT(MATCH($C16,'2018-08 (Д)'!$C$2:$C$100,0)+1,0)))="Н/Д",INDIRECT(CONCATENATE("'2018-07 (Д)'!P",TEXT(MATCH($C16,'2018-07 (Д)'!$C$2:$C$100,0)+1,0)))="Н/Д",AND(INDIRECT(CONCATENATE("'2018-08 (Д)'!P",TEXT(MATCH($C16,'2018-08 (Д)'!$C$2:$C$100,0)+1,0)))="Н/Д",INDIRECT(CONCATENATE("'2018-07 (Д)'!P",TEXT(MATCH($C16,'2018-07 (Д)'!$C$2:$C$100,0)+1,0))))),"Н/Д",((INDIRECT(CONCATENATE("'2018-08 (Д)'!P",TEXT(MATCH($C16,'2018-08 (Д)'!$C$2:$C$100,0)+1,0)))-INDIRECT(CONCATENATE("'2018-07 (Д)'!P",TEXT(MATCH($C16,'2018-07 (Д)'!$C$2:$C$100,0)+1,0))))/INDIRECT(CONCATENATE("'2018-07 (Д)'!P",TEXT(MATCH($C16,'2018-07 (Д)'!$C$2:$C$100,0)+1,0))))*100)</f>
        <v>3.1203476525216911</v>
      </c>
      <c r="EB16" s="9">
        <f ca="1">IF(OR(INDIRECT(CONCATENATE("'2018-09 (Д)'!P",TEXT(MATCH($C16,'2018-09 (Д)'!$C$2:$C$100,0)+1,0)))="Н/Д",INDIRECT(CONCATENATE("'2018-08 (Д)'!P",TEXT(MATCH($C16,'2018-08 (Д)'!$C$2:$C$100,0)+1,0)))="Н/Д",AND(INDIRECT(CONCATENATE("'2018-09 (Д)'!P",TEXT(MATCH($C16,'2018-09 (Д)'!$C$2:$C$100,0)+1,0)))="Н/Д",INDIRECT(CONCATENATE("'2018-08 (Д)'!P",TEXT(MATCH($C16,'2018-08 (Д)'!$C$2:$C$100,0)+1,0))))),"Н/Д",((INDIRECT(CONCATENATE("'2018-09 (Д)'!P",TEXT(MATCH($C16,'2018-09 (Д)'!$C$2:$C$100,0)+1,0)))-INDIRECT(CONCATENATE("'2018-08 (Д)'!P",TEXT(MATCH($C16,'2018-08 (Д)'!$C$2:$C$100,0)+1,0))))/INDIRECT(CONCATENATE("'2018-08 (Д)'!P",TEXT(MATCH($C16,'2018-08 (Д)'!$C$2:$C$100,0)+1,0))))*100)</f>
        <v>-19.866126470264547</v>
      </c>
      <c r="EC16" s="9">
        <f ca="1">IF(OR(INDIRECT(CONCATENATE("'2018-10 (Д)'!P",TEXT(MATCH($C16,'2018-10 (Д)'!$C$2:$C$100,0)+1,0)))="Н/Д",INDIRECT(CONCATENATE("'2018-09 (Д)'!P",TEXT(MATCH($C16,'2018-09 (Д)'!$C$2:$C$100,0)+1,0)))="Н/Д",AND(INDIRECT(CONCATENATE("'2018-10 (Д)'!P",TEXT(MATCH($C16,'2018-10 (Д)'!$C$2:$C$100,0)+1,0)))="Н/Д",INDIRECT(CONCATENATE("'2018-09 (Д)'!P",TEXT(MATCH($C16,'2018-09 (Д)'!$C$2:$C$100,0)+1,0))))),"Н/Д",((INDIRECT(CONCATENATE("'2018-10 (Д)'!P",TEXT(MATCH($C16,'2018-10 (Д)'!$C$2:$C$100,0)+1,0)))-INDIRECT(CONCATENATE("'2018-09 (Д)'!P",TEXT(MATCH($C16,'2018-09 (Д)'!$C$2:$C$100,0)+1,0))))/INDIRECT(CONCATENATE("'2018-09 (Д)'!P",TEXT(MATCH($C16,'2018-09 (Д)'!$C$2:$C$100,0)+1,0))))*100)</f>
        <v>18.095037530131748</v>
      </c>
      <c r="ED16" s="9">
        <f ca="1">IF(OR(INDIRECT(CONCATENATE("'2018-11 (Д)'!P",TEXT(MATCH($C16,'2018-11 (Д)'!$C$2:$C$100,0)+1,0)))="Н/Д",INDIRECT(CONCATENATE("'2018-10 (Д)'!P",TEXT(MATCH($C16,'2018-10 (Д)'!$C$2:$C$100,0)+1,0)))="Н/Д",AND(INDIRECT(CONCATENATE("'2018-11 (Д)'!P",TEXT(MATCH($C16,'2018-11 (Д)'!$C$2:$C$100,0)+1,0)))="Н/Д",INDIRECT(CONCATENATE("'2018-10 (Д)'!P",TEXT(MATCH($C16,'2018-10 (Д)'!$C$2:$C$100,0)+1,0))))),"Н/Д",((INDIRECT(CONCATENATE("'2018-11 (Д)'!P",TEXT(MATCH($C16,'2018-11 (Д)'!$C$2:$C$100,0)+1,0)))-INDIRECT(CONCATENATE("'2018-10 (Д)'!P",TEXT(MATCH($C16,'2018-10 (Д)'!$C$2:$C$100,0)+1,0))))/INDIRECT(CONCATENATE("'2018-10 (Д)'!P",TEXT(MATCH($C16,'2018-10 (Д)'!$C$2:$C$100,0)+1,0))))*100)</f>
        <v>43.847068652419459</v>
      </c>
      <c r="EE16" s="9">
        <f ca="1">IF(OR(INDIRECT(CONCATENATE("'2018-12 (Д)'!P",TEXT(MATCH($C16,'2018-12 (Д)'!$C$2:$C$100,0)+1,0)))="Н/Д",INDIRECT(CONCATENATE("'2018-11 (Д)'!P",TEXT(MATCH($C16,'2018-11 (Д)'!$C$2:$C$100,0)+1,0)))="Н/Д",AND(INDIRECT(CONCATENATE("'2018-12 (Д)'!P",TEXT(MATCH($C16,'2018-12 (Д)'!$C$2:$C$100,0)+1,0)))="Н/Д",INDIRECT(CONCATENATE("'2018-11 (Д)'!P",TEXT(MATCH($C16,'2018-11 (Д)'!$C$2:$C$100,0)+1,0))))),"Н/Д",((INDIRECT(CONCATENATE("'2018-12 (Д)'!P",TEXT(MATCH($C16,'2018-12 (Д)'!$C$2:$C$100,0)+1,0)))-INDIRECT(CONCATENATE("'2018-11 (Д)'!P",TEXT(MATCH($C16,'2018-11 (Д)'!$C$2:$C$100,0)+1,0))))/INDIRECT(CONCATENATE("'2018-11 (Д)'!P",TEXT(MATCH($C16,'2018-11 (Д)'!$C$2:$C$100,0)+1,0))))*100)</f>
        <v>-35.854350300634614</v>
      </c>
      <c r="EF16" s="9"/>
      <c r="EG16" s="9">
        <f ca="1">IF(OR(INDIRECT(CONCATENATE("'2018-03 (Д)'!Q",TEXT(MATCH($C16,'2018-03 (Д)'!$C$2:$C$100,0)+1,0)))="Н/Д",INDIRECT(CONCATENATE("'2018-02 (Д)'!Q",TEXT(MATCH($C16,'2018-02 (Д)'!$C$2:$C$100,0)+1,0)))="Н/Д",AND(INDIRECT(CONCATENATE("'2018-03 (Д)'!Q",TEXT(MATCH($C16,'2018-03 (Д)'!$C$2:$C$100,0)+1,0)))="Н/Д",INDIRECT(CONCATENATE("'2018-02 (Д)'!Q",TEXT(MATCH($C16,'2018-02 (Д)'!$C$2:$C$100,0)+1,0))))),"Н/Д",((INDIRECT(CONCATENATE("'2018-03 (Д)'!Q",TEXT(MATCH($C16,'2018-03 (Д)'!$C$2:$C$100,0)+1,0)))-INDIRECT(CONCATENATE("'2018-02 (Д)'!Q",TEXT(MATCH($C16,'2018-02 (Д)'!$C$2:$C$100,0)+1,0))))/INDIRECT(CONCATENATE("'2018-02 (Д)'!Q",TEXT(MATCH($C16,'2018-02 (Д)'!$C$2:$C$100,0)+1,0))))*100)</f>
        <v>144.400645066008</v>
      </c>
      <c r="EH16" s="9">
        <f ca="1">IF(OR(INDIRECT(CONCATENATE("'2018-04 (Д)'!Q",TEXT(MATCH($C16,'2018-04 (Д)'!$C$2:$C$100,0)+1,0)))="Н/Д",INDIRECT(CONCATENATE("'2018-03 (Д)'!Q",TEXT(MATCH($C16,'2018-03 (Д)'!$C$2:$C$100,0)+1,0)))="Н/Д",AND(INDIRECT(CONCATENATE("'2018-04 (Д)'!Q",TEXT(MATCH($C16,'2018-04 (Д)'!$C$2:$C$100,0)+1,0)))="Н/Д",INDIRECT(CONCATENATE("'2018-03 (Д)'!Q",TEXT(MATCH($C16,'2018-03 (Д)'!$C$2:$C$100,0)+1,0))))),"Н/Д",((INDIRECT(CONCATENATE("'2018-04 (Д)'!Q",TEXT(MATCH($C16,'2018-04 (Д)'!$C$2:$C$100,0)+1,0)))-INDIRECT(CONCATENATE("'2018-03 (Д)'!Q",TEXT(MATCH($C16,'2018-03 (Д)'!$C$2:$C$100,0)+1,0))))/INDIRECT(CONCATENATE("'2018-03 (Д)'!Q",TEXT(MATCH($C16,'2018-03 (Д)'!$C$2:$C$100,0)+1,0))))*100)</f>
        <v>30.180330647786008</v>
      </c>
      <c r="EI16" s="9">
        <f ca="1">IF(OR(INDIRECT(CONCATENATE("'2018-05 (Д)'!Q",TEXT(MATCH($C16,'2018-05 (Д)'!$C$2:$C$100,0)+1,0)))="Н/Д",INDIRECT(CONCATENATE("'2018-04 (Д)'!Q",TEXT(MATCH($C16,'2018-04 (Д)'!$C$2:$C$100,0)+1,0)))="Н/Д",AND(INDIRECT(CONCATENATE("'2018-05 (Д)'!Q",TEXT(MATCH($C16,'2018-05 (Д)'!$C$2:$C$100,0)+1,0)))="Н/Д",INDIRECT(CONCATENATE("'2018-04 (Д)'!Q",TEXT(MATCH($C16,'2018-04 (Д)'!$C$2:$C$100,0)+1,0))))),"Н/Д",((INDIRECT(CONCATENATE("'2018-05 (Д)'!Q",TEXT(MATCH($C16,'2018-05 (Д)'!$C$2:$C$100,0)+1,0)))-INDIRECT(CONCATENATE("'2018-04 (Д)'!Q",TEXT(MATCH($C16,'2018-04 (Д)'!$C$2:$C$100,0)+1,0))))/INDIRECT(CONCATENATE("'2018-04 (Д)'!Q",TEXT(MATCH($C16,'2018-04 (Д)'!$C$2:$C$100,0)+1,0))))*100)</f>
        <v>-8.6848216744157263</v>
      </c>
      <c r="EJ16" s="9">
        <f ca="1">IF(OR(INDIRECT(CONCATENATE("'2018-06 (Д)'!Q",TEXT(MATCH($C16,'2018-06 (Д)'!$C$2:$C$100,0)+1,0)))="Н/Д",INDIRECT(CONCATENATE("'2018-05 (Д)'!Q",TEXT(MATCH($C16,'2018-05 (Д)'!$C$2:$C$100,0)+1,0)))="Н/Д",AND(INDIRECT(CONCATENATE("'2018-06 (Д)'!Q",TEXT(MATCH($C16,'2018-06 (Д)'!$C$2:$C$100,0)+1,0)))="Н/Д",INDIRECT(CONCATENATE("'2018-05 (Д)'!Q",TEXT(MATCH($C16,'2018-05 (Д)'!$C$2:$C$100,0)+1,0))))),"Н/Д",((INDIRECT(CONCATENATE("'2018-06 (Д)'!Q",TEXT(MATCH($C16,'2018-06 (Д)'!$C$2:$C$100,0)+1,0)))-INDIRECT(CONCATENATE("'2018-05 (Д)'!Q",TEXT(MATCH($C16,'2018-05 (Д)'!$C$2:$C$100,0)+1,0))))/INDIRECT(CONCATENATE("'2018-05 (Д)'!Q",TEXT(MATCH($C16,'2018-05 (Д)'!$C$2:$C$100,0)+1,0))))*100)</f>
        <v>-42.837221309920608</v>
      </c>
      <c r="EK16" s="9">
        <f ca="1">IF(OR(INDIRECT(CONCATENATE("'2018-07 (Д)'!Q",TEXT(MATCH($C16,'2018-07 (Д)'!$C$2:$C$100,0)+1,0)))="Н/Д",INDIRECT(CONCATENATE("'2018-06 (Д)'!Q",TEXT(MATCH($C16,'2018-06 (Д)'!$C$2:$C$100,0)+1,0)))="Н/Д",AND(INDIRECT(CONCATENATE("'2018-07 (Д)'!Q",TEXT(MATCH($C16,'2018-07 (Д)'!$C$2:$C$100,0)+1,0)))="Н/Д",INDIRECT(CONCATENATE("'2018-06 (Д)'!Q",TEXT(MATCH($C16,'2018-06 (Д)'!$C$2:$C$100,0)+1,0))))),"Н/Д",((INDIRECT(CONCATENATE("'2018-07 (Д)'!Q",TEXT(MATCH($C16,'2018-07 (Д)'!$C$2:$C$100,0)+1,0)))-INDIRECT(CONCATENATE("'2018-06 (Д)'!Q",TEXT(MATCH($C16,'2018-06 (Д)'!$C$2:$C$100,0)+1,0))))/INDIRECT(CONCATENATE("'2018-06 (Д)'!Q",TEXT(MATCH($C16,'2018-06 (Д)'!$C$2:$C$100,0)+1,0))))*100)</f>
        <v>-2.8111439437254577</v>
      </c>
      <c r="EL16" s="9">
        <f ca="1">IF(OR(INDIRECT(CONCATENATE("'2018-08 (Д)'!Q",TEXT(MATCH($C16,'2018-08 (Д)'!$C$2:$C$100,0)+1,0)))="Н/Д",INDIRECT(CONCATENATE("'2018-07 (Д)'!Q",TEXT(MATCH($C16,'2018-07 (Д)'!$C$2:$C$100,0)+1,0)))="Н/Д",AND(INDIRECT(CONCATENATE("'2018-08 (Д)'!Q",TEXT(MATCH($C16,'2018-08 (Д)'!$C$2:$C$100,0)+1,0)))="Н/Д",INDIRECT(CONCATENATE("'2018-07 (Д)'!Q",TEXT(MATCH($C16,'2018-07 (Д)'!$C$2:$C$100,0)+1,0))))),"Н/Д",((INDIRECT(CONCATENATE("'2018-08 (Д)'!Q",TEXT(MATCH($C16,'2018-08 (Д)'!$C$2:$C$100,0)+1,0)))-INDIRECT(CONCATENATE("'2018-07 (Д)'!Q",TEXT(MATCH($C16,'2018-07 (Д)'!$C$2:$C$100,0)+1,0))))/INDIRECT(CONCATENATE("'2018-07 (Д)'!Q",TEXT(MATCH($C16,'2018-07 (Д)'!$C$2:$C$100,0)+1,0))))*100)</f>
        <v>86.843694190639326</v>
      </c>
      <c r="EM16" s="9">
        <f ca="1">IF(OR(INDIRECT(CONCATENATE("'2018-09 (Д)'!Q",TEXT(MATCH($C16,'2018-09 (Д)'!$C$2:$C$100,0)+1,0)))="Н/Д",INDIRECT(CONCATENATE("'2018-08 (Д)'!Q",TEXT(MATCH($C16,'2018-08 (Д)'!$C$2:$C$100,0)+1,0)))="Н/Д",AND(INDIRECT(CONCATENATE("'2018-09 (Д)'!Q",TEXT(MATCH($C16,'2018-09 (Д)'!$C$2:$C$100,0)+1,0)))="Н/Д",INDIRECT(CONCATENATE("'2018-08 (Д)'!Q",TEXT(MATCH($C16,'2018-08 (Д)'!$C$2:$C$100,0)+1,0))))),"Н/Д",((INDIRECT(CONCATENATE("'2018-09 (Д)'!Q",TEXT(MATCH($C16,'2018-09 (Д)'!$C$2:$C$100,0)+1,0)))-INDIRECT(CONCATENATE("'2018-08 (Д)'!Q",TEXT(MATCH($C16,'2018-08 (Д)'!$C$2:$C$100,0)+1,0))))/INDIRECT(CONCATENATE("'2018-08 (Д)'!Q",TEXT(MATCH($C16,'2018-08 (Д)'!$C$2:$C$100,0)+1,0))))*100)</f>
        <v>-43.809630131973982</v>
      </c>
      <c r="EN16" s="9">
        <f ca="1">IF(OR(INDIRECT(CONCATENATE("'2018-10 (Д)'!Q",TEXT(MATCH($C16,'2018-10 (Д)'!$C$2:$C$100,0)+1,0)))="Н/Д",INDIRECT(CONCATENATE("'2018-09 (Д)'!Q",TEXT(MATCH($C16,'2018-09 (Д)'!$C$2:$C$100,0)+1,0)))="Н/Д",AND(INDIRECT(CONCATENATE("'2018-10 (Д)'!Q",TEXT(MATCH($C16,'2018-10 (Д)'!$C$2:$C$100,0)+1,0)))="Н/Д",INDIRECT(CONCATENATE("'2018-09 (Д)'!Q",TEXT(MATCH($C16,'2018-09 (Д)'!$C$2:$C$100,0)+1,0))))),"Н/Д",((INDIRECT(CONCATENATE("'2018-10 (Д)'!Q",TEXT(MATCH($C16,'2018-10 (Д)'!$C$2:$C$100,0)+1,0)))-INDIRECT(CONCATENATE("'2018-09 (Д)'!Q",TEXT(MATCH($C16,'2018-09 (Д)'!$C$2:$C$100,0)+1,0))))/INDIRECT(CONCATENATE("'2018-09 (Д)'!Q",TEXT(MATCH($C16,'2018-09 (Д)'!$C$2:$C$100,0)+1,0))))*100)</f>
        <v>-9.8481635454837964</v>
      </c>
      <c r="EO16" s="9">
        <f ca="1">IF(OR(INDIRECT(CONCATENATE("'2018-11 (Д)'!Q",TEXT(MATCH($C16,'2018-11 (Д)'!$C$2:$C$100,0)+1,0)))="Н/Д",INDIRECT(CONCATENATE("'2018-10 (Д)'!Q",TEXT(MATCH($C16,'2018-10 (Д)'!$C$2:$C$100,0)+1,0)))="Н/Д",AND(INDIRECT(CONCATENATE("'2018-11 (Д)'!Q",TEXT(MATCH($C16,'2018-11 (Д)'!$C$2:$C$100,0)+1,0)))="Н/Д",INDIRECT(CONCATENATE("'2018-10 (Д)'!Q",TEXT(MATCH($C16,'2018-10 (Д)'!$C$2:$C$100,0)+1,0))))),"Н/Д",((INDIRECT(CONCATENATE("'2018-11 (Д)'!Q",TEXT(MATCH($C16,'2018-11 (Д)'!$C$2:$C$100,0)+1,0)))-INDIRECT(CONCATENATE("'2018-10 (Д)'!Q",TEXT(MATCH($C16,'2018-10 (Д)'!$C$2:$C$100,0)+1,0))))/INDIRECT(CONCATENATE("'2018-10 (Д)'!Q",TEXT(MATCH($C16,'2018-10 (Д)'!$C$2:$C$100,0)+1,0))))*100)</f>
        <v>101.27777684571457</v>
      </c>
      <c r="EP16" s="9">
        <f ca="1">IF(OR(INDIRECT(CONCATENATE("'2018-12 (Д)'!Q",TEXT(MATCH($C16,'2018-12 (Д)'!$C$2:$C$100,0)+1,0)))="Н/Д",INDIRECT(CONCATENATE("'2018-11 (Д)'!Q",TEXT(MATCH($C16,'2018-11 (Д)'!$C$2:$C$100,0)+1,0)))="Н/Д",AND(INDIRECT(CONCATENATE("'2018-12 (Д)'!Q",TEXT(MATCH($C16,'2018-12 (Д)'!$C$2:$C$100,0)+1,0)))="Н/Д",INDIRECT(CONCATENATE("'2018-11 (Д)'!Q",TEXT(MATCH($C16,'2018-11 (Д)'!$C$2:$C$100,0)+1,0))))),"Н/Д",((INDIRECT(CONCATENATE("'2018-12 (Д)'!Q",TEXT(MATCH($C16,'2018-12 (Д)'!$C$2:$C$100,0)+1,0)))-INDIRECT(CONCATENATE("'2018-11 (Д)'!Q",TEXT(MATCH($C16,'2018-11 (Д)'!$C$2:$C$100,0)+1,0))))/INDIRECT(CONCATENATE("'2018-11 (Д)'!Q",TEXT(MATCH($C16,'2018-11 (Д)'!$C$2:$C$100,0)+1,0))))*100)</f>
        <v>-51.725903643929783</v>
      </c>
      <c r="EQ16" s="9"/>
      <c r="ER16" s="9">
        <f ca="1">IF(OR(INDIRECT(CONCATENATE("'2018-03 (Д)'!R",TEXT(MATCH($C16,'2018-03 (Д)'!$C$2:$C$100,0)+1,0)))="Н/Д",INDIRECT(CONCATENATE("'2018-02 (Д)'!R",TEXT(MATCH($C16,'2018-02 (Д)'!$C$2:$C$100,0)+1,0)))="Н/Д",AND(INDIRECT(CONCATENATE("'2018-03 (Д)'!R",TEXT(MATCH($C16,'2018-03 (Д)'!$C$2:$C$100,0)+1,0)))="Н/Д",INDIRECT(CONCATENATE("'2018-02 (Д)'!R",TEXT(MATCH($C16,'2018-02 (Д)'!$C$2:$C$100,0)+1,0))))),"Н/Д",((INDIRECT(CONCATENATE("'2018-03 (Д)'!R",TEXT(MATCH($C16,'2018-03 (Д)'!$C$2:$C$100,0)+1,0)))-INDIRECT(CONCATENATE("'2018-02 (Д)'!R",TEXT(MATCH($C16,'2018-02 (Д)'!$C$2:$C$100,0)+1,0))))/INDIRECT(CONCATENATE("'2018-02 (Д)'!R",TEXT(MATCH($C16,'2018-02 (Д)'!$C$2:$C$100,0)+1,0))))*100)</f>
        <v>29.14507359988497</v>
      </c>
      <c r="ES16" s="9">
        <f ca="1">IF(OR(INDIRECT(CONCATENATE("'2018-04 (Д)'!R",TEXT(MATCH($C16,'2018-04 (Д)'!$C$2:$C$100,0)+1,0)))="Н/Д",INDIRECT(CONCATENATE("'2018-03 (Д)'!R",TEXT(MATCH($C16,'2018-03 (Д)'!$C$2:$C$100,0)+1,0)))="Н/Д",AND(INDIRECT(CONCATENATE("'2018-04 (Д)'!R",TEXT(MATCH($C16,'2018-04 (Д)'!$C$2:$C$100,0)+1,0)))="Н/Д",INDIRECT(CONCATENATE("'2018-03 (Д)'!R",TEXT(MATCH($C16,'2018-03 (Д)'!$C$2:$C$100,0)+1,0))))),"Н/Д",((INDIRECT(CONCATENATE("'2018-04 (Д)'!R",TEXT(MATCH($C16,'2018-04 (Д)'!$C$2:$C$100,0)+1,0)))-INDIRECT(CONCATENATE("'2018-03 (Д)'!R",TEXT(MATCH($C16,'2018-03 (Д)'!$C$2:$C$100,0)+1,0))))/INDIRECT(CONCATENATE("'2018-03 (Д)'!R",TEXT(MATCH($C16,'2018-03 (Д)'!$C$2:$C$100,0)+1,0))))*100)</f>
        <v>11.11021413737204</v>
      </c>
      <c r="ET16" s="9">
        <f ca="1">IF(OR(INDIRECT(CONCATENATE("'2018-05 (Д)'!R",TEXT(MATCH($C16,'2018-05 (Д)'!$C$2:$C$100,0)+1,0)))="Н/Д",INDIRECT(CONCATENATE("'2018-04 (Д)'!R",TEXT(MATCH($C16,'2018-04 (Д)'!$C$2:$C$100,0)+1,0)))="Н/Д",AND(INDIRECT(CONCATENATE("'2018-05 (Д)'!R",TEXT(MATCH($C16,'2018-05 (Д)'!$C$2:$C$100,0)+1,0)))="Н/Д",INDIRECT(CONCATENATE("'2018-04 (Д)'!R",TEXT(MATCH($C16,'2018-04 (Д)'!$C$2:$C$100,0)+1,0))))),"Н/Д",((INDIRECT(CONCATENATE("'2018-05 (Д)'!R",TEXT(MATCH($C16,'2018-05 (Д)'!$C$2:$C$100,0)+1,0)))-INDIRECT(CONCATENATE("'2018-04 (Д)'!R",TEXT(MATCH($C16,'2018-04 (Д)'!$C$2:$C$100,0)+1,0))))/INDIRECT(CONCATENATE("'2018-04 (Д)'!R",TEXT(MATCH($C16,'2018-04 (Д)'!$C$2:$C$100,0)+1,0))))*100)</f>
        <v>-17.866206897390509</v>
      </c>
      <c r="EU16" s="9">
        <f ca="1">IF(OR(INDIRECT(CONCATENATE("'2018-06 (Д)'!R",TEXT(MATCH($C16,'2018-06 (Д)'!$C$2:$C$100,0)+1,0)))="Н/Д",INDIRECT(CONCATENATE("'2018-05 (Д)'!R",TEXT(MATCH($C16,'2018-05 (Д)'!$C$2:$C$100,0)+1,0)))="Н/Д",AND(INDIRECT(CONCATENATE("'2018-06 (Д)'!R",TEXT(MATCH($C16,'2018-06 (Д)'!$C$2:$C$100,0)+1,0)))="Н/Д",INDIRECT(CONCATENATE("'2018-05 (Д)'!R",TEXT(MATCH($C16,'2018-05 (Д)'!$C$2:$C$100,0)+1,0))))),"Н/Д",((INDIRECT(CONCATENATE("'2018-06 (Д)'!R",TEXT(MATCH($C16,'2018-06 (Д)'!$C$2:$C$100,0)+1,0)))-INDIRECT(CONCATENATE("'2018-05 (Д)'!R",TEXT(MATCH($C16,'2018-05 (Д)'!$C$2:$C$100,0)+1,0))))/INDIRECT(CONCATENATE("'2018-05 (Д)'!R",TEXT(MATCH($C16,'2018-05 (Д)'!$C$2:$C$100,0)+1,0))))*100)</f>
        <v>32.741340037150707</v>
      </c>
      <c r="EV16" s="9">
        <f ca="1">IF(OR(INDIRECT(CONCATENATE("'2018-07 (Д)'!R",TEXT(MATCH($C16,'2018-07 (Д)'!$C$2:$C$100,0)+1,0)))="Н/Д",INDIRECT(CONCATENATE("'2018-06 (Д)'!R",TEXT(MATCH($C16,'2018-06 (Д)'!$C$2:$C$100,0)+1,0)))="Н/Д",AND(INDIRECT(CONCATENATE("'2018-07 (Д)'!R",TEXT(MATCH($C16,'2018-07 (Д)'!$C$2:$C$100,0)+1,0)))="Н/Д",INDIRECT(CONCATENATE("'2018-06 (Д)'!R",TEXT(MATCH($C16,'2018-06 (Д)'!$C$2:$C$100,0)+1,0))))),"Н/Д",((INDIRECT(CONCATENATE("'2018-07 (Д)'!R",TEXT(MATCH($C16,'2018-07 (Д)'!$C$2:$C$100,0)+1,0)))-INDIRECT(CONCATENATE("'2018-06 (Д)'!R",TEXT(MATCH($C16,'2018-06 (Д)'!$C$2:$C$100,0)+1,0))))/INDIRECT(CONCATENATE("'2018-06 (Д)'!R",TEXT(MATCH($C16,'2018-06 (Д)'!$C$2:$C$100,0)+1,0))))*100)</f>
        <v>-31.839847528577199</v>
      </c>
      <c r="EW16" s="9">
        <f ca="1">IF(OR(INDIRECT(CONCATENATE("'2018-08 (Д)'!R",TEXT(MATCH($C16,'2018-08 (Д)'!$C$2:$C$100,0)+1,0)))="Н/Д",INDIRECT(CONCATENATE("'2018-07 (Д)'!R",TEXT(MATCH($C16,'2018-07 (Д)'!$C$2:$C$100,0)+1,0)))="Н/Д",AND(INDIRECT(CONCATENATE("'2018-08 (Д)'!R",TEXT(MATCH($C16,'2018-08 (Д)'!$C$2:$C$100,0)+1,0)))="Н/Д",INDIRECT(CONCATENATE("'2018-07 (Д)'!R",TEXT(MATCH($C16,'2018-07 (Д)'!$C$2:$C$100,0)+1,0))))),"Н/Д",((INDIRECT(CONCATENATE("'2018-08 (Д)'!R",TEXT(MATCH($C16,'2018-08 (Д)'!$C$2:$C$100,0)+1,0)))-INDIRECT(CONCATENATE("'2018-07 (Д)'!R",TEXT(MATCH($C16,'2018-07 (Д)'!$C$2:$C$100,0)+1,0))))/INDIRECT(CONCATENATE("'2018-07 (Д)'!R",TEXT(MATCH($C16,'2018-07 (Д)'!$C$2:$C$100,0)+1,0))))*100)</f>
        <v>82.189344754648246</v>
      </c>
      <c r="EX16" s="9">
        <f ca="1">IF(OR(INDIRECT(CONCATENATE("'2018-09 (Д)'!R",TEXT(MATCH($C16,'2018-09 (Д)'!$C$2:$C$100,0)+1,0)))="Н/Д",INDIRECT(CONCATENATE("'2018-08 (Д)'!R",TEXT(MATCH($C16,'2018-08 (Д)'!$C$2:$C$100,0)+1,0)))="Н/Д",AND(INDIRECT(CONCATENATE("'2018-09 (Д)'!R",TEXT(MATCH($C16,'2018-09 (Д)'!$C$2:$C$100,0)+1,0)))="Н/Д",INDIRECT(CONCATENATE("'2018-08 (Д)'!R",TEXT(MATCH($C16,'2018-08 (Д)'!$C$2:$C$100,0)+1,0))))),"Н/Д",((INDIRECT(CONCATENATE("'2018-09 (Д)'!R",TEXT(MATCH($C16,'2018-09 (Д)'!$C$2:$C$100,0)+1,0)))-INDIRECT(CONCATENATE("'2018-08 (Д)'!R",TEXT(MATCH($C16,'2018-08 (Д)'!$C$2:$C$100,0)+1,0))))/INDIRECT(CONCATENATE("'2018-08 (Д)'!R",TEXT(MATCH($C16,'2018-08 (Д)'!$C$2:$C$100,0)+1,0))))*100)</f>
        <v>-5.0908295771228538</v>
      </c>
      <c r="EY16" s="9">
        <f ca="1">IF(OR(INDIRECT(CONCATENATE("'2018-10 (Д)'!R",TEXT(MATCH($C16,'2018-10 (Д)'!$C$2:$C$100,0)+1,0)))="Н/Д",INDIRECT(CONCATENATE("'2018-09 (Д)'!R",TEXT(MATCH($C16,'2018-09 (Д)'!$C$2:$C$100,0)+1,0)))="Н/Д",AND(INDIRECT(CONCATENATE("'2018-10 (Д)'!R",TEXT(MATCH($C16,'2018-10 (Д)'!$C$2:$C$100,0)+1,0)))="Н/Д",INDIRECT(CONCATENATE("'2018-09 (Д)'!R",TEXT(MATCH($C16,'2018-09 (Д)'!$C$2:$C$100,0)+1,0))))),"Н/Д",((INDIRECT(CONCATENATE("'2018-10 (Д)'!R",TEXT(MATCH($C16,'2018-10 (Д)'!$C$2:$C$100,0)+1,0)))-INDIRECT(CONCATENATE("'2018-09 (Д)'!R",TEXT(MATCH($C16,'2018-09 (Д)'!$C$2:$C$100,0)+1,0))))/INDIRECT(CONCATENATE("'2018-09 (Д)'!R",TEXT(MATCH($C16,'2018-09 (Д)'!$C$2:$C$100,0)+1,0))))*100)</f>
        <v>16.680648621934569</v>
      </c>
      <c r="EZ16" s="9">
        <f ca="1">IF(OR(INDIRECT(CONCATENATE("'2018-11 (Д)'!R",TEXT(MATCH($C16,'2018-11 (Д)'!$C$2:$C$100,0)+1,0)))="Н/Д",INDIRECT(CONCATENATE("'2018-10 (Д)'!R",TEXT(MATCH($C16,'2018-10 (Д)'!$C$2:$C$100,0)+1,0)))="Н/Д",AND(INDIRECT(CONCATENATE("'2018-11 (Д)'!R",TEXT(MATCH($C16,'2018-11 (Д)'!$C$2:$C$100,0)+1,0)))="Н/Д",INDIRECT(CONCATENATE("'2018-10 (Д)'!R",TEXT(MATCH($C16,'2018-10 (Д)'!$C$2:$C$100,0)+1,0))))),"Н/Д",((INDIRECT(CONCATENATE("'2018-11 (Д)'!R",TEXT(MATCH($C16,'2018-11 (Д)'!$C$2:$C$100,0)+1,0)))-INDIRECT(CONCATENATE("'2018-10 (Д)'!R",TEXT(MATCH($C16,'2018-10 (Д)'!$C$2:$C$100,0)+1,0))))/INDIRECT(CONCATENATE("'2018-10 (Д)'!R",TEXT(MATCH($C16,'2018-10 (Д)'!$C$2:$C$100,0)+1,0))))*100)</f>
        <v>-10.113125107507775</v>
      </c>
      <c r="FA16" s="9">
        <f ca="1">IF(OR(INDIRECT(CONCATENATE("'2018-12 (Д)'!R",TEXT(MATCH($C16,'2018-12 (Д)'!$C$2:$C$100,0)+1,0)))="Н/Д",INDIRECT(CONCATENATE("'2018-11 (Д)'!R",TEXT(MATCH($C16,'2018-11 (Д)'!$C$2:$C$100,0)+1,0)))="Н/Д",AND(INDIRECT(CONCATENATE("'2018-12 (Д)'!R",TEXT(MATCH($C16,'2018-12 (Д)'!$C$2:$C$100,0)+1,0)))="Н/Д",INDIRECT(CONCATENATE("'2018-11 (Д)'!R",TEXT(MATCH($C16,'2018-11 (Д)'!$C$2:$C$100,0)+1,0))))),"Н/Д",((INDIRECT(CONCATENATE("'2018-12 (Д)'!R",TEXT(MATCH($C16,'2018-12 (Д)'!$C$2:$C$100,0)+1,0)))-INDIRECT(CONCATENATE("'2018-11 (Д)'!R",TEXT(MATCH($C16,'2018-11 (Д)'!$C$2:$C$100,0)+1,0))))/INDIRECT(CONCATENATE("'2018-11 (Д)'!R",TEXT(MATCH($C16,'2018-11 (Д)'!$C$2:$C$100,0)+1,0))))*100)</f>
        <v>14.822448488453022</v>
      </c>
      <c r="FB16" s="9"/>
      <c r="FC16" s="9">
        <f ca="1">IF(OR(INDIRECT(CONCATENATE("'2018-03 (Д)'!S",TEXT(MATCH($C16,'2018-03 (Д)'!$C$2:$C$100,0)+1,0)))="Н/Д",INDIRECT(CONCATENATE("'2018-02 (Д)'!S",TEXT(MATCH($C16,'2018-02 (Д)'!$C$2:$C$100,0)+1,0)))="Н/Д",AND(INDIRECT(CONCATENATE("'2018-03 (Д)'!S",TEXT(MATCH($C16,'2018-03 (Д)'!$C$2:$C$100,0)+1,0)))="Н/Д",INDIRECT(CONCATENATE("'2018-02 (Д)'!S",TEXT(MATCH($C16,'2018-02 (Д)'!$C$2:$C$100,0)+1,0))))),"Н/Д",((INDIRECT(CONCATENATE("'2018-03 (Д)'!S",TEXT(MATCH($C16,'2018-03 (Д)'!$C$2:$C$100,0)+1,0)))-INDIRECT(CONCATENATE("'2018-02 (Д)'!S",TEXT(MATCH($C16,'2018-02 (Д)'!$C$2:$C$100,0)+1,0))))/INDIRECT(CONCATENATE("'2018-02 (Д)'!S",TEXT(MATCH($C16,'2018-02 (Д)'!$C$2:$C$100,0)+1,0))))*100)</f>
        <v>55.348299353930464</v>
      </c>
      <c r="FD16" s="9">
        <f ca="1">IF(OR(INDIRECT(CONCATENATE("'2018-04 (Д)'!S",TEXT(MATCH($C16,'2018-04 (Д)'!$C$2:$C$100,0)+1,0)))="Н/Д",INDIRECT(CONCATENATE("'2018-03 (Д)'!S",TEXT(MATCH($C16,'2018-03 (Д)'!$C$2:$C$100,0)+1,0)))="Н/Д",AND(INDIRECT(CONCATENATE("'2018-04 (Д)'!S",TEXT(MATCH($C16,'2018-04 (Д)'!$C$2:$C$100,0)+1,0)))="Н/Д",INDIRECT(CONCATENATE("'2018-03 (Д)'!S",TEXT(MATCH($C16,'2018-03 (Д)'!$C$2:$C$100,0)+1,0))))),"Н/Д",((INDIRECT(CONCATENATE("'2018-04 (Д)'!S",TEXT(MATCH($C16,'2018-04 (Д)'!$C$2:$C$100,0)+1,0)))-INDIRECT(CONCATENATE("'2018-03 (Д)'!S",TEXT(MATCH($C16,'2018-03 (Д)'!$C$2:$C$100,0)+1,0))))/INDIRECT(CONCATENATE("'2018-03 (Д)'!S",TEXT(MATCH($C16,'2018-03 (Д)'!$C$2:$C$100,0)+1,0))))*100)</f>
        <v>118.03735004423157</v>
      </c>
      <c r="FE16" s="9">
        <f ca="1">IF(OR(INDIRECT(CONCATENATE("'2018-05 (Д)'!S",TEXT(MATCH($C16,'2018-05 (Д)'!$C$2:$C$100,0)+1,0)))="Н/Д",INDIRECT(CONCATENATE("'2018-04 (Д)'!S",TEXT(MATCH($C16,'2018-04 (Д)'!$C$2:$C$100,0)+1,0)))="Н/Д",AND(INDIRECT(CONCATENATE("'2018-05 (Д)'!S",TEXT(MATCH($C16,'2018-05 (Д)'!$C$2:$C$100,0)+1,0)))="Н/Д",INDIRECT(CONCATENATE("'2018-04 (Д)'!S",TEXT(MATCH($C16,'2018-04 (Д)'!$C$2:$C$100,0)+1,0))))),"Н/Д",((INDIRECT(CONCATENATE("'2018-05 (Д)'!S",TEXT(MATCH($C16,'2018-05 (Д)'!$C$2:$C$100,0)+1,0)))-INDIRECT(CONCATENATE("'2018-04 (Д)'!S",TEXT(MATCH($C16,'2018-04 (Д)'!$C$2:$C$100,0)+1,0))))/INDIRECT(CONCATENATE("'2018-04 (Д)'!S",TEXT(MATCH($C16,'2018-04 (Д)'!$C$2:$C$100,0)+1,0))))*100)</f>
        <v>40.485138874054719</v>
      </c>
      <c r="FF16" s="9">
        <f ca="1">IF(OR(INDIRECT(CONCATENATE("'2018-06 (Д)'!S",TEXT(MATCH($C16,'2018-06 (Д)'!$C$2:$C$100,0)+1,0)))="Н/Д",INDIRECT(CONCATENATE("'2018-05 (Д)'!S",TEXT(MATCH($C16,'2018-05 (Д)'!$C$2:$C$100,0)+1,0)))="Н/Д",AND(INDIRECT(CONCATENATE("'2018-06 (Д)'!S",TEXT(MATCH($C16,'2018-06 (Д)'!$C$2:$C$100,0)+1,0)))="Н/Д",INDIRECT(CONCATENATE("'2018-05 (Д)'!S",TEXT(MATCH($C16,'2018-05 (Д)'!$C$2:$C$100,0)+1,0))))),"Н/Д",((INDIRECT(CONCATENATE("'2018-06 (Д)'!S",TEXT(MATCH($C16,'2018-06 (Д)'!$C$2:$C$100,0)+1,0)))-INDIRECT(CONCATENATE("'2018-05 (Д)'!S",TEXT(MATCH($C16,'2018-05 (Д)'!$C$2:$C$100,0)+1,0))))/INDIRECT(CONCATENATE("'2018-05 (Д)'!S",TEXT(MATCH($C16,'2018-05 (Д)'!$C$2:$C$100,0)+1,0))))*100)</f>
        <v>-23.769553866350478</v>
      </c>
      <c r="FG16" s="9">
        <f ca="1">IF(OR(INDIRECT(CONCATENATE("'2018-07 (Д)'!S",TEXT(MATCH($C16,'2018-07 (Д)'!$C$2:$C$100,0)+1,0)))="Н/Д",INDIRECT(CONCATENATE("'2018-06 (Д)'!S",TEXT(MATCH($C16,'2018-06 (Д)'!$C$2:$C$100,0)+1,0)))="Н/Д",AND(INDIRECT(CONCATENATE("'2018-07 (Д)'!S",TEXT(MATCH($C16,'2018-07 (Д)'!$C$2:$C$100,0)+1,0)))="Н/Д",INDIRECT(CONCATENATE("'2018-06 (Д)'!S",TEXT(MATCH($C16,'2018-06 (Д)'!$C$2:$C$100,0)+1,0))))),"Н/Д",((INDIRECT(CONCATENATE("'2018-07 (Д)'!S",TEXT(MATCH($C16,'2018-07 (Д)'!$C$2:$C$100,0)+1,0)))-INDIRECT(CONCATENATE("'2018-06 (Д)'!S",TEXT(MATCH($C16,'2018-06 (Д)'!$C$2:$C$100,0)+1,0))))/INDIRECT(CONCATENATE("'2018-06 (Д)'!S",TEXT(MATCH($C16,'2018-06 (Д)'!$C$2:$C$100,0)+1,0))))*100)</f>
        <v>-26.050822492323316</v>
      </c>
      <c r="FH16" s="9">
        <f ca="1">IF(OR(INDIRECT(CONCATENATE("'2018-08 (Д)'!S",TEXT(MATCH($C16,'2018-08 (Д)'!$C$2:$C$100,0)+1,0)))="Н/Д",INDIRECT(CONCATENATE("'2018-07 (Д)'!S",TEXT(MATCH($C16,'2018-07 (Д)'!$C$2:$C$100,0)+1,0)))="Н/Д",AND(INDIRECT(CONCATENATE("'2018-08 (Д)'!S",TEXT(MATCH($C16,'2018-08 (Д)'!$C$2:$C$100,0)+1,0)))="Н/Д",INDIRECT(CONCATENATE("'2018-07 (Д)'!S",TEXT(MATCH($C16,'2018-07 (Д)'!$C$2:$C$100,0)+1,0))))),"Н/Д",((INDIRECT(CONCATENATE("'2018-08 (Д)'!S",TEXT(MATCH($C16,'2018-08 (Д)'!$C$2:$C$100,0)+1,0)))-INDIRECT(CONCATENATE("'2018-07 (Д)'!S",TEXT(MATCH($C16,'2018-07 (Д)'!$C$2:$C$100,0)+1,0))))/INDIRECT(CONCATENATE("'2018-07 (Д)'!S",TEXT(MATCH($C16,'2018-07 (Д)'!$C$2:$C$100,0)+1,0))))*100)</f>
        <v>-20.839170185699189</v>
      </c>
      <c r="FI16" s="9">
        <f ca="1">IF(OR(INDIRECT(CONCATENATE("'2018-09 (Д)'!S",TEXT(MATCH($C16,'2018-09 (Д)'!$C$2:$C$100,0)+1,0)))="Н/Д",INDIRECT(CONCATENATE("'2018-08 (Д)'!S",TEXT(MATCH($C16,'2018-08 (Д)'!$C$2:$C$100,0)+1,0)))="Н/Д",AND(INDIRECT(CONCATENATE("'2018-09 (Д)'!S",TEXT(MATCH($C16,'2018-09 (Д)'!$C$2:$C$100,0)+1,0)))="Н/Д",INDIRECT(CONCATENATE("'2018-08 (Д)'!S",TEXT(MATCH($C16,'2018-08 (Д)'!$C$2:$C$100,0)+1,0))))),"Н/Д",((INDIRECT(CONCATENATE("'2018-09 (Д)'!S",TEXT(MATCH($C16,'2018-09 (Д)'!$C$2:$C$100,0)+1,0)))-INDIRECT(CONCATENATE("'2018-08 (Д)'!S",TEXT(MATCH($C16,'2018-08 (Д)'!$C$2:$C$100,0)+1,0))))/INDIRECT(CONCATENATE("'2018-08 (Д)'!S",TEXT(MATCH($C16,'2018-08 (Д)'!$C$2:$C$100,0)+1,0))))*100)</f>
        <v>-32.112266879898513</v>
      </c>
      <c r="FJ16" s="9">
        <f ca="1">IF(OR(INDIRECT(CONCATENATE("'2018-10 (Д)'!S",TEXT(MATCH($C16,'2018-10 (Д)'!$C$2:$C$100,0)+1,0)))="Н/Д",INDIRECT(CONCATENATE("'2018-09 (Д)'!S",TEXT(MATCH($C16,'2018-09 (Д)'!$C$2:$C$100,0)+1,0)))="Н/Д",AND(INDIRECT(CONCATENATE("'2018-10 (Д)'!S",TEXT(MATCH($C16,'2018-10 (Д)'!$C$2:$C$100,0)+1,0)))="Н/Д",INDIRECT(CONCATENATE("'2018-09 (Д)'!S",TEXT(MATCH($C16,'2018-09 (Д)'!$C$2:$C$100,0)+1,0))))),"Н/Д",((INDIRECT(CONCATENATE("'2018-10 (Д)'!S",TEXT(MATCH($C16,'2018-10 (Д)'!$C$2:$C$100,0)+1,0)))-INDIRECT(CONCATENATE("'2018-09 (Д)'!S",TEXT(MATCH($C16,'2018-09 (Д)'!$C$2:$C$100,0)+1,0))))/INDIRECT(CONCATENATE("'2018-09 (Д)'!S",TEXT(MATCH($C16,'2018-09 (Д)'!$C$2:$C$100,0)+1,0))))*100)</f>
        <v>6.1662731059746525</v>
      </c>
      <c r="FK16" s="9">
        <f ca="1">IF(OR(INDIRECT(CONCATENATE("'2018-11 (Д)'!S",TEXT(MATCH($C16,'2018-11 (Д)'!$C$2:$C$100,0)+1,0)))="Н/Д",INDIRECT(CONCATENATE("'2018-10 (Д)'!S",TEXT(MATCH($C16,'2018-10 (Д)'!$C$2:$C$100,0)+1,0)))="Н/Д",AND(INDIRECT(CONCATENATE("'2018-11 (Д)'!S",TEXT(MATCH($C16,'2018-11 (Д)'!$C$2:$C$100,0)+1,0)))="Н/Д",INDIRECT(CONCATENATE("'2018-10 (Д)'!S",TEXT(MATCH($C16,'2018-10 (Д)'!$C$2:$C$100,0)+1,0))))),"Н/Д",((INDIRECT(CONCATENATE("'2018-11 (Д)'!S",TEXT(MATCH($C16,'2018-11 (Д)'!$C$2:$C$100,0)+1,0)))-INDIRECT(CONCATENATE("'2018-10 (Д)'!S",TEXT(MATCH($C16,'2018-10 (Д)'!$C$2:$C$100,0)+1,0))))/INDIRECT(CONCATENATE("'2018-10 (Д)'!S",TEXT(MATCH($C16,'2018-10 (Д)'!$C$2:$C$100,0)+1,0))))*100)</f>
        <v>-7.0063321721156386</v>
      </c>
      <c r="FL16" s="9">
        <f ca="1">IF(OR(INDIRECT(CONCATENATE("'2018-12 (Д)'!S",TEXT(MATCH($C16,'2018-12 (Д)'!$C$2:$C$100,0)+1,0)))="Н/Д",INDIRECT(CONCATENATE("'2018-11 (Д)'!S",TEXT(MATCH($C16,'2018-11 (Д)'!$C$2:$C$100,0)+1,0)))="Н/Д",AND(INDIRECT(CONCATENATE("'2018-12 (Д)'!S",TEXT(MATCH($C16,'2018-12 (Д)'!$C$2:$C$100,0)+1,0)))="Н/Д",INDIRECT(CONCATENATE("'2018-11 (Д)'!S",TEXT(MATCH($C16,'2018-11 (Д)'!$C$2:$C$100,0)+1,0))))),"Н/Д",((INDIRECT(CONCATENATE("'2018-12 (Д)'!S",TEXT(MATCH($C16,'2018-12 (Д)'!$C$2:$C$100,0)+1,0)))-INDIRECT(CONCATENATE("'2018-11 (Д)'!S",TEXT(MATCH($C16,'2018-11 (Д)'!$C$2:$C$100,0)+1,0))))/INDIRECT(CONCATENATE("'2018-11 (Д)'!S",TEXT(MATCH($C16,'2018-11 (Д)'!$C$2:$C$100,0)+1,0))))*100)</f>
        <v>17.765154413893629</v>
      </c>
      <c r="FM16" s="9"/>
      <c r="FN16" s="9">
        <f ca="1">IF(OR(INDIRECT(CONCATENATE("'2018-03 (Д)'!T",TEXT(MATCH($C16,'2018-03 (Д)'!$C$2:$C$100,0)+1,0)))="Н/Д",INDIRECT(CONCATENATE("'2018-02 (Д)'!T",TEXT(MATCH($C16,'2018-02 (Д)'!$C$2:$C$100,0)+1,0)))="Н/Д",AND(INDIRECT(CONCATENATE("'2018-03 (Д)'!T",TEXT(MATCH($C16,'2018-03 (Д)'!$C$2:$C$100,0)+1,0)))="Н/Д",INDIRECT(CONCATENATE("'2018-02 (Д)'!T",TEXT(MATCH($C16,'2018-02 (Д)'!$C$2:$C$100,0)+1,0))))),"Н/Д",((INDIRECT(CONCATENATE("'2018-03 (Д)'!T",TEXT(MATCH($C16,'2018-03 (Д)'!$C$2:$C$100,0)+1,0)))-INDIRECT(CONCATENATE("'2018-02 (Д)'!T",TEXT(MATCH($C16,'2018-02 (Д)'!$C$2:$C$100,0)+1,0))))/INDIRECT(CONCATENATE("'2018-02 (Д)'!T",TEXT(MATCH($C16,'2018-02 (Д)'!$C$2:$C$100,0)+1,0))))*100)</f>
        <v>10.968907934427966</v>
      </c>
      <c r="FO16" s="9">
        <f ca="1">IF(OR(INDIRECT(CONCATENATE("'2018-04 (Д)'!T",TEXT(MATCH($C16,'2018-04 (Д)'!$C$2:$C$100,0)+1,0)))="Н/Д",INDIRECT(CONCATENATE("'2018-03 (Д)'!T",TEXT(MATCH($C16,'2018-03 (Д)'!$C$2:$C$100,0)+1,0)))="Н/Д",AND(INDIRECT(CONCATENATE("'2018-04 (Д)'!T",TEXT(MATCH($C16,'2018-04 (Д)'!$C$2:$C$100,0)+1,0)))="Н/Д",INDIRECT(CONCATENATE("'2018-03 (Д)'!T",TEXT(MATCH($C16,'2018-03 (Д)'!$C$2:$C$100,0)+1,0))))),"Н/Д",((INDIRECT(CONCATENATE("'2018-04 (Д)'!T",TEXT(MATCH($C16,'2018-04 (Д)'!$C$2:$C$100,0)+1,0)))-INDIRECT(CONCATENATE("'2018-03 (Д)'!T",TEXT(MATCH($C16,'2018-03 (Д)'!$C$2:$C$100,0)+1,0))))/INDIRECT(CONCATENATE("'2018-03 (Д)'!T",TEXT(MATCH($C16,'2018-03 (Д)'!$C$2:$C$100,0)+1,0))))*100)</f>
        <v>-2.0384975884132652</v>
      </c>
      <c r="FP16" s="9">
        <f ca="1">IF(OR(INDIRECT(CONCATENATE("'2018-05 (Д)'!T",TEXT(MATCH($C16,'2018-05 (Д)'!$C$2:$C$100,0)+1,0)))="Н/Д",INDIRECT(CONCATENATE("'2018-04 (Д)'!T",TEXT(MATCH($C16,'2018-04 (Д)'!$C$2:$C$100,0)+1,0)))="Н/Д",AND(INDIRECT(CONCATENATE("'2018-05 (Д)'!T",TEXT(MATCH($C16,'2018-05 (Д)'!$C$2:$C$100,0)+1,0)))="Н/Д",INDIRECT(CONCATENATE("'2018-04 (Д)'!T",TEXT(MATCH($C16,'2018-04 (Д)'!$C$2:$C$100,0)+1,0))))),"Н/Д",((INDIRECT(CONCATENATE("'2018-05 (Д)'!T",TEXT(MATCH($C16,'2018-05 (Д)'!$C$2:$C$100,0)+1,0)))-INDIRECT(CONCATENATE("'2018-04 (Д)'!T",TEXT(MATCH($C16,'2018-04 (Д)'!$C$2:$C$100,0)+1,0))))/INDIRECT(CONCATENATE("'2018-04 (Д)'!T",TEXT(MATCH($C16,'2018-04 (Д)'!$C$2:$C$100,0)+1,0))))*100)</f>
        <v>15.044045484811805</v>
      </c>
      <c r="FQ16" s="9">
        <f ca="1">IF(OR(INDIRECT(CONCATENATE("'2018-06 (Д)'!T",TEXT(MATCH($C16,'2018-06 (Д)'!$C$2:$C$100,0)+1,0)))="Н/Д",INDIRECT(CONCATENATE("'2018-05 (Д)'!T",TEXT(MATCH($C16,'2018-05 (Д)'!$C$2:$C$100,0)+1,0)))="Н/Д",AND(INDIRECT(CONCATENATE("'2018-06 (Д)'!T",TEXT(MATCH($C16,'2018-06 (Д)'!$C$2:$C$100,0)+1,0)))="Н/Д",INDIRECT(CONCATENATE("'2018-05 (Д)'!T",TEXT(MATCH($C16,'2018-05 (Д)'!$C$2:$C$100,0)+1,0))))),"Н/Д",((INDIRECT(CONCATENATE("'2018-06 (Д)'!T",TEXT(MATCH($C16,'2018-06 (Д)'!$C$2:$C$100,0)+1,0)))-INDIRECT(CONCATENATE("'2018-05 (Д)'!T",TEXT(MATCH($C16,'2018-05 (Д)'!$C$2:$C$100,0)+1,0))))/INDIRECT(CONCATENATE("'2018-05 (Д)'!T",TEXT(MATCH($C16,'2018-05 (Д)'!$C$2:$C$100,0)+1,0))))*100)</f>
        <v>16.076466792788985</v>
      </c>
      <c r="FR16" s="9">
        <f ca="1">IF(OR(INDIRECT(CONCATENATE("'2018-07 (Д)'!T",TEXT(MATCH($C16,'2018-07 (Д)'!$C$2:$C$100,0)+1,0)))="Н/Д",INDIRECT(CONCATENATE("'2018-06 (Д)'!T",TEXT(MATCH($C16,'2018-06 (Д)'!$C$2:$C$100,0)+1,0)))="Н/Д",AND(INDIRECT(CONCATENATE("'2018-07 (Д)'!T",TEXT(MATCH($C16,'2018-07 (Д)'!$C$2:$C$100,0)+1,0)))="Н/Д",INDIRECT(CONCATENATE("'2018-06 (Д)'!T",TEXT(MATCH($C16,'2018-06 (Д)'!$C$2:$C$100,0)+1,0))))),"Н/Д",((INDIRECT(CONCATENATE("'2018-07 (Д)'!T",TEXT(MATCH($C16,'2018-07 (Д)'!$C$2:$C$100,0)+1,0)))-INDIRECT(CONCATENATE("'2018-06 (Д)'!T",TEXT(MATCH($C16,'2018-06 (Д)'!$C$2:$C$100,0)+1,0))))/INDIRECT(CONCATENATE("'2018-06 (Д)'!T",TEXT(MATCH($C16,'2018-06 (Д)'!$C$2:$C$100,0)+1,0))))*100)</f>
        <v>-7.2831147723102676</v>
      </c>
      <c r="FS16" s="9">
        <f ca="1">IF(OR(INDIRECT(CONCATENATE("'2018-08 (Д)'!T",TEXT(MATCH($C16,'2018-08 (Д)'!$C$2:$C$100,0)+1,0)))="Н/Д",INDIRECT(CONCATENATE("'2018-07 (Д)'!T",TEXT(MATCH($C16,'2018-07 (Д)'!$C$2:$C$100,0)+1,0)))="Н/Д",AND(INDIRECT(CONCATENATE("'2018-08 (Д)'!T",TEXT(MATCH($C16,'2018-08 (Д)'!$C$2:$C$100,0)+1,0)))="Н/Д",INDIRECT(CONCATENATE("'2018-07 (Д)'!T",TEXT(MATCH($C16,'2018-07 (Д)'!$C$2:$C$100,0)+1,0))))),"Н/Д",((INDIRECT(CONCATENATE("'2018-08 (Д)'!T",TEXT(MATCH($C16,'2018-08 (Д)'!$C$2:$C$100,0)+1,0)))-INDIRECT(CONCATENATE("'2018-07 (Д)'!T",TEXT(MATCH($C16,'2018-07 (Д)'!$C$2:$C$100,0)+1,0))))/INDIRECT(CONCATENATE("'2018-07 (Д)'!T",TEXT(MATCH($C16,'2018-07 (Д)'!$C$2:$C$100,0)+1,0))))*100)</f>
        <v>17.897380353610146</v>
      </c>
      <c r="FT16" s="9">
        <f ca="1">IF(OR(INDIRECT(CONCATENATE("'2018-09 (Д)'!T",TEXT(MATCH($C16,'2018-09 (Д)'!$C$2:$C$100,0)+1,0)))="Н/Д",INDIRECT(CONCATENATE("'2018-08 (Д)'!T",TEXT(MATCH($C16,'2018-08 (Д)'!$C$2:$C$100,0)+1,0)))="Н/Д",AND(INDIRECT(CONCATENATE("'2018-09 (Д)'!T",TEXT(MATCH($C16,'2018-09 (Д)'!$C$2:$C$100,0)+1,0)))="Н/Д",INDIRECT(CONCATENATE("'2018-08 (Д)'!T",TEXT(MATCH($C16,'2018-08 (Д)'!$C$2:$C$100,0)+1,0))))),"Н/Д",((INDIRECT(CONCATENATE("'2018-09 (Д)'!T",TEXT(MATCH($C16,'2018-09 (Д)'!$C$2:$C$100,0)+1,0)))-INDIRECT(CONCATENATE("'2018-08 (Д)'!T",TEXT(MATCH($C16,'2018-08 (Д)'!$C$2:$C$100,0)+1,0))))/INDIRECT(CONCATENATE("'2018-08 (Д)'!T",TEXT(MATCH($C16,'2018-08 (Д)'!$C$2:$C$100,0)+1,0))))*100)</f>
        <v>-4.7929508880206075</v>
      </c>
      <c r="FU16" s="9">
        <f ca="1">IF(OR(INDIRECT(CONCATENATE("'2018-10 (Д)'!T",TEXT(MATCH($C16,'2018-10 (Д)'!$C$2:$C$100,0)+1,0)))="Н/Д",INDIRECT(CONCATENATE("'2018-09 (Д)'!T",TEXT(MATCH($C16,'2018-09 (Д)'!$C$2:$C$100,0)+1,0)))="Н/Д",AND(INDIRECT(CONCATENATE("'2018-10 (Д)'!T",TEXT(MATCH($C16,'2018-10 (Д)'!$C$2:$C$100,0)+1,0)))="Н/Д",INDIRECT(CONCATENATE("'2018-09 (Д)'!T",TEXT(MATCH($C16,'2018-09 (Д)'!$C$2:$C$100,0)+1,0))))),"Н/Д",((INDIRECT(CONCATENATE("'2018-10 (Д)'!T",TEXT(MATCH($C16,'2018-10 (Д)'!$C$2:$C$100,0)+1,0)))-INDIRECT(CONCATENATE("'2018-09 (Д)'!T",TEXT(MATCH($C16,'2018-09 (Д)'!$C$2:$C$100,0)+1,0))))/INDIRECT(CONCATENATE("'2018-09 (Д)'!T",TEXT(MATCH($C16,'2018-09 (Д)'!$C$2:$C$100,0)+1,0))))*100)</f>
        <v>13.39883149802338</v>
      </c>
      <c r="FV16" s="9">
        <f ca="1">IF(OR(INDIRECT(CONCATENATE("'2018-11 (Д)'!T",TEXT(MATCH($C16,'2018-11 (Д)'!$C$2:$C$100,0)+1,0)))="Н/Д",INDIRECT(CONCATENATE("'2018-10 (Д)'!T",TEXT(MATCH($C16,'2018-10 (Д)'!$C$2:$C$100,0)+1,0)))="Н/Д",AND(INDIRECT(CONCATENATE("'2018-11 (Д)'!T",TEXT(MATCH($C16,'2018-11 (Д)'!$C$2:$C$100,0)+1,0)))="Н/Д",INDIRECT(CONCATENATE("'2018-10 (Д)'!T",TEXT(MATCH($C16,'2018-10 (Д)'!$C$2:$C$100,0)+1,0))))),"Н/Д",((INDIRECT(CONCATENATE("'2018-11 (Д)'!T",TEXT(MATCH($C16,'2018-11 (Д)'!$C$2:$C$100,0)+1,0)))-INDIRECT(CONCATENATE("'2018-10 (Д)'!T",TEXT(MATCH($C16,'2018-10 (Д)'!$C$2:$C$100,0)+1,0))))/INDIRECT(CONCATENATE("'2018-10 (Д)'!T",TEXT(MATCH($C16,'2018-10 (Д)'!$C$2:$C$100,0)+1,0))))*100)</f>
        <v>4.8530386158209232E-2</v>
      </c>
      <c r="FW16" s="9">
        <f ca="1">IF(OR(INDIRECT(CONCATENATE("'2018-12 (Д)'!T",TEXT(MATCH($C16,'2018-12 (Д)'!$C$2:$C$100,0)+1,0)))="Н/Д",INDIRECT(CONCATENATE("'2018-11 (Д)'!T",TEXT(MATCH($C16,'2018-11 (Д)'!$C$2:$C$100,0)+1,0)))="Н/Д",AND(INDIRECT(CONCATENATE("'2018-12 (Д)'!T",TEXT(MATCH($C16,'2018-12 (Д)'!$C$2:$C$100,0)+1,0)))="Н/Д",INDIRECT(CONCATENATE("'2018-11 (Д)'!T",TEXT(MATCH($C16,'2018-11 (Д)'!$C$2:$C$100,0)+1,0))))),"Н/Д",((INDIRECT(CONCATENATE("'2018-12 (Д)'!T",TEXT(MATCH($C16,'2018-12 (Д)'!$C$2:$C$100,0)+1,0)))-INDIRECT(CONCATENATE("'2018-11 (Д)'!T",TEXT(MATCH($C16,'2018-11 (Д)'!$C$2:$C$100,0)+1,0))))/INDIRECT(CONCATENATE("'2018-11 (Д)'!T",TEXT(MATCH($C16,'2018-11 (Д)'!$C$2:$C$100,0)+1,0))))*100)</f>
        <v>-9.0405392631439891</v>
      </c>
      <c r="FX16" s="9"/>
      <c r="FY16" s="9">
        <f ca="1">IF(OR(INDIRECT(CONCATENATE("'2018-03 (Д)'!U",TEXT(MATCH($C16,'2018-03 (Д)'!$C$2:$C$100,0)+1,0)))="Н/Д",INDIRECT(CONCATENATE("'2018-02 (Д)'!U",TEXT(MATCH($C16,'2018-02 (Д)'!$C$2:$C$100,0)+1,0)))="Н/Д",AND(INDIRECT(CONCATENATE("'2018-03 (Д)'!U",TEXT(MATCH($C16,'2018-03 (Д)'!$C$2:$C$100,0)+1,0)))="Н/Д",INDIRECT(CONCATENATE("'2018-02 (Д)'!U",TEXT(MATCH($C16,'2018-02 (Д)'!$C$2:$C$100,0)+1,0))))),"Н/Д",((INDIRECT(CONCATENATE("'2018-03 (Д)'!U",TEXT(MATCH($C16,'2018-03 (Д)'!$C$2:$C$100,0)+1,0)))-INDIRECT(CONCATENATE("'2018-02 (Д)'!U",TEXT(MATCH($C16,'2018-02 (Д)'!$C$2:$C$100,0)+1,0))))/INDIRECT(CONCATENATE("'2018-02 (Д)'!U",TEXT(MATCH($C16,'2018-02 (Д)'!$C$2:$C$100,0)+1,0))))*100)</f>
        <v>-110.49190156461073</v>
      </c>
      <c r="FZ16" s="9">
        <f ca="1">IF(OR(INDIRECT(CONCATENATE("'2018-04 (Д)'!U",TEXT(MATCH($C16,'2018-04 (Д)'!$C$2:$C$100,0)+1,0)))="Н/Д",INDIRECT(CONCATENATE("'2018-03 (Д)'!U",TEXT(MATCH($C16,'2018-03 (Д)'!$C$2:$C$100,0)+1,0)))="Н/Д",AND(INDIRECT(CONCATENATE("'2018-04 (Д)'!U",TEXT(MATCH($C16,'2018-04 (Д)'!$C$2:$C$100,0)+1,0)))="Н/Д",INDIRECT(CONCATENATE("'2018-03 (Д)'!U",TEXT(MATCH($C16,'2018-03 (Д)'!$C$2:$C$100,0)+1,0))))),"Н/Д",((INDIRECT(CONCATENATE("'2018-04 (Д)'!U",TEXT(MATCH($C16,'2018-04 (Д)'!$C$2:$C$100,0)+1,0)))-INDIRECT(CONCATENATE("'2018-03 (Д)'!U",TEXT(MATCH($C16,'2018-03 (Д)'!$C$2:$C$100,0)+1,0))))/INDIRECT(CONCATENATE("'2018-03 (Д)'!U",TEXT(MATCH($C16,'2018-03 (Д)'!$C$2:$C$100,0)+1,0))))*100)</f>
        <v>-1171.2741190847396</v>
      </c>
      <c r="GA16" s="9">
        <f ca="1">IF(OR(INDIRECT(CONCATENATE("'2018-05 (Д)'!U",TEXT(MATCH($C16,'2018-05 (Д)'!$C$2:$C$100,0)+1,0)))="Н/Д",INDIRECT(CONCATENATE("'2018-04 (Д)'!U",TEXT(MATCH($C16,'2018-04 (Д)'!$C$2:$C$100,0)+1,0)))="Н/Д",AND(INDIRECT(CONCATENATE("'2018-05 (Д)'!U",TEXT(MATCH($C16,'2018-05 (Д)'!$C$2:$C$100,0)+1,0)))="Н/Д",INDIRECT(CONCATENATE("'2018-04 (Д)'!U",TEXT(MATCH($C16,'2018-04 (Д)'!$C$2:$C$100,0)+1,0))))),"Н/Д",((INDIRECT(CONCATENATE("'2018-05 (Д)'!U",TEXT(MATCH($C16,'2018-05 (Д)'!$C$2:$C$100,0)+1,0)))-INDIRECT(CONCATENATE("'2018-04 (Д)'!U",TEXT(MATCH($C16,'2018-04 (Д)'!$C$2:$C$100,0)+1,0))))/INDIRECT(CONCATENATE("'2018-04 (Д)'!U",TEXT(MATCH($C16,'2018-04 (Д)'!$C$2:$C$100,0)+1,0))))*100)</f>
        <v>-7.3955799562282349</v>
      </c>
      <c r="GB16" s="9">
        <f ca="1">IF(OR(INDIRECT(CONCATENATE("'2018-06 (Д)'!U",TEXT(MATCH($C16,'2018-06 (Д)'!$C$2:$C$100,0)+1,0)))="Н/Д",INDIRECT(CONCATENATE("'2018-05 (Д)'!U",TEXT(MATCH($C16,'2018-05 (Д)'!$C$2:$C$100,0)+1,0)))="Н/Д",AND(INDIRECT(CONCATENATE("'2018-06 (Д)'!U",TEXT(MATCH($C16,'2018-06 (Д)'!$C$2:$C$100,0)+1,0)))="Н/Д",INDIRECT(CONCATENATE("'2018-05 (Д)'!U",TEXT(MATCH($C16,'2018-05 (Д)'!$C$2:$C$100,0)+1,0))))),"Н/Д",((INDIRECT(CONCATENATE("'2018-06 (Д)'!U",TEXT(MATCH($C16,'2018-06 (Д)'!$C$2:$C$100,0)+1,0)))-INDIRECT(CONCATENATE("'2018-05 (Д)'!U",TEXT(MATCH($C16,'2018-05 (Д)'!$C$2:$C$100,0)+1,0))))/INDIRECT(CONCATENATE("'2018-05 (Д)'!U",TEXT(MATCH($C16,'2018-05 (Д)'!$C$2:$C$100,0)+1,0))))*100)</f>
        <v>120.67176864480888</v>
      </c>
      <c r="GC16" s="9">
        <f ca="1">IF(OR(INDIRECT(CONCATENATE("'2018-07 (Д)'!U",TEXT(MATCH($C16,'2018-07 (Д)'!$C$2:$C$100,0)+1,0)))="Н/Д",INDIRECT(CONCATENATE("'2018-06 (Д)'!U",TEXT(MATCH($C16,'2018-06 (Д)'!$C$2:$C$100,0)+1,0)))="Н/Д",AND(INDIRECT(CONCATENATE("'2018-07 (Д)'!U",TEXT(MATCH($C16,'2018-07 (Д)'!$C$2:$C$100,0)+1,0)))="Н/Д",INDIRECT(CONCATENATE("'2018-06 (Д)'!U",TEXT(MATCH($C16,'2018-06 (Д)'!$C$2:$C$100,0)+1,0))))),"Н/Д",((INDIRECT(CONCATENATE("'2018-07 (Д)'!U",TEXT(MATCH($C16,'2018-07 (Д)'!$C$2:$C$100,0)+1,0)))-INDIRECT(CONCATENATE("'2018-06 (Д)'!U",TEXT(MATCH($C16,'2018-06 (Д)'!$C$2:$C$100,0)+1,0))))/INDIRECT(CONCATENATE("'2018-06 (Д)'!U",TEXT(MATCH($C16,'2018-06 (Д)'!$C$2:$C$100,0)+1,0))))*100)</f>
        <v>-71.941586389069982</v>
      </c>
      <c r="GD16" s="9">
        <f ca="1">IF(OR(INDIRECT(CONCATENATE("'2018-08 (Д)'!U",TEXT(MATCH($C16,'2018-08 (Д)'!$C$2:$C$100,0)+1,0)))="Н/Д",INDIRECT(CONCATENATE("'2018-07 (Д)'!U",TEXT(MATCH($C16,'2018-07 (Д)'!$C$2:$C$100,0)+1,0)))="Н/Д",AND(INDIRECT(CONCATENATE("'2018-08 (Д)'!U",TEXT(MATCH($C16,'2018-08 (Д)'!$C$2:$C$100,0)+1,0)))="Н/Д",INDIRECT(CONCATENATE("'2018-07 (Д)'!U",TEXT(MATCH($C16,'2018-07 (Д)'!$C$2:$C$100,0)+1,0))))),"Н/Д",((INDIRECT(CONCATENATE("'2018-08 (Д)'!U",TEXT(MATCH($C16,'2018-08 (Д)'!$C$2:$C$100,0)+1,0)))-INDIRECT(CONCATENATE("'2018-07 (Д)'!U",TEXT(MATCH($C16,'2018-07 (Д)'!$C$2:$C$100,0)+1,0))))/INDIRECT(CONCATENATE("'2018-07 (Д)'!U",TEXT(MATCH($C16,'2018-07 (Д)'!$C$2:$C$100,0)+1,0))))*100)</f>
        <v>-15.552078513669434</v>
      </c>
      <c r="GE16" s="9">
        <f ca="1">IF(OR(INDIRECT(CONCATENATE("'2018-09 (Д)'!U",TEXT(MATCH($C16,'2018-09 (Д)'!$C$2:$C$100,0)+1,0)))="Н/Д",INDIRECT(CONCATENATE("'2018-08 (Д)'!U",TEXT(MATCH($C16,'2018-08 (Д)'!$C$2:$C$100,0)+1,0)))="Н/Д",AND(INDIRECT(CONCATENATE("'2018-09 (Д)'!U",TEXT(MATCH($C16,'2018-09 (Д)'!$C$2:$C$100,0)+1,0)))="Н/Д",INDIRECT(CONCATENATE("'2018-08 (Д)'!U",TEXT(MATCH($C16,'2018-08 (Д)'!$C$2:$C$100,0)+1,0))))),"Н/Д",((INDIRECT(CONCATENATE("'2018-09 (Д)'!U",TEXT(MATCH($C16,'2018-09 (Д)'!$C$2:$C$100,0)+1,0)))-INDIRECT(CONCATENATE("'2018-08 (Д)'!U",TEXT(MATCH($C16,'2018-08 (Д)'!$C$2:$C$100,0)+1,0))))/INDIRECT(CONCATENATE("'2018-08 (Д)'!U",TEXT(MATCH($C16,'2018-08 (Д)'!$C$2:$C$100,0)+1,0))))*100)</f>
        <v>24.423352803251824</v>
      </c>
      <c r="GF16" s="9">
        <f ca="1">IF(OR(INDIRECT(CONCATENATE("'2018-10 (Д)'!U",TEXT(MATCH($C16,'2018-10 (Д)'!$C$2:$C$100,0)+1,0)))="Н/Д",INDIRECT(CONCATENATE("'2018-09 (Д)'!U",TEXT(MATCH($C16,'2018-09 (Д)'!$C$2:$C$100,0)+1,0)))="Н/Д",AND(INDIRECT(CONCATENATE("'2018-10 (Д)'!U",TEXT(MATCH($C16,'2018-10 (Д)'!$C$2:$C$100,0)+1,0)))="Н/Д",INDIRECT(CONCATENATE("'2018-09 (Д)'!U",TEXT(MATCH($C16,'2018-09 (Д)'!$C$2:$C$100,0)+1,0))))),"Н/Д",((INDIRECT(CONCATENATE("'2018-10 (Д)'!U",TEXT(MATCH($C16,'2018-10 (Д)'!$C$2:$C$100,0)+1,0)))-INDIRECT(CONCATENATE("'2018-09 (Д)'!U",TEXT(MATCH($C16,'2018-09 (Д)'!$C$2:$C$100,0)+1,0))))/INDIRECT(CONCATENATE("'2018-09 (Д)'!U",TEXT(MATCH($C16,'2018-09 (Д)'!$C$2:$C$100,0)+1,0))))*100)</f>
        <v>49.292560593175565</v>
      </c>
      <c r="GG16" s="9">
        <f ca="1">IF(OR(INDIRECT(CONCATENATE("'2018-11 (Д)'!U",TEXT(MATCH($C16,'2018-11 (Д)'!$C$2:$C$100,0)+1,0)))="Н/Д",INDIRECT(CONCATENATE("'2018-10 (Д)'!U",TEXT(MATCH($C16,'2018-10 (Д)'!$C$2:$C$100,0)+1,0)))="Н/Д",AND(INDIRECT(CONCATENATE("'2018-11 (Д)'!U",TEXT(MATCH($C16,'2018-11 (Д)'!$C$2:$C$100,0)+1,0)))="Н/Д",INDIRECT(CONCATENATE("'2018-10 (Д)'!U",TEXT(MATCH($C16,'2018-10 (Д)'!$C$2:$C$100,0)+1,0))))),"Н/Д",((INDIRECT(CONCATENATE("'2018-11 (Д)'!U",TEXT(MATCH($C16,'2018-11 (Д)'!$C$2:$C$100,0)+1,0)))-INDIRECT(CONCATENATE("'2018-10 (Д)'!U",TEXT(MATCH($C16,'2018-10 (Д)'!$C$2:$C$100,0)+1,0))))/INDIRECT(CONCATENATE("'2018-10 (Д)'!U",TEXT(MATCH($C16,'2018-10 (Д)'!$C$2:$C$100,0)+1,0))))*100)</f>
        <v>-164.53522602962383</v>
      </c>
      <c r="GH16" s="9">
        <f ca="1">IF(OR(INDIRECT(CONCATENATE("'2018-12 (Д)'!U",TEXT(MATCH($C16,'2018-12 (Д)'!$C$2:$C$100,0)+1,0)))="Н/Д",INDIRECT(CONCATENATE("'2018-11 (Д)'!U",TEXT(MATCH($C16,'2018-11 (Д)'!$C$2:$C$100,0)+1,0)))="Н/Д",AND(INDIRECT(CONCATENATE("'2018-12 (Д)'!U",TEXT(MATCH($C16,'2018-12 (Д)'!$C$2:$C$100,0)+1,0)))="Н/Д",INDIRECT(CONCATENATE("'2018-11 (Д)'!U",TEXT(MATCH($C16,'2018-11 (Д)'!$C$2:$C$100,0)+1,0))))),"Н/Д",((INDIRECT(CONCATENATE("'2018-12 (Д)'!U",TEXT(MATCH($C16,'2018-12 (Д)'!$C$2:$C$100,0)+1,0)))-INDIRECT(CONCATENATE("'2018-11 (Д)'!U",TEXT(MATCH($C16,'2018-11 (Д)'!$C$2:$C$100,0)+1,0))))/INDIRECT(CONCATENATE("'2018-11 (Д)'!U",TEXT(MATCH($C16,'2018-11 (Д)'!$C$2:$C$100,0)+1,0))))*100)</f>
        <v>-479.50266114283454</v>
      </c>
      <c r="GI16" s="9"/>
      <c r="GJ16" s="9">
        <f ca="1">IF(OR(INDIRECT(CONCATENATE("'2018-03 (Д)'!V",TEXT(MATCH($C16,'2018-03 (Д)'!$C$2:$C$100,0)+1,0)))="Н/Д",INDIRECT(CONCATENATE("'2018-02 (Д)'!V",TEXT(MATCH($C16,'2018-02 (Д)'!$C$2:$C$100,0)+1,0)))="Н/Д",AND(INDIRECT(CONCATENATE("'2018-03 (Д)'!V",TEXT(MATCH($C16,'2018-03 (Д)'!$C$2:$C$100,0)+1,0)))="Н/Д",INDIRECT(CONCATENATE("'2018-02 (Д)'!V",TEXT(MATCH($C16,'2018-02 (Д)'!$C$2:$C$100,0)+1,0))))),"Н/Д",((INDIRECT(CONCATENATE("'2018-03 (Д)'!V",TEXT(MATCH($C16,'2018-03 (Д)'!$C$2:$C$100,0)+1,0)))-INDIRECT(CONCATENATE("'2018-02 (Д)'!V",TEXT(MATCH($C16,'2018-02 (Д)'!$C$2:$C$100,0)+1,0))))/INDIRECT(CONCATENATE("'2018-02 (Д)'!V",TEXT(MATCH($C16,'2018-02 (Д)'!$C$2:$C$100,0)+1,0))))*100)</f>
        <v>83.083035888049636</v>
      </c>
      <c r="GK16" s="9">
        <f ca="1">IF(OR(INDIRECT(CONCATENATE("'2018-04 (Д)'!V",TEXT(MATCH($C16,'2018-04 (Д)'!$C$2:$C$100,0)+1,0)))="Н/Д",INDIRECT(CONCATENATE("'2018-03 (Д)'!V",TEXT(MATCH($C16,'2018-03 (Д)'!$C$2:$C$100,0)+1,0)))="Н/Д",AND(INDIRECT(CONCATENATE("'2018-04 (Д)'!V",TEXT(MATCH($C16,'2018-04 (Д)'!$C$2:$C$100,0)+1,0)))="Н/Д",INDIRECT(CONCATENATE("'2018-03 (Д)'!V",TEXT(MATCH($C16,'2018-03 (Д)'!$C$2:$C$100,0)+1,0))))),"Н/Д",((INDIRECT(CONCATENATE("'2018-04 (Д)'!V",TEXT(MATCH($C16,'2018-04 (Д)'!$C$2:$C$100,0)+1,0)))-INDIRECT(CONCATENATE("'2018-03 (Д)'!V",TEXT(MATCH($C16,'2018-03 (Д)'!$C$2:$C$100,0)+1,0))))/INDIRECT(CONCATENATE("'2018-03 (Д)'!V",TEXT(MATCH($C16,'2018-03 (Д)'!$C$2:$C$100,0)+1,0))))*100)</f>
        <v>10.376632269963281</v>
      </c>
      <c r="GL16" s="9">
        <f ca="1">IF(OR(INDIRECT(CONCATENATE("'2018-05 (Д)'!V",TEXT(MATCH($C16,'2018-05 (Д)'!$C$2:$C$100,0)+1,0)))="Н/Д",INDIRECT(CONCATENATE("'2018-04 (Д)'!V",TEXT(MATCH($C16,'2018-04 (Д)'!$C$2:$C$100,0)+1,0)))="Н/Д",AND(INDIRECT(CONCATENATE("'2018-05 (Д)'!V",TEXT(MATCH($C16,'2018-05 (Д)'!$C$2:$C$100,0)+1,0)))="Н/Д",INDIRECT(CONCATENATE("'2018-04 (Д)'!V",TEXT(MATCH($C16,'2018-04 (Д)'!$C$2:$C$100,0)+1,0))))),"Н/Д",((INDIRECT(CONCATENATE("'2018-05 (Д)'!V",TEXT(MATCH($C16,'2018-05 (Д)'!$C$2:$C$100,0)+1,0)))-INDIRECT(CONCATENATE("'2018-04 (Д)'!V",TEXT(MATCH($C16,'2018-04 (Д)'!$C$2:$C$100,0)+1,0))))/INDIRECT(CONCATENATE("'2018-04 (Д)'!V",TEXT(MATCH($C16,'2018-04 (Д)'!$C$2:$C$100,0)+1,0))))*100)</f>
        <v>-1.0583540718866951</v>
      </c>
      <c r="GM16" s="9">
        <f ca="1">IF(OR(INDIRECT(CONCATENATE("'2018-06 (Д)'!V",TEXT(MATCH($C16,'2018-06 (Д)'!$C$2:$C$100,0)+1,0)))="Н/Д",INDIRECT(CONCATENATE("'2018-05 (Д)'!V",TEXT(MATCH($C16,'2018-05 (Д)'!$C$2:$C$100,0)+1,0)))="Н/Д",AND(INDIRECT(CONCATENATE("'2018-06 (Д)'!V",TEXT(MATCH($C16,'2018-06 (Д)'!$C$2:$C$100,0)+1,0)))="Н/Д",INDIRECT(CONCATENATE("'2018-05 (Д)'!V",TEXT(MATCH($C16,'2018-05 (Д)'!$C$2:$C$100,0)+1,0))))),"Н/Д",((INDIRECT(CONCATENATE("'2018-06 (Д)'!V",TEXT(MATCH($C16,'2018-06 (Д)'!$C$2:$C$100,0)+1,0)))-INDIRECT(CONCATENATE("'2018-05 (Д)'!V",TEXT(MATCH($C16,'2018-05 (Д)'!$C$2:$C$100,0)+1,0))))/INDIRECT(CONCATENATE("'2018-05 (Д)'!V",TEXT(MATCH($C16,'2018-05 (Д)'!$C$2:$C$100,0)+1,0))))*100)</f>
        <v>15.849668681833521</v>
      </c>
      <c r="GN16" s="9">
        <f ca="1">IF(OR(INDIRECT(CONCATENATE("'2018-07 (Д)'!V",TEXT(MATCH($C16,'2018-07 (Д)'!$C$2:$C$100,0)+1,0)))="Н/Д",INDIRECT(CONCATENATE("'2018-06 (Д)'!V",TEXT(MATCH($C16,'2018-06 (Д)'!$C$2:$C$100,0)+1,0)))="Н/Д",AND(INDIRECT(CONCATENATE("'2018-07 (Д)'!V",TEXT(MATCH($C16,'2018-07 (Д)'!$C$2:$C$100,0)+1,0)))="Н/Д",INDIRECT(CONCATENATE("'2018-06 (Д)'!V",TEXT(MATCH($C16,'2018-06 (Д)'!$C$2:$C$100,0)+1,0))))),"Н/Д",((INDIRECT(CONCATENATE("'2018-07 (Д)'!V",TEXT(MATCH($C16,'2018-07 (Д)'!$C$2:$C$100,0)+1,0)))-INDIRECT(CONCATENATE("'2018-06 (Д)'!V",TEXT(MATCH($C16,'2018-06 (Д)'!$C$2:$C$100,0)+1,0))))/INDIRECT(CONCATENATE("'2018-06 (Д)'!V",TEXT(MATCH($C16,'2018-06 (Д)'!$C$2:$C$100,0)+1,0))))*100)</f>
        <v>8.9001040568515677</v>
      </c>
      <c r="GO16" s="9">
        <f ca="1">IF(OR(INDIRECT(CONCATENATE("'2018-08 (Д)'!V",TEXT(MATCH($C16,'2018-08 (Д)'!$C$2:$C$100,0)+1,0)))="Н/Д",INDIRECT(CONCATENATE("'2018-07 (Д)'!V",TEXT(MATCH($C16,'2018-07 (Д)'!$C$2:$C$100,0)+1,0)))="Н/Д",AND(INDIRECT(CONCATENATE("'2018-08 (Д)'!V",TEXT(MATCH($C16,'2018-08 (Д)'!$C$2:$C$100,0)+1,0)))="Н/Д",INDIRECT(CONCATENATE("'2018-07 (Д)'!V",TEXT(MATCH($C16,'2018-07 (Д)'!$C$2:$C$100,0)+1,0))))),"Н/Д",((INDIRECT(CONCATENATE("'2018-08 (Д)'!V",TEXT(MATCH($C16,'2018-08 (Д)'!$C$2:$C$100,0)+1,0)))-INDIRECT(CONCATENATE("'2018-07 (Д)'!V",TEXT(MATCH($C16,'2018-07 (Д)'!$C$2:$C$100,0)+1,0))))/INDIRECT(CONCATENATE("'2018-07 (Д)'!V",TEXT(MATCH($C16,'2018-07 (Д)'!$C$2:$C$100,0)+1,0))))*100)</f>
        <v>-42.472602046788957</v>
      </c>
      <c r="GP16" s="9">
        <f ca="1">IF(OR(INDIRECT(CONCATENATE("'2018-09 (Д)'!V",TEXT(MATCH($C16,'2018-09 (Д)'!$C$2:$C$100,0)+1,0)))="Н/Д",INDIRECT(CONCATENATE("'2018-08 (Д)'!V",TEXT(MATCH($C16,'2018-08 (Д)'!$C$2:$C$100,0)+1,0)))="Н/Д",AND(INDIRECT(CONCATENATE("'2018-09 (Д)'!V",TEXT(MATCH($C16,'2018-09 (Д)'!$C$2:$C$100,0)+1,0)))="Н/Д",INDIRECT(CONCATENATE("'2018-08 (Д)'!V",TEXT(MATCH($C16,'2018-08 (Д)'!$C$2:$C$100,0)+1,0))))),"Н/Д",((INDIRECT(CONCATENATE("'2018-09 (Д)'!V",TEXT(MATCH($C16,'2018-09 (Д)'!$C$2:$C$100,0)+1,0)))-INDIRECT(CONCATENATE("'2018-08 (Д)'!V",TEXT(MATCH($C16,'2018-08 (Д)'!$C$2:$C$100,0)+1,0))))/INDIRECT(CONCATENATE("'2018-08 (Д)'!V",TEXT(MATCH($C16,'2018-08 (Д)'!$C$2:$C$100,0)+1,0))))*100)</f>
        <v>118.56459122706818</v>
      </c>
      <c r="GQ16" s="9">
        <f ca="1">IF(OR(INDIRECT(CONCATENATE("'2018-10 (Д)'!V",TEXT(MATCH($C16,'2018-10 (Д)'!$C$2:$C$100,0)+1,0)))="Н/Д",INDIRECT(CONCATENATE("'2018-09 (Д)'!V",TEXT(MATCH($C16,'2018-09 (Д)'!$C$2:$C$100,0)+1,0)))="Н/Д",AND(INDIRECT(CONCATENATE("'2018-10 (Д)'!V",TEXT(MATCH($C16,'2018-10 (Д)'!$C$2:$C$100,0)+1,0)))="Н/Д",INDIRECT(CONCATENATE("'2018-09 (Д)'!V",TEXT(MATCH($C16,'2018-09 (Д)'!$C$2:$C$100,0)+1,0))))),"Н/Д",((INDIRECT(CONCATENATE("'2018-10 (Д)'!V",TEXT(MATCH($C16,'2018-10 (Д)'!$C$2:$C$100,0)+1,0)))-INDIRECT(CONCATENATE("'2018-09 (Д)'!V",TEXT(MATCH($C16,'2018-09 (Д)'!$C$2:$C$100,0)+1,0))))/INDIRECT(CONCATENATE("'2018-09 (Д)'!V",TEXT(MATCH($C16,'2018-09 (Д)'!$C$2:$C$100,0)+1,0))))*100)</f>
        <v>-12.431112465179245</v>
      </c>
      <c r="GR16" s="9">
        <f ca="1">IF(OR(INDIRECT(CONCATENATE("'2018-11 (Д)'!V",TEXT(MATCH($C16,'2018-11 (Д)'!$C$2:$C$100,0)+1,0)))="Н/Д",INDIRECT(CONCATENATE("'2018-10 (Д)'!V",TEXT(MATCH($C16,'2018-10 (Д)'!$C$2:$C$100,0)+1,0)))="Н/Д",AND(INDIRECT(CONCATENATE("'2018-11 (Д)'!V",TEXT(MATCH($C16,'2018-11 (Д)'!$C$2:$C$100,0)+1,0)))="Н/Д",INDIRECT(CONCATENATE("'2018-10 (Д)'!V",TEXT(MATCH($C16,'2018-10 (Д)'!$C$2:$C$100,0)+1,0))))),"Н/Д",((INDIRECT(CONCATENATE("'2018-11 (Д)'!V",TEXT(MATCH($C16,'2018-11 (Д)'!$C$2:$C$100,0)+1,0)))-INDIRECT(CONCATENATE("'2018-10 (Д)'!V",TEXT(MATCH($C16,'2018-10 (Д)'!$C$2:$C$100,0)+1,0))))/INDIRECT(CONCATENATE("'2018-10 (Д)'!V",TEXT(MATCH($C16,'2018-10 (Д)'!$C$2:$C$100,0)+1,0))))*100)</f>
        <v>-23.915396004777239</v>
      </c>
      <c r="GS16" s="9">
        <f ca="1">IF(OR(INDIRECT(CONCATENATE("'2018-12 (Д)'!V",TEXT(MATCH($C16,'2018-12 (Д)'!$C$2:$C$100,0)+1,0)))="Н/Д",INDIRECT(CONCATENATE("'2018-11 (Д)'!V",TEXT(MATCH($C16,'2018-11 (Д)'!$C$2:$C$100,0)+1,0)))="Н/Д",AND(INDIRECT(CONCATENATE("'2018-12 (Д)'!V",TEXT(MATCH($C16,'2018-12 (Д)'!$C$2:$C$100,0)+1,0)))="Н/Д",INDIRECT(CONCATENATE("'2018-11 (Д)'!V",TEXT(MATCH($C16,'2018-11 (Д)'!$C$2:$C$100,0)+1,0))))),"Н/Д",((INDIRECT(CONCATENATE("'2018-12 (Д)'!V",TEXT(MATCH($C16,'2018-12 (Д)'!$C$2:$C$100,0)+1,0)))-INDIRECT(CONCATENATE("'2018-11 (Д)'!V",TEXT(MATCH($C16,'2018-11 (Д)'!$C$2:$C$100,0)+1,0))))/INDIRECT(CONCATENATE("'2018-11 (Д)'!V",TEXT(MATCH($C16,'2018-11 (Д)'!$C$2:$C$100,0)+1,0))))*100)</f>
        <v>10.701758415311442</v>
      </c>
      <c r="GT16" s="9"/>
      <c r="GU16" s="9">
        <f ca="1">IF(OR(INDIRECT(CONCATENATE("'2018-03 (Д)'!W",TEXT(MATCH($C16,'2018-03 (Д)'!$C$2:$C$100,0)+1,0)))="Н/Д",INDIRECT(CONCATENATE("'2018-02 (Д)'!W",TEXT(MATCH($C16,'2018-02 (Д)'!$C$2:$C$100,0)+1,0)))="Н/Д",AND(INDIRECT(CONCATENATE("'2018-03 (Д)'!W",TEXT(MATCH($C16,'2018-03 (Д)'!$C$2:$C$100,0)+1,0)))="Н/Д",INDIRECT(CONCATENATE("'2018-02 (Д)'!W",TEXT(MATCH($C16,'2018-02 (Д)'!$C$2:$C$100,0)+1,0))))),"Н/Д",((INDIRECT(CONCATENATE("'2018-03 (Д)'!W",TEXT(MATCH($C16,'2018-03 (Д)'!$C$2:$C$100,0)+1,0)))-INDIRECT(CONCATENATE("'2018-02 (Д)'!W",TEXT(MATCH($C16,'2018-02 (Д)'!$C$2:$C$100,0)+1,0))))/INDIRECT(CONCATENATE("'2018-02 (Д)'!W",TEXT(MATCH($C16,'2018-02 (Д)'!$C$2:$C$100,0)+1,0))))*100)</f>
        <v>10.507031813363945</v>
      </c>
      <c r="GV16" s="9">
        <f ca="1">IF(OR(INDIRECT(CONCATENATE("'2018-04 (Д)'!W",TEXT(MATCH($C16,'2018-04 (Д)'!$C$2:$C$100,0)+1,0)))="Н/Д",INDIRECT(CONCATENATE("'2018-03 (Д)'!W",TEXT(MATCH($C16,'2018-03 (Д)'!$C$2:$C$100,0)+1,0)))="Н/Д",AND(INDIRECT(CONCATENATE("'2018-04 (Д)'!W",TEXT(MATCH($C16,'2018-04 (Д)'!$C$2:$C$100,0)+1,0)))="Н/Д",INDIRECT(CONCATENATE("'2018-03 (Д)'!W",TEXT(MATCH($C16,'2018-03 (Д)'!$C$2:$C$100,0)+1,0))))),"Н/Д",((INDIRECT(CONCATENATE("'2018-04 (Д)'!W",TEXT(MATCH($C16,'2018-04 (Д)'!$C$2:$C$100,0)+1,0)))-INDIRECT(CONCATENATE("'2018-03 (Д)'!W",TEXT(MATCH($C16,'2018-03 (Д)'!$C$2:$C$100,0)+1,0))))/INDIRECT(CONCATENATE("'2018-03 (Д)'!W",TEXT(MATCH($C16,'2018-03 (Д)'!$C$2:$C$100,0)+1,0))))*100)</f>
        <v>90.894105675315544</v>
      </c>
      <c r="GW16" s="9">
        <f ca="1">IF(OR(INDIRECT(CONCATENATE("'2018-05 (Д)'!W",TEXT(MATCH($C16,'2018-05 (Д)'!$C$2:$C$100,0)+1,0)))="Н/Д",INDIRECT(CONCATENATE("'2018-04 (Д)'!W",TEXT(MATCH($C16,'2018-04 (Д)'!$C$2:$C$100,0)+1,0)))="Н/Д",AND(INDIRECT(CONCATENATE("'2018-05 (Д)'!W",TEXT(MATCH($C16,'2018-05 (Д)'!$C$2:$C$100,0)+1,0)))="Н/Д",INDIRECT(CONCATENATE("'2018-04 (Д)'!W",TEXT(MATCH($C16,'2018-04 (Д)'!$C$2:$C$100,0)+1,0))))),"Н/Д",((INDIRECT(CONCATENATE("'2018-05 (Д)'!W",TEXT(MATCH($C16,'2018-05 (Д)'!$C$2:$C$100,0)+1,0)))-INDIRECT(CONCATENATE("'2018-04 (Д)'!W",TEXT(MATCH($C16,'2018-04 (Д)'!$C$2:$C$100,0)+1,0))))/INDIRECT(CONCATENATE("'2018-04 (Д)'!W",TEXT(MATCH($C16,'2018-04 (Д)'!$C$2:$C$100,0)+1,0))))*100)</f>
        <v>-12.41309179681708</v>
      </c>
      <c r="GX16" s="9">
        <f ca="1">IF(OR(INDIRECT(CONCATENATE("'2018-06 (Д)'!W",TEXT(MATCH($C16,'2018-06 (Д)'!$C$2:$C$100,0)+1,0)))="Н/Д",INDIRECT(CONCATENATE("'2018-05 (Д)'!W",TEXT(MATCH($C16,'2018-05 (Д)'!$C$2:$C$100,0)+1,0)))="Н/Д",AND(INDIRECT(CONCATENATE("'2018-06 (Д)'!W",TEXT(MATCH($C16,'2018-06 (Д)'!$C$2:$C$100,0)+1,0)))="Н/Д",INDIRECT(CONCATENATE("'2018-05 (Д)'!W",TEXT(MATCH($C16,'2018-05 (Д)'!$C$2:$C$100,0)+1,0))))),"Н/Д",((INDIRECT(CONCATENATE("'2018-06 (Д)'!W",TEXT(MATCH($C16,'2018-06 (Д)'!$C$2:$C$100,0)+1,0)))-INDIRECT(CONCATENATE("'2018-05 (Д)'!W",TEXT(MATCH($C16,'2018-05 (Д)'!$C$2:$C$100,0)+1,0))))/INDIRECT(CONCATENATE("'2018-05 (Д)'!W",TEXT(MATCH($C16,'2018-05 (Д)'!$C$2:$C$100,0)+1,0))))*100)</f>
        <v>0.72981638803699522</v>
      </c>
      <c r="GY16" s="9">
        <f ca="1">IF(OR(INDIRECT(CONCATENATE("'2018-07 (Д)'!W",TEXT(MATCH($C16,'2018-07 (Д)'!$C$2:$C$100,0)+1,0)))="Н/Д",INDIRECT(CONCATENATE("'2018-06 (Д)'!W",TEXT(MATCH($C16,'2018-06 (Д)'!$C$2:$C$100,0)+1,0)))="Н/Д",AND(INDIRECT(CONCATENATE("'2018-07 (Д)'!W",TEXT(MATCH($C16,'2018-07 (Д)'!$C$2:$C$100,0)+1,0)))="Н/Д",INDIRECT(CONCATENATE("'2018-06 (Д)'!W",TEXT(MATCH($C16,'2018-06 (Д)'!$C$2:$C$100,0)+1,0))))),"Н/Д",((INDIRECT(CONCATENATE("'2018-07 (Д)'!W",TEXT(MATCH($C16,'2018-07 (Д)'!$C$2:$C$100,0)+1,0)))-INDIRECT(CONCATENATE("'2018-06 (Д)'!W",TEXT(MATCH($C16,'2018-06 (Д)'!$C$2:$C$100,0)+1,0))))/INDIRECT(CONCATENATE("'2018-06 (Д)'!W",TEXT(MATCH($C16,'2018-06 (Д)'!$C$2:$C$100,0)+1,0))))*100)</f>
        <v>-30.218272766391962</v>
      </c>
      <c r="GZ16" s="9">
        <f ca="1">IF(OR(INDIRECT(CONCATENATE("'2018-08 (Д)'!W",TEXT(MATCH($C16,'2018-08 (Д)'!$C$2:$C$100,0)+1,0)))="Н/Д",INDIRECT(CONCATENATE("'2018-07 (Д)'!W",TEXT(MATCH($C16,'2018-07 (Д)'!$C$2:$C$100,0)+1,0)))="Н/Д",AND(INDIRECT(CONCATENATE("'2018-08 (Д)'!W",TEXT(MATCH($C16,'2018-08 (Д)'!$C$2:$C$100,0)+1,0)))="Н/Д",INDIRECT(CONCATENATE("'2018-07 (Д)'!W",TEXT(MATCH($C16,'2018-07 (Д)'!$C$2:$C$100,0)+1,0))))),"Н/Д",((INDIRECT(CONCATENATE("'2018-08 (Д)'!W",TEXT(MATCH($C16,'2018-08 (Д)'!$C$2:$C$100,0)+1,0)))-INDIRECT(CONCATENATE("'2018-07 (Д)'!W",TEXT(MATCH($C16,'2018-07 (Д)'!$C$2:$C$100,0)+1,0))))/INDIRECT(CONCATENATE("'2018-07 (Д)'!W",TEXT(MATCH($C16,'2018-07 (Д)'!$C$2:$C$100,0)+1,0))))*100)</f>
        <v>52.136395975800063</v>
      </c>
      <c r="HA16" s="9">
        <f ca="1">IF(OR(INDIRECT(CONCATENATE("'2018-09 (Д)'!W",TEXT(MATCH($C16,'2018-09 (Д)'!$C$2:$C$100,0)+1,0)))="Н/Д",INDIRECT(CONCATENATE("'2018-08 (Д)'!W",TEXT(MATCH($C16,'2018-08 (Д)'!$C$2:$C$100,0)+1,0)))="Н/Д",AND(INDIRECT(CONCATENATE("'2018-09 (Д)'!W",TEXT(MATCH($C16,'2018-09 (Д)'!$C$2:$C$100,0)+1,0)))="Н/Д",INDIRECT(CONCATENATE("'2018-08 (Д)'!W",TEXT(MATCH($C16,'2018-08 (Д)'!$C$2:$C$100,0)+1,0))))),"Н/Д",((INDIRECT(CONCATENATE("'2018-09 (Д)'!W",TEXT(MATCH($C16,'2018-09 (Д)'!$C$2:$C$100,0)+1,0)))-INDIRECT(CONCATENATE("'2018-08 (Д)'!W",TEXT(MATCH($C16,'2018-08 (Д)'!$C$2:$C$100,0)+1,0))))/INDIRECT(CONCATENATE("'2018-08 (Д)'!W",TEXT(MATCH($C16,'2018-08 (Д)'!$C$2:$C$100,0)+1,0))))*100)</f>
        <v>-20.098600835522504</v>
      </c>
      <c r="HB16" s="9">
        <f ca="1">IF(OR(INDIRECT(CONCATENATE("'2018-10 (Д)'!W",TEXT(MATCH($C16,'2018-10 (Д)'!$C$2:$C$100,0)+1,0)))="Н/Д",INDIRECT(CONCATENATE("'2018-09 (Д)'!W",TEXT(MATCH($C16,'2018-09 (Д)'!$C$2:$C$100,0)+1,0)))="Н/Д",AND(INDIRECT(CONCATENATE("'2018-10 (Д)'!W",TEXT(MATCH($C16,'2018-10 (Д)'!$C$2:$C$100,0)+1,0)))="Н/Д",INDIRECT(CONCATENATE("'2018-09 (Д)'!W",TEXT(MATCH($C16,'2018-09 (Д)'!$C$2:$C$100,0)+1,0))))),"Н/Д",((INDIRECT(CONCATENATE("'2018-10 (Д)'!W",TEXT(MATCH($C16,'2018-10 (Д)'!$C$2:$C$100,0)+1,0)))-INDIRECT(CONCATENATE("'2018-09 (Д)'!W",TEXT(MATCH($C16,'2018-09 (Д)'!$C$2:$C$100,0)+1,0))))/INDIRECT(CONCATENATE("'2018-09 (Д)'!W",TEXT(MATCH($C16,'2018-09 (Д)'!$C$2:$C$100,0)+1,0))))*100)</f>
        <v>-26.72698316238883</v>
      </c>
      <c r="HC16" s="9">
        <f ca="1">IF(OR(INDIRECT(CONCATENATE("'2018-11 (Д)'!W",TEXT(MATCH($C16,'2018-11 (Д)'!$C$2:$C$100,0)+1,0)))="Н/Д",INDIRECT(CONCATENATE("'2018-10 (Д)'!W",TEXT(MATCH($C16,'2018-10 (Д)'!$C$2:$C$100,0)+1,0)))="Н/Д",AND(INDIRECT(CONCATENATE("'2018-11 (Д)'!W",TEXT(MATCH($C16,'2018-11 (Д)'!$C$2:$C$100,0)+1,0)))="Н/Д",INDIRECT(CONCATENATE("'2018-10 (Д)'!W",TEXT(MATCH($C16,'2018-10 (Д)'!$C$2:$C$100,0)+1,0))))),"Н/Д",((INDIRECT(CONCATENATE("'2018-11 (Д)'!W",TEXT(MATCH($C16,'2018-11 (Д)'!$C$2:$C$100,0)+1,0)))-INDIRECT(CONCATENATE("'2018-10 (Д)'!W",TEXT(MATCH($C16,'2018-10 (Д)'!$C$2:$C$100,0)+1,0))))/INDIRECT(CONCATENATE("'2018-10 (Д)'!W",TEXT(MATCH($C16,'2018-10 (Д)'!$C$2:$C$100,0)+1,0))))*100)</f>
        <v>127.1076958383083</v>
      </c>
      <c r="HD16" s="9">
        <f ca="1">IF(OR(INDIRECT(CONCATENATE("'2018-12 (Д)'!W",TEXT(MATCH($C16,'2018-12 (Д)'!$C$2:$C$100,0)+1,0)))="Н/Д",INDIRECT(CONCATENATE("'2018-11 (Д)'!W",TEXT(MATCH($C16,'2018-11 (Д)'!$C$2:$C$100,0)+1,0)))="Н/Д",AND(INDIRECT(CONCATENATE("'2018-12 (Д)'!W",TEXT(MATCH($C16,'2018-12 (Д)'!$C$2:$C$100,0)+1,0)))="Н/Д",INDIRECT(CONCATENATE("'2018-11 (Д)'!W",TEXT(MATCH($C16,'2018-11 (Д)'!$C$2:$C$100,0)+1,0))))),"Н/Д",((INDIRECT(CONCATENATE("'2018-12 (Д)'!W",TEXT(MATCH($C16,'2018-12 (Д)'!$C$2:$C$100,0)+1,0)))-INDIRECT(CONCATENATE("'2018-11 (Д)'!W",TEXT(MATCH($C16,'2018-11 (Д)'!$C$2:$C$100,0)+1,0))))/INDIRECT(CONCATENATE("'2018-11 (Д)'!W",TEXT(MATCH($C16,'2018-11 (Д)'!$C$2:$C$100,0)+1,0))))*100)</f>
        <v>-31.473342378615428</v>
      </c>
    </row>
    <row r="17" spans="1:212" x14ac:dyDescent="0.25">
      <c r="A17" s="2" t="s">
        <v>34</v>
      </c>
      <c r="B17" s="2" t="s">
        <v>37</v>
      </c>
      <c r="C17" s="15">
        <v>53000000</v>
      </c>
      <c r="D17" s="9"/>
      <c r="E17" s="9">
        <f ca="1">IF(OR(INDIRECT(CONCATENATE("'2018-03 (Д)'!E",TEXT(MATCH($C17,'2018-03 (Д)'!$C$2:$C$100,0)+1,0)))="Н/Д",INDIRECT(CONCATENATE("'2018-02 (Д)'!E",TEXT(MATCH($C17,'2018-02 (Д)'!$C$2:$C$100,0)+1,0)))="Н/Д",AND(INDIRECT(CONCATENATE("'2018-03 (Д)'!E",TEXT(MATCH($C17,'2018-03 (Д)'!$C$2:$C$100,0)+1,0)))="Н/Д",INDIRECT(CONCATENATE("'2018-02 (Д)'!E",TEXT(MATCH($C17,'2018-02 (Д)'!$C$2:$C$100,0)+1,0))))),"Н/Д",((INDIRECT(CONCATENATE("'2018-03 (Д)'!E",TEXT(MATCH($C17,'2018-03 (Д)'!$C$2:$C$100,0)+1,0)))-INDIRECT(CONCATENATE("'2018-02 (Д)'!E",TEXT(MATCH($C17,'2018-02 (Д)'!$C$2:$C$100,0)+1,0))))/INDIRECT(CONCATENATE("'2018-02 (Д)'!E",TEXT(MATCH($C17,'2018-02 (Д)'!$C$2:$C$100,0)+1,0))))*100)</f>
        <v>32.099443439567246</v>
      </c>
      <c r="F17" s="9">
        <f ca="1">IF(OR(INDIRECT(CONCATENATE("'2018-04 (Д)'!E",TEXT(MATCH($C17,'2018-04 (Д)'!$C$2:$C$100,0)+1,0)))="Н/Д",INDIRECT(CONCATENATE("'2018-03 (Д)'!E",TEXT(MATCH($C17,'2018-03 (Д)'!$C$2:$C$100,0)+1,0)))="Н/Д",AND(INDIRECT(CONCATENATE("'2018-04 (Д)'!E",TEXT(MATCH($C17,'2018-04 (Д)'!$C$2:$C$100,0)+1,0)))="Н/Д",INDIRECT(CONCATENATE("'2018-03 (Д)'!E",TEXT(MATCH($C17,'2018-03 (Д)'!$C$2:$C$100,0)+1,0))))),"Н/Д",((INDIRECT(CONCATENATE("'2018-04 (Д)'!E",TEXT(MATCH($C17,'2018-04 (Д)'!$C$2:$C$100,0)+1,0)))-INDIRECT(CONCATENATE("'2018-03 (Д)'!E",TEXT(MATCH($C17,'2018-03 (Д)'!$C$2:$C$100,0)+1,0))))/INDIRECT(CONCATENATE("'2018-03 (Д)'!E",TEXT(MATCH($C17,'2018-03 (Д)'!$C$2:$C$100,0)+1,0))))*100)</f>
        <v>103.97930485198088</v>
      </c>
      <c r="G17" s="9">
        <f ca="1">IF(OR(INDIRECT(CONCATENATE("'2018-05 (Д)'!E",TEXT(MATCH($C17,'2018-05 (Д)'!$C$2:$C$100,0)+1,0)))="Н/Д",INDIRECT(CONCATENATE("'2018-04 (Д)'!E",TEXT(MATCH($C17,'2018-04 (Д)'!$C$2:$C$100,0)+1,0)))="Н/Д",AND(INDIRECT(CONCATENATE("'2018-05 (Д)'!E",TEXT(MATCH($C17,'2018-05 (Д)'!$C$2:$C$100,0)+1,0)))="Н/Д",INDIRECT(CONCATENATE("'2018-04 (Д)'!E",TEXT(MATCH($C17,'2018-04 (Д)'!$C$2:$C$100,0)+1,0))))),"Н/Д",((INDIRECT(CONCATENATE("'2018-05 (Д)'!E",TEXT(MATCH($C17,'2018-05 (Д)'!$C$2:$C$100,0)+1,0)))-INDIRECT(CONCATENATE("'2018-04 (Д)'!E",TEXT(MATCH($C17,'2018-04 (Д)'!$C$2:$C$100,0)+1,0))))/INDIRECT(CONCATENATE("'2018-04 (Д)'!E",TEXT(MATCH($C17,'2018-04 (Д)'!$C$2:$C$100,0)+1,0))))*100)</f>
        <v>-11.492982853232579</v>
      </c>
      <c r="H17" s="9">
        <f ca="1">IF(OR(INDIRECT(CONCATENATE("'2018-06 (Д)'!E",TEXT(MATCH($C17,'2018-06 (Д)'!$C$2:$C$100,0)+1,0)))="Н/Д",INDIRECT(CONCATENATE("'2018-05 (Д)'!E",TEXT(MATCH($C17,'2018-05 (Д)'!$C$2:$C$100,0)+1,0)))="Н/Д",AND(INDIRECT(CONCATENATE("'2018-06 (Д)'!E",TEXT(MATCH($C17,'2018-06 (Д)'!$C$2:$C$100,0)+1,0)))="Н/Д",INDIRECT(CONCATENATE("'2018-05 (Д)'!E",TEXT(MATCH($C17,'2018-05 (Д)'!$C$2:$C$100,0)+1,0))))),"Н/Д",((INDIRECT(CONCATENATE("'2018-06 (Д)'!E",TEXT(MATCH($C17,'2018-06 (Д)'!$C$2:$C$100,0)+1,0)))-INDIRECT(CONCATENATE("'2018-05 (Д)'!E",TEXT(MATCH($C17,'2018-05 (Д)'!$C$2:$C$100,0)+1,0))))/INDIRECT(CONCATENATE("'2018-05 (Д)'!E",TEXT(MATCH($C17,'2018-05 (Д)'!$C$2:$C$100,0)+1,0))))*100)</f>
        <v>-4.1819629254824466</v>
      </c>
      <c r="I17" s="9">
        <f ca="1">IF(OR(INDIRECT(CONCATENATE("'2018-07 (Д)'!E",TEXT(MATCH($C17,'2018-07 (Д)'!$C$2:$C$100,0)+1,0)))="Н/Д",INDIRECT(CONCATENATE("'2018-06 (Д)'!E",TEXT(MATCH($C17,'2018-06 (Д)'!$C$2:$C$100,0)+1,0)))="Н/Д",AND(INDIRECT(CONCATENATE("'2018-07 (Д)'!E",TEXT(MATCH($C17,'2018-07 (Д)'!$C$2:$C$100,0)+1,0)))="Н/Д",INDIRECT(CONCATENATE("'2018-06 (Д)'!E",TEXT(MATCH($C17,'2018-06 (Д)'!$C$2:$C$100,0)+1,0))))),"Н/Д",((INDIRECT(CONCATENATE("'2018-07 (Д)'!E",TEXT(MATCH($C17,'2018-07 (Д)'!$C$2:$C$100,0)+1,0)))-INDIRECT(CONCATENATE("'2018-06 (Д)'!E",TEXT(MATCH($C17,'2018-06 (Д)'!$C$2:$C$100,0)+1,0))))/INDIRECT(CONCATENATE("'2018-06 (Д)'!E",TEXT(MATCH($C17,'2018-06 (Д)'!$C$2:$C$100,0)+1,0))))*100)</f>
        <v>-21.792878329003301</v>
      </c>
      <c r="J17" s="9">
        <f ca="1">IF(OR(INDIRECT(CONCATENATE("'2018-08 (Д)'!E",TEXT(MATCH($C17,'2018-08 (Д)'!$C$2:$C$100,0)+1,0)))="Н/Д",INDIRECT(CONCATENATE("'2018-07 (Д)'!E",TEXT(MATCH($C17,'2018-07 (Д)'!$C$2:$C$100,0)+1,0)))="Н/Д",AND(INDIRECT(CONCATENATE("'2018-08 (Д)'!E",TEXT(MATCH($C17,'2018-08 (Д)'!$C$2:$C$100,0)+1,0)))="Н/Д",INDIRECT(CONCATENATE("'2018-07 (Д)'!E",TEXT(MATCH($C17,'2018-07 (Д)'!$C$2:$C$100,0)+1,0))))),"Н/Д",((INDIRECT(CONCATENATE("'2018-08 (Д)'!E",TEXT(MATCH($C17,'2018-08 (Д)'!$C$2:$C$100,0)+1,0)))-INDIRECT(CONCATENATE("'2018-07 (Д)'!E",TEXT(MATCH($C17,'2018-07 (Д)'!$C$2:$C$100,0)+1,0))))/INDIRECT(CONCATENATE("'2018-07 (Д)'!E",TEXT(MATCH($C17,'2018-07 (Д)'!$C$2:$C$100,0)+1,0))))*100)</f>
        <v>59.822791316294122</v>
      </c>
      <c r="K17" s="9">
        <f ca="1">IF(OR(INDIRECT(CONCATENATE("'2018-09 (Д)'!E",TEXT(MATCH($C17,'2018-09 (Д)'!$C$2:$C$100,0)+1,0)))="Н/Д",INDIRECT(CONCATENATE("'2018-08 (Д)'!E",TEXT(MATCH($C17,'2018-08 (Д)'!$C$2:$C$100,0)+1,0)))="Н/Д",AND(INDIRECT(CONCATENATE("'2018-09 (Д)'!E",TEXT(MATCH($C17,'2018-09 (Д)'!$C$2:$C$100,0)+1,0)))="Н/Д",INDIRECT(CONCATENATE("'2018-08 (Д)'!E",TEXT(MATCH($C17,'2018-08 (Д)'!$C$2:$C$100,0)+1,0))))),"Н/Д",((INDIRECT(CONCATENATE("'2018-09 (Д)'!E",TEXT(MATCH($C17,'2018-09 (Д)'!$C$2:$C$100,0)+1,0)))-INDIRECT(CONCATENATE("'2018-08 (Д)'!E",TEXT(MATCH($C17,'2018-08 (Д)'!$C$2:$C$100,0)+1,0))))/INDIRECT(CONCATENATE("'2018-08 (Д)'!E",TEXT(MATCH($C17,'2018-08 (Д)'!$C$2:$C$100,0)+1,0))))*100)</f>
        <v>-32.554094847295694</v>
      </c>
      <c r="L17" s="9">
        <f ca="1">IF(OR(INDIRECT(CONCATENATE("'2018-10 (Д)'!E",TEXT(MATCH($C17,'2018-10 (Д)'!$C$2:$C$100,0)+1,0)))="Н/Д",INDIRECT(CONCATENATE("'2018-09 (Д)'!E",TEXT(MATCH($C17,'2018-09 (Д)'!$C$2:$C$100,0)+1,0)))="Н/Д",AND(INDIRECT(CONCATENATE("'2018-10 (Д)'!E",TEXT(MATCH($C17,'2018-10 (Д)'!$C$2:$C$100,0)+1,0)))="Н/Д",INDIRECT(CONCATENATE("'2018-09 (Д)'!E",TEXT(MATCH($C17,'2018-09 (Д)'!$C$2:$C$100,0)+1,0))))),"Н/Д",((INDIRECT(CONCATENATE("'2018-10 (Д)'!E",TEXT(MATCH($C17,'2018-10 (Д)'!$C$2:$C$100,0)+1,0)))-INDIRECT(CONCATENATE("'2018-09 (Д)'!E",TEXT(MATCH($C17,'2018-09 (Д)'!$C$2:$C$100,0)+1,0))))/INDIRECT(CONCATENATE("'2018-09 (Д)'!E",TEXT(MATCH($C17,'2018-09 (Д)'!$C$2:$C$100,0)+1,0))))*100)</f>
        <v>-29.676269069776072</v>
      </c>
      <c r="M17" s="9">
        <f ca="1">IF(OR(INDIRECT(CONCATENATE("'2018-11 (Д)'!E",TEXT(MATCH($C17,'2018-11 (Д)'!$C$2:$C$100,0)+1,0)))="Н/Д",INDIRECT(CONCATENATE("'2018-10 (Д)'!E",TEXT(MATCH($C17,'2018-10 (Д)'!$C$2:$C$100,0)+1,0)))="Н/Д",AND(INDIRECT(CONCATENATE("'2018-11 (Д)'!E",TEXT(MATCH($C17,'2018-11 (Д)'!$C$2:$C$100,0)+1,0)))="Н/Д",INDIRECT(CONCATENATE("'2018-10 (Д)'!E",TEXT(MATCH($C17,'2018-10 (Д)'!$C$2:$C$100,0)+1,0))))),"Н/Д",((INDIRECT(CONCATENATE("'2018-11 (Д)'!E",TEXT(MATCH($C17,'2018-11 (Д)'!$C$2:$C$100,0)+1,0)))-INDIRECT(CONCATENATE("'2018-10 (Д)'!E",TEXT(MATCH($C17,'2018-10 (Д)'!$C$2:$C$100,0)+1,0))))/INDIRECT(CONCATENATE("'2018-10 (Д)'!E",TEXT(MATCH($C17,'2018-10 (Д)'!$C$2:$C$100,0)+1,0))))*100)</f>
        <v>139.11234221186297</v>
      </c>
      <c r="N17" s="9">
        <f ca="1">IF(OR(INDIRECT(CONCATENATE("'2018-12 (Д)'!E",TEXT(MATCH($C17,'2018-12 (Д)'!$C$2:$C$100,0)+1,0)))="Н/Д",INDIRECT(CONCATENATE("'2018-11 (Д)'!E",TEXT(MATCH($C17,'2018-11 (Д)'!$C$2:$C$100,0)+1,0)))="Н/Д",AND(INDIRECT(CONCATENATE("'2018-12 (Д)'!E",TEXT(MATCH($C17,'2018-12 (Д)'!$C$2:$C$100,0)+1,0)))="Н/Д",INDIRECT(CONCATENATE("'2018-11 (Д)'!E",TEXT(MATCH($C17,'2018-11 (Д)'!$C$2:$C$100,0)+1,0))))),"Н/Д",((INDIRECT(CONCATENATE("'2018-12 (Д)'!E",TEXT(MATCH($C17,'2018-12 (Д)'!$C$2:$C$100,0)+1,0)))-INDIRECT(CONCATENATE("'2018-11 (Д)'!E",TEXT(MATCH($C17,'2018-11 (Д)'!$C$2:$C$100,0)+1,0))))/INDIRECT(CONCATENATE("'2018-11 (Д)'!E",TEXT(MATCH($C17,'2018-11 (Д)'!$C$2:$C$100,0)+1,0))))*100)</f>
        <v>-36.420303578900018</v>
      </c>
      <c r="O17" s="9"/>
      <c r="P17" s="9">
        <f ca="1">IF(OR(INDIRECT(CONCATENATE("'2018-03 (Д)'!F",TEXT(MATCH($C17,'2018-03 (Д)'!$C$2:$C$100,0)+1,0)))="Н/Д",INDIRECT(CONCATENATE("'2018-02 (Д)'!F",TEXT(MATCH($C17,'2018-02 (Д)'!$C$2:$C$100,0)+1,0)))="Н/Д",AND(INDIRECT(CONCATENATE("'2018-03 (Д)'!F",TEXT(MATCH($C17,'2018-03 (Д)'!$C$2:$C$100,0)+1,0)))="Н/Д",INDIRECT(CONCATENATE("'2018-02 (Д)'!F",TEXT(MATCH($C17,'2018-02 (Д)'!$C$2:$C$100,0)+1,0))))),"Н/Д",((INDIRECT(CONCATENATE("'2018-03 (Д)'!F",TEXT(MATCH($C17,'2018-03 (Д)'!$C$2:$C$100,0)+1,0)))-INDIRECT(CONCATENATE("'2018-02 (Д)'!F",TEXT(MATCH($C17,'2018-02 (Д)'!$C$2:$C$100,0)+1,0))))/INDIRECT(CONCATENATE("'2018-02 (Д)'!F",TEXT(MATCH($C17,'2018-02 (Д)'!$C$2:$C$100,0)+1,0))))*100)</f>
        <v>24.307216788570923</v>
      </c>
      <c r="Q17" s="9">
        <f ca="1">IF(OR(INDIRECT(CONCATENATE("'2018-04 (Д)'!F",TEXT(MATCH($C17,'2018-04 (Д)'!$C$2:$C$100,0)+1,0)))="Н/Д",INDIRECT(CONCATENATE("'2018-03 (Д)'!F",TEXT(MATCH($C17,'2018-03 (Д)'!$C$2:$C$100,0)+1,0)))="Н/Д",AND(INDIRECT(CONCATENATE("'2018-04 (Д)'!F",TEXT(MATCH($C17,'2018-04 (Д)'!$C$2:$C$100,0)+1,0)))="Н/Д",INDIRECT(CONCATENATE("'2018-03 (Д)'!F",TEXT(MATCH($C17,'2018-03 (Д)'!$C$2:$C$100,0)+1,0))))),"Н/Д",((INDIRECT(CONCATENATE("'2018-04 (Д)'!F",TEXT(MATCH($C17,'2018-04 (Д)'!$C$2:$C$100,0)+1,0)))-INDIRECT(CONCATENATE("'2018-03 (Д)'!F",TEXT(MATCH($C17,'2018-03 (Д)'!$C$2:$C$100,0)+1,0))))/INDIRECT(CONCATENATE("'2018-03 (Д)'!F",TEXT(MATCH($C17,'2018-03 (Д)'!$C$2:$C$100,0)+1,0))))*100)</f>
        <v>142.92394526124158</v>
      </c>
      <c r="R17" s="9">
        <f ca="1">IF(OR(INDIRECT(CONCATENATE("'2018-05 (Д)'!F",TEXT(MATCH($C17,'2018-05 (Д)'!$C$2:$C$100,0)+1,0)))="Н/Д",INDIRECT(CONCATENATE("'2018-04 (Д)'!F",TEXT(MATCH($C17,'2018-04 (Д)'!$C$2:$C$100,0)+1,0)))="Н/Д",AND(INDIRECT(CONCATENATE("'2018-05 (Д)'!F",TEXT(MATCH($C17,'2018-05 (Д)'!$C$2:$C$100,0)+1,0)))="Н/Д",INDIRECT(CONCATENATE("'2018-04 (Д)'!F",TEXT(MATCH($C17,'2018-04 (Д)'!$C$2:$C$100,0)+1,0))))),"Н/Д",((INDIRECT(CONCATENATE("'2018-05 (Д)'!F",TEXT(MATCH($C17,'2018-05 (Д)'!$C$2:$C$100,0)+1,0)))-INDIRECT(CONCATENATE("'2018-04 (Д)'!F",TEXT(MATCH($C17,'2018-04 (Д)'!$C$2:$C$100,0)+1,0))))/INDIRECT(CONCATENATE("'2018-04 (Д)'!F",TEXT(MATCH($C17,'2018-04 (Д)'!$C$2:$C$100,0)+1,0))))*100)</f>
        <v>-17.573415413908783</v>
      </c>
      <c r="S17" s="9">
        <f ca="1">IF(OR(INDIRECT(CONCATENATE("'2018-06 (Д)'!F",TEXT(MATCH($C17,'2018-06 (Д)'!$C$2:$C$100,0)+1,0)))="Н/Д",INDIRECT(CONCATENATE("'2018-05 (Д)'!F",TEXT(MATCH($C17,'2018-05 (Д)'!$C$2:$C$100,0)+1,0)))="Н/Д",AND(INDIRECT(CONCATENATE("'2018-06 (Д)'!F",TEXT(MATCH($C17,'2018-06 (Д)'!$C$2:$C$100,0)+1,0)))="Н/Д",INDIRECT(CONCATENATE("'2018-05 (Д)'!F",TEXT(MATCH($C17,'2018-05 (Д)'!$C$2:$C$100,0)+1,0))))),"Н/Д",((INDIRECT(CONCATENATE("'2018-06 (Д)'!F",TEXT(MATCH($C17,'2018-06 (Д)'!$C$2:$C$100,0)+1,0)))-INDIRECT(CONCATENATE("'2018-05 (Д)'!F",TEXT(MATCH($C17,'2018-05 (Д)'!$C$2:$C$100,0)+1,0))))/INDIRECT(CONCATENATE("'2018-05 (Д)'!F",TEXT(MATCH($C17,'2018-05 (Д)'!$C$2:$C$100,0)+1,0))))*100)</f>
        <v>-10.246318730312428</v>
      </c>
      <c r="T17" s="9">
        <f ca="1">IF(OR(INDIRECT(CONCATENATE("'2018-07 (Д)'!F",TEXT(MATCH($C17,'2018-07 (Д)'!$C$2:$C$100,0)+1,0)))="Н/Д",INDIRECT(CONCATENATE("'2018-06 (Д)'!F",TEXT(MATCH($C17,'2018-06 (Д)'!$C$2:$C$100,0)+1,0)))="Н/Д",AND(INDIRECT(CONCATENATE("'2018-07 (Д)'!F",TEXT(MATCH($C17,'2018-07 (Д)'!$C$2:$C$100,0)+1,0)))="Н/Д",INDIRECT(CONCATENATE("'2018-06 (Д)'!F",TEXT(MATCH($C17,'2018-06 (Д)'!$C$2:$C$100,0)+1,0))))),"Н/Д",((INDIRECT(CONCATENATE("'2018-07 (Д)'!F",TEXT(MATCH($C17,'2018-07 (Д)'!$C$2:$C$100,0)+1,0)))-INDIRECT(CONCATENATE("'2018-06 (Д)'!F",TEXT(MATCH($C17,'2018-06 (Д)'!$C$2:$C$100,0)+1,0))))/INDIRECT(CONCATENATE("'2018-06 (Д)'!F",TEXT(MATCH($C17,'2018-06 (Д)'!$C$2:$C$100,0)+1,0))))*100)</f>
        <v>-22.186359977131296</v>
      </c>
      <c r="U17" s="9">
        <f ca="1">IF(OR(INDIRECT(CONCATENATE("'2018-08 (Д)'!F",TEXT(MATCH($C17,'2018-08 (Д)'!$C$2:$C$100,0)+1,0)))="Н/Д",INDIRECT(CONCATENATE("'2018-07 (Д)'!F",TEXT(MATCH($C17,'2018-07 (Д)'!$C$2:$C$100,0)+1,0)))="Н/Д",AND(INDIRECT(CONCATENATE("'2018-08 (Д)'!F",TEXT(MATCH($C17,'2018-08 (Д)'!$C$2:$C$100,0)+1,0)))="Н/Д",INDIRECT(CONCATENATE("'2018-07 (Д)'!F",TEXT(MATCH($C17,'2018-07 (Д)'!$C$2:$C$100,0)+1,0))))),"Н/Д",((INDIRECT(CONCATENATE("'2018-08 (Д)'!F",TEXT(MATCH($C17,'2018-08 (Д)'!$C$2:$C$100,0)+1,0)))-INDIRECT(CONCATENATE("'2018-07 (Д)'!F",TEXT(MATCH($C17,'2018-07 (Д)'!$C$2:$C$100,0)+1,0))))/INDIRECT(CONCATENATE("'2018-07 (Д)'!F",TEXT(MATCH($C17,'2018-07 (Д)'!$C$2:$C$100,0)+1,0))))*100)</f>
        <v>82.827409658072682</v>
      </c>
      <c r="V17" s="9">
        <f ca="1">IF(OR(INDIRECT(CONCATENATE("'2018-09 (Д)'!F",TEXT(MATCH($C17,'2018-09 (Д)'!$C$2:$C$100,0)+1,0)))="Н/Д",INDIRECT(CONCATENATE("'2018-08 (Д)'!F",TEXT(MATCH($C17,'2018-08 (Д)'!$C$2:$C$100,0)+1,0)))="Н/Д",AND(INDIRECT(CONCATENATE("'2018-09 (Д)'!F",TEXT(MATCH($C17,'2018-09 (Д)'!$C$2:$C$100,0)+1,0)))="Н/Д",INDIRECT(CONCATENATE("'2018-08 (Д)'!F",TEXT(MATCH($C17,'2018-08 (Д)'!$C$2:$C$100,0)+1,0))))),"Н/Д",((INDIRECT(CONCATENATE("'2018-09 (Д)'!F",TEXT(MATCH($C17,'2018-09 (Д)'!$C$2:$C$100,0)+1,0)))-INDIRECT(CONCATENATE("'2018-08 (Д)'!F",TEXT(MATCH($C17,'2018-08 (Д)'!$C$2:$C$100,0)+1,0))))/INDIRECT(CONCATENATE("'2018-08 (Д)'!F",TEXT(MATCH($C17,'2018-08 (Д)'!$C$2:$C$100,0)+1,0))))*100)</f>
        <v>-39.62349172962314</v>
      </c>
      <c r="W17" s="9">
        <f ca="1">IF(OR(INDIRECT(CONCATENATE("'2018-10 (Д)'!F",TEXT(MATCH($C17,'2018-10 (Д)'!$C$2:$C$100,0)+1,0)))="Н/Д",INDIRECT(CONCATENATE("'2018-09 (Д)'!F",TEXT(MATCH($C17,'2018-09 (Д)'!$C$2:$C$100,0)+1,0)))="Н/Д",AND(INDIRECT(CONCATENATE("'2018-10 (Д)'!F",TEXT(MATCH($C17,'2018-10 (Д)'!$C$2:$C$100,0)+1,0)))="Н/Д",INDIRECT(CONCATENATE("'2018-09 (Д)'!F",TEXT(MATCH($C17,'2018-09 (Д)'!$C$2:$C$100,0)+1,0))))),"Н/Д",((INDIRECT(CONCATENATE("'2018-10 (Д)'!F",TEXT(MATCH($C17,'2018-10 (Д)'!$C$2:$C$100,0)+1,0)))-INDIRECT(CONCATENATE("'2018-09 (Д)'!F",TEXT(MATCH($C17,'2018-09 (Д)'!$C$2:$C$100,0)+1,0))))/INDIRECT(CONCATENATE("'2018-09 (Д)'!F",TEXT(MATCH($C17,'2018-09 (Д)'!$C$2:$C$100,0)+1,0))))*100)</f>
        <v>-32.631423128176529</v>
      </c>
      <c r="X17" s="9">
        <f ca="1">IF(OR(INDIRECT(CONCATENATE("'2018-11 (Д)'!F",TEXT(MATCH($C17,'2018-11 (Д)'!$C$2:$C$100,0)+1,0)))="Н/Д",INDIRECT(CONCATENATE("'2018-10 (Д)'!F",TEXT(MATCH($C17,'2018-10 (Д)'!$C$2:$C$100,0)+1,0)))="Н/Д",AND(INDIRECT(CONCATENATE("'2018-11 (Д)'!F",TEXT(MATCH($C17,'2018-11 (Д)'!$C$2:$C$100,0)+1,0)))="Н/Д",INDIRECT(CONCATENATE("'2018-10 (Д)'!F",TEXT(MATCH($C17,'2018-10 (Д)'!$C$2:$C$100,0)+1,0))))),"Н/Д",((INDIRECT(CONCATENATE("'2018-11 (Д)'!F",TEXT(MATCH($C17,'2018-11 (Д)'!$C$2:$C$100,0)+1,0)))-INDIRECT(CONCATENATE("'2018-10 (Д)'!F",TEXT(MATCH($C17,'2018-10 (Д)'!$C$2:$C$100,0)+1,0))))/INDIRECT(CONCATENATE("'2018-10 (Д)'!F",TEXT(MATCH($C17,'2018-10 (Д)'!$C$2:$C$100,0)+1,0))))*100)</f>
        <v>187.99997023374374</v>
      </c>
      <c r="Y17" s="9">
        <f ca="1">IF(OR(INDIRECT(CONCATENATE("'2018-12 (Д)'!F",TEXT(MATCH($C17,'2018-12 (Д)'!$C$2:$C$100,0)+1,0)))="Н/Д",INDIRECT(CONCATENATE("'2018-11 (Д)'!F",TEXT(MATCH($C17,'2018-11 (Д)'!$C$2:$C$100,0)+1,0)))="Н/Д",AND(INDIRECT(CONCATENATE("'2018-12 (Д)'!F",TEXT(MATCH($C17,'2018-12 (Д)'!$C$2:$C$100,0)+1,0)))="Н/Д",INDIRECT(CONCATENATE("'2018-11 (Д)'!F",TEXT(MATCH($C17,'2018-11 (Д)'!$C$2:$C$100,0)+1,0))))),"Н/Д",((INDIRECT(CONCATENATE("'2018-12 (Д)'!F",TEXT(MATCH($C17,'2018-12 (Д)'!$C$2:$C$100,0)+1,0)))-INDIRECT(CONCATENATE("'2018-11 (Д)'!F",TEXT(MATCH($C17,'2018-11 (Д)'!$C$2:$C$100,0)+1,0))))/INDIRECT(CONCATENATE("'2018-11 (Д)'!F",TEXT(MATCH($C17,'2018-11 (Д)'!$C$2:$C$100,0)+1,0))))*100)</f>
        <v>-41.169399564085055</v>
      </c>
      <c r="Z17" s="9"/>
      <c r="AA17" s="9">
        <f ca="1">IF(OR(INDIRECT(CONCATENATE("'2018-03 (Д)'!G",TEXT(MATCH($C17,'2018-03 (Д)'!$C$2:$C$100,0)+1,0)))="Н/Д",INDIRECT(CONCATENATE("'2018-02 (Д)'!G",TEXT(MATCH($C17,'2018-02 (Д)'!$C$2:$C$100,0)+1,0)))="Н/Д",AND(INDIRECT(CONCATENATE("'2018-03 (Д)'!G",TEXT(MATCH($C17,'2018-03 (Д)'!$C$2:$C$100,0)+1,0)))="Н/Д",INDIRECT(CONCATENATE("'2018-02 (Д)'!G",TEXT(MATCH($C17,'2018-02 (Д)'!$C$2:$C$100,0)+1,0))))),"Н/Д",((INDIRECT(CONCATENATE("'2018-03 (Д)'!G",TEXT(MATCH($C17,'2018-03 (Д)'!$C$2:$C$100,0)+1,0)))-INDIRECT(CONCATENATE("'2018-02 (Д)'!G",TEXT(MATCH($C17,'2018-02 (Д)'!$C$2:$C$100,0)+1,0))))/INDIRECT(CONCATENATE("'2018-02 (Д)'!G",TEXT(MATCH($C17,'2018-02 (Д)'!$C$2:$C$100,0)+1,0))))*100)</f>
        <v>98.190168744491316</v>
      </c>
      <c r="AB17" s="9">
        <f ca="1">IF(OR(INDIRECT(CONCATENATE("'2018-04 (Д)'!G",TEXT(MATCH($C17,'2018-04 (Д)'!$C$2:$C$100,0)+1,0)))="Н/Д",INDIRECT(CONCATENATE("'2018-03 (Д)'!G",TEXT(MATCH($C17,'2018-03 (Д)'!$C$2:$C$100,0)+1,0)))="Н/Д",AND(INDIRECT(CONCATENATE("'2018-04 (Д)'!G",TEXT(MATCH($C17,'2018-04 (Д)'!$C$2:$C$100,0)+1,0)))="Н/Д",INDIRECT(CONCATENATE("'2018-03 (Д)'!G",TEXT(MATCH($C17,'2018-03 (Д)'!$C$2:$C$100,0)+1,0))))),"Н/Д",((INDIRECT(CONCATENATE("'2018-04 (Д)'!G",TEXT(MATCH($C17,'2018-04 (Д)'!$C$2:$C$100,0)+1,0)))-INDIRECT(CONCATENATE("'2018-03 (Д)'!G",TEXT(MATCH($C17,'2018-03 (Д)'!$C$2:$C$100,0)+1,0))))/INDIRECT(CONCATENATE("'2018-03 (Д)'!G",TEXT(MATCH($C17,'2018-03 (Д)'!$C$2:$C$100,0)+1,0))))*100)</f>
        <v>413.39948219312436</v>
      </c>
      <c r="AC17" s="9">
        <f ca="1">IF(OR(INDIRECT(CONCATENATE("'2018-05 (Д)'!G",TEXT(MATCH($C17,'2018-05 (Д)'!$C$2:$C$100,0)+1,0)))="Н/Д",INDIRECT(CONCATENATE("'2018-04 (Д)'!G",TEXT(MATCH($C17,'2018-04 (Д)'!$C$2:$C$100,0)+1,0)))="Н/Д",AND(INDIRECT(CONCATENATE("'2018-05 (Д)'!G",TEXT(MATCH($C17,'2018-05 (Д)'!$C$2:$C$100,0)+1,0)))="Н/Д",INDIRECT(CONCATENATE("'2018-04 (Д)'!G",TEXT(MATCH($C17,'2018-04 (Д)'!$C$2:$C$100,0)+1,0))))),"Н/Д",((INDIRECT(CONCATENATE("'2018-05 (Д)'!G",TEXT(MATCH($C17,'2018-05 (Д)'!$C$2:$C$100,0)+1,0)))-INDIRECT(CONCATENATE("'2018-04 (Д)'!G",TEXT(MATCH($C17,'2018-04 (Д)'!$C$2:$C$100,0)+1,0))))/INDIRECT(CONCATENATE("'2018-04 (Д)'!G",TEXT(MATCH($C17,'2018-04 (Д)'!$C$2:$C$100,0)+1,0))))*100)</f>
        <v>-74.601809275817445</v>
      </c>
      <c r="AD17" s="9">
        <f ca="1">IF(OR(INDIRECT(CONCATENATE("'2018-06 (Д)'!G",TEXT(MATCH($C17,'2018-06 (Д)'!$C$2:$C$100,0)+1,0)))="Н/Д",INDIRECT(CONCATENATE("'2018-05 (Д)'!G",TEXT(MATCH($C17,'2018-05 (Д)'!$C$2:$C$100,0)+1,0)))="Н/Д",AND(INDIRECT(CONCATENATE("'2018-06 (Д)'!G",TEXT(MATCH($C17,'2018-06 (Д)'!$C$2:$C$100,0)+1,0)))="Н/Д",INDIRECT(CONCATENATE("'2018-05 (Д)'!G",TEXT(MATCH($C17,'2018-05 (Д)'!$C$2:$C$100,0)+1,0))))),"Н/Д",((INDIRECT(CONCATENATE("'2018-06 (Д)'!G",TEXT(MATCH($C17,'2018-06 (Д)'!$C$2:$C$100,0)+1,0)))-INDIRECT(CONCATENATE("'2018-05 (Д)'!G",TEXT(MATCH($C17,'2018-05 (Д)'!$C$2:$C$100,0)+1,0))))/INDIRECT(CONCATENATE("'2018-05 (Д)'!G",TEXT(MATCH($C17,'2018-05 (Д)'!$C$2:$C$100,0)+1,0))))*100)</f>
        <v>104.89186240650295</v>
      </c>
      <c r="AE17" s="9">
        <f ca="1">IF(OR(INDIRECT(CONCATENATE("'2018-07 (Д)'!G",TEXT(MATCH($C17,'2018-07 (Д)'!$C$2:$C$100,0)+1,0)))="Н/Д",INDIRECT(CONCATENATE("'2018-06 (Д)'!G",TEXT(MATCH($C17,'2018-06 (Д)'!$C$2:$C$100,0)+1,0)))="Н/Д",AND(INDIRECT(CONCATENATE("'2018-07 (Д)'!G",TEXT(MATCH($C17,'2018-07 (Д)'!$C$2:$C$100,0)+1,0)))="Н/Д",INDIRECT(CONCATENATE("'2018-06 (Д)'!G",TEXT(MATCH($C17,'2018-06 (Д)'!$C$2:$C$100,0)+1,0))))),"Н/Д",((INDIRECT(CONCATENATE("'2018-07 (Д)'!G",TEXT(MATCH($C17,'2018-07 (Д)'!$C$2:$C$100,0)+1,0)))-INDIRECT(CONCATENATE("'2018-06 (Д)'!G",TEXT(MATCH($C17,'2018-06 (Д)'!$C$2:$C$100,0)+1,0))))/INDIRECT(CONCATENATE("'2018-06 (Д)'!G",TEXT(MATCH($C17,'2018-06 (Д)'!$C$2:$C$100,0)+1,0))))*100)</f>
        <v>-5.1224517521441388</v>
      </c>
      <c r="AF17" s="9">
        <f ca="1">IF(OR(INDIRECT(CONCATENATE("'2018-08 (Д)'!G",TEXT(MATCH($C17,'2018-08 (Д)'!$C$2:$C$100,0)+1,0)))="Н/Д",INDIRECT(CONCATENATE("'2018-07 (Д)'!G",TEXT(MATCH($C17,'2018-07 (Д)'!$C$2:$C$100,0)+1,0)))="Н/Д",AND(INDIRECT(CONCATENATE("'2018-08 (Д)'!G",TEXT(MATCH($C17,'2018-08 (Д)'!$C$2:$C$100,0)+1,0)))="Н/Д",INDIRECT(CONCATENATE("'2018-07 (Д)'!G",TEXT(MATCH($C17,'2018-07 (Д)'!$C$2:$C$100,0)+1,0))))),"Н/Д",((INDIRECT(CONCATENATE("'2018-08 (Д)'!G",TEXT(MATCH($C17,'2018-08 (Д)'!$C$2:$C$100,0)+1,0)))-INDIRECT(CONCATENATE("'2018-07 (Д)'!G",TEXT(MATCH($C17,'2018-07 (Д)'!$C$2:$C$100,0)+1,0))))/INDIRECT(CONCATENATE("'2018-07 (Д)'!G",TEXT(MATCH($C17,'2018-07 (Д)'!$C$2:$C$100,0)+1,0))))*100)</f>
        <v>30.796332807839338</v>
      </c>
      <c r="AG17" s="9">
        <f ca="1">IF(OR(INDIRECT(CONCATENATE("'2018-09 (Д)'!G",TEXT(MATCH($C17,'2018-09 (Д)'!$C$2:$C$100,0)+1,0)))="Н/Д",INDIRECT(CONCATENATE("'2018-08 (Д)'!G",TEXT(MATCH($C17,'2018-08 (Д)'!$C$2:$C$100,0)+1,0)))="Н/Д",AND(INDIRECT(CONCATENATE("'2018-09 (Д)'!G",TEXT(MATCH($C17,'2018-09 (Д)'!$C$2:$C$100,0)+1,0)))="Н/Д",INDIRECT(CONCATENATE("'2018-08 (Д)'!G",TEXT(MATCH($C17,'2018-08 (Д)'!$C$2:$C$100,0)+1,0))))),"Н/Д",((INDIRECT(CONCATENATE("'2018-09 (Д)'!G",TEXT(MATCH($C17,'2018-09 (Д)'!$C$2:$C$100,0)+1,0)))-INDIRECT(CONCATENATE("'2018-08 (Д)'!G",TEXT(MATCH($C17,'2018-08 (Д)'!$C$2:$C$100,0)+1,0))))/INDIRECT(CONCATENATE("'2018-08 (Д)'!G",TEXT(MATCH($C17,'2018-08 (Д)'!$C$2:$C$100,0)+1,0))))*100)</f>
        <v>-18.899330085531588</v>
      </c>
      <c r="AH17" s="9">
        <f ca="1">IF(OR(INDIRECT(CONCATENATE("'2018-10 (Д)'!G",TEXT(MATCH($C17,'2018-10 (Д)'!$C$2:$C$100,0)+1,0)))="Н/Д",INDIRECT(CONCATENATE("'2018-09 (Д)'!G",TEXT(MATCH($C17,'2018-09 (Д)'!$C$2:$C$100,0)+1,0)))="Н/Д",AND(INDIRECT(CONCATENATE("'2018-10 (Д)'!G",TEXT(MATCH($C17,'2018-10 (Д)'!$C$2:$C$100,0)+1,0)))="Н/Д",INDIRECT(CONCATENATE("'2018-09 (Д)'!G",TEXT(MATCH($C17,'2018-09 (Д)'!$C$2:$C$100,0)+1,0))))),"Н/Д",((INDIRECT(CONCATENATE("'2018-10 (Д)'!G",TEXT(MATCH($C17,'2018-10 (Д)'!$C$2:$C$100,0)+1,0)))-INDIRECT(CONCATENATE("'2018-09 (Д)'!G",TEXT(MATCH($C17,'2018-09 (Д)'!$C$2:$C$100,0)+1,0))))/INDIRECT(CONCATENATE("'2018-09 (Д)'!G",TEXT(MATCH($C17,'2018-09 (Д)'!$C$2:$C$100,0)+1,0))))*100)</f>
        <v>-68.643324196854039</v>
      </c>
      <c r="AI17" s="9">
        <f ca="1">IF(OR(INDIRECT(CONCATENATE("'2018-11 (Д)'!G",TEXT(MATCH($C17,'2018-11 (Д)'!$C$2:$C$100,0)+1,0)))="Н/Д",INDIRECT(CONCATENATE("'2018-10 (Д)'!G",TEXT(MATCH($C17,'2018-10 (Д)'!$C$2:$C$100,0)+1,0)))="Н/Д",AND(INDIRECT(CONCATENATE("'2018-11 (Д)'!G",TEXT(MATCH($C17,'2018-11 (Д)'!$C$2:$C$100,0)+1,0)))="Н/Д",INDIRECT(CONCATENATE("'2018-10 (Д)'!G",TEXT(MATCH($C17,'2018-10 (Д)'!$C$2:$C$100,0)+1,0))))),"Н/Д",((INDIRECT(CONCATENATE("'2018-11 (Д)'!G",TEXT(MATCH($C17,'2018-11 (Д)'!$C$2:$C$100,0)+1,0)))-INDIRECT(CONCATENATE("'2018-10 (Д)'!G",TEXT(MATCH($C17,'2018-10 (Д)'!$C$2:$C$100,0)+1,0))))/INDIRECT(CONCATENATE("'2018-10 (Д)'!G",TEXT(MATCH($C17,'2018-10 (Д)'!$C$2:$C$100,0)+1,0))))*100)</f>
        <v>510.27883799826225</v>
      </c>
      <c r="AJ17" s="9">
        <f ca="1">IF(OR(INDIRECT(CONCATENATE("'2018-12 (Д)'!G",TEXT(MATCH($C17,'2018-12 (Д)'!$C$2:$C$100,0)+1,0)))="Н/Д",INDIRECT(CONCATENATE("'2018-11 (Д)'!G",TEXT(MATCH($C17,'2018-11 (Д)'!$C$2:$C$100,0)+1,0)))="Н/Д",AND(INDIRECT(CONCATENATE("'2018-12 (Д)'!G",TEXT(MATCH($C17,'2018-12 (Д)'!$C$2:$C$100,0)+1,0)))="Н/Д",INDIRECT(CONCATENATE("'2018-11 (Д)'!G",TEXT(MATCH($C17,'2018-11 (Д)'!$C$2:$C$100,0)+1,0))))),"Н/Д",((INDIRECT(CONCATENATE("'2018-12 (Д)'!G",TEXT(MATCH($C17,'2018-12 (Д)'!$C$2:$C$100,0)+1,0)))-INDIRECT(CONCATENATE("'2018-11 (Д)'!G",TEXT(MATCH($C17,'2018-11 (Д)'!$C$2:$C$100,0)+1,0))))/INDIRECT(CONCATENATE("'2018-11 (Д)'!G",TEXT(MATCH($C17,'2018-11 (Д)'!$C$2:$C$100,0)+1,0))))*100)</f>
        <v>-38.167516262912301</v>
      </c>
      <c r="AK17" s="9"/>
      <c r="AL17" s="9">
        <f ca="1">IF(OR(INDIRECT(CONCATENATE("'2018-03 (Д)'!H",TEXT(MATCH($C17,'2018-03 (Д)'!$C$2:$C$100,0)+1,0)))="Н/Д",INDIRECT(CONCATENATE("'2018-02 (Д)'!H",TEXT(MATCH($C17,'2018-02 (Д)'!$C$2:$C$100,0)+1,0)))="Н/Д",AND(INDIRECT(CONCATENATE("'2018-03 (Д)'!H",TEXT(MATCH($C17,'2018-03 (Д)'!$C$2:$C$100,0)+1,0)))="Н/Д",INDIRECT(CONCATENATE("'2018-02 (Д)'!H",TEXT(MATCH($C17,'2018-02 (Д)'!$C$2:$C$100,0)+1,0))))),"Н/Д",((INDIRECT(CONCATENATE("'2018-03 (Д)'!H",TEXT(MATCH($C17,'2018-03 (Д)'!$C$2:$C$100,0)+1,0)))-INDIRECT(CONCATENATE("'2018-02 (Д)'!H",TEXT(MATCH($C17,'2018-02 (Д)'!$C$2:$C$100,0)+1,0))))/INDIRECT(CONCATENATE("'2018-02 (Д)'!H",TEXT(MATCH($C17,'2018-02 (Д)'!$C$2:$C$100,0)+1,0))))*100)</f>
        <v>28.878308512430827</v>
      </c>
      <c r="AM17" s="9">
        <f ca="1">IF(OR(INDIRECT(CONCATENATE("'2018-04 (Д)'!H",TEXT(MATCH($C17,'2018-04 (Д)'!$C$2:$C$100,0)+1,0)))="Н/Д",INDIRECT(CONCATENATE("'2018-03 (Д)'!H",TEXT(MATCH($C17,'2018-03 (Д)'!$C$2:$C$100,0)+1,0)))="Н/Д",AND(INDIRECT(CONCATENATE("'2018-04 (Д)'!H",TEXT(MATCH($C17,'2018-04 (Д)'!$C$2:$C$100,0)+1,0)))="Н/Д",INDIRECT(CONCATENATE("'2018-03 (Д)'!H",TEXT(MATCH($C17,'2018-03 (Д)'!$C$2:$C$100,0)+1,0))))),"Н/Д",((INDIRECT(CONCATENATE("'2018-04 (Д)'!H",TEXT(MATCH($C17,'2018-04 (Д)'!$C$2:$C$100,0)+1,0)))-INDIRECT(CONCATENATE("'2018-03 (Д)'!H",TEXT(MATCH($C17,'2018-03 (Д)'!$C$2:$C$100,0)+1,0))))/INDIRECT(CONCATENATE("'2018-03 (Д)'!H",TEXT(MATCH($C17,'2018-03 (Д)'!$C$2:$C$100,0)+1,0))))*100)</f>
        <v>4.8328195915927079</v>
      </c>
      <c r="AN17" s="9">
        <f ca="1">IF(OR(INDIRECT(CONCATENATE("'2018-05 (Д)'!H",TEXT(MATCH($C17,'2018-05 (Д)'!$C$2:$C$100,0)+1,0)))="Н/Д",INDIRECT(CONCATENATE("'2018-04 (Д)'!H",TEXT(MATCH($C17,'2018-04 (Д)'!$C$2:$C$100,0)+1,0)))="Н/Д",AND(INDIRECT(CONCATENATE("'2018-05 (Д)'!H",TEXT(MATCH($C17,'2018-05 (Д)'!$C$2:$C$100,0)+1,0)))="Н/Д",INDIRECT(CONCATENATE("'2018-04 (Д)'!H",TEXT(MATCH($C17,'2018-04 (Д)'!$C$2:$C$100,0)+1,0))))),"Н/Д",((INDIRECT(CONCATENATE("'2018-05 (Д)'!H",TEXT(MATCH($C17,'2018-05 (Д)'!$C$2:$C$100,0)+1,0)))-INDIRECT(CONCATENATE("'2018-04 (Д)'!H",TEXT(MATCH($C17,'2018-04 (Д)'!$C$2:$C$100,0)+1,0))))/INDIRECT(CONCATENATE("'2018-04 (Д)'!H",TEXT(MATCH($C17,'2018-04 (Д)'!$C$2:$C$100,0)+1,0))))*100)</f>
        <v>1.7546382624494299</v>
      </c>
      <c r="AO17" s="9">
        <f ca="1">IF(OR(INDIRECT(CONCATENATE("'2018-06 (Д)'!H",TEXT(MATCH($C17,'2018-06 (Д)'!$C$2:$C$100,0)+1,0)))="Н/Д",INDIRECT(CONCATENATE("'2018-05 (Д)'!H",TEXT(MATCH($C17,'2018-05 (Д)'!$C$2:$C$100,0)+1,0)))="Н/Д",AND(INDIRECT(CONCATENATE("'2018-06 (Д)'!H",TEXT(MATCH($C17,'2018-06 (Д)'!$C$2:$C$100,0)+1,0)))="Н/Д",INDIRECT(CONCATENATE("'2018-05 (Д)'!H",TEXT(MATCH($C17,'2018-05 (Д)'!$C$2:$C$100,0)+1,0))))),"Н/Д",((INDIRECT(CONCATENATE("'2018-06 (Д)'!H",TEXT(MATCH($C17,'2018-06 (Д)'!$C$2:$C$100,0)+1,0)))-INDIRECT(CONCATENATE("'2018-05 (Д)'!H",TEXT(MATCH($C17,'2018-05 (Д)'!$C$2:$C$100,0)+1,0))))/INDIRECT(CONCATENATE("'2018-05 (Д)'!H",TEXT(MATCH($C17,'2018-05 (Д)'!$C$2:$C$100,0)+1,0))))*100)</f>
        <v>-6.8416453716228123</v>
      </c>
      <c r="AP17" s="9">
        <f ca="1">IF(OR(INDIRECT(CONCATENATE("'2018-07 (Д)'!H",TEXT(MATCH($C17,'2018-07 (Д)'!$C$2:$C$100,0)+1,0)))="Н/Д",INDIRECT(CONCATENATE("'2018-06 (Д)'!H",TEXT(MATCH($C17,'2018-06 (Д)'!$C$2:$C$100,0)+1,0)))="Н/Д",AND(INDIRECT(CONCATENATE("'2018-07 (Д)'!H",TEXT(MATCH($C17,'2018-07 (Д)'!$C$2:$C$100,0)+1,0)))="Н/Д",INDIRECT(CONCATENATE("'2018-06 (Д)'!H",TEXT(MATCH($C17,'2018-06 (Д)'!$C$2:$C$100,0)+1,0))))),"Н/Д",((INDIRECT(CONCATENATE("'2018-07 (Д)'!H",TEXT(MATCH($C17,'2018-07 (Д)'!$C$2:$C$100,0)+1,0)))-INDIRECT(CONCATENATE("'2018-06 (Д)'!H",TEXT(MATCH($C17,'2018-06 (Д)'!$C$2:$C$100,0)+1,0))))/INDIRECT(CONCATENATE("'2018-06 (Д)'!H",TEXT(MATCH($C17,'2018-06 (Д)'!$C$2:$C$100,0)+1,0))))*100)</f>
        <v>-5.1933009273901192</v>
      </c>
      <c r="AQ17" s="9">
        <f ca="1">IF(OR(INDIRECT(CONCATENATE("'2018-08 (Д)'!H",TEXT(MATCH($C17,'2018-08 (Д)'!$C$2:$C$100,0)+1,0)))="Н/Д",INDIRECT(CONCATENATE("'2018-07 (Д)'!H",TEXT(MATCH($C17,'2018-07 (Д)'!$C$2:$C$100,0)+1,0)))="Н/Д",AND(INDIRECT(CONCATENATE("'2018-08 (Д)'!H",TEXT(MATCH($C17,'2018-08 (Д)'!$C$2:$C$100,0)+1,0)))="Н/Д",INDIRECT(CONCATENATE("'2018-07 (Д)'!H",TEXT(MATCH($C17,'2018-07 (Д)'!$C$2:$C$100,0)+1,0))))),"Н/Д",((INDIRECT(CONCATENATE("'2018-08 (Д)'!H",TEXT(MATCH($C17,'2018-08 (Д)'!$C$2:$C$100,0)+1,0)))-INDIRECT(CONCATENATE("'2018-07 (Д)'!H",TEXT(MATCH($C17,'2018-07 (Д)'!$C$2:$C$100,0)+1,0))))/INDIRECT(CONCATENATE("'2018-07 (Д)'!H",TEXT(MATCH($C17,'2018-07 (Д)'!$C$2:$C$100,0)+1,0))))*100)</f>
        <v>19.808559989872766</v>
      </c>
      <c r="AR17" s="9">
        <f ca="1">IF(OR(INDIRECT(CONCATENATE("'2018-09 (Д)'!H",TEXT(MATCH($C17,'2018-09 (Д)'!$C$2:$C$100,0)+1,0)))="Н/Д",INDIRECT(CONCATENATE("'2018-08 (Д)'!H",TEXT(MATCH($C17,'2018-08 (Д)'!$C$2:$C$100,0)+1,0)))="Н/Д",AND(INDIRECT(CONCATENATE("'2018-09 (Д)'!H",TEXT(MATCH($C17,'2018-09 (Д)'!$C$2:$C$100,0)+1,0)))="Н/Д",INDIRECT(CONCATENATE("'2018-08 (Д)'!H",TEXT(MATCH($C17,'2018-08 (Д)'!$C$2:$C$100,0)+1,0))))),"Н/Д",((INDIRECT(CONCATENATE("'2018-09 (Д)'!H",TEXT(MATCH($C17,'2018-09 (Д)'!$C$2:$C$100,0)+1,0)))-INDIRECT(CONCATENATE("'2018-08 (Д)'!H",TEXT(MATCH($C17,'2018-08 (Д)'!$C$2:$C$100,0)+1,0))))/INDIRECT(CONCATENATE("'2018-08 (Д)'!H",TEXT(MATCH($C17,'2018-08 (Д)'!$C$2:$C$100,0)+1,0))))*100)</f>
        <v>-11.171098785874859</v>
      </c>
      <c r="AS17" s="9">
        <f ca="1">IF(OR(INDIRECT(CONCATENATE("'2018-10 (Д)'!H",TEXT(MATCH($C17,'2018-10 (Д)'!$C$2:$C$100,0)+1,0)))="Н/Д",INDIRECT(CONCATENATE("'2018-09 (Д)'!H",TEXT(MATCH($C17,'2018-09 (Д)'!$C$2:$C$100,0)+1,0)))="Н/Д",AND(INDIRECT(CONCATENATE("'2018-10 (Д)'!H",TEXT(MATCH($C17,'2018-10 (Д)'!$C$2:$C$100,0)+1,0)))="Н/Д",INDIRECT(CONCATENATE("'2018-09 (Д)'!H",TEXT(MATCH($C17,'2018-09 (Д)'!$C$2:$C$100,0)+1,0))))),"Н/Д",((INDIRECT(CONCATENATE("'2018-10 (Д)'!H",TEXT(MATCH($C17,'2018-10 (Д)'!$C$2:$C$100,0)+1,0)))-INDIRECT(CONCATENATE("'2018-09 (Д)'!H",TEXT(MATCH($C17,'2018-09 (Д)'!$C$2:$C$100,0)+1,0))))/INDIRECT(CONCATENATE("'2018-09 (Д)'!H",TEXT(MATCH($C17,'2018-09 (Д)'!$C$2:$C$100,0)+1,0))))*100)</f>
        <v>3.395676230783113</v>
      </c>
      <c r="AT17" s="9">
        <f ca="1">IF(OR(INDIRECT(CONCATENATE("'2018-11 (Д)'!H",TEXT(MATCH($C17,'2018-11 (Д)'!$C$2:$C$100,0)+1,0)))="Н/Д",INDIRECT(CONCATENATE("'2018-10 (Д)'!H",TEXT(MATCH($C17,'2018-10 (Д)'!$C$2:$C$100,0)+1,0)))="Н/Д",AND(INDIRECT(CONCATENATE("'2018-11 (Д)'!H",TEXT(MATCH($C17,'2018-11 (Д)'!$C$2:$C$100,0)+1,0)))="Н/Д",INDIRECT(CONCATENATE("'2018-10 (Д)'!H",TEXT(MATCH($C17,'2018-10 (Д)'!$C$2:$C$100,0)+1,0))))),"Н/Д",((INDIRECT(CONCATENATE("'2018-11 (Д)'!H",TEXT(MATCH($C17,'2018-11 (Д)'!$C$2:$C$100,0)+1,0)))-INDIRECT(CONCATENATE("'2018-10 (Д)'!H",TEXT(MATCH($C17,'2018-10 (Д)'!$C$2:$C$100,0)+1,0))))/INDIRECT(CONCATENATE("'2018-10 (Д)'!H",TEXT(MATCH($C17,'2018-10 (Д)'!$C$2:$C$100,0)+1,0))))*100)</f>
        <v>8.3125617093566682</v>
      </c>
      <c r="AU17" s="9">
        <f ca="1">IF(OR(INDIRECT(CONCATENATE("'2018-12 (Д)'!H",TEXT(MATCH($C17,'2018-12 (Д)'!$C$2:$C$100,0)+1,0)))="Н/Д",INDIRECT(CONCATENATE("'2018-11 (Д)'!H",TEXT(MATCH($C17,'2018-11 (Д)'!$C$2:$C$100,0)+1,0)))="Н/Д",AND(INDIRECT(CONCATENATE("'2018-12 (Д)'!H",TEXT(MATCH($C17,'2018-12 (Д)'!$C$2:$C$100,0)+1,0)))="Н/Д",INDIRECT(CONCATENATE("'2018-11 (Д)'!H",TEXT(MATCH($C17,'2018-11 (Д)'!$C$2:$C$100,0)+1,0))))),"Н/Д",((INDIRECT(CONCATENATE("'2018-12 (Д)'!H",TEXT(MATCH($C17,'2018-12 (Д)'!$C$2:$C$100,0)+1,0)))-INDIRECT(CONCATENATE("'2018-11 (Д)'!H",TEXT(MATCH($C17,'2018-11 (Д)'!$C$2:$C$100,0)+1,0))))/INDIRECT(CONCATENATE("'2018-11 (Д)'!H",TEXT(MATCH($C17,'2018-11 (Д)'!$C$2:$C$100,0)+1,0))))*100)</f>
        <v>-6.1175333978340598</v>
      </c>
      <c r="AV17" s="9"/>
      <c r="AW17" s="9">
        <f ca="1">IF(OR(INDIRECT(CONCATENATE("'2018-03 (Д)'!I",TEXT(MATCH($C17,'2018-03 (Д)'!$C$2:$C$100,0)+1,0)))="Н/Д",INDIRECT(CONCATENATE("'2018-02 (Д)'!I",TEXT(MATCH($C17,'2018-02 (Д)'!$C$2:$C$100,0)+1,0)))="Н/Д",AND(INDIRECT(CONCATENATE("'2018-03 (Д)'!I",TEXT(MATCH($C17,'2018-03 (Д)'!$C$2:$C$100,0)+1,0)))="Н/Д",INDIRECT(CONCATENATE("'2018-02 (Д)'!I",TEXT(MATCH($C17,'2018-02 (Д)'!$C$2:$C$100,0)+1,0))))),"Н/Д",((INDIRECT(CONCATENATE("'2018-03 (Д)'!I",TEXT(MATCH($C17,'2018-03 (Д)'!$C$2:$C$100,0)+1,0)))-INDIRECT(CONCATENATE("'2018-02 (Д)'!I",TEXT(MATCH($C17,'2018-02 (Д)'!$C$2:$C$100,0)+1,0))))/INDIRECT(CONCATENATE("'2018-02 (Д)'!I",TEXT(MATCH($C17,'2018-02 (Д)'!$C$2:$C$100,0)+1,0))))*100)</f>
        <v>-58.631052342850495</v>
      </c>
      <c r="AX17" s="9">
        <f ca="1">IF(OR(INDIRECT(CONCATENATE("'2018-04 (Д)'!I",TEXT(MATCH($C17,'2018-04 (Д)'!$C$2:$C$100,0)+1,0)))="Н/Д",INDIRECT(CONCATENATE("'2018-03 (Д)'!I",TEXT(MATCH($C17,'2018-03 (Д)'!$C$2:$C$100,0)+1,0)))="Н/Д",AND(INDIRECT(CONCATENATE("'2018-04 (Д)'!I",TEXT(MATCH($C17,'2018-04 (Д)'!$C$2:$C$100,0)+1,0)))="Н/Д",INDIRECT(CONCATENATE("'2018-03 (Д)'!I",TEXT(MATCH($C17,'2018-03 (Д)'!$C$2:$C$100,0)+1,0))))),"Н/Д",((INDIRECT(CONCATENATE("'2018-04 (Д)'!I",TEXT(MATCH($C17,'2018-04 (Д)'!$C$2:$C$100,0)+1,0)))-INDIRECT(CONCATENATE("'2018-03 (Д)'!I",TEXT(MATCH($C17,'2018-03 (Д)'!$C$2:$C$100,0)+1,0))))/INDIRECT(CONCATENATE("'2018-03 (Д)'!I",TEXT(MATCH($C17,'2018-03 (Д)'!$C$2:$C$100,0)+1,0))))*100)</f>
        <v>262.04185632767928</v>
      </c>
      <c r="AY17" s="9">
        <f ca="1">IF(OR(INDIRECT(CONCATENATE("'2018-05 (Д)'!I",TEXT(MATCH($C17,'2018-05 (Д)'!$C$2:$C$100,0)+1,0)))="Н/Д",INDIRECT(CONCATENATE("'2018-04 (Д)'!I",TEXT(MATCH($C17,'2018-04 (Д)'!$C$2:$C$100,0)+1,0)))="Н/Д",AND(INDIRECT(CONCATENATE("'2018-05 (Д)'!I",TEXT(MATCH($C17,'2018-05 (Д)'!$C$2:$C$100,0)+1,0)))="Н/Д",INDIRECT(CONCATENATE("'2018-04 (Д)'!I",TEXT(MATCH($C17,'2018-04 (Д)'!$C$2:$C$100,0)+1,0))))),"Н/Д",((INDIRECT(CONCATENATE("'2018-05 (Д)'!I",TEXT(MATCH($C17,'2018-05 (Д)'!$C$2:$C$100,0)+1,0)))-INDIRECT(CONCATENATE("'2018-04 (Д)'!I",TEXT(MATCH($C17,'2018-04 (Д)'!$C$2:$C$100,0)+1,0))))/INDIRECT(CONCATENATE("'2018-04 (Д)'!I",TEXT(MATCH($C17,'2018-04 (Д)'!$C$2:$C$100,0)+1,0))))*100)</f>
        <v>-31.200987754875154</v>
      </c>
      <c r="AZ17" s="9">
        <f ca="1">IF(OR(INDIRECT(CONCATENATE("'2018-06 (Д)'!I",TEXT(MATCH($C17,'2018-06 (Д)'!$C$2:$C$100,0)+1,0)))="Н/Д",INDIRECT(CONCATENATE("'2018-05 (Д)'!I",TEXT(MATCH($C17,'2018-05 (Д)'!$C$2:$C$100,0)+1,0)))="Н/Д",AND(INDIRECT(CONCATENATE("'2018-06 (Д)'!I",TEXT(MATCH($C17,'2018-06 (Д)'!$C$2:$C$100,0)+1,0)))="Н/Д",INDIRECT(CONCATENATE("'2018-05 (Д)'!I",TEXT(MATCH($C17,'2018-05 (Д)'!$C$2:$C$100,0)+1,0))))),"Н/Д",((INDIRECT(CONCATENATE("'2018-06 (Д)'!I",TEXT(MATCH($C17,'2018-06 (Д)'!$C$2:$C$100,0)+1,0)))-INDIRECT(CONCATENATE("'2018-05 (Д)'!I",TEXT(MATCH($C17,'2018-05 (Д)'!$C$2:$C$100,0)+1,0))))/INDIRECT(CONCATENATE("'2018-05 (Д)'!I",TEXT(MATCH($C17,'2018-05 (Д)'!$C$2:$C$100,0)+1,0))))*100)</f>
        <v>4.605951226292115</v>
      </c>
      <c r="BA17" s="9">
        <f ca="1">IF(OR(INDIRECT(CONCATENATE("'2018-07 (Д)'!I",TEXT(MATCH($C17,'2018-07 (Д)'!$C$2:$C$100,0)+1,0)))="Н/Д",INDIRECT(CONCATENATE("'2018-06 (Д)'!I",TEXT(MATCH($C17,'2018-06 (Д)'!$C$2:$C$100,0)+1,0)))="Н/Д",AND(INDIRECT(CONCATENATE("'2018-07 (Д)'!I",TEXT(MATCH($C17,'2018-07 (Д)'!$C$2:$C$100,0)+1,0)))="Н/Д",INDIRECT(CONCATENATE("'2018-06 (Д)'!I",TEXT(MATCH($C17,'2018-06 (Д)'!$C$2:$C$100,0)+1,0))))),"Н/Д",((INDIRECT(CONCATENATE("'2018-07 (Д)'!I",TEXT(MATCH($C17,'2018-07 (Д)'!$C$2:$C$100,0)+1,0)))-INDIRECT(CONCATENATE("'2018-06 (Д)'!I",TEXT(MATCH($C17,'2018-06 (Д)'!$C$2:$C$100,0)+1,0))))/INDIRECT(CONCATENATE("'2018-06 (Д)'!I",TEXT(MATCH($C17,'2018-06 (Д)'!$C$2:$C$100,0)+1,0))))*100)</f>
        <v>-1.9774995012725056</v>
      </c>
      <c r="BB17" s="9">
        <f ca="1">IF(OR(INDIRECT(CONCATENATE("'2018-08 (Д)'!I",TEXT(MATCH($C17,'2018-08 (Д)'!$C$2:$C$100,0)+1,0)))="Н/Д",INDIRECT(CONCATENATE("'2018-07 (Д)'!I",TEXT(MATCH($C17,'2018-07 (Д)'!$C$2:$C$100,0)+1,0)))="Н/Д",AND(INDIRECT(CONCATENATE("'2018-08 (Д)'!I",TEXT(MATCH($C17,'2018-08 (Д)'!$C$2:$C$100,0)+1,0)))="Н/Д",INDIRECT(CONCATENATE("'2018-07 (Д)'!I",TEXT(MATCH($C17,'2018-07 (Д)'!$C$2:$C$100,0)+1,0))))),"Н/Д",((INDIRECT(CONCATENATE("'2018-08 (Д)'!I",TEXT(MATCH($C17,'2018-08 (Д)'!$C$2:$C$100,0)+1,0)))-INDIRECT(CONCATENATE("'2018-07 (Д)'!I",TEXT(MATCH($C17,'2018-07 (Д)'!$C$2:$C$100,0)+1,0))))/INDIRECT(CONCATENATE("'2018-07 (Д)'!I",TEXT(MATCH($C17,'2018-07 (Д)'!$C$2:$C$100,0)+1,0))))*100)</f>
        <v>18.582530345462096</v>
      </c>
      <c r="BC17" s="9">
        <f ca="1">IF(OR(INDIRECT(CONCATENATE("'2018-09 (Д)'!I",TEXT(MATCH($C17,'2018-09 (Д)'!$C$2:$C$100,0)+1,0)))="Н/Д",INDIRECT(CONCATENATE("'2018-08 (Д)'!I",TEXT(MATCH($C17,'2018-08 (Д)'!$C$2:$C$100,0)+1,0)))="Н/Д",AND(INDIRECT(CONCATENATE("'2018-09 (Д)'!I",TEXT(MATCH($C17,'2018-09 (Д)'!$C$2:$C$100,0)+1,0)))="Н/Д",INDIRECT(CONCATENATE("'2018-08 (Д)'!I",TEXT(MATCH($C17,'2018-08 (Д)'!$C$2:$C$100,0)+1,0))))),"Н/Д",((INDIRECT(CONCATENATE("'2018-09 (Д)'!I",TEXT(MATCH($C17,'2018-09 (Д)'!$C$2:$C$100,0)+1,0)))-INDIRECT(CONCATENATE("'2018-08 (Д)'!I",TEXT(MATCH($C17,'2018-08 (Д)'!$C$2:$C$100,0)+1,0))))/INDIRECT(CONCATENATE("'2018-08 (Д)'!I",TEXT(MATCH($C17,'2018-08 (Д)'!$C$2:$C$100,0)+1,0))))*100)</f>
        <v>-6.3865056346942035</v>
      </c>
      <c r="BD17" s="9">
        <f ca="1">IF(OR(INDIRECT(CONCATENATE("'2018-10 (Д)'!I",TEXT(MATCH($C17,'2018-10 (Д)'!$C$2:$C$100,0)+1,0)))="Н/Д",INDIRECT(CONCATENATE("'2018-09 (Д)'!I",TEXT(MATCH($C17,'2018-09 (Д)'!$C$2:$C$100,0)+1,0)))="Н/Д",AND(INDIRECT(CONCATENATE("'2018-10 (Д)'!I",TEXT(MATCH($C17,'2018-10 (Д)'!$C$2:$C$100,0)+1,0)))="Н/Д",INDIRECT(CONCATENATE("'2018-09 (Д)'!I",TEXT(MATCH($C17,'2018-09 (Д)'!$C$2:$C$100,0)+1,0))))),"Н/Д",((INDIRECT(CONCATENATE("'2018-10 (Д)'!I",TEXT(MATCH($C17,'2018-10 (Д)'!$C$2:$C$100,0)+1,0)))-INDIRECT(CONCATENATE("'2018-09 (Д)'!I",TEXT(MATCH($C17,'2018-09 (Д)'!$C$2:$C$100,0)+1,0))))/INDIRECT(CONCATENATE("'2018-09 (Д)'!I",TEXT(MATCH($C17,'2018-09 (Д)'!$C$2:$C$100,0)+1,0))))*100)</f>
        <v>8.7595877768133761</v>
      </c>
      <c r="BE17" s="9">
        <f ca="1">IF(OR(INDIRECT(CONCATENATE("'2018-11 (Д)'!I",TEXT(MATCH($C17,'2018-11 (Д)'!$C$2:$C$100,0)+1,0)))="Н/Д",INDIRECT(CONCATENATE("'2018-10 (Д)'!I",TEXT(MATCH($C17,'2018-10 (Д)'!$C$2:$C$100,0)+1,0)))="Н/Д",AND(INDIRECT(CONCATENATE("'2018-11 (Д)'!I",TEXT(MATCH($C17,'2018-11 (Д)'!$C$2:$C$100,0)+1,0)))="Н/Д",INDIRECT(CONCATENATE("'2018-10 (Д)'!I",TEXT(MATCH($C17,'2018-10 (Д)'!$C$2:$C$100,0)+1,0))))),"Н/Д",((INDIRECT(CONCATENATE("'2018-11 (Д)'!I",TEXT(MATCH($C17,'2018-11 (Д)'!$C$2:$C$100,0)+1,0)))-INDIRECT(CONCATENATE("'2018-10 (Д)'!I",TEXT(MATCH($C17,'2018-10 (Д)'!$C$2:$C$100,0)+1,0))))/INDIRECT(CONCATENATE("'2018-10 (Д)'!I",TEXT(MATCH($C17,'2018-10 (Д)'!$C$2:$C$100,0)+1,0))))*100)</f>
        <v>-7.7018876332328094</v>
      </c>
      <c r="BF17" s="9">
        <f ca="1">IF(OR(INDIRECT(CONCATENATE("'2018-12 (Д)'!I",TEXT(MATCH($C17,'2018-12 (Д)'!$C$2:$C$100,0)+1,0)))="Н/Д",INDIRECT(CONCATENATE("'2018-11 (Д)'!I",TEXT(MATCH($C17,'2018-11 (Д)'!$C$2:$C$100,0)+1,0)))="Н/Д",AND(INDIRECT(CONCATENATE("'2018-12 (Д)'!I",TEXT(MATCH($C17,'2018-12 (Д)'!$C$2:$C$100,0)+1,0)))="Н/Д",INDIRECT(CONCATENATE("'2018-11 (Д)'!I",TEXT(MATCH($C17,'2018-11 (Д)'!$C$2:$C$100,0)+1,0))))),"Н/Д",((INDIRECT(CONCATENATE("'2018-12 (Д)'!I",TEXT(MATCH($C17,'2018-12 (Д)'!$C$2:$C$100,0)+1,0)))-INDIRECT(CONCATENATE("'2018-11 (Д)'!I",TEXT(MATCH($C17,'2018-11 (Д)'!$C$2:$C$100,0)+1,0))))/INDIRECT(CONCATENATE("'2018-11 (Д)'!I",TEXT(MATCH($C17,'2018-11 (Д)'!$C$2:$C$100,0)+1,0))))*100)</f>
        <v>0.74318896962121217</v>
      </c>
      <c r="BG17" s="9"/>
      <c r="BH17" s="9" t="str">
        <f ca="1">IF(OR(INDIRECT(CONCATENATE("'2018-03 (Д)'!J",TEXT(MATCH($C17,'2018-03 (Д)'!$C$2:$C$100,0)+1,0)))="Н/Д",INDIRECT(CONCATENATE("'2018-02 (Д)'!J",TEXT(MATCH($C17,'2018-02 (Д)'!$C$2:$C$100,0)+1,0)))="Н/Д",AND(INDIRECT(CONCATENATE("'2018-03 (Д)'!J",TEXT(MATCH($C17,'2018-03 (Д)'!$C$2:$C$100,0)+1,0)))="Н/Д",INDIRECT(CONCATENATE("'2018-02 (Д)'!J",TEXT(MATCH($C17,'2018-02 (Д)'!$C$2:$C$100,0)+1,0))))),"Н/Д",((INDIRECT(CONCATENATE("'2018-03 (Д)'!J",TEXT(MATCH($C17,'2018-03 (Д)'!$C$2:$C$100,0)+1,0)))-INDIRECT(CONCATENATE("'2018-02 (Д)'!J",TEXT(MATCH($C17,'2018-02 (Д)'!$C$2:$C$100,0)+1,0))))/INDIRECT(CONCATENATE("'2018-02 (Д)'!J",TEXT(MATCH($C17,'2018-02 (Д)'!$C$2:$C$100,0)+1,0))))*100)</f>
        <v>Н/Д</v>
      </c>
      <c r="BI17" s="9" t="str">
        <f ca="1">IF(OR(INDIRECT(CONCATENATE("'2018-04 (Д)'!J",TEXT(MATCH($C17,'2018-04 (Д)'!$C$2:$C$100,0)+1,0)))="Н/Д",INDIRECT(CONCATENATE("'2018-03 (Д)'!J",TEXT(MATCH($C17,'2018-03 (Д)'!$C$2:$C$100,0)+1,0)))="Н/Д",AND(INDIRECT(CONCATENATE("'2018-04 (Д)'!J",TEXT(MATCH($C17,'2018-04 (Д)'!$C$2:$C$100,0)+1,0)))="Н/Д",INDIRECT(CONCATENATE("'2018-03 (Д)'!J",TEXT(MATCH($C17,'2018-03 (Д)'!$C$2:$C$100,0)+1,0))))),"Н/Д",((INDIRECT(CONCATENATE("'2018-04 (Д)'!J",TEXT(MATCH($C17,'2018-04 (Д)'!$C$2:$C$100,0)+1,0)))-INDIRECT(CONCATENATE("'2018-03 (Д)'!J",TEXT(MATCH($C17,'2018-03 (Д)'!$C$2:$C$100,0)+1,0))))/INDIRECT(CONCATENATE("'2018-03 (Д)'!J",TEXT(MATCH($C17,'2018-03 (Д)'!$C$2:$C$100,0)+1,0))))*100)</f>
        <v>Н/Д</v>
      </c>
      <c r="BJ17" s="9" t="str">
        <f ca="1">IF(OR(INDIRECT(CONCATENATE("'2018-05 (Д)'!J",TEXT(MATCH($C17,'2018-05 (Д)'!$C$2:$C$100,0)+1,0)))="Н/Д",INDIRECT(CONCATENATE("'2018-04 (Д)'!J",TEXT(MATCH($C17,'2018-04 (Д)'!$C$2:$C$100,0)+1,0)))="Н/Д",AND(INDIRECT(CONCATENATE("'2018-05 (Д)'!J",TEXT(MATCH($C17,'2018-05 (Д)'!$C$2:$C$100,0)+1,0)))="Н/Д",INDIRECT(CONCATENATE("'2018-04 (Д)'!J",TEXT(MATCH($C17,'2018-04 (Д)'!$C$2:$C$100,0)+1,0))))),"Н/Д",((INDIRECT(CONCATENATE("'2018-05 (Д)'!J",TEXT(MATCH($C17,'2018-05 (Д)'!$C$2:$C$100,0)+1,0)))-INDIRECT(CONCATENATE("'2018-04 (Д)'!J",TEXT(MATCH($C17,'2018-04 (Д)'!$C$2:$C$100,0)+1,0))))/INDIRECT(CONCATENATE("'2018-04 (Д)'!J",TEXT(MATCH($C17,'2018-04 (Д)'!$C$2:$C$100,0)+1,0))))*100)</f>
        <v>Н/Д</v>
      </c>
      <c r="BK17" s="9" t="str">
        <f ca="1">IF(OR(INDIRECT(CONCATENATE("'2018-06 (Д)'!J",TEXT(MATCH($C17,'2018-06 (Д)'!$C$2:$C$100,0)+1,0)))="Н/Д",INDIRECT(CONCATENATE("'2018-05 (Д)'!J",TEXT(MATCH($C17,'2018-05 (Д)'!$C$2:$C$100,0)+1,0)))="Н/Д",AND(INDIRECT(CONCATENATE("'2018-06 (Д)'!J",TEXT(MATCH($C17,'2018-06 (Д)'!$C$2:$C$100,0)+1,0)))="Н/Д",INDIRECT(CONCATENATE("'2018-05 (Д)'!J",TEXT(MATCH($C17,'2018-05 (Д)'!$C$2:$C$100,0)+1,0))))),"Н/Д",((INDIRECT(CONCATENATE("'2018-06 (Д)'!J",TEXT(MATCH($C17,'2018-06 (Д)'!$C$2:$C$100,0)+1,0)))-INDIRECT(CONCATENATE("'2018-05 (Д)'!J",TEXT(MATCH($C17,'2018-05 (Д)'!$C$2:$C$100,0)+1,0))))/INDIRECT(CONCATENATE("'2018-05 (Д)'!J",TEXT(MATCH($C17,'2018-05 (Д)'!$C$2:$C$100,0)+1,0))))*100)</f>
        <v>Н/Д</v>
      </c>
      <c r="BL17" s="9" t="str">
        <f ca="1">IF(OR(INDIRECT(CONCATENATE("'2018-07 (Д)'!J",TEXT(MATCH($C17,'2018-07 (Д)'!$C$2:$C$100,0)+1,0)))="Н/Д",INDIRECT(CONCATENATE("'2018-06 (Д)'!J",TEXT(MATCH($C17,'2018-06 (Д)'!$C$2:$C$100,0)+1,0)))="Н/Д",AND(INDIRECT(CONCATENATE("'2018-07 (Д)'!J",TEXT(MATCH($C17,'2018-07 (Д)'!$C$2:$C$100,0)+1,0)))="Н/Д",INDIRECT(CONCATENATE("'2018-06 (Д)'!J",TEXT(MATCH($C17,'2018-06 (Д)'!$C$2:$C$100,0)+1,0))))),"Н/Д",((INDIRECT(CONCATENATE("'2018-07 (Д)'!J",TEXT(MATCH($C17,'2018-07 (Д)'!$C$2:$C$100,0)+1,0)))-INDIRECT(CONCATENATE("'2018-06 (Д)'!J",TEXT(MATCH($C17,'2018-06 (Д)'!$C$2:$C$100,0)+1,0))))/INDIRECT(CONCATENATE("'2018-06 (Д)'!J",TEXT(MATCH($C17,'2018-06 (Д)'!$C$2:$C$100,0)+1,0))))*100)</f>
        <v>Н/Д</v>
      </c>
      <c r="BM17" s="9" t="str">
        <f ca="1">IF(OR(INDIRECT(CONCATENATE("'2018-08 (Д)'!J",TEXT(MATCH($C17,'2018-08 (Д)'!$C$2:$C$100,0)+1,0)))="Н/Д",INDIRECT(CONCATENATE("'2018-07 (Д)'!J",TEXT(MATCH($C17,'2018-07 (Д)'!$C$2:$C$100,0)+1,0)))="Н/Д",AND(INDIRECT(CONCATENATE("'2018-08 (Д)'!J",TEXT(MATCH($C17,'2018-08 (Д)'!$C$2:$C$100,0)+1,0)))="Н/Д",INDIRECT(CONCATENATE("'2018-07 (Д)'!J",TEXT(MATCH($C17,'2018-07 (Д)'!$C$2:$C$100,0)+1,0))))),"Н/Д",((INDIRECT(CONCATENATE("'2018-08 (Д)'!J",TEXT(MATCH($C17,'2018-08 (Д)'!$C$2:$C$100,0)+1,0)))-INDIRECT(CONCATENATE("'2018-07 (Д)'!J",TEXT(MATCH($C17,'2018-07 (Д)'!$C$2:$C$100,0)+1,0))))/INDIRECT(CONCATENATE("'2018-07 (Д)'!J",TEXT(MATCH($C17,'2018-07 (Д)'!$C$2:$C$100,0)+1,0))))*100)</f>
        <v>Н/Д</v>
      </c>
      <c r="BN17" s="9" t="str">
        <f ca="1">IF(OR(INDIRECT(CONCATENATE("'2018-09 (Д)'!J",TEXT(MATCH($C17,'2018-09 (Д)'!$C$2:$C$100,0)+1,0)))="Н/Д",INDIRECT(CONCATENATE("'2018-08 (Д)'!J",TEXT(MATCH($C17,'2018-08 (Д)'!$C$2:$C$100,0)+1,0)))="Н/Д",AND(INDIRECT(CONCATENATE("'2018-09 (Д)'!J",TEXT(MATCH($C17,'2018-09 (Д)'!$C$2:$C$100,0)+1,0)))="Н/Д",INDIRECT(CONCATENATE("'2018-08 (Д)'!J",TEXT(MATCH($C17,'2018-08 (Д)'!$C$2:$C$100,0)+1,0))))),"Н/Д",((INDIRECT(CONCATENATE("'2018-09 (Д)'!J",TEXT(MATCH($C17,'2018-09 (Д)'!$C$2:$C$100,0)+1,0)))-INDIRECT(CONCATENATE("'2018-08 (Д)'!J",TEXT(MATCH($C17,'2018-08 (Д)'!$C$2:$C$100,0)+1,0))))/INDIRECT(CONCATENATE("'2018-08 (Д)'!J",TEXT(MATCH($C17,'2018-08 (Д)'!$C$2:$C$100,0)+1,0))))*100)</f>
        <v>Н/Д</v>
      </c>
      <c r="BO17" s="9" t="str">
        <f ca="1">IF(OR(INDIRECT(CONCATENATE("'2018-10 (Д)'!J",TEXT(MATCH($C17,'2018-10 (Д)'!$C$2:$C$100,0)+1,0)))="Н/Д",INDIRECT(CONCATENATE("'2018-09 (Д)'!J",TEXT(MATCH($C17,'2018-09 (Д)'!$C$2:$C$100,0)+1,0)))="Н/Д",AND(INDIRECT(CONCATENATE("'2018-10 (Д)'!J",TEXT(MATCH($C17,'2018-10 (Д)'!$C$2:$C$100,0)+1,0)))="Н/Д",INDIRECT(CONCATENATE("'2018-09 (Д)'!J",TEXT(MATCH($C17,'2018-09 (Д)'!$C$2:$C$100,0)+1,0))))),"Н/Д",((INDIRECT(CONCATENATE("'2018-10 (Д)'!J",TEXT(MATCH($C17,'2018-10 (Д)'!$C$2:$C$100,0)+1,0)))-INDIRECT(CONCATENATE("'2018-09 (Д)'!J",TEXT(MATCH($C17,'2018-09 (Д)'!$C$2:$C$100,0)+1,0))))/INDIRECT(CONCATENATE("'2018-09 (Д)'!J",TEXT(MATCH($C17,'2018-09 (Д)'!$C$2:$C$100,0)+1,0))))*100)</f>
        <v>Н/Д</v>
      </c>
      <c r="BP17" s="9" t="str">
        <f ca="1">IF(OR(INDIRECT(CONCATENATE("'2018-11 (Д)'!J",TEXT(MATCH($C17,'2018-11 (Д)'!$C$2:$C$100,0)+1,0)))="Н/Д",INDIRECT(CONCATENATE("'2018-10 (Д)'!J",TEXT(MATCH($C17,'2018-10 (Д)'!$C$2:$C$100,0)+1,0)))="Н/Д",AND(INDIRECT(CONCATENATE("'2018-11 (Д)'!J",TEXT(MATCH($C17,'2018-11 (Д)'!$C$2:$C$100,0)+1,0)))="Н/Д",INDIRECT(CONCATENATE("'2018-10 (Д)'!J",TEXT(MATCH($C17,'2018-10 (Д)'!$C$2:$C$100,0)+1,0))))),"Н/Д",((INDIRECT(CONCATENATE("'2018-11 (Д)'!J",TEXT(MATCH($C17,'2018-11 (Д)'!$C$2:$C$100,0)+1,0)))-INDIRECT(CONCATENATE("'2018-10 (Д)'!J",TEXT(MATCH($C17,'2018-10 (Д)'!$C$2:$C$100,0)+1,0))))/INDIRECT(CONCATENATE("'2018-10 (Д)'!J",TEXT(MATCH($C17,'2018-10 (Д)'!$C$2:$C$100,0)+1,0))))*100)</f>
        <v>Н/Д</v>
      </c>
      <c r="BQ17" s="9" t="str">
        <f ca="1">IF(OR(INDIRECT(CONCATENATE("'2018-12 (Д)'!J",TEXT(MATCH($C17,'2018-12 (Д)'!$C$2:$C$100,0)+1,0)))="Н/Д",INDIRECT(CONCATENATE("'2018-11 (Д)'!J",TEXT(MATCH($C17,'2018-11 (Д)'!$C$2:$C$100,0)+1,0)))="Н/Д",AND(INDIRECT(CONCATENATE("'2018-12 (Д)'!J",TEXT(MATCH($C17,'2018-12 (Д)'!$C$2:$C$100,0)+1,0)))="Н/Д",INDIRECT(CONCATENATE("'2018-11 (Д)'!J",TEXT(MATCH($C17,'2018-11 (Д)'!$C$2:$C$100,0)+1,0))))),"Н/Д",((INDIRECT(CONCATENATE("'2018-12 (Д)'!J",TEXT(MATCH($C17,'2018-12 (Д)'!$C$2:$C$100,0)+1,0)))-INDIRECT(CONCATENATE("'2018-11 (Д)'!J",TEXT(MATCH($C17,'2018-11 (Д)'!$C$2:$C$100,0)+1,0))))/INDIRECT(CONCATENATE("'2018-11 (Д)'!J",TEXT(MATCH($C17,'2018-11 (Д)'!$C$2:$C$100,0)+1,0))))*100)</f>
        <v>Н/Д</v>
      </c>
      <c r="BR17" s="9"/>
      <c r="BS17" s="9">
        <f ca="1">IF(OR(INDIRECT(CONCATENATE("'2018-03 (Д)'!K",TEXT(MATCH($C17,'2018-03 (Д)'!$C$2:$C$100,0)+1,0)))="Н/Д",INDIRECT(CONCATENATE("'2018-02 (Д)'!K",TEXT(MATCH($C17,'2018-02 (Д)'!$C$2:$C$100,0)+1,0)))="Н/Д",AND(INDIRECT(CONCATENATE("'2018-03 (Д)'!K",TEXT(MATCH($C17,'2018-03 (Д)'!$C$2:$C$100,0)+1,0)))="Н/Д",INDIRECT(CONCATENATE("'2018-02 (Д)'!K",TEXT(MATCH($C17,'2018-02 (Д)'!$C$2:$C$100,0)+1,0))))),"Н/Д",((INDIRECT(CONCATENATE("'2018-03 (Д)'!K",TEXT(MATCH($C17,'2018-03 (Д)'!$C$2:$C$100,0)+1,0)))-INDIRECT(CONCATENATE("'2018-02 (Д)'!K",TEXT(MATCH($C17,'2018-02 (Д)'!$C$2:$C$100,0)+1,0))))/INDIRECT(CONCATENATE("'2018-02 (Д)'!K",TEXT(MATCH($C17,'2018-02 (Д)'!$C$2:$C$100,0)+1,0))))*100)</f>
        <v>-32.684107558193382</v>
      </c>
      <c r="BT17" s="9">
        <f ca="1">IF(OR(INDIRECT(CONCATENATE("'2018-04 (Д)'!K",TEXT(MATCH($C17,'2018-04 (Д)'!$C$2:$C$100,0)+1,0)))="Н/Д",INDIRECT(CONCATENATE("'2018-03 (Д)'!K",TEXT(MATCH($C17,'2018-03 (Д)'!$C$2:$C$100,0)+1,0)))="Н/Д",AND(INDIRECT(CONCATENATE("'2018-04 (Д)'!K",TEXT(MATCH($C17,'2018-04 (Д)'!$C$2:$C$100,0)+1,0)))="Н/Д",INDIRECT(CONCATENATE("'2018-03 (Д)'!K",TEXT(MATCH($C17,'2018-03 (Д)'!$C$2:$C$100,0)+1,0))))),"Н/Д",((INDIRECT(CONCATENATE("'2018-04 (Д)'!K",TEXT(MATCH($C17,'2018-04 (Д)'!$C$2:$C$100,0)+1,0)))-INDIRECT(CONCATENATE("'2018-03 (Д)'!K",TEXT(MATCH($C17,'2018-03 (Д)'!$C$2:$C$100,0)+1,0))))/INDIRECT(CONCATENATE("'2018-03 (Д)'!K",TEXT(MATCH($C17,'2018-03 (Д)'!$C$2:$C$100,0)+1,0))))*100)</f>
        <v>174.02578362597029</v>
      </c>
      <c r="BU17" s="9">
        <f ca="1">IF(OR(INDIRECT(CONCATENATE("'2018-05 (Д)'!K",TEXT(MATCH($C17,'2018-05 (Д)'!$C$2:$C$100,0)+1,0)))="Н/Д",INDIRECT(CONCATENATE("'2018-04 (Д)'!K",TEXT(MATCH($C17,'2018-04 (Д)'!$C$2:$C$100,0)+1,0)))="Н/Д",AND(INDIRECT(CONCATENATE("'2018-05 (Д)'!K",TEXT(MATCH($C17,'2018-05 (Д)'!$C$2:$C$100,0)+1,0)))="Н/Д",INDIRECT(CONCATENATE("'2018-04 (Д)'!K",TEXT(MATCH($C17,'2018-04 (Д)'!$C$2:$C$100,0)+1,0))))),"Н/Д",((INDIRECT(CONCATENATE("'2018-05 (Д)'!K",TEXT(MATCH($C17,'2018-05 (Д)'!$C$2:$C$100,0)+1,0)))-INDIRECT(CONCATENATE("'2018-04 (Д)'!K",TEXT(MATCH($C17,'2018-04 (Д)'!$C$2:$C$100,0)+1,0))))/INDIRECT(CONCATENATE("'2018-04 (Д)'!K",TEXT(MATCH($C17,'2018-04 (Д)'!$C$2:$C$100,0)+1,0))))*100)</f>
        <v>96.881233094267458</v>
      </c>
      <c r="BV17" s="9">
        <f ca="1">IF(OR(INDIRECT(CONCATENATE("'2018-06 (Д)'!K",TEXT(MATCH($C17,'2018-06 (Д)'!$C$2:$C$100,0)+1,0)))="Н/Д",INDIRECT(CONCATENATE("'2018-05 (Д)'!K",TEXT(MATCH($C17,'2018-05 (Д)'!$C$2:$C$100,0)+1,0)))="Н/Д",AND(INDIRECT(CONCATENATE("'2018-06 (Д)'!K",TEXT(MATCH($C17,'2018-06 (Д)'!$C$2:$C$100,0)+1,0)))="Н/Д",INDIRECT(CONCATENATE("'2018-05 (Д)'!K",TEXT(MATCH($C17,'2018-05 (Д)'!$C$2:$C$100,0)+1,0))))),"Н/Д",((INDIRECT(CONCATENATE("'2018-06 (Д)'!K",TEXT(MATCH($C17,'2018-06 (Д)'!$C$2:$C$100,0)+1,0)))-INDIRECT(CONCATENATE("'2018-05 (Д)'!K",TEXT(MATCH($C17,'2018-05 (Д)'!$C$2:$C$100,0)+1,0))))/INDIRECT(CONCATENATE("'2018-05 (Д)'!K",TEXT(MATCH($C17,'2018-05 (Д)'!$C$2:$C$100,0)+1,0))))*100)</f>
        <v>-71.474167730731381</v>
      </c>
      <c r="BW17" s="9">
        <f ca="1">IF(OR(INDIRECT(CONCATENATE("'2018-07 (Д)'!K",TEXT(MATCH($C17,'2018-07 (Д)'!$C$2:$C$100,0)+1,0)))="Н/Д",INDIRECT(CONCATENATE("'2018-06 (Д)'!K",TEXT(MATCH($C17,'2018-06 (Д)'!$C$2:$C$100,0)+1,0)))="Н/Д",AND(INDIRECT(CONCATENATE("'2018-07 (Д)'!K",TEXT(MATCH($C17,'2018-07 (Д)'!$C$2:$C$100,0)+1,0)))="Н/Д",INDIRECT(CONCATENATE("'2018-06 (Д)'!K",TEXT(MATCH($C17,'2018-06 (Д)'!$C$2:$C$100,0)+1,0))))),"Н/Д",((INDIRECT(CONCATENATE("'2018-07 (Д)'!K",TEXT(MATCH($C17,'2018-07 (Д)'!$C$2:$C$100,0)+1,0)))-INDIRECT(CONCATENATE("'2018-06 (Д)'!K",TEXT(MATCH($C17,'2018-06 (Д)'!$C$2:$C$100,0)+1,0))))/INDIRECT(CONCATENATE("'2018-06 (Д)'!K",TEXT(MATCH($C17,'2018-06 (Д)'!$C$2:$C$100,0)+1,0))))*100)</f>
        <v>-35.02239938281064</v>
      </c>
      <c r="BX17" s="9">
        <f ca="1">IF(OR(INDIRECT(CONCATENATE("'2018-08 (Д)'!K",TEXT(MATCH($C17,'2018-08 (Д)'!$C$2:$C$100,0)+1,0)))="Н/Д",INDIRECT(CONCATENATE("'2018-07 (Д)'!K",TEXT(MATCH($C17,'2018-07 (Д)'!$C$2:$C$100,0)+1,0)))="Н/Д",AND(INDIRECT(CONCATENATE("'2018-08 (Д)'!K",TEXT(MATCH($C17,'2018-08 (Д)'!$C$2:$C$100,0)+1,0)))="Н/Д",INDIRECT(CONCATENATE("'2018-07 (Д)'!K",TEXT(MATCH($C17,'2018-07 (Д)'!$C$2:$C$100,0)+1,0))))),"Н/Д",((INDIRECT(CONCATENATE("'2018-08 (Д)'!K",TEXT(MATCH($C17,'2018-08 (Д)'!$C$2:$C$100,0)+1,0)))-INDIRECT(CONCATENATE("'2018-07 (Д)'!K",TEXT(MATCH($C17,'2018-07 (Д)'!$C$2:$C$100,0)+1,0))))/INDIRECT(CONCATENATE("'2018-07 (Д)'!K",TEXT(MATCH($C17,'2018-07 (Д)'!$C$2:$C$100,0)+1,0))))*100)</f>
        <v>297.50031859107418</v>
      </c>
      <c r="BY17" s="9">
        <f ca="1">IF(OR(INDIRECT(CONCATENATE("'2018-09 (Д)'!K",TEXT(MATCH($C17,'2018-09 (Д)'!$C$2:$C$100,0)+1,0)))="Н/Д",INDIRECT(CONCATENATE("'2018-08 (Д)'!K",TEXT(MATCH($C17,'2018-08 (Д)'!$C$2:$C$100,0)+1,0)))="Н/Д",AND(INDIRECT(CONCATENATE("'2018-09 (Д)'!K",TEXT(MATCH($C17,'2018-09 (Д)'!$C$2:$C$100,0)+1,0)))="Н/Д",INDIRECT(CONCATENATE("'2018-08 (Д)'!K",TEXT(MATCH($C17,'2018-08 (Д)'!$C$2:$C$100,0)+1,0))))),"Н/Д",((INDIRECT(CONCATENATE("'2018-09 (Д)'!K",TEXT(MATCH($C17,'2018-09 (Д)'!$C$2:$C$100,0)+1,0)))-INDIRECT(CONCATENATE("'2018-08 (Д)'!K",TEXT(MATCH($C17,'2018-08 (Д)'!$C$2:$C$100,0)+1,0))))/INDIRECT(CONCATENATE("'2018-08 (Д)'!K",TEXT(MATCH($C17,'2018-08 (Д)'!$C$2:$C$100,0)+1,0))))*100)</f>
        <v>-81.531537278166326</v>
      </c>
      <c r="BZ17" s="9">
        <f ca="1">IF(OR(INDIRECT(CONCATENATE("'2018-10 (Д)'!K",TEXT(MATCH($C17,'2018-10 (Д)'!$C$2:$C$100,0)+1,0)))="Н/Д",INDIRECT(CONCATENATE("'2018-09 (Д)'!K",TEXT(MATCH($C17,'2018-09 (Д)'!$C$2:$C$100,0)+1,0)))="Н/Д",AND(INDIRECT(CONCATENATE("'2018-10 (Д)'!K",TEXT(MATCH($C17,'2018-10 (Д)'!$C$2:$C$100,0)+1,0)))="Н/Д",INDIRECT(CONCATENATE("'2018-09 (Д)'!K",TEXT(MATCH($C17,'2018-09 (Д)'!$C$2:$C$100,0)+1,0))))),"Н/Д",((INDIRECT(CONCATENATE("'2018-10 (Д)'!K",TEXT(MATCH($C17,'2018-10 (Д)'!$C$2:$C$100,0)+1,0)))-INDIRECT(CONCATENATE("'2018-09 (Д)'!K",TEXT(MATCH($C17,'2018-09 (Д)'!$C$2:$C$100,0)+1,0))))/INDIRECT(CONCATENATE("'2018-09 (Д)'!K",TEXT(MATCH($C17,'2018-09 (Д)'!$C$2:$C$100,0)+1,0))))*100)</f>
        <v>-28.491058520442369</v>
      </c>
      <c r="CA17" s="9">
        <f ca="1">IF(OR(INDIRECT(CONCATENATE("'2018-11 (Д)'!K",TEXT(MATCH($C17,'2018-11 (Д)'!$C$2:$C$100,0)+1,0)))="Н/Д",INDIRECT(CONCATENATE("'2018-10 (Д)'!K",TEXT(MATCH($C17,'2018-10 (Д)'!$C$2:$C$100,0)+1,0)))="Н/Д",AND(INDIRECT(CONCATENATE("'2018-11 (Д)'!K",TEXT(MATCH($C17,'2018-11 (Д)'!$C$2:$C$100,0)+1,0)))="Н/Д",INDIRECT(CONCATENATE("'2018-10 (Д)'!K",TEXT(MATCH($C17,'2018-10 (Д)'!$C$2:$C$100,0)+1,0))))),"Н/Д",((INDIRECT(CONCATENATE("'2018-11 (Д)'!K",TEXT(MATCH($C17,'2018-11 (Д)'!$C$2:$C$100,0)+1,0)))-INDIRECT(CONCATENATE("'2018-10 (Д)'!K",TEXT(MATCH($C17,'2018-10 (Д)'!$C$2:$C$100,0)+1,0))))/INDIRECT(CONCATENATE("'2018-10 (Д)'!K",TEXT(MATCH($C17,'2018-10 (Д)'!$C$2:$C$100,0)+1,0))))*100)</f>
        <v>637.75116445274489</v>
      </c>
      <c r="CB17" s="9">
        <f ca="1">IF(OR(INDIRECT(CONCATENATE("'2018-12 (Д)'!K",TEXT(MATCH($C17,'2018-12 (Д)'!$C$2:$C$100,0)+1,0)))="Н/Д",INDIRECT(CONCATENATE("'2018-11 (Д)'!K",TEXT(MATCH($C17,'2018-11 (Д)'!$C$2:$C$100,0)+1,0)))="Н/Д",AND(INDIRECT(CONCATENATE("'2018-12 (Д)'!K",TEXT(MATCH($C17,'2018-12 (Д)'!$C$2:$C$100,0)+1,0)))="Н/Д",INDIRECT(CONCATENATE("'2018-11 (Д)'!K",TEXT(MATCH($C17,'2018-11 (Д)'!$C$2:$C$100,0)+1,0))))),"Н/Д",((INDIRECT(CONCATENATE("'2018-12 (Д)'!K",TEXT(MATCH($C17,'2018-12 (Д)'!$C$2:$C$100,0)+1,0)))-INDIRECT(CONCATENATE("'2018-11 (Д)'!K",TEXT(MATCH($C17,'2018-11 (Д)'!$C$2:$C$100,0)+1,0))))/INDIRECT(CONCATENATE("'2018-11 (Д)'!K",TEXT(MATCH($C17,'2018-11 (Д)'!$C$2:$C$100,0)+1,0))))*100)</f>
        <v>-81.740515526399179</v>
      </c>
      <c r="CC17" s="9"/>
      <c r="CD17" s="9">
        <f ca="1">IF(OR(INDIRECT(CONCATENATE("'2018-03 (Д)'!L",TEXT(MATCH($C17,'2018-03 (Д)'!$C$2:$C$100,0)+1,0)))="Н/Д",INDIRECT(CONCATENATE("'2018-02 (Д)'!L",TEXT(MATCH($C17,'2018-02 (Д)'!$C$2:$C$100,0)+1,0)))="Н/Д",AND(INDIRECT(CONCATENATE("'2018-03 (Д)'!L",TEXT(MATCH($C17,'2018-03 (Д)'!$C$2:$C$100,0)+1,0)))="Н/Д",INDIRECT(CONCATENATE("'2018-02 (Д)'!L",TEXT(MATCH($C17,'2018-02 (Д)'!$C$2:$C$100,0)+1,0))))),"Н/Д",((INDIRECT(CONCATENATE("'2018-03 (Д)'!L",TEXT(MATCH($C17,'2018-03 (Д)'!$C$2:$C$100,0)+1,0)))-INDIRECT(CONCATENATE("'2018-02 (Д)'!L",TEXT(MATCH($C17,'2018-02 (Д)'!$C$2:$C$100,0)+1,0))))/INDIRECT(CONCATENATE("'2018-02 (Д)'!L",TEXT(MATCH($C17,'2018-02 (Д)'!$C$2:$C$100,0)+1,0))))*100)</f>
        <v>24.261499825551155</v>
      </c>
      <c r="CE17" s="9">
        <f ca="1">IF(OR(INDIRECT(CONCATENATE("'2018-04 (Д)'!L",TEXT(MATCH($C17,'2018-04 (Д)'!$C$2:$C$100,0)+1,0)))="Н/Д",INDIRECT(CONCATENATE("'2018-03 (Д)'!L",TEXT(MATCH($C17,'2018-03 (Д)'!$C$2:$C$100,0)+1,0)))="Н/Д",AND(INDIRECT(CONCATENATE("'2018-04 (Д)'!L",TEXT(MATCH($C17,'2018-04 (Д)'!$C$2:$C$100,0)+1,0)))="Н/Д",INDIRECT(CONCATENATE("'2018-03 (Д)'!L",TEXT(MATCH($C17,'2018-03 (Д)'!$C$2:$C$100,0)+1,0))))),"Н/Д",((INDIRECT(CONCATENATE("'2018-04 (Д)'!L",TEXT(MATCH($C17,'2018-04 (Д)'!$C$2:$C$100,0)+1,0)))-INDIRECT(CONCATENATE("'2018-03 (Д)'!L",TEXT(MATCH($C17,'2018-03 (Д)'!$C$2:$C$100,0)+1,0))))/INDIRECT(CONCATENATE("'2018-03 (Д)'!L",TEXT(MATCH($C17,'2018-03 (Д)'!$C$2:$C$100,0)+1,0))))*100)</f>
        <v>253.94144487012485</v>
      </c>
      <c r="CF17" s="9">
        <f ca="1">IF(OR(INDIRECT(CONCATENATE("'2018-05 (Д)'!L",TEXT(MATCH($C17,'2018-05 (Д)'!$C$2:$C$100,0)+1,0)))="Н/Д",INDIRECT(CONCATENATE("'2018-04 (Д)'!L",TEXT(MATCH($C17,'2018-04 (Д)'!$C$2:$C$100,0)+1,0)))="Н/Д",AND(INDIRECT(CONCATENATE("'2018-05 (Д)'!L",TEXT(MATCH($C17,'2018-05 (Д)'!$C$2:$C$100,0)+1,0)))="Н/Д",INDIRECT(CONCATENATE("'2018-04 (Д)'!L",TEXT(MATCH($C17,'2018-04 (Д)'!$C$2:$C$100,0)+1,0))))),"Н/Д",((INDIRECT(CONCATENATE("'2018-05 (Д)'!L",TEXT(MATCH($C17,'2018-05 (Д)'!$C$2:$C$100,0)+1,0)))-INDIRECT(CONCATENATE("'2018-04 (Д)'!L",TEXT(MATCH($C17,'2018-04 (Д)'!$C$2:$C$100,0)+1,0))))/INDIRECT(CONCATENATE("'2018-04 (Д)'!L",TEXT(MATCH($C17,'2018-04 (Д)'!$C$2:$C$100,0)+1,0))))*100)</f>
        <v>253.72758661907872</v>
      </c>
      <c r="CG17" s="9">
        <f ca="1">IF(OR(INDIRECT(CONCATENATE("'2018-06 (Д)'!L",TEXT(MATCH($C17,'2018-06 (Д)'!$C$2:$C$100,0)+1,0)))="Н/Д",INDIRECT(CONCATENATE("'2018-05 (Д)'!L",TEXT(MATCH($C17,'2018-05 (Д)'!$C$2:$C$100,0)+1,0)))="Н/Д",AND(INDIRECT(CONCATENATE("'2018-06 (Д)'!L",TEXT(MATCH($C17,'2018-06 (Д)'!$C$2:$C$100,0)+1,0)))="Н/Д",INDIRECT(CONCATENATE("'2018-05 (Д)'!L",TEXT(MATCH($C17,'2018-05 (Д)'!$C$2:$C$100,0)+1,0))))),"Н/Д",((INDIRECT(CONCATENATE("'2018-06 (Д)'!L",TEXT(MATCH($C17,'2018-06 (Д)'!$C$2:$C$100,0)+1,0)))-INDIRECT(CONCATENATE("'2018-05 (Д)'!L",TEXT(MATCH($C17,'2018-05 (Д)'!$C$2:$C$100,0)+1,0))))/INDIRECT(CONCATENATE("'2018-05 (Д)'!L",TEXT(MATCH($C17,'2018-05 (Д)'!$C$2:$C$100,0)+1,0))))*100)</f>
        <v>-54.355957247565357</v>
      </c>
      <c r="CH17" s="9">
        <f ca="1">IF(OR(INDIRECT(CONCATENATE("'2018-07 (Д)'!L",TEXT(MATCH($C17,'2018-07 (Д)'!$C$2:$C$100,0)+1,0)))="Н/Д",INDIRECT(CONCATENATE("'2018-06 (Д)'!L",TEXT(MATCH($C17,'2018-06 (Д)'!$C$2:$C$100,0)+1,0)))="Н/Д",AND(INDIRECT(CONCATENATE("'2018-07 (Д)'!L",TEXT(MATCH($C17,'2018-07 (Д)'!$C$2:$C$100,0)+1,0)))="Н/Д",INDIRECT(CONCATENATE("'2018-06 (Д)'!L",TEXT(MATCH($C17,'2018-06 (Д)'!$C$2:$C$100,0)+1,0))))),"Н/Д",((INDIRECT(CONCATENATE("'2018-07 (Д)'!L",TEXT(MATCH($C17,'2018-07 (Д)'!$C$2:$C$100,0)+1,0)))-INDIRECT(CONCATENATE("'2018-06 (Д)'!L",TEXT(MATCH($C17,'2018-06 (Д)'!$C$2:$C$100,0)+1,0))))/INDIRECT(CONCATENATE("'2018-06 (Д)'!L",TEXT(MATCH($C17,'2018-06 (Д)'!$C$2:$C$100,0)+1,0))))*100)</f>
        <v>-91.983019182150713</v>
      </c>
      <c r="CI17" s="9">
        <f ca="1">IF(OR(INDIRECT(CONCATENATE("'2018-08 (Д)'!L",TEXT(MATCH($C17,'2018-08 (Д)'!$C$2:$C$100,0)+1,0)))="Н/Д",INDIRECT(CONCATENATE("'2018-07 (Д)'!L",TEXT(MATCH($C17,'2018-07 (Д)'!$C$2:$C$100,0)+1,0)))="Н/Д",AND(INDIRECT(CONCATENATE("'2018-08 (Д)'!L",TEXT(MATCH($C17,'2018-08 (Д)'!$C$2:$C$100,0)+1,0)))="Н/Д",INDIRECT(CONCATENATE("'2018-07 (Д)'!L",TEXT(MATCH($C17,'2018-07 (Д)'!$C$2:$C$100,0)+1,0))))),"Н/Д",((INDIRECT(CONCATENATE("'2018-08 (Д)'!L",TEXT(MATCH($C17,'2018-08 (Д)'!$C$2:$C$100,0)+1,0)))-INDIRECT(CONCATENATE("'2018-07 (Д)'!L",TEXT(MATCH($C17,'2018-07 (Д)'!$C$2:$C$100,0)+1,0))))/INDIRECT(CONCATENATE("'2018-07 (Д)'!L",TEXT(MATCH($C17,'2018-07 (Д)'!$C$2:$C$100,0)+1,0))))*100)</f>
        <v>2659.8715180314921</v>
      </c>
      <c r="CJ17" s="9">
        <f ca="1">IF(OR(INDIRECT(CONCATENATE("'2018-09 (Д)'!L",TEXT(MATCH($C17,'2018-09 (Д)'!$C$2:$C$100,0)+1,0)))="Н/Д",INDIRECT(CONCATENATE("'2018-08 (Д)'!L",TEXT(MATCH($C17,'2018-08 (Д)'!$C$2:$C$100,0)+1,0)))="Н/Д",AND(INDIRECT(CONCATENATE("'2018-09 (Д)'!L",TEXT(MATCH($C17,'2018-09 (Д)'!$C$2:$C$100,0)+1,0)))="Н/Д",INDIRECT(CONCATENATE("'2018-08 (Д)'!L",TEXT(MATCH($C17,'2018-08 (Д)'!$C$2:$C$100,0)+1,0))))),"Н/Д",((INDIRECT(CONCATENATE("'2018-09 (Д)'!L",TEXT(MATCH($C17,'2018-09 (Д)'!$C$2:$C$100,0)+1,0)))-INDIRECT(CONCATENATE("'2018-08 (Д)'!L",TEXT(MATCH($C17,'2018-08 (Д)'!$C$2:$C$100,0)+1,0))))/INDIRECT(CONCATENATE("'2018-08 (Д)'!L",TEXT(MATCH($C17,'2018-08 (Д)'!$C$2:$C$100,0)+1,0))))*100)</f>
        <v>-88.116638905308747</v>
      </c>
      <c r="CK17" s="9">
        <f ca="1">IF(OR(INDIRECT(CONCATENATE("'2018-10 (Д)'!L",TEXT(MATCH($C17,'2018-10 (Д)'!$C$2:$C$100,0)+1,0)))="Н/Д",INDIRECT(CONCATENATE("'2018-09 (Д)'!L",TEXT(MATCH($C17,'2018-09 (Д)'!$C$2:$C$100,0)+1,0)))="Н/Д",AND(INDIRECT(CONCATENATE("'2018-10 (Д)'!L",TEXT(MATCH($C17,'2018-10 (Д)'!$C$2:$C$100,0)+1,0)))="Н/Д",INDIRECT(CONCATENATE("'2018-09 (Д)'!L",TEXT(MATCH($C17,'2018-09 (Д)'!$C$2:$C$100,0)+1,0))))),"Н/Д",((INDIRECT(CONCATENATE("'2018-10 (Д)'!L",TEXT(MATCH($C17,'2018-10 (Д)'!$C$2:$C$100,0)+1,0)))-INDIRECT(CONCATENATE("'2018-09 (Д)'!L",TEXT(MATCH($C17,'2018-09 (Д)'!$C$2:$C$100,0)+1,0))))/INDIRECT(CONCATENATE("'2018-09 (Д)'!L",TEXT(MATCH($C17,'2018-09 (Д)'!$C$2:$C$100,0)+1,0))))*100)</f>
        <v>-47.534715867405389</v>
      </c>
      <c r="CL17" s="9">
        <f ca="1">IF(OR(INDIRECT(CONCATENATE("'2018-11 (Д)'!L",TEXT(MATCH($C17,'2018-11 (Д)'!$C$2:$C$100,0)+1,0)))="Н/Д",INDIRECT(CONCATENATE("'2018-10 (Д)'!L",TEXT(MATCH($C17,'2018-10 (Д)'!$C$2:$C$100,0)+1,0)))="Н/Д",AND(INDIRECT(CONCATENATE("'2018-11 (Д)'!L",TEXT(MATCH($C17,'2018-11 (Д)'!$C$2:$C$100,0)+1,0)))="Н/Д",INDIRECT(CONCATENATE("'2018-10 (Д)'!L",TEXT(MATCH($C17,'2018-10 (Д)'!$C$2:$C$100,0)+1,0))))),"Н/Д",((INDIRECT(CONCATENATE("'2018-11 (Д)'!L",TEXT(MATCH($C17,'2018-11 (Д)'!$C$2:$C$100,0)+1,0)))-INDIRECT(CONCATENATE("'2018-10 (Д)'!L",TEXT(MATCH($C17,'2018-10 (Д)'!$C$2:$C$100,0)+1,0))))/INDIRECT(CONCATENATE("'2018-10 (Д)'!L",TEXT(MATCH($C17,'2018-10 (Д)'!$C$2:$C$100,0)+1,0))))*100)</f>
        <v>1441.7690722794921</v>
      </c>
      <c r="CM17" s="9">
        <f ca="1">IF(OR(INDIRECT(CONCATENATE("'2018-12 (Д)'!L",TEXT(MATCH($C17,'2018-12 (Д)'!$C$2:$C$100,0)+1,0)))="Н/Д",INDIRECT(CONCATENATE("'2018-11 (Д)'!L",TEXT(MATCH($C17,'2018-11 (Д)'!$C$2:$C$100,0)+1,0)))="Н/Д",AND(INDIRECT(CONCATENATE("'2018-12 (Д)'!L",TEXT(MATCH($C17,'2018-12 (Д)'!$C$2:$C$100,0)+1,0)))="Н/Д",INDIRECT(CONCATENATE("'2018-11 (Д)'!L",TEXT(MATCH($C17,'2018-11 (Д)'!$C$2:$C$100,0)+1,0))))),"Н/Д",((INDIRECT(CONCATENATE("'2018-12 (Д)'!L",TEXT(MATCH($C17,'2018-12 (Д)'!$C$2:$C$100,0)+1,0)))-INDIRECT(CONCATENATE("'2018-11 (Д)'!L",TEXT(MATCH($C17,'2018-11 (Д)'!$C$2:$C$100,0)+1,0))))/INDIRECT(CONCATENATE("'2018-11 (Д)'!L",TEXT(MATCH($C17,'2018-11 (Д)'!$C$2:$C$100,0)+1,0))))*100)</f>
        <v>-80.069936215335019</v>
      </c>
      <c r="CN17" s="9"/>
      <c r="CO17" s="9">
        <f ca="1">IF(OR(INDIRECT(CONCATENATE("'2018-03 (Д)'!M",TEXT(MATCH($C17,'2018-03 (Д)'!$C$2:$C$100,0)+1,0)))="Н/Д",INDIRECT(CONCATENATE("'2018-02 (Д)'!M",TEXT(MATCH($C17,'2018-02 (Д)'!$C$2:$C$100,0)+1,0)))="Н/Д",AND(INDIRECT(CONCATENATE("'2018-03 (Д)'!M",TEXT(MATCH($C17,'2018-03 (Д)'!$C$2:$C$100,0)+1,0)))="Н/Д",INDIRECT(CONCATENATE("'2018-02 (Д)'!M",TEXT(MATCH($C17,'2018-02 (Д)'!$C$2:$C$100,0)+1,0))))),"Н/Д",((INDIRECT(CONCATENATE("'2018-03 (Д)'!M",TEXT(MATCH($C17,'2018-03 (Д)'!$C$2:$C$100,0)+1,0)))-INDIRECT(CONCATENATE("'2018-02 (Д)'!M",TEXT(MATCH($C17,'2018-02 (Д)'!$C$2:$C$100,0)+1,0))))/INDIRECT(CONCATENATE("'2018-02 (Д)'!M",TEXT(MATCH($C17,'2018-02 (Д)'!$C$2:$C$100,0)+1,0))))*100)</f>
        <v>-30.937494976723141</v>
      </c>
      <c r="CP17" s="9">
        <f ca="1">IF(OR(INDIRECT(CONCATENATE("'2018-04 (Д)'!M",TEXT(MATCH($C17,'2018-04 (Д)'!$C$2:$C$100,0)+1,0)))="Н/Д",INDIRECT(CONCATENATE("'2018-03 (Д)'!M",TEXT(MATCH($C17,'2018-03 (Д)'!$C$2:$C$100,0)+1,0)))="Н/Д",AND(INDIRECT(CONCATENATE("'2018-04 (Д)'!M",TEXT(MATCH($C17,'2018-04 (Д)'!$C$2:$C$100,0)+1,0)))="Н/Д",INDIRECT(CONCATENATE("'2018-03 (Д)'!M",TEXT(MATCH($C17,'2018-03 (Д)'!$C$2:$C$100,0)+1,0))))),"Н/Д",((INDIRECT(CONCATENATE("'2018-04 (Д)'!M",TEXT(MATCH($C17,'2018-04 (Д)'!$C$2:$C$100,0)+1,0)))-INDIRECT(CONCATENATE("'2018-03 (Д)'!M",TEXT(MATCH($C17,'2018-03 (Д)'!$C$2:$C$100,0)+1,0))))/INDIRECT(CONCATENATE("'2018-03 (Д)'!M",TEXT(MATCH($C17,'2018-03 (Д)'!$C$2:$C$100,0)+1,0))))*100)</f>
        <v>4.1251159956924504</v>
      </c>
      <c r="CQ17" s="9">
        <f ca="1">IF(OR(INDIRECT(CONCATENATE("'2018-05 (Д)'!M",TEXT(MATCH($C17,'2018-05 (Д)'!$C$2:$C$100,0)+1,0)))="Н/Д",INDIRECT(CONCATENATE("'2018-04 (Д)'!M",TEXT(MATCH($C17,'2018-04 (Д)'!$C$2:$C$100,0)+1,0)))="Н/Д",AND(INDIRECT(CONCATENATE("'2018-05 (Д)'!M",TEXT(MATCH($C17,'2018-05 (Д)'!$C$2:$C$100,0)+1,0)))="Н/Д",INDIRECT(CONCATENATE("'2018-04 (Д)'!M",TEXT(MATCH($C17,'2018-04 (Д)'!$C$2:$C$100,0)+1,0))))),"Н/Д",((INDIRECT(CONCATENATE("'2018-05 (Д)'!M",TEXT(MATCH($C17,'2018-05 (Д)'!$C$2:$C$100,0)+1,0)))-INDIRECT(CONCATENATE("'2018-04 (Д)'!M",TEXT(MATCH($C17,'2018-04 (Д)'!$C$2:$C$100,0)+1,0))))/INDIRECT(CONCATENATE("'2018-04 (Д)'!M",TEXT(MATCH($C17,'2018-04 (Д)'!$C$2:$C$100,0)+1,0))))*100)</f>
        <v>12.440075823547318</v>
      </c>
      <c r="CR17" s="9">
        <f ca="1">IF(OR(INDIRECT(CONCATENATE("'2018-06 (Д)'!M",TEXT(MATCH($C17,'2018-06 (Д)'!$C$2:$C$100,0)+1,0)))="Н/Д",INDIRECT(CONCATENATE("'2018-05 (Д)'!M",TEXT(MATCH($C17,'2018-05 (Д)'!$C$2:$C$100,0)+1,0)))="Н/Д",AND(INDIRECT(CONCATENATE("'2018-06 (Д)'!M",TEXT(MATCH($C17,'2018-06 (Д)'!$C$2:$C$100,0)+1,0)))="Н/Д",INDIRECT(CONCATENATE("'2018-05 (Д)'!M",TEXT(MATCH($C17,'2018-05 (Д)'!$C$2:$C$100,0)+1,0))))),"Н/Д",((INDIRECT(CONCATENATE("'2018-06 (Д)'!M",TEXT(MATCH($C17,'2018-06 (Д)'!$C$2:$C$100,0)+1,0)))-INDIRECT(CONCATENATE("'2018-05 (Д)'!M",TEXT(MATCH($C17,'2018-05 (Д)'!$C$2:$C$100,0)+1,0))))/INDIRECT(CONCATENATE("'2018-05 (Д)'!M",TEXT(MATCH($C17,'2018-05 (Д)'!$C$2:$C$100,0)+1,0))))*100)</f>
        <v>4.6776461523274078</v>
      </c>
      <c r="CS17" s="9">
        <f ca="1">IF(OR(INDIRECT(CONCATENATE("'2018-07 (Д)'!M",TEXT(MATCH($C17,'2018-07 (Д)'!$C$2:$C$100,0)+1,0)))="Н/Д",INDIRECT(CONCATENATE("'2018-06 (Д)'!M",TEXT(MATCH($C17,'2018-06 (Д)'!$C$2:$C$100,0)+1,0)))="Н/Д",AND(INDIRECT(CONCATENATE("'2018-07 (Д)'!M",TEXT(MATCH($C17,'2018-07 (Д)'!$C$2:$C$100,0)+1,0)))="Н/Д",INDIRECT(CONCATENATE("'2018-06 (Д)'!M",TEXT(MATCH($C17,'2018-06 (Д)'!$C$2:$C$100,0)+1,0))))),"Н/Д",((INDIRECT(CONCATENATE("'2018-07 (Д)'!M",TEXT(MATCH($C17,'2018-07 (Д)'!$C$2:$C$100,0)+1,0)))-INDIRECT(CONCATENATE("'2018-06 (Д)'!M",TEXT(MATCH($C17,'2018-06 (Д)'!$C$2:$C$100,0)+1,0))))/INDIRECT(CONCATENATE("'2018-06 (Д)'!M",TEXT(MATCH($C17,'2018-06 (Д)'!$C$2:$C$100,0)+1,0))))*100)</f>
        <v>-3.5838654723346033</v>
      </c>
      <c r="CT17" s="9">
        <f ca="1">IF(OR(INDIRECT(CONCATENATE("'2018-08 (Д)'!M",TEXT(MATCH($C17,'2018-08 (Д)'!$C$2:$C$100,0)+1,0)))="Н/Д",INDIRECT(CONCATENATE("'2018-07 (Д)'!M",TEXT(MATCH($C17,'2018-07 (Д)'!$C$2:$C$100,0)+1,0)))="Н/Д",AND(INDIRECT(CONCATENATE("'2018-08 (Д)'!M",TEXT(MATCH($C17,'2018-08 (Д)'!$C$2:$C$100,0)+1,0)))="Н/Д",INDIRECT(CONCATENATE("'2018-07 (Д)'!M",TEXT(MATCH($C17,'2018-07 (Д)'!$C$2:$C$100,0)+1,0))))),"Н/Д",((INDIRECT(CONCATENATE("'2018-08 (Д)'!M",TEXT(MATCH($C17,'2018-08 (Д)'!$C$2:$C$100,0)+1,0)))-INDIRECT(CONCATENATE("'2018-07 (Д)'!M",TEXT(MATCH($C17,'2018-07 (Д)'!$C$2:$C$100,0)+1,0))))/INDIRECT(CONCATENATE("'2018-07 (Д)'!M",TEXT(MATCH($C17,'2018-07 (Д)'!$C$2:$C$100,0)+1,0))))*100)</f>
        <v>16.717363563078059</v>
      </c>
      <c r="CU17" s="9">
        <f ca="1">IF(OR(INDIRECT(CONCATENATE("'2018-09 (Д)'!M",TEXT(MATCH($C17,'2018-09 (Д)'!$C$2:$C$100,0)+1,0)))="Н/Д",INDIRECT(CONCATENATE("'2018-08 (Д)'!M",TEXT(MATCH($C17,'2018-08 (Д)'!$C$2:$C$100,0)+1,0)))="Н/Д",AND(INDIRECT(CONCATENATE("'2018-09 (Д)'!M",TEXT(MATCH($C17,'2018-09 (Д)'!$C$2:$C$100,0)+1,0)))="Н/Д",INDIRECT(CONCATENATE("'2018-08 (Д)'!M",TEXT(MATCH($C17,'2018-08 (Д)'!$C$2:$C$100,0)+1,0))))),"Н/Д",((INDIRECT(CONCATENATE("'2018-09 (Д)'!M",TEXT(MATCH($C17,'2018-09 (Д)'!$C$2:$C$100,0)+1,0)))-INDIRECT(CONCATENATE("'2018-08 (Д)'!M",TEXT(MATCH($C17,'2018-08 (Д)'!$C$2:$C$100,0)+1,0))))/INDIRECT(CONCATENATE("'2018-08 (Д)'!M",TEXT(MATCH($C17,'2018-08 (Д)'!$C$2:$C$100,0)+1,0))))*100)</f>
        <v>13.350274172290014</v>
      </c>
      <c r="CV17" s="9">
        <f ca="1">IF(OR(INDIRECT(CONCATENATE("'2018-10 (Д)'!M",TEXT(MATCH($C17,'2018-10 (Д)'!$C$2:$C$100,0)+1,0)))="Н/Д",INDIRECT(CONCATENATE("'2018-09 (Д)'!M",TEXT(MATCH($C17,'2018-09 (Д)'!$C$2:$C$100,0)+1,0)))="Н/Д",AND(INDIRECT(CONCATENATE("'2018-10 (Д)'!M",TEXT(MATCH($C17,'2018-10 (Д)'!$C$2:$C$100,0)+1,0)))="Н/Д",INDIRECT(CONCATENATE("'2018-09 (Д)'!M",TEXT(MATCH($C17,'2018-09 (Д)'!$C$2:$C$100,0)+1,0))))),"Н/Д",((INDIRECT(CONCATENATE("'2018-10 (Д)'!M",TEXT(MATCH($C17,'2018-10 (Д)'!$C$2:$C$100,0)+1,0)))-INDIRECT(CONCATENATE("'2018-09 (Д)'!M",TEXT(MATCH($C17,'2018-09 (Д)'!$C$2:$C$100,0)+1,0))))/INDIRECT(CONCATENATE("'2018-09 (Д)'!M",TEXT(MATCH($C17,'2018-09 (Д)'!$C$2:$C$100,0)+1,0))))*100)</f>
        <v>-17.005245577306287</v>
      </c>
      <c r="CW17" s="9">
        <f ca="1">IF(OR(INDIRECT(CONCATENATE("'2018-11 (Д)'!M",TEXT(MATCH($C17,'2018-11 (Д)'!$C$2:$C$100,0)+1,0)))="Н/Д",INDIRECT(CONCATENATE("'2018-10 (Д)'!M",TEXT(MATCH($C17,'2018-10 (Д)'!$C$2:$C$100,0)+1,0)))="Н/Д",AND(INDIRECT(CONCATENATE("'2018-11 (Д)'!M",TEXT(MATCH($C17,'2018-11 (Д)'!$C$2:$C$100,0)+1,0)))="Н/Д",INDIRECT(CONCATENATE("'2018-10 (Д)'!M",TEXT(MATCH($C17,'2018-10 (Д)'!$C$2:$C$100,0)+1,0))))),"Н/Д",((INDIRECT(CONCATENATE("'2018-11 (Д)'!M",TEXT(MATCH($C17,'2018-11 (Д)'!$C$2:$C$100,0)+1,0)))-INDIRECT(CONCATENATE("'2018-10 (Д)'!M",TEXT(MATCH($C17,'2018-10 (Д)'!$C$2:$C$100,0)+1,0))))/INDIRECT(CONCATENATE("'2018-10 (Д)'!M",TEXT(MATCH($C17,'2018-10 (Д)'!$C$2:$C$100,0)+1,0))))*100)</f>
        <v>7.4538490589426747</v>
      </c>
      <c r="CX17" s="9">
        <f ca="1">IF(OR(INDIRECT(CONCATENATE("'2018-12 (Д)'!M",TEXT(MATCH($C17,'2018-12 (Д)'!$C$2:$C$100,0)+1,0)))="Н/Д",INDIRECT(CONCATENATE("'2018-11 (Д)'!M",TEXT(MATCH($C17,'2018-11 (Д)'!$C$2:$C$100,0)+1,0)))="Н/Д",AND(INDIRECT(CONCATENATE("'2018-12 (Д)'!M",TEXT(MATCH($C17,'2018-12 (Д)'!$C$2:$C$100,0)+1,0)))="Н/Д",INDIRECT(CONCATENATE("'2018-11 (Д)'!M",TEXT(MATCH($C17,'2018-11 (Д)'!$C$2:$C$100,0)+1,0))))),"Н/Д",((INDIRECT(CONCATENATE("'2018-12 (Д)'!M",TEXT(MATCH($C17,'2018-12 (Д)'!$C$2:$C$100,0)+1,0)))-INDIRECT(CONCATENATE("'2018-11 (Д)'!M",TEXT(MATCH($C17,'2018-11 (Д)'!$C$2:$C$100,0)+1,0))))/INDIRECT(CONCATENATE("'2018-11 (Д)'!M",TEXT(MATCH($C17,'2018-11 (Д)'!$C$2:$C$100,0)+1,0))))*100)</f>
        <v>-14.387176530534088</v>
      </c>
      <c r="CY17" s="9"/>
      <c r="CZ17" s="9">
        <f ca="1">IF(OR(INDIRECT(CONCATENATE("'2018-03 (Д)'!N",TEXT(MATCH($C17,'2018-03 (Д)'!$C$2:$C$100,0)+1,0)))="Н/Д",INDIRECT(CONCATENATE("'2018-02 (Д)'!N",TEXT(MATCH($C17,'2018-02 (Д)'!$C$2:$C$100,0)+1,0)))="Н/Д",AND(INDIRECT(CONCATENATE("'2018-03 (Д)'!N",TEXT(MATCH($C17,'2018-03 (Д)'!$C$2:$C$100,0)+1,0)))="Н/Д",INDIRECT(CONCATENATE("'2018-02 (Д)'!N",TEXT(MATCH($C17,'2018-02 (Д)'!$C$2:$C$100,0)+1,0))))),"Н/Д",((INDIRECT(CONCATENATE("'2018-03 (Д)'!N",TEXT(MATCH($C17,'2018-03 (Д)'!$C$2:$C$100,0)+1,0)))-INDIRECT(CONCATENATE("'2018-02 (Д)'!N",TEXT(MATCH($C17,'2018-02 (Д)'!$C$2:$C$100,0)+1,0))))/INDIRECT(CONCATENATE("'2018-02 (Д)'!N",TEXT(MATCH($C17,'2018-02 (Д)'!$C$2:$C$100,0)+1,0))))*100)</f>
        <v>151.39119304537439</v>
      </c>
      <c r="DA17" s="9">
        <f ca="1">IF(OR(INDIRECT(CONCATENATE("'2018-04 (Д)'!N",TEXT(MATCH($C17,'2018-04 (Д)'!$C$2:$C$100,0)+1,0)))="Н/Д",INDIRECT(CONCATENATE("'2018-03 (Д)'!N",TEXT(MATCH($C17,'2018-03 (Д)'!$C$2:$C$100,0)+1,0)))="Н/Д",AND(INDIRECT(CONCATENATE("'2018-04 (Д)'!N",TEXT(MATCH($C17,'2018-04 (Д)'!$C$2:$C$100,0)+1,0)))="Н/Д",INDIRECT(CONCATENATE("'2018-03 (Д)'!N",TEXT(MATCH($C17,'2018-03 (Д)'!$C$2:$C$100,0)+1,0))))),"Н/Д",((INDIRECT(CONCATENATE("'2018-04 (Д)'!N",TEXT(MATCH($C17,'2018-04 (Д)'!$C$2:$C$100,0)+1,0)))-INDIRECT(CONCATENATE("'2018-03 (Д)'!N",TEXT(MATCH($C17,'2018-03 (Д)'!$C$2:$C$100,0)+1,0))))/INDIRECT(CONCATENATE("'2018-03 (Д)'!N",TEXT(MATCH($C17,'2018-03 (Д)'!$C$2:$C$100,0)+1,0))))*100)</f>
        <v>69.570626896793769</v>
      </c>
      <c r="DB17" s="9">
        <f ca="1">IF(OR(INDIRECT(CONCATENATE("'2018-05 (Д)'!N",TEXT(MATCH($C17,'2018-05 (Д)'!$C$2:$C$100,0)+1,0)))="Н/Д",INDIRECT(CONCATENATE("'2018-04 (Д)'!N",TEXT(MATCH($C17,'2018-04 (Д)'!$C$2:$C$100,0)+1,0)))="Н/Д",AND(INDIRECT(CONCATENATE("'2018-05 (Д)'!N",TEXT(MATCH($C17,'2018-05 (Д)'!$C$2:$C$100,0)+1,0)))="Н/Д",INDIRECT(CONCATENATE("'2018-04 (Д)'!N",TEXT(MATCH($C17,'2018-04 (Д)'!$C$2:$C$100,0)+1,0))))),"Н/Д",((INDIRECT(CONCATENATE("'2018-05 (Д)'!N",TEXT(MATCH($C17,'2018-05 (Д)'!$C$2:$C$100,0)+1,0)))-INDIRECT(CONCATENATE("'2018-04 (Д)'!N",TEXT(MATCH($C17,'2018-04 (Д)'!$C$2:$C$100,0)+1,0))))/INDIRECT(CONCATENATE("'2018-04 (Д)'!N",TEXT(MATCH($C17,'2018-04 (Д)'!$C$2:$C$100,0)+1,0))))*100)</f>
        <v>43.199965278892392</v>
      </c>
      <c r="DC17" s="9">
        <f ca="1">IF(OR(INDIRECT(CONCATENATE("'2018-06 (Д)'!N",TEXT(MATCH($C17,'2018-06 (Д)'!$C$2:$C$100,0)+1,0)))="Н/Д",INDIRECT(CONCATENATE("'2018-05 (Д)'!N",TEXT(MATCH($C17,'2018-05 (Д)'!$C$2:$C$100,0)+1,0)))="Н/Д",AND(INDIRECT(CONCATENATE("'2018-06 (Д)'!N",TEXT(MATCH($C17,'2018-06 (Д)'!$C$2:$C$100,0)+1,0)))="Н/Д",INDIRECT(CONCATENATE("'2018-05 (Д)'!N",TEXT(MATCH($C17,'2018-05 (Д)'!$C$2:$C$100,0)+1,0))))),"Н/Д",((INDIRECT(CONCATENATE("'2018-06 (Д)'!N",TEXT(MATCH($C17,'2018-06 (Д)'!$C$2:$C$100,0)+1,0)))-INDIRECT(CONCATENATE("'2018-05 (Д)'!N",TEXT(MATCH($C17,'2018-05 (Д)'!$C$2:$C$100,0)+1,0))))/INDIRECT(CONCATENATE("'2018-05 (Д)'!N",TEXT(MATCH($C17,'2018-05 (Д)'!$C$2:$C$100,0)+1,0))))*100)</f>
        <v>27.624514122926396</v>
      </c>
      <c r="DD17" s="9">
        <f ca="1">IF(OR(INDIRECT(CONCATENATE("'2018-07 (Д)'!N",TEXT(MATCH($C17,'2018-07 (Д)'!$C$2:$C$100,0)+1,0)))="Н/Д",INDIRECT(CONCATENATE("'2018-06 (Д)'!N",TEXT(MATCH($C17,'2018-06 (Д)'!$C$2:$C$100,0)+1,0)))="Н/Д",AND(INDIRECT(CONCATENATE("'2018-07 (Д)'!N",TEXT(MATCH($C17,'2018-07 (Д)'!$C$2:$C$100,0)+1,0)))="Н/Д",INDIRECT(CONCATENATE("'2018-06 (Д)'!N",TEXT(MATCH($C17,'2018-06 (Д)'!$C$2:$C$100,0)+1,0))))),"Н/Д",((INDIRECT(CONCATENATE("'2018-07 (Д)'!N",TEXT(MATCH($C17,'2018-07 (Д)'!$C$2:$C$100,0)+1,0)))-INDIRECT(CONCATENATE("'2018-06 (Д)'!N",TEXT(MATCH($C17,'2018-06 (Д)'!$C$2:$C$100,0)+1,0))))/INDIRECT(CONCATENATE("'2018-06 (Д)'!N",TEXT(MATCH($C17,'2018-06 (Д)'!$C$2:$C$100,0)+1,0))))*100)</f>
        <v>23.792783071102019</v>
      </c>
      <c r="DE17" s="9">
        <f ca="1">IF(OR(INDIRECT(CONCATENATE("'2018-08 (Д)'!N",TEXT(MATCH($C17,'2018-08 (Д)'!$C$2:$C$100,0)+1,0)))="Н/Д",INDIRECT(CONCATENATE("'2018-07 (Д)'!N",TEXT(MATCH($C17,'2018-07 (Д)'!$C$2:$C$100,0)+1,0)))="Н/Д",AND(INDIRECT(CONCATENATE("'2018-08 (Д)'!N",TEXT(MATCH($C17,'2018-08 (Д)'!$C$2:$C$100,0)+1,0)))="Н/Д",INDIRECT(CONCATENATE("'2018-07 (Д)'!N",TEXT(MATCH($C17,'2018-07 (Д)'!$C$2:$C$100,0)+1,0))))),"Н/Д",((INDIRECT(CONCATENATE("'2018-08 (Д)'!N",TEXT(MATCH($C17,'2018-08 (Д)'!$C$2:$C$100,0)+1,0)))-INDIRECT(CONCATENATE("'2018-07 (Д)'!N",TEXT(MATCH($C17,'2018-07 (Д)'!$C$2:$C$100,0)+1,0))))/INDIRECT(CONCATENATE("'2018-07 (Д)'!N",TEXT(MATCH($C17,'2018-07 (Д)'!$C$2:$C$100,0)+1,0))))*100)</f>
        <v>17.89863473000969</v>
      </c>
      <c r="DF17" s="9">
        <f ca="1">IF(OR(INDIRECT(CONCATENATE("'2018-09 (Д)'!N",TEXT(MATCH($C17,'2018-09 (Д)'!$C$2:$C$100,0)+1,0)))="Н/Д",INDIRECT(CONCATENATE("'2018-08 (Д)'!N",TEXT(MATCH($C17,'2018-08 (Д)'!$C$2:$C$100,0)+1,0)))="Н/Д",AND(INDIRECT(CONCATENATE("'2018-09 (Д)'!N",TEXT(MATCH($C17,'2018-09 (Д)'!$C$2:$C$100,0)+1,0)))="Н/Д",INDIRECT(CONCATENATE("'2018-08 (Д)'!N",TEXT(MATCH($C17,'2018-08 (Д)'!$C$2:$C$100,0)+1,0))))),"Н/Д",((INDIRECT(CONCATENATE("'2018-09 (Д)'!N",TEXT(MATCH($C17,'2018-09 (Д)'!$C$2:$C$100,0)+1,0)))-INDIRECT(CONCATENATE("'2018-08 (Д)'!N",TEXT(MATCH($C17,'2018-08 (Д)'!$C$2:$C$100,0)+1,0))))/INDIRECT(CONCATENATE("'2018-08 (Д)'!N",TEXT(MATCH($C17,'2018-08 (Д)'!$C$2:$C$100,0)+1,0))))*100)</f>
        <v>15.292284467405381</v>
      </c>
      <c r="DG17" s="9">
        <f ca="1">IF(OR(INDIRECT(CONCATENATE("'2018-10 (Д)'!N",TEXT(MATCH($C17,'2018-10 (Д)'!$C$2:$C$100,0)+1,0)))="Н/Д",INDIRECT(CONCATENATE("'2018-09 (Д)'!N",TEXT(MATCH($C17,'2018-09 (Д)'!$C$2:$C$100,0)+1,0)))="Н/Д",AND(INDIRECT(CONCATENATE("'2018-10 (Д)'!N",TEXT(MATCH($C17,'2018-10 (Д)'!$C$2:$C$100,0)+1,0)))="Н/Д",INDIRECT(CONCATENATE("'2018-09 (Д)'!N",TEXT(MATCH($C17,'2018-09 (Д)'!$C$2:$C$100,0)+1,0))))),"Н/Д",((INDIRECT(CONCATENATE("'2018-10 (Д)'!N",TEXT(MATCH($C17,'2018-10 (Д)'!$C$2:$C$100,0)+1,0)))-INDIRECT(CONCATENATE("'2018-09 (Д)'!N",TEXT(MATCH($C17,'2018-09 (Д)'!$C$2:$C$100,0)+1,0))))/INDIRECT(CONCATENATE("'2018-09 (Д)'!N",TEXT(MATCH($C17,'2018-09 (Д)'!$C$2:$C$100,0)+1,0))))*100)</f>
        <v>11.788351638958925</v>
      </c>
      <c r="DH17" s="9">
        <f ca="1">IF(OR(INDIRECT(CONCATENATE("'2018-11 (Д)'!N",TEXT(MATCH($C17,'2018-11 (Д)'!$C$2:$C$100,0)+1,0)))="Н/Д",INDIRECT(CONCATENATE("'2018-10 (Д)'!N",TEXT(MATCH($C17,'2018-10 (Д)'!$C$2:$C$100,0)+1,0)))="Н/Д",AND(INDIRECT(CONCATENATE("'2018-11 (Д)'!N",TEXT(MATCH($C17,'2018-11 (Д)'!$C$2:$C$100,0)+1,0)))="Н/Д",INDIRECT(CONCATENATE("'2018-10 (Д)'!N",TEXT(MATCH($C17,'2018-10 (Д)'!$C$2:$C$100,0)+1,0))))),"Н/Д",((INDIRECT(CONCATENATE("'2018-11 (Д)'!N",TEXT(MATCH($C17,'2018-11 (Д)'!$C$2:$C$100,0)+1,0)))-INDIRECT(CONCATENATE("'2018-10 (Д)'!N",TEXT(MATCH($C17,'2018-10 (Д)'!$C$2:$C$100,0)+1,0))))/INDIRECT(CONCATENATE("'2018-10 (Д)'!N",TEXT(MATCH($C17,'2018-10 (Д)'!$C$2:$C$100,0)+1,0))))*100)</f>
        <v>13.702919970417909</v>
      </c>
      <c r="DI17" s="9">
        <f ca="1">IF(OR(INDIRECT(CONCATENATE("'2018-12 (Д)'!N",TEXT(MATCH($C17,'2018-12 (Д)'!$C$2:$C$100,0)+1,0)))="Н/Д",INDIRECT(CONCATENATE("'2018-11 (Д)'!N",TEXT(MATCH($C17,'2018-11 (Д)'!$C$2:$C$100,0)+1,0)))="Н/Д",AND(INDIRECT(CONCATENATE("'2018-12 (Д)'!N",TEXT(MATCH($C17,'2018-12 (Д)'!$C$2:$C$100,0)+1,0)))="Н/Д",INDIRECT(CONCATENATE("'2018-11 (Д)'!N",TEXT(MATCH($C17,'2018-11 (Д)'!$C$2:$C$100,0)+1,0))))),"Н/Д",((INDIRECT(CONCATENATE("'2018-12 (Д)'!N",TEXT(MATCH($C17,'2018-12 (Д)'!$C$2:$C$100,0)+1,0)))-INDIRECT(CONCATENATE("'2018-11 (Д)'!N",TEXT(MATCH($C17,'2018-11 (Д)'!$C$2:$C$100,0)+1,0))))/INDIRECT(CONCATENATE("'2018-11 (Д)'!N",TEXT(MATCH($C17,'2018-11 (Д)'!$C$2:$C$100,0)+1,0))))*100)</f>
        <v>11.844076357363766</v>
      </c>
      <c r="DJ17" s="9"/>
      <c r="DK17" s="9">
        <f ca="1">IF(OR(INDIRECT(CONCATENATE("'2018-03 (Д)'!O",TEXT(MATCH($C17,'2018-03 (Д)'!$C$2:$C$100,0)+1,0)))="Н/Д",INDIRECT(CONCATENATE("'2018-02 (Д)'!O",TEXT(MATCH($C17,'2018-02 (Д)'!$C$2:$C$100,0)+1,0)))="Н/Д",AND(INDIRECT(CONCATENATE("'2018-03 (Д)'!O",TEXT(MATCH($C17,'2018-03 (Д)'!$C$2:$C$100,0)+1,0)))="Н/Д",INDIRECT(CONCATENATE("'2018-02 (Д)'!O",TEXT(MATCH($C17,'2018-02 (Д)'!$C$2:$C$100,0)+1,0))))),"Н/Д",((INDIRECT(CONCATENATE("'2018-03 (Д)'!O",TEXT(MATCH($C17,'2018-03 (Д)'!$C$2:$C$100,0)+1,0)))-INDIRECT(CONCATENATE("'2018-02 (Д)'!O",TEXT(MATCH($C17,'2018-02 (Д)'!$C$2:$C$100,0)+1,0))))/INDIRECT(CONCATENATE("'2018-02 (Д)'!O",TEXT(MATCH($C17,'2018-02 (Д)'!$C$2:$C$100,0)+1,0))))*100)</f>
        <v>-25.015824217601125</v>
      </c>
      <c r="DL17" s="9">
        <f ca="1">IF(OR(INDIRECT(CONCATENATE("'2018-04 (Д)'!O",TEXT(MATCH($C17,'2018-04 (Д)'!$C$2:$C$100,0)+1,0)))="Н/Д",INDIRECT(CONCATENATE("'2018-03 (Д)'!O",TEXT(MATCH($C17,'2018-03 (Д)'!$C$2:$C$100,0)+1,0)))="Н/Д",AND(INDIRECT(CONCATENATE("'2018-04 (Д)'!O",TEXT(MATCH($C17,'2018-04 (Д)'!$C$2:$C$100,0)+1,0)))="Н/Д",INDIRECT(CONCATENATE("'2018-03 (Д)'!O",TEXT(MATCH($C17,'2018-03 (Д)'!$C$2:$C$100,0)+1,0))))),"Н/Д",((INDIRECT(CONCATENATE("'2018-04 (Д)'!O",TEXT(MATCH($C17,'2018-04 (Д)'!$C$2:$C$100,0)+1,0)))-INDIRECT(CONCATENATE("'2018-03 (Д)'!O",TEXT(MATCH($C17,'2018-03 (Д)'!$C$2:$C$100,0)+1,0))))/INDIRECT(CONCATENATE("'2018-03 (Д)'!O",TEXT(MATCH($C17,'2018-03 (Д)'!$C$2:$C$100,0)+1,0))))*100)</f>
        <v>56.504760418167862</v>
      </c>
      <c r="DM17" s="9">
        <f ca="1">IF(OR(INDIRECT(CONCATENATE("'2018-05 (Д)'!O",TEXT(MATCH($C17,'2018-05 (Д)'!$C$2:$C$100,0)+1,0)))="Н/Д",INDIRECT(CONCATENATE("'2018-04 (Д)'!O",TEXT(MATCH($C17,'2018-04 (Д)'!$C$2:$C$100,0)+1,0)))="Н/Д",AND(INDIRECT(CONCATENATE("'2018-05 (Д)'!O",TEXT(MATCH($C17,'2018-05 (Д)'!$C$2:$C$100,0)+1,0)))="Н/Д",INDIRECT(CONCATENATE("'2018-04 (Д)'!O",TEXT(MATCH($C17,'2018-04 (Д)'!$C$2:$C$100,0)+1,0))))),"Н/Д",((INDIRECT(CONCATENATE("'2018-05 (Д)'!O",TEXT(MATCH($C17,'2018-05 (Д)'!$C$2:$C$100,0)+1,0)))-INDIRECT(CONCATENATE("'2018-04 (Д)'!O",TEXT(MATCH($C17,'2018-04 (Д)'!$C$2:$C$100,0)+1,0))))/INDIRECT(CONCATENATE("'2018-04 (Д)'!O",TEXT(MATCH($C17,'2018-04 (Д)'!$C$2:$C$100,0)+1,0))))*100)</f>
        <v>-82.060655608073802</v>
      </c>
      <c r="DN17" s="9">
        <f ca="1">IF(OR(INDIRECT(CONCATENATE("'2018-06 (Д)'!O",TEXT(MATCH($C17,'2018-06 (Д)'!$C$2:$C$100,0)+1,0)))="Н/Д",INDIRECT(CONCATENATE("'2018-05 (Д)'!O",TEXT(MATCH($C17,'2018-05 (Д)'!$C$2:$C$100,0)+1,0)))="Н/Д",AND(INDIRECT(CONCATENATE("'2018-06 (Д)'!O",TEXT(MATCH($C17,'2018-06 (Д)'!$C$2:$C$100,0)+1,0)))="Н/Д",INDIRECT(CONCATENATE("'2018-05 (Д)'!O",TEXT(MATCH($C17,'2018-05 (Д)'!$C$2:$C$100,0)+1,0))))),"Н/Д",((INDIRECT(CONCATENATE("'2018-06 (Д)'!O",TEXT(MATCH($C17,'2018-06 (Д)'!$C$2:$C$100,0)+1,0)))-INDIRECT(CONCATENATE("'2018-05 (Д)'!O",TEXT(MATCH($C17,'2018-05 (Д)'!$C$2:$C$100,0)+1,0))))/INDIRECT(CONCATENATE("'2018-05 (Д)'!O",TEXT(MATCH($C17,'2018-05 (Д)'!$C$2:$C$100,0)+1,0))))*100)</f>
        <v>2.5021986217466439</v>
      </c>
      <c r="DO17" s="9">
        <f ca="1">IF(OR(INDIRECT(CONCATENATE("'2018-07 (Д)'!O",TEXT(MATCH($C17,'2018-07 (Д)'!$C$2:$C$100,0)+1,0)))="Н/Д",INDIRECT(CONCATENATE("'2018-06 (Д)'!O",TEXT(MATCH($C17,'2018-06 (Д)'!$C$2:$C$100,0)+1,0)))="Н/Д",AND(INDIRECT(CONCATENATE("'2018-07 (Д)'!O",TEXT(MATCH($C17,'2018-07 (Д)'!$C$2:$C$100,0)+1,0)))="Н/Д",INDIRECT(CONCATENATE("'2018-06 (Д)'!O",TEXT(MATCH($C17,'2018-06 (Д)'!$C$2:$C$100,0)+1,0))))),"Н/Д",((INDIRECT(CONCATENATE("'2018-07 (Д)'!O",TEXT(MATCH($C17,'2018-07 (Д)'!$C$2:$C$100,0)+1,0)))-INDIRECT(CONCATENATE("'2018-06 (Д)'!O",TEXT(MATCH($C17,'2018-06 (Д)'!$C$2:$C$100,0)+1,0))))/INDIRECT(CONCATENATE("'2018-06 (Д)'!O",TEXT(MATCH($C17,'2018-06 (Д)'!$C$2:$C$100,0)+1,0))))*100)</f>
        <v>-10.057096960793642</v>
      </c>
      <c r="DP17" s="9">
        <f ca="1">IF(OR(INDIRECT(CONCATENATE("'2018-08 (Д)'!O",TEXT(MATCH($C17,'2018-08 (Д)'!$C$2:$C$100,0)+1,0)))="Н/Д",INDIRECT(CONCATENATE("'2018-07 (Д)'!O",TEXT(MATCH($C17,'2018-07 (Д)'!$C$2:$C$100,0)+1,0)))="Н/Д",AND(INDIRECT(CONCATENATE("'2018-08 (Д)'!O",TEXT(MATCH($C17,'2018-08 (Д)'!$C$2:$C$100,0)+1,0)))="Н/Д",INDIRECT(CONCATENATE("'2018-07 (Д)'!O",TEXT(MATCH($C17,'2018-07 (Д)'!$C$2:$C$100,0)+1,0))))),"Н/Д",((INDIRECT(CONCATENATE("'2018-08 (Д)'!O",TEXT(MATCH($C17,'2018-08 (Д)'!$C$2:$C$100,0)+1,0)))-INDIRECT(CONCATENATE("'2018-07 (Д)'!O",TEXT(MATCH($C17,'2018-07 (Д)'!$C$2:$C$100,0)+1,0))))/INDIRECT(CONCATENATE("'2018-07 (Д)'!O",TEXT(MATCH($C17,'2018-07 (Д)'!$C$2:$C$100,0)+1,0))))*100)</f>
        <v>62.204542247248682</v>
      </c>
      <c r="DQ17" s="9">
        <f ca="1">IF(OR(INDIRECT(CONCATENATE("'2018-09 (Д)'!O",TEXT(MATCH($C17,'2018-09 (Д)'!$C$2:$C$100,0)+1,0)))="Н/Д",INDIRECT(CONCATENATE("'2018-08 (Д)'!O",TEXT(MATCH($C17,'2018-08 (Д)'!$C$2:$C$100,0)+1,0)))="Н/Д",AND(INDIRECT(CONCATENATE("'2018-09 (Д)'!O",TEXT(MATCH($C17,'2018-09 (Д)'!$C$2:$C$100,0)+1,0)))="Н/Д",INDIRECT(CONCATENATE("'2018-08 (Д)'!O",TEXT(MATCH($C17,'2018-08 (Д)'!$C$2:$C$100,0)+1,0))))),"Н/Д",((INDIRECT(CONCATENATE("'2018-09 (Д)'!O",TEXT(MATCH($C17,'2018-09 (Д)'!$C$2:$C$100,0)+1,0)))-INDIRECT(CONCATENATE("'2018-08 (Д)'!O",TEXT(MATCH($C17,'2018-08 (Д)'!$C$2:$C$100,0)+1,0))))/INDIRECT(CONCATENATE("'2018-08 (Д)'!O",TEXT(MATCH($C17,'2018-08 (Д)'!$C$2:$C$100,0)+1,0))))*100)</f>
        <v>-140.19079567291462</v>
      </c>
      <c r="DR17" s="9">
        <f ca="1">IF(OR(INDIRECT(CONCATENATE("'2018-10 (Д)'!O",TEXT(MATCH($C17,'2018-10 (Д)'!$C$2:$C$100,0)+1,0)))="Н/Д",INDIRECT(CONCATENATE("'2018-09 (Д)'!O",TEXT(MATCH($C17,'2018-09 (Д)'!$C$2:$C$100,0)+1,0)))="Н/Д",AND(INDIRECT(CONCATENATE("'2018-10 (Д)'!O",TEXT(MATCH($C17,'2018-10 (Д)'!$C$2:$C$100,0)+1,0)))="Н/Д",INDIRECT(CONCATENATE("'2018-09 (Д)'!O",TEXT(MATCH($C17,'2018-09 (Д)'!$C$2:$C$100,0)+1,0))))),"Н/Д",((INDIRECT(CONCATENATE("'2018-10 (Д)'!O",TEXT(MATCH($C17,'2018-10 (Д)'!$C$2:$C$100,0)+1,0)))-INDIRECT(CONCATENATE("'2018-09 (Д)'!O",TEXT(MATCH($C17,'2018-09 (Д)'!$C$2:$C$100,0)+1,0))))/INDIRECT(CONCATENATE("'2018-09 (Д)'!O",TEXT(MATCH($C17,'2018-09 (Д)'!$C$2:$C$100,0)+1,0))))*100)</f>
        <v>-245.98852105695235</v>
      </c>
      <c r="DS17" s="9">
        <f ca="1">IF(OR(INDIRECT(CONCATENATE("'2018-11 (Д)'!O",TEXT(MATCH($C17,'2018-11 (Д)'!$C$2:$C$100,0)+1,0)))="Н/Д",INDIRECT(CONCATENATE("'2018-10 (Д)'!O",TEXT(MATCH($C17,'2018-10 (Д)'!$C$2:$C$100,0)+1,0)))="Н/Д",AND(INDIRECT(CONCATENATE("'2018-11 (Д)'!O",TEXT(MATCH($C17,'2018-11 (Д)'!$C$2:$C$100,0)+1,0)))="Н/Д",INDIRECT(CONCATENATE("'2018-10 (Д)'!O",TEXT(MATCH($C17,'2018-10 (Д)'!$C$2:$C$100,0)+1,0))))),"Н/Д",((INDIRECT(CONCATENATE("'2018-11 (Д)'!O",TEXT(MATCH($C17,'2018-11 (Д)'!$C$2:$C$100,0)+1,0)))-INDIRECT(CONCATENATE("'2018-10 (Д)'!O",TEXT(MATCH($C17,'2018-10 (Д)'!$C$2:$C$100,0)+1,0))))/INDIRECT(CONCATENATE("'2018-10 (Д)'!O",TEXT(MATCH($C17,'2018-10 (Д)'!$C$2:$C$100,0)+1,0))))*100)</f>
        <v>44.224157698949199</v>
      </c>
      <c r="DT17" s="9">
        <f ca="1">IF(OR(INDIRECT(CONCATENATE("'2018-12 (Д)'!O",TEXT(MATCH($C17,'2018-12 (Д)'!$C$2:$C$100,0)+1,0)))="Н/Д",INDIRECT(CONCATENATE("'2018-11 (Д)'!O",TEXT(MATCH($C17,'2018-11 (Д)'!$C$2:$C$100,0)+1,0)))="Н/Д",AND(INDIRECT(CONCATENATE("'2018-12 (Д)'!O",TEXT(MATCH($C17,'2018-12 (Д)'!$C$2:$C$100,0)+1,0)))="Н/Д",INDIRECT(CONCATENATE("'2018-11 (Д)'!O",TEXT(MATCH($C17,'2018-11 (Д)'!$C$2:$C$100,0)+1,0))))),"Н/Д",((INDIRECT(CONCATENATE("'2018-12 (Д)'!O",TEXT(MATCH($C17,'2018-12 (Д)'!$C$2:$C$100,0)+1,0)))-INDIRECT(CONCATENATE("'2018-11 (Д)'!O",TEXT(MATCH($C17,'2018-11 (Д)'!$C$2:$C$100,0)+1,0))))/INDIRECT(CONCATENATE("'2018-11 (Д)'!O",TEXT(MATCH($C17,'2018-11 (Д)'!$C$2:$C$100,0)+1,0))))*100)</f>
        <v>-112.52704443574247</v>
      </c>
      <c r="DU17" s="9"/>
      <c r="DV17" s="9">
        <f ca="1">IF(OR(INDIRECT(CONCATENATE("'2018-03 (Д)'!P",TEXT(MATCH($C17,'2018-03 (Д)'!$C$2:$C$100,0)+1,0)))="Н/Д",INDIRECT(CONCATENATE("'2018-02 (Д)'!P",TEXT(MATCH($C17,'2018-02 (Д)'!$C$2:$C$100,0)+1,0)))="Н/Д",AND(INDIRECT(CONCATENATE("'2018-03 (Д)'!P",TEXT(MATCH($C17,'2018-03 (Д)'!$C$2:$C$100,0)+1,0)))="Н/Д",INDIRECT(CONCATENATE("'2018-02 (Д)'!P",TEXT(MATCH($C17,'2018-02 (Д)'!$C$2:$C$100,0)+1,0))))),"Н/Д",((INDIRECT(CONCATENATE("'2018-03 (Д)'!P",TEXT(MATCH($C17,'2018-03 (Д)'!$C$2:$C$100,0)+1,0)))-INDIRECT(CONCATENATE("'2018-02 (Д)'!P",TEXT(MATCH($C17,'2018-02 (Д)'!$C$2:$C$100,0)+1,0))))/INDIRECT(CONCATENATE("'2018-02 (Д)'!P",TEXT(MATCH($C17,'2018-02 (Д)'!$C$2:$C$100,0)+1,0))))*100)</f>
        <v>-5.5410018959727037</v>
      </c>
      <c r="DW17" s="9">
        <f ca="1">IF(OR(INDIRECT(CONCATENATE("'2018-04 (Д)'!P",TEXT(MATCH($C17,'2018-04 (Д)'!$C$2:$C$100,0)+1,0)))="Н/Д",INDIRECT(CONCATENATE("'2018-03 (Д)'!P",TEXT(MATCH($C17,'2018-03 (Д)'!$C$2:$C$100,0)+1,0)))="Н/Д",AND(INDIRECT(CONCATENATE("'2018-04 (Д)'!P",TEXT(MATCH($C17,'2018-04 (Д)'!$C$2:$C$100,0)+1,0)))="Н/Д",INDIRECT(CONCATENATE("'2018-03 (Д)'!P",TEXT(MATCH($C17,'2018-03 (Д)'!$C$2:$C$100,0)+1,0))))),"Н/Д",((INDIRECT(CONCATENATE("'2018-04 (Д)'!P",TEXT(MATCH($C17,'2018-04 (Д)'!$C$2:$C$100,0)+1,0)))-INDIRECT(CONCATENATE("'2018-03 (Д)'!P",TEXT(MATCH($C17,'2018-03 (Д)'!$C$2:$C$100,0)+1,0))))/INDIRECT(CONCATENATE("'2018-03 (Д)'!P",TEXT(MATCH($C17,'2018-03 (Д)'!$C$2:$C$100,0)+1,0))))*100)</f>
        <v>86.682528501120217</v>
      </c>
      <c r="DX17" s="9">
        <f ca="1">IF(OR(INDIRECT(CONCATENATE("'2018-05 (Д)'!P",TEXT(MATCH($C17,'2018-05 (Д)'!$C$2:$C$100,0)+1,0)))="Н/Д",INDIRECT(CONCATENATE("'2018-04 (Д)'!P",TEXT(MATCH($C17,'2018-04 (Д)'!$C$2:$C$100,0)+1,0)))="Н/Д",AND(INDIRECT(CONCATENATE("'2018-05 (Д)'!P",TEXT(MATCH($C17,'2018-05 (Д)'!$C$2:$C$100,0)+1,0)))="Н/Д",INDIRECT(CONCATENATE("'2018-04 (Д)'!P",TEXT(MATCH($C17,'2018-04 (Д)'!$C$2:$C$100,0)+1,0))))),"Н/Д",((INDIRECT(CONCATENATE("'2018-05 (Д)'!P",TEXT(MATCH($C17,'2018-05 (Д)'!$C$2:$C$100,0)+1,0)))-INDIRECT(CONCATENATE("'2018-04 (Д)'!P",TEXT(MATCH($C17,'2018-04 (Д)'!$C$2:$C$100,0)+1,0))))/INDIRECT(CONCATENATE("'2018-04 (Д)'!P",TEXT(MATCH($C17,'2018-04 (Д)'!$C$2:$C$100,0)+1,0))))*100)</f>
        <v>-8.3804157566657889</v>
      </c>
      <c r="DY17" s="9">
        <f ca="1">IF(OR(INDIRECT(CONCATENATE("'2018-06 (Д)'!P",TEXT(MATCH($C17,'2018-06 (Д)'!$C$2:$C$100,0)+1,0)))="Н/Д",INDIRECT(CONCATENATE("'2018-05 (Д)'!P",TEXT(MATCH($C17,'2018-05 (Д)'!$C$2:$C$100,0)+1,0)))="Н/Д",AND(INDIRECT(CONCATENATE("'2018-06 (Д)'!P",TEXT(MATCH($C17,'2018-06 (Д)'!$C$2:$C$100,0)+1,0)))="Н/Д",INDIRECT(CONCATENATE("'2018-05 (Д)'!P",TEXT(MATCH($C17,'2018-05 (Д)'!$C$2:$C$100,0)+1,0))))),"Н/Д",((INDIRECT(CONCATENATE("'2018-06 (Д)'!P",TEXT(MATCH($C17,'2018-06 (Д)'!$C$2:$C$100,0)+1,0)))-INDIRECT(CONCATENATE("'2018-05 (Д)'!P",TEXT(MATCH($C17,'2018-05 (Д)'!$C$2:$C$100,0)+1,0))))/INDIRECT(CONCATENATE("'2018-05 (Д)'!P",TEXT(MATCH($C17,'2018-05 (Д)'!$C$2:$C$100,0)+1,0))))*100)</f>
        <v>-25.94582655987989</v>
      </c>
      <c r="DZ17" s="9">
        <f ca="1">IF(OR(INDIRECT(CONCATENATE("'2018-07 (Д)'!P",TEXT(MATCH($C17,'2018-07 (Д)'!$C$2:$C$100,0)+1,0)))="Н/Д",INDIRECT(CONCATENATE("'2018-06 (Д)'!P",TEXT(MATCH($C17,'2018-06 (Д)'!$C$2:$C$100,0)+1,0)))="Н/Д",AND(INDIRECT(CONCATENATE("'2018-07 (Д)'!P",TEXT(MATCH($C17,'2018-07 (Д)'!$C$2:$C$100,0)+1,0)))="Н/Д",INDIRECT(CONCATENATE("'2018-06 (Д)'!P",TEXT(MATCH($C17,'2018-06 (Д)'!$C$2:$C$100,0)+1,0))))),"Н/Д",((INDIRECT(CONCATENATE("'2018-07 (Д)'!P",TEXT(MATCH($C17,'2018-07 (Д)'!$C$2:$C$100,0)+1,0)))-INDIRECT(CONCATENATE("'2018-06 (Д)'!P",TEXT(MATCH($C17,'2018-06 (Д)'!$C$2:$C$100,0)+1,0))))/INDIRECT(CONCATENATE("'2018-06 (Д)'!P",TEXT(MATCH($C17,'2018-06 (Д)'!$C$2:$C$100,0)+1,0))))*100)</f>
        <v>-6.7032702891576257</v>
      </c>
      <c r="EA17" s="9">
        <f ca="1">IF(OR(INDIRECT(CONCATENATE("'2018-08 (Д)'!P",TEXT(MATCH($C17,'2018-08 (Д)'!$C$2:$C$100,0)+1,0)))="Н/Д",INDIRECT(CONCATENATE("'2018-07 (Д)'!P",TEXT(MATCH($C17,'2018-07 (Д)'!$C$2:$C$100,0)+1,0)))="Н/Д",AND(INDIRECT(CONCATENATE("'2018-08 (Д)'!P",TEXT(MATCH($C17,'2018-08 (Д)'!$C$2:$C$100,0)+1,0)))="Н/Д",INDIRECT(CONCATENATE("'2018-07 (Д)'!P",TEXT(MATCH($C17,'2018-07 (Д)'!$C$2:$C$100,0)+1,0))))),"Н/Д",((INDIRECT(CONCATENATE("'2018-08 (Д)'!P",TEXT(MATCH($C17,'2018-08 (Д)'!$C$2:$C$100,0)+1,0)))-INDIRECT(CONCATENATE("'2018-07 (Д)'!P",TEXT(MATCH($C17,'2018-07 (Д)'!$C$2:$C$100,0)+1,0))))/INDIRECT(CONCATENATE("'2018-07 (Д)'!P",TEXT(MATCH($C17,'2018-07 (Д)'!$C$2:$C$100,0)+1,0))))*100)</f>
        <v>53.833871357254502</v>
      </c>
      <c r="EB17" s="9">
        <f ca="1">IF(OR(INDIRECT(CONCATENATE("'2018-09 (Д)'!P",TEXT(MATCH($C17,'2018-09 (Д)'!$C$2:$C$100,0)+1,0)))="Н/Д",INDIRECT(CONCATENATE("'2018-08 (Д)'!P",TEXT(MATCH($C17,'2018-08 (Д)'!$C$2:$C$100,0)+1,0)))="Н/Д",AND(INDIRECT(CONCATENATE("'2018-09 (Д)'!P",TEXT(MATCH($C17,'2018-09 (Д)'!$C$2:$C$100,0)+1,0)))="Н/Д",INDIRECT(CONCATENATE("'2018-08 (Д)'!P",TEXT(MATCH($C17,'2018-08 (Д)'!$C$2:$C$100,0)+1,0))))),"Н/Д",((INDIRECT(CONCATENATE("'2018-09 (Д)'!P",TEXT(MATCH($C17,'2018-09 (Д)'!$C$2:$C$100,0)+1,0)))-INDIRECT(CONCATENATE("'2018-08 (Д)'!P",TEXT(MATCH($C17,'2018-08 (Д)'!$C$2:$C$100,0)+1,0))))/INDIRECT(CONCATENATE("'2018-08 (Д)'!P",TEXT(MATCH($C17,'2018-08 (Д)'!$C$2:$C$100,0)+1,0))))*100)</f>
        <v>-25.049285752417422</v>
      </c>
      <c r="EC17" s="9">
        <f ca="1">IF(OR(INDIRECT(CONCATENATE("'2018-10 (Д)'!P",TEXT(MATCH($C17,'2018-10 (Д)'!$C$2:$C$100,0)+1,0)))="Н/Д",INDIRECT(CONCATENATE("'2018-09 (Д)'!P",TEXT(MATCH($C17,'2018-09 (Д)'!$C$2:$C$100,0)+1,0)))="Н/Д",AND(INDIRECT(CONCATENATE("'2018-10 (Д)'!P",TEXT(MATCH($C17,'2018-10 (Д)'!$C$2:$C$100,0)+1,0)))="Н/Д",INDIRECT(CONCATENATE("'2018-09 (Д)'!P",TEXT(MATCH($C17,'2018-09 (Д)'!$C$2:$C$100,0)+1,0))))),"Н/Д",((INDIRECT(CONCATENATE("'2018-10 (Д)'!P",TEXT(MATCH($C17,'2018-10 (Д)'!$C$2:$C$100,0)+1,0)))-INDIRECT(CONCATENATE("'2018-09 (Д)'!P",TEXT(MATCH($C17,'2018-09 (Д)'!$C$2:$C$100,0)+1,0))))/INDIRECT(CONCATENATE("'2018-09 (Д)'!P",TEXT(MATCH($C17,'2018-09 (Д)'!$C$2:$C$100,0)+1,0))))*100)</f>
        <v>22.067181113223164</v>
      </c>
      <c r="ED17" s="9">
        <f ca="1">IF(OR(INDIRECT(CONCATENATE("'2018-11 (Д)'!P",TEXT(MATCH($C17,'2018-11 (Д)'!$C$2:$C$100,0)+1,0)))="Н/Д",INDIRECT(CONCATENATE("'2018-10 (Д)'!P",TEXT(MATCH($C17,'2018-10 (Д)'!$C$2:$C$100,0)+1,0)))="Н/Д",AND(INDIRECT(CONCATENATE("'2018-11 (Д)'!P",TEXT(MATCH($C17,'2018-11 (Д)'!$C$2:$C$100,0)+1,0)))="Н/Д",INDIRECT(CONCATENATE("'2018-10 (Д)'!P",TEXT(MATCH($C17,'2018-10 (Д)'!$C$2:$C$100,0)+1,0))))),"Н/Д",((INDIRECT(CONCATENATE("'2018-11 (Д)'!P",TEXT(MATCH($C17,'2018-11 (Д)'!$C$2:$C$100,0)+1,0)))-INDIRECT(CONCATENATE("'2018-10 (Д)'!P",TEXT(MATCH($C17,'2018-10 (Д)'!$C$2:$C$100,0)+1,0))))/INDIRECT(CONCATENATE("'2018-10 (Д)'!P",TEXT(MATCH($C17,'2018-10 (Д)'!$C$2:$C$100,0)+1,0))))*100)</f>
        <v>33.981199205032034</v>
      </c>
      <c r="EE17" s="9">
        <f ca="1">IF(OR(INDIRECT(CONCATENATE("'2018-12 (Д)'!P",TEXT(MATCH($C17,'2018-12 (Д)'!$C$2:$C$100,0)+1,0)))="Н/Д",INDIRECT(CONCATENATE("'2018-11 (Д)'!P",TEXT(MATCH($C17,'2018-11 (Д)'!$C$2:$C$100,0)+1,0)))="Н/Д",AND(INDIRECT(CONCATENATE("'2018-12 (Д)'!P",TEXT(MATCH($C17,'2018-12 (Д)'!$C$2:$C$100,0)+1,0)))="Н/Д",INDIRECT(CONCATENATE("'2018-11 (Д)'!P",TEXT(MATCH($C17,'2018-11 (Д)'!$C$2:$C$100,0)+1,0))))),"Н/Д",((INDIRECT(CONCATENATE("'2018-12 (Д)'!P",TEXT(MATCH($C17,'2018-12 (Д)'!$C$2:$C$100,0)+1,0)))-INDIRECT(CONCATENATE("'2018-11 (Д)'!P",TEXT(MATCH($C17,'2018-11 (Д)'!$C$2:$C$100,0)+1,0))))/INDIRECT(CONCATENATE("'2018-11 (Д)'!P",TEXT(MATCH($C17,'2018-11 (Д)'!$C$2:$C$100,0)+1,0))))*100)</f>
        <v>1.8300549380730988</v>
      </c>
      <c r="EF17" s="9"/>
      <c r="EG17" s="9">
        <f ca="1">IF(OR(INDIRECT(CONCATENATE("'2018-03 (Д)'!Q",TEXT(MATCH($C17,'2018-03 (Д)'!$C$2:$C$100,0)+1,0)))="Н/Д",INDIRECT(CONCATENATE("'2018-02 (Д)'!Q",TEXT(MATCH($C17,'2018-02 (Д)'!$C$2:$C$100,0)+1,0)))="Н/Д",AND(INDIRECT(CONCATENATE("'2018-03 (Д)'!Q",TEXT(MATCH($C17,'2018-03 (Д)'!$C$2:$C$100,0)+1,0)))="Н/Д",INDIRECT(CONCATENATE("'2018-02 (Д)'!Q",TEXT(MATCH($C17,'2018-02 (Д)'!$C$2:$C$100,0)+1,0))))),"Н/Д",((INDIRECT(CONCATENATE("'2018-03 (Д)'!Q",TEXT(MATCH($C17,'2018-03 (Д)'!$C$2:$C$100,0)+1,0)))-INDIRECT(CONCATENATE("'2018-02 (Д)'!Q",TEXT(MATCH($C17,'2018-02 (Д)'!$C$2:$C$100,0)+1,0))))/INDIRECT(CONCATENATE("'2018-02 (Д)'!Q",TEXT(MATCH($C17,'2018-02 (Д)'!$C$2:$C$100,0)+1,0))))*100)</f>
        <v>169.64466536645176</v>
      </c>
      <c r="EH17" s="9">
        <f ca="1">IF(OR(INDIRECT(CONCATENATE("'2018-04 (Д)'!Q",TEXT(MATCH($C17,'2018-04 (Д)'!$C$2:$C$100,0)+1,0)))="Н/Д",INDIRECT(CONCATENATE("'2018-03 (Д)'!Q",TEXT(MATCH($C17,'2018-03 (Д)'!$C$2:$C$100,0)+1,0)))="Н/Д",AND(INDIRECT(CONCATENATE("'2018-04 (Д)'!Q",TEXT(MATCH($C17,'2018-04 (Д)'!$C$2:$C$100,0)+1,0)))="Н/Д",INDIRECT(CONCATENATE("'2018-03 (Д)'!Q",TEXT(MATCH($C17,'2018-03 (Д)'!$C$2:$C$100,0)+1,0))))),"Н/Д",((INDIRECT(CONCATENATE("'2018-04 (Д)'!Q",TEXT(MATCH($C17,'2018-04 (Д)'!$C$2:$C$100,0)+1,0)))-INDIRECT(CONCATENATE("'2018-03 (Д)'!Q",TEXT(MATCH($C17,'2018-03 (Д)'!$C$2:$C$100,0)+1,0))))/INDIRECT(CONCATENATE("'2018-03 (Д)'!Q",TEXT(MATCH($C17,'2018-03 (Д)'!$C$2:$C$100,0)+1,0))))*100)</f>
        <v>21.775072395708989</v>
      </c>
      <c r="EI17" s="9">
        <f ca="1">IF(OR(INDIRECT(CONCATENATE("'2018-05 (Д)'!Q",TEXT(MATCH($C17,'2018-05 (Д)'!$C$2:$C$100,0)+1,0)))="Н/Д",INDIRECT(CONCATENATE("'2018-04 (Д)'!Q",TEXT(MATCH($C17,'2018-04 (Д)'!$C$2:$C$100,0)+1,0)))="Н/Д",AND(INDIRECT(CONCATENATE("'2018-05 (Д)'!Q",TEXT(MATCH($C17,'2018-05 (Д)'!$C$2:$C$100,0)+1,0)))="Н/Д",INDIRECT(CONCATENATE("'2018-04 (Д)'!Q",TEXT(MATCH($C17,'2018-04 (Д)'!$C$2:$C$100,0)+1,0))))),"Н/Д",((INDIRECT(CONCATENATE("'2018-05 (Д)'!Q",TEXT(MATCH($C17,'2018-05 (Д)'!$C$2:$C$100,0)+1,0)))-INDIRECT(CONCATENATE("'2018-04 (Д)'!Q",TEXT(MATCH($C17,'2018-04 (Д)'!$C$2:$C$100,0)+1,0))))/INDIRECT(CONCATENATE("'2018-04 (Д)'!Q",TEXT(MATCH($C17,'2018-04 (Д)'!$C$2:$C$100,0)+1,0))))*100)</f>
        <v>37.439468513579186</v>
      </c>
      <c r="EJ17" s="9">
        <f ca="1">IF(OR(INDIRECT(CONCATENATE("'2018-06 (Д)'!Q",TEXT(MATCH($C17,'2018-06 (Д)'!$C$2:$C$100,0)+1,0)))="Н/Д",INDIRECT(CONCATENATE("'2018-05 (Д)'!Q",TEXT(MATCH($C17,'2018-05 (Д)'!$C$2:$C$100,0)+1,0)))="Н/Д",AND(INDIRECT(CONCATENATE("'2018-06 (Д)'!Q",TEXT(MATCH($C17,'2018-06 (Д)'!$C$2:$C$100,0)+1,0)))="Н/Д",INDIRECT(CONCATENATE("'2018-05 (Д)'!Q",TEXT(MATCH($C17,'2018-05 (Д)'!$C$2:$C$100,0)+1,0))))),"Н/Д",((INDIRECT(CONCATENATE("'2018-06 (Д)'!Q",TEXT(MATCH($C17,'2018-06 (Д)'!$C$2:$C$100,0)+1,0)))-INDIRECT(CONCATENATE("'2018-05 (Д)'!Q",TEXT(MATCH($C17,'2018-05 (Д)'!$C$2:$C$100,0)+1,0))))/INDIRECT(CONCATENATE("'2018-05 (Д)'!Q",TEXT(MATCH($C17,'2018-05 (Д)'!$C$2:$C$100,0)+1,0))))*100)</f>
        <v>-75.952731958656088</v>
      </c>
      <c r="EK17" s="9">
        <f ca="1">IF(OR(INDIRECT(CONCATENATE("'2018-07 (Д)'!Q",TEXT(MATCH($C17,'2018-07 (Д)'!$C$2:$C$100,0)+1,0)))="Н/Д",INDIRECT(CONCATENATE("'2018-06 (Д)'!Q",TEXT(MATCH($C17,'2018-06 (Д)'!$C$2:$C$100,0)+1,0)))="Н/Д",AND(INDIRECT(CONCATENATE("'2018-07 (Д)'!Q",TEXT(MATCH($C17,'2018-07 (Д)'!$C$2:$C$100,0)+1,0)))="Н/Д",INDIRECT(CONCATENATE("'2018-06 (Д)'!Q",TEXT(MATCH($C17,'2018-06 (Д)'!$C$2:$C$100,0)+1,0))))),"Н/Д",((INDIRECT(CONCATENATE("'2018-07 (Д)'!Q",TEXT(MATCH($C17,'2018-07 (Д)'!$C$2:$C$100,0)+1,0)))-INDIRECT(CONCATENATE("'2018-06 (Д)'!Q",TEXT(MATCH($C17,'2018-06 (Д)'!$C$2:$C$100,0)+1,0))))/INDIRECT(CONCATENATE("'2018-06 (Д)'!Q",TEXT(MATCH($C17,'2018-06 (Д)'!$C$2:$C$100,0)+1,0))))*100)</f>
        <v>-99.864513849510516</v>
      </c>
      <c r="EL17" s="9">
        <f ca="1">IF(OR(INDIRECT(CONCATENATE("'2018-08 (Д)'!Q",TEXT(MATCH($C17,'2018-08 (Д)'!$C$2:$C$100,0)+1,0)))="Н/Д",INDIRECT(CONCATENATE("'2018-07 (Д)'!Q",TEXT(MATCH($C17,'2018-07 (Д)'!$C$2:$C$100,0)+1,0)))="Н/Д",AND(INDIRECT(CONCATENATE("'2018-08 (Д)'!Q",TEXT(MATCH($C17,'2018-08 (Д)'!$C$2:$C$100,0)+1,0)))="Н/Д",INDIRECT(CONCATENATE("'2018-07 (Д)'!Q",TEXT(MATCH($C17,'2018-07 (Д)'!$C$2:$C$100,0)+1,0))))),"Н/Д",((INDIRECT(CONCATENATE("'2018-08 (Д)'!Q",TEXT(MATCH($C17,'2018-08 (Д)'!$C$2:$C$100,0)+1,0)))-INDIRECT(CONCATENATE("'2018-07 (Д)'!Q",TEXT(MATCH($C17,'2018-07 (Д)'!$C$2:$C$100,0)+1,0))))/INDIRECT(CONCATENATE("'2018-07 (Д)'!Q",TEXT(MATCH($C17,'2018-07 (Д)'!$C$2:$C$100,0)+1,0))))*100)</f>
        <v>363862.18557490181</v>
      </c>
      <c r="EM17" s="9">
        <f ca="1">IF(OR(INDIRECT(CONCATENATE("'2018-09 (Д)'!Q",TEXT(MATCH($C17,'2018-09 (Д)'!$C$2:$C$100,0)+1,0)))="Н/Д",INDIRECT(CONCATENATE("'2018-08 (Д)'!Q",TEXT(MATCH($C17,'2018-08 (Д)'!$C$2:$C$100,0)+1,0)))="Н/Д",AND(INDIRECT(CONCATENATE("'2018-09 (Д)'!Q",TEXT(MATCH($C17,'2018-09 (Д)'!$C$2:$C$100,0)+1,0)))="Н/Д",INDIRECT(CONCATENATE("'2018-08 (Д)'!Q",TEXT(MATCH($C17,'2018-08 (Д)'!$C$2:$C$100,0)+1,0))))),"Н/Д",((INDIRECT(CONCATENATE("'2018-09 (Д)'!Q",TEXT(MATCH($C17,'2018-09 (Д)'!$C$2:$C$100,0)+1,0)))-INDIRECT(CONCATENATE("'2018-08 (Д)'!Q",TEXT(MATCH($C17,'2018-08 (Д)'!$C$2:$C$100,0)+1,0))))/INDIRECT(CONCATENATE("'2018-08 (Д)'!Q",TEXT(MATCH($C17,'2018-08 (Д)'!$C$2:$C$100,0)+1,0))))*100)</f>
        <v>-95.380831046244026</v>
      </c>
      <c r="EN17" s="9">
        <f ca="1">IF(OR(INDIRECT(CONCATENATE("'2018-10 (Д)'!Q",TEXT(MATCH($C17,'2018-10 (Д)'!$C$2:$C$100,0)+1,0)))="Н/Д",INDIRECT(CONCATENATE("'2018-09 (Д)'!Q",TEXT(MATCH($C17,'2018-09 (Д)'!$C$2:$C$100,0)+1,0)))="Н/Д",AND(INDIRECT(CONCATENATE("'2018-10 (Д)'!Q",TEXT(MATCH($C17,'2018-10 (Д)'!$C$2:$C$100,0)+1,0)))="Н/Д",INDIRECT(CONCATENATE("'2018-09 (Д)'!Q",TEXT(MATCH($C17,'2018-09 (Д)'!$C$2:$C$100,0)+1,0))))),"Н/Д",((INDIRECT(CONCATENATE("'2018-10 (Д)'!Q",TEXT(MATCH($C17,'2018-10 (Д)'!$C$2:$C$100,0)+1,0)))-INDIRECT(CONCATENATE("'2018-09 (Д)'!Q",TEXT(MATCH($C17,'2018-09 (Д)'!$C$2:$C$100,0)+1,0))))/INDIRECT(CONCATENATE("'2018-09 (Д)'!Q",TEXT(MATCH($C17,'2018-09 (Д)'!$C$2:$C$100,0)+1,0))))*100)</f>
        <v>-62.488244486047073</v>
      </c>
      <c r="EO17" s="9">
        <f ca="1">IF(OR(INDIRECT(CONCATENATE("'2018-11 (Д)'!Q",TEXT(MATCH($C17,'2018-11 (Д)'!$C$2:$C$100,0)+1,0)))="Н/Д",INDIRECT(CONCATENATE("'2018-10 (Д)'!Q",TEXT(MATCH($C17,'2018-10 (Д)'!$C$2:$C$100,0)+1,0)))="Н/Д",AND(INDIRECT(CONCATENATE("'2018-11 (Д)'!Q",TEXT(MATCH($C17,'2018-11 (Д)'!$C$2:$C$100,0)+1,0)))="Н/Д",INDIRECT(CONCATENATE("'2018-10 (Д)'!Q",TEXT(MATCH($C17,'2018-10 (Д)'!$C$2:$C$100,0)+1,0))))),"Н/Д",((INDIRECT(CONCATENATE("'2018-11 (Д)'!Q",TEXT(MATCH($C17,'2018-11 (Д)'!$C$2:$C$100,0)+1,0)))-INDIRECT(CONCATENATE("'2018-10 (Д)'!Q",TEXT(MATCH($C17,'2018-10 (Д)'!$C$2:$C$100,0)+1,0))))/INDIRECT(CONCATENATE("'2018-10 (Д)'!Q",TEXT(MATCH($C17,'2018-10 (Д)'!$C$2:$C$100,0)+1,0))))*100)</f>
        <v>4503.9655070913732</v>
      </c>
      <c r="EP17" s="9">
        <f ca="1">IF(OR(INDIRECT(CONCATENATE("'2018-12 (Д)'!Q",TEXT(MATCH($C17,'2018-12 (Д)'!$C$2:$C$100,0)+1,0)))="Н/Д",INDIRECT(CONCATENATE("'2018-11 (Д)'!Q",TEXT(MATCH($C17,'2018-11 (Д)'!$C$2:$C$100,0)+1,0)))="Н/Д",AND(INDIRECT(CONCATENATE("'2018-12 (Д)'!Q",TEXT(MATCH($C17,'2018-12 (Д)'!$C$2:$C$100,0)+1,0)))="Н/Д",INDIRECT(CONCATENATE("'2018-11 (Д)'!Q",TEXT(MATCH($C17,'2018-11 (Д)'!$C$2:$C$100,0)+1,0))))),"Н/Д",((INDIRECT(CONCATENATE("'2018-12 (Д)'!Q",TEXT(MATCH($C17,'2018-12 (Д)'!$C$2:$C$100,0)+1,0)))-INDIRECT(CONCATENATE("'2018-11 (Д)'!Q",TEXT(MATCH($C17,'2018-11 (Д)'!$C$2:$C$100,0)+1,0))))/INDIRECT(CONCATENATE("'2018-11 (Д)'!Q",TEXT(MATCH($C17,'2018-11 (Д)'!$C$2:$C$100,0)+1,0))))*100)</f>
        <v>-80.894140327753121</v>
      </c>
      <c r="EQ17" s="9"/>
      <c r="ER17" s="9">
        <f ca="1">IF(OR(INDIRECT(CONCATENATE("'2018-03 (Д)'!R",TEXT(MATCH($C17,'2018-03 (Д)'!$C$2:$C$100,0)+1,0)))="Н/Д",INDIRECT(CONCATENATE("'2018-02 (Д)'!R",TEXT(MATCH($C17,'2018-02 (Д)'!$C$2:$C$100,0)+1,0)))="Н/Д",AND(INDIRECT(CONCATENATE("'2018-03 (Д)'!R",TEXT(MATCH($C17,'2018-03 (Д)'!$C$2:$C$100,0)+1,0)))="Н/Д",INDIRECT(CONCATENATE("'2018-02 (Д)'!R",TEXT(MATCH($C17,'2018-02 (Д)'!$C$2:$C$100,0)+1,0))))),"Н/Д",((INDIRECT(CONCATENATE("'2018-03 (Д)'!R",TEXT(MATCH($C17,'2018-03 (Д)'!$C$2:$C$100,0)+1,0)))-INDIRECT(CONCATENATE("'2018-02 (Д)'!R",TEXT(MATCH($C17,'2018-02 (Д)'!$C$2:$C$100,0)+1,0))))/INDIRECT(CONCATENATE("'2018-02 (Д)'!R",TEXT(MATCH($C17,'2018-02 (Д)'!$C$2:$C$100,0)+1,0))))*100)</f>
        <v>189.87730110982736</v>
      </c>
      <c r="ES17" s="9">
        <f ca="1">IF(OR(INDIRECT(CONCATENATE("'2018-04 (Д)'!R",TEXT(MATCH($C17,'2018-04 (Д)'!$C$2:$C$100,0)+1,0)))="Н/Д",INDIRECT(CONCATENATE("'2018-03 (Д)'!R",TEXT(MATCH($C17,'2018-03 (Д)'!$C$2:$C$100,0)+1,0)))="Н/Д",AND(INDIRECT(CONCATENATE("'2018-04 (Д)'!R",TEXT(MATCH($C17,'2018-04 (Д)'!$C$2:$C$100,0)+1,0)))="Н/Д",INDIRECT(CONCATENATE("'2018-03 (Д)'!R",TEXT(MATCH($C17,'2018-03 (Д)'!$C$2:$C$100,0)+1,0))))),"Н/Д",((INDIRECT(CONCATENATE("'2018-04 (Д)'!R",TEXT(MATCH($C17,'2018-04 (Д)'!$C$2:$C$100,0)+1,0)))-INDIRECT(CONCATENATE("'2018-03 (Д)'!R",TEXT(MATCH($C17,'2018-03 (Д)'!$C$2:$C$100,0)+1,0))))/INDIRECT(CONCATENATE("'2018-03 (Д)'!R",TEXT(MATCH($C17,'2018-03 (Д)'!$C$2:$C$100,0)+1,0))))*100)</f>
        <v>-64.048997900636323</v>
      </c>
      <c r="ET17" s="9">
        <f ca="1">IF(OR(INDIRECT(CONCATENATE("'2018-05 (Д)'!R",TEXT(MATCH($C17,'2018-05 (Д)'!$C$2:$C$100,0)+1,0)))="Н/Д",INDIRECT(CONCATENATE("'2018-04 (Д)'!R",TEXT(MATCH($C17,'2018-04 (Д)'!$C$2:$C$100,0)+1,0)))="Н/Д",AND(INDIRECT(CONCATENATE("'2018-05 (Д)'!R",TEXT(MATCH($C17,'2018-05 (Д)'!$C$2:$C$100,0)+1,0)))="Н/Д",INDIRECT(CONCATENATE("'2018-04 (Д)'!R",TEXT(MATCH($C17,'2018-04 (Д)'!$C$2:$C$100,0)+1,0))))),"Н/Д",((INDIRECT(CONCATENATE("'2018-05 (Д)'!R",TEXT(MATCH($C17,'2018-05 (Д)'!$C$2:$C$100,0)+1,0)))-INDIRECT(CONCATENATE("'2018-04 (Д)'!R",TEXT(MATCH($C17,'2018-04 (Д)'!$C$2:$C$100,0)+1,0))))/INDIRECT(CONCATENATE("'2018-04 (Д)'!R",TEXT(MATCH($C17,'2018-04 (Д)'!$C$2:$C$100,0)+1,0))))*100)</f>
        <v>-27.281820158410248</v>
      </c>
      <c r="EU17" s="9">
        <f ca="1">IF(OR(INDIRECT(CONCATENATE("'2018-06 (Д)'!R",TEXT(MATCH($C17,'2018-06 (Д)'!$C$2:$C$100,0)+1,0)))="Н/Д",INDIRECT(CONCATENATE("'2018-05 (Д)'!R",TEXT(MATCH($C17,'2018-05 (Д)'!$C$2:$C$100,0)+1,0)))="Н/Д",AND(INDIRECT(CONCATENATE("'2018-06 (Д)'!R",TEXT(MATCH($C17,'2018-06 (Д)'!$C$2:$C$100,0)+1,0)))="Н/Д",INDIRECT(CONCATENATE("'2018-05 (Д)'!R",TEXT(MATCH($C17,'2018-05 (Д)'!$C$2:$C$100,0)+1,0))))),"Н/Д",((INDIRECT(CONCATENATE("'2018-06 (Д)'!R",TEXT(MATCH($C17,'2018-06 (Д)'!$C$2:$C$100,0)+1,0)))-INDIRECT(CONCATENATE("'2018-05 (Д)'!R",TEXT(MATCH($C17,'2018-05 (Д)'!$C$2:$C$100,0)+1,0))))/INDIRECT(CONCATENATE("'2018-05 (Д)'!R",TEXT(MATCH($C17,'2018-05 (Д)'!$C$2:$C$100,0)+1,0))))*100)</f>
        <v>112.48733307754928</v>
      </c>
      <c r="EV17" s="9">
        <f ca="1">IF(OR(INDIRECT(CONCATENATE("'2018-07 (Д)'!R",TEXT(MATCH($C17,'2018-07 (Д)'!$C$2:$C$100,0)+1,0)))="Н/Д",INDIRECT(CONCATENATE("'2018-06 (Д)'!R",TEXT(MATCH($C17,'2018-06 (Д)'!$C$2:$C$100,0)+1,0)))="Н/Д",AND(INDIRECT(CONCATENATE("'2018-07 (Д)'!R",TEXT(MATCH($C17,'2018-07 (Д)'!$C$2:$C$100,0)+1,0)))="Н/Д",INDIRECT(CONCATENATE("'2018-06 (Д)'!R",TEXT(MATCH($C17,'2018-06 (Д)'!$C$2:$C$100,0)+1,0))))),"Н/Д",((INDIRECT(CONCATENATE("'2018-07 (Д)'!R",TEXT(MATCH($C17,'2018-07 (Д)'!$C$2:$C$100,0)+1,0)))-INDIRECT(CONCATENATE("'2018-06 (Д)'!R",TEXT(MATCH($C17,'2018-06 (Д)'!$C$2:$C$100,0)+1,0))))/INDIRECT(CONCATENATE("'2018-06 (Д)'!R",TEXT(MATCH($C17,'2018-06 (Д)'!$C$2:$C$100,0)+1,0))))*100)</f>
        <v>-21.509194403173488</v>
      </c>
      <c r="EW17" s="9">
        <f ca="1">IF(OR(INDIRECT(CONCATENATE("'2018-08 (Д)'!R",TEXT(MATCH($C17,'2018-08 (Д)'!$C$2:$C$100,0)+1,0)))="Н/Д",INDIRECT(CONCATENATE("'2018-07 (Д)'!R",TEXT(MATCH($C17,'2018-07 (Д)'!$C$2:$C$100,0)+1,0)))="Н/Д",AND(INDIRECT(CONCATENATE("'2018-08 (Д)'!R",TEXT(MATCH($C17,'2018-08 (Д)'!$C$2:$C$100,0)+1,0)))="Н/Д",INDIRECT(CONCATENATE("'2018-07 (Д)'!R",TEXT(MATCH($C17,'2018-07 (Д)'!$C$2:$C$100,0)+1,0))))),"Н/Д",((INDIRECT(CONCATENATE("'2018-08 (Д)'!R",TEXT(MATCH($C17,'2018-08 (Д)'!$C$2:$C$100,0)+1,0)))-INDIRECT(CONCATENATE("'2018-07 (Д)'!R",TEXT(MATCH($C17,'2018-07 (Д)'!$C$2:$C$100,0)+1,0))))/INDIRECT(CONCATENATE("'2018-07 (Д)'!R",TEXT(MATCH($C17,'2018-07 (Д)'!$C$2:$C$100,0)+1,0))))*100)</f>
        <v>42.189033703013806</v>
      </c>
      <c r="EX17" s="9">
        <f ca="1">IF(OR(INDIRECT(CONCATENATE("'2018-09 (Д)'!R",TEXT(MATCH($C17,'2018-09 (Д)'!$C$2:$C$100,0)+1,0)))="Н/Д",INDIRECT(CONCATENATE("'2018-08 (Д)'!R",TEXT(MATCH($C17,'2018-08 (Д)'!$C$2:$C$100,0)+1,0)))="Н/Д",AND(INDIRECT(CONCATENATE("'2018-09 (Д)'!R",TEXT(MATCH($C17,'2018-09 (Д)'!$C$2:$C$100,0)+1,0)))="Н/Д",INDIRECT(CONCATENATE("'2018-08 (Д)'!R",TEXT(MATCH($C17,'2018-08 (Д)'!$C$2:$C$100,0)+1,0))))),"Н/Д",((INDIRECT(CONCATENATE("'2018-09 (Д)'!R",TEXT(MATCH($C17,'2018-09 (Д)'!$C$2:$C$100,0)+1,0)))-INDIRECT(CONCATENATE("'2018-08 (Д)'!R",TEXT(MATCH($C17,'2018-08 (Д)'!$C$2:$C$100,0)+1,0))))/INDIRECT(CONCATENATE("'2018-08 (Д)'!R",TEXT(MATCH($C17,'2018-08 (Д)'!$C$2:$C$100,0)+1,0))))*100)</f>
        <v>-30.035373368497975</v>
      </c>
      <c r="EY17" s="9">
        <f ca="1">IF(OR(INDIRECT(CONCATENATE("'2018-10 (Д)'!R",TEXT(MATCH($C17,'2018-10 (Д)'!$C$2:$C$100,0)+1,0)))="Н/Д",INDIRECT(CONCATENATE("'2018-09 (Д)'!R",TEXT(MATCH($C17,'2018-09 (Д)'!$C$2:$C$100,0)+1,0)))="Н/Д",AND(INDIRECT(CONCATENATE("'2018-10 (Д)'!R",TEXT(MATCH($C17,'2018-10 (Д)'!$C$2:$C$100,0)+1,0)))="Н/Д",INDIRECT(CONCATENATE("'2018-09 (Д)'!R",TEXT(MATCH($C17,'2018-09 (Д)'!$C$2:$C$100,0)+1,0))))),"Н/Д",((INDIRECT(CONCATENATE("'2018-10 (Д)'!R",TEXT(MATCH($C17,'2018-10 (Д)'!$C$2:$C$100,0)+1,0)))-INDIRECT(CONCATENATE("'2018-09 (Д)'!R",TEXT(MATCH($C17,'2018-09 (Д)'!$C$2:$C$100,0)+1,0))))/INDIRECT(CONCATENATE("'2018-09 (Д)'!R",TEXT(MATCH($C17,'2018-09 (Д)'!$C$2:$C$100,0)+1,0))))*100)</f>
        <v>-20.019996580095832</v>
      </c>
      <c r="EZ17" s="9">
        <f ca="1">IF(OR(INDIRECT(CONCATENATE("'2018-11 (Д)'!R",TEXT(MATCH($C17,'2018-11 (Д)'!$C$2:$C$100,0)+1,0)))="Н/Д",INDIRECT(CONCATENATE("'2018-10 (Д)'!R",TEXT(MATCH($C17,'2018-10 (Д)'!$C$2:$C$100,0)+1,0)))="Н/Д",AND(INDIRECT(CONCATENATE("'2018-11 (Д)'!R",TEXT(MATCH($C17,'2018-11 (Д)'!$C$2:$C$100,0)+1,0)))="Н/Д",INDIRECT(CONCATENATE("'2018-10 (Д)'!R",TEXT(MATCH($C17,'2018-10 (Д)'!$C$2:$C$100,0)+1,0))))),"Н/Д",((INDIRECT(CONCATENATE("'2018-11 (Д)'!R",TEXT(MATCH($C17,'2018-11 (Д)'!$C$2:$C$100,0)+1,0)))-INDIRECT(CONCATENATE("'2018-10 (Д)'!R",TEXT(MATCH($C17,'2018-10 (Д)'!$C$2:$C$100,0)+1,0))))/INDIRECT(CONCATENATE("'2018-10 (Д)'!R",TEXT(MATCH($C17,'2018-10 (Д)'!$C$2:$C$100,0)+1,0))))*100)</f>
        <v>-12.172968663033288</v>
      </c>
      <c r="FA17" s="9">
        <f ca="1">IF(OR(INDIRECT(CONCATENATE("'2018-12 (Д)'!R",TEXT(MATCH($C17,'2018-12 (Д)'!$C$2:$C$100,0)+1,0)))="Н/Д",INDIRECT(CONCATENATE("'2018-11 (Д)'!R",TEXT(MATCH($C17,'2018-11 (Д)'!$C$2:$C$100,0)+1,0)))="Н/Д",AND(INDIRECT(CONCATENATE("'2018-12 (Д)'!R",TEXT(MATCH($C17,'2018-12 (Д)'!$C$2:$C$100,0)+1,0)))="Н/Д",INDIRECT(CONCATENATE("'2018-11 (Д)'!R",TEXT(MATCH($C17,'2018-11 (Д)'!$C$2:$C$100,0)+1,0))))),"Н/Д",((INDIRECT(CONCATENATE("'2018-12 (Д)'!R",TEXT(MATCH($C17,'2018-12 (Д)'!$C$2:$C$100,0)+1,0)))-INDIRECT(CONCATENATE("'2018-11 (Д)'!R",TEXT(MATCH($C17,'2018-11 (Д)'!$C$2:$C$100,0)+1,0))))/INDIRECT(CONCATENATE("'2018-11 (Д)'!R",TEXT(MATCH($C17,'2018-11 (Д)'!$C$2:$C$100,0)+1,0))))*100)</f>
        <v>19.109443067692474</v>
      </c>
      <c r="FB17" s="9"/>
      <c r="FC17" s="9">
        <f ca="1">IF(OR(INDIRECT(CONCATENATE("'2018-03 (Д)'!S",TEXT(MATCH($C17,'2018-03 (Д)'!$C$2:$C$100,0)+1,0)))="Н/Д",INDIRECT(CONCATENATE("'2018-02 (Д)'!S",TEXT(MATCH($C17,'2018-02 (Д)'!$C$2:$C$100,0)+1,0)))="Н/Д",AND(INDIRECT(CONCATENATE("'2018-03 (Д)'!S",TEXT(MATCH($C17,'2018-03 (Д)'!$C$2:$C$100,0)+1,0)))="Н/Д",INDIRECT(CONCATENATE("'2018-02 (Д)'!S",TEXT(MATCH($C17,'2018-02 (Д)'!$C$2:$C$100,0)+1,0))))),"Н/Д",((INDIRECT(CONCATENATE("'2018-03 (Д)'!S",TEXT(MATCH($C17,'2018-03 (Д)'!$C$2:$C$100,0)+1,0)))-INDIRECT(CONCATENATE("'2018-02 (Д)'!S",TEXT(MATCH($C17,'2018-02 (Д)'!$C$2:$C$100,0)+1,0))))/INDIRECT(CONCATENATE("'2018-02 (Д)'!S",TEXT(MATCH($C17,'2018-02 (Д)'!$C$2:$C$100,0)+1,0))))*100)</f>
        <v>7.8594118473656938</v>
      </c>
      <c r="FD17" s="9">
        <f ca="1">IF(OR(INDIRECT(CONCATENATE("'2018-04 (Д)'!S",TEXT(MATCH($C17,'2018-04 (Д)'!$C$2:$C$100,0)+1,0)))="Н/Д",INDIRECT(CONCATENATE("'2018-03 (Д)'!S",TEXT(MATCH($C17,'2018-03 (Д)'!$C$2:$C$100,0)+1,0)))="Н/Д",AND(INDIRECT(CONCATENATE("'2018-04 (Д)'!S",TEXT(MATCH($C17,'2018-04 (Д)'!$C$2:$C$100,0)+1,0)))="Н/Д",INDIRECT(CONCATENATE("'2018-03 (Д)'!S",TEXT(MATCH($C17,'2018-03 (Д)'!$C$2:$C$100,0)+1,0))))),"Н/Д",((INDIRECT(CONCATENATE("'2018-04 (Д)'!S",TEXT(MATCH($C17,'2018-04 (Д)'!$C$2:$C$100,0)+1,0)))-INDIRECT(CONCATENATE("'2018-03 (Д)'!S",TEXT(MATCH($C17,'2018-03 (Д)'!$C$2:$C$100,0)+1,0))))/INDIRECT(CONCATENATE("'2018-03 (Д)'!S",TEXT(MATCH($C17,'2018-03 (Д)'!$C$2:$C$100,0)+1,0))))*100)</f>
        <v>75.17161073147436</v>
      </c>
      <c r="FE17" s="9">
        <f ca="1">IF(OR(INDIRECT(CONCATENATE("'2018-05 (Д)'!S",TEXT(MATCH($C17,'2018-05 (Д)'!$C$2:$C$100,0)+1,0)))="Н/Д",INDIRECT(CONCATENATE("'2018-04 (Д)'!S",TEXT(MATCH($C17,'2018-04 (Д)'!$C$2:$C$100,0)+1,0)))="Н/Д",AND(INDIRECT(CONCATENATE("'2018-05 (Д)'!S",TEXT(MATCH($C17,'2018-05 (Д)'!$C$2:$C$100,0)+1,0)))="Н/Д",INDIRECT(CONCATENATE("'2018-04 (Д)'!S",TEXT(MATCH($C17,'2018-04 (Д)'!$C$2:$C$100,0)+1,0))))),"Н/Д",((INDIRECT(CONCATENATE("'2018-05 (Д)'!S",TEXT(MATCH($C17,'2018-05 (Д)'!$C$2:$C$100,0)+1,0)))-INDIRECT(CONCATENATE("'2018-04 (Д)'!S",TEXT(MATCH($C17,'2018-04 (Д)'!$C$2:$C$100,0)+1,0))))/INDIRECT(CONCATENATE("'2018-04 (Д)'!S",TEXT(MATCH($C17,'2018-04 (Д)'!$C$2:$C$100,0)+1,0))))*100)</f>
        <v>19.496150344157929</v>
      </c>
      <c r="FF17" s="9">
        <f ca="1">IF(OR(INDIRECT(CONCATENATE("'2018-06 (Д)'!S",TEXT(MATCH($C17,'2018-06 (Д)'!$C$2:$C$100,0)+1,0)))="Н/Д",INDIRECT(CONCATENATE("'2018-05 (Д)'!S",TEXT(MATCH($C17,'2018-05 (Д)'!$C$2:$C$100,0)+1,0)))="Н/Д",AND(INDIRECT(CONCATENATE("'2018-06 (Д)'!S",TEXT(MATCH($C17,'2018-06 (Д)'!$C$2:$C$100,0)+1,0)))="Н/Д",INDIRECT(CONCATENATE("'2018-05 (Д)'!S",TEXT(MATCH($C17,'2018-05 (Д)'!$C$2:$C$100,0)+1,0))))),"Н/Д",((INDIRECT(CONCATENATE("'2018-06 (Д)'!S",TEXT(MATCH($C17,'2018-06 (Д)'!$C$2:$C$100,0)+1,0)))-INDIRECT(CONCATENATE("'2018-05 (Д)'!S",TEXT(MATCH($C17,'2018-05 (Д)'!$C$2:$C$100,0)+1,0))))/INDIRECT(CONCATENATE("'2018-05 (Д)'!S",TEXT(MATCH($C17,'2018-05 (Д)'!$C$2:$C$100,0)+1,0))))*100)</f>
        <v>24.081807636515105</v>
      </c>
      <c r="FG17" s="9">
        <f ca="1">IF(OR(INDIRECT(CONCATENATE("'2018-07 (Д)'!S",TEXT(MATCH($C17,'2018-07 (Д)'!$C$2:$C$100,0)+1,0)))="Н/Д",INDIRECT(CONCATENATE("'2018-06 (Д)'!S",TEXT(MATCH($C17,'2018-06 (Д)'!$C$2:$C$100,0)+1,0)))="Н/Д",AND(INDIRECT(CONCATENATE("'2018-07 (Д)'!S",TEXT(MATCH($C17,'2018-07 (Д)'!$C$2:$C$100,0)+1,0)))="Н/Д",INDIRECT(CONCATENATE("'2018-06 (Д)'!S",TEXT(MATCH($C17,'2018-06 (Д)'!$C$2:$C$100,0)+1,0))))),"Н/Д",((INDIRECT(CONCATENATE("'2018-07 (Д)'!S",TEXT(MATCH($C17,'2018-07 (Д)'!$C$2:$C$100,0)+1,0)))-INDIRECT(CONCATENATE("'2018-06 (Д)'!S",TEXT(MATCH($C17,'2018-06 (Д)'!$C$2:$C$100,0)+1,0))))/INDIRECT(CONCATENATE("'2018-06 (Д)'!S",TEXT(MATCH($C17,'2018-06 (Д)'!$C$2:$C$100,0)+1,0))))*100)</f>
        <v>-29.304400071929866</v>
      </c>
      <c r="FH17" s="9">
        <f ca="1">IF(OR(INDIRECT(CONCATENATE("'2018-08 (Д)'!S",TEXT(MATCH($C17,'2018-08 (Д)'!$C$2:$C$100,0)+1,0)))="Н/Д",INDIRECT(CONCATENATE("'2018-07 (Д)'!S",TEXT(MATCH($C17,'2018-07 (Д)'!$C$2:$C$100,0)+1,0)))="Н/Д",AND(INDIRECT(CONCATENATE("'2018-08 (Д)'!S",TEXT(MATCH($C17,'2018-08 (Д)'!$C$2:$C$100,0)+1,0)))="Н/Д",INDIRECT(CONCATENATE("'2018-07 (Д)'!S",TEXT(MATCH($C17,'2018-07 (Д)'!$C$2:$C$100,0)+1,0))))),"Н/Д",((INDIRECT(CONCATENATE("'2018-08 (Д)'!S",TEXT(MATCH($C17,'2018-08 (Д)'!$C$2:$C$100,0)+1,0)))-INDIRECT(CONCATENATE("'2018-07 (Д)'!S",TEXT(MATCH($C17,'2018-07 (Д)'!$C$2:$C$100,0)+1,0))))/INDIRECT(CONCATENATE("'2018-07 (Д)'!S",TEXT(MATCH($C17,'2018-07 (Д)'!$C$2:$C$100,0)+1,0))))*100)</f>
        <v>-3.852731222413984</v>
      </c>
      <c r="FI17" s="9">
        <f ca="1">IF(OR(INDIRECT(CONCATENATE("'2018-09 (Д)'!S",TEXT(MATCH($C17,'2018-09 (Д)'!$C$2:$C$100,0)+1,0)))="Н/Д",INDIRECT(CONCATENATE("'2018-08 (Д)'!S",TEXT(MATCH($C17,'2018-08 (Д)'!$C$2:$C$100,0)+1,0)))="Н/Д",AND(INDIRECT(CONCATENATE("'2018-09 (Д)'!S",TEXT(MATCH($C17,'2018-09 (Д)'!$C$2:$C$100,0)+1,0)))="Н/Д",INDIRECT(CONCATENATE("'2018-08 (Д)'!S",TEXT(MATCH($C17,'2018-08 (Д)'!$C$2:$C$100,0)+1,0))))),"Н/Д",((INDIRECT(CONCATENATE("'2018-09 (Д)'!S",TEXT(MATCH($C17,'2018-09 (Д)'!$C$2:$C$100,0)+1,0)))-INDIRECT(CONCATENATE("'2018-08 (Д)'!S",TEXT(MATCH($C17,'2018-08 (Д)'!$C$2:$C$100,0)+1,0))))/INDIRECT(CONCATENATE("'2018-08 (Д)'!S",TEXT(MATCH($C17,'2018-08 (Д)'!$C$2:$C$100,0)+1,0))))*100)</f>
        <v>-30.414082654535086</v>
      </c>
      <c r="FJ17" s="9">
        <f ca="1">IF(OR(INDIRECT(CONCATENATE("'2018-10 (Д)'!S",TEXT(MATCH($C17,'2018-10 (Д)'!$C$2:$C$100,0)+1,0)))="Н/Д",INDIRECT(CONCATENATE("'2018-09 (Д)'!S",TEXT(MATCH($C17,'2018-09 (Д)'!$C$2:$C$100,0)+1,0)))="Н/Д",AND(INDIRECT(CONCATENATE("'2018-10 (Д)'!S",TEXT(MATCH($C17,'2018-10 (Д)'!$C$2:$C$100,0)+1,0)))="Н/Д",INDIRECT(CONCATENATE("'2018-09 (Д)'!S",TEXT(MATCH($C17,'2018-09 (Д)'!$C$2:$C$100,0)+1,0))))),"Н/Д",((INDIRECT(CONCATENATE("'2018-10 (Д)'!S",TEXT(MATCH($C17,'2018-10 (Д)'!$C$2:$C$100,0)+1,0)))-INDIRECT(CONCATENATE("'2018-09 (Д)'!S",TEXT(MATCH($C17,'2018-09 (Д)'!$C$2:$C$100,0)+1,0))))/INDIRECT(CONCATENATE("'2018-09 (Д)'!S",TEXT(MATCH($C17,'2018-09 (Д)'!$C$2:$C$100,0)+1,0))))*100)</f>
        <v>14.977078730879509</v>
      </c>
      <c r="FK17" s="9">
        <f ca="1">IF(OR(INDIRECT(CONCATENATE("'2018-11 (Д)'!S",TEXT(MATCH($C17,'2018-11 (Д)'!$C$2:$C$100,0)+1,0)))="Н/Д",INDIRECT(CONCATENATE("'2018-10 (Д)'!S",TEXT(MATCH($C17,'2018-10 (Д)'!$C$2:$C$100,0)+1,0)))="Н/Д",AND(INDIRECT(CONCATENATE("'2018-11 (Д)'!S",TEXT(MATCH($C17,'2018-11 (Д)'!$C$2:$C$100,0)+1,0)))="Н/Д",INDIRECT(CONCATENATE("'2018-10 (Д)'!S",TEXT(MATCH($C17,'2018-10 (Д)'!$C$2:$C$100,0)+1,0))))),"Н/Д",((INDIRECT(CONCATENATE("'2018-11 (Д)'!S",TEXT(MATCH($C17,'2018-11 (Д)'!$C$2:$C$100,0)+1,0)))-INDIRECT(CONCATENATE("'2018-10 (Д)'!S",TEXT(MATCH($C17,'2018-10 (Д)'!$C$2:$C$100,0)+1,0))))/INDIRECT(CONCATENATE("'2018-10 (Д)'!S",TEXT(MATCH($C17,'2018-10 (Д)'!$C$2:$C$100,0)+1,0))))*100)</f>
        <v>-19.958158674593712</v>
      </c>
      <c r="FL17" s="9">
        <f ca="1">IF(OR(INDIRECT(CONCATENATE("'2018-12 (Д)'!S",TEXT(MATCH($C17,'2018-12 (Д)'!$C$2:$C$100,0)+1,0)))="Н/Д",INDIRECT(CONCATENATE("'2018-11 (Д)'!S",TEXT(MATCH($C17,'2018-11 (Д)'!$C$2:$C$100,0)+1,0)))="Н/Д",AND(INDIRECT(CONCATENATE("'2018-12 (Д)'!S",TEXT(MATCH($C17,'2018-12 (Д)'!$C$2:$C$100,0)+1,0)))="Н/Д",INDIRECT(CONCATENATE("'2018-11 (Д)'!S",TEXT(MATCH($C17,'2018-11 (Д)'!$C$2:$C$100,0)+1,0))))),"Н/Д",((INDIRECT(CONCATENATE("'2018-12 (Д)'!S",TEXT(MATCH($C17,'2018-12 (Д)'!$C$2:$C$100,0)+1,0)))-INDIRECT(CONCATENATE("'2018-11 (Д)'!S",TEXT(MATCH($C17,'2018-11 (Д)'!$C$2:$C$100,0)+1,0))))/INDIRECT(CONCATENATE("'2018-11 (Д)'!S",TEXT(MATCH($C17,'2018-11 (Д)'!$C$2:$C$100,0)+1,0))))*100)</f>
        <v>4.2255423904189664</v>
      </c>
      <c r="FM17" s="9"/>
      <c r="FN17" s="9">
        <f ca="1">IF(OR(INDIRECT(CONCATENATE("'2018-03 (Д)'!T",TEXT(MATCH($C17,'2018-03 (Д)'!$C$2:$C$100,0)+1,0)))="Н/Д",INDIRECT(CONCATENATE("'2018-02 (Д)'!T",TEXT(MATCH($C17,'2018-02 (Д)'!$C$2:$C$100,0)+1,0)))="Н/Д",AND(INDIRECT(CONCATENATE("'2018-03 (Д)'!T",TEXT(MATCH($C17,'2018-03 (Д)'!$C$2:$C$100,0)+1,0)))="Н/Д",INDIRECT(CONCATENATE("'2018-02 (Д)'!T",TEXT(MATCH($C17,'2018-02 (Д)'!$C$2:$C$100,0)+1,0))))),"Н/Д",((INDIRECT(CONCATENATE("'2018-03 (Д)'!T",TEXT(MATCH($C17,'2018-03 (Д)'!$C$2:$C$100,0)+1,0)))-INDIRECT(CONCATENATE("'2018-02 (Д)'!T",TEXT(MATCH($C17,'2018-02 (Д)'!$C$2:$C$100,0)+1,0))))/INDIRECT(CONCATENATE("'2018-02 (Д)'!T",TEXT(MATCH($C17,'2018-02 (Д)'!$C$2:$C$100,0)+1,0))))*100)</f>
        <v>19.681711428935909</v>
      </c>
      <c r="FO17" s="9">
        <f ca="1">IF(OR(INDIRECT(CONCATENATE("'2018-04 (Д)'!T",TEXT(MATCH($C17,'2018-04 (Д)'!$C$2:$C$100,0)+1,0)))="Н/Д",INDIRECT(CONCATENATE("'2018-03 (Д)'!T",TEXT(MATCH($C17,'2018-03 (Д)'!$C$2:$C$100,0)+1,0)))="Н/Д",AND(INDIRECT(CONCATENATE("'2018-04 (Д)'!T",TEXT(MATCH($C17,'2018-04 (Д)'!$C$2:$C$100,0)+1,0)))="Н/Д",INDIRECT(CONCATENATE("'2018-03 (Д)'!T",TEXT(MATCH($C17,'2018-03 (Д)'!$C$2:$C$100,0)+1,0))))),"Н/Д",((INDIRECT(CONCATENATE("'2018-04 (Д)'!T",TEXT(MATCH($C17,'2018-04 (Д)'!$C$2:$C$100,0)+1,0)))-INDIRECT(CONCATENATE("'2018-03 (Д)'!T",TEXT(MATCH($C17,'2018-03 (Д)'!$C$2:$C$100,0)+1,0))))/INDIRECT(CONCATENATE("'2018-03 (Д)'!T",TEXT(MATCH($C17,'2018-03 (Д)'!$C$2:$C$100,0)+1,0))))*100)</f>
        <v>12.84983341792589</v>
      </c>
      <c r="FP17" s="9">
        <f ca="1">IF(OR(INDIRECT(CONCATENATE("'2018-05 (Д)'!T",TEXT(MATCH($C17,'2018-05 (Д)'!$C$2:$C$100,0)+1,0)))="Н/Д",INDIRECT(CONCATENATE("'2018-04 (Д)'!T",TEXT(MATCH($C17,'2018-04 (Д)'!$C$2:$C$100,0)+1,0)))="Н/Д",AND(INDIRECT(CONCATENATE("'2018-05 (Д)'!T",TEXT(MATCH($C17,'2018-05 (Д)'!$C$2:$C$100,0)+1,0)))="Н/Д",INDIRECT(CONCATENATE("'2018-04 (Д)'!T",TEXT(MATCH($C17,'2018-04 (Д)'!$C$2:$C$100,0)+1,0))))),"Н/Д",((INDIRECT(CONCATENATE("'2018-05 (Д)'!T",TEXT(MATCH($C17,'2018-05 (Д)'!$C$2:$C$100,0)+1,0)))-INDIRECT(CONCATENATE("'2018-04 (Д)'!T",TEXT(MATCH($C17,'2018-04 (Д)'!$C$2:$C$100,0)+1,0))))/INDIRECT(CONCATENATE("'2018-04 (Д)'!T",TEXT(MATCH($C17,'2018-04 (Д)'!$C$2:$C$100,0)+1,0))))*100)</f>
        <v>-6.3639624880626942</v>
      </c>
      <c r="FQ17" s="9">
        <f ca="1">IF(OR(INDIRECT(CONCATENATE("'2018-06 (Д)'!T",TEXT(MATCH($C17,'2018-06 (Д)'!$C$2:$C$100,0)+1,0)))="Н/Д",INDIRECT(CONCATENATE("'2018-05 (Д)'!T",TEXT(MATCH($C17,'2018-05 (Д)'!$C$2:$C$100,0)+1,0)))="Н/Д",AND(INDIRECT(CONCATENATE("'2018-06 (Д)'!T",TEXT(MATCH($C17,'2018-06 (Д)'!$C$2:$C$100,0)+1,0)))="Н/Д",INDIRECT(CONCATENATE("'2018-05 (Д)'!T",TEXT(MATCH($C17,'2018-05 (Д)'!$C$2:$C$100,0)+1,0))))),"Н/Д",((INDIRECT(CONCATENATE("'2018-06 (Д)'!T",TEXT(MATCH($C17,'2018-06 (Д)'!$C$2:$C$100,0)+1,0)))-INDIRECT(CONCATENATE("'2018-05 (Д)'!T",TEXT(MATCH($C17,'2018-05 (Д)'!$C$2:$C$100,0)+1,0))))/INDIRECT(CONCATENATE("'2018-05 (Д)'!T",TEXT(MATCH($C17,'2018-05 (Д)'!$C$2:$C$100,0)+1,0))))*100)</f>
        <v>17.483918297231135</v>
      </c>
      <c r="FR17" s="9">
        <f ca="1">IF(OR(INDIRECT(CONCATENATE("'2018-07 (Д)'!T",TEXT(MATCH($C17,'2018-07 (Д)'!$C$2:$C$100,0)+1,0)))="Н/Д",INDIRECT(CONCATENATE("'2018-06 (Д)'!T",TEXT(MATCH($C17,'2018-06 (Д)'!$C$2:$C$100,0)+1,0)))="Н/Д",AND(INDIRECT(CONCATENATE("'2018-07 (Д)'!T",TEXT(MATCH($C17,'2018-07 (Д)'!$C$2:$C$100,0)+1,0)))="Н/Д",INDIRECT(CONCATENATE("'2018-06 (Д)'!T",TEXT(MATCH($C17,'2018-06 (Д)'!$C$2:$C$100,0)+1,0))))),"Н/Д",((INDIRECT(CONCATENATE("'2018-07 (Д)'!T",TEXT(MATCH($C17,'2018-07 (Д)'!$C$2:$C$100,0)+1,0)))-INDIRECT(CONCATENATE("'2018-06 (Д)'!T",TEXT(MATCH($C17,'2018-06 (Д)'!$C$2:$C$100,0)+1,0))))/INDIRECT(CONCATENATE("'2018-06 (Д)'!T",TEXT(MATCH($C17,'2018-06 (Д)'!$C$2:$C$100,0)+1,0))))*100)</f>
        <v>-5.4891322266573095</v>
      </c>
      <c r="FS17" s="9">
        <f ca="1">IF(OR(INDIRECT(CONCATENATE("'2018-08 (Д)'!T",TEXT(MATCH($C17,'2018-08 (Д)'!$C$2:$C$100,0)+1,0)))="Н/Д",INDIRECT(CONCATENATE("'2018-07 (Д)'!T",TEXT(MATCH($C17,'2018-07 (Д)'!$C$2:$C$100,0)+1,0)))="Н/Д",AND(INDIRECT(CONCATENATE("'2018-08 (Д)'!T",TEXT(MATCH($C17,'2018-08 (Д)'!$C$2:$C$100,0)+1,0)))="Н/Д",INDIRECT(CONCATENATE("'2018-07 (Д)'!T",TEXT(MATCH($C17,'2018-07 (Д)'!$C$2:$C$100,0)+1,0))))),"Н/Д",((INDIRECT(CONCATENATE("'2018-08 (Д)'!T",TEXT(MATCH($C17,'2018-08 (Д)'!$C$2:$C$100,0)+1,0)))-INDIRECT(CONCATENATE("'2018-07 (Д)'!T",TEXT(MATCH($C17,'2018-07 (Д)'!$C$2:$C$100,0)+1,0))))/INDIRECT(CONCATENATE("'2018-07 (Д)'!T",TEXT(MATCH($C17,'2018-07 (Д)'!$C$2:$C$100,0)+1,0))))*100)</f>
        <v>-2.1961247007030926</v>
      </c>
      <c r="FT17" s="9">
        <f ca="1">IF(OR(INDIRECT(CONCATENATE("'2018-09 (Д)'!T",TEXT(MATCH($C17,'2018-09 (Д)'!$C$2:$C$100,0)+1,0)))="Н/Д",INDIRECT(CONCATENATE("'2018-08 (Д)'!T",TEXT(MATCH($C17,'2018-08 (Д)'!$C$2:$C$100,0)+1,0)))="Н/Д",AND(INDIRECT(CONCATENATE("'2018-09 (Д)'!T",TEXT(MATCH($C17,'2018-09 (Д)'!$C$2:$C$100,0)+1,0)))="Н/Д",INDIRECT(CONCATENATE("'2018-08 (Д)'!T",TEXT(MATCH($C17,'2018-08 (Д)'!$C$2:$C$100,0)+1,0))))),"Н/Д",((INDIRECT(CONCATENATE("'2018-09 (Д)'!T",TEXT(MATCH($C17,'2018-09 (Д)'!$C$2:$C$100,0)+1,0)))-INDIRECT(CONCATENATE("'2018-08 (Д)'!T",TEXT(MATCH($C17,'2018-08 (Д)'!$C$2:$C$100,0)+1,0))))/INDIRECT(CONCATENATE("'2018-08 (Д)'!T",TEXT(MATCH($C17,'2018-08 (Д)'!$C$2:$C$100,0)+1,0))))*100)</f>
        <v>-2.8812385097324777</v>
      </c>
      <c r="FU17" s="9">
        <f ca="1">IF(OR(INDIRECT(CONCATENATE("'2018-10 (Д)'!T",TEXT(MATCH($C17,'2018-10 (Д)'!$C$2:$C$100,0)+1,0)))="Н/Д",INDIRECT(CONCATENATE("'2018-09 (Д)'!T",TEXT(MATCH($C17,'2018-09 (Д)'!$C$2:$C$100,0)+1,0)))="Н/Д",AND(INDIRECT(CONCATENATE("'2018-10 (Д)'!T",TEXT(MATCH($C17,'2018-10 (Д)'!$C$2:$C$100,0)+1,0)))="Н/Д",INDIRECT(CONCATENATE("'2018-09 (Д)'!T",TEXT(MATCH($C17,'2018-09 (Д)'!$C$2:$C$100,0)+1,0))))),"Н/Д",((INDIRECT(CONCATENATE("'2018-10 (Д)'!T",TEXT(MATCH($C17,'2018-10 (Д)'!$C$2:$C$100,0)+1,0)))-INDIRECT(CONCATENATE("'2018-09 (Д)'!T",TEXT(MATCH($C17,'2018-09 (Д)'!$C$2:$C$100,0)+1,0))))/INDIRECT(CONCATENATE("'2018-09 (Д)'!T",TEXT(MATCH($C17,'2018-09 (Д)'!$C$2:$C$100,0)+1,0))))*100)</f>
        <v>-7.3303375342578514</v>
      </c>
      <c r="FV17" s="9">
        <f ca="1">IF(OR(INDIRECT(CONCATENATE("'2018-11 (Д)'!T",TEXT(MATCH($C17,'2018-11 (Д)'!$C$2:$C$100,0)+1,0)))="Н/Д",INDIRECT(CONCATENATE("'2018-10 (Д)'!T",TEXT(MATCH($C17,'2018-10 (Д)'!$C$2:$C$100,0)+1,0)))="Н/Д",AND(INDIRECT(CONCATENATE("'2018-11 (Д)'!T",TEXT(MATCH($C17,'2018-11 (Д)'!$C$2:$C$100,0)+1,0)))="Н/Д",INDIRECT(CONCATENATE("'2018-10 (Д)'!T",TEXT(MATCH($C17,'2018-10 (Д)'!$C$2:$C$100,0)+1,0))))),"Н/Д",((INDIRECT(CONCATENATE("'2018-11 (Д)'!T",TEXT(MATCH($C17,'2018-11 (Д)'!$C$2:$C$100,0)+1,0)))-INDIRECT(CONCATENATE("'2018-10 (Д)'!T",TEXT(MATCH($C17,'2018-10 (Д)'!$C$2:$C$100,0)+1,0))))/INDIRECT(CONCATENATE("'2018-10 (Д)'!T",TEXT(MATCH($C17,'2018-10 (Д)'!$C$2:$C$100,0)+1,0))))*100)</f>
        <v>26.722433121267049</v>
      </c>
      <c r="FW17" s="9">
        <f ca="1">IF(OR(INDIRECT(CONCATENATE("'2018-12 (Д)'!T",TEXT(MATCH($C17,'2018-12 (Д)'!$C$2:$C$100,0)+1,0)))="Н/Д",INDIRECT(CONCATENATE("'2018-11 (Д)'!T",TEXT(MATCH($C17,'2018-11 (Д)'!$C$2:$C$100,0)+1,0)))="Н/Д",AND(INDIRECT(CONCATENATE("'2018-12 (Д)'!T",TEXT(MATCH($C17,'2018-12 (Д)'!$C$2:$C$100,0)+1,0)))="Н/Д",INDIRECT(CONCATENATE("'2018-11 (Д)'!T",TEXT(MATCH($C17,'2018-11 (Д)'!$C$2:$C$100,0)+1,0))))),"Н/Д",((INDIRECT(CONCATENATE("'2018-12 (Д)'!T",TEXT(MATCH($C17,'2018-12 (Д)'!$C$2:$C$100,0)+1,0)))-INDIRECT(CONCATENATE("'2018-11 (Д)'!T",TEXT(MATCH($C17,'2018-11 (Д)'!$C$2:$C$100,0)+1,0))))/INDIRECT(CONCATENATE("'2018-11 (Д)'!T",TEXT(MATCH($C17,'2018-11 (Д)'!$C$2:$C$100,0)+1,0))))*100)</f>
        <v>-17.572857733877711</v>
      </c>
      <c r="FX17" s="9"/>
      <c r="FY17" s="9">
        <f ca="1">IF(OR(INDIRECT(CONCATENATE("'2018-03 (Д)'!U",TEXT(MATCH($C17,'2018-03 (Д)'!$C$2:$C$100,0)+1,0)))="Н/Д",INDIRECT(CONCATENATE("'2018-02 (Д)'!U",TEXT(MATCH($C17,'2018-02 (Д)'!$C$2:$C$100,0)+1,0)))="Н/Д",AND(INDIRECT(CONCATENATE("'2018-03 (Д)'!U",TEXT(MATCH($C17,'2018-03 (Д)'!$C$2:$C$100,0)+1,0)))="Н/Д",INDIRECT(CONCATENATE("'2018-02 (Д)'!U",TEXT(MATCH($C17,'2018-02 (Д)'!$C$2:$C$100,0)+1,0))))),"Н/Д",((INDIRECT(CONCATENATE("'2018-03 (Д)'!U",TEXT(MATCH($C17,'2018-03 (Д)'!$C$2:$C$100,0)+1,0)))-INDIRECT(CONCATENATE("'2018-02 (Д)'!U",TEXT(MATCH($C17,'2018-02 (Д)'!$C$2:$C$100,0)+1,0))))/INDIRECT(CONCATENATE("'2018-02 (Д)'!U",TEXT(MATCH($C17,'2018-02 (Д)'!$C$2:$C$100,0)+1,0))))*100)</f>
        <v>-546.00767673096721</v>
      </c>
      <c r="FZ17" s="9">
        <f ca="1">IF(OR(INDIRECT(CONCATENATE("'2018-04 (Д)'!U",TEXT(MATCH($C17,'2018-04 (Д)'!$C$2:$C$100,0)+1,0)))="Н/Д",INDIRECT(CONCATENATE("'2018-03 (Д)'!U",TEXT(MATCH($C17,'2018-03 (Д)'!$C$2:$C$100,0)+1,0)))="Н/Д",AND(INDIRECT(CONCATENATE("'2018-04 (Д)'!U",TEXT(MATCH($C17,'2018-04 (Д)'!$C$2:$C$100,0)+1,0)))="Н/Д",INDIRECT(CONCATENATE("'2018-03 (Д)'!U",TEXT(MATCH($C17,'2018-03 (Д)'!$C$2:$C$100,0)+1,0))))),"Н/Д",((INDIRECT(CONCATENATE("'2018-04 (Д)'!U",TEXT(MATCH($C17,'2018-04 (Д)'!$C$2:$C$100,0)+1,0)))-INDIRECT(CONCATENATE("'2018-03 (Д)'!U",TEXT(MATCH($C17,'2018-03 (Д)'!$C$2:$C$100,0)+1,0))))/INDIRECT(CONCATENATE("'2018-03 (Д)'!U",TEXT(MATCH($C17,'2018-03 (Д)'!$C$2:$C$100,0)+1,0))))*100)</f>
        <v>-22.169056662597853</v>
      </c>
      <c r="GA17" s="9">
        <f ca="1">IF(OR(INDIRECT(CONCATENATE("'2018-05 (Д)'!U",TEXT(MATCH($C17,'2018-05 (Д)'!$C$2:$C$100,0)+1,0)))="Н/Д",INDIRECT(CONCATENATE("'2018-04 (Д)'!U",TEXT(MATCH($C17,'2018-04 (Д)'!$C$2:$C$100,0)+1,0)))="Н/Д",AND(INDIRECT(CONCATENATE("'2018-05 (Д)'!U",TEXT(MATCH($C17,'2018-05 (Д)'!$C$2:$C$100,0)+1,0)))="Н/Д",INDIRECT(CONCATENATE("'2018-04 (Д)'!U",TEXT(MATCH($C17,'2018-04 (Д)'!$C$2:$C$100,0)+1,0))))),"Н/Д",((INDIRECT(CONCATENATE("'2018-05 (Д)'!U",TEXT(MATCH($C17,'2018-05 (Д)'!$C$2:$C$100,0)+1,0)))-INDIRECT(CONCATENATE("'2018-04 (Д)'!U",TEXT(MATCH($C17,'2018-04 (Д)'!$C$2:$C$100,0)+1,0))))/INDIRECT(CONCATENATE("'2018-04 (Д)'!U",TEXT(MATCH($C17,'2018-04 (Д)'!$C$2:$C$100,0)+1,0))))*100)</f>
        <v>164.80385723696784</v>
      </c>
      <c r="GB17" s="9">
        <f ca="1">IF(OR(INDIRECT(CONCATENATE("'2018-06 (Д)'!U",TEXT(MATCH($C17,'2018-06 (Д)'!$C$2:$C$100,0)+1,0)))="Н/Д",INDIRECT(CONCATENATE("'2018-05 (Д)'!U",TEXT(MATCH($C17,'2018-05 (Д)'!$C$2:$C$100,0)+1,0)))="Н/Д",AND(INDIRECT(CONCATENATE("'2018-06 (Д)'!U",TEXT(MATCH($C17,'2018-06 (Д)'!$C$2:$C$100,0)+1,0)))="Н/Д",INDIRECT(CONCATENATE("'2018-05 (Д)'!U",TEXT(MATCH($C17,'2018-05 (Д)'!$C$2:$C$100,0)+1,0))))),"Н/Д",((INDIRECT(CONCATENATE("'2018-06 (Д)'!U",TEXT(MATCH($C17,'2018-06 (Д)'!$C$2:$C$100,0)+1,0)))-INDIRECT(CONCATENATE("'2018-05 (Д)'!U",TEXT(MATCH($C17,'2018-05 (Д)'!$C$2:$C$100,0)+1,0))))/INDIRECT(CONCATENATE("'2018-05 (Д)'!U",TEXT(MATCH($C17,'2018-05 (Д)'!$C$2:$C$100,0)+1,0))))*100)</f>
        <v>408.7265405428239</v>
      </c>
      <c r="GC17" s="9">
        <f ca="1">IF(OR(INDIRECT(CONCATENATE("'2018-07 (Д)'!U",TEXT(MATCH($C17,'2018-07 (Д)'!$C$2:$C$100,0)+1,0)))="Н/Д",INDIRECT(CONCATENATE("'2018-06 (Д)'!U",TEXT(MATCH($C17,'2018-06 (Д)'!$C$2:$C$100,0)+1,0)))="Н/Д",AND(INDIRECT(CONCATENATE("'2018-07 (Д)'!U",TEXT(MATCH($C17,'2018-07 (Д)'!$C$2:$C$100,0)+1,0)))="Н/Д",INDIRECT(CONCATENATE("'2018-06 (Д)'!U",TEXT(MATCH($C17,'2018-06 (Д)'!$C$2:$C$100,0)+1,0))))),"Н/Д",((INDIRECT(CONCATENATE("'2018-07 (Д)'!U",TEXT(MATCH($C17,'2018-07 (Д)'!$C$2:$C$100,0)+1,0)))-INDIRECT(CONCATENATE("'2018-06 (Д)'!U",TEXT(MATCH($C17,'2018-06 (Д)'!$C$2:$C$100,0)+1,0))))/INDIRECT(CONCATENATE("'2018-06 (Д)'!U",TEXT(MATCH($C17,'2018-06 (Д)'!$C$2:$C$100,0)+1,0))))*100)</f>
        <v>-45.154606856762506</v>
      </c>
      <c r="GD17" s="9">
        <f ca="1">IF(OR(INDIRECT(CONCATENATE("'2018-08 (Д)'!U",TEXT(MATCH($C17,'2018-08 (Д)'!$C$2:$C$100,0)+1,0)))="Н/Д",INDIRECT(CONCATENATE("'2018-07 (Д)'!U",TEXT(MATCH($C17,'2018-07 (Д)'!$C$2:$C$100,0)+1,0)))="Н/Д",AND(INDIRECT(CONCATENATE("'2018-08 (Д)'!U",TEXT(MATCH($C17,'2018-08 (Д)'!$C$2:$C$100,0)+1,0)))="Н/Д",INDIRECT(CONCATENATE("'2018-07 (Д)'!U",TEXT(MATCH($C17,'2018-07 (Д)'!$C$2:$C$100,0)+1,0))))),"Н/Д",((INDIRECT(CONCATENATE("'2018-08 (Д)'!U",TEXT(MATCH($C17,'2018-08 (Д)'!$C$2:$C$100,0)+1,0)))-INDIRECT(CONCATENATE("'2018-07 (Д)'!U",TEXT(MATCH($C17,'2018-07 (Д)'!$C$2:$C$100,0)+1,0))))/INDIRECT(CONCATENATE("'2018-07 (Д)'!U",TEXT(MATCH($C17,'2018-07 (Д)'!$C$2:$C$100,0)+1,0))))*100)</f>
        <v>-67.014372930579498</v>
      </c>
      <c r="GE17" s="9">
        <f ca="1">IF(OR(INDIRECT(CONCATENATE("'2018-09 (Д)'!U",TEXT(MATCH($C17,'2018-09 (Д)'!$C$2:$C$100,0)+1,0)))="Н/Д",INDIRECT(CONCATENATE("'2018-08 (Д)'!U",TEXT(MATCH($C17,'2018-08 (Д)'!$C$2:$C$100,0)+1,0)))="Н/Д",AND(INDIRECT(CONCATENATE("'2018-09 (Д)'!U",TEXT(MATCH($C17,'2018-09 (Д)'!$C$2:$C$100,0)+1,0)))="Н/Д",INDIRECT(CONCATENATE("'2018-08 (Д)'!U",TEXT(MATCH($C17,'2018-08 (Д)'!$C$2:$C$100,0)+1,0))))),"Н/Д",((INDIRECT(CONCATENATE("'2018-09 (Д)'!U",TEXT(MATCH($C17,'2018-09 (Д)'!$C$2:$C$100,0)+1,0)))-INDIRECT(CONCATENATE("'2018-08 (Д)'!U",TEXT(MATCH($C17,'2018-08 (Д)'!$C$2:$C$100,0)+1,0))))/INDIRECT(CONCATENATE("'2018-08 (Д)'!U",TEXT(MATCH($C17,'2018-08 (Д)'!$C$2:$C$100,0)+1,0))))*100)</f>
        <v>395.51509252831892</v>
      </c>
      <c r="GF17" s="9">
        <f ca="1">IF(OR(INDIRECT(CONCATENATE("'2018-10 (Д)'!U",TEXT(MATCH($C17,'2018-10 (Д)'!$C$2:$C$100,0)+1,0)))="Н/Д",INDIRECT(CONCATENATE("'2018-09 (Д)'!U",TEXT(MATCH($C17,'2018-09 (Д)'!$C$2:$C$100,0)+1,0)))="Н/Д",AND(INDIRECT(CONCATENATE("'2018-10 (Д)'!U",TEXT(MATCH($C17,'2018-10 (Д)'!$C$2:$C$100,0)+1,0)))="Н/Д",INDIRECT(CONCATENATE("'2018-09 (Д)'!U",TEXT(MATCH($C17,'2018-09 (Д)'!$C$2:$C$100,0)+1,0))))),"Н/Д",((INDIRECT(CONCATENATE("'2018-10 (Д)'!U",TEXT(MATCH($C17,'2018-10 (Д)'!$C$2:$C$100,0)+1,0)))-INDIRECT(CONCATENATE("'2018-09 (Д)'!U",TEXT(MATCH($C17,'2018-09 (Д)'!$C$2:$C$100,0)+1,0))))/INDIRECT(CONCATENATE("'2018-09 (Д)'!U",TEXT(MATCH($C17,'2018-09 (Д)'!$C$2:$C$100,0)+1,0))))*100)</f>
        <v>76.346287094370652</v>
      </c>
      <c r="GG17" s="9">
        <f ca="1">IF(OR(INDIRECT(CONCATENATE("'2018-11 (Д)'!U",TEXT(MATCH($C17,'2018-11 (Д)'!$C$2:$C$100,0)+1,0)))="Н/Д",INDIRECT(CONCATENATE("'2018-10 (Д)'!U",TEXT(MATCH($C17,'2018-10 (Д)'!$C$2:$C$100,0)+1,0)))="Н/Д",AND(INDIRECT(CONCATENATE("'2018-11 (Д)'!U",TEXT(MATCH($C17,'2018-11 (Д)'!$C$2:$C$100,0)+1,0)))="Н/Д",INDIRECT(CONCATENATE("'2018-10 (Д)'!U",TEXT(MATCH($C17,'2018-10 (Д)'!$C$2:$C$100,0)+1,0))))),"Н/Д",((INDIRECT(CONCATENATE("'2018-11 (Д)'!U",TEXT(MATCH($C17,'2018-11 (Д)'!$C$2:$C$100,0)+1,0)))-INDIRECT(CONCATENATE("'2018-10 (Д)'!U",TEXT(MATCH($C17,'2018-10 (Д)'!$C$2:$C$100,0)+1,0))))/INDIRECT(CONCATENATE("'2018-10 (Д)'!U",TEXT(MATCH($C17,'2018-10 (Д)'!$C$2:$C$100,0)+1,0))))*100)</f>
        <v>-56.392655637256162</v>
      </c>
      <c r="GH17" s="9">
        <f ca="1">IF(OR(INDIRECT(CONCATENATE("'2018-12 (Д)'!U",TEXT(MATCH($C17,'2018-12 (Д)'!$C$2:$C$100,0)+1,0)))="Н/Д",INDIRECT(CONCATENATE("'2018-11 (Д)'!U",TEXT(MATCH($C17,'2018-11 (Д)'!$C$2:$C$100,0)+1,0)))="Н/Д",AND(INDIRECT(CONCATENATE("'2018-12 (Д)'!U",TEXT(MATCH($C17,'2018-12 (Д)'!$C$2:$C$100,0)+1,0)))="Н/Д",INDIRECT(CONCATENATE("'2018-11 (Д)'!U",TEXT(MATCH($C17,'2018-11 (Д)'!$C$2:$C$100,0)+1,0))))),"Н/Д",((INDIRECT(CONCATENATE("'2018-12 (Д)'!U",TEXT(MATCH($C17,'2018-12 (Д)'!$C$2:$C$100,0)+1,0)))-INDIRECT(CONCATENATE("'2018-11 (Д)'!U",TEXT(MATCH($C17,'2018-11 (Д)'!$C$2:$C$100,0)+1,0))))/INDIRECT(CONCATENATE("'2018-11 (Д)'!U",TEXT(MATCH($C17,'2018-11 (Д)'!$C$2:$C$100,0)+1,0))))*100)</f>
        <v>-72.748301017584822</v>
      </c>
      <c r="GI17" s="9"/>
      <c r="GJ17" s="9">
        <f ca="1">IF(OR(INDIRECT(CONCATENATE("'2018-03 (Д)'!V",TEXT(MATCH($C17,'2018-03 (Д)'!$C$2:$C$100,0)+1,0)))="Н/Д",INDIRECT(CONCATENATE("'2018-02 (Д)'!V",TEXT(MATCH($C17,'2018-02 (Д)'!$C$2:$C$100,0)+1,0)))="Н/Д",AND(INDIRECT(CONCATENATE("'2018-03 (Д)'!V",TEXT(MATCH($C17,'2018-03 (Д)'!$C$2:$C$100,0)+1,0)))="Н/Д",INDIRECT(CONCATENATE("'2018-02 (Д)'!V",TEXT(MATCH($C17,'2018-02 (Д)'!$C$2:$C$100,0)+1,0))))),"Н/Д",((INDIRECT(CONCATENATE("'2018-03 (Д)'!V",TEXT(MATCH($C17,'2018-03 (Д)'!$C$2:$C$100,0)+1,0)))-INDIRECT(CONCATENATE("'2018-02 (Д)'!V",TEXT(MATCH($C17,'2018-02 (Д)'!$C$2:$C$100,0)+1,0))))/INDIRECT(CONCATENATE("'2018-02 (Д)'!V",TEXT(MATCH($C17,'2018-02 (Д)'!$C$2:$C$100,0)+1,0))))*100)</f>
        <v>65.977720545543534</v>
      </c>
      <c r="GK17" s="9">
        <f ca="1">IF(OR(INDIRECT(CONCATENATE("'2018-04 (Д)'!V",TEXT(MATCH($C17,'2018-04 (Д)'!$C$2:$C$100,0)+1,0)))="Н/Д",INDIRECT(CONCATENATE("'2018-03 (Д)'!V",TEXT(MATCH($C17,'2018-03 (Д)'!$C$2:$C$100,0)+1,0)))="Н/Д",AND(INDIRECT(CONCATENATE("'2018-04 (Д)'!V",TEXT(MATCH($C17,'2018-04 (Д)'!$C$2:$C$100,0)+1,0)))="Н/Д",INDIRECT(CONCATENATE("'2018-03 (Д)'!V",TEXT(MATCH($C17,'2018-03 (Д)'!$C$2:$C$100,0)+1,0))))),"Н/Д",((INDIRECT(CONCATENATE("'2018-04 (Д)'!V",TEXT(MATCH($C17,'2018-04 (Д)'!$C$2:$C$100,0)+1,0)))-INDIRECT(CONCATENATE("'2018-03 (Д)'!V",TEXT(MATCH($C17,'2018-03 (Д)'!$C$2:$C$100,0)+1,0))))/INDIRECT(CONCATENATE("'2018-03 (Д)'!V",TEXT(MATCH($C17,'2018-03 (Д)'!$C$2:$C$100,0)+1,0))))*100)</f>
        <v>-22.830835954919685</v>
      </c>
      <c r="GL17" s="9">
        <f ca="1">IF(OR(INDIRECT(CONCATENATE("'2018-05 (Д)'!V",TEXT(MATCH($C17,'2018-05 (Д)'!$C$2:$C$100,0)+1,0)))="Н/Д",INDIRECT(CONCATENATE("'2018-04 (Д)'!V",TEXT(MATCH($C17,'2018-04 (Д)'!$C$2:$C$100,0)+1,0)))="Н/Д",AND(INDIRECT(CONCATENATE("'2018-05 (Д)'!V",TEXT(MATCH($C17,'2018-05 (Д)'!$C$2:$C$100,0)+1,0)))="Н/Д",INDIRECT(CONCATENATE("'2018-04 (Д)'!V",TEXT(MATCH($C17,'2018-04 (Д)'!$C$2:$C$100,0)+1,0))))),"Н/Д",((INDIRECT(CONCATENATE("'2018-05 (Д)'!V",TEXT(MATCH($C17,'2018-05 (Д)'!$C$2:$C$100,0)+1,0)))-INDIRECT(CONCATENATE("'2018-04 (Д)'!V",TEXT(MATCH($C17,'2018-04 (Д)'!$C$2:$C$100,0)+1,0))))/INDIRECT(CONCATENATE("'2018-04 (Д)'!V",TEXT(MATCH($C17,'2018-04 (Д)'!$C$2:$C$100,0)+1,0))))*100)</f>
        <v>50.832735483553016</v>
      </c>
      <c r="GM17" s="9">
        <f ca="1">IF(OR(INDIRECT(CONCATENATE("'2018-06 (Д)'!V",TEXT(MATCH($C17,'2018-06 (Д)'!$C$2:$C$100,0)+1,0)))="Н/Д",INDIRECT(CONCATENATE("'2018-05 (Д)'!V",TEXT(MATCH($C17,'2018-05 (Д)'!$C$2:$C$100,0)+1,0)))="Н/Д",AND(INDIRECT(CONCATENATE("'2018-06 (Д)'!V",TEXT(MATCH($C17,'2018-06 (Д)'!$C$2:$C$100,0)+1,0)))="Н/Д",INDIRECT(CONCATENATE("'2018-05 (Д)'!V",TEXT(MATCH($C17,'2018-05 (Д)'!$C$2:$C$100,0)+1,0))))),"Н/Д",((INDIRECT(CONCATENATE("'2018-06 (Д)'!V",TEXT(MATCH($C17,'2018-06 (Д)'!$C$2:$C$100,0)+1,0)))-INDIRECT(CONCATENATE("'2018-05 (Д)'!V",TEXT(MATCH($C17,'2018-05 (Д)'!$C$2:$C$100,0)+1,0))))/INDIRECT(CONCATENATE("'2018-05 (Д)'!V",TEXT(MATCH($C17,'2018-05 (Д)'!$C$2:$C$100,0)+1,0))))*100)</f>
        <v>29.787539710765127</v>
      </c>
      <c r="GN17" s="9">
        <f ca="1">IF(OR(INDIRECT(CONCATENATE("'2018-07 (Д)'!V",TEXT(MATCH($C17,'2018-07 (Д)'!$C$2:$C$100,0)+1,0)))="Н/Д",INDIRECT(CONCATENATE("'2018-06 (Д)'!V",TEXT(MATCH($C17,'2018-06 (Д)'!$C$2:$C$100,0)+1,0)))="Н/Д",AND(INDIRECT(CONCATENATE("'2018-07 (Д)'!V",TEXT(MATCH($C17,'2018-07 (Д)'!$C$2:$C$100,0)+1,0)))="Н/Д",INDIRECT(CONCATENATE("'2018-06 (Д)'!V",TEXT(MATCH($C17,'2018-06 (Д)'!$C$2:$C$100,0)+1,0))))),"Н/Д",((INDIRECT(CONCATENATE("'2018-07 (Д)'!V",TEXT(MATCH($C17,'2018-07 (Д)'!$C$2:$C$100,0)+1,0)))-INDIRECT(CONCATENATE("'2018-06 (Д)'!V",TEXT(MATCH($C17,'2018-06 (Д)'!$C$2:$C$100,0)+1,0))))/INDIRECT(CONCATENATE("'2018-06 (Д)'!V",TEXT(MATCH($C17,'2018-06 (Д)'!$C$2:$C$100,0)+1,0))))*100)</f>
        <v>-20.268656186631269</v>
      </c>
      <c r="GO17" s="9">
        <f ca="1">IF(OR(INDIRECT(CONCATENATE("'2018-08 (Д)'!V",TEXT(MATCH($C17,'2018-08 (Д)'!$C$2:$C$100,0)+1,0)))="Н/Д",INDIRECT(CONCATENATE("'2018-07 (Д)'!V",TEXT(MATCH($C17,'2018-07 (Д)'!$C$2:$C$100,0)+1,0)))="Н/Д",AND(INDIRECT(CONCATENATE("'2018-08 (Д)'!V",TEXT(MATCH($C17,'2018-08 (Д)'!$C$2:$C$100,0)+1,0)))="Н/Д",INDIRECT(CONCATENATE("'2018-07 (Д)'!V",TEXT(MATCH($C17,'2018-07 (Д)'!$C$2:$C$100,0)+1,0))))),"Н/Д",((INDIRECT(CONCATENATE("'2018-08 (Д)'!V",TEXT(MATCH($C17,'2018-08 (Д)'!$C$2:$C$100,0)+1,0)))-INDIRECT(CONCATENATE("'2018-07 (Д)'!V",TEXT(MATCH($C17,'2018-07 (Д)'!$C$2:$C$100,0)+1,0))))/INDIRECT(CONCATENATE("'2018-07 (Д)'!V",TEXT(MATCH($C17,'2018-07 (Д)'!$C$2:$C$100,0)+1,0))))*100)</f>
        <v>-27.146406586501108</v>
      </c>
      <c r="GP17" s="9">
        <f ca="1">IF(OR(INDIRECT(CONCATENATE("'2018-09 (Д)'!V",TEXT(MATCH($C17,'2018-09 (Д)'!$C$2:$C$100,0)+1,0)))="Н/Д",INDIRECT(CONCATENATE("'2018-08 (Д)'!V",TEXT(MATCH($C17,'2018-08 (Д)'!$C$2:$C$100,0)+1,0)))="Н/Д",AND(INDIRECT(CONCATENATE("'2018-09 (Д)'!V",TEXT(MATCH($C17,'2018-09 (Д)'!$C$2:$C$100,0)+1,0)))="Н/Д",INDIRECT(CONCATENATE("'2018-08 (Д)'!V",TEXT(MATCH($C17,'2018-08 (Д)'!$C$2:$C$100,0)+1,0))))),"Н/Д",((INDIRECT(CONCATENATE("'2018-09 (Д)'!V",TEXT(MATCH($C17,'2018-09 (Д)'!$C$2:$C$100,0)+1,0)))-INDIRECT(CONCATENATE("'2018-08 (Д)'!V",TEXT(MATCH($C17,'2018-08 (Д)'!$C$2:$C$100,0)+1,0))))/INDIRECT(CONCATENATE("'2018-08 (Д)'!V",TEXT(MATCH($C17,'2018-08 (Д)'!$C$2:$C$100,0)+1,0))))*100)</f>
        <v>34.515104929805545</v>
      </c>
      <c r="GQ17" s="9">
        <f ca="1">IF(OR(INDIRECT(CONCATENATE("'2018-10 (Д)'!V",TEXT(MATCH($C17,'2018-10 (Д)'!$C$2:$C$100,0)+1,0)))="Н/Д",INDIRECT(CONCATENATE("'2018-09 (Д)'!V",TEXT(MATCH($C17,'2018-09 (Д)'!$C$2:$C$100,0)+1,0)))="Н/Д",AND(INDIRECT(CONCATENATE("'2018-10 (Д)'!V",TEXT(MATCH($C17,'2018-10 (Д)'!$C$2:$C$100,0)+1,0)))="Н/Д",INDIRECT(CONCATENATE("'2018-09 (Д)'!V",TEXT(MATCH($C17,'2018-09 (Д)'!$C$2:$C$100,0)+1,0))))),"Н/Д",((INDIRECT(CONCATENATE("'2018-10 (Д)'!V",TEXT(MATCH($C17,'2018-10 (Д)'!$C$2:$C$100,0)+1,0)))-INDIRECT(CONCATENATE("'2018-09 (Д)'!V",TEXT(MATCH($C17,'2018-09 (Д)'!$C$2:$C$100,0)+1,0))))/INDIRECT(CONCATENATE("'2018-09 (Д)'!V",TEXT(MATCH($C17,'2018-09 (Д)'!$C$2:$C$100,0)+1,0))))*100)</f>
        <v>-17.092294689572231</v>
      </c>
      <c r="GR17" s="9">
        <f ca="1">IF(OR(INDIRECT(CONCATENATE("'2018-11 (Д)'!V",TEXT(MATCH($C17,'2018-11 (Д)'!$C$2:$C$100,0)+1,0)))="Н/Д",INDIRECT(CONCATENATE("'2018-10 (Д)'!V",TEXT(MATCH($C17,'2018-10 (Д)'!$C$2:$C$100,0)+1,0)))="Н/Д",AND(INDIRECT(CONCATENATE("'2018-11 (Д)'!V",TEXT(MATCH($C17,'2018-11 (Д)'!$C$2:$C$100,0)+1,0)))="Н/Д",INDIRECT(CONCATENATE("'2018-10 (Д)'!V",TEXT(MATCH($C17,'2018-10 (Д)'!$C$2:$C$100,0)+1,0))))),"Н/Д",((INDIRECT(CONCATENATE("'2018-11 (Д)'!V",TEXT(MATCH($C17,'2018-11 (Д)'!$C$2:$C$100,0)+1,0)))-INDIRECT(CONCATENATE("'2018-10 (Д)'!V",TEXT(MATCH($C17,'2018-10 (Д)'!$C$2:$C$100,0)+1,0))))/INDIRECT(CONCATENATE("'2018-10 (Д)'!V",TEXT(MATCH($C17,'2018-10 (Д)'!$C$2:$C$100,0)+1,0))))*100)</f>
        <v>-30.048229130649379</v>
      </c>
      <c r="GS17" s="9">
        <f ca="1">IF(OR(INDIRECT(CONCATENATE("'2018-12 (Д)'!V",TEXT(MATCH($C17,'2018-12 (Д)'!$C$2:$C$100,0)+1,0)))="Н/Д",INDIRECT(CONCATENATE("'2018-11 (Д)'!V",TEXT(MATCH($C17,'2018-11 (Д)'!$C$2:$C$100,0)+1,0)))="Н/Д",AND(INDIRECT(CONCATENATE("'2018-12 (Д)'!V",TEXT(MATCH($C17,'2018-12 (Д)'!$C$2:$C$100,0)+1,0)))="Н/Д",INDIRECT(CONCATENATE("'2018-11 (Д)'!V",TEXT(MATCH($C17,'2018-11 (Д)'!$C$2:$C$100,0)+1,0))))),"Н/Д",((INDIRECT(CONCATENATE("'2018-12 (Д)'!V",TEXT(MATCH($C17,'2018-12 (Д)'!$C$2:$C$100,0)+1,0)))-INDIRECT(CONCATENATE("'2018-11 (Д)'!V",TEXT(MATCH($C17,'2018-11 (Д)'!$C$2:$C$100,0)+1,0))))/INDIRECT(CONCATENATE("'2018-11 (Д)'!V",TEXT(MATCH($C17,'2018-11 (Д)'!$C$2:$C$100,0)+1,0))))*100)</f>
        <v>31.235468397923917</v>
      </c>
      <c r="GT17" s="9"/>
      <c r="GU17" s="9">
        <f ca="1">IF(OR(INDIRECT(CONCATENATE("'2018-03 (Д)'!W",TEXT(MATCH($C17,'2018-03 (Д)'!$C$2:$C$100,0)+1,0)))="Н/Д",INDIRECT(CONCATENATE("'2018-02 (Д)'!W",TEXT(MATCH($C17,'2018-02 (Д)'!$C$2:$C$100,0)+1,0)))="Н/Д",AND(INDIRECT(CONCATENATE("'2018-03 (Д)'!W",TEXT(MATCH($C17,'2018-03 (Д)'!$C$2:$C$100,0)+1,0)))="Н/Д",INDIRECT(CONCATENATE("'2018-02 (Д)'!W",TEXT(MATCH($C17,'2018-02 (Д)'!$C$2:$C$100,0)+1,0))))),"Н/Д",((INDIRECT(CONCATENATE("'2018-03 (Д)'!W",TEXT(MATCH($C17,'2018-03 (Д)'!$C$2:$C$100,0)+1,0)))-INDIRECT(CONCATENATE("'2018-02 (Д)'!W",TEXT(MATCH($C17,'2018-02 (Д)'!$C$2:$C$100,0)+1,0))))/INDIRECT(CONCATENATE("'2018-02 (Д)'!W",TEXT(MATCH($C17,'2018-02 (Д)'!$C$2:$C$100,0)+1,0))))*100)</f>
        <v>29.970759938153645</v>
      </c>
      <c r="GV17" s="9">
        <f ca="1">IF(OR(INDIRECT(CONCATENATE("'2018-04 (Д)'!W",TEXT(MATCH($C17,'2018-04 (Д)'!$C$2:$C$100,0)+1,0)))="Н/Д",INDIRECT(CONCATENATE("'2018-03 (Д)'!W",TEXT(MATCH($C17,'2018-03 (Д)'!$C$2:$C$100,0)+1,0)))="Н/Д",AND(INDIRECT(CONCATENATE("'2018-04 (Д)'!W",TEXT(MATCH($C17,'2018-04 (Д)'!$C$2:$C$100,0)+1,0)))="Н/Д",INDIRECT(CONCATENATE("'2018-03 (Д)'!W",TEXT(MATCH($C17,'2018-03 (Д)'!$C$2:$C$100,0)+1,0))))),"Н/Д",((INDIRECT(CONCATENATE("'2018-04 (Д)'!W",TEXT(MATCH($C17,'2018-04 (Д)'!$C$2:$C$100,0)+1,0)))-INDIRECT(CONCATENATE("'2018-03 (Д)'!W",TEXT(MATCH($C17,'2018-03 (Д)'!$C$2:$C$100,0)+1,0))))/INDIRECT(CONCATENATE("'2018-03 (Д)'!W",TEXT(MATCH($C17,'2018-03 (Д)'!$C$2:$C$100,0)+1,0))))*100)</f>
        <v>114.83148747840457</v>
      </c>
      <c r="GW17" s="9">
        <f ca="1">IF(OR(INDIRECT(CONCATENATE("'2018-05 (Д)'!W",TEXT(MATCH($C17,'2018-05 (Д)'!$C$2:$C$100,0)+1,0)))="Н/Д",INDIRECT(CONCATENATE("'2018-04 (Д)'!W",TEXT(MATCH($C17,'2018-04 (Д)'!$C$2:$C$100,0)+1,0)))="Н/Д",AND(INDIRECT(CONCATENATE("'2018-05 (Д)'!W",TEXT(MATCH($C17,'2018-05 (Д)'!$C$2:$C$100,0)+1,0)))="Н/Д",INDIRECT(CONCATENATE("'2018-04 (Д)'!W",TEXT(MATCH($C17,'2018-04 (Д)'!$C$2:$C$100,0)+1,0))))),"Н/Д",((INDIRECT(CONCATENATE("'2018-05 (Д)'!W",TEXT(MATCH($C17,'2018-05 (Д)'!$C$2:$C$100,0)+1,0)))-INDIRECT(CONCATENATE("'2018-04 (Д)'!W",TEXT(MATCH($C17,'2018-04 (Д)'!$C$2:$C$100,0)+1,0))))/INDIRECT(CONCATENATE("'2018-04 (Д)'!W",TEXT(MATCH($C17,'2018-04 (Д)'!$C$2:$C$100,0)+1,0))))*100)</f>
        <v>-13.396614342766188</v>
      </c>
      <c r="GX17" s="9">
        <f ca="1">IF(OR(INDIRECT(CONCATENATE("'2018-06 (Д)'!W",TEXT(MATCH($C17,'2018-06 (Д)'!$C$2:$C$100,0)+1,0)))="Н/Д",INDIRECT(CONCATENATE("'2018-05 (Д)'!W",TEXT(MATCH($C17,'2018-05 (Д)'!$C$2:$C$100,0)+1,0)))="Н/Д",AND(INDIRECT(CONCATENATE("'2018-06 (Д)'!W",TEXT(MATCH($C17,'2018-06 (Д)'!$C$2:$C$100,0)+1,0)))="Н/Д",INDIRECT(CONCATENATE("'2018-05 (Д)'!W",TEXT(MATCH($C17,'2018-05 (Д)'!$C$2:$C$100,0)+1,0))))),"Н/Д",((INDIRECT(CONCATENATE("'2018-06 (Д)'!W",TEXT(MATCH($C17,'2018-06 (Д)'!$C$2:$C$100,0)+1,0)))-INDIRECT(CONCATENATE("'2018-05 (Д)'!W",TEXT(MATCH($C17,'2018-05 (Д)'!$C$2:$C$100,0)+1,0))))/INDIRECT(CONCATENATE("'2018-05 (Д)'!W",TEXT(MATCH($C17,'2018-05 (Д)'!$C$2:$C$100,0)+1,0))))*100)</f>
        <v>-5.9891541367743502</v>
      </c>
      <c r="GY17" s="9">
        <f ca="1">IF(OR(INDIRECT(CONCATENATE("'2018-07 (Д)'!W",TEXT(MATCH($C17,'2018-07 (Д)'!$C$2:$C$100,0)+1,0)))="Н/Д",INDIRECT(CONCATENATE("'2018-06 (Д)'!W",TEXT(MATCH($C17,'2018-06 (Д)'!$C$2:$C$100,0)+1,0)))="Н/Д",AND(INDIRECT(CONCATENATE("'2018-07 (Д)'!W",TEXT(MATCH($C17,'2018-07 (Д)'!$C$2:$C$100,0)+1,0)))="Н/Д",INDIRECT(CONCATENATE("'2018-06 (Д)'!W",TEXT(MATCH($C17,'2018-06 (Д)'!$C$2:$C$100,0)+1,0))))),"Н/Д",((INDIRECT(CONCATENATE("'2018-07 (Д)'!W",TEXT(MATCH($C17,'2018-07 (Д)'!$C$2:$C$100,0)+1,0)))-INDIRECT(CONCATENATE("'2018-06 (Д)'!W",TEXT(MATCH($C17,'2018-06 (Д)'!$C$2:$C$100,0)+1,0))))/INDIRECT(CONCATENATE("'2018-06 (Д)'!W",TEXT(MATCH($C17,'2018-06 (Д)'!$C$2:$C$100,0)+1,0))))*100)</f>
        <v>-21.900266907100132</v>
      </c>
      <c r="GZ17" s="9">
        <f ca="1">IF(OR(INDIRECT(CONCATENATE("'2018-08 (Д)'!W",TEXT(MATCH($C17,'2018-08 (Д)'!$C$2:$C$100,0)+1,0)))="Н/Д",INDIRECT(CONCATENATE("'2018-07 (Д)'!W",TEXT(MATCH($C17,'2018-07 (Д)'!$C$2:$C$100,0)+1,0)))="Н/Д",AND(INDIRECT(CONCATENATE("'2018-08 (Д)'!W",TEXT(MATCH($C17,'2018-08 (Д)'!$C$2:$C$100,0)+1,0)))="Н/Д",INDIRECT(CONCATENATE("'2018-07 (Д)'!W",TEXT(MATCH($C17,'2018-07 (Д)'!$C$2:$C$100,0)+1,0))))),"Н/Д",((INDIRECT(CONCATENATE("'2018-08 (Д)'!W",TEXT(MATCH($C17,'2018-08 (Д)'!$C$2:$C$100,0)+1,0)))-INDIRECT(CONCATENATE("'2018-07 (Д)'!W",TEXT(MATCH($C17,'2018-07 (Д)'!$C$2:$C$100,0)+1,0))))/INDIRECT(CONCATENATE("'2018-07 (Д)'!W",TEXT(MATCH($C17,'2018-07 (Д)'!$C$2:$C$100,0)+1,0))))*100)</f>
        <v>66.359890279033408</v>
      </c>
      <c r="HA17" s="9">
        <f ca="1">IF(OR(INDIRECT(CONCATENATE("'2018-09 (Д)'!W",TEXT(MATCH($C17,'2018-09 (Д)'!$C$2:$C$100,0)+1,0)))="Н/Д",INDIRECT(CONCATENATE("'2018-08 (Д)'!W",TEXT(MATCH($C17,'2018-08 (Д)'!$C$2:$C$100,0)+1,0)))="Н/Д",AND(INDIRECT(CONCATENATE("'2018-09 (Д)'!W",TEXT(MATCH($C17,'2018-09 (Д)'!$C$2:$C$100,0)+1,0)))="Н/Д",INDIRECT(CONCATENATE("'2018-08 (Д)'!W",TEXT(MATCH($C17,'2018-08 (Д)'!$C$2:$C$100,0)+1,0))))),"Н/Д",((INDIRECT(CONCATENATE("'2018-09 (Д)'!W",TEXT(MATCH($C17,'2018-09 (Д)'!$C$2:$C$100,0)+1,0)))-INDIRECT(CONCATENATE("'2018-08 (Д)'!W",TEXT(MATCH($C17,'2018-08 (Д)'!$C$2:$C$100,0)+1,0))))/INDIRECT(CONCATENATE("'2018-08 (Д)'!W",TEXT(MATCH($C17,'2018-08 (Д)'!$C$2:$C$100,0)+1,0))))*100)</f>
        <v>-34.787348306523683</v>
      </c>
      <c r="HB17" s="9">
        <f ca="1">IF(OR(INDIRECT(CONCATENATE("'2018-10 (Д)'!W",TEXT(MATCH($C17,'2018-10 (Д)'!$C$2:$C$100,0)+1,0)))="Н/Д",INDIRECT(CONCATENATE("'2018-09 (Д)'!W",TEXT(MATCH($C17,'2018-09 (Д)'!$C$2:$C$100,0)+1,0)))="Н/Д",AND(INDIRECT(CONCATENATE("'2018-10 (Д)'!W",TEXT(MATCH($C17,'2018-10 (Д)'!$C$2:$C$100,0)+1,0)))="Н/Д",INDIRECT(CONCATENATE("'2018-09 (Д)'!W",TEXT(MATCH($C17,'2018-09 (Д)'!$C$2:$C$100,0)+1,0))))),"Н/Д",((INDIRECT(CONCATENATE("'2018-10 (Д)'!W",TEXT(MATCH($C17,'2018-10 (Д)'!$C$2:$C$100,0)+1,0)))-INDIRECT(CONCATENATE("'2018-09 (Д)'!W",TEXT(MATCH($C17,'2018-09 (Д)'!$C$2:$C$100,0)+1,0))))/INDIRECT(CONCATENATE("'2018-09 (Д)'!W",TEXT(MATCH($C17,'2018-09 (Д)'!$C$2:$C$100,0)+1,0))))*100)</f>
        <v>-30.553410999008651</v>
      </c>
      <c r="HC17" s="9">
        <f ca="1">IF(OR(INDIRECT(CONCATENATE("'2018-11 (Д)'!W",TEXT(MATCH($C17,'2018-11 (Д)'!$C$2:$C$100,0)+1,0)))="Н/Д",INDIRECT(CONCATENATE("'2018-10 (Д)'!W",TEXT(MATCH($C17,'2018-10 (Д)'!$C$2:$C$100,0)+1,0)))="Н/Д",AND(INDIRECT(CONCATENATE("'2018-11 (Д)'!W",TEXT(MATCH($C17,'2018-11 (Д)'!$C$2:$C$100,0)+1,0)))="Н/Д",INDIRECT(CONCATENATE("'2018-10 (Д)'!W",TEXT(MATCH($C17,'2018-10 (Д)'!$C$2:$C$100,0)+1,0))))),"Н/Д",((INDIRECT(CONCATENATE("'2018-11 (Д)'!W",TEXT(MATCH($C17,'2018-11 (Д)'!$C$2:$C$100,0)+1,0)))-INDIRECT(CONCATENATE("'2018-10 (Д)'!W",TEXT(MATCH($C17,'2018-10 (Д)'!$C$2:$C$100,0)+1,0))))/INDIRECT(CONCATENATE("'2018-10 (Д)'!W",TEXT(MATCH($C17,'2018-10 (Д)'!$C$2:$C$100,0)+1,0))))*100)</f>
        <v>152.98813490225439</v>
      </c>
      <c r="HD17" s="9">
        <f ca="1">IF(OR(INDIRECT(CONCATENATE("'2018-12 (Д)'!W",TEXT(MATCH($C17,'2018-12 (Д)'!$C$2:$C$100,0)+1,0)))="Н/Д",INDIRECT(CONCATENATE("'2018-11 (Д)'!W",TEXT(MATCH($C17,'2018-11 (Д)'!$C$2:$C$100,0)+1,0)))="Н/Д",AND(INDIRECT(CONCATENATE("'2018-12 (Д)'!W",TEXT(MATCH($C17,'2018-12 (Д)'!$C$2:$C$100,0)+1,0)))="Н/Д",INDIRECT(CONCATENATE("'2018-11 (Д)'!W",TEXT(MATCH($C17,'2018-11 (Д)'!$C$2:$C$100,0)+1,0))))),"Н/Д",((INDIRECT(CONCATENATE("'2018-12 (Д)'!W",TEXT(MATCH($C17,'2018-12 (Д)'!$C$2:$C$100,0)+1,0)))-INDIRECT(CONCATENATE("'2018-11 (Д)'!W",TEXT(MATCH($C17,'2018-11 (Д)'!$C$2:$C$100,0)+1,0))))/INDIRECT(CONCATENATE("'2018-11 (Д)'!W",TEXT(MATCH($C17,'2018-11 (Д)'!$C$2:$C$100,0)+1,0))))*100)</f>
        <v>-37.942237523395711</v>
      </c>
    </row>
    <row r="18" spans="1:212" x14ac:dyDescent="0.25">
      <c r="A18" s="2" t="s">
        <v>34</v>
      </c>
      <c r="B18" s="2" t="s">
        <v>38</v>
      </c>
      <c r="C18" s="15">
        <v>56000000</v>
      </c>
      <c r="D18" s="9"/>
      <c r="E18" s="9">
        <f ca="1">IF(OR(INDIRECT(CONCATENATE("'2018-03 (Д)'!E",TEXT(MATCH($C18,'2018-03 (Д)'!$C$2:$C$100,0)+1,0)))="Н/Д",INDIRECT(CONCATENATE("'2018-02 (Д)'!E",TEXT(MATCH($C18,'2018-02 (Д)'!$C$2:$C$100,0)+1,0)))="Н/Д",AND(INDIRECT(CONCATENATE("'2018-03 (Д)'!E",TEXT(MATCH($C18,'2018-03 (Д)'!$C$2:$C$100,0)+1,0)))="Н/Д",INDIRECT(CONCATENATE("'2018-02 (Д)'!E",TEXT(MATCH($C18,'2018-02 (Д)'!$C$2:$C$100,0)+1,0))))),"Н/Д",((INDIRECT(CONCATENATE("'2018-03 (Д)'!E",TEXT(MATCH($C18,'2018-03 (Д)'!$C$2:$C$100,0)+1,0)))-INDIRECT(CONCATENATE("'2018-02 (Д)'!E",TEXT(MATCH($C18,'2018-02 (Д)'!$C$2:$C$100,0)+1,0))))/INDIRECT(CONCATENATE("'2018-02 (Д)'!E",TEXT(MATCH($C18,'2018-02 (Д)'!$C$2:$C$100,0)+1,0))))*100)</f>
        <v>12.568557989660334</v>
      </c>
      <c r="F18" s="9">
        <f ca="1">IF(OR(INDIRECT(CONCATENATE("'2018-04 (Д)'!E",TEXT(MATCH($C18,'2018-04 (Д)'!$C$2:$C$100,0)+1,0)))="Н/Д",INDIRECT(CONCATENATE("'2018-03 (Д)'!E",TEXT(MATCH($C18,'2018-03 (Д)'!$C$2:$C$100,0)+1,0)))="Н/Д",AND(INDIRECT(CONCATENATE("'2018-04 (Д)'!E",TEXT(MATCH($C18,'2018-04 (Д)'!$C$2:$C$100,0)+1,0)))="Н/Д",INDIRECT(CONCATENATE("'2018-03 (Д)'!E",TEXT(MATCH($C18,'2018-03 (Д)'!$C$2:$C$100,0)+1,0))))),"Н/Д",((INDIRECT(CONCATENATE("'2018-04 (Д)'!E",TEXT(MATCH($C18,'2018-04 (Д)'!$C$2:$C$100,0)+1,0)))-INDIRECT(CONCATENATE("'2018-03 (Д)'!E",TEXT(MATCH($C18,'2018-03 (Д)'!$C$2:$C$100,0)+1,0))))/INDIRECT(CONCATENATE("'2018-03 (Д)'!E",TEXT(MATCH($C18,'2018-03 (Д)'!$C$2:$C$100,0)+1,0))))*100)</f>
        <v>54.257824635798499</v>
      </c>
      <c r="G18" s="9">
        <f ca="1">IF(OR(INDIRECT(CONCATENATE("'2018-05 (Д)'!E",TEXT(MATCH($C18,'2018-05 (Д)'!$C$2:$C$100,0)+1,0)))="Н/Д",INDIRECT(CONCATENATE("'2018-04 (Д)'!E",TEXT(MATCH($C18,'2018-04 (Д)'!$C$2:$C$100,0)+1,0)))="Н/Д",AND(INDIRECT(CONCATENATE("'2018-05 (Д)'!E",TEXT(MATCH($C18,'2018-05 (Д)'!$C$2:$C$100,0)+1,0)))="Н/Д",INDIRECT(CONCATENATE("'2018-04 (Д)'!E",TEXT(MATCH($C18,'2018-04 (Д)'!$C$2:$C$100,0)+1,0))))),"Н/Д",((INDIRECT(CONCATENATE("'2018-05 (Д)'!E",TEXT(MATCH($C18,'2018-05 (Д)'!$C$2:$C$100,0)+1,0)))-INDIRECT(CONCATENATE("'2018-04 (Д)'!E",TEXT(MATCH($C18,'2018-04 (Д)'!$C$2:$C$100,0)+1,0))))/INDIRECT(CONCATENATE("'2018-04 (Д)'!E",TEXT(MATCH($C18,'2018-04 (Д)'!$C$2:$C$100,0)+1,0))))*100)</f>
        <v>-1.5381228608984938</v>
      </c>
      <c r="H18" s="9">
        <f ca="1">IF(OR(INDIRECT(CONCATENATE("'2018-06 (Д)'!E",TEXT(MATCH($C18,'2018-06 (Д)'!$C$2:$C$100,0)+1,0)))="Н/Д",INDIRECT(CONCATENATE("'2018-05 (Д)'!E",TEXT(MATCH($C18,'2018-05 (Д)'!$C$2:$C$100,0)+1,0)))="Н/Д",AND(INDIRECT(CONCATENATE("'2018-06 (Д)'!E",TEXT(MATCH($C18,'2018-06 (Д)'!$C$2:$C$100,0)+1,0)))="Н/Д",INDIRECT(CONCATENATE("'2018-05 (Д)'!E",TEXT(MATCH($C18,'2018-05 (Д)'!$C$2:$C$100,0)+1,0))))),"Н/Д",((INDIRECT(CONCATENATE("'2018-06 (Д)'!E",TEXT(MATCH($C18,'2018-06 (Д)'!$C$2:$C$100,0)+1,0)))-INDIRECT(CONCATENATE("'2018-05 (Д)'!E",TEXT(MATCH($C18,'2018-05 (Д)'!$C$2:$C$100,0)+1,0))))/INDIRECT(CONCATENATE("'2018-05 (Д)'!E",TEXT(MATCH($C18,'2018-05 (Д)'!$C$2:$C$100,0)+1,0))))*100)</f>
        <v>-18.785930951602399</v>
      </c>
      <c r="I18" s="9">
        <f ca="1">IF(OR(INDIRECT(CONCATENATE("'2018-07 (Д)'!E",TEXT(MATCH($C18,'2018-07 (Д)'!$C$2:$C$100,0)+1,0)))="Н/Д",INDIRECT(CONCATENATE("'2018-06 (Д)'!E",TEXT(MATCH($C18,'2018-06 (Д)'!$C$2:$C$100,0)+1,0)))="Н/Д",AND(INDIRECT(CONCATENATE("'2018-07 (Д)'!E",TEXT(MATCH($C18,'2018-07 (Д)'!$C$2:$C$100,0)+1,0)))="Н/Д",INDIRECT(CONCATENATE("'2018-06 (Д)'!E",TEXT(MATCH($C18,'2018-06 (Д)'!$C$2:$C$100,0)+1,0))))),"Н/Д",((INDIRECT(CONCATENATE("'2018-07 (Д)'!E",TEXT(MATCH($C18,'2018-07 (Д)'!$C$2:$C$100,0)+1,0)))-INDIRECT(CONCATENATE("'2018-06 (Д)'!E",TEXT(MATCH($C18,'2018-06 (Д)'!$C$2:$C$100,0)+1,0))))/INDIRECT(CONCATENATE("'2018-06 (Д)'!E",TEXT(MATCH($C18,'2018-06 (Д)'!$C$2:$C$100,0)+1,0))))*100)</f>
        <v>-2.9908410544628028</v>
      </c>
      <c r="J18" s="9">
        <f ca="1">IF(OR(INDIRECT(CONCATENATE("'2018-08 (Д)'!E",TEXT(MATCH($C18,'2018-08 (Д)'!$C$2:$C$100,0)+1,0)))="Н/Д",INDIRECT(CONCATENATE("'2018-07 (Д)'!E",TEXT(MATCH($C18,'2018-07 (Д)'!$C$2:$C$100,0)+1,0)))="Н/Д",AND(INDIRECT(CONCATENATE("'2018-08 (Д)'!E",TEXT(MATCH($C18,'2018-08 (Д)'!$C$2:$C$100,0)+1,0)))="Н/Д",INDIRECT(CONCATENATE("'2018-07 (Д)'!E",TEXT(MATCH($C18,'2018-07 (Д)'!$C$2:$C$100,0)+1,0))))),"Н/Д",((INDIRECT(CONCATENATE("'2018-08 (Д)'!E",TEXT(MATCH($C18,'2018-08 (Д)'!$C$2:$C$100,0)+1,0)))-INDIRECT(CONCATENATE("'2018-07 (Д)'!E",TEXT(MATCH($C18,'2018-07 (Д)'!$C$2:$C$100,0)+1,0))))/INDIRECT(CONCATENATE("'2018-07 (Д)'!E",TEXT(MATCH($C18,'2018-07 (Д)'!$C$2:$C$100,0)+1,0))))*100)</f>
        <v>28.820295556882343</v>
      </c>
      <c r="K18" s="9">
        <f ca="1">IF(OR(INDIRECT(CONCATENATE("'2018-09 (Д)'!E",TEXT(MATCH($C18,'2018-09 (Д)'!$C$2:$C$100,0)+1,0)))="Н/Д",INDIRECT(CONCATENATE("'2018-08 (Д)'!E",TEXT(MATCH($C18,'2018-08 (Д)'!$C$2:$C$100,0)+1,0)))="Н/Д",AND(INDIRECT(CONCATENATE("'2018-09 (Д)'!E",TEXT(MATCH($C18,'2018-09 (Д)'!$C$2:$C$100,0)+1,0)))="Н/Д",INDIRECT(CONCATENATE("'2018-08 (Д)'!E",TEXT(MATCH($C18,'2018-08 (Д)'!$C$2:$C$100,0)+1,0))))),"Н/Д",((INDIRECT(CONCATENATE("'2018-09 (Д)'!E",TEXT(MATCH($C18,'2018-09 (Д)'!$C$2:$C$100,0)+1,0)))-INDIRECT(CONCATENATE("'2018-08 (Д)'!E",TEXT(MATCH($C18,'2018-08 (Д)'!$C$2:$C$100,0)+1,0))))/INDIRECT(CONCATENATE("'2018-08 (Д)'!E",TEXT(MATCH($C18,'2018-08 (Д)'!$C$2:$C$100,0)+1,0))))*100)</f>
        <v>-23.427840796412884</v>
      </c>
      <c r="L18" s="9">
        <f ca="1">IF(OR(INDIRECT(CONCATENATE("'2018-10 (Д)'!E",TEXT(MATCH($C18,'2018-10 (Д)'!$C$2:$C$100,0)+1,0)))="Н/Д",INDIRECT(CONCATENATE("'2018-09 (Д)'!E",TEXT(MATCH($C18,'2018-09 (Д)'!$C$2:$C$100,0)+1,0)))="Н/Д",AND(INDIRECT(CONCATENATE("'2018-10 (Д)'!E",TEXT(MATCH($C18,'2018-10 (Д)'!$C$2:$C$100,0)+1,0)))="Н/Д",INDIRECT(CONCATENATE("'2018-09 (Д)'!E",TEXT(MATCH($C18,'2018-09 (Д)'!$C$2:$C$100,0)+1,0))))),"Н/Д",((INDIRECT(CONCATENATE("'2018-10 (Д)'!E",TEXT(MATCH($C18,'2018-10 (Д)'!$C$2:$C$100,0)+1,0)))-INDIRECT(CONCATENATE("'2018-09 (Д)'!E",TEXT(MATCH($C18,'2018-09 (Д)'!$C$2:$C$100,0)+1,0))))/INDIRECT(CONCATENATE("'2018-09 (Д)'!E",TEXT(MATCH($C18,'2018-09 (Д)'!$C$2:$C$100,0)+1,0))))*100)</f>
        <v>2.0041388199475763</v>
      </c>
      <c r="M18" s="9">
        <f ca="1">IF(OR(INDIRECT(CONCATENATE("'2018-11 (Д)'!E",TEXT(MATCH($C18,'2018-11 (Д)'!$C$2:$C$100,0)+1,0)))="Н/Д",INDIRECT(CONCATENATE("'2018-10 (Д)'!E",TEXT(MATCH($C18,'2018-10 (Д)'!$C$2:$C$100,0)+1,0)))="Н/Д",AND(INDIRECT(CONCATENATE("'2018-11 (Д)'!E",TEXT(MATCH($C18,'2018-11 (Д)'!$C$2:$C$100,0)+1,0)))="Н/Д",INDIRECT(CONCATENATE("'2018-10 (Д)'!E",TEXT(MATCH($C18,'2018-10 (Д)'!$C$2:$C$100,0)+1,0))))),"Н/Д",((INDIRECT(CONCATENATE("'2018-11 (Д)'!E",TEXT(MATCH($C18,'2018-11 (Д)'!$C$2:$C$100,0)+1,0)))-INDIRECT(CONCATENATE("'2018-10 (Д)'!E",TEXT(MATCH($C18,'2018-10 (Д)'!$C$2:$C$100,0)+1,0))))/INDIRECT(CONCATENATE("'2018-10 (Д)'!E",TEXT(MATCH($C18,'2018-10 (Д)'!$C$2:$C$100,0)+1,0))))*100)</f>
        <v>45.15251800639853</v>
      </c>
      <c r="N18" s="9">
        <f ca="1">IF(OR(INDIRECT(CONCATENATE("'2018-12 (Д)'!E",TEXT(MATCH($C18,'2018-12 (Д)'!$C$2:$C$100,0)+1,0)))="Н/Д",INDIRECT(CONCATENATE("'2018-11 (Д)'!E",TEXT(MATCH($C18,'2018-11 (Д)'!$C$2:$C$100,0)+1,0)))="Н/Д",AND(INDIRECT(CONCATENATE("'2018-12 (Д)'!E",TEXT(MATCH($C18,'2018-12 (Д)'!$C$2:$C$100,0)+1,0)))="Н/Д",INDIRECT(CONCATENATE("'2018-11 (Д)'!E",TEXT(MATCH($C18,'2018-11 (Д)'!$C$2:$C$100,0)+1,0))))),"Н/Д",((INDIRECT(CONCATENATE("'2018-12 (Д)'!E",TEXT(MATCH($C18,'2018-12 (Д)'!$C$2:$C$100,0)+1,0)))-INDIRECT(CONCATENATE("'2018-11 (Д)'!E",TEXT(MATCH($C18,'2018-11 (Д)'!$C$2:$C$100,0)+1,0))))/INDIRECT(CONCATENATE("'2018-11 (Д)'!E",TEXT(MATCH($C18,'2018-11 (Д)'!$C$2:$C$100,0)+1,0))))*100)</f>
        <v>-20.663937150150815</v>
      </c>
      <c r="O18" s="9"/>
      <c r="P18" s="9">
        <f ca="1">IF(OR(INDIRECT(CONCATENATE("'2018-03 (Д)'!F",TEXT(MATCH($C18,'2018-03 (Д)'!$C$2:$C$100,0)+1,0)))="Н/Д",INDIRECT(CONCATENATE("'2018-02 (Д)'!F",TEXT(MATCH($C18,'2018-02 (Д)'!$C$2:$C$100,0)+1,0)))="Н/Д",AND(INDIRECT(CONCATENATE("'2018-03 (Д)'!F",TEXT(MATCH($C18,'2018-03 (Д)'!$C$2:$C$100,0)+1,0)))="Н/Д",INDIRECT(CONCATENATE("'2018-02 (Д)'!F",TEXT(MATCH($C18,'2018-02 (Д)'!$C$2:$C$100,0)+1,0))))),"Н/Д",((INDIRECT(CONCATENATE("'2018-03 (Д)'!F",TEXT(MATCH($C18,'2018-03 (Д)'!$C$2:$C$100,0)+1,0)))-INDIRECT(CONCATENATE("'2018-02 (Д)'!F",TEXT(MATCH($C18,'2018-02 (Д)'!$C$2:$C$100,0)+1,0))))/INDIRECT(CONCATENATE("'2018-02 (Д)'!F",TEXT(MATCH($C18,'2018-02 (Д)'!$C$2:$C$100,0)+1,0))))*100)</f>
        <v>6.1131160192201071</v>
      </c>
      <c r="Q18" s="9">
        <f ca="1">IF(OR(INDIRECT(CONCATENATE("'2018-04 (Д)'!F",TEXT(MATCH($C18,'2018-04 (Д)'!$C$2:$C$100,0)+1,0)))="Н/Д",INDIRECT(CONCATENATE("'2018-03 (Д)'!F",TEXT(MATCH($C18,'2018-03 (Д)'!$C$2:$C$100,0)+1,0)))="Н/Д",AND(INDIRECT(CONCATENATE("'2018-04 (Д)'!F",TEXT(MATCH($C18,'2018-04 (Д)'!$C$2:$C$100,0)+1,0)))="Н/Д",INDIRECT(CONCATENATE("'2018-03 (Д)'!F",TEXT(MATCH($C18,'2018-03 (Д)'!$C$2:$C$100,0)+1,0))))),"Н/Д",((INDIRECT(CONCATENATE("'2018-04 (Д)'!F",TEXT(MATCH($C18,'2018-04 (Д)'!$C$2:$C$100,0)+1,0)))-INDIRECT(CONCATENATE("'2018-03 (Д)'!F",TEXT(MATCH($C18,'2018-03 (Д)'!$C$2:$C$100,0)+1,0))))/INDIRECT(CONCATENATE("'2018-03 (Д)'!F",TEXT(MATCH($C18,'2018-03 (Д)'!$C$2:$C$100,0)+1,0))))*100)</f>
        <v>90.733411686502478</v>
      </c>
      <c r="R18" s="9">
        <f ca="1">IF(OR(INDIRECT(CONCATENATE("'2018-05 (Д)'!F",TEXT(MATCH($C18,'2018-05 (Д)'!$C$2:$C$100,0)+1,0)))="Н/Д",INDIRECT(CONCATENATE("'2018-04 (Д)'!F",TEXT(MATCH($C18,'2018-04 (Д)'!$C$2:$C$100,0)+1,0)))="Н/Д",AND(INDIRECT(CONCATENATE("'2018-05 (Д)'!F",TEXT(MATCH($C18,'2018-05 (Д)'!$C$2:$C$100,0)+1,0)))="Н/Д",INDIRECT(CONCATENATE("'2018-04 (Д)'!F",TEXT(MATCH($C18,'2018-04 (Д)'!$C$2:$C$100,0)+1,0))))),"Н/Д",((INDIRECT(CONCATENATE("'2018-05 (Д)'!F",TEXT(MATCH($C18,'2018-05 (Д)'!$C$2:$C$100,0)+1,0)))-INDIRECT(CONCATENATE("'2018-04 (Д)'!F",TEXT(MATCH($C18,'2018-04 (Д)'!$C$2:$C$100,0)+1,0))))/INDIRECT(CONCATENATE("'2018-04 (Д)'!F",TEXT(MATCH($C18,'2018-04 (Д)'!$C$2:$C$100,0)+1,0))))*100)</f>
        <v>-7.7699456666931042</v>
      </c>
      <c r="S18" s="9">
        <f ca="1">IF(OR(INDIRECT(CONCATENATE("'2018-06 (Д)'!F",TEXT(MATCH($C18,'2018-06 (Д)'!$C$2:$C$100,0)+1,0)))="Н/Д",INDIRECT(CONCATENATE("'2018-05 (Д)'!F",TEXT(MATCH($C18,'2018-05 (Д)'!$C$2:$C$100,0)+1,0)))="Н/Д",AND(INDIRECT(CONCATENATE("'2018-06 (Д)'!F",TEXT(MATCH($C18,'2018-06 (Д)'!$C$2:$C$100,0)+1,0)))="Н/Д",INDIRECT(CONCATENATE("'2018-05 (Д)'!F",TEXT(MATCH($C18,'2018-05 (Д)'!$C$2:$C$100,0)+1,0))))),"Н/Д",((INDIRECT(CONCATENATE("'2018-06 (Д)'!F",TEXT(MATCH($C18,'2018-06 (Д)'!$C$2:$C$100,0)+1,0)))-INDIRECT(CONCATENATE("'2018-05 (Д)'!F",TEXT(MATCH($C18,'2018-05 (Д)'!$C$2:$C$100,0)+1,0))))/INDIRECT(CONCATENATE("'2018-05 (Д)'!F",TEXT(MATCH($C18,'2018-05 (Д)'!$C$2:$C$100,0)+1,0))))*100)</f>
        <v>-21.734634898316227</v>
      </c>
      <c r="T18" s="9">
        <f ca="1">IF(OR(INDIRECT(CONCATENATE("'2018-07 (Д)'!F",TEXT(MATCH($C18,'2018-07 (Д)'!$C$2:$C$100,0)+1,0)))="Н/Д",INDIRECT(CONCATENATE("'2018-06 (Д)'!F",TEXT(MATCH($C18,'2018-06 (Д)'!$C$2:$C$100,0)+1,0)))="Н/Д",AND(INDIRECT(CONCATENATE("'2018-07 (Д)'!F",TEXT(MATCH($C18,'2018-07 (Д)'!$C$2:$C$100,0)+1,0)))="Н/Д",INDIRECT(CONCATENATE("'2018-06 (Д)'!F",TEXT(MATCH($C18,'2018-06 (Д)'!$C$2:$C$100,0)+1,0))))),"Н/Д",((INDIRECT(CONCATENATE("'2018-07 (Д)'!F",TEXT(MATCH($C18,'2018-07 (Д)'!$C$2:$C$100,0)+1,0)))-INDIRECT(CONCATENATE("'2018-06 (Д)'!F",TEXT(MATCH($C18,'2018-06 (Д)'!$C$2:$C$100,0)+1,0))))/INDIRECT(CONCATENATE("'2018-06 (Д)'!F",TEXT(MATCH($C18,'2018-06 (Д)'!$C$2:$C$100,0)+1,0))))*100)</f>
        <v>-17.412933796911691</v>
      </c>
      <c r="U18" s="9">
        <f ca="1">IF(OR(INDIRECT(CONCATENATE("'2018-08 (Д)'!F",TEXT(MATCH($C18,'2018-08 (Д)'!$C$2:$C$100,0)+1,0)))="Н/Д",INDIRECT(CONCATENATE("'2018-07 (Д)'!F",TEXT(MATCH($C18,'2018-07 (Д)'!$C$2:$C$100,0)+1,0)))="Н/Д",AND(INDIRECT(CONCATENATE("'2018-08 (Д)'!F",TEXT(MATCH($C18,'2018-08 (Д)'!$C$2:$C$100,0)+1,0)))="Н/Д",INDIRECT(CONCATENATE("'2018-07 (Д)'!F",TEXT(MATCH($C18,'2018-07 (Д)'!$C$2:$C$100,0)+1,0))))),"Н/Д",((INDIRECT(CONCATENATE("'2018-08 (Д)'!F",TEXT(MATCH($C18,'2018-08 (Д)'!$C$2:$C$100,0)+1,0)))-INDIRECT(CONCATENATE("'2018-07 (Д)'!F",TEXT(MATCH($C18,'2018-07 (Д)'!$C$2:$C$100,0)+1,0))))/INDIRECT(CONCATENATE("'2018-07 (Д)'!F",TEXT(MATCH($C18,'2018-07 (Д)'!$C$2:$C$100,0)+1,0))))*100)</f>
        <v>66.915817213725745</v>
      </c>
      <c r="V18" s="9">
        <f ca="1">IF(OR(INDIRECT(CONCATENATE("'2018-09 (Д)'!F",TEXT(MATCH($C18,'2018-09 (Д)'!$C$2:$C$100,0)+1,0)))="Н/Д",INDIRECT(CONCATENATE("'2018-08 (Д)'!F",TEXT(MATCH($C18,'2018-08 (Д)'!$C$2:$C$100,0)+1,0)))="Н/Д",AND(INDIRECT(CONCATENATE("'2018-09 (Д)'!F",TEXT(MATCH($C18,'2018-09 (Д)'!$C$2:$C$100,0)+1,0)))="Н/Д",INDIRECT(CONCATENATE("'2018-08 (Д)'!F",TEXT(MATCH($C18,'2018-08 (Д)'!$C$2:$C$100,0)+1,0))))),"Н/Д",((INDIRECT(CONCATENATE("'2018-09 (Д)'!F",TEXT(MATCH($C18,'2018-09 (Д)'!$C$2:$C$100,0)+1,0)))-INDIRECT(CONCATENATE("'2018-08 (Д)'!F",TEXT(MATCH($C18,'2018-08 (Д)'!$C$2:$C$100,0)+1,0))))/INDIRECT(CONCATENATE("'2018-08 (Д)'!F",TEXT(MATCH($C18,'2018-08 (Д)'!$C$2:$C$100,0)+1,0))))*100)</f>
        <v>-34.65184361368452</v>
      </c>
      <c r="W18" s="9">
        <f ca="1">IF(OR(INDIRECT(CONCATENATE("'2018-10 (Д)'!F",TEXT(MATCH($C18,'2018-10 (Д)'!$C$2:$C$100,0)+1,0)))="Н/Д",INDIRECT(CONCATENATE("'2018-09 (Д)'!F",TEXT(MATCH($C18,'2018-09 (Д)'!$C$2:$C$100,0)+1,0)))="Н/Д",AND(INDIRECT(CONCATENATE("'2018-10 (Д)'!F",TEXT(MATCH($C18,'2018-10 (Д)'!$C$2:$C$100,0)+1,0)))="Н/Д",INDIRECT(CONCATENATE("'2018-09 (Д)'!F",TEXT(MATCH($C18,'2018-09 (Д)'!$C$2:$C$100,0)+1,0))))),"Н/Д",((INDIRECT(CONCATENATE("'2018-10 (Д)'!F",TEXT(MATCH($C18,'2018-10 (Д)'!$C$2:$C$100,0)+1,0)))-INDIRECT(CONCATENATE("'2018-09 (Д)'!F",TEXT(MATCH($C18,'2018-09 (Д)'!$C$2:$C$100,0)+1,0))))/INDIRECT(CONCATENATE("'2018-09 (Д)'!F",TEXT(MATCH($C18,'2018-09 (Д)'!$C$2:$C$100,0)+1,0))))*100)</f>
        <v>-4.346649908423954</v>
      </c>
      <c r="X18" s="9">
        <f ca="1">IF(OR(INDIRECT(CONCATENATE("'2018-11 (Д)'!F",TEXT(MATCH($C18,'2018-11 (Д)'!$C$2:$C$100,0)+1,0)))="Н/Д",INDIRECT(CONCATENATE("'2018-10 (Д)'!F",TEXT(MATCH($C18,'2018-10 (Д)'!$C$2:$C$100,0)+1,0)))="Н/Д",AND(INDIRECT(CONCATENATE("'2018-11 (Д)'!F",TEXT(MATCH($C18,'2018-11 (Д)'!$C$2:$C$100,0)+1,0)))="Н/Д",INDIRECT(CONCATENATE("'2018-10 (Д)'!F",TEXT(MATCH($C18,'2018-10 (Д)'!$C$2:$C$100,0)+1,0))))),"Н/Д",((INDIRECT(CONCATENATE("'2018-11 (Д)'!F",TEXT(MATCH($C18,'2018-11 (Д)'!$C$2:$C$100,0)+1,0)))-INDIRECT(CONCATENATE("'2018-10 (Д)'!F",TEXT(MATCH($C18,'2018-10 (Д)'!$C$2:$C$100,0)+1,0))))/INDIRECT(CONCATENATE("'2018-10 (Д)'!F",TEXT(MATCH($C18,'2018-10 (Д)'!$C$2:$C$100,0)+1,0))))*100)</f>
        <v>84.998543941403</v>
      </c>
      <c r="Y18" s="9">
        <f ca="1">IF(OR(INDIRECT(CONCATENATE("'2018-12 (Д)'!F",TEXT(MATCH($C18,'2018-12 (Д)'!$C$2:$C$100,0)+1,0)))="Н/Д",INDIRECT(CONCATENATE("'2018-11 (Д)'!F",TEXT(MATCH($C18,'2018-11 (Д)'!$C$2:$C$100,0)+1,0)))="Н/Д",AND(INDIRECT(CONCATENATE("'2018-12 (Д)'!F",TEXT(MATCH($C18,'2018-12 (Д)'!$C$2:$C$100,0)+1,0)))="Н/Д",INDIRECT(CONCATENATE("'2018-11 (Д)'!F",TEXT(MATCH($C18,'2018-11 (Д)'!$C$2:$C$100,0)+1,0))))),"Н/Д",((INDIRECT(CONCATENATE("'2018-12 (Д)'!F",TEXT(MATCH($C18,'2018-12 (Д)'!$C$2:$C$100,0)+1,0)))-INDIRECT(CONCATENATE("'2018-11 (Д)'!F",TEXT(MATCH($C18,'2018-11 (Д)'!$C$2:$C$100,0)+1,0))))/INDIRECT(CONCATENATE("'2018-11 (Д)'!F",TEXT(MATCH($C18,'2018-11 (Д)'!$C$2:$C$100,0)+1,0))))*100)</f>
        <v>-29.980225678913346</v>
      </c>
      <c r="Z18" s="9"/>
      <c r="AA18" s="9">
        <f ca="1">IF(OR(INDIRECT(CONCATENATE("'2018-03 (Д)'!G",TEXT(MATCH($C18,'2018-03 (Д)'!$C$2:$C$100,0)+1,0)))="Н/Д",INDIRECT(CONCATENATE("'2018-02 (Д)'!G",TEXT(MATCH($C18,'2018-02 (Д)'!$C$2:$C$100,0)+1,0)))="Н/Д",AND(INDIRECT(CONCATENATE("'2018-03 (Д)'!G",TEXT(MATCH($C18,'2018-03 (Д)'!$C$2:$C$100,0)+1,0)))="Н/Д",INDIRECT(CONCATENATE("'2018-02 (Д)'!G",TEXT(MATCH($C18,'2018-02 (Д)'!$C$2:$C$100,0)+1,0))))),"Н/Д",((INDIRECT(CONCATENATE("'2018-03 (Д)'!G",TEXT(MATCH($C18,'2018-03 (Д)'!$C$2:$C$100,0)+1,0)))-INDIRECT(CONCATENATE("'2018-02 (Д)'!G",TEXT(MATCH($C18,'2018-02 (Д)'!$C$2:$C$100,0)+1,0))))/INDIRECT(CONCATENATE("'2018-02 (Д)'!G",TEXT(MATCH($C18,'2018-02 (Д)'!$C$2:$C$100,0)+1,0))))*100)</f>
        <v>9.5846677127358308</v>
      </c>
      <c r="AB18" s="9">
        <f ca="1">IF(OR(INDIRECT(CONCATENATE("'2018-04 (Д)'!G",TEXT(MATCH($C18,'2018-04 (Д)'!$C$2:$C$100,0)+1,0)))="Н/Д",INDIRECT(CONCATENATE("'2018-03 (Д)'!G",TEXT(MATCH($C18,'2018-03 (Д)'!$C$2:$C$100,0)+1,0)))="Н/Д",AND(INDIRECT(CONCATENATE("'2018-04 (Д)'!G",TEXT(MATCH($C18,'2018-04 (Д)'!$C$2:$C$100,0)+1,0)))="Н/Д",INDIRECT(CONCATENATE("'2018-03 (Д)'!G",TEXT(MATCH($C18,'2018-03 (Д)'!$C$2:$C$100,0)+1,0))))),"Н/Д",((INDIRECT(CONCATENATE("'2018-04 (Д)'!G",TEXT(MATCH($C18,'2018-04 (Д)'!$C$2:$C$100,0)+1,0)))-INDIRECT(CONCATENATE("'2018-03 (Д)'!G",TEXT(MATCH($C18,'2018-03 (Д)'!$C$2:$C$100,0)+1,0))))/INDIRECT(CONCATENATE("'2018-03 (Д)'!G",TEXT(MATCH($C18,'2018-03 (Д)'!$C$2:$C$100,0)+1,0))))*100)</f>
        <v>604.5089010498142</v>
      </c>
      <c r="AC18" s="9">
        <f ca="1">IF(OR(INDIRECT(CONCATENATE("'2018-05 (Д)'!G",TEXT(MATCH($C18,'2018-05 (Д)'!$C$2:$C$100,0)+1,0)))="Н/Д",INDIRECT(CONCATENATE("'2018-04 (Д)'!G",TEXT(MATCH($C18,'2018-04 (Д)'!$C$2:$C$100,0)+1,0)))="Н/Д",AND(INDIRECT(CONCATENATE("'2018-05 (Д)'!G",TEXT(MATCH($C18,'2018-05 (Д)'!$C$2:$C$100,0)+1,0)))="Н/Д",INDIRECT(CONCATENATE("'2018-04 (Д)'!G",TEXT(MATCH($C18,'2018-04 (Д)'!$C$2:$C$100,0)+1,0))))),"Н/Д",((INDIRECT(CONCATENATE("'2018-05 (Д)'!G",TEXT(MATCH($C18,'2018-05 (Д)'!$C$2:$C$100,0)+1,0)))-INDIRECT(CONCATENATE("'2018-04 (Д)'!G",TEXT(MATCH($C18,'2018-04 (Д)'!$C$2:$C$100,0)+1,0))))/INDIRECT(CONCATENATE("'2018-04 (Д)'!G",TEXT(MATCH($C18,'2018-04 (Д)'!$C$2:$C$100,0)+1,0))))*100)</f>
        <v>-72.927150392580629</v>
      </c>
      <c r="AD18" s="9">
        <f ca="1">IF(OR(INDIRECT(CONCATENATE("'2018-06 (Д)'!G",TEXT(MATCH($C18,'2018-06 (Д)'!$C$2:$C$100,0)+1,0)))="Н/Д",INDIRECT(CONCATENATE("'2018-05 (Д)'!G",TEXT(MATCH($C18,'2018-05 (Д)'!$C$2:$C$100,0)+1,0)))="Н/Д",AND(INDIRECT(CONCATENATE("'2018-06 (Д)'!G",TEXT(MATCH($C18,'2018-06 (Д)'!$C$2:$C$100,0)+1,0)))="Н/Д",INDIRECT(CONCATENATE("'2018-05 (Д)'!G",TEXT(MATCH($C18,'2018-05 (Д)'!$C$2:$C$100,0)+1,0))))),"Н/Д",((INDIRECT(CONCATENATE("'2018-06 (Д)'!G",TEXT(MATCH($C18,'2018-06 (Д)'!$C$2:$C$100,0)+1,0)))-INDIRECT(CONCATENATE("'2018-05 (Д)'!G",TEXT(MATCH($C18,'2018-05 (Д)'!$C$2:$C$100,0)+1,0))))/INDIRECT(CONCATENATE("'2018-05 (Д)'!G",TEXT(MATCH($C18,'2018-05 (Д)'!$C$2:$C$100,0)+1,0))))*100)</f>
        <v>33.159476404735763</v>
      </c>
      <c r="AE18" s="9">
        <f ca="1">IF(OR(INDIRECT(CONCATENATE("'2018-07 (Д)'!G",TEXT(MATCH($C18,'2018-07 (Д)'!$C$2:$C$100,0)+1,0)))="Н/Д",INDIRECT(CONCATENATE("'2018-06 (Д)'!G",TEXT(MATCH($C18,'2018-06 (Д)'!$C$2:$C$100,0)+1,0)))="Н/Д",AND(INDIRECT(CONCATENATE("'2018-07 (Д)'!G",TEXT(MATCH($C18,'2018-07 (Д)'!$C$2:$C$100,0)+1,0)))="Н/Д",INDIRECT(CONCATENATE("'2018-06 (Д)'!G",TEXT(MATCH($C18,'2018-06 (Д)'!$C$2:$C$100,0)+1,0))))),"Н/Д",((INDIRECT(CONCATENATE("'2018-07 (Д)'!G",TEXT(MATCH($C18,'2018-07 (Д)'!$C$2:$C$100,0)+1,0)))-INDIRECT(CONCATENATE("'2018-06 (Д)'!G",TEXT(MATCH($C18,'2018-06 (Д)'!$C$2:$C$100,0)+1,0))))/INDIRECT(CONCATENATE("'2018-06 (Д)'!G",TEXT(MATCH($C18,'2018-06 (Д)'!$C$2:$C$100,0)+1,0))))*100)</f>
        <v>-35.172396669386551</v>
      </c>
      <c r="AF18" s="9">
        <f ca="1">IF(OR(INDIRECT(CONCATENATE("'2018-08 (Д)'!G",TEXT(MATCH($C18,'2018-08 (Д)'!$C$2:$C$100,0)+1,0)))="Н/Д",INDIRECT(CONCATENATE("'2018-07 (Д)'!G",TEXT(MATCH($C18,'2018-07 (Д)'!$C$2:$C$100,0)+1,0)))="Н/Д",AND(INDIRECT(CONCATENATE("'2018-08 (Д)'!G",TEXT(MATCH($C18,'2018-08 (Д)'!$C$2:$C$100,0)+1,0)))="Н/Д",INDIRECT(CONCATENATE("'2018-07 (Д)'!G",TEXT(MATCH($C18,'2018-07 (Д)'!$C$2:$C$100,0)+1,0))))),"Н/Д",((INDIRECT(CONCATENATE("'2018-08 (Д)'!G",TEXT(MATCH($C18,'2018-08 (Д)'!$C$2:$C$100,0)+1,0)))-INDIRECT(CONCATENATE("'2018-07 (Д)'!G",TEXT(MATCH($C18,'2018-07 (Д)'!$C$2:$C$100,0)+1,0))))/INDIRECT(CONCATENATE("'2018-07 (Д)'!G",TEXT(MATCH($C18,'2018-07 (Д)'!$C$2:$C$100,0)+1,0))))*100)</f>
        <v>57.186298740511589</v>
      </c>
      <c r="AG18" s="9">
        <f ca="1">IF(OR(INDIRECT(CONCATENATE("'2018-09 (Д)'!G",TEXT(MATCH($C18,'2018-09 (Д)'!$C$2:$C$100,0)+1,0)))="Н/Д",INDIRECT(CONCATENATE("'2018-08 (Д)'!G",TEXT(MATCH($C18,'2018-08 (Д)'!$C$2:$C$100,0)+1,0)))="Н/Д",AND(INDIRECT(CONCATENATE("'2018-09 (Д)'!G",TEXT(MATCH($C18,'2018-09 (Д)'!$C$2:$C$100,0)+1,0)))="Н/Д",INDIRECT(CONCATENATE("'2018-08 (Д)'!G",TEXT(MATCH($C18,'2018-08 (Д)'!$C$2:$C$100,0)+1,0))))),"Н/Д",((INDIRECT(CONCATENATE("'2018-09 (Д)'!G",TEXT(MATCH($C18,'2018-09 (Д)'!$C$2:$C$100,0)+1,0)))-INDIRECT(CONCATENATE("'2018-08 (Д)'!G",TEXT(MATCH($C18,'2018-08 (Д)'!$C$2:$C$100,0)+1,0))))/INDIRECT(CONCATENATE("'2018-08 (Д)'!G",TEXT(MATCH($C18,'2018-08 (Д)'!$C$2:$C$100,0)+1,0))))*100)</f>
        <v>-13.239453458358311</v>
      </c>
      <c r="AH18" s="9">
        <f ca="1">IF(OR(INDIRECT(CONCATENATE("'2018-10 (Д)'!G",TEXT(MATCH($C18,'2018-10 (Д)'!$C$2:$C$100,0)+1,0)))="Н/Д",INDIRECT(CONCATENATE("'2018-09 (Д)'!G",TEXT(MATCH($C18,'2018-09 (Д)'!$C$2:$C$100,0)+1,0)))="Н/Д",AND(INDIRECT(CONCATENATE("'2018-10 (Д)'!G",TEXT(MATCH($C18,'2018-10 (Д)'!$C$2:$C$100,0)+1,0)))="Н/Д",INDIRECT(CONCATENATE("'2018-09 (Д)'!G",TEXT(MATCH($C18,'2018-09 (Д)'!$C$2:$C$100,0)+1,0))))),"Н/Д",((INDIRECT(CONCATENATE("'2018-10 (Д)'!G",TEXT(MATCH($C18,'2018-10 (Д)'!$C$2:$C$100,0)+1,0)))-INDIRECT(CONCATENATE("'2018-09 (Д)'!G",TEXT(MATCH($C18,'2018-09 (Д)'!$C$2:$C$100,0)+1,0))))/INDIRECT(CONCATENATE("'2018-09 (Д)'!G",TEXT(MATCH($C18,'2018-09 (Д)'!$C$2:$C$100,0)+1,0))))*100)</f>
        <v>-37.837190331788868</v>
      </c>
      <c r="AI18" s="9">
        <f ca="1">IF(OR(INDIRECT(CONCATENATE("'2018-11 (Д)'!G",TEXT(MATCH($C18,'2018-11 (Д)'!$C$2:$C$100,0)+1,0)))="Н/Д",INDIRECT(CONCATENATE("'2018-10 (Д)'!G",TEXT(MATCH($C18,'2018-10 (Д)'!$C$2:$C$100,0)+1,0)))="Н/Д",AND(INDIRECT(CONCATENATE("'2018-11 (Д)'!G",TEXT(MATCH($C18,'2018-11 (Д)'!$C$2:$C$100,0)+1,0)))="Н/Д",INDIRECT(CONCATENATE("'2018-10 (Д)'!G",TEXT(MATCH($C18,'2018-10 (Д)'!$C$2:$C$100,0)+1,0))))),"Н/Д",((INDIRECT(CONCATENATE("'2018-11 (Д)'!G",TEXT(MATCH($C18,'2018-11 (Д)'!$C$2:$C$100,0)+1,0)))-INDIRECT(CONCATENATE("'2018-10 (Д)'!G",TEXT(MATCH($C18,'2018-10 (Д)'!$C$2:$C$100,0)+1,0))))/INDIRECT(CONCATENATE("'2018-10 (Д)'!G",TEXT(MATCH($C18,'2018-10 (Д)'!$C$2:$C$100,0)+1,0))))*100)</f>
        <v>199.7043649434392</v>
      </c>
      <c r="AJ18" s="9">
        <f ca="1">IF(OR(INDIRECT(CONCATENATE("'2018-12 (Д)'!G",TEXT(MATCH($C18,'2018-12 (Д)'!$C$2:$C$100,0)+1,0)))="Н/Д",INDIRECT(CONCATENATE("'2018-11 (Д)'!G",TEXT(MATCH($C18,'2018-11 (Д)'!$C$2:$C$100,0)+1,0)))="Н/Д",AND(INDIRECT(CONCATENATE("'2018-12 (Д)'!G",TEXT(MATCH($C18,'2018-12 (Д)'!$C$2:$C$100,0)+1,0)))="Н/Д",INDIRECT(CONCATENATE("'2018-11 (Д)'!G",TEXT(MATCH($C18,'2018-11 (Д)'!$C$2:$C$100,0)+1,0))))),"Н/Д",((INDIRECT(CONCATENATE("'2018-12 (Д)'!G",TEXT(MATCH($C18,'2018-12 (Д)'!$C$2:$C$100,0)+1,0)))-INDIRECT(CONCATENATE("'2018-11 (Д)'!G",TEXT(MATCH($C18,'2018-11 (Д)'!$C$2:$C$100,0)+1,0))))/INDIRECT(CONCATENATE("'2018-11 (Д)'!G",TEXT(MATCH($C18,'2018-11 (Д)'!$C$2:$C$100,0)+1,0))))*100)</f>
        <v>-53.816900475691533</v>
      </c>
      <c r="AK18" s="9"/>
      <c r="AL18" s="9">
        <f ca="1">IF(OR(INDIRECT(CONCATENATE("'2018-03 (Д)'!H",TEXT(MATCH($C18,'2018-03 (Д)'!$C$2:$C$100,0)+1,0)))="Н/Д",INDIRECT(CONCATENATE("'2018-02 (Д)'!H",TEXT(MATCH($C18,'2018-02 (Д)'!$C$2:$C$100,0)+1,0)))="Н/Д",AND(INDIRECT(CONCATENATE("'2018-03 (Д)'!H",TEXT(MATCH($C18,'2018-03 (Д)'!$C$2:$C$100,0)+1,0)))="Н/Д",INDIRECT(CONCATENATE("'2018-02 (Д)'!H",TEXT(MATCH($C18,'2018-02 (Д)'!$C$2:$C$100,0)+1,0))))),"Н/Д",((INDIRECT(CONCATENATE("'2018-03 (Д)'!H",TEXT(MATCH($C18,'2018-03 (Д)'!$C$2:$C$100,0)+1,0)))-INDIRECT(CONCATENATE("'2018-02 (Д)'!H",TEXT(MATCH($C18,'2018-02 (Д)'!$C$2:$C$100,0)+1,0))))/INDIRECT(CONCATENATE("'2018-02 (Д)'!H",TEXT(MATCH($C18,'2018-02 (Д)'!$C$2:$C$100,0)+1,0))))*100)</f>
        <v>40.517289547940287</v>
      </c>
      <c r="AM18" s="9">
        <f ca="1">IF(OR(INDIRECT(CONCATENATE("'2018-04 (Д)'!H",TEXT(MATCH($C18,'2018-04 (Д)'!$C$2:$C$100,0)+1,0)))="Н/Д",INDIRECT(CONCATENATE("'2018-03 (Д)'!H",TEXT(MATCH($C18,'2018-03 (Д)'!$C$2:$C$100,0)+1,0)))="Н/Д",AND(INDIRECT(CONCATENATE("'2018-04 (Д)'!H",TEXT(MATCH($C18,'2018-04 (Д)'!$C$2:$C$100,0)+1,0)))="Н/Д",INDIRECT(CONCATENATE("'2018-03 (Д)'!H",TEXT(MATCH($C18,'2018-03 (Д)'!$C$2:$C$100,0)+1,0))))),"Н/Д",((INDIRECT(CONCATENATE("'2018-04 (Д)'!H",TEXT(MATCH($C18,'2018-04 (Д)'!$C$2:$C$100,0)+1,0)))-INDIRECT(CONCATENATE("'2018-03 (Д)'!H",TEXT(MATCH($C18,'2018-03 (Д)'!$C$2:$C$100,0)+1,0))))/INDIRECT(CONCATENATE("'2018-03 (Д)'!H",TEXT(MATCH($C18,'2018-03 (Д)'!$C$2:$C$100,0)+1,0))))*100)</f>
        <v>-4.593818105374913</v>
      </c>
      <c r="AN18" s="9">
        <f ca="1">IF(OR(INDIRECT(CONCATENATE("'2018-05 (Д)'!H",TEXT(MATCH($C18,'2018-05 (Д)'!$C$2:$C$100,0)+1,0)))="Н/Д",INDIRECT(CONCATENATE("'2018-04 (Д)'!H",TEXT(MATCH($C18,'2018-04 (Д)'!$C$2:$C$100,0)+1,0)))="Н/Д",AND(INDIRECT(CONCATENATE("'2018-05 (Д)'!H",TEXT(MATCH($C18,'2018-05 (Д)'!$C$2:$C$100,0)+1,0)))="Н/Д",INDIRECT(CONCATENATE("'2018-04 (Д)'!H",TEXT(MATCH($C18,'2018-04 (Д)'!$C$2:$C$100,0)+1,0))))),"Н/Д",((INDIRECT(CONCATENATE("'2018-05 (Д)'!H",TEXT(MATCH($C18,'2018-05 (Д)'!$C$2:$C$100,0)+1,0)))-INDIRECT(CONCATENATE("'2018-04 (Д)'!H",TEXT(MATCH($C18,'2018-04 (Д)'!$C$2:$C$100,0)+1,0))))/INDIRECT(CONCATENATE("'2018-04 (Д)'!H",TEXT(MATCH($C18,'2018-04 (Д)'!$C$2:$C$100,0)+1,0))))*100)</f>
        <v>5.9058739087830805</v>
      </c>
      <c r="AO18" s="9">
        <f ca="1">IF(OR(INDIRECT(CONCATENATE("'2018-06 (Д)'!H",TEXT(MATCH($C18,'2018-06 (Д)'!$C$2:$C$100,0)+1,0)))="Н/Д",INDIRECT(CONCATENATE("'2018-05 (Д)'!H",TEXT(MATCH($C18,'2018-05 (Д)'!$C$2:$C$100,0)+1,0)))="Н/Д",AND(INDIRECT(CONCATENATE("'2018-06 (Д)'!H",TEXT(MATCH($C18,'2018-06 (Д)'!$C$2:$C$100,0)+1,0)))="Н/Д",INDIRECT(CONCATENATE("'2018-05 (Д)'!H",TEXT(MATCH($C18,'2018-05 (Д)'!$C$2:$C$100,0)+1,0))))),"Н/Д",((INDIRECT(CONCATENATE("'2018-06 (Д)'!H",TEXT(MATCH($C18,'2018-06 (Д)'!$C$2:$C$100,0)+1,0)))-INDIRECT(CONCATENATE("'2018-05 (Д)'!H",TEXT(MATCH($C18,'2018-05 (Д)'!$C$2:$C$100,0)+1,0))))/INDIRECT(CONCATENATE("'2018-05 (Д)'!H",TEXT(MATCH($C18,'2018-05 (Д)'!$C$2:$C$100,0)+1,0))))*100)</f>
        <v>-6.891791695422576</v>
      </c>
      <c r="AP18" s="9">
        <f ca="1">IF(OR(INDIRECT(CONCATENATE("'2018-07 (Д)'!H",TEXT(MATCH($C18,'2018-07 (Д)'!$C$2:$C$100,0)+1,0)))="Н/Д",INDIRECT(CONCATENATE("'2018-06 (Д)'!H",TEXT(MATCH($C18,'2018-06 (Д)'!$C$2:$C$100,0)+1,0)))="Н/Д",AND(INDIRECT(CONCATENATE("'2018-07 (Д)'!H",TEXT(MATCH($C18,'2018-07 (Д)'!$C$2:$C$100,0)+1,0)))="Н/Д",INDIRECT(CONCATENATE("'2018-06 (Д)'!H",TEXT(MATCH($C18,'2018-06 (Д)'!$C$2:$C$100,0)+1,0))))),"Н/Д",((INDIRECT(CONCATENATE("'2018-07 (Д)'!H",TEXT(MATCH($C18,'2018-07 (Д)'!$C$2:$C$100,0)+1,0)))-INDIRECT(CONCATENATE("'2018-06 (Д)'!H",TEXT(MATCH($C18,'2018-06 (Д)'!$C$2:$C$100,0)+1,0))))/INDIRECT(CONCATENATE("'2018-06 (Д)'!H",TEXT(MATCH($C18,'2018-06 (Д)'!$C$2:$C$100,0)+1,0))))*100)</f>
        <v>2.8170527225463111</v>
      </c>
      <c r="AQ18" s="9">
        <f ca="1">IF(OR(INDIRECT(CONCATENATE("'2018-08 (Д)'!H",TEXT(MATCH($C18,'2018-08 (Д)'!$C$2:$C$100,0)+1,0)))="Н/Д",INDIRECT(CONCATENATE("'2018-07 (Д)'!H",TEXT(MATCH($C18,'2018-07 (Д)'!$C$2:$C$100,0)+1,0)))="Н/Д",AND(INDIRECT(CONCATENATE("'2018-08 (Д)'!H",TEXT(MATCH($C18,'2018-08 (Д)'!$C$2:$C$100,0)+1,0)))="Н/Д",INDIRECT(CONCATENATE("'2018-07 (Д)'!H",TEXT(MATCH($C18,'2018-07 (Д)'!$C$2:$C$100,0)+1,0))))),"Н/Д",((INDIRECT(CONCATENATE("'2018-08 (Д)'!H",TEXT(MATCH($C18,'2018-08 (Д)'!$C$2:$C$100,0)+1,0)))-INDIRECT(CONCATENATE("'2018-07 (Д)'!H",TEXT(MATCH($C18,'2018-07 (Д)'!$C$2:$C$100,0)+1,0))))/INDIRECT(CONCATENATE("'2018-07 (Д)'!H",TEXT(MATCH($C18,'2018-07 (Д)'!$C$2:$C$100,0)+1,0))))*100)</f>
        <v>21.419984210080258</v>
      </c>
      <c r="AR18" s="9">
        <f ca="1">IF(OR(INDIRECT(CONCATENATE("'2018-09 (Д)'!H",TEXT(MATCH($C18,'2018-09 (Д)'!$C$2:$C$100,0)+1,0)))="Н/Д",INDIRECT(CONCATENATE("'2018-08 (Д)'!H",TEXT(MATCH($C18,'2018-08 (Д)'!$C$2:$C$100,0)+1,0)))="Н/Д",AND(INDIRECT(CONCATENATE("'2018-09 (Д)'!H",TEXT(MATCH($C18,'2018-09 (Д)'!$C$2:$C$100,0)+1,0)))="Н/Д",INDIRECT(CONCATENATE("'2018-08 (Д)'!H",TEXT(MATCH($C18,'2018-08 (Д)'!$C$2:$C$100,0)+1,0))))),"Н/Д",((INDIRECT(CONCATENATE("'2018-09 (Д)'!H",TEXT(MATCH($C18,'2018-09 (Д)'!$C$2:$C$100,0)+1,0)))-INDIRECT(CONCATENATE("'2018-08 (Д)'!H",TEXT(MATCH($C18,'2018-08 (Д)'!$C$2:$C$100,0)+1,0))))/INDIRECT(CONCATENATE("'2018-08 (Д)'!H",TEXT(MATCH($C18,'2018-08 (Д)'!$C$2:$C$100,0)+1,0))))*100)</f>
        <v>-15.433962812643081</v>
      </c>
      <c r="AS18" s="9">
        <f ca="1">IF(OR(INDIRECT(CONCATENATE("'2018-10 (Д)'!H",TEXT(MATCH($C18,'2018-10 (Д)'!$C$2:$C$100,0)+1,0)))="Н/Д",INDIRECT(CONCATENATE("'2018-09 (Д)'!H",TEXT(MATCH($C18,'2018-09 (Д)'!$C$2:$C$100,0)+1,0)))="Н/Д",AND(INDIRECT(CONCATENATE("'2018-10 (Д)'!H",TEXT(MATCH($C18,'2018-10 (Д)'!$C$2:$C$100,0)+1,0)))="Н/Д",INDIRECT(CONCATENATE("'2018-09 (Д)'!H",TEXT(MATCH($C18,'2018-09 (Д)'!$C$2:$C$100,0)+1,0))))),"Н/Д",((INDIRECT(CONCATENATE("'2018-10 (Д)'!H",TEXT(MATCH($C18,'2018-10 (Д)'!$C$2:$C$100,0)+1,0)))-INDIRECT(CONCATENATE("'2018-09 (Д)'!H",TEXT(MATCH($C18,'2018-09 (Д)'!$C$2:$C$100,0)+1,0))))/INDIRECT(CONCATENATE("'2018-09 (Д)'!H",TEXT(MATCH($C18,'2018-09 (Д)'!$C$2:$C$100,0)+1,0))))*100)</f>
        <v>-4.4328361536940957</v>
      </c>
      <c r="AT18" s="9">
        <f ca="1">IF(OR(INDIRECT(CONCATENATE("'2018-11 (Д)'!H",TEXT(MATCH($C18,'2018-11 (Д)'!$C$2:$C$100,0)+1,0)))="Н/Д",INDIRECT(CONCATENATE("'2018-10 (Д)'!H",TEXT(MATCH($C18,'2018-10 (Д)'!$C$2:$C$100,0)+1,0)))="Н/Д",AND(INDIRECT(CONCATENATE("'2018-11 (Д)'!H",TEXT(MATCH($C18,'2018-11 (Д)'!$C$2:$C$100,0)+1,0)))="Н/Д",INDIRECT(CONCATENATE("'2018-10 (Д)'!H",TEXT(MATCH($C18,'2018-10 (Д)'!$C$2:$C$100,0)+1,0))))),"Н/Д",((INDIRECT(CONCATENATE("'2018-11 (Д)'!H",TEXT(MATCH($C18,'2018-11 (Д)'!$C$2:$C$100,0)+1,0)))-INDIRECT(CONCATENATE("'2018-10 (Д)'!H",TEXT(MATCH($C18,'2018-10 (Д)'!$C$2:$C$100,0)+1,0))))/INDIRECT(CONCATENATE("'2018-10 (Д)'!H",TEXT(MATCH($C18,'2018-10 (Д)'!$C$2:$C$100,0)+1,0))))*100)</f>
        <v>15.236787782323116</v>
      </c>
      <c r="AU18" s="9">
        <f ca="1">IF(OR(INDIRECT(CONCATENATE("'2018-12 (Д)'!H",TEXT(MATCH($C18,'2018-12 (Д)'!$C$2:$C$100,0)+1,0)))="Н/Д",INDIRECT(CONCATENATE("'2018-11 (Д)'!H",TEXT(MATCH($C18,'2018-11 (Д)'!$C$2:$C$100,0)+1,0)))="Н/Д",AND(INDIRECT(CONCATENATE("'2018-12 (Д)'!H",TEXT(MATCH($C18,'2018-12 (Д)'!$C$2:$C$100,0)+1,0)))="Н/Д",INDIRECT(CONCATENATE("'2018-11 (Д)'!H",TEXT(MATCH($C18,'2018-11 (Д)'!$C$2:$C$100,0)+1,0))))),"Н/Д",((INDIRECT(CONCATENATE("'2018-12 (Д)'!H",TEXT(MATCH($C18,'2018-12 (Д)'!$C$2:$C$100,0)+1,0)))-INDIRECT(CONCATENATE("'2018-11 (Д)'!H",TEXT(MATCH($C18,'2018-11 (Д)'!$C$2:$C$100,0)+1,0))))/INDIRECT(CONCATENATE("'2018-11 (Д)'!H",TEXT(MATCH($C18,'2018-11 (Д)'!$C$2:$C$100,0)+1,0))))*100)</f>
        <v>-1.0232046712078937</v>
      </c>
      <c r="AV18" s="9"/>
      <c r="AW18" s="9">
        <f ca="1">IF(OR(INDIRECT(CONCATENATE("'2018-03 (Д)'!I",TEXT(MATCH($C18,'2018-03 (Д)'!$C$2:$C$100,0)+1,0)))="Н/Д",INDIRECT(CONCATENATE("'2018-02 (Д)'!I",TEXT(MATCH($C18,'2018-02 (Д)'!$C$2:$C$100,0)+1,0)))="Н/Д",AND(INDIRECT(CONCATENATE("'2018-03 (Д)'!I",TEXT(MATCH($C18,'2018-03 (Д)'!$C$2:$C$100,0)+1,0)))="Н/Д",INDIRECT(CONCATENATE("'2018-02 (Д)'!I",TEXT(MATCH($C18,'2018-02 (Д)'!$C$2:$C$100,0)+1,0))))),"Н/Д",((INDIRECT(CONCATENATE("'2018-03 (Д)'!I",TEXT(MATCH($C18,'2018-03 (Д)'!$C$2:$C$100,0)+1,0)))-INDIRECT(CONCATENATE("'2018-02 (Д)'!I",TEXT(MATCH($C18,'2018-02 (Д)'!$C$2:$C$100,0)+1,0))))/INDIRECT(CONCATENATE("'2018-02 (Д)'!I",TEXT(MATCH($C18,'2018-02 (Д)'!$C$2:$C$100,0)+1,0))))*100)</f>
        <v>-39.788229295214741</v>
      </c>
      <c r="AX18" s="9">
        <f ca="1">IF(OR(INDIRECT(CONCATENATE("'2018-04 (Д)'!I",TEXT(MATCH($C18,'2018-04 (Д)'!$C$2:$C$100,0)+1,0)))="Н/Д",INDIRECT(CONCATENATE("'2018-03 (Д)'!I",TEXT(MATCH($C18,'2018-03 (Д)'!$C$2:$C$100,0)+1,0)))="Н/Д",AND(INDIRECT(CONCATENATE("'2018-04 (Д)'!I",TEXT(MATCH($C18,'2018-04 (Д)'!$C$2:$C$100,0)+1,0)))="Н/Д",INDIRECT(CONCATENATE("'2018-03 (Д)'!I",TEXT(MATCH($C18,'2018-03 (Д)'!$C$2:$C$100,0)+1,0))))),"Н/Д",((INDIRECT(CONCATENATE("'2018-04 (Д)'!I",TEXT(MATCH($C18,'2018-04 (Д)'!$C$2:$C$100,0)+1,0)))-INDIRECT(CONCATENATE("'2018-03 (Д)'!I",TEXT(MATCH($C18,'2018-03 (Д)'!$C$2:$C$100,0)+1,0))))/INDIRECT(CONCATENATE("'2018-03 (Д)'!I",TEXT(MATCH($C18,'2018-03 (Д)'!$C$2:$C$100,0)+1,0))))*100)</f>
        <v>87.921809543382139</v>
      </c>
      <c r="AY18" s="9">
        <f ca="1">IF(OR(INDIRECT(CONCATENATE("'2018-05 (Д)'!I",TEXT(MATCH($C18,'2018-05 (Д)'!$C$2:$C$100,0)+1,0)))="Н/Д",INDIRECT(CONCATENATE("'2018-04 (Д)'!I",TEXT(MATCH($C18,'2018-04 (Д)'!$C$2:$C$100,0)+1,0)))="Н/Д",AND(INDIRECT(CONCATENATE("'2018-05 (Д)'!I",TEXT(MATCH($C18,'2018-05 (Д)'!$C$2:$C$100,0)+1,0)))="Н/Д",INDIRECT(CONCATENATE("'2018-04 (Д)'!I",TEXT(MATCH($C18,'2018-04 (Д)'!$C$2:$C$100,0)+1,0))))),"Н/Д",((INDIRECT(CONCATENATE("'2018-05 (Д)'!I",TEXT(MATCH($C18,'2018-05 (Д)'!$C$2:$C$100,0)+1,0)))-INDIRECT(CONCATENATE("'2018-04 (Д)'!I",TEXT(MATCH($C18,'2018-04 (Д)'!$C$2:$C$100,0)+1,0))))/INDIRECT(CONCATENATE("'2018-04 (Д)'!I",TEXT(MATCH($C18,'2018-04 (Д)'!$C$2:$C$100,0)+1,0))))*100)</f>
        <v>-12.857220569718994</v>
      </c>
      <c r="AZ18" s="9">
        <f ca="1">IF(OR(INDIRECT(CONCATENATE("'2018-06 (Д)'!I",TEXT(MATCH($C18,'2018-06 (Д)'!$C$2:$C$100,0)+1,0)))="Н/Д",INDIRECT(CONCATENATE("'2018-05 (Д)'!I",TEXT(MATCH($C18,'2018-05 (Д)'!$C$2:$C$100,0)+1,0)))="Н/Д",AND(INDIRECT(CONCATENATE("'2018-06 (Д)'!I",TEXT(MATCH($C18,'2018-06 (Д)'!$C$2:$C$100,0)+1,0)))="Н/Д",INDIRECT(CONCATENATE("'2018-05 (Д)'!I",TEXT(MATCH($C18,'2018-05 (Д)'!$C$2:$C$100,0)+1,0))))),"Н/Д",((INDIRECT(CONCATENATE("'2018-06 (Д)'!I",TEXT(MATCH($C18,'2018-06 (Д)'!$C$2:$C$100,0)+1,0)))-INDIRECT(CONCATENATE("'2018-05 (Д)'!I",TEXT(MATCH($C18,'2018-05 (Д)'!$C$2:$C$100,0)+1,0))))/INDIRECT(CONCATENATE("'2018-05 (Д)'!I",TEXT(MATCH($C18,'2018-05 (Д)'!$C$2:$C$100,0)+1,0))))*100)</f>
        <v>12.298713310140378</v>
      </c>
      <c r="BA18" s="9">
        <f ca="1">IF(OR(INDIRECT(CONCATENATE("'2018-07 (Д)'!I",TEXT(MATCH($C18,'2018-07 (Д)'!$C$2:$C$100,0)+1,0)))="Н/Д",INDIRECT(CONCATENATE("'2018-06 (Д)'!I",TEXT(MATCH($C18,'2018-06 (Д)'!$C$2:$C$100,0)+1,0)))="Н/Д",AND(INDIRECT(CONCATENATE("'2018-07 (Д)'!I",TEXT(MATCH($C18,'2018-07 (Д)'!$C$2:$C$100,0)+1,0)))="Н/Д",INDIRECT(CONCATENATE("'2018-06 (Д)'!I",TEXT(MATCH($C18,'2018-06 (Д)'!$C$2:$C$100,0)+1,0))))),"Н/Д",((INDIRECT(CONCATENATE("'2018-07 (Д)'!I",TEXT(MATCH($C18,'2018-07 (Д)'!$C$2:$C$100,0)+1,0)))-INDIRECT(CONCATENATE("'2018-06 (Д)'!I",TEXT(MATCH($C18,'2018-06 (Д)'!$C$2:$C$100,0)+1,0))))/INDIRECT(CONCATENATE("'2018-06 (Д)'!I",TEXT(MATCH($C18,'2018-06 (Д)'!$C$2:$C$100,0)+1,0))))*100)</f>
        <v>8.994921815278607</v>
      </c>
      <c r="BB18" s="9">
        <f ca="1">IF(OR(INDIRECT(CONCATENATE("'2018-08 (Д)'!I",TEXT(MATCH($C18,'2018-08 (Д)'!$C$2:$C$100,0)+1,0)))="Н/Д",INDIRECT(CONCATENATE("'2018-07 (Д)'!I",TEXT(MATCH($C18,'2018-07 (Д)'!$C$2:$C$100,0)+1,0)))="Н/Д",AND(INDIRECT(CONCATENATE("'2018-08 (Д)'!I",TEXT(MATCH($C18,'2018-08 (Д)'!$C$2:$C$100,0)+1,0)))="Н/Д",INDIRECT(CONCATENATE("'2018-07 (Д)'!I",TEXT(MATCH($C18,'2018-07 (Д)'!$C$2:$C$100,0)+1,0))))),"Н/Д",((INDIRECT(CONCATENATE("'2018-08 (Д)'!I",TEXT(MATCH($C18,'2018-08 (Д)'!$C$2:$C$100,0)+1,0)))-INDIRECT(CONCATENATE("'2018-07 (Д)'!I",TEXT(MATCH($C18,'2018-07 (Д)'!$C$2:$C$100,0)+1,0))))/INDIRECT(CONCATENATE("'2018-07 (Д)'!I",TEXT(MATCH($C18,'2018-07 (Д)'!$C$2:$C$100,0)+1,0))))*100)</f>
        <v>3.9480656694223022</v>
      </c>
      <c r="BC18" s="9">
        <f ca="1">IF(OR(INDIRECT(CONCATENATE("'2018-09 (Д)'!I",TEXT(MATCH($C18,'2018-09 (Д)'!$C$2:$C$100,0)+1,0)))="Н/Д",INDIRECT(CONCATENATE("'2018-08 (Д)'!I",TEXT(MATCH($C18,'2018-08 (Д)'!$C$2:$C$100,0)+1,0)))="Н/Д",AND(INDIRECT(CONCATENATE("'2018-09 (Д)'!I",TEXT(MATCH($C18,'2018-09 (Д)'!$C$2:$C$100,0)+1,0)))="Н/Д",INDIRECT(CONCATENATE("'2018-08 (Д)'!I",TEXT(MATCH($C18,'2018-08 (Д)'!$C$2:$C$100,0)+1,0))))),"Н/Д",((INDIRECT(CONCATENATE("'2018-09 (Д)'!I",TEXT(MATCH($C18,'2018-09 (Д)'!$C$2:$C$100,0)+1,0)))-INDIRECT(CONCATENATE("'2018-08 (Д)'!I",TEXT(MATCH($C18,'2018-08 (Д)'!$C$2:$C$100,0)+1,0))))/INDIRECT(CONCATENATE("'2018-08 (Д)'!I",TEXT(MATCH($C18,'2018-08 (Д)'!$C$2:$C$100,0)+1,0))))*100)</f>
        <v>-3.5308719277529201</v>
      </c>
      <c r="BD18" s="9">
        <f ca="1">IF(OR(INDIRECT(CONCATENATE("'2018-10 (Д)'!I",TEXT(MATCH($C18,'2018-10 (Д)'!$C$2:$C$100,0)+1,0)))="Н/Д",INDIRECT(CONCATENATE("'2018-09 (Д)'!I",TEXT(MATCH($C18,'2018-09 (Д)'!$C$2:$C$100,0)+1,0)))="Н/Д",AND(INDIRECT(CONCATENATE("'2018-10 (Д)'!I",TEXT(MATCH($C18,'2018-10 (Д)'!$C$2:$C$100,0)+1,0)))="Н/Д",INDIRECT(CONCATENATE("'2018-09 (Д)'!I",TEXT(MATCH($C18,'2018-09 (Д)'!$C$2:$C$100,0)+1,0))))),"Н/Д",((INDIRECT(CONCATENATE("'2018-10 (Д)'!I",TEXT(MATCH($C18,'2018-10 (Д)'!$C$2:$C$100,0)+1,0)))-INDIRECT(CONCATENATE("'2018-09 (Д)'!I",TEXT(MATCH($C18,'2018-09 (Д)'!$C$2:$C$100,0)+1,0))))/INDIRECT(CONCATENATE("'2018-09 (Д)'!I",TEXT(MATCH($C18,'2018-09 (Д)'!$C$2:$C$100,0)+1,0))))*100)</f>
        <v>7.8130047031396073</v>
      </c>
      <c r="BE18" s="9">
        <f ca="1">IF(OR(INDIRECT(CONCATENATE("'2018-11 (Д)'!I",TEXT(MATCH($C18,'2018-11 (Д)'!$C$2:$C$100,0)+1,0)))="Н/Д",INDIRECT(CONCATENATE("'2018-10 (Д)'!I",TEXT(MATCH($C18,'2018-10 (Д)'!$C$2:$C$100,0)+1,0)))="Н/Д",AND(INDIRECT(CONCATENATE("'2018-11 (Д)'!I",TEXT(MATCH($C18,'2018-11 (Д)'!$C$2:$C$100,0)+1,0)))="Н/Д",INDIRECT(CONCATENATE("'2018-10 (Д)'!I",TEXT(MATCH($C18,'2018-10 (Д)'!$C$2:$C$100,0)+1,0))))),"Н/Д",((INDIRECT(CONCATENATE("'2018-11 (Д)'!I",TEXT(MATCH($C18,'2018-11 (Д)'!$C$2:$C$100,0)+1,0)))-INDIRECT(CONCATENATE("'2018-10 (Д)'!I",TEXT(MATCH($C18,'2018-10 (Д)'!$C$2:$C$100,0)+1,0))))/INDIRECT(CONCATENATE("'2018-10 (Д)'!I",TEXT(MATCH($C18,'2018-10 (Д)'!$C$2:$C$100,0)+1,0))))*100)</f>
        <v>-11.284622595789507</v>
      </c>
      <c r="BF18" s="9">
        <f ca="1">IF(OR(INDIRECT(CONCATENATE("'2018-12 (Д)'!I",TEXT(MATCH($C18,'2018-12 (Д)'!$C$2:$C$100,0)+1,0)))="Н/Д",INDIRECT(CONCATENATE("'2018-11 (Д)'!I",TEXT(MATCH($C18,'2018-11 (Д)'!$C$2:$C$100,0)+1,0)))="Н/Д",AND(INDIRECT(CONCATENATE("'2018-12 (Д)'!I",TEXT(MATCH($C18,'2018-12 (Д)'!$C$2:$C$100,0)+1,0)))="Н/Д",INDIRECT(CONCATENATE("'2018-11 (Д)'!I",TEXT(MATCH($C18,'2018-11 (Д)'!$C$2:$C$100,0)+1,0))))),"Н/Д",((INDIRECT(CONCATENATE("'2018-12 (Д)'!I",TEXT(MATCH($C18,'2018-12 (Д)'!$C$2:$C$100,0)+1,0)))-INDIRECT(CONCATENATE("'2018-11 (Д)'!I",TEXT(MATCH($C18,'2018-11 (Д)'!$C$2:$C$100,0)+1,0))))/INDIRECT(CONCATENATE("'2018-11 (Д)'!I",TEXT(MATCH($C18,'2018-11 (Д)'!$C$2:$C$100,0)+1,0))))*100)</f>
        <v>-2.0978891317983339</v>
      </c>
      <c r="BG18" s="9"/>
      <c r="BH18" s="9" t="str">
        <f ca="1">IF(OR(INDIRECT(CONCATENATE("'2018-03 (Д)'!J",TEXT(MATCH($C18,'2018-03 (Д)'!$C$2:$C$100,0)+1,0)))="Н/Д",INDIRECT(CONCATENATE("'2018-02 (Д)'!J",TEXT(MATCH($C18,'2018-02 (Д)'!$C$2:$C$100,0)+1,0)))="Н/Д",AND(INDIRECT(CONCATENATE("'2018-03 (Д)'!J",TEXT(MATCH($C18,'2018-03 (Д)'!$C$2:$C$100,0)+1,0)))="Н/Д",INDIRECT(CONCATENATE("'2018-02 (Д)'!J",TEXT(MATCH($C18,'2018-02 (Д)'!$C$2:$C$100,0)+1,0))))),"Н/Д",((INDIRECT(CONCATENATE("'2018-03 (Д)'!J",TEXT(MATCH($C18,'2018-03 (Д)'!$C$2:$C$100,0)+1,0)))-INDIRECT(CONCATENATE("'2018-02 (Д)'!J",TEXT(MATCH($C18,'2018-02 (Д)'!$C$2:$C$100,0)+1,0))))/INDIRECT(CONCATENATE("'2018-02 (Д)'!J",TEXT(MATCH($C18,'2018-02 (Д)'!$C$2:$C$100,0)+1,0))))*100)</f>
        <v>Н/Д</v>
      </c>
      <c r="BI18" s="9" t="str">
        <f ca="1">IF(OR(INDIRECT(CONCATENATE("'2018-04 (Д)'!J",TEXT(MATCH($C18,'2018-04 (Д)'!$C$2:$C$100,0)+1,0)))="Н/Д",INDIRECT(CONCATENATE("'2018-03 (Д)'!J",TEXT(MATCH($C18,'2018-03 (Д)'!$C$2:$C$100,0)+1,0)))="Н/Д",AND(INDIRECT(CONCATENATE("'2018-04 (Д)'!J",TEXT(MATCH($C18,'2018-04 (Д)'!$C$2:$C$100,0)+1,0)))="Н/Д",INDIRECT(CONCATENATE("'2018-03 (Д)'!J",TEXT(MATCH($C18,'2018-03 (Д)'!$C$2:$C$100,0)+1,0))))),"Н/Д",((INDIRECT(CONCATENATE("'2018-04 (Д)'!J",TEXT(MATCH($C18,'2018-04 (Д)'!$C$2:$C$100,0)+1,0)))-INDIRECT(CONCATENATE("'2018-03 (Д)'!J",TEXT(MATCH($C18,'2018-03 (Д)'!$C$2:$C$100,0)+1,0))))/INDIRECT(CONCATENATE("'2018-03 (Д)'!J",TEXT(MATCH($C18,'2018-03 (Д)'!$C$2:$C$100,0)+1,0))))*100)</f>
        <v>Н/Д</v>
      </c>
      <c r="BJ18" s="9" t="str">
        <f ca="1">IF(OR(INDIRECT(CONCATENATE("'2018-05 (Д)'!J",TEXT(MATCH($C18,'2018-05 (Д)'!$C$2:$C$100,0)+1,0)))="Н/Д",INDIRECT(CONCATENATE("'2018-04 (Д)'!J",TEXT(MATCH($C18,'2018-04 (Д)'!$C$2:$C$100,0)+1,0)))="Н/Д",AND(INDIRECT(CONCATENATE("'2018-05 (Д)'!J",TEXT(MATCH($C18,'2018-05 (Д)'!$C$2:$C$100,0)+1,0)))="Н/Д",INDIRECT(CONCATENATE("'2018-04 (Д)'!J",TEXT(MATCH($C18,'2018-04 (Д)'!$C$2:$C$100,0)+1,0))))),"Н/Д",((INDIRECT(CONCATENATE("'2018-05 (Д)'!J",TEXT(MATCH($C18,'2018-05 (Д)'!$C$2:$C$100,0)+1,0)))-INDIRECT(CONCATENATE("'2018-04 (Д)'!J",TEXT(MATCH($C18,'2018-04 (Д)'!$C$2:$C$100,0)+1,0))))/INDIRECT(CONCATENATE("'2018-04 (Д)'!J",TEXT(MATCH($C18,'2018-04 (Д)'!$C$2:$C$100,0)+1,0))))*100)</f>
        <v>Н/Д</v>
      </c>
      <c r="BK18" s="9" t="str">
        <f ca="1">IF(OR(INDIRECT(CONCATENATE("'2018-06 (Д)'!J",TEXT(MATCH($C18,'2018-06 (Д)'!$C$2:$C$100,0)+1,0)))="Н/Д",INDIRECT(CONCATENATE("'2018-05 (Д)'!J",TEXT(MATCH($C18,'2018-05 (Д)'!$C$2:$C$100,0)+1,0)))="Н/Д",AND(INDIRECT(CONCATENATE("'2018-06 (Д)'!J",TEXT(MATCH($C18,'2018-06 (Д)'!$C$2:$C$100,0)+1,0)))="Н/Д",INDIRECT(CONCATENATE("'2018-05 (Д)'!J",TEXT(MATCH($C18,'2018-05 (Д)'!$C$2:$C$100,0)+1,0))))),"Н/Д",((INDIRECT(CONCATENATE("'2018-06 (Д)'!J",TEXT(MATCH($C18,'2018-06 (Д)'!$C$2:$C$100,0)+1,0)))-INDIRECT(CONCATENATE("'2018-05 (Д)'!J",TEXT(MATCH($C18,'2018-05 (Д)'!$C$2:$C$100,0)+1,0))))/INDIRECT(CONCATENATE("'2018-05 (Д)'!J",TEXT(MATCH($C18,'2018-05 (Д)'!$C$2:$C$100,0)+1,0))))*100)</f>
        <v>Н/Д</v>
      </c>
      <c r="BL18" s="9" t="str">
        <f ca="1">IF(OR(INDIRECT(CONCATENATE("'2018-07 (Д)'!J",TEXT(MATCH($C18,'2018-07 (Д)'!$C$2:$C$100,0)+1,0)))="Н/Д",INDIRECT(CONCATENATE("'2018-06 (Д)'!J",TEXT(MATCH($C18,'2018-06 (Д)'!$C$2:$C$100,0)+1,0)))="Н/Д",AND(INDIRECT(CONCATENATE("'2018-07 (Д)'!J",TEXT(MATCH($C18,'2018-07 (Д)'!$C$2:$C$100,0)+1,0)))="Н/Д",INDIRECT(CONCATENATE("'2018-06 (Д)'!J",TEXT(MATCH($C18,'2018-06 (Д)'!$C$2:$C$100,0)+1,0))))),"Н/Д",((INDIRECT(CONCATENATE("'2018-07 (Д)'!J",TEXT(MATCH($C18,'2018-07 (Д)'!$C$2:$C$100,0)+1,0)))-INDIRECT(CONCATENATE("'2018-06 (Д)'!J",TEXT(MATCH($C18,'2018-06 (Д)'!$C$2:$C$100,0)+1,0))))/INDIRECT(CONCATENATE("'2018-06 (Д)'!J",TEXT(MATCH($C18,'2018-06 (Д)'!$C$2:$C$100,0)+1,0))))*100)</f>
        <v>Н/Д</v>
      </c>
      <c r="BM18" s="9" t="str">
        <f ca="1">IF(OR(INDIRECT(CONCATENATE("'2018-08 (Д)'!J",TEXT(MATCH($C18,'2018-08 (Д)'!$C$2:$C$100,0)+1,0)))="Н/Д",INDIRECT(CONCATENATE("'2018-07 (Д)'!J",TEXT(MATCH($C18,'2018-07 (Д)'!$C$2:$C$100,0)+1,0)))="Н/Д",AND(INDIRECT(CONCATENATE("'2018-08 (Д)'!J",TEXT(MATCH($C18,'2018-08 (Д)'!$C$2:$C$100,0)+1,0)))="Н/Д",INDIRECT(CONCATENATE("'2018-07 (Д)'!J",TEXT(MATCH($C18,'2018-07 (Д)'!$C$2:$C$100,0)+1,0))))),"Н/Д",((INDIRECT(CONCATENATE("'2018-08 (Д)'!J",TEXT(MATCH($C18,'2018-08 (Д)'!$C$2:$C$100,0)+1,0)))-INDIRECT(CONCATENATE("'2018-07 (Д)'!J",TEXT(MATCH($C18,'2018-07 (Д)'!$C$2:$C$100,0)+1,0))))/INDIRECT(CONCATENATE("'2018-07 (Д)'!J",TEXT(MATCH($C18,'2018-07 (Д)'!$C$2:$C$100,0)+1,0))))*100)</f>
        <v>Н/Д</v>
      </c>
      <c r="BN18" s="9" t="str">
        <f ca="1">IF(OR(INDIRECT(CONCATENATE("'2018-09 (Д)'!J",TEXT(MATCH($C18,'2018-09 (Д)'!$C$2:$C$100,0)+1,0)))="Н/Д",INDIRECT(CONCATENATE("'2018-08 (Д)'!J",TEXT(MATCH($C18,'2018-08 (Д)'!$C$2:$C$100,0)+1,0)))="Н/Д",AND(INDIRECT(CONCATENATE("'2018-09 (Д)'!J",TEXT(MATCH($C18,'2018-09 (Д)'!$C$2:$C$100,0)+1,0)))="Н/Д",INDIRECT(CONCATENATE("'2018-08 (Д)'!J",TEXT(MATCH($C18,'2018-08 (Д)'!$C$2:$C$100,0)+1,0))))),"Н/Д",((INDIRECT(CONCATENATE("'2018-09 (Д)'!J",TEXT(MATCH($C18,'2018-09 (Д)'!$C$2:$C$100,0)+1,0)))-INDIRECT(CONCATENATE("'2018-08 (Д)'!J",TEXT(MATCH($C18,'2018-08 (Д)'!$C$2:$C$100,0)+1,0))))/INDIRECT(CONCATENATE("'2018-08 (Д)'!J",TEXT(MATCH($C18,'2018-08 (Д)'!$C$2:$C$100,0)+1,0))))*100)</f>
        <v>Н/Д</v>
      </c>
      <c r="BO18" s="9" t="str">
        <f ca="1">IF(OR(INDIRECT(CONCATENATE("'2018-10 (Д)'!J",TEXT(MATCH($C18,'2018-10 (Д)'!$C$2:$C$100,0)+1,0)))="Н/Д",INDIRECT(CONCATENATE("'2018-09 (Д)'!J",TEXT(MATCH($C18,'2018-09 (Д)'!$C$2:$C$100,0)+1,0)))="Н/Д",AND(INDIRECT(CONCATENATE("'2018-10 (Д)'!J",TEXT(MATCH($C18,'2018-10 (Д)'!$C$2:$C$100,0)+1,0)))="Н/Д",INDIRECT(CONCATENATE("'2018-09 (Д)'!J",TEXT(MATCH($C18,'2018-09 (Д)'!$C$2:$C$100,0)+1,0))))),"Н/Д",((INDIRECT(CONCATENATE("'2018-10 (Д)'!J",TEXT(MATCH($C18,'2018-10 (Д)'!$C$2:$C$100,0)+1,0)))-INDIRECT(CONCATENATE("'2018-09 (Д)'!J",TEXT(MATCH($C18,'2018-09 (Д)'!$C$2:$C$100,0)+1,0))))/INDIRECT(CONCATENATE("'2018-09 (Д)'!J",TEXT(MATCH($C18,'2018-09 (Д)'!$C$2:$C$100,0)+1,0))))*100)</f>
        <v>Н/Д</v>
      </c>
      <c r="BP18" s="9" t="str">
        <f ca="1">IF(OR(INDIRECT(CONCATENATE("'2018-11 (Д)'!J",TEXT(MATCH($C18,'2018-11 (Д)'!$C$2:$C$100,0)+1,0)))="Н/Д",INDIRECT(CONCATENATE("'2018-10 (Д)'!J",TEXT(MATCH($C18,'2018-10 (Д)'!$C$2:$C$100,0)+1,0)))="Н/Д",AND(INDIRECT(CONCATENATE("'2018-11 (Д)'!J",TEXT(MATCH($C18,'2018-11 (Д)'!$C$2:$C$100,0)+1,0)))="Н/Д",INDIRECT(CONCATENATE("'2018-10 (Д)'!J",TEXT(MATCH($C18,'2018-10 (Д)'!$C$2:$C$100,0)+1,0))))),"Н/Д",((INDIRECT(CONCATENATE("'2018-11 (Д)'!J",TEXT(MATCH($C18,'2018-11 (Д)'!$C$2:$C$100,0)+1,0)))-INDIRECT(CONCATENATE("'2018-10 (Д)'!J",TEXT(MATCH($C18,'2018-10 (Д)'!$C$2:$C$100,0)+1,0))))/INDIRECT(CONCATENATE("'2018-10 (Д)'!J",TEXT(MATCH($C18,'2018-10 (Д)'!$C$2:$C$100,0)+1,0))))*100)</f>
        <v>Н/Д</v>
      </c>
      <c r="BQ18" s="9" t="str">
        <f ca="1">IF(OR(INDIRECT(CONCATENATE("'2018-12 (Д)'!J",TEXT(MATCH($C18,'2018-12 (Д)'!$C$2:$C$100,0)+1,0)))="Н/Д",INDIRECT(CONCATENATE("'2018-11 (Д)'!J",TEXT(MATCH($C18,'2018-11 (Д)'!$C$2:$C$100,0)+1,0)))="Н/Д",AND(INDIRECT(CONCATENATE("'2018-12 (Д)'!J",TEXT(MATCH($C18,'2018-12 (Д)'!$C$2:$C$100,0)+1,0)))="Н/Д",INDIRECT(CONCATENATE("'2018-11 (Д)'!J",TEXT(MATCH($C18,'2018-11 (Д)'!$C$2:$C$100,0)+1,0))))),"Н/Д",((INDIRECT(CONCATENATE("'2018-12 (Д)'!J",TEXT(MATCH($C18,'2018-12 (Д)'!$C$2:$C$100,0)+1,0)))-INDIRECT(CONCATENATE("'2018-11 (Д)'!J",TEXT(MATCH($C18,'2018-11 (Д)'!$C$2:$C$100,0)+1,0))))/INDIRECT(CONCATENATE("'2018-11 (Д)'!J",TEXT(MATCH($C18,'2018-11 (Д)'!$C$2:$C$100,0)+1,0))))*100)</f>
        <v>Н/Д</v>
      </c>
      <c r="BR18" s="9"/>
      <c r="BS18" s="9">
        <f ca="1">IF(OR(INDIRECT(CONCATENATE("'2018-03 (Д)'!K",TEXT(MATCH($C18,'2018-03 (Д)'!$C$2:$C$100,0)+1,0)))="Н/Д",INDIRECT(CONCATENATE("'2018-02 (Д)'!K",TEXT(MATCH($C18,'2018-02 (Д)'!$C$2:$C$100,0)+1,0)))="Н/Д",AND(INDIRECT(CONCATENATE("'2018-03 (Д)'!K",TEXT(MATCH($C18,'2018-03 (Д)'!$C$2:$C$100,0)+1,0)))="Н/Д",INDIRECT(CONCATENATE("'2018-02 (Д)'!K",TEXT(MATCH($C18,'2018-02 (Д)'!$C$2:$C$100,0)+1,0))))),"Н/Д",((INDIRECT(CONCATENATE("'2018-03 (Д)'!K",TEXT(MATCH($C18,'2018-03 (Д)'!$C$2:$C$100,0)+1,0)))-INDIRECT(CONCATENATE("'2018-02 (Д)'!K",TEXT(MATCH($C18,'2018-02 (Д)'!$C$2:$C$100,0)+1,0))))/INDIRECT(CONCATENATE("'2018-02 (Д)'!K",TEXT(MATCH($C18,'2018-02 (Д)'!$C$2:$C$100,0)+1,0))))*100)</f>
        <v>-44.534147566413537</v>
      </c>
      <c r="BT18" s="9">
        <f ca="1">IF(OR(INDIRECT(CONCATENATE("'2018-04 (Д)'!K",TEXT(MATCH($C18,'2018-04 (Д)'!$C$2:$C$100,0)+1,0)))="Н/Д",INDIRECT(CONCATENATE("'2018-03 (Д)'!K",TEXT(MATCH($C18,'2018-03 (Д)'!$C$2:$C$100,0)+1,0)))="Н/Д",AND(INDIRECT(CONCATENATE("'2018-04 (Д)'!K",TEXT(MATCH($C18,'2018-04 (Д)'!$C$2:$C$100,0)+1,0)))="Н/Д",INDIRECT(CONCATENATE("'2018-03 (Д)'!K",TEXT(MATCH($C18,'2018-03 (Д)'!$C$2:$C$100,0)+1,0))))),"Н/Д",((INDIRECT(CONCATENATE("'2018-04 (Д)'!K",TEXT(MATCH($C18,'2018-04 (Д)'!$C$2:$C$100,0)+1,0)))-INDIRECT(CONCATENATE("'2018-03 (Д)'!K",TEXT(MATCH($C18,'2018-03 (Д)'!$C$2:$C$100,0)+1,0))))/INDIRECT(CONCATENATE("'2018-03 (Д)'!K",TEXT(MATCH($C18,'2018-03 (Д)'!$C$2:$C$100,0)+1,0))))*100)</f>
        <v>178.86058623459741</v>
      </c>
      <c r="BU18" s="9">
        <f ca="1">IF(OR(INDIRECT(CONCATENATE("'2018-05 (Д)'!K",TEXT(MATCH($C18,'2018-05 (Д)'!$C$2:$C$100,0)+1,0)))="Н/Д",INDIRECT(CONCATENATE("'2018-04 (Д)'!K",TEXT(MATCH($C18,'2018-04 (Д)'!$C$2:$C$100,0)+1,0)))="Н/Д",AND(INDIRECT(CONCATENATE("'2018-05 (Д)'!K",TEXT(MATCH($C18,'2018-05 (Д)'!$C$2:$C$100,0)+1,0)))="Н/Д",INDIRECT(CONCATENATE("'2018-04 (Д)'!K",TEXT(MATCH($C18,'2018-04 (Д)'!$C$2:$C$100,0)+1,0))))),"Н/Д",((INDIRECT(CONCATENATE("'2018-05 (Д)'!K",TEXT(MATCH($C18,'2018-05 (Д)'!$C$2:$C$100,0)+1,0)))-INDIRECT(CONCATENATE("'2018-04 (Д)'!K",TEXT(MATCH($C18,'2018-04 (Д)'!$C$2:$C$100,0)+1,0))))/INDIRECT(CONCATENATE("'2018-04 (Д)'!K",TEXT(MATCH($C18,'2018-04 (Д)'!$C$2:$C$100,0)+1,0))))*100)</f>
        <v>137.75545632557649</v>
      </c>
      <c r="BV18" s="9">
        <f ca="1">IF(OR(INDIRECT(CONCATENATE("'2018-06 (Д)'!K",TEXT(MATCH($C18,'2018-06 (Д)'!$C$2:$C$100,0)+1,0)))="Н/Д",INDIRECT(CONCATENATE("'2018-05 (Д)'!K",TEXT(MATCH($C18,'2018-05 (Д)'!$C$2:$C$100,0)+1,0)))="Н/Д",AND(INDIRECT(CONCATENATE("'2018-06 (Д)'!K",TEXT(MATCH($C18,'2018-06 (Д)'!$C$2:$C$100,0)+1,0)))="Н/Д",INDIRECT(CONCATENATE("'2018-05 (Д)'!K",TEXT(MATCH($C18,'2018-05 (Д)'!$C$2:$C$100,0)+1,0))))),"Н/Д",((INDIRECT(CONCATENATE("'2018-06 (Д)'!K",TEXT(MATCH($C18,'2018-06 (Д)'!$C$2:$C$100,0)+1,0)))-INDIRECT(CONCATENATE("'2018-05 (Д)'!K",TEXT(MATCH($C18,'2018-05 (Д)'!$C$2:$C$100,0)+1,0))))/INDIRECT(CONCATENATE("'2018-05 (Д)'!K",TEXT(MATCH($C18,'2018-05 (Д)'!$C$2:$C$100,0)+1,0))))*100)</f>
        <v>-75.878729474191914</v>
      </c>
      <c r="BW18" s="9">
        <f ca="1">IF(OR(INDIRECT(CONCATENATE("'2018-07 (Д)'!K",TEXT(MATCH($C18,'2018-07 (Д)'!$C$2:$C$100,0)+1,0)))="Н/Д",INDIRECT(CONCATENATE("'2018-06 (Д)'!K",TEXT(MATCH($C18,'2018-06 (Д)'!$C$2:$C$100,0)+1,0)))="Н/Д",AND(INDIRECT(CONCATENATE("'2018-07 (Д)'!K",TEXT(MATCH($C18,'2018-07 (Д)'!$C$2:$C$100,0)+1,0)))="Н/Д",INDIRECT(CONCATENATE("'2018-06 (Д)'!K",TEXT(MATCH($C18,'2018-06 (Д)'!$C$2:$C$100,0)+1,0))))),"Н/Д",((INDIRECT(CONCATENATE("'2018-07 (Д)'!K",TEXT(MATCH($C18,'2018-07 (Д)'!$C$2:$C$100,0)+1,0)))-INDIRECT(CONCATENATE("'2018-06 (Д)'!K",TEXT(MATCH($C18,'2018-06 (Д)'!$C$2:$C$100,0)+1,0))))/INDIRECT(CONCATENATE("'2018-06 (Д)'!K",TEXT(MATCH($C18,'2018-06 (Д)'!$C$2:$C$100,0)+1,0))))*100)</f>
        <v>-54.33175117254072</v>
      </c>
      <c r="BX18" s="9">
        <f ca="1">IF(OR(INDIRECT(CONCATENATE("'2018-08 (Д)'!K",TEXT(MATCH($C18,'2018-08 (Д)'!$C$2:$C$100,0)+1,0)))="Н/Д",INDIRECT(CONCATENATE("'2018-07 (Д)'!K",TEXT(MATCH($C18,'2018-07 (Д)'!$C$2:$C$100,0)+1,0)))="Н/Д",AND(INDIRECT(CONCATENATE("'2018-08 (Д)'!K",TEXT(MATCH($C18,'2018-08 (Д)'!$C$2:$C$100,0)+1,0)))="Н/Д",INDIRECT(CONCATENATE("'2018-07 (Д)'!K",TEXT(MATCH($C18,'2018-07 (Д)'!$C$2:$C$100,0)+1,0))))),"Н/Д",((INDIRECT(CONCATENATE("'2018-08 (Д)'!K",TEXT(MATCH($C18,'2018-08 (Д)'!$C$2:$C$100,0)+1,0)))-INDIRECT(CONCATENATE("'2018-07 (Д)'!K",TEXT(MATCH($C18,'2018-07 (Д)'!$C$2:$C$100,0)+1,0))))/INDIRECT(CONCATENATE("'2018-07 (Д)'!K",TEXT(MATCH($C18,'2018-07 (Д)'!$C$2:$C$100,0)+1,0))))*100)</f>
        <v>518.72747307549719</v>
      </c>
      <c r="BY18" s="9">
        <f ca="1">IF(OR(INDIRECT(CONCATENATE("'2018-09 (Д)'!K",TEXT(MATCH($C18,'2018-09 (Д)'!$C$2:$C$100,0)+1,0)))="Н/Д",INDIRECT(CONCATENATE("'2018-08 (Д)'!K",TEXT(MATCH($C18,'2018-08 (Д)'!$C$2:$C$100,0)+1,0)))="Н/Д",AND(INDIRECT(CONCATENATE("'2018-09 (Д)'!K",TEXT(MATCH($C18,'2018-09 (Д)'!$C$2:$C$100,0)+1,0)))="Н/Д",INDIRECT(CONCATENATE("'2018-08 (Д)'!K",TEXT(MATCH($C18,'2018-08 (Д)'!$C$2:$C$100,0)+1,0))))),"Н/Д",((INDIRECT(CONCATENATE("'2018-09 (Д)'!K",TEXT(MATCH($C18,'2018-09 (Д)'!$C$2:$C$100,0)+1,0)))-INDIRECT(CONCATENATE("'2018-08 (Д)'!K",TEXT(MATCH($C18,'2018-08 (Д)'!$C$2:$C$100,0)+1,0))))/INDIRECT(CONCATENATE("'2018-08 (Д)'!K",TEXT(MATCH($C18,'2018-08 (Д)'!$C$2:$C$100,0)+1,0))))*100)</f>
        <v>-84.448359045534204</v>
      </c>
      <c r="BZ18" s="9">
        <f ca="1">IF(OR(INDIRECT(CONCATENATE("'2018-10 (Д)'!K",TEXT(MATCH($C18,'2018-10 (Д)'!$C$2:$C$100,0)+1,0)))="Н/Д",INDIRECT(CONCATENATE("'2018-09 (Д)'!K",TEXT(MATCH($C18,'2018-09 (Д)'!$C$2:$C$100,0)+1,0)))="Н/Д",AND(INDIRECT(CONCATENATE("'2018-10 (Д)'!K",TEXT(MATCH($C18,'2018-10 (Д)'!$C$2:$C$100,0)+1,0)))="Н/Д",INDIRECT(CONCATENATE("'2018-09 (Д)'!K",TEXT(MATCH($C18,'2018-09 (Д)'!$C$2:$C$100,0)+1,0))))),"Н/Д",((INDIRECT(CONCATENATE("'2018-10 (Д)'!K",TEXT(MATCH($C18,'2018-10 (Д)'!$C$2:$C$100,0)+1,0)))-INDIRECT(CONCATENATE("'2018-09 (Д)'!K",TEXT(MATCH($C18,'2018-09 (Д)'!$C$2:$C$100,0)+1,0))))/INDIRECT(CONCATENATE("'2018-09 (Д)'!K",TEXT(MATCH($C18,'2018-09 (Д)'!$C$2:$C$100,0)+1,0))))*100)</f>
        <v>-55.558855527214909</v>
      </c>
      <c r="CA18" s="9">
        <f ca="1">IF(OR(INDIRECT(CONCATENATE("'2018-11 (Д)'!K",TEXT(MATCH($C18,'2018-11 (Д)'!$C$2:$C$100,0)+1,0)))="Н/Д",INDIRECT(CONCATENATE("'2018-10 (Д)'!K",TEXT(MATCH($C18,'2018-10 (Д)'!$C$2:$C$100,0)+1,0)))="Н/Д",AND(INDIRECT(CONCATENATE("'2018-11 (Д)'!K",TEXT(MATCH($C18,'2018-11 (Д)'!$C$2:$C$100,0)+1,0)))="Н/Д",INDIRECT(CONCATENATE("'2018-10 (Д)'!K",TEXT(MATCH($C18,'2018-10 (Д)'!$C$2:$C$100,0)+1,0))))),"Н/Д",((INDIRECT(CONCATENATE("'2018-11 (Д)'!K",TEXT(MATCH($C18,'2018-11 (Д)'!$C$2:$C$100,0)+1,0)))-INDIRECT(CONCATENATE("'2018-10 (Д)'!K",TEXT(MATCH($C18,'2018-10 (Д)'!$C$2:$C$100,0)+1,0))))/INDIRECT(CONCATENATE("'2018-10 (Д)'!K",TEXT(MATCH($C18,'2018-10 (Д)'!$C$2:$C$100,0)+1,0))))*100)</f>
        <v>1582.0259877977824</v>
      </c>
      <c r="CB18" s="9">
        <f ca="1">IF(OR(INDIRECT(CONCATENATE("'2018-12 (Д)'!K",TEXT(MATCH($C18,'2018-12 (Д)'!$C$2:$C$100,0)+1,0)))="Н/Д",INDIRECT(CONCATENATE("'2018-11 (Д)'!K",TEXT(MATCH($C18,'2018-11 (Д)'!$C$2:$C$100,0)+1,0)))="Н/Д",AND(INDIRECT(CONCATENATE("'2018-12 (Д)'!K",TEXT(MATCH($C18,'2018-12 (Д)'!$C$2:$C$100,0)+1,0)))="Н/Д",INDIRECT(CONCATENATE("'2018-11 (Д)'!K",TEXT(MATCH($C18,'2018-11 (Д)'!$C$2:$C$100,0)+1,0))))),"Н/Д",((INDIRECT(CONCATENATE("'2018-12 (Д)'!K",TEXT(MATCH($C18,'2018-12 (Д)'!$C$2:$C$100,0)+1,0)))-INDIRECT(CONCATENATE("'2018-11 (Д)'!K",TEXT(MATCH($C18,'2018-11 (Д)'!$C$2:$C$100,0)+1,0))))/INDIRECT(CONCATENATE("'2018-11 (Д)'!K",TEXT(MATCH($C18,'2018-11 (Д)'!$C$2:$C$100,0)+1,0))))*100)</f>
        <v>-90.35101253285282</v>
      </c>
      <c r="CC18" s="9"/>
      <c r="CD18" s="9">
        <f ca="1">IF(OR(INDIRECT(CONCATENATE("'2018-03 (Д)'!L",TEXT(MATCH($C18,'2018-03 (Д)'!$C$2:$C$100,0)+1,0)))="Н/Д",INDIRECT(CONCATENATE("'2018-02 (Д)'!L",TEXT(MATCH($C18,'2018-02 (Д)'!$C$2:$C$100,0)+1,0)))="Н/Д",AND(INDIRECT(CONCATENATE("'2018-03 (Д)'!L",TEXT(MATCH($C18,'2018-03 (Д)'!$C$2:$C$100,0)+1,0)))="Н/Д",INDIRECT(CONCATENATE("'2018-02 (Д)'!L",TEXT(MATCH($C18,'2018-02 (Д)'!$C$2:$C$100,0)+1,0))))),"Н/Д",((INDIRECT(CONCATENATE("'2018-03 (Д)'!L",TEXT(MATCH($C18,'2018-03 (Д)'!$C$2:$C$100,0)+1,0)))-INDIRECT(CONCATENATE("'2018-02 (Д)'!L",TEXT(MATCH($C18,'2018-02 (Д)'!$C$2:$C$100,0)+1,0))))/INDIRECT(CONCATENATE("'2018-02 (Д)'!L",TEXT(MATCH($C18,'2018-02 (Д)'!$C$2:$C$100,0)+1,0))))*100)</f>
        <v>43.909632847723479</v>
      </c>
      <c r="CE18" s="9">
        <f ca="1">IF(OR(INDIRECT(CONCATENATE("'2018-04 (Д)'!L",TEXT(MATCH($C18,'2018-04 (Д)'!$C$2:$C$100,0)+1,0)))="Н/Д",INDIRECT(CONCATENATE("'2018-03 (Д)'!L",TEXT(MATCH($C18,'2018-03 (Д)'!$C$2:$C$100,0)+1,0)))="Н/Д",AND(INDIRECT(CONCATENATE("'2018-04 (Д)'!L",TEXT(MATCH($C18,'2018-04 (Д)'!$C$2:$C$100,0)+1,0)))="Н/Д",INDIRECT(CONCATENATE("'2018-03 (Д)'!L",TEXT(MATCH($C18,'2018-03 (Д)'!$C$2:$C$100,0)+1,0))))),"Н/Д",((INDIRECT(CONCATENATE("'2018-04 (Д)'!L",TEXT(MATCH($C18,'2018-04 (Д)'!$C$2:$C$100,0)+1,0)))-INDIRECT(CONCATENATE("'2018-03 (Д)'!L",TEXT(MATCH($C18,'2018-03 (Д)'!$C$2:$C$100,0)+1,0))))/INDIRECT(CONCATENATE("'2018-03 (Д)'!L",TEXT(MATCH($C18,'2018-03 (Д)'!$C$2:$C$100,0)+1,0))))*100)</f>
        <v>90.395932340847338</v>
      </c>
      <c r="CF18" s="9">
        <f ca="1">IF(OR(INDIRECT(CONCATENATE("'2018-05 (Д)'!L",TEXT(MATCH($C18,'2018-05 (Д)'!$C$2:$C$100,0)+1,0)))="Н/Д",INDIRECT(CONCATENATE("'2018-04 (Д)'!L",TEXT(MATCH($C18,'2018-04 (Д)'!$C$2:$C$100,0)+1,0)))="Н/Д",AND(INDIRECT(CONCATENATE("'2018-05 (Д)'!L",TEXT(MATCH($C18,'2018-05 (Д)'!$C$2:$C$100,0)+1,0)))="Н/Д",INDIRECT(CONCATENATE("'2018-04 (Д)'!L",TEXT(MATCH($C18,'2018-04 (Д)'!$C$2:$C$100,0)+1,0))))),"Н/Д",((INDIRECT(CONCATENATE("'2018-05 (Д)'!L",TEXT(MATCH($C18,'2018-05 (Д)'!$C$2:$C$100,0)+1,0)))-INDIRECT(CONCATENATE("'2018-04 (Д)'!L",TEXT(MATCH($C18,'2018-04 (Д)'!$C$2:$C$100,0)+1,0))))/INDIRECT(CONCATENATE("'2018-04 (Д)'!L",TEXT(MATCH($C18,'2018-04 (Д)'!$C$2:$C$100,0)+1,0))))*100)</f>
        <v>68.02903188712439</v>
      </c>
      <c r="CG18" s="9">
        <f ca="1">IF(OR(INDIRECT(CONCATENATE("'2018-06 (Д)'!L",TEXT(MATCH($C18,'2018-06 (Д)'!$C$2:$C$100,0)+1,0)))="Н/Д",INDIRECT(CONCATENATE("'2018-05 (Д)'!L",TEXT(MATCH($C18,'2018-05 (Д)'!$C$2:$C$100,0)+1,0)))="Н/Д",AND(INDIRECT(CONCATENATE("'2018-06 (Д)'!L",TEXT(MATCH($C18,'2018-06 (Д)'!$C$2:$C$100,0)+1,0)))="Н/Д",INDIRECT(CONCATENATE("'2018-05 (Д)'!L",TEXT(MATCH($C18,'2018-05 (Д)'!$C$2:$C$100,0)+1,0))))),"Н/Д",((INDIRECT(CONCATENATE("'2018-06 (Д)'!L",TEXT(MATCH($C18,'2018-06 (Д)'!$C$2:$C$100,0)+1,0)))-INDIRECT(CONCATENATE("'2018-05 (Д)'!L",TEXT(MATCH($C18,'2018-05 (Д)'!$C$2:$C$100,0)+1,0))))/INDIRECT(CONCATENATE("'2018-05 (Д)'!L",TEXT(MATCH($C18,'2018-05 (Д)'!$C$2:$C$100,0)+1,0))))*100)</f>
        <v>-48.597609360438284</v>
      </c>
      <c r="CH18" s="9">
        <f ca="1">IF(OR(INDIRECT(CONCATENATE("'2018-07 (Д)'!L",TEXT(MATCH($C18,'2018-07 (Д)'!$C$2:$C$100,0)+1,0)))="Н/Д",INDIRECT(CONCATENATE("'2018-06 (Д)'!L",TEXT(MATCH($C18,'2018-06 (Д)'!$C$2:$C$100,0)+1,0)))="Н/Д",AND(INDIRECT(CONCATENATE("'2018-07 (Д)'!L",TEXT(MATCH($C18,'2018-07 (Д)'!$C$2:$C$100,0)+1,0)))="Н/Д",INDIRECT(CONCATENATE("'2018-06 (Д)'!L",TEXT(MATCH($C18,'2018-06 (Д)'!$C$2:$C$100,0)+1,0))))),"Н/Д",((INDIRECT(CONCATENATE("'2018-07 (Д)'!L",TEXT(MATCH($C18,'2018-07 (Д)'!$C$2:$C$100,0)+1,0)))-INDIRECT(CONCATENATE("'2018-06 (Д)'!L",TEXT(MATCH($C18,'2018-06 (Д)'!$C$2:$C$100,0)+1,0))))/INDIRECT(CONCATENATE("'2018-06 (Д)'!L",TEXT(MATCH($C18,'2018-06 (Д)'!$C$2:$C$100,0)+1,0))))*100)</f>
        <v>-81.866237720693604</v>
      </c>
      <c r="CI18" s="9">
        <f ca="1">IF(OR(INDIRECT(CONCATENATE("'2018-08 (Д)'!L",TEXT(MATCH($C18,'2018-08 (Д)'!$C$2:$C$100,0)+1,0)))="Н/Д",INDIRECT(CONCATENATE("'2018-07 (Д)'!L",TEXT(MATCH($C18,'2018-07 (Д)'!$C$2:$C$100,0)+1,0)))="Н/Д",AND(INDIRECT(CONCATENATE("'2018-08 (Д)'!L",TEXT(MATCH($C18,'2018-08 (Д)'!$C$2:$C$100,0)+1,0)))="Н/Д",INDIRECT(CONCATENATE("'2018-07 (Д)'!L",TEXT(MATCH($C18,'2018-07 (Д)'!$C$2:$C$100,0)+1,0))))),"Н/Д",((INDIRECT(CONCATENATE("'2018-08 (Д)'!L",TEXT(MATCH($C18,'2018-08 (Д)'!$C$2:$C$100,0)+1,0)))-INDIRECT(CONCATENATE("'2018-07 (Д)'!L",TEXT(MATCH($C18,'2018-07 (Д)'!$C$2:$C$100,0)+1,0))))/INDIRECT(CONCATENATE("'2018-07 (Д)'!L",TEXT(MATCH($C18,'2018-07 (Д)'!$C$2:$C$100,0)+1,0))))*100)</f>
        <v>1031.8511031200251</v>
      </c>
      <c r="CJ18" s="9">
        <f ca="1">IF(OR(INDIRECT(CONCATENATE("'2018-09 (Д)'!L",TEXT(MATCH($C18,'2018-09 (Д)'!$C$2:$C$100,0)+1,0)))="Н/Д",INDIRECT(CONCATENATE("'2018-08 (Д)'!L",TEXT(MATCH($C18,'2018-08 (Д)'!$C$2:$C$100,0)+1,0)))="Н/Д",AND(INDIRECT(CONCATENATE("'2018-09 (Д)'!L",TEXT(MATCH($C18,'2018-09 (Д)'!$C$2:$C$100,0)+1,0)))="Н/Д",INDIRECT(CONCATENATE("'2018-08 (Д)'!L",TEXT(MATCH($C18,'2018-08 (Д)'!$C$2:$C$100,0)+1,0))))),"Н/Д",((INDIRECT(CONCATENATE("'2018-09 (Д)'!L",TEXT(MATCH($C18,'2018-09 (Д)'!$C$2:$C$100,0)+1,0)))-INDIRECT(CONCATENATE("'2018-08 (Д)'!L",TEXT(MATCH($C18,'2018-08 (Д)'!$C$2:$C$100,0)+1,0))))/INDIRECT(CONCATENATE("'2018-08 (Д)'!L",TEXT(MATCH($C18,'2018-08 (Д)'!$C$2:$C$100,0)+1,0))))*100)</f>
        <v>-78.932544081365279</v>
      </c>
      <c r="CK18" s="9">
        <f ca="1">IF(OR(INDIRECT(CONCATENATE("'2018-10 (Д)'!L",TEXT(MATCH($C18,'2018-10 (Д)'!$C$2:$C$100,0)+1,0)))="Н/Д",INDIRECT(CONCATENATE("'2018-09 (Д)'!L",TEXT(MATCH($C18,'2018-09 (Д)'!$C$2:$C$100,0)+1,0)))="Н/Д",AND(INDIRECT(CONCATENATE("'2018-10 (Д)'!L",TEXT(MATCH($C18,'2018-10 (Д)'!$C$2:$C$100,0)+1,0)))="Н/Д",INDIRECT(CONCATENATE("'2018-09 (Д)'!L",TEXT(MATCH($C18,'2018-09 (Д)'!$C$2:$C$100,0)+1,0))))),"Н/Д",((INDIRECT(CONCATENATE("'2018-10 (Д)'!L",TEXT(MATCH($C18,'2018-10 (Д)'!$C$2:$C$100,0)+1,0)))-INDIRECT(CONCATENATE("'2018-09 (Д)'!L",TEXT(MATCH($C18,'2018-09 (Д)'!$C$2:$C$100,0)+1,0))))/INDIRECT(CONCATENATE("'2018-09 (Д)'!L",TEXT(MATCH($C18,'2018-09 (Д)'!$C$2:$C$100,0)+1,0))))*100)</f>
        <v>56.578127843464422</v>
      </c>
      <c r="CL18" s="9">
        <f ca="1">IF(OR(INDIRECT(CONCATENATE("'2018-11 (Д)'!L",TEXT(MATCH($C18,'2018-11 (Д)'!$C$2:$C$100,0)+1,0)))="Н/Д",INDIRECT(CONCATENATE("'2018-10 (Д)'!L",TEXT(MATCH($C18,'2018-10 (Д)'!$C$2:$C$100,0)+1,0)))="Н/Д",AND(INDIRECT(CONCATENATE("'2018-11 (Д)'!L",TEXT(MATCH($C18,'2018-11 (Д)'!$C$2:$C$100,0)+1,0)))="Н/Д",INDIRECT(CONCATENATE("'2018-10 (Д)'!L",TEXT(MATCH($C18,'2018-10 (Д)'!$C$2:$C$100,0)+1,0))))),"Н/Д",((INDIRECT(CONCATENATE("'2018-11 (Д)'!L",TEXT(MATCH($C18,'2018-11 (Д)'!$C$2:$C$100,0)+1,0)))-INDIRECT(CONCATENATE("'2018-10 (Д)'!L",TEXT(MATCH($C18,'2018-10 (Д)'!$C$2:$C$100,0)+1,0))))/INDIRECT(CONCATENATE("'2018-10 (Д)'!L",TEXT(MATCH($C18,'2018-10 (Д)'!$C$2:$C$100,0)+1,0))))*100)</f>
        <v>333.18974736191922</v>
      </c>
      <c r="CM18" s="9">
        <f ca="1">IF(OR(INDIRECT(CONCATENATE("'2018-12 (Д)'!L",TEXT(MATCH($C18,'2018-12 (Д)'!$C$2:$C$100,0)+1,0)))="Н/Д",INDIRECT(CONCATENATE("'2018-11 (Д)'!L",TEXT(MATCH($C18,'2018-11 (Д)'!$C$2:$C$100,0)+1,0)))="Н/Д",AND(INDIRECT(CONCATENATE("'2018-12 (Д)'!L",TEXT(MATCH($C18,'2018-12 (Д)'!$C$2:$C$100,0)+1,0)))="Н/Д",INDIRECT(CONCATENATE("'2018-11 (Д)'!L",TEXT(MATCH($C18,'2018-11 (Д)'!$C$2:$C$100,0)+1,0))))),"Н/Д",((INDIRECT(CONCATENATE("'2018-12 (Д)'!L",TEXT(MATCH($C18,'2018-12 (Д)'!$C$2:$C$100,0)+1,0)))-INDIRECT(CONCATENATE("'2018-11 (Д)'!L",TEXT(MATCH($C18,'2018-11 (Д)'!$C$2:$C$100,0)+1,0))))/INDIRECT(CONCATENATE("'2018-11 (Д)'!L",TEXT(MATCH($C18,'2018-11 (Д)'!$C$2:$C$100,0)+1,0))))*100)</f>
        <v>-32.897138297804879</v>
      </c>
      <c r="CN18" s="9"/>
      <c r="CO18" s="9">
        <f ca="1">IF(OR(INDIRECT(CONCATENATE("'2018-03 (Д)'!M",TEXT(MATCH($C18,'2018-03 (Д)'!$C$2:$C$100,0)+1,0)))="Н/Д",INDIRECT(CONCATENATE("'2018-02 (Д)'!M",TEXT(MATCH($C18,'2018-02 (Д)'!$C$2:$C$100,0)+1,0)))="Н/Д",AND(INDIRECT(CONCATENATE("'2018-03 (Д)'!M",TEXT(MATCH($C18,'2018-03 (Д)'!$C$2:$C$100,0)+1,0)))="Н/Д",INDIRECT(CONCATENATE("'2018-02 (Д)'!M",TEXT(MATCH($C18,'2018-02 (Д)'!$C$2:$C$100,0)+1,0))))),"Н/Д",((INDIRECT(CONCATENATE("'2018-03 (Д)'!M",TEXT(MATCH($C18,'2018-03 (Д)'!$C$2:$C$100,0)+1,0)))-INDIRECT(CONCATENATE("'2018-02 (Д)'!M",TEXT(MATCH($C18,'2018-02 (Д)'!$C$2:$C$100,0)+1,0))))/INDIRECT(CONCATENATE("'2018-02 (Д)'!M",TEXT(MATCH($C18,'2018-02 (Д)'!$C$2:$C$100,0)+1,0))))*100)</f>
        <v>-17.102463480522449</v>
      </c>
      <c r="CP18" s="9">
        <f ca="1">IF(OR(INDIRECT(CONCATENATE("'2018-04 (Д)'!M",TEXT(MATCH($C18,'2018-04 (Д)'!$C$2:$C$100,0)+1,0)))="Н/Д",INDIRECT(CONCATENATE("'2018-03 (Д)'!M",TEXT(MATCH($C18,'2018-03 (Д)'!$C$2:$C$100,0)+1,0)))="Н/Д",AND(INDIRECT(CONCATENATE("'2018-04 (Д)'!M",TEXT(MATCH($C18,'2018-04 (Д)'!$C$2:$C$100,0)+1,0)))="Н/Д",INDIRECT(CONCATENATE("'2018-03 (Д)'!M",TEXT(MATCH($C18,'2018-03 (Д)'!$C$2:$C$100,0)+1,0))))),"Н/Д",((INDIRECT(CONCATENATE("'2018-04 (Д)'!M",TEXT(MATCH($C18,'2018-04 (Д)'!$C$2:$C$100,0)+1,0)))-INDIRECT(CONCATENATE("'2018-03 (Д)'!M",TEXT(MATCH($C18,'2018-03 (Д)'!$C$2:$C$100,0)+1,0))))/INDIRECT(CONCATENATE("'2018-03 (Д)'!M",TEXT(MATCH($C18,'2018-03 (Д)'!$C$2:$C$100,0)+1,0))))*100)</f>
        <v>57.947961819381973</v>
      </c>
      <c r="CQ18" s="9">
        <f ca="1">IF(OR(INDIRECT(CONCATENATE("'2018-05 (Д)'!M",TEXT(MATCH($C18,'2018-05 (Д)'!$C$2:$C$100,0)+1,0)))="Н/Д",INDIRECT(CONCATENATE("'2018-04 (Д)'!M",TEXT(MATCH($C18,'2018-04 (Д)'!$C$2:$C$100,0)+1,0)))="Н/Д",AND(INDIRECT(CONCATENATE("'2018-05 (Д)'!M",TEXT(MATCH($C18,'2018-05 (Д)'!$C$2:$C$100,0)+1,0)))="Н/Д",INDIRECT(CONCATENATE("'2018-04 (Д)'!M",TEXT(MATCH($C18,'2018-04 (Д)'!$C$2:$C$100,0)+1,0))))),"Н/Д",((INDIRECT(CONCATENATE("'2018-05 (Д)'!M",TEXT(MATCH($C18,'2018-05 (Д)'!$C$2:$C$100,0)+1,0)))-INDIRECT(CONCATENATE("'2018-04 (Д)'!M",TEXT(MATCH($C18,'2018-04 (Д)'!$C$2:$C$100,0)+1,0))))/INDIRECT(CONCATENATE("'2018-04 (Д)'!M",TEXT(MATCH($C18,'2018-04 (Д)'!$C$2:$C$100,0)+1,0))))*100)</f>
        <v>-35.925612824549539</v>
      </c>
      <c r="CR18" s="9">
        <f ca="1">IF(OR(INDIRECT(CONCATENATE("'2018-06 (Д)'!M",TEXT(MATCH($C18,'2018-06 (Д)'!$C$2:$C$100,0)+1,0)))="Н/Д",INDIRECT(CONCATENATE("'2018-05 (Д)'!M",TEXT(MATCH($C18,'2018-05 (Д)'!$C$2:$C$100,0)+1,0)))="Н/Д",AND(INDIRECT(CONCATENATE("'2018-06 (Д)'!M",TEXT(MATCH($C18,'2018-06 (Д)'!$C$2:$C$100,0)+1,0)))="Н/Д",INDIRECT(CONCATENATE("'2018-05 (Д)'!M",TEXT(MATCH($C18,'2018-05 (Д)'!$C$2:$C$100,0)+1,0))))),"Н/Д",((INDIRECT(CONCATENATE("'2018-06 (Д)'!M",TEXT(MATCH($C18,'2018-06 (Д)'!$C$2:$C$100,0)+1,0)))-INDIRECT(CONCATENATE("'2018-05 (Д)'!M",TEXT(MATCH($C18,'2018-05 (Д)'!$C$2:$C$100,0)+1,0))))/INDIRECT(CONCATENATE("'2018-05 (Д)'!M",TEXT(MATCH($C18,'2018-05 (Д)'!$C$2:$C$100,0)+1,0))))*100)</f>
        <v>10.867489605797932</v>
      </c>
      <c r="CS18" s="9">
        <f ca="1">IF(OR(INDIRECT(CONCATENATE("'2018-07 (Д)'!M",TEXT(MATCH($C18,'2018-07 (Д)'!$C$2:$C$100,0)+1,0)))="Н/Д",INDIRECT(CONCATENATE("'2018-06 (Д)'!M",TEXT(MATCH($C18,'2018-06 (Д)'!$C$2:$C$100,0)+1,0)))="Н/Д",AND(INDIRECT(CONCATENATE("'2018-07 (Д)'!M",TEXT(MATCH($C18,'2018-07 (Д)'!$C$2:$C$100,0)+1,0)))="Н/Д",INDIRECT(CONCATENATE("'2018-06 (Д)'!M",TEXT(MATCH($C18,'2018-06 (Д)'!$C$2:$C$100,0)+1,0))))),"Н/Д",((INDIRECT(CONCATENATE("'2018-07 (Д)'!M",TEXT(MATCH($C18,'2018-07 (Д)'!$C$2:$C$100,0)+1,0)))-INDIRECT(CONCATENATE("'2018-06 (Д)'!M",TEXT(MATCH($C18,'2018-06 (Д)'!$C$2:$C$100,0)+1,0))))/INDIRECT(CONCATENATE("'2018-06 (Д)'!M",TEXT(MATCH($C18,'2018-06 (Д)'!$C$2:$C$100,0)+1,0))))*100)</f>
        <v>-3.1440145184698247</v>
      </c>
      <c r="CT18" s="9">
        <f ca="1">IF(OR(INDIRECT(CONCATENATE("'2018-08 (Д)'!M",TEXT(MATCH($C18,'2018-08 (Д)'!$C$2:$C$100,0)+1,0)))="Н/Д",INDIRECT(CONCATENATE("'2018-07 (Д)'!M",TEXT(MATCH($C18,'2018-07 (Д)'!$C$2:$C$100,0)+1,0)))="Н/Д",AND(INDIRECT(CONCATENATE("'2018-08 (Д)'!M",TEXT(MATCH($C18,'2018-08 (Д)'!$C$2:$C$100,0)+1,0)))="Н/Д",INDIRECT(CONCATENATE("'2018-07 (Д)'!M",TEXT(MATCH($C18,'2018-07 (Д)'!$C$2:$C$100,0)+1,0))))),"Н/Д",((INDIRECT(CONCATENATE("'2018-08 (Д)'!M",TEXT(MATCH($C18,'2018-08 (Д)'!$C$2:$C$100,0)+1,0)))-INDIRECT(CONCATENATE("'2018-07 (Д)'!M",TEXT(MATCH($C18,'2018-07 (Д)'!$C$2:$C$100,0)+1,0))))/INDIRECT(CONCATENATE("'2018-07 (Д)'!M",TEXT(MATCH($C18,'2018-07 (Д)'!$C$2:$C$100,0)+1,0))))*100)</f>
        <v>35.424951775700592</v>
      </c>
      <c r="CU18" s="9">
        <f ca="1">IF(OR(INDIRECT(CONCATENATE("'2018-09 (Д)'!M",TEXT(MATCH($C18,'2018-09 (Д)'!$C$2:$C$100,0)+1,0)))="Н/Д",INDIRECT(CONCATENATE("'2018-08 (Д)'!M",TEXT(MATCH($C18,'2018-08 (Д)'!$C$2:$C$100,0)+1,0)))="Н/Д",AND(INDIRECT(CONCATENATE("'2018-09 (Д)'!M",TEXT(MATCH($C18,'2018-09 (Д)'!$C$2:$C$100,0)+1,0)))="Н/Д",INDIRECT(CONCATENATE("'2018-08 (Д)'!M",TEXT(MATCH($C18,'2018-08 (Д)'!$C$2:$C$100,0)+1,0))))),"Н/Д",((INDIRECT(CONCATENATE("'2018-09 (Д)'!M",TEXT(MATCH($C18,'2018-09 (Д)'!$C$2:$C$100,0)+1,0)))-INDIRECT(CONCATENATE("'2018-08 (Д)'!M",TEXT(MATCH($C18,'2018-08 (Д)'!$C$2:$C$100,0)+1,0))))/INDIRECT(CONCATENATE("'2018-08 (Д)'!M",TEXT(MATCH($C18,'2018-08 (Д)'!$C$2:$C$100,0)+1,0))))*100)</f>
        <v>-6.8986762844397544</v>
      </c>
      <c r="CV18" s="9">
        <f ca="1">IF(OR(INDIRECT(CONCATENATE("'2018-10 (Д)'!M",TEXT(MATCH($C18,'2018-10 (Д)'!$C$2:$C$100,0)+1,0)))="Н/Д",INDIRECT(CONCATENATE("'2018-09 (Д)'!M",TEXT(MATCH($C18,'2018-09 (Д)'!$C$2:$C$100,0)+1,0)))="Н/Д",AND(INDIRECT(CONCATENATE("'2018-10 (Д)'!M",TEXT(MATCH($C18,'2018-10 (Д)'!$C$2:$C$100,0)+1,0)))="Н/Д",INDIRECT(CONCATENATE("'2018-09 (Д)'!M",TEXT(MATCH($C18,'2018-09 (Д)'!$C$2:$C$100,0)+1,0))))),"Н/Д",((INDIRECT(CONCATENATE("'2018-10 (Д)'!M",TEXT(MATCH($C18,'2018-10 (Д)'!$C$2:$C$100,0)+1,0)))-INDIRECT(CONCATENATE("'2018-09 (Д)'!M",TEXT(MATCH($C18,'2018-09 (Д)'!$C$2:$C$100,0)+1,0))))/INDIRECT(CONCATENATE("'2018-09 (Д)'!M",TEXT(MATCH($C18,'2018-09 (Д)'!$C$2:$C$100,0)+1,0))))*100)</f>
        <v>17.650043252032017</v>
      </c>
      <c r="CW18" s="9">
        <f ca="1">IF(OR(INDIRECT(CONCATENATE("'2018-11 (Д)'!M",TEXT(MATCH($C18,'2018-11 (Д)'!$C$2:$C$100,0)+1,0)))="Н/Д",INDIRECT(CONCATENATE("'2018-10 (Д)'!M",TEXT(MATCH($C18,'2018-10 (Д)'!$C$2:$C$100,0)+1,0)))="Н/Д",AND(INDIRECT(CONCATENATE("'2018-11 (Д)'!M",TEXT(MATCH($C18,'2018-11 (Д)'!$C$2:$C$100,0)+1,0)))="Н/Д",INDIRECT(CONCATENATE("'2018-10 (Д)'!M",TEXT(MATCH($C18,'2018-10 (Д)'!$C$2:$C$100,0)+1,0))))),"Н/Д",((INDIRECT(CONCATENATE("'2018-11 (Д)'!M",TEXT(MATCH($C18,'2018-11 (Д)'!$C$2:$C$100,0)+1,0)))-INDIRECT(CONCATENATE("'2018-10 (Д)'!M",TEXT(MATCH($C18,'2018-10 (Д)'!$C$2:$C$100,0)+1,0))))/INDIRECT(CONCATENATE("'2018-10 (Д)'!M",TEXT(MATCH($C18,'2018-10 (Д)'!$C$2:$C$100,0)+1,0))))*100)</f>
        <v>38.846151214369137</v>
      </c>
      <c r="CX18" s="9">
        <f ca="1">IF(OR(INDIRECT(CONCATENATE("'2018-12 (Д)'!M",TEXT(MATCH($C18,'2018-12 (Д)'!$C$2:$C$100,0)+1,0)))="Н/Д",INDIRECT(CONCATENATE("'2018-11 (Д)'!M",TEXT(MATCH($C18,'2018-11 (Д)'!$C$2:$C$100,0)+1,0)))="Н/Д",AND(INDIRECT(CONCATENATE("'2018-12 (Д)'!M",TEXT(MATCH($C18,'2018-12 (Д)'!$C$2:$C$100,0)+1,0)))="Н/Д",INDIRECT(CONCATENATE("'2018-11 (Д)'!M",TEXT(MATCH($C18,'2018-11 (Д)'!$C$2:$C$100,0)+1,0))))),"Н/Д",((INDIRECT(CONCATENATE("'2018-12 (Д)'!M",TEXT(MATCH($C18,'2018-12 (Д)'!$C$2:$C$100,0)+1,0)))-INDIRECT(CONCATENATE("'2018-11 (Д)'!M",TEXT(MATCH($C18,'2018-11 (Д)'!$C$2:$C$100,0)+1,0))))/INDIRECT(CONCATENATE("'2018-11 (Д)'!M",TEXT(MATCH($C18,'2018-11 (Д)'!$C$2:$C$100,0)+1,0))))*100)</f>
        <v>-23.688617766484953</v>
      </c>
      <c r="CY18" s="9"/>
      <c r="CZ18" s="9">
        <f ca="1">IF(OR(INDIRECT(CONCATENATE("'2018-03 (Д)'!N",TEXT(MATCH($C18,'2018-03 (Д)'!$C$2:$C$100,0)+1,0)))="Н/Д",INDIRECT(CONCATENATE("'2018-02 (Д)'!N",TEXT(MATCH($C18,'2018-02 (Д)'!$C$2:$C$100,0)+1,0)))="Н/Д",AND(INDIRECT(CONCATENATE("'2018-03 (Д)'!N",TEXT(MATCH($C18,'2018-03 (Д)'!$C$2:$C$100,0)+1,0)))="Н/Д",INDIRECT(CONCATENATE("'2018-02 (Д)'!N",TEXT(MATCH($C18,'2018-02 (Д)'!$C$2:$C$100,0)+1,0))))),"Н/Д",((INDIRECT(CONCATENATE("'2018-03 (Д)'!N",TEXT(MATCH($C18,'2018-03 (Д)'!$C$2:$C$100,0)+1,0)))-INDIRECT(CONCATENATE("'2018-02 (Д)'!N",TEXT(MATCH($C18,'2018-02 (Д)'!$C$2:$C$100,0)+1,0))))/INDIRECT(CONCATENATE("'2018-02 (Д)'!N",TEXT(MATCH($C18,'2018-02 (Д)'!$C$2:$C$100,0)+1,0))))*100)</f>
        <v>139.36218493654627</v>
      </c>
      <c r="DA18" s="9">
        <f ca="1">IF(OR(INDIRECT(CONCATENATE("'2018-04 (Д)'!N",TEXT(MATCH($C18,'2018-04 (Д)'!$C$2:$C$100,0)+1,0)))="Н/Д",INDIRECT(CONCATENATE("'2018-03 (Д)'!N",TEXT(MATCH($C18,'2018-03 (Д)'!$C$2:$C$100,0)+1,0)))="Н/Д",AND(INDIRECT(CONCATENATE("'2018-04 (Д)'!N",TEXT(MATCH($C18,'2018-04 (Д)'!$C$2:$C$100,0)+1,0)))="Н/Д",INDIRECT(CONCATENATE("'2018-03 (Д)'!N",TEXT(MATCH($C18,'2018-03 (Д)'!$C$2:$C$100,0)+1,0))))),"Н/Д",((INDIRECT(CONCATENATE("'2018-04 (Д)'!N",TEXT(MATCH($C18,'2018-04 (Д)'!$C$2:$C$100,0)+1,0)))-INDIRECT(CONCATENATE("'2018-03 (Д)'!N",TEXT(MATCH($C18,'2018-03 (Д)'!$C$2:$C$100,0)+1,0))))/INDIRECT(CONCATENATE("'2018-03 (Д)'!N",TEXT(MATCH($C18,'2018-03 (Д)'!$C$2:$C$100,0)+1,0))))*100)</f>
        <v>58.566109673621668</v>
      </c>
      <c r="DB18" s="9">
        <f ca="1">IF(OR(INDIRECT(CONCATENATE("'2018-05 (Д)'!N",TEXT(MATCH($C18,'2018-05 (Д)'!$C$2:$C$100,0)+1,0)))="Н/Д",INDIRECT(CONCATENATE("'2018-04 (Д)'!N",TEXT(MATCH($C18,'2018-04 (Д)'!$C$2:$C$100,0)+1,0)))="Н/Д",AND(INDIRECT(CONCATENATE("'2018-05 (Д)'!N",TEXT(MATCH($C18,'2018-05 (Д)'!$C$2:$C$100,0)+1,0)))="Н/Д",INDIRECT(CONCATENATE("'2018-04 (Д)'!N",TEXT(MATCH($C18,'2018-04 (Д)'!$C$2:$C$100,0)+1,0))))),"Н/Д",((INDIRECT(CONCATENATE("'2018-05 (Д)'!N",TEXT(MATCH($C18,'2018-05 (Д)'!$C$2:$C$100,0)+1,0)))-INDIRECT(CONCATENATE("'2018-04 (Д)'!N",TEXT(MATCH($C18,'2018-04 (Д)'!$C$2:$C$100,0)+1,0))))/INDIRECT(CONCATENATE("'2018-04 (Д)'!N",TEXT(MATCH($C18,'2018-04 (Д)'!$C$2:$C$100,0)+1,0))))*100)</f>
        <v>37.148464160975308</v>
      </c>
      <c r="DC18" s="9">
        <f ca="1">IF(OR(INDIRECT(CONCATENATE("'2018-06 (Д)'!N",TEXT(MATCH($C18,'2018-06 (Д)'!$C$2:$C$100,0)+1,0)))="Н/Д",INDIRECT(CONCATENATE("'2018-05 (Д)'!N",TEXT(MATCH($C18,'2018-05 (Д)'!$C$2:$C$100,0)+1,0)))="Н/Д",AND(INDIRECT(CONCATENATE("'2018-06 (Д)'!N",TEXT(MATCH($C18,'2018-06 (Д)'!$C$2:$C$100,0)+1,0)))="Н/Д",INDIRECT(CONCATENATE("'2018-05 (Д)'!N",TEXT(MATCH($C18,'2018-05 (Д)'!$C$2:$C$100,0)+1,0))))),"Н/Д",((INDIRECT(CONCATENATE("'2018-06 (Д)'!N",TEXT(MATCH($C18,'2018-06 (Д)'!$C$2:$C$100,0)+1,0)))-INDIRECT(CONCATENATE("'2018-05 (Д)'!N",TEXT(MATCH($C18,'2018-05 (Д)'!$C$2:$C$100,0)+1,0))))/INDIRECT(CONCATENATE("'2018-05 (Д)'!N",TEXT(MATCH($C18,'2018-05 (Д)'!$C$2:$C$100,0)+1,0))))*100)</f>
        <v>27.041855302874669</v>
      </c>
      <c r="DD18" s="9">
        <f ca="1">IF(OR(INDIRECT(CONCATENATE("'2018-07 (Д)'!N",TEXT(MATCH($C18,'2018-07 (Д)'!$C$2:$C$100,0)+1,0)))="Н/Д",INDIRECT(CONCATENATE("'2018-06 (Д)'!N",TEXT(MATCH($C18,'2018-06 (Д)'!$C$2:$C$100,0)+1,0)))="Н/Д",AND(INDIRECT(CONCATENATE("'2018-07 (Д)'!N",TEXT(MATCH($C18,'2018-07 (Д)'!$C$2:$C$100,0)+1,0)))="Н/Д",INDIRECT(CONCATENATE("'2018-06 (Д)'!N",TEXT(MATCH($C18,'2018-06 (Д)'!$C$2:$C$100,0)+1,0))))),"Н/Д",((INDIRECT(CONCATENATE("'2018-07 (Д)'!N",TEXT(MATCH($C18,'2018-07 (Д)'!$C$2:$C$100,0)+1,0)))-INDIRECT(CONCATENATE("'2018-06 (Д)'!N",TEXT(MATCH($C18,'2018-06 (Д)'!$C$2:$C$100,0)+1,0))))/INDIRECT(CONCATENATE("'2018-06 (Д)'!N",TEXT(MATCH($C18,'2018-06 (Д)'!$C$2:$C$100,0)+1,0))))*100)</f>
        <v>24.52160545161955</v>
      </c>
      <c r="DE18" s="9">
        <f ca="1">IF(OR(INDIRECT(CONCATENATE("'2018-08 (Д)'!N",TEXT(MATCH($C18,'2018-08 (Д)'!$C$2:$C$100,0)+1,0)))="Н/Д",INDIRECT(CONCATENATE("'2018-07 (Д)'!N",TEXT(MATCH($C18,'2018-07 (Д)'!$C$2:$C$100,0)+1,0)))="Н/Д",AND(INDIRECT(CONCATENATE("'2018-08 (Д)'!N",TEXT(MATCH($C18,'2018-08 (Д)'!$C$2:$C$100,0)+1,0)))="Н/Д",INDIRECT(CONCATENATE("'2018-07 (Д)'!N",TEXT(MATCH($C18,'2018-07 (Д)'!$C$2:$C$100,0)+1,0))))),"Н/Д",((INDIRECT(CONCATENATE("'2018-08 (Д)'!N",TEXT(MATCH($C18,'2018-08 (Д)'!$C$2:$C$100,0)+1,0)))-INDIRECT(CONCATENATE("'2018-07 (Д)'!N",TEXT(MATCH($C18,'2018-07 (Д)'!$C$2:$C$100,0)+1,0))))/INDIRECT(CONCATENATE("'2018-07 (Д)'!N",TEXT(MATCH($C18,'2018-07 (Д)'!$C$2:$C$100,0)+1,0))))*100)</f>
        <v>18.441289033612517</v>
      </c>
      <c r="DF18" s="9">
        <f ca="1">IF(OR(INDIRECT(CONCATENATE("'2018-09 (Д)'!N",TEXT(MATCH($C18,'2018-09 (Д)'!$C$2:$C$100,0)+1,0)))="Н/Д",INDIRECT(CONCATENATE("'2018-08 (Д)'!N",TEXT(MATCH($C18,'2018-08 (Д)'!$C$2:$C$100,0)+1,0)))="Н/Д",AND(INDIRECT(CONCATENATE("'2018-09 (Д)'!N",TEXT(MATCH($C18,'2018-09 (Д)'!$C$2:$C$100,0)+1,0)))="Н/Д",INDIRECT(CONCATENATE("'2018-08 (Д)'!N",TEXT(MATCH($C18,'2018-08 (Д)'!$C$2:$C$100,0)+1,0))))),"Н/Д",((INDIRECT(CONCATENATE("'2018-09 (Д)'!N",TEXT(MATCH($C18,'2018-09 (Д)'!$C$2:$C$100,0)+1,0)))-INDIRECT(CONCATENATE("'2018-08 (Д)'!N",TEXT(MATCH($C18,'2018-08 (Д)'!$C$2:$C$100,0)+1,0))))/INDIRECT(CONCATENATE("'2018-08 (Д)'!N",TEXT(MATCH($C18,'2018-08 (Д)'!$C$2:$C$100,0)+1,0))))*100)</f>
        <v>13.917296928223838</v>
      </c>
      <c r="DG18" s="9">
        <f ca="1">IF(OR(INDIRECT(CONCATENATE("'2018-10 (Д)'!N",TEXT(MATCH($C18,'2018-10 (Д)'!$C$2:$C$100,0)+1,0)))="Н/Д",INDIRECT(CONCATENATE("'2018-09 (Д)'!N",TEXT(MATCH($C18,'2018-09 (Д)'!$C$2:$C$100,0)+1,0)))="Н/Д",AND(INDIRECT(CONCATENATE("'2018-10 (Д)'!N",TEXT(MATCH($C18,'2018-10 (Д)'!$C$2:$C$100,0)+1,0)))="Н/Д",INDIRECT(CONCATENATE("'2018-09 (Д)'!N",TEXT(MATCH($C18,'2018-09 (Д)'!$C$2:$C$100,0)+1,0))))),"Н/Д",((INDIRECT(CONCATENATE("'2018-10 (Д)'!N",TEXT(MATCH($C18,'2018-10 (Д)'!$C$2:$C$100,0)+1,0)))-INDIRECT(CONCATENATE("'2018-09 (Д)'!N",TEXT(MATCH($C18,'2018-09 (Д)'!$C$2:$C$100,0)+1,0))))/INDIRECT(CONCATENATE("'2018-09 (Д)'!N",TEXT(MATCH($C18,'2018-09 (Д)'!$C$2:$C$100,0)+1,0))))*100)</f>
        <v>11.762381803774812</v>
      </c>
      <c r="DH18" s="9">
        <f ca="1">IF(OR(INDIRECT(CONCATENATE("'2018-11 (Д)'!N",TEXT(MATCH($C18,'2018-11 (Д)'!$C$2:$C$100,0)+1,0)))="Н/Д",INDIRECT(CONCATENATE("'2018-10 (Д)'!N",TEXT(MATCH($C18,'2018-10 (Д)'!$C$2:$C$100,0)+1,0)))="Н/Д",AND(INDIRECT(CONCATENATE("'2018-11 (Д)'!N",TEXT(MATCH($C18,'2018-11 (Д)'!$C$2:$C$100,0)+1,0)))="Н/Д",INDIRECT(CONCATENATE("'2018-10 (Д)'!N",TEXT(MATCH($C18,'2018-10 (Д)'!$C$2:$C$100,0)+1,0))))),"Н/Д",((INDIRECT(CONCATENATE("'2018-11 (Д)'!N",TEXT(MATCH($C18,'2018-11 (Д)'!$C$2:$C$100,0)+1,0)))-INDIRECT(CONCATENATE("'2018-10 (Д)'!N",TEXT(MATCH($C18,'2018-10 (Д)'!$C$2:$C$100,0)+1,0))))/INDIRECT(CONCATENATE("'2018-10 (Д)'!N",TEXT(MATCH($C18,'2018-10 (Д)'!$C$2:$C$100,0)+1,0))))*100)</f>
        <v>12.73967760311371</v>
      </c>
      <c r="DI18" s="9">
        <f ca="1">IF(OR(INDIRECT(CONCATENATE("'2018-12 (Д)'!N",TEXT(MATCH($C18,'2018-12 (Д)'!$C$2:$C$100,0)+1,0)))="Н/Д",INDIRECT(CONCATENATE("'2018-11 (Д)'!N",TEXT(MATCH($C18,'2018-11 (Д)'!$C$2:$C$100,0)+1,0)))="Н/Д",AND(INDIRECT(CONCATENATE("'2018-12 (Д)'!N",TEXT(MATCH($C18,'2018-12 (Д)'!$C$2:$C$100,0)+1,0)))="Н/Д",INDIRECT(CONCATENATE("'2018-11 (Д)'!N",TEXT(MATCH($C18,'2018-11 (Д)'!$C$2:$C$100,0)+1,0))))),"Н/Д",((INDIRECT(CONCATENATE("'2018-12 (Д)'!N",TEXT(MATCH($C18,'2018-12 (Д)'!$C$2:$C$100,0)+1,0)))-INDIRECT(CONCATENATE("'2018-11 (Д)'!N",TEXT(MATCH($C18,'2018-11 (Д)'!$C$2:$C$100,0)+1,0))))/INDIRECT(CONCATENATE("'2018-11 (Д)'!N",TEXT(MATCH($C18,'2018-11 (Д)'!$C$2:$C$100,0)+1,0))))*100)</f>
        <v>10.721935392936608</v>
      </c>
      <c r="DJ18" s="9"/>
      <c r="DK18" s="9">
        <f ca="1">IF(OR(INDIRECT(CONCATENATE("'2018-03 (Д)'!O",TEXT(MATCH($C18,'2018-03 (Д)'!$C$2:$C$100,0)+1,0)))="Н/Д",INDIRECT(CONCATENATE("'2018-02 (Д)'!O",TEXT(MATCH($C18,'2018-02 (Д)'!$C$2:$C$100,0)+1,0)))="Н/Д",AND(INDIRECT(CONCATENATE("'2018-03 (Д)'!O",TEXT(MATCH($C18,'2018-03 (Д)'!$C$2:$C$100,0)+1,0)))="Н/Д",INDIRECT(CONCATENATE("'2018-02 (Д)'!O",TEXT(MATCH($C18,'2018-02 (Д)'!$C$2:$C$100,0)+1,0))))),"Н/Д",((INDIRECT(CONCATENATE("'2018-03 (Д)'!O",TEXT(MATCH($C18,'2018-03 (Д)'!$C$2:$C$100,0)+1,0)))-INDIRECT(CONCATENATE("'2018-02 (Д)'!O",TEXT(MATCH($C18,'2018-02 (Д)'!$C$2:$C$100,0)+1,0))))/INDIRECT(CONCATENATE("'2018-02 (Д)'!O",TEXT(MATCH($C18,'2018-02 (Д)'!$C$2:$C$100,0)+1,0))))*100)</f>
        <v>-92.691157828645743</v>
      </c>
      <c r="DL18" s="9">
        <f ca="1">IF(OR(INDIRECT(CONCATENATE("'2018-04 (Д)'!O",TEXT(MATCH($C18,'2018-04 (Д)'!$C$2:$C$100,0)+1,0)))="Н/Д",INDIRECT(CONCATENATE("'2018-03 (Д)'!O",TEXT(MATCH($C18,'2018-03 (Д)'!$C$2:$C$100,0)+1,0)))="Н/Д",AND(INDIRECT(CONCATENATE("'2018-04 (Д)'!O",TEXT(MATCH($C18,'2018-04 (Д)'!$C$2:$C$100,0)+1,0)))="Н/Д",INDIRECT(CONCATENATE("'2018-03 (Д)'!O",TEXT(MATCH($C18,'2018-03 (Д)'!$C$2:$C$100,0)+1,0))))),"Н/Д",((INDIRECT(CONCATENATE("'2018-04 (Д)'!O",TEXT(MATCH($C18,'2018-04 (Д)'!$C$2:$C$100,0)+1,0)))-INDIRECT(CONCATENATE("'2018-03 (Д)'!O",TEXT(MATCH($C18,'2018-03 (Д)'!$C$2:$C$100,0)+1,0))))/INDIRECT(CONCATENATE("'2018-03 (Д)'!O",TEXT(MATCH($C18,'2018-03 (Д)'!$C$2:$C$100,0)+1,0))))*100)</f>
        <v>414.32400643017945</v>
      </c>
      <c r="DM18" s="9">
        <f ca="1">IF(OR(INDIRECT(CONCATENATE("'2018-05 (Д)'!O",TEXT(MATCH($C18,'2018-05 (Д)'!$C$2:$C$100,0)+1,0)))="Н/Д",INDIRECT(CONCATENATE("'2018-04 (Д)'!O",TEXT(MATCH($C18,'2018-04 (Д)'!$C$2:$C$100,0)+1,0)))="Н/Д",AND(INDIRECT(CONCATENATE("'2018-05 (Д)'!O",TEXT(MATCH($C18,'2018-05 (Д)'!$C$2:$C$100,0)+1,0)))="Н/Д",INDIRECT(CONCATENATE("'2018-04 (Д)'!O",TEXT(MATCH($C18,'2018-04 (Д)'!$C$2:$C$100,0)+1,0))))),"Н/Д",((INDIRECT(CONCATENATE("'2018-05 (Д)'!O",TEXT(MATCH($C18,'2018-05 (Д)'!$C$2:$C$100,0)+1,0)))-INDIRECT(CONCATENATE("'2018-04 (Д)'!O",TEXT(MATCH($C18,'2018-04 (Д)'!$C$2:$C$100,0)+1,0))))/INDIRECT(CONCATENATE("'2018-04 (Д)'!O",TEXT(MATCH($C18,'2018-04 (Д)'!$C$2:$C$100,0)+1,0))))*100)</f>
        <v>-153.74436951817557</v>
      </c>
      <c r="DN18" s="9">
        <f ca="1">IF(OR(INDIRECT(CONCATENATE("'2018-06 (Д)'!O",TEXT(MATCH($C18,'2018-06 (Д)'!$C$2:$C$100,0)+1,0)))="Н/Д",INDIRECT(CONCATENATE("'2018-05 (Д)'!O",TEXT(MATCH($C18,'2018-05 (Д)'!$C$2:$C$100,0)+1,0)))="Н/Д",AND(INDIRECT(CONCATENATE("'2018-06 (Д)'!O",TEXT(MATCH($C18,'2018-06 (Д)'!$C$2:$C$100,0)+1,0)))="Н/Д",INDIRECT(CONCATENATE("'2018-05 (Д)'!O",TEXT(MATCH($C18,'2018-05 (Д)'!$C$2:$C$100,0)+1,0))))),"Н/Д",((INDIRECT(CONCATENATE("'2018-06 (Д)'!O",TEXT(MATCH($C18,'2018-06 (Д)'!$C$2:$C$100,0)+1,0)))-INDIRECT(CONCATENATE("'2018-05 (Д)'!O",TEXT(MATCH($C18,'2018-05 (Д)'!$C$2:$C$100,0)+1,0))))/INDIRECT(CONCATENATE("'2018-05 (Д)'!O",TEXT(MATCH($C18,'2018-05 (Д)'!$C$2:$C$100,0)+1,0))))*100)</f>
        <v>-133.24042821588077</v>
      </c>
      <c r="DO18" s="9">
        <f ca="1">IF(OR(INDIRECT(CONCATENATE("'2018-07 (Д)'!O",TEXT(MATCH($C18,'2018-07 (Д)'!$C$2:$C$100,0)+1,0)))="Н/Д",INDIRECT(CONCATENATE("'2018-06 (Д)'!O",TEXT(MATCH($C18,'2018-06 (Д)'!$C$2:$C$100,0)+1,0)))="Н/Д",AND(INDIRECT(CONCATENATE("'2018-07 (Д)'!O",TEXT(MATCH($C18,'2018-07 (Д)'!$C$2:$C$100,0)+1,0)))="Н/Д",INDIRECT(CONCATENATE("'2018-06 (Д)'!O",TEXT(MATCH($C18,'2018-06 (Д)'!$C$2:$C$100,0)+1,0))))),"Н/Д",((INDIRECT(CONCATENATE("'2018-07 (Д)'!O",TEXT(MATCH($C18,'2018-07 (Д)'!$C$2:$C$100,0)+1,0)))-INDIRECT(CONCATENATE("'2018-06 (Д)'!O",TEXT(MATCH($C18,'2018-06 (Д)'!$C$2:$C$100,0)+1,0))))/INDIRECT(CONCATENATE("'2018-06 (Д)'!O",TEXT(MATCH($C18,'2018-06 (Д)'!$C$2:$C$100,0)+1,0))))*100)</f>
        <v>-97.337801560986748</v>
      </c>
      <c r="DP18" s="9">
        <f ca="1">IF(OR(INDIRECT(CONCATENATE("'2018-08 (Д)'!O",TEXT(MATCH($C18,'2018-08 (Д)'!$C$2:$C$100,0)+1,0)))="Н/Д",INDIRECT(CONCATENATE("'2018-07 (Д)'!O",TEXT(MATCH($C18,'2018-07 (Д)'!$C$2:$C$100,0)+1,0)))="Н/Д",AND(INDIRECT(CONCATENATE("'2018-08 (Д)'!O",TEXT(MATCH($C18,'2018-08 (Д)'!$C$2:$C$100,0)+1,0)))="Н/Д",INDIRECT(CONCATENATE("'2018-07 (Д)'!O",TEXT(MATCH($C18,'2018-07 (Д)'!$C$2:$C$100,0)+1,0))))),"Н/Д",((INDIRECT(CONCATENATE("'2018-08 (Д)'!O",TEXT(MATCH($C18,'2018-08 (Д)'!$C$2:$C$100,0)+1,0)))-INDIRECT(CONCATENATE("'2018-07 (Д)'!O",TEXT(MATCH($C18,'2018-07 (Д)'!$C$2:$C$100,0)+1,0))))/INDIRECT(CONCATENATE("'2018-07 (Д)'!O",TEXT(MATCH($C18,'2018-07 (Д)'!$C$2:$C$100,0)+1,0))))*100)</f>
        <v>-12574.031266207196</v>
      </c>
      <c r="DQ18" s="9">
        <f ca="1">IF(OR(INDIRECT(CONCATENATE("'2018-09 (Д)'!O",TEXT(MATCH($C18,'2018-09 (Д)'!$C$2:$C$100,0)+1,0)))="Н/Д",INDIRECT(CONCATENATE("'2018-08 (Д)'!O",TEXT(MATCH($C18,'2018-08 (Д)'!$C$2:$C$100,0)+1,0)))="Н/Д",AND(INDIRECT(CONCATENATE("'2018-09 (Д)'!O",TEXT(MATCH($C18,'2018-09 (Д)'!$C$2:$C$100,0)+1,0)))="Н/Д",INDIRECT(CONCATENATE("'2018-08 (Д)'!O",TEXT(MATCH($C18,'2018-08 (Д)'!$C$2:$C$100,0)+1,0))))),"Н/Д",((INDIRECT(CONCATENATE("'2018-09 (Д)'!O",TEXT(MATCH($C18,'2018-09 (Д)'!$C$2:$C$100,0)+1,0)))-INDIRECT(CONCATENATE("'2018-08 (Д)'!O",TEXT(MATCH($C18,'2018-08 (Д)'!$C$2:$C$100,0)+1,0))))/INDIRECT(CONCATENATE("'2018-08 (Д)'!O",TEXT(MATCH($C18,'2018-08 (Д)'!$C$2:$C$100,0)+1,0))))*100)</f>
        <v>-101.5396585927941</v>
      </c>
      <c r="DR18" s="9">
        <f ca="1">IF(OR(INDIRECT(CONCATENATE("'2018-10 (Д)'!O",TEXT(MATCH($C18,'2018-10 (Д)'!$C$2:$C$100,0)+1,0)))="Н/Д",INDIRECT(CONCATENATE("'2018-09 (Д)'!O",TEXT(MATCH($C18,'2018-09 (Д)'!$C$2:$C$100,0)+1,0)))="Н/Д",AND(INDIRECT(CONCATENATE("'2018-10 (Д)'!O",TEXT(MATCH($C18,'2018-10 (Д)'!$C$2:$C$100,0)+1,0)))="Н/Д",INDIRECT(CONCATENATE("'2018-09 (Д)'!O",TEXT(MATCH($C18,'2018-09 (Д)'!$C$2:$C$100,0)+1,0))))),"Н/Д",((INDIRECT(CONCATENATE("'2018-10 (Д)'!O",TEXT(MATCH($C18,'2018-10 (Д)'!$C$2:$C$100,0)+1,0)))-INDIRECT(CONCATENATE("'2018-09 (Д)'!O",TEXT(MATCH($C18,'2018-09 (Д)'!$C$2:$C$100,0)+1,0))))/INDIRECT(CONCATENATE("'2018-09 (Д)'!O",TEXT(MATCH($C18,'2018-09 (Д)'!$C$2:$C$100,0)+1,0))))*100)</f>
        <v>-99.888125916212644</v>
      </c>
      <c r="DS18" s="9">
        <f ca="1">IF(OR(INDIRECT(CONCATENATE("'2018-11 (Д)'!O",TEXT(MATCH($C18,'2018-11 (Д)'!$C$2:$C$100,0)+1,0)))="Н/Д",INDIRECT(CONCATENATE("'2018-10 (Д)'!O",TEXT(MATCH($C18,'2018-10 (Д)'!$C$2:$C$100,0)+1,0)))="Н/Д",AND(INDIRECT(CONCATENATE("'2018-11 (Д)'!O",TEXT(MATCH($C18,'2018-11 (Д)'!$C$2:$C$100,0)+1,0)))="Н/Д",INDIRECT(CONCATENATE("'2018-10 (Д)'!O",TEXT(MATCH($C18,'2018-10 (Д)'!$C$2:$C$100,0)+1,0))))),"Н/Д",((INDIRECT(CONCATENATE("'2018-11 (Д)'!O",TEXT(MATCH($C18,'2018-11 (Д)'!$C$2:$C$100,0)+1,0)))-INDIRECT(CONCATENATE("'2018-10 (Д)'!O",TEXT(MATCH($C18,'2018-10 (Д)'!$C$2:$C$100,0)+1,0))))/INDIRECT(CONCATENATE("'2018-10 (Д)'!O",TEXT(MATCH($C18,'2018-10 (Д)'!$C$2:$C$100,0)+1,0))))*100)</f>
        <v>3789244.8276698729</v>
      </c>
      <c r="DT18" s="9">
        <f ca="1">IF(OR(INDIRECT(CONCATENATE("'2018-12 (Д)'!O",TEXT(MATCH($C18,'2018-12 (Д)'!$C$2:$C$100,0)+1,0)))="Н/Д",INDIRECT(CONCATENATE("'2018-11 (Д)'!O",TEXT(MATCH($C18,'2018-11 (Д)'!$C$2:$C$100,0)+1,0)))="Н/Д",AND(INDIRECT(CONCATENATE("'2018-12 (Д)'!O",TEXT(MATCH($C18,'2018-12 (Д)'!$C$2:$C$100,0)+1,0)))="Н/Д",INDIRECT(CONCATENATE("'2018-11 (Д)'!O",TEXT(MATCH($C18,'2018-11 (Д)'!$C$2:$C$100,0)+1,0))))),"Н/Д",((INDIRECT(CONCATENATE("'2018-12 (Д)'!O",TEXT(MATCH($C18,'2018-12 (Д)'!$C$2:$C$100,0)+1,0)))-INDIRECT(CONCATENATE("'2018-11 (Д)'!O",TEXT(MATCH($C18,'2018-11 (Д)'!$C$2:$C$100,0)+1,0))))/INDIRECT(CONCATENATE("'2018-11 (Д)'!O",TEXT(MATCH($C18,'2018-11 (Д)'!$C$2:$C$100,0)+1,0))))*100)</f>
        <v>-73.817965074482927</v>
      </c>
      <c r="DU18" s="9"/>
      <c r="DV18" s="9">
        <f ca="1">IF(OR(INDIRECT(CONCATENATE("'2018-03 (Д)'!P",TEXT(MATCH($C18,'2018-03 (Д)'!$C$2:$C$100,0)+1,0)))="Н/Д",INDIRECT(CONCATENATE("'2018-02 (Д)'!P",TEXT(MATCH($C18,'2018-02 (Д)'!$C$2:$C$100,0)+1,0)))="Н/Д",AND(INDIRECT(CONCATENATE("'2018-03 (Д)'!P",TEXT(MATCH($C18,'2018-03 (Д)'!$C$2:$C$100,0)+1,0)))="Н/Д",INDIRECT(CONCATENATE("'2018-02 (Д)'!P",TEXT(MATCH($C18,'2018-02 (Д)'!$C$2:$C$100,0)+1,0))))),"Н/Д",((INDIRECT(CONCATENATE("'2018-03 (Д)'!P",TEXT(MATCH($C18,'2018-03 (Д)'!$C$2:$C$100,0)+1,0)))-INDIRECT(CONCATENATE("'2018-02 (Д)'!P",TEXT(MATCH($C18,'2018-02 (Д)'!$C$2:$C$100,0)+1,0))))/INDIRECT(CONCATENATE("'2018-02 (Д)'!P",TEXT(MATCH($C18,'2018-02 (Д)'!$C$2:$C$100,0)+1,0))))*100)</f>
        <v>-3.5618587442386271</v>
      </c>
      <c r="DW18" s="9">
        <f ca="1">IF(OR(INDIRECT(CONCATENATE("'2018-04 (Д)'!P",TEXT(MATCH($C18,'2018-04 (Д)'!$C$2:$C$100,0)+1,0)))="Н/Д",INDIRECT(CONCATENATE("'2018-03 (Д)'!P",TEXT(MATCH($C18,'2018-03 (Д)'!$C$2:$C$100,0)+1,0)))="Н/Д",AND(INDIRECT(CONCATENATE("'2018-04 (Д)'!P",TEXT(MATCH($C18,'2018-04 (Д)'!$C$2:$C$100,0)+1,0)))="Н/Д",INDIRECT(CONCATENATE("'2018-03 (Д)'!P",TEXT(MATCH($C18,'2018-03 (Д)'!$C$2:$C$100,0)+1,0))))),"Н/Д",((INDIRECT(CONCATENATE("'2018-04 (Д)'!P",TEXT(MATCH($C18,'2018-04 (Д)'!$C$2:$C$100,0)+1,0)))-INDIRECT(CONCATENATE("'2018-03 (Д)'!P",TEXT(MATCH($C18,'2018-03 (Д)'!$C$2:$C$100,0)+1,0))))/INDIRECT(CONCATENATE("'2018-03 (Д)'!P",TEXT(MATCH($C18,'2018-03 (Д)'!$C$2:$C$100,0)+1,0))))*100)</f>
        <v>25.875108753537496</v>
      </c>
      <c r="DX18" s="9">
        <f ca="1">IF(OR(INDIRECT(CONCATENATE("'2018-05 (Д)'!P",TEXT(MATCH($C18,'2018-05 (Д)'!$C$2:$C$100,0)+1,0)))="Н/Д",INDIRECT(CONCATENATE("'2018-04 (Д)'!P",TEXT(MATCH($C18,'2018-04 (Д)'!$C$2:$C$100,0)+1,0)))="Н/Д",AND(INDIRECT(CONCATENATE("'2018-05 (Д)'!P",TEXT(MATCH($C18,'2018-05 (Д)'!$C$2:$C$100,0)+1,0)))="Н/Д",INDIRECT(CONCATENATE("'2018-04 (Д)'!P",TEXT(MATCH($C18,'2018-04 (Д)'!$C$2:$C$100,0)+1,0))))),"Н/Д",((INDIRECT(CONCATENATE("'2018-05 (Д)'!P",TEXT(MATCH($C18,'2018-05 (Д)'!$C$2:$C$100,0)+1,0)))-INDIRECT(CONCATENATE("'2018-04 (Д)'!P",TEXT(MATCH($C18,'2018-04 (Д)'!$C$2:$C$100,0)+1,0))))/INDIRECT(CONCATENATE("'2018-04 (Д)'!P",TEXT(MATCH($C18,'2018-04 (Д)'!$C$2:$C$100,0)+1,0))))*100)</f>
        <v>-6.7787647025878801</v>
      </c>
      <c r="DY18" s="9">
        <f ca="1">IF(OR(INDIRECT(CONCATENATE("'2018-06 (Д)'!P",TEXT(MATCH($C18,'2018-06 (Д)'!$C$2:$C$100,0)+1,0)))="Н/Д",INDIRECT(CONCATENATE("'2018-05 (Д)'!P",TEXT(MATCH($C18,'2018-05 (Д)'!$C$2:$C$100,0)+1,0)))="Н/Д",AND(INDIRECT(CONCATENATE("'2018-06 (Д)'!P",TEXT(MATCH($C18,'2018-06 (Д)'!$C$2:$C$100,0)+1,0)))="Н/Д",INDIRECT(CONCATENATE("'2018-05 (Д)'!P",TEXT(MATCH($C18,'2018-05 (Д)'!$C$2:$C$100,0)+1,0))))),"Н/Д",((INDIRECT(CONCATENATE("'2018-06 (Д)'!P",TEXT(MATCH($C18,'2018-06 (Д)'!$C$2:$C$100,0)+1,0)))-INDIRECT(CONCATENATE("'2018-05 (Д)'!P",TEXT(MATCH($C18,'2018-05 (Д)'!$C$2:$C$100,0)+1,0))))/INDIRECT(CONCATENATE("'2018-05 (Д)'!P",TEXT(MATCH($C18,'2018-05 (Д)'!$C$2:$C$100,0)+1,0))))*100)</f>
        <v>-0.64025366905283931</v>
      </c>
      <c r="DZ18" s="9">
        <f ca="1">IF(OR(INDIRECT(CONCATENATE("'2018-07 (Д)'!P",TEXT(MATCH($C18,'2018-07 (Д)'!$C$2:$C$100,0)+1,0)))="Н/Д",INDIRECT(CONCATENATE("'2018-06 (Д)'!P",TEXT(MATCH($C18,'2018-06 (Д)'!$C$2:$C$100,0)+1,0)))="Н/Д",AND(INDIRECT(CONCATENATE("'2018-07 (Д)'!P",TEXT(MATCH($C18,'2018-07 (Д)'!$C$2:$C$100,0)+1,0)))="Н/Д",INDIRECT(CONCATENATE("'2018-06 (Д)'!P",TEXT(MATCH($C18,'2018-06 (Д)'!$C$2:$C$100,0)+1,0))))),"Н/Д",((INDIRECT(CONCATENATE("'2018-07 (Д)'!P",TEXT(MATCH($C18,'2018-07 (Д)'!$C$2:$C$100,0)+1,0)))-INDIRECT(CONCATENATE("'2018-06 (Д)'!P",TEXT(MATCH($C18,'2018-06 (Д)'!$C$2:$C$100,0)+1,0))))/INDIRECT(CONCATENATE("'2018-06 (Д)'!P",TEXT(MATCH($C18,'2018-06 (Д)'!$C$2:$C$100,0)+1,0))))*100)</f>
        <v>26.857366293195462</v>
      </c>
      <c r="EA18" s="9">
        <f ca="1">IF(OR(INDIRECT(CONCATENATE("'2018-08 (Д)'!P",TEXT(MATCH($C18,'2018-08 (Д)'!$C$2:$C$100,0)+1,0)))="Н/Д",INDIRECT(CONCATENATE("'2018-07 (Д)'!P",TEXT(MATCH($C18,'2018-07 (Д)'!$C$2:$C$100,0)+1,0)))="Н/Д",AND(INDIRECT(CONCATENATE("'2018-08 (Д)'!P",TEXT(MATCH($C18,'2018-08 (Д)'!$C$2:$C$100,0)+1,0)))="Н/Д",INDIRECT(CONCATENATE("'2018-07 (Д)'!P",TEXT(MATCH($C18,'2018-07 (Д)'!$C$2:$C$100,0)+1,0))))),"Н/Д",((INDIRECT(CONCATENATE("'2018-08 (Д)'!P",TEXT(MATCH($C18,'2018-08 (Д)'!$C$2:$C$100,0)+1,0)))-INDIRECT(CONCATENATE("'2018-07 (Д)'!P",TEXT(MATCH($C18,'2018-07 (Д)'!$C$2:$C$100,0)+1,0))))/INDIRECT(CONCATENATE("'2018-07 (Д)'!P",TEXT(MATCH($C18,'2018-07 (Д)'!$C$2:$C$100,0)+1,0))))*100)</f>
        <v>10.307887155567414</v>
      </c>
      <c r="EB18" s="9">
        <f ca="1">IF(OR(INDIRECT(CONCATENATE("'2018-09 (Д)'!P",TEXT(MATCH($C18,'2018-09 (Д)'!$C$2:$C$100,0)+1,0)))="Н/Д",INDIRECT(CONCATENATE("'2018-08 (Д)'!P",TEXT(MATCH($C18,'2018-08 (Д)'!$C$2:$C$100,0)+1,0)))="Н/Д",AND(INDIRECT(CONCATENATE("'2018-09 (Д)'!P",TEXT(MATCH($C18,'2018-09 (Д)'!$C$2:$C$100,0)+1,0)))="Н/Д",INDIRECT(CONCATENATE("'2018-08 (Д)'!P",TEXT(MATCH($C18,'2018-08 (Д)'!$C$2:$C$100,0)+1,0))))),"Н/Д",((INDIRECT(CONCATENATE("'2018-09 (Д)'!P",TEXT(MATCH($C18,'2018-09 (Д)'!$C$2:$C$100,0)+1,0)))-INDIRECT(CONCATENATE("'2018-08 (Д)'!P",TEXT(MATCH($C18,'2018-08 (Д)'!$C$2:$C$100,0)+1,0))))/INDIRECT(CONCATENATE("'2018-08 (Д)'!P",TEXT(MATCH($C18,'2018-08 (Д)'!$C$2:$C$100,0)+1,0))))*100)</f>
        <v>-30.281104306439939</v>
      </c>
      <c r="EC18" s="9">
        <f ca="1">IF(OR(INDIRECT(CONCATENATE("'2018-10 (Д)'!P",TEXT(MATCH($C18,'2018-10 (Д)'!$C$2:$C$100,0)+1,0)))="Н/Д",INDIRECT(CONCATENATE("'2018-09 (Д)'!P",TEXT(MATCH($C18,'2018-09 (Д)'!$C$2:$C$100,0)+1,0)))="Н/Д",AND(INDIRECT(CONCATENATE("'2018-10 (Д)'!P",TEXT(MATCH($C18,'2018-10 (Д)'!$C$2:$C$100,0)+1,0)))="Н/Д",INDIRECT(CONCATENATE("'2018-09 (Д)'!P",TEXT(MATCH($C18,'2018-09 (Д)'!$C$2:$C$100,0)+1,0))))),"Н/Д",((INDIRECT(CONCATENATE("'2018-10 (Д)'!P",TEXT(MATCH($C18,'2018-10 (Д)'!$C$2:$C$100,0)+1,0)))-INDIRECT(CONCATENATE("'2018-09 (Д)'!P",TEXT(MATCH($C18,'2018-09 (Д)'!$C$2:$C$100,0)+1,0))))/INDIRECT(CONCATENATE("'2018-09 (Д)'!P",TEXT(MATCH($C18,'2018-09 (Д)'!$C$2:$C$100,0)+1,0))))*100)</f>
        <v>12.257093516942692</v>
      </c>
      <c r="ED18" s="9">
        <f ca="1">IF(OR(INDIRECT(CONCATENATE("'2018-11 (Д)'!P",TEXT(MATCH($C18,'2018-11 (Д)'!$C$2:$C$100,0)+1,0)))="Н/Д",INDIRECT(CONCATENATE("'2018-10 (Д)'!P",TEXT(MATCH($C18,'2018-10 (Д)'!$C$2:$C$100,0)+1,0)))="Н/Д",AND(INDIRECT(CONCATENATE("'2018-11 (Д)'!P",TEXT(MATCH($C18,'2018-11 (Д)'!$C$2:$C$100,0)+1,0)))="Н/Д",INDIRECT(CONCATENATE("'2018-10 (Д)'!P",TEXT(MATCH($C18,'2018-10 (Д)'!$C$2:$C$100,0)+1,0))))),"Н/Д",((INDIRECT(CONCATENATE("'2018-11 (Д)'!P",TEXT(MATCH($C18,'2018-11 (Д)'!$C$2:$C$100,0)+1,0)))-INDIRECT(CONCATENATE("'2018-10 (Д)'!P",TEXT(MATCH($C18,'2018-10 (Д)'!$C$2:$C$100,0)+1,0))))/INDIRECT(CONCATENATE("'2018-10 (Д)'!P",TEXT(MATCH($C18,'2018-10 (Д)'!$C$2:$C$100,0)+1,0))))*100)</f>
        <v>3.1911531022877906</v>
      </c>
      <c r="EE18" s="9">
        <f ca="1">IF(OR(INDIRECT(CONCATENATE("'2018-12 (Д)'!P",TEXT(MATCH($C18,'2018-12 (Д)'!$C$2:$C$100,0)+1,0)))="Н/Д",INDIRECT(CONCATENATE("'2018-11 (Д)'!P",TEXT(MATCH($C18,'2018-11 (Д)'!$C$2:$C$100,0)+1,0)))="Н/Д",AND(INDIRECT(CONCATENATE("'2018-12 (Д)'!P",TEXT(MATCH($C18,'2018-12 (Д)'!$C$2:$C$100,0)+1,0)))="Н/Д",INDIRECT(CONCATENATE("'2018-11 (Д)'!P",TEXT(MATCH($C18,'2018-11 (Д)'!$C$2:$C$100,0)+1,0))))),"Н/Д",((INDIRECT(CONCATENATE("'2018-12 (Д)'!P",TEXT(MATCH($C18,'2018-12 (Д)'!$C$2:$C$100,0)+1,0)))-INDIRECT(CONCATENATE("'2018-11 (Д)'!P",TEXT(MATCH($C18,'2018-11 (Д)'!$C$2:$C$100,0)+1,0))))/INDIRECT(CONCATENATE("'2018-11 (Д)'!P",TEXT(MATCH($C18,'2018-11 (Д)'!$C$2:$C$100,0)+1,0))))*100)</f>
        <v>-16.983320851923384</v>
      </c>
      <c r="EF18" s="9"/>
      <c r="EG18" s="9">
        <f ca="1">IF(OR(INDIRECT(CONCATENATE("'2018-03 (Д)'!Q",TEXT(MATCH($C18,'2018-03 (Д)'!$C$2:$C$100,0)+1,0)))="Н/Д",INDIRECT(CONCATENATE("'2018-02 (Д)'!Q",TEXT(MATCH($C18,'2018-02 (Д)'!$C$2:$C$100,0)+1,0)))="Н/Д",AND(INDIRECT(CONCATENATE("'2018-03 (Д)'!Q",TEXT(MATCH($C18,'2018-03 (Д)'!$C$2:$C$100,0)+1,0)))="Н/Д",INDIRECT(CONCATENATE("'2018-02 (Д)'!Q",TEXT(MATCH($C18,'2018-02 (Д)'!$C$2:$C$100,0)+1,0))))),"Н/Д",((INDIRECT(CONCATENATE("'2018-03 (Д)'!Q",TEXT(MATCH($C18,'2018-03 (Д)'!$C$2:$C$100,0)+1,0)))-INDIRECT(CONCATENATE("'2018-02 (Д)'!Q",TEXT(MATCH($C18,'2018-02 (Д)'!$C$2:$C$100,0)+1,0))))/INDIRECT(CONCATENATE("'2018-02 (Д)'!Q",TEXT(MATCH($C18,'2018-02 (Д)'!$C$2:$C$100,0)+1,0))))*100)</f>
        <v>362.69333259170929</v>
      </c>
      <c r="EH18" s="9">
        <f ca="1">IF(OR(INDIRECT(CONCATENATE("'2018-04 (Д)'!Q",TEXT(MATCH($C18,'2018-04 (Д)'!$C$2:$C$100,0)+1,0)))="Н/Д",INDIRECT(CONCATENATE("'2018-03 (Д)'!Q",TEXT(MATCH($C18,'2018-03 (Д)'!$C$2:$C$100,0)+1,0)))="Н/Д",AND(INDIRECT(CONCATENATE("'2018-04 (Д)'!Q",TEXT(MATCH($C18,'2018-04 (Д)'!$C$2:$C$100,0)+1,0)))="Н/Д",INDIRECT(CONCATENATE("'2018-03 (Д)'!Q",TEXT(MATCH($C18,'2018-03 (Д)'!$C$2:$C$100,0)+1,0))))),"Н/Д",((INDIRECT(CONCATENATE("'2018-04 (Д)'!Q",TEXT(MATCH($C18,'2018-04 (Д)'!$C$2:$C$100,0)+1,0)))-INDIRECT(CONCATENATE("'2018-03 (Д)'!Q",TEXT(MATCH($C18,'2018-03 (Д)'!$C$2:$C$100,0)+1,0))))/INDIRECT(CONCATENATE("'2018-03 (Д)'!Q",TEXT(MATCH($C18,'2018-03 (Д)'!$C$2:$C$100,0)+1,0))))*100)</f>
        <v>38.524361633638144</v>
      </c>
      <c r="EI18" s="9">
        <f ca="1">IF(OR(INDIRECT(CONCATENATE("'2018-05 (Д)'!Q",TEXT(MATCH($C18,'2018-05 (Д)'!$C$2:$C$100,0)+1,0)))="Н/Д",INDIRECT(CONCATENATE("'2018-04 (Д)'!Q",TEXT(MATCH($C18,'2018-04 (Д)'!$C$2:$C$100,0)+1,0)))="Н/Д",AND(INDIRECT(CONCATENATE("'2018-05 (Д)'!Q",TEXT(MATCH($C18,'2018-05 (Д)'!$C$2:$C$100,0)+1,0)))="Н/Д",INDIRECT(CONCATENATE("'2018-04 (Д)'!Q",TEXT(MATCH($C18,'2018-04 (Д)'!$C$2:$C$100,0)+1,0))))),"Н/Д",((INDIRECT(CONCATENATE("'2018-05 (Д)'!Q",TEXT(MATCH($C18,'2018-05 (Д)'!$C$2:$C$100,0)+1,0)))-INDIRECT(CONCATENATE("'2018-04 (Д)'!Q",TEXT(MATCH($C18,'2018-04 (Д)'!$C$2:$C$100,0)+1,0))))/INDIRECT(CONCATENATE("'2018-04 (Д)'!Q",TEXT(MATCH($C18,'2018-04 (Д)'!$C$2:$C$100,0)+1,0))))*100)</f>
        <v>-6.8629437586339268</v>
      </c>
      <c r="EJ18" s="9">
        <f ca="1">IF(OR(INDIRECT(CONCATENATE("'2018-06 (Д)'!Q",TEXT(MATCH($C18,'2018-06 (Д)'!$C$2:$C$100,0)+1,0)))="Н/Д",INDIRECT(CONCATENATE("'2018-05 (Д)'!Q",TEXT(MATCH($C18,'2018-05 (Д)'!$C$2:$C$100,0)+1,0)))="Н/Д",AND(INDIRECT(CONCATENATE("'2018-06 (Д)'!Q",TEXT(MATCH($C18,'2018-06 (Д)'!$C$2:$C$100,0)+1,0)))="Н/Д",INDIRECT(CONCATENATE("'2018-05 (Д)'!Q",TEXT(MATCH($C18,'2018-05 (Д)'!$C$2:$C$100,0)+1,0))))),"Н/Д",((INDIRECT(CONCATENATE("'2018-06 (Д)'!Q",TEXT(MATCH($C18,'2018-06 (Д)'!$C$2:$C$100,0)+1,0)))-INDIRECT(CONCATENATE("'2018-05 (Д)'!Q",TEXT(MATCH($C18,'2018-05 (Д)'!$C$2:$C$100,0)+1,0))))/INDIRECT(CONCATENATE("'2018-05 (Д)'!Q",TEXT(MATCH($C18,'2018-05 (Д)'!$C$2:$C$100,0)+1,0))))*100)</f>
        <v>-87.70166895719936</v>
      </c>
      <c r="EK18" s="9">
        <f ca="1">IF(OR(INDIRECT(CONCATENATE("'2018-07 (Д)'!Q",TEXT(MATCH($C18,'2018-07 (Д)'!$C$2:$C$100,0)+1,0)))="Н/Д",INDIRECT(CONCATENATE("'2018-06 (Д)'!Q",TEXT(MATCH($C18,'2018-06 (Д)'!$C$2:$C$100,0)+1,0)))="Н/Д",AND(INDIRECT(CONCATENATE("'2018-07 (Д)'!Q",TEXT(MATCH($C18,'2018-07 (Д)'!$C$2:$C$100,0)+1,0)))="Н/Д",INDIRECT(CONCATENATE("'2018-06 (Д)'!Q",TEXT(MATCH($C18,'2018-06 (Д)'!$C$2:$C$100,0)+1,0))))),"Н/Д",((INDIRECT(CONCATENATE("'2018-07 (Д)'!Q",TEXT(MATCH($C18,'2018-07 (Д)'!$C$2:$C$100,0)+1,0)))-INDIRECT(CONCATENATE("'2018-06 (Д)'!Q",TEXT(MATCH($C18,'2018-06 (Д)'!$C$2:$C$100,0)+1,0))))/INDIRECT(CONCATENATE("'2018-06 (Д)'!Q",TEXT(MATCH($C18,'2018-06 (Д)'!$C$2:$C$100,0)+1,0))))*100)</f>
        <v>11.766831718458878</v>
      </c>
      <c r="EL18" s="9">
        <f ca="1">IF(OR(INDIRECT(CONCATENATE("'2018-08 (Д)'!Q",TEXT(MATCH($C18,'2018-08 (Д)'!$C$2:$C$100,0)+1,0)))="Н/Д",INDIRECT(CONCATENATE("'2018-07 (Д)'!Q",TEXT(MATCH($C18,'2018-07 (Д)'!$C$2:$C$100,0)+1,0)))="Н/Д",AND(INDIRECT(CONCATENATE("'2018-08 (Д)'!Q",TEXT(MATCH($C18,'2018-08 (Д)'!$C$2:$C$100,0)+1,0)))="Н/Д",INDIRECT(CONCATENATE("'2018-07 (Д)'!Q",TEXT(MATCH($C18,'2018-07 (Д)'!$C$2:$C$100,0)+1,0))))),"Н/Д",((INDIRECT(CONCATENATE("'2018-08 (Д)'!Q",TEXT(MATCH($C18,'2018-08 (Д)'!$C$2:$C$100,0)+1,0)))-INDIRECT(CONCATENATE("'2018-07 (Д)'!Q",TEXT(MATCH($C18,'2018-07 (Д)'!$C$2:$C$100,0)+1,0))))/INDIRECT(CONCATENATE("'2018-07 (Д)'!Q",TEXT(MATCH($C18,'2018-07 (Д)'!$C$2:$C$100,0)+1,0))))*100)</f>
        <v>522.69833455194669</v>
      </c>
      <c r="EM18" s="9">
        <f ca="1">IF(OR(INDIRECT(CONCATENATE("'2018-09 (Д)'!Q",TEXT(MATCH($C18,'2018-09 (Д)'!$C$2:$C$100,0)+1,0)))="Н/Д",INDIRECT(CONCATENATE("'2018-08 (Д)'!Q",TEXT(MATCH($C18,'2018-08 (Д)'!$C$2:$C$100,0)+1,0)))="Н/Д",AND(INDIRECT(CONCATENATE("'2018-09 (Д)'!Q",TEXT(MATCH($C18,'2018-09 (Д)'!$C$2:$C$100,0)+1,0)))="Н/Д",INDIRECT(CONCATENATE("'2018-08 (Д)'!Q",TEXT(MATCH($C18,'2018-08 (Д)'!$C$2:$C$100,0)+1,0))))),"Н/Д",((INDIRECT(CONCATENATE("'2018-09 (Д)'!Q",TEXT(MATCH($C18,'2018-09 (Д)'!$C$2:$C$100,0)+1,0)))-INDIRECT(CONCATENATE("'2018-08 (Д)'!Q",TEXT(MATCH($C18,'2018-08 (Д)'!$C$2:$C$100,0)+1,0))))/INDIRECT(CONCATENATE("'2018-08 (Д)'!Q",TEXT(MATCH($C18,'2018-08 (Д)'!$C$2:$C$100,0)+1,0))))*100)</f>
        <v>-87.838140943696288</v>
      </c>
      <c r="EN18" s="9">
        <f ca="1">IF(OR(INDIRECT(CONCATENATE("'2018-10 (Д)'!Q",TEXT(MATCH($C18,'2018-10 (Д)'!$C$2:$C$100,0)+1,0)))="Н/Д",INDIRECT(CONCATENATE("'2018-09 (Д)'!Q",TEXT(MATCH($C18,'2018-09 (Д)'!$C$2:$C$100,0)+1,0)))="Н/Д",AND(INDIRECT(CONCATENATE("'2018-10 (Д)'!Q",TEXT(MATCH($C18,'2018-10 (Д)'!$C$2:$C$100,0)+1,0)))="Н/Д",INDIRECT(CONCATENATE("'2018-09 (Д)'!Q",TEXT(MATCH($C18,'2018-09 (Д)'!$C$2:$C$100,0)+1,0))))),"Н/Д",((INDIRECT(CONCATENATE("'2018-10 (Д)'!Q",TEXT(MATCH($C18,'2018-10 (Д)'!$C$2:$C$100,0)+1,0)))-INDIRECT(CONCATENATE("'2018-09 (Д)'!Q",TEXT(MATCH($C18,'2018-09 (Д)'!$C$2:$C$100,0)+1,0))))/INDIRECT(CONCATENATE("'2018-09 (Д)'!Q",TEXT(MATCH($C18,'2018-09 (Д)'!$C$2:$C$100,0)+1,0))))*100)</f>
        <v>90.450910923844148</v>
      </c>
      <c r="EO18" s="9">
        <f ca="1">IF(OR(INDIRECT(CONCATENATE("'2018-11 (Д)'!Q",TEXT(MATCH($C18,'2018-11 (Д)'!$C$2:$C$100,0)+1,0)))="Н/Д",INDIRECT(CONCATENATE("'2018-10 (Д)'!Q",TEXT(MATCH($C18,'2018-10 (Д)'!$C$2:$C$100,0)+1,0)))="Н/Д",AND(INDIRECT(CONCATENATE("'2018-11 (Д)'!Q",TEXT(MATCH($C18,'2018-11 (Д)'!$C$2:$C$100,0)+1,0)))="Н/Д",INDIRECT(CONCATENATE("'2018-10 (Д)'!Q",TEXT(MATCH($C18,'2018-10 (Д)'!$C$2:$C$100,0)+1,0))))),"Н/Д",((INDIRECT(CONCATENATE("'2018-11 (Д)'!Q",TEXT(MATCH($C18,'2018-11 (Д)'!$C$2:$C$100,0)+1,0)))-INDIRECT(CONCATENATE("'2018-10 (Д)'!Q",TEXT(MATCH($C18,'2018-10 (Д)'!$C$2:$C$100,0)+1,0))))/INDIRECT(CONCATENATE("'2018-10 (Д)'!Q",TEXT(MATCH($C18,'2018-10 (Д)'!$C$2:$C$100,0)+1,0))))*100)</f>
        <v>408.26399406754422</v>
      </c>
      <c r="EP18" s="9">
        <f ca="1">IF(OR(INDIRECT(CONCATENATE("'2018-12 (Д)'!Q",TEXT(MATCH($C18,'2018-12 (Д)'!$C$2:$C$100,0)+1,0)))="Н/Д",INDIRECT(CONCATENATE("'2018-11 (Д)'!Q",TEXT(MATCH($C18,'2018-11 (Д)'!$C$2:$C$100,0)+1,0)))="Н/Д",AND(INDIRECT(CONCATENATE("'2018-12 (Д)'!Q",TEXT(MATCH($C18,'2018-12 (Д)'!$C$2:$C$100,0)+1,0)))="Н/Д",INDIRECT(CONCATENATE("'2018-11 (Д)'!Q",TEXT(MATCH($C18,'2018-11 (Д)'!$C$2:$C$100,0)+1,0))))),"Н/Д",((INDIRECT(CONCATENATE("'2018-12 (Д)'!Q",TEXT(MATCH($C18,'2018-12 (Д)'!$C$2:$C$100,0)+1,0)))-INDIRECT(CONCATENATE("'2018-11 (Д)'!Q",TEXT(MATCH($C18,'2018-11 (Д)'!$C$2:$C$100,0)+1,0))))/INDIRECT(CONCATENATE("'2018-11 (Д)'!Q",TEXT(MATCH($C18,'2018-11 (Д)'!$C$2:$C$100,0)+1,0))))*100)</f>
        <v>-89.881984909009475</v>
      </c>
      <c r="EQ18" s="9"/>
      <c r="ER18" s="9">
        <f ca="1">IF(OR(INDIRECT(CONCATENATE("'2018-03 (Д)'!R",TEXT(MATCH($C18,'2018-03 (Д)'!$C$2:$C$100,0)+1,0)))="Н/Д",INDIRECT(CONCATENATE("'2018-02 (Д)'!R",TEXT(MATCH($C18,'2018-02 (Д)'!$C$2:$C$100,0)+1,0)))="Н/Д",AND(INDIRECT(CONCATENATE("'2018-03 (Д)'!R",TEXT(MATCH($C18,'2018-03 (Д)'!$C$2:$C$100,0)+1,0)))="Н/Д",INDIRECT(CONCATENATE("'2018-02 (Д)'!R",TEXT(MATCH($C18,'2018-02 (Д)'!$C$2:$C$100,0)+1,0))))),"Н/Д",((INDIRECT(CONCATENATE("'2018-03 (Д)'!R",TEXT(MATCH($C18,'2018-03 (Д)'!$C$2:$C$100,0)+1,0)))-INDIRECT(CONCATENATE("'2018-02 (Д)'!R",TEXT(MATCH($C18,'2018-02 (Д)'!$C$2:$C$100,0)+1,0))))/INDIRECT(CONCATENATE("'2018-02 (Д)'!R",TEXT(MATCH($C18,'2018-02 (Д)'!$C$2:$C$100,0)+1,0))))*100)</f>
        <v>-32.967854608735102</v>
      </c>
      <c r="ES18" s="9">
        <f ca="1">IF(OR(INDIRECT(CONCATENATE("'2018-04 (Д)'!R",TEXT(MATCH($C18,'2018-04 (Д)'!$C$2:$C$100,0)+1,0)))="Н/Д",INDIRECT(CONCATENATE("'2018-03 (Д)'!R",TEXT(MATCH($C18,'2018-03 (Д)'!$C$2:$C$100,0)+1,0)))="Н/Д",AND(INDIRECT(CONCATENATE("'2018-04 (Д)'!R",TEXT(MATCH($C18,'2018-04 (Д)'!$C$2:$C$100,0)+1,0)))="Н/Д",INDIRECT(CONCATENATE("'2018-03 (Д)'!R",TEXT(MATCH($C18,'2018-03 (Д)'!$C$2:$C$100,0)+1,0))))),"Н/Д",((INDIRECT(CONCATENATE("'2018-04 (Д)'!R",TEXT(MATCH($C18,'2018-04 (Д)'!$C$2:$C$100,0)+1,0)))-INDIRECT(CONCATENATE("'2018-03 (Д)'!R",TEXT(MATCH($C18,'2018-03 (Д)'!$C$2:$C$100,0)+1,0))))/INDIRECT(CONCATENATE("'2018-03 (Д)'!R",TEXT(MATCH($C18,'2018-03 (Д)'!$C$2:$C$100,0)+1,0))))*100)</f>
        <v>126.49193590197044</v>
      </c>
      <c r="ET18" s="9">
        <f ca="1">IF(OR(INDIRECT(CONCATENATE("'2018-05 (Д)'!R",TEXT(MATCH($C18,'2018-05 (Д)'!$C$2:$C$100,0)+1,0)))="Н/Д",INDIRECT(CONCATENATE("'2018-04 (Д)'!R",TEXT(MATCH($C18,'2018-04 (Д)'!$C$2:$C$100,0)+1,0)))="Н/Д",AND(INDIRECT(CONCATENATE("'2018-05 (Д)'!R",TEXT(MATCH($C18,'2018-05 (Д)'!$C$2:$C$100,0)+1,0)))="Н/Д",INDIRECT(CONCATENATE("'2018-04 (Д)'!R",TEXT(MATCH($C18,'2018-04 (Д)'!$C$2:$C$100,0)+1,0))))),"Н/Д",((INDIRECT(CONCATENATE("'2018-05 (Д)'!R",TEXT(MATCH($C18,'2018-05 (Д)'!$C$2:$C$100,0)+1,0)))-INDIRECT(CONCATENATE("'2018-04 (Д)'!R",TEXT(MATCH($C18,'2018-04 (Д)'!$C$2:$C$100,0)+1,0))))/INDIRECT(CONCATENATE("'2018-04 (Д)'!R",TEXT(MATCH($C18,'2018-04 (Д)'!$C$2:$C$100,0)+1,0))))*100)</f>
        <v>-48.126601097413818</v>
      </c>
      <c r="EU18" s="9">
        <f ca="1">IF(OR(INDIRECT(CONCATENATE("'2018-06 (Д)'!R",TEXT(MATCH($C18,'2018-06 (Д)'!$C$2:$C$100,0)+1,0)))="Н/Д",INDIRECT(CONCATENATE("'2018-05 (Д)'!R",TEXT(MATCH($C18,'2018-05 (Д)'!$C$2:$C$100,0)+1,0)))="Н/Д",AND(INDIRECT(CONCATENATE("'2018-06 (Д)'!R",TEXT(MATCH($C18,'2018-06 (Д)'!$C$2:$C$100,0)+1,0)))="Н/Д",INDIRECT(CONCATENATE("'2018-05 (Д)'!R",TEXT(MATCH($C18,'2018-05 (Д)'!$C$2:$C$100,0)+1,0))))),"Н/Д",((INDIRECT(CONCATENATE("'2018-06 (Д)'!R",TEXT(MATCH($C18,'2018-06 (Д)'!$C$2:$C$100,0)+1,0)))-INDIRECT(CONCATENATE("'2018-05 (Д)'!R",TEXT(MATCH($C18,'2018-05 (Д)'!$C$2:$C$100,0)+1,0))))/INDIRECT(CONCATENATE("'2018-05 (Д)'!R",TEXT(MATCH($C18,'2018-05 (Д)'!$C$2:$C$100,0)+1,0))))*100)</f>
        <v>35.256664739071041</v>
      </c>
      <c r="EV18" s="9">
        <f ca="1">IF(OR(INDIRECT(CONCATENATE("'2018-07 (Д)'!R",TEXT(MATCH($C18,'2018-07 (Д)'!$C$2:$C$100,0)+1,0)))="Н/Д",INDIRECT(CONCATENATE("'2018-06 (Д)'!R",TEXT(MATCH($C18,'2018-06 (Д)'!$C$2:$C$100,0)+1,0)))="Н/Д",AND(INDIRECT(CONCATENATE("'2018-07 (Д)'!R",TEXT(MATCH($C18,'2018-07 (Д)'!$C$2:$C$100,0)+1,0)))="Н/Д",INDIRECT(CONCATENATE("'2018-06 (Д)'!R",TEXT(MATCH($C18,'2018-06 (Д)'!$C$2:$C$100,0)+1,0))))),"Н/Д",((INDIRECT(CONCATENATE("'2018-07 (Д)'!R",TEXT(MATCH($C18,'2018-07 (Д)'!$C$2:$C$100,0)+1,0)))-INDIRECT(CONCATENATE("'2018-06 (Д)'!R",TEXT(MATCH($C18,'2018-06 (Д)'!$C$2:$C$100,0)+1,0))))/INDIRECT(CONCATENATE("'2018-06 (Д)'!R",TEXT(MATCH($C18,'2018-06 (Д)'!$C$2:$C$100,0)+1,0))))*100)</f>
        <v>-42.458982997642366</v>
      </c>
      <c r="EW18" s="9">
        <f ca="1">IF(OR(INDIRECT(CONCATENATE("'2018-08 (Д)'!R",TEXT(MATCH($C18,'2018-08 (Д)'!$C$2:$C$100,0)+1,0)))="Н/Д",INDIRECT(CONCATENATE("'2018-07 (Д)'!R",TEXT(MATCH($C18,'2018-07 (Д)'!$C$2:$C$100,0)+1,0)))="Н/Д",AND(INDIRECT(CONCATENATE("'2018-08 (Д)'!R",TEXT(MATCH($C18,'2018-08 (Д)'!$C$2:$C$100,0)+1,0)))="Н/Д",INDIRECT(CONCATENATE("'2018-07 (Д)'!R",TEXT(MATCH($C18,'2018-07 (Д)'!$C$2:$C$100,0)+1,0))))),"Н/Д",((INDIRECT(CONCATENATE("'2018-08 (Д)'!R",TEXT(MATCH($C18,'2018-08 (Д)'!$C$2:$C$100,0)+1,0)))-INDIRECT(CONCATENATE("'2018-07 (Д)'!R",TEXT(MATCH($C18,'2018-07 (Д)'!$C$2:$C$100,0)+1,0))))/INDIRECT(CONCATENATE("'2018-07 (Д)'!R",TEXT(MATCH($C18,'2018-07 (Д)'!$C$2:$C$100,0)+1,0))))*100)</f>
        <v>45.995481142741909</v>
      </c>
      <c r="EX18" s="9">
        <f ca="1">IF(OR(INDIRECT(CONCATENATE("'2018-09 (Д)'!R",TEXT(MATCH($C18,'2018-09 (Д)'!$C$2:$C$100,0)+1,0)))="Н/Д",INDIRECT(CONCATENATE("'2018-08 (Д)'!R",TEXT(MATCH($C18,'2018-08 (Д)'!$C$2:$C$100,0)+1,0)))="Н/Д",AND(INDIRECT(CONCATENATE("'2018-09 (Д)'!R",TEXT(MATCH($C18,'2018-09 (Д)'!$C$2:$C$100,0)+1,0)))="Н/Д",INDIRECT(CONCATENATE("'2018-08 (Д)'!R",TEXT(MATCH($C18,'2018-08 (Д)'!$C$2:$C$100,0)+1,0))))),"Н/Д",((INDIRECT(CONCATENATE("'2018-09 (Д)'!R",TEXT(MATCH($C18,'2018-09 (Д)'!$C$2:$C$100,0)+1,0)))-INDIRECT(CONCATENATE("'2018-08 (Д)'!R",TEXT(MATCH($C18,'2018-08 (Д)'!$C$2:$C$100,0)+1,0))))/INDIRECT(CONCATENATE("'2018-08 (Д)'!R",TEXT(MATCH($C18,'2018-08 (Д)'!$C$2:$C$100,0)+1,0))))*100)</f>
        <v>49.69200843435209</v>
      </c>
      <c r="EY18" s="9">
        <f ca="1">IF(OR(INDIRECT(CONCATENATE("'2018-10 (Д)'!R",TEXT(MATCH($C18,'2018-10 (Д)'!$C$2:$C$100,0)+1,0)))="Н/Д",INDIRECT(CONCATENATE("'2018-09 (Д)'!R",TEXT(MATCH($C18,'2018-09 (Д)'!$C$2:$C$100,0)+1,0)))="Н/Д",AND(INDIRECT(CONCATENATE("'2018-10 (Д)'!R",TEXT(MATCH($C18,'2018-10 (Д)'!$C$2:$C$100,0)+1,0)))="Н/Д",INDIRECT(CONCATENATE("'2018-09 (Д)'!R",TEXT(MATCH($C18,'2018-09 (Д)'!$C$2:$C$100,0)+1,0))))),"Н/Д",((INDIRECT(CONCATENATE("'2018-10 (Д)'!R",TEXT(MATCH($C18,'2018-10 (Д)'!$C$2:$C$100,0)+1,0)))-INDIRECT(CONCATENATE("'2018-09 (Д)'!R",TEXT(MATCH($C18,'2018-09 (Д)'!$C$2:$C$100,0)+1,0))))/INDIRECT(CONCATENATE("'2018-09 (Д)'!R",TEXT(MATCH($C18,'2018-09 (Д)'!$C$2:$C$100,0)+1,0))))*100)</f>
        <v>-69.557922766691632</v>
      </c>
      <c r="EZ18" s="9">
        <f ca="1">IF(OR(INDIRECT(CONCATENATE("'2018-11 (Д)'!R",TEXT(MATCH($C18,'2018-11 (Д)'!$C$2:$C$100,0)+1,0)))="Н/Д",INDIRECT(CONCATENATE("'2018-10 (Д)'!R",TEXT(MATCH($C18,'2018-10 (Д)'!$C$2:$C$100,0)+1,0)))="Н/Д",AND(INDIRECT(CONCATENATE("'2018-11 (Д)'!R",TEXT(MATCH($C18,'2018-11 (Д)'!$C$2:$C$100,0)+1,0)))="Н/Д",INDIRECT(CONCATENATE("'2018-10 (Д)'!R",TEXT(MATCH($C18,'2018-10 (Д)'!$C$2:$C$100,0)+1,0))))),"Н/Д",((INDIRECT(CONCATENATE("'2018-11 (Д)'!R",TEXT(MATCH($C18,'2018-11 (Д)'!$C$2:$C$100,0)+1,0)))-INDIRECT(CONCATENATE("'2018-10 (Д)'!R",TEXT(MATCH($C18,'2018-10 (Д)'!$C$2:$C$100,0)+1,0))))/INDIRECT(CONCATENATE("'2018-10 (Д)'!R",TEXT(MATCH($C18,'2018-10 (Д)'!$C$2:$C$100,0)+1,0))))*100)</f>
        <v>181.52510295775357</v>
      </c>
      <c r="FA18" s="9">
        <f ca="1">IF(OR(INDIRECT(CONCATENATE("'2018-12 (Д)'!R",TEXT(MATCH($C18,'2018-12 (Д)'!$C$2:$C$100,0)+1,0)))="Н/Д",INDIRECT(CONCATENATE("'2018-11 (Д)'!R",TEXT(MATCH($C18,'2018-11 (Д)'!$C$2:$C$100,0)+1,0)))="Н/Д",AND(INDIRECT(CONCATENATE("'2018-12 (Д)'!R",TEXT(MATCH($C18,'2018-12 (Д)'!$C$2:$C$100,0)+1,0)))="Н/Д",INDIRECT(CONCATENATE("'2018-11 (Д)'!R",TEXT(MATCH($C18,'2018-11 (Д)'!$C$2:$C$100,0)+1,0))))),"Н/Д",((INDIRECT(CONCATENATE("'2018-12 (Д)'!R",TEXT(MATCH($C18,'2018-12 (Д)'!$C$2:$C$100,0)+1,0)))-INDIRECT(CONCATENATE("'2018-11 (Д)'!R",TEXT(MATCH($C18,'2018-11 (Д)'!$C$2:$C$100,0)+1,0))))/INDIRECT(CONCATENATE("'2018-11 (Д)'!R",TEXT(MATCH($C18,'2018-11 (Д)'!$C$2:$C$100,0)+1,0))))*100)</f>
        <v>24.507850783316236</v>
      </c>
      <c r="FB18" s="9"/>
      <c r="FC18" s="9">
        <f ca="1">IF(OR(INDIRECT(CONCATENATE("'2018-03 (Д)'!S",TEXT(MATCH($C18,'2018-03 (Д)'!$C$2:$C$100,0)+1,0)))="Н/Д",INDIRECT(CONCATENATE("'2018-02 (Д)'!S",TEXT(MATCH($C18,'2018-02 (Д)'!$C$2:$C$100,0)+1,0)))="Н/Д",AND(INDIRECT(CONCATENATE("'2018-03 (Д)'!S",TEXT(MATCH($C18,'2018-03 (Д)'!$C$2:$C$100,0)+1,0)))="Н/Д",INDIRECT(CONCATENATE("'2018-02 (Д)'!S",TEXT(MATCH($C18,'2018-02 (Д)'!$C$2:$C$100,0)+1,0))))),"Н/Д",((INDIRECT(CONCATENATE("'2018-03 (Д)'!S",TEXT(MATCH($C18,'2018-03 (Д)'!$C$2:$C$100,0)+1,0)))-INDIRECT(CONCATENATE("'2018-02 (Д)'!S",TEXT(MATCH($C18,'2018-02 (Д)'!$C$2:$C$100,0)+1,0))))/INDIRECT(CONCATENATE("'2018-02 (Д)'!S",TEXT(MATCH($C18,'2018-02 (Д)'!$C$2:$C$100,0)+1,0))))*100)</f>
        <v>108.74984634095442</v>
      </c>
      <c r="FD18" s="9">
        <f ca="1">IF(OR(INDIRECT(CONCATENATE("'2018-04 (Д)'!S",TEXT(MATCH($C18,'2018-04 (Д)'!$C$2:$C$100,0)+1,0)))="Н/Д",INDIRECT(CONCATENATE("'2018-03 (Д)'!S",TEXT(MATCH($C18,'2018-03 (Д)'!$C$2:$C$100,0)+1,0)))="Н/Д",AND(INDIRECT(CONCATENATE("'2018-04 (Д)'!S",TEXT(MATCH($C18,'2018-04 (Д)'!$C$2:$C$100,0)+1,0)))="Н/Д",INDIRECT(CONCATENATE("'2018-03 (Д)'!S",TEXT(MATCH($C18,'2018-03 (Д)'!$C$2:$C$100,0)+1,0))))),"Н/Д",((INDIRECT(CONCATENATE("'2018-04 (Д)'!S",TEXT(MATCH($C18,'2018-04 (Д)'!$C$2:$C$100,0)+1,0)))-INDIRECT(CONCATENATE("'2018-03 (Д)'!S",TEXT(MATCH($C18,'2018-03 (Д)'!$C$2:$C$100,0)+1,0))))/INDIRECT(CONCATENATE("'2018-03 (Д)'!S",TEXT(MATCH($C18,'2018-03 (Д)'!$C$2:$C$100,0)+1,0))))*100)</f>
        <v>-5.0895723429043107</v>
      </c>
      <c r="FE18" s="9">
        <f ca="1">IF(OR(INDIRECT(CONCATENATE("'2018-05 (Д)'!S",TEXT(MATCH($C18,'2018-05 (Д)'!$C$2:$C$100,0)+1,0)))="Н/Д",INDIRECT(CONCATENATE("'2018-04 (Д)'!S",TEXT(MATCH($C18,'2018-04 (Д)'!$C$2:$C$100,0)+1,0)))="Н/Д",AND(INDIRECT(CONCATENATE("'2018-05 (Д)'!S",TEXT(MATCH($C18,'2018-05 (Д)'!$C$2:$C$100,0)+1,0)))="Н/Д",INDIRECT(CONCATENATE("'2018-04 (Д)'!S",TEXT(MATCH($C18,'2018-04 (Д)'!$C$2:$C$100,0)+1,0))))),"Н/Д",((INDIRECT(CONCATENATE("'2018-05 (Д)'!S",TEXT(MATCH($C18,'2018-05 (Д)'!$C$2:$C$100,0)+1,0)))-INDIRECT(CONCATENATE("'2018-04 (Д)'!S",TEXT(MATCH($C18,'2018-04 (Д)'!$C$2:$C$100,0)+1,0))))/INDIRECT(CONCATENATE("'2018-04 (Д)'!S",TEXT(MATCH($C18,'2018-04 (Д)'!$C$2:$C$100,0)+1,0))))*100)</f>
        <v>55.363336896499185</v>
      </c>
      <c r="FF18" s="9">
        <f ca="1">IF(OR(INDIRECT(CONCATENATE("'2018-06 (Д)'!S",TEXT(MATCH($C18,'2018-06 (Д)'!$C$2:$C$100,0)+1,0)))="Н/Д",INDIRECT(CONCATENATE("'2018-05 (Д)'!S",TEXT(MATCH($C18,'2018-05 (Д)'!$C$2:$C$100,0)+1,0)))="Н/Д",AND(INDIRECT(CONCATENATE("'2018-06 (Д)'!S",TEXT(MATCH($C18,'2018-06 (Д)'!$C$2:$C$100,0)+1,0)))="Н/Д",INDIRECT(CONCATENATE("'2018-05 (Д)'!S",TEXT(MATCH($C18,'2018-05 (Д)'!$C$2:$C$100,0)+1,0))))),"Н/Д",((INDIRECT(CONCATENATE("'2018-06 (Д)'!S",TEXT(MATCH($C18,'2018-06 (Д)'!$C$2:$C$100,0)+1,0)))-INDIRECT(CONCATENATE("'2018-05 (Д)'!S",TEXT(MATCH($C18,'2018-05 (Д)'!$C$2:$C$100,0)+1,0))))/INDIRECT(CONCATENATE("'2018-05 (Д)'!S",TEXT(MATCH($C18,'2018-05 (Д)'!$C$2:$C$100,0)+1,0))))*100)</f>
        <v>-28.464701570741052</v>
      </c>
      <c r="FG18" s="9">
        <f ca="1">IF(OR(INDIRECT(CONCATENATE("'2018-07 (Д)'!S",TEXT(MATCH($C18,'2018-07 (Д)'!$C$2:$C$100,0)+1,0)))="Н/Д",INDIRECT(CONCATENATE("'2018-06 (Д)'!S",TEXT(MATCH($C18,'2018-06 (Д)'!$C$2:$C$100,0)+1,0)))="Н/Д",AND(INDIRECT(CONCATENATE("'2018-07 (Д)'!S",TEXT(MATCH($C18,'2018-07 (Д)'!$C$2:$C$100,0)+1,0)))="Н/Д",INDIRECT(CONCATENATE("'2018-06 (Д)'!S",TEXT(MATCH($C18,'2018-06 (Д)'!$C$2:$C$100,0)+1,0))))),"Н/Д",((INDIRECT(CONCATENATE("'2018-07 (Д)'!S",TEXT(MATCH($C18,'2018-07 (Д)'!$C$2:$C$100,0)+1,0)))-INDIRECT(CONCATENATE("'2018-06 (Д)'!S",TEXT(MATCH($C18,'2018-06 (Д)'!$C$2:$C$100,0)+1,0))))/INDIRECT(CONCATENATE("'2018-06 (Д)'!S",TEXT(MATCH($C18,'2018-06 (Д)'!$C$2:$C$100,0)+1,0))))*100)</f>
        <v>-32.603838769400184</v>
      </c>
      <c r="FH18" s="9">
        <f ca="1">IF(OR(INDIRECT(CONCATENATE("'2018-08 (Д)'!S",TEXT(MATCH($C18,'2018-08 (Д)'!$C$2:$C$100,0)+1,0)))="Н/Д",INDIRECT(CONCATENATE("'2018-07 (Д)'!S",TEXT(MATCH($C18,'2018-07 (Д)'!$C$2:$C$100,0)+1,0)))="Н/Д",AND(INDIRECT(CONCATENATE("'2018-08 (Д)'!S",TEXT(MATCH($C18,'2018-08 (Д)'!$C$2:$C$100,0)+1,0)))="Н/Д",INDIRECT(CONCATENATE("'2018-07 (Д)'!S",TEXT(MATCH($C18,'2018-07 (Д)'!$C$2:$C$100,0)+1,0))))),"Н/Д",((INDIRECT(CONCATENATE("'2018-08 (Д)'!S",TEXT(MATCH($C18,'2018-08 (Д)'!$C$2:$C$100,0)+1,0)))-INDIRECT(CONCATENATE("'2018-07 (Д)'!S",TEXT(MATCH($C18,'2018-07 (Д)'!$C$2:$C$100,0)+1,0))))/INDIRECT(CONCATENATE("'2018-07 (Д)'!S",TEXT(MATCH($C18,'2018-07 (Д)'!$C$2:$C$100,0)+1,0))))*100)</f>
        <v>20.931796635871606</v>
      </c>
      <c r="FI18" s="9">
        <f ca="1">IF(OR(INDIRECT(CONCATENATE("'2018-09 (Д)'!S",TEXT(MATCH($C18,'2018-09 (Д)'!$C$2:$C$100,0)+1,0)))="Н/Д",INDIRECT(CONCATENATE("'2018-08 (Д)'!S",TEXT(MATCH($C18,'2018-08 (Д)'!$C$2:$C$100,0)+1,0)))="Н/Д",AND(INDIRECT(CONCATENATE("'2018-09 (Д)'!S",TEXT(MATCH($C18,'2018-09 (Д)'!$C$2:$C$100,0)+1,0)))="Н/Д",INDIRECT(CONCATENATE("'2018-08 (Д)'!S",TEXT(MATCH($C18,'2018-08 (Д)'!$C$2:$C$100,0)+1,0))))),"Н/Д",((INDIRECT(CONCATENATE("'2018-09 (Д)'!S",TEXT(MATCH($C18,'2018-09 (Д)'!$C$2:$C$100,0)+1,0)))-INDIRECT(CONCATENATE("'2018-08 (Д)'!S",TEXT(MATCH($C18,'2018-08 (Д)'!$C$2:$C$100,0)+1,0))))/INDIRECT(CONCATENATE("'2018-08 (Д)'!S",TEXT(MATCH($C18,'2018-08 (Д)'!$C$2:$C$100,0)+1,0))))*100)</f>
        <v>10.215656227893996</v>
      </c>
      <c r="FJ18" s="9">
        <f ca="1">IF(OR(INDIRECT(CONCATENATE("'2018-10 (Д)'!S",TEXT(MATCH($C18,'2018-10 (Д)'!$C$2:$C$100,0)+1,0)))="Н/Д",INDIRECT(CONCATENATE("'2018-09 (Д)'!S",TEXT(MATCH($C18,'2018-09 (Д)'!$C$2:$C$100,0)+1,0)))="Н/Д",AND(INDIRECT(CONCATENATE("'2018-10 (Д)'!S",TEXT(MATCH($C18,'2018-10 (Д)'!$C$2:$C$100,0)+1,0)))="Н/Д",INDIRECT(CONCATENATE("'2018-09 (Д)'!S",TEXT(MATCH($C18,'2018-09 (Д)'!$C$2:$C$100,0)+1,0))))),"Н/Д",((INDIRECT(CONCATENATE("'2018-10 (Д)'!S",TEXT(MATCH($C18,'2018-10 (Д)'!$C$2:$C$100,0)+1,0)))-INDIRECT(CONCATENATE("'2018-09 (Д)'!S",TEXT(MATCH($C18,'2018-09 (Д)'!$C$2:$C$100,0)+1,0))))/INDIRECT(CONCATENATE("'2018-09 (Д)'!S",TEXT(MATCH($C18,'2018-09 (Д)'!$C$2:$C$100,0)+1,0))))*100)</f>
        <v>84.579671931313044</v>
      </c>
      <c r="FK18" s="9">
        <f ca="1">IF(OR(INDIRECT(CONCATENATE("'2018-11 (Д)'!S",TEXT(MATCH($C18,'2018-11 (Д)'!$C$2:$C$100,0)+1,0)))="Н/Д",INDIRECT(CONCATENATE("'2018-10 (Д)'!S",TEXT(MATCH($C18,'2018-10 (Д)'!$C$2:$C$100,0)+1,0)))="Н/Д",AND(INDIRECT(CONCATENATE("'2018-11 (Д)'!S",TEXT(MATCH($C18,'2018-11 (Д)'!$C$2:$C$100,0)+1,0)))="Н/Д",INDIRECT(CONCATENATE("'2018-10 (Д)'!S",TEXT(MATCH($C18,'2018-10 (Д)'!$C$2:$C$100,0)+1,0))))),"Н/Д",((INDIRECT(CONCATENATE("'2018-11 (Д)'!S",TEXT(MATCH($C18,'2018-11 (Д)'!$C$2:$C$100,0)+1,0)))-INDIRECT(CONCATENATE("'2018-10 (Д)'!S",TEXT(MATCH($C18,'2018-10 (Д)'!$C$2:$C$100,0)+1,0))))/INDIRECT(CONCATENATE("'2018-10 (Д)'!S",TEXT(MATCH($C18,'2018-10 (Д)'!$C$2:$C$100,0)+1,0))))*100)</f>
        <v>-33.642517491904286</v>
      </c>
      <c r="FL18" s="9">
        <f ca="1">IF(OR(INDIRECT(CONCATENATE("'2018-12 (Д)'!S",TEXT(MATCH($C18,'2018-12 (Д)'!$C$2:$C$100,0)+1,0)))="Н/Д",INDIRECT(CONCATENATE("'2018-11 (Д)'!S",TEXT(MATCH($C18,'2018-11 (Д)'!$C$2:$C$100,0)+1,0)))="Н/Д",AND(INDIRECT(CONCATENATE("'2018-12 (Д)'!S",TEXT(MATCH($C18,'2018-12 (Д)'!$C$2:$C$100,0)+1,0)))="Н/Д",INDIRECT(CONCATENATE("'2018-11 (Д)'!S",TEXT(MATCH($C18,'2018-11 (Д)'!$C$2:$C$100,0)+1,0))))),"Н/Д",((INDIRECT(CONCATENATE("'2018-12 (Д)'!S",TEXT(MATCH($C18,'2018-12 (Д)'!$C$2:$C$100,0)+1,0)))-INDIRECT(CONCATENATE("'2018-11 (Д)'!S",TEXT(MATCH($C18,'2018-11 (Д)'!$C$2:$C$100,0)+1,0))))/INDIRECT(CONCATENATE("'2018-11 (Д)'!S",TEXT(MATCH($C18,'2018-11 (Д)'!$C$2:$C$100,0)+1,0))))*100)</f>
        <v>-30.814968520538105</v>
      </c>
      <c r="FM18" s="9"/>
      <c r="FN18" s="9">
        <f ca="1">IF(OR(INDIRECT(CONCATENATE("'2018-03 (Д)'!T",TEXT(MATCH($C18,'2018-03 (Д)'!$C$2:$C$100,0)+1,0)))="Н/Д",INDIRECT(CONCATENATE("'2018-02 (Д)'!T",TEXT(MATCH($C18,'2018-02 (Д)'!$C$2:$C$100,0)+1,0)))="Н/Д",AND(INDIRECT(CONCATENATE("'2018-03 (Д)'!T",TEXT(MATCH($C18,'2018-03 (Д)'!$C$2:$C$100,0)+1,0)))="Н/Д",INDIRECT(CONCATENATE("'2018-02 (Д)'!T",TEXT(MATCH($C18,'2018-02 (Д)'!$C$2:$C$100,0)+1,0))))),"Н/Д",((INDIRECT(CONCATENATE("'2018-03 (Д)'!T",TEXT(MATCH($C18,'2018-03 (Д)'!$C$2:$C$100,0)+1,0)))-INDIRECT(CONCATENATE("'2018-02 (Д)'!T",TEXT(MATCH($C18,'2018-02 (Д)'!$C$2:$C$100,0)+1,0))))/INDIRECT(CONCATENATE("'2018-02 (Д)'!T",TEXT(MATCH($C18,'2018-02 (Д)'!$C$2:$C$100,0)+1,0))))*100)</f>
        <v>-1.5484894851879565</v>
      </c>
      <c r="FO18" s="9">
        <f ca="1">IF(OR(INDIRECT(CONCATENATE("'2018-04 (Д)'!T",TEXT(MATCH($C18,'2018-04 (Д)'!$C$2:$C$100,0)+1,0)))="Н/Д",INDIRECT(CONCATENATE("'2018-03 (Д)'!T",TEXT(MATCH($C18,'2018-03 (Д)'!$C$2:$C$100,0)+1,0)))="Н/Д",AND(INDIRECT(CONCATENATE("'2018-04 (Д)'!T",TEXT(MATCH($C18,'2018-04 (Д)'!$C$2:$C$100,0)+1,0)))="Н/Д",INDIRECT(CONCATENATE("'2018-03 (Д)'!T",TEXT(MATCH($C18,'2018-03 (Д)'!$C$2:$C$100,0)+1,0))))),"Н/Д",((INDIRECT(CONCATENATE("'2018-04 (Д)'!T",TEXT(MATCH($C18,'2018-04 (Д)'!$C$2:$C$100,0)+1,0)))-INDIRECT(CONCATENATE("'2018-03 (Д)'!T",TEXT(MATCH($C18,'2018-03 (Д)'!$C$2:$C$100,0)+1,0))))/INDIRECT(CONCATENATE("'2018-03 (Д)'!T",TEXT(MATCH($C18,'2018-03 (Д)'!$C$2:$C$100,0)+1,0))))*100)</f>
        <v>0.17336251778275685</v>
      </c>
      <c r="FP18" s="9">
        <f ca="1">IF(OR(INDIRECT(CONCATENATE("'2018-05 (Д)'!T",TEXT(MATCH($C18,'2018-05 (Д)'!$C$2:$C$100,0)+1,0)))="Н/Д",INDIRECT(CONCATENATE("'2018-04 (Д)'!T",TEXT(MATCH($C18,'2018-04 (Д)'!$C$2:$C$100,0)+1,0)))="Н/Д",AND(INDIRECT(CONCATENATE("'2018-05 (Д)'!T",TEXT(MATCH($C18,'2018-05 (Д)'!$C$2:$C$100,0)+1,0)))="Н/Д",INDIRECT(CONCATENATE("'2018-04 (Д)'!T",TEXT(MATCH($C18,'2018-04 (Д)'!$C$2:$C$100,0)+1,0))))),"Н/Д",((INDIRECT(CONCATENATE("'2018-05 (Д)'!T",TEXT(MATCH($C18,'2018-05 (Д)'!$C$2:$C$100,0)+1,0)))-INDIRECT(CONCATENATE("'2018-04 (Д)'!T",TEXT(MATCH($C18,'2018-04 (Д)'!$C$2:$C$100,0)+1,0))))/INDIRECT(CONCATENATE("'2018-04 (Д)'!T",TEXT(MATCH($C18,'2018-04 (Д)'!$C$2:$C$100,0)+1,0))))*100)</f>
        <v>4.7686176759933518</v>
      </c>
      <c r="FQ18" s="9">
        <f ca="1">IF(OR(INDIRECT(CONCATENATE("'2018-06 (Д)'!T",TEXT(MATCH($C18,'2018-06 (Д)'!$C$2:$C$100,0)+1,0)))="Н/Д",INDIRECT(CONCATENATE("'2018-05 (Д)'!T",TEXT(MATCH($C18,'2018-05 (Д)'!$C$2:$C$100,0)+1,0)))="Н/Д",AND(INDIRECT(CONCATENATE("'2018-06 (Д)'!T",TEXT(MATCH($C18,'2018-06 (Д)'!$C$2:$C$100,0)+1,0)))="Н/Д",INDIRECT(CONCATENATE("'2018-05 (Д)'!T",TEXT(MATCH($C18,'2018-05 (Д)'!$C$2:$C$100,0)+1,0))))),"Н/Д",((INDIRECT(CONCATENATE("'2018-06 (Д)'!T",TEXT(MATCH($C18,'2018-06 (Д)'!$C$2:$C$100,0)+1,0)))-INDIRECT(CONCATENATE("'2018-05 (Д)'!T",TEXT(MATCH($C18,'2018-05 (Д)'!$C$2:$C$100,0)+1,0))))/INDIRECT(CONCATENATE("'2018-05 (Д)'!T",TEXT(MATCH($C18,'2018-05 (Д)'!$C$2:$C$100,0)+1,0))))*100)</f>
        <v>70.048951501752242</v>
      </c>
      <c r="FR18" s="9">
        <f ca="1">IF(OR(INDIRECT(CONCATENATE("'2018-07 (Д)'!T",TEXT(MATCH($C18,'2018-07 (Д)'!$C$2:$C$100,0)+1,0)))="Н/Д",INDIRECT(CONCATENATE("'2018-06 (Д)'!T",TEXT(MATCH($C18,'2018-06 (Д)'!$C$2:$C$100,0)+1,0)))="Н/Д",AND(INDIRECT(CONCATENATE("'2018-07 (Д)'!T",TEXT(MATCH($C18,'2018-07 (Д)'!$C$2:$C$100,0)+1,0)))="Н/Д",INDIRECT(CONCATENATE("'2018-06 (Д)'!T",TEXT(MATCH($C18,'2018-06 (Д)'!$C$2:$C$100,0)+1,0))))),"Н/Д",((INDIRECT(CONCATENATE("'2018-07 (Д)'!T",TEXT(MATCH($C18,'2018-07 (Д)'!$C$2:$C$100,0)+1,0)))-INDIRECT(CONCATENATE("'2018-06 (Д)'!T",TEXT(MATCH($C18,'2018-06 (Д)'!$C$2:$C$100,0)+1,0))))/INDIRECT(CONCATENATE("'2018-06 (Д)'!T",TEXT(MATCH($C18,'2018-06 (Д)'!$C$2:$C$100,0)+1,0))))*100)</f>
        <v>4.4047726487094128</v>
      </c>
      <c r="FS18" s="9">
        <f ca="1">IF(OR(INDIRECT(CONCATENATE("'2018-08 (Д)'!T",TEXT(MATCH($C18,'2018-08 (Д)'!$C$2:$C$100,0)+1,0)))="Н/Д",INDIRECT(CONCATENATE("'2018-07 (Д)'!T",TEXT(MATCH($C18,'2018-07 (Д)'!$C$2:$C$100,0)+1,0)))="Н/Д",AND(INDIRECT(CONCATENATE("'2018-08 (Д)'!T",TEXT(MATCH($C18,'2018-08 (Д)'!$C$2:$C$100,0)+1,0)))="Н/Д",INDIRECT(CONCATENATE("'2018-07 (Д)'!T",TEXT(MATCH($C18,'2018-07 (Д)'!$C$2:$C$100,0)+1,0))))),"Н/Д",((INDIRECT(CONCATENATE("'2018-08 (Д)'!T",TEXT(MATCH($C18,'2018-08 (Д)'!$C$2:$C$100,0)+1,0)))-INDIRECT(CONCATENATE("'2018-07 (Д)'!T",TEXT(MATCH($C18,'2018-07 (Д)'!$C$2:$C$100,0)+1,0))))/INDIRECT(CONCATENATE("'2018-07 (Д)'!T",TEXT(MATCH($C18,'2018-07 (Д)'!$C$2:$C$100,0)+1,0))))*100)</f>
        <v>-3.5288557137373022</v>
      </c>
      <c r="FT18" s="9">
        <f ca="1">IF(OR(INDIRECT(CONCATENATE("'2018-09 (Д)'!T",TEXT(MATCH($C18,'2018-09 (Д)'!$C$2:$C$100,0)+1,0)))="Н/Д",INDIRECT(CONCATENATE("'2018-08 (Д)'!T",TEXT(MATCH($C18,'2018-08 (Д)'!$C$2:$C$100,0)+1,0)))="Н/Д",AND(INDIRECT(CONCATENATE("'2018-09 (Д)'!T",TEXT(MATCH($C18,'2018-09 (Д)'!$C$2:$C$100,0)+1,0)))="Н/Д",INDIRECT(CONCATENATE("'2018-08 (Д)'!T",TEXT(MATCH($C18,'2018-08 (Д)'!$C$2:$C$100,0)+1,0))))),"Н/Д",((INDIRECT(CONCATENATE("'2018-09 (Д)'!T",TEXT(MATCH($C18,'2018-09 (Д)'!$C$2:$C$100,0)+1,0)))-INDIRECT(CONCATENATE("'2018-08 (Д)'!T",TEXT(MATCH($C18,'2018-08 (Д)'!$C$2:$C$100,0)+1,0))))/INDIRECT(CONCATENATE("'2018-08 (Д)'!T",TEXT(MATCH($C18,'2018-08 (Д)'!$C$2:$C$100,0)+1,0))))*100)</f>
        <v>-28.737861799257736</v>
      </c>
      <c r="FU18" s="9">
        <f ca="1">IF(OR(INDIRECT(CONCATENATE("'2018-10 (Д)'!T",TEXT(MATCH($C18,'2018-10 (Д)'!$C$2:$C$100,0)+1,0)))="Н/Д",INDIRECT(CONCATENATE("'2018-09 (Д)'!T",TEXT(MATCH($C18,'2018-09 (Д)'!$C$2:$C$100,0)+1,0)))="Н/Д",AND(INDIRECT(CONCATENATE("'2018-10 (Д)'!T",TEXT(MATCH($C18,'2018-10 (Д)'!$C$2:$C$100,0)+1,0)))="Н/Д",INDIRECT(CONCATENATE("'2018-09 (Д)'!T",TEXT(MATCH($C18,'2018-09 (Д)'!$C$2:$C$100,0)+1,0))))),"Н/Д",((INDIRECT(CONCATENATE("'2018-10 (Д)'!T",TEXT(MATCH($C18,'2018-10 (Д)'!$C$2:$C$100,0)+1,0)))-INDIRECT(CONCATENATE("'2018-09 (Д)'!T",TEXT(MATCH($C18,'2018-09 (Д)'!$C$2:$C$100,0)+1,0))))/INDIRECT(CONCATENATE("'2018-09 (Д)'!T",TEXT(MATCH($C18,'2018-09 (Д)'!$C$2:$C$100,0)+1,0))))*100)</f>
        <v>-1.2631491224299225</v>
      </c>
      <c r="FV18" s="9">
        <f ca="1">IF(OR(INDIRECT(CONCATENATE("'2018-11 (Д)'!T",TEXT(MATCH($C18,'2018-11 (Д)'!$C$2:$C$100,0)+1,0)))="Н/Д",INDIRECT(CONCATENATE("'2018-10 (Д)'!T",TEXT(MATCH($C18,'2018-10 (Д)'!$C$2:$C$100,0)+1,0)))="Н/Д",AND(INDIRECT(CONCATENATE("'2018-11 (Д)'!T",TEXT(MATCH($C18,'2018-11 (Д)'!$C$2:$C$100,0)+1,0)))="Н/Д",INDIRECT(CONCATENATE("'2018-10 (Д)'!T",TEXT(MATCH($C18,'2018-10 (Д)'!$C$2:$C$100,0)+1,0))))),"Н/Д",((INDIRECT(CONCATENATE("'2018-11 (Д)'!T",TEXT(MATCH($C18,'2018-11 (Д)'!$C$2:$C$100,0)+1,0)))-INDIRECT(CONCATENATE("'2018-10 (Д)'!T",TEXT(MATCH($C18,'2018-10 (Д)'!$C$2:$C$100,0)+1,0))))/INDIRECT(CONCATENATE("'2018-10 (Д)'!T",TEXT(MATCH($C18,'2018-10 (Д)'!$C$2:$C$100,0)+1,0))))*100)</f>
        <v>49.250795218245372</v>
      </c>
      <c r="FW18" s="9">
        <f ca="1">IF(OR(INDIRECT(CONCATENATE("'2018-12 (Д)'!T",TEXT(MATCH($C18,'2018-12 (Д)'!$C$2:$C$100,0)+1,0)))="Н/Д",INDIRECT(CONCATENATE("'2018-11 (Д)'!T",TEXT(MATCH($C18,'2018-11 (Д)'!$C$2:$C$100,0)+1,0)))="Н/Д",AND(INDIRECT(CONCATENATE("'2018-12 (Д)'!T",TEXT(MATCH($C18,'2018-12 (Д)'!$C$2:$C$100,0)+1,0)))="Н/Д",INDIRECT(CONCATENATE("'2018-11 (Д)'!T",TEXT(MATCH($C18,'2018-11 (Д)'!$C$2:$C$100,0)+1,0))))),"Н/Д",((INDIRECT(CONCATENATE("'2018-12 (Д)'!T",TEXT(MATCH($C18,'2018-12 (Д)'!$C$2:$C$100,0)+1,0)))-INDIRECT(CONCATENATE("'2018-11 (Д)'!T",TEXT(MATCH($C18,'2018-11 (Д)'!$C$2:$C$100,0)+1,0))))/INDIRECT(CONCATENATE("'2018-11 (Д)'!T",TEXT(MATCH($C18,'2018-11 (Д)'!$C$2:$C$100,0)+1,0))))*100)</f>
        <v>-17.315918750745748</v>
      </c>
      <c r="FX18" s="9"/>
      <c r="FY18" s="9">
        <f ca="1">IF(OR(INDIRECT(CONCATENATE("'2018-03 (Д)'!U",TEXT(MATCH($C18,'2018-03 (Д)'!$C$2:$C$100,0)+1,0)))="Н/Д",INDIRECT(CONCATENATE("'2018-02 (Д)'!U",TEXT(MATCH($C18,'2018-02 (Д)'!$C$2:$C$100,0)+1,0)))="Н/Д",AND(INDIRECT(CONCATENATE("'2018-03 (Д)'!U",TEXT(MATCH($C18,'2018-03 (Д)'!$C$2:$C$100,0)+1,0)))="Н/Д",INDIRECT(CONCATENATE("'2018-02 (Д)'!U",TEXT(MATCH($C18,'2018-02 (Д)'!$C$2:$C$100,0)+1,0))))),"Н/Д",((INDIRECT(CONCATENATE("'2018-03 (Д)'!U",TEXT(MATCH($C18,'2018-03 (Д)'!$C$2:$C$100,0)+1,0)))-INDIRECT(CONCATENATE("'2018-02 (Д)'!U",TEXT(MATCH($C18,'2018-02 (Д)'!$C$2:$C$100,0)+1,0))))/INDIRECT(CONCATENATE("'2018-02 (Д)'!U",TEXT(MATCH($C18,'2018-02 (Д)'!$C$2:$C$100,0)+1,0))))*100)</f>
        <v>-204.48853522348952</v>
      </c>
      <c r="FZ18" s="9">
        <f ca="1">IF(OR(INDIRECT(CONCATENATE("'2018-04 (Д)'!U",TEXT(MATCH($C18,'2018-04 (Д)'!$C$2:$C$100,0)+1,0)))="Н/Д",INDIRECT(CONCATENATE("'2018-03 (Д)'!U",TEXT(MATCH($C18,'2018-03 (Д)'!$C$2:$C$100,0)+1,0)))="Н/Д",AND(INDIRECT(CONCATENATE("'2018-04 (Д)'!U",TEXT(MATCH($C18,'2018-04 (Д)'!$C$2:$C$100,0)+1,0)))="Н/Д",INDIRECT(CONCATENATE("'2018-03 (Д)'!U",TEXT(MATCH($C18,'2018-03 (Д)'!$C$2:$C$100,0)+1,0))))),"Н/Д",((INDIRECT(CONCATENATE("'2018-04 (Д)'!U",TEXT(MATCH($C18,'2018-04 (Д)'!$C$2:$C$100,0)+1,0)))-INDIRECT(CONCATENATE("'2018-03 (Д)'!U",TEXT(MATCH($C18,'2018-03 (Д)'!$C$2:$C$100,0)+1,0))))/INDIRECT(CONCATENATE("'2018-03 (Д)'!U",TEXT(MATCH($C18,'2018-03 (Д)'!$C$2:$C$100,0)+1,0))))*100)</f>
        <v>33.817007371505206</v>
      </c>
      <c r="GA18" s="9">
        <f ca="1">IF(OR(INDIRECT(CONCATENATE("'2018-05 (Д)'!U",TEXT(MATCH($C18,'2018-05 (Д)'!$C$2:$C$100,0)+1,0)))="Н/Д",INDIRECT(CONCATENATE("'2018-04 (Д)'!U",TEXT(MATCH($C18,'2018-04 (Д)'!$C$2:$C$100,0)+1,0)))="Н/Д",AND(INDIRECT(CONCATENATE("'2018-05 (Д)'!U",TEXT(MATCH($C18,'2018-05 (Д)'!$C$2:$C$100,0)+1,0)))="Н/Д",INDIRECT(CONCATENATE("'2018-04 (Д)'!U",TEXT(MATCH($C18,'2018-04 (Д)'!$C$2:$C$100,0)+1,0))))),"Н/Д",((INDIRECT(CONCATENATE("'2018-05 (Д)'!U",TEXT(MATCH($C18,'2018-05 (Д)'!$C$2:$C$100,0)+1,0)))-INDIRECT(CONCATENATE("'2018-04 (Д)'!U",TEXT(MATCH($C18,'2018-04 (Д)'!$C$2:$C$100,0)+1,0))))/INDIRECT(CONCATENATE("'2018-04 (Д)'!U",TEXT(MATCH($C18,'2018-04 (Д)'!$C$2:$C$100,0)+1,0))))*100)</f>
        <v>96.122390276660312</v>
      </c>
      <c r="GB18" s="9">
        <f ca="1">IF(OR(INDIRECT(CONCATENATE("'2018-06 (Д)'!U",TEXT(MATCH($C18,'2018-06 (Д)'!$C$2:$C$100,0)+1,0)))="Н/Д",INDIRECT(CONCATENATE("'2018-05 (Д)'!U",TEXT(MATCH($C18,'2018-05 (Д)'!$C$2:$C$100,0)+1,0)))="Н/Д",AND(INDIRECT(CONCATENATE("'2018-06 (Д)'!U",TEXT(MATCH($C18,'2018-06 (Д)'!$C$2:$C$100,0)+1,0)))="Н/Д",INDIRECT(CONCATENATE("'2018-05 (Д)'!U",TEXT(MATCH($C18,'2018-05 (Д)'!$C$2:$C$100,0)+1,0))))),"Н/Д",((INDIRECT(CONCATENATE("'2018-06 (Д)'!U",TEXT(MATCH($C18,'2018-06 (Д)'!$C$2:$C$100,0)+1,0)))-INDIRECT(CONCATENATE("'2018-05 (Д)'!U",TEXT(MATCH($C18,'2018-05 (Д)'!$C$2:$C$100,0)+1,0))))/INDIRECT(CONCATENATE("'2018-05 (Д)'!U",TEXT(MATCH($C18,'2018-05 (Д)'!$C$2:$C$100,0)+1,0))))*100)</f>
        <v>-74.16840644274167</v>
      </c>
      <c r="GC18" s="9">
        <f ca="1">IF(OR(INDIRECT(CONCATENATE("'2018-07 (Д)'!U",TEXT(MATCH($C18,'2018-07 (Д)'!$C$2:$C$100,0)+1,0)))="Н/Д",INDIRECT(CONCATENATE("'2018-06 (Д)'!U",TEXT(MATCH($C18,'2018-06 (Д)'!$C$2:$C$100,0)+1,0)))="Н/Д",AND(INDIRECT(CONCATENATE("'2018-07 (Д)'!U",TEXT(MATCH($C18,'2018-07 (Д)'!$C$2:$C$100,0)+1,0)))="Н/Д",INDIRECT(CONCATENATE("'2018-06 (Д)'!U",TEXT(MATCH($C18,'2018-06 (Д)'!$C$2:$C$100,0)+1,0))))),"Н/Д",((INDIRECT(CONCATENATE("'2018-07 (Д)'!U",TEXT(MATCH($C18,'2018-07 (Д)'!$C$2:$C$100,0)+1,0)))-INDIRECT(CONCATENATE("'2018-06 (Д)'!U",TEXT(MATCH($C18,'2018-06 (Д)'!$C$2:$C$100,0)+1,0))))/INDIRECT(CONCATENATE("'2018-06 (Д)'!U",TEXT(MATCH($C18,'2018-06 (Д)'!$C$2:$C$100,0)+1,0))))*100)</f>
        <v>103.27513737407079</v>
      </c>
      <c r="GD18" s="9">
        <f ca="1">IF(OR(INDIRECT(CONCATENATE("'2018-08 (Д)'!U",TEXT(MATCH($C18,'2018-08 (Д)'!$C$2:$C$100,0)+1,0)))="Н/Д",INDIRECT(CONCATENATE("'2018-07 (Д)'!U",TEXT(MATCH($C18,'2018-07 (Д)'!$C$2:$C$100,0)+1,0)))="Н/Д",AND(INDIRECT(CONCATENATE("'2018-08 (Д)'!U",TEXT(MATCH($C18,'2018-08 (Д)'!$C$2:$C$100,0)+1,0)))="Н/Д",INDIRECT(CONCATENATE("'2018-07 (Д)'!U",TEXT(MATCH($C18,'2018-07 (Д)'!$C$2:$C$100,0)+1,0))))),"Н/Д",((INDIRECT(CONCATENATE("'2018-08 (Д)'!U",TEXT(MATCH($C18,'2018-08 (Д)'!$C$2:$C$100,0)+1,0)))-INDIRECT(CONCATENATE("'2018-07 (Д)'!U",TEXT(MATCH($C18,'2018-07 (Д)'!$C$2:$C$100,0)+1,0))))/INDIRECT(CONCATENATE("'2018-07 (Д)'!U",TEXT(MATCH($C18,'2018-07 (Д)'!$C$2:$C$100,0)+1,0))))*100)</f>
        <v>-95.929196215635187</v>
      </c>
      <c r="GE18" s="9">
        <f ca="1">IF(OR(INDIRECT(CONCATENATE("'2018-09 (Д)'!U",TEXT(MATCH($C18,'2018-09 (Д)'!$C$2:$C$100,0)+1,0)))="Н/Д",INDIRECT(CONCATENATE("'2018-08 (Д)'!U",TEXT(MATCH($C18,'2018-08 (Д)'!$C$2:$C$100,0)+1,0)))="Н/Д",AND(INDIRECT(CONCATENATE("'2018-09 (Д)'!U",TEXT(MATCH($C18,'2018-09 (Д)'!$C$2:$C$100,0)+1,0)))="Н/Д",INDIRECT(CONCATENATE("'2018-08 (Д)'!U",TEXT(MATCH($C18,'2018-08 (Д)'!$C$2:$C$100,0)+1,0))))),"Н/Д",((INDIRECT(CONCATENATE("'2018-09 (Д)'!U",TEXT(MATCH($C18,'2018-09 (Д)'!$C$2:$C$100,0)+1,0)))-INDIRECT(CONCATENATE("'2018-08 (Д)'!U",TEXT(MATCH($C18,'2018-08 (Д)'!$C$2:$C$100,0)+1,0))))/INDIRECT(CONCATENATE("'2018-08 (Д)'!U",TEXT(MATCH($C18,'2018-08 (Д)'!$C$2:$C$100,0)+1,0))))*100)</f>
        <v>883.23514253518704</v>
      </c>
      <c r="GF18" s="9">
        <f ca="1">IF(OR(INDIRECT(CONCATENATE("'2018-10 (Д)'!U",TEXT(MATCH($C18,'2018-10 (Д)'!$C$2:$C$100,0)+1,0)))="Н/Д",INDIRECT(CONCATENATE("'2018-09 (Д)'!U",TEXT(MATCH($C18,'2018-09 (Д)'!$C$2:$C$100,0)+1,0)))="Н/Д",AND(INDIRECT(CONCATENATE("'2018-10 (Д)'!U",TEXT(MATCH($C18,'2018-10 (Д)'!$C$2:$C$100,0)+1,0)))="Н/Д",INDIRECT(CONCATENATE("'2018-09 (Д)'!U",TEXT(MATCH($C18,'2018-09 (Д)'!$C$2:$C$100,0)+1,0))))),"Н/Д",((INDIRECT(CONCATENATE("'2018-10 (Д)'!U",TEXT(MATCH($C18,'2018-10 (Д)'!$C$2:$C$100,0)+1,0)))-INDIRECT(CONCATENATE("'2018-09 (Д)'!U",TEXT(MATCH($C18,'2018-09 (Д)'!$C$2:$C$100,0)+1,0))))/INDIRECT(CONCATENATE("'2018-09 (Д)'!U",TEXT(MATCH($C18,'2018-09 (Д)'!$C$2:$C$100,0)+1,0))))*100)</f>
        <v>227.5889670715718</v>
      </c>
      <c r="GG18" s="9">
        <f ca="1">IF(OR(INDIRECT(CONCATENATE("'2018-11 (Д)'!U",TEXT(MATCH($C18,'2018-11 (Д)'!$C$2:$C$100,0)+1,0)))="Н/Д",INDIRECT(CONCATENATE("'2018-10 (Д)'!U",TEXT(MATCH($C18,'2018-10 (Д)'!$C$2:$C$100,0)+1,0)))="Н/Д",AND(INDIRECT(CONCATENATE("'2018-11 (Д)'!U",TEXT(MATCH($C18,'2018-11 (Д)'!$C$2:$C$100,0)+1,0)))="Н/Д",INDIRECT(CONCATENATE("'2018-10 (Д)'!U",TEXT(MATCH($C18,'2018-10 (Д)'!$C$2:$C$100,0)+1,0))))),"Н/Д",((INDIRECT(CONCATENATE("'2018-11 (Д)'!U",TEXT(MATCH($C18,'2018-11 (Д)'!$C$2:$C$100,0)+1,0)))-INDIRECT(CONCATENATE("'2018-10 (Д)'!U",TEXT(MATCH($C18,'2018-10 (Д)'!$C$2:$C$100,0)+1,0))))/INDIRECT(CONCATENATE("'2018-10 (Д)'!U",TEXT(MATCH($C18,'2018-10 (Д)'!$C$2:$C$100,0)+1,0))))*100)</f>
        <v>-49.051626359247095</v>
      </c>
      <c r="GH18" s="9">
        <f ca="1">IF(OR(INDIRECT(CONCATENATE("'2018-12 (Д)'!U",TEXT(MATCH($C18,'2018-12 (Д)'!$C$2:$C$100,0)+1,0)))="Н/Д",INDIRECT(CONCATENATE("'2018-11 (Д)'!U",TEXT(MATCH($C18,'2018-11 (Д)'!$C$2:$C$100,0)+1,0)))="Н/Д",AND(INDIRECT(CONCATENATE("'2018-12 (Д)'!U",TEXT(MATCH($C18,'2018-12 (Д)'!$C$2:$C$100,0)+1,0)))="Н/Д",INDIRECT(CONCATENATE("'2018-11 (Д)'!U",TEXT(MATCH($C18,'2018-11 (Д)'!$C$2:$C$100,0)+1,0))))),"Н/Д",((INDIRECT(CONCATENATE("'2018-12 (Д)'!U",TEXT(MATCH($C18,'2018-12 (Д)'!$C$2:$C$100,0)+1,0)))-INDIRECT(CONCATENATE("'2018-11 (Д)'!U",TEXT(MATCH($C18,'2018-11 (Д)'!$C$2:$C$100,0)+1,0))))/INDIRECT(CONCATENATE("'2018-11 (Д)'!U",TEXT(MATCH($C18,'2018-11 (Д)'!$C$2:$C$100,0)+1,0))))*100)</f>
        <v>-7.9237849034037122</v>
      </c>
      <c r="GI18" s="9"/>
      <c r="GJ18" s="9">
        <f ca="1">IF(OR(INDIRECT(CONCATENATE("'2018-03 (Д)'!V",TEXT(MATCH($C18,'2018-03 (Д)'!$C$2:$C$100,0)+1,0)))="Н/Д",INDIRECT(CONCATENATE("'2018-02 (Д)'!V",TEXT(MATCH($C18,'2018-02 (Д)'!$C$2:$C$100,0)+1,0)))="Н/Д",AND(INDIRECT(CONCATENATE("'2018-03 (Д)'!V",TEXT(MATCH($C18,'2018-03 (Д)'!$C$2:$C$100,0)+1,0)))="Н/Д",INDIRECT(CONCATENATE("'2018-02 (Д)'!V",TEXT(MATCH($C18,'2018-02 (Д)'!$C$2:$C$100,0)+1,0))))),"Н/Д",((INDIRECT(CONCATENATE("'2018-03 (Д)'!V",TEXT(MATCH($C18,'2018-03 (Д)'!$C$2:$C$100,0)+1,0)))-INDIRECT(CONCATENATE("'2018-02 (Д)'!V",TEXT(MATCH($C18,'2018-02 (Д)'!$C$2:$C$100,0)+1,0))))/INDIRECT(CONCATENATE("'2018-02 (Д)'!V",TEXT(MATCH($C18,'2018-02 (Д)'!$C$2:$C$100,0)+1,0))))*100)</f>
        <v>24.038799221411203</v>
      </c>
      <c r="GK18" s="9">
        <f ca="1">IF(OR(INDIRECT(CONCATENATE("'2018-04 (Д)'!V",TEXT(MATCH($C18,'2018-04 (Д)'!$C$2:$C$100,0)+1,0)))="Н/Д",INDIRECT(CONCATENATE("'2018-03 (Д)'!V",TEXT(MATCH($C18,'2018-03 (Д)'!$C$2:$C$100,0)+1,0)))="Н/Д",AND(INDIRECT(CONCATENATE("'2018-04 (Д)'!V",TEXT(MATCH($C18,'2018-04 (Д)'!$C$2:$C$100,0)+1,0)))="Н/Д",INDIRECT(CONCATENATE("'2018-03 (Д)'!V",TEXT(MATCH($C18,'2018-03 (Д)'!$C$2:$C$100,0)+1,0))))),"Н/Д",((INDIRECT(CONCATENATE("'2018-04 (Д)'!V",TEXT(MATCH($C18,'2018-04 (Д)'!$C$2:$C$100,0)+1,0)))-INDIRECT(CONCATENATE("'2018-03 (Д)'!V",TEXT(MATCH($C18,'2018-03 (Д)'!$C$2:$C$100,0)+1,0))))/INDIRECT(CONCATENATE("'2018-03 (Д)'!V",TEXT(MATCH($C18,'2018-03 (Д)'!$C$2:$C$100,0)+1,0))))*100)</f>
        <v>-1.1869183932709568</v>
      </c>
      <c r="GL18" s="9">
        <f ca="1">IF(OR(INDIRECT(CONCATENATE("'2018-05 (Д)'!V",TEXT(MATCH($C18,'2018-05 (Д)'!$C$2:$C$100,0)+1,0)))="Н/Д",INDIRECT(CONCATENATE("'2018-04 (Д)'!V",TEXT(MATCH($C18,'2018-04 (Д)'!$C$2:$C$100,0)+1,0)))="Н/Д",AND(INDIRECT(CONCATENATE("'2018-05 (Д)'!V",TEXT(MATCH($C18,'2018-05 (Д)'!$C$2:$C$100,0)+1,0)))="Н/Д",INDIRECT(CONCATENATE("'2018-04 (Д)'!V",TEXT(MATCH($C18,'2018-04 (Д)'!$C$2:$C$100,0)+1,0))))),"Н/Д",((INDIRECT(CONCATENATE("'2018-05 (Д)'!V",TEXT(MATCH($C18,'2018-05 (Д)'!$C$2:$C$100,0)+1,0)))-INDIRECT(CONCATENATE("'2018-04 (Д)'!V",TEXT(MATCH($C18,'2018-04 (Д)'!$C$2:$C$100,0)+1,0))))/INDIRECT(CONCATENATE("'2018-04 (Д)'!V",TEXT(MATCH($C18,'2018-04 (Д)'!$C$2:$C$100,0)+1,0))))*100)</f>
        <v>16.746479266322499</v>
      </c>
      <c r="GM18" s="9">
        <f ca="1">IF(OR(INDIRECT(CONCATENATE("'2018-06 (Д)'!V",TEXT(MATCH($C18,'2018-06 (Д)'!$C$2:$C$100,0)+1,0)))="Н/Д",INDIRECT(CONCATENATE("'2018-05 (Д)'!V",TEXT(MATCH($C18,'2018-05 (Д)'!$C$2:$C$100,0)+1,0)))="Н/Д",AND(INDIRECT(CONCATENATE("'2018-06 (Д)'!V",TEXT(MATCH($C18,'2018-06 (Д)'!$C$2:$C$100,0)+1,0)))="Н/Д",INDIRECT(CONCATENATE("'2018-05 (Д)'!V",TEXT(MATCH($C18,'2018-05 (Д)'!$C$2:$C$100,0)+1,0))))),"Н/Д",((INDIRECT(CONCATENATE("'2018-06 (Д)'!V",TEXT(MATCH($C18,'2018-06 (Д)'!$C$2:$C$100,0)+1,0)))-INDIRECT(CONCATENATE("'2018-05 (Д)'!V",TEXT(MATCH($C18,'2018-05 (Д)'!$C$2:$C$100,0)+1,0))))/INDIRECT(CONCATENATE("'2018-05 (Д)'!V",TEXT(MATCH($C18,'2018-05 (Д)'!$C$2:$C$100,0)+1,0))))*100)</f>
        <v>-11.951060906818318</v>
      </c>
      <c r="GN18" s="9">
        <f ca="1">IF(OR(INDIRECT(CONCATENATE("'2018-07 (Д)'!V",TEXT(MATCH($C18,'2018-07 (Д)'!$C$2:$C$100,0)+1,0)))="Н/Д",INDIRECT(CONCATENATE("'2018-06 (Д)'!V",TEXT(MATCH($C18,'2018-06 (Д)'!$C$2:$C$100,0)+1,0)))="Н/Д",AND(INDIRECT(CONCATENATE("'2018-07 (Д)'!V",TEXT(MATCH($C18,'2018-07 (Д)'!$C$2:$C$100,0)+1,0)))="Н/Д",INDIRECT(CONCATENATE("'2018-06 (Д)'!V",TEXT(MATCH($C18,'2018-06 (Д)'!$C$2:$C$100,0)+1,0))))),"Н/Д",((INDIRECT(CONCATENATE("'2018-07 (Д)'!V",TEXT(MATCH($C18,'2018-07 (Д)'!$C$2:$C$100,0)+1,0)))-INDIRECT(CONCATENATE("'2018-06 (Д)'!V",TEXT(MATCH($C18,'2018-06 (Д)'!$C$2:$C$100,0)+1,0))))/INDIRECT(CONCATENATE("'2018-06 (Д)'!V",TEXT(MATCH($C18,'2018-06 (Д)'!$C$2:$C$100,0)+1,0))))*100)</f>
        <v>26.723962431176005</v>
      </c>
      <c r="GO18" s="9">
        <f ca="1">IF(OR(INDIRECT(CONCATENATE("'2018-08 (Д)'!V",TEXT(MATCH($C18,'2018-08 (Д)'!$C$2:$C$100,0)+1,0)))="Н/Д",INDIRECT(CONCATENATE("'2018-07 (Д)'!V",TEXT(MATCH($C18,'2018-07 (Д)'!$C$2:$C$100,0)+1,0)))="Н/Д",AND(INDIRECT(CONCATENATE("'2018-08 (Д)'!V",TEXT(MATCH($C18,'2018-08 (Д)'!$C$2:$C$100,0)+1,0)))="Н/Д",INDIRECT(CONCATENATE("'2018-07 (Д)'!V",TEXT(MATCH($C18,'2018-07 (Д)'!$C$2:$C$100,0)+1,0))))),"Н/Д",((INDIRECT(CONCATENATE("'2018-08 (Д)'!V",TEXT(MATCH($C18,'2018-08 (Д)'!$C$2:$C$100,0)+1,0)))-INDIRECT(CONCATENATE("'2018-07 (Д)'!V",TEXT(MATCH($C18,'2018-07 (Д)'!$C$2:$C$100,0)+1,0))))/INDIRECT(CONCATENATE("'2018-07 (Д)'!V",TEXT(MATCH($C18,'2018-07 (Д)'!$C$2:$C$100,0)+1,0))))*100)</f>
        <v>-22.332785577229931</v>
      </c>
      <c r="GP18" s="9">
        <f ca="1">IF(OR(INDIRECT(CONCATENATE("'2018-09 (Д)'!V",TEXT(MATCH($C18,'2018-09 (Д)'!$C$2:$C$100,0)+1,0)))="Н/Д",INDIRECT(CONCATENATE("'2018-08 (Д)'!V",TEXT(MATCH($C18,'2018-08 (Д)'!$C$2:$C$100,0)+1,0)))="Н/Д",AND(INDIRECT(CONCATENATE("'2018-09 (Д)'!V",TEXT(MATCH($C18,'2018-09 (Д)'!$C$2:$C$100,0)+1,0)))="Н/Д",INDIRECT(CONCATENATE("'2018-08 (Д)'!V",TEXT(MATCH($C18,'2018-08 (Д)'!$C$2:$C$100,0)+1,0))))),"Н/Д",((INDIRECT(CONCATENATE("'2018-09 (Д)'!V",TEXT(MATCH($C18,'2018-09 (Д)'!$C$2:$C$100,0)+1,0)))-INDIRECT(CONCATENATE("'2018-08 (Д)'!V",TEXT(MATCH($C18,'2018-08 (Д)'!$C$2:$C$100,0)+1,0))))/INDIRECT(CONCATENATE("'2018-08 (Д)'!V",TEXT(MATCH($C18,'2018-08 (Д)'!$C$2:$C$100,0)+1,0))))*100)</f>
        <v>8.9617457244300329</v>
      </c>
      <c r="GQ18" s="9">
        <f ca="1">IF(OR(INDIRECT(CONCATENATE("'2018-10 (Д)'!V",TEXT(MATCH($C18,'2018-10 (Д)'!$C$2:$C$100,0)+1,0)))="Н/Д",INDIRECT(CONCATENATE("'2018-09 (Д)'!V",TEXT(MATCH($C18,'2018-09 (Д)'!$C$2:$C$100,0)+1,0)))="Н/Д",AND(INDIRECT(CONCATENATE("'2018-10 (Д)'!V",TEXT(MATCH($C18,'2018-10 (Д)'!$C$2:$C$100,0)+1,0)))="Н/Д",INDIRECT(CONCATENATE("'2018-09 (Д)'!V",TEXT(MATCH($C18,'2018-09 (Д)'!$C$2:$C$100,0)+1,0))))),"Н/Д",((INDIRECT(CONCATENATE("'2018-10 (Д)'!V",TEXT(MATCH($C18,'2018-10 (Д)'!$C$2:$C$100,0)+1,0)))-INDIRECT(CONCATENATE("'2018-09 (Д)'!V",TEXT(MATCH($C18,'2018-09 (Д)'!$C$2:$C$100,0)+1,0))))/INDIRECT(CONCATENATE("'2018-09 (Д)'!V",TEXT(MATCH($C18,'2018-09 (Д)'!$C$2:$C$100,0)+1,0))))*100)</f>
        <v>12.995325627552132</v>
      </c>
      <c r="GR18" s="9">
        <f ca="1">IF(OR(INDIRECT(CONCATENATE("'2018-11 (Д)'!V",TEXT(MATCH($C18,'2018-11 (Д)'!$C$2:$C$100,0)+1,0)))="Н/Д",INDIRECT(CONCATENATE("'2018-10 (Д)'!V",TEXT(MATCH($C18,'2018-10 (Д)'!$C$2:$C$100,0)+1,0)))="Н/Д",AND(INDIRECT(CONCATENATE("'2018-11 (Д)'!V",TEXT(MATCH($C18,'2018-11 (Д)'!$C$2:$C$100,0)+1,0)))="Н/Д",INDIRECT(CONCATENATE("'2018-10 (Д)'!V",TEXT(MATCH($C18,'2018-10 (Д)'!$C$2:$C$100,0)+1,0))))),"Н/Д",((INDIRECT(CONCATENATE("'2018-11 (Д)'!V",TEXT(MATCH($C18,'2018-11 (Д)'!$C$2:$C$100,0)+1,0)))-INDIRECT(CONCATENATE("'2018-10 (Д)'!V",TEXT(MATCH($C18,'2018-10 (Д)'!$C$2:$C$100,0)+1,0))))/INDIRECT(CONCATENATE("'2018-10 (Д)'!V",TEXT(MATCH($C18,'2018-10 (Д)'!$C$2:$C$100,0)+1,0))))*100)</f>
        <v>-13.224464715319664</v>
      </c>
      <c r="GS18" s="9">
        <f ca="1">IF(OR(INDIRECT(CONCATENATE("'2018-12 (Д)'!V",TEXT(MATCH($C18,'2018-12 (Д)'!$C$2:$C$100,0)+1,0)))="Н/Д",INDIRECT(CONCATENATE("'2018-11 (Д)'!V",TEXT(MATCH($C18,'2018-11 (Д)'!$C$2:$C$100,0)+1,0)))="Н/Д",AND(INDIRECT(CONCATENATE("'2018-12 (Д)'!V",TEXT(MATCH($C18,'2018-12 (Д)'!$C$2:$C$100,0)+1,0)))="Н/Д",INDIRECT(CONCATENATE("'2018-11 (Д)'!V",TEXT(MATCH($C18,'2018-11 (Д)'!$C$2:$C$100,0)+1,0))))),"Н/Д",((INDIRECT(CONCATENATE("'2018-12 (Д)'!V",TEXT(MATCH($C18,'2018-12 (Д)'!$C$2:$C$100,0)+1,0)))-INDIRECT(CONCATENATE("'2018-11 (Д)'!V",TEXT(MATCH($C18,'2018-11 (Д)'!$C$2:$C$100,0)+1,0))))/INDIRECT(CONCATENATE("'2018-11 (Д)'!V",TEXT(MATCH($C18,'2018-11 (Д)'!$C$2:$C$100,0)+1,0))))*100)</f>
        <v>8.4345607105061813</v>
      </c>
      <c r="GT18" s="9"/>
      <c r="GU18" s="9">
        <f ca="1">IF(OR(INDIRECT(CONCATENATE("'2018-03 (Д)'!W",TEXT(MATCH($C18,'2018-03 (Д)'!$C$2:$C$100,0)+1,0)))="Н/Д",INDIRECT(CONCATENATE("'2018-02 (Д)'!W",TEXT(MATCH($C18,'2018-02 (Д)'!$C$2:$C$100,0)+1,0)))="Н/Д",AND(INDIRECT(CONCATENATE("'2018-03 (Д)'!W",TEXT(MATCH($C18,'2018-03 (Д)'!$C$2:$C$100,0)+1,0)))="Н/Д",INDIRECT(CONCATENATE("'2018-02 (Д)'!W",TEXT(MATCH($C18,'2018-02 (Д)'!$C$2:$C$100,0)+1,0))))),"Н/Д",((INDIRECT(CONCATENATE("'2018-03 (Д)'!W",TEXT(MATCH($C18,'2018-03 (Д)'!$C$2:$C$100,0)+1,0)))-INDIRECT(CONCATENATE("'2018-02 (Д)'!W",TEXT(MATCH($C18,'2018-02 (Д)'!$C$2:$C$100,0)+1,0))))/INDIRECT(CONCATENATE("'2018-02 (Д)'!W",TEXT(MATCH($C18,'2018-02 (Д)'!$C$2:$C$100,0)+1,0))))*100)</f>
        <v>10.990052577208386</v>
      </c>
      <c r="GV18" s="9">
        <f ca="1">IF(OR(INDIRECT(CONCATENATE("'2018-04 (Д)'!W",TEXT(MATCH($C18,'2018-04 (Д)'!$C$2:$C$100,0)+1,0)))="Н/Д",INDIRECT(CONCATENATE("'2018-03 (Д)'!W",TEXT(MATCH($C18,'2018-03 (Д)'!$C$2:$C$100,0)+1,0)))="Н/Д",AND(INDIRECT(CONCATENATE("'2018-04 (Д)'!W",TEXT(MATCH($C18,'2018-04 (Д)'!$C$2:$C$100,0)+1,0)))="Н/Д",INDIRECT(CONCATENATE("'2018-03 (Д)'!W",TEXT(MATCH($C18,'2018-03 (Д)'!$C$2:$C$100,0)+1,0))))),"Н/Д",((INDIRECT(CONCATENATE("'2018-04 (Д)'!W",TEXT(MATCH($C18,'2018-04 (Д)'!$C$2:$C$100,0)+1,0)))-INDIRECT(CONCATENATE("'2018-03 (Д)'!W",TEXT(MATCH($C18,'2018-03 (Д)'!$C$2:$C$100,0)+1,0))))/INDIRECT(CONCATENATE("'2018-03 (Д)'!W",TEXT(MATCH($C18,'2018-03 (Д)'!$C$2:$C$100,0)+1,0))))*100)</f>
        <v>62.698114869748743</v>
      </c>
      <c r="GW18" s="9">
        <f ca="1">IF(OR(INDIRECT(CONCATENATE("'2018-05 (Д)'!W",TEXT(MATCH($C18,'2018-05 (Д)'!$C$2:$C$100,0)+1,0)))="Н/Д",INDIRECT(CONCATENATE("'2018-04 (Д)'!W",TEXT(MATCH($C18,'2018-04 (Д)'!$C$2:$C$100,0)+1,0)))="Н/Д",AND(INDIRECT(CONCATENATE("'2018-05 (Д)'!W",TEXT(MATCH($C18,'2018-05 (Д)'!$C$2:$C$100,0)+1,0)))="Н/Д",INDIRECT(CONCATENATE("'2018-04 (Д)'!W",TEXT(MATCH($C18,'2018-04 (Д)'!$C$2:$C$100,0)+1,0))))),"Н/Д",((INDIRECT(CONCATENATE("'2018-05 (Д)'!W",TEXT(MATCH($C18,'2018-05 (Д)'!$C$2:$C$100,0)+1,0)))-INDIRECT(CONCATENATE("'2018-04 (Д)'!W",TEXT(MATCH($C18,'2018-04 (Д)'!$C$2:$C$100,0)+1,0))))/INDIRECT(CONCATENATE("'2018-04 (Д)'!W",TEXT(MATCH($C18,'2018-04 (Д)'!$C$2:$C$100,0)+1,0))))*100)</f>
        <v>-3.2665557763550908</v>
      </c>
      <c r="GX18" s="9">
        <f ca="1">IF(OR(INDIRECT(CONCATENATE("'2018-06 (Д)'!W",TEXT(MATCH($C18,'2018-06 (Д)'!$C$2:$C$100,0)+1,0)))="Н/Д",INDIRECT(CONCATENATE("'2018-05 (Д)'!W",TEXT(MATCH($C18,'2018-05 (Д)'!$C$2:$C$100,0)+1,0)))="Н/Д",AND(INDIRECT(CONCATENATE("'2018-06 (Д)'!W",TEXT(MATCH($C18,'2018-06 (Д)'!$C$2:$C$100,0)+1,0)))="Н/Д",INDIRECT(CONCATENATE("'2018-05 (Д)'!W",TEXT(MATCH($C18,'2018-05 (Д)'!$C$2:$C$100,0)+1,0))))),"Н/Д",((INDIRECT(CONCATENATE("'2018-06 (Д)'!W",TEXT(MATCH($C18,'2018-06 (Д)'!$C$2:$C$100,0)+1,0)))-INDIRECT(CONCATENATE("'2018-05 (Д)'!W",TEXT(MATCH($C18,'2018-05 (Д)'!$C$2:$C$100,0)+1,0))))/INDIRECT(CONCATENATE("'2018-05 (Д)'!W",TEXT(MATCH($C18,'2018-05 (Д)'!$C$2:$C$100,0)+1,0))))*100)</f>
        <v>-19.598777126616838</v>
      </c>
      <c r="GY18" s="9">
        <f ca="1">IF(OR(INDIRECT(CONCATENATE("'2018-07 (Д)'!W",TEXT(MATCH($C18,'2018-07 (Д)'!$C$2:$C$100,0)+1,0)))="Н/Д",INDIRECT(CONCATENATE("'2018-06 (Д)'!W",TEXT(MATCH($C18,'2018-06 (Д)'!$C$2:$C$100,0)+1,0)))="Н/Д",AND(INDIRECT(CONCATENATE("'2018-07 (Д)'!W",TEXT(MATCH($C18,'2018-07 (Д)'!$C$2:$C$100,0)+1,0)))="Н/Д",INDIRECT(CONCATENATE("'2018-06 (Д)'!W",TEXT(MATCH($C18,'2018-06 (Д)'!$C$2:$C$100,0)+1,0))))),"Н/Д",((INDIRECT(CONCATENATE("'2018-07 (Д)'!W",TEXT(MATCH($C18,'2018-07 (Д)'!$C$2:$C$100,0)+1,0)))-INDIRECT(CONCATENATE("'2018-06 (Д)'!W",TEXT(MATCH($C18,'2018-06 (Д)'!$C$2:$C$100,0)+1,0))))/INDIRECT(CONCATENATE("'2018-06 (Д)'!W",TEXT(MATCH($C18,'2018-06 (Д)'!$C$2:$C$100,0)+1,0))))*100)</f>
        <v>-6.6116005744000299</v>
      </c>
      <c r="GZ18" s="9">
        <f ca="1">IF(OR(INDIRECT(CONCATENATE("'2018-08 (Д)'!W",TEXT(MATCH($C18,'2018-08 (Д)'!$C$2:$C$100,0)+1,0)))="Н/Д",INDIRECT(CONCATENATE("'2018-07 (Д)'!W",TEXT(MATCH($C18,'2018-07 (Д)'!$C$2:$C$100,0)+1,0)))="Н/Д",AND(INDIRECT(CONCATENATE("'2018-08 (Д)'!W",TEXT(MATCH($C18,'2018-08 (Д)'!$C$2:$C$100,0)+1,0)))="Н/Д",INDIRECT(CONCATENATE("'2018-07 (Д)'!W",TEXT(MATCH($C18,'2018-07 (Д)'!$C$2:$C$100,0)+1,0))))),"Н/Д",((INDIRECT(CONCATENATE("'2018-08 (Д)'!W",TEXT(MATCH($C18,'2018-08 (Д)'!$C$2:$C$100,0)+1,0)))-INDIRECT(CONCATENATE("'2018-07 (Д)'!W",TEXT(MATCH($C18,'2018-07 (Д)'!$C$2:$C$100,0)+1,0))))/INDIRECT(CONCATENATE("'2018-07 (Д)'!W",TEXT(MATCH($C18,'2018-07 (Д)'!$C$2:$C$100,0)+1,0))))*100)</f>
        <v>37.357925654525985</v>
      </c>
      <c r="HA18" s="9">
        <f ca="1">IF(OR(INDIRECT(CONCATENATE("'2018-09 (Д)'!W",TEXT(MATCH($C18,'2018-09 (Д)'!$C$2:$C$100,0)+1,0)))="Н/Д",INDIRECT(CONCATENATE("'2018-08 (Д)'!W",TEXT(MATCH($C18,'2018-08 (Д)'!$C$2:$C$100,0)+1,0)))="Н/Д",AND(INDIRECT(CONCATENATE("'2018-09 (Д)'!W",TEXT(MATCH($C18,'2018-09 (Д)'!$C$2:$C$100,0)+1,0)))="Н/Д",INDIRECT(CONCATENATE("'2018-08 (Д)'!W",TEXT(MATCH($C18,'2018-08 (Д)'!$C$2:$C$100,0)+1,0))))),"Н/Д",((INDIRECT(CONCATENATE("'2018-09 (Д)'!W",TEXT(MATCH($C18,'2018-09 (Д)'!$C$2:$C$100,0)+1,0)))-INDIRECT(CONCATENATE("'2018-08 (Д)'!W",TEXT(MATCH($C18,'2018-08 (Д)'!$C$2:$C$100,0)+1,0))))/INDIRECT(CONCATENATE("'2018-08 (Д)'!W",TEXT(MATCH($C18,'2018-08 (Д)'!$C$2:$C$100,0)+1,0))))*100)</f>
        <v>-26.491634964440657</v>
      </c>
      <c r="HB18" s="9">
        <f ca="1">IF(OR(INDIRECT(CONCATENATE("'2018-10 (Д)'!W",TEXT(MATCH($C18,'2018-10 (Д)'!$C$2:$C$100,0)+1,0)))="Н/Д",INDIRECT(CONCATENATE("'2018-09 (Д)'!W",TEXT(MATCH($C18,'2018-09 (Д)'!$C$2:$C$100,0)+1,0)))="Н/Д",AND(INDIRECT(CONCATENATE("'2018-10 (Д)'!W",TEXT(MATCH($C18,'2018-10 (Д)'!$C$2:$C$100,0)+1,0)))="Н/Д",INDIRECT(CONCATENATE("'2018-09 (Д)'!W",TEXT(MATCH($C18,'2018-09 (Д)'!$C$2:$C$100,0)+1,0))))),"Н/Д",((INDIRECT(CONCATENATE("'2018-10 (Д)'!W",TEXT(MATCH($C18,'2018-10 (Д)'!$C$2:$C$100,0)+1,0)))-INDIRECT(CONCATENATE("'2018-09 (Д)'!W",TEXT(MATCH($C18,'2018-09 (Д)'!$C$2:$C$100,0)+1,0))))/INDIRECT(CONCATENATE("'2018-09 (Д)'!W",TEXT(MATCH($C18,'2018-09 (Д)'!$C$2:$C$100,0)+1,0))))*100)</f>
        <v>0.45700179186108109</v>
      </c>
      <c r="HC18" s="9">
        <f ca="1">IF(OR(INDIRECT(CONCATENATE("'2018-11 (Д)'!W",TEXT(MATCH($C18,'2018-11 (Д)'!$C$2:$C$100,0)+1,0)))="Н/Д",INDIRECT(CONCATENATE("'2018-10 (Д)'!W",TEXT(MATCH($C18,'2018-10 (Д)'!$C$2:$C$100,0)+1,0)))="Н/Д",AND(INDIRECT(CONCATENATE("'2018-11 (Д)'!W",TEXT(MATCH($C18,'2018-11 (Д)'!$C$2:$C$100,0)+1,0)))="Н/Д",INDIRECT(CONCATENATE("'2018-10 (Д)'!W",TEXT(MATCH($C18,'2018-10 (Д)'!$C$2:$C$100,0)+1,0))))),"Н/Д",((INDIRECT(CONCATENATE("'2018-11 (Д)'!W",TEXT(MATCH($C18,'2018-11 (Д)'!$C$2:$C$100,0)+1,0)))-INDIRECT(CONCATENATE("'2018-10 (Д)'!W",TEXT(MATCH($C18,'2018-10 (Д)'!$C$2:$C$100,0)+1,0))))/INDIRECT(CONCATENATE("'2018-10 (Д)'!W",TEXT(MATCH($C18,'2018-10 (Д)'!$C$2:$C$100,0)+1,0))))*100)</f>
        <v>54.353777853737675</v>
      </c>
      <c r="HD18" s="9">
        <f ca="1">IF(OR(INDIRECT(CONCATENATE("'2018-12 (Д)'!W",TEXT(MATCH($C18,'2018-12 (Д)'!$C$2:$C$100,0)+1,0)))="Н/Д",INDIRECT(CONCATENATE("'2018-11 (Д)'!W",TEXT(MATCH($C18,'2018-11 (Д)'!$C$2:$C$100,0)+1,0)))="Н/Д",AND(INDIRECT(CONCATENATE("'2018-12 (Д)'!W",TEXT(MATCH($C18,'2018-12 (Д)'!$C$2:$C$100,0)+1,0)))="Н/Д",INDIRECT(CONCATENATE("'2018-11 (Д)'!W",TEXT(MATCH($C18,'2018-11 (Д)'!$C$2:$C$100,0)+1,0))))),"Н/Д",((INDIRECT(CONCATENATE("'2018-12 (Д)'!W",TEXT(MATCH($C18,'2018-12 (Д)'!$C$2:$C$100,0)+1,0)))-INDIRECT(CONCATENATE("'2018-11 (Д)'!W",TEXT(MATCH($C18,'2018-11 (Д)'!$C$2:$C$100,0)+1,0))))/INDIRECT(CONCATENATE("'2018-11 (Д)'!W",TEXT(MATCH($C18,'2018-11 (Д)'!$C$2:$C$100,0)+1,0))))*100)</f>
        <v>-23.361203773062631</v>
      </c>
    </row>
    <row r="19" spans="1:212" x14ac:dyDescent="0.25">
      <c r="A19" s="2" t="s">
        <v>34</v>
      </c>
      <c r="B19" s="2" t="s">
        <v>39</v>
      </c>
      <c r="C19" s="15">
        <v>57000000</v>
      </c>
      <c r="D19" s="9"/>
      <c r="E19" s="9">
        <f ca="1">IF(OR(INDIRECT(CONCATENATE("'2018-03 (Д)'!E",TEXT(MATCH($C19,'2018-03 (Д)'!$C$2:$C$100,0)+1,0)))="Н/Д",INDIRECT(CONCATENATE("'2018-02 (Д)'!E",TEXT(MATCH($C19,'2018-02 (Д)'!$C$2:$C$100,0)+1,0)))="Н/Д",AND(INDIRECT(CONCATENATE("'2018-03 (Д)'!E",TEXT(MATCH($C19,'2018-03 (Д)'!$C$2:$C$100,0)+1,0)))="Н/Д",INDIRECT(CONCATENATE("'2018-02 (Д)'!E",TEXT(MATCH($C19,'2018-02 (Д)'!$C$2:$C$100,0)+1,0))))),"Н/Д",((INDIRECT(CONCATENATE("'2018-03 (Д)'!E",TEXT(MATCH($C19,'2018-03 (Д)'!$C$2:$C$100,0)+1,0)))-INDIRECT(CONCATENATE("'2018-02 (Д)'!E",TEXT(MATCH($C19,'2018-02 (Д)'!$C$2:$C$100,0)+1,0))))/INDIRECT(CONCATENATE("'2018-02 (Д)'!E",TEXT(MATCH($C19,'2018-02 (Д)'!$C$2:$C$100,0)+1,0))))*100)</f>
        <v>25.095528352475142</v>
      </c>
      <c r="F19" s="9">
        <f ca="1">IF(OR(INDIRECT(CONCATENATE("'2018-04 (Д)'!E",TEXT(MATCH($C19,'2018-04 (Д)'!$C$2:$C$100,0)+1,0)))="Н/Д",INDIRECT(CONCATENATE("'2018-03 (Д)'!E",TEXT(MATCH($C19,'2018-03 (Д)'!$C$2:$C$100,0)+1,0)))="Н/Д",AND(INDIRECT(CONCATENATE("'2018-04 (Д)'!E",TEXT(MATCH($C19,'2018-04 (Д)'!$C$2:$C$100,0)+1,0)))="Н/Д",INDIRECT(CONCATENATE("'2018-03 (Д)'!E",TEXT(MATCH($C19,'2018-03 (Д)'!$C$2:$C$100,0)+1,0))))),"Н/Д",((INDIRECT(CONCATENATE("'2018-04 (Д)'!E",TEXT(MATCH($C19,'2018-04 (Д)'!$C$2:$C$100,0)+1,0)))-INDIRECT(CONCATENATE("'2018-03 (Д)'!E",TEXT(MATCH($C19,'2018-03 (Д)'!$C$2:$C$100,0)+1,0))))/INDIRECT(CONCATENATE("'2018-03 (Д)'!E",TEXT(MATCH($C19,'2018-03 (Д)'!$C$2:$C$100,0)+1,0))))*100)</f>
        <v>129.23780543046615</v>
      </c>
      <c r="G19" s="9">
        <f ca="1">IF(OR(INDIRECT(CONCATENATE("'2018-05 (Д)'!E",TEXT(MATCH($C19,'2018-05 (Д)'!$C$2:$C$100,0)+1,0)))="Н/Д",INDIRECT(CONCATENATE("'2018-04 (Д)'!E",TEXT(MATCH($C19,'2018-04 (Д)'!$C$2:$C$100,0)+1,0)))="Н/Д",AND(INDIRECT(CONCATENATE("'2018-05 (Д)'!E",TEXT(MATCH($C19,'2018-05 (Д)'!$C$2:$C$100,0)+1,0)))="Н/Д",INDIRECT(CONCATENATE("'2018-04 (Д)'!E",TEXT(MATCH($C19,'2018-04 (Д)'!$C$2:$C$100,0)+1,0))))),"Н/Д",((INDIRECT(CONCATENATE("'2018-05 (Д)'!E",TEXT(MATCH($C19,'2018-05 (Д)'!$C$2:$C$100,0)+1,0)))-INDIRECT(CONCATENATE("'2018-04 (Д)'!E",TEXT(MATCH($C19,'2018-04 (Д)'!$C$2:$C$100,0)+1,0))))/INDIRECT(CONCATENATE("'2018-04 (Д)'!E",TEXT(MATCH($C19,'2018-04 (Д)'!$C$2:$C$100,0)+1,0))))*100)</f>
        <v>-24.893246139235249</v>
      </c>
      <c r="H19" s="9">
        <f ca="1">IF(OR(INDIRECT(CONCATENATE("'2018-06 (Д)'!E",TEXT(MATCH($C19,'2018-06 (Д)'!$C$2:$C$100,0)+1,0)))="Н/Д",INDIRECT(CONCATENATE("'2018-05 (Д)'!E",TEXT(MATCH($C19,'2018-05 (Д)'!$C$2:$C$100,0)+1,0)))="Н/Д",AND(INDIRECT(CONCATENATE("'2018-06 (Д)'!E",TEXT(MATCH($C19,'2018-06 (Д)'!$C$2:$C$100,0)+1,0)))="Н/Д",INDIRECT(CONCATENATE("'2018-05 (Д)'!E",TEXT(MATCH($C19,'2018-05 (Д)'!$C$2:$C$100,0)+1,0))))),"Н/Д",((INDIRECT(CONCATENATE("'2018-06 (Д)'!E",TEXT(MATCH($C19,'2018-06 (Д)'!$C$2:$C$100,0)+1,0)))-INDIRECT(CONCATENATE("'2018-05 (Д)'!E",TEXT(MATCH($C19,'2018-05 (Д)'!$C$2:$C$100,0)+1,0))))/INDIRECT(CONCATENATE("'2018-05 (Д)'!E",TEXT(MATCH($C19,'2018-05 (Д)'!$C$2:$C$100,0)+1,0))))*100)</f>
        <v>-1.0540084147274678</v>
      </c>
      <c r="I19" s="9">
        <f ca="1">IF(OR(INDIRECT(CONCATENATE("'2018-07 (Д)'!E",TEXT(MATCH($C19,'2018-07 (Д)'!$C$2:$C$100,0)+1,0)))="Н/Д",INDIRECT(CONCATENATE("'2018-06 (Д)'!E",TEXT(MATCH($C19,'2018-06 (Д)'!$C$2:$C$100,0)+1,0)))="Н/Д",AND(INDIRECT(CONCATENATE("'2018-07 (Д)'!E",TEXT(MATCH($C19,'2018-07 (Д)'!$C$2:$C$100,0)+1,0)))="Н/Д",INDIRECT(CONCATENATE("'2018-06 (Д)'!E",TEXT(MATCH($C19,'2018-06 (Д)'!$C$2:$C$100,0)+1,0))))),"Н/Д",((INDIRECT(CONCATENATE("'2018-07 (Д)'!E",TEXT(MATCH($C19,'2018-07 (Д)'!$C$2:$C$100,0)+1,0)))-INDIRECT(CONCATENATE("'2018-06 (Д)'!E",TEXT(MATCH($C19,'2018-06 (Д)'!$C$2:$C$100,0)+1,0))))/INDIRECT(CONCATENATE("'2018-06 (Д)'!E",TEXT(MATCH($C19,'2018-06 (Д)'!$C$2:$C$100,0)+1,0))))*100)</f>
        <v>-28.944216718741888</v>
      </c>
      <c r="J19" s="9">
        <f ca="1">IF(OR(INDIRECT(CONCATENATE("'2018-08 (Д)'!E",TEXT(MATCH($C19,'2018-08 (Д)'!$C$2:$C$100,0)+1,0)))="Н/Д",INDIRECT(CONCATENATE("'2018-07 (Д)'!E",TEXT(MATCH($C19,'2018-07 (Д)'!$C$2:$C$100,0)+1,0)))="Н/Д",AND(INDIRECT(CONCATENATE("'2018-08 (Д)'!E",TEXT(MATCH($C19,'2018-08 (Д)'!$C$2:$C$100,0)+1,0)))="Н/Д",INDIRECT(CONCATENATE("'2018-07 (Д)'!E",TEXT(MATCH($C19,'2018-07 (Д)'!$C$2:$C$100,0)+1,0))))),"Н/Д",((INDIRECT(CONCATENATE("'2018-08 (Д)'!E",TEXT(MATCH($C19,'2018-08 (Д)'!$C$2:$C$100,0)+1,0)))-INDIRECT(CONCATENATE("'2018-07 (Д)'!E",TEXT(MATCH($C19,'2018-07 (Д)'!$C$2:$C$100,0)+1,0))))/INDIRECT(CONCATENATE("'2018-07 (Д)'!E",TEXT(MATCH($C19,'2018-07 (Д)'!$C$2:$C$100,0)+1,0))))*100)</f>
        <v>61.173072787869529</v>
      </c>
      <c r="K19" s="9">
        <f ca="1">IF(OR(INDIRECT(CONCATENATE("'2018-09 (Д)'!E",TEXT(MATCH($C19,'2018-09 (Д)'!$C$2:$C$100,0)+1,0)))="Н/Д",INDIRECT(CONCATENATE("'2018-08 (Д)'!E",TEXT(MATCH($C19,'2018-08 (Д)'!$C$2:$C$100,0)+1,0)))="Н/Д",AND(INDIRECT(CONCATENATE("'2018-09 (Д)'!E",TEXT(MATCH($C19,'2018-09 (Д)'!$C$2:$C$100,0)+1,0)))="Н/Д",INDIRECT(CONCATENATE("'2018-08 (Д)'!E",TEXT(MATCH($C19,'2018-08 (Д)'!$C$2:$C$100,0)+1,0))))),"Н/Д",((INDIRECT(CONCATENATE("'2018-09 (Д)'!E",TEXT(MATCH($C19,'2018-09 (Д)'!$C$2:$C$100,0)+1,0)))-INDIRECT(CONCATENATE("'2018-08 (Д)'!E",TEXT(MATCH($C19,'2018-08 (Д)'!$C$2:$C$100,0)+1,0))))/INDIRECT(CONCATENATE("'2018-08 (Д)'!E",TEXT(MATCH($C19,'2018-08 (Д)'!$C$2:$C$100,0)+1,0))))*100)</f>
        <v>-36.705582167233139</v>
      </c>
      <c r="L19" s="9">
        <f ca="1">IF(OR(INDIRECT(CONCATENATE("'2018-10 (Д)'!E",TEXT(MATCH($C19,'2018-10 (Д)'!$C$2:$C$100,0)+1,0)))="Н/Д",INDIRECT(CONCATENATE("'2018-09 (Д)'!E",TEXT(MATCH($C19,'2018-09 (Д)'!$C$2:$C$100,0)+1,0)))="Н/Д",AND(INDIRECT(CONCATENATE("'2018-10 (Д)'!E",TEXT(MATCH($C19,'2018-10 (Д)'!$C$2:$C$100,0)+1,0)))="Н/Д",INDIRECT(CONCATENATE("'2018-09 (Д)'!E",TEXT(MATCH($C19,'2018-09 (Д)'!$C$2:$C$100,0)+1,0))))),"Н/Д",((INDIRECT(CONCATENATE("'2018-10 (Д)'!E",TEXT(MATCH($C19,'2018-10 (Д)'!$C$2:$C$100,0)+1,0)))-INDIRECT(CONCATENATE("'2018-09 (Д)'!E",TEXT(MATCH($C19,'2018-09 (Д)'!$C$2:$C$100,0)+1,0))))/INDIRECT(CONCATENATE("'2018-09 (Д)'!E",TEXT(MATCH($C19,'2018-09 (Д)'!$C$2:$C$100,0)+1,0))))*100)</f>
        <v>0.45950286739080859</v>
      </c>
      <c r="M19" s="9">
        <f ca="1">IF(OR(INDIRECT(CONCATENATE("'2018-11 (Д)'!E",TEXT(MATCH($C19,'2018-11 (Д)'!$C$2:$C$100,0)+1,0)))="Н/Д",INDIRECT(CONCATENATE("'2018-10 (Д)'!E",TEXT(MATCH($C19,'2018-10 (Д)'!$C$2:$C$100,0)+1,0)))="Н/Д",AND(INDIRECT(CONCATENATE("'2018-11 (Д)'!E",TEXT(MATCH($C19,'2018-11 (Д)'!$C$2:$C$100,0)+1,0)))="Н/Д",INDIRECT(CONCATENATE("'2018-10 (Д)'!E",TEXT(MATCH($C19,'2018-10 (Д)'!$C$2:$C$100,0)+1,0))))),"Н/Д",((INDIRECT(CONCATENATE("'2018-11 (Д)'!E",TEXT(MATCH($C19,'2018-11 (Д)'!$C$2:$C$100,0)+1,0)))-INDIRECT(CONCATENATE("'2018-10 (Д)'!E",TEXT(MATCH($C19,'2018-10 (Д)'!$C$2:$C$100,0)+1,0))))/INDIRECT(CONCATENATE("'2018-10 (Д)'!E",TEXT(MATCH($C19,'2018-10 (Д)'!$C$2:$C$100,0)+1,0))))*100)</f>
        <v>67.917831073061251</v>
      </c>
      <c r="N19" s="9">
        <f ca="1">IF(OR(INDIRECT(CONCATENATE("'2018-12 (Д)'!E",TEXT(MATCH($C19,'2018-12 (Д)'!$C$2:$C$100,0)+1,0)))="Н/Д",INDIRECT(CONCATENATE("'2018-11 (Д)'!E",TEXT(MATCH($C19,'2018-11 (Д)'!$C$2:$C$100,0)+1,0)))="Н/Д",AND(INDIRECT(CONCATENATE("'2018-12 (Д)'!E",TEXT(MATCH($C19,'2018-12 (Д)'!$C$2:$C$100,0)+1,0)))="Н/Д",INDIRECT(CONCATENATE("'2018-11 (Д)'!E",TEXT(MATCH($C19,'2018-11 (Д)'!$C$2:$C$100,0)+1,0))))),"Н/Д",((INDIRECT(CONCATENATE("'2018-12 (Д)'!E",TEXT(MATCH($C19,'2018-12 (Д)'!$C$2:$C$100,0)+1,0)))-INDIRECT(CONCATENATE("'2018-11 (Д)'!E",TEXT(MATCH($C19,'2018-11 (Д)'!$C$2:$C$100,0)+1,0))))/INDIRECT(CONCATENATE("'2018-11 (Д)'!E",TEXT(MATCH($C19,'2018-11 (Д)'!$C$2:$C$100,0)+1,0))))*100)</f>
        <v>-27.406790529928283</v>
      </c>
      <c r="O19" s="9"/>
      <c r="P19" s="9">
        <f ca="1">IF(OR(INDIRECT(CONCATENATE("'2018-03 (Д)'!F",TEXT(MATCH($C19,'2018-03 (Д)'!$C$2:$C$100,0)+1,0)))="Н/Д",INDIRECT(CONCATENATE("'2018-02 (Д)'!F",TEXT(MATCH($C19,'2018-02 (Д)'!$C$2:$C$100,0)+1,0)))="Н/Д",AND(INDIRECT(CONCATENATE("'2018-03 (Д)'!F",TEXT(MATCH($C19,'2018-03 (Д)'!$C$2:$C$100,0)+1,0)))="Н/Д",INDIRECT(CONCATENATE("'2018-02 (Д)'!F",TEXT(MATCH($C19,'2018-02 (Д)'!$C$2:$C$100,0)+1,0))))),"Н/Д",((INDIRECT(CONCATENATE("'2018-03 (Д)'!F",TEXT(MATCH($C19,'2018-03 (Д)'!$C$2:$C$100,0)+1,0)))-INDIRECT(CONCATENATE("'2018-02 (Д)'!F",TEXT(MATCH($C19,'2018-02 (Д)'!$C$2:$C$100,0)+1,0))))/INDIRECT(CONCATENATE("'2018-02 (Д)'!F",TEXT(MATCH($C19,'2018-02 (Д)'!$C$2:$C$100,0)+1,0))))*100)</f>
        <v>18.726645545156057</v>
      </c>
      <c r="Q19" s="9">
        <f ca="1">IF(OR(INDIRECT(CONCATENATE("'2018-04 (Д)'!F",TEXT(MATCH($C19,'2018-04 (Д)'!$C$2:$C$100,0)+1,0)))="Н/Д",INDIRECT(CONCATENATE("'2018-03 (Д)'!F",TEXT(MATCH($C19,'2018-03 (Д)'!$C$2:$C$100,0)+1,0)))="Н/Д",AND(INDIRECT(CONCATENATE("'2018-04 (Д)'!F",TEXT(MATCH($C19,'2018-04 (Д)'!$C$2:$C$100,0)+1,0)))="Н/Д",INDIRECT(CONCATENATE("'2018-03 (Д)'!F",TEXT(MATCH($C19,'2018-03 (Д)'!$C$2:$C$100,0)+1,0))))),"Н/Д",((INDIRECT(CONCATENATE("'2018-04 (Д)'!F",TEXT(MATCH($C19,'2018-04 (Д)'!$C$2:$C$100,0)+1,0)))-INDIRECT(CONCATENATE("'2018-03 (Д)'!F",TEXT(MATCH($C19,'2018-03 (Д)'!$C$2:$C$100,0)+1,0))))/INDIRECT(CONCATENATE("'2018-03 (Д)'!F",TEXT(MATCH($C19,'2018-03 (Д)'!$C$2:$C$100,0)+1,0))))*100)</f>
        <v>139.56784243489187</v>
      </c>
      <c r="R19" s="9">
        <f ca="1">IF(OR(INDIRECT(CONCATENATE("'2018-05 (Д)'!F",TEXT(MATCH($C19,'2018-05 (Д)'!$C$2:$C$100,0)+1,0)))="Н/Д",INDIRECT(CONCATENATE("'2018-04 (Д)'!F",TEXT(MATCH($C19,'2018-04 (Д)'!$C$2:$C$100,0)+1,0)))="Н/Д",AND(INDIRECT(CONCATENATE("'2018-05 (Д)'!F",TEXT(MATCH($C19,'2018-05 (Д)'!$C$2:$C$100,0)+1,0)))="Н/Д",INDIRECT(CONCATENATE("'2018-04 (Д)'!F",TEXT(MATCH($C19,'2018-04 (Д)'!$C$2:$C$100,0)+1,0))))),"Н/Д",((INDIRECT(CONCATENATE("'2018-05 (Д)'!F",TEXT(MATCH($C19,'2018-05 (Д)'!$C$2:$C$100,0)+1,0)))-INDIRECT(CONCATENATE("'2018-04 (Д)'!F",TEXT(MATCH($C19,'2018-04 (Д)'!$C$2:$C$100,0)+1,0))))/INDIRECT(CONCATENATE("'2018-04 (Д)'!F",TEXT(MATCH($C19,'2018-04 (Д)'!$C$2:$C$100,0)+1,0))))*100)</f>
        <v>-26.162855476074554</v>
      </c>
      <c r="S19" s="9">
        <f ca="1">IF(OR(INDIRECT(CONCATENATE("'2018-06 (Д)'!F",TEXT(MATCH($C19,'2018-06 (Д)'!$C$2:$C$100,0)+1,0)))="Н/Д",INDIRECT(CONCATENATE("'2018-05 (Д)'!F",TEXT(MATCH($C19,'2018-05 (Д)'!$C$2:$C$100,0)+1,0)))="Н/Д",AND(INDIRECT(CONCATENATE("'2018-06 (Д)'!F",TEXT(MATCH($C19,'2018-06 (Д)'!$C$2:$C$100,0)+1,0)))="Н/Д",INDIRECT(CONCATENATE("'2018-05 (Д)'!F",TEXT(MATCH($C19,'2018-05 (Д)'!$C$2:$C$100,0)+1,0))))),"Н/Д",((INDIRECT(CONCATENATE("'2018-06 (Д)'!F",TEXT(MATCH($C19,'2018-06 (Д)'!$C$2:$C$100,0)+1,0)))-INDIRECT(CONCATENATE("'2018-05 (Д)'!F",TEXT(MATCH($C19,'2018-05 (Д)'!$C$2:$C$100,0)+1,0))))/INDIRECT(CONCATENATE("'2018-05 (Д)'!F",TEXT(MATCH($C19,'2018-05 (Д)'!$C$2:$C$100,0)+1,0))))*100)</f>
        <v>4.6316713348564926</v>
      </c>
      <c r="T19" s="9">
        <f ca="1">IF(OR(INDIRECT(CONCATENATE("'2018-07 (Д)'!F",TEXT(MATCH($C19,'2018-07 (Д)'!$C$2:$C$100,0)+1,0)))="Н/Д",INDIRECT(CONCATENATE("'2018-06 (Д)'!F",TEXT(MATCH($C19,'2018-06 (Д)'!$C$2:$C$100,0)+1,0)))="Н/Д",AND(INDIRECT(CONCATENATE("'2018-07 (Д)'!F",TEXT(MATCH($C19,'2018-07 (Д)'!$C$2:$C$100,0)+1,0)))="Н/Д",INDIRECT(CONCATENATE("'2018-06 (Д)'!F",TEXT(MATCH($C19,'2018-06 (Д)'!$C$2:$C$100,0)+1,0))))),"Н/Д",((INDIRECT(CONCATENATE("'2018-07 (Д)'!F",TEXT(MATCH($C19,'2018-07 (Д)'!$C$2:$C$100,0)+1,0)))-INDIRECT(CONCATENATE("'2018-06 (Д)'!F",TEXT(MATCH($C19,'2018-06 (Д)'!$C$2:$C$100,0)+1,0))))/INDIRECT(CONCATENATE("'2018-06 (Д)'!F",TEXT(MATCH($C19,'2018-06 (Д)'!$C$2:$C$100,0)+1,0))))*100)</f>
        <v>-32.58042700518844</v>
      </c>
      <c r="U19" s="9">
        <f ca="1">IF(OR(INDIRECT(CONCATENATE("'2018-08 (Д)'!F",TEXT(MATCH($C19,'2018-08 (Д)'!$C$2:$C$100,0)+1,0)))="Н/Д",INDIRECT(CONCATENATE("'2018-07 (Д)'!F",TEXT(MATCH($C19,'2018-07 (Д)'!$C$2:$C$100,0)+1,0)))="Н/Д",AND(INDIRECT(CONCATENATE("'2018-08 (Д)'!F",TEXT(MATCH($C19,'2018-08 (Д)'!$C$2:$C$100,0)+1,0)))="Н/Д",INDIRECT(CONCATENATE("'2018-07 (Д)'!F",TEXT(MATCH($C19,'2018-07 (Д)'!$C$2:$C$100,0)+1,0))))),"Н/Д",((INDIRECT(CONCATENATE("'2018-08 (Д)'!F",TEXT(MATCH($C19,'2018-08 (Д)'!$C$2:$C$100,0)+1,0)))-INDIRECT(CONCATENATE("'2018-07 (Д)'!F",TEXT(MATCH($C19,'2018-07 (Д)'!$C$2:$C$100,0)+1,0))))/INDIRECT(CONCATENATE("'2018-07 (Д)'!F",TEXT(MATCH($C19,'2018-07 (Д)'!$C$2:$C$100,0)+1,0))))*100)</f>
        <v>64.827029884033209</v>
      </c>
      <c r="V19" s="9">
        <f ca="1">IF(OR(INDIRECT(CONCATENATE("'2018-09 (Д)'!F",TEXT(MATCH($C19,'2018-09 (Д)'!$C$2:$C$100,0)+1,0)))="Н/Д",INDIRECT(CONCATENATE("'2018-08 (Д)'!F",TEXT(MATCH($C19,'2018-08 (Д)'!$C$2:$C$100,0)+1,0)))="Н/Д",AND(INDIRECT(CONCATENATE("'2018-09 (Д)'!F",TEXT(MATCH($C19,'2018-09 (Д)'!$C$2:$C$100,0)+1,0)))="Н/Д",INDIRECT(CONCATENATE("'2018-08 (Д)'!F",TEXT(MATCH($C19,'2018-08 (Д)'!$C$2:$C$100,0)+1,0))))),"Н/Д",((INDIRECT(CONCATENATE("'2018-09 (Д)'!F",TEXT(MATCH($C19,'2018-09 (Д)'!$C$2:$C$100,0)+1,0)))-INDIRECT(CONCATENATE("'2018-08 (Д)'!F",TEXT(MATCH($C19,'2018-08 (Д)'!$C$2:$C$100,0)+1,0))))/INDIRECT(CONCATENATE("'2018-08 (Д)'!F",TEXT(MATCH($C19,'2018-08 (Д)'!$C$2:$C$100,0)+1,0))))*100)</f>
        <v>-39.828274057702458</v>
      </c>
      <c r="W19" s="9">
        <f ca="1">IF(OR(INDIRECT(CONCATENATE("'2018-10 (Д)'!F",TEXT(MATCH($C19,'2018-10 (Д)'!$C$2:$C$100,0)+1,0)))="Н/Д",INDIRECT(CONCATENATE("'2018-09 (Д)'!F",TEXT(MATCH($C19,'2018-09 (Д)'!$C$2:$C$100,0)+1,0)))="Н/Д",AND(INDIRECT(CONCATENATE("'2018-10 (Д)'!F",TEXT(MATCH($C19,'2018-10 (Д)'!$C$2:$C$100,0)+1,0)))="Н/Д",INDIRECT(CONCATENATE("'2018-09 (Д)'!F",TEXT(MATCH($C19,'2018-09 (Д)'!$C$2:$C$100,0)+1,0))))),"Н/Д",((INDIRECT(CONCATENATE("'2018-10 (Д)'!F",TEXT(MATCH($C19,'2018-10 (Д)'!$C$2:$C$100,0)+1,0)))-INDIRECT(CONCATENATE("'2018-09 (Д)'!F",TEXT(MATCH($C19,'2018-09 (Д)'!$C$2:$C$100,0)+1,0))))/INDIRECT(CONCATENATE("'2018-09 (Д)'!F",TEXT(MATCH($C19,'2018-09 (Д)'!$C$2:$C$100,0)+1,0))))*100)</f>
        <v>-7.4988188437856387</v>
      </c>
      <c r="X19" s="9">
        <f ca="1">IF(OR(INDIRECT(CONCATENATE("'2018-11 (Д)'!F",TEXT(MATCH($C19,'2018-11 (Д)'!$C$2:$C$100,0)+1,0)))="Н/Д",INDIRECT(CONCATENATE("'2018-10 (Д)'!F",TEXT(MATCH($C19,'2018-10 (Д)'!$C$2:$C$100,0)+1,0)))="Н/Д",AND(INDIRECT(CONCATENATE("'2018-11 (Д)'!F",TEXT(MATCH($C19,'2018-11 (Д)'!$C$2:$C$100,0)+1,0)))="Н/Д",INDIRECT(CONCATENATE("'2018-10 (Д)'!F",TEXT(MATCH($C19,'2018-10 (Д)'!$C$2:$C$100,0)+1,0))))),"Н/Д",((INDIRECT(CONCATENATE("'2018-11 (Д)'!F",TEXT(MATCH($C19,'2018-11 (Д)'!$C$2:$C$100,0)+1,0)))-INDIRECT(CONCATENATE("'2018-10 (Д)'!F",TEXT(MATCH($C19,'2018-10 (Д)'!$C$2:$C$100,0)+1,0))))/INDIRECT(CONCATENATE("'2018-10 (Д)'!F",TEXT(MATCH($C19,'2018-10 (Д)'!$C$2:$C$100,0)+1,0))))*100)</f>
        <v>96.525247015266842</v>
      </c>
      <c r="Y19" s="9">
        <f ca="1">IF(OR(INDIRECT(CONCATENATE("'2018-12 (Д)'!F",TEXT(MATCH($C19,'2018-12 (Д)'!$C$2:$C$100,0)+1,0)))="Н/Д",INDIRECT(CONCATENATE("'2018-11 (Д)'!F",TEXT(MATCH($C19,'2018-11 (Д)'!$C$2:$C$100,0)+1,0)))="Н/Д",AND(INDIRECT(CONCATENATE("'2018-12 (Д)'!F",TEXT(MATCH($C19,'2018-12 (Д)'!$C$2:$C$100,0)+1,0)))="Н/Д",INDIRECT(CONCATENATE("'2018-11 (Д)'!F",TEXT(MATCH($C19,'2018-11 (Д)'!$C$2:$C$100,0)+1,0))))),"Н/Д",((INDIRECT(CONCATENATE("'2018-12 (Д)'!F",TEXT(MATCH($C19,'2018-12 (Д)'!$C$2:$C$100,0)+1,0)))-INDIRECT(CONCATENATE("'2018-11 (Д)'!F",TEXT(MATCH($C19,'2018-11 (Д)'!$C$2:$C$100,0)+1,0))))/INDIRECT(CONCATENATE("'2018-11 (Д)'!F",TEXT(MATCH($C19,'2018-11 (Д)'!$C$2:$C$100,0)+1,0))))*100)</f>
        <v>-32.291672313755591</v>
      </c>
      <c r="Z19" s="9"/>
      <c r="AA19" s="9">
        <f ca="1">IF(OR(INDIRECT(CONCATENATE("'2018-03 (Д)'!G",TEXT(MATCH($C19,'2018-03 (Д)'!$C$2:$C$100,0)+1,0)))="Н/Д",INDIRECT(CONCATENATE("'2018-02 (Д)'!G",TEXT(MATCH($C19,'2018-02 (Д)'!$C$2:$C$100,0)+1,0)))="Н/Д",AND(INDIRECT(CONCATENATE("'2018-03 (Д)'!G",TEXT(MATCH($C19,'2018-03 (Д)'!$C$2:$C$100,0)+1,0)))="Н/Д",INDIRECT(CONCATENATE("'2018-02 (Д)'!G",TEXT(MATCH($C19,'2018-02 (Д)'!$C$2:$C$100,0)+1,0))))),"Н/Д",((INDIRECT(CONCATENATE("'2018-03 (Д)'!G",TEXT(MATCH($C19,'2018-03 (Д)'!$C$2:$C$100,0)+1,0)))-INDIRECT(CONCATENATE("'2018-02 (Д)'!G",TEXT(MATCH($C19,'2018-02 (Д)'!$C$2:$C$100,0)+1,0))))/INDIRECT(CONCATENATE("'2018-02 (Д)'!G",TEXT(MATCH($C19,'2018-02 (Д)'!$C$2:$C$100,0)+1,0))))*100)</f>
        <v>31.76549310994719</v>
      </c>
      <c r="AB19" s="9">
        <f ca="1">IF(OR(INDIRECT(CONCATENATE("'2018-04 (Д)'!G",TEXT(MATCH($C19,'2018-04 (Д)'!$C$2:$C$100,0)+1,0)))="Н/Д",INDIRECT(CONCATENATE("'2018-03 (Д)'!G",TEXT(MATCH($C19,'2018-03 (Д)'!$C$2:$C$100,0)+1,0)))="Н/Д",AND(INDIRECT(CONCATENATE("'2018-04 (Д)'!G",TEXT(MATCH($C19,'2018-04 (Д)'!$C$2:$C$100,0)+1,0)))="Н/Д",INDIRECT(CONCATENATE("'2018-03 (Д)'!G",TEXT(MATCH($C19,'2018-03 (Д)'!$C$2:$C$100,0)+1,0))))),"Н/Д",((INDIRECT(CONCATENATE("'2018-04 (Д)'!G",TEXT(MATCH($C19,'2018-04 (Д)'!$C$2:$C$100,0)+1,0)))-INDIRECT(CONCATENATE("'2018-03 (Д)'!G",TEXT(MATCH($C19,'2018-03 (Д)'!$C$2:$C$100,0)+1,0))))/INDIRECT(CONCATENATE("'2018-03 (Д)'!G",TEXT(MATCH($C19,'2018-03 (Д)'!$C$2:$C$100,0)+1,0))))*100)</f>
        <v>490.36311820741707</v>
      </c>
      <c r="AC19" s="9">
        <f ca="1">IF(OR(INDIRECT(CONCATENATE("'2018-05 (Д)'!G",TEXT(MATCH($C19,'2018-05 (Д)'!$C$2:$C$100,0)+1,0)))="Н/Д",INDIRECT(CONCATENATE("'2018-04 (Д)'!G",TEXT(MATCH($C19,'2018-04 (Д)'!$C$2:$C$100,0)+1,0)))="Н/Д",AND(INDIRECT(CONCATENATE("'2018-05 (Д)'!G",TEXT(MATCH($C19,'2018-05 (Д)'!$C$2:$C$100,0)+1,0)))="Н/Д",INDIRECT(CONCATENATE("'2018-04 (Д)'!G",TEXT(MATCH($C19,'2018-04 (Д)'!$C$2:$C$100,0)+1,0))))),"Н/Д",((INDIRECT(CONCATENATE("'2018-05 (Д)'!G",TEXT(MATCH($C19,'2018-05 (Д)'!$C$2:$C$100,0)+1,0)))-INDIRECT(CONCATENATE("'2018-04 (Д)'!G",TEXT(MATCH($C19,'2018-04 (Д)'!$C$2:$C$100,0)+1,0))))/INDIRECT(CONCATENATE("'2018-04 (Д)'!G",TEXT(MATCH($C19,'2018-04 (Д)'!$C$2:$C$100,0)+1,0))))*100)</f>
        <v>-74.575780219538004</v>
      </c>
      <c r="AD19" s="9">
        <f ca="1">IF(OR(INDIRECT(CONCATENATE("'2018-06 (Д)'!G",TEXT(MATCH($C19,'2018-06 (Д)'!$C$2:$C$100,0)+1,0)))="Н/Д",INDIRECT(CONCATENATE("'2018-05 (Д)'!G",TEXT(MATCH($C19,'2018-05 (Д)'!$C$2:$C$100,0)+1,0)))="Н/Д",AND(INDIRECT(CONCATENATE("'2018-06 (Д)'!G",TEXT(MATCH($C19,'2018-06 (Д)'!$C$2:$C$100,0)+1,0)))="Н/Д",INDIRECT(CONCATENATE("'2018-05 (Д)'!G",TEXT(MATCH($C19,'2018-05 (Д)'!$C$2:$C$100,0)+1,0))))),"Н/Д",((INDIRECT(CONCATENATE("'2018-06 (Д)'!G",TEXT(MATCH($C19,'2018-06 (Д)'!$C$2:$C$100,0)+1,0)))-INDIRECT(CONCATENATE("'2018-05 (Д)'!G",TEXT(MATCH($C19,'2018-05 (Д)'!$C$2:$C$100,0)+1,0))))/INDIRECT(CONCATENATE("'2018-05 (Д)'!G",TEXT(MATCH($C19,'2018-05 (Д)'!$C$2:$C$100,0)+1,0))))*100)</f>
        <v>123.25745322137904</v>
      </c>
      <c r="AE19" s="9">
        <f ca="1">IF(OR(INDIRECT(CONCATENATE("'2018-07 (Д)'!G",TEXT(MATCH($C19,'2018-07 (Д)'!$C$2:$C$100,0)+1,0)))="Н/Д",INDIRECT(CONCATENATE("'2018-06 (Д)'!G",TEXT(MATCH($C19,'2018-06 (Д)'!$C$2:$C$100,0)+1,0)))="Н/Д",AND(INDIRECT(CONCATENATE("'2018-07 (Д)'!G",TEXT(MATCH($C19,'2018-07 (Д)'!$C$2:$C$100,0)+1,0)))="Н/Д",INDIRECT(CONCATENATE("'2018-06 (Д)'!G",TEXT(MATCH($C19,'2018-06 (Д)'!$C$2:$C$100,0)+1,0))))),"Н/Д",((INDIRECT(CONCATENATE("'2018-07 (Д)'!G",TEXT(MATCH($C19,'2018-07 (Д)'!$C$2:$C$100,0)+1,0)))-INDIRECT(CONCATENATE("'2018-06 (Д)'!G",TEXT(MATCH($C19,'2018-06 (Д)'!$C$2:$C$100,0)+1,0))))/INDIRECT(CONCATENATE("'2018-06 (Д)'!G",TEXT(MATCH($C19,'2018-06 (Д)'!$C$2:$C$100,0)+1,0))))*100)</f>
        <v>-39.399848369727835</v>
      </c>
      <c r="AF19" s="9">
        <f ca="1">IF(OR(INDIRECT(CONCATENATE("'2018-08 (Д)'!G",TEXT(MATCH($C19,'2018-08 (Д)'!$C$2:$C$100,0)+1,0)))="Н/Д",INDIRECT(CONCATENATE("'2018-07 (Д)'!G",TEXT(MATCH($C19,'2018-07 (Д)'!$C$2:$C$100,0)+1,0)))="Н/Д",AND(INDIRECT(CONCATENATE("'2018-08 (Д)'!G",TEXT(MATCH($C19,'2018-08 (Д)'!$C$2:$C$100,0)+1,0)))="Н/Д",INDIRECT(CONCATENATE("'2018-07 (Д)'!G",TEXT(MATCH($C19,'2018-07 (Д)'!$C$2:$C$100,0)+1,0))))),"Н/Д",((INDIRECT(CONCATENATE("'2018-08 (Д)'!G",TEXT(MATCH($C19,'2018-08 (Д)'!$C$2:$C$100,0)+1,0)))-INDIRECT(CONCATENATE("'2018-07 (Д)'!G",TEXT(MATCH($C19,'2018-07 (Д)'!$C$2:$C$100,0)+1,0))))/INDIRECT(CONCATENATE("'2018-07 (Д)'!G",TEXT(MATCH($C19,'2018-07 (Д)'!$C$2:$C$100,0)+1,0))))*100)</f>
        <v>21.869706021011005</v>
      </c>
      <c r="AG19" s="9">
        <f ca="1">IF(OR(INDIRECT(CONCATENATE("'2018-09 (Д)'!G",TEXT(MATCH($C19,'2018-09 (Д)'!$C$2:$C$100,0)+1,0)))="Н/Д",INDIRECT(CONCATENATE("'2018-08 (Д)'!G",TEXT(MATCH($C19,'2018-08 (Д)'!$C$2:$C$100,0)+1,0)))="Н/Д",AND(INDIRECT(CONCATENATE("'2018-09 (Д)'!G",TEXT(MATCH($C19,'2018-09 (Д)'!$C$2:$C$100,0)+1,0)))="Н/Д",INDIRECT(CONCATENATE("'2018-08 (Д)'!G",TEXT(MATCH($C19,'2018-08 (Д)'!$C$2:$C$100,0)+1,0))))),"Н/Д",((INDIRECT(CONCATENATE("'2018-09 (Д)'!G",TEXT(MATCH($C19,'2018-09 (Д)'!$C$2:$C$100,0)+1,0)))-INDIRECT(CONCATENATE("'2018-08 (Д)'!G",TEXT(MATCH($C19,'2018-08 (Д)'!$C$2:$C$100,0)+1,0))))/INDIRECT(CONCATENATE("'2018-08 (Д)'!G",TEXT(MATCH($C19,'2018-08 (Д)'!$C$2:$C$100,0)+1,0))))*100)</f>
        <v>-22.504615494161502</v>
      </c>
      <c r="AH19" s="9">
        <f ca="1">IF(OR(INDIRECT(CONCATENATE("'2018-10 (Д)'!G",TEXT(MATCH($C19,'2018-10 (Д)'!$C$2:$C$100,0)+1,0)))="Н/Д",INDIRECT(CONCATENATE("'2018-09 (Д)'!G",TEXT(MATCH($C19,'2018-09 (Д)'!$C$2:$C$100,0)+1,0)))="Н/Д",AND(INDIRECT(CONCATENATE("'2018-10 (Д)'!G",TEXT(MATCH($C19,'2018-10 (Д)'!$C$2:$C$100,0)+1,0)))="Н/Д",INDIRECT(CONCATENATE("'2018-09 (Д)'!G",TEXT(MATCH($C19,'2018-09 (Д)'!$C$2:$C$100,0)+1,0))))),"Н/Д",((INDIRECT(CONCATENATE("'2018-10 (Д)'!G",TEXT(MATCH($C19,'2018-10 (Д)'!$C$2:$C$100,0)+1,0)))-INDIRECT(CONCATENATE("'2018-09 (Д)'!G",TEXT(MATCH($C19,'2018-09 (Д)'!$C$2:$C$100,0)+1,0))))/INDIRECT(CONCATENATE("'2018-09 (Д)'!G",TEXT(MATCH($C19,'2018-09 (Д)'!$C$2:$C$100,0)+1,0))))*100)</f>
        <v>-20.716079731685273</v>
      </c>
      <c r="AI19" s="9">
        <f ca="1">IF(OR(INDIRECT(CONCATENATE("'2018-11 (Д)'!G",TEXT(MATCH($C19,'2018-11 (Д)'!$C$2:$C$100,0)+1,0)))="Н/Д",INDIRECT(CONCATENATE("'2018-10 (Д)'!G",TEXT(MATCH($C19,'2018-10 (Д)'!$C$2:$C$100,0)+1,0)))="Н/Д",AND(INDIRECT(CONCATENATE("'2018-11 (Д)'!G",TEXT(MATCH($C19,'2018-11 (Д)'!$C$2:$C$100,0)+1,0)))="Н/Д",INDIRECT(CONCATENATE("'2018-10 (Д)'!G",TEXT(MATCH($C19,'2018-10 (Д)'!$C$2:$C$100,0)+1,0))))),"Н/Д",((INDIRECT(CONCATENATE("'2018-11 (Д)'!G",TEXT(MATCH($C19,'2018-11 (Д)'!$C$2:$C$100,0)+1,0)))-INDIRECT(CONCATENATE("'2018-10 (Д)'!G",TEXT(MATCH($C19,'2018-10 (Д)'!$C$2:$C$100,0)+1,0))))/INDIRECT(CONCATENATE("'2018-10 (Д)'!G",TEXT(MATCH($C19,'2018-10 (Д)'!$C$2:$C$100,0)+1,0))))*100)</f>
        <v>105.6224403763273</v>
      </c>
      <c r="AJ19" s="9">
        <f ca="1">IF(OR(INDIRECT(CONCATENATE("'2018-12 (Д)'!G",TEXT(MATCH($C19,'2018-12 (Д)'!$C$2:$C$100,0)+1,0)))="Н/Д",INDIRECT(CONCATENATE("'2018-11 (Д)'!G",TEXT(MATCH($C19,'2018-11 (Д)'!$C$2:$C$100,0)+1,0)))="Н/Д",AND(INDIRECT(CONCATENATE("'2018-12 (Д)'!G",TEXT(MATCH($C19,'2018-12 (Д)'!$C$2:$C$100,0)+1,0)))="Н/Д",INDIRECT(CONCATENATE("'2018-11 (Д)'!G",TEXT(MATCH($C19,'2018-11 (Д)'!$C$2:$C$100,0)+1,0))))),"Н/Д",((INDIRECT(CONCATENATE("'2018-12 (Д)'!G",TEXT(MATCH($C19,'2018-12 (Д)'!$C$2:$C$100,0)+1,0)))-INDIRECT(CONCATENATE("'2018-11 (Д)'!G",TEXT(MATCH($C19,'2018-11 (Д)'!$C$2:$C$100,0)+1,0))))/INDIRECT(CONCATENATE("'2018-11 (Д)'!G",TEXT(MATCH($C19,'2018-11 (Д)'!$C$2:$C$100,0)+1,0))))*100)</f>
        <v>-27.960075504864673</v>
      </c>
      <c r="AK19" s="9"/>
      <c r="AL19" s="9">
        <f ca="1">IF(OR(INDIRECT(CONCATENATE("'2018-03 (Д)'!H",TEXT(MATCH($C19,'2018-03 (Д)'!$C$2:$C$100,0)+1,0)))="Н/Д",INDIRECT(CONCATENATE("'2018-02 (Д)'!H",TEXT(MATCH($C19,'2018-02 (Д)'!$C$2:$C$100,0)+1,0)))="Н/Д",AND(INDIRECT(CONCATENATE("'2018-03 (Д)'!H",TEXT(MATCH($C19,'2018-03 (Д)'!$C$2:$C$100,0)+1,0)))="Н/Д",INDIRECT(CONCATENATE("'2018-02 (Д)'!H",TEXT(MATCH($C19,'2018-02 (Д)'!$C$2:$C$100,0)+1,0))))),"Н/Д",((INDIRECT(CONCATENATE("'2018-03 (Д)'!H",TEXT(MATCH($C19,'2018-03 (Д)'!$C$2:$C$100,0)+1,0)))-INDIRECT(CONCATENATE("'2018-02 (Д)'!H",TEXT(MATCH($C19,'2018-02 (Д)'!$C$2:$C$100,0)+1,0))))/INDIRECT(CONCATENATE("'2018-02 (Д)'!H",TEXT(MATCH($C19,'2018-02 (Д)'!$C$2:$C$100,0)+1,0))))*100)</f>
        <v>39.646130910825789</v>
      </c>
      <c r="AM19" s="9">
        <f ca="1">IF(OR(INDIRECT(CONCATENATE("'2018-04 (Д)'!H",TEXT(MATCH($C19,'2018-04 (Д)'!$C$2:$C$100,0)+1,0)))="Н/Д",INDIRECT(CONCATENATE("'2018-03 (Д)'!H",TEXT(MATCH($C19,'2018-03 (Д)'!$C$2:$C$100,0)+1,0)))="Н/Д",AND(INDIRECT(CONCATENATE("'2018-04 (Д)'!H",TEXT(MATCH($C19,'2018-04 (Д)'!$C$2:$C$100,0)+1,0)))="Н/Д",INDIRECT(CONCATENATE("'2018-03 (Д)'!H",TEXT(MATCH($C19,'2018-03 (Д)'!$C$2:$C$100,0)+1,0))))),"Н/Д",((INDIRECT(CONCATENATE("'2018-04 (Д)'!H",TEXT(MATCH($C19,'2018-04 (Д)'!$C$2:$C$100,0)+1,0)))-INDIRECT(CONCATENATE("'2018-03 (Д)'!H",TEXT(MATCH($C19,'2018-03 (Д)'!$C$2:$C$100,0)+1,0))))/INDIRECT(CONCATENATE("'2018-03 (Д)'!H",TEXT(MATCH($C19,'2018-03 (Д)'!$C$2:$C$100,0)+1,0))))*100)</f>
        <v>-6.8613019199566496</v>
      </c>
      <c r="AN19" s="9">
        <f ca="1">IF(OR(INDIRECT(CONCATENATE("'2018-05 (Д)'!H",TEXT(MATCH($C19,'2018-05 (Д)'!$C$2:$C$100,0)+1,0)))="Н/Д",INDIRECT(CONCATENATE("'2018-04 (Д)'!H",TEXT(MATCH($C19,'2018-04 (Д)'!$C$2:$C$100,0)+1,0)))="Н/Д",AND(INDIRECT(CONCATENATE("'2018-05 (Д)'!H",TEXT(MATCH($C19,'2018-05 (Д)'!$C$2:$C$100,0)+1,0)))="Н/Д",INDIRECT(CONCATENATE("'2018-04 (Д)'!H",TEXT(MATCH($C19,'2018-04 (Д)'!$C$2:$C$100,0)+1,0))))),"Н/Д",((INDIRECT(CONCATENATE("'2018-05 (Д)'!H",TEXT(MATCH($C19,'2018-05 (Д)'!$C$2:$C$100,0)+1,0)))-INDIRECT(CONCATENATE("'2018-04 (Д)'!H",TEXT(MATCH($C19,'2018-04 (Д)'!$C$2:$C$100,0)+1,0))))/INDIRECT(CONCATENATE("'2018-04 (Д)'!H",TEXT(MATCH($C19,'2018-04 (Д)'!$C$2:$C$100,0)+1,0))))*100)</f>
        <v>2.4268778721969055</v>
      </c>
      <c r="AO19" s="9">
        <f ca="1">IF(OR(INDIRECT(CONCATENATE("'2018-06 (Д)'!H",TEXT(MATCH($C19,'2018-06 (Д)'!$C$2:$C$100,0)+1,0)))="Н/Д",INDIRECT(CONCATENATE("'2018-05 (Д)'!H",TEXT(MATCH($C19,'2018-05 (Д)'!$C$2:$C$100,0)+1,0)))="Н/Д",AND(INDIRECT(CONCATENATE("'2018-06 (Д)'!H",TEXT(MATCH($C19,'2018-06 (Д)'!$C$2:$C$100,0)+1,0)))="Н/Д",INDIRECT(CONCATENATE("'2018-05 (Д)'!H",TEXT(MATCH($C19,'2018-05 (Д)'!$C$2:$C$100,0)+1,0))))),"Н/Д",((INDIRECT(CONCATENATE("'2018-06 (Д)'!H",TEXT(MATCH($C19,'2018-06 (Д)'!$C$2:$C$100,0)+1,0)))-INDIRECT(CONCATENATE("'2018-05 (Д)'!H",TEXT(MATCH($C19,'2018-05 (Д)'!$C$2:$C$100,0)+1,0))))/INDIRECT(CONCATENATE("'2018-05 (Д)'!H",TEXT(MATCH($C19,'2018-05 (Д)'!$C$2:$C$100,0)+1,0))))*100)</f>
        <v>-9.8629080284198558</v>
      </c>
      <c r="AP19" s="9">
        <f ca="1">IF(OR(INDIRECT(CONCATENATE("'2018-07 (Д)'!H",TEXT(MATCH($C19,'2018-07 (Д)'!$C$2:$C$100,0)+1,0)))="Н/Д",INDIRECT(CONCATENATE("'2018-06 (Д)'!H",TEXT(MATCH($C19,'2018-06 (Д)'!$C$2:$C$100,0)+1,0)))="Н/Д",AND(INDIRECT(CONCATENATE("'2018-07 (Д)'!H",TEXT(MATCH($C19,'2018-07 (Д)'!$C$2:$C$100,0)+1,0)))="Н/Д",INDIRECT(CONCATENATE("'2018-06 (Д)'!H",TEXT(MATCH($C19,'2018-06 (Д)'!$C$2:$C$100,0)+1,0))))),"Н/Д",((INDIRECT(CONCATENATE("'2018-07 (Д)'!H",TEXT(MATCH($C19,'2018-07 (Д)'!$C$2:$C$100,0)+1,0)))-INDIRECT(CONCATENATE("'2018-06 (Д)'!H",TEXT(MATCH($C19,'2018-06 (Д)'!$C$2:$C$100,0)+1,0))))/INDIRECT(CONCATENATE("'2018-06 (Д)'!H",TEXT(MATCH($C19,'2018-06 (Д)'!$C$2:$C$100,0)+1,0))))*100)</f>
        <v>9.4528874790623227</v>
      </c>
      <c r="AQ19" s="9">
        <f ca="1">IF(OR(INDIRECT(CONCATENATE("'2018-08 (Д)'!H",TEXT(MATCH($C19,'2018-08 (Д)'!$C$2:$C$100,0)+1,0)))="Н/Д",INDIRECT(CONCATENATE("'2018-07 (Д)'!H",TEXT(MATCH($C19,'2018-07 (Д)'!$C$2:$C$100,0)+1,0)))="Н/Д",AND(INDIRECT(CONCATENATE("'2018-08 (Д)'!H",TEXT(MATCH($C19,'2018-08 (Д)'!$C$2:$C$100,0)+1,0)))="Н/Д",INDIRECT(CONCATENATE("'2018-07 (Д)'!H",TEXT(MATCH($C19,'2018-07 (Д)'!$C$2:$C$100,0)+1,0))))),"Н/Д",((INDIRECT(CONCATENATE("'2018-08 (Д)'!H",TEXT(MATCH($C19,'2018-08 (Д)'!$C$2:$C$100,0)+1,0)))-INDIRECT(CONCATENATE("'2018-07 (Д)'!H",TEXT(MATCH($C19,'2018-07 (Д)'!$C$2:$C$100,0)+1,0))))/INDIRECT(CONCATENATE("'2018-07 (Д)'!H",TEXT(MATCH($C19,'2018-07 (Д)'!$C$2:$C$100,0)+1,0))))*100)</f>
        <v>10.262454360104947</v>
      </c>
      <c r="AR19" s="9">
        <f ca="1">IF(OR(INDIRECT(CONCATENATE("'2018-09 (Д)'!H",TEXT(MATCH($C19,'2018-09 (Д)'!$C$2:$C$100,0)+1,0)))="Н/Д",INDIRECT(CONCATENATE("'2018-08 (Д)'!H",TEXT(MATCH($C19,'2018-08 (Д)'!$C$2:$C$100,0)+1,0)))="Н/Д",AND(INDIRECT(CONCATENATE("'2018-09 (Д)'!H",TEXT(MATCH($C19,'2018-09 (Д)'!$C$2:$C$100,0)+1,0)))="Н/Д",INDIRECT(CONCATENATE("'2018-08 (Д)'!H",TEXT(MATCH($C19,'2018-08 (Д)'!$C$2:$C$100,0)+1,0))))),"Н/Д",((INDIRECT(CONCATENATE("'2018-09 (Д)'!H",TEXT(MATCH($C19,'2018-09 (Д)'!$C$2:$C$100,0)+1,0)))-INDIRECT(CONCATENATE("'2018-08 (Д)'!H",TEXT(MATCH($C19,'2018-08 (Д)'!$C$2:$C$100,0)+1,0))))/INDIRECT(CONCATENATE("'2018-08 (Д)'!H",TEXT(MATCH($C19,'2018-08 (Д)'!$C$2:$C$100,0)+1,0))))*100)</f>
        <v>-12.774297501121474</v>
      </c>
      <c r="AS19" s="9">
        <f ca="1">IF(OR(INDIRECT(CONCATENATE("'2018-10 (Д)'!H",TEXT(MATCH($C19,'2018-10 (Д)'!$C$2:$C$100,0)+1,0)))="Н/Д",INDIRECT(CONCATENATE("'2018-09 (Д)'!H",TEXT(MATCH($C19,'2018-09 (Д)'!$C$2:$C$100,0)+1,0)))="Н/Д",AND(INDIRECT(CONCATENATE("'2018-10 (Д)'!H",TEXT(MATCH($C19,'2018-10 (Д)'!$C$2:$C$100,0)+1,0)))="Н/Д",INDIRECT(CONCATENATE("'2018-09 (Д)'!H",TEXT(MATCH($C19,'2018-09 (Д)'!$C$2:$C$100,0)+1,0))))),"Н/Д",((INDIRECT(CONCATENATE("'2018-10 (Д)'!H",TEXT(MATCH($C19,'2018-10 (Д)'!$C$2:$C$100,0)+1,0)))-INDIRECT(CONCATENATE("'2018-09 (Д)'!H",TEXT(MATCH($C19,'2018-09 (Д)'!$C$2:$C$100,0)+1,0))))/INDIRECT(CONCATENATE("'2018-09 (Д)'!H",TEXT(MATCH($C19,'2018-09 (Д)'!$C$2:$C$100,0)+1,0))))*100)</f>
        <v>-1.0567748990359496</v>
      </c>
      <c r="AT19" s="9">
        <f ca="1">IF(OR(INDIRECT(CONCATENATE("'2018-11 (Д)'!H",TEXT(MATCH($C19,'2018-11 (Д)'!$C$2:$C$100,0)+1,0)))="Н/Д",INDIRECT(CONCATENATE("'2018-10 (Д)'!H",TEXT(MATCH($C19,'2018-10 (Д)'!$C$2:$C$100,0)+1,0)))="Н/Д",AND(INDIRECT(CONCATENATE("'2018-11 (Д)'!H",TEXT(MATCH($C19,'2018-11 (Д)'!$C$2:$C$100,0)+1,0)))="Н/Д",INDIRECT(CONCATENATE("'2018-10 (Д)'!H",TEXT(MATCH($C19,'2018-10 (Д)'!$C$2:$C$100,0)+1,0))))),"Н/Д",((INDIRECT(CONCATENATE("'2018-11 (Д)'!H",TEXT(MATCH($C19,'2018-11 (Д)'!$C$2:$C$100,0)+1,0)))-INDIRECT(CONCATENATE("'2018-10 (Д)'!H",TEXT(MATCH($C19,'2018-10 (Д)'!$C$2:$C$100,0)+1,0))))/INDIRECT(CONCATENATE("'2018-10 (Д)'!H",TEXT(MATCH($C19,'2018-10 (Д)'!$C$2:$C$100,0)+1,0))))*100)</f>
        <v>11.886382447073785</v>
      </c>
      <c r="AU19" s="9">
        <f ca="1">IF(OR(INDIRECT(CONCATENATE("'2018-12 (Д)'!H",TEXT(MATCH($C19,'2018-12 (Д)'!$C$2:$C$100,0)+1,0)))="Н/Д",INDIRECT(CONCATENATE("'2018-11 (Д)'!H",TEXT(MATCH($C19,'2018-11 (Д)'!$C$2:$C$100,0)+1,0)))="Н/Д",AND(INDIRECT(CONCATENATE("'2018-12 (Д)'!H",TEXT(MATCH($C19,'2018-12 (Д)'!$C$2:$C$100,0)+1,0)))="Н/Д",INDIRECT(CONCATENATE("'2018-11 (Д)'!H",TEXT(MATCH($C19,'2018-11 (Д)'!$C$2:$C$100,0)+1,0))))),"Н/Д",((INDIRECT(CONCATENATE("'2018-12 (Д)'!H",TEXT(MATCH($C19,'2018-12 (Д)'!$C$2:$C$100,0)+1,0)))-INDIRECT(CONCATENATE("'2018-11 (Д)'!H",TEXT(MATCH($C19,'2018-11 (Д)'!$C$2:$C$100,0)+1,0))))/INDIRECT(CONCATENATE("'2018-11 (Д)'!H",TEXT(MATCH($C19,'2018-11 (Д)'!$C$2:$C$100,0)+1,0))))*100)</f>
        <v>2.3833586794570318</v>
      </c>
      <c r="AV19" s="9"/>
      <c r="AW19" s="9">
        <f ca="1">IF(OR(INDIRECT(CONCATENATE("'2018-03 (Д)'!I",TEXT(MATCH($C19,'2018-03 (Д)'!$C$2:$C$100,0)+1,0)))="Н/Д",INDIRECT(CONCATENATE("'2018-02 (Д)'!I",TEXT(MATCH($C19,'2018-02 (Д)'!$C$2:$C$100,0)+1,0)))="Н/Д",AND(INDIRECT(CONCATENATE("'2018-03 (Д)'!I",TEXT(MATCH($C19,'2018-03 (Д)'!$C$2:$C$100,0)+1,0)))="Н/Д",INDIRECT(CONCATENATE("'2018-02 (Д)'!I",TEXT(MATCH($C19,'2018-02 (Д)'!$C$2:$C$100,0)+1,0))))),"Н/Д",((INDIRECT(CONCATENATE("'2018-03 (Д)'!I",TEXT(MATCH($C19,'2018-03 (Д)'!$C$2:$C$100,0)+1,0)))-INDIRECT(CONCATENATE("'2018-02 (Д)'!I",TEXT(MATCH($C19,'2018-02 (Д)'!$C$2:$C$100,0)+1,0))))/INDIRECT(CONCATENATE("'2018-02 (Д)'!I",TEXT(MATCH($C19,'2018-02 (Д)'!$C$2:$C$100,0)+1,0))))*100)</f>
        <v>-53.706426828109997</v>
      </c>
      <c r="AX19" s="9">
        <f ca="1">IF(OR(INDIRECT(CONCATENATE("'2018-04 (Д)'!I",TEXT(MATCH($C19,'2018-04 (Д)'!$C$2:$C$100,0)+1,0)))="Н/Д",INDIRECT(CONCATENATE("'2018-03 (Д)'!I",TEXT(MATCH($C19,'2018-03 (Д)'!$C$2:$C$100,0)+1,0)))="Н/Д",AND(INDIRECT(CONCATENATE("'2018-04 (Д)'!I",TEXT(MATCH($C19,'2018-04 (Д)'!$C$2:$C$100,0)+1,0)))="Н/Д",INDIRECT(CONCATENATE("'2018-03 (Д)'!I",TEXT(MATCH($C19,'2018-03 (Д)'!$C$2:$C$100,0)+1,0))))),"Н/Д",((INDIRECT(CONCATENATE("'2018-04 (Д)'!I",TEXT(MATCH($C19,'2018-04 (Д)'!$C$2:$C$100,0)+1,0)))-INDIRECT(CONCATENATE("'2018-03 (Д)'!I",TEXT(MATCH($C19,'2018-03 (Д)'!$C$2:$C$100,0)+1,0))))/INDIRECT(CONCATENATE("'2018-03 (Д)'!I",TEXT(MATCH($C19,'2018-03 (Д)'!$C$2:$C$100,0)+1,0))))*100)</f>
        <v>182.32111291852752</v>
      </c>
      <c r="AY19" s="9">
        <f ca="1">IF(OR(INDIRECT(CONCATENATE("'2018-05 (Д)'!I",TEXT(MATCH($C19,'2018-05 (Д)'!$C$2:$C$100,0)+1,0)))="Н/Д",INDIRECT(CONCATENATE("'2018-04 (Д)'!I",TEXT(MATCH($C19,'2018-04 (Д)'!$C$2:$C$100,0)+1,0)))="Н/Д",AND(INDIRECT(CONCATENATE("'2018-05 (Д)'!I",TEXT(MATCH($C19,'2018-05 (Д)'!$C$2:$C$100,0)+1,0)))="Н/Д",INDIRECT(CONCATENATE("'2018-04 (Д)'!I",TEXT(MATCH($C19,'2018-04 (Д)'!$C$2:$C$100,0)+1,0))))),"Н/Д",((INDIRECT(CONCATENATE("'2018-05 (Д)'!I",TEXT(MATCH($C19,'2018-05 (Д)'!$C$2:$C$100,0)+1,0)))-INDIRECT(CONCATENATE("'2018-04 (Д)'!I",TEXT(MATCH($C19,'2018-04 (Д)'!$C$2:$C$100,0)+1,0))))/INDIRECT(CONCATENATE("'2018-04 (Д)'!I",TEXT(MATCH($C19,'2018-04 (Д)'!$C$2:$C$100,0)+1,0))))*100)</f>
        <v>-19.218802651153695</v>
      </c>
      <c r="AZ19" s="9">
        <f ca="1">IF(OR(INDIRECT(CONCATENATE("'2018-06 (Д)'!I",TEXT(MATCH($C19,'2018-06 (Д)'!$C$2:$C$100,0)+1,0)))="Н/Д",INDIRECT(CONCATENATE("'2018-05 (Д)'!I",TEXT(MATCH($C19,'2018-05 (Д)'!$C$2:$C$100,0)+1,0)))="Н/Д",AND(INDIRECT(CONCATENATE("'2018-06 (Д)'!I",TEXT(MATCH($C19,'2018-06 (Д)'!$C$2:$C$100,0)+1,0)))="Н/Д",INDIRECT(CONCATENATE("'2018-05 (Д)'!I",TEXT(MATCH($C19,'2018-05 (Д)'!$C$2:$C$100,0)+1,0))))),"Н/Д",((INDIRECT(CONCATENATE("'2018-06 (Д)'!I",TEXT(MATCH($C19,'2018-06 (Д)'!$C$2:$C$100,0)+1,0)))-INDIRECT(CONCATENATE("'2018-05 (Д)'!I",TEXT(MATCH($C19,'2018-05 (Д)'!$C$2:$C$100,0)+1,0))))/INDIRECT(CONCATENATE("'2018-05 (Д)'!I",TEXT(MATCH($C19,'2018-05 (Д)'!$C$2:$C$100,0)+1,0))))*100)</f>
        <v>-2.1239169464404197</v>
      </c>
      <c r="BA19" s="9">
        <f ca="1">IF(OR(INDIRECT(CONCATENATE("'2018-07 (Д)'!I",TEXT(MATCH($C19,'2018-07 (Д)'!$C$2:$C$100,0)+1,0)))="Н/Д",INDIRECT(CONCATENATE("'2018-06 (Д)'!I",TEXT(MATCH($C19,'2018-06 (Д)'!$C$2:$C$100,0)+1,0)))="Н/Д",AND(INDIRECT(CONCATENATE("'2018-07 (Д)'!I",TEXT(MATCH($C19,'2018-07 (Д)'!$C$2:$C$100,0)+1,0)))="Н/Д",INDIRECT(CONCATENATE("'2018-06 (Д)'!I",TEXT(MATCH($C19,'2018-06 (Д)'!$C$2:$C$100,0)+1,0))))),"Н/Д",((INDIRECT(CONCATENATE("'2018-07 (Д)'!I",TEXT(MATCH($C19,'2018-07 (Д)'!$C$2:$C$100,0)+1,0)))-INDIRECT(CONCATENATE("'2018-06 (Д)'!I",TEXT(MATCH($C19,'2018-06 (Д)'!$C$2:$C$100,0)+1,0))))/INDIRECT(CONCATENATE("'2018-06 (Д)'!I",TEXT(MATCH($C19,'2018-06 (Д)'!$C$2:$C$100,0)+1,0))))*100)</f>
        <v>-2.1673550438111762</v>
      </c>
      <c r="BB19" s="9">
        <f ca="1">IF(OR(INDIRECT(CONCATENATE("'2018-08 (Д)'!I",TEXT(MATCH($C19,'2018-08 (Д)'!$C$2:$C$100,0)+1,0)))="Н/Д",INDIRECT(CONCATENATE("'2018-07 (Д)'!I",TEXT(MATCH($C19,'2018-07 (Д)'!$C$2:$C$100,0)+1,0)))="Н/Д",AND(INDIRECT(CONCATENATE("'2018-08 (Д)'!I",TEXT(MATCH($C19,'2018-08 (Д)'!$C$2:$C$100,0)+1,0)))="Н/Д",INDIRECT(CONCATENATE("'2018-07 (Д)'!I",TEXT(MATCH($C19,'2018-07 (Д)'!$C$2:$C$100,0)+1,0))))),"Н/Д",((INDIRECT(CONCATENATE("'2018-08 (Д)'!I",TEXT(MATCH($C19,'2018-08 (Д)'!$C$2:$C$100,0)+1,0)))-INDIRECT(CONCATENATE("'2018-07 (Д)'!I",TEXT(MATCH($C19,'2018-07 (Д)'!$C$2:$C$100,0)+1,0))))/INDIRECT(CONCATENATE("'2018-07 (Д)'!I",TEXT(MATCH($C19,'2018-07 (Д)'!$C$2:$C$100,0)+1,0))))*100)</f>
        <v>14.521280878902399</v>
      </c>
      <c r="BC19" s="9">
        <f ca="1">IF(OR(INDIRECT(CONCATENATE("'2018-09 (Д)'!I",TEXT(MATCH($C19,'2018-09 (Д)'!$C$2:$C$100,0)+1,0)))="Н/Д",INDIRECT(CONCATENATE("'2018-08 (Д)'!I",TEXT(MATCH($C19,'2018-08 (Д)'!$C$2:$C$100,0)+1,0)))="Н/Д",AND(INDIRECT(CONCATENATE("'2018-09 (Д)'!I",TEXT(MATCH($C19,'2018-09 (Д)'!$C$2:$C$100,0)+1,0)))="Н/Д",INDIRECT(CONCATENATE("'2018-08 (Д)'!I",TEXT(MATCH($C19,'2018-08 (Д)'!$C$2:$C$100,0)+1,0))))),"Н/Д",((INDIRECT(CONCATENATE("'2018-09 (Д)'!I",TEXT(MATCH($C19,'2018-09 (Д)'!$C$2:$C$100,0)+1,0)))-INDIRECT(CONCATENATE("'2018-08 (Д)'!I",TEXT(MATCH($C19,'2018-08 (Д)'!$C$2:$C$100,0)+1,0))))/INDIRECT(CONCATENATE("'2018-08 (Д)'!I",TEXT(MATCH($C19,'2018-08 (Д)'!$C$2:$C$100,0)+1,0))))*100)</f>
        <v>-7.0631390131956326</v>
      </c>
      <c r="BD19" s="9">
        <f ca="1">IF(OR(INDIRECT(CONCATENATE("'2018-10 (Д)'!I",TEXT(MATCH($C19,'2018-10 (Д)'!$C$2:$C$100,0)+1,0)))="Н/Д",INDIRECT(CONCATENATE("'2018-09 (Д)'!I",TEXT(MATCH($C19,'2018-09 (Д)'!$C$2:$C$100,0)+1,0)))="Н/Д",AND(INDIRECT(CONCATENATE("'2018-10 (Д)'!I",TEXT(MATCH($C19,'2018-10 (Д)'!$C$2:$C$100,0)+1,0)))="Н/Д",INDIRECT(CONCATENATE("'2018-09 (Д)'!I",TEXT(MATCH($C19,'2018-09 (Д)'!$C$2:$C$100,0)+1,0))))),"Н/Д",((INDIRECT(CONCATENATE("'2018-10 (Д)'!I",TEXT(MATCH($C19,'2018-10 (Д)'!$C$2:$C$100,0)+1,0)))-INDIRECT(CONCATENATE("'2018-09 (Д)'!I",TEXT(MATCH($C19,'2018-09 (Д)'!$C$2:$C$100,0)+1,0))))/INDIRECT(CONCATENATE("'2018-09 (Д)'!I",TEXT(MATCH($C19,'2018-09 (Д)'!$C$2:$C$100,0)+1,0))))*100)</f>
        <v>10.130046794306875</v>
      </c>
      <c r="BE19" s="9">
        <f ca="1">IF(OR(INDIRECT(CONCATENATE("'2018-11 (Д)'!I",TEXT(MATCH($C19,'2018-11 (Д)'!$C$2:$C$100,0)+1,0)))="Н/Д",INDIRECT(CONCATENATE("'2018-10 (Д)'!I",TEXT(MATCH($C19,'2018-10 (Д)'!$C$2:$C$100,0)+1,0)))="Н/Д",AND(INDIRECT(CONCATENATE("'2018-11 (Д)'!I",TEXT(MATCH($C19,'2018-11 (Д)'!$C$2:$C$100,0)+1,0)))="Н/Д",INDIRECT(CONCATENATE("'2018-10 (Д)'!I",TEXT(MATCH($C19,'2018-10 (Д)'!$C$2:$C$100,0)+1,0))))),"Н/Д",((INDIRECT(CONCATENATE("'2018-11 (Д)'!I",TEXT(MATCH($C19,'2018-11 (Д)'!$C$2:$C$100,0)+1,0)))-INDIRECT(CONCATENATE("'2018-10 (Д)'!I",TEXT(MATCH($C19,'2018-10 (Д)'!$C$2:$C$100,0)+1,0))))/INDIRECT(CONCATENATE("'2018-10 (Д)'!I",TEXT(MATCH($C19,'2018-10 (Д)'!$C$2:$C$100,0)+1,0))))*100)</f>
        <v>-6.3100804625775924</v>
      </c>
      <c r="BF19" s="9">
        <f ca="1">IF(OR(INDIRECT(CONCATENATE("'2018-12 (Д)'!I",TEXT(MATCH($C19,'2018-12 (Д)'!$C$2:$C$100,0)+1,0)))="Н/Д",INDIRECT(CONCATENATE("'2018-11 (Д)'!I",TEXT(MATCH($C19,'2018-11 (Д)'!$C$2:$C$100,0)+1,0)))="Н/Д",AND(INDIRECT(CONCATENATE("'2018-12 (Д)'!I",TEXT(MATCH($C19,'2018-12 (Д)'!$C$2:$C$100,0)+1,0)))="Н/Д",INDIRECT(CONCATENATE("'2018-11 (Д)'!I",TEXT(MATCH($C19,'2018-11 (Д)'!$C$2:$C$100,0)+1,0))))),"Н/Д",((INDIRECT(CONCATENATE("'2018-12 (Д)'!I",TEXT(MATCH($C19,'2018-12 (Д)'!$C$2:$C$100,0)+1,0)))-INDIRECT(CONCATENATE("'2018-11 (Д)'!I",TEXT(MATCH($C19,'2018-11 (Д)'!$C$2:$C$100,0)+1,0))))/INDIRECT(CONCATENATE("'2018-11 (Д)'!I",TEXT(MATCH($C19,'2018-11 (Д)'!$C$2:$C$100,0)+1,0))))*100)</f>
        <v>4.5457731593896025</v>
      </c>
      <c r="BG19" s="9"/>
      <c r="BH19" s="9" t="str">
        <f ca="1">IF(OR(INDIRECT(CONCATENATE("'2018-03 (Д)'!J",TEXT(MATCH($C19,'2018-03 (Д)'!$C$2:$C$100,0)+1,0)))="Н/Д",INDIRECT(CONCATENATE("'2018-02 (Д)'!J",TEXT(MATCH($C19,'2018-02 (Д)'!$C$2:$C$100,0)+1,0)))="Н/Д",AND(INDIRECT(CONCATENATE("'2018-03 (Д)'!J",TEXT(MATCH($C19,'2018-03 (Д)'!$C$2:$C$100,0)+1,0)))="Н/Д",INDIRECT(CONCATENATE("'2018-02 (Д)'!J",TEXT(MATCH($C19,'2018-02 (Д)'!$C$2:$C$100,0)+1,0))))),"Н/Д",((INDIRECT(CONCATENATE("'2018-03 (Д)'!J",TEXT(MATCH($C19,'2018-03 (Д)'!$C$2:$C$100,0)+1,0)))-INDIRECT(CONCATENATE("'2018-02 (Д)'!J",TEXT(MATCH($C19,'2018-02 (Д)'!$C$2:$C$100,0)+1,0))))/INDIRECT(CONCATENATE("'2018-02 (Д)'!J",TEXT(MATCH($C19,'2018-02 (Д)'!$C$2:$C$100,0)+1,0))))*100)</f>
        <v>Н/Д</v>
      </c>
      <c r="BI19" s="9" t="str">
        <f ca="1">IF(OR(INDIRECT(CONCATENATE("'2018-04 (Д)'!J",TEXT(MATCH($C19,'2018-04 (Д)'!$C$2:$C$100,0)+1,0)))="Н/Д",INDIRECT(CONCATENATE("'2018-03 (Д)'!J",TEXT(MATCH($C19,'2018-03 (Д)'!$C$2:$C$100,0)+1,0)))="Н/Д",AND(INDIRECT(CONCATENATE("'2018-04 (Д)'!J",TEXT(MATCH($C19,'2018-04 (Д)'!$C$2:$C$100,0)+1,0)))="Н/Д",INDIRECT(CONCATENATE("'2018-03 (Д)'!J",TEXT(MATCH($C19,'2018-03 (Д)'!$C$2:$C$100,0)+1,0))))),"Н/Д",((INDIRECT(CONCATENATE("'2018-04 (Д)'!J",TEXT(MATCH($C19,'2018-04 (Д)'!$C$2:$C$100,0)+1,0)))-INDIRECT(CONCATENATE("'2018-03 (Д)'!J",TEXT(MATCH($C19,'2018-03 (Д)'!$C$2:$C$100,0)+1,0))))/INDIRECT(CONCATENATE("'2018-03 (Д)'!J",TEXT(MATCH($C19,'2018-03 (Д)'!$C$2:$C$100,0)+1,0))))*100)</f>
        <v>Н/Д</v>
      </c>
      <c r="BJ19" s="9" t="str">
        <f ca="1">IF(OR(INDIRECT(CONCATENATE("'2018-05 (Д)'!J",TEXT(MATCH($C19,'2018-05 (Д)'!$C$2:$C$100,0)+1,0)))="Н/Д",INDIRECT(CONCATENATE("'2018-04 (Д)'!J",TEXT(MATCH($C19,'2018-04 (Д)'!$C$2:$C$100,0)+1,0)))="Н/Д",AND(INDIRECT(CONCATENATE("'2018-05 (Д)'!J",TEXT(MATCH($C19,'2018-05 (Д)'!$C$2:$C$100,0)+1,0)))="Н/Д",INDIRECT(CONCATENATE("'2018-04 (Д)'!J",TEXT(MATCH($C19,'2018-04 (Д)'!$C$2:$C$100,0)+1,0))))),"Н/Д",((INDIRECT(CONCATENATE("'2018-05 (Д)'!J",TEXT(MATCH($C19,'2018-05 (Д)'!$C$2:$C$100,0)+1,0)))-INDIRECT(CONCATENATE("'2018-04 (Д)'!J",TEXT(MATCH($C19,'2018-04 (Д)'!$C$2:$C$100,0)+1,0))))/INDIRECT(CONCATENATE("'2018-04 (Д)'!J",TEXT(MATCH($C19,'2018-04 (Д)'!$C$2:$C$100,0)+1,0))))*100)</f>
        <v>Н/Д</v>
      </c>
      <c r="BK19" s="9" t="str">
        <f ca="1">IF(OR(INDIRECT(CONCATENATE("'2018-06 (Д)'!J",TEXT(MATCH($C19,'2018-06 (Д)'!$C$2:$C$100,0)+1,0)))="Н/Д",INDIRECT(CONCATENATE("'2018-05 (Д)'!J",TEXT(MATCH($C19,'2018-05 (Д)'!$C$2:$C$100,0)+1,0)))="Н/Д",AND(INDIRECT(CONCATENATE("'2018-06 (Д)'!J",TEXT(MATCH($C19,'2018-06 (Д)'!$C$2:$C$100,0)+1,0)))="Н/Д",INDIRECT(CONCATENATE("'2018-05 (Д)'!J",TEXT(MATCH($C19,'2018-05 (Д)'!$C$2:$C$100,0)+1,0))))),"Н/Д",((INDIRECT(CONCATENATE("'2018-06 (Д)'!J",TEXT(MATCH($C19,'2018-06 (Д)'!$C$2:$C$100,0)+1,0)))-INDIRECT(CONCATENATE("'2018-05 (Д)'!J",TEXT(MATCH($C19,'2018-05 (Д)'!$C$2:$C$100,0)+1,0))))/INDIRECT(CONCATENATE("'2018-05 (Д)'!J",TEXT(MATCH($C19,'2018-05 (Д)'!$C$2:$C$100,0)+1,0))))*100)</f>
        <v>Н/Д</v>
      </c>
      <c r="BL19" s="9" t="str">
        <f ca="1">IF(OR(INDIRECT(CONCATENATE("'2018-07 (Д)'!J",TEXT(MATCH($C19,'2018-07 (Д)'!$C$2:$C$100,0)+1,0)))="Н/Д",INDIRECT(CONCATENATE("'2018-06 (Д)'!J",TEXT(MATCH($C19,'2018-06 (Д)'!$C$2:$C$100,0)+1,0)))="Н/Д",AND(INDIRECT(CONCATENATE("'2018-07 (Д)'!J",TEXT(MATCH($C19,'2018-07 (Д)'!$C$2:$C$100,0)+1,0)))="Н/Д",INDIRECT(CONCATENATE("'2018-06 (Д)'!J",TEXT(MATCH($C19,'2018-06 (Д)'!$C$2:$C$100,0)+1,0))))),"Н/Д",((INDIRECT(CONCATENATE("'2018-07 (Д)'!J",TEXT(MATCH($C19,'2018-07 (Д)'!$C$2:$C$100,0)+1,0)))-INDIRECT(CONCATENATE("'2018-06 (Д)'!J",TEXT(MATCH($C19,'2018-06 (Д)'!$C$2:$C$100,0)+1,0))))/INDIRECT(CONCATENATE("'2018-06 (Д)'!J",TEXT(MATCH($C19,'2018-06 (Д)'!$C$2:$C$100,0)+1,0))))*100)</f>
        <v>Н/Д</v>
      </c>
      <c r="BM19" s="9" t="str">
        <f ca="1">IF(OR(INDIRECT(CONCATENATE("'2018-08 (Д)'!J",TEXT(MATCH($C19,'2018-08 (Д)'!$C$2:$C$100,0)+1,0)))="Н/Д",INDIRECT(CONCATENATE("'2018-07 (Д)'!J",TEXT(MATCH($C19,'2018-07 (Д)'!$C$2:$C$100,0)+1,0)))="Н/Д",AND(INDIRECT(CONCATENATE("'2018-08 (Д)'!J",TEXT(MATCH($C19,'2018-08 (Д)'!$C$2:$C$100,0)+1,0)))="Н/Д",INDIRECT(CONCATENATE("'2018-07 (Д)'!J",TEXT(MATCH($C19,'2018-07 (Д)'!$C$2:$C$100,0)+1,0))))),"Н/Д",((INDIRECT(CONCATENATE("'2018-08 (Д)'!J",TEXT(MATCH($C19,'2018-08 (Д)'!$C$2:$C$100,0)+1,0)))-INDIRECT(CONCATENATE("'2018-07 (Д)'!J",TEXT(MATCH($C19,'2018-07 (Д)'!$C$2:$C$100,0)+1,0))))/INDIRECT(CONCATENATE("'2018-07 (Д)'!J",TEXT(MATCH($C19,'2018-07 (Д)'!$C$2:$C$100,0)+1,0))))*100)</f>
        <v>Н/Д</v>
      </c>
      <c r="BN19" s="9" t="str">
        <f ca="1">IF(OR(INDIRECT(CONCATENATE("'2018-09 (Д)'!J",TEXT(MATCH($C19,'2018-09 (Д)'!$C$2:$C$100,0)+1,0)))="Н/Д",INDIRECT(CONCATENATE("'2018-08 (Д)'!J",TEXT(MATCH($C19,'2018-08 (Д)'!$C$2:$C$100,0)+1,0)))="Н/Д",AND(INDIRECT(CONCATENATE("'2018-09 (Д)'!J",TEXT(MATCH($C19,'2018-09 (Д)'!$C$2:$C$100,0)+1,0)))="Н/Д",INDIRECT(CONCATENATE("'2018-08 (Д)'!J",TEXT(MATCH($C19,'2018-08 (Д)'!$C$2:$C$100,0)+1,0))))),"Н/Д",((INDIRECT(CONCATENATE("'2018-09 (Д)'!J",TEXT(MATCH($C19,'2018-09 (Д)'!$C$2:$C$100,0)+1,0)))-INDIRECT(CONCATENATE("'2018-08 (Д)'!J",TEXT(MATCH($C19,'2018-08 (Д)'!$C$2:$C$100,0)+1,0))))/INDIRECT(CONCATENATE("'2018-08 (Д)'!J",TEXT(MATCH($C19,'2018-08 (Д)'!$C$2:$C$100,0)+1,0))))*100)</f>
        <v>Н/Д</v>
      </c>
      <c r="BO19" s="9" t="str">
        <f ca="1">IF(OR(INDIRECT(CONCATENATE("'2018-10 (Д)'!J",TEXT(MATCH($C19,'2018-10 (Д)'!$C$2:$C$100,0)+1,0)))="Н/Д",INDIRECT(CONCATENATE("'2018-09 (Д)'!J",TEXT(MATCH($C19,'2018-09 (Д)'!$C$2:$C$100,0)+1,0)))="Н/Д",AND(INDIRECT(CONCATENATE("'2018-10 (Д)'!J",TEXT(MATCH($C19,'2018-10 (Д)'!$C$2:$C$100,0)+1,0)))="Н/Д",INDIRECT(CONCATENATE("'2018-09 (Д)'!J",TEXT(MATCH($C19,'2018-09 (Д)'!$C$2:$C$100,0)+1,0))))),"Н/Д",((INDIRECT(CONCATENATE("'2018-10 (Д)'!J",TEXT(MATCH($C19,'2018-10 (Д)'!$C$2:$C$100,0)+1,0)))-INDIRECT(CONCATENATE("'2018-09 (Д)'!J",TEXT(MATCH($C19,'2018-09 (Д)'!$C$2:$C$100,0)+1,0))))/INDIRECT(CONCATENATE("'2018-09 (Д)'!J",TEXT(MATCH($C19,'2018-09 (Д)'!$C$2:$C$100,0)+1,0))))*100)</f>
        <v>Н/Д</v>
      </c>
      <c r="BP19" s="9" t="str">
        <f ca="1">IF(OR(INDIRECT(CONCATENATE("'2018-11 (Д)'!J",TEXT(MATCH($C19,'2018-11 (Д)'!$C$2:$C$100,0)+1,0)))="Н/Д",INDIRECT(CONCATENATE("'2018-10 (Д)'!J",TEXT(MATCH($C19,'2018-10 (Д)'!$C$2:$C$100,0)+1,0)))="Н/Д",AND(INDIRECT(CONCATENATE("'2018-11 (Д)'!J",TEXT(MATCH($C19,'2018-11 (Д)'!$C$2:$C$100,0)+1,0)))="Н/Д",INDIRECT(CONCATENATE("'2018-10 (Д)'!J",TEXT(MATCH($C19,'2018-10 (Д)'!$C$2:$C$100,0)+1,0))))),"Н/Д",((INDIRECT(CONCATENATE("'2018-11 (Д)'!J",TEXT(MATCH($C19,'2018-11 (Д)'!$C$2:$C$100,0)+1,0)))-INDIRECT(CONCATENATE("'2018-10 (Д)'!J",TEXT(MATCH($C19,'2018-10 (Д)'!$C$2:$C$100,0)+1,0))))/INDIRECT(CONCATENATE("'2018-10 (Д)'!J",TEXT(MATCH($C19,'2018-10 (Д)'!$C$2:$C$100,0)+1,0))))*100)</f>
        <v>Н/Д</v>
      </c>
      <c r="BQ19" s="9" t="str">
        <f ca="1">IF(OR(INDIRECT(CONCATENATE("'2018-12 (Д)'!J",TEXT(MATCH($C19,'2018-12 (Д)'!$C$2:$C$100,0)+1,0)))="Н/Д",INDIRECT(CONCATENATE("'2018-11 (Д)'!J",TEXT(MATCH($C19,'2018-11 (Д)'!$C$2:$C$100,0)+1,0)))="Н/Д",AND(INDIRECT(CONCATENATE("'2018-12 (Д)'!J",TEXT(MATCH($C19,'2018-12 (Д)'!$C$2:$C$100,0)+1,0)))="Н/Д",INDIRECT(CONCATENATE("'2018-11 (Д)'!J",TEXT(MATCH($C19,'2018-11 (Д)'!$C$2:$C$100,0)+1,0))))),"Н/Д",((INDIRECT(CONCATENATE("'2018-12 (Д)'!J",TEXT(MATCH($C19,'2018-12 (Д)'!$C$2:$C$100,0)+1,0)))-INDIRECT(CONCATENATE("'2018-11 (Д)'!J",TEXT(MATCH($C19,'2018-11 (Д)'!$C$2:$C$100,0)+1,0))))/INDIRECT(CONCATENATE("'2018-11 (Д)'!J",TEXT(MATCH($C19,'2018-11 (Д)'!$C$2:$C$100,0)+1,0))))*100)</f>
        <v>Н/Д</v>
      </c>
      <c r="BR19" s="9"/>
      <c r="BS19" s="9">
        <f ca="1">IF(OR(INDIRECT(CONCATENATE("'2018-03 (Д)'!K",TEXT(MATCH($C19,'2018-03 (Д)'!$C$2:$C$100,0)+1,0)))="Н/Д",INDIRECT(CONCATENATE("'2018-02 (Д)'!K",TEXT(MATCH($C19,'2018-02 (Д)'!$C$2:$C$100,0)+1,0)))="Н/Д",AND(INDIRECT(CONCATENATE("'2018-03 (Д)'!K",TEXT(MATCH($C19,'2018-03 (Д)'!$C$2:$C$100,0)+1,0)))="Н/Д",INDIRECT(CONCATENATE("'2018-02 (Д)'!K",TEXT(MATCH($C19,'2018-02 (Д)'!$C$2:$C$100,0)+1,0))))),"Н/Д",((INDIRECT(CONCATENATE("'2018-03 (Д)'!K",TEXT(MATCH($C19,'2018-03 (Д)'!$C$2:$C$100,0)+1,0)))-INDIRECT(CONCATENATE("'2018-02 (Д)'!K",TEXT(MATCH($C19,'2018-02 (Д)'!$C$2:$C$100,0)+1,0))))/INDIRECT(CONCATENATE("'2018-02 (Д)'!K",TEXT(MATCH($C19,'2018-02 (Д)'!$C$2:$C$100,0)+1,0))))*100)</f>
        <v>-40.477879687442268</v>
      </c>
      <c r="BT19" s="9">
        <f ca="1">IF(OR(INDIRECT(CONCATENATE("'2018-04 (Д)'!K",TEXT(MATCH($C19,'2018-04 (Д)'!$C$2:$C$100,0)+1,0)))="Н/Д",INDIRECT(CONCATENATE("'2018-03 (Д)'!K",TEXT(MATCH($C19,'2018-03 (Д)'!$C$2:$C$100,0)+1,0)))="Н/Д",AND(INDIRECT(CONCATENATE("'2018-04 (Д)'!K",TEXT(MATCH($C19,'2018-04 (Д)'!$C$2:$C$100,0)+1,0)))="Н/Д",INDIRECT(CONCATENATE("'2018-03 (Д)'!K",TEXT(MATCH($C19,'2018-03 (Д)'!$C$2:$C$100,0)+1,0))))),"Н/Д",((INDIRECT(CONCATENATE("'2018-04 (Д)'!K",TEXT(MATCH($C19,'2018-04 (Д)'!$C$2:$C$100,0)+1,0)))-INDIRECT(CONCATENATE("'2018-03 (Д)'!K",TEXT(MATCH($C19,'2018-03 (Д)'!$C$2:$C$100,0)+1,0))))/INDIRECT(CONCATENATE("'2018-03 (Д)'!K",TEXT(MATCH($C19,'2018-03 (Д)'!$C$2:$C$100,0)+1,0))))*100)</f>
        <v>168.65285582771858</v>
      </c>
      <c r="BU19" s="9">
        <f ca="1">IF(OR(INDIRECT(CONCATENATE("'2018-05 (Д)'!K",TEXT(MATCH($C19,'2018-05 (Д)'!$C$2:$C$100,0)+1,0)))="Н/Д",INDIRECT(CONCATENATE("'2018-04 (Д)'!K",TEXT(MATCH($C19,'2018-04 (Д)'!$C$2:$C$100,0)+1,0)))="Н/Д",AND(INDIRECT(CONCATENATE("'2018-05 (Д)'!K",TEXT(MATCH($C19,'2018-05 (Д)'!$C$2:$C$100,0)+1,0)))="Н/Д",INDIRECT(CONCATENATE("'2018-04 (Д)'!K",TEXT(MATCH($C19,'2018-04 (Д)'!$C$2:$C$100,0)+1,0))))),"Н/Д",((INDIRECT(CONCATENATE("'2018-05 (Д)'!K",TEXT(MATCH($C19,'2018-05 (Д)'!$C$2:$C$100,0)+1,0)))-INDIRECT(CONCATENATE("'2018-04 (Д)'!K",TEXT(MATCH($C19,'2018-04 (Д)'!$C$2:$C$100,0)+1,0))))/INDIRECT(CONCATENATE("'2018-04 (Д)'!K",TEXT(MATCH($C19,'2018-04 (Д)'!$C$2:$C$100,0)+1,0))))*100)</f>
        <v>183.31525296002934</v>
      </c>
      <c r="BV19" s="9">
        <f ca="1">IF(OR(INDIRECT(CONCATENATE("'2018-06 (Д)'!K",TEXT(MATCH($C19,'2018-06 (Д)'!$C$2:$C$100,0)+1,0)))="Н/Д",INDIRECT(CONCATENATE("'2018-05 (Д)'!K",TEXT(MATCH($C19,'2018-05 (Д)'!$C$2:$C$100,0)+1,0)))="Н/Д",AND(INDIRECT(CONCATENATE("'2018-06 (Д)'!K",TEXT(MATCH($C19,'2018-06 (Д)'!$C$2:$C$100,0)+1,0)))="Н/Д",INDIRECT(CONCATENATE("'2018-05 (Д)'!K",TEXT(MATCH($C19,'2018-05 (Д)'!$C$2:$C$100,0)+1,0))))),"Н/Д",((INDIRECT(CONCATENATE("'2018-06 (Д)'!K",TEXT(MATCH($C19,'2018-06 (Д)'!$C$2:$C$100,0)+1,0)))-INDIRECT(CONCATENATE("'2018-05 (Д)'!K",TEXT(MATCH($C19,'2018-05 (Д)'!$C$2:$C$100,0)+1,0))))/INDIRECT(CONCATENATE("'2018-05 (Д)'!K",TEXT(MATCH($C19,'2018-05 (Д)'!$C$2:$C$100,0)+1,0))))*100)</f>
        <v>-66.344792064455987</v>
      </c>
      <c r="BW19" s="9">
        <f ca="1">IF(OR(INDIRECT(CONCATENATE("'2018-07 (Д)'!K",TEXT(MATCH($C19,'2018-07 (Д)'!$C$2:$C$100,0)+1,0)))="Н/Д",INDIRECT(CONCATENATE("'2018-06 (Д)'!K",TEXT(MATCH($C19,'2018-06 (Д)'!$C$2:$C$100,0)+1,0)))="Н/Д",AND(INDIRECT(CONCATENATE("'2018-07 (Д)'!K",TEXT(MATCH($C19,'2018-07 (Д)'!$C$2:$C$100,0)+1,0)))="Н/Д",INDIRECT(CONCATENATE("'2018-06 (Д)'!K",TEXT(MATCH($C19,'2018-06 (Д)'!$C$2:$C$100,0)+1,0))))),"Н/Д",((INDIRECT(CONCATENATE("'2018-07 (Д)'!K",TEXT(MATCH($C19,'2018-07 (Д)'!$C$2:$C$100,0)+1,0)))-INDIRECT(CONCATENATE("'2018-06 (Д)'!K",TEXT(MATCH($C19,'2018-06 (Д)'!$C$2:$C$100,0)+1,0))))/INDIRECT(CONCATENATE("'2018-06 (Д)'!K",TEXT(MATCH($C19,'2018-06 (Д)'!$C$2:$C$100,0)+1,0))))*100)</f>
        <v>-58.695144917890133</v>
      </c>
      <c r="BX19" s="9">
        <f ca="1">IF(OR(INDIRECT(CONCATENATE("'2018-08 (Д)'!K",TEXT(MATCH($C19,'2018-08 (Д)'!$C$2:$C$100,0)+1,0)))="Н/Д",INDIRECT(CONCATENATE("'2018-07 (Д)'!K",TEXT(MATCH($C19,'2018-07 (Д)'!$C$2:$C$100,0)+1,0)))="Н/Д",AND(INDIRECT(CONCATENATE("'2018-08 (Д)'!K",TEXT(MATCH($C19,'2018-08 (Д)'!$C$2:$C$100,0)+1,0)))="Н/Д",INDIRECT(CONCATENATE("'2018-07 (Д)'!K",TEXT(MATCH($C19,'2018-07 (Д)'!$C$2:$C$100,0)+1,0))))),"Н/Д",((INDIRECT(CONCATENATE("'2018-08 (Д)'!K",TEXT(MATCH($C19,'2018-08 (Д)'!$C$2:$C$100,0)+1,0)))-INDIRECT(CONCATENATE("'2018-07 (Д)'!K",TEXT(MATCH($C19,'2018-07 (Д)'!$C$2:$C$100,0)+1,0))))/INDIRECT(CONCATENATE("'2018-07 (Д)'!K",TEXT(MATCH($C19,'2018-07 (Д)'!$C$2:$C$100,0)+1,0))))*100)</f>
        <v>383.65294572105029</v>
      </c>
      <c r="BY19" s="9">
        <f ca="1">IF(OR(INDIRECT(CONCATENATE("'2018-09 (Д)'!K",TEXT(MATCH($C19,'2018-09 (Д)'!$C$2:$C$100,0)+1,0)))="Н/Д",INDIRECT(CONCATENATE("'2018-08 (Д)'!K",TEXT(MATCH($C19,'2018-08 (Д)'!$C$2:$C$100,0)+1,0)))="Н/Д",AND(INDIRECT(CONCATENATE("'2018-09 (Д)'!K",TEXT(MATCH($C19,'2018-09 (Д)'!$C$2:$C$100,0)+1,0)))="Н/Д",INDIRECT(CONCATENATE("'2018-08 (Д)'!K",TEXT(MATCH($C19,'2018-08 (Д)'!$C$2:$C$100,0)+1,0))))),"Н/Д",((INDIRECT(CONCATENATE("'2018-09 (Д)'!K",TEXT(MATCH($C19,'2018-09 (Д)'!$C$2:$C$100,0)+1,0)))-INDIRECT(CONCATENATE("'2018-08 (Д)'!K",TEXT(MATCH($C19,'2018-08 (Д)'!$C$2:$C$100,0)+1,0))))/INDIRECT(CONCATENATE("'2018-08 (Д)'!K",TEXT(MATCH($C19,'2018-08 (Д)'!$C$2:$C$100,0)+1,0))))*100)</f>
        <v>-82.765372328316502</v>
      </c>
      <c r="BZ19" s="9">
        <f ca="1">IF(OR(INDIRECT(CONCATENATE("'2018-10 (Д)'!K",TEXT(MATCH($C19,'2018-10 (Д)'!$C$2:$C$100,0)+1,0)))="Н/Д",INDIRECT(CONCATENATE("'2018-09 (Д)'!K",TEXT(MATCH($C19,'2018-09 (Д)'!$C$2:$C$100,0)+1,0)))="Н/Д",AND(INDIRECT(CONCATENATE("'2018-10 (Д)'!K",TEXT(MATCH($C19,'2018-10 (Д)'!$C$2:$C$100,0)+1,0)))="Н/Д",INDIRECT(CONCATENATE("'2018-09 (Д)'!K",TEXT(MATCH($C19,'2018-09 (Д)'!$C$2:$C$100,0)+1,0))))),"Н/Д",((INDIRECT(CONCATENATE("'2018-10 (Д)'!K",TEXT(MATCH($C19,'2018-10 (Д)'!$C$2:$C$100,0)+1,0)))-INDIRECT(CONCATENATE("'2018-09 (Д)'!K",TEXT(MATCH($C19,'2018-09 (Д)'!$C$2:$C$100,0)+1,0))))/INDIRECT(CONCATENATE("'2018-09 (Д)'!K",TEXT(MATCH($C19,'2018-09 (Д)'!$C$2:$C$100,0)+1,0))))*100)</f>
        <v>-43.148246942968314</v>
      </c>
      <c r="CA19" s="9">
        <f ca="1">IF(OR(INDIRECT(CONCATENATE("'2018-11 (Д)'!K",TEXT(MATCH($C19,'2018-11 (Д)'!$C$2:$C$100,0)+1,0)))="Н/Д",INDIRECT(CONCATENATE("'2018-10 (Д)'!K",TEXT(MATCH($C19,'2018-10 (Д)'!$C$2:$C$100,0)+1,0)))="Н/Д",AND(INDIRECT(CONCATENATE("'2018-11 (Д)'!K",TEXT(MATCH($C19,'2018-11 (Д)'!$C$2:$C$100,0)+1,0)))="Н/Д",INDIRECT(CONCATENATE("'2018-10 (Д)'!K",TEXT(MATCH($C19,'2018-10 (Д)'!$C$2:$C$100,0)+1,0))))),"Н/Д",((INDIRECT(CONCATENATE("'2018-11 (Д)'!K",TEXT(MATCH($C19,'2018-11 (Д)'!$C$2:$C$100,0)+1,0)))-INDIRECT(CONCATENATE("'2018-10 (Д)'!K",TEXT(MATCH($C19,'2018-10 (Д)'!$C$2:$C$100,0)+1,0))))/INDIRECT(CONCATENATE("'2018-10 (Д)'!K",TEXT(MATCH($C19,'2018-10 (Д)'!$C$2:$C$100,0)+1,0))))*100)</f>
        <v>966.01720207462699</v>
      </c>
      <c r="CB19" s="9">
        <f ca="1">IF(OR(INDIRECT(CONCATENATE("'2018-12 (Д)'!K",TEXT(MATCH($C19,'2018-12 (Д)'!$C$2:$C$100,0)+1,0)))="Н/Д",INDIRECT(CONCATENATE("'2018-11 (Д)'!K",TEXT(MATCH($C19,'2018-11 (Д)'!$C$2:$C$100,0)+1,0)))="Н/Д",AND(INDIRECT(CONCATENATE("'2018-12 (Д)'!K",TEXT(MATCH($C19,'2018-12 (Д)'!$C$2:$C$100,0)+1,0)))="Н/Д",INDIRECT(CONCATENATE("'2018-11 (Д)'!K",TEXT(MATCH($C19,'2018-11 (Д)'!$C$2:$C$100,0)+1,0))))),"Н/Д",((INDIRECT(CONCATENATE("'2018-12 (Д)'!K",TEXT(MATCH($C19,'2018-12 (Д)'!$C$2:$C$100,0)+1,0)))-INDIRECT(CONCATENATE("'2018-11 (Д)'!K",TEXT(MATCH($C19,'2018-11 (Д)'!$C$2:$C$100,0)+1,0))))/INDIRECT(CONCATENATE("'2018-11 (Д)'!K",TEXT(MATCH($C19,'2018-11 (Д)'!$C$2:$C$100,0)+1,0))))*100)</f>
        <v>-84.482643339532444</v>
      </c>
      <c r="CC19" s="9"/>
      <c r="CD19" s="9">
        <f ca="1">IF(OR(INDIRECT(CONCATENATE("'2018-03 (Д)'!L",TEXT(MATCH($C19,'2018-03 (Д)'!$C$2:$C$100,0)+1,0)))="Н/Д",INDIRECT(CONCATENATE("'2018-02 (Д)'!L",TEXT(MATCH($C19,'2018-02 (Д)'!$C$2:$C$100,0)+1,0)))="Н/Д",AND(INDIRECT(CONCATENATE("'2018-03 (Д)'!L",TEXT(MATCH($C19,'2018-03 (Д)'!$C$2:$C$100,0)+1,0)))="Н/Д",INDIRECT(CONCATENATE("'2018-02 (Д)'!L",TEXT(MATCH($C19,'2018-02 (Д)'!$C$2:$C$100,0)+1,0))))),"Н/Д",((INDIRECT(CONCATENATE("'2018-03 (Д)'!L",TEXT(MATCH($C19,'2018-03 (Д)'!$C$2:$C$100,0)+1,0)))-INDIRECT(CONCATENATE("'2018-02 (Д)'!L",TEXT(MATCH($C19,'2018-02 (Д)'!$C$2:$C$100,0)+1,0))))/INDIRECT(CONCATENATE("'2018-02 (Д)'!L",TEXT(MATCH($C19,'2018-02 (Д)'!$C$2:$C$100,0)+1,0))))*100)</f>
        <v>-6.0375580167077034</v>
      </c>
      <c r="CE19" s="9">
        <f ca="1">IF(OR(INDIRECT(CONCATENATE("'2018-04 (Д)'!L",TEXT(MATCH($C19,'2018-04 (Д)'!$C$2:$C$100,0)+1,0)))="Н/Д",INDIRECT(CONCATENATE("'2018-03 (Д)'!L",TEXT(MATCH($C19,'2018-03 (Д)'!$C$2:$C$100,0)+1,0)))="Н/Д",AND(INDIRECT(CONCATENATE("'2018-04 (Д)'!L",TEXT(MATCH($C19,'2018-04 (Д)'!$C$2:$C$100,0)+1,0)))="Н/Д",INDIRECT(CONCATENATE("'2018-03 (Д)'!L",TEXT(MATCH($C19,'2018-03 (Д)'!$C$2:$C$100,0)+1,0))))),"Н/Д",((INDIRECT(CONCATENATE("'2018-04 (Д)'!L",TEXT(MATCH($C19,'2018-04 (Д)'!$C$2:$C$100,0)+1,0)))-INDIRECT(CONCATENATE("'2018-03 (Д)'!L",TEXT(MATCH($C19,'2018-03 (Д)'!$C$2:$C$100,0)+1,0))))/INDIRECT(CONCATENATE("'2018-03 (Д)'!L",TEXT(MATCH($C19,'2018-03 (Д)'!$C$2:$C$100,0)+1,0))))*100)</f>
        <v>130.97359025903253</v>
      </c>
      <c r="CF19" s="9">
        <f ca="1">IF(OR(INDIRECT(CONCATENATE("'2018-05 (Д)'!L",TEXT(MATCH($C19,'2018-05 (Д)'!$C$2:$C$100,0)+1,0)))="Н/Д",INDIRECT(CONCATENATE("'2018-04 (Д)'!L",TEXT(MATCH($C19,'2018-04 (Д)'!$C$2:$C$100,0)+1,0)))="Н/Д",AND(INDIRECT(CONCATENATE("'2018-05 (Д)'!L",TEXT(MATCH($C19,'2018-05 (Д)'!$C$2:$C$100,0)+1,0)))="Н/Д",INDIRECT(CONCATENATE("'2018-04 (Д)'!L",TEXT(MATCH($C19,'2018-04 (Д)'!$C$2:$C$100,0)+1,0))))),"Н/Д",((INDIRECT(CONCATENATE("'2018-05 (Д)'!L",TEXT(MATCH($C19,'2018-05 (Д)'!$C$2:$C$100,0)+1,0)))-INDIRECT(CONCATENATE("'2018-04 (Д)'!L",TEXT(MATCH($C19,'2018-04 (Д)'!$C$2:$C$100,0)+1,0))))/INDIRECT(CONCATENATE("'2018-04 (Д)'!L",TEXT(MATCH($C19,'2018-04 (Д)'!$C$2:$C$100,0)+1,0))))*100)</f>
        <v>176.63670260885357</v>
      </c>
      <c r="CG19" s="9">
        <f ca="1">IF(OR(INDIRECT(CONCATENATE("'2018-06 (Д)'!L",TEXT(MATCH($C19,'2018-06 (Д)'!$C$2:$C$100,0)+1,0)))="Н/Д",INDIRECT(CONCATENATE("'2018-05 (Д)'!L",TEXT(MATCH($C19,'2018-05 (Д)'!$C$2:$C$100,0)+1,0)))="Н/Д",AND(INDIRECT(CONCATENATE("'2018-06 (Д)'!L",TEXT(MATCH($C19,'2018-06 (Д)'!$C$2:$C$100,0)+1,0)))="Н/Д",INDIRECT(CONCATENATE("'2018-05 (Д)'!L",TEXT(MATCH($C19,'2018-05 (Д)'!$C$2:$C$100,0)+1,0))))),"Н/Д",((INDIRECT(CONCATENATE("'2018-06 (Д)'!L",TEXT(MATCH($C19,'2018-06 (Д)'!$C$2:$C$100,0)+1,0)))-INDIRECT(CONCATENATE("'2018-05 (Д)'!L",TEXT(MATCH($C19,'2018-05 (Д)'!$C$2:$C$100,0)+1,0))))/INDIRECT(CONCATENATE("'2018-05 (Д)'!L",TEXT(MATCH($C19,'2018-05 (Д)'!$C$2:$C$100,0)+1,0))))*100)</f>
        <v>-27.560833783545029</v>
      </c>
      <c r="CH19" s="9">
        <f ca="1">IF(OR(INDIRECT(CONCATENATE("'2018-07 (Д)'!L",TEXT(MATCH($C19,'2018-07 (Д)'!$C$2:$C$100,0)+1,0)))="Н/Д",INDIRECT(CONCATENATE("'2018-06 (Д)'!L",TEXT(MATCH($C19,'2018-06 (Д)'!$C$2:$C$100,0)+1,0)))="Н/Д",AND(INDIRECT(CONCATENATE("'2018-07 (Д)'!L",TEXT(MATCH($C19,'2018-07 (Д)'!$C$2:$C$100,0)+1,0)))="Н/Д",INDIRECT(CONCATENATE("'2018-06 (Д)'!L",TEXT(MATCH($C19,'2018-06 (Д)'!$C$2:$C$100,0)+1,0))))),"Н/Д",((INDIRECT(CONCATENATE("'2018-07 (Д)'!L",TEXT(MATCH($C19,'2018-07 (Д)'!$C$2:$C$100,0)+1,0)))-INDIRECT(CONCATENATE("'2018-06 (Д)'!L",TEXT(MATCH($C19,'2018-06 (Д)'!$C$2:$C$100,0)+1,0))))/INDIRECT(CONCATENATE("'2018-06 (Д)'!L",TEXT(MATCH($C19,'2018-06 (Д)'!$C$2:$C$100,0)+1,0))))*100)</f>
        <v>-92.489262534770404</v>
      </c>
      <c r="CI19" s="9">
        <f ca="1">IF(OR(INDIRECT(CONCATENATE("'2018-08 (Д)'!L",TEXT(MATCH($C19,'2018-08 (Д)'!$C$2:$C$100,0)+1,0)))="Н/Д",INDIRECT(CONCATENATE("'2018-07 (Д)'!L",TEXT(MATCH($C19,'2018-07 (Д)'!$C$2:$C$100,0)+1,0)))="Н/Д",AND(INDIRECT(CONCATENATE("'2018-08 (Д)'!L",TEXT(MATCH($C19,'2018-08 (Д)'!$C$2:$C$100,0)+1,0)))="Н/Д",INDIRECT(CONCATENATE("'2018-07 (Д)'!L",TEXT(MATCH($C19,'2018-07 (Д)'!$C$2:$C$100,0)+1,0))))),"Н/Д",((INDIRECT(CONCATENATE("'2018-08 (Д)'!L",TEXT(MATCH($C19,'2018-08 (Д)'!$C$2:$C$100,0)+1,0)))-INDIRECT(CONCATENATE("'2018-07 (Д)'!L",TEXT(MATCH($C19,'2018-07 (Д)'!$C$2:$C$100,0)+1,0))))/INDIRECT(CONCATENATE("'2018-07 (Д)'!L",TEXT(MATCH($C19,'2018-07 (Д)'!$C$2:$C$100,0)+1,0))))*100)</f>
        <v>2102.2916716833129</v>
      </c>
      <c r="CJ19" s="9">
        <f ca="1">IF(OR(INDIRECT(CONCATENATE("'2018-09 (Д)'!L",TEXT(MATCH($C19,'2018-09 (Д)'!$C$2:$C$100,0)+1,0)))="Н/Д",INDIRECT(CONCATENATE("'2018-08 (Д)'!L",TEXT(MATCH($C19,'2018-08 (Д)'!$C$2:$C$100,0)+1,0)))="Н/Д",AND(INDIRECT(CONCATENATE("'2018-09 (Д)'!L",TEXT(MATCH($C19,'2018-09 (Д)'!$C$2:$C$100,0)+1,0)))="Н/Д",INDIRECT(CONCATENATE("'2018-08 (Д)'!L",TEXT(MATCH($C19,'2018-08 (Д)'!$C$2:$C$100,0)+1,0))))),"Н/Д",((INDIRECT(CONCATENATE("'2018-09 (Д)'!L",TEXT(MATCH($C19,'2018-09 (Д)'!$C$2:$C$100,0)+1,0)))-INDIRECT(CONCATENATE("'2018-08 (Д)'!L",TEXT(MATCH($C19,'2018-08 (Д)'!$C$2:$C$100,0)+1,0))))/INDIRECT(CONCATENATE("'2018-08 (Д)'!L",TEXT(MATCH($C19,'2018-08 (Д)'!$C$2:$C$100,0)+1,0))))*100)</f>
        <v>-83.252379321775081</v>
      </c>
      <c r="CK19" s="9">
        <f ca="1">IF(OR(INDIRECT(CONCATENATE("'2018-10 (Д)'!L",TEXT(MATCH($C19,'2018-10 (Д)'!$C$2:$C$100,0)+1,0)))="Н/Д",INDIRECT(CONCATENATE("'2018-09 (Д)'!L",TEXT(MATCH($C19,'2018-09 (Д)'!$C$2:$C$100,0)+1,0)))="Н/Д",AND(INDIRECT(CONCATENATE("'2018-10 (Д)'!L",TEXT(MATCH($C19,'2018-10 (Д)'!$C$2:$C$100,0)+1,0)))="Н/Д",INDIRECT(CONCATENATE("'2018-09 (Д)'!L",TEXT(MATCH($C19,'2018-09 (Д)'!$C$2:$C$100,0)+1,0))))),"Н/Д",((INDIRECT(CONCATENATE("'2018-10 (Д)'!L",TEXT(MATCH($C19,'2018-10 (Д)'!$C$2:$C$100,0)+1,0)))-INDIRECT(CONCATENATE("'2018-09 (Д)'!L",TEXT(MATCH($C19,'2018-09 (Д)'!$C$2:$C$100,0)+1,0))))/INDIRECT(CONCATENATE("'2018-09 (Д)'!L",TEXT(MATCH($C19,'2018-09 (Д)'!$C$2:$C$100,0)+1,0))))*100)</f>
        <v>-20.504383450772707</v>
      </c>
      <c r="CL19" s="9">
        <f ca="1">IF(OR(INDIRECT(CONCATENATE("'2018-11 (Д)'!L",TEXT(MATCH($C19,'2018-11 (Д)'!$C$2:$C$100,0)+1,0)))="Н/Д",INDIRECT(CONCATENATE("'2018-10 (Д)'!L",TEXT(MATCH($C19,'2018-10 (Д)'!$C$2:$C$100,0)+1,0)))="Н/Д",AND(INDIRECT(CONCATENATE("'2018-11 (Д)'!L",TEXT(MATCH($C19,'2018-11 (Д)'!$C$2:$C$100,0)+1,0)))="Н/Д",INDIRECT(CONCATENATE("'2018-10 (Д)'!L",TEXT(MATCH($C19,'2018-10 (Д)'!$C$2:$C$100,0)+1,0))))),"Н/Д",((INDIRECT(CONCATENATE("'2018-11 (Д)'!L",TEXT(MATCH($C19,'2018-11 (Д)'!$C$2:$C$100,0)+1,0)))-INDIRECT(CONCATENATE("'2018-10 (Д)'!L",TEXT(MATCH($C19,'2018-10 (Д)'!$C$2:$C$100,0)+1,0))))/INDIRECT(CONCATENATE("'2018-10 (Д)'!L",TEXT(MATCH($C19,'2018-10 (Д)'!$C$2:$C$100,0)+1,0))))*100)</f>
        <v>694.47124642097685</v>
      </c>
      <c r="CM19" s="9">
        <f ca="1">IF(OR(INDIRECT(CONCATENATE("'2018-12 (Д)'!L",TEXT(MATCH($C19,'2018-12 (Д)'!$C$2:$C$100,0)+1,0)))="Н/Д",INDIRECT(CONCATENATE("'2018-11 (Д)'!L",TEXT(MATCH($C19,'2018-11 (Д)'!$C$2:$C$100,0)+1,0)))="Н/Д",AND(INDIRECT(CONCATENATE("'2018-12 (Д)'!L",TEXT(MATCH($C19,'2018-12 (Д)'!$C$2:$C$100,0)+1,0)))="Н/Д",INDIRECT(CONCATENATE("'2018-11 (Д)'!L",TEXT(MATCH($C19,'2018-11 (Д)'!$C$2:$C$100,0)+1,0))))),"Н/Д",((INDIRECT(CONCATENATE("'2018-12 (Д)'!L",TEXT(MATCH($C19,'2018-12 (Д)'!$C$2:$C$100,0)+1,0)))-INDIRECT(CONCATENATE("'2018-11 (Д)'!L",TEXT(MATCH($C19,'2018-11 (Д)'!$C$2:$C$100,0)+1,0))))/INDIRECT(CONCATENATE("'2018-11 (Д)'!L",TEXT(MATCH($C19,'2018-11 (Д)'!$C$2:$C$100,0)+1,0))))*100)</f>
        <v>-69.185481314619935</v>
      </c>
      <c r="CN19" s="9"/>
      <c r="CO19" s="9">
        <f ca="1">IF(OR(INDIRECT(CONCATENATE("'2018-03 (Д)'!M",TEXT(MATCH($C19,'2018-03 (Д)'!$C$2:$C$100,0)+1,0)))="Н/Д",INDIRECT(CONCATENATE("'2018-02 (Д)'!M",TEXT(MATCH($C19,'2018-02 (Д)'!$C$2:$C$100,0)+1,0)))="Н/Д",AND(INDIRECT(CONCATENATE("'2018-03 (Д)'!M",TEXT(MATCH($C19,'2018-03 (Д)'!$C$2:$C$100,0)+1,0)))="Н/Д",INDIRECT(CONCATENATE("'2018-02 (Д)'!M",TEXT(MATCH($C19,'2018-02 (Д)'!$C$2:$C$100,0)+1,0))))),"Н/Д",((INDIRECT(CONCATENATE("'2018-03 (Д)'!M",TEXT(MATCH($C19,'2018-03 (Д)'!$C$2:$C$100,0)+1,0)))-INDIRECT(CONCATENATE("'2018-02 (Д)'!M",TEXT(MATCH($C19,'2018-02 (Д)'!$C$2:$C$100,0)+1,0))))/INDIRECT(CONCATENATE("'2018-02 (Д)'!M",TEXT(MATCH($C19,'2018-02 (Д)'!$C$2:$C$100,0)+1,0))))*100)</f>
        <v>44.349165704344337</v>
      </c>
      <c r="CP19" s="9">
        <f ca="1">IF(OR(INDIRECT(CONCATENATE("'2018-04 (Д)'!M",TEXT(MATCH($C19,'2018-04 (Д)'!$C$2:$C$100,0)+1,0)))="Н/Д",INDIRECT(CONCATENATE("'2018-03 (Д)'!M",TEXT(MATCH($C19,'2018-03 (Д)'!$C$2:$C$100,0)+1,0)))="Н/Д",AND(INDIRECT(CONCATENATE("'2018-04 (Д)'!M",TEXT(MATCH($C19,'2018-04 (Д)'!$C$2:$C$100,0)+1,0)))="Н/Д",INDIRECT(CONCATENATE("'2018-03 (Д)'!M",TEXT(MATCH($C19,'2018-03 (Д)'!$C$2:$C$100,0)+1,0))))),"Н/Д",((INDIRECT(CONCATENATE("'2018-04 (Д)'!M",TEXT(MATCH($C19,'2018-04 (Д)'!$C$2:$C$100,0)+1,0)))-INDIRECT(CONCATENATE("'2018-03 (Д)'!M",TEXT(MATCH($C19,'2018-03 (Д)'!$C$2:$C$100,0)+1,0))))/INDIRECT(CONCATENATE("'2018-03 (Д)'!M",TEXT(MATCH($C19,'2018-03 (Д)'!$C$2:$C$100,0)+1,0))))*100)</f>
        <v>-33.68216579997199</v>
      </c>
      <c r="CQ19" s="9">
        <f ca="1">IF(OR(INDIRECT(CONCATENATE("'2018-05 (Д)'!M",TEXT(MATCH($C19,'2018-05 (Д)'!$C$2:$C$100,0)+1,0)))="Н/Д",INDIRECT(CONCATENATE("'2018-04 (Д)'!M",TEXT(MATCH($C19,'2018-04 (Д)'!$C$2:$C$100,0)+1,0)))="Н/Д",AND(INDIRECT(CONCATENATE("'2018-05 (Д)'!M",TEXT(MATCH($C19,'2018-05 (Д)'!$C$2:$C$100,0)+1,0)))="Н/Д",INDIRECT(CONCATENATE("'2018-04 (Д)'!M",TEXT(MATCH($C19,'2018-04 (Д)'!$C$2:$C$100,0)+1,0))))),"Н/Д",((INDIRECT(CONCATENATE("'2018-05 (Д)'!M",TEXT(MATCH($C19,'2018-05 (Д)'!$C$2:$C$100,0)+1,0)))-INDIRECT(CONCATENATE("'2018-04 (Д)'!M",TEXT(MATCH($C19,'2018-04 (Д)'!$C$2:$C$100,0)+1,0))))/INDIRECT(CONCATENATE("'2018-04 (Д)'!M",TEXT(MATCH($C19,'2018-04 (Д)'!$C$2:$C$100,0)+1,0))))*100)</f>
        <v>-32.194071840409698</v>
      </c>
      <c r="CR19" s="9">
        <f ca="1">IF(OR(INDIRECT(CONCATENATE("'2018-06 (Д)'!M",TEXT(MATCH($C19,'2018-06 (Д)'!$C$2:$C$100,0)+1,0)))="Н/Д",INDIRECT(CONCATENATE("'2018-05 (Д)'!M",TEXT(MATCH($C19,'2018-05 (Д)'!$C$2:$C$100,0)+1,0)))="Н/Д",AND(INDIRECT(CONCATENATE("'2018-06 (Д)'!M",TEXT(MATCH($C19,'2018-06 (Д)'!$C$2:$C$100,0)+1,0)))="Н/Д",INDIRECT(CONCATENATE("'2018-05 (Д)'!M",TEXT(MATCH($C19,'2018-05 (Д)'!$C$2:$C$100,0)+1,0))))),"Н/Д",((INDIRECT(CONCATENATE("'2018-06 (Д)'!M",TEXT(MATCH($C19,'2018-06 (Д)'!$C$2:$C$100,0)+1,0)))-INDIRECT(CONCATENATE("'2018-05 (Д)'!M",TEXT(MATCH($C19,'2018-05 (Д)'!$C$2:$C$100,0)+1,0))))/INDIRECT(CONCATENATE("'2018-05 (Д)'!M",TEXT(MATCH($C19,'2018-05 (Д)'!$C$2:$C$100,0)+1,0))))*100)</f>
        <v>50.607949421753226</v>
      </c>
      <c r="CS19" s="9">
        <f ca="1">IF(OR(INDIRECT(CONCATENATE("'2018-07 (Д)'!M",TEXT(MATCH($C19,'2018-07 (Д)'!$C$2:$C$100,0)+1,0)))="Н/Д",INDIRECT(CONCATENATE("'2018-06 (Д)'!M",TEXT(MATCH($C19,'2018-06 (Д)'!$C$2:$C$100,0)+1,0)))="Н/Д",AND(INDIRECT(CONCATENATE("'2018-07 (Д)'!M",TEXT(MATCH($C19,'2018-07 (Д)'!$C$2:$C$100,0)+1,0)))="Н/Д",INDIRECT(CONCATENATE("'2018-06 (Д)'!M",TEXT(MATCH($C19,'2018-06 (Д)'!$C$2:$C$100,0)+1,0))))),"Н/Д",((INDIRECT(CONCATENATE("'2018-07 (Д)'!M",TEXT(MATCH($C19,'2018-07 (Д)'!$C$2:$C$100,0)+1,0)))-INDIRECT(CONCATENATE("'2018-06 (Д)'!M",TEXT(MATCH($C19,'2018-06 (Д)'!$C$2:$C$100,0)+1,0))))/INDIRECT(CONCATENATE("'2018-06 (Д)'!M",TEXT(MATCH($C19,'2018-06 (Д)'!$C$2:$C$100,0)+1,0))))*100)</f>
        <v>14.132194276641016</v>
      </c>
      <c r="CT19" s="9">
        <f ca="1">IF(OR(INDIRECT(CONCATENATE("'2018-08 (Д)'!M",TEXT(MATCH($C19,'2018-08 (Д)'!$C$2:$C$100,0)+1,0)))="Н/Д",INDIRECT(CONCATENATE("'2018-07 (Д)'!M",TEXT(MATCH($C19,'2018-07 (Д)'!$C$2:$C$100,0)+1,0)))="Н/Д",AND(INDIRECT(CONCATENATE("'2018-08 (Д)'!M",TEXT(MATCH($C19,'2018-08 (Д)'!$C$2:$C$100,0)+1,0)))="Н/Д",INDIRECT(CONCATENATE("'2018-07 (Д)'!M",TEXT(MATCH($C19,'2018-07 (Д)'!$C$2:$C$100,0)+1,0))))),"Н/Д",((INDIRECT(CONCATENATE("'2018-08 (Д)'!M",TEXT(MATCH($C19,'2018-08 (Д)'!$C$2:$C$100,0)+1,0)))-INDIRECT(CONCATENATE("'2018-07 (Д)'!M",TEXT(MATCH($C19,'2018-07 (Д)'!$C$2:$C$100,0)+1,0))))/INDIRECT(CONCATENATE("'2018-07 (Д)'!M",TEXT(MATCH($C19,'2018-07 (Д)'!$C$2:$C$100,0)+1,0))))*100)</f>
        <v>-28.800545476721396</v>
      </c>
      <c r="CU19" s="9">
        <f ca="1">IF(OR(INDIRECT(CONCATENATE("'2018-09 (Д)'!M",TEXT(MATCH($C19,'2018-09 (Д)'!$C$2:$C$100,0)+1,0)))="Н/Д",INDIRECT(CONCATENATE("'2018-08 (Д)'!M",TEXT(MATCH($C19,'2018-08 (Д)'!$C$2:$C$100,0)+1,0)))="Н/Д",AND(INDIRECT(CONCATENATE("'2018-09 (Д)'!M",TEXT(MATCH($C19,'2018-09 (Д)'!$C$2:$C$100,0)+1,0)))="Н/Д",INDIRECT(CONCATENATE("'2018-08 (Д)'!M",TEXT(MATCH($C19,'2018-08 (Д)'!$C$2:$C$100,0)+1,0))))),"Н/Д",((INDIRECT(CONCATENATE("'2018-09 (Д)'!M",TEXT(MATCH($C19,'2018-09 (Д)'!$C$2:$C$100,0)+1,0)))-INDIRECT(CONCATENATE("'2018-08 (Д)'!M",TEXT(MATCH($C19,'2018-08 (Д)'!$C$2:$C$100,0)+1,0))))/INDIRECT(CONCATENATE("'2018-08 (Д)'!M",TEXT(MATCH($C19,'2018-08 (Д)'!$C$2:$C$100,0)+1,0))))*100)</f>
        <v>152.63860151318261</v>
      </c>
      <c r="CV19" s="9">
        <f ca="1">IF(OR(INDIRECT(CONCATENATE("'2018-10 (Д)'!M",TEXT(MATCH($C19,'2018-10 (Д)'!$C$2:$C$100,0)+1,0)))="Н/Д",INDIRECT(CONCATENATE("'2018-09 (Д)'!M",TEXT(MATCH($C19,'2018-09 (Д)'!$C$2:$C$100,0)+1,0)))="Н/Д",AND(INDIRECT(CONCATENATE("'2018-10 (Д)'!M",TEXT(MATCH($C19,'2018-10 (Д)'!$C$2:$C$100,0)+1,0)))="Н/Д",INDIRECT(CONCATENATE("'2018-09 (Д)'!M",TEXT(MATCH($C19,'2018-09 (Д)'!$C$2:$C$100,0)+1,0))))),"Н/Д",((INDIRECT(CONCATENATE("'2018-10 (Д)'!M",TEXT(MATCH($C19,'2018-10 (Д)'!$C$2:$C$100,0)+1,0)))-INDIRECT(CONCATENATE("'2018-09 (Д)'!M",TEXT(MATCH($C19,'2018-09 (Д)'!$C$2:$C$100,0)+1,0))))/INDIRECT(CONCATENATE("'2018-09 (Д)'!M",TEXT(MATCH($C19,'2018-09 (Д)'!$C$2:$C$100,0)+1,0))))*100)</f>
        <v>-23.134956189690016</v>
      </c>
      <c r="CW19" s="9">
        <f ca="1">IF(OR(INDIRECT(CONCATENATE("'2018-11 (Д)'!M",TEXT(MATCH($C19,'2018-11 (Д)'!$C$2:$C$100,0)+1,0)))="Н/Д",INDIRECT(CONCATENATE("'2018-10 (Д)'!M",TEXT(MATCH($C19,'2018-10 (Д)'!$C$2:$C$100,0)+1,0)))="Н/Д",AND(INDIRECT(CONCATENATE("'2018-11 (Д)'!M",TEXT(MATCH($C19,'2018-11 (Д)'!$C$2:$C$100,0)+1,0)))="Н/Д",INDIRECT(CONCATENATE("'2018-10 (Д)'!M",TEXT(MATCH($C19,'2018-10 (Д)'!$C$2:$C$100,0)+1,0))))),"Н/Д",((INDIRECT(CONCATENATE("'2018-11 (Д)'!M",TEXT(MATCH($C19,'2018-11 (Д)'!$C$2:$C$100,0)+1,0)))-INDIRECT(CONCATENATE("'2018-10 (Д)'!M",TEXT(MATCH($C19,'2018-10 (Д)'!$C$2:$C$100,0)+1,0))))/INDIRECT(CONCATENATE("'2018-10 (Д)'!M",TEXT(MATCH($C19,'2018-10 (Д)'!$C$2:$C$100,0)+1,0))))*100)</f>
        <v>7.2397804144732003</v>
      </c>
      <c r="CX19" s="9">
        <f ca="1">IF(OR(INDIRECT(CONCATENATE("'2018-12 (Д)'!M",TEXT(MATCH($C19,'2018-12 (Д)'!$C$2:$C$100,0)+1,0)))="Н/Д",INDIRECT(CONCATENATE("'2018-11 (Д)'!M",TEXT(MATCH($C19,'2018-11 (Д)'!$C$2:$C$100,0)+1,0)))="Н/Д",AND(INDIRECT(CONCATENATE("'2018-12 (Д)'!M",TEXT(MATCH($C19,'2018-12 (Д)'!$C$2:$C$100,0)+1,0)))="Н/Д",INDIRECT(CONCATENATE("'2018-11 (Д)'!M",TEXT(MATCH($C19,'2018-11 (Д)'!$C$2:$C$100,0)+1,0))))),"Н/Д",((INDIRECT(CONCATENATE("'2018-12 (Д)'!M",TEXT(MATCH($C19,'2018-12 (Д)'!$C$2:$C$100,0)+1,0)))-INDIRECT(CONCATENATE("'2018-11 (Д)'!M",TEXT(MATCH($C19,'2018-11 (Д)'!$C$2:$C$100,0)+1,0))))/INDIRECT(CONCATENATE("'2018-11 (Д)'!M",TEXT(MATCH($C19,'2018-11 (Д)'!$C$2:$C$100,0)+1,0))))*100)</f>
        <v>-27.197131167486017</v>
      </c>
      <c r="CY19" s="9"/>
      <c r="CZ19" s="9">
        <f ca="1">IF(OR(INDIRECT(CONCATENATE("'2018-03 (Д)'!N",TEXT(MATCH($C19,'2018-03 (Д)'!$C$2:$C$100,0)+1,0)))="Н/Д",INDIRECT(CONCATENATE("'2018-02 (Д)'!N",TEXT(MATCH($C19,'2018-02 (Д)'!$C$2:$C$100,0)+1,0)))="Н/Д",AND(INDIRECT(CONCATENATE("'2018-03 (Д)'!N",TEXT(MATCH($C19,'2018-03 (Д)'!$C$2:$C$100,0)+1,0)))="Н/Д",INDIRECT(CONCATENATE("'2018-02 (Д)'!N",TEXT(MATCH($C19,'2018-02 (Д)'!$C$2:$C$100,0)+1,0))))),"Н/Д",((INDIRECT(CONCATENATE("'2018-03 (Д)'!N",TEXT(MATCH($C19,'2018-03 (Д)'!$C$2:$C$100,0)+1,0)))-INDIRECT(CONCATENATE("'2018-02 (Д)'!N",TEXT(MATCH($C19,'2018-02 (Д)'!$C$2:$C$100,0)+1,0))))/INDIRECT(CONCATENATE("'2018-02 (Д)'!N",TEXT(MATCH($C19,'2018-02 (Д)'!$C$2:$C$100,0)+1,0))))*100)</f>
        <v>142.16778699444865</v>
      </c>
      <c r="DA19" s="9">
        <f ca="1">IF(OR(INDIRECT(CONCATENATE("'2018-04 (Д)'!N",TEXT(MATCH($C19,'2018-04 (Д)'!$C$2:$C$100,0)+1,0)))="Н/Д",INDIRECT(CONCATENATE("'2018-03 (Д)'!N",TEXT(MATCH($C19,'2018-03 (Д)'!$C$2:$C$100,0)+1,0)))="Н/Д",AND(INDIRECT(CONCATENATE("'2018-04 (Д)'!N",TEXT(MATCH($C19,'2018-04 (Д)'!$C$2:$C$100,0)+1,0)))="Н/Д",INDIRECT(CONCATENATE("'2018-03 (Д)'!N",TEXT(MATCH($C19,'2018-03 (Д)'!$C$2:$C$100,0)+1,0))))),"Н/Д",((INDIRECT(CONCATENATE("'2018-04 (Д)'!N",TEXT(MATCH($C19,'2018-04 (Д)'!$C$2:$C$100,0)+1,0)))-INDIRECT(CONCATENATE("'2018-03 (Д)'!N",TEXT(MATCH($C19,'2018-03 (Д)'!$C$2:$C$100,0)+1,0))))/INDIRECT(CONCATENATE("'2018-03 (Д)'!N",TEXT(MATCH($C19,'2018-03 (Д)'!$C$2:$C$100,0)+1,0))))*100)</f>
        <v>64.753890614034958</v>
      </c>
      <c r="DB19" s="9">
        <f ca="1">IF(OR(INDIRECT(CONCATENATE("'2018-05 (Д)'!N",TEXT(MATCH($C19,'2018-05 (Д)'!$C$2:$C$100,0)+1,0)))="Н/Д",INDIRECT(CONCATENATE("'2018-04 (Д)'!N",TEXT(MATCH($C19,'2018-04 (Д)'!$C$2:$C$100,0)+1,0)))="Н/Д",AND(INDIRECT(CONCATENATE("'2018-05 (Д)'!N",TEXT(MATCH($C19,'2018-05 (Д)'!$C$2:$C$100,0)+1,0)))="Н/Д",INDIRECT(CONCATENATE("'2018-04 (Д)'!N",TEXT(MATCH($C19,'2018-04 (Д)'!$C$2:$C$100,0)+1,0))))),"Н/Д",((INDIRECT(CONCATENATE("'2018-05 (Д)'!N",TEXT(MATCH($C19,'2018-05 (Д)'!$C$2:$C$100,0)+1,0)))-INDIRECT(CONCATENATE("'2018-04 (Д)'!N",TEXT(MATCH($C19,'2018-04 (Д)'!$C$2:$C$100,0)+1,0))))/INDIRECT(CONCATENATE("'2018-04 (Д)'!N",TEXT(MATCH($C19,'2018-04 (Д)'!$C$2:$C$100,0)+1,0))))*100)</f>
        <v>40.7045793987933</v>
      </c>
      <c r="DC19" s="9">
        <f ca="1">IF(OR(INDIRECT(CONCATENATE("'2018-06 (Д)'!N",TEXT(MATCH($C19,'2018-06 (Д)'!$C$2:$C$100,0)+1,0)))="Н/Д",INDIRECT(CONCATENATE("'2018-05 (Д)'!N",TEXT(MATCH($C19,'2018-05 (Д)'!$C$2:$C$100,0)+1,0)))="Н/Д",AND(INDIRECT(CONCATENATE("'2018-06 (Д)'!N",TEXT(MATCH($C19,'2018-06 (Д)'!$C$2:$C$100,0)+1,0)))="Н/Д",INDIRECT(CONCATENATE("'2018-05 (Д)'!N",TEXT(MATCH($C19,'2018-05 (Д)'!$C$2:$C$100,0)+1,0))))),"Н/Д",((INDIRECT(CONCATENATE("'2018-06 (Д)'!N",TEXT(MATCH($C19,'2018-06 (Д)'!$C$2:$C$100,0)+1,0)))-INDIRECT(CONCATENATE("'2018-05 (Д)'!N",TEXT(MATCH($C19,'2018-05 (Д)'!$C$2:$C$100,0)+1,0))))/INDIRECT(CONCATENATE("'2018-05 (Д)'!N",TEXT(MATCH($C19,'2018-05 (Д)'!$C$2:$C$100,0)+1,0))))*100)</f>
        <v>28.150190234359602</v>
      </c>
      <c r="DD19" s="9">
        <f ca="1">IF(OR(INDIRECT(CONCATENATE("'2018-07 (Д)'!N",TEXT(MATCH($C19,'2018-07 (Д)'!$C$2:$C$100,0)+1,0)))="Н/Д",INDIRECT(CONCATENATE("'2018-06 (Д)'!N",TEXT(MATCH($C19,'2018-06 (Д)'!$C$2:$C$100,0)+1,0)))="Н/Д",AND(INDIRECT(CONCATENATE("'2018-07 (Д)'!N",TEXT(MATCH($C19,'2018-07 (Д)'!$C$2:$C$100,0)+1,0)))="Н/Д",INDIRECT(CONCATENATE("'2018-06 (Д)'!N",TEXT(MATCH($C19,'2018-06 (Д)'!$C$2:$C$100,0)+1,0))))),"Н/Д",((INDIRECT(CONCATENATE("'2018-07 (Д)'!N",TEXT(MATCH($C19,'2018-07 (Д)'!$C$2:$C$100,0)+1,0)))-INDIRECT(CONCATENATE("'2018-06 (Д)'!N",TEXT(MATCH($C19,'2018-06 (Д)'!$C$2:$C$100,0)+1,0))))/INDIRECT(CONCATENATE("'2018-06 (Д)'!N",TEXT(MATCH($C19,'2018-06 (Д)'!$C$2:$C$100,0)+1,0))))*100)</f>
        <v>22.538802459899383</v>
      </c>
      <c r="DE19" s="9">
        <f ca="1">IF(OR(INDIRECT(CONCATENATE("'2018-08 (Д)'!N",TEXT(MATCH($C19,'2018-08 (Д)'!$C$2:$C$100,0)+1,0)))="Н/Д",INDIRECT(CONCATENATE("'2018-07 (Д)'!N",TEXT(MATCH($C19,'2018-07 (Д)'!$C$2:$C$100,0)+1,0)))="Н/Д",AND(INDIRECT(CONCATENATE("'2018-08 (Д)'!N",TEXT(MATCH($C19,'2018-08 (Д)'!$C$2:$C$100,0)+1,0)))="Н/Д",INDIRECT(CONCATENATE("'2018-07 (Д)'!N",TEXT(MATCH($C19,'2018-07 (Д)'!$C$2:$C$100,0)+1,0))))),"Н/Д",((INDIRECT(CONCATENATE("'2018-08 (Д)'!N",TEXT(MATCH($C19,'2018-08 (Д)'!$C$2:$C$100,0)+1,0)))-INDIRECT(CONCATENATE("'2018-07 (Д)'!N",TEXT(MATCH($C19,'2018-07 (Д)'!$C$2:$C$100,0)+1,0))))/INDIRECT(CONCATENATE("'2018-07 (Д)'!N",TEXT(MATCH($C19,'2018-07 (Д)'!$C$2:$C$100,0)+1,0))))*100)</f>
        <v>16.702563468425492</v>
      </c>
      <c r="DF19" s="9">
        <f ca="1">IF(OR(INDIRECT(CONCATENATE("'2018-09 (Д)'!N",TEXT(MATCH($C19,'2018-09 (Д)'!$C$2:$C$100,0)+1,0)))="Н/Д",INDIRECT(CONCATENATE("'2018-08 (Д)'!N",TEXT(MATCH($C19,'2018-08 (Д)'!$C$2:$C$100,0)+1,0)))="Н/Д",AND(INDIRECT(CONCATENATE("'2018-09 (Д)'!N",TEXT(MATCH($C19,'2018-09 (Д)'!$C$2:$C$100,0)+1,0)))="Н/Д",INDIRECT(CONCATENATE("'2018-08 (Д)'!N",TEXT(MATCH($C19,'2018-08 (Д)'!$C$2:$C$100,0)+1,0))))),"Н/Д",((INDIRECT(CONCATENATE("'2018-09 (Д)'!N",TEXT(MATCH($C19,'2018-09 (Д)'!$C$2:$C$100,0)+1,0)))-INDIRECT(CONCATENATE("'2018-08 (Д)'!N",TEXT(MATCH($C19,'2018-08 (Д)'!$C$2:$C$100,0)+1,0))))/INDIRECT(CONCATENATE("'2018-08 (Д)'!N",TEXT(MATCH($C19,'2018-08 (Д)'!$C$2:$C$100,0)+1,0))))*100)</f>
        <v>15.186903074775589</v>
      </c>
      <c r="DG19" s="9">
        <f ca="1">IF(OR(INDIRECT(CONCATENATE("'2018-10 (Д)'!N",TEXT(MATCH($C19,'2018-10 (Д)'!$C$2:$C$100,0)+1,0)))="Н/Д",INDIRECT(CONCATENATE("'2018-09 (Д)'!N",TEXT(MATCH($C19,'2018-09 (Д)'!$C$2:$C$100,0)+1,0)))="Н/Д",AND(INDIRECT(CONCATENATE("'2018-10 (Д)'!N",TEXT(MATCH($C19,'2018-10 (Д)'!$C$2:$C$100,0)+1,0)))="Н/Д",INDIRECT(CONCATENATE("'2018-09 (Д)'!N",TEXT(MATCH($C19,'2018-09 (Д)'!$C$2:$C$100,0)+1,0))))),"Н/Д",((INDIRECT(CONCATENATE("'2018-10 (Д)'!N",TEXT(MATCH($C19,'2018-10 (Д)'!$C$2:$C$100,0)+1,0)))-INDIRECT(CONCATENATE("'2018-09 (Д)'!N",TEXT(MATCH($C19,'2018-09 (Д)'!$C$2:$C$100,0)+1,0))))/INDIRECT(CONCATENATE("'2018-09 (Д)'!N",TEXT(MATCH($C19,'2018-09 (Д)'!$C$2:$C$100,0)+1,0))))*100)</f>
        <v>11.031178588996104</v>
      </c>
      <c r="DH19" s="9">
        <f ca="1">IF(OR(INDIRECT(CONCATENATE("'2018-11 (Д)'!N",TEXT(MATCH($C19,'2018-11 (Д)'!$C$2:$C$100,0)+1,0)))="Н/Д",INDIRECT(CONCATENATE("'2018-10 (Д)'!N",TEXT(MATCH($C19,'2018-10 (Д)'!$C$2:$C$100,0)+1,0)))="Н/Д",AND(INDIRECT(CONCATENATE("'2018-11 (Д)'!N",TEXT(MATCH($C19,'2018-11 (Д)'!$C$2:$C$100,0)+1,0)))="Н/Д",INDIRECT(CONCATENATE("'2018-10 (Д)'!N",TEXT(MATCH($C19,'2018-10 (Д)'!$C$2:$C$100,0)+1,0))))),"Н/Д",((INDIRECT(CONCATENATE("'2018-11 (Д)'!N",TEXT(MATCH($C19,'2018-11 (Д)'!$C$2:$C$100,0)+1,0)))-INDIRECT(CONCATENATE("'2018-10 (Д)'!N",TEXT(MATCH($C19,'2018-10 (Д)'!$C$2:$C$100,0)+1,0))))/INDIRECT(CONCATENATE("'2018-10 (Д)'!N",TEXT(MATCH($C19,'2018-10 (Д)'!$C$2:$C$100,0)+1,0))))*100)</f>
        <v>11.28208552744619</v>
      </c>
      <c r="DI19" s="9">
        <f ca="1">IF(OR(INDIRECT(CONCATENATE("'2018-12 (Д)'!N",TEXT(MATCH($C19,'2018-12 (Д)'!$C$2:$C$100,0)+1,0)))="Н/Д",INDIRECT(CONCATENATE("'2018-11 (Д)'!N",TEXT(MATCH($C19,'2018-11 (Д)'!$C$2:$C$100,0)+1,0)))="Н/Д",AND(INDIRECT(CONCATENATE("'2018-12 (Д)'!N",TEXT(MATCH($C19,'2018-12 (Д)'!$C$2:$C$100,0)+1,0)))="Н/Д",INDIRECT(CONCATENATE("'2018-11 (Д)'!N",TEXT(MATCH($C19,'2018-11 (Д)'!$C$2:$C$100,0)+1,0))))),"Н/Д",((INDIRECT(CONCATENATE("'2018-12 (Д)'!N",TEXT(MATCH($C19,'2018-12 (Д)'!$C$2:$C$100,0)+1,0)))-INDIRECT(CONCATENATE("'2018-11 (Д)'!N",TEXT(MATCH($C19,'2018-11 (Д)'!$C$2:$C$100,0)+1,0))))/INDIRECT(CONCATENATE("'2018-11 (Д)'!N",TEXT(MATCH($C19,'2018-11 (Д)'!$C$2:$C$100,0)+1,0))))*100)</f>
        <v>11.944728021449432</v>
      </c>
      <c r="DJ19" s="9"/>
      <c r="DK19" s="9">
        <f ca="1">IF(OR(INDIRECT(CONCATENATE("'2018-03 (Д)'!O",TEXT(MATCH($C19,'2018-03 (Д)'!$C$2:$C$100,0)+1,0)))="Н/Д",INDIRECT(CONCATENATE("'2018-02 (Д)'!O",TEXT(MATCH($C19,'2018-02 (Д)'!$C$2:$C$100,0)+1,0)))="Н/Д",AND(INDIRECT(CONCATENATE("'2018-03 (Д)'!O",TEXT(MATCH($C19,'2018-03 (Д)'!$C$2:$C$100,0)+1,0)))="Н/Д",INDIRECT(CONCATENATE("'2018-02 (Д)'!O",TEXT(MATCH($C19,'2018-02 (Д)'!$C$2:$C$100,0)+1,0))))),"Н/Д",((INDIRECT(CONCATENATE("'2018-03 (Д)'!O",TEXT(MATCH($C19,'2018-03 (Д)'!$C$2:$C$100,0)+1,0)))-INDIRECT(CONCATENATE("'2018-02 (Д)'!O",TEXT(MATCH($C19,'2018-02 (Д)'!$C$2:$C$100,0)+1,0))))/INDIRECT(CONCATENATE("'2018-02 (Д)'!O",TEXT(MATCH($C19,'2018-02 (Д)'!$C$2:$C$100,0)+1,0))))*100)</f>
        <v>-665.12495543582509</v>
      </c>
      <c r="DL19" s="9">
        <f ca="1">IF(OR(INDIRECT(CONCATENATE("'2018-04 (Д)'!O",TEXT(MATCH($C19,'2018-04 (Д)'!$C$2:$C$100,0)+1,0)))="Н/Д",INDIRECT(CONCATENATE("'2018-03 (Д)'!O",TEXT(MATCH($C19,'2018-03 (Д)'!$C$2:$C$100,0)+1,0)))="Н/Д",AND(INDIRECT(CONCATENATE("'2018-04 (Д)'!O",TEXT(MATCH($C19,'2018-04 (Д)'!$C$2:$C$100,0)+1,0)))="Н/Д",INDIRECT(CONCATENATE("'2018-03 (Д)'!O",TEXT(MATCH($C19,'2018-03 (Д)'!$C$2:$C$100,0)+1,0))))),"Н/Д",((INDIRECT(CONCATENATE("'2018-04 (Д)'!O",TEXT(MATCH($C19,'2018-04 (Д)'!$C$2:$C$100,0)+1,0)))-INDIRECT(CONCATENATE("'2018-03 (Д)'!O",TEXT(MATCH($C19,'2018-03 (Д)'!$C$2:$C$100,0)+1,0))))/INDIRECT(CONCATENATE("'2018-03 (Д)'!O",TEXT(MATCH($C19,'2018-03 (Д)'!$C$2:$C$100,0)+1,0))))*100)</f>
        <v>-72.190706489481556</v>
      </c>
      <c r="DM19" s="9">
        <f ca="1">IF(OR(INDIRECT(CONCATENATE("'2018-05 (Д)'!O",TEXT(MATCH($C19,'2018-05 (Д)'!$C$2:$C$100,0)+1,0)))="Н/Д",INDIRECT(CONCATENATE("'2018-04 (Д)'!O",TEXT(MATCH($C19,'2018-04 (Д)'!$C$2:$C$100,0)+1,0)))="Н/Д",AND(INDIRECT(CONCATENATE("'2018-05 (Д)'!O",TEXT(MATCH($C19,'2018-05 (Д)'!$C$2:$C$100,0)+1,0)))="Н/Д",INDIRECT(CONCATENATE("'2018-04 (Д)'!O",TEXT(MATCH($C19,'2018-04 (Д)'!$C$2:$C$100,0)+1,0))))),"Н/Д",((INDIRECT(CONCATENATE("'2018-05 (Д)'!O",TEXT(MATCH($C19,'2018-05 (Д)'!$C$2:$C$100,0)+1,0)))-INDIRECT(CONCATENATE("'2018-04 (Д)'!O",TEXT(MATCH($C19,'2018-04 (Д)'!$C$2:$C$100,0)+1,0))))/INDIRECT(CONCATENATE("'2018-04 (Д)'!O",TEXT(MATCH($C19,'2018-04 (Д)'!$C$2:$C$100,0)+1,0))))*100)</f>
        <v>-109.51202192470613</v>
      </c>
      <c r="DN19" s="9">
        <f ca="1">IF(OR(INDIRECT(CONCATENATE("'2018-06 (Д)'!O",TEXT(MATCH($C19,'2018-06 (Д)'!$C$2:$C$100,0)+1,0)))="Н/Д",INDIRECT(CONCATENATE("'2018-05 (Д)'!O",TEXT(MATCH($C19,'2018-05 (Д)'!$C$2:$C$100,0)+1,0)))="Н/Д",AND(INDIRECT(CONCATENATE("'2018-06 (Д)'!O",TEXT(MATCH($C19,'2018-06 (Д)'!$C$2:$C$100,0)+1,0)))="Н/Д",INDIRECT(CONCATENATE("'2018-05 (Д)'!O",TEXT(MATCH($C19,'2018-05 (Д)'!$C$2:$C$100,0)+1,0))))),"Н/Д",((INDIRECT(CONCATENATE("'2018-06 (Д)'!O",TEXT(MATCH($C19,'2018-06 (Д)'!$C$2:$C$100,0)+1,0)))-INDIRECT(CONCATENATE("'2018-05 (Д)'!O",TEXT(MATCH($C19,'2018-05 (Д)'!$C$2:$C$100,0)+1,0))))/INDIRECT(CONCATENATE("'2018-05 (Д)'!O",TEXT(MATCH($C19,'2018-05 (Д)'!$C$2:$C$100,0)+1,0))))*100)</f>
        <v>-1539.9066197526076</v>
      </c>
      <c r="DO19" s="9">
        <f ca="1">IF(OR(INDIRECT(CONCATENATE("'2018-07 (Д)'!O",TEXT(MATCH($C19,'2018-07 (Д)'!$C$2:$C$100,0)+1,0)))="Н/Д",INDIRECT(CONCATENATE("'2018-06 (Д)'!O",TEXT(MATCH($C19,'2018-06 (Д)'!$C$2:$C$100,0)+1,0)))="Н/Д",AND(INDIRECT(CONCATENATE("'2018-07 (Д)'!O",TEXT(MATCH($C19,'2018-07 (Д)'!$C$2:$C$100,0)+1,0)))="Н/Д",INDIRECT(CONCATENATE("'2018-06 (Д)'!O",TEXT(MATCH($C19,'2018-06 (Д)'!$C$2:$C$100,0)+1,0))))),"Н/Д",((INDIRECT(CONCATENATE("'2018-07 (Д)'!O",TEXT(MATCH($C19,'2018-07 (Д)'!$C$2:$C$100,0)+1,0)))-INDIRECT(CONCATENATE("'2018-06 (Д)'!O",TEXT(MATCH($C19,'2018-06 (Д)'!$C$2:$C$100,0)+1,0))))/INDIRECT(CONCATENATE("'2018-06 (Д)'!O",TEXT(MATCH($C19,'2018-06 (Д)'!$C$2:$C$100,0)+1,0))))*100)</f>
        <v>-125.15827989297152</v>
      </c>
      <c r="DP19" s="9">
        <f ca="1">IF(OR(INDIRECT(CONCATENATE("'2018-08 (Д)'!O",TEXT(MATCH($C19,'2018-08 (Д)'!$C$2:$C$100,0)+1,0)))="Н/Д",INDIRECT(CONCATENATE("'2018-07 (Д)'!O",TEXT(MATCH($C19,'2018-07 (Д)'!$C$2:$C$100,0)+1,0)))="Н/Д",AND(INDIRECT(CONCATENATE("'2018-08 (Д)'!O",TEXT(MATCH($C19,'2018-08 (Д)'!$C$2:$C$100,0)+1,0)))="Н/Д",INDIRECT(CONCATENATE("'2018-07 (Д)'!O",TEXT(MATCH($C19,'2018-07 (Д)'!$C$2:$C$100,0)+1,0))))),"Н/Д",((INDIRECT(CONCATENATE("'2018-08 (Д)'!O",TEXT(MATCH($C19,'2018-08 (Д)'!$C$2:$C$100,0)+1,0)))-INDIRECT(CONCATENATE("'2018-07 (Д)'!O",TEXT(MATCH($C19,'2018-07 (Д)'!$C$2:$C$100,0)+1,0))))/INDIRECT(CONCATENATE("'2018-07 (Д)'!O",TEXT(MATCH($C19,'2018-07 (Д)'!$C$2:$C$100,0)+1,0))))*100)</f>
        <v>-313.97382848267785</v>
      </c>
      <c r="DQ19" s="9">
        <f ca="1">IF(OR(INDIRECT(CONCATENATE("'2018-09 (Д)'!O",TEXT(MATCH($C19,'2018-09 (Д)'!$C$2:$C$100,0)+1,0)))="Н/Д",INDIRECT(CONCATENATE("'2018-08 (Д)'!O",TEXT(MATCH($C19,'2018-08 (Д)'!$C$2:$C$100,0)+1,0)))="Н/Д",AND(INDIRECT(CONCATENATE("'2018-09 (Д)'!O",TEXT(MATCH($C19,'2018-09 (Д)'!$C$2:$C$100,0)+1,0)))="Н/Д",INDIRECT(CONCATENATE("'2018-08 (Д)'!O",TEXT(MATCH($C19,'2018-08 (Д)'!$C$2:$C$100,0)+1,0))))),"Н/Д",((INDIRECT(CONCATENATE("'2018-09 (Д)'!O",TEXT(MATCH($C19,'2018-09 (Д)'!$C$2:$C$100,0)+1,0)))-INDIRECT(CONCATENATE("'2018-08 (Д)'!O",TEXT(MATCH($C19,'2018-08 (Д)'!$C$2:$C$100,0)+1,0))))/INDIRECT(CONCATENATE("'2018-08 (Д)'!O",TEXT(MATCH($C19,'2018-08 (Д)'!$C$2:$C$100,0)+1,0))))*100)</f>
        <v>-229.92218198127733</v>
      </c>
      <c r="DR19" s="9">
        <f ca="1">IF(OR(INDIRECT(CONCATENATE("'2018-10 (Д)'!O",TEXT(MATCH($C19,'2018-10 (Д)'!$C$2:$C$100,0)+1,0)))="Н/Д",INDIRECT(CONCATENATE("'2018-09 (Д)'!O",TEXT(MATCH($C19,'2018-09 (Д)'!$C$2:$C$100,0)+1,0)))="Н/Д",AND(INDIRECT(CONCATENATE("'2018-10 (Д)'!O",TEXT(MATCH($C19,'2018-10 (Д)'!$C$2:$C$100,0)+1,0)))="Н/Д",INDIRECT(CONCATENATE("'2018-09 (Д)'!O",TEXT(MATCH($C19,'2018-09 (Д)'!$C$2:$C$100,0)+1,0))))),"Н/Д",((INDIRECT(CONCATENATE("'2018-10 (Д)'!O",TEXT(MATCH($C19,'2018-10 (Д)'!$C$2:$C$100,0)+1,0)))-INDIRECT(CONCATENATE("'2018-09 (Д)'!O",TEXT(MATCH($C19,'2018-09 (Д)'!$C$2:$C$100,0)+1,0))))/INDIRECT(CONCATENATE("'2018-09 (Д)'!O",TEXT(MATCH($C19,'2018-09 (Д)'!$C$2:$C$100,0)+1,0))))*100)</f>
        <v>-3171.855446079544</v>
      </c>
      <c r="DS19" s="9">
        <f ca="1">IF(OR(INDIRECT(CONCATENATE("'2018-11 (Д)'!O",TEXT(MATCH($C19,'2018-11 (Д)'!$C$2:$C$100,0)+1,0)))="Н/Д",INDIRECT(CONCATENATE("'2018-10 (Д)'!O",TEXT(MATCH($C19,'2018-10 (Д)'!$C$2:$C$100,0)+1,0)))="Н/Д",AND(INDIRECT(CONCATENATE("'2018-11 (Д)'!O",TEXT(MATCH($C19,'2018-11 (Д)'!$C$2:$C$100,0)+1,0)))="Н/Д",INDIRECT(CONCATENATE("'2018-10 (Д)'!O",TEXT(MATCH($C19,'2018-10 (Д)'!$C$2:$C$100,0)+1,0))))),"Н/Д",((INDIRECT(CONCATENATE("'2018-11 (Д)'!O",TEXT(MATCH($C19,'2018-11 (Д)'!$C$2:$C$100,0)+1,0)))-INDIRECT(CONCATENATE("'2018-10 (Д)'!O",TEXT(MATCH($C19,'2018-10 (Д)'!$C$2:$C$100,0)+1,0))))/INDIRECT(CONCATENATE("'2018-10 (Д)'!O",TEXT(MATCH($C19,'2018-10 (Д)'!$C$2:$C$100,0)+1,0))))*100)</f>
        <v>-75.403093419734148</v>
      </c>
      <c r="DT19" s="9">
        <f ca="1">IF(OR(INDIRECT(CONCATENATE("'2018-12 (Д)'!O",TEXT(MATCH($C19,'2018-12 (Д)'!$C$2:$C$100,0)+1,0)))="Н/Д",INDIRECT(CONCATENATE("'2018-11 (Д)'!O",TEXT(MATCH($C19,'2018-11 (Д)'!$C$2:$C$100,0)+1,0)))="Н/Д",AND(INDIRECT(CONCATENATE("'2018-12 (Д)'!O",TEXT(MATCH($C19,'2018-12 (Д)'!$C$2:$C$100,0)+1,0)))="Н/Д",INDIRECT(CONCATENATE("'2018-11 (Д)'!O",TEXT(MATCH($C19,'2018-11 (Д)'!$C$2:$C$100,0)+1,0))))),"Н/Д",((INDIRECT(CONCATENATE("'2018-12 (Д)'!O",TEXT(MATCH($C19,'2018-12 (Д)'!$C$2:$C$100,0)+1,0)))-INDIRECT(CONCATENATE("'2018-11 (Д)'!O",TEXT(MATCH($C19,'2018-11 (Д)'!$C$2:$C$100,0)+1,0))))/INDIRECT(CONCATENATE("'2018-11 (Д)'!O",TEXT(MATCH($C19,'2018-11 (Д)'!$C$2:$C$100,0)+1,0))))*100)</f>
        <v>-497.85092528165143</v>
      </c>
      <c r="DU19" s="9"/>
      <c r="DV19" s="9">
        <f ca="1">IF(OR(INDIRECT(CONCATENATE("'2018-03 (Д)'!P",TEXT(MATCH($C19,'2018-03 (Д)'!$C$2:$C$100,0)+1,0)))="Н/Д",INDIRECT(CONCATENATE("'2018-02 (Д)'!P",TEXT(MATCH($C19,'2018-02 (Д)'!$C$2:$C$100,0)+1,0)))="Н/Д",AND(INDIRECT(CONCATENATE("'2018-03 (Д)'!P",TEXT(MATCH($C19,'2018-03 (Д)'!$C$2:$C$100,0)+1,0)))="Н/Д",INDIRECT(CONCATENATE("'2018-02 (Д)'!P",TEXT(MATCH($C19,'2018-02 (Д)'!$C$2:$C$100,0)+1,0))))),"Н/Д",((INDIRECT(CONCATENATE("'2018-03 (Д)'!P",TEXT(MATCH($C19,'2018-03 (Д)'!$C$2:$C$100,0)+1,0)))-INDIRECT(CONCATENATE("'2018-02 (Д)'!P",TEXT(MATCH($C19,'2018-02 (Д)'!$C$2:$C$100,0)+1,0))))/INDIRECT(CONCATENATE("'2018-02 (Д)'!P",TEXT(MATCH($C19,'2018-02 (Д)'!$C$2:$C$100,0)+1,0))))*100)</f>
        <v>30.175219691584161</v>
      </c>
      <c r="DW19" s="9">
        <f ca="1">IF(OR(INDIRECT(CONCATENATE("'2018-04 (Д)'!P",TEXT(MATCH($C19,'2018-04 (Д)'!$C$2:$C$100,0)+1,0)))="Н/Д",INDIRECT(CONCATENATE("'2018-03 (Д)'!P",TEXT(MATCH($C19,'2018-03 (Д)'!$C$2:$C$100,0)+1,0)))="Н/Д",AND(INDIRECT(CONCATENATE("'2018-04 (Д)'!P",TEXT(MATCH($C19,'2018-04 (Д)'!$C$2:$C$100,0)+1,0)))="Н/Д",INDIRECT(CONCATENATE("'2018-03 (Д)'!P",TEXT(MATCH($C19,'2018-03 (Д)'!$C$2:$C$100,0)+1,0))))),"Н/Д",((INDIRECT(CONCATENATE("'2018-04 (Д)'!P",TEXT(MATCH($C19,'2018-04 (Д)'!$C$2:$C$100,0)+1,0)))-INDIRECT(CONCATENATE("'2018-03 (Д)'!P",TEXT(MATCH($C19,'2018-03 (Д)'!$C$2:$C$100,0)+1,0))))/INDIRECT(CONCATENATE("'2018-03 (Д)'!P",TEXT(MATCH($C19,'2018-03 (Д)'!$C$2:$C$100,0)+1,0))))*100)</f>
        <v>308.3548423573119</v>
      </c>
      <c r="DX19" s="9">
        <f ca="1">IF(OR(INDIRECT(CONCATENATE("'2018-05 (Д)'!P",TEXT(MATCH($C19,'2018-05 (Д)'!$C$2:$C$100,0)+1,0)))="Н/Д",INDIRECT(CONCATENATE("'2018-04 (Д)'!P",TEXT(MATCH($C19,'2018-04 (Д)'!$C$2:$C$100,0)+1,0)))="Н/Д",AND(INDIRECT(CONCATENATE("'2018-05 (Д)'!P",TEXT(MATCH($C19,'2018-05 (Д)'!$C$2:$C$100,0)+1,0)))="Н/Д",INDIRECT(CONCATENATE("'2018-04 (Д)'!P",TEXT(MATCH($C19,'2018-04 (Д)'!$C$2:$C$100,0)+1,0))))),"Н/Д",((INDIRECT(CONCATENATE("'2018-05 (Д)'!P",TEXT(MATCH($C19,'2018-05 (Д)'!$C$2:$C$100,0)+1,0)))-INDIRECT(CONCATENATE("'2018-04 (Д)'!P",TEXT(MATCH($C19,'2018-04 (Д)'!$C$2:$C$100,0)+1,0))))/INDIRECT(CONCATENATE("'2018-04 (Д)'!P",TEXT(MATCH($C19,'2018-04 (Д)'!$C$2:$C$100,0)+1,0))))*100)</f>
        <v>-65.057740210894764</v>
      </c>
      <c r="DY19" s="9">
        <f ca="1">IF(OR(INDIRECT(CONCATENATE("'2018-06 (Д)'!P",TEXT(MATCH($C19,'2018-06 (Д)'!$C$2:$C$100,0)+1,0)))="Н/Д",INDIRECT(CONCATENATE("'2018-05 (Д)'!P",TEXT(MATCH($C19,'2018-05 (Д)'!$C$2:$C$100,0)+1,0)))="Н/Д",AND(INDIRECT(CONCATENATE("'2018-06 (Д)'!P",TEXT(MATCH($C19,'2018-06 (Д)'!$C$2:$C$100,0)+1,0)))="Н/Д",INDIRECT(CONCATENATE("'2018-05 (Д)'!P",TEXT(MATCH($C19,'2018-05 (Д)'!$C$2:$C$100,0)+1,0))))),"Н/Д",((INDIRECT(CONCATENATE("'2018-06 (Д)'!P",TEXT(MATCH($C19,'2018-06 (Д)'!$C$2:$C$100,0)+1,0)))-INDIRECT(CONCATENATE("'2018-05 (Д)'!P",TEXT(MATCH($C19,'2018-05 (Д)'!$C$2:$C$100,0)+1,0))))/INDIRECT(CONCATENATE("'2018-05 (Д)'!P",TEXT(MATCH($C19,'2018-05 (Д)'!$C$2:$C$100,0)+1,0))))*100)</f>
        <v>-25.664588762032636</v>
      </c>
      <c r="DZ19" s="9">
        <f ca="1">IF(OR(INDIRECT(CONCATENATE("'2018-07 (Д)'!P",TEXT(MATCH($C19,'2018-07 (Д)'!$C$2:$C$100,0)+1,0)))="Н/Д",INDIRECT(CONCATENATE("'2018-06 (Д)'!P",TEXT(MATCH($C19,'2018-06 (Д)'!$C$2:$C$100,0)+1,0)))="Н/Д",AND(INDIRECT(CONCATENATE("'2018-07 (Д)'!P",TEXT(MATCH($C19,'2018-07 (Д)'!$C$2:$C$100,0)+1,0)))="Н/Д",INDIRECT(CONCATENATE("'2018-06 (Д)'!P",TEXT(MATCH($C19,'2018-06 (Д)'!$C$2:$C$100,0)+1,0))))),"Н/Д",((INDIRECT(CONCATENATE("'2018-07 (Д)'!P",TEXT(MATCH($C19,'2018-07 (Д)'!$C$2:$C$100,0)+1,0)))-INDIRECT(CONCATENATE("'2018-06 (Д)'!P",TEXT(MATCH($C19,'2018-06 (Д)'!$C$2:$C$100,0)+1,0))))/INDIRECT(CONCATENATE("'2018-06 (Д)'!P",TEXT(MATCH($C19,'2018-06 (Д)'!$C$2:$C$100,0)+1,0))))*100)</f>
        <v>298.91956980632358</v>
      </c>
      <c r="EA19" s="9">
        <f ca="1">IF(OR(INDIRECT(CONCATENATE("'2018-08 (Д)'!P",TEXT(MATCH($C19,'2018-08 (Д)'!$C$2:$C$100,0)+1,0)))="Н/Д",INDIRECT(CONCATENATE("'2018-07 (Д)'!P",TEXT(MATCH($C19,'2018-07 (Д)'!$C$2:$C$100,0)+1,0)))="Н/Д",AND(INDIRECT(CONCATENATE("'2018-08 (Д)'!P",TEXT(MATCH($C19,'2018-08 (Д)'!$C$2:$C$100,0)+1,0)))="Н/Д",INDIRECT(CONCATENATE("'2018-07 (Д)'!P",TEXT(MATCH($C19,'2018-07 (Д)'!$C$2:$C$100,0)+1,0))))),"Н/Д",((INDIRECT(CONCATENATE("'2018-08 (Д)'!P",TEXT(MATCH($C19,'2018-08 (Д)'!$C$2:$C$100,0)+1,0)))-INDIRECT(CONCATENATE("'2018-07 (Д)'!P",TEXT(MATCH($C19,'2018-07 (Д)'!$C$2:$C$100,0)+1,0))))/INDIRECT(CONCATENATE("'2018-07 (Д)'!P",TEXT(MATCH($C19,'2018-07 (Д)'!$C$2:$C$100,0)+1,0))))*100)</f>
        <v>-72.394633525089901</v>
      </c>
      <c r="EB19" s="9">
        <f ca="1">IF(OR(INDIRECT(CONCATENATE("'2018-09 (Д)'!P",TEXT(MATCH($C19,'2018-09 (Д)'!$C$2:$C$100,0)+1,0)))="Н/Д",INDIRECT(CONCATENATE("'2018-08 (Д)'!P",TEXT(MATCH($C19,'2018-08 (Д)'!$C$2:$C$100,0)+1,0)))="Н/Д",AND(INDIRECT(CONCATENATE("'2018-09 (Д)'!P",TEXT(MATCH($C19,'2018-09 (Д)'!$C$2:$C$100,0)+1,0)))="Н/Д",INDIRECT(CONCATENATE("'2018-08 (Д)'!P",TEXT(MATCH($C19,'2018-08 (Д)'!$C$2:$C$100,0)+1,0))))),"Н/Д",((INDIRECT(CONCATENATE("'2018-09 (Д)'!P",TEXT(MATCH($C19,'2018-09 (Д)'!$C$2:$C$100,0)+1,0)))-INDIRECT(CONCATENATE("'2018-08 (Д)'!P",TEXT(MATCH($C19,'2018-08 (Д)'!$C$2:$C$100,0)+1,0))))/INDIRECT(CONCATENATE("'2018-08 (Д)'!P",TEXT(MATCH($C19,'2018-08 (Д)'!$C$2:$C$100,0)+1,0))))*100)</f>
        <v>1.3098275678070346</v>
      </c>
      <c r="EC19" s="9">
        <f ca="1">IF(OR(INDIRECT(CONCATENATE("'2018-10 (Д)'!P",TEXT(MATCH($C19,'2018-10 (Д)'!$C$2:$C$100,0)+1,0)))="Н/Д",INDIRECT(CONCATENATE("'2018-09 (Д)'!P",TEXT(MATCH($C19,'2018-09 (Д)'!$C$2:$C$100,0)+1,0)))="Н/Д",AND(INDIRECT(CONCATENATE("'2018-10 (Д)'!P",TEXT(MATCH($C19,'2018-10 (Д)'!$C$2:$C$100,0)+1,0)))="Н/Д",INDIRECT(CONCATENATE("'2018-09 (Д)'!P",TEXT(MATCH($C19,'2018-09 (Д)'!$C$2:$C$100,0)+1,0))))),"Н/Д",((INDIRECT(CONCATENATE("'2018-10 (Д)'!P",TEXT(MATCH($C19,'2018-10 (Д)'!$C$2:$C$100,0)+1,0)))-INDIRECT(CONCATENATE("'2018-09 (Д)'!P",TEXT(MATCH($C19,'2018-09 (Д)'!$C$2:$C$100,0)+1,0))))/INDIRECT(CONCATENATE("'2018-09 (Д)'!P",TEXT(MATCH($C19,'2018-09 (Д)'!$C$2:$C$100,0)+1,0))))*100)</f>
        <v>248.25700855913016</v>
      </c>
      <c r="ED19" s="9">
        <f ca="1">IF(OR(INDIRECT(CONCATENATE("'2018-11 (Д)'!P",TEXT(MATCH($C19,'2018-11 (Д)'!$C$2:$C$100,0)+1,0)))="Н/Д",INDIRECT(CONCATENATE("'2018-10 (Д)'!P",TEXT(MATCH($C19,'2018-10 (Д)'!$C$2:$C$100,0)+1,0)))="Н/Д",AND(INDIRECT(CONCATENATE("'2018-11 (Д)'!P",TEXT(MATCH($C19,'2018-11 (Д)'!$C$2:$C$100,0)+1,0)))="Н/Д",INDIRECT(CONCATENATE("'2018-10 (Д)'!P",TEXT(MATCH($C19,'2018-10 (Д)'!$C$2:$C$100,0)+1,0))))),"Н/Д",((INDIRECT(CONCATENATE("'2018-11 (Д)'!P",TEXT(MATCH($C19,'2018-11 (Д)'!$C$2:$C$100,0)+1,0)))-INDIRECT(CONCATENATE("'2018-10 (Д)'!P",TEXT(MATCH($C19,'2018-10 (Д)'!$C$2:$C$100,0)+1,0))))/INDIRECT(CONCATENATE("'2018-10 (Д)'!P",TEXT(MATCH($C19,'2018-10 (Д)'!$C$2:$C$100,0)+1,0))))*100)</f>
        <v>-67.114353738043107</v>
      </c>
      <c r="EE19" s="9">
        <f ca="1">IF(OR(INDIRECT(CONCATENATE("'2018-12 (Д)'!P",TEXT(MATCH($C19,'2018-12 (Д)'!$C$2:$C$100,0)+1,0)))="Н/Д",INDIRECT(CONCATENATE("'2018-11 (Д)'!P",TEXT(MATCH($C19,'2018-11 (Д)'!$C$2:$C$100,0)+1,0)))="Н/Д",AND(INDIRECT(CONCATENATE("'2018-12 (Д)'!P",TEXT(MATCH($C19,'2018-12 (Д)'!$C$2:$C$100,0)+1,0)))="Н/Д",INDIRECT(CONCATENATE("'2018-11 (Д)'!P",TEXT(MATCH($C19,'2018-11 (Д)'!$C$2:$C$100,0)+1,0))))),"Н/Д",((INDIRECT(CONCATENATE("'2018-12 (Д)'!P",TEXT(MATCH($C19,'2018-12 (Д)'!$C$2:$C$100,0)+1,0)))-INDIRECT(CONCATENATE("'2018-11 (Д)'!P",TEXT(MATCH($C19,'2018-11 (Д)'!$C$2:$C$100,0)+1,0))))/INDIRECT(CONCATENATE("'2018-11 (Д)'!P",TEXT(MATCH($C19,'2018-11 (Д)'!$C$2:$C$100,0)+1,0))))*100)</f>
        <v>226.91553246571013</v>
      </c>
      <c r="EF19" s="9"/>
      <c r="EG19" s="9">
        <f ca="1">IF(OR(INDIRECT(CONCATENATE("'2018-03 (Д)'!Q",TEXT(MATCH($C19,'2018-03 (Д)'!$C$2:$C$100,0)+1,0)))="Н/Д",INDIRECT(CONCATENATE("'2018-02 (Д)'!Q",TEXT(MATCH($C19,'2018-02 (Д)'!$C$2:$C$100,0)+1,0)))="Н/Д",AND(INDIRECT(CONCATENATE("'2018-03 (Д)'!Q",TEXT(MATCH($C19,'2018-03 (Д)'!$C$2:$C$100,0)+1,0)))="Н/Д",INDIRECT(CONCATENATE("'2018-02 (Д)'!Q",TEXT(MATCH($C19,'2018-02 (Д)'!$C$2:$C$100,0)+1,0))))),"Н/Д",((INDIRECT(CONCATENATE("'2018-03 (Д)'!Q",TEXT(MATCH($C19,'2018-03 (Д)'!$C$2:$C$100,0)+1,0)))-INDIRECT(CONCATENATE("'2018-02 (Д)'!Q",TEXT(MATCH($C19,'2018-02 (Д)'!$C$2:$C$100,0)+1,0))))/INDIRECT(CONCATENATE("'2018-02 (Д)'!Q",TEXT(MATCH($C19,'2018-02 (Д)'!$C$2:$C$100,0)+1,0))))*100)</f>
        <v>172.46848992051332</v>
      </c>
      <c r="EH19" s="9">
        <f ca="1">IF(OR(INDIRECT(CONCATENATE("'2018-04 (Д)'!Q",TEXT(MATCH($C19,'2018-04 (Д)'!$C$2:$C$100,0)+1,0)))="Н/Д",INDIRECT(CONCATENATE("'2018-03 (Д)'!Q",TEXT(MATCH($C19,'2018-03 (Д)'!$C$2:$C$100,0)+1,0)))="Н/Д",AND(INDIRECT(CONCATENATE("'2018-04 (Д)'!Q",TEXT(MATCH($C19,'2018-04 (Д)'!$C$2:$C$100,0)+1,0)))="Н/Д",INDIRECT(CONCATENATE("'2018-03 (Д)'!Q",TEXT(MATCH($C19,'2018-03 (Д)'!$C$2:$C$100,0)+1,0))))),"Н/Д",((INDIRECT(CONCATENATE("'2018-04 (Д)'!Q",TEXT(MATCH($C19,'2018-04 (Д)'!$C$2:$C$100,0)+1,0)))-INDIRECT(CONCATENATE("'2018-03 (Д)'!Q",TEXT(MATCH($C19,'2018-03 (Д)'!$C$2:$C$100,0)+1,0))))/INDIRECT(CONCATENATE("'2018-03 (Д)'!Q",TEXT(MATCH($C19,'2018-03 (Д)'!$C$2:$C$100,0)+1,0))))*100)</f>
        <v>21.599926832531676</v>
      </c>
      <c r="EI19" s="9">
        <f ca="1">IF(OR(INDIRECT(CONCATENATE("'2018-05 (Д)'!Q",TEXT(MATCH($C19,'2018-05 (Д)'!$C$2:$C$100,0)+1,0)))="Н/Д",INDIRECT(CONCATENATE("'2018-04 (Д)'!Q",TEXT(MATCH($C19,'2018-04 (Д)'!$C$2:$C$100,0)+1,0)))="Н/Д",AND(INDIRECT(CONCATENATE("'2018-05 (Д)'!Q",TEXT(MATCH($C19,'2018-05 (Д)'!$C$2:$C$100,0)+1,0)))="Н/Д",INDIRECT(CONCATENATE("'2018-04 (Д)'!Q",TEXT(MATCH($C19,'2018-04 (Д)'!$C$2:$C$100,0)+1,0))))),"Н/Д",((INDIRECT(CONCATENATE("'2018-05 (Д)'!Q",TEXT(MATCH($C19,'2018-05 (Д)'!$C$2:$C$100,0)+1,0)))-INDIRECT(CONCATENATE("'2018-04 (Д)'!Q",TEXT(MATCH($C19,'2018-04 (Д)'!$C$2:$C$100,0)+1,0))))/INDIRECT(CONCATENATE("'2018-04 (Д)'!Q",TEXT(MATCH($C19,'2018-04 (Д)'!$C$2:$C$100,0)+1,0))))*100)</f>
        <v>-47.544631227373287</v>
      </c>
      <c r="EJ19" s="9">
        <f ca="1">IF(OR(INDIRECT(CONCATENATE("'2018-06 (Д)'!Q",TEXT(MATCH($C19,'2018-06 (Д)'!$C$2:$C$100,0)+1,0)))="Н/Д",INDIRECT(CONCATENATE("'2018-05 (Д)'!Q",TEXT(MATCH($C19,'2018-05 (Д)'!$C$2:$C$100,0)+1,0)))="Н/Д",AND(INDIRECT(CONCATENATE("'2018-06 (Д)'!Q",TEXT(MATCH($C19,'2018-06 (Д)'!$C$2:$C$100,0)+1,0)))="Н/Д",INDIRECT(CONCATENATE("'2018-05 (Д)'!Q",TEXT(MATCH($C19,'2018-05 (Д)'!$C$2:$C$100,0)+1,0))))),"Н/Д",((INDIRECT(CONCATENATE("'2018-06 (Д)'!Q",TEXT(MATCH($C19,'2018-06 (Д)'!$C$2:$C$100,0)+1,0)))-INDIRECT(CONCATENATE("'2018-05 (Д)'!Q",TEXT(MATCH($C19,'2018-05 (Д)'!$C$2:$C$100,0)+1,0))))/INDIRECT(CONCATENATE("'2018-05 (Д)'!Q",TEXT(MATCH($C19,'2018-05 (Д)'!$C$2:$C$100,0)+1,0))))*100)</f>
        <v>-12.110853700092999</v>
      </c>
      <c r="EK19" s="9">
        <f ca="1">IF(OR(INDIRECT(CONCATENATE("'2018-07 (Д)'!Q",TEXT(MATCH($C19,'2018-07 (Д)'!$C$2:$C$100,0)+1,0)))="Н/Д",INDIRECT(CONCATENATE("'2018-06 (Д)'!Q",TEXT(MATCH($C19,'2018-06 (Д)'!$C$2:$C$100,0)+1,0)))="Н/Д",AND(INDIRECT(CONCATENATE("'2018-07 (Д)'!Q",TEXT(MATCH($C19,'2018-07 (Д)'!$C$2:$C$100,0)+1,0)))="Н/Д",INDIRECT(CONCATENATE("'2018-06 (Д)'!Q",TEXT(MATCH($C19,'2018-06 (Д)'!$C$2:$C$100,0)+1,0))))),"Н/Д",((INDIRECT(CONCATENATE("'2018-07 (Д)'!Q",TEXT(MATCH($C19,'2018-07 (Д)'!$C$2:$C$100,0)+1,0)))-INDIRECT(CONCATENATE("'2018-06 (Д)'!Q",TEXT(MATCH($C19,'2018-06 (Д)'!$C$2:$C$100,0)+1,0))))/INDIRECT(CONCATENATE("'2018-06 (Д)'!Q",TEXT(MATCH($C19,'2018-06 (Д)'!$C$2:$C$100,0)+1,0))))*100)</f>
        <v>-21.307683943833581</v>
      </c>
      <c r="EL19" s="9">
        <f ca="1">IF(OR(INDIRECT(CONCATENATE("'2018-08 (Д)'!Q",TEXT(MATCH($C19,'2018-08 (Д)'!$C$2:$C$100,0)+1,0)))="Н/Д",INDIRECT(CONCATENATE("'2018-07 (Д)'!Q",TEXT(MATCH($C19,'2018-07 (Д)'!$C$2:$C$100,0)+1,0)))="Н/Д",AND(INDIRECT(CONCATENATE("'2018-08 (Д)'!Q",TEXT(MATCH($C19,'2018-08 (Д)'!$C$2:$C$100,0)+1,0)))="Н/Д",INDIRECT(CONCATENATE("'2018-07 (Д)'!Q",TEXT(MATCH($C19,'2018-07 (Д)'!$C$2:$C$100,0)+1,0))))),"Н/Д",((INDIRECT(CONCATENATE("'2018-08 (Д)'!Q",TEXT(MATCH($C19,'2018-08 (Д)'!$C$2:$C$100,0)+1,0)))-INDIRECT(CONCATENATE("'2018-07 (Д)'!Q",TEXT(MATCH($C19,'2018-07 (Д)'!$C$2:$C$100,0)+1,0))))/INDIRECT(CONCATENATE("'2018-07 (Д)'!Q",TEXT(MATCH($C19,'2018-07 (Д)'!$C$2:$C$100,0)+1,0))))*100)</f>
        <v>77.528604826907284</v>
      </c>
      <c r="EM19" s="9">
        <f ca="1">IF(OR(INDIRECT(CONCATENATE("'2018-09 (Д)'!Q",TEXT(MATCH($C19,'2018-09 (Д)'!$C$2:$C$100,0)+1,0)))="Н/Д",INDIRECT(CONCATENATE("'2018-08 (Д)'!Q",TEXT(MATCH($C19,'2018-08 (Д)'!$C$2:$C$100,0)+1,0)))="Н/Д",AND(INDIRECT(CONCATENATE("'2018-09 (Д)'!Q",TEXT(MATCH($C19,'2018-09 (Д)'!$C$2:$C$100,0)+1,0)))="Н/Д",INDIRECT(CONCATENATE("'2018-08 (Д)'!Q",TEXT(MATCH($C19,'2018-08 (Д)'!$C$2:$C$100,0)+1,0))))),"Н/Д",((INDIRECT(CONCATENATE("'2018-09 (Д)'!Q",TEXT(MATCH($C19,'2018-09 (Д)'!$C$2:$C$100,0)+1,0)))-INDIRECT(CONCATENATE("'2018-08 (Д)'!Q",TEXT(MATCH($C19,'2018-08 (Д)'!$C$2:$C$100,0)+1,0))))/INDIRECT(CONCATENATE("'2018-08 (Д)'!Q",TEXT(MATCH($C19,'2018-08 (Д)'!$C$2:$C$100,0)+1,0))))*100)</f>
        <v>-30.89221471644948</v>
      </c>
      <c r="EN19" s="9">
        <f ca="1">IF(OR(INDIRECT(CONCATENATE("'2018-10 (Д)'!Q",TEXT(MATCH($C19,'2018-10 (Д)'!$C$2:$C$100,0)+1,0)))="Н/Д",INDIRECT(CONCATENATE("'2018-09 (Д)'!Q",TEXT(MATCH($C19,'2018-09 (Д)'!$C$2:$C$100,0)+1,0)))="Н/Д",AND(INDIRECT(CONCATENATE("'2018-10 (Д)'!Q",TEXT(MATCH($C19,'2018-10 (Д)'!$C$2:$C$100,0)+1,0)))="Н/Д",INDIRECT(CONCATENATE("'2018-09 (Д)'!Q",TEXT(MATCH($C19,'2018-09 (Д)'!$C$2:$C$100,0)+1,0))))),"Н/Д",((INDIRECT(CONCATENATE("'2018-10 (Д)'!Q",TEXT(MATCH($C19,'2018-10 (Д)'!$C$2:$C$100,0)+1,0)))-INDIRECT(CONCATENATE("'2018-09 (Д)'!Q",TEXT(MATCH($C19,'2018-09 (Д)'!$C$2:$C$100,0)+1,0))))/INDIRECT(CONCATENATE("'2018-09 (Д)'!Q",TEXT(MATCH($C19,'2018-09 (Д)'!$C$2:$C$100,0)+1,0))))*100)</f>
        <v>-11.549112172141491</v>
      </c>
      <c r="EO19" s="9">
        <f ca="1">IF(OR(INDIRECT(CONCATENATE("'2018-11 (Д)'!Q",TEXT(MATCH($C19,'2018-11 (Д)'!$C$2:$C$100,0)+1,0)))="Н/Д",INDIRECT(CONCATENATE("'2018-10 (Д)'!Q",TEXT(MATCH($C19,'2018-10 (Д)'!$C$2:$C$100,0)+1,0)))="Н/Д",AND(INDIRECT(CONCATENATE("'2018-11 (Д)'!Q",TEXT(MATCH($C19,'2018-11 (Д)'!$C$2:$C$100,0)+1,0)))="Н/Д",INDIRECT(CONCATENATE("'2018-10 (Д)'!Q",TEXT(MATCH($C19,'2018-10 (Д)'!$C$2:$C$100,0)+1,0))))),"Н/Д",((INDIRECT(CONCATENATE("'2018-11 (Д)'!Q",TEXT(MATCH($C19,'2018-11 (Д)'!$C$2:$C$100,0)+1,0)))-INDIRECT(CONCATENATE("'2018-10 (Д)'!Q",TEXT(MATCH($C19,'2018-10 (Д)'!$C$2:$C$100,0)+1,0))))/INDIRECT(CONCATENATE("'2018-10 (Д)'!Q",TEXT(MATCH($C19,'2018-10 (Д)'!$C$2:$C$100,0)+1,0))))*100)</f>
        <v>109.63464119400246</v>
      </c>
      <c r="EP19" s="9">
        <f ca="1">IF(OR(INDIRECT(CONCATENATE("'2018-12 (Д)'!Q",TEXT(MATCH($C19,'2018-12 (Д)'!$C$2:$C$100,0)+1,0)))="Н/Д",INDIRECT(CONCATENATE("'2018-11 (Д)'!Q",TEXT(MATCH($C19,'2018-11 (Д)'!$C$2:$C$100,0)+1,0)))="Н/Д",AND(INDIRECT(CONCATENATE("'2018-12 (Д)'!Q",TEXT(MATCH($C19,'2018-12 (Д)'!$C$2:$C$100,0)+1,0)))="Н/Д",INDIRECT(CONCATENATE("'2018-11 (Д)'!Q",TEXT(MATCH($C19,'2018-11 (Д)'!$C$2:$C$100,0)+1,0))))),"Н/Д",((INDIRECT(CONCATENATE("'2018-12 (Д)'!Q",TEXT(MATCH($C19,'2018-12 (Д)'!$C$2:$C$100,0)+1,0)))-INDIRECT(CONCATENATE("'2018-11 (Д)'!Q",TEXT(MATCH($C19,'2018-11 (Д)'!$C$2:$C$100,0)+1,0))))/INDIRECT(CONCATENATE("'2018-11 (Д)'!Q",TEXT(MATCH($C19,'2018-11 (Д)'!$C$2:$C$100,0)+1,0))))*100)</f>
        <v>-12.86452300708712</v>
      </c>
      <c r="EQ19" s="9"/>
      <c r="ER19" s="9">
        <f ca="1">IF(OR(INDIRECT(CONCATENATE("'2018-03 (Д)'!R",TEXT(MATCH($C19,'2018-03 (Д)'!$C$2:$C$100,0)+1,0)))="Н/Д",INDIRECT(CONCATENATE("'2018-02 (Д)'!R",TEXT(MATCH($C19,'2018-02 (Д)'!$C$2:$C$100,0)+1,0)))="Н/Д",AND(INDIRECT(CONCATENATE("'2018-03 (Д)'!R",TEXT(MATCH($C19,'2018-03 (Д)'!$C$2:$C$100,0)+1,0)))="Н/Д",INDIRECT(CONCATENATE("'2018-02 (Д)'!R",TEXT(MATCH($C19,'2018-02 (Д)'!$C$2:$C$100,0)+1,0))))),"Н/Д",((INDIRECT(CONCATENATE("'2018-03 (Д)'!R",TEXT(MATCH($C19,'2018-03 (Д)'!$C$2:$C$100,0)+1,0)))-INDIRECT(CONCATENATE("'2018-02 (Д)'!R",TEXT(MATCH($C19,'2018-02 (Д)'!$C$2:$C$100,0)+1,0))))/INDIRECT(CONCATENATE("'2018-02 (Д)'!R",TEXT(MATCH($C19,'2018-02 (Д)'!$C$2:$C$100,0)+1,0))))*100)</f>
        <v>-26.710252739514001</v>
      </c>
      <c r="ES19" s="9">
        <f ca="1">IF(OR(INDIRECT(CONCATENATE("'2018-04 (Д)'!R",TEXT(MATCH($C19,'2018-04 (Д)'!$C$2:$C$100,0)+1,0)))="Н/Д",INDIRECT(CONCATENATE("'2018-03 (Д)'!R",TEXT(MATCH($C19,'2018-03 (Д)'!$C$2:$C$100,0)+1,0)))="Н/Д",AND(INDIRECT(CONCATENATE("'2018-04 (Д)'!R",TEXT(MATCH($C19,'2018-04 (Д)'!$C$2:$C$100,0)+1,0)))="Н/Д",INDIRECT(CONCATENATE("'2018-03 (Д)'!R",TEXT(MATCH($C19,'2018-03 (Д)'!$C$2:$C$100,0)+1,0))))),"Н/Д",((INDIRECT(CONCATENATE("'2018-04 (Д)'!R",TEXT(MATCH($C19,'2018-04 (Д)'!$C$2:$C$100,0)+1,0)))-INDIRECT(CONCATENATE("'2018-03 (Д)'!R",TEXT(MATCH($C19,'2018-03 (Д)'!$C$2:$C$100,0)+1,0))))/INDIRECT(CONCATENATE("'2018-03 (Д)'!R",TEXT(MATCH($C19,'2018-03 (Д)'!$C$2:$C$100,0)+1,0))))*100)</f>
        <v>-27.130263310638732</v>
      </c>
      <c r="ET19" s="9">
        <f ca="1">IF(OR(INDIRECT(CONCATENATE("'2018-05 (Д)'!R",TEXT(MATCH($C19,'2018-05 (Д)'!$C$2:$C$100,0)+1,0)))="Н/Д",INDIRECT(CONCATENATE("'2018-04 (Д)'!R",TEXT(MATCH($C19,'2018-04 (Д)'!$C$2:$C$100,0)+1,0)))="Н/Д",AND(INDIRECT(CONCATENATE("'2018-05 (Д)'!R",TEXT(MATCH($C19,'2018-05 (Д)'!$C$2:$C$100,0)+1,0)))="Н/Д",INDIRECT(CONCATENATE("'2018-04 (Д)'!R",TEXT(MATCH($C19,'2018-04 (Д)'!$C$2:$C$100,0)+1,0))))),"Н/Д",((INDIRECT(CONCATENATE("'2018-05 (Д)'!R",TEXT(MATCH($C19,'2018-05 (Д)'!$C$2:$C$100,0)+1,0)))-INDIRECT(CONCATENATE("'2018-04 (Д)'!R",TEXT(MATCH($C19,'2018-04 (Д)'!$C$2:$C$100,0)+1,0))))/INDIRECT(CONCATENATE("'2018-04 (Д)'!R",TEXT(MATCH($C19,'2018-04 (Д)'!$C$2:$C$100,0)+1,0))))*100)</f>
        <v>24.365738297140009</v>
      </c>
      <c r="EU19" s="9">
        <f ca="1">IF(OR(INDIRECT(CONCATENATE("'2018-06 (Д)'!R",TEXT(MATCH($C19,'2018-06 (Д)'!$C$2:$C$100,0)+1,0)))="Н/Д",INDIRECT(CONCATENATE("'2018-05 (Д)'!R",TEXT(MATCH($C19,'2018-05 (Д)'!$C$2:$C$100,0)+1,0)))="Н/Д",AND(INDIRECT(CONCATENATE("'2018-06 (Д)'!R",TEXT(MATCH($C19,'2018-06 (Д)'!$C$2:$C$100,0)+1,0)))="Н/Д",INDIRECT(CONCATENATE("'2018-05 (Д)'!R",TEXT(MATCH($C19,'2018-05 (Д)'!$C$2:$C$100,0)+1,0))))),"Н/Д",((INDIRECT(CONCATENATE("'2018-06 (Д)'!R",TEXT(MATCH($C19,'2018-06 (Д)'!$C$2:$C$100,0)+1,0)))-INDIRECT(CONCATENATE("'2018-05 (Д)'!R",TEXT(MATCH($C19,'2018-05 (Д)'!$C$2:$C$100,0)+1,0))))/INDIRECT(CONCATENATE("'2018-05 (Д)'!R",TEXT(MATCH($C19,'2018-05 (Д)'!$C$2:$C$100,0)+1,0))))*100)</f>
        <v>50.00794813315661</v>
      </c>
      <c r="EV19" s="9">
        <f ca="1">IF(OR(INDIRECT(CONCATENATE("'2018-07 (Д)'!R",TEXT(MATCH($C19,'2018-07 (Д)'!$C$2:$C$100,0)+1,0)))="Н/Д",INDIRECT(CONCATENATE("'2018-06 (Д)'!R",TEXT(MATCH($C19,'2018-06 (Д)'!$C$2:$C$100,0)+1,0)))="Н/Д",AND(INDIRECT(CONCATENATE("'2018-07 (Д)'!R",TEXT(MATCH($C19,'2018-07 (Д)'!$C$2:$C$100,0)+1,0)))="Н/Д",INDIRECT(CONCATENATE("'2018-06 (Д)'!R",TEXT(MATCH($C19,'2018-06 (Д)'!$C$2:$C$100,0)+1,0))))),"Н/Д",((INDIRECT(CONCATENATE("'2018-07 (Д)'!R",TEXT(MATCH($C19,'2018-07 (Д)'!$C$2:$C$100,0)+1,0)))-INDIRECT(CONCATENATE("'2018-06 (Д)'!R",TEXT(MATCH($C19,'2018-06 (Д)'!$C$2:$C$100,0)+1,0))))/INDIRECT(CONCATENATE("'2018-06 (Д)'!R",TEXT(MATCH($C19,'2018-06 (Д)'!$C$2:$C$100,0)+1,0))))*100)</f>
        <v>5.8780980893592689</v>
      </c>
      <c r="EW19" s="9">
        <f ca="1">IF(OR(INDIRECT(CONCATENATE("'2018-08 (Д)'!R",TEXT(MATCH($C19,'2018-08 (Д)'!$C$2:$C$100,0)+1,0)))="Н/Д",INDIRECT(CONCATENATE("'2018-07 (Д)'!R",TEXT(MATCH($C19,'2018-07 (Д)'!$C$2:$C$100,0)+1,0)))="Н/Д",AND(INDIRECT(CONCATENATE("'2018-08 (Д)'!R",TEXT(MATCH($C19,'2018-08 (Д)'!$C$2:$C$100,0)+1,0)))="Н/Д",INDIRECT(CONCATENATE("'2018-07 (Д)'!R",TEXT(MATCH($C19,'2018-07 (Д)'!$C$2:$C$100,0)+1,0))))),"Н/Д",((INDIRECT(CONCATENATE("'2018-08 (Д)'!R",TEXT(MATCH($C19,'2018-08 (Д)'!$C$2:$C$100,0)+1,0)))-INDIRECT(CONCATENATE("'2018-07 (Д)'!R",TEXT(MATCH($C19,'2018-07 (Д)'!$C$2:$C$100,0)+1,0))))/INDIRECT(CONCATENATE("'2018-07 (Д)'!R",TEXT(MATCH($C19,'2018-07 (Д)'!$C$2:$C$100,0)+1,0))))*100)</f>
        <v>-40.486031638080448</v>
      </c>
      <c r="EX19" s="9">
        <f ca="1">IF(OR(INDIRECT(CONCATENATE("'2018-09 (Д)'!R",TEXT(MATCH($C19,'2018-09 (Д)'!$C$2:$C$100,0)+1,0)))="Н/Д",INDIRECT(CONCATENATE("'2018-08 (Д)'!R",TEXT(MATCH($C19,'2018-08 (Д)'!$C$2:$C$100,0)+1,0)))="Н/Д",AND(INDIRECT(CONCATENATE("'2018-09 (Д)'!R",TEXT(MATCH($C19,'2018-09 (Д)'!$C$2:$C$100,0)+1,0)))="Н/Д",INDIRECT(CONCATENATE("'2018-08 (Д)'!R",TEXT(MATCH($C19,'2018-08 (Д)'!$C$2:$C$100,0)+1,0))))),"Н/Д",((INDIRECT(CONCATENATE("'2018-09 (Д)'!R",TEXT(MATCH($C19,'2018-09 (Д)'!$C$2:$C$100,0)+1,0)))-INDIRECT(CONCATENATE("'2018-08 (Д)'!R",TEXT(MATCH($C19,'2018-08 (Д)'!$C$2:$C$100,0)+1,0))))/INDIRECT(CONCATENATE("'2018-08 (Д)'!R",TEXT(MATCH($C19,'2018-08 (Д)'!$C$2:$C$100,0)+1,0))))*100)</f>
        <v>28.719780908277713</v>
      </c>
      <c r="EY19" s="9">
        <f ca="1">IF(OR(INDIRECT(CONCATENATE("'2018-10 (Д)'!R",TEXT(MATCH($C19,'2018-10 (Д)'!$C$2:$C$100,0)+1,0)))="Н/Д",INDIRECT(CONCATENATE("'2018-09 (Д)'!R",TEXT(MATCH($C19,'2018-09 (Д)'!$C$2:$C$100,0)+1,0)))="Н/Д",AND(INDIRECT(CONCATENATE("'2018-10 (Д)'!R",TEXT(MATCH($C19,'2018-10 (Д)'!$C$2:$C$100,0)+1,0)))="Н/Д",INDIRECT(CONCATENATE("'2018-09 (Д)'!R",TEXT(MATCH($C19,'2018-09 (Д)'!$C$2:$C$100,0)+1,0))))),"Н/Д",((INDIRECT(CONCATENATE("'2018-10 (Д)'!R",TEXT(MATCH($C19,'2018-10 (Д)'!$C$2:$C$100,0)+1,0)))-INDIRECT(CONCATENATE("'2018-09 (Д)'!R",TEXT(MATCH($C19,'2018-09 (Д)'!$C$2:$C$100,0)+1,0))))/INDIRECT(CONCATENATE("'2018-09 (Д)'!R",TEXT(MATCH($C19,'2018-09 (Д)'!$C$2:$C$100,0)+1,0))))*100)</f>
        <v>-34.205597646644541</v>
      </c>
      <c r="EZ19" s="9">
        <f ca="1">IF(OR(INDIRECT(CONCATENATE("'2018-11 (Д)'!R",TEXT(MATCH($C19,'2018-11 (Д)'!$C$2:$C$100,0)+1,0)))="Н/Д",INDIRECT(CONCATENATE("'2018-10 (Д)'!R",TEXT(MATCH($C19,'2018-10 (Д)'!$C$2:$C$100,0)+1,0)))="Н/Д",AND(INDIRECT(CONCATENATE("'2018-11 (Д)'!R",TEXT(MATCH($C19,'2018-11 (Д)'!$C$2:$C$100,0)+1,0)))="Н/Д",INDIRECT(CONCATENATE("'2018-10 (Д)'!R",TEXT(MATCH($C19,'2018-10 (Д)'!$C$2:$C$100,0)+1,0))))),"Н/Д",((INDIRECT(CONCATENATE("'2018-11 (Д)'!R",TEXT(MATCH($C19,'2018-11 (Д)'!$C$2:$C$100,0)+1,0)))-INDIRECT(CONCATENATE("'2018-10 (Д)'!R",TEXT(MATCH($C19,'2018-10 (Д)'!$C$2:$C$100,0)+1,0))))/INDIRECT(CONCATENATE("'2018-10 (Д)'!R",TEXT(MATCH($C19,'2018-10 (Д)'!$C$2:$C$100,0)+1,0))))*100)</f>
        <v>160.16723564262963</v>
      </c>
      <c r="FA19" s="9">
        <f ca="1">IF(OR(INDIRECT(CONCATENATE("'2018-12 (Д)'!R",TEXT(MATCH($C19,'2018-12 (Д)'!$C$2:$C$100,0)+1,0)))="Н/Д",INDIRECT(CONCATENATE("'2018-11 (Д)'!R",TEXT(MATCH($C19,'2018-11 (Д)'!$C$2:$C$100,0)+1,0)))="Н/Д",AND(INDIRECT(CONCATENATE("'2018-12 (Д)'!R",TEXT(MATCH($C19,'2018-12 (Д)'!$C$2:$C$100,0)+1,0)))="Н/Д",INDIRECT(CONCATENATE("'2018-11 (Д)'!R",TEXT(MATCH($C19,'2018-11 (Д)'!$C$2:$C$100,0)+1,0))))),"Н/Д",((INDIRECT(CONCATENATE("'2018-12 (Д)'!R",TEXT(MATCH($C19,'2018-12 (Д)'!$C$2:$C$100,0)+1,0)))-INDIRECT(CONCATENATE("'2018-11 (Д)'!R",TEXT(MATCH($C19,'2018-11 (Д)'!$C$2:$C$100,0)+1,0))))/INDIRECT(CONCATENATE("'2018-11 (Д)'!R",TEXT(MATCH($C19,'2018-11 (Д)'!$C$2:$C$100,0)+1,0))))*100)</f>
        <v>-52.797419610614625</v>
      </c>
      <c r="FB19" s="9"/>
      <c r="FC19" s="9">
        <f ca="1">IF(OR(INDIRECT(CONCATENATE("'2018-03 (Д)'!S",TEXT(MATCH($C19,'2018-03 (Д)'!$C$2:$C$100,0)+1,0)))="Н/Д",INDIRECT(CONCATENATE("'2018-02 (Д)'!S",TEXT(MATCH($C19,'2018-02 (Д)'!$C$2:$C$100,0)+1,0)))="Н/Д",AND(INDIRECT(CONCATENATE("'2018-03 (Д)'!S",TEXT(MATCH($C19,'2018-03 (Д)'!$C$2:$C$100,0)+1,0)))="Н/Д",INDIRECT(CONCATENATE("'2018-02 (Д)'!S",TEXT(MATCH($C19,'2018-02 (Д)'!$C$2:$C$100,0)+1,0))))),"Н/Д",((INDIRECT(CONCATENATE("'2018-03 (Д)'!S",TEXT(MATCH($C19,'2018-03 (Д)'!$C$2:$C$100,0)+1,0)))-INDIRECT(CONCATENATE("'2018-02 (Д)'!S",TEXT(MATCH($C19,'2018-02 (Д)'!$C$2:$C$100,0)+1,0))))/INDIRECT(CONCATENATE("'2018-02 (Д)'!S",TEXT(MATCH($C19,'2018-02 (Д)'!$C$2:$C$100,0)+1,0))))*100)</f>
        <v>85.106539725097193</v>
      </c>
      <c r="FD19" s="9">
        <f ca="1">IF(OR(INDIRECT(CONCATENATE("'2018-04 (Д)'!S",TEXT(MATCH($C19,'2018-04 (Д)'!$C$2:$C$100,0)+1,0)))="Н/Д",INDIRECT(CONCATENATE("'2018-03 (Д)'!S",TEXT(MATCH($C19,'2018-03 (Д)'!$C$2:$C$100,0)+1,0)))="Н/Д",AND(INDIRECT(CONCATENATE("'2018-04 (Д)'!S",TEXT(MATCH($C19,'2018-04 (Д)'!$C$2:$C$100,0)+1,0)))="Н/Д",INDIRECT(CONCATENATE("'2018-03 (Д)'!S",TEXT(MATCH($C19,'2018-03 (Д)'!$C$2:$C$100,0)+1,0))))),"Н/Д",((INDIRECT(CONCATENATE("'2018-04 (Д)'!S",TEXT(MATCH($C19,'2018-04 (Д)'!$C$2:$C$100,0)+1,0)))-INDIRECT(CONCATENATE("'2018-03 (Д)'!S",TEXT(MATCH($C19,'2018-03 (Д)'!$C$2:$C$100,0)+1,0))))/INDIRECT(CONCATENATE("'2018-03 (Д)'!S",TEXT(MATCH($C19,'2018-03 (Д)'!$C$2:$C$100,0)+1,0))))*100)</f>
        <v>193.98973300541996</v>
      </c>
      <c r="FE19" s="9">
        <f ca="1">IF(OR(INDIRECT(CONCATENATE("'2018-05 (Д)'!S",TEXT(MATCH($C19,'2018-05 (Д)'!$C$2:$C$100,0)+1,0)))="Н/Д",INDIRECT(CONCATENATE("'2018-04 (Д)'!S",TEXT(MATCH($C19,'2018-04 (Д)'!$C$2:$C$100,0)+1,0)))="Н/Д",AND(INDIRECT(CONCATENATE("'2018-05 (Д)'!S",TEXT(MATCH($C19,'2018-05 (Д)'!$C$2:$C$100,0)+1,0)))="Н/Д",INDIRECT(CONCATENATE("'2018-04 (Д)'!S",TEXT(MATCH($C19,'2018-04 (Д)'!$C$2:$C$100,0)+1,0))))),"Н/Д",((INDIRECT(CONCATENATE("'2018-05 (Д)'!S",TEXT(MATCH($C19,'2018-05 (Д)'!$C$2:$C$100,0)+1,0)))-INDIRECT(CONCATENATE("'2018-04 (Д)'!S",TEXT(MATCH($C19,'2018-04 (Д)'!$C$2:$C$100,0)+1,0))))/INDIRECT(CONCATENATE("'2018-04 (Д)'!S",TEXT(MATCH($C19,'2018-04 (Д)'!$C$2:$C$100,0)+1,0))))*100)</f>
        <v>-72.679591358605649</v>
      </c>
      <c r="FF19" s="9">
        <f ca="1">IF(OR(INDIRECT(CONCATENATE("'2018-06 (Д)'!S",TEXT(MATCH($C19,'2018-06 (Д)'!$C$2:$C$100,0)+1,0)))="Н/Д",INDIRECT(CONCATENATE("'2018-05 (Д)'!S",TEXT(MATCH($C19,'2018-05 (Д)'!$C$2:$C$100,0)+1,0)))="Н/Д",AND(INDIRECT(CONCATENATE("'2018-06 (Д)'!S",TEXT(MATCH($C19,'2018-06 (Д)'!$C$2:$C$100,0)+1,0)))="Н/Д",INDIRECT(CONCATENATE("'2018-05 (Д)'!S",TEXT(MATCH($C19,'2018-05 (Д)'!$C$2:$C$100,0)+1,0))))),"Н/Д",((INDIRECT(CONCATENATE("'2018-06 (Д)'!S",TEXT(MATCH($C19,'2018-06 (Д)'!$C$2:$C$100,0)+1,0)))-INDIRECT(CONCATENATE("'2018-05 (Д)'!S",TEXT(MATCH($C19,'2018-05 (Д)'!$C$2:$C$100,0)+1,0))))/INDIRECT(CONCATENATE("'2018-05 (Д)'!S",TEXT(MATCH($C19,'2018-05 (Д)'!$C$2:$C$100,0)+1,0))))*100)</f>
        <v>71.338781698523562</v>
      </c>
      <c r="FG19" s="9">
        <f ca="1">IF(OR(INDIRECT(CONCATENATE("'2018-07 (Д)'!S",TEXT(MATCH($C19,'2018-07 (Д)'!$C$2:$C$100,0)+1,0)))="Н/Д",INDIRECT(CONCATENATE("'2018-06 (Д)'!S",TEXT(MATCH($C19,'2018-06 (Д)'!$C$2:$C$100,0)+1,0)))="Н/Д",AND(INDIRECT(CONCATENATE("'2018-07 (Д)'!S",TEXT(MATCH($C19,'2018-07 (Д)'!$C$2:$C$100,0)+1,0)))="Н/Д",INDIRECT(CONCATENATE("'2018-06 (Д)'!S",TEXT(MATCH($C19,'2018-06 (Д)'!$C$2:$C$100,0)+1,0))))),"Н/Д",((INDIRECT(CONCATENATE("'2018-07 (Д)'!S",TEXT(MATCH($C19,'2018-07 (Д)'!$C$2:$C$100,0)+1,0)))-INDIRECT(CONCATENATE("'2018-06 (Д)'!S",TEXT(MATCH($C19,'2018-06 (Д)'!$C$2:$C$100,0)+1,0))))/INDIRECT(CONCATENATE("'2018-06 (Д)'!S",TEXT(MATCH($C19,'2018-06 (Д)'!$C$2:$C$100,0)+1,0))))*100)</f>
        <v>21.068002875261435</v>
      </c>
      <c r="FH19" s="9">
        <f ca="1">IF(OR(INDIRECT(CONCATENATE("'2018-08 (Д)'!S",TEXT(MATCH($C19,'2018-08 (Д)'!$C$2:$C$100,0)+1,0)))="Н/Д",INDIRECT(CONCATENATE("'2018-07 (Д)'!S",TEXT(MATCH($C19,'2018-07 (Д)'!$C$2:$C$100,0)+1,0)))="Н/Д",AND(INDIRECT(CONCATENATE("'2018-08 (Д)'!S",TEXT(MATCH($C19,'2018-08 (Д)'!$C$2:$C$100,0)+1,0)))="Н/Д",INDIRECT(CONCATENATE("'2018-07 (Д)'!S",TEXT(MATCH($C19,'2018-07 (Д)'!$C$2:$C$100,0)+1,0))))),"Н/Д",((INDIRECT(CONCATENATE("'2018-08 (Д)'!S",TEXT(MATCH($C19,'2018-08 (Д)'!$C$2:$C$100,0)+1,0)))-INDIRECT(CONCATENATE("'2018-07 (Д)'!S",TEXT(MATCH($C19,'2018-07 (Д)'!$C$2:$C$100,0)+1,0))))/INDIRECT(CONCATENATE("'2018-07 (Д)'!S",TEXT(MATCH($C19,'2018-07 (Д)'!$C$2:$C$100,0)+1,0))))*100)</f>
        <v>-72.985888563825938</v>
      </c>
      <c r="FI19" s="9">
        <f ca="1">IF(OR(INDIRECT(CONCATENATE("'2018-09 (Д)'!S",TEXT(MATCH($C19,'2018-09 (Д)'!$C$2:$C$100,0)+1,0)))="Н/Д",INDIRECT(CONCATENATE("'2018-08 (Д)'!S",TEXT(MATCH($C19,'2018-08 (Д)'!$C$2:$C$100,0)+1,0)))="Н/Д",AND(INDIRECT(CONCATENATE("'2018-09 (Д)'!S",TEXT(MATCH($C19,'2018-09 (Д)'!$C$2:$C$100,0)+1,0)))="Н/Д",INDIRECT(CONCATENATE("'2018-08 (Д)'!S",TEXT(MATCH($C19,'2018-08 (Д)'!$C$2:$C$100,0)+1,0))))),"Н/Д",((INDIRECT(CONCATENATE("'2018-09 (Д)'!S",TEXT(MATCH($C19,'2018-09 (Д)'!$C$2:$C$100,0)+1,0)))-INDIRECT(CONCATENATE("'2018-08 (Д)'!S",TEXT(MATCH($C19,'2018-08 (Д)'!$C$2:$C$100,0)+1,0))))/INDIRECT(CONCATENATE("'2018-08 (Д)'!S",TEXT(MATCH($C19,'2018-08 (Д)'!$C$2:$C$100,0)+1,0))))*100)</f>
        <v>10.401076988925698</v>
      </c>
      <c r="FJ19" s="9">
        <f ca="1">IF(OR(INDIRECT(CONCATENATE("'2018-10 (Д)'!S",TEXT(MATCH($C19,'2018-10 (Д)'!$C$2:$C$100,0)+1,0)))="Н/Д",INDIRECT(CONCATENATE("'2018-09 (Д)'!S",TEXT(MATCH($C19,'2018-09 (Д)'!$C$2:$C$100,0)+1,0)))="Н/Д",AND(INDIRECT(CONCATENATE("'2018-10 (Д)'!S",TEXT(MATCH($C19,'2018-10 (Д)'!$C$2:$C$100,0)+1,0)))="Н/Д",INDIRECT(CONCATENATE("'2018-09 (Д)'!S",TEXT(MATCH($C19,'2018-09 (Д)'!$C$2:$C$100,0)+1,0))))),"Н/Д",((INDIRECT(CONCATENATE("'2018-10 (Д)'!S",TEXT(MATCH($C19,'2018-10 (Д)'!$C$2:$C$100,0)+1,0)))-INDIRECT(CONCATENATE("'2018-09 (Д)'!S",TEXT(MATCH($C19,'2018-09 (Д)'!$C$2:$C$100,0)+1,0))))/INDIRECT(CONCATENATE("'2018-09 (Д)'!S",TEXT(MATCH($C19,'2018-09 (Д)'!$C$2:$C$100,0)+1,0))))*100)</f>
        <v>801.10073360445926</v>
      </c>
      <c r="FK19" s="9">
        <f ca="1">IF(OR(INDIRECT(CONCATENATE("'2018-11 (Д)'!S",TEXT(MATCH($C19,'2018-11 (Д)'!$C$2:$C$100,0)+1,0)))="Н/Д",INDIRECT(CONCATENATE("'2018-10 (Д)'!S",TEXT(MATCH($C19,'2018-10 (Д)'!$C$2:$C$100,0)+1,0)))="Н/Д",AND(INDIRECT(CONCATENATE("'2018-11 (Д)'!S",TEXT(MATCH($C19,'2018-11 (Д)'!$C$2:$C$100,0)+1,0)))="Н/Д",INDIRECT(CONCATENATE("'2018-10 (Д)'!S",TEXT(MATCH($C19,'2018-10 (Д)'!$C$2:$C$100,0)+1,0))))),"Н/Д",((INDIRECT(CONCATENATE("'2018-11 (Д)'!S",TEXT(MATCH($C19,'2018-11 (Д)'!$C$2:$C$100,0)+1,0)))-INDIRECT(CONCATENATE("'2018-10 (Д)'!S",TEXT(MATCH($C19,'2018-10 (Д)'!$C$2:$C$100,0)+1,0))))/INDIRECT(CONCATENATE("'2018-10 (Д)'!S",TEXT(MATCH($C19,'2018-10 (Д)'!$C$2:$C$100,0)+1,0))))*100)</f>
        <v>-65.101851952323898</v>
      </c>
      <c r="FL19" s="9">
        <f ca="1">IF(OR(INDIRECT(CONCATENATE("'2018-12 (Д)'!S",TEXT(MATCH($C19,'2018-12 (Д)'!$C$2:$C$100,0)+1,0)))="Н/Д",INDIRECT(CONCATENATE("'2018-11 (Д)'!S",TEXT(MATCH($C19,'2018-11 (Д)'!$C$2:$C$100,0)+1,0)))="Н/Д",AND(INDIRECT(CONCATENATE("'2018-12 (Д)'!S",TEXT(MATCH($C19,'2018-12 (Д)'!$C$2:$C$100,0)+1,0)))="Н/Д",INDIRECT(CONCATENATE("'2018-11 (Д)'!S",TEXT(MATCH($C19,'2018-11 (Д)'!$C$2:$C$100,0)+1,0))))),"Н/Д",((INDIRECT(CONCATENATE("'2018-12 (Д)'!S",TEXT(MATCH($C19,'2018-12 (Д)'!$C$2:$C$100,0)+1,0)))-INDIRECT(CONCATENATE("'2018-11 (Д)'!S",TEXT(MATCH($C19,'2018-11 (Д)'!$C$2:$C$100,0)+1,0))))/INDIRECT(CONCATENATE("'2018-11 (Д)'!S",TEXT(MATCH($C19,'2018-11 (Д)'!$C$2:$C$100,0)+1,0))))*100)</f>
        <v>62.046960688165179</v>
      </c>
      <c r="FM19" s="9"/>
      <c r="FN19" s="9">
        <f ca="1">IF(OR(INDIRECT(CONCATENATE("'2018-03 (Д)'!T",TEXT(MATCH($C19,'2018-03 (Д)'!$C$2:$C$100,0)+1,0)))="Н/Д",INDIRECT(CONCATENATE("'2018-02 (Д)'!T",TEXT(MATCH($C19,'2018-02 (Д)'!$C$2:$C$100,0)+1,0)))="Н/Д",AND(INDIRECT(CONCATENATE("'2018-03 (Д)'!T",TEXT(MATCH($C19,'2018-03 (Д)'!$C$2:$C$100,0)+1,0)))="Н/Д",INDIRECT(CONCATENATE("'2018-02 (Д)'!T",TEXT(MATCH($C19,'2018-02 (Д)'!$C$2:$C$100,0)+1,0))))),"Н/Д",((INDIRECT(CONCATENATE("'2018-03 (Д)'!T",TEXT(MATCH($C19,'2018-03 (Д)'!$C$2:$C$100,0)+1,0)))-INDIRECT(CONCATENATE("'2018-02 (Д)'!T",TEXT(MATCH($C19,'2018-02 (Д)'!$C$2:$C$100,0)+1,0))))/INDIRECT(CONCATENATE("'2018-02 (Д)'!T",TEXT(MATCH($C19,'2018-02 (Д)'!$C$2:$C$100,0)+1,0))))*100)</f>
        <v>44.016449255701154</v>
      </c>
      <c r="FO19" s="9">
        <f ca="1">IF(OR(INDIRECT(CONCATENATE("'2018-04 (Д)'!T",TEXT(MATCH($C19,'2018-04 (Д)'!$C$2:$C$100,0)+1,0)))="Н/Д",INDIRECT(CONCATENATE("'2018-03 (Д)'!T",TEXT(MATCH($C19,'2018-03 (Д)'!$C$2:$C$100,0)+1,0)))="Н/Д",AND(INDIRECT(CONCATENATE("'2018-04 (Д)'!T",TEXT(MATCH($C19,'2018-04 (Д)'!$C$2:$C$100,0)+1,0)))="Н/Д",INDIRECT(CONCATENATE("'2018-03 (Д)'!T",TEXT(MATCH($C19,'2018-03 (Д)'!$C$2:$C$100,0)+1,0))))),"Н/Д",((INDIRECT(CONCATENATE("'2018-04 (Д)'!T",TEXT(MATCH($C19,'2018-04 (Д)'!$C$2:$C$100,0)+1,0)))-INDIRECT(CONCATENATE("'2018-03 (Д)'!T",TEXT(MATCH($C19,'2018-03 (Д)'!$C$2:$C$100,0)+1,0))))/INDIRECT(CONCATENATE("'2018-03 (Д)'!T",TEXT(MATCH($C19,'2018-03 (Д)'!$C$2:$C$100,0)+1,0))))*100)</f>
        <v>-4.2078194634987884</v>
      </c>
      <c r="FP19" s="9">
        <f ca="1">IF(OR(INDIRECT(CONCATENATE("'2018-05 (Д)'!T",TEXT(MATCH($C19,'2018-05 (Д)'!$C$2:$C$100,0)+1,0)))="Н/Д",INDIRECT(CONCATENATE("'2018-04 (Д)'!T",TEXT(MATCH($C19,'2018-04 (Д)'!$C$2:$C$100,0)+1,0)))="Н/Д",AND(INDIRECT(CONCATENATE("'2018-05 (Д)'!T",TEXT(MATCH($C19,'2018-05 (Д)'!$C$2:$C$100,0)+1,0)))="Н/Д",INDIRECT(CONCATENATE("'2018-04 (Д)'!T",TEXT(MATCH($C19,'2018-04 (Д)'!$C$2:$C$100,0)+1,0))))),"Н/Д",((INDIRECT(CONCATENATE("'2018-05 (Д)'!T",TEXT(MATCH($C19,'2018-05 (Д)'!$C$2:$C$100,0)+1,0)))-INDIRECT(CONCATENATE("'2018-04 (Д)'!T",TEXT(MATCH($C19,'2018-04 (Д)'!$C$2:$C$100,0)+1,0))))/INDIRECT(CONCATENATE("'2018-04 (Д)'!T",TEXT(MATCH($C19,'2018-04 (Д)'!$C$2:$C$100,0)+1,0))))*100)</f>
        <v>9.8937284136848298</v>
      </c>
      <c r="FQ19" s="9">
        <f ca="1">IF(OR(INDIRECT(CONCATENATE("'2018-06 (Д)'!T",TEXT(MATCH($C19,'2018-06 (Д)'!$C$2:$C$100,0)+1,0)))="Н/Д",INDIRECT(CONCATENATE("'2018-05 (Д)'!T",TEXT(MATCH($C19,'2018-05 (Д)'!$C$2:$C$100,0)+1,0)))="Н/Д",AND(INDIRECT(CONCATENATE("'2018-06 (Д)'!T",TEXT(MATCH($C19,'2018-06 (Д)'!$C$2:$C$100,0)+1,0)))="Н/Д",INDIRECT(CONCATENATE("'2018-05 (Д)'!T",TEXT(MATCH($C19,'2018-05 (Д)'!$C$2:$C$100,0)+1,0))))),"Н/Д",((INDIRECT(CONCATENATE("'2018-06 (Д)'!T",TEXT(MATCH($C19,'2018-06 (Д)'!$C$2:$C$100,0)+1,0)))-INDIRECT(CONCATENATE("'2018-05 (Д)'!T",TEXT(MATCH($C19,'2018-05 (Д)'!$C$2:$C$100,0)+1,0))))/INDIRECT(CONCATENATE("'2018-05 (Д)'!T",TEXT(MATCH($C19,'2018-05 (Д)'!$C$2:$C$100,0)+1,0))))*100)</f>
        <v>3.3240508441497791</v>
      </c>
      <c r="FR19" s="9">
        <f ca="1">IF(OR(INDIRECT(CONCATENATE("'2018-07 (Д)'!T",TEXT(MATCH($C19,'2018-07 (Д)'!$C$2:$C$100,0)+1,0)))="Н/Д",INDIRECT(CONCATENATE("'2018-06 (Д)'!T",TEXT(MATCH($C19,'2018-06 (Д)'!$C$2:$C$100,0)+1,0)))="Н/Д",AND(INDIRECT(CONCATENATE("'2018-07 (Д)'!T",TEXT(MATCH($C19,'2018-07 (Д)'!$C$2:$C$100,0)+1,0)))="Н/Д",INDIRECT(CONCATENATE("'2018-06 (Д)'!T",TEXT(MATCH($C19,'2018-06 (Д)'!$C$2:$C$100,0)+1,0))))),"Н/Д",((INDIRECT(CONCATENATE("'2018-07 (Д)'!T",TEXT(MATCH($C19,'2018-07 (Д)'!$C$2:$C$100,0)+1,0)))-INDIRECT(CONCATENATE("'2018-06 (Д)'!T",TEXT(MATCH($C19,'2018-06 (Д)'!$C$2:$C$100,0)+1,0))))/INDIRECT(CONCATENATE("'2018-06 (Д)'!T",TEXT(MATCH($C19,'2018-06 (Д)'!$C$2:$C$100,0)+1,0))))*100)</f>
        <v>-4.9939744872251071</v>
      </c>
      <c r="FS19" s="9">
        <f ca="1">IF(OR(INDIRECT(CONCATENATE("'2018-08 (Д)'!T",TEXT(MATCH($C19,'2018-08 (Д)'!$C$2:$C$100,0)+1,0)))="Н/Д",INDIRECT(CONCATENATE("'2018-07 (Д)'!T",TEXT(MATCH($C19,'2018-07 (Д)'!$C$2:$C$100,0)+1,0)))="Н/Д",AND(INDIRECT(CONCATENATE("'2018-08 (Д)'!T",TEXT(MATCH($C19,'2018-08 (Д)'!$C$2:$C$100,0)+1,0)))="Н/Д",INDIRECT(CONCATENATE("'2018-07 (Д)'!T",TEXT(MATCH($C19,'2018-07 (Д)'!$C$2:$C$100,0)+1,0))))),"Н/Д",((INDIRECT(CONCATENATE("'2018-08 (Д)'!T",TEXT(MATCH($C19,'2018-08 (Д)'!$C$2:$C$100,0)+1,0)))-INDIRECT(CONCATENATE("'2018-07 (Д)'!T",TEXT(MATCH($C19,'2018-07 (Д)'!$C$2:$C$100,0)+1,0))))/INDIRECT(CONCATENATE("'2018-07 (Д)'!T",TEXT(MATCH($C19,'2018-07 (Д)'!$C$2:$C$100,0)+1,0))))*100)</f>
        <v>4.2331842521812941</v>
      </c>
      <c r="FT19" s="9">
        <f ca="1">IF(OR(INDIRECT(CONCATENATE("'2018-09 (Д)'!T",TEXT(MATCH($C19,'2018-09 (Д)'!$C$2:$C$100,0)+1,0)))="Н/Д",INDIRECT(CONCATENATE("'2018-08 (Д)'!T",TEXT(MATCH($C19,'2018-08 (Д)'!$C$2:$C$100,0)+1,0)))="Н/Д",AND(INDIRECT(CONCATENATE("'2018-09 (Д)'!T",TEXT(MATCH($C19,'2018-09 (Д)'!$C$2:$C$100,0)+1,0)))="Н/Д",INDIRECT(CONCATENATE("'2018-08 (Д)'!T",TEXT(MATCH($C19,'2018-08 (Д)'!$C$2:$C$100,0)+1,0))))),"Н/Д",((INDIRECT(CONCATENATE("'2018-09 (Д)'!T",TEXT(MATCH($C19,'2018-09 (Д)'!$C$2:$C$100,0)+1,0)))-INDIRECT(CONCATENATE("'2018-08 (Д)'!T",TEXT(MATCH($C19,'2018-08 (Д)'!$C$2:$C$100,0)+1,0))))/INDIRECT(CONCATENATE("'2018-08 (Д)'!T",TEXT(MATCH($C19,'2018-08 (Д)'!$C$2:$C$100,0)+1,0))))*100)</f>
        <v>12.86543897374011</v>
      </c>
      <c r="FU19" s="9">
        <f ca="1">IF(OR(INDIRECT(CONCATENATE("'2018-10 (Д)'!T",TEXT(MATCH($C19,'2018-10 (Д)'!$C$2:$C$100,0)+1,0)))="Н/Д",INDIRECT(CONCATENATE("'2018-09 (Д)'!T",TEXT(MATCH($C19,'2018-09 (Д)'!$C$2:$C$100,0)+1,0)))="Н/Д",AND(INDIRECT(CONCATENATE("'2018-10 (Д)'!T",TEXT(MATCH($C19,'2018-10 (Д)'!$C$2:$C$100,0)+1,0)))="Н/Д",INDIRECT(CONCATENATE("'2018-09 (Д)'!T",TEXT(MATCH($C19,'2018-09 (Д)'!$C$2:$C$100,0)+1,0))))),"Н/Д",((INDIRECT(CONCATENATE("'2018-10 (Д)'!T",TEXT(MATCH($C19,'2018-10 (Д)'!$C$2:$C$100,0)+1,0)))-INDIRECT(CONCATENATE("'2018-09 (Д)'!T",TEXT(MATCH($C19,'2018-09 (Д)'!$C$2:$C$100,0)+1,0))))/INDIRECT(CONCATENATE("'2018-09 (Д)'!T",TEXT(MATCH($C19,'2018-09 (Д)'!$C$2:$C$100,0)+1,0))))*100)</f>
        <v>-20.103861386061691</v>
      </c>
      <c r="FV19" s="9">
        <f ca="1">IF(OR(INDIRECT(CONCATENATE("'2018-11 (Д)'!T",TEXT(MATCH($C19,'2018-11 (Д)'!$C$2:$C$100,0)+1,0)))="Н/Д",INDIRECT(CONCATENATE("'2018-10 (Д)'!T",TEXT(MATCH($C19,'2018-10 (Д)'!$C$2:$C$100,0)+1,0)))="Н/Д",AND(INDIRECT(CONCATENATE("'2018-11 (Д)'!T",TEXT(MATCH($C19,'2018-11 (Д)'!$C$2:$C$100,0)+1,0)))="Н/Д",INDIRECT(CONCATENATE("'2018-10 (Д)'!T",TEXT(MATCH($C19,'2018-10 (Д)'!$C$2:$C$100,0)+1,0))))),"Н/Д",((INDIRECT(CONCATENATE("'2018-11 (Д)'!T",TEXT(MATCH($C19,'2018-11 (Д)'!$C$2:$C$100,0)+1,0)))-INDIRECT(CONCATENATE("'2018-10 (Д)'!T",TEXT(MATCH($C19,'2018-10 (Д)'!$C$2:$C$100,0)+1,0))))/INDIRECT(CONCATENATE("'2018-10 (Д)'!T",TEXT(MATCH($C19,'2018-10 (Д)'!$C$2:$C$100,0)+1,0))))*100)</f>
        <v>22.454397936360419</v>
      </c>
      <c r="FW19" s="9">
        <f ca="1">IF(OR(INDIRECT(CONCATENATE("'2018-12 (Д)'!T",TEXT(MATCH($C19,'2018-12 (Д)'!$C$2:$C$100,0)+1,0)))="Н/Д",INDIRECT(CONCATENATE("'2018-11 (Д)'!T",TEXT(MATCH($C19,'2018-11 (Д)'!$C$2:$C$100,0)+1,0)))="Н/Д",AND(INDIRECT(CONCATENATE("'2018-12 (Д)'!T",TEXT(MATCH($C19,'2018-12 (Д)'!$C$2:$C$100,0)+1,0)))="Н/Д",INDIRECT(CONCATENATE("'2018-11 (Д)'!T",TEXT(MATCH($C19,'2018-11 (Д)'!$C$2:$C$100,0)+1,0))))),"Н/Д",((INDIRECT(CONCATENATE("'2018-12 (Д)'!T",TEXT(MATCH($C19,'2018-12 (Д)'!$C$2:$C$100,0)+1,0)))-INDIRECT(CONCATENATE("'2018-11 (Д)'!T",TEXT(MATCH($C19,'2018-11 (Д)'!$C$2:$C$100,0)+1,0))))/INDIRECT(CONCATENATE("'2018-11 (Д)'!T",TEXT(MATCH($C19,'2018-11 (Д)'!$C$2:$C$100,0)+1,0))))*100)</f>
        <v>-0.72527782083861969</v>
      </c>
      <c r="FX19" s="9"/>
      <c r="FY19" s="9">
        <f ca="1">IF(OR(INDIRECT(CONCATENATE("'2018-03 (Д)'!U",TEXT(MATCH($C19,'2018-03 (Д)'!$C$2:$C$100,0)+1,0)))="Н/Д",INDIRECT(CONCATENATE("'2018-02 (Д)'!U",TEXT(MATCH($C19,'2018-02 (Д)'!$C$2:$C$100,0)+1,0)))="Н/Д",AND(INDIRECT(CONCATENATE("'2018-03 (Д)'!U",TEXT(MATCH($C19,'2018-03 (Д)'!$C$2:$C$100,0)+1,0)))="Н/Д",INDIRECT(CONCATENATE("'2018-02 (Д)'!U",TEXT(MATCH($C19,'2018-02 (Д)'!$C$2:$C$100,0)+1,0))))),"Н/Д",((INDIRECT(CONCATENATE("'2018-03 (Д)'!U",TEXT(MATCH($C19,'2018-03 (Д)'!$C$2:$C$100,0)+1,0)))-INDIRECT(CONCATENATE("'2018-02 (Д)'!U",TEXT(MATCH($C19,'2018-02 (Д)'!$C$2:$C$100,0)+1,0))))/INDIRECT(CONCATENATE("'2018-02 (Д)'!U",TEXT(MATCH($C19,'2018-02 (Д)'!$C$2:$C$100,0)+1,0))))*100)</f>
        <v>7.1036429509217776</v>
      </c>
      <c r="FZ19" s="9">
        <f ca="1">IF(OR(INDIRECT(CONCATENATE("'2018-04 (Д)'!U",TEXT(MATCH($C19,'2018-04 (Д)'!$C$2:$C$100,0)+1,0)))="Н/Д",INDIRECT(CONCATENATE("'2018-03 (Д)'!U",TEXT(MATCH($C19,'2018-03 (Д)'!$C$2:$C$100,0)+1,0)))="Н/Д",AND(INDIRECT(CONCATENATE("'2018-04 (Д)'!U",TEXT(MATCH($C19,'2018-04 (Д)'!$C$2:$C$100,0)+1,0)))="Н/Д",INDIRECT(CONCATENATE("'2018-03 (Д)'!U",TEXT(MATCH($C19,'2018-03 (Д)'!$C$2:$C$100,0)+1,0))))),"Н/Д",((INDIRECT(CONCATENATE("'2018-04 (Д)'!U",TEXT(MATCH($C19,'2018-04 (Д)'!$C$2:$C$100,0)+1,0)))-INDIRECT(CONCATENATE("'2018-03 (Д)'!U",TEXT(MATCH($C19,'2018-03 (Д)'!$C$2:$C$100,0)+1,0))))/INDIRECT(CONCATENATE("'2018-03 (Д)'!U",TEXT(MATCH($C19,'2018-03 (Д)'!$C$2:$C$100,0)+1,0))))*100)</f>
        <v>14.246868548094415</v>
      </c>
      <c r="GA19" s="9">
        <f ca="1">IF(OR(INDIRECT(CONCATENATE("'2018-05 (Д)'!U",TEXT(MATCH($C19,'2018-05 (Д)'!$C$2:$C$100,0)+1,0)))="Н/Д",INDIRECT(CONCATENATE("'2018-04 (Д)'!U",TEXT(MATCH($C19,'2018-04 (Д)'!$C$2:$C$100,0)+1,0)))="Н/Д",AND(INDIRECT(CONCATENATE("'2018-05 (Д)'!U",TEXT(MATCH($C19,'2018-05 (Д)'!$C$2:$C$100,0)+1,0)))="Н/Д",INDIRECT(CONCATENATE("'2018-04 (Д)'!U",TEXT(MATCH($C19,'2018-04 (Д)'!$C$2:$C$100,0)+1,0))))),"Н/Д",((INDIRECT(CONCATENATE("'2018-05 (Д)'!U",TEXT(MATCH($C19,'2018-05 (Д)'!$C$2:$C$100,0)+1,0)))-INDIRECT(CONCATENATE("'2018-04 (Д)'!U",TEXT(MATCH($C19,'2018-04 (Д)'!$C$2:$C$100,0)+1,0))))/INDIRECT(CONCATENATE("'2018-04 (Д)'!U",TEXT(MATCH($C19,'2018-04 (Д)'!$C$2:$C$100,0)+1,0))))*100)</f>
        <v>25.601338418215729</v>
      </c>
      <c r="GB19" s="9">
        <f ca="1">IF(OR(INDIRECT(CONCATENATE("'2018-06 (Д)'!U",TEXT(MATCH($C19,'2018-06 (Д)'!$C$2:$C$100,0)+1,0)))="Н/Д",INDIRECT(CONCATENATE("'2018-05 (Д)'!U",TEXT(MATCH($C19,'2018-05 (Д)'!$C$2:$C$100,0)+1,0)))="Н/Д",AND(INDIRECT(CONCATENATE("'2018-06 (Д)'!U",TEXT(MATCH($C19,'2018-06 (Д)'!$C$2:$C$100,0)+1,0)))="Н/Д",INDIRECT(CONCATENATE("'2018-05 (Д)'!U",TEXT(MATCH($C19,'2018-05 (Д)'!$C$2:$C$100,0)+1,0))))),"Н/Д",((INDIRECT(CONCATENATE("'2018-06 (Д)'!U",TEXT(MATCH($C19,'2018-06 (Д)'!$C$2:$C$100,0)+1,0)))-INDIRECT(CONCATENATE("'2018-05 (Д)'!U",TEXT(MATCH($C19,'2018-05 (Д)'!$C$2:$C$100,0)+1,0))))/INDIRECT(CONCATENATE("'2018-05 (Д)'!U",TEXT(MATCH($C19,'2018-05 (Д)'!$C$2:$C$100,0)+1,0))))*100)</f>
        <v>-19.077793250770831</v>
      </c>
      <c r="GC19" s="9">
        <f ca="1">IF(OR(INDIRECT(CONCATENATE("'2018-07 (Д)'!U",TEXT(MATCH($C19,'2018-07 (Д)'!$C$2:$C$100,0)+1,0)))="Н/Д",INDIRECT(CONCATENATE("'2018-06 (Д)'!U",TEXT(MATCH($C19,'2018-06 (Д)'!$C$2:$C$100,0)+1,0)))="Н/Д",AND(INDIRECT(CONCATENATE("'2018-07 (Д)'!U",TEXT(MATCH($C19,'2018-07 (Д)'!$C$2:$C$100,0)+1,0)))="Н/Д",INDIRECT(CONCATENATE("'2018-06 (Д)'!U",TEXT(MATCH($C19,'2018-06 (Д)'!$C$2:$C$100,0)+1,0))))),"Н/Д",((INDIRECT(CONCATENATE("'2018-07 (Д)'!U",TEXT(MATCH($C19,'2018-07 (Д)'!$C$2:$C$100,0)+1,0)))-INDIRECT(CONCATENATE("'2018-06 (Д)'!U",TEXT(MATCH($C19,'2018-06 (Д)'!$C$2:$C$100,0)+1,0))))/INDIRECT(CONCATENATE("'2018-06 (Д)'!U",TEXT(MATCH($C19,'2018-06 (Д)'!$C$2:$C$100,0)+1,0))))*100)</f>
        <v>-9.0789285274983929</v>
      </c>
      <c r="GD19" s="9">
        <f ca="1">IF(OR(INDIRECT(CONCATENATE("'2018-08 (Д)'!U",TEXT(MATCH($C19,'2018-08 (Д)'!$C$2:$C$100,0)+1,0)))="Н/Д",INDIRECT(CONCATENATE("'2018-07 (Д)'!U",TEXT(MATCH($C19,'2018-07 (Д)'!$C$2:$C$100,0)+1,0)))="Н/Д",AND(INDIRECT(CONCATENATE("'2018-08 (Д)'!U",TEXT(MATCH($C19,'2018-08 (Д)'!$C$2:$C$100,0)+1,0)))="Н/Д",INDIRECT(CONCATENATE("'2018-07 (Д)'!U",TEXT(MATCH($C19,'2018-07 (Д)'!$C$2:$C$100,0)+1,0))))),"Н/Д",((INDIRECT(CONCATENATE("'2018-08 (Д)'!U",TEXT(MATCH($C19,'2018-08 (Д)'!$C$2:$C$100,0)+1,0)))-INDIRECT(CONCATENATE("'2018-07 (Д)'!U",TEXT(MATCH($C19,'2018-07 (Д)'!$C$2:$C$100,0)+1,0))))/INDIRECT(CONCATENATE("'2018-07 (Д)'!U",TEXT(MATCH($C19,'2018-07 (Д)'!$C$2:$C$100,0)+1,0))))*100)</f>
        <v>12.672722274821368</v>
      </c>
      <c r="GE19" s="9">
        <f ca="1">IF(OR(INDIRECT(CONCATENATE("'2018-09 (Д)'!U",TEXT(MATCH($C19,'2018-09 (Д)'!$C$2:$C$100,0)+1,0)))="Н/Д",INDIRECT(CONCATENATE("'2018-08 (Д)'!U",TEXT(MATCH($C19,'2018-08 (Д)'!$C$2:$C$100,0)+1,0)))="Н/Д",AND(INDIRECT(CONCATENATE("'2018-09 (Д)'!U",TEXT(MATCH($C19,'2018-09 (Д)'!$C$2:$C$100,0)+1,0)))="Н/Д",INDIRECT(CONCATENATE("'2018-08 (Д)'!U",TEXT(MATCH($C19,'2018-08 (Д)'!$C$2:$C$100,0)+1,0))))),"Н/Д",((INDIRECT(CONCATENATE("'2018-09 (Д)'!U",TEXT(MATCH($C19,'2018-09 (Д)'!$C$2:$C$100,0)+1,0)))-INDIRECT(CONCATENATE("'2018-08 (Д)'!U",TEXT(MATCH($C19,'2018-08 (Д)'!$C$2:$C$100,0)+1,0))))/INDIRECT(CONCATENATE("'2018-08 (Д)'!U",TEXT(MATCH($C19,'2018-08 (Д)'!$C$2:$C$100,0)+1,0))))*100)</f>
        <v>1.4766200374875667</v>
      </c>
      <c r="GF19" s="9">
        <f ca="1">IF(OR(INDIRECT(CONCATENATE("'2018-10 (Д)'!U",TEXT(MATCH($C19,'2018-10 (Д)'!$C$2:$C$100,0)+1,0)))="Н/Д",INDIRECT(CONCATENATE("'2018-09 (Д)'!U",TEXT(MATCH($C19,'2018-09 (Д)'!$C$2:$C$100,0)+1,0)))="Н/Д",AND(INDIRECT(CONCATENATE("'2018-10 (Д)'!U",TEXT(MATCH($C19,'2018-10 (Д)'!$C$2:$C$100,0)+1,0)))="Н/Д",INDIRECT(CONCATENATE("'2018-09 (Д)'!U",TEXT(MATCH($C19,'2018-09 (Д)'!$C$2:$C$100,0)+1,0))))),"Н/Д",((INDIRECT(CONCATENATE("'2018-10 (Д)'!U",TEXT(MATCH($C19,'2018-10 (Д)'!$C$2:$C$100,0)+1,0)))-INDIRECT(CONCATENATE("'2018-09 (Д)'!U",TEXT(MATCH($C19,'2018-09 (Д)'!$C$2:$C$100,0)+1,0))))/INDIRECT(CONCATENATE("'2018-09 (Д)'!U",TEXT(MATCH($C19,'2018-09 (Д)'!$C$2:$C$100,0)+1,0))))*100)</f>
        <v>92.021292684867873</v>
      </c>
      <c r="GG19" s="9">
        <f ca="1">IF(OR(INDIRECT(CONCATENATE("'2018-11 (Д)'!U",TEXT(MATCH($C19,'2018-11 (Д)'!$C$2:$C$100,0)+1,0)))="Н/Д",INDIRECT(CONCATENATE("'2018-10 (Д)'!U",TEXT(MATCH($C19,'2018-10 (Д)'!$C$2:$C$100,0)+1,0)))="Н/Д",AND(INDIRECT(CONCATENATE("'2018-11 (Д)'!U",TEXT(MATCH($C19,'2018-11 (Д)'!$C$2:$C$100,0)+1,0)))="Н/Д",INDIRECT(CONCATENATE("'2018-10 (Д)'!U",TEXT(MATCH($C19,'2018-10 (Д)'!$C$2:$C$100,0)+1,0))))),"Н/Д",((INDIRECT(CONCATENATE("'2018-11 (Д)'!U",TEXT(MATCH($C19,'2018-11 (Д)'!$C$2:$C$100,0)+1,0)))-INDIRECT(CONCATENATE("'2018-10 (Д)'!U",TEXT(MATCH($C19,'2018-10 (Д)'!$C$2:$C$100,0)+1,0))))/INDIRECT(CONCATENATE("'2018-10 (Д)'!U",TEXT(MATCH($C19,'2018-10 (Д)'!$C$2:$C$100,0)+1,0))))*100)</f>
        <v>-77.118080263722959</v>
      </c>
      <c r="GH19" s="9">
        <f ca="1">IF(OR(INDIRECT(CONCATENATE("'2018-12 (Д)'!U",TEXT(MATCH($C19,'2018-12 (Д)'!$C$2:$C$100,0)+1,0)))="Н/Д",INDIRECT(CONCATENATE("'2018-11 (Д)'!U",TEXT(MATCH($C19,'2018-11 (Д)'!$C$2:$C$100,0)+1,0)))="Н/Д",AND(INDIRECT(CONCATENATE("'2018-12 (Д)'!U",TEXT(MATCH($C19,'2018-12 (Д)'!$C$2:$C$100,0)+1,0)))="Н/Д",INDIRECT(CONCATENATE("'2018-11 (Д)'!U",TEXT(MATCH($C19,'2018-11 (Д)'!$C$2:$C$100,0)+1,0))))),"Н/Д",((INDIRECT(CONCATENATE("'2018-12 (Д)'!U",TEXT(MATCH($C19,'2018-12 (Д)'!$C$2:$C$100,0)+1,0)))-INDIRECT(CONCATENATE("'2018-11 (Д)'!U",TEXT(MATCH($C19,'2018-11 (Д)'!$C$2:$C$100,0)+1,0))))/INDIRECT(CONCATENATE("'2018-11 (Д)'!U",TEXT(MATCH($C19,'2018-11 (Д)'!$C$2:$C$100,0)+1,0))))*100)</f>
        <v>237.35009069944221</v>
      </c>
      <c r="GI19" s="9"/>
      <c r="GJ19" s="9">
        <f ca="1">IF(OR(INDIRECT(CONCATENATE("'2018-03 (Д)'!V",TEXT(MATCH($C19,'2018-03 (Д)'!$C$2:$C$100,0)+1,0)))="Н/Д",INDIRECT(CONCATENATE("'2018-02 (Д)'!V",TEXT(MATCH($C19,'2018-02 (Д)'!$C$2:$C$100,0)+1,0)))="Н/Д",AND(INDIRECT(CONCATENATE("'2018-03 (Д)'!V",TEXT(MATCH($C19,'2018-03 (Д)'!$C$2:$C$100,0)+1,0)))="Н/Д",INDIRECT(CONCATENATE("'2018-02 (Д)'!V",TEXT(MATCH($C19,'2018-02 (Д)'!$C$2:$C$100,0)+1,0))))),"Н/Д",((INDIRECT(CONCATENATE("'2018-03 (Д)'!V",TEXT(MATCH($C19,'2018-03 (Д)'!$C$2:$C$100,0)+1,0)))-INDIRECT(CONCATENATE("'2018-02 (Д)'!V",TEXT(MATCH($C19,'2018-02 (Д)'!$C$2:$C$100,0)+1,0))))/INDIRECT(CONCATENATE("'2018-02 (Д)'!V",TEXT(MATCH($C19,'2018-02 (Д)'!$C$2:$C$100,0)+1,0))))*100)</f>
        <v>96.883744139443507</v>
      </c>
      <c r="GK19" s="9">
        <f ca="1">IF(OR(INDIRECT(CONCATENATE("'2018-04 (Д)'!V",TEXT(MATCH($C19,'2018-04 (Д)'!$C$2:$C$100,0)+1,0)))="Н/Д",INDIRECT(CONCATENATE("'2018-03 (Д)'!V",TEXT(MATCH($C19,'2018-03 (Д)'!$C$2:$C$100,0)+1,0)))="Н/Д",AND(INDIRECT(CONCATENATE("'2018-04 (Д)'!V",TEXT(MATCH($C19,'2018-04 (Д)'!$C$2:$C$100,0)+1,0)))="Н/Д",INDIRECT(CONCATENATE("'2018-03 (Д)'!V",TEXT(MATCH($C19,'2018-03 (Д)'!$C$2:$C$100,0)+1,0))))),"Н/Д",((INDIRECT(CONCATENATE("'2018-04 (Д)'!V",TEXT(MATCH($C19,'2018-04 (Д)'!$C$2:$C$100,0)+1,0)))-INDIRECT(CONCATENATE("'2018-03 (Д)'!V",TEXT(MATCH($C19,'2018-03 (Д)'!$C$2:$C$100,0)+1,0))))/INDIRECT(CONCATENATE("'2018-03 (Д)'!V",TEXT(MATCH($C19,'2018-03 (Д)'!$C$2:$C$100,0)+1,0))))*100)</f>
        <v>59.022770360767183</v>
      </c>
      <c r="GL19" s="9">
        <f ca="1">IF(OR(INDIRECT(CONCATENATE("'2018-05 (Д)'!V",TEXT(MATCH($C19,'2018-05 (Д)'!$C$2:$C$100,0)+1,0)))="Н/Д",INDIRECT(CONCATENATE("'2018-04 (Д)'!V",TEXT(MATCH($C19,'2018-04 (Д)'!$C$2:$C$100,0)+1,0)))="Н/Д",AND(INDIRECT(CONCATENATE("'2018-05 (Д)'!V",TEXT(MATCH($C19,'2018-05 (Д)'!$C$2:$C$100,0)+1,0)))="Н/Д",INDIRECT(CONCATENATE("'2018-04 (Д)'!V",TEXT(MATCH($C19,'2018-04 (Д)'!$C$2:$C$100,0)+1,0))))),"Н/Д",((INDIRECT(CONCATENATE("'2018-05 (Д)'!V",TEXT(MATCH($C19,'2018-05 (Д)'!$C$2:$C$100,0)+1,0)))-INDIRECT(CONCATENATE("'2018-04 (Д)'!V",TEXT(MATCH($C19,'2018-04 (Д)'!$C$2:$C$100,0)+1,0))))/INDIRECT(CONCATENATE("'2018-04 (Д)'!V",TEXT(MATCH($C19,'2018-04 (Д)'!$C$2:$C$100,0)+1,0))))*100)</f>
        <v>-11.892521676702549</v>
      </c>
      <c r="GM19" s="9">
        <f ca="1">IF(OR(INDIRECT(CONCATENATE("'2018-06 (Д)'!V",TEXT(MATCH($C19,'2018-06 (Д)'!$C$2:$C$100,0)+1,0)))="Н/Д",INDIRECT(CONCATENATE("'2018-05 (Д)'!V",TEXT(MATCH($C19,'2018-05 (Д)'!$C$2:$C$100,0)+1,0)))="Н/Д",AND(INDIRECT(CONCATENATE("'2018-06 (Д)'!V",TEXT(MATCH($C19,'2018-06 (Д)'!$C$2:$C$100,0)+1,0)))="Н/Д",INDIRECT(CONCATENATE("'2018-05 (Д)'!V",TEXT(MATCH($C19,'2018-05 (Д)'!$C$2:$C$100,0)+1,0))))),"Н/Д",((INDIRECT(CONCATENATE("'2018-06 (Д)'!V",TEXT(MATCH($C19,'2018-06 (Д)'!$C$2:$C$100,0)+1,0)))-INDIRECT(CONCATENATE("'2018-05 (Д)'!V",TEXT(MATCH($C19,'2018-05 (Д)'!$C$2:$C$100,0)+1,0))))/INDIRECT(CONCATENATE("'2018-05 (Д)'!V",TEXT(MATCH($C19,'2018-05 (Д)'!$C$2:$C$100,0)+1,0))))*100)</f>
        <v>-49.845260339365929</v>
      </c>
      <c r="GN19" s="9">
        <f ca="1">IF(OR(INDIRECT(CONCATENATE("'2018-07 (Д)'!V",TEXT(MATCH($C19,'2018-07 (Д)'!$C$2:$C$100,0)+1,0)))="Н/Д",INDIRECT(CONCATENATE("'2018-06 (Д)'!V",TEXT(MATCH($C19,'2018-06 (Д)'!$C$2:$C$100,0)+1,0)))="Н/Д",AND(INDIRECT(CONCATENATE("'2018-07 (Д)'!V",TEXT(MATCH($C19,'2018-07 (Д)'!$C$2:$C$100,0)+1,0)))="Н/Д",INDIRECT(CONCATENATE("'2018-06 (Д)'!V",TEXT(MATCH($C19,'2018-06 (Д)'!$C$2:$C$100,0)+1,0))))),"Н/Д",((INDIRECT(CONCATENATE("'2018-07 (Д)'!V",TEXT(MATCH($C19,'2018-07 (Д)'!$C$2:$C$100,0)+1,0)))-INDIRECT(CONCATENATE("'2018-06 (Д)'!V",TEXT(MATCH($C19,'2018-06 (Д)'!$C$2:$C$100,0)+1,0))))/INDIRECT(CONCATENATE("'2018-06 (Д)'!V",TEXT(MATCH($C19,'2018-06 (Д)'!$C$2:$C$100,0)+1,0))))*100)</f>
        <v>36.152598362155395</v>
      </c>
      <c r="GO19" s="9">
        <f ca="1">IF(OR(INDIRECT(CONCATENATE("'2018-08 (Д)'!V",TEXT(MATCH($C19,'2018-08 (Д)'!$C$2:$C$100,0)+1,0)))="Н/Д",INDIRECT(CONCATENATE("'2018-07 (Д)'!V",TEXT(MATCH($C19,'2018-07 (Д)'!$C$2:$C$100,0)+1,0)))="Н/Д",AND(INDIRECT(CONCATENATE("'2018-08 (Д)'!V",TEXT(MATCH($C19,'2018-08 (Д)'!$C$2:$C$100,0)+1,0)))="Н/Д",INDIRECT(CONCATENATE("'2018-07 (Д)'!V",TEXT(MATCH($C19,'2018-07 (Д)'!$C$2:$C$100,0)+1,0))))),"Н/Д",((INDIRECT(CONCATENATE("'2018-08 (Д)'!V",TEXT(MATCH($C19,'2018-08 (Д)'!$C$2:$C$100,0)+1,0)))-INDIRECT(CONCATENATE("'2018-07 (Д)'!V",TEXT(MATCH($C19,'2018-07 (Д)'!$C$2:$C$100,0)+1,0))))/INDIRECT(CONCATENATE("'2018-07 (Д)'!V",TEXT(MATCH($C19,'2018-07 (Д)'!$C$2:$C$100,0)+1,0))))*100)</f>
        <v>28.78133433073894</v>
      </c>
      <c r="GP19" s="9">
        <f ca="1">IF(OR(INDIRECT(CONCATENATE("'2018-09 (Д)'!V",TEXT(MATCH($C19,'2018-09 (Д)'!$C$2:$C$100,0)+1,0)))="Н/Д",INDIRECT(CONCATENATE("'2018-08 (Д)'!V",TEXT(MATCH($C19,'2018-08 (Д)'!$C$2:$C$100,0)+1,0)))="Н/Д",AND(INDIRECT(CONCATENATE("'2018-09 (Д)'!V",TEXT(MATCH($C19,'2018-09 (Д)'!$C$2:$C$100,0)+1,0)))="Н/Д",INDIRECT(CONCATENATE("'2018-08 (Д)'!V",TEXT(MATCH($C19,'2018-08 (Д)'!$C$2:$C$100,0)+1,0))))),"Н/Д",((INDIRECT(CONCATENATE("'2018-09 (Д)'!V",TEXT(MATCH($C19,'2018-09 (Д)'!$C$2:$C$100,0)+1,0)))-INDIRECT(CONCATENATE("'2018-08 (Д)'!V",TEXT(MATCH($C19,'2018-08 (Д)'!$C$2:$C$100,0)+1,0))))/INDIRECT(CONCATENATE("'2018-08 (Д)'!V",TEXT(MATCH($C19,'2018-08 (Д)'!$C$2:$C$100,0)+1,0))))*100)</f>
        <v>-1.2752306497055268</v>
      </c>
      <c r="GQ19" s="9">
        <f ca="1">IF(OR(INDIRECT(CONCATENATE("'2018-10 (Д)'!V",TEXT(MATCH($C19,'2018-10 (Д)'!$C$2:$C$100,0)+1,0)))="Н/Д",INDIRECT(CONCATENATE("'2018-09 (Д)'!V",TEXT(MATCH($C19,'2018-09 (Д)'!$C$2:$C$100,0)+1,0)))="Н/Д",AND(INDIRECT(CONCATENATE("'2018-10 (Д)'!V",TEXT(MATCH($C19,'2018-10 (Д)'!$C$2:$C$100,0)+1,0)))="Н/Д",INDIRECT(CONCATENATE("'2018-09 (Д)'!V",TEXT(MATCH($C19,'2018-09 (Д)'!$C$2:$C$100,0)+1,0))))),"Н/Д",((INDIRECT(CONCATENATE("'2018-10 (Д)'!V",TEXT(MATCH($C19,'2018-10 (Д)'!$C$2:$C$100,0)+1,0)))-INDIRECT(CONCATENATE("'2018-09 (Д)'!V",TEXT(MATCH($C19,'2018-09 (Д)'!$C$2:$C$100,0)+1,0))))/INDIRECT(CONCATENATE("'2018-09 (Д)'!V",TEXT(MATCH($C19,'2018-09 (Д)'!$C$2:$C$100,0)+1,0))))*100)</f>
        <v>55.493892987509497</v>
      </c>
      <c r="GR19" s="9">
        <f ca="1">IF(OR(INDIRECT(CONCATENATE("'2018-11 (Д)'!V",TEXT(MATCH($C19,'2018-11 (Д)'!$C$2:$C$100,0)+1,0)))="Н/Д",INDIRECT(CONCATENATE("'2018-10 (Д)'!V",TEXT(MATCH($C19,'2018-10 (Д)'!$C$2:$C$100,0)+1,0)))="Н/Д",AND(INDIRECT(CONCATENATE("'2018-11 (Д)'!V",TEXT(MATCH($C19,'2018-11 (Д)'!$C$2:$C$100,0)+1,0)))="Н/Д",INDIRECT(CONCATENATE("'2018-10 (Д)'!V",TEXT(MATCH($C19,'2018-10 (Д)'!$C$2:$C$100,0)+1,0))))),"Н/Д",((INDIRECT(CONCATENATE("'2018-11 (Д)'!V",TEXT(MATCH($C19,'2018-11 (Д)'!$C$2:$C$100,0)+1,0)))-INDIRECT(CONCATENATE("'2018-10 (Д)'!V",TEXT(MATCH($C19,'2018-10 (Д)'!$C$2:$C$100,0)+1,0))))/INDIRECT(CONCATENATE("'2018-10 (Д)'!V",TEXT(MATCH($C19,'2018-10 (Д)'!$C$2:$C$100,0)+1,0))))*100)</f>
        <v>-49.768287299236434</v>
      </c>
      <c r="GS19" s="9">
        <f ca="1">IF(OR(INDIRECT(CONCATENATE("'2018-12 (Д)'!V",TEXT(MATCH($C19,'2018-12 (Д)'!$C$2:$C$100,0)+1,0)))="Н/Д",INDIRECT(CONCATENATE("'2018-11 (Д)'!V",TEXT(MATCH($C19,'2018-11 (Д)'!$C$2:$C$100,0)+1,0)))="Н/Д",AND(INDIRECT(CONCATENATE("'2018-12 (Д)'!V",TEXT(MATCH($C19,'2018-12 (Д)'!$C$2:$C$100,0)+1,0)))="Н/Д",INDIRECT(CONCATENATE("'2018-11 (Д)'!V",TEXT(MATCH($C19,'2018-11 (Д)'!$C$2:$C$100,0)+1,0))))),"Н/Д",((INDIRECT(CONCATENATE("'2018-12 (Д)'!V",TEXT(MATCH($C19,'2018-12 (Д)'!$C$2:$C$100,0)+1,0)))-INDIRECT(CONCATENATE("'2018-11 (Д)'!V",TEXT(MATCH($C19,'2018-11 (Д)'!$C$2:$C$100,0)+1,0))))/INDIRECT(CONCATENATE("'2018-11 (Д)'!V",TEXT(MATCH($C19,'2018-11 (Д)'!$C$2:$C$100,0)+1,0))))*100)</f>
        <v>51.214656191952301</v>
      </c>
      <c r="GT19" s="9"/>
      <c r="GU19" s="9">
        <f ca="1">IF(OR(INDIRECT(CONCATENATE("'2018-03 (Д)'!W",TEXT(MATCH($C19,'2018-03 (Д)'!$C$2:$C$100,0)+1,0)))="Н/Д",INDIRECT(CONCATENATE("'2018-02 (Д)'!W",TEXT(MATCH($C19,'2018-02 (Д)'!$C$2:$C$100,0)+1,0)))="Н/Д",AND(INDIRECT(CONCATENATE("'2018-03 (Д)'!W",TEXT(MATCH($C19,'2018-03 (Д)'!$C$2:$C$100,0)+1,0)))="Н/Д",INDIRECT(CONCATENATE("'2018-02 (Д)'!W",TEXT(MATCH($C19,'2018-02 (Д)'!$C$2:$C$100,0)+1,0))))),"Н/Д",((INDIRECT(CONCATENATE("'2018-03 (Д)'!W",TEXT(MATCH($C19,'2018-03 (Д)'!$C$2:$C$100,0)+1,0)))-INDIRECT(CONCATENATE("'2018-02 (Д)'!W",TEXT(MATCH($C19,'2018-02 (Д)'!$C$2:$C$100,0)+1,0))))/INDIRECT(CONCATENATE("'2018-02 (Д)'!W",TEXT(MATCH($C19,'2018-02 (Д)'!$C$2:$C$100,0)+1,0))))*100)</f>
        <v>22.796992635466253</v>
      </c>
      <c r="GV19" s="9">
        <f ca="1">IF(OR(INDIRECT(CONCATENATE("'2018-04 (Д)'!W",TEXT(MATCH($C19,'2018-04 (Д)'!$C$2:$C$100,0)+1,0)))="Н/Д",INDIRECT(CONCATENATE("'2018-03 (Д)'!W",TEXT(MATCH($C19,'2018-03 (Д)'!$C$2:$C$100,0)+1,0)))="Н/Д",AND(INDIRECT(CONCATENATE("'2018-04 (Д)'!W",TEXT(MATCH($C19,'2018-04 (Д)'!$C$2:$C$100,0)+1,0)))="Н/Д",INDIRECT(CONCATENATE("'2018-03 (Д)'!W",TEXT(MATCH($C19,'2018-03 (Д)'!$C$2:$C$100,0)+1,0))))),"Н/Д",((INDIRECT(CONCATENATE("'2018-04 (Д)'!W",TEXT(MATCH($C19,'2018-04 (Д)'!$C$2:$C$100,0)+1,0)))-INDIRECT(CONCATENATE("'2018-03 (Д)'!W",TEXT(MATCH($C19,'2018-03 (Д)'!$C$2:$C$100,0)+1,0))))/INDIRECT(CONCATENATE("'2018-03 (Д)'!W",TEXT(MATCH($C19,'2018-03 (Д)'!$C$2:$C$100,0)+1,0))))*100)</f>
        <v>133.03263743523232</v>
      </c>
      <c r="GW19" s="9">
        <f ca="1">IF(OR(INDIRECT(CONCATENATE("'2018-05 (Д)'!W",TEXT(MATCH($C19,'2018-05 (Д)'!$C$2:$C$100,0)+1,0)))="Н/Д",INDIRECT(CONCATENATE("'2018-04 (Д)'!W",TEXT(MATCH($C19,'2018-04 (Д)'!$C$2:$C$100,0)+1,0)))="Н/Д",AND(INDIRECT(CONCATENATE("'2018-05 (Д)'!W",TEXT(MATCH($C19,'2018-05 (Д)'!$C$2:$C$100,0)+1,0)))="Н/Д",INDIRECT(CONCATENATE("'2018-04 (Д)'!W",TEXT(MATCH($C19,'2018-04 (Д)'!$C$2:$C$100,0)+1,0))))),"Н/Д",((INDIRECT(CONCATENATE("'2018-05 (Д)'!W",TEXT(MATCH($C19,'2018-05 (Д)'!$C$2:$C$100,0)+1,0)))-INDIRECT(CONCATENATE("'2018-04 (Д)'!W",TEXT(MATCH($C19,'2018-04 (Д)'!$C$2:$C$100,0)+1,0))))/INDIRECT(CONCATENATE("'2018-04 (Д)'!W",TEXT(MATCH($C19,'2018-04 (Д)'!$C$2:$C$100,0)+1,0))))*100)</f>
        <v>-25.332776510449083</v>
      </c>
      <c r="GX19" s="9">
        <f ca="1">IF(OR(INDIRECT(CONCATENATE("'2018-06 (Д)'!W",TEXT(MATCH($C19,'2018-06 (Д)'!$C$2:$C$100,0)+1,0)))="Н/Д",INDIRECT(CONCATENATE("'2018-05 (Д)'!W",TEXT(MATCH($C19,'2018-05 (Д)'!$C$2:$C$100,0)+1,0)))="Н/Д",AND(INDIRECT(CONCATENATE("'2018-06 (Д)'!W",TEXT(MATCH($C19,'2018-06 (Д)'!$C$2:$C$100,0)+1,0)))="Н/Д",INDIRECT(CONCATENATE("'2018-05 (Д)'!W",TEXT(MATCH($C19,'2018-05 (Д)'!$C$2:$C$100,0)+1,0))))),"Н/Д",((INDIRECT(CONCATENATE("'2018-06 (Д)'!W",TEXT(MATCH($C19,'2018-06 (Д)'!$C$2:$C$100,0)+1,0)))-INDIRECT(CONCATENATE("'2018-05 (Д)'!W",TEXT(MATCH($C19,'2018-05 (Д)'!$C$2:$C$100,0)+1,0))))/INDIRECT(CONCATENATE("'2018-05 (Д)'!W",TEXT(MATCH($C19,'2018-05 (Д)'!$C$2:$C$100,0)+1,0))))*100)</f>
        <v>0.73988035854168321</v>
      </c>
      <c r="GY19" s="9">
        <f ca="1">IF(OR(INDIRECT(CONCATENATE("'2018-07 (Д)'!W",TEXT(MATCH($C19,'2018-07 (Д)'!$C$2:$C$100,0)+1,0)))="Н/Д",INDIRECT(CONCATENATE("'2018-06 (Д)'!W",TEXT(MATCH($C19,'2018-06 (Д)'!$C$2:$C$100,0)+1,0)))="Н/Д",AND(INDIRECT(CONCATENATE("'2018-07 (Д)'!W",TEXT(MATCH($C19,'2018-07 (Д)'!$C$2:$C$100,0)+1,0)))="Н/Д",INDIRECT(CONCATENATE("'2018-06 (Д)'!W",TEXT(MATCH($C19,'2018-06 (Д)'!$C$2:$C$100,0)+1,0))))),"Н/Д",((INDIRECT(CONCATENATE("'2018-07 (Д)'!W",TEXT(MATCH($C19,'2018-07 (Д)'!$C$2:$C$100,0)+1,0)))-INDIRECT(CONCATENATE("'2018-06 (Д)'!W",TEXT(MATCH($C19,'2018-06 (Д)'!$C$2:$C$100,0)+1,0))))/INDIRECT(CONCATENATE("'2018-06 (Д)'!W",TEXT(MATCH($C19,'2018-06 (Д)'!$C$2:$C$100,0)+1,0))))*100)</f>
        <v>-30.116259942738971</v>
      </c>
      <c r="GZ19" s="9">
        <f ca="1">IF(OR(INDIRECT(CONCATENATE("'2018-08 (Д)'!W",TEXT(MATCH($C19,'2018-08 (Д)'!$C$2:$C$100,0)+1,0)))="Н/Д",INDIRECT(CONCATENATE("'2018-07 (Д)'!W",TEXT(MATCH($C19,'2018-07 (Д)'!$C$2:$C$100,0)+1,0)))="Н/Д",AND(INDIRECT(CONCATENATE("'2018-08 (Д)'!W",TEXT(MATCH($C19,'2018-08 (Д)'!$C$2:$C$100,0)+1,0)))="Н/Д",INDIRECT(CONCATENATE("'2018-07 (Д)'!W",TEXT(MATCH($C19,'2018-07 (Д)'!$C$2:$C$100,0)+1,0))))),"Н/Д",((INDIRECT(CONCATENATE("'2018-08 (Д)'!W",TEXT(MATCH($C19,'2018-08 (Д)'!$C$2:$C$100,0)+1,0)))-INDIRECT(CONCATENATE("'2018-07 (Д)'!W",TEXT(MATCH($C19,'2018-07 (Д)'!$C$2:$C$100,0)+1,0))))/INDIRECT(CONCATENATE("'2018-07 (Д)'!W",TEXT(MATCH($C19,'2018-07 (Д)'!$C$2:$C$100,0)+1,0))))*100)</f>
        <v>62.404808886169008</v>
      </c>
      <c r="HA19" s="9">
        <f ca="1">IF(OR(INDIRECT(CONCATENATE("'2018-09 (Д)'!W",TEXT(MATCH($C19,'2018-09 (Д)'!$C$2:$C$100,0)+1,0)))="Н/Д",INDIRECT(CONCATENATE("'2018-08 (Д)'!W",TEXT(MATCH($C19,'2018-08 (Д)'!$C$2:$C$100,0)+1,0)))="Н/Д",AND(INDIRECT(CONCATENATE("'2018-09 (Д)'!W",TEXT(MATCH($C19,'2018-09 (Д)'!$C$2:$C$100,0)+1,0)))="Н/Д",INDIRECT(CONCATENATE("'2018-08 (Д)'!W",TEXT(MATCH($C19,'2018-08 (Д)'!$C$2:$C$100,0)+1,0))))),"Н/Д",((INDIRECT(CONCATENATE("'2018-09 (Д)'!W",TEXT(MATCH($C19,'2018-09 (Д)'!$C$2:$C$100,0)+1,0)))-INDIRECT(CONCATENATE("'2018-08 (Д)'!W",TEXT(MATCH($C19,'2018-08 (Д)'!$C$2:$C$100,0)+1,0))))/INDIRECT(CONCATENATE("'2018-08 (Д)'!W",TEXT(MATCH($C19,'2018-08 (Д)'!$C$2:$C$100,0)+1,0))))*100)</f>
        <v>-37.720026336698815</v>
      </c>
      <c r="HB19" s="9">
        <f ca="1">IF(OR(INDIRECT(CONCATENATE("'2018-10 (Д)'!W",TEXT(MATCH($C19,'2018-10 (Д)'!$C$2:$C$100,0)+1,0)))="Н/Д",INDIRECT(CONCATENATE("'2018-09 (Д)'!W",TEXT(MATCH($C19,'2018-09 (Д)'!$C$2:$C$100,0)+1,0)))="Н/Д",AND(INDIRECT(CONCATENATE("'2018-10 (Д)'!W",TEXT(MATCH($C19,'2018-10 (Д)'!$C$2:$C$100,0)+1,0)))="Н/Д",INDIRECT(CONCATENATE("'2018-09 (Д)'!W",TEXT(MATCH($C19,'2018-09 (Д)'!$C$2:$C$100,0)+1,0))))),"Н/Д",((INDIRECT(CONCATENATE("'2018-10 (Д)'!W",TEXT(MATCH($C19,'2018-10 (Д)'!$C$2:$C$100,0)+1,0)))-INDIRECT(CONCATENATE("'2018-09 (Д)'!W",TEXT(MATCH($C19,'2018-09 (Д)'!$C$2:$C$100,0)+1,0))))/INDIRECT(CONCATENATE("'2018-09 (Д)'!W",TEXT(MATCH($C19,'2018-09 (Д)'!$C$2:$C$100,0)+1,0))))*100)</f>
        <v>-1.9908734950088915</v>
      </c>
      <c r="HC19" s="9">
        <f ca="1">IF(OR(INDIRECT(CONCATENATE("'2018-11 (Д)'!W",TEXT(MATCH($C19,'2018-11 (Д)'!$C$2:$C$100,0)+1,0)))="Н/Д",INDIRECT(CONCATENATE("'2018-10 (Д)'!W",TEXT(MATCH($C19,'2018-10 (Д)'!$C$2:$C$100,0)+1,0)))="Н/Д",AND(INDIRECT(CONCATENATE("'2018-11 (Д)'!W",TEXT(MATCH($C19,'2018-11 (Д)'!$C$2:$C$100,0)+1,0)))="Н/Д",INDIRECT(CONCATENATE("'2018-10 (Д)'!W",TEXT(MATCH($C19,'2018-10 (Д)'!$C$2:$C$100,0)+1,0))))),"Н/Д",((INDIRECT(CONCATENATE("'2018-11 (Д)'!W",TEXT(MATCH($C19,'2018-11 (Д)'!$C$2:$C$100,0)+1,0)))-INDIRECT(CONCATENATE("'2018-10 (Д)'!W",TEXT(MATCH($C19,'2018-10 (Д)'!$C$2:$C$100,0)+1,0))))/INDIRECT(CONCATENATE("'2018-10 (Д)'!W",TEXT(MATCH($C19,'2018-10 (Д)'!$C$2:$C$100,0)+1,0))))*100)</f>
        <v>76.182439708482406</v>
      </c>
      <c r="HD19" s="9">
        <f ca="1">IF(OR(INDIRECT(CONCATENATE("'2018-12 (Д)'!W",TEXT(MATCH($C19,'2018-12 (Д)'!$C$2:$C$100,0)+1,0)))="Н/Д",INDIRECT(CONCATENATE("'2018-11 (Д)'!W",TEXT(MATCH($C19,'2018-11 (Д)'!$C$2:$C$100,0)+1,0)))="Н/Д",AND(INDIRECT(CONCATENATE("'2018-12 (Д)'!W",TEXT(MATCH($C19,'2018-12 (Д)'!$C$2:$C$100,0)+1,0)))="Н/Д",INDIRECT(CONCATENATE("'2018-11 (Д)'!W",TEXT(MATCH($C19,'2018-11 (Д)'!$C$2:$C$100,0)+1,0))))),"Н/Д",((INDIRECT(CONCATENATE("'2018-12 (Д)'!W",TEXT(MATCH($C19,'2018-12 (Д)'!$C$2:$C$100,0)+1,0)))-INDIRECT(CONCATENATE("'2018-11 (Д)'!W",TEXT(MATCH($C19,'2018-11 (Д)'!$C$2:$C$100,0)+1,0))))/INDIRECT(CONCATENATE("'2018-11 (Д)'!W",TEXT(MATCH($C19,'2018-11 (Д)'!$C$2:$C$100,0)+1,0))))*100)</f>
        <v>-28.997596615723047</v>
      </c>
    </row>
    <row r="20" spans="1:212" x14ac:dyDescent="0.25">
      <c r="A20" s="2" t="s">
        <v>34</v>
      </c>
      <c r="B20" s="2" t="s">
        <v>40</v>
      </c>
      <c r="C20" s="15">
        <v>80000000</v>
      </c>
      <c r="D20" s="9"/>
      <c r="E20" s="9">
        <f ca="1">IF(OR(INDIRECT(CONCATENATE("'2018-03 (Д)'!E",TEXT(MATCH($C20,'2018-03 (Д)'!$C$2:$C$100,0)+1,0)))="Н/Д",INDIRECT(CONCATENATE("'2018-02 (Д)'!E",TEXT(MATCH($C20,'2018-02 (Д)'!$C$2:$C$100,0)+1,0)))="Н/Д",AND(INDIRECT(CONCATENATE("'2018-03 (Д)'!E",TEXT(MATCH($C20,'2018-03 (Д)'!$C$2:$C$100,0)+1,0)))="Н/Д",INDIRECT(CONCATENATE("'2018-02 (Д)'!E",TEXT(MATCH($C20,'2018-02 (Д)'!$C$2:$C$100,0)+1,0))))),"Н/Д",((INDIRECT(CONCATENATE("'2018-03 (Д)'!E",TEXT(MATCH($C20,'2018-03 (Д)'!$C$2:$C$100,0)+1,0)))-INDIRECT(CONCATENATE("'2018-02 (Д)'!E",TEXT(MATCH($C20,'2018-02 (Д)'!$C$2:$C$100,0)+1,0))))/INDIRECT(CONCATENATE("'2018-02 (Д)'!E",TEXT(MATCH($C20,'2018-02 (Д)'!$C$2:$C$100,0)+1,0))))*100)</f>
        <v>14.23676486985218</v>
      </c>
      <c r="F20" s="9">
        <f ca="1">IF(OR(INDIRECT(CONCATENATE("'2018-04 (Д)'!E",TEXT(MATCH($C20,'2018-04 (Д)'!$C$2:$C$100,0)+1,0)))="Н/Д",INDIRECT(CONCATENATE("'2018-03 (Д)'!E",TEXT(MATCH($C20,'2018-03 (Д)'!$C$2:$C$100,0)+1,0)))="Н/Д",AND(INDIRECT(CONCATENATE("'2018-04 (Д)'!E",TEXT(MATCH($C20,'2018-04 (Д)'!$C$2:$C$100,0)+1,0)))="Н/Д",INDIRECT(CONCATENATE("'2018-03 (Д)'!E",TEXT(MATCH($C20,'2018-03 (Д)'!$C$2:$C$100,0)+1,0))))),"Н/Д",((INDIRECT(CONCATENATE("'2018-04 (Д)'!E",TEXT(MATCH($C20,'2018-04 (Д)'!$C$2:$C$100,0)+1,0)))-INDIRECT(CONCATENATE("'2018-03 (Д)'!E",TEXT(MATCH($C20,'2018-03 (Д)'!$C$2:$C$100,0)+1,0))))/INDIRECT(CONCATENATE("'2018-03 (Д)'!E",TEXT(MATCH($C20,'2018-03 (Д)'!$C$2:$C$100,0)+1,0))))*100)</f>
        <v>219.49893866435488</v>
      </c>
      <c r="G20" s="9">
        <f ca="1">IF(OR(INDIRECT(CONCATENATE("'2018-05 (Д)'!E",TEXT(MATCH($C20,'2018-05 (Д)'!$C$2:$C$100,0)+1,0)))="Н/Д",INDIRECT(CONCATENATE("'2018-04 (Д)'!E",TEXT(MATCH($C20,'2018-04 (Д)'!$C$2:$C$100,0)+1,0)))="Н/Д",AND(INDIRECT(CONCATENATE("'2018-05 (Д)'!E",TEXT(MATCH($C20,'2018-05 (Д)'!$C$2:$C$100,0)+1,0)))="Н/Д",INDIRECT(CONCATENATE("'2018-04 (Д)'!E",TEXT(MATCH($C20,'2018-04 (Д)'!$C$2:$C$100,0)+1,0))))),"Н/Д",((INDIRECT(CONCATENATE("'2018-05 (Д)'!E",TEXT(MATCH($C20,'2018-05 (Д)'!$C$2:$C$100,0)+1,0)))-INDIRECT(CONCATENATE("'2018-04 (Д)'!E",TEXT(MATCH($C20,'2018-04 (Д)'!$C$2:$C$100,0)+1,0))))/INDIRECT(CONCATENATE("'2018-04 (Д)'!E",TEXT(MATCH($C20,'2018-04 (Д)'!$C$2:$C$100,0)+1,0))))*100)</f>
        <v>-51.538413094936686</v>
      </c>
      <c r="H20" s="9">
        <f ca="1">IF(OR(INDIRECT(CONCATENATE("'2018-06 (Д)'!E",TEXT(MATCH($C20,'2018-06 (Д)'!$C$2:$C$100,0)+1,0)))="Н/Д",INDIRECT(CONCATENATE("'2018-05 (Д)'!E",TEXT(MATCH($C20,'2018-05 (Д)'!$C$2:$C$100,0)+1,0)))="Н/Д",AND(INDIRECT(CONCATENATE("'2018-06 (Д)'!E",TEXT(MATCH($C20,'2018-06 (Д)'!$C$2:$C$100,0)+1,0)))="Н/Д",INDIRECT(CONCATENATE("'2018-05 (Д)'!E",TEXT(MATCH($C20,'2018-05 (Д)'!$C$2:$C$100,0)+1,0))))),"Н/Д",((INDIRECT(CONCATENATE("'2018-06 (Д)'!E",TEXT(MATCH($C20,'2018-06 (Д)'!$C$2:$C$100,0)+1,0)))-INDIRECT(CONCATENATE("'2018-05 (Д)'!E",TEXT(MATCH($C20,'2018-05 (Д)'!$C$2:$C$100,0)+1,0))))/INDIRECT(CONCATENATE("'2018-05 (Д)'!E",TEXT(MATCH($C20,'2018-05 (Д)'!$C$2:$C$100,0)+1,0))))*100)</f>
        <v>-6.197039024465762</v>
      </c>
      <c r="I20" s="9">
        <f ca="1">IF(OR(INDIRECT(CONCATENATE("'2018-07 (Д)'!E",TEXT(MATCH($C20,'2018-07 (Д)'!$C$2:$C$100,0)+1,0)))="Н/Д",INDIRECT(CONCATENATE("'2018-06 (Д)'!E",TEXT(MATCH($C20,'2018-06 (Д)'!$C$2:$C$100,0)+1,0)))="Н/Д",AND(INDIRECT(CONCATENATE("'2018-07 (Д)'!E",TEXT(MATCH($C20,'2018-07 (Д)'!$C$2:$C$100,0)+1,0)))="Н/Д",INDIRECT(CONCATENATE("'2018-06 (Д)'!E",TEXT(MATCH($C20,'2018-06 (Д)'!$C$2:$C$100,0)+1,0))))),"Н/Д",((INDIRECT(CONCATENATE("'2018-07 (Д)'!E",TEXT(MATCH($C20,'2018-07 (Д)'!$C$2:$C$100,0)+1,0)))-INDIRECT(CONCATENATE("'2018-06 (Д)'!E",TEXT(MATCH($C20,'2018-06 (Д)'!$C$2:$C$100,0)+1,0))))/INDIRECT(CONCATENATE("'2018-06 (Д)'!E",TEXT(MATCH($C20,'2018-06 (Д)'!$C$2:$C$100,0)+1,0))))*100)</f>
        <v>-17.341628870607558</v>
      </c>
      <c r="J20" s="9">
        <f ca="1">IF(OR(INDIRECT(CONCATENATE("'2018-08 (Д)'!E",TEXT(MATCH($C20,'2018-08 (Д)'!$C$2:$C$100,0)+1,0)))="Н/Д",INDIRECT(CONCATENATE("'2018-07 (Д)'!E",TEXT(MATCH($C20,'2018-07 (Д)'!$C$2:$C$100,0)+1,0)))="Н/Д",AND(INDIRECT(CONCATENATE("'2018-08 (Д)'!E",TEXT(MATCH($C20,'2018-08 (Д)'!$C$2:$C$100,0)+1,0)))="Н/Д",INDIRECT(CONCATENATE("'2018-07 (Д)'!E",TEXT(MATCH($C20,'2018-07 (Д)'!$C$2:$C$100,0)+1,0))))),"Н/Д",((INDIRECT(CONCATENATE("'2018-08 (Д)'!E",TEXT(MATCH($C20,'2018-08 (Д)'!$C$2:$C$100,0)+1,0)))-INDIRECT(CONCATENATE("'2018-07 (Д)'!E",TEXT(MATCH($C20,'2018-07 (Д)'!$C$2:$C$100,0)+1,0))))/INDIRECT(CONCATENATE("'2018-07 (Д)'!E",TEXT(MATCH($C20,'2018-07 (Д)'!$C$2:$C$100,0)+1,0))))*100)</f>
        <v>40.57013039061745</v>
      </c>
      <c r="K20" s="9">
        <f ca="1">IF(OR(INDIRECT(CONCATENATE("'2018-09 (Д)'!E",TEXT(MATCH($C20,'2018-09 (Д)'!$C$2:$C$100,0)+1,0)))="Н/Д",INDIRECT(CONCATENATE("'2018-08 (Д)'!E",TEXT(MATCH($C20,'2018-08 (Д)'!$C$2:$C$100,0)+1,0)))="Н/Д",AND(INDIRECT(CONCATENATE("'2018-09 (Д)'!E",TEXT(MATCH($C20,'2018-09 (Д)'!$C$2:$C$100,0)+1,0)))="Н/Д",INDIRECT(CONCATENATE("'2018-08 (Д)'!E",TEXT(MATCH($C20,'2018-08 (Д)'!$C$2:$C$100,0)+1,0))))),"Н/Д",((INDIRECT(CONCATENATE("'2018-09 (Д)'!E",TEXT(MATCH($C20,'2018-09 (Д)'!$C$2:$C$100,0)+1,0)))-INDIRECT(CONCATENATE("'2018-08 (Д)'!E",TEXT(MATCH($C20,'2018-08 (Д)'!$C$2:$C$100,0)+1,0))))/INDIRECT(CONCATENATE("'2018-08 (Д)'!E",TEXT(MATCH($C20,'2018-08 (Д)'!$C$2:$C$100,0)+1,0))))*100)</f>
        <v>10.143870064869969</v>
      </c>
      <c r="L20" s="9">
        <f ca="1">IF(OR(INDIRECT(CONCATENATE("'2018-10 (Д)'!E",TEXT(MATCH($C20,'2018-10 (Д)'!$C$2:$C$100,0)+1,0)))="Н/Д",INDIRECT(CONCATENATE("'2018-09 (Д)'!E",TEXT(MATCH($C20,'2018-09 (Д)'!$C$2:$C$100,0)+1,0)))="Н/Д",AND(INDIRECT(CONCATENATE("'2018-10 (Д)'!E",TEXT(MATCH($C20,'2018-10 (Д)'!$C$2:$C$100,0)+1,0)))="Н/Д",INDIRECT(CONCATENATE("'2018-09 (Д)'!E",TEXT(MATCH($C20,'2018-09 (Д)'!$C$2:$C$100,0)+1,0))))),"Н/Д",((INDIRECT(CONCATENATE("'2018-10 (Д)'!E",TEXT(MATCH($C20,'2018-10 (Д)'!$C$2:$C$100,0)+1,0)))-INDIRECT(CONCATENATE("'2018-09 (Д)'!E",TEXT(MATCH($C20,'2018-09 (Д)'!$C$2:$C$100,0)+1,0))))/INDIRECT(CONCATENATE("'2018-09 (Д)'!E",TEXT(MATCH($C20,'2018-09 (Д)'!$C$2:$C$100,0)+1,0))))*100)</f>
        <v>-26.60892971188234</v>
      </c>
      <c r="M20" s="9">
        <f ca="1">IF(OR(INDIRECT(CONCATENATE("'2018-11 (Д)'!E",TEXT(MATCH($C20,'2018-11 (Д)'!$C$2:$C$100,0)+1,0)))="Н/Д",INDIRECT(CONCATENATE("'2018-10 (Д)'!E",TEXT(MATCH($C20,'2018-10 (Д)'!$C$2:$C$100,0)+1,0)))="Н/Д",AND(INDIRECT(CONCATENATE("'2018-11 (Д)'!E",TEXT(MATCH($C20,'2018-11 (Д)'!$C$2:$C$100,0)+1,0)))="Н/Д",INDIRECT(CONCATENATE("'2018-10 (Д)'!E",TEXT(MATCH($C20,'2018-10 (Д)'!$C$2:$C$100,0)+1,0))))),"Н/Д",((INDIRECT(CONCATENATE("'2018-11 (Д)'!E",TEXT(MATCH($C20,'2018-11 (Д)'!$C$2:$C$100,0)+1,0)))-INDIRECT(CONCATENATE("'2018-10 (Д)'!E",TEXT(MATCH($C20,'2018-10 (Д)'!$C$2:$C$100,0)+1,0))))/INDIRECT(CONCATENATE("'2018-10 (Д)'!E",TEXT(MATCH($C20,'2018-10 (Д)'!$C$2:$C$100,0)+1,0))))*100)</f>
        <v>44.881474973074887</v>
      </c>
      <c r="N20" s="9">
        <f ca="1">IF(OR(INDIRECT(CONCATENATE("'2018-12 (Д)'!E",TEXT(MATCH($C20,'2018-12 (Д)'!$C$2:$C$100,0)+1,0)))="Н/Д",INDIRECT(CONCATENATE("'2018-11 (Д)'!E",TEXT(MATCH($C20,'2018-11 (Д)'!$C$2:$C$100,0)+1,0)))="Н/Д",AND(INDIRECT(CONCATENATE("'2018-12 (Д)'!E",TEXT(MATCH($C20,'2018-12 (Д)'!$C$2:$C$100,0)+1,0)))="Н/Д",INDIRECT(CONCATENATE("'2018-11 (Д)'!E",TEXT(MATCH($C20,'2018-11 (Д)'!$C$2:$C$100,0)+1,0))))),"Н/Д",((INDIRECT(CONCATENATE("'2018-12 (Д)'!E",TEXT(MATCH($C20,'2018-12 (Д)'!$C$2:$C$100,0)+1,0)))-INDIRECT(CONCATENATE("'2018-11 (Д)'!E",TEXT(MATCH($C20,'2018-11 (Д)'!$C$2:$C$100,0)+1,0))))/INDIRECT(CONCATENATE("'2018-11 (Д)'!E",TEXT(MATCH($C20,'2018-11 (Д)'!$C$2:$C$100,0)+1,0))))*100)</f>
        <v>-27.829915497628843</v>
      </c>
      <c r="O20" s="9"/>
      <c r="P20" s="9">
        <f ca="1">IF(OR(INDIRECT(CONCATENATE("'2018-03 (Д)'!F",TEXT(MATCH($C20,'2018-03 (Д)'!$C$2:$C$100,0)+1,0)))="Н/Д",INDIRECT(CONCATENATE("'2018-02 (Д)'!F",TEXT(MATCH($C20,'2018-02 (Д)'!$C$2:$C$100,0)+1,0)))="Н/Д",AND(INDIRECT(CONCATENATE("'2018-03 (Д)'!F",TEXT(MATCH($C20,'2018-03 (Д)'!$C$2:$C$100,0)+1,0)))="Н/Д",INDIRECT(CONCATENATE("'2018-02 (Д)'!F",TEXT(MATCH($C20,'2018-02 (Д)'!$C$2:$C$100,0)+1,0))))),"Н/Д",((INDIRECT(CONCATENATE("'2018-03 (Д)'!F",TEXT(MATCH($C20,'2018-03 (Д)'!$C$2:$C$100,0)+1,0)))-INDIRECT(CONCATENATE("'2018-02 (Д)'!F",TEXT(MATCH($C20,'2018-02 (Д)'!$C$2:$C$100,0)+1,0))))/INDIRECT(CONCATENATE("'2018-02 (Д)'!F",TEXT(MATCH($C20,'2018-02 (Д)'!$C$2:$C$100,0)+1,0))))*100)</f>
        <v>11.202490007474438</v>
      </c>
      <c r="Q20" s="9">
        <f ca="1">IF(OR(INDIRECT(CONCATENATE("'2018-04 (Д)'!F",TEXT(MATCH($C20,'2018-04 (Д)'!$C$2:$C$100,0)+1,0)))="Н/Д",INDIRECT(CONCATENATE("'2018-03 (Д)'!F",TEXT(MATCH($C20,'2018-03 (Д)'!$C$2:$C$100,0)+1,0)))="Н/Д",AND(INDIRECT(CONCATENATE("'2018-04 (Д)'!F",TEXT(MATCH($C20,'2018-04 (Д)'!$C$2:$C$100,0)+1,0)))="Н/Д",INDIRECT(CONCATENATE("'2018-03 (Д)'!F",TEXT(MATCH($C20,'2018-03 (Д)'!$C$2:$C$100,0)+1,0))))),"Н/Д",((INDIRECT(CONCATENATE("'2018-04 (Д)'!F",TEXT(MATCH($C20,'2018-04 (Д)'!$C$2:$C$100,0)+1,0)))-INDIRECT(CONCATENATE("'2018-03 (Д)'!F",TEXT(MATCH($C20,'2018-03 (Д)'!$C$2:$C$100,0)+1,0))))/INDIRECT(CONCATENATE("'2018-03 (Д)'!F",TEXT(MATCH($C20,'2018-03 (Д)'!$C$2:$C$100,0)+1,0))))*100)</f>
        <v>286.25741087494413</v>
      </c>
      <c r="R20" s="9">
        <f ca="1">IF(OR(INDIRECT(CONCATENATE("'2018-05 (Д)'!F",TEXT(MATCH($C20,'2018-05 (Д)'!$C$2:$C$100,0)+1,0)))="Н/Д",INDIRECT(CONCATENATE("'2018-04 (Д)'!F",TEXT(MATCH($C20,'2018-04 (Д)'!$C$2:$C$100,0)+1,0)))="Н/Д",AND(INDIRECT(CONCATENATE("'2018-05 (Д)'!F",TEXT(MATCH($C20,'2018-05 (Д)'!$C$2:$C$100,0)+1,0)))="Н/Д",INDIRECT(CONCATENATE("'2018-04 (Д)'!F",TEXT(MATCH($C20,'2018-04 (Д)'!$C$2:$C$100,0)+1,0))))),"Н/Д",((INDIRECT(CONCATENATE("'2018-05 (Д)'!F",TEXT(MATCH($C20,'2018-05 (Д)'!$C$2:$C$100,0)+1,0)))-INDIRECT(CONCATENATE("'2018-04 (Д)'!F",TEXT(MATCH($C20,'2018-04 (Д)'!$C$2:$C$100,0)+1,0))))/INDIRECT(CONCATENATE("'2018-04 (Д)'!F",TEXT(MATCH($C20,'2018-04 (Д)'!$C$2:$C$100,0)+1,0))))*100)</f>
        <v>-57.979372985238008</v>
      </c>
      <c r="S20" s="9">
        <f ca="1">IF(OR(INDIRECT(CONCATENATE("'2018-06 (Д)'!F",TEXT(MATCH($C20,'2018-06 (Д)'!$C$2:$C$100,0)+1,0)))="Н/Д",INDIRECT(CONCATENATE("'2018-05 (Д)'!F",TEXT(MATCH($C20,'2018-05 (Д)'!$C$2:$C$100,0)+1,0)))="Н/Д",AND(INDIRECT(CONCATENATE("'2018-06 (Д)'!F",TEXT(MATCH($C20,'2018-06 (Д)'!$C$2:$C$100,0)+1,0)))="Н/Д",INDIRECT(CONCATENATE("'2018-05 (Д)'!F",TEXT(MATCH($C20,'2018-05 (Д)'!$C$2:$C$100,0)+1,0))))),"Н/Д",((INDIRECT(CONCATENATE("'2018-06 (Д)'!F",TEXT(MATCH($C20,'2018-06 (Д)'!$C$2:$C$100,0)+1,0)))-INDIRECT(CONCATENATE("'2018-05 (Д)'!F",TEXT(MATCH($C20,'2018-05 (Д)'!$C$2:$C$100,0)+1,0))))/INDIRECT(CONCATENATE("'2018-05 (Д)'!F",TEXT(MATCH($C20,'2018-05 (Д)'!$C$2:$C$100,0)+1,0))))*100)</f>
        <v>-1.9084248203221073</v>
      </c>
      <c r="T20" s="9">
        <f ca="1">IF(OR(INDIRECT(CONCATENATE("'2018-07 (Д)'!F",TEXT(MATCH($C20,'2018-07 (Д)'!$C$2:$C$100,0)+1,0)))="Н/Д",INDIRECT(CONCATENATE("'2018-06 (Д)'!F",TEXT(MATCH($C20,'2018-06 (Д)'!$C$2:$C$100,0)+1,0)))="Н/Д",AND(INDIRECT(CONCATENATE("'2018-07 (Д)'!F",TEXT(MATCH($C20,'2018-07 (Д)'!$C$2:$C$100,0)+1,0)))="Н/Д",INDIRECT(CONCATENATE("'2018-06 (Д)'!F",TEXT(MATCH($C20,'2018-06 (Д)'!$C$2:$C$100,0)+1,0))))),"Н/Д",((INDIRECT(CONCATENATE("'2018-07 (Д)'!F",TEXT(MATCH($C20,'2018-07 (Д)'!$C$2:$C$100,0)+1,0)))-INDIRECT(CONCATENATE("'2018-06 (Д)'!F",TEXT(MATCH($C20,'2018-06 (Д)'!$C$2:$C$100,0)+1,0))))/INDIRECT(CONCATENATE("'2018-06 (Д)'!F",TEXT(MATCH($C20,'2018-06 (Д)'!$C$2:$C$100,0)+1,0))))*100)</f>
        <v>-22.719363612452703</v>
      </c>
      <c r="U20" s="9">
        <f ca="1">IF(OR(INDIRECT(CONCATENATE("'2018-08 (Д)'!F",TEXT(MATCH($C20,'2018-08 (Д)'!$C$2:$C$100,0)+1,0)))="Н/Д",INDIRECT(CONCATENATE("'2018-07 (Д)'!F",TEXT(MATCH($C20,'2018-07 (Д)'!$C$2:$C$100,0)+1,0)))="Н/Д",AND(INDIRECT(CONCATENATE("'2018-08 (Д)'!F",TEXT(MATCH($C20,'2018-08 (Д)'!$C$2:$C$100,0)+1,0)))="Н/Д",INDIRECT(CONCATENATE("'2018-07 (Д)'!F",TEXT(MATCH($C20,'2018-07 (Д)'!$C$2:$C$100,0)+1,0))))),"Н/Д",((INDIRECT(CONCATENATE("'2018-08 (Д)'!F",TEXT(MATCH($C20,'2018-08 (Д)'!$C$2:$C$100,0)+1,0)))-INDIRECT(CONCATENATE("'2018-07 (Д)'!F",TEXT(MATCH($C20,'2018-07 (Д)'!$C$2:$C$100,0)+1,0))))/INDIRECT(CONCATENATE("'2018-07 (Д)'!F",TEXT(MATCH($C20,'2018-07 (Д)'!$C$2:$C$100,0)+1,0))))*100)</f>
        <v>48.440948135543309</v>
      </c>
      <c r="V20" s="9">
        <f ca="1">IF(OR(INDIRECT(CONCATENATE("'2018-09 (Д)'!F",TEXT(MATCH($C20,'2018-09 (Д)'!$C$2:$C$100,0)+1,0)))="Н/Д",INDIRECT(CONCATENATE("'2018-08 (Д)'!F",TEXT(MATCH($C20,'2018-08 (Д)'!$C$2:$C$100,0)+1,0)))="Н/Д",AND(INDIRECT(CONCATENATE("'2018-09 (Д)'!F",TEXT(MATCH($C20,'2018-09 (Д)'!$C$2:$C$100,0)+1,0)))="Н/Д",INDIRECT(CONCATENATE("'2018-08 (Д)'!F",TEXT(MATCH($C20,'2018-08 (Д)'!$C$2:$C$100,0)+1,0))))),"Н/Д",((INDIRECT(CONCATENATE("'2018-09 (Д)'!F",TEXT(MATCH($C20,'2018-09 (Д)'!$C$2:$C$100,0)+1,0)))-INDIRECT(CONCATENATE("'2018-08 (Д)'!F",TEXT(MATCH($C20,'2018-08 (Д)'!$C$2:$C$100,0)+1,0))))/INDIRECT(CONCATENATE("'2018-08 (Д)'!F",TEXT(MATCH($C20,'2018-08 (Д)'!$C$2:$C$100,0)+1,0))))*100)</f>
        <v>11.469274725837183</v>
      </c>
      <c r="W20" s="9">
        <f ca="1">IF(OR(INDIRECT(CONCATENATE("'2018-10 (Д)'!F",TEXT(MATCH($C20,'2018-10 (Д)'!$C$2:$C$100,0)+1,0)))="Н/Д",INDIRECT(CONCATENATE("'2018-09 (Д)'!F",TEXT(MATCH($C20,'2018-09 (Д)'!$C$2:$C$100,0)+1,0)))="Н/Д",AND(INDIRECT(CONCATENATE("'2018-10 (Д)'!F",TEXT(MATCH($C20,'2018-10 (Д)'!$C$2:$C$100,0)+1,0)))="Н/Д",INDIRECT(CONCATENATE("'2018-09 (Д)'!F",TEXT(MATCH($C20,'2018-09 (Д)'!$C$2:$C$100,0)+1,0))))),"Н/Д",((INDIRECT(CONCATENATE("'2018-10 (Д)'!F",TEXT(MATCH($C20,'2018-10 (Д)'!$C$2:$C$100,0)+1,0)))-INDIRECT(CONCATENATE("'2018-09 (Д)'!F",TEXT(MATCH($C20,'2018-09 (Д)'!$C$2:$C$100,0)+1,0))))/INDIRECT(CONCATENATE("'2018-09 (Д)'!F",TEXT(MATCH($C20,'2018-09 (Д)'!$C$2:$C$100,0)+1,0))))*100)</f>
        <v>-31.004614214448335</v>
      </c>
      <c r="X20" s="9">
        <f ca="1">IF(OR(INDIRECT(CONCATENATE("'2018-11 (Д)'!F",TEXT(MATCH($C20,'2018-11 (Д)'!$C$2:$C$100,0)+1,0)))="Н/Д",INDIRECT(CONCATENATE("'2018-10 (Д)'!F",TEXT(MATCH($C20,'2018-10 (Д)'!$C$2:$C$100,0)+1,0)))="Н/Д",AND(INDIRECT(CONCATENATE("'2018-11 (Д)'!F",TEXT(MATCH($C20,'2018-11 (Д)'!$C$2:$C$100,0)+1,0)))="Н/Д",INDIRECT(CONCATENATE("'2018-10 (Д)'!F",TEXT(MATCH($C20,'2018-10 (Д)'!$C$2:$C$100,0)+1,0))))),"Н/Д",((INDIRECT(CONCATENATE("'2018-11 (Д)'!F",TEXT(MATCH($C20,'2018-11 (Д)'!$C$2:$C$100,0)+1,0)))-INDIRECT(CONCATENATE("'2018-10 (Д)'!F",TEXT(MATCH($C20,'2018-10 (Д)'!$C$2:$C$100,0)+1,0))))/INDIRECT(CONCATENATE("'2018-10 (Д)'!F",TEXT(MATCH($C20,'2018-10 (Д)'!$C$2:$C$100,0)+1,0))))*100)</f>
        <v>57.342523190414241</v>
      </c>
      <c r="Y20" s="9">
        <f ca="1">IF(OR(INDIRECT(CONCATENATE("'2018-12 (Д)'!F",TEXT(MATCH($C20,'2018-12 (Д)'!$C$2:$C$100,0)+1,0)))="Н/Д",INDIRECT(CONCATENATE("'2018-11 (Д)'!F",TEXT(MATCH($C20,'2018-11 (Д)'!$C$2:$C$100,0)+1,0)))="Н/Д",AND(INDIRECT(CONCATENATE("'2018-12 (Д)'!F",TEXT(MATCH($C20,'2018-12 (Д)'!$C$2:$C$100,0)+1,0)))="Н/Д",INDIRECT(CONCATENATE("'2018-11 (Д)'!F",TEXT(MATCH($C20,'2018-11 (Д)'!$C$2:$C$100,0)+1,0))))),"Н/Д",((INDIRECT(CONCATENATE("'2018-12 (Д)'!F",TEXT(MATCH($C20,'2018-12 (Д)'!$C$2:$C$100,0)+1,0)))-INDIRECT(CONCATENATE("'2018-11 (Д)'!F",TEXT(MATCH($C20,'2018-11 (Д)'!$C$2:$C$100,0)+1,0))))/INDIRECT(CONCATENATE("'2018-11 (Д)'!F",TEXT(MATCH($C20,'2018-11 (Д)'!$C$2:$C$100,0)+1,0))))*100)</f>
        <v>-33.1963022760049</v>
      </c>
      <c r="Z20" s="9"/>
      <c r="AA20" s="9">
        <f ca="1">IF(OR(INDIRECT(CONCATENATE("'2018-03 (Д)'!G",TEXT(MATCH($C20,'2018-03 (Д)'!$C$2:$C$100,0)+1,0)))="Н/Д",INDIRECT(CONCATENATE("'2018-02 (Д)'!G",TEXT(MATCH($C20,'2018-02 (Д)'!$C$2:$C$100,0)+1,0)))="Н/Д",AND(INDIRECT(CONCATENATE("'2018-03 (Д)'!G",TEXT(MATCH($C20,'2018-03 (Д)'!$C$2:$C$100,0)+1,0)))="Н/Д",INDIRECT(CONCATENATE("'2018-02 (Д)'!G",TEXT(MATCH($C20,'2018-02 (Д)'!$C$2:$C$100,0)+1,0))))),"Н/Д",((INDIRECT(CONCATENATE("'2018-03 (Д)'!G",TEXT(MATCH($C20,'2018-03 (Д)'!$C$2:$C$100,0)+1,0)))-INDIRECT(CONCATENATE("'2018-02 (Д)'!G",TEXT(MATCH($C20,'2018-02 (Д)'!$C$2:$C$100,0)+1,0))))/INDIRECT(CONCATENATE("'2018-02 (Д)'!G",TEXT(MATCH($C20,'2018-02 (Д)'!$C$2:$C$100,0)+1,0))))*100)</f>
        <v>33.653250634960685</v>
      </c>
      <c r="AB20" s="9">
        <f ca="1">IF(OR(INDIRECT(CONCATENATE("'2018-04 (Д)'!G",TEXT(MATCH($C20,'2018-04 (Д)'!$C$2:$C$100,0)+1,0)))="Н/Д",INDIRECT(CONCATENATE("'2018-03 (Д)'!G",TEXT(MATCH($C20,'2018-03 (Д)'!$C$2:$C$100,0)+1,0)))="Н/Д",AND(INDIRECT(CONCATENATE("'2018-04 (Д)'!G",TEXT(MATCH($C20,'2018-04 (Д)'!$C$2:$C$100,0)+1,0)))="Н/Д",INDIRECT(CONCATENATE("'2018-03 (Д)'!G",TEXT(MATCH($C20,'2018-03 (Д)'!$C$2:$C$100,0)+1,0))))),"Н/Д",((INDIRECT(CONCATENATE("'2018-04 (Д)'!G",TEXT(MATCH($C20,'2018-04 (Д)'!$C$2:$C$100,0)+1,0)))-INDIRECT(CONCATENATE("'2018-03 (Д)'!G",TEXT(MATCH($C20,'2018-03 (Д)'!$C$2:$C$100,0)+1,0))))/INDIRECT(CONCATENATE("'2018-03 (Д)'!G",TEXT(MATCH($C20,'2018-03 (Д)'!$C$2:$C$100,0)+1,0))))*100)</f>
        <v>1248.5453431593528</v>
      </c>
      <c r="AC20" s="9">
        <f ca="1">IF(OR(INDIRECT(CONCATENATE("'2018-05 (Д)'!G",TEXT(MATCH($C20,'2018-05 (Д)'!$C$2:$C$100,0)+1,0)))="Н/Д",INDIRECT(CONCATENATE("'2018-04 (Д)'!G",TEXT(MATCH($C20,'2018-04 (Д)'!$C$2:$C$100,0)+1,0)))="Н/Д",AND(INDIRECT(CONCATENATE("'2018-05 (Д)'!G",TEXT(MATCH($C20,'2018-05 (Д)'!$C$2:$C$100,0)+1,0)))="Н/Д",INDIRECT(CONCATENATE("'2018-04 (Д)'!G",TEXT(MATCH($C20,'2018-04 (Д)'!$C$2:$C$100,0)+1,0))))),"Н/Д",((INDIRECT(CONCATENATE("'2018-05 (Д)'!G",TEXT(MATCH($C20,'2018-05 (Д)'!$C$2:$C$100,0)+1,0)))-INDIRECT(CONCATENATE("'2018-04 (Д)'!G",TEXT(MATCH($C20,'2018-04 (Д)'!$C$2:$C$100,0)+1,0))))/INDIRECT(CONCATENATE("'2018-04 (Д)'!G",TEXT(MATCH($C20,'2018-04 (Д)'!$C$2:$C$100,0)+1,0))))*100)</f>
        <v>-89.707616465468334</v>
      </c>
      <c r="AD20" s="9">
        <f ca="1">IF(OR(INDIRECT(CONCATENATE("'2018-06 (Д)'!G",TEXT(MATCH($C20,'2018-06 (Д)'!$C$2:$C$100,0)+1,0)))="Н/Д",INDIRECT(CONCATENATE("'2018-05 (Д)'!G",TEXT(MATCH($C20,'2018-05 (Д)'!$C$2:$C$100,0)+1,0)))="Н/Д",AND(INDIRECT(CONCATENATE("'2018-06 (Д)'!G",TEXT(MATCH($C20,'2018-06 (Д)'!$C$2:$C$100,0)+1,0)))="Н/Д",INDIRECT(CONCATENATE("'2018-05 (Д)'!G",TEXT(MATCH($C20,'2018-05 (Д)'!$C$2:$C$100,0)+1,0))))),"Н/Д",((INDIRECT(CONCATENATE("'2018-06 (Д)'!G",TEXT(MATCH($C20,'2018-06 (Д)'!$C$2:$C$100,0)+1,0)))-INDIRECT(CONCATENATE("'2018-05 (Д)'!G",TEXT(MATCH($C20,'2018-05 (Д)'!$C$2:$C$100,0)+1,0))))/INDIRECT(CONCATENATE("'2018-05 (Д)'!G",TEXT(MATCH($C20,'2018-05 (Д)'!$C$2:$C$100,0)+1,0))))*100)</f>
        <v>107.95461643317341</v>
      </c>
      <c r="AE20" s="9">
        <f ca="1">IF(OR(INDIRECT(CONCATENATE("'2018-07 (Д)'!G",TEXT(MATCH($C20,'2018-07 (Д)'!$C$2:$C$100,0)+1,0)))="Н/Д",INDIRECT(CONCATENATE("'2018-06 (Д)'!G",TEXT(MATCH($C20,'2018-06 (Д)'!$C$2:$C$100,0)+1,0)))="Н/Д",AND(INDIRECT(CONCATENATE("'2018-07 (Д)'!G",TEXT(MATCH($C20,'2018-07 (Д)'!$C$2:$C$100,0)+1,0)))="Н/Д",INDIRECT(CONCATENATE("'2018-06 (Д)'!G",TEXT(MATCH($C20,'2018-06 (Д)'!$C$2:$C$100,0)+1,0))))),"Н/Д",((INDIRECT(CONCATENATE("'2018-07 (Д)'!G",TEXT(MATCH($C20,'2018-07 (Д)'!$C$2:$C$100,0)+1,0)))-INDIRECT(CONCATENATE("'2018-06 (Д)'!G",TEXT(MATCH($C20,'2018-06 (Д)'!$C$2:$C$100,0)+1,0))))/INDIRECT(CONCATENATE("'2018-06 (Д)'!G",TEXT(MATCH($C20,'2018-06 (Д)'!$C$2:$C$100,0)+1,0))))*100)</f>
        <v>-28.971384265913507</v>
      </c>
      <c r="AF20" s="9">
        <f ca="1">IF(OR(INDIRECT(CONCATENATE("'2018-08 (Д)'!G",TEXT(MATCH($C20,'2018-08 (Д)'!$C$2:$C$100,0)+1,0)))="Н/Д",INDIRECT(CONCATENATE("'2018-07 (Д)'!G",TEXT(MATCH($C20,'2018-07 (Д)'!$C$2:$C$100,0)+1,0)))="Н/Д",AND(INDIRECT(CONCATENATE("'2018-08 (Д)'!G",TEXT(MATCH($C20,'2018-08 (Д)'!$C$2:$C$100,0)+1,0)))="Н/Д",INDIRECT(CONCATENATE("'2018-07 (Д)'!G",TEXT(MATCH($C20,'2018-07 (Д)'!$C$2:$C$100,0)+1,0))))),"Н/Д",((INDIRECT(CONCATENATE("'2018-08 (Д)'!G",TEXT(MATCH($C20,'2018-08 (Д)'!$C$2:$C$100,0)+1,0)))-INDIRECT(CONCATENATE("'2018-07 (Д)'!G",TEXT(MATCH($C20,'2018-07 (Д)'!$C$2:$C$100,0)+1,0))))/INDIRECT(CONCATENATE("'2018-07 (Д)'!G",TEXT(MATCH($C20,'2018-07 (Д)'!$C$2:$C$100,0)+1,0))))*100)</f>
        <v>1.1523392443848808</v>
      </c>
      <c r="AG20" s="9">
        <f ca="1">IF(OR(INDIRECT(CONCATENATE("'2018-09 (Д)'!G",TEXT(MATCH($C20,'2018-09 (Д)'!$C$2:$C$100,0)+1,0)))="Н/Д",INDIRECT(CONCATENATE("'2018-08 (Д)'!G",TEXT(MATCH($C20,'2018-08 (Д)'!$C$2:$C$100,0)+1,0)))="Н/Д",AND(INDIRECT(CONCATENATE("'2018-09 (Д)'!G",TEXT(MATCH($C20,'2018-09 (Д)'!$C$2:$C$100,0)+1,0)))="Н/Д",INDIRECT(CONCATENATE("'2018-08 (Д)'!G",TEXT(MATCH($C20,'2018-08 (Д)'!$C$2:$C$100,0)+1,0))))),"Н/Д",((INDIRECT(CONCATENATE("'2018-09 (Д)'!G",TEXT(MATCH($C20,'2018-09 (Д)'!$C$2:$C$100,0)+1,0)))-INDIRECT(CONCATENATE("'2018-08 (Д)'!G",TEXT(MATCH($C20,'2018-08 (Д)'!$C$2:$C$100,0)+1,0))))/INDIRECT(CONCATENATE("'2018-08 (Д)'!G",TEXT(MATCH($C20,'2018-08 (Д)'!$C$2:$C$100,0)+1,0))))*100)</f>
        <v>-0.25652682094558921</v>
      </c>
      <c r="AH20" s="9">
        <f ca="1">IF(OR(INDIRECT(CONCATENATE("'2018-10 (Д)'!G",TEXT(MATCH($C20,'2018-10 (Д)'!$C$2:$C$100,0)+1,0)))="Н/Д",INDIRECT(CONCATENATE("'2018-09 (Д)'!G",TEXT(MATCH($C20,'2018-09 (Д)'!$C$2:$C$100,0)+1,0)))="Н/Д",AND(INDIRECT(CONCATENATE("'2018-10 (Д)'!G",TEXT(MATCH($C20,'2018-10 (Д)'!$C$2:$C$100,0)+1,0)))="Н/Д",INDIRECT(CONCATENATE("'2018-09 (Д)'!G",TEXT(MATCH($C20,'2018-09 (Д)'!$C$2:$C$100,0)+1,0))))),"Н/Д",((INDIRECT(CONCATENATE("'2018-10 (Д)'!G",TEXT(MATCH($C20,'2018-10 (Д)'!$C$2:$C$100,0)+1,0)))-INDIRECT(CONCATENATE("'2018-09 (Д)'!G",TEXT(MATCH($C20,'2018-09 (Д)'!$C$2:$C$100,0)+1,0))))/INDIRECT(CONCATENATE("'2018-09 (Д)'!G",TEXT(MATCH($C20,'2018-09 (Д)'!$C$2:$C$100,0)+1,0))))*100)</f>
        <v>29.092125084748567</v>
      </c>
      <c r="AI20" s="9">
        <f ca="1">IF(OR(INDIRECT(CONCATENATE("'2018-11 (Д)'!G",TEXT(MATCH($C20,'2018-11 (Д)'!$C$2:$C$100,0)+1,0)))="Н/Д",INDIRECT(CONCATENATE("'2018-10 (Д)'!G",TEXT(MATCH($C20,'2018-10 (Д)'!$C$2:$C$100,0)+1,0)))="Н/Д",AND(INDIRECT(CONCATENATE("'2018-11 (Д)'!G",TEXT(MATCH($C20,'2018-11 (Д)'!$C$2:$C$100,0)+1,0)))="Н/Д",INDIRECT(CONCATENATE("'2018-10 (Д)'!G",TEXT(MATCH($C20,'2018-10 (Д)'!$C$2:$C$100,0)+1,0))))),"Н/Д",((INDIRECT(CONCATENATE("'2018-11 (Д)'!G",TEXT(MATCH($C20,'2018-11 (Д)'!$C$2:$C$100,0)+1,0)))-INDIRECT(CONCATENATE("'2018-10 (Д)'!G",TEXT(MATCH($C20,'2018-10 (Д)'!$C$2:$C$100,0)+1,0))))/INDIRECT(CONCATENATE("'2018-10 (Д)'!G",TEXT(MATCH($C20,'2018-10 (Д)'!$C$2:$C$100,0)+1,0))))*100)</f>
        <v>29.581416647766616</v>
      </c>
      <c r="AJ20" s="9">
        <f ca="1">IF(OR(INDIRECT(CONCATENATE("'2018-12 (Д)'!G",TEXT(MATCH($C20,'2018-12 (Д)'!$C$2:$C$100,0)+1,0)))="Н/Д",INDIRECT(CONCATENATE("'2018-11 (Д)'!G",TEXT(MATCH($C20,'2018-11 (Д)'!$C$2:$C$100,0)+1,0)))="Н/Д",AND(INDIRECT(CONCATENATE("'2018-12 (Д)'!G",TEXT(MATCH($C20,'2018-12 (Д)'!$C$2:$C$100,0)+1,0)))="Н/Д",INDIRECT(CONCATENATE("'2018-11 (Д)'!G",TEXT(MATCH($C20,'2018-11 (Д)'!$C$2:$C$100,0)+1,0))))),"Н/Д",((INDIRECT(CONCATENATE("'2018-12 (Д)'!G",TEXT(MATCH($C20,'2018-12 (Д)'!$C$2:$C$100,0)+1,0)))-INDIRECT(CONCATENATE("'2018-11 (Д)'!G",TEXT(MATCH($C20,'2018-11 (Д)'!$C$2:$C$100,0)+1,0))))/INDIRECT(CONCATENATE("'2018-11 (Д)'!G",TEXT(MATCH($C20,'2018-11 (Д)'!$C$2:$C$100,0)+1,0))))*100)</f>
        <v>-43.089069119362769</v>
      </c>
      <c r="AK20" s="9"/>
      <c r="AL20" s="9">
        <f ca="1">IF(OR(INDIRECT(CONCATENATE("'2018-03 (Д)'!H",TEXT(MATCH($C20,'2018-03 (Д)'!$C$2:$C$100,0)+1,0)))="Н/Д",INDIRECT(CONCATENATE("'2018-02 (Д)'!H",TEXT(MATCH($C20,'2018-02 (Д)'!$C$2:$C$100,0)+1,0)))="Н/Д",AND(INDIRECT(CONCATENATE("'2018-03 (Д)'!H",TEXT(MATCH($C20,'2018-03 (Д)'!$C$2:$C$100,0)+1,0)))="Н/Д",INDIRECT(CONCATENATE("'2018-02 (Д)'!H",TEXT(MATCH($C20,'2018-02 (Д)'!$C$2:$C$100,0)+1,0))))),"Н/Д",((INDIRECT(CONCATENATE("'2018-03 (Д)'!H",TEXT(MATCH($C20,'2018-03 (Д)'!$C$2:$C$100,0)+1,0)))-INDIRECT(CONCATENATE("'2018-02 (Д)'!H",TEXT(MATCH($C20,'2018-02 (Д)'!$C$2:$C$100,0)+1,0))))/INDIRECT(CONCATENATE("'2018-02 (Д)'!H",TEXT(MATCH($C20,'2018-02 (Д)'!$C$2:$C$100,0)+1,0))))*100)</f>
        <v>52.743020652719466</v>
      </c>
      <c r="AM20" s="9">
        <f ca="1">IF(OR(INDIRECT(CONCATENATE("'2018-04 (Д)'!H",TEXT(MATCH($C20,'2018-04 (Д)'!$C$2:$C$100,0)+1,0)))="Н/Д",INDIRECT(CONCATENATE("'2018-03 (Д)'!H",TEXT(MATCH($C20,'2018-03 (Д)'!$C$2:$C$100,0)+1,0)))="Н/Д",AND(INDIRECT(CONCATENATE("'2018-04 (Д)'!H",TEXT(MATCH($C20,'2018-04 (Д)'!$C$2:$C$100,0)+1,0)))="Н/Д",INDIRECT(CONCATENATE("'2018-03 (Д)'!H",TEXT(MATCH($C20,'2018-03 (Д)'!$C$2:$C$100,0)+1,0))))),"Н/Д",((INDIRECT(CONCATENATE("'2018-04 (Д)'!H",TEXT(MATCH($C20,'2018-04 (Д)'!$C$2:$C$100,0)+1,0)))-INDIRECT(CONCATENATE("'2018-03 (Д)'!H",TEXT(MATCH($C20,'2018-03 (Д)'!$C$2:$C$100,0)+1,0))))/INDIRECT(CONCATENATE("'2018-03 (Д)'!H",TEXT(MATCH($C20,'2018-03 (Д)'!$C$2:$C$100,0)+1,0))))*100)</f>
        <v>-2.6440577956780085</v>
      </c>
      <c r="AN20" s="9">
        <f ca="1">IF(OR(INDIRECT(CONCATENATE("'2018-05 (Д)'!H",TEXT(MATCH($C20,'2018-05 (Д)'!$C$2:$C$100,0)+1,0)))="Н/Д",INDIRECT(CONCATENATE("'2018-04 (Д)'!H",TEXT(MATCH($C20,'2018-04 (Д)'!$C$2:$C$100,0)+1,0)))="Н/Д",AND(INDIRECT(CONCATENATE("'2018-05 (Д)'!H",TEXT(MATCH($C20,'2018-05 (Д)'!$C$2:$C$100,0)+1,0)))="Н/Д",INDIRECT(CONCATENATE("'2018-04 (Д)'!H",TEXT(MATCH($C20,'2018-04 (Д)'!$C$2:$C$100,0)+1,0))))),"Н/Д",((INDIRECT(CONCATENATE("'2018-05 (Д)'!H",TEXT(MATCH($C20,'2018-05 (Д)'!$C$2:$C$100,0)+1,0)))-INDIRECT(CONCATENATE("'2018-04 (Д)'!H",TEXT(MATCH($C20,'2018-04 (Д)'!$C$2:$C$100,0)+1,0))))/INDIRECT(CONCATENATE("'2018-04 (Д)'!H",TEXT(MATCH($C20,'2018-04 (Д)'!$C$2:$C$100,0)+1,0))))*100)</f>
        <v>-4.6763474545121859</v>
      </c>
      <c r="AO20" s="9">
        <f ca="1">IF(OR(INDIRECT(CONCATENATE("'2018-06 (Д)'!H",TEXT(MATCH($C20,'2018-06 (Д)'!$C$2:$C$100,0)+1,0)))="Н/Д",INDIRECT(CONCATENATE("'2018-05 (Д)'!H",TEXT(MATCH($C20,'2018-05 (Д)'!$C$2:$C$100,0)+1,0)))="Н/Д",AND(INDIRECT(CONCATENATE("'2018-06 (Д)'!H",TEXT(MATCH($C20,'2018-06 (Д)'!$C$2:$C$100,0)+1,0)))="Н/Д",INDIRECT(CONCATENATE("'2018-05 (Д)'!H",TEXT(MATCH($C20,'2018-05 (Д)'!$C$2:$C$100,0)+1,0))))),"Н/Д",((INDIRECT(CONCATENATE("'2018-06 (Д)'!H",TEXT(MATCH($C20,'2018-06 (Д)'!$C$2:$C$100,0)+1,0)))-INDIRECT(CONCATENATE("'2018-05 (Д)'!H",TEXT(MATCH($C20,'2018-05 (Д)'!$C$2:$C$100,0)+1,0))))/INDIRECT(CONCATENATE("'2018-05 (Д)'!H",TEXT(MATCH($C20,'2018-05 (Д)'!$C$2:$C$100,0)+1,0))))*100)</f>
        <v>1.8578922578762616</v>
      </c>
      <c r="AP20" s="9">
        <f ca="1">IF(OR(INDIRECT(CONCATENATE("'2018-07 (Д)'!H",TEXT(MATCH($C20,'2018-07 (Д)'!$C$2:$C$100,0)+1,0)))="Н/Д",INDIRECT(CONCATENATE("'2018-06 (Д)'!H",TEXT(MATCH($C20,'2018-06 (Д)'!$C$2:$C$100,0)+1,0)))="Н/Д",AND(INDIRECT(CONCATENATE("'2018-07 (Д)'!H",TEXT(MATCH($C20,'2018-07 (Д)'!$C$2:$C$100,0)+1,0)))="Н/Д",INDIRECT(CONCATENATE("'2018-06 (Д)'!H",TEXT(MATCH($C20,'2018-06 (Д)'!$C$2:$C$100,0)+1,0))))),"Н/Д",((INDIRECT(CONCATENATE("'2018-07 (Д)'!H",TEXT(MATCH($C20,'2018-07 (Д)'!$C$2:$C$100,0)+1,0)))-INDIRECT(CONCATENATE("'2018-06 (Д)'!H",TEXT(MATCH($C20,'2018-06 (Д)'!$C$2:$C$100,0)+1,0))))/INDIRECT(CONCATENATE("'2018-06 (Д)'!H",TEXT(MATCH($C20,'2018-06 (Д)'!$C$2:$C$100,0)+1,0))))*100)</f>
        <v>-5.5932622108368655</v>
      </c>
      <c r="AQ20" s="9">
        <f ca="1">IF(OR(INDIRECT(CONCATENATE("'2018-08 (Д)'!H",TEXT(MATCH($C20,'2018-08 (Д)'!$C$2:$C$100,0)+1,0)))="Н/Д",INDIRECT(CONCATENATE("'2018-07 (Д)'!H",TEXT(MATCH($C20,'2018-07 (Д)'!$C$2:$C$100,0)+1,0)))="Н/Д",AND(INDIRECT(CONCATENATE("'2018-08 (Д)'!H",TEXT(MATCH($C20,'2018-08 (Д)'!$C$2:$C$100,0)+1,0)))="Н/Д",INDIRECT(CONCATENATE("'2018-07 (Д)'!H",TEXT(MATCH($C20,'2018-07 (Д)'!$C$2:$C$100,0)+1,0))))),"Н/Д",((INDIRECT(CONCATENATE("'2018-08 (Д)'!H",TEXT(MATCH($C20,'2018-08 (Д)'!$C$2:$C$100,0)+1,0)))-INDIRECT(CONCATENATE("'2018-07 (Д)'!H",TEXT(MATCH($C20,'2018-07 (Д)'!$C$2:$C$100,0)+1,0))))/INDIRECT(CONCATENATE("'2018-07 (Д)'!H",TEXT(MATCH($C20,'2018-07 (Д)'!$C$2:$C$100,0)+1,0))))*100)</f>
        <v>15.429375434243026</v>
      </c>
      <c r="AR20" s="9">
        <f ca="1">IF(OR(INDIRECT(CONCATENATE("'2018-09 (Д)'!H",TEXT(MATCH($C20,'2018-09 (Д)'!$C$2:$C$100,0)+1,0)))="Н/Д",INDIRECT(CONCATENATE("'2018-08 (Д)'!H",TEXT(MATCH($C20,'2018-08 (Д)'!$C$2:$C$100,0)+1,0)))="Н/Д",AND(INDIRECT(CONCATENATE("'2018-09 (Д)'!H",TEXT(MATCH($C20,'2018-09 (Д)'!$C$2:$C$100,0)+1,0)))="Н/Д",INDIRECT(CONCATENATE("'2018-08 (Д)'!H",TEXT(MATCH($C20,'2018-08 (Д)'!$C$2:$C$100,0)+1,0))))),"Н/Д",((INDIRECT(CONCATENATE("'2018-09 (Д)'!H",TEXT(MATCH($C20,'2018-09 (Д)'!$C$2:$C$100,0)+1,0)))-INDIRECT(CONCATENATE("'2018-08 (Д)'!H",TEXT(MATCH($C20,'2018-08 (Д)'!$C$2:$C$100,0)+1,0))))/INDIRECT(CONCATENATE("'2018-08 (Д)'!H",TEXT(MATCH($C20,'2018-08 (Д)'!$C$2:$C$100,0)+1,0))))*100)</f>
        <v>-7.004494820159282</v>
      </c>
      <c r="AS20" s="9">
        <f ca="1">IF(OR(INDIRECT(CONCATENATE("'2018-10 (Д)'!H",TEXT(MATCH($C20,'2018-10 (Д)'!$C$2:$C$100,0)+1,0)))="Н/Д",INDIRECT(CONCATENATE("'2018-09 (Д)'!H",TEXT(MATCH($C20,'2018-09 (Д)'!$C$2:$C$100,0)+1,0)))="Н/Д",AND(INDIRECT(CONCATENATE("'2018-10 (Д)'!H",TEXT(MATCH($C20,'2018-10 (Д)'!$C$2:$C$100,0)+1,0)))="Н/Д",INDIRECT(CONCATENATE("'2018-09 (Д)'!H",TEXT(MATCH($C20,'2018-09 (Д)'!$C$2:$C$100,0)+1,0))))),"Н/Д",((INDIRECT(CONCATENATE("'2018-10 (Д)'!H",TEXT(MATCH($C20,'2018-10 (Д)'!$C$2:$C$100,0)+1,0)))-INDIRECT(CONCATENATE("'2018-09 (Д)'!H",TEXT(MATCH($C20,'2018-09 (Д)'!$C$2:$C$100,0)+1,0))))/INDIRECT(CONCATENATE("'2018-09 (Д)'!H",TEXT(MATCH($C20,'2018-09 (Д)'!$C$2:$C$100,0)+1,0))))*100)</f>
        <v>-6.3350479581014767</v>
      </c>
      <c r="AT20" s="9">
        <f ca="1">IF(OR(INDIRECT(CONCATENATE("'2018-11 (Д)'!H",TEXT(MATCH($C20,'2018-11 (Д)'!$C$2:$C$100,0)+1,0)))="Н/Д",INDIRECT(CONCATENATE("'2018-10 (Д)'!H",TEXT(MATCH($C20,'2018-10 (Д)'!$C$2:$C$100,0)+1,0)))="Н/Д",AND(INDIRECT(CONCATENATE("'2018-11 (Д)'!H",TEXT(MATCH($C20,'2018-11 (Д)'!$C$2:$C$100,0)+1,0)))="Н/Д",INDIRECT(CONCATENATE("'2018-10 (Д)'!H",TEXT(MATCH($C20,'2018-10 (Д)'!$C$2:$C$100,0)+1,0))))),"Н/Д",((INDIRECT(CONCATENATE("'2018-11 (Д)'!H",TEXT(MATCH($C20,'2018-11 (Д)'!$C$2:$C$100,0)+1,0)))-INDIRECT(CONCATENATE("'2018-10 (Д)'!H",TEXT(MATCH($C20,'2018-10 (Д)'!$C$2:$C$100,0)+1,0))))/INDIRECT(CONCATENATE("'2018-10 (Д)'!H",TEXT(MATCH($C20,'2018-10 (Д)'!$C$2:$C$100,0)+1,0))))*100)</f>
        <v>16.354332168701394</v>
      </c>
      <c r="AU20" s="9">
        <f ca="1">IF(OR(INDIRECT(CONCATENATE("'2018-12 (Д)'!H",TEXT(MATCH($C20,'2018-12 (Д)'!$C$2:$C$100,0)+1,0)))="Н/Д",INDIRECT(CONCATENATE("'2018-11 (Д)'!H",TEXT(MATCH($C20,'2018-11 (Д)'!$C$2:$C$100,0)+1,0)))="Н/Д",AND(INDIRECT(CONCATENATE("'2018-12 (Д)'!H",TEXT(MATCH($C20,'2018-12 (Д)'!$C$2:$C$100,0)+1,0)))="Н/Д",INDIRECT(CONCATENATE("'2018-11 (Д)'!H",TEXT(MATCH($C20,'2018-11 (Д)'!$C$2:$C$100,0)+1,0))))),"Н/Д",((INDIRECT(CONCATENATE("'2018-12 (Д)'!H",TEXT(MATCH($C20,'2018-12 (Д)'!$C$2:$C$100,0)+1,0)))-INDIRECT(CONCATENATE("'2018-11 (Д)'!H",TEXT(MATCH($C20,'2018-11 (Д)'!$C$2:$C$100,0)+1,0))))/INDIRECT(CONCATENATE("'2018-11 (Д)'!H",TEXT(MATCH($C20,'2018-11 (Д)'!$C$2:$C$100,0)+1,0))))*100)</f>
        <v>-7.5974222504354288E-3</v>
      </c>
      <c r="AV20" s="9"/>
      <c r="AW20" s="9">
        <f ca="1">IF(OR(INDIRECT(CONCATENATE("'2018-03 (Д)'!I",TEXT(MATCH($C20,'2018-03 (Д)'!$C$2:$C$100,0)+1,0)))="Н/Д",INDIRECT(CONCATENATE("'2018-02 (Д)'!I",TEXT(MATCH($C20,'2018-02 (Д)'!$C$2:$C$100,0)+1,0)))="Н/Д",AND(INDIRECT(CONCATENATE("'2018-03 (Д)'!I",TEXT(MATCH($C20,'2018-03 (Д)'!$C$2:$C$100,0)+1,0)))="Н/Д",INDIRECT(CONCATENATE("'2018-02 (Д)'!I",TEXT(MATCH($C20,'2018-02 (Д)'!$C$2:$C$100,0)+1,0))))),"Н/Д",((INDIRECT(CONCATENATE("'2018-03 (Д)'!I",TEXT(MATCH($C20,'2018-03 (Д)'!$C$2:$C$100,0)+1,0)))-INDIRECT(CONCATENATE("'2018-02 (Д)'!I",TEXT(MATCH($C20,'2018-02 (Д)'!$C$2:$C$100,0)+1,0))))/INDIRECT(CONCATENATE("'2018-02 (Д)'!I",TEXT(MATCH($C20,'2018-02 (Д)'!$C$2:$C$100,0)+1,0))))*100)</f>
        <v>-50.670095616292919</v>
      </c>
      <c r="AX20" s="9">
        <f ca="1">IF(OR(INDIRECT(CONCATENATE("'2018-04 (Д)'!I",TEXT(MATCH($C20,'2018-04 (Д)'!$C$2:$C$100,0)+1,0)))="Н/Д",INDIRECT(CONCATENATE("'2018-03 (Д)'!I",TEXT(MATCH($C20,'2018-03 (Д)'!$C$2:$C$100,0)+1,0)))="Н/Д",AND(INDIRECT(CONCATENATE("'2018-04 (Д)'!I",TEXT(MATCH($C20,'2018-04 (Д)'!$C$2:$C$100,0)+1,0)))="Н/Д",INDIRECT(CONCATENATE("'2018-03 (Д)'!I",TEXT(MATCH($C20,'2018-03 (Д)'!$C$2:$C$100,0)+1,0))))),"Н/Д",((INDIRECT(CONCATENATE("'2018-04 (Д)'!I",TEXT(MATCH($C20,'2018-04 (Д)'!$C$2:$C$100,0)+1,0)))-INDIRECT(CONCATENATE("'2018-03 (Д)'!I",TEXT(MATCH($C20,'2018-03 (Д)'!$C$2:$C$100,0)+1,0))))/INDIRECT(CONCATENATE("'2018-03 (Д)'!I",TEXT(MATCH($C20,'2018-03 (Д)'!$C$2:$C$100,0)+1,0))))*100)</f>
        <v>150.66847083828236</v>
      </c>
      <c r="AY20" s="9">
        <f ca="1">IF(OR(INDIRECT(CONCATENATE("'2018-05 (Д)'!I",TEXT(MATCH($C20,'2018-05 (Д)'!$C$2:$C$100,0)+1,0)))="Н/Д",INDIRECT(CONCATENATE("'2018-04 (Д)'!I",TEXT(MATCH($C20,'2018-04 (Д)'!$C$2:$C$100,0)+1,0)))="Н/Д",AND(INDIRECT(CONCATENATE("'2018-05 (Д)'!I",TEXT(MATCH($C20,'2018-05 (Д)'!$C$2:$C$100,0)+1,0)))="Н/Д",INDIRECT(CONCATENATE("'2018-04 (Д)'!I",TEXT(MATCH($C20,'2018-04 (Д)'!$C$2:$C$100,0)+1,0))))),"Н/Д",((INDIRECT(CONCATENATE("'2018-05 (Д)'!I",TEXT(MATCH($C20,'2018-05 (Д)'!$C$2:$C$100,0)+1,0)))-INDIRECT(CONCATENATE("'2018-04 (Д)'!I",TEXT(MATCH($C20,'2018-04 (Д)'!$C$2:$C$100,0)+1,0))))/INDIRECT(CONCATENATE("'2018-04 (Д)'!I",TEXT(MATCH($C20,'2018-04 (Д)'!$C$2:$C$100,0)+1,0))))*100)</f>
        <v>-15.612578379111335</v>
      </c>
      <c r="AZ20" s="9">
        <f ca="1">IF(OR(INDIRECT(CONCATENATE("'2018-06 (Д)'!I",TEXT(MATCH($C20,'2018-06 (Д)'!$C$2:$C$100,0)+1,0)))="Н/Д",INDIRECT(CONCATENATE("'2018-05 (Д)'!I",TEXT(MATCH($C20,'2018-05 (Д)'!$C$2:$C$100,0)+1,0)))="Н/Д",AND(INDIRECT(CONCATENATE("'2018-06 (Д)'!I",TEXT(MATCH($C20,'2018-06 (Д)'!$C$2:$C$100,0)+1,0)))="Н/Д",INDIRECT(CONCATENATE("'2018-05 (Д)'!I",TEXT(MATCH($C20,'2018-05 (Д)'!$C$2:$C$100,0)+1,0))))),"Н/Д",((INDIRECT(CONCATENATE("'2018-06 (Д)'!I",TEXT(MATCH($C20,'2018-06 (Д)'!$C$2:$C$100,0)+1,0)))-INDIRECT(CONCATENATE("'2018-05 (Д)'!I",TEXT(MATCH($C20,'2018-05 (Д)'!$C$2:$C$100,0)+1,0))))/INDIRECT(CONCATENATE("'2018-05 (Д)'!I",TEXT(MATCH($C20,'2018-05 (Д)'!$C$2:$C$100,0)+1,0))))*100)</f>
        <v>4.0546384352971456</v>
      </c>
      <c r="BA20" s="9">
        <f ca="1">IF(OR(INDIRECT(CONCATENATE("'2018-07 (Д)'!I",TEXT(MATCH($C20,'2018-07 (Д)'!$C$2:$C$100,0)+1,0)))="Н/Д",INDIRECT(CONCATENATE("'2018-06 (Д)'!I",TEXT(MATCH($C20,'2018-06 (Д)'!$C$2:$C$100,0)+1,0)))="Н/Д",AND(INDIRECT(CONCATENATE("'2018-07 (Д)'!I",TEXT(MATCH($C20,'2018-07 (Д)'!$C$2:$C$100,0)+1,0)))="Н/Д",INDIRECT(CONCATENATE("'2018-06 (Д)'!I",TEXT(MATCH($C20,'2018-06 (Д)'!$C$2:$C$100,0)+1,0))))),"Н/Д",((INDIRECT(CONCATENATE("'2018-07 (Д)'!I",TEXT(MATCH($C20,'2018-07 (Д)'!$C$2:$C$100,0)+1,0)))-INDIRECT(CONCATENATE("'2018-06 (Д)'!I",TEXT(MATCH($C20,'2018-06 (Д)'!$C$2:$C$100,0)+1,0))))/INDIRECT(CONCATENATE("'2018-06 (Д)'!I",TEXT(MATCH($C20,'2018-06 (Д)'!$C$2:$C$100,0)+1,0))))*100)</f>
        <v>2.6388654407800862</v>
      </c>
      <c r="BB20" s="9">
        <f ca="1">IF(OR(INDIRECT(CONCATENATE("'2018-08 (Д)'!I",TEXT(MATCH($C20,'2018-08 (Д)'!$C$2:$C$100,0)+1,0)))="Н/Д",INDIRECT(CONCATENATE("'2018-07 (Д)'!I",TEXT(MATCH($C20,'2018-07 (Д)'!$C$2:$C$100,0)+1,0)))="Н/Д",AND(INDIRECT(CONCATENATE("'2018-08 (Д)'!I",TEXT(MATCH($C20,'2018-08 (Д)'!$C$2:$C$100,0)+1,0)))="Н/Д",INDIRECT(CONCATENATE("'2018-07 (Д)'!I",TEXT(MATCH($C20,'2018-07 (Д)'!$C$2:$C$100,0)+1,0))))),"Н/Д",((INDIRECT(CONCATENATE("'2018-08 (Д)'!I",TEXT(MATCH($C20,'2018-08 (Д)'!$C$2:$C$100,0)+1,0)))-INDIRECT(CONCATENATE("'2018-07 (Д)'!I",TEXT(MATCH($C20,'2018-07 (Д)'!$C$2:$C$100,0)+1,0))))/INDIRECT(CONCATENATE("'2018-07 (Д)'!I",TEXT(MATCH($C20,'2018-07 (Д)'!$C$2:$C$100,0)+1,0))))*100)</f>
        <v>7.2502122228086137</v>
      </c>
      <c r="BC20" s="9">
        <f ca="1">IF(OR(INDIRECT(CONCATENATE("'2018-09 (Д)'!I",TEXT(MATCH($C20,'2018-09 (Д)'!$C$2:$C$100,0)+1,0)))="Н/Д",INDIRECT(CONCATENATE("'2018-08 (Д)'!I",TEXT(MATCH($C20,'2018-08 (Д)'!$C$2:$C$100,0)+1,0)))="Н/Д",AND(INDIRECT(CONCATENATE("'2018-09 (Д)'!I",TEXT(MATCH($C20,'2018-09 (Д)'!$C$2:$C$100,0)+1,0)))="Н/Д",INDIRECT(CONCATENATE("'2018-08 (Д)'!I",TEXT(MATCH($C20,'2018-08 (Д)'!$C$2:$C$100,0)+1,0))))),"Н/Д",((INDIRECT(CONCATENATE("'2018-09 (Д)'!I",TEXT(MATCH($C20,'2018-09 (Д)'!$C$2:$C$100,0)+1,0)))-INDIRECT(CONCATENATE("'2018-08 (Д)'!I",TEXT(MATCH($C20,'2018-08 (Д)'!$C$2:$C$100,0)+1,0))))/INDIRECT(CONCATENATE("'2018-08 (Д)'!I",TEXT(MATCH($C20,'2018-08 (Д)'!$C$2:$C$100,0)+1,0))))*100)</f>
        <v>-3.9427241326037636</v>
      </c>
      <c r="BD20" s="9">
        <f ca="1">IF(OR(INDIRECT(CONCATENATE("'2018-10 (Д)'!I",TEXT(MATCH($C20,'2018-10 (Д)'!$C$2:$C$100,0)+1,0)))="Н/Д",INDIRECT(CONCATENATE("'2018-09 (Д)'!I",TEXT(MATCH($C20,'2018-09 (Д)'!$C$2:$C$100,0)+1,0)))="Н/Д",AND(INDIRECT(CONCATENATE("'2018-10 (Д)'!I",TEXT(MATCH($C20,'2018-10 (Д)'!$C$2:$C$100,0)+1,0)))="Н/Д",INDIRECT(CONCATENATE("'2018-09 (Д)'!I",TEXT(MATCH($C20,'2018-09 (Д)'!$C$2:$C$100,0)+1,0))))),"Н/Д",((INDIRECT(CONCATENATE("'2018-10 (Д)'!I",TEXT(MATCH($C20,'2018-10 (Д)'!$C$2:$C$100,0)+1,0)))-INDIRECT(CONCATENATE("'2018-09 (Д)'!I",TEXT(MATCH($C20,'2018-09 (Д)'!$C$2:$C$100,0)+1,0))))/INDIRECT(CONCATENATE("'2018-09 (Д)'!I",TEXT(MATCH($C20,'2018-09 (Д)'!$C$2:$C$100,0)+1,0))))*100)</f>
        <v>6.7515208009617504</v>
      </c>
      <c r="BE20" s="9">
        <f ca="1">IF(OR(INDIRECT(CONCATENATE("'2018-11 (Д)'!I",TEXT(MATCH($C20,'2018-11 (Д)'!$C$2:$C$100,0)+1,0)))="Н/Д",INDIRECT(CONCATENATE("'2018-10 (Д)'!I",TEXT(MATCH($C20,'2018-10 (Д)'!$C$2:$C$100,0)+1,0)))="Н/Д",AND(INDIRECT(CONCATENATE("'2018-11 (Д)'!I",TEXT(MATCH($C20,'2018-11 (Д)'!$C$2:$C$100,0)+1,0)))="Н/Д",INDIRECT(CONCATENATE("'2018-10 (Д)'!I",TEXT(MATCH($C20,'2018-10 (Д)'!$C$2:$C$100,0)+1,0))))),"Н/Д",((INDIRECT(CONCATENATE("'2018-11 (Д)'!I",TEXT(MATCH($C20,'2018-11 (Д)'!$C$2:$C$100,0)+1,0)))-INDIRECT(CONCATENATE("'2018-10 (Д)'!I",TEXT(MATCH($C20,'2018-10 (Д)'!$C$2:$C$100,0)+1,0))))/INDIRECT(CONCATENATE("'2018-10 (Д)'!I",TEXT(MATCH($C20,'2018-10 (Д)'!$C$2:$C$100,0)+1,0))))*100)</f>
        <v>-16.68683169195188</v>
      </c>
      <c r="BF20" s="9">
        <f ca="1">IF(OR(INDIRECT(CONCATENATE("'2018-12 (Д)'!I",TEXT(MATCH($C20,'2018-12 (Д)'!$C$2:$C$100,0)+1,0)))="Н/Д",INDIRECT(CONCATENATE("'2018-11 (Д)'!I",TEXT(MATCH($C20,'2018-11 (Д)'!$C$2:$C$100,0)+1,0)))="Н/Д",AND(INDIRECT(CONCATENATE("'2018-12 (Д)'!I",TEXT(MATCH($C20,'2018-12 (Д)'!$C$2:$C$100,0)+1,0)))="Н/Д",INDIRECT(CONCATENATE("'2018-11 (Д)'!I",TEXT(MATCH($C20,'2018-11 (Д)'!$C$2:$C$100,0)+1,0))))),"Н/Д",((INDIRECT(CONCATENATE("'2018-12 (Д)'!I",TEXT(MATCH($C20,'2018-12 (Д)'!$C$2:$C$100,0)+1,0)))-INDIRECT(CONCATENATE("'2018-11 (Д)'!I",TEXT(MATCH($C20,'2018-11 (Д)'!$C$2:$C$100,0)+1,0))))/INDIRECT(CONCATENATE("'2018-11 (Д)'!I",TEXT(MATCH($C20,'2018-11 (Д)'!$C$2:$C$100,0)+1,0))))*100)</f>
        <v>8.1914174750991222</v>
      </c>
      <c r="BG20" s="9"/>
      <c r="BH20" s="9" t="str">
        <f ca="1">IF(OR(INDIRECT(CONCATENATE("'2018-03 (Д)'!J",TEXT(MATCH($C20,'2018-03 (Д)'!$C$2:$C$100,0)+1,0)))="Н/Д",INDIRECT(CONCATENATE("'2018-02 (Д)'!J",TEXT(MATCH($C20,'2018-02 (Д)'!$C$2:$C$100,0)+1,0)))="Н/Д",AND(INDIRECT(CONCATENATE("'2018-03 (Д)'!J",TEXT(MATCH($C20,'2018-03 (Д)'!$C$2:$C$100,0)+1,0)))="Н/Д",INDIRECT(CONCATENATE("'2018-02 (Д)'!J",TEXT(MATCH($C20,'2018-02 (Д)'!$C$2:$C$100,0)+1,0))))),"Н/Д",((INDIRECT(CONCATENATE("'2018-03 (Д)'!J",TEXT(MATCH($C20,'2018-03 (Д)'!$C$2:$C$100,0)+1,0)))-INDIRECT(CONCATENATE("'2018-02 (Д)'!J",TEXT(MATCH($C20,'2018-02 (Д)'!$C$2:$C$100,0)+1,0))))/INDIRECT(CONCATENATE("'2018-02 (Д)'!J",TEXT(MATCH($C20,'2018-02 (Д)'!$C$2:$C$100,0)+1,0))))*100)</f>
        <v>Н/Д</v>
      </c>
      <c r="BI20" s="9" t="str">
        <f ca="1">IF(OR(INDIRECT(CONCATENATE("'2018-04 (Д)'!J",TEXT(MATCH($C20,'2018-04 (Д)'!$C$2:$C$100,0)+1,0)))="Н/Д",INDIRECT(CONCATENATE("'2018-03 (Д)'!J",TEXT(MATCH($C20,'2018-03 (Д)'!$C$2:$C$100,0)+1,0)))="Н/Д",AND(INDIRECT(CONCATENATE("'2018-04 (Д)'!J",TEXT(MATCH($C20,'2018-04 (Д)'!$C$2:$C$100,0)+1,0)))="Н/Д",INDIRECT(CONCATENATE("'2018-03 (Д)'!J",TEXT(MATCH($C20,'2018-03 (Д)'!$C$2:$C$100,0)+1,0))))),"Н/Д",((INDIRECT(CONCATENATE("'2018-04 (Д)'!J",TEXT(MATCH($C20,'2018-04 (Д)'!$C$2:$C$100,0)+1,0)))-INDIRECT(CONCATENATE("'2018-03 (Д)'!J",TEXT(MATCH($C20,'2018-03 (Д)'!$C$2:$C$100,0)+1,0))))/INDIRECT(CONCATENATE("'2018-03 (Д)'!J",TEXT(MATCH($C20,'2018-03 (Д)'!$C$2:$C$100,0)+1,0))))*100)</f>
        <v>Н/Д</v>
      </c>
      <c r="BJ20" s="9" t="str">
        <f ca="1">IF(OR(INDIRECT(CONCATENATE("'2018-05 (Д)'!J",TEXT(MATCH($C20,'2018-05 (Д)'!$C$2:$C$100,0)+1,0)))="Н/Д",INDIRECT(CONCATENATE("'2018-04 (Д)'!J",TEXT(MATCH($C20,'2018-04 (Д)'!$C$2:$C$100,0)+1,0)))="Н/Д",AND(INDIRECT(CONCATENATE("'2018-05 (Д)'!J",TEXT(MATCH($C20,'2018-05 (Д)'!$C$2:$C$100,0)+1,0)))="Н/Д",INDIRECT(CONCATENATE("'2018-04 (Д)'!J",TEXT(MATCH($C20,'2018-04 (Д)'!$C$2:$C$100,0)+1,0))))),"Н/Д",((INDIRECT(CONCATENATE("'2018-05 (Д)'!J",TEXT(MATCH($C20,'2018-05 (Д)'!$C$2:$C$100,0)+1,0)))-INDIRECT(CONCATENATE("'2018-04 (Д)'!J",TEXT(MATCH($C20,'2018-04 (Д)'!$C$2:$C$100,0)+1,0))))/INDIRECT(CONCATENATE("'2018-04 (Д)'!J",TEXT(MATCH($C20,'2018-04 (Д)'!$C$2:$C$100,0)+1,0))))*100)</f>
        <v>Н/Д</v>
      </c>
      <c r="BK20" s="9" t="str">
        <f ca="1">IF(OR(INDIRECT(CONCATENATE("'2018-06 (Д)'!J",TEXT(MATCH($C20,'2018-06 (Д)'!$C$2:$C$100,0)+1,0)))="Н/Д",INDIRECT(CONCATENATE("'2018-05 (Д)'!J",TEXT(MATCH($C20,'2018-05 (Д)'!$C$2:$C$100,0)+1,0)))="Н/Д",AND(INDIRECT(CONCATENATE("'2018-06 (Д)'!J",TEXT(MATCH($C20,'2018-06 (Д)'!$C$2:$C$100,0)+1,0)))="Н/Д",INDIRECT(CONCATENATE("'2018-05 (Д)'!J",TEXT(MATCH($C20,'2018-05 (Д)'!$C$2:$C$100,0)+1,0))))),"Н/Д",((INDIRECT(CONCATENATE("'2018-06 (Д)'!J",TEXT(MATCH($C20,'2018-06 (Д)'!$C$2:$C$100,0)+1,0)))-INDIRECT(CONCATENATE("'2018-05 (Д)'!J",TEXT(MATCH($C20,'2018-05 (Д)'!$C$2:$C$100,0)+1,0))))/INDIRECT(CONCATENATE("'2018-05 (Д)'!J",TEXT(MATCH($C20,'2018-05 (Д)'!$C$2:$C$100,0)+1,0))))*100)</f>
        <v>Н/Д</v>
      </c>
      <c r="BL20" s="9" t="str">
        <f ca="1">IF(OR(INDIRECT(CONCATENATE("'2018-07 (Д)'!J",TEXT(MATCH($C20,'2018-07 (Д)'!$C$2:$C$100,0)+1,0)))="Н/Д",INDIRECT(CONCATENATE("'2018-06 (Д)'!J",TEXT(MATCH($C20,'2018-06 (Д)'!$C$2:$C$100,0)+1,0)))="Н/Д",AND(INDIRECT(CONCATENATE("'2018-07 (Д)'!J",TEXT(MATCH($C20,'2018-07 (Д)'!$C$2:$C$100,0)+1,0)))="Н/Д",INDIRECT(CONCATENATE("'2018-06 (Д)'!J",TEXT(MATCH($C20,'2018-06 (Д)'!$C$2:$C$100,0)+1,0))))),"Н/Д",((INDIRECT(CONCATENATE("'2018-07 (Д)'!J",TEXT(MATCH($C20,'2018-07 (Д)'!$C$2:$C$100,0)+1,0)))-INDIRECT(CONCATENATE("'2018-06 (Д)'!J",TEXT(MATCH($C20,'2018-06 (Д)'!$C$2:$C$100,0)+1,0))))/INDIRECT(CONCATENATE("'2018-06 (Д)'!J",TEXT(MATCH($C20,'2018-06 (Д)'!$C$2:$C$100,0)+1,0))))*100)</f>
        <v>Н/Д</v>
      </c>
      <c r="BM20" s="9" t="str">
        <f ca="1">IF(OR(INDIRECT(CONCATENATE("'2018-08 (Д)'!J",TEXT(MATCH($C20,'2018-08 (Д)'!$C$2:$C$100,0)+1,0)))="Н/Д",INDIRECT(CONCATENATE("'2018-07 (Д)'!J",TEXT(MATCH($C20,'2018-07 (Д)'!$C$2:$C$100,0)+1,0)))="Н/Д",AND(INDIRECT(CONCATENATE("'2018-08 (Д)'!J",TEXT(MATCH($C20,'2018-08 (Д)'!$C$2:$C$100,0)+1,0)))="Н/Д",INDIRECT(CONCATENATE("'2018-07 (Д)'!J",TEXT(MATCH($C20,'2018-07 (Д)'!$C$2:$C$100,0)+1,0))))),"Н/Д",((INDIRECT(CONCATENATE("'2018-08 (Д)'!J",TEXT(MATCH($C20,'2018-08 (Д)'!$C$2:$C$100,0)+1,0)))-INDIRECT(CONCATENATE("'2018-07 (Д)'!J",TEXT(MATCH($C20,'2018-07 (Д)'!$C$2:$C$100,0)+1,0))))/INDIRECT(CONCATENATE("'2018-07 (Д)'!J",TEXT(MATCH($C20,'2018-07 (Д)'!$C$2:$C$100,0)+1,0))))*100)</f>
        <v>Н/Д</v>
      </c>
      <c r="BN20" s="9" t="str">
        <f ca="1">IF(OR(INDIRECT(CONCATENATE("'2018-09 (Д)'!J",TEXT(MATCH($C20,'2018-09 (Д)'!$C$2:$C$100,0)+1,0)))="Н/Д",INDIRECT(CONCATENATE("'2018-08 (Д)'!J",TEXT(MATCH($C20,'2018-08 (Д)'!$C$2:$C$100,0)+1,0)))="Н/Д",AND(INDIRECT(CONCATENATE("'2018-09 (Д)'!J",TEXT(MATCH($C20,'2018-09 (Д)'!$C$2:$C$100,0)+1,0)))="Н/Д",INDIRECT(CONCATENATE("'2018-08 (Д)'!J",TEXT(MATCH($C20,'2018-08 (Д)'!$C$2:$C$100,0)+1,0))))),"Н/Д",((INDIRECT(CONCATENATE("'2018-09 (Д)'!J",TEXT(MATCH($C20,'2018-09 (Д)'!$C$2:$C$100,0)+1,0)))-INDIRECT(CONCATENATE("'2018-08 (Д)'!J",TEXT(MATCH($C20,'2018-08 (Д)'!$C$2:$C$100,0)+1,0))))/INDIRECT(CONCATENATE("'2018-08 (Д)'!J",TEXT(MATCH($C20,'2018-08 (Д)'!$C$2:$C$100,0)+1,0))))*100)</f>
        <v>Н/Д</v>
      </c>
      <c r="BO20" s="9" t="str">
        <f ca="1">IF(OR(INDIRECT(CONCATENATE("'2018-10 (Д)'!J",TEXT(MATCH($C20,'2018-10 (Д)'!$C$2:$C$100,0)+1,0)))="Н/Д",INDIRECT(CONCATENATE("'2018-09 (Д)'!J",TEXT(MATCH($C20,'2018-09 (Д)'!$C$2:$C$100,0)+1,0)))="Н/Д",AND(INDIRECT(CONCATENATE("'2018-10 (Д)'!J",TEXT(MATCH($C20,'2018-10 (Д)'!$C$2:$C$100,0)+1,0)))="Н/Д",INDIRECT(CONCATENATE("'2018-09 (Д)'!J",TEXT(MATCH($C20,'2018-09 (Д)'!$C$2:$C$100,0)+1,0))))),"Н/Д",((INDIRECT(CONCATENATE("'2018-10 (Д)'!J",TEXT(MATCH($C20,'2018-10 (Д)'!$C$2:$C$100,0)+1,0)))-INDIRECT(CONCATENATE("'2018-09 (Д)'!J",TEXT(MATCH($C20,'2018-09 (Д)'!$C$2:$C$100,0)+1,0))))/INDIRECT(CONCATENATE("'2018-09 (Д)'!J",TEXT(MATCH($C20,'2018-09 (Д)'!$C$2:$C$100,0)+1,0))))*100)</f>
        <v>Н/Д</v>
      </c>
      <c r="BP20" s="9" t="str">
        <f ca="1">IF(OR(INDIRECT(CONCATENATE("'2018-11 (Д)'!J",TEXT(MATCH($C20,'2018-11 (Д)'!$C$2:$C$100,0)+1,0)))="Н/Д",INDIRECT(CONCATENATE("'2018-10 (Д)'!J",TEXT(MATCH($C20,'2018-10 (Д)'!$C$2:$C$100,0)+1,0)))="Н/Д",AND(INDIRECT(CONCATENATE("'2018-11 (Д)'!J",TEXT(MATCH($C20,'2018-11 (Д)'!$C$2:$C$100,0)+1,0)))="Н/Д",INDIRECT(CONCATENATE("'2018-10 (Д)'!J",TEXT(MATCH($C20,'2018-10 (Д)'!$C$2:$C$100,0)+1,0))))),"Н/Д",((INDIRECT(CONCATENATE("'2018-11 (Д)'!J",TEXT(MATCH($C20,'2018-11 (Д)'!$C$2:$C$100,0)+1,0)))-INDIRECT(CONCATENATE("'2018-10 (Д)'!J",TEXT(MATCH($C20,'2018-10 (Д)'!$C$2:$C$100,0)+1,0))))/INDIRECT(CONCATENATE("'2018-10 (Д)'!J",TEXT(MATCH($C20,'2018-10 (Д)'!$C$2:$C$100,0)+1,0))))*100)</f>
        <v>Н/Д</v>
      </c>
      <c r="BQ20" s="9" t="str">
        <f ca="1">IF(OR(INDIRECT(CONCATENATE("'2018-12 (Д)'!J",TEXT(MATCH($C20,'2018-12 (Д)'!$C$2:$C$100,0)+1,0)))="Н/Д",INDIRECT(CONCATENATE("'2018-11 (Д)'!J",TEXT(MATCH($C20,'2018-11 (Д)'!$C$2:$C$100,0)+1,0)))="Н/Д",AND(INDIRECT(CONCATENATE("'2018-12 (Д)'!J",TEXT(MATCH($C20,'2018-12 (Д)'!$C$2:$C$100,0)+1,0)))="Н/Д",INDIRECT(CONCATENATE("'2018-11 (Д)'!J",TEXT(MATCH($C20,'2018-11 (Д)'!$C$2:$C$100,0)+1,0))))),"Н/Д",((INDIRECT(CONCATENATE("'2018-12 (Д)'!J",TEXT(MATCH($C20,'2018-12 (Д)'!$C$2:$C$100,0)+1,0)))-INDIRECT(CONCATENATE("'2018-11 (Д)'!J",TEXT(MATCH($C20,'2018-11 (Д)'!$C$2:$C$100,0)+1,0))))/INDIRECT(CONCATENATE("'2018-11 (Д)'!J",TEXT(MATCH($C20,'2018-11 (Д)'!$C$2:$C$100,0)+1,0))))*100)</f>
        <v>Н/Д</v>
      </c>
      <c r="BR20" s="9"/>
      <c r="BS20" s="9">
        <f ca="1">IF(OR(INDIRECT(CONCATENATE("'2018-03 (Д)'!K",TEXT(MATCH($C20,'2018-03 (Д)'!$C$2:$C$100,0)+1,0)))="Н/Д",INDIRECT(CONCATENATE("'2018-02 (Д)'!K",TEXT(MATCH($C20,'2018-02 (Д)'!$C$2:$C$100,0)+1,0)))="Н/Д",AND(INDIRECT(CONCATENATE("'2018-03 (Д)'!K",TEXT(MATCH($C20,'2018-03 (Д)'!$C$2:$C$100,0)+1,0)))="Н/Д",INDIRECT(CONCATENATE("'2018-02 (Д)'!K",TEXT(MATCH($C20,'2018-02 (Д)'!$C$2:$C$100,0)+1,0))))),"Н/Д",((INDIRECT(CONCATENATE("'2018-03 (Д)'!K",TEXT(MATCH($C20,'2018-03 (Д)'!$C$2:$C$100,0)+1,0)))-INDIRECT(CONCATENATE("'2018-02 (Д)'!K",TEXT(MATCH($C20,'2018-02 (Д)'!$C$2:$C$100,0)+1,0))))/INDIRECT(CONCATENATE("'2018-02 (Д)'!K",TEXT(MATCH($C20,'2018-02 (Д)'!$C$2:$C$100,0)+1,0))))*100)</f>
        <v>-58.072938200543355</v>
      </c>
      <c r="BT20" s="9">
        <f ca="1">IF(OR(INDIRECT(CONCATENATE("'2018-04 (Д)'!K",TEXT(MATCH($C20,'2018-04 (Д)'!$C$2:$C$100,0)+1,0)))="Н/Д",INDIRECT(CONCATENATE("'2018-03 (Д)'!K",TEXT(MATCH($C20,'2018-03 (Д)'!$C$2:$C$100,0)+1,0)))="Н/Д",AND(INDIRECT(CONCATENATE("'2018-04 (Д)'!K",TEXT(MATCH($C20,'2018-04 (Д)'!$C$2:$C$100,0)+1,0)))="Н/Д",INDIRECT(CONCATENATE("'2018-03 (Д)'!K",TEXT(MATCH($C20,'2018-03 (Д)'!$C$2:$C$100,0)+1,0))))),"Н/Д",((INDIRECT(CONCATENATE("'2018-04 (Д)'!K",TEXT(MATCH($C20,'2018-04 (Д)'!$C$2:$C$100,0)+1,0)))-INDIRECT(CONCATENATE("'2018-03 (Д)'!K",TEXT(MATCH($C20,'2018-03 (Д)'!$C$2:$C$100,0)+1,0))))/INDIRECT(CONCATENATE("'2018-03 (Д)'!K",TEXT(MATCH($C20,'2018-03 (Д)'!$C$2:$C$100,0)+1,0))))*100)</f>
        <v>181.45887255893513</v>
      </c>
      <c r="BU20" s="9">
        <f ca="1">IF(OR(INDIRECT(CONCATENATE("'2018-05 (Д)'!K",TEXT(MATCH($C20,'2018-05 (Д)'!$C$2:$C$100,0)+1,0)))="Н/Д",INDIRECT(CONCATENATE("'2018-04 (Д)'!K",TEXT(MATCH($C20,'2018-04 (Д)'!$C$2:$C$100,0)+1,0)))="Н/Д",AND(INDIRECT(CONCATENATE("'2018-05 (Д)'!K",TEXT(MATCH($C20,'2018-05 (Д)'!$C$2:$C$100,0)+1,0)))="Н/Д",INDIRECT(CONCATENATE("'2018-04 (Д)'!K",TEXT(MATCH($C20,'2018-04 (Д)'!$C$2:$C$100,0)+1,0))))),"Н/Д",((INDIRECT(CONCATENATE("'2018-05 (Д)'!K",TEXT(MATCH($C20,'2018-05 (Д)'!$C$2:$C$100,0)+1,0)))-INDIRECT(CONCATENATE("'2018-04 (Д)'!K",TEXT(MATCH($C20,'2018-04 (Д)'!$C$2:$C$100,0)+1,0))))/INDIRECT(CONCATENATE("'2018-04 (Д)'!K",TEXT(MATCH($C20,'2018-04 (Д)'!$C$2:$C$100,0)+1,0))))*100)</f>
        <v>139.60081506165434</v>
      </c>
      <c r="BV20" s="9">
        <f ca="1">IF(OR(INDIRECT(CONCATENATE("'2018-06 (Д)'!K",TEXT(MATCH($C20,'2018-06 (Д)'!$C$2:$C$100,0)+1,0)))="Н/Д",INDIRECT(CONCATENATE("'2018-05 (Д)'!K",TEXT(MATCH($C20,'2018-05 (Д)'!$C$2:$C$100,0)+1,0)))="Н/Д",AND(INDIRECT(CONCATENATE("'2018-06 (Д)'!K",TEXT(MATCH($C20,'2018-06 (Д)'!$C$2:$C$100,0)+1,0)))="Н/Д",INDIRECT(CONCATENATE("'2018-05 (Д)'!K",TEXT(MATCH($C20,'2018-05 (Д)'!$C$2:$C$100,0)+1,0))))),"Н/Д",((INDIRECT(CONCATENATE("'2018-06 (Д)'!K",TEXT(MATCH($C20,'2018-06 (Д)'!$C$2:$C$100,0)+1,0)))-INDIRECT(CONCATENATE("'2018-05 (Д)'!K",TEXT(MATCH($C20,'2018-05 (Д)'!$C$2:$C$100,0)+1,0))))/INDIRECT(CONCATENATE("'2018-05 (Д)'!K",TEXT(MATCH($C20,'2018-05 (Д)'!$C$2:$C$100,0)+1,0))))*100)</f>
        <v>-71.354773644145794</v>
      </c>
      <c r="BW20" s="9">
        <f ca="1">IF(OR(INDIRECT(CONCATENATE("'2018-07 (Д)'!K",TEXT(MATCH($C20,'2018-07 (Д)'!$C$2:$C$100,0)+1,0)))="Н/Д",INDIRECT(CONCATENATE("'2018-06 (Д)'!K",TEXT(MATCH($C20,'2018-06 (Д)'!$C$2:$C$100,0)+1,0)))="Н/Д",AND(INDIRECT(CONCATENATE("'2018-07 (Д)'!K",TEXT(MATCH($C20,'2018-07 (Д)'!$C$2:$C$100,0)+1,0)))="Н/Д",INDIRECT(CONCATENATE("'2018-06 (Д)'!K",TEXT(MATCH($C20,'2018-06 (Д)'!$C$2:$C$100,0)+1,0))))),"Н/Д",((INDIRECT(CONCATENATE("'2018-07 (Д)'!K",TEXT(MATCH($C20,'2018-07 (Д)'!$C$2:$C$100,0)+1,0)))-INDIRECT(CONCATENATE("'2018-06 (Д)'!K",TEXT(MATCH($C20,'2018-06 (Д)'!$C$2:$C$100,0)+1,0))))/INDIRECT(CONCATENATE("'2018-06 (Д)'!K",TEXT(MATCH($C20,'2018-06 (Д)'!$C$2:$C$100,0)+1,0))))*100)</f>
        <v>-42.717713968298312</v>
      </c>
      <c r="BX20" s="9">
        <f ca="1">IF(OR(INDIRECT(CONCATENATE("'2018-08 (Д)'!K",TEXT(MATCH($C20,'2018-08 (Д)'!$C$2:$C$100,0)+1,0)))="Н/Д",INDIRECT(CONCATENATE("'2018-07 (Д)'!K",TEXT(MATCH($C20,'2018-07 (Д)'!$C$2:$C$100,0)+1,0)))="Н/Д",AND(INDIRECT(CONCATENATE("'2018-08 (Д)'!K",TEXT(MATCH($C20,'2018-08 (Д)'!$C$2:$C$100,0)+1,0)))="Н/Д",INDIRECT(CONCATENATE("'2018-07 (Д)'!K",TEXT(MATCH($C20,'2018-07 (Д)'!$C$2:$C$100,0)+1,0))))),"Н/Д",((INDIRECT(CONCATENATE("'2018-08 (Д)'!K",TEXT(MATCH($C20,'2018-08 (Д)'!$C$2:$C$100,0)+1,0)))-INDIRECT(CONCATENATE("'2018-07 (Д)'!K",TEXT(MATCH($C20,'2018-07 (Д)'!$C$2:$C$100,0)+1,0))))/INDIRECT(CONCATENATE("'2018-07 (Д)'!K",TEXT(MATCH($C20,'2018-07 (Д)'!$C$2:$C$100,0)+1,0))))*100)</f>
        <v>365.28179368369405</v>
      </c>
      <c r="BY20" s="9">
        <f ca="1">IF(OR(INDIRECT(CONCATENATE("'2018-09 (Д)'!K",TEXT(MATCH($C20,'2018-09 (Д)'!$C$2:$C$100,0)+1,0)))="Н/Д",INDIRECT(CONCATENATE("'2018-08 (Д)'!K",TEXT(MATCH($C20,'2018-08 (Д)'!$C$2:$C$100,0)+1,0)))="Н/Д",AND(INDIRECT(CONCATENATE("'2018-09 (Д)'!K",TEXT(MATCH($C20,'2018-09 (Д)'!$C$2:$C$100,0)+1,0)))="Н/Д",INDIRECT(CONCATENATE("'2018-08 (Д)'!K",TEXT(MATCH($C20,'2018-08 (Д)'!$C$2:$C$100,0)+1,0))))),"Н/Д",((INDIRECT(CONCATENATE("'2018-09 (Д)'!K",TEXT(MATCH($C20,'2018-09 (Д)'!$C$2:$C$100,0)+1,0)))-INDIRECT(CONCATENATE("'2018-08 (Д)'!K",TEXT(MATCH($C20,'2018-08 (Д)'!$C$2:$C$100,0)+1,0))))/INDIRECT(CONCATENATE("'2018-08 (Д)'!K",TEXT(MATCH($C20,'2018-08 (Д)'!$C$2:$C$100,0)+1,0))))*100)</f>
        <v>-82.363048363439418</v>
      </c>
      <c r="BZ20" s="9">
        <f ca="1">IF(OR(INDIRECT(CONCATENATE("'2018-10 (Д)'!K",TEXT(MATCH($C20,'2018-10 (Д)'!$C$2:$C$100,0)+1,0)))="Н/Д",INDIRECT(CONCATENATE("'2018-09 (Д)'!K",TEXT(MATCH($C20,'2018-09 (Д)'!$C$2:$C$100,0)+1,0)))="Н/Д",AND(INDIRECT(CONCATENATE("'2018-10 (Д)'!K",TEXT(MATCH($C20,'2018-10 (Д)'!$C$2:$C$100,0)+1,0)))="Н/Д",INDIRECT(CONCATENATE("'2018-09 (Д)'!K",TEXT(MATCH($C20,'2018-09 (Д)'!$C$2:$C$100,0)+1,0))))),"Н/Д",((INDIRECT(CONCATENATE("'2018-10 (Д)'!K",TEXT(MATCH($C20,'2018-10 (Д)'!$C$2:$C$100,0)+1,0)))-INDIRECT(CONCATENATE("'2018-09 (Д)'!K",TEXT(MATCH($C20,'2018-09 (Д)'!$C$2:$C$100,0)+1,0))))/INDIRECT(CONCATENATE("'2018-09 (Д)'!K",TEXT(MATCH($C20,'2018-09 (Д)'!$C$2:$C$100,0)+1,0))))*100)</f>
        <v>-31.930197558421153</v>
      </c>
      <c r="CA20" s="9">
        <f ca="1">IF(OR(INDIRECT(CONCATENATE("'2018-11 (Д)'!K",TEXT(MATCH($C20,'2018-11 (Д)'!$C$2:$C$100,0)+1,0)))="Н/Д",INDIRECT(CONCATENATE("'2018-10 (Д)'!K",TEXT(MATCH($C20,'2018-10 (Д)'!$C$2:$C$100,0)+1,0)))="Н/Д",AND(INDIRECT(CONCATENATE("'2018-11 (Д)'!K",TEXT(MATCH($C20,'2018-11 (Д)'!$C$2:$C$100,0)+1,0)))="Н/Д",INDIRECT(CONCATENATE("'2018-10 (Д)'!K",TEXT(MATCH($C20,'2018-10 (Д)'!$C$2:$C$100,0)+1,0))))),"Н/Д",((INDIRECT(CONCATENATE("'2018-11 (Д)'!K",TEXT(MATCH($C20,'2018-11 (Д)'!$C$2:$C$100,0)+1,0)))-INDIRECT(CONCATENATE("'2018-10 (Д)'!K",TEXT(MATCH($C20,'2018-10 (Д)'!$C$2:$C$100,0)+1,0))))/INDIRECT(CONCATENATE("'2018-10 (Д)'!K",TEXT(MATCH($C20,'2018-10 (Д)'!$C$2:$C$100,0)+1,0))))*100)</f>
        <v>816.24889863774968</v>
      </c>
      <c r="CB20" s="9">
        <f ca="1">IF(OR(INDIRECT(CONCATENATE("'2018-12 (Д)'!K",TEXT(MATCH($C20,'2018-12 (Д)'!$C$2:$C$100,0)+1,0)))="Н/Д",INDIRECT(CONCATENATE("'2018-11 (Д)'!K",TEXT(MATCH($C20,'2018-11 (Д)'!$C$2:$C$100,0)+1,0)))="Н/Д",AND(INDIRECT(CONCATENATE("'2018-12 (Д)'!K",TEXT(MATCH($C20,'2018-12 (Д)'!$C$2:$C$100,0)+1,0)))="Н/Д",INDIRECT(CONCATENATE("'2018-11 (Д)'!K",TEXT(MATCH($C20,'2018-11 (Д)'!$C$2:$C$100,0)+1,0))))),"Н/Д",((INDIRECT(CONCATENATE("'2018-12 (Д)'!K",TEXT(MATCH($C20,'2018-12 (Д)'!$C$2:$C$100,0)+1,0)))-INDIRECT(CONCATENATE("'2018-11 (Д)'!K",TEXT(MATCH($C20,'2018-11 (Д)'!$C$2:$C$100,0)+1,0))))/INDIRECT(CONCATENATE("'2018-11 (Д)'!K",TEXT(MATCH($C20,'2018-11 (Д)'!$C$2:$C$100,0)+1,0))))*100)</f>
        <v>-82.963842312605451</v>
      </c>
      <c r="CC20" s="9"/>
      <c r="CD20" s="9">
        <f ca="1">IF(OR(INDIRECT(CONCATENATE("'2018-03 (Д)'!L",TEXT(MATCH($C20,'2018-03 (Д)'!$C$2:$C$100,0)+1,0)))="Н/Д",INDIRECT(CONCATENATE("'2018-02 (Д)'!L",TEXT(MATCH($C20,'2018-02 (Д)'!$C$2:$C$100,0)+1,0)))="Н/Д",AND(INDIRECT(CONCATENATE("'2018-03 (Д)'!L",TEXT(MATCH($C20,'2018-03 (Д)'!$C$2:$C$100,0)+1,0)))="Н/Д",INDIRECT(CONCATENATE("'2018-02 (Д)'!L",TEXT(MATCH($C20,'2018-02 (Д)'!$C$2:$C$100,0)+1,0))))),"Н/Д",((INDIRECT(CONCATENATE("'2018-03 (Д)'!L",TEXT(MATCH($C20,'2018-03 (Д)'!$C$2:$C$100,0)+1,0)))-INDIRECT(CONCATENATE("'2018-02 (Д)'!L",TEXT(MATCH($C20,'2018-02 (Д)'!$C$2:$C$100,0)+1,0))))/INDIRECT(CONCATENATE("'2018-02 (Д)'!L",TEXT(MATCH($C20,'2018-02 (Д)'!$C$2:$C$100,0)+1,0))))*100)</f>
        <v>-8.0181391149799595</v>
      </c>
      <c r="CE20" s="9">
        <f ca="1">IF(OR(INDIRECT(CONCATENATE("'2018-04 (Д)'!L",TEXT(MATCH($C20,'2018-04 (Д)'!$C$2:$C$100,0)+1,0)))="Н/Д",INDIRECT(CONCATENATE("'2018-03 (Д)'!L",TEXT(MATCH($C20,'2018-03 (Д)'!$C$2:$C$100,0)+1,0)))="Н/Д",AND(INDIRECT(CONCATENATE("'2018-04 (Д)'!L",TEXT(MATCH($C20,'2018-04 (Д)'!$C$2:$C$100,0)+1,0)))="Н/Д",INDIRECT(CONCATENATE("'2018-03 (Д)'!L",TEXT(MATCH($C20,'2018-03 (Д)'!$C$2:$C$100,0)+1,0))))),"Н/Д",((INDIRECT(CONCATENATE("'2018-04 (Д)'!L",TEXT(MATCH($C20,'2018-04 (Д)'!$C$2:$C$100,0)+1,0)))-INDIRECT(CONCATENATE("'2018-03 (Д)'!L",TEXT(MATCH($C20,'2018-03 (Д)'!$C$2:$C$100,0)+1,0))))/INDIRECT(CONCATENATE("'2018-03 (Д)'!L",TEXT(MATCH($C20,'2018-03 (Д)'!$C$2:$C$100,0)+1,0))))*100)</f>
        <v>273.22063199846542</v>
      </c>
      <c r="CF20" s="9">
        <f ca="1">IF(OR(INDIRECT(CONCATENATE("'2018-05 (Д)'!L",TEXT(MATCH($C20,'2018-05 (Д)'!$C$2:$C$100,0)+1,0)))="Н/Д",INDIRECT(CONCATENATE("'2018-04 (Д)'!L",TEXT(MATCH($C20,'2018-04 (Д)'!$C$2:$C$100,0)+1,0)))="Н/Д",AND(INDIRECT(CONCATENATE("'2018-05 (Д)'!L",TEXT(MATCH($C20,'2018-05 (Д)'!$C$2:$C$100,0)+1,0)))="Н/Д",INDIRECT(CONCATENATE("'2018-04 (Д)'!L",TEXT(MATCH($C20,'2018-04 (Д)'!$C$2:$C$100,0)+1,0))))),"Н/Д",((INDIRECT(CONCATENATE("'2018-05 (Д)'!L",TEXT(MATCH($C20,'2018-05 (Д)'!$C$2:$C$100,0)+1,0)))-INDIRECT(CONCATENATE("'2018-04 (Д)'!L",TEXT(MATCH($C20,'2018-04 (Д)'!$C$2:$C$100,0)+1,0))))/INDIRECT(CONCATENATE("'2018-04 (Д)'!L",TEXT(MATCH($C20,'2018-04 (Д)'!$C$2:$C$100,0)+1,0))))*100)</f>
        <v>91.557053559311626</v>
      </c>
      <c r="CG20" s="9">
        <f ca="1">IF(OR(INDIRECT(CONCATENATE("'2018-06 (Д)'!L",TEXT(MATCH($C20,'2018-06 (Д)'!$C$2:$C$100,0)+1,0)))="Н/Д",INDIRECT(CONCATENATE("'2018-05 (Д)'!L",TEXT(MATCH($C20,'2018-05 (Д)'!$C$2:$C$100,0)+1,0)))="Н/Д",AND(INDIRECT(CONCATENATE("'2018-06 (Д)'!L",TEXT(MATCH($C20,'2018-06 (Д)'!$C$2:$C$100,0)+1,0)))="Н/Д",INDIRECT(CONCATENATE("'2018-05 (Д)'!L",TEXT(MATCH($C20,'2018-05 (Д)'!$C$2:$C$100,0)+1,0))))),"Н/Д",((INDIRECT(CONCATENATE("'2018-06 (Д)'!L",TEXT(MATCH($C20,'2018-06 (Д)'!$C$2:$C$100,0)+1,0)))-INDIRECT(CONCATENATE("'2018-05 (Д)'!L",TEXT(MATCH($C20,'2018-05 (Д)'!$C$2:$C$100,0)+1,0))))/INDIRECT(CONCATENATE("'2018-05 (Д)'!L",TEXT(MATCH($C20,'2018-05 (Д)'!$C$2:$C$100,0)+1,0))))*100)</f>
        <v>-49.647711241897078</v>
      </c>
      <c r="CH20" s="9">
        <f ca="1">IF(OR(INDIRECT(CONCATENATE("'2018-07 (Д)'!L",TEXT(MATCH($C20,'2018-07 (Д)'!$C$2:$C$100,0)+1,0)))="Н/Д",INDIRECT(CONCATENATE("'2018-06 (Д)'!L",TEXT(MATCH($C20,'2018-06 (Д)'!$C$2:$C$100,0)+1,0)))="Н/Д",AND(INDIRECT(CONCATENATE("'2018-07 (Д)'!L",TEXT(MATCH($C20,'2018-07 (Д)'!$C$2:$C$100,0)+1,0)))="Н/Д",INDIRECT(CONCATENATE("'2018-06 (Д)'!L",TEXT(MATCH($C20,'2018-06 (Д)'!$C$2:$C$100,0)+1,0))))),"Н/Д",((INDIRECT(CONCATENATE("'2018-07 (Д)'!L",TEXT(MATCH($C20,'2018-07 (Д)'!$C$2:$C$100,0)+1,0)))-INDIRECT(CONCATENATE("'2018-06 (Д)'!L",TEXT(MATCH($C20,'2018-06 (Д)'!$C$2:$C$100,0)+1,0))))/INDIRECT(CONCATENATE("'2018-06 (Д)'!L",TEXT(MATCH($C20,'2018-06 (Д)'!$C$2:$C$100,0)+1,0))))*100)</f>
        <v>-87.143938734872663</v>
      </c>
      <c r="CI20" s="9">
        <f ca="1">IF(OR(INDIRECT(CONCATENATE("'2018-08 (Д)'!L",TEXT(MATCH($C20,'2018-08 (Д)'!$C$2:$C$100,0)+1,0)))="Н/Д",INDIRECT(CONCATENATE("'2018-07 (Д)'!L",TEXT(MATCH($C20,'2018-07 (Д)'!$C$2:$C$100,0)+1,0)))="Н/Д",AND(INDIRECT(CONCATENATE("'2018-08 (Д)'!L",TEXT(MATCH($C20,'2018-08 (Д)'!$C$2:$C$100,0)+1,0)))="Н/Д",INDIRECT(CONCATENATE("'2018-07 (Д)'!L",TEXT(MATCH($C20,'2018-07 (Д)'!$C$2:$C$100,0)+1,0))))),"Н/Д",((INDIRECT(CONCATENATE("'2018-08 (Д)'!L",TEXT(MATCH($C20,'2018-08 (Д)'!$C$2:$C$100,0)+1,0)))-INDIRECT(CONCATENATE("'2018-07 (Д)'!L",TEXT(MATCH($C20,'2018-07 (Д)'!$C$2:$C$100,0)+1,0))))/INDIRECT(CONCATENATE("'2018-07 (Д)'!L",TEXT(MATCH($C20,'2018-07 (Д)'!$C$2:$C$100,0)+1,0))))*100)</f>
        <v>1544.2578639129367</v>
      </c>
      <c r="CJ20" s="9">
        <f ca="1">IF(OR(INDIRECT(CONCATENATE("'2018-09 (Д)'!L",TEXT(MATCH($C20,'2018-09 (Д)'!$C$2:$C$100,0)+1,0)))="Н/Д",INDIRECT(CONCATENATE("'2018-08 (Д)'!L",TEXT(MATCH($C20,'2018-08 (Д)'!$C$2:$C$100,0)+1,0)))="Н/Д",AND(INDIRECT(CONCATENATE("'2018-09 (Д)'!L",TEXT(MATCH($C20,'2018-09 (Д)'!$C$2:$C$100,0)+1,0)))="Н/Д",INDIRECT(CONCATENATE("'2018-08 (Д)'!L",TEXT(MATCH($C20,'2018-08 (Д)'!$C$2:$C$100,0)+1,0))))),"Н/Д",((INDIRECT(CONCATENATE("'2018-09 (Д)'!L",TEXT(MATCH($C20,'2018-09 (Д)'!$C$2:$C$100,0)+1,0)))-INDIRECT(CONCATENATE("'2018-08 (Д)'!L",TEXT(MATCH($C20,'2018-08 (Д)'!$C$2:$C$100,0)+1,0))))/INDIRECT(CONCATENATE("'2018-08 (Д)'!L",TEXT(MATCH($C20,'2018-08 (Д)'!$C$2:$C$100,0)+1,0))))*100)</f>
        <v>-90.746154875495705</v>
      </c>
      <c r="CK20" s="9">
        <f ca="1">IF(OR(INDIRECT(CONCATENATE("'2018-10 (Д)'!L",TEXT(MATCH($C20,'2018-10 (Д)'!$C$2:$C$100,0)+1,0)))="Н/Д",INDIRECT(CONCATENATE("'2018-09 (Д)'!L",TEXT(MATCH($C20,'2018-09 (Д)'!$C$2:$C$100,0)+1,0)))="Н/Д",AND(INDIRECT(CONCATENATE("'2018-10 (Д)'!L",TEXT(MATCH($C20,'2018-10 (Д)'!$C$2:$C$100,0)+1,0)))="Н/Д",INDIRECT(CONCATENATE("'2018-09 (Д)'!L",TEXT(MATCH($C20,'2018-09 (Д)'!$C$2:$C$100,0)+1,0))))),"Н/Д",((INDIRECT(CONCATENATE("'2018-10 (Д)'!L",TEXT(MATCH($C20,'2018-10 (Д)'!$C$2:$C$100,0)+1,0)))-INDIRECT(CONCATENATE("'2018-09 (Д)'!L",TEXT(MATCH($C20,'2018-09 (Д)'!$C$2:$C$100,0)+1,0))))/INDIRECT(CONCATENATE("'2018-09 (Д)'!L",TEXT(MATCH($C20,'2018-09 (Д)'!$C$2:$C$100,0)+1,0))))*100)</f>
        <v>69.194201674821585</v>
      </c>
      <c r="CL20" s="9">
        <f ca="1">IF(OR(INDIRECT(CONCATENATE("'2018-11 (Д)'!L",TEXT(MATCH($C20,'2018-11 (Д)'!$C$2:$C$100,0)+1,0)))="Н/Д",INDIRECT(CONCATENATE("'2018-10 (Д)'!L",TEXT(MATCH($C20,'2018-10 (Д)'!$C$2:$C$100,0)+1,0)))="Н/Д",AND(INDIRECT(CONCATENATE("'2018-11 (Д)'!L",TEXT(MATCH($C20,'2018-11 (Д)'!$C$2:$C$100,0)+1,0)))="Н/Д",INDIRECT(CONCATENATE("'2018-10 (Д)'!L",TEXT(MATCH($C20,'2018-10 (Д)'!$C$2:$C$100,0)+1,0))))),"Н/Д",((INDIRECT(CONCATENATE("'2018-11 (Д)'!L",TEXT(MATCH($C20,'2018-11 (Д)'!$C$2:$C$100,0)+1,0)))-INDIRECT(CONCATENATE("'2018-10 (Д)'!L",TEXT(MATCH($C20,'2018-10 (Д)'!$C$2:$C$100,0)+1,0))))/INDIRECT(CONCATENATE("'2018-10 (Д)'!L",TEXT(MATCH($C20,'2018-10 (Д)'!$C$2:$C$100,0)+1,0))))*100)</f>
        <v>667.05902354228238</v>
      </c>
      <c r="CM20" s="9">
        <f ca="1">IF(OR(INDIRECT(CONCATENATE("'2018-12 (Д)'!L",TEXT(MATCH($C20,'2018-12 (Д)'!$C$2:$C$100,0)+1,0)))="Н/Д",INDIRECT(CONCATENATE("'2018-11 (Д)'!L",TEXT(MATCH($C20,'2018-11 (Д)'!$C$2:$C$100,0)+1,0)))="Н/Д",AND(INDIRECT(CONCATENATE("'2018-12 (Д)'!L",TEXT(MATCH($C20,'2018-12 (Д)'!$C$2:$C$100,0)+1,0)))="Н/Д",INDIRECT(CONCATENATE("'2018-11 (Д)'!L",TEXT(MATCH($C20,'2018-11 (Д)'!$C$2:$C$100,0)+1,0))))),"Н/Д",((INDIRECT(CONCATENATE("'2018-12 (Д)'!L",TEXT(MATCH($C20,'2018-12 (Д)'!$C$2:$C$100,0)+1,0)))-INDIRECT(CONCATENATE("'2018-11 (Д)'!L",TEXT(MATCH($C20,'2018-11 (Д)'!$C$2:$C$100,0)+1,0))))/INDIRECT(CONCATENATE("'2018-11 (Д)'!L",TEXT(MATCH($C20,'2018-11 (Д)'!$C$2:$C$100,0)+1,0))))*100)</f>
        <v>-59.343217670833361</v>
      </c>
      <c r="CN20" s="9"/>
      <c r="CO20" s="9">
        <f ca="1">IF(OR(INDIRECT(CONCATENATE("'2018-03 (Д)'!M",TEXT(MATCH($C20,'2018-03 (Д)'!$C$2:$C$100,0)+1,0)))="Н/Д",INDIRECT(CONCATENATE("'2018-02 (Д)'!M",TEXT(MATCH($C20,'2018-02 (Д)'!$C$2:$C$100,0)+1,0)))="Н/Д",AND(INDIRECT(CONCATENATE("'2018-03 (Д)'!M",TEXT(MATCH($C20,'2018-03 (Д)'!$C$2:$C$100,0)+1,0)))="Н/Д",INDIRECT(CONCATENATE("'2018-02 (Д)'!M",TEXT(MATCH($C20,'2018-02 (Д)'!$C$2:$C$100,0)+1,0))))),"Н/Д",((INDIRECT(CONCATENATE("'2018-03 (Д)'!M",TEXT(MATCH($C20,'2018-03 (Д)'!$C$2:$C$100,0)+1,0)))-INDIRECT(CONCATENATE("'2018-02 (Д)'!M",TEXT(MATCH($C20,'2018-02 (Д)'!$C$2:$C$100,0)+1,0))))/INDIRECT(CONCATENATE("'2018-02 (Д)'!M",TEXT(MATCH($C20,'2018-02 (Д)'!$C$2:$C$100,0)+1,0))))*100)</f>
        <v>-40.998777616968127</v>
      </c>
      <c r="CP20" s="9">
        <f ca="1">IF(OR(INDIRECT(CONCATENATE("'2018-04 (Д)'!M",TEXT(MATCH($C20,'2018-04 (Д)'!$C$2:$C$100,0)+1,0)))="Н/Д",INDIRECT(CONCATENATE("'2018-03 (Д)'!M",TEXT(MATCH($C20,'2018-03 (Д)'!$C$2:$C$100,0)+1,0)))="Н/Д",AND(INDIRECT(CONCATENATE("'2018-04 (Д)'!M",TEXT(MATCH($C20,'2018-04 (Д)'!$C$2:$C$100,0)+1,0)))="Н/Д",INDIRECT(CONCATENATE("'2018-03 (Д)'!M",TEXT(MATCH($C20,'2018-03 (Д)'!$C$2:$C$100,0)+1,0))))),"Н/Д",((INDIRECT(CONCATENATE("'2018-04 (Д)'!M",TEXT(MATCH($C20,'2018-04 (Д)'!$C$2:$C$100,0)+1,0)))-INDIRECT(CONCATENATE("'2018-03 (Д)'!M",TEXT(MATCH($C20,'2018-03 (Д)'!$C$2:$C$100,0)+1,0))))/INDIRECT(CONCATENATE("'2018-03 (Д)'!M",TEXT(MATCH($C20,'2018-03 (Д)'!$C$2:$C$100,0)+1,0))))*100)</f>
        <v>13.841546186679674</v>
      </c>
      <c r="CQ20" s="9">
        <f ca="1">IF(OR(INDIRECT(CONCATENATE("'2018-05 (Д)'!M",TEXT(MATCH($C20,'2018-05 (Д)'!$C$2:$C$100,0)+1,0)))="Н/Д",INDIRECT(CONCATENATE("'2018-04 (Д)'!M",TEXT(MATCH($C20,'2018-04 (Д)'!$C$2:$C$100,0)+1,0)))="Н/Д",AND(INDIRECT(CONCATENATE("'2018-05 (Д)'!M",TEXT(MATCH($C20,'2018-05 (Д)'!$C$2:$C$100,0)+1,0)))="Н/Д",INDIRECT(CONCATENATE("'2018-04 (Д)'!M",TEXT(MATCH($C20,'2018-04 (Д)'!$C$2:$C$100,0)+1,0))))),"Н/Д",((INDIRECT(CONCATENATE("'2018-05 (Д)'!M",TEXT(MATCH($C20,'2018-05 (Д)'!$C$2:$C$100,0)+1,0)))-INDIRECT(CONCATENATE("'2018-04 (Д)'!M",TEXT(MATCH($C20,'2018-04 (Д)'!$C$2:$C$100,0)+1,0))))/INDIRECT(CONCATENATE("'2018-04 (Д)'!M",TEXT(MATCH($C20,'2018-04 (Д)'!$C$2:$C$100,0)+1,0))))*100)</f>
        <v>18.979488118822037</v>
      </c>
      <c r="CR20" s="9">
        <f ca="1">IF(OR(INDIRECT(CONCATENATE("'2018-06 (Д)'!M",TEXT(MATCH($C20,'2018-06 (Д)'!$C$2:$C$100,0)+1,0)))="Н/Д",INDIRECT(CONCATENATE("'2018-05 (Д)'!M",TEXT(MATCH($C20,'2018-05 (Д)'!$C$2:$C$100,0)+1,0)))="Н/Д",AND(INDIRECT(CONCATENATE("'2018-06 (Д)'!M",TEXT(MATCH($C20,'2018-06 (Д)'!$C$2:$C$100,0)+1,0)))="Н/Д",INDIRECT(CONCATENATE("'2018-05 (Д)'!M",TEXT(MATCH($C20,'2018-05 (Д)'!$C$2:$C$100,0)+1,0))))),"Н/Д",((INDIRECT(CONCATENATE("'2018-06 (Д)'!M",TEXT(MATCH($C20,'2018-06 (Д)'!$C$2:$C$100,0)+1,0)))-INDIRECT(CONCATENATE("'2018-05 (Д)'!M",TEXT(MATCH($C20,'2018-05 (Д)'!$C$2:$C$100,0)+1,0))))/INDIRECT(CONCATENATE("'2018-05 (Д)'!M",TEXT(MATCH($C20,'2018-05 (Д)'!$C$2:$C$100,0)+1,0))))*100)</f>
        <v>-3.887841111141527</v>
      </c>
      <c r="CS20" s="9">
        <f ca="1">IF(OR(INDIRECT(CONCATENATE("'2018-07 (Д)'!M",TEXT(MATCH($C20,'2018-07 (Д)'!$C$2:$C$100,0)+1,0)))="Н/Д",INDIRECT(CONCATENATE("'2018-06 (Д)'!M",TEXT(MATCH($C20,'2018-06 (Д)'!$C$2:$C$100,0)+1,0)))="Н/Д",AND(INDIRECT(CONCATENATE("'2018-07 (Д)'!M",TEXT(MATCH($C20,'2018-07 (Д)'!$C$2:$C$100,0)+1,0)))="Н/Д",INDIRECT(CONCATENATE("'2018-06 (Д)'!M",TEXT(MATCH($C20,'2018-06 (Д)'!$C$2:$C$100,0)+1,0))))),"Н/Д",((INDIRECT(CONCATENATE("'2018-07 (Д)'!M",TEXT(MATCH($C20,'2018-07 (Д)'!$C$2:$C$100,0)+1,0)))-INDIRECT(CONCATENATE("'2018-06 (Д)'!M",TEXT(MATCH($C20,'2018-06 (Д)'!$C$2:$C$100,0)+1,0))))/INDIRECT(CONCATENATE("'2018-06 (Д)'!M",TEXT(MATCH($C20,'2018-06 (Д)'!$C$2:$C$100,0)+1,0))))*100)</f>
        <v>-7.1291239475372556</v>
      </c>
      <c r="CT20" s="9">
        <f ca="1">IF(OR(INDIRECT(CONCATENATE("'2018-08 (Д)'!M",TEXT(MATCH($C20,'2018-08 (Д)'!$C$2:$C$100,0)+1,0)))="Н/Д",INDIRECT(CONCATENATE("'2018-07 (Д)'!M",TEXT(MATCH($C20,'2018-07 (Д)'!$C$2:$C$100,0)+1,0)))="Н/Д",AND(INDIRECT(CONCATENATE("'2018-08 (Д)'!M",TEXT(MATCH($C20,'2018-08 (Д)'!$C$2:$C$100,0)+1,0)))="Н/Д",INDIRECT(CONCATENATE("'2018-07 (Д)'!M",TEXT(MATCH($C20,'2018-07 (Д)'!$C$2:$C$100,0)+1,0))))),"Н/Д",((INDIRECT(CONCATENATE("'2018-08 (Д)'!M",TEXT(MATCH($C20,'2018-08 (Д)'!$C$2:$C$100,0)+1,0)))-INDIRECT(CONCATENATE("'2018-07 (Д)'!M",TEXT(MATCH($C20,'2018-07 (Д)'!$C$2:$C$100,0)+1,0))))/INDIRECT(CONCATENATE("'2018-07 (Д)'!M",TEXT(MATCH($C20,'2018-07 (Д)'!$C$2:$C$100,0)+1,0))))*100)</f>
        <v>-10.696909500692458</v>
      </c>
      <c r="CU20" s="9">
        <f ca="1">IF(OR(INDIRECT(CONCATENATE("'2018-09 (Д)'!M",TEXT(MATCH($C20,'2018-09 (Д)'!$C$2:$C$100,0)+1,0)))="Н/Д",INDIRECT(CONCATENATE("'2018-08 (Д)'!M",TEXT(MATCH($C20,'2018-08 (Д)'!$C$2:$C$100,0)+1,0)))="Н/Д",AND(INDIRECT(CONCATENATE("'2018-09 (Д)'!M",TEXT(MATCH($C20,'2018-09 (Д)'!$C$2:$C$100,0)+1,0)))="Н/Д",INDIRECT(CONCATENATE("'2018-08 (Д)'!M",TEXT(MATCH($C20,'2018-08 (Д)'!$C$2:$C$100,0)+1,0))))),"Н/Д",((INDIRECT(CONCATENATE("'2018-09 (Д)'!M",TEXT(MATCH($C20,'2018-09 (Д)'!$C$2:$C$100,0)+1,0)))-INDIRECT(CONCATENATE("'2018-08 (Д)'!M",TEXT(MATCH($C20,'2018-08 (Д)'!$C$2:$C$100,0)+1,0))))/INDIRECT(CONCATENATE("'2018-08 (Д)'!M",TEXT(MATCH($C20,'2018-08 (Д)'!$C$2:$C$100,0)+1,0))))*100)</f>
        <v>57.616724994462132</v>
      </c>
      <c r="CV20" s="9">
        <f ca="1">IF(OR(INDIRECT(CONCATENATE("'2018-10 (Д)'!M",TEXT(MATCH($C20,'2018-10 (Д)'!$C$2:$C$100,0)+1,0)))="Н/Д",INDIRECT(CONCATENATE("'2018-09 (Д)'!M",TEXT(MATCH($C20,'2018-09 (Д)'!$C$2:$C$100,0)+1,0)))="Н/Д",AND(INDIRECT(CONCATENATE("'2018-10 (Д)'!M",TEXT(MATCH($C20,'2018-10 (Д)'!$C$2:$C$100,0)+1,0)))="Н/Д",INDIRECT(CONCATENATE("'2018-09 (Д)'!M",TEXT(MATCH($C20,'2018-09 (Д)'!$C$2:$C$100,0)+1,0))))),"Н/Д",((INDIRECT(CONCATENATE("'2018-10 (Д)'!M",TEXT(MATCH($C20,'2018-10 (Д)'!$C$2:$C$100,0)+1,0)))-INDIRECT(CONCATENATE("'2018-09 (Д)'!M",TEXT(MATCH($C20,'2018-09 (Д)'!$C$2:$C$100,0)+1,0))))/INDIRECT(CONCATENATE("'2018-09 (Д)'!M",TEXT(MATCH($C20,'2018-09 (Д)'!$C$2:$C$100,0)+1,0))))*100)</f>
        <v>-5.0286960505634655</v>
      </c>
      <c r="CW20" s="9">
        <f ca="1">IF(OR(INDIRECT(CONCATENATE("'2018-11 (Д)'!M",TEXT(MATCH($C20,'2018-11 (Д)'!$C$2:$C$100,0)+1,0)))="Н/Д",INDIRECT(CONCATENATE("'2018-10 (Д)'!M",TEXT(MATCH($C20,'2018-10 (Д)'!$C$2:$C$100,0)+1,0)))="Н/Д",AND(INDIRECT(CONCATENATE("'2018-11 (Д)'!M",TEXT(MATCH($C20,'2018-11 (Д)'!$C$2:$C$100,0)+1,0)))="Н/Д",INDIRECT(CONCATENATE("'2018-10 (Д)'!M",TEXT(MATCH($C20,'2018-10 (Д)'!$C$2:$C$100,0)+1,0))))),"Н/Д",((INDIRECT(CONCATENATE("'2018-11 (Д)'!M",TEXT(MATCH($C20,'2018-11 (Д)'!$C$2:$C$100,0)+1,0)))-INDIRECT(CONCATENATE("'2018-10 (Д)'!M",TEXT(MATCH($C20,'2018-10 (Д)'!$C$2:$C$100,0)+1,0))))/INDIRECT(CONCATENATE("'2018-10 (Д)'!M",TEXT(MATCH($C20,'2018-10 (Д)'!$C$2:$C$100,0)+1,0))))*100)</f>
        <v>-13.613259124726095</v>
      </c>
      <c r="CX20" s="9">
        <f ca="1">IF(OR(INDIRECT(CONCATENATE("'2018-12 (Д)'!M",TEXT(MATCH($C20,'2018-12 (Д)'!$C$2:$C$100,0)+1,0)))="Н/Д",INDIRECT(CONCATENATE("'2018-11 (Д)'!M",TEXT(MATCH($C20,'2018-11 (Д)'!$C$2:$C$100,0)+1,0)))="Н/Д",AND(INDIRECT(CONCATENATE("'2018-12 (Д)'!M",TEXT(MATCH($C20,'2018-12 (Д)'!$C$2:$C$100,0)+1,0)))="Н/Д",INDIRECT(CONCATENATE("'2018-11 (Д)'!M",TEXT(MATCH($C20,'2018-11 (Д)'!$C$2:$C$100,0)+1,0))))),"Н/Д",((INDIRECT(CONCATENATE("'2018-12 (Д)'!M",TEXT(MATCH($C20,'2018-12 (Д)'!$C$2:$C$100,0)+1,0)))-INDIRECT(CONCATENATE("'2018-11 (Д)'!M",TEXT(MATCH($C20,'2018-11 (Д)'!$C$2:$C$100,0)+1,0))))/INDIRECT(CONCATENATE("'2018-11 (Д)'!M",TEXT(MATCH($C20,'2018-11 (Д)'!$C$2:$C$100,0)+1,0))))*100)</f>
        <v>29.462430724333156</v>
      </c>
      <c r="CY20" s="9"/>
      <c r="CZ20" s="9">
        <f ca="1">IF(OR(INDIRECT(CONCATENATE("'2018-03 (Д)'!N",TEXT(MATCH($C20,'2018-03 (Д)'!$C$2:$C$100,0)+1,0)))="Н/Д",INDIRECT(CONCATENATE("'2018-02 (Д)'!N",TEXT(MATCH($C20,'2018-02 (Д)'!$C$2:$C$100,0)+1,0)))="Н/Д",AND(INDIRECT(CONCATENATE("'2018-03 (Д)'!N",TEXT(MATCH($C20,'2018-03 (Д)'!$C$2:$C$100,0)+1,0)))="Н/Д",INDIRECT(CONCATENATE("'2018-02 (Д)'!N",TEXT(MATCH($C20,'2018-02 (Д)'!$C$2:$C$100,0)+1,0))))),"Н/Д",((INDIRECT(CONCATENATE("'2018-03 (Д)'!N",TEXT(MATCH($C20,'2018-03 (Д)'!$C$2:$C$100,0)+1,0)))-INDIRECT(CONCATENATE("'2018-02 (Д)'!N",TEXT(MATCH($C20,'2018-02 (Д)'!$C$2:$C$100,0)+1,0))))/INDIRECT(CONCATENATE("'2018-02 (Д)'!N",TEXT(MATCH($C20,'2018-02 (Д)'!$C$2:$C$100,0)+1,0))))*100)</f>
        <v>128.48701762969063</v>
      </c>
      <c r="DA20" s="9">
        <f ca="1">IF(OR(INDIRECT(CONCATENATE("'2018-04 (Д)'!N",TEXT(MATCH($C20,'2018-04 (Д)'!$C$2:$C$100,0)+1,0)))="Н/Д",INDIRECT(CONCATENATE("'2018-03 (Д)'!N",TEXT(MATCH($C20,'2018-03 (Д)'!$C$2:$C$100,0)+1,0)))="Н/Д",AND(INDIRECT(CONCATENATE("'2018-04 (Д)'!N",TEXT(MATCH($C20,'2018-04 (Д)'!$C$2:$C$100,0)+1,0)))="Н/Д",INDIRECT(CONCATENATE("'2018-03 (Д)'!N",TEXT(MATCH($C20,'2018-03 (Д)'!$C$2:$C$100,0)+1,0))))),"Н/Д",((INDIRECT(CONCATENATE("'2018-04 (Д)'!N",TEXT(MATCH($C20,'2018-04 (Д)'!$C$2:$C$100,0)+1,0)))-INDIRECT(CONCATENATE("'2018-03 (Д)'!N",TEXT(MATCH($C20,'2018-03 (Д)'!$C$2:$C$100,0)+1,0))))/INDIRECT(CONCATENATE("'2018-03 (Д)'!N",TEXT(MATCH($C20,'2018-03 (Д)'!$C$2:$C$100,0)+1,0))))*100)</f>
        <v>73.026199622437858</v>
      </c>
      <c r="DB20" s="9">
        <f ca="1">IF(OR(INDIRECT(CONCATENATE("'2018-05 (Д)'!N",TEXT(MATCH($C20,'2018-05 (Д)'!$C$2:$C$100,0)+1,0)))="Н/Д",INDIRECT(CONCATENATE("'2018-04 (Д)'!N",TEXT(MATCH($C20,'2018-04 (Д)'!$C$2:$C$100,0)+1,0)))="Н/Д",AND(INDIRECT(CONCATENATE("'2018-05 (Д)'!N",TEXT(MATCH($C20,'2018-05 (Д)'!$C$2:$C$100,0)+1,0)))="Н/Д",INDIRECT(CONCATENATE("'2018-04 (Д)'!N",TEXT(MATCH($C20,'2018-04 (Д)'!$C$2:$C$100,0)+1,0))))),"Н/Д",((INDIRECT(CONCATENATE("'2018-05 (Д)'!N",TEXT(MATCH($C20,'2018-05 (Д)'!$C$2:$C$100,0)+1,0)))-INDIRECT(CONCATENATE("'2018-04 (Д)'!N",TEXT(MATCH($C20,'2018-04 (Д)'!$C$2:$C$100,0)+1,0))))/INDIRECT(CONCATENATE("'2018-04 (Д)'!N",TEXT(MATCH($C20,'2018-04 (Д)'!$C$2:$C$100,0)+1,0))))*100)</f>
        <v>40.305216338394224</v>
      </c>
      <c r="DC20" s="9">
        <f ca="1">IF(OR(INDIRECT(CONCATENATE("'2018-06 (Д)'!N",TEXT(MATCH($C20,'2018-06 (Д)'!$C$2:$C$100,0)+1,0)))="Н/Д",INDIRECT(CONCATENATE("'2018-05 (Д)'!N",TEXT(MATCH($C20,'2018-05 (Д)'!$C$2:$C$100,0)+1,0)))="Н/Д",AND(INDIRECT(CONCATENATE("'2018-06 (Д)'!N",TEXT(MATCH($C20,'2018-06 (Д)'!$C$2:$C$100,0)+1,0)))="Н/Д",INDIRECT(CONCATENATE("'2018-05 (Д)'!N",TEXT(MATCH($C20,'2018-05 (Д)'!$C$2:$C$100,0)+1,0))))),"Н/Д",((INDIRECT(CONCATENATE("'2018-06 (Д)'!N",TEXT(MATCH($C20,'2018-06 (Д)'!$C$2:$C$100,0)+1,0)))-INDIRECT(CONCATENATE("'2018-05 (Д)'!N",TEXT(MATCH($C20,'2018-05 (Д)'!$C$2:$C$100,0)+1,0))))/INDIRECT(CONCATENATE("'2018-05 (Д)'!N",TEXT(MATCH($C20,'2018-05 (Д)'!$C$2:$C$100,0)+1,0))))*100)</f>
        <v>29.267362545824131</v>
      </c>
      <c r="DD20" s="9">
        <f ca="1">IF(OR(INDIRECT(CONCATENATE("'2018-07 (Д)'!N",TEXT(MATCH($C20,'2018-07 (Д)'!$C$2:$C$100,0)+1,0)))="Н/Д",INDIRECT(CONCATENATE("'2018-06 (Д)'!N",TEXT(MATCH($C20,'2018-06 (Д)'!$C$2:$C$100,0)+1,0)))="Н/Д",AND(INDIRECT(CONCATENATE("'2018-07 (Д)'!N",TEXT(MATCH($C20,'2018-07 (Д)'!$C$2:$C$100,0)+1,0)))="Н/Д",INDIRECT(CONCATENATE("'2018-06 (Д)'!N",TEXT(MATCH($C20,'2018-06 (Д)'!$C$2:$C$100,0)+1,0))))),"Н/Д",((INDIRECT(CONCATENATE("'2018-07 (Д)'!N",TEXT(MATCH($C20,'2018-07 (Д)'!$C$2:$C$100,0)+1,0)))-INDIRECT(CONCATENATE("'2018-06 (Д)'!N",TEXT(MATCH($C20,'2018-06 (Д)'!$C$2:$C$100,0)+1,0))))/INDIRECT(CONCATENATE("'2018-06 (Д)'!N",TEXT(MATCH($C20,'2018-06 (Д)'!$C$2:$C$100,0)+1,0))))*100)</f>
        <v>21.415486263601181</v>
      </c>
      <c r="DE20" s="9">
        <f ca="1">IF(OR(INDIRECT(CONCATENATE("'2018-08 (Д)'!N",TEXT(MATCH($C20,'2018-08 (Д)'!$C$2:$C$100,0)+1,0)))="Н/Д",INDIRECT(CONCATENATE("'2018-07 (Д)'!N",TEXT(MATCH($C20,'2018-07 (Д)'!$C$2:$C$100,0)+1,0)))="Н/Д",AND(INDIRECT(CONCATENATE("'2018-08 (Д)'!N",TEXT(MATCH($C20,'2018-08 (Д)'!$C$2:$C$100,0)+1,0)))="Н/Д",INDIRECT(CONCATENATE("'2018-07 (Д)'!N",TEXT(MATCH($C20,'2018-07 (Д)'!$C$2:$C$100,0)+1,0))))),"Н/Д",((INDIRECT(CONCATENATE("'2018-08 (Д)'!N",TEXT(MATCH($C20,'2018-08 (Д)'!$C$2:$C$100,0)+1,0)))-INDIRECT(CONCATENATE("'2018-07 (Д)'!N",TEXT(MATCH($C20,'2018-07 (Д)'!$C$2:$C$100,0)+1,0))))/INDIRECT(CONCATENATE("'2018-07 (Д)'!N",TEXT(MATCH($C20,'2018-07 (Д)'!$C$2:$C$100,0)+1,0))))*100)</f>
        <v>19.736827670312632</v>
      </c>
      <c r="DF20" s="9">
        <f ca="1">IF(OR(INDIRECT(CONCATENATE("'2018-09 (Д)'!N",TEXT(MATCH($C20,'2018-09 (Д)'!$C$2:$C$100,0)+1,0)))="Н/Д",INDIRECT(CONCATENATE("'2018-08 (Д)'!N",TEXT(MATCH($C20,'2018-08 (Д)'!$C$2:$C$100,0)+1,0)))="Н/Д",AND(INDIRECT(CONCATENATE("'2018-09 (Д)'!N",TEXT(MATCH($C20,'2018-09 (Д)'!$C$2:$C$100,0)+1,0)))="Н/Д",INDIRECT(CONCATENATE("'2018-08 (Д)'!N",TEXT(MATCH($C20,'2018-08 (Д)'!$C$2:$C$100,0)+1,0))))),"Н/Д",((INDIRECT(CONCATENATE("'2018-09 (Д)'!N",TEXT(MATCH($C20,'2018-09 (Д)'!$C$2:$C$100,0)+1,0)))-INDIRECT(CONCATENATE("'2018-08 (Д)'!N",TEXT(MATCH($C20,'2018-08 (Д)'!$C$2:$C$100,0)+1,0))))/INDIRECT(CONCATENATE("'2018-08 (Д)'!N",TEXT(MATCH($C20,'2018-08 (Д)'!$C$2:$C$100,0)+1,0))))*100)</f>
        <v>15.234799477814962</v>
      </c>
      <c r="DG20" s="9">
        <f ca="1">IF(OR(INDIRECT(CONCATENATE("'2018-10 (Д)'!N",TEXT(MATCH($C20,'2018-10 (Д)'!$C$2:$C$100,0)+1,0)))="Н/Д",INDIRECT(CONCATENATE("'2018-09 (Д)'!N",TEXT(MATCH($C20,'2018-09 (Д)'!$C$2:$C$100,0)+1,0)))="Н/Д",AND(INDIRECT(CONCATENATE("'2018-10 (Д)'!N",TEXT(MATCH($C20,'2018-10 (Д)'!$C$2:$C$100,0)+1,0)))="Н/Д",INDIRECT(CONCATENATE("'2018-09 (Д)'!N",TEXT(MATCH($C20,'2018-09 (Д)'!$C$2:$C$100,0)+1,0))))),"Н/Д",((INDIRECT(CONCATENATE("'2018-10 (Д)'!N",TEXT(MATCH($C20,'2018-10 (Д)'!$C$2:$C$100,0)+1,0)))-INDIRECT(CONCATENATE("'2018-09 (Д)'!N",TEXT(MATCH($C20,'2018-09 (Д)'!$C$2:$C$100,0)+1,0))))/INDIRECT(CONCATENATE("'2018-09 (Д)'!N",TEXT(MATCH($C20,'2018-09 (Д)'!$C$2:$C$100,0)+1,0))))*100)</f>
        <v>11.897285507570535</v>
      </c>
      <c r="DH20" s="9">
        <f ca="1">IF(OR(INDIRECT(CONCATENATE("'2018-11 (Д)'!N",TEXT(MATCH($C20,'2018-11 (Д)'!$C$2:$C$100,0)+1,0)))="Н/Д",INDIRECT(CONCATENATE("'2018-10 (Д)'!N",TEXT(MATCH($C20,'2018-10 (Д)'!$C$2:$C$100,0)+1,0)))="Н/Д",AND(INDIRECT(CONCATENATE("'2018-11 (Д)'!N",TEXT(MATCH($C20,'2018-11 (Д)'!$C$2:$C$100,0)+1,0)))="Н/Д",INDIRECT(CONCATENATE("'2018-10 (Д)'!N",TEXT(MATCH($C20,'2018-10 (Д)'!$C$2:$C$100,0)+1,0))))),"Н/Д",((INDIRECT(CONCATENATE("'2018-11 (Д)'!N",TEXT(MATCH($C20,'2018-11 (Д)'!$C$2:$C$100,0)+1,0)))-INDIRECT(CONCATENATE("'2018-10 (Д)'!N",TEXT(MATCH($C20,'2018-10 (Д)'!$C$2:$C$100,0)+1,0))))/INDIRECT(CONCATENATE("'2018-10 (Д)'!N",TEXT(MATCH($C20,'2018-10 (Д)'!$C$2:$C$100,0)+1,0))))*100)</f>
        <v>11.983378611326447</v>
      </c>
      <c r="DI20" s="9">
        <f ca="1">IF(OR(INDIRECT(CONCATENATE("'2018-12 (Д)'!N",TEXT(MATCH($C20,'2018-12 (Д)'!$C$2:$C$100,0)+1,0)))="Н/Д",INDIRECT(CONCATENATE("'2018-11 (Д)'!N",TEXT(MATCH($C20,'2018-11 (Д)'!$C$2:$C$100,0)+1,0)))="Н/Д",AND(INDIRECT(CONCATENATE("'2018-12 (Д)'!N",TEXT(MATCH($C20,'2018-12 (Д)'!$C$2:$C$100,0)+1,0)))="Н/Д",INDIRECT(CONCATENATE("'2018-11 (Д)'!N",TEXT(MATCH($C20,'2018-11 (Д)'!$C$2:$C$100,0)+1,0))))),"Н/Д",((INDIRECT(CONCATENATE("'2018-12 (Д)'!N",TEXT(MATCH($C20,'2018-12 (Д)'!$C$2:$C$100,0)+1,0)))-INDIRECT(CONCATENATE("'2018-11 (Д)'!N",TEXT(MATCH($C20,'2018-11 (Д)'!$C$2:$C$100,0)+1,0))))/INDIRECT(CONCATENATE("'2018-11 (Д)'!N",TEXT(MATCH($C20,'2018-11 (Д)'!$C$2:$C$100,0)+1,0))))*100)</f>
        <v>12.387958425625884</v>
      </c>
      <c r="DJ20" s="9"/>
      <c r="DK20" s="9">
        <f ca="1">IF(OR(INDIRECT(CONCATENATE("'2018-03 (Д)'!O",TEXT(MATCH($C20,'2018-03 (Д)'!$C$2:$C$100,0)+1,0)))="Н/Д",INDIRECT(CONCATENATE("'2018-02 (Д)'!O",TEXT(MATCH($C20,'2018-02 (Д)'!$C$2:$C$100,0)+1,0)))="Н/Д",AND(INDIRECT(CONCATENATE("'2018-03 (Д)'!O",TEXT(MATCH($C20,'2018-03 (Д)'!$C$2:$C$100,0)+1,0)))="Н/Д",INDIRECT(CONCATENATE("'2018-02 (Д)'!O",TEXT(MATCH($C20,'2018-02 (Д)'!$C$2:$C$100,0)+1,0))))),"Н/Д",((INDIRECT(CONCATENATE("'2018-03 (Д)'!O",TEXT(MATCH($C20,'2018-03 (Д)'!$C$2:$C$100,0)+1,0)))-INDIRECT(CONCATENATE("'2018-02 (Д)'!O",TEXT(MATCH($C20,'2018-02 (Д)'!$C$2:$C$100,0)+1,0))))/INDIRECT(CONCATENATE("'2018-02 (Д)'!O",TEXT(MATCH($C20,'2018-02 (Д)'!$C$2:$C$100,0)+1,0))))*100)</f>
        <v>-136.42682810398858</v>
      </c>
      <c r="DL20" s="9">
        <f ca="1">IF(OR(INDIRECT(CONCATENATE("'2018-04 (Д)'!O",TEXT(MATCH($C20,'2018-04 (Д)'!$C$2:$C$100,0)+1,0)))="Н/Д",INDIRECT(CONCATENATE("'2018-03 (Д)'!O",TEXT(MATCH($C20,'2018-03 (Д)'!$C$2:$C$100,0)+1,0)))="Н/Д",AND(INDIRECT(CONCATENATE("'2018-04 (Д)'!O",TEXT(MATCH($C20,'2018-04 (Д)'!$C$2:$C$100,0)+1,0)))="Н/Д",INDIRECT(CONCATENATE("'2018-03 (Д)'!O",TEXT(MATCH($C20,'2018-03 (Д)'!$C$2:$C$100,0)+1,0))))),"Н/Д",((INDIRECT(CONCATENATE("'2018-04 (Д)'!O",TEXT(MATCH($C20,'2018-04 (Д)'!$C$2:$C$100,0)+1,0)))-INDIRECT(CONCATENATE("'2018-03 (Д)'!O",TEXT(MATCH($C20,'2018-03 (Д)'!$C$2:$C$100,0)+1,0))))/INDIRECT(CONCATENATE("'2018-03 (Д)'!O",TEXT(MATCH($C20,'2018-03 (Д)'!$C$2:$C$100,0)+1,0))))*100)</f>
        <v>-318.8742625672661</v>
      </c>
      <c r="DM20" s="9">
        <f ca="1">IF(OR(INDIRECT(CONCATENATE("'2018-05 (Д)'!O",TEXT(MATCH($C20,'2018-05 (Д)'!$C$2:$C$100,0)+1,0)))="Н/Д",INDIRECT(CONCATENATE("'2018-04 (Д)'!O",TEXT(MATCH($C20,'2018-04 (Д)'!$C$2:$C$100,0)+1,0)))="Н/Д",AND(INDIRECT(CONCATENATE("'2018-05 (Д)'!O",TEXT(MATCH($C20,'2018-05 (Д)'!$C$2:$C$100,0)+1,0)))="Н/Д",INDIRECT(CONCATENATE("'2018-04 (Д)'!O",TEXT(MATCH($C20,'2018-04 (Д)'!$C$2:$C$100,0)+1,0))))),"Н/Д",((INDIRECT(CONCATENATE("'2018-05 (Д)'!O",TEXT(MATCH($C20,'2018-05 (Д)'!$C$2:$C$100,0)+1,0)))-INDIRECT(CONCATENATE("'2018-04 (Д)'!O",TEXT(MATCH($C20,'2018-04 (Д)'!$C$2:$C$100,0)+1,0))))/INDIRECT(CONCATENATE("'2018-04 (Д)'!O",TEXT(MATCH($C20,'2018-04 (Д)'!$C$2:$C$100,0)+1,0))))*100)</f>
        <v>-48.608100018788846</v>
      </c>
      <c r="DN20" s="9">
        <f ca="1">IF(OR(INDIRECT(CONCATENATE("'2018-06 (Д)'!O",TEXT(MATCH($C20,'2018-06 (Д)'!$C$2:$C$100,0)+1,0)))="Н/Д",INDIRECT(CONCATENATE("'2018-05 (Д)'!O",TEXT(MATCH($C20,'2018-05 (Д)'!$C$2:$C$100,0)+1,0)))="Н/Д",AND(INDIRECT(CONCATENATE("'2018-06 (Д)'!O",TEXT(MATCH($C20,'2018-06 (Д)'!$C$2:$C$100,0)+1,0)))="Н/Д",INDIRECT(CONCATENATE("'2018-05 (Д)'!O",TEXT(MATCH($C20,'2018-05 (Д)'!$C$2:$C$100,0)+1,0))))),"Н/Д",((INDIRECT(CONCATENATE("'2018-06 (Д)'!O",TEXT(MATCH($C20,'2018-06 (Д)'!$C$2:$C$100,0)+1,0)))-INDIRECT(CONCATENATE("'2018-05 (Д)'!O",TEXT(MATCH($C20,'2018-05 (Д)'!$C$2:$C$100,0)+1,0))))/INDIRECT(CONCATENATE("'2018-05 (Д)'!O",TEXT(MATCH($C20,'2018-05 (Д)'!$C$2:$C$100,0)+1,0))))*100)</f>
        <v>-95.113032831204009</v>
      </c>
      <c r="DO20" s="9">
        <f ca="1">IF(OR(INDIRECT(CONCATENATE("'2018-07 (Д)'!O",TEXT(MATCH($C20,'2018-07 (Д)'!$C$2:$C$100,0)+1,0)))="Н/Д",INDIRECT(CONCATENATE("'2018-06 (Д)'!O",TEXT(MATCH($C20,'2018-06 (Д)'!$C$2:$C$100,0)+1,0)))="Н/Д",AND(INDIRECT(CONCATENATE("'2018-07 (Д)'!O",TEXT(MATCH($C20,'2018-07 (Д)'!$C$2:$C$100,0)+1,0)))="Н/Д",INDIRECT(CONCATENATE("'2018-06 (Д)'!O",TEXT(MATCH($C20,'2018-06 (Д)'!$C$2:$C$100,0)+1,0))))),"Н/Д",((INDIRECT(CONCATENATE("'2018-07 (Д)'!O",TEXT(MATCH($C20,'2018-07 (Д)'!$C$2:$C$100,0)+1,0)))-INDIRECT(CONCATENATE("'2018-06 (Д)'!O",TEXT(MATCH($C20,'2018-06 (Д)'!$C$2:$C$100,0)+1,0))))/INDIRECT(CONCATENATE("'2018-06 (Д)'!O",TEXT(MATCH($C20,'2018-06 (Д)'!$C$2:$C$100,0)+1,0))))*100)</f>
        <v>138.61913807004396</v>
      </c>
      <c r="DP20" s="9">
        <f ca="1">IF(OR(INDIRECT(CONCATENATE("'2018-08 (Д)'!O",TEXT(MATCH($C20,'2018-08 (Д)'!$C$2:$C$100,0)+1,0)))="Н/Д",INDIRECT(CONCATENATE("'2018-07 (Д)'!O",TEXT(MATCH($C20,'2018-07 (Д)'!$C$2:$C$100,0)+1,0)))="Н/Д",AND(INDIRECT(CONCATENATE("'2018-08 (Д)'!O",TEXT(MATCH($C20,'2018-08 (Д)'!$C$2:$C$100,0)+1,0)))="Н/Д",INDIRECT(CONCATENATE("'2018-07 (Д)'!O",TEXT(MATCH($C20,'2018-07 (Д)'!$C$2:$C$100,0)+1,0))))),"Н/Д",((INDIRECT(CONCATENATE("'2018-08 (Д)'!O",TEXT(MATCH($C20,'2018-08 (Д)'!$C$2:$C$100,0)+1,0)))-INDIRECT(CONCATENATE("'2018-07 (Д)'!O",TEXT(MATCH($C20,'2018-07 (Д)'!$C$2:$C$100,0)+1,0))))/INDIRECT(CONCATENATE("'2018-07 (Д)'!O",TEXT(MATCH($C20,'2018-07 (Д)'!$C$2:$C$100,0)+1,0))))*100)</f>
        <v>287.45183624871163</v>
      </c>
      <c r="DQ20" s="9">
        <f ca="1">IF(OR(INDIRECT(CONCATENATE("'2018-09 (Д)'!O",TEXT(MATCH($C20,'2018-09 (Д)'!$C$2:$C$100,0)+1,0)))="Н/Д",INDIRECT(CONCATENATE("'2018-08 (Д)'!O",TEXT(MATCH($C20,'2018-08 (Д)'!$C$2:$C$100,0)+1,0)))="Н/Д",AND(INDIRECT(CONCATENATE("'2018-09 (Д)'!O",TEXT(MATCH($C20,'2018-09 (Д)'!$C$2:$C$100,0)+1,0)))="Н/Д",INDIRECT(CONCATENATE("'2018-08 (Д)'!O",TEXT(MATCH($C20,'2018-08 (Д)'!$C$2:$C$100,0)+1,0))))),"Н/Д",((INDIRECT(CONCATENATE("'2018-09 (Д)'!O",TEXT(MATCH($C20,'2018-09 (Д)'!$C$2:$C$100,0)+1,0)))-INDIRECT(CONCATENATE("'2018-08 (Д)'!O",TEXT(MATCH($C20,'2018-08 (Д)'!$C$2:$C$100,0)+1,0))))/INDIRECT(CONCATENATE("'2018-08 (Д)'!O",TEXT(MATCH($C20,'2018-08 (Д)'!$C$2:$C$100,0)+1,0))))*100)</f>
        <v>-232.06646206601857</v>
      </c>
      <c r="DR20" s="9">
        <f ca="1">IF(OR(INDIRECT(CONCATENATE("'2018-10 (Д)'!O",TEXT(MATCH($C20,'2018-10 (Д)'!$C$2:$C$100,0)+1,0)))="Н/Д",INDIRECT(CONCATENATE("'2018-09 (Д)'!O",TEXT(MATCH($C20,'2018-09 (Д)'!$C$2:$C$100,0)+1,0)))="Н/Д",AND(INDIRECT(CONCATENATE("'2018-10 (Д)'!O",TEXT(MATCH($C20,'2018-10 (Д)'!$C$2:$C$100,0)+1,0)))="Н/Д",INDIRECT(CONCATENATE("'2018-09 (Д)'!O",TEXT(MATCH($C20,'2018-09 (Д)'!$C$2:$C$100,0)+1,0))))),"Н/Д",((INDIRECT(CONCATENATE("'2018-10 (Д)'!O",TEXT(MATCH($C20,'2018-10 (Д)'!$C$2:$C$100,0)+1,0)))-INDIRECT(CONCATENATE("'2018-09 (Д)'!O",TEXT(MATCH($C20,'2018-09 (Д)'!$C$2:$C$100,0)+1,0))))/INDIRECT(CONCATENATE("'2018-09 (Д)'!O",TEXT(MATCH($C20,'2018-09 (Д)'!$C$2:$C$100,0)+1,0))))*100)</f>
        <v>-120.71067096122113</v>
      </c>
      <c r="DS20" s="9">
        <f ca="1">IF(OR(INDIRECT(CONCATENATE("'2018-11 (Д)'!O",TEXT(MATCH($C20,'2018-11 (Д)'!$C$2:$C$100,0)+1,0)))="Н/Д",INDIRECT(CONCATENATE("'2018-10 (Д)'!O",TEXT(MATCH($C20,'2018-10 (Д)'!$C$2:$C$100,0)+1,0)))="Н/Д",AND(INDIRECT(CONCATENATE("'2018-11 (Д)'!O",TEXT(MATCH($C20,'2018-11 (Д)'!$C$2:$C$100,0)+1,0)))="Н/Д",INDIRECT(CONCATENATE("'2018-10 (Д)'!O",TEXT(MATCH($C20,'2018-10 (Д)'!$C$2:$C$100,0)+1,0))))),"Н/Д",((INDIRECT(CONCATENATE("'2018-11 (Д)'!O",TEXT(MATCH($C20,'2018-11 (Д)'!$C$2:$C$100,0)+1,0)))-INDIRECT(CONCATENATE("'2018-10 (Д)'!O",TEXT(MATCH($C20,'2018-10 (Д)'!$C$2:$C$100,0)+1,0))))/INDIRECT(CONCATENATE("'2018-10 (Д)'!O",TEXT(MATCH($C20,'2018-10 (Д)'!$C$2:$C$100,0)+1,0))))*100)</f>
        <v>291.20218828893974</v>
      </c>
      <c r="DT20" s="9">
        <f ca="1">IF(OR(INDIRECT(CONCATENATE("'2018-12 (Д)'!O",TEXT(MATCH($C20,'2018-12 (Д)'!$C$2:$C$100,0)+1,0)))="Н/Д",INDIRECT(CONCATENATE("'2018-11 (Д)'!O",TEXT(MATCH($C20,'2018-11 (Д)'!$C$2:$C$100,0)+1,0)))="Н/Д",AND(INDIRECT(CONCATENATE("'2018-12 (Д)'!O",TEXT(MATCH($C20,'2018-12 (Д)'!$C$2:$C$100,0)+1,0)))="Н/Д",INDIRECT(CONCATENATE("'2018-11 (Д)'!O",TEXT(MATCH($C20,'2018-11 (Д)'!$C$2:$C$100,0)+1,0))))),"Н/Д",((INDIRECT(CONCATENATE("'2018-12 (Д)'!O",TEXT(MATCH($C20,'2018-12 (Д)'!$C$2:$C$100,0)+1,0)))-INDIRECT(CONCATENATE("'2018-11 (Д)'!O",TEXT(MATCH($C20,'2018-11 (Д)'!$C$2:$C$100,0)+1,0))))/INDIRECT(CONCATENATE("'2018-11 (Д)'!O",TEXT(MATCH($C20,'2018-11 (Д)'!$C$2:$C$100,0)+1,0))))*100)</f>
        <v>116.86059076746757</v>
      </c>
      <c r="DU20" s="9"/>
      <c r="DV20" s="9">
        <f ca="1">IF(OR(INDIRECT(CONCATENATE("'2018-03 (Д)'!P",TEXT(MATCH($C20,'2018-03 (Д)'!$C$2:$C$100,0)+1,0)))="Н/Д",INDIRECT(CONCATENATE("'2018-02 (Д)'!P",TEXT(MATCH($C20,'2018-02 (Д)'!$C$2:$C$100,0)+1,0)))="Н/Д",AND(INDIRECT(CONCATENATE("'2018-03 (Д)'!P",TEXT(MATCH($C20,'2018-03 (Д)'!$C$2:$C$100,0)+1,0)))="Н/Д",INDIRECT(CONCATENATE("'2018-02 (Д)'!P",TEXT(MATCH($C20,'2018-02 (Д)'!$C$2:$C$100,0)+1,0))))),"Н/Д",((INDIRECT(CONCATENATE("'2018-03 (Д)'!P",TEXT(MATCH($C20,'2018-03 (Д)'!$C$2:$C$100,0)+1,0)))-INDIRECT(CONCATENATE("'2018-02 (Д)'!P",TEXT(MATCH($C20,'2018-02 (Д)'!$C$2:$C$100,0)+1,0))))/INDIRECT(CONCATENATE("'2018-02 (Д)'!P",TEXT(MATCH($C20,'2018-02 (Д)'!$C$2:$C$100,0)+1,0))))*100)</f>
        <v>-1.0663869182973371</v>
      </c>
      <c r="DW20" s="9">
        <f ca="1">IF(OR(INDIRECT(CONCATENATE("'2018-04 (Д)'!P",TEXT(MATCH($C20,'2018-04 (Д)'!$C$2:$C$100,0)+1,0)))="Н/Д",INDIRECT(CONCATENATE("'2018-03 (Д)'!P",TEXT(MATCH($C20,'2018-03 (Д)'!$C$2:$C$100,0)+1,0)))="Н/Д",AND(INDIRECT(CONCATENATE("'2018-04 (Д)'!P",TEXT(MATCH($C20,'2018-04 (Д)'!$C$2:$C$100,0)+1,0)))="Н/Д",INDIRECT(CONCATENATE("'2018-03 (Д)'!P",TEXT(MATCH($C20,'2018-03 (Д)'!$C$2:$C$100,0)+1,0))))),"Н/Д",((INDIRECT(CONCATENATE("'2018-04 (Д)'!P",TEXT(MATCH($C20,'2018-04 (Д)'!$C$2:$C$100,0)+1,0)))-INDIRECT(CONCATENATE("'2018-03 (Д)'!P",TEXT(MATCH($C20,'2018-03 (Д)'!$C$2:$C$100,0)+1,0))))/INDIRECT(CONCATENATE("'2018-03 (Д)'!P",TEXT(MATCH($C20,'2018-03 (Д)'!$C$2:$C$100,0)+1,0))))*100)</f>
        <v>-33.220160866722168</v>
      </c>
      <c r="DX20" s="9">
        <f ca="1">IF(OR(INDIRECT(CONCATENATE("'2018-05 (Д)'!P",TEXT(MATCH($C20,'2018-05 (Д)'!$C$2:$C$100,0)+1,0)))="Н/Д",INDIRECT(CONCATENATE("'2018-04 (Д)'!P",TEXT(MATCH($C20,'2018-04 (Д)'!$C$2:$C$100,0)+1,0)))="Н/Д",AND(INDIRECT(CONCATENATE("'2018-05 (Д)'!P",TEXT(MATCH($C20,'2018-05 (Д)'!$C$2:$C$100,0)+1,0)))="Н/Д",INDIRECT(CONCATENATE("'2018-04 (Д)'!P",TEXT(MATCH($C20,'2018-04 (Д)'!$C$2:$C$100,0)+1,0))))),"Н/Д",((INDIRECT(CONCATENATE("'2018-05 (Д)'!P",TEXT(MATCH($C20,'2018-05 (Д)'!$C$2:$C$100,0)+1,0)))-INDIRECT(CONCATENATE("'2018-04 (Д)'!P",TEXT(MATCH($C20,'2018-04 (Д)'!$C$2:$C$100,0)+1,0))))/INDIRECT(CONCATENATE("'2018-04 (Д)'!P",TEXT(MATCH($C20,'2018-04 (Д)'!$C$2:$C$100,0)+1,0))))*100)</f>
        <v>34.777990136021231</v>
      </c>
      <c r="DY20" s="9">
        <f ca="1">IF(OR(INDIRECT(CONCATENATE("'2018-06 (Д)'!P",TEXT(MATCH($C20,'2018-06 (Д)'!$C$2:$C$100,0)+1,0)))="Н/Д",INDIRECT(CONCATENATE("'2018-05 (Д)'!P",TEXT(MATCH($C20,'2018-05 (Д)'!$C$2:$C$100,0)+1,0)))="Н/Д",AND(INDIRECT(CONCATENATE("'2018-06 (Д)'!P",TEXT(MATCH($C20,'2018-06 (Д)'!$C$2:$C$100,0)+1,0)))="Н/Д",INDIRECT(CONCATENATE("'2018-05 (Д)'!P",TEXT(MATCH($C20,'2018-05 (Д)'!$C$2:$C$100,0)+1,0))))),"Н/Д",((INDIRECT(CONCATENATE("'2018-06 (Д)'!P",TEXT(MATCH($C20,'2018-06 (Д)'!$C$2:$C$100,0)+1,0)))-INDIRECT(CONCATENATE("'2018-05 (Д)'!P",TEXT(MATCH($C20,'2018-05 (Д)'!$C$2:$C$100,0)+1,0))))/INDIRECT(CONCATENATE("'2018-05 (Д)'!P",TEXT(MATCH($C20,'2018-05 (Д)'!$C$2:$C$100,0)+1,0))))*100)</f>
        <v>-45.465912012087259</v>
      </c>
      <c r="DZ20" s="9">
        <f ca="1">IF(OR(INDIRECT(CONCATENATE("'2018-07 (Д)'!P",TEXT(MATCH($C20,'2018-07 (Д)'!$C$2:$C$100,0)+1,0)))="Н/Д",INDIRECT(CONCATENATE("'2018-06 (Д)'!P",TEXT(MATCH($C20,'2018-06 (Д)'!$C$2:$C$100,0)+1,0)))="Н/Д",AND(INDIRECT(CONCATENATE("'2018-07 (Д)'!P",TEXT(MATCH($C20,'2018-07 (Д)'!$C$2:$C$100,0)+1,0)))="Н/Д",INDIRECT(CONCATENATE("'2018-06 (Д)'!P",TEXT(MATCH($C20,'2018-06 (Д)'!$C$2:$C$100,0)+1,0))))),"Н/Д",((INDIRECT(CONCATENATE("'2018-07 (Д)'!P",TEXT(MATCH($C20,'2018-07 (Д)'!$C$2:$C$100,0)+1,0)))-INDIRECT(CONCATENATE("'2018-06 (Д)'!P",TEXT(MATCH($C20,'2018-06 (Д)'!$C$2:$C$100,0)+1,0))))/INDIRECT(CONCATENATE("'2018-06 (Д)'!P",TEXT(MATCH($C20,'2018-06 (Д)'!$C$2:$C$100,0)+1,0))))*100)</f>
        <v>53.115877520656383</v>
      </c>
      <c r="EA20" s="9">
        <f ca="1">IF(OR(INDIRECT(CONCATENATE("'2018-08 (Д)'!P",TEXT(MATCH($C20,'2018-08 (Д)'!$C$2:$C$100,0)+1,0)))="Н/Д",INDIRECT(CONCATENATE("'2018-07 (Д)'!P",TEXT(MATCH($C20,'2018-07 (Д)'!$C$2:$C$100,0)+1,0)))="Н/Д",AND(INDIRECT(CONCATENATE("'2018-08 (Д)'!P",TEXT(MATCH($C20,'2018-08 (Д)'!$C$2:$C$100,0)+1,0)))="Н/Д",INDIRECT(CONCATENATE("'2018-07 (Д)'!P",TEXT(MATCH($C20,'2018-07 (Д)'!$C$2:$C$100,0)+1,0))))),"Н/Д",((INDIRECT(CONCATENATE("'2018-08 (Д)'!P",TEXT(MATCH($C20,'2018-08 (Д)'!$C$2:$C$100,0)+1,0)))-INDIRECT(CONCATENATE("'2018-07 (Д)'!P",TEXT(MATCH($C20,'2018-07 (Д)'!$C$2:$C$100,0)+1,0))))/INDIRECT(CONCATENATE("'2018-07 (Д)'!P",TEXT(MATCH($C20,'2018-07 (Д)'!$C$2:$C$100,0)+1,0))))*100)</f>
        <v>28.744097543767218</v>
      </c>
      <c r="EB20" s="9">
        <f ca="1">IF(OR(INDIRECT(CONCATENATE("'2018-09 (Д)'!P",TEXT(MATCH($C20,'2018-09 (Д)'!$C$2:$C$100,0)+1,0)))="Н/Д",INDIRECT(CONCATENATE("'2018-08 (Д)'!P",TEXT(MATCH($C20,'2018-08 (Д)'!$C$2:$C$100,0)+1,0)))="Н/Д",AND(INDIRECT(CONCATENATE("'2018-09 (Д)'!P",TEXT(MATCH($C20,'2018-09 (Д)'!$C$2:$C$100,0)+1,0)))="Н/Д",INDIRECT(CONCATENATE("'2018-08 (Д)'!P",TEXT(MATCH($C20,'2018-08 (Д)'!$C$2:$C$100,0)+1,0))))),"Н/Д",((INDIRECT(CONCATENATE("'2018-09 (Д)'!P",TEXT(MATCH($C20,'2018-09 (Д)'!$C$2:$C$100,0)+1,0)))-INDIRECT(CONCATENATE("'2018-08 (Д)'!P",TEXT(MATCH($C20,'2018-08 (Д)'!$C$2:$C$100,0)+1,0))))/INDIRECT(CONCATENATE("'2018-08 (Д)'!P",TEXT(MATCH($C20,'2018-08 (Д)'!$C$2:$C$100,0)+1,0))))*100)</f>
        <v>965.38334237970776</v>
      </c>
      <c r="EC20" s="9">
        <f ca="1">IF(OR(INDIRECT(CONCATENATE("'2018-10 (Д)'!P",TEXT(MATCH($C20,'2018-10 (Д)'!$C$2:$C$100,0)+1,0)))="Н/Д",INDIRECT(CONCATENATE("'2018-09 (Д)'!P",TEXT(MATCH($C20,'2018-09 (Д)'!$C$2:$C$100,0)+1,0)))="Н/Д",AND(INDIRECT(CONCATENATE("'2018-10 (Д)'!P",TEXT(MATCH($C20,'2018-10 (Д)'!$C$2:$C$100,0)+1,0)))="Н/Д",INDIRECT(CONCATENATE("'2018-09 (Д)'!P",TEXT(MATCH($C20,'2018-09 (Д)'!$C$2:$C$100,0)+1,0))))),"Н/Д",((INDIRECT(CONCATENATE("'2018-10 (Д)'!P",TEXT(MATCH($C20,'2018-10 (Д)'!$C$2:$C$100,0)+1,0)))-INDIRECT(CONCATENATE("'2018-09 (Д)'!P",TEXT(MATCH($C20,'2018-09 (Д)'!$C$2:$C$100,0)+1,0))))/INDIRECT(CONCATENATE("'2018-09 (Д)'!P",TEXT(MATCH($C20,'2018-09 (Д)'!$C$2:$C$100,0)+1,0))))*100)</f>
        <v>-91.024926024663543</v>
      </c>
      <c r="ED20" s="9">
        <f ca="1">IF(OR(INDIRECT(CONCATENATE("'2018-11 (Д)'!P",TEXT(MATCH($C20,'2018-11 (Д)'!$C$2:$C$100,0)+1,0)))="Н/Д",INDIRECT(CONCATENATE("'2018-10 (Д)'!P",TEXT(MATCH($C20,'2018-10 (Д)'!$C$2:$C$100,0)+1,0)))="Н/Д",AND(INDIRECT(CONCATENATE("'2018-11 (Д)'!P",TEXT(MATCH($C20,'2018-11 (Д)'!$C$2:$C$100,0)+1,0)))="Н/Д",INDIRECT(CONCATENATE("'2018-10 (Д)'!P",TEXT(MATCH($C20,'2018-10 (Д)'!$C$2:$C$100,0)+1,0))))),"Н/Д",((INDIRECT(CONCATENATE("'2018-11 (Д)'!P",TEXT(MATCH($C20,'2018-11 (Д)'!$C$2:$C$100,0)+1,0)))-INDIRECT(CONCATENATE("'2018-10 (Д)'!P",TEXT(MATCH($C20,'2018-10 (Д)'!$C$2:$C$100,0)+1,0))))/INDIRECT(CONCATENATE("'2018-10 (Д)'!P",TEXT(MATCH($C20,'2018-10 (Д)'!$C$2:$C$100,0)+1,0))))*100)</f>
        <v>41.662581254760838</v>
      </c>
      <c r="EE20" s="9">
        <f ca="1">IF(OR(INDIRECT(CONCATENATE("'2018-12 (Д)'!P",TEXT(MATCH($C20,'2018-12 (Д)'!$C$2:$C$100,0)+1,0)))="Н/Д",INDIRECT(CONCATENATE("'2018-11 (Д)'!P",TEXT(MATCH($C20,'2018-11 (Д)'!$C$2:$C$100,0)+1,0)))="Н/Д",AND(INDIRECT(CONCATENATE("'2018-12 (Д)'!P",TEXT(MATCH($C20,'2018-12 (Д)'!$C$2:$C$100,0)+1,0)))="Н/Д",INDIRECT(CONCATENATE("'2018-11 (Д)'!P",TEXT(MATCH($C20,'2018-11 (Д)'!$C$2:$C$100,0)+1,0))))),"Н/Д",((INDIRECT(CONCATENATE("'2018-12 (Д)'!P",TEXT(MATCH($C20,'2018-12 (Д)'!$C$2:$C$100,0)+1,0)))-INDIRECT(CONCATENATE("'2018-11 (Д)'!P",TEXT(MATCH($C20,'2018-11 (Д)'!$C$2:$C$100,0)+1,0))))/INDIRECT(CONCATENATE("'2018-11 (Д)'!P",TEXT(MATCH($C20,'2018-11 (Д)'!$C$2:$C$100,0)+1,0))))*100)</f>
        <v>-24.22473454807125</v>
      </c>
      <c r="EF20" s="9"/>
      <c r="EG20" s="9">
        <f ca="1">IF(OR(INDIRECT(CONCATENATE("'2018-03 (Д)'!Q",TEXT(MATCH($C20,'2018-03 (Д)'!$C$2:$C$100,0)+1,0)))="Н/Д",INDIRECT(CONCATENATE("'2018-02 (Д)'!Q",TEXT(MATCH($C20,'2018-02 (Д)'!$C$2:$C$100,0)+1,0)))="Н/Д",AND(INDIRECT(CONCATENATE("'2018-03 (Д)'!Q",TEXT(MATCH($C20,'2018-03 (Д)'!$C$2:$C$100,0)+1,0)))="Н/Д",INDIRECT(CONCATENATE("'2018-02 (Д)'!Q",TEXT(MATCH($C20,'2018-02 (Д)'!$C$2:$C$100,0)+1,0))))),"Н/Д",((INDIRECT(CONCATENATE("'2018-03 (Д)'!Q",TEXT(MATCH($C20,'2018-03 (Д)'!$C$2:$C$100,0)+1,0)))-INDIRECT(CONCATENATE("'2018-02 (Д)'!Q",TEXT(MATCH($C20,'2018-02 (Д)'!$C$2:$C$100,0)+1,0))))/INDIRECT(CONCATENATE("'2018-02 (Д)'!Q",TEXT(MATCH($C20,'2018-02 (Д)'!$C$2:$C$100,0)+1,0))))*100)</f>
        <v>353.78910557181086</v>
      </c>
      <c r="EH20" s="9">
        <f ca="1">IF(OR(INDIRECT(CONCATENATE("'2018-04 (Д)'!Q",TEXT(MATCH($C20,'2018-04 (Д)'!$C$2:$C$100,0)+1,0)))="Н/Д",INDIRECT(CONCATENATE("'2018-03 (Д)'!Q",TEXT(MATCH($C20,'2018-03 (Д)'!$C$2:$C$100,0)+1,0)))="Н/Д",AND(INDIRECT(CONCATENATE("'2018-04 (Д)'!Q",TEXT(MATCH($C20,'2018-04 (Д)'!$C$2:$C$100,0)+1,0)))="Н/Д",INDIRECT(CONCATENATE("'2018-03 (Д)'!Q",TEXT(MATCH($C20,'2018-03 (Д)'!$C$2:$C$100,0)+1,0))))),"Н/Д",((INDIRECT(CONCATENATE("'2018-04 (Д)'!Q",TEXT(MATCH($C20,'2018-04 (Д)'!$C$2:$C$100,0)+1,0)))-INDIRECT(CONCATENATE("'2018-03 (Д)'!Q",TEXT(MATCH($C20,'2018-03 (Д)'!$C$2:$C$100,0)+1,0))))/INDIRECT(CONCATENATE("'2018-03 (Д)'!Q",TEXT(MATCH($C20,'2018-03 (Д)'!$C$2:$C$100,0)+1,0))))*100)</f>
        <v>-6.371367841043007</v>
      </c>
      <c r="EI20" s="9">
        <f ca="1">IF(OR(INDIRECT(CONCATENATE("'2018-05 (Д)'!Q",TEXT(MATCH($C20,'2018-05 (Д)'!$C$2:$C$100,0)+1,0)))="Н/Д",INDIRECT(CONCATENATE("'2018-04 (Д)'!Q",TEXT(MATCH($C20,'2018-04 (Д)'!$C$2:$C$100,0)+1,0)))="Н/Д",AND(INDIRECT(CONCATENATE("'2018-05 (Д)'!Q",TEXT(MATCH($C20,'2018-05 (Д)'!$C$2:$C$100,0)+1,0)))="Н/Д",INDIRECT(CONCATENATE("'2018-04 (Д)'!Q",TEXT(MATCH($C20,'2018-04 (Д)'!$C$2:$C$100,0)+1,0))))),"Н/Д",((INDIRECT(CONCATENATE("'2018-05 (Д)'!Q",TEXT(MATCH($C20,'2018-05 (Д)'!$C$2:$C$100,0)+1,0)))-INDIRECT(CONCATENATE("'2018-04 (Д)'!Q",TEXT(MATCH($C20,'2018-04 (Д)'!$C$2:$C$100,0)+1,0))))/INDIRECT(CONCATENATE("'2018-04 (Д)'!Q",TEXT(MATCH($C20,'2018-04 (Д)'!$C$2:$C$100,0)+1,0))))*100)</f>
        <v>43.4867509283917</v>
      </c>
      <c r="EJ20" s="9">
        <f ca="1">IF(OR(INDIRECT(CONCATENATE("'2018-06 (Д)'!Q",TEXT(MATCH($C20,'2018-06 (Д)'!$C$2:$C$100,0)+1,0)))="Н/Д",INDIRECT(CONCATENATE("'2018-05 (Д)'!Q",TEXT(MATCH($C20,'2018-05 (Д)'!$C$2:$C$100,0)+1,0)))="Н/Д",AND(INDIRECT(CONCATENATE("'2018-06 (Д)'!Q",TEXT(MATCH($C20,'2018-06 (Д)'!$C$2:$C$100,0)+1,0)))="Н/Д",INDIRECT(CONCATENATE("'2018-05 (Д)'!Q",TEXT(MATCH($C20,'2018-05 (Д)'!$C$2:$C$100,0)+1,0))))),"Н/Д",((INDIRECT(CONCATENATE("'2018-06 (Д)'!Q",TEXT(MATCH($C20,'2018-06 (Д)'!$C$2:$C$100,0)+1,0)))-INDIRECT(CONCATENATE("'2018-05 (Д)'!Q",TEXT(MATCH($C20,'2018-05 (Д)'!$C$2:$C$100,0)+1,0))))/INDIRECT(CONCATENATE("'2018-05 (Д)'!Q",TEXT(MATCH($C20,'2018-05 (Д)'!$C$2:$C$100,0)+1,0))))*100)</f>
        <v>-32.85356801361219</v>
      </c>
      <c r="EK20" s="9">
        <f ca="1">IF(OR(INDIRECT(CONCATENATE("'2018-07 (Д)'!Q",TEXT(MATCH($C20,'2018-07 (Д)'!$C$2:$C$100,0)+1,0)))="Н/Д",INDIRECT(CONCATENATE("'2018-06 (Д)'!Q",TEXT(MATCH($C20,'2018-06 (Д)'!$C$2:$C$100,0)+1,0)))="Н/Д",AND(INDIRECT(CONCATENATE("'2018-07 (Д)'!Q",TEXT(MATCH($C20,'2018-07 (Д)'!$C$2:$C$100,0)+1,0)))="Н/Д",INDIRECT(CONCATENATE("'2018-06 (Д)'!Q",TEXT(MATCH($C20,'2018-06 (Д)'!$C$2:$C$100,0)+1,0))))),"Н/Д",((INDIRECT(CONCATENATE("'2018-07 (Д)'!Q",TEXT(MATCH($C20,'2018-07 (Д)'!$C$2:$C$100,0)+1,0)))-INDIRECT(CONCATENATE("'2018-06 (Д)'!Q",TEXT(MATCH($C20,'2018-06 (Д)'!$C$2:$C$100,0)+1,0))))/INDIRECT(CONCATENATE("'2018-06 (Д)'!Q",TEXT(MATCH($C20,'2018-06 (Д)'!$C$2:$C$100,0)+1,0))))*100)</f>
        <v>-25.306775866788932</v>
      </c>
      <c r="EL20" s="9">
        <f ca="1">IF(OR(INDIRECT(CONCATENATE("'2018-08 (Д)'!Q",TEXT(MATCH($C20,'2018-08 (Д)'!$C$2:$C$100,0)+1,0)))="Н/Д",INDIRECT(CONCATENATE("'2018-07 (Д)'!Q",TEXT(MATCH($C20,'2018-07 (Д)'!$C$2:$C$100,0)+1,0)))="Н/Д",AND(INDIRECT(CONCATENATE("'2018-08 (Д)'!Q",TEXT(MATCH($C20,'2018-08 (Д)'!$C$2:$C$100,0)+1,0)))="Н/Д",INDIRECT(CONCATENATE("'2018-07 (Д)'!Q",TEXT(MATCH($C20,'2018-07 (Д)'!$C$2:$C$100,0)+1,0))))),"Н/Д",((INDIRECT(CONCATENATE("'2018-08 (Д)'!Q",TEXT(MATCH($C20,'2018-08 (Д)'!$C$2:$C$100,0)+1,0)))-INDIRECT(CONCATENATE("'2018-07 (Д)'!Q",TEXT(MATCH($C20,'2018-07 (Д)'!$C$2:$C$100,0)+1,0))))/INDIRECT(CONCATENATE("'2018-07 (Д)'!Q",TEXT(MATCH($C20,'2018-07 (Д)'!$C$2:$C$100,0)+1,0))))*100)</f>
        <v>81.82148249233893</v>
      </c>
      <c r="EM20" s="9">
        <f ca="1">IF(OR(INDIRECT(CONCATENATE("'2018-09 (Д)'!Q",TEXT(MATCH($C20,'2018-09 (Д)'!$C$2:$C$100,0)+1,0)))="Н/Д",INDIRECT(CONCATENATE("'2018-08 (Д)'!Q",TEXT(MATCH($C20,'2018-08 (Д)'!$C$2:$C$100,0)+1,0)))="Н/Д",AND(INDIRECT(CONCATENATE("'2018-09 (Д)'!Q",TEXT(MATCH($C20,'2018-09 (Д)'!$C$2:$C$100,0)+1,0)))="Н/Д",INDIRECT(CONCATENATE("'2018-08 (Д)'!Q",TEXT(MATCH($C20,'2018-08 (Д)'!$C$2:$C$100,0)+1,0))))),"Н/Д",((INDIRECT(CONCATENATE("'2018-09 (Д)'!Q",TEXT(MATCH($C20,'2018-09 (Д)'!$C$2:$C$100,0)+1,0)))-INDIRECT(CONCATENATE("'2018-08 (Д)'!Q",TEXT(MATCH($C20,'2018-08 (Д)'!$C$2:$C$100,0)+1,0))))/INDIRECT(CONCATENATE("'2018-08 (Д)'!Q",TEXT(MATCH($C20,'2018-08 (Д)'!$C$2:$C$100,0)+1,0))))*100)</f>
        <v>-61.764760963144482</v>
      </c>
      <c r="EN20" s="9">
        <f ca="1">IF(OR(INDIRECT(CONCATENATE("'2018-10 (Д)'!Q",TEXT(MATCH($C20,'2018-10 (Д)'!$C$2:$C$100,0)+1,0)))="Н/Д",INDIRECT(CONCATENATE("'2018-09 (Д)'!Q",TEXT(MATCH($C20,'2018-09 (Д)'!$C$2:$C$100,0)+1,0)))="Н/Д",AND(INDIRECT(CONCATENATE("'2018-10 (Д)'!Q",TEXT(MATCH($C20,'2018-10 (Д)'!$C$2:$C$100,0)+1,0)))="Н/Д",INDIRECT(CONCATENATE("'2018-09 (Д)'!Q",TEXT(MATCH($C20,'2018-09 (Д)'!$C$2:$C$100,0)+1,0))))),"Н/Д",((INDIRECT(CONCATENATE("'2018-10 (Д)'!Q",TEXT(MATCH($C20,'2018-10 (Д)'!$C$2:$C$100,0)+1,0)))-INDIRECT(CONCATENATE("'2018-09 (Д)'!Q",TEXT(MATCH($C20,'2018-09 (Д)'!$C$2:$C$100,0)+1,0))))/INDIRECT(CONCATENATE("'2018-09 (Д)'!Q",TEXT(MATCH($C20,'2018-09 (Д)'!$C$2:$C$100,0)+1,0))))*100)</f>
        <v>-6.1607757720004326</v>
      </c>
      <c r="EO20" s="9">
        <f ca="1">IF(OR(INDIRECT(CONCATENATE("'2018-11 (Д)'!Q",TEXT(MATCH($C20,'2018-11 (Д)'!$C$2:$C$100,0)+1,0)))="Н/Д",INDIRECT(CONCATENATE("'2018-10 (Д)'!Q",TEXT(MATCH($C20,'2018-10 (Д)'!$C$2:$C$100,0)+1,0)))="Н/Д",AND(INDIRECT(CONCATENATE("'2018-11 (Д)'!Q",TEXT(MATCH($C20,'2018-11 (Д)'!$C$2:$C$100,0)+1,0)))="Н/Д",INDIRECT(CONCATENATE("'2018-10 (Д)'!Q",TEXT(MATCH($C20,'2018-10 (Д)'!$C$2:$C$100,0)+1,0))))),"Н/Д",((INDIRECT(CONCATENATE("'2018-11 (Д)'!Q",TEXT(MATCH($C20,'2018-11 (Д)'!$C$2:$C$100,0)+1,0)))-INDIRECT(CONCATENATE("'2018-10 (Д)'!Q",TEXT(MATCH($C20,'2018-10 (Д)'!$C$2:$C$100,0)+1,0))))/INDIRECT(CONCATENATE("'2018-10 (Д)'!Q",TEXT(MATCH($C20,'2018-10 (Д)'!$C$2:$C$100,0)+1,0))))*100)</f>
        <v>253.41017366946144</v>
      </c>
      <c r="EP20" s="9">
        <f ca="1">IF(OR(INDIRECT(CONCATENATE("'2018-12 (Д)'!Q",TEXT(MATCH($C20,'2018-12 (Д)'!$C$2:$C$100,0)+1,0)))="Н/Д",INDIRECT(CONCATENATE("'2018-11 (Д)'!Q",TEXT(MATCH($C20,'2018-11 (Д)'!$C$2:$C$100,0)+1,0)))="Н/Д",AND(INDIRECT(CONCATENATE("'2018-12 (Д)'!Q",TEXT(MATCH($C20,'2018-12 (Д)'!$C$2:$C$100,0)+1,0)))="Н/Д",INDIRECT(CONCATENATE("'2018-11 (Д)'!Q",TEXT(MATCH($C20,'2018-11 (Д)'!$C$2:$C$100,0)+1,0))))),"Н/Д",((INDIRECT(CONCATENATE("'2018-12 (Д)'!Q",TEXT(MATCH($C20,'2018-12 (Д)'!$C$2:$C$100,0)+1,0)))-INDIRECT(CONCATENATE("'2018-11 (Д)'!Q",TEXT(MATCH($C20,'2018-11 (Д)'!$C$2:$C$100,0)+1,0))))/INDIRECT(CONCATENATE("'2018-11 (Д)'!Q",TEXT(MATCH($C20,'2018-11 (Д)'!$C$2:$C$100,0)+1,0))))*100)</f>
        <v>-51.72860691750504</v>
      </c>
      <c r="EQ20" s="9"/>
      <c r="ER20" s="9">
        <f ca="1">IF(OR(INDIRECT(CONCATENATE("'2018-03 (Д)'!R",TEXT(MATCH($C20,'2018-03 (Д)'!$C$2:$C$100,0)+1,0)))="Н/Д",INDIRECT(CONCATENATE("'2018-02 (Д)'!R",TEXT(MATCH($C20,'2018-02 (Д)'!$C$2:$C$100,0)+1,0)))="Н/Д",AND(INDIRECT(CONCATENATE("'2018-03 (Д)'!R",TEXT(MATCH($C20,'2018-03 (Д)'!$C$2:$C$100,0)+1,0)))="Н/Д",INDIRECT(CONCATENATE("'2018-02 (Д)'!R",TEXT(MATCH($C20,'2018-02 (Д)'!$C$2:$C$100,0)+1,0))))),"Н/Д",((INDIRECT(CONCATENATE("'2018-03 (Д)'!R",TEXT(MATCH($C20,'2018-03 (Д)'!$C$2:$C$100,0)+1,0)))-INDIRECT(CONCATENATE("'2018-02 (Д)'!R",TEXT(MATCH($C20,'2018-02 (Д)'!$C$2:$C$100,0)+1,0))))/INDIRECT(CONCATENATE("'2018-02 (Д)'!R",TEXT(MATCH($C20,'2018-02 (Д)'!$C$2:$C$100,0)+1,0))))*100)</f>
        <v>25.534786775398345</v>
      </c>
      <c r="ES20" s="9">
        <f ca="1">IF(OR(INDIRECT(CONCATENATE("'2018-04 (Д)'!R",TEXT(MATCH($C20,'2018-04 (Д)'!$C$2:$C$100,0)+1,0)))="Н/Д",INDIRECT(CONCATENATE("'2018-03 (Д)'!R",TEXT(MATCH($C20,'2018-03 (Д)'!$C$2:$C$100,0)+1,0)))="Н/Д",AND(INDIRECT(CONCATENATE("'2018-04 (Д)'!R",TEXT(MATCH($C20,'2018-04 (Д)'!$C$2:$C$100,0)+1,0)))="Н/Д",INDIRECT(CONCATENATE("'2018-03 (Д)'!R",TEXT(MATCH($C20,'2018-03 (Д)'!$C$2:$C$100,0)+1,0))))),"Н/Д",((INDIRECT(CONCATENATE("'2018-04 (Д)'!R",TEXT(MATCH($C20,'2018-04 (Д)'!$C$2:$C$100,0)+1,0)))-INDIRECT(CONCATENATE("'2018-03 (Д)'!R",TEXT(MATCH($C20,'2018-03 (Д)'!$C$2:$C$100,0)+1,0))))/INDIRECT(CONCATENATE("'2018-03 (Д)'!R",TEXT(MATCH($C20,'2018-03 (Д)'!$C$2:$C$100,0)+1,0))))*100)</f>
        <v>-15.812377062380046</v>
      </c>
      <c r="ET20" s="9">
        <f ca="1">IF(OR(INDIRECT(CONCATENATE("'2018-05 (Д)'!R",TEXT(MATCH($C20,'2018-05 (Д)'!$C$2:$C$100,0)+1,0)))="Н/Д",INDIRECT(CONCATENATE("'2018-04 (Д)'!R",TEXT(MATCH($C20,'2018-04 (Д)'!$C$2:$C$100,0)+1,0)))="Н/Д",AND(INDIRECT(CONCATENATE("'2018-05 (Д)'!R",TEXT(MATCH($C20,'2018-05 (Д)'!$C$2:$C$100,0)+1,0)))="Н/Д",INDIRECT(CONCATENATE("'2018-04 (Д)'!R",TEXT(MATCH($C20,'2018-04 (Д)'!$C$2:$C$100,0)+1,0))))),"Н/Д",((INDIRECT(CONCATENATE("'2018-05 (Д)'!R",TEXT(MATCH($C20,'2018-05 (Д)'!$C$2:$C$100,0)+1,0)))-INDIRECT(CONCATENATE("'2018-04 (Д)'!R",TEXT(MATCH($C20,'2018-04 (Д)'!$C$2:$C$100,0)+1,0))))/INDIRECT(CONCATENATE("'2018-04 (Д)'!R",TEXT(MATCH($C20,'2018-04 (Д)'!$C$2:$C$100,0)+1,0))))*100)</f>
        <v>-15.413032418109349</v>
      </c>
      <c r="EU20" s="9">
        <f ca="1">IF(OR(INDIRECT(CONCATENATE("'2018-06 (Д)'!R",TEXT(MATCH($C20,'2018-06 (Д)'!$C$2:$C$100,0)+1,0)))="Н/Д",INDIRECT(CONCATENATE("'2018-05 (Д)'!R",TEXT(MATCH($C20,'2018-05 (Д)'!$C$2:$C$100,0)+1,0)))="Н/Д",AND(INDIRECT(CONCATENATE("'2018-06 (Д)'!R",TEXT(MATCH($C20,'2018-06 (Д)'!$C$2:$C$100,0)+1,0)))="Н/Д",INDIRECT(CONCATENATE("'2018-05 (Д)'!R",TEXT(MATCH($C20,'2018-05 (Д)'!$C$2:$C$100,0)+1,0))))),"Н/Д",((INDIRECT(CONCATENATE("'2018-06 (Д)'!R",TEXT(MATCH($C20,'2018-06 (Д)'!$C$2:$C$100,0)+1,0)))-INDIRECT(CONCATENATE("'2018-05 (Д)'!R",TEXT(MATCH($C20,'2018-05 (Д)'!$C$2:$C$100,0)+1,0))))/INDIRECT(CONCATENATE("'2018-05 (Д)'!R",TEXT(MATCH($C20,'2018-05 (Д)'!$C$2:$C$100,0)+1,0))))*100)</f>
        <v>32.2526322238297</v>
      </c>
      <c r="EV20" s="9">
        <f ca="1">IF(OR(INDIRECT(CONCATENATE("'2018-07 (Д)'!R",TEXT(MATCH($C20,'2018-07 (Д)'!$C$2:$C$100,0)+1,0)))="Н/Д",INDIRECT(CONCATENATE("'2018-06 (Д)'!R",TEXT(MATCH($C20,'2018-06 (Д)'!$C$2:$C$100,0)+1,0)))="Н/Д",AND(INDIRECT(CONCATENATE("'2018-07 (Д)'!R",TEXT(MATCH($C20,'2018-07 (Д)'!$C$2:$C$100,0)+1,0)))="Н/Д",INDIRECT(CONCATENATE("'2018-06 (Д)'!R",TEXT(MATCH($C20,'2018-06 (Д)'!$C$2:$C$100,0)+1,0))))),"Н/Д",((INDIRECT(CONCATENATE("'2018-07 (Д)'!R",TEXT(MATCH($C20,'2018-07 (Д)'!$C$2:$C$100,0)+1,0)))-INDIRECT(CONCATENATE("'2018-06 (Д)'!R",TEXT(MATCH($C20,'2018-06 (Д)'!$C$2:$C$100,0)+1,0))))/INDIRECT(CONCATENATE("'2018-06 (Д)'!R",TEXT(MATCH($C20,'2018-06 (Д)'!$C$2:$C$100,0)+1,0))))*100)</f>
        <v>17.584712487879052</v>
      </c>
      <c r="EW20" s="9">
        <f ca="1">IF(OR(INDIRECT(CONCATENATE("'2018-08 (Д)'!R",TEXT(MATCH($C20,'2018-08 (Д)'!$C$2:$C$100,0)+1,0)))="Н/Д",INDIRECT(CONCATENATE("'2018-07 (Д)'!R",TEXT(MATCH($C20,'2018-07 (Д)'!$C$2:$C$100,0)+1,0)))="Н/Д",AND(INDIRECT(CONCATENATE("'2018-08 (Д)'!R",TEXT(MATCH($C20,'2018-08 (Д)'!$C$2:$C$100,0)+1,0)))="Н/Д",INDIRECT(CONCATENATE("'2018-07 (Д)'!R",TEXT(MATCH($C20,'2018-07 (Д)'!$C$2:$C$100,0)+1,0))))),"Н/Д",((INDIRECT(CONCATENATE("'2018-08 (Д)'!R",TEXT(MATCH($C20,'2018-08 (Д)'!$C$2:$C$100,0)+1,0)))-INDIRECT(CONCATENATE("'2018-07 (Д)'!R",TEXT(MATCH($C20,'2018-07 (Д)'!$C$2:$C$100,0)+1,0))))/INDIRECT(CONCATENATE("'2018-07 (Д)'!R",TEXT(MATCH($C20,'2018-07 (Д)'!$C$2:$C$100,0)+1,0))))*100)</f>
        <v>-12.39730636701084</v>
      </c>
      <c r="EX20" s="9">
        <f ca="1">IF(OR(INDIRECT(CONCATENATE("'2018-09 (Д)'!R",TEXT(MATCH($C20,'2018-09 (Д)'!$C$2:$C$100,0)+1,0)))="Н/Д",INDIRECT(CONCATENATE("'2018-08 (Д)'!R",TEXT(MATCH($C20,'2018-08 (Д)'!$C$2:$C$100,0)+1,0)))="Н/Д",AND(INDIRECT(CONCATENATE("'2018-09 (Д)'!R",TEXT(MATCH($C20,'2018-09 (Д)'!$C$2:$C$100,0)+1,0)))="Н/Д",INDIRECT(CONCATENATE("'2018-08 (Д)'!R",TEXT(MATCH($C20,'2018-08 (Д)'!$C$2:$C$100,0)+1,0))))),"Н/Д",((INDIRECT(CONCATENATE("'2018-09 (Д)'!R",TEXT(MATCH($C20,'2018-09 (Д)'!$C$2:$C$100,0)+1,0)))-INDIRECT(CONCATENATE("'2018-08 (Д)'!R",TEXT(MATCH($C20,'2018-08 (Д)'!$C$2:$C$100,0)+1,0))))/INDIRECT(CONCATENATE("'2018-08 (Д)'!R",TEXT(MATCH($C20,'2018-08 (Д)'!$C$2:$C$100,0)+1,0))))*100)</f>
        <v>7.9117892974316613</v>
      </c>
      <c r="EY20" s="9">
        <f ca="1">IF(OR(INDIRECT(CONCATENATE("'2018-10 (Д)'!R",TEXT(MATCH($C20,'2018-10 (Д)'!$C$2:$C$100,0)+1,0)))="Н/Д",INDIRECT(CONCATENATE("'2018-09 (Д)'!R",TEXT(MATCH($C20,'2018-09 (Д)'!$C$2:$C$100,0)+1,0)))="Н/Д",AND(INDIRECT(CONCATENATE("'2018-10 (Д)'!R",TEXT(MATCH($C20,'2018-10 (Д)'!$C$2:$C$100,0)+1,0)))="Н/Д",INDIRECT(CONCATENATE("'2018-09 (Д)'!R",TEXT(MATCH($C20,'2018-09 (Д)'!$C$2:$C$100,0)+1,0))))),"Н/Д",((INDIRECT(CONCATENATE("'2018-10 (Д)'!R",TEXT(MATCH($C20,'2018-10 (Д)'!$C$2:$C$100,0)+1,0)))-INDIRECT(CONCATENATE("'2018-09 (Д)'!R",TEXT(MATCH($C20,'2018-09 (Д)'!$C$2:$C$100,0)+1,0))))/INDIRECT(CONCATENATE("'2018-09 (Д)'!R",TEXT(MATCH($C20,'2018-09 (Д)'!$C$2:$C$100,0)+1,0))))*100)</f>
        <v>-28.984321343924563</v>
      </c>
      <c r="EZ20" s="9">
        <f ca="1">IF(OR(INDIRECT(CONCATENATE("'2018-11 (Д)'!R",TEXT(MATCH($C20,'2018-11 (Д)'!$C$2:$C$100,0)+1,0)))="Н/Д",INDIRECT(CONCATENATE("'2018-10 (Д)'!R",TEXT(MATCH($C20,'2018-10 (Д)'!$C$2:$C$100,0)+1,0)))="Н/Д",AND(INDIRECT(CONCATENATE("'2018-11 (Д)'!R",TEXT(MATCH($C20,'2018-11 (Д)'!$C$2:$C$100,0)+1,0)))="Н/Д",INDIRECT(CONCATENATE("'2018-10 (Д)'!R",TEXT(MATCH($C20,'2018-10 (Д)'!$C$2:$C$100,0)+1,0))))),"Н/Д",((INDIRECT(CONCATENATE("'2018-11 (Д)'!R",TEXT(MATCH($C20,'2018-11 (Д)'!$C$2:$C$100,0)+1,0)))-INDIRECT(CONCATENATE("'2018-10 (Д)'!R",TEXT(MATCH($C20,'2018-10 (Д)'!$C$2:$C$100,0)+1,0))))/INDIRECT(CONCATENATE("'2018-10 (Д)'!R",TEXT(MATCH($C20,'2018-10 (Д)'!$C$2:$C$100,0)+1,0))))*100)</f>
        <v>11.810936997339367</v>
      </c>
      <c r="FA20" s="9">
        <f ca="1">IF(OR(INDIRECT(CONCATENATE("'2018-12 (Д)'!R",TEXT(MATCH($C20,'2018-12 (Д)'!$C$2:$C$100,0)+1,0)))="Н/Д",INDIRECT(CONCATENATE("'2018-11 (Д)'!R",TEXT(MATCH($C20,'2018-11 (Д)'!$C$2:$C$100,0)+1,0)))="Н/Д",AND(INDIRECT(CONCATENATE("'2018-12 (Д)'!R",TEXT(MATCH($C20,'2018-12 (Д)'!$C$2:$C$100,0)+1,0)))="Н/Д",INDIRECT(CONCATENATE("'2018-11 (Д)'!R",TEXT(MATCH($C20,'2018-11 (Д)'!$C$2:$C$100,0)+1,0))))),"Н/Д",((INDIRECT(CONCATENATE("'2018-12 (Д)'!R",TEXT(MATCH($C20,'2018-12 (Д)'!$C$2:$C$100,0)+1,0)))-INDIRECT(CONCATENATE("'2018-11 (Д)'!R",TEXT(MATCH($C20,'2018-11 (Д)'!$C$2:$C$100,0)+1,0))))/INDIRECT(CONCATENATE("'2018-11 (Д)'!R",TEXT(MATCH($C20,'2018-11 (Д)'!$C$2:$C$100,0)+1,0))))*100)</f>
        <v>-9.1082782427604965</v>
      </c>
      <c r="FB20" s="9"/>
      <c r="FC20" s="9">
        <f ca="1">IF(OR(INDIRECT(CONCATENATE("'2018-03 (Д)'!S",TEXT(MATCH($C20,'2018-03 (Д)'!$C$2:$C$100,0)+1,0)))="Н/Д",INDIRECT(CONCATENATE("'2018-02 (Д)'!S",TEXT(MATCH($C20,'2018-02 (Д)'!$C$2:$C$100,0)+1,0)))="Н/Д",AND(INDIRECT(CONCATENATE("'2018-03 (Д)'!S",TEXT(MATCH($C20,'2018-03 (Д)'!$C$2:$C$100,0)+1,0)))="Н/Д",INDIRECT(CONCATENATE("'2018-02 (Д)'!S",TEXT(MATCH($C20,'2018-02 (Д)'!$C$2:$C$100,0)+1,0))))),"Н/Д",((INDIRECT(CONCATENATE("'2018-03 (Д)'!S",TEXT(MATCH($C20,'2018-03 (Д)'!$C$2:$C$100,0)+1,0)))-INDIRECT(CONCATENATE("'2018-02 (Д)'!S",TEXT(MATCH($C20,'2018-02 (Д)'!$C$2:$C$100,0)+1,0))))/INDIRECT(CONCATENATE("'2018-02 (Д)'!S",TEXT(MATCH($C20,'2018-02 (Д)'!$C$2:$C$100,0)+1,0))))*100)</f>
        <v>205.28507343152648</v>
      </c>
      <c r="FD20" s="9">
        <f ca="1">IF(OR(INDIRECT(CONCATENATE("'2018-04 (Д)'!S",TEXT(MATCH($C20,'2018-04 (Д)'!$C$2:$C$100,0)+1,0)))="Н/Д",INDIRECT(CONCATENATE("'2018-03 (Д)'!S",TEXT(MATCH($C20,'2018-03 (Д)'!$C$2:$C$100,0)+1,0)))="Н/Д",AND(INDIRECT(CONCATENATE("'2018-04 (Д)'!S",TEXT(MATCH($C20,'2018-04 (Д)'!$C$2:$C$100,0)+1,0)))="Н/Д",INDIRECT(CONCATENATE("'2018-03 (Д)'!S",TEXT(MATCH($C20,'2018-03 (Д)'!$C$2:$C$100,0)+1,0))))),"Н/Д",((INDIRECT(CONCATENATE("'2018-04 (Д)'!S",TEXT(MATCH($C20,'2018-04 (Д)'!$C$2:$C$100,0)+1,0)))-INDIRECT(CONCATENATE("'2018-03 (Д)'!S",TEXT(MATCH($C20,'2018-03 (Д)'!$C$2:$C$100,0)+1,0))))/INDIRECT(CONCATENATE("'2018-03 (Д)'!S",TEXT(MATCH($C20,'2018-03 (Д)'!$C$2:$C$100,0)+1,0))))*100)</f>
        <v>175.40165144327065</v>
      </c>
      <c r="FE20" s="9">
        <f ca="1">IF(OR(INDIRECT(CONCATENATE("'2018-05 (Д)'!S",TEXT(MATCH($C20,'2018-05 (Д)'!$C$2:$C$100,0)+1,0)))="Н/Д",INDIRECT(CONCATENATE("'2018-04 (Д)'!S",TEXT(MATCH($C20,'2018-04 (Д)'!$C$2:$C$100,0)+1,0)))="Н/Д",AND(INDIRECT(CONCATENATE("'2018-05 (Д)'!S",TEXT(MATCH($C20,'2018-05 (Д)'!$C$2:$C$100,0)+1,0)))="Н/Д",INDIRECT(CONCATENATE("'2018-04 (Д)'!S",TEXT(MATCH($C20,'2018-04 (Д)'!$C$2:$C$100,0)+1,0))))),"Н/Д",((INDIRECT(CONCATENATE("'2018-05 (Д)'!S",TEXT(MATCH($C20,'2018-05 (Д)'!$C$2:$C$100,0)+1,0)))-INDIRECT(CONCATENATE("'2018-04 (Д)'!S",TEXT(MATCH($C20,'2018-04 (Д)'!$C$2:$C$100,0)+1,0))))/INDIRECT(CONCATENATE("'2018-04 (Д)'!S",TEXT(MATCH($C20,'2018-04 (Д)'!$C$2:$C$100,0)+1,0))))*100)</f>
        <v>-17.773836737788471</v>
      </c>
      <c r="FF20" s="9">
        <f ca="1">IF(OR(INDIRECT(CONCATENATE("'2018-06 (Д)'!S",TEXT(MATCH($C20,'2018-06 (Д)'!$C$2:$C$100,0)+1,0)))="Н/Д",INDIRECT(CONCATENATE("'2018-05 (Д)'!S",TEXT(MATCH($C20,'2018-05 (Д)'!$C$2:$C$100,0)+1,0)))="Н/Д",AND(INDIRECT(CONCATENATE("'2018-06 (Д)'!S",TEXT(MATCH($C20,'2018-06 (Д)'!$C$2:$C$100,0)+1,0)))="Н/Д",INDIRECT(CONCATENATE("'2018-05 (Д)'!S",TEXT(MATCH($C20,'2018-05 (Д)'!$C$2:$C$100,0)+1,0))))),"Н/Д",((INDIRECT(CONCATENATE("'2018-06 (Д)'!S",TEXT(MATCH($C20,'2018-06 (Д)'!$C$2:$C$100,0)+1,0)))-INDIRECT(CONCATENATE("'2018-05 (Д)'!S",TEXT(MATCH($C20,'2018-05 (Д)'!$C$2:$C$100,0)+1,0))))/INDIRECT(CONCATENATE("'2018-05 (Д)'!S",TEXT(MATCH($C20,'2018-05 (Д)'!$C$2:$C$100,0)+1,0))))*100)</f>
        <v>14.378222118296968</v>
      </c>
      <c r="FG20" s="9">
        <f ca="1">IF(OR(INDIRECT(CONCATENATE("'2018-07 (Д)'!S",TEXT(MATCH($C20,'2018-07 (Д)'!$C$2:$C$100,0)+1,0)))="Н/Д",INDIRECT(CONCATENATE("'2018-06 (Д)'!S",TEXT(MATCH($C20,'2018-06 (Д)'!$C$2:$C$100,0)+1,0)))="Н/Д",AND(INDIRECT(CONCATENATE("'2018-07 (Д)'!S",TEXT(MATCH($C20,'2018-07 (Д)'!$C$2:$C$100,0)+1,0)))="Н/Д",INDIRECT(CONCATENATE("'2018-06 (Д)'!S",TEXT(MATCH($C20,'2018-06 (Д)'!$C$2:$C$100,0)+1,0))))),"Н/Д",((INDIRECT(CONCATENATE("'2018-07 (Д)'!S",TEXT(MATCH($C20,'2018-07 (Д)'!$C$2:$C$100,0)+1,0)))-INDIRECT(CONCATENATE("'2018-06 (Д)'!S",TEXT(MATCH($C20,'2018-06 (Д)'!$C$2:$C$100,0)+1,0))))/INDIRECT(CONCATENATE("'2018-06 (Д)'!S",TEXT(MATCH($C20,'2018-06 (Д)'!$C$2:$C$100,0)+1,0))))*100)</f>
        <v>-42.769016354235248</v>
      </c>
      <c r="FH20" s="9">
        <f ca="1">IF(OR(INDIRECT(CONCATENATE("'2018-08 (Д)'!S",TEXT(MATCH($C20,'2018-08 (Д)'!$C$2:$C$100,0)+1,0)))="Н/Д",INDIRECT(CONCATENATE("'2018-07 (Д)'!S",TEXT(MATCH($C20,'2018-07 (Д)'!$C$2:$C$100,0)+1,0)))="Н/Д",AND(INDIRECT(CONCATENATE("'2018-08 (Д)'!S",TEXT(MATCH($C20,'2018-08 (Д)'!$C$2:$C$100,0)+1,0)))="Н/Д",INDIRECT(CONCATENATE("'2018-07 (Д)'!S",TEXT(MATCH($C20,'2018-07 (Д)'!$C$2:$C$100,0)+1,0))))),"Н/Д",((INDIRECT(CONCATENATE("'2018-08 (Д)'!S",TEXT(MATCH($C20,'2018-08 (Д)'!$C$2:$C$100,0)+1,0)))-INDIRECT(CONCATENATE("'2018-07 (Д)'!S",TEXT(MATCH($C20,'2018-07 (Д)'!$C$2:$C$100,0)+1,0))))/INDIRECT(CONCATENATE("'2018-07 (Д)'!S",TEXT(MATCH($C20,'2018-07 (Д)'!$C$2:$C$100,0)+1,0))))*100)</f>
        <v>16.565445445398055</v>
      </c>
      <c r="FI20" s="9">
        <f ca="1">IF(OR(INDIRECT(CONCATENATE("'2018-09 (Д)'!S",TEXT(MATCH($C20,'2018-09 (Д)'!$C$2:$C$100,0)+1,0)))="Н/Д",INDIRECT(CONCATENATE("'2018-08 (Д)'!S",TEXT(MATCH($C20,'2018-08 (Д)'!$C$2:$C$100,0)+1,0)))="Н/Д",AND(INDIRECT(CONCATENATE("'2018-09 (Д)'!S",TEXT(MATCH($C20,'2018-09 (Д)'!$C$2:$C$100,0)+1,0)))="Н/Д",INDIRECT(CONCATENATE("'2018-08 (Д)'!S",TEXT(MATCH($C20,'2018-08 (Д)'!$C$2:$C$100,0)+1,0))))),"Н/Д",((INDIRECT(CONCATENATE("'2018-09 (Д)'!S",TEXT(MATCH($C20,'2018-09 (Д)'!$C$2:$C$100,0)+1,0)))-INDIRECT(CONCATENATE("'2018-08 (Д)'!S",TEXT(MATCH($C20,'2018-08 (Д)'!$C$2:$C$100,0)+1,0))))/INDIRECT(CONCATENATE("'2018-08 (Д)'!S",TEXT(MATCH($C20,'2018-08 (Д)'!$C$2:$C$100,0)+1,0))))*100)</f>
        <v>-64.978525866370262</v>
      </c>
      <c r="FJ20" s="9">
        <f ca="1">IF(OR(INDIRECT(CONCATENATE("'2018-10 (Д)'!S",TEXT(MATCH($C20,'2018-10 (Д)'!$C$2:$C$100,0)+1,0)))="Н/Д",INDIRECT(CONCATENATE("'2018-09 (Д)'!S",TEXT(MATCH($C20,'2018-09 (Д)'!$C$2:$C$100,0)+1,0)))="Н/Д",AND(INDIRECT(CONCATENATE("'2018-10 (Д)'!S",TEXT(MATCH($C20,'2018-10 (Д)'!$C$2:$C$100,0)+1,0)))="Н/Д",INDIRECT(CONCATENATE("'2018-09 (Д)'!S",TEXT(MATCH($C20,'2018-09 (Д)'!$C$2:$C$100,0)+1,0))))),"Н/Д",((INDIRECT(CONCATENATE("'2018-10 (Д)'!S",TEXT(MATCH($C20,'2018-10 (Д)'!$C$2:$C$100,0)+1,0)))-INDIRECT(CONCATENATE("'2018-09 (Д)'!S",TEXT(MATCH($C20,'2018-09 (Д)'!$C$2:$C$100,0)+1,0))))/INDIRECT(CONCATENATE("'2018-09 (Д)'!S",TEXT(MATCH($C20,'2018-09 (Д)'!$C$2:$C$100,0)+1,0))))*100)</f>
        <v>2.6943180884760651</v>
      </c>
      <c r="FK20" s="9">
        <f ca="1">IF(OR(INDIRECT(CONCATENATE("'2018-11 (Д)'!S",TEXT(MATCH($C20,'2018-11 (Д)'!$C$2:$C$100,0)+1,0)))="Н/Д",INDIRECT(CONCATENATE("'2018-10 (Д)'!S",TEXT(MATCH($C20,'2018-10 (Д)'!$C$2:$C$100,0)+1,0)))="Н/Д",AND(INDIRECT(CONCATENATE("'2018-11 (Д)'!S",TEXT(MATCH($C20,'2018-11 (Д)'!$C$2:$C$100,0)+1,0)))="Н/Д",INDIRECT(CONCATENATE("'2018-10 (Д)'!S",TEXT(MATCH($C20,'2018-10 (Д)'!$C$2:$C$100,0)+1,0))))),"Н/Д",((INDIRECT(CONCATENATE("'2018-11 (Д)'!S",TEXT(MATCH($C20,'2018-11 (Д)'!$C$2:$C$100,0)+1,0)))-INDIRECT(CONCATENATE("'2018-10 (Д)'!S",TEXT(MATCH($C20,'2018-10 (Д)'!$C$2:$C$100,0)+1,0))))/INDIRECT(CONCATENATE("'2018-10 (Д)'!S",TEXT(MATCH($C20,'2018-10 (Д)'!$C$2:$C$100,0)+1,0))))*100)</f>
        <v>-2.8462301672573052</v>
      </c>
      <c r="FL20" s="9">
        <f ca="1">IF(OR(INDIRECT(CONCATENATE("'2018-12 (Д)'!S",TEXT(MATCH($C20,'2018-12 (Д)'!$C$2:$C$100,0)+1,0)))="Н/Д",INDIRECT(CONCATENATE("'2018-11 (Д)'!S",TEXT(MATCH($C20,'2018-11 (Д)'!$C$2:$C$100,0)+1,0)))="Н/Д",AND(INDIRECT(CONCATENATE("'2018-12 (Д)'!S",TEXT(MATCH($C20,'2018-12 (Д)'!$C$2:$C$100,0)+1,0)))="Н/Д",INDIRECT(CONCATENATE("'2018-11 (Д)'!S",TEXT(MATCH($C20,'2018-11 (Д)'!$C$2:$C$100,0)+1,0))))),"Н/Д",((INDIRECT(CONCATENATE("'2018-12 (Д)'!S",TEXT(MATCH($C20,'2018-12 (Д)'!$C$2:$C$100,0)+1,0)))-INDIRECT(CONCATENATE("'2018-11 (Д)'!S",TEXT(MATCH($C20,'2018-11 (Д)'!$C$2:$C$100,0)+1,0))))/INDIRECT(CONCATENATE("'2018-11 (Д)'!S",TEXT(MATCH($C20,'2018-11 (Д)'!$C$2:$C$100,0)+1,0))))*100)</f>
        <v>-44.428023222947509</v>
      </c>
      <c r="FM20" s="9"/>
      <c r="FN20" s="9">
        <f ca="1">IF(OR(INDIRECT(CONCATENATE("'2018-03 (Д)'!T",TEXT(MATCH($C20,'2018-03 (Д)'!$C$2:$C$100,0)+1,0)))="Н/Д",INDIRECT(CONCATENATE("'2018-02 (Д)'!T",TEXT(MATCH($C20,'2018-02 (Д)'!$C$2:$C$100,0)+1,0)))="Н/Д",AND(INDIRECT(CONCATENATE("'2018-03 (Д)'!T",TEXT(MATCH($C20,'2018-03 (Д)'!$C$2:$C$100,0)+1,0)))="Н/Д",INDIRECT(CONCATENATE("'2018-02 (Д)'!T",TEXT(MATCH($C20,'2018-02 (Д)'!$C$2:$C$100,0)+1,0))))),"Н/Д",((INDIRECT(CONCATENATE("'2018-03 (Д)'!T",TEXT(MATCH($C20,'2018-03 (Д)'!$C$2:$C$100,0)+1,0)))-INDIRECT(CONCATENATE("'2018-02 (Д)'!T",TEXT(MATCH($C20,'2018-02 (Д)'!$C$2:$C$100,0)+1,0))))/INDIRECT(CONCATENATE("'2018-02 (Д)'!T",TEXT(MATCH($C20,'2018-02 (Д)'!$C$2:$C$100,0)+1,0))))*100)</f>
        <v>13.18088915454037</v>
      </c>
      <c r="FO20" s="9">
        <f ca="1">IF(OR(INDIRECT(CONCATENATE("'2018-04 (Д)'!T",TEXT(MATCH($C20,'2018-04 (Д)'!$C$2:$C$100,0)+1,0)))="Н/Д",INDIRECT(CONCATENATE("'2018-03 (Д)'!T",TEXT(MATCH($C20,'2018-03 (Д)'!$C$2:$C$100,0)+1,0)))="Н/Д",AND(INDIRECT(CONCATENATE("'2018-04 (Д)'!T",TEXT(MATCH($C20,'2018-04 (Д)'!$C$2:$C$100,0)+1,0)))="Н/Д",INDIRECT(CONCATENATE("'2018-03 (Д)'!T",TEXT(MATCH($C20,'2018-03 (Д)'!$C$2:$C$100,0)+1,0))))),"Н/Д",((INDIRECT(CONCATENATE("'2018-04 (Д)'!T",TEXT(MATCH($C20,'2018-04 (Д)'!$C$2:$C$100,0)+1,0)))-INDIRECT(CONCATENATE("'2018-03 (Д)'!T",TEXT(MATCH($C20,'2018-03 (Д)'!$C$2:$C$100,0)+1,0))))/INDIRECT(CONCATENATE("'2018-03 (Д)'!T",TEXT(MATCH($C20,'2018-03 (Д)'!$C$2:$C$100,0)+1,0))))*100)</f>
        <v>10.89128134976133</v>
      </c>
      <c r="FP20" s="9">
        <f ca="1">IF(OR(INDIRECT(CONCATENATE("'2018-05 (Д)'!T",TEXT(MATCH($C20,'2018-05 (Д)'!$C$2:$C$100,0)+1,0)))="Н/Д",INDIRECT(CONCATENATE("'2018-04 (Д)'!T",TEXT(MATCH($C20,'2018-04 (Д)'!$C$2:$C$100,0)+1,0)))="Н/Д",AND(INDIRECT(CONCATENATE("'2018-05 (Д)'!T",TEXT(MATCH($C20,'2018-05 (Д)'!$C$2:$C$100,0)+1,0)))="Н/Д",INDIRECT(CONCATENATE("'2018-04 (Д)'!T",TEXT(MATCH($C20,'2018-04 (Д)'!$C$2:$C$100,0)+1,0))))),"Н/Д",((INDIRECT(CONCATENATE("'2018-05 (Д)'!T",TEXT(MATCH($C20,'2018-05 (Д)'!$C$2:$C$100,0)+1,0)))-INDIRECT(CONCATENATE("'2018-04 (Д)'!T",TEXT(MATCH($C20,'2018-04 (Д)'!$C$2:$C$100,0)+1,0))))/INDIRECT(CONCATENATE("'2018-04 (Д)'!T",TEXT(MATCH($C20,'2018-04 (Д)'!$C$2:$C$100,0)+1,0))))*100)</f>
        <v>13.428760992355873</v>
      </c>
      <c r="FQ20" s="9">
        <f ca="1">IF(OR(INDIRECT(CONCATENATE("'2018-06 (Д)'!T",TEXT(MATCH($C20,'2018-06 (Д)'!$C$2:$C$100,0)+1,0)))="Н/Д",INDIRECT(CONCATENATE("'2018-05 (Д)'!T",TEXT(MATCH($C20,'2018-05 (Д)'!$C$2:$C$100,0)+1,0)))="Н/Д",AND(INDIRECT(CONCATENATE("'2018-06 (Д)'!T",TEXT(MATCH($C20,'2018-06 (Д)'!$C$2:$C$100,0)+1,0)))="Н/Д",INDIRECT(CONCATENATE("'2018-05 (Д)'!T",TEXT(MATCH($C20,'2018-05 (Д)'!$C$2:$C$100,0)+1,0))))),"Н/Д",((INDIRECT(CONCATENATE("'2018-06 (Д)'!T",TEXT(MATCH($C20,'2018-06 (Д)'!$C$2:$C$100,0)+1,0)))-INDIRECT(CONCATENATE("'2018-05 (Д)'!T",TEXT(MATCH($C20,'2018-05 (Д)'!$C$2:$C$100,0)+1,0))))/INDIRECT(CONCATENATE("'2018-05 (Д)'!T",TEXT(MATCH($C20,'2018-05 (Д)'!$C$2:$C$100,0)+1,0))))*100)</f>
        <v>-8.4383398321223719</v>
      </c>
      <c r="FR20" s="9">
        <f ca="1">IF(OR(INDIRECT(CONCATENATE("'2018-07 (Д)'!T",TEXT(MATCH($C20,'2018-07 (Д)'!$C$2:$C$100,0)+1,0)))="Н/Д",INDIRECT(CONCATENATE("'2018-06 (Д)'!T",TEXT(MATCH($C20,'2018-06 (Д)'!$C$2:$C$100,0)+1,0)))="Н/Д",AND(INDIRECT(CONCATENATE("'2018-07 (Д)'!T",TEXT(MATCH($C20,'2018-07 (Д)'!$C$2:$C$100,0)+1,0)))="Н/Д",INDIRECT(CONCATENATE("'2018-06 (Д)'!T",TEXT(MATCH($C20,'2018-06 (Д)'!$C$2:$C$100,0)+1,0))))),"Н/Д",((INDIRECT(CONCATENATE("'2018-07 (Д)'!T",TEXT(MATCH($C20,'2018-07 (Д)'!$C$2:$C$100,0)+1,0)))-INDIRECT(CONCATENATE("'2018-06 (Д)'!T",TEXT(MATCH($C20,'2018-06 (Д)'!$C$2:$C$100,0)+1,0))))/INDIRECT(CONCATENATE("'2018-06 (Д)'!T",TEXT(MATCH($C20,'2018-06 (Д)'!$C$2:$C$100,0)+1,0))))*100)</f>
        <v>-4.2491073313013601</v>
      </c>
      <c r="FS20" s="9">
        <f ca="1">IF(OR(INDIRECT(CONCATENATE("'2018-08 (Д)'!T",TEXT(MATCH($C20,'2018-08 (Д)'!$C$2:$C$100,0)+1,0)))="Н/Д",INDIRECT(CONCATENATE("'2018-07 (Д)'!T",TEXT(MATCH($C20,'2018-07 (Д)'!$C$2:$C$100,0)+1,0)))="Н/Д",AND(INDIRECT(CONCATENATE("'2018-08 (Д)'!T",TEXT(MATCH($C20,'2018-08 (Д)'!$C$2:$C$100,0)+1,0)))="Н/Д",INDIRECT(CONCATENATE("'2018-07 (Д)'!T",TEXT(MATCH($C20,'2018-07 (Д)'!$C$2:$C$100,0)+1,0))))),"Н/Д",((INDIRECT(CONCATENATE("'2018-08 (Д)'!T",TEXT(MATCH($C20,'2018-08 (Д)'!$C$2:$C$100,0)+1,0)))-INDIRECT(CONCATENATE("'2018-07 (Д)'!T",TEXT(MATCH($C20,'2018-07 (Д)'!$C$2:$C$100,0)+1,0))))/INDIRECT(CONCATENATE("'2018-07 (Д)'!T",TEXT(MATCH($C20,'2018-07 (Д)'!$C$2:$C$100,0)+1,0))))*100)</f>
        <v>2.7228897738666156</v>
      </c>
      <c r="FT20" s="9">
        <f ca="1">IF(OR(INDIRECT(CONCATENATE("'2018-09 (Д)'!T",TEXT(MATCH($C20,'2018-09 (Д)'!$C$2:$C$100,0)+1,0)))="Н/Д",INDIRECT(CONCATENATE("'2018-08 (Д)'!T",TEXT(MATCH($C20,'2018-08 (Д)'!$C$2:$C$100,0)+1,0)))="Н/Д",AND(INDIRECT(CONCATENATE("'2018-09 (Д)'!T",TEXT(MATCH($C20,'2018-09 (Д)'!$C$2:$C$100,0)+1,0)))="Н/Д",INDIRECT(CONCATENATE("'2018-08 (Д)'!T",TEXT(MATCH($C20,'2018-08 (Д)'!$C$2:$C$100,0)+1,0))))),"Н/Д",((INDIRECT(CONCATENATE("'2018-09 (Д)'!T",TEXT(MATCH($C20,'2018-09 (Д)'!$C$2:$C$100,0)+1,0)))-INDIRECT(CONCATENATE("'2018-08 (Д)'!T",TEXT(MATCH($C20,'2018-08 (Д)'!$C$2:$C$100,0)+1,0))))/INDIRECT(CONCATENATE("'2018-08 (Д)'!T",TEXT(MATCH($C20,'2018-08 (Д)'!$C$2:$C$100,0)+1,0))))*100)</f>
        <v>-1.8493605352431823</v>
      </c>
      <c r="FU20" s="9">
        <f ca="1">IF(OR(INDIRECT(CONCATENATE("'2018-10 (Д)'!T",TEXT(MATCH($C20,'2018-10 (Д)'!$C$2:$C$100,0)+1,0)))="Н/Д",INDIRECT(CONCATENATE("'2018-09 (Д)'!T",TEXT(MATCH($C20,'2018-09 (Д)'!$C$2:$C$100,0)+1,0)))="Н/Д",AND(INDIRECT(CONCATENATE("'2018-10 (Д)'!T",TEXT(MATCH($C20,'2018-10 (Д)'!$C$2:$C$100,0)+1,0)))="Н/Д",INDIRECT(CONCATENATE("'2018-09 (Д)'!T",TEXT(MATCH($C20,'2018-09 (Д)'!$C$2:$C$100,0)+1,0))))),"Н/Д",((INDIRECT(CONCATENATE("'2018-10 (Д)'!T",TEXT(MATCH($C20,'2018-10 (Д)'!$C$2:$C$100,0)+1,0)))-INDIRECT(CONCATENATE("'2018-09 (Д)'!T",TEXT(MATCH($C20,'2018-09 (Д)'!$C$2:$C$100,0)+1,0))))/INDIRECT(CONCATENATE("'2018-09 (Д)'!T",TEXT(MATCH($C20,'2018-09 (Д)'!$C$2:$C$100,0)+1,0))))*100)</f>
        <v>-2.4806856724443298</v>
      </c>
      <c r="FV20" s="9">
        <f ca="1">IF(OR(INDIRECT(CONCATENATE("'2018-11 (Д)'!T",TEXT(MATCH($C20,'2018-11 (Д)'!$C$2:$C$100,0)+1,0)))="Н/Д",INDIRECT(CONCATENATE("'2018-10 (Д)'!T",TEXT(MATCH($C20,'2018-10 (Д)'!$C$2:$C$100,0)+1,0)))="Н/Д",AND(INDIRECT(CONCATENATE("'2018-11 (Д)'!T",TEXT(MATCH($C20,'2018-11 (Д)'!$C$2:$C$100,0)+1,0)))="Н/Д",INDIRECT(CONCATENATE("'2018-10 (Д)'!T",TEXT(MATCH($C20,'2018-10 (Д)'!$C$2:$C$100,0)+1,0))))),"Н/Д",((INDIRECT(CONCATENATE("'2018-11 (Д)'!T",TEXT(MATCH($C20,'2018-11 (Д)'!$C$2:$C$100,0)+1,0)))-INDIRECT(CONCATENATE("'2018-10 (Д)'!T",TEXT(MATCH($C20,'2018-10 (Д)'!$C$2:$C$100,0)+1,0))))/INDIRECT(CONCATENATE("'2018-10 (Д)'!T",TEXT(MATCH($C20,'2018-10 (Д)'!$C$2:$C$100,0)+1,0))))*100)</f>
        <v>7.1971087511721858</v>
      </c>
      <c r="FW20" s="9">
        <f ca="1">IF(OR(INDIRECT(CONCATENATE("'2018-12 (Д)'!T",TEXT(MATCH($C20,'2018-12 (Д)'!$C$2:$C$100,0)+1,0)))="Н/Д",INDIRECT(CONCATENATE("'2018-11 (Д)'!T",TEXT(MATCH($C20,'2018-11 (Д)'!$C$2:$C$100,0)+1,0)))="Н/Д",AND(INDIRECT(CONCATENATE("'2018-12 (Д)'!T",TEXT(MATCH($C20,'2018-12 (Д)'!$C$2:$C$100,0)+1,0)))="Н/Д",INDIRECT(CONCATENATE("'2018-11 (Д)'!T",TEXT(MATCH($C20,'2018-11 (Д)'!$C$2:$C$100,0)+1,0))))),"Н/Д",((INDIRECT(CONCATENATE("'2018-12 (Д)'!T",TEXT(MATCH($C20,'2018-12 (Д)'!$C$2:$C$100,0)+1,0)))-INDIRECT(CONCATENATE("'2018-11 (Д)'!T",TEXT(MATCH($C20,'2018-11 (Д)'!$C$2:$C$100,0)+1,0))))/INDIRECT(CONCATENATE("'2018-11 (Д)'!T",TEXT(MATCH($C20,'2018-11 (Д)'!$C$2:$C$100,0)+1,0))))*100)</f>
        <v>-11.37151319361533</v>
      </c>
      <c r="FX20" s="9"/>
      <c r="FY20" s="9">
        <f ca="1">IF(OR(INDIRECT(CONCATENATE("'2018-03 (Д)'!U",TEXT(MATCH($C20,'2018-03 (Д)'!$C$2:$C$100,0)+1,0)))="Н/Д",INDIRECT(CONCATENATE("'2018-02 (Д)'!U",TEXT(MATCH($C20,'2018-02 (Д)'!$C$2:$C$100,0)+1,0)))="Н/Д",AND(INDIRECT(CONCATENATE("'2018-03 (Д)'!U",TEXT(MATCH($C20,'2018-03 (Д)'!$C$2:$C$100,0)+1,0)))="Н/Д",INDIRECT(CONCATENATE("'2018-02 (Д)'!U",TEXT(MATCH($C20,'2018-02 (Д)'!$C$2:$C$100,0)+1,0))))),"Н/Д",((INDIRECT(CONCATENATE("'2018-03 (Д)'!U",TEXT(MATCH($C20,'2018-03 (Д)'!$C$2:$C$100,0)+1,0)))-INDIRECT(CONCATENATE("'2018-02 (Д)'!U",TEXT(MATCH($C20,'2018-02 (Д)'!$C$2:$C$100,0)+1,0))))/INDIRECT(CONCATENATE("'2018-02 (Д)'!U",TEXT(MATCH($C20,'2018-02 (Д)'!$C$2:$C$100,0)+1,0))))*100)</f>
        <v>554.80848161298627</v>
      </c>
      <c r="FZ20" s="9">
        <f ca="1">IF(OR(INDIRECT(CONCATENATE("'2018-04 (Д)'!U",TEXT(MATCH($C20,'2018-04 (Д)'!$C$2:$C$100,0)+1,0)))="Н/Д",INDIRECT(CONCATENATE("'2018-03 (Д)'!U",TEXT(MATCH($C20,'2018-03 (Д)'!$C$2:$C$100,0)+1,0)))="Н/Д",AND(INDIRECT(CONCATENATE("'2018-04 (Д)'!U",TEXT(MATCH($C20,'2018-04 (Д)'!$C$2:$C$100,0)+1,0)))="Н/Д",INDIRECT(CONCATENATE("'2018-03 (Д)'!U",TEXT(MATCH($C20,'2018-03 (Д)'!$C$2:$C$100,0)+1,0))))),"Н/Д",((INDIRECT(CONCATENATE("'2018-04 (Д)'!U",TEXT(MATCH($C20,'2018-04 (Д)'!$C$2:$C$100,0)+1,0)))-INDIRECT(CONCATENATE("'2018-03 (Д)'!U",TEXT(MATCH($C20,'2018-03 (Д)'!$C$2:$C$100,0)+1,0))))/INDIRECT(CONCATENATE("'2018-03 (Д)'!U",TEXT(MATCH($C20,'2018-03 (Д)'!$C$2:$C$100,0)+1,0))))*100)</f>
        <v>407.88764244758318</v>
      </c>
      <c r="GA20" s="9">
        <f ca="1">IF(OR(INDIRECT(CONCATENATE("'2018-05 (Д)'!U",TEXT(MATCH($C20,'2018-05 (Д)'!$C$2:$C$100,0)+1,0)))="Н/Д",INDIRECT(CONCATENATE("'2018-04 (Д)'!U",TEXT(MATCH($C20,'2018-04 (Д)'!$C$2:$C$100,0)+1,0)))="Н/Д",AND(INDIRECT(CONCATENATE("'2018-05 (Д)'!U",TEXT(MATCH($C20,'2018-05 (Д)'!$C$2:$C$100,0)+1,0)))="Н/Д",INDIRECT(CONCATENATE("'2018-04 (Д)'!U",TEXT(MATCH($C20,'2018-04 (Д)'!$C$2:$C$100,0)+1,0))))),"Н/Д",((INDIRECT(CONCATENATE("'2018-05 (Д)'!U",TEXT(MATCH($C20,'2018-05 (Д)'!$C$2:$C$100,0)+1,0)))-INDIRECT(CONCATENATE("'2018-04 (Д)'!U",TEXT(MATCH($C20,'2018-04 (Д)'!$C$2:$C$100,0)+1,0))))/INDIRECT(CONCATENATE("'2018-04 (Д)'!U",TEXT(MATCH($C20,'2018-04 (Д)'!$C$2:$C$100,0)+1,0))))*100)</f>
        <v>-78.090431944627852</v>
      </c>
      <c r="GB20" s="9">
        <f ca="1">IF(OR(INDIRECT(CONCATENATE("'2018-06 (Д)'!U",TEXT(MATCH($C20,'2018-06 (Д)'!$C$2:$C$100,0)+1,0)))="Н/Д",INDIRECT(CONCATENATE("'2018-05 (Д)'!U",TEXT(MATCH($C20,'2018-05 (Д)'!$C$2:$C$100,0)+1,0)))="Н/Д",AND(INDIRECT(CONCATENATE("'2018-06 (Д)'!U",TEXT(MATCH($C20,'2018-06 (Д)'!$C$2:$C$100,0)+1,0)))="Н/Д",INDIRECT(CONCATENATE("'2018-05 (Д)'!U",TEXT(MATCH($C20,'2018-05 (Д)'!$C$2:$C$100,0)+1,0))))),"Н/Д",((INDIRECT(CONCATENATE("'2018-06 (Д)'!U",TEXT(MATCH($C20,'2018-06 (Д)'!$C$2:$C$100,0)+1,0)))-INDIRECT(CONCATENATE("'2018-05 (Д)'!U",TEXT(MATCH($C20,'2018-05 (Д)'!$C$2:$C$100,0)+1,0))))/INDIRECT(CONCATENATE("'2018-05 (Д)'!U",TEXT(MATCH($C20,'2018-05 (Д)'!$C$2:$C$100,0)+1,0))))*100)</f>
        <v>-24.244033747098573</v>
      </c>
      <c r="GC20" s="9">
        <f ca="1">IF(OR(INDIRECT(CONCATENATE("'2018-07 (Д)'!U",TEXT(MATCH($C20,'2018-07 (Д)'!$C$2:$C$100,0)+1,0)))="Н/Д",INDIRECT(CONCATENATE("'2018-06 (Д)'!U",TEXT(MATCH($C20,'2018-06 (Д)'!$C$2:$C$100,0)+1,0)))="Н/Д",AND(INDIRECT(CONCATENATE("'2018-07 (Д)'!U",TEXT(MATCH($C20,'2018-07 (Д)'!$C$2:$C$100,0)+1,0)))="Н/Д",INDIRECT(CONCATENATE("'2018-06 (Д)'!U",TEXT(MATCH($C20,'2018-06 (Д)'!$C$2:$C$100,0)+1,0))))),"Н/Д",((INDIRECT(CONCATENATE("'2018-07 (Д)'!U",TEXT(MATCH($C20,'2018-07 (Д)'!$C$2:$C$100,0)+1,0)))-INDIRECT(CONCATENATE("'2018-06 (Д)'!U",TEXT(MATCH($C20,'2018-06 (Д)'!$C$2:$C$100,0)+1,0))))/INDIRECT(CONCATENATE("'2018-06 (Д)'!U",TEXT(MATCH($C20,'2018-06 (Д)'!$C$2:$C$100,0)+1,0))))*100)</f>
        <v>43.459133992751745</v>
      </c>
      <c r="GD20" s="9">
        <f ca="1">IF(OR(INDIRECT(CONCATENATE("'2018-08 (Д)'!U",TEXT(MATCH($C20,'2018-08 (Д)'!$C$2:$C$100,0)+1,0)))="Н/Д",INDIRECT(CONCATENATE("'2018-07 (Д)'!U",TEXT(MATCH($C20,'2018-07 (Д)'!$C$2:$C$100,0)+1,0)))="Н/Д",AND(INDIRECT(CONCATENATE("'2018-08 (Д)'!U",TEXT(MATCH($C20,'2018-08 (Д)'!$C$2:$C$100,0)+1,0)))="Н/Д",INDIRECT(CONCATENATE("'2018-07 (Д)'!U",TEXT(MATCH($C20,'2018-07 (Д)'!$C$2:$C$100,0)+1,0))))),"Н/Д",((INDIRECT(CONCATENATE("'2018-08 (Д)'!U",TEXT(MATCH($C20,'2018-08 (Д)'!$C$2:$C$100,0)+1,0)))-INDIRECT(CONCATENATE("'2018-07 (Д)'!U",TEXT(MATCH($C20,'2018-07 (Д)'!$C$2:$C$100,0)+1,0))))/INDIRECT(CONCATENATE("'2018-07 (Д)'!U",TEXT(MATCH($C20,'2018-07 (Д)'!$C$2:$C$100,0)+1,0))))*100)</f>
        <v>40.615959763468751</v>
      </c>
      <c r="GE20" s="9">
        <f ca="1">IF(OR(INDIRECT(CONCATENATE("'2018-09 (Д)'!U",TEXT(MATCH($C20,'2018-09 (Д)'!$C$2:$C$100,0)+1,0)))="Н/Д",INDIRECT(CONCATENATE("'2018-08 (Д)'!U",TEXT(MATCH($C20,'2018-08 (Д)'!$C$2:$C$100,0)+1,0)))="Н/Д",AND(INDIRECT(CONCATENATE("'2018-09 (Д)'!U",TEXT(MATCH($C20,'2018-09 (Д)'!$C$2:$C$100,0)+1,0)))="Н/Д",INDIRECT(CONCATENATE("'2018-08 (Д)'!U",TEXT(MATCH($C20,'2018-08 (Д)'!$C$2:$C$100,0)+1,0))))),"Н/Д",((INDIRECT(CONCATENATE("'2018-09 (Д)'!U",TEXT(MATCH($C20,'2018-09 (Д)'!$C$2:$C$100,0)+1,0)))-INDIRECT(CONCATENATE("'2018-08 (Д)'!U",TEXT(MATCH($C20,'2018-08 (Д)'!$C$2:$C$100,0)+1,0))))/INDIRECT(CONCATENATE("'2018-08 (Д)'!U",TEXT(MATCH($C20,'2018-08 (Д)'!$C$2:$C$100,0)+1,0))))*100)</f>
        <v>-41.710615572856774</v>
      </c>
      <c r="GF20" s="9">
        <f ca="1">IF(OR(INDIRECT(CONCATENATE("'2018-10 (Д)'!U",TEXT(MATCH($C20,'2018-10 (Д)'!$C$2:$C$100,0)+1,0)))="Н/Д",INDIRECT(CONCATENATE("'2018-09 (Д)'!U",TEXT(MATCH($C20,'2018-09 (Д)'!$C$2:$C$100,0)+1,0)))="Н/Д",AND(INDIRECT(CONCATENATE("'2018-10 (Д)'!U",TEXT(MATCH($C20,'2018-10 (Д)'!$C$2:$C$100,0)+1,0)))="Н/Д",INDIRECT(CONCATENATE("'2018-09 (Д)'!U",TEXT(MATCH($C20,'2018-09 (Д)'!$C$2:$C$100,0)+1,0))))),"Н/Д",((INDIRECT(CONCATENATE("'2018-10 (Д)'!U",TEXT(MATCH($C20,'2018-10 (Д)'!$C$2:$C$100,0)+1,0)))-INDIRECT(CONCATENATE("'2018-09 (Д)'!U",TEXT(MATCH($C20,'2018-09 (Д)'!$C$2:$C$100,0)+1,0))))/INDIRECT(CONCATENATE("'2018-09 (Д)'!U",TEXT(MATCH($C20,'2018-09 (Д)'!$C$2:$C$100,0)+1,0))))*100)</f>
        <v>73.371278441669006</v>
      </c>
      <c r="GG20" s="9">
        <f ca="1">IF(OR(INDIRECT(CONCATENATE("'2018-11 (Д)'!U",TEXT(MATCH($C20,'2018-11 (Д)'!$C$2:$C$100,0)+1,0)))="Н/Д",INDIRECT(CONCATENATE("'2018-10 (Д)'!U",TEXT(MATCH($C20,'2018-10 (Д)'!$C$2:$C$100,0)+1,0)))="Н/Д",AND(INDIRECT(CONCATENATE("'2018-11 (Д)'!U",TEXT(MATCH($C20,'2018-11 (Д)'!$C$2:$C$100,0)+1,0)))="Н/Д",INDIRECT(CONCATENATE("'2018-10 (Д)'!U",TEXT(MATCH($C20,'2018-10 (Д)'!$C$2:$C$100,0)+1,0))))),"Н/Д",((INDIRECT(CONCATENATE("'2018-11 (Д)'!U",TEXT(MATCH($C20,'2018-11 (Д)'!$C$2:$C$100,0)+1,0)))-INDIRECT(CONCATENATE("'2018-10 (Д)'!U",TEXT(MATCH($C20,'2018-10 (Д)'!$C$2:$C$100,0)+1,0))))/INDIRECT(CONCATENATE("'2018-10 (Д)'!U",TEXT(MATCH($C20,'2018-10 (Д)'!$C$2:$C$100,0)+1,0))))*100)</f>
        <v>-9.0994240618209847</v>
      </c>
      <c r="GH20" s="9">
        <f ca="1">IF(OR(INDIRECT(CONCATENATE("'2018-12 (Д)'!U",TEXT(MATCH($C20,'2018-12 (Д)'!$C$2:$C$100,0)+1,0)))="Н/Д",INDIRECT(CONCATENATE("'2018-11 (Д)'!U",TEXT(MATCH($C20,'2018-11 (Д)'!$C$2:$C$100,0)+1,0)))="Н/Д",AND(INDIRECT(CONCATENATE("'2018-12 (Д)'!U",TEXT(MATCH($C20,'2018-12 (Д)'!$C$2:$C$100,0)+1,0)))="Н/Д",INDIRECT(CONCATENATE("'2018-11 (Д)'!U",TEXT(MATCH($C20,'2018-11 (Д)'!$C$2:$C$100,0)+1,0))))),"Н/Д",((INDIRECT(CONCATENATE("'2018-12 (Д)'!U",TEXT(MATCH($C20,'2018-12 (Д)'!$C$2:$C$100,0)+1,0)))-INDIRECT(CONCATENATE("'2018-11 (Д)'!U",TEXT(MATCH($C20,'2018-11 (Д)'!$C$2:$C$100,0)+1,0))))/INDIRECT(CONCATENATE("'2018-11 (Д)'!U",TEXT(MATCH($C20,'2018-11 (Д)'!$C$2:$C$100,0)+1,0))))*100)</f>
        <v>421.29841830552425</v>
      </c>
      <c r="GI20" s="9"/>
      <c r="GJ20" s="9">
        <f ca="1">IF(OR(INDIRECT(CONCATENATE("'2018-03 (Д)'!V",TEXT(MATCH($C20,'2018-03 (Д)'!$C$2:$C$100,0)+1,0)))="Н/Д",INDIRECT(CONCATENATE("'2018-02 (Д)'!V",TEXT(MATCH($C20,'2018-02 (Д)'!$C$2:$C$100,0)+1,0)))="Н/Д",AND(INDIRECT(CONCATENATE("'2018-03 (Д)'!V",TEXT(MATCH($C20,'2018-03 (Д)'!$C$2:$C$100,0)+1,0)))="Н/Д",INDIRECT(CONCATENATE("'2018-02 (Д)'!V",TEXT(MATCH($C20,'2018-02 (Д)'!$C$2:$C$100,0)+1,0))))),"Н/Д",((INDIRECT(CONCATENATE("'2018-03 (Д)'!V",TEXT(MATCH($C20,'2018-03 (Д)'!$C$2:$C$100,0)+1,0)))-INDIRECT(CONCATENATE("'2018-02 (Д)'!V",TEXT(MATCH($C20,'2018-02 (Д)'!$C$2:$C$100,0)+1,0))))/INDIRECT(CONCATENATE("'2018-02 (Д)'!V",TEXT(MATCH($C20,'2018-02 (Д)'!$C$2:$C$100,0)+1,0))))*100)</f>
        <v>25.968527385463048</v>
      </c>
      <c r="GK20" s="9">
        <f ca="1">IF(OR(INDIRECT(CONCATENATE("'2018-04 (Д)'!V",TEXT(MATCH($C20,'2018-04 (Д)'!$C$2:$C$100,0)+1,0)))="Н/Д",INDIRECT(CONCATENATE("'2018-03 (Д)'!V",TEXT(MATCH($C20,'2018-03 (Д)'!$C$2:$C$100,0)+1,0)))="Н/Д",AND(INDIRECT(CONCATENATE("'2018-04 (Д)'!V",TEXT(MATCH($C20,'2018-04 (Д)'!$C$2:$C$100,0)+1,0)))="Н/Д",INDIRECT(CONCATENATE("'2018-03 (Д)'!V",TEXT(MATCH($C20,'2018-03 (Д)'!$C$2:$C$100,0)+1,0))))),"Н/Д",((INDIRECT(CONCATENATE("'2018-04 (Д)'!V",TEXT(MATCH($C20,'2018-04 (Д)'!$C$2:$C$100,0)+1,0)))-INDIRECT(CONCATENATE("'2018-03 (Д)'!V",TEXT(MATCH($C20,'2018-03 (Д)'!$C$2:$C$100,0)+1,0))))/INDIRECT(CONCATENATE("'2018-03 (Д)'!V",TEXT(MATCH($C20,'2018-03 (Д)'!$C$2:$C$100,0)+1,0))))*100)</f>
        <v>-8.3605889056916354</v>
      </c>
      <c r="GL20" s="9">
        <f ca="1">IF(OR(INDIRECT(CONCATENATE("'2018-05 (Д)'!V",TEXT(MATCH($C20,'2018-05 (Д)'!$C$2:$C$100,0)+1,0)))="Н/Д",INDIRECT(CONCATENATE("'2018-04 (Д)'!V",TEXT(MATCH($C20,'2018-04 (Д)'!$C$2:$C$100,0)+1,0)))="Н/Д",AND(INDIRECT(CONCATENATE("'2018-05 (Д)'!V",TEXT(MATCH($C20,'2018-05 (Д)'!$C$2:$C$100,0)+1,0)))="Н/Д",INDIRECT(CONCATENATE("'2018-04 (Д)'!V",TEXT(MATCH($C20,'2018-04 (Д)'!$C$2:$C$100,0)+1,0))))),"Н/Д",((INDIRECT(CONCATENATE("'2018-05 (Д)'!V",TEXT(MATCH($C20,'2018-05 (Д)'!$C$2:$C$100,0)+1,0)))-INDIRECT(CONCATENATE("'2018-04 (Д)'!V",TEXT(MATCH($C20,'2018-04 (Д)'!$C$2:$C$100,0)+1,0))))/INDIRECT(CONCATENATE("'2018-04 (Д)'!V",TEXT(MATCH($C20,'2018-04 (Д)'!$C$2:$C$100,0)+1,0))))*100)</f>
        <v>41.124496660404155</v>
      </c>
      <c r="GM20" s="9">
        <f ca="1">IF(OR(INDIRECT(CONCATENATE("'2018-06 (Д)'!V",TEXT(MATCH($C20,'2018-06 (Д)'!$C$2:$C$100,0)+1,0)))="Н/Д",INDIRECT(CONCATENATE("'2018-05 (Д)'!V",TEXT(MATCH($C20,'2018-05 (Д)'!$C$2:$C$100,0)+1,0)))="Н/Д",AND(INDIRECT(CONCATENATE("'2018-06 (Д)'!V",TEXT(MATCH($C20,'2018-06 (Д)'!$C$2:$C$100,0)+1,0)))="Н/Д",INDIRECT(CONCATENATE("'2018-05 (Д)'!V",TEXT(MATCH($C20,'2018-05 (Д)'!$C$2:$C$100,0)+1,0))))),"Н/Д",((INDIRECT(CONCATENATE("'2018-06 (Д)'!V",TEXT(MATCH($C20,'2018-06 (Д)'!$C$2:$C$100,0)+1,0)))-INDIRECT(CONCATENATE("'2018-05 (Д)'!V",TEXT(MATCH($C20,'2018-05 (Д)'!$C$2:$C$100,0)+1,0))))/INDIRECT(CONCATENATE("'2018-05 (Д)'!V",TEXT(MATCH($C20,'2018-05 (Д)'!$C$2:$C$100,0)+1,0))))*100)</f>
        <v>-24.568023961472178</v>
      </c>
      <c r="GN20" s="9">
        <f ca="1">IF(OR(INDIRECT(CONCATENATE("'2018-07 (Д)'!V",TEXT(MATCH($C20,'2018-07 (Д)'!$C$2:$C$100,0)+1,0)))="Н/Д",INDIRECT(CONCATENATE("'2018-06 (Д)'!V",TEXT(MATCH($C20,'2018-06 (Д)'!$C$2:$C$100,0)+1,0)))="Н/Д",AND(INDIRECT(CONCATENATE("'2018-07 (Д)'!V",TEXT(MATCH($C20,'2018-07 (Д)'!$C$2:$C$100,0)+1,0)))="Н/Д",INDIRECT(CONCATENATE("'2018-06 (Д)'!V",TEXT(MATCH($C20,'2018-06 (Д)'!$C$2:$C$100,0)+1,0))))),"Н/Д",((INDIRECT(CONCATENATE("'2018-07 (Д)'!V",TEXT(MATCH($C20,'2018-07 (Д)'!$C$2:$C$100,0)+1,0)))-INDIRECT(CONCATENATE("'2018-06 (Д)'!V",TEXT(MATCH($C20,'2018-06 (Д)'!$C$2:$C$100,0)+1,0))))/INDIRECT(CONCATENATE("'2018-06 (Д)'!V",TEXT(MATCH($C20,'2018-06 (Д)'!$C$2:$C$100,0)+1,0))))*100)</f>
        <v>12.614870525489488</v>
      </c>
      <c r="GO20" s="9">
        <f ca="1">IF(OR(INDIRECT(CONCATENATE("'2018-08 (Д)'!V",TEXT(MATCH($C20,'2018-08 (Д)'!$C$2:$C$100,0)+1,0)))="Н/Д",INDIRECT(CONCATENATE("'2018-07 (Д)'!V",TEXT(MATCH($C20,'2018-07 (Д)'!$C$2:$C$100,0)+1,0)))="Н/Д",AND(INDIRECT(CONCATENATE("'2018-08 (Д)'!V",TEXT(MATCH($C20,'2018-08 (Д)'!$C$2:$C$100,0)+1,0)))="Н/Д",INDIRECT(CONCATENATE("'2018-07 (Д)'!V",TEXT(MATCH($C20,'2018-07 (Д)'!$C$2:$C$100,0)+1,0))))),"Н/Д",((INDIRECT(CONCATENATE("'2018-08 (Д)'!V",TEXT(MATCH($C20,'2018-08 (Д)'!$C$2:$C$100,0)+1,0)))-INDIRECT(CONCATENATE("'2018-07 (Д)'!V",TEXT(MATCH($C20,'2018-07 (Д)'!$C$2:$C$100,0)+1,0))))/INDIRECT(CONCATENATE("'2018-07 (Д)'!V",TEXT(MATCH($C20,'2018-07 (Д)'!$C$2:$C$100,0)+1,0))))*100)</f>
        <v>10.482603654664931</v>
      </c>
      <c r="GP20" s="9">
        <f ca="1">IF(OR(INDIRECT(CONCATENATE("'2018-09 (Д)'!V",TEXT(MATCH($C20,'2018-09 (Д)'!$C$2:$C$100,0)+1,0)))="Н/Д",INDIRECT(CONCATENATE("'2018-08 (Д)'!V",TEXT(MATCH($C20,'2018-08 (Д)'!$C$2:$C$100,0)+1,0)))="Н/Д",AND(INDIRECT(CONCATENATE("'2018-09 (Д)'!V",TEXT(MATCH($C20,'2018-09 (Д)'!$C$2:$C$100,0)+1,0)))="Н/Д",INDIRECT(CONCATENATE("'2018-08 (Д)'!V",TEXT(MATCH($C20,'2018-08 (Д)'!$C$2:$C$100,0)+1,0))))),"Н/Д",((INDIRECT(CONCATENATE("'2018-09 (Д)'!V",TEXT(MATCH($C20,'2018-09 (Д)'!$C$2:$C$100,0)+1,0)))-INDIRECT(CONCATENATE("'2018-08 (Д)'!V",TEXT(MATCH($C20,'2018-08 (Д)'!$C$2:$C$100,0)+1,0))))/INDIRECT(CONCATENATE("'2018-08 (Д)'!V",TEXT(MATCH($C20,'2018-08 (Д)'!$C$2:$C$100,0)+1,0))))*100)</f>
        <v>3.3365691965475723</v>
      </c>
      <c r="GQ20" s="9">
        <f ca="1">IF(OR(INDIRECT(CONCATENATE("'2018-10 (Д)'!V",TEXT(MATCH($C20,'2018-10 (Д)'!$C$2:$C$100,0)+1,0)))="Н/Д",INDIRECT(CONCATENATE("'2018-09 (Д)'!V",TEXT(MATCH($C20,'2018-09 (Д)'!$C$2:$C$100,0)+1,0)))="Н/Д",AND(INDIRECT(CONCATENATE("'2018-10 (Д)'!V",TEXT(MATCH($C20,'2018-10 (Д)'!$C$2:$C$100,0)+1,0)))="Н/Д",INDIRECT(CONCATENATE("'2018-09 (Д)'!V",TEXT(MATCH($C20,'2018-09 (Д)'!$C$2:$C$100,0)+1,0))))),"Н/Д",((INDIRECT(CONCATENATE("'2018-10 (Д)'!V",TEXT(MATCH($C20,'2018-10 (Д)'!$C$2:$C$100,0)+1,0)))-INDIRECT(CONCATENATE("'2018-09 (Д)'!V",TEXT(MATCH($C20,'2018-09 (Д)'!$C$2:$C$100,0)+1,0))))/INDIRECT(CONCATENATE("'2018-09 (Д)'!V",TEXT(MATCH($C20,'2018-09 (Д)'!$C$2:$C$100,0)+1,0))))*100)</f>
        <v>-2.2558380871550141</v>
      </c>
      <c r="GR20" s="9">
        <f ca="1">IF(OR(INDIRECT(CONCATENATE("'2018-11 (Д)'!V",TEXT(MATCH($C20,'2018-11 (Д)'!$C$2:$C$100,0)+1,0)))="Н/Д",INDIRECT(CONCATENATE("'2018-10 (Д)'!V",TEXT(MATCH($C20,'2018-10 (Д)'!$C$2:$C$100,0)+1,0)))="Н/Д",AND(INDIRECT(CONCATENATE("'2018-11 (Д)'!V",TEXT(MATCH($C20,'2018-11 (Д)'!$C$2:$C$100,0)+1,0)))="Н/Д",INDIRECT(CONCATENATE("'2018-10 (Д)'!V",TEXT(MATCH($C20,'2018-10 (Д)'!$C$2:$C$100,0)+1,0))))),"Н/Д",((INDIRECT(CONCATENATE("'2018-11 (Д)'!V",TEXT(MATCH($C20,'2018-11 (Д)'!$C$2:$C$100,0)+1,0)))-INDIRECT(CONCATENATE("'2018-10 (Д)'!V",TEXT(MATCH($C20,'2018-10 (Д)'!$C$2:$C$100,0)+1,0))))/INDIRECT(CONCATENATE("'2018-10 (Д)'!V",TEXT(MATCH($C20,'2018-10 (Д)'!$C$2:$C$100,0)+1,0))))*100)</f>
        <v>-3.8502052496637704</v>
      </c>
      <c r="GS20" s="9">
        <f ca="1">IF(OR(INDIRECT(CONCATENATE("'2018-12 (Д)'!V",TEXT(MATCH($C20,'2018-12 (Д)'!$C$2:$C$100,0)+1,0)))="Н/Д",INDIRECT(CONCATENATE("'2018-11 (Д)'!V",TEXT(MATCH($C20,'2018-11 (Д)'!$C$2:$C$100,0)+1,0)))="Н/Д",AND(INDIRECT(CONCATENATE("'2018-12 (Д)'!V",TEXT(MATCH($C20,'2018-12 (Д)'!$C$2:$C$100,0)+1,0)))="Н/Д",INDIRECT(CONCATENATE("'2018-11 (Д)'!V",TEXT(MATCH($C20,'2018-11 (Д)'!$C$2:$C$100,0)+1,0))))),"Н/Д",((INDIRECT(CONCATENATE("'2018-12 (Д)'!V",TEXT(MATCH($C20,'2018-12 (Д)'!$C$2:$C$100,0)+1,0)))-INDIRECT(CONCATENATE("'2018-11 (Д)'!V",TEXT(MATCH($C20,'2018-11 (Д)'!$C$2:$C$100,0)+1,0))))/INDIRECT(CONCATENATE("'2018-11 (Д)'!V",TEXT(MATCH($C20,'2018-11 (Д)'!$C$2:$C$100,0)+1,0))))*100)</f>
        <v>6.5129500018626922</v>
      </c>
      <c r="GT20" s="9"/>
      <c r="GU20" s="9">
        <f ca="1">IF(OR(INDIRECT(CONCATENATE("'2018-03 (Д)'!W",TEXT(MATCH($C20,'2018-03 (Д)'!$C$2:$C$100,0)+1,0)))="Н/Д",INDIRECT(CONCATENATE("'2018-02 (Д)'!W",TEXT(MATCH($C20,'2018-02 (Д)'!$C$2:$C$100,0)+1,0)))="Н/Д",AND(INDIRECT(CONCATENATE("'2018-03 (Д)'!W",TEXT(MATCH($C20,'2018-03 (Д)'!$C$2:$C$100,0)+1,0)))="Н/Д",INDIRECT(CONCATENATE("'2018-02 (Д)'!W",TEXT(MATCH($C20,'2018-02 (Д)'!$C$2:$C$100,0)+1,0))))),"Н/Д",((INDIRECT(CONCATENATE("'2018-03 (Д)'!W",TEXT(MATCH($C20,'2018-03 (Д)'!$C$2:$C$100,0)+1,0)))-INDIRECT(CONCATENATE("'2018-02 (Д)'!W",TEXT(MATCH($C20,'2018-02 (Д)'!$C$2:$C$100,0)+1,0))))/INDIRECT(CONCATENATE("'2018-02 (Д)'!W",TEXT(MATCH($C20,'2018-02 (Д)'!$C$2:$C$100,0)+1,0))))*100)</f>
        <v>13.472590540176141</v>
      </c>
      <c r="GV20" s="9">
        <f ca="1">IF(OR(INDIRECT(CONCATENATE("'2018-04 (Д)'!W",TEXT(MATCH($C20,'2018-04 (Д)'!$C$2:$C$100,0)+1,0)))="Н/Д",INDIRECT(CONCATENATE("'2018-03 (Д)'!W",TEXT(MATCH($C20,'2018-03 (Д)'!$C$2:$C$100,0)+1,0)))="Н/Д",AND(INDIRECT(CONCATENATE("'2018-04 (Д)'!W",TEXT(MATCH($C20,'2018-04 (Д)'!$C$2:$C$100,0)+1,0)))="Н/Д",INDIRECT(CONCATENATE("'2018-03 (Д)'!W",TEXT(MATCH($C20,'2018-03 (Д)'!$C$2:$C$100,0)+1,0))))),"Н/Д",((INDIRECT(CONCATENATE("'2018-04 (Д)'!W",TEXT(MATCH($C20,'2018-04 (Д)'!$C$2:$C$100,0)+1,0)))-INDIRECT(CONCATENATE("'2018-03 (Д)'!W",TEXT(MATCH($C20,'2018-03 (Д)'!$C$2:$C$100,0)+1,0))))/INDIRECT(CONCATENATE("'2018-03 (Д)'!W",TEXT(MATCH($C20,'2018-03 (Д)'!$C$2:$C$100,0)+1,0))))*100)</f>
        <v>238.28978189944715</v>
      </c>
      <c r="GW20" s="9">
        <f ca="1">IF(OR(INDIRECT(CONCATENATE("'2018-05 (Д)'!W",TEXT(MATCH($C20,'2018-05 (Д)'!$C$2:$C$100,0)+1,0)))="Н/Д",INDIRECT(CONCATENATE("'2018-04 (Д)'!W",TEXT(MATCH($C20,'2018-04 (Д)'!$C$2:$C$100,0)+1,0)))="Н/Д",AND(INDIRECT(CONCATENATE("'2018-05 (Д)'!W",TEXT(MATCH($C20,'2018-05 (Д)'!$C$2:$C$100,0)+1,0)))="Н/Д",INDIRECT(CONCATENATE("'2018-04 (Д)'!W",TEXT(MATCH($C20,'2018-04 (Д)'!$C$2:$C$100,0)+1,0))))),"Н/Д",((INDIRECT(CONCATENATE("'2018-05 (Д)'!W",TEXT(MATCH($C20,'2018-05 (Д)'!$C$2:$C$100,0)+1,0)))-INDIRECT(CONCATENATE("'2018-04 (Д)'!W",TEXT(MATCH($C20,'2018-04 (Д)'!$C$2:$C$100,0)+1,0))))/INDIRECT(CONCATENATE("'2018-04 (Д)'!W",TEXT(MATCH($C20,'2018-04 (Д)'!$C$2:$C$100,0)+1,0))))*100)</f>
        <v>-53.629521572794928</v>
      </c>
      <c r="GX20" s="9">
        <f ca="1">IF(OR(INDIRECT(CONCATENATE("'2018-06 (Д)'!W",TEXT(MATCH($C20,'2018-06 (Д)'!$C$2:$C$100,0)+1,0)))="Н/Д",INDIRECT(CONCATENATE("'2018-05 (Д)'!W",TEXT(MATCH($C20,'2018-05 (Д)'!$C$2:$C$100,0)+1,0)))="Н/Д",AND(INDIRECT(CONCATENATE("'2018-06 (Д)'!W",TEXT(MATCH($C20,'2018-06 (Д)'!$C$2:$C$100,0)+1,0)))="Н/Д",INDIRECT(CONCATENATE("'2018-05 (Д)'!W",TEXT(MATCH($C20,'2018-05 (Д)'!$C$2:$C$100,0)+1,0))))),"Н/Д",((INDIRECT(CONCATENATE("'2018-06 (Д)'!W",TEXT(MATCH($C20,'2018-06 (Д)'!$C$2:$C$100,0)+1,0)))-INDIRECT(CONCATENATE("'2018-05 (Д)'!W",TEXT(MATCH($C20,'2018-05 (Д)'!$C$2:$C$100,0)+1,0))))/INDIRECT(CONCATENATE("'2018-05 (Д)'!W",TEXT(MATCH($C20,'2018-05 (Д)'!$C$2:$C$100,0)+1,0))))*100)</f>
        <v>-4.9490150402111581</v>
      </c>
      <c r="GY20" s="9">
        <f ca="1">IF(OR(INDIRECT(CONCATENATE("'2018-07 (Д)'!W",TEXT(MATCH($C20,'2018-07 (Д)'!$C$2:$C$100,0)+1,0)))="Н/Д",INDIRECT(CONCATENATE("'2018-06 (Д)'!W",TEXT(MATCH($C20,'2018-06 (Д)'!$C$2:$C$100,0)+1,0)))="Н/Д",AND(INDIRECT(CONCATENATE("'2018-07 (Д)'!W",TEXT(MATCH($C20,'2018-07 (Д)'!$C$2:$C$100,0)+1,0)))="Н/Д",INDIRECT(CONCATENATE("'2018-06 (Д)'!W",TEXT(MATCH($C20,'2018-06 (Д)'!$C$2:$C$100,0)+1,0))))),"Н/Д",((INDIRECT(CONCATENATE("'2018-07 (Д)'!W",TEXT(MATCH($C20,'2018-07 (Д)'!$C$2:$C$100,0)+1,0)))-INDIRECT(CONCATENATE("'2018-06 (Д)'!W",TEXT(MATCH($C20,'2018-06 (Д)'!$C$2:$C$100,0)+1,0))))/INDIRECT(CONCATENATE("'2018-06 (Д)'!W",TEXT(MATCH($C20,'2018-06 (Д)'!$C$2:$C$100,0)+1,0))))*100)</f>
        <v>-18.967775239685587</v>
      </c>
      <c r="GZ20" s="9">
        <f ca="1">IF(OR(INDIRECT(CONCATENATE("'2018-08 (Д)'!W",TEXT(MATCH($C20,'2018-08 (Д)'!$C$2:$C$100,0)+1,0)))="Н/Д",INDIRECT(CONCATENATE("'2018-07 (Д)'!W",TEXT(MATCH($C20,'2018-07 (Д)'!$C$2:$C$100,0)+1,0)))="Н/Д",AND(INDIRECT(CONCATENATE("'2018-08 (Д)'!W",TEXT(MATCH($C20,'2018-08 (Д)'!$C$2:$C$100,0)+1,0)))="Н/Д",INDIRECT(CONCATENATE("'2018-07 (Д)'!W",TEXT(MATCH($C20,'2018-07 (Д)'!$C$2:$C$100,0)+1,0))))),"Н/Д",((INDIRECT(CONCATENATE("'2018-08 (Д)'!W",TEXT(MATCH($C20,'2018-08 (Д)'!$C$2:$C$100,0)+1,0)))-INDIRECT(CONCATENATE("'2018-07 (Д)'!W",TEXT(MATCH($C20,'2018-07 (Д)'!$C$2:$C$100,0)+1,0))))/INDIRECT(CONCATENATE("'2018-07 (Д)'!W",TEXT(MATCH($C20,'2018-07 (Д)'!$C$2:$C$100,0)+1,0))))*100)</f>
        <v>42.923313479371963</v>
      </c>
      <c r="HA20" s="9">
        <f ca="1">IF(OR(INDIRECT(CONCATENATE("'2018-09 (Д)'!W",TEXT(MATCH($C20,'2018-09 (Д)'!$C$2:$C$100,0)+1,0)))="Н/Д",INDIRECT(CONCATENATE("'2018-08 (Д)'!W",TEXT(MATCH($C20,'2018-08 (Д)'!$C$2:$C$100,0)+1,0)))="Н/Д",AND(INDIRECT(CONCATENATE("'2018-09 (Д)'!W",TEXT(MATCH($C20,'2018-09 (Д)'!$C$2:$C$100,0)+1,0)))="Н/Д",INDIRECT(CONCATENATE("'2018-08 (Д)'!W",TEXT(MATCH($C20,'2018-08 (Д)'!$C$2:$C$100,0)+1,0))))),"Н/Д",((INDIRECT(CONCATENATE("'2018-09 (Д)'!W",TEXT(MATCH($C20,'2018-09 (Д)'!$C$2:$C$100,0)+1,0)))-INDIRECT(CONCATENATE("'2018-08 (Д)'!W",TEXT(MATCH($C20,'2018-08 (Д)'!$C$2:$C$100,0)+1,0))))/INDIRECT(CONCATENATE("'2018-08 (Д)'!W",TEXT(MATCH($C20,'2018-08 (Д)'!$C$2:$C$100,0)+1,0))))*100)</f>
        <v>10.546302081444365</v>
      </c>
      <c r="HB20" s="9">
        <f ca="1">IF(OR(INDIRECT(CONCATENATE("'2018-10 (Д)'!W",TEXT(MATCH($C20,'2018-10 (Д)'!$C$2:$C$100,0)+1,0)))="Н/Д",INDIRECT(CONCATENATE("'2018-09 (Д)'!W",TEXT(MATCH($C20,'2018-09 (Д)'!$C$2:$C$100,0)+1,0)))="Н/Д",AND(INDIRECT(CONCATENATE("'2018-10 (Д)'!W",TEXT(MATCH($C20,'2018-10 (Д)'!$C$2:$C$100,0)+1,0)))="Н/Д",INDIRECT(CONCATENATE("'2018-09 (Д)'!W",TEXT(MATCH($C20,'2018-09 (Д)'!$C$2:$C$100,0)+1,0))))),"Н/Д",((INDIRECT(CONCATENATE("'2018-10 (Д)'!W",TEXT(MATCH($C20,'2018-10 (Д)'!$C$2:$C$100,0)+1,0)))-INDIRECT(CONCATENATE("'2018-09 (Д)'!W",TEXT(MATCH($C20,'2018-09 (Д)'!$C$2:$C$100,0)+1,0))))/INDIRECT(CONCATENATE("'2018-09 (Д)'!W",TEXT(MATCH($C20,'2018-09 (Д)'!$C$2:$C$100,0)+1,0))))*100)</f>
        <v>-27.925202681942434</v>
      </c>
      <c r="HC20" s="9">
        <f ca="1">IF(OR(INDIRECT(CONCATENATE("'2018-11 (Д)'!W",TEXT(MATCH($C20,'2018-11 (Д)'!$C$2:$C$100,0)+1,0)))="Н/Д",INDIRECT(CONCATENATE("'2018-10 (Д)'!W",TEXT(MATCH($C20,'2018-10 (Д)'!$C$2:$C$100,0)+1,0)))="Н/Д",AND(INDIRECT(CONCATENATE("'2018-11 (Д)'!W",TEXT(MATCH($C20,'2018-11 (Д)'!$C$2:$C$100,0)+1,0)))="Н/Д",INDIRECT(CONCATENATE("'2018-10 (Д)'!W",TEXT(MATCH($C20,'2018-10 (Д)'!$C$2:$C$100,0)+1,0))))),"Н/Д",((INDIRECT(CONCATENATE("'2018-11 (Д)'!W",TEXT(MATCH($C20,'2018-11 (Д)'!$C$2:$C$100,0)+1,0)))-INDIRECT(CONCATENATE("'2018-10 (Д)'!W",TEXT(MATCH($C20,'2018-10 (Д)'!$C$2:$C$100,0)+1,0))))/INDIRECT(CONCATENATE("'2018-10 (Д)'!W",TEXT(MATCH($C20,'2018-10 (Д)'!$C$2:$C$100,0)+1,0))))*100)</f>
        <v>48.489404951365529</v>
      </c>
      <c r="HD20" s="9">
        <f ca="1">IF(OR(INDIRECT(CONCATENATE("'2018-12 (Д)'!W",TEXT(MATCH($C20,'2018-12 (Д)'!$C$2:$C$100,0)+1,0)))="Н/Д",INDIRECT(CONCATENATE("'2018-11 (Д)'!W",TEXT(MATCH($C20,'2018-11 (Д)'!$C$2:$C$100,0)+1,0)))="Н/Д",AND(INDIRECT(CONCATENATE("'2018-12 (Д)'!W",TEXT(MATCH($C20,'2018-12 (Д)'!$C$2:$C$100,0)+1,0)))="Н/Д",INDIRECT(CONCATENATE("'2018-11 (Д)'!W",TEXT(MATCH($C20,'2018-11 (Д)'!$C$2:$C$100,0)+1,0))))),"Н/Д",((INDIRECT(CONCATENATE("'2018-12 (Д)'!W",TEXT(MATCH($C20,'2018-12 (Д)'!$C$2:$C$100,0)+1,0)))-INDIRECT(CONCATENATE("'2018-11 (Д)'!W",TEXT(MATCH($C20,'2018-11 (Д)'!$C$2:$C$100,0)+1,0))))/INDIRECT(CONCATENATE("'2018-11 (Д)'!W",TEXT(MATCH($C20,'2018-11 (Д)'!$C$2:$C$100,0)+1,0))))*100)</f>
        <v>-29.508850493803273</v>
      </c>
    </row>
    <row r="21" spans="1:212" x14ac:dyDescent="0.25">
      <c r="A21" s="2" t="s">
        <v>34</v>
      </c>
      <c r="B21" s="2" t="s">
        <v>41</v>
      </c>
      <c r="C21" s="15">
        <v>88000000</v>
      </c>
      <c r="D21" s="9"/>
      <c r="E21" s="9">
        <f ca="1">IF(OR(INDIRECT(CONCATENATE("'2018-03 (Д)'!E",TEXT(MATCH($C21,'2018-03 (Д)'!$C$2:$C$100,0)+1,0)))="Н/Д",INDIRECT(CONCATENATE("'2018-02 (Д)'!E",TEXT(MATCH($C21,'2018-02 (Д)'!$C$2:$C$100,0)+1,0)))="Н/Д",AND(INDIRECT(CONCATENATE("'2018-03 (Д)'!E",TEXT(MATCH($C21,'2018-03 (Д)'!$C$2:$C$100,0)+1,0)))="Н/Д",INDIRECT(CONCATENATE("'2018-02 (Д)'!E",TEXT(MATCH($C21,'2018-02 (Д)'!$C$2:$C$100,0)+1,0))))),"Н/Д",((INDIRECT(CONCATENATE("'2018-03 (Д)'!E",TEXT(MATCH($C21,'2018-03 (Д)'!$C$2:$C$100,0)+1,0)))-INDIRECT(CONCATENATE("'2018-02 (Д)'!E",TEXT(MATCH($C21,'2018-02 (Д)'!$C$2:$C$100,0)+1,0))))/INDIRECT(CONCATENATE("'2018-02 (Д)'!E",TEXT(MATCH($C21,'2018-02 (Д)'!$C$2:$C$100,0)+1,0))))*100)</f>
        <v>27.245766539223865</v>
      </c>
      <c r="F21" s="9">
        <f ca="1">IF(OR(INDIRECT(CONCATENATE("'2018-04 (Д)'!E",TEXT(MATCH($C21,'2018-04 (Д)'!$C$2:$C$100,0)+1,0)))="Н/Д",INDIRECT(CONCATENATE("'2018-03 (Д)'!E",TEXT(MATCH($C21,'2018-03 (Д)'!$C$2:$C$100,0)+1,0)))="Н/Д",AND(INDIRECT(CONCATENATE("'2018-04 (Д)'!E",TEXT(MATCH($C21,'2018-04 (Д)'!$C$2:$C$100,0)+1,0)))="Н/Д",INDIRECT(CONCATENATE("'2018-03 (Д)'!E",TEXT(MATCH($C21,'2018-03 (Д)'!$C$2:$C$100,0)+1,0))))),"Н/Д",((INDIRECT(CONCATENATE("'2018-04 (Д)'!E",TEXT(MATCH($C21,'2018-04 (Д)'!$C$2:$C$100,0)+1,0)))-INDIRECT(CONCATENATE("'2018-03 (Д)'!E",TEXT(MATCH($C21,'2018-03 (Д)'!$C$2:$C$100,0)+1,0))))/INDIRECT(CONCATENATE("'2018-03 (Д)'!E",TEXT(MATCH($C21,'2018-03 (Д)'!$C$2:$C$100,0)+1,0))))*100)</f>
        <v>33.65686663694779</v>
      </c>
      <c r="G21" s="9">
        <f ca="1">IF(OR(INDIRECT(CONCATENATE("'2018-05 (Д)'!E",TEXT(MATCH($C21,'2018-05 (Д)'!$C$2:$C$100,0)+1,0)))="Н/Д",INDIRECT(CONCATENATE("'2018-04 (Д)'!E",TEXT(MATCH($C21,'2018-04 (Д)'!$C$2:$C$100,0)+1,0)))="Н/Д",AND(INDIRECT(CONCATENATE("'2018-05 (Д)'!E",TEXT(MATCH($C21,'2018-05 (Д)'!$C$2:$C$100,0)+1,0)))="Н/Д",INDIRECT(CONCATENATE("'2018-04 (Д)'!E",TEXT(MATCH($C21,'2018-04 (Д)'!$C$2:$C$100,0)+1,0))))),"Н/Д",((INDIRECT(CONCATENATE("'2018-05 (Д)'!E",TEXT(MATCH($C21,'2018-05 (Д)'!$C$2:$C$100,0)+1,0)))-INDIRECT(CONCATENATE("'2018-04 (Д)'!E",TEXT(MATCH($C21,'2018-04 (Д)'!$C$2:$C$100,0)+1,0))))/INDIRECT(CONCATENATE("'2018-04 (Д)'!E",TEXT(MATCH($C21,'2018-04 (Д)'!$C$2:$C$100,0)+1,0))))*100)</f>
        <v>6.3786223328298712</v>
      </c>
      <c r="H21" s="9">
        <f ca="1">IF(OR(INDIRECT(CONCATENATE("'2018-06 (Д)'!E",TEXT(MATCH($C21,'2018-06 (Д)'!$C$2:$C$100,0)+1,0)))="Н/Д",INDIRECT(CONCATENATE("'2018-05 (Д)'!E",TEXT(MATCH($C21,'2018-05 (Д)'!$C$2:$C$100,0)+1,0)))="Н/Д",AND(INDIRECT(CONCATENATE("'2018-06 (Д)'!E",TEXT(MATCH($C21,'2018-06 (Д)'!$C$2:$C$100,0)+1,0)))="Н/Д",INDIRECT(CONCATENATE("'2018-05 (Д)'!E",TEXT(MATCH($C21,'2018-05 (Д)'!$C$2:$C$100,0)+1,0))))),"Н/Д",((INDIRECT(CONCATENATE("'2018-06 (Д)'!E",TEXT(MATCH($C21,'2018-06 (Д)'!$C$2:$C$100,0)+1,0)))-INDIRECT(CONCATENATE("'2018-05 (Д)'!E",TEXT(MATCH($C21,'2018-05 (Д)'!$C$2:$C$100,0)+1,0))))/INDIRECT(CONCATENATE("'2018-05 (Д)'!E",TEXT(MATCH($C21,'2018-05 (Д)'!$C$2:$C$100,0)+1,0))))*100)</f>
        <v>-9.2126896077490894</v>
      </c>
      <c r="I21" s="9">
        <f ca="1">IF(OR(INDIRECT(CONCATENATE("'2018-07 (Д)'!E",TEXT(MATCH($C21,'2018-07 (Д)'!$C$2:$C$100,0)+1,0)))="Н/Д",INDIRECT(CONCATENATE("'2018-06 (Д)'!E",TEXT(MATCH($C21,'2018-06 (Д)'!$C$2:$C$100,0)+1,0)))="Н/Д",AND(INDIRECT(CONCATENATE("'2018-07 (Д)'!E",TEXT(MATCH($C21,'2018-07 (Д)'!$C$2:$C$100,0)+1,0)))="Н/Д",INDIRECT(CONCATENATE("'2018-06 (Д)'!E",TEXT(MATCH($C21,'2018-06 (Д)'!$C$2:$C$100,0)+1,0))))),"Н/Д",((INDIRECT(CONCATENATE("'2018-07 (Д)'!E",TEXT(MATCH($C21,'2018-07 (Д)'!$C$2:$C$100,0)+1,0)))-INDIRECT(CONCATENATE("'2018-06 (Д)'!E",TEXT(MATCH($C21,'2018-06 (Д)'!$C$2:$C$100,0)+1,0))))/INDIRECT(CONCATENATE("'2018-06 (Д)'!E",TEXT(MATCH($C21,'2018-06 (Д)'!$C$2:$C$100,0)+1,0))))*100)</f>
        <v>-20.30787164717001</v>
      </c>
      <c r="J21" s="9">
        <f ca="1">IF(OR(INDIRECT(CONCATENATE("'2018-08 (Д)'!E",TEXT(MATCH($C21,'2018-08 (Д)'!$C$2:$C$100,0)+1,0)))="Н/Д",INDIRECT(CONCATENATE("'2018-07 (Д)'!E",TEXT(MATCH($C21,'2018-07 (Д)'!$C$2:$C$100,0)+1,0)))="Н/Д",AND(INDIRECT(CONCATENATE("'2018-08 (Д)'!E",TEXT(MATCH($C21,'2018-08 (Д)'!$C$2:$C$100,0)+1,0)))="Н/Д",INDIRECT(CONCATENATE("'2018-07 (Д)'!E",TEXT(MATCH($C21,'2018-07 (Д)'!$C$2:$C$100,0)+1,0))))),"Н/Д",((INDIRECT(CONCATENATE("'2018-08 (Д)'!E",TEXT(MATCH($C21,'2018-08 (Д)'!$C$2:$C$100,0)+1,0)))-INDIRECT(CONCATENATE("'2018-07 (Д)'!E",TEXT(MATCH($C21,'2018-07 (Д)'!$C$2:$C$100,0)+1,0))))/INDIRECT(CONCATENATE("'2018-07 (Д)'!E",TEXT(MATCH($C21,'2018-07 (Д)'!$C$2:$C$100,0)+1,0))))*100)</f>
        <v>22.710091720661634</v>
      </c>
      <c r="K21" s="9">
        <f ca="1">IF(OR(INDIRECT(CONCATENATE("'2018-09 (Д)'!E",TEXT(MATCH($C21,'2018-09 (Д)'!$C$2:$C$100,0)+1,0)))="Н/Д",INDIRECT(CONCATENATE("'2018-08 (Д)'!E",TEXT(MATCH($C21,'2018-08 (Д)'!$C$2:$C$100,0)+1,0)))="Н/Д",AND(INDIRECT(CONCATENATE("'2018-09 (Д)'!E",TEXT(MATCH($C21,'2018-09 (Д)'!$C$2:$C$100,0)+1,0)))="Н/Д",INDIRECT(CONCATENATE("'2018-08 (Д)'!E",TEXT(MATCH($C21,'2018-08 (Д)'!$C$2:$C$100,0)+1,0))))),"Н/Д",((INDIRECT(CONCATENATE("'2018-09 (Д)'!E",TEXT(MATCH($C21,'2018-09 (Д)'!$C$2:$C$100,0)+1,0)))-INDIRECT(CONCATENATE("'2018-08 (Д)'!E",TEXT(MATCH($C21,'2018-08 (Д)'!$C$2:$C$100,0)+1,0))))/INDIRECT(CONCATENATE("'2018-08 (Д)'!E",TEXT(MATCH($C21,'2018-08 (Д)'!$C$2:$C$100,0)+1,0))))*100)</f>
        <v>-10.279950950500066</v>
      </c>
      <c r="L21" s="9">
        <f ca="1">IF(OR(INDIRECT(CONCATENATE("'2018-10 (Д)'!E",TEXT(MATCH($C21,'2018-10 (Д)'!$C$2:$C$100,0)+1,0)))="Н/Д",INDIRECT(CONCATENATE("'2018-09 (Д)'!E",TEXT(MATCH($C21,'2018-09 (Д)'!$C$2:$C$100,0)+1,0)))="Н/Д",AND(INDIRECT(CONCATENATE("'2018-10 (Д)'!E",TEXT(MATCH($C21,'2018-10 (Д)'!$C$2:$C$100,0)+1,0)))="Н/Д",INDIRECT(CONCATENATE("'2018-09 (Д)'!E",TEXT(MATCH($C21,'2018-09 (Д)'!$C$2:$C$100,0)+1,0))))),"Н/Д",((INDIRECT(CONCATENATE("'2018-10 (Д)'!E",TEXT(MATCH($C21,'2018-10 (Д)'!$C$2:$C$100,0)+1,0)))-INDIRECT(CONCATENATE("'2018-09 (Д)'!E",TEXT(MATCH($C21,'2018-09 (Д)'!$C$2:$C$100,0)+1,0))))/INDIRECT(CONCATENATE("'2018-09 (Д)'!E",TEXT(MATCH($C21,'2018-09 (Д)'!$C$2:$C$100,0)+1,0))))*100)</f>
        <v>-6.9177475718749548</v>
      </c>
      <c r="M21" s="9">
        <f ca="1">IF(OR(INDIRECT(CONCATENATE("'2018-11 (Д)'!E",TEXT(MATCH($C21,'2018-11 (Д)'!$C$2:$C$100,0)+1,0)))="Н/Д",INDIRECT(CONCATENATE("'2018-10 (Д)'!E",TEXT(MATCH($C21,'2018-10 (Д)'!$C$2:$C$100,0)+1,0)))="Н/Д",AND(INDIRECT(CONCATENATE("'2018-11 (Д)'!E",TEXT(MATCH($C21,'2018-11 (Д)'!$C$2:$C$100,0)+1,0)))="Н/Д",INDIRECT(CONCATENATE("'2018-10 (Д)'!E",TEXT(MATCH($C21,'2018-10 (Д)'!$C$2:$C$100,0)+1,0))))),"Н/Д",((INDIRECT(CONCATENATE("'2018-11 (Д)'!E",TEXT(MATCH($C21,'2018-11 (Д)'!$C$2:$C$100,0)+1,0)))-INDIRECT(CONCATENATE("'2018-10 (Д)'!E",TEXT(MATCH($C21,'2018-10 (Д)'!$C$2:$C$100,0)+1,0))))/INDIRECT(CONCATENATE("'2018-10 (Д)'!E",TEXT(MATCH($C21,'2018-10 (Д)'!$C$2:$C$100,0)+1,0))))*100)</f>
        <v>30.136119285415585</v>
      </c>
      <c r="N21" s="9">
        <f ca="1">IF(OR(INDIRECT(CONCATENATE("'2018-12 (Д)'!E",TEXT(MATCH($C21,'2018-12 (Д)'!$C$2:$C$100,0)+1,0)))="Н/Д",INDIRECT(CONCATENATE("'2018-11 (Д)'!E",TEXT(MATCH($C21,'2018-11 (Д)'!$C$2:$C$100,0)+1,0)))="Н/Д",AND(INDIRECT(CONCATENATE("'2018-12 (Д)'!E",TEXT(MATCH($C21,'2018-12 (Д)'!$C$2:$C$100,0)+1,0)))="Н/Д",INDIRECT(CONCATENATE("'2018-11 (Д)'!E",TEXT(MATCH($C21,'2018-11 (Д)'!$C$2:$C$100,0)+1,0))))),"Н/Д",((INDIRECT(CONCATENATE("'2018-12 (Д)'!E",TEXT(MATCH($C21,'2018-12 (Д)'!$C$2:$C$100,0)+1,0)))-INDIRECT(CONCATENATE("'2018-11 (Д)'!E",TEXT(MATCH($C21,'2018-11 (Д)'!$C$2:$C$100,0)+1,0))))/INDIRECT(CONCATENATE("'2018-11 (Д)'!E",TEXT(MATCH($C21,'2018-11 (Д)'!$C$2:$C$100,0)+1,0))))*100)</f>
        <v>2.2269876804717477</v>
      </c>
      <c r="O21" s="9"/>
      <c r="P21" s="9">
        <f ca="1">IF(OR(INDIRECT(CONCATENATE("'2018-03 (Д)'!F",TEXT(MATCH($C21,'2018-03 (Д)'!$C$2:$C$100,0)+1,0)))="Н/Д",INDIRECT(CONCATENATE("'2018-02 (Д)'!F",TEXT(MATCH($C21,'2018-02 (Д)'!$C$2:$C$100,0)+1,0)))="Н/Д",AND(INDIRECT(CONCATENATE("'2018-03 (Д)'!F",TEXT(MATCH($C21,'2018-03 (Д)'!$C$2:$C$100,0)+1,0)))="Н/Д",INDIRECT(CONCATENATE("'2018-02 (Д)'!F",TEXT(MATCH($C21,'2018-02 (Д)'!$C$2:$C$100,0)+1,0))))),"Н/Д",((INDIRECT(CONCATENATE("'2018-03 (Д)'!F",TEXT(MATCH($C21,'2018-03 (Д)'!$C$2:$C$100,0)+1,0)))-INDIRECT(CONCATENATE("'2018-02 (Д)'!F",TEXT(MATCH($C21,'2018-02 (Д)'!$C$2:$C$100,0)+1,0))))/INDIRECT(CONCATENATE("'2018-02 (Д)'!F",TEXT(MATCH($C21,'2018-02 (Д)'!$C$2:$C$100,0)+1,0))))*100)</f>
        <v>2.5165576016188509</v>
      </c>
      <c r="Q21" s="9">
        <f ca="1">IF(OR(INDIRECT(CONCATENATE("'2018-04 (Д)'!F",TEXT(MATCH($C21,'2018-04 (Д)'!$C$2:$C$100,0)+1,0)))="Н/Д",INDIRECT(CONCATENATE("'2018-03 (Д)'!F",TEXT(MATCH($C21,'2018-03 (Д)'!$C$2:$C$100,0)+1,0)))="Н/Д",AND(INDIRECT(CONCATENATE("'2018-04 (Д)'!F",TEXT(MATCH($C21,'2018-04 (Д)'!$C$2:$C$100,0)+1,0)))="Н/Д",INDIRECT(CONCATENATE("'2018-03 (Д)'!F",TEXT(MATCH($C21,'2018-03 (Д)'!$C$2:$C$100,0)+1,0))))),"Н/Д",((INDIRECT(CONCATENATE("'2018-04 (Д)'!F",TEXT(MATCH($C21,'2018-04 (Д)'!$C$2:$C$100,0)+1,0)))-INDIRECT(CONCATENATE("'2018-03 (Д)'!F",TEXT(MATCH($C21,'2018-03 (Д)'!$C$2:$C$100,0)+1,0))))/INDIRECT(CONCATENATE("'2018-03 (Д)'!F",TEXT(MATCH($C21,'2018-03 (Д)'!$C$2:$C$100,0)+1,0))))*100)</f>
        <v>77.010076492781891</v>
      </c>
      <c r="R21" s="9">
        <f ca="1">IF(OR(INDIRECT(CONCATENATE("'2018-05 (Д)'!F",TEXT(MATCH($C21,'2018-05 (Д)'!$C$2:$C$100,0)+1,0)))="Н/Д",INDIRECT(CONCATENATE("'2018-04 (Д)'!F",TEXT(MATCH($C21,'2018-04 (Д)'!$C$2:$C$100,0)+1,0)))="Н/Д",AND(INDIRECT(CONCATENATE("'2018-05 (Д)'!F",TEXT(MATCH($C21,'2018-05 (Д)'!$C$2:$C$100,0)+1,0)))="Н/Д",INDIRECT(CONCATENATE("'2018-04 (Д)'!F",TEXT(MATCH($C21,'2018-04 (Д)'!$C$2:$C$100,0)+1,0))))),"Н/Д",((INDIRECT(CONCATENATE("'2018-05 (Д)'!F",TEXT(MATCH($C21,'2018-05 (Д)'!$C$2:$C$100,0)+1,0)))-INDIRECT(CONCATENATE("'2018-04 (Д)'!F",TEXT(MATCH($C21,'2018-04 (Д)'!$C$2:$C$100,0)+1,0))))/INDIRECT(CONCATENATE("'2018-04 (Д)'!F",TEXT(MATCH($C21,'2018-04 (Д)'!$C$2:$C$100,0)+1,0))))*100)</f>
        <v>-0.63869880868610185</v>
      </c>
      <c r="S21" s="9">
        <f ca="1">IF(OR(INDIRECT(CONCATENATE("'2018-06 (Д)'!F",TEXT(MATCH($C21,'2018-06 (Д)'!$C$2:$C$100,0)+1,0)))="Н/Д",INDIRECT(CONCATENATE("'2018-05 (Д)'!F",TEXT(MATCH($C21,'2018-05 (Д)'!$C$2:$C$100,0)+1,0)))="Н/Д",AND(INDIRECT(CONCATENATE("'2018-06 (Д)'!F",TEXT(MATCH($C21,'2018-06 (Д)'!$C$2:$C$100,0)+1,0)))="Н/Д",INDIRECT(CONCATENATE("'2018-05 (Д)'!F",TEXT(MATCH($C21,'2018-05 (Д)'!$C$2:$C$100,0)+1,0))))),"Н/Д",((INDIRECT(CONCATENATE("'2018-06 (Д)'!F",TEXT(MATCH($C21,'2018-06 (Д)'!$C$2:$C$100,0)+1,0)))-INDIRECT(CONCATENATE("'2018-05 (Д)'!F",TEXT(MATCH($C21,'2018-05 (Д)'!$C$2:$C$100,0)+1,0))))/INDIRECT(CONCATENATE("'2018-05 (Д)'!F",TEXT(MATCH($C21,'2018-05 (Д)'!$C$2:$C$100,0)+1,0))))*100)</f>
        <v>-7.7320382786776483</v>
      </c>
      <c r="T21" s="9">
        <f ca="1">IF(OR(INDIRECT(CONCATENATE("'2018-07 (Д)'!F",TEXT(MATCH($C21,'2018-07 (Д)'!$C$2:$C$100,0)+1,0)))="Н/Д",INDIRECT(CONCATENATE("'2018-06 (Д)'!F",TEXT(MATCH($C21,'2018-06 (Д)'!$C$2:$C$100,0)+1,0)))="Н/Д",AND(INDIRECT(CONCATENATE("'2018-07 (Д)'!F",TEXT(MATCH($C21,'2018-07 (Д)'!$C$2:$C$100,0)+1,0)))="Н/Д",INDIRECT(CONCATENATE("'2018-06 (Д)'!F",TEXT(MATCH($C21,'2018-06 (Д)'!$C$2:$C$100,0)+1,0))))),"Н/Д",((INDIRECT(CONCATENATE("'2018-07 (Д)'!F",TEXT(MATCH($C21,'2018-07 (Д)'!$C$2:$C$100,0)+1,0)))-INDIRECT(CONCATENATE("'2018-06 (Д)'!F",TEXT(MATCH($C21,'2018-06 (Д)'!$C$2:$C$100,0)+1,0))))/INDIRECT(CONCATENATE("'2018-06 (Д)'!F",TEXT(MATCH($C21,'2018-06 (Д)'!$C$2:$C$100,0)+1,0))))*100)</f>
        <v>-30.599687515801172</v>
      </c>
      <c r="U21" s="9">
        <f ca="1">IF(OR(INDIRECT(CONCATENATE("'2018-08 (Д)'!F",TEXT(MATCH($C21,'2018-08 (Д)'!$C$2:$C$100,0)+1,0)))="Н/Д",INDIRECT(CONCATENATE("'2018-07 (Д)'!F",TEXT(MATCH($C21,'2018-07 (Д)'!$C$2:$C$100,0)+1,0)))="Н/Д",AND(INDIRECT(CONCATENATE("'2018-08 (Д)'!F",TEXT(MATCH($C21,'2018-08 (Д)'!$C$2:$C$100,0)+1,0)))="Н/Д",INDIRECT(CONCATENATE("'2018-07 (Д)'!F",TEXT(MATCH($C21,'2018-07 (Д)'!$C$2:$C$100,0)+1,0))))),"Н/Д",((INDIRECT(CONCATENATE("'2018-08 (Д)'!F",TEXT(MATCH($C21,'2018-08 (Д)'!$C$2:$C$100,0)+1,0)))-INDIRECT(CONCATENATE("'2018-07 (Д)'!F",TEXT(MATCH($C21,'2018-07 (Д)'!$C$2:$C$100,0)+1,0))))/INDIRECT(CONCATENATE("'2018-07 (Д)'!F",TEXT(MATCH($C21,'2018-07 (Д)'!$C$2:$C$100,0)+1,0))))*100)</f>
        <v>52.674690477454021</v>
      </c>
      <c r="V21" s="9">
        <f ca="1">IF(OR(INDIRECT(CONCATENATE("'2018-09 (Д)'!F",TEXT(MATCH($C21,'2018-09 (Д)'!$C$2:$C$100,0)+1,0)))="Н/Д",INDIRECT(CONCATENATE("'2018-08 (Д)'!F",TEXT(MATCH($C21,'2018-08 (Д)'!$C$2:$C$100,0)+1,0)))="Н/Д",AND(INDIRECT(CONCATENATE("'2018-09 (Д)'!F",TEXT(MATCH($C21,'2018-09 (Д)'!$C$2:$C$100,0)+1,0)))="Н/Д",INDIRECT(CONCATENATE("'2018-08 (Д)'!F",TEXT(MATCH($C21,'2018-08 (Д)'!$C$2:$C$100,0)+1,0))))),"Н/Д",((INDIRECT(CONCATENATE("'2018-09 (Д)'!F",TEXT(MATCH($C21,'2018-09 (Д)'!$C$2:$C$100,0)+1,0)))-INDIRECT(CONCATENATE("'2018-08 (Д)'!F",TEXT(MATCH($C21,'2018-08 (Д)'!$C$2:$C$100,0)+1,0))))/INDIRECT(CONCATENATE("'2018-08 (Д)'!F",TEXT(MATCH($C21,'2018-08 (Д)'!$C$2:$C$100,0)+1,0))))*100)</f>
        <v>-17.014097790147524</v>
      </c>
      <c r="W21" s="9">
        <f ca="1">IF(OR(INDIRECT(CONCATENATE("'2018-10 (Д)'!F",TEXT(MATCH($C21,'2018-10 (Д)'!$C$2:$C$100,0)+1,0)))="Н/Д",INDIRECT(CONCATENATE("'2018-09 (Д)'!F",TEXT(MATCH($C21,'2018-09 (Д)'!$C$2:$C$100,0)+1,0)))="Н/Д",AND(INDIRECT(CONCATENATE("'2018-10 (Д)'!F",TEXT(MATCH($C21,'2018-10 (Д)'!$C$2:$C$100,0)+1,0)))="Н/Д",INDIRECT(CONCATENATE("'2018-09 (Д)'!F",TEXT(MATCH($C21,'2018-09 (Д)'!$C$2:$C$100,0)+1,0))))),"Н/Д",((INDIRECT(CONCATENATE("'2018-10 (Д)'!F",TEXT(MATCH($C21,'2018-10 (Д)'!$C$2:$C$100,0)+1,0)))-INDIRECT(CONCATENATE("'2018-09 (Д)'!F",TEXT(MATCH($C21,'2018-09 (Д)'!$C$2:$C$100,0)+1,0))))/INDIRECT(CONCATENATE("'2018-09 (Д)'!F",TEXT(MATCH($C21,'2018-09 (Д)'!$C$2:$C$100,0)+1,0))))*100)</f>
        <v>-22.683501280472658</v>
      </c>
      <c r="X21" s="9">
        <f ca="1">IF(OR(INDIRECT(CONCATENATE("'2018-11 (Д)'!F",TEXT(MATCH($C21,'2018-11 (Д)'!$C$2:$C$100,0)+1,0)))="Н/Д",INDIRECT(CONCATENATE("'2018-10 (Д)'!F",TEXT(MATCH($C21,'2018-10 (Д)'!$C$2:$C$100,0)+1,0)))="Н/Д",AND(INDIRECT(CONCATENATE("'2018-11 (Д)'!F",TEXT(MATCH($C21,'2018-11 (Д)'!$C$2:$C$100,0)+1,0)))="Н/Д",INDIRECT(CONCATENATE("'2018-10 (Д)'!F",TEXT(MATCH($C21,'2018-10 (Д)'!$C$2:$C$100,0)+1,0))))),"Н/Д",((INDIRECT(CONCATENATE("'2018-11 (Д)'!F",TEXT(MATCH($C21,'2018-11 (Д)'!$C$2:$C$100,0)+1,0)))-INDIRECT(CONCATENATE("'2018-10 (Д)'!F",TEXT(MATCH($C21,'2018-10 (Д)'!$C$2:$C$100,0)+1,0))))/INDIRECT(CONCATENATE("'2018-10 (Д)'!F",TEXT(MATCH($C21,'2018-10 (Д)'!$C$2:$C$100,0)+1,0))))*100)</f>
        <v>77.295283432390747</v>
      </c>
      <c r="Y21" s="9">
        <f ca="1">IF(OR(INDIRECT(CONCATENATE("'2018-12 (Д)'!F",TEXT(MATCH($C21,'2018-12 (Д)'!$C$2:$C$100,0)+1,0)))="Н/Д",INDIRECT(CONCATENATE("'2018-11 (Д)'!F",TEXT(MATCH($C21,'2018-11 (Д)'!$C$2:$C$100,0)+1,0)))="Н/Д",AND(INDIRECT(CONCATENATE("'2018-12 (Д)'!F",TEXT(MATCH($C21,'2018-12 (Д)'!$C$2:$C$100,0)+1,0)))="Н/Д",INDIRECT(CONCATENATE("'2018-11 (Д)'!F",TEXT(MATCH($C21,'2018-11 (Д)'!$C$2:$C$100,0)+1,0))))),"Н/Д",((INDIRECT(CONCATENATE("'2018-12 (Д)'!F",TEXT(MATCH($C21,'2018-12 (Д)'!$C$2:$C$100,0)+1,0)))-INDIRECT(CONCATENATE("'2018-11 (Д)'!F",TEXT(MATCH($C21,'2018-11 (Д)'!$C$2:$C$100,0)+1,0))))/INDIRECT(CONCATENATE("'2018-11 (Д)'!F",TEXT(MATCH($C21,'2018-11 (Д)'!$C$2:$C$100,0)+1,0))))*100)</f>
        <v>-12.736682071414601</v>
      </c>
      <c r="Z21" s="9"/>
      <c r="AA21" s="9">
        <f ca="1">IF(OR(INDIRECT(CONCATENATE("'2018-03 (Д)'!G",TEXT(MATCH($C21,'2018-03 (Д)'!$C$2:$C$100,0)+1,0)))="Н/Д",INDIRECT(CONCATENATE("'2018-02 (Д)'!G",TEXT(MATCH($C21,'2018-02 (Д)'!$C$2:$C$100,0)+1,0)))="Н/Д",AND(INDIRECT(CONCATENATE("'2018-03 (Д)'!G",TEXT(MATCH($C21,'2018-03 (Д)'!$C$2:$C$100,0)+1,0)))="Н/Д",INDIRECT(CONCATENATE("'2018-02 (Д)'!G",TEXT(MATCH($C21,'2018-02 (Д)'!$C$2:$C$100,0)+1,0))))),"Н/Д",((INDIRECT(CONCATENATE("'2018-03 (Д)'!G",TEXT(MATCH($C21,'2018-03 (Д)'!$C$2:$C$100,0)+1,0)))-INDIRECT(CONCATENATE("'2018-02 (Д)'!G",TEXT(MATCH($C21,'2018-02 (Д)'!$C$2:$C$100,0)+1,0))))/INDIRECT(CONCATENATE("'2018-02 (Д)'!G",TEXT(MATCH($C21,'2018-02 (Д)'!$C$2:$C$100,0)+1,0))))*100)</f>
        <v>-37.703282204168495</v>
      </c>
      <c r="AB21" s="9">
        <f ca="1">IF(OR(INDIRECT(CONCATENATE("'2018-04 (Д)'!G",TEXT(MATCH($C21,'2018-04 (Д)'!$C$2:$C$100,0)+1,0)))="Н/Д",INDIRECT(CONCATENATE("'2018-03 (Д)'!G",TEXT(MATCH($C21,'2018-03 (Д)'!$C$2:$C$100,0)+1,0)))="Н/Д",AND(INDIRECT(CONCATENATE("'2018-04 (Д)'!G",TEXT(MATCH($C21,'2018-04 (Д)'!$C$2:$C$100,0)+1,0)))="Н/Д",INDIRECT(CONCATENATE("'2018-03 (Д)'!G",TEXT(MATCH($C21,'2018-03 (Д)'!$C$2:$C$100,0)+1,0))))),"Н/Д",((INDIRECT(CONCATENATE("'2018-04 (Д)'!G",TEXT(MATCH($C21,'2018-04 (Д)'!$C$2:$C$100,0)+1,0)))-INDIRECT(CONCATENATE("'2018-03 (Д)'!G",TEXT(MATCH($C21,'2018-03 (Д)'!$C$2:$C$100,0)+1,0))))/INDIRECT(CONCATENATE("'2018-03 (Д)'!G",TEXT(MATCH($C21,'2018-03 (Д)'!$C$2:$C$100,0)+1,0))))*100)</f>
        <v>453.48967485447957</v>
      </c>
      <c r="AC21" s="9">
        <f ca="1">IF(OR(INDIRECT(CONCATENATE("'2018-05 (Д)'!G",TEXT(MATCH($C21,'2018-05 (Д)'!$C$2:$C$100,0)+1,0)))="Н/Д",INDIRECT(CONCATENATE("'2018-04 (Д)'!G",TEXT(MATCH($C21,'2018-04 (Д)'!$C$2:$C$100,0)+1,0)))="Н/Д",AND(INDIRECT(CONCATENATE("'2018-05 (Д)'!G",TEXT(MATCH($C21,'2018-05 (Д)'!$C$2:$C$100,0)+1,0)))="Н/Д",INDIRECT(CONCATENATE("'2018-04 (Д)'!G",TEXT(MATCH($C21,'2018-04 (Д)'!$C$2:$C$100,0)+1,0))))),"Н/Д",((INDIRECT(CONCATENATE("'2018-05 (Д)'!G",TEXT(MATCH($C21,'2018-05 (Д)'!$C$2:$C$100,0)+1,0)))-INDIRECT(CONCATENATE("'2018-04 (Д)'!G",TEXT(MATCH($C21,'2018-04 (Д)'!$C$2:$C$100,0)+1,0))))/INDIRECT(CONCATENATE("'2018-04 (Д)'!G",TEXT(MATCH($C21,'2018-04 (Д)'!$C$2:$C$100,0)+1,0))))*100)</f>
        <v>-76.318493324997874</v>
      </c>
      <c r="AD21" s="9">
        <f ca="1">IF(OR(INDIRECT(CONCATENATE("'2018-06 (Д)'!G",TEXT(MATCH($C21,'2018-06 (Д)'!$C$2:$C$100,0)+1,0)))="Н/Д",INDIRECT(CONCATENATE("'2018-05 (Д)'!G",TEXT(MATCH($C21,'2018-05 (Д)'!$C$2:$C$100,0)+1,0)))="Н/Д",AND(INDIRECT(CONCATENATE("'2018-06 (Д)'!G",TEXT(MATCH($C21,'2018-06 (Д)'!$C$2:$C$100,0)+1,0)))="Н/Д",INDIRECT(CONCATENATE("'2018-05 (Д)'!G",TEXT(MATCH($C21,'2018-05 (Д)'!$C$2:$C$100,0)+1,0))))),"Н/Д",((INDIRECT(CONCATENATE("'2018-06 (Д)'!G",TEXT(MATCH($C21,'2018-06 (Д)'!$C$2:$C$100,0)+1,0)))-INDIRECT(CONCATENATE("'2018-05 (Д)'!G",TEXT(MATCH($C21,'2018-05 (Д)'!$C$2:$C$100,0)+1,0))))/INDIRECT(CONCATENATE("'2018-05 (Д)'!G",TEXT(MATCH($C21,'2018-05 (Д)'!$C$2:$C$100,0)+1,0))))*100)</f>
        <v>75.234675494198328</v>
      </c>
      <c r="AE21" s="9">
        <f ca="1">IF(OR(INDIRECT(CONCATENATE("'2018-07 (Д)'!G",TEXT(MATCH($C21,'2018-07 (Д)'!$C$2:$C$100,0)+1,0)))="Н/Д",INDIRECT(CONCATENATE("'2018-06 (Д)'!G",TEXT(MATCH($C21,'2018-06 (Д)'!$C$2:$C$100,0)+1,0)))="Н/Д",AND(INDIRECT(CONCATENATE("'2018-07 (Д)'!G",TEXT(MATCH($C21,'2018-07 (Д)'!$C$2:$C$100,0)+1,0)))="Н/Д",INDIRECT(CONCATENATE("'2018-06 (Д)'!G",TEXT(MATCH($C21,'2018-06 (Д)'!$C$2:$C$100,0)+1,0))))),"Н/Д",((INDIRECT(CONCATENATE("'2018-07 (Д)'!G",TEXT(MATCH($C21,'2018-07 (Д)'!$C$2:$C$100,0)+1,0)))-INDIRECT(CONCATENATE("'2018-06 (Д)'!G",TEXT(MATCH($C21,'2018-06 (Д)'!$C$2:$C$100,0)+1,0))))/INDIRECT(CONCATENATE("'2018-06 (Д)'!G",TEXT(MATCH($C21,'2018-06 (Д)'!$C$2:$C$100,0)+1,0))))*100)</f>
        <v>-22.50076094412962</v>
      </c>
      <c r="AF21" s="9">
        <f ca="1">IF(OR(INDIRECT(CONCATENATE("'2018-08 (Д)'!G",TEXT(MATCH($C21,'2018-08 (Д)'!$C$2:$C$100,0)+1,0)))="Н/Д",INDIRECT(CONCATENATE("'2018-07 (Д)'!G",TEXT(MATCH($C21,'2018-07 (Д)'!$C$2:$C$100,0)+1,0)))="Н/Д",AND(INDIRECT(CONCATENATE("'2018-08 (Д)'!G",TEXT(MATCH($C21,'2018-08 (Д)'!$C$2:$C$100,0)+1,0)))="Н/Д",INDIRECT(CONCATENATE("'2018-07 (Д)'!G",TEXT(MATCH($C21,'2018-07 (Д)'!$C$2:$C$100,0)+1,0))))),"Н/Д",((INDIRECT(CONCATENATE("'2018-08 (Д)'!G",TEXT(MATCH($C21,'2018-08 (Д)'!$C$2:$C$100,0)+1,0)))-INDIRECT(CONCATENATE("'2018-07 (Д)'!G",TEXT(MATCH($C21,'2018-07 (Д)'!$C$2:$C$100,0)+1,0))))/INDIRECT(CONCATENATE("'2018-07 (Д)'!G",TEXT(MATCH($C21,'2018-07 (Д)'!$C$2:$C$100,0)+1,0))))*100)</f>
        <v>15.176654962925381</v>
      </c>
      <c r="AG21" s="9">
        <f ca="1">IF(OR(INDIRECT(CONCATENATE("'2018-09 (Д)'!G",TEXT(MATCH($C21,'2018-09 (Д)'!$C$2:$C$100,0)+1,0)))="Н/Д",INDIRECT(CONCATENATE("'2018-08 (Д)'!G",TEXT(MATCH($C21,'2018-08 (Д)'!$C$2:$C$100,0)+1,0)))="Н/Д",AND(INDIRECT(CONCATENATE("'2018-09 (Д)'!G",TEXT(MATCH($C21,'2018-09 (Д)'!$C$2:$C$100,0)+1,0)))="Н/Д",INDIRECT(CONCATENATE("'2018-08 (Д)'!G",TEXT(MATCH($C21,'2018-08 (Д)'!$C$2:$C$100,0)+1,0))))),"Н/Д",((INDIRECT(CONCATENATE("'2018-09 (Д)'!G",TEXT(MATCH($C21,'2018-09 (Д)'!$C$2:$C$100,0)+1,0)))-INDIRECT(CONCATENATE("'2018-08 (Д)'!G",TEXT(MATCH($C21,'2018-08 (Д)'!$C$2:$C$100,0)+1,0))))/INDIRECT(CONCATENATE("'2018-08 (Д)'!G",TEXT(MATCH($C21,'2018-08 (Д)'!$C$2:$C$100,0)+1,0))))*100)</f>
        <v>-7.375896597733929</v>
      </c>
      <c r="AH21" s="9">
        <f ca="1">IF(OR(INDIRECT(CONCATENATE("'2018-10 (Д)'!G",TEXT(MATCH($C21,'2018-10 (Д)'!$C$2:$C$100,0)+1,0)))="Н/Д",INDIRECT(CONCATENATE("'2018-09 (Д)'!G",TEXT(MATCH($C21,'2018-09 (Д)'!$C$2:$C$100,0)+1,0)))="Н/Д",AND(INDIRECT(CONCATENATE("'2018-10 (Д)'!G",TEXT(MATCH($C21,'2018-10 (Д)'!$C$2:$C$100,0)+1,0)))="Н/Д",INDIRECT(CONCATENATE("'2018-09 (Д)'!G",TEXT(MATCH($C21,'2018-09 (Д)'!$C$2:$C$100,0)+1,0))))),"Н/Д",((INDIRECT(CONCATENATE("'2018-10 (Д)'!G",TEXT(MATCH($C21,'2018-10 (Д)'!$C$2:$C$100,0)+1,0)))-INDIRECT(CONCATENATE("'2018-09 (Д)'!G",TEXT(MATCH($C21,'2018-09 (Д)'!$C$2:$C$100,0)+1,0))))/INDIRECT(CONCATENATE("'2018-09 (Д)'!G",TEXT(MATCH($C21,'2018-09 (Д)'!$C$2:$C$100,0)+1,0))))*100)</f>
        <v>-32.557329095924956</v>
      </c>
      <c r="AI21" s="9">
        <f ca="1">IF(OR(INDIRECT(CONCATENATE("'2018-11 (Д)'!G",TEXT(MATCH($C21,'2018-11 (Д)'!$C$2:$C$100,0)+1,0)))="Н/Д",INDIRECT(CONCATENATE("'2018-10 (Д)'!G",TEXT(MATCH($C21,'2018-10 (Д)'!$C$2:$C$100,0)+1,0)))="Н/Д",AND(INDIRECT(CONCATENATE("'2018-11 (Д)'!G",TEXT(MATCH($C21,'2018-11 (Д)'!$C$2:$C$100,0)+1,0)))="Н/Д",INDIRECT(CONCATENATE("'2018-10 (Д)'!G",TEXT(MATCH($C21,'2018-10 (Д)'!$C$2:$C$100,0)+1,0))))),"Н/Д",((INDIRECT(CONCATENATE("'2018-11 (Д)'!G",TEXT(MATCH($C21,'2018-11 (Д)'!$C$2:$C$100,0)+1,0)))-INDIRECT(CONCATENATE("'2018-10 (Д)'!G",TEXT(MATCH($C21,'2018-10 (Д)'!$C$2:$C$100,0)+1,0))))/INDIRECT(CONCATENATE("'2018-10 (Д)'!G",TEXT(MATCH($C21,'2018-10 (Д)'!$C$2:$C$100,0)+1,0))))*100)</f>
        <v>125.7580704929925</v>
      </c>
      <c r="AJ21" s="9">
        <f ca="1">IF(OR(INDIRECT(CONCATENATE("'2018-12 (Д)'!G",TEXT(MATCH($C21,'2018-12 (Д)'!$C$2:$C$100,0)+1,0)))="Н/Д",INDIRECT(CONCATENATE("'2018-11 (Д)'!G",TEXT(MATCH($C21,'2018-11 (Д)'!$C$2:$C$100,0)+1,0)))="Н/Д",AND(INDIRECT(CONCATENATE("'2018-12 (Д)'!G",TEXT(MATCH($C21,'2018-12 (Д)'!$C$2:$C$100,0)+1,0)))="Н/Д",INDIRECT(CONCATENATE("'2018-11 (Д)'!G",TEXT(MATCH($C21,'2018-11 (Д)'!$C$2:$C$100,0)+1,0))))),"Н/Д",((INDIRECT(CONCATENATE("'2018-12 (Д)'!G",TEXT(MATCH($C21,'2018-12 (Д)'!$C$2:$C$100,0)+1,0)))-INDIRECT(CONCATENATE("'2018-11 (Д)'!G",TEXT(MATCH($C21,'2018-11 (Д)'!$C$2:$C$100,0)+1,0))))/INDIRECT(CONCATENATE("'2018-11 (Д)'!G",TEXT(MATCH($C21,'2018-11 (Д)'!$C$2:$C$100,0)+1,0))))*100)</f>
        <v>-35.368485475737771</v>
      </c>
      <c r="AK21" s="9"/>
      <c r="AL21" s="9">
        <f ca="1">IF(OR(INDIRECT(CONCATENATE("'2018-03 (Д)'!H",TEXT(MATCH($C21,'2018-03 (Д)'!$C$2:$C$100,0)+1,0)))="Н/Д",INDIRECT(CONCATENATE("'2018-02 (Д)'!H",TEXT(MATCH($C21,'2018-02 (Д)'!$C$2:$C$100,0)+1,0)))="Н/Д",AND(INDIRECT(CONCATENATE("'2018-03 (Д)'!H",TEXT(MATCH($C21,'2018-03 (Д)'!$C$2:$C$100,0)+1,0)))="Н/Д",INDIRECT(CONCATENATE("'2018-02 (Д)'!H",TEXT(MATCH($C21,'2018-02 (Д)'!$C$2:$C$100,0)+1,0))))),"Н/Д",((INDIRECT(CONCATENATE("'2018-03 (Д)'!H",TEXT(MATCH($C21,'2018-03 (Д)'!$C$2:$C$100,0)+1,0)))-INDIRECT(CONCATENATE("'2018-02 (Д)'!H",TEXT(MATCH($C21,'2018-02 (Д)'!$C$2:$C$100,0)+1,0))))/INDIRECT(CONCATENATE("'2018-02 (Д)'!H",TEXT(MATCH($C21,'2018-02 (Д)'!$C$2:$C$100,0)+1,0))))*100)</f>
        <v>34.140419367950926</v>
      </c>
      <c r="AM21" s="9">
        <f ca="1">IF(OR(INDIRECT(CONCATENATE("'2018-04 (Д)'!H",TEXT(MATCH($C21,'2018-04 (Д)'!$C$2:$C$100,0)+1,0)))="Н/Д",INDIRECT(CONCATENATE("'2018-03 (Д)'!H",TEXT(MATCH($C21,'2018-03 (Д)'!$C$2:$C$100,0)+1,0)))="Н/Д",AND(INDIRECT(CONCATENATE("'2018-04 (Д)'!H",TEXT(MATCH($C21,'2018-04 (Д)'!$C$2:$C$100,0)+1,0)))="Н/Д",INDIRECT(CONCATENATE("'2018-03 (Д)'!H",TEXT(MATCH($C21,'2018-03 (Д)'!$C$2:$C$100,0)+1,0))))),"Н/Д",((INDIRECT(CONCATENATE("'2018-04 (Д)'!H",TEXT(MATCH($C21,'2018-04 (Д)'!$C$2:$C$100,0)+1,0)))-INDIRECT(CONCATENATE("'2018-03 (Д)'!H",TEXT(MATCH($C21,'2018-03 (Д)'!$C$2:$C$100,0)+1,0))))/INDIRECT(CONCATENATE("'2018-03 (Д)'!H",TEXT(MATCH($C21,'2018-03 (Д)'!$C$2:$C$100,0)+1,0))))*100)</f>
        <v>-4.4709410981988711</v>
      </c>
      <c r="AN21" s="9">
        <f ca="1">IF(OR(INDIRECT(CONCATENATE("'2018-05 (Д)'!H",TEXT(MATCH($C21,'2018-05 (Д)'!$C$2:$C$100,0)+1,0)))="Н/Д",INDIRECT(CONCATENATE("'2018-04 (Д)'!H",TEXT(MATCH($C21,'2018-04 (Д)'!$C$2:$C$100,0)+1,0)))="Н/Д",AND(INDIRECT(CONCATENATE("'2018-05 (Д)'!H",TEXT(MATCH($C21,'2018-05 (Д)'!$C$2:$C$100,0)+1,0)))="Н/Д",INDIRECT(CONCATENATE("'2018-04 (Д)'!H",TEXT(MATCH($C21,'2018-04 (Д)'!$C$2:$C$100,0)+1,0))))),"Н/Д",((INDIRECT(CONCATENATE("'2018-05 (Д)'!H",TEXT(MATCH($C21,'2018-05 (Д)'!$C$2:$C$100,0)+1,0)))-INDIRECT(CONCATENATE("'2018-04 (Д)'!H",TEXT(MATCH($C21,'2018-04 (Д)'!$C$2:$C$100,0)+1,0))))/INDIRECT(CONCATENATE("'2018-04 (Д)'!H",TEXT(MATCH($C21,'2018-04 (Д)'!$C$2:$C$100,0)+1,0))))*100)</f>
        <v>0.90220531304816276</v>
      </c>
      <c r="AO21" s="9">
        <f ca="1">IF(OR(INDIRECT(CONCATENATE("'2018-06 (Д)'!H",TEXT(MATCH($C21,'2018-06 (Д)'!$C$2:$C$100,0)+1,0)))="Н/Д",INDIRECT(CONCATENATE("'2018-05 (Д)'!H",TEXT(MATCH($C21,'2018-05 (Д)'!$C$2:$C$100,0)+1,0)))="Н/Д",AND(INDIRECT(CONCATENATE("'2018-06 (Д)'!H",TEXT(MATCH($C21,'2018-06 (Д)'!$C$2:$C$100,0)+1,0)))="Н/Д",INDIRECT(CONCATENATE("'2018-05 (Д)'!H",TEXT(MATCH($C21,'2018-05 (Д)'!$C$2:$C$100,0)+1,0))))),"Н/Д",((INDIRECT(CONCATENATE("'2018-06 (Д)'!H",TEXT(MATCH($C21,'2018-06 (Д)'!$C$2:$C$100,0)+1,0)))-INDIRECT(CONCATENATE("'2018-05 (Д)'!H",TEXT(MATCH($C21,'2018-05 (Д)'!$C$2:$C$100,0)+1,0))))/INDIRECT(CONCATENATE("'2018-05 (Д)'!H",TEXT(MATCH($C21,'2018-05 (Д)'!$C$2:$C$100,0)+1,0))))*100)</f>
        <v>-3.4763461341646487</v>
      </c>
      <c r="AP21" s="9">
        <f ca="1">IF(OR(INDIRECT(CONCATENATE("'2018-07 (Д)'!H",TEXT(MATCH($C21,'2018-07 (Д)'!$C$2:$C$100,0)+1,0)))="Н/Д",INDIRECT(CONCATENATE("'2018-06 (Д)'!H",TEXT(MATCH($C21,'2018-06 (Д)'!$C$2:$C$100,0)+1,0)))="Н/Д",AND(INDIRECT(CONCATENATE("'2018-07 (Д)'!H",TEXT(MATCH($C21,'2018-07 (Д)'!$C$2:$C$100,0)+1,0)))="Н/Д",INDIRECT(CONCATENATE("'2018-06 (Д)'!H",TEXT(MATCH($C21,'2018-06 (Д)'!$C$2:$C$100,0)+1,0))))),"Н/Д",((INDIRECT(CONCATENATE("'2018-07 (Д)'!H",TEXT(MATCH($C21,'2018-07 (Д)'!$C$2:$C$100,0)+1,0)))-INDIRECT(CONCATENATE("'2018-06 (Д)'!H",TEXT(MATCH($C21,'2018-06 (Д)'!$C$2:$C$100,0)+1,0))))/INDIRECT(CONCATENATE("'2018-06 (Д)'!H",TEXT(MATCH($C21,'2018-06 (Д)'!$C$2:$C$100,0)+1,0))))*100)</f>
        <v>7.0974307631884486</v>
      </c>
      <c r="AQ21" s="9">
        <f ca="1">IF(OR(INDIRECT(CONCATENATE("'2018-08 (Д)'!H",TEXT(MATCH($C21,'2018-08 (Д)'!$C$2:$C$100,0)+1,0)))="Н/Д",INDIRECT(CONCATENATE("'2018-07 (Д)'!H",TEXT(MATCH($C21,'2018-07 (Д)'!$C$2:$C$100,0)+1,0)))="Н/Д",AND(INDIRECT(CONCATENATE("'2018-08 (Д)'!H",TEXT(MATCH($C21,'2018-08 (Д)'!$C$2:$C$100,0)+1,0)))="Н/Д",INDIRECT(CONCATENATE("'2018-07 (Д)'!H",TEXT(MATCH($C21,'2018-07 (Д)'!$C$2:$C$100,0)+1,0))))),"Н/Д",((INDIRECT(CONCATENATE("'2018-08 (Д)'!H",TEXT(MATCH($C21,'2018-08 (Д)'!$C$2:$C$100,0)+1,0)))-INDIRECT(CONCATENATE("'2018-07 (Д)'!H",TEXT(MATCH($C21,'2018-07 (Д)'!$C$2:$C$100,0)+1,0))))/INDIRECT(CONCATENATE("'2018-07 (Д)'!H",TEXT(MATCH($C21,'2018-07 (Д)'!$C$2:$C$100,0)+1,0))))*100)</f>
        <v>10.88805289228195</v>
      </c>
      <c r="AR21" s="9">
        <f ca="1">IF(OR(INDIRECT(CONCATENATE("'2018-09 (Д)'!H",TEXT(MATCH($C21,'2018-09 (Д)'!$C$2:$C$100,0)+1,0)))="Н/Д",INDIRECT(CONCATENATE("'2018-08 (Д)'!H",TEXT(MATCH($C21,'2018-08 (Д)'!$C$2:$C$100,0)+1,0)))="Н/Д",AND(INDIRECT(CONCATENATE("'2018-09 (Д)'!H",TEXT(MATCH($C21,'2018-09 (Д)'!$C$2:$C$100,0)+1,0)))="Н/Д",INDIRECT(CONCATENATE("'2018-08 (Д)'!H",TEXT(MATCH($C21,'2018-08 (Д)'!$C$2:$C$100,0)+1,0))))),"Н/Д",((INDIRECT(CONCATENATE("'2018-09 (Д)'!H",TEXT(MATCH($C21,'2018-09 (Д)'!$C$2:$C$100,0)+1,0)))-INDIRECT(CONCATENATE("'2018-08 (Д)'!H",TEXT(MATCH($C21,'2018-08 (Д)'!$C$2:$C$100,0)+1,0))))/INDIRECT(CONCATENATE("'2018-08 (Д)'!H",TEXT(MATCH($C21,'2018-08 (Д)'!$C$2:$C$100,0)+1,0))))*100)</f>
        <v>-10.246006212849924</v>
      </c>
      <c r="AS21" s="9">
        <f ca="1">IF(OR(INDIRECT(CONCATENATE("'2018-10 (Д)'!H",TEXT(MATCH($C21,'2018-10 (Д)'!$C$2:$C$100,0)+1,0)))="Н/Д",INDIRECT(CONCATENATE("'2018-09 (Д)'!H",TEXT(MATCH($C21,'2018-09 (Д)'!$C$2:$C$100,0)+1,0)))="Н/Д",AND(INDIRECT(CONCATENATE("'2018-10 (Д)'!H",TEXT(MATCH($C21,'2018-10 (Д)'!$C$2:$C$100,0)+1,0)))="Н/Д",INDIRECT(CONCATENATE("'2018-09 (Д)'!H",TEXT(MATCH($C21,'2018-09 (Д)'!$C$2:$C$100,0)+1,0))))),"Н/Д",((INDIRECT(CONCATENATE("'2018-10 (Д)'!H",TEXT(MATCH($C21,'2018-10 (Д)'!$C$2:$C$100,0)+1,0)))-INDIRECT(CONCATENATE("'2018-09 (Д)'!H",TEXT(MATCH($C21,'2018-09 (Д)'!$C$2:$C$100,0)+1,0))))/INDIRECT(CONCATENATE("'2018-09 (Д)'!H",TEXT(MATCH($C21,'2018-09 (Д)'!$C$2:$C$100,0)+1,0))))*100)</f>
        <v>-0.94621521680567</v>
      </c>
      <c r="AT21" s="9">
        <f ca="1">IF(OR(INDIRECT(CONCATENATE("'2018-11 (Д)'!H",TEXT(MATCH($C21,'2018-11 (Д)'!$C$2:$C$100,0)+1,0)))="Н/Д",INDIRECT(CONCATENATE("'2018-10 (Д)'!H",TEXT(MATCH($C21,'2018-10 (Д)'!$C$2:$C$100,0)+1,0)))="Н/Д",AND(INDIRECT(CONCATENATE("'2018-11 (Д)'!H",TEXT(MATCH($C21,'2018-11 (Д)'!$C$2:$C$100,0)+1,0)))="Н/Д",INDIRECT(CONCATENATE("'2018-10 (Д)'!H",TEXT(MATCH($C21,'2018-10 (Д)'!$C$2:$C$100,0)+1,0))))),"Н/Д",((INDIRECT(CONCATENATE("'2018-11 (Д)'!H",TEXT(MATCH($C21,'2018-11 (Д)'!$C$2:$C$100,0)+1,0)))-INDIRECT(CONCATENATE("'2018-10 (Д)'!H",TEXT(MATCH($C21,'2018-10 (Д)'!$C$2:$C$100,0)+1,0))))/INDIRECT(CONCATENATE("'2018-10 (Д)'!H",TEXT(MATCH($C21,'2018-10 (Д)'!$C$2:$C$100,0)+1,0))))*100)</f>
        <v>8.497391439246309</v>
      </c>
      <c r="AU21" s="9">
        <f ca="1">IF(OR(INDIRECT(CONCATENATE("'2018-12 (Д)'!H",TEXT(MATCH($C21,'2018-12 (Д)'!$C$2:$C$100,0)+1,0)))="Н/Д",INDIRECT(CONCATENATE("'2018-11 (Д)'!H",TEXT(MATCH($C21,'2018-11 (Д)'!$C$2:$C$100,0)+1,0)))="Н/Д",AND(INDIRECT(CONCATENATE("'2018-12 (Д)'!H",TEXT(MATCH($C21,'2018-12 (Д)'!$C$2:$C$100,0)+1,0)))="Н/Д",INDIRECT(CONCATENATE("'2018-11 (Д)'!H",TEXT(MATCH($C21,'2018-11 (Д)'!$C$2:$C$100,0)+1,0))))),"Н/Д",((INDIRECT(CONCATENATE("'2018-12 (Д)'!H",TEXT(MATCH($C21,'2018-12 (Д)'!$C$2:$C$100,0)+1,0)))-INDIRECT(CONCATENATE("'2018-11 (Д)'!H",TEXT(MATCH($C21,'2018-11 (Д)'!$C$2:$C$100,0)+1,0))))/INDIRECT(CONCATENATE("'2018-11 (Д)'!H",TEXT(MATCH($C21,'2018-11 (Д)'!$C$2:$C$100,0)+1,0))))*100)</f>
        <v>6.0091614334376944</v>
      </c>
      <c r="AV21" s="9"/>
      <c r="AW21" s="9">
        <f ca="1">IF(OR(INDIRECT(CONCATENATE("'2018-03 (Д)'!I",TEXT(MATCH($C21,'2018-03 (Д)'!$C$2:$C$100,0)+1,0)))="Н/Д",INDIRECT(CONCATENATE("'2018-02 (Д)'!I",TEXT(MATCH($C21,'2018-02 (Д)'!$C$2:$C$100,0)+1,0)))="Н/Д",AND(INDIRECT(CONCATENATE("'2018-03 (Д)'!I",TEXT(MATCH($C21,'2018-03 (Д)'!$C$2:$C$100,0)+1,0)))="Н/Д",INDIRECT(CONCATENATE("'2018-02 (Д)'!I",TEXT(MATCH($C21,'2018-02 (Д)'!$C$2:$C$100,0)+1,0))))),"Н/Д",((INDIRECT(CONCATENATE("'2018-03 (Д)'!I",TEXT(MATCH($C21,'2018-03 (Д)'!$C$2:$C$100,0)+1,0)))-INDIRECT(CONCATENATE("'2018-02 (Д)'!I",TEXT(MATCH($C21,'2018-02 (Д)'!$C$2:$C$100,0)+1,0))))/INDIRECT(CONCATENATE("'2018-02 (Д)'!I",TEXT(MATCH($C21,'2018-02 (Д)'!$C$2:$C$100,0)+1,0))))*100)</f>
        <v>-55.078203634630761</v>
      </c>
      <c r="AX21" s="9">
        <f ca="1">IF(OR(INDIRECT(CONCATENATE("'2018-04 (Д)'!I",TEXT(MATCH($C21,'2018-04 (Д)'!$C$2:$C$100,0)+1,0)))="Н/Д",INDIRECT(CONCATENATE("'2018-03 (Д)'!I",TEXT(MATCH($C21,'2018-03 (Д)'!$C$2:$C$100,0)+1,0)))="Н/Д",AND(INDIRECT(CONCATENATE("'2018-04 (Д)'!I",TEXT(MATCH($C21,'2018-04 (Д)'!$C$2:$C$100,0)+1,0)))="Н/Д",INDIRECT(CONCATENATE("'2018-03 (Д)'!I",TEXT(MATCH($C21,'2018-03 (Д)'!$C$2:$C$100,0)+1,0))))),"Н/Д",((INDIRECT(CONCATENATE("'2018-04 (Д)'!I",TEXT(MATCH($C21,'2018-04 (Д)'!$C$2:$C$100,0)+1,0)))-INDIRECT(CONCATENATE("'2018-03 (Д)'!I",TEXT(MATCH($C21,'2018-03 (Д)'!$C$2:$C$100,0)+1,0))))/INDIRECT(CONCATENATE("'2018-03 (Д)'!I",TEXT(MATCH($C21,'2018-03 (Д)'!$C$2:$C$100,0)+1,0))))*100)</f>
        <v>199.96736160513245</v>
      </c>
      <c r="AY21" s="9">
        <f ca="1">IF(OR(INDIRECT(CONCATENATE("'2018-05 (Д)'!I",TEXT(MATCH($C21,'2018-05 (Д)'!$C$2:$C$100,0)+1,0)))="Н/Д",INDIRECT(CONCATENATE("'2018-04 (Д)'!I",TEXT(MATCH($C21,'2018-04 (Д)'!$C$2:$C$100,0)+1,0)))="Н/Д",AND(INDIRECT(CONCATENATE("'2018-05 (Д)'!I",TEXT(MATCH($C21,'2018-05 (Д)'!$C$2:$C$100,0)+1,0)))="Н/Д",INDIRECT(CONCATENATE("'2018-04 (Д)'!I",TEXT(MATCH($C21,'2018-04 (Д)'!$C$2:$C$100,0)+1,0))))),"Н/Д",((INDIRECT(CONCATENATE("'2018-05 (Д)'!I",TEXT(MATCH($C21,'2018-05 (Д)'!$C$2:$C$100,0)+1,0)))-INDIRECT(CONCATENATE("'2018-04 (Д)'!I",TEXT(MATCH($C21,'2018-04 (Д)'!$C$2:$C$100,0)+1,0))))/INDIRECT(CONCATENATE("'2018-04 (Д)'!I",TEXT(MATCH($C21,'2018-04 (Д)'!$C$2:$C$100,0)+1,0))))*100)</f>
        <v>16.830780929712848</v>
      </c>
      <c r="AZ21" s="9">
        <f ca="1">IF(OR(INDIRECT(CONCATENATE("'2018-06 (Д)'!I",TEXT(MATCH($C21,'2018-06 (Д)'!$C$2:$C$100,0)+1,0)))="Н/Д",INDIRECT(CONCATENATE("'2018-05 (Д)'!I",TEXT(MATCH($C21,'2018-05 (Д)'!$C$2:$C$100,0)+1,0)))="Н/Д",AND(INDIRECT(CONCATENATE("'2018-06 (Д)'!I",TEXT(MATCH($C21,'2018-06 (Д)'!$C$2:$C$100,0)+1,0)))="Н/Д",INDIRECT(CONCATENATE("'2018-05 (Д)'!I",TEXT(MATCH($C21,'2018-05 (Д)'!$C$2:$C$100,0)+1,0))))),"Н/Д",((INDIRECT(CONCATENATE("'2018-06 (Д)'!I",TEXT(MATCH($C21,'2018-06 (Д)'!$C$2:$C$100,0)+1,0)))-INDIRECT(CONCATENATE("'2018-05 (Д)'!I",TEXT(MATCH($C21,'2018-05 (Д)'!$C$2:$C$100,0)+1,0))))/INDIRECT(CONCATENATE("'2018-05 (Д)'!I",TEXT(MATCH($C21,'2018-05 (Д)'!$C$2:$C$100,0)+1,0))))*100)</f>
        <v>-2.5022372871302312</v>
      </c>
      <c r="BA21" s="9">
        <f ca="1">IF(OR(INDIRECT(CONCATENATE("'2018-07 (Д)'!I",TEXT(MATCH($C21,'2018-07 (Д)'!$C$2:$C$100,0)+1,0)))="Н/Д",INDIRECT(CONCATENATE("'2018-06 (Д)'!I",TEXT(MATCH($C21,'2018-06 (Д)'!$C$2:$C$100,0)+1,0)))="Н/Д",AND(INDIRECT(CONCATENATE("'2018-07 (Д)'!I",TEXT(MATCH($C21,'2018-07 (Д)'!$C$2:$C$100,0)+1,0)))="Н/Д",INDIRECT(CONCATENATE("'2018-06 (Д)'!I",TEXT(MATCH($C21,'2018-06 (Д)'!$C$2:$C$100,0)+1,0))))),"Н/Д",((INDIRECT(CONCATENATE("'2018-07 (Д)'!I",TEXT(MATCH($C21,'2018-07 (Д)'!$C$2:$C$100,0)+1,0)))-INDIRECT(CONCATENATE("'2018-06 (Д)'!I",TEXT(MATCH($C21,'2018-06 (Д)'!$C$2:$C$100,0)+1,0))))/INDIRECT(CONCATENATE("'2018-06 (Д)'!I",TEXT(MATCH($C21,'2018-06 (Д)'!$C$2:$C$100,0)+1,0))))*100)</f>
        <v>-21.178258257007879</v>
      </c>
      <c r="BB21" s="9">
        <f ca="1">IF(OR(INDIRECT(CONCATENATE("'2018-08 (Д)'!I",TEXT(MATCH($C21,'2018-08 (Д)'!$C$2:$C$100,0)+1,0)))="Н/Д",INDIRECT(CONCATENATE("'2018-07 (Д)'!I",TEXT(MATCH($C21,'2018-07 (Д)'!$C$2:$C$100,0)+1,0)))="Н/Д",AND(INDIRECT(CONCATENATE("'2018-08 (Д)'!I",TEXT(MATCH($C21,'2018-08 (Д)'!$C$2:$C$100,0)+1,0)))="Н/Д",INDIRECT(CONCATENATE("'2018-07 (Д)'!I",TEXT(MATCH($C21,'2018-07 (Д)'!$C$2:$C$100,0)+1,0))))),"Н/Д",((INDIRECT(CONCATENATE("'2018-08 (Д)'!I",TEXT(MATCH($C21,'2018-08 (Д)'!$C$2:$C$100,0)+1,0)))-INDIRECT(CONCATENATE("'2018-07 (Д)'!I",TEXT(MATCH($C21,'2018-07 (Д)'!$C$2:$C$100,0)+1,0))))/INDIRECT(CONCATENATE("'2018-07 (Д)'!I",TEXT(MATCH($C21,'2018-07 (Д)'!$C$2:$C$100,0)+1,0))))*100)</f>
        <v>-1.665681609568576</v>
      </c>
      <c r="BC21" s="9">
        <f ca="1">IF(OR(INDIRECT(CONCATENATE("'2018-09 (Д)'!I",TEXT(MATCH($C21,'2018-09 (Д)'!$C$2:$C$100,0)+1,0)))="Н/Д",INDIRECT(CONCATENATE("'2018-08 (Д)'!I",TEXT(MATCH($C21,'2018-08 (Д)'!$C$2:$C$100,0)+1,0)))="Н/Д",AND(INDIRECT(CONCATENATE("'2018-09 (Д)'!I",TEXT(MATCH($C21,'2018-09 (Д)'!$C$2:$C$100,0)+1,0)))="Н/Д",INDIRECT(CONCATENATE("'2018-08 (Д)'!I",TEXT(MATCH($C21,'2018-08 (Д)'!$C$2:$C$100,0)+1,0))))),"Н/Д",((INDIRECT(CONCATENATE("'2018-09 (Д)'!I",TEXT(MATCH($C21,'2018-09 (Д)'!$C$2:$C$100,0)+1,0)))-INDIRECT(CONCATENATE("'2018-08 (Д)'!I",TEXT(MATCH($C21,'2018-08 (Д)'!$C$2:$C$100,0)+1,0))))/INDIRECT(CONCATENATE("'2018-08 (Д)'!I",TEXT(MATCH($C21,'2018-08 (Д)'!$C$2:$C$100,0)+1,0))))*100)</f>
        <v>-3.6481670191173432</v>
      </c>
      <c r="BD21" s="9">
        <f ca="1">IF(OR(INDIRECT(CONCATENATE("'2018-10 (Д)'!I",TEXT(MATCH($C21,'2018-10 (Д)'!$C$2:$C$100,0)+1,0)))="Н/Д",INDIRECT(CONCATENATE("'2018-09 (Д)'!I",TEXT(MATCH($C21,'2018-09 (Д)'!$C$2:$C$100,0)+1,0)))="Н/Д",AND(INDIRECT(CONCATENATE("'2018-10 (Д)'!I",TEXT(MATCH($C21,'2018-10 (Д)'!$C$2:$C$100,0)+1,0)))="Н/Д",INDIRECT(CONCATENATE("'2018-09 (Д)'!I",TEXT(MATCH($C21,'2018-09 (Д)'!$C$2:$C$100,0)+1,0))))),"Н/Д",((INDIRECT(CONCATENATE("'2018-10 (Д)'!I",TEXT(MATCH($C21,'2018-10 (Д)'!$C$2:$C$100,0)+1,0)))-INDIRECT(CONCATENATE("'2018-09 (Д)'!I",TEXT(MATCH($C21,'2018-09 (Д)'!$C$2:$C$100,0)+1,0))))/INDIRECT(CONCATENATE("'2018-09 (Д)'!I",TEXT(MATCH($C21,'2018-09 (Д)'!$C$2:$C$100,0)+1,0))))*100)</f>
        <v>6.7695725550073931</v>
      </c>
      <c r="BE21" s="9">
        <f ca="1">IF(OR(INDIRECT(CONCATENATE("'2018-11 (Д)'!I",TEXT(MATCH($C21,'2018-11 (Д)'!$C$2:$C$100,0)+1,0)))="Н/Д",INDIRECT(CONCATENATE("'2018-10 (Д)'!I",TEXT(MATCH($C21,'2018-10 (Д)'!$C$2:$C$100,0)+1,0)))="Н/Д",AND(INDIRECT(CONCATENATE("'2018-11 (Д)'!I",TEXT(MATCH($C21,'2018-11 (Д)'!$C$2:$C$100,0)+1,0)))="Н/Д",INDIRECT(CONCATENATE("'2018-10 (Д)'!I",TEXT(MATCH($C21,'2018-10 (Д)'!$C$2:$C$100,0)+1,0))))),"Н/Д",((INDIRECT(CONCATENATE("'2018-11 (Д)'!I",TEXT(MATCH($C21,'2018-11 (Д)'!$C$2:$C$100,0)+1,0)))-INDIRECT(CONCATENATE("'2018-10 (Д)'!I",TEXT(MATCH($C21,'2018-10 (Д)'!$C$2:$C$100,0)+1,0))))/INDIRECT(CONCATENATE("'2018-10 (Д)'!I",TEXT(MATCH($C21,'2018-10 (Д)'!$C$2:$C$100,0)+1,0))))*100)</f>
        <v>9.6392750326319998</v>
      </c>
      <c r="BF21" s="9">
        <f ca="1">IF(OR(INDIRECT(CONCATENATE("'2018-12 (Д)'!I",TEXT(MATCH($C21,'2018-12 (Д)'!$C$2:$C$100,0)+1,0)))="Н/Д",INDIRECT(CONCATENATE("'2018-11 (Д)'!I",TEXT(MATCH($C21,'2018-11 (Д)'!$C$2:$C$100,0)+1,0)))="Н/Д",AND(INDIRECT(CONCATENATE("'2018-12 (Д)'!I",TEXT(MATCH($C21,'2018-12 (Д)'!$C$2:$C$100,0)+1,0)))="Н/Д",INDIRECT(CONCATENATE("'2018-11 (Д)'!I",TEXT(MATCH($C21,'2018-11 (Д)'!$C$2:$C$100,0)+1,0))))),"Н/Д",((INDIRECT(CONCATENATE("'2018-12 (Д)'!I",TEXT(MATCH($C21,'2018-12 (Д)'!$C$2:$C$100,0)+1,0)))-INDIRECT(CONCATENATE("'2018-11 (Д)'!I",TEXT(MATCH($C21,'2018-11 (Д)'!$C$2:$C$100,0)+1,0))))/INDIRECT(CONCATENATE("'2018-11 (Д)'!I",TEXT(MATCH($C21,'2018-11 (Д)'!$C$2:$C$100,0)+1,0))))*100)</f>
        <v>-15.518972643773015</v>
      </c>
      <c r="BG21" s="9"/>
      <c r="BH21" s="9" t="str">
        <f ca="1">IF(OR(INDIRECT(CONCATENATE("'2018-03 (Д)'!J",TEXT(MATCH($C21,'2018-03 (Д)'!$C$2:$C$100,0)+1,0)))="Н/Д",INDIRECT(CONCATENATE("'2018-02 (Д)'!J",TEXT(MATCH($C21,'2018-02 (Д)'!$C$2:$C$100,0)+1,0)))="Н/Д",AND(INDIRECT(CONCATENATE("'2018-03 (Д)'!J",TEXT(MATCH($C21,'2018-03 (Д)'!$C$2:$C$100,0)+1,0)))="Н/Д",INDIRECT(CONCATENATE("'2018-02 (Д)'!J",TEXT(MATCH($C21,'2018-02 (Д)'!$C$2:$C$100,0)+1,0))))),"Н/Д",((INDIRECT(CONCATENATE("'2018-03 (Д)'!J",TEXT(MATCH($C21,'2018-03 (Д)'!$C$2:$C$100,0)+1,0)))-INDIRECT(CONCATENATE("'2018-02 (Д)'!J",TEXT(MATCH($C21,'2018-02 (Д)'!$C$2:$C$100,0)+1,0))))/INDIRECT(CONCATENATE("'2018-02 (Д)'!J",TEXT(MATCH($C21,'2018-02 (Д)'!$C$2:$C$100,0)+1,0))))*100)</f>
        <v>Н/Д</v>
      </c>
      <c r="BI21" s="9" t="str">
        <f ca="1">IF(OR(INDIRECT(CONCATENATE("'2018-04 (Д)'!J",TEXT(MATCH($C21,'2018-04 (Д)'!$C$2:$C$100,0)+1,0)))="Н/Д",INDIRECT(CONCATENATE("'2018-03 (Д)'!J",TEXT(MATCH($C21,'2018-03 (Д)'!$C$2:$C$100,0)+1,0)))="Н/Д",AND(INDIRECT(CONCATENATE("'2018-04 (Д)'!J",TEXT(MATCH($C21,'2018-04 (Д)'!$C$2:$C$100,0)+1,0)))="Н/Д",INDIRECT(CONCATENATE("'2018-03 (Д)'!J",TEXT(MATCH($C21,'2018-03 (Д)'!$C$2:$C$100,0)+1,0))))),"Н/Д",((INDIRECT(CONCATENATE("'2018-04 (Д)'!J",TEXT(MATCH($C21,'2018-04 (Д)'!$C$2:$C$100,0)+1,0)))-INDIRECT(CONCATENATE("'2018-03 (Д)'!J",TEXT(MATCH($C21,'2018-03 (Д)'!$C$2:$C$100,0)+1,0))))/INDIRECT(CONCATENATE("'2018-03 (Д)'!J",TEXT(MATCH($C21,'2018-03 (Д)'!$C$2:$C$100,0)+1,0))))*100)</f>
        <v>Н/Д</v>
      </c>
      <c r="BJ21" s="9" t="str">
        <f ca="1">IF(OR(INDIRECT(CONCATENATE("'2018-05 (Д)'!J",TEXT(MATCH($C21,'2018-05 (Д)'!$C$2:$C$100,0)+1,0)))="Н/Д",INDIRECT(CONCATENATE("'2018-04 (Д)'!J",TEXT(MATCH($C21,'2018-04 (Д)'!$C$2:$C$100,0)+1,0)))="Н/Д",AND(INDIRECT(CONCATENATE("'2018-05 (Д)'!J",TEXT(MATCH($C21,'2018-05 (Д)'!$C$2:$C$100,0)+1,0)))="Н/Д",INDIRECT(CONCATENATE("'2018-04 (Д)'!J",TEXT(MATCH($C21,'2018-04 (Д)'!$C$2:$C$100,0)+1,0))))),"Н/Д",((INDIRECT(CONCATENATE("'2018-05 (Д)'!J",TEXT(MATCH($C21,'2018-05 (Д)'!$C$2:$C$100,0)+1,0)))-INDIRECT(CONCATENATE("'2018-04 (Д)'!J",TEXT(MATCH($C21,'2018-04 (Д)'!$C$2:$C$100,0)+1,0))))/INDIRECT(CONCATENATE("'2018-04 (Д)'!J",TEXT(MATCH($C21,'2018-04 (Д)'!$C$2:$C$100,0)+1,0))))*100)</f>
        <v>Н/Д</v>
      </c>
      <c r="BK21" s="9" t="str">
        <f ca="1">IF(OR(INDIRECT(CONCATENATE("'2018-06 (Д)'!J",TEXT(MATCH($C21,'2018-06 (Д)'!$C$2:$C$100,0)+1,0)))="Н/Д",INDIRECT(CONCATENATE("'2018-05 (Д)'!J",TEXT(MATCH($C21,'2018-05 (Д)'!$C$2:$C$100,0)+1,0)))="Н/Д",AND(INDIRECT(CONCATENATE("'2018-06 (Д)'!J",TEXT(MATCH($C21,'2018-06 (Д)'!$C$2:$C$100,0)+1,0)))="Н/Д",INDIRECT(CONCATENATE("'2018-05 (Д)'!J",TEXT(MATCH($C21,'2018-05 (Д)'!$C$2:$C$100,0)+1,0))))),"Н/Д",((INDIRECT(CONCATENATE("'2018-06 (Д)'!J",TEXT(MATCH($C21,'2018-06 (Д)'!$C$2:$C$100,0)+1,0)))-INDIRECT(CONCATENATE("'2018-05 (Д)'!J",TEXT(MATCH($C21,'2018-05 (Д)'!$C$2:$C$100,0)+1,0))))/INDIRECT(CONCATENATE("'2018-05 (Д)'!J",TEXT(MATCH($C21,'2018-05 (Д)'!$C$2:$C$100,0)+1,0))))*100)</f>
        <v>Н/Д</v>
      </c>
      <c r="BL21" s="9" t="str">
        <f ca="1">IF(OR(INDIRECT(CONCATENATE("'2018-07 (Д)'!J",TEXT(MATCH($C21,'2018-07 (Д)'!$C$2:$C$100,0)+1,0)))="Н/Д",INDIRECT(CONCATENATE("'2018-06 (Д)'!J",TEXT(MATCH($C21,'2018-06 (Д)'!$C$2:$C$100,0)+1,0)))="Н/Д",AND(INDIRECT(CONCATENATE("'2018-07 (Д)'!J",TEXT(MATCH($C21,'2018-07 (Д)'!$C$2:$C$100,0)+1,0)))="Н/Д",INDIRECT(CONCATENATE("'2018-06 (Д)'!J",TEXT(MATCH($C21,'2018-06 (Д)'!$C$2:$C$100,0)+1,0))))),"Н/Д",((INDIRECT(CONCATENATE("'2018-07 (Д)'!J",TEXT(MATCH($C21,'2018-07 (Д)'!$C$2:$C$100,0)+1,0)))-INDIRECT(CONCATENATE("'2018-06 (Д)'!J",TEXT(MATCH($C21,'2018-06 (Д)'!$C$2:$C$100,0)+1,0))))/INDIRECT(CONCATENATE("'2018-06 (Д)'!J",TEXT(MATCH($C21,'2018-06 (Д)'!$C$2:$C$100,0)+1,0))))*100)</f>
        <v>Н/Д</v>
      </c>
      <c r="BM21" s="9" t="str">
        <f ca="1">IF(OR(INDIRECT(CONCATENATE("'2018-08 (Д)'!J",TEXT(MATCH($C21,'2018-08 (Д)'!$C$2:$C$100,0)+1,0)))="Н/Д",INDIRECT(CONCATENATE("'2018-07 (Д)'!J",TEXT(MATCH($C21,'2018-07 (Д)'!$C$2:$C$100,0)+1,0)))="Н/Д",AND(INDIRECT(CONCATENATE("'2018-08 (Д)'!J",TEXT(MATCH($C21,'2018-08 (Д)'!$C$2:$C$100,0)+1,0)))="Н/Д",INDIRECT(CONCATENATE("'2018-07 (Д)'!J",TEXT(MATCH($C21,'2018-07 (Д)'!$C$2:$C$100,0)+1,0))))),"Н/Д",((INDIRECT(CONCATENATE("'2018-08 (Д)'!J",TEXT(MATCH($C21,'2018-08 (Д)'!$C$2:$C$100,0)+1,0)))-INDIRECT(CONCATENATE("'2018-07 (Д)'!J",TEXT(MATCH($C21,'2018-07 (Д)'!$C$2:$C$100,0)+1,0))))/INDIRECT(CONCATENATE("'2018-07 (Д)'!J",TEXT(MATCH($C21,'2018-07 (Д)'!$C$2:$C$100,0)+1,0))))*100)</f>
        <v>Н/Д</v>
      </c>
      <c r="BN21" s="9" t="str">
        <f ca="1">IF(OR(INDIRECT(CONCATENATE("'2018-09 (Д)'!J",TEXT(MATCH($C21,'2018-09 (Д)'!$C$2:$C$100,0)+1,0)))="Н/Д",INDIRECT(CONCATENATE("'2018-08 (Д)'!J",TEXT(MATCH($C21,'2018-08 (Д)'!$C$2:$C$100,0)+1,0)))="Н/Д",AND(INDIRECT(CONCATENATE("'2018-09 (Д)'!J",TEXT(MATCH($C21,'2018-09 (Д)'!$C$2:$C$100,0)+1,0)))="Н/Д",INDIRECT(CONCATENATE("'2018-08 (Д)'!J",TEXT(MATCH($C21,'2018-08 (Д)'!$C$2:$C$100,0)+1,0))))),"Н/Д",((INDIRECT(CONCATENATE("'2018-09 (Д)'!J",TEXT(MATCH($C21,'2018-09 (Д)'!$C$2:$C$100,0)+1,0)))-INDIRECT(CONCATENATE("'2018-08 (Д)'!J",TEXT(MATCH($C21,'2018-08 (Д)'!$C$2:$C$100,0)+1,0))))/INDIRECT(CONCATENATE("'2018-08 (Д)'!J",TEXT(MATCH($C21,'2018-08 (Д)'!$C$2:$C$100,0)+1,0))))*100)</f>
        <v>Н/Д</v>
      </c>
      <c r="BO21" s="9" t="str">
        <f ca="1">IF(OR(INDIRECT(CONCATENATE("'2018-10 (Д)'!J",TEXT(MATCH($C21,'2018-10 (Д)'!$C$2:$C$100,0)+1,0)))="Н/Д",INDIRECT(CONCATENATE("'2018-09 (Д)'!J",TEXT(MATCH($C21,'2018-09 (Д)'!$C$2:$C$100,0)+1,0)))="Н/Д",AND(INDIRECT(CONCATENATE("'2018-10 (Д)'!J",TEXT(MATCH($C21,'2018-10 (Д)'!$C$2:$C$100,0)+1,0)))="Н/Д",INDIRECT(CONCATENATE("'2018-09 (Д)'!J",TEXT(MATCH($C21,'2018-09 (Д)'!$C$2:$C$100,0)+1,0))))),"Н/Д",((INDIRECT(CONCATENATE("'2018-10 (Д)'!J",TEXT(MATCH($C21,'2018-10 (Д)'!$C$2:$C$100,0)+1,0)))-INDIRECT(CONCATENATE("'2018-09 (Д)'!J",TEXT(MATCH($C21,'2018-09 (Д)'!$C$2:$C$100,0)+1,0))))/INDIRECT(CONCATENATE("'2018-09 (Д)'!J",TEXT(MATCH($C21,'2018-09 (Д)'!$C$2:$C$100,0)+1,0))))*100)</f>
        <v>Н/Д</v>
      </c>
      <c r="BP21" s="9" t="str">
        <f ca="1">IF(OR(INDIRECT(CONCATENATE("'2018-11 (Д)'!J",TEXT(MATCH($C21,'2018-11 (Д)'!$C$2:$C$100,0)+1,0)))="Н/Д",INDIRECT(CONCATENATE("'2018-10 (Д)'!J",TEXT(MATCH($C21,'2018-10 (Д)'!$C$2:$C$100,0)+1,0)))="Н/Д",AND(INDIRECT(CONCATENATE("'2018-11 (Д)'!J",TEXT(MATCH($C21,'2018-11 (Д)'!$C$2:$C$100,0)+1,0)))="Н/Д",INDIRECT(CONCATENATE("'2018-10 (Д)'!J",TEXT(MATCH($C21,'2018-10 (Д)'!$C$2:$C$100,0)+1,0))))),"Н/Д",((INDIRECT(CONCATENATE("'2018-11 (Д)'!J",TEXT(MATCH($C21,'2018-11 (Д)'!$C$2:$C$100,0)+1,0)))-INDIRECT(CONCATENATE("'2018-10 (Д)'!J",TEXT(MATCH($C21,'2018-10 (Д)'!$C$2:$C$100,0)+1,0))))/INDIRECT(CONCATENATE("'2018-10 (Д)'!J",TEXT(MATCH($C21,'2018-10 (Д)'!$C$2:$C$100,0)+1,0))))*100)</f>
        <v>Н/Д</v>
      </c>
      <c r="BQ21" s="9" t="str">
        <f ca="1">IF(OR(INDIRECT(CONCATENATE("'2018-12 (Д)'!J",TEXT(MATCH($C21,'2018-12 (Д)'!$C$2:$C$100,0)+1,0)))="Н/Д",INDIRECT(CONCATENATE("'2018-11 (Д)'!J",TEXT(MATCH($C21,'2018-11 (Д)'!$C$2:$C$100,0)+1,0)))="Н/Д",AND(INDIRECT(CONCATENATE("'2018-12 (Д)'!J",TEXT(MATCH($C21,'2018-12 (Д)'!$C$2:$C$100,0)+1,0)))="Н/Д",INDIRECT(CONCATENATE("'2018-11 (Д)'!J",TEXT(MATCH($C21,'2018-11 (Д)'!$C$2:$C$100,0)+1,0))))),"Н/Д",((INDIRECT(CONCATENATE("'2018-12 (Д)'!J",TEXT(MATCH($C21,'2018-12 (Д)'!$C$2:$C$100,0)+1,0)))-INDIRECT(CONCATENATE("'2018-11 (Д)'!J",TEXT(MATCH($C21,'2018-11 (Д)'!$C$2:$C$100,0)+1,0))))/INDIRECT(CONCATENATE("'2018-11 (Д)'!J",TEXT(MATCH($C21,'2018-11 (Д)'!$C$2:$C$100,0)+1,0))))*100)</f>
        <v>Н/Д</v>
      </c>
      <c r="BR21" s="9"/>
      <c r="BS21" s="9">
        <f ca="1">IF(OR(INDIRECT(CONCATENATE("'2018-03 (Д)'!K",TEXT(MATCH($C21,'2018-03 (Д)'!$C$2:$C$100,0)+1,0)))="Н/Д",INDIRECT(CONCATENATE("'2018-02 (Д)'!K",TEXT(MATCH($C21,'2018-02 (Д)'!$C$2:$C$100,0)+1,0)))="Н/Д",AND(INDIRECT(CONCATENATE("'2018-03 (Д)'!K",TEXT(MATCH($C21,'2018-03 (Д)'!$C$2:$C$100,0)+1,0)))="Н/Д",INDIRECT(CONCATENATE("'2018-02 (Д)'!K",TEXT(MATCH($C21,'2018-02 (Д)'!$C$2:$C$100,0)+1,0))))),"Н/Д",((INDIRECT(CONCATENATE("'2018-03 (Д)'!K",TEXT(MATCH($C21,'2018-03 (Д)'!$C$2:$C$100,0)+1,0)))-INDIRECT(CONCATENATE("'2018-02 (Д)'!K",TEXT(MATCH($C21,'2018-02 (Д)'!$C$2:$C$100,0)+1,0))))/INDIRECT(CONCATENATE("'2018-02 (Д)'!K",TEXT(MATCH($C21,'2018-02 (Д)'!$C$2:$C$100,0)+1,0))))*100)</f>
        <v>-57.162979057197191</v>
      </c>
      <c r="BT21" s="9">
        <f ca="1">IF(OR(INDIRECT(CONCATENATE("'2018-04 (Д)'!K",TEXT(MATCH($C21,'2018-04 (Д)'!$C$2:$C$100,0)+1,0)))="Н/Д",INDIRECT(CONCATENATE("'2018-03 (Д)'!K",TEXT(MATCH($C21,'2018-03 (Д)'!$C$2:$C$100,0)+1,0)))="Н/Д",AND(INDIRECT(CONCATENATE("'2018-04 (Д)'!K",TEXT(MATCH($C21,'2018-04 (Д)'!$C$2:$C$100,0)+1,0)))="Н/Д",INDIRECT(CONCATENATE("'2018-03 (Д)'!K",TEXT(MATCH($C21,'2018-03 (Д)'!$C$2:$C$100,0)+1,0))))),"Н/Д",((INDIRECT(CONCATENATE("'2018-04 (Д)'!K",TEXT(MATCH($C21,'2018-04 (Д)'!$C$2:$C$100,0)+1,0)))-INDIRECT(CONCATENATE("'2018-03 (Д)'!K",TEXT(MATCH($C21,'2018-03 (Д)'!$C$2:$C$100,0)+1,0))))/INDIRECT(CONCATENATE("'2018-03 (Д)'!K",TEXT(MATCH($C21,'2018-03 (Д)'!$C$2:$C$100,0)+1,0))))*100)</f>
        <v>212.51498642010316</v>
      </c>
      <c r="BU21" s="9">
        <f ca="1">IF(OR(INDIRECT(CONCATENATE("'2018-05 (Д)'!K",TEXT(MATCH($C21,'2018-05 (Д)'!$C$2:$C$100,0)+1,0)))="Н/Д",INDIRECT(CONCATENATE("'2018-04 (Д)'!K",TEXT(MATCH($C21,'2018-04 (Д)'!$C$2:$C$100,0)+1,0)))="Н/Д",AND(INDIRECT(CONCATENATE("'2018-05 (Д)'!K",TEXT(MATCH($C21,'2018-05 (Д)'!$C$2:$C$100,0)+1,0)))="Н/Д",INDIRECT(CONCATENATE("'2018-04 (Д)'!K",TEXT(MATCH($C21,'2018-04 (Д)'!$C$2:$C$100,0)+1,0))))),"Н/Д",((INDIRECT(CONCATENATE("'2018-05 (Д)'!K",TEXT(MATCH($C21,'2018-05 (Д)'!$C$2:$C$100,0)+1,0)))-INDIRECT(CONCATENATE("'2018-04 (Д)'!K",TEXT(MATCH($C21,'2018-04 (Д)'!$C$2:$C$100,0)+1,0))))/INDIRECT(CONCATENATE("'2018-04 (Д)'!K",TEXT(MATCH($C21,'2018-04 (Д)'!$C$2:$C$100,0)+1,0))))*100)</f>
        <v>157.97252071694956</v>
      </c>
      <c r="BV21" s="9">
        <f ca="1">IF(OR(INDIRECT(CONCATENATE("'2018-06 (Д)'!K",TEXT(MATCH($C21,'2018-06 (Д)'!$C$2:$C$100,0)+1,0)))="Н/Д",INDIRECT(CONCATENATE("'2018-05 (Д)'!K",TEXT(MATCH($C21,'2018-05 (Д)'!$C$2:$C$100,0)+1,0)))="Н/Д",AND(INDIRECT(CONCATENATE("'2018-06 (Д)'!K",TEXT(MATCH($C21,'2018-06 (Д)'!$C$2:$C$100,0)+1,0)))="Н/Д",INDIRECT(CONCATENATE("'2018-05 (Д)'!K",TEXT(MATCH($C21,'2018-05 (Д)'!$C$2:$C$100,0)+1,0))))),"Н/Д",((INDIRECT(CONCATENATE("'2018-06 (Д)'!K",TEXT(MATCH($C21,'2018-06 (Д)'!$C$2:$C$100,0)+1,0)))-INDIRECT(CONCATENATE("'2018-05 (Д)'!K",TEXT(MATCH($C21,'2018-05 (Д)'!$C$2:$C$100,0)+1,0))))/INDIRECT(CONCATENATE("'2018-05 (Д)'!K",TEXT(MATCH($C21,'2018-05 (Д)'!$C$2:$C$100,0)+1,0))))*100)</f>
        <v>-71.48170102897474</v>
      </c>
      <c r="BW21" s="9">
        <f ca="1">IF(OR(INDIRECT(CONCATENATE("'2018-07 (Д)'!K",TEXT(MATCH($C21,'2018-07 (Д)'!$C$2:$C$100,0)+1,0)))="Н/Д",INDIRECT(CONCATENATE("'2018-06 (Д)'!K",TEXT(MATCH($C21,'2018-06 (Д)'!$C$2:$C$100,0)+1,0)))="Н/Д",AND(INDIRECT(CONCATENATE("'2018-07 (Д)'!K",TEXT(MATCH($C21,'2018-07 (Д)'!$C$2:$C$100,0)+1,0)))="Н/Д",INDIRECT(CONCATENATE("'2018-06 (Д)'!K",TEXT(MATCH($C21,'2018-06 (Д)'!$C$2:$C$100,0)+1,0))))),"Н/Д",((INDIRECT(CONCATENATE("'2018-07 (Д)'!K",TEXT(MATCH($C21,'2018-07 (Д)'!$C$2:$C$100,0)+1,0)))-INDIRECT(CONCATENATE("'2018-06 (Д)'!K",TEXT(MATCH($C21,'2018-06 (Д)'!$C$2:$C$100,0)+1,0))))/INDIRECT(CONCATENATE("'2018-06 (Д)'!K",TEXT(MATCH($C21,'2018-06 (Д)'!$C$2:$C$100,0)+1,0))))*100)</f>
        <v>-59.898005855612013</v>
      </c>
      <c r="BX21" s="9">
        <f ca="1">IF(OR(INDIRECT(CONCATENATE("'2018-08 (Д)'!K",TEXT(MATCH($C21,'2018-08 (Д)'!$C$2:$C$100,0)+1,0)))="Н/Д",INDIRECT(CONCATENATE("'2018-07 (Д)'!K",TEXT(MATCH($C21,'2018-07 (Д)'!$C$2:$C$100,0)+1,0)))="Н/Д",AND(INDIRECT(CONCATENATE("'2018-08 (Д)'!K",TEXT(MATCH($C21,'2018-08 (Д)'!$C$2:$C$100,0)+1,0)))="Н/Д",INDIRECT(CONCATENATE("'2018-07 (Д)'!K",TEXT(MATCH($C21,'2018-07 (Д)'!$C$2:$C$100,0)+1,0))))),"Н/Д",((INDIRECT(CONCATENATE("'2018-08 (Д)'!K",TEXT(MATCH($C21,'2018-08 (Д)'!$C$2:$C$100,0)+1,0)))-INDIRECT(CONCATENATE("'2018-07 (Д)'!K",TEXT(MATCH($C21,'2018-07 (Д)'!$C$2:$C$100,0)+1,0))))/INDIRECT(CONCATENATE("'2018-07 (Д)'!K",TEXT(MATCH($C21,'2018-07 (Д)'!$C$2:$C$100,0)+1,0))))*100)</f>
        <v>522.28652355613713</v>
      </c>
      <c r="BY21" s="9">
        <f ca="1">IF(OR(INDIRECT(CONCATENATE("'2018-09 (Д)'!K",TEXT(MATCH($C21,'2018-09 (Д)'!$C$2:$C$100,0)+1,0)))="Н/Д",INDIRECT(CONCATENATE("'2018-08 (Д)'!K",TEXT(MATCH($C21,'2018-08 (Д)'!$C$2:$C$100,0)+1,0)))="Н/Д",AND(INDIRECT(CONCATENATE("'2018-09 (Д)'!K",TEXT(MATCH($C21,'2018-09 (Д)'!$C$2:$C$100,0)+1,0)))="Н/Д",INDIRECT(CONCATENATE("'2018-08 (Д)'!K",TEXT(MATCH($C21,'2018-08 (Д)'!$C$2:$C$100,0)+1,0))))),"Н/Д",((INDIRECT(CONCATENATE("'2018-09 (Д)'!K",TEXT(MATCH($C21,'2018-09 (Д)'!$C$2:$C$100,0)+1,0)))-INDIRECT(CONCATENATE("'2018-08 (Д)'!K",TEXT(MATCH($C21,'2018-08 (Д)'!$C$2:$C$100,0)+1,0))))/INDIRECT(CONCATENATE("'2018-08 (Д)'!K",TEXT(MATCH($C21,'2018-08 (Д)'!$C$2:$C$100,0)+1,0))))*100)</f>
        <v>-83.581420616053776</v>
      </c>
      <c r="BZ21" s="9">
        <f ca="1">IF(OR(INDIRECT(CONCATENATE("'2018-10 (Д)'!K",TEXT(MATCH($C21,'2018-10 (Д)'!$C$2:$C$100,0)+1,0)))="Н/Д",INDIRECT(CONCATENATE("'2018-09 (Д)'!K",TEXT(MATCH($C21,'2018-09 (Д)'!$C$2:$C$100,0)+1,0)))="Н/Д",AND(INDIRECT(CONCATENATE("'2018-10 (Д)'!K",TEXT(MATCH($C21,'2018-10 (Д)'!$C$2:$C$100,0)+1,0)))="Н/Д",INDIRECT(CONCATENATE("'2018-09 (Д)'!K",TEXT(MATCH($C21,'2018-09 (Д)'!$C$2:$C$100,0)+1,0))))),"Н/Д",((INDIRECT(CONCATENATE("'2018-10 (Д)'!K",TEXT(MATCH($C21,'2018-10 (Д)'!$C$2:$C$100,0)+1,0)))-INDIRECT(CONCATENATE("'2018-09 (Д)'!K",TEXT(MATCH($C21,'2018-09 (Д)'!$C$2:$C$100,0)+1,0))))/INDIRECT(CONCATENATE("'2018-09 (Д)'!K",TEXT(MATCH($C21,'2018-09 (Д)'!$C$2:$C$100,0)+1,0))))*100)</f>
        <v>-31.751421761368871</v>
      </c>
      <c r="CA21" s="9">
        <f ca="1">IF(OR(INDIRECT(CONCATENATE("'2018-11 (Д)'!K",TEXT(MATCH($C21,'2018-11 (Д)'!$C$2:$C$100,0)+1,0)))="Н/Д",INDIRECT(CONCATENATE("'2018-10 (Д)'!K",TEXT(MATCH($C21,'2018-10 (Д)'!$C$2:$C$100,0)+1,0)))="Н/Д",AND(INDIRECT(CONCATENATE("'2018-11 (Д)'!K",TEXT(MATCH($C21,'2018-11 (Д)'!$C$2:$C$100,0)+1,0)))="Н/Д",INDIRECT(CONCATENATE("'2018-10 (Д)'!K",TEXT(MATCH($C21,'2018-10 (Д)'!$C$2:$C$100,0)+1,0))))),"Н/Д",((INDIRECT(CONCATENATE("'2018-11 (Д)'!K",TEXT(MATCH($C21,'2018-11 (Д)'!$C$2:$C$100,0)+1,0)))-INDIRECT(CONCATENATE("'2018-10 (Д)'!K",TEXT(MATCH($C21,'2018-10 (Д)'!$C$2:$C$100,0)+1,0))))/INDIRECT(CONCATENATE("'2018-10 (Д)'!K",TEXT(MATCH($C21,'2018-10 (Д)'!$C$2:$C$100,0)+1,0))))*100)</f>
        <v>878.38363068176864</v>
      </c>
      <c r="CB21" s="9">
        <f ca="1">IF(OR(INDIRECT(CONCATENATE("'2018-12 (Д)'!K",TEXT(MATCH($C21,'2018-12 (Д)'!$C$2:$C$100,0)+1,0)))="Н/Д",INDIRECT(CONCATENATE("'2018-11 (Д)'!K",TEXT(MATCH($C21,'2018-11 (Д)'!$C$2:$C$100,0)+1,0)))="Н/Д",AND(INDIRECT(CONCATENATE("'2018-12 (Д)'!K",TEXT(MATCH($C21,'2018-12 (Д)'!$C$2:$C$100,0)+1,0)))="Н/Д",INDIRECT(CONCATENATE("'2018-11 (Д)'!K",TEXT(MATCH($C21,'2018-11 (Д)'!$C$2:$C$100,0)+1,0))))),"Н/Д",((INDIRECT(CONCATENATE("'2018-12 (Д)'!K",TEXT(MATCH($C21,'2018-12 (Д)'!$C$2:$C$100,0)+1,0)))-INDIRECT(CONCATENATE("'2018-11 (Д)'!K",TEXT(MATCH($C21,'2018-11 (Д)'!$C$2:$C$100,0)+1,0))))/INDIRECT(CONCATENATE("'2018-11 (Д)'!K",TEXT(MATCH($C21,'2018-11 (Д)'!$C$2:$C$100,0)+1,0))))*100)</f>
        <v>-84.577860251028127</v>
      </c>
      <c r="CC21" s="9"/>
      <c r="CD21" s="9">
        <f ca="1">IF(OR(INDIRECT(CONCATENATE("'2018-03 (Д)'!L",TEXT(MATCH($C21,'2018-03 (Д)'!$C$2:$C$100,0)+1,0)))="Н/Д",INDIRECT(CONCATENATE("'2018-02 (Д)'!L",TEXT(MATCH($C21,'2018-02 (Д)'!$C$2:$C$100,0)+1,0)))="Н/Д",AND(INDIRECT(CONCATENATE("'2018-03 (Д)'!L",TEXT(MATCH($C21,'2018-03 (Д)'!$C$2:$C$100,0)+1,0)))="Н/Д",INDIRECT(CONCATENATE("'2018-02 (Д)'!L",TEXT(MATCH($C21,'2018-02 (Д)'!$C$2:$C$100,0)+1,0))))),"Н/Д",((INDIRECT(CONCATENATE("'2018-03 (Д)'!L",TEXT(MATCH($C21,'2018-03 (Д)'!$C$2:$C$100,0)+1,0)))-INDIRECT(CONCATENATE("'2018-02 (Д)'!L",TEXT(MATCH($C21,'2018-02 (Д)'!$C$2:$C$100,0)+1,0))))/INDIRECT(CONCATENATE("'2018-02 (Д)'!L",TEXT(MATCH($C21,'2018-02 (Д)'!$C$2:$C$100,0)+1,0))))*100)</f>
        <v>126.67053235995121</v>
      </c>
      <c r="CE21" s="9">
        <f ca="1">IF(OR(INDIRECT(CONCATENATE("'2018-04 (Д)'!L",TEXT(MATCH($C21,'2018-04 (Д)'!$C$2:$C$100,0)+1,0)))="Н/Д",INDIRECT(CONCATENATE("'2018-03 (Д)'!L",TEXT(MATCH($C21,'2018-03 (Д)'!$C$2:$C$100,0)+1,0)))="Н/Д",AND(INDIRECT(CONCATENATE("'2018-04 (Д)'!L",TEXT(MATCH($C21,'2018-04 (Д)'!$C$2:$C$100,0)+1,0)))="Н/Д",INDIRECT(CONCATENATE("'2018-03 (Д)'!L",TEXT(MATCH($C21,'2018-03 (Д)'!$C$2:$C$100,0)+1,0))))),"Н/Д",((INDIRECT(CONCATENATE("'2018-04 (Д)'!L",TEXT(MATCH($C21,'2018-04 (Д)'!$C$2:$C$100,0)+1,0)))-INDIRECT(CONCATENATE("'2018-03 (Д)'!L",TEXT(MATCH($C21,'2018-03 (Д)'!$C$2:$C$100,0)+1,0))))/INDIRECT(CONCATENATE("'2018-03 (Д)'!L",TEXT(MATCH($C21,'2018-03 (Д)'!$C$2:$C$100,0)+1,0))))*100)</f>
        <v>45.009564424955627</v>
      </c>
      <c r="CF21" s="9">
        <f ca="1">IF(OR(INDIRECT(CONCATENATE("'2018-05 (Д)'!L",TEXT(MATCH($C21,'2018-05 (Д)'!$C$2:$C$100,0)+1,0)))="Н/Д",INDIRECT(CONCATENATE("'2018-04 (Д)'!L",TEXT(MATCH($C21,'2018-04 (Д)'!$C$2:$C$100,0)+1,0)))="Н/Д",AND(INDIRECT(CONCATENATE("'2018-05 (Д)'!L",TEXT(MATCH($C21,'2018-05 (Д)'!$C$2:$C$100,0)+1,0)))="Н/Д",INDIRECT(CONCATENATE("'2018-04 (Д)'!L",TEXT(MATCH($C21,'2018-04 (Д)'!$C$2:$C$100,0)+1,0))))),"Н/Д",((INDIRECT(CONCATENATE("'2018-05 (Д)'!L",TEXT(MATCH($C21,'2018-05 (Д)'!$C$2:$C$100,0)+1,0)))-INDIRECT(CONCATENATE("'2018-04 (Д)'!L",TEXT(MATCH($C21,'2018-04 (Д)'!$C$2:$C$100,0)+1,0))))/INDIRECT(CONCATENATE("'2018-04 (Д)'!L",TEXT(MATCH($C21,'2018-04 (Д)'!$C$2:$C$100,0)+1,0))))*100)</f>
        <v>147.01069418270373</v>
      </c>
      <c r="CG21" s="9">
        <f ca="1">IF(OR(INDIRECT(CONCATENATE("'2018-06 (Д)'!L",TEXT(MATCH($C21,'2018-06 (Д)'!$C$2:$C$100,0)+1,0)))="Н/Д",INDIRECT(CONCATENATE("'2018-05 (Д)'!L",TEXT(MATCH($C21,'2018-05 (Д)'!$C$2:$C$100,0)+1,0)))="Н/Д",AND(INDIRECT(CONCATENATE("'2018-06 (Д)'!L",TEXT(MATCH($C21,'2018-06 (Д)'!$C$2:$C$100,0)+1,0)))="Н/Д",INDIRECT(CONCATENATE("'2018-05 (Д)'!L",TEXT(MATCH($C21,'2018-05 (Д)'!$C$2:$C$100,0)+1,0))))),"Н/Д",((INDIRECT(CONCATENATE("'2018-06 (Д)'!L",TEXT(MATCH($C21,'2018-06 (Д)'!$C$2:$C$100,0)+1,0)))-INDIRECT(CONCATENATE("'2018-05 (Д)'!L",TEXT(MATCH($C21,'2018-05 (Д)'!$C$2:$C$100,0)+1,0))))/INDIRECT(CONCATENATE("'2018-05 (Д)'!L",TEXT(MATCH($C21,'2018-05 (Д)'!$C$2:$C$100,0)+1,0))))*100)</f>
        <v>18.402520879572322</v>
      </c>
      <c r="CH21" s="9">
        <f ca="1">IF(OR(INDIRECT(CONCATENATE("'2018-07 (Д)'!L",TEXT(MATCH($C21,'2018-07 (Д)'!$C$2:$C$100,0)+1,0)))="Н/Д",INDIRECT(CONCATENATE("'2018-06 (Д)'!L",TEXT(MATCH($C21,'2018-06 (Д)'!$C$2:$C$100,0)+1,0)))="Н/Д",AND(INDIRECT(CONCATENATE("'2018-07 (Д)'!L",TEXT(MATCH($C21,'2018-07 (Д)'!$C$2:$C$100,0)+1,0)))="Н/Д",INDIRECT(CONCATENATE("'2018-06 (Д)'!L",TEXT(MATCH($C21,'2018-06 (Д)'!$C$2:$C$100,0)+1,0))))),"Н/Д",((INDIRECT(CONCATENATE("'2018-07 (Д)'!L",TEXT(MATCH($C21,'2018-07 (Д)'!$C$2:$C$100,0)+1,0)))-INDIRECT(CONCATENATE("'2018-06 (Д)'!L",TEXT(MATCH($C21,'2018-06 (Д)'!$C$2:$C$100,0)+1,0))))/INDIRECT(CONCATENATE("'2018-06 (Д)'!L",TEXT(MATCH($C21,'2018-06 (Д)'!$C$2:$C$100,0)+1,0))))*100)</f>
        <v>-94.218174538161392</v>
      </c>
      <c r="CI21" s="9">
        <f ca="1">IF(OR(INDIRECT(CONCATENATE("'2018-08 (Д)'!L",TEXT(MATCH($C21,'2018-08 (Д)'!$C$2:$C$100,0)+1,0)))="Н/Д",INDIRECT(CONCATENATE("'2018-07 (Д)'!L",TEXT(MATCH($C21,'2018-07 (Д)'!$C$2:$C$100,0)+1,0)))="Н/Д",AND(INDIRECT(CONCATENATE("'2018-08 (Д)'!L",TEXT(MATCH($C21,'2018-08 (Д)'!$C$2:$C$100,0)+1,0)))="Н/Д",INDIRECT(CONCATENATE("'2018-07 (Д)'!L",TEXT(MATCH($C21,'2018-07 (Д)'!$C$2:$C$100,0)+1,0))))),"Н/Д",((INDIRECT(CONCATENATE("'2018-08 (Д)'!L",TEXT(MATCH($C21,'2018-08 (Д)'!$C$2:$C$100,0)+1,0)))-INDIRECT(CONCATENATE("'2018-07 (Д)'!L",TEXT(MATCH($C21,'2018-07 (Д)'!$C$2:$C$100,0)+1,0))))/INDIRECT(CONCATENATE("'2018-07 (Д)'!L",TEXT(MATCH($C21,'2018-07 (Д)'!$C$2:$C$100,0)+1,0))))*100)</f>
        <v>1189.7305868421433</v>
      </c>
      <c r="CJ21" s="9">
        <f ca="1">IF(OR(INDIRECT(CONCATENATE("'2018-09 (Д)'!L",TEXT(MATCH($C21,'2018-09 (Д)'!$C$2:$C$100,0)+1,0)))="Н/Д",INDIRECT(CONCATENATE("'2018-08 (Д)'!L",TEXT(MATCH($C21,'2018-08 (Д)'!$C$2:$C$100,0)+1,0)))="Н/Д",AND(INDIRECT(CONCATENATE("'2018-09 (Д)'!L",TEXT(MATCH($C21,'2018-09 (Д)'!$C$2:$C$100,0)+1,0)))="Н/Д",INDIRECT(CONCATENATE("'2018-08 (Д)'!L",TEXT(MATCH($C21,'2018-08 (Д)'!$C$2:$C$100,0)+1,0))))),"Н/Д",((INDIRECT(CONCATENATE("'2018-09 (Д)'!L",TEXT(MATCH($C21,'2018-09 (Д)'!$C$2:$C$100,0)+1,0)))-INDIRECT(CONCATENATE("'2018-08 (Д)'!L",TEXT(MATCH($C21,'2018-08 (Д)'!$C$2:$C$100,0)+1,0))))/INDIRECT(CONCATENATE("'2018-08 (Д)'!L",TEXT(MATCH($C21,'2018-08 (Д)'!$C$2:$C$100,0)+1,0))))*100)</f>
        <v>2.7338036737757334</v>
      </c>
      <c r="CK21" s="9">
        <f ca="1">IF(OR(INDIRECT(CONCATENATE("'2018-10 (Д)'!L",TEXT(MATCH($C21,'2018-10 (Д)'!$C$2:$C$100,0)+1,0)))="Н/Д",INDIRECT(CONCATENATE("'2018-09 (Д)'!L",TEXT(MATCH($C21,'2018-09 (Д)'!$C$2:$C$100,0)+1,0)))="Н/Д",AND(INDIRECT(CONCATENATE("'2018-10 (Д)'!L",TEXT(MATCH($C21,'2018-10 (Д)'!$C$2:$C$100,0)+1,0)))="Н/Д",INDIRECT(CONCATENATE("'2018-09 (Д)'!L",TEXT(MATCH($C21,'2018-09 (Д)'!$C$2:$C$100,0)+1,0))))),"Н/Д",((INDIRECT(CONCATENATE("'2018-10 (Д)'!L",TEXT(MATCH($C21,'2018-10 (Д)'!$C$2:$C$100,0)+1,0)))-INDIRECT(CONCATENATE("'2018-09 (Д)'!L",TEXT(MATCH($C21,'2018-09 (Д)'!$C$2:$C$100,0)+1,0))))/INDIRECT(CONCATENATE("'2018-09 (Д)'!L",TEXT(MATCH($C21,'2018-09 (Д)'!$C$2:$C$100,0)+1,0))))*100)</f>
        <v>-75.594518310928621</v>
      </c>
      <c r="CL21" s="9">
        <f ca="1">IF(OR(INDIRECT(CONCATENATE("'2018-11 (Д)'!L",TEXT(MATCH($C21,'2018-11 (Д)'!$C$2:$C$100,0)+1,0)))="Н/Д",INDIRECT(CONCATENATE("'2018-10 (Д)'!L",TEXT(MATCH($C21,'2018-10 (Д)'!$C$2:$C$100,0)+1,0)))="Н/Д",AND(INDIRECT(CONCATENATE("'2018-11 (Д)'!L",TEXT(MATCH($C21,'2018-11 (Д)'!$C$2:$C$100,0)+1,0)))="Н/Д",INDIRECT(CONCATENATE("'2018-10 (Д)'!L",TEXT(MATCH($C21,'2018-10 (Д)'!$C$2:$C$100,0)+1,0))))),"Н/Д",((INDIRECT(CONCATENATE("'2018-11 (Д)'!L",TEXT(MATCH($C21,'2018-11 (Д)'!$C$2:$C$100,0)+1,0)))-INDIRECT(CONCATENATE("'2018-10 (Д)'!L",TEXT(MATCH($C21,'2018-10 (Д)'!$C$2:$C$100,0)+1,0))))/INDIRECT(CONCATENATE("'2018-10 (Д)'!L",TEXT(MATCH($C21,'2018-10 (Д)'!$C$2:$C$100,0)+1,0))))*100)</f>
        <v>315.73123293700837</v>
      </c>
      <c r="CM21" s="9">
        <f ca="1">IF(OR(INDIRECT(CONCATENATE("'2018-12 (Д)'!L",TEXT(MATCH($C21,'2018-12 (Д)'!$C$2:$C$100,0)+1,0)))="Н/Д",INDIRECT(CONCATENATE("'2018-11 (Д)'!L",TEXT(MATCH($C21,'2018-11 (Д)'!$C$2:$C$100,0)+1,0)))="Н/Д",AND(INDIRECT(CONCATENATE("'2018-12 (Д)'!L",TEXT(MATCH($C21,'2018-12 (Д)'!$C$2:$C$100,0)+1,0)))="Н/Д",INDIRECT(CONCATENATE("'2018-11 (Д)'!L",TEXT(MATCH($C21,'2018-11 (Д)'!$C$2:$C$100,0)+1,0))))),"Н/Д",((INDIRECT(CONCATENATE("'2018-12 (Д)'!L",TEXT(MATCH($C21,'2018-12 (Д)'!$C$2:$C$100,0)+1,0)))-INDIRECT(CONCATENATE("'2018-11 (Д)'!L",TEXT(MATCH($C21,'2018-11 (Д)'!$C$2:$C$100,0)+1,0))))/INDIRECT(CONCATENATE("'2018-11 (Д)'!L",TEXT(MATCH($C21,'2018-11 (Д)'!$C$2:$C$100,0)+1,0))))*100)</f>
        <v>34.615177757281636</v>
      </c>
      <c r="CN21" s="9"/>
      <c r="CO21" s="9">
        <f ca="1">IF(OR(INDIRECT(CONCATENATE("'2018-03 (Д)'!M",TEXT(MATCH($C21,'2018-03 (Д)'!$C$2:$C$100,0)+1,0)))="Н/Д",INDIRECT(CONCATENATE("'2018-02 (Д)'!M",TEXT(MATCH($C21,'2018-02 (Д)'!$C$2:$C$100,0)+1,0)))="Н/Д",AND(INDIRECT(CONCATENATE("'2018-03 (Д)'!M",TEXT(MATCH($C21,'2018-03 (Д)'!$C$2:$C$100,0)+1,0)))="Н/Д",INDIRECT(CONCATENATE("'2018-02 (Д)'!M",TEXT(MATCH($C21,'2018-02 (Д)'!$C$2:$C$100,0)+1,0))))),"Н/Д",((INDIRECT(CONCATENATE("'2018-03 (Д)'!M",TEXT(MATCH($C21,'2018-03 (Д)'!$C$2:$C$100,0)+1,0)))-INDIRECT(CONCATENATE("'2018-02 (Д)'!M",TEXT(MATCH($C21,'2018-02 (Д)'!$C$2:$C$100,0)+1,0))))/INDIRECT(CONCATENATE("'2018-02 (Д)'!M",TEXT(MATCH($C21,'2018-02 (Д)'!$C$2:$C$100,0)+1,0))))*100)</f>
        <v>15.89107844842726</v>
      </c>
      <c r="CP21" s="9">
        <f ca="1">IF(OR(INDIRECT(CONCATENATE("'2018-04 (Д)'!M",TEXT(MATCH($C21,'2018-04 (Д)'!$C$2:$C$100,0)+1,0)))="Н/Д",INDIRECT(CONCATENATE("'2018-03 (Д)'!M",TEXT(MATCH($C21,'2018-03 (Д)'!$C$2:$C$100,0)+1,0)))="Н/Д",AND(INDIRECT(CONCATENATE("'2018-04 (Д)'!M",TEXT(MATCH($C21,'2018-04 (Д)'!$C$2:$C$100,0)+1,0)))="Н/Д",INDIRECT(CONCATENATE("'2018-03 (Д)'!M",TEXT(MATCH($C21,'2018-03 (Д)'!$C$2:$C$100,0)+1,0))))),"Н/Д",((INDIRECT(CONCATENATE("'2018-04 (Д)'!M",TEXT(MATCH($C21,'2018-04 (Д)'!$C$2:$C$100,0)+1,0)))-INDIRECT(CONCATENATE("'2018-03 (Д)'!M",TEXT(MATCH($C21,'2018-03 (Д)'!$C$2:$C$100,0)+1,0))))/INDIRECT(CONCATENATE("'2018-03 (Д)'!M",TEXT(MATCH($C21,'2018-03 (Д)'!$C$2:$C$100,0)+1,0))))*100)</f>
        <v>-34.487314449686167</v>
      </c>
      <c r="CQ21" s="9">
        <f ca="1">IF(OR(INDIRECT(CONCATENATE("'2018-05 (Д)'!M",TEXT(MATCH($C21,'2018-05 (Д)'!$C$2:$C$100,0)+1,0)))="Н/Д",INDIRECT(CONCATENATE("'2018-04 (Д)'!M",TEXT(MATCH($C21,'2018-04 (Д)'!$C$2:$C$100,0)+1,0)))="Н/Д",AND(INDIRECT(CONCATENATE("'2018-05 (Д)'!M",TEXT(MATCH($C21,'2018-05 (Д)'!$C$2:$C$100,0)+1,0)))="Н/Д",INDIRECT(CONCATENATE("'2018-04 (Д)'!M",TEXT(MATCH($C21,'2018-04 (Д)'!$C$2:$C$100,0)+1,0))))),"Н/Д",((INDIRECT(CONCATENATE("'2018-05 (Д)'!M",TEXT(MATCH($C21,'2018-05 (Д)'!$C$2:$C$100,0)+1,0)))-INDIRECT(CONCATENATE("'2018-04 (Д)'!M",TEXT(MATCH($C21,'2018-04 (Д)'!$C$2:$C$100,0)+1,0))))/INDIRECT(CONCATENATE("'2018-04 (Д)'!M",TEXT(MATCH($C21,'2018-04 (Д)'!$C$2:$C$100,0)+1,0))))*100)</f>
        <v>9.5606012037216992</v>
      </c>
      <c r="CR21" s="9">
        <f ca="1">IF(OR(INDIRECT(CONCATENATE("'2018-06 (Д)'!M",TEXT(MATCH($C21,'2018-06 (Д)'!$C$2:$C$100,0)+1,0)))="Н/Д",INDIRECT(CONCATENATE("'2018-05 (Д)'!M",TEXT(MATCH($C21,'2018-05 (Д)'!$C$2:$C$100,0)+1,0)))="Н/Д",AND(INDIRECT(CONCATENATE("'2018-06 (Д)'!M",TEXT(MATCH($C21,'2018-06 (Д)'!$C$2:$C$100,0)+1,0)))="Н/Д",INDIRECT(CONCATENATE("'2018-05 (Д)'!M",TEXT(MATCH($C21,'2018-05 (Д)'!$C$2:$C$100,0)+1,0))))),"Н/Д",((INDIRECT(CONCATENATE("'2018-06 (Д)'!M",TEXT(MATCH($C21,'2018-06 (Д)'!$C$2:$C$100,0)+1,0)))-INDIRECT(CONCATENATE("'2018-05 (Д)'!M",TEXT(MATCH($C21,'2018-05 (Д)'!$C$2:$C$100,0)+1,0))))/INDIRECT(CONCATENATE("'2018-05 (Д)'!M",TEXT(MATCH($C21,'2018-05 (Д)'!$C$2:$C$100,0)+1,0))))*100)</f>
        <v>-50.994102043334962</v>
      </c>
      <c r="CS21" s="9">
        <f ca="1">IF(OR(INDIRECT(CONCATENATE("'2018-07 (Д)'!M",TEXT(MATCH($C21,'2018-07 (Д)'!$C$2:$C$100,0)+1,0)))="Н/Д",INDIRECT(CONCATENATE("'2018-06 (Д)'!M",TEXT(MATCH($C21,'2018-06 (Д)'!$C$2:$C$100,0)+1,0)))="Н/Д",AND(INDIRECT(CONCATENATE("'2018-07 (Д)'!M",TEXT(MATCH($C21,'2018-07 (Д)'!$C$2:$C$100,0)+1,0)))="Н/Д",INDIRECT(CONCATENATE("'2018-06 (Д)'!M",TEXT(MATCH($C21,'2018-06 (Д)'!$C$2:$C$100,0)+1,0))))),"Н/Д",((INDIRECT(CONCATENATE("'2018-07 (Д)'!M",TEXT(MATCH($C21,'2018-07 (Д)'!$C$2:$C$100,0)+1,0)))-INDIRECT(CONCATENATE("'2018-06 (Д)'!M",TEXT(MATCH($C21,'2018-06 (Д)'!$C$2:$C$100,0)+1,0))))/INDIRECT(CONCATENATE("'2018-06 (Д)'!M",TEXT(MATCH($C21,'2018-06 (Д)'!$C$2:$C$100,0)+1,0))))*100)</f>
        <v>196.7340262578785</v>
      </c>
      <c r="CT21" s="9">
        <f ca="1">IF(OR(INDIRECT(CONCATENATE("'2018-08 (Д)'!M",TEXT(MATCH($C21,'2018-08 (Д)'!$C$2:$C$100,0)+1,0)))="Н/Д",INDIRECT(CONCATENATE("'2018-07 (Д)'!M",TEXT(MATCH($C21,'2018-07 (Д)'!$C$2:$C$100,0)+1,0)))="Н/Д",AND(INDIRECT(CONCATENATE("'2018-08 (Д)'!M",TEXT(MATCH($C21,'2018-08 (Д)'!$C$2:$C$100,0)+1,0)))="Н/Д",INDIRECT(CONCATENATE("'2018-07 (Д)'!M",TEXT(MATCH($C21,'2018-07 (Д)'!$C$2:$C$100,0)+1,0))))),"Н/Д",((INDIRECT(CONCATENATE("'2018-08 (Д)'!M",TEXT(MATCH($C21,'2018-08 (Д)'!$C$2:$C$100,0)+1,0)))-INDIRECT(CONCATENATE("'2018-07 (Д)'!M",TEXT(MATCH($C21,'2018-07 (Д)'!$C$2:$C$100,0)+1,0))))/INDIRECT(CONCATENATE("'2018-07 (Д)'!M",TEXT(MATCH($C21,'2018-07 (Д)'!$C$2:$C$100,0)+1,0))))*100)</f>
        <v>144.67189895126248</v>
      </c>
      <c r="CU21" s="9">
        <f ca="1">IF(OR(INDIRECT(CONCATENATE("'2018-09 (Д)'!M",TEXT(MATCH($C21,'2018-09 (Д)'!$C$2:$C$100,0)+1,0)))="Н/Д",INDIRECT(CONCATENATE("'2018-08 (Д)'!M",TEXT(MATCH($C21,'2018-08 (Д)'!$C$2:$C$100,0)+1,0)))="Н/Д",AND(INDIRECT(CONCATENATE("'2018-09 (Д)'!M",TEXT(MATCH($C21,'2018-09 (Д)'!$C$2:$C$100,0)+1,0)))="Н/Д",INDIRECT(CONCATENATE("'2018-08 (Д)'!M",TEXT(MATCH($C21,'2018-08 (Д)'!$C$2:$C$100,0)+1,0))))),"Н/Д",((INDIRECT(CONCATENATE("'2018-09 (Д)'!M",TEXT(MATCH($C21,'2018-09 (Д)'!$C$2:$C$100,0)+1,0)))-INDIRECT(CONCATENATE("'2018-08 (Д)'!M",TEXT(MATCH($C21,'2018-08 (Д)'!$C$2:$C$100,0)+1,0))))/INDIRECT(CONCATENATE("'2018-08 (Д)'!M",TEXT(MATCH($C21,'2018-08 (Д)'!$C$2:$C$100,0)+1,0))))*100)</f>
        <v>-38.868607712389895</v>
      </c>
      <c r="CV21" s="9">
        <f ca="1">IF(OR(INDIRECT(CONCATENATE("'2018-10 (Д)'!M",TEXT(MATCH($C21,'2018-10 (Д)'!$C$2:$C$100,0)+1,0)))="Н/Д",INDIRECT(CONCATENATE("'2018-09 (Д)'!M",TEXT(MATCH($C21,'2018-09 (Д)'!$C$2:$C$100,0)+1,0)))="Н/Д",AND(INDIRECT(CONCATENATE("'2018-10 (Д)'!M",TEXT(MATCH($C21,'2018-10 (Д)'!$C$2:$C$100,0)+1,0)))="Н/Д",INDIRECT(CONCATENATE("'2018-09 (Д)'!M",TEXT(MATCH($C21,'2018-09 (Д)'!$C$2:$C$100,0)+1,0))))),"Н/Д",((INDIRECT(CONCATENATE("'2018-10 (Д)'!M",TEXT(MATCH($C21,'2018-10 (Д)'!$C$2:$C$100,0)+1,0)))-INDIRECT(CONCATENATE("'2018-09 (Д)'!M",TEXT(MATCH($C21,'2018-09 (Д)'!$C$2:$C$100,0)+1,0))))/INDIRECT(CONCATENATE("'2018-09 (Д)'!M",TEXT(MATCH($C21,'2018-09 (Д)'!$C$2:$C$100,0)+1,0))))*100)</f>
        <v>-0.32019301137921613</v>
      </c>
      <c r="CW21" s="9">
        <f ca="1">IF(OR(INDIRECT(CONCATENATE("'2018-11 (Д)'!M",TEXT(MATCH($C21,'2018-11 (Д)'!$C$2:$C$100,0)+1,0)))="Н/Д",INDIRECT(CONCATENATE("'2018-10 (Д)'!M",TEXT(MATCH($C21,'2018-10 (Д)'!$C$2:$C$100,0)+1,0)))="Н/Д",AND(INDIRECT(CONCATENATE("'2018-11 (Д)'!M",TEXT(MATCH($C21,'2018-11 (Д)'!$C$2:$C$100,0)+1,0)))="Н/Д",INDIRECT(CONCATENATE("'2018-10 (Д)'!M",TEXT(MATCH($C21,'2018-10 (Д)'!$C$2:$C$100,0)+1,0))))),"Н/Д",((INDIRECT(CONCATENATE("'2018-11 (Д)'!M",TEXT(MATCH($C21,'2018-11 (Д)'!$C$2:$C$100,0)+1,0)))-INDIRECT(CONCATENATE("'2018-10 (Д)'!M",TEXT(MATCH($C21,'2018-10 (Д)'!$C$2:$C$100,0)+1,0))))/INDIRECT(CONCATENATE("'2018-10 (Д)'!M",TEXT(MATCH($C21,'2018-10 (Д)'!$C$2:$C$100,0)+1,0))))*100)</f>
        <v>-4.4764134733422711</v>
      </c>
      <c r="CX21" s="9">
        <f ca="1">IF(OR(INDIRECT(CONCATENATE("'2018-12 (Д)'!M",TEXT(MATCH($C21,'2018-12 (Д)'!$C$2:$C$100,0)+1,0)))="Н/Д",INDIRECT(CONCATENATE("'2018-11 (Д)'!M",TEXT(MATCH($C21,'2018-11 (Д)'!$C$2:$C$100,0)+1,0)))="Н/Д",AND(INDIRECT(CONCATENATE("'2018-12 (Д)'!M",TEXT(MATCH($C21,'2018-12 (Д)'!$C$2:$C$100,0)+1,0)))="Н/Д",INDIRECT(CONCATENATE("'2018-11 (Д)'!M",TEXT(MATCH($C21,'2018-11 (Д)'!$C$2:$C$100,0)+1,0))))),"Н/Д",((INDIRECT(CONCATENATE("'2018-12 (Д)'!M",TEXT(MATCH($C21,'2018-12 (Д)'!$C$2:$C$100,0)+1,0)))-INDIRECT(CONCATENATE("'2018-11 (Д)'!M",TEXT(MATCH($C21,'2018-11 (Д)'!$C$2:$C$100,0)+1,0))))/INDIRECT(CONCATENATE("'2018-11 (Д)'!M",TEXT(MATCH($C21,'2018-11 (Д)'!$C$2:$C$100,0)+1,0))))*100)</f>
        <v>50.035892188219698</v>
      </c>
      <c r="CY21" s="9"/>
      <c r="CZ21" s="9">
        <f ca="1">IF(OR(INDIRECT(CONCATENATE("'2018-03 (Д)'!N",TEXT(MATCH($C21,'2018-03 (Д)'!$C$2:$C$100,0)+1,0)))="Н/Д",INDIRECT(CONCATENATE("'2018-02 (Д)'!N",TEXT(MATCH($C21,'2018-02 (Д)'!$C$2:$C$100,0)+1,0)))="Н/Д",AND(INDIRECT(CONCATENATE("'2018-03 (Д)'!N",TEXT(MATCH($C21,'2018-03 (Д)'!$C$2:$C$100,0)+1,0)))="Н/Д",INDIRECT(CONCATENATE("'2018-02 (Д)'!N",TEXT(MATCH($C21,'2018-02 (Д)'!$C$2:$C$100,0)+1,0))))),"Н/Д",((INDIRECT(CONCATENATE("'2018-03 (Д)'!N",TEXT(MATCH($C21,'2018-03 (Д)'!$C$2:$C$100,0)+1,0)))-INDIRECT(CONCATENATE("'2018-02 (Д)'!N",TEXT(MATCH($C21,'2018-02 (Д)'!$C$2:$C$100,0)+1,0))))/INDIRECT(CONCATENATE("'2018-02 (Д)'!N",TEXT(MATCH($C21,'2018-02 (Д)'!$C$2:$C$100,0)+1,0))))*100)</f>
        <v>152.68748503220982</v>
      </c>
      <c r="DA21" s="9">
        <f ca="1">IF(OR(INDIRECT(CONCATENATE("'2018-04 (Д)'!N",TEXT(MATCH($C21,'2018-04 (Д)'!$C$2:$C$100,0)+1,0)))="Н/Д",INDIRECT(CONCATENATE("'2018-03 (Д)'!N",TEXT(MATCH($C21,'2018-03 (Д)'!$C$2:$C$100,0)+1,0)))="Н/Д",AND(INDIRECT(CONCATENATE("'2018-04 (Д)'!N",TEXT(MATCH($C21,'2018-04 (Д)'!$C$2:$C$100,0)+1,0)))="Н/Д",INDIRECT(CONCATENATE("'2018-03 (Д)'!N",TEXT(MATCH($C21,'2018-03 (Д)'!$C$2:$C$100,0)+1,0))))),"Н/Д",((INDIRECT(CONCATENATE("'2018-04 (Д)'!N",TEXT(MATCH($C21,'2018-04 (Д)'!$C$2:$C$100,0)+1,0)))-INDIRECT(CONCATENATE("'2018-03 (Д)'!N",TEXT(MATCH($C21,'2018-03 (Д)'!$C$2:$C$100,0)+1,0))))/INDIRECT(CONCATENATE("'2018-03 (Д)'!N",TEXT(MATCH($C21,'2018-03 (Д)'!$C$2:$C$100,0)+1,0))))*100)</f>
        <v>57.378986368954131</v>
      </c>
      <c r="DB21" s="9">
        <f ca="1">IF(OR(INDIRECT(CONCATENATE("'2018-05 (Д)'!N",TEXT(MATCH($C21,'2018-05 (Д)'!$C$2:$C$100,0)+1,0)))="Н/Д",INDIRECT(CONCATENATE("'2018-04 (Д)'!N",TEXT(MATCH($C21,'2018-04 (Д)'!$C$2:$C$100,0)+1,0)))="Н/Д",AND(INDIRECT(CONCATENATE("'2018-05 (Д)'!N",TEXT(MATCH($C21,'2018-05 (Д)'!$C$2:$C$100,0)+1,0)))="Н/Д",INDIRECT(CONCATENATE("'2018-04 (Д)'!N",TEXT(MATCH($C21,'2018-04 (Д)'!$C$2:$C$100,0)+1,0))))),"Н/Д",((INDIRECT(CONCATENATE("'2018-05 (Д)'!N",TEXT(MATCH($C21,'2018-05 (Д)'!$C$2:$C$100,0)+1,0)))-INDIRECT(CONCATENATE("'2018-04 (Д)'!N",TEXT(MATCH($C21,'2018-04 (Д)'!$C$2:$C$100,0)+1,0))))/INDIRECT(CONCATENATE("'2018-04 (Д)'!N",TEXT(MATCH($C21,'2018-04 (Д)'!$C$2:$C$100,0)+1,0))))*100)</f>
        <v>41.442192800077017</v>
      </c>
      <c r="DC21" s="9">
        <f ca="1">IF(OR(INDIRECT(CONCATENATE("'2018-06 (Д)'!N",TEXT(MATCH($C21,'2018-06 (Д)'!$C$2:$C$100,0)+1,0)))="Н/Д",INDIRECT(CONCATENATE("'2018-05 (Д)'!N",TEXT(MATCH($C21,'2018-05 (Д)'!$C$2:$C$100,0)+1,0)))="Н/Д",AND(INDIRECT(CONCATENATE("'2018-06 (Д)'!N",TEXT(MATCH($C21,'2018-06 (Д)'!$C$2:$C$100,0)+1,0)))="Н/Д",INDIRECT(CONCATENATE("'2018-05 (Д)'!N",TEXT(MATCH($C21,'2018-05 (Д)'!$C$2:$C$100,0)+1,0))))),"Н/Д",((INDIRECT(CONCATENATE("'2018-06 (Д)'!N",TEXT(MATCH($C21,'2018-06 (Д)'!$C$2:$C$100,0)+1,0)))-INDIRECT(CONCATENATE("'2018-05 (Д)'!N",TEXT(MATCH($C21,'2018-05 (Д)'!$C$2:$C$100,0)+1,0))))/INDIRECT(CONCATENATE("'2018-05 (Д)'!N",TEXT(MATCH($C21,'2018-05 (Д)'!$C$2:$C$100,0)+1,0))))*100)</f>
        <v>32.493813385927254</v>
      </c>
      <c r="DD21" s="9">
        <f ca="1">IF(OR(INDIRECT(CONCATENATE("'2018-07 (Д)'!N",TEXT(MATCH($C21,'2018-07 (Д)'!$C$2:$C$100,0)+1,0)))="Н/Д",INDIRECT(CONCATENATE("'2018-06 (Д)'!N",TEXT(MATCH($C21,'2018-06 (Д)'!$C$2:$C$100,0)+1,0)))="Н/Д",AND(INDIRECT(CONCATENATE("'2018-07 (Д)'!N",TEXT(MATCH($C21,'2018-07 (Д)'!$C$2:$C$100,0)+1,0)))="Н/Д",INDIRECT(CONCATENATE("'2018-06 (Д)'!N",TEXT(MATCH($C21,'2018-06 (Д)'!$C$2:$C$100,0)+1,0))))),"Н/Д",((INDIRECT(CONCATENATE("'2018-07 (Д)'!N",TEXT(MATCH($C21,'2018-07 (Д)'!$C$2:$C$100,0)+1,0)))-INDIRECT(CONCATENATE("'2018-06 (Д)'!N",TEXT(MATCH($C21,'2018-06 (Д)'!$C$2:$C$100,0)+1,0))))/INDIRECT(CONCATENATE("'2018-06 (Д)'!N",TEXT(MATCH($C21,'2018-06 (Д)'!$C$2:$C$100,0)+1,0))))*100)</f>
        <v>20.397695920467662</v>
      </c>
      <c r="DE21" s="9">
        <f ca="1">IF(OR(INDIRECT(CONCATENATE("'2018-08 (Д)'!N",TEXT(MATCH($C21,'2018-08 (Д)'!$C$2:$C$100,0)+1,0)))="Н/Д",INDIRECT(CONCATENATE("'2018-07 (Д)'!N",TEXT(MATCH($C21,'2018-07 (Д)'!$C$2:$C$100,0)+1,0)))="Н/Д",AND(INDIRECT(CONCATENATE("'2018-08 (Д)'!N",TEXT(MATCH($C21,'2018-08 (Д)'!$C$2:$C$100,0)+1,0)))="Н/Д",INDIRECT(CONCATENATE("'2018-07 (Д)'!N",TEXT(MATCH($C21,'2018-07 (Д)'!$C$2:$C$100,0)+1,0))))),"Н/Д",((INDIRECT(CONCATENATE("'2018-08 (Д)'!N",TEXT(MATCH($C21,'2018-08 (Д)'!$C$2:$C$100,0)+1,0)))-INDIRECT(CONCATENATE("'2018-07 (Д)'!N",TEXT(MATCH($C21,'2018-07 (Д)'!$C$2:$C$100,0)+1,0))))/INDIRECT(CONCATENATE("'2018-07 (Д)'!N",TEXT(MATCH($C21,'2018-07 (Д)'!$C$2:$C$100,0)+1,0))))*100)</f>
        <v>19.230472470107941</v>
      </c>
      <c r="DF21" s="9">
        <f ca="1">IF(OR(INDIRECT(CONCATENATE("'2018-09 (Д)'!N",TEXT(MATCH($C21,'2018-09 (Д)'!$C$2:$C$100,0)+1,0)))="Н/Д",INDIRECT(CONCATENATE("'2018-08 (Д)'!N",TEXT(MATCH($C21,'2018-08 (Д)'!$C$2:$C$100,0)+1,0)))="Н/Д",AND(INDIRECT(CONCATENATE("'2018-09 (Д)'!N",TEXT(MATCH($C21,'2018-09 (Д)'!$C$2:$C$100,0)+1,0)))="Н/Д",INDIRECT(CONCATENATE("'2018-08 (Д)'!N",TEXT(MATCH($C21,'2018-08 (Д)'!$C$2:$C$100,0)+1,0))))),"Н/Д",((INDIRECT(CONCATENATE("'2018-09 (Д)'!N",TEXT(MATCH($C21,'2018-09 (Д)'!$C$2:$C$100,0)+1,0)))-INDIRECT(CONCATENATE("'2018-08 (Д)'!N",TEXT(MATCH($C21,'2018-08 (Д)'!$C$2:$C$100,0)+1,0))))/INDIRECT(CONCATENATE("'2018-08 (Д)'!N",TEXT(MATCH($C21,'2018-08 (Д)'!$C$2:$C$100,0)+1,0))))*100)</f>
        <v>15.851755911754365</v>
      </c>
      <c r="DG21" s="9">
        <f ca="1">IF(OR(INDIRECT(CONCATENATE("'2018-10 (Д)'!N",TEXT(MATCH($C21,'2018-10 (Д)'!$C$2:$C$100,0)+1,0)))="Н/Д",INDIRECT(CONCATENATE("'2018-09 (Д)'!N",TEXT(MATCH($C21,'2018-09 (Д)'!$C$2:$C$100,0)+1,0)))="Н/Д",AND(INDIRECT(CONCATENATE("'2018-10 (Д)'!N",TEXT(MATCH($C21,'2018-10 (Д)'!$C$2:$C$100,0)+1,0)))="Н/Д",INDIRECT(CONCATENATE("'2018-09 (Д)'!N",TEXT(MATCH($C21,'2018-09 (Д)'!$C$2:$C$100,0)+1,0))))),"Н/Д",((INDIRECT(CONCATENATE("'2018-10 (Д)'!N",TEXT(MATCH($C21,'2018-10 (Д)'!$C$2:$C$100,0)+1,0)))-INDIRECT(CONCATENATE("'2018-09 (Д)'!N",TEXT(MATCH($C21,'2018-09 (Д)'!$C$2:$C$100,0)+1,0))))/INDIRECT(CONCATENATE("'2018-09 (Д)'!N",TEXT(MATCH($C21,'2018-09 (Д)'!$C$2:$C$100,0)+1,0))))*100)</f>
        <v>11.296118731975687</v>
      </c>
      <c r="DH21" s="9">
        <f ca="1">IF(OR(INDIRECT(CONCATENATE("'2018-11 (Д)'!N",TEXT(MATCH($C21,'2018-11 (Д)'!$C$2:$C$100,0)+1,0)))="Н/Д",INDIRECT(CONCATENATE("'2018-10 (Д)'!N",TEXT(MATCH($C21,'2018-10 (Д)'!$C$2:$C$100,0)+1,0)))="Н/Д",AND(INDIRECT(CONCATENATE("'2018-11 (Д)'!N",TEXT(MATCH($C21,'2018-11 (Д)'!$C$2:$C$100,0)+1,0)))="Н/Д",INDIRECT(CONCATENATE("'2018-10 (Д)'!N",TEXT(MATCH($C21,'2018-10 (Д)'!$C$2:$C$100,0)+1,0))))),"Н/Д",((INDIRECT(CONCATENATE("'2018-11 (Д)'!N",TEXT(MATCH($C21,'2018-11 (Д)'!$C$2:$C$100,0)+1,0)))-INDIRECT(CONCATENATE("'2018-10 (Д)'!N",TEXT(MATCH($C21,'2018-10 (Д)'!$C$2:$C$100,0)+1,0))))/INDIRECT(CONCATENATE("'2018-10 (Д)'!N",TEXT(MATCH($C21,'2018-10 (Д)'!$C$2:$C$100,0)+1,0))))*100)</f>
        <v>12.998159955739263</v>
      </c>
      <c r="DI21" s="9">
        <f ca="1">IF(OR(INDIRECT(CONCATENATE("'2018-12 (Д)'!N",TEXT(MATCH($C21,'2018-12 (Д)'!$C$2:$C$100,0)+1,0)))="Н/Д",INDIRECT(CONCATENATE("'2018-11 (Д)'!N",TEXT(MATCH($C21,'2018-11 (Д)'!$C$2:$C$100,0)+1,0)))="Н/Д",AND(INDIRECT(CONCATENATE("'2018-12 (Д)'!N",TEXT(MATCH($C21,'2018-12 (Д)'!$C$2:$C$100,0)+1,0)))="Н/Д",INDIRECT(CONCATENATE("'2018-11 (Д)'!N",TEXT(MATCH($C21,'2018-11 (Д)'!$C$2:$C$100,0)+1,0))))),"Н/Д",((INDIRECT(CONCATENATE("'2018-12 (Д)'!N",TEXT(MATCH($C21,'2018-12 (Д)'!$C$2:$C$100,0)+1,0)))-INDIRECT(CONCATENATE("'2018-11 (Д)'!N",TEXT(MATCH($C21,'2018-11 (Д)'!$C$2:$C$100,0)+1,0))))/INDIRECT(CONCATENATE("'2018-11 (Д)'!N",TEXT(MATCH($C21,'2018-11 (Д)'!$C$2:$C$100,0)+1,0))))*100)</f>
        <v>12.716165726152031</v>
      </c>
      <c r="DJ21" s="9"/>
      <c r="DK21" s="9">
        <f ca="1">IF(OR(INDIRECT(CONCATENATE("'2018-03 (Д)'!O",TEXT(MATCH($C21,'2018-03 (Д)'!$C$2:$C$100,0)+1,0)))="Н/Д",INDIRECT(CONCATENATE("'2018-02 (Д)'!O",TEXT(MATCH($C21,'2018-02 (Д)'!$C$2:$C$100,0)+1,0)))="Н/Д",AND(INDIRECT(CONCATENATE("'2018-03 (Д)'!O",TEXT(MATCH($C21,'2018-03 (Д)'!$C$2:$C$100,0)+1,0)))="Н/Д",INDIRECT(CONCATENATE("'2018-02 (Д)'!O",TEXT(MATCH($C21,'2018-02 (Д)'!$C$2:$C$100,0)+1,0))))),"Н/Д",((INDIRECT(CONCATENATE("'2018-03 (Д)'!O",TEXT(MATCH($C21,'2018-03 (Д)'!$C$2:$C$100,0)+1,0)))-INDIRECT(CONCATENATE("'2018-02 (Д)'!O",TEXT(MATCH($C21,'2018-02 (Д)'!$C$2:$C$100,0)+1,0))))/INDIRECT(CONCATENATE("'2018-02 (Д)'!O",TEXT(MATCH($C21,'2018-02 (Д)'!$C$2:$C$100,0)+1,0))))*100)</f>
        <v>234.07505856911149</v>
      </c>
      <c r="DL21" s="9">
        <f ca="1">IF(OR(INDIRECT(CONCATENATE("'2018-04 (Д)'!O",TEXT(MATCH($C21,'2018-04 (Д)'!$C$2:$C$100,0)+1,0)))="Н/Д",INDIRECT(CONCATENATE("'2018-03 (Д)'!O",TEXT(MATCH($C21,'2018-03 (Д)'!$C$2:$C$100,0)+1,0)))="Н/Д",AND(INDIRECT(CONCATENATE("'2018-04 (Д)'!O",TEXT(MATCH($C21,'2018-04 (Д)'!$C$2:$C$100,0)+1,0)))="Н/Д",INDIRECT(CONCATENATE("'2018-03 (Д)'!O",TEXT(MATCH($C21,'2018-03 (Д)'!$C$2:$C$100,0)+1,0))))),"Н/Д",((INDIRECT(CONCATENATE("'2018-04 (Д)'!O",TEXT(MATCH($C21,'2018-04 (Д)'!$C$2:$C$100,0)+1,0)))-INDIRECT(CONCATENATE("'2018-03 (Д)'!O",TEXT(MATCH($C21,'2018-03 (Д)'!$C$2:$C$100,0)+1,0))))/INDIRECT(CONCATENATE("'2018-03 (Д)'!O",TEXT(MATCH($C21,'2018-03 (Д)'!$C$2:$C$100,0)+1,0))))*100)</f>
        <v>-92.032641369739963</v>
      </c>
      <c r="DM21" s="9">
        <f ca="1">IF(OR(INDIRECT(CONCATENATE("'2018-05 (Д)'!O",TEXT(MATCH($C21,'2018-05 (Д)'!$C$2:$C$100,0)+1,0)))="Н/Д",INDIRECT(CONCATENATE("'2018-04 (Д)'!O",TEXT(MATCH($C21,'2018-04 (Д)'!$C$2:$C$100,0)+1,0)))="Н/Д",AND(INDIRECT(CONCATENATE("'2018-05 (Д)'!O",TEXT(MATCH($C21,'2018-05 (Д)'!$C$2:$C$100,0)+1,0)))="Н/Д",INDIRECT(CONCATENATE("'2018-04 (Д)'!O",TEXT(MATCH($C21,'2018-04 (Д)'!$C$2:$C$100,0)+1,0))))),"Н/Д",((INDIRECT(CONCATENATE("'2018-05 (Д)'!O",TEXT(MATCH($C21,'2018-05 (Д)'!$C$2:$C$100,0)+1,0)))-INDIRECT(CONCATENATE("'2018-04 (Д)'!O",TEXT(MATCH($C21,'2018-04 (Д)'!$C$2:$C$100,0)+1,0))))/INDIRECT(CONCATENATE("'2018-04 (Д)'!O",TEXT(MATCH($C21,'2018-04 (Д)'!$C$2:$C$100,0)+1,0))))*100)</f>
        <v>-318.53958259279926</v>
      </c>
      <c r="DN21" s="9">
        <f ca="1">IF(OR(INDIRECT(CONCATENATE("'2018-06 (Д)'!O",TEXT(MATCH($C21,'2018-06 (Д)'!$C$2:$C$100,0)+1,0)))="Н/Д",INDIRECT(CONCATENATE("'2018-05 (Д)'!O",TEXT(MATCH($C21,'2018-05 (Д)'!$C$2:$C$100,0)+1,0)))="Н/Д",AND(INDIRECT(CONCATENATE("'2018-06 (Д)'!O",TEXT(MATCH($C21,'2018-06 (Д)'!$C$2:$C$100,0)+1,0)))="Н/Д",INDIRECT(CONCATENATE("'2018-05 (Д)'!O",TEXT(MATCH($C21,'2018-05 (Д)'!$C$2:$C$100,0)+1,0))))),"Н/Д",((INDIRECT(CONCATENATE("'2018-06 (Д)'!O",TEXT(MATCH($C21,'2018-06 (Д)'!$C$2:$C$100,0)+1,0)))-INDIRECT(CONCATENATE("'2018-05 (Д)'!O",TEXT(MATCH($C21,'2018-05 (Д)'!$C$2:$C$100,0)+1,0))))/INDIRECT(CONCATENATE("'2018-05 (Д)'!O",TEXT(MATCH($C21,'2018-05 (Д)'!$C$2:$C$100,0)+1,0))))*100)</f>
        <v>-548.33244262688675</v>
      </c>
      <c r="DO21" s="9">
        <f ca="1">IF(OR(INDIRECT(CONCATENATE("'2018-07 (Д)'!O",TEXT(MATCH($C21,'2018-07 (Д)'!$C$2:$C$100,0)+1,0)))="Н/Д",INDIRECT(CONCATENATE("'2018-06 (Д)'!O",TEXT(MATCH($C21,'2018-06 (Д)'!$C$2:$C$100,0)+1,0)))="Н/Д",AND(INDIRECT(CONCATENATE("'2018-07 (Д)'!O",TEXT(MATCH($C21,'2018-07 (Д)'!$C$2:$C$100,0)+1,0)))="Н/Д",INDIRECT(CONCATENATE("'2018-06 (Д)'!O",TEXT(MATCH($C21,'2018-06 (Д)'!$C$2:$C$100,0)+1,0))))),"Н/Д",((INDIRECT(CONCATENATE("'2018-07 (Д)'!O",TEXT(MATCH($C21,'2018-07 (Д)'!$C$2:$C$100,0)+1,0)))-INDIRECT(CONCATENATE("'2018-06 (Д)'!O",TEXT(MATCH($C21,'2018-06 (Д)'!$C$2:$C$100,0)+1,0))))/INDIRECT(CONCATENATE("'2018-06 (Д)'!O",TEXT(MATCH($C21,'2018-06 (Д)'!$C$2:$C$100,0)+1,0))))*100)</f>
        <v>-95.636494303757559</v>
      </c>
      <c r="DP21" s="9">
        <f ca="1">IF(OR(INDIRECT(CONCATENATE("'2018-08 (Д)'!O",TEXT(MATCH($C21,'2018-08 (Д)'!$C$2:$C$100,0)+1,0)))="Н/Д",INDIRECT(CONCATENATE("'2018-07 (Д)'!O",TEXT(MATCH($C21,'2018-07 (Д)'!$C$2:$C$100,0)+1,0)))="Н/Д",AND(INDIRECT(CONCATENATE("'2018-08 (Д)'!O",TEXT(MATCH($C21,'2018-08 (Д)'!$C$2:$C$100,0)+1,0)))="Н/Д",INDIRECT(CONCATENATE("'2018-07 (Д)'!O",TEXT(MATCH($C21,'2018-07 (Д)'!$C$2:$C$100,0)+1,0))))),"Н/Д",((INDIRECT(CONCATENATE("'2018-08 (Д)'!O",TEXT(MATCH($C21,'2018-08 (Д)'!$C$2:$C$100,0)+1,0)))-INDIRECT(CONCATENATE("'2018-07 (Д)'!O",TEXT(MATCH($C21,'2018-07 (Д)'!$C$2:$C$100,0)+1,0))))/INDIRECT(CONCATENATE("'2018-07 (Д)'!O",TEXT(MATCH($C21,'2018-07 (Д)'!$C$2:$C$100,0)+1,0))))*100)</f>
        <v>821.97125663156191</v>
      </c>
      <c r="DQ21" s="9">
        <f ca="1">IF(OR(INDIRECT(CONCATENATE("'2018-09 (Д)'!O",TEXT(MATCH($C21,'2018-09 (Д)'!$C$2:$C$100,0)+1,0)))="Н/Д",INDIRECT(CONCATENATE("'2018-08 (Д)'!O",TEXT(MATCH($C21,'2018-08 (Д)'!$C$2:$C$100,0)+1,0)))="Н/Д",AND(INDIRECT(CONCATENATE("'2018-09 (Д)'!O",TEXT(MATCH($C21,'2018-09 (Д)'!$C$2:$C$100,0)+1,0)))="Н/Д",INDIRECT(CONCATENATE("'2018-08 (Д)'!O",TEXT(MATCH($C21,'2018-08 (Д)'!$C$2:$C$100,0)+1,0))))),"Н/Д",((INDIRECT(CONCATENATE("'2018-09 (Д)'!O",TEXT(MATCH($C21,'2018-09 (Д)'!$C$2:$C$100,0)+1,0)))-INDIRECT(CONCATENATE("'2018-08 (Д)'!O",TEXT(MATCH($C21,'2018-08 (Д)'!$C$2:$C$100,0)+1,0))))/INDIRECT(CONCATENATE("'2018-08 (Д)'!O",TEXT(MATCH($C21,'2018-08 (Д)'!$C$2:$C$100,0)+1,0))))*100)</f>
        <v>-89.568710640846945</v>
      </c>
      <c r="DR21" s="9">
        <f ca="1">IF(OR(INDIRECT(CONCATENATE("'2018-10 (Д)'!O",TEXT(MATCH($C21,'2018-10 (Д)'!$C$2:$C$100,0)+1,0)))="Н/Д",INDIRECT(CONCATENATE("'2018-09 (Д)'!O",TEXT(MATCH($C21,'2018-09 (Д)'!$C$2:$C$100,0)+1,0)))="Н/Д",AND(INDIRECT(CONCATENATE("'2018-10 (Д)'!O",TEXT(MATCH($C21,'2018-10 (Д)'!$C$2:$C$100,0)+1,0)))="Н/Д",INDIRECT(CONCATENATE("'2018-09 (Д)'!O",TEXT(MATCH($C21,'2018-09 (Д)'!$C$2:$C$100,0)+1,0))))),"Н/Д",((INDIRECT(CONCATENATE("'2018-10 (Д)'!O",TEXT(MATCH($C21,'2018-10 (Д)'!$C$2:$C$100,0)+1,0)))-INDIRECT(CONCATENATE("'2018-09 (Д)'!O",TEXT(MATCH($C21,'2018-09 (Д)'!$C$2:$C$100,0)+1,0))))/INDIRECT(CONCATENATE("'2018-09 (Д)'!O",TEXT(MATCH($C21,'2018-09 (Д)'!$C$2:$C$100,0)+1,0))))*100)</f>
        <v>2124.9675812526943</v>
      </c>
      <c r="DS21" s="9">
        <f ca="1">IF(OR(INDIRECT(CONCATENATE("'2018-11 (Д)'!O",TEXT(MATCH($C21,'2018-11 (Д)'!$C$2:$C$100,0)+1,0)))="Н/Д",INDIRECT(CONCATENATE("'2018-10 (Д)'!O",TEXT(MATCH($C21,'2018-10 (Д)'!$C$2:$C$100,0)+1,0)))="Н/Д",AND(INDIRECT(CONCATENATE("'2018-11 (Д)'!O",TEXT(MATCH($C21,'2018-11 (Д)'!$C$2:$C$100,0)+1,0)))="Н/Д",INDIRECT(CONCATENATE("'2018-10 (Д)'!O",TEXT(MATCH($C21,'2018-10 (Д)'!$C$2:$C$100,0)+1,0))))),"Н/Д",((INDIRECT(CONCATENATE("'2018-11 (Д)'!O",TEXT(MATCH($C21,'2018-11 (Д)'!$C$2:$C$100,0)+1,0)))-INDIRECT(CONCATENATE("'2018-10 (Д)'!O",TEXT(MATCH($C21,'2018-10 (Д)'!$C$2:$C$100,0)+1,0))))/INDIRECT(CONCATENATE("'2018-10 (Д)'!O",TEXT(MATCH($C21,'2018-10 (Д)'!$C$2:$C$100,0)+1,0))))*100)</f>
        <v>-93.475405104370594</v>
      </c>
      <c r="DT21" s="9">
        <f ca="1">IF(OR(INDIRECT(CONCATENATE("'2018-12 (Д)'!O",TEXT(MATCH($C21,'2018-12 (Д)'!$C$2:$C$100,0)+1,0)))="Н/Д",INDIRECT(CONCATENATE("'2018-11 (Д)'!O",TEXT(MATCH($C21,'2018-11 (Д)'!$C$2:$C$100,0)+1,0)))="Н/Д",AND(INDIRECT(CONCATENATE("'2018-12 (Д)'!O",TEXT(MATCH($C21,'2018-12 (Д)'!$C$2:$C$100,0)+1,0)))="Н/Д",INDIRECT(CONCATENATE("'2018-11 (Д)'!O",TEXT(MATCH($C21,'2018-11 (Д)'!$C$2:$C$100,0)+1,0))))),"Н/Д",((INDIRECT(CONCATENATE("'2018-12 (Д)'!O",TEXT(MATCH($C21,'2018-12 (Д)'!$C$2:$C$100,0)+1,0)))-INDIRECT(CONCATENATE("'2018-11 (Д)'!O",TEXT(MATCH($C21,'2018-11 (Д)'!$C$2:$C$100,0)+1,0))))/INDIRECT(CONCATENATE("'2018-11 (Д)'!O",TEXT(MATCH($C21,'2018-11 (Д)'!$C$2:$C$100,0)+1,0))))*100)</f>
        <v>7002.6131465517365</v>
      </c>
      <c r="DU21" s="9"/>
      <c r="DV21" s="9">
        <f ca="1">IF(OR(INDIRECT(CONCATENATE("'2018-03 (Д)'!P",TEXT(MATCH($C21,'2018-03 (Д)'!$C$2:$C$100,0)+1,0)))="Н/Д",INDIRECT(CONCATENATE("'2018-02 (Д)'!P",TEXT(MATCH($C21,'2018-02 (Д)'!$C$2:$C$100,0)+1,0)))="Н/Д",AND(INDIRECT(CONCATENATE("'2018-03 (Д)'!P",TEXT(MATCH($C21,'2018-03 (Д)'!$C$2:$C$100,0)+1,0)))="Н/Д",INDIRECT(CONCATENATE("'2018-02 (Д)'!P",TEXT(MATCH($C21,'2018-02 (Д)'!$C$2:$C$100,0)+1,0))))),"Н/Д",((INDIRECT(CONCATENATE("'2018-03 (Д)'!P",TEXT(MATCH($C21,'2018-03 (Д)'!$C$2:$C$100,0)+1,0)))-INDIRECT(CONCATENATE("'2018-02 (Д)'!P",TEXT(MATCH($C21,'2018-02 (Д)'!$C$2:$C$100,0)+1,0))))/INDIRECT(CONCATENATE("'2018-02 (Д)'!P",TEXT(MATCH($C21,'2018-02 (Д)'!$C$2:$C$100,0)+1,0))))*100)</f>
        <v>47.307436323794185</v>
      </c>
      <c r="DW21" s="9">
        <f ca="1">IF(OR(INDIRECT(CONCATENATE("'2018-04 (Д)'!P",TEXT(MATCH($C21,'2018-04 (Д)'!$C$2:$C$100,0)+1,0)))="Н/Д",INDIRECT(CONCATENATE("'2018-03 (Д)'!P",TEXT(MATCH($C21,'2018-03 (Д)'!$C$2:$C$100,0)+1,0)))="Н/Д",AND(INDIRECT(CONCATENATE("'2018-04 (Д)'!P",TEXT(MATCH($C21,'2018-04 (Д)'!$C$2:$C$100,0)+1,0)))="Н/Д",INDIRECT(CONCATENATE("'2018-03 (Д)'!P",TEXT(MATCH($C21,'2018-03 (Д)'!$C$2:$C$100,0)+1,0))))),"Н/Д",((INDIRECT(CONCATENATE("'2018-04 (Д)'!P",TEXT(MATCH($C21,'2018-04 (Д)'!$C$2:$C$100,0)+1,0)))-INDIRECT(CONCATENATE("'2018-03 (Д)'!P",TEXT(MATCH($C21,'2018-03 (Д)'!$C$2:$C$100,0)+1,0))))/INDIRECT(CONCATENATE("'2018-03 (Д)'!P",TEXT(MATCH($C21,'2018-03 (Д)'!$C$2:$C$100,0)+1,0))))*100)</f>
        <v>31.73533837286719</v>
      </c>
      <c r="DX21" s="9">
        <f ca="1">IF(OR(INDIRECT(CONCATENATE("'2018-05 (Д)'!P",TEXT(MATCH($C21,'2018-05 (Д)'!$C$2:$C$100,0)+1,0)))="Н/Д",INDIRECT(CONCATENATE("'2018-04 (Д)'!P",TEXT(MATCH($C21,'2018-04 (Д)'!$C$2:$C$100,0)+1,0)))="Н/Д",AND(INDIRECT(CONCATENATE("'2018-05 (Д)'!P",TEXT(MATCH($C21,'2018-05 (Д)'!$C$2:$C$100,0)+1,0)))="Н/Д",INDIRECT(CONCATENATE("'2018-04 (Д)'!P",TEXT(MATCH($C21,'2018-04 (Д)'!$C$2:$C$100,0)+1,0))))),"Н/Д",((INDIRECT(CONCATENATE("'2018-05 (Д)'!P",TEXT(MATCH($C21,'2018-05 (Д)'!$C$2:$C$100,0)+1,0)))-INDIRECT(CONCATENATE("'2018-04 (Д)'!P",TEXT(MATCH($C21,'2018-04 (Д)'!$C$2:$C$100,0)+1,0))))/INDIRECT(CONCATENATE("'2018-04 (Д)'!P",TEXT(MATCH($C21,'2018-04 (Д)'!$C$2:$C$100,0)+1,0))))*100)</f>
        <v>-7.3472517260637691</v>
      </c>
      <c r="DY21" s="9">
        <f ca="1">IF(OR(INDIRECT(CONCATENATE("'2018-06 (Д)'!P",TEXT(MATCH($C21,'2018-06 (Д)'!$C$2:$C$100,0)+1,0)))="Н/Д",INDIRECT(CONCATENATE("'2018-05 (Д)'!P",TEXT(MATCH($C21,'2018-05 (Д)'!$C$2:$C$100,0)+1,0)))="Н/Д",AND(INDIRECT(CONCATENATE("'2018-06 (Д)'!P",TEXT(MATCH($C21,'2018-06 (Д)'!$C$2:$C$100,0)+1,0)))="Н/Д",INDIRECT(CONCATENATE("'2018-05 (Д)'!P",TEXT(MATCH($C21,'2018-05 (Д)'!$C$2:$C$100,0)+1,0))))),"Н/Д",((INDIRECT(CONCATENATE("'2018-06 (Д)'!P",TEXT(MATCH($C21,'2018-06 (Д)'!$C$2:$C$100,0)+1,0)))-INDIRECT(CONCATENATE("'2018-05 (Д)'!P",TEXT(MATCH($C21,'2018-05 (Д)'!$C$2:$C$100,0)+1,0))))/INDIRECT(CONCATENATE("'2018-05 (Д)'!P",TEXT(MATCH($C21,'2018-05 (Д)'!$C$2:$C$100,0)+1,0))))*100)</f>
        <v>-14.080772002323009</v>
      </c>
      <c r="DZ21" s="9">
        <f ca="1">IF(OR(INDIRECT(CONCATENATE("'2018-07 (Д)'!P",TEXT(MATCH($C21,'2018-07 (Д)'!$C$2:$C$100,0)+1,0)))="Н/Д",INDIRECT(CONCATENATE("'2018-06 (Д)'!P",TEXT(MATCH($C21,'2018-06 (Д)'!$C$2:$C$100,0)+1,0)))="Н/Д",AND(INDIRECT(CONCATENATE("'2018-07 (Д)'!P",TEXT(MATCH($C21,'2018-07 (Д)'!$C$2:$C$100,0)+1,0)))="Н/Д",INDIRECT(CONCATENATE("'2018-06 (Д)'!P",TEXT(MATCH($C21,'2018-06 (Д)'!$C$2:$C$100,0)+1,0))))),"Н/Д",((INDIRECT(CONCATENATE("'2018-07 (Д)'!P",TEXT(MATCH($C21,'2018-07 (Д)'!$C$2:$C$100,0)+1,0)))-INDIRECT(CONCATENATE("'2018-06 (Д)'!P",TEXT(MATCH($C21,'2018-06 (Д)'!$C$2:$C$100,0)+1,0))))/INDIRECT(CONCATENATE("'2018-06 (Д)'!P",TEXT(MATCH($C21,'2018-06 (Д)'!$C$2:$C$100,0)+1,0))))*100)</f>
        <v>14.256679805288194</v>
      </c>
      <c r="EA21" s="9">
        <f ca="1">IF(OR(INDIRECT(CONCATENATE("'2018-08 (Д)'!P",TEXT(MATCH($C21,'2018-08 (Д)'!$C$2:$C$100,0)+1,0)))="Н/Д",INDIRECT(CONCATENATE("'2018-07 (Д)'!P",TEXT(MATCH($C21,'2018-07 (Д)'!$C$2:$C$100,0)+1,0)))="Н/Д",AND(INDIRECT(CONCATENATE("'2018-08 (Д)'!P",TEXT(MATCH($C21,'2018-08 (Д)'!$C$2:$C$100,0)+1,0)))="Н/Д",INDIRECT(CONCATENATE("'2018-07 (Д)'!P",TEXT(MATCH($C21,'2018-07 (Д)'!$C$2:$C$100,0)+1,0))))),"Н/Д",((INDIRECT(CONCATENATE("'2018-08 (Д)'!P",TEXT(MATCH($C21,'2018-08 (Д)'!$C$2:$C$100,0)+1,0)))-INDIRECT(CONCATENATE("'2018-07 (Д)'!P",TEXT(MATCH($C21,'2018-07 (Д)'!$C$2:$C$100,0)+1,0))))/INDIRECT(CONCATENATE("'2018-07 (Д)'!P",TEXT(MATCH($C21,'2018-07 (Д)'!$C$2:$C$100,0)+1,0))))*100)</f>
        <v>9.7680211199681661</v>
      </c>
      <c r="EB21" s="9">
        <f ca="1">IF(OR(INDIRECT(CONCATENATE("'2018-09 (Д)'!P",TEXT(MATCH($C21,'2018-09 (Д)'!$C$2:$C$100,0)+1,0)))="Н/Д",INDIRECT(CONCATENATE("'2018-08 (Д)'!P",TEXT(MATCH($C21,'2018-08 (Д)'!$C$2:$C$100,0)+1,0)))="Н/Д",AND(INDIRECT(CONCATENATE("'2018-09 (Д)'!P",TEXT(MATCH($C21,'2018-09 (Д)'!$C$2:$C$100,0)+1,0)))="Н/Д",INDIRECT(CONCATENATE("'2018-08 (Д)'!P",TEXT(MATCH($C21,'2018-08 (Д)'!$C$2:$C$100,0)+1,0))))),"Н/Д",((INDIRECT(CONCATENATE("'2018-09 (Д)'!P",TEXT(MATCH($C21,'2018-09 (Д)'!$C$2:$C$100,0)+1,0)))-INDIRECT(CONCATENATE("'2018-08 (Д)'!P",TEXT(MATCH($C21,'2018-08 (Д)'!$C$2:$C$100,0)+1,0))))/INDIRECT(CONCATENATE("'2018-08 (Д)'!P",TEXT(MATCH($C21,'2018-08 (Д)'!$C$2:$C$100,0)+1,0))))*100)</f>
        <v>12.004935786452926</v>
      </c>
      <c r="EC21" s="9">
        <f ca="1">IF(OR(INDIRECT(CONCATENATE("'2018-10 (Д)'!P",TEXT(MATCH($C21,'2018-10 (Д)'!$C$2:$C$100,0)+1,0)))="Н/Д",INDIRECT(CONCATENATE("'2018-09 (Д)'!P",TEXT(MATCH($C21,'2018-09 (Д)'!$C$2:$C$100,0)+1,0)))="Н/Д",AND(INDIRECT(CONCATENATE("'2018-10 (Д)'!P",TEXT(MATCH($C21,'2018-10 (Д)'!$C$2:$C$100,0)+1,0)))="Н/Д",INDIRECT(CONCATENATE("'2018-09 (Д)'!P",TEXT(MATCH($C21,'2018-09 (Д)'!$C$2:$C$100,0)+1,0))))),"Н/Д",((INDIRECT(CONCATENATE("'2018-10 (Д)'!P",TEXT(MATCH($C21,'2018-10 (Д)'!$C$2:$C$100,0)+1,0)))-INDIRECT(CONCATENATE("'2018-09 (Д)'!P",TEXT(MATCH($C21,'2018-09 (Д)'!$C$2:$C$100,0)+1,0))))/INDIRECT(CONCATENATE("'2018-09 (Д)'!P",TEXT(MATCH($C21,'2018-09 (Д)'!$C$2:$C$100,0)+1,0))))*100)</f>
        <v>-0.63087597638589388</v>
      </c>
      <c r="ED21" s="9">
        <f ca="1">IF(OR(INDIRECT(CONCATENATE("'2018-11 (Д)'!P",TEXT(MATCH($C21,'2018-11 (Д)'!$C$2:$C$100,0)+1,0)))="Н/Д",INDIRECT(CONCATENATE("'2018-10 (Д)'!P",TEXT(MATCH($C21,'2018-10 (Д)'!$C$2:$C$100,0)+1,0)))="Н/Д",AND(INDIRECT(CONCATENATE("'2018-11 (Д)'!P",TEXT(MATCH($C21,'2018-11 (Д)'!$C$2:$C$100,0)+1,0)))="Н/Д",INDIRECT(CONCATENATE("'2018-10 (Д)'!P",TEXT(MATCH($C21,'2018-10 (Д)'!$C$2:$C$100,0)+1,0))))),"Н/Д",((INDIRECT(CONCATENATE("'2018-11 (Д)'!P",TEXT(MATCH($C21,'2018-11 (Д)'!$C$2:$C$100,0)+1,0)))-INDIRECT(CONCATENATE("'2018-10 (Д)'!P",TEXT(MATCH($C21,'2018-10 (Д)'!$C$2:$C$100,0)+1,0))))/INDIRECT(CONCATENATE("'2018-10 (Д)'!P",TEXT(MATCH($C21,'2018-10 (Д)'!$C$2:$C$100,0)+1,0))))*100)</f>
        <v>0.8345950901628133</v>
      </c>
      <c r="EE21" s="9">
        <f ca="1">IF(OR(INDIRECT(CONCATENATE("'2018-12 (Д)'!P",TEXT(MATCH($C21,'2018-12 (Д)'!$C$2:$C$100,0)+1,0)))="Н/Д",INDIRECT(CONCATENATE("'2018-11 (Д)'!P",TEXT(MATCH($C21,'2018-11 (Д)'!$C$2:$C$100,0)+1,0)))="Н/Д",AND(INDIRECT(CONCATENATE("'2018-12 (Д)'!P",TEXT(MATCH($C21,'2018-12 (Д)'!$C$2:$C$100,0)+1,0)))="Н/Д",INDIRECT(CONCATENATE("'2018-11 (Д)'!P",TEXT(MATCH($C21,'2018-11 (Д)'!$C$2:$C$100,0)+1,0))))),"Н/Д",((INDIRECT(CONCATENATE("'2018-12 (Д)'!P",TEXT(MATCH($C21,'2018-12 (Д)'!$C$2:$C$100,0)+1,0)))-INDIRECT(CONCATENATE("'2018-11 (Д)'!P",TEXT(MATCH($C21,'2018-11 (Д)'!$C$2:$C$100,0)+1,0))))/INDIRECT(CONCATENATE("'2018-11 (Д)'!P",TEXT(MATCH($C21,'2018-11 (Д)'!$C$2:$C$100,0)+1,0))))*100)</f>
        <v>196.47855729957908</v>
      </c>
      <c r="EF21" s="9"/>
      <c r="EG21" s="9">
        <f ca="1">IF(OR(INDIRECT(CONCATENATE("'2018-03 (Д)'!Q",TEXT(MATCH($C21,'2018-03 (Д)'!$C$2:$C$100,0)+1,0)))="Н/Д",INDIRECT(CONCATENATE("'2018-02 (Д)'!Q",TEXT(MATCH($C21,'2018-02 (Д)'!$C$2:$C$100,0)+1,0)))="Н/Д",AND(INDIRECT(CONCATENATE("'2018-03 (Д)'!Q",TEXT(MATCH($C21,'2018-03 (Д)'!$C$2:$C$100,0)+1,0)))="Н/Д",INDIRECT(CONCATENATE("'2018-02 (Д)'!Q",TEXT(MATCH($C21,'2018-02 (Д)'!$C$2:$C$100,0)+1,0))))),"Н/Д",((INDIRECT(CONCATENATE("'2018-03 (Д)'!Q",TEXT(MATCH($C21,'2018-03 (Д)'!$C$2:$C$100,0)+1,0)))-INDIRECT(CONCATENATE("'2018-02 (Д)'!Q",TEXT(MATCH($C21,'2018-02 (Д)'!$C$2:$C$100,0)+1,0))))/INDIRECT(CONCATENATE("'2018-02 (Д)'!Q",TEXT(MATCH($C21,'2018-02 (Д)'!$C$2:$C$100,0)+1,0))))*100)</f>
        <v>63.095046717027927</v>
      </c>
      <c r="EH21" s="9">
        <f ca="1">IF(OR(INDIRECT(CONCATENATE("'2018-04 (Д)'!Q",TEXT(MATCH($C21,'2018-04 (Д)'!$C$2:$C$100,0)+1,0)))="Н/Д",INDIRECT(CONCATENATE("'2018-03 (Д)'!Q",TEXT(MATCH($C21,'2018-03 (Д)'!$C$2:$C$100,0)+1,0)))="Н/Д",AND(INDIRECT(CONCATENATE("'2018-04 (Д)'!Q",TEXT(MATCH($C21,'2018-04 (Д)'!$C$2:$C$100,0)+1,0)))="Н/Д",INDIRECT(CONCATENATE("'2018-03 (Д)'!Q",TEXT(MATCH($C21,'2018-03 (Д)'!$C$2:$C$100,0)+1,0))))),"Н/Д",((INDIRECT(CONCATENATE("'2018-04 (Д)'!Q",TEXT(MATCH($C21,'2018-04 (Д)'!$C$2:$C$100,0)+1,0)))-INDIRECT(CONCATENATE("'2018-03 (Д)'!Q",TEXT(MATCH($C21,'2018-03 (Д)'!$C$2:$C$100,0)+1,0))))/INDIRECT(CONCATENATE("'2018-03 (Д)'!Q",TEXT(MATCH($C21,'2018-03 (Д)'!$C$2:$C$100,0)+1,0))))*100)</f>
        <v>39.440661429009758</v>
      </c>
      <c r="EI21" s="9">
        <f ca="1">IF(OR(INDIRECT(CONCATENATE("'2018-05 (Д)'!Q",TEXT(MATCH($C21,'2018-05 (Д)'!$C$2:$C$100,0)+1,0)))="Н/Д",INDIRECT(CONCATENATE("'2018-04 (Д)'!Q",TEXT(MATCH($C21,'2018-04 (Д)'!$C$2:$C$100,0)+1,0)))="Н/Д",AND(INDIRECT(CONCATENATE("'2018-05 (Д)'!Q",TEXT(MATCH($C21,'2018-05 (Д)'!$C$2:$C$100,0)+1,0)))="Н/Д",INDIRECT(CONCATENATE("'2018-04 (Д)'!Q",TEXT(MATCH($C21,'2018-04 (Д)'!$C$2:$C$100,0)+1,0))))),"Н/Д",((INDIRECT(CONCATENATE("'2018-05 (Д)'!Q",TEXT(MATCH($C21,'2018-05 (Д)'!$C$2:$C$100,0)+1,0)))-INDIRECT(CONCATENATE("'2018-04 (Д)'!Q",TEXT(MATCH($C21,'2018-04 (Д)'!$C$2:$C$100,0)+1,0))))/INDIRECT(CONCATENATE("'2018-04 (Д)'!Q",TEXT(MATCH($C21,'2018-04 (Д)'!$C$2:$C$100,0)+1,0))))*100)</f>
        <v>-27.540441656082365</v>
      </c>
      <c r="EJ21" s="9">
        <f ca="1">IF(OR(INDIRECT(CONCATENATE("'2018-06 (Д)'!Q",TEXT(MATCH($C21,'2018-06 (Д)'!$C$2:$C$100,0)+1,0)))="Н/Д",INDIRECT(CONCATENATE("'2018-05 (Д)'!Q",TEXT(MATCH($C21,'2018-05 (Д)'!$C$2:$C$100,0)+1,0)))="Н/Д",AND(INDIRECT(CONCATENATE("'2018-06 (Д)'!Q",TEXT(MATCH($C21,'2018-06 (Д)'!$C$2:$C$100,0)+1,0)))="Н/Д",INDIRECT(CONCATENATE("'2018-05 (Д)'!Q",TEXT(MATCH($C21,'2018-05 (Д)'!$C$2:$C$100,0)+1,0))))),"Н/Д",((INDIRECT(CONCATENATE("'2018-06 (Д)'!Q",TEXT(MATCH($C21,'2018-06 (Д)'!$C$2:$C$100,0)+1,0)))-INDIRECT(CONCATENATE("'2018-05 (Д)'!Q",TEXT(MATCH($C21,'2018-05 (Д)'!$C$2:$C$100,0)+1,0))))/INDIRECT(CONCATENATE("'2018-05 (Д)'!Q",TEXT(MATCH($C21,'2018-05 (Д)'!$C$2:$C$100,0)+1,0))))*100)</f>
        <v>-28.925759066807117</v>
      </c>
      <c r="EK21" s="9">
        <f ca="1">IF(OR(INDIRECT(CONCATENATE("'2018-07 (Д)'!Q",TEXT(MATCH($C21,'2018-07 (Д)'!$C$2:$C$100,0)+1,0)))="Н/Д",INDIRECT(CONCATENATE("'2018-06 (Д)'!Q",TEXT(MATCH($C21,'2018-06 (Д)'!$C$2:$C$100,0)+1,0)))="Н/Д",AND(INDIRECT(CONCATENATE("'2018-07 (Д)'!Q",TEXT(MATCH($C21,'2018-07 (Д)'!$C$2:$C$100,0)+1,0)))="Н/Д",INDIRECT(CONCATENATE("'2018-06 (Д)'!Q",TEXT(MATCH($C21,'2018-06 (Д)'!$C$2:$C$100,0)+1,0))))),"Н/Д",((INDIRECT(CONCATENATE("'2018-07 (Д)'!Q",TEXT(MATCH($C21,'2018-07 (Д)'!$C$2:$C$100,0)+1,0)))-INDIRECT(CONCATENATE("'2018-06 (Д)'!Q",TEXT(MATCH($C21,'2018-06 (Д)'!$C$2:$C$100,0)+1,0))))/INDIRECT(CONCATENATE("'2018-06 (Д)'!Q",TEXT(MATCH($C21,'2018-06 (Д)'!$C$2:$C$100,0)+1,0))))*100)</f>
        <v>30.925136946592264</v>
      </c>
      <c r="EL21" s="9">
        <f ca="1">IF(OR(INDIRECT(CONCATENATE("'2018-08 (Д)'!Q",TEXT(MATCH($C21,'2018-08 (Д)'!$C$2:$C$100,0)+1,0)))="Н/Д",INDIRECT(CONCATENATE("'2018-07 (Д)'!Q",TEXT(MATCH($C21,'2018-07 (Д)'!$C$2:$C$100,0)+1,0)))="Н/Д",AND(INDIRECT(CONCATENATE("'2018-08 (Д)'!Q",TEXT(MATCH($C21,'2018-08 (Д)'!$C$2:$C$100,0)+1,0)))="Н/Д",INDIRECT(CONCATENATE("'2018-07 (Д)'!Q",TEXT(MATCH($C21,'2018-07 (Д)'!$C$2:$C$100,0)+1,0))))),"Н/Д",((INDIRECT(CONCATENATE("'2018-08 (Д)'!Q",TEXT(MATCH($C21,'2018-08 (Д)'!$C$2:$C$100,0)+1,0)))-INDIRECT(CONCATENATE("'2018-07 (Д)'!Q",TEXT(MATCH($C21,'2018-07 (Д)'!$C$2:$C$100,0)+1,0))))/INDIRECT(CONCATENATE("'2018-07 (Д)'!Q",TEXT(MATCH($C21,'2018-07 (Д)'!$C$2:$C$100,0)+1,0))))*100)</f>
        <v>-11.32521156686362</v>
      </c>
      <c r="EM21" s="9">
        <f ca="1">IF(OR(INDIRECT(CONCATENATE("'2018-09 (Д)'!Q",TEXT(MATCH($C21,'2018-09 (Д)'!$C$2:$C$100,0)+1,0)))="Н/Д",INDIRECT(CONCATENATE("'2018-08 (Д)'!Q",TEXT(MATCH($C21,'2018-08 (Д)'!$C$2:$C$100,0)+1,0)))="Н/Д",AND(INDIRECT(CONCATENATE("'2018-09 (Д)'!Q",TEXT(MATCH($C21,'2018-09 (Д)'!$C$2:$C$100,0)+1,0)))="Н/Д",INDIRECT(CONCATENATE("'2018-08 (Д)'!Q",TEXT(MATCH($C21,'2018-08 (Д)'!$C$2:$C$100,0)+1,0))))),"Н/Д",((INDIRECT(CONCATENATE("'2018-09 (Д)'!Q",TEXT(MATCH($C21,'2018-09 (Д)'!$C$2:$C$100,0)+1,0)))-INDIRECT(CONCATENATE("'2018-08 (Д)'!Q",TEXT(MATCH($C21,'2018-08 (Д)'!$C$2:$C$100,0)+1,0))))/INDIRECT(CONCATENATE("'2018-08 (Д)'!Q",TEXT(MATCH($C21,'2018-08 (Д)'!$C$2:$C$100,0)+1,0))))*100)</f>
        <v>35.242787012069108</v>
      </c>
      <c r="EN21" s="9">
        <f ca="1">IF(OR(INDIRECT(CONCATENATE("'2018-10 (Д)'!Q",TEXT(MATCH($C21,'2018-10 (Д)'!$C$2:$C$100,0)+1,0)))="Н/Д",INDIRECT(CONCATENATE("'2018-09 (Д)'!Q",TEXT(MATCH($C21,'2018-09 (Д)'!$C$2:$C$100,0)+1,0)))="Н/Д",AND(INDIRECT(CONCATENATE("'2018-10 (Д)'!Q",TEXT(MATCH($C21,'2018-10 (Д)'!$C$2:$C$100,0)+1,0)))="Н/Д",INDIRECT(CONCATENATE("'2018-09 (Д)'!Q",TEXT(MATCH($C21,'2018-09 (Д)'!$C$2:$C$100,0)+1,0))))),"Н/Д",((INDIRECT(CONCATENATE("'2018-10 (Д)'!Q",TEXT(MATCH($C21,'2018-10 (Д)'!$C$2:$C$100,0)+1,0)))-INDIRECT(CONCATENATE("'2018-09 (Д)'!Q",TEXT(MATCH($C21,'2018-09 (Д)'!$C$2:$C$100,0)+1,0))))/INDIRECT(CONCATENATE("'2018-09 (Д)'!Q",TEXT(MATCH($C21,'2018-09 (Д)'!$C$2:$C$100,0)+1,0))))*100)</f>
        <v>-16.560075297082761</v>
      </c>
      <c r="EO21" s="9">
        <f ca="1">IF(OR(INDIRECT(CONCATENATE("'2018-11 (Д)'!Q",TEXT(MATCH($C21,'2018-11 (Д)'!$C$2:$C$100,0)+1,0)))="Н/Д",INDIRECT(CONCATENATE("'2018-10 (Д)'!Q",TEXT(MATCH($C21,'2018-10 (Д)'!$C$2:$C$100,0)+1,0)))="Н/Д",AND(INDIRECT(CONCATENATE("'2018-11 (Д)'!Q",TEXT(MATCH($C21,'2018-11 (Д)'!$C$2:$C$100,0)+1,0)))="Н/Д",INDIRECT(CONCATENATE("'2018-10 (Д)'!Q",TEXT(MATCH($C21,'2018-10 (Д)'!$C$2:$C$100,0)+1,0))))),"Н/Д",((INDIRECT(CONCATENATE("'2018-11 (Д)'!Q",TEXT(MATCH($C21,'2018-11 (Д)'!$C$2:$C$100,0)+1,0)))-INDIRECT(CONCATENATE("'2018-10 (Д)'!Q",TEXT(MATCH($C21,'2018-10 (Д)'!$C$2:$C$100,0)+1,0))))/INDIRECT(CONCATENATE("'2018-10 (Д)'!Q",TEXT(MATCH($C21,'2018-10 (Д)'!$C$2:$C$100,0)+1,0))))*100)</f>
        <v>28.378560218725358</v>
      </c>
      <c r="EP21" s="9">
        <f ca="1">IF(OR(INDIRECT(CONCATENATE("'2018-12 (Д)'!Q",TEXT(MATCH($C21,'2018-12 (Д)'!$C$2:$C$100,0)+1,0)))="Н/Д",INDIRECT(CONCATENATE("'2018-11 (Д)'!Q",TEXT(MATCH($C21,'2018-11 (Д)'!$C$2:$C$100,0)+1,0)))="Н/Д",AND(INDIRECT(CONCATENATE("'2018-12 (Д)'!Q",TEXT(MATCH($C21,'2018-12 (Д)'!$C$2:$C$100,0)+1,0)))="Н/Д",INDIRECT(CONCATENATE("'2018-11 (Д)'!Q",TEXT(MATCH($C21,'2018-11 (Д)'!$C$2:$C$100,0)+1,0))))),"Н/Д",((INDIRECT(CONCATENATE("'2018-12 (Д)'!Q",TEXT(MATCH($C21,'2018-12 (Д)'!$C$2:$C$100,0)+1,0)))-INDIRECT(CONCATENATE("'2018-11 (Д)'!Q",TEXT(MATCH($C21,'2018-11 (Д)'!$C$2:$C$100,0)+1,0))))/INDIRECT(CONCATENATE("'2018-11 (Д)'!Q",TEXT(MATCH($C21,'2018-11 (Д)'!$C$2:$C$100,0)+1,0))))*100)</f>
        <v>-4.8132505609286804</v>
      </c>
      <c r="EQ21" s="9"/>
      <c r="ER21" s="9">
        <f ca="1">IF(OR(INDIRECT(CONCATENATE("'2018-03 (Д)'!R",TEXT(MATCH($C21,'2018-03 (Д)'!$C$2:$C$100,0)+1,0)))="Н/Д",INDIRECT(CONCATENATE("'2018-02 (Д)'!R",TEXT(MATCH($C21,'2018-02 (Д)'!$C$2:$C$100,0)+1,0)))="Н/Д",AND(INDIRECT(CONCATENATE("'2018-03 (Д)'!R",TEXT(MATCH($C21,'2018-03 (Д)'!$C$2:$C$100,0)+1,0)))="Н/Д",INDIRECT(CONCATENATE("'2018-02 (Д)'!R",TEXT(MATCH($C21,'2018-02 (Д)'!$C$2:$C$100,0)+1,0))))),"Н/Д",((INDIRECT(CONCATENATE("'2018-03 (Д)'!R",TEXT(MATCH($C21,'2018-03 (Д)'!$C$2:$C$100,0)+1,0)))-INDIRECT(CONCATENATE("'2018-02 (Д)'!R",TEXT(MATCH($C21,'2018-02 (Д)'!$C$2:$C$100,0)+1,0))))/INDIRECT(CONCATENATE("'2018-02 (Д)'!R",TEXT(MATCH($C21,'2018-02 (Д)'!$C$2:$C$100,0)+1,0))))*100)</f>
        <v>74.115563653854025</v>
      </c>
      <c r="ES21" s="9">
        <f ca="1">IF(OR(INDIRECT(CONCATENATE("'2018-04 (Д)'!R",TEXT(MATCH($C21,'2018-04 (Д)'!$C$2:$C$100,0)+1,0)))="Н/Д",INDIRECT(CONCATENATE("'2018-03 (Д)'!R",TEXT(MATCH($C21,'2018-03 (Д)'!$C$2:$C$100,0)+1,0)))="Н/Д",AND(INDIRECT(CONCATENATE("'2018-04 (Д)'!R",TEXT(MATCH($C21,'2018-04 (Д)'!$C$2:$C$100,0)+1,0)))="Н/Д",INDIRECT(CONCATENATE("'2018-03 (Д)'!R",TEXT(MATCH($C21,'2018-03 (Д)'!$C$2:$C$100,0)+1,0))))),"Н/Д",((INDIRECT(CONCATENATE("'2018-04 (Д)'!R",TEXT(MATCH($C21,'2018-04 (Д)'!$C$2:$C$100,0)+1,0)))-INDIRECT(CONCATENATE("'2018-03 (Д)'!R",TEXT(MATCH($C21,'2018-03 (Д)'!$C$2:$C$100,0)+1,0))))/INDIRECT(CONCATENATE("'2018-03 (Д)'!R",TEXT(MATCH($C21,'2018-03 (Д)'!$C$2:$C$100,0)+1,0))))*100)</f>
        <v>-51.487940788911814</v>
      </c>
      <c r="ET21" s="9">
        <f ca="1">IF(OR(INDIRECT(CONCATENATE("'2018-05 (Д)'!R",TEXT(MATCH($C21,'2018-05 (Д)'!$C$2:$C$100,0)+1,0)))="Н/Д",INDIRECT(CONCATENATE("'2018-04 (Д)'!R",TEXT(MATCH($C21,'2018-04 (Д)'!$C$2:$C$100,0)+1,0)))="Н/Д",AND(INDIRECT(CONCATENATE("'2018-05 (Д)'!R",TEXT(MATCH($C21,'2018-05 (Д)'!$C$2:$C$100,0)+1,0)))="Н/Д",INDIRECT(CONCATENATE("'2018-04 (Д)'!R",TEXT(MATCH($C21,'2018-04 (Д)'!$C$2:$C$100,0)+1,0))))),"Н/Д",((INDIRECT(CONCATENATE("'2018-05 (Д)'!R",TEXT(MATCH($C21,'2018-05 (Д)'!$C$2:$C$100,0)+1,0)))-INDIRECT(CONCATENATE("'2018-04 (Д)'!R",TEXT(MATCH($C21,'2018-04 (Д)'!$C$2:$C$100,0)+1,0))))/INDIRECT(CONCATENATE("'2018-04 (Д)'!R",TEXT(MATCH($C21,'2018-04 (Д)'!$C$2:$C$100,0)+1,0))))*100)</f>
        <v>703.50502031429039</v>
      </c>
      <c r="EU21" s="9">
        <f ca="1">IF(OR(INDIRECT(CONCATENATE("'2018-06 (Д)'!R",TEXT(MATCH($C21,'2018-06 (Д)'!$C$2:$C$100,0)+1,0)))="Н/Д",INDIRECT(CONCATENATE("'2018-05 (Д)'!R",TEXT(MATCH($C21,'2018-05 (Д)'!$C$2:$C$100,0)+1,0)))="Н/Д",AND(INDIRECT(CONCATENATE("'2018-06 (Д)'!R",TEXT(MATCH($C21,'2018-06 (Д)'!$C$2:$C$100,0)+1,0)))="Н/Д",INDIRECT(CONCATENATE("'2018-05 (Д)'!R",TEXT(MATCH($C21,'2018-05 (Д)'!$C$2:$C$100,0)+1,0))))),"Н/Д",((INDIRECT(CONCATENATE("'2018-06 (Д)'!R",TEXT(MATCH($C21,'2018-06 (Д)'!$C$2:$C$100,0)+1,0)))-INDIRECT(CONCATENATE("'2018-05 (Д)'!R",TEXT(MATCH($C21,'2018-05 (Д)'!$C$2:$C$100,0)+1,0))))/INDIRECT(CONCATENATE("'2018-05 (Д)'!R",TEXT(MATCH($C21,'2018-05 (Д)'!$C$2:$C$100,0)+1,0))))*100)</f>
        <v>-79.109204413594995</v>
      </c>
      <c r="EV21" s="9">
        <f ca="1">IF(OR(INDIRECT(CONCATENATE("'2018-07 (Д)'!R",TEXT(MATCH($C21,'2018-07 (Д)'!$C$2:$C$100,0)+1,0)))="Н/Д",INDIRECT(CONCATENATE("'2018-06 (Д)'!R",TEXT(MATCH($C21,'2018-06 (Д)'!$C$2:$C$100,0)+1,0)))="Н/Д",AND(INDIRECT(CONCATENATE("'2018-07 (Д)'!R",TEXT(MATCH($C21,'2018-07 (Д)'!$C$2:$C$100,0)+1,0)))="Н/Д",INDIRECT(CONCATENATE("'2018-06 (Д)'!R",TEXT(MATCH($C21,'2018-06 (Д)'!$C$2:$C$100,0)+1,0))))),"Н/Д",((INDIRECT(CONCATENATE("'2018-07 (Д)'!R",TEXT(MATCH($C21,'2018-07 (Д)'!$C$2:$C$100,0)+1,0)))-INDIRECT(CONCATENATE("'2018-06 (Д)'!R",TEXT(MATCH($C21,'2018-06 (Д)'!$C$2:$C$100,0)+1,0))))/INDIRECT(CONCATENATE("'2018-06 (Д)'!R",TEXT(MATCH($C21,'2018-06 (Д)'!$C$2:$C$100,0)+1,0))))*100)</f>
        <v>67.04003258939899</v>
      </c>
      <c r="EW21" s="9">
        <f ca="1">IF(OR(INDIRECT(CONCATENATE("'2018-08 (Д)'!R",TEXT(MATCH($C21,'2018-08 (Д)'!$C$2:$C$100,0)+1,0)))="Н/Д",INDIRECT(CONCATENATE("'2018-07 (Д)'!R",TEXT(MATCH($C21,'2018-07 (Д)'!$C$2:$C$100,0)+1,0)))="Н/Д",AND(INDIRECT(CONCATENATE("'2018-08 (Д)'!R",TEXT(MATCH($C21,'2018-08 (Д)'!$C$2:$C$100,0)+1,0)))="Н/Д",INDIRECT(CONCATENATE("'2018-07 (Д)'!R",TEXT(MATCH($C21,'2018-07 (Д)'!$C$2:$C$100,0)+1,0))))),"Н/Д",((INDIRECT(CONCATENATE("'2018-08 (Д)'!R",TEXT(MATCH($C21,'2018-08 (Д)'!$C$2:$C$100,0)+1,0)))-INDIRECT(CONCATENATE("'2018-07 (Д)'!R",TEXT(MATCH($C21,'2018-07 (Д)'!$C$2:$C$100,0)+1,0))))/INDIRECT(CONCATENATE("'2018-07 (Д)'!R",TEXT(MATCH($C21,'2018-07 (Д)'!$C$2:$C$100,0)+1,0))))*100)</f>
        <v>-8.7016870357383613</v>
      </c>
      <c r="EX21" s="9">
        <f ca="1">IF(OR(INDIRECT(CONCATENATE("'2018-09 (Д)'!R",TEXT(MATCH($C21,'2018-09 (Д)'!$C$2:$C$100,0)+1,0)))="Н/Д",INDIRECT(CONCATENATE("'2018-08 (Д)'!R",TEXT(MATCH($C21,'2018-08 (Д)'!$C$2:$C$100,0)+1,0)))="Н/Д",AND(INDIRECT(CONCATENATE("'2018-09 (Д)'!R",TEXT(MATCH($C21,'2018-09 (Д)'!$C$2:$C$100,0)+1,0)))="Н/Д",INDIRECT(CONCATENATE("'2018-08 (Д)'!R",TEXT(MATCH($C21,'2018-08 (Д)'!$C$2:$C$100,0)+1,0))))),"Н/Д",((INDIRECT(CONCATENATE("'2018-09 (Д)'!R",TEXT(MATCH($C21,'2018-09 (Д)'!$C$2:$C$100,0)+1,0)))-INDIRECT(CONCATENATE("'2018-08 (Д)'!R",TEXT(MATCH($C21,'2018-08 (Д)'!$C$2:$C$100,0)+1,0))))/INDIRECT(CONCATENATE("'2018-08 (Д)'!R",TEXT(MATCH($C21,'2018-08 (Д)'!$C$2:$C$100,0)+1,0))))*100)</f>
        <v>-18.671677700027995</v>
      </c>
      <c r="EY21" s="9">
        <f ca="1">IF(OR(INDIRECT(CONCATENATE("'2018-10 (Д)'!R",TEXT(MATCH($C21,'2018-10 (Д)'!$C$2:$C$100,0)+1,0)))="Н/Д",INDIRECT(CONCATENATE("'2018-09 (Д)'!R",TEXT(MATCH($C21,'2018-09 (Д)'!$C$2:$C$100,0)+1,0)))="Н/Д",AND(INDIRECT(CONCATENATE("'2018-10 (Д)'!R",TEXT(MATCH($C21,'2018-10 (Д)'!$C$2:$C$100,0)+1,0)))="Н/Д",INDIRECT(CONCATENATE("'2018-09 (Д)'!R",TEXT(MATCH($C21,'2018-09 (Д)'!$C$2:$C$100,0)+1,0))))),"Н/Д",((INDIRECT(CONCATENATE("'2018-10 (Д)'!R",TEXT(MATCH($C21,'2018-10 (Д)'!$C$2:$C$100,0)+1,0)))-INDIRECT(CONCATENATE("'2018-09 (Д)'!R",TEXT(MATCH($C21,'2018-09 (Д)'!$C$2:$C$100,0)+1,0))))/INDIRECT(CONCATENATE("'2018-09 (Д)'!R",TEXT(MATCH($C21,'2018-09 (Д)'!$C$2:$C$100,0)+1,0))))*100)</f>
        <v>-24.057978764986842</v>
      </c>
      <c r="EZ21" s="9">
        <f ca="1">IF(OR(INDIRECT(CONCATENATE("'2018-11 (Д)'!R",TEXT(MATCH($C21,'2018-11 (Д)'!$C$2:$C$100,0)+1,0)))="Н/Д",INDIRECT(CONCATENATE("'2018-10 (Д)'!R",TEXT(MATCH($C21,'2018-10 (Д)'!$C$2:$C$100,0)+1,0)))="Н/Д",AND(INDIRECT(CONCATENATE("'2018-11 (Д)'!R",TEXT(MATCH($C21,'2018-11 (Д)'!$C$2:$C$100,0)+1,0)))="Н/Д",INDIRECT(CONCATENATE("'2018-10 (Д)'!R",TEXT(MATCH($C21,'2018-10 (Д)'!$C$2:$C$100,0)+1,0))))),"Н/Д",((INDIRECT(CONCATENATE("'2018-11 (Д)'!R",TEXT(MATCH($C21,'2018-11 (Д)'!$C$2:$C$100,0)+1,0)))-INDIRECT(CONCATENATE("'2018-10 (Д)'!R",TEXT(MATCH($C21,'2018-10 (Д)'!$C$2:$C$100,0)+1,0))))/INDIRECT(CONCATENATE("'2018-10 (Д)'!R",TEXT(MATCH($C21,'2018-10 (Д)'!$C$2:$C$100,0)+1,0))))*100)</f>
        <v>1396.2081726610022</v>
      </c>
      <c r="FA21" s="9">
        <f ca="1">IF(OR(INDIRECT(CONCATENATE("'2018-12 (Д)'!R",TEXT(MATCH($C21,'2018-12 (Д)'!$C$2:$C$100,0)+1,0)))="Н/Д",INDIRECT(CONCATENATE("'2018-11 (Д)'!R",TEXT(MATCH($C21,'2018-11 (Д)'!$C$2:$C$100,0)+1,0)))="Н/Д",AND(INDIRECT(CONCATENATE("'2018-12 (Д)'!R",TEXT(MATCH($C21,'2018-12 (Д)'!$C$2:$C$100,0)+1,0)))="Н/Д",INDIRECT(CONCATENATE("'2018-11 (Д)'!R",TEXT(MATCH($C21,'2018-11 (Д)'!$C$2:$C$100,0)+1,0))))),"Н/Д",((INDIRECT(CONCATENATE("'2018-12 (Д)'!R",TEXT(MATCH($C21,'2018-12 (Д)'!$C$2:$C$100,0)+1,0)))-INDIRECT(CONCATENATE("'2018-11 (Д)'!R",TEXT(MATCH($C21,'2018-11 (Д)'!$C$2:$C$100,0)+1,0))))/INDIRECT(CONCATENATE("'2018-11 (Д)'!R",TEXT(MATCH($C21,'2018-11 (Д)'!$C$2:$C$100,0)+1,0))))*100)</f>
        <v>-92.331655050680737</v>
      </c>
      <c r="FB21" s="9"/>
      <c r="FC21" s="9">
        <f ca="1">IF(OR(INDIRECT(CONCATENATE("'2018-03 (Д)'!S",TEXT(MATCH($C21,'2018-03 (Д)'!$C$2:$C$100,0)+1,0)))="Н/Д",INDIRECT(CONCATENATE("'2018-02 (Д)'!S",TEXT(MATCH($C21,'2018-02 (Д)'!$C$2:$C$100,0)+1,0)))="Н/Д",AND(INDIRECT(CONCATENATE("'2018-03 (Д)'!S",TEXT(MATCH($C21,'2018-03 (Д)'!$C$2:$C$100,0)+1,0)))="Н/Д",INDIRECT(CONCATENATE("'2018-02 (Д)'!S",TEXT(MATCH($C21,'2018-02 (Д)'!$C$2:$C$100,0)+1,0))))),"Н/Д",((INDIRECT(CONCATENATE("'2018-03 (Д)'!S",TEXT(MATCH($C21,'2018-03 (Д)'!$C$2:$C$100,0)+1,0)))-INDIRECT(CONCATENATE("'2018-02 (Д)'!S",TEXT(MATCH($C21,'2018-02 (Д)'!$C$2:$C$100,0)+1,0))))/INDIRECT(CONCATENATE("'2018-02 (Д)'!S",TEXT(MATCH($C21,'2018-02 (Д)'!$C$2:$C$100,0)+1,0))))*100)</f>
        <v>48.058387653908298</v>
      </c>
      <c r="FD21" s="9">
        <f ca="1">IF(OR(INDIRECT(CONCATENATE("'2018-04 (Д)'!S",TEXT(MATCH($C21,'2018-04 (Д)'!$C$2:$C$100,0)+1,0)))="Н/Д",INDIRECT(CONCATENATE("'2018-03 (Д)'!S",TEXT(MATCH($C21,'2018-03 (Д)'!$C$2:$C$100,0)+1,0)))="Н/Д",AND(INDIRECT(CONCATENATE("'2018-04 (Д)'!S",TEXT(MATCH($C21,'2018-04 (Д)'!$C$2:$C$100,0)+1,0)))="Н/Д",INDIRECT(CONCATENATE("'2018-03 (Д)'!S",TEXT(MATCH($C21,'2018-03 (Д)'!$C$2:$C$100,0)+1,0))))),"Н/Д",((INDIRECT(CONCATENATE("'2018-04 (Д)'!S",TEXT(MATCH($C21,'2018-04 (Д)'!$C$2:$C$100,0)+1,0)))-INDIRECT(CONCATENATE("'2018-03 (Д)'!S",TEXT(MATCH($C21,'2018-03 (Д)'!$C$2:$C$100,0)+1,0))))/INDIRECT(CONCATENATE("'2018-03 (Д)'!S",TEXT(MATCH($C21,'2018-03 (Д)'!$C$2:$C$100,0)+1,0))))*100)</f>
        <v>-33.646911257447478</v>
      </c>
      <c r="FE21" s="9">
        <f ca="1">IF(OR(INDIRECT(CONCATENATE("'2018-05 (Д)'!S",TEXT(MATCH($C21,'2018-05 (Д)'!$C$2:$C$100,0)+1,0)))="Н/Д",INDIRECT(CONCATENATE("'2018-04 (Д)'!S",TEXT(MATCH($C21,'2018-04 (Д)'!$C$2:$C$100,0)+1,0)))="Н/Д",AND(INDIRECT(CONCATENATE("'2018-05 (Д)'!S",TEXT(MATCH($C21,'2018-05 (Д)'!$C$2:$C$100,0)+1,0)))="Н/Д",INDIRECT(CONCATENATE("'2018-04 (Д)'!S",TEXT(MATCH($C21,'2018-04 (Д)'!$C$2:$C$100,0)+1,0))))),"Н/Д",((INDIRECT(CONCATENATE("'2018-05 (Д)'!S",TEXT(MATCH($C21,'2018-05 (Д)'!$C$2:$C$100,0)+1,0)))-INDIRECT(CONCATENATE("'2018-04 (Д)'!S",TEXT(MATCH($C21,'2018-04 (Д)'!$C$2:$C$100,0)+1,0))))/INDIRECT(CONCATENATE("'2018-04 (Д)'!S",TEXT(MATCH($C21,'2018-04 (Д)'!$C$2:$C$100,0)+1,0))))*100)</f>
        <v>-20.132325141776938</v>
      </c>
      <c r="FF21" s="9">
        <f ca="1">IF(OR(INDIRECT(CONCATENATE("'2018-06 (Д)'!S",TEXT(MATCH($C21,'2018-06 (Д)'!$C$2:$C$100,0)+1,0)))="Н/Д",INDIRECT(CONCATENATE("'2018-05 (Д)'!S",TEXT(MATCH($C21,'2018-05 (Д)'!$C$2:$C$100,0)+1,0)))="Н/Д",AND(INDIRECT(CONCATENATE("'2018-06 (Д)'!S",TEXT(MATCH($C21,'2018-06 (Д)'!$C$2:$C$100,0)+1,0)))="Н/Д",INDIRECT(CONCATENATE("'2018-05 (Д)'!S",TEXT(MATCH($C21,'2018-05 (Д)'!$C$2:$C$100,0)+1,0))))),"Н/Д",((INDIRECT(CONCATENATE("'2018-06 (Д)'!S",TEXT(MATCH($C21,'2018-06 (Д)'!$C$2:$C$100,0)+1,0)))-INDIRECT(CONCATENATE("'2018-05 (Д)'!S",TEXT(MATCH($C21,'2018-05 (Д)'!$C$2:$C$100,0)+1,0))))/INDIRECT(CONCATENATE("'2018-05 (Д)'!S",TEXT(MATCH($C21,'2018-05 (Д)'!$C$2:$C$100,0)+1,0))))*100)</f>
        <v>-19.112426035502956</v>
      </c>
      <c r="FG21" s="9">
        <f ca="1">IF(OR(INDIRECT(CONCATENATE("'2018-07 (Д)'!S",TEXT(MATCH($C21,'2018-07 (Д)'!$C$2:$C$100,0)+1,0)))="Н/Д",INDIRECT(CONCATENATE("'2018-06 (Д)'!S",TEXT(MATCH($C21,'2018-06 (Д)'!$C$2:$C$100,0)+1,0)))="Н/Д",AND(INDIRECT(CONCATENATE("'2018-07 (Д)'!S",TEXT(MATCH($C21,'2018-07 (Д)'!$C$2:$C$100,0)+1,0)))="Н/Д",INDIRECT(CONCATENATE("'2018-06 (Д)'!S",TEXT(MATCH($C21,'2018-06 (Д)'!$C$2:$C$100,0)+1,0))))),"Н/Д",((INDIRECT(CONCATENATE("'2018-07 (Д)'!S",TEXT(MATCH($C21,'2018-07 (Д)'!$C$2:$C$100,0)+1,0)))-INDIRECT(CONCATENATE("'2018-06 (Д)'!S",TEXT(MATCH($C21,'2018-06 (Д)'!$C$2:$C$100,0)+1,0))))/INDIRECT(CONCATENATE("'2018-06 (Д)'!S",TEXT(MATCH($C21,'2018-06 (Д)'!$C$2:$C$100,0)+1,0))))*100)</f>
        <v>33.651060716898314</v>
      </c>
      <c r="FH21" s="9">
        <f ca="1">IF(OR(INDIRECT(CONCATENATE("'2018-08 (Д)'!S",TEXT(MATCH($C21,'2018-08 (Д)'!$C$2:$C$100,0)+1,0)))="Н/Д",INDIRECT(CONCATENATE("'2018-07 (Д)'!S",TEXT(MATCH($C21,'2018-07 (Д)'!$C$2:$C$100,0)+1,0)))="Н/Д",AND(INDIRECT(CONCATENATE("'2018-08 (Д)'!S",TEXT(MATCH($C21,'2018-08 (Д)'!$C$2:$C$100,0)+1,0)))="Н/Д",INDIRECT(CONCATENATE("'2018-07 (Д)'!S",TEXT(MATCH($C21,'2018-07 (Д)'!$C$2:$C$100,0)+1,0))))),"Н/Д",((INDIRECT(CONCATENATE("'2018-08 (Д)'!S",TEXT(MATCH($C21,'2018-08 (Д)'!$C$2:$C$100,0)+1,0)))-INDIRECT(CONCATENATE("'2018-07 (Д)'!S",TEXT(MATCH($C21,'2018-07 (Д)'!$C$2:$C$100,0)+1,0))))/INDIRECT(CONCATENATE("'2018-07 (Д)'!S",TEXT(MATCH($C21,'2018-07 (Д)'!$C$2:$C$100,0)+1,0))))*100)</f>
        <v>-65.517430118061753</v>
      </c>
      <c r="FI21" s="9">
        <f ca="1">IF(OR(INDIRECT(CONCATENATE("'2018-09 (Д)'!S",TEXT(MATCH($C21,'2018-09 (Д)'!$C$2:$C$100,0)+1,0)))="Н/Д",INDIRECT(CONCATENATE("'2018-08 (Д)'!S",TEXT(MATCH($C21,'2018-08 (Д)'!$C$2:$C$100,0)+1,0)))="Н/Д",AND(INDIRECT(CONCATENATE("'2018-09 (Д)'!S",TEXT(MATCH($C21,'2018-09 (Д)'!$C$2:$C$100,0)+1,0)))="Н/Д",INDIRECT(CONCATENATE("'2018-08 (Д)'!S",TEXT(MATCH($C21,'2018-08 (Д)'!$C$2:$C$100,0)+1,0))))),"Н/Д",((INDIRECT(CONCATENATE("'2018-09 (Д)'!S",TEXT(MATCH($C21,'2018-09 (Д)'!$C$2:$C$100,0)+1,0)))-INDIRECT(CONCATENATE("'2018-08 (Д)'!S",TEXT(MATCH($C21,'2018-08 (Д)'!$C$2:$C$100,0)+1,0))))/INDIRECT(CONCATENATE("'2018-08 (Д)'!S",TEXT(MATCH($C21,'2018-08 (Д)'!$C$2:$C$100,0)+1,0))))*100)</f>
        <v>240.3174603174603</v>
      </c>
      <c r="FJ21" s="9">
        <f ca="1">IF(OR(INDIRECT(CONCATENATE("'2018-10 (Д)'!S",TEXT(MATCH($C21,'2018-10 (Д)'!$C$2:$C$100,0)+1,0)))="Н/Д",INDIRECT(CONCATENATE("'2018-09 (Д)'!S",TEXT(MATCH($C21,'2018-09 (Д)'!$C$2:$C$100,0)+1,0)))="Н/Д",AND(INDIRECT(CONCATENATE("'2018-10 (Д)'!S",TEXT(MATCH($C21,'2018-10 (Д)'!$C$2:$C$100,0)+1,0)))="Н/Д",INDIRECT(CONCATENATE("'2018-09 (Д)'!S",TEXT(MATCH($C21,'2018-09 (Д)'!$C$2:$C$100,0)+1,0))))),"Н/Д",((INDIRECT(CONCATENATE("'2018-10 (Д)'!S",TEXT(MATCH($C21,'2018-10 (Д)'!$C$2:$C$100,0)+1,0)))-INDIRECT(CONCATENATE("'2018-09 (Д)'!S",TEXT(MATCH($C21,'2018-09 (Д)'!$C$2:$C$100,0)+1,0))))/INDIRECT(CONCATENATE("'2018-09 (Д)'!S",TEXT(MATCH($C21,'2018-09 (Д)'!$C$2:$C$100,0)+1,0))))*100)</f>
        <v>-30.783582089552237</v>
      </c>
      <c r="FK21" s="9">
        <f ca="1">IF(OR(INDIRECT(CONCATENATE("'2018-11 (Д)'!S",TEXT(MATCH($C21,'2018-11 (Д)'!$C$2:$C$100,0)+1,0)))="Н/Д",INDIRECT(CONCATENATE("'2018-10 (Д)'!S",TEXT(MATCH($C21,'2018-10 (Д)'!$C$2:$C$100,0)+1,0)))="Н/Д",AND(INDIRECT(CONCATENATE("'2018-11 (Д)'!S",TEXT(MATCH($C21,'2018-11 (Д)'!$C$2:$C$100,0)+1,0)))="Н/Д",INDIRECT(CONCATENATE("'2018-10 (Д)'!S",TEXT(MATCH($C21,'2018-10 (Д)'!$C$2:$C$100,0)+1,0))))),"Н/Д",((INDIRECT(CONCATENATE("'2018-11 (Д)'!S",TEXT(MATCH($C21,'2018-11 (Д)'!$C$2:$C$100,0)+1,0)))-INDIRECT(CONCATENATE("'2018-10 (Д)'!S",TEXT(MATCH($C21,'2018-10 (Д)'!$C$2:$C$100,0)+1,0))))/INDIRECT(CONCATENATE("'2018-10 (Д)'!S",TEXT(MATCH($C21,'2018-10 (Д)'!$C$2:$C$100,0)+1,0))))*100)</f>
        <v>72.911051212938006</v>
      </c>
      <c r="FL21" s="9">
        <f ca="1">IF(OR(INDIRECT(CONCATENATE("'2018-12 (Д)'!S",TEXT(MATCH($C21,'2018-12 (Д)'!$C$2:$C$100,0)+1,0)))="Н/Д",INDIRECT(CONCATENATE("'2018-11 (Д)'!S",TEXT(MATCH($C21,'2018-11 (Д)'!$C$2:$C$100,0)+1,0)))="Н/Д",AND(INDIRECT(CONCATENATE("'2018-12 (Д)'!S",TEXT(MATCH($C21,'2018-12 (Д)'!$C$2:$C$100,0)+1,0)))="Н/Д",INDIRECT(CONCATENATE("'2018-11 (Д)'!S",TEXT(MATCH($C21,'2018-11 (Д)'!$C$2:$C$100,0)+1,0))))),"Н/Д",((INDIRECT(CONCATENATE("'2018-12 (Д)'!S",TEXT(MATCH($C21,'2018-12 (Д)'!$C$2:$C$100,0)+1,0)))-INDIRECT(CONCATENATE("'2018-11 (Д)'!S",TEXT(MATCH($C21,'2018-11 (Д)'!$C$2:$C$100,0)+1,0))))/INDIRECT(CONCATENATE("'2018-11 (Д)'!S",TEXT(MATCH($C21,'2018-11 (Д)'!$C$2:$C$100,0)+1,0))))*100)</f>
        <v>-16.094699922057679</v>
      </c>
      <c r="FM21" s="9"/>
      <c r="FN21" s="9">
        <f ca="1">IF(OR(INDIRECT(CONCATENATE("'2018-03 (Д)'!T",TEXT(MATCH($C21,'2018-03 (Д)'!$C$2:$C$100,0)+1,0)))="Н/Д",INDIRECT(CONCATENATE("'2018-02 (Д)'!T",TEXT(MATCH($C21,'2018-02 (Д)'!$C$2:$C$100,0)+1,0)))="Н/Д",AND(INDIRECT(CONCATENATE("'2018-03 (Д)'!T",TEXT(MATCH($C21,'2018-03 (Д)'!$C$2:$C$100,0)+1,0)))="Н/Д",INDIRECT(CONCATENATE("'2018-02 (Д)'!T",TEXT(MATCH($C21,'2018-02 (Д)'!$C$2:$C$100,0)+1,0))))),"Н/Д",((INDIRECT(CONCATENATE("'2018-03 (Д)'!T",TEXT(MATCH($C21,'2018-03 (Д)'!$C$2:$C$100,0)+1,0)))-INDIRECT(CONCATENATE("'2018-02 (Д)'!T",TEXT(MATCH($C21,'2018-02 (Д)'!$C$2:$C$100,0)+1,0))))/INDIRECT(CONCATENATE("'2018-02 (Д)'!T",TEXT(MATCH($C21,'2018-02 (Д)'!$C$2:$C$100,0)+1,0))))*100)</f>
        <v>1.2264685174272867</v>
      </c>
      <c r="FO21" s="9">
        <f ca="1">IF(OR(INDIRECT(CONCATENATE("'2018-04 (Д)'!T",TEXT(MATCH($C21,'2018-04 (Д)'!$C$2:$C$100,0)+1,0)))="Н/Д",INDIRECT(CONCATENATE("'2018-03 (Д)'!T",TEXT(MATCH($C21,'2018-03 (Д)'!$C$2:$C$100,0)+1,0)))="Н/Д",AND(INDIRECT(CONCATENATE("'2018-04 (Д)'!T",TEXT(MATCH($C21,'2018-04 (Д)'!$C$2:$C$100,0)+1,0)))="Н/Д",INDIRECT(CONCATENATE("'2018-03 (Д)'!T",TEXT(MATCH($C21,'2018-03 (Д)'!$C$2:$C$100,0)+1,0))))),"Н/Д",((INDIRECT(CONCATENATE("'2018-04 (Д)'!T",TEXT(MATCH($C21,'2018-04 (Д)'!$C$2:$C$100,0)+1,0)))-INDIRECT(CONCATENATE("'2018-03 (Д)'!T",TEXT(MATCH($C21,'2018-03 (Д)'!$C$2:$C$100,0)+1,0))))/INDIRECT(CONCATENATE("'2018-03 (Д)'!T",TEXT(MATCH($C21,'2018-03 (Д)'!$C$2:$C$100,0)+1,0))))*100)</f>
        <v>12.638089636768823</v>
      </c>
      <c r="FP21" s="9">
        <f ca="1">IF(OR(INDIRECT(CONCATENATE("'2018-05 (Д)'!T",TEXT(MATCH($C21,'2018-05 (Д)'!$C$2:$C$100,0)+1,0)))="Н/Д",INDIRECT(CONCATENATE("'2018-04 (Д)'!T",TEXT(MATCH($C21,'2018-04 (Д)'!$C$2:$C$100,0)+1,0)))="Н/Д",AND(INDIRECT(CONCATENATE("'2018-05 (Д)'!T",TEXT(MATCH($C21,'2018-05 (Д)'!$C$2:$C$100,0)+1,0)))="Н/Д",INDIRECT(CONCATENATE("'2018-04 (Д)'!T",TEXT(MATCH($C21,'2018-04 (Д)'!$C$2:$C$100,0)+1,0))))),"Н/Д",((INDIRECT(CONCATENATE("'2018-05 (Д)'!T",TEXT(MATCH($C21,'2018-05 (Д)'!$C$2:$C$100,0)+1,0)))-INDIRECT(CONCATENATE("'2018-04 (Д)'!T",TEXT(MATCH($C21,'2018-04 (Д)'!$C$2:$C$100,0)+1,0))))/INDIRECT(CONCATENATE("'2018-04 (Д)'!T",TEXT(MATCH($C21,'2018-04 (Д)'!$C$2:$C$100,0)+1,0))))*100)</f>
        <v>5.8301518757290767</v>
      </c>
      <c r="FQ21" s="9">
        <f ca="1">IF(OR(INDIRECT(CONCATENATE("'2018-06 (Д)'!T",TEXT(MATCH($C21,'2018-06 (Д)'!$C$2:$C$100,0)+1,0)))="Н/Д",INDIRECT(CONCATENATE("'2018-05 (Д)'!T",TEXT(MATCH($C21,'2018-05 (Д)'!$C$2:$C$100,0)+1,0)))="Н/Д",AND(INDIRECT(CONCATENATE("'2018-06 (Д)'!T",TEXT(MATCH($C21,'2018-06 (Д)'!$C$2:$C$100,0)+1,0)))="Н/Д",INDIRECT(CONCATENATE("'2018-05 (Д)'!T",TEXT(MATCH($C21,'2018-05 (Д)'!$C$2:$C$100,0)+1,0))))),"Н/Д",((INDIRECT(CONCATENATE("'2018-06 (Д)'!T",TEXT(MATCH($C21,'2018-06 (Д)'!$C$2:$C$100,0)+1,0)))-INDIRECT(CONCATENATE("'2018-05 (Д)'!T",TEXT(MATCH($C21,'2018-05 (Д)'!$C$2:$C$100,0)+1,0))))/INDIRECT(CONCATENATE("'2018-05 (Д)'!T",TEXT(MATCH($C21,'2018-05 (Д)'!$C$2:$C$100,0)+1,0))))*100)</f>
        <v>-15.384808775259637</v>
      </c>
      <c r="FR21" s="9">
        <f ca="1">IF(OR(INDIRECT(CONCATENATE("'2018-07 (Д)'!T",TEXT(MATCH($C21,'2018-07 (Д)'!$C$2:$C$100,0)+1,0)))="Н/Д",INDIRECT(CONCATENATE("'2018-06 (Д)'!T",TEXT(MATCH($C21,'2018-06 (Д)'!$C$2:$C$100,0)+1,0)))="Н/Д",AND(INDIRECT(CONCATENATE("'2018-07 (Д)'!T",TEXT(MATCH($C21,'2018-07 (Д)'!$C$2:$C$100,0)+1,0)))="Н/Д",INDIRECT(CONCATENATE("'2018-06 (Д)'!T",TEXT(MATCH($C21,'2018-06 (Д)'!$C$2:$C$100,0)+1,0))))),"Н/Д",((INDIRECT(CONCATENATE("'2018-07 (Д)'!T",TEXT(MATCH($C21,'2018-07 (Д)'!$C$2:$C$100,0)+1,0)))-INDIRECT(CONCATENATE("'2018-06 (Д)'!T",TEXT(MATCH($C21,'2018-06 (Д)'!$C$2:$C$100,0)+1,0))))/INDIRECT(CONCATENATE("'2018-06 (Д)'!T",TEXT(MATCH($C21,'2018-06 (Д)'!$C$2:$C$100,0)+1,0))))*100)</f>
        <v>2.9970845031095954</v>
      </c>
      <c r="FS21" s="9">
        <f ca="1">IF(OR(INDIRECT(CONCATENATE("'2018-08 (Д)'!T",TEXT(MATCH($C21,'2018-08 (Д)'!$C$2:$C$100,0)+1,0)))="Н/Д",INDIRECT(CONCATENATE("'2018-07 (Д)'!T",TEXT(MATCH($C21,'2018-07 (Д)'!$C$2:$C$100,0)+1,0)))="Н/Д",AND(INDIRECT(CONCATENATE("'2018-08 (Д)'!T",TEXT(MATCH($C21,'2018-08 (Д)'!$C$2:$C$100,0)+1,0)))="Н/Д",INDIRECT(CONCATENATE("'2018-07 (Д)'!T",TEXT(MATCH($C21,'2018-07 (Д)'!$C$2:$C$100,0)+1,0))))),"Н/Д",((INDIRECT(CONCATENATE("'2018-08 (Д)'!T",TEXT(MATCH($C21,'2018-08 (Д)'!$C$2:$C$100,0)+1,0)))-INDIRECT(CONCATENATE("'2018-07 (Д)'!T",TEXT(MATCH($C21,'2018-07 (Д)'!$C$2:$C$100,0)+1,0))))/INDIRECT(CONCATENATE("'2018-07 (Д)'!T",TEXT(MATCH($C21,'2018-07 (Д)'!$C$2:$C$100,0)+1,0))))*100)</f>
        <v>18.882680274912861</v>
      </c>
      <c r="FT21" s="9">
        <f ca="1">IF(OR(INDIRECT(CONCATENATE("'2018-09 (Д)'!T",TEXT(MATCH($C21,'2018-09 (Д)'!$C$2:$C$100,0)+1,0)))="Н/Д",INDIRECT(CONCATENATE("'2018-08 (Д)'!T",TEXT(MATCH($C21,'2018-08 (Д)'!$C$2:$C$100,0)+1,0)))="Н/Д",AND(INDIRECT(CONCATENATE("'2018-09 (Д)'!T",TEXT(MATCH($C21,'2018-09 (Д)'!$C$2:$C$100,0)+1,0)))="Н/Д",INDIRECT(CONCATENATE("'2018-08 (Д)'!T",TEXT(MATCH($C21,'2018-08 (Д)'!$C$2:$C$100,0)+1,0))))),"Н/Д",((INDIRECT(CONCATENATE("'2018-09 (Д)'!T",TEXT(MATCH($C21,'2018-09 (Д)'!$C$2:$C$100,0)+1,0)))-INDIRECT(CONCATENATE("'2018-08 (Д)'!T",TEXT(MATCH($C21,'2018-08 (Д)'!$C$2:$C$100,0)+1,0))))/INDIRECT(CONCATENATE("'2018-08 (Д)'!T",TEXT(MATCH($C21,'2018-08 (Д)'!$C$2:$C$100,0)+1,0))))*100)</f>
        <v>5.215303128794992</v>
      </c>
      <c r="FU21" s="9">
        <f ca="1">IF(OR(INDIRECT(CONCATENATE("'2018-10 (Д)'!T",TEXT(MATCH($C21,'2018-10 (Д)'!$C$2:$C$100,0)+1,0)))="Н/Д",INDIRECT(CONCATENATE("'2018-09 (Д)'!T",TEXT(MATCH($C21,'2018-09 (Д)'!$C$2:$C$100,0)+1,0)))="Н/Д",AND(INDIRECT(CONCATENATE("'2018-10 (Д)'!T",TEXT(MATCH($C21,'2018-10 (Д)'!$C$2:$C$100,0)+1,0)))="Н/Д",INDIRECT(CONCATENATE("'2018-09 (Д)'!T",TEXT(MATCH($C21,'2018-09 (Д)'!$C$2:$C$100,0)+1,0))))),"Н/Д",((INDIRECT(CONCATENATE("'2018-10 (Д)'!T",TEXT(MATCH($C21,'2018-10 (Д)'!$C$2:$C$100,0)+1,0)))-INDIRECT(CONCATENATE("'2018-09 (Д)'!T",TEXT(MATCH($C21,'2018-09 (Д)'!$C$2:$C$100,0)+1,0))))/INDIRECT(CONCATENATE("'2018-09 (Д)'!T",TEXT(MATCH($C21,'2018-09 (Д)'!$C$2:$C$100,0)+1,0))))*100)</f>
        <v>-11.902271702356055</v>
      </c>
      <c r="FV21" s="9">
        <f ca="1">IF(OR(INDIRECT(CONCATENATE("'2018-11 (Д)'!T",TEXT(MATCH($C21,'2018-11 (Д)'!$C$2:$C$100,0)+1,0)))="Н/Д",INDIRECT(CONCATENATE("'2018-10 (Д)'!T",TEXT(MATCH($C21,'2018-10 (Д)'!$C$2:$C$100,0)+1,0)))="Н/Д",AND(INDIRECT(CONCATENATE("'2018-11 (Д)'!T",TEXT(MATCH($C21,'2018-11 (Д)'!$C$2:$C$100,0)+1,0)))="Н/Д",INDIRECT(CONCATENATE("'2018-10 (Д)'!T",TEXT(MATCH($C21,'2018-10 (Д)'!$C$2:$C$100,0)+1,0))))),"Н/Д",((INDIRECT(CONCATENATE("'2018-11 (Д)'!T",TEXT(MATCH($C21,'2018-11 (Д)'!$C$2:$C$100,0)+1,0)))-INDIRECT(CONCATENATE("'2018-10 (Д)'!T",TEXT(MATCH($C21,'2018-10 (Д)'!$C$2:$C$100,0)+1,0))))/INDIRECT(CONCATENATE("'2018-10 (Д)'!T",TEXT(MATCH($C21,'2018-10 (Д)'!$C$2:$C$100,0)+1,0))))*100)</f>
        <v>16.575485396724403</v>
      </c>
      <c r="FW21" s="9">
        <f ca="1">IF(OR(INDIRECT(CONCATENATE("'2018-12 (Д)'!T",TEXT(MATCH($C21,'2018-12 (Д)'!$C$2:$C$100,0)+1,0)))="Н/Д",INDIRECT(CONCATENATE("'2018-11 (Д)'!T",TEXT(MATCH($C21,'2018-11 (Д)'!$C$2:$C$100,0)+1,0)))="Н/Д",AND(INDIRECT(CONCATENATE("'2018-12 (Д)'!T",TEXT(MATCH($C21,'2018-12 (Д)'!$C$2:$C$100,0)+1,0)))="Н/Д",INDIRECT(CONCATENATE("'2018-11 (Д)'!T",TEXT(MATCH($C21,'2018-11 (Д)'!$C$2:$C$100,0)+1,0))))),"Н/Д",((INDIRECT(CONCATENATE("'2018-12 (Д)'!T",TEXT(MATCH($C21,'2018-12 (Д)'!$C$2:$C$100,0)+1,0)))-INDIRECT(CONCATENATE("'2018-11 (Д)'!T",TEXT(MATCH($C21,'2018-11 (Д)'!$C$2:$C$100,0)+1,0))))/INDIRECT(CONCATENATE("'2018-11 (Д)'!T",TEXT(MATCH($C21,'2018-11 (Д)'!$C$2:$C$100,0)+1,0))))*100)</f>
        <v>-20.986047567420215</v>
      </c>
      <c r="FX21" s="9"/>
      <c r="FY21" s="9">
        <f ca="1">IF(OR(INDIRECT(CONCATENATE("'2018-03 (Д)'!U",TEXT(MATCH($C21,'2018-03 (Д)'!$C$2:$C$100,0)+1,0)))="Н/Д",INDIRECT(CONCATENATE("'2018-02 (Д)'!U",TEXT(MATCH($C21,'2018-02 (Д)'!$C$2:$C$100,0)+1,0)))="Н/Д",AND(INDIRECT(CONCATENATE("'2018-03 (Д)'!U",TEXT(MATCH($C21,'2018-03 (Д)'!$C$2:$C$100,0)+1,0)))="Н/Д",INDIRECT(CONCATENATE("'2018-02 (Д)'!U",TEXT(MATCH($C21,'2018-02 (Д)'!$C$2:$C$100,0)+1,0))))),"Н/Д",((INDIRECT(CONCATENATE("'2018-03 (Д)'!U",TEXT(MATCH($C21,'2018-03 (Д)'!$C$2:$C$100,0)+1,0)))-INDIRECT(CONCATENATE("'2018-02 (Д)'!U",TEXT(MATCH($C21,'2018-02 (Д)'!$C$2:$C$100,0)+1,0))))/INDIRECT(CONCATENATE("'2018-02 (Д)'!U",TEXT(MATCH($C21,'2018-02 (Д)'!$C$2:$C$100,0)+1,0))))*100)</f>
        <v>-1.9819702319372616</v>
      </c>
      <c r="FZ21" s="9">
        <f ca="1">IF(OR(INDIRECT(CONCATENATE("'2018-04 (Д)'!U",TEXT(MATCH($C21,'2018-04 (Д)'!$C$2:$C$100,0)+1,0)))="Н/Д",INDIRECT(CONCATENATE("'2018-03 (Д)'!U",TEXT(MATCH($C21,'2018-03 (Д)'!$C$2:$C$100,0)+1,0)))="Н/Д",AND(INDIRECT(CONCATENATE("'2018-04 (Д)'!U",TEXT(MATCH($C21,'2018-04 (Д)'!$C$2:$C$100,0)+1,0)))="Н/Д",INDIRECT(CONCATENATE("'2018-03 (Д)'!U",TEXT(MATCH($C21,'2018-03 (Д)'!$C$2:$C$100,0)+1,0))))),"Н/Д",((INDIRECT(CONCATENATE("'2018-04 (Д)'!U",TEXT(MATCH($C21,'2018-04 (Д)'!$C$2:$C$100,0)+1,0)))-INDIRECT(CONCATENATE("'2018-03 (Д)'!U",TEXT(MATCH($C21,'2018-03 (Д)'!$C$2:$C$100,0)+1,0))))/INDIRECT(CONCATENATE("'2018-03 (Д)'!U",TEXT(MATCH($C21,'2018-03 (Д)'!$C$2:$C$100,0)+1,0))))*100)</f>
        <v>-76.131761427999905</v>
      </c>
      <c r="GA21" s="9">
        <f ca="1">IF(OR(INDIRECT(CONCATENATE("'2018-05 (Д)'!U",TEXT(MATCH($C21,'2018-05 (Д)'!$C$2:$C$100,0)+1,0)))="Н/Д",INDIRECT(CONCATENATE("'2018-04 (Д)'!U",TEXT(MATCH($C21,'2018-04 (Д)'!$C$2:$C$100,0)+1,0)))="Н/Д",AND(INDIRECT(CONCATENATE("'2018-05 (Д)'!U",TEXT(MATCH($C21,'2018-05 (Д)'!$C$2:$C$100,0)+1,0)))="Н/Д",INDIRECT(CONCATENATE("'2018-04 (Д)'!U",TEXT(MATCH($C21,'2018-04 (Д)'!$C$2:$C$100,0)+1,0))))),"Н/Д",((INDIRECT(CONCATENATE("'2018-05 (Д)'!U",TEXT(MATCH($C21,'2018-05 (Д)'!$C$2:$C$100,0)+1,0)))-INDIRECT(CONCATENATE("'2018-04 (Д)'!U",TEXT(MATCH($C21,'2018-04 (Д)'!$C$2:$C$100,0)+1,0))))/INDIRECT(CONCATENATE("'2018-04 (Д)'!U",TEXT(MATCH($C21,'2018-04 (Д)'!$C$2:$C$100,0)+1,0))))*100)</f>
        <v>607.66604423607214</v>
      </c>
      <c r="GB21" s="9">
        <f ca="1">IF(OR(INDIRECT(CONCATENATE("'2018-06 (Д)'!U",TEXT(MATCH($C21,'2018-06 (Д)'!$C$2:$C$100,0)+1,0)))="Н/Д",INDIRECT(CONCATENATE("'2018-05 (Д)'!U",TEXT(MATCH($C21,'2018-05 (Д)'!$C$2:$C$100,0)+1,0)))="Н/Д",AND(INDIRECT(CONCATENATE("'2018-06 (Д)'!U",TEXT(MATCH($C21,'2018-06 (Д)'!$C$2:$C$100,0)+1,0)))="Н/Д",INDIRECT(CONCATENATE("'2018-05 (Д)'!U",TEXT(MATCH($C21,'2018-05 (Д)'!$C$2:$C$100,0)+1,0))))),"Н/Д",((INDIRECT(CONCATENATE("'2018-06 (Д)'!U",TEXT(MATCH($C21,'2018-06 (Д)'!$C$2:$C$100,0)+1,0)))-INDIRECT(CONCATENATE("'2018-05 (Д)'!U",TEXT(MATCH($C21,'2018-05 (Д)'!$C$2:$C$100,0)+1,0))))/INDIRECT(CONCATENATE("'2018-05 (Д)'!U",TEXT(MATCH($C21,'2018-05 (Д)'!$C$2:$C$100,0)+1,0))))*100)</f>
        <v>-97.763674844386955</v>
      </c>
      <c r="GC21" s="9">
        <f ca="1">IF(OR(INDIRECT(CONCATENATE("'2018-07 (Д)'!U",TEXT(MATCH($C21,'2018-07 (Д)'!$C$2:$C$100,0)+1,0)))="Н/Д",INDIRECT(CONCATENATE("'2018-06 (Д)'!U",TEXT(MATCH($C21,'2018-06 (Д)'!$C$2:$C$100,0)+1,0)))="Н/Д",AND(INDIRECT(CONCATENATE("'2018-07 (Д)'!U",TEXT(MATCH($C21,'2018-07 (Д)'!$C$2:$C$100,0)+1,0)))="Н/Д",INDIRECT(CONCATENATE("'2018-06 (Д)'!U",TEXT(MATCH($C21,'2018-06 (Д)'!$C$2:$C$100,0)+1,0))))),"Н/Д",((INDIRECT(CONCATENATE("'2018-07 (Д)'!U",TEXT(MATCH($C21,'2018-07 (Д)'!$C$2:$C$100,0)+1,0)))-INDIRECT(CONCATENATE("'2018-06 (Д)'!U",TEXT(MATCH($C21,'2018-06 (Д)'!$C$2:$C$100,0)+1,0))))/INDIRECT(CONCATENATE("'2018-06 (Д)'!U",TEXT(MATCH($C21,'2018-06 (Д)'!$C$2:$C$100,0)+1,0))))*100)</f>
        <v>-904.00249016838666</v>
      </c>
      <c r="GD21" s="9">
        <f ca="1">IF(OR(INDIRECT(CONCATENATE("'2018-08 (Д)'!U",TEXT(MATCH($C21,'2018-08 (Д)'!$C$2:$C$100,0)+1,0)))="Н/Д",INDIRECT(CONCATENATE("'2018-07 (Д)'!U",TEXT(MATCH($C21,'2018-07 (Д)'!$C$2:$C$100,0)+1,0)))="Н/Д",AND(INDIRECT(CONCATENATE("'2018-08 (Д)'!U",TEXT(MATCH($C21,'2018-08 (Д)'!$C$2:$C$100,0)+1,0)))="Н/Д",INDIRECT(CONCATENATE("'2018-07 (Д)'!U",TEXT(MATCH($C21,'2018-07 (Д)'!$C$2:$C$100,0)+1,0))))),"Н/Д",((INDIRECT(CONCATENATE("'2018-08 (Д)'!U",TEXT(MATCH($C21,'2018-08 (Д)'!$C$2:$C$100,0)+1,0)))-INDIRECT(CONCATENATE("'2018-07 (Д)'!U",TEXT(MATCH($C21,'2018-07 (Д)'!$C$2:$C$100,0)+1,0))))/INDIRECT(CONCATENATE("'2018-07 (Д)'!U",TEXT(MATCH($C21,'2018-07 (Д)'!$C$2:$C$100,0)+1,0))))*100)</f>
        <v>-748.31055069408376</v>
      </c>
      <c r="GE21" s="9">
        <f ca="1">IF(OR(INDIRECT(CONCATENATE("'2018-09 (Д)'!U",TEXT(MATCH($C21,'2018-09 (Д)'!$C$2:$C$100,0)+1,0)))="Н/Д",INDIRECT(CONCATENATE("'2018-08 (Д)'!U",TEXT(MATCH($C21,'2018-08 (Д)'!$C$2:$C$100,0)+1,0)))="Н/Д",AND(INDIRECT(CONCATENATE("'2018-09 (Д)'!U",TEXT(MATCH($C21,'2018-09 (Д)'!$C$2:$C$100,0)+1,0)))="Н/Д",INDIRECT(CONCATENATE("'2018-08 (Д)'!U",TEXT(MATCH($C21,'2018-08 (Д)'!$C$2:$C$100,0)+1,0))))),"Н/Д",((INDIRECT(CONCATENATE("'2018-09 (Д)'!U",TEXT(MATCH($C21,'2018-09 (Д)'!$C$2:$C$100,0)+1,0)))-INDIRECT(CONCATENATE("'2018-08 (Д)'!U",TEXT(MATCH($C21,'2018-08 (Д)'!$C$2:$C$100,0)+1,0))))/INDIRECT(CONCATENATE("'2018-08 (Д)'!U",TEXT(MATCH($C21,'2018-08 (Д)'!$C$2:$C$100,0)+1,0))))*100)</f>
        <v>-66.933182417664284</v>
      </c>
      <c r="GF21" s="9">
        <f ca="1">IF(OR(INDIRECT(CONCATENATE("'2018-10 (Д)'!U",TEXT(MATCH($C21,'2018-10 (Д)'!$C$2:$C$100,0)+1,0)))="Н/Д",INDIRECT(CONCATENATE("'2018-09 (Д)'!U",TEXT(MATCH($C21,'2018-09 (Д)'!$C$2:$C$100,0)+1,0)))="Н/Д",AND(INDIRECT(CONCATENATE("'2018-10 (Д)'!U",TEXT(MATCH($C21,'2018-10 (Д)'!$C$2:$C$100,0)+1,0)))="Н/Д",INDIRECT(CONCATENATE("'2018-09 (Д)'!U",TEXT(MATCH($C21,'2018-09 (Д)'!$C$2:$C$100,0)+1,0))))),"Н/Д",((INDIRECT(CONCATENATE("'2018-10 (Д)'!U",TEXT(MATCH($C21,'2018-10 (Д)'!$C$2:$C$100,0)+1,0)))-INDIRECT(CONCATENATE("'2018-09 (Д)'!U",TEXT(MATCH($C21,'2018-09 (Д)'!$C$2:$C$100,0)+1,0))))/INDIRECT(CONCATENATE("'2018-09 (Д)'!U",TEXT(MATCH($C21,'2018-09 (Д)'!$C$2:$C$100,0)+1,0))))*100)</f>
        <v>39.608011833482379</v>
      </c>
      <c r="GG21" s="9">
        <f ca="1">IF(OR(INDIRECT(CONCATENATE("'2018-11 (Д)'!U",TEXT(MATCH($C21,'2018-11 (Д)'!$C$2:$C$100,0)+1,0)))="Н/Д",INDIRECT(CONCATENATE("'2018-10 (Д)'!U",TEXT(MATCH($C21,'2018-10 (Д)'!$C$2:$C$100,0)+1,0)))="Н/Д",AND(INDIRECT(CONCATENATE("'2018-11 (Д)'!U",TEXT(MATCH($C21,'2018-11 (Д)'!$C$2:$C$100,0)+1,0)))="Н/Д",INDIRECT(CONCATENATE("'2018-10 (Д)'!U",TEXT(MATCH($C21,'2018-10 (Д)'!$C$2:$C$100,0)+1,0))))),"Н/Д",((INDIRECT(CONCATENATE("'2018-11 (Д)'!U",TEXT(MATCH($C21,'2018-11 (Д)'!$C$2:$C$100,0)+1,0)))-INDIRECT(CONCATENATE("'2018-10 (Д)'!U",TEXT(MATCH($C21,'2018-10 (Д)'!$C$2:$C$100,0)+1,0))))/INDIRECT(CONCATENATE("'2018-10 (Д)'!U",TEXT(MATCH($C21,'2018-10 (Д)'!$C$2:$C$100,0)+1,0))))*100)</f>
        <v>265.92524011199873</v>
      </c>
      <c r="GH21" s="9">
        <f ca="1">IF(OR(INDIRECT(CONCATENATE("'2018-12 (Д)'!U",TEXT(MATCH($C21,'2018-12 (Д)'!$C$2:$C$100,0)+1,0)))="Н/Д",INDIRECT(CONCATENATE("'2018-11 (Д)'!U",TEXT(MATCH($C21,'2018-11 (Д)'!$C$2:$C$100,0)+1,0)))="Н/Д",AND(INDIRECT(CONCATENATE("'2018-12 (Д)'!U",TEXT(MATCH($C21,'2018-12 (Д)'!$C$2:$C$100,0)+1,0)))="Н/Д",INDIRECT(CONCATENATE("'2018-11 (Д)'!U",TEXT(MATCH($C21,'2018-11 (Д)'!$C$2:$C$100,0)+1,0))))),"Н/Д",((INDIRECT(CONCATENATE("'2018-12 (Д)'!U",TEXT(MATCH($C21,'2018-12 (Д)'!$C$2:$C$100,0)+1,0)))-INDIRECT(CONCATENATE("'2018-11 (Д)'!U",TEXT(MATCH($C21,'2018-11 (Д)'!$C$2:$C$100,0)+1,0))))/INDIRECT(CONCATENATE("'2018-11 (Д)'!U",TEXT(MATCH($C21,'2018-11 (Д)'!$C$2:$C$100,0)+1,0))))*100)</f>
        <v>-174.64924728120729</v>
      </c>
      <c r="GI21" s="9"/>
      <c r="GJ21" s="9">
        <f ca="1">IF(OR(INDIRECT(CONCATENATE("'2018-03 (Д)'!V",TEXT(MATCH($C21,'2018-03 (Д)'!$C$2:$C$100,0)+1,0)))="Н/Д",INDIRECT(CONCATENATE("'2018-02 (Д)'!V",TEXT(MATCH($C21,'2018-02 (Д)'!$C$2:$C$100,0)+1,0)))="Н/Д",AND(INDIRECT(CONCATENATE("'2018-03 (Д)'!V",TEXT(MATCH($C21,'2018-03 (Д)'!$C$2:$C$100,0)+1,0)))="Н/Д",INDIRECT(CONCATENATE("'2018-02 (Д)'!V",TEXT(MATCH($C21,'2018-02 (Д)'!$C$2:$C$100,0)+1,0))))),"Н/Д",((INDIRECT(CONCATENATE("'2018-03 (Д)'!V",TEXT(MATCH($C21,'2018-03 (Д)'!$C$2:$C$100,0)+1,0)))-INDIRECT(CONCATENATE("'2018-02 (Д)'!V",TEXT(MATCH($C21,'2018-02 (Д)'!$C$2:$C$100,0)+1,0))))/INDIRECT(CONCATENATE("'2018-02 (Д)'!V",TEXT(MATCH($C21,'2018-02 (Д)'!$C$2:$C$100,0)+1,0))))*100)</f>
        <v>74.886827117723882</v>
      </c>
      <c r="GK21" s="9">
        <f ca="1">IF(OR(INDIRECT(CONCATENATE("'2018-04 (Д)'!V",TEXT(MATCH($C21,'2018-04 (Д)'!$C$2:$C$100,0)+1,0)))="Н/Д",INDIRECT(CONCATENATE("'2018-03 (Д)'!V",TEXT(MATCH($C21,'2018-03 (Д)'!$C$2:$C$100,0)+1,0)))="Н/Д",AND(INDIRECT(CONCATENATE("'2018-04 (Д)'!V",TEXT(MATCH($C21,'2018-04 (Д)'!$C$2:$C$100,0)+1,0)))="Н/Д",INDIRECT(CONCATENATE("'2018-03 (Д)'!V",TEXT(MATCH($C21,'2018-03 (Д)'!$C$2:$C$100,0)+1,0))))),"Н/Д",((INDIRECT(CONCATENATE("'2018-04 (Д)'!V",TEXT(MATCH($C21,'2018-04 (Д)'!$C$2:$C$100,0)+1,0)))-INDIRECT(CONCATENATE("'2018-03 (Д)'!V",TEXT(MATCH($C21,'2018-03 (Д)'!$C$2:$C$100,0)+1,0))))/INDIRECT(CONCATENATE("'2018-03 (Д)'!V",TEXT(MATCH($C21,'2018-03 (Д)'!$C$2:$C$100,0)+1,0))))*100)</f>
        <v>-15.301776284466213</v>
      </c>
      <c r="GL21" s="9">
        <f ca="1">IF(OR(INDIRECT(CONCATENATE("'2018-05 (Д)'!V",TEXT(MATCH($C21,'2018-05 (Д)'!$C$2:$C$100,0)+1,0)))="Н/Д",INDIRECT(CONCATENATE("'2018-04 (Д)'!V",TEXT(MATCH($C21,'2018-04 (Д)'!$C$2:$C$100,0)+1,0)))="Н/Д",AND(INDIRECT(CONCATENATE("'2018-05 (Д)'!V",TEXT(MATCH($C21,'2018-05 (Д)'!$C$2:$C$100,0)+1,0)))="Н/Д",INDIRECT(CONCATENATE("'2018-04 (Д)'!V",TEXT(MATCH($C21,'2018-04 (Д)'!$C$2:$C$100,0)+1,0))))),"Н/Д",((INDIRECT(CONCATENATE("'2018-05 (Д)'!V",TEXT(MATCH($C21,'2018-05 (Д)'!$C$2:$C$100,0)+1,0)))-INDIRECT(CONCATENATE("'2018-04 (Д)'!V",TEXT(MATCH($C21,'2018-04 (Д)'!$C$2:$C$100,0)+1,0))))/INDIRECT(CONCATENATE("'2018-04 (Д)'!V",TEXT(MATCH($C21,'2018-04 (Д)'!$C$2:$C$100,0)+1,0))))*100)</f>
        <v>22.940255178353379</v>
      </c>
      <c r="GM21" s="9">
        <f ca="1">IF(OR(INDIRECT(CONCATENATE("'2018-06 (Д)'!V",TEXT(MATCH($C21,'2018-06 (Д)'!$C$2:$C$100,0)+1,0)))="Н/Д",INDIRECT(CONCATENATE("'2018-05 (Д)'!V",TEXT(MATCH($C21,'2018-05 (Д)'!$C$2:$C$100,0)+1,0)))="Н/Д",AND(INDIRECT(CONCATENATE("'2018-06 (Д)'!V",TEXT(MATCH($C21,'2018-06 (Д)'!$C$2:$C$100,0)+1,0)))="Н/Д",INDIRECT(CONCATENATE("'2018-05 (Д)'!V",TEXT(MATCH($C21,'2018-05 (Д)'!$C$2:$C$100,0)+1,0))))),"Н/Д",((INDIRECT(CONCATENATE("'2018-06 (Д)'!V",TEXT(MATCH($C21,'2018-06 (Д)'!$C$2:$C$100,0)+1,0)))-INDIRECT(CONCATENATE("'2018-05 (Д)'!V",TEXT(MATCH($C21,'2018-05 (Д)'!$C$2:$C$100,0)+1,0))))/INDIRECT(CONCATENATE("'2018-05 (Д)'!V",TEXT(MATCH($C21,'2018-05 (Д)'!$C$2:$C$100,0)+1,0))))*100)</f>
        <v>-12.036969676880043</v>
      </c>
      <c r="GN21" s="9">
        <f ca="1">IF(OR(INDIRECT(CONCATENATE("'2018-07 (Д)'!V",TEXT(MATCH($C21,'2018-07 (Д)'!$C$2:$C$100,0)+1,0)))="Н/Д",INDIRECT(CONCATENATE("'2018-06 (Д)'!V",TEXT(MATCH($C21,'2018-06 (Д)'!$C$2:$C$100,0)+1,0)))="Н/Д",AND(INDIRECT(CONCATENATE("'2018-07 (Д)'!V",TEXT(MATCH($C21,'2018-07 (Д)'!$C$2:$C$100,0)+1,0)))="Н/Д",INDIRECT(CONCATENATE("'2018-06 (Д)'!V",TEXT(MATCH($C21,'2018-06 (Д)'!$C$2:$C$100,0)+1,0))))),"Н/Д",((INDIRECT(CONCATENATE("'2018-07 (Д)'!V",TEXT(MATCH($C21,'2018-07 (Д)'!$C$2:$C$100,0)+1,0)))-INDIRECT(CONCATENATE("'2018-06 (Д)'!V",TEXT(MATCH($C21,'2018-06 (Д)'!$C$2:$C$100,0)+1,0))))/INDIRECT(CONCATENATE("'2018-06 (Д)'!V",TEXT(MATCH($C21,'2018-06 (Д)'!$C$2:$C$100,0)+1,0))))*100)</f>
        <v>0.28408961041261765</v>
      </c>
      <c r="GO21" s="9">
        <f ca="1">IF(OR(INDIRECT(CONCATENATE("'2018-08 (Д)'!V",TEXT(MATCH($C21,'2018-08 (Д)'!$C$2:$C$100,0)+1,0)))="Н/Д",INDIRECT(CONCATENATE("'2018-07 (Д)'!V",TEXT(MATCH($C21,'2018-07 (Д)'!$C$2:$C$100,0)+1,0)))="Н/Д",AND(INDIRECT(CONCATENATE("'2018-08 (Д)'!V",TEXT(MATCH($C21,'2018-08 (Д)'!$C$2:$C$100,0)+1,0)))="Н/Д",INDIRECT(CONCATENATE("'2018-07 (Д)'!V",TEXT(MATCH($C21,'2018-07 (Д)'!$C$2:$C$100,0)+1,0))))),"Н/Д",((INDIRECT(CONCATENATE("'2018-08 (Д)'!V",TEXT(MATCH($C21,'2018-08 (Д)'!$C$2:$C$100,0)+1,0)))-INDIRECT(CONCATENATE("'2018-07 (Д)'!V",TEXT(MATCH($C21,'2018-07 (Д)'!$C$2:$C$100,0)+1,0))))/INDIRECT(CONCATENATE("'2018-07 (Д)'!V",TEXT(MATCH($C21,'2018-07 (Д)'!$C$2:$C$100,0)+1,0))))*100)</f>
        <v>-18.779920342688214</v>
      </c>
      <c r="GP21" s="9">
        <f ca="1">IF(OR(INDIRECT(CONCATENATE("'2018-09 (Д)'!V",TEXT(MATCH($C21,'2018-09 (Д)'!$C$2:$C$100,0)+1,0)))="Н/Д",INDIRECT(CONCATENATE("'2018-08 (Д)'!V",TEXT(MATCH($C21,'2018-08 (Д)'!$C$2:$C$100,0)+1,0)))="Н/Д",AND(INDIRECT(CONCATENATE("'2018-09 (Д)'!V",TEXT(MATCH($C21,'2018-09 (Д)'!$C$2:$C$100,0)+1,0)))="Н/Д",INDIRECT(CONCATENATE("'2018-08 (Д)'!V",TEXT(MATCH($C21,'2018-08 (Д)'!$C$2:$C$100,0)+1,0))))),"Н/Д",((INDIRECT(CONCATENATE("'2018-09 (Д)'!V",TEXT(MATCH($C21,'2018-09 (Д)'!$C$2:$C$100,0)+1,0)))-INDIRECT(CONCATENATE("'2018-08 (Д)'!V",TEXT(MATCH($C21,'2018-08 (Д)'!$C$2:$C$100,0)+1,0))))/INDIRECT(CONCATENATE("'2018-08 (Д)'!V",TEXT(MATCH($C21,'2018-08 (Д)'!$C$2:$C$100,0)+1,0))))*100)</f>
        <v>7.2476030438319876</v>
      </c>
      <c r="GQ21" s="9">
        <f ca="1">IF(OR(INDIRECT(CONCATENATE("'2018-10 (Д)'!V",TEXT(MATCH($C21,'2018-10 (Д)'!$C$2:$C$100,0)+1,0)))="Н/Д",INDIRECT(CONCATENATE("'2018-09 (Д)'!V",TEXT(MATCH($C21,'2018-09 (Д)'!$C$2:$C$100,0)+1,0)))="Н/Д",AND(INDIRECT(CONCATENATE("'2018-10 (Д)'!V",TEXT(MATCH($C21,'2018-10 (Д)'!$C$2:$C$100,0)+1,0)))="Н/Д",INDIRECT(CONCATENATE("'2018-09 (Д)'!V",TEXT(MATCH($C21,'2018-09 (Д)'!$C$2:$C$100,0)+1,0))))),"Н/Д",((INDIRECT(CONCATENATE("'2018-10 (Д)'!V",TEXT(MATCH($C21,'2018-10 (Д)'!$C$2:$C$100,0)+1,0)))-INDIRECT(CONCATENATE("'2018-09 (Д)'!V",TEXT(MATCH($C21,'2018-09 (Д)'!$C$2:$C$100,0)+1,0))))/INDIRECT(CONCATENATE("'2018-09 (Д)'!V",TEXT(MATCH($C21,'2018-09 (Д)'!$C$2:$C$100,0)+1,0))))*100)</f>
        <v>24.834187271447778</v>
      </c>
      <c r="GR21" s="9">
        <f ca="1">IF(OR(INDIRECT(CONCATENATE("'2018-11 (Д)'!V",TEXT(MATCH($C21,'2018-11 (Д)'!$C$2:$C$100,0)+1,0)))="Н/Д",INDIRECT(CONCATENATE("'2018-10 (Д)'!V",TEXT(MATCH($C21,'2018-10 (Д)'!$C$2:$C$100,0)+1,0)))="Н/Д",AND(INDIRECT(CONCATENATE("'2018-11 (Д)'!V",TEXT(MATCH($C21,'2018-11 (Д)'!$C$2:$C$100,0)+1,0)))="Н/Д",INDIRECT(CONCATENATE("'2018-10 (Д)'!V",TEXT(MATCH($C21,'2018-10 (Д)'!$C$2:$C$100,0)+1,0))))),"Н/Д",((INDIRECT(CONCATENATE("'2018-11 (Д)'!V",TEXT(MATCH($C21,'2018-11 (Д)'!$C$2:$C$100,0)+1,0)))-INDIRECT(CONCATENATE("'2018-10 (Д)'!V",TEXT(MATCH($C21,'2018-10 (Д)'!$C$2:$C$100,0)+1,0))))/INDIRECT(CONCATENATE("'2018-10 (Д)'!V",TEXT(MATCH($C21,'2018-10 (Д)'!$C$2:$C$100,0)+1,0))))*100)</f>
        <v>-28.68864513025397</v>
      </c>
      <c r="GS21" s="9">
        <f ca="1">IF(OR(INDIRECT(CONCATENATE("'2018-12 (Д)'!V",TEXT(MATCH($C21,'2018-12 (Д)'!$C$2:$C$100,0)+1,0)))="Н/Д",INDIRECT(CONCATENATE("'2018-11 (Д)'!V",TEXT(MATCH($C21,'2018-11 (Д)'!$C$2:$C$100,0)+1,0)))="Н/Д",AND(INDIRECT(CONCATENATE("'2018-12 (Д)'!V",TEXT(MATCH($C21,'2018-12 (Д)'!$C$2:$C$100,0)+1,0)))="Н/Д",INDIRECT(CONCATENATE("'2018-11 (Д)'!V",TEXT(MATCH($C21,'2018-11 (Д)'!$C$2:$C$100,0)+1,0))))),"Н/Д",((INDIRECT(CONCATENATE("'2018-12 (Д)'!V",TEXT(MATCH($C21,'2018-12 (Д)'!$C$2:$C$100,0)+1,0)))-INDIRECT(CONCATENATE("'2018-11 (Д)'!V",TEXT(MATCH($C21,'2018-11 (Д)'!$C$2:$C$100,0)+1,0))))/INDIRECT(CONCATENATE("'2018-11 (Д)'!V",TEXT(MATCH($C21,'2018-11 (Д)'!$C$2:$C$100,0)+1,0))))*100)</f>
        <v>48.632621283919981</v>
      </c>
      <c r="GT21" s="9"/>
      <c r="GU21" s="9">
        <f ca="1">IF(OR(INDIRECT(CONCATENATE("'2018-03 (Д)'!W",TEXT(MATCH($C21,'2018-03 (Д)'!$C$2:$C$100,0)+1,0)))="Н/Д",INDIRECT(CONCATENATE("'2018-02 (Д)'!W",TEXT(MATCH($C21,'2018-02 (Д)'!$C$2:$C$100,0)+1,0)))="Н/Д",AND(INDIRECT(CONCATENATE("'2018-03 (Д)'!W",TEXT(MATCH($C21,'2018-03 (Д)'!$C$2:$C$100,0)+1,0)))="Н/Д",INDIRECT(CONCATENATE("'2018-02 (Д)'!W",TEXT(MATCH($C21,'2018-02 (Д)'!$C$2:$C$100,0)+1,0))))),"Н/Д",((INDIRECT(CONCATENATE("'2018-03 (Д)'!W",TEXT(MATCH($C21,'2018-03 (Д)'!$C$2:$C$100,0)+1,0)))-INDIRECT(CONCATENATE("'2018-02 (Д)'!W",TEXT(MATCH($C21,'2018-02 (Д)'!$C$2:$C$100,0)+1,0))))/INDIRECT(CONCATENATE("'2018-02 (Д)'!W",TEXT(MATCH($C21,'2018-02 (Д)'!$C$2:$C$100,0)+1,0))))*100)</f>
        <v>21.206561973445204</v>
      </c>
      <c r="GV21" s="9">
        <f ca="1">IF(OR(INDIRECT(CONCATENATE("'2018-04 (Д)'!W",TEXT(MATCH($C21,'2018-04 (Д)'!$C$2:$C$100,0)+1,0)))="Н/Д",INDIRECT(CONCATENATE("'2018-03 (Д)'!W",TEXT(MATCH($C21,'2018-03 (Д)'!$C$2:$C$100,0)+1,0)))="Н/Д",AND(INDIRECT(CONCATENATE("'2018-04 (Д)'!W",TEXT(MATCH($C21,'2018-04 (Д)'!$C$2:$C$100,0)+1,0)))="Н/Д",INDIRECT(CONCATENATE("'2018-03 (Д)'!W",TEXT(MATCH($C21,'2018-03 (Д)'!$C$2:$C$100,0)+1,0))))),"Н/Д",((INDIRECT(CONCATENATE("'2018-04 (Д)'!W",TEXT(MATCH($C21,'2018-04 (Д)'!$C$2:$C$100,0)+1,0)))-INDIRECT(CONCATENATE("'2018-03 (Д)'!W",TEXT(MATCH($C21,'2018-03 (Д)'!$C$2:$C$100,0)+1,0))))/INDIRECT(CONCATENATE("'2018-03 (Д)'!W",TEXT(MATCH($C21,'2018-03 (Д)'!$C$2:$C$100,0)+1,0))))*100)</f>
        <v>42.725861110996263</v>
      </c>
      <c r="GW21" s="9">
        <f ca="1">IF(OR(INDIRECT(CONCATENATE("'2018-05 (Д)'!W",TEXT(MATCH($C21,'2018-05 (Д)'!$C$2:$C$100,0)+1,0)))="Н/Д",INDIRECT(CONCATENATE("'2018-04 (Д)'!W",TEXT(MATCH($C21,'2018-04 (Д)'!$C$2:$C$100,0)+1,0)))="Н/Д",AND(INDIRECT(CONCATENATE("'2018-05 (Д)'!W",TEXT(MATCH($C21,'2018-05 (Д)'!$C$2:$C$100,0)+1,0)))="Н/Д",INDIRECT(CONCATENATE("'2018-04 (Д)'!W",TEXT(MATCH($C21,'2018-04 (Д)'!$C$2:$C$100,0)+1,0))))),"Н/Д",((INDIRECT(CONCATENATE("'2018-05 (Д)'!W",TEXT(MATCH($C21,'2018-05 (Д)'!$C$2:$C$100,0)+1,0)))-INDIRECT(CONCATENATE("'2018-04 (Д)'!W",TEXT(MATCH($C21,'2018-04 (Д)'!$C$2:$C$100,0)+1,0))))/INDIRECT(CONCATENATE("'2018-04 (Д)'!W",TEXT(MATCH($C21,'2018-04 (Д)'!$C$2:$C$100,0)+1,0))))*100)</f>
        <v>4.588112781911291</v>
      </c>
      <c r="GX21" s="9">
        <f ca="1">IF(OR(INDIRECT(CONCATENATE("'2018-06 (Д)'!W",TEXT(MATCH($C21,'2018-06 (Д)'!$C$2:$C$100,0)+1,0)))="Н/Д",INDIRECT(CONCATENATE("'2018-05 (Д)'!W",TEXT(MATCH($C21,'2018-05 (Д)'!$C$2:$C$100,0)+1,0)))="Н/Д",AND(INDIRECT(CONCATENATE("'2018-06 (Д)'!W",TEXT(MATCH($C21,'2018-06 (Д)'!$C$2:$C$100,0)+1,0)))="Н/Д",INDIRECT(CONCATENATE("'2018-05 (Д)'!W",TEXT(MATCH($C21,'2018-05 (Д)'!$C$2:$C$100,0)+1,0))))),"Н/Д",((INDIRECT(CONCATENATE("'2018-06 (Д)'!W",TEXT(MATCH($C21,'2018-06 (Д)'!$C$2:$C$100,0)+1,0)))-INDIRECT(CONCATENATE("'2018-05 (Д)'!W",TEXT(MATCH($C21,'2018-05 (Д)'!$C$2:$C$100,0)+1,0))))/INDIRECT(CONCATENATE("'2018-05 (Д)'!W",TEXT(MATCH($C21,'2018-05 (Д)'!$C$2:$C$100,0)+1,0))))*100)</f>
        <v>-8.9083935734320985</v>
      </c>
      <c r="GY21" s="9">
        <f ca="1">IF(OR(INDIRECT(CONCATENATE("'2018-07 (Д)'!W",TEXT(MATCH($C21,'2018-07 (Д)'!$C$2:$C$100,0)+1,0)))="Н/Д",INDIRECT(CONCATENATE("'2018-06 (Д)'!W",TEXT(MATCH($C21,'2018-06 (Д)'!$C$2:$C$100,0)+1,0)))="Н/Д",AND(INDIRECT(CONCATENATE("'2018-07 (Д)'!W",TEXT(MATCH($C21,'2018-07 (Д)'!$C$2:$C$100,0)+1,0)))="Н/Д",INDIRECT(CONCATENATE("'2018-06 (Д)'!W",TEXT(MATCH($C21,'2018-06 (Д)'!$C$2:$C$100,0)+1,0))))),"Н/Д",((INDIRECT(CONCATENATE("'2018-07 (Д)'!W",TEXT(MATCH($C21,'2018-07 (Д)'!$C$2:$C$100,0)+1,0)))-INDIRECT(CONCATENATE("'2018-06 (Д)'!W",TEXT(MATCH($C21,'2018-06 (Д)'!$C$2:$C$100,0)+1,0))))/INDIRECT(CONCATENATE("'2018-06 (Д)'!W",TEXT(MATCH($C21,'2018-06 (Д)'!$C$2:$C$100,0)+1,0))))*100)</f>
        <v>-22.881453367098747</v>
      </c>
      <c r="GZ21" s="9">
        <f ca="1">IF(OR(INDIRECT(CONCATENATE("'2018-08 (Д)'!W",TEXT(MATCH($C21,'2018-08 (Д)'!$C$2:$C$100,0)+1,0)))="Н/Д",INDIRECT(CONCATENATE("'2018-07 (Д)'!W",TEXT(MATCH($C21,'2018-07 (Д)'!$C$2:$C$100,0)+1,0)))="Н/Д",AND(INDIRECT(CONCATENATE("'2018-08 (Д)'!W",TEXT(MATCH($C21,'2018-08 (Д)'!$C$2:$C$100,0)+1,0)))="Н/Д",INDIRECT(CONCATENATE("'2018-07 (Д)'!W",TEXT(MATCH($C21,'2018-07 (Д)'!$C$2:$C$100,0)+1,0))))),"Н/Д",((INDIRECT(CONCATENATE("'2018-08 (Д)'!W",TEXT(MATCH($C21,'2018-08 (Д)'!$C$2:$C$100,0)+1,0)))-INDIRECT(CONCATENATE("'2018-07 (Д)'!W",TEXT(MATCH($C21,'2018-07 (Д)'!$C$2:$C$100,0)+1,0))))/INDIRECT(CONCATENATE("'2018-07 (Д)'!W",TEXT(MATCH($C21,'2018-07 (Д)'!$C$2:$C$100,0)+1,0))))*100)</f>
        <v>29.464491936920396</v>
      </c>
      <c r="HA21" s="9">
        <f ca="1">IF(OR(INDIRECT(CONCATENATE("'2018-09 (Д)'!W",TEXT(MATCH($C21,'2018-09 (Д)'!$C$2:$C$100,0)+1,0)))="Н/Д",INDIRECT(CONCATENATE("'2018-08 (Д)'!W",TEXT(MATCH($C21,'2018-08 (Д)'!$C$2:$C$100,0)+1,0)))="Н/Д",AND(INDIRECT(CONCATENATE("'2018-09 (Д)'!W",TEXT(MATCH($C21,'2018-09 (Д)'!$C$2:$C$100,0)+1,0)))="Н/Д",INDIRECT(CONCATENATE("'2018-08 (Д)'!W",TEXT(MATCH($C21,'2018-08 (Д)'!$C$2:$C$100,0)+1,0))))),"Н/Д",((INDIRECT(CONCATENATE("'2018-09 (Д)'!W",TEXT(MATCH($C21,'2018-09 (Д)'!$C$2:$C$100,0)+1,0)))-INDIRECT(CONCATENATE("'2018-08 (Д)'!W",TEXT(MATCH($C21,'2018-08 (Д)'!$C$2:$C$100,0)+1,0))))/INDIRECT(CONCATENATE("'2018-08 (Д)'!W",TEXT(MATCH($C21,'2018-08 (Д)'!$C$2:$C$100,0)+1,0))))*100)</f>
        <v>-12.025902730625306</v>
      </c>
      <c r="HB21" s="9">
        <f ca="1">IF(OR(INDIRECT(CONCATENATE("'2018-10 (Д)'!W",TEXT(MATCH($C21,'2018-10 (Д)'!$C$2:$C$100,0)+1,0)))="Н/Д",INDIRECT(CONCATENATE("'2018-09 (Д)'!W",TEXT(MATCH($C21,'2018-09 (Д)'!$C$2:$C$100,0)+1,0)))="Н/Д",AND(INDIRECT(CONCATENATE("'2018-10 (Д)'!W",TEXT(MATCH($C21,'2018-10 (Д)'!$C$2:$C$100,0)+1,0)))="Н/Д",INDIRECT(CONCATENATE("'2018-09 (Д)'!W",TEXT(MATCH($C21,'2018-09 (Д)'!$C$2:$C$100,0)+1,0))))),"Н/Д",((INDIRECT(CONCATENATE("'2018-10 (Д)'!W",TEXT(MATCH($C21,'2018-10 (Д)'!$C$2:$C$100,0)+1,0)))-INDIRECT(CONCATENATE("'2018-09 (Д)'!W",TEXT(MATCH($C21,'2018-09 (Д)'!$C$2:$C$100,0)+1,0))))/INDIRECT(CONCATENATE("'2018-09 (Д)'!W",TEXT(MATCH($C21,'2018-09 (Д)'!$C$2:$C$100,0)+1,0))))*100)</f>
        <v>-10.884038846971514</v>
      </c>
      <c r="HC21" s="9">
        <f ca="1">IF(OR(INDIRECT(CONCATENATE("'2018-11 (Д)'!W",TEXT(MATCH($C21,'2018-11 (Д)'!$C$2:$C$100,0)+1,0)))="Н/Д",INDIRECT(CONCATENATE("'2018-10 (Д)'!W",TEXT(MATCH($C21,'2018-10 (Д)'!$C$2:$C$100,0)+1,0)))="Н/Д",AND(INDIRECT(CONCATENATE("'2018-11 (Д)'!W",TEXT(MATCH($C21,'2018-11 (Д)'!$C$2:$C$100,0)+1,0)))="Н/Д",INDIRECT(CONCATENATE("'2018-10 (Д)'!W",TEXT(MATCH($C21,'2018-10 (Д)'!$C$2:$C$100,0)+1,0))))),"Н/Д",((INDIRECT(CONCATENATE("'2018-11 (Д)'!W",TEXT(MATCH($C21,'2018-11 (Д)'!$C$2:$C$100,0)+1,0)))-INDIRECT(CONCATENATE("'2018-10 (Д)'!W",TEXT(MATCH($C21,'2018-10 (Д)'!$C$2:$C$100,0)+1,0))))/INDIRECT(CONCATENATE("'2018-10 (Д)'!W",TEXT(MATCH($C21,'2018-10 (Д)'!$C$2:$C$100,0)+1,0))))*100)</f>
        <v>40.411188594448902</v>
      </c>
      <c r="HD21" s="9">
        <f ca="1">IF(OR(INDIRECT(CONCATENATE("'2018-12 (Д)'!W",TEXT(MATCH($C21,'2018-12 (Д)'!$C$2:$C$100,0)+1,0)))="Н/Д",INDIRECT(CONCATENATE("'2018-11 (Д)'!W",TEXT(MATCH($C21,'2018-11 (Д)'!$C$2:$C$100,0)+1,0)))="Н/Д",AND(INDIRECT(CONCATENATE("'2018-12 (Д)'!W",TEXT(MATCH($C21,'2018-12 (Д)'!$C$2:$C$100,0)+1,0)))="Н/Д",INDIRECT(CONCATENATE("'2018-11 (Д)'!W",TEXT(MATCH($C21,'2018-11 (Д)'!$C$2:$C$100,0)+1,0))))),"Н/Д",((INDIRECT(CONCATENATE("'2018-12 (Д)'!W",TEXT(MATCH($C21,'2018-12 (Д)'!$C$2:$C$100,0)+1,0)))-INDIRECT(CONCATENATE("'2018-11 (Д)'!W",TEXT(MATCH($C21,'2018-11 (Д)'!$C$2:$C$100,0)+1,0))))/INDIRECT(CONCATENATE("'2018-11 (Д)'!W",TEXT(MATCH($C21,'2018-11 (Д)'!$C$2:$C$100,0)+1,0))))*100)</f>
        <v>-1.8686953432489408</v>
      </c>
    </row>
    <row r="22" spans="1:212" x14ac:dyDescent="0.25">
      <c r="A22" s="2" t="s">
        <v>34</v>
      </c>
      <c r="B22" s="2" t="s">
        <v>42</v>
      </c>
      <c r="C22" s="15">
        <v>89000000</v>
      </c>
      <c r="D22" s="9"/>
      <c r="E22" s="9">
        <f ca="1">IF(OR(INDIRECT(CONCATENATE("'2018-03 (Д)'!E",TEXT(MATCH($C22,'2018-03 (Д)'!$C$2:$C$100,0)+1,0)))="Н/Д",INDIRECT(CONCATENATE("'2018-02 (Д)'!E",TEXT(MATCH($C22,'2018-02 (Д)'!$C$2:$C$100,0)+1,0)))="Н/Д",AND(INDIRECT(CONCATENATE("'2018-03 (Д)'!E",TEXT(MATCH($C22,'2018-03 (Д)'!$C$2:$C$100,0)+1,0)))="Н/Д",INDIRECT(CONCATENATE("'2018-02 (Д)'!E",TEXT(MATCH($C22,'2018-02 (Д)'!$C$2:$C$100,0)+1,0))))),"Н/Д",((INDIRECT(CONCATENATE("'2018-03 (Д)'!E",TEXT(MATCH($C22,'2018-03 (Д)'!$C$2:$C$100,0)+1,0)))-INDIRECT(CONCATENATE("'2018-02 (Д)'!E",TEXT(MATCH($C22,'2018-02 (Д)'!$C$2:$C$100,0)+1,0))))/INDIRECT(CONCATENATE("'2018-02 (Д)'!E",TEXT(MATCH($C22,'2018-02 (Д)'!$C$2:$C$100,0)+1,0))))*100)</f>
        <v>-10.789109908824033</v>
      </c>
      <c r="F22" s="9">
        <f ca="1">IF(OR(INDIRECT(CONCATENATE("'2018-04 (Д)'!E",TEXT(MATCH($C22,'2018-04 (Д)'!$C$2:$C$100,0)+1,0)))="Н/Д",INDIRECT(CONCATENATE("'2018-03 (Д)'!E",TEXT(MATCH($C22,'2018-03 (Д)'!$C$2:$C$100,0)+1,0)))="Н/Д",AND(INDIRECT(CONCATENATE("'2018-04 (Д)'!E",TEXT(MATCH($C22,'2018-04 (Д)'!$C$2:$C$100,0)+1,0)))="Н/Д",INDIRECT(CONCATENATE("'2018-03 (Д)'!E",TEXT(MATCH($C22,'2018-03 (Д)'!$C$2:$C$100,0)+1,0))))),"Н/Д",((INDIRECT(CONCATENATE("'2018-04 (Д)'!E",TEXT(MATCH($C22,'2018-04 (Д)'!$C$2:$C$100,0)+1,0)))-INDIRECT(CONCATENATE("'2018-03 (Д)'!E",TEXT(MATCH($C22,'2018-03 (Д)'!$C$2:$C$100,0)+1,0))))/INDIRECT(CONCATENATE("'2018-03 (Д)'!E",TEXT(MATCH($C22,'2018-03 (Д)'!$C$2:$C$100,0)+1,0))))*100)</f>
        <v>67.129236872478131</v>
      </c>
      <c r="G22" s="9">
        <f ca="1">IF(OR(INDIRECT(CONCATENATE("'2018-05 (Д)'!E",TEXT(MATCH($C22,'2018-05 (Д)'!$C$2:$C$100,0)+1,0)))="Н/Д",INDIRECT(CONCATENATE("'2018-04 (Д)'!E",TEXT(MATCH($C22,'2018-04 (Д)'!$C$2:$C$100,0)+1,0)))="Н/Д",AND(INDIRECT(CONCATENATE("'2018-05 (Д)'!E",TEXT(MATCH($C22,'2018-05 (Д)'!$C$2:$C$100,0)+1,0)))="Н/Д",INDIRECT(CONCATENATE("'2018-04 (Д)'!E",TEXT(MATCH($C22,'2018-04 (Д)'!$C$2:$C$100,0)+1,0))))),"Н/Д",((INDIRECT(CONCATENATE("'2018-05 (Д)'!E",TEXT(MATCH($C22,'2018-05 (Д)'!$C$2:$C$100,0)+1,0)))-INDIRECT(CONCATENATE("'2018-04 (Д)'!E",TEXT(MATCH($C22,'2018-04 (Д)'!$C$2:$C$100,0)+1,0))))/INDIRECT(CONCATENATE("'2018-04 (Д)'!E",TEXT(MATCH($C22,'2018-04 (Д)'!$C$2:$C$100,0)+1,0))))*100)</f>
        <v>5.5191611209066256</v>
      </c>
      <c r="H22" s="9">
        <f ca="1">IF(OR(INDIRECT(CONCATENATE("'2018-06 (Д)'!E",TEXT(MATCH($C22,'2018-06 (Д)'!$C$2:$C$100,0)+1,0)))="Н/Д",INDIRECT(CONCATENATE("'2018-05 (Д)'!E",TEXT(MATCH($C22,'2018-05 (Д)'!$C$2:$C$100,0)+1,0)))="Н/Д",AND(INDIRECT(CONCATENATE("'2018-06 (Д)'!E",TEXT(MATCH($C22,'2018-06 (Д)'!$C$2:$C$100,0)+1,0)))="Н/Д",INDIRECT(CONCATENATE("'2018-05 (Д)'!E",TEXT(MATCH($C22,'2018-05 (Д)'!$C$2:$C$100,0)+1,0))))),"Н/Д",((INDIRECT(CONCATENATE("'2018-06 (Д)'!E",TEXT(MATCH($C22,'2018-06 (Д)'!$C$2:$C$100,0)+1,0)))-INDIRECT(CONCATENATE("'2018-05 (Д)'!E",TEXT(MATCH($C22,'2018-05 (Д)'!$C$2:$C$100,0)+1,0))))/INDIRECT(CONCATENATE("'2018-05 (Д)'!E",TEXT(MATCH($C22,'2018-05 (Д)'!$C$2:$C$100,0)+1,0))))*100)</f>
        <v>-0.96358829210425467</v>
      </c>
      <c r="I22" s="9">
        <f ca="1">IF(OR(INDIRECT(CONCATENATE("'2018-07 (Д)'!E",TEXT(MATCH($C22,'2018-07 (Д)'!$C$2:$C$100,0)+1,0)))="Н/Д",INDIRECT(CONCATENATE("'2018-06 (Д)'!E",TEXT(MATCH($C22,'2018-06 (Д)'!$C$2:$C$100,0)+1,0)))="Н/Д",AND(INDIRECT(CONCATENATE("'2018-07 (Д)'!E",TEXT(MATCH($C22,'2018-07 (Д)'!$C$2:$C$100,0)+1,0)))="Н/Д",INDIRECT(CONCATENATE("'2018-06 (Д)'!E",TEXT(MATCH($C22,'2018-06 (Д)'!$C$2:$C$100,0)+1,0))))),"Н/Д",((INDIRECT(CONCATENATE("'2018-07 (Д)'!E",TEXT(MATCH($C22,'2018-07 (Д)'!$C$2:$C$100,0)+1,0)))-INDIRECT(CONCATENATE("'2018-06 (Д)'!E",TEXT(MATCH($C22,'2018-06 (Д)'!$C$2:$C$100,0)+1,0))))/INDIRECT(CONCATENATE("'2018-06 (Д)'!E",TEXT(MATCH($C22,'2018-06 (Д)'!$C$2:$C$100,0)+1,0))))*100)</f>
        <v>-5.7952403918616326</v>
      </c>
      <c r="J22" s="9">
        <f ca="1">IF(OR(INDIRECT(CONCATENATE("'2018-08 (Д)'!E",TEXT(MATCH($C22,'2018-08 (Д)'!$C$2:$C$100,0)+1,0)))="Н/Д",INDIRECT(CONCATENATE("'2018-07 (Д)'!E",TEXT(MATCH($C22,'2018-07 (Д)'!$C$2:$C$100,0)+1,0)))="Н/Д",AND(INDIRECT(CONCATENATE("'2018-08 (Д)'!E",TEXT(MATCH($C22,'2018-08 (Д)'!$C$2:$C$100,0)+1,0)))="Н/Д",INDIRECT(CONCATENATE("'2018-07 (Д)'!E",TEXT(MATCH($C22,'2018-07 (Д)'!$C$2:$C$100,0)+1,0))))),"Н/Д",((INDIRECT(CONCATENATE("'2018-08 (Д)'!E",TEXT(MATCH($C22,'2018-08 (Д)'!$C$2:$C$100,0)+1,0)))-INDIRECT(CONCATENATE("'2018-07 (Д)'!E",TEXT(MATCH($C22,'2018-07 (Д)'!$C$2:$C$100,0)+1,0))))/INDIRECT(CONCATENATE("'2018-07 (Д)'!E",TEXT(MATCH($C22,'2018-07 (Д)'!$C$2:$C$100,0)+1,0))))*100)</f>
        <v>5.1462766602501553</v>
      </c>
      <c r="K22" s="9">
        <f ca="1">IF(OR(INDIRECT(CONCATENATE("'2018-09 (Д)'!E",TEXT(MATCH($C22,'2018-09 (Д)'!$C$2:$C$100,0)+1,0)))="Н/Д",INDIRECT(CONCATENATE("'2018-08 (Д)'!E",TEXT(MATCH($C22,'2018-08 (Д)'!$C$2:$C$100,0)+1,0)))="Н/Д",AND(INDIRECT(CONCATENATE("'2018-09 (Д)'!E",TEXT(MATCH($C22,'2018-09 (Д)'!$C$2:$C$100,0)+1,0)))="Н/Д",INDIRECT(CONCATENATE("'2018-08 (Д)'!E",TEXT(MATCH($C22,'2018-08 (Д)'!$C$2:$C$100,0)+1,0))))),"Н/Д",((INDIRECT(CONCATENATE("'2018-09 (Д)'!E",TEXT(MATCH($C22,'2018-09 (Д)'!$C$2:$C$100,0)+1,0)))-INDIRECT(CONCATENATE("'2018-08 (Д)'!E",TEXT(MATCH($C22,'2018-08 (Д)'!$C$2:$C$100,0)+1,0))))/INDIRECT(CONCATENATE("'2018-08 (Д)'!E",TEXT(MATCH($C22,'2018-08 (Д)'!$C$2:$C$100,0)+1,0))))*100)</f>
        <v>-21.121787360817454</v>
      </c>
      <c r="L22" s="9">
        <f ca="1">IF(OR(INDIRECT(CONCATENATE("'2018-10 (Д)'!E",TEXT(MATCH($C22,'2018-10 (Д)'!$C$2:$C$100,0)+1,0)))="Н/Д",INDIRECT(CONCATENATE("'2018-09 (Д)'!E",TEXT(MATCH($C22,'2018-09 (Д)'!$C$2:$C$100,0)+1,0)))="Н/Д",AND(INDIRECT(CONCATENATE("'2018-10 (Д)'!E",TEXT(MATCH($C22,'2018-10 (Д)'!$C$2:$C$100,0)+1,0)))="Н/Д",INDIRECT(CONCATENATE("'2018-09 (Д)'!E",TEXT(MATCH($C22,'2018-09 (Д)'!$C$2:$C$100,0)+1,0))))),"Н/Д",((INDIRECT(CONCATENATE("'2018-10 (Д)'!E",TEXT(MATCH($C22,'2018-10 (Д)'!$C$2:$C$100,0)+1,0)))-INDIRECT(CONCATENATE("'2018-09 (Д)'!E",TEXT(MATCH($C22,'2018-09 (Д)'!$C$2:$C$100,0)+1,0))))/INDIRECT(CONCATENATE("'2018-09 (Д)'!E",TEXT(MATCH($C22,'2018-09 (Д)'!$C$2:$C$100,0)+1,0))))*100)</f>
        <v>-2.4094564845457422</v>
      </c>
      <c r="M22" s="9">
        <f ca="1">IF(OR(INDIRECT(CONCATENATE("'2018-11 (Д)'!E",TEXT(MATCH($C22,'2018-11 (Д)'!$C$2:$C$100,0)+1,0)))="Н/Д",INDIRECT(CONCATENATE("'2018-10 (Д)'!E",TEXT(MATCH($C22,'2018-10 (Д)'!$C$2:$C$100,0)+1,0)))="Н/Д",AND(INDIRECT(CONCATENATE("'2018-11 (Д)'!E",TEXT(MATCH($C22,'2018-11 (Д)'!$C$2:$C$100,0)+1,0)))="Н/Д",INDIRECT(CONCATENATE("'2018-10 (Д)'!E",TEXT(MATCH($C22,'2018-10 (Д)'!$C$2:$C$100,0)+1,0))))),"Н/Д",((INDIRECT(CONCATENATE("'2018-11 (Д)'!E",TEXT(MATCH($C22,'2018-11 (Д)'!$C$2:$C$100,0)+1,0)))-INDIRECT(CONCATENATE("'2018-10 (Д)'!E",TEXT(MATCH($C22,'2018-10 (Д)'!$C$2:$C$100,0)+1,0))))/INDIRECT(CONCATENATE("'2018-10 (Д)'!E",TEXT(MATCH($C22,'2018-10 (Д)'!$C$2:$C$100,0)+1,0))))*100)</f>
        <v>43.100628333167329</v>
      </c>
      <c r="N22" s="9">
        <f ca="1">IF(OR(INDIRECT(CONCATENATE("'2018-12 (Д)'!E",TEXT(MATCH($C22,'2018-12 (Д)'!$C$2:$C$100,0)+1,0)))="Н/Д",INDIRECT(CONCATENATE("'2018-11 (Д)'!E",TEXT(MATCH($C22,'2018-11 (Д)'!$C$2:$C$100,0)+1,0)))="Н/Д",AND(INDIRECT(CONCATENATE("'2018-12 (Д)'!E",TEXT(MATCH($C22,'2018-12 (Д)'!$C$2:$C$100,0)+1,0)))="Н/Д",INDIRECT(CONCATENATE("'2018-11 (Д)'!E",TEXT(MATCH($C22,'2018-11 (Д)'!$C$2:$C$100,0)+1,0))))),"Н/Д",((INDIRECT(CONCATENATE("'2018-12 (Д)'!E",TEXT(MATCH($C22,'2018-12 (Д)'!$C$2:$C$100,0)+1,0)))-INDIRECT(CONCATENATE("'2018-11 (Д)'!E",TEXT(MATCH($C22,'2018-11 (Д)'!$C$2:$C$100,0)+1,0))))/INDIRECT(CONCATENATE("'2018-11 (Д)'!E",TEXT(MATCH($C22,'2018-11 (Д)'!$C$2:$C$100,0)+1,0))))*100)</f>
        <v>-13.838347077398142</v>
      </c>
      <c r="O22" s="9"/>
      <c r="P22" s="9">
        <f ca="1">IF(OR(INDIRECT(CONCATENATE("'2018-03 (Д)'!F",TEXT(MATCH($C22,'2018-03 (Д)'!$C$2:$C$100,0)+1,0)))="Н/Д",INDIRECT(CONCATENATE("'2018-02 (Д)'!F",TEXT(MATCH($C22,'2018-02 (Д)'!$C$2:$C$100,0)+1,0)))="Н/Д",AND(INDIRECT(CONCATENATE("'2018-03 (Д)'!F",TEXT(MATCH($C22,'2018-03 (Д)'!$C$2:$C$100,0)+1,0)))="Н/Д",INDIRECT(CONCATENATE("'2018-02 (Д)'!F",TEXT(MATCH($C22,'2018-02 (Д)'!$C$2:$C$100,0)+1,0))))),"Н/Д",((INDIRECT(CONCATENATE("'2018-03 (Д)'!F",TEXT(MATCH($C22,'2018-03 (Д)'!$C$2:$C$100,0)+1,0)))-INDIRECT(CONCATENATE("'2018-02 (Д)'!F",TEXT(MATCH($C22,'2018-02 (Д)'!$C$2:$C$100,0)+1,0))))/INDIRECT(CONCATENATE("'2018-02 (Д)'!F",TEXT(MATCH($C22,'2018-02 (Д)'!$C$2:$C$100,0)+1,0))))*100)</f>
        <v>-18.979315488784778</v>
      </c>
      <c r="Q22" s="9">
        <f ca="1">IF(OR(INDIRECT(CONCATENATE("'2018-04 (Д)'!F",TEXT(MATCH($C22,'2018-04 (Д)'!$C$2:$C$100,0)+1,0)))="Н/Д",INDIRECT(CONCATENATE("'2018-03 (Д)'!F",TEXT(MATCH($C22,'2018-03 (Д)'!$C$2:$C$100,0)+1,0)))="Н/Д",AND(INDIRECT(CONCATENATE("'2018-04 (Д)'!F",TEXT(MATCH($C22,'2018-04 (Д)'!$C$2:$C$100,0)+1,0)))="Н/Д",INDIRECT(CONCATENATE("'2018-03 (Д)'!F",TEXT(MATCH($C22,'2018-03 (Д)'!$C$2:$C$100,0)+1,0))))),"Н/Д",((INDIRECT(CONCATENATE("'2018-04 (Д)'!F",TEXT(MATCH($C22,'2018-04 (Д)'!$C$2:$C$100,0)+1,0)))-INDIRECT(CONCATENATE("'2018-03 (Д)'!F",TEXT(MATCH($C22,'2018-03 (Д)'!$C$2:$C$100,0)+1,0))))/INDIRECT(CONCATENATE("'2018-03 (Д)'!F",TEXT(MATCH($C22,'2018-03 (Д)'!$C$2:$C$100,0)+1,0))))*100)</f>
        <v>70.609992965374147</v>
      </c>
      <c r="R22" s="9">
        <f ca="1">IF(OR(INDIRECT(CONCATENATE("'2018-05 (Д)'!F",TEXT(MATCH($C22,'2018-05 (Д)'!$C$2:$C$100,0)+1,0)))="Н/Д",INDIRECT(CONCATENATE("'2018-04 (Д)'!F",TEXT(MATCH($C22,'2018-04 (Д)'!$C$2:$C$100,0)+1,0)))="Н/Д",AND(INDIRECT(CONCATENATE("'2018-05 (Д)'!F",TEXT(MATCH($C22,'2018-05 (Д)'!$C$2:$C$100,0)+1,0)))="Н/Д",INDIRECT(CONCATENATE("'2018-04 (Д)'!F",TEXT(MATCH($C22,'2018-04 (Д)'!$C$2:$C$100,0)+1,0))))),"Н/Д",((INDIRECT(CONCATENATE("'2018-05 (Д)'!F",TEXT(MATCH($C22,'2018-05 (Д)'!$C$2:$C$100,0)+1,0)))-INDIRECT(CONCATENATE("'2018-04 (Д)'!F",TEXT(MATCH($C22,'2018-04 (Д)'!$C$2:$C$100,0)+1,0))))/INDIRECT(CONCATENATE("'2018-04 (Д)'!F",TEXT(MATCH($C22,'2018-04 (Д)'!$C$2:$C$100,0)+1,0))))*100)</f>
        <v>0.870961488452065</v>
      </c>
      <c r="S22" s="9">
        <f ca="1">IF(OR(INDIRECT(CONCATENATE("'2018-06 (Д)'!F",TEXT(MATCH($C22,'2018-06 (Д)'!$C$2:$C$100,0)+1,0)))="Н/Д",INDIRECT(CONCATENATE("'2018-05 (Д)'!F",TEXT(MATCH($C22,'2018-05 (Д)'!$C$2:$C$100,0)+1,0)))="Н/Д",AND(INDIRECT(CONCATENATE("'2018-06 (Д)'!F",TEXT(MATCH($C22,'2018-06 (Д)'!$C$2:$C$100,0)+1,0)))="Н/Д",INDIRECT(CONCATENATE("'2018-05 (Д)'!F",TEXT(MATCH($C22,'2018-05 (Д)'!$C$2:$C$100,0)+1,0))))),"Н/Д",((INDIRECT(CONCATENATE("'2018-06 (Д)'!F",TEXT(MATCH($C22,'2018-06 (Д)'!$C$2:$C$100,0)+1,0)))-INDIRECT(CONCATENATE("'2018-05 (Д)'!F",TEXT(MATCH($C22,'2018-05 (Д)'!$C$2:$C$100,0)+1,0))))/INDIRECT(CONCATENATE("'2018-05 (Д)'!F",TEXT(MATCH($C22,'2018-05 (Д)'!$C$2:$C$100,0)+1,0))))*100)</f>
        <v>-10.5247457517493</v>
      </c>
      <c r="T22" s="9">
        <f ca="1">IF(OR(INDIRECT(CONCATENATE("'2018-07 (Д)'!F",TEXT(MATCH($C22,'2018-07 (Д)'!$C$2:$C$100,0)+1,0)))="Н/Д",INDIRECT(CONCATENATE("'2018-06 (Д)'!F",TEXT(MATCH($C22,'2018-06 (Д)'!$C$2:$C$100,0)+1,0)))="Н/Д",AND(INDIRECT(CONCATENATE("'2018-07 (Д)'!F",TEXT(MATCH($C22,'2018-07 (Д)'!$C$2:$C$100,0)+1,0)))="Н/Д",INDIRECT(CONCATENATE("'2018-06 (Д)'!F",TEXT(MATCH($C22,'2018-06 (Д)'!$C$2:$C$100,0)+1,0))))),"Н/Д",((INDIRECT(CONCATENATE("'2018-07 (Д)'!F",TEXT(MATCH($C22,'2018-07 (Д)'!$C$2:$C$100,0)+1,0)))-INDIRECT(CONCATENATE("'2018-06 (Д)'!F",TEXT(MATCH($C22,'2018-06 (Д)'!$C$2:$C$100,0)+1,0))))/INDIRECT(CONCATENATE("'2018-06 (Д)'!F",TEXT(MATCH($C22,'2018-06 (Д)'!$C$2:$C$100,0)+1,0))))*100)</f>
        <v>-4.6221298672185025</v>
      </c>
      <c r="U22" s="9">
        <f ca="1">IF(OR(INDIRECT(CONCATENATE("'2018-08 (Д)'!F",TEXT(MATCH($C22,'2018-08 (Д)'!$C$2:$C$100,0)+1,0)))="Н/Д",INDIRECT(CONCATENATE("'2018-07 (Д)'!F",TEXT(MATCH($C22,'2018-07 (Д)'!$C$2:$C$100,0)+1,0)))="Н/Д",AND(INDIRECT(CONCATENATE("'2018-08 (Д)'!F",TEXT(MATCH($C22,'2018-08 (Д)'!$C$2:$C$100,0)+1,0)))="Н/Д",INDIRECT(CONCATENATE("'2018-07 (Д)'!F",TEXT(MATCH($C22,'2018-07 (Д)'!$C$2:$C$100,0)+1,0))))),"Н/Д",((INDIRECT(CONCATENATE("'2018-08 (Д)'!F",TEXT(MATCH($C22,'2018-08 (Д)'!$C$2:$C$100,0)+1,0)))-INDIRECT(CONCATENATE("'2018-07 (Д)'!F",TEXT(MATCH($C22,'2018-07 (Д)'!$C$2:$C$100,0)+1,0))))/INDIRECT(CONCATENATE("'2018-07 (Д)'!F",TEXT(MATCH($C22,'2018-07 (Д)'!$C$2:$C$100,0)+1,0))))*100)</f>
        <v>34.800378163264206</v>
      </c>
      <c r="V22" s="9">
        <f ca="1">IF(OR(INDIRECT(CONCATENATE("'2018-09 (Д)'!F",TEXT(MATCH($C22,'2018-09 (Д)'!$C$2:$C$100,0)+1,0)))="Н/Д",INDIRECT(CONCATENATE("'2018-08 (Д)'!F",TEXT(MATCH($C22,'2018-08 (Д)'!$C$2:$C$100,0)+1,0)))="Н/Д",AND(INDIRECT(CONCATENATE("'2018-09 (Д)'!F",TEXT(MATCH($C22,'2018-09 (Д)'!$C$2:$C$100,0)+1,0)))="Н/Д",INDIRECT(CONCATENATE("'2018-08 (Д)'!F",TEXT(MATCH($C22,'2018-08 (Д)'!$C$2:$C$100,0)+1,0))))),"Н/Д",((INDIRECT(CONCATENATE("'2018-09 (Д)'!F",TEXT(MATCH($C22,'2018-09 (Д)'!$C$2:$C$100,0)+1,0)))-INDIRECT(CONCATENATE("'2018-08 (Д)'!F",TEXT(MATCH($C22,'2018-08 (Д)'!$C$2:$C$100,0)+1,0))))/INDIRECT(CONCATENATE("'2018-08 (Д)'!F",TEXT(MATCH($C22,'2018-08 (Д)'!$C$2:$C$100,0)+1,0))))*100)</f>
        <v>-29.78073645347591</v>
      </c>
      <c r="W22" s="9">
        <f ca="1">IF(OR(INDIRECT(CONCATENATE("'2018-10 (Д)'!F",TEXT(MATCH($C22,'2018-10 (Д)'!$C$2:$C$100,0)+1,0)))="Н/Д",INDIRECT(CONCATENATE("'2018-09 (Д)'!F",TEXT(MATCH($C22,'2018-09 (Д)'!$C$2:$C$100,0)+1,0)))="Н/Д",AND(INDIRECT(CONCATENATE("'2018-10 (Д)'!F",TEXT(MATCH($C22,'2018-10 (Д)'!$C$2:$C$100,0)+1,0)))="Н/Д",INDIRECT(CONCATENATE("'2018-09 (Д)'!F",TEXT(MATCH($C22,'2018-09 (Д)'!$C$2:$C$100,0)+1,0))))),"Н/Д",((INDIRECT(CONCATENATE("'2018-10 (Д)'!F",TEXT(MATCH($C22,'2018-10 (Д)'!$C$2:$C$100,0)+1,0)))-INDIRECT(CONCATENATE("'2018-09 (Д)'!F",TEXT(MATCH($C22,'2018-09 (Д)'!$C$2:$C$100,0)+1,0))))/INDIRECT(CONCATENATE("'2018-09 (Д)'!F",TEXT(MATCH($C22,'2018-09 (Д)'!$C$2:$C$100,0)+1,0))))*100)</f>
        <v>-6.7028089636572812</v>
      </c>
      <c r="X22" s="9">
        <f ca="1">IF(OR(INDIRECT(CONCATENATE("'2018-11 (Д)'!F",TEXT(MATCH($C22,'2018-11 (Д)'!$C$2:$C$100,0)+1,0)))="Н/Д",INDIRECT(CONCATENATE("'2018-10 (Д)'!F",TEXT(MATCH($C22,'2018-10 (Д)'!$C$2:$C$100,0)+1,0)))="Н/Д",AND(INDIRECT(CONCATENATE("'2018-11 (Д)'!F",TEXT(MATCH($C22,'2018-11 (Д)'!$C$2:$C$100,0)+1,0)))="Н/Д",INDIRECT(CONCATENATE("'2018-10 (Д)'!F",TEXT(MATCH($C22,'2018-10 (Д)'!$C$2:$C$100,0)+1,0))))),"Н/Д",((INDIRECT(CONCATENATE("'2018-11 (Д)'!F",TEXT(MATCH($C22,'2018-11 (Д)'!$C$2:$C$100,0)+1,0)))-INDIRECT(CONCATENATE("'2018-10 (Д)'!F",TEXT(MATCH($C22,'2018-10 (Д)'!$C$2:$C$100,0)+1,0))))/INDIRECT(CONCATENATE("'2018-10 (Д)'!F",TEXT(MATCH($C22,'2018-10 (Д)'!$C$2:$C$100,0)+1,0))))*100)</f>
        <v>62.541943634791316</v>
      </c>
      <c r="Y22" s="9">
        <f ca="1">IF(OR(INDIRECT(CONCATENATE("'2018-12 (Д)'!F",TEXT(MATCH($C22,'2018-12 (Д)'!$C$2:$C$100,0)+1,0)))="Н/Д",INDIRECT(CONCATENATE("'2018-11 (Д)'!F",TEXT(MATCH($C22,'2018-11 (Д)'!$C$2:$C$100,0)+1,0)))="Н/Д",AND(INDIRECT(CONCATENATE("'2018-12 (Д)'!F",TEXT(MATCH($C22,'2018-12 (Д)'!$C$2:$C$100,0)+1,0)))="Н/Д",INDIRECT(CONCATENATE("'2018-11 (Д)'!F",TEXT(MATCH($C22,'2018-11 (Д)'!$C$2:$C$100,0)+1,0))))),"Н/Д",((INDIRECT(CONCATENATE("'2018-12 (Д)'!F",TEXT(MATCH($C22,'2018-12 (Д)'!$C$2:$C$100,0)+1,0)))-INDIRECT(CONCATENATE("'2018-11 (Д)'!F",TEXT(MATCH($C22,'2018-11 (Д)'!$C$2:$C$100,0)+1,0))))/INDIRECT(CONCATENATE("'2018-11 (Д)'!F",TEXT(MATCH($C22,'2018-11 (Д)'!$C$2:$C$100,0)+1,0))))*100)</f>
        <v>-26.447708656293251</v>
      </c>
      <c r="Z22" s="9"/>
      <c r="AA22" s="9">
        <f ca="1">IF(OR(INDIRECT(CONCATENATE("'2018-03 (Д)'!G",TEXT(MATCH($C22,'2018-03 (Д)'!$C$2:$C$100,0)+1,0)))="Н/Д",INDIRECT(CONCATENATE("'2018-02 (Д)'!G",TEXT(MATCH($C22,'2018-02 (Д)'!$C$2:$C$100,0)+1,0)))="Н/Д",AND(INDIRECT(CONCATENATE("'2018-03 (Д)'!G",TEXT(MATCH($C22,'2018-03 (Д)'!$C$2:$C$100,0)+1,0)))="Н/Д",INDIRECT(CONCATENATE("'2018-02 (Д)'!G",TEXT(MATCH($C22,'2018-02 (Д)'!$C$2:$C$100,0)+1,0))))),"Н/Д",((INDIRECT(CONCATENATE("'2018-03 (Д)'!G",TEXT(MATCH($C22,'2018-03 (Д)'!$C$2:$C$100,0)+1,0)))-INDIRECT(CONCATENATE("'2018-02 (Д)'!G",TEXT(MATCH($C22,'2018-02 (Д)'!$C$2:$C$100,0)+1,0))))/INDIRECT(CONCATENATE("'2018-02 (Д)'!G",TEXT(MATCH($C22,'2018-02 (Д)'!$C$2:$C$100,0)+1,0))))*100)</f>
        <v>-47.625774539065326</v>
      </c>
      <c r="AB22" s="9">
        <f ca="1">IF(OR(INDIRECT(CONCATENATE("'2018-04 (Д)'!G",TEXT(MATCH($C22,'2018-04 (Д)'!$C$2:$C$100,0)+1,0)))="Н/Д",INDIRECT(CONCATENATE("'2018-03 (Д)'!G",TEXT(MATCH($C22,'2018-03 (Д)'!$C$2:$C$100,0)+1,0)))="Н/Д",AND(INDIRECT(CONCATENATE("'2018-04 (Д)'!G",TEXT(MATCH($C22,'2018-04 (Д)'!$C$2:$C$100,0)+1,0)))="Н/Д",INDIRECT(CONCATENATE("'2018-03 (Д)'!G",TEXT(MATCH($C22,'2018-03 (Д)'!$C$2:$C$100,0)+1,0))))),"Н/Д",((INDIRECT(CONCATENATE("'2018-04 (Д)'!G",TEXT(MATCH($C22,'2018-04 (Д)'!$C$2:$C$100,0)+1,0)))-INDIRECT(CONCATENATE("'2018-03 (Д)'!G",TEXT(MATCH($C22,'2018-03 (Д)'!$C$2:$C$100,0)+1,0))))/INDIRECT(CONCATENATE("'2018-03 (Д)'!G",TEXT(MATCH($C22,'2018-03 (Д)'!$C$2:$C$100,0)+1,0))))*100)</f>
        <v>589.34617680367739</v>
      </c>
      <c r="AC22" s="9">
        <f ca="1">IF(OR(INDIRECT(CONCATENATE("'2018-05 (Д)'!G",TEXT(MATCH($C22,'2018-05 (Д)'!$C$2:$C$100,0)+1,0)))="Н/Д",INDIRECT(CONCATENATE("'2018-04 (Д)'!G",TEXT(MATCH($C22,'2018-04 (Д)'!$C$2:$C$100,0)+1,0)))="Н/Д",AND(INDIRECT(CONCATENATE("'2018-05 (Д)'!G",TEXT(MATCH($C22,'2018-05 (Д)'!$C$2:$C$100,0)+1,0)))="Н/Д",INDIRECT(CONCATENATE("'2018-04 (Д)'!G",TEXT(MATCH($C22,'2018-04 (Д)'!$C$2:$C$100,0)+1,0))))),"Н/Д",((INDIRECT(CONCATENATE("'2018-05 (Д)'!G",TEXT(MATCH($C22,'2018-05 (Д)'!$C$2:$C$100,0)+1,0)))-INDIRECT(CONCATENATE("'2018-04 (Д)'!G",TEXT(MATCH($C22,'2018-04 (Д)'!$C$2:$C$100,0)+1,0))))/INDIRECT(CONCATENATE("'2018-04 (Д)'!G",TEXT(MATCH($C22,'2018-04 (Д)'!$C$2:$C$100,0)+1,0))))*100)</f>
        <v>-51.355660084060382</v>
      </c>
      <c r="AD22" s="9">
        <f ca="1">IF(OR(INDIRECT(CONCATENATE("'2018-06 (Д)'!G",TEXT(MATCH($C22,'2018-06 (Д)'!$C$2:$C$100,0)+1,0)))="Н/Д",INDIRECT(CONCATENATE("'2018-05 (Д)'!G",TEXT(MATCH($C22,'2018-05 (Д)'!$C$2:$C$100,0)+1,0)))="Н/Д",AND(INDIRECT(CONCATENATE("'2018-06 (Д)'!G",TEXT(MATCH($C22,'2018-06 (Д)'!$C$2:$C$100,0)+1,0)))="Н/Д",INDIRECT(CONCATENATE("'2018-05 (Д)'!G",TEXT(MATCH($C22,'2018-05 (Д)'!$C$2:$C$100,0)+1,0))))),"Н/Д",((INDIRECT(CONCATENATE("'2018-06 (Д)'!G",TEXT(MATCH($C22,'2018-06 (Д)'!$C$2:$C$100,0)+1,0)))-INDIRECT(CONCATENATE("'2018-05 (Д)'!G",TEXT(MATCH($C22,'2018-05 (Д)'!$C$2:$C$100,0)+1,0))))/INDIRECT(CONCATENATE("'2018-05 (Д)'!G",TEXT(MATCH($C22,'2018-05 (Д)'!$C$2:$C$100,0)+1,0))))*100)</f>
        <v>22.455608649201803</v>
      </c>
      <c r="AE22" s="9">
        <f ca="1">IF(OR(INDIRECT(CONCATENATE("'2018-07 (Д)'!G",TEXT(MATCH($C22,'2018-07 (Д)'!$C$2:$C$100,0)+1,0)))="Н/Д",INDIRECT(CONCATENATE("'2018-06 (Д)'!G",TEXT(MATCH($C22,'2018-06 (Д)'!$C$2:$C$100,0)+1,0)))="Н/Д",AND(INDIRECT(CONCATENATE("'2018-07 (Д)'!G",TEXT(MATCH($C22,'2018-07 (Д)'!$C$2:$C$100,0)+1,0)))="Н/Д",INDIRECT(CONCATENATE("'2018-06 (Д)'!G",TEXT(MATCH($C22,'2018-06 (Д)'!$C$2:$C$100,0)+1,0))))),"Н/Д",((INDIRECT(CONCATENATE("'2018-07 (Д)'!G",TEXT(MATCH($C22,'2018-07 (Д)'!$C$2:$C$100,0)+1,0)))-INDIRECT(CONCATENATE("'2018-06 (Д)'!G",TEXT(MATCH($C22,'2018-06 (Д)'!$C$2:$C$100,0)+1,0))))/INDIRECT(CONCATENATE("'2018-06 (Д)'!G",TEXT(MATCH($C22,'2018-06 (Д)'!$C$2:$C$100,0)+1,0))))*100)</f>
        <v>-42.683317998722067</v>
      </c>
      <c r="AF22" s="9">
        <f ca="1">IF(OR(INDIRECT(CONCATENATE("'2018-08 (Д)'!G",TEXT(MATCH($C22,'2018-08 (Д)'!$C$2:$C$100,0)+1,0)))="Н/Д",INDIRECT(CONCATENATE("'2018-07 (Д)'!G",TEXT(MATCH($C22,'2018-07 (Д)'!$C$2:$C$100,0)+1,0)))="Н/Д",AND(INDIRECT(CONCATENATE("'2018-08 (Д)'!G",TEXT(MATCH($C22,'2018-08 (Д)'!$C$2:$C$100,0)+1,0)))="Н/Д",INDIRECT(CONCATENATE("'2018-07 (Д)'!G",TEXT(MATCH($C22,'2018-07 (Д)'!$C$2:$C$100,0)+1,0))))),"Н/Д",((INDIRECT(CONCATENATE("'2018-08 (Д)'!G",TEXT(MATCH($C22,'2018-08 (Д)'!$C$2:$C$100,0)+1,0)))-INDIRECT(CONCATENATE("'2018-07 (Д)'!G",TEXT(MATCH($C22,'2018-07 (Д)'!$C$2:$C$100,0)+1,0))))/INDIRECT(CONCATENATE("'2018-07 (Д)'!G",TEXT(MATCH($C22,'2018-07 (Д)'!$C$2:$C$100,0)+1,0))))*100)</f>
        <v>108.05964246624062</v>
      </c>
      <c r="AG22" s="9">
        <f ca="1">IF(OR(INDIRECT(CONCATENATE("'2018-09 (Д)'!G",TEXT(MATCH($C22,'2018-09 (Д)'!$C$2:$C$100,0)+1,0)))="Н/Д",INDIRECT(CONCATENATE("'2018-08 (Д)'!G",TEXT(MATCH($C22,'2018-08 (Д)'!$C$2:$C$100,0)+1,0)))="Н/Д",AND(INDIRECT(CONCATENATE("'2018-09 (Д)'!G",TEXT(MATCH($C22,'2018-09 (Д)'!$C$2:$C$100,0)+1,0)))="Н/Д",INDIRECT(CONCATENATE("'2018-08 (Д)'!G",TEXT(MATCH($C22,'2018-08 (Д)'!$C$2:$C$100,0)+1,0))))),"Н/Д",((INDIRECT(CONCATENATE("'2018-09 (Д)'!G",TEXT(MATCH($C22,'2018-09 (Д)'!$C$2:$C$100,0)+1,0)))-INDIRECT(CONCATENATE("'2018-08 (Д)'!G",TEXT(MATCH($C22,'2018-08 (Д)'!$C$2:$C$100,0)+1,0))))/INDIRECT(CONCATENATE("'2018-08 (Д)'!G",TEXT(MATCH($C22,'2018-08 (Д)'!$C$2:$C$100,0)+1,0))))*100)</f>
        <v>-43.893203399374869</v>
      </c>
      <c r="AH22" s="9">
        <f ca="1">IF(OR(INDIRECT(CONCATENATE("'2018-10 (Д)'!G",TEXT(MATCH($C22,'2018-10 (Д)'!$C$2:$C$100,0)+1,0)))="Н/Д",INDIRECT(CONCATENATE("'2018-09 (Д)'!G",TEXT(MATCH($C22,'2018-09 (Д)'!$C$2:$C$100,0)+1,0)))="Н/Д",AND(INDIRECT(CONCATENATE("'2018-10 (Д)'!G",TEXT(MATCH($C22,'2018-10 (Д)'!$C$2:$C$100,0)+1,0)))="Н/Д",INDIRECT(CONCATENATE("'2018-09 (Д)'!G",TEXT(MATCH($C22,'2018-09 (Д)'!$C$2:$C$100,0)+1,0))))),"Н/Д",((INDIRECT(CONCATENATE("'2018-10 (Д)'!G",TEXT(MATCH($C22,'2018-10 (Д)'!$C$2:$C$100,0)+1,0)))-INDIRECT(CONCATENATE("'2018-09 (Д)'!G",TEXT(MATCH($C22,'2018-09 (Д)'!$C$2:$C$100,0)+1,0))))/INDIRECT(CONCATENATE("'2018-09 (Д)'!G",TEXT(MATCH($C22,'2018-09 (Д)'!$C$2:$C$100,0)+1,0))))*100)</f>
        <v>-16.255000802203483</v>
      </c>
      <c r="AI22" s="9">
        <f ca="1">IF(OR(INDIRECT(CONCATENATE("'2018-11 (Д)'!G",TEXT(MATCH($C22,'2018-11 (Д)'!$C$2:$C$100,0)+1,0)))="Н/Д",INDIRECT(CONCATENATE("'2018-10 (Д)'!G",TEXT(MATCH($C22,'2018-10 (Д)'!$C$2:$C$100,0)+1,0)))="Н/Д",AND(INDIRECT(CONCATENATE("'2018-11 (Д)'!G",TEXT(MATCH($C22,'2018-11 (Д)'!$C$2:$C$100,0)+1,0)))="Н/Д",INDIRECT(CONCATENATE("'2018-10 (Д)'!G",TEXT(MATCH($C22,'2018-10 (Д)'!$C$2:$C$100,0)+1,0))))),"Н/Д",((INDIRECT(CONCATENATE("'2018-11 (Д)'!G",TEXT(MATCH($C22,'2018-11 (Д)'!$C$2:$C$100,0)+1,0)))-INDIRECT(CONCATENATE("'2018-10 (Д)'!G",TEXT(MATCH($C22,'2018-10 (Д)'!$C$2:$C$100,0)+1,0))))/INDIRECT(CONCATENATE("'2018-10 (Д)'!G",TEXT(MATCH($C22,'2018-10 (Д)'!$C$2:$C$100,0)+1,0))))*100)</f>
        <v>194.63392485803817</v>
      </c>
      <c r="AJ22" s="9">
        <f ca="1">IF(OR(INDIRECT(CONCATENATE("'2018-12 (Д)'!G",TEXT(MATCH($C22,'2018-12 (Д)'!$C$2:$C$100,0)+1,0)))="Н/Д",INDIRECT(CONCATENATE("'2018-11 (Д)'!G",TEXT(MATCH($C22,'2018-11 (Д)'!$C$2:$C$100,0)+1,0)))="Н/Д",AND(INDIRECT(CONCATENATE("'2018-12 (Д)'!G",TEXT(MATCH($C22,'2018-12 (Д)'!$C$2:$C$100,0)+1,0)))="Н/Д",INDIRECT(CONCATENATE("'2018-11 (Д)'!G",TEXT(MATCH($C22,'2018-11 (Д)'!$C$2:$C$100,0)+1,0))))),"Н/Д",((INDIRECT(CONCATENATE("'2018-12 (Д)'!G",TEXT(MATCH($C22,'2018-12 (Д)'!$C$2:$C$100,0)+1,0)))-INDIRECT(CONCATENATE("'2018-11 (Д)'!G",TEXT(MATCH($C22,'2018-11 (Д)'!$C$2:$C$100,0)+1,0))))/INDIRECT(CONCATENATE("'2018-11 (Д)'!G",TEXT(MATCH($C22,'2018-11 (Д)'!$C$2:$C$100,0)+1,0))))*100)</f>
        <v>-55.635683743206613</v>
      </c>
      <c r="AK22" s="9"/>
      <c r="AL22" s="9">
        <f ca="1">IF(OR(INDIRECT(CONCATENATE("'2018-03 (Д)'!H",TEXT(MATCH($C22,'2018-03 (Д)'!$C$2:$C$100,0)+1,0)))="Н/Д",INDIRECT(CONCATENATE("'2018-02 (Д)'!H",TEXT(MATCH($C22,'2018-02 (Д)'!$C$2:$C$100,0)+1,0)))="Н/Д",AND(INDIRECT(CONCATENATE("'2018-03 (Д)'!H",TEXT(MATCH($C22,'2018-03 (Д)'!$C$2:$C$100,0)+1,0)))="Н/Д",INDIRECT(CONCATENATE("'2018-02 (Д)'!H",TEXT(MATCH($C22,'2018-02 (Д)'!$C$2:$C$100,0)+1,0))))),"Н/Д",((INDIRECT(CONCATENATE("'2018-03 (Д)'!H",TEXT(MATCH($C22,'2018-03 (Д)'!$C$2:$C$100,0)+1,0)))-INDIRECT(CONCATENATE("'2018-02 (Д)'!H",TEXT(MATCH($C22,'2018-02 (Д)'!$C$2:$C$100,0)+1,0))))/INDIRECT(CONCATENATE("'2018-02 (Д)'!H",TEXT(MATCH($C22,'2018-02 (Д)'!$C$2:$C$100,0)+1,0))))*100)</f>
        <v>11.249162570826263</v>
      </c>
      <c r="AM22" s="9">
        <f ca="1">IF(OR(INDIRECT(CONCATENATE("'2018-04 (Д)'!H",TEXT(MATCH($C22,'2018-04 (Д)'!$C$2:$C$100,0)+1,0)))="Н/Д",INDIRECT(CONCATENATE("'2018-03 (Д)'!H",TEXT(MATCH($C22,'2018-03 (Д)'!$C$2:$C$100,0)+1,0)))="Н/Д",AND(INDIRECT(CONCATENATE("'2018-04 (Д)'!H",TEXT(MATCH($C22,'2018-04 (Д)'!$C$2:$C$100,0)+1,0)))="Н/Д",INDIRECT(CONCATENATE("'2018-03 (Д)'!H",TEXT(MATCH($C22,'2018-03 (Д)'!$C$2:$C$100,0)+1,0))))),"Н/Д",((INDIRECT(CONCATENATE("'2018-04 (Д)'!H",TEXT(MATCH($C22,'2018-04 (Д)'!$C$2:$C$100,0)+1,0)))-INDIRECT(CONCATENATE("'2018-03 (Д)'!H",TEXT(MATCH($C22,'2018-03 (Д)'!$C$2:$C$100,0)+1,0))))/INDIRECT(CONCATENATE("'2018-03 (Д)'!H",TEXT(MATCH($C22,'2018-03 (Д)'!$C$2:$C$100,0)+1,0))))*100)</f>
        <v>5.7651034639831389</v>
      </c>
      <c r="AN22" s="9">
        <f ca="1">IF(OR(INDIRECT(CONCATENATE("'2018-05 (Д)'!H",TEXT(MATCH($C22,'2018-05 (Д)'!$C$2:$C$100,0)+1,0)))="Н/Д",INDIRECT(CONCATENATE("'2018-04 (Д)'!H",TEXT(MATCH($C22,'2018-04 (Д)'!$C$2:$C$100,0)+1,0)))="Н/Д",AND(INDIRECT(CONCATENATE("'2018-05 (Д)'!H",TEXT(MATCH($C22,'2018-05 (Д)'!$C$2:$C$100,0)+1,0)))="Н/Д",INDIRECT(CONCATENATE("'2018-04 (Д)'!H",TEXT(MATCH($C22,'2018-04 (Д)'!$C$2:$C$100,0)+1,0))))),"Н/Д",((INDIRECT(CONCATENATE("'2018-05 (Д)'!H",TEXT(MATCH($C22,'2018-05 (Д)'!$C$2:$C$100,0)+1,0)))-INDIRECT(CONCATENATE("'2018-04 (Д)'!H",TEXT(MATCH($C22,'2018-04 (Д)'!$C$2:$C$100,0)+1,0))))/INDIRECT(CONCATENATE("'2018-04 (Д)'!H",TEXT(MATCH($C22,'2018-04 (Д)'!$C$2:$C$100,0)+1,0))))*100)</f>
        <v>-2.6818391217704218</v>
      </c>
      <c r="AO22" s="9">
        <f ca="1">IF(OR(INDIRECT(CONCATENATE("'2018-06 (Д)'!H",TEXT(MATCH($C22,'2018-06 (Д)'!$C$2:$C$100,0)+1,0)))="Н/Д",INDIRECT(CONCATENATE("'2018-05 (Д)'!H",TEXT(MATCH($C22,'2018-05 (Д)'!$C$2:$C$100,0)+1,0)))="Н/Д",AND(INDIRECT(CONCATENATE("'2018-06 (Д)'!H",TEXT(MATCH($C22,'2018-06 (Д)'!$C$2:$C$100,0)+1,0)))="Н/Д",INDIRECT(CONCATENATE("'2018-05 (Д)'!H",TEXT(MATCH($C22,'2018-05 (Д)'!$C$2:$C$100,0)+1,0))))),"Н/Д",((INDIRECT(CONCATENATE("'2018-06 (Д)'!H",TEXT(MATCH($C22,'2018-06 (Д)'!$C$2:$C$100,0)+1,0)))-INDIRECT(CONCATENATE("'2018-05 (Д)'!H",TEXT(MATCH($C22,'2018-05 (Д)'!$C$2:$C$100,0)+1,0))))/INDIRECT(CONCATENATE("'2018-05 (Д)'!H",TEXT(MATCH($C22,'2018-05 (Д)'!$C$2:$C$100,0)+1,0))))*100)</f>
        <v>-4.7735804059525337</v>
      </c>
      <c r="AP22" s="9">
        <f ca="1">IF(OR(INDIRECT(CONCATENATE("'2018-07 (Д)'!H",TEXT(MATCH($C22,'2018-07 (Д)'!$C$2:$C$100,0)+1,0)))="Н/Д",INDIRECT(CONCATENATE("'2018-06 (Д)'!H",TEXT(MATCH($C22,'2018-06 (Д)'!$C$2:$C$100,0)+1,0)))="Н/Д",AND(INDIRECT(CONCATENATE("'2018-07 (Д)'!H",TEXT(MATCH($C22,'2018-07 (Д)'!$C$2:$C$100,0)+1,0)))="Н/Д",INDIRECT(CONCATENATE("'2018-06 (Д)'!H",TEXT(MATCH($C22,'2018-06 (Д)'!$C$2:$C$100,0)+1,0))))),"Н/Д",((INDIRECT(CONCATENATE("'2018-07 (Д)'!H",TEXT(MATCH($C22,'2018-07 (Д)'!$C$2:$C$100,0)+1,0)))-INDIRECT(CONCATENATE("'2018-06 (Д)'!H",TEXT(MATCH($C22,'2018-06 (Д)'!$C$2:$C$100,0)+1,0))))/INDIRECT(CONCATENATE("'2018-06 (Д)'!H",TEXT(MATCH($C22,'2018-06 (Д)'!$C$2:$C$100,0)+1,0))))*100)</f>
        <v>17.963955633853168</v>
      </c>
      <c r="AQ22" s="9">
        <f ca="1">IF(OR(INDIRECT(CONCATENATE("'2018-08 (Д)'!H",TEXT(MATCH($C22,'2018-08 (Д)'!$C$2:$C$100,0)+1,0)))="Н/Д",INDIRECT(CONCATENATE("'2018-07 (Д)'!H",TEXT(MATCH($C22,'2018-07 (Д)'!$C$2:$C$100,0)+1,0)))="Н/Д",AND(INDIRECT(CONCATENATE("'2018-08 (Д)'!H",TEXT(MATCH($C22,'2018-08 (Д)'!$C$2:$C$100,0)+1,0)))="Н/Д",INDIRECT(CONCATENATE("'2018-07 (Д)'!H",TEXT(MATCH($C22,'2018-07 (Д)'!$C$2:$C$100,0)+1,0))))),"Н/Д",((INDIRECT(CONCATENATE("'2018-08 (Д)'!H",TEXT(MATCH($C22,'2018-08 (Д)'!$C$2:$C$100,0)+1,0)))-INDIRECT(CONCATENATE("'2018-07 (Д)'!H",TEXT(MATCH($C22,'2018-07 (Д)'!$C$2:$C$100,0)+1,0))))/INDIRECT(CONCATENATE("'2018-07 (Д)'!H",TEXT(MATCH($C22,'2018-07 (Д)'!$C$2:$C$100,0)+1,0))))*100)</f>
        <v>6.3181396222218371</v>
      </c>
      <c r="AR22" s="9">
        <f ca="1">IF(OR(INDIRECT(CONCATENATE("'2018-09 (Д)'!H",TEXT(MATCH($C22,'2018-09 (Д)'!$C$2:$C$100,0)+1,0)))="Н/Д",INDIRECT(CONCATENATE("'2018-08 (Д)'!H",TEXT(MATCH($C22,'2018-08 (Д)'!$C$2:$C$100,0)+1,0)))="Н/Д",AND(INDIRECT(CONCATENATE("'2018-09 (Д)'!H",TEXT(MATCH($C22,'2018-09 (Д)'!$C$2:$C$100,0)+1,0)))="Н/Д",INDIRECT(CONCATENATE("'2018-08 (Д)'!H",TEXT(MATCH($C22,'2018-08 (Д)'!$C$2:$C$100,0)+1,0))))),"Н/Д",((INDIRECT(CONCATENATE("'2018-09 (Д)'!H",TEXT(MATCH($C22,'2018-09 (Д)'!$C$2:$C$100,0)+1,0)))-INDIRECT(CONCATENATE("'2018-08 (Д)'!H",TEXT(MATCH($C22,'2018-08 (Д)'!$C$2:$C$100,0)+1,0))))/INDIRECT(CONCATENATE("'2018-08 (Д)'!H",TEXT(MATCH($C22,'2018-08 (Д)'!$C$2:$C$100,0)+1,0))))*100)</f>
        <v>-1.6446334408301881</v>
      </c>
      <c r="AS22" s="9">
        <f ca="1">IF(OR(INDIRECT(CONCATENATE("'2018-10 (Д)'!H",TEXT(MATCH($C22,'2018-10 (Д)'!$C$2:$C$100,0)+1,0)))="Н/Д",INDIRECT(CONCATENATE("'2018-09 (Д)'!H",TEXT(MATCH($C22,'2018-09 (Д)'!$C$2:$C$100,0)+1,0)))="Н/Д",AND(INDIRECT(CONCATENATE("'2018-10 (Д)'!H",TEXT(MATCH($C22,'2018-10 (Д)'!$C$2:$C$100,0)+1,0)))="Н/Д",INDIRECT(CONCATENATE("'2018-09 (Д)'!H",TEXT(MATCH($C22,'2018-09 (Д)'!$C$2:$C$100,0)+1,0))))),"Н/Д",((INDIRECT(CONCATENATE("'2018-10 (Д)'!H",TEXT(MATCH($C22,'2018-10 (Д)'!$C$2:$C$100,0)+1,0)))-INDIRECT(CONCATENATE("'2018-09 (Д)'!H",TEXT(MATCH($C22,'2018-09 (Д)'!$C$2:$C$100,0)+1,0))))/INDIRECT(CONCATENATE("'2018-09 (Д)'!H",TEXT(MATCH($C22,'2018-09 (Д)'!$C$2:$C$100,0)+1,0))))*100)</f>
        <v>-12.412024962550683</v>
      </c>
      <c r="AT22" s="9">
        <f ca="1">IF(OR(INDIRECT(CONCATENATE("'2018-11 (Д)'!H",TEXT(MATCH($C22,'2018-11 (Д)'!$C$2:$C$100,0)+1,0)))="Н/Д",INDIRECT(CONCATENATE("'2018-10 (Д)'!H",TEXT(MATCH($C22,'2018-10 (Д)'!$C$2:$C$100,0)+1,0)))="Н/Д",AND(INDIRECT(CONCATENATE("'2018-11 (Д)'!H",TEXT(MATCH($C22,'2018-11 (Д)'!$C$2:$C$100,0)+1,0)))="Н/Д",INDIRECT(CONCATENATE("'2018-10 (Д)'!H",TEXT(MATCH($C22,'2018-10 (Д)'!$C$2:$C$100,0)+1,0))))),"Н/Д",((INDIRECT(CONCATENATE("'2018-11 (Д)'!H",TEXT(MATCH($C22,'2018-11 (Д)'!$C$2:$C$100,0)+1,0)))-INDIRECT(CONCATENATE("'2018-10 (Д)'!H",TEXT(MATCH($C22,'2018-10 (Д)'!$C$2:$C$100,0)+1,0))))/INDIRECT(CONCATENATE("'2018-10 (Д)'!H",TEXT(MATCH($C22,'2018-10 (Д)'!$C$2:$C$100,0)+1,0))))*100)</f>
        <v>23.977120134762956</v>
      </c>
      <c r="AU22" s="9">
        <f ca="1">IF(OR(INDIRECT(CONCATENATE("'2018-12 (Д)'!H",TEXT(MATCH($C22,'2018-12 (Д)'!$C$2:$C$100,0)+1,0)))="Н/Д",INDIRECT(CONCATENATE("'2018-11 (Д)'!H",TEXT(MATCH($C22,'2018-11 (Д)'!$C$2:$C$100,0)+1,0)))="Н/Д",AND(INDIRECT(CONCATENATE("'2018-12 (Д)'!H",TEXT(MATCH($C22,'2018-12 (Д)'!$C$2:$C$100,0)+1,0)))="Н/Д",INDIRECT(CONCATENATE("'2018-11 (Д)'!H",TEXT(MATCH($C22,'2018-11 (Д)'!$C$2:$C$100,0)+1,0))))),"Н/Д",((INDIRECT(CONCATENATE("'2018-12 (Д)'!H",TEXT(MATCH($C22,'2018-12 (Д)'!$C$2:$C$100,0)+1,0)))-INDIRECT(CONCATENATE("'2018-11 (Д)'!H",TEXT(MATCH($C22,'2018-11 (Д)'!$C$2:$C$100,0)+1,0))))/INDIRECT(CONCATENATE("'2018-11 (Д)'!H",TEXT(MATCH($C22,'2018-11 (Д)'!$C$2:$C$100,0)+1,0))))*100)</f>
        <v>-7.6852329563666348</v>
      </c>
      <c r="AV22" s="9"/>
      <c r="AW22" s="9">
        <f ca="1">IF(OR(INDIRECT(CONCATENATE("'2018-03 (Д)'!I",TEXT(MATCH($C22,'2018-03 (Д)'!$C$2:$C$100,0)+1,0)))="Н/Д",INDIRECT(CONCATENATE("'2018-02 (Д)'!I",TEXT(MATCH($C22,'2018-02 (Д)'!$C$2:$C$100,0)+1,0)))="Н/Д",AND(INDIRECT(CONCATENATE("'2018-03 (Д)'!I",TEXT(MATCH($C22,'2018-03 (Д)'!$C$2:$C$100,0)+1,0)))="Н/Д",INDIRECT(CONCATENATE("'2018-02 (Д)'!I",TEXT(MATCH($C22,'2018-02 (Д)'!$C$2:$C$100,0)+1,0))))),"Н/Д",((INDIRECT(CONCATENATE("'2018-03 (Д)'!I",TEXT(MATCH($C22,'2018-03 (Д)'!$C$2:$C$100,0)+1,0)))-INDIRECT(CONCATENATE("'2018-02 (Д)'!I",TEXT(MATCH($C22,'2018-02 (Д)'!$C$2:$C$100,0)+1,0))))/INDIRECT(CONCATENATE("'2018-02 (Д)'!I",TEXT(MATCH($C22,'2018-02 (Д)'!$C$2:$C$100,0)+1,0))))*100)</f>
        <v>-42.240711606171452</v>
      </c>
      <c r="AX22" s="9">
        <f ca="1">IF(OR(INDIRECT(CONCATENATE("'2018-04 (Д)'!I",TEXT(MATCH($C22,'2018-04 (Д)'!$C$2:$C$100,0)+1,0)))="Н/Д",INDIRECT(CONCATENATE("'2018-03 (Д)'!I",TEXT(MATCH($C22,'2018-03 (Д)'!$C$2:$C$100,0)+1,0)))="Н/Д",AND(INDIRECT(CONCATENATE("'2018-04 (Д)'!I",TEXT(MATCH($C22,'2018-04 (Д)'!$C$2:$C$100,0)+1,0)))="Н/Д",INDIRECT(CONCATENATE("'2018-03 (Д)'!I",TEXT(MATCH($C22,'2018-03 (Д)'!$C$2:$C$100,0)+1,0))))),"Н/Д",((INDIRECT(CONCATENATE("'2018-04 (Д)'!I",TEXT(MATCH($C22,'2018-04 (Д)'!$C$2:$C$100,0)+1,0)))-INDIRECT(CONCATENATE("'2018-03 (Д)'!I",TEXT(MATCH($C22,'2018-03 (Д)'!$C$2:$C$100,0)+1,0))))/INDIRECT(CONCATENATE("'2018-03 (Д)'!I",TEXT(MATCH($C22,'2018-03 (Д)'!$C$2:$C$100,0)+1,0))))*100)</f>
        <v>61.213684994195141</v>
      </c>
      <c r="AY22" s="9">
        <f ca="1">IF(OR(INDIRECT(CONCATENATE("'2018-05 (Д)'!I",TEXT(MATCH($C22,'2018-05 (Д)'!$C$2:$C$100,0)+1,0)))="Н/Д",INDIRECT(CONCATENATE("'2018-04 (Д)'!I",TEXT(MATCH($C22,'2018-04 (Д)'!$C$2:$C$100,0)+1,0)))="Н/Д",AND(INDIRECT(CONCATENATE("'2018-05 (Д)'!I",TEXT(MATCH($C22,'2018-05 (Д)'!$C$2:$C$100,0)+1,0)))="Н/Д",INDIRECT(CONCATENATE("'2018-04 (Д)'!I",TEXT(MATCH($C22,'2018-04 (Д)'!$C$2:$C$100,0)+1,0))))),"Н/Д",((INDIRECT(CONCATENATE("'2018-05 (Д)'!I",TEXT(MATCH($C22,'2018-05 (Д)'!$C$2:$C$100,0)+1,0)))-INDIRECT(CONCATENATE("'2018-04 (Д)'!I",TEXT(MATCH($C22,'2018-04 (Д)'!$C$2:$C$100,0)+1,0))))/INDIRECT(CONCATENATE("'2018-04 (Д)'!I",TEXT(MATCH($C22,'2018-04 (Д)'!$C$2:$C$100,0)+1,0))))*100)</f>
        <v>3.4774499698939643</v>
      </c>
      <c r="AZ22" s="9">
        <f ca="1">IF(OR(INDIRECT(CONCATENATE("'2018-06 (Д)'!I",TEXT(MATCH($C22,'2018-06 (Д)'!$C$2:$C$100,0)+1,0)))="Н/Д",INDIRECT(CONCATENATE("'2018-05 (Д)'!I",TEXT(MATCH($C22,'2018-05 (Д)'!$C$2:$C$100,0)+1,0)))="Н/Д",AND(INDIRECT(CONCATENATE("'2018-06 (Д)'!I",TEXT(MATCH($C22,'2018-06 (Д)'!$C$2:$C$100,0)+1,0)))="Н/Д",INDIRECT(CONCATENATE("'2018-05 (Д)'!I",TEXT(MATCH($C22,'2018-05 (Д)'!$C$2:$C$100,0)+1,0))))),"Н/Д",((INDIRECT(CONCATENATE("'2018-06 (Д)'!I",TEXT(MATCH($C22,'2018-06 (Д)'!$C$2:$C$100,0)+1,0)))-INDIRECT(CONCATENATE("'2018-05 (Д)'!I",TEXT(MATCH($C22,'2018-05 (Д)'!$C$2:$C$100,0)+1,0))))/INDIRECT(CONCATENATE("'2018-05 (Д)'!I",TEXT(MATCH($C22,'2018-05 (Д)'!$C$2:$C$100,0)+1,0))))*100)</f>
        <v>6.3844650636157754</v>
      </c>
      <c r="BA22" s="9">
        <f ca="1">IF(OR(INDIRECT(CONCATENATE("'2018-07 (Д)'!I",TEXT(MATCH($C22,'2018-07 (Д)'!$C$2:$C$100,0)+1,0)))="Н/Д",INDIRECT(CONCATENATE("'2018-06 (Д)'!I",TEXT(MATCH($C22,'2018-06 (Д)'!$C$2:$C$100,0)+1,0)))="Н/Д",AND(INDIRECT(CONCATENATE("'2018-07 (Д)'!I",TEXT(MATCH($C22,'2018-07 (Д)'!$C$2:$C$100,0)+1,0)))="Н/Д",INDIRECT(CONCATENATE("'2018-06 (Д)'!I",TEXT(MATCH($C22,'2018-06 (Д)'!$C$2:$C$100,0)+1,0))))),"Н/Д",((INDIRECT(CONCATENATE("'2018-07 (Д)'!I",TEXT(MATCH($C22,'2018-07 (Д)'!$C$2:$C$100,0)+1,0)))-INDIRECT(CONCATENATE("'2018-06 (Д)'!I",TEXT(MATCH($C22,'2018-06 (Д)'!$C$2:$C$100,0)+1,0))))/INDIRECT(CONCATENATE("'2018-06 (Д)'!I",TEXT(MATCH($C22,'2018-06 (Д)'!$C$2:$C$100,0)+1,0))))*100)</f>
        <v>-6.8171497381321888</v>
      </c>
      <c r="BB22" s="9">
        <f ca="1">IF(OR(INDIRECT(CONCATENATE("'2018-08 (Д)'!I",TEXT(MATCH($C22,'2018-08 (Д)'!$C$2:$C$100,0)+1,0)))="Н/Д",INDIRECT(CONCATENATE("'2018-07 (Д)'!I",TEXT(MATCH($C22,'2018-07 (Д)'!$C$2:$C$100,0)+1,0)))="Н/Д",AND(INDIRECT(CONCATENATE("'2018-08 (Д)'!I",TEXT(MATCH($C22,'2018-08 (Д)'!$C$2:$C$100,0)+1,0)))="Н/Д",INDIRECT(CONCATENATE("'2018-07 (Д)'!I",TEXT(MATCH($C22,'2018-07 (Д)'!$C$2:$C$100,0)+1,0))))),"Н/Д",((INDIRECT(CONCATENATE("'2018-08 (Д)'!I",TEXT(MATCH($C22,'2018-08 (Д)'!$C$2:$C$100,0)+1,0)))-INDIRECT(CONCATENATE("'2018-07 (Д)'!I",TEXT(MATCH($C22,'2018-07 (Д)'!$C$2:$C$100,0)+1,0))))/INDIRECT(CONCATENATE("'2018-07 (Д)'!I",TEXT(MATCH($C22,'2018-07 (Д)'!$C$2:$C$100,0)+1,0))))*100)</f>
        <v>5.2339519644728503</v>
      </c>
      <c r="BC22" s="9">
        <f ca="1">IF(OR(INDIRECT(CONCATENATE("'2018-09 (Д)'!I",TEXT(MATCH($C22,'2018-09 (Д)'!$C$2:$C$100,0)+1,0)))="Н/Д",INDIRECT(CONCATENATE("'2018-08 (Д)'!I",TEXT(MATCH($C22,'2018-08 (Д)'!$C$2:$C$100,0)+1,0)))="Н/Д",AND(INDIRECT(CONCATENATE("'2018-09 (Д)'!I",TEXT(MATCH($C22,'2018-09 (Д)'!$C$2:$C$100,0)+1,0)))="Н/Д",INDIRECT(CONCATENATE("'2018-08 (Д)'!I",TEXT(MATCH($C22,'2018-08 (Д)'!$C$2:$C$100,0)+1,0))))),"Н/Д",((INDIRECT(CONCATENATE("'2018-09 (Д)'!I",TEXT(MATCH($C22,'2018-09 (Д)'!$C$2:$C$100,0)+1,0)))-INDIRECT(CONCATENATE("'2018-08 (Д)'!I",TEXT(MATCH($C22,'2018-08 (Д)'!$C$2:$C$100,0)+1,0))))/INDIRECT(CONCATENATE("'2018-08 (Д)'!I",TEXT(MATCH($C22,'2018-08 (Д)'!$C$2:$C$100,0)+1,0))))*100)</f>
        <v>-3.8026034849130563</v>
      </c>
      <c r="BD22" s="9">
        <f ca="1">IF(OR(INDIRECT(CONCATENATE("'2018-10 (Д)'!I",TEXT(MATCH($C22,'2018-10 (Д)'!$C$2:$C$100,0)+1,0)))="Н/Д",INDIRECT(CONCATENATE("'2018-09 (Д)'!I",TEXT(MATCH($C22,'2018-09 (Д)'!$C$2:$C$100,0)+1,0)))="Н/Д",AND(INDIRECT(CONCATENATE("'2018-10 (Д)'!I",TEXT(MATCH($C22,'2018-10 (Д)'!$C$2:$C$100,0)+1,0)))="Н/Д",INDIRECT(CONCATENATE("'2018-09 (Д)'!I",TEXT(MATCH($C22,'2018-09 (Д)'!$C$2:$C$100,0)+1,0))))),"Н/Д",((INDIRECT(CONCATENATE("'2018-10 (Д)'!I",TEXT(MATCH($C22,'2018-10 (Д)'!$C$2:$C$100,0)+1,0)))-INDIRECT(CONCATENATE("'2018-09 (Д)'!I",TEXT(MATCH($C22,'2018-09 (Д)'!$C$2:$C$100,0)+1,0))))/INDIRECT(CONCATENATE("'2018-09 (Д)'!I",TEXT(MATCH($C22,'2018-09 (Д)'!$C$2:$C$100,0)+1,0))))*100)</f>
        <v>-3.7737445894292216</v>
      </c>
      <c r="BE22" s="9">
        <f ca="1">IF(OR(INDIRECT(CONCATENATE("'2018-11 (Д)'!I",TEXT(MATCH($C22,'2018-11 (Д)'!$C$2:$C$100,0)+1,0)))="Н/Д",INDIRECT(CONCATENATE("'2018-10 (Д)'!I",TEXT(MATCH($C22,'2018-10 (Д)'!$C$2:$C$100,0)+1,0)))="Н/Д",AND(INDIRECT(CONCATENATE("'2018-11 (Д)'!I",TEXT(MATCH($C22,'2018-11 (Д)'!$C$2:$C$100,0)+1,0)))="Н/Д",INDIRECT(CONCATENATE("'2018-10 (Д)'!I",TEXT(MATCH($C22,'2018-10 (Д)'!$C$2:$C$100,0)+1,0))))),"Н/Д",((INDIRECT(CONCATENATE("'2018-11 (Д)'!I",TEXT(MATCH($C22,'2018-11 (Д)'!$C$2:$C$100,0)+1,0)))-INDIRECT(CONCATENATE("'2018-10 (Д)'!I",TEXT(MATCH($C22,'2018-10 (Д)'!$C$2:$C$100,0)+1,0))))/INDIRECT(CONCATENATE("'2018-10 (Д)'!I",TEXT(MATCH($C22,'2018-10 (Д)'!$C$2:$C$100,0)+1,0))))*100)</f>
        <v>-5.8685863304000332</v>
      </c>
      <c r="BF22" s="9">
        <f ca="1">IF(OR(INDIRECT(CONCATENATE("'2018-12 (Д)'!I",TEXT(MATCH($C22,'2018-12 (Д)'!$C$2:$C$100,0)+1,0)))="Н/Д",INDIRECT(CONCATENATE("'2018-11 (Д)'!I",TEXT(MATCH($C22,'2018-11 (Д)'!$C$2:$C$100,0)+1,0)))="Н/Д",AND(INDIRECT(CONCATENATE("'2018-12 (Д)'!I",TEXT(MATCH($C22,'2018-12 (Д)'!$C$2:$C$100,0)+1,0)))="Н/Д",INDIRECT(CONCATENATE("'2018-11 (Д)'!I",TEXT(MATCH($C22,'2018-11 (Д)'!$C$2:$C$100,0)+1,0))))),"Н/Д",((INDIRECT(CONCATENATE("'2018-12 (Д)'!I",TEXT(MATCH($C22,'2018-12 (Д)'!$C$2:$C$100,0)+1,0)))-INDIRECT(CONCATENATE("'2018-11 (Д)'!I",TEXT(MATCH($C22,'2018-11 (Д)'!$C$2:$C$100,0)+1,0))))/INDIRECT(CONCATENATE("'2018-11 (Д)'!I",TEXT(MATCH($C22,'2018-11 (Д)'!$C$2:$C$100,0)+1,0))))*100)</f>
        <v>9.7400658452247306</v>
      </c>
      <c r="BG22" s="9"/>
      <c r="BH22" s="9" t="str">
        <f ca="1">IF(OR(INDIRECT(CONCATENATE("'2018-03 (Д)'!J",TEXT(MATCH($C22,'2018-03 (Д)'!$C$2:$C$100,0)+1,0)))="Н/Д",INDIRECT(CONCATENATE("'2018-02 (Д)'!J",TEXT(MATCH($C22,'2018-02 (Д)'!$C$2:$C$100,0)+1,0)))="Н/Д",AND(INDIRECT(CONCATENATE("'2018-03 (Д)'!J",TEXT(MATCH($C22,'2018-03 (Д)'!$C$2:$C$100,0)+1,0)))="Н/Д",INDIRECT(CONCATENATE("'2018-02 (Д)'!J",TEXT(MATCH($C22,'2018-02 (Д)'!$C$2:$C$100,0)+1,0))))),"Н/Д",((INDIRECT(CONCATENATE("'2018-03 (Д)'!J",TEXT(MATCH($C22,'2018-03 (Д)'!$C$2:$C$100,0)+1,0)))-INDIRECT(CONCATENATE("'2018-02 (Д)'!J",TEXT(MATCH($C22,'2018-02 (Д)'!$C$2:$C$100,0)+1,0))))/INDIRECT(CONCATENATE("'2018-02 (Д)'!J",TEXT(MATCH($C22,'2018-02 (Д)'!$C$2:$C$100,0)+1,0))))*100)</f>
        <v>Н/Д</v>
      </c>
      <c r="BI22" s="9" t="str">
        <f ca="1">IF(OR(INDIRECT(CONCATENATE("'2018-04 (Д)'!J",TEXT(MATCH($C22,'2018-04 (Д)'!$C$2:$C$100,0)+1,0)))="Н/Д",INDIRECT(CONCATENATE("'2018-03 (Д)'!J",TEXT(MATCH($C22,'2018-03 (Д)'!$C$2:$C$100,0)+1,0)))="Н/Д",AND(INDIRECT(CONCATENATE("'2018-04 (Д)'!J",TEXT(MATCH($C22,'2018-04 (Д)'!$C$2:$C$100,0)+1,0)))="Н/Д",INDIRECT(CONCATENATE("'2018-03 (Д)'!J",TEXT(MATCH($C22,'2018-03 (Д)'!$C$2:$C$100,0)+1,0))))),"Н/Д",((INDIRECT(CONCATENATE("'2018-04 (Д)'!J",TEXT(MATCH($C22,'2018-04 (Д)'!$C$2:$C$100,0)+1,0)))-INDIRECT(CONCATENATE("'2018-03 (Д)'!J",TEXT(MATCH($C22,'2018-03 (Д)'!$C$2:$C$100,0)+1,0))))/INDIRECT(CONCATENATE("'2018-03 (Д)'!J",TEXT(MATCH($C22,'2018-03 (Д)'!$C$2:$C$100,0)+1,0))))*100)</f>
        <v>Н/Д</v>
      </c>
      <c r="BJ22" s="9" t="str">
        <f ca="1">IF(OR(INDIRECT(CONCATENATE("'2018-05 (Д)'!J",TEXT(MATCH($C22,'2018-05 (Д)'!$C$2:$C$100,0)+1,0)))="Н/Д",INDIRECT(CONCATENATE("'2018-04 (Д)'!J",TEXT(MATCH($C22,'2018-04 (Д)'!$C$2:$C$100,0)+1,0)))="Н/Д",AND(INDIRECT(CONCATENATE("'2018-05 (Д)'!J",TEXT(MATCH($C22,'2018-05 (Д)'!$C$2:$C$100,0)+1,0)))="Н/Д",INDIRECT(CONCATENATE("'2018-04 (Д)'!J",TEXT(MATCH($C22,'2018-04 (Д)'!$C$2:$C$100,0)+1,0))))),"Н/Д",((INDIRECT(CONCATENATE("'2018-05 (Д)'!J",TEXT(MATCH($C22,'2018-05 (Д)'!$C$2:$C$100,0)+1,0)))-INDIRECT(CONCATENATE("'2018-04 (Д)'!J",TEXT(MATCH($C22,'2018-04 (Д)'!$C$2:$C$100,0)+1,0))))/INDIRECT(CONCATENATE("'2018-04 (Д)'!J",TEXT(MATCH($C22,'2018-04 (Д)'!$C$2:$C$100,0)+1,0))))*100)</f>
        <v>Н/Д</v>
      </c>
      <c r="BK22" s="9" t="str">
        <f ca="1">IF(OR(INDIRECT(CONCATENATE("'2018-06 (Д)'!J",TEXT(MATCH($C22,'2018-06 (Д)'!$C$2:$C$100,0)+1,0)))="Н/Д",INDIRECT(CONCATENATE("'2018-05 (Д)'!J",TEXT(MATCH($C22,'2018-05 (Д)'!$C$2:$C$100,0)+1,0)))="Н/Д",AND(INDIRECT(CONCATENATE("'2018-06 (Д)'!J",TEXT(MATCH($C22,'2018-06 (Д)'!$C$2:$C$100,0)+1,0)))="Н/Д",INDIRECT(CONCATENATE("'2018-05 (Д)'!J",TEXT(MATCH($C22,'2018-05 (Д)'!$C$2:$C$100,0)+1,0))))),"Н/Д",((INDIRECT(CONCATENATE("'2018-06 (Д)'!J",TEXT(MATCH($C22,'2018-06 (Д)'!$C$2:$C$100,0)+1,0)))-INDIRECT(CONCATENATE("'2018-05 (Д)'!J",TEXT(MATCH($C22,'2018-05 (Д)'!$C$2:$C$100,0)+1,0))))/INDIRECT(CONCATENATE("'2018-05 (Д)'!J",TEXT(MATCH($C22,'2018-05 (Д)'!$C$2:$C$100,0)+1,0))))*100)</f>
        <v>Н/Д</v>
      </c>
      <c r="BL22" s="9" t="str">
        <f ca="1">IF(OR(INDIRECT(CONCATENATE("'2018-07 (Д)'!J",TEXT(MATCH($C22,'2018-07 (Д)'!$C$2:$C$100,0)+1,0)))="Н/Д",INDIRECT(CONCATENATE("'2018-06 (Д)'!J",TEXT(MATCH($C22,'2018-06 (Д)'!$C$2:$C$100,0)+1,0)))="Н/Д",AND(INDIRECT(CONCATENATE("'2018-07 (Д)'!J",TEXT(MATCH($C22,'2018-07 (Д)'!$C$2:$C$100,0)+1,0)))="Н/Д",INDIRECT(CONCATENATE("'2018-06 (Д)'!J",TEXT(MATCH($C22,'2018-06 (Д)'!$C$2:$C$100,0)+1,0))))),"Н/Д",((INDIRECT(CONCATENATE("'2018-07 (Д)'!J",TEXT(MATCH($C22,'2018-07 (Д)'!$C$2:$C$100,0)+1,0)))-INDIRECT(CONCATENATE("'2018-06 (Д)'!J",TEXT(MATCH($C22,'2018-06 (Д)'!$C$2:$C$100,0)+1,0))))/INDIRECT(CONCATENATE("'2018-06 (Д)'!J",TEXT(MATCH($C22,'2018-06 (Д)'!$C$2:$C$100,0)+1,0))))*100)</f>
        <v>Н/Д</v>
      </c>
      <c r="BM22" s="9" t="str">
        <f ca="1">IF(OR(INDIRECT(CONCATENATE("'2018-08 (Д)'!J",TEXT(MATCH($C22,'2018-08 (Д)'!$C$2:$C$100,0)+1,0)))="Н/Д",INDIRECT(CONCATENATE("'2018-07 (Д)'!J",TEXT(MATCH($C22,'2018-07 (Д)'!$C$2:$C$100,0)+1,0)))="Н/Д",AND(INDIRECT(CONCATENATE("'2018-08 (Д)'!J",TEXT(MATCH($C22,'2018-08 (Д)'!$C$2:$C$100,0)+1,0)))="Н/Д",INDIRECT(CONCATENATE("'2018-07 (Д)'!J",TEXT(MATCH($C22,'2018-07 (Д)'!$C$2:$C$100,0)+1,0))))),"Н/Д",((INDIRECT(CONCATENATE("'2018-08 (Д)'!J",TEXT(MATCH($C22,'2018-08 (Д)'!$C$2:$C$100,0)+1,0)))-INDIRECT(CONCATENATE("'2018-07 (Д)'!J",TEXT(MATCH($C22,'2018-07 (Д)'!$C$2:$C$100,0)+1,0))))/INDIRECT(CONCATENATE("'2018-07 (Д)'!J",TEXT(MATCH($C22,'2018-07 (Д)'!$C$2:$C$100,0)+1,0))))*100)</f>
        <v>Н/Д</v>
      </c>
      <c r="BN22" s="9" t="str">
        <f ca="1">IF(OR(INDIRECT(CONCATENATE("'2018-09 (Д)'!J",TEXT(MATCH($C22,'2018-09 (Д)'!$C$2:$C$100,0)+1,0)))="Н/Д",INDIRECT(CONCATENATE("'2018-08 (Д)'!J",TEXT(MATCH($C22,'2018-08 (Д)'!$C$2:$C$100,0)+1,0)))="Н/Д",AND(INDIRECT(CONCATENATE("'2018-09 (Д)'!J",TEXT(MATCH($C22,'2018-09 (Д)'!$C$2:$C$100,0)+1,0)))="Н/Д",INDIRECT(CONCATENATE("'2018-08 (Д)'!J",TEXT(MATCH($C22,'2018-08 (Д)'!$C$2:$C$100,0)+1,0))))),"Н/Д",((INDIRECT(CONCATENATE("'2018-09 (Д)'!J",TEXT(MATCH($C22,'2018-09 (Д)'!$C$2:$C$100,0)+1,0)))-INDIRECT(CONCATENATE("'2018-08 (Д)'!J",TEXT(MATCH($C22,'2018-08 (Д)'!$C$2:$C$100,0)+1,0))))/INDIRECT(CONCATENATE("'2018-08 (Д)'!J",TEXT(MATCH($C22,'2018-08 (Д)'!$C$2:$C$100,0)+1,0))))*100)</f>
        <v>Н/Д</v>
      </c>
      <c r="BO22" s="9" t="str">
        <f ca="1">IF(OR(INDIRECT(CONCATENATE("'2018-10 (Д)'!J",TEXT(MATCH($C22,'2018-10 (Д)'!$C$2:$C$100,0)+1,0)))="Н/Д",INDIRECT(CONCATENATE("'2018-09 (Д)'!J",TEXT(MATCH($C22,'2018-09 (Д)'!$C$2:$C$100,0)+1,0)))="Н/Д",AND(INDIRECT(CONCATENATE("'2018-10 (Д)'!J",TEXT(MATCH($C22,'2018-10 (Д)'!$C$2:$C$100,0)+1,0)))="Н/Д",INDIRECT(CONCATENATE("'2018-09 (Д)'!J",TEXT(MATCH($C22,'2018-09 (Д)'!$C$2:$C$100,0)+1,0))))),"Н/Д",((INDIRECT(CONCATENATE("'2018-10 (Д)'!J",TEXT(MATCH($C22,'2018-10 (Д)'!$C$2:$C$100,0)+1,0)))-INDIRECT(CONCATENATE("'2018-09 (Д)'!J",TEXT(MATCH($C22,'2018-09 (Д)'!$C$2:$C$100,0)+1,0))))/INDIRECT(CONCATENATE("'2018-09 (Д)'!J",TEXT(MATCH($C22,'2018-09 (Д)'!$C$2:$C$100,0)+1,0))))*100)</f>
        <v>Н/Д</v>
      </c>
      <c r="BP22" s="9" t="str">
        <f ca="1">IF(OR(INDIRECT(CONCATENATE("'2018-11 (Д)'!J",TEXT(MATCH($C22,'2018-11 (Д)'!$C$2:$C$100,0)+1,0)))="Н/Д",INDIRECT(CONCATENATE("'2018-10 (Д)'!J",TEXT(MATCH($C22,'2018-10 (Д)'!$C$2:$C$100,0)+1,0)))="Н/Д",AND(INDIRECT(CONCATENATE("'2018-11 (Д)'!J",TEXT(MATCH($C22,'2018-11 (Д)'!$C$2:$C$100,0)+1,0)))="Н/Д",INDIRECT(CONCATENATE("'2018-10 (Д)'!J",TEXT(MATCH($C22,'2018-10 (Д)'!$C$2:$C$100,0)+1,0))))),"Н/Д",((INDIRECT(CONCATENATE("'2018-11 (Д)'!J",TEXT(MATCH($C22,'2018-11 (Д)'!$C$2:$C$100,0)+1,0)))-INDIRECT(CONCATENATE("'2018-10 (Д)'!J",TEXT(MATCH($C22,'2018-10 (Д)'!$C$2:$C$100,0)+1,0))))/INDIRECT(CONCATENATE("'2018-10 (Д)'!J",TEXT(MATCH($C22,'2018-10 (Д)'!$C$2:$C$100,0)+1,0))))*100)</f>
        <v>Н/Д</v>
      </c>
      <c r="BQ22" s="9" t="str">
        <f ca="1">IF(OR(INDIRECT(CONCATENATE("'2018-12 (Д)'!J",TEXT(MATCH($C22,'2018-12 (Д)'!$C$2:$C$100,0)+1,0)))="Н/Д",INDIRECT(CONCATENATE("'2018-11 (Д)'!J",TEXT(MATCH($C22,'2018-11 (Д)'!$C$2:$C$100,0)+1,0)))="Н/Д",AND(INDIRECT(CONCATENATE("'2018-12 (Д)'!J",TEXT(MATCH($C22,'2018-12 (Д)'!$C$2:$C$100,0)+1,0)))="Н/Д",INDIRECT(CONCATENATE("'2018-11 (Д)'!J",TEXT(MATCH($C22,'2018-11 (Д)'!$C$2:$C$100,0)+1,0))))),"Н/Д",((INDIRECT(CONCATENATE("'2018-12 (Д)'!J",TEXT(MATCH($C22,'2018-12 (Д)'!$C$2:$C$100,0)+1,0)))-INDIRECT(CONCATENATE("'2018-11 (Д)'!J",TEXT(MATCH($C22,'2018-11 (Д)'!$C$2:$C$100,0)+1,0))))/INDIRECT(CONCATENATE("'2018-11 (Д)'!J",TEXT(MATCH($C22,'2018-11 (Д)'!$C$2:$C$100,0)+1,0))))*100)</f>
        <v>Н/Д</v>
      </c>
      <c r="BR22" s="9"/>
      <c r="BS22" s="9">
        <f ca="1">IF(OR(INDIRECT(CONCATENATE("'2018-03 (Д)'!K",TEXT(MATCH($C22,'2018-03 (Д)'!$C$2:$C$100,0)+1,0)))="Н/Д",INDIRECT(CONCATENATE("'2018-02 (Д)'!K",TEXT(MATCH($C22,'2018-02 (Д)'!$C$2:$C$100,0)+1,0)))="Н/Д",AND(INDIRECT(CONCATENATE("'2018-03 (Д)'!K",TEXT(MATCH($C22,'2018-03 (Д)'!$C$2:$C$100,0)+1,0)))="Н/Д",INDIRECT(CONCATENATE("'2018-02 (Д)'!K",TEXT(MATCH($C22,'2018-02 (Д)'!$C$2:$C$100,0)+1,0))))),"Н/Д",((INDIRECT(CONCATENATE("'2018-03 (Д)'!K",TEXT(MATCH($C22,'2018-03 (Д)'!$C$2:$C$100,0)+1,0)))-INDIRECT(CONCATENATE("'2018-02 (Д)'!K",TEXT(MATCH($C22,'2018-02 (Д)'!$C$2:$C$100,0)+1,0))))/INDIRECT(CONCATENATE("'2018-02 (Д)'!K",TEXT(MATCH($C22,'2018-02 (Д)'!$C$2:$C$100,0)+1,0))))*100)</f>
        <v>-64.105168569581295</v>
      </c>
      <c r="BT22" s="9">
        <f ca="1">IF(OR(INDIRECT(CONCATENATE("'2018-04 (Д)'!K",TEXT(MATCH($C22,'2018-04 (Д)'!$C$2:$C$100,0)+1,0)))="Н/Д",INDIRECT(CONCATENATE("'2018-03 (Д)'!K",TEXT(MATCH($C22,'2018-03 (Д)'!$C$2:$C$100,0)+1,0)))="Н/Д",AND(INDIRECT(CONCATENATE("'2018-04 (Д)'!K",TEXT(MATCH($C22,'2018-04 (Д)'!$C$2:$C$100,0)+1,0)))="Н/Д",INDIRECT(CONCATENATE("'2018-03 (Д)'!K",TEXT(MATCH($C22,'2018-03 (Д)'!$C$2:$C$100,0)+1,0))))),"Н/Д",((INDIRECT(CONCATENATE("'2018-04 (Д)'!K",TEXT(MATCH($C22,'2018-04 (Д)'!$C$2:$C$100,0)+1,0)))-INDIRECT(CONCATENATE("'2018-03 (Д)'!K",TEXT(MATCH($C22,'2018-03 (Д)'!$C$2:$C$100,0)+1,0))))/INDIRECT(CONCATENATE("'2018-03 (Д)'!K",TEXT(MATCH($C22,'2018-03 (Д)'!$C$2:$C$100,0)+1,0))))*100)</f>
        <v>140.64379969377583</v>
      </c>
      <c r="BU22" s="9">
        <f ca="1">IF(OR(INDIRECT(CONCATENATE("'2018-05 (Д)'!K",TEXT(MATCH($C22,'2018-05 (Д)'!$C$2:$C$100,0)+1,0)))="Н/Д",INDIRECT(CONCATENATE("'2018-04 (Д)'!K",TEXT(MATCH($C22,'2018-04 (Д)'!$C$2:$C$100,0)+1,0)))="Н/Д",AND(INDIRECT(CONCATENATE("'2018-05 (Д)'!K",TEXT(MATCH($C22,'2018-05 (Д)'!$C$2:$C$100,0)+1,0)))="Н/Д",INDIRECT(CONCATENATE("'2018-04 (Д)'!K",TEXT(MATCH($C22,'2018-04 (Д)'!$C$2:$C$100,0)+1,0))))),"Н/Д",((INDIRECT(CONCATENATE("'2018-05 (Д)'!K",TEXT(MATCH($C22,'2018-05 (Д)'!$C$2:$C$100,0)+1,0)))-INDIRECT(CONCATENATE("'2018-04 (Д)'!K",TEXT(MATCH($C22,'2018-04 (Д)'!$C$2:$C$100,0)+1,0))))/INDIRECT(CONCATENATE("'2018-04 (Д)'!K",TEXT(MATCH($C22,'2018-04 (Д)'!$C$2:$C$100,0)+1,0))))*100)</f>
        <v>155.33309800010255</v>
      </c>
      <c r="BV22" s="9">
        <f ca="1">IF(OR(INDIRECT(CONCATENATE("'2018-06 (Д)'!K",TEXT(MATCH($C22,'2018-06 (Д)'!$C$2:$C$100,0)+1,0)))="Н/Д",INDIRECT(CONCATENATE("'2018-05 (Д)'!K",TEXT(MATCH($C22,'2018-05 (Д)'!$C$2:$C$100,0)+1,0)))="Н/Д",AND(INDIRECT(CONCATENATE("'2018-06 (Д)'!K",TEXT(MATCH($C22,'2018-06 (Д)'!$C$2:$C$100,0)+1,0)))="Н/Д",INDIRECT(CONCATENATE("'2018-05 (Д)'!K",TEXT(MATCH($C22,'2018-05 (Д)'!$C$2:$C$100,0)+1,0))))),"Н/Д",((INDIRECT(CONCATENATE("'2018-06 (Д)'!K",TEXT(MATCH($C22,'2018-06 (Д)'!$C$2:$C$100,0)+1,0)))-INDIRECT(CONCATENATE("'2018-05 (Д)'!K",TEXT(MATCH($C22,'2018-05 (Д)'!$C$2:$C$100,0)+1,0))))/INDIRECT(CONCATENATE("'2018-05 (Д)'!K",TEXT(MATCH($C22,'2018-05 (Д)'!$C$2:$C$100,0)+1,0))))*100)</f>
        <v>-67.317071466633578</v>
      </c>
      <c r="BW22" s="9">
        <f ca="1">IF(OR(INDIRECT(CONCATENATE("'2018-07 (Д)'!K",TEXT(MATCH($C22,'2018-07 (Д)'!$C$2:$C$100,0)+1,0)))="Н/Д",INDIRECT(CONCATENATE("'2018-06 (Д)'!K",TEXT(MATCH($C22,'2018-06 (Д)'!$C$2:$C$100,0)+1,0)))="Н/Д",AND(INDIRECT(CONCATENATE("'2018-07 (Д)'!K",TEXT(MATCH($C22,'2018-07 (Д)'!$C$2:$C$100,0)+1,0)))="Н/Д",INDIRECT(CONCATENATE("'2018-06 (Д)'!K",TEXT(MATCH($C22,'2018-06 (Д)'!$C$2:$C$100,0)+1,0))))),"Н/Д",((INDIRECT(CONCATENATE("'2018-07 (Д)'!K",TEXT(MATCH($C22,'2018-07 (Д)'!$C$2:$C$100,0)+1,0)))-INDIRECT(CONCATENATE("'2018-06 (Д)'!K",TEXT(MATCH($C22,'2018-06 (Д)'!$C$2:$C$100,0)+1,0))))/INDIRECT(CONCATENATE("'2018-06 (Д)'!K",TEXT(MATCH($C22,'2018-06 (Д)'!$C$2:$C$100,0)+1,0))))*100)</f>
        <v>-42.902070953098203</v>
      </c>
      <c r="BX22" s="9">
        <f ca="1">IF(OR(INDIRECT(CONCATENATE("'2018-08 (Д)'!K",TEXT(MATCH($C22,'2018-08 (Д)'!$C$2:$C$100,0)+1,0)))="Н/Д",INDIRECT(CONCATENATE("'2018-07 (Д)'!K",TEXT(MATCH($C22,'2018-07 (Д)'!$C$2:$C$100,0)+1,0)))="Н/Д",AND(INDIRECT(CONCATENATE("'2018-08 (Д)'!K",TEXT(MATCH($C22,'2018-08 (Д)'!$C$2:$C$100,0)+1,0)))="Н/Д",INDIRECT(CONCATENATE("'2018-07 (Д)'!K",TEXT(MATCH($C22,'2018-07 (Д)'!$C$2:$C$100,0)+1,0))))),"Н/Д",((INDIRECT(CONCATENATE("'2018-08 (Д)'!K",TEXT(MATCH($C22,'2018-08 (Д)'!$C$2:$C$100,0)+1,0)))-INDIRECT(CONCATENATE("'2018-07 (Д)'!K",TEXT(MATCH($C22,'2018-07 (Д)'!$C$2:$C$100,0)+1,0))))/INDIRECT(CONCATENATE("'2018-07 (Д)'!K",TEXT(MATCH($C22,'2018-07 (Д)'!$C$2:$C$100,0)+1,0))))*100)</f>
        <v>299.35001364764179</v>
      </c>
      <c r="BY22" s="9">
        <f ca="1">IF(OR(INDIRECT(CONCATENATE("'2018-09 (Д)'!K",TEXT(MATCH($C22,'2018-09 (Д)'!$C$2:$C$100,0)+1,0)))="Н/Д",INDIRECT(CONCATENATE("'2018-08 (Д)'!K",TEXT(MATCH($C22,'2018-08 (Д)'!$C$2:$C$100,0)+1,0)))="Н/Д",AND(INDIRECT(CONCATENATE("'2018-09 (Д)'!K",TEXT(MATCH($C22,'2018-09 (Д)'!$C$2:$C$100,0)+1,0)))="Н/Д",INDIRECT(CONCATENATE("'2018-08 (Д)'!K",TEXT(MATCH($C22,'2018-08 (Д)'!$C$2:$C$100,0)+1,0))))),"Н/Д",((INDIRECT(CONCATENATE("'2018-09 (Д)'!K",TEXT(MATCH($C22,'2018-09 (Д)'!$C$2:$C$100,0)+1,0)))-INDIRECT(CONCATENATE("'2018-08 (Д)'!K",TEXT(MATCH($C22,'2018-08 (Д)'!$C$2:$C$100,0)+1,0))))/INDIRECT(CONCATENATE("'2018-08 (Д)'!K",TEXT(MATCH($C22,'2018-08 (Д)'!$C$2:$C$100,0)+1,0))))*100)</f>
        <v>-83.187854810434828</v>
      </c>
      <c r="BZ22" s="9">
        <f ca="1">IF(OR(INDIRECT(CONCATENATE("'2018-10 (Д)'!K",TEXT(MATCH($C22,'2018-10 (Д)'!$C$2:$C$100,0)+1,0)))="Н/Д",INDIRECT(CONCATENATE("'2018-09 (Д)'!K",TEXT(MATCH($C22,'2018-09 (Д)'!$C$2:$C$100,0)+1,0)))="Н/Д",AND(INDIRECT(CONCATENATE("'2018-10 (Д)'!K",TEXT(MATCH($C22,'2018-10 (Д)'!$C$2:$C$100,0)+1,0)))="Н/Д",INDIRECT(CONCATENATE("'2018-09 (Д)'!K",TEXT(MATCH($C22,'2018-09 (Д)'!$C$2:$C$100,0)+1,0))))),"Н/Д",((INDIRECT(CONCATENATE("'2018-10 (Д)'!K",TEXT(MATCH($C22,'2018-10 (Д)'!$C$2:$C$100,0)+1,0)))-INDIRECT(CONCATENATE("'2018-09 (Д)'!K",TEXT(MATCH($C22,'2018-09 (Д)'!$C$2:$C$100,0)+1,0))))/INDIRECT(CONCATENATE("'2018-09 (Д)'!K",TEXT(MATCH($C22,'2018-09 (Д)'!$C$2:$C$100,0)+1,0))))*100)</f>
        <v>-22.86628226352283</v>
      </c>
      <c r="CA22" s="9">
        <f ca="1">IF(OR(INDIRECT(CONCATENATE("'2018-11 (Д)'!K",TEXT(MATCH($C22,'2018-11 (Д)'!$C$2:$C$100,0)+1,0)))="Н/Д",INDIRECT(CONCATENATE("'2018-10 (Д)'!K",TEXT(MATCH($C22,'2018-10 (Д)'!$C$2:$C$100,0)+1,0)))="Н/Д",AND(INDIRECT(CONCATENATE("'2018-11 (Д)'!K",TEXT(MATCH($C22,'2018-11 (Д)'!$C$2:$C$100,0)+1,0)))="Н/Д",INDIRECT(CONCATENATE("'2018-10 (Д)'!K",TEXT(MATCH($C22,'2018-10 (Д)'!$C$2:$C$100,0)+1,0))))),"Н/Д",((INDIRECT(CONCATENATE("'2018-11 (Д)'!K",TEXT(MATCH($C22,'2018-11 (Д)'!$C$2:$C$100,0)+1,0)))-INDIRECT(CONCATENATE("'2018-10 (Д)'!K",TEXT(MATCH($C22,'2018-10 (Д)'!$C$2:$C$100,0)+1,0))))/INDIRECT(CONCATENATE("'2018-10 (Д)'!K",TEXT(MATCH($C22,'2018-10 (Д)'!$C$2:$C$100,0)+1,0))))*100)</f>
        <v>680.57302973205776</v>
      </c>
      <c r="CB22" s="9">
        <f ca="1">IF(OR(INDIRECT(CONCATENATE("'2018-12 (Д)'!K",TEXT(MATCH($C22,'2018-12 (Д)'!$C$2:$C$100,0)+1,0)))="Н/Д",INDIRECT(CONCATENATE("'2018-11 (Д)'!K",TEXT(MATCH($C22,'2018-11 (Д)'!$C$2:$C$100,0)+1,0)))="Н/Д",AND(INDIRECT(CONCATENATE("'2018-12 (Д)'!K",TEXT(MATCH($C22,'2018-12 (Д)'!$C$2:$C$100,0)+1,0)))="Н/Д",INDIRECT(CONCATENATE("'2018-11 (Д)'!K",TEXT(MATCH($C22,'2018-11 (Д)'!$C$2:$C$100,0)+1,0))))),"Н/Д",((INDIRECT(CONCATENATE("'2018-12 (Д)'!K",TEXT(MATCH($C22,'2018-12 (Д)'!$C$2:$C$100,0)+1,0)))-INDIRECT(CONCATENATE("'2018-11 (Д)'!K",TEXT(MATCH($C22,'2018-11 (Д)'!$C$2:$C$100,0)+1,0))))/INDIRECT(CONCATENATE("'2018-11 (Д)'!K",TEXT(MATCH($C22,'2018-11 (Д)'!$C$2:$C$100,0)+1,0))))*100)</f>
        <v>-83.186903273158791</v>
      </c>
      <c r="CC22" s="9"/>
      <c r="CD22" s="9">
        <f ca="1">IF(OR(INDIRECT(CONCATENATE("'2018-03 (Д)'!L",TEXT(MATCH($C22,'2018-03 (Д)'!$C$2:$C$100,0)+1,0)))="Н/Д",INDIRECT(CONCATENATE("'2018-02 (Д)'!L",TEXT(MATCH($C22,'2018-02 (Д)'!$C$2:$C$100,0)+1,0)))="Н/Д",AND(INDIRECT(CONCATENATE("'2018-03 (Д)'!L",TEXT(MATCH($C22,'2018-03 (Д)'!$C$2:$C$100,0)+1,0)))="Н/Д",INDIRECT(CONCATENATE("'2018-02 (Д)'!L",TEXT(MATCH($C22,'2018-02 (Д)'!$C$2:$C$100,0)+1,0))))),"Н/Д",((INDIRECT(CONCATENATE("'2018-03 (Д)'!L",TEXT(MATCH($C22,'2018-03 (Д)'!$C$2:$C$100,0)+1,0)))-INDIRECT(CONCATENATE("'2018-02 (Д)'!L",TEXT(MATCH($C22,'2018-02 (Д)'!$C$2:$C$100,0)+1,0))))/INDIRECT(CONCATENATE("'2018-02 (Д)'!L",TEXT(MATCH($C22,'2018-02 (Д)'!$C$2:$C$100,0)+1,0))))*100)</f>
        <v>27.256277527840862</v>
      </c>
      <c r="CE22" s="9">
        <f ca="1">IF(OR(INDIRECT(CONCATENATE("'2018-04 (Д)'!L",TEXT(MATCH($C22,'2018-04 (Д)'!$C$2:$C$100,0)+1,0)))="Н/Д",INDIRECT(CONCATENATE("'2018-03 (Д)'!L",TEXT(MATCH($C22,'2018-03 (Д)'!$C$2:$C$100,0)+1,0)))="Н/Д",AND(INDIRECT(CONCATENATE("'2018-04 (Д)'!L",TEXT(MATCH($C22,'2018-04 (Д)'!$C$2:$C$100,0)+1,0)))="Н/Д",INDIRECT(CONCATENATE("'2018-03 (Д)'!L",TEXT(MATCH($C22,'2018-03 (Д)'!$C$2:$C$100,0)+1,0))))),"Н/Д",((INDIRECT(CONCATENATE("'2018-04 (Д)'!L",TEXT(MATCH($C22,'2018-04 (Д)'!$C$2:$C$100,0)+1,0)))-INDIRECT(CONCATENATE("'2018-03 (Д)'!L",TEXT(MATCH($C22,'2018-03 (Д)'!$C$2:$C$100,0)+1,0))))/INDIRECT(CONCATENATE("'2018-03 (Д)'!L",TEXT(MATCH($C22,'2018-03 (Д)'!$C$2:$C$100,0)+1,0))))*100)</f>
        <v>128.59880401887395</v>
      </c>
      <c r="CF22" s="9">
        <f ca="1">IF(OR(INDIRECT(CONCATENATE("'2018-05 (Д)'!L",TEXT(MATCH($C22,'2018-05 (Д)'!$C$2:$C$100,0)+1,0)))="Н/Д",INDIRECT(CONCATENATE("'2018-04 (Д)'!L",TEXT(MATCH($C22,'2018-04 (Д)'!$C$2:$C$100,0)+1,0)))="Н/Д",AND(INDIRECT(CONCATENATE("'2018-05 (Д)'!L",TEXT(MATCH($C22,'2018-05 (Д)'!$C$2:$C$100,0)+1,0)))="Н/Д",INDIRECT(CONCATENATE("'2018-04 (Д)'!L",TEXT(MATCH($C22,'2018-04 (Д)'!$C$2:$C$100,0)+1,0))))),"Н/Д",((INDIRECT(CONCATENATE("'2018-05 (Д)'!L",TEXT(MATCH($C22,'2018-05 (Д)'!$C$2:$C$100,0)+1,0)))-INDIRECT(CONCATENATE("'2018-04 (Д)'!L",TEXT(MATCH($C22,'2018-04 (Д)'!$C$2:$C$100,0)+1,0))))/INDIRECT(CONCATENATE("'2018-04 (Д)'!L",TEXT(MATCH($C22,'2018-04 (Д)'!$C$2:$C$100,0)+1,0))))*100)</f>
        <v>38.127204704191655</v>
      </c>
      <c r="CG22" s="9">
        <f ca="1">IF(OR(INDIRECT(CONCATENATE("'2018-06 (Д)'!L",TEXT(MATCH($C22,'2018-06 (Д)'!$C$2:$C$100,0)+1,0)))="Н/Д",INDIRECT(CONCATENATE("'2018-05 (Д)'!L",TEXT(MATCH($C22,'2018-05 (Д)'!$C$2:$C$100,0)+1,0)))="Н/Д",AND(INDIRECT(CONCATENATE("'2018-06 (Д)'!L",TEXT(MATCH($C22,'2018-06 (Д)'!$C$2:$C$100,0)+1,0)))="Н/Д",INDIRECT(CONCATENATE("'2018-05 (Д)'!L",TEXT(MATCH($C22,'2018-05 (Д)'!$C$2:$C$100,0)+1,0))))),"Н/Д",((INDIRECT(CONCATENATE("'2018-06 (Д)'!L",TEXT(MATCH($C22,'2018-06 (Д)'!$C$2:$C$100,0)+1,0)))-INDIRECT(CONCATENATE("'2018-05 (Д)'!L",TEXT(MATCH($C22,'2018-05 (Д)'!$C$2:$C$100,0)+1,0))))/INDIRECT(CONCATENATE("'2018-05 (Д)'!L",TEXT(MATCH($C22,'2018-05 (Д)'!$C$2:$C$100,0)+1,0))))*100)</f>
        <v>-32.381876827062179</v>
      </c>
      <c r="CH22" s="9">
        <f ca="1">IF(OR(INDIRECT(CONCATENATE("'2018-07 (Д)'!L",TEXT(MATCH($C22,'2018-07 (Д)'!$C$2:$C$100,0)+1,0)))="Н/Д",INDIRECT(CONCATENATE("'2018-06 (Д)'!L",TEXT(MATCH($C22,'2018-06 (Д)'!$C$2:$C$100,0)+1,0)))="Н/Д",AND(INDIRECT(CONCATENATE("'2018-07 (Д)'!L",TEXT(MATCH($C22,'2018-07 (Д)'!$C$2:$C$100,0)+1,0)))="Н/Д",INDIRECT(CONCATENATE("'2018-06 (Д)'!L",TEXT(MATCH($C22,'2018-06 (Д)'!$C$2:$C$100,0)+1,0))))),"Н/Д",((INDIRECT(CONCATENATE("'2018-07 (Д)'!L",TEXT(MATCH($C22,'2018-07 (Д)'!$C$2:$C$100,0)+1,0)))-INDIRECT(CONCATENATE("'2018-06 (Д)'!L",TEXT(MATCH($C22,'2018-06 (Д)'!$C$2:$C$100,0)+1,0))))/INDIRECT(CONCATENATE("'2018-06 (Д)'!L",TEXT(MATCH($C22,'2018-06 (Д)'!$C$2:$C$100,0)+1,0))))*100)</f>
        <v>3.2399726591042857</v>
      </c>
      <c r="CI22" s="9">
        <f ca="1">IF(OR(INDIRECT(CONCATENATE("'2018-08 (Д)'!L",TEXT(MATCH($C22,'2018-08 (Д)'!$C$2:$C$100,0)+1,0)))="Н/Д",INDIRECT(CONCATENATE("'2018-07 (Д)'!L",TEXT(MATCH($C22,'2018-07 (Д)'!$C$2:$C$100,0)+1,0)))="Н/Д",AND(INDIRECT(CONCATENATE("'2018-08 (Д)'!L",TEXT(MATCH($C22,'2018-08 (Д)'!$C$2:$C$100,0)+1,0)))="Н/Д",INDIRECT(CONCATENATE("'2018-07 (Д)'!L",TEXT(MATCH($C22,'2018-07 (Д)'!$C$2:$C$100,0)+1,0))))),"Н/Д",((INDIRECT(CONCATENATE("'2018-08 (Д)'!L",TEXT(MATCH($C22,'2018-08 (Д)'!$C$2:$C$100,0)+1,0)))-INDIRECT(CONCATENATE("'2018-07 (Д)'!L",TEXT(MATCH($C22,'2018-07 (Д)'!$C$2:$C$100,0)+1,0))))/INDIRECT(CONCATENATE("'2018-07 (Д)'!L",TEXT(MATCH($C22,'2018-07 (Д)'!$C$2:$C$100,0)+1,0))))*100)</f>
        <v>89.86919932962391</v>
      </c>
      <c r="CJ22" s="9">
        <f ca="1">IF(OR(INDIRECT(CONCATENATE("'2018-09 (Д)'!L",TEXT(MATCH($C22,'2018-09 (Д)'!$C$2:$C$100,0)+1,0)))="Н/Д",INDIRECT(CONCATENATE("'2018-08 (Д)'!L",TEXT(MATCH($C22,'2018-08 (Д)'!$C$2:$C$100,0)+1,0)))="Н/Д",AND(INDIRECT(CONCATENATE("'2018-09 (Д)'!L",TEXT(MATCH($C22,'2018-09 (Д)'!$C$2:$C$100,0)+1,0)))="Н/Д",INDIRECT(CONCATENATE("'2018-08 (Д)'!L",TEXT(MATCH($C22,'2018-08 (Д)'!$C$2:$C$100,0)+1,0))))),"Н/Д",((INDIRECT(CONCATENATE("'2018-09 (Д)'!L",TEXT(MATCH($C22,'2018-09 (Д)'!$C$2:$C$100,0)+1,0)))-INDIRECT(CONCATENATE("'2018-08 (Д)'!L",TEXT(MATCH($C22,'2018-08 (Д)'!$C$2:$C$100,0)+1,0))))/INDIRECT(CONCATENATE("'2018-08 (Д)'!L",TEXT(MATCH($C22,'2018-08 (Д)'!$C$2:$C$100,0)+1,0))))*100)</f>
        <v>-73.050125768145449</v>
      </c>
      <c r="CK22" s="9">
        <f ca="1">IF(OR(INDIRECT(CONCATENATE("'2018-10 (Д)'!L",TEXT(MATCH($C22,'2018-10 (Д)'!$C$2:$C$100,0)+1,0)))="Н/Д",INDIRECT(CONCATENATE("'2018-09 (Д)'!L",TEXT(MATCH($C22,'2018-09 (Д)'!$C$2:$C$100,0)+1,0)))="Н/Д",AND(INDIRECT(CONCATENATE("'2018-10 (Д)'!L",TEXT(MATCH($C22,'2018-10 (Д)'!$C$2:$C$100,0)+1,0)))="Н/Д",INDIRECT(CONCATENATE("'2018-09 (Д)'!L",TEXT(MATCH($C22,'2018-09 (Д)'!$C$2:$C$100,0)+1,0))))),"Н/Д",((INDIRECT(CONCATENATE("'2018-10 (Д)'!L",TEXT(MATCH($C22,'2018-10 (Д)'!$C$2:$C$100,0)+1,0)))-INDIRECT(CONCATENATE("'2018-09 (Д)'!L",TEXT(MATCH($C22,'2018-09 (Д)'!$C$2:$C$100,0)+1,0))))/INDIRECT(CONCATENATE("'2018-09 (Д)'!L",TEXT(MATCH($C22,'2018-09 (Д)'!$C$2:$C$100,0)+1,0))))*100)</f>
        <v>11.01609595172749</v>
      </c>
      <c r="CL22" s="9">
        <f ca="1">IF(OR(INDIRECT(CONCATENATE("'2018-11 (Д)'!L",TEXT(MATCH($C22,'2018-11 (Д)'!$C$2:$C$100,0)+1,0)))="Н/Д",INDIRECT(CONCATENATE("'2018-10 (Д)'!L",TEXT(MATCH($C22,'2018-10 (Д)'!$C$2:$C$100,0)+1,0)))="Н/Д",AND(INDIRECT(CONCATENATE("'2018-11 (Д)'!L",TEXT(MATCH($C22,'2018-11 (Д)'!$C$2:$C$100,0)+1,0)))="Н/Д",INDIRECT(CONCATENATE("'2018-10 (Д)'!L",TEXT(MATCH($C22,'2018-10 (Д)'!$C$2:$C$100,0)+1,0))))),"Н/Д",((INDIRECT(CONCATENATE("'2018-11 (Д)'!L",TEXT(MATCH($C22,'2018-11 (Д)'!$C$2:$C$100,0)+1,0)))-INDIRECT(CONCATENATE("'2018-10 (Д)'!L",TEXT(MATCH($C22,'2018-10 (Д)'!$C$2:$C$100,0)+1,0))))/INDIRECT(CONCATENATE("'2018-10 (Д)'!L",TEXT(MATCH($C22,'2018-10 (Д)'!$C$2:$C$100,0)+1,0))))*100)</f>
        <v>286.34808715196829</v>
      </c>
      <c r="CM22" s="9">
        <f ca="1">IF(OR(INDIRECT(CONCATENATE("'2018-12 (Д)'!L",TEXT(MATCH($C22,'2018-12 (Д)'!$C$2:$C$100,0)+1,0)))="Н/Д",INDIRECT(CONCATENATE("'2018-11 (Д)'!L",TEXT(MATCH($C22,'2018-11 (Д)'!$C$2:$C$100,0)+1,0)))="Н/Д",AND(INDIRECT(CONCATENATE("'2018-12 (Д)'!L",TEXT(MATCH($C22,'2018-12 (Д)'!$C$2:$C$100,0)+1,0)))="Н/Д",INDIRECT(CONCATENATE("'2018-11 (Д)'!L",TEXT(MATCH($C22,'2018-11 (Д)'!$C$2:$C$100,0)+1,0))))),"Н/Д",((INDIRECT(CONCATENATE("'2018-12 (Д)'!L",TEXT(MATCH($C22,'2018-12 (Д)'!$C$2:$C$100,0)+1,0)))-INDIRECT(CONCATENATE("'2018-11 (Д)'!L",TEXT(MATCH($C22,'2018-11 (Д)'!$C$2:$C$100,0)+1,0))))/INDIRECT(CONCATENATE("'2018-11 (Д)'!L",TEXT(MATCH($C22,'2018-11 (Д)'!$C$2:$C$100,0)+1,0))))*100)</f>
        <v>-47.201868217512285</v>
      </c>
      <c r="CN22" s="9"/>
      <c r="CO22" s="9">
        <f ca="1">IF(OR(INDIRECT(CONCATENATE("'2018-03 (Д)'!M",TEXT(MATCH($C22,'2018-03 (Д)'!$C$2:$C$100,0)+1,0)))="Н/Д",INDIRECT(CONCATENATE("'2018-02 (Д)'!M",TEXT(MATCH($C22,'2018-02 (Д)'!$C$2:$C$100,0)+1,0)))="Н/Д",AND(INDIRECT(CONCATENATE("'2018-03 (Д)'!M",TEXT(MATCH($C22,'2018-03 (Д)'!$C$2:$C$100,0)+1,0)))="Н/Д",INDIRECT(CONCATENATE("'2018-02 (Д)'!M",TEXT(MATCH($C22,'2018-02 (Д)'!$C$2:$C$100,0)+1,0))))),"Н/Д",((INDIRECT(CONCATENATE("'2018-03 (Д)'!M",TEXT(MATCH($C22,'2018-03 (Д)'!$C$2:$C$100,0)+1,0)))-INDIRECT(CONCATENATE("'2018-02 (Д)'!M",TEXT(MATCH($C22,'2018-02 (Д)'!$C$2:$C$100,0)+1,0))))/INDIRECT(CONCATENATE("'2018-02 (Д)'!M",TEXT(MATCH($C22,'2018-02 (Д)'!$C$2:$C$100,0)+1,0))))*100)</f>
        <v>-60.489253616000923</v>
      </c>
      <c r="CP22" s="9">
        <f ca="1">IF(OR(INDIRECT(CONCATENATE("'2018-04 (Д)'!M",TEXT(MATCH($C22,'2018-04 (Д)'!$C$2:$C$100,0)+1,0)))="Н/Д",INDIRECT(CONCATENATE("'2018-03 (Д)'!M",TEXT(MATCH($C22,'2018-03 (Д)'!$C$2:$C$100,0)+1,0)))="Н/Д",AND(INDIRECT(CONCATENATE("'2018-04 (Д)'!M",TEXT(MATCH($C22,'2018-04 (Д)'!$C$2:$C$100,0)+1,0)))="Н/Д",INDIRECT(CONCATENATE("'2018-03 (Д)'!M",TEXT(MATCH($C22,'2018-03 (Д)'!$C$2:$C$100,0)+1,0))))),"Н/Д",((INDIRECT(CONCATENATE("'2018-04 (Д)'!M",TEXT(MATCH($C22,'2018-04 (Д)'!$C$2:$C$100,0)+1,0)))-INDIRECT(CONCATENATE("'2018-03 (Д)'!M",TEXT(MATCH($C22,'2018-03 (Д)'!$C$2:$C$100,0)+1,0))))/INDIRECT(CONCATENATE("'2018-03 (Д)'!M",TEXT(MATCH($C22,'2018-03 (Д)'!$C$2:$C$100,0)+1,0))))*100)</f>
        <v>293.41571696048595</v>
      </c>
      <c r="CQ22" s="9">
        <f ca="1">IF(OR(INDIRECT(CONCATENATE("'2018-05 (Д)'!M",TEXT(MATCH($C22,'2018-05 (Д)'!$C$2:$C$100,0)+1,0)))="Н/Д",INDIRECT(CONCATENATE("'2018-04 (Д)'!M",TEXT(MATCH($C22,'2018-04 (Д)'!$C$2:$C$100,0)+1,0)))="Н/Д",AND(INDIRECT(CONCATENATE("'2018-05 (Д)'!M",TEXT(MATCH($C22,'2018-05 (Д)'!$C$2:$C$100,0)+1,0)))="Н/Д",INDIRECT(CONCATENATE("'2018-04 (Д)'!M",TEXT(MATCH($C22,'2018-04 (Д)'!$C$2:$C$100,0)+1,0))))),"Н/Д",((INDIRECT(CONCATENATE("'2018-05 (Д)'!M",TEXT(MATCH($C22,'2018-05 (Д)'!$C$2:$C$100,0)+1,0)))-INDIRECT(CONCATENATE("'2018-04 (Д)'!M",TEXT(MATCH($C22,'2018-04 (Д)'!$C$2:$C$100,0)+1,0))))/INDIRECT(CONCATENATE("'2018-04 (Д)'!M",TEXT(MATCH($C22,'2018-04 (Д)'!$C$2:$C$100,0)+1,0))))*100)</f>
        <v>-6.1814049556218702</v>
      </c>
      <c r="CR22" s="9">
        <f ca="1">IF(OR(INDIRECT(CONCATENATE("'2018-06 (Д)'!M",TEXT(MATCH($C22,'2018-06 (Д)'!$C$2:$C$100,0)+1,0)))="Н/Д",INDIRECT(CONCATENATE("'2018-05 (Д)'!M",TEXT(MATCH($C22,'2018-05 (Д)'!$C$2:$C$100,0)+1,0)))="Н/Д",AND(INDIRECT(CONCATENATE("'2018-06 (Д)'!M",TEXT(MATCH($C22,'2018-06 (Д)'!$C$2:$C$100,0)+1,0)))="Н/Д",INDIRECT(CONCATENATE("'2018-05 (Д)'!M",TEXT(MATCH($C22,'2018-05 (Д)'!$C$2:$C$100,0)+1,0))))),"Н/Д",((INDIRECT(CONCATENATE("'2018-06 (Д)'!M",TEXT(MATCH($C22,'2018-06 (Д)'!$C$2:$C$100,0)+1,0)))-INDIRECT(CONCATENATE("'2018-05 (Д)'!M",TEXT(MATCH($C22,'2018-05 (Д)'!$C$2:$C$100,0)+1,0))))/INDIRECT(CONCATENATE("'2018-05 (Д)'!M",TEXT(MATCH($C22,'2018-05 (Д)'!$C$2:$C$100,0)+1,0))))*100)</f>
        <v>-60.224282213794098</v>
      </c>
      <c r="CS22" s="9">
        <f ca="1">IF(OR(INDIRECT(CONCATENATE("'2018-07 (Д)'!M",TEXT(MATCH($C22,'2018-07 (Д)'!$C$2:$C$100,0)+1,0)))="Н/Д",INDIRECT(CONCATENATE("'2018-06 (Д)'!M",TEXT(MATCH($C22,'2018-06 (Д)'!$C$2:$C$100,0)+1,0)))="Н/Д",AND(INDIRECT(CONCATENATE("'2018-07 (Д)'!M",TEXT(MATCH($C22,'2018-07 (Д)'!$C$2:$C$100,0)+1,0)))="Н/Д",INDIRECT(CONCATENATE("'2018-06 (Д)'!M",TEXT(MATCH($C22,'2018-06 (Д)'!$C$2:$C$100,0)+1,0))))),"Н/Д",((INDIRECT(CONCATENATE("'2018-07 (Д)'!M",TEXT(MATCH($C22,'2018-07 (Д)'!$C$2:$C$100,0)+1,0)))-INDIRECT(CONCATENATE("'2018-06 (Д)'!M",TEXT(MATCH($C22,'2018-06 (Д)'!$C$2:$C$100,0)+1,0))))/INDIRECT(CONCATENATE("'2018-06 (Д)'!M",TEXT(MATCH($C22,'2018-06 (Д)'!$C$2:$C$100,0)+1,0))))*100)</f>
        <v>40.697245490381547</v>
      </c>
      <c r="CT22" s="9">
        <f ca="1">IF(OR(INDIRECT(CONCATENATE("'2018-08 (Д)'!M",TEXT(MATCH($C22,'2018-08 (Д)'!$C$2:$C$100,0)+1,0)))="Н/Д",INDIRECT(CONCATENATE("'2018-07 (Д)'!M",TEXT(MATCH($C22,'2018-07 (Д)'!$C$2:$C$100,0)+1,0)))="Н/Д",AND(INDIRECT(CONCATENATE("'2018-08 (Д)'!M",TEXT(MATCH($C22,'2018-08 (Д)'!$C$2:$C$100,0)+1,0)))="Н/Д",INDIRECT(CONCATENATE("'2018-07 (Д)'!M",TEXT(MATCH($C22,'2018-07 (Д)'!$C$2:$C$100,0)+1,0))))),"Н/Д",((INDIRECT(CONCATENATE("'2018-08 (Д)'!M",TEXT(MATCH($C22,'2018-08 (Д)'!$C$2:$C$100,0)+1,0)))-INDIRECT(CONCATENATE("'2018-07 (Д)'!M",TEXT(MATCH($C22,'2018-07 (Д)'!$C$2:$C$100,0)+1,0))))/INDIRECT(CONCATENATE("'2018-07 (Д)'!M",TEXT(MATCH($C22,'2018-07 (Д)'!$C$2:$C$100,0)+1,0))))*100)</f>
        <v>27.227576129151153</v>
      </c>
      <c r="CU22" s="9">
        <f ca="1">IF(OR(INDIRECT(CONCATENATE("'2018-09 (Д)'!M",TEXT(MATCH($C22,'2018-09 (Д)'!$C$2:$C$100,0)+1,0)))="Н/Д",INDIRECT(CONCATENATE("'2018-08 (Д)'!M",TEXT(MATCH($C22,'2018-08 (Д)'!$C$2:$C$100,0)+1,0)))="Н/Д",AND(INDIRECT(CONCATENATE("'2018-09 (Д)'!M",TEXT(MATCH($C22,'2018-09 (Д)'!$C$2:$C$100,0)+1,0)))="Н/Д",INDIRECT(CONCATENATE("'2018-08 (Д)'!M",TEXT(MATCH($C22,'2018-08 (Д)'!$C$2:$C$100,0)+1,0))))),"Н/Д",((INDIRECT(CONCATENATE("'2018-09 (Д)'!M",TEXT(MATCH($C22,'2018-09 (Д)'!$C$2:$C$100,0)+1,0)))-INDIRECT(CONCATENATE("'2018-08 (Д)'!M",TEXT(MATCH($C22,'2018-08 (Д)'!$C$2:$C$100,0)+1,0))))/INDIRECT(CONCATENATE("'2018-08 (Д)'!M",TEXT(MATCH($C22,'2018-08 (Д)'!$C$2:$C$100,0)+1,0))))*100)</f>
        <v>22.235270250111537</v>
      </c>
      <c r="CV22" s="9">
        <f ca="1">IF(OR(INDIRECT(CONCATENATE("'2018-10 (Д)'!M",TEXT(MATCH($C22,'2018-10 (Д)'!$C$2:$C$100,0)+1,0)))="Н/Д",INDIRECT(CONCATENATE("'2018-09 (Д)'!M",TEXT(MATCH($C22,'2018-09 (Д)'!$C$2:$C$100,0)+1,0)))="Н/Д",AND(INDIRECT(CONCATENATE("'2018-10 (Д)'!M",TEXT(MATCH($C22,'2018-10 (Д)'!$C$2:$C$100,0)+1,0)))="Н/Д",INDIRECT(CONCATENATE("'2018-09 (Д)'!M",TEXT(MATCH($C22,'2018-09 (Д)'!$C$2:$C$100,0)+1,0))))),"Н/Д",((INDIRECT(CONCATENATE("'2018-10 (Д)'!M",TEXT(MATCH($C22,'2018-10 (Д)'!$C$2:$C$100,0)+1,0)))-INDIRECT(CONCATENATE("'2018-09 (Д)'!M",TEXT(MATCH($C22,'2018-09 (Д)'!$C$2:$C$100,0)+1,0))))/INDIRECT(CONCATENATE("'2018-09 (Д)'!M",TEXT(MATCH($C22,'2018-09 (Д)'!$C$2:$C$100,0)+1,0))))*100)</f>
        <v>36.481452841942584</v>
      </c>
      <c r="CW22" s="9">
        <f ca="1">IF(OR(INDIRECT(CONCATENATE("'2018-11 (Д)'!M",TEXT(MATCH($C22,'2018-11 (Д)'!$C$2:$C$100,0)+1,0)))="Н/Д",INDIRECT(CONCATENATE("'2018-10 (Д)'!M",TEXT(MATCH($C22,'2018-10 (Д)'!$C$2:$C$100,0)+1,0)))="Н/Д",AND(INDIRECT(CONCATENATE("'2018-11 (Д)'!M",TEXT(MATCH($C22,'2018-11 (Д)'!$C$2:$C$100,0)+1,0)))="Н/Д",INDIRECT(CONCATENATE("'2018-10 (Д)'!M",TEXT(MATCH($C22,'2018-10 (Д)'!$C$2:$C$100,0)+1,0))))),"Н/Д",((INDIRECT(CONCATENATE("'2018-11 (Д)'!M",TEXT(MATCH($C22,'2018-11 (Д)'!$C$2:$C$100,0)+1,0)))-INDIRECT(CONCATENATE("'2018-10 (Д)'!M",TEXT(MATCH($C22,'2018-10 (Д)'!$C$2:$C$100,0)+1,0))))/INDIRECT(CONCATENATE("'2018-10 (Д)'!M",TEXT(MATCH($C22,'2018-10 (Д)'!$C$2:$C$100,0)+1,0))))*100)</f>
        <v>-33.395633457253545</v>
      </c>
      <c r="CX22" s="9">
        <f ca="1">IF(OR(INDIRECT(CONCATENATE("'2018-12 (Д)'!M",TEXT(MATCH($C22,'2018-12 (Д)'!$C$2:$C$100,0)+1,0)))="Н/Д",INDIRECT(CONCATENATE("'2018-11 (Д)'!M",TEXT(MATCH($C22,'2018-11 (Д)'!$C$2:$C$100,0)+1,0)))="Н/Д",AND(INDIRECT(CONCATENATE("'2018-12 (Д)'!M",TEXT(MATCH($C22,'2018-12 (Д)'!$C$2:$C$100,0)+1,0)))="Н/Д",INDIRECT(CONCATENATE("'2018-11 (Д)'!M",TEXT(MATCH($C22,'2018-11 (Д)'!$C$2:$C$100,0)+1,0))))),"Н/Д",((INDIRECT(CONCATENATE("'2018-12 (Д)'!M",TEXT(MATCH($C22,'2018-12 (Д)'!$C$2:$C$100,0)+1,0)))-INDIRECT(CONCATENATE("'2018-11 (Д)'!M",TEXT(MATCH($C22,'2018-11 (Д)'!$C$2:$C$100,0)+1,0))))/INDIRECT(CONCATENATE("'2018-11 (Д)'!M",TEXT(MATCH($C22,'2018-11 (Д)'!$C$2:$C$100,0)+1,0))))*100)</f>
        <v>-66.24087413986048</v>
      </c>
      <c r="CY22" s="9"/>
      <c r="CZ22" s="9">
        <f ca="1">IF(OR(INDIRECT(CONCATENATE("'2018-03 (Д)'!N",TEXT(MATCH($C22,'2018-03 (Д)'!$C$2:$C$100,0)+1,0)))="Н/Д",INDIRECT(CONCATENATE("'2018-02 (Д)'!N",TEXT(MATCH($C22,'2018-02 (Д)'!$C$2:$C$100,0)+1,0)))="Н/Д",AND(INDIRECT(CONCATENATE("'2018-03 (Д)'!N",TEXT(MATCH($C22,'2018-03 (Д)'!$C$2:$C$100,0)+1,0)))="Н/Д",INDIRECT(CONCATENATE("'2018-02 (Д)'!N",TEXT(MATCH($C22,'2018-02 (Д)'!$C$2:$C$100,0)+1,0))))),"Н/Д",((INDIRECT(CONCATENATE("'2018-03 (Д)'!N",TEXT(MATCH($C22,'2018-03 (Д)'!$C$2:$C$100,0)+1,0)))-INDIRECT(CONCATENATE("'2018-02 (Д)'!N",TEXT(MATCH($C22,'2018-02 (Д)'!$C$2:$C$100,0)+1,0))))/INDIRECT(CONCATENATE("'2018-02 (Д)'!N",TEXT(MATCH($C22,'2018-02 (Д)'!$C$2:$C$100,0)+1,0))))*100)</f>
        <v>121.55804167477828</v>
      </c>
      <c r="DA22" s="9">
        <f ca="1">IF(OR(INDIRECT(CONCATENATE("'2018-04 (Д)'!N",TEXT(MATCH($C22,'2018-04 (Д)'!$C$2:$C$100,0)+1,0)))="Н/Д",INDIRECT(CONCATENATE("'2018-03 (Д)'!N",TEXT(MATCH($C22,'2018-03 (Д)'!$C$2:$C$100,0)+1,0)))="Н/Д",AND(INDIRECT(CONCATENATE("'2018-04 (Д)'!N",TEXT(MATCH($C22,'2018-04 (Д)'!$C$2:$C$100,0)+1,0)))="Н/Д",INDIRECT(CONCATENATE("'2018-03 (Д)'!N",TEXT(MATCH($C22,'2018-03 (Д)'!$C$2:$C$100,0)+1,0))))),"Н/Д",((INDIRECT(CONCATENATE("'2018-04 (Д)'!N",TEXT(MATCH($C22,'2018-04 (Д)'!$C$2:$C$100,0)+1,0)))-INDIRECT(CONCATENATE("'2018-03 (Д)'!N",TEXT(MATCH($C22,'2018-03 (Д)'!$C$2:$C$100,0)+1,0))))/INDIRECT(CONCATENATE("'2018-03 (Д)'!N",TEXT(MATCH($C22,'2018-03 (Д)'!$C$2:$C$100,0)+1,0))))*100)</f>
        <v>60.266722747107991</v>
      </c>
      <c r="DB22" s="9">
        <f ca="1">IF(OR(INDIRECT(CONCATENATE("'2018-05 (Д)'!N",TEXT(MATCH($C22,'2018-05 (Д)'!$C$2:$C$100,0)+1,0)))="Н/Д",INDIRECT(CONCATENATE("'2018-04 (Д)'!N",TEXT(MATCH($C22,'2018-04 (Д)'!$C$2:$C$100,0)+1,0)))="Н/Д",AND(INDIRECT(CONCATENATE("'2018-05 (Д)'!N",TEXT(MATCH($C22,'2018-05 (Д)'!$C$2:$C$100,0)+1,0)))="Н/Д",INDIRECT(CONCATENATE("'2018-04 (Д)'!N",TEXT(MATCH($C22,'2018-04 (Д)'!$C$2:$C$100,0)+1,0))))),"Н/Д",((INDIRECT(CONCATENATE("'2018-05 (Д)'!N",TEXT(MATCH($C22,'2018-05 (Д)'!$C$2:$C$100,0)+1,0)))-INDIRECT(CONCATENATE("'2018-04 (Д)'!N",TEXT(MATCH($C22,'2018-04 (Д)'!$C$2:$C$100,0)+1,0))))/INDIRECT(CONCATENATE("'2018-04 (Д)'!N",TEXT(MATCH($C22,'2018-04 (Д)'!$C$2:$C$100,0)+1,0))))*100)</f>
        <v>38.118740928951958</v>
      </c>
      <c r="DC22" s="9">
        <f ca="1">IF(OR(INDIRECT(CONCATENATE("'2018-06 (Д)'!N",TEXT(MATCH($C22,'2018-06 (Д)'!$C$2:$C$100,0)+1,0)))="Н/Д",INDIRECT(CONCATENATE("'2018-05 (Д)'!N",TEXT(MATCH($C22,'2018-05 (Д)'!$C$2:$C$100,0)+1,0)))="Н/Д",AND(INDIRECT(CONCATENATE("'2018-06 (Д)'!N",TEXT(MATCH($C22,'2018-06 (Д)'!$C$2:$C$100,0)+1,0)))="Н/Д",INDIRECT(CONCATENATE("'2018-05 (Д)'!N",TEXT(MATCH($C22,'2018-05 (Д)'!$C$2:$C$100,0)+1,0))))),"Н/Д",((INDIRECT(CONCATENATE("'2018-06 (Д)'!N",TEXT(MATCH($C22,'2018-06 (Д)'!$C$2:$C$100,0)+1,0)))-INDIRECT(CONCATENATE("'2018-05 (Д)'!N",TEXT(MATCH($C22,'2018-05 (Д)'!$C$2:$C$100,0)+1,0))))/INDIRECT(CONCATENATE("'2018-05 (Д)'!N",TEXT(MATCH($C22,'2018-05 (Д)'!$C$2:$C$100,0)+1,0))))*100)</f>
        <v>27.670655216792454</v>
      </c>
      <c r="DD22" s="9">
        <f ca="1">IF(OR(INDIRECT(CONCATENATE("'2018-07 (Д)'!N",TEXT(MATCH($C22,'2018-07 (Д)'!$C$2:$C$100,0)+1,0)))="Н/Д",INDIRECT(CONCATENATE("'2018-06 (Д)'!N",TEXT(MATCH($C22,'2018-06 (Д)'!$C$2:$C$100,0)+1,0)))="Н/Д",AND(INDIRECT(CONCATENATE("'2018-07 (Д)'!N",TEXT(MATCH($C22,'2018-07 (Д)'!$C$2:$C$100,0)+1,0)))="Н/Д",INDIRECT(CONCATENATE("'2018-06 (Д)'!N",TEXT(MATCH($C22,'2018-06 (Д)'!$C$2:$C$100,0)+1,0))))),"Н/Д",((INDIRECT(CONCATENATE("'2018-07 (Д)'!N",TEXT(MATCH($C22,'2018-07 (Д)'!$C$2:$C$100,0)+1,0)))-INDIRECT(CONCATENATE("'2018-06 (Д)'!N",TEXT(MATCH($C22,'2018-06 (Д)'!$C$2:$C$100,0)+1,0))))/INDIRECT(CONCATENATE("'2018-06 (Д)'!N",TEXT(MATCH($C22,'2018-06 (Д)'!$C$2:$C$100,0)+1,0))))*100)</f>
        <v>18.995589249982856</v>
      </c>
      <c r="DE22" s="9">
        <f ca="1">IF(OR(INDIRECT(CONCATENATE("'2018-08 (Д)'!N",TEXT(MATCH($C22,'2018-08 (Д)'!$C$2:$C$100,0)+1,0)))="Н/Д",INDIRECT(CONCATENATE("'2018-07 (Д)'!N",TEXT(MATCH($C22,'2018-07 (Д)'!$C$2:$C$100,0)+1,0)))="Н/Д",AND(INDIRECT(CONCATENATE("'2018-08 (Д)'!N",TEXT(MATCH($C22,'2018-08 (Д)'!$C$2:$C$100,0)+1,0)))="Н/Д",INDIRECT(CONCATENATE("'2018-07 (Д)'!N",TEXT(MATCH($C22,'2018-07 (Д)'!$C$2:$C$100,0)+1,0))))),"Н/Д",((INDIRECT(CONCATENATE("'2018-08 (Д)'!N",TEXT(MATCH($C22,'2018-08 (Д)'!$C$2:$C$100,0)+1,0)))-INDIRECT(CONCATENATE("'2018-07 (Д)'!N",TEXT(MATCH($C22,'2018-07 (Д)'!$C$2:$C$100,0)+1,0))))/INDIRECT(CONCATENATE("'2018-07 (Д)'!N",TEXT(MATCH($C22,'2018-07 (Д)'!$C$2:$C$100,0)+1,0))))*100)</f>
        <v>19.720476899031858</v>
      </c>
      <c r="DF22" s="9">
        <f ca="1">IF(OR(INDIRECT(CONCATENATE("'2018-09 (Д)'!N",TEXT(MATCH($C22,'2018-09 (Д)'!$C$2:$C$100,0)+1,0)))="Н/Д",INDIRECT(CONCATENATE("'2018-08 (Д)'!N",TEXT(MATCH($C22,'2018-08 (Д)'!$C$2:$C$100,0)+1,0)))="Н/Д",AND(INDIRECT(CONCATENATE("'2018-09 (Д)'!N",TEXT(MATCH($C22,'2018-09 (Д)'!$C$2:$C$100,0)+1,0)))="Н/Д",INDIRECT(CONCATENATE("'2018-08 (Д)'!N",TEXT(MATCH($C22,'2018-08 (Д)'!$C$2:$C$100,0)+1,0))))),"Н/Д",((INDIRECT(CONCATENATE("'2018-09 (Д)'!N",TEXT(MATCH($C22,'2018-09 (Д)'!$C$2:$C$100,0)+1,0)))-INDIRECT(CONCATENATE("'2018-08 (Д)'!N",TEXT(MATCH($C22,'2018-08 (Д)'!$C$2:$C$100,0)+1,0))))/INDIRECT(CONCATENATE("'2018-08 (Д)'!N",TEXT(MATCH($C22,'2018-08 (Д)'!$C$2:$C$100,0)+1,0))))*100)</f>
        <v>13.546509973894025</v>
      </c>
      <c r="DG22" s="9">
        <f ca="1">IF(OR(INDIRECT(CONCATENATE("'2018-10 (Д)'!N",TEXT(MATCH($C22,'2018-10 (Д)'!$C$2:$C$100,0)+1,0)))="Н/Д",INDIRECT(CONCATENATE("'2018-09 (Д)'!N",TEXT(MATCH($C22,'2018-09 (Д)'!$C$2:$C$100,0)+1,0)))="Н/Д",AND(INDIRECT(CONCATENATE("'2018-10 (Д)'!N",TEXT(MATCH($C22,'2018-10 (Д)'!$C$2:$C$100,0)+1,0)))="Н/Д",INDIRECT(CONCATENATE("'2018-09 (Д)'!N",TEXT(MATCH($C22,'2018-09 (Д)'!$C$2:$C$100,0)+1,0))))),"Н/Д",((INDIRECT(CONCATENATE("'2018-10 (Д)'!N",TEXT(MATCH($C22,'2018-10 (Д)'!$C$2:$C$100,0)+1,0)))-INDIRECT(CONCATENATE("'2018-09 (Д)'!N",TEXT(MATCH($C22,'2018-09 (Д)'!$C$2:$C$100,0)+1,0))))/INDIRECT(CONCATENATE("'2018-09 (Д)'!N",TEXT(MATCH($C22,'2018-09 (Д)'!$C$2:$C$100,0)+1,0))))*100)</f>
        <v>11.387943081097978</v>
      </c>
      <c r="DH22" s="9">
        <f ca="1">IF(OR(INDIRECT(CONCATENATE("'2018-11 (Д)'!N",TEXT(MATCH($C22,'2018-11 (Д)'!$C$2:$C$100,0)+1,0)))="Н/Д",INDIRECT(CONCATENATE("'2018-10 (Д)'!N",TEXT(MATCH($C22,'2018-10 (Д)'!$C$2:$C$100,0)+1,0)))="Н/Д",AND(INDIRECT(CONCATENATE("'2018-11 (Д)'!N",TEXT(MATCH($C22,'2018-11 (Д)'!$C$2:$C$100,0)+1,0)))="Н/Д",INDIRECT(CONCATENATE("'2018-10 (Д)'!N",TEXT(MATCH($C22,'2018-10 (Д)'!$C$2:$C$100,0)+1,0))))),"Н/Д",((INDIRECT(CONCATENATE("'2018-11 (Д)'!N",TEXT(MATCH($C22,'2018-11 (Д)'!$C$2:$C$100,0)+1,0)))-INDIRECT(CONCATENATE("'2018-10 (Д)'!N",TEXT(MATCH($C22,'2018-10 (Д)'!$C$2:$C$100,0)+1,0))))/INDIRECT(CONCATENATE("'2018-10 (Д)'!N",TEXT(MATCH($C22,'2018-10 (Д)'!$C$2:$C$100,0)+1,0))))*100)</f>
        <v>15.182336539782348</v>
      </c>
      <c r="DI22" s="9">
        <f ca="1">IF(OR(INDIRECT(CONCATENATE("'2018-12 (Д)'!N",TEXT(MATCH($C22,'2018-12 (Д)'!$C$2:$C$100,0)+1,0)))="Н/Д",INDIRECT(CONCATENATE("'2018-11 (Д)'!N",TEXT(MATCH($C22,'2018-11 (Д)'!$C$2:$C$100,0)+1,0)))="Н/Д",AND(INDIRECT(CONCATENATE("'2018-12 (Д)'!N",TEXT(MATCH($C22,'2018-12 (Д)'!$C$2:$C$100,0)+1,0)))="Н/Д",INDIRECT(CONCATENATE("'2018-11 (Д)'!N",TEXT(MATCH($C22,'2018-11 (Д)'!$C$2:$C$100,0)+1,0))))),"Н/Д",((INDIRECT(CONCATENATE("'2018-12 (Д)'!N",TEXT(MATCH($C22,'2018-12 (Д)'!$C$2:$C$100,0)+1,0)))-INDIRECT(CONCATENATE("'2018-11 (Д)'!N",TEXT(MATCH($C22,'2018-11 (Д)'!$C$2:$C$100,0)+1,0))))/INDIRECT(CONCATENATE("'2018-11 (Д)'!N",TEXT(MATCH($C22,'2018-11 (Д)'!$C$2:$C$100,0)+1,0))))*100)</f>
        <v>12.258615221621511</v>
      </c>
      <c r="DJ22" s="9"/>
      <c r="DK22" s="9">
        <f ca="1">IF(OR(INDIRECT(CONCATENATE("'2018-03 (Д)'!O",TEXT(MATCH($C22,'2018-03 (Д)'!$C$2:$C$100,0)+1,0)))="Н/Д",INDIRECT(CONCATENATE("'2018-02 (Д)'!O",TEXT(MATCH($C22,'2018-02 (Д)'!$C$2:$C$100,0)+1,0)))="Н/Д",AND(INDIRECT(CONCATENATE("'2018-03 (Д)'!O",TEXT(MATCH($C22,'2018-03 (Д)'!$C$2:$C$100,0)+1,0)))="Н/Д",INDIRECT(CONCATENATE("'2018-02 (Д)'!O",TEXT(MATCH($C22,'2018-02 (Д)'!$C$2:$C$100,0)+1,0))))),"Н/Д",((INDIRECT(CONCATENATE("'2018-03 (Д)'!O",TEXT(MATCH($C22,'2018-03 (Д)'!$C$2:$C$100,0)+1,0)))-INDIRECT(CONCATENATE("'2018-02 (Д)'!O",TEXT(MATCH($C22,'2018-02 (Д)'!$C$2:$C$100,0)+1,0))))/INDIRECT(CONCATENATE("'2018-02 (Д)'!O",TEXT(MATCH($C22,'2018-02 (Д)'!$C$2:$C$100,0)+1,0))))*100)</f>
        <v>-198.10086318080212</v>
      </c>
      <c r="DL22" s="9">
        <f ca="1">IF(OR(INDIRECT(CONCATENATE("'2018-04 (Д)'!O",TEXT(MATCH($C22,'2018-04 (Д)'!$C$2:$C$100,0)+1,0)))="Н/Д",INDIRECT(CONCATENATE("'2018-03 (Д)'!O",TEXT(MATCH($C22,'2018-03 (Д)'!$C$2:$C$100,0)+1,0)))="Н/Д",AND(INDIRECT(CONCATENATE("'2018-04 (Д)'!O",TEXT(MATCH($C22,'2018-04 (Д)'!$C$2:$C$100,0)+1,0)))="Н/Д",INDIRECT(CONCATENATE("'2018-03 (Д)'!O",TEXT(MATCH($C22,'2018-03 (Д)'!$C$2:$C$100,0)+1,0))))),"Н/Д",((INDIRECT(CONCATENATE("'2018-04 (Д)'!O",TEXT(MATCH($C22,'2018-04 (Д)'!$C$2:$C$100,0)+1,0)))-INDIRECT(CONCATENATE("'2018-03 (Д)'!O",TEXT(MATCH($C22,'2018-03 (Д)'!$C$2:$C$100,0)+1,0))))/INDIRECT(CONCATENATE("'2018-03 (Д)'!O",TEXT(MATCH($C22,'2018-03 (Д)'!$C$2:$C$100,0)+1,0))))*100)</f>
        <v>-211.60732214953777</v>
      </c>
      <c r="DM22" s="9">
        <f ca="1">IF(OR(INDIRECT(CONCATENATE("'2018-05 (Д)'!O",TEXT(MATCH($C22,'2018-05 (Д)'!$C$2:$C$100,0)+1,0)))="Н/Д",INDIRECT(CONCATENATE("'2018-04 (Д)'!O",TEXT(MATCH($C22,'2018-04 (Д)'!$C$2:$C$100,0)+1,0)))="Н/Д",AND(INDIRECT(CONCATENATE("'2018-05 (Д)'!O",TEXT(MATCH($C22,'2018-05 (Д)'!$C$2:$C$100,0)+1,0)))="Н/Д",INDIRECT(CONCATENATE("'2018-04 (Д)'!O",TEXT(MATCH($C22,'2018-04 (Д)'!$C$2:$C$100,0)+1,0))))),"Н/Д",((INDIRECT(CONCATENATE("'2018-05 (Д)'!O",TEXT(MATCH($C22,'2018-05 (Д)'!$C$2:$C$100,0)+1,0)))-INDIRECT(CONCATENATE("'2018-04 (Д)'!O",TEXT(MATCH($C22,'2018-04 (Д)'!$C$2:$C$100,0)+1,0))))/INDIRECT(CONCATENATE("'2018-04 (Д)'!O",TEXT(MATCH($C22,'2018-04 (Д)'!$C$2:$C$100,0)+1,0))))*100)</f>
        <v>-85.799877758050897</v>
      </c>
      <c r="DN22" s="9">
        <f ca="1">IF(OR(INDIRECT(CONCATENATE("'2018-06 (Д)'!O",TEXT(MATCH($C22,'2018-06 (Д)'!$C$2:$C$100,0)+1,0)))="Н/Д",INDIRECT(CONCATENATE("'2018-05 (Д)'!O",TEXT(MATCH($C22,'2018-05 (Д)'!$C$2:$C$100,0)+1,0)))="Н/Д",AND(INDIRECT(CONCATENATE("'2018-06 (Д)'!O",TEXT(MATCH($C22,'2018-06 (Д)'!$C$2:$C$100,0)+1,0)))="Н/Д",INDIRECT(CONCATENATE("'2018-05 (Д)'!O",TEXT(MATCH($C22,'2018-05 (Д)'!$C$2:$C$100,0)+1,0))))),"Н/Д",((INDIRECT(CONCATENATE("'2018-06 (Д)'!O",TEXT(MATCH($C22,'2018-06 (Д)'!$C$2:$C$100,0)+1,0)))-INDIRECT(CONCATENATE("'2018-05 (Д)'!O",TEXT(MATCH($C22,'2018-05 (Д)'!$C$2:$C$100,0)+1,0))))/INDIRECT(CONCATENATE("'2018-05 (Д)'!O",TEXT(MATCH($C22,'2018-05 (Д)'!$C$2:$C$100,0)+1,0))))*100)</f>
        <v>-5405.31939077063</v>
      </c>
      <c r="DO22" s="9">
        <f ca="1">IF(OR(INDIRECT(CONCATENATE("'2018-07 (Д)'!O",TEXT(MATCH($C22,'2018-07 (Д)'!$C$2:$C$100,0)+1,0)))="Н/Д",INDIRECT(CONCATENATE("'2018-06 (Д)'!O",TEXT(MATCH($C22,'2018-06 (Д)'!$C$2:$C$100,0)+1,0)))="Н/Д",AND(INDIRECT(CONCATENATE("'2018-07 (Д)'!O",TEXT(MATCH($C22,'2018-07 (Д)'!$C$2:$C$100,0)+1,0)))="Н/Д",INDIRECT(CONCATENATE("'2018-06 (Д)'!O",TEXT(MATCH($C22,'2018-06 (Д)'!$C$2:$C$100,0)+1,0))))),"Н/Д",((INDIRECT(CONCATENATE("'2018-07 (Д)'!O",TEXT(MATCH($C22,'2018-07 (Д)'!$C$2:$C$100,0)+1,0)))-INDIRECT(CONCATENATE("'2018-06 (Д)'!O",TEXT(MATCH($C22,'2018-06 (Д)'!$C$2:$C$100,0)+1,0))))/INDIRECT(CONCATENATE("'2018-06 (Д)'!O",TEXT(MATCH($C22,'2018-06 (Д)'!$C$2:$C$100,0)+1,0))))*100)</f>
        <v>-110.08322351384751</v>
      </c>
      <c r="DP22" s="9">
        <f ca="1">IF(OR(INDIRECT(CONCATENATE("'2018-08 (Д)'!O",TEXT(MATCH($C22,'2018-08 (Д)'!$C$2:$C$100,0)+1,0)))="Н/Д",INDIRECT(CONCATENATE("'2018-07 (Д)'!O",TEXT(MATCH($C22,'2018-07 (Д)'!$C$2:$C$100,0)+1,0)))="Н/Д",AND(INDIRECT(CONCATENATE("'2018-08 (Д)'!O",TEXT(MATCH($C22,'2018-08 (Д)'!$C$2:$C$100,0)+1,0)))="Н/Д",INDIRECT(CONCATENATE("'2018-07 (Д)'!O",TEXT(MATCH($C22,'2018-07 (Д)'!$C$2:$C$100,0)+1,0))))),"Н/Д",((INDIRECT(CONCATENATE("'2018-08 (Д)'!O",TEXT(MATCH($C22,'2018-08 (Д)'!$C$2:$C$100,0)+1,0)))-INDIRECT(CONCATENATE("'2018-07 (Д)'!O",TEXT(MATCH($C22,'2018-07 (Д)'!$C$2:$C$100,0)+1,0))))/INDIRECT(CONCATENATE("'2018-07 (Д)'!O",TEXT(MATCH($C22,'2018-07 (Д)'!$C$2:$C$100,0)+1,0))))*100)</f>
        <v>-99.969835705607622</v>
      </c>
      <c r="DQ22" s="9">
        <f ca="1">IF(OR(INDIRECT(CONCATENATE("'2018-09 (Д)'!O",TEXT(MATCH($C22,'2018-09 (Д)'!$C$2:$C$100,0)+1,0)))="Н/Д",INDIRECT(CONCATENATE("'2018-08 (Д)'!O",TEXT(MATCH($C22,'2018-08 (Д)'!$C$2:$C$100,0)+1,0)))="Н/Д",AND(INDIRECT(CONCATENATE("'2018-09 (Д)'!O",TEXT(MATCH($C22,'2018-09 (Д)'!$C$2:$C$100,0)+1,0)))="Н/Д",INDIRECT(CONCATENATE("'2018-08 (Д)'!O",TEXT(MATCH($C22,'2018-08 (Д)'!$C$2:$C$100,0)+1,0))))),"Н/Д",((INDIRECT(CONCATENATE("'2018-09 (Д)'!O",TEXT(MATCH($C22,'2018-09 (Д)'!$C$2:$C$100,0)+1,0)))-INDIRECT(CONCATENATE("'2018-08 (Д)'!O",TEXT(MATCH($C22,'2018-08 (Д)'!$C$2:$C$100,0)+1,0))))/INDIRECT(CONCATENATE("'2018-08 (Д)'!O",TEXT(MATCH($C22,'2018-08 (Д)'!$C$2:$C$100,0)+1,0))))*100)</f>
        <v>57913.856812909624</v>
      </c>
      <c r="DR22" s="9">
        <f ca="1">IF(OR(INDIRECT(CONCATENATE("'2018-10 (Д)'!O",TEXT(MATCH($C22,'2018-10 (Д)'!$C$2:$C$100,0)+1,0)))="Н/Д",INDIRECT(CONCATENATE("'2018-09 (Д)'!O",TEXT(MATCH($C22,'2018-09 (Д)'!$C$2:$C$100,0)+1,0)))="Н/Д",AND(INDIRECT(CONCATENATE("'2018-10 (Д)'!O",TEXT(MATCH($C22,'2018-10 (Д)'!$C$2:$C$100,0)+1,0)))="Н/Д",INDIRECT(CONCATENATE("'2018-09 (Д)'!O",TEXT(MATCH($C22,'2018-09 (Д)'!$C$2:$C$100,0)+1,0))))),"Н/Д",((INDIRECT(CONCATENATE("'2018-10 (Д)'!O",TEXT(MATCH($C22,'2018-10 (Д)'!$C$2:$C$100,0)+1,0)))-INDIRECT(CONCATENATE("'2018-09 (Д)'!O",TEXT(MATCH($C22,'2018-09 (Д)'!$C$2:$C$100,0)+1,0))))/INDIRECT(CONCATENATE("'2018-09 (Д)'!O",TEXT(MATCH($C22,'2018-09 (Д)'!$C$2:$C$100,0)+1,0))))*100)</f>
        <v>160.30334394904486</v>
      </c>
      <c r="DS22" s="9">
        <f ca="1">IF(OR(INDIRECT(CONCATENATE("'2018-11 (Д)'!O",TEXT(MATCH($C22,'2018-11 (Д)'!$C$2:$C$100,0)+1,0)))="Н/Д",INDIRECT(CONCATENATE("'2018-10 (Д)'!O",TEXT(MATCH($C22,'2018-10 (Д)'!$C$2:$C$100,0)+1,0)))="Н/Д",AND(INDIRECT(CONCATENATE("'2018-11 (Д)'!O",TEXT(MATCH($C22,'2018-11 (Д)'!$C$2:$C$100,0)+1,0)))="Н/Д",INDIRECT(CONCATENATE("'2018-10 (Д)'!O",TEXT(MATCH($C22,'2018-10 (Д)'!$C$2:$C$100,0)+1,0))))),"Н/Д",((INDIRECT(CONCATENATE("'2018-11 (Д)'!O",TEXT(MATCH($C22,'2018-11 (Д)'!$C$2:$C$100,0)+1,0)))-INDIRECT(CONCATENATE("'2018-10 (Д)'!O",TEXT(MATCH($C22,'2018-10 (Д)'!$C$2:$C$100,0)+1,0))))/INDIRECT(CONCATENATE("'2018-10 (Д)'!O",TEXT(MATCH($C22,'2018-10 (Д)'!$C$2:$C$100,0)+1,0))))*100)</f>
        <v>106.12342899789226</v>
      </c>
      <c r="DT22" s="9">
        <f ca="1">IF(OR(INDIRECT(CONCATENATE("'2018-12 (Д)'!O",TEXT(MATCH($C22,'2018-12 (Д)'!$C$2:$C$100,0)+1,0)))="Н/Д",INDIRECT(CONCATENATE("'2018-11 (Д)'!O",TEXT(MATCH($C22,'2018-11 (Д)'!$C$2:$C$100,0)+1,0)))="Н/Д",AND(INDIRECT(CONCATENATE("'2018-12 (Д)'!O",TEXT(MATCH($C22,'2018-12 (Д)'!$C$2:$C$100,0)+1,0)))="Н/Д",INDIRECT(CONCATENATE("'2018-11 (Д)'!O",TEXT(MATCH($C22,'2018-11 (Д)'!$C$2:$C$100,0)+1,0))))),"Н/Д",((INDIRECT(CONCATENATE("'2018-12 (Д)'!O",TEXT(MATCH($C22,'2018-12 (Д)'!$C$2:$C$100,0)+1,0)))-INDIRECT(CONCATENATE("'2018-11 (Д)'!O",TEXT(MATCH($C22,'2018-11 (Д)'!$C$2:$C$100,0)+1,0))))/INDIRECT(CONCATENATE("'2018-11 (Д)'!O",TEXT(MATCH($C22,'2018-11 (Д)'!$C$2:$C$100,0)+1,0))))*100)</f>
        <v>-89.269656418885788</v>
      </c>
      <c r="DU22" s="9"/>
      <c r="DV22" s="9">
        <f ca="1">IF(OR(INDIRECT(CONCATENATE("'2018-03 (Д)'!P",TEXT(MATCH($C22,'2018-03 (Д)'!$C$2:$C$100,0)+1,0)))="Н/Д",INDIRECT(CONCATENATE("'2018-02 (Д)'!P",TEXT(MATCH($C22,'2018-02 (Д)'!$C$2:$C$100,0)+1,0)))="Н/Д",AND(INDIRECT(CONCATENATE("'2018-03 (Д)'!P",TEXT(MATCH($C22,'2018-03 (Д)'!$C$2:$C$100,0)+1,0)))="Н/Д",INDIRECT(CONCATENATE("'2018-02 (Д)'!P",TEXT(MATCH($C22,'2018-02 (Д)'!$C$2:$C$100,0)+1,0))))),"Н/Д",((INDIRECT(CONCATENATE("'2018-03 (Д)'!P",TEXT(MATCH($C22,'2018-03 (Д)'!$C$2:$C$100,0)+1,0)))-INDIRECT(CONCATENATE("'2018-02 (Д)'!P",TEXT(MATCH($C22,'2018-02 (Д)'!$C$2:$C$100,0)+1,0))))/INDIRECT(CONCATENATE("'2018-02 (Д)'!P",TEXT(MATCH($C22,'2018-02 (Д)'!$C$2:$C$100,0)+1,0))))*100)</f>
        <v>8.0889646676457367</v>
      </c>
      <c r="DW22" s="9">
        <f ca="1">IF(OR(INDIRECT(CONCATENATE("'2018-04 (Д)'!P",TEXT(MATCH($C22,'2018-04 (Д)'!$C$2:$C$100,0)+1,0)))="Н/Д",INDIRECT(CONCATENATE("'2018-03 (Д)'!P",TEXT(MATCH($C22,'2018-03 (Д)'!$C$2:$C$100,0)+1,0)))="Н/Д",AND(INDIRECT(CONCATENATE("'2018-04 (Д)'!P",TEXT(MATCH($C22,'2018-04 (Д)'!$C$2:$C$100,0)+1,0)))="Н/Д",INDIRECT(CONCATENATE("'2018-03 (Д)'!P",TEXT(MATCH($C22,'2018-03 (Д)'!$C$2:$C$100,0)+1,0))))),"Н/Д",((INDIRECT(CONCATENATE("'2018-04 (Д)'!P",TEXT(MATCH($C22,'2018-04 (Д)'!$C$2:$C$100,0)+1,0)))-INDIRECT(CONCATENATE("'2018-03 (Д)'!P",TEXT(MATCH($C22,'2018-03 (Д)'!$C$2:$C$100,0)+1,0))))/INDIRECT(CONCATENATE("'2018-03 (Д)'!P",TEXT(MATCH($C22,'2018-03 (Д)'!$C$2:$C$100,0)+1,0))))*100)</f>
        <v>64.140546629331581</v>
      </c>
      <c r="DX22" s="9">
        <f ca="1">IF(OR(INDIRECT(CONCATENATE("'2018-05 (Д)'!P",TEXT(MATCH($C22,'2018-05 (Д)'!$C$2:$C$100,0)+1,0)))="Н/Д",INDIRECT(CONCATENATE("'2018-04 (Д)'!P",TEXT(MATCH($C22,'2018-04 (Д)'!$C$2:$C$100,0)+1,0)))="Н/Д",AND(INDIRECT(CONCATENATE("'2018-05 (Д)'!P",TEXT(MATCH($C22,'2018-05 (Д)'!$C$2:$C$100,0)+1,0)))="Н/Д",INDIRECT(CONCATENATE("'2018-04 (Д)'!P",TEXT(MATCH($C22,'2018-04 (Д)'!$C$2:$C$100,0)+1,0))))),"Н/Д",((INDIRECT(CONCATENATE("'2018-05 (Д)'!P",TEXT(MATCH($C22,'2018-05 (Д)'!$C$2:$C$100,0)+1,0)))-INDIRECT(CONCATENATE("'2018-04 (Д)'!P",TEXT(MATCH($C22,'2018-04 (Д)'!$C$2:$C$100,0)+1,0))))/INDIRECT(CONCATENATE("'2018-04 (Д)'!P",TEXT(MATCH($C22,'2018-04 (Д)'!$C$2:$C$100,0)+1,0))))*100)</f>
        <v>-19.058742759046432</v>
      </c>
      <c r="DY22" s="9">
        <f ca="1">IF(OR(INDIRECT(CONCATENATE("'2018-06 (Д)'!P",TEXT(MATCH($C22,'2018-06 (Д)'!$C$2:$C$100,0)+1,0)))="Н/Д",INDIRECT(CONCATENATE("'2018-05 (Д)'!P",TEXT(MATCH($C22,'2018-05 (Д)'!$C$2:$C$100,0)+1,0)))="Н/Д",AND(INDIRECT(CONCATENATE("'2018-06 (Д)'!P",TEXT(MATCH($C22,'2018-06 (Д)'!$C$2:$C$100,0)+1,0)))="Н/Д",INDIRECT(CONCATENATE("'2018-05 (Д)'!P",TEXT(MATCH($C22,'2018-05 (Д)'!$C$2:$C$100,0)+1,0))))),"Н/Д",((INDIRECT(CONCATENATE("'2018-06 (Д)'!P",TEXT(MATCH($C22,'2018-06 (Д)'!$C$2:$C$100,0)+1,0)))-INDIRECT(CONCATENATE("'2018-05 (Д)'!P",TEXT(MATCH($C22,'2018-05 (Д)'!$C$2:$C$100,0)+1,0))))/INDIRECT(CONCATENATE("'2018-05 (Д)'!P",TEXT(MATCH($C22,'2018-05 (Д)'!$C$2:$C$100,0)+1,0))))*100)</f>
        <v>-17.61231243209032</v>
      </c>
      <c r="DZ22" s="9">
        <f ca="1">IF(OR(INDIRECT(CONCATENATE("'2018-07 (Д)'!P",TEXT(MATCH($C22,'2018-07 (Д)'!$C$2:$C$100,0)+1,0)))="Н/Д",INDIRECT(CONCATENATE("'2018-06 (Д)'!P",TEXT(MATCH($C22,'2018-06 (Д)'!$C$2:$C$100,0)+1,0)))="Н/Д",AND(INDIRECT(CONCATENATE("'2018-07 (Д)'!P",TEXT(MATCH($C22,'2018-07 (Д)'!$C$2:$C$100,0)+1,0)))="Н/Д",INDIRECT(CONCATENATE("'2018-06 (Д)'!P",TEXT(MATCH($C22,'2018-06 (Д)'!$C$2:$C$100,0)+1,0))))),"Н/Д",((INDIRECT(CONCATENATE("'2018-07 (Д)'!P",TEXT(MATCH($C22,'2018-07 (Д)'!$C$2:$C$100,0)+1,0)))-INDIRECT(CONCATENATE("'2018-06 (Д)'!P",TEXT(MATCH($C22,'2018-06 (Д)'!$C$2:$C$100,0)+1,0))))/INDIRECT(CONCATENATE("'2018-06 (Д)'!P",TEXT(MATCH($C22,'2018-06 (Д)'!$C$2:$C$100,0)+1,0))))*100)</f>
        <v>82.837482903646602</v>
      </c>
      <c r="EA22" s="9">
        <f ca="1">IF(OR(INDIRECT(CONCATENATE("'2018-08 (Д)'!P",TEXT(MATCH($C22,'2018-08 (Д)'!$C$2:$C$100,0)+1,0)))="Н/Д",INDIRECT(CONCATENATE("'2018-07 (Д)'!P",TEXT(MATCH($C22,'2018-07 (Д)'!$C$2:$C$100,0)+1,0)))="Н/Д",AND(INDIRECT(CONCATENATE("'2018-08 (Д)'!P",TEXT(MATCH($C22,'2018-08 (Д)'!$C$2:$C$100,0)+1,0)))="Н/Д",INDIRECT(CONCATENATE("'2018-07 (Д)'!P",TEXT(MATCH($C22,'2018-07 (Д)'!$C$2:$C$100,0)+1,0))))),"Н/Д",((INDIRECT(CONCATENATE("'2018-08 (Д)'!P",TEXT(MATCH($C22,'2018-08 (Д)'!$C$2:$C$100,0)+1,0)))-INDIRECT(CONCATENATE("'2018-07 (Д)'!P",TEXT(MATCH($C22,'2018-07 (Д)'!$C$2:$C$100,0)+1,0))))/INDIRECT(CONCATENATE("'2018-07 (Д)'!P",TEXT(MATCH($C22,'2018-07 (Д)'!$C$2:$C$100,0)+1,0))))*100)</f>
        <v>-25.0820802191576</v>
      </c>
      <c r="EB22" s="9">
        <f ca="1">IF(OR(INDIRECT(CONCATENATE("'2018-09 (Д)'!P",TEXT(MATCH($C22,'2018-09 (Д)'!$C$2:$C$100,0)+1,0)))="Н/Д",INDIRECT(CONCATENATE("'2018-08 (Д)'!P",TEXT(MATCH($C22,'2018-08 (Д)'!$C$2:$C$100,0)+1,0)))="Н/Д",AND(INDIRECT(CONCATENATE("'2018-09 (Д)'!P",TEXT(MATCH($C22,'2018-09 (Д)'!$C$2:$C$100,0)+1,0)))="Н/Д",INDIRECT(CONCATENATE("'2018-08 (Д)'!P",TEXT(MATCH($C22,'2018-08 (Д)'!$C$2:$C$100,0)+1,0))))),"Н/Д",((INDIRECT(CONCATENATE("'2018-09 (Д)'!P",TEXT(MATCH($C22,'2018-09 (Д)'!$C$2:$C$100,0)+1,0)))-INDIRECT(CONCATENATE("'2018-08 (Д)'!P",TEXT(MATCH($C22,'2018-08 (Д)'!$C$2:$C$100,0)+1,0))))/INDIRECT(CONCATENATE("'2018-08 (Д)'!P",TEXT(MATCH($C22,'2018-08 (Д)'!$C$2:$C$100,0)+1,0))))*100)</f>
        <v>-40.576826481888887</v>
      </c>
      <c r="EC22" s="9">
        <f ca="1">IF(OR(INDIRECT(CONCATENATE("'2018-10 (Д)'!P",TEXT(MATCH($C22,'2018-10 (Д)'!$C$2:$C$100,0)+1,0)))="Н/Д",INDIRECT(CONCATENATE("'2018-09 (Д)'!P",TEXT(MATCH($C22,'2018-09 (Д)'!$C$2:$C$100,0)+1,0)))="Н/Д",AND(INDIRECT(CONCATENATE("'2018-10 (Д)'!P",TEXT(MATCH($C22,'2018-10 (Д)'!$C$2:$C$100,0)+1,0)))="Н/Д",INDIRECT(CONCATENATE("'2018-09 (Д)'!P",TEXT(MATCH($C22,'2018-09 (Д)'!$C$2:$C$100,0)+1,0))))),"Н/Д",((INDIRECT(CONCATENATE("'2018-10 (Д)'!P",TEXT(MATCH($C22,'2018-10 (Д)'!$C$2:$C$100,0)+1,0)))-INDIRECT(CONCATENATE("'2018-09 (Д)'!P",TEXT(MATCH($C22,'2018-09 (Д)'!$C$2:$C$100,0)+1,0))))/INDIRECT(CONCATENATE("'2018-09 (Д)'!P",TEXT(MATCH($C22,'2018-09 (Д)'!$C$2:$C$100,0)+1,0))))*100)</f>
        <v>101.96245943721848</v>
      </c>
      <c r="ED22" s="9">
        <f ca="1">IF(OR(INDIRECT(CONCATENATE("'2018-11 (Д)'!P",TEXT(MATCH($C22,'2018-11 (Д)'!$C$2:$C$100,0)+1,0)))="Н/Д",INDIRECT(CONCATENATE("'2018-10 (Д)'!P",TEXT(MATCH($C22,'2018-10 (Д)'!$C$2:$C$100,0)+1,0)))="Н/Д",AND(INDIRECT(CONCATENATE("'2018-11 (Д)'!P",TEXT(MATCH($C22,'2018-11 (Д)'!$C$2:$C$100,0)+1,0)))="Н/Д",INDIRECT(CONCATENATE("'2018-10 (Д)'!P",TEXT(MATCH($C22,'2018-10 (Д)'!$C$2:$C$100,0)+1,0))))),"Н/Д",((INDIRECT(CONCATENATE("'2018-11 (Д)'!P",TEXT(MATCH($C22,'2018-11 (Д)'!$C$2:$C$100,0)+1,0)))-INDIRECT(CONCATENATE("'2018-10 (Д)'!P",TEXT(MATCH($C22,'2018-10 (Д)'!$C$2:$C$100,0)+1,0))))/INDIRECT(CONCATENATE("'2018-10 (Д)'!P",TEXT(MATCH($C22,'2018-10 (Д)'!$C$2:$C$100,0)+1,0))))*100)</f>
        <v>-28.527110677251098</v>
      </c>
      <c r="EE22" s="9">
        <f ca="1">IF(OR(INDIRECT(CONCATENATE("'2018-12 (Д)'!P",TEXT(MATCH($C22,'2018-12 (Д)'!$C$2:$C$100,0)+1,0)))="Н/Д",INDIRECT(CONCATENATE("'2018-11 (Д)'!P",TEXT(MATCH($C22,'2018-11 (Д)'!$C$2:$C$100,0)+1,0)))="Н/Д",AND(INDIRECT(CONCATENATE("'2018-12 (Д)'!P",TEXT(MATCH($C22,'2018-12 (Д)'!$C$2:$C$100,0)+1,0)))="Н/Д",INDIRECT(CONCATENATE("'2018-11 (Д)'!P",TEXT(MATCH($C22,'2018-11 (Д)'!$C$2:$C$100,0)+1,0))))),"Н/Д",((INDIRECT(CONCATENATE("'2018-12 (Д)'!P",TEXT(MATCH($C22,'2018-12 (Д)'!$C$2:$C$100,0)+1,0)))-INDIRECT(CONCATENATE("'2018-11 (Д)'!P",TEXT(MATCH($C22,'2018-11 (Д)'!$C$2:$C$100,0)+1,0))))/INDIRECT(CONCATENATE("'2018-11 (Д)'!P",TEXT(MATCH($C22,'2018-11 (Д)'!$C$2:$C$100,0)+1,0))))*100)</f>
        <v>39.425639472458613</v>
      </c>
      <c r="EF22" s="9"/>
      <c r="EG22" s="9">
        <f ca="1">IF(OR(INDIRECT(CONCATENATE("'2018-03 (Д)'!Q",TEXT(MATCH($C22,'2018-03 (Д)'!$C$2:$C$100,0)+1,0)))="Н/Д",INDIRECT(CONCATENATE("'2018-02 (Д)'!Q",TEXT(MATCH($C22,'2018-02 (Д)'!$C$2:$C$100,0)+1,0)))="Н/Д",AND(INDIRECT(CONCATENATE("'2018-03 (Д)'!Q",TEXT(MATCH($C22,'2018-03 (Д)'!$C$2:$C$100,0)+1,0)))="Н/Д",INDIRECT(CONCATENATE("'2018-02 (Д)'!Q",TEXT(MATCH($C22,'2018-02 (Д)'!$C$2:$C$100,0)+1,0))))),"Н/Д",((INDIRECT(CONCATENATE("'2018-03 (Д)'!Q",TEXT(MATCH($C22,'2018-03 (Д)'!$C$2:$C$100,0)+1,0)))-INDIRECT(CONCATENATE("'2018-02 (Д)'!Q",TEXT(MATCH($C22,'2018-02 (Д)'!$C$2:$C$100,0)+1,0))))/INDIRECT(CONCATENATE("'2018-02 (Д)'!Q",TEXT(MATCH($C22,'2018-02 (Д)'!$C$2:$C$100,0)+1,0))))*100)</f>
        <v>47.698432227298788</v>
      </c>
      <c r="EH22" s="9">
        <f ca="1">IF(OR(INDIRECT(CONCATENATE("'2018-04 (Д)'!Q",TEXT(MATCH($C22,'2018-04 (Д)'!$C$2:$C$100,0)+1,0)))="Н/Д",INDIRECT(CONCATENATE("'2018-03 (Д)'!Q",TEXT(MATCH($C22,'2018-03 (Д)'!$C$2:$C$100,0)+1,0)))="Н/Д",AND(INDIRECT(CONCATENATE("'2018-04 (Д)'!Q",TEXT(MATCH($C22,'2018-04 (Д)'!$C$2:$C$100,0)+1,0)))="Н/Д",INDIRECT(CONCATENATE("'2018-03 (Д)'!Q",TEXT(MATCH($C22,'2018-03 (Д)'!$C$2:$C$100,0)+1,0))))),"Н/Д",((INDIRECT(CONCATENATE("'2018-04 (Д)'!Q",TEXT(MATCH($C22,'2018-04 (Д)'!$C$2:$C$100,0)+1,0)))-INDIRECT(CONCATENATE("'2018-03 (Д)'!Q",TEXT(MATCH($C22,'2018-03 (Д)'!$C$2:$C$100,0)+1,0))))/INDIRECT(CONCATENATE("'2018-03 (Д)'!Q",TEXT(MATCH($C22,'2018-03 (Д)'!$C$2:$C$100,0)+1,0))))*100)</f>
        <v>68.413917794713484</v>
      </c>
      <c r="EI22" s="9">
        <f ca="1">IF(OR(INDIRECT(CONCATENATE("'2018-05 (Д)'!Q",TEXT(MATCH($C22,'2018-05 (Д)'!$C$2:$C$100,0)+1,0)))="Н/Д",INDIRECT(CONCATENATE("'2018-04 (Д)'!Q",TEXT(MATCH($C22,'2018-04 (Д)'!$C$2:$C$100,0)+1,0)))="Н/Д",AND(INDIRECT(CONCATENATE("'2018-05 (Д)'!Q",TEXT(MATCH($C22,'2018-05 (Д)'!$C$2:$C$100,0)+1,0)))="Н/Д",INDIRECT(CONCATENATE("'2018-04 (Д)'!Q",TEXT(MATCH($C22,'2018-04 (Д)'!$C$2:$C$100,0)+1,0))))),"Н/Д",((INDIRECT(CONCATENATE("'2018-05 (Д)'!Q",TEXT(MATCH($C22,'2018-05 (Д)'!$C$2:$C$100,0)+1,0)))-INDIRECT(CONCATENATE("'2018-04 (Д)'!Q",TEXT(MATCH($C22,'2018-04 (Д)'!$C$2:$C$100,0)+1,0))))/INDIRECT(CONCATENATE("'2018-04 (Д)'!Q",TEXT(MATCH($C22,'2018-04 (Д)'!$C$2:$C$100,0)+1,0))))*100)</f>
        <v>-27.419926233756836</v>
      </c>
      <c r="EJ22" s="9">
        <f ca="1">IF(OR(INDIRECT(CONCATENATE("'2018-06 (Д)'!Q",TEXT(MATCH($C22,'2018-06 (Д)'!$C$2:$C$100,0)+1,0)))="Н/Д",INDIRECT(CONCATENATE("'2018-05 (Д)'!Q",TEXT(MATCH($C22,'2018-05 (Д)'!$C$2:$C$100,0)+1,0)))="Н/Д",AND(INDIRECT(CONCATENATE("'2018-06 (Д)'!Q",TEXT(MATCH($C22,'2018-06 (Д)'!$C$2:$C$100,0)+1,0)))="Н/Д",INDIRECT(CONCATENATE("'2018-05 (Д)'!Q",TEXT(MATCH($C22,'2018-05 (Д)'!$C$2:$C$100,0)+1,0))))),"Н/Д",((INDIRECT(CONCATENATE("'2018-06 (Д)'!Q",TEXT(MATCH($C22,'2018-06 (Д)'!$C$2:$C$100,0)+1,0)))-INDIRECT(CONCATENATE("'2018-05 (Д)'!Q",TEXT(MATCH($C22,'2018-05 (Д)'!$C$2:$C$100,0)+1,0))))/INDIRECT(CONCATENATE("'2018-05 (Д)'!Q",TEXT(MATCH($C22,'2018-05 (Д)'!$C$2:$C$100,0)+1,0))))*100)</f>
        <v>-64.466236667385445</v>
      </c>
      <c r="EK22" s="9">
        <f ca="1">IF(OR(INDIRECT(CONCATENATE("'2018-07 (Д)'!Q",TEXT(MATCH($C22,'2018-07 (Д)'!$C$2:$C$100,0)+1,0)))="Н/Д",INDIRECT(CONCATENATE("'2018-06 (Д)'!Q",TEXT(MATCH($C22,'2018-06 (Д)'!$C$2:$C$100,0)+1,0)))="Н/Д",AND(INDIRECT(CONCATENATE("'2018-07 (Д)'!Q",TEXT(MATCH($C22,'2018-07 (Д)'!$C$2:$C$100,0)+1,0)))="Н/Д",INDIRECT(CONCATENATE("'2018-06 (Д)'!Q",TEXT(MATCH($C22,'2018-06 (Д)'!$C$2:$C$100,0)+1,0))))),"Н/Д",((INDIRECT(CONCATENATE("'2018-07 (Д)'!Q",TEXT(MATCH($C22,'2018-07 (Д)'!$C$2:$C$100,0)+1,0)))-INDIRECT(CONCATENATE("'2018-06 (Д)'!Q",TEXT(MATCH($C22,'2018-06 (Д)'!$C$2:$C$100,0)+1,0))))/INDIRECT(CONCATENATE("'2018-06 (Д)'!Q",TEXT(MATCH($C22,'2018-06 (Д)'!$C$2:$C$100,0)+1,0))))*100)</f>
        <v>-16.827516435502691</v>
      </c>
      <c r="EL22" s="9">
        <f ca="1">IF(OR(INDIRECT(CONCATENATE("'2018-08 (Д)'!Q",TEXT(MATCH($C22,'2018-08 (Д)'!$C$2:$C$100,0)+1,0)))="Н/Д",INDIRECT(CONCATENATE("'2018-07 (Д)'!Q",TEXT(MATCH($C22,'2018-07 (Д)'!$C$2:$C$100,0)+1,0)))="Н/Д",AND(INDIRECT(CONCATENATE("'2018-08 (Д)'!Q",TEXT(MATCH($C22,'2018-08 (Д)'!$C$2:$C$100,0)+1,0)))="Н/Д",INDIRECT(CONCATENATE("'2018-07 (Д)'!Q",TEXT(MATCH($C22,'2018-07 (Д)'!$C$2:$C$100,0)+1,0))))),"Н/Д",((INDIRECT(CONCATENATE("'2018-08 (Д)'!Q",TEXT(MATCH($C22,'2018-08 (Д)'!$C$2:$C$100,0)+1,0)))-INDIRECT(CONCATENATE("'2018-07 (Д)'!Q",TEXT(MATCH($C22,'2018-07 (Д)'!$C$2:$C$100,0)+1,0))))/INDIRECT(CONCATENATE("'2018-07 (Д)'!Q",TEXT(MATCH($C22,'2018-07 (Д)'!$C$2:$C$100,0)+1,0))))*100)</f>
        <v>173.74477640507882</v>
      </c>
      <c r="EM22" s="9">
        <f ca="1">IF(OR(INDIRECT(CONCATENATE("'2018-09 (Д)'!Q",TEXT(MATCH($C22,'2018-09 (Д)'!$C$2:$C$100,0)+1,0)))="Н/Д",INDIRECT(CONCATENATE("'2018-08 (Д)'!Q",TEXT(MATCH($C22,'2018-08 (Д)'!$C$2:$C$100,0)+1,0)))="Н/Д",AND(INDIRECT(CONCATENATE("'2018-09 (Д)'!Q",TEXT(MATCH($C22,'2018-09 (Д)'!$C$2:$C$100,0)+1,0)))="Н/Д",INDIRECT(CONCATENATE("'2018-08 (Д)'!Q",TEXT(MATCH($C22,'2018-08 (Д)'!$C$2:$C$100,0)+1,0))))),"Н/Д",((INDIRECT(CONCATENATE("'2018-09 (Д)'!Q",TEXT(MATCH($C22,'2018-09 (Д)'!$C$2:$C$100,0)+1,0)))-INDIRECT(CONCATENATE("'2018-08 (Д)'!Q",TEXT(MATCH($C22,'2018-08 (Д)'!$C$2:$C$100,0)+1,0))))/INDIRECT(CONCATENATE("'2018-08 (Д)'!Q",TEXT(MATCH($C22,'2018-08 (Д)'!$C$2:$C$100,0)+1,0))))*100)</f>
        <v>-50.068557570948805</v>
      </c>
      <c r="EN22" s="9">
        <f ca="1">IF(OR(INDIRECT(CONCATENATE("'2018-10 (Д)'!Q",TEXT(MATCH($C22,'2018-10 (Д)'!$C$2:$C$100,0)+1,0)))="Н/Д",INDIRECT(CONCATENATE("'2018-09 (Д)'!Q",TEXT(MATCH($C22,'2018-09 (Д)'!$C$2:$C$100,0)+1,0)))="Н/Д",AND(INDIRECT(CONCATENATE("'2018-10 (Д)'!Q",TEXT(MATCH($C22,'2018-10 (Д)'!$C$2:$C$100,0)+1,0)))="Н/Д",INDIRECT(CONCATENATE("'2018-09 (Д)'!Q",TEXT(MATCH($C22,'2018-09 (Д)'!$C$2:$C$100,0)+1,0))))),"Н/Д",((INDIRECT(CONCATENATE("'2018-10 (Д)'!Q",TEXT(MATCH($C22,'2018-10 (Д)'!$C$2:$C$100,0)+1,0)))-INDIRECT(CONCATENATE("'2018-09 (Д)'!Q",TEXT(MATCH($C22,'2018-09 (Д)'!$C$2:$C$100,0)+1,0))))/INDIRECT(CONCATENATE("'2018-09 (Д)'!Q",TEXT(MATCH($C22,'2018-09 (Д)'!$C$2:$C$100,0)+1,0))))*100)</f>
        <v>21.744294473715755</v>
      </c>
      <c r="EO22" s="9">
        <f ca="1">IF(OR(INDIRECT(CONCATENATE("'2018-11 (Д)'!Q",TEXT(MATCH($C22,'2018-11 (Д)'!$C$2:$C$100,0)+1,0)))="Н/Д",INDIRECT(CONCATENATE("'2018-10 (Д)'!Q",TEXT(MATCH($C22,'2018-10 (Д)'!$C$2:$C$100,0)+1,0)))="Н/Д",AND(INDIRECT(CONCATENATE("'2018-11 (Д)'!Q",TEXT(MATCH($C22,'2018-11 (Д)'!$C$2:$C$100,0)+1,0)))="Н/Д",INDIRECT(CONCATENATE("'2018-10 (Д)'!Q",TEXT(MATCH($C22,'2018-10 (Д)'!$C$2:$C$100,0)+1,0))))),"Н/Д",((INDIRECT(CONCATENATE("'2018-11 (Д)'!Q",TEXT(MATCH($C22,'2018-11 (Д)'!$C$2:$C$100,0)+1,0)))-INDIRECT(CONCATENATE("'2018-10 (Д)'!Q",TEXT(MATCH($C22,'2018-10 (Д)'!$C$2:$C$100,0)+1,0))))/INDIRECT(CONCATENATE("'2018-10 (Д)'!Q",TEXT(MATCH($C22,'2018-10 (Д)'!$C$2:$C$100,0)+1,0))))*100)</f>
        <v>70.567959684718545</v>
      </c>
      <c r="EP22" s="9">
        <f ca="1">IF(OR(INDIRECT(CONCATENATE("'2018-12 (Д)'!Q",TEXT(MATCH($C22,'2018-12 (Д)'!$C$2:$C$100,0)+1,0)))="Н/Д",INDIRECT(CONCATENATE("'2018-11 (Д)'!Q",TEXT(MATCH($C22,'2018-11 (Д)'!$C$2:$C$100,0)+1,0)))="Н/Д",AND(INDIRECT(CONCATENATE("'2018-12 (Д)'!Q",TEXT(MATCH($C22,'2018-12 (Д)'!$C$2:$C$100,0)+1,0)))="Н/Д",INDIRECT(CONCATENATE("'2018-11 (Д)'!Q",TEXT(MATCH($C22,'2018-11 (Д)'!$C$2:$C$100,0)+1,0))))),"Н/Д",((INDIRECT(CONCATENATE("'2018-12 (Д)'!Q",TEXT(MATCH($C22,'2018-12 (Д)'!$C$2:$C$100,0)+1,0)))-INDIRECT(CONCATENATE("'2018-11 (Д)'!Q",TEXT(MATCH($C22,'2018-11 (Д)'!$C$2:$C$100,0)+1,0))))/INDIRECT(CONCATENATE("'2018-11 (Д)'!Q",TEXT(MATCH($C22,'2018-11 (Д)'!$C$2:$C$100,0)+1,0))))*100)</f>
        <v>-85.311438703823512</v>
      </c>
      <c r="EQ22" s="9"/>
      <c r="ER22" s="9">
        <f ca="1">IF(OR(INDIRECT(CONCATENATE("'2018-03 (Д)'!R",TEXT(MATCH($C22,'2018-03 (Д)'!$C$2:$C$100,0)+1,0)))="Н/Д",INDIRECT(CONCATENATE("'2018-02 (Д)'!R",TEXT(MATCH($C22,'2018-02 (Д)'!$C$2:$C$100,0)+1,0)))="Н/Д",AND(INDIRECT(CONCATENATE("'2018-03 (Д)'!R",TEXT(MATCH($C22,'2018-03 (Д)'!$C$2:$C$100,0)+1,0)))="Н/Д",INDIRECT(CONCATENATE("'2018-02 (Д)'!R",TEXT(MATCH($C22,'2018-02 (Д)'!$C$2:$C$100,0)+1,0))))),"Н/Д",((INDIRECT(CONCATENATE("'2018-03 (Д)'!R",TEXT(MATCH($C22,'2018-03 (Д)'!$C$2:$C$100,0)+1,0)))-INDIRECT(CONCATENATE("'2018-02 (Д)'!R",TEXT(MATCH($C22,'2018-02 (Д)'!$C$2:$C$100,0)+1,0))))/INDIRECT(CONCATENATE("'2018-02 (Д)'!R",TEXT(MATCH($C22,'2018-02 (Д)'!$C$2:$C$100,0)+1,0))))*100)</f>
        <v>74.270114521883059</v>
      </c>
      <c r="ES22" s="9">
        <f ca="1">IF(OR(INDIRECT(CONCATENATE("'2018-04 (Д)'!R",TEXT(MATCH($C22,'2018-04 (Д)'!$C$2:$C$100,0)+1,0)))="Н/Д",INDIRECT(CONCATENATE("'2018-03 (Д)'!R",TEXT(MATCH($C22,'2018-03 (Д)'!$C$2:$C$100,0)+1,0)))="Н/Д",AND(INDIRECT(CONCATENATE("'2018-04 (Д)'!R",TEXT(MATCH($C22,'2018-04 (Д)'!$C$2:$C$100,0)+1,0)))="Н/Д",INDIRECT(CONCATENATE("'2018-03 (Д)'!R",TEXT(MATCH($C22,'2018-03 (Д)'!$C$2:$C$100,0)+1,0))))),"Н/Д",((INDIRECT(CONCATENATE("'2018-04 (Д)'!R",TEXT(MATCH($C22,'2018-04 (Д)'!$C$2:$C$100,0)+1,0)))-INDIRECT(CONCATENATE("'2018-03 (Д)'!R",TEXT(MATCH($C22,'2018-03 (Д)'!$C$2:$C$100,0)+1,0))))/INDIRECT(CONCATENATE("'2018-03 (Д)'!R",TEXT(MATCH($C22,'2018-03 (Д)'!$C$2:$C$100,0)+1,0))))*100)</f>
        <v>-9.9925316242161362</v>
      </c>
      <c r="ET22" s="9">
        <f ca="1">IF(OR(INDIRECT(CONCATENATE("'2018-05 (Д)'!R",TEXT(MATCH($C22,'2018-05 (Д)'!$C$2:$C$100,0)+1,0)))="Н/Д",INDIRECT(CONCATENATE("'2018-04 (Д)'!R",TEXT(MATCH($C22,'2018-04 (Д)'!$C$2:$C$100,0)+1,0)))="Н/Д",AND(INDIRECT(CONCATENATE("'2018-05 (Д)'!R",TEXT(MATCH($C22,'2018-05 (Д)'!$C$2:$C$100,0)+1,0)))="Н/Д",INDIRECT(CONCATENATE("'2018-04 (Д)'!R",TEXT(MATCH($C22,'2018-04 (Д)'!$C$2:$C$100,0)+1,0))))),"Н/Д",((INDIRECT(CONCATENATE("'2018-05 (Д)'!R",TEXT(MATCH($C22,'2018-05 (Д)'!$C$2:$C$100,0)+1,0)))-INDIRECT(CONCATENATE("'2018-04 (Д)'!R",TEXT(MATCH($C22,'2018-04 (Д)'!$C$2:$C$100,0)+1,0))))/INDIRECT(CONCATENATE("'2018-04 (Д)'!R",TEXT(MATCH($C22,'2018-04 (Д)'!$C$2:$C$100,0)+1,0))))*100)</f>
        <v>-37.47714393456355</v>
      </c>
      <c r="EU22" s="9">
        <f ca="1">IF(OR(INDIRECT(CONCATENATE("'2018-06 (Д)'!R",TEXT(MATCH($C22,'2018-06 (Д)'!$C$2:$C$100,0)+1,0)))="Н/Д",INDIRECT(CONCATENATE("'2018-05 (Д)'!R",TEXT(MATCH($C22,'2018-05 (Д)'!$C$2:$C$100,0)+1,0)))="Н/Д",AND(INDIRECT(CONCATENATE("'2018-06 (Д)'!R",TEXT(MATCH($C22,'2018-06 (Д)'!$C$2:$C$100,0)+1,0)))="Н/Д",INDIRECT(CONCATENATE("'2018-05 (Д)'!R",TEXT(MATCH($C22,'2018-05 (Д)'!$C$2:$C$100,0)+1,0))))),"Н/Д",((INDIRECT(CONCATENATE("'2018-06 (Д)'!R",TEXT(MATCH($C22,'2018-06 (Д)'!$C$2:$C$100,0)+1,0)))-INDIRECT(CONCATENATE("'2018-05 (Д)'!R",TEXT(MATCH($C22,'2018-05 (Д)'!$C$2:$C$100,0)+1,0))))/INDIRECT(CONCATENATE("'2018-05 (Д)'!R",TEXT(MATCH($C22,'2018-05 (Д)'!$C$2:$C$100,0)+1,0))))*100)</f>
        <v>94.384115424344543</v>
      </c>
      <c r="EV22" s="9">
        <f ca="1">IF(OR(INDIRECT(CONCATENATE("'2018-07 (Д)'!R",TEXT(MATCH($C22,'2018-07 (Д)'!$C$2:$C$100,0)+1,0)))="Н/Д",INDIRECT(CONCATENATE("'2018-06 (Д)'!R",TEXT(MATCH($C22,'2018-06 (Д)'!$C$2:$C$100,0)+1,0)))="Н/Д",AND(INDIRECT(CONCATENATE("'2018-07 (Д)'!R",TEXT(MATCH($C22,'2018-07 (Д)'!$C$2:$C$100,0)+1,0)))="Н/Д",INDIRECT(CONCATENATE("'2018-06 (Д)'!R",TEXT(MATCH($C22,'2018-06 (Д)'!$C$2:$C$100,0)+1,0))))),"Н/Д",((INDIRECT(CONCATENATE("'2018-07 (Д)'!R",TEXT(MATCH($C22,'2018-07 (Д)'!$C$2:$C$100,0)+1,0)))-INDIRECT(CONCATENATE("'2018-06 (Д)'!R",TEXT(MATCH($C22,'2018-06 (Д)'!$C$2:$C$100,0)+1,0))))/INDIRECT(CONCATENATE("'2018-06 (Д)'!R",TEXT(MATCH($C22,'2018-06 (Д)'!$C$2:$C$100,0)+1,0))))*100)</f>
        <v>-62.530466786000815</v>
      </c>
      <c r="EW22" s="9">
        <f ca="1">IF(OR(INDIRECT(CONCATENATE("'2018-08 (Д)'!R",TEXT(MATCH($C22,'2018-08 (Д)'!$C$2:$C$100,0)+1,0)))="Н/Д",INDIRECT(CONCATENATE("'2018-07 (Д)'!R",TEXT(MATCH($C22,'2018-07 (Д)'!$C$2:$C$100,0)+1,0)))="Н/Д",AND(INDIRECT(CONCATENATE("'2018-08 (Д)'!R",TEXT(MATCH($C22,'2018-08 (Д)'!$C$2:$C$100,0)+1,0)))="Н/Д",INDIRECT(CONCATENATE("'2018-07 (Д)'!R",TEXT(MATCH($C22,'2018-07 (Д)'!$C$2:$C$100,0)+1,0))))),"Н/Д",((INDIRECT(CONCATENATE("'2018-08 (Д)'!R",TEXT(MATCH($C22,'2018-08 (Д)'!$C$2:$C$100,0)+1,0)))-INDIRECT(CONCATENATE("'2018-07 (Д)'!R",TEXT(MATCH($C22,'2018-07 (Д)'!$C$2:$C$100,0)+1,0))))/INDIRECT(CONCATENATE("'2018-07 (Д)'!R",TEXT(MATCH($C22,'2018-07 (Д)'!$C$2:$C$100,0)+1,0))))*100)</f>
        <v>16.010951510470186</v>
      </c>
      <c r="EX22" s="9">
        <f ca="1">IF(OR(INDIRECT(CONCATENATE("'2018-09 (Д)'!R",TEXT(MATCH($C22,'2018-09 (Д)'!$C$2:$C$100,0)+1,0)))="Н/Д",INDIRECT(CONCATENATE("'2018-08 (Д)'!R",TEXT(MATCH($C22,'2018-08 (Д)'!$C$2:$C$100,0)+1,0)))="Н/Д",AND(INDIRECT(CONCATENATE("'2018-09 (Д)'!R",TEXT(MATCH($C22,'2018-09 (Д)'!$C$2:$C$100,0)+1,0)))="Н/Д",INDIRECT(CONCATENATE("'2018-08 (Д)'!R",TEXT(MATCH($C22,'2018-08 (Д)'!$C$2:$C$100,0)+1,0))))),"Н/Д",((INDIRECT(CONCATENATE("'2018-09 (Д)'!R",TEXT(MATCH($C22,'2018-09 (Д)'!$C$2:$C$100,0)+1,0)))-INDIRECT(CONCATENATE("'2018-08 (Д)'!R",TEXT(MATCH($C22,'2018-08 (Д)'!$C$2:$C$100,0)+1,0))))/INDIRECT(CONCATENATE("'2018-08 (Д)'!R",TEXT(MATCH($C22,'2018-08 (Д)'!$C$2:$C$100,0)+1,0))))*100)</f>
        <v>50.226154499565624</v>
      </c>
      <c r="EY22" s="9">
        <f ca="1">IF(OR(INDIRECT(CONCATENATE("'2018-10 (Д)'!R",TEXT(MATCH($C22,'2018-10 (Д)'!$C$2:$C$100,0)+1,0)))="Н/Д",INDIRECT(CONCATENATE("'2018-09 (Д)'!R",TEXT(MATCH($C22,'2018-09 (Д)'!$C$2:$C$100,0)+1,0)))="Н/Д",AND(INDIRECT(CONCATENATE("'2018-10 (Д)'!R",TEXT(MATCH($C22,'2018-10 (Д)'!$C$2:$C$100,0)+1,0)))="Н/Д",INDIRECT(CONCATENATE("'2018-09 (Д)'!R",TEXT(MATCH($C22,'2018-09 (Д)'!$C$2:$C$100,0)+1,0))))),"Н/Д",((INDIRECT(CONCATENATE("'2018-10 (Д)'!R",TEXT(MATCH($C22,'2018-10 (Д)'!$C$2:$C$100,0)+1,0)))-INDIRECT(CONCATENATE("'2018-09 (Д)'!R",TEXT(MATCH($C22,'2018-09 (Д)'!$C$2:$C$100,0)+1,0))))/INDIRECT(CONCATENATE("'2018-09 (Д)'!R",TEXT(MATCH($C22,'2018-09 (Д)'!$C$2:$C$100,0)+1,0))))*100)</f>
        <v>-10.448782648013886</v>
      </c>
      <c r="EZ22" s="9">
        <f ca="1">IF(OR(INDIRECT(CONCATENATE("'2018-11 (Д)'!R",TEXT(MATCH($C22,'2018-11 (Д)'!$C$2:$C$100,0)+1,0)))="Н/Д",INDIRECT(CONCATENATE("'2018-10 (Д)'!R",TEXT(MATCH($C22,'2018-10 (Д)'!$C$2:$C$100,0)+1,0)))="Н/Д",AND(INDIRECT(CONCATENATE("'2018-11 (Д)'!R",TEXT(MATCH($C22,'2018-11 (Д)'!$C$2:$C$100,0)+1,0)))="Н/Д",INDIRECT(CONCATENATE("'2018-10 (Д)'!R",TEXT(MATCH($C22,'2018-10 (Д)'!$C$2:$C$100,0)+1,0))))),"Н/Д",((INDIRECT(CONCATENATE("'2018-11 (Д)'!R",TEXT(MATCH($C22,'2018-11 (Д)'!$C$2:$C$100,0)+1,0)))-INDIRECT(CONCATENATE("'2018-10 (Д)'!R",TEXT(MATCH($C22,'2018-10 (Д)'!$C$2:$C$100,0)+1,0))))/INDIRECT(CONCATENATE("'2018-10 (Д)'!R",TEXT(MATCH($C22,'2018-10 (Д)'!$C$2:$C$100,0)+1,0))))*100)</f>
        <v>-51.214616834746629</v>
      </c>
      <c r="FA22" s="9">
        <f ca="1">IF(OR(INDIRECT(CONCATENATE("'2018-12 (Д)'!R",TEXT(MATCH($C22,'2018-12 (Д)'!$C$2:$C$100,0)+1,0)))="Н/Д",INDIRECT(CONCATENATE("'2018-11 (Д)'!R",TEXT(MATCH($C22,'2018-11 (Д)'!$C$2:$C$100,0)+1,0)))="Н/Д",AND(INDIRECT(CONCATENATE("'2018-12 (Д)'!R",TEXT(MATCH($C22,'2018-12 (Д)'!$C$2:$C$100,0)+1,0)))="Н/Д",INDIRECT(CONCATENATE("'2018-11 (Д)'!R",TEXT(MATCH($C22,'2018-11 (Д)'!$C$2:$C$100,0)+1,0))))),"Н/Д",((INDIRECT(CONCATENATE("'2018-12 (Д)'!R",TEXT(MATCH($C22,'2018-12 (Д)'!$C$2:$C$100,0)+1,0)))-INDIRECT(CONCATENATE("'2018-11 (Д)'!R",TEXT(MATCH($C22,'2018-11 (Д)'!$C$2:$C$100,0)+1,0))))/INDIRECT(CONCATENATE("'2018-11 (Д)'!R",TEXT(MATCH($C22,'2018-11 (Д)'!$C$2:$C$100,0)+1,0))))*100)</f>
        <v>32.568870165909289</v>
      </c>
      <c r="FB22" s="9"/>
      <c r="FC22" s="9">
        <f ca="1">IF(OR(INDIRECT(CONCATENATE("'2018-03 (Д)'!S",TEXT(MATCH($C22,'2018-03 (Д)'!$C$2:$C$100,0)+1,0)))="Н/Д",INDIRECT(CONCATENATE("'2018-02 (Д)'!S",TEXT(MATCH($C22,'2018-02 (Д)'!$C$2:$C$100,0)+1,0)))="Н/Д",AND(INDIRECT(CONCATENATE("'2018-03 (Д)'!S",TEXT(MATCH($C22,'2018-03 (Д)'!$C$2:$C$100,0)+1,0)))="Н/Д",INDIRECT(CONCATENATE("'2018-02 (Д)'!S",TEXT(MATCH($C22,'2018-02 (Д)'!$C$2:$C$100,0)+1,0))))),"Н/Д",((INDIRECT(CONCATENATE("'2018-03 (Д)'!S",TEXT(MATCH($C22,'2018-03 (Д)'!$C$2:$C$100,0)+1,0)))-INDIRECT(CONCATENATE("'2018-02 (Д)'!S",TEXT(MATCH($C22,'2018-02 (Д)'!$C$2:$C$100,0)+1,0))))/INDIRECT(CONCATENATE("'2018-02 (Д)'!S",TEXT(MATCH($C22,'2018-02 (Д)'!$C$2:$C$100,0)+1,0))))*100)</f>
        <v>-80</v>
      </c>
      <c r="FD22" s="9">
        <f ca="1">IF(OR(INDIRECT(CONCATENATE("'2018-04 (Д)'!S",TEXT(MATCH($C22,'2018-04 (Д)'!$C$2:$C$100,0)+1,0)))="Н/Д",INDIRECT(CONCATENATE("'2018-03 (Д)'!S",TEXT(MATCH($C22,'2018-03 (Д)'!$C$2:$C$100,0)+1,0)))="Н/Д",AND(INDIRECT(CONCATENATE("'2018-04 (Д)'!S",TEXT(MATCH($C22,'2018-04 (Д)'!$C$2:$C$100,0)+1,0)))="Н/Д",INDIRECT(CONCATENATE("'2018-03 (Д)'!S",TEXT(MATCH($C22,'2018-03 (Д)'!$C$2:$C$100,0)+1,0))))),"Н/Д",((INDIRECT(CONCATENATE("'2018-04 (Д)'!S",TEXT(MATCH($C22,'2018-04 (Д)'!$C$2:$C$100,0)+1,0)))-INDIRECT(CONCATENATE("'2018-03 (Д)'!S",TEXT(MATCH($C22,'2018-03 (Д)'!$C$2:$C$100,0)+1,0))))/INDIRECT(CONCATENATE("'2018-03 (Д)'!S",TEXT(MATCH($C22,'2018-03 (Д)'!$C$2:$C$100,0)+1,0))))*100)</f>
        <v>564</v>
      </c>
      <c r="FE22" s="9">
        <f ca="1">IF(OR(INDIRECT(CONCATENATE("'2018-05 (Д)'!S",TEXT(MATCH($C22,'2018-05 (Д)'!$C$2:$C$100,0)+1,0)))="Н/Д",INDIRECT(CONCATENATE("'2018-04 (Д)'!S",TEXT(MATCH($C22,'2018-04 (Д)'!$C$2:$C$100,0)+1,0)))="Н/Д",AND(INDIRECT(CONCATENATE("'2018-05 (Д)'!S",TEXT(MATCH($C22,'2018-05 (Д)'!$C$2:$C$100,0)+1,0)))="Н/Д",INDIRECT(CONCATENATE("'2018-04 (Д)'!S",TEXT(MATCH($C22,'2018-04 (Д)'!$C$2:$C$100,0)+1,0))))),"Н/Д",((INDIRECT(CONCATENATE("'2018-05 (Д)'!S",TEXT(MATCH($C22,'2018-05 (Д)'!$C$2:$C$100,0)+1,0)))-INDIRECT(CONCATENATE("'2018-04 (Д)'!S",TEXT(MATCH($C22,'2018-04 (Д)'!$C$2:$C$100,0)+1,0))))/INDIRECT(CONCATENATE("'2018-04 (Д)'!S",TEXT(MATCH($C22,'2018-04 (Д)'!$C$2:$C$100,0)+1,0))))*100)</f>
        <v>-77.409638554216869</v>
      </c>
      <c r="FF22" s="9">
        <f ca="1">IF(OR(INDIRECT(CONCATENATE("'2018-06 (Д)'!S",TEXT(MATCH($C22,'2018-06 (Д)'!$C$2:$C$100,0)+1,0)))="Н/Д",INDIRECT(CONCATENATE("'2018-05 (Д)'!S",TEXT(MATCH($C22,'2018-05 (Д)'!$C$2:$C$100,0)+1,0)))="Н/Д",AND(INDIRECT(CONCATENATE("'2018-06 (Д)'!S",TEXT(MATCH($C22,'2018-06 (Д)'!$C$2:$C$100,0)+1,0)))="Н/Д",INDIRECT(CONCATENATE("'2018-05 (Д)'!S",TEXT(MATCH($C22,'2018-05 (Д)'!$C$2:$C$100,0)+1,0))))),"Н/Д",((INDIRECT(CONCATENATE("'2018-06 (Д)'!S",TEXT(MATCH($C22,'2018-06 (Д)'!$C$2:$C$100,0)+1,0)))-INDIRECT(CONCATENATE("'2018-05 (Д)'!S",TEXT(MATCH($C22,'2018-05 (Д)'!$C$2:$C$100,0)+1,0))))/INDIRECT(CONCATENATE("'2018-05 (Д)'!S",TEXT(MATCH($C22,'2018-05 (Д)'!$C$2:$C$100,0)+1,0))))*100)</f>
        <v>274</v>
      </c>
      <c r="FG22" s="9">
        <f ca="1">IF(OR(INDIRECT(CONCATENATE("'2018-07 (Д)'!S",TEXT(MATCH($C22,'2018-07 (Д)'!$C$2:$C$100,0)+1,0)))="Н/Д",INDIRECT(CONCATENATE("'2018-06 (Д)'!S",TEXT(MATCH($C22,'2018-06 (Д)'!$C$2:$C$100,0)+1,0)))="Н/Д",AND(INDIRECT(CONCATENATE("'2018-07 (Д)'!S",TEXT(MATCH($C22,'2018-07 (Д)'!$C$2:$C$100,0)+1,0)))="Н/Д",INDIRECT(CONCATENATE("'2018-06 (Д)'!S",TEXT(MATCH($C22,'2018-06 (Д)'!$C$2:$C$100,0)+1,0))))),"Н/Д",((INDIRECT(CONCATENATE("'2018-07 (Д)'!S",TEXT(MATCH($C22,'2018-07 (Д)'!$C$2:$C$100,0)+1,0)))-INDIRECT(CONCATENATE("'2018-06 (Д)'!S",TEXT(MATCH($C22,'2018-06 (Д)'!$C$2:$C$100,0)+1,0))))/INDIRECT(CONCATENATE("'2018-06 (Д)'!S",TEXT(MATCH($C22,'2018-06 (Д)'!$C$2:$C$100,0)+1,0))))*100)</f>
        <v>-73.262032085561501</v>
      </c>
      <c r="FH22" s="9">
        <f ca="1">IF(OR(INDIRECT(CONCATENATE("'2018-08 (Д)'!S",TEXT(MATCH($C22,'2018-08 (Д)'!$C$2:$C$100,0)+1,0)))="Н/Д",INDIRECT(CONCATENATE("'2018-07 (Д)'!S",TEXT(MATCH($C22,'2018-07 (Д)'!$C$2:$C$100,0)+1,0)))="Н/Д",AND(INDIRECT(CONCATENATE("'2018-08 (Д)'!S",TEXT(MATCH($C22,'2018-08 (Д)'!$C$2:$C$100,0)+1,0)))="Н/Д",INDIRECT(CONCATENATE("'2018-07 (Д)'!S",TEXT(MATCH($C22,'2018-07 (Д)'!$C$2:$C$100,0)+1,0))))),"Н/Д",((INDIRECT(CONCATENATE("'2018-08 (Д)'!S",TEXT(MATCH($C22,'2018-08 (Д)'!$C$2:$C$100,0)+1,0)))-INDIRECT(CONCATENATE("'2018-07 (Д)'!S",TEXT(MATCH($C22,'2018-07 (Д)'!$C$2:$C$100,0)+1,0))))/INDIRECT(CONCATENATE("'2018-07 (Д)'!S",TEXT(MATCH($C22,'2018-07 (Д)'!$C$2:$C$100,0)+1,0))))*100)</f>
        <v>269.33333333333331</v>
      </c>
      <c r="FI22" s="9">
        <f ca="1">IF(OR(INDIRECT(CONCATENATE("'2018-09 (Д)'!S",TEXT(MATCH($C22,'2018-09 (Д)'!$C$2:$C$100,0)+1,0)))="Н/Д",INDIRECT(CONCATENATE("'2018-08 (Д)'!S",TEXT(MATCH($C22,'2018-08 (Д)'!$C$2:$C$100,0)+1,0)))="Н/Д",AND(INDIRECT(CONCATENATE("'2018-09 (Д)'!S",TEXT(MATCH($C22,'2018-09 (Д)'!$C$2:$C$100,0)+1,0)))="Н/Д",INDIRECT(CONCATENATE("'2018-08 (Д)'!S",TEXT(MATCH($C22,'2018-08 (Д)'!$C$2:$C$100,0)+1,0))))),"Н/Д",((INDIRECT(CONCATENATE("'2018-09 (Д)'!S",TEXT(MATCH($C22,'2018-09 (Д)'!$C$2:$C$100,0)+1,0)))-INDIRECT(CONCATENATE("'2018-08 (Д)'!S",TEXT(MATCH($C22,'2018-08 (Д)'!$C$2:$C$100,0)+1,0))))/INDIRECT(CONCATENATE("'2018-08 (Д)'!S",TEXT(MATCH($C22,'2018-08 (Д)'!$C$2:$C$100,0)+1,0))))*100)</f>
        <v>-72.924187725631768</v>
      </c>
      <c r="FJ22" s="9">
        <f ca="1">IF(OR(INDIRECT(CONCATENATE("'2018-10 (Д)'!S",TEXT(MATCH($C22,'2018-10 (Д)'!$C$2:$C$100,0)+1,0)))="Н/Д",INDIRECT(CONCATENATE("'2018-09 (Д)'!S",TEXT(MATCH($C22,'2018-09 (Д)'!$C$2:$C$100,0)+1,0)))="Н/Д",AND(INDIRECT(CONCATENATE("'2018-10 (Д)'!S",TEXT(MATCH($C22,'2018-10 (Д)'!$C$2:$C$100,0)+1,0)))="Н/Д",INDIRECT(CONCATENATE("'2018-09 (Д)'!S",TEXT(MATCH($C22,'2018-09 (Д)'!$C$2:$C$100,0)+1,0))))),"Н/Д",((INDIRECT(CONCATENATE("'2018-10 (Д)'!S",TEXT(MATCH($C22,'2018-10 (Д)'!$C$2:$C$100,0)+1,0)))-INDIRECT(CONCATENATE("'2018-09 (Д)'!S",TEXT(MATCH($C22,'2018-09 (Д)'!$C$2:$C$100,0)+1,0))))/INDIRECT(CONCATENATE("'2018-09 (Д)'!S",TEXT(MATCH($C22,'2018-09 (Д)'!$C$2:$C$100,0)+1,0))))*100)</f>
        <v>280</v>
      </c>
      <c r="FK22" s="9">
        <f ca="1">IF(OR(INDIRECT(CONCATENATE("'2018-11 (Д)'!S",TEXT(MATCH($C22,'2018-11 (Д)'!$C$2:$C$100,0)+1,0)))="Н/Д",INDIRECT(CONCATENATE("'2018-10 (Д)'!S",TEXT(MATCH($C22,'2018-10 (Д)'!$C$2:$C$100,0)+1,0)))="Н/Д",AND(INDIRECT(CONCATENATE("'2018-11 (Д)'!S",TEXT(MATCH($C22,'2018-11 (Д)'!$C$2:$C$100,0)+1,0)))="Н/Д",INDIRECT(CONCATENATE("'2018-10 (Д)'!S",TEXT(MATCH($C22,'2018-10 (Д)'!$C$2:$C$100,0)+1,0))))),"Н/Д",((INDIRECT(CONCATENATE("'2018-11 (Д)'!S",TEXT(MATCH($C22,'2018-11 (Д)'!$C$2:$C$100,0)+1,0)))-INDIRECT(CONCATENATE("'2018-10 (Д)'!S",TEXT(MATCH($C22,'2018-10 (Д)'!$C$2:$C$100,0)+1,0))))/INDIRECT(CONCATENATE("'2018-10 (Д)'!S",TEXT(MATCH($C22,'2018-10 (Д)'!$C$2:$C$100,0)+1,0))))*100)</f>
        <v>-68.245614035087726</v>
      </c>
      <c r="FL22" s="9">
        <f ca="1">IF(OR(INDIRECT(CONCATENATE("'2018-12 (Д)'!S",TEXT(MATCH($C22,'2018-12 (Д)'!$C$2:$C$100,0)+1,0)))="Н/Д",INDIRECT(CONCATENATE("'2018-11 (Д)'!S",TEXT(MATCH($C22,'2018-11 (Д)'!$C$2:$C$100,0)+1,0)))="Н/Д",AND(INDIRECT(CONCATENATE("'2018-12 (Д)'!S",TEXT(MATCH($C22,'2018-12 (Д)'!$C$2:$C$100,0)+1,0)))="Н/Д",INDIRECT(CONCATENATE("'2018-11 (Д)'!S",TEXT(MATCH($C22,'2018-11 (Д)'!$C$2:$C$100,0)+1,0))))),"Н/Д",((INDIRECT(CONCATENATE("'2018-12 (Д)'!S",TEXT(MATCH($C22,'2018-12 (Д)'!$C$2:$C$100,0)+1,0)))-INDIRECT(CONCATENATE("'2018-11 (Д)'!S",TEXT(MATCH($C22,'2018-11 (Д)'!$C$2:$C$100,0)+1,0))))/INDIRECT(CONCATENATE("'2018-11 (Д)'!S",TEXT(MATCH($C22,'2018-11 (Д)'!$C$2:$C$100,0)+1,0))))*100)</f>
        <v>220.44198895027623</v>
      </c>
      <c r="FM22" s="9"/>
      <c r="FN22" s="9">
        <f ca="1">IF(OR(INDIRECT(CONCATENATE("'2018-03 (Д)'!T",TEXT(MATCH($C22,'2018-03 (Д)'!$C$2:$C$100,0)+1,0)))="Н/Д",INDIRECT(CONCATENATE("'2018-02 (Д)'!T",TEXT(MATCH($C22,'2018-02 (Д)'!$C$2:$C$100,0)+1,0)))="Н/Д",AND(INDIRECT(CONCATENATE("'2018-03 (Д)'!T",TEXT(MATCH($C22,'2018-03 (Д)'!$C$2:$C$100,0)+1,0)))="Н/Д",INDIRECT(CONCATENATE("'2018-02 (Д)'!T",TEXT(MATCH($C22,'2018-02 (Д)'!$C$2:$C$100,0)+1,0))))),"Н/Д",((INDIRECT(CONCATENATE("'2018-03 (Д)'!T",TEXT(MATCH($C22,'2018-03 (Д)'!$C$2:$C$100,0)+1,0)))-INDIRECT(CONCATENATE("'2018-02 (Д)'!T",TEXT(MATCH($C22,'2018-02 (Д)'!$C$2:$C$100,0)+1,0))))/INDIRECT(CONCATENATE("'2018-02 (Д)'!T",TEXT(MATCH($C22,'2018-02 (Д)'!$C$2:$C$100,0)+1,0))))*100)</f>
        <v>33.156245276073903</v>
      </c>
      <c r="FO22" s="9">
        <f ca="1">IF(OR(INDIRECT(CONCATENATE("'2018-04 (Д)'!T",TEXT(MATCH($C22,'2018-04 (Д)'!$C$2:$C$100,0)+1,0)))="Н/Д",INDIRECT(CONCATENATE("'2018-03 (Д)'!T",TEXT(MATCH($C22,'2018-03 (Д)'!$C$2:$C$100,0)+1,0)))="Н/Д",AND(INDIRECT(CONCATENATE("'2018-04 (Д)'!T",TEXT(MATCH($C22,'2018-04 (Д)'!$C$2:$C$100,0)+1,0)))="Н/Д",INDIRECT(CONCATENATE("'2018-03 (Д)'!T",TEXT(MATCH($C22,'2018-03 (Д)'!$C$2:$C$100,0)+1,0))))),"Н/Д",((INDIRECT(CONCATENATE("'2018-04 (Д)'!T",TEXT(MATCH($C22,'2018-04 (Д)'!$C$2:$C$100,0)+1,0)))-INDIRECT(CONCATENATE("'2018-03 (Д)'!T",TEXT(MATCH($C22,'2018-03 (Д)'!$C$2:$C$100,0)+1,0))))/INDIRECT(CONCATENATE("'2018-03 (Д)'!T",TEXT(MATCH($C22,'2018-03 (Д)'!$C$2:$C$100,0)+1,0))))*100)</f>
        <v>-4.0976528574290896</v>
      </c>
      <c r="FP22" s="9">
        <f ca="1">IF(OR(INDIRECT(CONCATENATE("'2018-05 (Д)'!T",TEXT(MATCH($C22,'2018-05 (Д)'!$C$2:$C$100,0)+1,0)))="Н/Д",INDIRECT(CONCATENATE("'2018-04 (Д)'!T",TEXT(MATCH($C22,'2018-04 (Д)'!$C$2:$C$100,0)+1,0)))="Н/Д",AND(INDIRECT(CONCATENATE("'2018-05 (Д)'!T",TEXT(MATCH($C22,'2018-05 (Д)'!$C$2:$C$100,0)+1,0)))="Н/Д",INDIRECT(CONCATENATE("'2018-04 (Д)'!T",TEXT(MATCH($C22,'2018-04 (Д)'!$C$2:$C$100,0)+1,0))))),"Н/Д",((INDIRECT(CONCATENATE("'2018-05 (Д)'!T",TEXT(MATCH($C22,'2018-05 (Д)'!$C$2:$C$100,0)+1,0)))-INDIRECT(CONCATENATE("'2018-04 (Д)'!T",TEXT(MATCH($C22,'2018-04 (Д)'!$C$2:$C$100,0)+1,0))))/INDIRECT(CONCATENATE("'2018-04 (Д)'!T",TEXT(MATCH($C22,'2018-04 (Д)'!$C$2:$C$100,0)+1,0))))*100)</f>
        <v>28.383244676170261</v>
      </c>
      <c r="FQ22" s="9">
        <f ca="1">IF(OR(INDIRECT(CONCATENATE("'2018-06 (Д)'!T",TEXT(MATCH($C22,'2018-06 (Д)'!$C$2:$C$100,0)+1,0)))="Н/Д",INDIRECT(CONCATENATE("'2018-05 (Д)'!T",TEXT(MATCH($C22,'2018-05 (Д)'!$C$2:$C$100,0)+1,0)))="Н/Д",AND(INDIRECT(CONCATENATE("'2018-06 (Д)'!T",TEXT(MATCH($C22,'2018-06 (Д)'!$C$2:$C$100,0)+1,0)))="Н/Д",INDIRECT(CONCATENATE("'2018-05 (Д)'!T",TEXT(MATCH($C22,'2018-05 (Д)'!$C$2:$C$100,0)+1,0))))),"Н/Д",((INDIRECT(CONCATENATE("'2018-06 (Д)'!T",TEXT(MATCH($C22,'2018-06 (Д)'!$C$2:$C$100,0)+1,0)))-INDIRECT(CONCATENATE("'2018-05 (Д)'!T",TEXT(MATCH($C22,'2018-05 (Д)'!$C$2:$C$100,0)+1,0))))/INDIRECT(CONCATENATE("'2018-05 (Д)'!T",TEXT(MATCH($C22,'2018-05 (Д)'!$C$2:$C$100,0)+1,0))))*100)</f>
        <v>8.4863703422571124</v>
      </c>
      <c r="FR22" s="9">
        <f ca="1">IF(OR(INDIRECT(CONCATENATE("'2018-07 (Д)'!T",TEXT(MATCH($C22,'2018-07 (Д)'!$C$2:$C$100,0)+1,0)))="Н/Д",INDIRECT(CONCATENATE("'2018-06 (Д)'!T",TEXT(MATCH($C22,'2018-06 (Д)'!$C$2:$C$100,0)+1,0)))="Н/Д",AND(INDIRECT(CONCATENATE("'2018-07 (Д)'!T",TEXT(MATCH($C22,'2018-07 (Д)'!$C$2:$C$100,0)+1,0)))="Н/Д",INDIRECT(CONCATENATE("'2018-06 (Д)'!T",TEXT(MATCH($C22,'2018-06 (Д)'!$C$2:$C$100,0)+1,0))))),"Н/Д",((INDIRECT(CONCATENATE("'2018-07 (Д)'!T",TEXT(MATCH($C22,'2018-07 (Д)'!$C$2:$C$100,0)+1,0)))-INDIRECT(CONCATENATE("'2018-06 (Д)'!T",TEXT(MATCH($C22,'2018-06 (Д)'!$C$2:$C$100,0)+1,0))))/INDIRECT(CONCATENATE("'2018-06 (Д)'!T",TEXT(MATCH($C22,'2018-06 (Д)'!$C$2:$C$100,0)+1,0))))*100)</f>
        <v>13.110611966927662</v>
      </c>
      <c r="FS22" s="9">
        <f ca="1">IF(OR(INDIRECT(CONCATENATE("'2018-08 (Д)'!T",TEXT(MATCH($C22,'2018-08 (Д)'!$C$2:$C$100,0)+1,0)))="Н/Д",INDIRECT(CONCATENATE("'2018-07 (Д)'!T",TEXT(MATCH($C22,'2018-07 (Д)'!$C$2:$C$100,0)+1,0)))="Н/Д",AND(INDIRECT(CONCATENATE("'2018-08 (Д)'!T",TEXT(MATCH($C22,'2018-08 (Д)'!$C$2:$C$100,0)+1,0)))="Н/Д",INDIRECT(CONCATENATE("'2018-07 (Д)'!T",TEXT(MATCH($C22,'2018-07 (Д)'!$C$2:$C$100,0)+1,0))))),"Н/Д",((INDIRECT(CONCATENATE("'2018-08 (Д)'!T",TEXT(MATCH($C22,'2018-08 (Д)'!$C$2:$C$100,0)+1,0)))-INDIRECT(CONCATENATE("'2018-07 (Д)'!T",TEXT(MATCH($C22,'2018-07 (Д)'!$C$2:$C$100,0)+1,0))))/INDIRECT(CONCATENATE("'2018-07 (Д)'!T",TEXT(MATCH($C22,'2018-07 (Д)'!$C$2:$C$100,0)+1,0))))*100)</f>
        <v>29.015035522661396</v>
      </c>
      <c r="FT22" s="9">
        <f ca="1">IF(OR(INDIRECT(CONCATENATE("'2018-09 (Д)'!T",TEXT(MATCH($C22,'2018-09 (Д)'!$C$2:$C$100,0)+1,0)))="Н/Д",INDIRECT(CONCATENATE("'2018-08 (Д)'!T",TEXT(MATCH($C22,'2018-08 (Д)'!$C$2:$C$100,0)+1,0)))="Н/Д",AND(INDIRECT(CONCATENATE("'2018-09 (Д)'!T",TEXT(MATCH($C22,'2018-09 (Д)'!$C$2:$C$100,0)+1,0)))="Н/Д",INDIRECT(CONCATENATE("'2018-08 (Д)'!T",TEXT(MATCH($C22,'2018-08 (Д)'!$C$2:$C$100,0)+1,0))))),"Н/Д",((INDIRECT(CONCATENATE("'2018-09 (Д)'!T",TEXT(MATCH($C22,'2018-09 (Д)'!$C$2:$C$100,0)+1,0)))-INDIRECT(CONCATENATE("'2018-08 (Д)'!T",TEXT(MATCH($C22,'2018-08 (Д)'!$C$2:$C$100,0)+1,0))))/INDIRECT(CONCATENATE("'2018-08 (Д)'!T",TEXT(MATCH($C22,'2018-08 (Д)'!$C$2:$C$100,0)+1,0))))*100)</f>
        <v>-8.885449188297855</v>
      </c>
      <c r="FU22" s="9">
        <f ca="1">IF(OR(INDIRECT(CONCATENATE("'2018-10 (Д)'!T",TEXT(MATCH($C22,'2018-10 (Д)'!$C$2:$C$100,0)+1,0)))="Н/Д",INDIRECT(CONCATENATE("'2018-09 (Д)'!T",TEXT(MATCH($C22,'2018-09 (Д)'!$C$2:$C$100,0)+1,0)))="Н/Д",AND(INDIRECT(CONCATENATE("'2018-10 (Д)'!T",TEXT(MATCH($C22,'2018-10 (Д)'!$C$2:$C$100,0)+1,0)))="Н/Д",INDIRECT(CONCATENATE("'2018-09 (Д)'!T",TEXT(MATCH($C22,'2018-09 (Д)'!$C$2:$C$100,0)+1,0))))),"Н/Д",((INDIRECT(CONCATENATE("'2018-10 (Д)'!T",TEXT(MATCH($C22,'2018-10 (Д)'!$C$2:$C$100,0)+1,0)))-INDIRECT(CONCATENATE("'2018-09 (Д)'!T",TEXT(MATCH($C22,'2018-09 (Д)'!$C$2:$C$100,0)+1,0))))/INDIRECT(CONCATENATE("'2018-09 (Д)'!T",TEXT(MATCH($C22,'2018-09 (Д)'!$C$2:$C$100,0)+1,0))))*100)</f>
        <v>-21.60374985599443</v>
      </c>
      <c r="FV22" s="9">
        <f ca="1">IF(OR(INDIRECT(CONCATENATE("'2018-11 (Д)'!T",TEXT(MATCH($C22,'2018-11 (Д)'!$C$2:$C$100,0)+1,0)))="Н/Д",INDIRECT(CONCATENATE("'2018-10 (Д)'!T",TEXT(MATCH($C22,'2018-10 (Д)'!$C$2:$C$100,0)+1,0)))="Н/Д",AND(INDIRECT(CONCATENATE("'2018-11 (Д)'!T",TEXT(MATCH($C22,'2018-11 (Д)'!$C$2:$C$100,0)+1,0)))="Н/Д",INDIRECT(CONCATENATE("'2018-10 (Д)'!T",TEXT(MATCH($C22,'2018-10 (Д)'!$C$2:$C$100,0)+1,0))))),"Н/Д",((INDIRECT(CONCATENATE("'2018-11 (Д)'!T",TEXT(MATCH($C22,'2018-11 (Д)'!$C$2:$C$100,0)+1,0)))-INDIRECT(CONCATENATE("'2018-10 (Д)'!T",TEXT(MATCH($C22,'2018-10 (Д)'!$C$2:$C$100,0)+1,0))))/INDIRECT(CONCATENATE("'2018-10 (Д)'!T",TEXT(MATCH($C22,'2018-10 (Д)'!$C$2:$C$100,0)+1,0))))*100)</f>
        <v>16.36443255620782</v>
      </c>
      <c r="FW22" s="9">
        <f ca="1">IF(OR(INDIRECT(CONCATENATE("'2018-12 (Д)'!T",TEXT(MATCH($C22,'2018-12 (Д)'!$C$2:$C$100,0)+1,0)))="Н/Д",INDIRECT(CONCATENATE("'2018-11 (Д)'!T",TEXT(MATCH($C22,'2018-11 (Д)'!$C$2:$C$100,0)+1,0)))="Н/Д",AND(INDIRECT(CONCATENATE("'2018-12 (Д)'!T",TEXT(MATCH($C22,'2018-12 (Д)'!$C$2:$C$100,0)+1,0)))="Н/Д",INDIRECT(CONCATENATE("'2018-11 (Д)'!T",TEXT(MATCH($C22,'2018-11 (Д)'!$C$2:$C$100,0)+1,0))))),"Н/Д",((INDIRECT(CONCATENATE("'2018-12 (Д)'!T",TEXT(MATCH($C22,'2018-12 (Д)'!$C$2:$C$100,0)+1,0)))-INDIRECT(CONCATENATE("'2018-11 (Д)'!T",TEXT(MATCH($C22,'2018-11 (Д)'!$C$2:$C$100,0)+1,0))))/INDIRECT(CONCATENATE("'2018-11 (Д)'!T",TEXT(MATCH($C22,'2018-11 (Д)'!$C$2:$C$100,0)+1,0))))*100)</f>
        <v>-22.102963745513616</v>
      </c>
      <c r="FX22" s="9"/>
      <c r="FY22" s="9">
        <f ca="1">IF(OR(INDIRECT(CONCATENATE("'2018-03 (Д)'!U",TEXT(MATCH($C22,'2018-03 (Д)'!$C$2:$C$100,0)+1,0)))="Н/Д",INDIRECT(CONCATENATE("'2018-02 (Д)'!U",TEXT(MATCH($C22,'2018-02 (Д)'!$C$2:$C$100,0)+1,0)))="Н/Д",AND(INDIRECT(CONCATENATE("'2018-03 (Д)'!U",TEXT(MATCH($C22,'2018-03 (Д)'!$C$2:$C$100,0)+1,0)))="Н/Д",INDIRECT(CONCATENATE("'2018-02 (Д)'!U",TEXT(MATCH($C22,'2018-02 (Д)'!$C$2:$C$100,0)+1,0))))),"Н/Д",((INDIRECT(CONCATENATE("'2018-03 (Д)'!U",TEXT(MATCH($C22,'2018-03 (Д)'!$C$2:$C$100,0)+1,0)))-INDIRECT(CONCATENATE("'2018-02 (Д)'!U",TEXT(MATCH($C22,'2018-02 (Д)'!$C$2:$C$100,0)+1,0))))/INDIRECT(CONCATENATE("'2018-02 (Д)'!U",TEXT(MATCH($C22,'2018-02 (Д)'!$C$2:$C$100,0)+1,0))))*100)</f>
        <v>5703.1214411006249</v>
      </c>
      <c r="FZ22" s="9">
        <f ca="1">IF(OR(INDIRECT(CONCATENATE("'2018-04 (Д)'!U",TEXT(MATCH($C22,'2018-04 (Д)'!$C$2:$C$100,0)+1,0)))="Н/Д",INDIRECT(CONCATENATE("'2018-03 (Д)'!U",TEXT(MATCH($C22,'2018-03 (Д)'!$C$2:$C$100,0)+1,0)))="Н/Д",AND(INDIRECT(CONCATENATE("'2018-04 (Д)'!U",TEXT(MATCH($C22,'2018-04 (Д)'!$C$2:$C$100,0)+1,0)))="Н/Д",INDIRECT(CONCATENATE("'2018-03 (Д)'!U",TEXT(MATCH($C22,'2018-03 (Д)'!$C$2:$C$100,0)+1,0))))),"Н/Д",((INDIRECT(CONCATENATE("'2018-04 (Д)'!U",TEXT(MATCH($C22,'2018-04 (Д)'!$C$2:$C$100,0)+1,0)))-INDIRECT(CONCATENATE("'2018-03 (Д)'!U",TEXT(MATCH($C22,'2018-03 (Д)'!$C$2:$C$100,0)+1,0))))/INDIRECT(CONCATENATE("'2018-03 (Д)'!U",TEXT(MATCH($C22,'2018-03 (Д)'!$C$2:$C$100,0)+1,0))))*100)</f>
        <v>-144.66125370513993</v>
      </c>
      <c r="GA22" s="9">
        <f ca="1">IF(OR(INDIRECT(CONCATENATE("'2018-05 (Д)'!U",TEXT(MATCH($C22,'2018-05 (Д)'!$C$2:$C$100,0)+1,0)))="Н/Д",INDIRECT(CONCATENATE("'2018-04 (Д)'!U",TEXT(MATCH($C22,'2018-04 (Д)'!$C$2:$C$100,0)+1,0)))="Н/Д",AND(INDIRECT(CONCATENATE("'2018-05 (Д)'!U",TEXT(MATCH($C22,'2018-05 (Д)'!$C$2:$C$100,0)+1,0)))="Н/Д",INDIRECT(CONCATENATE("'2018-04 (Д)'!U",TEXT(MATCH($C22,'2018-04 (Д)'!$C$2:$C$100,0)+1,0))))),"Н/Д",((INDIRECT(CONCATENATE("'2018-05 (Д)'!U",TEXT(MATCH($C22,'2018-05 (Д)'!$C$2:$C$100,0)+1,0)))-INDIRECT(CONCATENATE("'2018-04 (Д)'!U",TEXT(MATCH($C22,'2018-04 (Д)'!$C$2:$C$100,0)+1,0))))/INDIRECT(CONCATENATE("'2018-04 (Д)'!U",TEXT(MATCH($C22,'2018-04 (Д)'!$C$2:$C$100,0)+1,0))))*100)</f>
        <v>-373.07039039907369</v>
      </c>
      <c r="GB22" s="9">
        <f ca="1">IF(OR(INDIRECT(CONCATENATE("'2018-06 (Д)'!U",TEXT(MATCH($C22,'2018-06 (Д)'!$C$2:$C$100,0)+1,0)))="Н/Д",INDIRECT(CONCATENATE("'2018-05 (Д)'!U",TEXT(MATCH($C22,'2018-05 (Д)'!$C$2:$C$100,0)+1,0)))="Н/Д",AND(INDIRECT(CONCATENATE("'2018-06 (Д)'!U",TEXT(MATCH($C22,'2018-06 (Д)'!$C$2:$C$100,0)+1,0)))="Н/Д",INDIRECT(CONCATENATE("'2018-05 (Д)'!U",TEXT(MATCH($C22,'2018-05 (Д)'!$C$2:$C$100,0)+1,0))))),"Н/Д",((INDIRECT(CONCATENATE("'2018-06 (Д)'!U",TEXT(MATCH($C22,'2018-06 (Д)'!$C$2:$C$100,0)+1,0)))-INDIRECT(CONCATENATE("'2018-05 (Д)'!U",TEXT(MATCH($C22,'2018-05 (Д)'!$C$2:$C$100,0)+1,0))))/INDIRECT(CONCATENATE("'2018-05 (Д)'!U",TEXT(MATCH($C22,'2018-05 (Д)'!$C$2:$C$100,0)+1,0))))*100)</f>
        <v>-106.02509540961975</v>
      </c>
      <c r="GC22" s="9">
        <f ca="1">IF(OR(INDIRECT(CONCATENATE("'2018-07 (Д)'!U",TEXT(MATCH($C22,'2018-07 (Д)'!$C$2:$C$100,0)+1,0)))="Н/Д",INDIRECT(CONCATENATE("'2018-06 (Д)'!U",TEXT(MATCH($C22,'2018-06 (Д)'!$C$2:$C$100,0)+1,0)))="Н/Д",AND(INDIRECT(CONCATENATE("'2018-07 (Д)'!U",TEXT(MATCH($C22,'2018-07 (Д)'!$C$2:$C$100,0)+1,0)))="Н/Д",INDIRECT(CONCATENATE("'2018-06 (Д)'!U",TEXT(MATCH($C22,'2018-06 (Д)'!$C$2:$C$100,0)+1,0))))),"Н/Д",((INDIRECT(CONCATENATE("'2018-07 (Д)'!U",TEXT(MATCH($C22,'2018-07 (Д)'!$C$2:$C$100,0)+1,0)))-INDIRECT(CONCATENATE("'2018-06 (Д)'!U",TEXT(MATCH($C22,'2018-06 (Д)'!$C$2:$C$100,0)+1,0))))/INDIRECT(CONCATENATE("'2018-06 (Д)'!U",TEXT(MATCH($C22,'2018-06 (Д)'!$C$2:$C$100,0)+1,0))))*100)</f>
        <v>-888.41184473608644</v>
      </c>
      <c r="GD22" s="9">
        <f ca="1">IF(OR(INDIRECT(CONCATENATE("'2018-08 (Д)'!U",TEXT(MATCH($C22,'2018-08 (Д)'!$C$2:$C$100,0)+1,0)))="Н/Д",INDIRECT(CONCATENATE("'2018-07 (Д)'!U",TEXT(MATCH($C22,'2018-07 (Д)'!$C$2:$C$100,0)+1,0)))="Н/Д",AND(INDIRECT(CONCATENATE("'2018-08 (Д)'!U",TEXT(MATCH($C22,'2018-08 (Д)'!$C$2:$C$100,0)+1,0)))="Н/Д",INDIRECT(CONCATENATE("'2018-07 (Д)'!U",TEXT(MATCH($C22,'2018-07 (Д)'!$C$2:$C$100,0)+1,0))))),"Н/Д",((INDIRECT(CONCATENATE("'2018-08 (Д)'!U",TEXT(MATCH($C22,'2018-08 (Д)'!$C$2:$C$100,0)+1,0)))-INDIRECT(CONCATENATE("'2018-07 (Д)'!U",TEXT(MATCH($C22,'2018-07 (Д)'!$C$2:$C$100,0)+1,0))))/INDIRECT(CONCATENATE("'2018-07 (Д)'!U",TEXT(MATCH($C22,'2018-07 (Д)'!$C$2:$C$100,0)+1,0))))*100)</f>
        <v>550.03135278068044</v>
      </c>
      <c r="GE22" s="9">
        <f ca="1">IF(OR(INDIRECT(CONCATENATE("'2018-09 (Д)'!U",TEXT(MATCH($C22,'2018-09 (Д)'!$C$2:$C$100,0)+1,0)))="Н/Д",INDIRECT(CONCATENATE("'2018-08 (Д)'!U",TEXT(MATCH($C22,'2018-08 (Д)'!$C$2:$C$100,0)+1,0)))="Н/Д",AND(INDIRECT(CONCATENATE("'2018-09 (Д)'!U",TEXT(MATCH($C22,'2018-09 (Д)'!$C$2:$C$100,0)+1,0)))="Н/Д",INDIRECT(CONCATENATE("'2018-08 (Д)'!U",TEXT(MATCH($C22,'2018-08 (Д)'!$C$2:$C$100,0)+1,0))))),"Н/Д",((INDIRECT(CONCATENATE("'2018-09 (Д)'!U",TEXT(MATCH($C22,'2018-09 (Д)'!$C$2:$C$100,0)+1,0)))-INDIRECT(CONCATENATE("'2018-08 (Д)'!U",TEXT(MATCH($C22,'2018-08 (Д)'!$C$2:$C$100,0)+1,0))))/INDIRECT(CONCATENATE("'2018-08 (Д)'!U",TEXT(MATCH($C22,'2018-08 (Д)'!$C$2:$C$100,0)+1,0))))*100)</f>
        <v>-89.814966651978921</v>
      </c>
      <c r="GF22" s="9">
        <f ca="1">IF(OR(INDIRECT(CONCATENATE("'2018-10 (Д)'!U",TEXT(MATCH($C22,'2018-10 (Д)'!$C$2:$C$100,0)+1,0)))="Н/Д",INDIRECT(CONCATENATE("'2018-09 (Д)'!U",TEXT(MATCH($C22,'2018-09 (Д)'!$C$2:$C$100,0)+1,0)))="Н/Д",AND(INDIRECT(CONCATENATE("'2018-10 (Д)'!U",TEXT(MATCH($C22,'2018-10 (Д)'!$C$2:$C$100,0)+1,0)))="Н/Д",INDIRECT(CONCATENATE("'2018-09 (Д)'!U",TEXT(MATCH($C22,'2018-09 (Д)'!$C$2:$C$100,0)+1,0))))),"Н/Д",((INDIRECT(CONCATENATE("'2018-10 (Д)'!U",TEXT(MATCH($C22,'2018-10 (Д)'!$C$2:$C$100,0)+1,0)))-INDIRECT(CONCATENATE("'2018-09 (Д)'!U",TEXT(MATCH($C22,'2018-09 (Д)'!$C$2:$C$100,0)+1,0))))/INDIRECT(CONCATENATE("'2018-09 (Д)'!U",TEXT(MATCH($C22,'2018-09 (Д)'!$C$2:$C$100,0)+1,0))))*100)</f>
        <v>-672.88283027998443</v>
      </c>
      <c r="GG22" s="9">
        <f ca="1">IF(OR(INDIRECT(CONCATENATE("'2018-11 (Д)'!U",TEXT(MATCH($C22,'2018-11 (Д)'!$C$2:$C$100,0)+1,0)))="Н/Д",INDIRECT(CONCATENATE("'2018-10 (Д)'!U",TEXT(MATCH($C22,'2018-10 (Д)'!$C$2:$C$100,0)+1,0)))="Н/Д",AND(INDIRECT(CONCATENATE("'2018-11 (Д)'!U",TEXT(MATCH($C22,'2018-11 (Д)'!$C$2:$C$100,0)+1,0)))="Н/Д",INDIRECT(CONCATENATE("'2018-10 (Д)'!U",TEXT(MATCH($C22,'2018-10 (Д)'!$C$2:$C$100,0)+1,0))))),"Н/Д",((INDIRECT(CONCATENATE("'2018-11 (Д)'!U",TEXT(MATCH($C22,'2018-11 (Д)'!$C$2:$C$100,0)+1,0)))-INDIRECT(CONCATENATE("'2018-10 (Д)'!U",TEXT(MATCH($C22,'2018-10 (Д)'!$C$2:$C$100,0)+1,0))))/INDIRECT(CONCATENATE("'2018-10 (Д)'!U",TEXT(MATCH($C22,'2018-10 (Д)'!$C$2:$C$100,0)+1,0))))*100)</f>
        <v>-90.109169835667302</v>
      </c>
      <c r="GH22" s="9">
        <f ca="1">IF(OR(INDIRECT(CONCATENATE("'2018-12 (Д)'!U",TEXT(MATCH($C22,'2018-12 (Д)'!$C$2:$C$100,0)+1,0)))="Н/Д",INDIRECT(CONCATENATE("'2018-11 (Д)'!U",TEXT(MATCH($C22,'2018-11 (Д)'!$C$2:$C$100,0)+1,0)))="Н/Д",AND(INDIRECT(CONCATENATE("'2018-12 (Д)'!U",TEXT(MATCH($C22,'2018-12 (Д)'!$C$2:$C$100,0)+1,0)))="Н/Д",INDIRECT(CONCATENATE("'2018-11 (Д)'!U",TEXT(MATCH($C22,'2018-11 (Д)'!$C$2:$C$100,0)+1,0))))),"Н/Д",((INDIRECT(CONCATENATE("'2018-12 (Д)'!U",TEXT(MATCH($C22,'2018-12 (Д)'!$C$2:$C$100,0)+1,0)))-INDIRECT(CONCATENATE("'2018-11 (Д)'!U",TEXT(MATCH($C22,'2018-11 (Д)'!$C$2:$C$100,0)+1,0))))/INDIRECT(CONCATENATE("'2018-11 (Д)'!U",TEXT(MATCH($C22,'2018-11 (Д)'!$C$2:$C$100,0)+1,0))))*100)</f>
        <v>-350.95925876432193</v>
      </c>
      <c r="GI22" s="9"/>
      <c r="GJ22" s="9">
        <f ca="1">IF(OR(INDIRECT(CONCATENATE("'2018-03 (Д)'!V",TEXT(MATCH($C22,'2018-03 (Д)'!$C$2:$C$100,0)+1,0)))="Н/Д",INDIRECT(CONCATENATE("'2018-02 (Д)'!V",TEXT(MATCH($C22,'2018-02 (Д)'!$C$2:$C$100,0)+1,0)))="Н/Д",AND(INDIRECT(CONCATENATE("'2018-03 (Д)'!V",TEXT(MATCH($C22,'2018-03 (Д)'!$C$2:$C$100,0)+1,0)))="Н/Д",INDIRECT(CONCATENATE("'2018-02 (Д)'!V",TEXT(MATCH($C22,'2018-02 (Д)'!$C$2:$C$100,0)+1,0))))),"Н/Д",((INDIRECT(CONCATENATE("'2018-03 (Д)'!V",TEXT(MATCH($C22,'2018-03 (Д)'!$C$2:$C$100,0)+1,0)))-INDIRECT(CONCATENATE("'2018-02 (Д)'!V",TEXT(MATCH($C22,'2018-02 (Д)'!$C$2:$C$100,0)+1,0))))/INDIRECT(CONCATENATE("'2018-02 (Д)'!V",TEXT(MATCH($C22,'2018-02 (Д)'!$C$2:$C$100,0)+1,0))))*100)</f>
        <v>26.359959198406184</v>
      </c>
      <c r="GK22" s="9">
        <f ca="1">IF(OR(INDIRECT(CONCATENATE("'2018-04 (Д)'!V",TEXT(MATCH($C22,'2018-04 (Д)'!$C$2:$C$100,0)+1,0)))="Н/Д",INDIRECT(CONCATENATE("'2018-03 (Д)'!V",TEXT(MATCH($C22,'2018-03 (Д)'!$C$2:$C$100,0)+1,0)))="Н/Д",AND(INDIRECT(CONCATENATE("'2018-04 (Д)'!V",TEXT(MATCH($C22,'2018-04 (Д)'!$C$2:$C$100,0)+1,0)))="Н/Д",INDIRECT(CONCATENATE("'2018-03 (Д)'!V",TEXT(MATCH($C22,'2018-03 (Д)'!$C$2:$C$100,0)+1,0))))),"Н/Д",((INDIRECT(CONCATENATE("'2018-04 (Д)'!V",TEXT(MATCH($C22,'2018-04 (Д)'!$C$2:$C$100,0)+1,0)))-INDIRECT(CONCATENATE("'2018-03 (Д)'!V",TEXT(MATCH($C22,'2018-03 (Д)'!$C$2:$C$100,0)+1,0))))/INDIRECT(CONCATENATE("'2018-03 (Д)'!V",TEXT(MATCH($C22,'2018-03 (Д)'!$C$2:$C$100,0)+1,0))))*100)</f>
        <v>57.006145529189858</v>
      </c>
      <c r="GL22" s="9">
        <f ca="1">IF(OR(INDIRECT(CONCATENATE("'2018-05 (Д)'!V",TEXT(MATCH($C22,'2018-05 (Д)'!$C$2:$C$100,0)+1,0)))="Н/Д",INDIRECT(CONCATENATE("'2018-04 (Д)'!V",TEXT(MATCH($C22,'2018-04 (Д)'!$C$2:$C$100,0)+1,0)))="Н/Д",AND(INDIRECT(CONCATENATE("'2018-05 (Д)'!V",TEXT(MATCH($C22,'2018-05 (Д)'!$C$2:$C$100,0)+1,0)))="Н/Д",INDIRECT(CONCATENATE("'2018-04 (Д)'!V",TEXT(MATCH($C22,'2018-04 (Д)'!$C$2:$C$100,0)+1,0))))),"Н/Д",((INDIRECT(CONCATENATE("'2018-05 (Д)'!V",TEXT(MATCH($C22,'2018-05 (Д)'!$C$2:$C$100,0)+1,0)))-INDIRECT(CONCATENATE("'2018-04 (Д)'!V",TEXT(MATCH($C22,'2018-04 (Д)'!$C$2:$C$100,0)+1,0))))/INDIRECT(CONCATENATE("'2018-04 (Д)'!V",TEXT(MATCH($C22,'2018-04 (Д)'!$C$2:$C$100,0)+1,0))))*100)</f>
        <v>20.208834814924785</v>
      </c>
      <c r="GM22" s="9">
        <f ca="1">IF(OR(INDIRECT(CONCATENATE("'2018-06 (Д)'!V",TEXT(MATCH($C22,'2018-06 (Д)'!$C$2:$C$100,0)+1,0)))="Н/Д",INDIRECT(CONCATENATE("'2018-05 (Д)'!V",TEXT(MATCH($C22,'2018-05 (Д)'!$C$2:$C$100,0)+1,0)))="Н/Д",AND(INDIRECT(CONCATENATE("'2018-06 (Д)'!V",TEXT(MATCH($C22,'2018-06 (Д)'!$C$2:$C$100,0)+1,0)))="Н/Д",INDIRECT(CONCATENATE("'2018-05 (Д)'!V",TEXT(MATCH($C22,'2018-05 (Д)'!$C$2:$C$100,0)+1,0))))),"Н/Д",((INDIRECT(CONCATENATE("'2018-06 (Д)'!V",TEXT(MATCH($C22,'2018-06 (Д)'!$C$2:$C$100,0)+1,0)))-INDIRECT(CONCATENATE("'2018-05 (Д)'!V",TEXT(MATCH($C22,'2018-05 (Д)'!$C$2:$C$100,0)+1,0))))/INDIRECT(CONCATENATE("'2018-05 (Д)'!V",TEXT(MATCH($C22,'2018-05 (Д)'!$C$2:$C$100,0)+1,0))))*100)</f>
        <v>24.391645548635719</v>
      </c>
      <c r="GN22" s="9">
        <f ca="1">IF(OR(INDIRECT(CONCATENATE("'2018-07 (Д)'!V",TEXT(MATCH($C22,'2018-07 (Д)'!$C$2:$C$100,0)+1,0)))="Н/Д",INDIRECT(CONCATENATE("'2018-06 (Д)'!V",TEXT(MATCH($C22,'2018-06 (Д)'!$C$2:$C$100,0)+1,0)))="Н/Д",AND(INDIRECT(CONCATENATE("'2018-07 (Д)'!V",TEXT(MATCH($C22,'2018-07 (Д)'!$C$2:$C$100,0)+1,0)))="Н/Д",INDIRECT(CONCATENATE("'2018-06 (Д)'!V",TEXT(MATCH($C22,'2018-06 (Д)'!$C$2:$C$100,0)+1,0))))),"Н/Д",((INDIRECT(CONCATENATE("'2018-07 (Д)'!V",TEXT(MATCH($C22,'2018-07 (Д)'!$C$2:$C$100,0)+1,0)))-INDIRECT(CONCATENATE("'2018-06 (Д)'!V",TEXT(MATCH($C22,'2018-06 (Д)'!$C$2:$C$100,0)+1,0))))/INDIRECT(CONCATENATE("'2018-06 (Д)'!V",TEXT(MATCH($C22,'2018-06 (Д)'!$C$2:$C$100,0)+1,0))))*100)</f>
        <v>-8.0329710341712968</v>
      </c>
      <c r="GO22" s="9">
        <f ca="1">IF(OR(INDIRECT(CONCATENATE("'2018-08 (Д)'!V",TEXT(MATCH($C22,'2018-08 (Д)'!$C$2:$C$100,0)+1,0)))="Н/Д",INDIRECT(CONCATENATE("'2018-07 (Д)'!V",TEXT(MATCH($C22,'2018-07 (Д)'!$C$2:$C$100,0)+1,0)))="Н/Д",AND(INDIRECT(CONCATENATE("'2018-08 (Д)'!V",TEXT(MATCH($C22,'2018-08 (Д)'!$C$2:$C$100,0)+1,0)))="Н/Д",INDIRECT(CONCATENATE("'2018-07 (Д)'!V",TEXT(MATCH($C22,'2018-07 (Д)'!$C$2:$C$100,0)+1,0))))),"Н/Д",((INDIRECT(CONCATENATE("'2018-08 (Д)'!V",TEXT(MATCH($C22,'2018-08 (Д)'!$C$2:$C$100,0)+1,0)))-INDIRECT(CONCATENATE("'2018-07 (Д)'!V",TEXT(MATCH($C22,'2018-07 (Д)'!$C$2:$C$100,0)+1,0))))/INDIRECT(CONCATENATE("'2018-07 (Д)'!V",TEXT(MATCH($C22,'2018-07 (Д)'!$C$2:$C$100,0)+1,0))))*100)</f>
        <v>-53.517377402950572</v>
      </c>
      <c r="GP22" s="9">
        <f ca="1">IF(OR(INDIRECT(CONCATENATE("'2018-09 (Д)'!V",TEXT(MATCH($C22,'2018-09 (Д)'!$C$2:$C$100,0)+1,0)))="Н/Д",INDIRECT(CONCATENATE("'2018-08 (Д)'!V",TEXT(MATCH($C22,'2018-08 (Д)'!$C$2:$C$100,0)+1,0)))="Н/Д",AND(INDIRECT(CONCATENATE("'2018-09 (Д)'!V",TEXT(MATCH($C22,'2018-09 (Д)'!$C$2:$C$100,0)+1,0)))="Н/Д",INDIRECT(CONCATENATE("'2018-08 (Д)'!V",TEXT(MATCH($C22,'2018-08 (Д)'!$C$2:$C$100,0)+1,0))))),"Н/Д",((INDIRECT(CONCATENATE("'2018-09 (Д)'!V",TEXT(MATCH($C22,'2018-09 (Д)'!$C$2:$C$100,0)+1,0)))-INDIRECT(CONCATENATE("'2018-08 (Д)'!V",TEXT(MATCH($C22,'2018-08 (Д)'!$C$2:$C$100,0)+1,0))))/INDIRECT(CONCATENATE("'2018-08 (Д)'!V",TEXT(MATCH($C22,'2018-08 (Д)'!$C$2:$C$100,0)+1,0))))*100)</f>
        <v>28.554601120700735</v>
      </c>
      <c r="GQ22" s="9">
        <f ca="1">IF(OR(INDIRECT(CONCATENATE("'2018-10 (Д)'!V",TEXT(MATCH($C22,'2018-10 (Д)'!$C$2:$C$100,0)+1,0)))="Н/Д",INDIRECT(CONCATENATE("'2018-09 (Д)'!V",TEXT(MATCH($C22,'2018-09 (Д)'!$C$2:$C$100,0)+1,0)))="Н/Д",AND(INDIRECT(CONCATENATE("'2018-10 (Д)'!V",TEXT(MATCH($C22,'2018-10 (Д)'!$C$2:$C$100,0)+1,0)))="Н/Д",INDIRECT(CONCATENATE("'2018-09 (Д)'!V",TEXT(MATCH($C22,'2018-09 (Д)'!$C$2:$C$100,0)+1,0))))),"Н/Д",((INDIRECT(CONCATENATE("'2018-10 (Д)'!V",TEXT(MATCH($C22,'2018-10 (Д)'!$C$2:$C$100,0)+1,0)))-INDIRECT(CONCATENATE("'2018-09 (Д)'!V",TEXT(MATCH($C22,'2018-09 (Д)'!$C$2:$C$100,0)+1,0))))/INDIRECT(CONCATENATE("'2018-09 (Д)'!V",TEXT(MATCH($C22,'2018-09 (Д)'!$C$2:$C$100,0)+1,0))))*100)</f>
        <v>11.044499994587561</v>
      </c>
      <c r="GR22" s="9">
        <f ca="1">IF(OR(INDIRECT(CONCATENATE("'2018-11 (Д)'!V",TEXT(MATCH($C22,'2018-11 (Д)'!$C$2:$C$100,0)+1,0)))="Н/Д",INDIRECT(CONCATENATE("'2018-10 (Д)'!V",TEXT(MATCH($C22,'2018-10 (Д)'!$C$2:$C$100,0)+1,0)))="Н/Д",AND(INDIRECT(CONCATENATE("'2018-11 (Д)'!V",TEXT(MATCH($C22,'2018-11 (Д)'!$C$2:$C$100,0)+1,0)))="Н/Д",INDIRECT(CONCATENATE("'2018-10 (Д)'!V",TEXT(MATCH($C22,'2018-10 (Д)'!$C$2:$C$100,0)+1,0))))),"Н/Д",((INDIRECT(CONCATENATE("'2018-11 (Д)'!V",TEXT(MATCH($C22,'2018-11 (Д)'!$C$2:$C$100,0)+1,0)))-INDIRECT(CONCATENATE("'2018-10 (Д)'!V",TEXT(MATCH($C22,'2018-10 (Д)'!$C$2:$C$100,0)+1,0))))/INDIRECT(CONCATENATE("'2018-10 (Д)'!V",TEXT(MATCH($C22,'2018-10 (Д)'!$C$2:$C$100,0)+1,0))))*100)</f>
        <v>-8.0853057039980314</v>
      </c>
      <c r="GS22" s="9">
        <f ca="1">IF(OR(INDIRECT(CONCATENATE("'2018-12 (Д)'!V",TEXT(MATCH($C22,'2018-12 (Д)'!$C$2:$C$100,0)+1,0)))="Н/Д",INDIRECT(CONCATENATE("'2018-11 (Д)'!V",TEXT(MATCH($C22,'2018-11 (Д)'!$C$2:$C$100,0)+1,0)))="Н/Д",AND(INDIRECT(CONCATENATE("'2018-12 (Д)'!V",TEXT(MATCH($C22,'2018-12 (Д)'!$C$2:$C$100,0)+1,0)))="Н/Д",INDIRECT(CONCATENATE("'2018-11 (Д)'!V",TEXT(MATCH($C22,'2018-11 (Д)'!$C$2:$C$100,0)+1,0))))),"Н/Д",((INDIRECT(CONCATENATE("'2018-12 (Д)'!V",TEXT(MATCH($C22,'2018-12 (Д)'!$C$2:$C$100,0)+1,0)))-INDIRECT(CONCATENATE("'2018-11 (Д)'!V",TEXT(MATCH($C22,'2018-11 (Д)'!$C$2:$C$100,0)+1,0))))/INDIRECT(CONCATENATE("'2018-11 (Д)'!V",TEXT(MATCH($C22,'2018-11 (Д)'!$C$2:$C$100,0)+1,0))))*100)</f>
        <v>44.869829112095779</v>
      </c>
      <c r="GT22" s="9"/>
      <c r="GU22" s="9">
        <f ca="1">IF(OR(INDIRECT(CONCATENATE("'2018-03 (Д)'!W",TEXT(MATCH($C22,'2018-03 (Д)'!$C$2:$C$100,0)+1,0)))="Н/Д",INDIRECT(CONCATENATE("'2018-02 (Д)'!W",TEXT(MATCH($C22,'2018-02 (Д)'!$C$2:$C$100,0)+1,0)))="Н/Д",AND(INDIRECT(CONCATENATE("'2018-03 (Д)'!W",TEXT(MATCH($C22,'2018-03 (Д)'!$C$2:$C$100,0)+1,0)))="Н/Д",INDIRECT(CONCATENATE("'2018-02 (Д)'!W",TEXT(MATCH($C22,'2018-02 (Д)'!$C$2:$C$100,0)+1,0))))),"Н/Д",((INDIRECT(CONCATENATE("'2018-03 (Д)'!W",TEXT(MATCH($C22,'2018-03 (Д)'!$C$2:$C$100,0)+1,0)))-INDIRECT(CONCATENATE("'2018-02 (Д)'!W",TEXT(MATCH($C22,'2018-02 (Д)'!$C$2:$C$100,0)+1,0))))/INDIRECT(CONCATENATE("'2018-02 (Д)'!W",TEXT(MATCH($C22,'2018-02 (Д)'!$C$2:$C$100,0)+1,0))))*100)</f>
        <v>-13.247154252855179</v>
      </c>
      <c r="GV22" s="9">
        <f ca="1">IF(OR(INDIRECT(CONCATENATE("'2018-04 (Д)'!W",TEXT(MATCH($C22,'2018-04 (Д)'!$C$2:$C$100,0)+1,0)))="Н/Д",INDIRECT(CONCATENATE("'2018-03 (Д)'!W",TEXT(MATCH($C22,'2018-03 (Д)'!$C$2:$C$100,0)+1,0)))="Н/Д",AND(INDIRECT(CONCATENATE("'2018-04 (Д)'!W",TEXT(MATCH($C22,'2018-04 (Д)'!$C$2:$C$100,0)+1,0)))="Н/Д",INDIRECT(CONCATENATE("'2018-03 (Д)'!W",TEXT(MATCH($C22,'2018-03 (Д)'!$C$2:$C$100,0)+1,0))))),"Н/Д",((INDIRECT(CONCATENATE("'2018-04 (Д)'!W",TEXT(MATCH($C22,'2018-04 (Д)'!$C$2:$C$100,0)+1,0)))-INDIRECT(CONCATENATE("'2018-03 (Д)'!W",TEXT(MATCH($C22,'2018-03 (Д)'!$C$2:$C$100,0)+1,0))))/INDIRECT(CONCATENATE("'2018-03 (Д)'!W",TEXT(MATCH($C22,'2018-03 (Д)'!$C$2:$C$100,0)+1,0))))*100)</f>
        <v>68.253437691412017</v>
      </c>
      <c r="GW22" s="9">
        <f ca="1">IF(OR(INDIRECT(CONCATENATE("'2018-05 (Д)'!W",TEXT(MATCH($C22,'2018-05 (Д)'!$C$2:$C$100,0)+1,0)))="Н/Д",INDIRECT(CONCATENATE("'2018-04 (Д)'!W",TEXT(MATCH($C22,'2018-04 (Д)'!$C$2:$C$100,0)+1,0)))="Н/Д",AND(INDIRECT(CONCATENATE("'2018-05 (Д)'!W",TEXT(MATCH($C22,'2018-05 (Д)'!$C$2:$C$100,0)+1,0)))="Н/Д",INDIRECT(CONCATENATE("'2018-04 (Д)'!W",TEXT(MATCH($C22,'2018-04 (Д)'!$C$2:$C$100,0)+1,0))))),"Н/Д",((INDIRECT(CONCATENATE("'2018-05 (Д)'!W",TEXT(MATCH($C22,'2018-05 (Д)'!$C$2:$C$100,0)+1,0)))-INDIRECT(CONCATENATE("'2018-04 (Д)'!W",TEXT(MATCH($C22,'2018-04 (Д)'!$C$2:$C$100,0)+1,0))))/INDIRECT(CONCATENATE("'2018-04 (Д)'!W",TEXT(MATCH($C22,'2018-04 (Д)'!$C$2:$C$100,0)+1,0))))*100)</f>
        <v>4.214484879144349</v>
      </c>
      <c r="GX22" s="9">
        <f ca="1">IF(OR(INDIRECT(CONCATENATE("'2018-06 (Д)'!W",TEXT(MATCH($C22,'2018-06 (Д)'!$C$2:$C$100,0)+1,0)))="Н/Д",INDIRECT(CONCATENATE("'2018-05 (Д)'!W",TEXT(MATCH($C22,'2018-05 (Д)'!$C$2:$C$100,0)+1,0)))="Н/Д",AND(INDIRECT(CONCATENATE("'2018-06 (Д)'!W",TEXT(MATCH($C22,'2018-06 (Д)'!$C$2:$C$100,0)+1,0)))="Н/Д",INDIRECT(CONCATENATE("'2018-05 (Д)'!W",TEXT(MATCH($C22,'2018-05 (Д)'!$C$2:$C$100,0)+1,0))))),"Н/Д",((INDIRECT(CONCATENATE("'2018-06 (Д)'!W",TEXT(MATCH($C22,'2018-06 (Д)'!$C$2:$C$100,0)+1,0)))-INDIRECT(CONCATENATE("'2018-05 (Д)'!W",TEXT(MATCH($C22,'2018-05 (Д)'!$C$2:$C$100,0)+1,0))))/INDIRECT(CONCATENATE("'2018-05 (Д)'!W",TEXT(MATCH($C22,'2018-05 (Д)'!$C$2:$C$100,0)+1,0))))*100)</f>
        <v>-3.4974188904955095</v>
      </c>
      <c r="GY22" s="9">
        <f ca="1">IF(OR(INDIRECT(CONCATENATE("'2018-07 (Д)'!W",TEXT(MATCH($C22,'2018-07 (Д)'!$C$2:$C$100,0)+1,0)))="Н/Д",INDIRECT(CONCATENATE("'2018-06 (Д)'!W",TEXT(MATCH($C22,'2018-06 (Д)'!$C$2:$C$100,0)+1,0)))="Н/Д",AND(INDIRECT(CONCATENATE("'2018-07 (Д)'!W",TEXT(MATCH($C22,'2018-07 (Д)'!$C$2:$C$100,0)+1,0)))="Н/Д",INDIRECT(CONCATENATE("'2018-06 (Д)'!W",TEXT(MATCH($C22,'2018-06 (Д)'!$C$2:$C$100,0)+1,0))))),"Н/Д",((INDIRECT(CONCATENATE("'2018-07 (Д)'!W",TEXT(MATCH($C22,'2018-07 (Д)'!$C$2:$C$100,0)+1,0)))-INDIRECT(CONCATENATE("'2018-06 (Д)'!W",TEXT(MATCH($C22,'2018-06 (Д)'!$C$2:$C$100,0)+1,0))))/INDIRECT(CONCATENATE("'2018-06 (Д)'!W",TEXT(MATCH($C22,'2018-06 (Д)'!$C$2:$C$100,0)+1,0))))*100)</f>
        <v>-5.5310745999892639</v>
      </c>
      <c r="GZ22" s="9">
        <f ca="1">IF(OR(INDIRECT(CONCATENATE("'2018-08 (Д)'!W",TEXT(MATCH($C22,'2018-08 (Д)'!$C$2:$C$100,0)+1,0)))="Н/Д",INDIRECT(CONCATENATE("'2018-07 (Д)'!W",TEXT(MATCH($C22,'2018-07 (Д)'!$C$2:$C$100,0)+1,0)))="Н/Д",AND(INDIRECT(CONCATENATE("'2018-08 (Д)'!W",TEXT(MATCH($C22,'2018-08 (Д)'!$C$2:$C$100,0)+1,0)))="Н/Д",INDIRECT(CONCATENATE("'2018-07 (Д)'!W",TEXT(MATCH($C22,'2018-07 (Д)'!$C$2:$C$100,0)+1,0))))),"Н/Д",((INDIRECT(CONCATENATE("'2018-08 (Д)'!W",TEXT(MATCH($C22,'2018-08 (Д)'!$C$2:$C$100,0)+1,0)))-INDIRECT(CONCATENATE("'2018-07 (Д)'!W",TEXT(MATCH($C22,'2018-07 (Д)'!$C$2:$C$100,0)+1,0))))/INDIRECT(CONCATENATE("'2018-07 (Д)'!W",TEXT(MATCH($C22,'2018-07 (Д)'!$C$2:$C$100,0)+1,0))))*100)</f>
        <v>12.574115362339805</v>
      </c>
      <c r="HA22" s="9">
        <f ca="1">IF(OR(INDIRECT(CONCATENATE("'2018-09 (Д)'!W",TEXT(MATCH($C22,'2018-09 (Д)'!$C$2:$C$100,0)+1,0)))="Н/Д",INDIRECT(CONCATENATE("'2018-08 (Д)'!W",TEXT(MATCH($C22,'2018-08 (Д)'!$C$2:$C$100,0)+1,0)))="Н/Д",AND(INDIRECT(CONCATENATE("'2018-09 (Д)'!W",TEXT(MATCH($C22,'2018-09 (Д)'!$C$2:$C$100,0)+1,0)))="Н/Д",INDIRECT(CONCATENATE("'2018-08 (Д)'!W",TEXT(MATCH($C22,'2018-08 (Д)'!$C$2:$C$100,0)+1,0))))),"Н/Д",((INDIRECT(CONCATENATE("'2018-09 (Д)'!W",TEXT(MATCH($C22,'2018-09 (Д)'!$C$2:$C$100,0)+1,0)))-INDIRECT(CONCATENATE("'2018-08 (Д)'!W",TEXT(MATCH($C22,'2018-08 (Д)'!$C$2:$C$100,0)+1,0))))/INDIRECT(CONCATENATE("'2018-08 (Д)'!W",TEXT(MATCH($C22,'2018-08 (Д)'!$C$2:$C$100,0)+1,0))))*100)</f>
        <v>-23.712471518027424</v>
      </c>
      <c r="HB22" s="9">
        <f ca="1">IF(OR(INDIRECT(CONCATENATE("'2018-10 (Д)'!W",TEXT(MATCH($C22,'2018-10 (Д)'!$C$2:$C$100,0)+1,0)))="Н/Д",INDIRECT(CONCATENATE("'2018-09 (Д)'!W",TEXT(MATCH($C22,'2018-09 (Д)'!$C$2:$C$100,0)+1,0)))="Н/Д",AND(INDIRECT(CONCATENATE("'2018-10 (Д)'!W",TEXT(MATCH($C22,'2018-10 (Д)'!$C$2:$C$100,0)+1,0)))="Н/Д",INDIRECT(CONCATENATE("'2018-09 (Д)'!W",TEXT(MATCH($C22,'2018-09 (Д)'!$C$2:$C$100,0)+1,0))))),"Н/Д",((INDIRECT(CONCATENATE("'2018-10 (Д)'!W",TEXT(MATCH($C22,'2018-10 (Д)'!$C$2:$C$100,0)+1,0)))-INDIRECT(CONCATENATE("'2018-09 (Д)'!W",TEXT(MATCH($C22,'2018-09 (Д)'!$C$2:$C$100,0)+1,0))))/INDIRECT(CONCATENATE("'2018-09 (Д)'!W",TEXT(MATCH($C22,'2018-09 (Д)'!$C$2:$C$100,0)+1,0))))*100)</f>
        <v>-3.6463771253536481</v>
      </c>
      <c r="HC22" s="9">
        <f ca="1">IF(OR(INDIRECT(CONCATENATE("'2018-11 (Д)'!W",TEXT(MATCH($C22,'2018-11 (Д)'!$C$2:$C$100,0)+1,0)))="Н/Д",INDIRECT(CONCATENATE("'2018-10 (Д)'!W",TEXT(MATCH($C22,'2018-10 (Д)'!$C$2:$C$100,0)+1,0)))="Н/Д",AND(INDIRECT(CONCATENATE("'2018-11 (Д)'!W",TEXT(MATCH($C22,'2018-11 (Д)'!$C$2:$C$100,0)+1,0)))="Н/Д",INDIRECT(CONCATENATE("'2018-10 (Д)'!W",TEXT(MATCH($C22,'2018-10 (Д)'!$C$2:$C$100,0)+1,0))))),"Н/Д",((INDIRECT(CONCATENATE("'2018-11 (Д)'!W",TEXT(MATCH($C22,'2018-11 (Д)'!$C$2:$C$100,0)+1,0)))-INDIRECT(CONCATENATE("'2018-10 (Д)'!W",TEXT(MATCH($C22,'2018-10 (Д)'!$C$2:$C$100,0)+1,0))))/INDIRECT(CONCATENATE("'2018-10 (Д)'!W",TEXT(MATCH($C22,'2018-10 (Д)'!$C$2:$C$100,0)+1,0))))*100)</f>
        <v>48.36879615411064</v>
      </c>
      <c r="HD22" s="9">
        <f ca="1">IF(OR(INDIRECT(CONCATENATE("'2018-12 (Д)'!W",TEXT(MATCH($C22,'2018-12 (Д)'!$C$2:$C$100,0)+1,0)))="Н/Д",INDIRECT(CONCATENATE("'2018-11 (Д)'!W",TEXT(MATCH($C22,'2018-11 (Д)'!$C$2:$C$100,0)+1,0)))="Н/Д",AND(INDIRECT(CONCATENATE("'2018-12 (Д)'!W",TEXT(MATCH($C22,'2018-12 (Д)'!$C$2:$C$100,0)+1,0)))="Н/Д",INDIRECT(CONCATENATE("'2018-11 (Д)'!W",TEXT(MATCH($C22,'2018-11 (Д)'!$C$2:$C$100,0)+1,0))))),"Н/Д",((INDIRECT(CONCATENATE("'2018-12 (Д)'!W",TEXT(MATCH($C22,'2018-12 (Д)'!$C$2:$C$100,0)+1,0)))-INDIRECT(CONCATENATE("'2018-11 (Д)'!W",TEXT(MATCH($C22,'2018-11 (Д)'!$C$2:$C$100,0)+1,0))))/INDIRECT(CONCATENATE("'2018-11 (Д)'!W",TEXT(MATCH($C22,'2018-11 (Д)'!$C$2:$C$100,0)+1,0))))*100)</f>
        <v>-17.543149826166388</v>
      </c>
    </row>
    <row r="23" spans="1:212" x14ac:dyDescent="0.25">
      <c r="A23" s="2" t="s">
        <v>34</v>
      </c>
      <c r="B23" s="2" t="s">
        <v>43</v>
      </c>
      <c r="C23" s="15">
        <v>92000000</v>
      </c>
      <c r="D23" s="9"/>
      <c r="E23" s="9">
        <f ca="1">IF(OR(INDIRECT(CONCATENATE("'2018-03 (Д)'!E",TEXT(MATCH($C23,'2018-03 (Д)'!$C$2:$C$100,0)+1,0)))="Н/Д",INDIRECT(CONCATENATE("'2018-02 (Д)'!E",TEXT(MATCH($C23,'2018-02 (Д)'!$C$2:$C$100,0)+1,0)))="Н/Д",AND(INDIRECT(CONCATENATE("'2018-03 (Д)'!E",TEXT(MATCH($C23,'2018-03 (Д)'!$C$2:$C$100,0)+1,0)))="Н/Д",INDIRECT(CONCATENATE("'2018-02 (Д)'!E",TEXT(MATCH($C23,'2018-02 (Д)'!$C$2:$C$100,0)+1,0))))),"Н/Д",((INDIRECT(CONCATENATE("'2018-03 (Д)'!E",TEXT(MATCH($C23,'2018-03 (Д)'!$C$2:$C$100,0)+1,0)))-INDIRECT(CONCATENATE("'2018-02 (Д)'!E",TEXT(MATCH($C23,'2018-02 (Д)'!$C$2:$C$100,0)+1,0))))/INDIRECT(CONCATENATE("'2018-02 (Д)'!E",TEXT(MATCH($C23,'2018-02 (Д)'!$C$2:$C$100,0)+1,0))))*100)</f>
        <v>2.4933322906087048</v>
      </c>
      <c r="F23" s="9">
        <f ca="1">IF(OR(INDIRECT(CONCATENATE("'2018-04 (Д)'!E",TEXT(MATCH($C23,'2018-04 (Д)'!$C$2:$C$100,0)+1,0)))="Н/Д",INDIRECT(CONCATENATE("'2018-03 (Д)'!E",TEXT(MATCH($C23,'2018-03 (Д)'!$C$2:$C$100,0)+1,0)))="Н/Д",AND(INDIRECT(CONCATENATE("'2018-04 (Д)'!E",TEXT(MATCH($C23,'2018-04 (Д)'!$C$2:$C$100,0)+1,0)))="Н/Д",INDIRECT(CONCATENATE("'2018-03 (Д)'!E",TEXT(MATCH($C23,'2018-03 (Д)'!$C$2:$C$100,0)+1,0))))),"Н/Д",((INDIRECT(CONCATENATE("'2018-04 (Д)'!E",TEXT(MATCH($C23,'2018-04 (Д)'!$C$2:$C$100,0)+1,0)))-INDIRECT(CONCATENATE("'2018-03 (Д)'!E",TEXT(MATCH($C23,'2018-03 (Д)'!$C$2:$C$100,0)+1,0))))/INDIRECT(CONCATENATE("'2018-03 (Д)'!E",TEXT(MATCH($C23,'2018-03 (Д)'!$C$2:$C$100,0)+1,0))))*100)</f>
        <v>157.5680146394524</v>
      </c>
      <c r="G23" s="9">
        <f ca="1">IF(OR(INDIRECT(CONCATENATE("'2018-05 (Д)'!E",TEXT(MATCH($C23,'2018-05 (Д)'!$C$2:$C$100,0)+1,0)))="Н/Д",INDIRECT(CONCATENATE("'2018-04 (Д)'!E",TEXT(MATCH($C23,'2018-04 (Д)'!$C$2:$C$100,0)+1,0)))="Н/Д",AND(INDIRECT(CONCATENATE("'2018-05 (Д)'!E",TEXT(MATCH($C23,'2018-05 (Д)'!$C$2:$C$100,0)+1,0)))="Н/Д",INDIRECT(CONCATENATE("'2018-04 (Д)'!E",TEXT(MATCH($C23,'2018-04 (Д)'!$C$2:$C$100,0)+1,0))))),"Н/Д",((INDIRECT(CONCATENATE("'2018-05 (Д)'!E",TEXT(MATCH($C23,'2018-05 (Д)'!$C$2:$C$100,0)+1,0)))-INDIRECT(CONCATENATE("'2018-04 (Д)'!E",TEXT(MATCH($C23,'2018-04 (Д)'!$C$2:$C$100,0)+1,0))))/INDIRECT(CONCATENATE("'2018-04 (Д)'!E",TEXT(MATCH($C23,'2018-04 (Д)'!$C$2:$C$100,0)+1,0))))*100)</f>
        <v>-19.532878144778934</v>
      </c>
      <c r="H23" s="9">
        <f ca="1">IF(OR(INDIRECT(CONCATENATE("'2018-06 (Д)'!E",TEXT(MATCH($C23,'2018-06 (Д)'!$C$2:$C$100,0)+1,0)))="Н/Д",INDIRECT(CONCATENATE("'2018-05 (Д)'!E",TEXT(MATCH($C23,'2018-05 (Д)'!$C$2:$C$100,0)+1,0)))="Н/Д",AND(INDIRECT(CONCATENATE("'2018-06 (Д)'!E",TEXT(MATCH($C23,'2018-06 (Д)'!$C$2:$C$100,0)+1,0)))="Н/Д",INDIRECT(CONCATENATE("'2018-05 (Д)'!E",TEXT(MATCH($C23,'2018-05 (Д)'!$C$2:$C$100,0)+1,0))))),"Н/Д",((INDIRECT(CONCATENATE("'2018-06 (Д)'!E",TEXT(MATCH($C23,'2018-06 (Д)'!$C$2:$C$100,0)+1,0)))-INDIRECT(CONCATENATE("'2018-05 (Д)'!E",TEXT(MATCH($C23,'2018-05 (Д)'!$C$2:$C$100,0)+1,0))))/INDIRECT(CONCATENATE("'2018-05 (Д)'!E",TEXT(MATCH($C23,'2018-05 (Д)'!$C$2:$C$100,0)+1,0))))*100)</f>
        <v>14.06754404286148</v>
      </c>
      <c r="I23" s="9">
        <f ca="1">IF(OR(INDIRECT(CONCATENATE("'2018-07 (Д)'!E",TEXT(MATCH($C23,'2018-07 (Д)'!$C$2:$C$100,0)+1,0)))="Н/Д",INDIRECT(CONCATENATE("'2018-06 (Д)'!E",TEXT(MATCH($C23,'2018-06 (Д)'!$C$2:$C$100,0)+1,0)))="Н/Д",AND(INDIRECT(CONCATENATE("'2018-07 (Д)'!E",TEXT(MATCH($C23,'2018-07 (Д)'!$C$2:$C$100,0)+1,0)))="Н/Д",INDIRECT(CONCATENATE("'2018-06 (Д)'!E",TEXT(MATCH($C23,'2018-06 (Д)'!$C$2:$C$100,0)+1,0))))),"Н/Д",((INDIRECT(CONCATENATE("'2018-07 (Д)'!E",TEXT(MATCH($C23,'2018-07 (Д)'!$C$2:$C$100,0)+1,0)))-INDIRECT(CONCATENATE("'2018-06 (Д)'!E",TEXT(MATCH($C23,'2018-06 (Д)'!$C$2:$C$100,0)+1,0))))/INDIRECT(CONCATENATE("'2018-06 (Д)'!E",TEXT(MATCH($C23,'2018-06 (Д)'!$C$2:$C$100,0)+1,0))))*100)</f>
        <v>-34.442156945930932</v>
      </c>
      <c r="J23" s="9">
        <f ca="1">IF(OR(INDIRECT(CONCATENATE("'2018-08 (Д)'!E",TEXT(MATCH($C23,'2018-08 (Д)'!$C$2:$C$100,0)+1,0)))="Н/Д",INDIRECT(CONCATENATE("'2018-07 (Д)'!E",TEXT(MATCH($C23,'2018-07 (Д)'!$C$2:$C$100,0)+1,0)))="Н/Д",AND(INDIRECT(CONCATENATE("'2018-08 (Д)'!E",TEXT(MATCH($C23,'2018-08 (Д)'!$C$2:$C$100,0)+1,0)))="Н/Д",INDIRECT(CONCATENATE("'2018-07 (Д)'!E",TEXT(MATCH($C23,'2018-07 (Д)'!$C$2:$C$100,0)+1,0))))),"Н/Д",((INDIRECT(CONCATENATE("'2018-08 (Д)'!E",TEXT(MATCH($C23,'2018-08 (Д)'!$C$2:$C$100,0)+1,0)))-INDIRECT(CONCATENATE("'2018-07 (Д)'!E",TEXT(MATCH($C23,'2018-07 (Д)'!$C$2:$C$100,0)+1,0))))/INDIRECT(CONCATENATE("'2018-07 (Д)'!E",TEXT(MATCH($C23,'2018-07 (Д)'!$C$2:$C$100,0)+1,0))))*100)</f>
        <v>31.494473222466969</v>
      </c>
      <c r="K23" s="9">
        <f ca="1">IF(OR(INDIRECT(CONCATENATE("'2018-09 (Д)'!E",TEXT(MATCH($C23,'2018-09 (Д)'!$C$2:$C$100,0)+1,0)))="Н/Д",INDIRECT(CONCATENATE("'2018-08 (Д)'!E",TEXT(MATCH($C23,'2018-08 (Д)'!$C$2:$C$100,0)+1,0)))="Н/Д",AND(INDIRECT(CONCATENATE("'2018-09 (Д)'!E",TEXT(MATCH($C23,'2018-09 (Д)'!$C$2:$C$100,0)+1,0)))="Н/Д",INDIRECT(CONCATENATE("'2018-08 (Д)'!E",TEXT(MATCH($C23,'2018-08 (Д)'!$C$2:$C$100,0)+1,0))))),"Н/Д",((INDIRECT(CONCATENATE("'2018-09 (Д)'!E",TEXT(MATCH($C23,'2018-09 (Д)'!$C$2:$C$100,0)+1,0)))-INDIRECT(CONCATENATE("'2018-08 (Д)'!E",TEXT(MATCH($C23,'2018-08 (Д)'!$C$2:$C$100,0)+1,0))))/INDIRECT(CONCATENATE("'2018-08 (Д)'!E",TEXT(MATCH($C23,'2018-08 (Д)'!$C$2:$C$100,0)+1,0))))*100)</f>
        <v>-0.6526809728945091</v>
      </c>
      <c r="L23" s="9">
        <f ca="1">IF(OR(INDIRECT(CONCATENATE("'2018-10 (Д)'!E",TEXT(MATCH($C23,'2018-10 (Д)'!$C$2:$C$100,0)+1,0)))="Н/Д",INDIRECT(CONCATENATE("'2018-09 (Д)'!E",TEXT(MATCH($C23,'2018-09 (Д)'!$C$2:$C$100,0)+1,0)))="Н/Д",AND(INDIRECT(CONCATENATE("'2018-10 (Д)'!E",TEXT(MATCH($C23,'2018-10 (Д)'!$C$2:$C$100,0)+1,0)))="Н/Д",INDIRECT(CONCATENATE("'2018-09 (Д)'!E",TEXT(MATCH($C23,'2018-09 (Д)'!$C$2:$C$100,0)+1,0))))),"Н/Д",((INDIRECT(CONCATENATE("'2018-10 (Д)'!E",TEXT(MATCH($C23,'2018-10 (Д)'!$C$2:$C$100,0)+1,0)))-INDIRECT(CONCATENATE("'2018-09 (Д)'!E",TEXT(MATCH($C23,'2018-09 (Д)'!$C$2:$C$100,0)+1,0))))/INDIRECT(CONCATENATE("'2018-09 (Д)'!E",TEXT(MATCH($C23,'2018-09 (Д)'!$C$2:$C$100,0)+1,0))))*100)</f>
        <v>-41.868525172866491</v>
      </c>
      <c r="M23" s="9">
        <f ca="1">IF(OR(INDIRECT(CONCATENATE("'2018-11 (Д)'!E",TEXT(MATCH($C23,'2018-11 (Д)'!$C$2:$C$100,0)+1,0)))="Н/Д",INDIRECT(CONCATENATE("'2018-10 (Д)'!E",TEXT(MATCH($C23,'2018-10 (Д)'!$C$2:$C$100,0)+1,0)))="Н/Д",AND(INDIRECT(CONCATENATE("'2018-11 (Д)'!E",TEXT(MATCH($C23,'2018-11 (Д)'!$C$2:$C$100,0)+1,0)))="Н/Д",INDIRECT(CONCATENATE("'2018-10 (Д)'!E",TEXT(MATCH($C23,'2018-10 (Д)'!$C$2:$C$100,0)+1,0))))),"Н/Д",((INDIRECT(CONCATENATE("'2018-11 (Д)'!E",TEXT(MATCH($C23,'2018-11 (Д)'!$C$2:$C$100,0)+1,0)))-INDIRECT(CONCATENATE("'2018-10 (Д)'!E",TEXT(MATCH($C23,'2018-10 (Д)'!$C$2:$C$100,0)+1,0))))/INDIRECT(CONCATENATE("'2018-10 (Д)'!E",TEXT(MATCH($C23,'2018-10 (Д)'!$C$2:$C$100,0)+1,0))))*100)</f>
        <v>129.77824745783357</v>
      </c>
      <c r="N23" s="9">
        <f ca="1">IF(OR(INDIRECT(CONCATENATE("'2018-12 (Д)'!E",TEXT(MATCH($C23,'2018-12 (Д)'!$C$2:$C$100,0)+1,0)))="Н/Д",INDIRECT(CONCATENATE("'2018-11 (Д)'!E",TEXT(MATCH($C23,'2018-11 (Д)'!$C$2:$C$100,0)+1,0)))="Н/Д",AND(INDIRECT(CONCATENATE("'2018-12 (Д)'!E",TEXT(MATCH($C23,'2018-12 (Д)'!$C$2:$C$100,0)+1,0)))="Н/Д",INDIRECT(CONCATENATE("'2018-11 (Д)'!E",TEXT(MATCH($C23,'2018-11 (Д)'!$C$2:$C$100,0)+1,0))))),"Н/Д",((INDIRECT(CONCATENATE("'2018-12 (Д)'!E",TEXT(MATCH($C23,'2018-12 (Д)'!$C$2:$C$100,0)+1,0)))-INDIRECT(CONCATENATE("'2018-11 (Д)'!E",TEXT(MATCH($C23,'2018-11 (Д)'!$C$2:$C$100,0)+1,0))))/INDIRECT(CONCATENATE("'2018-11 (Д)'!E",TEXT(MATCH($C23,'2018-11 (Д)'!$C$2:$C$100,0)+1,0))))*100)</f>
        <v>-12.740524486809079</v>
      </c>
      <c r="O23" s="9"/>
      <c r="P23" s="9">
        <f ca="1">IF(OR(INDIRECT(CONCATENATE("'2018-03 (Д)'!F",TEXT(MATCH($C23,'2018-03 (Д)'!$C$2:$C$100,0)+1,0)))="Н/Д",INDIRECT(CONCATENATE("'2018-02 (Д)'!F",TEXT(MATCH($C23,'2018-02 (Д)'!$C$2:$C$100,0)+1,0)))="Н/Д",AND(INDIRECT(CONCATENATE("'2018-03 (Д)'!F",TEXT(MATCH($C23,'2018-03 (Д)'!$C$2:$C$100,0)+1,0)))="Н/Д",INDIRECT(CONCATENATE("'2018-02 (Д)'!F",TEXT(MATCH($C23,'2018-02 (Д)'!$C$2:$C$100,0)+1,0))))),"Н/Д",((INDIRECT(CONCATENATE("'2018-03 (Д)'!F",TEXT(MATCH($C23,'2018-03 (Д)'!$C$2:$C$100,0)+1,0)))-INDIRECT(CONCATENATE("'2018-02 (Д)'!F",TEXT(MATCH($C23,'2018-02 (Д)'!$C$2:$C$100,0)+1,0))))/INDIRECT(CONCATENATE("'2018-02 (Д)'!F",TEXT(MATCH($C23,'2018-02 (Д)'!$C$2:$C$100,0)+1,0))))*100)</f>
        <v>5.049734390940162</v>
      </c>
      <c r="Q23" s="9">
        <f ca="1">IF(OR(INDIRECT(CONCATENATE("'2018-04 (Д)'!F",TEXT(MATCH($C23,'2018-04 (Д)'!$C$2:$C$100,0)+1,0)))="Н/Д",INDIRECT(CONCATENATE("'2018-03 (Д)'!F",TEXT(MATCH($C23,'2018-03 (Д)'!$C$2:$C$100,0)+1,0)))="Н/Д",AND(INDIRECT(CONCATENATE("'2018-04 (Д)'!F",TEXT(MATCH($C23,'2018-04 (Д)'!$C$2:$C$100,0)+1,0)))="Н/Д",INDIRECT(CONCATENATE("'2018-03 (Д)'!F",TEXT(MATCH($C23,'2018-03 (Д)'!$C$2:$C$100,0)+1,0))))),"Н/Д",((INDIRECT(CONCATENATE("'2018-04 (Д)'!F",TEXT(MATCH($C23,'2018-04 (Д)'!$C$2:$C$100,0)+1,0)))-INDIRECT(CONCATENATE("'2018-03 (Д)'!F",TEXT(MATCH($C23,'2018-03 (Д)'!$C$2:$C$100,0)+1,0))))/INDIRECT(CONCATENATE("'2018-03 (Д)'!F",TEXT(MATCH($C23,'2018-03 (Д)'!$C$2:$C$100,0)+1,0))))*100)</f>
        <v>161.42681690549225</v>
      </c>
      <c r="R23" s="9">
        <f ca="1">IF(OR(INDIRECT(CONCATENATE("'2018-05 (Д)'!F",TEXT(MATCH($C23,'2018-05 (Д)'!$C$2:$C$100,0)+1,0)))="Н/Д",INDIRECT(CONCATENATE("'2018-04 (Д)'!F",TEXT(MATCH($C23,'2018-04 (Д)'!$C$2:$C$100,0)+1,0)))="Н/Д",AND(INDIRECT(CONCATENATE("'2018-05 (Д)'!F",TEXT(MATCH($C23,'2018-05 (Д)'!$C$2:$C$100,0)+1,0)))="Н/Д",INDIRECT(CONCATENATE("'2018-04 (Д)'!F",TEXT(MATCH($C23,'2018-04 (Д)'!$C$2:$C$100,0)+1,0))))),"Н/Д",((INDIRECT(CONCATENATE("'2018-05 (Д)'!F",TEXT(MATCH($C23,'2018-05 (Д)'!$C$2:$C$100,0)+1,0)))-INDIRECT(CONCATENATE("'2018-04 (Д)'!F",TEXT(MATCH($C23,'2018-04 (Д)'!$C$2:$C$100,0)+1,0))))/INDIRECT(CONCATENATE("'2018-04 (Д)'!F",TEXT(MATCH($C23,'2018-04 (Д)'!$C$2:$C$100,0)+1,0))))*100)</f>
        <v>-32.354911520571704</v>
      </c>
      <c r="S23" s="9">
        <f ca="1">IF(OR(INDIRECT(CONCATENATE("'2018-06 (Д)'!F",TEXT(MATCH($C23,'2018-06 (Д)'!$C$2:$C$100,0)+1,0)))="Н/Д",INDIRECT(CONCATENATE("'2018-05 (Д)'!F",TEXT(MATCH($C23,'2018-05 (Д)'!$C$2:$C$100,0)+1,0)))="Н/Д",AND(INDIRECT(CONCATENATE("'2018-06 (Д)'!F",TEXT(MATCH($C23,'2018-06 (Д)'!$C$2:$C$100,0)+1,0)))="Н/Д",INDIRECT(CONCATENATE("'2018-05 (Д)'!F",TEXT(MATCH($C23,'2018-05 (Д)'!$C$2:$C$100,0)+1,0))))),"Н/Д",((INDIRECT(CONCATENATE("'2018-06 (Д)'!F",TEXT(MATCH($C23,'2018-06 (Д)'!$C$2:$C$100,0)+1,0)))-INDIRECT(CONCATENATE("'2018-05 (Д)'!F",TEXT(MATCH($C23,'2018-05 (Д)'!$C$2:$C$100,0)+1,0))))/INDIRECT(CONCATENATE("'2018-05 (Д)'!F",TEXT(MATCH($C23,'2018-05 (Д)'!$C$2:$C$100,0)+1,0))))*100)</f>
        <v>33.660364020833967</v>
      </c>
      <c r="T23" s="9">
        <f ca="1">IF(OR(INDIRECT(CONCATENATE("'2018-07 (Д)'!F",TEXT(MATCH($C23,'2018-07 (Д)'!$C$2:$C$100,0)+1,0)))="Н/Д",INDIRECT(CONCATENATE("'2018-06 (Д)'!F",TEXT(MATCH($C23,'2018-06 (Д)'!$C$2:$C$100,0)+1,0)))="Н/Д",AND(INDIRECT(CONCATENATE("'2018-07 (Д)'!F",TEXT(MATCH($C23,'2018-07 (Д)'!$C$2:$C$100,0)+1,0)))="Н/Д",INDIRECT(CONCATENATE("'2018-06 (Д)'!F",TEXT(MATCH($C23,'2018-06 (Д)'!$C$2:$C$100,0)+1,0))))),"Н/Д",((INDIRECT(CONCATENATE("'2018-07 (Д)'!F",TEXT(MATCH($C23,'2018-07 (Д)'!$C$2:$C$100,0)+1,0)))-INDIRECT(CONCATENATE("'2018-06 (Д)'!F",TEXT(MATCH($C23,'2018-06 (Д)'!$C$2:$C$100,0)+1,0))))/INDIRECT(CONCATENATE("'2018-06 (Д)'!F",TEXT(MATCH($C23,'2018-06 (Д)'!$C$2:$C$100,0)+1,0))))*100)</f>
        <v>-36.721643316166954</v>
      </c>
      <c r="U23" s="9">
        <f ca="1">IF(OR(INDIRECT(CONCATENATE("'2018-08 (Д)'!F",TEXT(MATCH($C23,'2018-08 (Д)'!$C$2:$C$100,0)+1,0)))="Н/Д",INDIRECT(CONCATENATE("'2018-07 (Д)'!F",TEXT(MATCH($C23,'2018-07 (Д)'!$C$2:$C$100,0)+1,0)))="Н/Д",AND(INDIRECT(CONCATENATE("'2018-08 (Д)'!F",TEXT(MATCH($C23,'2018-08 (Д)'!$C$2:$C$100,0)+1,0)))="Н/Д",INDIRECT(CONCATENATE("'2018-07 (Д)'!F",TEXT(MATCH($C23,'2018-07 (Д)'!$C$2:$C$100,0)+1,0))))),"Н/Д",((INDIRECT(CONCATENATE("'2018-08 (Д)'!F",TEXT(MATCH($C23,'2018-08 (Д)'!$C$2:$C$100,0)+1,0)))-INDIRECT(CONCATENATE("'2018-07 (Д)'!F",TEXT(MATCH($C23,'2018-07 (Д)'!$C$2:$C$100,0)+1,0))))/INDIRECT(CONCATENATE("'2018-07 (Д)'!F",TEXT(MATCH($C23,'2018-07 (Д)'!$C$2:$C$100,0)+1,0))))*100)</f>
        <v>35.771725096667325</v>
      </c>
      <c r="V23" s="9">
        <f ca="1">IF(OR(INDIRECT(CONCATENATE("'2018-09 (Д)'!F",TEXT(MATCH($C23,'2018-09 (Д)'!$C$2:$C$100,0)+1,0)))="Н/Д",INDIRECT(CONCATENATE("'2018-08 (Д)'!F",TEXT(MATCH($C23,'2018-08 (Д)'!$C$2:$C$100,0)+1,0)))="Н/Д",AND(INDIRECT(CONCATENATE("'2018-09 (Д)'!F",TEXT(MATCH($C23,'2018-09 (Д)'!$C$2:$C$100,0)+1,0)))="Н/Д",INDIRECT(CONCATENATE("'2018-08 (Д)'!F",TEXT(MATCH($C23,'2018-08 (Д)'!$C$2:$C$100,0)+1,0))))),"Н/Д",((INDIRECT(CONCATENATE("'2018-09 (Д)'!F",TEXT(MATCH($C23,'2018-09 (Д)'!$C$2:$C$100,0)+1,0)))-INDIRECT(CONCATENATE("'2018-08 (Д)'!F",TEXT(MATCH($C23,'2018-08 (Д)'!$C$2:$C$100,0)+1,0))))/INDIRECT(CONCATENATE("'2018-08 (Д)'!F",TEXT(MATCH($C23,'2018-08 (Д)'!$C$2:$C$100,0)+1,0))))*100)</f>
        <v>-6.1537437010796614</v>
      </c>
      <c r="W23" s="9">
        <f ca="1">IF(OR(INDIRECT(CONCATENATE("'2018-10 (Д)'!F",TEXT(MATCH($C23,'2018-10 (Д)'!$C$2:$C$100,0)+1,0)))="Н/Д",INDIRECT(CONCATENATE("'2018-09 (Д)'!F",TEXT(MATCH($C23,'2018-09 (Д)'!$C$2:$C$100,0)+1,0)))="Н/Д",AND(INDIRECT(CONCATENATE("'2018-10 (Д)'!F",TEXT(MATCH($C23,'2018-10 (Д)'!$C$2:$C$100,0)+1,0)))="Н/Д",INDIRECT(CONCATENATE("'2018-09 (Д)'!F",TEXT(MATCH($C23,'2018-09 (Д)'!$C$2:$C$100,0)+1,0))))),"Н/Д",((INDIRECT(CONCATENATE("'2018-10 (Д)'!F",TEXT(MATCH($C23,'2018-10 (Д)'!$C$2:$C$100,0)+1,0)))-INDIRECT(CONCATENATE("'2018-09 (Д)'!F",TEXT(MATCH($C23,'2018-09 (Д)'!$C$2:$C$100,0)+1,0))))/INDIRECT(CONCATENATE("'2018-09 (Д)'!F",TEXT(MATCH($C23,'2018-09 (Д)'!$C$2:$C$100,0)+1,0))))*100)</f>
        <v>-45.44161849683443</v>
      </c>
      <c r="X23" s="9">
        <f ca="1">IF(OR(INDIRECT(CONCATENATE("'2018-11 (Д)'!F",TEXT(MATCH($C23,'2018-11 (Д)'!$C$2:$C$100,0)+1,0)))="Н/Д",INDIRECT(CONCATENATE("'2018-10 (Д)'!F",TEXT(MATCH($C23,'2018-10 (Д)'!$C$2:$C$100,0)+1,0)))="Н/Д",AND(INDIRECT(CONCATENATE("'2018-11 (Д)'!F",TEXT(MATCH($C23,'2018-11 (Д)'!$C$2:$C$100,0)+1,0)))="Н/Д",INDIRECT(CONCATENATE("'2018-10 (Д)'!F",TEXT(MATCH($C23,'2018-10 (Д)'!$C$2:$C$100,0)+1,0))))),"Н/Д",((INDIRECT(CONCATENATE("'2018-11 (Д)'!F",TEXT(MATCH($C23,'2018-11 (Д)'!$C$2:$C$100,0)+1,0)))-INDIRECT(CONCATENATE("'2018-10 (Д)'!F",TEXT(MATCH($C23,'2018-10 (Д)'!$C$2:$C$100,0)+1,0))))/INDIRECT(CONCATENATE("'2018-10 (Д)'!F",TEXT(MATCH($C23,'2018-10 (Д)'!$C$2:$C$100,0)+1,0))))*100)</f>
        <v>165.25749945467021</v>
      </c>
      <c r="Y23" s="9">
        <f ca="1">IF(OR(INDIRECT(CONCATENATE("'2018-12 (Д)'!F",TEXT(MATCH($C23,'2018-12 (Д)'!$C$2:$C$100,0)+1,0)))="Н/Д",INDIRECT(CONCATENATE("'2018-11 (Д)'!F",TEXT(MATCH($C23,'2018-11 (Д)'!$C$2:$C$100,0)+1,0)))="Н/Д",AND(INDIRECT(CONCATENATE("'2018-12 (Д)'!F",TEXT(MATCH($C23,'2018-12 (Д)'!$C$2:$C$100,0)+1,0)))="Н/Д",INDIRECT(CONCATENATE("'2018-11 (Д)'!F",TEXT(MATCH($C23,'2018-11 (Д)'!$C$2:$C$100,0)+1,0))))),"Н/Д",((INDIRECT(CONCATENATE("'2018-12 (Д)'!F",TEXT(MATCH($C23,'2018-12 (Д)'!$C$2:$C$100,0)+1,0)))-INDIRECT(CONCATENATE("'2018-11 (Д)'!F",TEXT(MATCH($C23,'2018-11 (Д)'!$C$2:$C$100,0)+1,0))))/INDIRECT(CONCATENATE("'2018-11 (Д)'!F",TEXT(MATCH($C23,'2018-11 (Д)'!$C$2:$C$100,0)+1,0))))*100)</f>
        <v>-20.818881388816425</v>
      </c>
      <c r="Z23" s="9"/>
      <c r="AA23" s="9">
        <f ca="1">IF(OR(INDIRECT(CONCATENATE("'2018-03 (Д)'!G",TEXT(MATCH($C23,'2018-03 (Д)'!$C$2:$C$100,0)+1,0)))="Н/Д",INDIRECT(CONCATENATE("'2018-02 (Д)'!G",TEXT(MATCH($C23,'2018-02 (Д)'!$C$2:$C$100,0)+1,0)))="Н/Д",AND(INDIRECT(CONCATENATE("'2018-03 (Д)'!G",TEXT(MATCH($C23,'2018-03 (Д)'!$C$2:$C$100,0)+1,0)))="Н/Д",INDIRECT(CONCATENATE("'2018-02 (Д)'!G",TEXT(MATCH($C23,'2018-02 (Д)'!$C$2:$C$100,0)+1,0))))),"Н/Д",((INDIRECT(CONCATENATE("'2018-03 (Д)'!G",TEXT(MATCH($C23,'2018-03 (Д)'!$C$2:$C$100,0)+1,0)))-INDIRECT(CONCATENATE("'2018-02 (Д)'!G",TEXT(MATCH($C23,'2018-02 (Д)'!$C$2:$C$100,0)+1,0))))/INDIRECT(CONCATENATE("'2018-02 (Д)'!G",TEXT(MATCH($C23,'2018-02 (Д)'!$C$2:$C$100,0)+1,0))))*100)</f>
        <v>-9.8080901740639437</v>
      </c>
      <c r="AB23" s="9">
        <f ca="1">IF(OR(INDIRECT(CONCATENATE("'2018-04 (Д)'!G",TEXT(MATCH($C23,'2018-04 (Д)'!$C$2:$C$100,0)+1,0)))="Н/Д",INDIRECT(CONCATENATE("'2018-03 (Д)'!G",TEXT(MATCH($C23,'2018-03 (Д)'!$C$2:$C$100,0)+1,0)))="Н/Д",AND(INDIRECT(CONCATENATE("'2018-04 (Д)'!G",TEXT(MATCH($C23,'2018-04 (Д)'!$C$2:$C$100,0)+1,0)))="Н/Д",INDIRECT(CONCATENATE("'2018-03 (Д)'!G",TEXT(MATCH($C23,'2018-03 (Д)'!$C$2:$C$100,0)+1,0))))),"Н/Д",((INDIRECT(CONCATENATE("'2018-04 (Д)'!G",TEXT(MATCH($C23,'2018-04 (Д)'!$C$2:$C$100,0)+1,0)))-INDIRECT(CONCATENATE("'2018-03 (Д)'!G",TEXT(MATCH($C23,'2018-03 (Д)'!$C$2:$C$100,0)+1,0))))/INDIRECT(CONCATENATE("'2018-03 (Д)'!G",TEXT(MATCH($C23,'2018-03 (Д)'!$C$2:$C$100,0)+1,0))))*100)</f>
        <v>1077.1279784713024</v>
      </c>
      <c r="AC23" s="9">
        <f ca="1">IF(OR(INDIRECT(CONCATENATE("'2018-05 (Д)'!G",TEXT(MATCH($C23,'2018-05 (Д)'!$C$2:$C$100,0)+1,0)))="Н/Д",INDIRECT(CONCATENATE("'2018-04 (Д)'!G",TEXT(MATCH($C23,'2018-04 (Д)'!$C$2:$C$100,0)+1,0)))="Н/Д",AND(INDIRECT(CONCATENATE("'2018-05 (Д)'!G",TEXT(MATCH($C23,'2018-05 (Д)'!$C$2:$C$100,0)+1,0)))="Н/Д",INDIRECT(CONCATENATE("'2018-04 (Д)'!G",TEXT(MATCH($C23,'2018-04 (Д)'!$C$2:$C$100,0)+1,0))))),"Н/Д",((INDIRECT(CONCATENATE("'2018-05 (Д)'!G",TEXT(MATCH($C23,'2018-05 (Д)'!$C$2:$C$100,0)+1,0)))-INDIRECT(CONCATENATE("'2018-04 (Д)'!G",TEXT(MATCH($C23,'2018-04 (Д)'!$C$2:$C$100,0)+1,0))))/INDIRECT(CONCATENATE("'2018-04 (Д)'!G",TEXT(MATCH($C23,'2018-04 (Д)'!$C$2:$C$100,0)+1,0))))*100)</f>
        <v>-89.17407263882447</v>
      </c>
      <c r="AD23" s="9">
        <f ca="1">IF(OR(INDIRECT(CONCATENATE("'2018-06 (Д)'!G",TEXT(MATCH($C23,'2018-06 (Д)'!$C$2:$C$100,0)+1,0)))="Н/Д",INDIRECT(CONCATENATE("'2018-05 (Д)'!G",TEXT(MATCH($C23,'2018-05 (Д)'!$C$2:$C$100,0)+1,0)))="Н/Д",AND(INDIRECT(CONCATENATE("'2018-06 (Д)'!G",TEXT(MATCH($C23,'2018-06 (Д)'!$C$2:$C$100,0)+1,0)))="Н/Д",INDIRECT(CONCATENATE("'2018-05 (Д)'!G",TEXT(MATCH($C23,'2018-05 (Д)'!$C$2:$C$100,0)+1,0))))),"Н/Д",((INDIRECT(CONCATENATE("'2018-06 (Д)'!G",TEXT(MATCH($C23,'2018-06 (Д)'!$C$2:$C$100,0)+1,0)))-INDIRECT(CONCATENATE("'2018-05 (Д)'!G",TEXT(MATCH($C23,'2018-05 (Д)'!$C$2:$C$100,0)+1,0))))/INDIRECT(CONCATENATE("'2018-05 (Д)'!G",TEXT(MATCH($C23,'2018-05 (Д)'!$C$2:$C$100,0)+1,0))))*100)</f>
        <v>518.92260912922927</v>
      </c>
      <c r="AE23" s="9">
        <f ca="1">IF(OR(INDIRECT(CONCATENATE("'2018-07 (Д)'!G",TEXT(MATCH($C23,'2018-07 (Д)'!$C$2:$C$100,0)+1,0)))="Н/Д",INDIRECT(CONCATENATE("'2018-06 (Д)'!G",TEXT(MATCH($C23,'2018-06 (Д)'!$C$2:$C$100,0)+1,0)))="Н/Д",AND(INDIRECT(CONCATENATE("'2018-07 (Д)'!G",TEXT(MATCH($C23,'2018-07 (Д)'!$C$2:$C$100,0)+1,0)))="Н/Д",INDIRECT(CONCATENATE("'2018-06 (Д)'!G",TEXT(MATCH($C23,'2018-06 (Д)'!$C$2:$C$100,0)+1,0))))),"Н/Д",((INDIRECT(CONCATENATE("'2018-07 (Д)'!G",TEXT(MATCH($C23,'2018-07 (Д)'!$C$2:$C$100,0)+1,0)))-INDIRECT(CONCATENATE("'2018-06 (Д)'!G",TEXT(MATCH($C23,'2018-06 (Д)'!$C$2:$C$100,0)+1,0))))/INDIRECT(CONCATENATE("'2018-06 (Д)'!G",TEXT(MATCH($C23,'2018-06 (Д)'!$C$2:$C$100,0)+1,0))))*100)</f>
        <v>-34.884280753557448</v>
      </c>
      <c r="AF23" s="9">
        <f ca="1">IF(OR(INDIRECT(CONCATENATE("'2018-08 (Д)'!G",TEXT(MATCH($C23,'2018-08 (Д)'!$C$2:$C$100,0)+1,0)))="Н/Д",INDIRECT(CONCATENATE("'2018-07 (Д)'!G",TEXT(MATCH($C23,'2018-07 (Д)'!$C$2:$C$100,0)+1,0)))="Н/Д",AND(INDIRECT(CONCATENATE("'2018-08 (Д)'!G",TEXT(MATCH($C23,'2018-08 (Д)'!$C$2:$C$100,0)+1,0)))="Н/Д",INDIRECT(CONCATENATE("'2018-07 (Д)'!G",TEXT(MATCH($C23,'2018-07 (Д)'!$C$2:$C$100,0)+1,0))))),"Н/Д",((INDIRECT(CONCATENATE("'2018-08 (Д)'!G",TEXT(MATCH($C23,'2018-08 (Д)'!$C$2:$C$100,0)+1,0)))-INDIRECT(CONCATENATE("'2018-07 (Д)'!G",TEXT(MATCH($C23,'2018-07 (Д)'!$C$2:$C$100,0)+1,0))))/INDIRECT(CONCATENATE("'2018-07 (Д)'!G",TEXT(MATCH($C23,'2018-07 (Д)'!$C$2:$C$100,0)+1,0))))*100)</f>
        <v>7.5709024349434326</v>
      </c>
      <c r="AG23" s="9">
        <f ca="1">IF(OR(INDIRECT(CONCATENATE("'2018-09 (Д)'!G",TEXT(MATCH($C23,'2018-09 (Д)'!$C$2:$C$100,0)+1,0)))="Н/Д",INDIRECT(CONCATENATE("'2018-08 (Д)'!G",TEXT(MATCH($C23,'2018-08 (Д)'!$C$2:$C$100,0)+1,0)))="Н/Д",AND(INDIRECT(CONCATENATE("'2018-09 (Д)'!G",TEXT(MATCH($C23,'2018-09 (Д)'!$C$2:$C$100,0)+1,0)))="Н/Д",INDIRECT(CONCATENATE("'2018-08 (Д)'!G",TEXT(MATCH($C23,'2018-08 (Д)'!$C$2:$C$100,0)+1,0))))),"Н/Д",((INDIRECT(CONCATENATE("'2018-09 (Д)'!G",TEXT(MATCH($C23,'2018-09 (Д)'!$C$2:$C$100,0)+1,0)))-INDIRECT(CONCATENATE("'2018-08 (Д)'!G",TEXT(MATCH($C23,'2018-08 (Д)'!$C$2:$C$100,0)+1,0))))/INDIRECT(CONCATENATE("'2018-08 (Д)'!G",TEXT(MATCH($C23,'2018-08 (Д)'!$C$2:$C$100,0)+1,0))))*100)</f>
        <v>-10.209489727422252</v>
      </c>
      <c r="AH23" s="9">
        <f ca="1">IF(OR(INDIRECT(CONCATENATE("'2018-10 (Д)'!G",TEXT(MATCH($C23,'2018-10 (Д)'!$C$2:$C$100,0)+1,0)))="Н/Д",INDIRECT(CONCATENATE("'2018-09 (Д)'!G",TEXT(MATCH($C23,'2018-09 (Д)'!$C$2:$C$100,0)+1,0)))="Н/Д",AND(INDIRECT(CONCATENATE("'2018-10 (Д)'!G",TEXT(MATCH($C23,'2018-10 (Д)'!$C$2:$C$100,0)+1,0)))="Н/Д",INDIRECT(CONCATENATE("'2018-09 (Д)'!G",TEXT(MATCH($C23,'2018-09 (Д)'!$C$2:$C$100,0)+1,0))))),"Н/Д",((INDIRECT(CONCATENATE("'2018-10 (Д)'!G",TEXT(MATCH($C23,'2018-10 (Д)'!$C$2:$C$100,0)+1,0)))-INDIRECT(CONCATENATE("'2018-09 (Д)'!G",TEXT(MATCH($C23,'2018-09 (Д)'!$C$2:$C$100,0)+1,0))))/INDIRECT(CONCATENATE("'2018-09 (Д)'!G",TEXT(MATCH($C23,'2018-09 (Д)'!$C$2:$C$100,0)+1,0))))*100)</f>
        <v>-74.023224567841922</v>
      </c>
      <c r="AI23" s="9">
        <f ca="1">IF(OR(INDIRECT(CONCATENATE("'2018-11 (Д)'!G",TEXT(MATCH($C23,'2018-11 (Д)'!$C$2:$C$100,0)+1,0)))="Н/Д",INDIRECT(CONCATENATE("'2018-10 (Д)'!G",TEXT(MATCH($C23,'2018-10 (Д)'!$C$2:$C$100,0)+1,0)))="Н/Д",AND(INDIRECT(CONCATENATE("'2018-11 (Д)'!G",TEXT(MATCH($C23,'2018-11 (Д)'!$C$2:$C$100,0)+1,0)))="Н/Д",INDIRECT(CONCATENATE("'2018-10 (Д)'!G",TEXT(MATCH($C23,'2018-10 (Д)'!$C$2:$C$100,0)+1,0))))),"Н/Д",((INDIRECT(CONCATENATE("'2018-11 (Д)'!G",TEXT(MATCH($C23,'2018-11 (Д)'!$C$2:$C$100,0)+1,0)))-INDIRECT(CONCATENATE("'2018-10 (Д)'!G",TEXT(MATCH($C23,'2018-10 (Д)'!$C$2:$C$100,0)+1,0))))/INDIRECT(CONCATENATE("'2018-10 (Д)'!G",TEXT(MATCH($C23,'2018-10 (Д)'!$C$2:$C$100,0)+1,0))))*100)</f>
        <v>703.32765738674561</v>
      </c>
      <c r="AJ23" s="9">
        <f ca="1">IF(OR(INDIRECT(CONCATENATE("'2018-12 (Д)'!G",TEXT(MATCH($C23,'2018-12 (Д)'!$C$2:$C$100,0)+1,0)))="Н/Д",INDIRECT(CONCATENATE("'2018-11 (Д)'!G",TEXT(MATCH($C23,'2018-11 (Д)'!$C$2:$C$100,0)+1,0)))="Н/Д",AND(INDIRECT(CONCATENATE("'2018-12 (Д)'!G",TEXT(MATCH($C23,'2018-12 (Д)'!$C$2:$C$100,0)+1,0)))="Н/Д",INDIRECT(CONCATENATE("'2018-11 (Д)'!G",TEXT(MATCH($C23,'2018-11 (Д)'!$C$2:$C$100,0)+1,0))))),"Н/Д",((INDIRECT(CONCATENATE("'2018-12 (Д)'!G",TEXT(MATCH($C23,'2018-12 (Д)'!$C$2:$C$100,0)+1,0)))-INDIRECT(CONCATENATE("'2018-11 (Д)'!G",TEXT(MATCH($C23,'2018-11 (Д)'!$C$2:$C$100,0)+1,0))))/INDIRECT(CONCATENATE("'2018-11 (Д)'!G",TEXT(MATCH($C23,'2018-11 (Д)'!$C$2:$C$100,0)+1,0))))*100)</f>
        <v>-53.124395567513375</v>
      </c>
      <c r="AK23" s="9"/>
      <c r="AL23" s="9">
        <f ca="1">IF(OR(INDIRECT(CONCATENATE("'2018-03 (Д)'!H",TEXT(MATCH($C23,'2018-03 (Д)'!$C$2:$C$100,0)+1,0)))="Н/Д",INDIRECT(CONCATENATE("'2018-02 (Д)'!H",TEXT(MATCH($C23,'2018-02 (Д)'!$C$2:$C$100,0)+1,0)))="Н/Д",AND(INDIRECT(CONCATENATE("'2018-03 (Д)'!H",TEXT(MATCH($C23,'2018-03 (Д)'!$C$2:$C$100,0)+1,0)))="Н/Д",INDIRECT(CONCATENATE("'2018-02 (Д)'!H",TEXT(MATCH($C23,'2018-02 (Д)'!$C$2:$C$100,0)+1,0))))),"Н/Д",((INDIRECT(CONCATENATE("'2018-03 (Д)'!H",TEXT(MATCH($C23,'2018-03 (Д)'!$C$2:$C$100,0)+1,0)))-INDIRECT(CONCATENATE("'2018-02 (Д)'!H",TEXT(MATCH($C23,'2018-02 (Д)'!$C$2:$C$100,0)+1,0))))/INDIRECT(CONCATENATE("'2018-02 (Д)'!H",TEXT(MATCH($C23,'2018-02 (Д)'!$C$2:$C$100,0)+1,0))))*100)</f>
        <v>44.40923290838942</v>
      </c>
      <c r="AM23" s="9">
        <f ca="1">IF(OR(INDIRECT(CONCATENATE("'2018-04 (Д)'!H",TEXT(MATCH($C23,'2018-04 (Д)'!$C$2:$C$100,0)+1,0)))="Н/Д",INDIRECT(CONCATENATE("'2018-03 (Д)'!H",TEXT(MATCH($C23,'2018-03 (Д)'!$C$2:$C$100,0)+1,0)))="Н/Д",AND(INDIRECT(CONCATENATE("'2018-04 (Д)'!H",TEXT(MATCH($C23,'2018-04 (Д)'!$C$2:$C$100,0)+1,0)))="Н/Д",INDIRECT(CONCATENATE("'2018-03 (Д)'!H",TEXT(MATCH($C23,'2018-03 (Д)'!$C$2:$C$100,0)+1,0))))),"Н/Д",((INDIRECT(CONCATENATE("'2018-04 (Д)'!H",TEXT(MATCH($C23,'2018-04 (Д)'!$C$2:$C$100,0)+1,0)))-INDIRECT(CONCATENATE("'2018-03 (Д)'!H",TEXT(MATCH($C23,'2018-03 (Д)'!$C$2:$C$100,0)+1,0))))/INDIRECT(CONCATENATE("'2018-03 (Д)'!H",TEXT(MATCH($C23,'2018-03 (Д)'!$C$2:$C$100,0)+1,0))))*100)</f>
        <v>-10.410197320792792</v>
      </c>
      <c r="AN23" s="9">
        <f ca="1">IF(OR(INDIRECT(CONCATENATE("'2018-05 (Д)'!H",TEXT(MATCH($C23,'2018-05 (Д)'!$C$2:$C$100,0)+1,0)))="Н/Д",INDIRECT(CONCATENATE("'2018-04 (Д)'!H",TEXT(MATCH($C23,'2018-04 (Д)'!$C$2:$C$100,0)+1,0)))="Н/Д",AND(INDIRECT(CONCATENATE("'2018-05 (Д)'!H",TEXT(MATCH($C23,'2018-05 (Д)'!$C$2:$C$100,0)+1,0)))="Н/Д",INDIRECT(CONCATENATE("'2018-04 (Д)'!H",TEXT(MATCH($C23,'2018-04 (Д)'!$C$2:$C$100,0)+1,0))))),"Н/Д",((INDIRECT(CONCATENATE("'2018-05 (Д)'!H",TEXT(MATCH($C23,'2018-05 (Д)'!$C$2:$C$100,0)+1,0)))-INDIRECT(CONCATENATE("'2018-04 (Д)'!H",TEXT(MATCH($C23,'2018-04 (Д)'!$C$2:$C$100,0)+1,0))))/INDIRECT(CONCATENATE("'2018-04 (Д)'!H",TEXT(MATCH($C23,'2018-04 (Д)'!$C$2:$C$100,0)+1,0))))*100)</f>
        <v>6.7706240063898191</v>
      </c>
      <c r="AO23" s="9">
        <f ca="1">IF(OR(INDIRECT(CONCATENATE("'2018-06 (Д)'!H",TEXT(MATCH($C23,'2018-06 (Д)'!$C$2:$C$100,0)+1,0)))="Н/Д",INDIRECT(CONCATENATE("'2018-05 (Д)'!H",TEXT(MATCH($C23,'2018-05 (Д)'!$C$2:$C$100,0)+1,0)))="Н/Д",AND(INDIRECT(CONCATENATE("'2018-06 (Д)'!H",TEXT(MATCH($C23,'2018-06 (Д)'!$C$2:$C$100,0)+1,0)))="Н/Д",INDIRECT(CONCATENATE("'2018-05 (Д)'!H",TEXT(MATCH($C23,'2018-05 (Д)'!$C$2:$C$100,0)+1,0))))),"Н/Д",((INDIRECT(CONCATENATE("'2018-06 (Д)'!H",TEXT(MATCH($C23,'2018-06 (Д)'!$C$2:$C$100,0)+1,0)))-INDIRECT(CONCATENATE("'2018-05 (Д)'!H",TEXT(MATCH($C23,'2018-05 (Д)'!$C$2:$C$100,0)+1,0))))/INDIRECT(CONCATENATE("'2018-05 (Д)'!H",TEXT(MATCH($C23,'2018-05 (Д)'!$C$2:$C$100,0)+1,0))))*100)</f>
        <v>-6.6374720556208109</v>
      </c>
      <c r="AP23" s="9">
        <f ca="1">IF(OR(INDIRECT(CONCATENATE("'2018-07 (Д)'!H",TEXT(MATCH($C23,'2018-07 (Д)'!$C$2:$C$100,0)+1,0)))="Н/Д",INDIRECT(CONCATENATE("'2018-06 (Д)'!H",TEXT(MATCH($C23,'2018-06 (Д)'!$C$2:$C$100,0)+1,0)))="Н/Д",AND(INDIRECT(CONCATENATE("'2018-07 (Д)'!H",TEXT(MATCH($C23,'2018-07 (Д)'!$C$2:$C$100,0)+1,0)))="Н/Д",INDIRECT(CONCATENATE("'2018-06 (Д)'!H",TEXT(MATCH($C23,'2018-06 (Д)'!$C$2:$C$100,0)+1,0))))),"Н/Д",((INDIRECT(CONCATENATE("'2018-07 (Д)'!H",TEXT(MATCH($C23,'2018-07 (Д)'!$C$2:$C$100,0)+1,0)))-INDIRECT(CONCATENATE("'2018-06 (Д)'!H",TEXT(MATCH($C23,'2018-06 (Д)'!$C$2:$C$100,0)+1,0))))/INDIRECT(CONCATENATE("'2018-06 (Д)'!H",TEXT(MATCH($C23,'2018-06 (Д)'!$C$2:$C$100,0)+1,0))))*100)</f>
        <v>2.3621160210092276</v>
      </c>
      <c r="AQ23" s="9">
        <f ca="1">IF(OR(INDIRECT(CONCATENATE("'2018-08 (Д)'!H",TEXT(MATCH($C23,'2018-08 (Д)'!$C$2:$C$100,0)+1,0)))="Н/Д",INDIRECT(CONCATENATE("'2018-07 (Д)'!H",TEXT(MATCH($C23,'2018-07 (Д)'!$C$2:$C$100,0)+1,0)))="Н/Д",AND(INDIRECT(CONCATENATE("'2018-08 (Д)'!H",TEXT(MATCH($C23,'2018-08 (Д)'!$C$2:$C$100,0)+1,0)))="Н/Д",INDIRECT(CONCATENATE("'2018-07 (Д)'!H",TEXT(MATCH($C23,'2018-07 (Д)'!$C$2:$C$100,0)+1,0))))),"Н/Д",((INDIRECT(CONCATENATE("'2018-08 (Д)'!H",TEXT(MATCH($C23,'2018-08 (Д)'!$C$2:$C$100,0)+1,0)))-INDIRECT(CONCATENATE("'2018-07 (Д)'!H",TEXT(MATCH($C23,'2018-07 (Д)'!$C$2:$C$100,0)+1,0))))/INDIRECT(CONCATENATE("'2018-07 (Д)'!H",TEXT(MATCH($C23,'2018-07 (Д)'!$C$2:$C$100,0)+1,0))))*100)</f>
        <v>2.1657245837494026</v>
      </c>
      <c r="AR23" s="9">
        <f ca="1">IF(OR(INDIRECT(CONCATENATE("'2018-09 (Д)'!H",TEXT(MATCH($C23,'2018-09 (Д)'!$C$2:$C$100,0)+1,0)))="Н/Д",INDIRECT(CONCATENATE("'2018-08 (Д)'!H",TEXT(MATCH($C23,'2018-08 (Д)'!$C$2:$C$100,0)+1,0)))="Н/Д",AND(INDIRECT(CONCATENATE("'2018-09 (Д)'!H",TEXT(MATCH($C23,'2018-09 (Д)'!$C$2:$C$100,0)+1,0)))="Н/Д",INDIRECT(CONCATENATE("'2018-08 (Д)'!H",TEXT(MATCH($C23,'2018-08 (Д)'!$C$2:$C$100,0)+1,0))))),"Н/Д",((INDIRECT(CONCATENATE("'2018-09 (Д)'!H",TEXT(MATCH($C23,'2018-09 (Д)'!$C$2:$C$100,0)+1,0)))-INDIRECT(CONCATENATE("'2018-08 (Д)'!H",TEXT(MATCH($C23,'2018-08 (Д)'!$C$2:$C$100,0)+1,0))))/INDIRECT(CONCATENATE("'2018-08 (Д)'!H",TEXT(MATCH($C23,'2018-08 (Д)'!$C$2:$C$100,0)+1,0))))*100)</f>
        <v>-3.3382865518866245</v>
      </c>
      <c r="AS23" s="9">
        <f ca="1">IF(OR(INDIRECT(CONCATENATE("'2018-10 (Д)'!H",TEXT(MATCH($C23,'2018-10 (Д)'!$C$2:$C$100,0)+1,0)))="Н/Д",INDIRECT(CONCATENATE("'2018-09 (Д)'!H",TEXT(MATCH($C23,'2018-09 (Д)'!$C$2:$C$100,0)+1,0)))="Н/Д",AND(INDIRECT(CONCATENATE("'2018-10 (Д)'!H",TEXT(MATCH($C23,'2018-10 (Д)'!$C$2:$C$100,0)+1,0)))="Н/Д",INDIRECT(CONCATENATE("'2018-09 (Д)'!H",TEXT(MATCH($C23,'2018-09 (Д)'!$C$2:$C$100,0)+1,0))))),"Н/Д",((INDIRECT(CONCATENATE("'2018-10 (Д)'!H",TEXT(MATCH($C23,'2018-10 (Д)'!$C$2:$C$100,0)+1,0)))-INDIRECT(CONCATENATE("'2018-09 (Д)'!H",TEXT(MATCH($C23,'2018-09 (Д)'!$C$2:$C$100,0)+1,0))))/INDIRECT(CONCATENATE("'2018-09 (Д)'!H",TEXT(MATCH($C23,'2018-09 (Д)'!$C$2:$C$100,0)+1,0))))*100)</f>
        <v>-8.7930324519061074</v>
      </c>
      <c r="AT23" s="9">
        <f ca="1">IF(OR(INDIRECT(CONCATENATE("'2018-11 (Д)'!H",TEXT(MATCH($C23,'2018-11 (Д)'!$C$2:$C$100,0)+1,0)))="Н/Д",INDIRECT(CONCATENATE("'2018-10 (Д)'!H",TEXT(MATCH($C23,'2018-10 (Д)'!$C$2:$C$100,0)+1,0)))="Н/Д",AND(INDIRECT(CONCATENATE("'2018-11 (Д)'!H",TEXT(MATCH($C23,'2018-11 (Д)'!$C$2:$C$100,0)+1,0)))="Н/Д",INDIRECT(CONCATENATE("'2018-10 (Д)'!H",TEXT(MATCH($C23,'2018-10 (Д)'!$C$2:$C$100,0)+1,0))))),"Н/Д",((INDIRECT(CONCATENATE("'2018-11 (Д)'!H",TEXT(MATCH($C23,'2018-11 (Д)'!$C$2:$C$100,0)+1,0)))-INDIRECT(CONCATENATE("'2018-10 (Д)'!H",TEXT(MATCH($C23,'2018-10 (Д)'!$C$2:$C$100,0)+1,0))))/INDIRECT(CONCATENATE("'2018-10 (Д)'!H",TEXT(MATCH($C23,'2018-10 (Д)'!$C$2:$C$100,0)+1,0))))*100)</f>
        <v>15.151551564175286</v>
      </c>
      <c r="AU23" s="9">
        <f ca="1">IF(OR(INDIRECT(CONCATENATE("'2018-12 (Д)'!H",TEXT(MATCH($C23,'2018-12 (Д)'!$C$2:$C$100,0)+1,0)))="Н/Д",INDIRECT(CONCATENATE("'2018-11 (Д)'!H",TEXT(MATCH($C23,'2018-11 (Д)'!$C$2:$C$100,0)+1,0)))="Н/Д",AND(INDIRECT(CONCATENATE("'2018-12 (Д)'!H",TEXT(MATCH($C23,'2018-12 (Д)'!$C$2:$C$100,0)+1,0)))="Н/Д",INDIRECT(CONCATENATE("'2018-11 (Д)'!H",TEXT(MATCH($C23,'2018-11 (Д)'!$C$2:$C$100,0)+1,0))))),"Н/Д",((INDIRECT(CONCATENATE("'2018-12 (Д)'!H",TEXT(MATCH($C23,'2018-12 (Д)'!$C$2:$C$100,0)+1,0)))-INDIRECT(CONCATENATE("'2018-11 (Д)'!H",TEXT(MATCH($C23,'2018-11 (Д)'!$C$2:$C$100,0)+1,0))))/INDIRECT(CONCATENATE("'2018-11 (Д)'!H",TEXT(MATCH($C23,'2018-11 (Д)'!$C$2:$C$100,0)+1,0))))*100)</f>
        <v>13.039081142834789</v>
      </c>
      <c r="AV23" s="9"/>
      <c r="AW23" s="9">
        <f ca="1">IF(OR(INDIRECT(CONCATENATE("'2018-03 (Д)'!I",TEXT(MATCH($C23,'2018-03 (Д)'!$C$2:$C$100,0)+1,0)))="Н/Д",INDIRECT(CONCATENATE("'2018-02 (Д)'!I",TEXT(MATCH($C23,'2018-02 (Д)'!$C$2:$C$100,0)+1,0)))="Н/Д",AND(INDIRECT(CONCATENATE("'2018-03 (Д)'!I",TEXT(MATCH($C23,'2018-03 (Д)'!$C$2:$C$100,0)+1,0)))="Н/Д",INDIRECT(CONCATENATE("'2018-02 (Д)'!I",TEXT(MATCH($C23,'2018-02 (Д)'!$C$2:$C$100,0)+1,0))))),"Н/Д",((INDIRECT(CONCATENATE("'2018-03 (Д)'!I",TEXT(MATCH($C23,'2018-03 (Д)'!$C$2:$C$100,0)+1,0)))-INDIRECT(CONCATENATE("'2018-02 (Д)'!I",TEXT(MATCH($C23,'2018-02 (Д)'!$C$2:$C$100,0)+1,0))))/INDIRECT(CONCATENATE("'2018-02 (Д)'!I",TEXT(MATCH($C23,'2018-02 (Д)'!$C$2:$C$100,0)+1,0))))*100)</f>
        <v>-35.255276664599634</v>
      </c>
      <c r="AX23" s="9">
        <f ca="1">IF(OR(INDIRECT(CONCATENATE("'2018-04 (Д)'!I",TEXT(MATCH($C23,'2018-04 (Д)'!$C$2:$C$100,0)+1,0)))="Н/Д",INDIRECT(CONCATENATE("'2018-03 (Д)'!I",TEXT(MATCH($C23,'2018-03 (Д)'!$C$2:$C$100,0)+1,0)))="Н/Д",AND(INDIRECT(CONCATENATE("'2018-04 (Д)'!I",TEXT(MATCH($C23,'2018-04 (Д)'!$C$2:$C$100,0)+1,0)))="Н/Д",INDIRECT(CONCATENATE("'2018-03 (Д)'!I",TEXT(MATCH($C23,'2018-03 (Д)'!$C$2:$C$100,0)+1,0))))),"Н/Д",((INDIRECT(CONCATENATE("'2018-04 (Д)'!I",TEXT(MATCH($C23,'2018-04 (Д)'!$C$2:$C$100,0)+1,0)))-INDIRECT(CONCATENATE("'2018-03 (Д)'!I",TEXT(MATCH($C23,'2018-03 (Д)'!$C$2:$C$100,0)+1,0))))/INDIRECT(CONCATENATE("'2018-03 (Д)'!I",TEXT(MATCH($C23,'2018-03 (Д)'!$C$2:$C$100,0)+1,0))))*100)</f>
        <v>67.872863224491098</v>
      </c>
      <c r="AY23" s="9">
        <f ca="1">IF(OR(INDIRECT(CONCATENATE("'2018-05 (Д)'!I",TEXT(MATCH($C23,'2018-05 (Д)'!$C$2:$C$100,0)+1,0)))="Н/Д",INDIRECT(CONCATENATE("'2018-04 (Д)'!I",TEXT(MATCH($C23,'2018-04 (Д)'!$C$2:$C$100,0)+1,0)))="Н/Д",AND(INDIRECT(CONCATENATE("'2018-05 (Д)'!I",TEXT(MATCH($C23,'2018-05 (Д)'!$C$2:$C$100,0)+1,0)))="Н/Д",INDIRECT(CONCATENATE("'2018-04 (Д)'!I",TEXT(MATCH($C23,'2018-04 (Д)'!$C$2:$C$100,0)+1,0))))),"Н/Д",((INDIRECT(CONCATENATE("'2018-05 (Д)'!I",TEXT(MATCH($C23,'2018-05 (Д)'!$C$2:$C$100,0)+1,0)))-INDIRECT(CONCATENATE("'2018-04 (Д)'!I",TEXT(MATCH($C23,'2018-04 (Д)'!$C$2:$C$100,0)+1,0))))/INDIRECT(CONCATENATE("'2018-04 (Д)'!I",TEXT(MATCH($C23,'2018-04 (Д)'!$C$2:$C$100,0)+1,0))))*100)</f>
        <v>1.3733714323002804</v>
      </c>
      <c r="AZ23" s="9">
        <f ca="1">IF(OR(INDIRECT(CONCATENATE("'2018-06 (Д)'!I",TEXT(MATCH($C23,'2018-06 (Д)'!$C$2:$C$100,0)+1,0)))="Н/Д",INDIRECT(CONCATENATE("'2018-05 (Д)'!I",TEXT(MATCH($C23,'2018-05 (Д)'!$C$2:$C$100,0)+1,0)))="Н/Д",AND(INDIRECT(CONCATENATE("'2018-06 (Д)'!I",TEXT(MATCH($C23,'2018-06 (Д)'!$C$2:$C$100,0)+1,0)))="Н/Д",INDIRECT(CONCATENATE("'2018-05 (Д)'!I",TEXT(MATCH($C23,'2018-05 (Д)'!$C$2:$C$100,0)+1,0))))),"Н/Д",((INDIRECT(CONCATENATE("'2018-06 (Д)'!I",TEXT(MATCH($C23,'2018-06 (Д)'!$C$2:$C$100,0)+1,0)))-INDIRECT(CONCATENATE("'2018-05 (Д)'!I",TEXT(MATCH($C23,'2018-05 (Д)'!$C$2:$C$100,0)+1,0))))/INDIRECT(CONCATENATE("'2018-05 (Д)'!I",TEXT(MATCH($C23,'2018-05 (Д)'!$C$2:$C$100,0)+1,0))))*100)</f>
        <v>2.4814713614759407</v>
      </c>
      <c r="BA23" s="9">
        <f ca="1">IF(OR(INDIRECT(CONCATENATE("'2018-07 (Д)'!I",TEXT(MATCH($C23,'2018-07 (Д)'!$C$2:$C$100,0)+1,0)))="Н/Д",INDIRECT(CONCATENATE("'2018-06 (Д)'!I",TEXT(MATCH($C23,'2018-06 (Д)'!$C$2:$C$100,0)+1,0)))="Н/Д",AND(INDIRECT(CONCATENATE("'2018-07 (Д)'!I",TEXT(MATCH($C23,'2018-07 (Д)'!$C$2:$C$100,0)+1,0)))="Н/Д",INDIRECT(CONCATENATE("'2018-06 (Д)'!I",TEXT(MATCH($C23,'2018-06 (Д)'!$C$2:$C$100,0)+1,0))))),"Н/Д",((INDIRECT(CONCATENATE("'2018-07 (Д)'!I",TEXT(MATCH($C23,'2018-07 (Д)'!$C$2:$C$100,0)+1,0)))-INDIRECT(CONCATENATE("'2018-06 (Д)'!I",TEXT(MATCH($C23,'2018-06 (Д)'!$C$2:$C$100,0)+1,0))))/INDIRECT(CONCATENATE("'2018-06 (Д)'!I",TEXT(MATCH($C23,'2018-06 (Д)'!$C$2:$C$100,0)+1,0))))*100)</f>
        <v>1.2534767060454044</v>
      </c>
      <c r="BB23" s="9">
        <f ca="1">IF(OR(INDIRECT(CONCATENATE("'2018-08 (Д)'!I",TEXT(MATCH($C23,'2018-08 (Д)'!$C$2:$C$100,0)+1,0)))="Н/Д",INDIRECT(CONCATENATE("'2018-07 (Д)'!I",TEXT(MATCH($C23,'2018-07 (Д)'!$C$2:$C$100,0)+1,0)))="Н/Д",AND(INDIRECT(CONCATENATE("'2018-08 (Д)'!I",TEXT(MATCH($C23,'2018-08 (Д)'!$C$2:$C$100,0)+1,0)))="Н/Д",INDIRECT(CONCATENATE("'2018-07 (Д)'!I",TEXT(MATCH($C23,'2018-07 (Д)'!$C$2:$C$100,0)+1,0))))),"Н/Д",((INDIRECT(CONCATENATE("'2018-08 (Д)'!I",TEXT(MATCH($C23,'2018-08 (Д)'!$C$2:$C$100,0)+1,0)))-INDIRECT(CONCATENATE("'2018-07 (Д)'!I",TEXT(MATCH($C23,'2018-07 (Д)'!$C$2:$C$100,0)+1,0))))/INDIRECT(CONCATENATE("'2018-07 (Д)'!I",TEXT(MATCH($C23,'2018-07 (Д)'!$C$2:$C$100,0)+1,0))))*100)</f>
        <v>4.5560476049433607</v>
      </c>
      <c r="BC23" s="9">
        <f ca="1">IF(OR(INDIRECT(CONCATENATE("'2018-09 (Д)'!I",TEXT(MATCH($C23,'2018-09 (Д)'!$C$2:$C$100,0)+1,0)))="Н/Д",INDIRECT(CONCATENATE("'2018-08 (Д)'!I",TEXT(MATCH($C23,'2018-08 (Д)'!$C$2:$C$100,0)+1,0)))="Н/Д",AND(INDIRECT(CONCATENATE("'2018-09 (Д)'!I",TEXT(MATCH($C23,'2018-09 (Д)'!$C$2:$C$100,0)+1,0)))="Н/Д",INDIRECT(CONCATENATE("'2018-08 (Д)'!I",TEXT(MATCH($C23,'2018-08 (Д)'!$C$2:$C$100,0)+1,0))))),"Н/Д",((INDIRECT(CONCATENATE("'2018-09 (Д)'!I",TEXT(MATCH($C23,'2018-09 (Д)'!$C$2:$C$100,0)+1,0)))-INDIRECT(CONCATENATE("'2018-08 (Д)'!I",TEXT(MATCH($C23,'2018-08 (Д)'!$C$2:$C$100,0)+1,0))))/INDIRECT(CONCATENATE("'2018-08 (Д)'!I",TEXT(MATCH($C23,'2018-08 (Д)'!$C$2:$C$100,0)+1,0))))*100)</f>
        <v>-0.15116748566144575</v>
      </c>
      <c r="BD23" s="9">
        <f ca="1">IF(OR(INDIRECT(CONCATENATE("'2018-10 (Д)'!I",TEXT(MATCH($C23,'2018-10 (Д)'!$C$2:$C$100,0)+1,0)))="Н/Д",INDIRECT(CONCATENATE("'2018-09 (Д)'!I",TEXT(MATCH($C23,'2018-09 (Д)'!$C$2:$C$100,0)+1,0)))="Н/Д",AND(INDIRECT(CONCATENATE("'2018-10 (Д)'!I",TEXT(MATCH($C23,'2018-10 (Д)'!$C$2:$C$100,0)+1,0)))="Н/Д",INDIRECT(CONCATENATE("'2018-09 (Д)'!I",TEXT(MATCH($C23,'2018-09 (Д)'!$C$2:$C$100,0)+1,0))))),"Н/Д",((INDIRECT(CONCATENATE("'2018-10 (Д)'!I",TEXT(MATCH($C23,'2018-10 (Д)'!$C$2:$C$100,0)+1,0)))-INDIRECT(CONCATENATE("'2018-09 (Д)'!I",TEXT(MATCH($C23,'2018-09 (Д)'!$C$2:$C$100,0)+1,0))))/INDIRECT(CONCATENATE("'2018-09 (Д)'!I",TEXT(MATCH($C23,'2018-09 (Д)'!$C$2:$C$100,0)+1,0))))*100)</f>
        <v>4.8447424113110431</v>
      </c>
      <c r="BE23" s="9">
        <f ca="1">IF(OR(INDIRECT(CONCATENATE("'2018-11 (Д)'!I",TEXT(MATCH($C23,'2018-11 (Д)'!$C$2:$C$100,0)+1,0)))="Н/Д",INDIRECT(CONCATENATE("'2018-10 (Д)'!I",TEXT(MATCH($C23,'2018-10 (Д)'!$C$2:$C$100,0)+1,0)))="Н/Д",AND(INDIRECT(CONCATENATE("'2018-11 (Д)'!I",TEXT(MATCH($C23,'2018-11 (Д)'!$C$2:$C$100,0)+1,0)))="Н/Д",INDIRECT(CONCATENATE("'2018-10 (Д)'!I",TEXT(MATCH($C23,'2018-10 (Д)'!$C$2:$C$100,0)+1,0))))),"Н/Д",((INDIRECT(CONCATENATE("'2018-11 (Д)'!I",TEXT(MATCH($C23,'2018-11 (Д)'!$C$2:$C$100,0)+1,0)))-INDIRECT(CONCATENATE("'2018-10 (Д)'!I",TEXT(MATCH($C23,'2018-10 (Д)'!$C$2:$C$100,0)+1,0))))/INDIRECT(CONCATENATE("'2018-10 (Д)'!I",TEXT(MATCH($C23,'2018-10 (Д)'!$C$2:$C$100,0)+1,0))))*100)</f>
        <v>-10.089481208833826</v>
      </c>
      <c r="BF23" s="9">
        <f ca="1">IF(OR(INDIRECT(CONCATENATE("'2018-12 (Д)'!I",TEXT(MATCH($C23,'2018-12 (Д)'!$C$2:$C$100,0)+1,0)))="Н/Д",INDIRECT(CONCATENATE("'2018-11 (Д)'!I",TEXT(MATCH($C23,'2018-11 (Д)'!$C$2:$C$100,0)+1,0)))="Н/Д",AND(INDIRECT(CONCATENATE("'2018-12 (Д)'!I",TEXT(MATCH($C23,'2018-12 (Д)'!$C$2:$C$100,0)+1,0)))="Н/Д",INDIRECT(CONCATENATE("'2018-11 (Д)'!I",TEXT(MATCH($C23,'2018-11 (Д)'!$C$2:$C$100,0)+1,0))))),"Н/Д",((INDIRECT(CONCATENATE("'2018-12 (Д)'!I",TEXT(MATCH($C23,'2018-12 (Д)'!$C$2:$C$100,0)+1,0)))-INDIRECT(CONCATENATE("'2018-11 (Д)'!I",TEXT(MATCH($C23,'2018-11 (Д)'!$C$2:$C$100,0)+1,0))))/INDIRECT(CONCATENATE("'2018-11 (Д)'!I",TEXT(MATCH($C23,'2018-11 (Д)'!$C$2:$C$100,0)+1,0))))*100)</f>
        <v>10.809392754856004</v>
      </c>
      <c r="BG23" s="9"/>
      <c r="BH23" s="9" t="str">
        <f ca="1">IF(OR(INDIRECT(CONCATENATE("'2018-03 (Д)'!J",TEXT(MATCH($C23,'2018-03 (Д)'!$C$2:$C$100,0)+1,0)))="Н/Д",INDIRECT(CONCATENATE("'2018-02 (Д)'!J",TEXT(MATCH($C23,'2018-02 (Д)'!$C$2:$C$100,0)+1,0)))="Н/Д",AND(INDIRECT(CONCATENATE("'2018-03 (Д)'!J",TEXT(MATCH($C23,'2018-03 (Д)'!$C$2:$C$100,0)+1,0)))="Н/Д",INDIRECT(CONCATENATE("'2018-02 (Д)'!J",TEXT(MATCH($C23,'2018-02 (Д)'!$C$2:$C$100,0)+1,0))))),"Н/Д",((INDIRECT(CONCATENATE("'2018-03 (Д)'!J",TEXT(MATCH($C23,'2018-03 (Д)'!$C$2:$C$100,0)+1,0)))-INDIRECT(CONCATENATE("'2018-02 (Д)'!J",TEXT(MATCH($C23,'2018-02 (Д)'!$C$2:$C$100,0)+1,0))))/INDIRECT(CONCATENATE("'2018-02 (Д)'!J",TEXT(MATCH($C23,'2018-02 (Д)'!$C$2:$C$100,0)+1,0))))*100)</f>
        <v>Н/Д</v>
      </c>
      <c r="BI23" s="9" t="str">
        <f ca="1">IF(OR(INDIRECT(CONCATENATE("'2018-04 (Д)'!J",TEXT(MATCH($C23,'2018-04 (Д)'!$C$2:$C$100,0)+1,0)))="Н/Д",INDIRECT(CONCATENATE("'2018-03 (Д)'!J",TEXT(MATCH($C23,'2018-03 (Д)'!$C$2:$C$100,0)+1,0)))="Н/Д",AND(INDIRECT(CONCATENATE("'2018-04 (Д)'!J",TEXT(MATCH($C23,'2018-04 (Д)'!$C$2:$C$100,0)+1,0)))="Н/Д",INDIRECT(CONCATENATE("'2018-03 (Д)'!J",TEXT(MATCH($C23,'2018-03 (Д)'!$C$2:$C$100,0)+1,0))))),"Н/Д",((INDIRECT(CONCATENATE("'2018-04 (Д)'!J",TEXT(MATCH($C23,'2018-04 (Д)'!$C$2:$C$100,0)+1,0)))-INDIRECT(CONCATENATE("'2018-03 (Д)'!J",TEXT(MATCH($C23,'2018-03 (Д)'!$C$2:$C$100,0)+1,0))))/INDIRECT(CONCATENATE("'2018-03 (Д)'!J",TEXT(MATCH($C23,'2018-03 (Д)'!$C$2:$C$100,0)+1,0))))*100)</f>
        <v>Н/Д</v>
      </c>
      <c r="BJ23" s="9" t="str">
        <f ca="1">IF(OR(INDIRECT(CONCATENATE("'2018-05 (Д)'!J",TEXT(MATCH($C23,'2018-05 (Д)'!$C$2:$C$100,0)+1,0)))="Н/Д",INDIRECT(CONCATENATE("'2018-04 (Д)'!J",TEXT(MATCH($C23,'2018-04 (Д)'!$C$2:$C$100,0)+1,0)))="Н/Д",AND(INDIRECT(CONCATENATE("'2018-05 (Д)'!J",TEXT(MATCH($C23,'2018-05 (Д)'!$C$2:$C$100,0)+1,0)))="Н/Д",INDIRECT(CONCATENATE("'2018-04 (Д)'!J",TEXT(MATCH($C23,'2018-04 (Д)'!$C$2:$C$100,0)+1,0))))),"Н/Д",((INDIRECT(CONCATENATE("'2018-05 (Д)'!J",TEXT(MATCH($C23,'2018-05 (Д)'!$C$2:$C$100,0)+1,0)))-INDIRECT(CONCATENATE("'2018-04 (Д)'!J",TEXT(MATCH($C23,'2018-04 (Д)'!$C$2:$C$100,0)+1,0))))/INDIRECT(CONCATENATE("'2018-04 (Д)'!J",TEXT(MATCH($C23,'2018-04 (Д)'!$C$2:$C$100,0)+1,0))))*100)</f>
        <v>Н/Д</v>
      </c>
      <c r="BK23" s="9" t="str">
        <f ca="1">IF(OR(INDIRECT(CONCATENATE("'2018-06 (Д)'!J",TEXT(MATCH($C23,'2018-06 (Д)'!$C$2:$C$100,0)+1,0)))="Н/Д",INDIRECT(CONCATENATE("'2018-05 (Д)'!J",TEXT(MATCH($C23,'2018-05 (Д)'!$C$2:$C$100,0)+1,0)))="Н/Д",AND(INDIRECT(CONCATENATE("'2018-06 (Д)'!J",TEXT(MATCH($C23,'2018-06 (Д)'!$C$2:$C$100,0)+1,0)))="Н/Д",INDIRECT(CONCATENATE("'2018-05 (Д)'!J",TEXT(MATCH($C23,'2018-05 (Д)'!$C$2:$C$100,0)+1,0))))),"Н/Д",((INDIRECT(CONCATENATE("'2018-06 (Д)'!J",TEXT(MATCH($C23,'2018-06 (Д)'!$C$2:$C$100,0)+1,0)))-INDIRECT(CONCATENATE("'2018-05 (Д)'!J",TEXT(MATCH($C23,'2018-05 (Д)'!$C$2:$C$100,0)+1,0))))/INDIRECT(CONCATENATE("'2018-05 (Д)'!J",TEXT(MATCH($C23,'2018-05 (Д)'!$C$2:$C$100,0)+1,0))))*100)</f>
        <v>Н/Д</v>
      </c>
      <c r="BL23" s="9" t="str">
        <f ca="1">IF(OR(INDIRECT(CONCATENATE("'2018-07 (Д)'!J",TEXT(MATCH($C23,'2018-07 (Д)'!$C$2:$C$100,0)+1,0)))="Н/Д",INDIRECT(CONCATENATE("'2018-06 (Д)'!J",TEXT(MATCH($C23,'2018-06 (Д)'!$C$2:$C$100,0)+1,0)))="Н/Д",AND(INDIRECT(CONCATENATE("'2018-07 (Д)'!J",TEXT(MATCH($C23,'2018-07 (Д)'!$C$2:$C$100,0)+1,0)))="Н/Д",INDIRECT(CONCATENATE("'2018-06 (Д)'!J",TEXT(MATCH($C23,'2018-06 (Д)'!$C$2:$C$100,0)+1,0))))),"Н/Д",((INDIRECT(CONCATENATE("'2018-07 (Д)'!J",TEXT(MATCH($C23,'2018-07 (Д)'!$C$2:$C$100,0)+1,0)))-INDIRECT(CONCATENATE("'2018-06 (Д)'!J",TEXT(MATCH($C23,'2018-06 (Д)'!$C$2:$C$100,0)+1,0))))/INDIRECT(CONCATENATE("'2018-06 (Д)'!J",TEXT(MATCH($C23,'2018-06 (Д)'!$C$2:$C$100,0)+1,0))))*100)</f>
        <v>Н/Д</v>
      </c>
      <c r="BM23" s="9" t="str">
        <f ca="1">IF(OR(INDIRECT(CONCATENATE("'2018-08 (Д)'!J",TEXT(MATCH($C23,'2018-08 (Д)'!$C$2:$C$100,0)+1,0)))="Н/Д",INDIRECT(CONCATENATE("'2018-07 (Д)'!J",TEXT(MATCH($C23,'2018-07 (Д)'!$C$2:$C$100,0)+1,0)))="Н/Д",AND(INDIRECT(CONCATENATE("'2018-08 (Д)'!J",TEXT(MATCH($C23,'2018-08 (Д)'!$C$2:$C$100,0)+1,0)))="Н/Д",INDIRECT(CONCATENATE("'2018-07 (Д)'!J",TEXT(MATCH($C23,'2018-07 (Д)'!$C$2:$C$100,0)+1,0))))),"Н/Д",((INDIRECT(CONCATENATE("'2018-08 (Д)'!J",TEXT(MATCH($C23,'2018-08 (Д)'!$C$2:$C$100,0)+1,0)))-INDIRECT(CONCATENATE("'2018-07 (Д)'!J",TEXT(MATCH($C23,'2018-07 (Д)'!$C$2:$C$100,0)+1,0))))/INDIRECT(CONCATENATE("'2018-07 (Д)'!J",TEXT(MATCH($C23,'2018-07 (Д)'!$C$2:$C$100,0)+1,0))))*100)</f>
        <v>Н/Д</v>
      </c>
      <c r="BN23" s="9" t="str">
        <f ca="1">IF(OR(INDIRECT(CONCATENATE("'2018-09 (Д)'!J",TEXT(MATCH($C23,'2018-09 (Д)'!$C$2:$C$100,0)+1,0)))="Н/Д",INDIRECT(CONCATENATE("'2018-08 (Д)'!J",TEXT(MATCH($C23,'2018-08 (Д)'!$C$2:$C$100,0)+1,0)))="Н/Д",AND(INDIRECT(CONCATENATE("'2018-09 (Д)'!J",TEXT(MATCH($C23,'2018-09 (Д)'!$C$2:$C$100,0)+1,0)))="Н/Д",INDIRECT(CONCATENATE("'2018-08 (Д)'!J",TEXT(MATCH($C23,'2018-08 (Д)'!$C$2:$C$100,0)+1,0))))),"Н/Д",((INDIRECT(CONCATENATE("'2018-09 (Д)'!J",TEXT(MATCH($C23,'2018-09 (Д)'!$C$2:$C$100,0)+1,0)))-INDIRECT(CONCATENATE("'2018-08 (Д)'!J",TEXT(MATCH($C23,'2018-08 (Д)'!$C$2:$C$100,0)+1,0))))/INDIRECT(CONCATENATE("'2018-08 (Д)'!J",TEXT(MATCH($C23,'2018-08 (Д)'!$C$2:$C$100,0)+1,0))))*100)</f>
        <v>Н/Д</v>
      </c>
      <c r="BO23" s="9" t="str">
        <f ca="1">IF(OR(INDIRECT(CONCATENATE("'2018-10 (Д)'!J",TEXT(MATCH($C23,'2018-10 (Д)'!$C$2:$C$100,0)+1,0)))="Н/Д",INDIRECT(CONCATENATE("'2018-09 (Д)'!J",TEXT(MATCH($C23,'2018-09 (Д)'!$C$2:$C$100,0)+1,0)))="Н/Д",AND(INDIRECT(CONCATENATE("'2018-10 (Д)'!J",TEXT(MATCH($C23,'2018-10 (Д)'!$C$2:$C$100,0)+1,0)))="Н/Д",INDIRECT(CONCATENATE("'2018-09 (Д)'!J",TEXT(MATCH($C23,'2018-09 (Д)'!$C$2:$C$100,0)+1,0))))),"Н/Д",((INDIRECT(CONCATENATE("'2018-10 (Д)'!J",TEXT(MATCH($C23,'2018-10 (Д)'!$C$2:$C$100,0)+1,0)))-INDIRECT(CONCATENATE("'2018-09 (Д)'!J",TEXT(MATCH($C23,'2018-09 (Д)'!$C$2:$C$100,0)+1,0))))/INDIRECT(CONCATENATE("'2018-09 (Д)'!J",TEXT(MATCH($C23,'2018-09 (Д)'!$C$2:$C$100,0)+1,0))))*100)</f>
        <v>Н/Д</v>
      </c>
      <c r="BP23" s="9" t="str">
        <f ca="1">IF(OR(INDIRECT(CONCATENATE("'2018-11 (Д)'!J",TEXT(MATCH($C23,'2018-11 (Д)'!$C$2:$C$100,0)+1,0)))="Н/Д",INDIRECT(CONCATENATE("'2018-10 (Д)'!J",TEXT(MATCH($C23,'2018-10 (Д)'!$C$2:$C$100,0)+1,0)))="Н/Д",AND(INDIRECT(CONCATENATE("'2018-11 (Д)'!J",TEXT(MATCH($C23,'2018-11 (Д)'!$C$2:$C$100,0)+1,0)))="Н/Д",INDIRECT(CONCATENATE("'2018-10 (Д)'!J",TEXT(MATCH($C23,'2018-10 (Д)'!$C$2:$C$100,0)+1,0))))),"Н/Д",((INDIRECT(CONCATENATE("'2018-11 (Д)'!J",TEXT(MATCH($C23,'2018-11 (Д)'!$C$2:$C$100,0)+1,0)))-INDIRECT(CONCATENATE("'2018-10 (Д)'!J",TEXT(MATCH($C23,'2018-10 (Д)'!$C$2:$C$100,0)+1,0))))/INDIRECT(CONCATENATE("'2018-10 (Д)'!J",TEXT(MATCH($C23,'2018-10 (Д)'!$C$2:$C$100,0)+1,0))))*100)</f>
        <v>Н/Д</v>
      </c>
      <c r="BQ23" s="9" t="str">
        <f ca="1">IF(OR(INDIRECT(CONCATENATE("'2018-12 (Д)'!J",TEXT(MATCH($C23,'2018-12 (Д)'!$C$2:$C$100,0)+1,0)))="Н/Д",INDIRECT(CONCATENATE("'2018-11 (Д)'!J",TEXT(MATCH($C23,'2018-11 (Д)'!$C$2:$C$100,0)+1,0)))="Н/Д",AND(INDIRECT(CONCATENATE("'2018-12 (Д)'!J",TEXT(MATCH($C23,'2018-12 (Д)'!$C$2:$C$100,0)+1,0)))="Н/Д",INDIRECT(CONCATENATE("'2018-11 (Д)'!J",TEXT(MATCH($C23,'2018-11 (Д)'!$C$2:$C$100,0)+1,0))))),"Н/Д",((INDIRECT(CONCATENATE("'2018-12 (Д)'!J",TEXT(MATCH($C23,'2018-12 (Д)'!$C$2:$C$100,0)+1,0)))-INDIRECT(CONCATENATE("'2018-11 (Д)'!J",TEXT(MATCH($C23,'2018-11 (Д)'!$C$2:$C$100,0)+1,0))))/INDIRECT(CONCATENATE("'2018-11 (Д)'!J",TEXT(MATCH($C23,'2018-11 (Д)'!$C$2:$C$100,0)+1,0))))*100)</f>
        <v>Н/Д</v>
      </c>
      <c r="BR23" s="9"/>
      <c r="BS23" s="9">
        <f ca="1">IF(OR(INDIRECT(CONCATENATE("'2018-03 (Д)'!K",TEXT(MATCH($C23,'2018-03 (Д)'!$C$2:$C$100,0)+1,0)))="Н/Д",INDIRECT(CONCATENATE("'2018-02 (Д)'!K",TEXT(MATCH($C23,'2018-02 (Д)'!$C$2:$C$100,0)+1,0)))="Н/Д",AND(INDIRECT(CONCATENATE("'2018-03 (Д)'!K",TEXT(MATCH($C23,'2018-03 (Д)'!$C$2:$C$100,0)+1,0)))="Н/Д",INDIRECT(CONCATENATE("'2018-02 (Д)'!K",TEXT(MATCH($C23,'2018-02 (Д)'!$C$2:$C$100,0)+1,0))))),"Н/Д",((INDIRECT(CONCATENATE("'2018-03 (Д)'!K",TEXT(MATCH($C23,'2018-03 (Д)'!$C$2:$C$100,0)+1,0)))-INDIRECT(CONCATENATE("'2018-02 (Д)'!K",TEXT(MATCH($C23,'2018-02 (Д)'!$C$2:$C$100,0)+1,0))))/INDIRECT(CONCATENATE("'2018-02 (Д)'!K",TEXT(MATCH($C23,'2018-02 (Д)'!$C$2:$C$100,0)+1,0))))*100)</f>
        <v>-47.144690306423044</v>
      </c>
      <c r="BT23" s="9">
        <f ca="1">IF(OR(INDIRECT(CONCATENATE("'2018-04 (Д)'!K",TEXT(MATCH($C23,'2018-04 (Д)'!$C$2:$C$100,0)+1,0)))="Н/Д",INDIRECT(CONCATENATE("'2018-03 (Д)'!K",TEXT(MATCH($C23,'2018-03 (Д)'!$C$2:$C$100,0)+1,0)))="Н/Д",AND(INDIRECT(CONCATENATE("'2018-04 (Д)'!K",TEXT(MATCH($C23,'2018-04 (Д)'!$C$2:$C$100,0)+1,0)))="Н/Д",INDIRECT(CONCATENATE("'2018-03 (Д)'!K",TEXT(MATCH($C23,'2018-03 (Д)'!$C$2:$C$100,0)+1,0))))),"Н/Д",((INDIRECT(CONCATENATE("'2018-04 (Д)'!K",TEXT(MATCH($C23,'2018-04 (Д)'!$C$2:$C$100,0)+1,0)))-INDIRECT(CONCATENATE("'2018-03 (Д)'!K",TEXT(MATCH($C23,'2018-03 (Д)'!$C$2:$C$100,0)+1,0))))/INDIRECT(CONCATENATE("'2018-03 (Д)'!K",TEXT(MATCH($C23,'2018-03 (Д)'!$C$2:$C$100,0)+1,0))))*100)</f>
        <v>175.36583113189485</v>
      </c>
      <c r="BU23" s="9">
        <f ca="1">IF(OR(INDIRECT(CONCATENATE("'2018-05 (Д)'!K",TEXT(MATCH($C23,'2018-05 (Д)'!$C$2:$C$100,0)+1,0)))="Н/Д",INDIRECT(CONCATENATE("'2018-04 (Д)'!K",TEXT(MATCH($C23,'2018-04 (Д)'!$C$2:$C$100,0)+1,0)))="Н/Д",AND(INDIRECT(CONCATENATE("'2018-05 (Д)'!K",TEXT(MATCH($C23,'2018-05 (Д)'!$C$2:$C$100,0)+1,0)))="Н/Д",INDIRECT(CONCATENATE("'2018-04 (Д)'!K",TEXT(MATCH($C23,'2018-04 (Д)'!$C$2:$C$100,0)+1,0))))),"Н/Д",((INDIRECT(CONCATENATE("'2018-05 (Д)'!K",TEXT(MATCH($C23,'2018-05 (Д)'!$C$2:$C$100,0)+1,0)))-INDIRECT(CONCATENATE("'2018-04 (Д)'!K",TEXT(MATCH($C23,'2018-04 (Д)'!$C$2:$C$100,0)+1,0))))/INDIRECT(CONCATENATE("'2018-04 (Д)'!K",TEXT(MATCH($C23,'2018-04 (Д)'!$C$2:$C$100,0)+1,0))))*100)</f>
        <v>159.44968858472123</v>
      </c>
      <c r="BV23" s="9">
        <f ca="1">IF(OR(INDIRECT(CONCATENATE("'2018-06 (Д)'!K",TEXT(MATCH($C23,'2018-06 (Д)'!$C$2:$C$100,0)+1,0)))="Н/Д",INDIRECT(CONCATENATE("'2018-05 (Д)'!K",TEXT(MATCH($C23,'2018-05 (Д)'!$C$2:$C$100,0)+1,0)))="Н/Д",AND(INDIRECT(CONCATENATE("'2018-06 (Д)'!K",TEXT(MATCH($C23,'2018-06 (Д)'!$C$2:$C$100,0)+1,0)))="Н/Д",INDIRECT(CONCATENATE("'2018-05 (Д)'!K",TEXT(MATCH($C23,'2018-05 (Д)'!$C$2:$C$100,0)+1,0))))),"Н/Д",((INDIRECT(CONCATENATE("'2018-06 (Д)'!K",TEXT(MATCH($C23,'2018-06 (Д)'!$C$2:$C$100,0)+1,0)))-INDIRECT(CONCATENATE("'2018-05 (Д)'!K",TEXT(MATCH($C23,'2018-05 (Д)'!$C$2:$C$100,0)+1,0))))/INDIRECT(CONCATENATE("'2018-05 (Д)'!K",TEXT(MATCH($C23,'2018-05 (Д)'!$C$2:$C$100,0)+1,0))))*100)</f>
        <v>-77.093065562514042</v>
      </c>
      <c r="BW23" s="9">
        <f ca="1">IF(OR(INDIRECT(CONCATENATE("'2018-07 (Д)'!K",TEXT(MATCH($C23,'2018-07 (Д)'!$C$2:$C$100,0)+1,0)))="Н/Д",INDIRECT(CONCATENATE("'2018-06 (Д)'!K",TEXT(MATCH($C23,'2018-06 (Д)'!$C$2:$C$100,0)+1,0)))="Н/Д",AND(INDIRECT(CONCATENATE("'2018-07 (Д)'!K",TEXT(MATCH($C23,'2018-07 (Д)'!$C$2:$C$100,0)+1,0)))="Н/Д",INDIRECT(CONCATENATE("'2018-06 (Д)'!K",TEXT(MATCH($C23,'2018-06 (Д)'!$C$2:$C$100,0)+1,0))))),"Н/Д",((INDIRECT(CONCATENATE("'2018-07 (Д)'!K",TEXT(MATCH($C23,'2018-07 (Д)'!$C$2:$C$100,0)+1,0)))-INDIRECT(CONCATENATE("'2018-06 (Д)'!K",TEXT(MATCH($C23,'2018-06 (Д)'!$C$2:$C$100,0)+1,0))))/INDIRECT(CONCATENATE("'2018-06 (Д)'!K",TEXT(MATCH($C23,'2018-06 (Д)'!$C$2:$C$100,0)+1,0))))*100)</f>
        <v>-51.429288364750526</v>
      </c>
      <c r="BX23" s="9">
        <f ca="1">IF(OR(INDIRECT(CONCATENATE("'2018-08 (Д)'!K",TEXT(MATCH($C23,'2018-08 (Д)'!$C$2:$C$100,0)+1,0)))="Н/Д",INDIRECT(CONCATENATE("'2018-07 (Д)'!K",TEXT(MATCH($C23,'2018-07 (Д)'!$C$2:$C$100,0)+1,0)))="Н/Д",AND(INDIRECT(CONCATENATE("'2018-08 (Д)'!K",TEXT(MATCH($C23,'2018-08 (Д)'!$C$2:$C$100,0)+1,0)))="Н/Д",INDIRECT(CONCATENATE("'2018-07 (Д)'!K",TEXT(MATCH($C23,'2018-07 (Д)'!$C$2:$C$100,0)+1,0))))),"Н/Д",((INDIRECT(CONCATENATE("'2018-08 (Д)'!K",TEXT(MATCH($C23,'2018-08 (Д)'!$C$2:$C$100,0)+1,0)))-INDIRECT(CONCATENATE("'2018-07 (Д)'!K",TEXT(MATCH($C23,'2018-07 (Д)'!$C$2:$C$100,0)+1,0))))/INDIRECT(CONCATENATE("'2018-07 (Д)'!K",TEXT(MATCH($C23,'2018-07 (Д)'!$C$2:$C$100,0)+1,0))))*100)</f>
        <v>555.24481895376562</v>
      </c>
      <c r="BY23" s="9">
        <f ca="1">IF(OR(INDIRECT(CONCATENATE("'2018-09 (Д)'!K",TEXT(MATCH($C23,'2018-09 (Д)'!$C$2:$C$100,0)+1,0)))="Н/Д",INDIRECT(CONCATENATE("'2018-08 (Д)'!K",TEXT(MATCH($C23,'2018-08 (Д)'!$C$2:$C$100,0)+1,0)))="Н/Д",AND(INDIRECT(CONCATENATE("'2018-09 (Д)'!K",TEXT(MATCH($C23,'2018-09 (Д)'!$C$2:$C$100,0)+1,0)))="Н/Д",INDIRECT(CONCATENATE("'2018-08 (Д)'!K",TEXT(MATCH($C23,'2018-08 (Д)'!$C$2:$C$100,0)+1,0))))),"Н/Д",((INDIRECT(CONCATENATE("'2018-09 (Д)'!K",TEXT(MATCH($C23,'2018-09 (Д)'!$C$2:$C$100,0)+1,0)))-INDIRECT(CONCATENATE("'2018-08 (Д)'!K",TEXT(MATCH($C23,'2018-08 (Д)'!$C$2:$C$100,0)+1,0))))/INDIRECT(CONCATENATE("'2018-08 (Д)'!K",TEXT(MATCH($C23,'2018-08 (Д)'!$C$2:$C$100,0)+1,0))))*100)</f>
        <v>-87.347895923860818</v>
      </c>
      <c r="BZ23" s="9">
        <f ca="1">IF(OR(INDIRECT(CONCATENATE("'2018-10 (Д)'!K",TEXT(MATCH($C23,'2018-10 (Д)'!$C$2:$C$100,0)+1,0)))="Н/Д",INDIRECT(CONCATENATE("'2018-09 (Д)'!K",TEXT(MATCH($C23,'2018-09 (Д)'!$C$2:$C$100,0)+1,0)))="Н/Д",AND(INDIRECT(CONCATENATE("'2018-10 (Д)'!K",TEXT(MATCH($C23,'2018-10 (Д)'!$C$2:$C$100,0)+1,0)))="Н/Д",INDIRECT(CONCATENATE("'2018-09 (Д)'!K",TEXT(MATCH($C23,'2018-09 (Д)'!$C$2:$C$100,0)+1,0))))),"Н/Д",((INDIRECT(CONCATENATE("'2018-10 (Д)'!K",TEXT(MATCH($C23,'2018-10 (Д)'!$C$2:$C$100,0)+1,0)))-INDIRECT(CONCATENATE("'2018-09 (Д)'!K",TEXT(MATCH($C23,'2018-09 (Д)'!$C$2:$C$100,0)+1,0))))/INDIRECT(CONCATENATE("'2018-09 (Д)'!K",TEXT(MATCH($C23,'2018-09 (Д)'!$C$2:$C$100,0)+1,0))))*100)</f>
        <v>-26.078575994363582</v>
      </c>
      <c r="CA23" s="9">
        <f ca="1">IF(OR(INDIRECT(CONCATENATE("'2018-11 (Д)'!K",TEXT(MATCH($C23,'2018-11 (Д)'!$C$2:$C$100,0)+1,0)))="Н/Д",INDIRECT(CONCATENATE("'2018-10 (Д)'!K",TEXT(MATCH($C23,'2018-10 (Д)'!$C$2:$C$100,0)+1,0)))="Н/Д",AND(INDIRECT(CONCATENATE("'2018-11 (Д)'!K",TEXT(MATCH($C23,'2018-11 (Д)'!$C$2:$C$100,0)+1,0)))="Н/Д",INDIRECT(CONCATENATE("'2018-10 (Д)'!K",TEXT(MATCH($C23,'2018-10 (Д)'!$C$2:$C$100,0)+1,0))))),"Н/Д",((INDIRECT(CONCATENATE("'2018-11 (Д)'!K",TEXT(MATCH($C23,'2018-11 (Д)'!$C$2:$C$100,0)+1,0)))-INDIRECT(CONCATENATE("'2018-10 (Д)'!K",TEXT(MATCH($C23,'2018-10 (Д)'!$C$2:$C$100,0)+1,0))))/INDIRECT(CONCATENATE("'2018-10 (Д)'!K",TEXT(MATCH($C23,'2018-10 (Д)'!$C$2:$C$100,0)+1,0))))*100)</f>
        <v>1033.6658071548372</v>
      </c>
      <c r="CB23" s="9">
        <f ca="1">IF(OR(INDIRECT(CONCATENATE("'2018-12 (Д)'!K",TEXT(MATCH($C23,'2018-12 (Д)'!$C$2:$C$100,0)+1,0)))="Н/Д",INDIRECT(CONCATENATE("'2018-11 (Д)'!K",TEXT(MATCH($C23,'2018-11 (Д)'!$C$2:$C$100,0)+1,0)))="Н/Д",AND(INDIRECT(CONCATENATE("'2018-12 (Д)'!K",TEXT(MATCH($C23,'2018-12 (Д)'!$C$2:$C$100,0)+1,0)))="Н/Д",INDIRECT(CONCATENATE("'2018-11 (Д)'!K",TEXT(MATCH($C23,'2018-11 (Д)'!$C$2:$C$100,0)+1,0))))),"Н/Д",((INDIRECT(CONCATENATE("'2018-12 (Д)'!K",TEXT(MATCH($C23,'2018-12 (Д)'!$C$2:$C$100,0)+1,0)))-INDIRECT(CONCATENATE("'2018-11 (Д)'!K",TEXT(MATCH($C23,'2018-11 (Д)'!$C$2:$C$100,0)+1,0))))/INDIRECT(CONCATENATE("'2018-11 (Д)'!K",TEXT(MATCH($C23,'2018-11 (Д)'!$C$2:$C$100,0)+1,0))))*100)</f>
        <v>-87.795059025945037</v>
      </c>
      <c r="CC23" s="9"/>
      <c r="CD23" s="9">
        <f ca="1">IF(OR(INDIRECT(CONCATENATE("'2018-03 (Д)'!L",TEXT(MATCH($C23,'2018-03 (Д)'!$C$2:$C$100,0)+1,0)))="Н/Д",INDIRECT(CONCATENATE("'2018-02 (Д)'!L",TEXT(MATCH($C23,'2018-02 (Д)'!$C$2:$C$100,0)+1,0)))="Н/Д",AND(INDIRECT(CONCATENATE("'2018-03 (Д)'!L",TEXT(MATCH($C23,'2018-03 (Д)'!$C$2:$C$100,0)+1,0)))="Н/Д",INDIRECT(CONCATENATE("'2018-02 (Д)'!L",TEXT(MATCH($C23,'2018-02 (Д)'!$C$2:$C$100,0)+1,0))))),"Н/Д",((INDIRECT(CONCATENATE("'2018-03 (Д)'!L",TEXT(MATCH($C23,'2018-03 (Д)'!$C$2:$C$100,0)+1,0)))-INDIRECT(CONCATENATE("'2018-02 (Д)'!L",TEXT(MATCH($C23,'2018-02 (Д)'!$C$2:$C$100,0)+1,0))))/INDIRECT(CONCATENATE("'2018-02 (Д)'!L",TEXT(MATCH($C23,'2018-02 (Д)'!$C$2:$C$100,0)+1,0))))*100)</f>
        <v>48.488876661762923</v>
      </c>
      <c r="CE23" s="9">
        <f ca="1">IF(OR(INDIRECT(CONCATENATE("'2018-04 (Д)'!L",TEXT(MATCH($C23,'2018-04 (Д)'!$C$2:$C$100,0)+1,0)))="Н/Д",INDIRECT(CONCATENATE("'2018-03 (Д)'!L",TEXT(MATCH($C23,'2018-03 (Д)'!$C$2:$C$100,0)+1,0)))="Н/Д",AND(INDIRECT(CONCATENATE("'2018-04 (Д)'!L",TEXT(MATCH($C23,'2018-04 (Д)'!$C$2:$C$100,0)+1,0)))="Н/Д",INDIRECT(CONCATENATE("'2018-03 (Д)'!L",TEXT(MATCH($C23,'2018-03 (Д)'!$C$2:$C$100,0)+1,0))))),"Н/Д",((INDIRECT(CONCATENATE("'2018-04 (Д)'!L",TEXT(MATCH($C23,'2018-04 (Д)'!$C$2:$C$100,0)+1,0)))-INDIRECT(CONCATENATE("'2018-03 (Д)'!L",TEXT(MATCH($C23,'2018-03 (Д)'!$C$2:$C$100,0)+1,0))))/INDIRECT(CONCATENATE("'2018-03 (Д)'!L",TEXT(MATCH($C23,'2018-03 (Д)'!$C$2:$C$100,0)+1,0))))*100)</f>
        <v>18.606831229787499</v>
      </c>
      <c r="CF23" s="9">
        <f ca="1">IF(OR(INDIRECT(CONCATENATE("'2018-05 (Д)'!L",TEXT(MATCH($C23,'2018-05 (Д)'!$C$2:$C$100,0)+1,0)))="Н/Д",INDIRECT(CONCATENATE("'2018-04 (Д)'!L",TEXT(MATCH($C23,'2018-04 (Д)'!$C$2:$C$100,0)+1,0)))="Н/Д",AND(INDIRECT(CONCATENATE("'2018-05 (Д)'!L",TEXT(MATCH($C23,'2018-05 (Д)'!$C$2:$C$100,0)+1,0)))="Н/Д",INDIRECT(CONCATENATE("'2018-04 (Д)'!L",TEXT(MATCH($C23,'2018-04 (Д)'!$C$2:$C$100,0)+1,0))))),"Н/Д",((INDIRECT(CONCATENATE("'2018-05 (Д)'!L",TEXT(MATCH($C23,'2018-05 (Д)'!$C$2:$C$100,0)+1,0)))-INDIRECT(CONCATENATE("'2018-04 (Д)'!L",TEXT(MATCH($C23,'2018-04 (Д)'!$C$2:$C$100,0)+1,0))))/INDIRECT(CONCATENATE("'2018-04 (Д)'!L",TEXT(MATCH($C23,'2018-04 (Д)'!$C$2:$C$100,0)+1,0))))*100)</f>
        <v>241.18921489118884</v>
      </c>
      <c r="CG23" s="9">
        <f ca="1">IF(OR(INDIRECT(CONCATENATE("'2018-06 (Д)'!L",TEXT(MATCH($C23,'2018-06 (Д)'!$C$2:$C$100,0)+1,0)))="Н/Д",INDIRECT(CONCATENATE("'2018-05 (Д)'!L",TEXT(MATCH($C23,'2018-05 (Д)'!$C$2:$C$100,0)+1,0)))="Н/Д",AND(INDIRECT(CONCATENATE("'2018-06 (Д)'!L",TEXT(MATCH($C23,'2018-06 (Д)'!$C$2:$C$100,0)+1,0)))="Н/Д",INDIRECT(CONCATENATE("'2018-05 (Д)'!L",TEXT(MATCH($C23,'2018-05 (Д)'!$C$2:$C$100,0)+1,0))))),"Н/Д",((INDIRECT(CONCATENATE("'2018-06 (Д)'!L",TEXT(MATCH($C23,'2018-06 (Д)'!$C$2:$C$100,0)+1,0)))-INDIRECT(CONCATENATE("'2018-05 (Д)'!L",TEXT(MATCH($C23,'2018-05 (Д)'!$C$2:$C$100,0)+1,0))))/INDIRECT(CONCATENATE("'2018-05 (Д)'!L",TEXT(MATCH($C23,'2018-05 (Д)'!$C$2:$C$100,0)+1,0))))*100)</f>
        <v>-5.9251727852856897</v>
      </c>
      <c r="CH23" s="9">
        <f ca="1">IF(OR(INDIRECT(CONCATENATE("'2018-07 (Д)'!L",TEXT(MATCH($C23,'2018-07 (Д)'!$C$2:$C$100,0)+1,0)))="Н/Д",INDIRECT(CONCATENATE("'2018-06 (Д)'!L",TEXT(MATCH($C23,'2018-06 (Д)'!$C$2:$C$100,0)+1,0)))="Н/Д",AND(INDIRECT(CONCATENATE("'2018-07 (Д)'!L",TEXT(MATCH($C23,'2018-07 (Д)'!$C$2:$C$100,0)+1,0)))="Н/Д",INDIRECT(CONCATENATE("'2018-06 (Д)'!L",TEXT(MATCH($C23,'2018-06 (Д)'!$C$2:$C$100,0)+1,0))))),"Н/Д",((INDIRECT(CONCATENATE("'2018-07 (Д)'!L",TEXT(MATCH($C23,'2018-07 (Д)'!$C$2:$C$100,0)+1,0)))-INDIRECT(CONCATENATE("'2018-06 (Д)'!L",TEXT(MATCH($C23,'2018-06 (Д)'!$C$2:$C$100,0)+1,0))))/INDIRECT(CONCATENATE("'2018-06 (Д)'!L",TEXT(MATCH($C23,'2018-06 (Д)'!$C$2:$C$100,0)+1,0))))*100)</f>
        <v>-101.60668007143514</v>
      </c>
      <c r="CI23" s="9">
        <f ca="1">IF(OR(INDIRECT(CONCATENATE("'2018-08 (Д)'!L",TEXT(MATCH($C23,'2018-08 (Д)'!$C$2:$C$100,0)+1,0)))="Н/Д",INDIRECT(CONCATENATE("'2018-07 (Д)'!L",TEXT(MATCH($C23,'2018-07 (Д)'!$C$2:$C$100,0)+1,0)))="Н/Д",AND(INDIRECT(CONCATENATE("'2018-08 (Д)'!L",TEXT(MATCH($C23,'2018-08 (Д)'!$C$2:$C$100,0)+1,0)))="Н/Д",INDIRECT(CONCATENATE("'2018-07 (Д)'!L",TEXT(MATCH($C23,'2018-07 (Д)'!$C$2:$C$100,0)+1,0))))),"Н/Д",((INDIRECT(CONCATENATE("'2018-08 (Д)'!L",TEXT(MATCH($C23,'2018-08 (Д)'!$C$2:$C$100,0)+1,0)))-INDIRECT(CONCATENATE("'2018-07 (Д)'!L",TEXT(MATCH($C23,'2018-07 (Д)'!$C$2:$C$100,0)+1,0))))/INDIRECT(CONCATENATE("'2018-07 (Д)'!L",TEXT(MATCH($C23,'2018-07 (Д)'!$C$2:$C$100,0)+1,0))))*100)</f>
        <v>-3301.2326247855817</v>
      </c>
      <c r="CJ23" s="9">
        <f ca="1">IF(OR(INDIRECT(CONCATENATE("'2018-09 (Д)'!L",TEXT(MATCH($C23,'2018-09 (Д)'!$C$2:$C$100,0)+1,0)))="Н/Д",INDIRECT(CONCATENATE("'2018-08 (Д)'!L",TEXT(MATCH($C23,'2018-08 (Д)'!$C$2:$C$100,0)+1,0)))="Н/Д",AND(INDIRECT(CONCATENATE("'2018-09 (Д)'!L",TEXT(MATCH($C23,'2018-09 (Д)'!$C$2:$C$100,0)+1,0)))="Н/Д",INDIRECT(CONCATENATE("'2018-08 (Д)'!L",TEXT(MATCH($C23,'2018-08 (Д)'!$C$2:$C$100,0)+1,0))))),"Н/Д",((INDIRECT(CONCATENATE("'2018-09 (Д)'!L",TEXT(MATCH($C23,'2018-09 (Д)'!$C$2:$C$100,0)+1,0)))-INDIRECT(CONCATENATE("'2018-08 (Д)'!L",TEXT(MATCH($C23,'2018-08 (Д)'!$C$2:$C$100,0)+1,0))))/INDIRECT(CONCATENATE("'2018-08 (Д)'!L",TEXT(MATCH($C23,'2018-08 (Д)'!$C$2:$C$100,0)+1,0))))*100)</f>
        <v>78.289011782893965</v>
      </c>
      <c r="CK23" s="9">
        <f ca="1">IF(OR(INDIRECT(CONCATENATE("'2018-10 (Д)'!L",TEXT(MATCH($C23,'2018-10 (Д)'!$C$2:$C$100,0)+1,0)))="Н/Д",INDIRECT(CONCATENATE("'2018-09 (Д)'!L",TEXT(MATCH($C23,'2018-09 (Д)'!$C$2:$C$100,0)+1,0)))="Н/Д",AND(INDIRECT(CONCATENATE("'2018-10 (Д)'!L",TEXT(MATCH($C23,'2018-10 (Д)'!$C$2:$C$100,0)+1,0)))="Н/Д",INDIRECT(CONCATENATE("'2018-09 (Д)'!L",TEXT(MATCH($C23,'2018-09 (Д)'!$C$2:$C$100,0)+1,0))))),"Н/Д",((INDIRECT(CONCATENATE("'2018-10 (Д)'!L",TEXT(MATCH($C23,'2018-10 (Д)'!$C$2:$C$100,0)+1,0)))-INDIRECT(CONCATENATE("'2018-09 (Д)'!L",TEXT(MATCH($C23,'2018-09 (Д)'!$C$2:$C$100,0)+1,0))))/INDIRECT(CONCATENATE("'2018-09 (Д)'!L",TEXT(MATCH($C23,'2018-09 (Д)'!$C$2:$C$100,0)+1,0))))*100)</f>
        <v>-78.781268433197198</v>
      </c>
      <c r="CL23" s="9">
        <f ca="1">IF(OR(INDIRECT(CONCATENATE("'2018-11 (Д)'!L",TEXT(MATCH($C23,'2018-11 (Д)'!$C$2:$C$100,0)+1,0)))="Н/Д",INDIRECT(CONCATENATE("'2018-10 (Д)'!L",TEXT(MATCH($C23,'2018-10 (Д)'!$C$2:$C$100,0)+1,0)))="Н/Д",AND(INDIRECT(CONCATENATE("'2018-11 (Д)'!L",TEXT(MATCH($C23,'2018-11 (Д)'!$C$2:$C$100,0)+1,0)))="Н/Д",INDIRECT(CONCATENATE("'2018-10 (Д)'!L",TEXT(MATCH($C23,'2018-10 (Д)'!$C$2:$C$100,0)+1,0))))),"Н/Д",((INDIRECT(CONCATENATE("'2018-11 (Д)'!L",TEXT(MATCH($C23,'2018-11 (Д)'!$C$2:$C$100,0)+1,0)))-INDIRECT(CONCATENATE("'2018-10 (Д)'!L",TEXT(MATCH($C23,'2018-10 (Д)'!$C$2:$C$100,0)+1,0))))/INDIRECT(CONCATENATE("'2018-10 (Д)'!L",TEXT(MATCH($C23,'2018-10 (Д)'!$C$2:$C$100,0)+1,0))))*100)</f>
        <v>298.7796685614145</v>
      </c>
      <c r="CM23" s="9">
        <f ca="1">IF(OR(INDIRECT(CONCATENATE("'2018-12 (Д)'!L",TEXT(MATCH($C23,'2018-12 (Д)'!$C$2:$C$100,0)+1,0)))="Н/Д",INDIRECT(CONCATENATE("'2018-11 (Д)'!L",TEXT(MATCH($C23,'2018-11 (Д)'!$C$2:$C$100,0)+1,0)))="Н/Д",AND(INDIRECT(CONCATENATE("'2018-12 (Д)'!L",TEXT(MATCH($C23,'2018-12 (Д)'!$C$2:$C$100,0)+1,0)))="Н/Д",INDIRECT(CONCATENATE("'2018-11 (Д)'!L",TEXT(MATCH($C23,'2018-11 (Д)'!$C$2:$C$100,0)+1,0))))),"Н/Д",((INDIRECT(CONCATENATE("'2018-12 (Д)'!L",TEXT(MATCH($C23,'2018-12 (Д)'!$C$2:$C$100,0)+1,0)))-INDIRECT(CONCATENATE("'2018-11 (Д)'!L",TEXT(MATCH($C23,'2018-11 (Д)'!$C$2:$C$100,0)+1,0))))/INDIRECT(CONCATENATE("'2018-11 (Д)'!L",TEXT(MATCH($C23,'2018-11 (Д)'!$C$2:$C$100,0)+1,0))))*100)</f>
        <v>71.462219850535121</v>
      </c>
      <c r="CN23" s="9"/>
      <c r="CO23" s="9">
        <f ca="1">IF(OR(INDIRECT(CONCATENATE("'2018-03 (Д)'!M",TEXT(MATCH($C23,'2018-03 (Д)'!$C$2:$C$100,0)+1,0)))="Н/Д",INDIRECT(CONCATENATE("'2018-02 (Д)'!M",TEXT(MATCH($C23,'2018-02 (Д)'!$C$2:$C$100,0)+1,0)))="Н/Д",AND(INDIRECT(CONCATENATE("'2018-03 (Д)'!M",TEXT(MATCH($C23,'2018-03 (Д)'!$C$2:$C$100,0)+1,0)))="Н/Д",INDIRECT(CONCATENATE("'2018-02 (Д)'!M",TEXT(MATCH($C23,'2018-02 (Д)'!$C$2:$C$100,0)+1,0))))),"Н/Д",((INDIRECT(CONCATENATE("'2018-03 (Д)'!M",TEXT(MATCH($C23,'2018-03 (Д)'!$C$2:$C$100,0)+1,0)))-INDIRECT(CONCATENATE("'2018-02 (Д)'!M",TEXT(MATCH($C23,'2018-02 (Д)'!$C$2:$C$100,0)+1,0))))/INDIRECT(CONCATENATE("'2018-02 (Д)'!M",TEXT(MATCH($C23,'2018-02 (Д)'!$C$2:$C$100,0)+1,0))))*100)</f>
        <v>-2.6214498281839651</v>
      </c>
      <c r="CP23" s="9">
        <f ca="1">IF(OR(INDIRECT(CONCATENATE("'2018-04 (Д)'!M",TEXT(MATCH($C23,'2018-04 (Д)'!$C$2:$C$100,0)+1,0)))="Н/Д",INDIRECT(CONCATENATE("'2018-03 (Д)'!M",TEXT(MATCH($C23,'2018-03 (Д)'!$C$2:$C$100,0)+1,0)))="Н/Д",AND(INDIRECT(CONCATENATE("'2018-04 (Д)'!M",TEXT(MATCH($C23,'2018-04 (Д)'!$C$2:$C$100,0)+1,0)))="Н/Д",INDIRECT(CONCATENATE("'2018-03 (Д)'!M",TEXT(MATCH($C23,'2018-03 (Д)'!$C$2:$C$100,0)+1,0))))),"Н/Д",((INDIRECT(CONCATENATE("'2018-04 (Д)'!M",TEXT(MATCH($C23,'2018-04 (Д)'!$C$2:$C$100,0)+1,0)))-INDIRECT(CONCATENATE("'2018-03 (Д)'!M",TEXT(MATCH($C23,'2018-03 (Д)'!$C$2:$C$100,0)+1,0))))/INDIRECT(CONCATENATE("'2018-03 (Д)'!M",TEXT(MATCH($C23,'2018-03 (Д)'!$C$2:$C$100,0)+1,0))))*100)</f>
        <v>128.29603597624288</v>
      </c>
      <c r="CQ23" s="9">
        <f ca="1">IF(OR(INDIRECT(CONCATENATE("'2018-05 (Д)'!M",TEXT(MATCH($C23,'2018-05 (Д)'!$C$2:$C$100,0)+1,0)))="Н/Д",INDIRECT(CONCATENATE("'2018-04 (Д)'!M",TEXT(MATCH($C23,'2018-04 (Д)'!$C$2:$C$100,0)+1,0)))="Н/Д",AND(INDIRECT(CONCATENATE("'2018-05 (Д)'!M",TEXT(MATCH($C23,'2018-05 (Д)'!$C$2:$C$100,0)+1,0)))="Н/Д",INDIRECT(CONCATENATE("'2018-04 (Д)'!M",TEXT(MATCH($C23,'2018-04 (Д)'!$C$2:$C$100,0)+1,0))))),"Н/Д",((INDIRECT(CONCATENATE("'2018-05 (Д)'!M",TEXT(MATCH($C23,'2018-05 (Д)'!$C$2:$C$100,0)+1,0)))-INDIRECT(CONCATENATE("'2018-04 (Д)'!M",TEXT(MATCH($C23,'2018-04 (Д)'!$C$2:$C$100,0)+1,0))))/INDIRECT(CONCATENATE("'2018-04 (Д)'!M",TEXT(MATCH($C23,'2018-04 (Д)'!$C$2:$C$100,0)+1,0))))*100)</f>
        <v>-64.331820978482568</v>
      </c>
      <c r="CR23" s="9">
        <f ca="1">IF(OR(INDIRECT(CONCATENATE("'2018-06 (Д)'!M",TEXT(MATCH($C23,'2018-06 (Д)'!$C$2:$C$100,0)+1,0)))="Н/Д",INDIRECT(CONCATENATE("'2018-05 (Д)'!M",TEXT(MATCH($C23,'2018-05 (Д)'!$C$2:$C$100,0)+1,0)))="Н/Д",AND(INDIRECT(CONCATENATE("'2018-06 (Д)'!M",TEXT(MATCH($C23,'2018-06 (Д)'!$C$2:$C$100,0)+1,0)))="Н/Д",INDIRECT(CONCATENATE("'2018-05 (Д)'!M",TEXT(MATCH($C23,'2018-05 (Д)'!$C$2:$C$100,0)+1,0))))),"Н/Д",((INDIRECT(CONCATENATE("'2018-06 (Д)'!M",TEXT(MATCH($C23,'2018-06 (Д)'!$C$2:$C$100,0)+1,0)))-INDIRECT(CONCATENATE("'2018-05 (Д)'!M",TEXT(MATCH($C23,'2018-05 (Д)'!$C$2:$C$100,0)+1,0))))/INDIRECT(CONCATENATE("'2018-05 (Д)'!M",TEXT(MATCH($C23,'2018-05 (Д)'!$C$2:$C$100,0)+1,0))))*100)</f>
        <v>-41.487603367729697</v>
      </c>
      <c r="CS23" s="9">
        <f ca="1">IF(OR(INDIRECT(CONCATENATE("'2018-07 (Д)'!M",TEXT(MATCH($C23,'2018-07 (Д)'!$C$2:$C$100,0)+1,0)))="Н/Д",INDIRECT(CONCATENATE("'2018-06 (Д)'!M",TEXT(MATCH($C23,'2018-06 (Д)'!$C$2:$C$100,0)+1,0)))="Н/Д",AND(INDIRECT(CONCATENATE("'2018-07 (Д)'!M",TEXT(MATCH($C23,'2018-07 (Д)'!$C$2:$C$100,0)+1,0)))="Н/Д",INDIRECT(CONCATENATE("'2018-06 (Д)'!M",TEXT(MATCH($C23,'2018-06 (Д)'!$C$2:$C$100,0)+1,0))))),"Н/Д",((INDIRECT(CONCATENATE("'2018-07 (Д)'!M",TEXT(MATCH($C23,'2018-07 (Д)'!$C$2:$C$100,0)+1,0)))-INDIRECT(CONCATENATE("'2018-06 (Д)'!M",TEXT(MATCH($C23,'2018-06 (Д)'!$C$2:$C$100,0)+1,0))))/INDIRECT(CONCATENATE("'2018-06 (Д)'!M",TEXT(MATCH($C23,'2018-06 (Д)'!$C$2:$C$100,0)+1,0))))*100)</f>
        <v>335.90430181472055</v>
      </c>
      <c r="CT23" s="9">
        <f ca="1">IF(OR(INDIRECT(CONCATENATE("'2018-08 (Д)'!M",TEXT(MATCH($C23,'2018-08 (Д)'!$C$2:$C$100,0)+1,0)))="Н/Д",INDIRECT(CONCATENATE("'2018-07 (Д)'!M",TEXT(MATCH($C23,'2018-07 (Д)'!$C$2:$C$100,0)+1,0)))="Н/Д",AND(INDIRECT(CONCATENATE("'2018-08 (Д)'!M",TEXT(MATCH($C23,'2018-08 (Д)'!$C$2:$C$100,0)+1,0)))="Н/Д",INDIRECT(CONCATENATE("'2018-07 (Д)'!M",TEXT(MATCH($C23,'2018-07 (Д)'!$C$2:$C$100,0)+1,0))))),"Н/Д",((INDIRECT(CONCATENATE("'2018-08 (Д)'!M",TEXT(MATCH($C23,'2018-08 (Д)'!$C$2:$C$100,0)+1,0)))-INDIRECT(CONCATENATE("'2018-07 (Д)'!M",TEXT(MATCH($C23,'2018-07 (Д)'!$C$2:$C$100,0)+1,0))))/INDIRECT(CONCATENATE("'2018-07 (Д)'!M",TEXT(MATCH($C23,'2018-07 (Д)'!$C$2:$C$100,0)+1,0))))*100)</f>
        <v>29.837361446382161</v>
      </c>
      <c r="CU23" s="9">
        <f ca="1">IF(OR(INDIRECT(CONCATENATE("'2018-09 (Д)'!M",TEXT(MATCH($C23,'2018-09 (Д)'!$C$2:$C$100,0)+1,0)))="Н/Д",INDIRECT(CONCATENATE("'2018-08 (Д)'!M",TEXT(MATCH($C23,'2018-08 (Д)'!$C$2:$C$100,0)+1,0)))="Н/Д",AND(INDIRECT(CONCATENATE("'2018-09 (Д)'!M",TEXT(MATCH($C23,'2018-09 (Д)'!$C$2:$C$100,0)+1,0)))="Н/Д",INDIRECT(CONCATENATE("'2018-08 (Д)'!M",TEXT(MATCH($C23,'2018-08 (Д)'!$C$2:$C$100,0)+1,0))))),"Н/Д",((INDIRECT(CONCATENATE("'2018-09 (Д)'!M",TEXT(MATCH($C23,'2018-09 (Д)'!$C$2:$C$100,0)+1,0)))-INDIRECT(CONCATENATE("'2018-08 (Д)'!M",TEXT(MATCH($C23,'2018-08 (Д)'!$C$2:$C$100,0)+1,0))))/INDIRECT(CONCATENATE("'2018-08 (Д)'!M",TEXT(MATCH($C23,'2018-08 (Д)'!$C$2:$C$100,0)+1,0))))*100)</f>
        <v>37.206687616148884</v>
      </c>
      <c r="CV23" s="9">
        <f ca="1">IF(OR(INDIRECT(CONCATENATE("'2018-10 (Д)'!M",TEXT(MATCH($C23,'2018-10 (Д)'!$C$2:$C$100,0)+1,0)))="Н/Д",INDIRECT(CONCATENATE("'2018-09 (Д)'!M",TEXT(MATCH($C23,'2018-09 (Д)'!$C$2:$C$100,0)+1,0)))="Н/Д",AND(INDIRECT(CONCATENATE("'2018-10 (Д)'!M",TEXT(MATCH($C23,'2018-10 (Д)'!$C$2:$C$100,0)+1,0)))="Н/Д",INDIRECT(CONCATENATE("'2018-09 (Д)'!M",TEXT(MATCH($C23,'2018-09 (Д)'!$C$2:$C$100,0)+1,0))))),"Н/Д",((INDIRECT(CONCATENATE("'2018-10 (Д)'!M",TEXT(MATCH($C23,'2018-10 (Д)'!$C$2:$C$100,0)+1,0)))-INDIRECT(CONCATENATE("'2018-09 (Д)'!M",TEXT(MATCH($C23,'2018-09 (Д)'!$C$2:$C$100,0)+1,0))))/INDIRECT(CONCATENATE("'2018-09 (Д)'!M",TEXT(MATCH($C23,'2018-09 (Д)'!$C$2:$C$100,0)+1,0))))*100)</f>
        <v>5.5259863949336516</v>
      </c>
      <c r="CW23" s="9">
        <f ca="1">IF(OR(INDIRECT(CONCATENATE("'2018-11 (Д)'!M",TEXT(MATCH($C23,'2018-11 (Д)'!$C$2:$C$100,0)+1,0)))="Н/Д",INDIRECT(CONCATENATE("'2018-10 (Д)'!M",TEXT(MATCH($C23,'2018-10 (Д)'!$C$2:$C$100,0)+1,0)))="Н/Д",AND(INDIRECT(CONCATENATE("'2018-11 (Д)'!M",TEXT(MATCH($C23,'2018-11 (Д)'!$C$2:$C$100,0)+1,0)))="Н/Д",INDIRECT(CONCATENATE("'2018-10 (Д)'!M",TEXT(MATCH($C23,'2018-10 (Д)'!$C$2:$C$100,0)+1,0))))),"Н/Д",((INDIRECT(CONCATENATE("'2018-11 (Д)'!M",TEXT(MATCH($C23,'2018-11 (Д)'!$C$2:$C$100,0)+1,0)))-INDIRECT(CONCATENATE("'2018-10 (Д)'!M",TEXT(MATCH($C23,'2018-10 (Д)'!$C$2:$C$100,0)+1,0))))/INDIRECT(CONCATENATE("'2018-10 (Д)'!M",TEXT(MATCH($C23,'2018-10 (Д)'!$C$2:$C$100,0)+1,0))))*100)</f>
        <v>23.125933663603305</v>
      </c>
      <c r="CX23" s="9">
        <f ca="1">IF(OR(INDIRECT(CONCATENATE("'2018-12 (Д)'!M",TEXT(MATCH($C23,'2018-12 (Д)'!$C$2:$C$100,0)+1,0)))="Н/Д",INDIRECT(CONCATENATE("'2018-11 (Д)'!M",TEXT(MATCH($C23,'2018-11 (Д)'!$C$2:$C$100,0)+1,0)))="Н/Д",AND(INDIRECT(CONCATENATE("'2018-12 (Д)'!M",TEXT(MATCH($C23,'2018-12 (Д)'!$C$2:$C$100,0)+1,0)))="Н/Д",INDIRECT(CONCATENATE("'2018-11 (Д)'!M",TEXT(MATCH($C23,'2018-11 (Д)'!$C$2:$C$100,0)+1,0))))),"Н/Д",((INDIRECT(CONCATENATE("'2018-12 (Д)'!M",TEXT(MATCH($C23,'2018-12 (Д)'!$C$2:$C$100,0)+1,0)))-INDIRECT(CONCATENATE("'2018-11 (Д)'!M",TEXT(MATCH($C23,'2018-11 (Д)'!$C$2:$C$100,0)+1,0))))/INDIRECT(CONCATENATE("'2018-11 (Д)'!M",TEXT(MATCH($C23,'2018-11 (Д)'!$C$2:$C$100,0)+1,0))))*100)</f>
        <v>20.374997184282371</v>
      </c>
      <c r="CY23" s="9"/>
      <c r="CZ23" s="9">
        <f ca="1">IF(OR(INDIRECT(CONCATENATE("'2018-03 (Д)'!N",TEXT(MATCH($C23,'2018-03 (Д)'!$C$2:$C$100,0)+1,0)))="Н/Д",INDIRECT(CONCATENATE("'2018-02 (Д)'!N",TEXT(MATCH($C23,'2018-02 (Д)'!$C$2:$C$100,0)+1,0)))="Н/Д",AND(INDIRECT(CONCATENATE("'2018-03 (Д)'!N",TEXT(MATCH($C23,'2018-03 (Д)'!$C$2:$C$100,0)+1,0)))="Н/Д",INDIRECT(CONCATENATE("'2018-02 (Д)'!N",TEXT(MATCH($C23,'2018-02 (Д)'!$C$2:$C$100,0)+1,0))))),"Н/Д",((INDIRECT(CONCATENATE("'2018-03 (Д)'!N",TEXT(MATCH($C23,'2018-03 (Д)'!$C$2:$C$100,0)+1,0)))-INDIRECT(CONCATENATE("'2018-02 (Д)'!N",TEXT(MATCH($C23,'2018-02 (Д)'!$C$2:$C$100,0)+1,0))))/INDIRECT(CONCATENATE("'2018-02 (Д)'!N",TEXT(MATCH($C23,'2018-02 (Д)'!$C$2:$C$100,0)+1,0))))*100)</f>
        <v>138.65517643305662</v>
      </c>
      <c r="DA23" s="9">
        <f ca="1">IF(OR(INDIRECT(CONCATENATE("'2018-04 (Д)'!N",TEXT(MATCH($C23,'2018-04 (Д)'!$C$2:$C$100,0)+1,0)))="Н/Д",INDIRECT(CONCATENATE("'2018-03 (Д)'!N",TEXT(MATCH($C23,'2018-03 (Д)'!$C$2:$C$100,0)+1,0)))="Н/Д",AND(INDIRECT(CONCATENATE("'2018-04 (Д)'!N",TEXT(MATCH($C23,'2018-04 (Д)'!$C$2:$C$100,0)+1,0)))="Н/Д",INDIRECT(CONCATENATE("'2018-03 (Д)'!N",TEXT(MATCH($C23,'2018-03 (Д)'!$C$2:$C$100,0)+1,0))))),"Н/Д",((INDIRECT(CONCATENATE("'2018-04 (Д)'!N",TEXT(MATCH($C23,'2018-04 (Д)'!$C$2:$C$100,0)+1,0)))-INDIRECT(CONCATENATE("'2018-03 (Д)'!N",TEXT(MATCH($C23,'2018-03 (Д)'!$C$2:$C$100,0)+1,0))))/INDIRECT(CONCATENATE("'2018-03 (Д)'!N",TEXT(MATCH($C23,'2018-03 (Д)'!$C$2:$C$100,0)+1,0))))*100)</f>
        <v>61.985145813651179</v>
      </c>
      <c r="DB23" s="9">
        <f ca="1">IF(OR(INDIRECT(CONCATENATE("'2018-05 (Д)'!N",TEXT(MATCH($C23,'2018-05 (Д)'!$C$2:$C$100,0)+1,0)))="Н/Д",INDIRECT(CONCATENATE("'2018-04 (Д)'!N",TEXT(MATCH($C23,'2018-04 (Д)'!$C$2:$C$100,0)+1,0)))="Н/Д",AND(INDIRECT(CONCATENATE("'2018-05 (Д)'!N",TEXT(MATCH($C23,'2018-05 (Д)'!$C$2:$C$100,0)+1,0)))="Н/Д",INDIRECT(CONCATENATE("'2018-04 (Д)'!N",TEXT(MATCH($C23,'2018-04 (Д)'!$C$2:$C$100,0)+1,0))))),"Н/Д",((INDIRECT(CONCATENATE("'2018-05 (Д)'!N",TEXT(MATCH($C23,'2018-05 (Д)'!$C$2:$C$100,0)+1,0)))-INDIRECT(CONCATENATE("'2018-04 (Д)'!N",TEXT(MATCH($C23,'2018-04 (Д)'!$C$2:$C$100,0)+1,0))))/INDIRECT(CONCATENATE("'2018-04 (Д)'!N",TEXT(MATCH($C23,'2018-04 (Д)'!$C$2:$C$100,0)+1,0))))*100)</f>
        <v>45.694188265035983</v>
      </c>
      <c r="DC23" s="9">
        <f ca="1">IF(OR(INDIRECT(CONCATENATE("'2018-06 (Д)'!N",TEXT(MATCH($C23,'2018-06 (Д)'!$C$2:$C$100,0)+1,0)))="Н/Д",INDIRECT(CONCATENATE("'2018-05 (Д)'!N",TEXT(MATCH($C23,'2018-05 (Д)'!$C$2:$C$100,0)+1,0)))="Н/Д",AND(INDIRECT(CONCATENATE("'2018-06 (Д)'!N",TEXT(MATCH($C23,'2018-06 (Д)'!$C$2:$C$100,0)+1,0)))="Н/Д",INDIRECT(CONCATENATE("'2018-05 (Д)'!N",TEXT(MATCH($C23,'2018-05 (Д)'!$C$2:$C$100,0)+1,0))))),"Н/Д",((INDIRECT(CONCATENATE("'2018-06 (Д)'!N",TEXT(MATCH($C23,'2018-06 (Д)'!$C$2:$C$100,0)+1,0)))-INDIRECT(CONCATENATE("'2018-05 (Д)'!N",TEXT(MATCH($C23,'2018-05 (Д)'!$C$2:$C$100,0)+1,0))))/INDIRECT(CONCATENATE("'2018-05 (Д)'!N",TEXT(MATCH($C23,'2018-05 (Д)'!$C$2:$C$100,0)+1,0))))*100)</f>
        <v>25.481605754202018</v>
      </c>
      <c r="DD23" s="9">
        <f ca="1">IF(OR(INDIRECT(CONCATENATE("'2018-07 (Д)'!N",TEXT(MATCH($C23,'2018-07 (Д)'!$C$2:$C$100,0)+1,0)))="Н/Д",INDIRECT(CONCATENATE("'2018-06 (Д)'!N",TEXT(MATCH($C23,'2018-06 (Д)'!$C$2:$C$100,0)+1,0)))="Н/Д",AND(INDIRECT(CONCATENATE("'2018-07 (Д)'!N",TEXT(MATCH($C23,'2018-07 (Д)'!$C$2:$C$100,0)+1,0)))="Н/Д",INDIRECT(CONCATENATE("'2018-06 (Д)'!N",TEXT(MATCH($C23,'2018-06 (Д)'!$C$2:$C$100,0)+1,0))))),"Н/Д",((INDIRECT(CONCATENATE("'2018-07 (Д)'!N",TEXT(MATCH($C23,'2018-07 (Д)'!$C$2:$C$100,0)+1,0)))-INDIRECT(CONCATENATE("'2018-06 (Д)'!N",TEXT(MATCH($C23,'2018-06 (Д)'!$C$2:$C$100,0)+1,0))))/INDIRECT(CONCATENATE("'2018-06 (Д)'!N",TEXT(MATCH($C23,'2018-06 (Д)'!$C$2:$C$100,0)+1,0))))*100)</f>
        <v>18.854897785299553</v>
      </c>
      <c r="DE23" s="9">
        <f ca="1">IF(OR(INDIRECT(CONCATENATE("'2018-08 (Д)'!N",TEXT(MATCH($C23,'2018-08 (Д)'!$C$2:$C$100,0)+1,0)))="Н/Д",INDIRECT(CONCATENATE("'2018-07 (Д)'!N",TEXT(MATCH($C23,'2018-07 (Д)'!$C$2:$C$100,0)+1,0)))="Н/Д",AND(INDIRECT(CONCATENATE("'2018-08 (Д)'!N",TEXT(MATCH($C23,'2018-08 (Д)'!$C$2:$C$100,0)+1,0)))="Н/Д",INDIRECT(CONCATENATE("'2018-07 (Д)'!N",TEXT(MATCH($C23,'2018-07 (Д)'!$C$2:$C$100,0)+1,0))))),"Н/Д",((INDIRECT(CONCATENATE("'2018-08 (Д)'!N",TEXT(MATCH($C23,'2018-08 (Д)'!$C$2:$C$100,0)+1,0)))-INDIRECT(CONCATENATE("'2018-07 (Д)'!N",TEXT(MATCH($C23,'2018-07 (Д)'!$C$2:$C$100,0)+1,0))))/INDIRECT(CONCATENATE("'2018-07 (Д)'!N",TEXT(MATCH($C23,'2018-07 (Д)'!$C$2:$C$100,0)+1,0))))*100)</f>
        <v>17.061129850351367</v>
      </c>
      <c r="DF23" s="9">
        <f ca="1">IF(OR(INDIRECT(CONCATENATE("'2018-09 (Д)'!N",TEXT(MATCH($C23,'2018-09 (Д)'!$C$2:$C$100,0)+1,0)))="Н/Д",INDIRECT(CONCATENATE("'2018-08 (Д)'!N",TEXT(MATCH($C23,'2018-08 (Д)'!$C$2:$C$100,0)+1,0)))="Н/Д",AND(INDIRECT(CONCATENATE("'2018-09 (Д)'!N",TEXT(MATCH($C23,'2018-09 (Д)'!$C$2:$C$100,0)+1,0)))="Н/Д",INDIRECT(CONCATENATE("'2018-08 (Д)'!N",TEXT(MATCH($C23,'2018-08 (Д)'!$C$2:$C$100,0)+1,0))))),"Н/Д",((INDIRECT(CONCATENATE("'2018-09 (Д)'!N",TEXT(MATCH($C23,'2018-09 (Д)'!$C$2:$C$100,0)+1,0)))-INDIRECT(CONCATENATE("'2018-08 (Д)'!N",TEXT(MATCH($C23,'2018-08 (Д)'!$C$2:$C$100,0)+1,0))))/INDIRECT(CONCATENATE("'2018-08 (Д)'!N",TEXT(MATCH($C23,'2018-08 (Д)'!$C$2:$C$100,0)+1,0))))*100)</f>
        <v>13.885277591733768</v>
      </c>
      <c r="DG23" s="9">
        <f ca="1">IF(OR(INDIRECT(CONCATENATE("'2018-10 (Д)'!N",TEXT(MATCH($C23,'2018-10 (Д)'!$C$2:$C$100,0)+1,0)))="Н/Д",INDIRECT(CONCATENATE("'2018-09 (Д)'!N",TEXT(MATCH($C23,'2018-09 (Д)'!$C$2:$C$100,0)+1,0)))="Н/Д",AND(INDIRECT(CONCATENATE("'2018-10 (Д)'!N",TEXT(MATCH($C23,'2018-10 (Д)'!$C$2:$C$100,0)+1,0)))="Н/Д",INDIRECT(CONCATENATE("'2018-09 (Д)'!N",TEXT(MATCH($C23,'2018-09 (Д)'!$C$2:$C$100,0)+1,0))))),"Н/Д",((INDIRECT(CONCATENATE("'2018-10 (Д)'!N",TEXT(MATCH($C23,'2018-10 (Д)'!$C$2:$C$100,0)+1,0)))-INDIRECT(CONCATENATE("'2018-09 (Д)'!N",TEXT(MATCH($C23,'2018-09 (Д)'!$C$2:$C$100,0)+1,0))))/INDIRECT(CONCATENATE("'2018-09 (Д)'!N",TEXT(MATCH($C23,'2018-09 (Д)'!$C$2:$C$100,0)+1,0))))*100)</f>
        <v>11.235853199637541</v>
      </c>
      <c r="DH23" s="9">
        <f ca="1">IF(OR(INDIRECT(CONCATENATE("'2018-11 (Д)'!N",TEXT(MATCH($C23,'2018-11 (Д)'!$C$2:$C$100,0)+1,0)))="Н/Д",INDIRECT(CONCATENATE("'2018-10 (Д)'!N",TEXT(MATCH($C23,'2018-10 (Д)'!$C$2:$C$100,0)+1,0)))="Н/Д",AND(INDIRECT(CONCATENATE("'2018-11 (Д)'!N",TEXT(MATCH($C23,'2018-11 (Д)'!$C$2:$C$100,0)+1,0)))="Н/Д",INDIRECT(CONCATENATE("'2018-10 (Д)'!N",TEXT(MATCH($C23,'2018-10 (Д)'!$C$2:$C$100,0)+1,0))))),"Н/Д",((INDIRECT(CONCATENATE("'2018-11 (Д)'!N",TEXT(MATCH($C23,'2018-11 (Д)'!$C$2:$C$100,0)+1,0)))-INDIRECT(CONCATENATE("'2018-10 (Д)'!N",TEXT(MATCH($C23,'2018-10 (Д)'!$C$2:$C$100,0)+1,0))))/INDIRECT(CONCATENATE("'2018-10 (Д)'!N",TEXT(MATCH($C23,'2018-10 (Д)'!$C$2:$C$100,0)+1,0))))*100)</f>
        <v>11.465438979321476</v>
      </c>
      <c r="DI23" s="9">
        <f ca="1">IF(OR(INDIRECT(CONCATENATE("'2018-12 (Д)'!N",TEXT(MATCH($C23,'2018-12 (Д)'!$C$2:$C$100,0)+1,0)))="Н/Д",INDIRECT(CONCATENATE("'2018-11 (Д)'!N",TEXT(MATCH($C23,'2018-11 (Д)'!$C$2:$C$100,0)+1,0)))="Н/Д",AND(INDIRECT(CONCATENATE("'2018-12 (Д)'!N",TEXT(MATCH($C23,'2018-12 (Д)'!$C$2:$C$100,0)+1,0)))="Н/Д",INDIRECT(CONCATENATE("'2018-11 (Д)'!N",TEXT(MATCH($C23,'2018-11 (Д)'!$C$2:$C$100,0)+1,0))))),"Н/Д",((INDIRECT(CONCATENATE("'2018-12 (Д)'!N",TEXT(MATCH($C23,'2018-12 (Д)'!$C$2:$C$100,0)+1,0)))-INDIRECT(CONCATENATE("'2018-11 (Д)'!N",TEXT(MATCH($C23,'2018-11 (Д)'!$C$2:$C$100,0)+1,0))))/INDIRECT(CONCATENATE("'2018-11 (Д)'!N",TEXT(MATCH($C23,'2018-11 (Д)'!$C$2:$C$100,0)+1,0))))*100)</f>
        <v>9.6244004242767005</v>
      </c>
      <c r="DJ23" s="9"/>
      <c r="DK23" s="9">
        <f ca="1">IF(OR(INDIRECT(CONCATENATE("'2018-03 (Д)'!O",TEXT(MATCH($C23,'2018-03 (Д)'!$C$2:$C$100,0)+1,0)))="Н/Д",INDIRECT(CONCATENATE("'2018-02 (Д)'!O",TEXT(MATCH($C23,'2018-02 (Д)'!$C$2:$C$100,0)+1,0)))="Н/Д",AND(INDIRECT(CONCATENATE("'2018-03 (Д)'!O",TEXT(MATCH($C23,'2018-03 (Д)'!$C$2:$C$100,0)+1,0)))="Н/Д",INDIRECT(CONCATENATE("'2018-02 (Д)'!O",TEXT(MATCH($C23,'2018-02 (Д)'!$C$2:$C$100,0)+1,0))))),"Н/Д",((INDIRECT(CONCATENATE("'2018-03 (Д)'!O",TEXT(MATCH($C23,'2018-03 (Д)'!$C$2:$C$100,0)+1,0)))-INDIRECT(CONCATENATE("'2018-02 (Д)'!O",TEXT(MATCH($C23,'2018-02 (Д)'!$C$2:$C$100,0)+1,0))))/INDIRECT(CONCATENATE("'2018-02 (Д)'!O",TEXT(MATCH($C23,'2018-02 (Д)'!$C$2:$C$100,0)+1,0))))*100)</f>
        <v>119.32334825947473</v>
      </c>
      <c r="DL23" s="9">
        <f ca="1">IF(OR(INDIRECT(CONCATENATE("'2018-04 (Д)'!O",TEXT(MATCH($C23,'2018-04 (Д)'!$C$2:$C$100,0)+1,0)))="Н/Д",INDIRECT(CONCATENATE("'2018-03 (Д)'!O",TEXT(MATCH($C23,'2018-03 (Д)'!$C$2:$C$100,0)+1,0)))="Н/Д",AND(INDIRECT(CONCATENATE("'2018-04 (Д)'!O",TEXT(MATCH($C23,'2018-04 (Д)'!$C$2:$C$100,0)+1,0)))="Н/Д",INDIRECT(CONCATENATE("'2018-03 (Д)'!O",TEXT(MATCH($C23,'2018-03 (Д)'!$C$2:$C$100,0)+1,0))))),"Н/Д",((INDIRECT(CONCATENATE("'2018-04 (Д)'!O",TEXT(MATCH($C23,'2018-04 (Д)'!$C$2:$C$100,0)+1,0)))-INDIRECT(CONCATENATE("'2018-03 (Д)'!O",TEXT(MATCH($C23,'2018-03 (Д)'!$C$2:$C$100,0)+1,0))))/INDIRECT(CONCATENATE("'2018-03 (Д)'!O",TEXT(MATCH($C23,'2018-03 (Д)'!$C$2:$C$100,0)+1,0))))*100)</f>
        <v>-74.718036073005408</v>
      </c>
      <c r="DM23" s="9">
        <f ca="1">IF(OR(INDIRECT(CONCATENATE("'2018-05 (Д)'!O",TEXT(MATCH($C23,'2018-05 (Д)'!$C$2:$C$100,0)+1,0)))="Н/Д",INDIRECT(CONCATENATE("'2018-04 (Д)'!O",TEXT(MATCH($C23,'2018-04 (Д)'!$C$2:$C$100,0)+1,0)))="Н/Д",AND(INDIRECT(CONCATENATE("'2018-05 (Д)'!O",TEXT(MATCH($C23,'2018-05 (Д)'!$C$2:$C$100,0)+1,0)))="Н/Д",INDIRECT(CONCATENATE("'2018-04 (Д)'!O",TEXT(MATCH($C23,'2018-04 (Д)'!$C$2:$C$100,0)+1,0))))),"Н/Д",((INDIRECT(CONCATENATE("'2018-05 (Д)'!O",TEXT(MATCH($C23,'2018-05 (Д)'!$C$2:$C$100,0)+1,0)))-INDIRECT(CONCATENATE("'2018-04 (Д)'!O",TEXT(MATCH($C23,'2018-04 (Д)'!$C$2:$C$100,0)+1,0))))/INDIRECT(CONCATENATE("'2018-04 (Д)'!O",TEXT(MATCH($C23,'2018-04 (Д)'!$C$2:$C$100,0)+1,0))))*100)</f>
        <v>-47.671176045311306</v>
      </c>
      <c r="DN23" s="9">
        <f ca="1">IF(OR(INDIRECT(CONCATENATE("'2018-06 (Д)'!O",TEXT(MATCH($C23,'2018-06 (Д)'!$C$2:$C$100,0)+1,0)))="Н/Д",INDIRECT(CONCATENATE("'2018-05 (Д)'!O",TEXT(MATCH($C23,'2018-05 (Д)'!$C$2:$C$100,0)+1,0)))="Н/Д",AND(INDIRECT(CONCATENATE("'2018-06 (Д)'!O",TEXT(MATCH($C23,'2018-06 (Д)'!$C$2:$C$100,0)+1,0)))="Н/Д",INDIRECT(CONCATENATE("'2018-05 (Д)'!O",TEXT(MATCH($C23,'2018-05 (Д)'!$C$2:$C$100,0)+1,0))))),"Н/Д",((INDIRECT(CONCATENATE("'2018-06 (Д)'!O",TEXT(MATCH($C23,'2018-06 (Д)'!$C$2:$C$100,0)+1,0)))-INDIRECT(CONCATENATE("'2018-05 (Д)'!O",TEXT(MATCH($C23,'2018-05 (Д)'!$C$2:$C$100,0)+1,0))))/INDIRECT(CONCATENATE("'2018-05 (Д)'!O",TEXT(MATCH($C23,'2018-05 (Д)'!$C$2:$C$100,0)+1,0))))*100)</f>
        <v>7.1908553459431337</v>
      </c>
      <c r="DO23" s="9">
        <f ca="1">IF(OR(INDIRECT(CONCATENATE("'2018-07 (Д)'!O",TEXT(MATCH($C23,'2018-07 (Д)'!$C$2:$C$100,0)+1,0)))="Н/Д",INDIRECT(CONCATENATE("'2018-06 (Д)'!O",TEXT(MATCH($C23,'2018-06 (Д)'!$C$2:$C$100,0)+1,0)))="Н/Д",AND(INDIRECT(CONCATENATE("'2018-07 (Д)'!O",TEXT(MATCH($C23,'2018-07 (Д)'!$C$2:$C$100,0)+1,0)))="Н/Д",INDIRECT(CONCATENATE("'2018-06 (Д)'!O",TEXT(MATCH($C23,'2018-06 (Д)'!$C$2:$C$100,0)+1,0))))),"Н/Д",((INDIRECT(CONCATENATE("'2018-07 (Д)'!O",TEXT(MATCH($C23,'2018-07 (Д)'!$C$2:$C$100,0)+1,0)))-INDIRECT(CONCATENATE("'2018-06 (Д)'!O",TEXT(MATCH($C23,'2018-06 (Д)'!$C$2:$C$100,0)+1,0))))/INDIRECT(CONCATENATE("'2018-06 (Д)'!O",TEXT(MATCH($C23,'2018-06 (Д)'!$C$2:$C$100,0)+1,0))))*100)</f>
        <v>758.35770268254589</v>
      </c>
      <c r="DP23" s="9">
        <f ca="1">IF(OR(INDIRECT(CONCATENATE("'2018-08 (Д)'!O",TEXT(MATCH($C23,'2018-08 (Д)'!$C$2:$C$100,0)+1,0)))="Н/Д",INDIRECT(CONCATENATE("'2018-07 (Д)'!O",TEXT(MATCH($C23,'2018-07 (Д)'!$C$2:$C$100,0)+1,0)))="Н/Д",AND(INDIRECT(CONCATENATE("'2018-08 (Д)'!O",TEXT(MATCH($C23,'2018-08 (Д)'!$C$2:$C$100,0)+1,0)))="Н/Д",INDIRECT(CONCATENATE("'2018-07 (Д)'!O",TEXT(MATCH($C23,'2018-07 (Д)'!$C$2:$C$100,0)+1,0))))),"Н/Д",((INDIRECT(CONCATENATE("'2018-08 (Д)'!O",TEXT(MATCH($C23,'2018-08 (Д)'!$C$2:$C$100,0)+1,0)))-INDIRECT(CONCATENATE("'2018-07 (Д)'!O",TEXT(MATCH($C23,'2018-07 (Д)'!$C$2:$C$100,0)+1,0))))/INDIRECT(CONCATENATE("'2018-07 (Д)'!O",TEXT(MATCH($C23,'2018-07 (Д)'!$C$2:$C$100,0)+1,0))))*100)</f>
        <v>140.67428532223835</v>
      </c>
      <c r="DQ23" s="9">
        <f ca="1">IF(OR(INDIRECT(CONCATENATE("'2018-09 (Д)'!O",TEXT(MATCH($C23,'2018-09 (Д)'!$C$2:$C$100,0)+1,0)))="Н/Д",INDIRECT(CONCATENATE("'2018-08 (Д)'!O",TEXT(MATCH($C23,'2018-08 (Д)'!$C$2:$C$100,0)+1,0)))="Н/Д",AND(INDIRECT(CONCATENATE("'2018-09 (Д)'!O",TEXT(MATCH($C23,'2018-09 (Д)'!$C$2:$C$100,0)+1,0)))="Н/Д",INDIRECT(CONCATENATE("'2018-08 (Д)'!O",TEXT(MATCH($C23,'2018-08 (Д)'!$C$2:$C$100,0)+1,0))))),"Н/Д",((INDIRECT(CONCATENATE("'2018-09 (Д)'!O",TEXT(MATCH($C23,'2018-09 (Д)'!$C$2:$C$100,0)+1,0)))-INDIRECT(CONCATENATE("'2018-08 (Д)'!O",TEXT(MATCH($C23,'2018-08 (Д)'!$C$2:$C$100,0)+1,0))))/INDIRECT(CONCATENATE("'2018-08 (Д)'!O",TEXT(MATCH($C23,'2018-08 (Д)'!$C$2:$C$100,0)+1,0))))*100)</f>
        <v>-59.723873986747996</v>
      </c>
      <c r="DR23" s="9">
        <f ca="1">IF(OR(INDIRECT(CONCATENATE("'2018-10 (Д)'!O",TEXT(MATCH($C23,'2018-10 (Д)'!$C$2:$C$100,0)+1,0)))="Н/Д",INDIRECT(CONCATENATE("'2018-09 (Д)'!O",TEXT(MATCH($C23,'2018-09 (Д)'!$C$2:$C$100,0)+1,0)))="Н/Д",AND(INDIRECT(CONCATENATE("'2018-10 (Д)'!O",TEXT(MATCH($C23,'2018-10 (Д)'!$C$2:$C$100,0)+1,0)))="Н/Д",INDIRECT(CONCATENATE("'2018-09 (Д)'!O",TEXT(MATCH($C23,'2018-09 (Д)'!$C$2:$C$100,0)+1,0))))),"Н/Д",((INDIRECT(CONCATENATE("'2018-10 (Д)'!O",TEXT(MATCH($C23,'2018-10 (Д)'!$C$2:$C$100,0)+1,0)))-INDIRECT(CONCATENATE("'2018-09 (Д)'!O",TEXT(MATCH($C23,'2018-09 (Д)'!$C$2:$C$100,0)+1,0))))/INDIRECT(CONCATENATE("'2018-09 (Д)'!O",TEXT(MATCH($C23,'2018-09 (Д)'!$C$2:$C$100,0)+1,0))))*100)</f>
        <v>-92.192509414284771</v>
      </c>
      <c r="DS23" s="9">
        <f ca="1">IF(OR(INDIRECT(CONCATENATE("'2018-11 (Д)'!O",TEXT(MATCH($C23,'2018-11 (Д)'!$C$2:$C$100,0)+1,0)))="Н/Д",INDIRECT(CONCATENATE("'2018-10 (Д)'!O",TEXT(MATCH($C23,'2018-10 (Д)'!$C$2:$C$100,0)+1,0)))="Н/Д",AND(INDIRECT(CONCATENATE("'2018-11 (Д)'!O",TEXT(MATCH($C23,'2018-11 (Д)'!$C$2:$C$100,0)+1,0)))="Н/Д",INDIRECT(CONCATENATE("'2018-10 (Д)'!O",TEXT(MATCH($C23,'2018-10 (Д)'!$C$2:$C$100,0)+1,0))))),"Н/Д",((INDIRECT(CONCATENATE("'2018-11 (Д)'!O",TEXT(MATCH($C23,'2018-11 (Д)'!$C$2:$C$100,0)+1,0)))-INDIRECT(CONCATENATE("'2018-10 (Д)'!O",TEXT(MATCH($C23,'2018-10 (Д)'!$C$2:$C$100,0)+1,0))))/INDIRECT(CONCATENATE("'2018-10 (Д)'!O",TEXT(MATCH($C23,'2018-10 (Д)'!$C$2:$C$100,0)+1,0))))*100)</f>
        <v>4264.7551561032706</v>
      </c>
      <c r="DT23" s="9">
        <f ca="1">IF(OR(INDIRECT(CONCATENATE("'2018-12 (Д)'!O",TEXT(MATCH($C23,'2018-12 (Д)'!$C$2:$C$100,0)+1,0)))="Н/Д",INDIRECT(CONCATENATE("'2018-11 (Д)'!O",TEXT(MATCH($C23,'2018-11 (Д)'!$C$2:$C$100,0)+1,0)))="Н/Д",AND(INDIRECT(CONCATENATE("'2018-12 (Д)'!O",TEXT(MATCH($C23,'2018-12 (Д)'!$C$2:$C$100,0)+1,0)))="Н/Д",INDIRECT(CONCATENATE("'2018-11 (Д)'!O",TEXT(MATCH($C23,'2018-11 (Д)'!$C$2:$C$100,0)+1,0))))),"Н/Д",((INDIRECT(CONCATENATE("'2018-12 (Д)'!O",TEXT(MATCH($C23,'2018-12 (Д)'!$C$2:$C$100,0)+1,0)))-INDIRECT(CONCATENATE("'2018-11 (Д)'!O",TEXT(MATCH($C23,'2018-11 (Д)'!$C$2:$C$100,0)+1,0))))/INDIRECT(CONCATENATE("'2018-11 (Д)'!O",TEXT(MATCH($C23,'2018-11 (Д)'!$C$2:$C$100,0)+1,0))))*100)</f>
        <v>0.8189187970237648</v>
      </c>
      <c r="DU23" s="9"/>
      <c r="DV23" s="9">
        <f ca="1">IF(OR(INDIRECT(CONCATENATE("'2018-03 (Д)'!P",TEXT(MATCH($C23,'2018-03 (Д)'!$C$2:$C$100,0)+1,0)))="Н/Д",INDIRECT(CONCATENATE("'2018-02 (Д)'!P",TEXT(MATCH($C23,'2018-02 (Д)'!$C$2:$C$100,0)+1,0)))="Н/Д",AND(INDIRECT(CONCATENATE("'2018-03 (Д)'!P",TEXT(MATCH($C23,'2018-03 (Д)'!$C$2:$C$100,0)+1,0)))="Н/Д",INDIRECT(CONCATENATE("'2018-02 (Д)'!P",TEXT(MATCH($C23,'2018-02 (Д)'!$C$2:$C$100,0)+1,0))))),"Н/Д",((INDIRECT(CONCATENATE("'2018-03 (Д)'!P",TEXT(MATCH($C23,'2018-03 (Д)'!$C$2:$C$100,0)+1,0)))-INDIRECT(CONCATENATE("'2018-02 (Д)'!P",TEXT(MATCH($C23,'2018-02 (Д)'!$C$2:$C$100,0)+1,0))))/INDIRECT(CONCATENATE("'2018-02 (Д)'!P",TEXT(MATCH($C23,'2018-02 (Д)'!$C$2:$C$100,0)+1,0))))*100)</f>
        <v>-45.547843014588658</v>
      </c>
      <c r="DW23" s="9">
        <f ca="1">IF(OR(INDIRECT(CONCATENATE("'2018-04 (Д)'!P",TEXT(MATCH($C23,'2018-04 (Д)'!$C$2:$C$100,0)+1,0)))="Н/Д",INDIRECT(CONCATENATE("'2018-03 (Д)'!P",TEXT(MATCH($C23,'2018-03 (Д)'!$C$2:$C$100,0)+1,0)))="Н/Д",AND(INDIRECT(CONCATENATE("'2018-04 (Д)'!P",TEXT(MATCH($C23,'2018-04 (Д)'!$C$2:$C$100,0)+1,0)))="Н/Д",INDIRECT(CONCATENATE("'2018-03 (Д)'!P",TEXT(MATCH($C23,'2018-03 (Д)'!$C$2:$C$100,0)+1,0))))),"Н/Д",((INDIRECT(CONCATENATE("'2018-04 (Д)'!P",TEXT(MATCH($C23,'2018-04 (Д)'!$C$2:$C$100,0)+1,0)))-INDIRECT(CONCATENATE("'2018-03 (Д)'!P",TEXT(MATCH($C23,'2018-03 (Д)'!$C$2:$C$100,0)+1,0))))/INDIRECT(CONCATENATE("'2018-03 (Д)'!P",TEXT(MATCH($C23,'2018-03 (Д)'!$C$2:$C$100,0)+1,0))))*100)</f>
        <v>55.145467254199332</v>
      </c>
      <c r="DX23" s="9">
        <f ca="1">IF(OR(INDIRECT(CONCATENATE("'2018-05 (Д)'!P",TEXT(MATCH($C23,'2018-05 (Д)'!$C$2:$C$100,0)+1,0)))="Н/Д",INDIRECT(CONCATENATE("'2018-04 (Д)'!P",TEXT(MATCH($C23,'2018-04 (Д)'!$C$2:$C$100,0)+1,0)))="Н/Д",AND(INDIRECT(CONCATENATE("'2018-05 (Д)'!P",TEXT(MATCH($C23,'2018-05 (Д)'!$C$2:$C$100,0)+1,0)))="Н/Д",INDIRECT(CONCATENATE("'2018-04 (Д)'!P",TEXT(MATCH($C23,'2018-04 (Д)'!$C$2:$C$100,0)+1,0))))),"Н/Д",((INDIRECT(CONCATENATE("'2018-05 (Д)'!P",TEXT(MATCH($C23,'2018-05 (Д)'!$C$2:$C$100,0)+1,0)))-INDIRECT(CONCATENATE("'2018-04 (Д)'!P",TEXT(MATCH($C23,'2018-04 (Д)'!$C$2:$C$100,0)+1,0))))/INDIRECT(CONCATENATE("'2018-04 (Д)'!P",TEXT(MATCH($C23,'2018-04 (Д)'!$C$2:$C$100,0)+1,0))))*100)</f>
        <v>224.61410827111416</v>
      </c>
      <c r="DY23" s="9">
        <f ca="1">IF(OR(INDIRECT(CONCATENATE("'2018-06 (Д)'!P",TEXT(MATCH($C23,'2018-06 (Д)'!$C$2:$C$100,0)+1,0)))="Н/Д",INDIRECT(CONCATENATE("'2018-05 (Д)'!P",TEXT(MATCH($C23,'2018-05 (Д)'!$C$2:$C$100,0)+1,0)))="Н/Д",AND(INDIRECT(CONCATENATE("'2018-06 (Д)'!P",TEXT(MATCH($C23,'2018-06 (Д)'!$C$2:$C$100,0)+1,0)))="Н/Д",INDIRECT(CONCATENATE("'2018-05 (Д)'!P",TEXT(MATCH($C23,'2018-05 (Д)'!$C$2:$C$100,0)+1,0))))),"Н/Д",((INDIRECT(CONCATENATE("'2018-06 (Д)'!P",TEXT(MATCH($C23,'2018-06 (Д)'!$C$2:$C$100,0)+1,0)))-INDIRECT(CONCATENATE("'2018-05 (Д)'!P",TEXT(MATCH($C23,'2018-05 (Д)'!$C$2:$C$100,0)+1,0))))/INDIRECT(CONCATENATE("'2018-05 (Д)'!P",TEXT(MATCH($C23,'2018-05 (Д)'!$C$2:$C$100,0)+1,0))))*100)</f>
        <v>-73.693789776962006</v>
      </c>
      <c r="DZ23" s="9">
        <f ca="1">IF(OR(INDIRECT(CONCATENATE("'2018-07 (Д)'!P",TEXT(MATCH($C23,'2018-07 (Д)'!$C$2:$C$100,0)+1,0)))="Н/Д",INDIRECT(CONCATENATE("'2018-06 (Д)'!P",TEXT(MATCH($C23,'2018-06 (Д)'!$C$2:$C$100,0)+1,0)))="Н/Д",AND(INDIRECT(CONCATENATE("'2018-07 (Д)'!P",TEXT(MATCH($C23,'2018-07 (Д)'!$C$2:$C$100,0)+1,0)))="Н/Д",INDIRECT(CONCATENATE("'2018-06 (Д)'!P",TEXT(MATCH($C23,'2018-06 (Д)'!$C$2:$C$100,0)+1,0))))),"Н/Д",((INDIRECT(CONCATENATE("'2018-07 (Д)'!P",TEXT(MATCH($C23,'2018-07 (Д)'!$C$2:$C$100,0)+1,0)))-INDIRECT(CONCATENATE("'2018-06 (Д)'!P",TEXT(MATCH($C23,'2018-06 (Д)'!$C$2:$C$100,0)+1,0))))/INDIRECT(CONCATENATE("'2018-06 (Д)'!P",TEXT(MATCH($C23,'2018-06 (Д)'!$C$2:$C$100,0)+1,0))))*100)</f>
        <v>7.6494997456532046</v>
      </c>
      <c r="EA23" s="9">
        <f ca="1">IF(OR(INDIRECT(CONCATENATE("'2018-08 (Д)'!P",TEXT(MATCH($C23,'2018-08 (Д)'!$C$2:$C$100,0)+1,0)))="Н/Д",INDIRECT(CONCATENATE("'2018-07 (Д)'!P",TEXT(MATCH($C23,'2018-07 (Д)'!$C$2:$C$100,0)+1,0)))="Н/Д",AND(INDIRECT(CONCATENATE("'2018-08 (Д)'!P",TEXT(MATCH($C23,'2018-08 (Д)'!$C$2:$C$100,0)+1,0)))="Н/Д",INDIRECT(CONCATENATE("'2018-07 (Д)'!P",TEXT(MATCH($C23,'2018-07 (Д)'!$C$2:$C$100,0)+1,0))))),"Н/Д",((INDIRECT(CONCATENATE("'2018-08 (Д)'!P",TEXT(MATCH($C23,'2018-08 (Д)'!$C$2:$C$100,0)+1,0)))-INDIRECT(CONCATENATE("'2018-07 (Д)'!P",TEXT(MATCH($C23,'2018-07 (Д)'!$C$2:$C$100,0)+1,0))))/INDIRECT(CONCATENATE("'2018-07 (Д)'!P",TEXT(MATCH($C23,'2018-07 (Д)'!$C$2:$C$100,0)+1,0))))*100)</f>
        <v>242.1147317969417</v>
      </c>
      <c r="EB23" s="9">
        <f ca="1">IF(OR(INDIRECT(CONCATENATE("'2018-09 (Д)'!P",TEXT(MATCH($C23,'2018-09 (Д)'!$C$2:$C$100,0)+1,0)))="Н/Д",INDIRECT(CONCATENATE("'2018-08 (Д)'!P",TEXT(MATCH($C23,'2018-08 (Д)'!$C$2:$C$100,0)+1,0)))="Н/Д",AND(INDIRECT(CONCATENATE("'2018-09 (Д)'!P",TEXT(MATCH($C23,'2018-09 (Д)'!$C$2:$C$100,0)+1,0)))="Н/Д",INDIRECT(CONCATENATE("'2018-08 (Д)'!P",TEXT(MATCH($C23,'2018-08 (Д)'!$C$2:$C$100,0)+1,0))))),"Н/Д",((INDIRECT(CONCATENATE("'2018-09 (Д)'!P",TEXT(MATCH($C23,'2018-09 (Д)'!$C$2:$C$100,0)+1,0)))-INDIRECT(CONCATENATE("'2018-08 (Д)'!P",TEXT(MATCH($C23,'2018-08 (Д)'!$C$2:$C$100,0)+1,0))))/INDIRECT(CONCATENATE("'2018-08 (Д)'!P",TEXT(MATCH($C23,'2018-08 (Д)'!$C$2:$C$100,0)+1,0))))*100)</f>
        <v>-76.811381290362007</v>
      </c>
      <c r="EC23" s="9">
        <f ca="1">IF(OR(INDIRECT(CONCATENATE("'2018-10 (Д)'!P",TEXT(MATCH($C23,'2018-10 (Д)'!$C$2:$C$100,0)+1,0)))="Н/Д",INDIRECT(CONCATENATE("'2018-09 (Д)'!P",TEXT(MATCH($C23,'2018-09 (Д)'!$C$2:$C$100,0)+1,0)))="Н/Д",AND(INDIRECT(CONCATENATE("'2018-10 (Д)'!P",TEXT(MATCH($C23,'2018-10 (Д)'!$C$2:$C$100,0)+1,0)))="Н/Д",INDIRECT(CONCATENATE("'2018-09 (Д)'!P",TEXT(MATCH($C23,'2018-09 (Д)'!$C$2:$C$100,0)+1,0))))),"Н/Д",((INDIRECT(CONCATENATE("'2018-10 (Д)'!P",TEXT(MATCH($C23,'2018-10 (Д)'!$C$2:$C$100,0)+1,0)))-INDIRECT(CONCATENATE("'2018-09 (Д)'!P",TEXT(MATCH($C23,'2018-09 (Д)'!$C$2:$C$100,0)+1,0))))/INDIRECT(CONCATENATE("'2018-09 (Д)'!P",TEXT(MATCH($C23,'2018-09 (Д)'!$C$2:$C$100,0)+1,0))))*100)</f>
        <v>8.1832344428129957</v>
      </c>
      <c r="ED23" s="9">
        <f ca="1">IF(OR(INDIRECT(CONCATENATE("'2018-11 (Д)'!P",TEXT(MATCH($C23,'2018-11 (Д)'!$C$2:$C$100,0)+1,0)))="Н/Д",INDIRECT(CONCATENATE("'2018-10 (Д)'!P",TEXT(MATCH($C23,'2018-10 (Д)'!$C$2:$C$100,0)+1,0)))="Н/Д",AND(INDIRECT(CONCATENATE("'2018-11 (Д)'!P",TEXT(MATCH($C23,'2018-11 (Д)'!$C$2:$C$100,0)+1,0)))="Н/Д",INDIRECT(CONCATENATE("'2018-10 (Д)'!P",TEXT(MATCH($C23,'2018-10 (Д)'!$C$2:$C$100,0)+1,0))))),"Н/Д",((INDIRECT(CONCATENATE("'2018-11 (Д)'!P",TEXT(MATCH($C23,'2018-11 (Д)'!$C$2:$C$100,0)+1,0)))-INDIRECT(CONCATENATE("'2018-10 (Д)'!P",TEXT(MATCH($C23,'2018-10 (Д)'!$C$2:$C$100,0)+1,0))))/INDIRECT(CONCATENATE("'2018-10 (Д)'!P",TEXT(MATCH($C23,'2018-10 (Д)'!$C$2:$C$100,0)+1,0))))*100)</f>
        <v>15.186094109719109</v>
      </c>
      <c r="EE23" s="9">
        <f ca="1">IF(OR(INDIRECT(CONCATENATE("'2018-12 (Д)'!P",TEXT(MATCH($C23,'2018-12 (Д)'!$C$2:$C$100,0)+1,0)))="Н/Д",INDIRECT(CONCATENATE("'2018-11 (Д)'!P",TEXT(MATCH($C23,'2018-11 (Д)'!$C$2:$C$100,0)+1,0)))="Н/Д",AND(INDIRECT(CONCATENATE("'2018-12 (Д)'!P",TEXT(MATCH($C23,'2018-12 (Д)'!$C$2:$C$100,0)+1,0)))="Н/Д",INDIRECT(CONCATENATE("'2018-11 (Д)'!P",TEXT(MATCH($C23,'2018-11 (Д)'!$C$2:$C$100,0)+1,0))))),"Н/Д",((INDIRECT(CONCATENATE("'2018-12 (Д)'!P",TEXT(MATCH($C23,'2018-12 (Д)'!$C$2:$C$100,0)+1,0)))-INDIRECT(CONCATENATE("'2018-11 (Д)'!P",TEXT(MATCH($C23,'2018-11 (Д)'!$C$2:$C$100,0)+1,0))))/INDIRECT(CONCATENATE("'2018-11 (Д)'!P",TEXT(MATCH($C23,'2018-11 (Д)'!$C$2:$C$100,0)+1,0))))*100)</f>
        <v>-16.264493358626154</v>
      </c>
      <c r="EF23" s="9"/>
      <c r="EG23" s="9">
        <f ca="1">IF(OR(INDIRECT(CONCATENATE("'2018-03 (Д)'!Q",TEXT(MATCH($C23,'2018-03 (Д)'!$C$2:$C$100,0)+1,0)))="Н/Д",INDIRECT(CONCATENATE("'2018-02 (Д)'!Q",TEXT(MATCH($C23,'2018-02 (Д)'!$C$2:$C$100,0)+1,0)))="Н/Д",AND(INDIRECT(CONCATENATE("'2018-03 (Д)'!Q",TEXT(MATCH($C23,'2018-03 (Д)'!$C$2:$C$100,0)+1,0)))="Н/Д",INDIRECT(CONCATENATE("'2018-02 (Д)'!Q",TEXT(MATCH($C23,'2018-02 (Д)'!$C$2:$C$100,0)+1,0))))),"Н/Д",((INDIRECT(CONCATENATE("'2018-03 (Д)'!Q",TEXT(MATCH($C23,'2018-03 (Д)'!$C$2:$C$100,0)+1,0)))-INDIRECT(CONCATENATE("'2018-02 (Д)'!Q",TEXT(MATCH($C23,'2018-02 (Д)'!$C$2:$C$100,0)+1,0))))/INDIRECT(CONCATENATE("'2018-02 (Д)'!Q",TEXT(MATCH($C23,'2018-02 (Д)'!$C$2:$C$100,0)+1,0))))*100)</f>
        <v>268.95661783825653</v>
      </c>
      <c r="EH23" s="9">
        <f ca="1">IF(OR(INDIRECT(CONCATENATE("'2018-04 (Д)'!Q",TEXT(MATCH($C23,'2018-04 (Д)'!$C$2:$C$100,0)+1,0)))="Н/Д",INDIRECT(CONCATENATE("'2018-03 (Д)'!Q",TEXT(MATCH($C23,'2018-03 (Д)'!$C$2:$C$100,0)+1,0)))="Н/Д",AND(INDIRECT(CONCATENATE("'2018-04 (Д)'!Q",TEXT(MATCH($C23,'2018-04 (Д)'!$C$2:$C$100,0)+1,0)))="Н/Д",INDIRECT(CONCATENATE("'2018-03 (Д)'!Q",TEXT(MATCH($C23,'2018-03 (Д)'!$C$2:$C$100,0)+1,0))))),"Н/Д",((INDIRECT(CONCATENATE("'2018-04 (Д)'!Q",TEXT(MATCH($C23,'2018-04 (Д)'!$C$2:$C$100,0)+1,0)))-INDIRECT(CONCATENATE("'2018-03 (Д)'!Q",TEXT(MATCH($C23,'2018-03 (Д)'!$C$2:$C$100,0)+1,0))))/INDIRECT(CONCATENATE("'2018-03 (Д)'!Q",TEXT(MATCH($C23,'2018-03 (Д)'!$C$2:$C$100,0)+1,0))))*100)</f>
        <v>9.7846095673271467</v>
      </c>
      <c r="EI23" s="9">
        <f ca="1">IF(OR(INDIRECT(CONCATENATE("'2018-05 (Д)'!Q",TEXT(MATCH($C23,'2018-05 (Д)'!$C$2:$C$100,0)+1,0)))="Н/Д",INDIRECT(CONCATENATE("'2018-04 (Д)'!Q",TEXT(MATCH($C23,'2018-04 (Д)'!$C$2:$C$100,0)+1,0)))="Н/Д",AND(INDIRECT(CONCATENATE("'2018-05 (Д)'!Q",TEXT(MATCH($C23,'2018-05 (Д)'!$C$2:$C$100,0)+1,0)))="Н/Д",INDIRECT(CONCATENATE("'2018-04 (Д)'!Q",TEXT(MATCH($C23,'2018-04 (Д)'!$C$2:$C$100,0)+1,0))))),"Н/Д",((INDIRECT(CONCATENATE("'2018-05 (Д)'!Q",TEXT(MATCH($C23,'2018-05 (Д)'!$C$2:$C$100,0)+1,0)))-INDIRECT(CONCATENATE("'2018-04 (Д)'!Q",TEXT(MATCH($C23,'2018-04 (Д)'!$C$2:$C$100,0)+1,0))))/INDIRECT(CONCATENATE("'2018-04 (Д)'!Q",TEXT(MATCH($C23,'2018-04 (Д)'!$C$2:$C$100,0)+1,0))))*100)</f>
        <v>12.455218631780605</v>
      </c>
      <c r="EJ23" s="9">
        <f ca="1">IF(OR(INDIRECT(CONCATENATE("'2018-06 (Д)'!Q",TEXT(MATCH($C23,'2018-06 (Д)'!$C$2:$C$100,0)+1,0)))="Н/Д",INDIRECT(CONCATENATE("'2018-05 (Д)'!Q",TEXT(MATCH($C23,'2018-05 (Д)'!$C$2:$C$100,0)+1,0)))="Н/Д",AND(INDIRECT(CONCATENATE("'2018-06 (Д)'!Q",TEXT(MATCH($C23,'2018-06 (Д)'!$C$2:$C$100,0)+1,0)))="Н/Д",INDIRECT(CONCATENATE("'2018-05 (Д)'!Q",TEXT(MATCH($C23,'2018-05 (Д)'!$C$2:$C$100,0)+1,0))))),"Н/Д",((INDIRECT(CONCATENATE("'2018-06 (Д)'!Q",TEXT(MATCH($C23,'2018-06 (Д)'!$C$2:$C$100,0)+1,0)))-INDIRECT(CONCATENATE("'2018-05 (Д)'!Q",TEXT(MATCH($C23,'2018-05 (Д)'!$C$2:$C$100,0)+1,0))))/INDIRECT(CONCATENATE("'2018-05 (Д)'!Q",TEXT(MATCH($C23,'2018-05 (Д)'!$C$2:$C$100,0)+1,0))))*100)</f>
        <v>-57.341808006296688</v>
      </c>
      <c r="EK23" s="9">
        <f ca="1">IF(OR(INDIRECT(CONCATENATE("'2018-07 (Д)'!Q",TEXT(MATCH($C23,'2018-07 (Д)'!$C$2:$C$100,0)+1,0)))="Н/Д",INDIRECT(CONCATENATE("'2018-06 (Д)'!Q",TEXT(MATCH($C23,'2018-06 (Д)'!$C$2:$C$100,0)+1,0)))="Н/Д",AND(INDIRECT(CONCATENATE("'2018-07 (Д)'!Q",TEXT(MATCH($C23,'2018-07 (Д)'!$C$2:$C$100,0)+1,0)))="Н/Д",INDIRECT(CONCATENATE("'2018-06 (Д)'!Q",TEXT(MATCH($C23,'2018-06 (Д)'!$C$2:$C$100,0)+1,0))))),"Н/Д",((INDIRECT(CONCATENATE("'2018-07 (Д)'!Q",TEXT(MATCH($C23,'2018-07 (Д)'!$C$2:$C$100,0)+1,0)))-INDIRECT(CONCATENATE("'2018-06 (Д)'!Q",TEXT(MATCH($C23,'2018-06 (Д)'!$C$2:$C$100,0)+1,0))))/INDIRECT(CONCATENATE("'2018-06 (Д)'!Q",TEXT(MATCH($C23,'2018-06 (Д)'!$C$2:$C$100,0)+1,0))))*100)</f>
        <v>-60.596151185615319</v>
      </c>
      <c r="EL23" s="9">
        <f ca="1">IF(OR(INDIRECT(CONCATENATE("'2018-08 (Д)'!Q",TEXT(MATCH($C23,'2018-08 (Д)'!$C$2:$C$100,0)+1,0)))="Н/Д",INDIRECT(CONCATENATE("'2018-07 (Д)'!Q",TEXT(MATCH($C23,'2018-07 (Д)'!$C$2:$C$100,0)+1,0)))="Н/Д",AND(INDIRECT(CONCATENATE("'2018-08 (Д)'!Q",TEXT(MATCH($C23,'2018-08 (Д)'!$C$2:$C$100,0)+1,0)))="Н/Д",INDIRECT(CONCATENATE("'2018-07 (Д)'!Q",TEXT(MATCH($C23,'2018-07 (Д)'!$C$2:$C$100,0)+1,0))))),"Н/Д",((INDIRECT(CONCATENATE("'2018-08 (Д)'!Q",TEXT(MATCH($C23,'2018-08 (Д)'!$C$2:$C$100,0)+1,0)))-INDIRECT(CONCATENATE("'2018-07 (Д)'!Q",TEXT(MATCH($C23,'2018-07 (Д)'!$C$2:$C$100,0)+1,0))))/INDIRECT(CONCATENATE("'2018-07 (Д)'!Q",TEXT(MATCH($C23,'2018-07 (Д)'!$C$2:$C$100,0)+1,0))))*100)</f>
        <v>381.34409924988597</v>
      </c>
      <c r="EM23" s="9">
        <f ca="1">IF(OR(INDIRECT(CONCATENATE("'2018-09 (Д)'!Q",TEXT(MATCH($C23,'2018-09 (Д)'!$C$2:$C$100,0)+1,0)))="Н/Д",INDIRECT(CONCATENATE("'2018-08 (Д)'!Q",TEXT(MATCH($C23,'2018-08 (Д)'!$C$2:$C$100,0)+1,0)))="Н/Д",AND(INDIRECT(CONCATENATE("'2018-09 (Д)'!Q",TEXT(MATCH($C23,'2018-09 (Д)'!$C$2:$C$100,0)+1,0)))="Н/Д",INDIRECT(CONCATENATE("'2018-08 (Д)'!Q",TEXT(MATCH($C23,'2018-08 (Д)'!$C$2:$C$100,0)+1,0))))),"Н/Д",((INDIRECT(CONCATENATE("'2018-09 (Д)'!Q",TEXT(MATCH($C23,'2018-09 (Д)'!$C$2:$C$100,0)+1,0)))-INDIRECT(CONCATENATE("'2018-08 (Д)'!Q",TEXT(MATCH($C23,'2018-08 (Д)'!$C$2:$C$100,0)+1,0))))/INDIRECT(CONCATENATE("'2018-08 (Д)'!Q",TEXT(MATCH($C23,'2018-08 (Д)'!$C$2:$C$100,0)+1,0))))*100)</f>
        <v>-92.585966219113232</v>
      </c>
      <c r="EN23" s="9">
        <f ca="1">IF(OR(INDIRECT(CONCATENATE("'2018-10 (Д)'!Q",TEXT(MATCH($C23,'2018-10 (Д)'!$C$2:$C$100,0)+1,0)))="Н/Д",INDIRECT(CONCATENATE("'2018-09 (Д)'!Q",TEXT(MATCH($C23,'2018-09 (Д)'!$C$2:$C$100,0)+1,0)))="Н/Д",AND(INDIRECT(CONCATENATE("'2018-10 (Д)'!Q",TEXT(MATCH($C23,'2018-10 (Д)'!$C$2:$C$100,0)+1,0)))="Н/Д",INDIRECT(CONCATENATE("'2018-09 (Д)'!Q",TEXT(MATCH($C23,'2018-09 (Д)'!$C$2:$C$100,0)+1,0))))),"Н/Д",((INDIRECT(CONCATENATE("'2018-10 (Д)'!Q",TEXT(MATCH($C23,'2018-10 (Д)'!$C$2:$C$100,0)+1,0)))-INDIRECT(CONCATENATE("'2018-09 (Д)'!Q",TEXT(MATCH($C23,'2018-09 (Д)'!$C$2:$C$100,0)+1,0))))/INDIRECT(CONCATENATE("'2018-09 (Д)'!Q",TEXT(MATCH($C23,'2018-09 (Д)'!$C$2:$C$100,0)+1,0))))*100)</f>
        <v>4934.9428435260725</v>
      </c>
      <c r="EO23" s="9">
        <f ca="1">IF(OR(INDIRECT(CONCATENATE("'2018-11 (Д)'!Q",TEXT(MATCH($C23,'2018-11 (Д)'!$C$2:$C$100,0)+1,0)))="Н/Д",INDIRECT(CONCATENATE("'2018-10 (Д)'!Q",TEXT(MATCH($C23,'2018-10 (Д)'!$C$2:$C$100,0)+1,0)))="Н/Д",AND(INDIRECT(CONCATENATE("'2018-11 (Д)'!Q",TEXT(MATCH($C23,'2018-11 (Д)'!$C$2:$C$100,0)+1,0)))="Н/Д",INDIRECT(CONCATENATE("'2018-10 (Д)'!Q",TEXT(MATCH($C23,'2018-10 (Д)'!$C$2:$C$100,0)+1,0))))),"Н/Д",((INDIRECT(CONCATENATE("'2018-11 (Д)'!Q",TEXT(MATCH($C23,'2018-11 (Д)'!$C$2:$C$100,0)+1,0)))-INDIRECT(CONCATENATE("'2018-10 (Д)'!Q",TEXT(MATCH($C23,'2018-10 (Д)'!$C$2:$C$100,0)+1,0))))/INDIRECT(CONCATENATE("'2018-10 (Д)'!Q",TEXT(MATCH($C23,'2018-10 (Д)'!$C$2:$C$100,0)+1,0))))*100)</f>
        <v>-79.821476022153831</v>
      </c>
      <c r="EP23" s="9">
        <f ca="1">IF(OR(INDIRECT(CONCATENATE("'2018-12 (Д)'!Q",TEXT(MATCH($C23,'2018-12 (Д)'!$C$2:$C$100,0)+1,0)))="Н/Д",INDIRECT(CONCATENATE("'2018-11 (Д)'!Q",TEXT(MATCH($C23,'2018-11 (Д)'!$C$2:$C$100,0)+1,0)))="Н/Д",AND(INDIRECT(CONCATENATE("'2018-12 (Д)'!Q",TEXT(MATCH($C23,'2018-12 (Д)'!$C$2:$C$100,0)+1,0)))="Н/Д",INDIRECT(CONCATENATE("'2018-11 (Д)'!Q",TEXT(MATCH($C23,'2018-11 (Д)'!$C$2:$C$100,0)+1,0))))),"Н/Д",((INDIRECT(CONCATENATE("'2018-12 (Д)'!Q",TEXT(MATCH($C23,'2018-12 (Д)'!$C$2:$C$100,0)+1,0)))-INDIRECT(CONCATENATE("'2018-11 (Д)'!Q",TEXT(MATCH($C23,'2018-11 (Д)'!$C$2:$C$100,0)+1,0))))/INDIRECT(CONCATENATE("'2018-11 (Д)'!Q",TEXT(MATCH($C23,'2018-11 (Д)'!$C$2:$C$100,0)+1,0))))*100)</f>
        <v>-86.332038735784352</v>
      </c>
      <c r="EQ23" s="9"/>
      <c r="ER23" s="9">
        <f ca="1">IF(OR(INDIRECT(CONCATENATE("'2018-03 (Д)'!R",TEXT(MATCH($C23,'2018-03 (Д)'!$C$2:$C$100,0)+1,0)))="Н/Д",INDIRECT(CONCATENATE("'2018-02 (Д)'!R",TEXT(MATCH($C23,'2018-02 (Д)'!$C$2:$C$100,0)+1,0)))="Н/Д",AND(INDIRECT(CONCATENATE("'2018-03 (Д)'!R",TEXT(MATCH($C23,'2018-03 (Д)'!$C$2:$C$100,0)+1,0)))="Н/Д",INDIRECT(CONCATENATE("'2018-02 (Д)'!R",TEXT(MATCH($C23,'2018-02 (Д)'!$C$2:$C$100,0)+1,0))))),"Н/Д",((INDIRECT(CONCATENATE("'2018-03 (Д)'!R",TEXT(MATCH($C23,'2018-03 (Д)'!$C$2:$C$100,0)+1,0)))-INDIRECT(CONCATENATE("'2018-02 (Д)'!R",TEXT(MATCH($C23,'2018-02 (Д)'!$C$2:$C$100,0)+1,0))))/INDIRECT(CONCATENATE("'2018-02 (Д)'!R",TEXT(MATCH($C23,'2018-02 (Д)'!$C$2:$C$100,0)+1,0))))*100)</f>
        <v>-37.87905828628567</v>
      </c>
      <c r="ES23" s="9">
        <f ca="1">IF(OR(INDIRECT(CONCATENATE("'2018-04 (Д)'!R",TEXT(MATCH($C23,'2018-04 (Д)'!$C$2:$C$100,0)+1,0)))="Н/Д",INDIRECT(CONCATENATE("'2018-03 (Д)'!R",TEXT(MATCH($C23,'2018-03 (Д)'!$C$2:$C$100,0)+1,0)))="Н/Д",AND(INDIRECT(CONCATENATE("'2018-04 (Д)'!R",TEXT(MATCH($C23,'2018-04 (Д)'!$C$2:$C$100,0)+1,0)))="Н/Д",INDIRECT(CONCATENATE("'2018-03 (Д)'!R",TEXT(MATCH($C23,'2018-03 (Д)'!$C$2:$C$100,0)+1,0))))),"Н/Д",((INDIRECT(CONCATENATE("'2018-04 (Д)'!R",TEXT(MATCH($C23,'2018-04 (Д)'!$C$2:$C$100,0)+1,0)))-INDIRECT(CONCATENATE("'2018-03 (Д)'!R",TEXT(MATCH($C23,'2018-03 (Д)'!$C$2:$C$100,0)+1,0))))/INDIRECT(CONCATENATE("'2018-03 (Д)'!R",TEXT(MATCH($C23,'2018-03 (Д)'!$C$2:$C$100,0)+1,0))))*100)</f>
        <v>23.447549521063362</v>
      </c>
      <c r="ET23" s="9">
        <f ca="1">IF(OR(INDIRECT(CONCATENATE("'2018-05 (Д)'!R",TEXT(MATCH($C23,'2018-05 (Д)'!$C$2:$C$100,0)+1,0)))="Н/Д",INDIRECT(CONCATENATE("'2018-04 (Д)'!R",TEXT(MATCH($C23,'2018-04 (Д)'!$C$2:$C$100,0)+1,0)))="Н/Д",AND(INDIRECT(CONCATENATE("'2018-05 (Д)'!R",TEXT(MATCH($C23,'2018-05 (Д)'!$C$2:$C$100,0)+1,0)))="Н/Д",INDIRECT(CONCATENATE("'2018-04 (Д)'!R",TEXT(MATCH($C23,'2018-04 (Д)'!$C$2:$C$100,0)+1,0))))),"Н/Д",((INDIRECT(CONCATENATE("'2018-05 (Д)'!R",TEXT(MATCH($C23,'2018-05 (Д)'!$C$2:$C$100,0)+1,0)))-INDIRECT(CONCATENATE("'2018-04 (Д)'!R",TEXT(MATCH($C23,'2018-04 (Д)'!$C$2:$C$100,0)+1,0))))/INDIRECT(CONCATENATE("'2018-04 (Д)'!R",TEXT(MATCH($C23,'2018-04 (Д)'!$C$2:$C$100,0)+1,0))))*100)</f>
        <v>27.346363837649374</v>
      </c>
      <c r="EU23" s="9">
        <f ca="1">IF(OR(INDIRECT(CONCATENATE("'2018-06 (Д)'!R",TEXT(MATCH($C23,'2018-06 (Д)'!$C$2:$C$100,0)+1,0)))="Н/Д",INDIRECT(CONCATENATE("'2018-05 (Д)'!R",TEXT(MATCH($C23,'2018-05 (Д)'!$C$2:$C$100,0)+1,0)))="Н/Д",AND(INDIRECT(CONCATENATE("'2018-06 (Д)'!R",TEXT(MATCH($C23,'2018-06 (Д)'!$C$2:$C$100,0)+1,0)))="Н/Д",INDIRECT(CONCATENATE("'2018-05 (Д)'!R",TEXT(MATCH($C23,'2018-05 (Д)'!$C$2:$C$100,0)+1,0))))),"Н/Д",((INDIRECT(CONCATENATE("'2018-06 (Д)'!R",TEXT(MATCH($C23,'2018-06 (Д)'!$C$2:$C$100,0)+1,0)))-INDIRECT(CONCATENATE("'2018-05 (Д)'!R",TEXT(MATCH($C23,'2018-05 (Д)'!$C$2:$C$100,0)+1,0))))/INDIRECT(CONCATENATE("'2018-05 (Д)'!R",TEXT(MATCH($C23,'2018-05 (Д)'!$C$2:$C$100,0)+1,0))))*100)</f>
        <v>7.4603320150770607</v>
      </c>
      <c r="EV23" s="9">
        <f ca="1">IF(OR(INDIRECT(CONCATENATE("'2018-07 (Д)'!R",TEXT(MATCH($C23,'2018-07 (Д)'!$C$2:$C$100,0)+1,0)))="Н/Д",INDIRECT(CONCATENATE("'2018-06 (Д)'!R",TEXT(MATCH($C23,'2018-06 (Д)'!$C$2:$C$100,0)+1,0)))="Н/Д",AND(INDIRECT(CONCATENATE("'2018-07 (Д)'!R",TEXT(MATCH($C23,'2018-07 (Д)'!$C$2:$C$100,0)+1,0)))="Н/Д",INDIRECT(CONCATENATE("'2018-06 (Д)'!R",TEXT(MATCH($C23,'2018-06 (Д)'!$C$2:$C$100,0)+1,0))))),"Н/Д",((INDIRECT(CONCATENATE("'2018-07 (Д)'!R",TEXT(MATCH($C23,'2018-07 (Д)'!$C$2:$C$100,0)+1,0)))-INDIRECT(CONCATENATE("'2018-06 (Д)'!R",TEXT(MATCH($C23,'2018-06 (Д)'!$C$2:$C$100,0)+1,0))))/INDIRECT(CONCATENATE("'2018-06 (Д)'!R",TEXT(MATCH($C23,'2018-06 (Д)'!$C$2:$C$100,0)+1,0))))*100)</f>
        <v>4.532740858163712E-2</v>
      </c>
      <c r="EW23" s="9">
        <f ca="1">IF(OR(INDIRECT(CONCATENATE("'2018-08 (Д)'!R",TEXT(MATCH($C23,'2018-08 (Д)'!$C$2:$C$100,0)+1,0)))="Н/Д",INDIRECT(CONCATENATE("'2018-07 (Д)'!R",TEXT(MATCH($C23,'2018-07 (Д)'!$C$2:$C$100,0)+1,0)))="Н/Д",AND(INDIRECT(CONCATENATE("'2018-08 (Д)'!R",TEXT(MATCH($C23,'2018-08 (Д)'!$C$2:$C$100,0)+1,0)))="Н/Д",INDIRECT(CONCATENATE("'2018-07 (Д)'!R",TEXT(MATCH($C23,'2018-07 (Д)'!$C$2:$C$100,0)+1,0))))),"Н/Д",((INDIRECT(CONCATENATE("'2018-08 (Д)'!R",TEXT(MATCH($C23,'2018-08 (Д)'!$C$2:$C$100,0)+1,0)))-INDIRECT(CONCATENATE("'2018-07 (Д)'!R",TEXT(MATCH($C23,'2018-07 (Д)'!$C$2:$C$100,0)+1,0))))/INDIRECT(CONCATENATE("'2018-07 (Д)'!R",TEXT(MATCH($C23,'2018-07 (Д)'!$C$2:$C$100,0)+1,0))))*100)</f>
        <v>19.061123754334822</v>
      </c>
      <c r="EX23" s="9">
        <f ca="1">IF(OR(INDIRECT(CONCATENATE("'2018-09 (Д)'!R",TEXT(MATCH($C23,'2018-09 (Д)'!$C$2:$C$100,0)+1,0)))="Н/Д",INDIRECT(CONCATENATE("'2018-08 (Д)'!R",TEXT(MATCH($C23,'2018-08 (Д)'!$C$2:$C$100,0)+1,0)))="Н/Д",AND(INDIRECT(CONCATENATE("'2018-09 (Д)'!R",TEXT(MATCH($C23,'2018-09 (Д)'!$C$2:$C$100,0)+1,0)))="Н/Д",INDIRECT(CONCATENATE("'2018-08 (Д)'!R",TEXT(MATCH($C23,'2018-08 (Д)'!$C$2:$C$100,0)+1,0))))),"Н/Д",((INDIRECT(CONCATENATE("'2018-09 (Д)'!R",TEXT(MATCH($C23,'2018-09 (Д)'!$C$2:$C$100,0)+1,0)))-INDIRECT(CONCATENATE("'2018-08 (Д)'!R",TEXT(MATCH($C23,'2018-08 (Д)'!$C$2:$C$100,0)+1,0))))/INDIRECT(CONCATENATE("'2018-08 (Д)'!R",TEXT(MATCH($C23,'2018-08 (Д)'!$C$2:$C$100,0)+1,0))))*100)</f>
        <v>-30.558479969085923</v>
      </c>
      <c r="EY23" s="9">
        <f ca="1">IF(OR(INDIRECT(CONCATENATE("'2018-10 (Д)'!R",TEXT(MATCH($C23,'2018-10 (Д)'!$C$2:$C$100,0)+1,0)))="Н/Д",INDIRECT(CONCATENATE("'2018-09 (Д)'!R",TEXT(MATCH($C23,'2018-09 (Д)'!$C$2:$C$100,0)+1,0)))="Н/Д",AND(INDIRECT(CONCATENATE("'2018-10 (Д)'!R",TEXT(MATCH($C23,'2018-10 (Д)'!$C$2:$C$100,0)+1,0)))="Н/Д",INDIRECT(CONCATENATE("'2018-09 (Д)'!R",TEXT(MATCH($C23,'2018-09 (Д)'!$C$2:$C$100,0)+1,0))))),"Н/Д",((INDIRECT(CONCATENATE("'2018-10 (Д)'!R",TEXT(MATCH($C23,'2018-10 (Д)'!$C$2:$C$100,0)+1,0)))-INDIRECT(CONCATENATE("'2018-09 (Д)'!R",TEXT(MATCH($C23,'2018-09 (Д)'!$C$2:$C$100,0)+1,0))))/INDIRECT(CONCATENATE("'2018-09 (Д)'!R",TEXT(MATCH($C23,'2018-09 (Д)'!$C$2:$C$100,0)+1,0))))*100)</f>
        <v>21.089982095165698</v>
      </c>
      <c r="EZ23" s="9">
        <f ca="1">IF(OR(INDIRECT(CONCATENATE("'2018-11 (Д)'!R",TEXT(MATCH($C23,'2018-11 (Д)'!$C$2:$C$100,0)+1,0)))="Н/Д",INDIRECT(CONCATENATE("'2018-10 (Д)'!R",TEXT(MATCH($C23,'2018-10 (Д)'!$C$2:$C$100,0)+1,0)))="Н/Д",AND(INDIRECT(CONCATENATE("'2018-11 (Д)'!R",TEXT(MATCH($C23,'2018-11 (Д)'!$C$2:$C$100,0)+1,0)))="Н/Д",INDIRECT(CONCATENATE("'2018-10 (Д)'!R",TEXT(MATCH($C23,'2018-10 (Д)'!$C$2:$C$100,0)+1,0))))),"Н/Д",((INDIRECT(CONCATENATE("'2018-11 (Д)'!R",TEXT(MATCH($C23,'2018-11 (Д)'!$C$2:$C$100,0)+1,0)))-INDIRECT(CONCATENATE("'2018-10 (Д)'!R",TEXT(MATCH($C23,'2018-10 (Д)'!$C$2:$C$100,0)+1,0))))/INDIRECT(CONCATENATE("'2018-10 (Д)'!R",TEXT(MATCH($C23,'2018-10 (Д)'!$C$2:$C$100,0)+1,0))))*100)</f>
        <v>79.741088797510869</v>
      </c>
      <c r="FA23" s="9">
        <f ca="1">IF(OR(INDIRECT(CONCATENATE("'2018-12 (Д)'!R",TEXT(MATCH($C23,'2018-12 (Д)'!$C$2:$C$100,0)+1,0)))="Н/Д",INDIRECT(CONCATENATE("'2018-11 (Д)'!R",TEXT(MATCH($C23,'2018-11 (Д)'!$C$2:$C$100,0)+1,0)))="Н/Д",AND(INDIRECT(CONCATENATE("'2018-12 (Д)'!R",TEXT(MATCH($C23,'2018-12 (Д)'!$C$2:$C$100,0)+1,0)))="Н/Д",INDIRECT(CONCATENATE("'2018-11 (Д)'!R",TEXT(MATCH($C23,'2018-11 (Д)'!$C$2:$C$100,0)+1,0))))),"Н/Д",((INDIRECT(CONCATENATE("'2018-12 (Д)'!R",TEXT(MATCH($C23,'2018-12 (Д)'!$C$2:$C$100,0)+1,0)))-INDIRECT(CONCATENATE("'2018-11 (Д)'!R",TEXT(MATCH($C23,'2018-11 (Д)'!$C$2:$C$100,0)+1,0))))/INDIRECT(CONCATENATE("'2018-11 (Д)'!R",TEXT(MATCH($C23,'2018-11 (Д)'!$C$2:$C$100,0)+1,0))))*100)</f>
        <v>-54.010490096939279</v>
      </c>
      <c r="FB23" s="9"/>
      <c r="FC23" s="9">
        <f ca="1">IF(OR(INDIRECT(CONCATENATE("'2018-03 (Д)'!S",TEXT(MATCH($C23,'2018-03 (Д)'!$C$2:$C$100,0)+1,0)))="Н/Д",INDIRECT(CONCATENATE("'2018-02 (Д)'!S",TEXT(MATCH($C23,'2018-02 (Д)'!$C$2:$C$100,0)+1,0)))="Н/Д",AND(INDIRECT(CONCATENATE("'2018-03 (Д)'!S",TEXT(MATCH($C23,'2018-03 (Д)'!$C$2:$C$100,0)+1,0)))="Н/Д",INDIRECT(CONCATENATE("'2018-02 (Д)'!S",TEXT(MATCH($C23,'2018-02 (Д)'!$C$2:$C$100,0)+1,0))))),"Н/Д",((INDIRECT(CONCATENATE("'2018-03 (Д)'!S",TEXT(MATCH($C23,'2018-03 (Д)'!$C$2:$C$100,0)+1,0)))-INDIRECT(CONCATENATE("'2018-02 (Д)'!S",TEXT(MATCH($C23,'2018-02 (Д)'!$C$2:$C$100,0)+1,0))))/INDIRECT(CONCATENATE("'2018-02 (Д)'!S",TEXT(MATCH($C23,'2018-02 (Д)'!$C$2:$C$100,0)+1,0))))*100)</f>
        <v>8.174603174603174</v>
      </c>
      <c r="FD23" s="9">
        <f ca="1">IF(OR(INDIRECT(CONCATENATE("'2018-04 (Д)'!S",TEXT(MATCH($C23,'2018-04 (Д)'!$C$2:$C$100,0)+1,0)))="Н/Д",INDIRECT(CONCATENATE("'2018-03 (Д)'!S",TEXT(MATCH($C23,'2018-03 (Д)'!$C$2:$C$100,0)+1,0)))="Н/Д",AND(INDIRECT(CONCATENATE("'2018-04 (Д)'!S",TEXT(MATCH($C23,'2018-04 (Д)'!$C$2:$C$100,0)+1,0)))="Н/Д",INDIRECT(CONCATENATE("'2018-03 (Д)'!S",TEXT(MATCH($C23,'2018-03 (Д)'!$C$2:$C$100,0)+1,0))))),"Н/Д",((INDIRECT(CONCATENATE("'2018-04 (Д)'!S",TEXT(MATCH($C23,'2018-04 (Д)'!$C$2:$C$100,0)+1,0)))-INDIRECT(CONCATENATE("'2018-03 (Д)'!S",TEXT(MATCH($C23,'2018-03 (Д)'!$C$2:$C$100,0)+1,0))))/INDIRECT(CONCATENATE("'2018-03 (Д)'!S",TEXT(MATCH($C23,'2018-03 (Д)'!$C$2:$C$100,0)+1,0))))*100)</f>
        <v>-1.2839325018341892</v>
      </c>
      <c r="FE23" s="9">
        <f ca="1">IF(OR(INDIRECT(CONCATENATE("'2018-05 (Д)'!S",TEXT(MATCH($C23,'2018-05 (Д)'!$C$2:$C$100,0)+1,0)))="Н/Д",INDIRECT(CONCATENATE("'2018-04 (Д)'!S",TEXT(MATCH($C23,'2018-04 (Д)'!$C$2:$C$100,0)+1,0)))="Н/Д",AND(INDIRECT(CONCATENATE("'2018-05 (Д)'!S",TEXT(MATCH($C23,'2018-05 (Д)'!$C$2:$C$100,0)+1,0)))="Н/Д",INDIRECT(CONCATENATE("'2018-04 (Д)'!S",TEXT(MATCH($C23,'2018-04 (Д)'!$C$2:$C$100,0)+1,0))))),"Н/Д",((INDIRECT(CONCATENATE("'2018-05 (Д)'!S",TEXT(MATCH($C23,'2018-05 (Д)'!$C$2:$C$100,0)+1,0)))-INDIRECT(CONCATENATE("'2018-04 (Д)'!S",TEXT(MATCH($C23,'2018-04 (Д)'!$C$2:$C$100,0)+1,0))))/INDIRECT(CONCATENATE("'2018-04 (Д)'!S",TEXT(MATCH($C23,'2018-04 (Д)'!$C$2:$C$100,0)+1,0))))*100)</f>
        <v>34.667874396135268</v>
      </c>
      <c r="FF23" s="9">
        <f ca="1">IF(OR(INDIRECT(CONCATENATE("'2018-06 (Д)'!S",TEXT(MATCH($C23,'2018-06 (Д)'!$C$2:$C$100,0)+1,0)))="Н/Д",INDIRECT(CONCATENATE("'2018-05 (Д)'!S",TEXT(MATCH($C23,'2018-05 (Д)'!$C$2:$C$100,0)+1,0)))="Н/Д",AND(INDIRECT(CONCATENATE("'2018-06 (Д)'!S",TEXT(MATCH($C23,'2018-06 (Д)'!$C$2:$C$100,0)+1,0)))="Н/Д",INDIRECT(CONCATENATE("'2018-05 (Д)'!S",TEXT(MATCH($C23,'2018-05 (Д)'!$C$2:$C$100,0)+1,0))))),"Н/Д",((INDIRECT(CONCATENATE("'2018-06 (Д)'!S",TEXT(MATCH($C23,'2018-06 (Д)'!$C$2:$C$100,0)+1,0)))-INDIRECT(CONCATENATE("'2018-05 (Д)'!S",TEXT(MATCH($C23,'2018-05 (Д)'!$C$2:$C$100,0)+1,0))))/INDIRECT(CONCATENATE("'2018-05 (Д)'!S",TEXT(MATCH($C23,'2018-05 (Д)'!$C$2:$C$100,0)+1,0))))*100)</f>
        <v>-27.274734144381245</v>
      </c>
      <c r="FG23" s="9">
        <f ca="1">IF(OR(INDIRECT(CONCATENATE("'2018-07 (Д)'!S",TEXT(MATCH($C23,'2018-07 (Д)'!$C$2:$C$100,0)+1,0)))="Н/Д",INDIRECT(CONCATENATE("'2018-06 (Д)'!S",TEXT(MATCH($C23,'2018-06 (Д)'!$C$2:$C$100,0)+1,0)))="Н/Д",AND(INDIRECT(CONCATENATE("'2018-07 (Д)'!S",TEXT(MATCH($C23,'2018-07 (Д)'!$C$2:$C$100,0)+1,0)))="Н/Д",INDIRECT(CONCATENATE("'2018-06 (Д)'!S",TEXT(MATCH($C23,'2018-06 (Д)'!$C$2:$C$100,0)+1,0))))),"Н/Д",((INDIRECT(CONCATENATE("'2018-07 (Д)'!S",TEXT(MATCH($C23,'2018-07 (Д)'!$C$2:$C$100,0)+1,0)))-INDIRECT(CONCATENATE("'2018-06 (Д)'!S",TEXT(MATCH($C23,'2018-06 (Д)'!$C$2:$C$100,0)+1,0))))/INDIRECT(CONCATENATE("'2018-06 (Д)'!S",TEXT(MATCH($C23,'2018-06 (Д)'!$C$2:$C$100,0)+1,0))))*100)</f>
        <v>-20.50844242079302</v>
      </c>
      <c r="FH23" s="9">
        <f ca="1">IF(OR(INDIRECT(CONCATENATE("'2018-08 (Д)'!S",TEXT(MATCH($C23,'2018-08 (Д)'!$C$2:$C$100,0)+1,0)))="Н/Д",INDIRECT(CONCATENATE("'2018-07 (Д)'!S",TEXT(MATCH($C23,'2018-07 (Д)'!$C$2:$C$100,0)+1,0)))="Н/Д",AND(INDIRECT(CONCATENATE("'2018-08 (Д)'!S",TEXT(MATCH($C23,'2018-08 (Д)'!$C$2:$C$100,0)+1,0)))="Н/Д",INDIRECT(CONCATENATE("'2018-07 (Д)'!S",TEXT(MATCH($C23,'2018-07 (Д)'!$C$2:$C$100,0)+1,0))))),"Н/Д",((INDIRECT(CONCATENATE("'2018-08 (Д)'!S",TEXT(MATCH($C23,'2018-08 (Д)'!$C$2:$C$100,0)+1,0)))-INDIRECT(CONCATENATE("'2018-07 (Д)'!S",TEXT(MATCH($C23,'2018-07 (Д)'!$C$2:$C$100,0)+1,0))))/INDIRECT(CONCATENATE("'2018-07 (Д)'!S",TEXT(MATCH($C23,'2018-07 (Д)'!$C$2:$C$100,0)+1,0))))*100)</f>
        <v>0.95465393794749409</v>
      </c>
      <c r="FI23" s="9">
        <f ca="1">IF(OR(INDIRECT(CONCATENATE("'2018-09 (Д)'!S",TEXT(MATCH($C23,'2018-09 (Д)'!$C$2:$C$100,0)+1,0)))="Н/Д",INDIRECT(CONCATENATE("'2018-08 (Д)'!S",TEXT(MATCH($C23,'2018-08 (Д)'!$C$2:$C$100,0)+1,0)))="Н/Д",AND(INDIRECT(CONCATENATE("'2018-09 (Д)'!S",TEXT(MATCH($C23,'2018-09 (Д)'!$C$2:$C$100,0)+1,0)))="Н/Д",INDIRECT(CONCATENATE("'2018-08 (Д)'!S",TEXT(MATCH($C23,'2018-08 (Д)'!$C$2:$C$100,0)+1,0))))),"Н/Д",((INDIRECT(CONCATENATE("'2018-09 (Д)'!S",TEXT(MATCH($C23,'2018-09 (Д)'!$C$2:$C$100,0)+1,0)))-INDIRECT(CONCATENATE("'2018-08 (Д)'!S",TEXT(MATCH($C23,'2018-08 (Д)'!$C$2:$C$100,0)+1,0))))/INDIRECT(CONCATENATE("'2018-08 (Д)'!S",TEXT(MATCH($C23,'2018-08 (Д)'!$C$2:$C$100,0)+1,0))))*100)</f>
        <v>61.18321513002364</v>
      </c>
      <c r="FJ23" s="9">
        <f ca="1">IF(OR(INDIRECT(CONCATENATE("'2018-10 (Д)'!S",TEXT(MATCH($C23,'2018-10 (Д)'!$C$2:$C$100,0)+1,0)))="Н/Д",INDIRECT(CONCATENATE("'2018-09 (Д)'!S",TEXT(MATCH($C23,'2018-09 (Д)'!$C$2:$C$100,0)+1,0)))="Н/Д",AND(INDIRECT(CONCATENATE("'2018-10 (Д)'!S",TEXT(MATCH($C23,'2018-10 (Д)'!$C$2:$C$100,0)+1,0)))="Н/Д",INDIRECT(CONCATENATE("'2018-09 (Д)'!S",TEXT(MATCH($C23,'2018-09 (Д)'!$C$2:$C$100,0)+1,0))))),"Н/Д",((INDIRECT(CONCATENATE("'2018-10 (Д)'!S",TEXT(MATCH($C23,'2018-10 (Д)'!$C$2:$C$100,0)+1,0)))-INDIRECT(CONCATENATE("'2018-09 (Д)'!S",TEXT(MATCH($C23,'2018-09 (Д)'!$C$2:$C$100,0)+1,0))))/INDIRECT(CONCATENATE("'2018-09 (Д)'!S",TEXT(MATCH($C23,'2018-09 (Д)'!$C$2:$C$100,0)+1,0))))*100)</f>
        <v>-48.519004700757549</v>
      </c>
      <c r="FK23" s="9">
        <f ca="1">IF(OR(INDIRECT(CONCATENATE("'2018-11 (Д)'!S",TEXT(MATCH($C23,'2018-11 (Д)'!$C$2:$C$100,0)+1,0)))="Н/Д",INDIRECT(CONCATENATE("'2018-10 (Д)'!S",TEXT(MATCH($C23,'2018-10 (Д)'!$C$2:$C$100,0)+1,0)))="Н/Д",AND(INDIRECT(CONCATENATE("'2018-11 (Д)'!S",TEXT(MATCH($C23,'2018-11 (Д)'!$C$2:$C$100,0)+1,0)))="Н/Д",INDIRECT(CONCATENATE("'2018-10 (Д)'!S",TEXT(MATCH($C23,'2018-10 (Д)'!$C$2:$C$100,0)+1,0))))),"Н/Д",((INDIRECT(CONCATENATE("'2018-11 (Д)'!S",TEXT(MATCH($C23,'2018-11 (Д)'!$C$2:$C$100,0)+1,0)))-INDIRECT(CONCATENATE("'2018-10 (Д)'!S",TEXT(MATCH($C23,'2018-10 (Д)'!$C$2:$C$100,0)+1,0))))/INDIRECT(CONCATENATE("'2018-10 (Д)'!S",TEXT(MATCH($C23,'2018-10 (Д)'!$C$2:$C$100,0)+1,0))))*100)</f>
        <v>52.421652421652418</v>
      </c>
      <c r="FL23" s="9">
        <f ca="1">IF(OR(INDIRECT(CONCATENATE("'2018-12 (Д)'!S",TEXT(MATCH($C23,'2018-12 (Д)'!$C$2:$C$100,0)+1,0)))="Н/Д",INDIRECT(CONCATENATE("'2018-11 (Д)'!S",TEXT(MATCH($C23,'2018-11 (Д)'!$C$2:$C$100,0)+1,0)))="Н/Д",AND(INDIRECT(CONCATENATE("'2018-12 (Д)'!S",TEXT(MATCH($C23,'2018-12 (Д)'!$C$2:$C$100,0)+1,0)))="Н/Д",INDIRECT(CONCATENATE("'2018-11 (Д)'!S",TEXT(MATCH($C23,'2018-11 (Д)'!$C$2:$C$100,0)+1,0))))),"Н/Д",((INDIRECT(CONCATENATE("'2018-12 (Д)'!S",TEXT(MATCH($C23,'2018-12 (Д)'!$C$2:$C$100,0)+1,0)))-INDIRECT(CONCATENATE("'2018-11 (Д)'!S",TEXT(MATCH($C23,'2018-11 (Д)'!$C$2:$C$100,0)+1,0))))/INDIRECT(CONCATENATE("'2018-11 (Д)'!S",TEXT(MATCH($C23,'2018-11 (Д)'!$C$2:$C$100,0)+1,0))))*100)</f>
        <v>83.893457943925227</v>
      </c>
      <c r="FM23" s="9"/>
      <c r="FN23" s="9">
        <f ca="1">IF(OR(INDIRECT(CONCATENATE("'2018-03 (Д)'!T",TEXT(MATCH($C23,'2018-03 (Д)'!$C$2:$C$100,0)+1,0)))="Н/Д",INDIRECT(CONCATENATE("'2018-02 (Д)'!T",TEXT(MATCH($C23,'2018-02 (Д)'!$C$2:$C$100,0)+1,0)))="Н/Д",AND(INDIRECT(CONCATENATE("'2018-03 (Д)'!T",TEXT(MATCH($C23,'2018-03 (Д)'!$C$2:$C$100,0)+1,0)))="Н/Д",INDIRECT(CONCATENATE("'2018-02 (Д)'!T",TEXT(MATCH($C23,'2018-02 (Д)'!$C$2:$C$100,0)+1,0))))),"Н/Д",((INDIRECT(CONCATENATE("'2018-03 (Д)'!T",TEXT(MATCH($C23,'2018-03 (Д)'!$C$2:$C$100,0)+1,0)))-INDIRECT(CONCATENATE("'2018-02 (Д)'!T",TEXT(MATCH($C23,'2018-02 (Д)'!$C$2:$C$100,0)+1,0))))/INDIRECT(CONCATENATE("'2018-02 (Д)'!T",TEXT(MATCH($C23,'2018-02 (Д)'!$C$2:$C$100,0)+1,0))))*100)</f>
        <v>0.87353240041193225</v>
      </c>
      <c r="FO23" s="9">
        <f ca="1">IF(OR(INDIRECT(CONCATENATE("'2018-04 (Д)'!T",TEXT(MATCH($C23,'2018-04 (Д)'!$C$2:$C$100,0)+1,0)))="Н/Д",INDIRECT(CONCATENATE("'2018-03 (Д)'!T",TEXT(MATCH($C23,'2018-03 (Д)'!$C$2:$C$100,0)+1,0)))="Н/Д",AND(INDIRECT(CONCATENATE("'2018-04 (Д)'!T",TEXT(MATCH($C23,'2018-04 (Д)'!$C$2:$C$100,0)+1,0)))="Н/Д",INDIRECT(CONCATENATE("'2018-03 (Д)'!T",TEXT(MATCH($C23,'2018-03 (Д)'!$C$2:$C$100,0)+1,0))))),"Н/Д",((INDIRECT(CONCATENATE("'2018-04 (Д)'!T",TEXT(MATCH($C23,'2018-04 (Д)'!$C$2:$C$100,0)+1,0)))-INDIRECT(CONCATENATE("'2018-03 (Д)'!T",TEXT(MATCH($C23,'2018-03 (Д)'!$C$2:$C$100,0)+1,0))))/INDIRECT(CONCATENATE("'2018-03 (Д)'!T",TEXT(MATCH($C23,'2018-03 (Д)'!$C$2:$C$100,0)+1,0))))*100)</f>
        <v>14.332957958611402</v>
      </c>
      <c r="FP23" s="9">
        <f ca="1">IF(OR(INDIRECT(CONCATENATE("'2018-05 (Д)'!T",TEXT(MATCH($C23,'2018-05 (Д)'!$C$2:$C$100,0)+1,0)))="Н/Д",INDIRECT(CONCATENATE("'2018-04 (Д)'!T",TEXT(MATCH($C23,'2018-04 (Д)'!$C$2:$C$100,0)+1,0)))="Н/Д",AND(INDIRECT(CONCATENATE("'2018-05 (Д)'!T",TEXT(MATCH($C23,'2018-05 (Д)'!$C$2:$C$100,0)+1,0)))="Н/Д",INDIRECT(CONCATENATE("'2018-04 (Д)'!T",TEXT(MATCH($C23,'2018-04 (Д)'!$C$2:$C$100,0)+1,0))))),"Н/Д",((INDIRECT(CONCATENATE("'2018-05 (Д)'!T",TEXT(MATCH($C23,'2018-05 (Д)'!$C$2:$C$100,0)+1,0)))-INDIRECT(CONCATENATE("'2018-04 (Д)'!T",TEXT(MATCH($C23,'2018-04 (Д)'!$C$2:$C$100,0)+1,0))))/INDIRECT(CONCATENATE("'2018-04 (Д)'!T",TEXT(MATCH($C23,'2018-04 (Д)'!$C$2:$C$100,0)+1,0))))*100)</f>
        <v>0.75323019531849889</v>
      </c>
      <c r="FQ23" s="9">
        <f ca="1">IF(OR(INDIRECT(CONCATENATE("'2018-06 (Д)'!T",TEXT(MATCH($C23,'2018-06 (Д)'!$C$2:$C$100,0)+1,0)))="Н/Д",INDIRECT(CONCATENATE("'2018-05 (Д)'!T",TEXT(MATCH($C23,'2018-05 (Д)'!$C$2:$C$100,0)+1,0)))="Н/Д",AND(INDIRECT(CONCATENATE("'2018-06 (Д)'!T",TEXT(MATCH($C23,'2018-06 (Д)'!$C$2:$C$100,0)+1,0)))="Н/Д",INDIRECT(CONCATENATE("'2018-05 (Д)'!T",TEXT(MATCH($C23,'2018-05 (Д)'!$C$2:$C$100,0)+1,0))))),"Н/Д",((INDIRECT(CONCATENATE("'2018-06 (Д)'!T",TEXT(MATCH($C23,'2018-06 (Д)'!$C$2:$C$100,0)+1,0)))-INDIRECT(CONCATENATE("'2018-05 (Д)'!T",TEXT(MATCH($C23,'2018-05 (Д)'!$C$2:$C$100,0)+1,0))))/INDIRECT(CONCATENATE("'2018-05 (Д)'!T",TEXT(MATCH($C23,'2018-05 (Д)'!$C$2:$C$100,0)+1,0))))*100)</f>
        <v>22.913165032465553</v>
      </c>
      <c r="FR23" s="9">
        <f ca="1">IF(OR(INDIRECT(CONCATENATE("'2018-07 (Д)'!T",TEXT(MATCH($C23,'2018-07 (Д)'!$C$2:$C$100,0)+1,0)))="Н/Д",INDIRECT(CONCATENATE("'2018-06 (Д)'!T",TEXT(MATCH($C23,'2018-06 (Д)'!$C$2:$C$100,0)+1,0)))="Н/Д",AND(INDIRECT(CONCATENATE("'2018-07 (Д)'!T",TEXT(MATCH($C23,'2018-07 (Д)'!$C$2:$C$100,0)+1,0)))="Н/Д",INDIRECT(CONCATENATE("'2018-06 (Д)'!T",TEXT(MATCH($C23,'2018-06 (Д)'!$C$2:$C$100,0)+1,0))))),"Н/Д",((INDIRECT(CONCATENATE("'2018-07 (Д)'!T",TEXT(MATCH($C23,'2018-07 (Д)'!$C$2:$C$100,0)+1,0)))-INDIRECT(CONCATENATE("'2018-06 (Д)'!T",TEXT(MATCH($C23,'2018-06 (Д)'!$C$2:$C$100,0)+1,0))))/INDIRECT(CONCATENATE("'2018-06 (Д)'!T",TEXT(MATCH($C23,'2018-06 (Д)'!$C$2:$C$100,0)+1,0))))*100)</f>
        <v>9.4194545385673489</v>
      </c>
      <c r="FS23" s="9">
        <f ca="1">IF(OR(INDIRECT(CONCATENATE("'2018-08 (Д)'!T",TEXT(MATCH($C23,'2018-08 (Д)'!$C$2:$C$100,0)+1,0)))="Н/Д",INDIRECT(CONCATENATE("'2018-07 (Д)'!T",TEXT(MATCH($C23,'2018-07 (Д)'!$C$2:$C$100,0)+1,0)))="Н/Д",AND(INDIRECT(CONCATENATE("'2018-08 (Д)'!T",TEXT(MATCH($C23,'2018-08 (Д)'!$C$2:$C$100,0)+1,0)))="Н/Д",INDIRECT(CONCATENATE("'2018-07 (Д)'!T",TEXT(MATCH($C23,'2018-07 (Д)'!$C$2:$C$100,0)+1,0))))),"Н/Д",((INDIRECT(CONCATENATE("'2018-08 (Д)'!T",TEXT(MATCH($C23,'2018-08 (Д)'!$C$2:$C$100,0)+1,0)))-INDIRECT(CONCATENATE("'2018-07 (Д)'!T",TEXT(MATCH($C23,'2018-07 (Д)'!$C$2:$C$100,0)+1,0))))/INDIRECT(CONCATENATE("'2018-07 (Д)'!T",TEXT(MATCH($C23,'2018-07 (Д)'!$C$2:$C$100,0)+1,0))))*100)</f>
        <v>13.30846944220839</v>
      </c>
      <c r="FT23" s="9">
        <f ca="1">IF(OR(INDIRECT(CONCATENATE("'2018-09 (Д)'!T",TEXT(MATCH($C23,'2018-09 (Д)'!$C$2:$C$100,0)+1,0)))="Н/Д",INDIRECT(CONCATENATE("'2018-08 (Д)'!T",TEXT(MATCH($C23,'2018-08 (Д)'!$C$2:$C$100,0)+1,0)))="Н/Д",AND(INDIRECT(CONCATENATE("'2018-09 (Д)'!T",TEXT(MATCH($C23,'2018-09 (Д)'!$C$2:$C$100,0)+1,0)))="Н/Д",INDIRECT(CONCATENATE("'2018-08 (Д)'!T",TEXT(MATCH($C23,'2018-08 (Д)'!$C$2:$C$100,0)+1,0))))),"Н/Д",((INDIRECT(CONCATENATE("'2018-09 (Д)'!T",TEXT(MATCH($C23,'2018-09 (Д)'!$C$2:$C$100,0)+1,0)))-INDIRECT(CONCATENATE("'2018-08 (Д)'!T",TEXT(MATCH($C23,'2018-08 (Д)'!$C$2:$C$100,0)+1,0))))/INDIRECT(CONCATENATE("'2018-08 (Д)'!T",TEXT(MATCH($C23,'2018-08 (Д)'!$C$2:$C$100,0)+1,0))))*100)</f>
        <v>-3.9808624880458581</v>
      </c>
      <c r="FU23" s="9">
        <f ca="1">IF(OR(INDIRECT(CONCATENATE("'2018-10 (Д)'!T",TEXT(MATCH($C23,'2018-10 (Д)'!$C$2:$C$100,0)+1,0)))="Н/Д",INDIRECT(CONCATENATE("'2018-09 (Д)'!T",TEXT(MATCH($C23,'2018-09 (Д)'!$C$2:$C$100,0)+1,0)))="Н/Д",AND(INDIRECT(CONCATENATE("'2018-10 (Д)'!T",TEXT(MATCH($C23,'2018-10 (Д)'!$C$2:$C$100,0)+1,0)))="Н/Д",INDIRECT(CONCATENATE("'2018-09 (Д)'!T",TEXT(MATCH($C23,'2018-09 (Д)'!$C$2:$C$100,0)+1,0))))),"Н/Д",((INDIRECT(CONCATENATE("'2018-10 (Д)'!T",TEXT(MATCH($C23,'2018-10 (Д)'!$C$2:$C$100,0)+1,0)))-INDIRECT(CONCATENATE("'2018-09 (Д)'!T",TEXT(MATCH($C23,'2018-09 (Д)'!$C$2:$C$100,0)+1,0))))/INDIRECT(CONCATENATE("'2018-09 (Д)'!T",TEXT(MATCH($C23,'2018-09 (Д)'!$C$2:$C$100,0)+1,0))))*100)</f>
        <v>-3.0940973957609619</v>
      </c>
      <c r="FV23" s="9">
        <f ca="1">IF(OR(INDIRECT(CONCATENATE("'2018-11 (Д)'!T",TEXT(MATCH($C23,'2018-11 (Д)'!$C$2:$C$100,0)+1,0)))="Н/Д",INDIRECT(CONCATENATE("'2018-10 (Д)'!T",TEXT(MATCH($C23,'2018-10 (Д)'!$C$2:$C$100,0)+1,0)))="Н/Д",AND(INDIRECT(CONCATENATE("'2018-11 (Д)'!T",TEXT(MATCH($C23,'2018-11 (Д)'!$C$2:$C$100,0)+1,0)))="Н/Д",INDIRECT(CONCATENATE("'2018-10 (Д)'!T",TEXT(MATCH($C23,'2018-10 (Д)'!$C$2:$C$100,0)+1,0))))),"Н/Д",((INDIRECT(CONCATENATE("'2018-11 (Д)'!T",TEXT(MATCH($C23,'2018-11 (Д)'!$C$2:$C$100,0)+1,0)))-INDIRECT(CONCATENATE("'2018-10 (Д)'!T",TEXT(MATCH($C23,'2018-10 (Д)'!$C$2:$C$100,0)+1,0))))/INDIRECT(CONCATENATE("'2018-10 (Д)'!T",TEXT(MATCH($C23,'2018-10 (Д)'!$C$2:$C$100,0)+1,0))))*100)</f>
        <v>1.6027786612357122</v>
      </c>
      <c r="FW23" s="9">
        <f ca="1">IF(OR(INDIRECT(CONCATENATE("'2018-12 (Д)'!T",TEXT(MATCH($C23,'2018-12 (Д)'!$C$2:$C$100,0)+1,0)))="Н/Д",INDIRECT(CONCATENATE("'2018-11 (Д)'!T",TEXT(MATCH($C23,'2018-11 (Д)'!$C$2:$C$100,0)+1,0)))="Н/Д",AND(INDIRECT(CONCATENATE("'2018-12 (Д)'!T",TEXT(MATCH($C23,'2018-12 (Д)'!$C$2:$C$100,0)+1,0)))="Н/Д",INDIRECT(CONCATENATE("'2018-11 (Д)'!T",TEXT(MATCH($C23,'2018-11 (Д)'!$C$2:$C$100,0)+1,0))))),"Н/Д",((INDIRECT(CONCATENATE("'2018-12 (Д)'!T",TEXT(MATCH($C23,'2018-12 (Д)'!$C$2:$C$100,0)+1,0)))-INDIRECT(CONCATENATE("'2018-11 (Д)'!T",TEXT(MATCH($C23,'2018-11 (Д)'!$C$2:$C$100,0)+1,0))))/INDIRECT(CONCATENATE("'2018-11 (Д)'!T",TEXT(MATCH($C23,'2018-11 (Д)'!$C$2:$C$100,0)+1,0))))*100)</f>
        <v>-19.024646114618072</v>
      </c>
      <c r="FX23" s="9"/>
      <c r="FY23" s="9">
        <f ca="1">IF(OR(INDIRECT(CONCATENATE("'2018-03 (Д)'!U",TEXT(MATCH($C23,'2018-03 (Д)'!$C$2:$C$100,0)+1,0)))="Н/Д",INDIRECT(CONCATENATE("'2018-02 (Д)'!U",TEXT(MATCH($C23,'2018-02 (Д)'!$C$2:$C$100,0)+1,0)))="Н/Д",AND(INDIRECT(CONCATENATE("'2018-03 (Д)'!U",TEXT(MATCH($C23,'2018-03 (Д)'!$C$2:$C$100,0)+1,0)))="Н/Д",INDIRECT(CONCATENATE("'2018-02 (Д)'!U",TEXT(MATCH($C23,'2018-02 (Д)'!$C$2:$C$100,0)+1,0))))),"Н/Д",((INDIRECT(CONCATENATE("'2018-03 (Д)'!U",TEXT(MATCH($C23,'2018-03 (Д)'!$C$2:$C$100,0)+1,0)))-INDIRECT(CONCATENATE("'2018-02 (Д)'!U",TEXT(MATCH($C23,'2018-02 (Д)'!$C$2:$C$100,0)+1,0))))/INDIRECT(CONCATENATE("'2018-02 (Д)'!U",TEXT(MATCH($C23,'2018-02 (Д)'!$C$2:$C$100,0)+1,0))))*100)</f>
        <v>-85.574734298190052</v>
      </c>
      <c r="FZ23" s="9">
        <f ca="1">IF(OR(INDIRECT(CONCATENATE("'2018-04 (Д)'!U",TEXT(MATCH($C23,'2018-04 (Д)'!$C$2:$C$100,0)+1,0)))="Н/Д",INDIRECT(CONCATENATE("'2018-03 (Д)'!U",TEXT(MATCH($C23,'2018-03 (Д)'!$C$2:$C$100,0)+1,0)))="Н/Д",AND(INDIRECT(CONCATENATE("'2018-04 (Д)'!U",TEXT(MATCH($C23,'2018-04 (Д)'!$C$2:$C$100,0)+1,0)))="Н/Д",INDIRECT(CONCATENATE("'2018-03 (Д)'!U",TEXT(MATCH($C23,'2018-03 (Д)'!$C$2:$C$100,0)+1,0))))),"Н/Д",((INDIRECT(CONCATENATE("'2018-04 (Д)'!U",TEXT(MATCH($C23,'2018-04 (Д)'!$C$2:$C$100,0)+1,0)))-INDIRECT(CONCATENATE("'2018-03 (Д)'!U",TEXT(MATCH($C23,'2018-03 (Д)'!$C$2:$C$100,0)+1,0))))/INDIRECT(CONCATENATE("'2018-03 (Д)'!U",TEXT(MATCH($C23,'2018-03 (Д)'!$C$2:$C$100,0)+1,0))))*100)</f>
        <v>56.873345603023232</v>
      </c>
      <c r="GA23" s="9">
        <f ca="1">IF(OR(INDIRECT(CONCATENATE("'2018-05 (Д)'!U",TEXT(MATCH($C23,'2018-05 (Д)'!$C$2:$C$100,0)+1,0)))="Н/Д",INDIRECT(CONCATENATE("'2018-04 (Д)'!U",TEXT(MATCH($C23,'2018-04 (Д)'!$C$2:$C$100,0)+1,0)))="Н/Д",AND(INDIRECT(CONCATENATE("'2018-05 (Д)'!U",TEXT(MATCH($C23,'2018-05 (Д)'!$C$2:$C$100,0)+1,0)))="Н/Д",INDIRECT(CONCATENATE("'2018-04 (Д)'!U",TEXT(MATCH($C23,'2018-04 (Д)'!$C$2:$C$100,0)+1,0))))),"Н/Д",((INDIRECT(CONCATENATE("'2018-05 (Д)'!U",TEXT(MATCH($C23,'2018-05 (Д)'!$C$2:$C$100,0)+1,0)))-INDIRECT(CONCATENATE("'2018-04 (Д)'!U",TEXT(MATCH($C23,'2018-04 (Д)'!$C$2:$C$100,0)+1,0))))/INDIRECT(CONCATENATE("'2018-04 (Д)'!U",TEXT(MATCH($C23,'2018-04 (Д)'!$C$2:$C$100,0)+1,0))))*100)</f>
        <v>183.96405599775966</v>
      </c>
      <c r="GB23" s="9">
        <f ca="1">IF(OR(INDIRECT(CONCATENATE("'2018-06 (Д)'!U",TEXT(MATCH($C23,'2018-06 (Д)'!$C$2:$C$100,0)+1,0)))="Н/Д",INDIRECT(CONCATENATE("'2018-05 (Д)'!U",TEXT(MATCH($C23,'2018-05 (Д)'!$C$2:$C$100,0)+1,0)))="Н/Д",AND(INDIRECT(CONCATENATE("'2018-06 (Д)'!U",TEXT(MATCH($C23,'2018-06 (Д)'!$C$2:$C$100,0)+1,0)))="Н/Д",INDIRECT(CONCATENATE("'2018-05 (Д)'!U",TEXT(MATCH($C23,'2018-05 (Д)'!$C$2:$C$100,0)+1,0))))),"Н/Д",((INDIRECT(CONCATENATE("'2018-06 (Д)'!U",TEXT(MATCH($C23,'2018-06 (Д)'!$C$2:$C$100,0)+1,0)))-INDIRECT(CONCATENATE("'2018-05 (Д)'!U",TEXT(MATCH($C23,'2018-05 (Д)'!$C$2:$C$100,0)+1,0))))/INDIRECT(CONCATENATE("'2018-05 (Д)'!U",TEXT(MATCH($C23,'2018-05 (Д)'!$C$2:$C$100,0)+1,0))))*100)</f>
        <v>-99.733013201837224</v>
      </c>
      <c r="GC23" s="9">
        <f ca="1">IF(OR(INDIRECT(CONCATENATE("'2018-07 (Д)'!U",TEXT(MATCH($C23,'2018-07 (Д)'!$C$2:$C$100,0)+1,0)))="Н/Д",INDIRECT(CONCATENATE("'2018-06 (Д)'!U",TEXT(MATCH($C23,'2018-06 (Д)'!$C$2:$C$100,0)+1,0)))="Н/Д",AND(INDIRECT(CONCATENATE("'2018-07 (Д)'!U",TEXT(MATCH($C23,'2018-07 (Д)'!$C$2:$C$100,0)+1,0)))="Н/Д",INDIRECT(CONCATENATE("'2018-06 (Д)'!U",TEXT(MATCH($C23,'2018-06 (Д)'!$C$2:$C$100,0)+1,0))))),"Н/Д",((INDIRECT(CONCATENATE("'2018-07 (Д)'!U",TEXT(MATCH($C23,'2018-07 (Д)'!$C$2:$C$100,0)+1,0)))-INDIRECT(CONCATENATE("'2018-06 (Д)'!U",TEXT(MATCH($C23,'2018-06 (Д)'!$C$2:$C$100,0)+1,0))))/INDIRECT(CONCATENATE("'2018-06 (Д)'!U",TEXT(MATCH($C23,'2018-06 (Д)'!$C$2:$C$100,0)+1,0))))*100)</f>
        <v>3682.3689484732563</v>
      </c>
      <c r="GD23" s="9">
        <f ca="1">IF(OR(INDIRECT(CONCATENATE("'2018-08 (Д)'!U",TEXT(MATCH($C23,'2018-08 (Д)'!$C$2:$C$100,0)+1,0)))="Н/Д",INDIRECT(CONCATENATE("'2018-07 (Д)'!U",TEXT(MATCH($C23,'2018-07 (Д)'!$C$2:$C$100,0)+1,0)))="Н/Д",AND(INDIRECT(CONCATENATE("'2018-08 (Д)'!U",TEXT(MATCH($C23,'2018-08 (Д)'!$C$2:$C$100,0)+1,0)))="Н/Д",INDIRECT(CONCATENATE("'2018-07 (Д)'!U",TEXT(MATCH($C23,'2018-07 (Д)'!$C$2:$C$100,0)+1,0))))),"Н/Д",((INDIRECT(CONCATENATE("'2018-08 (Д)'!U",TEXT(MATCH($C23,'2018-08 (Д)'!$C$2:$C$100,0)+1,0)))-INDIRECT(CONCATENATE("'2018-07 (Д)'!U",TEXT(MATCH($C23,'2018-07 (Д)'!$C$2:$C$100,0)+1,0))))/INDIRECT(CONCATENATE("'2018-07 (Д)'!U",TEXT(MATCH($C23,'2018-07 (Д)'!$C$2:$C$100,0)+1,0))))*100)</f>
        <v>53.886098423846818</v>
      </c>
      <c r="GE23" s="9">
        <f ca="1">IF(OR(INDIRECT(CONCATENATE("'2018-09 (Д)'!U",TEXT(MATCH($C23,'2018-09 (Д)'!$C$2:$C$100,0)+1,0)))="Н/Д",INDIRECT(CONCATENATE("'2018-08 (Д)'!U",TEXT(MATCH($C23,'2018-08 (Д)'!$C$2:$C$100,0)+1,0)))="Н/Д",AND(INDIRECT(CONCATENATE("'2018-09 (Д)'!U",TEXT(MATCH($C23,'2018-09 (Д)'!$C$2:$C$100,0)+1,0)))="Н/Д",INDIRECT(CONCATENATE("'2018-08 (Д)'!U",TEXT(MATCH($C23,'2018-08 (Д)'!$C$2:$C$100,0)+1,0))))),"Н/Д",((INDIRECT(CONCATENATE("'2018-09 (Д)'!U",TEXT(MATCH($C23,'2018-09 (Д)'!$C$2:$C$100,0)+1,0)))-INDIRECT(CONCATENATE("'2018-08 (Д)'!U",TEXT(MATCH($C23,'2018-08 (Д)'!$C$2:$C$100,0)+1,0))))/INDIRECT(CONCATENATE("'2018-08 (Д)'!U",TEXT(MATCH($C23,'2018-08 (Д)'!$C$2:$C$100,0)+1,0))))*100)</f>
        <v>-148.55123306433725</v>
      </c>
      <c r="GF23" s="9">
        <f ca="1">IF(OR(INDIRECT(CONCATENATE("'2018-10 (Д)'!U",TEXT(MATCH($C23,'2018-10 (Д)'!$C$2:$C$100,0)+1,0)))="Н/Д",INDIRECT(CONCATENATE("'2018-09 (Д)'!U",TEXT(MATCH($C23,'2018-09 (Д)'!$C$2:$C$100,0)+1,0)))="Н/Д",AND(INDIRECT(CONCATENATE("'2018-10 (Д)'!U",TEXT(MATCH($C23,'2018-10 (Д)'!$C$2:$C$100,0)+1,0)))="Н/Д",INDIRECT(CONCATENATE("'2018-09 (Д)'!U",TEXT(MATCH($C23,'2018-09 (Д)'!$C$2:$C$100,0)+1,0))))),"Н/Д",((INDIRECT(CONCATENATE("'2018-10 (Д)'!U",TEXT(MATCH($C23,'2018-10 (Д)'!$C$2:$C$100,0)+1,0)))-INDIRECT(CONCATENATE("'2018-09 (Д)'!U",TEXT(MATCH($C23,'2018-09 (Д)'!$C$2:$C$100,0)+1,0))))/INDIRECT(CONCATENATE("'2018-09 (Д)'!U",TEXT(MATCH($C23,'2018-09 (Д)'!$C$2:$C$100,0)+1,0))))*100)</f>
        <v>-114.8890172165532</v>
      </c>
      <c r="GG23" s="9">
        <f ca="1">IF(OR(INDIRECT(CONCATENATE("'2018-11 (Д)'!U",TEXT(MATCH($C23,'2018-11 (Д)'!$C$2:$C$100,0)+1,0)))="Н/Д",INDIRECT(CONCATENATE("'2018-10 (Д)'!U",TEXT(MATCH($C23,'2018-10 (Д)'!$C$2:$C$100,0)+1,0)))="Н/Д",AND(INDIRECT(CONCATENATE("'2018-11 (Д)'!U",TEXT(MATCH($C23,'2018-11 (Д)'!$C$2:$C$100,0)+1,0)))="Н/Д",INDIRECT(CONCATENATE("'2018-10 (Д)'!U",TEXT(MATCH($C23,'2018-10 (Д)'!$C$2:$C$100,0)+1,0))))),"Н/Д",((INDIRECT(CONCATENATE("'2018-11 (Д)'!U",TEXT(MATCH($C23,'2018-11 (Д)'!$C$2:$C$100,0)+1,0)))-INDIRECT(CONCATENATE("'2018-10 (Д)'!U",TEXT(MATCH($C23,'2018-10 (Д)'!$C$2:$C$100,0)+1,0))))/INDIRECT(CONCATENATE("'2018-10 (Д)'!U",TEXT(MATCH($C23,'2018-10 (Д)'!$C$2:$C$100,0)+1,0))))*100)</f>
        <v>-52.025491133501788</v>
      </c>
      <c r="GH23" s="9">
        <f ca="1">IF(OR(INDIRECT(CONCATENATE("'2018-12 (Д)'!U",TEXT(MATCH($C23,'2018-12 (Д)'!$C$2:$C$100,0)+1,0)))="Н/Д",INDIRECT(CONCATENATE("'2018-11 (Д)'!U",TEXT(MATCH($C23,'2018-11 (Д)'!$C$2:$C$100,0)+1,0)))="Н/Д",AND(INDIRECT(CONCATENATE("'2018-12 (Д)'!U",TEXT(MATCH($C23,'2018-12 (Д)'!$C$2:$C$100,0)+1,0)))="Н/Д",INDIRECT(CONCATENATE("'2018-11 (Д)'!U",TEXT(MATCH($C23,'2018-11 (Д)'!$C$2:$C$100,0)+1,0))))),"Н/Д",((INDIRECT(CONCATENATE("'2018-12 (Д)'!U",TEXT(MATCH($C23,'2018-12 (Д)'!$C$2:$C$100,0)+1,0)))-INDIRECT(CONCATENATE("'2018-11 (Д)'!U",TEXT(MATCH($C23,'2018-11 (Д)'!$C$2:$C$100,0)+1,0))))/INDIRECT(CONCATENATE("'2018-11 (Д)'!U",TEXT(MATCH($C23,'2018-11 (Д)'!$C$2:$C$100,0)+1,0))))*100)</f>
        <v>304.6071402876716</v>
      </c>
      <c r="GI23" s="9"/>
      <c r="GJ23" s="9">
        <f ca="1">IF(OR(INDIRECT(CONCATENATE("'2018-03 (Д)'!V",TEXT(MATCH($C23,'2018-03 (Д)'!$C$2:$C$100,0)+1,0)))="Н/Д",INDIRECT(CONCATENATE("'2018-02 (Д)'!V",TEXT(MATCH($C23,'2018-02 (Д)'!$C$2:$C$100,0)+1,0)))="Н/Д",AND(INDIRECT(CONCATENATE("'2018-03 (Д)'!V",TEXT(MATCH($C23,'2018-03 (Д)'!$C$2:$C$100,0)+1,0)))="Н/Д",INDIRECT(CONCATENATE("'2018-02 (Д)'!V",TEXT(MATCH($C23,'2018-02 (Д)'!$C$2:$C$100,0)+1,0))))),"Н/Д",((INDIRECT(CONCATENATE("'2018-03 (Д)'!V",TEXT(MATCH($C23,'2018-03 (Д)'!$C$2:$C$100,0)+1,0)))-INDIRECT(CONCATENATE("'2018-02 (Д)'!V",TEXT(MATCH($C23,'2018-02 (Д)'!$C$2:$C$100,0)+1,0))))/INDIRECT(CONCATENATE("'2018-02 (Д)'!V",TEXT(MATCH($C23,'2018-02 (Д)'!$C$2:$C$100,0)+1,0))))*100)</f>
        <v>-29.055618164470875</v>
      </c>
      <c r="GK23" s="9">
        <f ca="1">IF(OR(INDIRECT(CONCATENATE("'2018-04 (Д)'!V",TEXT(MATCH($C23,'2018-04 (Д)'!$C$2:$C$100,0)+1,0)))="Н/Д",INDIRECT(CONCATENATE("'2018-03 (Д)'!V",TEXT(MATCH($C23,'2018-03 (Д)'!$C$2:$C$100,0)+1,0)))="Н/Д",AND(INDIRECT(CONCATENATE("'2018-04 (Д)'!V",TEXT(MATCH($C23,'2018-04 (Д)'!$C$2:$C$100,0)+1,0)))="Н/Д",INDIRECT(CONCATENATE("'2018-03 (Д)'!V",TEXT(MATCH($C23,'2018-03 (Д)'!$C$2:$C$100,0)+1,0))))),"Н/Д",((INDIRECT(CONCATENATE("'2018-04 (Д)'!V",TEXT(MATCH($C23,'2018-04 (Д)'!$C$2:$C$100,0)+1,0)))-INDIRECT(CONCATENATE("'2018-03 (Д)'!V",TEXT(MATCH($C23,'2018-03 (Д)'!$C$2:$C$100,0)+1,0))))/INDIRECT(CONCATENATE("'2018-03 (Д)'!V",TEXT(MATCH($C23,'2018-03 (Д)'!$C$2:$C$100,0)+1,0))))*100)</f>
        <v>87.052411478272859</v>
      </c>
      <c r="GL23" s="9">
        <f ca="1">IF(OR(INDIRECT(CONCATENATE("'2018-05 (Д)'!V",TEXT(MATCH($C23,'2018-05 (Д)'!$C$2:$C$100,0)+1,0)))="Н/Д",INDIRECT(CONCATENATE("'2018-04 (Д)'!V",TEXT(MATCH($C23,'2018-04 (Д)'!$C$2:$C$100,0)+1,0)))="Н/Д",AND(INDIRECT(CONCATENATE("'2018-05 (Д)'!V",TEXT(MATCH($C23,'2018-05 (Д)'!$C$2:$C$100,0)+1,0)))="Н/Д",INDIRECT(CONCATENATE("'2018-04 (Д)'!V",TEXT(MATCH($C23,'2018-04 (Д)'!$C$2:$C$100,0)+1,0))))),"Н/Д",((INDIRECT(CONCATENATE("'2018-05 (Д)'!V",TEXT(MATCH($C23,'2018-05 (Д)'!$C$2:$C$100,0)+1,0)))-INDIRECT(CONCATENATE("'2018-04 (Д)'!V",TEXT(MATCH($C23,'2018-04 (Д)'!$C$2:$C$100,0)+1,0))))/INDIRECT(CONCATENATE("'2018-04 (Д)'!V",TEXT(MATCH($C23,'2018-04 (Д)'!$C$2:$C$100,0)+1,0))))*100)</f>
        <v>307.94082181386614</v>
      </c>
      <c r="GM23" s="9">
        <f ca="1">IF(OR(INDIRECT(CONCATENATE("'2018-06 (Д)'!V",TEXT(MATCH($C23,'2018-06 (Д)'!$C$2:$C$100,0)+1,0)))="Н/Д",INDIRECT(CONCATENATE("'2018-05 (Д)'!V",TEXT(MATCH($C23,'2018-05 (Д)'!$C$2:$C$100,0)+1,0)))="Н/Д",AND(INDIRECT(CONCATENATE("'2018-06 (Д)'!V",TEXT(MATCH($C23,'2018-06 (Д)'!$C$2:$C$100,0)+1,0)))="Н/Д",INDIRECT(CONCATENATE("'2018-05 (Д)'!V",TEXT(MATCH($C23,'2018-05 (Д)'!$C$2:$C$100,0)+1,0))))),"Н/Д",((INDIRECT(CONCATENATE("'2018-06 (Д)'!V",TEXT(MATCH($C23,'2018-06 (Д)'!$C$2:$C$100,0)+1,0)))-INDIRECT(CONCATENATE("'2018-05 (Д)'!V",TEXT(MATCH($C23,'2018-05 (Д)'!$C$2:$C$100,0)+1,0))))/INDIRECT(CONCATENATE("'2018-05 (Д)'!V",TEXT(MATCH($C23,'2018-05 (Д)'!$C$2:$C$100,0)+1,0))))*100)</f>
        <v>-68.909044313945131</v>
      </c>
      <c r="GN23" s="9">
        <f ca="1">IF(OR(INDIRECT(CONCATENATE("'2018-07 (Д)'!V",TEXT(MATCH($C23,'2018-07 (Д)'!$C$2:$C$100,0)+1,0)))="Н/Д",INDIRECT(CONCATENATE("'2018-06 (Д)'!V",TEXT(MATCH($C23,'2018-06 (Д)'!$C$2:$C$100,0)+1,0)))="Н/Д",AND(INDIRECT(CONCATENATE("'2018-07 (Д)'!V",TEXT(MATCH($C23,'2018-07 (Д)'!$C$2:$C$100,0)+1,0)))="Н/Д",INDIRECT(CONCATENATE("'2018-06 (Д)'!V",TEXT(MATCH($C23,'2018-06 (Д)'!$C$2:$C$100,0)+1,0))))),"Н/Д",((INDIRECT(CONCATENATE("'2018-07 (Д)'!V",TEXT(MATCH($C23,'2018-07 (Д)'!$C$2:$C$100,0)+1,0)))-INDIRECT(CONCATENATE("'2018-06 (Д)'!V",TEXT(MATCH($C23,'2018-06 (Д)'!$C$2:$C$100,0)+1,0))))/INDIRECT(CONCATENATE("'2018-06 (Д)'!V",TEXT(MATCH($C23,'2018-06 (Д)'!$C$2:$C$100,0)+1,0))))*100)</f>
        <v>7.0593812931280446</v>
      </c>
      <c r="GO23" s="9">
        <f ca="1">IF(OR(INDIRECT(CONCATENATE("'2018-08 (Д)'!V",TEXT(MATCH($C23,'2018-08 (Д)'!$C$2:$C$100,0)+1,0)))="Н/Д",INDIRECT(CONCATENATE("'2018-07 (Д)'!V",TEXT(MATCH($C23,'2018-07 (Д)'!$C$2:$C$100,0)+1,0)))="Н/Д",AND(INDIRECT(CONCATENATE("'2018-08 (Д)'!V",TEXT(MATCH($C23,'2018-08 (Д)'!$C$2:$C$100,0)+1,0)))="Н/Д",INDIRECT(CONCATENATE("'2018-07 (Д)'!V",TEXT(MATCH($C23,'2018-07 (Д)'!$C$2:$C$100,0)+1,0))))),"Н/Д",((INDIRECT(CONCATENATE("'2018-08 (Д)'!V",TEXT(MATCH($C23,'2018-08 (Д)'!$C$2:$C$100,0)+1,0)))-INDIRECT(CONCATENATE("'2018-07 (Д)'!V",TEXT(MATCH($C23,'2018-07 (Д)'!$C$2:$C$100,0)+1,0))))/INDIRECT(CONCATENATE("'2018-07 (Д)'!V",TEXT(MATCH($C23,'2018-07 (Д)'!$C$2:$C$100,0)+1,0))))*100)</f>
        <v>-14.533566839861667</v>
      </c>
      <c r="GP23" s="9">
        <f ca="1">IF(OR(INDIRECT(CONCATENATE("'2018-09 (Д)'!V",TEXT(MATCH($C23,'2018-09 (Д)'!$C$2:$C$100,0)+1,0)))="Н/Д",INDIRECT(CONCATENATE("'2018-08 (Д)'!V",TEXT(MATCH($C23,'2018-08 (Д)'!$C$2:$C$100,0)+1,0)))="Н/Д",AND(INDIRECT(CONCATENATE("'2018-09 (Д)'!V",TEXT(MATCH($C23,'2018-09 (Д)'!$C$2:$C$100,0)+1,0)))="Н/Д",INDIRECT(CONCATENATE("'2018-08 (Д)'!V",TEXT(MATCH($C23,'2018-08 (Д)'!$C$2:$C$100,0)+1,0))))),"Н/Д",((INDIRECT(CONCATENATE("'2018-09 (Д)'!V",TEXT(MATCH($C23,'2018-09 (Д)'!$C$2:$C$100,0)+1,0)))-INDIRECT(CONCATENATE("'2018-08 (Д)'!V",TEXT(MATCH($C23,'2018-08 (Д)'!$C$2:$C$100,0)+1,0))))/INDIRECT(CONCATENATE("'2018-08 (Д)'!V",TEXT(MATCH($C23,'2018-08 (Д)'!$C$2:$C$100,0)+1,0))))*100)</f>
        <v>93.388486256242061</v>
      </c>
      <c r="GQ23" s="9">
        <f ca="1">IF(OR(INDIRECT(CONCATENATE("'2018-10 (Д)'!V",TEXT(MATCH($C23,'2018-10 (Д)'!$C$2:$C$100,0)+1,0)))="Н/Д",INDIRECT(CONCATENATE("'2018-09 (Д)'!V",TEXT(MATCH($C23,'2018-09 (Д)'!$C$2:$C$100,0)+1,0)))="Н/Д",AND(INDIRECT(CONCATENATE("'2018-10 (Д)'!V",TEXT(MATCH($C23,'2018-10 (Д)'!$C$2:$C$100,0)+1,0)))="Н/Д",INDIRECT(CONCATENATE("'2018-09 (Д)'!V",TEXT(MATCH($C23,'2018-09 (Д)'!$C$2:$C$100,0)+1,0))))),"Н/Д",((INDIRECT(CONCATENATE("'2018-10 (Д)'!V",TEXT(MATCH($C23,'2018-10 (Д)'!$C$2:$C$100,0)+1,0)))-INDIRECT(CONCATENATE("'2018-09 (Д)'!V",TEXT(MATCH($C23,'2018-09 (Д)'!$C$2:$C$100,0)+1,0))))/INDIRECT(CONCATENATE("'2018-09 (Д)'!V",TEXT(MATCH($C23,'2018-09 (Д)'!$C$2:$C$100,0)+1,0))))*100)</f>
        <v>-12.226893140588727</v>
      </c>
      <c r="GR23" s="9">
        <f ca="1">IF(OR(INDIRECT(CONCATENATE("'2018-11 (Д)'!V",TEXT(MATCH($C23,'2018-11 (Д)'!$C$2:$C$100,0)+1,0)))="Н/Д",INDIRECT(CONCATENATE("'2018-10 (Д)'!V",TEXT(MATCH($C23,'2018-10 (Д)'!$C$2:$C$100,0)+1,0)))="Н/Д",AND(INDIRECT(CONCATENATE("'2018-11 (Д)'!V",TEXT(MATCH($C23,'2018-11 (Д)'!$C$2:$C$100,0)+1,0)))="Н/Д",INDIRECT(CONCATENATE("'2018-10 (Д)'!V",TEXT(MATCH($C23,'2018-10 (Д)'!$C$2:$C$100,0)+1,0))))),"Н/Д",((INDIRECT(CONCATENATE("'2018-11 (Д)'!V",TEXT(MATCH($C23,'2018-11 (Д)'!$C$2:$C$100,0)+1,0)))-INDIRECT(CONCATENATE("'2018-10 (Д)'!V",TEXT(MATCH($C23,'2018-10 (Д)'!$C$2:$C$100,0)+1,0))))/INDIRECT(CONCATENATE("'2018-10 (Д)'!V",TEXT(MATCH($C23,'2018-10 (Д)'!$C$2:$C$100,0)+1,0))))*100)</f>
        <v>-53.171668572663833</v>
      </c>
      <c r="GS23" s="9">
        <f ca="1">IF(OR(INDIRECT(CONCATENATE("'2018-12 (Д)'!V",TEXT(MATCH($C23,'2018-12 (Д)'!$C$2:$C$100,0)+1,0)))="Н/Д",INDIRECT(CONCATENATE("'2018-11 (Д)'!V",TEXT(MATCH($C23,'2018-11 (Д)'!$C$2:$C$100,0)+1,0)))="Н/Д",AND(INDIRECT(CONCATENATE("'2018-12 (Д)'!V",TEXT(MATCH($C23,'2018-12 (Д)'!$C$2:$C$100,0)+1,0)))="Н/Д",INDIRECT(CONCATENATE("'2018-11 (Д)'!V",TEXT(MATCH($C23,'2018-11 (Д)'!$C$2:$C$100,0)+1,0))))),"Н/Д",((INDIRECT(CONCATENATE("'2018-12 (Д)'!V",TEXT(MATCH($C23,'2018-12 (Д)'!$C$2:$C$100,0)+1,0)))-INDIRECT(CONCATENATE("'2018-11 (Д)'!V",TEXT(MATCH($C23,'2018-11 (Д)'!$C$2:$C$100,0)+1,0))))/INDIRECT(CONCATENATE("'2018-11 (Д)'!V",TEXT(MATCH($C23,'2018-11 (Д)'!$C$2:$C$100,0)+1,0))))*100)</f>
        <v>223.22023407361633</v>
      </c>
      <c r="GT23" s="9"/>
      <c r="GU23" s="9">
        <f ca="1">IF(OR(INDIRECT(CONCATENATE("'2018-03 (Д)'!W",TEXT(MATCH($C23,'2018-03 (Д)'!$C$2:$C$100,0)+1,0)))="Н/Д",INDIRECT(CONCATENATE("'2018-02 (Д)'!W",TEXT(MATCH($C23,'2018-02 (Д)'!$C$2:$C$100,0)+1,0)))="Н/Д",AND(INDIRECT(CONCATENATE("'2018-03 (Д)'!W",TEXT(MATCH($C23,'2018-03 (Д)'!$C$2:$C$100,0)+1,0)))="Н/Д",INDIRECT(CONCATENATE("'2018-02 (Д)'!W",TEXT(MATCH($C23,'2018-02 (Д)'!$C$2:$C$100,0)+1,0))))),"Н/Д",((INDIRECT(CONCATENATE("'2018-03 (Д)'!W",TEXT(MATCH($C23,'2018-03 (Д)'!$C$2:$C$100,0)+1,0)))-INDIRECT(CONCATENATE("'2018-02 (Д)'!W",TEXT(MATCH($C23,'2018-02 (Д)'!$C$2:$C$100,0)+1,0))))/INDIRECT(CONCATENATE("'2018-02 (Д)'!W",TEXT(MATCH($C23,'2018-02 (Д)'!$C$2:$C$100,0)+1,0))))*100)</f>
        <v>3.2276422385406067</v>
      </c>
      <c r="GV23" s="9">
        <f ca="1">IF(OR(INDIRECT(CONCATENATE("'2018-04 (Д)'!W",TEXT(MATCH($C23,'2018-04 (Д)'!$C$2:$C$100,0)+1,0)))="Н/Д",INDIRECT(CONCATENATE("'2018-03 (Д)'!W",TEXT(MATCH($C23,'2018-03 (Д)'!$C$2:$C$100,0)+1,0)))="Н/Д",AND(INDIRECT(CONCATENATE("'2018-04 (Д)'!W",TEXT(MATCH($C23,'2018-04 (Д)'!$C$2:$C$100,0)+1,0)))="Н/Д",INDIRECT(CONCATENATE("'2018-03 (Д)'!W",TEXT(MATCH($C23,'2018-03 (Д)'!$C$2:$C$100,0)+1,0))))),"Н/Д",((INDIRECT(CONCATENATE("'2018-04 (Д)'!W",TEXT(MATCH($C23,'2018-04 (Д)'!$C$2:$C$100,0)+1,0)))-INDIRECT(CONCATENATE("'2018-03 (Д)'!W",TEXT(MATCH($C23,'2018-03 (Д)'!$C$2:$C$100,0)+1,0))))/INDIRECT(CONCATENATE("'2018-03 (Д)'!W",TEXT(MATCH($C23,'2018-03 (Д)'!$C$2:$C$100,0)+1,0))))*100)</f>
        <v>159.2061268450237</v>
      </c>
      <c r="GW23" s="9">
        <f ca="1">IF(OR(INDIRECT(CONCATENATE("'2018-05 (Д)'!W",TEXT(MATCH($C23,'2018-05 (Д)'!$C$2:$C$100,0)+1,0)))="Н/Д",INDIRECT(CONCATENATE("'2018-04 (Д)'!W",TEXT(MATCH($C23,'2018-04 (Д)'!$C$2:$C$100,0)+1,0)))="Н/Д",AND(INDIRECT(CONCATENATE("'2018-05 (Д)'!W",TEXT(MATCH($C23,'2018-05 (Д)'!$C$2:$C$100,0)+1,0)))="Н/Д",INDIRECT(CONCATENATE("'2018-04 (Д)'!W",TEXT(MATCH($C23,'2018-04 (Д)'!$C$2:$C$100,0)+1,0))))),"Н/Д",((INDIRECT(CONCATENATE("'2018-05 (Д)'!W",TEXT(MATCH($C23,'2018-05 (Д)'!$C$2:$C$100,0)+1,0)))-INDIRECT(CONCATENATE("'2018-04 (Д)'!W",TEXT(MATCH($C23,'2018-04 (Д)'!$C$2:$C$100,0)+1,0))))/INDIRECT(CONCATENATE("'2018-04 (Д)'!W",TEXT(MATCH($C23,'2018-04 (Д)'!$C$2:$C$100,0)+1,0))))*100)</f>
        <v>-23.695513884958107</v>
      </c>
      <c r="GX23" s="9">
        <f ca="1">IF(OR(INDIRECT(CONCATENATE("'2018-06 (Д)'!W",TEXT(MATCH($C23,'2018-06 (Д)'!$C$2:$C$100,0)+1,0)))="Н/Д",INDIRECT(CONCATENATE("'2018-05 (Д)'!W",TEXT(MATCH($C23,'2018-05 (Д)'!$C$2:$C$100,0)+1,0)))="Н/Д",AND(INDIRECT(CONCATENATE("'2018-06 (Д)'!W",TEXT(MATCH($C23,'2018-06 (Д)'!$C$2:$C$100,0)+1,0)))="Н/Д",INDIRECT(CONCATENATE("'2018-05 (Д)'!W",TEXT(MATCH($C23,'2018-05 (Д)'!$C$2:$C$100,0)+1,0))))),"Н/Д",((INDIRECT(CONCATENATE("'2018-06 (Д)'!W",TEXT(MATCH($C23,'2018-06 (Д)'!$C$2:$C$100,0)+1,0)))-INDIRECT(CONCATENATE("'2018-05 (Д)'!W",TEXT(MATCH($C23,'2018-05 (Д)'!$C$2:$C$100,0)+1,0))))/INDIRECT(CONCATENATE("'2018-05 (Д)'!W",TEXT(MATCH($C23,'2018-05 (Д)'!$C$2:$C$100,0)+1,0))))*100)</f>
        <v>19.76761220251732</v>
      </c>
      <c r="GY23" s="9">
        <f ca="1">IF(OR(INDIRECT(CONCATENATE("'2018-07 (Д)'!W",TEXT(MATCH($C23,'2018-07 (Д)'!$C$2:$C$100,0)+1,0)))="Н/Д",INDIRECT(CONCATENATE("'2018-06 (Д)'!W",TEXT(MATCH($C23,'2018-06 (Д)'!$C$2:$C$100,0)+1,0)))="Н/Д",AND(INDIRECT(CONCATENATE("'2018-07 (Д)'!W",TEXT(MATCH($C23,'2018-07 (Д)'!$C$2:$C$100,0)+1,0)))="Н/Д",INDIRECT(CONCATENATE("'2018-06 (Д)'!W",TEXT(MATCH($C23,'2018-06 (Д)'!$C$2:$C$100,0)+1,0))))),"Н/Д",((INDIRECT(CONCATENATE("'2018-07 (Д)'!W",TEXT(MATCH($C23,'2018-07 (Д)'!$C$2:$C$100,0)+1,0)))-INDIRECT(CONCATENATE("'2018-06 (Д)'!W",TEXT(MATCH($C23,'2018-06 (Д)'!$C$2:$C$100,0)+1,0))))/INDIRECT(CONCATENATE("'2018-06 (Д)'!W",TEXT(MATCH($C23,'2018-06 (Д)'!$C$2:$C$100,0)+1,0))))*100)</f>
        <v>-35.232243078829597</v>
      </c>
      <c r="GZ23" s="9">
        <f ca="1">IF(OR(INDIRECT(CONCATENATE("'2018-08 (Д)'!W",TEXT(MATCH($C23,'2018-08 (Д)'!$C$2:$C$100,0)+1,0)))="Н/Д",INDIRECT(CONCATENATE("'2018-07 (Д)'!W",TEXT(MATCH($C23,'2018-07 (Д)'!$C$2:$C$100,0)+1,0)))="Н/Д",AND(INDIRECT(CONCATENATE("'2018-08 (Д)'!W",TEXT(MATCH($C23,'2018-08 (Д)'!$C$2:$C$100,0)+1,0)))="Н/Д",INDIRECT(CONCATENATE("'2018-07 (Д)'!W",TEXT(MATCH($C23,'2018-07 (Д)'!$C$2:$C$100,0)+1,0))))),"Н/Д",((INDIRECT(CONCATENATE("'2018-08 (Д)'!W",TEXT(MATCH($C23,'2018-08 (Д)'!$C$2:$C$100,0)+1,0)))-INDIRECT(CONCATENATE("'2018-07 (Д)'!W",TEXT(MATCH($C23,'2018-07 (Д)'!$C$2:$C$100,0)+1,0))))/INDIRECT(CONCATENATE("'2018-07 (Д)'!W",TEXT(MATCH($C23,'2018-07 (Д)'!$C$2:$C$100,0)+1,0))))*100)</f>
        <v>32.853194626813369</v>
      </c>
      <c r="HA23" s="9">
        <f ca="1">IF(OR(INDIRECT(CONCATENATE("'2018-09 (Д)'!W",TEXT(MATCH($C23,'2018-09 (Д)'!$C$2:$C$100,0)+1,0)))="Н/Д",INDIRECT(CONCATENATE("'2018-08 (Д)'!W",TEXT(MATCH($C23,'2018-08 (Д)'!$C$2:$C$100,0)+1,0)))="Н/Д",AND(INDIRECT(CONCATENATE("'2018-09 (Д)'!W",TEXT(MATCH($C23,'2018-09 (Д)'!$C$2:$C$100,0)+1,0)))="Н/Д",INDIRECT(CONCATENATE("'2018-08 (Д)'!W",TEXT(MATCH($C23,'2018-08 (Д)'!$C$2:$C$100,0)+1,0))))),"Н/Д",((INDIRECT(CONCATENATE("'2018-09 (Д)'!W",TEXT(MATCH($C23,'2018-09 (Д)'!$C$2:$C$100,0)+1,0)))-INDIRECT(CONCATENATE("'2018-08 (Д)'!W",TEXT(MATCH($C23,'2018-08 (Д)'!$C$2:$C$100,0)+1,0))))/INDIRECT(CONCATENATE("'2018-08 (Д)'!W",TEXT(MATCH($C23,'2018-08 (Д)'!$C$2:$C$100,0)+1,0))))*100)</f>
        <v>-2.3914848068648493</v>
      </c>
      <c r="HB23" s="9">
        <f ca="1">IF(OR(INDIRECT(CONCATENATE("'2018-10 (Д)'!W",TEXT(MATCH($C23,'2018-10 (Д)'!$C$2:$C$100,0)+1,0)))="Н/Д",INDIRECT(CONCATENATE("'2018-09 (Д)'!W",TEXT(MATCH($C23,'2018-09 (Д)'!$C$2:$C$100,0)+1,0)))="Н/Д",AND(INDIRECT(CONCATENATE("'2018-10 (Д)'!W",TEXT(MATCH($C23,'2018-10 (Д)'!$C$2:$C$100,0)+1,0)))="Н/Д",INDIRECT(CONCATENATE("'2018-09 (Д)'!W",TEXT(MATCH($C23,'2018-09 (Д)'!$C$2:$C$100,0)+1,0))))),"Н/Д",((INDIRECT(CONCATENATE("'2018-10 (Д)'!W",TEXT(MATCH($C23,'2018-10 (Д)'!$C$2:$C$100,0)+1,0)))-INDIRECT(CONCATENATE("'2018-09 (Д)'!W",TEXT(MATCH($C23,'2018-09 (Д)'!$C$2:$C$100,0)+1,0))))/INDIRECT(CONCATENATE("'2018-09 (Д)'!W",TEXT(MATCH($C23,'2018-09 (Д)'!$C$2:$C$100,0)+1,0))))*100)</f>
        <v>-42.981401951781841</v>
      </c>
      <c r="HC23" s="9">
        <f ca="1">IF(OR(INDIRECT(CONCATENATE("'2018-11 (Д)'!W",TEXT(MATCH($C23,'2018-11 (Д)'!$C$2:$C$100,0)+1,0)))="Н/Д",INDIRECT(CONCATENATE("'2018-10 (Д)'!W",TEXT(MATCH($C23,'2018-10 (Д)'!$C$2:$C$100,0)+1,0)))="Н/Д",AND(INDIRECT(CONCATENATE("'2018-11 (Д)'!W",TEXT(MATCH($C23,'2018-11 (Д)'!$C$2:$C$100,0)+1,0)))="Н/Д",INDIRECT(CONCATENATE("'2018-10 (Д)'!W",TEXT(MATCH($C23,'2018-10 (Д)'!$C$2:$C$100,0)+1,0))))),"Н/Д",((INDIRECT(CONCATENATE("'2018-11 (Д)'!W",TEXT(MATCH($C23,'2018-11 (Д)'!$C$2:$C$100,0)+1,0)))-INDIRECT(CONCATENATE("'2018-10 (Д)'!W",TEXT(MATCH($C23,'2018-10 (Д)'!$C$2:$C$100,0)+1,0))))/INDIRECT(CONCATENATE("'2018-10 (Д)'!W",TEXT(MATCH($C23,'2018-10 (Д)'!$C$2:$C$100,0)+1,0))))*100)</f>
        <v>140.37304597356049</v>
      </c>
      <c r="HD23" s="9">
        <f ca="1">IF(OR(INDIRECT(CONCATENATE("'2018-12 (Д)'!W",TEXT(MATCH($C23,'2018-12 (Д)'!$C$2:$C$100,0)+1,0)))="Н/Д",INDIRECT(CONCATENATE("'2018-11 (Д)'!W",TEXT(MATCH($C23,'2018-11 (Д)'!$C$2:$C$100,0)+1,0)))="Н/Д",AND(INDIRECT(CONCATENATE("'2018-12 (Д)'!W",TEXT(MATCH($C23,'2018-12 (Д)'!$C$2:$C$100,0)+1,0)))="Н/Д",INDIRECT(CONCATENATE("'2018-11 (Д)'!W",TEXT(MATCH($C23,'2018-11 (Д)'!$C$2:$C$100,0)+1,0))))),"Н/Д",((INDIRECT(CONCATENATE("'2018-12 (Д)'!W",TEXT(MATCH($C23,'2018-12 (Д)'!$C$2:$C$100,0)+1,0)))-INDIRECT(CONCATENATE("'2018-11 (Д)'!W",TEXT(MATCH($C23,'2018-11 (Д)'!$C$2:$C$100,0)+1,0))))/INDIRECT(CONCATENATE("'2018-11 (Д)'!W",TEXT(MATCH($C23,'2018-11 (Д)'!$C$2:$C$100,0)+1,0))))*100)</f>
        <v>-15.39852877587343</v>
      </c>
    </row>
    <row r="24" spans="1:212" x14ac:dyDescent="0.25">
      <c r="A24" s="2" t="s">
        <v>34</v>
      </c>
      <c r="B24" s="2" t="s">
        <v>44</v>
      </c>
      <c r="C24" s="15">
        <v>36000000</v>
      </c>
      <c r="D24" s="9"/>
      <c r="E24" s="9">
        <f ca="1">IF(OR(INDIRECT(CONCATENATE("'2018-03 (Д)'!E",TEXT(MATCH($C24,'2018-03 (Д)'!$C$2:$C$100,0)+1,0)))="Н/Д",INDIRECT(CONCATENATE("'2018-02 (Д)'!E",TEXT(MATCH($C24,'2018-02 (Д)'!$C$2:$C$100,0)+1,0)))="Н/Д",AND(INDIRECT(CONCATENATE("'2018-03 (Д)'!E",TEXT(MATCH($C24,'2018-03 (Д)'!$C$2:$C$100,0)+1,0)))="Н/Д",INDIRECT(CONCATENATE("'2018-02 (Д)'!E",TEXT(MATCH($C24,'2018-02 (Д)'!$C$2:$C$100,0)+1,0))))),"Н/Д",((INDIRECT(CONCATENATE("'2018-03 (Д)'!E",TEXT(MATCH($C24,'2018-03 (Д)'!$C$2:$C$100,0)+1,0)))-INDIRECT(CONCATENATE("'2018-02 (Д)'!E",TEXT(MATCH($C24,'2018-02 (Д)'!$C$2:$C$100,0)+1,0))))/INDIRECT(CONCATENATE("'2018-02 (Д)'!E",TEXT(MATCH($C24,'2018-02 (Д)'!$C$2:$C$100,0)+1,0))))*100)</f>
        <v>20.979626396940294</v>
      </c>
      <c r="F24" s="9">
        <f ca="1">IF(OR(INDIRECT(CONCATENATE("'2018-04 (Д)'!E",TEXT(MATCH($C24,'2018-04 (Д)'!$C$2:$C$100,0)+1,0)))="Н/Д",INDIRECT(CONCATENATE("'2018-03 (Д)'!E",TEXT(MATCH($C24,'2018-03 (Д)'!$C$2:$C$100,0)+1,0)))="Н/Д",AND(INDIRECT(CONCATENATE("'2018-04 (Д)'!E",TEXT(MATCH($C24,'2018-04 (Д)'!$C$2:$C$100,0)+1,0)))="Н/Д",INDIRECT(CONCATENATE("'2018-03 (Д)'!E",TEXT(MATCH($C24,'2018-03 (Д)'!$C$2:$C$100,0)+1,0))))),"Н/Д",((INDIRECT(CONCATENATE("'2018-04 (Д)'!E",TEXT(MATCH($C24,'2018-04 (Д)'!$C$2:$C$100,0)+1,0)))-INDIRECT(CONCATENATE("'2018-03 (Д)'!E",TEXT(MATCH($C24,'2018-03 (Д)'!$C$2:$C$100,0)+1,0))))/INDIRECT(CONCATENATE("'2018-03 (Д)'!E",TEXT(MATCH($C24,'2018-03 (Д)'!$C$2:$C$100,0)+1,0))))*100)</f>
        <v>96.759951747317075</v>
      </c>
      <c r="G24" s="9">
        <f ca="1">IF(OR(INDIRECT(CONCATENATE("'2018-05 (Д)'!E",TEXT(MATCH($C24,'2018-05 (Д)'!$C$2:$C$100,0)+1,0)))="Н/Д",INDIRECT(CONCATENATE("'2018-04 (Д)'!E",TEXT(MATCH($C24,'2018-04 (Д)'!$C$2:$C$100,0)+1,0)))="Н/Д",AND(INDIRECT(CONCATENATE("'2018-05 (Д)'!E",TEXT(MATCH($C24,'2018-05 (Д)'!$C$2:$C$100,0)+1,0)))="Н/Д",INDIRECT(CONCATENATE("'2018-04 (Д)'!E",TEXT(MATCH($C24,'2018-04 (Д)'!$C$2:$C$100,0)+1,0))))),"Н/Д",((INDIRECT(CONCATENATE("'2018-05 (Д)'!E",TEXT(MATCH($C24,'2018-05 (Д)'!$C$2:$C$100,0)+1,0)))-INDIRECT(CONCATENATE("'2018-04 (Д)'!E",TEXT(MATCH($C24,'2018-04 (Д)'!$C$2:$C$100,0)+1,0))))/INDIRECT(CONCATENATE("'2018-04 (Д)'!E",TEXT(MATCH($C24,'2018-04 (Д)'!$C$2:$C$100,0)+1,0))))*100)</f>
        <v>-8.0779341865635494</v>
      </c>
      <c r="H24" s="9">
        <f ca="1">IF(OR(INDIRECT(CONCATENATE("'2018-06 (Д)'!E",TEXT(MATCH($C24,'2018-06 (Д)'!$C$2:$C$100,0)+1,0)))="Н/Д",INDIRECT(CONCATENATE("'2018-05 (Д)'!E",TEXT(MATCH($C24,'2018-05 (Д)'!$C$2:$C$100,0)+1,0)))="Н/Д",AND(INDIRECT(CONCATENATE("'2018-06 (Д)'!E",TEXT(MATCH($C24,'2018-06 (Д)'!$C$2:$C$100,0)+1,0)))="Н/Д",INDIRECT(CONCATENATE("'2018-05 (Д)'!E",TEXT(MATCH($C24,'2018-05 (Д)'!$C$2:$C$100,0)+1,0))))),"Н/Д",((INDIRECT(CONCATENATE("'2018-06 (Д)'!E",TEXT(MATCH($C24,'2018-06 (Д)'!$C$2:$C$100,0)+1,0)))-INDIRECT(CONCATENATE("'2018-05 (Д)'!E",TEXT(MATCH($C24,'2018-05 (Д)'!$C$2:$C$100,0)+1,0))))/INDIRECT(CONCATENATE("'2018-05 (Д)'!E",TEXT(MATCH($C24,'2018-05 (Д)'!$C$2:$C$100,0)+1,0))))*100)</f>
        <v>-9.6010278079806479</v>
      </c>
      <c r="I24" s="9">
        <f ca="1">IF(OR(INDIRECT(CONCATENATE("'2018-07 (Д)'!E",TEXT(MATCH($C24,'2018-07 (Д)'!$C$2:$C$100,0)+1,0)))="Н/Д",INDIRECT(CONCATENATE("'2018-06 (Д)'!E",TEXT(MATCH($C24,'2018-06 (Д)'!$C$2:$C$100,0)+1,0)))="Н/Д",AND(INDIRECT(CONCATENATE("'2018-07 (Д)'!E",TEXT(MATCH($C24,'2018-07 (Д)'!$C$2:$C$100,0)+1,0)))="Н/Д",INDIRECT(CONCATENATE("'2018-06 (Д)'!E",TEXT(MATCH($C24,'2018-06 (Д)'!$C$2:$C$100,0)+1,0))))),"Н/Д",((INDIRECT(CONCATENATE("'2018-07 (Д)'!E",TEXT(MATCH($C24,'2018-07 (Д)'!$C$2:$C$100,0)+1,0)))-INDIRECT(CONCATENATE("'2018-06 (Д)'!E",TEXT(MATCH($C24,'2018-06 (Д)'!$C$2:$C$100,0)+1,0))))/INDIRECT(CONCATENATE("'2018-06 (Д)'!E",TEXT(MATCH($C24,'2018-06 (Д)'!$C$2:$C$100,0)+1,0))))*100)</f>
        <v>-27.510055070522242</v>
      </c>
      <c r="J24" s="9">
        <f ca="1">IF(OR(INDIRECT(CONCATENATE("'2018-08 (Д)'!E",TEXT(MATCH($C24,'2018-08 (Д)'!$C$2:$C$100,0)+1,0)))="Н/Д",INDIRECT(CONCATENATE("'2018-07 (Д)'!E",TEXT(MATCH($C24,'2018-07 (Д)'!$C$2:$C$100,0)+1,0)))="Н/Д",AND(INDIRECT(CONCATENATE("'2018-08 (Д)'!E",TEXT(MATCH($C24,'2018-08 (Д)'!$C$2:$C$100,0)+1,0)))="Н/Д",INDIRECT(CONCATENATE("'2018-07 (Д)'!E",TEXT(MATCH($C24,'2018-07 (Д)'!$C$2:$C$100,0)+1,0))))),"Н/Д",((INDIRECT(CONCATENATE("'2018-08 (Д)'!E",TEXT(MATCH($C24,'2018-08 (Д)'!$C$2:$C$100,0)+1,0)))-INDIRECT(CONCATENATE("'2018-07 (Д)'!E",TEXT(MATCH($C24,'2018-07 (Д)'!$C$2:$C$100,0)+1,0))))/INDIRECT(CONCATENATE("'2018-07 (Д)'!E",TEXT(MATCH($C24,'2018-07 (Д)'!$C$2:$C$100,0)+1,0))))*100)</f>
        <v>55.516294806312317</v>
      </c>
      <c r="K24" s="9">
        <f ca="1">IF(OR(INDIRECT(CONCATENATE("'2018-09 (Д)'!E",TEXT(MATCH($C24,'2018-09 (Д)'!$C$2:$C$100,0)+1,0)))="Н/Д",INDIRECT(CONCATENATE("'2018-08 (Д)'!E",TEXT(MATCH($C24,'2018-08 (Д)'!$C$2:$C$100,0)+1,0)))="Н/Д",AND(INDIRECT(CONCATENATE("'2018-09 (Д)'!E",TEXT(MATCH($C24,'2018-09 (Д)'!$C$2:$C$100,0)+1,0)))="Н/Д",INDIRECT(CONCATENATE("'2018-08 (Д)'!E",TEXT(MATCH($C24,'2018-08 (Д)'!$C$2:$C$100,0)+1,0))))),"Н/Д",((INDIRECT(CONCATENATE("'2018-09 (Д)'!E",TEXT(MATCH($C24,'2018-09 (Д)'!$C$2:$C$100,0)+1,0)))-INDIRECT(CONCATENATE("'2018-08 (Д)'!E",TEXT(MATCH($C24,'2018-08 (Д)'!$C$2:$C$100,0)+1,0))))/INDIRECT(CONCATENATE("'2018-08 (Д)'!E",TEXT(MATCH($C24,'2018-08 (Д)'!$C$2:$C$100,0)+1,0))))*100)</f>
        <v>-28.939428089631136</v>
      </c>
      <c r="L24" s="9">
        <f ca="1">IF(OR(INDIRECT(CONCATENATE("'2018-10 (Д)'!E",TEXT(MATCH($C24,'2018-10 (Д)'!$C$2:$C$100,0)+1,0)))="Н/Д",INDIRECT(CONCATENATE("'2018-09 (Д)'!E",TEXT(MATCH($C24,'2018-09 (Д)'!$C$2:$C$100,0)+1,0)))="Н/Д",AND(INDIRECT(CONCATENATE("'2018-10 (Д)'!E",TEXT(MATCH($C24,'2018-10 (Д)'!$C$2:$C$100,0)+1,0)))="Н/Д",INDIRECT(CONCATENATE("'2018-09 (Д)'!E",TEXT(MATCH($C24,'2018-09 (Д)'!$C$2:$C$100,0)+1,0))))),"Н/Д",((INDIRECT(CONCATENATE("'2018-10 (Д)'!E",TEXT(MATCH($C24,'2018-10 (Д)'!$C$2:$C$100,0)+1,0)))-INDIRECT(CONCATENATE("'2018-09 (Д)'!E",TEXT(MATCH($C24,'2018-09 (Д)'!$C$2:$C$100,0)+1,0))))/INDIRECT(CONCATENATE("'2018-09 (Д)'!E",TEXT(MATCH($C24,'2018-09 (Д)'!$C$2:$C$100,0)+1,0))))*100)</f>
        <v>-4.1198044165077397</v>
      </c>
      <c r="M24" s="9">
        <f ca="1">IF(OR(INDIRECT(CONCATENATE("'2018-11 (Д)'!E",TEXT(MATCH($C24,'2018-11 (Д)'!$C$2:$C$100,0)+1,0)))="Н/Д",INDIRECT(CONCATENATE("'2018-10 (Д)'!E",TEXT(MATCH($C24,'2018-10 (Д)'!$C$2:$C$100,0)+1,0)))="Н/Д",AND(INDIRECT(CONCATENATE("'2018-11 (Д)'!E",TEXT(MATCH($C24,'2018-11 (Д)'!$C$2:$C$100,0)+1,0)))="Н/Д",INDIRECT(CONCATENATE("'2018-10 (Д)'!E",TEXT(MATCH($C24,'2018-10 (Д)'!$C$2:$C$100,0)+1,0))))),"Н/Д",((INDIRECT(CONCATENATE("'2018-11 (Д)'!E",TEXT(MATCH($C24,'2018-11 (Д)'!$C$2:$C$100,0)+1,0)))-INDIRECT(CONCATENATE("'2018-10 (Д)'!E",TEXT(MATCH($C24,'2018-10 (Д)'!$C$2:$C$100,0)+1,0))))/INDIRECT(CONCATENATE("'2018-10 (Д)'!E",TEXT(MATCH($C24,'2018-10 (Д)'!$C$2:$C$100,0)+1,0))))*100)</f>
        <v>90.807001397616744</v>
      </c>
      <c r="N24" s="9">
        <f ca="1">IF(OR(INDIRECT(CONCATENATE("'2018-12 (Д)'!E",TEXT(MATCH($C24,'2018-12 (Д)'!$C$2:$C$100,0)+1,0)))="Н/Д",INDIRECT(CONCATENATE("'2018-11 (Д)'!E",TEXT(MATCH($C24,'2018-11 (Д)'!$C$2:$C$100,0)+1,0)))="Н/Д",AND(INDIRECT(CONCATENATE("'2018-12 (Д)'!E",TEXT(MATCH($C24,'2018-12 (Д)'!$C$2:$C$100,0)+1,0)))="Н/Д",INDIRECT(CONCATENATE("'2018-11 (Д)'!E",TEXT(MATCH($C24,'2018-11 (Д)'!$C$2:$C$100,0)+1,0))))),"Н/Д",((INDIRECT(CONCATENATE("'2018-12 (Д)'!E",TEXT(MATCH($C24,'2018-12 (Д)'!$C$2:$C$100,0)+1,0)))-INDIRECT(CONCATENATE("'2018-11 (Д)'!E",TEXT(MATCH($C24,'2018-11 (Д)'!$C$2:$C$100,0)+1,0))))/INDIRECT(CONCATENATE("'2018-11 (Д)'!E",TEXT(MATCH($C24,'2018-11 (Д)'!$C$2:$C$100,0)+1,0))))*100)</f>
        <v>-27.539490708505916</v>
      </c>
      <c r="O24" s="9"/>
      <c r="P24" s="9">
        <f ca="1">IF(OR(INDIRECT(CONCATENATE("'2018-03 (Д)'!F",TEXT(MATCH($C24,'2018-03 (Д)'!$C$2:$C$100,0)+1,0)))="Н/Д",INDIRECT(CONCATENATE("'2018-02 (Д)'!F",TEXT(MATCH($C24,'2018-02 (Д)'!$C$2:$C$100,0)+1,0)))="Н/Д",AND(INDIRECT(CONCATENATE("'2018-03 (Д)'!F",TEXT(MATCH($C24,'2018-03 (Д)'!$C$2:$C$100,0)+1,0)))="Н/Д",INDIRECT(CONCATENATE("'2018-02 (Д)'!F",TEXT(MATCH($C24,'2018-02 (Д)'!$C$2:$C$100,0)+1,0))))),"Н/Д",((INDIRECT(CONCATENATE("'2018-03 (Д)'!F",TEXT(MATCH($C24,'2018-03 (Д)'!$C$2:$C$100,0)+1,0)))-INDIRECT(CONCATENATE("'2018-02 (Д)'!F",TEXT(MATCH($C24,'2018-02 (Д)'!$C$2:$C$100,0)+1,0))))/INDIRECT(CONCATENATE("'2018-02 (Д)'!F",TEXT(MATCH($C24,'2018-02 (Д)'!$C$2:$C$100,0)+1,0))))*100)</f>
        <v>17.919745736995271</v>
      </c>
      <c r="Q24" s="9">
        <f ca="1">IF(OR(INDIRECT(CONCATENATE("'2018-04 (Д)'!F",TEXT(MATCH($C24,'2018-04 (Д)'!$C$2:$C$100,0)+1,0)))="Н/Д",INDIRECT(CONCATENATE("'2018-03 (Д)'!F",TEXT(MATCH($C24,'2018-03 (Д)'!$C$2:$C$100,0)+1,0)))="Н/Д",AND(INDIRECT(CONCATENATE("'2018-04 (Д)'!F",TEXT(MATCH($C24,'2018-04 (Д)'!$C$2:$C$100,0)+1,0)))="Н/Д",INDIRECT(CONCATENATE("'2018-03 (Д)'!F",TEXT(MATCH($C24,'2018-03 (Д)'!$C$2:$C$100,0)+1,0))))),"Н/Д",((INDIRECT(CONCATENATE("'2018-04 (Д)'!F",TEXT(MATCH($C24,'2018-04 (Д)'!$C$2:$C$100,0)+1,0)))-INDIRECT(CONCATENATE("'2018-03 (Д)'!F",TEXT(MATCH($C24,'2018-03 (Д)'!$C$2:$C$100,0)+1,0))))/INDIRECT(CONCATENATE("'2018-03 (Д)'!F",TEXT(MATCH($C24,'2018-03 (Д)'!$C$2:$C$100,0)+1,0))))*100)</f>
        <v>108.08492503361138</v>
      </c>
      <c r="R24" s="9">
        <f ca="1">IF(OR(INDIRECT(CONCATENATE("'2018-05 (Д)'!F",TEXT(MATCH($C24,'2018-05 (Д)'!$C$2:$C$100,0)+1,0)))="Н/Д",INDIRECT(CONCATENATE("'2018-04 (Д)'!F",TEXT(MATCH($C24,'2018-04 (Д)'!$C$2:$C$100,0)+1,0)))="Н/Д",AND(INDIRECT(CONCATENATE("'2018-05 (Д)'!F",TEXT(MATCH($C24,'2018-05 (Д)'!$C$2:$C$100,0)+1,0)))="Н/Д",INDIRECT(CONCATENATE("'2018-04 (Д)'!F",TEXT(MATCH($C24,'2018-04 (Д)'!$C$2:$C$100,0)+1,0))))),"Н/Д",((INDIRECT(CONCATENATE("'2018-05 (Д)'!F",TEXT(MATCH($C24,'2018-05 (Д)'!$C$2:$C$100,0)+1,0)))-INDIRECT(CONCATENATE("'2018-04 (Д)'!F",TEXT(MATCH($C24,'2018-04 (Д)'!$C$2:$C$100,0)+1,0))))/INDIRECT(CONCATENATE("'2018-04 (Д)'!F",TEXT(MATCH($C24,'2018-04 (Д)'!$C$2:$C$100,0)+1,0))))*100)</f>
        <v>-11.993212038572739</v>
      </c>
      <c r="S24" s="9">
        <f ca="1">IF(OR(INDIRECT(CONCATENATE("'2018-06 (Д)'!F",TEXT(MATCH($C24,'2018-06 (Д)'!$C$2:$C$100,0)+1,0)))="Н/Д",INDIRECT(CONCATENATE("'2018-05 (Д)'!F",TEXT(MATCH($C24,'2018-05 (Д)'!$C$2:$C$100,0)+1,0)))="Н/Д",AND(INDIRECT(CONCATENATE("'2018-06 (Д)'!F",TEXT(MATCH($C24,'2018-06 (Д)'!$C$2:$C$100,0)+1,0)))="Н/Д",INDIRECT(CONCATENATE("'2018-05 (Д)'!F",TEXT(MATCH($C24,'2018-05 (Д)'!$C$2:$C$100,0)+1,0))))),"Н/Д",((INDIRECT(CONCATENATE("'2018-06 (Д)'!F",TEXT(MATCH($C24,'2018-06 (Д)'!$C$2:$C$100,0)+1,0)))-INDIRECT(CONCATENATE("'2018-05 (Д)'!F",TEXT(MATCH($C24,'2018-05 (Д)'!$C$2:$C$100,0)+1,0))))/INDIRECT(CONCATENATE("'2018-05 (Д)'!F",TEXT(MATCH($C24,'2018-05 (Д)'!$C$2:$C$100,0)+1,0))))*100)</f>
        <v>-12.581927699354377</v>
      </c>
      <c r="T24" s="9">
        <f ca="1">IF(OR(INDIRECT(CONCATENATE("'2018-07 (Д)'!F",TEXT(MATCH($C24,'2018-07 (Д)'!$C$2:$C$100,0)+1,0)))="Н/Д",INDIRECT(CONCATENATE("'2018-06 (Д)'!F",TEXT(MATCH($C24,'2018-06 (Д)'!$C$2:$C$100,0)+1,0)))="Н/Д",AND(INDIRECT(CONCATENATE("'2018-07 (Д)'!F",TEXT(MATCH($C24,'2018-07 (Д)'!$C$2:$C$100,0)+1,0)))="Н/Д",INDIRECT(CONCATENATE("'2018-06 (Д)'!F",TEXT(MATCH($C24,'2018-06 (Д)'!$C$2:$C$100,0)+1,0))))),"Н/Д",((INDIRECT(CONCATENATE("'2018-07 (Д)'!F",TEXT(MATCH($C24,'2018-07 (Д)'!$C$2:$C$100,0)+1,0)))-INDIRECT(CONCATENATE("'2018-06 (Д)'!F",TEXT(MATCH($C24,'2018-06 (Д)'!$C$2:$C$100,0)+1,0))))/INDIRECT(CONCATENATE("'2018-06 (Д)'!F",TEXT(MATCH($C24,'2018-06 (Д)'!$C$2:$C$100,0)+1,0))))*100)</f>
        <v>-28.035799877977034</v>
      </c>
      <c r="U24" s="9">
        <f ca="1">IF(OR(INDIRECT(CONCATENATE("'2018-08 (Д)'!F",TEXT(MATCH($C24,'2018-08 (Д)'!$C$2:$C$100,0)+1,0)))="Н/Д",INDIRECT(CONCATENATE("'2018-07 (Д)'!F",TEXT(MATCH($C24,'2018-07 (Д)'!$C$2:$C$100,0)+1,0)))="Н/Д",AND(INDIRECT(CONCATENATE("'2018-08 (Д)'!F",TEXT(MATCH($C24,'2018-08 (Д)'!$C$2:$C$100,0)+1,0)))="Н/Д",INDIRECT(CONCATENATE("'2018-07 (Д)'!F",TEXT(MATCH($C24,'2018-07 (Д)'!$C$2:$C$100,0)+1,0))))),"Н/Д",((INDIRECT(CONCATENATE("'2018-08 (Д)'!F",TEXT(MATCH($C24,'2018-08 (Д)'!$C$2:$C$100,0)+1,0)))-INDIRECT(CONCATENATE("'2018-07 (Д)'!F",TEXT(MATCH($C24,'2018-07 (Д)'!$C$2:$C$100,0)+1,0))))/INDIRECT(CONCATENATE("'2018-07 (Д)'!F",TEXT(MATCH($C24,'2018-07 (Д)'!$C$2:$C$100,0)+1,0))))*100)</f>
        <v>62.576262620719966</v>
      </c>
      <c r="V24" s="9">
        <f ca="1">IF(OR(INDIRECT(CONCATENATE("'2018-09 (Д)'!F",TEXT(MATCH($C24,'2018-09 (Д)'!$C$2:$C$100,0)+1,0)))="Н/Д",INDIRECT(CONCATENATE("'2018-08 (Д)'!F",TEXT(MATCH($C24,'2018-08 (Д)'!$C$2:$C$100,0)+1,0)))="Н/Д",AND(INDIRECT(CONCATENATE("'2018-09 (Д)'!F",TEXT(MATCH($C24,'2018-09 (Д)'!$C$2:$C$100,0)+1,0)))="Н/Д",INDIRECT(CONCATENATE("'2018-08 (Д)'!F",TEXT(MATCH($C24,'2018-08 (Д)'!$C$2:$C$100,0)+1,0))))),"Н/Д",((INDIRECT(CONCATENATE("'2018-09 (Д)'!F",TEXT(MATCH($C24,'2018-09 (Д)'!$C$2:$C$100,0)+1,0)))-INDIRECT(CONCATENATE("'2018-08 (Д)'!F",TEXT(MATCH($C24,'2018-08 (Д)'!$C$2:$C$100,0)+1,0))))/INDIRECT(CONCATENATE("'2018-08 (Д)'!F",TEXT(MATCH($C24,'2018-08 (Д)'!$C$2:$C$100,0)+1,0))))*100)</f>
        <v>-31.658411125701029</v>
      </c>
      <c r="W24" s="9">
        <f ca="1">IF(OR(INDIRECT(CONCATENATE("'2018-10 (Д)'!F",TEXT(MATCH($C24,'2018-10 (Д)'!$C$2:$C$100,0)+1,0)))="Н/Д",INDIRECT(CONCATENATE("'2018-09 (Д)'!F",TEXT(MATCH($C24,'2018-09 (Д)'!$C$2:$C$100,0)+1,0)))="Н/Д",AND(INDIRECT(CONCATENATE("'2018-10 (Д)'!F",TEXT(MATCH($C24,'2018-10 (Д)'!$C$2:$C$100,0)+1,0)))="Н/Д",INDIRECT(CONCATENATE("'2018-09 (Д)'!F",TEXT(MATCH($C24,'2018-09 (Д)'!$C$2:$C$100,0)+1,0))))),"Н/Д",((INDIRECT(CONCATENATE("'2018-10 (Д)'!F",TEXT(MATCH($C24,'2018-10 (Д)'!$C$2:$C$100,0)+1,0)))-INDIRECT(CONCATENATE("'2018-09 (Д)'!F",TEXT(MATCH($C24,'2018-09 (Д)'!$C$2:$C$100,0)+1,0))))/INDIRECT(CONCATENATE("'2018-09 (Д)'!F",TEXT(MATCH($C24,'2018-09 (Д)'!$C$2:$C$100,0)+1,0))))*100)</f>
        <v>-11.213142989872221</v>
      </c>
      <c r="X24" s="9">
        <f ca="1">IF(OR(INDIRECT(CONCATENATE("'2018-11 (Д)'!F",TEXT(MATCH($C24,'2018-11 (Д)'!$C$2:$C$100,0)+1,0)))="Н/Д",INDIRECT(CONCATENATE("'2018-10 (Д)'!F",TEXT(MATCH($C24,'2018-10 (Д)'!$C$2:$C$100,0)+1,0)))="Н/Д",AND(INDIRECT(CONCATENATE("'2018-11 (Д)'!F",TEXT(MATCH($C24,'2018-11 (Д)'!$C$2:$C$100,0)+1,0)))="Н/Д",INDIRECT(CONCATENATE("'2018-10 (Д)'!F",TEXT(MATCH($C24,'2018-10 (Д)'!$C$2:$C$100,0)+1,0))))),"Н/Д",((INDIRECT(CONCATENATE("'2018-11 (Д)'!F",TEXT(MATCH($C24,'2018-11 (Д)'!$C$2:$C$100,0)+1,0)))-INDIRECT(CONCATENATE("'2018-10 (Д)'!F",TEXT(MATCH($C24,'2018-10 (Д)'!$C$2:$C$100,0)+1,0))))/INDIRECT(CONCATENATE("'2018-10 (Д)'!F",TEXT(MATCH($C24,'2018-10 (Д)'!$C$2:$C$100,0)+1,0))))*100)</f>
        <v>111.7997084299315</v>
      </c>
      <c r="Y24" s="9">
        <f ca="1">IF(OR(INDIRECT(CONCATENATE("'2018-12 (Д)'!F",TEXT(MATCH($C24,'2018-12 (Д)'!$C$2:$C$100,0)+1,0)))="Н/Д",INDIRECT(CONCATENATE("'2018-11 (Д)'!F",TEXT(MATCH($C24,'2018-11 (Д)'!$C$2:$C$100,0)+1,0)))="Н/Д",AND(INDIRECT(CONCATENATE("'2018-12 (Д)'!F",TEXT(MATCH($C24,'2018-12 (Д)'!$C$2:$C$100,0)+1,0)))="Н/Д",INDIRECT(CONCATENATE("'2018-11 (Д)'!F",TEXT(MATCH($C24,'2018-11 (Д)'!$C$2:$C$100,0)+1,0))))),"Н/Д",((INDIRECT(CONCATENATE("'2018-12 (Д)'!F",TEXT(MATCH($C24,'2018-12 (Д)'!$C$2:$C$100,0)+1,0)))-INDIRECT(CONCATENATE("'2018-11 (Д)'!F",TEXT(MATCH($C24,'2018-11 (Д)'!$C$2:$C$100,0)+1,0))))/INDIRECT(CONCATENATE("'2018-11 (Д)'!F",TEXT(MATCH($C24,'2018-11 (Д)'!$C$2:$C$100,0)+1,0))))*100)</f>
        <v>-29.54348432242444</v>
      </c>
      <c r="Z24" s="9"/>
      <c r="AA24" s="9">
        <f ca="1">IF(OR(INDIRECT(CONCATENATE("'2018-03 (Д)'!G",TEXT(MATCH($C24,'2018-03 (Д)'!$C$2:$C$100,0)+1,0)))="Н/Д",INDIRECT(CONCATENATE("'2018-02 (Д)'!G",TEXT(MATCH($C24,'2018-02 (Д)'!$C$2:$C$100,0)+1,0)))="Н/Д",AND(INDIRECT(CONCATENATE("'2018-03 (Д)'!G",TEXT(MATCH($C24,'2018-03 (Д)'!$C$2:$C$100,0)+1,0)))="Н/Д",INDIRECT(CONCATENATE("'2018-02 (Д)'!G",TEXT(MATCH($C24,'2018-02 (Д)'!$C$2:$C$100,0)+1,0))))),"Н/Д",((INDIRECT(CONCATENATE("'2018-03 (Д)'!G",TEXT(MATCH($C24,'2018-03 (Д)'!$C$2:$C$100,0)+1,0)))-INDIRECT(CONCATENATE("'2018-02 (Д)'!G",TEXT(MATCH($C24,'2018-02 (Д)'!$C$2:$C$100,0)+1,0))))/INDIRECT(CONCATENATE("'2018-02 (Д)'!G",TEXT(MATCH($C24,'2018-02 (Д)'!$C$2:$C$100,0)+1,0))))*100)</f>
        <v>25.75562259403636</v>
      </c>
      <c r="AB24" s="9">
        <f ca="1">IF(OR(INDIRECT(CONCATENATE("'2018-04 (Д)'!G",TEXT(MATCH($C24,'2018-04 (Д)'!$C$2:$C$100,0)+1,0)))="Н/Д",INDIRECT(CONCATENATE("'2018-03 (Д)'!G",TEXT(MATCH($C24,'2018-03 (Д)'!$C$2:$C$100,0)+1,0)))="Н/Д",AND(INDIRECT(CONCATENATE("'2018-04 (Д)'!G",TEXT(MATCH($C24,'2018-04 (Д)'!$C$2:$C$100,0)+1,0)))="Н/Д",INDIRECT(CONCATENATE("'2018-03 (Д)'!G",TEXT(MATCH($C24,'2018-03 (Д)'!$C$2:$C$100,0)+1,0))))),"Н/Д",((INDIRECT(CONCATENATE("'2018-04 (Д)'!G",TEXT(MATCH($C24,'2018-04 (Д)'!$C$2:$C$100,0)+1,0)))-INDIRECT(CONCATENATE("'2018-03 (Д)'!G",TEXT(MATCH($C24,'2018-03 (Д)'!$C$2:$C$100,0)+1,0))))/INDIRECT(CONCATENATE("'2018-03 (Д)'!G",TEXT(MATCH($C24,'2018-03 (Д)'!$C$2:$C$100,0)+1,0))))*100)</f>
        <v>372.06707501595105</v>
      </c>
      <c r="AC24" s="9">
        <f ca="1">IF(OR(INDIRECT(CONCATENATE("'2018-05 (Д)'!G",TEXT(MATCH($C24,'2018-05 (Д)'!$C$2:$C$100,0)+1,0)))="Н/Д",INDIRECT(CONCATENATE("'2018-04 (Д)'!G",TEXT(MATCH($C24,'2018-04 (Д)'!$C$2:$C$100,0)+1,0)))="Н/Д",AND(INDIRECT(CONCATENATE("'2018-05 (Д)'!G",TEXT(MATCH($C24,'2018-05 (Д)'!$C$2:$C$100,0)+1,0)))="Н/Д",INDIRECT(CONCATENATE("'2018-04 (Д)'!G",TEXT(MATCH($C24,'2018-04 (Д)'!$C$2:$C$100,0)+1,0))))),"Н/Д",((INDIRECT(CONCATENATE("'2018-05 (Д)'!G",TEXT(MATCH($C24,'2018-05 (Д)'!$C$2:$C$100,0)+1,0)))-INDIRECT(CONCATENATE("'2018-04 (Д)'!G",TEXT(MATCH($C24,'2018-04 (Д)'!$C$2:$C$100,0)+1,0))))/INDIRECT(CONCATENATE("'2018-04 (Д)'!G",TEXT(MATCH($C24,'2018-04 (Д)'!$C$2:$C$100,0)+1,0))))*100)</f>
        <v>-70.284187837354537</v>
      </c>
      <c r="AD24" s="9">
        <f ca="1">IF(OR(INDIRECT(CONCATENATE("'2018-06 (Д)'!G",TEXT(MATCH($C24,'2018-06 (Д)'!$C$2:$C$100,0)+1,0)))="Н/Д",INDIRECT(CONCATENATE("'2018-05 (Д)'!G",TEXT(MATCH($C24,'2018-05 (Д)'!$C$2:$C$100,0)+1,0)))="Н/Д",AND(INDIRECT(CONCATENATE("'2018-06 (Д)'!G",TEXT(MATCH($C24,'2018-06 (Д)'!$C$2:$C$100,0)+1,0)))="Н/Д",INDIRECT(CONCATENATE("'2018-05 (Д)'!G",TEXT(MATCH($C24,'2018-05 (Д)'!$C$2:$C$100,0)+1,0))))),"Н/Д",((INDIRECT(CONCATENATE("'2018-06 (Д)'!G",TEXT(MATCH($C24,'2018-06 (Д)'!$C$2:$C$100,0)+1,0)))-INDIRECT(CONCATENATE("'2018-05 (Д)'!G",TEXT(MATCH($C24,'2018-05 (Д)'!$C$2:$C$100,0)+1,0))))/INDIRECT(CONCATENATE("'2018-05 (Д)'!G",TEXT(MATCH($C24,'2018-05 (Д)'!$C$2:$C$100,0)+1,0))))*100)</f>
        <v>88.25918472979771</v>
      </c>
      <c r="AE24" s="9">
        <f ca="1">IF(OR(INDIRECT(CONCATENATE("'2018-07 (Д)'!G",TEXT(MATCH($C24,'2018-07 (Д)'!$C$2:$C$100,0)+1,0)))="Н/Д",INDIRECT(CONCATENATE("'2018-06 (Д)'!G",TEXT(MATCH($C24,'2018-06 (Д)'!$C$2:$C$100,0)+1,0)))="Н/Д",AND(INDIRECT(CONCATENATE("'2018-07 (Д)'!G",TEXT(MATCH($C24,'2018-07 (Д)'!$C$2:$C$100,0)+1,0)))="Н/Д",INDIRECT(CONCATENATE("'2018-06 (Д)'!G",TEXT(MATCH($C24,'2018-06 (Д)'!$C$2:$C$100,0)+1,0))))),"Н/Д",((INDIRECT(CONCATENATE("'2018-07 (Д)'!G",TEXT(MATCH($C24,'2018-07 (Д)'!$C$2:$C$100,0)+1,0)))-INDIRECT(CONCATENATE("'2018-06 (Д)'!G",TEXT(MATCH($C24,'2018-06 (Д)'!$C$2:$C$100,0)+1,0))))/INDIRECT(CONCATENATE("'2018-06 (Д)'!G",TEXT(MATCH($C24,'2018-06 (Д)'!$C$2:$C$100,0)+1,0))))*100)</f>
        <v>-33.361288436838699</v>
      </c>
      <c r="AF24" s="9">
        <f ca="1">IF(OR(INDIRECT(CONCATENATE("'2018-08 (Д)'!G",TEXT(MATCH($C24,'2018-08 (Д)'!$C$2:$C$100,0)+1,0)))="Н/Д",INDIRECT(CONCATENATE("'2018-07 (Д)'!G",TEXT(MATCH($C24,'2018-07 (Д)'!$C$2:$C$100,0)+1,0)))="Н/Д",AND(INDIRECT(CONCATENATE("'2018-08 (Д)'!G",TEXT(MATCH($C24,'2018-08 (Д)'!$C$2:$C$100,0)+1,0)))="Н/Д",INDIRECT(CONCATENATE("'2018-07 (Д)'!G",TEXT(MATCH($C24,'2018-07 (Д)'!$C$2:$C$100,0)+1,0))))),"Н/Д",((INDIRECT(CONCATENATE("'2018-08 (Д)'!G",TEXT(MATCH($C24,'2018-08 (Д)'!$C$2:$C$100,0)+1,0)))-INDIRECT(CONCATENATE("'2018-07 (Д)'!G",TEXT(MATCH($C24,'2018-07 (Д)'!$C$2:$C$100,0)+1,0))))/INDIRECT(CONCATENATE("'2018-07 (Д)'!G",TEXT(MATCH($C24,'2018-07 (Д)'!$C$2:$C$100,0)+1,0))))*100)</f>
        <v>29.134643697858248</v>
      </c>
      <c r="AG24" s="9">
        <f ca="1">IF(OR(INDIRECT(CONCATENATE("'2018-09 (Д)'!G",TEXT(MATCH($C24,'2018-09 (Д)'!$C$2:$C$100,0)+1,0)))="Н/Д",INDIRECT(CONCATENATE("'2018-08 (Д)'!G",TEXT(MATCH($C24,'2018-08 (Д)'!$C$2:$C$100,0)+1,0)))="Н/Д",AND(INDIRECT(CONCATENATE("'2018-09 (Д)'!G",TEXT(MATCH($C24,'2018-09 (Д)'!$C$2:$C$100,0)+1,0)))="Н/Д",INDIRECT(CONCATENATE("'2018-08 (Д)'!G",TEXT(MATCH($C24,'2018-08 (Д)'!$C$2:$C$100,0)+1,0))))),"Н/Д",((INDIRECT(CONCATENATE("'2018-09 (Д)'!G",TEXT(MATCH($C24,'2018-09 (Д)'!$C$2:$C$100,0)+1,0)))-INDIRECT(CONCATENATE("'2018-08 (Д)'!G",TEXT(MATCH($C24,'2018-08 (Д)'!$C$2:$C$100,0)+1,0))))/INDIRECT(CONCATENATE("'2018-08 (Д)'!G",TEXT(MATCH($C24,'2018-08 (Д)'!$C$2:$C$100,0)+1,0))))*100)</f>
        <v>-25.029129941172801</v>
      </c>
      <c r="AH24" s="9">
        <f ca="1">IF(OR(INDIRECT(CONCATENATE("'2018-10 (Д)'!G",TEXT(MATCH($C24,'2018-10 (Д)'!$C$2:$C$100,0)+1,0)))="Н/Д",INDIRECT(CONCATENATE("'2018-09 (Д)'!G",TEXT(MATCH($C24,'2018-09 (Д)'!$C$2:$C$100,0)+1,0)))="Н/Д",AND(INDIRECT(CONCATENATE("'2018-10 (Д)'!G",TEXT(MATCH($C24,'2018-10 (Д)'!$C$2:$C$100,0)+1,0)))="Н/Д",INDIRECT(CONCATENATE("'2018-09 (Д)'!G",TEXT(MATCH($C24,'2018-09 (Д)'!$C$2:$C$100,0)+1,0))))),"Н/Д",((INDIRECT(CONCATENATE("'2018-10 (Д)'!G",TEXT(MATCH($C24,'2018-10 (Д)'!$C$2:$C$100,0)+1,0)))-INDIRECT(CONCATENATE("'2018-09 (Д)'!G",TEXT(MATCH($C24,'2018-09 (Д)'!$C$2:$C$100,0)+1,0))))/INDIRECT(CONCATENATE("'2018-09 (Д)'!G",TEXT(MATCH($C24,'2018-09 (Д)'!$C$2:$C$100,0)+1,0))))*100)</f>
        <v>-6.909419093124729</v>
      </c>
      <c r="AI24" s="9">
        <f ca="1">IF(OR(INDIRECT(CONCATENATE("'2018-11 (Д)'!G",TEXT(MATCH($C24,'2018-11 (Д)'!$C$2:$C$100,0)+1,0)))="Н/Д",INDIRECT(CONCATENATE("'2018-10 (Д)'!G",TEXT(MATCH($C24,'2018-10 (Д)'!$C$2:$C$100,0)+1,0)))="Н/Д",AND(INDIRECT(CONCATENATE("'2018-11 (Д)'!G",TEXT(MATCH($C24,'2018-11 (Д)'!$C$2:$C$100,0)+1,0)))="Н/Д",INDIRECT(CONCATENATE("'2018-10 (Д)'!G",TEXT(MATCH($C24,'2018-10 (Д)'!$C$2:$C$100,0)+1,0))))),"Н/Д",((INDIRECT(CONCATENATE("'2018-11 (Д)'!G",TEXT(MATCH($C24,'2018-11 (Д)'!$C$2:$C$100,0)+1,0)))-INDIRECT(CONCATENATE("'2018-10 (Д)'!G",TEXT(MATCH($C24,'2018-10 (Д)'!$C$2:$C$100,0)+1,0))))/INDIRECT(CONCATENATE("'2018-10 (Д)'!G",TEXT(MATCH($C24,'2018-10 (Д)'!$C$2:$C$100,0)+1,0))))*100)</f>
        <v>157.4184744595203</v>
      </c>
      <c r="AJ24" s="9">
        <f ca="1">IF(OR(INDIRECT(CONCATENATE("'2018-12 (Д)'!G",TEXT(MATCH($C24,'2018-12 (Д)'!$C$2:$C$100,0)+1,0)))="Н/Д",INDIRECT(CONCATENATE("'2018-11 (Д)'!G",TEXT(MATCH($C24,'2018-11 (Д)'!$C$2:$C$100,0)+1,0)))="Н/Д",AND(INDIRECT(CONCATENATE("'2018-12 (Д)'!G",TEXT(MATCH($C24,'2018-12 (Д)'!$C$2:$C$100,0)+1,0)))="Н/Д",INDIRECT(CONCATENATE("'2018-11 (Д)'!G",TEXT(MATCH($C24,'2018-11 (Д)'!$C$2:$C$100,0)+1,0))))),"Н/Д",((INDIRECT(CONCATENATE("'2018-12 (Д)'!G",TEXT(MATCH($C24,'2018-12 (Д)'!$C$2:$C$100,0)+1,0)))-INDIRECT(CONCATENATE("'2018-11 (Д)'!G",TEXT(MATCH($C24,'2018-11 (Д)'!$C$2:$C$100,0)+1,0))))/INDIRECT(CONCATENATE("'2018-11 (Д)'!G",TEXT(MATCH($C24,'2018-11 (Д)'!$C$2:$C$100,0)+1,0))))*100)</f>
        <v>-47.133931901045841</v>
      </c>
      <c r="AK24" s="9"/>
      <c r="AL24" s="9">
        <f ca="1">IF(OR(INDIRECT(CONCATENATE("'2018-03 (Д)'!H",TEXT(MATCH($C24,'2018-03 (Д)'!$C$2:$C$100,0)+1,0)))="Н/Д",INDIRECT(CONCATENATE("'2018-02 (Д)'!H",TEXT(MATCH($C24,'2018-02 (Д)'!$C$2:$C$100,0)+1,0)))="Н/Д",AND(INDIRECT(CONCATENATE("'2018-03 (Д)'!H",TEXT(MATCH($C24,'2018-03 (Д)'!$C$2:$C$100,0)+1,0)))="Н/Д",INDIRECT(CONCATENATE("'2018-02 (Д)'!H",TEXT(MATCH($C24,'2018-02 (Д)'!$C$2:$C$100,0)+1,0))))),"Н/Д",((INDIRECT(CONCATENATE("'2018-03 (Д)'!H",TEXT(MATCH($C24,'2018-03 (Д)'!$C$2:$C$100,0)+1,0)))-INDIRECT(CONCATENATE("'2018-02 (Д)'!H",TEXT(MATCH($C24,'2018-02 (Д)'!$C$2:$C$100,0)+1,0))))/INDIRECT(CONCATENATE("'2018-02 (Д)'!H",TEXT(MATCH($C24,'2018-02 (Д)'!$C$2:$C$100,0)+1,0))))*100)</f>
        <v>47.404627815269194</v>
      </c>
      <c r="AM24" s="9">
        <f ca="1">IF(OR(INDIRECT(CONCATENATE("'2018-04 (Д)'!H",TEXT(MATCH($C24,'2018-04 (Д)'!$C$2:$C$100,0)+1,0)))="Н/Д",INDIRECT(CONCATENATE("'2018-03 (Д)'!H",TEXT(MATCH($C24,'2018-03 (Д)'!$C$2:$C$100,0)+1,0)))="Н/Д",AND(INDIRECT(CONCATENATE("'2018-04 (Д)'!H",TEXT(MATCH($C24,'2018-04 (Д)'!$C$2:$C$100,0)+1,0)))="Н/Д",INDIRECT(CONCATENATE("'2018-03 (Д)'!H",TEXT(MATCH($C24,'2018-03 (Д)'!$C$2:$C$100,0)+1,0))))),"Н/Д",((INDIRECT(CONCATENATE("'2018-04 (Д)'!H",TEXT(MATCH($C24,'2018-04 (Д)'!$C$2:$C$100,0)+1,0)))-INDIRECT(CONCATENATE("'2018-03 (Д)'!H",TEXT(MATCH($C24,'2018-03 (Д)'!$C$2:$C$100,0)+1,0))))/INDIRECT(CONCATENATE("'2018-03 (Д)'!H",TEXT(MATCH($C24,'2018-03 (Д)'!$C$2:$C$100,0)+1,0))))*100)</f>
        <v>2.5429524613201671</v>
      </c>
      <c r="AN24" s="9">
        <f ca="1">IF(OR(INDIRECT(CONCATENATE("'2018-05 (Д)'!H",TEXT(MATCH($C24,'2018-05 (Д)'!$C$2:$C$100,0)+1,0)))="Н/Д",INDIRECT(CONCATENATE("'2018-04 (Д)'!H",TEXT(MATCH($C24,'2018-04 (Д)'!$C$2:$C$100,0)+1,0)))="Н/Д",AND(INDIRECT(CONCATENATE("'2018-05 (Д)'!H",TEXT(MATCH($C24,'2018-05 (Д)'!$C$2:$C$100,0)+1,0)))="Н/Д",INDIRECT(CONCATENATE("'2018-04 (Д)'!H",TEXT(MATCH($C24,'2018-04 (Д)'!$C$2:$C$100,0)+1,0))))),"Н/Д",((INDIRECT(CONCATENATE("'2018-05 (Д)'!H",TEXT(MATCH($C24,'2018-05 (Д)'!$C$2:$C$100,0)+1,0)))-INDIRECT(CONCATENATE("'2018-04 (Д)'!H",TEXT(MATCH($C24,'2018-04 (Д)'!$C$2:$C$100,0)+1,0))))/INDIRECT(CONCATENATE("'2018-04 (Д)'!H",TEXT(MATCH($C24,'2018-04 (Д)'!$C$2:$C$100,0)+1,0))))*100)</f>
        <v>5.1241318725507989</v>
      </c>
      <c r="AO24" s="9">
        <f ca="1">IF(OR(INDIRECT(CONCATENATE("'2018-06 (Д)'!H",TEXT(MATCH($C24,'2018-06 (Д)'!$C$2:$C$100,0)+1,0)))="Н/Д",INDIRECT(CONCATENATE("'2018-05 (Д)'!H",TEXT(MATCH($C24,'2018-05 (Д)'!$C$2:$C$100,0)+1,0)))="Н/Д",AND(INDIRECT(CONCATENATE("'2018-06 (Д)'!H",TEXT(MATCH($C24,'2018-06 (Д)'!$C$2:$C$100,0)+1,0)))="Н/Д",INDIRECT(CONCATENATE("'2018-05 (Д)'!H",TEXT(MATCH($C24,'2018-05 (Д)'!$C$2:$C$100,0)+1,0))))),"Н/Д",((INDIRECT(CONCATENATE("'2018-06 (Д)'!H",TEXT(MATCH($C24,'2018-06 (Д)'!$C$2:$C$100,0)+1,0)))-INDIRECT(CONCATENATE("'2018-05 (Д)'!H",TEXT(MATCH($C24,'2018-05 (Д)'!$C$2:$C$100,0)+1,0))))/INDIRECT(CONCATENATE("'2018-05 (Д)'!H",TEXT(MATCH($C24,'2018-05 (Д)'!$C$2:$C$100,0)+1,0))))*100)</f>
        <v>-8.0897087674162922</v>
      </c>
      <c r="AP24" s="9">
        <f ca="1">IF(OR(INDIRECT(CONCATENATE("'2018-07 (Д)'!H",TEXT(MATCH($C24,'2018-07 (Д)'!$C$2:$C$100,0)+1,0)))="Н/Д",INDIRECT(CONCATENATE("'2018-06 (Д)'!H",TEXT(MATCH($C24,'2018-06 (Д)'!$C$2:$C$100,0)+1,0)))="Н/Д",AND(INDIRECT(CONCATENATE("'2018-07 (Д)'!H",TEXT(MATCH($C24,'2018-07 (Д)'!$C$2:$C$100,0)+1,0)))="Н/Д",INDIRECT(CONCATENATE("'2018-06 (Д)'!H",TEXT(MATCH($C24,'2018-06 (Д)'!$C$2:$C$100,0)+1,0))))),"Н/Д",((INDIRECT(CONCATENATE("'2018-07 (Д)'!H",TEXT(MATCH($C24,'2018-07 (Д)'!$C$2:$C$100,0)+1,0)))-INDIRECT(CONCATENATE("'2018-06 (Д)'!H",TEXT(MATCH($C24,'2018-06 (Д)'!$C$2:$C$100,0)+1,0))))/INDIRECT(CONCATENATE("'2018-06 (Д)'!H",TEXT(MATCH($C24,'2018-06 (Д)'!$C$2:$C$100,0)+1,0))))*100)</f>
        <v>-6.264671985227106</v>
      </c>
      <c r="AQ24" s="9">
        <f ca="1">IF(OR(INDIRECT(CONCATENATE("'2018-08 (Д)'!H",TEXT(MATCH($C24,'2018-08 (Д)'!$C$2:$C$100,0)+1,0)))="Н/Д",INDIRECT(CONCATENATE("'2018-07 (Д)'!H",TEXT(MATCH($C24,'2018-07 (Д)'!$C$2:$C$100,0)+1,0)))="Н/Д",AND(INDIRECT(CONCATENATE("'2018-08 (Д)'!H",TEXT(MATCH($C24,'2018-08 (Д)'!$C$2:$C$100,0)+1,0)))="Н/Д",INDIRECT(CONCATENATE("'2018-07 (Д)'!H",TEXT(MATCH($C24,'2018-07 (Д)'!$C$2:$C$100,0)+1,0))))),"Н/Д",((INDIRECT(CONCATENATE("'2018-08 (Д)'!H",TEXT(MATCH($C24,'2018-08 (Д)'!$C$2:$C$100,0)+1,0)))-INDIRECT(CONCATENATE("'2018-07 (Д)'!H",TEXT(MATCH($C24,'2018-07 (Д)'!$C$2:$C$100,0)+1,0))))/INDIRECT(CONCATENATE("'2018-07 (Д)'!H",TEXT(MATCH($C24,'2018-07 (Д)'!$C$2:$C$100,0)+1,0))))*100)</f>
        <v>18.605416740287083</v>
      </c>
      <c r="AR24" s="9">
        <f ca="1">IF(OR(INDIRECT(CONCATENATE("'2018-09 (Д)'!H",TEXT(MATCH($C24,'2018-09 (Д)'!$C$2:$C$100,0)+1,0)))="Н/Д",INDIRECT(CONCATENATE("'2018-08 (Д)'!H",TEXT(MATCH($C24,'2018-08 (Д)'!$C$2:$C$100,0)+1,0)))="Н/Д",AND(INDIRECT(CONCATENATE("'2018-09 (Д)'!H",TEXT(MATCH($C24,'2018-09 (Д)'!$C$2:$C$100,0)+1,0)))="Н/Д",INDIRECT(CONCATENATE("'2018-08 (Д)'!H",TEXT(MATCH($C24,'2018-08 (Д)'!$C$2:$C$100,0)+1,0))))),"Н/Д",((INDIRECT(CONCATENATE("'2018-09 (Д)'!H",TEXT(MATCH($C24,'2018-09 (Д)'!$C$2:$C$100,0)+1,0)))-INDIRECT(CONCATENATE("'2018-08 (Д)'!H",TEXT(MATCH($C24,'2018-08 (Д)'!$C$2:$C$100,0)+1,0))))/INDIRECT(CONCATENATE("'2018-08 (Д)'!H",TEXT(MATCH($C24,'2018-08 (Д)'!$C$2:$C$100,0)+1,0))))*100)</f>
        <v>-15.419944241779385</v>
      </c>
      <c r="AS24" s="9">
        <f ca="1">IF(OR(INDIRECT(CONCATENATE("'2018-10 (Д)'!H",TEXT(MATCH($C24,'2018-10 (Д)'!$C$2:$C$100,0)+1,0)))="Н/Д",INDIRECT(CONCATENATE("'2018-09 (Д)'!H",TEXT(MATCH($C24,'2018-09 (Д)'!$C$2:$C$100,0)+1,0)))="Н/Д",AND(INDIRECT(CONCATENATE("'2018-10 (Д)'!H",TEXT(MATCH($C24,'2018-10 (Д)'!$C$2:$C$100,0)+1,0)))="Н/Д",INDIRECT(CONCATENATE("'2018-09 (Д)'!H",TEXT(MATCH($C24,'2018-09 (Д)'!$C$2:$C$100,0)+1,0))))),"Н/Д",((INDIRECT(CONCATENATE("'2018-10 (Д)'!H",TEXT(MATCH($C24,'2018-10 (Д)'!$C$2:$C$100,0)+1,0)))-INDIRECT(CONCATENATE("'2018-09 (Д)'!H",TEXT(MATCH($C24,'2018-09 (Д)'!$C$2:$C$100,0)+1,0))))/INDIRECT(CONCATENATE("'2018-09 (Д)'!H",TEXT(MATCH($C24,'2018-09 (Д)'!$C$2:$C$100,0)+1,0))))*100)</f>
        <v>1.569785036081613</v>
      </c>
      <c r="AT24" s="9">
        <f ca="1">IF(OR(INDIRECT(CONCATENATE("'2018-11 (Д)'!H",TEXT(MATCH($C24,'2018-11 (Д)'!$C$2:$C$100,0)+1,0)))="Н/Д",INDIRECT(CONCATENATE("'2018-10 (Д)'!H",TEXT(MATCH($C24,'2018-10 (Д)'!$C$2:$C$100,0)+1,0)))="Н/Д",AND(INDIRECT(CONCATENATE("'2018-11 (Д)'!H",TEXT(MATCH($C24,'2018-11 (Д)'!$C$2:$C$100,0)+1,0)))="Н/Д",INDIRECT(CONCATENATE("'2018-10 (Д)'!H",TEXT(MATCH($C24,'2018-10 (Д)'!$C$2:$C$100,0)+1,0))))),"Н/Д",((INDIRECT(CONCATENATE("'2018-11 (Д)'!H",TEXT(MATCH($C24,'2018-11 (Д)'!$C$2:$C$100,0)+1,0)))-INDIRECT(CONCATENATE("'2018-10 (Д)'!H",TEXT(MATCH($C24,'2018-10 (Д)'!$C$2:$C$100,0)+1,0))))/INDIRECT(CONCATENATE("'2018-10 (Д)'!H",TEXT(MATCH($C24,'2018-10 (Д)'!$C$2:$C$100,0)+1,0))))*100)</f>
        <v>18.079899202607514</v>
      </c>
      <c r="AU24" s="9">
        <f ca="1">IF(OR(INDIRECT(CONCATENATE("'2018-12 (Д)'!H",TEXT(MATCH($C24,'2018-12 (Д)'!$C$2:$C$100,0)+1,0)))="Н/Д",INDIRECT(CONCATENATE("'2018-11 (Д)'!H",TEXT(MATCH($C24,'2018-11 (Д)'!$C$2:$C$100,0)+1,0)))="Н/Д",AND(INDIRECT(CONCATENATE("'2018-12 (Д)'!H",TEXT(MATCH($C24,'2018-12 (Д)'!$C$2:$C$100,0)+1,0)))="Н/Д",INDIRECT(CONCATENATE("'2018-11 (Д)'!H",TEXT(MATCH($C24,'2018-11 (Д)'!$C$2:$C$100,0)+1,0))))),"Н/Д",((INDIRECT(CONCATENATE("'2018-12 (Д)'!H",TEXT(MATCH($C24,'2018-12 (Д)'!$C$2:$C$100,0)+1,0)))-INDIRECT(CONCATENATE("'2018-11 (Д)'!H",TEXT(MATCH($C24,'2018-11 (Д)'!$C$2:$C$100,0)+1,0))))/INDIRECT(CONCATENATE("'2018-11 (Д)'!H",TEXT(MATCH($C24,'2018-11 (Д)'!$C$2:$C$100,0)+1,0))))*100)</f>
        <v>-0.8069853395232659</v>
      </c>
      <c r="AV24" s="9"/>
      <c r="AW24" s="9">
        <f ca="1">IF(OR(INDIRECT(CONCATENATE("'2018-03 (Д)'!I",TEXT(MATCH($C24,'2018-03 (Д)'!$C$2:$C$100,0)+1,0)))="Н/Д",INDIRECT(CONCATENATE("'2018-02 (Д)'!I",TEXT(MATCH($C24,'2018-02 (Д)'!$C$2:$C$100,0)+1,0)))="Н/Д",AND(INDIRECT(CONCATENATE("'2018-03 (Д)'!I",TEXT(MATCH($C24,'2018-03 (Д)'!$C$2:$C$100,0)+1,0)))="Н/Д",INDIRECT(CONCATENATE("'2018-02 (Д)'!I",TEXT(MATCH($C24,'2018-02 (Д)'!$C$2:$C$100,0)+1,0))))),"Н/Д",((INDIRECT(CONCATENATE("'2018-03 (Д)'!I",TEXT(MATCH($C24,'2018-03 (Д)'!$C$2:$C$100,0)+1,0)))-INDIRECT(CONCATENATE("'2018-02 (Д)'!I",TEXT(MATCH($C24,'2018-02 (Д)'!$C$2:$C$100,0)+1,0))))/INDIRECT(CONCATENATE("'2018-02 (Д)'!I",TEXT(MATCH($C24,'2018-02 (Д)'!$C$2:$C$100,0)+1,0))))*100)</f>
        <v>-40.205580625935092</v>
      </c>
      <c r="AX24" s="9">
        <f ca="1">IF(OR(INDIRECT(CONCATENATE("'2018-04 (Д)'!I",TEXT(MATCH($C24,'2018-04 (Д)'!$C$2:$C$100,0)+1,0)))="Н/Д",INDIRECT(CONCATENATE("'2018-03 (Д)'!I",TEXT(MATCH($C24,'2018-03 (Д)'!$C$2:$C$100,0)+1,0)))="Н/Д",AND(INDIRECT(CONCATENATE("'2018-04 (Д)'!I",TEXT(MATCH($C24,'2018-04 (Д)'!$C$2:$C$100,0)+1,0)))="Н/Д",INDIRECT(CONCATENATE("'2018-03 (Д)'!I",TEXT(MATCH($C24,'2018-03 (Д)'!$C$2:$C$100,0)+1,0))))),"Н/Д",((INDIRECT(CONCATENATE("'2018-04 (Д)'!I",TEXT(MATCH($C24,'2018-04 (Д)'!$C$2:$C$100,0)+1,0)))-INDIRECT(CONCATENATE("'2018-03 (Д)'!I",TEXT(MATCH($C24,'2018-03 (Д)'!$C$2:$C$100,0)+1,0))))/INDIRECT(CONCATENATE("'2018-03 (Д)'!I",TEXT(MATCH($C24,'2018-03 (Д)'!$C$2:$C$100,0)+1,0))))*100)</f>
        <v>95.628663766277484</v>
      </c>
      <c r="AY24" s="9">
        <f ca="1">IF(OR(INDIRECT(CONCATENATE("'2018-05 (Д)'!I",TEXT(MATCH($C24,'2018-05 (Д)'!$C$2:$C$100,0)+1,0)))="Н/Д",INDIRECT(CONCATENATE("'2018-04 (Д)'!I",TEXT(MATCH($C24,'2018-04 (Д)'!$C$2:$C$100,0)+1,0)))="Н/Д",AND(INDIRECT(CONCATENATE("'2018-05 (Д)'!I",TEXT(MATCH($C24,'2018-05 (Д)'!$C$2:$C$100,0)+1,0)))="Н/Д",INDIRECT(CONCATENATE("'2018-04 (Д)'!I",TEXT(MATCH($C24,'2018-04 (Д)'!$C$2:$C$100,0)+1,0))))),"Н/Д",((INDIRECT(CONCATENATE("'2018-05 (Д)'!I",TEXT(MATCH($C24,'2018-05 (Д)'!$C$2:$C$100,0)+1,0)))-INDIRECT(CONCATENATE("'2018-04 (Д)'!I",TEXT(MATCH($C24,'2018-04 (Д)'!$C$2:$C$100,0)+1,0))))/INDIRECT(CONCATENATE("'2018-04 (Д)'!I",TEXT(MATCH($C24,'2018-04 (Д)'!$C$2:$C$100,0)+1,0))))*100)</f>
        <v>-13.772052062547784</v>
      </c>
      <c r="AZ24" s="9">
        <f ca="1">IF(OR(INDIRECT(CONCATENATE("'2018-06 (Д)'!I",TEXT(MATCH($C24,'2018-06 (Д)'!$C$2:$C$100,0)+1,0)))="Н/Д",INDIRECT(CONCATENATE("'2018-05 (Д)'!I",TEXT(MATCH($C24,'2018-05 (Д)'!$C$2:$C$100,0)+1,0)))="Н/Д",AND(INDIRECT(CONCATENATE("'2018-06 (Д)'!I",TEXT(MATCH($C24,'2018-06 (Д)'!$C$2:$C$100,0)+1,0)))="Н/Д",INDIRECT(CONCATENATE("'2018-05 (Д)'!I",TEXT(MATCH($C24,'2018-05 (Д)'!$C$2:$C$100,0)+1,0))))),"Н/Д",((INDIRECT(CONCATENATE("'2018-06 (Д)'!I",TEXT(MATCH($C24,'2018-06 (Д)'!$C$2:$C$100,0)+1,0)))-INDIRECT(CONCATENATE("'2018-05 (Д)'!I",TEXT(MATCH($C24,'2018-05 (Д)'!$C$2:$C$100,0)+1,0))))/INDIRECT(CONCATENATE("'2018-05 (Д)'!I",TEXT(MATCH($C24,'2018-05 (Д)'!$C$2:$C$100,0)+1,0))))*100)</f>
        <v>6.827338199958767</v>
      </c>
      <c r="BA24" s="9">
        <f ca="1">IF(OR(INDIRECT(CONCATENATE("'2018-07 (Д)'!I",TEXT(MATCH($C24,'2018-07 (Д)'!$C$2:$C$100,0)+1,0)))="Н/Д",INDIRECT(CONCATENATE("'2018-06 (Д)'!I",TEXT(MATCH($C24,'2018-06 (Д)'!$C$2:$C$100,0)+1,0)))="Н/Д",AND(INDIRECT(CONCATENATE("'2018-07 (Д)'!I",TEXT(MATCH($C24,'2018-07 (Д)'!$C$2:$C$100,0)+1,0)))="Н/Д",INDIRECT(CONCATENATE("'2018-06 (Д)'!I",TEXT(MATCH($C24,'2018-06 (Д)'!$C$2:$C$100,0)+1,0))))),"Н/Д",((INDIRECT(CONCATENATE("'2018-07 (Д)'!I",TEXT(MATCH($C24,'2018-07 (Д)'!$C$2:$C$100,0)+1,0)))-INDIRECT(CONCATENATE("'2018-06 (Д)'!I",TEXT(MATCH($C24,'2018-06 (Д)'!$C$2:$C$100,0)+1,0))))/INDIRECT(CONCATENATE("'2018-06 (Д)'!I",TEXT(MATCH($C24,'2018-06 (Д)'!$C$2:$C$100,0)+1,0))))*100)</f>
        <v>8.3141065674893522</v>
      </c>
      <c r="BB24" s="9">
        <f ca="1">IF(OR(INDIRECT(CONCATENATE("'2018-08 (Д)'!I",TEXT(MATCH($C24,'2018-08 (Д)'!$C$2:$C$100,0)+1,0)))="Н/Д",INDIRECT(CONCATENATE("'2018-07 (Д)'!I",TEXT(MATCH($C24,'2018-07 (Д)'!$C$2:$C$100,0)+1,0)))="Н/Д",AND(INDIRECT(CONCATENATE("'2018-08 (Д)'!I",TEXT(MATCH($C24,'2018-08 (Д)'!$C$2:$C$100,0)+1,0)))="Н/Д",INDIRECT(CONCATENATE("'2018-07 (Д)'!I",TEXT(MATCH($C24,'2018-07 (Д)'!$C$2:$C$100,0)+1,0))))),"Н/Д",((INDIRECT(CONCATENATE("'2018-08 (Д)'!I",TEXT(MATCH($C24,'2018-08 (Д)'!$C$2:$C$100,0)+1,0)))-INDIRECT(CONCATENATE("'2018-07 (Д)'!I",TEXT(MATCH($C24,'2018-07 (Д)'!$C$2:$C$100,0)+1,0))))/INDIRECT(CONCATENATE("'2018-07 (Д)'!I",TEXT(MATCH($C24,'2018-07 (Д)'!$C$2:$C$100,0)+1,0))))*100)</f>
        <v>5.6052584418758222</v>
      </c>
      <c r="BC24" s="9">
        <f ca="1">IF(OR(INDIRECT(CONCATENATE("'2018-09 (Д)'!I",TEXT(MATCH($C24,'2018-09 (Д)'!$C$2:$C$100,0)+1,0)))="Н/Д",INDIRECT(CONCATENATE("'2018-08 (Д)'!I",TEXT(MATCH($C24,'2018-08 (Д)'!$C$2:$C$100,0)+1,0)))="Н/Д",AND(INDIRECT(CONCATENATE("'2018-09 (Д)'!I",TEXT(MATCH($C24,'2018-09 (Д)'!$C$2:$C$100,0)+1,0)))="Н/Д",INDIRECT(CONCATENATE("'2018-08 (Д)'!I",TEXT(MATCH($C24,'2018-08 (Д)'!$C$2:$C$100,0)+1,0))))),"Н/Д",((INDIRECT(CONCATENATE("'2018-09 (Д)'!I",TEXT(MATCH($C24,'2018-09 (Д)'!$C$2:$C$100,0)+1,0)))-INDIRECT(CONCATENATE("'2018-08 (Д)'!I",TEXT(MATCH($C24,'2018-08 (Д)'!$C$2:$C$100,0)+1,0))))/INDIRECT(CONCATENATE("'2018-08 (Д)'!I",TEXT(MATCH($C24,'2018-08 (Д)'!$C$2:$C$100,0)+1,0))))*100)</f>
        <v>5.0023389520637727</v>
      </c>
      <c r="BD24" s="9">
        <f ca="1">IF(OR(INDIRECT(CONCATENATE("'2018-10 (Д)'!I",TEXT(MATCH($C24,'2018-10 (Д)'!$C$2:$C$100,0)+1,0)))="Н/Д",INDIRECT(CONCATENATE("'2018-09 (Д)'!I",TEXT(MATCH($C24,'2018-09 (Д)'!$C$2:$C$100,0)+1,0)))="Н/Д",AND(INDIRECT(CONCATENATE("'2018-10 (Д)'!I",TEXT(MATCH($C24,'2018-10 (Д)'!$C$2:$C$100,0)+1,0)))="Н/Д",INDIRECT(CONCATENATE("'2018-09 (Д)'!I",TEXT(MATCH($C24,'2018-09 (Д)'!$C$2:$C$100,0)+1,0))))),"Н/Д",((INDIRECT(CONCATENATE("'2018-10 (Д)'!I",TEXT(MATCH($C24,'2018-10 (Д)'!$C$2:$C$100,0)+1,0)))-INDIRECT(CONCATENATE("'2018-09 (Д)'!I",TEXT(MATCH($C24,'2018-09 (Д)'!$C$2:$C$100,0)+1,0))))/INDIRECT(CONCATENATE("'2018-09 (Д)'!I",TEXT(MATCH($C24,'2018-09 (Д)'!$C$2:$C$100,0)+1,0))))*100)</f>
        <v>-3.4025034603808004</v>
      </c>
      <c r="BE24" s="9">
        <f ca="1">IF(OR(INDIRECT(CONCATENATE("'2018-11 (Д)'!I",TEXT(MATCH($C24,'2018-11 (Д)'!$C$2:$C$100,0)+1,0)))="Н/Д",INDIRECT(CONCATENATE("'2018-10 (Д)'!I",TEXT(MATCH($C24,'2018-10 (Д)'!$C$2:$C$100,0)+1,0)))="Н/Д",AND(INDIRECT(CONCATENATE("'2018-11 (Д)'!I",TEXT(MATCH($C24,'2018-11 (Д)'!$C$2:$C$100,0)+1,0)))="Н/Д",INDIRECT(CONCATENATE("'2018-10 (Д)'!I",TEXT(MATCH($C24,'2018-10 (Д)'!$C$2:$C$100,0)+1,0))))),"Н/Д",((INDIRECT(CONCATENATE("'2018-11 (Д)'!I",TEXT(MATCH($C24,'2018-11 (Д)'!$C$2:$C$100,0)+1,0)))-INDIRECT(CONCATENATE("'2018-10 (Д)'!I",TEXT(MATCH($C24,'2018-10 (Д)'!$C$2:$C$100,0)+1,0))))/INDIRECT(CONCATENATE("'2018-10 (Д)'!I",TEXT(MATCH($C24,'2018-10 (Д)'!$C$2:$C$100,0)+1,0))))*100)</f>
        <v>-16.728533595686567</v>
      </c>
      <c r="BF24" s="9">
        <f ca="1">IF(OR(INDIRECT(CONCATENATE("'2018-12 (Д)'!I",TEXT(MATCH($C24,'2018-12 (Д)'!$C$2:$C$100,0)+1,0)))="Н/Д",INDIRECT(CONCATENATE("'2018-11 (Д)'!I",TEXT(MATCH($C24,'2018-11 (Д)'!$C$2:$C$100,0)+1,0)))="Н/Д",AND(INDIRECT(CONCATENATE("'2018-12 (Д)'!I",TEXT(MATCH($C24,'2018-12 (Д)'!$C$2:$C$100,0)+1,0)))="Н/Д",INDIRECT(CONCATENATE("'2018-11 (Д)'!I",TEXT(MATCH($C24,'2018-11 (Д)'!$C$2:$C$100,0)+1,0))))),"Н/Д",((INDIRECT(CONCATENATE("'2018-12 (Д)'!I",TEXT(MATCH($C24,'2018-12 (Д)'!$C$2:$C$100,0)+1,0)))-INDIRECT(CONCATENATE("'2018-11 (Д)'!I",TEXT(MATCH($C24,'2018-11 (Д)'!$C$2:$C$100,0)+1,0))))/INDIRECT(CONCATENATE("'2018-11 (Д)'!I",TEXT(MATCH($C24,'2018-11 (Д)'!$C$2:$C$100,0)+1,0))))*100)</f>
        <v>1.6922293867434763</v>
      </c>
      <c r="BG24" s="9"/>
      <c r="BH24" s="9" t="str">
        <f ca="1">IF(OR(INDIRECT(CONCATENATE("'2018-03 (Д)'!J",TEXT(MATCH($C24,'2018-03 (Д)'!$C$2:$C$100,0)+1,0)))="Н/Д",INDIRECT(CONCATENATE("'2018-02 (Д)'!J",TEXT(MATCH($C24,'2018-02 (Д)'!$C$2:$C$100,0)+1,0)))="Н/Д",AND(INDIRECT(CONCATENATE("'2018-03 (Д)'!J",TEXT(MATCH($C24,'2018-03 (Д)'!$C$2:$C$100,0)+1,0)))="Н/Д",INDIRECT(CONCATENATE("'2018-02 (Д)'!J",TEXT(MATCH($C24,'2018-02 (Д)'!$C$2:$C$100,0)+1,0))))),"Н/Д",((INDIRECT(CONCATENATE("'2018-03 (Д)'!J",TEXT(MATCH($C24,'2018-03 (Д)'!$C$2:$C$100,0)+1,0)))-INDIRECT(CONCATENATE("'2018-02 (Д)'!J",TEXT(MATCH($C24,'2018-02 (Д)'!$C$2:$C$100,0)+1,0))))/INDIRECT(CONCATENATE("'2018-02 (Д)'!J",TEXT(MATCH($C24,'2018-02 (Д)'!$C$2:$C$100,0)+1,0))))*100)</f>
        <v>Н/Д</v>
      </c>
      <c r="BI24" s="9" t="str">
        <f ca="1">IF(OR(INDIRECT(CONCATENATE("'2018-04 (Д)'!J",TEXT(MATCH($C24,'2018-04 (Д)'!$C$2:$C$100,0)+1,0)))="Н/Д",INDIRECT(CONCATENATE("'2018-03 (Д)'!J",TEXT(MATCH($C24,'2018-03 (Д)'!$C$2:$C$100,0)+1,0)))="Н/Д",AND(INDIRECT(CONCATENATE("'2018-04 (Д)'!J",TEXT(MATCH($C24,'2018-04 (Д)'!$C$2:$C$100,0)+1,0)))="Н/Д",INDIRECT(CONCATENATE("'2018-03 (Д)'!J",TEXT(MATCH($C24,'2018-03 (Д)'!$C$2:$C$100,0)+1,0))))),"Н/Д",((INDIRECT(CONCATENATE("'2018-04 (Д)'!J",TEXT(MATCH($C24,'2018-04 (Д)'!$C$2:$C$100,0)+1,0)))-INDIRECT(CONCATENATE("'2018-03 (Д)'!J",TEXT(MATCH($C24,'2018-03 (Д)'!$C$2:$C$100,0)+1,0))))/INDIRECT(CONCATENATE("'2018-03 (Д)'!J",TEXT(MATCH($C24,'2018-03 (Д)'!$C$2:$C$100,0)+1,0))))*100)</f>
        <v>Н/Д</v>
      </c>
      <c r="BJ24" s="9" t="str">
        <f ca="1">IF(OR(INDIRECT(CONCATENATE("'2018-05 (Д)'!J",TEXT(MATCH($C24,'2018-05 (Д)'!$C$2:$C$100,0)+1,0)))="Н/Д",INDIRECT(CONCATENATE("'2018-04 (Д)'!J",TEXT(MATCH($C24,'2018-04 (Д)'!$C$2:$C$100,0)+1,0)))="Н/Д",AND(INDIRECT(CONCATENATE("'2018-05 (Д)'!J",TEXT(MATCH($C24,'2018-05 (Д)'!$C$2:$C$100,0)+1,0)))="Н/Д",INDIRECT(CONCATENATE("'2018-04 (Д)'!J",TEXT(MATCH($C24,'2018-04 (Д)'!$C$2:$C$100,0)+1,0))))),"Н/Д",((INDIRECT(CONCATENATE("'2018-05 (Д)'!J",TEXT(MATCH($C24,'2018-05 (Д)'!$C$2:$C$100,0)+1,0)))-INDIRECT(CONCATENATE("'2018-04 (Д)'!J",TEXT(MATCH($C24,'2018-04 (Д)'!$C$2:$C$100,0)+1,0))))/INDIRECT(CONCATENATE("'2018-04 (Д)'!J",TEXT(MATCH($C24,'2018-04 (Д)'!$C$2:$C$100,0)+1,0))))*100)</f>
        <v>Н/Д</v>
      </c>
      <c r="BK24" s="9" t="str">
        <f ca="1">IF(OR(INDIRECT(CONCATENATE("'2018-06 (Д)'!J",TEXT(MATCH($C24,'2018-06 (Д)'!$C$2:$C$100,0)+1,0)))="Н/Д",INDIRECT(CONCATENATE("'2018-05 (Д)'!J",TEXT(MATCH($C24,'2018-05 (Д)'!$C$2:$C$100,0)+1,0)))="Н/Д",AND(INDIRECT(CONCATENATE("'2018-06 (Д)'!J",TEXT(MATCH($C24,'2018-06 (Д)'!$C$2:$C$100,0)+1,0)))="Н/Д",INDIRECT(CONCATENATE("'2018-05 (Д)'!J",TEXT(MATCH($C24,'2018-05 (Д)'!$C$2:$C$100,0)+1,0))))),"Н/Д",((INDIRECT(CONCATENATE("'2018-06 (Д)'!J",TEXT(MATCH($C24,'2018-06 (Д)'!$C$2:$C$100,0)+1,0)))-INDIRECT(CONCATENATE("'2018-05 (Д)'!J",TEXT(MATCH($C24,'2018-05 (Д)'!$C$2:$C$100,0)+1,0))))/INDIRECT(CONCATENATE("'2018-05 (Д)'!J",TEXT(MATCH($C24,'2018-05 (Д)'!$C$2:$C$100,0)+1,0))))*100)</f>
        <v>Н/Д</v>
      </c>
      <c r="BL24" s="9" t="str">
        <f ca="1">IF(OR(INDIRECT(CONCATENATE("'2018-07 (Д)'!J",TEXT(MATCH($C24,'2018-07 (Д)'!$C$2:$C$100,0)+1,0)))="Н/Д",INDIRECT(CONCATENATE("'2018-06 (Д)'!J",TEXT(MATCH($C24,'2018-06 (Д)'!$C$2:$C$100,0)+1,0)))="Н/Д",AND(INDIRECT(CONCATENATE("'2018-07 (Д)'!J",TEXT(MATCH($C24,'2018-07 (Д)'!$C$2:$C$100,0)+1,0)))="Н/Д",INDIRECT(CONCATENATE("'2018-06 (Д)'!J",TEXT(MATCH($C24,'2018-06 (Д)'!$C$2:$C$100,0)+1,0))))),"Н/Д",((INDIRECT(CONCATENATE("'2018-07 (Д)'!J",TEXT(MATCH($C24,'2018-07 (Д)'!$C$2:$C$100,0)+1,0)))-INDIRECT(CONCATENATE("'2018-06 (Д)'!J",TEXT(MATCH($C24,'2018-06 (Д)'!$C$2:$C$100,0)+1,0))))/INDIRECT(CONCATENATE("'2018-06 (Д)'!J",TEXT(MATCH($C24,'2018-06 (Д)'!$C$2:$C$100,0)+1,0))))*100)</f>
        <v>Н/Д</v>
      </c>
      <c r="BM24" s="9" t="str">
        <f ca="1">IF(OR(INDIRECT(CONCATENATE("'2018-08 (Д)'!J",TEXT(MATCH($C24,'2018-08 (Д)'!$C$2:$C$100,0)+1,0)))="Н/Д",INDIRECT(CONCATENATE("'2018-07 (Д)'!J",TEXT(MATCH($C24,'2018-07 (Д)'!$C$2:$C$100,0)+1,0)))="Н/Д",AND(INDIRECT(CONCATENATE("'2018-08 (Д)'!J",TEXT(MATCH($C24,'2018-08 (Д)'!$C$2:$C$100,0)+1,0)))="Н/Д",INDIRECT(CONCATENATE("'2018-07 (Д)'!J",TEXT(MATCH($C24,'2018-07 (Д)'!$C$2:$C$100,0)+1,0))))),"Н/Д",((INDIRECT(CONCATENATE("'2018-08 (Д)'!J",TEXT(MATCH($C24,'2018-08 (Д)'!$C$2:$C$100,0)+1,0)))-INDIRECT(CONCATENATE("'2018-07 (Д)'!J",TEXT(MATCH($C24,'2018-07 (Д)'!$C$2:$C$100,0)+1,0))))/INDIRECT(CONCATENATE("'2018-07 (Д)'!J",TEXT(MATCH($C24,'2018-07 (Д)'!$C$2:$C$100,0)+1,0))))*100)</f>
        <v>Н/Д</v>
      </c>
      <c r="BN24" s="9" t="str">
        <f ca="1">IF(OR(INDIRECT(CONCATENATE("'2018-09 (Д)'!J",TEXT(MATCH($C24,'2018-09 (Д)'!$C$2:$C$100,0)+1,0)))="Н/Д",INDIRECT(CONCATENATE("'2018-08 (Д)'!J",TEXT(MATCH($C24,'2018-08 (Д)'!$C$2:$C$100,0)+1,0)))="Н/Д",AND(INDIRECT(CONCATENATE("'2018-09 (Д)'!J",TEXT(MATCH($C24,'2018-09 (Д)'!$C$2:$C$100,0)+1,0)))="Н/Д",INDIRECT(CONCATENATE("'2018-08 (Д)'!J",TEXT(MATCH($C24,'2018-08 (Д)'!$C$2:$C$100,0)+1,0))))),"Н/Д",((INDIRECT(CONCATENATE("'2018-09 (Д)'!J",TEXT(MATCH($C24,'2018-09 (Д)'!$C$2:$C$100,0)+1,0)))-INDIRECT(CONCATENATE("'2018-08 (Д)'!J",TEXT(MATCH($C24,'2018-08 (Д)'!$C$2:$C$100,0)+1,0))))/INDIRECT(CONCATENATE("'2018-08 (Д)'!J",TEXT(MATCH($C24,'2018-08 (Д)'!$C$2:$C$100,0)+1,0))))*100)</f>
        <v>Н/Д</v>
      </c>
      <c r="BO24" s="9" t="str">
        <f ca="1">IF(OR(INDIRECT(CONCATENATE("'2018-10 (Д)'!J",TEXT(MATCH($C24,'2018-10 (Д)'!$C$2:$C$100,0)+1,0)))="Н/Д",INDIRECT(CONCATENATE("'2018-09 (Д)'!J",TEXT(MATCH($C24,'2018-09 (Д)'!$C$2:$C$100,0)+1,0)))="Н/Д",AND(INDIRECT(CONCATENATE("'2018-10 (Д)'!J",TEXT(MATCH($C24,'2018-10 (Д)'!$C$2:$C$100,0)+1,0)))="Н/Д",INDIRECT(CONCATENATE("'2018-09 (Д)'!J",TEXT(MATCH($C24,'2018-09 (Д)'!$C$2:$C$100,0)+1,0))))),"Н/Д",((INDIRECT(CONCATENATE("'2018-10 (Д)'!J",TEXT(MATCH($C24,'2018-10 (Д)'!$C$2:$C$100,0)+1,0)))-INDIRECT(CONCATENATE("'2018-09 (Д)'!J",TEXT(MATCH($C24,'2018-09 (Д)'!$C$2:$C$100,0)+1,0))))/INDIRECT(CONCATENATE("'2018-09 (Д)'!J",TEXT(MATCH($C24,'2018-09 (Д)'!$C$2:$C$100,0)+1,0))))*100)</f>
        <v>Н/Д</v>
      </c>
      <c r="BP24" s="9" t="str">
        <f ca="1">IF(OR(INDIRECT(CONCATENATE("'2018-11 (Д)'!J",TEXT(MATCH($C24,'2018-11 (Д)'!$C$2:$C$100,0)+1,0)))="Н/Д",INDIRECT(CONCATENATE("'2018-10 (Д)'!J",TEXT(MATCH($C24,'2018-10 (Д)'!$C$2:$C$100,0)+1,0)))="Н/Д",AND(INDIRECT(CONCATENATE("'2018-11 (Д)'!J",TEXT(MATCH($C24,'2018-11 (Д)'!$C$2:$C$100,0)+1,0)))="Н/Д",INDIRECT(CONCATENATE("'2018-10 (Д)'!J",TEXT(MATCH($C24,'2018-10 (Д)'!$C$2:$C$100,0)+1,0))))),"Н/Д",((INDIRECT(CONCATENATE("'2018-11 (Д)'!J",TEXT(MATCH($C24,'2018-11 (Д)'!$C$2:$C$100,0)+1,0)))-INDIRECT(CONCATENATE("'2018-10 (Д)'!J",TEXT(MATCH($C24,'2018-10 (Д)'!$C$2:$C$100,0)+1,0))))/INDIRECT(CONCATENATE("'2018-10 (Д)'!J",TEXT(MATCH($C24,'2018-10 (Д)'!$C$2:$C$100,0)+1,0))))*100)</f>
        <v>Н/Д</v>
      </c>
      <c r="BQ24" s="9" t="str">
        <f ca="1">IF(OR(INDIRECT(CONCATENATE("'2018-12 (Д)'!J",TEXT(MATCH($C24,'2018-12 (Д)'!$C$2:$C$100,0)+1,0)))="Н/Д",INDIRECT(CONCATENATE("'2018-11 (Д)'!J",TEXT(MATCH($C24,'2018-11 (Д)'!$C$2:$C$100,0)+1,0)))="Н/Д",AND(INDIRECT(CONCATENATE("'2018-12 (Д)'!J",TEXT(MATCH($C24,'2018-12 (Д)'!$C$2:$C$100,0)+1,0)))="Н/Д",INDIRECT(CONCATENATE("'2018-11 (Д)'!J",TEXT(MATCH($C24,'2018-11 (Д)'!$C$2:$C$100,0)+1,0))))),"Н/Д",((INDIRECT(CONCATENATE("'2018-12 (Д)'!J",TEXT(MATCH($C24,'2018-12 (Д)'!$C$2:$C$100,0)+1,0)))-INDIRECT(CONCATENATE("'2018-11 (Д)'!J",TEXT(MATCH($C24,'2018-11 (Д)'!$C$2:$C$100,0)+1,0))))/INDIRECT(CONCATENATE("'2018-11 (Д)'!J",TEXT(MATCH($C24,'2018-11 (Д)'!$C$2:$C$100,0)+1,0))))*100)</f>
        <v>Н/Д</v>
      </c>
      <c r="BR24" s="9"/>
      <c r="BS24" s="9">
        <f ca="1">IF(OR(INDIRECT(CONCATENATE("'2018-03 (Д)'!K",TEXT(MATCH($C24,'2018-03 (Д)'!$C$2:$C$100,0)+1,0)))="Н/Д",INDIRECT(CONCATENATE("'2018-02 (Д)'!K",TEXT(MATCH($C24,'2018-02 (Д)'!$C$2:$C$100,0)+1,0)))="Н/Д",AND(INDIRECT(CONCATENATE("'2018-03 (Д)'!K",TEXT(MATCH($C24,'2018-03 (Д)'!$C$2:$C$100,0)+1,0)))="Н/Д",INDIRECT(CONCATENATE("'2018-02 (Д)'!K",TEXT(MATCH($C24,'2018-02 (Д)'!$C$2:$C$100,0)+1,0))))),"Н/Д",((INDIRECT(CONCATENATE("'2018-03 (Д)'!K",TEXT(MATCH($C24,'2018-03 (Д)'!$C$2:$C$100,0)+1,0)))-INDIRECT(CONCATENATE("'2018-02 (Д)'!K",TEXT(MATCH($C24,'2018-02 (Д)'!$C$2:$C$100,0)+1,0))))/INDIRECT(CONCATENATE("'2018-02 (Д)'!K",TEXT(MATCH($C24,'2018-02 (Д)'!$C$2:$C$100,0)+1,0))))*100)</f>
        <v>-44.606414483789003</v>
      </c>
      <c r="BT24" s="9">
        <f ca="1">IF(OR(INDIRECT(CONCATENATE("'2018-04 (Д)'!K",TEXT(MATCH($C24,'2018-04 (Д)'!$C$2:$C$100,0)+1,0)))="Н/Д",INDIRECT(CONCATENATE("'2018-03 (Д)'!K",TEXT(MATCH($C24,'2018-03 (Д)'!$C$2:$C$100,0)+1,0)))="Н/Д",AND(INDIRECT(CONCATENATE("'2018-04 (Д)'!K",TEXT(MATCH($C24,'2018-04 (Д)'!$C$2:$C$100,0)+1,0)))="Н/Д",INDIRECT(CONCATENATE("'2018-03 (Д)'!K",TEXT(MATCH($C24,'2018-03 (Д)'!$C$2:$C$100,0)+1,0))))),"Н/Д",((INDIRECT(CONCATENATE("'2018-04 (Д)'!K",TEXT(MATCH($C24,'2018-04 (Д)'!$C$2:$C$100,0)+1,0)))-INDIRECT(CONCATENATE("'2018-03 (Д)'!K",TEXT(MATCH($C24,'2018-03 (Д)'!$C$2:$C$100,0)+1,0))))/INDIRECT(CONCATENATE("'2018-03 (Д)'!K",TEXT(MATCH($C24,'2018-03 (Д)'!$C$2:$C$100,0)+1,0))))*100)</f>
        <v>213.44537121689785</v>
      </c>
      <c r="BU24" s="9">
        <f ca="1">IF(OR(INDIRECT(CONCATENATE("'2018-05 (Д)'!K",TEXT(MATCH($C24,'2018-05 (Д)'!$C$2:$C$100,0)+1,0)))="Н/Д",INDIRECT(CONCATENATE("'2018-04 (Д)'!K",TEXT(MATCH($C24,'2018-04 (Д)'!$C$2:$C$100,0)+1,0)))="Н/Д",AND(INDIRECT(CONCATENATE("'2018-05 (Д)'!K",TEXT(MATCH($C24,'2018-05 (Д)'!$C$2:$C$100,0)+1,0)))="Н/Д",INDIRECT(CONCATENATE("'2018-04 (Д)'!K",TEXT(MATCH($C24,'2018-04 (Д)'!$C$2:$C$100,0)+1,0))))),"Н/Д",((INDIRECT(CONCATENATE("'2018-05 (Д)'!K",TEXT(MATCH($C24,'2018-05 (Д)'!$C$2:$C$100,0)+1,0)))-INDIRECT(CONCATENATE("'2018-04 (Д)'!K",TEXT(MATCH($C24,'2018-04 (Д)'!$C$2:$C$100,0)+1,0))))/INDIRECT(CONCATENATE("'2018-04 (Д)'!K",TEXT(MATCH($C24,'2018-04 (Д)'!$C$2:$C$100,0)+1,0))))*100)</f>
        <v>121.17234929225873</v>
      </c>
      <c r="BV24" s="9">
        <f ca="1">IF(OR(INDIRECT(CONCATENATE("'2018-06 (Д)'!K",TEXT(MATCH($C24,'2018-06 (Д)'!$C$2:$C$100,0)+1,0)))="Н/Д",INDIRECT(CONCATENATE("'2018-05 (Д)'!K",TEXT(MATCH($C24,'2018-05 (Д)'!$C$2:$C$100,0)+1,0)))="Н/Д",AND(INDIRECT(CONCATENATE("'2018-06 (Д)'!K",TEXT(MATCH($C24,'2018-06 (Д)'!$C$2:$C$100,0)+1,0)))="Н/Д",INDIRECT(CONCATENATE("'2018-05 (Д)'!K",TEXT(MATCH($C24,'2018-05 (Д)'!$C$2:$C$100,0)+1,0))))),"Н/Д",((INDIRECT(CONCATENATE("'2018-06 (Д)'!K",TEXT(MATCH($C24,'2018-06 (Д)'!$C$2:$C$100,0)+1,0)))-INDIRECT(CONCATENATE("'2018-05 (Д)'!K",TEXT(MATCH($C24,'2018-05 (Д)'!$C$2:$C$100,0)+1,0))))/INDIRECT(CONCATENATE("'2018-05 (Д)'!K",TEXT(MATCH($C24,'2018-05 (Д)'!$C$2:$C$100,0)+1,0))))*100)</f>
        <v>-78.663321660582426</v>
      </c>
      <c r="BW24" s="9">
        <f ca="1">IF(OR(INDIRECT(CONCATENATE("'2018-07 (Д)'!K",TEXT(MATCH($C24,'2018-07 (Д)'!$C$2:$C$100,0)+1,0)))="Н/Д",INDIRECT(CONCATENATE("'2018-06 (Д)'!K",TEXT(MATCH($C24,'2018-06 (Д)'!$C$2:$C$100,0)+1,0)))="Н/Д",AND(INDIRECT(CONCATENATE("'2018-07 (Д)'!K",TEXT(MATCH($C24,'2018-07 (Д)'!$C$2:$C$100,0)+1,0)))="Н/Д",INDIRECT(CONCATENATE("'2018-06 (Д)'!K",TEXT(MATCH($C24,'2018-06 (Д)'!$C$2:$C$100,0)+1,0))))),"Н/Д",((INDIRECT(CONCATENATE("'2018-07 (Д)'!K",TEXT(MATCH($C24,'2018-07 (Д)'!$C$2:$C$100,0)+1,0)))-INDIRECT(CONCATENATE("'2018-06 (Д)'!K",TEXT(MATCH($C24,'2018-06 (Д)'!$C$2:$C$100,0)+1,0))))/INDIRECT(CONCATENATE("'2018-06 (Д)'!K",TEXT(MATCH($C24,'2018-06 (Д)'!$C$2:$C$100,0)+1,0))))*100)</f>
        <v>-45.21635713507029</v>
      </c>
      <c r="BX24" s="9">
        <f ca="1">IF(OR(INDIRECT(CONCATENATE("'2018-08 (Д)'!K",TEXT(MATCH($C24,'2018-08 (Д)'!$C$2:$C$100,0)+1,0)))="Н/Д",INDIRECT(CONCATENATE("'2018-07 (Д)'!K",TEXT(MATCH($C24,'2018-07 (Д)'!$C$2:$C$100,0)+1,0)))="Н/Д",AND(INDIRECT(CONCATENATE("'2018-08 (Д)'!K",TEXT(MATCH($C24,'2018-08 (Д)'!$C$2:$C$100,0)+1,0)))="Н/Д",INDIRECT(CONCATENATE("'2018-07 (Д)'!K",TEXT(MATCH($C24,'2018-07 (Д)'!$C$2:$C$100,0)+1,0))))),"Н/Д",((INDIRECT(CONCATENATE("'2018-08 (Д)'!K",TEXT(MATCH($C24,'2018-08 (Д)'!$C$2:$C$100,0)+1,0)))-INDIRECT(CONCATENATE("'2018-07 (Д)'!K",TEXT(MATCH($C24,'2018-07 (Д)'!$C$2:$C$100,0)+1,0))))/INDIRECT(CONCATENATE("'2018-07 (Д)'!K",TEXT(MATCH($C24,'2018-07 (Д)'!$C$2:$C$100,0)+1,0))))*100)</f>
        <v>544.75485685408262</v>
      </c>
      <c r="BY24" s="9">
        <f ca="1">IF(OR(INDIRECT(CONCATENATE("'2018-09 (Д)'!K",TEXT(MATCH($C24,'2018-09 (Д)'!$C$2:$C$100,0)+1,0)))="Н/Д",INDIRECT(CONCATENATE("'2018-08 (Д)'!K",TEXT(MATCH($C24,'2018-08 (Д)'!$C$2:$C$100,0)+1,0)))="Н/Д",AND(INDIRECT(CONCATENATE("'2018-09 (Д)'!K",TEXT(MATCH($C24,'2018-09 (Д)'!$C$2:$C$100,0)+1,0)))="Н/Д",INDIRECT(CONCATENATE("'2018-08 (Д)'!K",TEXT(MATCH($C24,'2018-08 (Д)'!$C$2:$C$100,0)+1,0))))),"Н/Д",((INDIRECT(CONCATENATE("'2018-09 (Д)'!K",TEXT(MATCH($C24,'2018-09 (Д)'!$C$2:$C$100,0)+1,0)))-INDIRECT(CONCATENATE("'2018-08 (Д)'!K",TEXT(MATCH($C24,'2018-08 (Д)'!$C$2:$C$100,0)+1,0))))/INDIRECT(CONCATENATE("'2018-08 (Д)'!K",TEXT(MATCH($C24,'2018-08 (Д)'!$C$2:$C$100,0)+1,0))))*100)</f>
        <v>-85.964470146763873</v>
      </c>
      <c r="BZ24" s="9">
        <f ca="1">IF(OR(INDIRECT(CONCATENATE("'2018-10 (Д)'!K",TEXT(MATCH($C24,'2018-10 (Д)'!$C$2:$C$100,0)+1,0)))="Н/Д",INDIRECT(CONCATENATE("'2018-09 (Д)'!K",TEXT(MATCH($C24,'2018-09 (Д)'!$C$2:$C$100,0)+1,0)))="Н/Д",AND(INDIRECT(CONCATENATE("'2018-10 (Д)'!K",TEXT(MATCH($C24,'2018-10 (Д)'!$C$2:$C$100,0)+1,0)))="Н/Д",INDIRECT(CONCATENATE("'2018-09 (Д)'!K",TEXT(MATCH($C24,'2018-09 (Д)'!$C$2:$C$100,0)+1,0))))),"Н/Д",((INDIRECT(CONCATENATE("'2018-10 (Д)'!K",TEXT(MATCH($C24,'2018-10 (Д)'!$C$2:$C$100,0)+1,0)))-INDIRECT(CONCATENATE("'2018-09 (Д)'!K",TEXT(MATCH($C24,'2018-09 (Д)'!$C$2:$C$100,0)+1,0))))/INDIRECT(CONCATENATE("'2018-09 (Д)'!K",TEXT(MATCH($C24,'2018-09 (Д)'!$C$2:$C$100,0)+1,0))))*100)</f>
        <v>-31.681847695190001</v>
      </c>
      <c r="CA24" s="9">
        <f ca="1">IF(OR(INDIRECT(CONCATENATE("'2018-11 (Д)'!K",TEXT(MATCH($C24,'2018-11 (Д)'!$C$2:$C$100,0)+1,0)))="Н/Д",INDIRECT(CONCATENATE("'2018-10 (Д)'!K",TEXT(MATCH($C24,'2018-10 (Д)'!$C$2:$C$100,0)+1,0)))="Н/Д",AND(INDIRECT(CONCATENATE("'2018-11 (Д)'!K",TEXT(MATCH($C24,'2018-11 (Д)'!$C$2:$C$100,0)+1,0)))="Н/Д",INDIRECT(CONCATENATE("'2018-10 (Д)'!K",TEXT(MATCH($C24,'2018-10 (Д)'!$C$2:$C$100,0)+1,0))))),"Н/Д",((INDIRECT(CONCATENATE("'2018-11 (Д)'!K",TEXT(MATCH($C24,'2018-11 (Д)'!$C$2:$C$100,0)+1,0)))-INDIRECT(CONCATENATE("'2018-10 (Д)'!K",TEXT(MATCH($C24,'2018-10 (Д)'!$C$2:$C$100,0)+1,0))))/INDIRECT(CONCATENATE("'2018-10 (Д)'!K",TEXT(MATCH($C24,'2018-10 (Д)'!$C$2:$C$100,0)+1,0))))*100)</f>
        <v>1019.7123832429301</v>
      </c>
      <c r="CB24" s="9">
        <f ca="1">IF(OR(INDIRECT(CONCATENATE("'2018-12 (Д)'!K",TEXT(MATCH($C24,'2018-12 (Д)'!$C$2:$C$100,0)+1,0)))="Н/Д",INDIRECT(CONCATENATE("'2018-11 (Д)'!K",TEXT(MATCH($C24,'2018-11 (Д)'!$C$2:$C$100,0)+1,0)))="Н/Д",AND(INDIRECT(CONCATENATE("'2018-12 (Д)'!K",TEXT(MATCH($C24,'2018-12 (Д)'!$C$2:$C$100,0)+1,0)))="Н/Д",INDIRECT(CONCATENATE("'2018-11 (Д)'!K",TEXT(MATCH($C24,'2018-11 (Д)'!$C$2:$C$100,0)+1,0))))),"Н/Д",((INDIRECT(CONCATENATE("'2018-12 (Д)'!K",TEXT(MATCH($C24,'2018-12 (Д)'!$C$2:$C$100,0)+1,0)))-INDIRECT(CONCATENATE("'2018-11 (Д)'!K",TEXT(MATCH($C24,'2018-11 (Д)'!$C$2:$C$100,0)+1,0))))/INDIRECT(CONCATENATE("'2018-11 (Д)'!K",TEXT(MATCH($C24,'2018-11 (Д)'!$C$2:$C$100,0)+1,0))))*100)</f>
        <v>-86.451933166918806</v>
      </c>
      <c r="CC24" s="9"/>
      <c r="CD24" s="9">
        <f ca="1">IF(OR(INDIRECT(CONCATENATE("'2018-03 (Д)'!L",TEXT(MATCH($C24,'2018-03 (Д)'!$C$2:$C$100,0)+1,0)))="Н/Д",INDIRECT(CONCATENATE("'2018-02 (Д)'!L",TEXT(MATCH($C24,'2018-02 (Д)'!$C$2:$C$100,0)+1,0)))="Н/Д",AND(INDIRECT(CONCATENATE("'2018-03 (Д)'!L",TEXT(MATCH($C24,'2018-03 (Д)'!$C$2:$C$100,0)+1,0)))="Н/Д",INDIRECT(CONCATENATE("'2018-02 (Д)'!L",TEXT(MATCH($C24,'2018-02 (Д)'!$C$2:$C$100,0)+1,0))))),"Н/Д",((INDIRECT(CONCATENATE("'2018-03 (Д)'!L",TEXT(MATCH($C24,'2018-03 (Д)'!$C$2:$C$100,0)+1,0)))-INDIRECT(CONCATENATE("'2018-02 (Д)'!L",TEXT(MATCH($C24,'2018-02 (Д)'!$C$2:$C$100,0)+1,0))))/INDIRECT(CONCATENATE("'2018-02 (Д)'!L",TEXT(MATCH($C24,'2018-02 (Д)'!$C$2:$C$100,0)+1,0))))*100)</f>
        <v>29.958084654539807</v>
      </c>
      <c r="CE24" s="9">
        <f ca="1">IF(OR(INDIRECT(CONCATENATE("'2018-04 (Д)'!L",TEXT(MATCH($C24,'2018-04 (Д)'!$C$2:$C$100,0)+1,0)))="Н/Д",INDIRECT(CONCATENATE("'2018-03 (Д)'!L",TEXT(MATCH($C24,'2018-03 (Д)'!$C$2:$C$100,0)+1,0)))="Н/Д",AND(INDIRECT(CONCATENATE("'2018-04 (Д)'!L",TEXT(MATCH($C24,'2018-04 (Д)'!$C$2:$C$100,0)+1,0)))="Н/Д",INDIRECT(CONCATENATE("'2018-03 (Д)'!L",TEXT(MATCH($C24,'2018-03 (Д)'!$C$2:$C$100,0)+1,0))))),"Н/Д",((INDIRECT(CONCATENATE("'2018-04 (Д)'!L",TEXT(MATCH($C24,'2018-04 (Д)'!$C$2:$C$100,0)+1,0)))-INDIRECT(CONCATENATE("'2018-03 (Д)'!L",TEXT(MATCH($C24,'2018-03 (Д)'!$C$2:$C$100,0)+1,0))))/INDIRECT(CONCATENATE("'2018-03 (Д)'!L",TEXT(MATCH($C24,'2018-03 (Д)'!$C$2:$C$100,0)+1,0))))*100)</f>
        <v>68.192475931864578</v>
      </c>
      <c r="CF24" s="9">
        <f ca="1">IF(OR(INDIRECT(CONCATENATE("'2018-05 (Д)'!L",TEXT(MATCH($C24,'2018-05 (Д)'!$C$2:$C$100,0)+1,0)))="Н/Д",INDIRECT(CONCATENATE("'2018-04 (Д)'!L",TEXT(MATCH($C24,'2018-04 (Д)'!$C$2:$C$100,0)+1,0)))="Н/Д",AND(INDIRECT(CONCATENATE("'2018-05 (Д)'!L",TEXT(MATCH($C24,'2018-05 (Д)'!$C$2:$C$100,0)+1,0)))="Н/Д",INDIRECT(CONCATENATE("'2018-04 (Д)'!L",TEXT(MATCH($C24,'2018-04 (Д)'!$C$2:$C$100,0)+1,0))))),"Н/Д",((INDIRECT(CONCATENATE("'2018-05 (Д)'!L",TEXT(MATCH($C24,'2018-05 (Д)'!$C$2:$C$100,0)+1,0)))-INDIRECT(CONCATENATE("'2018-04 (Д)'!L",TEXT(MATCH($C24,'2018-04 (Д)'!$C$2:$C$100,0)+1,0))))/INDIRECT(CONCATENATE("'2018-04 (Д)'!L",TEXT(MATCH($C24,'2018-04 (Д)'!$C$2:$C$100,0)+1,0))))*100)</f>
        <v>215.99795290947958</v>
      </c>
      <c r="CG24" s="9">
        <f ca="1">IF(OR(INDIRECT(CONCATENATE("'2018-06 (Д)'!L",TEXT(MATCH($C24,'2018-06 (Д)'!$C$2:$C$100,0)+1,0)))="Н/Д",INDIRECT(CONCATENATE("'2018-05 (Д)'!L",TEXT(MATCH($C24,'2018-05 (Д)'!$C$2:$C$100,0)+1,0)))="Н/Д",AND(INDIRECT(CONCATENATE("'2018-06 (Д)'!L",TEXT(MATCH($C24,'2018-06 (Д)'!$C$2:$C$100,0)+1,0)))="Н/Д",INDIRECT(CONCATENATE("'2018-05 (Д)'!L",TEXT(MATCH($C24,'2018-05 (Д)'!$C$2:$C$100,0)+1,0))))),"Н/Д",((INDIRECT(CONCATENATE("'2018-06 (Д)'!L",TEXT(MATCH($C24,'2018-06 (Д)'!$C$2:$C$100,0)+1,0)))-INDIRECT(CONCATENATE("'2018-05 (Д)'!L",TEXT(MATCH($C24,'2018-05 (Д)'!$C$2:$C$100,0)+1,0))))/INDIRECT(CONCATENATE("'2018-05 (Д)'!L",TEXT(MATCH($C24,'2018-05 (Д)'!$C$2:$C$100,0)+1,0))))*100)</f>
        <v>-54.098450376061976</v>
      </c>
      <c r="CH24" s="9">
        <f ca="1">IF(OR(INDIRECT(CONCATENATE("'2018-07 (Д)'!L",TEXT(MATCH($C24,'2018-07 (Д)'!$C$2:$C$100,0)+1,0)))="Н/Д",INDIRECT(CONCATENATE("'2018-06 (Д)'!L",TEXT(MATCH($C24,'2018-06 (Д)'!$C$2:$C$100,0)+1,0)))="Н/Д",AND(INDIRECT(CONCATENATE("'2018-07 (Д)'!L",TEXT(MATCH($C24,'2018-07 (Д)'!$C$2:$C$100,0)+1,0)))="Н/Д",INDIRECT(CONCATENATE("'2018-06 (Д)'!L",TEXT(MATCH($C24,'2018-06 (Д)'!$C$2:$C$100,0)+1,0))))),"Н/Д",((INDIRECT(CONCATENATE("'2018-07 (Д)'!L",TEXT(MATCH($C24,'2018-07 (Д)'!$C$2:$C$100,0)+1,0)))-INDIRECT(CONCATENATE("'2018-06 (Д)'!L",TEXT(MATCH($C24,'2018-06 (Д)'!$C$2:$C$100,0)+1,0))))/INDIRECT(CONCATENATE("'2018-06 (Д)'!L",TEXT(MATCH($C24,'2018-06 (Д)'!$C$2:$C$100,0)+1,0))))*100)</f>
        <v>-87.935638669716525</v>
      </c>
      <c r="CI24" s="9">
        <f ca="1">IF(OR(INDIRECT(CONCATENATE("'2018-08 (Д)'!L",TEXT(MATCH($C24,'2018-08 (Д)'!$C$2:$C$100,0)+1,0)))="Н/Д",INDIRECT(CONCATENATE("'2018-07 (Д)'!L",TEXT(MATCH($C24,'2018-07 (Д)'!$C$2:$C$100,0)+1,0)))="Н/Д",AND(INDIRECT(CONCATENATE("'2018-08 (Д)'!L",TEXT(MATCH($C24,'2018-08 (Д)'!$C$2:$C$100,0)+1,0)))="Н/Д",INDIRECT(CONCATENATE("'2018-07 (Д)'!L",TEXT(MATCH($C24,'2018-07 (Д)'!$C$2:$C$100,0)+1,0))))),"Н/Д",((INDIRECT(CONCATENATE("'2018-08 (Д)'!L",TEXT(MATCH($C24,'2018-08 (Д)'!$C$2:$C$100,0)+1,0)))-INDIRECT(CONCATENATE("'2018-07 (Д)'!L",TEXT(MATCH($C24,'2018-07 (Д)'!$C$2:$C$100,0)+1,0))))/INDIRECT(CONCATENATE("'2018-07 (Д)'!L",TEXT(MATCH($C24,'2018-07 (Д)'!$C$2:$C$100,0)+1,0))))*100)</f>
        <v>1201.3291747477892</v>
      </c>
      <c r="CJ24" s="9">
        <f ca="1">IF(OR(INDIRECT(CONCATENATE("'2018-09 (Д)'!L",TEXT(MATCH($C24,'2018-09 (Д)'!$C$2:$C$100,0)+1,0)))="Н/Д",INDIRECT(CONCATENATE("'2018-08 (Д)'!L",TEXT(MATCH($C24,'2018-08 (Д)'!$C$2:$C$100,0)+1,0)))="Н/Д",AND(INDIRECT(CONCATENATE("'2018-09 (Д)'!L",TEXT(MATCH($C24,'2018-09 (Д)'!$C$2:$C$100,0)+1,0)))="Н/Д",INDIRECT(CONCATENATE("'2018-08 (Д)'!L",TEXT(MATCH($C24,'2018-08 (Д)'!$C$2:$C$100,0)+1,0))))),"Н/Д",((INDIRECT(CONCATENATE("'2018-09 (Д)'!L",TEXT(MATCH($C24,'2018-09 (Д)'!$C$2:$C$100,0)+1,0)))-INDIRECT(CONCATENATE("'2018-08 (Д)'!L",TEXT(MATCH($C24,'2018-08 (Д)'!$C$2:$C$100,0)+1,0))))/INDIRECT(CONCATENATE("'2018-08 (Д)'!L",TEXT(MATCH($C24,'2018-08 (Д)'!$C$2:$C$100,0)+1,0))))*100)</f>
        <v>-61.223040378969408</v>
      </c>
      <c r="CK24" s="9">
        <f ca="1">IF(OR(INDIRECT(CONCATENATE("'2018-10 (Д)'!L",TEXT(MATCH($C24,'2018-10 (Д)'!$C$2:$C$100,0)+1,0)))="Н/Д",INDIRECT(CONCATENATE("'2018-09 (Д)'!L",TEXT(MATCH($C24,'2018-09 (Д)'!$C$2:$C$100,0)+1,0)))="Н/Д",AND(INDIRECT(CONCATENATE("'2018-10 (Д)'!L",TEXT(MATCH($C24,'2018-10 (Д)'!$C$2:$C$100,0)+1,0)))="Н/Д",INDIRECT(CONCATENATE("'2018-09 (Д)'!L",TEXT(MATCH($C24,'2018-09 (Д)'!$C$2:$C$100,0)+1,0))))),"Н/Д",((INDIRECT(CONCATENATE("'2018-10 (Д)'!L",TEXT(MATCH($C24,'2018-10 (Д)'!$C$2:$C$100,0)+1,0)))-INDIRECT(CONCATENATE("'2018-09 (Д)'!L",TEXT(MATCH($C24,'2018-09 (Д)'!$C$2:$C$100,0)+1,0))))/INDIRECT(CONCATENATE("'2018-09 (Д)'!L",TEXT(MATCH($C24,'2018-09 (Д)'!$C$2:$C$100,0)+1,0))))*100)</f>
        <v>-72.295028689539691</v>
      </c>
      <c r="CL24" s="9">
        <f ca="1">IF(OR(INDIRECT(CONCATENATE("'2018-11 (Д)'!L",TEXT(MATCH($C24,'2018-11 (Д)'!$C$2:$C$100,0)+1,0)))="Н/Д",INDIRECT(CONCATENATE("'2018-10 (Д)'!L",TEXT(MATCH($C24,'2018-10 (Д)'!$C$2:$C$100,0)+1,0)))="Н/Д",AND(INDIRECT(CONCATENATE("'2018-11 (Д)'!L",TEXT(MATCH($C24,'2018-11 (Д)'!$C$2:$C$100,0)+1,0)))="Н/Д",INDIRECT(CONCATENATE("'2018-10 (Д)'!L",TEXT(MATCH($C24,'2018-10 (Д)'!$C$2:$C$100,0)+1,0))))),"Н/Д",((INDIRECT(CONCATENATE("'2018-11 (Д)'!L",TEXT(MATCH($C24,'2018-11 (Д)'!$C$2:$C$100,0)+1,0)))-INDIRECT(CONCATENATE("'2018-10 (Д)'!L",TEXT(MATCH($C24,'2018-10 (Д)'!$C$2:$C$100,0)+1,0))))/INDIRECT(CONCATENATE("'2018-10 (Д)'!L",TEXT(MATCH($C24,'2018-10 (Д)'!$C$2:$C$100,0)+1,0))))*100)</f>
        <v>1129.5620249786534</v>
      </c>
      <c r="CM24" s="9">
        <f ca="1">IF(OR(INDIRECT(CONCATENATE("'2018-12 (Д)'!L",TEXT(MATCH($C24,'2018-12 (Д)'!$C$2:$C$100,0)+1,0)))="Н/Д",INDIRECT(CONCATENATE("'2018-11 (Д)'!L",TEXT(MATCH($C24,'2018-11 (Д)'!$C$2:$C$100,0)+1,0)))="Н/Д",AND(INDIRECT(CONCATENATE("'2018-12 (Д)'!L",TEXT(MATCH($C24,'2018-12 (Д)'!$C$2:$C$100,0)+1,0)))="Н/Д",INDIRECT(CONCATENATE("'2018-11 (Д)'!L",TEXT(MATCH($C24,'2018-11 (Д)'!$C$2:$C$100,0)+1,0))))),"Н/Д",((INDIRECT(CONCATENATE("'2018-12 (Д)'!L",TEXT(MATCH($C24,'2018-12 (Д)'!$C$2:$C$100,0)+1,0)))-INDIRECT(CONCATENATE("'2018-11 (Д)'!L",TEXT(MATCH($C24,'2018-11 (Д)'!$C$2:$C$100,0)+1,0))))/INDIRECT(CONCATENATE("'2018-11 (Д)'!L",TEXT(MATCH($C24,'2018-11 (Д)'!$C$2:$C$100,0)+1,0))))*100)</f>
        <v>-23.249912709343199</v>
      </c>
      <c r="CN24" s="9"/>
      <c r="CO24" s="9">
        <f ca="1">IF(OR(INDIRECT(CONCATENATE("'2018-03 (Д)'!M",TEXT(MATCH($C24,'2018-03 (Д)'!$C$2:$C$100,0)+1,0)))="Н/Д",INDIRECT(CONCATENATE("'2018-02 (Д)'!M",TEXT(MATCH($C24,'2018-02 (Д)'!$C$2:$C$100,0)+1,0)))="Н/Д",AND(INDIRECT(CONCATENATE("'2018-03 (Д)'!M",TEXT(MATCH($C24,'2018-03 (Д)'!$C$2:$C$100,0)+1,0)))="Н/Д",INDIRECT(CONCATENATE("'2018-02 (Д)'!M",TEXT(MATCH($C24,'2018-02 (Д)'!$C$2:$C$100,0)+1,0))))),"Н/Д",((INDIRECT(CONCATENATE("'2018-03 (Д)'!M",TEXT(MATCH($C24,'2018-03 (Д)'!$C$2:$C$100,0)+1,0)))-INDIRECT(CONCATENATE("'2018-02 (Д)'!M",TEXT(MATCH($C24,'2018-02 (Д)'!$C$2:$C$100,0)+1,0))))/INDIRECT(CONCATENATE("'2018-02 (Д)'!M",TEXT(MATCH($C24,'2018-02 (Д)'!$C$2:$C$100,0)+1,0))))*100)</f>
        <v>-48.424973712223668</v>
      </c>
      <c r="CP24" s="9">
        <f ca="1">IF(OR(INDIRECT(CONCATENATE("'2018-04 (Д)'!M",TEXT(MATCH($C24,'2018-04 (Д)'!$C$2:$C$100,0)+1,0)))="Н/Д",INDIRECT(CONCATENATE("'2018-03 (Д)'!M",TEXT(MATCH($C24,'2018-03 (Д)'!$C$2:$C$100,0)+1,0)))="Н/Д",AND(INDIRECT(CONCATENATE("'2018-04 (Д)'!M",TEXT(MATCH($C24,'2018-04 (Д)'!$C$2:$C$100,0)+1,0)))="Н/Д",INDIRECT(CONCATENATE("'2018-03 (Д)'!M",TEXT(MATCH($C24,'2018-03 (Д)'!$C$2:$C$100,0)+1,0))))),"Н/Д",((INDIRECT(CONCATENATE("'2018-04 (Д)'!M",TEXT(MATCH($C24,'2018-04 (Д)'!$C$2:$C$100,0)+1,0)))-INDIRECT(CONCATENATE("'2018-03 (Д)'!M",TEXT(MATCH($C24,'2018-03 (Д)'!$C$2:$C$100,0)+1,0))))/INDIRECT(CONCATENATE("'2018-03 (Д)'!M",TEXT(MATCH($C24,'2018-03 (Д)'!$C$2:$C$100,0)+1,0))))*100)</f>
        <v>80.150322918859544</v>
      </c>
      <c r="CQ24" s="9">
        <f ca="1">IF(OR(INDIRECT(CONCATENATE("'2018-05 (Д)'!M",TEXT(MATCH($C24,'2018-05 (Д)'!$C$2:$C$100,0)+1,0)))="Н/Д",INDIRECT(CONCATENATE("'2018-04 (Д)'!M",TEXT(MATCH($C24,'2018-04 (Д)'!$C$2:$C$100,0)+1,0)))="Н/Д",AND(INDIRECT(CONCATENATE("'2018-05 (Д)'!M",TEXT(MATCH($C24,'2018-05 (Д)'!$C$2:$C$100,0)+1,0)))="Н/Д",INDIRECT(CONCATENATE("'2018-04 (Д)'!M",TEXT(MATCH($C24,'2018-04 (Д)'!$C$2:$C$100,0)+1,0))))),"Н/Д",((INDIRECT(CONCATENATE("'2018-05 (Д)'!M",TEXT(MATCH($C24,'2018-05 (Д)'!$C$2:$C$100,0)+1,0)))-INDIRECT(CONCATENATE("'2018-04 (Д)'!M",TEXT(MATCH($C24,'2018-04 (Д)'!$C$2:$C$100,0)+1,0))))/INDIRECT(CONCATENATE("'2018-04 (Д)'!M",TEXT(MATCH($C24,'2018-04 (Д)'!$C$2:$C$100,0)+1,0))))*100)</f>
        <v>-10.085092401335039</v>
      </c>
      <c r="CR24" s="9">
        <f ca="1">IF(OR(INDIRECT(CONCATENATE("'2018-06 (Д)'!M",TEXT(MATCH($C24,'2018-06 (Д)'!$C$2:$C$100,0)+1,0)))="Н/Д",INDIRECT(CONCATENATE("'2018-05 (Д)'!M",TEXT(MATCH($C24,'2018-05 (Д)'!$C$2:$C$100,0)+1,0)))="Н/Д",AND(INDIRECT(CONCATENATE("'2018-06 (Д)'!M",TEXT(MATCH($C24,'2018-06 (Д)'!$C$2:$C$100,0)+1,0)))="Н/Д",INDIRECT(CONCATENATE("'2018-05 (Д)'!M",TEXT(MATCH($C24,'2018-05 (Д)'!$C$2:$C$100,0)+1,0))))),"Н/Д",((INDIRECT(CONCATENATE("'2018-06 (Д)'!M",TEXT(MATCH($C24,'2018-06 (Д)'!$C$2:$C$100,0)+1,0)))-INDIRECT(CONCATENATE("'2018-05 (Д)'!M",TEXT(MATCH($C24,'2018-05 (Д)'!$C$2:$C$100,0)+1,0))))/INDIRECT(CONCATENATE("'2018-05 (Д)'!M",TEXT(MATCH($C24,'2018-05 (Д)'!$C$2:$C$100,0)+1,0))))*100)</f>
        <v>-32.789122148708884</v>
      </c>
      <c r="CS24" s="9">
        <f ca="1">IF(OR(INDIRECT(CONCATENATE("'2018-07 (Д)'!M",TEXT(MATCH($C24,'2018-07 (Д)'!$C$2:$C$100,0)+1,0)))="Н/Д",INDIRECT(CONCATENATE("'2018-06 (Д)'!M",TEXT(MATCH($C24,'2018-06 (Д)'!$C$2:$C$100,0)+1,0)))="Н/Д",AND(INDIRECT(CONCATENATE("'2018-07 (Д)'!M",TEXT(MATCH($C24,'2018-07 (Д)'!$C$2:$C$100,0)+1,0)))="Н/Д",INDIRECT(CONCATENATE("'2018-06 (Д)'!M",TEXT(MATCH($C24,'2018-06 (Д)'!$C$2:$C$100,0)+1,0))))),"Н/Д",((INDIRECT(CONCATENATE("'2018-07 (Д)'!M",TEXT(MATCH($C24,'2018-07 (Д)'!$C$2:$C$100,0)+1,0)))-INDIRECT(CONCATENATE("'2018-06 (Д)'!M",TEXT(MATCH($C24,'2018-06 (Д)'!$C$2:$C$100,0)+1,0))))/INDIRECT(CONCATENATE("'2018-06 (Д)'!M",TEXT(MATCH($C24,'2018-06 (Д)'!$C$2:$C$100,0)+1,0))))*100)</f>
        <v>124.26107833470321</v>
      </c>
      <c r="CT24" s="9">
        <f ca="1">IF(OR(INDIRECT(CONCATENATE("'2018-08 (Д)'!M",TEXT(MATCH($C24,'2018-08 (Д)'!$C$2:$C$100,0)+1,0)))="Н/Д",INDIRECT(CONCATENATE("'2018-07 (Д)'!M",TEXT(MATCH($C24,'2018-07 (Д)'!$C$2:$C$100,0)+1,0)))="Н/Д",AND(INDIRECT(CONCATENATE("'2018-08 (Д)'!M",TEXT(MATCH($C24,'2018-08 (Д)'!$C$2:$C$100,0)+1,0)))="Н/Д",INDIRECT(CONCATENATE("'2018-07 (Д)'!M",TEXT(MATCH($C24,'2018-07 (Д)'!$C$2:$C$100,0)+1,0))))),"Н/Д",((INDIRECT(CONCATENATE("'2018-08 (Д)'!M",TEXT(MATCH($C24,'2018-08 (Д)'!$C$2:$C$100,0)+1,0)))-INDIRECT(CONCATENATE("'2018-07 (Д)'!M",TEXT(MATCH($C24,'2018-07 (Д)'!$C$2:$C$100,0)+1,0))))/INDIRECT(CONCATENATE("'2018-07 (Д)'!M",TEXT(MATCH($C24,'2018-07 (Д)'!$C$2:$C$100,0)+1,0))))*100)</f>
        <v>28.491734631590905</v>
      </c>
      <c r="CU24" s="9">
        <f ca="1">IF(OR(INDIRECT(CONCATENATE("'2018-09 (Д)'!M",TEXT(MATCH($C24,'2018-09 (Д)'!$C$2:$C$100,0)+1,0)))="Н/Д",INDIRECT(CONCATENATE("'2018-08 (Д)'!M",TEXT(MATCH($C24,'2018-08 (Д)'!$C$2:$C$100,0)+1,0)))="Н/Д",AND(INDIRECT(CONCATENATE("'2018-09 (Д)'!M",TEXT(MATCH($C24,'2018-09 (Д)'!$C$2:$C$100,0)+1,0)))="Н/Д",INDIRECT(CONCATENATE("'2018-08 (Д)'!M",TEXT(MATCH($C24,'2018-08 (Д)'!$C$2:$C$100,0)+1,0))))),"Н/Д",((INDIRECT(CONCATENATE("'2018-09 (Д)'!M",TEXT(MATCH($C24,'2018-09 (Д)'!$C$2:$C$100,0)+1,0)))-INDIRECT(CONCATENATE("'2018-08 (Д)'!M",TEXT(MATCH($C24,'2018-08 (Д)'!$C$2:$C$100,0)+1,0))))/INDIRECT(CONCATENATE("'2018-08 (Д)'!M",TEXT(MATCH($C24,'2018-08 (Д)'!$C$2:$C$100,0)+1,0))))*100)</f>
        <v>-37.67579584323893</v>
      </c>
      <c r="CV24" s="9">
        <f ca="1">IF(OR(INDIRECT(CONCATENATE("'2018-10 (Д)'!M",TEXT(MATCH($C24,'2018-10 (Д)'!$C$2:$C$100,0)+1,0)))="Н/Д",INDIRECT(CONCATENATE("'2018-09 (Д)'!M",TEXT(MATCH($C24,'2018-09 (Д)'!$C$2:$C$100,0)+1,0)))="Н/Д",AND(INDIRECT(CONCATENATE("'2018-10 (Д)'!M",TEXT(MATCH($C24,'2018-10 (Д)'!$C$2:$C$100,0)+1,0)))="Н/Д",INDIRECT(CONCATENATE("'2018-09 (Д)'!M",TEXT(MATCH($C24,'2018-09 (Д)'!$C$2:$C$100,0)+1,0))))),"Н/Д",((INDIRECT(CONCATENATE("'2018-10 (Д)'!M",TEXT(MATCH($C24,'2018-10 (Д)'!$C$2:$C$100,0)+1,0)))-INDIRECT(CONCATENATE("'2018-09 (Д)'!M",TEXT(MATCH($C24,'2018-09 (Д)'!$C$2:$C$100,0)+1,0))))/INDIRECT(CONCATENATE("'2018-09 (Д)'!M",TEXT(MATCH($C24,'2018-09 (Д)'!$C$2:$C$100,0)+1,0))))*100)</f>
        <v>22.222968198160999</v>
      </c>
      <c r="CW24" s="9">
        <f ca="1">IF(OR(INDIRECT(CONCATENATE("'2018-11 (Д)'!M",TEXT(MATCH($C24,'2018-11 (Д)'!$C$2:$C$100,0)+1,0)))="Н/Д",INDIRECT(CONCATENATE("'2018-10 (Д)'!M",TEXT(MATCH($C24,'2018-10 (Д)'!$C$2:$C$100,0)+1,0)))="Н/Д",AND(INDIRECT(CONCATENATE("'2018-11 (Д)'!M",TEXT(MATCH($C24,'2018-11 (Д)'!$C$2:$C$100,0)+1,0)))="Н/Д",INDIRECT(CONCATENATE("'2018-10 (Д)'!M",TEXT(MATCH($C24,'2018-10 (Д)'!$C$2:$C$100,0)+1,0))))),"Н/Д",((INDIRECT(CONCATENATE("'2018-11 (Д)'!M",TEXT(MATCH($C24,'2018-11 (Д)'!$C$2:$C$100,0)+1,0)))-INDIRECT(CONCATENATE("'2018-10 (Д)'!M",TEXT(MATCH($C24,'2018-10 (Д)'!$C$2:$C$100,0)+1,0))))/INDIRECT(CONCATENATE("'2018-10 (Д)'!M",TEXT(MATCH($C24,'2018-10 (Д)'!$C$2:$C$100,0)+1,0))))*100)</f>
        <v>24.235307399063387</v>
      </c>
      <c r="CX24" s="9">
        <f ca="1">IF(OR(INDIRECT(CONCATENATE("'2018-12 (Д)'!M",TEXT(MATCH($C24,'2018-12 (Д)'!$C$2:$C$100,0)+1,0)))="Н/Д",INDIRECT(CONCATENATE("'2018-11 (Д)'!M",TEXT(MATCH($C24,'2018-11 (Д)'!$C$2:$C$100,0)+1,0)))="Н/Д",AND(INDIRECT(CONCATENATE("'2018-12 (Д)'!M",TEXT(MATCH($C24,'2018-12 (Д)'!$C$2:$C$100,0)+1,0)))="Н/Д",INDIRECT(CONCATENATE("'2018-11 (Д)'!M",TEXT(MATCH($C24,'2018-11 (Д)'!$C$2:$C$100,0)+1,0))))),"Н/Д",((INDIRECT(CONCATENATE("'2018-12 (Д)'!M",TEXT(MATCH($C24,'2018-12 (Д)'!$C$2:$C$100,0)+1,0)))-INDIRECT(CONCATENATE("'2018-11 (Д)'!M",TEXT(MATCH($C24,'2018-11 (Д)'!$C$2:$C$100,0)+1,0))))/INDIRECT(CONCATENATE("'2018-11 (Д)'!M",TEXT(MATCH($C24,'2018-11 (Д)'!$C$2:$C$100,0)+1,0))))*100)</f>
        <v>-21.612864354627686</v>
      </c>
      <c r="CY24" s="9"/>
      <c r="CZ24" s="9">
        <f ca="1">IF(OR(INDIRECT(CONCATENATE("'2018-03 (Д)'!N",TEXT(MATCH($C24,'2018-03 (Д)'!$C$2:$C$100,0)+1,0)))="Н/Д",INDIRECT(CONCATENATE("'2018-02 (Д)'!N",TEXT(MATCH($C24,'2018-02 (Д)'!$C$2:$C$100,0)+1,0)))="Н/Д",AND(INDIRECT(CONCATENATE("'2018-03 (Д)'!N",TEXT(MATCH($C24,'2018-03 (Д)'!$C$2:$C$100,0)+1,0)))="Н/Д",INDIRECT(CONCATENATE("'2018-02 (Д)'!N",TEXT(MATCH($C24,'2018-02 (Д)'!$C$2:$C$100,0)+1,0))))),"Н/Д",((INDIRECT(CONCATENATE("'2018-03 (Д)'!N",TEXT(MATCH($C24,'2018-03 (Д)'!$C$2:$C$100,0)+1,0)))-INDIRECT(CONCATENATE("'2018-02 (Д)'!N",TEXT(MATCH($C24,'2018-02 (Д)'!$C$2:$C$100,0)+1,0))))/INDIRECT(CONCATENATE("'2018-02 (Д)'!N",TEXT(MATCH($C24,'2018-02 (Д)'!$C$2:$C$100,0)+1,0))))*100)</f>
        <v>146.3627501809768</v>
      </c>
      <c r="DA24" s="9">
        <f ca="1">IF(OR(INDIRECT(CONCATENATE("'2018-04 (Д)'!N",TEXT(MATCH($C24,'2018-04 (Д)'!$C$2:$C$100,0)+1,0)))="Н/Д",INDIRECT(CONCATENATE("'2018-03 (Д)'!N",TEXT(MATCH($C24,'2018-03 (Д)'!$C$2:$C$100,0)+1,0)))="Н/Д",AND(INDIRECT(CONCATENATE("'2018-04 (Д)'!N",TEXT(MATCH($C24,'2018-04 (Д)'!$C$2:$C$100,0)+1,0)))="Н/Д",INDIRECT(CONCATENATE("'2018-03 (Д)'!N",TEXT(MATCH($C24,'2018-03 (Д)'!$C$2:$C$100,0)+1,0))))),"Н/Д",((INDIRECT(CONCATENATE("'2018-04 (Д)'!N",TEXT(MATCH($C24,'2018-04 (Д)'!$C$2:$C$100,0)+1,0)))-INDIRECT(CONCATENATE("'2018-03 (Д)'!N",TEXT(MATCH($C24,'2018-03 (Д)'!$C$2:$C$100,0)+1,0))))/INDIRECT(CONCATENATE("'2018-03 (Д)'!N",TEXT(MATCH($C24,'2018-03 (Д)'!$C$2:$C$100,0)+1,0))))*100)</f>
        <v>61.296273602096321</v>
      </c>
      <c r="DB24" s="9">
        <f ca="1">IF(OR(INDIRECT(CONCATENATE("'2018-05 (Д)'!N",TEXT(MATCH($C24,'2018-05 (Д)'!$C$2:$C$100,0)+1,0)))="Н/Д",INDIRECT(CONCATENATE("'2018-04 (Д)'!N",TEXT(MATCH($C24,'2018-04 (Д)'!$C$2:$C$100,0)+1,0)))="Н/Д",AND(INDIRECT(CONCATENATE("'2018-05 (Д)'!N",TEXT(MATCH($C24,'2018-05 (Д)'!$C$2:$C$100,0)+1,0)))="Н/Д",INDIRECT(CONCATENATE("'2018-04 (Д)'!N",TEXT(MATCH($C24,'2018-04 (Д)'!$C$2:$C$100,0)+1,0))))),"Н/Д",((INDIRECT(CONCATENATE("'2018-05 (Д)'!N",TEXT(MATCH($C24,'2018-05 (Д)'!$C$2:$C$100,0)+1,0)))-INDIRECT(CONCATENATE("'2018-04 (Д)'!N",TEXT(MATCH($C24,'2018-04 (Д)'!$C$2:$C$100,0)+1,0))))/INDIRECT(CONCATENATE("'2018-04 (Д)'!N",TEXT(MATCH($C24,'2018-04 (Д)'!$C$2:$C$100,0)+1,0))))*100)</f>
        <v>37.055316094608457</v>
      </c>
      <c r="DC24" s="9">
        <f ca="1">IF(OR(INDIRECT(CONCATENATE("'2018-06 (Д)'!N",TEXT(MATCH($C24,'2018-06 (Д)'!$C$2:$C$100,0)+1,0)))="Н/Д",INDIRECT(CONCATENATE("'2018-05 (Д)'!N",TEXT(MATCH($C24,'2018-05 (Д)'!$C$2:$C$100,0)+1,0)))="Н/Д",AND(INDIRECT(CONCATENATE("'2018-06 (Д)'!N",TEXT(MATCH($C24,'2018-06 (Д)'!$C$2:$C$100,0)+1,0)))="Н/Д",INDIRECT(CONCATENATE("'2018-05 (Д)'!N",TEXT(MATCH($C24,'2018-05 (Д)'!$C$2:$C$100,0)+1,0))))),"Н/Д",((INDIRECT(CONCATENATE("'2018-06 (Д)'!N",TEXT(MATCH($C24,'2018-06 (Д)'!$C$2:$C$100,0)+1,0)))-INDIRECT(CONCATENATE("'2018-05 (Д)'!N",TEXT(MATCH($C24,'2018-05 (Д)'!$C$2:$C$100,0)+1,0))))/INDIRECT(CONCATENATE("'2018-05 (Д)'!N",TEXT(MATCH($C24,'2018-05 (Д)'!$C$2:$C$100,0)+1,0))))*100)</f>
        <v>25.021233023247696</v>
      </c>
      <c r="DD24" s="9">
        <f ca="1">IF(OR(INDIRECT(CONCATENATE("'2018-07 (Д)'!N",TEXT(MATCH($C24,'2018-07 (Д)'!$C$2:$C$100,0)+1,0)))="Н/Д",INDIRECT(CONCATENATE("'2018-06 (Д)'!N",TEXT(MATCH($C24,'2018-06 (Д)'!$C$2:$C$100,0)+1,0)))="Н/Д",AND(INDIRECT(CONCATENATE("'2018-07 (Д)'!N",TEXT(MATCH($C24,'2018-07 (Д)'!$C$2:$C$100,0)+1,0)))="Н/Д",INDIRECT(CONCATENATE("'2018-06 (Д)'!N",TEXT(MATCH($C24,'2018-06 (Д)'!$C$2:$C$100,0)+1,0))))),"Н/Д",((INDIRECT(CONCATENATE("'2018-07 (Д)'!N",TEXT(MATCH($C24,'2018-07 (Д)'!$C$2:$C$100,0)+1,0)))-INDIRECT(CONCATENATE("'2018-06 (Д)'!N",TEXT(MATCH($C24,'2018-06 (Д)'!$C$2:$C$100,0)+1,0))))/INDIRECT(CONCATENATE("'2018-06 (Д)'!N",TEXT(MATCH($C24,'2018-06 (Д)'!$C$2:$C$100,0)+1,0))))*100)</f>
        <v>21.711501061268553</v>
      </c>
      <c r="DE24" s="9">
        <f ca="1">IF(OR(INDIRECT(CONCATENATE("'2018-08 (Д)'!N",TEXT(MATCH($C24,'2018-08 (Д)'!$C$2:$C$100,0)+1,0)))="Н/Д",INDIRECT(CONCATENATE("'2018-07 (Д)'!N",TEXT(MATCH($C24,'2018-07 (Д)'!$C$2:$C$100,0)+1,0)))="Н/Д",AND(INDIRECT(CONCATENATE("'2018-08 (Д)'!N",TEXT(MATCH($C24,'2018-08 (Д)'!$C$2:$C$100,0)+1,0)))="Н/Д",INDIRECT(CONCATENATE("'2018-07 (Д)'!N",TEXT(MATCH($C24,'2018-07 (Д)'!$C$2:$C$100,0)+1,0))))),"Н/Д",((INDIRECT(CONCATENATE("'2018-08 (Д)'!N",TEXT(MATCH($C24,'2018-08 (Д)'!$C$2:$C$100,0)+1,0)))-INDIRECT(CONCATENATE("'2018-07 (Д)'!N",TEXT(MATCH($C24,'2018-07 (Д)'!$C$2:$C$100,0)+1,0))))/INDIRECT(CONCATENATE("'2018-07 (Д)'!N",TEXT(MATCH($C24,'2018-07 (Д)'!$C$2:$C$100,0)+1,0))))*100)</f>
        <v>16.870358132494523</v>
      </c>
      <c r="DF24" s="9">
        <f ca="1">IF(OR(INDIRECT(CONCATENATE("'2018-09 (Д)'!N",TEXT(MATCH($C24,'2018-09 (Д)'!$C$2:$C$100,0)+1,0)))="Н/Д",INDIRECT(CONCATENATE("'2018-08 (Д)'!N",TEXT(MATCH($C24,'2018-08 (Д)'!$C$2:$C$100,0)+1,0)))="Н/Д",AND(INDIRECT(CONCATENATE("'2018-09 (Д)'!N",TEXT(MATCH($C24,'2018-09 (Д)'!$C$2:$C$100,0)+1,0)))="Н/Д",INDIRECT(CONCATENATE("'2018-08 (Д)'!N",TEXT(MATCH($C24,'2018-08 (Д)'!$C$2:$C$100,0)+1,0))))),"Н/Д",((INDIRECT(CONCATENATE("'2018-09 (Д)'!N",TEXT(MATCH($C24,'2018-09 (Д)'!$C$2:$C$100,0)+1,0)))-INDIRECT(CONCATENATE("'2018-08 (Д)'!N",TEXT(MATCH($C24,'2018-08 (Д)'!$C$2:$C$100,0)+1,0))))/INDIRECT(CONCATENATE("'2018-08 (Д)'!N",TEXT(MATCH($C24,'2018-08 (Д)'!$C$2:$C$100,0)+1,0))))*100)</f>
        <v>14.504055962659171</v>
      </c>
      <c r="DG24" s="9">
        <f ca="1">IF(OR(INDIRECT(CONCATENATE("'2018-10 (Д)'!N",TEXT(MATCH($C24,'2018-10 (Д)'!$C$2:$C$100,0)+1,0)))="Н/Д",INDIRECT(CONCATENATE("'2018-09 (Д)'!N",TEXT(MATCH($C24,'2018-09 (Д)'!$C$2:$C$100,0)+1,0)))="Н/Д",AND(INDIRECT(CONCATENATE("'2018-10 (Д)'!N",TEXT(MATCH($C24,'2018-10 (Д)'!$C$2:$C$100,0)+1,0)))="Н/Д",INDIRECT(CONCATENATE("'2018-09 (Д)'!N",TEXT(MATCH($C24,'2018-09 (Д)'!$C$2:$C$100,0)+1,0))))),"Н/Д",((INDIRECT(CONCATENATE("'2018-10 (Д)'!N",TEXT(MATCH($C24,'2018-10 (Д)'!$C$2:$C$100,0)+1,0)))-INDIRECT(CONCATENATE("'2018-09 (Д)'!N",TEXT(MATCH($C24,'2018-09 (Д)'!$C$2:$C$100,0)+1,0))))/INDIRECT(CONCATENATE("'2018-09 (Д)'!N",TEXT(MATCH($C24,'2018-09 (Д)'!$C$2:$C$100,0)+1,0))))*100)</f>
        <v>10.387564228537869</v>
      </c>
      <c r="DH24" s="9">
        <f ca="1">IF(OR(INDIRECT(CONCATENATE("'2018-11 (Д)'!N",TEXT(MATCH($C24,'2018-11 (Д)'!$C$2:$C$100,0)+1,0)))="Н/Д",INDIRECT(CONCATENATE("'2018-10 (Д)'!N",TEXT(MATCH($C24,'2018-10 (Д)'!$C$2:$C$100,0)+1,0)))="Н/Д",AND(INDIRECT(CONCATENATE("'2018-11 (Д)'!N",TEXT(MATCH($C24,'2018-11 (Д)'!$C$2:$C$100,0)+1,0)))="Н/Д",INDIRECT(CONCATENATE("'2018-10 (Д)'!N",TEXT(MATCH($C24,'2018-10 (Д)'!$C$2:$C$100,0)+1,0))))),"Н/Д",((INDIRECT(CONCATENATE("'2018-11 (Д)'!N",TEXT(MATCH($C24,'2018-11 (Д)'!$C$2:$C$100,0)+1,0)))-INDIRECT(CONCATENATE("'2018-10 (Д)'!N",TEXT(MATCH($C24,'2018-10 (Д)'!$C$2:$C$100,0)+1,0))))/INDIRECT(CONCATENATE("'2018-10 (Д)'!N",TEXT(MATCH($C24,'2018-10 (Д)'!$C$2:$C$100,0)+1,0))))*100)</f>
        <v>12.981004624266323</v>
      </c>
      <c r="DI24" s="9">
        <f ca="1">IF(OR(INDIRECT(CONCATENATE("'2018-12 (Д)'!N",TEXT(MATCH($C24,'2018-12 (Д)'!$C$2:$C$100,0)+1,0)))="Н/Д",INDIRECT(CONCATENATE("'2018-11 (Д)'!N",TEXT(MATCH($C24,'2018-11 (Д)'!$C$2:$C$100,0)+1,0)))="Н/Д",AND(INDIRECT(CONCATENATE("'2018-12 (Д)'!N",TEXT(MATCH($C24,'2018-12 (Д)'!$C$2:$C$100,0)+1,0)))="Н/Д",INDIRECT(CONCATENATE("'2018-11 (Д)'!N",TEXT(MATCH($C24,'2018-11 (Д)'!$C$2:$C$100,0)+1,0))))),"Н/Д",((INDIRECT(CONCATENATE("'2018-12 (Д)'!N",TEXT(MATCH($C24,'2018-12 (Д)'!$C$2:$C$100,0)+1,0)))-INDIRECT(CONCATENATE("'2018-11 (Д)'!N",TEXT(MATCH($C24,'2018-11 (Д)'!$C$2:$C$100,0)+1,0))))/INDIRECT(CONCATENATE("'2018-11 (Д)'!N",TEXT(MATCH($C24,'2018-11 (Д)'!$C$2:$C$100,0)+1,0))))*100)</f>
        <v>10.795694999702368</v>
      </c>
      <c r="DJ24" s="9"/>
      <c r="DK24" s="9">
        <f ca="1">IF(OR(INDIRECT(CONCATENATE("'2018-03 (Д)'!O",TEXT(MATCH($C24,'2018-03 (Д)'!$C$2:$C$100,0)+1,0)))="Н/Д",INDIRECT(CONCATENATE("'2018-02 (Д)'!O",TEXT(MATCH($C24,'2018-02 (Д)'!$C$2:$C$100,0)+1,0)))="Н/Д",AND(INDIRECT(CONCATENATE("'2018-03 (Д)'!O",TEXT(MATCH($C24,'2018-03 (Д)'!$C$2:$C$100,0)+1,0)))="Н/Д",INDIRECT(CONCATENATE("'2018-02 (Д)'!O",TEXT(MATCH($C24,'2018-02 (Д)'!$C$2:$C$100,0)+1,0))))),"Н/Д",((INDIRECT(CONCATENATE("'2018-03 (Д)'!O",TEXT(MATCH($C24,'2018-03 (Д)'!$C$2:$C$100,0)+1,0)))-INDIRECT(CONCATENATE("'2018-02 (Д)'!O",TEXT(MATCH($C24,'2018-02 (Д)'!$C$2:$C$100,0)+1,0))))/INDIRECT(CONCATENATE("'2018-02 (Д)'!O",TEXT(MATCH($C24,'2018-02 (Д)'!$C$2:$C$100,0)+1,0))))*100)</f>
        <v>285.57718111849641</v>
      </c>
      <c r="DL24" s="9">
        <f ca="1">IF(OR(INDIRECT(CONCATENATE("'2018-04 (Д)'!O",TEXT(MATCH($C24,'2018-04 (Д)'!$C$2:$C$100,0)+1,0)))="Н/Д",INDIRECT(CONCATENATE("'2018-03 (Д)'!O",TEXT(MATCH($C24,'2018-03 (Д)'!$C$2:$C$100,0)+1,0)))="Н/Д",AND(INDIRECT(CONCATENATE("'2018-04 (Д)'!O",TEXT(MATCH($C24,'2018-04 (Д)'!$C$2:$C$100,0)+1,0)))="Н/Д",INDIRECT(CONCATENATE("'2018-03 (Д)'!O",TEXT(MATCH($C24,'2018-03 (Д)'!$C$2:$C$100,0)+1,0))))),"Н/Д",((INDIRECT(CONCATENATE("'2018-04 (Д)'!O",TEXT(MATCH($C24,'2018-04 (Д)'!$C$2:$C$100,0)+1,0)))-INDIRECT(CONCATENATE("'2018-03 (Д)'!O",TEXT(MATCH($C24,'2018-03 (Д)'!$C$2:$C$100,0)+1,0))))/INDIRECT(CONCATENATE("'2018-03 (Д)'!O",TEXT(MATCH($C24,'2018-03 (Д)'!$C$2:$C$100,0)+1,0))))*100)</f>
        <v>-102.48642600055371</v>
      </c>
      <c r="DM24" s="9">
        <f ca="1">IF(OR(INDIRECT(CONCATENATE("'2018-05 (Д)'!O",TEXT(MATCH($C24,'2018-05 (Д)'!$C$2:$C$100,0)+1,0)))="Н/Д",INDIRECT(CONCATENATE("'2018-04 (Д)'!O",TEXT(MATCH($C24,'2018-04 (Д)'!$C$2:$C$100,0)+1,0)))="Н/Д",AND(INDIRECT(CONCATENATE("'2018-05 (Д)'!O",TEXT(MATCH($C24,'2018-05 (Д)'!$C$2:$C$100,0)+1,0)))="Н/Д",INDIRECT(CONCATENATE("'2018-04 (Д)'!O",TEXT(MATCH($C24,'2018-04 (Д)'!$C$2:$C$100,0)+1,0))))),"Н/Д",((INDIRECT(CONCATENATE("'2018-05 (Д)'!O",TEXT(MATCH($C24,'2018-05 (Д)'!$C$2:$C$100,0)+1,0)))-INDIRECT(CONCATENATE("'2018-04 (Д)'!O",TEXT(MATCH($C24,'2018-04 (Д)'!$C$2:$C$100,0)+1,0))))/INDIRECT(CONCATENATE("'2018-04 (Д)'!O",TEXT(MATCH($C24,'2018-04 (Д)'!$C$2:$C$100,0)+1,0))))*100)</f>
        <v>-108.90799709252855</v>
      </c>
      <c r="DN24" s="9">
        <f ca="1">IF(OR(INDIRECT(CONCATENATE("'2018-06 (Д)'!O",TEXT(MATCH($C24,'2018-06 (Д)'!$C$2:$C$100,0)+1,0)))="Н/Д",INDIRECT(CONCATENATE("'2018-05 (Д)'!O",TEXT(MATCH($C24,'2018-05 (Д)'!$C$2:$C$100,0)+1,0)))="Н/Д",AND(INDIRECT(CONCATENATE("'2018-06 (Д)'!O",TEXT(MATCH($C24,'2018-06 (Д)'!$C$2:$C$100,0)+1,0)))="Н/Д",INDIRECT(CONCATENATE("'2018-05 (Д)'!O",TEXT(MATCH($C24,'2018-05 (Д)'!$C$2:$C$100,0)+1,0))))),"Н/Д",((INDIRECT(CONCATENATE("'2018-06 (Д)'!O",TEXT(MATCH($C24,'2018-06 (Д)'!$C$2:$C$100,0)+1,0)))-INDIRECT(CONCATENATE("'2018-05 (Д)'!O",TEXT(MATCH($C24,'2018-05 (Д)'!$C$2:$C$100,0)+1,0))))/INDIRECT(CONCATENATE("'2018-05 (Д)'!O",TEXT(MATCH($C24,'2018-05 (Д)'!$C$2:$C$100,0)+1,0))))*100)</f>
        <v>50799.045138890171</v>
      </c>
      <c r="DO24" s="9">
        <f ca="1">IF(OR(INDIRECT(CONCATENATE("'2018-07 (Д)'!O",TEXT(MATCH($C24,'2018-07 (Д)'!$C$2:$C$100,0)+1,0)))="Н/Д",INDIRECT(CONCATENATE("'2018-06 (Д)'!O",TEXT(MATCH($C24,'2018-06 (Д)'!$C$2:$C$100,0)+1,0)))="Н/Д",AND(INDIRECT(CONCATENATE("'2018-07 (Д)'!O",TEXT(MATCH($C24,'2018-07 (Д)'!$C$2:$C$100,0)+1,0)))="Н/Д",INDIRECT(CONCATENATE("'2018-06 (Д)'!O",TEXT(MATCH($C24,'2018-06 (Д)'!$C$2:$C$100,0)+1,0))))),"Н/Д",((INDIRECT(CONCATENATE("'2018-07 (Д)'!O",TEXT(MATCH($C24,'2018-07 (Д)'!$C$2:$C$100,0)+1,0)))-INDIRECT(CONCATENATE("'2018-06 (Д)'!O",TEXT(MATCH($C24,'2018-06 (Д)'!$C$2:$C$100,0)+1,0))))/INDIRECT(CONCATENATE("'2018-06 (Д)'!O",TEXT(MATCH($C24,'2018-06 (Д)'!$C$2:$C$100,0)+1,0))))*100)</f>
        <v>-69.375789834520603</v>
      </c>
      <c r="DP24" s="9">
        <f ca="1">IF(OR(INDIRECT(CONCATENATE("'2018-08 (Д)'!O",TEXT(MATCH($C24,'2018-08 (Д)'!$C$2:$C$100,0)+1,0)))="Н/Д",INDIRECT(CONCATENATE("'2018-07 (Д)'!O",TEXT(MATCH($C24,'2018-07 (Д)'!$C$2:$C$100,0)+1,0)))="Н/Д",AND(INDIRECT(CONCATENATE("'2018-08 (Д)'!O",TEXT(MATCH($C24,'2018-08 (Д)'!$C$2:$C$100,0)+1,0)))="Н/Д",INDIRECT(CONCATENATE("'2018-07 (Д)'!O",TEXT(MATCH($C24,'2018-07 (Д)'!$C$2:$C$100,0)+1,0))))),"Н/Д",((INDIRECT(CONCATENATE("'2018-08 (Д)'!O",TEXT(MATCH($C24,'2018-08 (Д)'!$C$2:$C$100,0)+1,0)))-INDIRECT(CONCATENATE("'2018-07 (Д)'!O",TEXT(MATCH($C24,'2018-07 (Д)'!$C$2:$C$100,0)+1,0))))/INDIRECT(CONCATENATE("'2018-07 (Д)'!O",TEXT(MATCH($C24,'2018-07 (Д)'!$C$2:$C$100,0)+1,0))))*100)</f>
        <v>11811.808504002956</v>
      </c>
      <c r="DQ24" s="9">
        <f ca="1">IF(OR(INDIRECT(CONCATENATE("'2018-09 (Д)'!O",TEXT(MATCH($C24,'2018-09 (Д)'!$C$2:$C$100,0)+1,0)))="Н/Д",INDIRECT(CONCATENATE("'2018-08 (Д)'!O",TEXT(MATCH($C24,'2018-08 (Д)'!$C$2:$C$100,0)+1,0)))="Н/Д",AND(INDIRECT(CONCATENATE("'2018-09 (Д)'!O",TEXT(MATCH($C24,'2018-09 (Д)'!$C$2:$C$100,0)+1,0)))="Н/Д",INDIRECT(CONCATENATE("'2018-08 (Д)'!O",TEXT(MATCH($C24,'2018-08 (Д)'!$C$2:$C$100,0)+1,0))))),"Н/Д",((INDIRECT(CONCATENATE("'2018-09 (Д)'!O",TEXT(MATCH($C24,'2018-09 (Д)'!$C$2:$C$100,0)+1,0)))-INDIRECT(CONCATENATE("'2018-08 (Д)'!O",TEXT(MATCH($C24,'2018-08 (Д)'!$C$2:$C$100,0)+1,0))))/INDIRECT(CONCATENATE("'2018-08 (Д)'!O",TEXT(MATCH($C24,'2018-08 (Д)'!$C$2:$C$100,0)+1,0))))*100)</f>
        <v>-101.20984673885809</v>
      </c>
      <c r="DR24" s="9">
        <f ca="1">IF(OR(INDIRECT(CONCATENATE("'2018-10 (Д)'!O",TEXT(MATCH($C24,'2018-10 (Д)'!$C$2:$C$100,0)+1,0)))="Н/Д",INDIRECT(CONCATENATE("'2018-09 (Д)'!O",TEXT(MATCH($C24,'2018-09 (Д)'!$C$2:$C$100,0)+1,0)))="Н/Д",AND(INDIRECT(CONCATENATE("'2018-10 (Д)'!O",TEXT(MATCH($C24,'2018-10 (Д)'!$C$2:$C$100,0)+1,0)))="Н/Д",INDIRECT(CONCATENATE("'2018-09 (Д)'!O",TEXT(MATCH($C24,'2018-09 (Д)'!$C$2:$C$100,0)+1,0))))),"Н/Д",((INDIRECT(CONCATENATE("'2018-10 (Д)'!O",TEXT(MATCH($C24,'2018-10 (Д)'!$C$2:$C$100,0)+1,0)))-INDIRECT(CONCATENATE("'2018-09 (Д)'!O",TEXT(MATCH($C24,'2018-09 (Д)'!$C$2:$C$100,0)+1,0))))/INDIRECT(CONCATENATE("'2018-09 (Д)'!O",TEXT(MATCH($C24,'2018-09 (Д)'!$C$2:$C$100,0)+1,0))))*100)</f>
        <v>-184.29562111208384</v>
      </c>
      <c r="DS24" s="9">
        <f ca="1">IF(OR(INDIRECT(CONCATENATE("'2018-11 (Д)'!O",TEXT(MATCH($C24,'2018-11 (Д)'!$C$2:$C$100,0)+1,0)))="Н/Д",INDIRECT(CONCATENATE("'2018-10 (Д)'!O",TEXT(MATCH($C24,'2018-10 (Д)'!$C$2:$C$100,0)+1,0)))="Н/Д",AND(INDIRECT(CONCATENATE("'2018-11 (Д)'!O",TEXT(MATCH($C24,'2018-11 (Д)'!$C$2:$C$100,0)+1,0)))="Н/Д",INDIRECT(CONCATENATE("'2018-10 (Д)'!O",TEXT(MATCH($C24,'2018-10 (Д)'!$C$2:$C$100,0)+1,0))))),"Н/Д",((INDIRECT(CONCATENATE("'2018-11 (Д)'!O",TEXT(MATCH($C24,'2018-11 (Д)'!$C$2:$C$100,0)+1,0)))-INDIRECT(CONCATENATE("'2018-10 (Д)'!O",TEXT(MATCH($C24,'2018-10 (Д)'!$C$2:$C$100,0)+1,0))))/INDIRECT(CONCATENATE("'2018-10 (Д)'!O",TEXT(MATCH($C24,'2018-10 (Д)'!$C$2:$C$100,0)+1,0))))*100)</f>
        <v>464.83159624172822</v>
      </c>
      <c r="DT24" s="9">
        <f ca="1">IF(OR(INDIRECT(CONCATENATE("'2018-12 (Д)'!O",TEXT(MATCH($C24,'2018-12 (Д)'!$C$2:$C$100,0)+1,0)))="Н/Д",INDIRECT(CONCATENATE("'2018-11 (Д)'!O",TEXT(MATCH($C24,'2018-11 (Д)'!$C$2:$C$100,0)+1,0)))="Н/Д",AND(INDIRECT(CONCATENATE("'2018-12 (Д)'!O",TEXT(MATCH($C24,'2018-12 (Д)'!$C$2:$C$100,0)+1,0)))="Н/Д",INDIRECT(CONCATENATE("'2018-11 (Д)'!O",TEXT(MATCH($C24,'2018-11 (Д)'!$C$2:$C$100,0)+1,0))))),"Н/Д",((INDIRECT(CONCATENATE("'2018-12 (Д)'!O",TEXT(MATCH($C24,'2018-12 (Д)'!$C$2:$C$100,0)+1,0)))-INDIRECT(CONCATENATE("'2018-11 (Д)'!O",TEXT(MATCH($C24,'2018-11 (Д)'!$C$2:$C$100,0)+1,0))))/INDIRECT(CONCATENATE("'2018-11 (Д)'!O",TEXT(MATCH($C24,'2018-11 (Д)'!$C$2:$C$100,0)+1,0))))*100)</f>
        <v>-67.758428201015292</v>
      </c>
      <c r="DU24" s="9"/>
      <c r="DV24" s="9">
        <f ca="1">IF(OR(INDIRECT(CONCATENATE("'2018-03 (Д)'!P",TEXT(MATCH($C24,'2018-03 (Д)'!$C$2:$C$100,0)+1,0)))="Н/Д",INDIRECT(CONCATENATE("'2018-02 (Д)'!P",TEXT(MATCH($C24,'2018-02 (Д)'!$C$2:$C$100,0)+1,0)))="Н/Д",AND(INDIRECT(CONCATENATE("'2018-03 (Д)'!P",TEXT(MATCH($C24,'2018-03 (Д)'!$C$2:$C$100,0)+1,0)))="Н/Д",INDIRECT(CONCATENATE("'2018-02 (Д)'!P",TEXT(MATCH($C24,'2018-02 (Д)'!$C$2:$C$100,0)+1,0))))),"Н/Д",((INDIRECT(CONCATENATE("'2018-03 (Д)'!P",TEXT(MATCH($C24,'2018-03 (Д)'!$C$2:$C$100,0)+1,0)))-INDIRECT(CONCATENATE("'2018-02 (Д)'!P",TEXT(MATCH($C24,'2018-02 (Д)'!$C$2:$C$100,0)+1,0))))/INDIRECT(CONCATENATE("'2018-02 (Д)'!P",TEXT(MATCH($C24,'2018-02 (Д)'!$C$2:$C$100,0)+1,0))))*100)</f>
        <v>13.428313944080585</v>
      </c>
      <c r="DW24" s="9">
        <f ca="1">IF(OR(INDIRECT(CONCATENATE("'2018-04 (Д)'!P",TEXT(MATCH($C24,'2018-04 (Д)'!$C$2:$C$100,0)+1,0)))="Н/Д",INDIRECT(CONCATENATE("'2018-03 (Д)'!P",TEXT(MATCH($C24,'2018-03 (Д)'!$C$2:$C$100,0)+1,0)))="Н/Д",AND(INDIRECT(CONCATENATE("'2018-04 (Д)'!P",TEXT(MATCH($C24,'2018-04 (Д)'!$C$2:$C$100,0)+1,0)))="Н/Д",INDIRECT(CONCATENATE("'2018-03 (Д)'!P",TEXT(MATCH($C24,'2018-03 (Д)'!$C$2:$C$100,0)+1,0))))),"Н/Д",((INDIRECT(CONCATENATE("'2018-04 (Д)'!P",TEXT(MATCH($C24,'2018-04 (Д)'!$C$2:$C$100,0)+1,0)))-INDIRECT(CONCATENATE("'2018-03 (Д)'!P",TEXT(MATCH($C24,'2018-03 (Д)'!$C$2:$C$100,0)+1,0))))/INDIRECT(CONCATENATE("'2018-03 (Д)'!P",TEXT(MATCH($C24,'2018-03 (Д)'!$C$2:$C$100,0)+1,0))))*100)</f>
        <v>79.553515362466356</v>
      </c>
      <c r="DX24" s="9">
        <f ca="1">IF(OR(INDIRECT(CONCATENATE("'2018-05 (Д)'!P",TEXT(MATCH($C24,'2018-05 (Д)'!$C$2:$C$100,0)+1,0)))="Н/Д",INDIRECT(CONCATENATE("'2018-04 (Д)'!P",TEXT(MATCH($C24,'2018-04 (Д)'!$C$2:$C$100,0)+1,0)))="Н/Д",AND(INDIRECT(CONCATENATE("'2018-05 (Д)'!P",TEXT(MATCH($C24,'2018-05 (Д)'!$C$2:$C$100,0)+1,0)))="Н/Д",INDIRECT(CONCATENATE("'2018-04 (Д)'!P",TEXT(MATCH($C24,'2018-04 (Д)'!$C$2:$C$100,0)+1,0))))),"Н/Д",((INDIRECT(CONCATENATE("'2018-05 (Д)'!P",TEXT(MATCH($C24,'2018-05 (Д)'!$C$2:$C$100,0)+1,0)))-INDIRECT(CONCATENATE("'2018-04 (Д)'!P",TEXT(MATCH($C24,'2018-04 (Д)'!$C$2:$C$100,0)+1,0))))/INDIRECT(CONCATENATE("'2018-04 (Д)'!P",TEXT(MATCH($C24,'2018-04 (Д)'!$C$2:$C$100,0)+1,0))))*100)</f>
        <v>-3.8243665024230524</v>
      </c>
      <c r="DY24" s="9">
        <f ca="1">IF(OR(INDIRECT(CONCATENATE("'2018-06 (Д)'!P",TEXT(MATCH($C24,'2018-06 (Д)'!$C$2:$C$100,0)+1,0)))="Н/Д",INDIRECT(CONCATENATE("'2018-05 (Д)'!P",TEXT(MATCH($C24,'2018-05 (Д)'!$C$2:$C$100,0)+1,0)))="Н/Д",AND(INDIRECT(CONCATENATE("'2018-06 (Д)'!P",TEXT(MATCH($C24,'2018-06 (Д)'!$C$2:$C$100,0)+1,0)))="Н/Д",INDIRECT(CONCATENATE("'2018-05 (Д)'!P",TEXT(MATCH($C24,'2018-05 (Д)'!$C$2:$C$100,0)+1,0))))),"Н/Д",((INDIRECT(CONCATENATE("'2018-06 (Д)'!P",TEXT(MATCH($C24,'2018-06 (Д)'!$C$2:$C$100,0)+1,0)))-INDIRECT(CONCATENATE("'2018-05 (Д)'!P",TEXT(MATCH($C24,'2018-05 (Д)'!$C$2:$C$100,0)+1,0))))/INDIRECT(CONCATENATE("'2018-05 (Д)'!P",TEXT(MATCH($C24,'2018-05 (Д)'!$C$2:$C$100,0)+1,0))))*100)</f>
        <v>-29.700111367343911</v>
      </c>
      <c r="DZ24" s="9">
        <f ca="1">IF(OR(INDIRECT(CONCATENATE("'2018-07 (Д)'!P",TEXT(MATCH($C24,'2018-07 (Д)'!$C$2:$C$100,0)+1,0)))="Н/Д",INDIRECT(CONCATENATE("'2018-06 (Д)'!P",TEXT(MATCH($C24,'2018-06 (Д)'!$C$2:$C$100,0)+1,0)))="Н/Д",AND(INDIRECT(CONCATENATE("'2018-07 (Д)'!P",TEXT(MATCH($C24,'2018-07 (Д)'!$C$2:$C$100,0)+1,0)))="Н/Д",INDIRECT(CONCATENATE("'2018-06 (Д)'!P",TEXT(MATCH($C24,'2018-06 (Д)'!$C$2:$C$100,0)+1,0))))),"Н/Д",((INDIRECT(CONCATENATE("'2018-07 (Д)'!P",TEXT(MATCH($C24,'2018-07 (Д)'!$C$2:$C$100,0)+1,0)))-INDIRECT(CONCATENATE("'2018-06 (Д)'!P",TEXT(MATCH($C24,'2018-06 (Д)'!$C$2:$C$100,0)+1,0))))/INDIRECT(CONCATENATE("'2018-06 (Д)'!P",TEXT(MATCH($C24,'2018-06 (Д)'!$C$2:$C$100,0)+1,0))))*100)</f>
        <v>28.051026800939695</v>
      </c>
      <c r="EA24" s="9">
        <f ca="1">IF(OR(INDIRECT(CONCATENATE("'2018-08 (Д)'!P",TEXT(MATCH($C24,'2018-08 (Д)'!$C$2:$C$100,0)+1,0)))="Н/Д",INDIRECT(CONCATENATE("'2018-07 (Д)'!P",TEXT(MATCH($C24,'2018-07 (Д)'!$C$2:$C$100,0)+1,0)))="Н/Д",AND(INDIRECT(CONCATENATE("'2018-08 (Д)'!P",TEXT(MATCH($C24,'2018-08 (Д)'!$C$2:$C$100,0)+1,0)))="Н/Д",INDIRECT(CONCATENATE("'2018-07 (Д)'!P",TEXT(MATCH($C24,'2018-07 (Д)'!$C$2:$C$100,0)+1,0))))),"Н/Д",((INDIRECT(CONCATENATE("'2018-08 (Д)'!P",TEXT(MATCH($C24,'2018-08 (Д)'!$C$2:$C$100,0)+1,0)))-INDIRECT(CONCATENATE("'2018-07 (Д)'!P",TEXT(MATCH($C24,'2018-07 (Д)'!$C$2:$C$100,0)+1,0))))/INDIRECT(CONCATENATE("'2018-07 (Д)'!P",TEXT(MATCH($C24,'2018-07 (Д)'!$C$2:$C$100,0)+1,0))))*100)</f>
        <v>8.7421843014413962</v>
      </c>
      <c r="EB24" s="9">
        <f ca="1">IF(OR(INDIRECT(CONCATENATE("'2018-09 (Д)'!P",TEXT(MATCH($C24,'2018-09 (Д)'!$C$2:$C$100,0)+1,0)))="Н/Д",INDIRECT(CONCATENATE("'2018-08 (Д)'!P",TEXT(MATCH($C24,'2018-08 (Д)'!$C$2:$C$100,0)+1,0)))="Н/Д",AND(INDIRECT(CONCATENATE("'2018-09 (Д)'!P",TEXT(MATCH($C24,'2018-09 (Д)'!$C$2:$C$100,0)+1,0)))="Н/Д",INDIRECT(CONCATENATE("'2018-08 (Д)'!P",TEXT(MATCH($C24,'2018-08 (Д)'!$C$2:$C$100,0)+1,0))))),"Н/Д",((INDIRECT(CONCATENATE("'2018-09 (Д)'!P",TEXT(MATCH($C24,'2018-09 (Д)'!$C$2:$C$100,0)+1,0)))-INDIRECT(CONCATENATE("'2018-08 (Д)'!P",TEXT(MATCH($C24,'2018-08 (Д)'!$C$2:$C$100,0)+1,0))))/INDIRECT(CONCATENATE("'2018-08 (Д)'!P",TEXT(MATCH($C24,'2018-08 (Д)'!$C$2:$C$100,0)+1,0))))*100)</f>
        <v>-34.70077476186313</v>
      </c>
      <c r="EC24" s="9">
        <f ca="1">IF(OR(INDIRECT(CONCATENATE("'2018-10 (Д)'!P",TEXT(MATCH($C24,'2018-10 (Д)'!$C$2:$C$100,0)+1,0)))="Н/Д",INDIRECT(CONCATENATE("'2018-09 (Д)'!P",TEXT(MATCH($C24,'2018-09 (Д)'!$C$2:$C$100,0)+1,0)))="Н/Д",AND(INDIRECT(CONCATENATE("'2018-10 (Д)'!P",TEXT(MATCH($C24,'2018-10 (Д)'!$C$2:$C$100,0)+1,0)))="Н/Д",INDIRECT(CONCATENATE("'2018-09 (Д)'!P",TEXT(MATCH($C24,'2018-09 (Д)'!$C$2:$C$100,0)+1,0))))),"Н/Д",((INDIRECT(CONCATENATE("'2018-10 (Д)'!P",TEXT(MATCH($C24,'2018-10 (Д)'!$C$2:$C$100,0)+1,0)))-INDIRECT(CONCATENATE("'2018-09 (Д)'!P",TEXT(MATCH($C24,'2018-09 (Д)'!$C$2:$C$100,0)+1,0))))/INDIRECT(CONCATENATE("'2018-09 (Д)'!P",TEXT(MATCH($C24,'2018-09 (Д)'!$C$2:$C$100,0)+1,0))))*100)</f>
        <v>53.423972943802497</v>
      </c>
      <c r="ED24" s="9">
        <f ca="1">IF(OR(INDIRECT(CONCATENATE("'2018-11 (Д)'!P",TEXT(MATCH($C24,'2018-11 (Д)'!$C$2:$C$100,0)+1,0)))="Н/Д",INDIRECT(CONCATENATE("'2018-10 (Д)'!P",TEXT(MATCH($C24,'2018-10 (Д)'!$C$2:$C$100,0)+1,0)))="Н/Д",AND(INDIRECT(CONCATENATE("'2018-11 (Д)'!P",TEXT(MATCH($C24,'2018-11 (Д)'!$C$2:$C$100,0)+1,0)))="Н/Д",INDIRECT(CONCATENATE("'2018-10 (Д)'!P",TEXT(MATCH($C24,'2018-10 (Д)'!$C$2:$C$100,0)+1,0))))),"Н/Д",((INDIRECT(CONCATENATE("'2018-11 (Д)'!P",TEXT(MATCH($C24,'2018-11 (Д)'!$C$2:$C$100,0)+1,0)))-INDIRECT(CONCATENATE("'2018-10 (Д)'!P",TEXT(MATCH($C24,'2018-10 (Д)'!$C$2:$C$100,0)+1,0))))/INDIRECT(CONCATENATE("'2018-10 (Д)'!P",TEXT(MATCH($C24,'2018-10 (Д)'!$C$2:$C$100,0)+1,0))))*100)</f>
        <v>17.927392073426429</v>
      </c>
      <c r="EE24" s="9">
        <f ca="1">IF(OR(INDIRECT(CONCATENATE("'2018-12 (Д)'!P",TEXT(MATCH($C24,'2018-12 (Д)'!$C$2:$C$100,0)+1,0)))="Н/Д",INDIRECT(CONCATENATE("'2018-11 (Д)'!P",TEXT(MATCH($C24,'2018-11 (Д)'!$C$2:$C$100,0)+1,0)))="Н/Д",AND(INDIRECT(CONCATENATE("'2018-12 (Д)'!P",TEXT(MATCH($C24,'2018-12 (Д)'!$C$2:$C$100,0)+1,0)))="Н/Д",INDIRECT(CONCATENATE("'2018-11 (Д)'!P",TEXT(MATCH($C24,'2018-11 (Д)'!$C$2:$C$100,0)+1,0))))),"Н/Д",((INDIRECT(CONCATENATE("'2018-12 (Д)'!P",TEXT(MATCH($C24,'2018-12 (Д)'!$C$2:$C$100,0)+1,0)))-INDIRECT(CONCATENATE("'2018-11 (Д)'!P",TEXT(MATCH($C24,'2018-11 (Д)'!$C$2:$C$100,0)+1,0))))/INDIRECT(CONCATENATE("'2018-11 (Д)'!P",TEXT(MATCH($C24,'2018-11 (Д)'!$C$2:$C$100,0)+1,0))))*100)</f>
        <v>-11.457822546982563</v>
      </c>
      <c r="EF24" s="9"/>
      <c r="EG24" s="9">
        <f ca="1">IF(OR(INDIRECT(CONCATENATE("'2018-03 (Д)'!Q",TEXT(MATCH($C24,'2018-03 (Д)'!$C$2:$C$100,0)+1,0)))="Н/Д",INDIRECT(CONCATENATE("'2018-02 (Д)'!Q",TEXT(MATCH($C24,'2018-02 (Д)'!$C$2:$C$100,0)+1,0)))="Н/Д",AND(INDIRECT(CONCATENATE("'2018-03 (Д)'!Q",TEXT(MATCH($C24,'2018-03 (Д)'!$C$2:$C$100,0)+1,0)))="Н/Д",INDIRECT(CONCATENATE("'2018-02 (Д)'!Q",TEXT(MATCH($C24,'2018-02 (Д)'!$C$2:$C$100,0)+1,0))))),"Н/Д",((INDIRECT(CONCATENATE("'2018-03 (Д)'!Q",TEXT(MATCH($C24,'2018-03 (Д)'!$C$2:$C$100,0)+1,0)))-INDIRECT(CONCATENATE("'2018-02 (Д)'!Q",TEXT(MATCH($C24,'2018-02 (Д)'!$C$2:$C$100,0)+1,0))))/INDIRECT(CONCATENATE("'2018-02 (Д)'!Q",TEXT(MATCH($C24,'2018-02 (Д)'!$C$2:$C$100,0)+1,0))))*100)</f>
        <v>180.27343950004487</v>
      </c>
      <c r="EH24" s="9">
        <f ca="1">IF(OR(INDIRECT(CONCATENATE("'2018-04 (Д)'!Q",TEXT(MATCH($C24,'2018-04 (Д)'!$C$2:$C$100,0)+1,0)))="Н/Д",INDIRECT(CONCATENATE("'2018-03 (Д)'!Q",TEXT(MATCH($C24,'2018-03 (Д)'!$C$2:$C$100,0)+1,0)))="Н/Д",AND(INDIRECT(CONCATENATE("'2018-04 (Д)'!Q",TEXT(MATCH($C24,'2018-04 (Д)'!$C$2:$C$100,0)+1,0)))="Н/Д",INDIRECT(CONCATENATE("'2018-03 (Д)'!Q",TEXT(MATCH($C24,'2018-03 (Д)'!$C$2:$C$100,0)+1,0))))),"Н/Д",((INDIRECT(CONCATENATE("'2018-04 (Д)'!Q",TEXT(MATCH($C24,'2018-04 (Д)'!$C$2:$C$100,0)+1,0)))-INDIRECT(CONCATENATE("'2018-03 (Д)'!Q",TEXT(MATCH($C24,'2018-03 (Д)'!$C$2:$C$100,0)+1,0))))/INDIRECT(CONCATENATE("'2018-03 (Д)'!Q",TEXT(MATCH($C24,'2018-03 (Д)'!$C$2:$C$100,0)+1,0))))*100)</f>
        <v>16.48305935216916</v>
      </c>
      <c r="EI24" s="9">
        <f ca="1">IF(OR(INDIRECT(CONCATENATE("'2018-05 (Д)'!Q",TEXT(MATCH($C24,'2018-05 (Д)'!$C$2:$C$100,0)+1,0)))="Н/Д",INDIRECT(CONCATENATE("'2018-04 (Д)'!Q",TEXT(MATCH($C24,'2018-04 (Д)'!$C$2:$C$100,0)+1,0)))="Н/Д",AND(INDIRECT(CONCATENATE("'2018-05 (Д)'!Q",TEXT(MATCH($C24,'2018-05 (Д)'!$C$2:$C$100,0)+1,0)))="Н/Д",INDIRECT(CONCATENATE("'2018-04 (Д)'!Q",TEXT(MATCH($C24,'2018-04 (Д)'!$C$2:$C$100,0)+1,0))))),"Н/Д",((INDIRECT(CONCATENATE("'2018-05 (Д)'!Q",TEXT(MATCH($C24,'2018-05 (Д)'!$C$2:$C$100,0)+1,0)))-INDIRECT(CONCATENATE("'2018-04 (Д)'!Q",TEXT(MATCH($C24,'2018-04 (Д)'!$C$2:$C$100,0)+1,0))))/INDIRECT(CONCATENATE("'2018-04 (Д)'!Q",TEXT(MATCH($C24,'2018-04 (Д)'!$C$2:$C$100,0)+1,0))))*100)</f>
        <v>-21.586453219458175</v>
      </c>
      <c r="EJ24" s="9">
        <f ca="1">IF(OR(INDIRECT(CONCATENATE("'2018-06 (Д)'!Q",TEXT(MATCH($C24,'2018-06 (Д)'!$C$2:$C$100,0)+1,0)))="Н/Д",INDIRECT(CONCATENATE("'2018-05 (Д)'!Q",TEXT(MATCH($C24,'2018-05 (Д)'!$C$2:$C$100,0)+1,0)))="Н/Д",AND(INDIRECT(CONCATENATE("'2018-06 (Д)'!Q",TEXT(MATCH($C24,'2018-06 (Д)'!$C$2:$C$100,0)+1,0)))="Н/Д",INDIRECT(CONCATENATE("'2018-05 (Д)'!Q",TEXT(MATCH($C24,'2018-05 (Д)'!$C$2:$C$100,0)+1,0))))),"Н/Д",((INDIRECT(CONCATENATE("'2018-06 (Д)'!Q",TEXT(MATCH($C24,'2018-06 (Д)'!$C$2:$C$100,0)+1,0)))-INDIRECT(CONCATENATE("'2018-05 (Д)'!Q",TEXT(MATCH($C24,'2018-05 (Д)'!$C$2:$C$100,0)+1,0))))/INDIRECT(CONCATENATE("'2018-05 (Д)'!Q",TEXT(MATCH($C24,'2018-05 (Д)'!$C$2:$C$100,0)+1,0))))*100)</f>
        <v>-43.952679301323414</v>
      </c>
      <c r="EK24" s="9">
        <f ca="1">IF(OR(INDIRECT(CONCATENATE("'2018-07 (Д)'!Q",TEXT(MATCH($C24,'2018-07 (Д)'!$C$2:$C$100,0)+1,0)))="Н/Д",INDIRECT(CONCATENATE("'2018-06 (Д)'!Q",TEXT(MATCH($C24,'2018-06 (Д)'!$C$2:$C$100,0)+1,0)))="Н/Д",AND(INDIRECT(CONCATENATE("'2018-07 (Д)'!Q",TEXT(MATCH($C24,'2018-07 (Д)'!$C$2:$C$100,0)+1,0)))="Н/Д",INDIRECT(CONCATENATE("'2018-06 (Д)'!Q",TEXT(MATCH($C24,'2018-06 (Д)'!$C$2:$C$100,0)+1,0))))),"Н/Д",((INDIRECT(CONCATENATE("'2018-07 (Д)'!Q",TEXT(MATCH($C24,'2018-07 (Д)'!$C$2:$C$100,0)+1,0)))-INDIRECT(CONCATENATE("'2018-06 (Д)'!Q",TEXT(MATCH($C24,'2018-06 (Д)'!$C$2:$C$100,0)+1,0))))/INDIRECT(CONCATENATE("'2018-06 (Д)'!Q",TEXT(MATCH($C24,'2018-06 (Д)'!$C$2:$C$100,0)+1,0))))*100)</f>
        <v>-89.101218619968009</v>
      </c>
      <c r="EL24" s="9">
        <f ca="1">IF(OR(INDIRECT(CONCATENATE("'2018-08 (Д)'!Q",TEXT(MATCH($C24,'2018-08 (Д)'!$C$2:$C$100,0)+1,0)))="Н/Д",INDIRECT(CONCATENATE("'2018-07 (Д)'!Q",TEXT(MATCH($C24,'2018-07 (Д)'!$C$2:$C$100,0)+1,0)))="Н/Д",AND(INDIRECT(CONCATENATE("'2018-08 (Д)'!Q",TEXT(MATCH($C24,'2018-08 (Д)'!$C$2:$C$100,0)+1,0)))="Н/Д",INDIRECT(CONCATENATE("'2018-07 (Д)'!Q",TEXT(MATCH($C24,'2018-07 (Д)'!$C$2:$C$100,0)+1,0))))),"Н/Д",((INDIRECT(CONCATENATE("'2018-08 (Д)'!Q",TEXT(MATCH($C24,'2018-08 (Д)'!$C$2:$C$100,0)+1,0)))-INDIRECT(CONCATENATE("'2018-07 (Д)'!Q",TEXT(MATCH($C24,'2018-07 (Д)'!$C$2:$C$100,0)+1,0))))/INDIRECT(CONCATENATE("'2018-07 (Д)'!Q",TEXT(MATCH($C24,'2018-07 (Д)'!$C$2:$C$100,0)+1,0))))*100)</f>
        <v>1762.4327512629127</v>
      </c>
      <c r="EM24" s="9">
        <f ca="1">IF(OR(INDIRECT(CONCATENATE("'2018-09 (Д)'!Q",TEXT(MATCH($C24,'2018-09 (Д)'!$C$2:$C$100,0)+1,0)))="Н/Д",INDIRECT(CONCATENATE("'2018-08 (Д)'!Q",TEXT(MATCH($C24,'2018-08 (Д)'!$C$2:$C$100,0)+1,0)))="Н/Д",AND(INDIRECT(CONCATENATE("'2018-09 (Д)'!Q",TEXT(MATCH($C24,'2018-09 (Д)'!$C$2:$C$100,0)+1,0)))="Н/Д",INDIRECT(CONCATENATE("'2018-08 (Д)'!Q",TEXT(MATCH($C24,'2018-08 (Д)'!$C$2:$C$100,0)+1,0))))),"Н/Д",((INDIRECT(CONCATENATE("'2018-09 (Д)'!Q",TEXT(MATCH($C24,'2018-09 (Д)'!$C$2:$C$100,0)+1,0)))-INDIRECT(CONCATENATE("'2018-08 (Д)'!Q",TEXT(MATCH($C24,'2018-08 (Д)'!$C$2:$C$100,0)+1,0))))/INDIRECT(CONCATENATE("'2018-08 (Д)'!Q",TEXT(MATCH($C24,'2018-08 (Д)'!$C$2:$C$100,0)+1,0))))*100)</f>
        <v>-55.816219369060825</v>
      </c>
      <c r="EN24" s="9">
        <f ca="1">IF(OR(INDIRECT(CONCATENATE("'2018-10 (Д)'!Q",TEXT(MATCH($C24,'2018-10 (Д)'!$C$2:$C$100,0)+1,0)))="Н/Д",INDIRECT(CONCATENATE("'2018-09 (Д)'!Q",TEXT(MATCH($C24,'2018-09 (Д)'!$C$2:$C$100,0)+1,0)))="Н/Д",AND(INDIRECT(CONCATENATE("'2018-10 (Д)'!Q",TEXT(MATCH($C24,'2018-10 (Д)'!$C$2:$C$100,0)+1,0)))="Н/Д",INDIRECT(CONCATENATE("'2018-09 (Д)'!Q",TEXT(MATCH($C24,'2018-09 (Д)'!$C$2:$C$100,0)+1,0))))),"Н/Д",((INDIRECT(CONCATENATE("'2018-10 (Д)'!Q",TEXT(MATCH($C24,'2018-10 (Д)'!$C$2:$C$100,0)+1,0)))-INDIRECT(CONCATENATE("'2018-09 (Д)'!Q",TEXT(MATCH($C24,'2018-09 (Д)'!$C$2:$C$100,0)+1,0))))/INDIRECT(CONCATENATE("'2018-09 (Д)'!Q",TEXT(MATCH($C24,'2018-09 (Д)'!$C$2:$C$100,0)+1,0))))*100)</f>
        <v>-85.785553853165979</v>
      </c>
      <c r="EO24" s="9">
        <f ca="1">IF(OR(INDIRECT(CONCATENATE("'2018-11 (Д)'!Q",TEXT(MATCH($C24,'2018-11 (Д)'!$C$2:$C$100,0)+1,0)))="Н/Д",INDIRECT(CONCATENATE("'2018-10 (Д)'!Q",TEXT(MATCH($C24,'2018-10 (Д)'!$C$2:$C$100,0)+1,0)))="Н/Д",AND(INDIRECT(CONCATENATE("'2018-11 (Д)'!Q",TEXT(MATCH($C24,'2018-11 (Д)'!$C$2:$C$100,0)+1,0)))="Н/Д",INDIRECT(CONCATENATE("'2018-10 (Д)'!Q",TEXT(MATCH($C24,'2018-10 (Д)'!$C$2:$C$100,0)+1,0))))),"Н/Д",((INDIRECT(CONCATENATE("'2018-11 (Д)'!Q",TEXT(MATCH($C24,'2018-11 (Д)'!$C$2:$C$100,0)+1,0)))-INDIRECT(CONCATENATE("'2018-10 (Д)'!Q",TEXT(MATCH($C24,'2018-10 (Д)'!$C$2:$C$100,0)+1,0))))/INDIRECT(CONCATENATE("'2018-10 (Д)'!Q",TEXT(MATCH($C24,'2018-10 (Д)'!$C$2:$C$100,0)+1,0))))*100)</f>
        <v>1537.2157544159104</v>
      </c>
      <c r="EP24" s="9">
        <f ca="1">IF(OR(INDIRECT(CONCATENATE("'2018-12 (Д)'!Q",TEXT(MATCH($C24,'2018-12 (Д)'!$C$2:$C$100,0)+1,0)))="Н/Д",INDIRECT(CONCATENATE("'2018-11 (Д)'!Q",TEXT(MATCH($C24,'2018-11 (Д)'!$C$2:$C$100,0)+1,0)))="Н/Д",AND(INDIRECT(CONCATENATE("'2018-12 (Д)'!Q",TEXT(MATCH($C24,'2018-12 (Д)'!$C$2:$C$100,0)+1,0)))="Н/Д",INDIRECT(CONCATENATE("'2018-11 (Д)'!Q",TEXT(MATCH($C24,'2018-11 (Д)'!$C$2:$C$100,0)+1,0))))),"Н/Д",((INDIRECT(CONCATENATE("'2018-12 (Д)'!Q",TEXT(MATCH($C24,'2018-12 (Д)'!$C$2:$C$100,0)+1,0)))-INDIRECT(CONCATENATE("'2018-11 (Д)'!Q",TEXT(MATCH($C24,'2018-11 (Д)'!$C$2:$C$100,0)+1,0))))/INDIRECT(CONCATENATE("'2018-11 (Д)'!Q",TEXT(MATCH($C24,'2018-11 (Д)'!$C$2:$C$100,0)+1,0))))*100)</f>
        <v>-83.676669226357674</v>
      </c>
      <c r="EQ24" s="9"/>
      <c r="ER24" s="9">
        <f ca="1">IF(OR(INDIRECT(CONCATENATE("'2018-03 (Д)'!R",TEXT(MATCH($C24,'2018-03 (Д)'!$C$2:$C$100,0)+1,0)))="Н/Д",INDIRECT(CONCATENATE("'2018-02 (Д)'!R",TEXT(MATCH($C24,'2018-02 (Д)'!$C$2:$C$100,0)+1,0)))="Н/Д",AND(INDIRECT(CONCATENATE("'2018-03 (Д)'!R",TEXT(MATCH($C24,'2018-03 (Д)'!$C$2:$C$100,0)+1,0)))="Н/Д",INDIRECT(CONCATENATE("'2018-02 (Д)'!R",TEXT(MATCH($C24,'2018-02 (Д)'!$C$2:$C$100,0)+1,0))))),"Н/Д",((INDIRECT(CONCATENATE("'2018-03 (Д)'!R",TEXT(MATCH($C24,'2018-03 (Д)'!$C$2:$C$100,0)+1,0)))-INDIRECT(CONCATENATE("'2018-02 (Д)'!R",TEXT(MATCH($C24,'2018-02 (Д)'!$C$2:$C$100,0)+1,0))))/INDIRECT(CONCATENATE("'2018-02 (Д)'!R",TEXT(MATCH($C24,'2018-02 (Д)'!$C$2:$C$100,0)+1,0))))*100)</f>
        <v>-14.626842635570473</v>
      </c>
      <c r="ES24" s="9">
        <f ca="1">IF(OR(INDIRECT(CONCATENATE("'2018-04 (Д)'!R",TEXT(MATCH($C24,'2018-04 (Д)'!$C$2:$C$100,0)+1,0)))="Н/Д",INDIRECT(CONCATENATE("'2018-03 (Д)'!R",TEXT(MATCH($C24,'2018-03 (Д)'!$C$2:$C$100,0)+1,0)))="Н/Д",AND(INDIRECT(CONCATENATE("'2018-04 (Д)'!R",TEXT(MATCH($C24,'2018-04 (Д)'!$C$2:$C$100,0)+1,0)))="Н/Д",INDIRECT(CONCATENATE("'2018-03 (Д)'!R",TEXT(MATCH($C24,'2018-03 (Д)'!$C$2:$C$100,0)+1,0))))),"Н/Д",((INDIRECT(CONCATENATE("'2018-04 (Д)'!R",TEXT(MATCH($C24,'2018-04 (Д)'!$C$2:$C$100,0)+1,0)))-INDIRECT(CONCATENATE("'2018-03 (Д)'!R",TEXT(MATCH($C24,'2018-03 (Д)'!$C$2:$C$100,0)+1,0))))/INDIRECT(CONCATENATE("'2018-03 (Д)'!R",TEXT(MATCH($C24,'2018-03 (Д)'!$C$2:$C$100,0)+1,0))))*100)</f>
        <v>-46.427892942640796</v>
      </c>
      <c r="ET24" s="9">
        <f ca="1">IF(OR(INDIRECT(CONCATENATE("'2018-05 (Д)'!R",TEXT(MATCH($C24,'2018-05 (Д)'!$C$2:$C$100,0)+1,0)))="Н/Д",INDIRECT(CONCATENATE("'2018-04 (Д)'!R",TEXT(MATCH($C24,'2018-04 (Д)'!$C$2:$C$100,0)+1,0)))="Н/Д",AND(INDIRECT(CONCATENATE("'2018-05 (Д)'!R",TEXT(MATCH($C24,'2018-05 (Д)'!$C$2:$C$100,0)+1,0)))="Н/Д",INDIRECT(CONCATENATE("'2018-04 (Д)'!R",TEXT(MATCH($C24,'2018-04 (Д)'!$C$2:$C$100,0)+1,0))))),"Н/Д",((INDIRECT(CONCATENATE("'2018-05 (Д)'!R",TEXT(MATCH($C24,'2018-05 (Д)'!$C$2:$C$100,0)+1,0)))-INDIRECT(CONCATENATE("'2018-04 (Д)'!R",TEXT(MATCH($C24,'2018-04 (Д)'!$C$2:$C$100,0)+1,0))))/INDIRECT(CONCATENATE("'2018-04 (Д)'!R",TEXT(MATCH($C24,'2018-04 (Д)'!$C$2:$C$100,0)+1,0))))*100)</f>
        <v>96.260289016065727</v>
      </c>
      <c r="EU24" s="9">
        <f ca="1">IF(OR(INDIRECT(CONCATENATE("'2018-06 (Д)'!R",TEXT(MATCH($C24,'2018-06 (Д)'!$C$2:$C$100,0)+1,0)))="Н/Д",INDIRECT(CONCATENATE("'2018-05 (Д)'!R",TEXT(MATCH($C24,'2018-05 (Д)'!$C$2:$C$100,0)+1,0)))="Н/Д",AND(INDIRECT(CONCATENATE("'2018-06 (Д)'!R",TEXT(MATCH($C24,'2018-06 (Д)'!$C$2:$C$100,0)+1,0)))="Н/Д",INDIRECT(CONCATENATE("'2018-05 (Д)'!R",TEXT(MATCH($C24,'2018-05 (Д)'!$C$2:$C$100,0)+1,0))))),"Н/Д",((INDIRECT(CONCATENATE("'2018-06 (Д)'!R",TEXT(MATCH($C24,'2018-06 (Д)'!$C$2:$C$100,0)+1,0)))-INDIRECT(CONCATENATE("'2018-05 (Д)'!R",TEXT(MATCH($C24,'2018-05 (Д)'!$C$2:$C$100,0)+1,0))))/INDIRECT(CONCATENATE("'2018-05 (Д)'!R",TEXT(MATCH($C24,'2018-05 (Д)'!$C$2:$C$100,0)+1,0))))*100)</f>
        <v>-10.741152446927421</v>
      </c>
      <c r="EV24" s="9">
        <f ca="1">IF(OR(INDIRECT(CONCATENATE("'2018-07 (Д)'!R",TEXT(MATCH($C24,'2018-07 (Д)'!$C$2:$C$100,0)+1,0)))="Н/Д",INDIRECT(CONCATENATE("'2018-06 (Д)'!R",TEXT(MATCH($C24,'2018-06 (Д)'!$C$2:$C$100,0)+1,0)))="Н/Д",AND(INDIRECT(CONCATENATE("'2018-07 (Д)'!R",TEXT(MATCH($C24,'2018-07 (Д)'!$C$2:$C$100,0)+1,0)))="Н/Д",INDIRECT(CONCATENATE("'2018-06 (Д)'!R",TEXT(MATCH($C24,'2018-06 (Д)'!$C$2:$C$100,0)+1,0))))),"Н/Д",((INDIRECT(CONCATENATE("'2018-07 (Д)'!R",TEXT(MATCH($C24,'2018-07 (Д)'!$C$2:$C$100,0)+1,0)))-INDIRECT(CONCATENATE("'2018-06 (Д)'!R",TEXT(MATCH($C24,'2018-06 (Д)'!$C$2:$C$100,0)+1,0))))/INDIRECT(CONCATENATE("'2018-06 (Д)'!R",TEXT(MATCH($C24,'2018-06 (Д)'!$C$2:$C$100,0)+1,0))))*100)</f>
        <v>28.663909736861648</v>
      </c>
      <c r="EW24" s="9">
        <f ca="1">IF(OR(INDIRECT(CONCATENATE("'2018-08 (Д)'!R",TEXT(MATCH($C24,'2018-08 (Д)'!$C$2:$C$100,0)+1,0)))="Н/Д",INDIRECT(CONCATENATE("'2018-07 (Д)'!R",TEXT(MATCH($C24,'2018-07 (Д)'!$C$2:$C$100,0)+1,0)))="Н/Д",AND(INDIRECT(CONCATENATE("'2018-08 (Д)'!R",TEXT(MATCH($C24,'2018-08 (Д)'!$C$2:$C$100,0)+1,0)))="Н/Д",INDIRECT(CONCATENATE("'2018-07 (Д)'!R",TEXT(MATCH($C24,'2018-07 (Д)'!$C$2:$C$100,0)+1,0))))),"Н/Д",((INDIRECT(CONCATENATE("'2018-08 (Д)'!R",TEXT(MATCH($C24,'2018-08 (Д)'!$C$2:$C$100,0)+1,0)))-INDIRECT(CONCATENATE("'2018-07 (Д)'!R",TEXT(MATCH($C24,'2018-07 (Д)'!$C$2:$C$100,0)+1,0))))/INDIRECT(CONCATENATE("'2018-07 (Д)'!R",TEXT(MATCH($C24,'2018-07 (Д)'!$C$2:$C$100,0)+1,0))))*100)</f>
        <v>12.896626449182335</v>
      </c>
      <c r="EX24" s="9">
        <f ca="1">IF(OR(INDIRECT(CONCATENATE("'2018-09 (Д)'!R",TEXT(MATCH($C24,'2018-09 (Д)'!$C$2:$C$100,0)+1,0)))="Н/Д",INDIRECT(CONCATENATE("'2018-08 (Д)'!R",TEXT(MATCH($C24,'2018-08 (Д)'!$C$2:$C$100,0)+1,0)))="Н/Д",AND(INDIRECT(CONCATENATE("'2018-09 (Д)'!R",TEXT(MATCH($C24,'2018-09 (Д)'!$C$2:$C$100,0)+1,0)))="Н/Д",INDIRECT(CONCATENATE("'2018-08 (Д)'!R",TEXT(MATCH($C24,'2018-08 (Д)'!$C$2:$C$100,0)+1,0))))),"Н/Д",((INDIRECT(CONCATENATE("'2018-09 (Д)'!R",TEXT(MATCH($C24,'2018-09 (Д)'!$C$2:$C$100,0)+1,0)))-INDIRECT(CONCATENATE("'2018-08 (Д)'!R",TEXT(MATCH($C24,'2018-08 (Д)'!$C$2:$C$100,0)+1,0))))/INDIRECT(CONCATENATE("'2018-08 (Д)'!R",TEXT(MATCH($C24,'2018-08 (Д)'!$C$2:$C$100,0)+1,0))))*100)</f>
        <v>-23.955186065159506</v>
      </c>
      <c r="EY24" s="9">
        <f ca="1">IF(OR(INDIRECT(CONCATENATE("'2018-10 (Д)'!R",TEXT(MATCH($C24,'2018-10 (Д)'!$C$2:$C$100,0)+1,0)))="Н/Д",INDIRECT(CONCATENATE("'2018-09 (Д)'!R",TEXT(MATCH($C24,'2018-09 (Д)'!$C$2:$C$100,0)+1,0)))="Н/Д",AND(INDIRECT(CONCATENATE("'2018-10 (Д)'!R",TEXT(MATCH($C24,'2018-10 (Д)'!$C$2:$C$100,0)+1,0)))="Н/Д",INDIRECT(CONCATENATE("'2018-09 (Д)'!R",TEXT(MATCH($C24,'2018-09 (Д)'!$C$2:$C$100,0)+1,0))))),"Н/Д",((INDIRECT(CONCATENATE("'2018-10 (Д)'!R",TEXT(MATCH($C24,'2018-10 (Д)'!$C$2:$C$100,0)+1,0)))-INDIRECT(CONCATENATE("'2018-09 (Д)'!R",TEXT(MATCH($C24,'2018-09 (Д)'!$C$2:$C$100,0)+1,0))))/INDIRECT(CONCATENATE("'2018-09 (Д)'!R",TEXT(MATCH($C24,'2018-09 (Д)'!$C$2:$C$100,0)+1,0))))*100)</f>
        <v>-13.854592343473401</v>
      </c>
      <c r="EZ24" s="9">
        <f ca="1">IF(OR(INDIRECT(CONCATENATE("'2018-11 (Д)'!R",TEXT(MATCH($C24,'2018-11 (Д)'!$C$2:$C$100,0)+1,0)))="Н/Д",INDIRECT(CONCATENATE("'2018-10 (Д)'!R",TEXT(MATCH($C24,'2018-10 (Д)'!$C$2:$C$100,0)+1,0)))="Н/Д",AND(INDIRECT(CONCATENATE("'2018-11 (Д)'!R",TEXT(MATCH($C24,'2018-11 (Д)'!$C$2:$C$100,0)+1,0)))="Н/Д",INDIRECT(CONCATENATE("'2018-10 (Д)'!R",TEXT(MATCH($C24,'2018-10 (Д)'!$C$2:$C$100,0)+1,0))))),"Н/Д",((INDIRECT(CONCATENATE("'2018-11 (Д)'!R",TEXT(MATCH($C24,'2018-11 (Д)'!$C$2:$C$100,0)+1,0)))-INDIRECT(CONCATENATE("'2018-10 (Д)'!R",TEXT(MATCH($C24,'2018-10 (Д)'!$C$2:$C$100,0)+1,0))))/INDIRECT(CONCATENATE("'2018-10 (Д)'!R",TEXT(MATCH($C24,'2018-10 (Д)'!$C$2:$C$100,0)+1,0))))*100)</f>
        <v>-12.789537475434862</v>
      </c>
      <c r="FA24" s="9">
        <f ca="1">IF(OR(INDIRECT(CONCATENATE("'2018-12 (Д)'!R",TEXT(MATCH($C24,'2018-12 (Д)'!$C$2:$C$100,0)+1,0)))="Н/Д",INDIRECT(CONCATENATE("'2018-11 (Д)'!R",TEXT(MATCH($C24,'2018-11 (Д)'!$C$2:$C$100,0)+1,0)))="Н/Д",AND(INDIRECT(CONCATENATE("'2018-12 (Д)'!R",TEXT(MATCH($C24,'2018-12 (Д)'!$C$2:$C$100,0)+1,0)))="Н/Д",INDIRECT(CONCATENATE("'2018-11 (Д)'!R",TEXT(MATCH($C24,'2018-11 (Д)'!$C$2:$C$100,0)+1,0))))),"Н/Д",((INDIRECT(CONCATENATE("'2018-12 (Д)'!R",TEXT(MATCH($C24,'2018-12 (Д)'!$C$2:$C$100,0)+1,0)))-INDIRECT(CONCATENATE("'2018-11 (Д)'!R",TEXT(MATCH($C24,'2018-11 (Д)'!$C$2:$C$100,0)+1,0))))/INDIRECT(CONCATENATE("'2018-11 (Д)'!R",TEXT(MATCH($C24,'2018-11 (Д)'!$C$2:$C$100,0)+1,0))))*100)</f>
        <v>-22.254036848227425</v>
      </c>
      <c r="FB24" s="9"/>
      <c r="FC24" s="9">
        <f ca="1">IF(OR(INDIRECT(CONCATENATE("'2018-03 (Д)'!S",TEXT(MATCH($C24,'2018-03 (Д)'!$C$2:$C$100,0)+1,0)))="Н/Д",INDIRECT(CONCATENATE("'2018-02 (Д)'!S",TEXT(MATCH($C24,'2018-02 (Д)'!$C$2:$C$100,0)+1,0)))="Н/Д",AND(INDIRECT(CONCATENATE("'2018-03 (Д)'!S",TEXT(MATCH($C24,'2018-03 (Д)'!$C$2:$C$100,0)+1,0)))="Н/Д",INDIRECT(CONCATENATE("'2018-02 (Д)'!S",TEXT(MATCH($C24,'2018-02 (Д)'!$C$2:$C$100,0)+1,0))))),"Н/Д",((INDIRECT(CONCATENATE("'2018-03 (Д)'!S",TEXT(MATCH($C24,'2018-03 (Д)'!$C$2:$C$100,0)+1,0)))-INDIRECT(CONCATENATE("'2018-02 (Д)'!S",TEXT(MATCH($C24,'2018-02 (Д)'!$C$2:$C$100,0)+1,0))))/INDIRECT(CONCATENATE("'2018-02 (Д)'!S",TEXT(MATCH($C24,'2018-02 (Д)'!$C$2:$C$100,0)+1,0))))*100)</f>
        <v>-8.7202203067473771</v>
      </c>
      <c r="FD24" s="9">
        <f ca="1">IF(OR(INDIRECT(CONCATENATE("'2018-04 (Д)'!S",TEXT(MATCH($C24,'2018-04 (Д)'!$C$2:$C$100,0)+1,0)))="Н/Д",INDIRECT(CONCATENATE("'2018-03 (Д)'!S",TEXT(MATCH($C24,'2018-03 (Д)'!$C$2:$C$100,0)+1,0)))="Н/Д",AND(INDIRECT(CONCATENATE("'2018-04 (Д)'!S",TEXT(MATCH($C24,'2018-04 (Д)'!$C$2:$C$100,0)+1,0)))="Н/Д",INDIRECT(CONCATENATE("'2018-03 (Д)'!S",TEXT(MATCH($C24,'2018-03 (Д)'!$C$2:$C$100,0)+1,0))))),"Н/Д",((INDIRECT(CONCATENATE("'2018-04 (Д)'!S",TEXT(MATCH($C24,'2018-04 (Д)'!$C$2:$C$100,0)+1,0)))-INDIRECT(CONCATENATE("'2018-03 (Д)'!S",TEXT(MATCH($C24,'2018-03 (Д)'!$C$2:$C$100,0)+1,0))))/INDIRECT(CONCATENATE("'2018-03 (Д)'!S",TEXT(MATCH($C24,'2018-03 (Д)'!$C$2:$C$100,0)+1,0))))*100)</f>
        <v>205.1107479372194</v>
      </c>
      <c r="FE24" s="9">
        <f ca="1">IF(OR(INDIRECT(CONCATENATE("'2018-05 (Д)'!S",TEXT(MATCH($C24,'2018-05 (Д)'!$C$2:$C$100,0)+1,0)))="Н/Д",INDIRECT(CONCATENATE("'2018-04 (Д)'!S",TEXT(MATCH($C24,'2018-04 (Д)'!$C$2:$C$100,0)+1,0)))="Н/Д",AND(INDIRECT(CONCATENATE("'2018-05 (Д)'!S",TEXT(MATCH($C24,'2018-05 (Д)'!$C$2:$C$100,0)+1,0)))="Н/Д",INDIRECT(CONCATENATE("'2018-04 (Д)'!S",TEXT(MATCH($C24,'2018-04 (Д)'!$C$2:$C$100,0)+1,0))))),"Н/Д",((INDIRECT(CONCATENATE("'2018-05 (Д)'!S",TEXT(MATCH($C24,'2018-05 (Д)'!$C$2:$C$100,0)+1,0)))-INDIRECT(CONCATENATE("'2018-04 (Д)'!S",TEXT(MATCH($C24,'2018-04 (Д)'!$C$2:$C$100,0)+1,0))))/INDIRECT(CONCATENATE("'2018-04 (Д)'!S",TEXT(MATCH($C24,'2018-04 (Д)'!$C$2:$C$100,0)+1,0))))*100)</f>
        <v>45.231696661997553</v>
      </c>
      <c r="FF24" s="9">
        <f ca="1">IF(OR(INDIRECT(CONCATENATE("'2018-06 (Д)'!S",TEXT(MATCH($C24,'2018-06 (Д)'!$C$2:$C$100,0)+1,0)))="Н/Д",INDIRECT(CONCATENATE("'2018-05 (Д)'!S",TEXT(MATCH($C24,'2018-05 (Д)'!$C$2:$C$100,0)+1,0)))="Н/Д",AND(INDIRECT(CONCATENATE("'2018-06 (Д)'!S",TEXT(MATCH($C24,'2018-06 (Д)'!$C$2:$C$100,0)+1,0)))="Н/Д",INDIRECT(CONCATENATE("'2018-05 (Д)'!S",TEXT(MATCH($C24,'2018-05 (Д)'!$C$2:$C$100,0)+1,0))))),"Н/Д",((INDIRECT(CONCATENATE("'2018-06 (Д)'!S",TEXT(MATCH($C24,'2018-06 (Д)'!$C$2:$C$100,0)+1,0)))-INDIRECT(CONCATENATE("'2018-05 (Д)'!S",TEXT(MATCH($C24,'2018-05 (Д)'!$C$2:$C$100,0)+1,0))))/INDIRECT(CONCATENATE("'2018-05 (Д)'!S",TEXT(MATCH($C24,'2018-05 (Д)'!$C$2:$C$100,0)+1,0))))*100)</f>
        <v>-77.591312676012521</v>
      </c>
      <c r="FG24" s="9">
        <f ca="1">IF(OR(INDIRECT(CONCATENATE("'2018-07 (Д)'!S",TEXT(MATCH($C24,'2018-07 (Д)'!$C$2:$C$100,0)+1,0)))="Н/Д",INDIRECT(CONCATENATE("'2018-06 (Д)'!S",TEXT(MATCH($C24,'2018-06 (Д)'!$C$2:$C$100,0)+1,0)))="Н/Д",AND(INDIRECT(CONCATENATE("'2018-07 (Д)'!S",TEXT(MATCH($C24,'2018-07 (Д)'!$C$2:$C$100,0)+1,0)))="Н/Д",INDIRECT(CONCATENATE("'2018-06 (Д)'!S",TEXT(MATCH($C24,'2018-06 (Д)'!$C$2:$C$100,0)+1,0))))),"Н/Д",((INDIRECT(CONCATENATE("'2018-07 (Д)'!S",TEXT(MATCH($C24,'2018-07 (Д)'!$C$2:$C$100,0)+1,0)))-INDIRECT(CONCATENATE("'2018-06 (Д)'!S",TEXT(MATCH($C24,'2018-06 (Д)'!$C$2:$C$100,0)+1,0))))/INDIRECT(CONCATENATE("'2018-06 (Д)'!S",TEXT(MATCH($C24,'2018-06 (Д)'!$C$2:$C$100,0)+1,0))))*100)</f>
        <v>-22.967259856454625</v>
      </c>
      <c r="FH24" s="9">
        <f ca="1">IF(OR(INDIRECT(CONCATENATE("'2018-08 (Д)'!S",TEXT(MATCH($C24,'2018-08 (Д)'!$C$2:$C$100,0)+1,0)))="Н/Д",INDIRECT(CONCATENATE("'2018-07 (Д)'!S",TEXT(MATCH($C24,'2018-07 (Д)'!$C$2:$C$100,0)+1,0)))="Н/Д",AND(INDIRECT(CONCATENATE("'2018-08 (Д)'!S",TEXT(MATCH($C24,'2018-08 (Д)'!$C$2:$C$100,0)+1,0)))="Н/Д",INDIRECT(CONCATENATE("'2018-07 (Д)'!S",TEXT(MATCH($C24,'2018-07 (Д)'!$C$2:$C$100,0)+1,0))))),"Н/Д",((INDIRECT(CONCATENATE("'2018-08 (Д)'!S",TEXT(MATCH($C24,'2018-08 (Д)'!$C$2:$C$100,0)+1,0)))-INDIRECT(CONCATENATE("'2018-07 (Д)'!S",TEXT(MATCH($C24,'2018-07 (Д)'!$C$2:$C$100,0)+1,0))))/INDIRECT(CONCATENATE("'2018-07 (Д)'!S",TEXT(MATCH($C24,'2018-07 (Д)'!$C$2:$C$100,0)+1,0))))*100)</f>
        <v>-13.816584706633131</v>
      </c>
      <c r="FI24" s="9">
        <f ca="1">IF(OR(INDIRECT(CONCATENATE("'2018-09 (Д)'!S",TEXT(MATCH($C24,'2018-09 (Д)'!$C$2:$C$100,0)+1,0)))="Н/Д",INDIRECT(CONCATENATE("'2018-08 (Д)'!S",TEXT(MATCH($C24,'2018-08 (Д)'!$C$2:$C$100,0)+1,0)))="Н/Д",AND(INDIRECT(CONCATENATE("'2018-09 (Д)'!S",TEXT(MATCH($C24,'2018-09 (Д)'!$C$2:$C$100,0)+1,0)))="Н/Д",INDIRECT(CONCATENATE("'2018-08 (Д)'!S",TEXT(MATCH($C24,'2018-08 (Д)'!$C$2:$C$100,0)+1,0))))),"Н/Д",((INDIRECT(CONCATENATE("'2018-09 (Д)'!S",TEXT(MATCH($C24,'2018-09 (Д)'!$C$2:$C$100,0)+1,0)))-INDIRECT(CONCATENATE("'2018-08 (Д)'!S",TEXT(MATCH($C24,'2018-08 (Д)'!$C$2:$C$100,0)+1,0))))/INDIRECT(CONCATENATE("'2018-08 (Д)'!S",TEXT(MATCH($C24,'2018-08 (Д)'!$C$2:$C$100,0)+1,0))))*100)</f>
        <v>-1.5523729876646457</v>
      </c>
      <c r="FJ24" s="9">
        <f ca="1">IF(OR(INDIRECT(CONCATENATE("'2018-10 (Д)'!S",TEXT(MATCH($C24,'2018-10 (Д)'!$C$2:$C$100,0)+1,0)))="Н/Д",INDIRECT(CONCATENATE("'2018-09 (Д)'!S",TEXT(MATCH($C24,'2018-09 (Д)'!$C$2:$C$100,0)+1,0)))="Н/Д",AND(INDIRECT(CONCATENATE("'2018-10 (Д)'!S",TEXT(MATCH($C24,'2018-10 (Д)'!$C$2:$C$100,0)+1,0)))="Н/Д",INDIRECT(CONCATENATE("'2018-09 (Д)'!S",TEXT(MATCH($C24,'2018-09 (Д)'!$C$2:$C$100,0)+1,0))))),"Н/Д",((INDIRECT(CONCATENATE("'2018-10 (Д)'!S",TEXT(MATCH($C24,'2018-10 (Д)'!$C$2:$C$100,0)+1,0)))-INDIRECT(CONCATENATE("'2018-09 (Д)'!S",TEXT(MATCH($C24,'2018-09 (Д)'!$C$2:$C$100,0)+1,0))))/INDIRECT(CONCATENATE("'2018-09 (Д)'!S",TEXT(MATCH($C24,'2018-09 (Д)'!$C$2:$C$100,0)+1,0))))*100)</f>
        <v>25.794336784355515</v>
      </c>
      <c r="FK24" s="9">
        <f ca="1">IF(OR(INDIRECT(CONCATENATE("'2018-11 (Д)'!S",TEXT(MATCH($C24,'2018-11 (Д)'!$C$2:$C$100,0)+1,0)))="Н/Д",INDIRECT(CONCATENATE("'2018-10 (Д)'!S",TEXT(MATCH($C24,'2018-10 (Д)'!$C$2:$C$100,0)+1,0)))="Н/Д",AND(INDIRECT(CONCATENATE("'2018-11 (Д)'!S",TEXT(MATCH($C24,'2018-11 (Д)'!$C$2:$C$100,0)+1,0)))="Н/Д",INDIRECT(CONCATENATE("'2018-10 (Д)'!S",TEXT(MATCH($C24,'2018-10 (Д)'!$C$2:$C$100,0)+1,0))))),"Н/Д",((INDIRECT(CONCATENATE("'2018-11 (Д)'!S",TEXT(MATCH($C24,'2018-11 (Д)'!$C$2:$C$100,0)+1,0)))-INDIRECT(CONCATENATE("'2018-10 (Д)'!S",TEXT(MATCH($C24,'2018-10 (Д)'!$C$2:$C$100,0)+1,0))))/INDIRECT(CONCATENATE("'2018-10 (Д)'!S",TEXT(MATCH($C24,'2018-10 (Д)'!$C$2:$C$100,0)+1,0))))*100)</f>
        <v>33.893907562581596</v>
      </c>
      <c r="FL24" s="9">
        <f ca="1">IF(OR(INDIRECT(CONCATENATE("'2018-12 (Д)'!S",TEXT(MATCH($C24,'2018-12 (Д)'!$C$2:$C$100,0)+1,0)))="Н/Д",INDIRECT(CONCATENATE("'2018-11 (Д)'!S",TEXT(MATCH($C24,'2018-11 (Д)'!$C$2:$C$100,0)+1,0)))="Н/Д",AND(INDIRECT(CONCATENATE("'2018-12 (Д)'!S",TEXT(MATCH($C24,'2018-12 (Д)'!$C$2:$C$100,0)+1,0)))="Н/Д",INDIRECT(CONCATENATE("'2018-11 (Д)'!S",TEXT(MATCH($C24,'2018-11 (Д)'!$C$2:$C$100,0)+1,0))))),"Н/Д",((INDIRECT(CONCATENATE("'2018-12 (Д)'!S",TEXT(MATCH($C24,'2018-12 (Д)'!$C$2:$C$100,0)+1,0)))-INDIRECT(CONCATENATE("'2018-11 (Д)'!S",TEXT(MATCH($C24,'2018-11 (Д)'!$C$2:$C$100,0)+1,0))))/INDIRECT(CONCATENATE("'2018-11 (Д)'!S",TEXT(MATCH($C24,'2018-11 (Д)'!$C$2:$C$100,0)+1,0))))*100)</f>
        <v>-0.59199190181211725</v>
      </c>
      <c r="FM24" s="9"/>
      <c r="FN24" s="9">
        <f ca="1">IF(OR(INDIRECT(CONCATENATE("'2018-03 (Д)'!T",TEXT(MATCH($C24,'2018-03 (Д)'!$C$2:$C$100,0)+1,0)))="Н/Д",INDIRECT(CONCATENATE("'2018-02 (Д)'!T",TEXT(MATCH($C24,'2018-02 (Д)'!$C$2:$C$100,0)+1,0)))="Н/Д",AND(INDIRECT(CONCATENATE("'2018-03 (Д)'!T",TEXT(MATCH($C24,'2018-03 (Д)'!$C$2:$C$100,0)+1,0)))="Н/Д",INDIRECT(CONCATENATE("'2018-02 (Д)'!T",TEXT(MATCH($C24,'2018-02 (Д)'!$C$2:$C$100,0)+1,0))))),"Н/Д",((INDIRECT(CONCATENATE("'2018-03 (Д)'!T",TEXT(MATCH($C24,'2018-03 (Д)'!$C$2:$C$100,0)+1,0)))-INDIRECT(CONCATENATE("'2018-02 (Д)'!T",TEXT(MATCH($C24,'2018-02 (Д)'!$C$2:$C$100,0)+1,0))))/INDIRECT(CONCATENATE("'2018-02 (Д)'!T",TEXT(MATCH($C24,'2018-02 (Д)'!$C$2:$C$100,0)+1,0))))*100)</f>
        <v>-6.8651482033321791</v>
      </c>
      <c r="FO24" s="9">
        <f ca="1">IF(OR(INDIRECT(CONCATENATE("'2018-04 (Д)'!T",TEXT(MATCH($C24,'2018-04 (Д)'!$C$2:$C$100,0)+1,0)))="Н/Д",INDIRECT(CONCATENATE("'2018-03 (Д)'!T",TEXT(MATCH($C24,'2018-03 (Д)'!$C$2:$C$100,0)+1,0)))="Н/Д",AND(INDIRECT(CONCATENATE("'2018-04 (Д)'!T",TEXT(MATCH($C24,'2018-04 (Д)'!$C$2:$C$100,0)+1,0)))="Н/Д",INDIRECT(CONCATENATE("'2018-03 (Д)'!T",TEXT(MATCH($C24,'2018-03 (Д)'!$C$2:$C$100,0)+1,0))))),"Н/Д",((INDIRECT(CONCATENATE("'2018-04 (Д)'!T",TEXT(MATCH($C24,'2018-04 (Д)'!$C$2:$C$100,0)+1,0)))-INDIRECT(CONCATENATE("'2018-03 (Д)'!T",TEXT(MATCH($C24,'2018-03 (Д)'!$C$2:$C$100,0)+1,0))))/INDIRECT(CONCATENATE("'2018-03 (Д)'!T",TEXT(MATCH($C24,'2018-03 (Д)'!$C$2:$C$100,0)+1,0))))*100)</f>
        <v>9.036599512060425</v>
      </c>
      <c r="FP24" s="9">
        <f ca="1">IF(OR(INDIRECT(CONCATENATE("'2018-05 (Д)'!T",TEXT(MATCH($C24,'2018-05 (Д)'!$C$2:$C$100,0)+1,0)))="Н/Д",INDIRECT(CONCATENATE("'2018-04 (Д)'!T",TEXT(MATCH($C24,'2018-04 (Д)'!$C$2:$C$100,0)+1,0)))="Н/Д",AND(INDIRECT(CONCATENATE("'2018-05 (Д)'!T",TEXT(MATCH($C24,'2018-05 (Д)'!$C$2:$C$100,0)+1,0)))="Н/Д",INDIRECT(CONCATENATE("'2018-04 (Д)'!T",TEXT(MATCH($C24,'2018-04 (Д)'!$C$2:$C$100,0)+1,0))))),"Н/Д",((INDIRECT(CONCATENATE("'2018-05 (Д)'!T",TEXT(MATCH($C24,'2018-05 (Д)'!$C$2:$C$100,0)+1,0)))-INDIRECT(CONCATENATE("'2018-04 (Д)'!T",TEXT(MATCH($C24,'2018-04 (Д)'!$C$2:$C$100,0)+1,0))))/INDIRECT(CONCATENATE("'2018-04 (Д)'!T",TEXT(MATCH($C24,'2018-04 (Д)'!$C$2:$C$100,0)+1,0))))*100)</f>
        <v>-5.7734122955754845</v>
      </c>
      <c r="FQ24" s="9">
        <f ca="1">IF(OR(INDIRECT(CONCATENATE("'2018-06 (Д)'!T",TEXT(MATCH($C24,'2018-06 (Д)'!$C$2:$C$100,0)+1,0)))="Н/Д",INDIRECT(CONCATENATE("'2018-05 (Д)'!T",TEXT(MATCH($C24,'2018-05 (Д)'!$C$2:$C$100,0)+1,0)))="Н/Д",AND(INDIRECT(CONCATENATE("'2018-06 (Д)'!T",TEXT(MATCH($C24,'2018-06 (Д)'!$C$2:$C$100,0)+1,0)))="Н/Д",INDIRECT(CONCATENATE("'2018-05 (Д)'!T",TEXT(MATCH($C24,'2018-05 (Д)'!$C$2:$C$100,0)+1,0))))),"Н/Д",((INDIRECT(CONCATENATE("'2018-06 (Д)'!T",TEXT(MATCH($C24,'2018-06 (Д)'!$C$2:$C$100,0)+1,0)))-INDIRECT(CONCATENATE("'2018-05 (Д)'!T",TEXT(MATCH($C24,'2018-05 (Д)'!$C$2:$C$100,0)+1,0))))/INDIRECT(CONCATENATE("'2018-05 (Д)'!T",TEXT(MATCH($C24,'2018-05 (Д)'!$C$2:$C$100,0)+1,0))))*100)</f>
        <v>25.280826864510487</v>
      </c>
      <c r="FR24" s="9">
        <f ca="1">IF(OR(INDIRECT(CONCATENATE("'2018-07 (Д)'!T",TEXT(MATCH($C24,'2018-07 (Д)'!$C$2:$C$100,0)+1,0)))="Н/Д",INDIRECT(CONCATENATE("'2018-06 (Д)'!T",TEXT(MATCH($C24,'2018-06 (Д)'!$C$2:$C$100,0)+1,0)))="Н/Д",AND(INDIRECT(CONCATENATE("'2018-07 (Д)'!T",TEXT(MATCH($C24,'2018-07 (Д)'!$C$2:$C$100,0)+1,0)))="Н/Д",INDIRECT(CONCATENATE("'2018-06 (Д)'!T",TEXT(MATCH($C24,'2018-06 (Д)'!$C$2:$C$100,0)+1,0))))),"Н/Д",((INDIRECT(CONCATENATE("'2018-07 (Д)'!T",TEXT(MATCH($C24,'2018-07 (Д)'!$C$2:$C$100,0)+1,0)))-INDIRECT(CONCATENATE("'2018-06 (Д)'!T",TEXT(MATCH($C24,'2018-06 (Д)'!$C$2:$C$100,0)+1,0))))/INDIRECT(CONCATENATE("'2018-06 (Д)'!T",TEXT(MATCH($C24,'2018-06 (Д)'!$C$2:$C$100,0)+1,0))))*100)</f>
        <v>-2.844823610041999</v>
      </c>
      <c r="FS24" s="9">
        <f ca="1">IF(OR(INDIRECT(CONCATENATE("'2018-08 (Д)'!T",TEXT(MATCH($C24,'2018-08 (Д)'!$C$2:$C$100,0)+1,0)))="Н/Д",INDIRECT(CONCATENATE("'2018-07 (Д)'!T",TEXT(MATCH($C24,'2018-07 (Д)'!$C$2:$C$100,0)+1,0)))="Н/Д",AND(INDIRECT(CONCATENATE("'2018-08 (Д)'!T",TEXT(MATCH($C24,'2018-08 (Д)'!$C$2:$C$100,0)+1,0)))="Н/Д",INDIRECT(CONCATENATE("'2018-07 (Д)'!T",TEXT(MATCH($C24,'2018-07 (Д)'!$C$2:$C$100,0)+1,0))))),"Н/Д",((INDIRECT(CONCATENATE("'2018-08 (Д)'!T",TEXT(MATCH($C24,'2018-08 (Д)'!$C$2:$C$100,0)+1,0)))-INDIRECT(CONCATENATE("'2018-07 (Д)'!T",TEXT(MATCH($C24,'2018-07 (Д)'!$C$2:$C$100,0)+1,0))))/INDIRECT(CONCATENATE("'2018-07 (Д)'!T",TEXT(MATCH($C24,'2018-07 (Д)'!$C$2:$C$100,0)+1,0))))*100)</f>
        <v>29.063872846498441</v>
      </c>
      <c r="FT24" s="9">
        <f ca="1">IF(OR(INDIRECT(CONCATENATE("'2018-09 (Д)'!T",TEXT(MATCH($C24,'2018-09 (Д)'!$C$2:$C$100,0)+1,0)))="Н/Д",INDIRECT(CONCATENATE("'2018-08 (Д)'!T",TEXT(MATCH($C24,'2018-08 (Д)'!$C$2:$C$100,0)+1,0)))="Н/Д",AND(INDIRECT(CONCATENATE("'2018-09 (Д)'!T",TEXT(MATCH($C24,'2018-09 (Д)'!$C$2:$C$100,0)+1,0)))="Н/Д",INDIRECT(CONCATENATE("'2018-08 (Д)'!T",TEXT(MATCH($C24,'2018-08 (Д)'!$C$2:$C$100,0)+1,0))))),"Н/Д",((INDIRECT(CONCATENATE("'2018-09 (Д)'!T",TEXT(MATCH($C24,'2018-09 (Д)'!$C$2:$C$100,0)+1,0)))-INDIRECT(CONCATENATE("'2018-08 (Д)'!T",TEXT(MATCH($C24,'2018-08 (Д)'!$C$2:$C$100,0)+1,0))))/INDIRECT(CONCATENATE("'2018-08 (Д)'!T",TEXT(MATCH($C24,'2018-08 (Д)'!$C$2:$C$100,0)+1,0))))*100)</f>
        <v>16.834740986683482</v>
      </c>
      <c r="FU24" s="9">
        <f ca="1">IF(OR(INDIRECT(CONCATENATE("'2018-10 (Д)'!T",TEXT(MATCH($C24,'2018-10 (Д)'!$C$2:$C$100,0)+1,0)))="Н/Д",INDIRECT(CONCATENATE("'2018-09 (Д)'!T",TEXT(MATCH($C24,'2018-09 (Д)'!$C$2:$C$100,0)+1,0)))="Н/Д",AND(INDIRECT(CONCATENATE("'2018-10 (Д)'!T",TEXT(MATCH($C24,'2018-10 (Д)'!$C$2:$C$100,0)+1,0)))="Н/Д",INDIRECT(CONCATENATE("'2018-09 (Д)'!T",TEXT(MATCH($C24,'2018-09 (Д)'!$C$2:$C$100,0)+1,0))))),"Н/Д",((INDIRECT(CONCATENATE("'2018-10 (Д)'!T",TEXT(MATCH($C24,'2018-10 (Д)'!$C$2:$C$100,0)+1,0)))-INDIRECT(CONCATENATE("'2018-09 (Д)'!T",TEXT(MATCH($C24,'2018-09 (Д)'!$C$2:$C$100,0)+1,0))))/INDIRECT(CONCATENATE("'2018-09 (Д)'!T",TEXT(MATCH($C24,'2018-09 (Д)'!$C$2:$C$100,0)+1,0))))*100)</f>
        <v>-18.39221784972251</v>
      </c>
      <c r="FV24" s="9">
        <f ca="1">IF(OR(INDIRECT(CONCATENATE("'2018-11 (Д)'!T",TEXT(MATCH($C24,'2018-11 (Д)'!$C$2:$C$100,0)+1,0)))="Н/Д",INDIRECT(CONCATENATE("'2018-10 (Д)'!T",TEXT(MATCH($C24,'2018-10 (Д)'!$C$2:$C$100,0)+1,0)))="Н/Д",AND(INDIRECT(CONCATENATE("'2018-11 (Д)'!T",TEXT(MATCH($C24,'2018-11 (Д)'!$C$2:$C$100,0)+1,0)))="Н/Д",INDIRECT(CONCATENATE("'2018-10 (Д)'!T",TEXT(MATCH($C24,'2018-10 (Д)'!$C$2:$C$100,0)+1,0))))),"Н/Д",((INDIRECT(CONCATENATE("'2018-11 (Д)'!T",TEXT(MATCH($C24,'2018-11 (Д)'!$C$2:$C$100,0)+1,0)))-INDIRECT(CONCATENATE("'2018-10 (Д)'!T",TEXT(MATCH($C24,'2018-10 (Д)'!$C$2:$C$100,0)+1,0))))/INDIRECT(CONCATENATE("'2018-10 (Д)'!T",TEXT(MATCH($C24,'2018-10 (Д)'!$C$2:$C$100,0)+1,0))))*100)</f>
        <v>20.658622808335018</v>
      </c>
      <c r="FW24" s="9">
        <f ca="1">IF(OR(INDIRECT(CONCATENATE("'2018-12 (Д)'!T",TEXT(MATCH($C24,'2018-12 (Д)'!$C$2:$C$100,0)+1,0)))="Н/Д",INDIRECT(CONCATENATE("'2018-11 (Д)'!T",TEXT(MATCH($C24,'2018-11 (Д)'!$C$2:$C$100,0)+1,0)))="Н/Д",AND(INDIRECT(CONCATENATE("'2018-12 (Д)'!T",TEXT(MATCH($C24,'2018-12 (Д)'!$C$2:$C$100,0)+1,0)))="Н/Д",INDIRECT(CONCATENATE("'2018-11 (Д)'!T",TEXT(MATCH($C24,'2018-11 (Д)'!$C$2:$C$100,0)+1,0))))),"Н/Д",((INDIRECT(CONCATENATE("'2018-12 (Д)'!T",TEXT(MATCH($C24,'2018-12 (Д)'!$C$2:$C$100,0)+1,0)))-INDIRECT(CONCATENATE("'2018-11 (Д)'!T",TEXT(MATCH($C24,'2018-11 (Д)'!$C$2:$C$100,0)+1,0))))/INDIRECT(CONCATENATE("'2018-11 (Д)'!T",TEXT(MATCH($C24,'2018-11 (Д)'!$C$2:$C$100,0)+1,0))))*100)</f>
        <v>4.465784283694525</v>
      </c>
      <c r="FX24" s="9"/>
      <c r="FY24" s="9">
        <f ca="1">IF(OR(INDIRECT(CONCATENATE("'2018-03 (Д)'!U",TEXT(MATCH($C24,'2018-03 (Д)'!$C$2:$C$100,0)+1,0)))="Н/Д",INDIRECT(CONCATENATE("'2018-02 (Д)'!U",TEXT(MATCH($C24,'2018-02 (Д)'!$C$2:$C$100,0)+1,0)))="Н/Д",AND(INDIRECT(CONCATENATE("'2018-03 (Д)'!U",TEXT(MATCH($C24,'2018-03 (Д)'!$C$2:$C$100,0)+1,0)))="Н/Д",INDIRECT(CONCATENATE("'2018-02 (Д)'!U",TEXT(MATCH($C24,'2018-02 (Д)'!$C$2:$C$100,0)+1,0))))),"Н/Д",((INDIRECT(CONCATENATE("'2018-03 (Д)'!U",TEXT(MATCH($C24,'2018-03 (Д)'!$C$2:$C$100,0)+1,0)))-INDIRECT(CONCATENATE("'2018-02 (Д)'!U",TEXT(MATCH($C24,'2018-02 (Д)'!$C$2:$C$100,0)+1,0))))/INDIRECT(CONCATENATE("'2018-02 (Д)'!U",TEXT(MATCH($C24,'2018-02 (Д)'!$C$2:$C$100,0)+1,0))))*100)</f>
        <v>-13.986414316720136</v>
      </c>
      <c r="FZ24" s="9">
        <f ca="1">IF(OR(INDIRECT(CONCATENATE("'2018-04 (Д)'!U",TEXT(MATCH($C24,'2018-04 (Д)'!$C$2:$C$100,0)+1,0)))="Н/Д",INDIRECT(CONCATENATE("'2018-03 (Д)'!U",TEXT(MATCH($C24,'2018-03 (Д)'!$C$2:$C$100,0)+1,0)))="Н/Д",AND(INDIRECT(CONCATENATE("'2018-04 (Д)'!U",TEXT(MATCH($C24,'2018-04 (Д)'!$C$2:$C$100,0)+1,0)))="Н/Д",INDIRECT(CONCATENATE("'2018-03 (Д)'!U",TEXT(MATCH($C24,'2018-03 (Д)'!$C$2:$C$100,0)+1,0))))),"Н/Д",((INDIRECT(CONCATENATE("'2018-04 (Д)'!U",TEXT(MATCH($C24,'2018-04 (Д)'!$C$2:$C$100,0)+1,0)))-INDIRECT(CONCATENATE("'2018-03 (Д)'!U",TEXT(MATCH($C24,'2018-03 (Д)'!$C$2:$C$100,0)+1,0))))/INDIRECT(CONCATENATE("'2018-03 (Д)'!U",TEXT(MATCH($C24,'2018-03 (Д)'!$C$2:$C$100,0)+1,0))))*100)</f>
        <v>174.36197161766356</v>
      </c>
      <c r="GA24" s="9">
        <f ca="1">IF(OR(INDIRECT(CONCATENATE("'2018-05 (Д)'!U",TEXT(MATCH($C24,'2018-05 (Д)'!$C$2:$C$100,0)+1,0)))="Н/Д",INDIRECT(CONCATENATE("'2018-04 (Д)'!U",TEXT(MATCH($C24,'2018-04 (Д)'!$C$2:$C$100,0)+1,0)))="Н/Д",AND(INDIRECT(CONCATENATE("'2018-05 (Д)'!U",TEXT(MATCH($C24,'2018-05 (Д)'!$C$2:$C$100,0)+1,0)))="Н/Д",INDIRECT(CONCATENATE("'2018-04 (Д)'!U",TEXT(MATCH($C24,'2018-04 (Д)'!$C$2:$C$100,0)+1,0))))),"Н/Д",((INDIRECT(CONCATENATE("'2018-05 (Д)'!U",TEXT(MATCH($C24,'2018-05 (Д)'!$C$2:$C$100,0)+1,0)))-INDIRECT(CONCATENATE("'2018-04 (Д)'!U",TEXT(MATCH($C24,'2018-04 (Д)'!$C$2:$C$100,0)+1,0))))/INDIRECT(CONCATENATE("'2018-04 (Д)'!U",TEXT(MATCH($C24,'2018-04 (Д)'!$C$2:$C$100,0)+1,0))))*100)</f>
        <v>-63.351695624755223</v>
      </c>
      <c r="GB24" s="9">
        <f ca="1">IF(OR(INDIRECT(CONCATENATE("'2018-06 (Д)'!U",TEXT(MATCH($C24,'2018-06 (Д)'!$C$2:$C$100,0)+1,0)))="Н/Д",INDIRECT(CONCATENATE("'2018-05 (Д)'!U",TEXT(MATCH($C24,'2018-05 (Д)'!$C$2:$C$100,0)+1,0)))="Н/Д",AND(INDIRECT(CONCATENATE("'2018-06 (Д)'!U",TEXT(MATCH($C24,'2018-06 (Д)'!$C$2:$C$100,0)+1,0)))="Н/Д",INDIRECT(CONCATENATE("'2018-05 (Д)'!U",TEXT(MATCH($C24,'2018-05 (Д)'!$C$2:$C$100,0)+1,0))))),"Н/Д",((INDIRECT(CONCATENATE("'2018-06 (Д)'!U",TEXT(MATCH($C24,'2018-06 (Д)'!$C$2:$C$100,0)+1,0)))-INDIRECT(CONCATENATE("'2018-05 (Д)'!U",TEXT(MATCH($C24,'2018-05 (Д)'!$C$2:$C$100,0)+1,0))))/INDIRECT(CONCATENATE("'2018-05 (Д)'!U",TEXT(MATCH($C24,'2018-05 (Д)'!$C$2:$C$100,0)+1,0))))*100)</f>
        <v>81.860776284134246</v>
      </c>
      <c r="GC24" s="9">
        <f ca="1">IF(OR(INDIRECT(CONCATENATE("'2018-07 (Д)'!U",TEXT(MATCH($C24,'2018-07 (Д)'!$C$2:$C$100,0)+1,0)))="Н/Д",INDIRECT(CONCATENATE("'2018-06 (Д)'!U",TEXT(MATCH($C24,'2018-06 (Д)'!$C$2:$C$100,0)+1,0)))="Н/Д",AND(INDIRECT(CONCATENATE("'2018-07 (Д)'!U",TEXT(MATCH($C24,'2018-07 (Д)'!$C$2:$C$100,0)+1,0)))="Н/Д",INDIRECT(CONCATENATE("'2018-06 (Д)'!U",TEXT(MATCH($C24,'2018-06 (Д)'!$C$2:$C$100,0)+1,0))))),"Н/Д",((INDIRECT(CONCATENATE("'2018-07 (Д)'!U",TEXT(MATCH($C24,'2018-07 (Д)'!$C$2:$C$100,0)+1,0)))-INDIRECT(CONCATENATE("'2018-06 (Д)'!U",TEXT(MATCH($C24,'2018-06 (Д)'!$C$2:$C$100,0)+1,0))))/INDIRECT(CONCATENATE("'2018-06 (Д)'!U",TEXT(MATCH($C24,'2018-06 (Д)'!$C$2:$C$100,0)+1,0))))*100)</f>
        <v>189.87821204492889</v>
      </c>
      <c r="GD24" s="9">
        <f ca="1">IF(OR(INDIRECT(CONCATENATE("'2018-08 (Д)'!U",TEXT(MATCH($C24,'2018-08 (Д)'!$C$2:$C$100,0)+1,0)))="Н/Д",INDIRECT(CONCATENATE("'2018-07 (Д)'!U",TEXT(MATCH($C24,'2018-07 (Д)'!$C$2:$C$100,0)+1,0)))="Н/Д",AND(INDIRECT(CONCATENATE("'2018-08 (Д)'!U",TEXT(MATCH($C24,'2018-08 (Д)'!$C$2:$C$100,0)+1,0)))="Н/Д",INDIRECT(CONCATENATE("'2018-07 (Д)'!U",TEXT(MATCH($C24,'2018-07 (Д)'!$C$2:$C$100,0)+1,0))))),"Н/Д",((INDIRECT(CONCATENATE("'2018-08 (Д)'!U",TEXT(MATCH($C24,'2018-08 (Д)'!$C$2:$C$100,0)+1,0)))-INDIRECT(CONCATENATE("'2018-07 (Д)'!U",TEXT(MATCH($C24,'2018-07 (Д)'!$C$2:$C$100,0)+1,0))))/INDIRECT(CONCATENATE("'2018-07 (Д)'!U",TEXT(MATCH($C24,'2018-07 (Д)'!$C$2:$C$100,0)+1,0))))*100)</f>
        <v>-146.16633097782884</v>
      </c>
      <c r="GE24" s="9">
        <f ca="1">IF(OR(INDIRECT(CONCATENATE("'2018-09 (Д)'!U",TEXT(MATCH($C24,'2018-09 (Д)'!$C$2:$C$100,0)+1,0)))="Н/Д",INDIRECT(CONCATENATE("'2018-08 (Д)'!U",TEXT(MATCH($C24,'2018-08 (Д)'!$C$2:$C$100,0)+1,0)))="Н/Д",AND(INDIRECT(CONCATENATE("'2018-09 (Д)'!U",TEXT(MATCH($C24,'2018-09 (Д)'!$C$2:$C$100,0)+1,0)))="Н/Д",INDIRECT(CONCATENATE("'2018-08 (Д)'!U",TEXT(MATCH($C24,'2018-08 (Д)'!$C$2:$C$100,0)+1,0))))),"Н/Д",((INDIRECT(CONCATENATE("'2018-09 (Д)'!U",TEXT(MATCH($C24,'2018-09 (Д)'!$C$2:$C$100,0)+1,0)))-INDIRECT(CONCATENATE("'2018-08 (Д)'!U",TEXT(MATCH($C24,'2018-08 (Д)'!$C$2:$C$100,0)+1,0))))/INDIRECT(CONCATENATE("'2018-08 (Д)'!U",TEXT(MATCH($C24,'2018-08 (Д)'!$C$2:$C$100,0)+1,0))))*100)</f>
        <v>-152.56688125949117</v>
      </c>
      <c r="GF24" s="9">
        <f ca="1">IF(OR(INDIRECT(CONCATENATE("'2018-10 (Д)'!U",TEXT(MATCH($C24,'2018-10 (Д)'!$C$2:$C$100,0)+1,0)))="Н/Д",INDIRECT(CONCATENATE("'2018-09 (Д)'!U",TEXT(MATCH($C24,'2018-09 (Д)'!$C$2:$C$100,0)+1,0)))="Н/Д",AND(INDIRECT(CONCATENATE("'2018-10 (Д)'!U",TEXT(MATCH($C24,'2018-10 (Д)'!$C$2:$C$100,0)+1,0)))="Н/Д",INDIRECT(CONCATENATE("'2018-09 (Д)'!U",TEXT(MATCH($C24,'2018-09 (Д)'!$C$2:$C$100,0)+1,0))))),"Н/Д",((INDIRECT(CONCATENATE("'2018-10 (Д)'!U",TEXT(MATCH($C24,'2018-10 (Д)'!$C$2:$C$100,0)+1,0)))-INDIRECT(CONCATENATE("'2018-09 (Д)'!U",TEXT(MATCH($C24,'2018-09 (Д)'!$C$2:$C$100,0)+1,0))))/INDIRECT(CONCATENATE("'2018-09 (Д)'!U",TEXT(MATCH($C24,'2018-09 (Д)'!$C$2:$C$100,0)+1,0))))*100)</f>
        <v>50.600280553900426</v>
      </c>
      <c r="GG24" s="9">
        <f ca="1">IF(OR(INDIRECT(CONCATENATE("'2018-11 (Д)'!U",TEXT(MATCH($C24,'2018-11 (Д)'!$C$2:$C$100,0)+1,0)))="Н/Д",INDIRECT(CONCATENATE("'2018-10 (Д)'!U",TEXT(MATCH($C24,'2018-10 (Д)'!$C$2:$C$100,0)+1,0)))="Н/Д",AND(INDIRECT(CONCATENATE("'2018-11 (Д)'!U",TEXT(MATCH($C24,'2018-11 (Д)'!$C$2:$C$100,0)+1,0)))="Н/Д",INDIRECT(CONCATENATE("'2018-10 (Д)'!U",TEXT(MATCH($C24,'2018-10 (Д)'!$C$2:$C$100,0)+1,0))))),"Н/Д",((INDIRECT(CONCATENATE("'2018-11 (Д)'!U",TEXT(MATCH($C24,'2018-11 (Д)'!$C$2:$C$100,0)+1,0)))-INDIRECT(CONCATENATE("'2018-10 (Д)'!U",TEXT(MATCH($C24,'2018-10 (Д)'!$C$2:$C$100,0)+1,0))))/INDIRECT(CONCATENATE("'2018-10 (Д)'!U",TEXT(MATCH($C24,'2018-10 (Д)'!$C$2:$C$100,0)+1,0))))*100)</f>
        <v>-15.694322564688163</v>
      </c>
      <c r="GH24" s="9">
        <f ca="1">IF(OR(INDIRECT(CONCATENATE("'2018-12 (Д)'!U",TEXT(MATCH($C24,'2018-12 (Д)'!$C$2:$C$100,0)+1,0)))="Н/Д",INDIRECT(CONCATENATE("'2018-11 (Д)'!U",TEXT(MATCH($C24,'2018-11 (Д)'!$C$2:$C$100,0)+1,0)))="Н/Д",AND(INDIRECT(CONCATENATE("'2018-12 (Д)'!U",TEXT(MATCH($C24,'2018-12 (Д)'!$C$2:$C$100,0)+1,0)))="Н/Д",INDIRECT(CONCATENATE("'2018-11 (Д)'!U",TEXT(MATCH($C24,'2018-11 (Д)'!$C$2:$C$100,0)+1,0))))),"Н/Д",((INDIRECT(CONCATENATE("'2018-12 (Д)'!U",TEXT(MATCH($C24,'2018-12 (Д)'!$C$2:$C$100,0)+1,0)))-INDIRECT(CONCATENATE("'2018-11 (Д)'!U",TEXT(MATCH($C24,'2018-11 (Д)'!$C$2:$C$100,0)+1,0))))/INDIRECT(CONCATENATE("'2018-11 (Д)'!U",TEXT(MATCH($C24,'2018-11 (Д)'!$C$2:$C$100,0)+1,0))))*100)</f>
        <v>-46.537814907482883</v>
      </c>
      <c r="GI24" s="9"/>
      <c r="GJ24" s="9">
        <f ca="1">IF(OR(INDIRECT(CONCATENATE("'2018-03 (Д)'!V",TEXT(MATCH($C24,'2018-03 (Д)'!$C$2:$C$100,0)+1,0)))="Н/Д",INDIRECT(CONCATENATE("'2018-02 (Д)'!V",TEXT(MATCH($C24,'2018-02 (Д)'!$C$2:$C$100,0)+1,0)))="Н/Д",AND(INDIRECT(CONCATENATE("'2018-03 (Д)'!V",TEXT(MATCH($C24,'2018-03 (Д)'!$C$2:$C$100,0)+1,0)))="Н/Д",INDIRECT(CONCATENATE("'2018-02 (Д)'!V",TEXT(MATCH($C24,'2018-02 (Д)'!$C$2:$C$100,0)+1,0))))),"Н/Д",((INDIRECT(CONCATENATE("'2018-03 (Д)'!V",TEXT(MATCH($C24,'2018-03 (Д)'!$C$2:$C$100,0)+1,0)))-INDIRECT(CONCATENATE("'2018-02 (Д)'!V",TEXT(MATCH($C24,'2018-02 (Д)'!$C$2:$C$100,0)+1,0))))/INDIRECT(CONCATENATE("'2018-02 (Д)'!V",TEXT(MATCH($C24,'2018-02 (Д)'!$C$2:$C$100,0)+1,0))))*100)</f>
        <v>82.695949941550168</v>
      </c>
      <c r="GK24" s="9">
        <f ca="1">IF(OR(INDIRECT(CONCATENATE("'2018-04 (Д)'!V",TEXT(MATCH($C24,'2018-04 (Д)'!$C$2:$C$100,0)+1,0)))="Н/Д",INDIRECT(CONCATENATE("'2018-03 (Д)'!V",TEXT(MATCH($C24,'2018-03 (Д)'!$C$2:$C$100,0)+1,0)))="Н/Д",AND(INDIRECT(CONCATENATE("'2018-04 (Д)'!V",TEXT(MATCH($C24,'2018-04 (Д)'!$C$2:$C$100,0)+1,0)))="Н/Д",INDIRECT(CONCATENATE("'2018-03 (Д)'!V",TEXT(MATCH($C24,'2018-03 (Д)'!$C$2:$C$100,0)+1,0))))),"Н/Д",((INDIRECT(CONCATENATE("'2018-04 (Д)'!V",TEXT(MATCH($C24,'2018-04 (Д)'!$C$2:$C$100,0)+1,0)))-INDIRECT(CONCATENATE("'2018-03 (Д)'!V",TEXT(MATCH($C24,'2018-03 (Д)'!$C$2:$C$100,0)+1,0))))/INDIRECT(CONCATENATE("'2018-03 (Д)'!V",TEXT(MATCH($C24,'2018-03 (Д)'!$C$2:$C$100,0)+1,0))))*100)</f>
        <v>-50.671573631808876</v>
      </c>
      <c r="GL24" s="9">
        <f ca="1">IF(OR(INDIRECT(CONCATENATE("'2018-05 (Д)'!V",TEXT(MATCH($C24,'2018-05 (Д)'!$C$2:$C$100,0)+1,0)))="Н/Д",INDIRECT(CONCATENATE("'2018-04 (Д)'!V",TEXT(MATCH($C24,'2018-04 (Д)'!$C$2:$C$100,0)+1,0)))="Н/Д",AND(INDIRECT(CONCATENATE("'2018-05 (Д)'!V",TEXT(MATCH($C24,'2018-05 (Д)'!$C$2:$C$100,0)+1,0)))="Н/Д",INDIRECT(CONCATENATE("'2018-04 (Д)'!V",TEXT(MATCH($C24,'2018-04 (Д)'!$C$2:$C$100,0)+1,0))))),"Н/Д",((INDIRECT(CONCATENATE("'2018-05 (Д)'!V",TEXT(MATCH($C24,'2018-05 (Д)'!$C$2:$C$100,0)+1,0)))-INDIRECT(CONCATENATE("'2018-04 (Д)'!V",TEXT(MATCH($C24,'2018-04 (Д)'!$C$2:$C$100,0)+1,0))))/INDIRECT(CONCATENATE("'2018-04 (Д)'!V",TEXT(MATCH($C24,'2018-04 (Д)'!$C$2:$C$100,0)+1,0))))*100)</f>
        <v>206.93229271033866</v>
      </c>
      <c r="GM24" s="9">
        <f ca="1">IF(OR(INDIRECT(CONCATENATE("'2018-06 (Д)'!V",TEXT(MATCH($C24,'2018-06 (Д)'!$C$2:$C$100,0)+1,0)))="Н/Д",INDIRECT(CONCATENATE("'2018-05 (Д)'!V",TEXT(MATCH($C24,'2018-05 (Д)'!$C$2:$C$100,0)+1,0)))="Н/Д",AND(INDIRECT(CONCATENATE("'2018-06 (Д)'!V",TEXT(MATCH($C24,'2018-06 (Д)'!$C$2:$C$100,0)+1,0)))="Н/Д",INDIRECT(CONCATENATE("'2018-05 (Д)'!V",TEXT(MATCH($C24,'2018-05 (Д)'!$C$2:$C$100,0)+1,0))))),"Н/Д",((INDIRECT(CONCATENATE("'2018-06 (Д)'!V",TEXT(MATCH($C24,'2018-06 (Д)'!$C$2:$C$100,0)+1,0)))-INDIRECT(CONCATENATE("'2018-05 (Д)'!V",TEXT(MATCH($C24,'2018-05 (Д)'!$C$2:$C$100,0)+1,0))))/INDIRECT(CONCATENATE("'2018-05 (Д)'!V",TEXT(MATCH($C24,'2018-05 (Д)'!$C$2:$C$100,0)+1,0))))*100)</f>
        <v>37.336207810536273</v>
      </c>
      <c r="GN24" s="9">
        <f ca="1">IF(OR(INDIRECT(CONCATENATE("'2018-07 (Д)'!V",TEXT(MATCH($C24,'2018-07 (Д)'!$C$2:$C$100,0)+1,0)))="Н/Д",INDIRECT(CONCATENATE("'2018-06 (Д)'!V",TEXT(MATCH($C24,'2018-06 (Д)'!$C$2:$C$100,0)+1,0)))="Н/Д",AND(INDIRECT(CONCATENATE("'2018-07 (Д)'!V",TEXT(MATCH($C24,'2018-07 (Д)'!$C$2:$C$100,0)+1,0)))="Н/Д",INDIRECT(CONCATENATE("'2018-06 (Д)'!V",TEXT(MATCH($C24,'2018-06 (Д)'!$C$2:$C$100,0)+1,0))))),"Н/Д",((INDIRECT(CONCATENATE("'2018-07 (Д)'!V",TEXT(MATCH($C24,'2018-07 (Д)'!$C$2:$C$100,0)+1,0)))-INDIRECT(CONCATENATE("'2018-06 (Д)'!V",TEXT(MATCH($C24,'2018-06 (Д)'!$C$2:$C$100,0)+1,0))))/INDIRECT(CONCATENATE("'2018-06 (Д)'!V",TEXT(MATCH($C24,'2018-06 (Д)'!$C$2:$C$100,0)+1,0))))*100)</f>
        <v>-22.240653663290793</v>
      </c>
      <c r="GO24" s="9">
        <f ca="1">IF(OR(INDIRECT(CONCATENATE("'2018-08 (Д)'!V",TEXT(MATCH($C24,'2018-08 (Д)'!$C$2:$C$100,0)+1,0)))="Н/Д",INDIRECT(CONCATENATE("'2018-07 (Д)'!V",TEXT(MATCH($C24,'2018-07 (Д)'!$C$2:$C$100,0)+1,0)))="Н/Д",AND(INDIRECT(CONCATENATE("'2018-08 (Д)'!V",TEXT(MATCH($C24,'2018-08 (Д)'!$C$2:$C$100,0)+1,0)))="Н/Д",INDIRECT(CONCATENATE("'2018-07 (Д)'!V",TEXT(MATCH($C24,'2018-07 (Д)'!$C$2:$C$100,0)+1,0))))),"Н/Д",((INDIRECT(CONCATENATE("'2018-08 (Д)'!V",TEXT(MATCH($C24,'2018-08 (Д)'!$C$2:$C$100,0)+1,0)))-INDIRECT(CONCATENATE("'2018-07 (Д)'!V",TEXT(MATCH($C24,'2018-07 (Д)'!$C$2:$C$100,0)+1,0))))/INDIRECT(CONCATENATE("'2018-07 (Д)'!V",TEXT(MATCH($C24,'2018-07 (Д)'!$C$2:$C$100,0)+1,0))))*100)</f>
        <v>-9.9703761803994091</v>
      </c>
      <c r="GP24" s="9">
        <f ca="1">IF(OR(INDIRECT(CONCATENATE("'2018-09 (Д)'!V",TEXT(MATCH($C24,'2018-09 (Д)'!$C$2:$C$100,0)+1,0)))="Н/Д",INDIRECT(CONCATENATE("'2018-08 (Д)'!V",TEXT(MATCH($C24,'2018-08 (Д)'!$C$2:$C$100,0)+1,0)))="Н/Д",AND(INDIRECT(CONCATENATE("'2018-09 (Д)'!V",TEXT(MATCH($C24,'2018-09 (Д)'!$C$2:$C$100,0)+1,0)))="Н/Д",INDIRECT(CONCATENATE("'2018-08 (Д)'!V",TEXT(MATCH($C24,'2018-08 (Д)'!$C$2:$C$100,0)+1,0))))),"Н/Д",((INDIRECT(CONCATENATE("'2018-09 (Д)'!V",TEXT(MATCH($C24,'2018-09 (Д)'!$C$2:$C$100,0)+1,0)))-INDIRECT(CONCATENATE("'2018-08 (Д)'!V",TEXT(MATCH($C24,'2018-08 (Д)'!$C$2:$C$100,0)+1,0))))/INDIRECT(CONCATENATE("'2018-08 (Д)'!V",TEXT(MATCH($C24,'2018-08 (Д)'!$C$2:$C$100,0)+1,0))))*100)</f>
        <v>16.604280350420495</v>
      </c>
      <c r="GQ24" s="9">
        <f ca="1">IF(OR(INDIRECT(CONCATENATE("'2018-10 (Д)'!V",TEXT(MATCH($C24,'2018-10 (Д)'!$C$2:$C$100,0)+1,0)))="Н/Д",INDIRECT(CONCATENATE("'2018-09 (Д)'!V",TEXT(MATCH($C24,'2018-09 (Д)'!$C$2:$C$100,0)+1,0)))="Н/Д",AND(INDIRECT(CONCATENATE("'2018-10 (Д)'!V",TEXT(MATCH($C24,'2018-10 (Д)'!$C$2:$C$100,0)+1,0)))="Н/Д",INDIRECT(CONCATENATE("'2018-09 (Д)'!V",TEXT(MATCH($C24,'2018-09 (Д)'!$C$2:$C$100,0)+1,0))))),"Н/Д",((INDIRECT(CONCATENATE("'2018-10 (Д)'!V",TEXT(MATCH($C24,'2018-10 (Д)'!$C$2:$C$100,0)+1,0)))-INDIRECT(CONCATENATE("'2018-09 (Д)'!V",TEXT(MATCH($C24,'2018-09 (Д)'!$C$2:$C$100,0)+1,0))))/INDIRECT(CONCATENATE("'2018-09 (Д)'!V",TEXT(MATCH($C24,'2018-09 (Д)'!$C$2:$C$100,0)+1,0))))*100)</f>
        <v>65.517693879077243</v>
      </c>
      <c r="GR24" s="9">
        <f ca="1">IF(OR(INDIRECT(CONCATENATE("'2018-11 (Д)'!V",TEXT(MATCH($C24,'2018-11 (Д)'!$C$2:$C$100,0)+1,0)))="Н/Д",INDIRECT(CONCATENATE("'2018-10 (Д)'!V",TEXT(MATCH($C24,'2018-10 (Д)'!$C$2:$C$100,0)+1,0)))="Н/Д",AND(INDIRECT(CONCATENATE("'2018-11 (Д)'!V",TEXT(MATCH($C24,'2018-11 (Д)'!$C$2:$C$100,0)+1,0)))="Н/Д",INDIRECT(CONCATENATE("'2018-10 (Д)'!V",TEXT(MATCH($C24,'2018-10 (Д)'!$C$2:$C$100,0)+1,0))))),"Н/Д",((INDIRECT(CONCATENATE("'2018-11 (Д)'!V",TEXT(MATCH($C24,'2018-11 (Д)'!$C$2:$C$100,0)+1,0)))-INDIRECT(CONCATENATE("'2018-10 (Д)'!V",TEXT(MATCH($C24,'2018-10 (Д)'!$C$2:$C$100,0)+1,0))))/INDIRECT(CONCATENATE("'2018-10 (Д)'!V",TEXT(MATCH($C24,'2018-10 (Д)'!$C$2:$C$100,0)+1,0))))*100)</f>
        <v>-19.744634081266799</v>
      </c>
      <c r="GS24" s="9">
        <f ca="1">IF(OR(INDIRECT(CONCATENATE("'2018-12 (Д)'!V",TEXT(MATCH($C24,'2018-12 (Д)'!$C$2:$C$100,0)+1,0)))="Н/Д",INDIRECT(CONCATENATE("'2018-11 (Д)'!V",TEXT(MATCH($C24,'2018-11 (Д)'!$C$2:$C$100,0)+1,0)))="Н/Д",AND(INDIRECT(CONCATENATE("'2018-12 (Д)'!V",TEXT(MATCH($C24,'2018-12 (Д)'!$C$2:$C$100,0)+1,0)))="Н/Д",INDIRECT(CONCATENATE("'2018-11 (Д)'!V",TEXT(MATCH($C24,'2018-11 (Д)'!$C$2:$C$100,0)+1,0))))),"Н/Д",((INDIRECT(CONCATENATE("'2018-12 (Д)'!V",TEXT(MATCH($C24,'2018-12 (Д)'!$C$2:$C$100,0)+1,0)))-INDIRECT(CONCATENATE("'2018-11 (Д)'!V",TEXT(MATCH($C24,'2018-11 (Д)'!$C$2:$C$100,0)+1,0))))/INDIRECT(CONCATENATE("'2018-11 (Д)'!V",TEXT(MATCH($C24,'2018-11 (Д)'!$C$2:$C$100,0)+1,0))))*100)</f>
        <v>0.31173666500913</v>
      </c>
      <c r="GT24" s="9"/>
      <c r="GU24" s="9">
        <f ca="1">IF(OR(INDIRECT(CONCATENATE("'2018-03 (Д)'!W",TEXT(MATCH($C24,'2018-03 (Д)'!$C$2:$C$100,0)+1,0)))="Н/Д",INDIRECT(CONCATENATE("'2018-02 (Д)'!W",TEXT(MATCH($C24,'2018-02 (Д)'!$C$2:$C$100,0)+1,0)))="Н/Д",AND(INDIRECT(CONCATENATE("'2018-03 (Д)'!W",TEXT(MATCH($C24,'2018-03 (Д)'!$C$2:$C$100,0)+1,0)))="Н/Д",INDIRECT(CONCATENATE("'2018-02 (Д)'!W",TEXT(MATCH($C24,'2018-02 (Д)'!$C$2:$C$100,0)+1,0))))),"Н/Д",((INDIRECT(CONCATENATE("'2018-03 (Д)'!W",TEXT(MATCH($C24,'2018-03 (Д)'!$C$2:$C$100,0)+1,0)))-INDIRECT(CONCATENATE("'2018-02 (Д)'!W",TEXT(MATCH($C24,'2018-02 (Д)'!$C$2:$C$100,0)+1,0))))/INDIRECT(CONCATENATE("'2018-02 (Д)'!W",TEXT(MATCH($C24,'2018-02 (Д)'!$C$2:$C$100,0)+1,0))))*100)</f>
        <v>20.041346409693499</v>
      </c>
      <c r="GV24" s="9">
        <f ca="1">IF(OR(INDIRECT(CONCATENATE("'2018-04 (Д)'!W",TEXT(MATCH($C24,'2018-04 (Д)'!$C$2:$C$100,0)+1,0)))="Н/Д",INDIRECT(CONCATENATE("'2018-03 (Д)'!W",TEXT(MATCH($C24,'2018-03 (Д)'!$C$2:$C$100,0)+1,0)))="Н/Д",AND(INDIRECT(CONCATENATE("'2018-04 (Д)'!W",TEXT(MATCH($C24,'2018-04 (Д)'!$C$2:$C$100,0)+1,0)))="Н/Д",INDIRECT(CONCATENATE("'2018-03 (Д)'!W",TEXT(MATCH($C24,'2018-03 (Д)'!$C$2:$C$100,0)+1,0))))),"Н/Д",((INDIRECT(CONCATENATE("'2018-04 (Д)'!W",TEXT(MATCH($C24,'2018-04 (Д)'!$C$2:$C$100,0)+1,0)))-INDIRECT(CONCATENATE("'2018-03 (Д)'!W",TEXT(MATCH($C24,'2018-03 (Д)'!$C$2:$C$100,0)+1,0))))/INDIRECT(CONCATENATE("'2018-03 (Д)'!W",TEXT(MATCH($C24,'2018-03 (Д)'!$C$2:$C$100,0)+1,0))))*100)</f>
        <v>100.29417505230211</v>
      </c>
      <c r="GW24" s="9">
        <f ca="1">IF(OR(INDIRECT(CONCATENATE("'2018-05 (Д)'!W",TEXT(MATCH($C24,'2018-05 (Д)'!$C$2:$C$100,0)+1,0)))="Н/Д",INDIRECT(CONCATENATE("'2018-04 (Д)'!W",TEXT(MATCH($C24,'2018-04 (Д)'!$C$2:$C$100,0)+1,0)))="Н/Д",AND(INDIRECT(CONCATENATE("'2018-05 (Д)'!W",TEXT(MATCH($C24,'2018-05 (Д)'!$C$2:$C$100,0)+1,0)))="Н/Д",INDIRECT(CONCATENATE("'2018-04 (Д)'!W",TEXT(MATCH($C24,'2018-04 (Д)'!$C$2:$C$100,0)+1,0))))),"Н/Д",((INDIRECT(CONCATENATE("'2018-05 (Д)'!W",TEXT(MATCH($C24,'2018-05 (Д)'!$C$2:$C$100,0)+1,0)))-INDIRECT(CONCATENATE("'2018-04 (Д)'!W",TEXT(MATCH($C24,'2018-04 (Д)'!$C$2:$C$100,0)+1,0))))/INDIRECT(CONCATENATE("'2018-04 (Д)'!W",TEXT(MATCH($C24,'2018-04 (Д)'!$C$2:$C$100,0)+1,0))))*100)</f>
        <v>-9.3218214930629983</v>
      </c>
      <c r="GX24" s="9">
        <f ca="1">IF(OR(INDIRECT(CONCATENATE("'2018-06 (Д)'!W",TEXT(MATCH($C24,'2018-06 (Д)'!$C$2:$C$100,0)+1,0)))="Н/Д",INDIRECT(CONCATENATE("'2018-05 (Д)'!W",TEXT(MATCH($C24,'2018-05 (Д)'!$C$2:$C$100,0)+1,0)))="Н/Д",AND(INDIRECT(CONCATENATE("'2018-06 (Д)'!W",TEXT(MATCH($C24,'2018-06 (Д)'!$C$2:$C$100,0)+1,0)))="Н/Д",INDIRECT(CONCATENATE("'2018-05 (Д)'!W",TEXT(MATCH($C24,'2018-05 (Д)'!$C$2:$C$100,0)+1,0))))),"Н/Д",((INDIRECT(CONCATENATE("'2018-06 (Д)'!W",TEXT(MATCH($C24,'2018-06 (Д)'!$C$2:$C$100,0)+1,0)))-INDIRECT(CONCATENATE("'2018-05 (Д)'!W",TEXT(MATCH($C24,'2018-05 (Д)'!$C$2:$C$100,0)+1,0))))/INDIRECT(CONCATENATE("'2018-05 (Д)'!W",TEXT(MATCH($C24,'2018-05 (Д)'!$C$2:$C$100,0)+1,0))))*100)</f>
        <v>-10.547283106461066</v>
      </c>
      <c r="GY24" s="9">
        <f ca="1">IF(OR(INDIRECT(CONCATENATE("'2018-07 (Д)'!W",TEXT(MATCH($C24,'2018-07 (Д)'!$C$2:$C$100,0)+1,0)))="Н/Д",INDIRECT(CONCATENATE("'2018-06 (Д)'!W",TEXT(MATCH($C24,'2018-06 (Д)'!$C$2:$C$100,0)+1,0)))="Н/Д",AND(INDIRECT(CONCATENATE("'2018-07 (Д)'!W",TEXT(MATCH($C24,'2018-07 (Д)'!$C$2:$C$100,0)+1,0)))="Н/Д",INDIRECT(CONCATENATE("'2018-06 (Д)'!W",TEXT(MATCH($C24,'2018-06 (Д)'!$C$2:$C$100,0)+1,0))))),"Н/Д",((INDIRECT(CONCATENATE("'2018-07 (Д)'!W",TEXT(MATCH($C24,'2018-07 (Д)'!$C$2:$C$100,0)+1,0)))-INDIRECT(CONCATENATE("'2018-06 (Д)'!W",TEXT(MATCH($C24,'2018-06 (Д)'!$C$2:$C$100,0)+1,0))))/INDIRECT(CONCATENATE("'2018-06 (Д)'!W",TEXT(MATCH($C24,'2018-06 (Д)'!$C$2:$C$100,0)+1,0))))*100)</f>
        <v>-27.685311932363089</v>
      </c>
      <c r="GZ24" s="9">
        <f ca="1">IF(OR(INDIRECT(CONCATENATE("'2018-08 (Д)'!W",TEXT(MATCH($C24,'2018-08 (Д)'!$C$2:$C$100,0)+1,0)))="Н/Д",INDIRECT(CONCATENATE("'2018-07 (Д)'!W",TEXT(MATCH($C24,'2018-07 (Д)'!$C$2:$C$100,0)+1,0)))="Н/Д",AND(INDIRECT(CONCATENATE("'2018-08 (Д)'!W",TEXT(MATCH($C24,'2018-08 (Д)'!$C$2:$C$100,0)+1,0)))="Н/Д",INDIRECT(CONCATENATE("'2018-07 (Д)'!W",TEXT(MATCH($C24,'2018-07 (Д)'!$C$2:$C$100,0)+1,0))))),"Н/Д",((INDIRECT(CONCATENATE("'2018-08 (Д)'!W",TEXT(MATCH($C24,'2018-08 (Д)'!$C$2:$C$100,0)+1,0)))-INDIRECT(CONCATENATE("'2018-07 (Д)'!W",TEXT(MATCH($C24,'2018-07 (Д)'!$C$2:$C$100,0)+1,0))))/INDIRECT(CONCATENATE("'2018-07 (Д)'!W",TEXT(MATCH($C24,'2018-07 (Д)'!$C$2:$C$100,0)+1,0))))*100)</f>
        <v>57.737490062508456</v>
      </c>
      <c r="HA24" s="9">
        <f ca="1">IF(OR(INDIRECT(CONCATENATE("'2018-09 (Д)'!W",TEXT(MATCH($C24,'2018-09 (Д)'!$C$2:$C$100,0)+1,0)))="Н/Д",INDIRECT(CONCATENATE("'2018-08 (Д)'!W",TEXT(MATCH($C24,'2018-08 (Д)'!$C$2:$C$100,0)+1,0)))="Н/Д",AND(INDIRECT(CONCATENATE("'2018-09 (Д)'!W",TEXT(MATCH($C24,'2018-09 (Д)'!$C$2:$C$100,0)+1,0)))="Н/Д",INDIRECT(CONCATENATE("'2018-08 (Д)'!W",TEXT(MATCH($C24,'2018-08 (Д)'!$C$2:$C$100,0)+1,0))))),"Н/Д",((INDIRECT(CONCATENATE("'2018-09 (Д)'!W",TEXT(MATCH($C24,'2018-09 (Д)'!$C$2:$C$100,0)+1,0)))-INDIRECT(CONCATENATE("'2018-08 (Д)'!W",TEXT(MATCH($C24,'2018-08 (Д)'!$C$2:$C$100,0)+1,0))))/INDIRECT(CONCATENATE("'2018-08 (Д)'!W",TEXT(MATCH($C24,'2018-08 (Д)'!$C$2:$C$100,0)+1,0))))*100)</f>
        <v>-29.828302011451026</v>
      </c>
      <c r="HB24" s="9">
        <f ca="1">IF(OR(INDIRECT(CONCATENATE("'2018-10 (Д)'!W",TEXT(MATCH($C24,'2018-10 (Д)'!$C$2:$C$100,0)+1,0)))="Н/Д",INDIRECT(CONCATENATE("'2018-09 (Д)'!W",TEXT(MATCH($C24,'2018-09 (Д)'!$C$2:$C$100,0)+1,0)))="Н/Д",AND(INDIRECT(CONCATENATE("'2018-10 (Д)'!W",TEXT(MATCH($C24,'2018-10 (Д)'!$C$2:$C$100,0)+1,0)))="Н/Д",INDIRECT(CONCATENATE("'2018-09 (Д)'!W",TEXT(MATCH($C24,'2018-09 (Д)'!$C$2:$C$100,0)+1,0))))),"Н/Д",((INDIRECT(CONCATENATE("'2018-10 (Д)'!W",TEXT(MATCH($C24,'2018-10 (Д)'!$C$2:$C$100,0)+1,0)))-INDIRECT(CONCATENATE("'2018-09 (Д)'!W",TEXT(MATCH($C24,'2018-09 (Д)'!$C$2:$C$100,0)+1,0))))/INDIRECT(CONCATENATE("'2018-09 (Д)'!W",TEXT(MATCH($C24,'2018-09 (Д)'!$C$2:$C$100,0)+1,0))))*100)</f>
        <v>-6.3095927056405303</v>
      </c>
      <c r="HC24" s="9">
        <f ca="1">IF(OR(INDIRECT(CONCATENATE("'2018-11 (Д)'!W",TEXT(MATCH($C24,'2018-11 (Д)'!$C$2:$C$100,0)+1,0)))="Н/Д",INDIRECT(CONCATENATE("'2018-10 (Д)'!W",TEXT(MATCH($C24,'2018-10 (Д)'!$C$2:$C$100,0)+1,0)))="Н/Д",AND(INDIRECT(CONCATENATE("'2018-11 (Д)'!W",TEXT(MATCH($C24,'2018-11 (Д)'!$C$2:$C$100,0)+1,0)))="Н/Д",INDIRECT(CONCATENATE("'2018-10 (Д)'!W",TEXT(MATCH($C24,'2018-10 (Д)'!$C$2:$C$100,0)+1,0))))),"Н/Д",((INDIRECT(CONCATENATE("'2018-11 (Д)'!W",TEXT(MATCH($C24,'2018-11 (Д)'!$C$2:$C$100,0)+1,0)))-INDIRECT(CONCATENATE("'2018-10 (Д)'!W",TEXT(MATCH($C24,'2018-10 (Д)'!$C$2:$C$100,0)+1,0))))/INDIRECT(CONCATENATE("'2018-10 (Д)'!W",TEXT(MATCH($C24,'2018-10 (Д)'!$C$2:$C$100,0)+1,0))))*100)</f>
        <v>97.033387758136641</v>
      </c>
      <c r="HD24" s="9">
        <f ca="1">IF(OR(INDIRECT(CONCATENATE("'2018-12 (Д)'!W",TEXT(MATCH($C24,'2018-12 (Д)'!$C$2:$C$100,0)+1,0)))="Н/Д",INDIRECT(CONCATENATE("'2018-11 (Д)'!W",TEXT(MATCH($C24,'2018-11 (Д)'!$C$2:$C$100,0)+1,0)))="Н/Д",AND(INDIRECT(CONCATENATE("'2018-12 (Д)'!W",TEXT(MATCH($C24,'2018-12 (Д)'!$C$2:$C$100,0)+1,0)))="Н/Д",INDIRECT(CONCATENATE("'2018-11 (Д)'!W",TEXT(MATCH($C24,'2018-11 (Д)'!$C$2:$C$100,0)+1,0))))),"Н/Д",((INDIRECT(CONCATENATE("'2018-12 (Д)'!W",TEXT(MATCH($C24,'2018-12 (Д)'!$C$2:$C$100,0)+1,0)))-INDIRECT(CONCATENATE("'2018-11 (Д)'!W",TEXT(MATCH($C24,'2018-11 (Д)'!$C$2:$C$100,0)+1,0))))/INDIRECT(CONCATENATE("'2018-11 (Д)'!W",TEXT(MATCH($C24,'2018-11 (Д)'!$C$2:$C$100,0)+1,0))))*100)</f>
        <v>-28.189112111254168</v>
      </c>
    </row>
    <row r="25" spans="1:212" x14ac:dyDescent="0.25">
      <c r="A25" s="2" t="s">
        <v>34</v>
      </c>
      <c r="B25" s="2" t="s">
        <v>45</v>
      </c>
      <c r="C25" s="15">
        <v>63000000</v>
      </c>
      <c r="D25" s="9"/>
      <c r="E25" s="9">
        <f ca="1">IF(OR(INDIRECT(CONCATENATE("'2018-03 (Д)'!E",TEXT(MATCH($C25,'2018-03 (Д)'!$C$2:$C$100,0)+1,0)))="Н/Д",INDIRECT(CONCATENATE("'2018-02 (Д)'!E",TEXT(MATCH($C25,'2018-02 (Д)'!$C$2:$C$100,0)+1,0)))="Н/Д",AND(INDIRECT(CONCATENATE("'2018-03 (Д)'!E",TEXT(MATCH($C25,'2018-03 (Д)'!$C$2:$C$100,0)+1,0)))="Н/Д",INDIRECT(CONCATENATE("'2018-02 (Д)'!E",TEXT(MATCH($C25,'2018-02 (Д)'!$C$2:$C$100,0)+1,0))))),"Н/Д",((INDIRECT(CONCATENATE("'2018-03 (Д)'!E",TEXT(MATCH($C25,'2018-03 (Д)'!$C$2:$C$100,0)+1,0)))-INDIRECT(CONCATENATE("'2018-02 (Д)'!E",TEXT(MATCH($C25,'2018-02 (Д)'!$C$2:$C$100,0)+1,0))))/INDIRECT(CONCATENATE("'2018-02 (Д)'!E",TEXT(MATCH($C25,'2018-02 (Д)'!$C$2:$C$100,0)+1,0))))*100)</f>
        <v>22.213789165907897</v>
      </c>
      <c r="F25" s="9">
        <f ca="1">IF(OR(INDIRECT(CONCATENATE("'2018-04 (Д)'!E",TEXT(MATCH($C25,'2018-04 (Д)'!$C$2:$C$100,0)+1,0)))="Н/Д",INDIRECT(CONCATENATE("'2018-03 (Д)'!E",TEXT(MATCH($C25,'2018-03 (Д)'!$C$2:$C$100,0)+1,0)))="Н/Д",AND(INDIRECT(CONCATENATE("'2018-04 (Д)'!E",TEXT(MATCH($C25,'2018-04 (Д)'!$C$2:$C$100,0)+1,0)))="Н/Д",INDIRECT(CONCATENATE("'2018-03 (Д)'!E",TEXT(MATCH($C25,'2018-03 (Д)'!$C$2:$C$100,0)+1,0))))),"Н/Д",((INDIRECT(CONCATENATE("'2018-04 (Д)'!E",TEXT(MATCH($C25,'2018-04 (Д)'!$C$2:$C$100,0)+1,0)))-INDIRECT(CONCATENATE("'2018-03 (Д)'!E",TEXT(MATCH($C25,'2018-03 (Д)'!$C$2:$C$100,0)+1,0))))/INDIRECT(CONCATENATE("'2018-03 (Д)'!E",TEXT(MATCH($C25,'2018-03 (Д)'!$C$2:$C$100,0)+1,0))))*100)</f>
        <v>81.659279073572506</v>
      </c>
      <c r="G25" s="9">
        <f ca="1">IF(OR(INDIRECT(CONCATENATE("'2018-05 (Д)'!E",TEXT(MATCH($C25,'2018-05 (Д)'!$C$2:$C$100,0)+1,0)))="Н/Д",INDIRECT(CONCATENATE("'2018-04 (Д)'!E",TEXT(MATCH($C25,'2018-04 (Д)'!$C$2:$C$100,0)+1,0)))="Н/Д",AND(INDIRECT(CONCATENATE("'2018-05 (Д)'!E",TEXT(MATCH($C25,'2018-05 (Д)'!$C$2:$C$100,0)+1,0)))="Н/Д",INDIRECT(CONCATENATE("'2018-04 (Д)'!E",TEXT(MATCH($C25,'2018-04 (Д)'!$C$2:$C$100,0)+1,0))))),"Н/Д",((INDIRECT(CONCATENATE("'2018-05 (Д)'!E",TEXT(MATCH($C25,'2018-05 (Д)'!$C$2:$C$100,0)+1,0)))-INDIRECT(CONCATENATE("'2018-04 (Д)'!E",TEXT(MATCH($C25,'2018-04 (Д)'!$C$2:$C$100,0)+1,0))))/INDIRECT(CONCATENATE("'2018-04 (Д)'!E",TEXT(MATCH($C25,'2018-04 (Д)'!$C$2:$C$100,0)+1,0))))*100)</f>
        <v>-13.939628303474411</v>
      </c>
      <c r="H25" s="9">
        <f ca="1">IF(OR(INDIRECT(CONCATENATE("'2018-06 (Д)'!E",TEXT(MATCH($C25,'2018-06 (Д)'!$C$2:$C$100,0)+1,0)))="Н/Д",INDIRECT(CONCATENATE("'2018-05 (Д)'!E",TEXT(MATCH($C25,'2018-05 (Д)'!$C$2:$C$100,0)+1,0)))="Н/Д",AND(INDIRECT(CONCATENATE("'2018-06 (Д)'!E",TEXT(MATCH($C25,'2018-06 (Д)'!$C$2:$C$100,0)+1,0)))="Н/Д",INDIRECT(CONCATENATE("'2018-05 (Д)'!E",TEXT(MATCH($C25,'2018-05 (Д)'!$C$2:$C$100,0)+1,0))))),"Н/Д",((INDIRECT(CONCATENATE("'2018-06 (Д)'!E",TEXT(MATCH($C25,'2018-06 (Д)'!$C$2:$C$100,0)+1,0)))-INDIRECT(CONCATENATE("'2018-05 (Д)'!E",TEXT(MATCH($C25,'2018-05 (Д)'!$C$2:$C$100,0)+1,0))))/INDIRECT(CONCATENATE("'2018-05 (Д)'!E",TEXT(MATCH($C25,'2018-05 (Д)'!$C$2:$C$100,0)+1,0))))*100)</f>
        <v>-7.4256284606845346</v>
      </c>
      <c r="I25" s="9">
        <f ca="1">IF(OR(INDIRECT(CONCATENATE("'2018-07 (Д)'!E",TEXT(MATCH($C25,'2018-07 (Д)'!$C$2:$C$100,0)+1,0)))="Н/Д",INDIRECT(CONCATENATE("'2018-06 (Д)'!E",TEXT(MATCH($C25,'2018-06 (Д)'!$C$2:$C$100,0)+1,0)))="Н/Д",AND(INDIRECT(CONCATENATE("'2018-07 (Д)'!E",TEXT(MATCH($C25,'2018-07 (Д)'!$C$2:$C$100,0)+1,0)))="Н/Д",INDIRECT(CONCATENATE("'2018-06 (Д)'!E",TEXT(MATCH($C25,'2018-06 (Д)'!$C$2:$C$100,0)+1,0))))),"Н/Д",((INDIRECT(CONCATENATE("'2018-07 (Д)'!E",TEXT(MATCH($C25,'2018-07 (Д)'!$C$2:$C$100,0)+1,0)))-INDIRECT(CONCATENATE("'2018-06 (Д)'!E",TEXT(MATCH($C25,'2018-06 (Д)'!$C$2:$C$100,0)+1,0))))/INDIRECT(CONCATENATE("'2018-06 (Д)'!E",TEXT(MATCH($C25,'2018-06 (Д)'!$C$2:$C$100,0)+1,0))))*100)</f>
        <v>-19.605175200856785</v>
      </c>
      <c r="J25" s="9">
        <f ca="1">IF(OR(INDIRECT(CONCATENATE("'2018-08 (Д)'!E",TEXT(MATCH($C25,'2018-08 (Д)'!$C$2:$C$100,0)+1,0)))="Н/Д",INDIRECT(CONCATENATE("'2018-07 (Д)'!E",TEXT(MATCH($C25,'2018-07 (Д)'!$C$2:$C$100,0)+1,0)))="Н/Д",AND(INDIRECT(CONCATENATE("'2018-08 (Д)'!E",TEXT(MATCH($C25,'2018-08 (Д)'!$C$2:$C$100,0)+1,0)))="Н/Д",INDIRECT(CONCATENATE("'2018-07 (Д)'!E",TEXT(MATCH($C25,'2018-07 (Д)'!$C$2:$C$100,0)+1,0))))),"Н/Д",((INDIRECT(CONCATENATE("'2018-08 (Д)'!E",TEXT(MATCH($C25,'2018-08 (Д)'!$C$2:$C$100,0)+1,0)))-INDIRECT(CONCATENATE("'2018-07 (Д)'!E",TEXT(MATCH($C25,'2018-07 (Д)'!$C$2:$C$100,0)+1,0))))/INDIRECT(CONCATENATE("'2018-07 (Д)'!E",TEXT(MATCH($C25,'2018-07 (Д)'!$C$2:$C$100,0)+1,0))))*100)</f>
        <v>56.539700599518717</v>
      </c>
      <c r="K25" s="9">
        <f ca="1">IF(OR(INDIRECT(CONCATENATE("'2018-09 (Д)'!E",TEXT(MATCH($C25,'2018-09 (Д)'!$C$2:$C$100,0)+1,0)))="Н/Д",INDIRECT(CONCATENATE("'2018-08 (Д)'!E",TEXT(MATCH($C25,'2018-08 (Д)'!$C$2:$C$100,0)+1,0)))="Н/Д",AND(INDIRECT(CONCATENATE("'2018-09 (Д)'!E",TEXT(MATCH($C25,'2018-09 (Д)'!$C$2:$C$100,0)+1,0)))="Н/Д",INDIRECT(CONCATENATE("'2018-08 (Д)'!E",TEXT(MATCH($C25,'2018-08 (Д)'!$C$2:$C$100,0)+1,0))))),"Н/Д",((INDIRECT(CONCATENATE("'2018-09 (Д)'!E",TEXT(MATCH($C25,'2018-09 (Д)'!$C$2:$C$100,0)+1,0)))-INDIRECT(CONCATENATE("'2018-08 (Д)'!E",TEXT(MATCH($C25,'2018-08 (Д)'!$C$2:$C$100,0)+1,0))))/INDIRECT(CONCATENATE("'2018-08 (Д)'!E",TEXT(MATCH($C25,'2018-08 (Д)'!$C$2:$C$100,0)+1,0))))*100)</f>
        <v>-28.012072977046714</v>
      </c>
      <c r="L25" s="9">
        <f ca="1">IF(OR(INDIRECT(CONCATENATE("'2018-10 (Д)'!E",TEXT(MATCH($C25,'2018-10 (Д)'!$C$2:$C$100,0)+1,0)))="Н/Д",INDIRECT(CONCATENATE("'2018-09 (Д)'!E",TEXT(MATCH($C25,'2018-09 (Д)'!$C$2:$C$100,0)+1,0)))="Н/Д",AND(INDIRECT(CONCATENATE("'2018-10 (Д)'!E",TEXT(MATCH($C25,'2018-10 (Д)'!$C$2:$C$100,0)+1,0)))="Н/Д",INDIRECT(CONCATENATE("'2018-09 (Д)'!E",TEXT(MATCH($C25,'2018-09 (Д)'!$C$2:$C$100,0)+1,0))))),"Н/Д",((INDIRECT(CONCATENATE("'2018-10 (Д)'!E",TEXT(MATCH($C25,'2018-10 (Д)'!$C$2:$C$100,0)+1,0)))-INDIRECT(CONCATENATE("'2018-09 (Д)'!E",TEXT(MATCH($C25,'2018-09 (Д)'!$C$2:$C$100,0)+1,0))))/INDIRECT(CONCATENATE("'2018-09 (Д)'!E",TEXT(MATCH($C25,'2018-09 (Д)'!$C$2:$C$100,0)+1,0))))*100)</f>
        <v>-5.9213432314419245</v>
      </c>
      <c r="M25" s="9">
        <f ca="1">IF(OR(INDIRECT(CONCATENATE("'2018-11 (Д)'!E",TEXT(MATCH($C25,'2018-11 (Д)'!$C$2:$C$100,0)+1,0)))="Н/Д",INDIRECT(CONCATENATE("'2018-10 (Д)'!E",TEXT(MATCH($C25,'2018-10 (Д)'!$C$2:$C$100,0)+1,0)))="Н/Д",AND(INDIRECT(CONCATENATE("'2018-11 (Д)'!E",TEXT(MATCH($C25,'2018-11 (Д)'!$C$2:$C$100,0)+1,0)))="Н/Д",INDIRECT(CONCATENATE("'2018-10 (Д)'!E",TEXT(MATCH($C25,'2018-10 (Д)'!$C$2:$C$100,0)+1,0))))),"Н/Д",((INDIRECT(CONCATENATE("'2018-11 (Д)'!E",TEXT(MATCH($C25,'2018-11 (Д)'!$C$2:$C$100,0)+1,0)))-INDIRECT(CONCATENATE("'2018-10 (Д)'!E",TEXT(MATCH($C25,'2018-10 (Д)'!$C$2:$C$100,0)+1,0))))/INDIRECT(CONCATENATE("'2018-10 (Д)'!E",TEXT(MATCH($C25,'2018-10 (Д)'!$C$2:$C$100,0)+1,0))))*100)</f>
        <v>64.189173002409177</v>
      </c>
      <c r="N25" s="9">
        <f ca="1">IF(OR(INDIRECT(CONCATENATE("'2018-12 (Д)'!E",TEXT(MATCH($C25,'2018-12 (Д)'!$C$2:$C$100,0)+1,0)))="Н/Д",INDIRECT(CONCATENATE("'2018-11 (Д)'!E",TEXT(MATCH($C25,'2018-11 (Д)'!$C$2:$C$100,0)+1,0)))="Н/Д",AND(INDIRECT(CONCATENATE("'2018-12 (Д)'!E",TEXT(MATCH($C25,'2018-12 (Д)'!$C$2:$C$100,0)+1,0)))="Н/Д",INDIRECT(CONCATENATE("'2018-11 (Д)'!E",TEXT(MATCH($C25,'2018-11 (Д)'!$C$2:$C$100,0)+1,0))))),"Н/Д",((INDIRECT(CONCATENATE("'2018-12 (Д)'!E",TEXT(MATCH($C25,'2018-12 (Д)'!$C$2:$C$100,0)+1,0)))-INDIRECT(CONCATENATE("'2018-11 (Д)'!E",TEXT(MATCH($C25,'2018-11 (Д)'!$C$2:$C$100,0)+1,0))))/INDIRECT(CONCATENATE("'2018-11 (Д)'!E",TEXT(MATCH($C25,'2018-11 (Д)'!$C$2:$C$100,0)+1,0))))*100)</f>
        <v>-26.681386495503517</v>
      </c>
      <c r="O25" s="9"/>
      <c r="P25" s="9">
        <f ca="1">IF(OR(INDIRECT(CONCATENATE("'2018-03 (Д)'!F",TEXT(MATCH($C25,'2018-03 (Д)'!$C$2:$C$100,0)+1,0)))="Н/Д",INDIRECT(CONCATENATE("'2018-02 (Д)'!F",TEXT(MATCH($C25,'2018-02 (Д)'!$C$2:$C$100,0)+1,0)))="Н/Д",AND(INDIRECT(CONCATENATE("'2018-03 (Д)'!F",TEXT(MATCH($C25,'2018-03 (Д)'!$C$2:$C$100,0)+1,0)))="Н/Д",INDIRECT(CONCATENATE("'2018-02 (Д)'!F",TEXT(MATCH($C25,'2018-02 (Д)'!$C$2:$C$100,0)+1,0))))),"Н/Д",((INDIRECT(CONCATENATE("'2018-03 (Д)'!F",TEXT(MATCH($C25,'2018-03 (Д)'!$C$2:$C$100,0)+1,0)))-INDIRECT(CONCATENATE("'2018-02 (Д)'!F",TEXT(MATCH($C25,'2018-02 (Д)'!$C$2:$C$100,0)+1,0))))/INDIRECT(CONCATENATE("'2018-02 (Д)'!F",TEXT(MATCH($C25,'2018-02 (Д)'!$C$2:$C$100,0)+1,0))))*100)</f>
        <v>9.874393631761226</v>
      </c>
      <c r="Q25" s="9">
        <f ca="1">IF(OR(INDIRECT(CONCATENATE("'2018-04 (Д)'!F",TEXT(MATCH($C25,'2018-04 (Д)'!$C$2:$C$100,0)+1,0)))="Н/Д",INDIRECT(CONCATENATE("'2018-03 (Д)'!F",TEXT(MATCH($C25,'2018-03 (Д)'!$C$2:$C$100,0)+1,0)))="Н/Д",AND(INDIRECT(CONCATENATE("'2018-04 (Д)'!F",TEXT(MATCH($C25,'2018-04 (Д)'!$C$2:$C$100,0)+1,0)))="Н/Д",INDIRECT(CONCATENATE("'2018-03 (Д)'!F",TEXT(MATCH($C25,'2018-03 (Д)'!$C$2:$C$100,0)+1,0))))),"Н/Д",((INDIRECT(CONCATENATE("'2018-04 (Д)'!F",TEXT(MATCH($C25,'2018-04 (Д)'!$C$2:$C$100,0)+1,0)))-INDIRECT(CONCATENATE("'2018-03 (Д)'!F",TEXT(MATCH($C25,'2018-03 (Д)'!$C$2:$C$100,0)+1,0))))/INDIRECT(CONCATENATE("'2018-03 (Д)'!F",TEXT(MATCH($C25,'2018-03 (Д)'!$C$2:$C$100,0)+1,0))))*100)</f>
        <v>121.7083629962909</v>
      </c>
      <c r="R25" s="9">
        <f ca="1">IF(OR(INDIRECT(CONCATENATE("'2018-05 (Д)'!F",TEXT(MATCH($C25,'2018-05 (Д)'!$C$2:$C$100,0)+1,0)))="Н/Д",INDIRECT(CONCATENATE("'2018-04 (Д)'!F",TEXT(MATCH($C25,'2018-04 (Д)'!$C$2:$C$100,0)+1,0)))="Н/Д",AND(INDIRECT(CONCATENATE("'2018-05 (Д)'!F",TEXT(MATCH($C25,'2018-05 (Д)'!$C$2:$C$100,0)+1,0)))="Н/Д",INDIRECT(CONCATENATE("'2018-04 (Д)'!F",TEXT(MATCH($C25,'2018-04 (Д)'!$C$2:$C$100,0)+1,0))))),"Н/Д",((INDIRECT(CONCATENATE("'2018-05 (Д)'!F",TEXT(MATCH($C25,'2018-05 (Д)'!$C$2:$C$100,0)+1,0)))-INDIRECT(CONCATENATE("'2018-04 (Д)'!F",TEXT(MATCH($C25,'2018-04 (Д)'!$C$2:$C$100,0)+1,0))))/INDIRECT(CONCATENATE("'2018-04 (Д)'!F",TEXT(MATCH($C25,'2018-04 (Д)'!$C$2:$C$100,0)+1,0))))*100)</f>
        <v>-21.982866764817231</v>
      </c>
      <c r="S25" s="9">
        <f ca="1">IF(OR(INDIRECT(CONCATENATE("'2018-06 (Д)'!F",TEXT(MATCH($C25,'2018-06 (Д)'!$C$2:$C$100,0)+1,0)))="Н/Д",INDIRECT(CONCATENATE("'2018-05 (Д)'!F",TEXT(MATCH($C25,'2018-05 (Д)'!$C$2:$C$100,0)+1,0)))="Н/Д",AND(INDIRECT(CONCATENATE("'2018-06 (Д)'!F",TEXT(MATCH($C25,'2018-06 (Д)'!$C$2:$C$100,0)+1,0)))="Н/Д",INDIRECT(CONCATENATE("'2018-05 (Д)'!F",TEXT(MATCH($C25,'2018-05 (Д)'!$C$2:$C$100,0)+1,0))))),"Н/Д",((INDIRECT(CONCATENATE("'2018-06 (Д)'!F",TEXT(MATCH($C25,'2018-06 (Д)'!$C$2:$C$100,0)+1,0)))-INDIRECT(CONCATENATE("'2018-05 (Д)'!F",TEXT(MATCH($C25,'2018-05 (Д)'!$C$2:$C$100,0)+1,0))))/INDIRECT(CONCATENATE("'2018-05 (Д)'!F",TEXT(MATCH($C25,'2018-05 (Д)'!$C$2:$C$100,0)+1,0))))*100)</f>
        <v>-4.4723611472962261</v>
      </c>
      <c r="T25" s="9">
        <f ca="1">IF(OR(INDIRECT(CONCATENATE("'2018-07 (Д)'!F",TEXT(MATCH($C25,'2018-07 (Д)'!$C$2:$C$100,0)+1,0)))="Н/Д",INDIRECT(CONCATENATE("'2018-06 (Д)'!F",TEXT(MATCH($C25,'2018-06 (Д)'!$C$2:$C$100,0)+1,0)))="Н/Д",AND(INDIRECT(CONCATENATE("'2018-07 (Д)'!F",TEXT(MATCH($C25,'2018-07 (Д)'!$C$2:$C$100,0)+1,0)))="Н/Д",INDIRECT(CONCATENATE("'2018-06 (Д)'!F",TEXT(MATCH($C25,'2018-06 (Д)'!$C$2:$C$100,0)+1,0))))),"Н/Д",((INDIRECT(CONCATENATE("'2018-07 (Д)'!F",TEXT(MATCH($C25,'2018-07 (Д)'!$C$2:$C$100,0)+1,0)))-INDIRECT(CONCATENATE("'2018-06 (Д)'!F",TEXT(MATCH($C25,'2018-06 (Д)'!$C$2:$C$100,0)+1,0))))/INDIRECT(CONCATENATE("'2018-06 (Д)'!F",TEXT(MATCH($C25,'2018-06 (Д)'!$C$2:$C$100,0)+1,0))))*100)</f>
        <v>-28.767897931452381</v>
      </c>
      <c r="U25" s="9">
        <f ca="1">IF(OR(INDIRECT(CONCATENATE("'2018-08 (Д)'!F",TEXT(MATCH($C25,'2018-08 (Д)'!$C$2:$C$100,0)+1,0)))="Н/Д",INDIRECT(CONCATENATE("'2018-07 (Д)'!F",TEXT(MATCH($C25,'2018-07 (Д)'!$C$2:$C$100,0)+1,0)))="Н/Д",AND(INDIRECT(CONCATENATE("'2018-08 (Д)'!F",TEXT(MATCH($C25,'2018-08 (Д)'!$C$2:$C$100,0)+1,0)))="Н/Д",INDIRECT(CONCATENATE("'2018-07 (Д)'!F",TEXT(MATCH($C25,'2018-07 (Д)'!$C$2:$C$100,0)+1,0))))),"Н/Д",((INDIRECT(CONCATENATE("'2018-08 (Д)'!F",TEXT(MATCH($C25,'2018-08 (Д)'!$C$2:$C$100,0)+1,0)))-INDIRECT(CONCATENATE("'2018-07 (Д)'!F",TEXT(MATCH($C25,'2018-07 (Д)'!$C$2:$C$100,0)+1,0))))/INDIRECT(CONCATENATE("'2018-07 (Д)'!F",TEXT(MATCH($C25,'2018-07 (Д)'!$C$2:$C$100,0)+1,0))))*100)</f>
        <v>83.587740176883258</v>
      </c>
      <c r="V25" s="9">
        <f ca="1">IF(OR(INDIRECT(CONCATENATE("'2018-09 (Д)'!F",TEXT(MATCH($C25,'2018-09 (Д)'!$C$2:$C$100,0)+1,0)))="Н/Д",INDIRECT(CONCATENATE("'2018-08 (Д)'!F",TEXT(MATCH($C25,'2018-08 (Д)'!$C$2:$C$100,0)+1,0)))="Н/Д",AND(INDIRECT(CONCATENATE("'2018-09 (Д)'!F",TEXT(MATCH($C25,'2018-09 (Д)'!$C$2:$C$100,0)+1,0)))="Н/Д",INDIRECT(CONCATENATE("'2018-08 (Д)'!F",TEXT(MATCH($C25,'2018-08 (Д)'!$C$2:$C$100,0)+1,0))))),"Н/Д",((INDIRECT(CONCATENATE("'2018-09 (Д)'!F",TEXT(MATCH($C25,'2018-09 (Д)'!$C$2:$C$100,0)+1,0)))-INDIRECT(CONCATENATE("'2018-08 (Д)'!F",TEXT(MATCH($C25,'2018-08 (Д)'!$C$2:$C$100,0)+1,0))))/INDIRECT(CONCATENATE("'2018-08 (Д)'!F",TEXT(MATCH($C25,'2018-08 (Д)'!$C$2:$C$100,0)+1,0))))*100)</f>
        <v>-41.829417360653601</v>
      </c>
      <c r="W25" s="9">
        <f ca="1">IF(OR(INDIRECT(CONCATENATE("'2018-10 (Д)'!F",TEXT(MATCH($C25,'2018-10 (Д)'!$C$2:$C$100,0)+1,0)))="Н/Д",INDIRECT(CONCATENATE("'2018-09 (Д)'!F",TEXT(MATCH($C25,'2018-09 (Д)'!$C$2:$C$100,0)+1,0)))="Н/Д",AND(INDIRECT(CONCATENATE("'2018-10 (Д)'!F",TEXT(MATCH($C25,'2018-10 (Д)'!$C$2:$C$100,0)+1,0)))="Н/Д",INDIRECT(CONCATENATE("'2018-09 (Д)'!F",TEXT(MATCH($C25,'2018-09 (Д)'!$C$2:$C$100,0)+1,0))))),"Н/Д",((INDIRECT(CONCATENATE("'2018-10 (Д)'!F",TEXT(MATCH($C25,'2018-10 (Д)'!$C$2:$C$100,0)+1,0)))-INDIRECT(CONCATENATE("'2018-09 (Д)'!F",TEXT(MATCH($C25,'2018-09 (Д)'!$C$2:$C$100,0)+1,0))))/INDIRECT(CONCATENATE("'2018-09 (Д)'!F",TEXT(MATCH($C25,'2018-09 (Д)'!$C$2:$C$100,0)+1,0))))*100)</f>
        <v>-14.339046404857173</v>
      </c>
      <c r="X25" s="9">
        <f ca="1">IF(OR(INDIRECT(CONCATENATE("'2018-11 (Д)'!F",TEXT(MATCH($C25,'2018-11 (Д)'!$C$2:$C$100,0)+1,0)))="Н/Д",INDIRECT(CONCATENATE("'2018-10 (Д)'!F",TEXT(MATCH($C25,'2018-10 (Д)'!$C$2:$C$100,0)+1,0)))="Н/Д",AND(INDIRECT(CONCATENATE("'2018-11 (Д)'!F",TEXT(MATCH($C25,'2018-11 (Д)'!$C$2:$C$100,0)+1,0)))="Н/Д",INDIRECT(CONCATENATE("'2018-10 (Д)'!F",TEXT(MATCH($C25,'2018-10 (Д)'!$C$2:$C$100,0)+1,0))))),"Н/Д",((INDIRECT(CONCATENATE("'2018-11 (Д)'!F",TEXT(MATCH($C25,'2018-11 (Д)'!$C$2:$C$100,0)+1,0)))-INDIRECT(CONCATENATE("'2018-10 (Д)'!F",TEXT(MATCH($C25,'2018-10 (Д)'!$C$2:$C$100,0)+1,0))))/INDIRECT(CONCATENATE("'2018-10 (Д)'!F",TEXT(MATCH($C25,'2018-10 (Д)'!$C$2:$C$100,0)+1,0))))*100)</f>
        <v>129.85422270376179</v>
      </c>
      <c r="Y25" s="9">
        <f ca="1">IF(OR(INDIRECT(CONCATENATE("'2018-12 (Д)'!F",TEXT(MATCH($C25,'2018-12 (Д)'!$C$2:$C$100,0)+1,0)))="Н/Д",INDIRECT(CONCATENATE("'2018-11 (Д)'!F",TEXT(MATCH($C25,'2018-11 (Д)'!$C$2:$C$100,0)+1,0)))="Н/Д",AND(INDIRECT(CONCATENATE("'2018-12 (Д)'!F",TEXT(MATCH($C25,'2018-12 (Д)'!$C$2:$C$100,0)+1,0)))="Н/Д",INDIRECT(CONCATENATE("'2018-11 (Д)'!F",TEXT(MATCH($C25,'2018-11 (Д)'!$C$2:$C$100,0)+1,0))))),"Н/Д",((INDIRECT(CONCATENATE("'2018-12 (Д)'!F",TEXT(MATCH($C25,'2018-12 (Д)'!$C$2:$C$100,0)+1,0)))-INDIRECT(CONCATENATE("'2018-11 (Д)'!F",TEXT(MATCH($C25,'2018-11 (Д)'!$C$2:$C$100,0)+1,0))))/INDIRECT(CONCATENATE("'2018-11 (Д)'!F",TEXT(MATCH($C25,'2018-11 (Д)'!$C$2:$C$100,0)+1,0))))*100)</f>
        <v>-36.720390292539911</v>
      </c>
      <c r="Z25" s="9"/>
      <c r="AA25" s="9">
        <f ca="1">IF(OR(INDIRECT(CONCATENATE("'2018-03 (Д)'!G",TEXT(MATCH($C25,'2018-03 (Д)'!$C$2:$C$100,0)+1,0)))="Н/Д",INDIRECT(CONCATENATE("'2018-02 (Д)'!G",TEXT(MATCH($C25,'2018-02 (Д)'!$C$2:$C$100,0)+1,0)))="Н/Д",AND(INDIRECT(CONCATENATE("'2018-03 (Д)'!G",TEXT(MATCH($C25,'2018-03 (Д)'!$C$2:$C$100,0)+1,0)))="Н/Д",INDIRECT(CONCATENATE("'2018-02 (Д)'!G",TEXT(MATCH($C25,'2018-02 (Д)'!$C$2:$C$100,0)+1,0))))),"Н/Д",((INDIRECT(CONCATENATE("'2018-03 (Д)'!G",TEXT(MATCH($C25,'2018-03 (Д)'!$C$2:$C$100,0)+1,0)))-INDIRECT(CONCATENATE("'2018-02 (Д)'!G",TEXT(MATCH($C25,'2018-02 (Д)'!$C$2:$C$100,0)+1,0))))/INDIRECT(CONCATENATE("'2018-02 (Д)'!G",TEXT(MATCH($C25,'2018-02 (Д)'!$C$2:$C$100,0)+1,0))))*100)</f>
        <v>-15.420621800736994</v>
      </c>
      <c r="AB25" s="9">
        <f ca="1">IF(OR(INDIRECT(CONCATENATE("'2018-04 (Д)'!G",TEXT(MATCH($C25,'2018-04 (Д)'!$C$2:$C$100,0)+1,0)))="Н/Д",INDIRECT(CONCATENATE("'2018-03 (Д)'!G",TEXT(MATCH($C25,'2018-03 (Д)'!$C$2:$C$100,0)+1,0)))="Н/Д",AND(INDIRECT(CONCATENATE("'2018-04 (Д)'!G",TEXT(MATCH($C25,'2018-04 (Д)'!$C$2:$C$100,0)+1,0)))="Н/Д",INDIRECT(CONCATENATE("'2018-03 (Д)'!G",TEXT(MATCH($C25,'2018-03 (Д)'!$C$2:$C$100,0)+1,0))))),"Н/Д",((INDIRECT(CONCATENATE("'2018-04 (Д)'!G",TEXT(MATCH($C25,'2018-04 (Д)'!$C$2:$C$100,0)+1,0)))-INDIRECT(CONCATENATE("'2018-03 (Д)'!G",TEXT(MATCH($C25,'2018-03 (Д)'!$C$2:$C$100,0)+1,0))))/INDIRECT(CONCATENATE("'2018-03 (Д)'!G",TEXT(MATCH($C25,'2018-03 (Д)'!$C$2:$C$100,0)+1,0))))*100)</f>
        <v>412.27123453843166</v>
      </c>
      <c r="AC25" s="9">
        <f ca="1">IF(OR(INDIRECT(CONCATENATE("'2018-05 (Д)'!G",TEXT(MATCH($C25,'2018-05 (Д)'!$C$2:$C$100,0)+1,0)))="Н/Д",INDIRECT(CONCATENATE("'2018-04 (Д)'!G",TEXT(MATCH($C25,'2018-04 (Д)'!$C$2:$C$100,0)+1,0)))="Н/Д",AND(INDIRECT(CONCATENATE("'2018-05 (Д)'!G",TEXT(MATCH($C25,'2018-05 (Д)'!$C$2:$C$100,0)+1,0)))="Н/Д",INDIRECT(CONCATENATE("'2018-04 (Д)'!G",TEXT(MATCH($C25,'2018-04 (Д)'!$C$2:$C$100,0)+1,0))))),"Н/Д",((INDIRECT(CONCATENATE("'2018-05 (Д)'!G",TEXT(MATCH($C25,'2018-05 (Д)'!$C$2:$C$100,0)+1,0)))-INDIRECT(CONCATENATE("'2018-04 (Д)'!G",TEXT(MATCH($C25,'2018-04 (Д)'!$C$2:$C$100,0)+1,0))))/INDIRECT(CONCATENATE("'2018-04 (Д)'!G",TEXT(MATCH($C25,'2018-04 (Д)'!$C$2:$C$100,0)+1,0))))*100)</f>
        <v>-78.43372994368616</v>
      </c>
      <c r="AD25" s="9">
        <f ca="1">IF(OR(INDIRECT(CONCATENATE("'2018-06 (Д)'!G",TEXT(MATCH($C25,'2018-06 (Д)'!$C$2:$C$100,0)+1,0)))="Н/Д",INDIRECT(CONCATENATE("'2018-05 (Д)'!G",TEXT(MATCH($C25,'2018-05 (Д)'!$C$2:$C$100,0)+1,0)))="Н/Д",AND(INDIRECT(CONCATENATE("'2018-06 (Д)'!G",TEXT(MATCH($C25,'2018-06 (Д)'!$C$2:$C$100,0)+1,0)))="Н/Д",INDIRECT(CONCATENATE("'2018-05 (Д)'!G",TEXT(MATCH($C25,'2018-05 (Д)'!$C$2:$C$100,0)+1,0))))),"Н/Д",((INDIRECT(CONCATENATE("'2018-06 (Д)'!G",TEXT(MATCH($C25,'2018-06 (Д)'!$C$2:$C$100,0)+1,0)))-INDIRECT(CONCATENATE("'2018-05 (Д)'!G",TEXT(MATCH($C25,'2018-05 (Д)'!$C$2:$C$100,0)+1,0))))/INDIRECT(CONCATENATE("'2018-05 (Д)'!G",TEXT(MATCH($C25,'2018-05 (Д)'!$C$2:$C$100,0)+1,0))))*100)</f>
        <v>147.16410952455274</v>
      </c>
      <c r="AE25" s="9">
        <f ca="1">IF(OR(INDIRECT(CONCATENATE("'2018-07 (Д)'!G",TEXT(MATCH($C25,'2018-07 (Д)'!$C$2:$C$100,0)+1,0)))="Н/Д",INDIRECT(CONCATENATE("'2018-06 (Д)'!G",TEXT(MATCH($C25,'2018-06 (Д)'!$C$2:$C$100,0)+1,0)))="Н/Д",AND(INDIRECT(CONCATENATE("'2018-07 (Д)'!G",TEXT(MATCH($C25,'2018-07 (Д)'!$C$2:$C$100,0)+1,0)))="Н/Д",INDIRECT(CONCATENATE("'2018-06 (Д)'!G",TEXT(MATCH($C25,'2018-06 (Д)'!$C$2:$C$100,0)+1,0))))),"Н/Д",((INDIRECT(CONCATENATE("'2018-07 (Д)'!G",TEXT(MATCH($C25,'2018-07 (Д)'!$C$2:$C$100,0)+1,0)))-INDIRECT(CONCATENATE("'2018-06 (Д)'!G",TEXT(MATCH($C25,'2018-06 (Д)'!$C$2:$C$100,0)+1,0))))/INDIRECT(CONCATENATE("'2018-06 (Д)'!G",TEXT(MATCH($C25,'2018-06 (Д)'!$C$2:$C$100,0)+1,0))))*100)</f>
        <v>-39.046849790258442</v>
      </c>
      <c r="AF25" s="9">
        <f ca="1">IF(OR(INDIRECT(CONCATENATE("'2018-08 (Д)'!G",TEXT(MATCH($C25,'2018-08 (Д)'!$C$2:$C$100,0)+1,0)))="Н/Д",INDIRECT(CONCATENATE("'2018-07 (Д)'!G",TEXT(MATCH($C25,'2018-07 (Д)'!$C$2:$C$100,0)+1,0)))="Н/Д",AND(INDIRECT(CONCATENATE("'2018-08 (Д)'!G",TEXT(MATCH($C25,'2018-08 (Д)'!$C$2:$C$100,0)+1,0)))="Н/Д",INDIRECT(CONCATENATE("'2018-07 (Д)'!G",TEXT(MATCH($C25,'2018-07 (Д)'!$C$2:$C$100,0)+1,0))))),"Н/Д",((INDIRECT(CONCATENATE("'2018-08 (Д)'!G",TEXT(MATCH($C25,'2018-08 (Д)'!$C$2:$C$100,0)+1,0)))-INDIRECT(CONCATENATE("'2018-07 (Д)'!G",TEXT(MATCH($C25,'2018-07 (Д)'!$C$2:$C$100,0)+1,0))))/INDIRECT(CONCATENATE("'2018-07 (Д)'!G",TEXT(MATCH($C25,'2018-07 (Д)'!$C$2:$C$100,0)+1,0))))*100)</f>
        <v>58.240226088003489</v>
      </c>
      <c r="AG25" s="9">
        <f ca="1">IF(OR(INDIRECT(CONCATENATE("'2018-09 (Д)'!G",TEXT(MATCH($C25,'2018-09 (Д)'!$C$2:$C$100,0)+1,0)))="Н/Д",INDIRECT(CONCATENATE("'2018-08 (Д)'!G",TEXT(MATCH($C25,'2018-08 (Д)'!$C$2:$C$100,0)+1,0)))="Н/Д",AND(INDIRECT(CONCATENATE("'2018-09 (Д)'!G",TEXT(MATCH($C25,'2018-09 (Д)'!$C$2:$C$100,0)+1,0)))="Н/Д",INDIRECT(CONCATENATE("'2018-08 (Д)'!G",TEXT(MATCH($C25,'2018-08 (Д)'!$C$2:$C$100,0)+1,0))))),"Н/Д",((INDIRECT(CONCATENATE("'2018-09 (Д)'!G",TEXT(MATCH($C25,'2018-09 (Д)'!$C$2:$C$100,0)+1,0)))-INDIRECT(CONCATENATE("'2018-08 (Д)'!G",TEXT(MATCH($C25,'2018-08 (Д)'!$C$2:$C$100,0)+1,0))))/INDIRECT(CONCATENATE("'2018-08 (Д)'!G",TEXT(MATCH($C25,'2018-08 (Д)'!$C$2:$C$100,0)+1,0))))*100)</f>
        <v>-32.820847662215762</v>
      </c>
      <c r="AH25" s="9">
        <f ca="1">IF(OR(INDIRECT(CONCATENATE("'2018-10 (Д)'!G",TEXT(MATCH($C25,'2018-10 (Д)'!$C$2:$C$100,0)+1,0)))="Н/Д",INDIRECT(CONCATENATE("'2018-09 (Д)'!G",TEXT(MATCH($C25,'2018-09 (Д)'!$C$2:$C$100,0)+1,0)))="Н/Д",AND(INDIRECT(CONCATENATE("'2018-10 (Д)'!G",TEXT(MATCH($C25,'2018-10 (Д)'!$C$2:$C$100,0)+1,0)))="Н/Д",INDIRECT(CONCATENATE("'2018-09 (Д)'!G",TEXT(MATCH($C25,'2018-09 (Д)'!$C$2:$C$100,0)+1,0))))),"Н/Д",((INDIRECT(CONCATENATE("'2018-10 (Д)'!G",TEXT(MATCH($C25,'2018-10 (Д)'!$C$2:$C$100,0)+1,0)))-INDIRECT(CONCATENATE("'2018-09 (Д)'!G",TEXT(MATCH($C25,'2018-09 (Д)'!$C$2:$C$100,0)+1,0))))/INDIRECT(CONCATENATE("'2018-09 (Д)'!G",TEXT(MATCH($C25,'2018-09 (Д)'!$C$2:$C$100,0)+1,0))))*100)</f>
        <v>-41.449014112281432</v>
      </c>
      <c r="AI25" s="9">
        <f ca="1">IF(OR(INDIRECT(CONCATENATE("'2018-11 (Д)'!G",TEXT(MATCH($C25,'2018-11 (Д)'!$C$2:$C$100,0)+1,0)))="Н/Д",INDIRECT(CONCATENATE("'2018-10 (Д)'!G",TEXT(MATCH($C25,'2018-10 (Д)'!$C$2:$C$100,0)+1,0)))="Н/Д",AND(INDIRECT(CONCATENATE("'2018-11 (Д)'!G",TEXT(MATCH($C25,'2018-11 (Д)'!$C$2:$C$100,0)+1,0)))="Н/Д",INDIRECT(CONCATENATE("'2018-10 (Д)'!G",TEXT(MATCH($C25,'2018-10 (Д)'!$C$2:$C$100,0)+1,0))))),"Н/Д",((INDIRECT(CONCATENATE("'2018-11 (Д)'!G",TEXT(MATCH($C25,'2018-11 (Д)'!$C$2:$C$100,0)+1,0)))-INDIRECT(CONCATENATE("'2018-10 (Д)'!G",TEXT(MATCH($C25,'2018-10 (Д)'!$C$2:$C$100,0)+1,0))))/INDIRECT(CONCATENATE("'2018-10 (Д)'!G",TEXT(MATCH($C25,'2018-10 (Д)'!$C$2:$C$100,0)+1,0))))*100)</f>
        <v>278.45291403009884</v>
      </c>
      <c r="AJ25" s="9">
        <f ca="1">IF(OR(INDIRECT(CONCATENATE("'2018-12 (Д)'!G",TEXT(MATCH($C25,'2018-12 (Д)'!$C$2:$C$100,0)+1,0)))="Н/Д",INDIRECT(CONCATENATE("'2018-11 (Д)'!G",TEXT(MATCH($C25,'2018-11 (Д)'!$C$2:$C$100,0)+1,0)))="Н/Д",AND(INDIRECT(CONCATENATE("'2018-12 (Д)'!G",TEXT(MATCH($C25,'2018-12 (Д)'!$C$2:$C$100,0)+1,0)))="Н/Д",INDIRECT(CONCATENATE("'2018-11 (Д)'!G",TEXT(MATCH($C25,'2018-11 (Д)'!$C$2:$C$100,0)+1,0))))),"Н/Д",((INDIRECT(CONCATENATE("'2018-12 (Д)'!G",TEXT(MATCH($C25,'2018-12 (Д)'!$C$2:$C$100,0)+1,0)))-INDIRECT(CONCATENATE("'2018-11 (Д)'!G",TEXT(MATCH($C25,'2018-11 (Д)'!$C$2:$C$100,0)+1,0))))/INDIRECT(CONCATENATE("'2018-11 (Д)'!G",TEXT(MATCH($C25,'2018-11 (Д)'!$C$2:$C$100,0)+1,0))))*100)</f>
        <v>-46.733320738890384</v>
      </c>
      <c r="AK25" s="9"/>
      <c r="AL25" s="9">
        <f ca="1">IF(OR(INDIRECT(CONCATENATE("'2018-03 (Д)'!H",TEXT(MATCH($C25,'2018-03 (Д)'!$C$2:$C$100,0)+1,0)))="Н/Д",INDIRECT(CONCATENATE("'2018-02 (Д)'!H",TEXT(MATCH($C25,'2018-02 (Д)'!$C$2:$C$100,0)+1,0)))="Н/Д",AND(INDIRECT(CONCATENATE("'2018-03 (Д)'!H",TEXT(MATCH($C25,'2018-03 (Д)'!$C$2:$C$100,0)+1,0)))="Н/Д",INDIRECT(CONCATENATE("'2018-02 (Д)'!H",TEXT(MATCH($C25,'2018-02 (Д)'!$C$2:$C$100,0)+1,0))))),"Н/Д",((INDIRECT(CONCATENATE("'2018-03 (Д)'!H",TEXT(MATCH($C25,'2018-03 (Д)'!$C$2:$C$100,0)+1,0)))-INDIRECT(CONCATENATE("'2018-02 (Д)'!H",TEXT(MATCH($C25,'2018-02 (Д)'!$C$2:$C$100,0)+1,0))))/INDIRECT(CONCATENATE("'2018-02 (Д)'!H",TEXT(MATCH($C25,'2018-02 (Д)'!$C$2:$C$100,0)+1,0))))*100)</f>
        <v>64.399163923874426</v>
      </c>
      <c r="AM25" s="9">
        <f ca="1">IF(OR(INDIRECT(CONCATENATE("'2018-04 (Д)'!H",TEXT(MATCH($C25,'2018-04 (Д)'!$C$2:$C$100,0)+1,0)))="Н/Д",INDIRECT(CONCATENATE("'2018-03 (Д)'!H",TEXT(MATCH($C25,'2018-03 (Д)'!$C$2:$C$100,0)+1,0)))="Н/Д",AND(INDIRECT(CONCATENATE("'2018-04 (Д)'!H",TEXT(MATCH($C25,'2018-04 (Д)'!$C$2:$C$100,0)+1,0)))="Н/Д",INDIRECT(CONCATENATE("'2018-03 (Д)'!H",TEXT(MATCH($C25,'2018-03 (Д)'!$C$2:$C$100,0)+1,0))))),"Н/Д",((INDIRECT(CONCATENATE("'2018-04 (Д)'!H",TEXT(MATCH($C25,'2018-04 (Д)'!$C$2:$C$100,0)+1,0)))-INDIRECT(CONCATENATE("'2018-03 (Д)'!H",TEXT(MATCH($C25,'2018-03 (Д)'!$C$2:$C$100,0)+1,0))))/INDIRECT(CONCATENATE("'2018-03 (Д)'!H",TEXT(MATCH($C25,'2018-03 (Д)'!$C$2:$C$100,0)+1,0))))*100)</f>
        <v>-1.4312730607909767</v>
      </c>
      <c r="AN25" s="9">
        <f ca="1">IF(OR(INDIRECT(CONCATENATE("'2018-05 (Д)'!H",TEXT(MATCH($C25,'2018-05 (Д)'!$C$2:$C$100,0)+1,0)))="Н/Д",INDIRECT(CONCATENATE("'2018-04 (Д)'!H",TEXT(MATCH($C25,'2018-04 (Д)'!$C$2:$C$100,0)+1,0)))="Н/Д",AND(INDIRECT(CONCATENATE("'2018-05 (Д)'!H",TEXT(MATCH($C25,'2018-05 (Д)'!$C$2:$C$100,0)+1,0)))="Н/Д",INDIRECT(CONCATENATE("'2018-04 (Д)'!H",TEXT(MATCH($C25,'2018-04 (Д)'!$C$2:$C$100,0)+1,0))))),"Н/Д",((INDIRECT(CONCATENATE("'2018-05 (Д)'!H",TEXT(MATCH($C25,'2018-05 (Д)'!$C$2:$C$100,0)+1,0)))-INDIRECT(CONCATENATE("'2018-04 (Д)'!H",TEXT(MATCH($C25,'2018-04 (Д)'!$C$2:$C$100,0)+1,0))))/INDIRECT(CONCATENATE("'2018-04 (Д)'!H",TEXT(MATCH($C25,'2018-04 (Д)'!$C$2:$C$100,0)+1,0))))*100)</f>
        <v>1.8974915202426206</v>
      </c>
      <c r="AO25" s="9">
        <f ca="1">IF(OR(INDIRECT(CONCATENATE("'2018-06 (Д)'!H",TEXT(MATCH($C25,'2018-06 (Д)'!$C$2:$C$100,0)+1,0)))="Н/Д",INDIRECT(CONCATENATE("'2018-05 (Д)'!H",TEXT(MATCH($C25,'2018-05 (Д)'!$C$2:$C$100,0)+1,0)))="Н/Д",AND(INDIRECT(CONCATENATE("'2018-06 (Д)'!H",TEXT(MATCH($C25,'2018-06 (Д)'!$C$2:$C$100,0)+1,0)))="Н/Д",INDIRECT(CONCATENATE("'2018-05 (Д)'!H",TEXT(MATCH($C25,'2018-05 (Д)'!$C$2:$C$100,0)+1,0))))),"Н/Д",((INDIRECT(CONCATENATE("'2018-06 (Д)'!H",TEXT(MATCH($C25,'2018-06 (Д)'!$C$2:$C$100,0)+1,0)))-INDIRECT(CONCATENATE("'2018-05 (Д)'!H",TEXT(MATCH($C25,'2018-05 (Д)'!$C$2:$C$100,0)+1,0))))/INDIRECT(CONCATENATE("'2018-05 (Д)'!H",TEXT(MATCH($C25,'2018-05 (Д)'!$C$2:$C$100,0)+1,0))))*100)</f>
        <v>-9.6155749707112097</v>
      </c>
      <c r="AP25" s="9">
        <f ca="1">IF(OR(INDIRECT(CONCATENATE("'2018-07 (Д)'!H",TEXT(MATCH($C25,'2018-07 (Д)'!$C$2:$C$100,0)+1,0)))="Н/Д",INDIRECT(CONCATENATE("'2018-06 (Д)'!H",TEXT(MATCH($C25,'2018-06 (Д)'!$C$2:$C$100,0)+1,0)))="Н/Д",AND(INDIRECT(CONCATENATE("'2018-07 (Д)'!H",TEXT(MATCH($C25,'2018-07 (Д)'!$C$2:$C$100,0)+1,0)))="Н/Д",INDIRECT(CONCATENATE("'2018-06 (Д)'!H",TEXT(MATCH($C25,'2018-06 (Д)'!$C$2:$C$100,0)+1,0))))),"Н/Д",((INDIRECT(CONCATENATE("'2018-07 (Д)'!H",TEXT(MATCH($C25,'2018-07 (Д)'!$C$2:$C$100,0)+1,0)))-INDIRECT(CONCATENATE("'2018-06 (Д)'!H",TEXT(MATCH($C25,'2018-06 (Д)'!$C$2:$C$100,0)+1,0))))/INDIRECT(CONCATENATE("'2018-06 (Д)'!H",TEXT(MATCH($C25,'2018-06 (Д)'!$C$2:$C$100,0)+1,0))))*100)</f>
        <v>14.175061405275526</v>
      </c>
      <c r="AQ25" s="9">
        <f ca="1">IF(OR(INDIRECT(CONCATENATE("'2018-08 (Д)'!H",TEXT(MATCH($C25,'2018-08 (Д)'!$C$2:$C$100,0)+1,0)))="Н/Д",INDIRECT(CONCATENATE("'2018-07 (Д)'!H",TEXT(MATCH($C25,'2018-07 (Д)'!$C$2:$C$100,0)+1,0)))="Н/Д",AND(INDIRECT(CONCATENATE("'2018-08 (Д)'!H",TEXT(MATCH($C25,'2018-08 (Д)'!$C$2:$C$100,0)+1,0)))="Н/Д",INDIRECT(CONCATENATE("'2018-07 (Д)'!H",TEXT(MATCH($C25,'2018-07 (Д)'!$C$2:$C$100,0)+1,0))))),"Н/Д",((INDIRECT(CONCATENATE("'2018-08 (Д)'!H",TEXT(MATCH($C25,'2018-08 (Д)'!$C$2:$C$100,0)+1,0)))-INDIRECT(CONCATENATE("'2018-07 (Д)'!H",TEXT(MATCH($C25,'2018-07 (Д)'!$C$2:$C$100,0)+1,0))))/INDIRECT(CONCATENATE("'2018-07 (Д)'!H",TEXT(MATCH($C25,'2018-07 (Д)'!$C$2:$C$100,0)+1,0))))*100)</f>
        <v>3.7456030524749688</v>
      </c>
      <c r="AR25" s="9">
        <f ca="1">IF(OR(INDIRECT(CONCATENATE("'2018-09 (Д)'!H",TEXT(MATCH($C25,'2018-09 (Д)'!$C$2:$C$100,0)+1,0)))="Н/Д",INDIRECT(CONCATENATE("'2018-08 (Д)'!H",TEXT(MATCH($C25,'2018-08 (Д)'!$C$2:$C$100,0)+1,0)))="Н/Д",AND(INDIRECT(CONCATENATE("'2018-09 (Д)'!H",TEXT(MATCH($C25,'2018-09 (Д)'!$C$2:$C$100,0)+1,0)))="Н/Д",INDIRECT(CONCATENATE("'2018-08 (Д)'!H",TEXT(MATCH($C25,'2018-08 (Д)'!$C$2:$C$100,0)+1,0))))),"Н/Д",((INDIRECT(CONCATENATE("'2018-09 (Д)'!H",TEXT(MATCH($C25,'2018-09 (Д)'!$C$2:$C$100,0)+1,0)))-INDIRECT(CONCATENATE("'2018-08 (Д)'!H",TEXT(MATCH($C25,'2018-08 (Д)'!$C$2:$C$100,0)+1,0))))/INDIRECT(CONCATENATE("'2018-08 (Д)'!H",TEXT(MATCH($C25,'2018-08 (Д)'!$C$2:$C$100,0)+1,0))))*100)</f>
        <v>-9.8425724997722881</v>
      </c>
      <c r="AS25" s="9">
        <f ca="1">IF(OR(INDIRECT(CONCATENATE("'2018-10 (Д)'!H",TEXT(MATCH($C25,'2018-10 (Д)'!$C$2:$C$100,0)+1,0)))="Н/Д",INDIRECT(CONCATENATE("'2018-09 (Д)'!H",TEXT(MATCH($C25,'2018-09 (Д)'!$C$2:$C$100,0)+1,0)))="Н/Д",AND(INDIRECT(CONCATENATE("'2018-10 (Д)'!H",TEXT(MATCH($C25,'2018-10 (Д)'!$C$2:$C$100,0)+1,0)))="Н/Д",INDIRECT(CONCATENATE("'2018-09 (Д)'!H",TEXT(MATCH($C25,'2018-09 (Д)'!$C$2:$C$100,0)+1,0))))),"Н/Д",((INDIRECT(CONCATENATE("'2018-10 (Д)'!H",TEXT(MATCH($C25,'2018-10 (Д)'!$C$2:$C$100,0)+1,0)))-INDIRECT(CONCATENATE("'2018-09 (Д)'!H",TEXT(MATCH($C25,'2018-09 (Д)'!$C$2:$C$100,0)+1,0))))/INDIRECT(CONCATENATE("'2018-09 (Д)'!H",TEXT(MATCH($C25,'2018-09 (Д)'!$C$2:$C$100,0)+1,0))))*100)</f>
        <v>-1.7007550249782417</v>
      </c>
      <c r="AT25" s="9">
        <f ca="1">IF(OR(INDIRECT(CONCATENATE("'2018-11 (Д)'!H",TEXT(MATCH($C25,'2018-11 (Д)'!$C$2:$C$100,0)+1,0)))="Н/Д",INDIRECT(CONCATENATE("'2018-10 (Д)'!H",TEXT(MATCH($C25,'2018-10 (Д)'!$C$2:$C$100,0)+1,0)))="Н/Д",AND(INDIRECT(CONCATENATE("'2018-11 (Д)'!H",TEXT(MATCH($C25,'2018-11 (Д)'!$C$2:$C$100,0)+1,0)))="Н/Д",INDIRECT(CONCATENATE("'2018-10 (Д)'!H",TEXT(MATCH($C25,'2018-10 (Д)'!$C$2:$C$100,0)+1,0))))),"Н/Д",((INDIRECT(CONCATENATE("'2018-11 (Д)'!H",TEXT(MATCH($C25,'2018-11 (Д)'!$C$2:$C$100,0)+1,0)))-INDIRECT(CONCATENATE("'2018-10 (Д)'!H",TEXT(MATCH($C25,'2018-10 (Д)'!$C$2:$C$100,0)+1,0))))/INDIRECT(CONCATENATE("'2018-10 (Д)'!H",TEXT(MATCH($C25,'2018-10 (Д)'!$C$2:$C$100,0)+1,0))))*100)</f>
        <v>11.595180315163923</v>
      </c>
      <c r="AU25" s="9">
        <f ca="1">IF(OR(INDIRECT(CONCATENATE("'2018-12 (Д)'!H",TEXT(MATCH($C25,'2018-12 (Д)'!$C$2:$C$100,0)+1,0)))="Н/Д",INDIRECT(CONCATENATE("'2018-11 (Д)'!H",TEXT(MATCH($C25,'2018-11 (Д)'!$C$2:$C$100,0)+1,0)))="Н/Д",AND(INDIRECT(CONCATENATE("'2018-12 (Д)'!H",TEXT(MATCH($C25,'2018-12 (Д)'!$C$2:$C$100,0)+1,0)))="Н/Д",INDIRECT(CONCATENATE("'2018-11 (Д)'!H",TEXT(MATCH($C25,'2018-11 (Д)'!$C$2:$C$100,0)+1,0))))),"Н/Д",((INDIRECT(CONCATENATE("'2018-12 (Д)'!H",TEXT(MATCH($C25,'2018-12 (Д)'!$C$2:$C$100,0)+1,0)))-INDIRECT(CONCATENATE("'2018-11 (Д)'!H",TEXT(MATCH($C25,'2018-11 (Д)'!$C$2:$C$100,0)+1,0))))/INDIRECT(CONCATENATE("'2018-11 (Д)'!H",TEXT(MATCH($C25,'2018-11 (Д)'!$C$2:$C$100,0)+1,0))))*100)</f>
        <v>1.858355951765275</v>
      </c>
      <c r="AV25" s="9"/>
      <c r="AW25" s="9">
        <f ca="1">IF(OR(INDIRECT(CONCATENATE("'2018-03 (Д)'!I",TEXT(MATCH($C25,'2018-03 (Д)'!$C$2:$C$100,0)+1,0)))="Н/Д",INDIRECT(CONCATENATE("'2018-02 (Д)'!I",TEXT(MATCH($C25,'2018-02 (Д)'!$C$2:$C$100,0)+1,0)))="Н/Д",AND(INDIRECT(CONCATENATE("'2018-03 (Д)'!I",TEXT(MATCH($C25,'2018-03 (Д)'!$C$2:$C$100,0)+1,0)))="Н/Д",INDIRECT(CONCATENATE("'2018-02 (Д)'!I",TEXT(MATCH($C25,'2018-02 (Д)'!$C$2:$C$100,0)+1,0))))),"Н/Д",((INDIRECT(CONCATENATE("'2018-03 (Д)'!I",TEXT(MATCH($C25,'2018-03 (Д)'!$C$2:$C$100,0)+1,0)))-INDIRECT(CONCATENATE("'2018-02 (Д)'!I",TEXT(MATCH($C25,'2018-02 (Д)'!$C$2:$C$100,0)+1,0))))/INDIRECT(CONCATENATE("'2018-02 (Д)'!I",TEXT(MATCH($C25,'2018-02 (Д)'!$C$2:$C$100,0)+1,0))))*100)</f>
        <v>-57.348979897606533</v>
      </c>
      <c r="AX25" s="9">
        <f ca="1">IF(OR(INDIRECT(CONCATENATE("'2018-04 (Д)'!I",TEXT(MATCH($C25,'2018-04 (Д)'!$C$2:$C$100,0)+1,0)))="Н/Д",INDIRECT(CONCATENATE("'2018-03 (Д)'!I",TEXT(MATCH($C25,'2018-03 (Д)'!$C$2:$C$100,0)+1,0)))="Н/Д",AND(INDIRECT(CONCATENATE("'2018-04 (Д)'!I",TEXT(MATCH($C25,'2018-04 (Д)'!$C$2:$C$100,0)+1,0)))="Н/Д",INDIRECT(CONCATENATE("'2018-03 (Д)'!I",TEXT(MATCH($C25,'2018-03 (Д)'!$C$2:$C$100,0)+1,0))))),"Н/Д",((INDIRECT(CONCATENATE("'2018-04 (Д)'!I",TEXT(MATCH($C25,'2018-04 (Д)'!$C$2:$C$100,0)+1,0)))-INDIRECT(CONCATENATE("'2018-03 (Д)'!I",TEXT(MATCH($C25,'2018-03 (Д)'!$C$2:$C$100,0)+1,0))))/INDIRECT(CONCATENATE("'2018-03 (Д)'!I",TEXT(MATCH($C25,'2018-03 (Д)'!$C$2:$C$100,0)+1,0))))*100)</f>
        <v>242.45043926888093</v>
      </c>
      <c r="AY25" s="9">
        <f ca="1">IF(OR(INDIRECT(CONCATENATE("'2018-05 (Д)'!I",TEXT(MATCH($C25,'2018-05 (Д)'!$C$2:$C$100,0)+1,0)))="Н/Д",INDIRECT(CONCATENATE("'2018-04 (Д)'!I",TEXT(MATCH($C25,'2018-04 (Д)'!$C$2:$C$100,0)+1,0)))="Н/Д",AND(INDIRECT(CONCATENATE("'2018-05 (Д)'!I",TEXT(MATCH($C25,'2018-05 (Д)'!$C$2:$C$100,0)+1,0)))="Н/Д",INDIRECT(CONCATENATE("'2018-04 (Д)'!I",TEXT(MATCH($C25,'2018-04 (Д)'!$C$2:$C$100,0)+1,0))))),"Н/Д",((INDIRECT(CONCATENATE("'2018-05 (Д)'!I",TEXT(MATCH($C25,'2018-05 (Д)'!$C$2:$C$100,0)+1,0)))-INDIRECT(CONCATENATE("'2018-04 (Д)'!I",TEXT(MATCH($C25,'2018-04 (Д)'!$C$2:$C$100,0)+1,0))))/INDIRECT(CONCATENATE("'2018-04 (Д)'!I",TEXT(MATCH($C25,'2018-04 (Д)'!$C$2:$C$100,0)+1,0))))*100)</f>
        <v>-28.782052075018132</v>
      </c>
      <c r="AZ25" s="9">
        <f ca="1">IF(OR(INDIRECT(CONCATENATE("'2018-06 (Д)'!I",TEXT(MATCH($C25,'2018-06 (Д)'!$C$2:$C$100,0)+1,0)))="Н/Д",INDIRECT(CONCATENATE("'2018-05 (Д)'!I",TEXT(MATCH($C25,'2018-05 (Д)'!$C$2:$C$100,0)+1,0)))="Н/Д",AND(INDIRECT(CONCATENATE("'2018-06 (Д)'!I",TEXT(MATCH($C25,'2018-06 (Д)'!$C$2:$C$100,0)+1,0)))="Н/Д",INDIRECT(CONCATENATE("'2018-05 (Д)'!I",TEXT(MATCH($C25,'2018-05 (Д)'!$C$2:$C$100,0)+1,0))))),"Н/Д",((INDIRECT(CONCATENATE("'2018-06 (Д)'!I",TEXT(MATCH($C25,'2018-06 (Д)'!$C$2:$C$100,0)+1,0)))-INDIRECT(CONCATENATE("'2018-05 (Д)'!I",TEXT(MATCH($C25,'2018-05 (Д)'!$C$2:$C$100,0)+1,0))))/INDIRECT(CONCATENATE("'2018-05 (Д)'!I",TEXT(MATCH($C25,'2018-05 (Д)'!$C$2:$C$100,0)+1,0))))*100)</f>
        <v>2.2350230170333272</v>
      </c>
      <c r="BA25" s="9">
        <f ca="1">IF(OR(INDIRECT(CONCATENATE("'2018-07 (Д)'!I",TEXT(MATCH($C25,'2018-07 (Д)'!$C$2:$C$100,0)+1,0)))="Н/Д",INDIRECT(CONCATENATE("'2018-06 (Д)'!I",TEXT(MATCH($C25,'2018-06 (Д)'!$C$2:$C$100,0)+1,0)))="Н/Д",AND(INDIRECT(CONCATENATE("'2018-07 (Д)'!I",TEXT(MATCH($C25,'2018-07 (Д)'!$C$2:$C$100,0)+1,0)))="Н/Д",INDIRECT(CONCATENATE("'2018-06 (Д)'!I",TEXT(MATCH($C25,'2018-06 (Д)'!$C$2:$C$100,0)+1,0))))),"Н/Д",((INDIRECT(CONCATENATE("'2018-07 (Д)'!I",TEXT(MATCH($C25,'2018-07 (Д)'!$C$2:$C$100,0)+1,0)))-INDIRECT(CONCATENATE("'2018-06 (Д)'!I",TEXT(MATCH($C25,'2018-06 (Д)'!$C$2:$C$100,0)+1,0))))/INDIRECT(CONCATENATE("'2018-06 (Д)'!I",TEXT(MATCH($C25,'2018-06 (Д)'!$C$2:$C$100,0)+1,0))))*100)</f>
        <v>3.4803293504069424</v>
      </c>
      <c r="BB25" s="9">
        <f ca="1">IF(OR(INDIRECT(CONCATENATE("'2018-08 (Д)'!I",TEXT(MATCH($C25,'2018-08 (Д)'!$C$2:$C$100,0)+1,0)))="Н/Д",INDIRECT(CONCATENATE("'2018-07 (Д)'!I",TEXT(MATCH($C25,'2018-07 (Д)'!$C$2:$C$100,0)+1,0)))="Н/Д",AND(INDIRECT(CONCATENATE("'2018-08 (Д)'!I",TEXT(MATCH($C25,'2018-08 (Д)'!$C$2:$C$100,0)+1,0)))="Н/Д",INDIRECT(CONCATENATE("'2018-07 (Д)'!I",TEXT(MATCH($C25,'2018-07 (Д)'!$C$2:$C$100,0)+1,0))))),"Н/Д",((INDIRECT(CONCATENATE("'2018-08 (Д)'!I",TEXT(MATCH($C25,'2018-08 (Д)'!$C$2:$C$100,0)+1,0)))-INDIRECT(CONCATENATE("'2018-07 (Д)'!I",TEXT(MATCH($C25,'2018-07 (Д)'!$C$2:$C$100,0)+1,0))))/INDIRECT(CONCATENATE("'2018-07 (Д)'!I",TEXT(MATCH($C25,'2018-07 (Д)'!$C$2:$C$100,0)+1,0))))*100)</f>
        <v>16.086403557837798</v>
      </c>
      <c r="BC25" s="9">
        <f ca="1">IF(OR(INDIRECT(CONCATENATE("'2018-09 (Д)'!I",TEXT(MATCH($C25,'2018-09 (Д)'!$C$2:$C$100,0)+1,0)))="Н/Д",INDIRECT(CONCATENATE("'2018-08 (Д)'!I",TEXT(MATCH($C25,'2018-08 (Д)'!$C$2:$C$100,0)+1,0)))="Н/Д",AND(INDIRECT(CONCATENATE("'2018-09 (Д)'!I",TEXT(MATCH($C25,'2018-09 (Д)'!$C$2:$C$100,0)+1,0)))="Н/Д",INDIRECT(CONCATENATE("'2018-08 (Д)'!I",TEXT(MATCH($C25,'2018-08 (Д)'!$C$2:$C$100,0)+1,0))))),"Н/Д",((INDIRECT(CONCATENATE("'2018-09 (Д)'!I",TEXT(MATCH($C25,'2018-09 (Д)'!$C$2:$C$100,0)+1,0)))-INDIRECT(CONCATENATE("'2018-08 (Д)'!I",TEXT(MATCH($C25,'2018-08 (Д)'!$C$2:$C$100,0)+1,0))))/INDIRECT(CONCATENATE("'2018-08 (Д)'!I",TEXT(MATCH($C25,'2018-08 (Д)'!$C$2:$C$100,0)+1,0))))*100)</f>
        <v>-6.5511041201624556</v>
      </c>
      <c r="BD25" s="9">
        <f ca="1">IF(OR(INDIRECT(CONCATENATE("'2018-10 (Д)'!I",TEXT(MATCH($C25,'2018-10 (Д)'!$C$2:$C$100,0)+1,0)))="Н/Д",INDIRECT(CONCATENATE("'2018-09 (Д)'!I",TEXT(MATCH($C25,'2018-09 (Д)'!$C$2:$C$100,0)+1,0)))="Н/Д",AND(INDIRECT(CONCATENATE("'2018-10 (Д)'!I",TEXT(MATCH($C25,'2018-10 (Д)'!$C$2:$C$100,0)+1,0)))="Н/Д",INDIRECT(CONCATENATE("'2018-09 (Д)'!I",TEXT(MATCH($C25,'2018-09 (Д)'!$C$2:$C$100,0)+1,0))))),"Н/Д",((INDIRECT(CONCATENATE("'2018-10 (Д)'!I",TEXT(MATCH($C25,'2018-10 (Д)'!$C$2:$C$100,0)+1,0)))-INDIRECT(CONCATENATE("'2018-09 (Д)'!I",TEXT(MATCH($C25,'2018-09 (Д)'!$C$2:$C$100,0)+1,0))))/INDIRECT(CONCATENATE("'2018-09 (Д)'!I",TEXT(MATCH($C25,'2018-09 (Д)'!$C$2:$C$100,0)+1,0))))*100)</f>
        <v>9.1019876871045007</v>
      </c>
      <c r="BE25" s="9">
        <f ca="1">IF(OR(INDIRECT(CONCATENATE("'2018-11 (Д)'!I",TEXT(MATCH($C25,'2018-11 (Д)'!$C$2:$C$100,0)+1,0)))="Н/Д",INDIRECT(CONCATENATE("'2018-10 (Д)'!I",TEXT(MATCH($C25,'2018-10 (Д)'!$C$2:$C$100,0)+1,0)))="Н/Д",AND(INDIRECT(CONCATENATE("'2018-11 (Д)'!I",TEXT(MATCH($C25,'2018-11 (Д)'!$C$2:$C$100,0)+1,0)))="Н/Д",INDIRECT(CONCATENATE("'2018-10 (Д)'!I",TEXT(MATCH($C25,'2018-10 (Д)'!$C$2:$C$100,0)+1,0))))),"Н/Д",((INDIRECT(CONCATENATE("'2018-11 (Д)'!I",TEXT(MATCH($C25,'2018-11 (Д)'!$C$2:$C$100,0)+1,0)))-INDIRECT(CONCATENATE("'2018-10 (Д)'!I",TEXT(MATCH($C25,'2018-10 (Д)'!$C$2:$C$100,0)+1,0))))/INDIRECT(CONCATENATE("'2018-10 (Д)'!I",TEXT(MATCH($C25,'2018-10 (Д)'!$C$2:$C$100,0)+1,0))))*100)</f>
        <v>-10.689936497894637</v>
      </c>
      <c r="BF25" s="9">
        <f ca="1">IF(OR(INDIRECT(CONCATENATE("'2018-12 (Д)'!I",TEXT(MATCH($C25,'2018-12 (Д)'!$C$2:$C$100,0)+1,0)))="Н/Д",INDIRECT(CONCATENATE("'2018-11 (Д)'!I",TEXT(MATCH($C25,'2018-11 (Д)'!$C$2:$C$100,0)+1,0)))="Н/Д",AND(INDIRECT(CONCATENATE("'2018-12 (Д)'!I",TEXT(MATCH($C25,'2018-12 (Д)'!$C$2:$C$100,0)+1,0)))="Н/Д",INDIRECT(CONCATENATE("'2018-11 (Д)'!I",TEXT(MATCH($C25,'2018-11 (Д)'!$C$2:$C$100,0)+1,0))))),"Н/Д",((INDIRECT(CONCATENATE("'2018-12 (Д)'!I",TEXT(MATCH($C25,'2018-12 (Д)'!$C$2:$C$100,0)+1,0)))-INDIRECT(CONCATENATE("'2018-11 (Д)'!I",TEXT(MATCH($C25,'2018-11 (Д)'!$C$2:$C$100,0)+1,0))))/INDIRECT(CONCATENATE("'2018-11 (Д)'!I",TEXT(MATCH($C25,'2018-11 (Д)'!$C$2:$C$100,0)+1,0))))*100)</f>
        <v>0.58448512338256875</v>
      </c>
      <c r="BG25" s="9"/>
      <c r="BH25" s="9" t="str">
        <f ca="1">IF(OR(INDIRECT(CONCATENATE("'2018-03 (Д)'!J",TEXT(MATCH($C25,'2018-03 (Д)'!$C$2:$C$100,0)+1,0)))="Н/Д",INDIRECT(CONCATENATE("'2018-02 (Д)'!J",TEXT(MATCH($C25,'2018-02 (Д)'!$C$2:$C$100,0)+1,0)))="Н/Д",AND(INDIRECT(CONCATENATE("'2018-03 (Д)'!J",TEXT(MATCH($C25,'2018-03 (Д)'!$C$2:$C$100,0)+1,0)))="Н/Д",INDIRECT(CONCATENATE("'2018-02 (Д)'!J",TEXT(MATCH($C25,'2018-02 (Д)'!$C$2:$C$100,0)+1,0))))),"Н/Д",((INDIRECT(CONCATENATE("'2018-03 (Д)'!J",TEXT(MATCH($C25,'2018-03 (Д)'!$C$2:$C$100,0)+1,0)))-INDIRECT(CONCATENATE("'2018-02 (Д)'!J",TEXT(MATCH($C25,'2018-02 (Д)'!$C$2:$C$100,0)+1,0))))/INDIRECT(CONCATENATE("'2018-02 (Д)'!J",TEXT(MATCH($C25,'2018-02 (Д)'!$C$2:$C$100,0)+1,0))))*100)</f>
        <v>Н/Д</v>
      </c>
      <c r="BI25" s="9" t="str">
        <f ca="1">IF(OR(INDIRECT(CONCATENATE("'2018-04 (Д)'!J",TEXT(MATCH($C25,'2018-04 (Д)'!$C$2:$C$100,0)+1,0)))="Н/Д",INDIRECT(CONCATENATE("'2018-03 (Д)'!J",TEXT(MATCH($C25,'2018-03 (Д)'!$C$2:$C$100,0)+1,0)))="Н/Д",AND(INDIRECT(CONCATENATE("'2018-04 (Д)'!J",TEXT(MATCH($C25,'2018-04 (Д)'!$C$2:$C$100,0)+1,0)))="Н/Д",INDIRECT(CONCATENATE("'2018-03 (Д)'!J",TEXT(MATCH($C25,'2018-03 (Д)'!$C$2:$C$100,0)+1,0))))),"Н/Д",((INDIRECT(CONCATENATE("'2018-04 (Д)'!J",TEXT(MATCH($C25,'2018-04 (Д)'!$C$2:$C$100,0)+1,0)))-INDIRECT(CONCATENATE("'2018-03 (Д)'!J",TEXT(MATCH($C25,'2018-03 (Д)'!$C$2:$C$100,0)+1,0))))/INDIRECT(CONCATENATE("'2018-03 (Д)'!J",TEXT(MATCH($C25,'2018-03 (Д)'!$C$2:$C$100,0)+1,0))))*100)</f>
        <v>Н/Д</v>
      </c>
      <c r="BJ25" s="9" t="str">
        <f ca="1">IF(OR(INDIRECT(CONCATENATE("'2018-05 (Д)'!J",TEXT(MATCH($C25,'2018-05 (Д)'!$C$2:$C$100,0)+1,0)))="Н/Д",INDIRECT(CONCATENATE("'2018-04 (Д)'!J",TEXT(MATCH($C25,'2018-04 (Д)'!$C$2:$C$100,0)+1,0)))="Н/Д",AND(INDIRECT(CONCATENATE("'2018-05 (Д)'!J",TEXT(MATCH($C25,'2018-05 (Д)'!$C$2:$C$100,0)+1,0)))="Н/Д",INDIRECT(CONCATENATE("'2018-04 (Д)'!J",TEXT(MATCH($C25,'2018-04 (Д)'!$C$2:$C$100,0)+1,0))))),"Н/Д",((INDIRECT(CONCATENATE("'2018-05 (Д)'!J",TEXT(MATCH($C25,'2018-05 (Д)'!$C$2:$C$100,0)+1,0)))-INDIRECT(CONCATENATE("'2018-04 (Д)'!J",TEXT(MATCH($C25,'2018-04 (Д)'!$C$2:$C$100,0)+1,0))))/INDIRECT(CONCATENATE("'2018-04 (Д)'!J",TEXT(MATCH($C25,'2018-04 (Д)'!$C$2:$C$100,0)+1,0))))*100)</f>
        <v>Н/Д</v>
      </c>
      <c r="BK25" s="9" t="str">
        <f ca="1">IF(OR(INDIRECT(CONCATENATE("'2018-06 (Д)'!J",TEXT(MATCH($C25,'2018-06 (Д)'!$C$2:$C$100,0)+1,0)))="Н/Д",INDIRECT(CONCATENATE("'2018-05 (Д)'!J",TEXT(MATCH($C25,'2018-05 (Д)'!$C$2:$C$100,0)+1,0)))="Н/Д",AND(INDIRECT(CONCATENATE("'2018-06 (Д)'!J",TEXT(MATCH($C25,'2018-06 (Д)'!$C$2:$C$100,0)+1,0)))="Н/Д",INDIRECT(CONCATENATE("'2018-05 (Д)'!J",TEXT(MATCH($C25,'2018-05 (Д)'!$C$2:$C$100,0)+1,0))))),"Н/Д",((INDIRECT(CONCATENATE("'2018-06 (Д)'!J",TEXT(MATCH($C25,'2018-06 (Д)'!$C$2:$C$100,0)+1,0)))-INDIRECT(CONCATENATE("'2018-05 (Д)'!J",TEXT(MATCH($C25,'2018-05 (Д)'!$C$2:$C$100,0)+1,0))))/INDIRECT(CONCATENATE("'2018-05 (Д)'!J",TEXT(MATCH($C25,'2018-05 (Д)'!$C$2:$C$100,0)+1,0))))*100)</f>
        <v>Н/Д</v>
      </c>
      <c r="BL25" s="9" t="str">
        <f ca="1">IF(OR(INDIRECT(CONCATENATE("'2018-07 (Д)'!J",TEXT(MATCH($C25,'2018-07 (Д)'!$C$2:$C$100,0)+1,0)))="Н/Д",INDIRECT(CONCATENATE("'2018-06 (Д)'!J",TEXT(MATCH($C25,'2018-06 (Д)'!$C$2:$C$100,0)+1,0)))="Н/Д",AND(INDIRECT(CONCATENATE("'2018-07 (Д)'!J",TEXT(MATCH($C25,'2018-07 (Д)'!$C$2:$C$100,0)+1,0)))="Н/Д",INDIRECT(CONCATENATE("'2018-06 (Д)'!J",TEXT(MATCH($C25,'2018-06 (Д)'!$C$2:$C$100,0)+1,0))))),"Н/Д",((INDIRECT(CONCATENATE("'2018-07 (Д)'!J",TEXT(MATCH($C25,'2018-07 (Д)'!$C$2:$C$100,0)+1,0)))-INDIRECT(CONCATENATE("'2018-06 (Д)'!J",TEXT(MATCH($C25,'2018-06 (Д)'!$C$2:$C$100,0)+1,0))))/INDIRECT(CONCATENATE("'2018-06 (Д)'!J",TEXT(MATCH($C25,'2018-06 (Д)'!$C$2:$C$100,0)+1,0))))*100)</f>
        <v>Н/Д</v>
      </c>
      <c r="BM25" s="9" t="str">
        <f ca="1">IF(OR(INDIRECT(CONCATENATE("'2018-08 (Д)'!J",TEXT(MATCH($C25,'2018-08 (Д)'!$C$2:$C$100,0)+1,0)))="Н/Д",INDIRECT(CONCATENATE("'2018-07 (Д)'!J",TEXT(MATCH($C25,'2018-07 (Д)'!$C$2:$C$100,0)+1,0)))="Н/Д",AND(INDIRECT(CONCATENATE("'2018-08 (Д)'!J",TEXT(MATCH($C25,'2018-08 (Д)'!$C$2:$C$100,0)+1,0)))="Н/Д",INDIRECT(CONCATENATE("'2018-07 (Д)'!J",TEXT(MATCH($C25,'2018-07 (Д)'!$C$2:$C$100,0)+1,0))))),"Н/Д",((INDIRECT(CONCATENATE("'2018-08 (Д)'!J",TEXT(MATCH($C25,'2018-08 (Д)'!$C$2:$C$100,0)+1,0)))-INDIRECT(CONCATENATE("'2018-07 (Д)'!J",TEXT(MATCH($C25,'2018-07 (Д)'!$C$2:$C$100,0)+1,0))))/INDIRECT(CONCATENATE("'2018-07 (Д)'!J",TEXT(MATCH($C25,'2018-07 (Д)'!$C$2:$C$100,0)+1,0))))*100)</f>
        <v>Н/Д</v>
      </c>
      <c r="BN25" s="9" t="str">
        <f ca="1">IF(OR(INDIRECT(CONCATENATE("'2018-09 (Д)'!J",TEXT(MATCH($C25,'2018-09 (Д)'!$C$2:$C$100,0)+1,0)))="Н/Д",INDIRECT(CONCATENATE("'2018-08 (Д)'!J",TEXT(MATCH($C25,'2018-08 (Д)'!$C$2:$C$100,0)+1,0)))="Н/Д",AND(INDIRECT(CONCATENATE("'2018-09 (Д)'!J",TEXT(MATCH($C25,'2018-09 (Д)'!$C$2:$C$100,0)+1,0)))="Н/Д",INDIRECT(CONCATENATE("'2018-08 (Д)'!J",TEXT(MATCH($C25,'2018-08 (Д)'!$C$2:$C$100,0)+1,0))))),"Н/Д",((INDIRECT(CONCATENATE("'2018-09 (Д)'!J",TEXT(MATCH($C25,'2018-09 (Д)'!$C$2:$C$100,0)+1,0)))-INDIRECT(CONCATENATE("'2018-08 (Д)'!J",TEXT(MATCH($C25,'2018-08 (Д)'!$C$2:$C$100,0)+1,0))))/INDIRECT(CONCATENATE("'2018-08 (Д)'!J",TEXT(MATCH($C25,'2018-08 (Д)'!$C$2:$C$100,0)+1,0))))*100)</f>
        <v>Н/Д</v>
      </c>
      <c r="BO25" s="9" t="str">
        <f ca="1">IF(OR(INDIRECT(CONCATENATE("'2018-10 (Д)'!J",TEXT(MATCH($C25,'2018-10 (Д)'!$C$2:$C$100,0)+1,0)))="Н/Д",INDIRECT(CONCATENATE("'2018-09 (Д)'!J",TEXT(MATCH($C25,'2018-09 (Д)'!$C$2:$C$100,0)+1,0)))="Н/Д",AND(INDIRECT(CONCATENATE("'2018-10 (Д)'!J",TEXT(MATCH($C25,'2018-10 (Д)'!$C$2:$C$100,0)+1,0)))="Н/Д",INDIRECT(CONCATENATE("'2018-09 (Д)'!J",TEXT(MATCH($C25,'2018-09 (Д)'!$C$2:$C$100,0)+1,0))))),"Н/Д",((INDIRECT(CONCATENATE("'2018-10 (Д)'!J",TEXT(MATCH($C25,'2018-10 (Д)'!$C$2:$C$100,0)+1,0)))-INDIRECT(CONCATENATE("'2018-09 (Д)'!J",TEXT(MATCH($C25,'2018-09 (Д)'!$C$2:$C$100,0)+1,0))))/INDIRECT(CONCATENATE("'2018-09 (Д)'!J",TEXT(MATCH($C25,'2018-09 (Д)'!$C$2:$C$100,0)+1,0))))*100)</f>
        <v>Н/Д</v>
      </c>
      <c r="BP25" s="9" t="str">
        <f ca="1">IF(OR(INDIRECT(CONCATENATE("'2018-11 (Д)'!J",TEXT(MATCH($C25,'2018-11 (Д)'!$C$2:$C$100,0)+1,0)))="Н/Д",INDIRECT(CONCATENATE("'2018-10 (Д)'!J",TEXT(MATCH($C25,'2018-10 (Д)'!$C$2:$C$100,0)+1,0)))="Н/Д",AND(INDIRECT(CONCATENATE("'2018-11 (Д)'!J",TEXT(MATCH($C25,'2018-11 (Д)'!$C$2:$C$100,0)+1,0)))="Н/Д",INDIRECT(CONCATENATE("'2018-10 (Д)'!J",TEXT(MATCH($C25,'2018-10 (Д)'!$C$2:$C$100,0)+1,0))))),"Н/Д",((INDIRECT(CONCATENATE("'2018-11 (Д)'!J",TEXT(MATCH($C25,'2018-11 (Д)'!$C$2:$C$100,0)+1,0)))-INDIRECT(CONCATENATE("'2018-10 (Д)'!J",TEXT(MATCH($C25,'2018-10 (Д)'!$C$2:$C$100,0)+1,0))))/INDIRECT(CONCATENATE("'2018-10 (Д)'!J",TEXT(MATCH($C25,'2018-10 (Д)'!$C$2:$C$100,0)+1,0))))*100)</f>
        <v>Н/Д</v>
      </c>
      <c r="BQ25" s="9" t="str">
        <f ca="1">IF(OR(INDIRECT(CONCATENATE("'2018-12 (Д)'!J",TEXT(MATCH($C25,'2018-12 (Д)'!$C$2:$C$100,0)+1,0)))="Н/Д",INDIRECT(CONCATENATE("'2018-11 (Д)'!J",TEXT(MATCH($C25,'2018-11 (Д)'!$C$2:$C$100,0)+1,0)))="Н/Д",AND(INDIRECT(CONCATENATE("'2018-12 (Д)'!J",TEXT(MATCH($C25,'2018-12 (Д)'!$C$2:$C$100,0)+1,0)))="Н/Д",INDIRECT(CONCATENATE("'2018-11 (Д)'!J",TEXT(MATCH($C25,'2018-11 (Д)'!$C$2:$C$100,0)+1,0))))),"Н/Д",((INDIRECT(CONCATENATE("'2018-12 (Д)'!J",TEXT(MATCH($C25,'2018-12 (Д)'!$C$2:$C$100,0)+1,0)))-INDIRECT(CONCATENATE("'2018-11 (Д)'!J",TEXT(MATCH($C25,'2018-11 (Д)'!$C$2:$C$100,0)+1,0))))/INDIRECT(CONCATENATE("'2018-11 (Д)'!J",TEXT(MATCH($C25,'2018-11 (Д)'!$C$2:$C$100,0)+1,0))))*100)</f>
        <v>Н/Д</v>
      </c>
      <c r="BR25" s="9"/>
      <c r="BS25" s="9">
        <f ca="1">IF(OR(INDIRECT(CONCATENATE("'2018-03 (Д)'!K",TEXT(MATCH($C25,'2018-03 (Д)'!$C$2:$C$100,0)+1,0)))="Н/Д",INDIRECT(CONCATENATE("'2018-02 (Д)'!K",TEXT(MATCH($C25,'2018-02 (Д)'!$C$2:$C$100,0)+1,0)))="Н/Д",AND(INDIRECT(CONCATENATE("'2018-03 (Д)'!K",TEXT(MATCH($C25,'2018-03 (Д)'!$C$2:$C$100,0)+1,0)))="Н/Д",INDIRECT(CONCATENATE("'2018-02 (Д)'!K",TEXT(MATCH($C25,'2018-02 (Д)'!$C$2:$C$100,0)+1,0))))),"Н/Д",((INDIRECT(CONCATENATE("'2018-03 (Д)'!K",TEXT(MATCH($C25,'2018-03 (Д)'!$C$2:$C$100,0)+1,0)))-INDIRECT(CONCATENATE("'2018-02 (Д)'!K",TEXT(MATCH($C25,'2018-02 (Д)'!$C$2:$C$100,0)+1,0))))/INDIRECT(CONCATENATE("'2018-02 (Д)'!K",TEXT(MATCH($C25,'2018-02 (Д)'!$C$2:$C$100,0)+1,0))))*100)</f>
        <v>-44.405011677967757</v>
      </c>
      <c r="BT25" s="9">
        <f ca="1">IF(OR(INDIRECT(CONCATENATE("'2018-04 (Д)'!K",TEXT(MATCH($C25,'2018-04 (Д)'!$C$2:$C$100,0)+1,0)))="Н/Д",INDIRECT(CONCATENATE("'2018-03 (Д)'!K",TEXT(MATCH($C25,'2018-03 (Д)'!$C$2:$C$100,0)+1,0)))="Н/Д",AND(INDIRECT(CONCATENATE("'2018-04 (Д)'!K",TEXT(MATCH($C25,'2018-04 (Д)'!$C$2:$C$100,0)+1,0)))="Н/Д",INDIRECT(CONCATENATE("'2018-03 (Д)'!K",TEXT(MATCH($C25,'2018-03 (Д)'!$C$2:$C$100,0)+1,0))))),"Н/Д",((INDIRECT(CONCATENATE("'2018-04 (Д)'!K",TEXT(MATCH($C25,'2018-04 (Д)'!$C$2:$C$100,0)+1,0)))-INDIRECT(CONCATENATE("'2018-03 (Д)'!K",TEXT(MATCH($C25,'2018-03 (Д)'!$C$2:$C$100,0)+1,0))))/INDIRECT(CONCATENATE("'2018-03 (Д)'!K",TEXT(MATCH($C25,'2018-03 (Д)'!$C$2:$C$100,0)+1,0))))*100)</f>
        <v>201.31114739502371</v>
      </c>
      <c r="BU25" s="9">
        <f ca="1">IF(OR(INDIRECT(CONCATENATE("'2018-05 (Д)'!K",TEXT(MATCH($C25,'2018-05 (Д)'!$C$2:$C$100,0)+1,0)))="Н/Д",INDIRECT(CONCATENATE("'2018-04 (Д)'!K",TEXT(MATCH($C25,'2018-04 (Д)'!$C$2:$C$100,0)+1,0)))="Н/Д",AND(INDIRECT(CONCATENATE("'2018-05 (Д)'!K",TEXT(MATCH($C25,'2018-05 (Д)'!$C$2:$C$100,0)+1,0)))="Н/Д",INDIRECT(CONCATENATE("'2018-04 (Д)'!K",TEXT(MATCH($C25,'2018-04 (Д)'!$C$2:$C$100,0)+1,0))))),"Н/Д",((INDIRECT(CONCATENATE("'2018-05 (Д)'!K",TEXT(MATCH($C25,'2018-05 (Д)'!$C$2:$C$100,0)+1,0)))-INDIRECT(CONCATENATE("'2018-04 (Д)'!K",TEXT(MATCH($C25,'2018-04 (Д)'!$C$2:$C$100,0)+1,0))))/INDIRECT(CONCATENATE("'2018-04 (Д)'!K",TEXT(MATCH($C25,'2018-04 (Д)'!$C$2:$C$100,0)+1,0))))*100)</f>
        <v>92.125722692561368</v>
      </c>
      <c r="BV25" s="9">
        <f ca="1">IF(OR(INDIRECT(CONCATENATE("'2018-06 (Д)'!K",TEXT(MATCH($C25,'2018-06 (Д)'!$C$2:$C$100,0)+1,0)))="Н/Д",INDIRECT(CONCATENATE("'2018-05 (Д)'!K",TEXT(MATCH($C25,'2018-05 (Д)'!$C$2:$C$100,0)+1,0)))="Н/Д",AND(INDIRECT(CONCATENATE("'2018-06 (Д)'!K",TEXT(MATCH($C25,'2018-06 (Д)'!$C$2:$C$100,0)+1,0)))="Н/Д",INDIRECT(CONCATENATE("'2018-05 (Д)'!K",TEXT(MATCH($C25,'2018-05 (Д)'!$C$2:$C$100,0)+1,0))))),"Н/Д",((INDIRECT(CONCATENATE("'2018-06 (Д)'!K",TEXT(MATCH($C25,'2018-06 (Д)'!$C$2:$C$100,0)+1,0)))-INDIRECT(CONCATENATE("'2018-05 (Д)'!K",TEXT(MATCH($C25,'2018-05 (Д)'!$C$2:$C$100,0)+1,0))))/INDIRECT(CONCATENATE("'2018-05 (Д)'!K",TEXT(MATCH($C25,'2018-05 (Д)'!$C$2:$C$100,0)+1,0))))*100)</f>
        <v>-70.84471227230614</v>
      </c>
      <c r="BW25" s="9">
        <f ca="1">IF(OR(INDIRECT(CONCATENATE("'2018-07 (Д)'!K",TEXT(MATCH($C25,'2018-07 (Д)'!$C$2:$C$100,0)+1,0)))="Н/Д",INDIRECT(CONCATENATE("'2018-06 (Д)'!K",TEXT(MATCH($C25,'2018-06 (Д)'!$C$2:$C$100,0)+1,0)))="Н/Д",AND(INDIRECT(CONCATENATE("'2018-07 (Д)'!K",TEXT(MATCH($C25,'2018-07 (Д)'!$C$2:$C$100,0)+1,0)))="Н/Д",INDIRECT(CONCATENATE("'2018-06 (Д)'!K",TEXT(MATCH($C25,'2018-06 (Д)'!$C$2:$C$100,0)+1,0))))),"Н/Д",((INDIRECT(CONCATENATE("'2018-07 (Д)'!K",TEXT(MATCH($C25,'2018-07 (Д)'!$C$2:$C$100,0)+1,0)))-INDIRECT(CONCATENATE("'2018-06 (Д)'!K",TEXT(MATCH($C25,'2018-06 (Д)'!$C$2:$C$100,0)+1,0))))/INDIRECT(CONCATENATE("'2018-06 (Д)'!K",TEXT(MATCH($C25,'2018-06 (Д)'!$C$2:$C$100,0)+1,0))))*100)</f>
        <v>-38.577968091995665</v>
      </c>
      <c r="BX25" s="9">
        <f ca="1">IF(OR(INDIRECT(CONCATENATE("'2018-08 (Д)'!K",TEXT(MATCH($C25,'2018-08 (Д)'!$C$2:$C$100,0)+1,0)))="Н/Д",INDIRECT(CONCATENATE("'2018-07 (Д)'!K",TEXT(MATCH($C25,'2018-07 (Д)'!$C$2:$C$100,0)+1,0)))="Н/Д",AND(INDIRECT(CONCATENATE("'2018-08 (Д)'!K",TEXT(MATCH($C25,'2018-08 (Д)'!$C$2:$C$100,0)+1,0)))="Н/Д",INDIRECT(CONCATENATE("'2018-07 (Д)'!K",TEXT(MATCH($C25,'2018-07 (Д)'!$C$2:$C$100,0)+1,0))))),"Н/Д",((INDIRECT(CONCATENATE("'2018-08 (Д)'!K",TEXT(MATCH($C25,'2018-08 (Д)'!$C$2:$C$100,0)+1,0)))-INDIRECT(CONCATENATE("'2018-07 (Д)'!K",TEXT(MATCH($C25,'2018-07 (Д)'!$C$2:$C$100,0)+1,0))))/INDIRECT(CONCATENATE("'2018-07 (Д)'!K",TEXT(MATCH($C25,'2018-07 (Д)'!$C$2:$C$100,0)+1,0))))*100)</f>
        <v>335.60670251725111</v>
      </c>
      <c r="BY25" s="9">
        <f ca="1">IF(OR(INDIRECT(CONCATENATE("'2018-09 (Д)'!K",TEXT(MATCH($C25,'2018-09 (Д)'!$C$2:$C$100,0)+1,0)))="Н/Д",INDIRECT(CONCATENATE("'2018-08 (Д)'!K",TEXT(MATCH($C25,'2018-08 (Д)'!$C$2:$C$100,0)+1,0)))="Н/Д",AND(INDIRECT(CONCATENATE("'2018-09 (Д)'!K",TEXT(MATCH($C25,'2018-09 (Д)'!$C$2:$C$100,0)+1,0)))="Н/Д",INDIRECT(CONCATENATE("'2018-08 (Д)'!K",TEXT(MATCH($C25,'2018-08 (Д)'!$C$2:$C$100,0)+1,0))))),"Н/Д",((INDIRECT(CONCATENATE("'2018-09 (Д)'!K",TEXT(MATCH($C25,'2018-09 (Д)'!$C$2:$C$100,0)+1,0)))-INDIRECT(CONCATENATE("'2018-08 (Д)'!K",TEXT(MATCH($C25,'2018-08 (Д)'!$C$2:$C$100,0)+1,0))))/INDIRECT(CONCATENATE("'2018-08 (Д)'!K",TEXT(MATCH($C25,'2018-08 (Д)'!$C$2:$C$100,0)+1,0))))*100)</f>
        <v>-84.43347554465052</v>
      </c>
      <c r="BZ25" s="9">
        <f ca="1">IF(OR(INDIRECT(CONCATENATE("'2018-10 (Д)'!K",TEXT(MATCH($C25,'2018-10 (Д)'!$C$2:$C$100,0)+1,0)))="Н/Д",INDIRECT(CONCATENATE("'2018-09 (Д)'!K",TEXT(MATCH($C25,'2018-09 (Д)'!$C$2:$C$100,0)+1,0)))="Н/Д",AND(INDIRECT(CONCATENATE("'2018-10 (Д)'!K",TEXT(MATCH($C25,'2018-10 (Д)'!$C$2:$C$100,0)+1,0)))="Н/Д",INDIRECT(CONCATENATE("'2018-09 (Д)'!K",TEXT(MATCH($C25,'2018-09 (Д)'!$C$2:$C$100,0)+1,0))))),"Н/Д",((INDIRECT(CONCATENATE("'2018-10 (Д)'!K",TEXT(MATCH($C25,'2018-10 (Д)'!$C$2:$C$100,0)+1,0)))-INDIRECT(CONCATENATE("'2018-09 (Д)'!K",TEXT(MATCH($C25,'2018-09 (Д)'!$C$2:$C$100,0)+1,0))))/INDIRECT(CONCATENATE("'2018-09 (Д)'!K",TEXT(MATCH($C25,'2018-09 (Д)'!$C$2:$C$100,0)+1,0))))*100)</f>
        <v>-28.994559352246334</v>
      </c>
      <c r="CA25" s="9">
        <f ca="1">IF(OR(INDIRECT(CONCATENATE("'2018-11 (Д)'!K",TEXT(MATCH($C25,'2018-11 (Д)'!$C$2:$C$100,0)+1,0)))="Н/Д",INDIRECT(CONCATENATE("'2018-10 (Д)'!K",TEXT(MATCH($C25,'2018-10 (Д)'!$C$2:$C$100,0)+1,0)))="Н/Д",AND(INDIRECT(CONCATENATE("'2018-11 (Д)'!K",TEXT(MATCH($C25,'2018-11 (Д)'!$C$2:$C$100,0)+1,0)))="Н/Д",INDIRECT(CONCATENATE("'2018-10 (Д)'!K",TEXT(MATCH($C25,'2018-10 (Д)'!$C$2:$C$100,0)+1,0))))),"Н/Д",((INDIRECT(CONCATENATE("'2018-11 (Д)'!K",TEXT(MATCH($C25,'2018-11 (Д)'!$C$2:$C$100,0)+1,0)))-INDIRECT(CONCATENATE("'2018-10 (Д)'!K",TEXT(MATCH($C25,'2018-10 (Д)'!$C$2:$C$100,0)+1,0))))/INDIRECT(CONCATENATE("'2018-10 (Д)'!K",TEXT(MATCH($C25,'2018-10 (Д)'!$C$2:$C$100,0)+1,0))))*100)</f>
        <v>717.50740461279941</v>
      </c>
      <c r="CB25" s="9">
        <f ca="1">IF(OR(INDIRECT(CONCATENATE("'2018-12 (Д)'!K",TEXT(MATCH($C25,'2018-12 (Д)'!$C$2:$C$100,0)+1,0)))="Н/Д",INDIRECT(CONCATENATE("'2018-11 (Д)'!K",TEXT(MATCH($C25,'2018-11 (Д)'!$C$2:$C$100,0)+1,0)))="Н/Д",AND(INDIRECT(CONCATENATE("'2018-12 (Д)'!K",TEXT(MATCH($C25,'2018-12 (Д)'!$C$2:$C$100,0)+1,0)))="Н/Д",INDIRECT(CONCATENATE("'2018-11 (Д)'!K",TEXT(MATCH($C25,'2018-11 (Д)'!$C$2:$C$100,0)+1,0))))),"Н/Д",((INDIRECT(CONCATENATE("'2018-12 (Д)'!K",TEXT(MATCH($C25,'2018-12 (Д)'!$C$2:$C$100,0)+1,0)))-INDIRECT(CONCATENATE("'2018-11 (Д)'!K",TEXT(MATCH($C25,'2018-11 (Д)'!$C$2:$C$100,0)+1,0))))/INDIRECT(CONCATENATE("'2018-11 (Д)'!K",TEXT(MATCH($C25,'2018-11 (Д)'!$C$2:$C$100,0)+1,0))))*100)</f>
        <v>-83.663931849384753</v>
      </c>
      <c r="CC25" s="9"/>
      <c r="CD25" s="9">
        <f ca="1">IF(OR(INDIRECT(CONCATENATE("'2018-03 (Д)'!L",TEXT(MATCH($C25,'2018-03 (Д)'!$C$2:$C$100,0)+1,0)))="Н/Д",INDIRECT(CONCATENATE("'2018-02 (Д)'!L",TEXT(MATCH($C25,'2018-02 (Д)'!$C$2:$C$100,0)+1,0)))="Н/Д",AND(INDIRECT(CONCATENATE("'2018-03 (Д)'!L",TEXT(MATCH($C25,'2018-03 (Д)'!$C$2:$C$100,0)+1,0)))="Н/Д",INDIRECT(CONCATENATE("'2018-02 (Д)'!L",TEXT(MATCH($C25,'2018-02 (Д)'!$C$2:$C$100,0)+1,0))))),"Н/Д",((INDIRECT(CONCATENATE("'2018-03 (Д)'!L",TEXT(MATCH($C25,'2018-03 (Д)'!$C$2:$C$100,0)+1,0)))-INDIRECT(CONCATENATE("'2018-02 (Д)'!L",TEXT(MATCH($C25,'2018-02 (Д)'!$C$2:$C$100,0)+1,0))))/INDIRECT(CONCATENATE("'2018-02 (Д)'!L",TEXT(MATCH($C25,'2018-02 (Д)'!$C$2:$C$100,0)+1,0))))*100)</f>
        <v>-12.707430933160127</v>
      </c>
      <c r="CE25" s="9">
        <f ca="1">IF(OR(INDIRECT(CONCATENATE("'2018-04 (Д)'!L",TEXT(MATCH($C25,'2018-04 (Д)'!$C$2:$C$100,0)+1,0)))="Н/Д",INDIRECT(CONCATENATE("'2018-03 (Д)'!L",TEXT(MATCH($C25,'2018-03 (Д)'!$C$2:$C$100,0)+1,0)))="Н/Д",AND(INDIRECT(CONCATENATE("'2018-04 (Д)'!L",TEXT(MATCH($C25,'2018-04 (Д)'!$C$2:$C$100,0)+1,0)))="Н/Д",INDIRECT(CONCATENATE("'2018-03 (Д)'!L",TEXT(MATCH($C25,'2018-03 (Д)'!$C$2:$C$100,0)+1,0))))),"Н/Д",((INDIRECT(CONCATENATE("'2018-04 (Д)'!L",TEXT(MATCH($C25,'2018-04 (Д)'!$C$2:$C$100,0)+1,0)))-INDIRECT(CONCATENATE("'2018-03 (Д)'!L",TEXT(MATCH($C25,'2018-03 (Д)'!$C$2:$C$100,0)+1,0))))/INDIRECT(CONCATENATE("'2018-03 (Д)'!L",TEXT(MATCH($C25,'2018-03 (Д)'!$C$2:$C$100,0)+1,0))))*100)</f>
        <v>350.1510115713487</v>
      </c>
      <c r="CF25" s="9">
        <f ca="1">IF(OR(INDIRECT(CONCATENATE("'2018-05 (Д)'!L",TEXT(MATCH($C25,'2018-05 (Д)'!$C$2:$C$100,0)+1,0)))="Н/Д",INDIRECT(CONCATENATE("'2018-04 (Д)'!L",TEXT(MATCH($C25,'2018-04 (Д)'!$C$2:$C$100,0)+1,0)))="Н/Д",AND(INDIRECT(CONCATENATE("'2018-05 (Д)'!L",TEXT(MATCH($C25,'2018-05 (Д)'!$C$2:$C$100,0)+1,0)))="Н/Д",INDIRECT(CONCATENATE("'2018-04 (Д)'!L",TEXT(MATCH($C25,'2018-04 (Д)'!$C$2:$C$100,0)+1,0))))),"Н/Д",((INDIRECT(CONCATENATE("'2018-05 (Д)'!L",TEXT(MATCH($C25,'2018-05 (Д)'!$C$2:$C$100,0)+1,0)))-INDIRECT(CONCATENATE("'2018-04 (Д)'!L",TEXT(MATCH($C25,'2018-04 (Д)'!$C$2:$C$100,0)+1,0))))/INDIRECT(CONCATENATE("'2018-04 (Д)'!L",TEXT(MATCH($C25,'2018-04 (Д)'!$C$2:$C$100,0)+1,0))))*100)</f>
        <v>42.531394713896916</v>
      </c>
      <c r="CG25" s="9">
        <f ca="1">IF(OR(INDIRECT(CONCATENATE("'2018-06 (Д)'!L",TEXT(MATCH($C25,'2018-06 (Д)'!$C$2:$C$100,0)+1,0)))="Н/Д",INDIRECT(CONCATENATE("'2018-05 (Д)'!L",TEXT(MATCH($C25,'2018-05 (Д)'!$C$2:$C$100,0)+1,0)))="Н/Д",AND(INDIRECT(CONCATENATE("'2018-06 (Д)'!L",TEXT(MATCH($C25,'2018-06 (Д)'!$C$2:$C$100,0)+1,0)))="Н/Д",INDIRECT(CONCATENATE("'2018-05 (Д)'!L",TEXT(MATCH($C25,'2018-05 (Д)'!$C$2:$C$100,0)+1,0))))),"Н/Д",((INDIRECT(CONCATENATE("'2018-06 (Д)'!L",TEXT(MATCH($C25,'2018-06 (Д)'!$C$2:$C$100,0)+1,0)))-INDIRECT(CONCATENATE("'2018-05 (Д)'!L",TEXT(MATCH($C25,'2018-05 (Д)'!$C$2:$C$100,0)+1,0))))/INDIRECT(CONCATENATE("'2018-05 (Д)'!L",TEXT(MATCH($C25,'2018-05 (Д)'!$C$2:$C$100,0)+1,0))))*100)</f>
        <v>-22.404339974095624</v>
      </c>
      <c r="CH25" s="9">
        <f ca="1">IF(OR(INDIRECT(CONCATENATE("'2018-07 (Д)'!L",TEXT(MATCH($C25,'2018-07 (Д)'!$C$2:$C$100,0)+1,0)))="Н/Д",INDIRECT(CONCATENATE("'2018-06 (Д)'!L",TEXT(MATCH($C25,'2018-06 (Д)'!$C$2:$C$100,0)+1,0)))="Н/Д",AND(INDIRECT(CONCATENATE("'2018-07 (Д)'!L",TEXT(MATCH($C25,'2018-07 (Д)'!$C$2:$C$100,0)+1,0)))="Н/Д",INDIRECT(CONCATENATE("'2018-06 (Д)'!L",TEXT(MATCH($C25,'2018-06 (Д)'!$C$2:$C$100,0)+1,0))))),"Н/Д",((INDIRECT(CONCATENATE("'2018-07 (Д)'!L",TEXT(MATCH($C25,'2018-07 (Д)'!$C$2:$C$100,0)+1,0)))-INDIRECT(CONCATENATE("'2018-06 (Д)'!L",TEXT(MATCH($C25,'2018-06 (Д)'!$C$2:$C$100,0)+1,0))))/INDIRECT(CONCATENATE("'2018-06 (Д)'!L",TEXT(MATCH($C25,'2018-06 (Д)'!$C$2:$C$100,0)+1,0))))*100)</f>
        <v>-94.905815326172032</v>
      </c>
      <c r="CI25" s="9">
        <f ca="1">IF(OR(INDIRECT(CONCATENATE("'2018-08 (Д)'!L",TEXT(MATCH($C25,'2018-08 (Д)'!$C$2:$C$100,0)+1,0)))="Н/Д",INDIRECT(CONCATENATE("'2018-07 (Д)'!L",TEXT(MATCH($C25,'2018-07 (Д)'!$C$2:$C$100,0)+1,0)))="Н/Д",AND(INDIRECT(CONCATENATE("'2018-08 (Д)'!L",TEXT(MATCH($C25,'2018-08 (Д)'!$C$2:$C$100,0)+1,0)))="Н/Д",INDIRECT(CONCATENATE("'2018-07 (Д)'!L",TEXT(MATCH($C25,'2018-07 (Д)'!$C$2:$C$100,0)+1,0))))),"Н/Д",((INDIRECT(CONCATENATE("'2018-08 (Д)'!L",TEXT(MATCH($C25,'2018-08 (Д)'!$C$2:$C$100,0)+1,0)))-INDIRECT(CONCATENATE("'2018-07 (Д)'!L",TEXT(MATCH($C25,'2018-07 (Д)'!$C$2:$C$100,0)+1,0))))/INDIRECT(CONCATENATE("'2018-07 (Д)'!L",TEXT(MATCH($C25,'2018-07 (Д)'!$C$2:$C$100,0)+1,0))))*100)</f>
        <v>3229.1316297545263</v>
      </c>
      <c r="CJ25" s="9">
        <f ca="1">IF(OR(INDIRECT(CONCATENATE("'2018-09 (Д)'!L",TEXT(MATCH($C25,'2018-09 (Д)'!$C$2:$C$100,0)+1,0)))="Н/Д",INDIRECT(CONCATENATE("'2018-08 (Д)'!L",TEXT(MATCH($C25,'2018-08 (Д)'!$C$2:$C$100,0)+1,0)))="Н/Д",AND(INDIRECT(CONCATENATE("'2018-09 (Д)'!L",TEXT(MATCH($C25,'2018-09 (Д)'!$C$2:$C$100,0)+1,0)))="Н/Д",INDIRECT(CONCATENATE("'2018-08 (Д)'!L",TEXT(MATCH($C25,'2018-08 (Д)'!$C$2:$C$100,0)+1,0))))),"Н/Д",((INDIRECT(CONCATENATE("'2018-09 (Д)'!L",TEXT(MATCH($C25,'2018-09 (Д)'!$C$2:$C$100,0)+1,0)))-INDIRECT(CONCATENATE("'2018-08 (Д)'!L",TEXT(MATCH($C25,'2018-08 (Д)'!$C$2:$C$100,0)+1,0))))/INDIRECT(CONCATENATE("'2018-08 (Д)'!L",TEXT(MATCH($C25,'2018-08 (Д)'!$C$2:$C$100,0)+1,0))))*100)</f>
        <v>-79.020780614433733</v>
      </c>
      <c r="CK25" s="9">
        <f ca="1">IF(OR(INDIRECT(CONCATENATE("'2018-10 (Д)'!L",TEXT(MATCH($C25,'2018-10 (Д)'!$C$2:$C$100,0)+1,0)))="Н/Д",INDIRECT(CONCATENATE("'2018-09 (Д)'!L",TEXT(MATCH($C25,'2018-09 (Д)'!$C$2:$C$100,0)+1,0)))="Н/Д",AND(INDIRECT(CONCATENATE("'2018-10 (Д)'!L",TEXT(MATCH($C25,'2018-10 (Д)'!$C$2:$C$100,0)+1,0)))="Н/Д",INDIRECT(CONCATENATE("'2018-09 (Д)'!L",TEXT(MATCH($C25,'2018-09 (Д)'!$C$2:$C$100,0)+1,0))))),"Н/Д",((INDIRECT(CONCATENATE("'2018-10 (Д)'!L",TEXT(MATCH($C25,'2018-10 (Д)'!$C$2:$C$100,0)+1,0)))-INDIRECT(CONCATENATE("'2018-09 (Д)'!L",TEXT(MATCH($C25,'2018-09 (Д)'!$C$2:$C$100,0)+1,0))))/INDIRECT(CONCATENATE("'2018-09 (Д)'!L",TEXT(MATCH($C25,'2018-09 (Д)'!$C$2:$C$100,0)+1,0))))*100)</f>
        <v>-18.781487571256619</v>
      </c>
      <c r="CL25" s="9">
        <f ca="1">IF(OR(INDIRECT(CONCATENATE("'2018-11 (Д)'!L",TEXT(MATCH($C25,'2018-11 (Д)'!$C$2:$C$100,0)+1,0)))="Н/Д",INDIRECT(CONCATENATE("'2018-10 (Д)'!L",TEXT(MATCH($C25,'2018-10 (Д)'!$C$2:$C$100,0)+1,0)))="Н/Д",AND(INDIRECT(CONCATENATE("'2018-11 (Д)'!L",TEXT(MATCH($C25,'2018-11 (Д)'!$C$2:$C$100,0)+1,0)))="Н/Д",INDIRECT(CONCATENATE("'2018-10 (Д)'!L",TEXT(MATCH($C25,'2018-10 (Д)'!$C$2:$C$100,0)+1,0))))),"Н/Д",((INDIRECT(CONCATENATE("'2018-11 (Д)'!L",TEXT(MATCH($C25,'2018-11 (Д)'!$C$2:$C$100,0)+1,0)))-INDIRECT(CONCATENATE("'2018-10 (Д)'!L",TEXT(MATCH($C25,'2018-10 (Д)'!$C$2:$C$100,0)+1,0))))/INDIRECT(CONCATENATE("'2018-10 (Д)'!L",TEXT(MATCH($C25,'2018-10 (Д)'!$C$2:$C$100,0)+1,0))))*100)</f>
        <v>590.88018664452557</v>
      </c>
      <c r="CM25" s="9">
        <f ca="1">IF(OR(INDIRECT(CONCATENATE("'2018-12 (Д)'!L",TEXT(MATCH($C25,'2018-12 (Д)'!$C$2:$C$100,0)+1,0)))="Н/Д",INDIRECT(CONCATENATE("'2018-11 (Д)'!L",TEXT(MATCH($C25,'2018-11 (Д)'!$C$2:$C$100,0)+1,0)))="Н/Д",AND(INDIRECT(CONCATENATE("'2018-12 (Д)'!L",TEXT(MATCH($C25,'2018-12 (Д)'!$C$2:$C$100,0)+1,0)))="Н/Д",INDIRECT(CONCATENATE("'2018-11 (Д)'!L",TEXT(MATCH($C25,'2018-11 (Д)'!$C$2:$C$100,0)+1,0))))),"Н/Д",((INDIRECT(CONCATENATE("'2018-12 (Д)'!L",TEXT(MATCH($C25,'2018-12 (Д)'!$C$2:$C$100,0)+1,0)))-INDIRECT(CONCATENATE("'2018-11 (Д)'!L",TEXT(MATCH($C25,'2018-11 (Д)'!$C$2:$C$100,0)+1,0))))/INDIRECT(CONCATENATE("'2018-11 (Д)'!L",TEXT(MATCH($C25,'2018-11 (Д)'!$C$2:$C$100,0)+1,0))))*100)</f>
        <v>-57.649855280893171</v>
      </c>
      <c r="CN25" s="9"/>
      <c r="CO25" s="9">
        <f ca="1">IF(OR(INDIRECT(CONCATENATE("'2018-03 (Д)'!M",TEXT(MATCH($C25,'2018-03 (Д)'!$C$2:$C$100,0)+1,0)))="Н/Д",INDIRECT(CONCATENATE("'2018-02 (Д)'!M",TEXT(MATCH($C25,'2018-02 (Д)'!$C$2:$C$100,0)+1,0)))="Н/Д",AND(INDIRECT(CONCATENATE("'2018-03 (Д)'!M",TEXT(MATCH($C25,'2018-03 (Д)'!$C$2:$C$100,0)+1,0)))="Н/Д",INDIRECT(CONCATENATE("'2018-02 (Д)'!M",TEXT(MATCH($C25,'2018-02 (Д)'!$C$2:$C$100,0)+1,0))))),"Н/Д",((INDIRECT(CONCATENATE("'2018-03 (Д)'!M",TEXT(MATCH($C25,'2018-03 (Д)'!$C$2:$C$100,0)+1,0)))-INDIRECT(CONCATENATE("'2018-02 (Д)'!M",TEXT(MATCH($C25,'2018-02 (Д)'!$C$2:$C$100,0)+1,0))))/INDIRECT(CONCATENATE("'2018-02 (Д)'!M",TEXT(MATCH($C25,'2018-02 (Д)'!$C$2:$C$100,0)+1,0))))*100)</f>
        <v>-34.696680974856115</v>
      </c>
      <c r="CP25" s="9">
        <f ca="1">IF(OR(INDIRECT(CONCATENATE("'2018-04 (Д)'!M",TEXT(MATCH($C25,'2018-04 (Д)'!$C$2:$C$100,0)+1,0)))="Н/Д",INDIRECT(CONCATENATE("'2018-03 (Д)'!M",TEXT(MATCH($C25,'2018-03 (Д)'!$C$2:$C$100,0)+1,0)))="Н/Д",AND(INDIRECT(CONCATENATE("'2018-04 (Д)'!M",TEXT(MATCH($C25,'2018-04 (Д)'!$C$2:$C$100,0)+1,0)))="Н/Д",INDIRECT(CONCATENATE("'2018-03 (Д)'!M",TEXT(MATCH($C25,'2018-03 (Д)'!$C$2:$C$100,0)+1,0))))),"Н/Д",((INDIRECT(CONCATENATE("'2018-04 (Д)'!M",TEXT(MATCH($C25,'2018-04 (Д)'!$C$2:$C$100,0)+1,0)))-INDIRECT(CONCATENATE("'2018-03 (Д)'!M",TEXT(MATCH($C25,'2018-03 (Д)'!$C$2:$C$100,0)+1,0))))/INDIRECT(CONCATENATE("'2018-03 (Д)'!M",TEXT(MATCH($C25,'2018-03 (Д)'!$C$2:$C$100,0)+1,0))))*100)</f>
        <v>41.31839270761995</v>
      </c>
      <c r="CQ25" s="9">
        <f ca="1">IF(OR(INDIRECT(CONCATENATE("'2018-05 (Д)'!M",TEXT(MATCH($C25,'2018-05 (Д)'!$C$2:$C$100,0)+1,0)))="Н/Д",INDIRECT(CONCATENATE("'2018-04 (Д)'!M",TEXT(MATCH($C25,'2018-04 (Д)'!$C$2:$C$100,0)+1,0)))="Н/Д",AND(INDIRECT(CONCATENATE("'2018-05 (Д)'!M",TEXT(MATCH($C25,'2018-05 (Д)'!$C$2:$C$100,0)+1,0)))="Н/Д",INDIRECT(CONCATENATE("'2018-04 (Д)'!M",TEXT(MATCH($C25,'2018-04 (Д)'!$C$2:$C$100,0)+1,0))))),"Н/Д",((INDIRECT(CONCATENATE("'2018-05 (Д)'!M",TEXT(MATCH($C25,'2018-05 (Д)'!$C$2:$C$100,0)+1,0)))-INDIRECT(CONCATENATE("'2018-04 (Д)'!M",TEXT(MATCH($C25,'2018-04 (Д)'!$C$2:$C$100,0)+1,0))))/INDIRECT(CONCATENATE("'2018-04 (Д)'!M",TEXT(MATCH($C25,'2018-04 (Д)'!$C$2:$C$100,0)+1,0))))*100)</f>
        <v>-14.259199951769986</v>
      </c>
      <c r="CR25" s="9">
        <f ca="1">IF(OR(INDIRECT(CONCATENATE("'2018-06 (Д)'!M",TEXT(MATCH($C25,'2018-06 (Д)'!$C$2:$C$100,0)+1,0)))="Н/Д",INDIRECT(CONCATENATE("'2018-05 (Д)'!M",TEXT(MATCH($C25,'2018-05 (Д)'!$C$2:$C$100,0)+1,0)))="Н/Д",AND(INDIRECT(CONCATENATE("'2018-06 (Д)'!M",TEXT(MATCH($C25,'2018-06 (Д)'!$C$2:$C$100,0)+1,0)))="Н/Д",INDIRECT(CONCATENATE("'2018-05 (Д)'!M",TEXT(MATCH($C25,'2018-05 (Д)'!$C$2:$C$100,0)+1,0))))),"Н/Д",((INDIRECT(CONCATENATE("'2018-06 (Д)'!M",TEXT(MATCH($C25,'2018-06 (Д)'!$C$2:$C$100,0)+1,0)))-INDIRECT(CONCATENATE("'2018-05 (Д)'!M",TEXT(MATCH($C25,'2018-05 (Д)'!$C$2:$C$100,0)+1,0))))/INDIRECT(CONCATENATE("'2018-05 (Д)'!M",TEXT(MATCH($C25,'2018-05 (Д)'!$C$2:$C$100,0)+1,0))))*100)</f>
        <v>6.345019844262878</v>
      </c>
      <c r="CS25" s="9">
        <f ca="1">IF(OR(INDIRECT(CONCATENATE("'2018-07 (Д)'!M",TEXT(MATCH($C25,'2018-07 (Д)'!$C$2:$C$100,0)+1,0)))="Н/Д",INDIRECT(CONCATENATE("'2018-06 (Д)'!M",TEXT(MATCH($C25,'2018-06 (Д)'!$C$2:$C$100,0)+1,0)))="Н/Д",AND(INDIRECT(CONCATENATE("'2018-07 (Д)'!M",TEXT(MATCH($C25,'2018-07 (Д)'!$C$2:$C$100,0)+1,0)))="Н/Д",INDIRECT(CONCATENATE("'2018-06 (Д)'!M",TEXT(MATCH($C25,'2018-06 (Д)'!$C$2:$C$100,0)+1,0))))),"Н/Д",((INDIRECT(CONCATENATE("'2018-07 (Д)'!M",TEXT(MATCH($C25,'2018-07 (Д)'!$C$2:$C$100,0)+1,0)))-INDIRECT(CONCATENATE("'2018-06 (Д)'!M",TEXT(MATCH($C25,'2018-06 (Д)'!$C$2:$C$100,0)+1,0))))/INDIRECT(CONCATENATE("'2018-06 (Д)'!M",TEXT(MATCH($C25,'2018-06 (Д)'!$C$2:$C$100,0)+1,0))))*100)</f>
        <v>145.84726560226329</v>
      </c>
      <c r="CT25" s="9">
        <f ca="1">IF(OR(INDIRECT(CONCATENATE("'2018-08 (Д)'!M",TEXT(MATCH($C25,'2018-08 (Д)'!$C$2:$C$100,0)+1,0)))="Н/Д",INDIRECT(CONCATENATE("'2018-07 (Д)'!M",TEXT(MATCH($C25,'2018-07 (Д)'!$C$2:$C$100,0)+1,0)))="Н/Д",AND(INDIRECT(CONCATENATE("'2018-08 (Д)'!M",TEXT(MATCH($C25,'2018-08 (Д)'!$C$2:$C$100,0)+1,0)))="Н/Д",INDIRECT(CONCATENATE("'2018-07 (Д)'!M",TEXT(MATCH($C25,'2018-07 (Д)'!$C$2:$C$100,0)+1,0))))),"Н/Д",((INDIRECT(CONCATENATE("'2018-08 (Д)'!M",TEXT(MATCH($C25,'2018-08 (Д)'!$C$2:$C$100,0)+1,0)))-INDIRECT(CONCATENATE("'2018-07 (Д)'!M",TEXT(MATCH($C25,'2018-07 (Д)'!$C$2:$C$100,0)+1,0))))/INDIRECT(CONCATENATE("'2018-07 (Д)'!M",TEXT(MATCH($C25,'2018-07 (Д)'!$C$2:$C$100,0)+1,0))))*100)</f>
        <v>-23.109379920826406</v>
      </c>
      <c r="CU25" s="9">
        <f ca="1">IF(OR(INDIRECT(CONCATENATE("'2018-09 (Д)'!M",TEXT(MATCH($C25,'2018-09 (Д)'!$C$2:$C$100,0)+1,0)))="Н/Д",INDIRECT(CONCATENATE("'2018-08 (Д)'!M",TEXT(MATCH($C25,'2018-08 (Д)'!$C$2:$C$100,0)+1,0)))="Н/Д",AND(INDIRECT(CONCATENATE("'2018-09 (Д)'!M",TEXT(MATCH($C25,'2018-09 (Д)'!$C$2:$C$100,0)+1,0)))="Н/Д",INDIRECT(CONCATENATE("'2018-08 (Д)'!M",TEXT(MATCH($C25,'2018-08 (Д)'!$C$2:$C$100,0)+1,0))))),"Н/Д",((INDIRECT(CONCATENATE("'2018-09 (Д)'!M",TEXT(MATCH($C25,'2018-09 (Д)'!$C$2:$C$100,0)+1,0)))-INDIRECT(CONCATENATE("'2018-08 (Д)'!M",TEXT(MATCH($C25,'2018-08 (Д)'!$C$2:$C$100,0)+1,0))))/INDIRECT(CONCATENATE("'2018-08 (Д)'!M",TEXT(MATCH($C25,'2018-08 (Д)'!$C$2:$C$100,0)+1,0))))*100)</f>
        <v>-28.556363499514681</v>
      </c>
      <c r="CV25" s="9">
        <f ca="1">IF(OR(INDIRECT(CONCATENATE("'2018-10 (Д)'!M",TEXT(MATCH($C25,'2018-10 (Д)'!$C$2:$C$100,0)+1,0)))="Н/Д",INDIRECT(CONCATENATE("'2018-09 (Д)'!M",TEXT(MATCH($C25,'2018-09 (Д)'!$C$2:$C$100,0)+1,0)))="Н/Д",AND(INDIRECT(CONCATENATE("'2018-10 (Д)'!M",TEXT(MATCH($C25,'2018-10 (Д)'!$C$2:$C$100,0)+1,0)))="Н/Д",INDIRECT(CONCATENATE("'2018-09 (Д)'!M",TEXT(MATCH($C25,'2018-09 (Д)'!$C$2:$C$100,0)+1,0))))),"Н/Д",((INDIRECT(CONCATENATE("'2018-10 (Д)'!M",TEXT(MATCH($C25,'2018-10 (Д)'!$C$2:$C$100,0)+1,0)))-INDIRECT(CONCATENATE("'2018-09 (Д)'!M",TEXT(MATCH($C25,'2018-09 (Д)'!$C$2:$C$100,0)+1,0))))/INDIRECT(CONCATENATE("'2018-09 (Д)'!M",TEXT(MATCH($C25,'2018-09 (Д)'!$C$2:$C$100,0)+1,0))))*100)</f>
        <v>-2.0606191395455808</v>
      </c>
      <c r="CW25" s="9">
        <f ca="1">IF(OR(INDIRECT(CONCATENATE("'2018-11 (Д)'!M",TEXT(MATCH($C25,'2018-11 (Д)'!$C$2:$C$100,0)+1,0)))="Н/Д",INDIRECT(CONCATENATE("'2018-10 (Д)'!M",TEXT(MATCH($C25,'2018-10 (Д)'!$C$2:$C$100,0)+1,0)))="Н/Д",AND(INDIRECT(CONCATENATE("'2018-11 (Д)'!M",TEXT(MATCH($C25,'2018-11 (Д)'!$C$2:$C$100,0)+1,0)))="Н/Д",INDIRECT(CONCATENATE("'2018-10 (Д)'!M",TEXT(MATCH($C25,'2018-10 (Д)'!$C$2:$C$100,0)+1,0))))),"Н/Д",((INDIRECT(CONCATENATE("'2018-11 (Д)'!M",TEXT(MATCH($C25,'2018-11 (Д)'!$C$2:$C$100,0)+1,0)))-INDIRECT(CONCATENATE("'2018-10 (Д)'!M",TEXT(MATCH($C25,'2018-10 (Д)'!$C$2:$C$100,0)+1,0))))/INDIRECT(CONCATENATE("'2018-10 (Д)'!M",TEXT(MATCH($C25,'2018-10 (Д)'!$C$2:$C$100,0)+1,0))))*100)</f>
        <v>56.557159339338185</v>
      </c>
      <c r="CX25" s="9">
        <f ca="1">IF(OR(INDIRECT(CONCATENATE("'2018-12 (Д)'!M",TEXT(MATCH($C25,'2018-12 (Д)'!$C$2:$C$100,0)+1,0)))="Н/Д",INDIRECT(CONCATENATE("'2018-11 (Д)'!M",TEXT(MATCH($C25,'2018-11 (Д)'!$C$2:$C$100,0)+1,0)))="Н/Д",AND(INDIRECT(CONCATENATE("'2018-12 (Д)'!M",TEXT(MATCH($C25,'2018-12 (Д)'!$C$2:$C$100,0)+1,0)))="Н/Д",INDIRECT(CONCATENATE("'2018-11 (Д)'!M",TEXT(MATCH($C25,'2018-11 (Д)'!$C$2:$C$100,0)+1,0))))),"Н/Д",((INDIRECT(CONCATENATE("'2018-12 (Д)'!M",TEXT(MATCH($C25,'2018-12 (Д)'!$C$2:$C$100,0)+1,0)))-INDIRECT(CONCATENATE("'2018-11 (Д)'!M",TEXT(MATCH($C25,'2018-11 (Д)'!$C$2:$C$100,0)+1,0))))/INDIRECT(CONCATENATE("'2018-11 (Д)'!M",TEXT(MATCH($C25,'2018-11 (Д)'!$C$2:$C$100,0)+1,0))))*100)</f>
        <v>-27.677558787650607</v>
      </c>
      <c r="CY25" s="9"/>
      <c r="CZ25" s="9">
        <f ca="1">IF(OR(INDIRECT(CONCATENATE("'2018-03 (Д)'!N",TEXT(MATCH($C25,'2018-03 (Д)'!$C$2:$C$100,0)+1,0)))="Н/Д",INDIRECT(CONCATENATE("'2018-02 (Д)'!N",TEXT(MATCH($C25,'2018-02 (Д)'!$C$2:$C$100,0)+1,0)))="Н/Д",AND(INDIRECT(CONCATENATE("'2018-03 (Д)'!N",TEXT(MATCH($C25,'2018-03 (Д)'!$C$2:$C$100,0)+1,0)))="Н/Д",INDIRECT(CONCATENATE("'2018-02 (Д)'!N",TEXT(MATCH($C25,'2018-02 (Д)'!$C$2:$C$100,0)+1,0))))),"Н/Д",((INDIRECT(CONCATENATE("'2018-03 (Д)'!N",TEXT(MATCH($C25,'2018-03 (Д)'!$C$2:$C$100,0)+1,0)))-INDIRECT(CONCATENATE("'2018-02 (Д)'!N",TEXT(MATCH($C25,'2018-02 (Д)'!$C$2:$C$100,0)+1,0))))/INDIRECT(CONCATENATE("'2018-02 (Д)'!N",TEXT(MATCH($C25,'2018-02 (Д)'!$C$2:$C$100,0)+1,0))))*100)</f>
        <v>128.33698300179793</v>
      </c>
      <c r="DA25" s="9">
        <f ca="1">IF(OR(INDIRECT(CONCATENATE("'2018-04 (Д)'!N",TEXT(MATCH($C25,'2018-04 (Д)'!$C$2:$C$100,0)+1,0)))="Н/Д",INDIRECT(CONCATENATE("'2018-03 (Д)'!N",TEXT(MATCH($C25,'2018-03 (Д)'!$C$2:$C$100,0)+1,0)))="Н/Д",AND(INDIRECT(CONCATENATE("'2018-04 (Д)'!N",TEXT(MATCH($C25,'2018-04 (Д)'!$C$2:$C$100,0)+1,0)))="Н/Д",INDIRECT(CONCATENATE("'2018-03 (Д)'!N",TEXT(MATCH($C25,'2018-03 (Д)'!$C$2:$C$100,0)+1,0))))),"Н/Д",((INDIRECT(CONCATENATE("'2018-04 (Д)'!N",TEXT(MATCH($C25,'2018-04 (Д)'!$C$2:$C$100,0)+1,0)))-INDIRECT(CONCATENATE("'2018-03 (Д)'!N",TEXT(MATCH($C25,'2018-03 (Д)'!$C$2:$C$100,0)+1,0))))/INDIRECT(CONCATENATE("'2018-03 (Д)'!N",TEXT(MATCH($C25,'2018-03 (Д)'!$C$2:$C$100,0)+1,0))))*100)</f>
        <v>65.74490911642124</v>
      </c>
      <c r="DB25" s="9">
        <f ca="1">IF(OR(INDIRECT(CONCATENATE("'2018-05 (Д)'!N",TEXT(MATCH($C25,'2018-05 (Д)'!$C$2:$C$100,0)+1,0)))="Н/Д",INDIRECT(CONCATENATE("'2018-04 (Д)'!N",TEXT(MATCH($C25,'2018-04 (Д)'!$C$2:$C$100,0)+1,0)))="Н/Д",AND(INDIRECT(CONCATENATE("'2018-05 (Д)'!N",TEXT(MATCH($C25,'2018-05 (Д)'!$C$2:$C$100,0)+1,0)))="Н/Д",INDIRECT(CONCATENATE("'2018-04 (Д)'!N",TEXT(MATCH($C25,'2018-04 (Д)'!$C$2:$C$100,0)+1,0))))),"Н/Д",((INDIRECT(CONCATENATE("'2018-05 (Д)'!N",TEXT(MATCH($C25,'2018-05 (Д)'!$C$2:$C$100,0)+1,0)))-INDIRECT(CONCATENATE("'2018-04 (Д)'!N",TEXT(MATCH($C25,'2018-04 (Д)'!$C$2:$C$100,0)+1,0))))/INDIRECT(CONCATENATE("'2018-04 (Д)'!N",TEXT(MATCH($C25,'2018-04 (Д)'!$C$2:$C$100,0)+1,0))))*100)</f>
        <v>39.340456559606451</v>
      </c>
      <c r="DC25" s="9">
        <f ca="1">IF(OR(INDIRECT(CONCATENATE("'2018-06 (Д)'!N",TEXT(MATCH($C25,'2018-06 (Д)'!$C$2:$C$100,0)+1,0)))="Н/Д",INDIRECT(CONCATENATE("'2018-05 (Д)'!N",TEXT(MATCH($C25,'2018-05 (Д)'!$C$2:$C$100,0)+1,0)))="Н/Д",AND(INDIRECT(CONCATENATE("'2018-06 (Д)'!N",TEXT(MATCH($C25,'2018-06 (Д)'!$C$2:$C$100,0)+1,0)))="Н/Д",INDIRECT(CONCATENATE("'2018-05 (Д)'!N",TEXT(MATCH($C25,'2018-05 (Д)'!$C$2:$C$100,0)+1,0))))),"Н/Д",((INDIRECT(CONCATENATE("'2018-06 (Д)'!N",TEXT(MATCH($C25,'2018-06 (Д)'!$C$2:$C$100,0)+1,0)))-INDIRECT(CONCATENATE("'2018-05 (Д)'!N",TEXT(MATCH($C25,'2018-05 (Д)'!$C$2:$C$100,0)+1,0))))/INDIRECT(CONCATENATE("'2018-05 (Д)'!N",TEXT(MATCH($C25,'2018-05 (Д)'!$C$2:$C$100,0)+1,0))))*100)</f>
        <v>26.053533967316088</v>
      </c>
      <c r="DD25" s="9">
        <f ca="1">IF(OR(INDIRECT(CONCATENATE("'2018-07 (Д)'!N",TEXT(MATCH($C25,'2018-07 (Д)'!$C$2:$C$100,0)+1,0)))="Н/Д",INDIRECT(CONCATENATE("'2018-06 (Д)'!N",TEXT(MATCH($C25,'2018-06 (Д)'!$C$2:$C$100,0)+1,0)))="Н/Д",AND(INDIRECT(CONCATENATE("'2018-07 (Д)'!N",TEXT(MATCH($C25,'2018-07 (Д)'!$C$2:$C$100,0)+1,0)))="Н/Д",INDIRECT(CONCATENATE("'2018-06 (Д)'!N",TEXT(MATCH($C25,'2018-06 (Д)'!$C$2:$C$100,0)+1,0))))),"Н/Д",((INDIRECT(CONCATENATE("'2018-07 (Д)'!N",TEXT(MATCH($C25,'2018-07 (Д)'!$C$2:$C$100,0)+1,0)))-INDIRECT(CONCATENATE("'2018-06 (Д)'!N",TEXT(MATCH($C25,'2018-06 (Д)'!$C$2:$C$100,0)+1,0))))/INDIRECT(CONCATENATE("'2018-06 (Д)'!N",TEXT(MATCH($C25,'2018-06 (Д)'!$C$2:$C$100,0)+1,0))))*100)</f>
        <v>21.794984811204916</v>
      </c>
      <c r="DE25" s="9">
        <f ca="1">IF(OR(INDIRECT(CONCATENATE("'2018-08 (Д)'!N",TEXT(MATCH($C25,'2018-08 (Д)'!$C$2:$C$100,0)+1,0)))="Н/Д",INDIRECT(CONCATENATE("'2018-07 (Д)'!N",TEXT(MATCH($C25,'2018-07 (Д)'!$C$2:$C$100,0)+1,0)))="Н/Д",AND(INDIRECT(CONCATENATE("'2018-08 (Д)'!N",TEXT(MATCH($C25,'2018-08 (Д)'!$C$2:$C$100,0)+1,0)))="Н/Д",INDIRECT(CONCATENATE("'2018-07 (Д)'!N",TEXT(MATCH($C25,'2018-07 (Д)'!$C$2:$C$100,0)+1,0))))),"Н/Д",((INDIRECT(CONCATENATE("'2018-08 (Д)'!N",TEXT(MATCH($C25,'2018-08 (Д)'!$C$2:$C$100,0)+1,0)))-INDIRECT(CONCATENATE("'2018-07 (Д)'!N",TEXT(MATCH($C25,'2018-07 (Д)'!$C$2:$C$100,0)+1,0))))/INDIRECT(CONCATENATE("'2018-07 (Д)'!N",TEXT(MATCH($C25,'2018-07 (Д)'!$C$2:$C$100,0)+1,0))))*100)</f>
        <v>17.876698683740326</v>
      </c>
      <c r="DF25" s="9">
        <f ca="1">IF(OR(INDIRECT(CONCATENATE("'2018-09 (Д)'!N",TEXT(MATCH($C25,'2018-09 (Д)'!$C$2:$C$100,0)+1,0)))="Н/Д",INDIRECT(CONCATENATE("'2018-08 (Д)'!N",TEXT(MATCH($C25,'2018-08 (Д)'!$C$2:$C$100,0)+1,0)))="Н/Д",AND(INDIRECT(CONCATENATE("'2018-09 (Д)'!N",TEXT(MATCH($C25,'2018-09 (Д)'!$C$2:$C$100,0)+1,0)))="Н/Д",INDIRECT(CONCATENATE("'2018-08 (Д)'!N",TEXT(MATCH($C25,'2018-08 (Д)'!$C$2:$C$100,0)+1,0))))),"Н/Д",((INDIRECT(CONCATENATE("'2018-09 (Д)'!N",TEXT(MATCH($C25,'2018-09 (Д)'!$C$2:$C$100,0)+1,0)))-INDIRECT(CONCATENATE("'2018-08 (Д)'!N",TEXT(MATCH($C25,'2018-08 (Д)'!$C$2:$C$100,0)+1,0))))/INDIRECT(CONCATENATE("'2018-08 (Д)'!N",TEXT(MATCH($C25,'2018-08 (Д)'!$C$2:$C$100,0)+1,0))))*100)</f>
        <v>14.365970455100971</v>
      </c>
      <c r="DG25" s="9">
        <f ca="1">IF(OR(INDIRECT(CONCATENATE("'2018-10 (Д)'!N",TEXT(MATCH($C25,'2018-10 (Д)'!$C$2:$C$100,0)+1,0)))="Н/Д",INDIRECT(CONCATENATE("'2018-09 (Д)'!N",TEXT(MATCH($C25,'2018-09 (Д)'!$C$2:$C$100,0)+1,0)))="Н/Д",AND(INDIRECT(CONCATENATE("'2018-10 (Д)'!N",TEXT(MATCH($C25,'2018-10 (Д)'!$C$2:$C$100,0)+1,0)))="Н/Д",INDIRECT(CONCATENATE("'2018-09 (Д)'!N",TEXT(MATCH($C25,'2018-09 (Д)'!$C$2:$C$100,0)+1,0))))),"Н/Д",((INDIRECT(CONCATENATE("'2018-10 (Д)'!N",TEXT(MATCH($C25,'2018-10 (Д)'!$C$2:$C$100,0)+1,0)))-INDIRECT(CONCATENATE("'2018-09 (Д)'!N",TEXT(MATCH($C25,'2018-09 (Д)'!$C$2:$C$100,0)+1,0))))/INDIRECT(CONCATENATE("'2018-09 (Д)'!N",TEXT(MATCH($C25,'2018-09 (Д)'!$C$2:$C$100,0)+1,0))))*100)</f>
        <v>10.537747667792143</v>
      </c>
      <c r="DH25" s="9">
        <f ca="1">IF(OR(INDIRECT(CONCATENATE("'2018-11 (Д)'!N",TEXT(MATCH($C25,'2018-11 (Д)'!$C$2:$C$100,0)+1,0)))="Н/Д",INDIRECT(CONCATENATE("'2018-10 (Д)'!N",TEXT(MATCH($C25,'2018-10 (Д)'!$C$2:$C$100,0)+1,0)))="Н/Д",AND(INDIRECT(CONCATENATE("'2018-11 (Д)'!N",TEXT(MATCH($C25,'2018-11 (Д)'!$C$2:$C$100,0)+1,0)))="Н/Д",INDIRECT(CONCATENATE("'2018-10 (Д)'!N",TEXT(MATCH($C25,'2018-10 (Д)'!$C$2:$C$100,0)+1,0))))),"Н/Д",((INDIRECT(CONCATENATE("'2018-11 (Д)'!N",TEXT(MATCH($C25,'2018-11 (Д)'!$C$2:$C$100,0)+1,0)))-INDIRECT(CONCATENATE("'2018-10 (Д)'!N",TEXT(MATCH($C25,'2018-10 (Д)'!$C$2:$C$100,0)+1,0))))/INDIRECT(CONCATENATE("'2018-10 (Д)'!N",TEXT(MATCH($C25,'2018-10 (Д)'!$C$2:$C$100,0)+1,0))))*100)</f>
        <v>11.902467940489025</v>
      </c>
      <c r="DI25" s="9">
        <f ca="1">IF(OR(INDIRECT(CONCATENATE("'2018-12 (Д)'!N",TEXT(MATCH($C25,'2018-12 (Д)'!$C$2:$C$100,0)+1,0)))="Н/Д",INDIRECT(CONCATENATE("'2018-11 (Д)'!N",TEXT(MATCH($C25,'2018-11 (Д)'!$C$2:$C$100,0)+1,0)))="Н/Д",AND(INDIRECT(CONCATENATE("'2018-12 (Д)'!N",TEXT(MATCH($C25,'2018-12 (Д)'!$C$2:$C$100,0)+1,0)))="Н/Д",INDIRECT(CONCATENATE("'2018-11 (Д)'!N",TEXT(MATCH($C25,'2018-11 (Д)'!$C$2:$C$100,0)+1,0))))),"Н/Д",((INDIRECT(CONCATENATE("'2018-12 (Д)'!N",TEXT(MATCH($C25,'2018-12 (Д)'!$C$2:$C$100,0)+1,0)))-INDIRECT(CONCATENATE("'2018-11 (Д)'!N",TEXT(MATCH($C25,'2018-11 (Д)'!$C$2:$C$100,0)+1,0))))/INDIRECT(CONCATENATE("'2018-11 (Д)'!N",TEXT(MATCH($C25,'2018-11 (Д)'!$C$2:$C$100,0)+1,0))))*100)</f>
        <v>11.673404581671868</v>
      </c>
      <c r="DJ25" s="9"/>
      <c r="DK25" s="9">
        <f ca="1">IF(OR(INDIRECT(CONCATENATE("'2018-03 (Д)'!O",TEXT(MATCH($C25,'2018-03 (Д)'!$C$2:$C$100,0)+1,0)))="Н/Д",INDIRECT(CONCATENATE("'2018-02 (Д)'!O",TEXT(MATCH($C25,'2018-02 (Д)'!$C$2:$C$100,0)+1,0)))="Н/Д",AND(INDIRECT(CONCATENATE("'2018-03 (Д)'!O",TEXT(MATCH($C25,'2018-03 (Д)'!$C$2:$C$100,0)+1,0)))="Н/Д",INDIRECT(CONCATENATE("'2018-02 (Д)'!O",TEXT(MATCH($C25,'2018-02 (Д)'!$C$2:$C$100,0)+1,0))))),"Н/Д",((INDIRECT(CONCATENATE("'2018-03 (Д)'!O",TEXT(MATCH($C25,'2018-03 (Д)'!$C$2:$C$100,0)+1,0)))-INDIRECT(CONCATENATE("'2018-02 (Д)'!O",TEXT(MATCH($C25,'2018-02 (Д)'!$C$2:$C$100,0)+1,0))))/INDIRECT(CONCATENATE("'2018-02 (Д)'!O",TEXT(MATCH($C25,'2018-02 (Д)'!$C$2:$C$100,0)+1,0))))*100)</f>
        <v>123.65342364707843</v>
      </c>
      <c r="DL25" s="9">
        <f ca="1">IF(OR(INDIRECT(CONCATENATE("'2018-04 (Д)'!O",TEXT(MATCH($C25,'2018-04 (Д)'!$C$2:$C$100,0)+1,0)))="Н/Д",INDIRECT(CONCATENATE("'2018-03 (Д)'!O",TEXT(MATCH($C25,'2018-03 (Д)'!$C$2:$C$100,0)+1,0)))="Н/Д",AND(INDIRECT(CONCATENATE("'2018-04 (Д)'!O",TEXT(MATCH($C25,'2018-04 (Д)'!$C$2:$C$100,0)+1,0)))="Н/Д",INDIRECT(CONCATENATE("'2018-03 (Д)'!O",TEXT(MATCH($C25,'2018-03 (Д)'!$C$2:$C$100,0)+1,0))))),"Н/Д",((INDIRECT(CONCATENATE("'2018-04 (Д)'!O",TEXT(MATCH($C25,'2018-04 (Д)'!$C$2:$C$100,0)+1,0)))-INDIRECT(CONCATENATE("'2018-03 (Д)'!O",TEXT(MATCH($C25,'2018-03 (Д)'!$C$2:$C$100,0)+1,0))))/INDIRECT(CONCATENATE("'2018-03 (Д)'!O",TEXT(MATCH($C25,'2018-03 (Д)'!$C$2:$C$100,0)+1,0))))*100)</f>
        <v>-85.994042130647571</v>
      </c>
      <c r="DM25" s="9">
        <f ca="1">IF(OR(INDIRECT(CONCATENATE("'2018-05 (Д)'!O",TEXT(MATCH($C25,'2018-05 (Д)'!$C$2:$C$100,0)+1,0)))="Н/Д",INDIRECT(CONCATENATE("'2018-04 (Д)'!O",TEXT(MATCH($C25,'2018-04 (Д)'!$C$2:$C$100,0)+1,0)))="Н/Д",AND(INDIRECT(CONCATENATE("'2018-05 (Д)'!O",TEXT(MATCH($C25,'2018-05 (Д)'!$C$2:$C$100,0)+1,0)))="Н/Д",INDIRECT(CONCATENATE("'2018-04 (Д)'!O",TEXT(MATCH($C25,'2018-04 (Д)'!$C$2:$C$100,0)+1,0))))),"Н/Д",((INDIRECT(CONCATENATE("'2018-05 (Д)'!O",TEXT(MATCH($C25,'2018-05 (Д)'!$C$2:$C$100,0)+1,0)))-INDIRECT(CONCATENATE("'2018-04 (Д)'!O",TEXT(MATCH($C25,'2018-04 (Д)'!$C$2:$C$100,0)+1,0))))/INDIRECT(CONCATENATE("'2018-04 (Д)'!O",TEXT(MATCH($C25,'2018-04 (Д)'!$C$2:$C$100,0)+1,0))))*100)</f>
        <v>163.26783815263104</v>
      </c>
      <c r="DN25" s="9">
        <f ca="1">IF(OR(INDIRECT(CONCATENATE("'2018-06 (Д)'!O",TEXT(MATCH($C25,'2018-06 (Д)'!$C$2:$C$100,0)+1,0)))="Н/Д",INDIRECT(CONCATENATE("'2018-05 (Д)'!O",TEXT(MATCH($C25,'2018-05 (Д)'!$C$2:$C$100,0)+1,0)))="Н/Д",AND(INDIRECT(CONCATENATE("'2018-06 (Д)'!O",TEXT(MATCH($C25,'2018-06 (Д)'!$C$2:$C$100,0)+1,0)))="Н/Д",INDIRECT(CONCATENATE("'2018-05 (Д)'!O",TEXT(MATCH($C25,'2018-05 (Д)'!$C$2:$C$100,0)+1,0))))),"Н/Д",((INDIRECT(CONCATENATE("'2018-06 (Д)'!O",TEXT(MATCH($C25,'2018-06 (Д)'!$C$2:$C$100,0)+1,0)))-INDIRECT(CONCATENATE("'2018-05 (Д)'!O",TEXT(MATCH($C25,'2018-05 (Д)'!$C$2:$C$100,0)+1,0))))/INDIRECT(CONCATENATE("'2018-05 (Д)'!O",TEXT(MATCH($C25,'2018-05 (Д)'!$C$2:$C$100,0)+1,0))))*100)</f>
        <v>76.282760278913258</v>
      </c>
      <c r="DO25" s="9">
        <f ca="1">IF(OR(INDIRECT(CONCATENATE("'2018-07 (Д)'!O",TEXT(MATCH($C25,'2018-07 (Д)'!$C$2:$C$100,0)+1,0)))="Н/Д",INDIRECT(CONCATENATE("'2018-06 (Д)'!O",TEXT(MATCH($C25,'2018-06 (Д)'!$C$2:$C$100,0)+1,0)))="Н/Д",AND(INDIRECT(CONCATENATE("'2018-07 (Д)'!O",TEXT(MATCH($C25,'2018-07 (Д)'!$C$2:$C$100,0)+1,0)))="Н/Д",INDIRECT(CONCATENATE("'2018-06 (Д)'!O",TEXT(MATCH($C25,'2018-06 (Д)'!$C$2:$C$100,0)+1,0))))),"Н/Д",((INDIRECT(CONCATENATE("'2018-07 (Д)'!O",TEXT(MATCH($C25,'2018-07 (Д)'!$C$2:$C$100,0)+1,0)))-INDIRECT(CONCATENATE("'2018-06 (Д)'!O",TEXT(MATCH($C25,'2018-06 (Д)'!$C$2:$C$100,0)+1,0))))/INDIRECT(CONCATENATE("'2018-06 (Д)'!O",TEXT(MATCH($C25,'2018-06 (Д)'!$C$2:$C$100,0)+1,0))))*100)</f>
        <v>905.91194282284869</v>
      </c>
      <c r="DP25" s="9">
        <f ca="1">IF(OR(INDIRECT(CONCATENATE("'2018-08 (Д)'!O",TEXT(MATCH($C25,'2018-08 (Д)'!$C$2:$C$100,0)+1,0)))="Н/Д",INDIRECT(CONCATENATE("'2018-07 (Д)'!O",TEXT(MATCH($C25,'2018-07 (Д)'!$C$2:$C$100,0)+1,0)))="Н/Д",AND(INDIRECT(CONCATENATE("'2018-08 (Д)'!O",TEXT(MATCH($C25,'2018-08 (Д)'!$C$2:$C$100,0)+1,0)))="Н/Д",INDIRECT(CONCATENATE("'2018-07 (Д)'!O",TEXT(MATCH($C25,'2018-07 (Д)'!$C$2:$C$100,0)+1,0))))),"Н/Д",((INDIRECT(CONCATENATE("'2018-08 (Д)'!O",TEXT(MATCH($C25,'2018-08 (Д)'!$C$2:$C$100,0)+1,0)))-INDIRECT(CONCATENATE("'2018-07 (Д)'!O",TEXT(MATCH($C25,'2018-07 (Д)'!$C$2:$C$100,0)+1,0))))/INDIRECT(CONCATENATE("'2018-07 (Д)'!O",TEXT(MATCH($C25,'2018-07 (Д)'!$C$2:$C$100,0)+1,0))))*100)</f>
        <v>-127.72712579241281</v>
      </c>
      <c r="DQ25" s="9">
        <f ca="1">IF(OR(INDIRECT(CONCATENATE("'2018-09 (Д)'!O",TEXT(MATCH($C25,'2018-09 (Д)'!$C$2:$C$100,0)+1,0)))="Н/Д",INDIRECT(CONCATENATE("'2018-08 (Д)'!O",TEXT(MATCH($C25,'2018-08 (Д)'!$C$2:$C$100,0)+1,0)))="Н/Д",AND(INDIRECT(CONCATENATE("'2018-09 (Д)'!O",TEXT(MATCH($C25,'2018-09 (Д)'!$C$2:$C$100,0)+1,0)))="Н/Д",INDIRECT(CONCATENATE("'2018-08 (Д)'!O",TEXT(MATCH($C25,'2018-08 (Д)'!$C$2:$C$100,0)+1,0))))),"Н/Д",((INDIRECT(CONCATENATE("'2018-09 (Д)'!O",TEXT(MATCH($C25,'2018-09 (Д)'!$C$2:$C$100,0)+1,0)))-INDIRECT(CONCATENATE("'2018-08 (Д)'!O",TEXT(MATCH($C25,'2018-08 (Д)'!$C$2:$C$100,0)+1,0))))/INDIRECT(CONCATENATE("'2018-08 (Д)'!O",TEXT(MATCH($C25,'2018-08 (Д)'!$C$2:$C$100,0)+1,0))))*100)</f>
        <v>-170.82362606731024</v>
      </c>
      <c r="DR25" s="9">
        <f ca="1">IF(OR(INDIRECT(CONCATENATE("'2018-10 (Д)'!O",TEXT(MATCH($C25,'2018-10 (Д)'!$C$2:$C$100,0)+1,0)))="Н/Д",INDIRECT(CONCATENATE("'2018-09 (Д)'!O",TEXT(MATCH($C25,'2018-09 (Д)'!$C$2:$C$100,0)+1,0)))="Н/Д",AND(INDIRECT(CONCATENATE("'2018-10 (Д)'!O",TEXT(MATCH($C25,'2018-10 (Д)'!$C$2:$C$100,0)+1,0)))="Н/Д",INDIRECT(CONCATENATE("'2018-09 (Д)'!O",TEXT(MATCH($C25,'2018-09 (Д)'!$C$2:$C$100,0)+1,0))))),"Н/Д",((INDIRECT(CONCATENATE("'2018-10 (Д)'!O",TEXT(MATCH($C25,'2018-10 (Д)'!$C$2:$C$100,0)+1,0)))-INDIRECT(CONCATENATE("'2018-09 (Д)'!O",TEXT(MATCH($C25,'2018-09 (Д)'!$C$2:$C$100,0)+1,0))))/INDIRECT(CONCATENATE("'2018-09 (Д)'!O",TEXT(MATCH($C25,'2018-09 (Д)'!$C$2:$C$100,0)+1,0))))*100)</f>
        <v>2847.6748393226549</v>
      </c>
      <c r="DS25" s="9">
        <f ca="1">IF(OR(INDIRECT(CONCATENATE("'2018-11 (Д)'!O",TEXT(MATCH($C25,'2018-11 (Д)'!$C$2:$C$100,0)+1,0)))="Н/Д",INDIRECT(CONCATENATE("'2018-10 (Д)'!O",TEXT(MATCH($C25,'2018-10 (Д)'!$C$2:$C$100,0)+1,0)))="Н/Д",AND(INDIRECT(CONCATENATE("'2018-11 (Д)'!O",TEXT(MATCH($C25,'2018-11 (Д)'!$C$2:$C$100,0)+1,0)))="Н/Д",INDIRECT(CONCATENATE("'2018-10 (Д)'!O",TEXT(MATCH($C25,'2018-10 (Д)'!$C$2:$C$100,0)+1,0))))),"Н/Д",((INDIRECT(CONCATENATE("'2018-11 (Д)'!O",TEXT(MATCH($C25,'2018-11 (Д)'!$C$2:$C$100,0)+1,0)))-INDIRECT(CONCATENATE("'2018-10 (Д)'!O",TEXT(MATCH($C25,'2018-10 (Д)'!$C$2:$C$100,0)+1,0))))/INDIRECT(CONCATENATE("'2018-10 (Д)'!O",TEXT(MATCH($C25,'2018-10 (Д)'!$C$2:$C$100,0)+1,0))))*100)</f>
        <v>-97.908676611151719</v>
      </c>
      <c r="DT25" s="9">
        <f ca="1">IF(OR(INDIRECT(CONCATENATE("'2018-12 (Д)'!O",TEXT(MATCH($C25,'2018-12 (Д)'!$C$2:$C$100,0)+1,0)))="Н/Д",INDIRECT(CONCATENATE("'2018-11 (Д)'!O",TEXT(MATCH($C25,'2018-11 (Д)'!$C$2:$C$100,0)+1,0)))="Н/Д",AND(INDIRECT(CONCATENATE("'2018-12 (Д)'!O",TEXT(MATCH($C25,'2018-12 (Д)'!$C$2:$C$100,0)+1,0)))="Н/Д",INDIRECT(CONCATENATE("'2018-11 (Д)'!O",TEXT(MATCH($C25,'2018-11 (Д)'!$C$2:$C$100,0)+1,0))))),"Н/Д",((INDIRECT(CONCATENATE("'2018-12 (Д)'!O",TEXT(MATCH($C25,'2018-12 (Д)'!$C$2:$C$100,0)+1,0)))-INDIRECT(CONCATENATE("'2018-11 (Д)'!O",TEXT(MATCH($C25,'2018-11 (Д)'!$C$2:$C$100,0)+1,0))))/INDIRECT(CONCATENATE("'2018-11 (Д)'!O",TEXT(MATCH($C25,'2018-11 (Д)'!$C$2:$C$100,0)+1,0))))*100)</f>
        <v>462.90760504314613</v>
      </c>
      <c r="DU25" s="9"/>
      <c r="DV25" s="9">
        <f ca="1">IF(OR(INDIRECT(CONCATENATE("'2018-03 (Д)'!P",TEXT(MATCH($C25,'2018-03 (Д)'!$C$2:$C$100,0)+1,0)))="Н/Д",INDIRECT(CONCATENATE("'2018-02 (Д)'!P",TEXT(MATCH($C25,'2018-02 (Д)'!$C$2:$C$100,0)+1,0)))="Н/Д",AND(INDIRECT(CONCATENATE("'2018-03 (Д)'!P",TEXT(MATCH($C25,'2018-03 (Д)'!$C$2:$C$100,0)+1,0)))="Н/Д",INDIRECT(CONCATENATE("'2018-02 (Д)'!P",TEXT(MATCH($C25,'2018-02 (Д)'!$C$2:$C$100,0)+1,0))))),"Н/Д",((INDIRECT(CONCATENATE("'2018-03 (Д)'!P",TEXT(MATCH($C25,'2018-03 (Д)'!$C$2:$C$100,0)+1,0)))-INDIRECT(CONCATENATE("'2018-02 (Д)'!P",TEXT(MATCH($C25,'2018-02 (Д)'!$C$2:$C$100,0)+1,0))))/INDIRECT(CONCATENATE("'2018-02 (Д)'!P",TEXT(MATCH($C25,'2018-02 (Д)'!$C$2:$C$100,0)+1,0))))*100)</f>
        <v>-10.964065602325695</v>
      </c>
      <c r="DW25" s="9">
        <f ca="1">IF(OR(INDIRECT(CONCATENATE("'2018-04 (Д)'!P",TEXT(MATCH($C25,'2018-04 (Д)'!$C$2:$C$100,0)+1,0)))="Н/Д",INDIRECT(CONCATENATE("'2018-03 (Д)'!P",TEXT(MATCH($C25,'2018-03 (Д)'!$C$2:$C$100,0)+1,0)))="Н/Д",AND(INDIRECT(CONCATENATE("'2018-04 (Д)'!P",TEXT(MATCH($C25,'2018-04 (Д)'!$C$2:$C$100,0)+1,0)))="Н/Д",INDIRECT(CONCATENATE("'2018-03 (Д)'!P",TEXT(MATCH($C25,'2018-03 (Д)'!$C$2:$C$100,0)+1,0))))),"Н/Д",((INDIRECT(CONCATENATE("'2018-04 (Д)'!P",TEXT(MATCH($C25,'2018-04 (Д)'!$C$2:$C$100,0)+1,0)))-INDIRECT(CONCATENATE("'2018-03 (Д)'!P",TEXT(MATCH($C25,'2018-03 (Д)'!$C$2:$C$100,0)+1,0))))/INDIRECT(CONCATENATE("'2018-03 (Д)'!P",TEXT(MATCH($C25,'2018-03 (Д)'!$C$2:$C$100,0)+1,0))))*100)</f>
        <v>3.644593364096786</v>
      </c>
      <c r="DX25" s="9">
        <f ca="1">IF(OR(INDIRECT(CONCATENATE("'2018-05 (Д)'!P",TEXT(MATCH($C25,'2018-05 (Д)'!$C$2:$C$100,0)+1,0)))="Н/Д",INDIRECT(CONCATENATE("'2018-04 (Д)'!P",TEXT(MATCH($C25,'2018-04 (Д)'!$C$2:$C$100,0)+1,0)))="Н/Д",AND(INDIRECT(CONCATENATE("'2018-05 (Д)'!P",TEXT(MATCH($C25,'2018-05 (Д)'!$C$2:$C$100,0)+1,0)))="Н/Д",INDIRECT(CONCATENATE("'2018-04 (Д)'!P",TEXT(MATCH($C25,'2018-04 (Д)'!$C$2:$C$100,0)+1,0))))),"Н/Д",((INDIRECT(CONCATENATE("'2018-05 (Д)'!P",TEXT(MATCH($C25,'2018-05 (Д)'!$C$2:$C$100,0)+1,0)))-INDIRECT(CONCATENATE("'2018-04 (Д)'!P",TEXT(MATCH($C25,'2018-04 (Д)'!$C$2:$C$100,0)+1,0))))/INDIRECT(CONCATENATE("'2018-04 (Д)'!P",TEXT(MATCH($C25,'2018-04 (Д)'!$C$2:$C$100,0)+1,0))))*100)</f>
        <v>77.594580863668227</v>
      </c>
      <c r="DY25" s="9">
        <f ca="1">IF(OR(INDIRECT(CONCATENATE("'2018-06 (Д)'!P",TEXT(MATCH($C25,'2018-06 (Д)'!$C$2:$C$100,0)+1,0)))="Н/Д",INDIRECT(CONCATENATE("'2018-05 (Д)'!P",TEXT(MATCH($C25,'2018-05 (Д)'!$C$2:$C$100,0)+1,0)))="Н/Д",AND(INDIRECT(CONCATENATE("'2018-06 (Д)'!P",TEXT(MATCH($C25,'2018-06 (Д)'!$C$2:$C$100,0)+1,0)))="Н/Д",INDIRECT(CONCATENATE("'2018-05 (Д)'!P",TEXT(MATCH($C25,'2018-05 (Д)'!$C$2:$C$100,0)+1,0))))),"Н/Д",((INDIRECT(CONCATENATE("'2018-06 (Д)'!P",TEXT(MATCH($C25,'2018-06 (Д)'!$C$2:$C$100,0)+1,0)))-INDIRECT(CONCATENATE("'2018-05 (Д)'!P",TEXT(MATCH($C25,'2018-05 (Д)'!$C$2:$C$100,0)+1,0))))/INDIRECT(CONCATENATE("'2018-05 (Д)'!P",TEXT(MATCH($C25,'2018-05 (Д)'!$C$2:$C$100,0)+1,0))))*100)</f>
        <v>-39.704393766688</v>
      </c>
      <c r="DZ25" s="9">
        <f ca="1">IF(OR(INDIRECT(CONCATENATE("'2018-07 (Д)'!P",TEXT(MATCH($C25,'2018-07 (Д)'!$C$2:$C$100,0)+1,0)))="Н/Д",INDIRECT(CONCATENATE("'2018-06 (Д)'!P",TEXT(MATCH($C25,'2018-06 (Д)'!$C$2:$C$100,0)+1,0)))="Н/Д",AND(INDIRECT(CONCATENATE("'2018-07 (Д)'!P",TEXT(MATCH($C25,'2018-07 (Д)'!$C$2:$C$100,0)+1,0)))="Н/Д",INDIRECT(CONCATENATE("'2018-06 (Д)'!P",TEXT(MATCH($C25,'2018-06 (Д)'!$C$2:$C$100,0)+1,0))))),"Н/Д",((INDIRECT(CONCATENATE("'2018-07 (Д)'!P",TEXT(MATCH($C25,'2018-07 (Д)'!$C$2:$C$100,0)+1,0)))-INDIRECT(CONCATENATE("'2018-06 (Д)'!P",TEXT(MATCH($C25,'2018-06 (Д)'!$C$2:$C$100,0)+1,0))))/INDIRECT(CONCATENATE("'2018-06 (Д)'!P",TEXT(MATCH($C25,'2018-06 (Д)'!$C$2:$C$100,0)+1,0))))*100)</f>
        <v>-7.962680501890917</v>
      </c>
      <c r="EA25" s="9">
        <f ca="1">IF(OR(INDIRECT(CONCATENATE("'2018-08 (Д)'!P",TEXT(MATCH($C25,'2018-08 (Д)'!$C$2:$C$100,0)+1,0)))="Н/Д",INDIRECT(CONCATENATE("'2018-07 (Д)'!P",TEXT(MATCH($C25,'2018-07 (Д)'!$C$2:$C$100,0)+1,0)))="Н/Д",AND(INDIRECT(CONCATENATE("'2018-08 (Д)'!P",TEXT(MATCH($C25,'2018-08 (Д)'!$C$2:$C$100,0)+1,0)))="Н/Д",INDIRECT(CONCATENATE("'2018-07 (Д)'!P",TEXT(MATCH($C25,'2018-07 (Д)'!$C$2:$C$100,0)+1,0))))),"Н/Д",((INDIRECT(CONCATENATE("'2018-08 (Д)'!P",TEXT(MATCH($C25,'2018-08 (Д)'!$C$2:$C$100,0)+1,0)))-INDIRECT(CONCATENATE("'2018-07 (Д)'!P",TEXT(MATCH($C25,'2018-07 (Д)'!$C$2:$C$100,0)+1,0))))/INDIRECT(CONCATENATE("'2018-07 (Д)'!P",TEXT(MATCH($C25,'2018-07 (Д)'!$C$2:$C$100,0)+1,0))))*100)</f>
        <v>79.110205301388532</v>
      </c>
      <c r="EB25" s="9">
        <f ca="1">IF(OR(INDIRECT(CONCATENATE("'2018-09 (Д)'!P",TEXT(MATCH($C25,'2018-09 (Д)'!$C$2:$C$100,0)+1,0)))="Н/Д",INDIRECT(CONCATENATE("'2018-08 (Д)'!P",TEXT(MATCH($C25,'2018-08 (Д)'!$C$2:$C$100,0)+1,0)))="Н/Д",AND(INDIRECT(CONCATENATE("'2018-09 (Д)'!P",TEXT(MATCH($C25,'2018-09 (Д)'!$C$2:$C$100,0)+1,0)))="Н/Д",INDIRECT(CONCATENATE("'2018-08 (Д)'!P",TEXT(MATCH($C25,'2018-08 (Д)'!$C$2:$C$100,0)+1,0))))),"Н/Д",((INDIRECT(CONCATENATE("'2018-09 (Д)'!P",TEXT(MATCH($C25,'2018-09 (Д)'!$C$2:$C$100,0)+1,0)))-INDIRECT(CONCATENATE("'2018-08 (Д)'!P",TEXT(MATCH($C25,'2018-08 (Д)'!$C$2:$C$100,0)+1,0))))/INDIRECT(CONCATENATE("'2018-08 (Д)'!P",TEXT(MATCH($C25,'2018-08 (Д)'!$C$2:$C$100,0)+1,0))))*100)</f>
        <v>-19.488984489425803</v>
      </c>
      <c r="EC25" s="9">
        <f ca="1">IF(OR(INDIRECT(CONCATENATE("'2018-10 (Д)'!P",TEXT(MATCH($C25,'2018-10 (Д)'!$C$2:$C$100,0)+1,0)))="Н/Д",INDIRECT(CONCATENATE("'2018-09 (Д)'!P",TEXT(MATCH($C25,'2018-09 (Д)'!$C$2:$C$100,0)+1,0)))="Н/Д",AND(INDIRECT(CONCATENATE("'2018-10 (Д)'!P",TEXT(MATCH($C25,'2018-10 (Д)'!$C$2:$C$100,0)+1,0)))="Н/Д",INDIRECT(CONCATENATE("'2018-09 (Д)'!P",TEXT(MATCH($C25,'2018-09 (Д)'!$C$2:$C$100,0)+1,0))))),"Н/Д",((INDIRECT(CONCATENATE("'2018-10 (Д)'!P",TEXT(MATCH($C25,'2018-10 (Д)'!$C$2:$C$100,0)+1,0)))-INDIRECT(CONCATENATE("'2018-09 (Д)'!P",TEXT(MATCH($C25,'2018-09 (Д)'!$C$2:$C$100,0)+1,0))))/INDIRECT(CONCATENATE("'2018-09 (Д)'!P",TEXT(MATCH($C25,'2018-09 (Д)'!$C$2:$C$100,0)+1,0))))*100)</f>
        <v>-36.505415005068087</v>
      </c>
      <c r="ED25" s="9">
        <f ca="1">IF(OR(INDIRECT(CONCATENATE("'2018-11 (Д)'!P",TEXT(MATCH($C25,'2018-11 (Д)'!$C$2:$C$100,0)+1,0)))="Н/Д",INDIRECT(CONCATENATE("'2018-10 (Д)'!P",TEXT(MATCH($C25,'2018-10 (Д)'!$C$2:$C$100,0)+1,0)))="Н/Д",AND(INDIRECT(CONCATENATE("'2018-11 (Д)'!P",TEXT(MATCH($C25,'2018-11 (Д)'!$C$2:$C$100,0)+1,0)))="Н/Д",INDIRECT(CONCATENATE("'2018-10 (Д)'!P",TEXT(MATCH($C25,'2018-10 (Д)'!$C$2:$C$100,0)+1,0))))),"Н/Д",((INDIRECT(CONCATENATE("'2018-11 (Д)'!P",TEXT(MATCH($C25,'2018-11 (Д)'!$C$2:$C$100,0)+1,0)))-INDIRECT(CONCATENATE("'2018-10 (Д)'!P",TEXT(MATCH($C25,'2018-10 (Д)'!$C$2:$C$100,0)+1,0))))/INDIRECT(CONCATENATE("'2018-10 (Д)'!P",TEXT(MATCH($C25,'2018-10 (Д)'!$C$2:$C$100,0)+1,0))))*100)</f>
        <v>112.83000272251047</v>
      </c>
      <c r="EE25" s="9">
        <f ca="1">IF(OR(INDIRECT(CONCATENATE("'2018-12 (Д)'!P",TEXT(MATCH($C25,'2018-12 (Д)'!$C$2:$C$100,0)+1,0)))="Н/Д",INDIRECT(CONCATENATE("'2018-11 (Д)'!P",TEXT(MATCH($C25,'2018-11 (Д)'!$C$2:$C$100,0)+1,0)))="Н/Д",AND(INDIRECT(CONCATENATE("'2018-12 (Д)'!P",TEXT(MATCH($C25,'2018-12 (Д)'!$C$2:$C$100,0)+1,0)))="Н/Д",INDIRECT(CONCATENATE("'2018-11 (Д)'!P",TEXT(MATCH($C25,'2018-11 (Д)'!$C$2:$C$100,0)+1,0))))),"Н/Д",((INDIRECT(CONCATENATE("'2018-12 (Д)'!P",TEXT(MATCH($C25,'2018-12 (Д)'!$C$2:$C$100,0)+1,0)))-INDIRECT(CONCATENATE("'2018-11 (Д)'!P",TEXT(MATCH($C25,'2018-11 (Д)'!$C$2:$C$100,0)+1,0))))/INDIRECT(CONCATENATE("'2018-11 (Д)'!P",TEXT(MATCH($C25,'2018-11 (Д)'!$C$2:$C$100,0)+1,0))))*100)</f>
        <v>-42.895550061243235</v>
      </c>
      <c r="EF25" s="9"/>
      <c r="EG25" s="9">
        <f ca="1">IF(OR(INDIRECT(CONCATENATE("'2018-03 (Д)'!Q",TEXT(MATCH($C25,'2018-03 (Д)'!$C$2:$C$100,0)+1,0)))="Н/Д",INDIRECT(CONCATENATE("'2018-02 (Д)'!Q",TEXT(MATCH($C25,'2018-02 (Д)'!$C$2:$C$100,0)+1,0)))="Н/Д",AND(INDIRECT(CONCATENATE("'2018-03 (Д)'!Q",TEXT(MATCH($C25,'2018-03 (Д)'!$C$2:$C$100,0)+1,0)))="Н/Д",INDIRECT(CONCATENATE("'2018-02 (Д)'!Q",TEXT(MATCH($C25,'2018-02 (Д)'!$C$2:$C$100,0)+1,0))))),"Н/Д",((INDIRECT(CONCATENATE("'2018-03 (Д)'!Q",TEXT(MATCH($C25,'2018-03 (Д)'!$C$2:$C$100,0)+1,0)))-INDIRECT(CONCATENATE("'2018-02 (Д)'!Q",TEXT(MATCH($C25,'2018-02 (Д)'!$C$2:$C$100,0)+1,0))))/INDIRECT(CONCATENATE("'2018-02 (Д)'!Q",TEXT(MATCH($C25,'2018-02 (Д)'!$C$2:$C$100,0)+1,0))))*100)</f>
        <v>392.55927765930943</v>
      </c>
      <c r="EH25" s="9">
        <f ca="1">IF(OR(INDIRECT(CONCATENATE("'2018-04 (Д)'!Q",TEXT(MATCH($C25,'2018-04 (Д)'!$C$2:$C$100,0)+1,0)))="Н/Д",INDIRECT(CONCATENATE("'2018-03 (Д)'!Q",TEXT(MATCH($C25,'2018-03 (Д)'!$C$2:$C$100,0)+1,0)))="Н/Д",AND(INDIRECT(CONCATENATE("'2018-04 (Д)'!Q",TEXT(MATCH($C25,'2018-04 (Д)'!$C$2:$C$100,0)+1,0)))="Н/Д",INDIRECT(CONCATENATE("'2018-03 (Д)'!Q",TEXT(MATCH($C25,'2018-03 (Д)'!$C$2:$C$100,0)+1,0))))),"Н/Д",((INDIRECT(CONCATENATE("'2018-04 (Д)'!Q",TEXT(MATCH($C25,'2018-04 (Д)'!$C$2:$C$100,0)+1,0)))-INDIRECT(CONCATENATE("'2018-03 (Д)'!Q",TEXT(MATCH($C25,'2018-03 (Д)'!$C$2:$C$100,0)+1,0))))/INDIRECT(CONCATENATE("'2018-03 (Д)'!Q",TEXT(MATCH($C25,'2018-03 (Д)'!$C$2:$C$100,0)+1,0))))*100)</f>
        <v>-69.383702731724455</v>
      </c>
      <c r="EI25" s="9">
        <f ca="1">IF(OR(INDIRECT(CONCATENATE("'2018-05 (Д)'!Q",TEXT(MATCH($C25,'2018-05 (Д)'!$C$2:$C$100,0)+1,0)))="Н/Д",INDIRECT(CONCATENATE("'2018-04 (Д)'!Q",TEXT(MATCH($C25,'2018-04 (Д)'!$C$2:$C$100,0)+1,0)))="Н/Д",AND(INDIRECT(CONCATENATE("'2018-05 (Д)'!Q",TEXT(MATCH($C25,'2018-05 (Д)'!$C$2:$C$100,0)+1,0)))="Н/Д",INDIRECT(CONCATENATE("'2018-04 (Д)'!Q",TEXT(MATCH($C25,'2018-04 (Д)'!$C$2:$C$100,0)+1,0))))),"Н/Д",((INDIRECT(CONCATENATE("'2018-05 (Д)'!Q",TEXT(MATCH($C25,'2018-05 (Д)'!$C$2:$C$100,0)+1,0)))-INDIRECT(CONCATENATE("'2018-04 (Д)'!Q",TEXT(MATCH($C25,'2018-04 (Д)'!$C$2:$C$100,0)+1,0))))/INDIRECT(CONCATENATE("'2018-04 (Д)'!Q",TEXT(MATCH($C25,'2018-04 (Д)'!$C$2:$C$100,0)+1,0))))*100)</f>
        <v>207.1301820099568</v>
      </c>
      <c r="EJ25" s="9">
        <f ca="1">IF(OR(INDIRECT(CONCATENATE("'2018-06 (Д)'!Q",TEXT(MATCH($C25,'2018-06 (Д)'!$C$2:$C$100,0)+1,0)))="Н/Д",INDIRECT(CONCATENATE("'2018-05 (Д)'!Q",TEXT(MATCH($C25,'2018-05 (Д)'!$C$2:$C$100,0)+1,0)))="Н/Д",AND(INDIRECT(CONCATENATE("'2018-06 (Д)'!Q",TEXT(MATCH($C25,'2018-06 (Д)'!$C$2:$C$100,0)+1,0)))="Н/Д",INDIRECT(CONCATENATE("'2018-05 (Д)'!Q",TEXT(MATCH($C25,'2018-05 (Д)'!$C$2:$C$100,0)+1,0))))),"Н/Д",((INDIRECT(CONCATENATE("'2018-06 (Д)'!Q",TEXT(MATCH($C25,'2018-06 (Д)'!$C$2:$C$100,0)+1,0)))-INDIRECT(CONCATENATE("'2018-05 (Д)'!Q",TEXT(MATCH($C25,'2018-05 (Д)'!$C$2:$C$100,0)+1,0))))/INDIRECT(CONCATENATE("'2018-05 (Д)'!Q",TEXT(MATCH($C25,'2018-05 (Д)'!$C$2:$C$100,0)+1,0))))*100)</f>
        <v>-94.314786789626254</v>
      </c>
      <c r="EK25" s="9">
        <f ca="1">IF(OR(INDIRECT(CONCATENATE("'2018-07 (Д)'!Q",TEXT(MATCH($C25,'2018-07 (Д)'!$C$2:$C$100,0)+1,0)))="Н/Д",INDIRECT(CONCATENATE("'2018-06 (Д)'!Q",TEXT(MATCH($C25,'2018-06 (Д)'!$C$2:$C$100,0)+1,0)))="Н/Д",AND(INDIRECT(CONCATENATE("'2018-07 (Д)'!Q",TEXT(MATCH($C25,'2018-07 (Д)'!$C$2:$C$100,0)+1,0)))="Н/Д",INDIRECT(CONCATENATE("'2018-06 (Д)'!Q",TEXT(MATCH($C25,'2018-06 (Д)'!$C$2:$C$100,0)+1,0))))),"Н/Д",((INDIRECT(CONCATENATE("'2018-07 (Д)'!Q",TEXT(MATCH($C25,'2018-07 (Д)'!$C$2:$C$100,0)+1,0)))-INDIRECT(CONCATENATE("'2018-06 (Д)'!Q",TEXT(MATCH($C25,'2018-06 (Д)'!$C$2:$C$100,0)+1,0))))/INDIRECT(CONCATENATE("'2018-06 (Д)'!Q",TEXT(MATCH($C25,'2018-06 (Д)'!$C$2:$C$100,0)+1,0))))*100)</f>
        <v>-20.555408051093</v>
      </c>
      <c r="EL25" s="9">
        <f ca="1">IF(OR(INDIRECT(CONCATENATE("'2018-08 (Д)'!Q",TEXT(MATCH($C25,'2018-08 (Д)'!$C$2:$C$100,0)+1,0)))="Н/Д",INDIRECT(CONCATENATE("'2018-07 (Д)'!Q",TEXT(MATCH($C25,'2018-07 (Д)'!$C$2:$C$100,0)+1,0)))="Н/Д",AND(INDIRECT(CONCATENATE("'2018-08 (Д)'!Q",TEXT(MATCH($C25,'2018-08 (Д)'!$C$2:$C$100,0)+1,0)))="Н/Д",INDIRECT(CONCATENATE("'2018-07 (Д)'!Q",TEXT(MATCH($C25,'2018-07 (Д)'!$C$2:$C$100,0)+1,0))))),"Н/Д",((INDIRECT(CONCATENATE("'2018-08 (Д)'!Q",TEXT(MATCH($C25,'2018-08 (Д)'!$C$2:$C$100,0)+1,0)))-INDIRECT(CONCATENATE("'2018-07 (Д)'!Q",TEXT(MATCH($C25,'2018-07 (Д)'!$C$2:$C$100,0)+1,0))))/INDIRECT(CONCATENATE("'2018-07 (Д)'!Q",TEXT(MATCH($C25,'2018-07 (Д)'!$C$2:$C$100,0)+1,0))))*100)</f>
        <v>1638.0465412523715</v>
      </c>
      <c r="EM25" s="9">
        <f ca="1">IF(OR(INDIRECT(CONCATENATE("'2018-09 (Д)'!Q",TEXT(MATCH($C25,'2018-09 (Д)'!$C$2:$C$100,0)+1,0)))="Н/Д",INDIRECT(CONCATENATE("'2018-08 (Д)'!Q",TEXT(MATCH($C25,'2018-08 (Д)'!$C$2:$C$100,0)+1,0)))="Н/Д",AND(INDIRECT(CONCATENATE("'2018-09 (Д)'!Q",TEXT(MATCH($C25,'2018-09 (Д)'!$C$2:$C$100,0)+1,0)))="Н/Д",INDIRECT(CONCATENATE("'2018-08 (Д)'!Q",TEXT(MATCH($C25,'2018-08 (Д)'!$C$2:$C$100,0)+1,0))))),"Н/Д",((INDIRECT(CONCATENATE("'2018-09 (Д)'!Q",TEXT(MATCH($C25,'2018-09 (Д)'!$C$2:$C$100,0)+1,0)))-INDIRECT(CONCATENATE("'2018-08 (Д)'!Q",TEXT(MATCH($C25,'2018-08 (Д)'!$C$2:$C$100,0)+1,0))))/INDIRECT(CONCATENATE("'2018-08 (Д)'!Q",TEXT(MATCH($C25,'2018-08 (Д)'!$C$2:$C$100,0)+1,0))))*100)</f>
        <v>-89.530671214645722</v>
      </c>
      <c r="EN25" s="9">
        <f ca="1">IF(OR(INDIRECT(CONCATENATE("'2018-10 (Д)'!Q",TEXT(MATCH($C25,'2018-10 (Д)'!$C$2:$C$100,0)+1,0)))="Н/Д",INDIRECT(CONCATENATE("'2018-09 (Д)'!Q",TEXT(MATCH($C25,'2018-09 (Д)'!$C$2:$C$100,0)+1,0)))="Н/Д",AND(INDIRECT(CONCATENATE("'2018-10 (Д)'!Q",TEXT(MATCH($C25,'2018-10 (Д)'!$C$2:$C$100,0)+1,0)))="Н/Д",INDIRECT(CONCATENATE("'2018-09 (Д)'!Q",TEXT(MATCH($C25,'2018-09 (Д)'!$C$2:$C$100,0)+1,0))))),"Н/Д",((INDIRECT(CONCATENATE("'2018-10 (Д)'!Q",TEXT(MATCH($C25,'2018-10 (Д)'!$C$2:$C$100,0)+1,0)))-INDIRECT(CONCATENATE("'2018-09 (Д)'!Q",TEXT(MATCH($C25,'2018-09 (Д)'!$C$2:$C$100,0)+1,0))))/INDIRECT(CONCATENATE("'2018-09 (Д)'!Q",TEXT(MATCH($C25,'2018-09 (Д)'!$C$2:$C$100,0)+1,0))))*100)</f>
        <v>-56.960294236176502</v>
      </c>
      <c r="EO25" s="9">
        <f ca="1">IF(OR(INDIRECT(CONCATENATE("'2018-11 (Д)'!Q",TEXT(MATCH($C25,'2018-11 (Д)'!$C$2:$C$100,0)+1,0)))="Н/Д",INDIRECT(CONCATENATE("'2018-10 (Д)'!Q",TEXT(MATCH($C25,'2018-10 (Д)'!$C$2:$C$100,0)+1,0)))="Н/Д",AND(INDIRECT(CONCATENATE("'2018-11 (Д)'!Q",TEXT(MATCH($C25,'2018-11 (Д)'!$C$2:$C$100,0)+1,0)))="Н/Д",INDIRECT(CONCATENATE("'2018-10 (Д)'!Q",TEXT(MATCH($C25,'2018-10 (Д)'!$C$2:$C$100,0)+1,0))))),"Н/Д",((INDIRECT(CONCATENATE("'2018-11 (Д)'!Q",TEXT(MATCH($C25,'2018-11 (Д)'!$C$2:$C$100,0)+1,0)))-INDIRECT(CONCATENATE("'2018-10 (Д)'!Q",TEXT(MATCH($C25,'2018-10 (Д)'!$C$2:$C$100,0)+1,0))))/INDIRECT(CONCATENATE("'2018-10 (Д)'!Q",TEXT(MATCH($C25,'2018-10 (Д)'!$C$2:$C$100,0)+1,0))))*100)</f>
        <v>2420.2340905201186</v>
      </c>
      <c r="EP25" s="9">
        <f ca="1">IF(OR(INDIRECT(CONCATENATE("'2018-12 (Д)'!Q",TEXT(MATCH($C25,'2018-12 (Д)'!$C$2:$C$100,0)+1,0)))="Н/Д",INDIRECT(CONCATENATE("'2018-11 (Д)'!Q",TEXT(MATCH($C25,'2018-11 (Д)'!$C$2:$C$100,0)+1,0)))="Н/Д",AND(INDIRECT(CONCATENATE("'2018-12 (Д)'!Q",TEXT(MATCH($C25,'2018-12 (Д)'!$C$2:$C$100,0)+1,0)))="Н/Д",INDIRECT(CONCATENATE("'2018-11 (Д)'!Q",TEXT(MATCH($C25,'2018-11 (Д)'!$C$2:$C$100,0)+1,0))))),"Н/Д",((INDIRECT(CONCATENATE("'2018-12 (Д)'!Q",TEXT(MATCH($C25,'2018-12 (Д)'!$C$2:$C$100,0)+1,0)))-INDIRECT(CONCATENATE("'2018-11 (Д)'!Q",TEXT(MATCH($C25,'2018-11 (Д)'!$C$2:$C$100,0)+1,0))))/INDIRECT(CONCATENATE("'2018-11 (Д)'!Q",TEXT(MATCH($C25,'2018-11 (Д)'!$C$2:$C$100,0)+1,0))))*100)</f>
        <v>-93.766238866167726</v>
      </c>
      <c r="EQ25" s="9"/>
      <c r="ER25" s="9">
        <f ca="1">IF(OR(INDIRECT(CONCATENATE("'2018-03 (Д)'!R",TEXT(MATCH($C25,'2018-03 (Д)'!$C$2:$C$100,0)+1,0)))="Н/Д",INDIRECT(CONCATENATE("'2018-02 (Д)'!R",TEXT(MATCH($C25,'2018-02 (Д)'!$C$2:$C$100,0)+1,0)))="Н/Д",AND(INDIRECT(CONCATENATE("'2018-03 (Д)'!R",TEXT(MATCH($C25,'2018-03 (Д)'!$C$2:$C$100,0)+1,0)))="Н/Д",INDIRECT(CONCATENATE("'2018-02 (Д)'!R",TEXT(MATCH($C25,'2018-02 (Д)'!$C$2:$C$100,0)+1,0))))),"Н/Д",((INDIRECT(CONCATENATE("'2018-03 (Д)'!R",TEXT(MATCH($C25,'2018-03 (Д)'!$C$2:$C$100,0)+1,0)))-INDIRECT(CONCATENATE("'2018-02 (Д)'!R",TEXT(MATCH($C25,'2018-02 (Д)'!$C$2:$C$100,0)+1,0))))/INDIRECT(CONCATENATE("'2018-02 (Д)'!R",TEXT(MATCH($C25,'2018-02 (Д)'!$C$2:$C$100,0)+1,0))))*100)</f>
        <v>42.921702360359539</v>
      </c>
      <c r="ES25" s="9">
        <f ca="1">IF(OR(INDIRECT(CONCATENATE("'2018-04 (Д)'!R",TEXT(MATCH($C25,'2018-04 (Д)'!$C$2:$C$100,0)+1,0)))="Н/Д",INDIRECT(CONCATENATE("'2018-03 (Д)'!R",TEXT(MATCH($C25,'2018-03 (Д)'!$C$2:$C$100,0)+1,0)))="Н/Д",AND(INDIRECT(CONCATENATE("'2018-04 (Д)'!R",TEXT(MATCH($C25,'2018-04 (Д)'!$C$2:$C$100,0)+1,0)))="Н/Д",INDIRECT(CONCATENATE("'2018-03 (Д)'!R",TEXT(MATCH($C25,'2018-03 (Д)'!$C$2:$C$100,0)+1,0))))),"Н/Д",((INDIRECT(CONCATENATE("'2018-04 (Д)'!R",TEXT(MATCH($C25,'2018-04 (Д)'!$C$2:$C$100,0)+1,0)))-INDIRECT(CONCATENATE("'2018-03 (Д)'!R",TEXT(MATCH($C25,'2018-03 (Д)'!$C$2:$C$100,0)+1,0))))/INDIRECT(CONCATENATE("'2018-03 (Д)'!R",TEXT(MATCH($C25,'2018-03 (Д)'!$C$2:$C$100,0)+1,0))))*100)</f>
        <v>56.374092829739276</v>
      </c>
      <c r="ET25" s="9">
        <f ca="1">IF(OR(INDIRECT(CONCATENATE("'2018-05 (Д)'!R",TEXT(MATCH($C25,'2018-05 (Д)'!$C$2:$C$100,0)+1,0)))="Н/Д",INDIRECT(CONCATENATE("'2018-04 (Д)'!R",TEXT(MATCH($C25,'2018-04 (Д)'!$C$2:$C$100,0)+1,0)))="Н/Д",AND(INDIRECT(CONCATENATE("'2018-05 (Д)'!R",TEXT(MATCH($C25,'2018-05 (Д)'!$C$2:$C$100,0)+1,0)))="Н/Д",INDIRECT(CONCATENATE("'2018-04 (Д)'!R",TEXT(MATCH($C25,'2018-04 (Д)'!$C$2:$C$100,0)+1,0))))),"Н/Д",((INDIRECT(CONCATENATE("'2018-05 (Д)'!R",TEXT(MATCH($C25,'2018-05 (Д)'!$C$2:$C$100,0)+1,0)))-INDIRECT(CONCATENATE("'2018-04 (Д)'!R",TEXT(MATCH($C25,'2018-04 (Д)'!$C$2:$C$100,0)+1,0))))/INDIRECT(CONCATENATE("'2018-04 (Д)'!R",TEXT(MATCH($C25,'2018-04 (Д)'!$C$2:$C$100,0)+1,0))))*100)</f>
        <v>-40.728001603165673</v>
      </c>
      <c r="EU25" s="9">
        <f ca="1">IF(OR(INDIRECT(CONCATENATE("'2018-06 (Д)'!R",TEXT(MATCH($C25,'2018-06 (Д)'!$C$2:$C$100,0)+1,0)))="Н/Д",INDIRECT(CONCATENATE("'2018-05 (Д)'!R",TEXT(MATCH($C25,'2018-05 (Д)'!$C$2:$C$100,0)+1,0)))="Н/Д",AND(INDIRECT(CONCATENATE("'2018-06 (Д)'!R",TEXT(MATCH($C25,'2018-06 (Д)'!$C$2:$C$100,0)+1,0)))="Н/Д",INDIRECT(CONCATENATE("'2018-05 (Д)'!R",TEXT(MATCH($C25,'2018-05 (Д)'!$C$2:$C$100,0)+1,0))))),"Н/Д",((INDIRECT(CONCATENATE("'2018-06 (Д)'!R",TEXT(MATCH($C25,'2018-06 (Д)'!$C$2:$C$100,0)+1,0)))-INDIRECT(CONCATENATE("'2018-05 (Д)'!R",TEXT(MATCH($C25,'2018-05 (Д)'!$C$2:$C$100,0)+1,0))))/INDIRECT(CONCATENATE("'2018-05 (Д)'!R",TEXT(MATCH($C25,'2018-05 (Д)'!$C$2:$C$100,0)+1,0))))*100)</f>
        <v>21.396634807250685</v>
      </c>
      <c r="EV25" s="9">
        <f ca="1">IF(OR(INDIRECT(CONCATENATE("'2018-07 (Д)'!R",TEXT(MATCH($C25,'2018-07 (Д)'!$C$2:$C$100,0)+1,0)))="Н/Д",INDIRECT(CONCATENATE("'2018-06 (Д)'!R",TEXT(MATCH($C25,'2018-06 (Д)'!$C$2:$C$100,0)+1,0)))="Н/Д",AND(INDIRECT(CONCATENATE("'2018-07 (Д)'!R",TEXT(MATCH($C25,'2018-07 (Д)'!$C$2:$C$100,0)+1,0)))="Н/Д",INDIRECT(CONCATENATE("'2018-06 (Д)'!R",TEXT(MATCH($C25,'2018-06 (Д)'!$C$2:$C$100,0)+1,0))))),"Н/Д",((INDIRECT(CONCATENATE("'2018-07 (Д)'!R",TEXT(MATCH($C25,'2018-07 (Д)'!$C$2:$C$100,0)+1,0)))-INDIRECT(CONCATENATE("'2018-06 (Д)'!R",TEXT(MATCH($C25,'2018-06 (Д)'!$C$2:$C$100,0)+1,0))))/INDIRECT(CONCATENATE("'2018-06 (Д)'!R",TEXT(MATCH($C25,'2018-06 (Д)'!$C$2:$C$100,0)+1,0))))*100)</f>
        <v>7.6942095707682068E-2</v>
      </c>
      <c r="EW25" s="9">
        <f ca="1">IF(OR(INDIRECT(CONCATENATE("'2018-08 (Д)'!R",TEXT(MATCH($C25,'2018-08 (Д)'!$C$2:$C$100,0)+1,0)))="Н/Д",INDIRECT(CONCATENATE("'2018-07 (Д)'!R",TEXT(MATCH($C25,'2018-07 (Д)'!$C$2:$C$100,0)+1,0)))="Н/Д",AND(INDIRECT(CONCATENATE("'2018-08 (Д)'!R",TEXT(MATCH($C25,'2018-08 (Д)'!$C$2:$C$100,0)+1,0)))="Н/Д",INDIRECT(CONCATENATE("'2018-07 (Д)'!R",TEXT(MATCH($C25,'2018-07 (Д)'!$C$2:$C$100,0)+1,0))))),"Н/Д",((INDIRECT(CONCATENATE("'2018-08 (Д)'!R",TEXT(MATCH($C25,'2018-08 (Д)'!$C$2:$C$100,0)+1,0)))-INDIRECT(CONCATENATE("'2018-07 (Д)'!R",TEXT(MATCH($C25,'2018-07 (Д)'!$C$2:$C$100,0)+1,0))))/INDIRECT(CONCATENATE("'2018-07 (Д)'!R",TEXT(MATCH($C25,'2018-07 (Д)'!$C$2:$C$100,0)+1,0))))*100)</f>
        <v>-27.841367228390872</v>
      </c>
      <c r="EX25" s="9">
        <f ca="1">IF(OR(INDIRECT(CONCATENATE("'2018-09 (Д)'!R",TEXT(MATCH($C25,'2018-09 (Д)'!$C$2:$C$100,0)+1,0)))="Н/Д",INDIRECT(CONCATENATE("'2018-08 (Д)'!R",TEXT(MATCH($C25,'2018-08 (Д)'!$C$2:$C$100,0)+1,0)))="Н/Д",AND(INDIRECT(CONCATENATE("'2018-09 (Д)'!R",TEXT(MATCH($C25,'2018-09 (Д)'!$C$2:$C$100,0)+1,0)))="Н/Д",INDIRECT(CONCATENATE("'2018-08 (Д)'!R",TEXT(MATCH($C25,'2018-08 (Д)'!$C$2:$C$100,0)+1,0))))),"Н/Д",((INDIRECT(CONCATENATE("'2018-09 (Д)'!R",TEXT(MATCH($C25,'2018-09 (Д)'!$C$2:$C$100,0)+1,0)))-INDIRECT(CONCATENATE("'2018-08 (Д)'!R",TEXT(MATCH($C25,'2018-08 (Д)'!$C$2:$C$100,0)+1,0))))/INDIRECT(CONCATENATE("'2018-08 (Д)'!R",TEXT(MATCH($C25,'2018-08 (Д)'!$C$2:$C$100,0)+1,0))))*100)</f>
        <v>-2.9250143547772192</v>
      </c>
      <c r="EY25" s="9">
        <f ca="1">IF(OR(INDIRECT(CONCATENATE("'2018-10 (Д)'!R",TEXT(MATCH($C25,'2018-10 (Д)'!$C$2:$C$100,0)+1,0)))="Н/Д",INDIRECT(CONCATENATE("'2018-09 (Д)'!R",TEXT(MATCH($C25,'2018-09 (Д)'!$C$2:$C$100,0)+1,0)))="Н/Д",AND(INDIRECT(CONCATENATE("'2018-10 (Д)'!R",TEXT(MATCH($C25,'2018-10 (Д)'!$C$2:$C$100,0)+1,0)))="Н/Д",INDIRECT(CONCATENATE("'2018-09 (Д)'!R",TEXT(MATCH($C25,'2018-09 (Д)'!$C$2:$C$100,0)+1,0))))),"Н/Д",((INDIRECT(CONCATENATE("'2018-10 (Д)'!R",TEXT(MATCH($C25,'2018-10 (Д)'!$C$2:$C$100,0)+1,0)))-INDIRECT(CONCATENATE("'2018-09 (Д)'!R",TEXT(MATCH($C25,'2018-09 (Д)'!$C$2:$C$100,0)+1,0))))/INDIRECT(CONCATENATE("'2018-09 (Д)'!R",TEXT(MATCH($C25,'2018-09 (Д)'!$C$2:$C$100,0)+1,0))))*100)</f>
        <v>-3.6356419503805171</v>
      </c>
      <c r="EZ25" s="9">
        <f ca="1">IF(OR(INDIRECT(CONCATENATE("'2018-11 (Д)'!R",TEXT(MATCH($C25,'2018-11 (Д)'!$C$2:$C$100,0)+1,0)))="Н/Д",INDIRECT(CONCATENATE("'2018-10 (Д)'!R",TEXT(MATCH($C25,'2018-10 (Д)'!$C$2:$C$100,0)+1,0)))="Н/Д",AND(INDIRECT(CONCATENATE("'2018-11 (Д)'!R",TEXT(MATCH($C25,'2018-11 (Д)'!$C$2:$C$100,0)+1,0)))="Н/Д",INDIRECT(CONCATENATE("'2018-10 (Д)'!R",TEXT(MATCH($C25,'2018-10 (Д)'!$C$2:$C$100,0)+1,0))))),"Н/Д",((INDIRECT(CONCATENATE("'2018-11 (Д)'!R",TEXT(MATCH($C25,'2018-11 (Д)'!$C$2:$C$100,0)+1,0)))-INDIRECT(CONCATENATE("'2018-10 (Д)'!R",TEXT(MATCH($C25,'2018-10 (Д)'!$C$2:$C$100,0)+1,0))))/INDIRECT(CONCATENATE("'2018-10 (Д)'!R",TEXT(MATCH($C25,'2018-10 (Д)'!$C$2:$C$100,0)+1,0))))*100)</f>
        <v>48.964412966563472</v>
      </c>
      <c r="FA25" s="9">
        <f ca="1">IF(OR(INDIRECT(CONCATENATE("'2018-12 (Д)'!R",TEXT(MATCH($C25,'2018-12 (Д)'!$C$2:$C$100,0)+1,0)))="Н/Д",INDIRECT(CONCATENATE("'2018-11 (Д)'!R",TEXT(MATCH($C25,'2018-11 (Д)'!$C$2:$C$100,0)+1,0)))="Н/Д",AND(INDIRECT(CONCATENATE("'2018-12 (Д)'!R",TEXT(MATCH($C25,'2018-12 (Д)'!$C$2:$C$100,0)+1,0)))="Н/Д",INDIRECT(CONCATENATE("'2018-11 (Д)'!R",TEXT(MATCH($C25,'2018-11 (Д)'!$C$2:$C$100,0)+1,0))))),"Н/Д",((INDIRECT(CONCATENATE("'2018-12 (Д)'!R",TEXT(MATCH($C25,'2018-12 (Д)'!$C$2:$C$100,0)+1,0)))-INDIRECT(CONCATENATE("'2018-11 (Д)'!R",TEXT(MATCH($C25,'2018-11 (Д)'!$C$2:$C$100,0)+1,0))))/INDIRECT(CONCATENATE("'2018-11 (Д)'!R",TEXT(MATCH($C25,'2018-11 (Д)'!$C$2:$C$100,0)+1,0))))*100)</f>
        <v>112.28073227217511</v>
      </c>
      <c r="FB25" s="9"/>
      <c r="FC25" s="9">
        <f ca="1">IF(OR(INDIRECT(CONCATENATE("'2018-03 (Д)'!S",TEXT(MATCH($C25,'2018-03 (Д)'!$C$2:$C$100,0)+1,0)))="Н/Д",INDIRECT(CONCATENATE("'2018-02 (Д)'!S",TEXT(MATCH($C25,'2018-02 (Д)'!$C$2:$C$100,0)+1,0)))="Н/Д",AND(INDIRECT(CONCATENATE("'2018-03 (Д)'!S",TEXT(MATCH($C25,'2018-03 (Д)'!$C$2:$C$100,0)+1,0)))="Н/Д",INDIRECT(CONCATENATE("'2018-02 (Д)'!S",TEXT(MATCH($C25,'2018-02 (Д)'!$C$2:$C$100,0)+1,0))))),"Н/Д",((INDIRECT(CONCATENATE("'2018-03 (Д)'!S",TEXT(MATCH($C25,'2018-03 (Д)'!$C$2:$C$100,0)+1,0)))-INDIRECT(CONCATENATE("'2018-02 (Д)'!S",TEXT(MATCH($C25,'2018-02 (Д)'!$C$2:$C$100,0)+1,0))))/INDIRECT(CONCATENATE("'2018-02 (Д)'!S",TEXT(MATCH($C25,'2018-02 (Д)'!$C$2:$C$100,0)+1,0))))*100)</f>
        <v>75.775955335588634</v>
      </c>
      <c r="FD25" s="9">
        <f ca="1">IF(OR(INDIRECT(CONCATENATE("'2018-04 (Д)'!S",TEXT(MATCH($C25,'2018-04 (Д)'!$C$2:$C$100,0)+1,0)))="Н/Д",INDIRECT(CONCATENATE("'2018-03 (Д)'!S",TEXT(MATCH($C25,'2018-03 (Д)'!$C$2:$C$100,0)+1,0)))="Н/Д",AND(INDIRECT(CONCATENATE("'2018-04 (Д)'!S",TEXT(MATCH($C25,'2018-04 (Д)'!$C$2:$C$100,0)+1,0)))="Н/Д",INDIRECT(CONCATENATE("'2018-03 (Д)'!S",TEXT(MATCH($C25,'2018-03 (Д)'!$C$2:$C$100,0)+1,0))))),"Н/Д",((INDIRECT(CONCATENATE("'2018-04 (Д)'!S",TEXT(MATCH($C25,'2018-04 (Д)'!$C$2:$C$100,0)+1,0)))-INDIRECT(CONCATENATE("'2018-03 (Д)'!S",TEXT(MATCH($C25,'2018-03 (Д)'!$C$2:$C$100,0)+1,0))))/INDIRECT(CONCATENATE("'2018-03 (Д)'!S",TEXT(MATCH($C25,'2018-03 (Д)'!$C$2:$C$100,0)+1,0))))*100)</f>
        <v>147.27744359978422</v>
      </c>
      <c r="FE25" s="9">
        <f ca="1">IF(OR(INDIRECT(CONCATENATE("'2018-05 (Д)'!S",TEXT(MATCH($C25,'2018-05 (Д)'!$C$2:$C$100,0)+1,0)))="Н/Д",INDIRECT(CONCATENATE("'2018-04 (Д)'!S",TEXT(MATCH($C25,'2018-04 (Д)'!$C$2:$C$100,0)+1,0)))="Н/Д",AND(INDIRECT(CONCATENATE("'2018-05 (Д)'!S",TEXT(MATCH($C25,'2018-05 (Д)'!$C$2:$C$100,0)+1,0)))="Н/Д",INDIRECT(CONCATENATE("'2018-04 (Д)'!S",TEXT(MATCH($C25,'2018-04 (Д)'!$C$2:$C$100,0)+1,0))))),"Н/Д",((INDIRECT(CONCATENATE("'2018-05 (Д)'!S",TEXT(MATCH($C25,'2018-05 (Д)'!$C$2:$C$100,0)+1,0)))-INDIRECT(CONCATENATE("'2018-04 (Д)'!S",TEXT(MATCH($C25,'2018-04 (Д)'!$C$2:$C$100,0)+1,0))))/INDIRECT(CONCATENATE("'2018-04 (Д)'!S",TEXT(MATCH($C25,'2018-04 (Д)'!$C$2:$C$100,0)+1,0))))*100)</f>
        <v>72.540317132581649</v>
      </c>
      <c r="FF25" s="9">
        <f ca="1">IF(OR(INDIRECT(CONCATENATE("'2018-06 (Д)'!S",TEXT(MATCH($C25,'2018-06 (Д)'!$C$2:$C$100,0)+1,0)))="Н/Д",INDIRECT(CONCATENATE("'2018-05 (Д)'!S",TEXT(MATCH($C25,'2018-05 (Д)'!$C$2:$C$100,0)+1,0)))="Н/Д",AND(INDIRECT(CONCATENATE("'2018-06 (Д)'!S",TEXT(MATCH($C25,'2018-06 (Д)'!$C$2:$C$100,0)+1,0)))="Н/Д",INDIRECT(CONCATENATE("'2018-05 (Д)'!S",TEXT(MATCH($C25,'2018-05 (Д)'!$C$2:$C$100,0)+1,0))))),"Н/Д",((INDIRECT(CONCATENATE("'2018-06 (Д)'!S",TEXT(MATCH($C25,'2018-06 (Д)'!$C$2:$C$100,0)+1,0)))-INDIRECT(CONCATENATE("'2018-05 (Д)'!S",TEXT(MATCH($C25,'2018-05 (Д)'!$C$2:$C$100,0)+1,0))))/INDIRECT(CONCATENATE("'2018-05 (Д)'!S",TEXT(MATCH($C25,'2018-05 (Д)'!$C$2:$C$100,0)+1,0))))*100)</f>
        <v>-38.297060040575374</v>
      </c>
      <c r="FG25" s="9">
        <f ca="1">IF(OR(INDIRECT(CONCATENATE("'2018-07 (Д)'!S",TEXT(MATCH($C25,'2018-07 (Д)'!$C$2:$C$100,0)+1,0)))="Н/Д",INDIRECT(CONCATENATE("'2018-06 (Д)'!S",TEXT(MATCH($C25,'2018-06 (Д)'!$C$2:$C$100,0)+1,0)))="Н/Д",AND(INDIRECT(CONCATENATE("'2018-07 (Д)'!S",TEXT(MATCH($C25,'2018-07 (Д)'!$C$2:$C$100,0)+1,0)))="Н/Д",INDIRECT(CONCATENATE("'2018-06 (Д)'!S",TEXT(MATCH($C25,'2018-06 (Д)'!$C$2:$C$100,0)+1,0))))),"Н/Д",((INDIRECT(CONCATENATE("'2018-07 (Д)'!S",TEXT(MATCH($C25,'2018-07 (Д)'!$C$2:$C$100,0)+1,0)))-INDIRECT(CONCATENATE("'2018-06 (Д)'!S",TEXT(MATCH($C25,'2018-06 (Д)'!$C$2:$C$100,0)+1,0))))/INDIRECT(CONCATENATE("'2018-06 (Д)'!S",TEXT(MATCH($C25,'2018-06 (Д)'!$C$2:$C$100,0)+1,0))))*100)</f>
        <v>-38.117861055277743</v>
      </c>
      <c r="FH25" s="9">
        <f ca="1">IF(OR(INDIRECT(CONCATENATE("'2018-08 (Д)'!S",TEXT(MATCH($C25,'2018-08 (Д)'!$C$2:$C$100,0)+1,0)))="Н/Д",INDIRECT(CONCATENATE("'2018-07 (Д)'!S",TEXT(MATCH($C25,'2018-07 (Д)'!$C$2:$C$100,0)+1,0)))="Н/Д",AND(INDIRECT(CONCATENATE("'2018-08 (Д)'!S",TEXT(MATCH($C25,'2018-08 (Д)'!$C$2:$C$100,0)+1,0)))="Н/Д",INDIRECT(CONCATENATE("'2018-07 (Д)'!S",TEXT(MATCH($C25,'2018-07 (Д)'!$C$2:$C$100,0)+1,0))))),"Н/Д",((INDIRECT(CONCATENATE("'2018-08 (Д)'!S",TEXT(MATCH($C25,'2018-08 (Д)'!$C$2:$C$100,0)+1,0)))-INDIRECT(CONCATENATE("'2018-07 (Д)'!S",TEXT(MATCH($C25,'2018-07 (Д)'!$C$2:$C$100,0)+1,0))))/INDIRECT(CONCATENATE("'2018-07 (Д)'!S",TEXT(MATCH($C25,'2018-07 (Д)'!$C$2:$C$100,0)+1,0))))*100)</f>
        <v>-17.460840524259773</v>
      </c>
      <c r="FI25" s="9">
        <f ca="1">IF(OR(INDIRECT(CONCATENATE("'2018-09 (Д)'!S",TEXT(MATCH($C25,'2018-09 (Д)'!$C$2:$C$100,0)+1,0)))="Н/Д",INDIRECT(CONCATENATE("'2018-08 (Д)'!S",TEXT(MATCH($C25,'2018-08 (Д)'!$C$2:$C$100,0)+1,0)))="Н/Д",AND(INDIRECT(CONCATENATE("'2018-09 (Д)'!S",TEXT(MATCH($C25,'2018-09 (Д)'!$C$2:$C$100,0)+1,0)))="Н/Д",INDIRECT(CONCATENATE("'2018-08 (Д)'!S",TEXT(MATCH($C25,'2018-08 (Д)'!$C$2:$C$100,0)+1,0))))),"Н/Д",((INDIRECT(CONCATENATE("'2018-09 (Д)'!S",TEXT(MATCH($C25,'2018-09 (Д)'!$C$2:$C$100,0)+1,0)))-INDIRECT(CONCATENATE("'2018-08 (Д)'!S",TEXT(MATCH($C25,'2018-08 (Д)'!$C$2:$C$100,0)+1,0))))/INDIRECT(CONCATENATE("'2018-08 (Д)'!S",TEXT(MATCH($C25,'2018-08 (Д)'!$C$2:$C$100,0)+1,0))))*100)</f>
        <v>-30.385362069017024</v>
      </c>
      <c r="FJ25" s="9">
        <f ca="1">IF(OR(INDIRECT(CONCATENATE("'2018-10 (Д)'!S",TEXT(MATCH($C25,'2018-10 (Д)'!$C$2:$C$100,0)+1,0)))="Н/Д",INDIRECT(CONCATENATE("'2018-09 (Д)'!S",TEXT(MATCH($C25,'2018-09 (Д)'!$C$2:$C$100,0)+1,0)))="Н/Д",AND(INDIRECT(CONCATENATE("'2018-10 (Д)'!S",TEXT(MATCH($C25,'2018-10 (Д)'!$C$2:$C$100,0)+1,0)))="Н/Д",INDIRECT(CONCATENATE("'2018-09 (Д)'!S",TEXT(MATCH($C25,'2018-09 (Д)'!$C$2:$C$100,0)+1,0))))),"Н/Д",((INDIRECT(CONCATENATE("'2018-10 (Д)'!S",TEXT(MATCH($C25,'2018-10 (Д)'!$C$2:$C$100,0)+1,0)))-INDIRECT(CONCATENATE("'2018-09 (Д)'!S",TEXT(MATCH($C25,'2018-09 (Д)'!$C$2:$C$100,0)+1,0))))/INDIRECT(CONCATENATE("'2018-09 (Д)'!S",TEXT(MATCH($C25,'2018-09 (Д)'!$C$2:$C$100,0)+1,0))))*100)</f>
        <v>-34.459365207573235</v>
      </c>
      <c r="FK25" s="9">
        <f ca="1">IF(OR(INDIRECT(CONCATENATE("'2018-11 (Д)'!S",TEXT(MATCH($C25,'2018-11 (Д)'!$C$2:$C$100,0)+1,0)))="Н/Д",INDIRECT(CONCATENATE("'2018-10 (Д)'!S",TEXT(MATCH($C25,'2018-10 (Д)'!$C$2:$C$100,0)+1,0)))="Н/Д",AND(INDIRECT(CONCATENATE("'2018-11 (Д)'!S",TEXT(MATCH($C25,'2018-11 (Д)'!$C$2:$C$100,0)+1,0)))="Н/Д",INDIRECT(CONCATENATE("'2018-10 (Д)'!S",TEXT(MATCH($C25,'2018-10 (Д)'!$C$2:$C$100,0)+1,0))))),"Н/Д",((INDIRECT(CONCATENATE("'2018-11 (Д)'!S",TEXT(MATCH($C25,'2018-11 (Д)'!$C$2:$C$100,0)+1,0)))-INDIRECT(CONCATENATE("'2018-10 (Д)'!S",TEXT(MATCH($C25,'2018-10 (Д)'!$C$2:$C$100,0)+1,0))))/INDIRECT(CONCATENATE("'2018-10 (Д)'!S",TEXT(MATCH($C25,'2018-10 (Д)'!$C$2:$C$100,0)+1,0))))*100)</f>
        <v>51.673698120411927</v>
      </c>
      <c r="FL25" s="9">
        <f ca="1">IF(OR(INDIRECT(CONCATENATE("'2018-12 (Д)'!S",TEXT(MATCH($C25,'2018-12 (Д)'!$C$2:$C$100,0)+1,0)))="Н/Д",INDIRECT(CONCATENATE("'2018-11 (Д)'!S",TEXT(MATCH($C25,'2018-11 (Д)'!$C$2:$C$100,0)+1,0)))="Н/Д",AND(INDIRECT(CONCATENATE("'2018-12 (Д)'!S",TEXT(MATCH($C25,'2018-12 (Д)'!$C$2:$C$100,0)+1,0)))="Н/Д",INDIRECT(CONCATENATE("'2018-11 (Д)'!S",TEXT(MATCH($C25,'2018-11 (Д)'!$C$2:$C$100,0)+1,0))))),"Н/Д",((INDIRECT(CONCATENATE("'2018-12 (Д)'!S",TEXT(MATCH($C25,'2018-12 (Д)'!$C$2:$C$100,0)+1,0)))-INDIRECT(CONCATENATE("'2018-11 (Д)'!S",TEXT(MATCH($C25,'2018-11 (Д)'!$C$2:$C$100,0)+1,0))))/INDIRECT(CONCATENATE("'2018-11 (Д)'!S",TEXT(MATCH($C25,'2018-11 (Д)'!$C$2:$C$100,0)+1,0))))*100)</f>
        <v>-35.815477681617985</v>
      </c>
      <c r="FM25" s="9"/>
      <c r="FN25" s="9">
        <f ca="1">IF(OR(INDIRECT(CONCATENATE("'2018-03 (Д)'!T",TEXT(MATCH($C25,'2018-03 (Д)'!$C$2:$C$100,0)+1,0)))="Н/Д",INDIRECT(CONCATENATE("'2018-02 (Д)'!T",TEXT(MATCH($C25,'2018-02 (Д)'!$C$2:$C$100,0)+1,0)))="Н/Д",AND(INDIRECT(CONCATENATE("'2018-03 (Д)'!T",TEXT(MATCH($C25,'2018-03 (Д)'!$C$2:$C$100,0)+1,0)))="Н/Д",INDIRECT(CONCATENATE("'2018-02 (Д)'!T",TEXT(MATCH($C25,'2018-02 (Д)'!$C$2:$C$100,0)+1,0))))),"Н/Д",((INDIRECT(CONCATENATE("'2018-03 (Д)'!T",TEXT(MATCH($C25,'2018-03 (Д)'!$C$2:$C$100,0)+1,0)))-INDIRECT(CONCATENATE("'2018-02 (Д)'!T",TEXT(MATCH($C25,'2018-02 (Д)'!$C$2:$C$100,0)+1,0))))/INDIRECT(CONCATENATE("'2018-02 (Д)'!T",TEXT(MATCH($C25,'2018-02 (Д)'!$C$2:$C$100,0)+1,0))))*100)</f>
        <v>-2.0631698260849056</v>
      </c>
      <c r="FO25" s="9">
        <f ca="1">IF(OR(INDIRECT(CONCATENATE("'2018-04 (Д)'!T",TEXT(MATCH($C25,'2018-04 (Д)'!$C$2:$C$100,0)+1,0)))="Н/Д",INDIRECT(CONCATENATE("'2018-03 (Д)'!T",TEXT(MATCH($C25,'2018-03 (Д)'!$C$2:$C$100,0)+1,0)))="Н/Д",AND(INDIRECT(CONCATENATE("'2018-04 (Д)'!T",TEXT(MATCH($C25,'2018-04 (Д)'!$C$2:$C$100,0)+1,0)))="Н/Д",INDIRECT(CONCATENATE("'2018-03 (Д)'!T",TEXT(MATCH($C25,'2018-03 (Д)'!$C$2:$C$100,0)+1,0))))),"Н/Д",((INDIRECT(CONCATENATE("'2018-04 (Д)'!T",TEXT(MATCH($C25,'2018-04 (Д)'!$C$2:$C$100,0)+1,0)))-INDIRECT(CONCATENATE("'2018-03 (Д)'!T",TEXT(MATCH($C25,'2018-03 (Д)'!$C$2:$C$100,0)+1,0))))/INDIRECT(CONCATENATE("'2018-03 (Д)'!T",TEXT(MATCH($C25,'2018-03 (Д)'!$C$2:$C$100,0)+1,0))))*100)</f>
        <v>1.1524071660181849</v>
      </c>
      <c r="FP25" s="9">
        <f ca="1">IF(OR(INDIRECT(CONCATENATE("'2018-05 (Д)'!T",TEXT(MATCH($C25,'2018-05 (Д)'!$C$2:$C$100,0)+1,0)))="Н/Д",INDIRECT(CONCATENATE("'2018-04 (Д)'!T",TEXT(MATCH($C25,'2018-04 (Д)'!$C$2:$C$100,0)+1,0)))="Н/Д",AND(INDIRECT(CONCATENATE("'2018-05 (Д)'!T",TEXT(MATCH($C25,'2018-05 (Д)'!$C$2:$C$100,0)+1,0)))="Н/Д",INDIRECT(CONCATENATE("'2018-04 (Д)'!T",TEXT(MATCH($C25,'2018-04 (Д)'!$C$2:$C$100,0)+1,0))))),"Н/Д",((INDIRECT(CONCATENATE("'2018-05 (Д)'!T",TEXT(MATCH($C25,'2018-05 (Д)'!$C$2:$C$100,0)+1,0)))-INDIRECT(CONCATENATE("'2018-04 (Д)'!T",TEXT(MATCH($C25,'2018-04 (Д)'!$C$2:$C$100,0)+1,0))))/INDIRECT(CONCATENATE("'2018-04 (Д)'!T",TEXT(MATCH($C25,'2018-04 (Д)'!$C$2:$C$100,0)+1,0))))*100)</f>
        <v>27.987632218993031</v>
      </c>
      <c r="FQ25" s="9">
        <f ca="1">IF(OR(INDIRECT(CONCATENATE("'2018-06 (Д)'!T",TEXT(MATCH($C25,'2018-06 (Д)'!$C$2:$C$100,0)+1,0)))="Н/Д",INDIRECT(CONCATENATE("'2018-05 (Д)'!T",TEXT(MATCH($C25,'2018-05 (Д)'!$C$2:$C$100,0)+1,0)))="Н/Д",AND(INDIRECT(CONCATENATE("'2018-06 (Д)'!T",TEXT(MATCH($C25,'2018-06 (Д)'!$C$2:$C$100,0)+1,0)))="Н/Д",INDIRECT(CONCATENATE("'2018-05 (Д)'!T",TEXT(MATCH($C25,'2018-05 (Д)'!$C$2:$C$100,0)+1,0))))),"Н/Д",((INDIRECT(CONCATENATE("'2018-06 (Д)'!T",TEXT(MATCH($C25,'2018-06 (Д)'!$C$2:$C$100,0)+1,0)))-INDIRECT(CONCATENATE("'2018-05 (Д)'!T",TEXT(MATCH($C25,'2018-05 (Д)'!$C$2:$C$100,0)+1,0))))/INDIRECT(CONCATENATE("'2018-05 (Д)'!T",TEXT(MATCH($C25,'2018-05 (Д)'!$C$2:$C$100,0)+1,0))))*100)</f>
        <v>-8.0605826799083822</v>
      </c>
      <c r="FR25" s="9">
        <f ca="1">IF(OR(INDIRECT(CONCATENATE("'2018-07 (Д)'!T",TEXT(MATCH($C25,'2018-07 (Д)'!$C$2:$C$100,0)+1,0)))="Н/Д",INDIRECT(CONCATENATE("'2018-06 (Д)'!T",TEXT(MATCH($C25,'2018-06 (Д)'!$C$2:$C$100,0)+1,0)))="Н/Д",AND(INDIRECT(CONCATENATE("'2018-07 (Д)'!T",TEXT(MATCH($C25,'2018-07 (Д)'!$C$2:$C$100,0)+1,0)))="Н/Д",INDIRECT(CONCATENATE("'2018-06 (Д)'!T",TEXT(MATCH($C25,'2018-06 (Д)'!$C$2:$C$100,0)+1,0))))),"Н/Д",((INDIRECT(CONCATENATE("'2018-07 (Д)'!T",TEXT(MATCH($C25,'2018-07 (Д)'!$C$2:$C$100,0)+1,0)))-INDIRECT(CONCATENATE("'2018-06 (Д)'!T",TEXT(MATCH($C25,'2018-06 (Д)'!$C$2:$C$100,0)+1,0))))/INDIRECT(CONCATENATE("'2018-06 (Д)'!T",TEXT(MATCH($C25,'2018-06 (Д)'!$C$2:$C$100,0)+1,0))))*100)</f>
        <v>-6.7801660400864456</v>
      </c>
      <c r="FS25" s="9">
        <f ca="1">IF(OR(INDIRECT(CONCATENATE("'2018-08 (Д)'!T",TEXT(MATCH($C25,'2018-08 (Д)'!$C$2:$C$100,0)+1,0)))="Н/Д",INDIRECT(CONCATENATE("'2018-07 (Д)'!T",TEXT(MATCH($C25,'2018-07 (Д)'!$C$2:$C$100,0)+1,0)))="Н/Д",AND(INDIRECT(CONCATENATE("'2018-08 (Д)'!T",TEXT(MATCH($C25,'2018-08 (Д)'!$C$2:$C$100,0)+1,0)))="Н/Д",INDIRECT(CONCATENATE("'2018-07 (Д)'!T",TEXT(MATCH($C25,'2018-07 (Д)'!$C$2:$C$100,0)+1,0))))),"Н/Д",((INDIRECT(CONCATENATE("'2018-08 (Д)'!T",TEXT(MATCH($C25,'2018-08 (Д)'!$C$2:$C$100,0)+1,0)))-INDIRECT(CONCATENATE("'2018-07 (Д)'!T",TEXT(MATCH($C25,'2018-07 (Д)'!$C$2:$C$100,0)+1,0))))/INDIRECT(CONCATENATE("'2018-07 (Д)'!T",TEXT(MATCH($C25,'2018-07 (Д)'!$C$2:$C$100,0)+1,0))))*100)</f>
        <v>28.967705431521022</v>
      </c>
      <c r="FT25" s="9">
        <f ca="1">IF(OR(INDIRECT(CONCATENATE("'2018-09 (Д)'!T",TEXT(MATCH($C25,'2018-09 (Д)'!$C$2:$C$100,0)+1,0)))="Н/Д",INDIRECT(CONCATENATE("'2018-08 (Д)'!T",TEXT(MATCH($C25,'2018-08 (Д)'!$C$2:$C$100,0)+1,0)))="Н/Д",AND(INDIRECT(CONCATENATE("'2018-09 (Д)'!T",TEXT(MATCH($C25,'2018-09 (Д)'!$C$2:$C$100,0)+1,0)))="Н/Д",INDIRECT(CONCATENATE("'2018-08 (Д)'!T",TEXT(MATCH($C25,'2018-08 (Д)'!$C$2:$C$100,0)+1,0))))),"Н/Д",((INDIRECT(CONCATENATE("'2018-09 (Д)'!T",TEXT(MATCH($C25,'2018-09 (Д)'!$C$2:$C$100,0)+1,0)))-INDIRECT(CONCATENATE("'2018-08 (Д)'!T",TEXT(MATCH($C25,'2018-08 (Д)'!$C$2:$C$100,0)+1,0))))/INDIRECT(CONCATENATE("'2018-08 (Д)'!T",TEXT(MATCH($C25,'2018-08 (Д)'!$C$2:$C$100,0)+1,0))))*100)</f>
        <v>9.1938580693351675</v>
      </c>
      <c r="FU25" s="9">
        <f ca="1">IF(OR(INDIRECT(CONCATENATE("'2018-10 (Д)'!T",TEXT(MATCH($C25,'2018-10 (Д)'!$C$2:$C$100,0)+1,0)))="Н/Д",INDIRECT(CONCATENATE("'2018-09 (Д)'!T",TEXT(MATCH($C25,'2018-09 (Д)'!$C$2:$C$100,0)+1,0)))="Н/Д",AND(INDIRECT(CONCATENATE("'2018-10 (Д)'!T",TEXT(MATCH($C25,'2018-10 (Д)'!$C$2:$C$100,0)+1,0)))="Н/Д",INDIRECT(CONCATENATE("'2018-09 (Д)'!T",TEXT(MATCH($C25,'2018-09 (Д)'!$C$2:$C$100,0)+1,0))))),"Н/Д",((INDIRECT(CONCATENATE("'2018-10 (Д)'!T",TEXT(MATCH($C25,'2018-10 (Д)'!$C$2:$C$100,0)+1,0)))-INDIRECT(CONCATENATE("'2018-09 (Д)'!T",TEXT(MATCH($C25,'2018-09 (Д)'!$C$2:$C$100,0)+1,0))))/INDIRECT(CONCATENATE("'2018-09 (Д)'!T",TEXT(MATCH($C25,'2018-09 (Д)'!$C$2:$C$100,0)+1,0))))*100)</f>
        <v>-5.4568988842461472</v>
      </c>
      <c r="FV25" s="9">
        <f ca="1">IF(OR(INDIRECT(CONCATENATE("'2018-11 (Д)'!T",TEXT(MATCH($C25,'2018-11 (Д)'!$C$2:$C$100,0)+1,0)))="Н/Д",INDIRECT(CONCATENATE("'2018-10 (Д)'!T",TEXT(MATCH($C25,'2018-10 (Д)'!$C$2:$C$100,0)+1,0)))="Н/Д",AND(INDIRECT(CONCATENATE("'2018-11 (Д)'!T",TEXT(MATCH($C25,'2018-11 (Д)'!$C$2:$C$100,0)+1,0)))="Н/Д",INDIRECT(CONCATENATE("'2018-10 (Д)'!T",TEXT(MATCH($C25,'2018-10 (Д)'!$C$2:$C$100,0)+1,0))))),"Н/Д",((INDIRECT(CONCATENATE("'2018-11 (Д)'!T",TEXT(MATCH($C25,'2018-11 (Д)'!$C$2:$C$100,0)+1,0)))-INDIRECT(CONCATENATE("'2018-10 (Д)'!T",TEXT(MATCH($C25,'2018-10 (Д)'!$C$2:$C$100,0)+1,0))))/INDIRECT(CONCATENATE("'2018-10 (Д)'!T",TEXT(MATCH($C25,'2018-10 (Д)'!$C$2:$C$100,0)+1,0))))*100)</f>
        <v>12.687033127632075</v>
      </c>
      <c r="FW25" s="9">
        <f ca="1">IF(OR(INDIRECT(CONCATENATE("'2018-12 (Д)'!T",TEXT(MATCH($C25,'2018-12 (Д)'!$C$2:$C$100,0)+1,0)))="Н/Д",INDIRECT(CONCATENATE("'2018-11 (Д)'!T",TEXT(MATCH($C25,'2018-11 (Д)'!$C$2:$C$100,0)+1,0)))="Н/Д",AND(INDIRECT(CONCATENATE("'2018-12 (Д)'!T",TEXT(MATCH($C25,'2018-12 (Д)'!$C$2:$C$100,0)+1,0)))="Н/Д",INDIRECT(CONCATENATE("'2018-11 (Д)'!T",TEXT(MATCH($C25,'2018-11 (Д)'!$C$2:$C$100,0)+1,0))))),"Н/Д",((INDIRECT(CONCATENATE("'2018-12 (Д)'!T",TEXT(MATCH($C25,'2018-12 (Д)'!$C$2:$C$100,0)+1,0)))-INDIRECT(CONCATENATE("'2018-11 (Д)'!T",TEXT(MATCH($C25,'2018-11 (Д)'!$C$2:$C$100,0)+1,0))))/INDIRECT(CONCATENATE("'2018-11 (Д)'!T",TEXT(MATCH($C25,'2018-11 (Д)'!$C$2:$C$100,0)+1,0))))*100)</f>
        <v>-4.678669289607118</v>
      </c>
      <c r="FX25" s="9"/>
      <c r="FY25" s="9">
        <f ca="1">IF(OR(INDIRECT(CONCATENATE("'2018-03 (Д)'!U",TEXT(MATCH($C25,'2018-03 (Д)'!$C$2:$C$100,0)+1,0)))="Н/Д",INDIRECT(CONCATENATE("'2018-02 (Д)'!U",TEXT(MATCH($C25,'2018-02 (Д)'!$C$2:$C$100,0)+1,0)))="Н/Д",AND(INDIRECT(CONCATENATE("'2018-03 (Д)'!U",TEXT(MATCH($C25,'2018-03 (Д)'!$C$2:$C$100,0)+1,0)))="Н/Д",INDIRECT(CONCATENATE("'2018-02 (Д)'!U",TEXT(MATCH($C25,'2018-02 (Д)'!$C$2:$C$100,0)+1,0))))),"Н/Д",((INDIRECT(CONCATENATE("'2018-03 (Д)'!U",TEXT(MATCH($C25,'2018-03 (Д)'!$C$2:$C$100,0)+1,0)))-INDIRECT(CONCATENATE("'2018-02 (Д)'!U",TEXT(MATCH($C25,'2018-02 (Д)'!$C$2:$C$100,0)+1,0))))/INDIRECT(CONCATENATE("'2018-02 (Д)'!U",TEXT(MATCH($C25,'2018-02 (Д)'!$C$2:$C$100,0)+1,0))))*100)</f>
        <v>-1996.1252483779092</v>
      </c>
      <c r="FZ25" s="9">
        <f ca="1">IF(OR(INDIRECT(CONCATENATE("'2018-04 (Д)'!U",TEXT(MATCH($C25,'2018-04 (Д)'!$C$2:$C$100,0)+1,0)))="Н/Д",INDIRECT(CONCATENATE("'2018-03 (Д)'!U",TEXT(MATCH($C25,'2018-03 (Д)'!$C$2:$C$100,0)+1,0)))="Н/Д",AND(INDIRECT(CONCATENATE("'2018-04 (Д)'!U",TEXT(MATCH($C25,'2018-04 (Д)'!$C$2:$C$100,0)+1,0)))="Н/Д",INDIRECT(CONCATENATE("'2018-03 (Д)'!U",TEXT(MATCH($C25,'2018-03 (Д)'!$C$2:$C$100,0)+1,0))))),"Н/Д",((INDIRECT(CONCATENATE("'2018-04 (Д)'!U",TEXT(MATCH($C25,'2018-04 (Д)'!$C$2:$C$100,0)+1,0)))-INDIRECT(CONCATENATE("'2018-03 (Д)'!U",TEXT(MATCH($C25,'2018-03 (Д)'!$C$2:$C$100,0)+1,0))))/INDIRECT(CONCATENATE("'2018-03 (Д)'!U",TEXT(MATCH($C25,'2018-03 (Д)'!$C$2:$C$100,0)+1,0))))*100)</f>
        <v>-80.189579130025521</v>
      </c>
      <c r="GA25" s="9">
        <f ca="1">IF(OR(INDIRECT(CONCATENATE("'2018-05 (Д)'!U",TEXT(MATCH($C25,'2018-05 (Д)'!$C$2:$C$100,0)+1,0)))="Н/Д",INDIRECT(CONCATENATE("'2018-04 (Д)'!U",TEXT(MATCH($C25,'2018-04 (Д)'!$C$2:$C$100,0)+1,0)))="Н/Д",AND(INDIRECT(CONCATENATE("'2018-05 (Д)'!U",TEXT(MATCH($C25,'2018-05 (Д)'!$C$2:$C$100,0)+1,0)))="Н/Д",INDIRECT(CONCATENATE("'2018-04 (Д)'!U",TEXT(MATCH($C25,'2018-04 (Д)'!$C$2:$C$100,0)+1,0))))),"Н/Д",((INDIRECT(CONCATENATE("'2018-05 (Д)'!U",TEXT(MATCH($C25,'2018-05 (Д)'!$C$2:$C$100,0)+1,0)))-INDIRECT(CONCATENATE("'2018-04 (Д)'!U",TEXT(MATCH($C25,'2018-04 (Д)'!$C$2:$C$100,0)+1,0))))/INDIRECT(CONCATENATE("'2018-04 (Д)'!U",TEXT(MATCH($C25,'2018-04 (Д)'!$C$2:$C$100,0)+1,0))))*100)</f>
        <v>232.80063004527162</v>
      </c>
      <c r="GB25" s="9">
        <f ca="1">IF(OR(INDIRECT(CONCATENATE("'2018-06 (Д)'!U",TEXT(MATCH($C25,'2018-06 (Д)'!$C$2:$C$100,0)+1,0)))="Н/Д",INDIRECT(CONCATENATE("'2018-05 (Д)'!U",TEXT(MATCH($C25,'2018-05 (Д)'!$C$2:$C$100,0)+1,0)))="Н/Д",AND(INDIRECT(CONCATENATE("'2018-06 (Д)'!U",TEXT(MATCH($C25,'2018-06 (Д)'!$C$2:$C$100,0)+1,0)))="Н/Д",INDIRECT(CONCATENATE("'2018-05 (Д)'!U",TEXT(MATCH($C25,'2018-05 (Д)'!$C$2:$C$100,0)+1,0))))),"Н/Д",((INDIRECT(CONCATENATE("'2018-06 (Д)'!U",TEXT(MATCH($C25,'2018-06 (Д)'!$C$2:$C$100,0)+1,0)))-INDIRECT(CONCATENATE("'2018-05 (Д)'!U",TEXT(MATCH($C25,'2018-05 (Д)'!$C$2:$C$100,0)+1,0))))/INDIRECT(CONCATENATE("'2018-05 (Д)'!U",TEXT(MATCH($C25,'2018-05 (Д)'!$C$2:$C$100,0)+1,0))))*100)</f>
        <v>-94.016958650198816</v>
      </c>
      <c r="GC25" s="9">
        <f ca="1">IF(OR(INDIRECT(CONCATENATE("'2018-07 (Д)'!U",TEXT(MATCH($C25,'2018-07 (Д)'!$C$2:$C$100,0)+1,0)))="Н/Д",INDIRECT(CONCATENATE("'2018-06 (Д)'!U",TEXT(MATCH($C25,'2018-06 (Д)'!$C$2:$C$100,0)+1,0)))="Н/Д",AND(INDIRECT(CONCATENATE("'2018-07 (Д)'!U",TEXT(MATCH($C25,'2018-07 (Д)'!$C$2:$C$100,0)+1,0)))="Н/Д",INDIRECT(CONCATENATE("'2018-06 (Д)'!U",TEXT(MATCH($C25,'2018-06 (Д)'!$C$2:$C$100,0)+1,0))))),"Н/Д",((INDIRECT(CONCATENATE("'2018-07 (Д)'!U",TEXT(MATCH($C25,'2018-07 (Д)'!$C$2:$C$100,0)+1,0)))-INDIRECT(CONCATENATE("'2018-06 (Д)'!U",TEXT(MATCH($C25,'2018-06 (Д)'!$C$2:$C$100,0)+1,0))))/INDIRECT(CONCATENATE("'2018-06 (Д)'!U",TEXT(MATCH($C25,'2018-06 (Д)'!$C$2:$C$100,0)+1,0))))*100)</f>
        <v>2144.4470488499023</v>
      </c>
      <c r="GD25" s="9">
        <f ca="1">IF(OR(INDIRECT(CONCATENATE("'2018-08 (Д)'!U",TEXT(MATCH($C25,'2018-08 (Д)'!$C$2:$C$100,0)+1,0)))="Н/Д",INDIRECT(CONCATENATE("'2018-07 (Д)'!U",TEXT(MATCH($C25,'2018-07 (Д)'!$C$2:$C$100,0)+1,0)))="Н/Д",AND(INDIRECT(CONCATENATE("'2018-08 (Д)'!U",TEXT(MATCH($C25,'2018-08 (Д)'!$C$2:$C$100,0)+1,0)))="Н/Д",INDIRECT(CONCATENATE("'2018-07 (Д)'!U",TEXT(MATCH($C25,'2018-07 (Д)'!$C$2:$C$100,0)+1,0))))),"Н/Д",((INDIRECT(CONCATENATE("'2018-08 (Д)'!U",TEXT(MATCH($C25,'2018-08 (Д)'!$C$2:$C$100,0)+1,0)))-INDIRECT(CONCATENATE("'2018-07 (Д)'!U",TEXT(MATCH($C25,'2018-07 (Д)'!$C$2:$C$100,0)+1,0))))/INDIRECT(CONCATENATE("'2018-07 (Д)'!U",TEXT(MATCH($C25,'2018-07 (Д)'!$C$2:$C$100,0)+1,0))))*100)</f>
        <v>-21.309759709072893</v>
      </c>
      <c r="GE25" s="9">
        <f ca="1">IF(OR(INDIRECT(CONCATENATE("'2018-09 (Д)'!U",TEXT(MATCH($C25,'2018-09 (Д)'!$C$2:$C$100,0)+1,0)))="Н/Д",INDIRECT(CONCATENATE("'2018-08 (Д)'!U",TEXT(MATCH($C25,'2018-08 (Д)'!$C$2:$C$100,0)+1,0)))="Н/Д",AND(INDIRECT(CONCATENATE("'2018-09 (Д)'!U",TEXT(MATCH($C25,'2018-09 (Д)'!$C$2:$C$100,0)+1,0)))="Н/Д",INDIRECT(CONCATENATE("'2018-08 (Д)'!U",TEXT(MATCH($C25,'2018-08 (Д)'!$C$2:$C$100,0)+1,0))))),"Н/Д",((INDIRECT(CONCATENATE("'2018-09 (Д)'!U",TEXT(MATCH($C25,'2018-09 (Д)'!$C$2:$C$100,0)+1,0)))-INDIRECT(CONCATENATE("'2018-08 (Д)'!U",TEXT(MATCH($C25,'2018-08 (Д)'!$C$2:$C$100,0)+1,0))))/INDIRECT(CONCATENATE("'2018-08 (Д)'!U",TEXT(MATCH($C25,'2018-08 (Д)'!$C$2:$C$100,0)+1,0))))*100)</f>
        <v>-34.299253902377977</v>
      </c>
      <c r="GF25" s="9">
        <f ca="1">IF(OR(INDIRECT(CONCATENATE("'2018-10 (Д)'!U",TEXT(MATCH($C25,'2018-10 (Д)'!$C$2:$C$100,0)+1,0)))="Н/Д",INDIRECT(CONCATENATE("'2018-09 (Д)'!U",TEXT(MATCH($C25,'2018-09 (Д)'!$C$2:$C$100,0)+1,0)))="Н/Д",AND(INDIRECT(CONCATENATE("'2018-10 (Д)'!U",TEXT(MATCH($C25,'2018-10 (Д)'!$C$2:$C$100,0)+1,0)))="Н/Д",INDIRECT(CONCATENATE("'2018-09 (Д)'!U",TEXT(MATCH($C25,'2018-09 (Д)'!$C$2:$C$100,0)+1,0))))),"Н/Д",((INDIRECT(CONCATENATE("'2018-10 (Д)'!U",TEXT(MATCH($C25,'2018-10 (Д)'!$C$2:$C$100,0)+1,0)))-INDIRECT(CONCATENATE("'2018-09 (Д)'!U",TEXT(MATCH($C25,'2018-09 (Д)'!$C$2:$C$100,0)+1,0))))/INDIRECT(CONCATENATE("'2018-09 (Д)'!U",TEXT(MATCH($C25,'2018-09 (Д)'!$C$2:$C$100,0)+1,0))))*100)</f>
        <v>45.472245281254693</v>
      </c>
      <c r="GG25" s="9">
        <f ca="1">IF(OR(INDIRECT(CONCATENATE("'2018-11 (Д)'!U",TEXT(MATCH($C25,'2018-11 (Д)'!$C$2:$C$100,0)+1,0)))="Н/Д",INDIRECT(CONCATENATE("'2018-10 (Д)'!U",TEXT(MATCH($C25,'2018-10 (Д)'!$C$2:$C$100,0)+1,0)))="Н/Д",AND(INDIRECT(CONCATENATE("'2018-11 (Д)'!U",TEXT(MATCH($C25,'2018-11 (Д)'!$C$2:$C$100,0)+1,0)))="Н/Д",INDIRECT(CONCATENATE("'2018-10 (Д)'!U",TEXT(MATCH($C25,'2018-10 (Д)'!$C$2:$C$100,0)+1,0))))),"Н/Д",((INDIRECT(CONCATENATE("'2018-11 (Д)'!U",TEXT(MATCH($C25,'2018-11 (Д)'!$C$2:$C$100,0)+1,0)))-INDIRECT(CONCATENATE("'2018-10 (Д)'!U",TEXT(MATCH($C25,'2018-10 (Д)'!$C$2:$C$100,0)+1,0))))/INDIRECT(CONCATENATE("'2018-10 (Д)'!U",TEXT(MATCH($C25,'2018-10 (Д)'!$C$2:$C$100,0)+1,0))))*100)</f>
        <v>-232.37094411772824</v>
      </c>
      <c r="GH25" s="9">
        <f ca="1">IF(OR(INDIRECT(CONCATENATE("'2018-12 (Д)'!U",TEXT(MATCH($C25,'2018-12 (Д)'!$C$2:$C$100,0)+1,0)))="Н/Д",INDIRECT(CONCATENATE("'2018-11 (Д)'!U",TEXT(MATCH($C25,'2018-11 (Д)'!$C$2:$C$100,0)+1,0)))="Н/Д",AND(INDIRECT(CONCATENATE("'2018-12 (Д)'!U",TEXT(MATCH($C25,'2018-12 (Д)'!$C$2:$C$100,0)+1,0)))="Н/Д",INDIRECT(CONCATENATE("'2018-11 (Д)'!U",TEXT(MATCH($C25,'2018-11 (Д)'!$C$2:$C$100,0)+1,0))))),"Н/Д",((INDIRECT(CONCATENATE("'2018-12 (Д)'!U",TEXT(MATCH($C25,'2018-12 (Д)'!$C$2:$C$100,0)+1,0)))-INDIRECT(CONCATENATE("'2018-11 (Д)'!U",TEXT(MATCH($C25,'2018-11 (Д)'!$C$2:$C$100,0)+1,0))))/INDIRECT(CONCATENATE("'2018-11 (Д)'!U",TEXT(MATCH($C25,'2018-11 (Д)'!$C$2:$C$100,0)+1,0))))*100)</f>
        <v>-187.27637860151728</v>
      </c>
      <c r="GI25" s="9"/>
      <c r="GJ25" s="9">
        <f ca="1">IF(OR(INDIRECT(CONCATENATE("'2018-03 (Д)'!V",TEXT(MATCH($C25,'2018-03 (Д)'!$C$2:$C$100,0)+1,0)))="Н/Д",INDIRECT(CONCATENATE("'2018-02 (Д)'!V",TEXT(MATCH($C25,'2018-02 (Д)'!$C$2:$C$100,0)+1,0)))="Н/Д",AND(INDIRECT(CONCATENATE("'2018-03 (Д)'!V",TEXT(MATCH($C25,'2018-03 (Д)'!$C$2:$C$100,0)+1,0)))="Н/Д",INDIRECT(CONCATENATE("'2018-02 (Д)'!V",TEXT(MATCH($C25,'2018-02 (Д)'!$C$2:$C$100,0)+1,0))))),"Н/Д",((INDIRECT(CONCATENATE("'2018-03 (Д)'!V",TEXT(MATCH($C25,'2018-03 (Д)'!$C$2:$C$100,0)+1,0)))-INDIRECT(CONCATENATE("'2018-02 (Д)'!V",TEXT(MATCH($C25,'2018-02 (Д)'!$C$2:$C$100,0)+1,0))))/INDIRECT(CONCATENATE("'2018-02 (Д)'!V",TEXT(MATCH($C25,'2018-02 (Д)'!$C$2:$C$100,0)+1,0))))*100)</f>
        <v>75.3579599324854</v>
      </c>
      <c r="GK25" s="9">
        <f ca="1">IF(OR(INDIRECT(CONCATENATE("'2018-04 (Д)'!V",TEXT(MATCH($C25,'2018-04 (Д)'!$C$2:$C$100,0)+1,0)))="Н/Д",INDIRECT(CONCATENATE("'2018-03 (Д)'!V",TEXT(MATCH($C25,'2018-03 (Д)'!$C$2:$C$100,0)+1,0)))="Н/Д",AND(INDIRECT(CONCATENATE("'2018-04 (Д)'!V",TEXT(MATCH($C25,'2018-04 (Д)'!$C$2:$C$100,0)+1,0)))="Н/Д",INDIRECT(CONCATENATE("'2018-03 (Д)'!V",TEXT(MATCH($C25,'2018-03 (Д)'!$C$2:$C$100,0)+1,0))))),"Н/Д",((INDIRECT(CONCATENATE("'2018-04 (Д)'!V",TEXT(MATCH($C25,'2018-04 (Д)'!$C$2:$C$100,0)+1,0)))-INDIRECT(CONCATENATE("'2018-03 (Д)'!V",TEXT(MATCH($C25,'2018-03 (Д)'!$C$2:$C$100,0)+1,0))))/INDIRECT(CONCATENATE("'2018-03 (Д)'!V",TEXT(MATCH($C25,'2018-03 (Д)'!$C$2:$C$100,0)+1,0))))*100)</f>
        <v>-26.415745477978376</v>
      </c>
      <c r="GL25" s="9">
        <f ca="1">IF(OR(INDIRECT(CONCATENATE("'2018-05 (Д)'!V",TEXT(MATCH($C25,'2018-05 (Д)'!$C$2:$C$100,0)+1,0)))="Н/Д",INDIRECT(CONCATENATE("'2018-04 (Д)'!V",TEXT(MATCH($C25,'2018-04 (Д)'!$C$2:$C$100,0)+1,0)))="Н/Д",AND(INDIRECT(CONCATENATE("'2018-05 (Д)'!V",TEXT(MATCH($C25,'2018-05 (Д)'!$C$2:$C$100,0)+1,0)))="Н/Д",INDIRECT(CONCATENATE("'2018-04 (Д)'!V",TEXT(MATCH($C25,'2018-04 (Д)'!$C$2:$C$100,0)+1,0))))),"Н/Д",((INDIRECT(CONCATENATE("'2018-05 (Д)'!V",TEXT(MATCH($C25,'2018-05 (Д)'!$C$2:$C$100,0)+1,0)))-INDIRECT(CONCATENATE("'2018-04 (Д)'!V",TEXT(MATCH($C25,'2018-04 (Д)'!$C$2:$C$100,0)+1,0))))/INDIRECT(CONCATENATE("'2018-04 (Д)'!V",TEXT(MATCH($C25,'2018-04 (Д)'!$C$2:$C$100,0)+1,0))))*100)</f>
        <v>51.45783183600561</v>
      </c>
      <c r="GM25" s="9">
        <f ca="1">IF(OR(INDIRECT(CONCATENATE("'2018-06 (Д)'!V",TEXT(MATCH($C25,'2018-06 (Д)'!$C$2:$C$100,0)+1,0)))="Н/Д",INDIRECT(CONCATENATE("'2018-05 (Д)'!V",TEXT(MATCH($C25,'2018-05 (Д)'!$C$2:$C$100,0)+1,0)))="Н/Д",AND(INDIRECT(CONCATENATE("'2018-06 (Д)'!V",TEXT(MATCH($C25,'2018-06 (Д)'!$C$2:$C$100,0)+1,0)))="Н/Д",INDIRECT(CONCATENATE("'2018-05 (Д)'!V",TEXT(MATCH($C25,'2018-05 (Д)'!$C$2:$C$100,0)+1,0))))),"Н/Д",((INDIRECT(CONCATENATE("'2018-06 (Д)'!V",TEXT(MATCH($C25,'2018-06 (Д)'!$C$2:$C$100,0)+1,0)))-INDIRECT(CONCATENATE("'2018-05 (Д)'!V",TEXT(MATCH($C25,'2018-05 (Д)'!$C$2:$C$100,0)+1,0))))/INDIRECT(CONCATENATE("'2018-05 (Д)'!V",TEXT(MATCH($C25,'2018-05 (Д)'!$C$2:$C$100,0)+1,0))))*100)</f>
        <v>-19.794524759340572</v>
      </c>
      <c r="GN25" s="9">
        <f ca="1">IF(OR(INDIRECT(CONCATENATE("'2018-07 (Д)'!V",TEXT(MATCH($C25,'2018-07 (Д)'!$C$2:$C$100,0)+1,0)))="Н/Д",INDIRECT(CONCATENATE("'2018-06 (Д)'!V",TEXT(MATCH($C25,'2018-06 (Д)'!$C$2:$C$100,0)+1,0)))="Н/Д",AND(INDIRECT(CONCATENATE("'2018-07 (Д)'!V",TEXT(MATCH($C25,'2018-07 (Д)'!$C$2:$C$100,0)+1,0)))="Н/Д",INDIRECT(CONCATENATE("'2018-06 (Д)'!V",TEXT(MATCH($C25,'2018-06 (Д)'!$C$2:$C$100,0)+1,0))))),"Н/Д",((INDIRECT(CONCATENATE("'2018-07 (Д)'!V",TEXT(MATCH($C25,'2018-07 (Д)'!$C$2:$C$100,0)+1,0)))-INDIRECT(CONCATENATE("'2018-06 (Д)'!V",TEXT(MATCH($C25,'2018-06 (Д)'!$C$2:$C$100,0)+1,0))))/INDIRECT(CONCATENATE("'2018-06 (Д)'!V",TEXT(MATCH($C25,'2018-06 (Д)'!$C$2:$C$100,0)+1,0))))*100)</f>
        <v>26.101303248357375</v>
      </c>
      <c r="GO25" s="9">
        <f ca="1">IF(OR(INDIRECT(CONCATENATE("'2018-08 (Д)'!V",TEXT(MATCH($C25,'2018-08 (Д)'!$C$2:$C$100,0)+1,0)))="Н/Д",INDIRECT(CONCATENATE("'2018-07 (Д)'!V",TEXT(MATCH($C25,'2018-07 (Д)'!$C$2:$C$100,0)+1,0)))="Н/Д",AND(INDIRECT(CONCATENATE("'2018-08 (Д)'!V",TEXT(MATCH($C25,'2018-08 (Д)'!$C$2:$C$100,0)+1,0)))="Н/Д",INDIRECT(CONCATENATE("'2018-07 (Д)'!V",TEXT(MATCH($C25,'2018-07 (Д)'!$C$2:$C$100,0)+1,0))))),"Н/Д",((INDIRECT(CONCATENATE("'2018-08 (Д)'!V",TEXT(MATCH($C25,'2018-08 (Д)'!$C$2:$C$100,0)+1,0)))-INDIRECT(CONCATENATE("'2018-07 (Д)'!V",TEXT(MATCH($C25,'2018-07 (Д)'!$C$2:$C$100,0)+1,0))))/INDIRECT(CONCATENATE("'2018-07 (Д)'!V",TEXT(MATCH($C25,'2018-07 (Д)'!$C$2:$C$100,0)+1,0))))*100)</f>
        <v>-19.676131512513745</v>
      </c>
      <c r="GP25" s="9">
        <f ca="1">IF(OR(INDIRECT(CONCATENATE("'2018-09 (Д)'!V",TEXT(MATCH($C25,'2018-09 (Д)'!$C$2:$C$100,0)+1,0)))="Н/Д",INDIRECT(CONCATENATE("'2018-08 (Д)'!V",TEXT(MATCH($C25,'2018-08 (Д)'!$C$2:$C$100,0)+1,0)))="Н/Д",AND(INDIRECT(CONCATENATE("'2018-09 (Д)'!V",TEXT(MATCH($C25,'2018-09 (Д)'!$C$2:$C$100,0)+1,0)))="Н/Д",INDIRECT(CONCATENATE("'2018-08 (Д)'!V",TEXT(MATCH($C25,'2018-08 (Д)'!$C$2:$C$100,0)+1,0))))),"Н/Д",((INDIRECT(CONCATENATE("'2018-09 (Д)'!V",TEXT(MATCH($C25,'2018-09 (Д)'!$C$2:$C$100,0)+1,0)))-INDIRECT(CONCATENATE("'2018-08 (Д)'!V",TEXT(MATCH($C25,'2018-08 (Д)'!$C$2:$C$100,0)+1,0))))/INDIRECT(CONCATENATE("'2018-08 (Д)'!V",TEXT(MATCH($C25,'2018-08 (Д)'!$C$2:$C$100,0)+1,0))))*100)</f>
        <v>60.97625443614433</v>
      </c>
      <c r="GQ25" s="9">
        <f ca="1">IF(OR(INDIRECT(CONCATENATE("'2018-10 (Д)'!V",TEXT(MATCH($C25,'2018-10 (Д)'!$C$2:$C$100,0)+1,0)))="Н/Д",INDIRECT(CONCATENATE("'2018-09 (Д)'!V",TEXT(MATCH($C25,'2018-09 (Д)'!$C$2:$C$100,0)+1,0)))="Н/Д",AND(INDIRECT(CONCATENATE("'2018-10 (Д)'!V",TEXT(MATCH($C25,'2018-10 (Д)'!$C$2:$C$100,0)+1,0)))="Н/Д",INDIRECT(CONCATENATE("'2018-09 (Д)'!V",TEXT(MATCH($C25,'2018-09 (Д)'!$C$2:$C$100,0)+1,0))))),"Н/Д",((INDIRECT(CONCATENATE("'2018-10 (Д)'!V",TEXT(MATCH($C25,'2018-10 (Д)'!$C$2:$C$100,0)+1,0)))-INDIRECT(CONCATENATE("'2018-09 (Д)'!V",TEXT(MATCH($C25,'2018-09 (Д)'!$C$2:$C$100,0)+1,0))))/INDIRECT(CONCATENATE("'2018-09 (Д)'!V",TEXT(MATCH($C25,'2018-09 (Д)'!$C$2:$C$100,0)+1,0))))*100)</f>
        <v>13.66907307607195</v>
      </c>
      <c r="GR25" s="9">
        <f ca="1">IF(OR(INDIRECT(CONCATENATE("'2018-11 (Д)'!V",TEXT(MATCH($C25,'2018-11 (Д)'!$C$2:$C$100,0)+1,0)))="Н/Д",INDIRECT(CONCATENATE("'2018-10 (Д)'!V",TEXT(MATCH($C25,'2018-10 (Д)'!$C$2:$C$100,0)+1,0)))="Н/Д",AND(INDIRECT(CONCATENATE("'2018-11 (Д)'!V",TEXT(MATCH($C25,'2018-11 (Д)'!$C$2:$C$100,0)+1,0)))="Н/Д",INDIRECT(CONCATENATE("'2018-10 (Д)'!V",TEXT(MATCH($C25,'2018-10 (Д)'!$C$2:$C$100,0)+1,0))))),"Н/Д",((INDIRECT(CONCATENATE("'2018-11 (Д)'!V",TEXT(MATCH($C25,'2018-11 (Д)'!$C$2:$C$100,0)+1,0)))-INDIRECT(CONCATENATE("'2018-10 (Д)'!V",TEXT(MATCH($C25,'2018-10 (Д)'!$C$2:$C$100,0)+1,0))))/INDIRECT(CONCATENATE("'2018-10 (Д)'!V",TEXT(MATCH($C25,'2018-10 (Д)'!$C$2:$C$100,0)+1,0))))*100)</f>
        <v>-50.976996221146976</v>
      </c>
      <c r="GS25" s="9">
        <f ca="1">IF(OR(INDIRECT(CONCATENATE("'2018-12 (Д)'!V",TEXT(MATCH($C25,'2018-12 (Д)'!$C$2:$C$100,0)+1,0)))="Н/Д",INDIRECT(CONCATENATE("'2018-11 (Д)'!V",TEXT(MATCH($C25,'2018-11 (Д)'!$C$2:$C$100,0)+1,0)))="Н/Д",AND(INDIRECT(CONCATENATE("'2018-12 (Д)'!V",TEXT(MATCH($C25,'2018-12 (Д)'!$C$2:$C$100,0)+1,0)))="Н/Д",INDIRECT(CONCATENATE("'2018-11 (Д)'!V",TEXT(MATCH($C25,'2018-11 (Д)'!$C$2:$C$100,0)+1,0))))),"Н/Д",((INDIRECT(CONCATENATE("'2018-12 (Д)'!V",TEXT(MATCH($C25,'2018-12 (Д)'!$C$2:$C$100,0)+1,0)))-INDIRECT(CONCATENATE("'2018-11 (Д)'!V",TEXT(MATCH($C25,'2018-11 (Д)'!$C$2:$C$100,0)+1,0))))/INDIRECT(CONCATENATE("'2018-11 (Д)'!V",TEXT(MATCH($C25,'2018-11 (Д)'!$C$2:$C$100,0)+1,0))))*100)</f>
        <v>55.871797987121816</v>
      </c>
      <c r="GT25" s="9"/>
      <c r="GU25" s="9">
        <f ca="1">IF(OR(INDIRECT(CONCATENATE("'2018-03 (Д)'!W",TEXT(MATCH($C25,'2018-03 (Д)'!$C$2:$C$100,0)+1,0)))="Н/Д",INDIRECT(CONCATENATE("'2018-02 (Д)'!W",TEXT(MATCH($C25,'2018-02 (Д)'!$C$2:$C$100,0)+1,0)))="Н/Д",AND(INDIRECT(CONCATENATE("'2018-03 (Д)'!W",TEXT(MATCH($C25,'2018-03 (Д)'!$C$2:$C$100,0)+1,0)))="Н/Д",INDIRECT(CONCATENATE("'2018-02 (Д)'!W",TEXT(MATCH($C25,'2018-02 (Д)'!$C$2:$C$100,0)+1,0))))),"Н/Д",((INDIRECT(CONCATENATE("'2018-03 (Д)'!W",TEXT(MATCH($C25,'2018-03 (Д)'!$C$2:$C$100,0)+1,0)))-INDIRECT(CONCATENATE("'2018-02 (Д)'!W",TEXT(MATCH($C25,'2018-02 (Д)'!$C$2:$C$100,0)+1,0))))/INDIRECT(CONCATENATE("'2018-02 (Д)'!W",TEXT(MATCH($C25,'2018-02 (Д)'!$C$2:$C$100,0)+1,0))))*100)</f>
        <v>18.701637253296791</v>
      </c>
      <c r="GV25" s="9">
        <f ca="1">IF(OR(INDIRECT(CONCATENATE("'2018-04 (Д)'!W",TEXT(MATCH($C25,'2018-04 (Д)'!$C$2:$C$100,0)+1,0)))="Н/Д",INDIRECT(CONCATENATE("'2018-03 (Д)'!W",TEXT(MATCH($C25,'2018-03 (Д)'!$C$2:$C$100,0)+1,0)))="Н/Д",AND(INDIRECT(CONCATENATE("'2018-04 (Д)'!W",TEXT(MATCH($C25,'2018-04 (Д)'!$C$2:$C$100,0)+1,0)))="Н/Д",INDIRECT(CONCATENATE("'2018-03 (Д)'!W",TEXT(MATCH($C25,'2018-03 (Д)'!$C$2:$C$100,0)+1,0))))),"Н/Д",((INDIRECT(CONCATENATE("'2018-04 (Д)'!W",TEXT(MATCH($C25,'2018-04 (Д)'!$C$2:$C$100,0)+1,0)))-INDIRECT(CONCATENATE("'2018-03 (Д)'!W",TEXT(MATCH($C25,'2018-03 (Д)'!$C$2:$C$100,0)+1,0))))/INDIRECT(CONCATENATE("'2018-03 (Д)'!W",TEXT(MATCH($C25,'2018-03 (Д)'!$C$2:$C$100,0)+1,0))))*100)</f>
        <v>92.50643908564119</v>
      </c>
      <c r="GW25" s="9">
        <f ca="1">IF(OR(INDIRECT(CONCATENATE("'2018-05 (Д)'!W",TEXT(MATCH($C25,'2018-05 (Д)'!$C$2:$C$100,0)+1,0)))="Н/Д",INDIRECT(CONCATENATE("'2018-04 (Д)'!W",TEXT(MATCH($C25,'2018-04 (Д)'!$C$2:$C$100,0)+1,0)))="Н/Д",AND(INDIRECT(CONCATENATE("'2018-05 (Д)'!W",TEXT(MATCH($C25,'2018-05 (Д)'!$C$2:$C$100,0)+1,0)))="Н/Д",INDIRECT(CONCATENATE("'2018-04 (Д)'!W",TEXT(MATCH($C25,'2018-04 (Д)'!$C$2:$C$100,0)+1,0))))),"Н/Д",((INDIRECT(CONCATENATE("'2018-05 (Д)'!W",TEXT(MATCH($C25,'2018-05 (Д)'!$C$2:$C$100,0)+1,0)))-INDIRECT(CONCATENATE("'2018-04 (Д)'!W",TEXT(MATCH($C25,'2018-04 (Д)'!$C$2:$C$100,0)+1,0))))/INDIRECT(CONCATENATE("'2018-04 (Д)'!W",TEXT(MATCH($C25,'2018-04 (Д)'!$C$2:$C$100,0)+1,0))))*100)</f>
        <v>-16.426194530185214</v>
      </c>
      <c r="GX25" s="9">
        <f ca="1">IF(OR(INDIRECT(CONCATENATE("'2018-06 (Д)'!W",TEXT(MATCH($C25,'2018-06 (Д)'!$C$2:$C$100,0)+1,0)))="Н/Д",INDIRECT(CONCATENATE("'2018-05 (Д)'!W",TEXT(MATCH($C25,'2018-05 (Д)'!$C$2:$C$100,0)+1,0)))="Н/Д",AND(INDIRECT(CONCATENATE("'2018-06 (Д)'!W",TEXT(MATCH($C25,'2018-06 (Д)'!$C$2:$C$100,0)+1,0)))="Н/Д",INDIRECT(CONCATENATE("'2018-05 (Д)'!W",TEXT(MATCH($C25,'2018-05 (Д)'!$C$2:$C$100,0)+1,0))))),"Н/Д",((INDIRECT(CONCATENATE("'2018-06 (Д)'!W",TEXT(MATCH($C25,'2018-06 (Д)'!$C$2:$C$100,0)+1,0)))-INDIRECT(CONCATENATE("'2018-05 (Д)'!W",TEXT(MATCH($C25,'2018-05 (Д)'!$C$2:$C$100,0)+1,0))))/INDIRECT(CONCATENATE("'2018-05 (Д)'!W",TEXT(MATCH($C25,'2018-05 (Д)'!$C$2:$C$100,0)+1,0))))*100)</f>
        <v>-6.539692087151419</v>
      </c>
      <c r="GY25" s="9">
        <f ca="1">IF(OR(INDIRECT(CONCATENATE("'2018-07 (Д)'!W",TEXT(MATCH($C25,'2018-07 (Д)'!$C$2:$C$100,0)+1,0)))="Н/Д",INDIRECT(CONCATENATE("'2018-06 (Д)'!W",TEXT(MATCH($C25,'2018-06 (Д)'!$C$2:$C$100,0)+1,0)))="Н/Д",AND(INDIRECT(CONCATENATE("'2018-07 (Д)'!W",TEXT(MATCH($C25,'2018-07 (Д)'!$C$2:$C$100,0)+1,0)))="Н/Д",INDIRECT(CONCATENATE("'2018-06 (Д)'!W",TEXT(MATCH($C25,'2018-06 (Д)'!$C$2:$C$100,0)+1,0))))),"Н/Д",((INDIRECT(CONCATENATE("'2018-07 (Д)'!W",TEXT(MATCH($C25,'2018-07 (Д)'!$C$2:$C$100,0)+1,0)))-INDIRECT(CONCATENATE("'2018-06 (Д)'!W",TEXT(MATCH($C25,'2018-06 (Д)'!$C$2:$C$100,0)+1,0))))/INDIRECT(CONCATENATE("'2018-06 (Д)'!W",TEXT(MATCH($C25,'2018-06 (Д)'!$C$2:$C$100,0)+1,0))))*100)</f>
        <v>-22.59241512682771</v>
      </c>
      <c r="GZ25" s="9">
        <f ca="1">IF(OR(INDIRECT(CONCATENATE("'2018-08 (Д)'!W",TEXT(MATCH($C25,'2018-08 (Д)'!$C$2:$C$100,0)+1,0)))="Н/Д",INDIRECT(CONCATENATE("'2018-07 (Д)'!W",TEXT(MATCH($C25,'2018-07 (Д)'!$C$2:$C$100,0)+1,0)))="Н/Д",AND(INDIRECT(CONCATENATE("'2018-08 (Д)'!W",TEXT(MATCH($C25,'2018-08 (Д)'!$C$2:$C$100,0)+1,0)))="Н/Д",INDIRECT(CONCATENATE("'2018-07 (Д)'!W",TEXT(MATCH($C25,'2018-07 (Д)'!$C$2:$C$100,0)+1,0))))),"Н/Д",((INDIRECT(CONCATENATE("'2018-08 (Д)'!W",TEXT(MATCH($C25,'2018-08 (Д)'!$C$2:$C$100,0)+1,0)))-INDIRECT(CONCATENATE("'2018-07 (Д)'!W",TEXT(MATCH($C25,'2018-07 (Д)'!$C$2:$C$100,0)+1,0))))/INDIRECT(CONCATENATE("'2018-07 (Д)'!W",TEXT(MATCH($C25,'2018-07 (Д)'!$C$2:$C$100,0)+1,0))))*100)</f>
        <v>64.476411542312604</v>
      </c>
      <c r="HA25" s="9">
        <f ca="1">IF(OR(INDIRECT(CONCATENATE("'2018-09 (Д)'!W",TEXT(MATCH($C25,'2018-09 (Д)'!$C$2:$C$100,0)+1,0)))="Н/Д",INDIRECT(CONCATENATE("'2018-08 (Д)'!W",TEXT(MATCH($C25,'2018-08 (Д)'!$C$2:$C$100,0)+1,0)))="Н/Д",AND(INDIRECT(CONCATENATE("'2018-09 (Д)'!W",TEXT(MATCH($C25,'2018-09 (Д)'!$C$2:$C$100,0)+1,0)))="Н/Д",INDIRECT(CONCATENATE("'2018-08 (Д)'!W",TEXT(MATCH($C25,'2018-08 (Д)'!$C$2:$C$100,0)+1,0))))),"Н/Д",((INDIRECT(CONCATENATE("'2018-09 (Д)'!W",TEXT(MATCH($C25,'2018-09 (Д)'!$C$2:$C$100,0)+1,0)))-INDIRECT(CONCATENATE("'2018-08 (Д)'!W",TEXT(MATCH($C25,'2018-08 (Д)'!$C$2:$C$100,0)+1,0))))/INDIRECT(CONCATENATE("'2018-08 (Д)'!W",TEXT(MATCH($C25,'2018-08 (Д)'!$C$2:$C$100,0)+1,0))))*100)</f>
        <v>-32.201077856701161</v>
      </c>
      <c r="HB25" s="9">
        <f ca="1">IF(OR(INDIRECT(CONCATENATE("'2018-10 (Д)'!W",TEXT(MATCH($C25,'2018-10 (Д)'!$C$2:$C$100,0)+1,0)))="Н/Д",INDIRECT(CONCATENATE("'2018-09 (Д)'!W",TEXT(MATCH($C25,'2018-09 (Д)'!$C$2:$C$100,0)+1,0)))="Н/Д",AND(INDIRECT(CONCATENATE("'2018-10 (Д)'!W",TEXT(MATCH($C25,'2018-10 (Д)'!$C$2:$C$100,0)+1,0)))="Н/Д",INDIRECT(CONCATENATE("'2018-09 (Д)'!W",TEXT(MATCH($C25,'2018-09 (Д)'!$C$2:$C$100,0)+1,0))))),"Н/Д",((INDIRECT(CONCATENATE("'2018-10 (Д)'!W",TEXT(MATCH($C25,'2018-10 (Д)'!$C$2:$C$100,0)+1,0)))-INDIRECT(CONCATENATE("'2018-09 (Д)'!W",TEXT(MATCH($C25,'2018-09 (Д)'!$C$2:$C$100,0)+1,0))))/INDIRECT(CONCATENATE("'2018-09 (Д)'!W",TEXT(MATCH($C25,'2018-09 (Д)'!$C$2:$C$100,0)+1,0))))*100)</f>
        <v>-8.0897473396558581</v>
      </c>
      <c r="HC25" s="9">
        <f ca="1">IF(OR(INDIRECT(CONCATENATE("'2018-11 (Д)'!W",TEXT(MATCH($C25,'2018-11 (Д)'!$C$2:$C$100,0)+1,0)))="Н/Д",INDIRECT(CONCATENATE("'2018-10 (Д)'!W",TEXT(MATCH($C25,'2018-10 (Д)'!$C$2:$C$100,0)+1,0)))="Н/Д",AND(INDIRECT(CONCATENATE("'2018-11 (Д)'!W",TEXT(MATCH($C25,'2018-11 (Д)'!$C$2:$C$100,0)+1,0)))="Н/Д",INDIRECT(CONCATENATE("'2018-10 (Д)'!W",TEXT(MATCH($C25,'2018-10 (Д)'!$C$2:$C$100,0)+1,0))))),"Н/Д",((INDIRECT(CONCATENATE("'2018-11 (Д)'!W",TEXT(MATCH($C25,'2018-11 (Д)'!$C$2:$C$100,0)+1,0)))-INDIRECT(CONCATENATE("'2018-10 (Д)'!W",TEXT(MATCH($C25,'2018-10 (Д)'!$C$2:$C$100,0)+1,0))))/INDIRECT(CONCATENATE("'2018-10 (Д)'!W",TEXT(MATCH($C25,'2018-10 (Д)'!$C$2:$C$100,0)+1,0))))*100)</f>
        <v>80.084133829718212</v>
      </c>
      <c r="HD25" s="9">
        <f ca="1">IF(OR(INDIRECT(CONCATENATE("'2018-12 (Д)'!W",TEXT(MATCH($C25,'2018-12 (Д)'!$C$2:$C$100,0)+1,0)))="Н/Д",INDIRECT(CONCATENATE("'2018-11 (Д)'!W",TEXT(MATCH($C25,'2018-11 (Д)'!$C$2:$C$100,0)+1,0)))="Н/Д",AND(INDIRECT(CONCATENATE("'2018-12 (Д)'!W",TEXT(MATCH($C25,'2018-12 (Д)'!$C$2:$C$100,0)+1,0)))="Н/Д",INDIRECT(CONCATENATE("'2018-11 (Д)'!W",TEXT(MATCH($C25,'2018-11 (Д)'!$C$2:$C$100,0)+1,0))))),"Н/Д",((INDIRECT(CONCATENATE("'2018-12 (Д)'!W",TEXT(MATCH($C25,'2018-12 (Д)'!$C$2:$C$100,0)+1,0)))-INDIRECT(CONCATENATE("'2018-11 (Д)'!W",TEXT(MATCH($C25,'2018-11 (Д)'!$C$2:$C$100,0)+1,0))))/INDIRECT(CONCATENATE("'2018-11 (Д)'!W",TEXT(MATCH($C25,'2018-11 (Д)'!$C$2:$C$100,0)+1,0))))*100)</f>
        <v>-29.820855183430321</v>
      </c>
    </row>
    <row r="26" spans="1:212" x14ac:dyDescent="0.25">
      <c r="A26" s="2" t="s">
        <v>34</v>
      </c>
      <c r="B26" s="2" t="s">
        <v>46</v>
      </c>
      <c r="C26" s="15">
        <v>94000000</v>
      </c>
      <c r="D26" s="9"/>
      <c r="E26" s="9">
        <f ca="1">IF(OR(INDIRECT(CONCATENATE("'2018-03 (Д)'!E",TEXT(MATCH($C26,'2018-03 (Д)'!$C$2:$C$100,0)+1,0)))="Н/Д",INDIRECT(CONCATENATE("'2018-02 (Д)'!E",TEXT(MATCH($C26,'2018-02 (Д)'!$C$2:$C$100,0)+1,0)))="Н/Д",AND(INDIRECT(CONCATENATE("'2018-03 (Д)'!E",TEXT(MATCH($C26,'2018-03 (Д)'!$C$2:$C$100,0)+1,0)))="Н/Д",INDIRECT(CONCATENATE("'2018-02 (Д)'!E",TEXT(MATCH($C26,'2018-02 (Д)'!$C$2:$C$100,0)+1,0))))),"Н/Д",((INDIRECT(CONCATENATE("'2018-03 (Д)'!E",TEXT(MATCH($C26,'2018-03 (Д)'!$C$2:$C$100,0)+1,0)))-INDIRECT(CONCATENATE("'2018-02 (Д)'!E",TEXT(MATCH($C26,'2018-02 (Д)'!$C$2:$C$100,0)+1,0))))/INDIRECT(CONCATENATE("'2018-02 (Д)'!E",TEXT(MATCH($C26,'2018-02 (Д)'!$C$2:$C$100,0)+1,0))))*100)</f>
        <v>0.102124803203177</v>
      </c>
      <c r="F26" s="9">
        <f ca="1">IF(OR(INDIRECT(CONCATENATE("'2018-04 (Д)'!E",TEXT(MATCH($C26,'2018-04 (Д)'!$C$2:$C$100,0)+1,0)))="Н/Д",INDIRECT(CONCATENATE("'2018-03 (Д)'!E",TEXT(MATCH($C26,'2018-03 (Д)'!$C$2:$C$100,0)+1,0)))="Н/Д",AND(INDIRECT(CONCATENATE("'2018-04 (Д)'!E",TEXT(MATCH($C26,'2018-04 (Д)'!$C$2:$C$100,0)+1,0)))="Н/Д",INDIRECT(CONCATENATE("'2018-03 (Д)'!E",TEXT(MATCH($C26,'2018-03 (Д)'!$C$2:$C$100,0)+1,0))))),"Н/Д",((INDIRECT(CONCATENATE("'2018-04 (Д)'!E",TEXT(MATCH($C26,'2018-04 (Д)'!$C$2:$C$100,0)+1,0)))-INDIRECT(CONCATENATE("'2018-03 (Д)'!E",TEXT(MATCH($C26,'2018-03 (Д)'!$C$2:$C$100,0)+1,0))))/INDIRECT(CONCATENATE("'2018-03 (Д)'!E",TEXT(MATCH($C26,'2018-03 (Д)'!$C$2:$C$100,0)+1,0))))*100)</f>
        <v>135.32005587410171</v>
      </c>
      <c r="G26" s="9">
        <f ca="1">IF(OR(INDIRECT(CONCATENATE("'2018-05 (Д)'!E",TEXT(MATCH($C26,'2018-05 (Д)'!$C$2:$C$100,0)+1,0)))="Н/Д",INDIRECT(CONCATENATE("'2018-04 (Д)'!E",TEXT(MATCH($C26,'2018-04 (Д)'!$C$2:$C$100,0)+1,0)))="Н/Д",AND(INDIRECT(CONCATENATE("'2018-05 (Д)'!E",TEXT(MATCH($C26,'2018-05 (Д)'!$C$2:$C$100,0)+1,0)))="Н/Д",INDIRECT(CONCATENATE("'2018-04 (Д)'!E",TEXT(MATCH($C26,'2018-04 (Д)'!$C$2:$C$100,0)+1,0))))),"Н/Д",((INDIRECT(CONCATENATE("'2018-05 (Д)'!E",TEXT(MATCH($C26,'2018-05 (Д)'!$C$2:$C$100,0)+1,0)))-INDIRECT(CONCATENATE("'2018-04 (Д)'!E",TEXT(MATCH($C26,'2018-04 (Д)'!$C$2:$C$100,0)+1,0))))/INDIRECT(CONCATENATE("'2018-04 (Д)'!E",TEXT(MATCH($C26,'2018-04 (Д)'!$C$2:$C$100,0)+1,0))))*100)</f>
        <v>-26.897453212695066</v>
      </c>
      <c r="H26" s="9">
        <f ca="1">IF(OR(INDIRECT(CONCATENATE("'2018-06 (Д)'!E",TEXT(MATCH($C26,'2018-06 (Д)'!$C$2:$C$100,0)+1,0)))="Н/Д",INDIRECT(CONCATENATE("'2018-05 (Д)'!E",TEXT(MATCH($C26,'2018-05 (Д)'!$C$2:$C$100,0)+1,0)))="Н/Д",AND(INDIRECT(CONCATENATE("'2018-06 (Д)'!E",TEXT(MATCH($C26,'2018-06 (Д)'!$C$2:$C$100,0)+1,0)))="Н/Д",INDIRECT(CONCATENATE("'2018-05 (Д)'!E",TEXT(MATCH($C26,'2018-05 (Д)'!$C$2:$C$100,0)+1,0))))),"Н/Д",((INDIRECT(CONCATENATE("'2018-06 (Д)'!E",TEXT(MATCH($C26,'2018-06 (Д)'!$C$2:$C$100,0)+1,0)))-INDIRECT(CONCATENATE("'2018-05 (Д)'!E",TEXT(MATCH($C26,'2018-05 (Д)'!$C$2:$C$100,0)+1,0))))/INDIRECT(CONCATENATE("'2018-05 (Д)'!E",TEXT(MATCH($C26,'2018-05 (Д)'!$C$2:$C$100,0)+1,0))))*100)</f>
        <v>-1.425118546142822</v>
      </c>
      <c r="I26" s="9">
        <f ca="1">IF(OR(INDIRECT(CONCATENATE("'2018-07 (Д)'!E",TEXT(MATCH($C26,'2018-07 (Д)'!$C$2:$C$100,0)+1,0)))="Н/Д",INDIRECT(CONCATENATE("'2018-06 (Д)'!E",TEXT(MATCH($C26,'2018-06 (Д)'!$C$2:$C$100,0)+1,0)))="Н/Д",AND(INDIRECT(CONCATENATE("'2018-07 (Д)'!E",TEXT(MATCH($C26,'2018-07 (Д)'!$C$2:$C$100,0)+1,0)))="Н/Д",INDIRECT(CONCATENATE("'2018-06 (Д)'!E",TEXT(MATCH($C26,'2018-06 (Д)'!$C$2:$C$100,0)+1,0))))),"Н/Д",((INDIRECT(CONCATENATE("'2018-07 (Д)'!E",TEXT(MATCH($C26,'2018-07 (Д)'!$C$2:$C$100,0)+1,0)))-INDIRECT(CONCATENATE("'2018-06 (Д)'!E",TEXT(MATCH($C26,'2018-06 (Д)'!$C$2:$C$100,0)+1,0))))/INDIRECT(CONCATENATE("'2018-06 (Д)'!E",TEXT(MATCH($C26,'2018-06 (Д)'!$C$2:$C$100,0)+1,0))))*100)</f>
        <v>-19.490016540034173</v>
      </c>
      <c r="J26" s="9">
        <f ca="1">IF(OR(INDIRECT(CONCATENATE("'2018-08 (Д)'!E",TEXT(MATCH($C26,'2018-08 (Д)'!$C$2:$C$100,0)+1,0)))="Н/Д",INDIRECT(CONCATENATE("'2018-07 (Д)'!E",TEXT(MATCH($C26,'2018-07 (Д)'!$C$2:$C$100,0)+1,0)))="Н/Д",AND(INDIRECT(CONCATENATE("'2018-08 (Д)'!E",TEXT(MATCH($C26,'2018-08 (Д)'!$C$2:$C$100,0)+1,0)))="Н/Д",INDIRECT(CONCATENATE("'2018-07 (Д)'!E",TEXT(MATCH($C26,'2018-07 (Д)'!$C$2:$C$100,0)+1,0))))),"Н/Д",((INDIRECT(CONCATENATE("'2018-08 (Д)'!E",TEXT(MATCH($C26,'2018-08 (Д)'!$C$2:$C$100,0)+1,0)))-INDIRECT(CONCATENATE("'2018-07 (Д)'!E",TEXT(MATCH($C26,'2018-07 (Д)'!$C$2:$C$100,0)+1,0))))/INDIRECT(CONCATENATE("'2018-07 (Д)'!E",TEXT(MATCH($C26,'2018-07 (Д)'!$C$2:$C$100,0)+1,0))))*100)</f>
        <v>37.565465035479392</v>
      </c>
      <c r="K26" s="9">
        <f ca="1">IF(OR(INDIRECT(CONCATENATE("'2018-09 (Д)'!E",TEXT(MATCH($C26,'2018-09 (Д)'!$C$2:$C$100,0)+1,0)))="Н/Д",INDIRECT(CONCATENATE("'2018-08 (Д)'!E",TEXT(MATCH($C26,'2018-08 (Д)'!$C$2:$C$100,0)+1,0)))="Н/Д",AND(INDIRECT(CONCATENATE("'2018-09 (Д)'!E",TEXT(MATCH($C26,'2018-09 (Д)'!$C$2:$C$100,0)+1,0)))="Н/Д",INDIRECT(CONCATENATE("'2018-08 (Д)'!E",TEXT(MATCH($C26,'2018-08 (Д)'!$C$2:$C$100,0)+1,0))))),"Н/Д",((INDIRECT(CONCATENATE("'2018-09 (Д)'!E",TEXT(MATCH($C26,'2018-09 (Д)'!$C$2:$C$100,0)+1,0)))-INDIRECT(CONCATENATE("'2018-08 (Д)'!E",TEXT(MATCH($C26,'2018-08 (Д)'!$C$2:$C$100,0)+1,0))))/INDIRECT(CONCATENATE("'2018-08 (Д)'!E",TEXT(MATCH($C26,'2018-08 (Д)'!$C$2:$C$100,0)+1,0))))*100)</f>
        <v>-22.930029432137886</v>
      </c>
      <c r="L26" s="9">
        <f ca="1">IF(OR(INDIRECT(CONCATENATE("'2018-10 (Д)'!E",TEXT(MATCH($C26,'2018-10 (Д)'!$C$2:$C$100,0)+1,0)))="Н/Д",INDIRECT(CONCATENATE("'2018-09 (Д)'!E",TEXT(MATCH($C26,'2018-09 (Д)'!$C$2:$C$100,0)+1,0)))="Н/Д",AND(INDIRECT(CONCATENATE("'2018-10 (Д)'!E",TEXT(MATCH($C26,'2018-10 (Д)'!$C$2:$C$100,0)+1,0)))="Н/Д",INDIRECT(CONCATENATE("'2018-09 (Д)'!E",TEXT(MATCH($C26,'2018-09 (Д)'!$C$2:$C$100,0)+1,0))))),"Н/Д",((INDIRECT(CONCATENATE("'2018-10 (Д)'!E",TEXT(MATCH($C26,'2018-10 (Д)'!$C$2:$C$100,0)+1,0)))-INDIRECT(CONCATENATE("'2018-09 (Д)'!E",TEXT(MATCH($C26,'2018-09 (Д)'!$C$2:$C$100,0)+1,0))))/INDIRECT(CONCATENATE("'2018-09 (Д)'!E",TEXT(MATCH($C26,'2018-09 (Д)'!$C$2:$C$100,0)+1,0))))*100)</f>
        <v>1.8666345150694503</v>
      </c>
      <c r="M26" s="9">
        <f ca="1">IF(OR(INDIRECT(CONCATENATE("'2018-11 (Д)'!E",TEXT(MATCH($C26,'2018-11 (Д)'!$C$2:$C$100,0)+1,0)))="Н/Д",INDIRECT(CONCATENATE("'2018-10 (Д)'!E",TEXT(MATCH($C26,'2018-10 (Д)'!$C$2:$C$100,0)+1,0)))="Н/Д",AND(INDIRECT(CONCATENATE("'2018-11 (Д)'!E",TEXT(MATCH($C26,'2018-11 (Д)'!$C$2:$C$100,0)+1,0)))="Н/Д",INDIRECT(CONCATENATE("'2018-10 (Д)'!E",TEXT(MATCH($C26,'2018-10 (Д)'!$C$2:$C$100,0)+1,0))))),"Н/Д",((INDIRECT(CONCATENATE("'2018-11 (Д)'!E",TEXT(MATCH($C26,'2018-11 (Д)'!$C$2:$C$100,0)+1,0)))-INDIRECT(CONCATENATE("'2018-10 (Д)'!E",TEXT(MATCH($C26,'2018-10 (Д)'!$C$2:$C$100,0)+1,0))))/INDIRECT(CONCATENATE("'2018-10 (Д)'!E",TEXT(MATCH($C26,'2018-10 (Д)'!$C$2:$C$100,0)+1,0))))*100)</f>
        <v>35.784309610649629</v>
      </c>
      <c r="N26" s="9">
        <f ca="1">IF(OR(INDIRECT(CONCATENATE("'2018-12 (Д)'!E",TEXT(MATCH($C26,'2018-12 (Д)'!$C$2:$C$100,0)+1,0)))="Н/Д",INDIRECT(CONCATENATE("'2018-11 (Д)'!E",TEXT(MATCH($C26,'2018-11 (Д)'!$C$2:$C$100,0)+1,0)))="Н/Д",AND(INDIRECT(CONCATENATE("'2018-12 (Д)'!E",TEXT(MATCH($C26,'2018-12 (Д)'!$C$2:$C$100,0)+1,0)))="Н/Д",INDIRECT(CONCATENATE("'2018-11 (Д)'!E",TEXT(MATCH($C26,'2018-11 (Д)'!$C$2:$C$100,0)+1,0))))),"Н/Д",((INDIRECT(CONCATENATE("'2018-12 (Д)'!E",TEXT(MATCH($C26,'2018-12 (Д)'!$C$2:$C$100,0)+1,0)))-INDIRECT(CONCATENATE("'2018-11 (Д)'!E",TEXT(MATCH($C26,'2018-11 (Д)'!$C$2:$C$100,0)+1,0))))/INDIRECT(CONCATENATE("'2018-11 (Д)'!E",TEXT(MATCH($C26,'2018-11 (Д)'!$C$2:$C$100,0)+1,0))))*100)</f>
        <v>4.6434898541502516</v>
      </c>
      <c r="O26" s="9"/>
      <c r="P26" s="9">
        <f ca="1">IF(OR(INDIRECT(CONCATENATE("'2018-03 (Д)'!F",TEXT(MATCH($C26,'2018-03 (Д)'!$C$2:$C$100,0)+1,0)))="Н/Д",INDIRECT(CONCATENATE("'2018-02 (Д)'!F",TEXT(MATCH($C26,'2018-02 (Д)'!$C$2:$C$100,0)+1,0)))="Н/Д",AND(INDIRECT(CONCATENATE("'2018-03 (Д)'!F",TEXT(MATCH($C26,'2018-03 (Д)'!$C$2:$C$100,0)+1,0)))="Н/Д",INDIRECT(CONCATENATE("'2018-02 (Д)'!F",TEXT(MATCH($C26,'2018-02 (Д)'!$C$2:$C$100,0)+1,0))))),"Н/Д",((INDIRECT(CONCATENATE("'2018-03 (Д)'!F",TEXT(MATCH($C26,'2018-03 (Д)'!$C$2:$C$100,0)+1,0)))-INDIRECT(CONCATENATE("'2018-02 (Д)'!F",TEXT(MATCH($C26,'2018-02 (Д)'!$C$2:$C$100,0)+1,0))))/INDIRECT(CONCATENATE("'2018-02 (Д)'!F",TEXT(MATCH($C26,'2018-02 (Д)'!$C$2:$C$100,0)+1,0))))*100)</f>
        <v>-4.4336713958646303</v>
      </c>
      <c r="Q26" s="9">
        <f ca="1">IF(OR(INDIRECT(CONCATENATE("'2018-04 (Д)'!F",TEXT(MATCH($C26,'2018-04 (Д)'!$C$2:$C$100,0)+1,0)))="Н/Д",INDIRECT(CONCATENATE("'2018-03 (Д)'!F",TEXT(MATCH($C26,'2018-03 (Д)'!$C$2:$C$100,0)+1,0)))="Н/Д",AND(INDIRECT(CONCATENATE("'2018-04 (Д)'!F",TEXT(MATCH($C26,'2018-04 (Д)'!$C$2:$C$100,0)+1,0)))="Н/Д",INDIRECT(CONCATENATE("'2018-03 (Д)'!F",TEXT(MATCH($C26,'2018-03 (Д)'!$C$2:$C$100,0)+1,0))))),"Н/Д",((INDIRECT(CONCATENATE("'2018-04 (Д)'!F",TEXT(MATCH($C26,'2018-04 (Д)'!$C$2:$C$100,0)+1,0)))-INDIRECT(CONCATENATE("'2018-03 (Д)'!F",TEXT(MATCH($C26,'2018-03 (Д)'!$C$2:$C$100,0)+1,0))))/INDIRECT(CONCATENATE("'2018-03 (Д)'!F",TEXT(MATCH($C26,'2018-03 (Д)'!$C$2:$C$100,0)+1,0))))*100)</f>
        <v>180.97132017241358</v>
      </c>
      <c r="R26" s="9">
        <f ca="1">IF(OR(INDIRECT(CONCATENATE("'2018-05 (Д)'!F",TEXT(MATCH($C26,'2018-05 (Д)'!$C$2:$C$100,0)+1,0)))="Н/Д",INDIRECT(CONCATENATE("'2018-04 (Д)'!F",TEXT(MATCH($C26,'2018-04 (Д)'!$C$2:$C$100,0)+1,0)))="Н/Д",AND(INDIRECT(CONCATENATE("'2018-05 (Д)'!F",TEXT(MATCH($C26,'2018-05 (Д)'!$C$2:$C$100,0)+1,0)))="Н/Д",INDIRECT(CONCATENATE("'2018-04 (Д)'!F",TEXT(MATCH($C26,'2018-04 (Д)'!$C$2:$C$100,0)+1,0))))),"Н/Д",((INDIRECT(CONCATENATE("'2018-05 (Д)'!F",TEXT(MATCH($C26,'2018-05 (Д)'!$C$2:$C$100,0)+1,0)))-INDIRECT(CONCATENATE("'2018-04 (Д)'!F",TEXT(MATCH($C26,'2018-04 (Д)'!$C$2:$C$100,0)+1,0))))/INDIRECT(CONCATENATE("'2018-04 (Д)'!F",TEXT(MATCH($C26,'2018-04 (Д)'!$C$2:$C$100,0)+1,0))))*100)</f>
        <v>-37.312555322055033</v>
      </c>
      <c r="S26" s="9">
        <f ca="1">IF(OR(INDIRECT(CONCATENATE("'2018-06 (Д)'!F",TEXT(MATCH($C26,'2018-06 (Д)'!$C$2:$C$100,0)+1,0)))="Н/Д",INDIRECT(CONCATENATE("'2018-05 (Д)'!F",TEXT(MATCH($C26,'2018-05 (Д)'!$C$2:$C$100,0)+1,0)))="Н/Д",AND(INDIRECT(CONCATENATE("'2018-06 (Д)'!F",TEXT(MATCH($C26,'2018-06 (Д)'!$C$2:$C$100,0)+1,0)))="Н/Д",INDIRECT(CONCATENATE("'2018-05 (Д)'!F",TEXT(MATCH($C26,'2018-05 (Д)'!$C$2:$C$100,0)+1,0))))),"Н/Д",((INDIRECT(CONCATENATE("'2018-06 (Д)'!F",TEXT(MATCH($C26,'2018-06 (Д)'!$C$2:$C$100,0)+1,0)))-INDIRECT(CONCATENATE("'2018-05 (Д)'!F",TEXT(MATCH($C26,'2018-05 (Д)'!$C$2:$C$100,0)+1,0))))/INDIRECT(CONCATENATE("'2018-05 (Д)'!F",TEXT(MATCH($C26,'2018-05 (Д)'!$C$2:$C$100,0)+1,0))))*100)</f>
        <v>4.7523373492357006</v>
      </c>
      <c r="T26" s="9">
        <f ca="1">IF(OR(INDIRECT(CONCATENATE("'2018-07 (Д)'!F",TEXT(MATCH($C26,'2018-07 (Д)'!$C$2:$C$100,0)+1,0)))="Н/Д",INDIRECT(CONCATENATE("'2018-06 (Д)'!F",TEXT(MATCH($C26,'2018-06 (Д)'!$C$2:$C$100,0)+1,0)))="Н/Д",AND(INDIRECT(CONCATENATE("'2018-07 (Д)'!F",TEXT(MATCH($C26,'2018-07 (Д)'!$C$2:$C$100,0)+1,0)))="Н/Д",INDIRECT(CONCATENATE("'2018-06 (Д)'!F",TEXT(MATCH($C26,'2018-06 (Д)'!$C$2:$C$100,0)+1,0))))),"Н/Д",((INDIRECT(CONCATENATE("'2018-07 (Д)'!F",TEXT(MATCH($C26,'2018-07 (Д)'!$C$2:$C$100,0)+1,0)))-INDIRECT(CONCATENATE("'2018-06 (Д)'!F",TEXT(MATCH($C26,'2018-06 (Д)'!$C$2:$C$100,0)+1,0))))/INDIRECT(CONCATENATE("'2018-06 (Д)'!F",TEXT(MATCH($C26,'2018-06 (Д)'!$C$2:$C$100,0)+1,0))))*100)</f>
        <v>-26.715252102895786</v>
      </c>
      <c r="U26" s="9">
        <f ca="1">IF(OR(INDIRECT(CONCATENATE("'2018-08 (Д)'!F",TEXT(MATCH($C26,'2018-08 (Д)'!$C$2:$C$100,0)+1,0)))="Н/Д",INDIRECT(CONCATENATE("'2018-07 (Д)'!F",TEXT(MATCH($C26,'2018-07 (Д)'!$C$2:$C$100,0)+1,0)))="Н/Д",AND(INDIRECT(CONCATENATE("'2018-08 (Д)'!F",TEXT(MATCH($C26,'2018-08 (Д)'!$C$2:$C$100,0)+1,0)))="Н/Д",INDIRECT(CONCATENATE("'2018-07 (Д)'!F",TEXT(MATCH($C26,'2018-07 (Д)'!$C$2:$C$100,0)+1,0))))),"Н/Д",((INDIRECT(CONCATENATE("'2018-08 (Д)'!F",TEXT(MATCH($C26,'2018-08 (Д)'!$C$2:$C$100,0)+1,0)))-INDIRECT(CONCATENATE("'2018-07 (Д)'!F",TEXT(MATCH($C26,'2018-07 (Д)'!$C$2:$C$100,0)+1,0))))/INDIRECT(CONCATENATE("'2018-07 (Д)'!F",TEXT(MATCH($C26,'2018-07 (Д)'!$C$2:$C$100,0)+1,0))))*100)</f>
        <v>46.021193390395347</v>
      </c>
      <c r="V26" s="9">
        <f ca="1">IF(OR(INDIRECT(CONCATENATE("'2018-09 (Д)'!F",TEXT(MATCH($C26,'2018-09 (Д)'!$C$2:$C$100,0)+1,0)))="Н/Д",INDIRECT(CONCATENATE("'2018-08 (Д)'!F",TEXT(MATCH($C26,'2018-08 (Д)'!$C$2:$C$100,0)+1,0)))="Н/Д",AND(INDIRECT(CONCATENATE("'2018-09 (Д)'!F",TEXT(MATCH($C26,'2018-09 (Д)'!$C$2:$C$100,0)+1,0)))="Н/Д",INDIRECT(CONCATENATE("'2018-08 (Д)'!F",TEXT(MATCH($C26,'2018-08 (Д)'!$C$2:$C$100,0)+1,0))))),"Н/Д",((INDIRECT(CONCATENATE("'2018-09 (Д)'!F",TEXT(MATCH($C26,'2018-09 (Д)'!$C$2:$C$100,0)+1,0)))-INDIRECT(CONCATENATE("'2018-08 (Д)'!F",TEXT(MATCH($C26,'2018-08 (Д)'!$C$2:$C$100,0)+1,0))))/INDIRECT(CONCATENATE("'2018-08 (Д)'!F",TEXT(MATCH($C26,'2018-08 (Д)'!$C$2:$C$100,0)+1,0))))*100)</f>
        <v>-29.426185391453309</v>
      </c>
      <c r="W26" s="9">
        <f ca="1">IF(OR(INDIRECT(CONCATENATE("'2018-10 (Д)'!F",TEXT(MATCH($C26,'2018-10 (Д)'!$C$2:$C$100,0)+1,0)))="Н/Д",INDIRECT(CONCATENATE("'2018-09 (Д)'!F",TEXT(MATCH($C26,'2018-09 (Д)'!$C$2:$C$100,0)+1,0)))="Н/Д",AND(INDIRECT(CONCATENATE("'2018-10 (Д)'!F",TEXT(MATCH($C26,'2018-10 (Д)'!$C$2:$C$100,0)+1,0)))="Н/Д",INDIRECT(CONCATENATE("'2018-09 (Д)'!F",TEXT(MATCH($C26,'2018-09 (Д)'!$C$2:$C$100,0)+1,0))))),"Н/Д",((INDIRECT(CONCATENATE("'2018-10 (Д)'!F",TEXT(MATCH($C26,'2018-10 (Д)'!$C$2:$C$100,0)+1,0)))-INDIRECT(CONCATENATE("'2018-09 (Д)'!F",TEXT(MATCH($C26,'2018-09 (Д)'!$C$2:$C$100,0)+1,0))))/INDIRECT(CONCATENATE("'2018-09 (Д)'!F",TEXT(MATCH($C26,'2018-09 (Д)'!$C$2:$C$100,0)+1,0))))*100)</f>
        <v>-7.8692620549213652</v>
      </c>
      <c r="X26" s="9">
        <f ca="1">IF(OR(INDIRECT(CONCATENATE("'2018-11 (Д)'!F",TEXT(MATCH($C26,'2018-11 (Д)'!$C$2:$C$100,0)+1,0)))="Н/Д",INDIRECT(CONCATENATE("'2018-10 (Д)'!F",TEXT(MATCH($C26,'2018-10 (Д)'!$C$2:$C$100,0)+1,0)))="Н/Д",AND(INDIRECT(CONCATENATE("'2018-11 (Д)'!F",TEXT(MATCH($C26,'2018-11 (Д)'!$C$2:$C$100,0)+1,0)))="Н/Д",INDIRECT(CONCATENATE("'2018-10 (Д)'!F",TEXT(MATCH($C26,'2018-10 (Д)'!$C$2:$C$100,0)+1,0))))),"Н/Д",((INDIRECT(CONCATENATE("'2018-11 (Д)'!F",TEXT(MATCH($C26,'2018-11 (Д)'!$C$2:$C$100,0)+1,0)))-INDIRECT(CONCATENATE("'2018-10 (Д)'!F",TEXT(MATCH($C26,'2018-10 (Д)'!$C$2:$C$100,0)+1,0))))/INDIRECT(CONCATENATE("'2018-10 (Д)'!F",TEXT(MATCH($C26,'2018-10 (Д)'!$C$2:$C$100,0)+1,0))))*100)</f>
        <v>71.274082221947509</v>
      </c>
      <c r="Y26" s="9">
        <f ca="1">IF(OR(INDIRECT(CONCATENATE("'2018-12 (Д)'!F",TEXT(MATCH($C26,'2018-12 (Д)'!$C$2:$C$100,0)+1,0)))="Н/Д",INDIRECT(CONCATENATE("'2018-11 (Д)'!F",TEXT(MATCH($C26,'2018-11 (Д)'!$C$2:$C$100,0)+1,0)))="Н/Д",AND(INDIRECT(CONCATENATE("'2018-12 (Д)'!F",TEXT(MATCH($C26,'2018-12 (Д)'!$C$2:$C$100,0)+1,0)))="Н/Д",INDIRECT(CONCATENATE("'2018-11 (Д)'!F",TEXT(MATCH($C26,'2018-11 (Д)'!$C$2:$C$100,0)+1,0))))),"Н/Д",((INDIRECT(CONCATENATE("'2018-12 (Д)'!F",TEXT(MATCH($C26,'2018-12 (Д)'!$C$2:$C$100,0)+1,0)))-INDIRECT(CONCATENATE("'2018-11 (Д)'!F",TEXT(MATCH($C26,'2018-11 (Д)'!$C$2:$C$100,0)+1,0))))/INDIRECT(CONCATENATE("'2018-11 (Д)'!F",TEXT(MATCH($C26,'2018-11 (Д)'!$C$2:$C$100,0)+1,0))))*100)</f>
        <v>7.4812161510025357</v>
      </c>
      <c r="Z26" s="9"/>
      <c r="AA26" s="9">
        <f ca="1">IF(OR(INDIRECT(CONCATENATE("'2018-03 (Д)'!G",TEXT(MATCH($C26,'2018-03 (Д)'!$C$2:$C$100,0)+1,0)))="Н/Д",INDIRECT(CONCATENATE("'2018-02 (Д)'!G",TEXT(MATCH($C26,'2018-02 (Д)'!$C$2:$C$100,0)+1,0)))="Н/Д",AND(INDIRECT(CONCATENATE("'2018-03 (Д)'!G",TEXT(MATCH($C26,'2018-03 (Д)'!$C$2:$C$100,0)+1,0)))="Н/Д",INDIRECT(CONCATENATE("'2018-02 (Д)'!G",TEXT(MATCH($C26,'2018-02 (Д)'!$C$2:$C$100,0)+1,0))))),"Н/Д",((INDIRECT(CONCATENATE("'2018-03 (Д)'!G",TEXT(MATCH($C26,'2018-03 (Д)'!$C$2:$C$100,0)+1,0)))-INDIRECT(CONCATENATE("'2018-02 (Д)'!G",TEXT(MATCH($C26,'2018-02 (Д)'!$C$2:$C$100,0)+1,0))))/INDIRECT(CONCATENATE("'2018-02 (Д)'!G",TEXT(MATCH($C26,'2018-02 (Д)'!$C$2:$C$100,0)+1,0))))*100)</f>
        <v>-44.173213179447018</v>
      </c>
      <c r="AB26" s="9">
        <f ca="1">IF(OR(INDIRECT(CONCATENATE("'2018-04 (Д)'!G",TEXT(MATCH($C26,'2018-04 (Д)'!$C$2:$C$100,0)+1,0)))="Н/Д",INDIRECT(CONCATENATE("'2018-03 (Д)'!G",TEXT(MATCH($C26,'2018-03 (Д)'!$C$2:$C$100,0)+1,0)))="Н/Д",AND(INDIRECT(CONCATENATE("'2018-04 (Д)'!G",TEXT(MATCH($C26,'2018-04 (Д)'!$C$2:$C$100,0)+1,0)))="Н/Д",INDIRECT(CONCATENATE("'2018-03 (Д)'!G",TEXT(MATCH($C26,'2018-03 (Д)'!$C$2:$C$100,0)+1,0))))),"Н/Д",((INDIRECT(CONCATENATE("'2018-04 (Д)'!G",TEXT(MATCH($C26,'2018-04 (Д)'!$C$2:$C$100,0)+1,0)))-INDIRECT(CONCATENATE("'2018-03 (Д)'!G",TEXT(MATCH($C26,'2018-03 (Д)'!$C$2:$C$100,0)+1,0))))/INDIRECT(CONCATENATE("'2018-03 (Д)'!G",TEXT(MATCH($C26,'2018-03 (Д)'!$C$2:$C$100,0)+1,0))))*100)</f>
        <v>1592.1678082941944</v>
      </c>
      <c r="AC26" s="9">
        <f ca="1">IF(OR(INDIRECT(CONCATENATE("'2018-05 (Д)'!G",TEXT(MATCH($C26,'2018-05 (Д)'!$C$2:$C$100,0)+1,0)))="Н/Д",INDIRECT(CONCATENATE("'2018-04 (Д)'!G",TEXT(MATCH($C26,'2018-04 (Д)'!$C$2:$C$100,0)+1,0)))="Н/Д",AND(INDIRECT(CONCATENATE("'2018-05 (Д)'!G",TEXT(MATCH($C26,'2018-05 (Д)'!$C$2:$C$100,0)+1,0)))="Н/Д",INDIRECT(CONCATENATE("'2018-04 (Д)'!G",TEXT(MATCH($C26,'2018-04 (Д)'!$C$2:$C$100,0)+1,0))))),"Н/Д",((INDIRECT(CONCATENATE("'2018-05 (Д)'!G",TEXT(MATCH($C26,'2018-05 (Д)'!$C$2:$C$100,0)+1,0)))-INDIRECT(CONCATENATE("'2018-04 (Д)'!G",TEXT(MATCH($C26,'2018-04 (Д)'!$C$2:$C$100,0)+1,0))))/INDIRECT(CONCATENATE("'2018-04 (Д)'!G",TEXT(MATCH($C26,'2018-04 (Д)'!$C$2:$C$100,0)+1,0))))*100)</f>
        <v>-83.794950669452476</v>
      </c>
      <c r="AD26" s="9">
        <f ca="1">IF(OR(INDIRECT(CONCATENATE("'2018-06 (Д)'!G",TEXT(MATCH($C26,'2018-06 (Д)'!$C$2:$C$100,0)+1,0)))="Н/Д",INDIRECT(CONCATENATE("'2018-05 (Д)'!G",TEXT(MATCH($C26,'2018-05 (Д)'!$C$2:$C$100,0)+1,0)))="Н/Д",AND(INDIRECT(CONCATENATE("'2018-06 (Д)'!G",TEXT(MATCH($C26,'2018-06 (Д)'!$C$2:$C$100,0)+1,0)))="Н/Д",INDIRECT(CONCATENATE("'2018-05 (Д)'!G",TEXT(MATCH($C26,'2018-05 (Д)'!$C$2:$C$100,0)+1,0))))),"Н/Д",((INDIRECT(CONCATENATE("'2018-06 (Д)'!G",TEXT(MATCH($C26,'2018-06 (Д)'!$C$2:$C$100,0)+1,0)))-INDIRECT(CONCATENATE("'2018-05 (Д)'!G",TEXT(MATCH($C26,'2018-05 (Д)'!$C$2:$C$100,0)+1,0))))/INDIRECT(CONCATENATE("'2018-05 (Д)'!G",TEXT(MATCH($C26,'2018-05 (Д)'!$C$2:$C$100,0)+1,0))))*100)</f>
        <v>129.99788684497406</v>
      </c>
      <c r="AE26" s="9">
        <f ca="1">IF(OR(INDIRECT(CONCATENATE("'2018-07 (Д)'!G",TEXT(MATCH($C26,'2018-07 (Д)'!$C$2:$C$100,0)+1,0)))="Н/Д",INDIRECT(CONCATENATE("'2018-06 (Д)'!G",TEXT(MATCH($C26,'2018-06 (Д)'!$C$2:$C$100,0)+1,0)))="Н/Д",AND(INDIRECT(CONCATENATE("'2018-07 (Д)'!G",TEXT(MATCH($C26,'2018-07 (Д)'!$C$2:$C$100,0)+1,0)))="Н/Д",INDIRECT(CONCATENATE("'2018-06 (Д)'!G",TEXT(MATCH($C26,'2018-06 (Д)'!$C$2:$C$100,0)+1,0))))),"Н/Д",((INDIRECT(CONCATENATE("'2018-07 (Д)'!G",TEXT(MATCH($C26,'2018-07 (Д)'!$C$2:$C$100,0)+1,0)))-INDIRECT(CONCATENATE("'2018-06 (Д)'!G",TEXT(MATCH($C26,'2018-06 (Д)'!$C$2:$C$100,0)+1,0))))/INDIRECT(CONCATENATE("'2018-06 (Д)'!G",TEXT(MATCH($C26,'2018-06 (Д)'!$C$2:$C$100,0)+1,0))))*100)</f>
        <v>-30.061673906266083</v>
      </c>
      <c r="AF26" s="9">
        <f ca="1">IF(OR(INDIRECT(CONCATENATE("'2018-08 (Д)'!G",TEXT(MATCH($C26,'2018-08 (Д)'!$C$2:$C$100,0)+1,0)))="Н/Д",INDIRECT(CONCATENATE("'2018-07 (Д)'!G",TEXT(MATCH($C26,'2018-07 (Д)'!$C$2:$C$100,0)+1,0)))="Н/Д",AND(INDIRECT(CONCATENATE("'2018-08 (Д)'!G",TEXT(MATCH($C26,'2018-08 (Д)'!$C$2:$C$100,0)+1,0)))="Н/Д",INDIRECT(CONCATENATE("'2018-07 (Д)'!G",TEXT(MATCH($C26,'2018-07 (Д)'!$C$2:$C$100,0)+1,0))))),"Н/Д",((INDIRECT(CONCATENATE("'2018-08 (Д)'!G",TEXT(MATCH($C26,'2018-08 (Д)'!$C$2:$C$100,0)+1,0)))-INDIRECT(CONCATENATE("'2018-07 (Д)'!G",TEXT(MATCH($C26,'2018-07 (Д)'!$C$2:$C$100,0)+1,0))))/INDIRECT(CONCATENATE("'2018-07 (Д)'!G",TEXT(MATCH($C26,'2018-07 (Д)'!$C$2:$C$100,0)+1,0))))*100)</f>
        <v>29.152845971060742</v>
      </c>
      <c r="AG26" s="9">
        <f ca="1">IF(OR(INDIRECT(CONCATENATE("'2018-09 (Д)'!G",TEXT(MATCH($C26,'2018-09 (Д)'!$C$2:$C$100,0)+1,0)))="Н/Д",INDIRECT(CONCATENATE("'2018-08 (Д)'!G",TEXT(MATCH($C26,'2018-08 (Д)'!$C$2:$C$100,0)+1,0)))="Н/Д",AND(INDIRECT(CONCATENATE("'2018-09 (Д)'!G",TEXT(MATCH($C26,'2018-09 (Д)'!$C$2:$C$100,0)+1,0)))="Н/Д",INDIRECT(CONCATENATE("'2018-08 (Д)'!G",TEXT(MATCH($C26,'2018-08 (Д)'!$C$2:$C$100,0)+1,0))))),"Н/Д",((INDIRECT(CONCATENATE("'2018-09 (Д)'!G",TEXT(MATCH($C26,'2018-09 (Д)'!$C$2:$C$100,0)+1,0)))-INDIRECT(CONCATENATE("'2018-08 (Д)'!G",TEXT(MATCH($C26,'2018-08 (Д)'!$C$2:$C$100,0)+1,0))))/INDIRECT(CONCATENATE("'2018-08 (Д)'!G",TEXT(MATCH($C26,'2018-08 (Д)'!$C$2:$C$100,0)+1,0))))*100)</f>
        <v>-44.600197455409671</v>
      </c>
      <c r="AH26" s="9">
        <f ca="1">IF(OR(INDIRECT(CONCATENATE("'2018-10 (Д)'!G",TEXT(MATCH($C26,'2018-10 (Д)'!$C$2:$C$100,0)+1,0)))="Н/Д",INDIRECT(CONCATENATE("'2018-09 (Д)'!G",TEXT(MATCH($C26,'2018-09 (Д)'!$C$2:$C$100,0)+1,0)))="Н/Д",AND(INDIRECT(CONCATENATE("'2018-10 (Д)'!G",TEXT(MATCH($C26,'2018-10 (Д)'!$C$2:$C$100,0)+1,0)))="Н/Д",INDIRECT(CONCATENATE("'2018-09 (Д)'!G",TEXT(MATCH($C26,'2018-09 (Д)'!$C$2:$C$100,0)+1,0))))),"Н/Д",((INDIRECT(CONCATENATE("'2018-10 (Д)'!G",TEXT(MATCH($C26,'2018-10 (Д)'!$C$2:$C$100,0)+1,0)))-INDIRECT(CONCATENATE("'2018-09 (Д)'!G",TEXT(MATCH($C26,'2018-09 (Д)'!$C$2:$C$100,0)+1,0))))/INDIRECT(CONCATENATE("'2018-09 (Д)'!G",TEXT(MATCH($C26,'2018-09 (Д)'!$C$2:$C$100,0)+1,0))))*100)</f>
        <v>-1.7758051162410624</v>
      </c>
      <c r="AI26" s="9">
        <f ca="1">IF(OR(INDIRECT(CONCATENATE("'2018-11 (Д)'!G",TEXT(MATCH($C26,'2018-11 (Д)'!$C$2:$C$100,0)+1,0)))="Н/Д",INDIRECT(CONCATENATE("'2018-10 (Д)'!G",TEXT(MATCH($C26,'2018-10 (Д)'!$C$2:$C$100,0)+1,0)))="Н/Д",AND(INDIRECT(CONCATENATE("'2018-11 (Д)'!G",TEXT(MATCH($C26,'2018-11 (Д)'!$C$2:$C$100,0)+1,0)))="Н/Д",INDIRECT(CONCATENATE("'2018-10 (Д)'!G",TEXT(MATCH($C26,'2018-10 (Д)'!$C$2:$C$100,0)+1,0))))),"Н/Д",((INDIRECT(CONCATENATE("'2018-11 (Д)'!G",TEXT(MATCH($C26,'2018-11 (Д)'!$C$2:$C$100,0)+1,0)))-INDIRECT(CONCATENATE("'2018-10 (Д)'!G",TEXT(MATCH($C26,'2018-10 (Д)'!$C$2:$C$100,0)+1,0))))/INDIRECT(CONCATENATE("'2018-10 (Д)'!G",TEXT(MATCH($C26,'2018-10 (Д)'!$C$2:$C$100,0)+1,0))))*100)</f>
        <v>149.23816691758699</v>
      </c>
      <c r="AJ26" s="9">
        <f ca="1">IF(OR(INDIRECT(CONCATENATE("'2018-12 (Д)'!G",TEXT(MATCH($C26,'2018-12 (Д)'!$C$2:$C$100,0)+1,0)))="Н/Д",INDIRECT(CONCATENATE("'2018-11 (Д)'!G",TEXT(MATCH($C26,'2018-11 (Д)'!$C$2:$C$100,0)+1,0)))="Н/Д",AND(INDIRECT(CONCATENATE("'2018-12 (Д)'!G",TEXT(MATCH($C26,'2018-12 (Д)'!$C$2:$C$100,0)+1,0)))="Н/Д",INDIRECT(CONCATENATE("'2018-11 (Д)'!G",TEXT(MATCH($C26,'2018-11 (Д)'!$C$2:$C$100,0)+1,0))))),"Н/Д",((INDIRECT(CONCATENATE("'2018-12 (Д)'!G",TEXT(MATCH($C26,'2018-12 (Д)'!$C$2:$C$100,0)+1,0)))-INDIRECT(CONCATENATE("'2018-11 (Д)'!G",TEXT(MATCH($C26,'2018-11 (Д)'!$C$2:$C$100,0)+1,0))))/INDIRECT(CONCATENATE("'2018-11 (Д)'!G",TEXT(MATCH($C26,'2018-11 (Д)'!$C$2:$C$100,0)+1,0))))*100)</f>
        <v>-24.063045946513029</v>
      </c>
      <c r="AK26" s="9"/>
      <c r="AL26" s="9">
        <f ca="1">IF(OR(INDIRECT(CONCATENATE("'2018-03 (Д)'!H",TEXT(MATCH($C26,'2018-03 (Д)'!$C$2:$C$100,0)+1,0)))="Н/Д",INDIRECT(CONCATENATE("'2018-02 (Д)'!H",TEXT(MATCH($C26,'2018-02 (Д)'!$C$2:$C$100,0)+1,0)))="Н/Д",AND(INDIRECT(CONCATENATE("'2018-03 (Д)'!H",TEXT(MATCH($C26,'2018-03 (Д)'!$C$2:$C$100,0)+1,0)))="Н/Д",INDIRECT(CONCATENATE("'2018-02 (Д)'!H",TEXT(MATCH($C26,'2018-02 (Д)'!$C$2:$C$100,0)+1,0))))),"Н/Д",((INDIRECT(CONCATENATE("'2018-03 (Д)'!H",TEXT(MATCH($C26,'2018-03 (Д)'!$C$2:$C$100,0)+1,0)))-INDIRECT(CONCATENATE("'2018-02 (Д)'!H",TEXT(MATCH($C26,'2018-02 (Д)'!$C$2:$C$100,0)+1,0))))/INDIRECT(CONCATENATE("'2018-02 (Д)'!H",TEXT(MATCH($C26,'2018-02 (Д)'!$C$2:$C$100,0)+1,0))))*100)</f>
        <v>33.310738962058281</v>
      </c>
      <c r="AM26" s="9">
        <f ca="1">IF(OR(INDIRECT(CONCATENATE("'2018-04 (Д)'!H",TEXT(MATCH($C26,'2018-04 (Д)'!$C$2:$C$100,0)+1,0)))="Н/Д",INDIRECT(CONCATENATE("'2018-03 (Д)'!H",TEXT(MATCH($C26,'2018-03 (Д)'!$C$2:$C$100,0)+1,0)))="Н/Д",AND(INDIRECT(CONCATENATE("'2018-04 (Д)'!H",TEXT(MATCH($C26,'2018-04 (Д)'!$C$2:$C$100,0)+1,0)))="Н/Д",INDIRECT(CONCATENATE("'2018-03 (Д)'!H",TEXT(MATCH($C26,'2018-03 (Д)'!$C$2:$C$100,0)+1,0))))),"Н/Д",((INDIRECT(CONCATENATE("'2018-04 (Д)'!H",TEXT(MATCH($C26,'2018-04 (Д)'!$C$2:$C$100,0)+1,0)))-INDIRECT(CONCATENATE("'2018-03 (Д)'!H",TEXT(MATCH($C26,'2018-03 (Д)'!$C$2:$C$100,0)+1,0))))/INDIRECT(CONCATENATE("'2018-03 (Д)'!H",TEXT(MATCH($C26,'2018-03 (Д)'!$C$2:$C$100,0)+1,0))))*100)</f>
        <v>-9.2673308603574398</v>
      </c>
      <c r="AN26" s="9">
        <f ca="1">IF(OR(INDIRECT(CONCATENATE("'2018-05 (Д)'!H",TEXT(MATCH($C26,'2018-05 (Д)'!$C$2:$C$100,0)+1,0)))="Н/Д",INDIRECT(CONCATENATE("'2018-04 (Д)'!H",TEXT(MATCH($C26,'2018-04 (Д)'!$C$2:$C$100,0)+1,0)))="Н/Д",AND(INDIRECT(CONCATENATE("'2018-05 (Д)'!H",TEXT(MATCH($C26,'2018-05 (Д)'!$C$2:$C$100,0)+1,0)))="Н/Д",INDIRECT(CONCATENATE("'2018-04 (Д)'!H",TEXT(MATCH($C26,'2018-04 (Д)'!$C$2:$C$100,0)+1,0))))),"Н/Д",((INDIRECT(CONCATENATE("'2018-05 (Д)'!H",TEXT(MATCH($C26,'2018-05 (Д)'!$C$2:$C$100,0)+1,0)))-INDIRECT(CONCATENATE("'2018-04 (Д)'!H",TEXT(MATCH($C26,'2018-04 (Д)'!$C$2:$C$100,0)+1,0))))/INDIRECT(CONCATENATE("'2018-04 (Д)'!H",TEXT(MATCH($C26,'2018-04 (Д)'!$C$2:$C$100,0)+1,0))))*100)</f>
        <v>0.90910319938365614</v>
      </c>
      <c r="AO26" s="9">
        <f ca="1">IF(OR(INDIRECT(CONCATENATE("'2018-06 (Д)'!H",TEXT(MATCH($C26,'2018-06 (Д)'!$C$2:$C$100,0)+1,0)))="Н/Д",INDIRECT(CONCATENATE("'2018-05 (Д)'!H",TEXT(MATCH($C26,'2018-05 (Д)'!$C$2:$C$100,0)+1,0)))="Н/Д",AND(INDIRECT(CONCATENATE("'2018-06 (Д)'!H",TEXT(MATCH($C26,'2018-06 (Д)'!$C$2:$C$100,0)+1,0)))="Н/Д",INDIRECT(CONCATENATE("'2018-05 (Д)'!H",TEXT(MATCH($C26,'2018-05 (Д)'!$C$2:$C$100,0)+1,0))))),"Н/Д",((INDIRECT(CONCATENATE("'2018-06 (Д)'!H",TEXT(MATCH($C26,'2018-06 (Д)'!$C$2:$C$100,0)+1,0)))-INDIRECT(CONCATENATE("'2018-05 (Д)'!H",TEXT(MATCH($C26,'2018-05 (Д)'!$C$2:$C$100,0)+1,0))))/INDIRECT(CONCATENATE("'2018-05 (Д)'!H",TEXT(MATCH($C26,'2018-05 (Д)'!$C$2:$C$100,0)+1,0))))*100)</f>
        <v>-1.3051182979709355</v>
      </c>
      <c r="AP26" s="9">
        <f ca="1">IF(OR(INDIRECT(CONCATENATE("'2018-07 (Д)'!H",TEXT(MATCH($C26,'2018-07 (Д)'!$C$2:$C$100,0)+1,0)))="Н/Д",INDIRECT(CONCATENATE("'2018-06 (Д)'!H",TEXT(MATCH($C26,'2018-06 (Д)'!$C$2:$C$100,0)+1,0)))="Н/Д",AND(INDIRECT(CONCATENATE("'2018-07 (Д)'!H",TEXT(MATCH($C26,'2018-07 (Д)'!$C$2:$C$100,0)+1,0)))="Н/Д",INDIRECT(CONCATENATE("'2018-06 (Д)'!H",TEXT(MATCH($C26,'2018-06 (Д)'!$C$2:$C$100,0)+1,0))))),"Н/Д",((INDIRECT(CONCATENATE("'2018-07 (Д)'!H",TEXT(MATCH($C26,'2018-07 (Д)'!$C$2:$C$100,0)+1,0)))-INDIRECT(CONCATENATE("'2018-06 (Д)'!H",TEXT(MATCH($C26,'2018-06 (Д)'!$C$2:$C$100,0)+1,0))))/INDIRECT(CONCATENATE("'2018-06 (Д)'!H",TEXT(MATCH($C26,'2018-06 (Д)'!$C$2:$C$100,0)+1,0))))*100)</f>
        <v>5.1257403376115969</v>
      </c>
      <c r="AQ26" s="9">
        <f ca="1">IF(OR(INDIRECT(CONCATENATE("'2018-08 (Д)'!H",TEXT(MATCH($C26,'2018-08 (Д)'!$C$2:$C$100,0)+1,0)))="Н/Д",INDIRECT(CONCATENATE("'2018-07 (Д)'!H",TEXT(MATCH($C26,'2018-07 (Д)'!$C$2:$C$100,0)+1,0)))="Н/Д",AND(INDIRECT(CONCATENATE("'2018-08 (Д)'!H",TEXT(MATCH($C26,'2018-08 (Д)'!$C$2:$C$100,0)+1,0)))="Н/Д",INDIRECT(CONCATENATE("'2018-07 (Д)'!H",TEXT(MATCH($C26,'2018-07 (Д)'!$C$2:$C$100,0)+1,0))))),"Н/Д",((INDIRECT(CONCATENATE("'2018-08 (Д)'!H",TEXT(MATCH($C26,'2018-08 (Д)'!$C$2:$C$100,0)+1,0)))-INDIRECT(CONCATENATE("'2018-07 (Д)'!H",TEXT(MATCH($C26,'2018-07 (Д)'!$C$2:$C$100,0)+1,0))))/INDIRECT(CONCATENATE("'2018-07 (Д)'!H",TEXT(MATCH($C26,'2018-07 (Д)'!$C$2:$C$100,0)+1,0))))*100)</f>
        <v>20.834061879236156</v>
      </c>
      <c r="AR26" s="9">
        <f ca="1">IF(OR(INDIRECT(CONCATENATE("'2018-09 (Д)'!H",TEXT(MATCH($C26,'2018-09 (Д)'!$C$2:$C$100,0)+1,0)))="Н/Д",INDIRECT(CONCATENATE("'2018-08 (Д)'!H",TEXT(MATCH($C26,'2018-08 (Д)'!$C$2:$C$100,0)+1,0)))="Н/Д",AND(INDIRECT(CONCATENATE("'2018-09 (Д)'!H",TEXT(MATCH($C26,'2018-09 (Д)'!$C$2:$C$100,0)+1,0)))="Н/Д",INDIRECT(CONCATENATE("'2018-08 (Д)'!H",TEXT(MATCH($C26,'2018-08 (Д)'!$C$2:$C$100,0)+1,0))))),"Н/Д",((INDIRECT(CONCATENATE("'2018-09 (Д)'!H",TEXT(MATCH($C26,'2018-09 (Д)'!$C$2:$C$100,0)+1,0)))-INDIRECT(CONCATENATE("'2018-08 (Д)'!H",TEXT(MATCH($C26,'2018-08 (Д)'!$C$2:$C$100,0)+1,0))))/INDIRECT(CONCATENATE("'2018-08 (Д)'!H",TEXT(MATCH($C26,'2018-08 (Д)'!$C$2:$C$100,0)+1,0))))*100)</f>
        <v>-23.433345530071172</v>
      </c>
      <c r="AS26" s="9">
        <f ca="1">IF(OR(INDIRECT(CONCATENATE("'2018-10 (Д)'!H",TEXT(MATCH($C26,'2018-10 (Д)'!$C$2:$C$100,0)+1,0)))="Н/Д",INDIRECT(CONCATENATE("'2018-09 (Д)'!H",TEXT(MATCH($C26,'2018-09 (Д)'!$C$2:$C$100,0)+1,0)))="Н/Д",AND(INDIRECT(CONCATENATE("'2018-10 (Д)'!H",TEXT(MATCH($C26,'2018-10 (Д)'!$C$2:$C$100,0)+1,0)))="Н/Д",INDIRECT(CONCATENATE("'2018-09 (Д)'!H",TEXT(MATCH($C26,'2018-09 (Д)'!$C$2:$C$100,0)+1,0))))),"Н/Д",((INDIRECT(CONCATENATE("'2018-10 (Д)'!H",TEXT(MATCH($C26,'2018-10 (Д)'!$C$2:$C$100,0)+1,0)))-INDIRECT(CONCATENATE("'2018-09 (Д)'!H",TEXT(MATCH($C26,'2018-09 (Д)'!$C$2:$C$100,0)+1,0))))/INDIRECT(CONCATENATE("'2018-09 (Д)'!H",TEXT(MATCH($C26,'2018-09 (Д)'!$C$2:$C$100,0)+1,0))))*100)</f>
        <v>6.6411867920256773</v>
      </c>
      <c r="AT26" s="9">
        <f ca="1">IF(OR(INDIRECT(CONCATENATE("'2018-11 (Д)'!H",TEXT(MATCH($C26,'2018-11 (Д)'!$C$2:$C$100,0)+1,0)))="Н/Д",INDIRECT(CONCATENATE("'2018-10 (Д)'!H",TEXT(MATCH($C26,'2018-10 (Д)'!$C$2:$C$100,0)+1,0)))="Н/Д",AND(INDIRECT(CONCATENATE("'2018-11 (Д)'!H",TEXT(MATCH($C26,'2018-11 (Д)'!$C$2:$C$100,0)+1,0)))="Н/Д",INDIRECT(CONCATENATE("'2018-10 (Д)'!H",TEXT(MATCH($C26,'2018-10 (Д)'!$C$2:$C$100,0)+1,0))))),"Н/Д",((INDIRECT(CONCATENATE("'2018-11 (Д)'!H",TEXT(MATCH($C26,'2018-11 (Д)'!$C$2:$C$100,0)+1,0)))-INDIRECT(CONCATENATE("'2018-10 (Д)'!H",TEXT(MATCH($C26,'2018-10 (Д)'!$C$2:$C$100,0)+1,0))))/INDIRECT(CONCATENATE("'2018-10 (Д)'!H",TEXT(MATCH($C26,'2018-10 (Д)'!$C$2:$C$100,0)+1,0))))*100)</f>
        <v>7.9069246354087035</v>
      </c>
      <c r="AU26" s="9">
        <f ca="1">IF(OR(INDIRECT(CONCATENATE("'2018-12 (Д)'!H",TEXT(MATCH($C26,'2018-12 (Д)'!$C$2:$C$100,0)+1,0)))="Н/Д",INDIRECT(CONCATENATE("'2018-11 (Д)'!H",TEXT(MATCH($C26,'2018-11 (Д)'!$C$2:$C$100,0)+1,0)))="Н/Д",AND(INDIRECT(CONCATENATE("'2018-12 (Д)'!H",TEXT(MATCH($C26,'2018-12 (Д)'!$C$2:$C$100,0)+1,0)))="Н/Д",INDIRECT(CONCATENATE("'2018-11 (Д)'!H",TEXT(MATCH($C26,'2018-11 (Д)'!$C$2:$C$100,0)+1,0))))),"Н/Д",((INDIRECT(CONCATENATE("'2018-12 (Д)'!H",TEXT(MATCH($C26,'2018-12 (Д)'!$C$2:$C$100,0)+1,0)))-INDIRECT(CONCATENATE("'2018-11 (Д)'!H",TEXT(MATCH($C26,'2018-11 (Д)'!$C$2:$C$100,0)+1,0))))/INDIRECT(CONCATENATE("'2018-11 (Д)'!H",TEXT(MATCH($C26,'2018-11 (Д)'!$C$2:$C$100,0)+1,0))))*100)</f>
        <v>8.7509770276114622</v>
      </c>
      <c r="AV26" s="9"/>
      <c r="AW26" s="9">
        <f ca="1">IF(OR(INDIRECT(CONCATENATE("'2018-03 (Д)'!I",TEXT(MATCH($C26,'2018-03 (Д)'!$C$2:$C$100,0)+1,0)))="Н/Д",INDIRECT(CONCATENATE("'2018-02 (Д)'!I",TEXT(MATCH($C26,'2018-02 (Д)'!$C$2:$C$100,0)+1,0)))="Н/Д",AND(INDIRECT(CONCATENATE("'2018-03 (Д)'!I",TEXT(MATCH($C26,'2018-03 (Д)'!$C$2:$C$100,0)+1,0)))="Н/Д",INDIRECT(CONCATENATE("'2018-02 (Д)'!I",TEXT(MATCH($C26,'2018-02 (Д)'!$C$2:$C$100,0)+1,0))))),"Н/Д",((INDIRECT(CONCATENATE("'2018-03 (Д)'!I",TEXT(MATCH($C26,'2018-03 (Д)'!$C$2:$C$100,0)+1,0)))-INDIRECT(CONCATENATE("'2018-02 (Д)'!I",TEXT(MATCH($C26,'2018-02 (Д)'!$C$2:$C$100,0)+1,0))))/INDIRECT(CONCATENATE("'2018-02 (Д)'!I",TEXT(MATCH($C26,'2018-02 (Д)'!$C$2:$C$100,0)+1,0))))*100)</f>
        <v>-51.393301215994839</v>
      </c>
      <c r="AX26" s="9">
        <f ca="1">IF(OR(INDIRECT(CONCATENATE("'2018-04 (Д)'!I",TEXT(MATCH($C26,'2018-04 (Д)'!$C$2:$C$100,0)+1,0)))="Н/Д",INDIRECT(CONCATENATE("'2018-03 (Д)'!I",TEXT(MATCH($C26,'2018-03 (Д)'!$C$2:$C$100,0)+1,0)))="Н/Д",AND(INDIRECT(CONCATENATE("'2018-04 (Д)'!I",TEXT(MATCH($C26,'2018-04 (Д)'!$C$2:$C$100,0)+1,0)))="Н/Д",INDIRECT(CONCATENATE("'2018-03 (Д)'!I",TEXT(MATCH($C26,'2018-03 (Д)'!$C$2:$C$100,0)+1,0))))),"Н/Д",((INDIRECT(CONCATENATE("'2018-04 (Д)'!I",TEXT(MATCH($C26,'2018-04 (Д)'!$C$2:$C$100,0)+1,0)))-INDIRECT(CONCATENATE("'2018-03 (Д)'!I",TEXT(MATCH($C26,'2018-03 (Д)'!$C$2:$C$100,0)+1,0))))/INDIRECT(CONCATENATE("'2018-03 (Д)'!I",TEXT(MATCH($C26,'2018-03 (Д)'!$C$2:$C$100,0)+1,0))))*100)</f>
        <v>153.67620978649208</v>
      </c>
      <c r="AY26" s="9">
        <f ca="1">IF(OR(INDIRECT(CONCATENATE("'2018-05 (Д)'!I",TEXT(MATCH($C26,'2018-05 (Д)'!$C$2:$C$100,0)+1,0)))="Н/Д",INDIRECT(CONCATENATE("'2018-04 (Д)'!I",TEXT(MATCH($C26,'2018-04 (Д)'!$C$2:$C$100,0)+1,0)))="Н/Д",AND(INDIRECT(CONCATENATE("'2018-05 (Д)'!I",TEXT(MATCH($C26,'2018-05 (Д)'!$C$2:$C$100,0)+1,0)))="Н/Д",INDIRECT(CONCATENATE("'2018-04 (Д)'!I",TEXT(MATCH($C26,'2018-04 (Д)'!$C$2:$C$100,0)+1,0))))),"Н/Д",((INDIRECT(CONCATENATE("'2018-05 (Д)'!I",TEXT(MATCH($C26,'2018-05 (Д)'!$C$2:$C$100,0)+1,0)))-INDIRECT(CONCATENATE("'2018-04 (Д)'!I",TEXT(MATCH($C26,'2018-04 (Д)'!$C$2:$C$100,0)+1,0))))/INDIRECT(CONCATENATE("'2018-04 (Д)'!I",TEXT(MATCH($C26,'2018-04 (Д)'!$C$2:$C$100,0)+1,0))))*100)</f>
        <v>-23.136586339118313</v>
      </c>
      <c r="AZ26" s="9">
        <f ca="1">IF(OR(INDIRECT(CONCATENATE("'2018-06 (Д)'!I",TEXT(MATCH($C26,'2018-06 (Д)'!$C$2:$C$100,0)+1,0)))="Н/Д",INDIRECT(CONCATENATE("'2018-05 (Д)'!I",TEXT(MATCH($C26,'2018-05 (Д)'!$C$2:$C$100,0)+1,0)))="Н/Д",AND(INDIRECT(CONCATENATE("'2018-06 (Д)'!I",TEXT(MATCH($C26,'2018-06 (Д)'!$C$2:$C$100,0)+1,0)))="Н/Д",INDIRECT(CONCATENATE("'2018-05 (Д)'!I",TEXT(MATCH($C26,'2018-05 (Д)'!$C$2:$C$100,0)+1,0))))),"Н/Д",((INDIRECT(CONCATENATE("'2018-06 (Д)'!I",TEXT(MATCH($C26,'2018-06 (Д)'!$C$2:$C$100,0)+1,0)))-INDIRECT(CONCATENATE("'2018-05 (Д)'!I",TEXT(MATCH($C26,'2018-05 (Д)'!$C$2:$C$100,0)+1,0))))/INDIRECT(CONCATENATE("'2018-05 (Д)'!I",TEXT(MATCH($C26,'2018-05 (Д)'!$C$2:$C$100,0)+1,0))))*100)</f>
        <v>7.5012665502377258</v>
      </c>
      <c r="BA26" s="9">
        <f ca="1">IF(OR(INDIRECT(CONCATENATE("'2018-07 (Д)'!I",TEXT(MATCH($C26,'2018-07 (Д)'!$C$2:$C$100,0)+1,0)))="Н/Д",INDIRECT(CONCATENATE("'2018-06 (Д)'!I",TEXT(MATCH($C26,'2018-06 (Д)'!$C$2:$C$100,0)+1,0)))="Н/Д",AND(INDIRECT(CONCATENATE("'2018-07 (Д)'!I",TEXT(MATCH($C26,'2018-07 (Д)'!$C$2:$C$100,0)+1,0)))="Н/Д",INDIRECT(CONCATENATE("'2018-06 (Д)'!I",TEXT(MATCH($C26,'2018-06 (Д)'!$C$2:$C$100,0)+1,0))))),"Н/Д",((INDIRECT(CONCATENATE("'2018-07 (Д)'!I",TEXT(MATCH($C26,'2018-07 (Д)'!$C$2:$C$100,0)+1,0)))-INDIRECT(CONCATENATE("'2018-06 (Д)'!I",TEXT(MATCH($C26,'2018-06 (Д)'!$C$2:$C$100,0)+1,0))))/INDIRECT(CONCATENATE("'2018-06 (Д)'!I",TEXT(MATCH($C26,'2018-06 (Д)'!$C$2:$C$100,0)+1,0))))*100)</f>
        <v>-4.1950710493601955</v>
      </c>
      <c r="BB26" s="9">
        <f ca="1">IF(OR(INDIRECT(CONCATENATE("'2018-08 (Д)'!I",TEXT(MATCH($C26,'2018-08 (Д)'!$C$2:$C$100,0)+1,0)))="Н/Д",INDIRECT(CONCATENATE("'2018-07 (Д)'!I",TEXT(MATCH($C26,'2018-07 (Д)'!$C$2:$C$100,0)+1,0)))="Н/Д",AND(INDIRECT(CONCATENATE("'2018-08 (Д)'!I",TEXT(MATCH($C26,'2018-08 (Д)'!$C$2:$C$100,0)+1,0)))="Н/Д",INDIRECT(CONCATENATE("'2018-07 (Д)'!I",TEXT(MATCH($C26,'2018-07 (Д)'!$C$2:$C$100,0)+1,0))))),"Н/Д",((INDIRECT(CONCATENATE("'2018-08 (Д)'!I",TEXT(MATCH($C26,'2018-08 (Д)'!$C$2:$C$100,0)+1,0)))-INDIRECT(CONCATENATE("'2018-07 (Д)'!I",TEXT(MATCH($C26,'2018-07 (Д)'!$C$2:$C$100,0)+1,0))))/INDIRECT(CONCATENATE("'2018-07 (Д)'!I",TEXT(MATCH($C26,'2018-07 (Д)'!$C$2:$C$100,0)+1,0))))*100)</f>
        <v>18.451340441214647</v>
      </c>
      <c r="BC26" s="9">
        <f ca="1">IF(OR(INDIRECT(CONCATENATE("'2018-09 (Д)'!I",TEXT(MATCH($C26,'2018-09 (Д)'!$C$2:$C$100,0)+1,0)))="Н/Д",INDIRECT(CONCATENATE("'2018-08 (Д)'!I",TEXT(MATCH($C26,'2018-08 (Д)'!$C$2:$C$100,0)+1,0)))="Н/Д",AND(INDIRECT(CONCATENATE("'2018-09 (Д)'!I",TEXT(MATCH($C26,'2018-09 (Д)'!$C$2:$C$100,0)+1,0)))="Н/Д",INDIRECT(CONCATENATE("'2018-08 (Д)'!I",TEXT(MATCH($C26,'2018-08 (Д)'!$C$2:$C$100,0)+1,0))))),"Н/Д",((INDIRECT(CONCATENATE("'2018-09 (Д)'!I",TEXT(MATCH($C26,'2018-09 (Д)'!$C$2:$C$100,0)+1,0)))-INDIRECT(CONCATENATE("'2018-08 (Д)'!I",TEXT(MATCH($C26,'2018-08 (Д)'!$C$2:$C$100,0)+1,0))))/INDIRECT(CONCATENATE("'2018-08 (Д)'!I",TEXT(MATCH($C26,'2018-08 (Д)'!$C$2:$C$100,0)+1,0))))*100)</f>
        <v>-8.028537135012856</v>
      </c>
      <c r="BD26" s="9">
        <f ca="1">IF(OR(INDIRECT(CONCATENATE("'2018-10 (Д)'!I",TEXT(MATCH($C26,'2018-10 (Д)'!$C$2:$C$100,0)+1,0)))="Н/Д",INDIRECT(CONCATENATE("'2018-09 (Д)'!I",TEXT(MATCH($C26,'2018-09 (Д)'!$C$2:$C$100,0)+1,0)))="Н/Д",AND(INDIRECT(CONCATENATE("'2018-10 (Д)'!I",TEXT(MATCH($C26,'2018-10 (Д)'!$C$2:$C$100,0)+1,0)))="Н/Д",INDIRECT(CONCATENATE("'2018-09 (Д)'!I",TEXT(MATCH($C26,'2018-09 (Д)'!$C$2:$C$100,0)+1,0))))),"Н/Д",((INDIRECT(CONCATENATE("'2018-10 (Д)'!I",TEXT(MATCH($C26,'2018-10 (Д)'!$C$2:$C$100,0)+1,0)))-INDIRECT(CONCATENATE("'2018-09 (Д)'!I",TEXT(MATCH($C26,'2018-09 (Д)'!$C$2:$C$100,0)+1,0))))/INDIRECT(CONCATENATE("'2018-09 (Д)'!I",TEXT(MATCH($C26,'2018-09 (Д)'!$C$2:$C$100,0)+1,0))))*100)</f>
        <v>6.4395170138655988</v>
      </c>
      <c r="BE26" s="9">
        <f ca="1">IF(OR(INDIRECT(CONCATENATE("'2018-11 (Д)'!I",TEXT(MATCH($C26,'2018-11 (Д)'!$C$2:$C$100,0)+1,0)))="Н/Д",INDIRECT(CONCATENATE("'2018-10 (Д)'!I",TEXT(MATCH($C26,'2018-10 (Д)'!$C$2:$C$100,0)+1,0)))="Н/Д",AND(INDIRECT(CONCATENATE("'2018-11 (Д)'!I",TEXT(MATCH($C26,'2018-11 (Д)'!$C$2:$C$100,0)+1,0)))="Н/Д",INDIRECT(CONCATENATE("'2018-10 (Д)'!I",TEXT(MATCH($C26,'2018-10 (Д)'!$C$2:$C$100,0)+1,0))))),"Н/Д",((INDIRECT(CONCATENATE("'2018-11 (Д)'!I",TEXT(MATCH($C26,'2018-11 (Д)'!$C$2:$C$100,0)+1,0)))-INDIRECT(CONCATENATE("'2018-10 (Д)'!I",TEXT(MATCH($C26,'2018-10 (Д)'!$C$2:$C$100,0)+1,0))))/INDIRECT(CONCATENATE("'2018-10 (Д)'!I",TEXT(MATCH($C26,'2018-10 (Д)'!$C$2:$C$100,0)+1,0))))*100)</f>
        <v>-5.4028741600531145</v>
      </c>
      <c r="BF26" s="9">
        <f ca="1">IF(OR(INDIRECT(CONCATENATE("'2018-12 (Д)'!I",TEXT(MATCH($C26,'2018-12 (Д)'!$C$2:$C$100,0)+1,0)))="Н/Д",INDIRECT(CONCATENATE("'2018-11 (Д)'!I",TEXT(MATCH($C26,'2018-11 (Д)'!$C$2:$C$100,0)+1,0)))="Н/Д",AND(INDIRECT(CONCATENATE("'2018-12 (Д)'!I",TEXT(MATCH($C26,'2018-12 (Д)'!$C$2:$C$100,0)+1,0)))="Н/Д",INDIRECT(CONCATENATE("'2018-11 (Д)'!I",TEXT(MATCH($C26,'2018-11 (Д)'!$C$2:$C$100,0)+1,0))))),"Н/Д",((INDIRECT(CONCATENATE("'2018-12 (Д)'!I",TEXT(MATCH($C26,'2018-12 (Д)'!$C$2:$C$100,0)+1,0)))-INDIRECT(CONCATENATE("'2018-11 (Д)'!I",TEXT(MATCH($C26,'2018-11 (Д)'!$C$2:$C$100,0)+1,0))))/INDIRECT(CONCATENATE("'2018-11 (Д)'!I",TEXT(MATCH($C26,'2018-11 (Д)'!$C$2:$C$100,0)+1,0))))*100)</f>
        <v>4.2194511554061895</v>
      </c>
      <c r="BG26" s="9"/>
      <c r="BH26" s="9" t="str">
        <f ca="1">IF(OR(INDIRECT(CONCATENATE("'2018-03 (Д)'!J",TEXT(MATCH($C26,'2018-03 (Д)'!$C$2:$C$100,0)+1,0)))="Н/Д",INDIRECT(CONCATENATE("'2018-02 (Д)'!J",TEXT(MATCH($C26,'2018-02 (Д)'!$C$2:$C$100,0)+1,0)))="Н/Д",AND(INDIRECT(CONCATENATE("'2018-03 (Д)'!J",TEXT(MATCH($C26,'2018-03 (Д)'!$C$2:$C$100,0)+1,0)))="Н/Д",INDIRECT(CONCATENATE("'2018-02 (Д)'!J",TEXT(MATCH($C26,'2018-02 (Д)'!$C$2:$C$100,0)+1,0))))),"Н/Д",((INDIRECT(CONCATENATE("'2018-03 (Д)'!J",TEXT(MATCH($C26,'2018-03 (Д)'!$C$2:$C$100,0)+1,0)))-INDIRECT(CONCATENATE("'2018-02 (Д)'!J",TEXT(MATCH($C26,'2018-02 (Д)'!$C$2:$C$100,0)+1,0))))/INDIRECT(CONCATENATE("'2018-02 (Д)'!J",TEXT(MATCH($C26,'2018-02 (Д)'!$C$2:$C$100,0)+1,0))))*100)</f>
        <v>Н/Д</v>
      </c>
      <c r="BI26" s="9" t="str">
        <f ca="1">IF(OR(INDIRECT(CONCATENATE("'2018-04 (Д)'!J",TEXT(MATCH($C26,'2018-04 (Д)'!$C$2:$C$100,0)+1,0)))="Н/Д",INDIRECT(CONCATENATE("'2018-03 (Д)'!J",TEXT(MATCH($C26,'2018-03 (Д)'!$C$2:$C$100,0)+1,0)))="Н/Д",AND(INDIRECT(CONCATENATE("'2018-04 (Д)'!J",TEXT(MATCH($C26,'2018-04 (Д)'!$C$2:$C$100,0)+1,0)))="Н/Д",INDIRECT(CONCATENATE("'2018-03 (Д)'!J",TEXT(MATCH($C26,'2018-03 (Д)'!$C$2:$C$100,0)+1,0))))),"Н/Д",((INDIRECT(CONCATENATE("'2018-04 (Д)'!J",TEXT(MATCH($C26,'2018-04 (Д)'!$C$2:$C$100,0)+1,0)))-INDIRECT(CONCATENATE("'2018-03 (Д)'!J",TEXT(MATCH($C26,'2018-03 (Д)'!$C$2:$C$100,0)+1,0))))/INDIRECT(CONCATENATE("'2018-03 (Д)'!J",TEXT(MATCH($C26,'2018-03 (Д)'!$C$2:$C$100,0)+1,0))))*100)</f>
        <v>Н/Д</v>
      </c>
      <c r="BJ26" s="9" t="str">
        <f ca="1">IF(OR(INDIRECT(CONCATENATE("'2018-05 (Д)'!J",TEXT(MATCH($C26,'2018-05 (Д)'!$C$2:$C$100,0)+1,0)))="Н/Д",INDIRECT(CONCATENATE("'2018-04 (Д)'!J",TEXT(MATCH($C26,'2018-04 (Д)'!$C$2:$C$100,0)+1,0)))="Н/Д",AND(INDIRECT(CONCATENATE("'2018-05 (Д)'!J",TEXT(MATCH($C26,'2018-05 (Д)'!$C$2:$C$100,0)+1,0)))="Н/Д",INDIRECT(CONCATENATE("'2018-04 (Д)'!J",TEXT(MATCH($C26,'2018-04 (Д)'!$C$2:$C$100,0)+1,0))))),"Н/Д",((INDIRECT(CONCATENATE("'2018-05 (Д)'!J",TEXT(MATCH($C26,'2018-05 (Д)'!$C$2:$C$100,0)+1,0)))-INDIRECT(CONCATENATE("'2018-04 (Д)'!J",TEXT(MATCH($C26,'2018-04 (Д)'!$C$2:$C$100,0)+1,0))))/INDIRECT(CONCATENATE("'2018-04 (Д)'!J",TEXT(MATCH($C26,'2018-04 (Д)'!$C$2:$C$100,0)+1,0))))*100)</f>
        <v>Н/Д</v>
      </c>
      <c r="BK26" s="9" t="str">
        <f ca="1">IF(OR(INDIRECT(CONCATENATE("'2018-06 (Д)'!J",TEXT(MATCH($C26,'2018-06 (Д)'!$C$2:$C$100,0)+1,0)))="Н/Д",INDIRECT(CONCATENATE("'2018-05 (Д)'!J",TEXT(MATCH($C26,'2018-05 (Д)'!$C$2:$C$100,0)+1,0)))="Н/Д",AND(INDIRECT(CONCATENATE("'2018-06 (Д)'!J",TEXT(MATCH($C26,'2018-06 (Д)'!$C$2:$C$100,0)+1,0)))="Н/Д",INDIRECT(CONCATENATE("'2018-05 (Д)'!J",TEXT(MATCH($C26,'2018-05 (Д)'!$C$2:$C$100,0)+1,0))))),"Н/Д",((INDIRECT(CONCATENATE("'2018-06 (Д)'!J",TEXT(MATCH($C26,'2018-06 (Д)'!$C$2:$C$100,0)+1,0)))-INDIRECT(CONCATENATE("'2018-05 (Д)'!J",TEXT(MATCH($C26,'2018-05 (Д)'!$C$2:$C$100,0)+1,0))))/INDIRECT(CONCATENATE("'2018-05 (Д)'!J",TEXT(MATCH($C26,'2018-05 (Д)'!$C$2:$C$100,0)+1,0))))*100)</f>
        <v>Н/Д</v>
      </c>
      <c r="BL26" s="9" t="str">
        <f ca="1">IF(OR(INDIRECT(CONCATENATE("'2018-07 (Д)'!J",TEXT(MATCH($C26,'2018-07 (Д)'!$C$2:$C$100,0)+1,0)))="Н/Д",INDIRECT(CONCATENATE("'2018-06 (Д)'!J",TEXT(MATCH($C26,'2018-06 (Д)'!$C$2:$C$100,0)+1,0)))="Н/Д",AND(INDIRECT(CONCATENATE("'2018-07 (Д)'!J",TEXT(MATCH($C26,'2018-07 (Д)'!$C$2:$C$100,0)+1,0)))="Н/Д",INDIRECT(CONCATENATE("'2018-06 (Д)'!J",TEXT(MATCH($C26,'2018-06 (Д)'!$C$2:$C$100,0)+1,0))))),"Н/Д",((INDIRECT(CONCATENATE("'2018-07 (Д)'!J",TEXT(MATCH($C26,'2018-07 (Д)'!$C$2:$C$100,0)+1,0)))-INDIRECT(CONCATENATE("'2018-06 (Д)'!J",TEXT(MATCH($C26,'2018-06 (Д)'!$C$2:$C$100,0)+1,0))))/INDIRECT(CONCATENATE("'2018-06 (Д)'!J",TEXT(MATCH($C26,'2018-06 (Д)'!$C$2:$C$100,0)+1,0))))*100)</f>
        <v>Н/Д</v>
      </c>
      <c r="BM26" s="9" t="str">
        <f ca="1">IF(OR(INDIRECT(CONCATENATE("'2018-08 (Д)'!J",TEXT(MATCH($C26,'2018-08 (Д)'!$C$2:$C$100,0)+1,0)))="Н/Д",INDIRECT(CONCATENATE("'2018-07 (Д)'!J",TEXT(MATCH($C26,'2018-07 (Д)'!$C$2:$C$100,0)+1,0)))="Н/Д",AND(INDIRECT(CONCATENATE("'2018-08 (Д)'!J",TEXT(MATCH($C26,'2018-08 (Д)'!$C$2:$C$100,0)+1,0)))="Н/Д",INDIRECT(CONCATENATE("'2018-07 (Д)'!J",TEXT(MATCH($C26,'2018-07 (Д)'!$C$2:$C$100,0)+1,0))))),"Н/Д",((INDIRECT(CONCATENATE("'2018-08 (Д)'!J",TEXT(MATCH($C26,'2018-08 (Д)'!$C$2:$C$100,0)+1,0)))-INDIRECT(CONCATENATE("'2018-07 (Д)'!J",TEXT(MATCH($C26,'2018-07 (Д)'!$C$2:$C$100,0)+1,0))))/INDIRECT(CONCATENATE("'2018-07 (Д)'!J",TEXT(MATCH($C26,'2018-07 (Д)'!$C$2:$C$100,0)+1,0))))*100)</f>
        <v>Н/Д</v>
      </c>
      <c r="BN26" s="9" t="str">
        <f ca="1">IF(OR(INDIRECT(CONCATENATE("'2018-09 (Д)'!J",TEXT(MATCH($C26,'2018-09 (Д)'!$C$2:$C$100,0)+1,0)))="Н/Д",INDIRECT(CONCATENATE("'2018-08 (Д)'!J",TEXT(MATCH($C26,'2018-08 (Д)'!$C$2:$C$100,0)+1,0)))="Н/Д",AND(INDIRECT(CONCATENATE("'2018-09 (Д)'!J",TEXT(MATCH($C26,'2018-09 (Д)'!$C$2:$C$100,0)+1,0)))="Н/Д",INDIRECT(CONCATENATE("'2018-08 (Д)'!J",TEXT(MATCH($C26,'2018-08 (Д)'!$C$2:$C$100,0)+1,0))))),"Н/Д",((INDIRECT(CONCATENATE("'2018-09 (Д)'!J",TEXT(MATCH($C26,'2018-09 (Д)'!$C$2:$C$100,0)+1,0)))-INDIRECT(CONCATENATE("'2018-08 (Д)'!J",TEXT(MATCH($C26,'2018-08 (Д)'!$C$2:$C$100,0)+1,0))))/INDIRECT(CONCATENATE("'2018-08 (Д)'!J",TEXT(MATCH($C26,'2018-08 (Д)'!$C$2:$C$100,0)+1,0))))*100)</f>
        <v>Н/Д</v>
      </c>
      <c r="BO26" s="9" t="str">
        <f ca="1">IF(OR(INDIRECT(CONCATENATE("'2018-10 (Д)'!J",TEXT(MATCH($C26,'2018-10 (Д)'!$C$2:$C$100,0)+1,0)))="Н/Д",INDIRECT(CONCATENATE("'2018-09 (Д)'!J",TEXT(MATCH($C26,'2018-09 (Д)'!$C$2:$C$100,0)+1,0)))="Н/Д",AND(INDIRECT(CONCATENATE("'2018-10 (Д)'!J",TEXT(MATCH($C26,'2018-10 (Д)'!$C$2:$C$100,0)+1,0)))="Н/Д",INDIRECT(CONCATENATE("'2018-09 (Д)'!J",TEXT(MATCH($C26,'2018-09 (Д)'!$C$2:$C$100,0)+1,0))))),"Н/Д",((INDIRECT(CONCATENATE("'2018-10 (Д)'!J",TEXT(MATCH($C26,'2018-10 (Д)'!$C$2:$C$100,0)+1,0)))-INDIRECT(CONCATENATE("'2018-09 (Д)'!J",TEXT(MATCH($C26,'2018-09 (Д)'!$C$2:$C$100,0)+1,0))))/INDIRECT(CONCATENATE("'2018-09 (Д)'!J",TEXT(MATCH($C26,'2018-09 (Д)'!$C$2:$C$100,0)+1,0))))*100)</f>
        <v>Н/Д</v>
      </c>
      <c r="BP26" s="9" t="str">
        <f ca="1">IF(OR(INDIRECT(CONCATENATE("'2018-11 (Д)'!J",TEXT(MATCH($C26,'2018-11 (Д)'!$C$2:$C$100,0)+1,0)))="Н/Д",INDIRECT(CONCATENATE("'2018-10 (Д)'!J",TEXT(MATCH($C26,'2018-10 (Д)'!$C$2:$C$100,0)+1,0)))="Н/Д",AND(INDIRECT(CONCATENATE("'2018-11 (Д)'!J",TEXT(MATCH($C26,'2018-11 (Д)'!$C$2:$C$100,0)+1,0)))="Н/Д",INDIRECT(CONCATENATE("'2018-10 (Д)'!J",TEXT(MATCH($C26,'2018-10 (Д)'!$C$2:$C$100,0)+1,0))))),"Н/Д",((INDIRECT(CONCATENATE("'2018-11 (Д)'!J",TEXT(MATCH($C26,'2018-11 (Д)'!$C$2:$C$100,0)+1,0)))-INDIRECT(CONCATENATE("'2018-10 (Д)'!J",TEXT(MATCH($C26,'2018-10 (Д)'!$C$2:$C$100,0)+1,0))))/INDIRECT(CONCATENATE("'2018-10 (Д)'!J",TEXT(MATCH($C26,'2018-10 (Д)'!$C$2:$C$100,0)+1,0))))*100)</f>
        <v>Н/Д</v>
      </c>
      <c r="BQ26" s="9" t="str">
        <f ca="1">IF(OR(INDIRECT(CONCATENATE("'2018-12 (Д)'!J",TEXT(MATCH($C26,'2018-12 (Д)'!$C$2:$C$100,0)+1,0)))="Н/Д",INDIRECT(CONCATENATE("'2018-11 (Д)'!J",TEXT(MATCH($C26,'2018-11 (Д)'!$C$2:$C$100,0)+1,0)))="Н/Д",AND(INDIRECT(CONCATENATE("'2018-12 (Д)'!J",TEXT(MATCH($C26,'2018-12 (Д)'!$C$2:$C$100,0)+1,0)))="Н/Д",INDIRECT(CONCATENATE("'2018-11 (Д)'!J",TEXT(MATCH($C26,'2018-11 (Д)'!$C$2:$C$100,0)+1,0))))),"Н/Д",((INDIRECT(CONCATENATE("'2018-12 (Д)'!J",TEXT(MATCH($C26,'2018-12 (Д)'!$C$2:$C$100,0)+1,0)))-INDIRECT(CONCATENATE("'2018-11 (Д)'!J",TEXT(MATCH($C26,'2018-11 (Д)'!$C$2:$C$100,0)+1,0))))/INDIRECT(CONCATENATE("'2018-11 (Д)'!J",TEXT(MATCH($C26,'2018-11 (Д)'!$C$2:$C$100,0)+1,0))))*100)</f>
        <v>Н/Д</v>
      </c>
      <c r="BR26" s="9"/>
      <c r="BS26" s="9">
        <f ca="1">IF(OR(INDIRECT(CONCATENATE("'2018-03 (Д)'!K",TEXT(MATCH($C26,'2018-03 (Д)'!$C$2:$C$100,0)+1,0)))="Н/Д",INDIRECT(CONCATENATE("'2018-02 (Д)'!K",TEXT(MATCH($C26,'2018-02 (Д)'!$C$2:$C$100,0)+1,0)))="Н/Д",AND(INDIRECT(CONCATENATE("'2018-03 (Д)'!K",TEXT(MATCH($C26,'2018-03 (Д)'!$C$2:$C$100,0)+1,0)))="Н/Д",INDIRECT(CONCATENATE("'2018-02 (Д)'!K",TEXT(MATCH($C26,'2018-02 (Д)'!$C$2:$C$100,0)+1,0))))),"Н/Д",((INDIRECT(CONCATENATE("'2018-03 (Д)'!K",TEXT(MATCH($C26,'2018-03 (Д)'!$C$2:$C$100,0)+1,0)))-INDIRECT(CONCATENATE("'2018-02 (Д)'!K",TEXT(MATCH($C26,'2018-02 (Д)'!$C$2:$C$100,0)+1,0))))/INDIRECT(CONCATENATE("'2018-02 (Д)'!K",TEXT(MATCH($C26,'2018-02 (Д)'!$C$2:$C$100,0)+1,0))))*100)</f>
        <v>-45.031755729615611</v>
      </c>
      <c r="BT26" s="9">
        <f ca="1">IF(OR(INDIRECT(CONCATENATE("'2018-04 (Д)'!K",TEXT(MATCH($C26,'2018-04 (Д)'!$C$2:$C$100,0)+1,0)))="Н/Д",INDIRECT(CONCATENATE("'2018-03 (Д)'!K",TEXT(MATCH($C26,'2018-03 (Д)'!$C$2:$C$100,0)+1,0)))="Н/Д",AND(INDIRECT(CONCATENATE("'2018-04 (Д)'!K",TEXT(MATCH($C26,'2018-04 (Д)'!$C$2:$C$100,0)+1,0)))="Н/Д",INDIRECT(CONCATENATE("'2018-03 (Д)'!K",TEXT(MATCH($C26,'2018-03 (Д)'!$C$2:$C$100,0)+1,0))))),"Н/Д",((INDIRECT(CONCATENATE("'2018-04 (Д)'!K",TEXT(MATCH($C26,'2018-04 (Д)'!$C$2:$C$100,0)+1,0)))-INDIRECT(CONCATENATE("'2018-03 (Д)'!K",TEXT(MATCH($C26,'2018-03 (Д)'!$C$2:$C$100,0)+1,0))))/INDIRECT(CONCATENATE("'2018-03 (Д)'!K",TEXT(MATCH($C26,'2018-03 (Д)'!$C$2:$C$100,0)+1,0))))*100)</f>
        <v>204.46608447880715</v>
      </c>
      <c r="BU26" s="9">
        <f ca="1">IF(OR(INDIRECT(CONCATENATE("'2018-05 (Д)'!K",TEXT(MATCH($C26,'2018-05 (Д)'!$C$2:$C$100,0)+1,0)))="Н/Д",INDIRECT(CONCATENATE("'2018-04 (Д)'!K",TEXT(MATCH($C26,'2018-04 (Д)'!$C$2:$C$100,0)+1,0)))="Н/Д",AND(INDIRECT(CONCATENATE("'2018-05 (Д)'!K",TEXT(MATCH($C26,'2018-05 (Д)'!$C$2:$C$100,0)+1,0)))="Н/Д",INDIRECT(CONCATENATE("'2018-04 (Д)'!K",TEXT(MATCH($C26,'2018-04 (Д)'!$C$2:$C$100,0)+1,0))))),"Н/Д",((INDIRECT(CONCATENATE("'2018-05 (Д)'!K",TEXT(MATCH($C26,'2018-05 (Д)'!$C$2:$C$100,0)+1,0)))-INDIRECT(CONCATENATE("'2018-04 (Д)'!K",TEXT(MATCH($C26,'2018-04 (Д)'!$C$2:$C$100,0)+1,0))))/INDIRECT(CONCATENATE("'2018-04 (Д)'!K",TEXT(MATCH($C26,'2018-04 (Д)'!$C$2:$C$100,0)+1,0))))*100)</f>
        <v>183.07332225632035</v>
      </c>
      <c r="BV26" s="9">
        <f ca="1">IF(OR(INDIRECT(CONCATENATE("'2018-06 (Д)'!K",TEXT(MATCH($C26,'2018-06 (Д)'!$C$2:$C$100,0)+1,0)))="Н/Д",INDIRECT(CONCATENATE("'2018-05 (Д)'!K",TEXT(MATCH($C26,'2018-05 (Д)'!$C$2:$C$100,0)+1,0)))="Н/Д",AND(INDIRECT(CONCATENATE("'2018-06 (Д)'!K",TEXT(MATCH($C26,'2018-06 (Д)'!$C$2:$C$100,0)+1,0)))="Н/Д",INDIRECT(CONCATENATE("'2018-05 (Д)'!K",TEXT(MATCH($C26,'2018-05 (Д)'!$C$2:$C$100,0)+1,0))))),"Н/Д",((INDIRECT(CONCATENATE("'2018-06 (Д)'!K",TEXT(MATCH($C26,'2018-06 (Д)'!$C$2:$C$100,0)+1,0)))-INDIRECT(CONCATENATE("'2018-05 (Д)'!K",TEXT(MATCH($C26,'2018-05 (Д)'!$C$2:$C$100,0)+1,0))))/INDIRECT(CONCATENATE("'2018-05 (Д)'!K",TEXT(MATCH($C26,'2018-05 (Д)'!$C$2:$C$100,0)+1,0))))*100)</f>
        <v>-73.043178296739882</v>
      </c>
      <c r="BW26" s="9">
        <f ca="1">IF(OR(INDIRECT(CONCATENATE("'2018-07 (Д)'!K",TEXT(MATCH($C26,'2018-07 (Д)'!$C$2:$C$100,0)+1,0)))="Н/Д",INDIRECT(CONCATENATE("'2018-06 (Д)'!K",TEXT(MATCH($C26,'2018-06 (Д)'!$C$2:$C$100,0)+1,0)))="Н/Д",AND(INDIRECT(CONCATENATE("'2018-07 (Д)'!K",TEXT(MATCH($C26,'2018-07 (Д)'!$C$2:$C$100,0)+1,0)))="Н/Д",INDIRECT(CONCATENATE("'2018-06 (Д)'!K",TEXT(MATCH($C26,'2018-06 (Д)'!$C$2:$C$100,0)+1,0))))),"Н/Д",((INDIRECT(CONCATENATE("'2018-07 (Д)'!K",TEXT(MATCH($C26,'2018-07 (Д)'!$C$2:$C$100,0)+1,0)))-INDIRECT(CONCATENATE("'2018-06 (Д)'!K",TEXT(MATCH($C26,'2018-06 (Д)'!$C$2:$C$100,0)+1,0))))/INDIRECT(CONCATENATE("'2018-06 (Д)'!K",TEXT(MATCH($C26,'2018-06 (Д)'!$C$2:$C$100,0)+1,0))))*100)</f>
        <v>-44.350652743748206</v>
      </c>
      <c r="BX26" s="9">
        <f ca="1">IF(OR(INDIRECT(CONCATENATE("'2018-08 (Д)'!K",TEXT(MATCH($C26,'2018-08 (Д)'!$C$2:$C$100,0)+1,0)))="Н/Д",INDIRECT(CONCATENATE("'2018-07 (Д)'!K",TEXT(MATCH($C26,'2018-07 (Д)'!$C$2:$C$100,0)+1,0)))="Н/Д",AND(INDIRECT(CONCATENATE("'2018-08 (Д)'!K",TEXT(MATCH($C26,'2018-08 (Д)'!$C$2:$C$100,0)+1,0)))="Н/Д",INDIRECT(CONCATENATE("'2018-07 (Д)'!K",TEXT(MATCH($C26,'2018-07 (Д)'!$C$2:$C$100,0)+1,0))))),"Н/Д",((INDIRECT(CONCATENATE("'2018-08 (Д)'!K",TEXT(MATCH($C26,'2018-08 (Д)'!$C$2:$C$100,0)+1,0)))-INDIRECT(CONCATENATE("'2018-07 (Д)'!K",TEXT(MATCH($C26,'2018-07 (Д)'!$C$2:$C$100,0)+1,0))))/INDIRECT(CONCATENATE("'2018-07 (Д)'!K",TEXT(MATCH($C26,'2018-07 (Д)'!$C$2:$C$100,0)+1,0))))*100)</f>
        <v>350.41041176591995</v>
      </c>
      <c r="BY26" s="9">
        <f ca="1">IF(OR(INDIRECT(CONCATENATE("'2018-09 (Д)'!K",TEXT(MATCH($C26,'2018-09 (Д)'!$C$2:$C$100,0)+1,0)))="Н/Д",INDIRECT(CONCATENATE("'2018-08 (Д)'!K",TEXT(MATCH($C26,'2018-08 (Д)'!$C$2:$C$100,0)+1,0)))="Н/Д",AND(INDIRECT(CONCATENATE("'2018-09 (Д)'!K",TEXT(MATCH($C26,'2018-09 (Д)'!$C$2:$C$100,0)+1,0)))="Н/Д",INDIRECT(CONCATENATE("'2018-08 (Д)'!K",TEXT(MATCH($C26,'2018-08 (Д)'!$C$2:$C$100,0)+1,0))))),"Н/Д",((INDIRECT(CONCATENATE("'2018-09 (Д)'!K",TEXT(MATCH($C26,'2018-09 (Д)'!$C$2:$C$100,0)+1,0)))-INDIRECT(CONCATENATE("'2018-08 (Д)'!K",TEXT(MATCH($C26,'2018-08 (Д)'!$C$2:$C$100,0)+1,0))))/INDIRECT(CONCATENATE("'2018-08 (Д)'!K",TEXT(MATCH($C26,'2018-08 (Д)'!$C$2:$C$100,0)+1,0))))*100)</f>
        <v>-84.216327700200253</v>
      </c>
      <c r="BZ26" s="9">
        <f ca="1">IF(OR(INDIRECT(CONCATENATE("'2018-10 (Д)'!K",TEXT(MATCH($C26,'2018-10 (Д)'!$C$2:$C$100,0)+1,0)))="Н/Д",INDIRECT(CONCATENATE("'2018-09 (Д)'!K",TEXT(MATCH($C26,'2018-09 (Д)'!$C$2:$C$100,0)+1,0)))="Н/Д",AND(INDIRECT(CONCATENATE("'2018-10 (Д)'!K",TEXT(MATCH($C26,'2018-10 (Д)'!$C$2:$C$100,0)+1,0)))="Н/Д",INDIRECT(CONCATENATE("'2018-09 (Д)'!K",TEXT(MATCH($C26,'2018-09 (Д)'!$C$2:$C$100,0)+1,0))))),"Н/Д",((INDIRECT(CONCATENATE("'2018-10 (Д)'!K",TEXT(MATCH($C26,'2018-10 (Д)'!$C$2:$C$100,0)+1,0)))-INDIRECT(CONCATENATE("'2018-09 (Д)'!K",TEXT(MATCH($C26,'2018-09 (Д)'!$C$2:$C$100,0)+1,0))))/INDIRECT(CONCATENATE("'2018-09 (Д)'!K",TEXT(MATCH($C26,'2018-09 (Д)'!$C$2:$C$100,0)+1,0))))*100)</f>
        <v>-41.400437013755052</v>
      </c>
      <c r="CA26" s="9">
        <f ca="1">IF(OR(INDIRECT(CONCATENATE("'2018-11 (Д)'!K",TEXT(MATCH($C26,'2018-11 (Д)'!$C$2:$C$100,0)+1,0)))="Н/Д",INDIRECT(CONCATENATE("'2018-10 (Д)'!K",TEXT(MATCH($C26,'2018-10 (Д)'!$C$2:$C$100,0)+1,0)))="Н/Д",AND(INDIRECT(CONCATENATE("'2018-11 (Д)'!K",TEXT(MATCH($C26,'2018-11 (Д)'!$C$2:$C$100,0)+1,0)))="Н/Д",INDIRECT(CONCATENATE("'2018-10 (Д)'!K",TEXT(MATCH($C26,'2018-10 (Д)'!$C$2:$C$100,0)+1,0))))),"Н/Д",((INDIRECT(CONCATENATE("'2018-11 (Д)'!K",TEXT(MATCH($C26,'2018-11 (Д)'!$C$2:$C$100,0)+1,0)))-INDIRECT(CONCATENATE("'2018-10 (Д)'!K",TEXT(MATCH($C26,'2018-10 (Д)'!$C$2:$C$100,0)+1,0))))/INDIRECT(CONCATENATE("'2018-10 (Д)'!K",TEXT(MATCH($C26,'2018-10 (Д)'!$C$2:$C$100,0)+1,0))))*100)</f>
        <v>1071.8144276507942</v>
      </c>
      <c r="CB26" s="9">
        <f ca="1">IF(OR(INDIRECT(CONCATENATE("'2018-12 (Д)'!K",TEXT(MATCH($C26,'2018-12 (Д)'!$C$2:$C$100,0)+1,0)))="Н/Д",INDIRECT(CONCATENATE("'2018-11 (Д)'!K",TEXT(MATCH($C26,'2018-11 (Д)'!$C$2:$C$100,0)+1,0)))="Н/Д",AND(INDIRECT(CONCATENATE("'2018-12 (Д)'!K",TEXT(MATCH($C26,'2018-12 (Д)'!$C$2:$C$100,0)+1,0)))="Н/Д",INDIRECT(CONCATENATE("'2018-11 (Д)'!K",TEXT(MATCH($C26,'2018-11 (Д)'!$C$2:$C$100,0)+1,0))))),"Н/Д",((INDIRECT(CONCATENATE("'2018-12 (Д)'!K",TEXT(MATCH($C26,'2018-12 (Д)'!$C$2:$C$100,0)+1,0)))-INDIRECT(CONCATENATE("'2018-11 (Д)'!K",TEXT(MATCH($C26,'2018-11 (Д)'!$C$2:$C$100,0)+1,0))))/INDIRECT(CONCATENATE("'2018-11 (Д)'!K",TEXT(MATCH($C26,'2018-11 (Д)'!$C$2:$C$100,0)+1,0))))*100)</f>
        <v>-88.079456868673304</v>
      </c>
      <c r="CC26" s="9"/>
      <c r="CD26" s="9">
        <f ca="1">IF(OR(INDIRECT(CONCATENATE("'2018-03 (Д)'!L",TEXT(MATCH($C26,'2018-03 (Д)'!$C$2:$C$100,0)+1,0)))="Н/Д",INDIRECT(CONCATENATE("'2018-02 (Д)'!L",TEXT(MATCH($C26,'2018-02 (Д)'!$C$2:$C$100,0)+1,0)))="Н/Д",AND(INDIRECT(CONCATENATE("'2018-03 (Д)'!L",TEXT(MATCH($C26,'2018-03 (Д)'!$C$2:$C$100,0)+1,0)))="Н/Д",INDIRECT(CONCATENATE("'2018-02 (Д)'!L",TEXT(MATCH($C26,'2018-02 (Д)'!$C$2:$C$100,0)+1,0))))),"Н/Д",((INDIRECT(CONCATENATE("'2018-03 (Д)'!L",TEXT(MATCH($C26,'2018-03 (Д)'!$C$2:$C$100,0)+1,0)))-INDIRECT(CONCATENATE("'2018-02 (Д)'!L",TEXT(MATCH($C26,'2018-02 (Д)'!$C$2:$C$100,0)+1,0))))/INDIRECT(CONCATENATE("'2018-02 (Д)'!L",TEXT(MATCH($C26,'2018-02 (Д)'!$C$2:$C$100,0)+1,0))))*100)</f>
        <v>67.428485677036434</v>
      </c>
      <c r="CE26" s="9">
        <f ca="1">IF(OR(INDIRECT(CONCATENATE("'2018-04 (Д)'!L",TEXT(MATCH($C26,'2018-04 (Д)'!$C$2:$C$100,0)+1,0)))="Н/Д",INDIRECT(CONCATENATE("'2018-03 (Д)'!L",TEXT(MATCH($C26,'2018-03 (Д)'!$C$2:$C$100,0)+1,0)))="Н/Д",AND(INDIRECT(CONCATENATE("'2018-04 (Д)'!L",TEXT(MATCH($C26,'2018-04 (Д)'!$C$2:$C$100,0)+1,0)))="Н/Д",INDIRECT(CONCATENATE("'2018-03 (Д)'!L",TEXT(MATCH($C26,'2018-03 (Д)'!$C$2:$C$100,0)+1,0))))),"Н/Д",((INDIRECT(CONCATENATE("'2018-04 (Д)'!L",TEXT(MATCH($C26,'2018-04 (Д)'!$C$2:$C$100,0)+1,0)))-INDIRECT(CONCATENATE("'2018-03 (Д)'!L",TEXT(MATCH($C26,'2018-03 (Д)'!$C$2:$C$100,0)+1,0))))/INDIRECT(CONCATENATE("'2018-03 (Д)'!L",TEXT(MATCH($C26,'2018-03 (Д)'!$C$2:$C$100,0)+1,0))))*100)</f>
        <v>35.672808875272253</v>
      </c>
      <c r="CF26" s="9">
        <f ca="1">IF(OR(INDIRECT(CONCATENATE("'2018-05 (Д)'!L",TEXT(MATCH($C26,'2018-05 (Д)'!$C$2:$C$100,0)+1,0)))="Н/Д",INDIRECT(CONCATENATE("'2018-04 (Д)'!L",TEXT(MATCH($C26,'2018-04 (Д)'!$C$2:$C$100,0)+1,0)))="Н/Д",AND(INDIRECT(CONCATENATE("'2018-05 (Д)'!L",TEXT(MATCH($C26,'2018-05 (Д)'!$C$2:$C$100,0)+1,0)))="Н/Д",INDIRECT(CONCATENATE("'2018-04 (Д)'!L",TEXT(MATCH($C26,'2018-04 (Д)'!$C$2:$C$100,0)+1,0))))),"Н/Д",((INDIRECT(CONCATENATE("'2018-05 (Д)'!L",TEXT(MATCH($C26,'2018-05 (Д)'!$C$2:$C$100,0)+1,0)))-INDIRECT(CONCATENATE("'2018-04 (Д)'!L",TEXT(MATCH($C26,'2018-04 (Д)'!$C$2:$C$100,0)+1,0))))/INDIRECT(CONCATENATE("'2018-04 (Д)'!L",TEXT(MATCH($C26,'2018-04 (Д)'!$C$2:$C$100,0)+1,0))))*100)</f>
        <v>268.84429646189017</v>
      </c>
      <c r="CG26" s="9">
        <f ca="1">IF(OR(INDIRECT(CONCATENATE("'2018-06 (Д)'!L",TEXT(MATCH($C26,'2018-06 (Д)'!$C$2:$C$100,0)+1,0)))="Н/Д",INDIRECT(CONCATENATE("'2018-05 (Д)'!L",TEXT(MATCH($C26,'2018-05 (Д)'!$C$2:$C$100,0)+1,0)))="Н/Д",AND(INDIRECT(CONCATENATE("'2018-06 (Д)'!L",TEXT(MATCH($C26,'2018-06 (Д)'!$C$2:$C$100,0)+1,0)))="Н/Д",INDIRECT(CONCATENATE("'2018-05 (Д)'!L",TEXT(MATCH($C26,'2018-05 (Д)'!$C$2:$C$100,0)+1,0))))),"Н/Д",((INDIRECT(CONCATENATE("'2018-06 (Д)'!L",TEXT(MATCH($C26,'2018-06 (Д)'!$C$2:$C$100,0)+1,0)))-INDIRECT(CONCATENATE("'2018-05 (Д)'!L",TEXT(MATCH($C26,'2018-05 (Д)'!$C$2:$C$100,0)+1,0))))/INDIRECT(CONCATENATE("'2018-05 (Д)'!L",TEXT(MATCH($C26,'2018-05 (Д)'!$C$2:$C$100,0)+1,0))))*100)</f>
        <v>-12.968873473388879</v>
      </c>
      <c r="CH26" s="9">
        <f ca="1">IF(OR(INDIRECT(CONCATENATE("'2018-07 (Д)'!L",TEXT(MATCH($C26,'2018-07 (Д)'!$C$2:$C$100,0)+1,0)))="Н/Д",INDIRECT(CONCATENATE("'2018-06 (Д)'!L",TEXT(MATCH($C26,'2018-06 (Д)'!$C$2:$C$100,0)+1,0)))="Н/Д",AND(INDIRECT(CONCATENATE("'2018-07 (Д)'!L",TEXT(MATCH($C26,'2018-07 (Д)'!$C$2:$C$100,0)+1,0)))="Н/Д",INDIRECT(CONCATENATE("'2018-06 (Д)'!L",TEXT(MATCH($C26,'2018-06 (Д)'!$C$2:$C$100,0)+1,0))))),"Н/Д",((INDIRECT(CONCATENATE("'2018-07 (Д)'!L",TEXT(MATCH($C26,'2018-07 (Д)'!$C$2:$C$100,0)+1,0)))-INDIRECT(CONCATENATE("'2018-06 (Д)'!L",TEXT(MATCH($C26,'2018-06 (Д)'!$C$2:$C$100,0)+1,0))))/INDIRECT(CONCATENATE("'2018-06 (Д)'!L",TEXT(MATCH($C26,'2018-06 (Д)'!$C$2:$C$100,0)+1,0))))*100)</f>
        <v>-94.237638160318681</v>
      </c>
      <c r="CI26" s="9">
        <f ca="1">IF(OR(INDIRECT(CONCATENATE("'2018-08 (Д)'!L",TEXT(MATCH($C26,'2018-08 (Д)'!$C$2:$C$100,0)+1,0)))="Н/Д",INDIRECT(CONCATENATE("'2018-07 (Д)'!L",TEXT(MATCH($C26,'2018-07 (Д)'!$C$2:$C$100,0)+1,0)))="Н/Д",AND(INDIRECT(CONCATENATE("'2018-08 (Д)'!L",TEXT(MATCH($C26,'2018-08 (Д)'!$C$2:$C$100,0)+1,0)))="Н/Д",INDIRECT(CONCATENATE("'2018-07 (Д)'!L",TEXT(MATCH($C26,'2018-07 (Д)'!$C$2:$C$100,0)+1,0))))),"Н/Д",((INDIRECT(CONCATENATE("'2018-08 (Д)'!L",TEXT(MATCH($C26,'2018-08 (Д)'!$C$2:$C$100,0)+1,0)))-INDIRECT(CONCATENATE("'2018-07 (Д)'!L",TEXT(MATCH($C26,'2018-07 (Д)'!$C$2:$C$100,0)+1,0))))/INDIRECT(CONCATENATE("'2018-07 (Д)'!L",TEXT(MATCH($C26,'2018-07 (Д)'!$C$2:$C$100,0)+1,0))))*100)</f>
        <v>970.0934304159498</v>
      </c>
      <c r="CJ26" s="9">
        <f ca="1">IF(OR(INDIRECT(CONCATENATE("'2018-09 (Д)'!L",TEXT(MATCH($C26,'2018-09 (Д)'!$C$2:$C$100,0)+1,0)))="Н/Д",INDIRECT(CONCATENATE("'2018-08 (Д)'!L",TEXT(MATCH($C26,'2018-08 (Д)'!$C$2:$C$100,0)+1,0)))="Н/Д",AND(INDIRECT(CONCATENATE("'2018-09 (Д)'!L",TEXT(MATCH($C26,'2018-09 (Д)'!$C$2:$C$100,0)+1,0)))="Н/Д",INDIRECT(CONCATENATE("'2018-08 (Д)'!L",TEXT(MATCH($C26,'2018-08 (Д)'!$C$2:$C$100,0)+1,0))))),"Н/Д",((INDIRECT(CONCATENATE("'2018-09 (Д)'!L",TEXT(MATCH($C26,'2018-09 (Д)'!$C$2:$C$100,0)+1,0)))-INDIRECT(CONCATENATE("'2018-08 (Д)'!L",TEXT(MATCH($C26,'2018-08 (Д)'!$C$2:$C$100,0)+1,0))))/INDIRECT(CONCATENATE("'2018-08 (Д)'!L",TEXT(MATCH($C26,'2018-08 (Д)'!$C$2:$C$100,0)+1,0))))*100)</f>
        <v>20.224143562441579</v>
      </c>
      <c r="CK26" s="9">
        <f ca="1">IF(OR(INDIRECT(CONCATENATE("'2018-10 (Д)'!L",TEXT(MATCH($C26,'2018-10 (Д)'!$C$2:$C$100,0)+1,0)))="Н/Д",INDIRECT(CONCATENATE("'2018-09 (Д)'!L",TEXT(MATCH($C26,'2018-09 (Д)'!$C$2:$C$100,0)+1,0)))="Н/Д",AND(INDIRECT(CONCATENATE("'2018-10 (Д)'!L",TEXT(MATCH($C26,'2018-10 (Д)'!$C$2:$C$100,0)+1,0)))="Н/Д",INDIRECT(CONCATENATE("'2018-09 (Д)'!L",TEXT(MATCH($C26,'2018-09 (Д)'!$C$2:$C$100,0)+1,0))))),"Н/Д",((INDIRECT(CONCATENATE("'2018-10 (Д)'!L",TEXT(MATCH($C26,'2018-10 (Д)'!$C$2:$C$100,0)+1,0)))-INDIRECT(CONCATENATE("'2018-09 (Д)'!L",TEXT(MATCH($C26,'2018-09 (Д)'!$C$2:$C$100,0)+1,0))))/INDIRECT(CONCATENATE("'2018-09 (Д)'!L",TEXT(MATCH($C26,'2018-09 (Д)'!$C$2:$C$100,0)+1,0))))*100)</f>
        <v>-71.738880212383336</v>
      </c>
      <c r="CL26" s="9">
        <f ca="1">IF(OR(INDIRECT(CONCATENATE("'2018-11 (Д)'!L",TEXT(MATCH($C26,'2018-11 (Д)'!$C$2:$C$100,0)+1,0)))="Н/Д",INDIRECT(CONCATENATE("'2018-10 (Д)'!L",TEXT(MATCH($C26,'2018-10 (Д)'!$C$2:$C$100,0)+1,0)))="Н/Д",AND(INDIRECT(CONCATENATE("'2018-11 (Д)'!L",TEXT(MATCH($C26,'2018-11 (Д)'!$C$2:$C$100,0)+1,0)))="Н/Д",INDIRECT(CONCATENATE("'2018-10 (Д)'!L",TEXT(MATCH($C26,'2018-10 (Д)'!$C$2:$C$100,0)+1,0))))),"Н/Д",((INDIRECT(CONCATENATE("'2018-11 (Д)'!L",TEXT(MATCH($C26,'2018-11 (Д)'!$C$2:$C$100,0)+1,0)))-INDIRECT(CONCATENATE("'2018-10 (Д)'!L",TEXT(MATCH($C26,'2018-10 (Д)'!$C$2:$C$100,0)+1,0))))/INDIRECT(CONCATENATE("'2018-10 (Д)'!L",TEXT(MATCH($C26,'2018-10 (Д)'!$C$2:$C$100,0)+1,0))))*100)</f>
        <v>330.30954386129821</v>
      </c>
      <c r="CM26" s="9">
        <f ca="1">IF(OR(INDIRECT(CONCATENATE("'2018-12 (Д)'!L",TEXT(MATCH($C26,'2018-12 (Д)'!$C$2:$C$100,0)+1,0)))="Н/Д",INDIRECT(CONCATENATE("'2018-11 (Д)'!L",TEXT(MATCH($C26,'2018-11 (Д)'!$C$2:$C$100,0)+1,0)))="Н/Д",AND(INDIRECT(CONCATENATE("'2018-12 (Д)'!L",TEXT(MATCH($C26,'2018-12 (Д)'!$C$2:$C$100,0)+1,0)))="Н/Д",INDIRECT(CONCATENATE("'2018-11 (Д)'!L",TEXT(MATCH($C26,'2018-11 (Д)'!$C$2:$C$100,0)+1,0))))),"Н/Д",((INDIRECT(CONCATENATE("'2018-12 (Д)'!L",TEXT(MATCH($C26,'2018-12 (Д)'!$C$2:$C$100,0)+1,0)))-INDIRECT(CONCATENATE("'2018-11 (Д)'!L",TEXT(MATCH($C26,'2018-11 (Д)'!$C$2:$C$100,0)+1,0))))/INDIRECT(CONCATENATE("'2018-11 (Д)'!L",TEXT(MATCH($C26,'2018-11 (Д)'!$C$2:$C$100,0)+1,0))))*100)</f>
        <v>155.24327018632457</v>
      </c>
      <c r="CN26" s="9"/>
      <c r="CO26" s="9">
        <f ca="1">IF(OR(INDIRECT(CONCATENATE("'2018-03 (Д)'!M",TEXT(MATCH($C26,'2018-03 (Д)'!$C$2:$C$100,0)+1,0)))="Н/Д",INDIRECT(CONCATENATE("'2018-02 (Д)'!M",TEXT(MATCH($C26,'2018-02 (Д)'!$C$2:$C$100,0)+1,0)))="Н/Д",AND(INDIRECT(CONCATENATE("'2018-03 (Д)'!M",TEXT(MATCH($C26,'2018-03 (Д)'!$C$2:$C$100,0)+1,0)))="Н/Д",INDIRECT(CONCATENATE("'2018-02 (Д)'!M",TEXT(MATCH($C26,'2018-02 (Д)'!$C$2:$C$100,0)+1,0))))),"Н/Д",((INDIRECT(CONCATENATE("'2018-03 (Д)'!M",TEXT(MATCH($C26,'2018-03 (Д)'!$C$2:$C$100,0)+1,0)))-INDIRECT(CONCATENATE("'2018-02 (Д)'!M",TEXT(MATCH($C26,'2018-02 (Д)'!$C$2:$C$100,0)+1,0))))/INDIRECT(CONCATENATE("'2018-02 (Д)'!M",TEXT(MATCH($C26,'2018-02 (Д)'!$C$2:$C$100,0)+1,0))))*100)</f>
        <v>-48.903509518680927</v>
      </c>
      <c r="CP26" s="9">
        <f ca="1">IF(OR(INDIRECT(CONCATENATE("'2018-04 (Д)'!M",TEXT(MATCH($C26,'2018-04 (Д)'!$C$2:$C$100,0)+1,0)))="Н/Д",INDIRECT(CONCATENATE("'2018-03 (Д)'!M",TEXT(MATCH($C26,'2018-03 (Д)'!$C$2:$C$100,0)+1,0)))="Н/Д",AND(INDIRECT(CONCATENATE("'2018-04 (Д)'!M",TEXT(MATCH($C26,'2018-04 (Д)'!$C$2:$C$100,0)+1,0)))="Н/Д",INDIRECT(CONCATENATE("'2018-03 (Д)'!M",TEXT(MATCH($C26,'2018-03 (Д)'!$C$2:$C$100,0)+1,0))))),"Н/Д",((INDIRECT(CONCATENATE("'2018-04 (Д)'!M",TEXT(MATCH($C26,'2018-04 (Д)'!$C$2:$C$100,0)+1,0)))-INDIRECT(CONCATENATE("'2018-03 (Д)'!M",TEXT(MATCH($C26,'2018-03 (Д)'!$C$2:$C$100,0)+1,0))))/INDIRECT(CONCATENATE("'2018-03 (Д)'!M",TEXT(MATCH($C26,'2018-03 (Д)'!$C$2:$C$100,0)+1,0))))*100)</f>
        <v>-26.269005200059592</v>
      </c>
      <c r="CQ26" s="9">
        <f ca="1">IF(OR(INDIRECT(CONCATENATE("'2018-05 (Д)'!M",TEXT(MATCH($C26,'2018-05 (Д)'!$C$2:$C$100,0)+1,0)))="Н/Д",INDIRECT(CONCATENATE("'2018-04 (Д)'!M",TEXT(MATCH($C26,'2018-04 (Д)'!$C$2:$C$100,0)+1,0)))="Н/Д",AND(INDIRECT(CONCATENATE("'2018-05 (Д)'!M",TEXT(MATCH($C26,'2018-05 (Д)'!$C$2:$C$100,0)+1,0)))="Н/Д",INDIRECT(CONCATENATE("'2018-04 (Д)'!M",TEXT(MATCH($C26,'2018-04 (Д)'!$C$2:$C$100,0)+1,0))))),"Н/Д",((INDIRECT(CONCATENATE("'2018-05 (Д)'!M",TEXT(MATCH($C26,'2018-05 (Д)'!$C$2:$C$100,0)+1,0)))-INDIRECT(CONCATENATE("'2018-04 (Д)'!M",TEXT(MATCH($C26,'2018-04 (Д)'!$C$2:$C$100,0)+1,0))))/INDIRECT(CONCATENATE("'2018-04 (Д)'!M",TEXT(MATCH($C26,'2018-04 (Д)'!$C$2:$C$100,0)+1,0))))*100)</f>
        <v>3.8689091381317167</v>
      </c>
      <c r="CR26" s="9">
        <f ca="1">IF(OR(INDIRECT(CONCATENATE("'2018-06 (Д)'!M",TEXT(MATCH($C26,'2018-06 (Д)'!$C$2:$C$100,0)+1,0)))="Н/Д",INDIRECT(CONCATENATE("'2018-05 (Д)'!M",TEXT(MATCH($C26,'2018-05 (Д)'!$C$2:$C$100,0)+1,0)))="Н/Д",AND(INDIRECT(CONCATENATE("'2018-06 (Д)'!M",TEXT(MATCH($C26,'2018-06 (Д)'!$C$2:$C$100,0)+1,0)))="Н/Д",INDIRECT(CONCATENATE("'2018-05 (Д)'!M",TEXT(MATCH($C26,'2018-05 (Д)'!$C$2:$C$100,0)+1,0))))),"Н/Д",((INDIRECT(CONCATENATE("'2018-06 (Д)'!M",TEXT(MATCH($C26,'2018-06 (Д)'!$C$2:$C$100,0)+1,0)))-INDIRECT(CONCATENATE("'2018-05 (Д)'!M",TEXT(MATCH($C26,'2018-05 (Д)'!$C$2:$C$100,0)+1,0))))/INDIRECT(CONCATENATE("'2018-05 (Д)'!M",TEXT(MATCH($C26,'2018-05 (Д)'!$C$2:$C$100,0)+1,0))))*100)</f>
        <v>65.437610118126997</v>
      </c>
      <c r="CS26" s="9">
        <f ca="1">IF(OR(INDIRECT(CONCATENATE("'2018-07 (Д)'!M",TEXT(MATCH($C26,'2018-07 (Д)'!$C$2:$C$100,0)+1,0)))="Н/Д",INDIRECT(CONCATENATE("'2018-06 (Д)'!M",TEXT(MATCH($C26,'2018-06 (Д)'!$C$2:$C$100,0)+1,0)))="Н/Д",AND(INDIRECT(CONCATENATE("'2018-07 (Д)'!M",TEXT(MATCH($C26,'2018-07 (Д)'!$C$2:$C$100,0)+1,0)))="Н/Д",INDIRECT(CONCATENATE("'2018-06 (Д)'!M",TEXT(MATCH($C26,'2018-06 (Д)'!$C$2:$C$100,0)+1,0))))),"Н/Д",((INDIRECT(CONCATENATE("'2018-07 (Д)'!M",TEXT(MATCH($C26,'2018-07 (Д)'!$C$2:$C$100,0)+1,0)))-INDIRECT(CONCATENATE("'2018-06 (Д)'!M",TEXT(MATCH($C26,'2018-06 (Д)'!$C$2:$C$100,0)+1,0))))/INDIRECT(CONCATENATE("'2018-06 (Д)'!M",TEXT(MATCH($C26,'2018-06 (Д)'!$C$2:$C$100,0)+1,0))))*100)</f>
        <v>17.79708068506763</v>
      </c>
      <c r="CT26" s="9">
        <f ca="1">IF(OR(INDIRECT(CONCATENATE("'2018-08 (Д)'!M",TEXT(MATCH($C26,'2018-08 (Д)'!$C$2:$C$100,0)+1,0)))="Н/Д",INDIRECT(CONCATENATE("'2018-07 (Д)'!M",TEXT(MATCH($C26,'2018-07 (Д)'!$C$2:$C$100,0)+1,0)))="Н/Д",AND(INDIRECT(CONCATENATE("'2018-08 (Д)'!M",TEXT(MATCH($C26,'2018-08 (Д)'!$C$2:$C$100,0)+1,0)))="Н/Д",INDIRECT(CONCATENATE("'2018-07 (Д)'!M",TEXT(MATCH($C26,'2018-07 (Д)'!$C$2:$C$100,0)+1,0))))),"Н/Д",((INDIRECT(CONCATENATE("'2018-08 (Д)'!M",TEXT(MATCH($C26,'2018-08 (Д)'!$C$2:$C$100,0)+1,0)))-INDIRECT(CONCATENATE("'2018-07 (Д)'!M",TEXT(MATCH($C26,'2018-07 (Д)'!$C$2:$C$100,0)+1,0))))/INDIRECT(CONCATENATE("'2018-07 (Д)'!M",TEXT(MATCH($C26,'2018-07 (Д)'!$C$2:$C$100,0)+1,0))))*100)</f>
        <v>87.562492755239447</v>
      </c>
      <c r="CU26" s="9">
        <f ca="1">IF(OR(INDIRECT(CONCATENATE("'2018-09 (Д)'!M",TEXT(MATCH($C26,'2018-09 (Д)'!$C$2:$C$100,0)+1,0)))="Н/Д",INDIRECT(CONCATENATE("'2018-08 (Д)'!M",TEXT(MATCH($C26,'2018-08 (Д)'!$C$2:$C$100,0)+1,0)))="Н/Д",AND(INDIRECT(CONCATENATE("'2018-09 (Д)'!M",TEXT(MATCH($C26,'2018-09 (Д)'!$C$2:$C$100,0)+1,0)))="Н/Д",INDIRECT(CONCATENATE("'2018-08 (Д)'!M",TEXT(MATCH($C26,'2018-08 (Д)'!$C$2:$C$100,0)+1,0))))),"Н/Д",((INDIRECT(CONCATENATE("'2018-09 (Д)'!M",TEXT(MATCH($C26,'2018-09 (Д)'!$C$2:$C$100,0)+1,0)))-INDIRECT(CONCATENATE("'2018-08 (Д)'!M",TEXT(MATCH($C26,'2018-08 (Д)'!$C$2:$C$100,0)+1,0))))/INDIRECT(CONCATENATE("'2018-08 (Д)'!M",TEXT(MATCH($C26,'2018-08 (Д)'!$C$2:$C$100,0)+1,0))))*100)</f>
        <v>20.624486252973341</v>
      </c>
      <c r="CV26" s="9">
        <f ca="1">IF(OR(INDIRECT(CONCATENATE("'2018-10 (Д)'!M",TEXT(MATCH($C26,'2018-10 (Д)'!$C$2:$C$100,0)+1,0)))="Н/Д",INDIRECT(CONCATENATE("'2018-09 (Д)'!M",TEXT(MATCH($C26,'2018-09 (Д)'!$C$2:$C$100,0)+1,0)))="Н/Д",AND(INDIRECT(CONCATENATE("'2018-10 (Д)'!M",TEXT(MATCH($C26,'2018-10 (Д)'!$C$2:$C$100,0)+1,0)))="Н/Д",INDIRECT(CONCATENATE("'2018-09 (Д)'!M",TEXT(MATCH($C26,'2018-09 (Д)'!$C$2:$C$100,0)+1,0))))),"Н/Д",((INDIRECT(CONCATENATE("'2018-10 (Д)'!M",TEXT(MATCH($C26,'2018-10 (Д)'!$C$2:$C$100,0)+1,0)))-INDIRECT(CONCATENATE("'2018-09 (Д)'!M",TEXT(MATCH($C26,'2018-09 (Д)'!$C$2:$C$100,0)+1,0))))/INDIRECT(CONCATENATE("'2018-09 (Д)'!M",TEXT(MATCH($C26,'2018-09 (Д)'!$C$2:$C$100,0)+1,0))))*100)</f>
        <v>8.6369405962521775</v>
      </c>
      <c r="CW26" s="9">
        <f ca="1">IF(OR(INDIRECT(CONCATENATE("'2018-11 (Д)'!M",TEXT(MATCH($C26,'2018-11 (Д)'!$C$2:$C$100,0)+1,0)))="Н/Д",INDIRECT(CONCATENATE("'2018-10 (Д)'!M",TEXT(MATCH($C26,'2018-10 (Д)'!$C$2:$C$100,0)+1,0)))="Н/Д",AND(INDIRECT(CONCATENATE("'2018-11 (Д)'!M",TEXT(MATCH($C26,'2018-11 (Д)'!$C$2:$C$100,0)+1,0)))="Н/Д",INDIRECT(CONCATENATE("'2018-10 (Д)'!M",TEXT(MATCH($C26,'2018-10 (Д)'!$C$2:$C$100,0)+1,0))))),"Н/Д",((INDIRECT(CONCATENATE("'2018-11 (Д)'!M",TEXT(MATCH($C26,'2018-11 (Д)'!$C$2:$C$100,0)+1,0)))-INDIRECT(CONCATENATE("'2018-10 (Д)'!M",TEXT(MATCH($C26,'2018-10 (Д)'!$C$2:$C$100,0)+1,0))))/INDIRECT(CONCATENATE("'2018-10 (Д)'!M",TEXT(MATCH($C26,'2018-10 (Д)'!$C$2:$C$100,0)+1,0))))*100)</f>
        <v>26.297605859151485</v>
      </c>
      <c r="CX26" s="9">
        <f ca="1">IF(OR(INDIRECT(CONCATENATE("'2018-12 (Д)'!M",TEXT(MATCH($C26,'2018-12 (Д)'!$C$2:$C$100,0)+1,0)))="Н/Д",INDIRECT(CONCATENATE("'2018-11 (Д)'!M",TEXT(MATCH($C26,'2018-11 (Д)'!$C$2:$C$100,0)+1,0)))="Н/Д",AND(INDIRECT(CONCATENATE("'2018-12 (Д)'!M",TEXT(MATCH($C26,'2018-12 (Д)'!$C$2:$C$100,0)+1,0)))="Н/Д",INDIRECT(CONCATENATE("'2018-11 (Д)'!M",TEXT(MATCH($C26,'2018-11 (Д)'!$C$2:$C$100,0)+1,0))))),"Н/Д",((INDIRECT(CONCATENATE("'2018-12 (Д)'!M",TEXT(MATCH($C26,'2018-12 (Д)'!$C$2:$C$100,0)+1,0)))-INDIRECT(CONCATENATE("'2018-11 (Д)'!M",TEXT(MATCH($C26,'2018-11 (Д)'!$C$2:$C$100,0)+1,0))))/INDIRECT(CONCATENATE("'2018-11 (Д)'!M",TEXT(MATCH($C26,'2018-11 (Д)'!$C$2:$C$100,0)+1,0))))*100)</f>
        <v>-5.2397859769108672</v>
      </c>
      <c r="CY26" s="9"/>
      <c r="CZ26" s="9">
        <f ca="1">IF(OR(INDIRECT(CONCATENATE("'2018-03 (Д)'!N",TEXT(MATCH($C26,'2018-03 (Д)'!$C$2:$C$100,0)+1,0)))="Н/Д",INDIRECT(CONCATENATE("'2018-02 (Д)'!N",TEXT(MATCH($C26,'2018-02 (Д)'!$C$2:$C$100,0)+1,0)))="Н/Д",AND(INDIRECT(CONCATENATE("'2018-03 (Д)'!N",TEXT(MATCH($C26,'2018-03 (Д)'!$C$2:$C$100,0)+1,0)))="Н/Д",INDIRECT(CONCATENATE("'2018-02 (Д)'!N",TEXT(MATCH($C26,'2018-02 (Д)'!$C$2:$C$100,0)+1,0))))),"Н/Д",((INDIRECT(CONCATENATE("'2018-03 (Д)'!N",TEXT(MATCH($C26,'2018-03 (Д)'!$C$2:$C$100,0)+1,0)))-INDIRECT(CONCATENATE("'2018-02 (Д)'!N",TEXT(MATCH($C26,'2018-02 (Д)'!$C$2:$C$100,0)+1,0))))/INDIRECT(CONCATENATE("'2018-02 (Д)'!N",TEXT(MATCH($C26,'2018-02 (Д)'!$C$2:$C$100,0)+1,0))))*100)</f>
        <v>110.21335943870693</v>
      </c>
      <c r="DA26" s="9">
        <f ca="1">IF(OR(INDIRECT(CONCATENATE("'2018-04 (Д)'!N",TEXT(MATCH($C26,'2018-04 (Д)'!$C$2:$C$100,0)+1,0)))="Н/Д",INDIRECT(CONCATENATE("'2018-03 (Д)'!N",TEXT(MATCH($C26,'2018-03 (Д)'!$C$2:$C$100,0)+1,0)))="Н/Д",AND(INDIRECT(CONCATENATE("'2018-04 (Д)'!N",TEXT(MATCH($C26,'2018-04 (Д)'!$C$2:$C$100,0)+1,0)))="Н/Д",INDIRECT(CONCATENATE("'2018-03 (Д)'!N",TEXT(MATCH($C26,'2018-03 (Д)'!$C$2:$C$100,0)+1,0))))),"Н/Д",((INDIRECT(CONCATENATE("'2018-04 (Д)'!N",TEXT(MATCH($C26,'2018-04 (Д)'!$C$2:$C$100,0)+1,0)))-INDIRECT(CONCATENATE("'2018-03 (Д)'!N",TEXT(MATCH($C26,'2018-03 (Д)'!$C$2:$C$100,0)+1,0))))/INDIRECT(CONCATENATE("'2018-03 (Д)'!N",TEXT(MATCH($C26,'2018-03 (Д)'!$C$2:$C$100,0)+1,0))))*100)</f>
        <v>61.32685625898737</v>
      </c>
      <c r="DB26" s="9">
        <f ca="1">IF(OR(INDIRECT(CONCATENATE("'2018-05 (Д)'!N",TEXT(MATCH($C26,'2018-05 (Д)'!$C$2:$C$100,0)+1,0)))="Н/Д",INDIRECT(CONCATENATE("'2018-04 (Д)'!N",TEXT(MATCH($C26,'2018-04 (Д)'!$C$2:$C$100,0)+1,0)))="Н/Д",AND(INDIRECT(CONCATENATE("'2018-05 (Д)'!N",TEXT(MATCH($C26,'2018-05 (Д)'!$C$2:$C$100,0)+1,0)))="Н/Д",INDIRECT(CONCATENATE("'2018-04 (Д)'!N",TEXT(MATCH($C26,'2018-04 (Д)'!$C$2:$C$100,0)+1,0))))),"Н/Д",((INDIRECT(CONCATENATE("'2018-05 (Д)'!N",TEXT(MATCH($C26,'2018-05 (Д)'!$C$2:$C$100,0)+1,0)))-INDIRECT(CONCATENATE("'2018-04 (Д)'!N",TEXT(MATCH($C26,'2018-04 (Д)'!$C$2:$C$100,0)+1,0))))/INDIRECT(CONCATENATE("'2018-04 (Д)'!N",TEXT(MATCH($C26,'2018-04 (Д)'!$C$2:$C$100,0)+1,0))))*100)</f>
        <v>38.785844784143066</v>
      </c>
      <c r="DC26" s="9">
        <f ca="1">IF(OR(INDIRECT(CONCATENATE("'2018-06 (Д)'!N",TEXT(MATCH($C26,'2018-06 (Д)'!$C$2:$C$100,0)+1,0)))="Н/Д",INDIRECT(CONCATENATE("'2018-05 (Д)'!N",TEXT(MATCH($C26,'2018-05 (Д)'!$C$2:$C$100,0)+1,0)))="Н/Д",AND(INDIRECT(CONCATENATE("'2018-06 (Д)'!N",TEXT(MATCH($C26,'2018-06 (Д)'!$C$2:$C$100,0)+1,0)))="Н/Д",INDIRECT(CONCATENATE("'2018-05 (Д)'!N",TEXT(MATCH($C26,'2018-05 (Д)'!$C$2:$C$100,0)+1,0))))),"Н/Д",((INDIRECT(CONCATENATE("'2018-06 (Д)'!N",TEXT(MATCH($C26,'2018-06 (Д)'!$C$2:$C$100,0)+1,0)))-INDIRECT(CONCATENATE("'2018-05 (Д)'!N",TEXT(MATCH($C26,'2018-05 (Д)'!$C$2:$C$100,0)+1,0))))/INDIRECT(CONCATENATE("'2018-05 (Д)'!N",TEXT(MATCH($C26,'2018-05 (Д)'!$C$2:$C$100,0)+1,0))))*100)</f>
        <v>25.122588124730999</v>
      </c>
      <c r="DD26" s="9">
        <f ca="1">IF(OR(INDIRECT(CONCATENATE("'2018-07 (Д)'!N",TEXT(MATCH($C26,'2018-07 (Д)'!$C$2:$C$100,0)+1,0)))="Н/Д",INDIRECT(CONCATENATE("'2018-06 (Д)'!N",TEXT(MATCH($C26,'2018-06 (Д)'!$C$2:$C$100,0)+1,0)))="Н/Д",AND(INDIRECT(CONCATENATE("'2018-07 (Д)'!N",TEXT(MATCH($C26,'2018-07 (Д)'!$C$2:$C$100,0)+1,0)))="Н/Д",INDIRECT(CONCATENATE("'2018-06 (Д)'!N",TEXT(MATCH($C26,'2018-06 (Д)'!$C$2:$C$100,0)+1,0))))),"Н/Д",((INDIRECT(CONCATENATE("'2018-07 (Д)'!N",TEXT(MATCH($C26,'2018-07 (Д)'!$C$2:$C$100,0)+1,0)))-INDIRECT(CONCATENATE("'2018-06 (Д)'!N",TEXT(MATCH($C26,'2018-06 (Д)'!$C$2:$C$100,0)+1,0))))/INDIRECT(CONCATENATE("'2018-06 (Д)'!N",TEXT(MATCH($C26,'2018-06 (Д)'!$C$2:$C$100,0)+1,0))))*100)</f>
        <v>19.884333049599917</v>
      </c>
      <c r="DE26" s="9">
        <f ca="1">IF(OR(INDIRECT(CONCATENATE("'2018-08 (Д)'!N",TEXT(MATCH($C26,'2018-08 (Д)'!$C$2:$C$100,0)+1,0)))="Н/Д",INDIRECT(CONCATENATE("'2018-07 (Д)'!N",TEXT(MATCH($C26,'2018-07 (Д)'!$C$2:$C$100,0)+1,0)))="Н/Д",AND(INDIRECT(CONCATENATE("'2018-08 (Д)'!N",TEXT(MATCH($C26,'2018-08 (Д)'!$C$2:$C$100,0)+1,0)))="Н/Д",INDIRECT(CONCATENATE("'2018-07 (Д)'!N",TEXT(MATCH($C26,'2018-07 (Д)'!$C$2:$C$100,0)+1,0))))),"Н/Д",((INDIRECT(CONCATENATE("'2018-08 (Д)'!N",TEXT(MATCH($C26,'2018-08 (Д)'!$C$2:$C$100,0)+1,0)))-INDIRECT(CONCATENATE("'2018-07 (Д)'!N",TEXT(MATCH($C26,'2018-07 (Д)'!$C$2:$C$100,0)+1,0))))/INDIRECT(CONCATENATE("'2018-07 (Д)'!N",TEXT(MATCH($C26,'2018-07 (Д)'!$C$2:$C$100,0)+1,0))))*100)</f>
        <v>16.462019090036978</v>
      </c>
      <c r="DF26" s="9">
        <f ca="1">IF(OR(INDIRECT(CONCATENATE("'2018-09 (Д)'!N",TEXT(MATCH($C26,'2018-09 (Д)'!$C$2:$C$100,0)+1,0)))="Н/Д",INDIRECT(CONCATENATE("'2018-08 (Д)'!N",TEXT(MATCH($C26,'2018-08 (Д)'!$C$2:$C$100,0)+1,0)))="Н/Д",AND(INDIRECT(CONCATENATE("'2018-09 (Д)'!N",TEXT(MATCH($C26,'2018-09 (Д)'!$C$2:$C$100,0)+1,0)))="Н/Д",INDIRECT(CONCATENATE("'2018-08 (Д)'!N",TEXT(MATCH($C26,'2018-08 (Д)'!$C$2:$C$100,0)+1,0))))),"Н/Д",((INDIRECT(CONCATENATE("'2018-09 (Д)'!N",TEXT(MATCH($C26,'2018-09 (Д)'!$C$2:$C$100,0)+1,0)))-INDIRECT(CONCATENATE("'2018-08 (Д)'!N",TEXT(MATCH($C26,'2018-08 (Д)'!$C$2:$C$100,0)+1,0))))/INDIRECT(CONCATENATE("'2018-08 (Д)'!N",TEXT(MATCH($C26,'2018-08 (Д)'!$C$2:$C$100,0)+1,0))))*100)</f>
        <v>15.279706413772287</v>
      </c>
      <c r="DG26" s="9">
        <f ca="1">IF(OR(INDIRECT(CONCATENATE("'2018-10 (Д)'!N",TEXT(MATCH($C26,'2018-10 (Д)'!$C$2:$C$100,0)+1,0)))="Н/Д",INDIRECT(CONCATENATE("'2018-09 (Д)'!N",TEXT(MATCH($C26,'2018-09 (Д)'!$C$2:$C$100,0)+1,0)))="Н/Д",AND(INDIRECT(CONCATENATE("'2018-10 (Д)'!N",TEXT(MATCH($C26,'2018-10 (Д)'!$C$2:$C$100,0)+1,0)))="Н/Д",INDIRECT(CONCATENATE("'2018-09 (Д)'!N",TEXT(MATCH($C26,'2018-09 (Д)'!$C$2:$C$100,0)+1,0))))),"Н/Д",((INDIRECT(CONCATENATE("'2018-10 (Д)'!N",TEXT(MATCH($C26,'2018-10 (Д)'!$C$2:$C$100,0)+1,0)))-INDIRECT(CONCATENATE("'2018-09 (Д)'!N",TEXT(MATCH($C26,'2018-09 (Д)'!$C$2:$C$100,0)+1,0))))/INDIRECT(CONCATENATE("'2018-09 (Д)'!N",TEXT(MATCH($C26,'2018-09 (Д)'!$C$2:$C$100,0)+1,0))))*100)</f>
        <v>10.418231918926296</v>
      </c>
      <c r="DH26" s="9">
        <f ca="1">IF(OR(INDIRECT(CONCATENATE("'2018-11 (Д)'!N",TEXT(MATCH($C26,'2018-11 (Д)'!$C$2:$C$100,0)+1,0)))="Н/Д",INDIRECT(CONCATENATE("'2018-10 (Д)'!N",TEXT(MATCH($C26,'2018-10 (Д)'!$C$2:$C$100,0)+1,0)))="Н/Д",AND(INDIRECT(CONCATENATE("'2018-11 (Д)'!N",TEXT(MATCH($C26,'2018-11 (Д)'!$C$2:$C$100,0)+1,0)))="Н/Д",INDIRECT(CONCATENATE("'2018-10 (Д)'!N",TEXT(MATCH($C26,'2018-10 (Д)'!$C$2:$C$100,0)+1,0))))),"Н/Д",((INDIRECT(CONCATENATE("'2018-11 (Д)'!N",TEXT(MATCH($C26,'2018-11 (Д)'!$C$2:$C$100,0)+1,0)))-INDIRECT(CONCATENATE("'2018-10 (Д)'!N",TEXT(MATCH($C26,'2018-10 (Д)'!$C$2:$C$100,0)+1,0))))/INDIRECT(CONCATENATE("'2018-10 (Д)'!N",TEXT(MATCH($C26,'2018-10 (Д)'!$C$2:$C$100,0)+1,0))))*100)</f>
        <v>15.863268677532409</v>
      </c>
      <c r="DI26" s="9">
        <f ca="1">IF(OR(INDIRECT(CONCATENATE("'2018-12 (Д)'!N",TEXT(MATCH($C26,'2018-12 (Д)'!$C$2:$C$100,0)+1,0)))="Н/Д",INDIRECT(CONCATENATE("'2018-11 (Д)'!N",TEXT(MATCH($C26,'2018-11 (Д)'!$C$2:$C$100,0)+1,0)))="Н/Д",AND(INDIRECT(CONCATENATE("'2018-12 (Д)'!N",TEXT(MATCH($C26,'2018-12 (Д)'!$C$2:$C$100,0)+1,0)))="Н/Д",INDIRECT(CONCATENATE("'2018-11 (Д)'!N",TEXT(MATCH($C26,'2018-11 (Д)'!$C$2:$C$100,0)+1,0))))),"Н/Д",((INDIRECT(CONCATENATE("'2018-12 (Д)'!N",TEXT(MATCH($C26,'2018-12 (Д)'!$C$2:$C$100,0)+1,0)))-INDIRECT(CONCATENATE("'2018-11 (Д)'!N",TEXT(MATCH($C26,'2018-11 (Д)'!$C$2:$C$100,0)+1,0))))/INDIRECT(CONCATENATE("'2018-11 (Д)'!N",TEXT(MATCH($C26,'2018-11 (Д)'!$C$2:$C$100,0)+1,0))))*100)</f>
        <v>11.024378075907872</v>
      </c>
      <c r="DJ26" s="9"/>
      <c r="DK26" s="9">
        <f ca="1">IF(OR(INDIRECT(CONCATENATE("'2018-03 (Д)'!O",TEXT(MATCH($C26,'2018-03 (Д)'!$C$2:$C$100,0)+1,0)))="Н/Д",INDIRECT(CONCATENATE("'2018-02 (Д)'!O",TEXT(MATCH($C26,'2018-02 (Д)'!$C$2:$C$100,0)+1,0)))="Н/Д",AND(INDIRECT(CONCATENATE("'2018-03 (Д)'!O",TEXT(MATCH($C26,'2018-03 (Д)'!$C$2:$C$100,0)+1,0)))="Н/Д",INDIRECT(CONCATENATE("'2018-02 (Д)'!O",TEXT(MATCH($C26,'2018-02 (Д)'!$C$2:$C$100,0)+1,0))))),"Н/Д",((INDIRECT(CONCATENATE("'2018-03 (Д)'!O",TEXT(MATCH($C26,'2018-03 (Д)'!$C$2:$C$100,0)+1,0)))-INDIRECT(CONCATENATE("'2018-02 (Д)'!O",TEXT(MATCH($C26,'2018-02 (Д)'!$C$2:$C$100,0)+1,0))))/INDIRECT(CONCATENATE("'2018-02 (Д)'!O",TEXT(MATCH($C26,'2018-02 (Д)'!$C$2:$C$100,0)+1,0))))*100)</f>
        <v>-85.884296230783235</v>
      </c>
      <c r="DL26" s="9">
        <f ca="1">IF(OR(INDIRECT(CONCATENATE("'2018-04 (Д)'!O",TEXT(MATCH($C26,'2018-04 (Д)'!$C$2:$C$100,0)+1,0)))="Н/Д",INDIRECT(CONCATENATE("'2018-03 (Д)'!O",TEXT(MATCH($C26,'2018-03 (Д)'!$C$2:$C$100,0)+1,0)))="Н/Д",AND(INDIRECT(CONCATENATE("'2018-04 (Д)'!O",TEXT(MATCH($C26,'2018-04 (Д)'!$C$2:$C$100,0)+1,0)))="Н/Д",INDIRECT(CONCATENATE("'2018-03 (Д)'!O",TEXT(MATCH($C26,'2018-03 (Д)'!$C$2:$C$100,0)+1,0))))),"Н/Д",((INDIRECT(CONCATENATE("'2018-04 (Д)'!O",TEXT(MATCH($C26,'2018-04 (Д)'!$C$2:$C$100,0)+1,0)))-INDIRECT(CONCATENATE("'2018-03 (Д)'!O",TEXT(MATCH($C26,'2018-03 (Д)'!$C$2:$C$100,0)+1,0))))/INDIRECT(CONCATENATE("'2018-03 (Д)'!O",TEXT(MATCH($C26,'2018-03 (Д)'!$C$2:$C$100,0)+1,0))))*100)</f>
        <v>4369.7687275407734</v>
      </c>
      <c r="DM26" s="9">
        <f ca="1">IF(OR(INDIRECT(CONCATENATE("'2018-05 (Д)'!O",TEXT(MATCH($C26,'2018-05 (Д)'!$C$2:$C$100,0)+1,0)))="Н/Д",INDIRECT(CONCATENATE("'2018-04 (Д)'!O",TEXT(MATCH($C26,'2018-04 (Д)'!$C$2:$C$100,0)+1,0)))="Н/Д",AND(INDIRECT(CONCATENATE("'2018-05 (Д)'!O",TEXT(MATCH($C26,'2018-05 (Д)'!$C$2:$C$100,0)+1,0)))="Н/Д",INDIRECT(CONCATENATE("'2018-04 (Д)'!O",TEXT(MATCH($C26,'2018-04 (Д)'!$C$2:$C$100,0)+1,0))))),"Н/Д",((INDIRECT(CONCATENATE("'2018-05 (Д)'!O",TEXT(MATCH($C26,'2018-05 (Д)'!$C$2:$C$100,0)+1,0)))-INDIRECT(CONCATENATE("'2018-04 (Д)'!O",TEXT(MATCH($C26,'2018-04 (Д)'!$C$2:$C$100,0)+1,0))))/INDIRECT(CONCATENATE("'2018-04 (Д)'!O",TEXT(MATCH($C26,'2018-04 (Д)'!$C$2:$C$100,0)+1,0))))*100)</f>
        <v>-46.947046406543777</v>
      </c>
      <c r="DN26" s="9">
        <f ca="1">IF(OR(INDIRECT(CONCATENATE("'2018-06 (Д)'!O",TEXT(MATCH($C26,'2018-06 (Д)'!$C$2:$C$100,0)+1,0)))="Н/Д",INDIRECT(CONCATENATE("'2018-05 (Д)'!O",TEXT(MATCH($C26,'2018-05 (Д)'!$C$2:$C$100,0)+1,0)))="Н/Д",AND(INDIRECT(CONCATENATE("'2018-06 (Д)'!O",TEXT(MATCH($C26,'2018-06 (Д)'!$C$2:$C$100,0)+1,0)))="Н/Д",INDIRECT(CONCATENATE("'2018-05 (Д)'!O",TEXT(MATCH($C26,'2018-05 (Д)'!$C$2:$C$100,0)+1,0))))),"Н/Д",((INDIRECT(CONCATENATE("'2018-06 (Д)'!O",TEXT(MATCH($C26,'2018-06 (Д)'!$C$2:$C$100,0)+1,0)))-INDIRECT(CONCATENATE("'2018-05 (Д)'!O",TEXT(MATCH($C26,'2018-05 (Д)'!$C$2:$C$100,0)+1,0))))/INDIRECT(CONCATENATE("'2018-05 (Д)'!O",TEXT(MATCH($C26,'2018-05 (Д)'!$C$2:$C$100,0)+1,0))))*100)</f>
        <v>-40.493934613501544</v>
      </c>
      <c r="DO26" s="9">
        <f ca="1">IF(OR(INDIRECT(CONCATENATE("'2018-07 (Д)'!O",TEXT(MATCH($C26,'2018-07 (Д)'!$C$2:$C$100,0)+1,0)))="Н/Д",INDIRECT(CONCATENATE("'2018-06 (Д)'!O",TEXT(MATCH($C26,'2018-06 (Д)'!$C$2:$C$100,0)+1,0)))="Н/Д",AND(INDIRECT(CONCATENATE("'2018-07 (Д)'!O",TEXT(MATCH($C26,'2018-07 (Д)'!$C$2:$C$100,0)+1,0)))="Н/Д",INDIRECT(CONCATENATE("'2018-06 (Д)'!O",TEXT(MATCH($C26,'2018-06 (Д)'!$C$2:$C$100,0)+1,0))))),"Н/Д",((INDIRECT(CONCATENATE("'2018-07 (Д)'!O",TEXT(MATCH($C26,'2018-07 (Д)'!$C$2:$C$100,0)+1,0)))-INDIRECT(CONCATENATE("'2018-06 (Д)'!O",TEXT(MATCH($C26,'2018-06 (Д)'!$C$2:$C$100,0)+1,0))))/INDIRECT(CONCATENATE("'2018-06 (Д)'!O",TEXT(MATCH($C26,'2018-06 (Д)'!$C$2:$C$100,0)+1,0))))*100)</f>
        <v>-56.304441513327163</v>
      </c>
      <c r="DP26" s="9">
        <f ca="1">IF(OR(INDIRECT(CONCATENATE("'2018-08 (Д)'!O",TEXT(MATCH($C26,'2018-08 (Д)'!$C$2:$C$100,0)+1,0)))="Н/Д",INDIRECT(CONCATENATE("'2018-07 (Д)'!O",TEXT(MATCH($C26,'2018-07 (Д)'!$C$2:$C$100,0)+1,0)))="Н/Д",AND(INDIRECT(CONCATENATE("'2018-08 (Д)'!O",TEXT(MATCH($C26,'2018-08 (Д)'!$C$2:$C$100,0)+1,0)))="Н/Д",INDIRECT(CONCATENATE("'2018-07 (Д)'!O",TEXT(MATCH($C26,'2018-07 (Д)'!$C$2:$C$100,0)+1,0))))),"Н/Д",((INDIRECT(CONCATENATE("'2018-08 (Д)'!O",TEXT(MATCH($C26,'2018-08 (Д)'!$C$2:$C$100,0)+1,0)))-INDIRECT(CONCATENATE("'2018-07 (Д)'!O",TEXT(MATCH($C26,'2018-07 (Д)'!$C$2:$C$100,0)+1,0))))/INDIRECT(CONCATENATE("'2018-07 (Д)'!O",TEXT(MATCH($C26,'2018-07 (Д)'!$C$2:$C$100,0)+1,0))))*100)</f>
        <v>400.89064227860922</v>
      </c>
      <c r="DQ26" s="9">
        <f ca="1">IF(OR(INDIRECT(CONCATENATE("'2018-09 (Д)'!O",TEXT(MATCH($C26,'2018-09 (Д)'!$C$2:$C$100,0)+1,0)))="Н/Д",INDIRECT(CONCATENATE("'2018-08 (Д)'!O",TEXT(MATCH($C26,'2018-08 (Д)'!$C$2:$C$100,0)+1,0)))="Н/Д",AND(INDIRECT(CONCATENATE("'2018-09 (Д)'!O",TEXT(MATCH($C26,'2018-09 (Д)'!$C$2:$C$100,0)+1,0)))="Н/Д",INDIRECT(CONCATENATE("'2018-08 (Д)'!O",TEXT(MATCH($C26,'2018-08 (Д)'!$C$2:$C$100,0)+1,0))))),"Н/Д",((INDIRECT(CONCATENATE("'2018-09 (Д)'!O",TEXT(MATCH($C26,'2018-09 (Д)'!$C$2:$C$100,0)+1,0)))-INDIRECT(CONCATENATE("'2018-08 (Д)'!O",TEXT(MATCH($C26,'2018-08 (Д)'!$C$2:$C$100,0)+1,0))))/INDIRECT(CONCATENATE("'2018-08 (Д)'!O",TEXT(MATCH($C26,'2018-08 (Д)'!$C$2:$C$100,0)+1,0))))*100)</f>
        <v>-83.900282231358077</v>
      </c>
      <c r="DR26" s="9">
        <f ca="1">IF(OR(INDIRECT(CONCATENATE("'2018-10 (Д)'!O",TEXT(MATCH($C26,'2018-10 (Д)'!$C$2:$C$100,0)+1,0)))="Н/Д",INDIRECT(CONCATENATE("'2018-09 (Д)'!O",TEXT(MATCH($C26,'2018-09 (Д)'!$C$2:$C$100,0)+1,0)))="Н/Д",AND(INDIRECT(CONCATENATE("'2018-10 (Д)'!O",TEXT(MATCH($C26,'2018-10 (Д)'!$C$2:$C$100,0)+1,0)))="Н/Д",INDIRECT(CONCATENATE("'2018-09 (Д)'!O",TEXT(MATCH($C26,'2018-09 (Д)'!$C$2:$C$100,0)+1,0))))),"Н/Д",((INDIRECT(CONCATENATE("'2018-10 (Д)'!O",TEXT(MATCH($C26,'2018-10 (Д)'!$C$2:$C$100,0)+1,0)))-INDIRECT(CONCATENATE("'2018-09 (Д)'!O",TEXT(MATCH($C26,'2018-09 (Д)'!$C$2:$C$100,0)+1,0))))/INDIRECT(CONCATENATE("'2018-09 (Д)'!O",TEXT(MATCH($C26,'2018-09 (Д)'!$C$2:$C$100,0)+1,0))))*100)</f>
        <v>475.45585946186242</v>
      </c>
      <c r="DS26" s="9">
        <f ca="1">IF(OR(INDIRECT(CONCATENATE("'2018-11 (Д)'!O",TEXT(MATCH($C26,'2018-11 (Д)'!$C$2:$C$100,0)+1,0)))="Н/Д",INDIRECT(CONCATENATE("'2018-10 (Д)'!O",TEXT(MATCH($C26,'2018-10 (Д)'!$C$2:$C$100,0)+1,0)))="Н/Д",AND(INDIRECT(CONCATENATE("'2018-11 (Д)'!O",TEXT(MATCH($C26,'2018-11 (Д)'!$C$2:$C$100,0)+1,0)))="Н/Д",INDIRECT(CONCATENATE("'2018-10 (Д)'!O",TEXT(MATCH($C26,'2018-10 (Д)'!$C$2:$C$100,0)+1,0))))),"Н/Д",((INDIRECT(CONCATENATE("'2018-11 (Д)'!O",TEXT(MATCH($C26,'2018-11 (Д)'!$C$2:$C$100,0)+1,0)))-INDIRECT(CONCATENATE("'2018-10 (Д)'!O",TEXT(MATCH($C26,'2018-10 (Д)'!$C$2:$C$100,0)+1,0))))/INDIRECT(CONCATENATE("'2018-10 (Д)'!O",TEXT(MATCH($C26,'2018-10 (Д)'!$C$2:$C$100,0)+1,0))))*100)</f>
        <v>-89.565239792747548</v>
      </c>
      <c r="DT26" s="9">
        <f ca="1">IF(OR(INDIRECT(CONCATENATE("'2018-12 (Д)'!O",TEXT(MATCH($C26,'2018-12 (Д)'!$C$2:$C$100,0)+1,0)))="Н/Д",INDIRECT(CONCATENATE("'2018-11 (Д)'!O",TEXT(MATCH($C26,'2018-11 (Д)'!$C$2:$C$100,0)+1,0)))="Н/Д",AND(INDIRECT(CONCATENATE("'2018-12 (Д)'!O",TEXT(MATCH($C26,'2018-12 (Д)'!$C$2:$C$100,0)+1,0)))="Н/Д",INDIRECT(CONCATENATE("'2018-11 (Д)'!O",TEXT(MATCH($C26,'2018-11 (Д)'!$C$2:$C$100,0)+1,0))))),"Н/Д",((INDIRECT(CONCATENATE("'2018-12 (Д)'!O",TEXT(MATCH($C26,'2018-12 (Д)'!$C$2:$C$100,0)+1,0)))-INDIRECT(CONCATENATE("'2018-11 (Д)'!O",TEXT(MATCH($C26,'2018-11 (Д)'!$C$2:$C$100,0)+1,0))))/INDIRECT(CONCATENATE("'2018-11 (Д)'!O",TEXT(MATCH($C26,'2018-11 (Д)'!$C$2:$C$100,0)+1,0))))*100)</f>
        <v>35.511048018764448</v>
      </c>
      <c r="DU26" s="9"/>
      <c r="DV26" s="9">
        <f ca="1">IF(OR(INDIRECT(CONCATENATE("'2018-03 (Д)'!P",TEXT(MATCH($C26,'2018-03 (Д)'!$C$2:$C$100,0)+1,0)))="Н/Д",INDIRECT(CONCATENATE("'2018-02 (Д)'!P",TEXT(MATCH($C26,'2018-02 (Д)'!$C$2:$C$100,0)+1,0)))="Н/Д",AND(INDIRECT(CONCATENATE("'2018-03 (Д)'!P",TEXT(MATCH($C26,'2018-03 (Д)'!$C$2:$C$100,0)+1,0)))="Н/Д",INDIRECT(CONCATENATE("'2018-02 (Д)'!P",TEXT(MATCH($C26,'2018-02 (Д)'!$C$2:$C$100,0)+1,0))))),"Н/Д",((INDIRECT(CONCATENATE("'2018-03 (Д)'!P",TEXT(MATCH($C26,'2018-03 (Д)'!$C$2:$C$100,0)+1,0)))-INDIRECT(CONCATENATE("'2018-02 (Д)'!P",TEXT(MATCH($C26,'2018-02 (Д)'!$C$2:$C$100,0)+1,0))))/INDIRECT(CONCATENATE("'2018-02 (Д)'!P",TEXT(MATCH($C26,'2018-02 (Д)'!$C$2:$C$100,0)+1,0))))*100)</f>
        <v>-74.717044091614326</v>
      </c>
      <c r="DW26" s="9">
        <f ca="1">IF(OR(INDIRECT(CONCATENATE("'2018-04 (Д)'!P",TEXT(MATCH($C26,'2018-04 (Д)'!$C$2:$C$100,0)+1,0)))="Н/Д",INDIRECT(CONCATENATE("'2018-03 (Д)'!P",TEXT(MATCH($C26,'2018-03 (Д)'!$C$2:$C$100,0)+1,0)))="Н/Д",AND(INDIRECT(CONCATENATE("'2018-04 (Д)'!P",TEXT(MATCH($C26,'2018-04 (Д)'!$C$2:$C$100,0)+1,0)))="Н/Д",INDIRECT(CONCATENATE("'2018-03 (Д)'!P",TEXT(MATCH($C26,'2018-03 (Д)'!$C$2:$C$100,0)+1,0))))),"Н/Д",((INDIRECT(CONCATENATE("'2018-04 (Д)'!P",TEXT(MATCH($C26,'2018-04 (Д)'!$C$2:$C$100,0)+1,0)))-INDIRECT(CONCATENATE("'2018-03 (Д)'!P",TEXT(MATCH($C26,'2018-03 (Д)'!$C$2:$C$100,0)+1,0))))/INDIRECT(CONCATENATE("'2018-03 (Д)'!P",TEXT(MATCH($C26,'2018-03 (Д)'!$C$2:$C$100,0)+1,0))))*100)</f>
        <v>84.972099311027165</v>
      </c>
      <c r="DX26" s="9">
        <f ca="1">IF(OR(INDIRECT(CONCATENATE("'2018-05 (Д)'!P",TEXT(MATCH($C26,'2018-05 (Д)'!$C$2:$C$100,0)+1,0)))="Н/Д",INDIRECT(CONCATENATE("'2018-04 (Д)'!P",TEXT(MATCH($C26,'2018-04 (Д)'!$C$2:$C$100,0)+1,0)))="Н/Д",AND(INDIRECT(CONCATENATE("'2018-05 (Д)'!P",TEXT(MATCH($C26,'2018-05 (Д)'!$C$2:$C$100,0)+1,0)))="Н/Д",INDIRECT(CONCATENATE("'2018-04 (Д)'!P",TEXT(MATCH($C26,'2018-04 (Д)'!$C$2:$C$100,0)+1,0))))),"Н/Д",((INDIRECT(CONCATENATE("'2018-05 (Д)'!P",TEXT(MATCH($C26,'2018-05 (Д)'!$C$2:$C$100,0)+1,0)))-INDIRECT(CONCATENATE("'2018-04 (Д)'!P",TEXT(MATCH($C26,'2018-04 (Д)'!$C$2:$C$100,0)+1,0))))/INDIRECT(CONCATENATE("'2018-04 (Д)'!P",TEXT(MATCH($C26,'2018-04 (Д)'!$C$2:$C$100,0)+1,0))))*100)</f>
        <v>-60.801319805551216</v>
      </c>
      <c r="DY26" s="9">
        <f ca="1">IF(OR(INDIRECT(CONCATENATE("'2018-06 (Д)'!P",TEXT(MATCH($C26,'2018-06 (Д)'!$C$2:$C$100,0)+1,0)))="Н/Д",INDIRECT(CONCATENATE("'2018-05 (Д)'!P",TEXT(MATCH($C26,'2018-05 (Д)'!$C$2:$C$100,0)+1,0)))="Н/Д",AND(INDIRECT(CONCATENATE("'2018-06 (Д)'!P",TEXT(MATCH($C26,'2018-06 (Д)'!$C$2:$C$100,0)+1,0)))="Н/Д",INDIRECT(CONCATENATE("'2018-05 (Д)'!P",TEXT(MATCH($C26,'2018-05 (Д)'!$C$2:$C$100,0)+1,0))))),"Н/Д",((INDIRECT(CONCATENATE("'2018-06 (Д)'!P",TEXT(MATCH($C26,'2018-06 (Д)'!$C$2:$C$100,0)+1,0)))-INDIRECT(CONCATENATE("'2018-05 (Д)'!P",TEXT(MATCH($C26,'2018-05 (Д)'!$C$2:$C$100,0)+1,0))))/INDIRECT(CONCATENATE("'2018-05 (Д)'!P",TEXT(MATCH($C26,'2018-05 (Д)'!$C$2:$C$100,0)+1,0))))*100)</f>
        <v>-3.608725703001721</v>
      </c>
      <c r="DZ26" s="9">
        <f ca="1">IF(OR(INDIRECT(CONCATENATE("'2018-07 (Д)'!P",TEXT(MATCH($C26,'2018-07 (Д)'!$C$2:$C$100,0)+1,0)))="Н/Д",INDIRECT(CONCATENATE("'2018-06 (Д)'!P",TEXT(MATCH($C26,'2018-06 (Д)'!$C$2:$C$100,0)+1,0)))="Н/Д",AND(INDIRECT(CONCATENATE("'2018-07 (Д)'!P",TEXT(MATCH($C26,'2018-07 (Д)'!$C$2:$C$100,0)+1,0)))="Н/Д",INDIRECT(CONCATENATE("'2018-06 (Д)'!P",TEXT(MATCH($C26,'2018-06 (Д)'!$C$2:$C$100,0)+1,0))))),"Н/Д",((INDIRECT(CONCATENATE("'2018-07 (Д)'!P",TEXT(MATCH($C26,'2018-07 (Д)'!$C$2:$C$100,0)+1,0)))-INDIRECT(CONCATENATE("'2018-06 (Д)'!P",TEXT(MATCH($C26,'2018-06 (Д)'!$C$2:$C$100,0)+1,0))))/INDIRECT(CONCATENATE("'2018-06 (Д)'!P",TEXT(MATCH($C26,'2018-06 (Д)'!$C$2:$C$100,0)+1,0))))*100)</f>
        <v>148.01964466028423</v>
      </c>
      <c r="EA26" s="9">
        <f ca="1">IF(OR(INDIRECT(CONCATENATE("'2018-08 (Д)'!P",TEXT(MATCH($C26,'2018-08 (Д)'!$C$2:$C$100,0)+1,0)))="Н/Д",INDIRECT(CONCATENATE("'2018-07 (Д)'!P",TEXT(MATCH($C26,'2018-07 (Д)'!$C$2:$C$100,0)+1,0)))="Н/Д",AND(INDIRECT(CONCATENATE("'2018-08 (Д)'!P",TEXT(MATCH($C26,'2018-08 (Д)'!$C$2:$C$100,0)+1,0)))="Н/Д",INDIRECT(CONCATENATE("'2018-07 (Д)'!P",TEXT(MATCH($C26,'2018-07 (Д)'!$C$2:$C$100,0)+1,0))))),"Н/Д",((INDIRECT(CONCATENATE("'2018-08 (Д)'!P",TEXT(MATCH($C26,'2018-08 (Д)'!$C$2:$C$100,0)+1,0)))-INDIRECT(CONCATENATE("'2018-07 (Д)'!P",TEXT(MATCH($C26,'2018-07 (Д)'!$C$2:$C$100,0)+1,0))))/INDIRECT(CONCATENATE("'2018-07 (Д)'!P",TEXT(MATCH($C26,'2018-07 (Д)'!$C$2:$C$100,0)+1,0))))*100)</f>
        <v>-55.687720131128252</v>
      </c>
      <c r="EB26" s="9">
        <f ca="1">IF(OR(INDIRECT(CONCATENATE("'2018-09 (Д)'!P",TEXT(MATCH($C26,'2018-09 (Д)'!$C$2:$C$100,0)+1,0)))="Н/Д",INDIRECT(CONCATENATE("'2018-08 (Д)'!P",TEXT(MATCH($C26,'2018-08 (Д)'!$C$2:$C$100,0)+1,0)))="Н/Д",AND(INDIRECT(CONCATENATE("'2018-09 (Д)'!P",TEXT(MATCH($C26,'2018-09 (Д)'!$C$2:$C$100,0)+1,0)))="Н/Д",INDIRECT(CONCATENATE("'2018-08 (Д)'!P",TEXT(MATCH($C26,'2018-08 (Д)'!$C$2:$C$100,0)+1,0))))),"Н/Д",((INDIRECT(CONCATENATE("'2018-09 (Д)'!P",TEXT(MATCH($C26,'2018-09 (Д)'!$C$2:$C$100,0)+1,0)))-INDIRECT(CONCATENATE("'2018-08 (Д)'!P",TEXT(MATCH($C26,'2018-08 (Д)'!$C$2:$C$100,0)+1,0))))/INDIRECT(CONCATENATE("'2018-08 (Д)'!P",TEXT(MATCH($C26,'2018-08 (Д)'!$C$2:$C$100,0)+1,0))))*100)</f>
        <v>5.9438328050225495</v>
      </c>
      <c r="EC26" s="9">
        <f ca="1">IF(OR(INDIRECT(CONCATENATE("'2018-10 (Д)'!P",TEXT(MATCH($C26,'2018-10 (Д)'!$C$2:$C$100,0)+1,0)))="Н/Д",INDIRECT(CONCATENATE("'2018-09 (Д)'!P",TEXT(MATCH($C26,'2018-09 (Д)'!$C$2:$C$100,0)+1,0)))="Н/Д",AND(INDIRECT(CONCATENATE("'2018-10 (Д)'!P",TEXT(MATCH($C26,'2018-10 (Д)'!$C$2:$C$100,0)+1,0)))="Н/Д",INDIRECT(CONCATENATE("'2018-09 (Д)'!P",TEXT(MATCH($C26,'2018-09 (Д)'!$C$2:$C$100,0)+1,0))))),"Н/Д",((INDIRECT(CONCATENATE("'2018-10 (Д)'!P",TEXT(MATCH($C26,'2018-10 (Д)'!$C$2:$C$100,0)+1,0)))-INDIRECT(CONCATENATE("'2018-09 (Д)'!P",TEXT(MATCH($C26,'2018-09 (Д)'!$C$2:$C$100,0)+1,0))))/INDIRECT(CONCATENATE("'2018-09 (Д)'!P",TEXT(MATCH($C26,'2018-09 (Д)'!$C$2:$C$100,0)+1,0))))*100)</f>
        <v>118.05873559757904</v>
      </c>
      <c r="ED26" s="9">
        <f ca="1">IF(OR(INDIRECT(CONCATENATE("'2018-11 (Д)'!P",TEXT(MATCH($C26,'2018-11 (Д)'!$C$2:$C$100,0)+1,0)))="Н/Д",INDIRECT(CONCATENATE("'2018-10 (Д)'!P",TEXT(MATCH($C26,'2018-10 (Д)'!$C$2:$C$100,0)+1,0)))="Н/Д",AND(INDIRECT(CONCATENATE("'2018-11 (Д)'!P",TEXT(MATCH($C26,'2018-11 (Д)'!$C$2:$C$100,0)+1,0)))="Н/Д",INDIRECT(CONCATENATE("'2018-10 (Д)'!P",TEXT(MATCH($C26,'2018-10 (Д)'!$C$2:$C$100,0)+1,0))))),"Н/Д",((INDIRECT(CONCATENATE("'2018-11 (Д)'!P",TEXT(MATCH($C26,'2018-11 (Д)'!$C$2:$C$100,0)+1,0)))-INDIRECT(CONCATENATE("'2018-10 (Д)'!P",TEXT(MATCH($C26,'2018-10 (Д)'!$C$2:$C$100,0)+1,0))))/INDIRECT(CONCATENATE("'2018-10 (Д)'!P",TEXT(MATCH($C26,'2018-10 (Д)'!$C$2:$C$100,0)+1,0))))*100)</f>
        <v>-24.644574665792813</v>
      </c>
      <c r="EE26" s="9">
        <f ca="1">IF(OR(INDIRECT(CONCATENATE("'2018-12 (Д)'!P",TEXT(MATCH($C26,'2018-12 (Д)'!$C$2:$C$100,0)+1,0)))="Н/Д",INDIRECT(CONCATENATE("'2018-11 (Д)'!P",TEXT(MATCH($C26,'2018-11 (Д)'!$C$2:$C$100,0)+1,0)))="Н/Д",AND(INDIRECT(CONCATENATE("'2018-12 (Д)'!P",TEXT(MATCH($C26,'2018-12 (Д)'!$C$2:$C$100,0)+1,0)))="Н/Д",INDIRECT(CONCATENATE("'2018-11 (Д)'!P",TEXT(MATCH($C26,'2018-11 (Д)'!$C$2:$C$100,0)+1,0))))),"Н/Д",((INDIRECT(CONCATENATE("'2018-12 (Д)'!P",TEXT(MATCH($C26,'2018-12 (Д)'!$C$2:$C$100,0)+1,0)))-INDIRECT(CONCATENATE("'2018-11 (Д)'!P",TEXT(MATCH($C26,'2018-11 (Д)'!$C$2:$C$100,0)+1,0))))/INDIRECT(CONCATENATE("'2018-11 (Д)'!P",TEXT(MATCH($C26,'2018-11 (Д)'!$C$2:$C$100,0)+1,0))))*100)</f>
        <v>59.152752649892413</v>
      </c>
      <c r="EF26" s="9"/>
      <c r="EG26" s="9">
        <f ca="1">IF(OR(INDIRECT(CONCATENATE("'2018-03 (Д)'!Q",TEXT(MATCH($C26,'2018-03 (Д)'!$C$2:$C$100,0)+1,0)))="Н/Д",INDIRECT(CONCATENATE("'2018-02 (Д)'!Q",TEXT(MATCH($C26,'2018-02 (Д)'!$C$2:$C$100,0)+1,0)))="Н/Д",AND(INDIRECT(CONCATENATE("'2018-03 (Д)'!Q",TEXT(MATCH($C26,'2018-03 (Д)'!$C$2:$C$100,0)+1,0)))="Н/Д",INDIRECT(CONCATENATE("'2018-02 (Д)'!Q",TEXT(MATCH($C26,'2018-02 (Д)'!$C$2:$C$100,0)+1,0))))),"Н/Д",((INDIRECT(CONCATENATE("'2018-03 (Д)'!Q",TEXT(MATCH($C26,'2018-03 (Д)'!$C$2:$C$100,0)+1,0)))-INDIRECT(CONCATENATE("'2018-02 (Д)'!Q",TEXT(MATCH($C26,'2018-02 (Д)'!$C$2:$C$100,0)+1,0))))/INDIRECT(CONCATENATE("'2018-02 (Д)'!Q",TEXT(MATCH($C26,'2018-02 (Д)'!$C$2:$C$100,0)+1,0))))*100)</f>
        <v>748.88259824664294</v>
      </c>
      <c r="EH26" s="9">
        <f ca="1">IF(OR(INDIRECT(CONCATENATE("'2018-04 (Д)'!Q",TEXT(MATCH($C26,'2018-04 (Д)'!$C$2:$C$100,0)+1,0)))="Н/Д",INDIRECT(CONCATENATE("'2018-03 (Д)'!Q",TEXT(MATCH($C26,'2018-03 (Д)'!$C$2:$C$100,0)+1,0)))="Н/Д",AND(INDIRECT(CONCATENATE("'2018-04 (Д)'!Q",TEXT(MATCH($C26,'2018-04 (Д)'!$C$2:$C$100,0)+1,0)))="Н/Д",INDIRECT(CONCATENATE("'2018-03 (Д)'!Q",TEXT(MATCH($C26,'2018-03 (Д)'!$C$2:$C$100,0)+1,0))))),"Н/Д",((INDIRECT(CONCATENATE("'2018-04 (Д)'!Q",TEXT(MATCH($C26,'2018-04 (Д)'!$C$2:$C$100,0)+1,0)))-INDIRECT(CONCATENATE("'2018-03 (Д)'!Q",TEXT(MATCH($C26,'2018-03 (Д)'!$C$2:$C$100,0)+1,0))))/INDIRECT(CONCATENATE("'2018-03 (Д)'!Q",TEXT(MATCH($C26,'2018-03 (Д)'!$C$2:$C$100,0)+1,0))))*100)</f>
        <v>24.661996521644074</v>
      </c>
      <c r="EI26" s="9">
        <f ca="1">IF(OR(INDIRECT(CONCATENATE("'2018-05 (Д)'!Q",TEXT(MATCH($C26,'2018-05 (Д)'!$C$2:$C$100,0)+1,0)))="Н/Д",INDIRECT(CONCATENATE("'2018-04 (Д)'!Q",TEXT(MATCH($C26,'2018-04 (Д)'!$C$2:$C$100,0)+1,0)))="Н/Д",AND(INDIRECT(CONCATENATE("'2018-05 (Д)'!Q",TEXT(MATCH($C26,'2018-05 (Д)'!$C$2:$C$100,0)+1,0)))="Н/Д",INDIRECT(CONCATENATE("'2018-04 (Д)'!Q",TEXT(MATCH($C26,'2018-04 (Д)'!$C$2:$C$100,0)+1,0))))),"Н/Д",((INDIRECT(CONCATENATE("'2018-05 (Д)'!Q",TEXT(MATCH($C26,'2018-05 (Д)'!$C$2:$C$100,0)+1,0)))-INDIRECT(CONCATENATE("'2018-04 (Д)'!Q",TEXT(MATCH($C26,'2018-04 (Д)'!$C$2:$C$100,0)+1,0))))/INDIRECT(CONCATENATE("'2018-04 (Д)'!Q",TEXT(MATCH($C26,'2018-04 (Д)'!$C$2:$C$100,0)+1,0))))*100)</f>
        <v>-24.845852636703089</v>
      </c>
      <c r="EJ26" s="9">
        <f ca="1">IF(OR(INDIRECT(CONCATENATE("'2018-06 (Д)'!Q",TEXT(MATCH($C26,'2018-06 (Д)'!$C$2:$C$100,0)+1,0)))="Н/Д",INDIRECT(CONCATENATE("'2018-05 (Д)'!Q",TEXT(MATCH($C26,'2018-05 (Д)'!$C$2:$C$100,0)+1,0)))="Н/Д",AND(INDIRECT(CONCATENATE("'2018-06 (Д)'!Q",TEXT(MATCH($C26,'2018-06 (Д)'!$C$2:$C$100,0)+1,0)))="Н/Д",INDIRECT(CONCATENATE("'2018-05 (Д)'!Q",TEXT(MATCH($C26,'2018-05 (Д)'!$C$2:$C$100,0)+1,0))))),"Н/Д",((INDIRECT(CONCATENATE("'2018-06 (Д)'!Q",TEXT(MATCH($C26,'2018-06 (Д)'!$C$2:$C$100,0)+1,0)))-INDIRECT(CONCATENATE("'2018-05 (Д)'!Q",TEXT(MATCH($C26,'2018-05 (Д)'!$C$2:$C$100,0)+1,0))))/INDIRECT(CONCATENATE("'2018-05 (Д)'!Q",TEXT(MATCH($C26,'2018-05 (Д)'!$C$2:$C$100,0)+1,0))))*100)</f>
        <v>-89.792374931695591</v>
      </c>
      <c r="EK26" s="9">
        <f ca="1">IF(OR(INDIRECT(CONCATENATE("'2018-07 (Д)'!Q",TEXT(MATCH($C26,'2018-07 (Д)'!$C$2:$C$100,0)+1,0)))="Н/Д",INDIRECT(CONCATENATE("'2018-06 (Д)'!Q",TEXT(MATCH($C26,'2018-06 (Д)'!$C$2:$C$100,0)+1,0)))="Н/Д",AND(INDIRECT(CONCATENATE("'2018-07 (Д)'!Q",TEXT(MATCH($C26,'2018-07 (Д)'!$C$2:$C$100,0)+1,0)))="Н/Д",INDIRECT(CONCATENATE("'2018-06 (Д)'!Q",TEXT(MATCH($C26,'2018-06 (Д)'!$C$2:$C$100,0)+1,0))))),"Н/Д",((INDIRECT(CONCATENATE("'2018-07 (Д)'!Q",TEXT(MATCH($C26,'2018-07 (Д)'!$C$2:$C$100,0)+1,0)))-INDIRECT(CONCATENATE("'2018-06 (Д)'!Q",TEXT(MATCH($C26,'2018-06 (Д)'!$C$2:$C$100,0)+1,0))))/INDIRECT(CONCATENATE("'2018-06 (Д)'!Q",TEXT(MATCH($C26,'2018-06 (Д)'!$C$2:$C$100,0)+1,0))))*100)</f>
        <v>107.594766708401</v>
      </c>
      <c r="EL26" s="9">
        <f ca="1">IF(OR(INDIRECT(CONCATENATE("'2018-08 (Д)'!Q",TEXT(MATCH($C26,'2018-08 (Д)'!$C$2:$C$100,0)+1,0)))="Н/Д",INDIRECT(CONCATENATE("'2018-07 (Д)'!Q",TEXT(MATCH($C26,'2018-07 (Д)'!$C$2:$C$100,0)+1,0)))="Н/Д",AND(INDIRECT(CONCATENATE("'2018-08 (Д)'!Q",TEXT(MATCH($C26,'2018-08 (Д)'!$C$2:$C$100,0)+1,0)))="Н/Д",INDIRECT(CONCATENATE("'2018-07 (Д)'!Q",TEXT(MATCH($C26,'2018-07 (Д)'!$C$2:$C$100,0)+1,0))))),"Н/Д",((INDIRECT(CONCATENATE("'2018-08 (Д)'!Q",TEXT(MATCH($C26,'2018-08 (Д)'!$C$2:$C$100,0)+1,0)))-INDIRECT(CONCATENATE("'2018-07 (Д)'!Q",TEXT(MATCH($C26,'2018-07 (Д)'!$C$2:$C$100,0)+1,0))))/INDIRECT(CONCATENATE("'2018-07 (Д)'!Q",TEXT(MATCH($C26,'2018-07 (Д)'!$C$2:$C$100,0)+1,0))))*100)</f>
        <v>141.19030085027907</v>
      </c>
      <c r="EM26" s="9">
        <f ca="1">IF(OR(INDIRECT(CONCATENATE("'2018-09 (Д)'!Q",TEXT(MATCH($C26,'2018-09 (Д)'!$C$2:$C$100,0)+1,0)))="Н/Д",INDIRECT(CONCATENATE("'2018-08 (Д)'!Q",TEXT(MATCH($C26,'2018-08 (Д)'!$C$2:$C$100,0)+1,0)))="Н/Д",AND(INDIRECT(CONCATENATE("'2018-09 (Д)'!Q",TEXT(MATCH($C26,'2018-09 (Д)'!$C$2:$C$100,0)+1,0)))="Н/Д",INDIRECT(CONCATENATE("'2018-08 (Д)'!Q",TEXT(MATCH($C26,'2018-08 (Д)'!$C$2:$C$100,0)+1,0))))),"Н/Д",((INDIRECT(CONCATENATE("'2018-09 (Д)'!Q",TEXT(MATCH($C26,'2018-09 (Д)'!$C$2:$C$100,0)+1,0)))-INDIRECT(CONCATENATE("'2018-08 (Д)'!Q",TEXT(MATCH($C26,'2018-08 (Д)'!$C$2:$C$100,0)+1,0))))/INDIRECT(CONCATENATE("'2018-08 (Д)'!Q",TEXT(MATCH($C26,'2018-08 (Д)'!$C$2:$C$100,0)+1,0))))*100)</f>
        <v>-42.248158061376579</v>
      </c>
      <c r="EN26" s="9">
        <f ca="1">IF(OR(INDIRECT(CONCATENATE("'2018-10 (Д)'!Q",TEXT(MATCH($C26,'2018-10 (Д)'!$C$2:$C$100,0)+1,0)))="Н/Д",INDIRECT(CONCATENATE("'2018-09 (Д)'!Q",TEXT(MATCH($C26,'2018-09 (Д)'!$C$2:$C$100,0)+1,0)))="Н/Д",AND(INDIRECT(CONCATENATE("'2018-10 (Д)'!Q",TEXT(MATCH($C26,'2018-10 (Д)'!$C$2:$C$100,0)+1,0)))="Н/Д",INDIRECT(CONCATENATE("'2018-09 (Д)'!Q",TEXT(MATCH($C26,'2018-09 (Д)'!$C$2:$C$100,0)+1,0))))),"Н/Д",((INDIRECT(CONCATENATE("'2018-10 (Д)'!Q",TEXT(MATCH($C26,'2018-10 (Д)'!$C$2:$C$100,0)+1,0)))-INDIRECT(CONCATENATE("'2018-09 (Д)'!Q",TEXT(MATCH($C26,'2018-09 (Д)'!$C$2:$C$100,0)+1,0))))/INDIRECT(CONCATENATE("'2018-09 (Д)'!Q",TEXT(MATCH($C26,'2018-09 (Д)'!$C$2:$C$100,0)+1,0))))*100)</f>
        <v>26.757809222802599</v>
      </c>
      <c r="EO26" s="9">
        <f ca="1">IF(OR(INDIRECT(CONCATENATE("'2018-11 (Д)'!Q",TEXT(MATCH($C26,'2018-11 (Д)'!$C$2:$C$100,0)+1,0)))="Н/Д",INDIRECT(CONCATENATE("'2018-10 (Д)'!Q",TEXT(MATCH($C26,'2018-10 (Д)'!$C$2:$C$100,0)+1,0)))="Н/Д",AND(INDIRECT(CONCATENATE("'2018-11 (Д)'!Q",TEXT(MATCH($C26,'2018-11 (Д)'!$C$2:$C$100,0)+1,0)))="Н/Д",INDIRECT(CONCATENATE("'2018-10 (Д)'!Q",TEXT(MATCH($C26,'2018-10 (Д)'!$C$2:$C$100,0)+1,0))))),"Н/Д",((INDIRECT(CONCATENATE("'2018-11 (Д)'!Q",TEXT(MATCH($C26,'2018-11 (Д)'!$C$2:$C$100,0)+1,0)))-INDIRECT(CONCATENATE("'2018-10 (Д)'!Q",TEXT(MATCH($C26,'2018-10 (Д)'!$C$2:$C$100,0)+1,0))))/INDIRECT(CONCATENATE("'2018-10 (Д)'!Q",TEXT(MATCH($C26,'2018-10 (Д)'!$C$2:$C$100,0)+1,0))))*100)</f>
        <v>96.971153786580487</v>
      </c>
      <c r="EP26" s="9">
        <f ca="1">IF(OR(INDIRECT(CONCATENATE("'2018-12 (Д)'!Q",TEXT(MATCH($C26,'2018-12 (Д)'!$C$2:$C$100,0)+1,0)))="Н/Д",INDIRECT(CONCATENATE("'2018-11 (Д)'!Q",TEXT(MATCH($C26,'2018-11 (Д)'!$C$2:$C$100,0)+1,0)))="Н/Д",AND(INDIRECT(CONCATENATE("'2018-12 (Д)'!Q",TEXT(MATCH($C26,'2018-12 (Д)'!$C$2:$C$100,0)+1,0)))="Н/Д",INDIRECT(CONCATENATE("'2018-11 (Д)'!Q",TEXT(MATCH($C26,'2018-11 (Д)'!$C$2:$C$100,0)+1,0))))),"Н/Д",((INDIRECT(CONCATENATE("'2018-12 (Д)'!Q",TEXT(MATCH($C26,'2018-12 (Д)'!$C$2:$C$100,0)+1,0)))-INDIRECT(CONCATENATE("'2018-11 (Д)'!Q",TEXT(MATCH($C26,'2018-11 (Д)'!$C$2:$C$100,0)+1,0))))/INDIRECT(CONCATENATE("'2018-11 (Д)'!Q",TEXT(MATCH($C26,'2018-11 (Д)'!$C$2:$C$100,0)+1,0))))*100)</f>
        <v>33.976636098121929</v>
      </c>
      <c r="EQ26" s="9"/>
      <c r="ER26" s="9">
        <f ca="1">IF(OR(INDIRECT(CONCATENATE("'2018-03 (Д)'!R",TEXT(MATCH($C26,'2018-03 (Д)'!$C$2:$C$100,0)+1,0)))="Н/Д",INDIRECT(CONCATENATE("'2018-02 (Д)'!R",TEXT(MATCH($C26,'2018-02 (Д)'!$C$2:$C$100,0)+1,0)))="Н/Д",AND(INDIRECT(CONCATENATE("'2018-03 (Д)'!R",TEXT(MATCH($C26,'2018-03 (Д)'!$C$2:$C$100,0)+1,0)))="Н/Д",INDIRECT(CONCATENATE("'2018-02 (Д)'!R",TEXT(MATCH($C26,'2018-02 (Д)'!$C$2:$C$100,0)+1,0))))),"Н/Д",((INDIRECT(CONCATENATE("'2018-03 (Д)'!R",TEXT(MATCH($C26,'2018-03 (Д)'!$C$2:$C$100,0)+1,0)))-INDIRECT(CONCATENATE("'2018-02 (Д)'!R",TEXT(MATCH($C26,'2018-02 (Д)'!$C$2:$C$100,0)+1,0))))/INDIRECT(CONCATENATE("'2018-02 (Д)'!R",TEXT(MATCH($C26,'2018-02 (Д)'!$C$2:$C$100,0)+1,0))))*100)</f>
        <v>-8.6026015440898913</v>
      </c>
      <c r="ES26" s="9">
        <f ca="1">IF(OR(INDIRECT(CONCATENATE("'2018-04 (Д)'!R",TEXT(MATCH($C26,'2018-04 (Д)'!$C$2:$C$100,0)+1,0)))="Н/Д",INDIRECT(CONCATENATE("'2018-03 (Д)'!R",TEXT(MATCH($C26,'2018-03 (Д)'!$C$2:$C$100,0)+1,0)))="Н/Д",AND(INDIRECT(CONCATENATE("'2018-04 (Д)'!R",TEXT(MATCH($C26,'2018-04 (Д)'!$C$2:$C$100,0)+1,0)))="Н/Д",INDIRECT(CONCATENATE("'2018-03 (Д)'!R",TEXT(MATCH($C26,'2018-03 (Д)'!$C$2:$C$100,0)+1,0))))),"Н/Д",((INDIRECT(CONCATENATE("'2018-04 (Д)'!R",TEXT(MATCH($C26,'2018-04 (Д)'!$C$2:$C$100,0)+1,0)))-INDIRECT(CONCATENATE("'2018-03 (Д)'!R",TEXT(MATCH($C26,'2018-03 (Д)'!$C$2:$C$100,0)+1,0))))/INDIRECT(CONCATENATE("'2018-03 (Д)'!R",TEXT(MATCH($C26,'2018-03 (Д)'!$C$2:$C$100,0)+1,0))))*100)</f>
        <v>91.781691869578481</v>
      </c>
      <c r="ET26" s="9">
        <f ca="1">IF(OR(INDIRECT(CONCATENATE("'2018-05 (Д)'!R",TEXT(MATCH($C26,'2018-05 (Д)'!$C$2:$C$100,0)+1,0)))="Н/Д",INDIRECT(CONCATENATE("'2018-04 (Д)'!R",TEXT(MATCH($C26,'2018-04 (Д)'!$C$2:$C$100,0)+1,0)))="Н/Д",AND(INDIRECT(CONCATENATE("'2018-05 (Д)'!R",TEXT(MATCH($C26,'2018-05 (Д)'!$C$2:$C$100,0)+1,0)))="Н/Д",INDIRECT(CONCATENATE("'2018-04 (Д)'!R",TEXT(MATCH($C26,'2018-04 (Д)'!$C$2:$C$100,0)+1,0))))),"Н/Д",((INDIRECT(CONCATENATE("'2018-05 (Д)'!R",TEXT(MATCH($C26,'2018-05 (Д)'!$C$2:$C$100,0)+1,0)))-INDIRECT(CONCATENATE("'2018-04 (Д)'!R",TEXT(MATCH($C26,'2018-04 (Д)'!$C$2:$C$100,0)+1,0))))/INDIRECT(CONCATENATE("'2018-04 (Д)'!R",TEXT(MATCH($C26,'2018-04 (Д)'!$C$2:$C$100,0)+1,0))))*100)</f>
        <v>-53.906660269259469</v>
      </c>
      <c r="EU26" s="9">
        <f ca="1">IF(OR(INDIRECT(CONCATENATE("'2018-06 (Д)'!R",TEXT(MATCH($C26,'2018-06 (Д)'!$C$2:$C$100,0)+1,0)))="Н/Д",INDIRECT(CONCATENATE("'2018-05 (Д)'!R",TEXT(MATCH($C26,'2018-05 (Д)'!$C$2:$C$100,0)+1,0)))="Н/Д",AND(INDIRECT(CONCATENATE("'2018-06 (Д)'!R",TEXT(MATCH($C26,'2018-06 (Д)'!$C$2:$C$100,0)+1,0)))="Н/Д",INDIRECT(CONCATENATE("'2018-05 (Д)'!R",TEXT(MATCH($C26,'2018-05 (Д)'!$C$2:$C$100,0)+1,0))))),"Н/Д",((INDIRECT(CONCATENATE("'2018-06 (Д)'!R",TEXT(MATCH($C26,'2018-06 (Д)'!$C$2:$C$100,0)+1,0)))-INDIRECT(CONCATENATE("'2018-05 (Д)'!R",TEXT(MATCH($C26,'2018-05 (Д)'!$C$2:$C$100,0)+1,0))))/INDIRECT(CONCATENATE("'2018-05 (Д)'!R",TEXT(MATCH($C26,'2018-05 (Д)'!$C$2:$C$100,0)+1,0))))*100)</f>
        <v>-2.5991223968219188</v>
      </c>
      <c r="EV26" s="9">
        <f ca="1">IF(OR(INDIRECT(CONCATENATE("'2018-07 (Д)'!R",TEXT(MATCH($C26,'2018-07 (Д)'!$C$2:$C$100,0)+1,0)))="Н/Д",INDIRECT(CONCATENATE("'2018-06 (Д)'!R",TEXT(MATCH($C26,'2018-06 (Д)'!$C$2:$C$100,0)+1,0)))="Н/Д",AND(INDIRECT(CONCATENATE("'2018-07 (Д)'!R",TEXT(MATCH($C26,'2018-07 (Д)'!$C$2:$C$100,0)+1,0)))="Н/Д",INDIRECT(CONCATENATE("'2018-06 (Д)'!R",TEXT(MATCH($C26,'2018-06 (Д)'!$C$2:$C$100,0)+1,0))))),"Н/Д",((INDIRECT(CONCATENATE("'2018-07 (Д)'!R",TEXT(MATCH($C26,'2018-07 (Д)'!$C$2:$C$100,0)+1,0)))-INDIRECT(CONCATENATE("'2018-06 (Д)'!R",TEXT(MATCH($C26,'2018-06 (Д)'!$C$2:$C$100,0)+1,0))))/INDIRECT(CONCATENATE("'2018-06 (Д)'!R",TEXT(MATCH($C26,'2018-06 (Д)'!$C$2:$C$100,0)+1,0))))*100)</f>
        <v>1.6561443616422686</v>
      </c>
      <c r="EW26" s="9">
        <f ca="1">IF(OR(INDIRECT(CONCATENATE("'2018-08 (Д)'!R",TEXT(MATCH($C26,'2018-08 (Д)'!$C$2:$C$100,0)+1,0)))="Н/Д",INDIRECT(CONCATENATE("'2018-07 (Д)'!R",TEXT(MATCH($C26,'2018-07 (Д)'!$C$2:$C$100,0)+1,0)))="Н/Д",AND(INDIRECT(CONCATENATE("'2018-08 (Д)'!R",TEXT(MATCH($C26,'2018-08 (Д)'!$C$2:$C$100,0)+1,0)))="Н/Д",INDIRECT(CONCATENATE("'2018-07 (Д)'!R",TEXT(MATCH($C26,'2018-07 (Д)'!$C$2:$C$100,0)+1,0))))),"Н/Д",((INDIRECT(CONCATENATE("'2018-08 (Д)'!R",TEXT(MATCH($C26,'2018-08 (Д)'!$C$2:$C$100,0)+1,0)))-INDIRECT(CONCATENATE("'2018-07 (Д)'!R",TEXT(MATCH($C26,'2018-07 (Д)'!$C$2:$C$100,0)+1,0))))/INDIRECT(CONCATENATE("'2018-07 (Д)'!R",TEXT(MATCH($C26,'2018-07 (Д)'!$C$2:$C$100,0)+1,0))))*100)</f>
        <v>140.66122481184905</v>
      </c>
      <c r="EX26" s="9">
        <f ca="1">IF(OR(INDIRECT(CONCATENATE("'2018-09 (Д)'!R",TEXT(MATCH($C26,'2018-09 (Д)'!$C$2:$C$100,0)+1,0)))="Н/Д",INDIRECT(CONCATENATE("'2018-08 (Д)'!R",TEXT(MATCH($C26,'2018-08 (Д)'!$C$2:$C$100,0)+1,0)))="Н/Д",AND(INDIRECT(CONCATENATE("'2018-09 (Д)'!R",TEXT(MATCH($C26,'2018-09 (Д)'!$C$2:$C$100,0)+1,0)))="Н/Д",INDIRECT(CONCATENATE("'2018-08 (Д)'!R",TEXT(MATCH($C26,'2018-08 (Д)'!$C$2:$C$100,0)+1,0))))),"Н/Д",((INDIRECT(CONCATENATE("'2018-09 (Д)'!R",TEXT(MATCH($C26,'2018-09 (Д)'!$C$2:$C$100,0)+1,0)))-INDIRECT(CONCATENATE("'2018-08 (Д)'!R",TEXT(MATCH($C26,'2018-08 (Д)'!$C$2:$C$100,0)+1,0))))/INDIRECT(CONCATENATE("'2018-08 (Д)'!R",TEXT(MATCH($C26,'2018-08 (Д)'!$C$2:$C$100,0)+1,0))))*100)</f>
        <v>-45.871390462243269</v>
      </c>
      <c r="EY26" s="9">
        <f ca="1">IF(OR(INDIRECT(CONCATENATE("'2018-10 (Д)'!R",TEXT(MATCH($C26,'2018-10 (Д)'!$C$2:$C$100,0)+1,0)))="Н/Д",INDIRECT(CONCATENATE("'2018-09 (Д)'!R",TEXT(MATCH($C26,'2018-09 (Д)'!$C$2:$C$100,0)+1,0)))="Н/Д",AND(INDIRECT(CONCATENATE("'2018-10 (Д)'!R",TEXT(MATCH($C26,'2018-10 (Д)'!$C$2:$C$100,0)+1,0)))="Н/Д",INDIRECT(CONCATENATE("'2018-09 (Д)'!R",TEXT(MATCH($C26,'2018-09 (Д)'!$C$2:$C$100,0)+1,0))))),"Н/Д",((INDIRECT(CONCATENATE("'2018-10 (Д)'!R",TEXT(MATCH($C26,'2018-10 (Д)'!$C$2:$C$100,0)+1,0)))-INDIRECT(CONCATENATE("'2018-09 (Д)'!R",TEXT(MATCH($C26,'2018-09 (Д)'!$C$2:$C$100,0)+1,0))))/INDIRECT(CONCATENATE("'2018-09 (Д)'!R",TEXT(MATCH($C26,'2018-09 (Д)'!$C$2:$C$100,0)+1,0))))*100)</f>
        <v>21.947344825571008</v>
      </c>
      <c r="EZ26" s="9">
        <f ca="1">IF(OR(INDIRECT(CONCATENATE("'2018-11 (Д)'!R",TEXT(MATCH($C26,'2018-11 (Д)'!$C$2:$C$100,0)+1,0)))="Н/Д",INDIRECT(CONCATENATE("'2018-10 (Д)'!R",TEXT(MATCH($C26,'2018-10 (Д)'!$C$2:$C$100,0)+1,0)))="Н/Д",AND(INDIRECT(CONCATENATE("'2018-11 (Д)'!R",TEXT(MATCH($C26,'2018-11 (Д)'!$C$2:$C$100,0)+1,0)))="Н/Д",INDIRECT(CONCATENATE("'2018-10 (Д)'!R",TEXT(MATCH($C26,'2018-10 (Д)'!$C$2:$C$100,0)+1,0))))),"Н/Д",((INDIRECT(CONCATENATE("'2018-11 (Д)'!R",TEXT(MATCH($C26,'2018-11 (Д)'!$C$2:$C$100,0)+1,0)))-INDIRECT(CONCATENATE("'2018-10 (Д)'!R",TEXT(MATCH($C26,'2018-10 (Д)'!$C$2:$C$100,0)+1,0))))/INDIRECT(CONCATENATE("'2018-10 (Д)'!R",TEXT(MATCH($C26,'2018-10 (Д)'!$C$2:$C$100,0)+1,0))))*100)</f>
        <v>84.551141465183917</v>
      </c>
      <c r="FA26" s="9">
        <f ca="1">IF(OR(INDIRECT(CONCATENATE("'2018-12 (Д)'!R",TEXT(MATCH($C26,'2018-12 (Д)'!$C$2:$C$100,0)+1,0)))="Н/Д",INDIRECT(CONCATENATE("'2018-11 (Д)'!R",TEXT(MATCH($C26,'2018-11 (Д)'!$C$2:$C$100,0)+1,0)))="Н/Д",AND(INDIRECT(CONCATENATE("'2018-12 (Д)'!R",TEXT(MATCH($C26,'2018-12 (Д)'!$C$2:$C$100,0)+1,0)))="Н/Д",INDIRECT(CONCATENATE("'2018-11 (Д)'!R",TEXT(MATCH($C26,'2018-11 (Д)'!$C$2:$C$100,0)+1,0))))),"Н/Д",((INDIRECT(CONCATENATE("'2018-12 (Д)'!R",TEXT(MATCH($C26,'2018-12 (Д)'!$C$2:$C$100,0)+1,0)))-INDIRECT(CONCATENATE("'2018-11 (Д)'!R",TEXT(MATCH($C26,'2018-11 (Д)'!$C$2:$C$100,0)+1,0))))/INDIRECT(CONCATENATE("'2018-11 (Д)'!R",TEXT(MATCH($C26,'2018-11 (Д)'!$C$2:$C$100,0)+1,0))))*100)</f>
        <v>0.72182701375278724</v>
      </c>
      <c r="FB26" s="9"/>
      <c r="FC26" s="9">
        <f ca="1">IF(OR(INDIRECT(CONCATENATE("'2018-03 (Д)'!S",TEXT(MATCH($C26,'2018-03 (Д)'!$C$2:$C$100,0)+1,0)))="Н/Д",INDIRECT(CONCATENATE("'2018-02 (Д)'!S",TEXT(MATCH($C26,'2018-02 (Д)'!$C$2:$C$100,0)+1,0)))="Н/Д",AND(INDIRECT(CONCATENATE("'2018-03 (Д)'!S",TEXT(MATCH($C26,'2018-03 (Д)'!$C$2:$C$100,0)+1,0)))="Н/Д",INDIRECT(CONCATENATE("'2018-02 (Д)'!S",TEXT(MATCH($C26,'2018-02 (Д)'!$C$2:$C$100,0)+1,0))))),"Н/Д",((INDIRECT(CONCATENATE("'2018-03 (Д)'!S",TEXT(MATCH($C26,'2018-03 (Д)'!$C$2:$C$100,0)+1,0)))-INDIRECT(CONCATENATE("'2018-02 (Д)'!S",TEXT(MATCH($C26,'2018-02 (Д)'!$C$2:$C$100,0)+1,0))))/INDIRECT(CONCATENATE("'2018-02 (Д)'!S",TEXT(MATCH($C26,'2018-02 (Д)'!$C$2:$C$100,0)+1,0))))*100)</f>
        <v>42.040095395340316</v>
      </c>
      <c r="FD26" s="9">
        <f ca="1">IF(OR(INDIRECT(CONCATENATE("'2018-04 (Д)'!S",TEXT(MATCH($C26,'2018-04 (Д)'!$C$2:$C$100,0)+1,0)))="Н/Д",INDIRECT(CONCATENATE("'2018-03 (Д)'!S",TEXT(MATCH($C26,'2018-03 (Д)'!$C$2:$C$100,0)+1,0)))="Н/Д",AND(INDIRECT(CONCATENATE("'2018-04 (Д)'!S",TEXT(MATCH($C26,'2018-04 (Д)'!$C$2:$C$100,0)+1,0)))="Н/Д",INDIRECT(CONCATENATE("'2018-03 (Д)'!S",TEXT(MATCH($C26,'2018-03 (Д)'!$C$2:$C$100,0)+1,0))))),"Н/Д",((INDIRECT(CONCATENATE("'2018-04 (Д)'!S",TEXT(MATCH($C26,'2018-04 (Д)'!$C$2:$C$100,0)+1,0)))-INDIRECT(CONCATENATE("'2018-03 (Д)'!S",TEXT(MATCH($C26,'2018-03 (Д)'!$C$2:$C$100,0)+1,0))))/INDIRECT(CONCATENATE("'2018-03 (Д)'!S",TEXT(MATCH($C26,'2018-03 (Д)'!$C$2:$C$100,0)+1,0))))*100)</f>
        <v>-25.598689929395352</v>
      </c>
      <c r="FE26" s="9">
        <f ca="1">IF(OR(INDIRECT(CONCATENATE("'2018-05 (Д)'!S",TEXT(MATCH($C26,'2018-05 (Д)'!$C$2:$C$100,0)+1,0)))="Н/Д",INDIRECT(CONCATENATE("'2018-04 (Д)'!S",TEXT(MATCH($C26,'2018-04 (Д)'!$C$2:$C$100,0)+1,0)))="Н/Д",AND(INDIRECT(CONCATENATE("'2018-05 (Д)'!S",TEXT(MATCH($C26,'2018-05 (Д)'!$C$2:$C$100,0)+1,0)))="Н/Д",INDIRECT(CONCATENATE("'2018-04 (Д)'!S",TEXT(MATCH($C26,'2018-04 (Д)'!$C$2:$C$100,0)+1,0))))),"Н/Д",((INDIRECT(CONCATENATE("'2018-05 (Д)'!S",TEXT(MATCH($C26,'2018-05 (Д)'!$C$2:$C$100,0)+1,0)))-INDIRECT(CONCATENATE("'2018-04 (Д)'!S",TEXT(MATCH($C26,'2018-04 (Д)'!$C$2:$C$100,0)+1,0))))/INDIRECT(CONCATENATE("'2018-04 (Д)'!S",TEXT(MATCH($C26,'2018-04 (Д)'!$C$2:$C$100,0)+1,0))))*100)</f>
        <v>-12.665347359650037</v>
      </c>
      <c r="FF26" s="9">
        <f ca="1">IF(OR(INDIRECT(CONCATENATE("'2018-06 (Д)'!S",TEXT(MATCH($C26,'2018-06 (Д)'!$C$2:$C$100,0)+1,0)))="Н/Д",INDIRECT(CONCATENATE("'2018-05 (Д)'!S",TEXT(MATCH($C26,'2018-05 (Д)'!$C$2:$C$100,0)+1,0)))="Н/Д",AND(INDIRECT(CONCATENATE("'2018-06 (Д)'!S",TEXT(MATCH($C26,'2018-06 (Д)'!$C$2:$C$100,0)+1,0)))="Н/Д",INDIRECT(CONCATENATE("'2018-05 (Д)'!S",TEXT(MATCH($C26,'2018-05 (Д)'!$C$2:$C$100,0)+1,0))))),"Н/Д",((INDIRECT(CONCATENATE("'2018-06 (Д)'!S",TEXT(MATCH($C26,'2018-06 (Д)'!$C$2:$C$100,0)+1,0)))-INDIRECT(CONCATENATE("'2018-05 (Д)'!S",TEXT(MATCH($C26,'2018-05 (Д)'!$C$2:$C$100,0)+1,0))))/INDIRECT(CONCATENATE("'2018-05 (Д)'!S",TEXT(MATCH($C26,'2018-05 (Д)'!$C$2:$C$100,0)+1,0))))*100)</f>
        <v>5.9435499900616184</v>
      </c>
      <c r="FG26" s="9">
        <f ca="1">IF(OR(INDIRECT(CONCATENATE("'2018-07 (Д)'!S",TEXT(MATCH($C26,'2018-07 (Д)'!$C$2:$C$100,0)+1,0)))="Н/Д",INDIRECT(CONCATENATE("'2018-06 (Д)'!S",TEXT(MATCH($C26,'2018-06 (Д)'!$C$2:$C$100,0)+1,0)))="Н/Д",AND(INDIRECT(CONCATENATE("'2018-07 (Д)'!S",TEXT(MATCH($C26,'2018-07 (Д)'!$C$2:$C$100,0)+1,0)))="Н/Д",INDIRECT(CONCATENATE("'2018-06 (Д)'!S",TEXT(MATCH($C26,'2018-06 (Д)'!$C$2:$C$100,0)+1,0))))),"Н/Д",((INDIRECT(CONCATENATE("'2018-07 (Д)'!S",TEXT(MATCH($C26,'2018-07 (Д)'!$C$2:$C$100,0)+1,0)))-INDIRECT(CONCATENATE("'2018-06 (Д)'!S",TEXT(MATCH($C26,'2018-06 (Д)'!$C$2:$C$100,0)+1,0))))/INDIRECT(CONCATENATE("'2018-06 (Д)'!S",TEXT(MATCH($C26,'2018-06 (Д)'!$C$2:$C$100,0)+1,0))))*100)</f>
        <v>-16.912454362272598</v>
      </c>
      <c r="FH26" s="9">
        <f ca="1">IF(OR(INDIRECT(CONCATENATE("'2018-08 (Д)'!S",TEXT(MATCH($C26,'2018-08 (Д)'!$C$2:$C$100,0)+1,0)))="Н/Д",INDIRECT(CONCATENATE("'2018-07 (Д)'!S",TEXT(MATCH($C26,'2018-07 (Д)'!$C$2:$C$100,0)+1,0)))="Н/Д",AND(INDIRECT(CONCATENATE("'2018-08 (Д)'!S",TEXT(MATCH($C26,'2018-08 (Д)'!$C$2:$C$100,0)+1,0)))="Н/Д",INDIRECT(CONCATENATE("'2018-07 (Д)'!S",TEXT(MATCH($C26,'2018-07 (Д)'!$C$2:$C$100,0)+1,0))))),"Н/Д",((INDIRECT(CONCATENATE("'2018-08 (Д)'!S",TEXT(MATCH($C26,'2018-08 (Д)'!$C$2:$C$100,0)+1,0)))-INDIRECT(CONCATENATE("'2018-07 (Д)'!S",TEXT(MATCH($C26,'2018-07 (Д)'!$C$2:$C$100,0)+1,0))))/INDIRECT(CONCATENATE("'2018-07 (Д)'!S",TEXT(MATCH($C26,'2018-07 (Д)'!$C$2:$C$100,0)+1,0))))*100)</f>
        <v>24.645292846280363</v>
      </c>
      <c r="FI26" s="9">
        <f ca="1">IF(OR(INDIRECT(CONCATENATE("'2018-09 (Д)'!S",TEXT(MATCH($C26,'2018-09 (Д)'!$C$2:$C$100,0)+1,0)))="Н/Д",INDIRECT(CONCATENATE("'2018-08 (Д)'!S",TEXT(MATCH($C26,'2018-08 (Д)'!$C$2:$C$100,0)+1,0)))="Н/Д",AND(INDIRECT(CONCATENATE("'2018-09 (Д)'!S",TEXT(MATCH($C26,'2018-09 (Д)'!$C$2:$C$100,0)+1,0)))="Н/Д",INDIRECT(CONCATENATE("'2018-08 (Д)'!S",TEXT(MATCH($C26,'2018-08 (Д)'!$C$2:$C$100,0)+1,0))))),"Н/Д",((INDIRECT(CONCATENATE("'2018-09 (Д)'!S",TEXT(MATCH($C26,'2018-09 (Д)'!$C$2:$C$100,0)+1,0)))-INDIRECT(CONCATENATE("'2018-08 (Д)'!S",TEXT(MATCH($C26,'2018-08 (Д)'!$C$2:$C$100,0)+1,0))))/INDIRECT(CONCATENATE("'2018-08 (Д)'!S",TEXT(MATCH($C26,'2018-08 (Д)'!$C$2:$C$100,0)+1,0))))*100)</f>
        <v>-23.587233379589204</v>
      </c>
      <c r="FJ26" s="9">
        <f ca="1">IF(OR(INDIRECT(CONCATENATE("'2018-10 (Д)'!S",TEXT(MATCH($C26,'2018-10 (Д)'!$C$2:$C$100,0)+1,0)))="Н/Д",INDIRECT(CONCATENATE("'2018-09 (Д)'!S",TEXT(MATCH($C26,'2018-09 (Д)'!$C$2:$C$100,0)+1,0)))="Н/Д",AND(INDIRECT(CONCATENATE("'2018-10 (Д)'!S",TEXT(MATCH($C26,'2018-10 (Д)'!$C$2:$C$100,0)+1,0)))="Н/Д",INDIRECT(CONCATENATE("'2018-09 (Д)'!S",TEXT(MATCH($C26,'2018-09 (Д)'!$C$2:$C$100,0)+1,0))))),"Н/Д",((INDIRECT(CONCATENATE("'2018-10 (Д)'!S",TEXT(MATCH($C26,'2018-10 (Д)'!$C$2:$C$100,0)+1,0)))-INDIRECT(CONCATENATE("'2018-09 (Д)'!S",TEXT(MATCH($C26,'2018-09 (Д)'!$C$2:$C$100,0)+1,0))))/INDIRECT(CONCATENATE("'2018-09 (Д)'!S",TEXT(MATCH($C26,'2018-09 (Д)'!$C$2:$C$100,0)+1,0))))*100)</f>
        <v>20.910384068278805</v>
      </c>
      <c r="FK26" s="9">
        <f ca="1">IF(OR(INDIRECT(CONCATENATE("'2018-11 (Д)'!S",TEXT(MATCH($C26,'2018-11 (Д)'!$C$2:$C$100,0)+1,0)))="Н/Д",INDIRECT(CONCATENATE("'2018-10 (Д)'!S",TEXT(MATCH($C26,'2018-10 (Д)'!$C$2:$C$100,0)+1,0)))="Н/Д",AND(INDIRECT(CONCATENATE("'2018-11 (Д)'!S",TEXT(MATCH($C26,'2018-11 (Д)'!$C$2:$C$100,0)+1,0)))="Н/Д",INDIRECT(CONCATENATE("'2018-10 (Д)'!S",TEXT(MATCH($C26,'2018-10 (Д)'!$C$2:$C$100,0)+1,0))))),"Н/Д",((INDIRECT(CONCATENATE("'2018-11 (Д)'!S",TEXT(MATCH($C26,'2018-11 (Д)'!$C$2:$C$100,0)+1,0)))-INDIRECT(CONCATENATE("'2018-10 (Д)'!S",TEXT(MATCH($C26,'2018-10 (Д)'!$C$2:$C$100,0)+1,0))))/INDIRECT(CONCATENATE("'2018-10 (Д)'!S",TEXT(MATCH($C26,'2018-10 (Д)'!$C$2:$C$100,0)+1,0))))*100)</f>
        <v>34.70470588235294</v>
      </c>
      <c r="FL26" s="9">
        <f ca="1">IF(OR(INDIRECT(CONCATENATE("'2018-12 (Д)'!S",TEXT(MATCH($C26,'2018-12 (Д)'!$C$2:$C$100,0)+1,0)))="Н/Д",INDIRECT(CONCATENATE("'2018-11 (Д)'!S",TEXT(MATCH($C26,'2018-11 (Д)'!$C$2:$C$100,0)+1,0)))="Н/Д",AND(INDIRECT(CONCATENATE("'2018-12 (Д)'!S",TEXT(MATCH($C26,'2018-12 (Д)'!$C$2:$C$100,0)+1,0)))="Н/Д",INDIRECT(CONCATENATE("'2018-11 (Д)'!S",TEXT(MATCH($C26,'2018-11 (Д)'!$C$2:$C$100,0)+1,0))))),"Н/Д",((INDIRECT(CONCATENATE("'2018-12 (Д)'!S",TEXT(MATCH($C26,'2018-12 (Д)'!$C$2:$C$100,0)+1,0)))-INDIRECT(CONCATENATE("'2018-11 (Д)'!S",TEXT(MATCH($C26,'2018-11 (Д)'!$C$2:$C$100,0)+1,0))))/INDIRECT(CONCATENATE("'2018-11 (Д)'!S",TEXT(MATCH($C26,'2018-11 (Д)'!$C$2:$C$100,0)+1,0))))*100)</f>
        <v>-3.9292919588817372</v>
      </c>
      <c r="FM26" s="9"/>
      <c r="FN26" s="9">
        <f ca="1">IF(OR(INDIRECT(CONCATENATE("'2018-03 (Д)'!T",TEXT(MATCH($C26,'2018-03 (Д)'!$C$2:$C$100,0)+1,0)))="Н/Д",INDIRECT(CONCATENATE("'2018-02 (Д)'!T",TEXT(MATCH($C26,'2018-02 (Д)'!$C$2:$C$100,0)+1,0)))="Н/Д",AND(INDIRECT(CONCATENATE("'2018-03 (Д)'!T",TEXT(MATCH($C26,'2018-03 (Д)'!$C$2:$C$100,0)+1,0)))="Н/Д",INDIRECT(CONCATENATE("'2018-02 (Д)'!T",TEXT(MATCH($C26,'2018-02 (Д)'!$C$2:$C$100,0)+1,0))))),"Н/Д",((INDIRECT(CONCATENATE("'2018-03 (Д)'!T",TEXT(MATCH($C26,'2018-03 (Д)'!$C$2:$C$100,0)+1,0)))-INDIRECT(CONCATENATE("'2018-02 (Д)'!T",TEXT(MATCH($C26,'2018-02 (Д)'!$C$2:$C$100,0)+1,0))))/INDIRECT(CONCATENATE("'2018-02 (Д)'!T",TEXT(MATCH($C26,'2018-02 (Д)'!$C$2:$C$100,0)+1,0))))*100)</f>
        <v>13.094432631872202</v>
      </c>
      <c r="FO26" s="9">
        <f ca="1">IF(OR(INDIRECT(CONCATENATE("'2018-04 (Д)'!T",TEXT(MATCH($C26,'2018-04 (Д)'!$C$2:$C$100,0)+1,0)))="Н/Д",INDIRECT(CONCATENATE("'2018-03 (Д)'!T",TEXT(MATCH($C26,'2018-03 (Д)'!$C$2:$C$100,0)+1,0)))="Н/Д",AND(INDIRECT(CONCATENATE("'2018-04 (Д)'!T",TEXT(MATCH($C26,'2018-04 (Д)'!$C$2:$C$100,0)+1,0)))="Н/Д",INDIRECT(CONCATENATE("'2018-03 (Д)'!T",TEXT(MATCH($C26,'2018-03 (Д)'!$C$2:$C$100,0)+1,0))))),"Н/Д",((INDIRECT(CONCATENATE("'2018-04 (Д)'!T",TEXT(MATCH($C26,'2018-04 (Д)'!$C$2:$C$100,0)+1,0)))-INDIRECT(CONCATENATE("'2018-03 (Д)'!T",TEXT(MATCH($C26,'2018-03 (Д)'!$C$2:$C$100,0)+1,0))))/INDIRECT(CONCATENATE("'2018-03 (Д)'!T",TEXT(MATCH($C26,'2018-03 (Д)'!$C$2:$C$100,0)+1,0))))*100)</f>
        <v>45.596334584551144</v>
      </c>
      <c r="FP26" s="9">
        <f ca="1">IF(OR(INDIRECT(CONCATENATE("'2018-05 (Д)'!T",TEXT(MATCH($C26,'2018-05 (Д)'!$C$2:$C$100,0)+1,0)))="Н/Д",INDIRECT(CONCATENATE("'2018-04 (Д)'!T",TEXT(MATCH($C26,'2018-04 (Д)'!$C$2:$C$100,0)+1,0)))="Н/Д",AND(INDIRECT(CONCATENATE("'2018-05 (Д)'!T",TEXT(MATCH($C26,'2018-05 (Д)'!$C$2:$C$100,0)+1,0)))="Н/Д",INDIRECT(CONCATENATE("'2018-04 (Д)'!T",TEXT(MATCH($C26,'2018-04 (Д)'!$C$2:$C$100,0)+1,0))))),"Н/Д",((INDIRECT(CONCATENATE("'2018-05 (Д)'!T",TEXT(MATCH($C26,'2018-05 (Д)'!$C$2:$C$100,0)+1,0)))-INDIRECT(CONCATENATE("'2018-04 (Д)'!T",TEXT(MATCH($C26,'2018-04 (Д)'!$C$2:$C$100,0)+1,0))))/INDIRECT(CONCATENATE("'2018-04 (Д)'!T",TEXT(MATCH($C26,'2018-04 (Д)'!$C$2:$C$100,0)+1,0))))*100)</f>
        <v>-23.222053091850327</v>
      </c>
      <c r="FQ26" s="9">
        <f ca="1">IF(OR(INDIRECT(CONCATENATE("'2018-06 (Д)'!T",TEXT(MATCH($C26,'2018-06 (Д)'!$C$2:$C$100,0)+1,0)))="Н/Д",INDIRECT(CONCATENATE("'2018-05 (Д)'!T",TEXT(MATCH($C26,'2018-05 (Д)'!$C$2:$C$100,0)+1,0)))="Н/Д",AND(INDIRECT(CONCATENATE("'2018-06 (Д)'!T",TEXT(MATCH($C26,'2018-06 (Д)'!$C$2:$C$100,0)+1,0)))="Н/Д",INDIRECT(CONCATENATE("'2018-05 (Д)'!T",TEXT(MATCH($C26,'2018-05 (Д)'!$C$2:$C$100,0)+1,0))))),"Н/Д",((INDIRECT(CONCATENATE("'2018-06 (Д)'!T",TEXT(MATCH($C26,'2018-06 (Д)'!$C$2:$C$100,0)+1,0)))-INDIRECT(CONCATENATE("'2018-05 (Д)'!T",TEXT(MATCH($C26,'2018-05 (Д)'!$C$2:$C$100,0)+1,0))))/INDIRECT(CONCATENATE("'2018-05 (Д)'!T",TEXT(MATCH($C26,'2018-05 (Д)'!$C$2:$C$100,0)+1,0))))*100)</f>
        <v>6.1962676079298342</v>
      </c>
      <c r="FR26" s="9">
        <f ca="1">IF(OR(INDIRECT(CONCATENATE("'2018-07 (Д)'!T",TEXT(MATCH($C26,'2018-07 (Д)'!$C$2:$C$100,0)+1,0)))="Н/Д",INDIRECT(CONCATENATE("'2018-06 (Д)'!T",TEXT(MATCH($C26,'2018-06 (Д)'!$C$2:$C$100,0)+1,0)))="Н/Д",AND(INDIRECT(CONCATENATE("'2018-07 (Д)'!T",TEXT(MATCH($C26,'2018-07 (Д)'!$C$2:$C$100,0)+1,0)))="Н/Д",INDIRECT(CONCATENATE("'2018-06 (Д)'!T",TEXT(MATCH($C26,'2018-06 (Д)'!$C$2:$C$100,0)+1,0))))),"Н/Д",((INDIRECT(CONCATENATE("'2018-07 (Д)'!T",TEXT(MATCH($C26,'2018-07 (Д)'!$C$2:$C$100,0)+1,0)))-INDIRECT(CONCATENATE("'2018-06 (Д)'!T",TEXT(MATCH($C26,'2018-06 (Д)'!$C$2:$C$100,0)+1,0))))/INDIRECT(CONCATENATE("'2018-06 (Д)'!T",TEXT(MATCH($C26,'2018-06 (Д)'!$C$2:$C$100,0)+1,0))))*100)</f>
        <v>-3.9761530684724211</v>
      </c>
      <c r="FS26" s="9">
        <f ca="1">IF(OR(INDIRECT(CONCATENATE("'2018-08 (Д)'!T",TEXT(MATCH($C26,'2018-08 (Д)'!$C$2:$C$100,0)+1,0)))="Н/Д",INDIRECT(CONCATENATE("'2018-07 (Д)'!T",TEXT(MATCH($C26,'2018-07 (Д)'!$C$2:$C$100,0)+1,0)))="Н/Д",AND(INDIRECT(CONCATENATE("'2018-08 (Д)'!T",TEXT(MATCH($C26,'2018-08 (Д)'!$C$2:$C$100,0)+1,0)))="Н/Д",INDIRECT(CONCATENATE("'2018-07 (Д)'!T",TEXT(MATCH($C26,'2018-07 (Д)'!$C$2:$C$100,0)+1,0))))),"Н/Д",((INDIRECT(CONCATENATE("'2018-08 (Д)'!T",TEXT(MATCH($C26,'2018-08 (Д)'!$C$2:$C$100,0)+1,0)))-INDIRECT(CONCATENATE("'2018-07 (Д)'!T",TEXT(MATCH($C26,'2018-07 (Д)'!$C$2:$C$100,0)+1,0))))/INDIRECT(CONCATENATE("'2018-07 (Д)'!T",TEXT(MATCH($C26,'2018-07 (Д)'!$C$2:$C$100,0)+1,0))))*100)</f>
        <v>11.241109901406135</v>
      </c>
      <c r="FT26" s="9">
        <f ca="1">IF(OR(INDIRECT(CONCATENATE("'2018-09 (Д)'!T",TEXT(MATCH($C26,'2018-09 (Д)'!$C$2:$C$100,0)+1,0)))="Н/Д",INDIRECT(CONCATENATE("'2018-08 (Д)'!T",TEXT(MATCH($C26,'2018-08 (Д)'!$C$2:$C$100,0)+1,0)))="Н/Д",AND(INDIRECT(CONCATENATE("'2018-09 (Д)'!T",TEXT(MATCH($C26,'2018-09 (Д)'!$C$2:$C$100,0)+1,0)))="Н/Д",INDIRECT(CONCATENATE("'2018-08 (Д)'!T",TEXT(MATCH($C26,'2018-08 (Д)'!$C$2:$C$100,0)+1,0))))),"Н/Д",((INDIRECT(CONCATENATE("'2018-09 (Д)'!T",TEXT(MATCH($C26,'2018-09 (Д)'!$C$2:$C$100,0)+1,0)))-INDIRECT(CONCATENATE("'2018-08 (Д)'!T",TEXT(MATCH($C26,'2018-08 (Д)'!$C$2:$C$100,0)+1,0))))/INDIRECT(CONCATENATE("'2018-08 (Д)'!T",TEXT(MATCH($C26,'2018-08 (Д)'!$C$2:$C$100,0)+1,0))))*100)</f>
        <v>13.789296767596928</v>
      </c>
      <c r="FU26" s="9">
        <f ca="1">IF(OR(INDIRECT(CONCATENATE("'2018-10 (Д)'!T",TEXT(MATCH($C26,'2018-10 (Д)'!$C$2:$C$100,0)+1,0)))="Н/Д",INDIRECT(CONCATENATE("'2018-09 (Д)'!T",TEXT(MATCH($C26,'2018-09 (Д)'!$C$2:$C$100,0)+1,0)))="Н/Д",AND(INDIRECT(CONCATENATE("'2018-10 (Д)'!T",TEXT(MATCH($C26,'2018-10 (Д)'!$C$2:$C$100,0)+1,0)))="Н/Д",INDIRECT(CONCATENATE("'2018-09 (Д)'!T",TEXT(MATCH($C26,'2018-09 (Д)'!$C$2:$C$100,0)+1,0))))),"Н/Д",((INDIRECT(CONCATENATE("'2018-10 (Д)'!T",TEXT(MATCH($C26,'2018-10 (Д)'!$C$2:$C$100,0)+1,0)))-INDIRECT(CONCATENATE("'2018-09 (Д)'!T",TEXT(MATCH($C26,'2018-09 (Д)'!$C$2:$C$100,0)+1,0))))/INDIRECT(CONCATENATE("'2018-09 (Д)'!T",TEXT(MATCH($C26,'2018-09 (Д)'!$C$2:$C$100,0)+1,0))))*100)</f>
        <v>-12.920843178457808</v>
      </c>
      <c r="FV26" s="9">
        <f ca="1">IF(OR(INDIRECT(CONCATENATE("'2018-11 (Д)'!T",TEXT(MATCH($C26,'2018-11 (Д)'!$C$2:$C$100,0)+1,0)))="Н/Д",INDIRECT(CONCATENATE("'2018-10 (Д)'!T",TEXT(MATCH($C26,'2018-10 (Д)'!$C$2:$C$100,0)+1,0)))="Н/Д",AND(INDIRECT(CONCATENATE("'2018-11 (Д)'!T",TEXT(MATCH($C26,'2018-11 (Д)'!$C$2:$C$100,0)+1,0)))="Н/Д",INDIRECT(CONCATENATE("'2018-10 (Д)'!T",TEXT(MATCH($C26,'2018-10 (Д)'!$C$2:$C$100,0)+1,0))))),"Н/Д",((INDIRECT(CONCATENATE("'2018-11 (Д)'!T",TEXT(MATCH($C26,'2018-11 (Д)'!$C$2:$C$100,0)+1,0)))-INDIRECT(CONCATENATE("'2018-10 (Д)'!T",TEXT(MATCH($C26,'2018-10 (Д)'!$C$2:$C$100,0)+1,0))))/INDIRECT(CONCATENATE("'2018-10 (Д)'!T",TEXT(MATCH($C26,'2018-10 (Д)'!$C$2:$C$100,0)+1,0))))*100)</f>
        <v>7.8579339278529563</v>
      </c>
      <c r="FW26" s="9">
        <f ca="1">IF(OR(INDIRECT(CONCATENATE("'2018-12 (Д)'!T",TEXT(MATCH($C26,'2018-12 (Д)'!$C$2:$C$100,0)+1,0)))="Н/Д",INDIRECT(CONCATENATE("'2018-11 (Д)'!T",TEXT(MATCH($C26,'2018-11 (Д)'!$C$2:$C$100,0)+1,0)))="Н/Д",AND(INDIRECT(CONCATENATE("'2018-12 (Д)'!T",TEXT(MATCH($C26,'2018-12 (Д)'!$C$2:$C$100,0)+1,0)))="Н/Д",INDIRECT(CONCATENATE("'2018-11 (Д)'!T",TEXT(MATCH($C26,'2018-11 (Д)'!$C$2:$C$100,0)+1,0))))),"Н/Д",((INDIRECT(CONCATENATE("'2018-12 (Д)'!T",TEXT(MATCH($C26,'2018-12 (Д)'!$C$2:$C$100,0)+1,0)))-INDIRECT(CONCATENATE("'2018-11 (Д)'!T",TEXT(MATCH($C26,'2018-11 (Д)'!$C$2:$C$100,0)+1,0))))/INDIRECT(CONCATENATE("'2018-11 (Д)'!T",TEXT(MATCH($C26,'2018-11 (Д)'!$C$2:$C$100,0)+1,0))))*100)</f>
        <v>-12.058097165746458</v>
      </c>
      <c r="FX26" s="9"/>
      <c r="FY26" s="9">
        <f ca="1">IF(OR(INDIRECT(CONCATENATE("'2018-03 (Д)'!U",TEXT(MATCH($C26,'2018-03 (Д)'!$C$2:$C$100,0)+1,0)))="Н/Д",INDIRECT(CONCATENATE("'2018-02 (Д)'!U",TEXT(MATCH($C26,'2018-02 (Д)'!$C$2:$C$100,0)+1,0)))="Н/Д",AND(INDIRECT(CONCATENATE("'2018-03 (Д)'!U",TEXT(MATCH($C26,'2018-03 (Д)'!$C$2:$C$100,0)+1,0)))="Н/Д",INDIRECT(CONCATENATE("'2018-02 (Д)'!U",TEXT(MATCH($C26,'2018-02 (Д)'!$C$2:$C$100,0)+1,0))))),"Н/Д",((INDIRECT(CONCATENATE("'2018-03 (Д)'!U",TEXT(MATCH($C26,'2018-03 (Д)'!$C$2:$C$100,0)+1,0)))-INDIRECT(CONCATENATE("'2018-02 (Д)'!U",TEXT(MATCH($C26,'2018-02 (Д)'!$C$2:$C$100,0)+1,0))))/INDIRECT(CONCATENATE("'2018-02 (Д)'!U",TEXT(MATCH($C26,'2018-02 (Д)'!$C$2:$C$100,0)+1,0))))*100)</f>
        <v>-88.696885667181974</v>
      </c>
      <c r="FZ26" s="9">
        <f ca="1">IF(OR(INDIRECT(CONCATENATE("'2018-04 (Д)'!U",TEXT(MATCH($C26,'2018-04 (Д)'!$C$2:$C$100,0)+1,0)))="Н/Д",INDIRECT(CONCATENATE("'2018-03 (Д)'!U",TEXT(MATCH($C26,'2018-03 (Д)'!$C$2:$C$100,0)+1,0)))="Н/Д",AND(INDIRECT(CONCATENATE("'2018-04 (Д)'!U",TEXT(MATCH($C26,'2018-04 (Д)'!$C$2:$C$100,0)+1,0)))="Н/Д",INDIRECT(CONCATENATE("'2018-03 (Д)'!U",TEXT(MATCH($C26,'2018-03 (Д)'!$C$2:$C$100,0)+1,0))))),"Н/Д",((INDIRECT(CONCATENATE("'2018-04 (Д)'!U",TEXT(MATCH($C26,'2018-04 (Д)'!$C$2:$C$100,0)+1,0)))-INDIRECT(CONCATENATE("'2018-03 (Д)'!U",TEXT(MATCH($C26,'2018-03 (Д)'!$C$2:$C$100,0)+1,0))))/INDIRECT(CONCATENATE("'2018-03 (Д)'!U",TEXT(MATCH($C26,'2018-03 (Д)'!$C$2:$C$100,0)+1,0))))*100)</f>
        <v>2145.980496585089</v>
      </c>
      <c r="GA26" s="9">
        <f ca="1">IF(OR(INDIRECT(CONCATENATE("'2018-05 (Д)'!U",TEXT(MATCH($C26,'2018-05 (Д)'!$C$2:$C$100,0)+1,0)))="Н/Д",INDIRECT(CONCATENATE("'2018-04 (Д)'!U",TEXT(MATCH($C26,'2018-04 (Д)'!$C$2:$C$100,0)+1,0)))="Н/Д",AND(INDIRECT(CONCATENATE("'2018-05 (Д)'!U",TEXT(MATCH($C26,'2018-05 (Д)'!$C$2:$C$100,0)+1,0)))="Н/Д",INDIRECT(CONCATENATE("'2018-04 (Д)'!U",TEXT(MATCH($C26,'2018-04 (Д)'!$C$2:$C$100,0)+1,0))))),"Н/Д",((INDIRECT(CONCATENATE("'2018-05 (Д)'!U",TEXT(MATCH($C26,'2018-05 (Д)'!$C$2:$C$100,0)+1,0)))-INDIRECT(CONCATENATE("'2018-04 (Д)'!U",TEXT(MATCH($C26,'2018-04 (Д)'!$C$2:$C$100,0)+1,0))))/INDIRECT(CONCATENATE("'2018-04 (Д)'!U",TEXT(MATCH($C26,'2018-04 (Д)'!$C$2:$C$100,0)+1,0))))*100)</f>
        <v>-163.60800651709278</v>
      </c>
      <c r="GB26" s="9">
        <f ca="1">IF(OR(INDIRECT(CONCATENATE("'2018-06 (Д)'!U",TEXT(MATCH($C26,'2018-06 (Д)'!$C$2:$C$100,0)+1,0)))="Н/Д",INDIRECT(CONCATENATE("'2018-05 (Д)'!U",TEXT(MATCH($C26,'2018-05 (Д)'!$C$2:$C$100,0)+1,0)))="Н/Д",AND(INDIRECT(CONCATENATE("'2018-06 (Д)'!U",TEXT(MATCH($C26,'2018-06 (Д)'!$C$2:$C$100,0)+1,0)))="Н/Д",INDIRECT(CONCATENATE("'2018-05 (Д)'!U",TEXT(MATCH($C26,'2018-05 (Д)'!$C$2:$C$100,0)+1,0))))),"Н/Д",((INDIRECT(CONCATENATE("'2018-06 (Д)'!U",TEXT(MATCH($C26,'2018-06 (Д)'!$C$2:$C$100,0)+1,0)))-INDIRECT(CONCATENATE("'2018-05 (Д)'!U",TEXT(MATCH($C26,'2018-05 (Д)'!$C$2:$C$100,0)+1,0))))/INDIRECT(CONCATENATE("'2018-05 (Д)'!U",TEXT(MATCH($C26,'2018-05 (Д)'!$C$2:$C$100,0)+1,0))))*100)</f>
        <v>-150.4031779686151</v>
      </c>
      <c r="GC26" s="9">
        <f ca="1">IF(OR(INDIRECT(CONCATENATE("'2018-07 (Д)'!U",TEXT(MATCH($C26,'2018-07 (Д)'!$C$2:$C$100,0)+1,0)))="Н/Д",INDIRECT(CONCATENATE("'2018-06 (Д)'!U",TEXT(MATCH($C26,'2018-06 (Д)'!$C$2:$C$100,0)+1,0)))="Н/Д",AND(INDIRECT(CONCATENATE("'2018-07 (Д)'!U",TEXT(MATCH($C26,'2018-07 (Д)'!$C$2:$C$100,0)+1,0)))="Н/Д",INDIRECT(CONCATENATE("'2018-06 (Д)'!U",TEXT(MATCH($C26,'2018-06 (Д)'!$C$2:$C$100,0)+1,0))))),"Н/Д",((INDIRECT(CONCATENATE("'2018-07 (Д)'!U",TEXT(MATCH($C26,'2018-07 (Д)'!$C$2:$C$100,0)+1,0)))-INDIRECT(CONCATENATE("'2018-06 (Д)'!U",TEXT(MATCH($C26,'2018-06 (Д)'!$C$2:$C$100,0)+1,0))))/INDIRECT(CONCATENATE("'2018-06 (Д)'!U",TEXT(MATCH($C26,'2018-06 (Д)'!$C$2:$C$100,0)+1,0))))*100)</f>
        <v>-4.2501526605104178</v>
      </c>
      <c r="GD26" s="9">
        <f ca="1">IF(OR(INDIRECT(CONCATENATE("'2018-08 (Д)'!U",TEXT(MATCH($C26,'2018-08 (Д)'!$C$2:$C$100,0)+1,0)))="Н/Д",INDIRECT(CONCATENATE("'2018-07 (Д)'!U",TEXT(MATCH($C26,'2018-07 (Д)'!$C$2:$C$100,0)+1,0)))="Н/Д",AND(INDIRECT(CONCATENATE("'2018-08 (Д)'!U",TEXT(MATCH($C26,'2018-08 (Д)'!$C$2:$C$100,0)+1,0)))="Н/Д",INDIRECT(CONCATENATE("'2018-07 (Д)'!U",TEXT(MATCH($C26,'2018-07 (Д)'!$C$2:$C$100,0)+1,0))))),"Н/Д",((INDIRECT(CONCATENATE("'2018-08 (Д)'!U",TEXT(MATCH($C26,'2018-08 (Д)'!$C$2:$C$100,0)+1,0)))-INDIRECT(CONCATENATE("'2018-07 (Д)'!U",TEXT(MATCH($C26,'2018-07 (Д)'!$C$2:$C$100,0)+1,0))))/INDIRECT(CONCATENATE("'2018-07 (Д)'!U",TEXT(MATCH($C26,'2018-07 (Д)'!$C$2:$C$100,0)+1,0))))*100)</f>
        <v>-19.051017540194707</v>
      </c>
      <c r="GE26" s="9">
        <f ca="1">IF(OR(INDIRECT(CONCATENATE("'2018-09 (Д)'!U",TEXT(MATCH($C26,'2018-09 (Д)'!$C$2:$C$100,0)+1,0)))="Н/Д",INDIRECT(CONCATENATE("'2018-08 (Д)'!U",TEXT(MATCH($C26,'2018-08 (Д)'!$C$2:$C$100,0)+1,0)))="Н/Д",AND(INDIRECT(CONCATENATE("'2018-09 (Д)'!U",TEXT(MATCH($C26,'2018-09 (Д)'!$C$2:$C$100,0)+1,0)))="Н/Д",INDIRECT(CONCATENATE("'2018-08 (Д)'!U",TEXT(MATCH($C26,'2018-08 (Д)'!$C$2:$C$100,0)+1,0))))),"Н/Д",((INDIRECT(CONCATENATE("'2018-09 (Д)'!U",TEXT(MATCH($C26,'2018-09 (Д)'!$C$2:$C$100,0)+1,0)))-INDIRECT(CONCATENATE("'2018-08 (Д)'!U",TEXT(MATCH($C26,'2018-08 (Д)'!$C$2:$C$100,0)+1,0))))/INDIRECT(CONCATENATE("'2018-08 (Д)'!U",TEXT(MATCH($C26,'2018-08 (Д)'!$C$2:$C$100,0)+1,0))))*100)</f>
        <v>-74.04736918496188</v>
      </c>
      <c r="GF26" s="9">
        <f ca="1">IF(OR(INDIRECT(CONCATENATE("'2018-10 (Д)'!U",TEXT(MATCH($C26,'2018-10 (Д)'!$C$2:$C$100,0)+1,0)))="Н/Д",INDIRECT(CONCATENATE("'2018-09 (Д)'!U",TEXT(MATCH($C26,'2018-09 (Д)'!$C$2:$C$100,0)+1,0)))="Н/Д",AND(INDIRECT(CONCATENATE("'2018-10 (Д)'!U",TEXT(MATCH($C26,'2018-10 (Д)'!$C$2:$C$100,0)+1,0)))="Н/Д",INDIRECT(CONCATENATE("'2018-09 (Д)'!U",TEXT(MATCH($C26,'2018-09 (Д)'!$C$2:$C$100,0)+1,0))))),"Н/Д",((INDIRECT(CONCATENATE("'2018-10 (Д)'!U",TEXT(MATCH($C26,'2018-10 (Д)'!$C$2:$C$100,0)+1,0)))-INDIRECT(CONCATENATE("'2018-09 (Д)'!U",TEXT(MATCH($C26,'2018-09 (Д)'!$C$2:$C$100,0)+1,0))))/INDIRECT(CONCATENATE("'2018-09 (Д)'!U",TEXT(MATCH($C26,'2018-09 (Д)'!$C$2:$C$100,0)+1,0))))*100)</f>
        <v>16383.746309235914</v>
      </c>
      <c r="GG26" s="9">
        <f ca="1">IF(OR(INDIRECT(CONCATENATE("'2018-11 (Д)'!U",TEXT(MATCH($C26,'2018-11 (Д)'!$C$2:$C$100,0)+1,0)))="Н/Д",INDIRECT(CONCATENATE("'2018-10 (Д)'!U",TEXT(MATCH($C26,'2018-10 (Д)'!$C$2:$C$100,0)+1,0)))="Н/Д",AND(INDIRECT(CONCATENATE("'2018-11 (Д)'!U",TEXT(MATCH($C26,'2018-11 (Д)'!$C$2:$C$100,0)+1,0)))="Н/Д",INDIRECT(CONCATENATE("'2018-10 (Д)'!U",TEXT(MATCH($C26,'2018-10 (Д)'!$C$2:$C$100,0)+1,0))))),"Н/Д",((INDIRECT(CONCATENATE("'2018-11 (Д)'!U",TEXT(MATCH($C26,'2018-11 (Д)'!$C$2:$C$100,0)+1,0)))-INDIRECT(CONCATENATE("'2018-10 (Д)'!U",TEXT(MATCH($C26,'2018-10 (Д)'!$C$2:$C$100,0)+1,0))))/INDIRECT(CONCATENATE("'2018-10 (Д)'!U",TEXT(MATCH($C26,'2018-10 (Д)'!$C$2:$C$100,0)+1,0))))*100)</f>
        <v>-194.29370091579898</v>
      </c>
      <c r="GH26" s="9">
        <f ca="1">IF(OR(INDIRECT(CONCATENATE("'2018-12 (Д)'!U",TEXT(MATCH($C26,'2018-12 (Д)'!$C$2:$C$100,0)+1,0)))="Н/Д",INDIRECT(CONCATENATE("'2018-11 (Д)'!U",TEXT(MATCH($C26,'2018-11 (Д)'!$C$2:$C$100,0)+1,0)))="Н/Д",AND(INDIRECT(CONCATENATE("'2018-12 (Д)'!U",TEXT(MATCH($C26,'2018-12 (Д)'!$C$2:$C$100,0)+1,0)))="Н/Д",INDIRECT(CONCATENATE("'2018-11 (Д)'!U",TEXT(MATCH($C26,'2018-11 (Д)'!$C$2:$C$100,0)+1,0))))),"Н/Д",((INDIRECT(CONCATENATE("'2018-12 (Д)'!U",TEXT(MATCH($C26,'2018-12 (Д)'!$C$2:$C$100,0)+1,0)))-INDIRECT(CONCATENATE("'2018-11 (Д)'!U",TEXT(MATCH($C26,'2018-11 (Д)'!$C$2:$C$100,0)+1,0))))/INDIRECT(CONCATENATE("'2018-11 (Д)'!U",TEXT(MATCH($C26,'2018-11 (Д)'!$C$2:$C$100,0)+1,0))))*100)</f>
        <v>-101.84383528225216</v>
      </c>
      <c r="GI26" s="9"/>
      <c r="GJ26" s="9">
        <f ca="1">IF(OR(INDIRECT(CONCATENATE("'2018-03 (Д)'!V",TEXT(MATCH($C26,'2018-03 (Д)'!$C$2:$C$100,0)+1,0)))="Н/Д",INDIRECT(CONCATENATE("'2018-02 (Д)'!V",TEXT(MATCH($C26,'2018-02 (Д)'!$C$2:$C$100,0)+1,0)))="Н/Д",AND(INDIRECT(CONCATENATE("'2018-03 (Д)'!V",TEXT(MATCH($C26,'2018-03 (Д)'!$C$2:$C$100,0)+1,0)))="Н/Д",INDIRECT(CONCATENATE("'2018-02 (Д)'!V",TEXT(MATCH($C26,'2018-02 (Д)'!$C$2:$C$100,0)+1,0))))),"Н/Д",((INDIRECT(CONCATENATE("'2018-03 (Д)'!V",TEXT(MATCH($C26,'2018-03 (Д)'!$C$2:$C$100,0)+1,0)))-INDIRECT(CONCATENATE("'2018-02 (Д)'!V",TEXT(MATCH($C26,'2018-02 (Д)'!$C$2:$C$100,0)+1,0))))/INDIRECT(CONCATENATE("'2018-02 (Д)'!V",TEXT(MATCH($C26,'2018-02 (Д)'!$C$2:$C$100,0)+1,0))))*100)</f>
        <v>17.615721417351896</v>
      </c>
      <c r="GK26" s="9">
        <f ca="1">IF(OR(INDIRECT(CONCATENATE("'2018-04 (Д)'!V",TEXT(MATCH($C26,'2018-04 (Д)'!$C$2:$C$100,0)+1,0)))="Н/Д",INDIRECT(CONCATENATE("'2018-03 (Д)'!V",TEXT(MATCH($C26,'2018-03 (Д)'!$C$2:$C$100,0)+1,0)))="Н/Д",AND(INDIRECT(CONCATENATE("'2018-04 (Д)'!V",TEXT(MATCH($C26,'2018-04 (Д)'!$C$2:$C$100,0)+1,0)))="Н/Д",INDIRECT(CONCATENATE("'2018-03 (Д)'!V",TEXT(MATCH($C26,'2018-03 (Д)'!$C$2:$C$100,0)+1,0))))),"Н/Д",((INDIRECT(CONCATENATE("'2018-04 (Д)'!V",TEXT(MATCH($C26,'2018-04 (Д)'!$C$2:$C$100,0)+1,0)))-INDIRECT(CONCATENATE("'2018-03 (Д)'!V",TEXT(MATCH($C26,'2018-03 (Д)'!$C$2:$C$100,0)+1,0))))/INDIRECT(CONCATENATE("'2018-03 (Д)'!V",TEXT(MATCH($C26,'2018-03 (Д)'!$C$2:$C$100,0)+1,0))))*100)</f>
        <v>-7.9033986548187647</v>
      </c>
      <c r="GL26" s="9">
        <f ca="1">IF(OR(INDIRECT(CONCATENATE("'2018-05 (Д)'!V",TEXT(MATCH($C26,'2018-05 (Д)'!$C$2:$C$100,0)+1,0)))="Н/Д",INDIRECT(CONCATENATE("'2018-04 (Д)'!V",TEXT(MATCH($C26,'2018-04 (Д)'!$C$2:$C$100,0)+1,0)))="Н/Д",AND(INDIRECT(CONCATENATE("'2018-05 (Д)'!V",TEXT(MATCH($C26,'2018-05 (Д)'!$C$2:$C$100,0)+1,0)))="Н/Д",INDIRECT(CONCATENATE("'2018-04 (Д)'!V",TEXT(MATCH($C26,'2018-04 (Д)'!$C$2:$C$100,0)+1,0))))),"Н/Д",((INDIRECT(CONCATENATE("'2018-05 (Д)'!V",TEXT(MATCH($C26,'2018-05 (Д)'!$C$2:$C$100,0)+1,0)))-INDIRECT(CONCATENATE("'2018-04 (Д)'!V",TEXT(MATCH($C26,'2018-04 (Д)'!$C$2:$C$100,0)+1,0))))/INDIRECT(CONCATENATE("'2018-04 (Д)'!V",TEXT(MATCH($C26,'2018-04 (Д)'!$C$2:$C$100,0)+1,0))))*100)</f>
        <v>72.790632277467893</v>
      </c>
      <c r="GM26" s="9">
        <f ca="1">IF(OR(INDIRECT(CONCATENATE("'2018-06 (Д)'!V",TEXT(MATCH($C26,'2018-06 (Д)'!$C$2:$C$100,0)+1,0)))="Н/Д",INDIRECT(CONCATENATE("'2018-05 (Д)'!V",TEXT(MATCH($C26,'2018-05 (Д)'!$C$2:$C$100,0)+1,0)))="Н/Д",AND(INDIRECT(CONCATENATE("'2018-06 (Д)'!V",TEXT(MATCH($C26,'2018-06 (Д)'!$C$2:$C$100,0)+1,0)))="Н/Д",INDIRECT(CONCATENATE("'2018-05 (Д)'!V",TEXT(MATCH($C26,'2018-05 (Д)'!$C$2:$C$100,0)+1,0))))),"Н/Д",((INDIRECT(CONCATENATE("'2018-06 (Д)'!V",TEXT(MATCH($C26,'2018-06 (Д)'!$C$2:$C$100,0)+1,0)))-INDIRECT(CONCATENATE("'2018-05 (Д)'!V",TEXT(MATCH($C26,'2018-05 (Д)'!$C$2:$C$100,0)+1,0))))/INDIRECT(CONCATENATE("'2018-05 (Д)'!V",TEXT(MATCH($C26,'2018-05 (Д)'!$C$2:$C$100,0)+1,0))))*100)</f>
        <v>-22.876227563006736</v>
      </c>
      <c r="GN26" s="9">
        <f ca="1">IF(OR(INDIRECT(CONCATENATE("'2018-07 (Д)'!V",TEXT(MATCH($C26,'2018-07 (Д)'!$C$2:$C$100,0)+1,0)))="Н/Д",INDIRECT(CONCATENATE("'2018-06 (Д)'!V",TEXT(MATCH($C26,'2018-06 (Д)'!$C$2:$C$100,0)+1,0)))="Н/Д",AND(INDIRECT(CONCATENATE("'2018-07 (Д)'!V",TEXT(MATCH($C26,'2018-07 (Д)'!$C$2:$C$100,0)+1,0)))="Н/Д",INDIRECT(CONCATENATE("'2018-06 (Д)'!V",TEXT(MATCH($C26,'2018-06 (Д)'!$C$2:$C$100,0)+1,0))))),"Н/Д",((INDIRECT(CONCATENATE("'2018-07 (Д)'!V",TEXT(MATCH($C26,'2018-07 (Д)'!$C$2:$C$100,0)+1,0)))-INDIRECT(CONCATENATE("'2018-06 (Д)'!V",TEXT(MATCH($C26,'2018-06 (Д)'!$C$2:$C$100,0)+1,0))))/INDIRECT(CONCATENATE("'2018-06 (Д)'!V",TEXT(MATCH($C26,'2018-06 (Д)'!$C$2:$C$100,0)+1,0))))*100)</f>
        <v>14.587470803860411</v>
      </c>
      <c r="GO26" s="9">
        <f ca="1">IF(OR(INDIRECT(CONCATENATE("'2018-08 (Д)'!V",TEXT(MATCH($C26,'2018-08 (Д)'!$C$2:$C$100,0)+1,0)))="Н/Д",INDIRECT(CONCATENATE("'2018-07 (Д)'!V",TEXT(MATCH($C26,'2018-07 (Д)'!$C$2:$C$100,0)+1,0)))="Н/Д",AND(INDIRECT(CONCATENATE("'2018-08 (Д)'!V",TEXT(MATCH($C26,'2018-08 (Д)'!$C$2:$C$100,0)+1,0)))="Н/Д",INDIRECT(CONCATENATE("'2018-07 (Д)'!V",TEXT(MATCH($C26,'2018-07 (Д)'!$C$2:$C$100,0)+1,0))))),"Н/Д",((INDIRECT(CONCATENATE("'2018-08 (Д)'!V",TEXT(MATCH($C26,'2018-08 (Д)'!$C$2:$C$100,0)+1,0)))-INDIRECT(CONCATENATE("'2018-07 (Д)'!V",TEXT(MATCH($C26,'2018-07 (Д)'!$C$2:$C$100,0)+1,0))))/INDIRECT(CONCATENATE("'2018-07 (Д)'!V",TEXT(MATCH($C26,'2018-07 (Д)'!$C$2:$C$100,0)+1,0))))*100)</f>
        <v>12.059424746097767</v>
      </c>
      <c r="GP26" s="9">
        <f ca="1">IF(OR(INDIRECT(CONCATENATE("'2018-09 (Д)'!V",TEXT(MATCH($C26,'2018-09 (Д)'!$C$2:$C$100,0)+1,0)))="Н/Д",INDIRECT(CONCATENATE("'2018-08 (Д)'!V",TEXT(MATCH($C26,'2018-08 (Д)'!$C$2:$C$100,0)+1,0)))="Н/Д",AND(INDIRECT(CONCATENATE("'2018-09 (Д)'!V",TEXT(MATCH($C26,'2018-09 (Д)'!$C$2:$C$100,0)+1,0)))="Н/Д",INDIRECT(CONCATENATE("'2018-08 (Д)'!V",TEXT(MATCH($C26,'2018-08 (Д)'!$C$2:$C$100,0)+1,0))))),"Н/Д",((INDIRECT(CONCATENATE("'2018-09 (Д)'!V",TEXT(MATCH($C26,'2018-09 (Д)'!$C$2:$C$100,0)+1,0)))-INDIRECT(CONCATENATE("'2018-08 (Д)'!V",TEXT(MATCH($C26,'2018-08 (Д)'!$C$2:$C$100,0)+1,0))))/INDIRECT(CONCATENATE("'2018-08 (Д)'!V",TEXT(MATCH($C26,'2018-08 (Д)'!$C$2:$C$100,0)+1,0))))*100)</f>
        <v>2.6038007950096538</v>
      </c>
      <c r="GQ26" s="9">
        <f ca="1">IF(OR(INDIRECT(CONCATENATE("'2018-10 (Д)'!V",TEXT(MATCH($C26,'2018-10 (Д)'!$C$2:$C$100,0)+1,0)))="Н/Д",INDIRECT(CONCATENATE("'2018-09 (Д)'!V",TEXT(MATCH($C26,'2018-09 (Д)'!$C$2:$C$100,0)+1,0)))="Н/Д",AND(INDIRECT(CONCATENATE("'2018-10 (Д)'!V",TEXT(MATCH($C26,'2018-10 (Д)'!$C$2:$C$100,0)+1,0)))="Н/Д",INDIRECT(CONCATENATE("'2018-09 (Д)'!V",TEXT(MATCH($C26,'2018-09 (Д)'!$C$2:$C$100,0)+1,0))))),"Н/Д",((INDIRECT(CONCATENATE("'2018-10 (Д)'!V",TEXT(MATCH($C26,'2018-10 (Д)'!$C$2:$C$100,0)+1,0)))-INDIRECT(CONCATENATE("'2018-09 (Д)'!V",TEXT(MATCH($C26,'2018-09 (Д)'!$C$2:$C$100,0)+1,0))))/INDIRECT(CONCATENATE("'2018-09 (Д)'!V",TEXT(MATCH($C26,'2018-09 (Д)'!$C$2:$C$100,0)+1,0))))*100)</f>
        <v>28.188436551201885</v>
      </c>
      <c r="GR26" s="9">
        <f ca="1">IF(OR(INDIRECT(CONCATENATE("'2018-11 (Д)'!V",TEXT(MATCH($C26,'2018-11 (Д)'!$C$2:$C$100,0)+1,0)))="Н/Д",INDIRECT(CONCATENATE("'2018-10 (Д)'!V",TEXT(MATCH($C26,'2018-10 (Д)'!$C$2:$C$100,0)+1,0)))="Н/Д",AND(INDIRECT(CONCATENATE("'2018-11 (Д)'!V",TEXT(MATCH($C26,'2018-11 (Д)'!$C$2:$C$100,0)+1,0)))="Н/Д",INDIRECT(CONCATENATE("'2018-10 (Д)'!V",TEXT(MATCH($C26,'2018-10 (Д)'!$C$2:$C$100,0)+1,0))))),"Н/Д",((INDIRECT(CONCATENATE("'2018-11 (Д)'!V",TEXT(MATCH($C26,'2018-11 (Д)'!$C$2:$C$100,0)+1,0)))-INDIRECT(CONCATENATE("'2018-10 (Д)'!V",TEXT(MATCH($C26,'2018-10 (Д)'!$C$2:$C$100,0)+1,0))))/INDIRECT(CONCATENATE("'2018-10 (Д)'!V",TEXT(MATCH($C26,'2018-10 (Д)'!$C$2:$C$100,0)+1,0))))*100)</f>
        <v>-33.175901581615655</v>
      </c>
      <c r="GS26" s="9">
        <f ca="1">IF(OR(INDIRECT(CONCATENATE("'2018-12 (Д)'!V",TEXT(MATCH($C26,'2018-12 (Д)'!$C$2:$C$100,0)+1,0)))="Н/Д",INDIRECT(CONCATENATE("'2018-11 (Д)'!V",TEXT(MATCH($C26,'2018-11 (Д)'!$C$2:$C$100,0)+1,0)))="Н/Д",AND(INDIRECT(CONCATENATE("'2018-12 (Д)'!V",TEXT(MATCH($C26,'2018-12 (Д)'!$C$2:$C$100,0)+1,0)))="Н/Д",INDIRECT(CONCATENATE("'2018-11 (Д)'!V",TEXT(MATCH($C26,'2018-11 (Д)'!$C$2:$C$100,0)+1,0))))),"Н/Д",((INDIRECT(CONCATENATE("'2018-12 (Д)'!V",TEXT(MATCH($C26,'2018-12 (Д)'!$C$2:$C$100,0)+1,0)))-INDIRECT(CONCATENATE("'2018-11 (Д)'!V",TEXT(MATCH($C26,'2018-11 (Д)'!$C$2:$C$100,0)+1,0))))/INDIRECT(CONCATENATE("'2018-11 (Д)'!V",TEXT(MATCH($C26,'2018-11 (Д)'!$C$2:$C$100,0)+1,0))))*100)</f>
        <v>-9.4891864461752995</v>
      </c>
      <c r="GT26" s="9"/>
      <c r="GU26" s="9">
        <f ca="1">IF(OR(INDIRECT(CONCATENATE("'2018-03 (Д)'!W",TEXT(MATCH($C26,'2018-03 (Д)'!$C$2:$C$100,0)+1,0)))="Н/Д",INDIRECT(CONCATENATE("'2018-02 (Д)'!W",TEXT(MATCH($C26,'2018-02 (Д)'!$C$2:$C$100,0)+1,0)))="Н/Д",AND(INDIRECT(CONCATENATE("'2018-03 (Д)'!W",TEXT(MATCH($C26,'2018-03 (Д)'!$C$2:$C$100,0)+1,0)))="Н/Д",INDIRECT(CONCATENATE("'2018-02 (Д)'!W",TEXT(MATCH($C26,'2018-02 (Д)'!$C$2:$C$100,0)+1,0))))),"Н/Д",((INDIRECT(CONCATENATE("'2018-03 (Д)'!W",TEXT(MATCH($C26,'2018-03 (Д)'!$C$2:$C$100,0)+1,0)))-INDIRECT(CONCATENATE("'2018-02 (Д)'!W",TEXT(MATCH($C26,'2018-02 (Д)'!$C$2:$C$100,0)+1,0))))/INDIRECT(CONCATENATE("'2018-02 (Д)'!W",TEXT(MATCH($C26,'2018-02 (Д)'!$C$2:$C$100,0)+1,0))))*100)</f>
        <v>-1.2002650396769539</v>
      </c>
      <c r="GV26" s="9">
        <f ca="1">IF(OR(INDIRECT(CONCATENATE("'2018-04 (Д)'!W",TEXT(MATCH($C26,'2018-04 (Д)'!$C$2:$C$100,0)+1,0)))="Н/Д",INDIRECT(CONCATENATE("'2018-03 (Д)'!W",TEXT(MATCH($C26,'2018-03 (Д)'!$C$2:$C$100,0)+1,0)))="Н/Д",AND(INDIRECT(CONCATENATE("'2018-04 (Д)'!W",TEXT(MATCH($C26,'2018-04 (Д)'!$C$2:$C$100,0)+1,0)))="Н/Д",INDIRECT(CONCATENATE("'2018-03 (Д)'!W",TEXT(MATCH($C26,'2018-03 (Д)'!$C$2:$C$100,0)+1,0))))),"Н/Д",((INDIRECT(CONCATENATE("'2018-04 (Д)'!W",TEXT(MATCH($C26,'2018-04 (Д)'!$C$2:$C$100,0)+1,0)))-INDIRECT(CONCATENATE("'2018-03 (Д)'!W",TEXT(MATCH($C26,'2018-03 (Д)'!$C$2:$C$100,0)+1,0))))/INDIRECT(CONCATENATE("'2018-03 (Д)'!W",TEXT(MATCH($C26,'2018-03 (Д)'!$C$2:$C$100,0)+1,0))))*100)</f>
        <v>147.96975835909831</v>
      </c>
      <c r="GW26" s="9">
        <f ca="1">IF(OR(INDIRECT(CONCATENATE("'2018-05 (Д)'!W",TEXT(MATCH($C26,'2018-05 (Д)'!$C$2:$C$100,0)+1,0)))="Н/Д",INDIRECT(CONCATENATE("'2018-04 (Д)'!W",TEXT(MATCH($C26,'2018-04 (Д)'!$C$2:$C$100,0)+1,0)))="Н/Д",AND(INDIRECT(CONCATENATE("'2018-05 (Д)'!W",TEXT(MATCH($C26,'2018-05 (Д)'!$C$2:$C$100,0)+1,0)))="Н/Д",INDIRECT(CONCATENATE("'2018-04 (Д)'!W",TEXT(MATCH($C26,'2018-04 (Д)'!$C$2:$C$100,0)+1,0))))),"Н/Д",((INDIRECT(CONCATENATE("'2018-05 (Д)'!W",TEXT(MATCH($C26,'2018-05 (Д)'!$C$2:$C$100,0)+1,0)))-INDIRECT(CONCATENATE("'2018-04 (Д)'!W",TEXT(MATCH($C26,'2018-04 (Д)'!$C$2:$C$100,0)+1,0))))/INDIRECT(CONCATENATE("'2018-04 (Д)'!W",TEXT(MATCH($C26,'2018-04 (Д)'!$C$2:$C$100,0)+1,0))))*100)</f>
        <v>-30.117869793372108</v>
      </c>
      <c r="GX26" s="9">
        <f ca="1">IF(OR(INDIRECT(CONCATENATE("'2018-06 (Д)'!W",TEXT(MATCH($C26,'2018-06 (Д)'!$C$2:$C$100,0)+1,0)))="Н/Д",INDIRECT(CONCATENATE("'2018-05 (Д)'!W",TEXT(MATCH($C26,'2018-05 (Д)'!$C$2:$C$100,0)+1,0)))="Н/Д",AND(INDIRECT(CONCATENATE("'2018-06 (Д)'!W",TEXT(MATCH($C26,'2018-06 (Д)'!$C$2:$C$100,0)+1,0)))="Н/Д",INDIRECT(CONCATENATE("'2018-05 (Д)'!W",TEXT(MATCH($C26,'2018-05 (Д)'!$C$2:$C$100,0)+1,0))))),"Н/Д",((INDIRECT(CONCATENATE("'2018-06 (Д)'!W",TEXT(MATCH($C26,'2018-06 (Д)'!$C$2:$C$100,0)+1,0)))-INDIRECT(CONCATENATE("'2018-05 (Д)'!W",TEXT(MATCH($C26,'2018-05 (Д)'!$C$2:$C$100,0)+1,0))))/INDIRECT(CONCATENATE("'2018-05 (Д)'!W",TEXT(MATCH($C26,'2018-05 (Д)'!$C$2:$C$100,0)+1,0))))*100)</f>
        <v>0.29210051079071103</v>
      </c>
      <c r="GY26" s="9">
        <f ca="1">IF(OR(INDIRECT(CONCATENATE("'2018-07 (Д)'!W",TEXT(MATCH($C26,'2018-07 (Д)'!$C$2:$C$100,0)+1,0)))="Н/Д",INDIRECT(CONCATENATE("'2018-06 (Д)'!W",TEXT(MATCH($C26,'2018-06 (Д)'!$C$2:$C$100,0)+1,0)))="Н/Д",AND(INDIRECT(CONCATENATE("'2018-07 (Д)'!W",TEXT(MATCH($C26,'2018-07 (Д)'!$C$2:$C$100,0)+1,0)))="Н/Д",INDIRECT(CONCATENATE("'2018-06 (Д)'!W",TEXT(MATCH($C26,'2018-06 (Д)'!$C$2:$C$100,0)+1,0))))),"Н/Д",((INDIRECT(CONCATENATE("'2018-07 (Д)'!W",TEXT(MATCH($C26,'2018-07 (Д)'!$C$2:$C$100,0)+1,0)))-INDIRECT(CONCATENATE("'2018-06 (Д)'!W",TEXT(MATCH($C26,'2018-06 (Д)'!$C$2:$C$100,0)+1,0))))/INDIRECT(CONCATENATE("'2018-06 (Д)'!W",TEXT(MATCH($C26,'2018-06 (Д)'!$C$2:$C$100,0)+1,0))))*100)</f>
        <v>-21.598398147130297</v>
      </c>
      <c r="GZ26" s="9">
        <f ca="1">IF(OR(INDIRECT(CONCATENATE("'2018-08 (Д)'!W",TEXT(MATCH($C26,'2018-08 (Д)'!$C$2:$C$100,0)+1,0)))="Н/Д",INDIRECT(CONCATENATE("'2018-07 (Д)'!W",TEXT(MATCH($C26,'2018-07 (Д)'!$C$2:$C$100,0)+1,0)))="Н/Д",AND(INDIRECT(CONCATENATE("'2018-08 (Д)'!W",TEXT(MATCH($C26,'2018-08 (Д)'!$C$2:$C$100,0)+1,0)))="Н/Д",INDIRECT(CONCATENATE("'2018-07 (Д)'!W",TEXT(MATCH($C26,'2018-07 (Д)'!$C$2:$C$100,0)+1,0))))),"Н/Д",((INDIRECT(CONCATENATE("'2018-08 (Д)'!W",TEXT(MATCH($C26,'2018-08 (Д)'!$C$2:$C$100,0)+1,0)))-INDIRECT(CONCATENATE("'2018-07 (Д)'!W",TEXT(MATCH($C26,'2018-07 (Д)'!$C$2:$C$100,0)+1,0))))/INDIRECT(CONCATENATE("'2018-07 (Д)'!W",TEXT(MATCH($C26,'2018-07 (Д)'!$C$2:$C$100,0)+1,0))))*100)</f>
        <v>39.914966591494355</v>
      </c>
      <c r="HA26" s="9">
        <f ca="1">IF(OR(INDIRECT(CONCATENATE("'2018-09 (Д)'!W",TEXT(MATCH($C26,'2018-09 (Д)'!$C$2:$C$100,0)+1,0)))="Н/Д",INDIRECT(CONCATENATE("'2018-08 (Д)'!W",TEXT(MATCH($C26,'2018-08 (Д)'!$C$2:$C$100,0)+1,0)))="Н/Д",AND(INDIRECT(CONCATENATE("'2018-09 (Д)'!W",TEXT(MATCH($C26,'2018-09 (Д)'!$C$2:$C$100,0)+1,0)))="Н/Д",INDIRECT(CONCATENATE("'2018-08 (Д)'!W",TEXT(MATCH($C26,'2018-08 (Д)'!$C$2:$C$100,0)+1,0))))),"Н/Д",((INDIRECT(CONCATENATE("'2018-09 (Д)'!W",TEXT(MATCH($C26,'2018-09 (Д)'!$C$2:$C$100,0)+1,0)))-INDIRECT(CONCATENATE("'2018-08 (Д)'!W",TEXT(MATCH($C26,'2018-08 (Д)'!$C$2:$C$100,0)+1,0))))/INDIRECT(CONCATENATE("'2018-08 (Д)'!W",TEXT(MATCH($C26,'2018-08 (Д)'!$C$2:$C$100,0)+1,0))))*100)</f>
        <v>-24.794014993731778</v>
      </c>
      <c r="HB26" s="9">
        <f ca="1">IF(OR(INDIRECT(CONCATENATE("'2018-10 (Д)'!W",TEXT(MATCH($C26,'2018-10 (Д)'!$C$2:$C$100,0)+1,0)))="Н/Д",INDIRECT(CONCATENATE("'2018-09 (Д)'!W",TEXT(MATCH($C26,'2018-09 (Д)'!$C$2:$C$100,0)+1,0)))="Н/Д",AND(INDIRECT(CONCATENATE("'2018-10 (Д)'!W",TEXT(MATCH($C26,'2018-10 (Д)'!$C$2:$C$100,0)+1,0)))="Н/Д",INDIRECT(CONCATENATE("'2018-09 (Д)'!W",TEXT(MATCH($C26,'2018-09 (Д)'!$C$2:$C$100,0)+1,0))))),"Н/Д",((INDIRECT(CONCATENATE("'2018-10 (Д)'!W",TEXT(MATCH($C26,'2018-10 (Д)'!$C$2:$C$100,0)+1,0)))-INDIRECT(CONCATENATE("'2018-09 (Д)'!W",TEXT(MATCH($C26,'2018-09 (Д)'!$C$2:$C$100,0)+1,0))))/INDIRECT(CONCATENATE("'2018-09 (Д)'!W",TEXT(MATCH($C26,'2018-09 (Д)'!$C$2:$C$100,0)+1,0))))*100)</f>
        <v>-0.7552051517926085</v>
      </c>
      <c r="HC26" s="9">
        <f ca="1">IF(OR(INDIRECT(CONCATENATE("'2018-11 (Д)'!W",TEXT(MATCH($C26,'2018-11 (Д)'!$C$2:$C$100,0)+1,0)))="Н/Д",INDIRECT(CONCATENATE("'2018-10 (Д)'!W",TEXT(MATCH($C26,'2018-10 (Д)'!$C$2:$C$100,0)+1,0)))="Н/Д",AND(INDIRECT(CONCATENATE("'2018-11 (Д)'!W",TEXT(MATCH($C26,'2018-11 (Д)'!$C$2:$C$100,0)+1,0)))="Н/Д",INDIRECT(CONCATENATE("'2018-10 (Д)'!W",TEXT(MATCH($C26,'2018-10 (Д)'!$C$2:$C$100,0)+1,0))))),"Н/Д",((INDIRECT(CONCATENATE("'2018-11 (Д)'!W",TEXT(MATCH($C26,'2018-11 (Д)'!$C$2:$C$100,0)+1,0)))-INDIRECT(CONCATENATE("'2018-10 (Д)'!W",TEXT(MATCH($C26,'2018-10 (Д)'!$C$2:$C$100,0)+1,0))))/INDIRECT(CONCATENATE("'2018-10 (Д)'!W",TEXT(MATCH($C26,'2018-10 (Д)'!$C$2:$C$100,0)+1,0))))*100)</f>
        <v>44.567704413767451</v>
      </c>
      <c r="HD26" s="9">
        <f ca="1">IF(OR(INDIRECT(CONCATENATE("'2018-12 (Д)'!W",TEXT(MATCH($C26,'2018-12 (Д)'!$C$2:$C$100,0)+1,0)))="Н/Д",INDIRECT(CONCATENATE("'2018-11 (Д)'!W",TEXT(MATCH($C26,'2018-11 (Д)'!$C$2:$C$100,0)+1,0)))="Н/Д",AND(INDIRECT(CONCATENATE("'2018-12 (Д)'!W",TEXT(MATCH($C26,'2018-12 (Д)'!$C$2:$C$100,0)+1,0)))="Н/Д",INDIRECT(CONCATENATE("'2018-11 (Д)'!W",TEXT(MATCH($C26,'2018-11 (Д)'!$C$2:$C$100,0)+1,0))))),"Н/Д",((INDIRECT(CONCATENATE("'2018-12 (Д)'!W",TEXT(MATCH($C26,'2018-12 (Д)'!$C$2:$C$100,0)+1,0)))-INDIRECT(CONCATENATE("'2018-11 (Д)'!W",TEXT(MATCH($C26,'2018-11 (Д)'!$C$2:$C$100,0)+1,0))))/INDIRECT(CONCATENATE("'2018-11 (Д)'!W",TEXT(MATCH($C26,'2018-11 (Д)'!$C$2:$C$100,0)+1,0))))*100)</f>
        <v>5.4220087995950808</v>
      </c>
    </row>
    <row r="27" spans="1:212" x14ac:dyDescent="0.25">
      <c r="A27" s="2" t="s">
        <v>34</v>
      </c>
      <c r="B27" s="2" t="s">
        <v>47</v>
      </c>
      <c r="C27" s="15">
        <v>73000000</v>
      </c>
      <c r="D27" s="9"/>
      <c r="E27" s="9">
        <f ca="1">IF(OR(INDIRECT(CONCATENATE("'2018-03 (Д)'!E",TEXT(MATCH($C27,'2018-03 (Д)'!$C$2:$C$100,0)+1,0)))="Н/Д",INDIRECT(CONCATENATE("'2018-02 (Д)'!E",TEXT(MATCH($C27,'2018-02 (Д)'!$C$2:$C$100,0)+1,0)))="Н/Д",AND(INDIRECT(CONCATENATE("'2018-03 (Д)'!E",TEXT(MATCH($C27,'2018-03 (Д)'!$C$2:$C$100,0)+1,0)))="Н/Д",INDIRECT(CONCATENATE("'2018-02 (Д)'!E",TEXT(MATCH($C27,'2018-02 (Д)'!$C$2:$C$100,0)+1,0))))),"Н/Д",((INDIRECT(CONCATENATE("'2018-03 (Д)'!E",TEXT(MATCH($C27,'2018-03 (Д)'!$C$2:$C$100,0)+1,0)))-INDIRECT(CONCATENATE("'2018-02 (Д)'!E",TEXT(MATCH($C27,'2018-02 (Д)'!$C$2:$C$100,0)+1,0))))/INDIRECT(CONCATENATE("'2018-02 (Д)'!E",TEXT(MATCH($C27,'2018-02 (Д)'!$C$2:$C$100,0)+1,0))))*100)</f>
        <v>3.1957493582912679</v>
      </c>
      <c r="F27" s="9">
        <f ca="1">IF(OR(INDIRECT(CONCATENATE("'2018-04 (Д)'!E",TEXT(MATCH($C27,'2018-04 (Д)'!$C$2:$C$100,0)+1,0)))="Н/Д",INDIRECT(CONCATENATE("'2018-03 (Д)'!E",TEXT(MATCH($C27,'2018-03 (Д)'!$C$2:$C$100,0)+1,0)))="Н/Д",AND(INDIRECT(CONCATENATE("'2018-04 (Д)'!E",TEXT(MATCH($C27,'2018-04 (Д)'!$C$2:$C$100,0)+1,0)))="Н/Д",INDIRECT(CONCATENATE("'2018-03 (Д)'!E",TEXT(MATCH($C27,'2018-03 (Д)'!$C$2:$C$100,0)+1,0))))),"Н/Д",((INDIRECT(CONCATENATE("'2018-04 (Д)'!E",TEXT(MATCH($C27,'2018-04 (Д)'!$C$2:$C$100,0)+1,0)))-INDIRECT(CONCATENATE("'2018-03 (Д)'!E",TEXT(MATCH($C27,'2018-03 (Д)'!$C$2:$C$100,0)+1,0))))/INDIRECT(CONCATENATE("'2018-03 (Д)'!E",TEXT(MATCH($C27,'2018-03 (Д)'!$C$2:$C$100,0)+1,0))))*100)</f>
        <v>83.845486861894784</v>
      </c>
      <c r="G27" s="9">
        <f ca="1">IF(OR(INDIRECT(CONCATENATE("'2018-05 (Д)'!E",TEXT(MATCH($C27,'2018-05 (Д)'!$C$2:$C$100,0)+1,0)))="Н/Д",INDIRECT(CONCATENATE("'2018-04 (Д)'!E",TEXT(MATCH($C27,'2018-04 (Д)'!$C$2:$C$100,0)+1,0)))="Н/Д",AND(INDIRECT(CONCATENATE("'2018-05 (Д)'!E",TEXT(MATCH($C27,'2018-05 (Д)'!$C$2:$C$100,0)+1,0)))="Н/Д",INDIRECT(CONCATENATE("'2018-04 (Д)'!E",TEXT(MATCH($C27,'2018-04 (Д)'!$C$2:$C$100,0)+1,0))))),"Н/Д",((INDIRECT(CONCATENATE("'2018-05 (Д)'!E",TEXT(MATCH($C27,'2018-05 (Д)'!$C$2:$C$100,0)+1,0)))-INDIRECT(CONCATENATE("'2018-04 (Д)'!E",TEXT(MATCH($C27,'2018-04 (Д)'!$C$2:$C$100,0)+1,0))))/INDIRECT(CONCATENATE("'2018-04 (Д)'!E",TEXT(MATCH($C27,'2018-04 (Д)'!$C$2:$C$100,0)+1,0))))*100)</f>
        <v>-21.873403653333252</v>
      </c>
      <c r="H27" s="9">
        <f ca="1">IF(OR(INDIRECT(CONCATENATE("'2018-06 (Д)'!E",TEXT(MATCH($C27,'2018-06 (Д)'!$C$2:$C$100,0)+1,0)))="Н/Д",INDIRECT(CONCATENATE("'2018-05 (Д)'!E",TEXT(MATCH($C27,'2018-05 (Д)'!$C$2:$C$100,0)+1,0)))="Н/Д",AND(INDIRECT(CONCATENATE("'2018-06 (Д)'!E",TEXT(MATCH($C27,'2018-06 (Д)'!$C$2:$C$100,0)+1,0)))="Н/Д",INDIRECT(CONCATENATE("'2018-05 (Д)'!E",TEXT(MATCH($C27,'2018-05 (Д)'!$C$2:$C$100,0)+1,0))))),"Н/Д",((INDIRECT(CONCATENATE("'2018-06 (Д)'!E",TEXT(MATCH($C27,'2018-06 (Д)'!$C$2:$C$100,0)+1,0)))-INDIRECT(CONCATENATE("'2018-05 (Д)'!E",TEXT(MATCH($C27,'2018-05 (Д)'!$C$2:$C$100,0)+1,0))))/INDIRECT(CONCATENATE("'2018-05 (Д)'!E",TEXT(MATCH($C27,'2018-05 (Д)'!$C$2:$C$100,0)+1,0))))*100)</f>
        <v>4.5082770694854402</v>
      </c>
      <c r="I27" s="9">
        <f ca="1">IF(OR(INDIRECT(CONCATENATE("'2018-07 (Д)'!E",TEXT(MATCH($C27,'2018-07 (Д)'!$C$2:$C$100,0)+1,0)))="Н/Д",INDIRECT(CONCATENATE("'2018-06 (Д)'!E",TEXT(MATCH($C27,'2018-06 (Д)'!$C$2:$C$100,0)+1,0)))="Н/Д",AND(INDIRECT(CONCATENATE("'2018-07 (Д)'!E",TEXT(MATCH($C27,'2018-07 (Д)'!$C$2:$C$100,0)+1,0)))="Н/Д",INDIRECT(CONCATENATE("'2018-06 (Д)'!E",TEXT(MATCH($C27,'2018-06 (Д)'!$C$2:$C$100,0)+1,0))))),"Н/Д",((INDIRECT(CONCATENATE("'2018-07 (Д)'!E",TEXT(MATCH($C27,'2018-07 (Д)'!$C$2:$C$100,0)+1,0)))-INDIRECT(CONCATENATE("'2018-06 (Д)'!E",TEXT(MATCH($C27,'2018-06 (Д)'!$C$2:$C$100,0)+1,0))))/INDIRECT(CONCATENATE("'2018-06 (Д)'!E",TEXT(MATCH($C27,'2018-06 (Д)'!$C$2:$C$100,0)+1,0))))*100)</f>
        <v>-11.401390146368728</v>
      </c>
      <c r="J27" s="9">
        <f ca="1">IF(OR(INDIRECT(CONCATENATE("'2018-08 (Д)'!E",TEXT(MATCH($C27,'2018-08 (Д)'!$C$2:$C$100,0)+1,0)))="Н/Д",INDIRECT(CONCATENATE("'2018-07 (Д)'!E",TEXT(MATCH($C27,'2018-07 (Д)'!$C$2:$C$100,0)+1,0)))="Н/Д",AND(INDIRECT(CONCATENATE("'2018-08 (Д)'!E",TEXT(MATCH($C27,'2018-08 (Д)'!$C$2:$C$100,0)+1,0)))="Н/Д",INDIRECT(CONCATENATE("'2018-07 (Д)'!E",TEXT(MATCH($C27,'2018-07 (Д)'!$C$2:$C$100,0)+1,0))))),"Н/Д",((INDIRECT(CONCATENATE("'2018-08 (Д)'!E",TEXT(MATCH($C27,'2018-08 (Д)'!$C$2:$C$100,0)+1,0)))-INDIRECT(CONCATENATE("'2018-07 (Д)'!E",TEXT(MATCH($C27,'2018-07 (Д)'!$C$2:$C$100,0)+1,0))))/INDIRECT(CONCATENATE("'2018-07 (Д)'!E",TEXT(MATCH($C27,'2018-07 (Д)'!$C$2:$C$100,0)+1,0))))*100)</f>
        <v>28.354518861236254</v>
      </c>
      <c r="K27" s="9">
        <f ca="1">IF(OR(INDIRECT(CONCATENATE("'2018-09 (Д)'!E",TEXT(MATCH($C27,'2018-09 (Д)'!$C$2:$C$100,0)+1,0)))="Н/Д",INDIRECT(CONCATENATE("'2018-08 (Д)'!E",TEXT(MATCH($C27,'2018-08 (Д)'!$C$2:$C$100,0)+1,0)))="Н/Д",AND(INDIRECT(CONCATENATE("'2018-09 (Д)'!E",TEXT(MATCH($C27,'2018-09 (Д)'!$C$2:$C$100,0)+1,0)))="Н/Д",INDIRECT(CONCATENATE("'2018-08 (Д)'!E",TEXT(MATCH($C27,'2018-08 (Д)'!$C$2:$C$100,0)+1,0))))),"Н/Д",((INDIRECT(CONCATENATE("'2018-09 (Д)'!E",TEXT(MATCH($C27,'2018-09 (Д)'!$C$2:$C$100,0)+1,0)))-INDIRECT(CONCATENATE("'2018-08 (Д)'!E",TEXT(MATCH($C27,'2018-08 (Д)'!$C$2:$C$100,0)+1,0))))/INDIRECT(CONCATENATE("'2018-08 (Д)'!E",TEXT(MATCH($C27,'2018-08 (Д)'!$C$2:$C$100,0)+1,0))))*100)</f>
        <v>-10.939363833752894</v>
      </c>
      <c r="L27" s="9">
        <f ca="1">IF(OR(INDIRECT(CONCATENATE("'2018-10 (Д)'!E",TEXT(MATCH($C27,'2018-10 (Д)'!$C$2:$C$100,0)+1,0)))="Н/Д",INDIRECT(CONCATENATE("'2018-09 (Д)'!E",TEXT(MATCH($C27,'2018-09 (Д)'!$C$2:$C$100,0)+1,0)))="Н/Д",AND(INDIRECT(CONCATENATE("'2018-10 (Д)'!E",TEXT(MATCH($C27,'2018-10 (Д)'!$C$2:$C$100,0)+1,0)))="Н/Д",INDIRECT(CONCATENATE("'2018-09 (Д)'!E",TEXT(MATCH($C27,'2018-09 (Д)'!$C$2:$C$100,0)+1,0))))),"Н/Д",((INDIRECT(CONCATENATE("'2018-10 (Д)'!E",TEXT(MATCH($C27,'2018-10 (Д)'!$C$2:$C$100,0)+1,0)))-INDIRECT(CONCATENATE("'2018-09 (Д)'!E",TEXT(MATCH($C27,'2018-09 (Д)'!$C$2:$C$100,0)+1,0))))/INDIRECT(CONCATENATE("'2018-09 (Д)'!E",TEXT(MATCH($C27,'2018-09 (Д)'!$C$2:$C$100,0)+1,0))))*100)</f>
        <v>-16.786395785894573</v>
      </c>
      <c r="M27" s="9">
        <f ca="1">IF(OR(INDIRECT(CONCATENATE("'2018-11 (Д)'!E",TEXT(MATCH($C27,'2018-11 (Д)'!$C$2:$C$100,0)+1,0)))="Н/Д",INDIRECT(CONCATENATE("'2018-10 (Д)'!E",TEXT(MATCH($C27,'2018-10 (Д)'!$C$2:$C$100,0)+1,0)))="Н/Д",AND(INDIRECT(CONCATENATE("'2018-11 (Д)'!E",TEXT(MATCH($C27,'2018-11 (Д)'!$C$2:$C$100,0)+1,0)))="Н/Д",INDIRECT(CONCATENATE("'2018-10 (Д)'!E",TEXT(MATCH($C27,'2018-10 (Д)'!$C$2:$C$100,0)+1,0))))),"Н/Д",((INDIRECT(CONCATENATE("'2018-11 (Д)'!E",TEXT(MATCH($C27,'2018-11 (Д)'!$C$2:$C$100,0)+1,0)))-INDIRECT(CONCATENATE("'2018-10 (Д)'!E",TEXT(MATCH($C27,'2018-10 (Д)'!$C$2:$C$100,0)+1,0))))/INDIRECT(CONCATENATE("'2018-10 (Д)'!E",TEXT(MATCH($C27,'2018-10 (Д)'!$C$2:$C$100,0)+1,0))))*100)</f>
        <v>29.074709091332885</v>
      </c>
      <c r="N27" s="9">
        <f ca="1">IF(OR(INDIRECT(CONCATENATE("'2018-12 (Д)'!E",TEXT(MATCH($C27,'2018-12 (Д)'!$C$2:$C$100,0)+1,0)))="Н/Д",INDIRECT(CONCATENATE("'2018-11 (Д)'!E",TEXT(MATCH($C27,'2018-11 (Д)'!$C$2:$C$100,0)+1,0)))="Н/Д",AND(INDIRECT(CONCATENATE("'2018-12 (Д)'!E",TEXT(MATCH($C27,'2018-12 (Д)'!$C$2:$C$100,0)+1,0)))="Н/Д",INDIRECT(CONCATENATE("'2018-11 (Д)'!E",TEXT(MATCH($C27,'2018-11 (Д)'!$C$2:$C$100,0)+1,0))))),"Н/Д",((INDIRECT(CONCATENATE("'2018-12 (Д)'!E",TEXT(MATCH($C27,'2018-12 (Д)'!$C$2:$C$100,0)+1,0)))-INDIRECT(CONCATENATE("'2018-11 (Д)'!E",TEXT(MATCH($C27,'2018-11 (Д)'!$C$2:$C$100,0)+1,0))))/INDIRECT(CONCATENATE("'2018-11 (Д)'!E",TEXT(MATCH($C27,'2018-11 (Д)'!$C$2:$C$100,0)+1,0))))*100)</f>
        <v>-6.813244007227194</v>
      </c>
      <c r="O27" s="9"/>
      <c r="P27" s="9">
        <f ca="1">IF(OR(INDIRECT(CONCATENATE("'2018-03 (Д)'!F",TEXT(MATCH($C27,'2018-03 (Д)'!$C$2:$C$100,0)+1,0)))="Н/Д",INDIRECT(CONCATENATE("'2018-02 (Д)'!F",TEXT(MATCH($C27,'2018-02 (Д)'!$C$2:$C$100,0)+1,0)))="Н/Д",AND(INDIRECT(CONCATENATE("'2018-03 (Д)'!F",TEXT(MATCH($C27,'2018-03 (Д)'!$C$2:$C$100,0)+1,0)))="Н/Д",INDIRECT(CONCATENATE("'2018-02 (Д)'!F",TEXT(MATCH($C27,'2018-02 (Д)'!$C$2:$C$100,0)+1,0))))),"Н/Д",((INDIRECT(CONCATENATE("'2018-03 (Д)'!F",TEXT(MATCH($C27,'2018-03 (Д)'!$C$2:$C$100,0)+1,0)))-INDIRECT(CONCATENATE("'2018-02 (Д)'!F",TEXT(MATCH($C27,'2018-02 (Д)'!$C$2:$C$100,0)+1,0))))/INDIRECT(CONCATENATE("'2018-02 (Д)'!F",TEXT(MATCH($C27,'2018-02 (Д)'!$C$2:$C$100,0)+1,0))))*100)</f>
        <v>-6.6582020357887473</v>
      </c>
      <c r="Q27" s="9">
        <f ca="1">IF(OR(INDIRECT(CONCATENATE("'2018-04 (Д)'!F",TEXT(MATCH($C27,'2018-04 (Д)'!$C$2:$C$100,0)+1,0)))="Н/Д",INDIRECT(CONCATENATE("'2018-03 (Д)'!F",TEXT(MATCH($C27,'2018-03 (Д)'!$C$2:$C$100,0)+1,0)))="Н/Д",AND(INDIRECT(CONCATENATE("'2018-04 (Д)'!F",TEXT(MATCH($C27,'2018-04 (Д)'!$C$2:$C$100,0)+1,0)))="Н/Д",INDIRECT(CONCATENATE("'2018-03 (Д)'!F",TEXT(MATCH($C27,'2018-03 (Д)'!$C$2:$C$100,0)+1,0))))),"Н/Д",((INDIRECT(CONCATENATE("'2018-04 (Д)'!F",TEXT(MATCH($C27,'2018-04 (Д)'!$C$2:$C$100,0)+1,0)))-INDIRECT(CONCATENATE("'2018-03 (Д)'!F",TEXT(MATCH($C27,'2018-03 (Д)'!$C$2:$C$100,0)+1,0))))/INDIRECT(CONCATENATE("'2018-03 (Д)'!F",TEXT(MATCH($C27,'2018-03 (Д)'!$C$2:$C$100,0)+1,0))))*100)</f>
        <v>109.26601319708436</v>
      </c>
      <c r="R27" s="9">
        <f ca="1">IF(OR(INDIRECT(CONCATENATE("'2018-05 (Д)'!F",TEXT(MATCH($C27,'2018-05 (Д)'!$C$2:$C$100,0)+1,0)))="Н/Д",INDIRECT(CONCATENATE("'2018-04 (Д)'!F",TEXT(MATCH($C27,'2018-04 (Д)'!$C$2:$C$100,0)+1,0)))="Н/Д",AND(INDIRECT(CONCATENATE("'2018-05 (Д)'!F",TEXT(MATCH($C27,'2018-05 (Д)'!$C$2:$C$100,0)+1,0)))="Н/Д",INDIRECT(CONCATENATE("'2018-04 (Д)'!F",TEXT(MATCH($C27,'2018-04 (Д)'!$C$2:$C$100,0)+1,0))))),"Н/Д",((INDIRECT(CONCATENATE("'2018-05 (Д)'!F",TEXT(MATCH($C27,'2018-05 (Д)'!$C$2:$C$100,0)+1,0)))-INDIRECT(CONCATENATE("'2018-04 (Д)'!F",TEXT(MATCH($C27,'2018-04 (Д)'!$C$2:$C$100,0)+1,0))))/INDIRECT(CONCATENATE("'2018-04 (Д)'!F",TEXT(MATCH($C27,'2018-04 (Д)'!$C$2:$C$100,0)+1,0))))*100)</f>
        <v>-31.606802762678466</v>
      </c>
      <c r="S27" s="9">
        <f ca="1">IF(OR(INDIRECT(CONCATENATE("'2018-06 (Д)'!F",TEXT(MATCH($C27,'2018-06 (Д)'!$C$2:$C$100,0)+1,0)))="Н/Д",INDIRECT(CONCATENATE("'2018-05 (Д)'!F",TEXT(MATCH($C27,'2018-05 (Д)'!$C$2:$C$100,0)+1,0)))="Н/Д",AND(INDIRECT(CONCATENATE("'2018-06 (Д)'!F",TEXT(MATCH($C27,'2018-06 (Д)'!$C$2:$C$100,0)+1,0)))="Н/Д",INDIRECT(CONCATENATE("'2018-05 (Д)'!F",TEXT(MATCH($C27,'2018-05 (Д)'!$C$2:$C$100,0)+1,0))))),"Н/Д",((INDIRECT(CONCATENATE("'2018-06 (Д)'!F",TEXT(MATCH($C27,'2018-06 (Д)'!$C$2:$C$100,0)+1,0)))-INDIRECT(CONCATENATE("'2018-05 (Д)'!F",TEXT(MATCH($C27,'2018-05 (Д)'!$C$2:$C$100,0)+1,0))))/INDIRECT(CONCATENATE("'2018-05 (Д)'!F",TEXT(MATCH($C27,'2018-05 (Д)'!$C$2:$C$100,0)+1,0))))*100)</f>
        <v>9.1854500762120033</v>
      </c>
      <c r="T27" s="9">
        <f ca="1">IF(OR(INDIRECT(CONCATENATE("'2018-07 (Д)'!F",TEXT(MATCH($C27,'2018-07 (Д)'!$C$2:$C$100,0)+1,0)))="Н/Д",INDIRECT(CONCATENATE("'2018-06 (Д)'!F",TEXT(MATCH($C27,'2018-06 (Д)'!$C$2:$C$100,0)+1,0)))="Н/Д",AND(INDIRECT(CONCATENATE("'2018-07 (Д)'!F",TEXT(MATCH($C27,'2018-07 (Д)'!$C$2:$C$100,0)+1,0)))="Н/Д",INDIRECT(CONCATENATE("'2018-06 (Д)'!F",TEXT(MATCH($C27,'2018-06 (Д)'!$C$2:$C$100,0)+1,0))))),"Н/Д",((INDIRECT(CONCATENATE("'2018-07 (Д)'!F",TEXT(MATCH($C27,'2018-07 (Д)'!$C$2:$C$100,0)+1,0)))-INDIRECT(CONCATENATE("'2018-06 (Д)'!F",TEXT(MATCH($C27,'2018-06 (Д)'!$C$2:$C$100,0)+1,0))))/INDIRECT(CONCATENATE("'2018-06 (Д)'!F",TEXT(MATCH($C27,'2018-06 (Д)'!$C$2:$C$100,0)+1,0))))*100)</f>
        <v>-9.9881292634568659</v>
      </c>
      <c r="U27" s="9">
        <f ca="1">IF(OR(INDIRECT(CONCATENATE("'2018-08 (Д)'!F",TEXT(MATCH($C27,'2018-08 (Д)'!$C$2:$C$100,0)+1,0)))="Н/Д",INDIRECT(CONCATENATE("'2018-07 (Д)'!F",TEXT(MATCH($C27,'2018-07 (Д)'!$C$2:$C$100,0)+1,0)))="Н/Д",AND(INDIRECT(CONCATENATE("'2018-08 (Д)'!F",TEXT(MATCH($C27,'2018-08 (Д)'!$C$2:$C$100,0)+1,0)))="Н/Д",INDIRECT(CONCATENATE("'2018-07 (Д)'!F",TEXT(MATCH($C27,'2018-07 (Д)'!$C$2:$C$100,0)+1,0))))),"Н/Д",((INDIRECT(CONCATENATE("'2018-08 (Д)'!F",TEXT(MATCH($C27,'2018-08 (Д)'!$C$2:$C$100,0)+1,0)))-INDIRECT(CONCATENATE("'2018-07 (Д)'!F",TEXT(MATCH($C27,'2018-07 (Д)'!$C$2:$C$100,0)+1,0))))/INDIRECT(CONCATENATE("'2018-07 (Д)'!F",TEXT(MATCH($C27,'2018-07 (Д)'!$C$2:$C$100,0)+1,0))))*100)</f>
        <v>29.54978545986895</v>
      </c>
      <c r="V27" s="9">
        <f ca="1">IF(OR(INDIRECT(CONCATENATE("'2018-09 (Д)'!F",TEXT(MATCH($C27,'2018-09 (Д)'!$C$2:$C$100,0)+1,0)))="Н/Д",INDIRECT(CONCATENATE("'2018-08 (Д)'!F",TEXT(MATCH($C27,'2018-08 (Д)'!$C$2:$C$100,0)+1,0)))="Н/Д",AND(INDIRECT(CONCATENATE("'2018-09 (Д)'!F",TEXT(MATCH($C27,'2018-09 (Д)'!$C$2:$C$100,0)+1,0)))="Н/Д",INDIRECT(CONCATENATE("'2018-08 (Д)'!F",TEXT(MATCH($C27,'2018-08 (Д)'!$C$2:$C$100,0)+1,0))))),"Н/Д",((INDIRECT(CONCATENATE("'2018-09 (Д)'!F",TEXT(MATCH($C27,'2018-09 (Д)'!$C$2:$C$100,0)+1,0)))-INDIRECT(CONCATENATE("'2018-08 (Д)'!F",TEXT(MATCH($C27,'2018-08 (Д)'!$C$2:$C$100,0)+1,0))))/INDIRECT(CONCATENATE("'2018-08 (Д)'!F",TEXT(MATCH($C27,'2018-08 (Д)'!$C$2:$C$100,0)+1,0))))*100)</f>
        <v>-18.476563964704759</v>
      </c>
      <c r="W27" s="9">
        <f ca="1">IF(OR(INDIRECT(CONCATENATE("'2018-10 (Д)'!F",TEXT(MATCH($C27,'2018-10 (Д)'!$C$2:$C$100,0)+1,0)))="Н/Д",INDIRECT(CONCATENATE("'2018-09 (Д)'!F",TEXT(MATCH($C27,'2018-09 (Д)'!$C$2:$C$100,0)+1,0)))="Н/Д",AND(INDIRECT(CONCATENATE("'2018-10 (Д)'!F",TEXT(MATCH($C27,'2018-10 (Д)'!$C$2:$C$100,0)+1,0)))="Н/Д",INDIRECT(CONCATENATE("'2018-09 (Д)'!F",TEXT(MATCH($C27,'2018-09 (Д)'!$C$2:$C$100,0)+1,0))))),"Н/Д",((INDIRECT(CONCATENATE("'2018-10 (Д)'!F",TEXT(MATCH($C27,'2018-10 (Д)'!$C$2:$C$100,0)+1,0)))-INDIRECT(CONCATENATE("'2018-09 (Д)'!F",TEXT(MATCH($C27,'2018-09 (Д)'!$C$2:$C$100,0)+1,0))))/INDIRECT(CONCATENATE("'2018-09 (Д)'!F",TEXT(MATCH($C27,'2018-09 (Д)'!$C$2:$C$100,0)+1,0))))*100)</f>
        <v>-11.96925805146512</v>
      </c>
      <c r="X27" s="9">
        <f ca="1">IF(OR(INDIRECT(CONCATENATE("'2018-11 (Д)'!F",TEXT(MATCH($C27,'2018-11 (Д)'!$C$2:$C$100,0)+1,0)))="Н/Д",INDIRECT(CONCATENATE("'2018-10 (Д)'!F",TEXT(MATCH($C27,'2018-10 (Д)'!$C$2:$C$100,0)+1,0)))="Н/Д",AND(INDIRECT(CONCATENATE("'2018-11 (Д)'!F",TEXT(MATCH($C27,'2018-11 (Д)'!$C$2:$C$100,0)+1,0)))="Н/Д",INDIRECT(CONCATENATE("'2018-10 (Д)'!F",TEXT(MATCH($C27,'2018-10 (Д)'!$C$2:$C$100,0)+1,0))))),"Н/Д",((INDIRECT(CONCATENATE("'2018-11 (Д)'!F",TEXT(MATCH($C27,'2018-11 (Д)'!$C$2:$C$100,0)+1,0)))-INDIRECT(CONCATENATE("'2018-10 (Д)'!F",TEXT(MATCH($C27,'2018-10 (Д)'!$C$2:$C$100,0)+1,0))))/INDIRECT(CONCATENATE("'2018-10 (Д)'!F",TEXT(MATCH($C27,'2018-10 (Д)'!$C$2:$C$100,0)+1,0))))*100)</f>
        <v>40.473824315115579</v>
      </c>
      <c r="Y27" s="9">
        <f ca="1">IF(OR(INDIRECT(CONCATENATE("'2018-12 (Д)'!F",TEXT(MATCH($C27,'2018-12 (Д)'!$C$2:$C$100,0)+1,0)))="Н/Д",INDIRECT(CONCATENATE("'2018-11 (Д)'!F",TEXT(MATCH($C27,'2018-11 (Д)'!$C$2:$C$100,0)+1,0)))="Н/Д",AND(INDIRECT(CONCATENATE("'2018-12 (Д)'!F",TEXT(MATCH($C27,'2018-12 (Д)'!$C$2:$C$100,0)+1,0)))="Н/Д",INDIRECT(CONCATENATE("'2018-11 (Д)'!F",TEXT(MATCH($C27,'2018-11 (Д)'!$C$2:$C$100,0)+1,0))))),"Н/Д",((INDIRECT(CONCATENATE("'2018-12 (Д)'!F",TEXT(MATCH($C27,'2018-12 (Д)'!$C$2:$C$100,0)+1,0)))-INDIRECT(CONCATENATE("'2018-11 (Д)'!F",TEXT(MATCH($C27,'2018-11 (Д)'!$C$2:$C$100,0)+1,0))))/INDIRECT(CONCATENATE("'2018-11 (Д)'!F",TEXT(MATCH($C27,'2018-11 (Д)'!$C$2:$C$100,0)+1,0))))*100)</f>
        <v>-15.616996280610355</v>
      </c>
      <c r="Z27" s="9"/>
      <c r="AA27" s="9">
        <f ca="1">IF(OR(INDIRECT(CONCATENATE("'2018-03 (Д)'!G",TEXT(MATCH($C27,'2018-03 (Д)'!$C$2:$C$100,0)+1,0)))="Н/Д",INDIRECT(CONCATENATE("'2018-02 (Д)'!G",TEXT(MATCH($C27,'2018-02 (Д)'!$C$2:$C$100,0)+1,0)))="Н/Д",AND(INDIRECT(CONCATENATE("'2018-03 (Д)'!G",TEXT(MATCH($C27,'2018-03 (Д)'!$C$2:$C$100,0)+1,0)))="Н/Д",INDIRECT(CONCATENATE("'2018-02 (Д)'!G",TEXT(MATCH($C27,'2018-02 (Д)'!$C$2:$C$100,0)+1,0))))),"Н/Д",((INDIRECT(CONCATENATE("'2018-03 (Д)'!G",TEXT(MATCH($C27,'2018-03 (Д)'!$C$2:$C$100,0)+1,0)))-INDIRECT(CONCATENATE("'2018-02 (Д)'!G",TEXT(MATCH($C27,'2018-02 (Д)'!$C$2:$C$100,0)+1,0))))/INDIRECT(CONCATENATE("'2018-02 (Д)'!G",TEXT(MATCH($C27,'2018-02 (Д)'!$C$2:$C$100,0)+1,0))))*100)</f>
        <v>-16.631091653255737</v>
      </c>
      <c r="AB27" s="9">
        <f ca="1">IF(OR(INDIRECT(CONCATENATE("'2018-04 (Д)'!G",TEXT(MATCH($C27,'2018-04 (Д)'!$C$2:$C$100,0)+1,0)))="Н/Д",INDIRECT(CONCATENATE("'2018-03 (Д)'!G",TEXT(MATCH($C27,'2018-03 (Д)'!$C$2:$C$100,0)+1,0)))="Н/Д",AND(INDIRECT(CONCATENATE("'2018-04 (Д)'!G",TEXT(MATCH($C27,'2018-04 (Д)'!$C$2:$C$100,0)+1,0)))="Н/Д",INDIRECT(CONCATENATE("'2018-03 (Д)'!G",TEXT(MATCH($C27,'2018-03 (Д)'!$C$2:$C$100,0)+1,0))))),"Н/Д",((INDIRECT(CONCATENATE("'2018-04 (Д)'!G",TEXT(MATCH($C27,'2018-04 (Д)'!$C$2:$C$100,0)+1,0)))-INDIRECT(CONCATENATE("'2018-03 (Д)'!G",TEXT(MATCH($C27,'2018-03 (Д)'!$C$2:$C$100,0)+1,0))))/INDIRECT(CONCATENATE("'2018-03 (Д)'!G",TEXT(MATCH($C27,'2018-03 (Д)'!$C$2:$C$100,0)+1,0))))*100)</f>
        <v>420.96879990762727</v>
      </c>
      <c r="AC27" s="9">
        <f ca="1">IF(OR(INDIRECT(CONCATENATE("'2018-05 (Д)'!G",TEXT(MATCH($C27,'2018-05 (Д)'!$C$2:$C$100,0)+1,0)))="Н/Д",INDIRECT(CONCATENATE("'2018-04 (Д)'!G",TEXT(MATCH($C27,'2018-04 (Д)'!$C$2:$C$100,0)+1,0)))="Н/Д",AND(INDIRECT(CONCATENATE("'2018-05 (Д)'!G",TEXT(MATCH($C27,'2018-05 (Д)'!$C$2:$C$100,0)+1,0)))="Н/Д",INDIRECT(CONCATENATE("'2018-04 (Д)'!G",TEXT(MATCH($C27,'2018-04 (Д)'!$C$2:$C$100,0)+1,0))))),"Н/Д",((INDIRECT(CONCATENATE("'2018-05 (Д)'!G",TEXT(MATCH($C27,'2018-05 (Д)'!$C$2:$C$100,0)+1,0)))-INDIRECT(CONCATENATE("'2018-04 (Д)'!G",TEXT(MATCH($C27,'2018-04 (Д)'!$C$2:$C$100,0)+1,0))))/INDIRECT(CONCATENATE("'2018-04 (Д)'!G",TEXT(MATCH($C27,'2018-04 (Д)'!$C$2:$C$100,0)+1,0))))*100)</f>
        <v>-85.755648591227811</v>
      </c>
      <c r="AD27" s="9">
        <f ca="1">IF(OR(INDIRECT(CONCATENATE("'2018-06 (Д)'!G",TEXT(MATCH($C27,'2018-06 (Д)'!$C$2:$C$100,0)+1,0)))="Н/Д",INDIRECT(CONCATENATE("'2018-05 (Д)'!G",TEXT(MATCH($C27,'2018-05 (Д)'!$C$2:$C$100,0)+1,0)))="Н/Д",AND(INDIRECT(CONCATENATE("'2018-06 (Д)'!G",TEXT(MATCH($C27,'2018-06 (Д)'!$C$2:$C$100,0)+1,0)))="Н/Д",INDIRECT(CONCATENATE("'2018-05 (Д)'!G",TEXT(MATCH($C27,'2018-05 (Д)'!$C$2:$C$100,0)+1,0))))),"Н/Д",((INDIRECT(CONCATENATE("'2018-06 (Д)'!G",TEXT(MATCH($C27,'2018-06 (Д)'!$C$2:$C$100,0)+1,0)))-INDIRECT(CONCATENATE("'2018-05 (Д)'!G",TEXT(MATCH($C27,'2018-05 (Д)'!$C$2:$C$100,0)+1,0))))/INDIRECT(CONCATENATE("'2018-05 (Д)'!G",TEXT(MATCH($C27,'2018-05 (Д)'!$C$2:$C$100,0)+1,0))))*100)</f>
        <v>98.317567980369276</v>
      </c>
      <c r="AE27" s="9">
        <f ca="1">IF(OR(INDIRECT(CONCATENATE("'2018-07 (Д)'!G",TEXT(MATCH($C27,'2018-07 (Д)'!$C$2:$C$100,0)+1,0)))="Н/Д",INDIRECT(CONCATENATE("'2018-06 (Д)'!G",TEXT(MATCH($C27,'2018-06 (Д)'!$C$2:$C$100,0)+1,0)))="Н/Д",AND(INDIRECT(CONCATENATE("'2018-07 (Д)'!G",TEXT(MATCH($C27,'2018-07 (Д)'!$C$2:$C$100,0)+1,0)))="Н/Д",INDIRECT(CONCATENATE("'2018-06 (Д)'!G",TEXT(MATCH($C27,'2018-06 (Д)'!$C$2:$C$100,0)+1,0))))),"Н/Д",((INDIRECT(CONCATENATE("'2018-07 (Д)'!G",TEXT(MATCH($C27,'2018-07 (Д)'!$C$2:$C$100,0)+1,0)))-INDIRECT(CONCATENATE("'2018-06 (Д)'!G",TEXT(MATCH($C27,'2018-06 (Д)'!$C$2:$C$100,0)+1,0))))/INDIRECT(CONCATENATE("'2018-06 (Д)'!G",TEXT(MATCH($C27,'2018-06 (Д)'!$C$2:$C$100,0)+1,0))))*100)</f>
        <v>-15.028371810301072</v>
      </c>
      <c r="AF27" s="9">
        <f ca="1">IF(OR(INDIRECT(CONCATENATE("'2018-08 (Д)'!G",TEXT(MATCH($C27,'2018-08 (Д)'!$C$2:$C$100,0)+1,0)))="Н/Д",INDIRECT(CONCATENATE("'2018-07 (Д)'!G",TEXT(MATCH($C27,'2018-07 (Д)'!$C$2:$C$100,0)+1,0)))="Н/Д",AND(INDIRECT(CONCATENATE("'2018-08 (Д)'!G",TEXT(MATCH($C27,'2018-08 (Д)'!$C$2:$C$100,0)+1,0)))="Н/Д",INDIRECT(CONCATENATE("'2018-07 (Д)'!G",TEXT(MATCH($C27,'2018-07 (Д)'!$C$2:$C$100,0)+1,0))))),"Н/Д",((INDIRECT(CONCATENATE("'2018-08 (Д)'!G",TEXT(MATCH($C27,'2018-08 (Д)'!$C$2:$C$100,0)+1,0)))-INDIRECT(CONCATENATE("'2018-07 (Д)'!G",TEXT(MATCH($C27,'2018-07 (Д)'!$C$2:$C$100,0)+1,0))))/INDIRECT(CONCATENATE("'2018-07 (Д)'!G",TEXT(MATCH($C27,'2018-07 (Д)'!$C$2:$C$100,0)+1,0))))*100)</f>
        <v>108.7789364576861</v>
      </c>
      <c r="AG27" s="9">
        <f ca="1">IF(OR(INDIRECT(CONCATENATE("'2018-09 (Д)'!G",TEXT(MATCH($C27,'2018-09 (Д)'!$C$2:$C$100,0)+1,0)))="Н/Д",INDIRECT(CONCATENATE("'2018-08 (Д)'!G",TEXT(MATCH($C27,'2018-08 (Д)'!$C$2:$C$100,0)+1,0)))="Н/Д",AND(INDIRECT(CONCATENATE("'2018-09 (Д)'!G",TEXT(MATCH($C27,'2018-09 (Д)'!$C$2:$C$100,0)+1,0)))="Н/Д",INDIRECT(CONCATENATE("'2018-08 (Д)'!G",TEXT(MATCH($C27,'2018-08 (Д)'!$C$2:$C$100,0)+1,0))))),"Н/Д",((INDIRECT(CONCATENATE("'2018-09 (Д)'!G",TEXT(MATCH($C27,'2018-09 (Д)'!$C$2:$C$100,0)+1,0)))-INDIRECT(CONCATENATE("'2018-08 (Д)'!G",TEXT(MATCH($C27,'2018-08 (Д)'!$C$2:$C$100,0)+1,0))))/INDIRECT(CONCATENATE("'2018-08 (Д)'!G",TEXT(MATCH($C27,'2018-08 (Д)'!$C$2:$C$100,0)+1,0))))*100)</f>
        <v>-41.110555728484464</v>
      </c>
      <c r="AH27" s="9">
        <f ca="1">IF(OR(INDIRECT(CONCATENATE("'2018-10 (Д)'!G",TEXT(MATCH($C27,'2018-10 (Д)'!$C$2:$C$100,0)+1,0)))="Н/Д",INDIRECT(CONCATENATE("'2018-09 (Д)'!G",TEXT(MATCH($C27,'2018-09 (Д)'!$C$2:$C$100,0)+1,0)))="Н/Д",AND(INDIRECT(CONCATENATE("'2018-10 (Д)'!G",TEXT(MATCH($C27,'2018-10 (Д)'!$C$2:$C$100,0)+1,0)))="Н/Д",INDIRECT(CONCATENATE("'2018-09 (Д)'!G",TEXT(MATCH($C27,'2018-09 (Д)'!$C$2:$C$100,0)+1,0))))),"Н/Д",((INDIRECT(CONCATENATE("'2018-10 (Д)'!G",TEXT(MATCH($C27,'2018-10 (Д)'!$C$2:$C$100,0)+1,0)))-INDIRECT(CONCATENATE("'2018-09 (Д)'!G",TEXT(MATCH($C27,'2018-09 (Д)'!$C$2:$C$100,0)+1,0))))/INDIRECT(CONCATENATE("'2018-09 (Д)'!G",TEXT(MATCH($C27,'2018-09 (Д)'!$C$2:$C$100,0)+1,0))))*100)</f>
        <v>-23.768854074178805</v>
      </c>
      <c r="AI27" s="9">
        <f ca="1">IF(OR(INDIRECT(CONCATENATE("'2018-11 (Д)'!G",TEXT(MATCH($C27,'2018-11 (Д)'!$C$2:$C$100,0)+1,0)))="Н/Д",INDIRECT(CONCATENATE("'2018-10 (Д)'!G",TEXT(MATCH($C27,'2018-10 (Д)'!$C$2:$C$100,0)+1,0)))="Н/Д",AND(INDIRECT(CONCATENATE("'2018-11 (Д)'!G",TEXT(MATCH($C27,'2018-11 (Д)'!$C$2:$C$100,0)+1,0)))="Н/Д",INDIRECT(CONCATENATE("'2018-10 (Д)'!G",TEXT(MATCH($C27,'2018-10 (Д)'!$C$2:$C$100,0)+1,0))))),"Н/Д",((INDIRECT(CONCATENATE("'2018-11 (Д)'!G",TEXT(MATCH($C27,'2018-11 (Д)'!$C$2:$C$100,0)+1,0)))-INDIRECT(CONCATENATE("'2018-10 (Д)'!G",TEXT(MATCH($C27,'2018-10 (Д)'!$C$2:$C$100,0)+1,0))))/INDIRECT(CONCATENATE("'2018-10 (Д)'!G",TEXT(MATCH($C27,'2018-10 (Д)'!$C$2:$C$100,0)+1,0))))*100)</f>
        <v>110.71333794180589</v>
      </c>
      <c r="AJ27" s="9">
        <f ca="1">IF(OR(INDIRECT(CONCATENATE("'2018-12 (Д)'!G",TEXT(MATCH($C27,'2018-12 (Д)'!$C$2:$C$100,0)+1,0)))="Н/Д",INDIRECT(CONCATENATE("'2018-11 (Д)'!G",TEXT(MATCH($C27,'2018-11 (Д)'!$C$2:$C$100,0)+1,0)))="Н/Д",AND(INDIRECT(CONCATENATE("'2018-12 (Д)'!G",TEXT(MATCH($C27,'2018-12 (Д)'!$C$2:$C$100,0)+1,0)))="Н/Д",INDIRECT(CONCATENATE("'2018-11 (Д)'!G",TEXT(MATCH($C27,'2018-11 (Д)'!$C$2:$C$100,0)+1,0))))),"Н/Д",((INDIRECT(CONCATENATE("'2018-12 (Д)'!G",TEXT(MATCH($C27,'2018-12 (Д)'!$C$2:$C$100,0)+1,0)))-INDIRECT(CONCATENATE("'2018-11 (Д)'!G",TEXT(MATCH($C27,'2018-11 (Д)'!$C$2:$C$100,0)+1,0))))/INDIRECT(CONCATENATE("'2018-11 (Д)'!G",TEXT(MATCH($C27,'2018-11 (Д)'!$C$2:$C$100,0)+1,0))))*100)</f>
        <v>-42.462113449917574</v>
      </c>
      <c r="AK27" s="9"/>
      <c r="AL27" s="9">
        <f ca="1">IF(OR(INDIRECT(CONCATENATE("'2018-03 (Д)'!H",TEXT(MATCH($C27,'2018-03 (Д)'!$C$2:$C$100,0)+1,0)))="Н/Д",INDIRECT(CONCATENATE("'2018-02 (Д)'!H",TEXT(MATCH($C27,'2018-02 (Д)'!$C$2:$C$100,0)+1,0)))="Н/Д",AND(INDIRECT(CONCATENATE("'2018-03 (Д)'!H",TEXT(MATCH($C27,'2018-03 (Д)'!$C$2:$C$100,0)+1,0)))="Н/Д",INDIRECT(CONCATENATE("'2018-02 (Д)'!H",TEXT(MATCH($C27,'2018-02 (Д)'!$C$2:$C$100,0)+1,0))))),"Н/Д",((INDIRECT(CONCATENATE("'2018-03 (Д)'!H",TEXT(MATCH($C27,'2018-03 (Д)'!$C$2:$C$100,0)+1,0)))-INDIRECT(CONCATENATE("'2018-02 (Д)'!H",TEXT(MATCH($C27,'2018-02 (Д)'!$C$2:$C$100,0)+1,0))))/INDIRECT(CONCATENATE("'2018-02 (Д)'!H",TEXT(MATCH($C27,'2018-02 (Д)'!$C$2:$C$100,0)+1,0))))*100)</f>
        <v>51.173448785749585</v>
      </c>
      <c r="AM27" s="9">
        <f ca="1">IF(OR(INDIRECT(CONCATENATE("'2018-04 (Д)'!H",TEXT(MATCH($C27,'2018-04 (Д)'!$C$2:$C$100,0)+1,0)))="Н/Д",INDIRECT(CONCATENATE("'2018-03 (Д)'!H",TEXT(MATCH($C27,'2018-03 (Д)'!$C$2:$C$100,0)+1,0)))="Н/Д",AND(INDIRECT(CONCATENATE("'2018-04 (Д)'!H",TEXT(MATCH($C27,'2018-04 (Д)'!$C$2:$C$100,0)+1,0)))="Н/Д",INDIRECT(CONCATENATE("'2018-03 (Д)'!H",TEXT(MATCH($C27,'2018-03 (Д)'!$C$2:$C$100,0)+1,0))))),"Н/Д",((INDIRECT(CONCATENATE("'2018-04 (Д)'!H",TEXT(MATCH($C27,'2018-04 (Д)'!$C$2:$C$100,0)+1,0)))-INDIRECT(CONCATENATE("'2018-03 (Д)'!H",TEXT(MATCH($C27,'2018-03 (Д)'!$C$2:$C$100,0)+1,0))))/INDIRECT(CONCATENATE("'2018-03 (Д)'!H",TEXT(MATCH($C27,'2018-03 (Д)'!$C$2:$C$100,0)+1,0))))*100)</f>
        <v>3.0056886798978799</v>
      </c>
      <c r="AN27" s="9">
        <f ca="1">IF(OR(INDIRECT(CONCATENATE("'2018-05 (Д)'!H",TEXT(MATCH($C27,'2018-05 (Д)'!$C$2:$C$100,0)+1,0)))="Н/Д",INDIRECT(CONCATENATE("'2018-04 (Д)'!H",TEXT(MATCH($C27,'2018-04 (Д)'!$C$2:$C$100,0)+1,0)))="Н/Д",AND(INDIRECT(CONCATENATE("'2018-05 (Д)'!H",TEXT(MATCH($C27,'2018-05 (Д)'!$C$2:$C$100,0)+1,0)))="Н/Д",INDIRECT(CONCATENATE("'2018-04 (Д)'!H",TEXT(MATCH($C27,'2018-04 (Д)'!$C$2:$C$100,0)+1,0))))),"Н/Д",((INDIRECT(CONCATENATE("'2018-05 (Д)'!H",TEXT(MATCH($C27,'2018-05 (Д)'!$C$2:$C$100,0)+1,0)))-INDIRECT(CONCATENATE("'2018-04 (Д)'!H",TEXT(MATCH($C27,'2018-04 (Д)'!$C$2:$C$100,0)+1,0))))/INDIRECT(CONCATENATE("'2018-04 (Д)'!H",TEXT(MATCH($C27,'2018-04 (Д)'!$C$2:$C$100,0)+1,0))))*100)</f>
        <v>-3.572731331468268</v>
      </c>
      <c r="AO27" s="9">
        <f ca="1">IF(OR(INDIRECT(CONCATENATE("'2018-06 (Д)'!H",TEXT(MATCH($C27,'2018-06 (Д)'!$C$2:$C$100,0)+1,0)))="Н/Д",INDIRECT(CONCATENATE("'2018-05 (Д)'!H",TEXT(MATCH($C27,'2018-05 (Д)'!$C$2:$C$100,0)+1,0)))="Н/Д",AND(INDIRECT(CONCATENATE("'2018-06 (Д)'!H",TEXT(MATCH($C27,'2018-06 (Д)'!$C$2:$C$100,0)+1,0)))="Н/Д",INDIRECT(CONCATENATE("'2018-05 (Д)'!H",TEXT(MATCH($C27,'2018-05 (Д)'!$C$2:$C$100,0)+1,0))))),"Н/Д",((INDIRECT(CONCATENATE("'2018-06 (Д)'!H",TEXT(MATCH($C27,'2018-06 (Д)'!$C$2:$C$100,0)+1,0)))-INDIRECT(CONCATENATE("'2018-05 (Д)'!H",TEXT(MATCH($C27,'2018-05 (Д)'!$C$2:$C$100,0)+1,0))))/INDIRECT(CONCATENATE("'2018-05 (Д)'!H",TEXT(MATCH($C27,'2018-05 (Д)'!$C$2:$C$100,0)+1,0))))*100)</f>
        <v>-8.8918753532406143</v>
      </c>
      <c r="AP27" s="9">
        <f ca="1">IF(OR(INDIRECT(CONCATENATE("'2018-07 (Д)'!H",TEXT(MATCH($C27,'2018-07 (Д)'!$C$2:$C$100,0)+1,0)))="Н/Д",INDIRECT(CONCATENATE("'2018-06 (Д)'!H",TEXT(MATCH($C27,'2018-06 (Д)'!$C$2:$C$100,0)+1,0)))="Н/Д",AND(INDIRECT(CONCATENATE("'2018-07 (Д)'!H",TEXT(MATCH($C27,'2018-07 (Д)'!$C$2:$C$100,0)+1,0)))="Н/Д",INDIRECT(CONCATENATE("'2018-06 (Д)'!H",TEXT(MATCH($C27,'2018-06 (Д)'!$C$2:$C$100,0)+1,0))))),"Н/Д",((INDIRECT(CONCATENATE("'2018-07 (Д)'!H",TEXT(MATCH($C27,'2018-07 (Д)'!$C$2:$C$100,0)+1,0)))-INDIRECT(CONCATENATE("'2018-06 (Д)'!H",TEXT(MATCH($C27,'2018-06 (Д)'!$C$2:$C$100,0)+1,0))))/INDIRECT(CONCATENATE("'2018-06 (Д)'!H",TEXT(MATCH($C27,'2018-06 (Д)'!$C$2:$C$100,0)+1,0))))*100)</f>
        <v>10.489287179056074</v>
      </c>
      <c r="AQ27" s="9">
        <f ca="1">IF(OR(INDIRECT(CONCATENATE("'2018-08 (Д)'!H",TEXT(MATCH($C27,'2018-08 (Д)'!$C$2:$C$100,0)+1,0)))="Н/Д",INDIRECT(CONCATENATE("'2018-07 (Д)'!H",TEXT(MATCH($C27,'2018-07 (Д)'!$C$2:$C$100,0)+1,0)))="Н/Д",AND(INDIRECT(CONCATENATE("'2018-08 (Д)'!H",TEXT(MATCH($C27,'2018-08 (Д)'!$C$2:$C$100,0)+1,0)))="Н/Д",INDIRECT(CONCATENATE("'2018-07 (Д)'!H",TEXT(MATCH($C27,'2018-07 (Д)'!$C$2:$C$100,0)+1,0))))),"Н/Д",((INDIRECT(CONCATENATE("'2018-08 (Д)'!H",TEXT(MATCH($C27,'2018-08 (Д)'!$C$2:$C$100,0)+1,0)))-INDIRECT(CONCATENATE("'2018-07 (Д)'!H",TEXT(MATCH($C27,'2018-07 (Д)'!$C$2:$C$100,0)+1,0))))/INDIRECT(CONCATENATE("'2018-07 (Д)'!H",TEXT(MATCH($C27,'2018-07 (Д)'!$C$2:$C$100,0)+1,0))))*100)</f>
        <v>8.3475931091599538</v>
      </c>
      <c r="AR27" s="9">
        <f ca="1">IF(OR(INDIRECT(CONCATENATE("'2018-09 (Д)'!H",TEXT(MATCH($C27,'2018-09 (Д)'!$C$2:$C$100,0)+1,0)))="Н/Д",INDIRECT(CONCATENATE("'2018-08 (Д)'!H",TEXT(MATCH($C27,'2018-08 (Д)'!$C$2:$C$100,0)+1,0)))="Н/Д",AND(INDIRECT(CONCATENATE("'2018-09 (Д)'!H",TEXT(MATCH($C27,'2018-09 (Д)'!$C$2:$C$100,0)+1,0)))="Н/Д",INDIRECT(CONCATENATE("'2018-08 (Д)'!H",TEXT(MATCH($C27,'2018-08 (Д)'!$C$2:$C$100,0)+1,0))))),"Н/Д",((INDIRECT(CONCATENATE("'2018-09 (Д)'!H",TEXT(MATCH($C27,'2018-09 (Д)'!$C$2:$C$100,0)+1,0)))-INDIRECT(CONCATENATE("'2018-08 (Д)'!H",TEXT(MATCH($C27,'2018-08 (Д)'!$C$2:$C$100,0)+1,0))))/INDIRECT(CONCATENATE("'2018-08 (Д)'!H",TEXT(MATCH($C27,'2018-08 (Д)'!$C$2:$C$100,0)+1,0))))*100)</f>
        <v>-8.2725213598727247</v>
      </c>
      <c r="AS27" s="9">
        <f ca="1">IF(OR(INDIRECT(CONCATENATE("'2018-10 (Д)'!H",TEXT(MATCH($C27,'2018-10 (Д)'!$C$2:$C$100,0)+1,0)))="Н/Д",INDIRECT(CONCATENATE("'2018-09 (Д)'!H",TEXT(MATCH($C27,'2018-09 (Д)'!$C$2:$C$100,0)+1,0)))="Н/Д",AND(INDIRECT(CONCATENATE("'2018-10 (Д)'!H",TEXT(MATCH($C27,'2018-10 (Д)'!$C$2:$C$100,0)+1,0)))="Н/Д",INDIRECT(CONCATENATE("'2018-09 (Д)'!H",TEXT(MATCH($C27,'2018-09 (Д)'!$C$2:$C$100,0)+1,0))))),"Н/Д",((INDIRECT(CONCATENATE("'2018-10 (Д)'!H",TEXT(MATCH($C27,'2018-10 (Д)'!$C$2:$C$100,0)+1,0)))-INDIRECT(CONCATENATE("'2018-09 (Д)'!H",TEXT(MATCH($C27,'2018-09 (Д)'!$C$2:$C$100,0)+1,0))))/INDIRECT(CONCATENATE("'2018-09 (Д)'!H",TEXT(MATCH($C27,'2018-09 (Д)'!$C$2:$C$100,0)+1,0))))*100)</f>
        <v>-1.9968943190965267</v>
      </c>
      <c r="AT27" s="9">
        <f ca="1">IF(OR(INDIRECT(CONCATENATE("'2018-11 (Д)'!H",TEXT(MATCH($C27,'2018-11 (Д)'!$C$2:$C$100,0)+1,0)))="Н/Д",INDIRECT(CONCATENATE("'2018-10 (Д)'!H",TEXT(MATCH($C27,'2018-10 (Д)'!$C$2:$C$100,0)+1,0)))="Н/Д",AND(INDIRECT(CONCATENATE("'2018-11 (Д)'!H",TEXT(MATCH($C27,'2018-11 (Д)'!$C$2:$C$100,0)+1,0)))="Н/Д",INDIRECT(CONCATENATE("'2018-10 (Д)'!H",TEXT(MATCH($C27,'2018-10 (Д)'!$C$2:$C$100,0)+1,0))))),"Н/Д",((INDIRECT(CONCATENATE("'2018-11 (Д)'!H",TEXT(MATCH($C27,'2018-11 (Д)'!$C$2:$C$100,0)+1,0)))-INDIRECT(CONCATENATE("'2018-10 (Д)'!H",TEXT(MATCH($C27,'2018-10 (Д)'!$C$2:$C$100,0)+1,0))))/INDIRECT(CONCATENATE("'2018-10 (Д)'!H",TEXT(MATCH($C27,'2018-10 (Д)'!$C$2:$C$100,0)+1,0))))*100)</f>
        <v>8.8732026420513801</v>
      </c>
      <c r="AU27" s="9">
        <f ca="1">IF(OR(INDIRECT(CONCATENATE("'2018-12 (Д)'!H",TEXT(MATCH($C27,'2018-12 (Д)'!$C$2:$C$100,0)+1,0)))="Н/Д",INDIRECT(CONCATENATE("'2018-11 (Д)'!H",TEXT(MATCH($C27,'2018-11 (Д)'!$C$2:$C$100,0)+1,0)))="Н/Д",AND(INDIRECT(CONCATENATE("'2018-12 (Д)'!H",TEXT(MATCH($C27,'2018-12 (Д)'!$C$2:$C$100,0)+1,0)))="Н/Д",INDIRECT(CONCATENATE("'2018-11 (Д)'!H",TEXT(MATCH($C27,'2018-11 (Д)'!$C$2:$C$100,0)+1,0))))),"Н/Д",((INDIRECT(CONCATENATE("'2018-12 (Д)'!H",TEXT(MATCH($C27,'2018-12 (Д)'!$C$2:$C$100,0)+1,0)))-INDIRECT(CONCATENATE("'2018-11 (Д)'!H",TEXT(MATCH($C27,'2018-11 (Д)'!$C$2:$C$100,0)+1,0))))/INDIRECT(CONCATENATE("'2018-11 (Д)'!H",TEXT(MATCH($C27,'2018-11 (Д)'!$C$2:$C$100,0)+1,0))))*100)</f>
        <v>6.4140617033950198</v>
      </c>
      <c r="AV27" s="9"/>
      <c r="AW27" s="9">
        <f ca="1">IF(OR(INDIRECT(CONCATENATE("'2018-03 (Д)'!I",TEXT(MATCH($C27,'2018-03 (Д)'!$C$2:$C$100,0)+1,0)))="Н/Д",INDIRECT(CONCATENATE("'2018-02 (Д)'!I",TEXT(MATCH($C27,'2018-02 (Д)'!$C$2:$C$100,0)+1,0)))="Н/Д",AND(INDIRECT(CONCATENATE("'2018-03 (Д)'!I",TEXT(MATCH($C27,'2018-03 (Д)'!$C$2:$C$100,0)+1,0)))="Н/Д",INDIRECT(CONCATENATE("'2018-02 (Д)'!I",TEXT(MATCH($C27,'2018-02 (Д)'!$C$2:$C$100,0)+1,0))))),"Н/Д",((INDIRECT(CONCATENATE("'2018-03 (Д)'!I",TEXT(MATCH($C27,'2018-03 (Д)'!$C$2:$C$100,0)+1,0)))-INDIRECT(CONCATENATE("'2018-02 (Д)'!I",TEXT(MATCH($C27,'2018-02 (Д)'!$C$2:$C$100,0)+1,0))))/INDIRECT(CONCATENATE("'2018-02 (Д)'!I",TEXT(MATCH($C27,'2018-02 (Д)'!$C$2:$C$100,0)+1,0))))*100)</f>
        <v>-41.446734112979826</v>
      </c>
      <c r="AX27" s="9">
        <f ca="1">IF(OR(INDIRECT(CONCATENATE("'2018-04 (Д)'!I",TEXT(MATCH($C27,'2018-04 (Д)'!$C$2:$C$100,0)+1,0)))="Н/Д",INDIRECT(CONCATENATE("'2018-03 (Д)'!I",TEXT(MATCH($C27,'2018-03 (Д)'!$C$2:$C$100,0)+1,0)))="Н/Д",AND(INDIRECT(CONCATENATE("'2018-04 (Д)'!I",TEXT(MATCH($C27,'2018-04 (Д)'!$C$2:$C$100,0)+1,0)))="Н/Д",INDIRECT(CONCATENATE("'2018-03 (Д)'!I",TEXT(MATCH($C27,'2018-03 (Д)'!$C$2:$C$100,0)+1,0))))),"Н/Д",((INDIRECT(CONCATENATE("'2018-04 (Д)'!I",TEXT(MATCH($C27,'2018-04 (Д)'!$C$2:$C$100,0)+1,0)))-INDIRECT(CONCATENATE("'2018-03 (Д)'!I",TEXT(MATCH($C27,'2018-03 (Д)'!$C$2:$C$100,0)+1,0))))/INDIRECT(CONCATENATE("'2018-03 (Д)'!I",TEXT(MATCH($C27,'2018-03 (Д)'!$C$2:$C$100,0)+1,0))))*100)</f>
        <v>47.034196751675445</v>
      </c>
      <c r="AY27" s="9">
        <f ca="1">IF(OR(INDIRECT(CONCATENATE("'2018-05 (Д)'!I",TEXT(MATCH($C27,'2018-05 (Д)'!$C$2:$C$100,0)+1,0)))="Н/Д",INDIRECT(CONCATENATE("'2018-04 (Д)'!I",TEXT(MATCH($C27,'2018-04 (Д)'!$C$2:$C$100,0)+1,0)))="Н/Д",AND(INDIRECT(CONCATENATE("'2018-05 (Д)'!I",TEXT(MATCH($C27,'2018-05 (Д)'!$C$2:$C$100,0)+1,0)))="Н/Д",INDIRECT(CONCATENATE("'2018-04 (Д)'!I",TEXT(MATCH($C27,'2018-04 (Д)'!$C$2:$C$100,0)+1,0))))),"Н/Д",((INDIRECT(CONCATENATE("'2018-05 (Д)'!I",TEXT(MATCH($C27,'2018-05 (Д)'!$C$2:$C$100,0)+1,0)))-INDIRECT(CONCATENATE("'2018-04 (Д)'!I",TEXT(MATCH($C27,'2018-04 (Д)'!$C$2:$C$100,0)+1,0))))/INDIRECT(CONCATENATE("'2018-04 (Д)'!I",TEXT(MATCH($C27,'2018-04 (Д)'!$C$2:$C$100,0)+1,0))))*100)</f>
        <v>-9.0264331545431773</v>
      </c>
      <c r="AZ27" s="9">
        <f ca="1">IF(OR(INDIRECT(CONCATENATE("'2018-06 (Д)'!I",TEXT(MATCH($C27,'2018-06 (Д)'!$C$2:$C$100,0)+1,0)))="Н/Д",INDIRECT(CONCATENATE("'2018-05 (Д)'!I",TEXT(MATCH($C27,'2018-05 (Д)'!$C$2:$C$100,0)+1,0)))="Н/Д",AND(INDIRECT(CONCATENATE("'2018-06 (Д)'!I",TEXT(MATCH($C27,'2018-06 (Д)'!$C$2:$C$100,0)+1,0)))="Н/Д",INDIRECT(CONCATENATE("'2018-05 (Д)'!I",TEXT(MATCH($C27,'2018-05 (Д)'!$C$2:$C$100,0)+1,0))))),"Н/Д",((INDIRECT(CONCATENATE("'2018-06 (Д)'!I",TEXT(MATCH($C27,'2018-06 (Д)'!$C$2:$C$100,0)+1,0)))-INDIRECT(CONCATENATE("'2018-05 (Д)'!I",TEXT(MATCH($C27,'2018-05 (Д)'!$C$2:$C$100,0)+1,0))))/INDIRECT(CONCATENATE("'2018-05 (Д)'!I",TEXT(MATCH($C27,'2018-05 (Д)'!$C$2:$C$100,0)+1,0))))*100)</f>
        <v>60.419798472419728</v>
      </c>
      <c r="BA27" s="9">
        <f ca="1">IF(OR(INDIRECT(CONCATENATE("'2018-07 (Д)'!I",TEXT(MATCH($C27,'2018-07 (Д)'!$C$2:$C$100,0)+1,0)))="Н/Д",INDIRECT(CONCATENATE("'2018-06 (Д)'!I",TEXT(MATCH($C27,'2018-06 (Д)'!$C$2:$C$100,0)+1,0)))="Н/Д",AND(INDIRECT(CONCATENATE("'2018-07 (Д)'!I",TEXT(MATCH($C27,'2018-07 (Д)'!$C$2:$C$100,0)+1,0)))="Н/Д",INDIRECT(CONCATENATE("'2018-06 (Д)'!I",TEXT(MATCH($C27,'2018-06 (Д)'!$C$2:$C$100,0)+1,0))))),"Н/Д",((INDIRECT(CONCATENATE("'2018-07 (Д)'!I",TEXT(MATCH($C27,'2018-07 (Д)'!$C$2:$C$100,0)+1,0)))-INDIRECT(CONCATENATE("'2018-06 (Д)'!I",TEXT(MATCH($C27,'2018-06 (Д)'!$C$2:$C$100,0)+1,0))))/INDIRECT(CONCATENATE("'2018-06 (Д)'!I",TEXT(MATCH($C27,'2018-06 (Д)'!$C$2:$C$100,0)+1,0))))*100)</f>
        <v>21.455723094884387</v>
      </c>
      <c r="BB27" s="9">
        <f ca="1">IF(OR(INDIRECT(CONCATENATE("'2018-08 (Д)'!I",TEXT(MATCH($C27,'2018-08 (Д)'!$C$2:$C$100,0)+1,0)))="Н/Д",INDIRECT(CONCATENATE("'2018-07 (Д)'!I",TEXT(MATCH($C27,'2018-07 (Д)'!$C$2:$C$100,0)+1,0)))="Н/Д",AND(INDIRECT(CONCATENATE("'2018-08 (Д)'!I",TEXT(MATCH($C27,'2018-08 (Д)'!$C$2:$C$100,0)+1,0)))="Н/Д",INDIRECT(CONCATENATE("'2018-07 (Д)'!I",TEXT(MATCH($C27,'2018-07 (Д)'!$C$2:$C$100,0)+1,0))))),"Н/Д",((INDIRECT(CONCATENATE("'2018-08 (Д)'!I",TEXT(MATCH($C27,'2018-08 (Д)'!$C$2:$C$100,0)+1,0)))-INDIRECT(CONCATENATE("'2018-07 (Д)'!I",TEXT(MATCH($C27,'2018-07 (Д)'!$C$2:$C$100,0)+1,0))))/INDIRECT(CONCATENATE("'2018-07 (Д)'!I",TEXT(MATCH($C27,'2018-07 (Д)'!$C$2:$C$100,0)+1,0))))*100)</f>
        <v>-34.151232284927787</v>
      </c>
      <c r="BC27" s="9">
        <f ca="1">IF(OR(INDIRECT(CONCATENATE("'2018-09 (Д)'!I",TEXT(MATCH($C27,'2018-09 (Д)'!$C$2:$C$100,0)+1,0)))="Н/Д",INDIRECT(CONCATENATE("'2018-08 (Д)'!I",TEXT(MATCH($C27,'2018-08 (Д)'!$C$2:$C$100,0)+1,0)))="Н/Д",AND(INDIRECT(CONCATENATE("'2018-09 (Д)'!I",TEXT(MATCH($C27,'2018-09 (Д)'!$C$2:$C$100,0)+1,0)))="Н/Д",INDIRECT(CONCATENATE("'2018-08 (Д)'!I",TEXT(MATCH($C27,'2018-08 (Д)'!$C$2:$C$100,0)+1,0))))),"Н/Д",((INDIRECT(CONCATENATE("'2018-09 (Д)'!I",TEXT(MATCH($C27,'2018-09 (Д)'!$C$2:$C$100,0)+1,0)))-INDIRECT(CONCATENATE("'2018-08 (Д)'!I",TEXT(MATCH($C27,'2018-08 (Д)'!$C$2:$C$100,0)+1,0))))/INDIRECT(CONCATENATE("'2018-08 (Д)'!I",TEXT(MATCH($C27,'2018-08 (Д)'!$C$2:$C$100,0)+1,0))))*100)</f>
        <v>11.85943781363013</v>
      </c>
      <c r="BD27" s="9">
        <f ca="1">IF(OR(INDIRECT(CONCATENATE("'2018-10 (Д)'!I",TEXT(MATCH($C27,'2018-10 (Д)'!$C$2:$C$100,0)+1,0)))="Н/Д",INDIRECT(CONCATENATE("'2018-09 (Д)'!I",TEXT(MATCH($C27,'2018-09 (Д)'!$C$2:$C$100,0)+1,0)))="Н/Д",AND(INDIRECT(CONCATENATE("'2018-10 (Д)'!I",TEXT(MATCH($C27,'2018-10 (Д)'!$C$2:$C$100,0)+1,0)))="Н/Д",INDIRECT(CONCATENATE("'2018-09 (Д)'!I",TEXT(MATCH($C27,'2018-09 (Д)'!$C$2:$C$100,0)+1,0))))),"Н/Д",((INDIRECT(CONCATENATE("'2018-10 (Д)'!I",TEXT(MATCH($C27,'2018-10 (Д)'!$C$2:$C$100,0)+1,0)))-INDIRECT(CONCATENATE("'2018-09 (Д)'!I",TEXT(MATCH($C27,'2018-09 (Д)'!$C$2:$C$100,0)+1,0))))/INDIRECT(CONCATENATE("'2018-09 (Д)'!I",TEXT(MATCH($C27,'2018-09 (Д)'!$C$2:$C$100,0)+1,0))))*100)</f>
        <v>13.802458332373646</v>
      </c>
      <c r="BE27" s="9">
        <f ca="1">IF(OR(INDIRECT(CONCATENATE("'2018-11 (Д)'!I",TEXT(MATCH($C27,'2018-11 (Д)'!$C$2:$C$100,0)+1,0)))="Н/Д",INDIRECT(CONCATENATE("'2018-10 (Д)'!I",TEXT(MATCH($C27,'2018-10 (Д)'!$C$2:$C$100,0)+1,0)))="Н/Д",AND(INDIRECT(CONCATENATE("'2018-11 (Д)'!I",TEXT(MATCH($C27,'2018-11 (Д)'!$C$2:$C$100,0)+1,0)))="Н/Д",INDIRECT(CONCATENATE("'2018-10 (Д)'!I",TEXT(MATCH($C27,'2018-10 (Д)'!$C$2:$C$100,0)+1,0))))),"Н/Д",((INDIRECT(CONCATENATE("'2018-11 (Д)'!I",TEXT(MATCH($C27,'2018-11 (Д)'!$C$2:$C$100,0)+1,0)))-INDIRECT(CONCATENATE("'2018-10 (Д)'!I",TEXT(MATCH($C27,'2018-10 (Д)'!$C$2:$C$100,0)+1,0))))/INDIRECT(CONCATENATE("'2018-10 (Д)'!I",TEXT(MATCH($C27,'2018-10 (Д)'!$C$2:$C$100,0)+1,0))))*100)</f>
        <v>-26.931973672799693</v>
      </c>
      <c r="BF27" s="9">
        <f ca="1">IF(OR(INDIRECT(CONCATENATE("'2018-12 (Д)'!I",TEXT(MATCH($C27,'2018-12 (Д)'!$C$2:$C$100,0)+1,0)))="Н/Д",INDIRECT(CONCATENATE("'2018-11 (Д)'!I",TEXT(MATCH($C27,'2018-11 (Д)'!$C$2:$C$100,0)+1,0)))="Н/Д",AND(INDIRECT(CONCATENATE("'2018-12 (Д)'!I",TEXT(MATCH($C27,'2018-12 (Д)'!$C$2:$C$100,0)+1,0)))="Н/Д",INDIRECT(CONCATENATE("'2018-11 (Д)'!I",TEXT(MATCH($C27,'2018-11 (Д)'!$C$2:$C$100,0)+1,0))))),"Н/Д",((INDIRECT(CONCATENATE("'2018-12 (Д)'!I",TEXT(MATCH($C27,'2018-12 (Д)'!$C$2:$C$100,0)+1,0)))-INDIRECT(CONCATENATE("'2018-11 (Д)'!I",TEXT(MATCH($C27,'2018-11 (Д)'!$C$2:$C$100,0)+1,0))))/INDIRECT(CONCATENATE("'2018-11 (Д)'!I",TEXT(MATCH($C27,'2018-11 (Д)'!$C$2:$C$100,0)+1,0))))*100)</f>
        <v>1.8386597595548269</v>
      </c>
      <c r="BG27" s="9"/>
      <c r="BH27" s="9" t="str">
        <f ca="1">IF(OR(INDIRECT(CONCATENATE("'2018-03 (Д)'!J",TEXT(MATCH($C27,'2018-03 (Д)'!$C$2:$C$100,0)+1,0)))="Н/Д",INDIRECT(CONCATENATE("'2018-02 (Д)'!J",TEXT(MATCH($C27,'2018-02 (Д)'!$C$2:$C$100,0)+1,0)))="Н/Д",AND(INDIRECT(CONCATENATE("'2018-03 (Д)'!J",TEXT(MATCH($C27,'2018-03 (Д)'!$C$2:$C$100,0)+1,0)))="Н/Д",INDIRECT(CONCATENATE("'2018-02 (Д)'!J",TEXT(MATCH($C27,'2018-02 (Д)'!$C$2:$C$100,0)+1,0))))),"Н/Д",((INDIRECT(CONCATENATE("'2018-03 (Д)'!J",TEXT(MATCH($C27,'2018-03 (Д)'!$C$2:$C$100,0)+1,0)))-INDIRECT(CONCATENATE("'2018-02 (Д)'!J",TEXT(MATCH($C27,'2018-02 (Д)'!$C$2:$C$100,0)+1,0))))/INDIRECT(CONCATENATE("'2018-02 (Д)'!J",TEXT(MATCH($C27,'2018-02 (Д)'!$C$2:$C$100,0)+1,0))))*100)</f>
        <v>Н/Д</v>
      </c>
      <c r="BI27" s="9" t="str">
        <f ca="1">IF(OR(INDIRECT(CONCATENATE("'2018-04 (Д)'!J",TEXT(MATCH($C27,'2018-04 (Д)'!$C$2:$C$100,0)+1,0)))="Н/Д",INDIRECT(CONCATENATE("'2018-03 (Д)'!J",TEXT(MATCH($C27,'2018-03 (Д)'!$C$2:$C$100,0)+1,0)))="Н/Д",AND(INDIRECT(CONCATENATE("'2018-04 (Д)'!J",TEXT(MATCH($C27,'2018-04 (Д)'!$C$2:$C$100,0)+1,0)))="Н/Д",INDIRECT(CONCATENATE("'2018-03 (Д)'!J",TEXT(MATCH($C27,'2018-03 (Д)'!$C$2:$C$100,0)+1,0))))),"Н/Д",((INDIRECT(CONCATENATE("'2018-04 (Д)'!J",TEXT(MATCH($C27,'2018-04 (Д)'!$C$2:$C$100,0)+1,0)))-INDIRECT(CONCATENATE("'2018-03 (Д)'!J",TEXT(MATCH($C27,'2018-03 (Д)'!$C$2:$C$100,0)+1,0))))/INDIRECT(CONCATENATE("'2018-03 (Д)'!J",TEXT(MATCH($C27,'2018-03 (Д)'!$C$2:$C$100,0)+1,0))))*100)</f>
        <v>Н/Д</v>
      </c>
      <c r="BJ27" s="9" t="str">
        <f ca="1">IF(OR(INDIRECT(CONCATENATE("'2018-05 (Д)'!J",TEXT(MATCH($C27,'2018-05 (Д)'!$C$2:$C$100,0)+1,0)))="Н/Д",INDIRECT(CONCATENATE("'2018-04 (Д)'!J",TEXT(MATCH($C27,'2018-04 (Д)'!$C$2:$C$100,0)+1,0)))="Н/Д",AND(INDIRECT(CONCATENATE("'2018-05 (Д)'!J",TEXT(MATCH($C27,'2018-05 (Д)'!$C$2:$C$100,0)+1,0)))="Н/Д",INDIRECT(CONCATENATE("'2018-04 (Д)'!J",TEXT(MATCH($C27,'2018-04 (Д)'!$C$2:$C$100,0)+1,0))))),"Н/Д",((INDIRECT(CONCATENATE("'2018-05 (Д)'!J",TEXT(MATCH($C27,'2018-05 (Д)'!$C$2:$C$100,0)+1,0)))-INDIRECT(CONCATENATE("'2018-04 (Д)'!J",TEXT(MATCH($C27,'2018-04 (Д)'!$C$2:$C$100,0)+1,0))))/INDIRECT(CONCATENATE("'2018-04 (Д)'!J",TEXT(MATCH($C27,'2018-04 (Д)'!$C$2:$C$100,0)+1,0))))*100)</f>
        <v>Н/Д</v>
      </c>
      <c r="BK27" s="9" t="str">
        <f ca="1">IF(OR(INDIRECT(CONCATENATE("'2018-06 (Д)'!J",TEXT(MATCH($C27,'2018-06 (Д)'!$C$2:$C$100,0)+1,0)))="Н/Д",INDIRECT(CONCATENATE("'2018-05 (Д)'!J",TEXT(MATCH($C27,'2018-05 (Д)'!$C$2:$C$100,0)+1,0)))="Н/Д",AND(INDIRECT(CONCATENATE("'2018-06 (Д)'!J",TEXT(MATCH($C27,'2018-06 (Д)'!$C$2:$C$100,0)+1,0)))="Н/Д",INDIRECT(CONCATENATE("'2018-05 (Д)'!J",TEXT(MATCH($C27,'2018-05 (Д)'!$C$2:$C$100,0)+1,0))))),"Н/Д",((INDIRECT(CONCATENATE("'2018-06 (Д)'!J",TEXT(MATCH($C27,'2018-06 (Д)'!$C$2:$C$100,0)+1,0)))-INDIRECT(CONCATENATE("'2018-05 (Д)'!J",TEXT(MATCH($C27,'2018-05 (Д)'!$C$2:$C$100,0)+1,0))))/INDIRECT(CONCATENATE("'2018-05 (Д)'!J",TEXT(MATCH($C27,'2018-05 (Д)'!$C$2:$C$100,0)+1,0))))*100)</f>
        <v>Н/Д</v>
      </c>
      <c r="BL27" s="9" t="str">
        <f ca="1">IF(OR(INDIRECT(CONCATENATE("'2018-07 (Д)'!J",TEXT(MATCH($C27,'2018-07 (Д)'!$C$2:$C$100,0)+1,0)))="Н/Д",INDIRECT(CONCATENATE("'2018-06 (Д)'!J",TEXT(MATCH($C27,'2018-06 (Д)'!$C$2:$C$100,0)+1,0)))="Н/Д",AND(INDIRECT(CONCATENATE("'2018-07 (Д)'!J",TEXT(MATCH($C27,'2018-07 (Д)'!$C$2:$C$100,0)+1,0)))="Н/Д",INDIRECT(CONCATENATE("'2018-06 (Д)'!J",TEXT(MATCH($C27,'2018-06 (Д)'!$C$2:$C$100,0)+1,0))))),"Н/Д",((INDIRECT(CONCATENATE("'2018-07 (Д)'!J",TEXT(MATCH($C27,'2018-07 (Д)'!$C$2:$C$100,0)+1,0)))-INDIRECT(CONCATENATE("'2018-06 (Д)'!J",TEXT(MATCH($C27,'2018-06 (Д)'!$C$2:$C$100,0)+1,0))))/INDIRECT(CONCATENATE("'2018-06 (Д)'!J",TEXT(MATCH($C27,'2018-06 (Д)'!$C$2:$C$100,0)+1,0))))*100)</f>
        <v>Н/Д</v>
      </c>
      <c r="BM27" s="9" t="str">
        <f ca="1">IF(OR(INDIRECT(CONCATENATE("'2018-08 (Д)'!J",TEXT(MATCH($C27,'2018-08 (Д)'!$C$2:$C$100,0)+1,0)))="Н/Д",INDIRECT(CONCATENATE("'2018-07 (Д)'!J",TEXT(MATCH($C27,'2018-07 (Д)'!$C$2:$C$100,0)+1,0)))="Н/Д",AND(INDIRECT(CONCATENATE("'2018-08 (Д)'!J",TEXT(MATCH($C27,'2018-08 (Д)'!$C$2:$C$100,0)+1,0)))="Н/Д",INDIRECT(CONCATENATE("'2018-07 (Д)'!J",TEXT(MATCH($C27,'2018-07 (Д)'!$C$2:$C$100,0)+1,0))))),"Н/Д",((INDIRECT(CONCATENATE("'2018-08 (Д)'!J",TEXT(MATCH($C27,'2018-08 (Д)'!$C$2:$C$100,0)+1,0)))-INDIRECT(CONCATENATE("'2018-07 (Д)'!J",TEXT(MATCH($C27,'2018-07 (Д)'!$C$2:$C$100,0)+1,0))))/INDIRECT(CONCATENATE("'2018-07 (Д)'!J",TEXT(MATCH($C27,'2018-07 (Д)'!$C$2:$C$100,0)+1,0))))*100)</f>
        <v>Н/Д</v>
      </c>
      <c r="BN27" s="9" t="str">
        <f ca="1">IF(OR(INDIRECT(CONCATENATE("'2018-09 (Д)'!J",TEXT(MATCH($C27,'2018-09 (Д)'!$C$2:$C$100,0)+1,0)))="Н/Д",INDIRECT(CONCATENATE("'2018-08 (Д)'!J",TEXT(MATCH($C27,'2018-08 (Д)'!$C$2:$C$100,0)+1,0)))="Н/Д",AND(INDIRECT(CONCATENATE("'2018-09 (Д)'!J",TEXT(MATCH($C27,'2018-09 (Д)'!$C$2:$C$100,0)+1,0)))="Н/Д",INDIRECT(CONCATENATE("'2018-08 (Д)'!J",TEXT(MATCH($C27,'2018-08 (Д)'!$C$2:$C$100,0)+1,0))))),"Н/Д",((INDIRECT(CONCATENATE("'2018-09 (Д)'!J",TEXT(MATCH($C27,'2018-09 (Д)'!$C$2:$C$100,0)+1,0)))-INDIRECT(CONCATENATE("'2018-08 (Д)'!J",TEXT(MATCH($C27,'2018-08 (Д)'!$C$2:$C$100,0)+1,0))))/INDIRECT(CONCATENATE("'2018-08 (Д)'!J",TEXT(MATCH($C27,'2018-08 (Д)'!$C$2:$C$100,0)+1,0))))*100)</f>
        <v>Н/Д</v>
      </c>
      <c r="BO27" s="9" t="str">
        <f ca="1">IF(OR(INDIRECT(CONCATENATE("'2018-10 (Д)'!J",TEXT(MATCH($C27,'2018-10 (Д)'!$C$2:$C$100,0)+1,0)))="Н/Д",INDIRECT(CONCATENATE("'2018-09 (Д)'!J",TEXT(MATCH($C27,'2018-09 (Д)'!$C$2:$C$100,0)+1,0)))="Н/Д",AND(INDIRECT(CONCATENATE("'2018-10 (Д)'!J",TEXT(MATCH($C27,'2018-10 (Д)'!$C$2:$C$100,0)+1,0)))="Н/Д",INDIRECT(CONCATENATE("'2018-09 (Д)'!J",TEXT(MATCH($C27,'2018-09 (Д)'!$C$2:$C$100,0)+1,0))))),"Н/Д",((INDIRECT(CONCATENATE("'2018-10 (Д)'!J",TEXT(MATCH($C27,'2018-10 (Д)'!$C$2:$C$100,0)+1,0)))-INDIRECT(CONCATENATE("'2018-09 (Д)'!J",TEXT(MATCH($C27,'2018-09 (Д)'!$C$2:$C$100,0)+1,0))))/INDIRECT(CONCATENATE("'2018-09 (Д)'!J",TEXT(MATCH($C27,'2018-09 (Д)'!$C$2:$C$100,0)+1,0))))*100)</f>
        <v>Н/Д</v>
      </c>
      <c r="BP27" s="9" t="str">
        <f ca="1">IF(OR(INDIRECT(CONCATENATE("'2018-11 (Д)'!J",TEXT(MATCH($C27,'2018-11 (Д)'!$C$2:$C$100,0)+1,0)))="Н/Д",INDIRECT(CONCATENATE("'2018-10 (Д)'!J",TEXT(MATCH($C27,'2018-10 (Д)'!$C$2:$C$100,0)+1,0)))="Н/Д",AND(INDIRECT(CONCATENATE("'2018-11 (Д)'!J",TEXT(MATCH($C27,'2018-11 (Д)'!$C$2:$C$100,0)+1,0)))="Н/Д",INDIRECT(CONCATENATE("'2018-10 (Д)'!J",TEXT(MATCH($C27,'2018-10 (Д)'!$C$2:$C$100,0)+1,0))))),"Н/Д",((INDIRECT(CONCATENATE("'2018-11 (Д)'!J",TEXT(MATCH($C27,'2018-11 (Д)'!$C$2:$C$100,0)+1,0)))-INDIRECT(CONCATENATE("'2018-10 (Д)'!J",TEXT(MATCH($C27,'2018-10 (Д)'!$C$2:$C$100,0)+1,0))))/INDIRECT(CONCATENATE("'2018-10 (Д)'!J",TEXT(MATCH($C27,'2018-10 (Д)'!$C$2:$C$100,0)+1,0))))*100)</f>
        <v>Н/Д</v>
      </c>
      <c r="BQ27" s="9" t="str">
        <f ca="1">IF(OR(INDIRECT(CONCATENATE("'2018-12 (Д)'!J",TEXT(MATCH($C27,'2018-12 (Д)'!$C$2:$C$100,0)+1,0)))="Н/Д",INDIRECT(CONCATENATE("'2018-11 (Д)'!J",TEXT(MATCH($C27,'2018-11 (Д)'!$C$2:$C$100,0)+1,0)))="Н/Д",AND(INDIRECT(CONCATENATE("'2018-12 (Д)'!J",TEXT(MATCH($C27,'2018-12 (Д)'!$C$2:$C$100,0)+1,0)))="Н/Д",INDIRECT(CONCATENATE("'2018-11 (Д)'!J",TEXT(MATCH($C27,'2018-11 (Д)'!$C$2:$C$100,0)+1,0))))),"Н/Д",((INDIRECT(CONCATENATE("'2018-12 (Д)'!J",TEXT(MATCH($C27,'2018-12 (Д)'!$C$2:$C$100,0)+1,0)))-INDIRECT(CONCATENATE("'2018-11 (Д)'!J",TEXT(MATCH($C27,'2018-11 (Д)'!$C$2:$C$100,0)+1,0))))/INDIRECT(CONCATENATE("'2018-11 (Д)'!J",TEXT(MATCH($C27,'2018-11 (Д)'!$C$2:$C$100,0)+1,0))))*100)</f>
        <v>Н/Д</v>
      </c>
      <c r="BR27" s="9"/>
      <c r="BS27" s="9">
        <f ca="1">IF(OR(INDIRECT(CONCATENATE("'2018-03 (Д)'!K",TEXT(MATCH($C27,'2018-03 (Д)'!$C$2:$C$100,0)+1,0)))="Н/Д",INDIRECT(CONCATENATE("'2018-02 (Д)'!K",TEXT(MATCH($C27,'2018-02 (Д)'!$C$2:$C$100,0)+1,0)))="Н/Д",AND(INDIRECT(CONCATENATE("'2018-03 (Д)'!K",TEXT(MATCH($C27,'2018-03 (Д)'!$C$2:$C$100,0)+1,0)))="Н/Д",INDIRECT(CONCATENATE("'2018-02 (Д)'!K",TEXT(MATCH($C27,'2018-02 (Д)'!$C$2:$C$100,0)+1,0))))),"Н/Д",((INDIRECT(CONCATENATE("'2018-03 (Д)'!K",TEXT(MATCH($C27,'2018-03 (Д)'!$C$2:$C$100,0)+1,0)))-INDIRECT(CONCATENATE("'2018-02 (Д)'!K",TEXT(MATCH($C27,'2018-02 (Д)'!$C$2:$C$100,0)+1,0))))/INDIRECT(CONCATENATE("'2018-02 (Д)'!K",TEXT(MATCH($C27,'2018-02 (Д)'!$C$2:$C$100,0)+1,0))))*100)</f>
        <v>-47.242988250681201</v>
      </c>
      <c r="BT27" s="9">
        <f ca="1">IF(OR(INDIRECT(CONCATENATE("'2018-04 (Д)'!K",TEXT(MATCH($C27,'2018-04 (Д)'!$C$2:$C$100,0)+1,0)))="Н/Д",INDIRECT(CONCATENATE("'2018-03 (Д)'!K",TEXT(MATCH($C27,'2018-03 (Д)'!$C$2:$C$100,0)+1,0)))="Н/Д",AND(INDIRECT(CONCATENATE("'2018-04 (Д)'!K",TEXT(MATCH($C27,'2018-04 (Д)'!$C$2:$C$100,0)+1,0)))="Н/Д",INDIRECT(CONCATENATE("'2018-03 (Д)'!K",TEXT(MATCH($C27,'2018-03 (Д)'!$C$2:$C$100,0)+1,0))))),"Н/Д",((INDIRECT(CONCATENATE("'2018-04 (Д)'!K",TEXT(MATCH($C27,'2018-04 (Д)'!$C$2:$C$100,0)+1,0)))-INDIRECT(CONCATENATE("'2018-03 (Д)'!K",TEXT(MATCH($C27,'2018-03 (Д)'!$C$2:$C$100,0)+1,0))))/INDIRECT(CONCATENATE("'2018-03 (Д)'!K",TEXT(MATCH($C27,'2018-03 (Д)'!$C$2:$C$100,0)+1,0))))*100)</f>
        <v>212.91126242714523</v>
      </c>
      <c r="BU27" s="9">
        <f ca="1">IF(OR(INDIRECT(CONCATENATE("'2018-05 (Д)'!K",TEXT(MATCH($C27,'2018-05 (Д)'!$C$2:$C$100,0)+1,0)))="Н/Д",INDIRECT(CONCATENATE("'2018-04 (Д)'!K",TEXT(MATCH($C27,'2018-04 (Д)'!$C$2:$C$100,0)+1,0)))="Н/Д",AND(INDIRECT(CONCATENATE("'2018-05 (Д)'!K",TEXT(MATCH($C27,'2018-05 (Д)'!$C$2:$C$100,0)+1,0)))="Н/Д",INDIRECT(CONCATENATE("'2018-04 (Д)'!K",TEXT(MATCH($C27,'2018-04 (Д)'!$C$2:$C$100,0)+1,0))))),"Н/Д",((INDIRECT(CONCATENATE("'2018-05 (Д)'!K",TEXT(MATCH($C27,'2018-05 (Д)'!$C$2:$C$100,0)+1,0)))-INDIRECT(CONCATENATE("'2018-04 (Д)'!K",TEXT(MATCH($C27,'2018-04 (Д)'!$C$2:$C$100,0)+1,0))))/INDIRECT(CONCATENATE("'2018-04 (Д)'!K",TEXT(MATCH($C27,'2018-04 (Д)'!$C$2:$C$100,0)+1,0))))*100)</f>
        <v>128.91664579248024</v>
      </c>
      <c r="BV27" s="9">
        <f ca="1">IF(OR(INDIRECT(CONCATENATE("'2018-06 (Д)'!K",TEXT(MATCH($C27,'2018-06 (Д)'!$C$2:$C$100,0)+1,0)))="Н/Д",INDIRECT(CONCATENATE("'2018-05 (Д)'!K",TEXT(MATCH($C27,'2018-05 (Д)'!$C$2:$C$100,0)+1,0)))="Н/Д",AND(INDIRECT(CONCATENATE("'2018-06 (Д)'!K",TEXT(MATCH($C27,'2018-06 (Д)'!$C$2:$C$100,0)+1,0)))="Н/Д",INDIRECT(CONCATENATE("'2018-05 (Д)'!K",TEXT(MATCH($C27,'2018-05 (Д)'!$C$2:$C$100,0)+1,0))))),"Н/Д",((INDIRECT(CONCATENATE("'2018-06 (Д)'!K",TEXT(MATCH($C27,'2018-06 (Д)'!$C$2:$C$100,0)+1,0)))-INDIRECT(CONCATENATE("'2018-05 (Д)'!K",TEXT(MATCH($C27,'2018-05 (Д)'!$C$2:$C$100,0)+1,0))))/INDIRECT(CONCATENATE("'2018-05 (Д)'!K",TEXT(MATCH($C27,'2018-05 (Д)'!$C$2:$C$100,0)+1,0))))*100)</f>
        <v>-73.435219532497811</v>
      </c>
      <c r="BW27" s="9">
        <f ca="1">IF(OR(INDIRECT(CONCATENATE("'2018-07 (Д)'!K",TEXT(MATCH($C27,'2018-07 (Д)'!$C$2:$C$100,0)+1,0)))="Н/Д",INDIRECT(CONCATENATE("'2018-06 (Д)'!K",TEXT(MATCH($C27,'2018-06 (Д)'!$C$2:$C$100,0)+1,0)))="Н/Д",AND(INDIRECT(CONCATENATE("'2018-07 (Д)'!K",TEXT(MATCH($C27,'2018-07 (Д)'!$C$2:$C$100,0)+1,0)))="Н/Д",INDIRECT(CONCATENATE("'2018-06 (Д)'!K",TEXT(MATCH($C27,'2018-06 (Д)'!$C$2:$C$100,0)+1,0))))),"Н/Д",((INDIRECT(CONCATENATE("'2018-07 (Д)'!K",TEXT(MATCH($C27,'2018-07 (Д)'!$C$2:$C$100,0)+1,0)))-INDIRECT(CONCATENATE("'2018-06 (Д)'!K",TEXT(MATCH($C27,'2018-06 (Д)'!$C$2:$C$100,0)+1,0))))/INDIRECT(CONCATENATE("'2018-06 (Д)'!K",TEXT(MATCH($C27,'2018-06 (Д)'!$C$2:$C$100,0)+1,0))))*100)</f>
        <v>-43.567068938179041</v>
      </c>
      <c r="BX27" s="9">
        <f ca="1">IF(OR(INDIRECT(CONCATENATE("'2018-08 (Д)'!K",TEXT(MATCH($C27,'2018-08 (Д)'!$C$2:$C$100,0)+1,0)))="Н/Д",INDIRECT(CONCATENATE("'2018-07 (Д)'!K",TEXT(MATCH($C27,'2018-07 (Д)'!$C$2:$C$100,0)+1,0)))="Н/Д",AND(INDIRECT(CONCATENATE("'2018-08 (Д)'!K",TEXT(MATCH($C27,'2018-08 (Д)'!$C$2:$C$100,0)+1,0)))="Н/Д",INDIRECT(CONCATENATE("'2018-07 (Д)'!K",TEXT(MATCH($C27,'2018-07 (Д)'!$C$2:$C$100,0)+1,0))))),"Н/Д",((INDIRECT(CONCATENATE("'2018-08 (Д)'!K",TEXT(MATCH($C27,'2018-08 (Д)'!$C$2:$C$100,0)+1,0)))-INDIRECT(CONCATENATE("'2018-07 (Д)'!K",TEXT(MATCH($C27,'2018-07 (Д)'!$C$2:$C$100,0)+1,0))))/INDIRECT(CONCATENATE("'2018-07 (Д)'!K",TEXT(MATCH($C27,'2018-07 (Д)'!$C$2:$C$100,0)+1,0))))*100)</f>
        <v>345.64204469589828</v>
      </c>
      <c r="BY27" s="9">
        <f ca="1">IF(OR(INDIRECT(CONCATENATE("'2018-09 (Д)'!K",TEXT(MATCH($C27,'2018-09 (Д)'!$C$2:$C$100,0)+1,0)))="Н/Д",INDIRECT(CONCATENATE("'2018-08 (Д)'!K",TEXT(MATCH($C27,'2018-08 (Д)'!$C$2:$C$100,0)+1,0)))="Н/Д",AND(INDIRECT(CONCATENATE("'2018-09 (Д)'!K",TEXT(MATCH($C27,'2018-09 (Д)'!$C$2:$C$100,0)+1,0)))="Н/Д",INDIRECT(CONCATENATE("'2018-08 (Д)'!K",TEXT(MATCH($C27,'2018-08 (Д)'!$C$2:$C$100,0)+1,0))))),"Н/Д",((INDIRECT(CONCATENATE("'2018-09 (Д)'!K",TEXT(MATCH($C27,'2018-09 (Д)'!$C$2:$C$100,0)+1,0)))-INDIRECT(CONCATENATE("'2018-08 (Д)'!K",TEXT(MATCH($C27,'2018-08 (Д)'!$C$2:$C$100,0)+1,0))))/INDIRECT(CONCATENATE("'2018-08 (Д)'!K",TEXT(MATCH($C27,'2018-08 (Д)'!$C$2:$C$100,0)+1,0))))*100)</f>
        <v>-83.265874417959267</v>
      </c>
      <c r="BZ27" s="9">
        <f ca="1">IF(OR(INDIRECT(CONCATENATE("'2018-10 (Д)'!K",TEXT(MATCH($C27,'2018-10 (Д)'!$C$2:$C$100,0)+1,0)))="Н/Д",INDIRECT(CONCATENATE("'2018-09 (Д)'!K",TEXT(MATCH($C27,'2018-09 (Д)'!$C$2:$C$100,0)+1,0)))="Н/Д",AND(INDIRECT(CONCATENATE("'2018-10 (Д)'!K",TEXT(MATCH($C27,'2018-10 (Д)'!$C$2:$C$100,0)+1,0)))="Н/Д",INDIRECT(CONCATENATE("'2018-09 (Д)'!K",TEXT(MATCH($C27,'2018-09 (Д)'!$C$2:$C$100,0)+1,0))))),"Н/Д",((INDIRECT(CONCATENATE("'2018-10 (Д)'!K",TEXT(MATCH($C27,'2018-10 (Д)'!$C$2:$C$100,0)+1,0)))-INDIRECT(CONCATENATE("'2018-09 (Д)'!K",TEXT(MATCH($C27,'2018-09 (Д)'!$C$2:$C$100,0)+1,0))))/INDIRECT(CONCATENATE("'2018-09 (Д)'!K",TEXT(MATCH($C27,'2018-09 (Д)'!$C$2:$C$100,0)+1,0))))*100)</f>
        <v>-14.805786914844143</v>
      </c>
      <c r="CA27" s="9">
        <f ca="1">IF(OR(INDIRECT(CONCATENATE("'2018-11 (Д)'!K",TEXT(MATCH($C27,'2018-11 (Д)'!$C$2:$C$100,0)+1,0)))="Н/Д",INDIRECT(CONCATENATE("'2018-10 (Д)'!K",TEXT(MATCH($C27,'2018-10 (Д)'!$C$2:$C$100,0)+1,0)))="Н/Д",AND(INDIRECT(CONCATENATE("'2018-11 (Д)'!K",TEXT(MATCH($C27,'2018-11 (Д)'!$C$2:$C$100,0)+1,0)))="Н/Д",INDIRECT(CONCATENATE("'2018-10 (Д)'!K",TEXT(MATCH($C27,'2018-10 (Д)'!$C$2:$C$100,0)+1,0))))),"Н/Д",((INDIRECT(CONCATENATE("'2018-11 (Д)'!K",TEXT(MATCH($C27,'2018-11 (Д)'!$C$2:$C$100,0)+1,0)))-INDIRECT(CONCATENATE("'2018-10 (Д)'!K",TEXT(MATCH($C27,'2018-10 (Д)'!$C$2:$C$100,0)+1,0))))/INDIRECT(CONCATENATE("'2018-10 (Д)'!K",TEXT(MATCH($C27,'2018-10 (Д)'!$C$2:$C$100,0)+1,0))))*100)</f>
        <v>673.7066844551648</v>
      </c>
      <c r="CB27" s="9">
        <f ca="1">IF(OR(INDIRECT(CONCATENATE("'2018-12 (Д)'!K",TEXT(MATCH($C27,'2018-12 (Д)'!$C$2:$C$100,0)+1,0)))="Н/Д",INDIRECT(CONCATENATE("'2018-11 (Д)'!K",TEXT(MATCH($C27,'2018-11 (Д)'!$C$2:$C$100,0)+1,0)))="Н/Д",AND(INDIRECT(CONCATENATE("'2018-12 (Д)'!K",TEXT(MATCH($C27,'2018-12 (Д)'!$C$2:$C$100,0)+1,0)))="Н/Д",INDIRECT(CONCATENATE("'2018-11 (Д)'!K",TEXT(MATCH($C27,'2018-11 (Д)'!$C$2:$C$100,0)+1,0))))),"Н/Д",((INDIRECT(CONCATENATE("'2018-12 (Д)'!K",TEXT(MATCH($C27,'2018-12 (Д)'!$C$2:$C$100,0)+1,0)))-INDIRECT(CONCATENATE("'2018-11 (Д)'!K",TEXT(MATCH($C27,'2018-11 (Д)'!$C$2:$C$100,0)+1,0))))/INDIRECT(CONCATENATE("'2018-11 (Д)'!K",TEXT(MATCH($C27,'2018-11 (Д)'!$C$2:$C$100,0)+1,0))))*100)</f>
        <v>-83.885140874665439</v>
      </c>
      <c r="CC27" s="9"/>
      <c r="CD27" s="9">
        <f ca="1">IF(OR(INDIRECT(CONCATENATE("'2018-03 (Д)'!L",TEXT(MATCH($C27,'2018-03 (Д)'!$C$2:$C$100,0)+1,0)))="Н/Д",INDIRECT(CONCATENATE("'2018-02 (Д)'!L",TEXT(MATCH($C27,'2018-02 (Д)'!$C$2:$C$100,0)+1,0)))="Н/Д",AND(INDIRECT(CONCATENATE("'2018-03 (Д)'!L",TEXT(MATCH($C27,'2018-03 (Д)'!$C$2:$C$100,0)+1,0)))="Н/Д",INDIRECT(CONCATENATE("'2018-02 (Д)'!L",TEXT(MATCH($C27,'2018-02 (Д)'!$C$2:$C$100,0)+1,0))))),"Н/Д",((INDIRECT(CONCATENATE("'2018-03 (Д)'!L",TEXT(MATCH($C27,'2018-03 (Д)'!$C$2:$C$100,0)+1,0)))-INDIRECT(CONCATENATE("'2018-02 (Д)'!L",TEXT(MATCH($C27,'2018-02 (Д)'!$C$2:$C$100,0)+1,0))))/INDIRECT(CONCATENATE("'2018-02 (Д)'!L",TEXT(MATCH($C27,'2018-02 (Д)'!$C$2:$C$100,0)+1,0))))*100)</f>
        <v>-11.51584464514027</v>
      </c>
      <c r="CE27" s="9">
        <f ca="1">IF(OR(INDIRECT(CONCATENATE("'2018-04 (Д)'!L",TEXT(MATCH($C27,'2018-04 (Д)'!$C$2:$C$100,0)+1,0)))="Н/Д",INDIRECT(CONCATENATE("'2018-03 (Д)'!L",TEXT(MATCH($C27,'2018-03 (Д)'!$C$2:$C$100,0)+1,0)))="Н/Д",AND(INDIRECT(CONCATENATE("'2018-04 (Д)'!L",TEXT(MATCH($C27,'2018-04 (Д)'!$C$2:$C$100,0)+1,0)))="Н/Д",INDIRECT(CONCATENATE("'2018-03 (Д)'!L",TEXT(MATCH($C27,'2018-03 (Д)'!$C$2:$C$100,0)+1,0))))),"Н/Д",((INDIRECT(CONCATENATE("'2018-04 (Д)'!L",TEXT(MATCH($C27,'2018-04 (Д)'!$C$2:$C$100,0)+1,0)))-INDIRECT(CONCATENATE("'2018-03 (Д)'!L",TEXT(MATCH($C27,'2018-03 (Д)'!$C$2:$C$100,0)+1,0))))/INDIRECT(CONCATENATE("'2018-03 (Д)'!L",TEXT(MATCH($C27,'2018-03 (Д)'!$C$2:$C$100,0)+1,0))))*100)</f>
        <v>167.60089332570774</v>
      </c>
      <c r="CF27" s="9">
        <f ca="1">IF(OR(INDIRECT(CONCATENATE("'2018-05 (Д)'!L",TEXT(MATCH($C27,'2018-05 (Д)'!$C$2:$C$100,0)+1,0)))="Н/Д",INDIRECT(CONCATENATE("'2018-04 (Д)'!L",TEXT(MATCH($C27,'2018-04 (Д)'!$C$2:$C$100,0)+1,0)))="Н/Д",AND(INDIRECT(CONCATENATE("'2018-05 (Д)'!L",TEXT(MATCH($C27,'2018-05 (Д)'!$C$2:$C$100,0)+1,0)))="Н/Д",INDIRECT(CONCATENATE("'2018-04 (Д)'!L",TEXT(MATCH($C27,'2018-04 (Д)'!$C$2:$C$100,0)+1,0))))),"Н/Д",((INDIRECT(CONCATENATE("'2018-05 (Д)'!L",TEXT(MATCH($C27,'2018-05 (Д)'!$C$2:$C$100,0)+1,0)))-INDIRECT(CONCATENATE("'2018-04 (Д)'!L",TEXT(MATCH($C27,'2018-04 (Д)'!$C$2:$C$100,0)+1,0))))/INDIRECT(CONCATENATE("'2018-04 (Д)'!L",TEXT(MATCH($C27,'2018-04 (Д)'!$C$2:$C$100,0)+1,0))))*100)</f>
        <v>113.30970203333341</v>
      </c>
      <c r="CG27" s="9">
        <f ca="1">IF(OR(INDIRECT(CONCATENATE("'2018-06 (Д)'!L",TEXT(MATCH($C27,'2018-06 (Д)'!$C$2:$C$100,0)+1,0)))="Н/Д",INDIRECT(CONCATENATE("'2018-05 (Д)'!L",TEXT(MATCH($C27,'2018-05 (Д)'!$C$2:$C$100,0)+1,0)))="Н/Д",AND(INDIRECT(CONCATENATE("'2018-06 (Д)'!L",TEXT(MATCH($C27,'2018-06 (Д)'!$C$2:$C$100,0)+1,0)))="Н/Д",INDIRECT(CONCATENATE("'2018-05 (Д)'!L",TEXT(MATCH($C27,'2018-05 (Д)'!$C$2:$C$100,0)+1,0))))),"Н/Д",((INDIRECT(CONCATENATE("'2018-06 (Д)'!L",TEXT(MATCH($C27,'2018-06 (Д)'!$C$2:$C$100,0)+1,0)))-INDIRECT(CONCATENATE("'2018-05 (Д)'!L",TEXT(MATCH($C27,'2018-05 (Д)'!$C$2:$C$100,0)+1,0))))/INDIRECT(CONCATENATE("'2018-05 (Д)'!L",TEXT(MATCH($C27,'2018-05 (Д)'!$C$2:$C$100,0)+1,0))))*100)</f>
        <v>-4.6226058187548054</v>
      </c>
      <c r="CH27" s="9">
        <f ca="1">IF(OR(INDIRECT(CONCATENATE("'2018-07 (Д)'!L",TEXT(MATCH($C27,'2018-07 (Д)'!$C$2:$C$100,0)+1,0)))="Н/Д",INDIRECT(CONCATENATE("'2018-06 (Д)'!L",TEXT(MATCH($C27,'2018-06 (Д)'!$C$2:$C$100,0)+1,0)))="Н/Д",AND(INDIRECT(CONCATENATE("'2018-07 (Д)'!L",TEXT(MATCH($C27,'2018-07 (Д)'!$C$2:$C$100,0)+1,0)))="Н/Д",INDIRECT(CONCATENATE("'2018-06 (Д)'!L",TEXT(MATCH($C27,'2018-06 (Д)'!$C$2:$C$100,0)+1,0))))),"Н/Д",((INDIRECT(CONCATENATE("'2018-07 (Д)'!L",TEXT(MATCH($C27,'2018-07 (Д)'!$C$2:$C$100,0)+1,0)))-INDIRECT(CONCATENATE("'2018-06 (Д)'!L",TEXT(MATCH($C27,'2018-06 (Д)'!$C$2:$C$100,0)+1,0))))/INDIRECT(CONCATENATE("'2018-06 (Д)'!L",TEXT(MATCH($C27,'2018-06 (Д)'!$C$2:$C$100,0)+1,0))))*100)</f>
        <v>-91.448189774108045</v>
      </c>
      <c r="CI27" s="9">
        <f ca="1">IF(OR(INDIRECT(CONCATENATE("'2018-08 (Д)'!L",TEXT(MATCH($C27,'2018-08 (Д)'!$C$2:$C$100,0)+1,0)))="Н/Д",INDIRECT(CONCATENATE("'2018-07 (Д)'!L",TEXT(MATCH($C27,'2018-07 (Д)'!$C$2:$C$100,0)+1,0)))="Н/Д",AND(INDIRECT(CONCATENATE("'2018-08 (Д)'!L",TEXT(MATCH($C27,'2018-08 (Д)'!$C$2:$C$100,0)+1,0)))="Н/Д",INDIRECT(CONCATENATE("'2018-07 (Д)'!L",TEXT(MATCH($C27,'2018-07 (Д)'!$C$2:$C$100,0)+1,0))))),"Н/Д",((INDIRECT(CONCATENATE("'2018-08 (Д)'!L",TEXT(MATCH($C27,'2018-08 (Д)'!$C$2:$C$100,0)+1,0)))-INDIRECT(CONCATENATE("'2018-07 (Д)'!L",TEXT(MATCH($C27,'2018-07 (Д)'!$C$2:$C$100,0)+1,0))))/INDIRECT(CONCATENATE("'2018-07 (Д)'!L",TEXT(MATCH($C27,'2018-07 (Д)'!$C$2:$C$100,0)+1,0))))*100)</f>
        <v>928.88241710082832</v>
      </c>
      <c r="CJ27" s="9">
        <f ca="1">IF(OR(INDIRECT(CONCATENATE("'2018-09 (Д)'!L",TEXT(MATCH($C27,'2018-09 (Д)'!$C$2:$C$100,0)+1,0)))="Н/Д",INDIRECT(CONCATENATE("'2018-08 (Д)'!L",TEXT(MATCH($C27,'2018-08 (Д)'!$C$2:$C$100,0)+1,0)))="Н/Д",AND(INDIRECT(CONCATENATE("'2018-09 (Д)'!L",TEXT(MATCH($C27,'2018-09 (Д)'!$C$2:$C$100,0)+1,0)))="Н/Д",INDIRECT(CONCATENATE("'2018-08 (Д)'!L",TEXT(MATCH($C27,'2018-08 (Д)'!$C$2:$C$100,0)+1,0))))),"Н/Д",((INDIRECT(CONCATENATE("'2018-09 (Д)'!L",TEXT(MATCH($C27,'2018-09 (Д)'!$C$2:$C$100,0)+1,0)))-INDIRECT(CONCATENATE("'2018-08 (Д)'!L",TEXT(MATCH($C27,'2018-08 (Д)'!$C$2:$C$100,0)+1,0))))/INDIRECT(CONCATENATE("'2018-08 (Д)'!L",TEXT(MATCH($C27,'2018-08 (Д)'!$C$2:$C$100,0)+1,0))))*100)</f>
        <v>-7.7155911483495165</v>
      </c>
      <c r="CK27" s="9">
        <f ca="1">IF(OR(INDIRECT(CONCATENATE("'2018-10 (Д)'!L",TEXT(MATCH($C27,'2018-10 (Д)'!$C$2:$C$100,0)+1,0)))="Н/Д",INDIRECT(CONCATENATE("'2018-09 (Д)'!L",TEXT(MATCH($C27,'2018-09 (Д)'!$C$2:$C$100,0)+1,0)))="Н/Д",AND(INDIRECT(CONCATENATE("'2018-10 (Д)'!L",TEXT(MATCH($C27,'2018-10 (Д)'!$C$2:$C$100,0)+1,0)))="Н/Д",INDIRECT(CONCATENATE("'2018-09 (Д)'!L",TEXT(MATCH($C27,'2018-09 (Д)'!$C$2:$C$100,0)+1,0))))),"Н/Д",((INDIRECT(CONCATENATE("'2018-10 (Д)'!L",TEXT(MATCH($C27,'2018-10 (Д)'!$C$2:$C$100,0)+1,0)))-INDIRECT(CONCATENATE("'2018-09 (Д)'!L",TEXT(MATCH($C27,'2018-09 (Д)'!$C$2:$C$100,0)+1,0))))/INDIRECT(CONCATENATE("'2018-09 (Д)'!L",TEXT(MATCH($C27,'2018-09 (Д)'!$C$2:$C$100,0)+1,0))))*100)</f>
        <v>-74.258053484298756</v>
      </c>
      <c r="CL27" s="9">
        <f ca="1">IF(OR(INDIRECT(CONCATENATE("'2018-11 (Д)'!L",TEXT(MATCH($C27,'2018-11 (Д)'!$C$2:$C$100,0)+1,0)))="Н/Д",INDIRECT(CONCATENATE("'2018-10 (Д)'!L",TEXT(MATCH($C27,'2018-10 (Д)'!$C$2:$C$100,0)+1,0)))="Н/Д",AND(INDIRECT(CONCATENATE("'2018-11 (Д)'!L",TEXT(MATCH($C27,'2018-11 (Д)'!$C$2:$C$100,0)+1,0)))="Н/Д",INDIRECT(CONCATENATE("'2018-10 (Д)'!L",TEXT(MATCH($C27,'2018-10 (Д)'!$C$2:$C$100,0)+1,0))))),"Н/Д",((INDIRECT(CONCATENATE("'2018-11 (Д)'!L",TEXT(MATCH($C27,'2018-11 (Д)'!$C$2:$C$100,0)+1,0)))-INDIRECT(CONCATENATE("'2018-10 (Д)'!L",TEXT(MATCH($C27,'2018-10 (Д)'!$C$2:$C$100,0)+1,0))))/INDIRECT(CONCATENATE("'2018-10 (Д)'!L",TEXT(MATCH($C27,'2018-10 (Д)'!$C$2:$C$100,0)+1,0))))*100)</f>
        <v>399.29596935860678</v>
      </c>
      <c r="CM27" s="9">
        <f ca="1">IF(OR(INDIRECT(CONCATENATE("'2018-12 (Д)'!L",TEXT(MATCH($C27,'2018-12 (Д)'!$C$2:$C$100,0)+1,0)))="Н/Д",INDIRECT(CONCATENATE("'2018-11 (Д)'!L",TEXT(MATCH($C27,'2018-11 (Д)'!$C$2:$C$100,0)+1,0)))="Н/Д",AND(INDIRECT(CONCATENATE("'2018-12 (Д)'!L",TEXT(MATCH($C27,'2018-12 (Д)'!$C$2:$C$100,0)+1,0)))="Н/Д",INDIRECT(CONCATENATE("'2018-11 (Д)'!L",TEXT(MATCH($C27,'2018-11 (Д)'!$C$2:$C$100,0)+1,0))))),"Н/Д",((INDIRECT(CONCATENATE("'2018-12 (Д)'!L",TEXT(MATCH($C27,'2018-12 (Д)'!$C$2:$C$100,0)+1,0)))-INDIRECT(CONCATENATE("'2018-11 (Д)'!L",TEXT(MATCH($C27,'2018-11 (Д)'!$C$2:$C$100,0)+1,0))))/INDIRECT(CONCATENATE("'2018-11 (Д)'!L",TEXT(MATCH($C27,'2018-11 (Д)'!$C$2:$C$100,0)+1,0))))*100)</f>
        <v>10.872837378009008</v>
      </c>
      <c r="CN27" s="9"/>
      <c r="CO27" s="9">
        <f ca="1">IF(OR(INDIRECT(CONCATENATE("'2018-03 (Д)'!M",TEXT(MATCH($C27,'2018-03 (Д)'!$C$2:$C$100,0)+1,0)))="Н/Д",INDIRECT(CONCATENATE("'2018-02 (Д)'!M",TEXT(MATCH($C27,'2018-02 (Д)'!$C$2:$C$100,0)+1,0)))="Н/Д",AND(INDIRECT(CONCATENATE("'2018-03 (Д)'!M",TEXT(MATCH($C27,'2018-03 (Д)'!$C$2:$C$100,0)+1,0)))="Н/Д",INDIRECT(CONCATENATE("'2018-02 (Д)'!M",TEXT(MATCH($C27,'2018-02 (Д)'!$C$2:$C$100,0)+1,0))))),"Н/Д",((INDIRECT(CONCATENATE("'2018-03 (Д)'!M",TEXT(MATCH($C27,'2018-03 (Д)'!$C$2:$C$100,0)+1,0)))-INDIRECT(CONCATENATE("'2018-02 (Д)'!M",TEXT(MATCH($C27,'2018-02 (Д)'!$C$2:$C$100,0)+1,0))))/INDIRECT(CONCATENATE("'2018-02 (Д)'!M",TEXT(MATCH($C27,'2018-02 (Д)'!$C$2:$C$100,0)+1,0))))*100)</f>
        <v>21.181989448071505</v>
      </c>
      <c r="CP27" s="9">
        <f ca="1">IF(OR(INDIRECT(CONCATENATE("'2018-04 (Д)'!M",TEXT(MATCH($C27,'2018-04 (Д)'!$C$2:$C$100,0)+1,0)))="Н/Д",INDIRECT(CONCATENATE("'2018-03 (Д)'!M",TEXT(MATCH($C27,'2018-03 (Д)'!$C$2:$C$100,0)+1,0)))="Н/Д",AND(INDIRECT(CONCATENATE("'2018-04 (Д)'!M",TEXT(MATCH($C27,'2018-04 (Д)'!$C$2:$C$100,0)+1,0)))="Н/Д",INDIRECT(CONCATENATE("'2018-03 (Д)'!M",TEXT(MATCH($C27,'2018-03 (Д)'!$C$2:$C$100,0)+1,0))))),"Н/Д",((INDIRECT(CONCATENATE("'2018-04 (Д)'!M",TEXT(MATCH($C27,'2018-04 (Д)'!$C$2:$C$100,0)+1,0)))-INDIRECT(CONCATENATE("'2018-03 (Д)'!M",TEXT(MATCH($C27,'2018-03 (Д)'!$C$2:$C$100,0)+1,0))))/INDIRECT(CONCATENATE("'2018-03 (Д)'!M",TEXT(MATCH($C27,'2018-03 (Д)'!$C$2:$C$100,0)+1,0))))*100)</f>
        <v>-4.0566218472666842</v>
      </c>
      <c r="CQ27" s="9">
        <f ca="1">IF(OR(INDIRECT(CONCATENATE("'2018-05 (Д)'!M",TEXT(MATCH($C27,'2018-05 (Д)'!$C$2:$C$100,0)+1,0)))="Н/Д",INDIRECT(CONCATENATE("'2018-04 (Д)'!M",TEXT(MATCH($C27,'2018-04 (Д)'!$C$2:$C$100,0)+1,0)))="Н/Д",AND(INDIRECT(CONCATENATE("'2018-05 (Д)'!M",TEXT(MATCH($C27,'2018-05 (Д)'!$C$2:$C$100,0)+1,0)))="Н/Д",INDIRECT(CONCATENATE("'2018-04 (Д)'!M",TEXT(MATCH($C27,'2018-04 (Д)'!$C$2:$C$100,0)+1,0))))),"Н/Д",((INDIRECT(CONCATENATE("'2018-05 (Д)'!M",TEXT(MATCH($C27,'2018-05 (Д)'!$C$2:$C$100,0)+1,0)))-INDIRECT(CONCATENATE("'2018-04 (Д)'!M",TEXT(MATCH($C27,'2018-04 (Д)'!$C$2:$C$100,0)+1,0))))/INDIRECT(CONCATENATE("'2018-04 (Д)'!M",TEXT(MATCH($C27,'2018-04 (Д)'!$C$2:$C$100,0)+1,0))))*100)</f>
        <v>36.408460730948008</v>
      </c>
      <c r="CR27" s="9">
        <f ca="1">IF(OR(INDIRECT(CONCATENATE("'2018-06 (Д)'!M",TEXT(MATCH($C27,'2018-06 (Д)'!$C$2:$C$100,0)+1,0)))="Н/Д",INDIRECT(CONCATENATE("'2018-05 (Д)'!M",TEXT(MATCH($C27,'2018-05 (Д)'!$C$2:$C$100,0)+1,0)))="Н/Д",AND(INDIRECT(CONCATENATE("'2018-06 (Д)'!M",TEXT(MATCH($C27,'2018-06 (Д)'!$C$2:$C$100,0)+1,0)))="Н/Д",INDIRECT(CONCATENATE("'2018-05 (Д)'!M",TEXT(MATCH($C27,'2018-05 (Д)'!$C$2:$C$100,0)+1,0))))),"Н/Д",((INDIRECT(CONCATENATE("'2018-06 (Д)'!M",TEXT(MATCH($C27,'2018-06 (Д)'!$C$2:$C$100,0)+1,0)))-INDIRECT(CONCATENATE("'2018-05 (Д)'!M",TEXT(MATCH($C27,'2018-05 (Д)'!$C$2:$C$100,0)+1,0))))/INDIRECT(CONCATENATE("'2018-05 (Д)'!M",TEXT(MATCH($C27,'2018-05 (Д)'!$C$2:$C$100,0)+1,0))))*100)</f>
        <v>-58.452684393443896</v>
      </c>
      <c r="CS27" s="9">
        <f ca="1">IF(OR(INDIRECT(CONCATENATE("'2018-07 (Д)'!M",TEXT(MATCH($C27,'2018-07 (Д)'!$C$2:$C$100,0)+1,0)))="Н/Д",INDIRECT(CONCATENATE("'2018-06 (Д)'!M",TEXT(MATCH($C27,'2018-06 (Д)'!$C$2:$C$100,0)+1,0)))="Н/Д",AND(INDIRECT(CONCATENATE("'2018-07 (Д)'!M",TEXT(MATCH($C27,'2018-07 (Д)'!$C$2:$C$100,0)+1,0)))="Н/Д",INDIRECT(CONCATENATE("'2018-06 (Д)'!M",TEXT(MATCH($C27,'2018-06 (Д)'!$C$2:$C$100,0)+1,0))))),"Н/Д",((INDIRECT(CONCATENATE("'2018-07 (Д)'!M",TEXT(MATCH($C27,'2018-07 (Д)'!$C$2:$C$100,0)+1,0)))-INDIRECT(CONCATENATE("'2018-06 (Д)'!M",TEXT(MATCH($C27,'2018-06 (Д)'!$C$2:$C$100,0)+1,0))))/INDIRECT(CONCATENATE("'2018-06 (Д)'!M",TEXT(MATCH($C27,'2018-06 (Д)'!$C$2:$C$100,0)+1,0))))*100)</f>
        <v>151.20139205370711</v>
      </c>
      <c r="CT27" s="9">
        <f ca="1">IF(OR(INDIRECT(CONCATENATE("'2018-08 (Д)'!M",TEXT(MATCH($C27,'2018-08 (Д)'!$C$2:$C$100,0)+1,0)))="Н/Д",INDIRECT(CONCATENATE("'2018-07 (Д)'!M",TEXT(MATCH($C27,'2018-07 (Д)'!$C$2:$C$100,0)+1,0)))="Н/Д",AND(INDIRECT(CONCATENATE("'2018-08 (Д)'!M",TEXT(MATCH($C27,'2018-08 (Д)'!$C$2:$C$100,0)+1,0)))="Н/Д",INDIRECT(CONCATENATE("'2018-07 (Д)'!M",TEXT(MATCH($C27,'2018-07 (Д)'!$C$2:$C$100,0)+1,0))))),"Н/Д",((INDIRECT(CONCATENATE("'2018-08 (Д)'!M",TEXT(MATCH($C27,'2018-08 (Д)'!$C$2:$C$100,0)+1,0)))-INDIRECT(CONCATENATE("'2018-07 (Д)'!M",TEXT(MATCH($C27,'2018-07 (Д)'!$C$2:$C$100,0)+1,0))))/INDIRECT(CONCATENATE("'2018-07 (Д)'!M",TEXT(MATCH($C27,'2018-07 (Д)'!$C$2:$C$100,0)+1,0))))*100)</f>
        <v>28.286803883094031</v>
      </c>
      <c r="CU27" s="9">
        <f ca="1">IF(OR(INDIRECT(CONCATENATE("'2018-09 (Д)'!M",TEXT(MATCH($C27,'2018-09 (Д)'!$C$2:$C$100,0)+1,0)))="Н/Д",INDIRECT(CONCATENATE("'2018-08 (Д)'!M",TEXT(MATCH($C27,'2018-08 (Д)'!$C$2:$C$100,0)+1,0)))="Н/Д",AND(INDIRECT(CONCATENATE("'2018-09 (Д)'!M",TEXT(MATCH($C27,'2018-09 (Д)'!$C$2:$C$100,0)+1,0)))="Н/Д",INDIRECT(CONCATENATE("'2018-08 (Д)'!M",TEXT(MATCH($C27,'2018-08 (Д)'!$C$2:$C$100,0)+1,0))))),"Н/Д",((INDIRECT(CONCATENATE("'2018-09 (Д)'!M",TEXT(MATCH($C27,'2018-09 (Д)'!$C$2:$C$100,0)+1,0)))-INDIRECT(CONCATENATE("'2018-08 (Д)'!M",TEXT(MATCH($C27,'2018-08 (Д)'!$C$2:$C$100,0)+1,0))))/INDIRECT(CONCATENATE("'2018-08 (Д)'!M",TEXT(MATCH($C27,'2018-08 (Д)'!$C$2:$C$100,0)+1,0))))*100)</f>
        <v>-30.965531095113018</v>
      </c>
      <c r="CV27" s="9">
        <f ca="1">IF(OR(INDIRECT(CONCATENATE("'2018-10 (Д)'!M",TEXT(MATCH($C27,'2018-10 (Д)'!$C$2:$C$100,0)+1,0)))="Н/Д",INDIRECT(CONCATENATE("'2018-09 (Д)'!M",TEXT(MATCH($C27,'2018-09 (Д)'!$C$2:$C$100,0)+1,0)))="Н/Д",AND(INDIRECT(CONCATENATE("'2018-10 (Д)'!M",TEXT(MATCH($C27,'2018-10 (Д)'!$C$2:$C$100,0)+1,0)))="Н/Д",INDIRECT(CONCATENATE("'2018-09 (Д)'!M",TEXT(MATCH($C27,'2018-09 (Д)'!$C$2:$C$100,0)+1,0))))),"Н/Д",((INDIRECT(CONCATENATE("'2018-10 (Д)'!M",TEXT(MATCH($C27,'2018-10 (Д)'!$C$2:$C$100,0)+1,0)))-INDIRECT(CONCATENATE("'2018-09 (Д)'!M",TEXT(MATCH($C27,'2018-09 (Д)'!$C$2:$C$100,0)+1,0))))/INDIRECT(CONCATENATE("'2018-09 (Д)'!M",TEXT(MATCH($C27,'2018-09 (Д)'!$C$2:$C$100,0)+1,0))))*100)</f>
        <v>-5.1472678132762688</v>
      </c>
      <c r="CW27" s="9">
        <f ca="1">IF(OR(INDIRECT(CONCATENATE("'2018-11 (Д)'!M",TEXT(MATCH($C27,'2018-11 (Д)'!$C$2:$C$100,0)+1,0)))="Н/Д",INDIRECT(CONCATENATE("'2018-10 (Д)'!M",TEXT(MATCH($C27,'2018-10 (Д)'!$C$2:$C$100,0)+1,0)))="Н/Д",AND(INDIRECT(CONCATENATE("'2018-11 (Д)'!M",TEXT(MATCH($C27,'2018-11 (Д)'!$C$2:$C$100,0)+1,0)))="Н/Д",INDIRECT(CONCATENATE("'2018-10 (Д)'!M",TEXT(MATCH($C27,'2018-10 (Д)'!$C$2:$C$100,0)+1,0))))),"Н/Д",((INDIRECT(CONCATENATE("'2018-11 (Д)'!M",TEXT(MATCH($C27,'2018-11 (Д)'!$C$2:$C$100,0)+1,0)))-INDIRECT(CONCATENATE("'2018-10 (Д)'!M",TEXT(MATCH($C27,'2018-10 (Д)'!$C$2:$C$100,0)+1,0))))/INDIRECT(CONCATENATE("'2018-10 (Д)'!M",TEXT(MATCH($C27,'2018-10 (Д)'!$C$2:$C$100,0)+1,0))))*100)</f>
        <v>62.701106463918912</v>
      </c>
      <c r="CX27" s="9">
        <f ca="1">IF(OR(INDIRECT(CONCATENATE("'2018-12 (Д)'!M",TEXT(MATCH($C27,'2018-12 (Д)'!$C$2:$C$100,0)+1,0)))="Н/Д",INDIRECT(CONCATENATE("'2018-11 (Д)'!M",TEXT(MATCH($C27,'2018-11 (Д)'!$C$2:$C$100,0)+1,0)))="Н/Д",AND(INDIRECT(CONCATENATE("'2018-12 (Д)'!M",TEXT(MATCH($C27,'2018-12 (Д)'!$C$2:$C$100,0)+1,0)))="Н/Д",INDIRECT(CONCATENATE("'2018-11 (Д)'!M",TEXT(MATCH($C27,'2018-11 (Д)'!$C$2:$C$100,0)+1,0))))),"Н/Д",((INDIRECT(CONCATENATE("'2018-12 (Д)'!M",TEXT(MATCH($C27,'2018-12 (Д)'!$C$2:$C$100,0)+1,0)))-INDIRECT(CONCATENATE("'2018-11 (Д)'!M",TEXT(MATCH($C27,'2018-11 (Д)'!$C$2:$C$100,0)+1,0))))/INDIRECT(CONCATENATE("'2018-11 (Д)'!M",TEXT(MATCH($C27,'2018-11 (Д)'!$C$2:$C$100,0)+1,0))))*100)</f>
        <v>-29.94160505385673</v>
      </c>
      <c r="CY27" s="9"/>
      <c r="CZ27" s="9">
        <f ca="1">IF(OR(INDIRECT(CONCATENATE("'2018-03 (Д)'!N",TEXT(MATCH($C27,'2018-03 (Д)'!$C$2:$C$100,0)+1,0)))="Н/Д",INDIRECT(CONCATENATE("'2018-02 (Д)'!N",TEXT(MATCH($C27,'2018-02 (Д)'!$C$2:$C$100,0)+1,0)))="Н/Д",AND(INDIRECT(CONCATENATE("'2018-03 (Д)'!N",TEXT(MATCH($C27,'2018-03 (Д)'!$C$2:$C$100,0)+1,0)))="Н/Д",INDIRECT(CONCATENATE("'2018-02 (Д)'!N",TEXT(MATCH($C27,'2018-02 (Д)'!$C$2:$C$100,0)+1,0))))),"Н/Д",((INDIRECT(CONCATENATE("'2018-03 (Д)'!N",TEXT(MATCH($C27,'2018-03 (Д)'!$C$2:$C$100,0)+1,0)))-INDIRECT(CONCATENATE("'2018-02 (Д)'!N",TEXT(MATCH($C27,'2018-02 (Д)'!$C$2:$C$100,0)+1,0))))/INDIRECT(CONCATENATE("'2018-02 (Д)'!N",TEXT(MATCH($C27,'2018-02 (Д)'!$C$2:$C$100,0)+1,0))))*100)</f>
        <v>122.49557524837995</v>
      </c>
      <c r="DA27" s="9">
        <f ca="1">IF(OR(INDIRECT(CONCATENATE("'2018-04 (Д)'!N",TEXT(MATCH($C27,'2018-04 (Д)'!$C$2:$C$100,0)+1,0)))="Н/Д",INDIRECT(CONCATENATE("'2018-03 (Д)'!N",TEXT(MATCH($C27,'2018-03 (Д)'!$C$2:$C$100,0)+1,0)))="Н/Д",AND(INDIRECT(CONCATENATE("'2018-04 (Д)'!N",TEXT(MATCH($C27,'2018-04 (Д)'!$C$2:$C$100,0)+1,0)))="Н/Д",INDIRECT(CONCATENATE("'2018-03 (Д)'!N",TEXT(MATCH($C27,'2018-03 (Д)'!$C$2:$C$100,0)+1,0))))),"Н/Д",((INDIRECT(CONCATENATE("'2018-04 (Д)'!N",TEXT(MATCH($C27,'2018-04 (Д)'!$C$2:$C$100,0)+1,0)))-INDIRECT(CONCATENATE("'2018-03 (Д)'!N",TEXT(MATCH($C27,'2018-03 (Д)'!$C$2:$C$100,0)+1,0))))/INDIRECT(CONCATENATE("'2018-03 (Д)'!N",TEXT(MATCH($C27,'2018-03 (Д)'!$C$2:$C$100,0)+1,0))))*100)</f>
        <v>64.745450608495716</v>
      </c>
      <c r="DB27" s="9">
        <f ca="1">IF(OR(INDIRECT(CONCATENATE("'2018-05 (Д)'!N",TEXT(MATCH($C27,'2018-05 (Д)'!$C$2:$C$100,0)+1,0)))="Н/Д",INDIRECT(CONCATENATE("'2018-04 (Д)'!N",TEXT(MATCH($C27,'2018-04 (Д)'!$C$2:$C$100,0)+1,0)))="Н/Д",AND(INDIRECT(CONCATENATE("'2018-05 (Д)'!N",TEXT(MATCH($C27,'2018-05 (Д)'!$C$2:$C$100,0)+1,0)))="Н/Д",INDIRECT(CONCATENATE("'2018-04 (Д)'!N",TEXT(MATCH($C27,'2018-04 (Д)'!$C$2:$C$100,0)+1,0))))),"Н/Д",((INDIRECT(CONCATENATE("'2018-05 (Д)'!N",TEXT(MATCH($C27,'2018-05 (Д)'!$C$2:$C$100,0)+1,0)))-INDIRECT(CONCATENATE("'2018-04 (Д)'!N",TEXT(MATCH($C27,'2018-04 (Д)'!$C$2:$C$100,0)+1,0))))/INDIRECT(CONCATENATE("'2018-04 (Д)'!N",TEXT(MATCH($C27,'2018-04 (Д)'!$C$2:$C$100,0)+1,0))))*100)</f>
        <v>39.746601026946387</v>
      </c>
      <c r="DC27" s="9">
        <f ca="1">IF(OR(INDIRECT(CONCATENATE("'2018-06 (Д)'!N",TEXT(MATCH($C27,'2018-06 (Д)'!$C$2:$C$100,0)+1,0)))="Н/Д",INDIRECT(CONCATENATE("'2018-05 (Д)'!N",TEXT(MATCH($C27,'2018-05 (Д)'!$C$2:$C$100,0)+1,0)))="Н/Д",AND(INDIRECT(CONCATENATE("'2018-06 (Д)'!N",TEXT(MATCH($C27,'2018-06 (Д)'!$C$2:$C$100,0)+1,0)))="Н/Д",INDIRECT(CONCATENATE("'2018-05 (Д)'!N",TEXT(MATCH($C27,'2018-05 (Д)'!$C$2:$C$100,0)+1,0))))),"Н/Д",((INDIRECT(CONCATENATE("'2018-06 (Д)'!N",TEXT(MATCH($C27,'2018-06 (Д)'!$C$2:$C$100,0)+1,0)))-INDIRECT(CONCATENATE("'2018-05 (Д)'!N",TEXT(MATCH($C27,'2018-05 (Д)'!$C$2:$C$100,0)+1,0))))/INDIRECT(CONCATENATE("'2018-05 (Д)'!N",TEXT(MATCH($C27,'2018-05 (Д)'!$C$2:$C$100,0)+1,0))))*100)</f>
        <v>25.790044096464371</v>
      </c>
      <c r="DD27" s="9">
        <f ca="1">IF(OR(INDIRECT(CONCATENATE("'2018-07 (Д)'!N",TEXT(MATCH($C27,'2018-07 (Д)'!$C$2:$C$100,0)+1,0)))="Н/Д",INDIRECT(CONCATENATE("'2018-06 (Д)'!N",TEXT(MATCH($C27,'2018-06 (Д)'!$C$2:$C$100,0)+1,0)))="Н/Д",AND(INDIRECT(CONCATENATE("'2018-07 (Д)'!N",TEXT(MATCH($C27,'2018-07 (Д)'!$C$2:$C$100,0)+1,0)))="Н/Д",INDIRECT(CONCATENATE("'2018-06 (Д)'!N",TEXT(MATCH($C27,'2018-06 (Д)'!$C$2:$C$100,0)+1,0))))),"Н/Д",((INDIRECT(CONCATENATE("'2018-07 (Д)'!N",TEXT(MATCH($C27,'2018-07 (Д)'!$C$2:$C$100,0)+1,0)))-INDIRECT(CONCATENATE("'2018-06 (Д)'!N",TEXT(MATCH($C27,'2018-06 (Д)'!$C$2:$C$100,0)+1,0))))/INDIRECT(CONCATENATE("'2018-06 (Д)'!N",TEXT(MATCH($C27,'2018-06 (Д)'!$C$2:$C$100,0)+1,0))))*100)</f>
        <v>21.380841123762302</v>
      </c>
      <c r="DE27" s="9">
        <f ca="1">IF(OR(INDIRECT(CONCATENATE("'2018-08 (Д)'!N",TEXT(MATCH($C27,'2018-08 (Д)'!$C$2:$C$100,0)+1,0)))="Н/Д",INDIRECT(CONCATENATE("'2018-07 (Д)'!N",TEXT(MATCH($C27,'2018-07 (Д)'!$C$2:$C$100,0)+1,0)))="Н/Д",AND(INDIRECT(CONCATENATE("'2018-08 (Д)'!N",TEXT(MATCH($C27,'2018-08 (Д)'!$C$2:$C$100,0)+1,0)))="Н/Д",INDIRECT(CONCATENATE("'2018-07 (Д)'!N",TEXT(MATCH($C27,'2018-07 (Д)'!$C$2:$C$100,0)+1,0))))),"Н/Д",((INDIRECT(CONCATENATE("'2018-08 (Д)'!N",TEXT(MATCH($C27,'2018-08 (Д)'!$C$2:$C$100,0)+1,0)))-INDIRECT(CONCATENATE("'2018-07 (Д)'!N",TEXT(MATCH($C27,'2018-07 (Д)'!$C$2:$C$100,0)+1,0))))/INDIRECT(CONCATENATE("'2018-07 (Д)'!N",TEXT(MATCH($C27,'2018-07 (Д)'!$C$2:$C$100,0)+1,0))))*100)</f>
        <v>17.742375861004344</v>
      </c>
      <c r="DF27" s="9">
        <f ca="1">IF(OR(INDIRECT(CONCATENATE("'2018-09 (Д)'!N",TEXT(MATCH($C27,'2018-09 (Д)'!$C$2:$C$100,0)+1,0)))="Н/Д",INDIRECT(CONCATENATE("'2018-08 (Д)'!N",TEXT(MATCH($C27,'2018-08 (Д)'!$C$2:$C$100,0)+1,0)))="Н/Д",AND(INDIRECT(CONCATENATE("'2018-09 (Д)'!N",TEXT(MATCH($C27,'2018-09 (Д)'!$C$2:$C$100,0)+1,0)))="Н/Д",INDIRECT(CONCATENATE("'2018-08 (Д)'!N",TEXT(MATCH($C27,'2018-08 (Д)'!$C$2:$C$100,0)+1,0))))),"Н/Д",((INDIRECT(CONCATENATE("'2018-09 (Д)'!N",TEXT(MATCH($C27,'2018-09 (Д)'!$C$2:$C$100,0)+1,0)))-INDIRECT(CONCATENATE("'2018-08 (Д)'!N",TEXT(MATCH($C27,'2018-08 (Д)'!$C$2:$C$100,0)+1,0))))/INDIRECT(CONCATENATE("'2018-08 (Д)'!N",TEXT(MATCH($C27,'2018-08 (Д)'!$C$2:$C$100,0)+1,0))))*100)</f>
        <v>15.318396264072664</v>
      </c>
      <c r="DG27" s="9">
        <f ca="1">IF(OR(INDIRECT(CONCATENATE("'2018-10 (Д)'!N",TEXT(MATCH($C27,'2018-10 (Д)'!$C$2:$C$100,0)+1,0)))="Н/Д",INDIRECT(CONCATENATE("'2018-09 (Д)'!N",TEXT(MATCH($C27,'2018-09 (Д)'!$C$2:$C$100,0)+1,0)))="Н/Д",AND(INDIRECT(CONCATENATE("'2018-10 (Д)'!N",TEXT(MATCH($C27,'2018-10 (Д)'!$C$2:$C$100,0)+1,0)))="Н/Д",INDIRECT(CONCATENATE("'2018-09 (Д)'!N",TEXT(MATCH($C27,'2018-09 (Д)'!$C$2:$C$100,0)+1,0))))),"Н/Д",((INDIRECT(CONCATENATE("'2018-10 (Д)'!N",TEXT(MATCH($C27,'2018-10 (Д)'!$C$2:$C$100,0)+1,0)))-INDIRECT(CONCATENATE("'2018-09 (Д)'!N",TEXT(MATCH($C27,'2018-09 (Д)'!$C$2:$C$100,0)+1,0))))/INDIRECT(CONCATENATE("'2018-09 (Д)'!N",TEXT(MATCH($C27,'2018-09 (Д)'!$C$2:$C$100,0)+1,0))))*100)</f>
        <v>12.08236334485656</v>
      </c>
      <c r="DH27" s="9">
        <f ca="1">IF(OR(INDIRECT(CONCATENATE("'2018-11 (Д)'!N",TEXT(MATCH($C27,'2018-11 (Д)'!$C$2:$C$100,0)+1,0)))="Н/Д",INDIRECT(CONCATENATE("'2018-10 (Д)'!N",TEXT(MATCH($C27,'2018-10 (Д)'!$C$2:$C$100,0)+1,0)))="Н/Д",AND(INDIRECT(CONCATENATE("'2018-11 (Д)'!N",TEXT(MATCH($C27,'2018-11 (Д)'!$C$2:$C$100,0)+1,0)))="Н/Д",INDIRECT(CONCATENATE("'2018-10 (Д)'!N",TEXT(MATCH($C27,'2018-10 (Д)'!$C$2:$C$100,0)+1,0))))),"Н/Д",((INDIRECT(CONCATENATE("'2018-11 (Д)'!N",TEXT(MATCH($C27,'2018-11 (Д)'!$C$2:$C$100,0)+1,0)))-INDIRECT(CONCATENATE("'2018-10 (Д)'!N",TEXT(MATCH($C27,'2018-10 (Д)'!$C$2:$C$100,0)+1,0))))/INDIRECT(CONCATENATE("'2018-10 (Д)'!N",TEXT(MATCH($C27,'2018-10 (Д)'!$C$2:$C$100,0)+1,0))))*100)</f>
        <v>14.840753966488668</v>
      </c>
      <c r="DI27" s="9">
        <f ca="1">IF(OR(INDIRECT(CONCATENATE("'2018-12 (Д)'!N",TEXT(MATCH($C27,'2018-12 (Д)'!$C$2:$C$100,0)+1,0)))="Н/Д",INDIRECT(CONCATENATE("'2018-11 (Д)'!N",TEXT(MATCH($C27,'2018-11 (Д)'!$C$2:$C$100,0)+1,0)))="Н/Д",AND(INDIRECT(CONCATENATE("'2018-12 (Д)'!N",TEXT(MATCH($C27,'2018-12 (Д)'!$C$2:$C$100,0)+1,0)))="Н/Д",INDIRECT(CONCATENATE("'2018-11 (Д)'!N",TEXT(MATCH($C27,'2018-11 (Д)'!$C$2:$C$100,0)+1,0))))),"Н/Д",((INDIRECT(CONCATENATE("'2018-12 (Д)'!N",TEXT(MATCH($C27,'2018-12 (Д)'!$C$2:$C$100,0)+1,0)))-INDIRECT(CONCATENATE("'2018-11 (Д)'!N",TEXT(MATCH($C27,'2018-11 (Д)'!$C$2:$C$100,0)+1,0))))/INDIRECT(CONCATENATE("'2018-11 (Д)'!N",TEXT(MATCH($C27,'2018-11 (Д)'!$C$2:$C$100,0)+1,0))))*100)</f>
        <v>11.353086122870026</v>
      </c>
      <c r="DJ27" s="9"/>
      <c r="DK27" s="9">
        <f ca="1">IF(OR(INDIRECT(CONCATENATE("'2018-03 (Д)'!O",TEXT(MATCH($C27,'2018-03 (Д)'!$C$2:$C$100,0)+1,0)))="Н/Д",INDIRECT(CONCATENATE("'2018-02 (Д)'!O",TEXT(MATCH($C27,'2018-02 (Д)'!$C$2:$C$100,0)+1,0)))="Н/Д",AND(INDIRECT(CONCATENATE("'2018-03 (Д)'!O",TEXT(MATCH($C27,'2018-03 (Д)'!$C$2:$C$100,0)+1,0)))="Н/Д",INDIRECT(CONCATENATE("'2018-02 (Д)'!O",TEXT(MATCH($C27,'2018-02 (Д)'!$C$2:$C$100,0)+1,0))))),"Н/Д",((INDIRECT(CONCATENATE("'2018-03 (Д)'!O",TEXT(MATCH($C27,'2018-03 (Д)'!$C$2:$C$100,0)+1,0)))-INDIRECT(CONCATENATE("'2018-02 (Д)'!O",TEXT(MATCH($C27,'2018-02 (Д)'!$C$2:$C$100,0)+1,0))))/INDIRECT(CONCATENATE("'2018-02 (Д)'!O",TEXT(MATCH($C27,'2018-02 (Д)'!$C$2:$C$100,0)+1,0))))*100)</f>
        <v>-134.44317130139703</v>
      </c>
      <c r="DL27" s="9">
        <f ca="1">IF(OR(INDIRECT(CONCATENATE("'2018-04 (Д)'!O",TEXT(MATCH($C27,'2018-04 (Д)'!$C$2:$C$100,0)+1,0)))="Н/Д",INDIRECT(CONCATENATE("'2018-03 (Д)'!O",TEXT(MATCH($C27,'2018-03 (Д)'!$C$2:$C$100,0)+1,0)))="Н/Д",AND(INDIRECT(CONCATENATE("'2018-04 (Д)'!O",TEXT(MATCH($C27,'2018-04 (Д)'!$C$2:$C$100,0)+1,0)))="Н/Д",INDIRECT(CONCATENATE("'2018-03 (Д)'!O",TEXT(MATCH($C27,'2018-03 (Д)'!$C$2:$C$100,0)+1,0))))),"Н/Д",((INDIRECT(CONCATENATE("'2018-04 (Д)'!O",TEXT(MATCH($C27,'2018-04 (Д)'!$C$2:$C$100,0)+1,0)))-INDIRECT(CONCATENATE("'2018-03 (Д)'!O",TEXT(MATCH($C27,'2018-03 (Д)'!$C$2:$C$100,0)+1,0))))/INDIRECT(CONCATENATE("'2018-03 (Д)'!O",TEXT(MATCH($C27,'2018-03 (Д)'!$C$2:$C$100,0)+1,0))))*100)</f>
        <v>332.95030093059654</v>
      </c>
      <c r="DM27" s="9">
        <f ca="1">IF(OR(INDIRECT(CONCATENATE("'2018-05 (Д)'!O",TEXT(MATCH($C27,'2018-05 (Д)'!$C$2:$C$100,0)+1,0)))="Н/Д",INDIRECT(CONCATENATE("'2018-04 (Д)'!O",TEXT(MATCH($C27,'2018-04 (Д)'!$C$2:$C$100,0)+1,0)))="Н/Д",AND(INDIRECT(CONCATENATE("'2018-05 (Д)'!O",TEXT(MATCH($C27,'2018-05 (Д)'!$C$2:$C$100,0)+1,0)))="Н/Д",INDIRECT(CONCATENATE("'2018-04 (Д)'!O",TEXT(MATCH($C27,'2018-04 (Д)'!$C$2:$C$100,0)+1,0))))),"Н/Д",((INDIRECT(CONCATENATE("'2018-05 (Д)'!O",TEXT(MATCH($C27,'2018-05 (Д)'!$C$2:$C$100,0)+1,0)))-INDIRECT(CONCATENATE("'2018-04 (Д)'!O",TEXT(MATCH($C27,'2018-04 (Д)'!$C$2:$C$100,0)+1,0))))/INDIRECT(CONCATENATE("'2018-04 (Д)'!O",TEXT(MATCH($C27,'2018-04 (Д)'!$C$2:$C$100,0)+1,0))))*100)</f>
        <v>-105.72264506097059</v>
      </c>
      <c r="DN27" s="9">
        <f ca="1">IF(OR(INDIRECT(CONCATENATE("'2018-06 (Д)'!O",TEXT(MATCH($C27,'2018-06 (Д)'!$C$2:$C$100,0)+1,0)))="Н/Д",INDIRECT(CONCATENATE("'2018-05 (Д)'!O",TEXT(MATCH($C27,'2018-05 (Д)'!$C$2:$C$100,0)+1,0)))="Н/Д",AND(INDIRECT(CONCATENATE("'2018-06 (Д)'!O",TEXT(MATCH($C27,'2018-06 (Д)'!$C$2:$C$100,0)+1,0)))="Н/Д",INDIRECT(CONCATENATE("'2018-05 (Д)'!O",TEXT(MATCH($C27,'2018-05 (Д)'!$C$2:$C$100,0)+1,0))))),"Н/Д",((INDIRECT(CONCATENATE("'2018-06 (Д)'!O",TEXT(MATCH($C27,'2018-06 (Д)'!$C$2:$C$100,0)+1,0)))-INDIRECT(CONCATENATE("'2018-05 (Д)'!O",TEXT(MATCH($C27,'2018-05 (Д)'!$C$2:$C$100,0)+1,0))))/INDIRECT(CONCATENATE("'2018-05 (Д)'!O",TEXT(MATCH($C27,'2018-05 (Д)'!$C$2:$C$100,0)+1,0))))*100)</f>
        <v>-170966.35681086878</v>
      </c>
      <c r="DO27" s="9">
        <f ca="1">IF(OR(INDIRECT(CONCATENATE("'2018-07 (Д)'!O",TEXT(MATCH($C27,'2018-07 (Д)'!$C$2:$C$100,0)+1,0)))="Н/Д",INDIRECT(CONCATENATE("'2018-06 (Д)'!O",TEXT(MATCH($C27,'2018-06 (Д)'!$C$2:$C$100,0)+1,0)))="Н/Д",AND(INDIRECT(CONCATENATE("'2018-07 (Д)'!O",TEXT(MATCH($C27,'2018-07 (Д)'!$C$2:$C$100,0)+1,0)))="Н/Д",INDIRECT(CONCATENATE("'2018-06 (Д)'!O",TEXT(MATCH($C27,'2018-06 (Д)'!$C$2:$C$100,0)+1,0))))),"Н/Д",((INDIRECT(CONCATENATE("'2018-07 (Д)'!O",TEXT(MATCH($C27,'2018-07 (Д)'!$C$2:$C$100,0)+1,0)))-INDIRECT(CONCATENATE("'2018-06 (Д)'!O",TEXT(MATCH($C27,'2018-06 (Д)'!$C$2:$C$100,0)+1,0))))/INDIRECT(CONCATENATE("'2018-06 (Д)'!O",TEXT(MATCH($C27,'2018-06 (Д)'!$C$2:$C$100,0)+1,0))))*100)</f>
        <v>-99.674433558227733</v>
      </c>
      <c r="DP27" s="9">
        <f ca="1">IF(OR(INDIRECT(CONCATENATE("'2018-08 (Д)'!O",TEXT(MATCH($C27,'2018-08 (Д)'!$C$2:$C$100,0)+1,0)))="Н/Д",INDIRECT(CONCATENATE("'2018-07 (Д)'!O",TEXT(MATCH($C27,'2018-07 (Д)'!$C$2:$C$100,0)+1,0)))="Н/Д",AND(INDIRECT(CONCATENATE("'2018-08 (Д)'!O",TEXT(MATCH($C27,'2018-08 (Д)'!$C$2:$C$100,0)+1,0)))="Н/Д",INDIRECT(CONCATENATE("'2018-07 (Д)'!O",TEXT(MATCH($C27,'2018-07 (Д)'!$C$2:$C$100,0)+1,0))))),"Н/Д",((INDIRECT(CONCATENATE("'2018-08 (Д)'!O",TEXT(MATCH($C27,'2018-08 (Д)'!$C$2:$C$100,0)+1,0)))-INDIRECT(CONCATENATE("'2018-07 (Д)'!O",TEXT(MATCH($C27,'2018-07 (Д)'!$C$2:$C$100,0)+1,0))))/INDIRECT(CONCATENATE("'2018-07 (Д)'!O",TEXT(MATCH($C27,'2018-07 (Д)'!$C$2:$C$100,0)+1,0))))*100)</f>
        <v>67.557526516020815</v>
      </c>
      <c r="DQ27" s="9">
        <f ca="1">IF(OR(INDIRECT(CONCATENATE("'2018-09 (Д)'!O",TEXT(MATCH($C27,'2018-09 (Д)'!$C$2:$C$100,0)+1,0)))="Н/Д",INDIRECT(CONCATENATE("'2018-08 (Д)'!O",TEXT(MATCH($C27,'2018-08 (Д)'!$C$2:$C$100,0)+1,0)))="Н/Д",AND(INDIRECT(CONCATENATE("'2018-09 (Д)'!O",TEXT(MATCH($C27,'2018-09 (Д)'!$C$2:$C$100,0)+1,0)))="Н/Д",INDIRECT(CONCATENATE("'2018-08 (Д)'!O",TEXT(MATCH($C27,'2018-08 (Д)'!$C$2:$C$100,0)+1,0))))),"Н/Д",((INDIRECT(CONCATENATE("'2018-09 (Д)'!O",TEXT(MATCH($C27,'2018-09 (Д)'!$C$2:$C$100,0)+1,0)))-INDIRECT(CONCATENATE("'2018-08 (Д)'!O",TEXT(MATCH($C27,'2018-08 (Д)'!$C$2:$C$100,0)+1,0))))/INDIRECT(CONCATENATE("'2018-08 (Д)'!O",TEXT(MATCH($C27,'2018-08 (Д)'!$C$2:$C$100,0)+1,0))))*100)</f>
        <v>-168.19566456589726</v>
      </c>
      <c r="DR27" s="9">
        <f ca="1">IF(OR(INDIRECT(CONCATENATE("'2018-10 (Д)'!O",TEXT(MATCH($C27,'2018-10 (Д)'!$C$2:$C$100,0)+1,0)))="Н/Д",INDIRECT(CONCATENATE("'2018-09 (Д)'!O",TEXT(MATCH($C27,'2018-09 (Д)'!$C$2:$C$100,0)+1,0)))="Н/Д",AND(INDIRECT(CONCATENATE("'2018-10 (Д)'!O",TEXT(MATCH($C27,'2018-10 (Д)'!$C$2:$C$100,0)+1,0)))="Н/Д",INDIRECT(CONCATENATE("'2018-09 (Д)'!O",TEXT(MATCH($C27,'2018-09 (Д)'!$C$2:$C$100,0)+1,0))))),"Н/Д",((INDIRECT(CONCATENATE("'2018-10 (Д)'!O",TEXT(MATCH($C27,'2018-10 (Д)'!$C$2:$C$100,0)+1,0)))-INDIRECT(CONCATENATE("'2018-09 (Д)'!O",TEXT(MATCH($C27,'2018-09 (Д)'!$C$2:$C$100,0)+1,0))))/INDIRECT(CONCATENATE("'2018-09 (Д)'!O",TEXT(MATCH($C27,'2018-09 (Д)'!$C$2:$C$100,0)+1,0))))*100)</f>
        <v>-254.05509282912101</v>
      </c>
      <c r="DS27" s="9">
        <f ca="1">IF(OR(INDIRECT(CONCATENATE("'2018-11 (Д)'!O",TEXT(MATCH($C27,'2018-11 (Д)'!$C$2:$C$100,0)+1,0)))="Н/Д",INDIRECT(CONCATENATE("'2018-10 (Д)'!O",TEXT(MATCH($C27,'2018-10 (Д)'!$C$2:$C$100,0)+1,0)))="Н/Д",AND(INDIRECT(CONCATENATE("'2018-11 (Д)'!O",TEXT(MATCH($C27,'2018-11 (Д)'!$C$2:$C$100,0)+1,0)))="Н/Д",INDIRECT(CONCATENATE("'2018-10 (Д)'!O",TEXT(MATCH($C27,'2018-10 (Д)'!$C$2:$C$100,0)+1,0))))),"Н/Д",((INDIRECT(CONCATENATE("'2018-11 (Д)'!O",TEXT(MATCH($C27,'2018-11 (Д)'!$C$2:$C$100,0)+1,0)))-INDIRECT(CONCATENATE("'2018-10 (Д)'!O",TEXT(MATCH($C27,'2018-10 (Д)'!$C$2:$C$100,0)+1,0))))/INDIRECT(CONCATENATE("'2018-10 (Д)'!O",TEXT(MATCH($C27,'2018-10 (Д)'!$C$2:$C$100,0)+1,0))))*100)</f>
        <v>5094.0914277021384</v>
      </c>
      <c r="DT27" s="9">
        <f ca="1">IF(OR(INDIRECT(CONCATENATE("'2018-12 (Д)'!O",TEXT(MATCH($C27,'2018-12 (Д)'!$C$2:$C$100,0)+1,0)))="Н/Д",INDIRECT(CONCATENATE("'2018-11 (Д)'!O",TEXT(MATCH($C27,'2018-11 (Д)'!$C$2:$C$100,0)+1,0)))="Н/Д",AND(INDIRECT(CONCATENATE("'2018-12 (Д)'!O",TEXT(MATCH($C27,'2018-12 (Д)'!$C$2:$C$100,0)+1,0)))="Н/Д",INDIRECT(CONCATENATE("'2018-11 (Д)'!O",TEXT(MATCH($C27,'2018-11 (Д)'!$C$2:$C$100,0)+1,0))))),"Н/Д",((INDIRECT(CONCATENATE("'2018-12 (Д)'!O",TEXT(MATCH($C27,'2018-12 (Д)'!$C$2:$C$100,0)+1,0)))-INDIRECT(CONCATENATE("'2018-11 (Д)'!O",TEXT(MATCH($C27,'2018-11 (Д)'!$C$2:$C$100,0)+1,0))))/INDIRECT(CONCATENATE("'2018-11 (Д)'!O",TEXT(MATCH($C27,'2018-11 (Д)'!$C$2:$C$100,0)+1,0))))*100)</f>
        <v>-45.428450314595167</v>
      </c>
      <c r="DU27" s="9"/>
      <c r="DV27" s="9">
        <f ca="1">IF(OR(INDIRECT(CONCATENATE("'2018-03 (Д)'!P",TEXT(MATCH($C27,'2018-03 (Д)'!$C$2:$C$100,0)+1,0)))="Н/Д",INDIRECT(CONCATENATE("'2018-02 (Д)'!P",TEXT(MATCH($C27,'2018-02 (Д)'!$C$2:$C$100,0)+1,0)))="Н/Д",AND(INDIRECT(CONCATENATE("'2018-03 (Д)'!P",TEXT(MATCH($C27,'2018-03 (Д)'!$C$2:$C$100,0)+1,0)))="Н/Д",INDIRECT(CONCATENATE("'2018-02 (Д)'!P",TEXT(MATCH($C27,'2018-02 (Д)'!$C$2:$C$100,0)+1,0))))),"Н/Д",((INDIRECT(CONCATENATE("'2018-03 (Д)'!P",TEXT(MATCH($C27,'2018-03 (Д)'!$C$2:$C$100,0)+1,0)))-INDIRECT(CONCATENATE("'2018-02 (Д)'!P",TEXT(MATCH($C27,'2018-02 (Д)'!$C$2:$C$100,0)+1,0))))/INDIRECT(CONCATENATE("'2018-02 (Д)'!P",TEXT(MATCH($C27,'2018-02 (Д)'!$C$2:$C$100,0)+1,0))))*100)</f>
        <v>32.634931321576808</v>
      </c>
      <c r="DW27" s="9">
        <f ca="1">IF(OR(INDIRECT(CONCATENATE("'2018-04 (Д)'!P",TEXT(MATCH($C27,'2018-04 (Д)'!$C$2:$C$100,0)+1,0)))="Н/Д",INDIRECT(CONCATENATE("'2018-03 (Д)'!P",TEXT(MATCH($C27,'2018-03 (Д)'!$C$2:$C$100,0)+1,0)))="Н/Д",AND(INDIRECT(CONCATENATE("'2018-04 (Д)'!P",TEXT(MATCH($C27,'2018-04 (Д)'!$C$2:$C$100,0)+1,0)))="Н/Д",INDIRECT(CONCATENATE("'2018-03 (Д)'!P",TEXT(MATCH($C27,'2018-03 (Д)'!$C$2:$C$100,0)+1,0))))),"Н/Д",((INDIRECT(CONCATENATE("'2018-04 (Д)'!P",TEXT(MATCH($C27,'2018-04 (Д)'!$C$2:$C$100,0)+1,0)))-INDIRECT(CONCATENATE("'2018-03 (Д)'!P",TEXT(MATCH($C27,'2018-03 (Д)'!$C$2:$C$100,0)+1,0))))/INDIRECT(CONCATENATE("'2018-03 (Д)'!P",TEXT(MATCH($C27,'2018-03 (Д)'!$C$2:$C$100,0)+1,0))))*100)</f>
        <v>4.9885368468416802</v>
      </c>
      <c r="DX27" s="9">
        <f ca="1">IF(OR(INDIRECT(CONCATENATE("'2018-05 (Д)'!P",TEXT(MATCH($C27,'2018-05 (Д)'!$C$2:$C$100,0)+1,0)))="Н/Д",INDIRECT(CONCATENATE("'2018-04 (Д)'!P",TEXT(MATCH($C27,'2018-04 (Д)'!$C$2:$C$100,0)+1,0)))="Н/Д",AND(INDIRECT(CONCATENATE("'2018-05 (Д)'!P",TEXT(MATCH($C27,'2018-05 (Д)'!$C$2:$C$100,0)+1,0)))="Н/Д",INDIRECT(CONCATENATE("'2018-04 (Д)'!P",TEXT(MATCH($C27,'2018-04 (Д)'!$C$2:$C$100,0)+1,0))))),"Н/Д",((INDIRECT(CONCATENATE("'2018-05 (Д)'!P",TEXT(MATCH($C27,'2018-05 (Д)'!$C$2:$C$100,0)+1,0)))-INDIRECT(CONCATENATE("'2018-04 (Д)'!P",TEXT(MATCH($C27,'2018-04 (Д)'!$C$2:$C$100,0)+1,0))))/INDIRECT(CONCATENATE("'2018-04 (Д)'!P",TEXT(MATCH($C27,'2018-04 (Д)'!$C$2:$C$100,0)+1,0))))*100)</f>
        <v>-4.4477622766507148</v>
      </c>
      <c r="DY27" s="9">
        <f ca="1">IF(OR(INDIRECT(CONCATENATE("'2018-06 (Д)'!P",TEXT(MATCH($C27,'2018-06 (Д)'!$C$2:$C$100,0)+1,0)))="Н/Д",INDIRECT(CONCATENATE("'2018-05 (Д)'!P",TEXT(MATCH($C27,'2018-05 (Д)'!$C$2:$C$100,0)+1,0)))="Н/Д",AND(INDIRECT(CONCATENATE("'2018-06 (Д)'!P",TEXT(MATCH($C27,'2018-06 (Д)'!$C$2:$C$100,0)+1,0)))="Н/Д",INDIRECT(CONCATENATE("'2018-05 (Д)'!P",TEXT(MATCH($C27,'2018-05 (Д)'!$C$2:$C$100,0)+1,0))))),"Н/Д",((INDIRECT(CONCATENATE("'2018-06 (Д)'!P",TEXT(MATCH($C27,'2018-06 (Д)'!$C$2:$C$100,0)+1,0)))-INDIRECT(CONCATENATE("'2018-05 (Д)'!P",TEXT(MATCH($C27,'2018-05 (Д)'!$C$2:$C$100,0)+1,0))))/INDIRECT(CONCATENATE("'2018-05 (Д)'!P",TEXT(MATCH($C27,'2018-05 (Д)'!$C$2:$C$100,0)+1,0))))*100)</f>
        <v>7.1713929235508083</v>
      </c>
      <c r="DZ27" s="9">
        <f ca="1">IF(OR(INDIRECT(CONCATENATE("'2018-07 (Д)'!P",TEXT(MATCH($C27,'2018-07 (Д)'!$C$2:$C$100,0)+1,0)))="Н/Д",INDIRECT(CONCATENATE("'2018-06 (Д)'!P",TEXT(MATCH($C27,'2018-06 (Д)'!$C$2:$C$100,0)+1,0)))="Н/Д",AND(INDIRECT(CONCATENATE("'2018-07 (Д)'!P",TEXT(MATCH($C27,'2018-07 (Д)'!$C$2:$C$100,0)+1,0)))="Н/Д",INDIRECT(CONCATENATE("'2018-06 (Д)'!P",TEXT(MATCH($C27,'2018-06 (Д)'!$C$2:$C$100,0)+1,0))))),"Н/Д",((INDIRECT(CONCATENATE("'2018-07 (Д)'!P",TEXT(MATCH($C27,'2018-07 (Д)'!$C$2:$C$100,0)+1,0)))-INDIRECT(CONCATENATE("'2018-06 (Д)'!P",TEXT(MATCH($C27,'2018-06 (Д)'!$C$2:$C$100,0)+1,0))))/INDIRECT(CONCATENATE("'2018-06 (Д)'!P",TEXT(MATCH($C27,'2018-06 (Д)'!$C$2:$C$100,0)+1,0))))*100)</f>
        <v>-5.9210419900330971</v>
      </c>
      <c r="EA27" s="9">
        <f ca="1">IF(OR(INDIRECT(CONCATENATE("'2018-08 (Д)'!P",TEXT(MATCH($C27,'2018-08 (Д)'!$C$2:$C$100,0)+1,0)))="Н/Д",INDIRECT(CONCATENATE("'2018-07 (Д)'!P",TEXT(MATCH($C27,'2018-07 (Д)'!$C$2:$C$100,0)+1,0)))="Н/Д",AND(INDIRECT(CONCATENATE("'2018-08 (Д)'!P",TEXT(MATCH($C27,'2018-08 (Д)'!$C$2:$C$100,0)+1,0)))="Н/Д",INDIRECT(CONCATENATE("'2018-07 (Д)'!P",TEXT(MATCH($C27,'2018-07 (Д)'!$C$2:$C$100,0)+1,0))))),"Н/Д",((INDIRECT(CONCATENATE("'2018-08 (Д)'!P",TEXT(MATCH($C27,'2018-08 (Д)'!$C$2:$C$100,0)+1,0)))-INDIRECT(CONCATENATE("'2018-07 (Д)'!P",TEXT(MATCH($C27,'2018-07 (Д)'!$C$2:$C$100,0)+1,0))))/INDIRECT(CONCATENATE("'2018-07 (Д)'!P",TEXT(MATCH($C27,'2018-07 (Д)'!$C$2:$C$100,0)+1,0))))*100)</f>
        <v>6.6419391583919909</v>
      </c>
      <c r="EB27" s="9">
        <f ca="1">IF(OR(INDIRECT(CONCATENATE("'2018-09 (Д)'!P",TEXT(MATCH($C27,'2018-09 (Д)'!$C$2:$C$100,0)+1,0)))="Н/Д",INDIRECT(CONCATENATE("'2018-08 (Д)'!P",TEXT(MATCH($C27,'2018-08 (Д)'!$C$2:$C$100,0)+1,0)))="Н/Д",AND(INDIRECT(CONCATENATE("'2018-09 (Д)'!P",TEXT(MATCH($C27,'2018-09 (Д)'!$C$2:$C$100,0)+1,0)))="Н/Д",INDIRECT(CONCATENATE("'2018-08 (Д)'!P",TEXT(MATCH($C27,'2018-08 (Д)'!$C$2:$C$100,0)+1,0))))),"Н/Д",((INDIRECT(CONCATENATE("'2018-09 (Д)'!P",TEXT(MATCH($C27,'2018-09 (Д)'!$C$2:$C$100,0)+1,0)))-INDIRECT(CONCATENATE("'2018-08 (Д)'!P",TEXT(MATCH($C27,'2018-08 (Д)'!$C$2:$C$100,0)+1,0))))/INDIRECT(CONCATENATE("'2018-08 (Д)'!P",TEXT(MATCH($C27,'2018-08 (Д)'!$C$2:$C$100,0)+1,0))))*100)</f>
        <v>17.027151616716587</v>
      </c>
      <c r="EC27" s="9">
        <f ca="1">IF(OR(INDIRECT(CONCATENATE("'2018-10 (Д)'!P",TEXT(MATCH($C27,'2018-10 (Д)'!$C$2:$C$100,0)+1,0)))="Н/Д",INDIRECT(CONCATENATE("'2018-09 (Д)'!P",TEXT(MATCH($C27,'2018-09 (Д)'!$C$2:$C$100,0)+1,0)))="Н/Д",AND(INDIRECT(CONCATENATE("'2018-10 (Д)'!P",TEXT(MATCH($C27,'2018-10 (Д)'!$C$2:$C$100,0)+1,0)))="Н/Д",INDIRECT(CONCATENATE("'2018-09 (Д)'!P",TEXT(MATCH($C27,'2018-09 (Д)'!$C$2:$C$100,0)+1,0))))),"Н/Д",((INDIRECT(CONCATENATE("'2018-10 (Д)'!P",TEXT(MATCH($C27,'2018-10 (Д)'!$C$2:$C$100,0)+1,0)))-INDIRECT(CONCATENATE("'2018-09 (Д)'!P",TEXT(MATCH($C27,'2018-09 (Д)'!$C$2:$C$100,0)+1,0))))/INDIRECT(CONCATENATE("'2018-09 (Д)'!P",TEXT(MATCH($C27,'2018-09 (Д)'!$C$2:$C$100,0)+1,0))))*100)</f>
        <v>-25.663651028901047</v>
      </c>
      <c r="ED27" s="9">
        <f ca="1">IF(OR(INDIRECT(CONCATENATE("'2018-11 (Д)'!P",TEXT(MATCH($C27,'2018-11 (Д)'!$C$2:$C$100,0)+1,0)))="Н/Д",INDIRECT(CONCATENATE("'2018-10 (Д)'!P",TEXT(MATCH($C27,'2018-10 (Д)'!$C$2:$C$100,0)+1,0)))="Н/Д",AND(INDIRECT(CONCATENATE("'2018-11 (Д)'!P",TEXT(MATCH($C27,'2018-11 (Д)'!$C$2:$C$100,0)+1,0)))="Н/Д",INDIRECT(CONCATENATE("'2018-10 (Д)'!P",TEXT(MATCH($C27,'2018-10 (Д)'!$C$2:$C$100,0)+1,0))))),"Н/Д",((INDIRECT(CONCATENATE("'2018-11 (Д)'!P",TEXT(MATCH($C27,'2018-11 (Д)'!$C$2:$C$100,0)+1,0)))-INDIRECT(CONCATENATE("'2018-10 (Д)'!P",TEXT(MATCH($C27,'2018-10 (Д)'!$C$2:$C$100,0)+1,0))))/INDIRECT(CONCATENATE("'2018-10 (Д)'!P",TEXT(MATCH($C27,'2018-10 (Д)'!$C$2:$C$100,0)+1,0))))*100)</f>
        <v>29.044691300050058</v>
      </c>
      <c r="EE27" s="9">
        <f ca="1">IF(OR(INDIRECT(CONCATENATE("'2018-12 (Д)'!P",TEXT(MATCH($C27,'2018-12 (Д)'!$C$2:$C$100,0)+1,0)))="Н/Д",INDIRECT(CONCATENATE("'2018-11 (Д)'!P",TEXT(MATCH($C27,'2018-11 (Д)'!$C$2:$C$100,0)+1,0)))="Н/Д",AND(INDIRECT(CONCATENATE("'2018-12 (Д)'!P",TEXT(MATCH($C27,'2018-12 (Д)'!$C$2:$C$100,0)+1,0)))="Н/Д",INDIRECT(CONCATENATE("'2018-11 (Д)'!P",TEXT(MATCH($C27,'2018-11 (Д)'!$C$2:$C$100,0)+1,0))))),"Н/Д",((INDIRECT(CONCATENATE("'2018-12 (Д)'!P",TEXT(MATCH($C27,'2018-12 (Д)'!$C$2:$C$100,0)+1,0)))-INDIRECT(CONCATENATE("'2018-11 (Д)'!P",TEXT(MATCH($C27,'2018-11 (Д)'!$C$2:$C$100,0)+1,0))))/INDIRECT(CONCATENATE("'2018-11 (Д)'!P",TEXT(MATCH($C27,'2018-11 (Д)'!$C$2:$C$100,0)+1,0))))*100)</f>
        <v>-0.17537968287564654</v>
      </c>
      <c r="EF27" s="9"/>
      <c r="EG27" s="9">
        <f ca="1">IF(OR(INDIRECT(CONCATENATE("'2018-03 (Д)'!Q",TEXT(MATCH($C27,'2018-03 (Д)'!$C$2:$C$100,0)+1,0)))="Н/Д",INDIRECT(CONCATENATE("'2018-02 (Д)'!Q",TEXT(MATCH($C27,'2018-02 (Д)'!$C$2:$C$100,0)+1,0)))="Н/Д",AND(INDIRECT(CONCATENATE("'2018-03 (Д)'!Q",TEXT(MATCH($C27,'2018-03 (Д)'!$C$2:$C$100,0)+1,0)))="Н/Д",INDIRECT(CONCATENATE("'2018-02 (Д)'!Q",TEXT(MATCH($C27,'2018-02 (Д)'!$C$2:$C$100,0)+1,0))))),"Н/Д",((INDIRECT(CONCATENATE("'2018-03 (Д)'!Q",TEXT(MATCH($C27,'2018-03 (Д)'!$C$2:$C$100,0)+1,0)))-INDIRECT(CONCATENATE("'2018-02 (Д)'!Q",TEXT(MATCH($C27,'2018-02 (Д)'!$C$2:$C$100,0)+1,0))))/INDIRECT(CONCATENATE("'2018-02 (Д)'!Q",TEXT(MATCH($C27,'2018-02 (Д)'!$C$2:$C$100,0)+1,0))))*100)</f>
        <v>32.871513730141039</v>
      </c>
      <c r="EH27" s="9">
        <f ca="1">IF(OR(INDIRECT(CONCATENATE("'2018-04 (Д)'!Q",TEXT(MATCH($C27,'2018-04 (Д)'!$C$2:$C$100,0)+1,0)))="Н/Д",INDIRECT(CONCATENATE("'2018-03 (Д)'!Q",TEXT(MATCH($C27,'2018-03 (Д)'!$C$2:$C$100,0)+1,0)))="Н/Д",AND(INDIRECT(CONCATENATE("'2018-04 (Д)'!Q",TEXT(MATCH($C27,'2018-04 (Д)'!$C$2:$C$100,0)+1,0)))="Н/Д",INDIRECT(CONCATENATE("'2018-03 (Д)'!Q",TEXT(MATCH($C27,'2018-03 (Д)'!$C$2:$C$100,0)+1,0))))),"Н/Д",((INDIRECT(CONCATENATE("'2018-04 (Д)'!Q",TEXT(MATCH($C27,'2018-04 (Д)'!$C$2:$C$100,0)+1,0)))-INDIRECT(CONCATENATE("'2018-03 (Д)'!Q",TEXT(MATCH($C27,'2018-03 (Д)'!$C$2:$C$100,0)+1,0))))/INDIRECT(CONCATENATE("'2018-03 (Д)'!Q",TEXT(MATCH($C27,'2018-03 (Д)'!$C$2:$C$100,0)+1,0))))*100)</f>
        <v>9.4069783059042518</v>
      </c>
      <c r="EI27" s="9">
        <f ca="1">IF(OR(INDIRECT(CONCATENATE("'2018-05 (Д)'!Q",TEXT(MATCH($C27,'2018-05 (Д)'!$C$2:$C$100,0)+1,0)))="Н/Д",INDIRECT(CONCATENATE("'2018-04 (Д)'!Q",TEXT(MATCH($C27,'2018-04 (Д)'!$C$2:$C$100,0)+1,0)))="Н/Д",AND(INDIRECT(CONCATENATE("'2018-05 (Д)'!Q",TEXT(MATCH($C27,'2018-05 (Д)'!$C$2:$C$100,0)+1,0)))="Н/Д",INDIRECT(CONCATENATE("'2018-04 (Д)'!Q",TEXT(MATCH($C27,'2018-04 (Д)'!$C$2:$C$100,0)+1,0))))),"Н/Д",((INDIRECT(CONCATENATE("'2018-05 (Д)'!Q",TEXT(MATCH($C27,'2018-05 (Д)'!$C$2:$C$100,0)+1,0)))-INDIRECT(CONCATENATE("'2018-04 (Д)'!Q",TEXT(MATCH($C27,'2018-04 (Д)'!$C$2:$C$100,0)+1,0))))/INDIRECT(CONCATENATE("'2018-04 (Д)'!Q",TEXT(MATCH($C27,'2018-04 (Д)'!$C$2:$C$100,0)+1,0))))*100)</f>
        <v>-24.401105312131499</v>
      </c>
      <c r="EJ27" s="9">
        <f ca="1">IF(OR(INDIRECT(CONCATENATE("'2018-06 (Д)'!Q",TEXT(MATCH($C27,'2018-06 (Д)'!$C$2:$C$100,0)+1,0)))="Н/Д",INDIRECT(CONCATENATE("'2018-05 (Д)'!Q",TEXT(MATCH($C27,'2018-05 (Д)'!$C$2:$C$100,0)+1,0)))="Н/Д",AND(INDIRECT(CONCATENATE("'2018-06 (Д)'!Q",TEXT(MATCH($C27,'2018-06 (Д)'!$C$2:$C$100,0)+1,0)))="Н/Д",INDIRECT(CONCATENATE("'2018-05 (Д)'!Q",TEXT(MATCH($C27,'2018-05 (Д)'!$C$2:$C$100,0)+1,0))))),"Н/Д",((INDIRECT(CONCATENATE("'2018-06 (Д)'!Q",TEXT(MATCH($C27,'2018-06 (Д)'!$C$2:$C$100,0)+1,0)))-INDIRECT(CONCATENATE("'2018-05 (Д)'!Q",TEXT(MATCH($C27,'2018-05 (Д)'!$C$2:$C$100,0)+1,0))))/INDIRECT(CONCATENATE("'2018-05 (Д)'!Q",TEXT(MATCH($C27,'2018-05 (Д)'!$C$2:$C$100,0)+1,0))))*100)</f>
        <v>-10.682229182677224</v>
      </c>
      <c r="EK27" s="9">
        <f ca="1">IF(OR(INDIRECT(CONCATENATE("'2018-07 (Д)'!Q",TEXT(MATCH($C27,'2018-07 (Д)'!$C$2:$C$100,0)+1,0)))="Н/Д",INDIRECT(CONCATENATE("'2018-06 (Д)'!Q",TEXT(MATCH($C27,'2018-06 (Д)'!$C$2:$C$100,0)+1,0)))="Н/Д",AND(INDIRECT(CONCATENATE("'2018-07 (Д)'!Q",TEXT(MATCH($C27,'2018-07 (Д)'!$C$2:$C$100,0)+1,0)))="Н/Д",INDIRECT(CONCATENATE("'2018-06 (Д)'!Q",TEXT(MATCH($C27,'2018-06 (Д)'!$C$2:$C$100,0)+1,0))))),"Н/Д",((INDIRECT(CONCATENATE("'2018-07 (Д)'!Q",TEXT(MATCH($C27,'2018-07 (Д)'!$C$2:$C$100,0)+1,0)))-INDIRECT(CONCATENATE("'2018-06 (Д)'!Q",TEXT(MATCH($C27,'2018-06 (Д)'!$C$2:$C$100,0)+1,0))))/INDIRECT(CONCATENATE("'2018-06 (Д)'!Q",TEXT(MATCH($C27,'2018-06 (Д)'!$C$2:$C$100,0)+1,0))))*100)</f>
        <v>-16.461805372991666</v>
      </c>
      <c r="EL27" s="9">
        <f ca="1">IF(OR(INDIRECT(CONCATENATE("'2018-08 (Д)'!Q",TEXT(MATCH($C27,'2018-08 (Д)'!$C$2:$C$100,0)+1,0)))="Н/Д",INDIRECT(CONCATENATE("'2018-07 (Д)'!Q",TEXT(MATCH($C27,'2018-07 (Д)'!$C$2:$C$100,0)+1,0)))="Н/Д",AND(INDIRECT(CONCATENATE("'2018-08 (Д)'!Q",TEXT(MATCH($C27,'2018-08 (Д)'!$C$2:$C$100,0)+1,0)))="Н/Д",INDIRECT(CONCATENATE("'2018-07 (Д)'!Q",TEXT(MATCH($C27,'2018-07 (Д)'!$C$2:$C$100,0)+1,0))))),"Н/Д",((INDIRECT(CONCATENATE("'2018-08 (Д)'!Q",TEXT(MATCH($C27,'2018-08 (Д)'!$C$2:$C$100,0)+1,0)))-INDIRECT(CONCATENATE("'2018-07 (Д)'!Q",TEXT(MATCH($C27,'2018-07 (Д)'!$C$2:$C$100,0)+1,0))))/INDIRECT(CONCATENATE("'2018-07 (Д)'!Q",TEXT(MATCH($C27,'2018-07 (Д)'!$C$2:$C$100,0)+1,0))))*100)</f>
        <v>76.716537438774324</v>
      </c>
      <c r="EM27" s="9">
        <f ca="1">IF(OR(INDIRECT(CONCATENATE("'2018-09 (Д)'!Q",TEXT(MATCH($C27,'2018-09 (Д)'!$C$2:$C$100,0)+1,0)))="Н/Д",INDIRECT(CONCATENATE("'2018-08 (Д)'!Q",TEXT(MATCH($C27,'2018-08 (Д)'!$C$2:$C$100,0)+1,0)))="Н/Д",AND(INDIRECT(CONCATENATE("'2018-09 (Д)'!Q",TEXT(MATCH($C27,'2018-09 (Д)'!$C$2:$C$100,0)+1,0)))="Н/Д",INDIRECT(CONCATENATE("'2018-08 (Д)'!Q",TEXT(MATCH($C27,'2018-08 (Д)'!$C$2:$C$100,0)+1,0))))),"Н/Д",((INDIRECT(CONCATENATE("'2018-09 (Д)'!Q",TEXT(MATCH($C27,'2018-09 (Д)'!$C$2:$C$100,0)+1,0)))-INDIRECT(CONCATENATE("'2018-08 (Д)'!Q",TEXT(MATCH($C27,'2018-08 (Д)'!$C$2:$C$100,0)+1,0))))/INDIRECT(CONCATENATE("'2018-08 (Д)'!Q",TEXT(MATCH($C27,'2018-08 (Д)'!$C$2:$C$100,0)+1,0))))*100)</f>
        <v>-36.600499474893098</v>
      </c>
      <c r="EN27" s="9">
        <f ca="1">IF(OR(INDIRECT(CONCATENATE("'2018-10 (Д)'!Q",TEXT(MATCH($C27,'2018-10 (Д)'!$C$2:$C$100,0)+1,0)))="Н/Д",INDIRECT(CONCATENATE("'2018-09 (Д)'!Q",TEXT(MATCH($C27,'2018-09 (Д)'!$C$2:$C$100,0)+1,0)))="Н/Д",AND(INDIRECT(CONCATENATE("'2018-10 (Д)'!Q",TEXT(MATCH($C27,'2018-10 (Д)'!$C$2:$C$100,0)+1,0)))="Н/Д",INDIRECT(CONCATENATE("'2018-09 (Д)'!Q",TEXT(MATCH($C27,'2018-09 (Д)'!$C$2:$C$100,0)+1,0))))),"Н/Д",((INDIRECT(CONCATENATE("'2018-10 (Д)'!Q",TEXT(MATCH($C27,'2018-10 (Д)'!$C$2:$C$100,0)+1,0)))-INDIRECT(CONCATENATE("'2018-09 (Д)'!Q",TEXT(MATCH($C27,'2018-09 (Д)'!$C$2:$C$100,0)+1,0))))/INDIRECT(CONCATENATE("'2018-09 (Д)'!Q",TEXT(MATCH($C27,'2018-09 (Д)'!$C$2:$C$100,0)+1,0))))*100)</f>
        <v>105.45307891639204</v>
      </c>
      <c r="EO27" s="9">
        <f ca="1">IF(OR(INDIRECT(CONCATENATE("'2018-11 (Д)'!Q",TEXT(MATCH($C27,'2018-11 (Д)'!$C$2:$C$100,0)+1,0)))="Н/Д",INDIRECT(CONCATENATE("'2018-10 (Д)'!Q",TEXT(MATCH($C27,'2018-10 (Д)'!$C$2:$C$100,0)+1,0)))="Н/Д",AND(INDIRECT(CONCATENATE("'2018-11 (Д)'!Q",TEXT(MATCH($C27,'2018-11 (Д)'!$C$2:$C$100,0)+1,0)))="Н/Д",INDIRECT(CONCATENATE("'2018-10 (Д)'!Q",TEXT(MATCH($C27,'2018-10 (Д)'!$C$2:$C$100,0)+1,0))))),"Н/Д",((INDIRECT(CONCATENATE("'2018-11 (Д)'!Q",TEXT(MATCH($C27,'2018-11 (Д)'!$C$2:$C$100,0)+1,0)))-INDIRECT(CONCATENATE("'2018-10 (Д)'!Q",TEXT(MATCH($C27,'2018-10 (Д)'!$C$2:$C$100,0)+1,0))))/INDIRECT(CONCATENATE("'2018-10 (Д)'!Q",TEXT(MATCH($C27,'2018-10 (Д)'!$C$2:$C$100,0)+1,0))))*100)</f>
        <v>44.673125341115458</v>
      </c>
      <c r="EP27" s="9">
        <f ca="1">IF(OR(INDIRECT(CONCATENATE("'2018-12 (Д)'!Q",TEXT(MATCH($C27,'2018-12 (Д)'!$C$2:$C$100,0)+1,0)))="Н/Д",INDIRECT(CONCATENATE("'2018-11 (Д)'!Q",TEXT(MATCH($C27,'2018-11 (Д)'!$C$2:$C$100,0)+1,0)))="Н/Д",AND(INDIRECT(CONCATENATE("'2018-12 (Д)'!Q",TEXT(MATCH($C27,'2018-12 (Д)'!$C$2:$C$100,0)+1,0)))="Н/Д",INDIRECT(CONCATENATE("'2018-11 (Д)'!Q",TEXT(MATCH($C27,'2018-11 (Д)'!$C$2:$C$100,0)+1,0))))),"Н/Д",((INDIRECT(CONCATENATE("'2018-12 (Д)'!Q",TEXT(MATCH($C27,'2018-12 (Д)'!$C$2:$C$100,0)+1,0)))-INDIRECT(CONCATENATE("'2018-11 (Д)'!Q",TEXT(MATCH($C27,'2018-11 (Д)'!$C$2:$C$100,0)+1,0))))/INDIRECT(CONCATENATE("'2018-11 (Д)'!Q",TEXT(MATCH($C27,'2018-11 (Д)'!$C$2:$C$100,0)+1,0))))*100)</f>
        <v>-62.168761144155646</v>
      </c>
      <c r="EQ27" s="9"/>
      <c r="ER27" s="9">
        <f ca="1">IF(OR(INDIRECT(CONCATENATE("'2018-03 (Д)'!R",TEXT(MATCH($C27,'2018-03 (Д)'!$C$2:$C$100,0)+1,0)))="Н/Д",INDIRECT(CONCATENATE("'2018-02 (Д)'!R",TEXT(MATCH($C27,'2018-02 (Д)'!$C$2:$C$100,0)+1,0)))="Н/Д",AND(INDIRECT(CONCATENATE("'2018-03 (Д)'!R",TEXT(MATCH($C27,'2018-03 (Д)'!$C$2:$C$100,0)+1,0)))="Н/Д",INDIRECT(CONCATENATE("'2018-02 (Д)'!R",TEXT(MATCH($C27,'2018-02 (Д)'!$C$2:$C$100,0)+1,0))))),"Н/Д",((INDIRECT(CONCATENATE("'2018-03 (Д)'!R",TEXT(MATCH($C27,'2018-03 (Д)'!$C$2:$C$100,0)+1,0)))-INDIRECT(CONCATENATE("'2018-02 (Д)'!R",TEXT(MATCH($C27,'2018-02 (Д)'!$C$2:$C$100,0)+1,0))))/INDIRECT(CONCATENATE("'2018-02 (Д)'!R",TEXT(MATCH($C27,'2018-02 (Д)'!$C$2:$C$100,0)+1,0))))*100)</f>
        <v>68.689364799135845</v>
      </c>
      <c r="ES27" s="9">
        <f ca="1">IF(OR(INDIRECT(CONCATENATE("'2018-04 (Д)'!R",TEXT(MATCH($C27,'2018-04 (Д)'!$C$2:$C$100,0)+1,0)))="Н/Д",INDIRECT(CONCATENATE("'2018-03 (Д)'!R",TEXT(MATCH($C27,'2018-03 (Д)'!$C$2:$C$100,0)+1,0)))="Н/Д",AND(INDIRECT(CONCATENATE("'2018-04 (Д)'!R",TEXT(MATCH($C27,'2018-04 (Д)'!$C$2:$C$100,0)+1,0)))="Н/Д",INDIRECT(CONCATENATE("'2018-03 (Д)'!R",TEXT(MATCH($C27,'2018-03 (Д)'!$C$2:$C$100,0)+1,0))))),"Н/Д",((INDIRECT(CONCATENATE("'2018-04 (Д)'!R",TEXT(MATCH($C27,'2018-04 (Д)'!$C$2:$C$100,0)+1,0)))-INDIRECT(CONCATENATE("'2018-03 (Д)'!R",TEXT(MATCH($C27,'2018-03 (Д)'!$C$2:$C$100,0)+1,0))))/INDIRECT(CONCATENATE("'2018-03 (Д)'!R",TEXT(MATCH($C27,'2018-03 (Д)'!$C$2:$C$100,0)+1,0))))*100)</f>
        <v>-14.431009672608811</v>
      </c>
      <c r="ET27" s="9">
        <f ca="1">IF(OR(INDIRECT(CONCATENATE("'2018-05 (Д)'!R",TEXT(MATCH($C27,'2018-05 (Д)'!$C$2:$C$100,0)+1,0)))="Н/Д",INDIRECT(CONCATENATE("'2018-04 (Д)'!R",TEXT(MATCH($C27,'2018-04 (Д)'!$C$2:$C$100,0)+1,0)))="Н/Д",AND(INDIRECT(CONCATENATE("'2018-05 (Д)'!R",TEXT(MATCH($C27,'2018-05 (Д)'!$C$2:$C$100,0)+1,0)))="Н/Д",INDIRECT(CONCATENATE("'2018-04 (Д)'!R",TEXT(MATCH($C27,'2018-04 (Д)'!$C$2:$C$100,0)+1,0))))),"Н/Д",((INDIRECT(CONCATENATE("'2018-05 (Д)'!R",TEXT(MATCH($C27,'2018-05 (Д)'!$C$2:$C$100,0)+1,0)))-INDIRECT(CONCATENATE("'2018-04 (Д)'!R",TEXT(MATCH($C27,'2018-04 (Д)'!$C$2:$C$100,0)+1,0))))/INDIRECT(CONCATENATE("'2018-04 (Д)'!R",TEXT(MATCH($C27,'2018-04 (Д)'!$C$2:$C$100,0)+1,0))))*100)</f>
        <v>-1.1011361741174379</v>
      </c>
      <c r="EU27" s="9">
        <f ca="1">IF(OR(INDIRECT(CONCATENATE("'2018-06 (Д)'!R",TEXT(MATCH($C27,'2018-06 (Д)'!$C$2:$C$100,0)+1,0)))="Н/Д",INDIRECT(CONCATENATE("'2018-05 (Д)'!R",TEXT(MATCH($C27,'2018-05 (Д)'!$C$2:$C$100,0)+1,0)))="Н/Д",AND(INDIRECT(CONCATENATE("'2018-06 (Д)'!R",TEXT(MATCH($C27,'2018-06 (Д)'!$C$2:$C$100,0)+1,0)))="Н/Д",INDIRECT(CONCATENATE("'2018-05 (Д)'!R",TEXT(MATCH($C27,'2018-05 (Д)'!$C$2:$C$100,0)+1,0))))),"Н/Д",((INDIRECT(CONCATENATE("'2018-06 (Д)'!R",TEXT(MATCH($C27,'2018-06 (Д)'!$C$2:$C$100,0)+1,0)))-INDIRECT(CONCATENATE("'2018-05 (Д)'!R",TEXT(MATCH($C27,'2018-05 (Д)'!$C$2:$C$100,0)+1,0))))/INDIRECT(CONCATENATE("'2018-05 (Д)'!R",TEXT(MATCH($C27,'2018-05 (Д)'!$C$2:$C$100,0)+1,0))))*100)</f>
        <v>-26.966708760976989</v>
      </c>
      <c r="EV27" s="9">
        <f ca="1">IF(OR(INDIRECT(CONCATENATE("'2018-07 (Д)'!R",TEXT(MATCH($C27,'2018-07 (Д)'!$C$2:$C$100,0)+1,0)))="Н/Д",INDIRECT(CONCATENATE("'2018-06 (Д)'!R",TEXT(MATCH($C27,'2018-06 (Д)'!$C$2:$C$100,0)+1,0)))="Н/Д",AND(INDIRECT(CONCATENATE("'2018-07 (Д)'!R",TEXT(MATCH($C27,'2018-07 (Д)'!$C$2:$C$100,0)+1,0)))="Н/Д",INDIRECT(CONCATENATE("'2018-06 (Д)'!R",TEXT(MATCH($C27,'2018-06 (Д)'!$C$2:$C$100,0)+1,0))))),"Н/Д",((INDIRECT(CONCATENATE("'2018-07 (Д)'!R",TEXT(MATCH($C27,'2018-07 (Д)'!$C$2:$C$100,0)+1,0)))-INDIRECT(CONCATENATE("'2018-06 (Д)'!R",TEXT(MATCH($C27,'2018-06 (Д)'!$C$2:$C$100,0)+1,0))))/INDIRECT(CONCATENATE("'2018-06 (Д)'!R",TEXT(MATCH($C27,'2018-06 (Д)'!$C$2:$C$100,0)+1,0))))*100)</f>
        <v>13.556873831761079</v>
      </c>
      <c r="EW27" s="9">
        <f ca="1">IF(OR(INDIRECT(CONCATENATE("'2018-08 (Д)'!R",TEXT(MATCH($C27,'2018-08 (Д)'!$C$2:$C$100,0)+1,0)))="Н/Д",INDIRECT(CONCATENATE("'2018-07 (Д)'!R",TEXT(MATCH($C27,'2018-07 (Д)'!$C$2:$C$100,0)+1,0)))="Н/Д",AND(INDIRECT(CONCATENATE("'2018-08 (Д)'!R",TEXT(MATCH($C27,'2018-08 (Д)'!$C$2:$C$100,0)+1,0)))="Н/Д",INDIRECT(CONCATENATE("'2018-07 (Д)'!R",TEXT(MATCH($C27,'2018-07 (Д)'!$C$2:$C$100,0)+1,0))))),"Н/Д",((INDIRECT(CONCATENATE("'2018-08 (Д)'!R",TEXT(MATCH($C27,'2018-08 (Д)'!$C$2:$C$100,0)+1,0)))-INDIRECT(CONCATENATE("'2018-07 (Д)'!R",TEXT(MATCH($C27,'2018-07 (Д)'!$C$2:$C$100,0)+1,0))))/INDIRECT(CONCATENATE("'2018-07 (Д)'!R",TEXT(MATCH($C27,'2018-07 (Д)'!$C$2:$C$100,0)+1,0))))*100)</f>
        <v>-3.1792522115526598</v>
      </c>
      <c r="EX27" s="9">
        <f ca="1">IF(OR(INDIRECT(CONCATENATE("'2018-09 (Д)'!R",TEXT(MATCH($C27,'2018-09 (Д)'!$C$2:$C$100,0)+1,0)))="Н/Д",INDIRECT(CONCATENATE("'2018-08 (Д)'!R",TEXT(MATCH($C27,'2018-08 (Д)'!$C$2:$C$100,0)+1,0)))="Н/Д",AND(INDIRECT(CONCATENATE("'2018-09 (Д)'!R",TEXT(MATCH($C27,'2018-09 (Д)'!$C$2:$C$100,0)+1,0)))="Н/Д",INDIRECT(CONCATENATE("'2018-08 (Д)'!R",TEXT(MATCH($C27,'2018-08 (Д)'!$C$2:$C$100,0)+1,0))))),"Н/Д",((INDIRECT(CONCATENATE("'2018-09 (Д)'!R",TEXT(MATCH($C27,'2018-09 (Д)'!$C$2:$C$100,0)+1,0)))-INDIRECT(CONCATENATE("'2018-08 (Д)'!R",TEXT(MATCH($C27,'2018-08 (Д)'!$C$2:$C$100,0)+1,0))))/INDIRECT(CONCATENATE("'2018-08 (Д)'!R",TEXT(MATCH($C27,'2018-08 (Д)'!$C$2:$C$100,0)+1,0))))*100)</f>
        <v>12.187774822257985</v>
      </c>
      <c r="EY27" s="9">
        <f ca="1">IF(OR(INDIRECT(CONCATENATE("'2018-10 (Д)'!R",TEXT(MATCH($C27,'2018-10 (Д)'!$C$2:$C$100,0)+1,0)))="Н/Д",INDIRECT(CONCATENATE("'2018-09 (Д)'!R",TEXT(MATCH($C27,'2018-09 (Д)'!$C$2:$C$100,0)+1,0)))="Н/Д",AND(INDIRECT(CONCATENATE("'2018-10 (Д)'!R",TEXT(MATCH($C27,'2018-10 (Д)'!$C$2:$C$100,0)+1,0)))="Н/Д",INDIRECT(CONCATENATE("'2018-09 (Д)'!R",TEXT(MATCH($C27,'2018-09 (Д)'!$C$2:$C$100,0)+1,0))))),"Н/Д",((INDIRECT(CONCATENATE("'2018-10 (Д)'!R",TEXT(MATCH($C27,'2018-10 (Д)'!$C$2:$C$100,0)+1,0)))-INDIRECT(CONCATENATE("'2018-09 (Д)'!R",TEXT(MATCH($C27,'2018-09 (Д)'!$C$2:$C$100,0)+1,0))))/INDIRECT(CONCATENATE("'2018-09 (Д)'!R",TEXT(MATCH($C27,'2018-09 (Д)'!$C$2:$C$100,0)+1,0))))*100)</f>
        <v>3.6764270662700209</v>
      </c>
      <c r="EZ27" s="9">
        <f ca="1">IF(OR(INDIRECT(CONCATENATE("'2018-11 (Д)'!R",TEXT(MATCH($C27,'2018-11 (Д)'!$C$2:$C$100,0)+1,0)))="Н/Д",INDIRECT(CONCATENATE("'2018-10 (Д)'!R",TEXT(MATCH($C27,'2018-10 (Д)'!$C$2:$C$100,0)+1,0)))="Н/Д",AND(INDIRECT(CONCATENATE("'2018-11 (Д)'!R",TEXT(MATCH($C27,'2018-11 (Д)'!$C$2:$C$100,0)+1,0)))="Н/Д",INDIRECT(CONCATENATE("'2018-10 (Д)'!R",TEXT(MATCH($C27,'2018-10 (Д)'!$C$2:$C$100,0)+1,0))))),"Н/Д",((INDIRECT(CONCATENATE("'2018-11 (Д)'!R",TEXT(MATCH($C27,'2018-11 (Д)'!$C$2:$C$100,0)+1,0)))-INDIRECT(CONCATENATE("'2018-10 (Д)'!R",TEXT(MATCH($C27,'2018-10 (Д)'!$C$2:$C$100,0)+1,0))))/INDIRECT(CONCATENATE("'2018-10 (Д)'!R",TEXT(MATCH($C27,'2018-10 (Д)'!$C$2:$C$100,0)+1,0))))*100)</f>
        <v>2.0040134855427767</v>
      </c>
      <c r="FA27" s="9">
        <f ca="1">IF(OR(INDIRECT(CONCATENATE("'2018-12 (Д)'!R",TEXT(MATCH($C27,'2018-12 (Д)'!$C$2:$C$100,0)+1,0)))="Н/Д",INDIRECT(CONCATENATE("'2018-11 (Д)'!R",TEXT(MATCH($C27,'2018-11 (Д)'!$C$2:$C$100,0)+1,0)))="Н/Д",AND(INDIRECT(CONCATENATE("'2018-12 (Д)'!R",TEXT(MATCH($C27,'2018-12 (Д)'!$C$2:$C$100,0)+1,0)))="Н/Д",INDIRECT(CONCATENATE("'2018-11 (Д)'!R",TEXT(MATCH($C27,'2018-11 (Д)'!$C$2:$C$100,0)+1,0))))),"Н/Д",((INDIRECT(CONCATENATE("'2018-12 (Д)'!R",TEXT(MATCH($C27,'2018-12 (Д)'!$C$2:$C$100,0)+1,0)))-INDIRECT(CONCATENATE("'2018-11 (Д)'!R",TEXT(MATCH($C27,'2018-11 (Д)'!$C$2:$C$100,0)+1,0))))/INDIRECT(CONCATENATE("'2018-11 (Д)'!R",TEXT(MATCH($C27,'2018-11 (Д)'!$C$2:$C$100,0)+1,0))))*100)</f>
        <v>20.373499359496382</v>
      </c>
      <c r="FB27" s="9"/>
      <c r="FC27" s="9">
        <f ca="1">IF(OR(INDIRECT(CONCATENATE("'2018-03 (Д)'!S",TEXT(MATCH($C27,'2018-03 (Д)'!$C$2:$C$100,0)+1,0)))="Н/Д",INDIRECT(CONCATENATE("'2018-02 (Д)'!S",TEXT(MATCH($C27,'2018-02 (Д)'!$C$2:$C$100,0)+1,0)))="Н/Д",AND(INDIRECT(CONCATENATE("'2018-03 (Д)'!S",TEXT(MATCH($C27,'2018-03 (Д)'!$C$2:$C$100,0)+1,0)))="Н/Д",INDIRECT(CONCATENATE("'2018-02 (Д)'!S",TEXT(MATCH($C27,'2018-02 (Д)'!$C$2:$C$100,0)+1,0))))),"Н/Д",((INDIRECT(CONCATENATE("'2018-03 (Д)'!S",TEXT(MATCH($C27,'2018-03 (Д)'!$C$2:$C$100,0)+1,0)))-INDIRECT(CONCATENATE("'2018-02 (Д)'!S",TEXT(MATCH($C27,'2018-02 (Д)'!$C$2:$C$100,0)+1,0))))/INDIRECT(CONCATENATE("'2018-02 (Д)'!S",TEXT(MATCH($C27,'2018-02 (Д)'!$C$2:$C$100,0)+1,0))))*100)</f>
        <v>124.52229299363057</v>
      </c>
      <c r="FD27" s="9">
        <f ca="1">IF(OR(INDIRECT(CONCATENATE("'2018-04 (Д)'!S",TEXT(MATCH($C27,'2018-04 (Д)'!$C$2:$C$100,0)+1,0)))="Н/Д",INDIRECT(CONCATENATE("'2018-03 (Д)'!S",TEXT(MATCH($C27,'2018-03 (Д)'!$C$2:$C$100,0)+1,0)))="Н/Д",AND(INDIRECT(CONCATENATE("'2018-04 (Д)'!S",TEXT(MATCH($C27,'2018-04 (Д)'!$C$2:$C$100,0)+1,0)))="Н/Д",INDIRECT(CONCATENATE("'2018-03 (Д)'!S",TEXT(MATCH($C27,'2018-03 (Д)'!$C$2:$C$100,0)+1,0))))),"Н/Д",((INDIRECT(CONCATENATE("'2018-04 (Д)'!S",TEXT(MATCH($C27,'2018-04 (Д)'!$C$2:$C$100,0)+1,0)))-INDIRECT(CONCATENATE("'2018-03 (Д)'!S",TEXT(MATCH($C27,'2018-03 (Д)'!$C$2:$C$100,0)+1,0))))/INDIRECT(CONCATENATE("'2018-03 (Д)'!S",TEXT(MATCH($C27,'2018-03 (Д)'!$C$2:$C$100,0)+1,0))))*100)</f>
        <v>40.921985815602838</v>
      </c>
      <c r="FE27" s="9">
        <f ca="1">IF(OR(INDIRECT(CONCATENATE("'2018-05 (Д)'!S",TEXT(MATCH($C27,'2018-05 (Д)'!$C$2:$C$100,0)+1,0)))="Н/Д",INDIRECT(CONCATENATE("'2018-04 (Д)'!S",TEXT(MATCH($C27,'2018-04 (Д)'!$C$2:$C$100,0)+1,0)))="Н/Д",AND(INDIRECT(CONCATENATE("'2018-05 (Д)'!S",TEXT(MATCH($C27,'2018-05 (Д)'!$C$2:$C$100,0)+1,0)))="Н/Д",INDIRECT(CONCATENATE("'2018-04 (Д)'!S",TEXT(MATCH($C27,'2018-04 (Д)'!$C$2:$C$100,0)+1,0))))),"Н/Д",((INDIRECT(CONCATENATE("'2018-05 (Д)'!S",TEXT(MATCH($C27,'2018-05 (Д)'!$C$2:$C$100,0)+1,0)))-INDIRECT(CONCATENATE("'2018-04 (Д)'!S",TEXT(MATCH($C27,'2018-04 (Д)'!$C$2:$C$100,0)+1,0))))/INDIRECT(CONCATENATE("'2018-04 (Д)'!S",TEXT(MATCH($C27,'2018-04 (Д)'!$C$2:$C$100,0)+1,0))))*100)</f>
        <v>140.82536487166584</v>
      </c>
      <c r="FF27" s="9">
        <f ca="1">IF(OR(INDIRECT(CONCATENATE("'2018-06 (Д)'!S",TEXT(MATCH($C27,'2018-06 (Д)'!$C$2:$C$100,0)+1,0)))="Н/Д",INDIRECT(CONCATENATE("'2018-05 (Д)'!S",TEXT(MATCH($C27,'2018-05 (Д)'!$C$2:$C$100,0)+1,0)))="Н/Д",AND(INDIRECT(CONCATENATE("'2018-06 (Д)'!S",TEXT(MATCH($C27,'2018-06 (Д)'!$C$2:$C$100,0)+1,0)))="Н/Д",INDIRECT(CONCATENATE("'2018-05 (Д)'!S",TEXT(MATCH($C27,'2018-05 (Д)'!$C$2:$C$100,0)+1,0))))),"Н/Д",((INDIRECT(CONCATENATE("'2018-06 (Д)'!S",TEXT(MATCH($C27,'2018-06 (Д)'!$C$2:$C$100,0)+1,0)))-INDIRECT(CONCATENATE("'2018-05 (Д)'!S",TEXT(MATCH($C27,'2018-05 (Д)'!$C$2:$C$100,0)+1,0))))/INDIRECT(CONCATENATE("'2018-05 (Д)'!S",TEXT(MATCH($C27,'2018-05 (Д)'!$C$2:$C$100,0)+1,0))))*100)</f>
        <v>-44.620914486332858</v>
      </c>
      <c r="FG27" s="9">
        <f ca="1">IF(OR(INDIRECT(CONCATENATE("'2018-07 (Д)'!S",TEXT(MATCH($C27,'2018-07 (Д)'!$C$2:$C$100,0)+1,0)))="Н/Д",INDIRECT(CONCATENATE("'2018-06 (Д)'!S",TEXT(MATCH($C27,'2018-06 (Д)'!$C$2:$C$100,0)+1,0)))="Н/Д",AND(INDIRECT(CONCATENATE("'2018-07 (Д)'!S",TEXT(MATCH($C27,'2018-07 (Д)'!$C$2:$C$100,0)+1,0)))="Н/Д",INDIRECT(CONCATENATE("'2018-06 (Д)'!S",TEXT(MATCH($C27,'2018-06 (Д)'!$C$2:$C$100,0)+1,0))))),"Н/Д",((INDIRECT(CONCATENATE("'2018-07 (Д)'!S",TEXT(MATCH($C27,'2018-07 (Д)'!$C$2:$C$100,0)+1,0)))-INDIRECT(CONCATENATE("'2018-06 (Д)'!S",TEXT(MATCH($C27,'2018-06 (Д)'!$C$2:$C$100,0)+1,0))))/INDIRECT(CONCATENATE("'2018-06 (Д)'!S",TEXT(MATCH($C27,'2018-06 (Д)'!$C$2:$C$100,0)+1,0))))*100)</f>
        <v>-4.2264150943396226</v>
      </c>
      <c r="FH27" s="9">
        <f ca="1">IF(OR(INDIRECT(CONCATENATE("'2018-08 (Д)'!S",TEXT(MATCH($C27,'2018-08 (Д)'!$C$2:$C$100,0)+1,0)))="Н/Д",INDIRECT(CONCATENATE("'2018-07 (Д)'!S",TEXT(MATCH($C27,'2018-07 (Д)'!$C$2:$C$100,0)+1,0)))="Н/Д",AND(INDIRECT(CONCATENATE("'2018-08 (Д)'!S",TEXT(MATCH($C27,'2018-08 (Д)'!$C$2:$C$100,0)+1,0)))="Н/Д",INDIRECT(CONCATENATE("'2018-07 (Д)'!S",TEXT(MATCH($C27,'2018-07 (Д)'!$C$2:$C$100,0)+1,0))))),"Н/Д",((INDIRECT(CONCATENATE("'2018-08 (Д)'!S",TEXT(MATCH($C27,'2018-08 (Д)'!$C$2:$C$100,0)+1,0)))-INDIRECT(CONCATENATE("'2018-07 (Д)'!S",TEXT(MATCH($C27,'2018-07 (Д)'!$C$2:$C$100,0)+1,0))))/INDIRECT(CONCATENATE("'2018-07 (Д)'!S",TEXT(MATCH($C27,'2018-07 (Д)'!$C$2:$C$100,0)+1,0))))*100)</f>
        <v>-15.973207249802995</v>
      </c>
      <c r="FI27" s="9">
        <f ca="1">IF(OR(INDIRECT(CONCATENATE("'2018-09 (Д)'!S",TEXT(MATCH($C27,'2018-09 (Д)'!$C$2:$C$100,0)+1,0)))="Н/Д",INDIRECT(CONCATENATE("'2018-08 (Д)'!S",TEXT(MATCH($C27,'2018-08 (Д)'!$C$2:$C$100,0)+1,0)))="Н/Д",AND(INDIRECT(CONCATENATE("'2018-09 (Д)'!S",TEXT(MATCH($C27,'2018-09 (Д)'!$C$2:$C$100,0)+1,0)))="Н/Д",INDIRECT(CONCATENATE("'2018-08 (Д)'!S",TEXT(MATCH($C27,'2018-08 (Д)'!$C$2:$C$100,0)+1,0))))),"Н/Д",((INDIRECT(CONCATENATE("'2018-09 (Д)'!S",TEXT(MATCH($C27,'2018-09 (Д)'!$C$2:$C$100,0)+1,0)))-INDIRECT(CONCATENATE("'2018-08 (Д)'!S",TEXT(MATCH($C27,'2018-08 (Д)'!$C$2:$C$100,0)+1,0))))/INDIRECT(CONCATENATE("'2018-08 (Д)'!S",TEXT(MATCH($C27,'2018-08 (Д)'!$C$2:$C$100,0)+1,0))))*100)</f>
        <v>-9.2656850792459906</v>
      </c>
      <c r="FJ27" s="9">
        <f ca="1">IF(OR(INDIRECT(CONCATENATE("'2018-10 (Д)'!S",TEXT(MATCH($C27,'2018-10 (Д)'!$C$2:$C$100,0)+1,0)))="Н/Д",INDIRECT(CONCATENATE("'2018-09 (Д)'!S",TEXT(MATCH($C27,'2018-09 (Д)'!$C$2:$C$100,0)+1,0)))="Н/Д",AND(INDIRECT(CONCATENATE("'2018-10 (Д)'!S",TEXT(MATCH($C27,'2018-10 (Д)'!$C$2:$C$100,0)+1,0)))="Н/Д",INDIRECT(CONCATENATE("'2018-09 (Д)'!S",TEXT(MATCH($C27,'2018-09 (Д)'!$C$2:$C$100,0)+1,0))))),"Н/Д",((INDIRECT(CONCATENATE("'2018-10 (Д)'!S",TEXT(MATCH($C27,'2018-10 (Д)'!$C$2:$C$100,0)+1,0)))-INDIRECT(CONCATENATE("'2018-09 (Д)'!S",TEXT(MATCH($C27,'2018-09 (Д)'!$C$2:$C$100,0)+1,0))))/INDIRECT(CONCATENATE("'2018-09 (Д)'!S",TEXT(MATCH($C27,'2018-09 (Д)'!$C$2:$C$100,0)+1,0))))*100)</f>
        <v>-19.17312661498708</v>
      </c>
      <c r="FK27" s="9">
        <f ca="1">IF(OR(INDIRECT(CONCATENATE("'2018-11 (Д)'!S",TEXT(MATCH($C27,'2018-11 (Д)'!$C$2:$C$100,0)+1,0)))="Н/Д",INDIRECT(CONCATENATE("'2018-10 (Д)'!S",TEXT(MATCH($C27,'2018-10 (Д)'!$C$2:$C$100,0)+1,0)))="Н/Д",AND(INDIRECT(CONCATENATE("'2018-11 (Д)'!S",TEXT(MATCH($C27,'2018-11 (Д)'!$C$2:$C$100,0)+1,0)))="Н/Д",INDIRECT(CONCATENATE("'2018-10 (Д)'!S",TEXT(MATCH($C27,'2018-10 (Д)'!$C$2:$C$100,0)+1,0))))),"Н/Д",((INDIRECT(CONCATENATE("'2018-11 (Д)'!S",TEXT(MATCH($C27,'2018-11 (Д)'!$C$2:$C$100,0)+1,0)))-INDIRECT(CONCATENATE("'2018-10 (Д)'!S",TEXT(MATCH($C27,'2018-10 (Д)'!$C$2:$C$100,0)+1,0))))/INDIRECT(CONCATENATE("'2018-10 (Д)'!S",TEXT(MATCH($C27,'2018-10 (Д)'!$C$2:$C$100,0)+1,0))))*100)</f>
        <v>5.664961636828644</v>
      </c>
      <c r="FL27" s="9">
        <f ca="1">IF(OR(INDIRECT(CONCATENATE("'2018-12 (Д)'!S",TEXT(MATCH($C27,'2018-12 (Д)'!$C$2:$C$100,0)+1,0)))="Н/Д",INDIRECT(CONCATENATE("'2018-11 (Д)'!S",TEXT(MATCH($C27,'2018-11 (Д)'!$C$2:$C$100,0)+1,0)))="Н/Д",AND(INDIRECT(CONCATENATE("'2018-12 (Д)'!S",TEXT(MATCH($C27,'2018-12 (Д)'!$C$2:$C$100,0)+1,0)))="Н/Д",INDIRECT(CONCATENATE("'2018-11 (Д)'!S",TEXT(MATCH($C27,'2018-11 (Д)'!$C$2:$C$100,0)+1,0))))),"Н/Д",((INDIRECT(CONCATENATE("'2018-12 (Д)'!S",TEXT(MATCH($C27,'2018-12 (Д)'!$C$2:$C$100,0)+1,0)))-INDIRECT(CONCATENATE("'2018-11 (Д)'!S",TEXT(MATCH($C27,'2018-11 (Д)'!$C$2:$C$100,0)+1,0))))/INDIRECT(CONCATENATE("'2018-11 (Д)'!S",TEXT(MATCH($C27,'2018-11 (Д)'!$C$2:$C$100,0)+1,0))))*100)</f>
        <v>15.878010407842188</v>
      </c>
      <c r="FM27" s="9"/>
      <c r="FN27" s="9">
        <f ca="1">IF(OR(INDIRECT(CONCATENATE("'2018-03 (Д)'!T",TEXT(MATCH($C27,'2018-03 (Д)'!$C$2:$C$100,0)+1,0)))="Н/Д",INDIRECT(CONCATENATE("'2018-02 (Д)'!T",TEXT(MATCH($C27,'2018-02 (Д)'!$C$2:$C$100,0)+1,0)))="Н/Д",AND(INDIRECT(CONCATENATE("'2018-03 (Д)'!T",TEXT(MATCH($C27,'2018-03 (Д)'!$C$2:$C$100,0)+1,0)))="Н/Д",INDIRECT(CONCATENATE("'2018-02 (Д)'!T",TEXT(MATCH($C27,'2018-02 (Д)'!$C$2:$C$100,0)+1,0))))),"Н/Д",((INDIRECT(CONCATENATE("'2018-03 (Д)'!T",TEXT(MATCH($C27,'2018-03 (Д)'!$C$2:$C$100,0)+1,0)))-INDIRECT(CONCATENATE("'2018-02 (Д)'!T",TEXT(MATCH($C27,'2018-02 (Д)'!$C$2:$C$100,0)+1,0))))/INDIRECT(CONCATENATE("'2018-02 (Д)'!T",TEXT(MATCH($C27,'2018-02 (Д)'!$C$2:$C$100,0)+1,0))))*100)</f>
        <v>10.443396861493785</v>
      </c>
      <c r="FO27" s="9">
        <f ca="1">IF(OR(INDIRECT(CONCATENATE("'2018-04 (Д)'!T",TEXT(MATCH($C27,'2018-04 (Д)'!$C$2:$C$100,0)+1,0)))="Н/Д",INDIRECT(CONCATENATE("'2018-03 (Д)'!T",TEXT(MATCH($C27,'2018-03 (Д)'!$C$2:$C$100,0)+1,0)))="Н/Д",AND(INDIRECT(CONCATENATE("'2018-04 (Д)'!T",TEXT(MATCH($C27,'2018-04 (Д)'!$C$2:$C$100,0)+1,0)))="Н/Д",INDIRECT(CONCATENATE("'2018-03 (Д)'!T",TEXT(MATCH($C27,'2018-03 (Д)'!$C$2:$C$100,0)+1,0))))),"Н/Д",((INDIRECT(CONCATENATE("'2018-04 (Д)'!T",TEXT(MATCH($C27,'2018-04 (Д)'!$C$2:$C$100,0)+1,0)))-INDIRECT(CONCATENATE("'2018-03 (Д)'!T",TEXT(MATCH($C27,'2018-03 (Д)'!$C$2:$C$100,0)+1,0))))/INDIRECT(CONCATENATE("'2018-03 (Д)'!T",TEXT(MATCH($C27,'2018-03 (Д)'!$C$2:$C$100,0)+1,0))))*100)</f>
        <v>47.628924997584235</v>
      </c>
      <c r="FP27" s="9">
        <f ca="1">IF(OR(INDIRECT(CONCATENATE("'2018-05 (Д)'!T",TEXT(MATCH($C27,'2018-05 (Д)'!$C$2:$C$100,0)+1,0)))="Н/Д",INDIRECT(CONCATENATE("'2018-04 (Д)'!T",TEXT(MATCH($C27,'2018-04 (Д)'!$C$2:$C$100,0)+1,0)))="Н/Д",AND(INDIRECT(CONCATENATE("'2018-05 (Д)'!T",TEXT(MATCH($C27,'2018-05 (Д)'!$C$2:$C$100,0)+1,0)))="Н/Д",INDIRECT(CONCATENATE("'2018-04 (Д)'!T",TEXT(MATCH($C27,'2018-04 (Д)'!$C$2:$C$100,0)+1,0))))),"Н/Д",((INDIRECT(CONCATENATE("'2018-05 (Д)'!T",TEXT(MATCH($C27,'2018-05 (Д)'!$C$2:$C$100,0)+1,0)))-INDIRECT(CONCATENATE("'2018-04 (Д)'!T",TEXT(MATCH($C27,'2018-04 (Д)'!$C$2:$C$100,0)+1,0))))/INDIRECT(CONCATENATE("'2018-04 (Д)'!T",TEXT(MATCH($C27,'2018-04 (Д)'!$C$2:$C$100,0)+1,0))))*100)</f>
        <v>0.89509497113839032</v>
      </c>
      <c r="FQ27" s="9">
        <f ca="1">IF(OR(INDIRECT(CONCATENATE("'2018-06 (Д)'!T",TEXT(MATCH($C27,'2018-06 (Д)'!$C$2:$C$100,0)+1,0)))="Н/Д",INDIRECT(CONCATENATE("'2018-05 (Д)'!T",TEXT(MATCH($C27,'2018-05 (Д)'!$C$2:$C$100,0)+1,0)))="Н/Д",AND(INDIRECT(CONCATENATE("'2018-06 (Д)'!T",TEXT(MATCH($C27,'2018-06 (Д)'!$C$2:$C$100,0)+1,0)))="Н/Д",INDIRECT(CONCATENATE("'2018-05 (Д)'!T",TEXT(MATCH($C27,'2018-05 (Д)'!$C$2:$C$100,0)+1,0))))),"Н/Д",((INDIRECT(CONCATENATE("'2018-06 (Д)'!T",TEXT(MATCH($C27,'2018-06 (Д)'!$C$2:$C$100,0)+1,0)))-INDIRECT(CONCATENATE("'2018-05 (Д)'!T",TEXT(MATCH($C27,'2018-05 (Д)'!$C$2:$C$100,0)+1,0))))/INDIRECT(CONCATENATE("'2018-05 (Д)'!T",TEXT(MATCH($C27,'2018-05 (Д)'!$C$2:$C$100,0)+1,0))))*100)</f>
        <v>40.596333027322537</v>
      </c>
      <c r="FR27" s="9">
        <f ca="1">IF(OR(INDIRECT(CONCATENATE("'2018-07 (Д)'!T",TEXT(MATCH($C27,'2018-07 (Д)'!$C$2:$C$100,0)+1,0)))="Н/Д",INDIRECT(CONCATENATE("'2018-06 (Д)'!T",TEXT(MATCH($C27,'2018-06 (Д)'!$C$2:$C$100,0)+1,0)))="Н/Д",AND(INDIRECT(CONCATENATE("'2018-07 (Д)'!T",TEXT(MATCH($C27,'2018-07 (Д)'!$C$2:$C$100,0)+1,0)))="Н/Д",INDIRECT(CONCATENATE("'2018-06 (Д)'!T",TEXT(MATCH($C27,'2018-06 (Д)'!$C$2:$C$100,0)+1,0))))),"Н/Д",((INDIRECT(CONCATENATE("'2018-07 (Д)'!T",TEXT(MATCH($C27,'2018-07 (Д)'!$C$2:$C$100,0)+1,0)))-INDIRECT(CONCATENATE("'2018-06 (Д)'!T",TEXT(MATCH($C27,'2018-06 (Д)'!$C$2:$C$100,0)+1,0))))/INDIRECT(CONCATENATE("'2018-06 (Д)'!T",TEXT(MATCH($C27,'2018-06 (Д)'!$C$2:$C$100,0)+1,0))))*100)</f>
        <v>10.665277071144915</v>
      </c>
      <c r="FS27" s="9">
        <f ca="1">IF(OR(INDIRECT(CONCATENATE("'2018-08 (Д)'!T",TEXT(MATCH($C27,'2018-08 (Д)'!$C$2:$C$100,0)+1,0)))="Н/Д",INDIRECT(CONCATENATE("'2018-07 (Д)'!T",TEXT(MATCH($C27,'2018-07 (Д)'!$C$2:$C$100,0)+1,0)))="Н/Д",AND(INDIRECT(CONCATENATE("'2018-08 (Д)'!T",TEXT(MATCH($C27,'2018-08 (Д)'!$C$2:$C$100,0)+1,0)))="Н/Д",INDIRECT(CONCATENATE("'2018-07 (Д)'!T",TEXT(MATCH($C27,'2018-07 (Д)'!$C$2:$C$100,0)+1,0))))),"Н/Д",((INDIRECT(CONCATENATE("'2018-08 (Д)'!T",TEXT(MATCH($C27,'2018-08 (Д)'!$C$2:$C$100,0)+1,0)))-INDIRECT(CONCATENATE("'2018-07 (Д)'!T",TEXT(MATCH($C27,'2018-07 (Д)'!$C$2:$C$100,0)+1,0))))/INDIRECT(CONCATENATE("'2018-07 (Д)'!T",TEXT(MATCH($C27,'2018-07 (Д)'!$C$2:$C$100,0)+1,0))))*100)</f>
        <v>0.34848606132208559</v>
      </c>
      <c r="FT27" s="9">
        <f ca="1">IF(OR(INDIRECT(CONCATENATE("'2018-09 (Д)'!T",TEXT(MATCH($C27,'2018-09 (Д)'!$C$2:$C$100,0)+1,0)))="Н/Д",INDIRECT(CONCATENATE("'2018-08 (Д)'!T",TEXT(MATCH($C27,'2018-08 (Д)'!$C$2:$C$100,0)+1,0)))="Н/Д",AND(INDIRECT(CONCATENATE("'2018-09 (Д)'!T",TEXT(MATCH($C27,'2018-09 (Д)'!$C$2:$C$100,0)+1,0)))="Н/Д",INDIRECT(CONCATENATE("'2018-08 (Д)'!T",TEXT(MATCH($C27,'2018-08 (Д)'!$C$2:$C$100,0)+1,0))))),"Н/Д",((INDIRECT(CONCATENATE("'2018-09 (Д)'!T",TEXT(MATCH($C27,'2018-09 (Д)'!$C$2:$C$100,0)+1,0)))-INDIRECT(CONCATENATE("'2018-08 (Д)'!T",TEXT(MATCH($C27,'2018-08 (Д)'!$C$2:$C$100,0)+1,0))))/INDIRECT(CONCATENATE("'2018-08 (Д)'!T",TEXT(MATCH($C27,'2018-08 (Д)'!$C$2:$C$100,0)+1,0))))*100)</f>
        <v>-5.3970430810055863</v>
      </c>
      <c r="FU27" s="9">
        <f ca="1">IF(OR(INDIRECT(CONCATENATE("'2018-10 (Д)'!T",TEXT(MATCH($C27,'2018-10 (Д)'!$C$2:$C$100,0)+1,0)))="Н/Д",INDIRECT(CONCATENATE("'2018-09 (Д)'!T",TEXT(MATCH($C27,'2018-09 (Д)'!$C$2:$C$100,0)+1,0)))="Н/Д",AND(INDIRECT(CONCATENATE("'2018-10 (Д)'!T",TEXT(MATCH($C27,'2018-10 (Д)'!$C$2:$C$100,0)+1,0)))="Н/Д",INDIRECT(CONCATENATE("'2018-09 (Д)'!T",TEXT(MATCH($C27,'2018-09 (Д)'!$C$2:$C$100,0)+1,0))))),"Н/Д",((INDIRECT(CONCATENATE("'2018-10 (Д)'!T",TEXT(MATCH($C27,'2018-10 (Д)'!$C$2:$C$100,0)+1,0)))-INDIRECT(CONCATENATE("'2018-09 (Д)'!T",TEXT(MATCH($C27,'2018-09 (Д)'!$C$2:$C$100,0)+1,0))))/INDIRECT(CONCATENATE("'2018-09 (Д)'!T",TEXT(MATCH($C27,'2018-09 (Д)'!$C$2:$C$100,0)+1,0))))*100)</f>
        <v>-2.6973789837128261E-2</v>
      </c>
      <c r="FV27" s="9">
        <f ca="1">IF(OR(INDIRECT(CONCATENATE("'2018-11 (Д)'!T",TEXT(MATCH($C27,'2018-11 (Д)'!$C$2:$C$100,0)+1,0)))="Н/Д",INDIRECT(CONCATENATE("'2018-10 (Д)'!T",TEXT(MATCH($C27,'2018-10 (Д)'!$C$2:$C$100,0)+1,0)))="Н/Д",AND(INDIRECT(CONCATENATE("'2018-11 (Д)'!T",TEXT(MATCH($C27,'2018-11 (Д)'!$C$2:$C$100,0)+1,0)))="Н/Д",INDIRECT(CONCATENATE("'2018-10 (Д)'!T",TEXT(MATCH($C27,'2018-10 (Д)'!$C$2:$C$100,0)+1,0))))),"Н/Д",((INDIRECT(CONCATENATE("'2018-11 (Д)'!T",TEXT(MATCH($C27,'2018-11 (Д)'!$C$2:$C$100,0)+1,0)))-INDIRECT(CONCATENATE("'2018-10 (Д)'!T",TEXT(MATCH($C27,'2018-10 (Д)'!$C$2:$C$100,0)+1,0))))/INDIRECT(CONCATENATE("'2018-10 (Д)'!T",TEXT(MATCH($C27,'2018-10 (Д)'!$C$2:$C$100,0)+1,0))))*100)</f>
        <v>37.798964779393792</v>
      </c>
      <c r="FW27" s="9">
        <f ca="1">IF(OR(INDIRECT(CONCATENATE("'2018-12 (Д)'!T",TEXT(MATCH($C27,'2018-12 (Д)'!$C$2:$C$100,0)+1,0)))="Н/Д",INDIRECT(CONCATENATE("'2018-11 (Д)'!T",TEXT(MATCH($C27,'2018-11 (Д)'!$C$2:$C$100,0)+1,0)))="Н/Д",AND(INDIRECT(CONCATENATE("'2018-12 (Д)'!T",TEXT(MATCH($C27,'2018-12 (Д)'!$C$2:$C$100,0)+1,0)))="Н/Д",INDIRECT(CONCATENATE("'2018-11 (Д)'!T",TEXT(MATCH($C27,'2018-11 (Д)'!$C$2:$C$100,0)+1,0))))),"Н/Д",((INDIRECT(CONCATENATE("'2018-12 (Д)'!T",TEXT(MATCH($C27,'2018-12 (Д)'!$C$2:$C$100,0)+1,0)))-INDIRECT(CONCATENATE("'2018-11 (Д)'!T",TEXT(MATCH($C27,'2018-11 (Д)'!$C$2:$C$100,0)+1,0))))/INDIRECT(CONCATENATE("'2018-11 (Д)'!T",TEXT(MATCH($C27,'2018-11 (Д)'!$C$2:$C$100,0)+1,0))))*100)</f>
        <v>-28.565814514945036</v>
      </c>
      <c r="FX27" s="9"/>
      <c r="FY27" s="9">
        <f ca="1">IF(OR(INDIRECT(CONCATENATE("'2018-03 (Д)'!U",TEXT(MATCH($C27,'2018-03 (Д)'!$C$2:$C$100,0)+1,0)))="Н/Д",INDIRECT(CONCATENATE("'2018-02 (Д)'!U",TEXT(MATCH($C27,'2018-02 (Д)'!$C$2:$C$100,0)+1,0)))="Н/Д",AND(INDIRECT(CONCATENATE("'2018-03 (Д)'!U",TEXT(MATCH($C27,'2018-03 (Д)'!$C$2:$C$100,0)+1,0)))="Н/Д",INDIRECT(CONCATENATE("'2018-02 (Д)'!U",TEXT(MATCH($C27,'2018-02 (Д)'!$C$2:$C$100,0)+1,0))))),"Н/Д",((INDIRECT(CONCATENATE("'2018-03 (Д)'!U",TEXT(MATCH($C27,'2018-03 (Д)'!$C$2:$C$100,0)+1,0)))-INDIRECT(CONCATENATE("'2018-02 (Д)'!U",TEXT(MATCH($C27,'2018-02 (Д)'!$C$2:$C$100,0)+1,0))))/INDIRECT(CONCATENATE("'2018-02 (Д)'!U",TEXT(MATCH($C27,'2018-02 (Д)'!$C$2:$C$100,0)+1,0))))*100)</f>
        <v>-4.3209987693865735</v>
      </c>
      <c r="FZ27" s="9">
        <f ca="1">IF(OR(INDIRECT(CONCATENATE("'2018-04 (Д)'!U",TEXT(MATCH($C27,'2018-04 (Д)'!$C$2:$C$100,0)+1,0)))="Н/Д",INDIRECT(CONCATENATE("'2018-03 (Д)'!U",TEXT(MATCH($C27,'2018-03 (Д)'!$C$2:$C$100,0)+1,0)))="Н/Д",AND(INDIRECT(CONCATENATE("'2018-04 (Д)'!U",TEXT(MATCH($C27,'2018-04 (Д)'!$C$2:$C$100,0)+1,0)))="Н/Д",INDIRECT(CONCATENATE("'2018-03 (Д)'!U",TEXT(MATCH($C27,'2018-03 (Д)'!$C$2:$C$100,0)+1,0))))),"Н/Д",((INDIRECT(CONCATENATE("'2018-04 (Д)'!U",TEXT(MATCH($C27,'2018-04 (Д)'!$C$2:$C$100,0)+1,0)))-INDIRECT(CONCATENATE("'2018-03 (Д)'!U",TEXT(MATCH($C27,'2018-03 (Д)'!$C$2:$C$100,0)+1,0))))/INDIRECT(CONCATENATE("'2018-03 (Д)'!U",TEXT(MATCH($C27,'2018-03 (Д)'!$C$2:$C$100,0)+1,0))))*100)</f>
        <v>79.3009749104082</v>
      </c>
      <c r="GA27" s="9">
        <f ca="1">IF(OR(INDIRECT(CONCATENATE("'2018-05 (Д)'!U",TEXT(MATCH($C27,'2018-05 (Д)'!$C$2:$C$100,0)+1,0)))="Н/Д",INDIRECT(CONCATENATE("'2018-04 (Д)'!U",TEXT(MATCH($C27,'2018-04 (Д)'!$C$2:$C$100,0)+1,0)))="Н/Д",AND(INDIRECT(CONCATENATE("'2018-05 (Д)'!U",TEXT(MATCH($C27,'2018-05 (Д)'!$C$2:$C$100,0)+1,0)))="Н/Д",INDIRECT(CONCATENATE("'2018-04 (Д)'!U",TEXT(MATCH($C27,'2018-04 (Д)'!$C$2:$C$100,0)+1,0))))),"Н/Д",((INDIRECT(CONCATENATE("'2018-05 (Д)'!U",TEXT(MATCH($C27,'2018-05 (Д)'!$C$2:$C$100,0)+1,0)))-INDIRECT(CONCATENATE("'2018-04 (Д)'!U",TEXT(MATCH($C27,'2018-04 (Д)'!$C$2:$C$100,0)+1,0))))/INDIRECT(CONCATENATE("'2018-04 (Д)'!U",TEXT(MATCH($C27,'2018-04 (Д)'!$C$2:$C$100,0)+1,0))))*100)</f>
        <v>-27.555083552771027</v>
      </c>
      <c r="GB27" s="9">
        <f ca="1">IF(OR(INDIRECT(CONCATENATE("'2018-06 (Д)'!U",TEXT(MATCH($C27,'2018-06 (Д)'!$C$2:$C$100,0)+1,0)))="Н/Д",INDIRECT(CONCATENATE("'2018-05 (Д)'!U",TEXT(MATCH($C27,'2018-05 (Д)'!$C$2:$C$100,0)+1,0)))="Н/Д",AND(INDIRECT(CONCATENATE("'2018-06 (Д)'!U",TEXT(MATCH($C27,'2018-06 (Д)'!$C$2:$C$100,0)+1,0)))="Н/Д",INDIRECT(CONCATENATE("'2018-05 (Д)'!U",TEXT(MATCH($C27,'2018-05 (Д)'!$C$2:$C$100,0)+1,0))))),"Н/Д",((INDIRECT(CONCATENATE("'2018-06 (Д)'!U",TEXT(MATCH($C27,'2018-06 (Д)'!$C$2:$C$100,0)+1,0)))-INDIRECT(CONCATENATE("'2018-05 (Д)'!U",TEXT(MATCH($C27,'2018-05 (Д)'!$C$2:$C$100,0)+1,0))))/INDIRECT(CONCATENATE("'2018-05 (Д)'!U",TEXT(MATCH($C27,'2018-05 (Д)'!$C$2:$C$100,0)+1,0))))*100)</f>
        <v>47.122421170953068</v>
      </c>
      <c r="GC27" s="9">
        <f ca="1">IF(OR(INDIRECT(CONCATENATE("'2018-07 (Д)'!U",TEXT(MATCH($C27,'2018-07 (Д)'!$C$2:$C$100,0)+1,0)))="Н/Д",INDIRECT(CONCATENATE("'2018-06 (Д)'!U",TEXT(MATCH($C27,'2018-06 (Д)'!$C$2:$C$100,0)+1,0)))="Н/Д",AND(INDIRECT(CONCATENATE("'2018-07 (Д)'!U",TEXT(MATCH($C27,'2018-07 (Д)'!$C$2:$C$100,0)+1,0)))="Н/Д",INDIRECT(CONCATENATE("'2018-06 (Д)'!U",TEXT(MATCH($C27,'2018-06 (Д)'!$C$2:$C$100,0)+1,0))))),"Н/Д",((INDIRECT(CONCATENATE("'2018-07 (Д)'!U",TEXT(MATCH($C27,'2018-07 (Д)'!$C$2:$C$100,0)+1,0)))-INDIRECT(CONCATENATE("'2018-06 (Д)'!U",TEXT(MATCH($C27,'2018-06 (Д)'!$C$2:$C$100,0)+1,0))))/INDIRECT(CONCATENATE("'2018-06 (Д)'!U",TEXT(MATCH($C27,'2018-06 (Д)'!$C$2:$C$100,0)+1,0))))*100)</f>
        <v>-25.46602387145218</v>
      </c>
      <c r="GD27" s="9">
        <f ca="1">IF(OR(INDIRECT(CONCATENATE("'2018-08 (Д)'!U",TEXT(MATCH($C27,'2018-08 (Д)'!$C$2:$C$100,0)+1,0)))="Н/Д",INDIRECT(CONCATENATE("'2018-07 (Д)'!U",TEXT(MATCH($C27,'2018-07 (Д)'!$C$2:$C$100,0)+1,0)))="Н/Д",AND(INDIRECT(CONCATENATE("'2018-08 (Д)'!U",TEXT(MATCH($C27,'2018-08 (Д)'!$C$2:$C$100,0)+1,0)))="Н/Д",INDIRECT(CONCATENATE("'2018-07 (Д)'!U",TEXT(MATCH($C27,'2018-07 (Д)'!$C$2:$C$100,0)+1,0))))),"Н/Д",((INDIRECT(CONCATENATE("'2018-08 (Д)'!U",TEXT(MATCH($C27,'2018-08 (Д)'!$C$2:$C$100,0)+1,0)))-INDIRECT(CONCATENATE("'2018-07 (Д)'!U",TEXT(MATCH($C27,'2018-07 (Д)'!$C$2:$C$100,0)+1,0))))/INDIRECT(CONCATENATE("'2018-07 (Д)'!U",TEXT(MATCH($C27,'2018-07 (Д)'!$C$2:$C$100,0)+1,0))))*100)</f>
        <v>147.67958613331157</v>
      </c>
      <c r="GE27" s="9">
        <f ca="1">IF(OR(INDIRECT(CONCATENATE("'2018-09 (Д)'!U",TEXT(MATCH($C27,'2018-09 (Д)'!$C$2:$C$100,0)+1,0)))="Н/Д",INDIRECT(CONCATENATE("'2018-08 (Д)'!U",TEXT(MATCH($C27,'2018-08 (Д)'!$C$2:$C$100,0)+1,0)))="Н/Д",AND(INDIRECT(CONCATENATE("'2018-09 (Д)'!U",TEXT(MATCH($C27,'2018-09 (Д)'!$C$2:$C$100,0)+1,0)))="Н/Д",INDIRECT(CONCATENATE("'2018-08 (Д)'!U",TEXT(MATCH($C27,'2018-08 (Д)'!$C$2:$C$100,0)+1,0))))),"Н/Д",((INDIRECT(CONCATENATE("'2018-09 (Д)'!U",TEXT(MATCH($C27,'2018-09 (Д)'!$C$2:$C$100,0)+1,0)))-INDIRECT(CONCATENATE("'2018-08 (Д)'!U",TEXT(MATCH($C27,'2018-08 (Д)'!$C$2:$C$100,0)+1,0))))/INDIRECT(CONCATENATE("'2018-08 (Д)'!U",TEXT(MATCH($C27,'2018-08 (Д)'!$C$2:$C$100,0)+1,0))))*100)</f>
        <v>-61.837900866855598</v>
      </c>
      <c r="GF27" s="9">
        <f ca="1">IF(OR(INDIRECT(CONCATENATE("'2018-10 (Д)'!U",TEXT(MATCH($C27,'2018-10 (Д)'!$C$2:$C$100,0)+1,0)))="Н/Д",INDIRECT(CONCATENATE("'2018-09 (Д)'!U",TEXT(MATCH($C27,'2018-09 (Д)'!$C$2:$C$100,0)+1,0)))="Н/Д",AND(INDIRECT(CONCATENATE("'2018-10 (Д)'!U",TEXT(MATCH($C27,'2018-10 (Д)'!$C$2:$C$100,0)+1,0)))="Н/Д",INDIRECT(CONCATENATE("'2018-09 (Д)'!U",TEXT(MATCH($C27,'2018-09 (Д)'!$C$2:$C$100,0)+1,0))))),"Н/Д",((INDIRECT(CONCATENATE("'2018-10 (Д)'!U",TEXT(MATCH($C27,'2018-10 (Д)'!$C$2:$C$100,0)+1,0)))-INDIRECT(CONCATENATE("'2018-09 (Д)'!U",TEXT(MATCH($C27,'2018-09 (Д)'!$C$2:$C$100,0)+1,0))))/INDIRECT(CONCATENATE("'2018-09 (Д)'!U",TEXT(MATCH($C27,'2018-09 (Д)'!$C$2:$C$100,0)+1,0))))*100)</f>
        <v>85.92369431740326</v>
      </c>
      <c r="GG27" s="9">
        <f ca="1">IF(OR(INDIRECT(CONCATENATE("'2018-11 (Д)'!U",TEXT(MATCH($C27,'2018-11 (Д)'!$C$2:$C$100,0)+1,0)))="Н/Д",INDIRECT(CONCATENATE("'2018-10 (Д)'!U",TEXT(MATCH($C27,'2018-10 (Д)'!$C$2:$C$100,0)+1,0)))="Н/Д",AND(INDIRECT(CONCATENATE("'2018-11 (Д)'!U",TEXT(MATCH($C27,'2018-11 (Д)'!$C$2:$C$100,0)+1,0)))="Н/Д",INDIRECT(CONCATENATE("'2018-10 (Д)'!U",TEXT(MATCH($C27,'2018-10 (Д)'!$C$2:$C$100,0)+1,0))))),"Н/Д",((INDIRECT(CONCATENATE("'2018-11 (Д)'!U",TEXT(MATCH($C27,'2018-11 (Д)'!$C$2:$C$100,0)+1,0)))-INDIRECT(CONCATENATE("'2018-10 (Д)'!U",TEXT(MATCH($C27,'2018-10 (Д)'!$C$2:$C$100,0)+1,0))))/INDIRECT(CONCATENATE("'2018-10 (Д)'!U",TEXT(MATCH($C27,'2018-10 (Д)'!$C$2:$C$100,0)+1,0))))*100)</f>
        <v>6.4364124332480603</v>
      </c>
      <c r="GH27" s="9">
        <f ca="1">IF(OR(INDIRECT(CONCATENATE("'2018-12 (Д)'!U",TEXT(MATCH($C27,'2018-12 (Д)'!$C$2:$C$100,0)+1,0)))="Н/Д",INDIRECT(CONCATENATE("'2018-11 (Д)'!U",TEXT(MATCH($C27,'2018-11 (Д)'!$C$2:$C$100,0)+1,0)))="Н/Д",AND(INDIRECT(CONCATENATE("'2018-12 (Д)'!U",TEXT(MATCH($C27,'2018-12 (Д)'!$C$2:$C$100,0)+1,0)))="Н/Д",INDIRECT(CONCATENATE("'2018-11 (Д)'!U",TEXT(MATCH($C27,'2018-11 (Д)'!$C$2:$C$100,0)+1,0))))),"Н/Д",((INDIRECT(CONCATENATE("'2018-12 (Д)'!U",TEXT(MATCH($C27,'2018-12 (Д)'!$C$2:$C$100,0)+1,0)))-INDIRECT(CONCATENATE("'2018-11 (Д)'!U",TEXT(MATCH($C27,'2018-11 (Д)'!$C$2:$C$100,0)+1,0))))/INDIRECT(CONCATENATE("'2018-11 (Д)'!U",TEXT(MATCH($C27,'2018-11 (Д)'!$C$2:$C$100,0)+1,0))))*100)</f>
        <v>-132.69251779927927</v>
      </c>
      <c r="GI27" s="9"/>
      <c r="GJ27" s="9">
        <f ca="1">IF(OR(INDIRECT(CONCATENATE("'2018-03 (Д)'!V",TEXT(MATCH($C27,'2018-03 (Д)'!$C$2:$C$100,0)+1,0)))="Н/Д",INDIRECT(CONCATENATE("'2018-02 (Д)'!V",TEXT(MATCH($C27,'2018-02 (Д)'!$C$2:$C$100,0)+1,0)))="Н/Д",AND(INDIRECT(CONCATENATE("'2018-03 (Д)'!V",TEXT(MATCH($C27,'2018-03 (Д)'!$C$2:$C$100,0)+1,0)))="Н/Д",INDIRECT(CONCATENATE("'2018-02 (Д)'!V",TEXT(MATCH($C27,'2018-02 (Д)'!$C$2:$C$100,0)+1,0))))),"Н/Д",((INDIRECT(CONCATENATE("'2018-03 (Д)'!V",TEXT(MATCH($C27,'2018-03 (Д)'!$C$2:$C$100,0)+1,0)))-INDIRECT(CONCATENATE("'2018-02 (Д)'!V",TEXT(MATCH($C27,'2018-02 (Д)'!$C$2:$C$100,0)+1,0))))/INDIRECT(CONCATENATE("'2018-02 (Д)'!V",TEXT(MATCH($C27,'2018-02 (Д)'!$C$2:$C$100,0)+1,0))))*100)</f>
        <v>72.110558623078973</v>
      </c>
      <c r="GK27" s="9">
        <f ca="1">IF(OR(INDIRECT(CONCATENATE("'2018-04 (Д)'!V",TEXT(MATCH($C27,'2018-04 (Д)'!$C$2:$C$100,0)+1,0)))="Н/Д",INDIRECT(CONCATENATE("'2018-03 (Д)'!V",TEXT(MATCH($C27,'2018-03 (Д)'!$C$2:$C$100,0)+1,0)))="Н/Д",AND(INDIRECT(CONCATENATE("'2018-04 (Д)'!V",TEXT(MATCH($C27,'2018-04 (Д)'!$C$2:$C$100,0)+1,0)))="Н/Д",INDIRECT(CONCATENATE("'2018-03 (Д)'!V",TEXT(MATCH($C27,'2018-03 (Д)'!$C$2:$C$100,0)+1,0))))),"Н/Д",((INDIRECT(CONCATENATE("'2018-04 (Д)'!V",TEXT(MATCH($C27,'2018-04 (Д)'!$C$2:$C$100,0)+1,0)))-INDIRECT(CONCATENATE("'2018-03 (Д)'!V",TEXT(MATCH($C27,'2018-03 (Д)'!$C$2:$C$100,0)+1,0))))/INDIRECT(CONCATENATE("'2018-03 (Д)'!V",TEXT(MATCH($C27,'2018-03 (Д)'!$C$2:$C$100,0)+1,0))))*100)</f>
        <v>-12.571893821208185</v>
      </c>
      <c r="GL27" s="9">
        <f ca="1">IF(OR(INDIRECT(CONCATENATE("'2018-05 (Д)'!V",TEXT(MATCH($C27,'2018-05 (Д)'!$C$2:$C$100,0)+1,0)))="Н/Д",INDIRECT(CONCATENATE("'2018-04 (Д)'!V",TEXT(MATCH($C27,'2018-04 (Д)'!$C$2:$C$100,0)+1,0)))="Н/Д",AND(INDIRECT(CONCATENATE("'2018-05 (Д)'!V",TEXT(MATCH($C27,'2018-05 (Д)'!$C$2:$C$100,0)+1,0)))="Н/Д",INDIRECT(CONCATENATE("'2018-04 (Д)'!V",TEXT(MATCH($C27,'2018-04 (Д)'!$C$2:$C$100,0)+1,0))))),"Н/Д",((INDIRECT(CONCATENATE("'2018-05 (Д)'!V",TEXT(MATCH($C27,'2018-05 (Д)'!$C$2:$C$100,0)+1,0)))-INDIRECT(CONCATENATE("'2018-04 (Д)'!V",TEXT(MATCH($C27,'2018-04 (Д)'!$C$2:$C$100,0)+1,0))))/INDIRECT(CONCATENATE("'2018-04 (Д)'!V",TEXT(MATCH($C27,'2018-04 (Д)'!$C$2:$C$100,0)+1,0))))*100)</f>
        <v>66.492139587119041</v>
      </c>
      <c r="GM27" s="9">
        <f ca="1">IF(OR(INDIRECT(CONCATENATE("'2018-06 (Д)'!V",TEXT(MATCH($C27,'2018-06 (Д)'!$C$2:$C$100,0)+1,0)))="Н/Д",INDIRECT(CONCATENATE("'2018-05 (Д)'!V",TEXT(MATCH($C27,'2018-05 (Д)'!$C$2:$C$100,0)+1,0)))="Н/Д",AND(INDIRECT(CONCATENATE("'2018-06 (Д)'!V",TEXT(MATCH($C27,'2018-06 (Д)'!$C$2:$C$100,0)+1,0)))="Н/Д",INDIRECT(CONCATENATE("'2018-05 (Д)'!V",TEXT(MATCH($C27,'2018-05 (Д)'!$C$2:$C$100,0)+1,0))))),"Н/Д",((INDIRECT(CONCATENATE("'2018-06 (Д)'!V",TEXT(MATCH($C27,'2018-06 (Д)'!$C$2:$C$100,0)+1,0)))-INDIRECT(CONCATENATE("'2018-05 (Д)'!V",TEXT(MATCH($C27,'2018-05 (Д)'!$C$2:$C$100,0)+1,0))))/INDIRECT(CONCATENATE("'2018-05 (Д)'!V",TEXT(MATCH($C27,'2018-05 (Д)'!$C$2:$C$100,0)+1,0))))*100)</f>
        <v>-12.934716744736068</v>
      </c>
      <c r="GN27" s="9">
        <f ca="1">IF(OR(INDIRECT(CONCATENATE("'2018-07 (Д)'!V",TEXT(MATCH($C27,'2018-07 (Д)'!$C$2:$C$100,0)+1,0)))="Н/Д",INDIRECT(CONCATENATE("'2018-06 (Д)'!V",TEXT(MATCH($C27,'2018-06 (Д)'!$C$2:$C$100,0)+1,0)))="Н/Д",AND(INDIRECT(CONCATENATE("'2018-07 (Д)'!V",TEXT(MATCH($C27,'2018-07 (Д)'!$C$2:$C$100,0)+1,0)))="Н/Д",INDIRECT(CONCATENATE("'2018-06 (Д)'!V",TEXT(MATCH($C27,'2018-06 (Д)'!$C$2:$C$100,0)+1,0))))),"Н/Д",((INDIRECT(CONCATENATE("'2018-07 (Д)'!V",TEXT(MATCH($C27,'2018-07 (Д)'!$C$2:$C$100,0)+1,0)))-INDIRECT(CONCATENATE("'2018-06 (Д)'!V",TEXT(MATCH($C27,'2018-06 (Д)'!$C$2:$C$100,0)+1,0))))/INDIRECT(CONCATENATE("'2018-06 (Д)'!V",TEXT(MATCH($C27,'2018-06 (Д)'!$C$2:$C$100,0)+1,0))))*100)</f>
        <v>-18.011058699960689</v>
      </c>
      <c r="GO27" s="9">
        <f ca="1">IF(OR(INDIRECT(CONCATENATE("'2018-08 (Д)'!V",TEXT(MATCH($C27,'2018-08 (Д)'!$C$2:$C$100,0)+1,0)))="Н/Д",INDIRECT(CONCATENATE("'2018-07 (Д)'!V",TEXT(MATCH($C27,'2018-07 (Д)'!$C$2:$C$100,0)+1,0)))="Н/Д",AND(INDIRECT(CONCATENATE("'2018-08 (Д)'!V",TEXT(MATCH($C27,'2018-08 (Д)'!$C$2:$C$100,0)+1,0)))="Н/Д",INDIRECT(CONCATENATE("'2018-07 (Д)'!V",TEXT(MATCH($C27,'2018-07 (Д)'!$C$2:$C$100,0)+1,0))))),"Н/Д",((INDIRECT(CONCATENATE("'2018-08 (Д)'!V",TEXT(MATCH($C27,'2018-08 (Д)'!$C$2:$C$100,0)+1,0)))-INDIRECT(CONCATENATE("'2018-07 (Д)'!V",TEXT(MATCH($C27,'2018-07 (Д)'!$C$2:$C$100,0)+1,0))))/INDIRECT(CONCATENATE("'2018-07 (Д)'!V",TEXT(MATCH($C27,'2018-07 (Д)'!$C$2:$C$100,0)+1,0))))*100)</f>
        <v>22.217370300024829</v>
      </c>
      <c r="GP27" s="9">
        <f ca="1">IF(OR(INDIRECT(CONCATENATE("'2018-09 (Д)'!V",TEXT(MATCH($C27,'2018-09 (Д)'!$C$2:$C$100,0)+1,0)))="Н/Д",INDIRECT(CONCATENATE("'2018-08 (Д)'!V",TEXT(MATCH($C27,'2018-08 (Д)'!$C$2:$C$100,0)+1,0)))="Н/Д",AND(INDIRECT(CONCATENATE("'2018-09 (Д)'!V",TEXT(MATCH($C27,'2018-09 (Д)'!$C$2:$C$100,0)+1,0)))="Н/Д",INDIRECT(CONCATENATE("'2018-08 (Д)'!V",TEXT(MATCH($C27,'2018-08 (Д)'!$C$2:$C$100,0)+1,0))))),"Н/Д",((INDIRECT(CONCATENATE("'2018-09 (Д)'!V",TEXT(MATCH($C27,'2018-09 (Д)'!$C$2:$C$100,0)+1,0)))-INDIRECT(CONCATENATE("'2018-08 (Д)'!V",TEXT(MATCH($C27,'2018-08 (Д)'!$C$2:$C$100,0)+1,0))))/INDIRECT(CONCATENATE("'2018-08 (Д)'!V",TEXT(MATCH($C27,'2018-08 (Д)'!$C$2:$C$100,0)+1,0))))*100)</f>
        <v>30.082525912241053</v>
      </c>
      <c r="GQ27" s="9">
        <f ca="1">IF(OR(INDIRECT(CONCATENATE("'2018-10 (Д)'!V",TEXT(MATCH($C27,'2018-10 (Д)'!$C$2:$C$100,0)+1,0)))="Н/Д",INDIRECT(CONCATENATE("'2018-09 (Д)'!V",TEXT(MATCH($C27,'2018-09 (Д)'!$C$2:$C$100,0)+1,0)))="Н/Д",AND(INDIRECT(CONCATENATE("'2018-10 (Д)'!V",TEXT(MATCH($C27,'2018-10 (Д)'!$C$2:$C$100,0)+1,0)))="Н/Д",INDIRECT(CONCATENATE("'2018-09 (Д)'!V",TEXT(MATCH($C27,'2018-09 (Д)'!$C$2:$C$100,0)+1,0))))),"Н/Д",((INDIRECT(CONCATENATE("'2018-10 (Д)'!V",TEXT(MATCH($C27,'2018-10 (Д)'!$C$2:$C$100,0)+1,0)))-INDIRECT(CONCATENATE("'2018-09 (Д)'!V",TEXT(MATCH($C27,'2018-09 (Д)'!$C$2:$C$100,0)+1,0))))/INDIRECT(CONCATENATE("'2018-09 (Д)'!V",TEXT(MATCH($C27,'2018-09 (Д)'!$C$2:$C$100,0)+1,0))))*100)</f>
        <v>-33.217176316513566</v>
      </c>
      <c r="GR27" s="9">
        <f ca="1">IF(OR(INDIRECT(CONCATENATE("'2018-11 (Д)'!V",TEXT(MATCH($C27,'2018-11 (Д)'!$C$2:$C$100,0)+1,0)))="Н/Д",INDIRECT(CONCATENATE("'2018-10 (Д)'!V",TEXT(MATCH($C27,'2018-10 (Д)'!$C$2:$C$100,0)+1,0)))="Н/Д",AND(INDIRECT(CONCATENATE("'2018-11 (Д)'!V",TEXT(MATCH($C27,'2018-11 (Д)'!$C$2:$C$100,0)+1,0)))="Н/Д",INDIRECT(CONCATENATE("'2018-10 (Д)'!V",TEXT(MATCH($C27,'2018-10 (Д)'!$C$2:$C$100,0)+1,0))))),"Н/Д",((INDIRECT(CONCATENATE("'2018-11 (Д)'!V",TEXT(MATCH($C27,'2018-11 (Д)'!$C$2:$C$100,0)+1,0)))-INDIRECT(CONCATENATE("'2018-10 (Д)'!V",TEXT(MATCH($C27,'2018-10 (Д)'!$C$2:$C$100,0)+1,0))))/INDIRECT(CONCATENATE("'2018-10 (Д)'!V",TEXT(MATCH($C27,'2018-10 (Д)'!$C$2:$C$100,0)+1,0))))*100)</f>
        <v>-22.177177759898505</v>
      </c>
      <c r="GS27" s="9">
        <f ca="1">IF(OR(INDIRECT(CONCATENATE("'2018-12 (Д)'!V",TEXT(MATCH($C27,'2018-12 (Д)'!$C$2:$C$100,0)+1,0)))="Н/Д",INDIRECT(CONCATENATE("'2018-11 (Д)'!V",TEXT(MATCH($C27,'2018-11 (Д)'!$C$2:$C$100,0)+1,0)))="Н/Д",AND(INDIRECT(CONCATENATE("'2018-12 (Д)'!V",TEXT(MATCH($C27,'2018-12 (Д)'!$C$2:$C$100,0)+1,0)))="Н/Д",INDIRECT(CONCATENATE("'2018-11 (Д)'!V",TEXT(MATCH($C27,'2018-11 (Д)'!$C$2:$C$100,0)+1,0))))),"Н/Д",((INDIRECT(CONCATENATE("'2018-12 (Д)'!V",TEXT(MATCH($C27,'2018-12 (Д)'!$C$2:$C$100,0)+1,0)))-INDIRECT(CONCATENATE("'2018-11 (Д)'!V",TEXT(MATCH($C27,'2018-11 (Д)'!$C$2:$C$100,0)+1,0))))/INDIRECT(CONCATENATE("'2018-11 (Д)'!V",TEXT(MATCH($C27,'2018-11 (Д)'!$C$2:$C$100,0)+1,0))))*100)</f>
        <v>64.635559136390839</v>
      </c>
      <c r="GT27" s="9"/>
      <c r="GU27" s="9">
        <f ca="1">IF(OR(INDIRECT(CONCATENATE("'2018-03 (Д)'!W",TEXT(MATCH($C27,'2018-03 (Д)'!$C$2:$C$100,0)+1,0)))="Н/Д",INDIRECT(CONCATENATE("'2018-02 (Д)'!W",TEXT(MATCH($C27,'2018-02 (Д)'!$C$2:$C$100,0)+1,0)))="Н/Д",AND(INDIRECT(CONCATENATE("'2018-03 (Д)'!W",TEXT(MATCH($C27,'2018-03 (Д)'!$C$2:$C$100,0)+1,0)))="Н/Д",INDIRECT(CONCATENATE("'2018-02 (Д)'!W",TEXT(MATCH($C27,'2018-02 (Д)'!$C$2:$C$100,0)+1,0))))),"Н/Д",((INDIRECT(CONCATENATE("'2018-03 (Д)'!W",TEXT(MATCH($C27,'2018-03 (Д)'!$C$2:$C$100,0)+1,0)))-INDIRECT(CONCATENATE("'2018-02 (Д)'!W",TEXT(MATCH($C27,'2018-02 (Д)'!$C$2:$C$100,0)+1,0))))/INDIRECT(CONCATENATE("'2018-02 (Д)'!W",TEXT(MATCH($C27,'2018-02 (Д)'!$C$2:$C$100,0)+1,0))))*100)</f>
        <v>0.15960291301559371</v>
      </c>
      <c r="GV27" s="9">
        <f ca="1">IF(OR(INDIRECT(CONCATENATE("'2018-04 (Д)'!W",TEXT(MATCH($C27,'2018-04 (Д)'!$C$2:$C$100,0)+1,0)))="Н/Д",INDIRECT(CONCATENATE("'2018-03 (Д)'!W",TEXT(MATCH($C27,'2018-03 (Д)'!$C$2:$C$100,0)+1,0)))="Н/Д",AND(INDIRECT(CONCATENATE("'2018-04 (Д)'!W",TEXT(MATCH($C27,'2018-04 (Д)'!$C$2:$C$100,0)+1,0)))="Н/Д",INDIRECT(CONCATENATE("'2018-03 (Д)'!W",TEXT(MATCH($C27,'2018-03 (Д)'!$C$2:$C$100,0)+1,0))))),"Н/Д",((INDIRECT(CONCATENATE("'2018-04 (Д)'!W",TEXT(MATCH($C27,'2018-04 (Д)'!$C$2:$C$100,0)+1,0)))-INDIRECT(CONCATENATE("'2018-03 (Д)'!W",TEXT(MATCH($C27,'2018-03 (Д)'!$C$2:$C$100,0)+1,0))))/INDIRECT(CONCATENATE("'2018-03 (Д)'!W",TEXT(MATCH($C27,'2018-03 (Д)'!$C$2:$C$100,0)+1,0))))*100)</f>
        <v>91.240387889602729</v>
      </c>
      <c r="GW27" s="9">
        <f ca="1">IF(OR(INDIRECT(CONCATENATE("'2018-05 (Д)'!W",TEXT(MATCH($C27,'2018-05 (Д)'!$C$2:$C$100,0)+1,0)))="Н/Д",INDIRECT(CONCATENATE("'2018-04 (Д)'!W",TEXT(MATCH($C27,'2018-04 (Д)'!$C$2:$C$100,0)+1,0)))="Н/Д",AND(INDIRECT(CONCATENATE("'2018-05 (Д)'!W",TEXT(MATCH($C27,'2018-05 (Д)'!$C$2:$C$100,0)+1,0)))="Н/Д",INDIRECT(CONCATENATE("'2018-04 (Д)'!W",TEXT(MATCH($C27,'2018-04 (Д)'!$C$2:$C$100,0)+1,0))))),"Н/Д",((INDIRECT(CONCATENATE("'2018-05 (Д)'!W",TEXT(MATCH($C27,'2018-05 (Д)'!$C$2:$C$100,0)+1,0)))-INDIRECT(CONCATENATE("'2018-04 (Д)'!W",TEXT(MATCH($C27,'2018-04 (Д)'!$C$2:$C$100,0)+1,0))))/INDIRECT(CONCATENATE("'2018-04 (Д)'!W",TEXT(MATCH($C27,'2018-04 (Д)'!$C$2:$C$100,0)+1,0))))*100)</f>
        <v>-24.940210495820889</v>
      </c>
      <c r="GX27" s="9">
        <f ca="1">IF(OR(INDIRECT(CONCATENATE("'2018-06 (Д)'!W",TEXT(MATCH($C27,'2018-06 (Д)'!$C$2:$C$100,0)+1,0)))="Н/Д",INDIRECT(CONCATENATE("'2018-05 (Д)'!W",TEXT(MATCH($C27,'2018-05 (Д)'!$C$2:$C$100,0)+1,0)))="Н/Д",AND(INDIRECT(CONCATENATE("'2018-06 (Д)'!W",TEXT(MATCH($C27,'2018-06 (Д)'!$C$2:$C$100,0)+1,0)))="Н/Д",INDIRECT(CONCATENATE("'2018-05 (Д)'!W",TEXT(MATCH($C27,'2018-05 (Д)'!$C$2:$C$100,0)+1,0))))),"Н/Д",((INDIRECT(CONCATENATE("'2018-06 (Д)'!W",TEXT(MATCH($C27,'2018-06 (Д)'!$C$2:$C$100,0)+1,0)))-INDIRECT(CONCATENATE("'2018-05 (Д)'!W",TEXT(MATCH($C27,'2018-05 (Д)'!$C$2:$C$100,0)+1,0))))/INDIRECT(CONCATENATE("'2018-05 (Д)'!W",TEXT(MATCH($C27,'2018-05 (Д)'!$C$2:$C$100,0)+1,0))))*100)</f>
        <v>5.8706603413832807</v>
      </c>
      <c r="GY27" s="9">
        <f ca="1">IF(OR(INDIRECT(CONCATENATE("'2018-07 (Д)'!W",TEXT(MATCH($C27,'2018-07 (Д)'!$C$2:$C$100,0)+1,0)))="Н/Д",INDIRECT(CONCATENATE("'2018-06 (Д)'!W",TEXT(MATCH($C27,'2018-06 (Д)'!$C$2:$C$100,0)+1,0)))="Н/Д",AND(INDIRECT(CONCATENATE("'2018-07 (Д)'!W",TEXT(MATCH($C27,'2018-07 (Д)'!$C$2:$C$100,0)+1,0)))="Н/Д",INDIRECT(CONCATENATE("'2018-06 (Д)'!W",TEXT(MATCH($C27,'2018-06 (Д)'!$C$2:$C$100,0)+1,0))))),"Н/Д",((INDIRECT(CONCATENATE("'2018-07 (Д)'!W",TEXT(MATCH($C27,'2018-07 (Д)'!$C$2:$C$100,0)+1,0)))-INDIRECT(CONCATENATE("'2018-06 (Д)'!W",TEXT(MATCH($C27,'2018-06 (Д)'!$C$2:$C$100,0)+1,0))))/INDIRECT(CONCATENATE("'2018-06 (Д)'!W",TEXT(MATCH($C27,'2018-06 (Д)'!$C$2:$C$100,0)+1,0))))*100)</f>
        <v>-10.978648956499114</v>
      </c>
      <c r="GZ27" s="9">
        <f ca="1">IF(OR(INDIRECT(CONCATENATE("'2018-08 (Д)'!W",TEXT(MATCH($C27,'2018-08 (Д)'!$C$2:$C$100,0)+1,0)))="Н/Д",INDIRECT(CONCATENATE("'2018-07 (Д)'!W",TEXT(MATCH($C27,'2018-07 (Д)'!$C$2:$C$100,0)+1,0)))="Н/Д",AND(INDIRECT(CONCATENATE("'2018-08 (Д)'!W",TEXT(MATCH($C27,'2018-08 (Д)'!$C$2:$C$100,0)+1,0)))="Н/Д",INDIRECT(CONCATENATE("'2018-07 (Д)'!W",TEXT(MATCH($C27,'2018-07 (Д)'!$C$2:$C$100,0)+1,0))))),"Н/Д",((INDIRECT(CONCATENATE("'2018-08 (Д)'!W",TEXT(MATCH($C27,'2018-08 (Д)'!$C$2:$C$100,0)+1,0)))-INDIRECT(CONCATENATE("'2018-07 (Д)'!W",TEXT(MATCH($C27,'2018-07 (Д)'!$C$2:$C$100,0)+1,0))))/INDIRECT(CONCATENATE("'2018-07 (Д)'!W",TEXT(MATCH($C27,'2018-07 (Д)'!$C$2:$C$100,0)+1,0))))*100)</f>
        <v>28.73963823741769</v>
      </c>
      <c r="HA27" s="9">
        <f ca="1">IF(OR(INDIRECT(CONCATENATE("'2018-09 (Д)'!W",TEXT(MATCH($C27,'2018-09 (Д)'!$C$2:$C$100,0)+1,0)))="Н/Д",INDIRECT(CONCATENATE("'2018-08 (Д)'!W",TEXT(MATCH($C27,'2018-08 (Д)'!$C$2:$C$100,0)+1,0)))="Н/Д",AND(INDIRECT(CONCATENATE("'2018-09 (Д)'!W",TEXT(MATCH($C27,'2018-09 (Д)'!$C$2:$C$100,0)+1,0)))="Н/Д",INDIRECT(CONCATENATE("'2018-08 (Д)'!W",TEXT(MATCH($C27,'2018-08 (Д)'!$C$2:$C$100,0)+1,0))))),"Н/Д",((INDIRECT(CONCATENATE("'2018-09 (Д)'!W",TEXT(MATCH($C27,'2018-09 (Д)'!$C$2:$C$100,0)+1,0)))-INDIRECT(CONCATENATE("'2018-08 (Д)'!W",TEXT(MATCH($C27,'2018-08 (Д)'!$C$2:$C$100,0)+1,0))))/INDIRECT(CONCATENATE("'2018-08 (Д)'!W",TEXT(MATCH($C27,'2018-08 (Д)'!$C$2:$C$100,0)+1,0))))*100)</f>
        <v>-13.175487711953721</v>
      </c>
      <c r="HB27" s="9">
        <f ca="1">IF(OR(INDIRECT(CONCATENATE("'2018-10 (Д)'!W",TEXT(MATCH($C27,'2018-10 (Д)'!$C$2:$C$100,0)+1,0)))="Н/Д",INDIRECT(CONCATENATE("'2018-09 (Д)'!W",TEXT(MATCH($C27,'2018-09 (Д)'!$C$2:$C$100,0)+1,0)))="Н/Д",AND(INDIRECT(CONCATENATE("'2018-10 (Д)'!W",TEXT(MATCH($C27,'2018-10 (Д)'!$C$2:$C$100,0)+1,0)))="Н/Д",INDIRECT(CONCATENATE("'2018-09 (Д)'!W",TEXT(MATCH($C27,'2018-09 (Д)'!$C$2:$C$100,0)+1,0))))),"Н/Д",((INDIRECT(CONCATENATE("'2018-10 (Д)'!W",TEXT(MATCH($C27,'2018-10 (Д)'!$C$2:$C$100,0)+1,0)))-INDIRECT(CONCATENATE("'2018-09 (Д)'!W",TEXT(MATCH($C27,'2018-09 (Д)'!$C$2:$C$100,0)+1,0))))/INDIRECT(CONCATENATE("'2018-09 (Д)'!W",TEXT(MATCH($C27,'2018-09 (Д)'!$C$2:$C$100,0)+1,0))))*100)</f>
        <v>-15.483153521218032</v>
      </c>
      <c r="HC27" s="9">
        <f ca="1">IF(OR(INDIRECT(CONCATENATE("'2018-11 (Д)'!W",TEXT(MATCH($C27,'2018-11 (Д)'!$C$2:$C$100,0)+1,0)))="Н/Д",INDIRECT(CONCATENATE("'2018-10 (Д)'!W",TEXT(MATCH($C27,'2018-10 (Д)'!$C$2:$C$100,0)+1,0)))="Н/Д",AND(INDIRECT(CONCATENATE("'2018-11 (Д)'!W",TEXT(MATCH($C27,'2018-11 (Д)'!$C$2:$C$100,0)+1,0)))="Н/Д",INDIRECT(CONCATENATE("'2018-10 (Д)'!W",TEXT(MATCH($C27,'2018-10 (Д)'!$C$2:$C$100,0)+1,0))))),"Н/Д",((INDIRECT(CONCATENATE("'2018-11 (Д)'!W",TEXT(MATCH($C27,'2018-11 (Д)'!$C$2:$C$100,0)+1,0)))-INDIRECT(CONCATENATE("'2018-10 (Д)'!W",TEXT(MATCH($C27,'2018-10 (Д)'!$C$2:$C$100,0)+1,0))))/INDIRECT(CONCATENATE("'2018-10 (Д)'!W",TEXT(MATCH($C27,'2018-10 (Д)'!$C$2:$C$100,0)+1,0))))*100)</f>
        <v>32.377195446635142</v>
      </c>
      <c r="HD27" s="9">
        <f ca="1">IF(OR(INDIRECT(CONCATENATE("'2018-12 (Д)'!W",TEXT(MATCH($C27,'2018-12 (Д)'!$C$2:$C$100,0)+1,0)))="Н/Д",INDIRECT(CONCATENATE("'2018-11 (Д)'!W",TEXT(MATCH($C27,'2018-11 (Д)'!$C$2:$C$100,0)+1,0)))="Н/Д",AND(INDIRECT(CONCATENATE("'2018-12 (Д)'!W",TEXT(MATCH($C27,'2018-12 (Д)'!$C$2:$C$100,0)+1,0)))="Н/Д",INDIRECT(CONCATENATE("'2018-11 (Д)'!W",TEXT(MATCH($C27,'2018-11 (Д)'!$C$2:$C$100,0)+1,0))))),"Н/Д",((INDIRECT(CONCATENATE("'2018-12 (Д)'!W",TEXT(MATCH($C27,'2018-12 (Д)'!$C$2:$C$100,0)+1,0)))-INDIRECT(CONCATENATE("'2018-11 (Д)'!W",TEXT(MATCH($C27,'2018-11 (Д)'!$C$2:$C$100,0)+1,0))))/INDIRECT(CONCATENATE("'2018-11 (Д)'!W",TEXT(MATCH($C27,'2018-11 (Д)'!$C$2:$C$100,0)+1,0))))*100)</f>
        <v>-9.5434529478270935</v>
      </c>
    </row>
    <row r="28" spans="1:212" x14ac:dyDescent="0.25">
      <c r="A28" s="2" t="s">
        <v>34</v>
      </c>
      <c r="B28" s="2" t="s">
        <v>48</v>
      </c>
      <c r="C28" s="15">
        <v>97000000</v>
      </c>
      <c r="D28" s="9"/>
      <c r="E28" s="9">
        <f ca="1">IF(OR(INDIRECT(CONCATENATE("'2018-03 (Д)'!E",TEXT(MATCH($C28,'2018-03 (Д)'!$C$2:$C$100,0)+1,0)))="Н/Д",INDIRECT(CONCATENATE("'2018-02 (Д)'!E",TEXT(MATCH($C28,'2018-02 (Д)'!$C$2:$C$100,0)+1,0)))="Н/Д",AND(INDIRECT(CONCATENATE("'2018-03 (Д)'!E",TEXT(MATCH($C28,'2018-03 (Д)'!$C$2:$C$100,0)+1,0)))="Н/Д",INDIRECT(CONCATENATE("'2018-02 (Д)'!E",TEXT(MATCH($C28,'2018-02 (Д)'!$C$2:$C$100,0)+1,0))))),"Н/Д",((INDIRECT(CONCATENATE("'2018-03 (Д)'!E",TEXT(MATCH($C28,'2018-03 (Д)'!$C$2:$C$100,0)+1,0)))-INDIRECT(CONCATENATE("'2018-02 (Д)'!E",TEXT(MATCH($C28,'2018-02 (Д)'!$C$2:$C$100,0)+1,0))))/INDIRECT(CONCATENATE("'2018-02 (Д)'!E",TEXT(MATCH($C28,'2018-02 (Д)'!$C$2:$C$100,0)+1,0))))*100)</f>
        <v>-74.081627752028396</v>
      </c>
      <c r="F28" s="9">
        <f ca="1">IF(OR(INDIRECT(CONCATENATE("'2018-04 (Д)'!E",TEXT(MATCH($C28,'2018-04 (Д)'!$C$2:$C$100,0)+1,0)))="Н/Д",INDIRECT(CONCATENATE("'2018-03 (Д)'!E",TEXT(MATCH($C28,'2018-03 (Д)'!$C$2:$C$100,0)+1,0)))="Н/Д",AND(INDIRECT(CONCATENATE("'2018-04 (Д)'!E",TEXT(MATCH($C28,'2018-04 (Д)'!$C$2:$C$100,0)+1,0)))="Н/Д",INDIRECT(CONCATENATE("'2018-03 (Д)'!E",TEXT(MATCH($C28,'2018-03 (Д)'!$C$2:$C$100,0)+1,0))))),"Н/Д",((INDIRECT(CONCATENATE("'2018-04 (Д)'!E",TEXT(MATCH($C28,'2018-04 (Д)'!$C$2:$C$100,0)+1,0)))-INDIRECT(CONCATENATE("'2018-03 (Д)'!E",TEXT(MATCH($C28,'2018-03 (Д)'!$C$2:$C$100,0)+1,0))))/INDIRECT(CONCATENATE("'2018-03 (Д)'!E",TEXT(MATCH($C28,'2018-03 (Д)'!$C$2:$C$100,0)+1,0))))*100)</f>
        <v>171.68563873088812</v>
      </c>
      <c r="G28" s="9">
        <f ca="1">IF(OR(INDIRECT(CONCATENATE("'2018-05 (Д)'!E",TEXT(MATCH($C28,'2018-05 (Д)'!$C$2:$C$100,0)+1,0)))="Н/Д",INDIRECT(CONCATENATE("'2018-04 (Д)'!E",TEXT(MATCH($C28,'2018-04 (Д)'!$C$2:$C$100,0)+1,0)))="Н/Д",AND(INDIRECT(CONCATENATE("'2018-05 (Д)'!E",TEXT(MATCH($C28,'2018-05 (Д)'!$C$2:$C$100,0)+1,0)))="Н/Д",INDIRECT(CONCATENATE("'2018-04 (Д)'!E",TEXT(MATCH($C28,'2018-04 (Д)'!$C$2:$C$100,0)+1,0))))),"Н/Д",((INDIRECT(CONCATENATE("'2018-05 (Д)'!E",TEXT(MATCH($C28,'2018-05 (Д)'!$C$2:$C$100,0)+1,0)))-INDIRECT(CONCATENATE("'2018-04 (Д)'!E",TEXT(MATCH($C28,'2018-04 (Д)'!$C$2:$C$100,0)+1,0))))/INDIRECT(CONCATENATE("'2018-04 (Д)'!E",TEXT(MATCH($C28,'2018-04 (Д)'!$C$2:$C$100,0)+1,0))))*100)</f>
        <v>11.883769691208698</v>
      </c>
      <c r="H28" s="9">
        <f ca="1">IF(OR(INDIRECT(CONCATENATE("'2018-06 (Д)'!E",TEXT(MATCH($C28,'2018-06 (Д)'!$C$2:$C$100,0)+1,0)))="Н/Д",INDIRECT(CONCATENATE("'2018-05 (Д)'!E",TEXT(MATCH($C28,'2018-05 (Д)'!$C$2:$C$100,0)+1,0)))="Н/Д",AND(INDIRECT(CONCATENATE("'2018-06 (Д)'!E",TEXT(MATCH($C28,'2018-06 (Д)'!$C$2:$C$100,0)+1,0)))="Н/Д",INDIRECT(CONCATENATE("'2018-05 (Д)'!E",TEXT(MATCH($C28,'2018-05 (Д)'!$C$2:$C$100,0)+1,0))))),"Н/Д",((INDIRECT(CONCATENATE("'2018-06 (Д)'!E",TEXT(MATCH($C28,'2018-06 (Д)'!$C$2:$C$100,0)+1,0)))-INDIRECT(CONCATENATE("'2018-05 (Д)'!E",TEXT(MATCH($C28,'2018-05 (Д)'!$C$2:$C$100,0)+1,0))))/INDIRECT(CONCATENATE("'2018-05 (Д)'!E",TEXT(MATCH($C28,'2018-05 (Д)'!$C$2:$C$100,0)+1,0))))*100)</f>
        <v>-8.5756862250700916</v>
      </c>
      <c r="I28" s="9">
        <f ca="1">IF(OR(INDIRECT(CONCATENATE("'2018-07 (Д)'!E",TEXT(MATCH($C28,'2018-07 (Д)'!$C$2:$C$100,0)+1,0)))="Н/Д",INDIRECT(CONCATENATE("'2018-06 (Д)'!E",TEXT(MATCH($C28,'2018-06 (Д)'!$C$2:$C$100,0)+1,0)))="Н/Д",AND(INDIRECT(CONCATENATE("'2018-07 (Д)'!E",TEXT(MATCH($C28,'2018-07 (Д)'!$C$2:$C$100,0)+1,0)))="Н/Д",INDIRECT(CONCATENATE("'2018-06 (Д)'!E",TEXT(MATCH($C28,'2018-06 (Д)'!$C$2:$C$100,0)+1,0))))),"Н/Д",((INDIRECT(CONCATENATE("'2018-07 (Д)'!E",TEXT(MATCH($C28,'2018-07 (Д)'!$C$2:$C$100,0)+1,0)))-INDIRECT(CONCATENATE("'2018-06 (Д)'!E",TEXT(MATCH($C28,'2018-06 (Д)'!$C$2:$C$100,0)+1,0))))/INDIRECT(CONCATENATE("'2018-06 (Д)'!E",TEXT(MATCH($C28,'2018-06 (Д)'!$C$2:$C$100,0)+1,0))))*100)</f>
        <v>2.1958759723669981</v>
      </c>
      <c r="J28" s="9">
        <f ca="1">IF(OR(INDIRECT(CONCATENATE("'2018-08 (Д)'!E",TEXT(MATCH($C28,'2018-08 (Д)'!$C$2:$C$100,0)+1,0)))="Н/Д",INDIRECT(CONCATENATE("'2018-07 (Д)'!E",TEXT(MATCH($C28,'2018-07 (Д)'!$C$2:$C$100,0)+1,0)))="Н/Д",AND(INDIRECT(CONCATENATE("'2018-08 (Д)'!E",TEXT(MATCH($C28,'2018-08 (Д)'!$C$2:$C$100,0)+1,0)))="Н/Д",INDIRECT(CONCATENATE("'2018-07 (Д)'!E",TEXT(MATCH($C28,'2018-07 (Д)'!$C$2:$C$100,0)+1,0))))),"Н/Д",((INDIRECT(CONCATENATE("'2018-08 (Д)'!E",TEXT(MATCH($C28,'2018-08 (Д)'!$C$2:$C$100,0)+1,0)))-INDIRECT(CONCATENATE("'2018-07 (Д)'!E",TEXT(MATCH($C28,'2018-07 (Д)'!$C$2:$C$100,0)+1,0))))/INDIRECT(CONCATENATE("'2018-07 (Д)'!E",TEXT(MATCH($C28,'2018-07 (Д)'!$C$2:$C$100,0)+1,0))))*100)</f>
        <v>14.698991221895</v>
      </c>
      <c r="K28" s="9">
        <f ca="1">IF(OR(INDIRECT(CONCATENATE("'2018-09 (Д)'!E",TEXT(MATCH($C28,'2018-09 (Д)'!$C$2:$C$100,0)+1,0)))="Н/Д",INDIRECT(CONCATENATE("'2018-08 (Д)'!E",TEXT(MATCH($C28,'2018-08 (Д)'!$C$2:$C$100,0)+1,0)))="Н/Д",AND(INDIRECT(CONCATENATE("'2018-09 (Д)'!E",TEXT(MATCH($C28,'2018-09 (Д)'!$C$2:$C$100,0)+1,0)))="Н/Д",INDIRECT(CONCATENATE("'2018-08 (Д)'!E",TEXT(MATCH($C28,'2018-08 (Д)'!$C$2:$C$100,0)+1,0))))),"Н/Д",((INDIRECT(CONCATENATE("'2018-09 (Д)'!E",TEXT(MATCH($C28,'2018-09 (Д)'!$C$2:$C$100,0)+1,0)))-INDIRECT(CONCATENATE("'2018-08 (Д)'!E",TEXT(MATCH($C28,'2018-08 (Д)'!$C$2:$C$100,0)+1,0))))/INDIRECT(CONCATENATE("'2018-08 (Д)'!E",TEXT(MATCH($C28,'2018-08 (Д)'!$C$2:$C$100,0)+1,0))))*100)</f>
        <v>-13.384557508929159</v>
      </c>
      <c r="L28" s="9">
        <f ca="1">IF(OR(INDIRECT(CONCATENATE("'2018-10 (Д)'!E",TEXT(MATCH($C28,'2018-10 (Д)'!$C$2:$C$100,0)+1,0)))="Н/Д",INDIRECT(CONCATENATE("'2018-09 (Д)'!E",TEXT(MATCH($C28,'2018-09 (Д)'!$C$2:$C$100,0)+1,0)))="Н/Д",AND(INDIRECT(CONCATENATE("'2018-10 (Д)'!E",TEXT(MATCH($C28,'2018-10 (Д)'!$C$2:$C$100,0)+1,0)))="Н/Д",INDIRECT(CONCATENATE("'2018-09 (Д)'!E",TEXT(MATCH($C28,'2018-09 (Д)'!$C$2:$C$100,0)+1,0))))),"Н/Д",((INDIRECT(CONCATENATE("'2018-10 (Д)'!E",TEXT(MATCH($C28,'2018-10 (Д)'!$C$2:$C$100,0)+1,0)))-INDIRECT(CONCATENATE("'2018-09 (Д)'!E",TEXT(MATCH($C28,'2018-09 (Д)'!$C$2:$C$100,0)+1,0))))/INDIRECT(CONCATENATE("'2018-09 (Д)'!E",TEXT(MATCH($C28,'2018-09 (Д)'!$C$2:$C$100,0)+1,0))))*100)</f>
        <v>-11.670573286669919</v>
      </c>
      <c r="M28" s="9">
        <f ca="1">IF(OR(INDIRECT(CONCATENATE("'2018-11 (Д)'!E",TEXT(MATCH($C28,'2018-11 (Д)'!$C$2:$C$100,0)+1,0)))="Н/Д",INDIRECT(CONCATENATE("'2018-10 (Д)'!E",TEXT(MATCH($C28,'2018-10 (Д)'!$C$2:$C$100,0)+1,0)))="Н/Д",AND(INDIRECT(CONCATENATE("'2018-11 (Д)'!E",TEXT(MATCH($C28,'2018-11 (Д)'!$C$2:$C$100,0)+1,0)))="Н/Д",INDIRECT(CONCATENATE("'2018-10 (Д)'!E",TEXT(MATCH($C28,'2018-10 (Д)'!$C$2:$C$100,0)+1,0))))),"Н/Д",((INDIRECT(CONCATENATE("'2018-11 (Д)'!E",TEXT(MATCH($C28,'2018-11 (Д)'!$C$2:$C$100,0)+1,0)))-INDIRECT(CONCATENATE("'2018-10 (Д)'!E",TEXT(MATCH($C28,'2018-10 (Д)'!$C$2:$C$100,0)+1,0))))/INDIRECT(CONCATENATE("'2018-10 (Д)'!E",TEXT(MATCH($C28,'2018-10 (Д)'!$C$2:$C$100,0)+1,0))))*100)</f>
        <v>46.875613653044695</v>
      </c>
      <c r="N28" s="9">
        <f ca="1">IF(OR(INDIRECT(CONCATENATE("'2018-12 (Д)'!E",TEXT(MATCH($C28,'2018-12 (Д)'!$C$2:$C$100,0)+1,0)))="Н/Д",INDIRECT(CONCATENATE("'2018-11 (Д)'!E",TEXT(MATCH($C28,'2018-11 (Д)'!$C$2:$C$100,0)+1,0)))="Н/Д",AND(INDIRECT(CONCATENATE("'2018-12 (Д)'!E",TEXT(MATCH($C28,'2018-12 (Д)'!$C$2:$C$100,0)+1,0)))="Н/Д",INDIRECT(CONCATENATE("'2018-11 (Д)'!E",TEXT(MATCH($C28,'2018-11 (Д)'!$C$2:$C$100,0)+1,0))))),"Н/Д",((INDIRECT(CONCATENATE("'2018-12 (Д)'!E",TEXT(MATCH($C28,'2018-12 (Д)'!$C$2:$C$100,0)+1,0)))-INDIRECT(CONCATENATE("'2018-11 (Д)'!E",TEXT(MATCH($C28,'2018-11 (Д)'!$C$2:$C$100,0)+1,0))))/INDIRECT(CONCATENATE("'2018-11 (Д)'!E",TEXT(MATCH($C28,'2018-11 (Д)'!$C$2:$C$100,0)+1,0))))*100)</f>
        <v>-20.405802704004085</v>
      </c>
      <c r="O28" s="9"/>
      <c r="P28" s="9">
        <f ca="1">IF(OR(INDIRECT(CONCATENATE("'2018-03 (Д)'!F",TEXT(MATCH($C28,'2018-03 (Д)'!$C$2:$C$100,0)+1,0)))="Н/Д",INDIRECT(CONCATENATE("'2018-02 (Д)'!F",TEXT(MATCH($C28,'2018-02 (Д)'!$C$2:$C$100,0)+1,0)))="Н/Д",AND(INDIRECT(CONCATENATE("'2018-03 (Д)'!F",TEXT(MATCH($C28,'2018-03 (Д)'!$C$2:$C$100,0)+1,0)))="Н/Д",INDIRECT(CONCATENATE("'2018-02 (Д)'!F",TEXT(MATCH($C28,'2018-02 (Д)'!$C$2:$C$100,0)+1,0))))),"Н/Д",((INDIRECT(CONCATENATE("'2018-03 (Д)'!F",TEXT(MATCH($C28,'2018-03 (Д)'!$C$2:$C$100,0)+1,0)))-INDIRECT(CONCATENATE("'2018-02 (Д)'!F",TEXT(MATCH($C28,'2018-02 (Д)'!$C$2:$C$100,0)+1,0))))/INDIRECT(CONCATENATE("'2018-02 (Д)'!F",TEXT(MATCH($C28,'2018-02 (Д)'!$C$2:$C$100,0)+1,0))))*100)</f>
        <v>-3.8482062811455759</v>
      </c>
      <c r="Q28" s="9">
        <f ca="1">IF(OR(INDIRECT(CONCATENATE("'2018-04 (Д)'!F",TEXT(MATCH($C28,'2018-04 (Д)'!$C$2:$C$100,0)+1,0)))="Н/Д",INDIRECT(CONCATENATE("'2018-03 (Д)'!F",TEXT(MATCH($C28,'2018-03 (Д)'!$C$2:$C$100,0)+1,0)))="Н/Д",AND(INDIRECT(CONCATENATE("'2018-04 (Д)'!F",TEXT(MATCH($C28,'2018-04 (Д)'!$C$2:$C$100,0)+1,0)))="Н/Д",INDIRECT(CONCATENATE("'2018-03 (Д)'!F",TEXT(MATCH($C28,'2018-03 (Д)'!$C$2:$C$100,0)+1,0))))),"Н/Д",((INDIRECT(CONCATENATE("'2018-04 (Д)'!F",TEXT(MATCH($C28,'2018-04 (Д)'!$C$2:$C$100,0)+1,0)))-INDIRECT(CONCATENATE("'2018-03 (Д)'!F",TEXT(MATCH($C28,'2018-03 (Д)'!$C$2:$C$100,0)+1,0))))/INDIRECT(CONCATENATE("'2018-03 (Д)'!F",TEXT(MATCH($C28,'2018-03 (Д)'!$C$2:$C$100,0)+1,0))))*100)</f>
        <v>117.91623302695481</v>
      </c>
      <c r="R28" s="9">
        <f ca="1">IF(OR(INDIRECT(CONCATENATE("'2018-05 (Д)'!F",TEXT(MATCH($C28,'2018-05 (Д)'!$C$2:$C$100,0)+1,0)))="Н/Д",INDIRECT(CONCATENATE("'2018-04 (Д)'!F",TEXT(MATCH($C28,'2018-04 (Д)'!$C$2:$C$100,0)+1,0)))="Н/Д",AND(INDIRECT(CONCATENATE("'2018-05 (Д)'!F",TEXT(MATCH($C28,'2018-05 (Д)'!$C$2:$C$100,0)+1,0)))="Н/Д",INDIRECT(CONCATENATE("'2018-04 (Д)'!F",TEXT(MATCH($C28,'2018-04 (Д)'!$C$2:$C$100,0)+1,0))))),"Н/Д",((INDIRECT(CONCATENATE("'2018-05 (Д)'!F",TEXT(MATCH($C28,'2018-05 (Д)'!$C$2:$C$100,0)+1,0)))-INDIRECT(CONCATENATE("'2018-04 (Д)'!F",TEXT(MATCH($C28,'2018-04 (Д)'!$C$2:$C$100,0)+1,0))))/INDIRECT(CONCATENATE("'2018-04 (Д)'!F",TEXT(MATCH($C28,'2018-04 (Д)'!$C$2:$C$100,0)+1,0))))*100)</f>
        <v>-14.136376588837669</v>
      </c>
      <c r="S28" s="9">
        <f ca="1">IF(OR(INDIRECT(CONCATENATE("'2018-06 (Д)'!F",TEXT(MATCH($C28,'2018-06 (Д)'!$C$2:$C$100,0)+1,0)))="Н/Д",INDIRECT(CONCATENATE("'2018-05 (Д)'!F",TEXT(MATCH($C28,'2018-05 (Д)'!$C$2:$C$100,0)+1,0)))="Н/Д",AND(INDIRECT(CONCATENATE("'2018-06 (Д)'!F",TEXT(MATCH($C28,'2018-06 (Д)'!$C$2:$C$100,0)+1,0)))="Н/Д",INDIRECT(CONCATENATE("'2018-05 (Д)'!F",TEXT(MATCH($C28,'2018-05 (Д)'!$C$2:$C$100,0)+1,0))))),"Н/Д",((INDIRECT(CONCATENATE("'2018-06 (Д)'!F",TEXT(MATCH($C28,'2018-06 (Д)'!$C$2:$C$100,0)+1,0)))-INDIRECT(CONCATENATE("'2018-05 (Д)'!F",TEXT(MATCH($C28,'2018-05 (Д)'!$C$2:$C$100,0)+1,0))))/INDIRECT(CONCATENATE("'2018-05 (Д)'!F",TEXT(MATCH($C28,'2018-05 (Д)'!$C$2:$C$100,0)+1,0))))*100)</f>
        <v>-9.3496989335483303</v>
      </c>
      <c r="T28" s="9">
        <f ca="1">IF(OR(INDIRECT(CONCATENATE("'2018-07 (Д)'!F",TEXT(MATCH($C28,'2018-07 (Д)'!$C$2:$C$100,0)+1,0)))="Н/Д",INDIRECT(CONCATENATE("'2018-06 (Д)'!F",TEXT(MATCH($C28,'2018-06 (Д)'!$C$2:$C$100,0)+1,0)))="Н/Д",AND(INDIRECT(CONCATENATE("'2018-07 (Д)'!F",TEXT(MATCH($C28,'2018-07 (Д)'!$C$2:$C$100,0)+1,0)))="Н/Д",INDIRECT(CONCATENATE("'2018-06 (Д)'!F",TEXT(MATCH($C28,'2018-06 (Д)'!$C$2:$C$100,0)+1,0))))),"Н/Д",((INDIRECT(CONCATENATE("'2018-07 (Д)'!F",TEXT(MATCH($C28,'2018-07 (Д)'!$C$2:$C$100,0)+1,0)))-INDIRECT(CONCATENATE("'2018-06 (Д)'!F",TEXT(MATCH($C28,'2018-06 (Д)'!$C$2:$C$100,0)+1,0))))/INDIRECT(CONCATENATE("'2018-06 (Д)'!F",TEXT(MATCH($C28,'2018-06 (Д)'!$C$2:$C$100,0)+1,0))))*100)</f>
        <v>-9.6841893426152605</v>
      </c>
      <c r="U28" s="9">
        <f ca="1">IF(OR(INDIRECT(CONCATENATE("'2018-08 (Д)'!F",TEXT(MATCH($C28,'2018-08 (Д)'!$C$2:$C$100,0)+1,0)))="Н/Д",INDIRECT(CONCATENATE("'2018-07 (Д)'!F",TEXT(MATCH($C28,'2018-07 (Д)'!$C$2:$C$100,0)+1,0)))="Н/Д",AND(INDIRECT(CONCATENATE("'2018-08 (Д)'!F",TEXT(MATCH($C28,'2018-08 (Д)'!$C$2:$C$100,0)+1,0)))="Н/Д",INDIRECT(CONCATENATE("'2018-07 (Д)'!F",TEXT(MATCH($C28,'2018-07 (Д)'!$C$2:$C$100,0)+1,0))))),"Н/Д",((INDIRECT(CONCATENATE("'2018-08 (Д)'!F",TEXT(MATCH($C28,'2018-08 (Д)'!$C$2:$C$100,0)+1,0)))-INDIRECT(CONCATENATE("'2018-07 (Д)'!F",TEXT(MATCH($C28,'2018-07 (Д)'!$C$2:$C$100,0)+1,0))))/INDIRECT(CONCATENATE("'2018-07 (Д)'!F",TEXT(MATCH($C28,'2018-07 (Д)'!$C$2:$C$100,0)+1,0))))*100)</f>
        <v>34.62218949645608</v>
      </c>
      <c r="V28" s="9">
        <f ca="1">IF(OR(INDIRECT(CONCATENATE("'2018-09 (Д)'!F",TEXT(MATCH($C28,'2018-09 (Д)'!$C$2:$C$100,0)+1,0)))="Н/Д",INDIRECT(CONCATENATE("'2018-08 (Д)'!F",TEXT(MATCH($C28,'2018-08 (Д)'!$C$2:$C$100,0)+1,0)))="Н/Д",AND(INDIRECT(CONCATENATE("'2018-09 (Д)'!F",TEXT(MATCH($C28,'2018-09 (Д)'!$C$2:$C$100,0)+1,0)))="Н/Д",INDIRECT(CONCATENATE("'2018-08 (Д)'!F",TEXT(MATCH($C28,'2018-08 (Д)'!$C$2:$C$100,0)+1,0))))),"Н/Д",((INDIRECT(CONCATENATE("'2018-09 (Д)'!F",TEXT(MATCH($C28,'2018-09 (Д)'!$C$2:$C$100,0)+1,0)))-INDIRECT(CONCATENATE("'2018-08 (Д)'!F",TEXT(MATCH($C28,'2018-08 (Д)'!$C$2:$C$100,0)+1,0))))/INDIRECT(CONCATENATE("'2018-08 (Д)'!F",TEXT(MATCH($C28,'2018-08 (Д)'!$C$2:$C$100,0)+1,0))))*100)</f>
        <v>-21.530264019777778</v>
      </c>
      <c r="W28" s="9">
        <f ca="1">IF(OR(INDIRECT(CONCATENATE("'2018-10 (Д)'!F",TEXT(MATCH($C28,'2018-10 (Д)'!$C$2:$C$100,0)+1,0)))="Н/Д",INDIRECT(CONCATENATE("'2018-09 (Д)'!F",TEXT(MATCH($C28,'2018-09 (Д)'!$C$2:$C$100,0)+1,0)))="Н/Д",AND(INDIRECT(CONCATENATE("'2018-10 (Д)'!F",TEXT(MATCH($C28,'2018-10 (Д)'!$C$2:$C$100,0)+1,0)))="Н/Д",INDIRECT(CONCATENATE("'2018-09 (Д)'!F",TEXT(MATCH($C28,'2018-09 (Д)'!$C$2:$C$100,0)+1,0))))),"Н/Д",((INDIRECT(CONCATENATE("'2018-10 (Д)'!F",TEXT(MATCH($C28,'2018-10 (Д)'!$C$2:$C$100,0)+1,0)))-INDIRECT(CONCATENATE("'2018-09 (Д)'!F",TEXT(MATCH($C28,'2018-09 (Д)'!$C$2:$C$100,0)+1,0))))/INDIRECT(CONCATENATE("'2018-09 (Д)'!F",TEXT(MATCH($C28,'2018-09 (Д)'!$C$2:$C$100,0)+1,0))))*100)</f>
        <v>-23.239790210507564</v>
      </c>
      <c r="X28" s="9">
        <f ca="1">IF(OR(INDIRECT(CONCATENATE("'2018-11 (Д)'!F",TEXT(MATCH($C28,'2018-11 (Д)'!$C$2:$C$100,0)+1,0)))="Н/Д",INDIRECT(CONCATENATE("'2018-10 (Д)'!F",TEXT(MATCH($C28,'2018-10 (Д)'!$C$2:$C$100,0)+1,0)))="Н/Д",AND(INDIRECT(CONCATENATE("'2018-11 (Д)'!F",TEXT(MATCH($C28,'2018-11 (Д)'!$C$2:$C$100,0)+1,0)))="Н/Д",INDIRECT(CONCATENATE("'2018-10 (Д)'!F",TEXT(MATCH($C28,'2018-10 (Д)'!$C$2:$C$100,0)+1,0))))),"Н/Д",((INDIRECT(CONCATENATE("'2018-11 (Д)'!F",TEXT(MATCH($C28,'2018-11 (Д)'!$C$2:$C$100,0)+1,0)))-INDIRECT(CONCATENATE("'2018-10 (Д)'!F",TEXT(MATCH($C28,'2018-10 (Д)'!$C$2:$C$100,0)+1,0))))/INDIRECT(CONCATENATE("'2018-10 (Д)'!F",TEXT(MATCH($C28,'2018-10 (Д)'!$C$2:$C$100,0)+1,0))))*100)</f>
        <v>83.553628371296981</v>
      </c>
      <c r="Y28" s="9">
        <f ca="1">IF(OR(INDIRECT(CONCATENATE("'2018-12 (Д)'!F",TEXT(MATCH($C28,'2018-12 (Д)'!$C$2:$C$100,0)+1,0)))="Н/Д",INDIRECT(CONCATENATE("'2018-11 (Д)'!F",TEXT(MATCH($C28,'2018-11 (Д)'!$C$2:$C$100,0)+1,0)))="Н/Д",AND(INDIRECT(CONCATENATE("'2018-12 (Д)'!F",TEXT(MATCH($C28,'2018-12 (Д)'!$C$2:$C$100,0)+1,0)))="Н/Д",INDIRECT(CONCATENATE("'2018-11 (Д)'!F",TEXT(MATCH($C28,'2018-11 (Д)'!$C$2:$C$100,0)+1,0))))),"Н/Д",((INDIRECT(CONCATENATE("'2018-12 (Д)'!F",TEXT(MATCH($C28,'2018-12 (Д)'!$C$2:$C$100,0)+1,0)))-INDIRECT(CONCATENATE("'2018-11 (Д)'!F",TEXT(MATCH($C28,'2018-11 (Д)'!$C$2:$C$100,0)+1,0))))/INDIRECT(CONCATENATE("'2018-11 (Д)'!F",TEXT(MATCH($C28,'2018-11 (Д)'!$C$2:$C$100,0)+1,0))))*100)</f>
        <v>-25.388423899181547</v>
      </c>
      <c r="Z28" s="9"/>
      <c r="AA28" s="9">
        <f ca="1">IF(OR(INDIRECT(CONCATENATE("'2018-03 (Д)'!G",TEXT(MATCH($C28,'2018-03 (Д)'!$C$2:$C$100,0)+1,0)))="Н/Д",INDIRECT(CONCATENATE("'2018-02 (Д)'!G",TEXT(MATCH($C28,'2018-02 (Д)'!$C$2:$C$100,0)+1,0)))="Н/Д",AND(INDIRECT(CONCATENATE("'2018-03 (Д)'!G",TEXT(MATCH($C28,'2018-03 (Д)'!$C$2:$C$100,0)+1,0)))="Н/Д",INDIRECT(CONCATENATE("'2018-02 (Д)'!G",TEXT(MATCH($C28,'2018-02 (Д)'!$C$2:$C$100,0)+1,0))))),"Н/Д",((INDIRECT(CONCATENATE("'2018-03 (Д)'!G",TEXT(MATCH($C28,'2018-03 (Д)'!$C$2:$C$100,0)+1,0)))-INDIRECT(CONCATENATE("'2018-02 (Д)'!G",TEXT(MATCH($C28,'2018-02 (Д)'!$C$2:$C$100,0)+1,0))))/INDIRECT(CONCATENATE("'2018-02 (Д)'!G",TEXT(MATCH($C28,'2018-02 (Д)'!$C$2:$C$100,0)+1,0))))*100)</f>
        <v>-40.860497197915144</v>
      </c>
      <c r="AB28" s="9">
        <f ca="1">IF(OR(INDIRECT(CONCATENATE("'2018-04 (Д)'!G",TEXT(MATCH($C28,'2018-04 (Д)'!$C$2:$C$100,0)+1,0)))="Н/Д",INDIRECT(CONCATENATE("'2018-03 (Д)'!G",TEXT(MATCH($C28,'2018-03 (Д)'!$C$2:$C$100,0)+1,0)))="Н/Д",AND(INDIRECT(CONCATENATE("'2018-04 (Д)'!G",TEXT(MATCH($C28,'2018-04 (Д)'!$C$2:$C$100,0)+1,0)))="Н/Д",INDIRECT(CONCATENATE("'2018-03 (Д)'!G",TEXT(MATCH($C28,'2018-03 (Д)'!$C$2:$C$100,0)+1,0))))),"Н/Д",((INDIRECT(CONCATENATE("'2018-04 (Д)'!G",TEXT(MATCH($C28,'2018-04 (Д)'!$C$2:$C$100,0)+1,0)))-INDIRECT(CONCATENATE("'2018-03 (Д)'!G",TEXT(MATCH($C28,'2018-03 (Д)'!$C$2:$C$100,0)+1,0))))/INDIRECT(CONCATENATE("'2018-03 (Д)'!G",TEXT(MATCH($C28,'2018-03 (Д)'!$C$2:$C$100,0)+1,0))))*100)</f>
        <v>1079.8099477080921</v>
      </c>
      <c r="AC28" s="9">
        <f ca="1">IF(OR(INDIRECT(CONCATENATE("'2018-05 (Д)'!G",TEXT(MATCH($C28,'2018-05 (Д)'!$C$2:$C$100,0)+1,0)))="Н/Д",INDIRECT(CONCATENATE("'2018-04 (Д)'!G",TEXT(MATCH($C28,'2018-04 (Д)'!$C$2:$C$100,0)+1,0)))="Н/Д",AND(INDIRECT(CONCATENATE("'2018-05 (Д)'!G",TEXT(MATCH($C28,'2018-05 (Д)'!$C$2:$C$100,0)+1,0)))="Н/Д",INDIRECT(CONCATENATE("'2018-04 (Д)'!G",TEXT(MATCH($C28,'2018-04 (Д)'!$C$2:$C$100,0)+1,0))))),"Н/Д",((INDIRECT(CONCATENATE("'2018-05 (Д)'!G",TEXT(MATCH($C28,'2018-05 (Д)'!$C$2:$C$100,0)+1,0)))-INDIRECT(CONCATENATE("'2018-04 (Д)'!G",TEXT(MATCH($C28,'2018-04 (Д)'!$C$2:$C$100,0)+1,0))))/INDIRECT(CONCATENATE("'2018-04 (Д)'!G",TEXT(MATCH($C28,'2018-04 (Д)'!$C$2:$C$100,0)+1,0))))*100)</f>
        <v>-73.010306524002289</v>
      </c>
      <c r="AD28" s="9">
        <f ca="1">IF(OR(INDIRECT(CONCATENATE("'2018-06 (Д)'!G",TEXT(MATCH($C28,'2018-06 (Д)'!$C$2:$C$100,0)+1,0)))="Н/Д",INDIRECT(CONCATENATE("'2018-05 (Д)'!G",TEXT(MATCH($C28,'2018-05 (Д)'!$C$2:$C$100,0)+1,0)))="Н/Д",AND(INDIRECT(CONCATENATE("'2018-06 (Д)'!G",TEXT(MATCH($C28,'2018-06 (Д)'!$C$2:$C$100,0)+1,0)))="Н/Д",INDIRECT(CONCATENATE("'2018-05 (Д)'!G",TEXT(MATCH($C28,'2018-05 (Д)'!$C$2:$C$100,0)+1,0))))),"Н/Д",((INDIRECT(CONCATENATE("'2018-06 (Д)'!G",TEXT(MATCH($C28,'2018-06 (Д)'!$C$2:$C$100,0)+1,0)))-INDIRECT(CONCATENATE("'2018-05 (Д)'!G",TEXT(MATCH($C28,'2018-05 (Д)'!$C$2:$C$100,0)+1,0))))/INDIRECT(CONCATENATE("'2018-05 (Д)'!G",TEXT(MATCH($C28,'2018-05 (Д)'!$C$2:$C$100,0)+1,0))))*100)</f>
        <v>81.311387831073844</v>
      </c>
      <c r="AE28" s="9">
        <f ca="1">IF(OR(INDIRECT(CONCATENATE("'2018-07 (Д)'!G",TEXT(MATCH($C28,'2018-07 (Д)'!$C$2:$C$100,0)+1,0)))="Н/Д",INDIRECT(CONCATENATE("'2018-06 (Д)'!G",TEXT(MATCH($C28,'2018-06 (Д)'!$C$2:$C$100,0)+1,0)))="Н/Д",AND(INDIRECT(CONCATENATE("'2018-07 (Д)'!G",TEXT(MATCH($C28,'2018-07 (Д)'!$C$2:$C$100,0)+1,0)))="Н/Д",INDIRECT(CONCATENATE("'2018-06 (Д)'!G",TEXT(MATCH($C28,'2018-06 (Д)'!$C$2:$C$100,0)+1,0))))),"Н/Д",((INDIRECT(CONCATENATE("'2018-07 (Д)'!G",TEXT(MATCH($C28,'2018-07 (Д)'!$C$2:$C$100,0)+1,0)))-INDIRECT(CONCATENATE("'2018-06 (Д)'!G",TEXT(MATCH($C28,'2018-06 (Д)'!$C$2:$C$100,0)+1,0))))/INDIRECT(CONCATENATE("'2018-06 (Д)'!G",TEXT(MATCH($C28,'2018-06 (Д)'!$C$2:$C$100,0)+1,0))))*100)</f>
        <v>-15.735655810699644</v>
      </c>
      <c r="AF28" s="9">
        <f ca="1">IF(OR(INDIRECT(CONCATENATE("'2018-08 (Д)'!G",TEXT(MATCH($C28,'2018-08 (Д)'!$C$2:$C$100,0)+1,0)))="Н/Д",INDIRECT(CONCATENATE("'2018-07 (Д)'!G",TEXT(MATCH($C28,'2018-07 (Д)'!$C$2:$C$100,0)+1,0)))="Н/Д",AND(INDIRECT(CONCATENATE("'2018-08 (Д)'!G",TEXT(MATCH($C28,'2018-08 (Д)'!$C$2:$C$100,0)+1,0)))="Н/Д",INDIRECT(CONCATENATE("'2018-07 (Д)'!G",TEXT(MATCH($C28,'2018-07 (Д)'!$C$2:$C$100,0)+1,0))))),"Н/Д",((INDIRECT(CONCATENATE("'2018-08 (Д)'!G",TEXT(MATCH($C28,'2018-08 (Д)'!$C$2:$C$100,0)+1,0)))-INDIRECT(CONCATENATE("'2018-07 (Д)'!G",TEXT(MATCH($C28,'2018-07 (Д)'!$C$2:$C$100,0)+1,0))))/INDIRECT(CONCATENATE("'2018-07 (Д)'!G",TEXT(MATCH($C28,'2018-07 (Д)'!$C$2:$C$100,0)+1,0))))*100)</f>
        <v>29.422869744639542</v>
      </c>
      <c r="AG28" s="9">
        <f ca="1">IF(OR(INDIRECT(CONCATENATE("'2018-09 (Д)'!G",TEXT(MATCH($C28,'2018-09 (Д)'!$C$2:$C$100,0)+1,0)))="Н/Д",INDIRECT(CONCATENATE("'2018-08 (Д)'!G",TEXT(MATCH($C28,'2018-08 (Д)'!$C$2:$C$100,0)+1,0)))="Н/Д",AND(INDIRECT(CONCATENATE("'2018-09 (Д)'!G",TEXT(MATCH($C28,'2018-09 (Д)'!$C$2:$C$100,0)+1,0)))="Н/Д",INDIRECT(CONCATENATE("'2018-08 (Д)'!G",TEXT(MATCH($C28,'2018-08 (Д)'!$C$2:$C$100,0)+1,0))))),"Н/Д",((INDIRECT(CONCATENATE("'2018-09 (Д)'!G",TEXT(MATCH($C28,'2018-09 (Д)'!$C$2:$C$100,0)+1,0)))-INDIRECT(CONCATENATE("'2018-08 (Д)'!G",TEXT(MATCH($C28,'2018-08 (Д)'!$C$2:$C$100,0)+1,0))))/INDIRECT(CONCATENATE("'2018-08 (Д)'!G",TEXT(MATCH($C28,'2018-08 (Д)'!$C$2:$C$100,0)+1,0))))*100)</f>
        <v>-44.379962938864978</v>
      </c>
      <c r="AH28" s="9">
        <f ca="1">IF(OR(INDIRECT(CONCATENATE("'2018-10 (Д)'!G",TEXT(MATCH($C28,'2018-10 (Д)'!$C$2:$C$100,0)+1,0)))="Н/Д",INDIRECT(CONCATENATE("'2018-09 (Д)'!G",TEXT(MATCH($C28,'2018-09 (Д)'!$C$2:$C$100,0)+1,0)))="Н/Д",AND(INDIRECT(CONCATENATE("'2018-10 (Д)'!G",TEXT(MATCH($C28,'2018-10 (Д)'!$C$2:$C$100,0)+1,0)))="Н/Д",INDIRECT(CONCATENATE("'2018-09 (Д)'!G",TEXT(MATCH($C28,'2018-09 (Д)'!$C$2:$C$100,0)+1,0))))),"Н/Д",((INDIRECT(CONCATENATE("'2018-10 (Д)'!G",TEXT(MATCH($C28,'2018-10 (Д)'!$C$2:$C$100,0)+1,0)))-INDIRECT(CONCATENATE("'2018-09 (Д)'!G",TEXT(MATCH($C28,'2018-09 (Д)'!$C$2:$C$100,0)+1,0))))/INDIRECT(CONCATENATE("'2018-09 (Д)'!G",TEXT(MATCH($C28,'2018-09 (Д)'!$C$2:$C$100,0)+1,0))))*100)</f>
        <v>-41.234532810203874</v>
      </c>
      <c r="AI28" s="9">
        <f ca="1">IF(OR(INDIRECT(CONCATENATE("'2018-11 (Д)'!G",TEXT(MATCH($C28,'2018-11 (Д)'!$C$2:$C$100,0)+1,0)))="Н/Д",INDIRECT(CONCATENATE("'2018-10 (Д)'!G",TEXT(MATCH($C28,'2018-10 (Д)'!$C$2:$C$100,0)+1,0)))="Н/Д",AND(INDIRECT(CONCATENATE("'2018-11 (Д)'!G",TEXT(MATCH($C28,'2018-11 (Д)'!$C$2:$C$100,0)+1,0)))="Н/Д",INDIRECT(CONCATENATE("'2018-10 (Д)'!G",TEXT(MATCH($C28,'2018-10 (Д)'!$C$2:$C$100,0)+1,0))))),"Н/Д",((INDIRECT(CONCATENATE("'2018-11 (Д)'!G",TEXT(MATCH($C28,'2018-11 (Д)'!$C$2:$C$100,0)+1,0)))-INDIRECT(CONCATENATE("'2018-10 (Д)'!G",TEXT(MATCH($C28,'2018-10 (Д)'!$C$2:$C$100,0)+1,0))))/INDIRECT(CONCATENATE("'2018-10 (Д)'!G",TEXT(MATCH($C28,'2018-10 (Д)'!$C$2:$C$100,0)+1,0))))*100)</f>
        <v>243.51887532591849</v>
      </c>
      <c r="AJ28" s="9">
        <f ca="1">IF(OR(INDIRECT(CONCATENATE("'2018-12 (Д)'!G",TEXT(MATCH($C28,'2018-12 (Д)'!$C$2:$C$100,0)+1,0)))="Н/Д",INDIRECT(CONCATENATE("'2018-11 (Д)'!G",TEXT(MATCH($C28,'2018-11 (Д)'!$C$2:$C$100,0)+1,0)))="Н/Д",AND(INDIRECT(CONCATENATE("'2018-12 (Д)'!G",TEXT(MATCH($C28,'2018-12 (Д)'!$C$2:$C$100,0)+1,0)))="Н/Д",INDIRECT(CONCATENATE("'2018-11 (Д)'!G",TEXT(MATCH($C28,'2018-11 (Д)'!$C$2:$C$100,0)+1,0))))),"Н/Д",((INDIRECT(CONCATENATE("'2018-12 (Д)'!G",TEXT(MATCH($C28,'2018-12 (Д)'!$C$2:$C$100,0)+1,0)))-INDIRECT(CONCATENATE("'2018-11 (Д)'!G",TEXT(MATCH($C28,'2018-11 (Д)'!$C$2:$C$100,0)+1,0))))/INDIRECT(CONCATENATE("'2018-11 (Д)'!G",TEXT(MATCH($C28,'2018-11 (Д)'!$C$2:$C$100,0)+1,0))))*100)</f>
        <v>-55.38696746289866</v>
      </c>
      <c r="AK28" s="9"/>
      <c r="AL28" s="9">
        <f ca="1">IF(OR(INDIRECT(CONCATENATE("'2018-03 (Д)'!H",TEXT(MATCH($C28,'2018-03 (Д)'!$C$2:$C$100,0)+1,0)))="Н/Д",INDIRECT(CONCATENATE("'2018-02 (Д)'!H",TEXT(MATCH($C28,'2018-02 (Д)'!$C$2:$C$100,0)+1,0)))="Н/Д",AND(INDIRECT(CONCATENATE("'2018-03 (Д)'!H",TEXT(MATCH($C28,'2018-03 (Д)'!$C$2:$C$100,0)+1,0)))="Н/Д",INDIRECT(CONCATENATE("'2018-02 (Д)'!H",TEXT(MATCH($C28,'2018-02 (Д)'!$C$2:$C$100,0)+1,0))))),"Н/Д",((INDIRECT(CONCATENATE("'2018-03 (Д)'!H",TEXT(MATCH($C28,'2018-03 (Д)'!$C$2:$C$100,0)+1,0)))-INDIRECT(CONCATENATE("'2018-02 (Д)'!H",TEXT(MATCH($C28,'2018-02 (Д)'!$C$2:$C$100,0)+1,0))))/INDIRECT(CONCATENATE("'2018-02 (Д)'!H",TEXT(MATCH($C28,'2018-02 (Д)'!$C$2:$C$100,0)+1,0))))*100)</f>
        <v>31.815677386923745</v>
      </c>
      <c r="AM28" s="9">
        <f ca="1">IF(OR(INDIRECT(CONCATENATE("'2018-04 (Д)'!H",TEXT(MATCH($C28,'2018-04 (Д)'!$C$2:$C$100,0)+1,0)))="Н/Д",INDIRECT(CONCATENATE("'2018-03 (Д)'!H",TEXT(MATCH($C28,'2018-03 (Д)'!$C$2:$C$100,0)+1,0)))="Н/Д",AND(INDIRECT(CONCATENATE("'2018-04 (Д)'!H",TEXT(MATCH($C28,'2018-04 (Д)'!$C$2:$C$100,0)+1,0)))="Н/Д",INDIRECT(CONCATENATE("'2018-03 (Д)'!H",TEXT(MATCH($C28,'2018-03 (Д)'!$C$2:$C$100,0)+1,0))))),"Н/Д",((INDIRECT(CONCATENATE("'2018-04 (Д)'!H",TEXT(MATCH($C28,'2018-04 (Д)'!$C$2:$C$100,0)+1,0)))-INDIRECT(CONCATENATE("'2018-03 (Д)'!H",TEXT(MATCH($C28,'2018-03 (Д)'!$C$2:$C$100,0)+1,0))))/INDIRECT(CONCATENATE("'2018-03 (Д)'!H",TEXT(MATCH($C28,'2018-03 (Д)'!$C$2:$C$100,0)+1,0))))*100)</f>
        <v>-7.9563382264917948</v>
      </c>
      <c r="AN28" s="9">
        <f ca="1">IF(OR(INDIRECT(CONCATENATE("'2018-05 (Д)'!H",TEXT(MATCH($C28,'2018-05 (Д)'!$C$2:$C$100,0)+1,0)))="Н/Д",INDIRECT(CONCATENATE("'2018-04 (Д)'!H",TEXT(MATCH($C28,'2018-04 (Д)'!$C$2:$C$100,0)+1,0)))="Н/Д",AND(INDIRECT(CONCATENATE("'2018-05 (Д)'!H",TEXT(MATCH($C28,'2018-05 (Д)'!$C$2:$C$100,0)+1,0)))="Н/Д",INDIRECT(CONCATENATE("'2018-04 (Д)'!H",TEXT(MATCH($C28,'2018-04 (Д)'!$C$2:$C$100,0)+1,0))))),"Н/Д",((INDIRECT(CONCATENATE("'2018-05 (Д)'!H",TEXT(MATCH($C28,'2018-05 (Д)'!$C$2:$C$100,0)+1,0)))-INDIRECT(CONCATENATE("'2018-04 (Д)'!H",TEXT(MATCH($C28,'2018-04 (Д)'!$C$2:$C$100,0)+1,0))))/INDIRECT(CONCATENATE("'2018-04 (Д)'!H",TEXT(MATCH($C28,'2018-04 (Д)'!$C$2:$C$100,0)+1,0))))*100)</f>
        <v>1.2910646252480111</v>
      </c>
      <c r="AO28" s="9">
        <f ca="1">IF(OR(INDIRECT(CONCATENATE("'2018-06 (Д)'!H",TEXT(MATCH($C28,'2018-06 (Д)'!$C$2:$C$100,0)+1,0)))="Н/Д",INDIRECT(CONCATENATE("'2018-05 (Д)'!H",TEXT(MATCH($C28,'2018-05 (Д)'!$C$2:$C$100,0)+1,0)))="Н/Д",AND(INDIRECT(CONCATENATE("'2018-06 (Д)'!H",TEXT(MATCH($C28,'2018-06 (Д)'!$C$2:$C$100,0)+1,0)))="Н/Д",INDIRECT(CONCATENATE("'2018-05 (Д)'!H",TEXT(MATCH($C28,'2018-05 (Д)'!$C$2:$C$100,0)+1,0))))),"Н/Д",((INDIRECT(CONCATENATE("'2018-06 (Д)'!H",TEXT(MATCH($C28,'2018-06 (Д)'!$C$2:$C$100,0)+1,0)))-INDIRECT(CONCATENATE("'2018-05 (Д)'!H",TEXT(MATCH($C28,'2018-05 (Д)'!$C$2:$C$100,0)+1,0))))/INDIRECT(CONCATENATE("'2018-05 (Д)'!H",TEXT(MATCH($C28,'2018-05 (Д)'!$C$2:$C$100,0)+1,0))))*100)</f>
        <v>-10.757199474255085</v>
      </c>
      <c r="AP28" s="9">
        <f ca="1">IF(OR(INDIRECT(CONCATENATE("'2018-07 (Д)'!H",TEXT(MATCH($C28,'2018-07 (Д)'!$C$2:$C$100,0)+1,0)))="Н/Д",INDIRECT(CONCATENATE("'2018-06 (Д)'!H",TEXT(MATCH($C28,'2018-06 (Д)'!$C$2:$C$100,0)+1,0)))="Н/Д",AND(INDIRECT(CONCATENATE("'2018-07 (Д)'!H",TEXT(MATCH($C28,'2018-07 (Д)'!$C$2:$C$100,0)+1,0)))="Н/Д",INDIRECT(CONCATENATE("'2018-06 (Д)'!H",TEXT(MATCH($C28,'2018-06 (Д)'!$C$2:$C$100,0)+1,0))))),"Н/Д",((INDIRECT(CONCATENATE("'2018-07 (Д)'!H",TEXT(MATCH($C28,'2018-07 (Д)'!$C$2:$C$100,0)+1,0)))-INDIRECT(CONCATENATE("'2018-06 (Д)'!H",TEXT(MATCH($C28,'2018-06 (Д)'!$C$2:$C$100,0)+1,0))))/INDIRECT(CONCATENATE("'2018-06 (Д)'!H",TEXT(MATCH($C28,'2018-06 (Д)'!$C$2:$C$100,0)+1,0))))*100)</f>
        <v>33.349094848045134</v>
      </c>
      <c r="AQ28" s="9">
        <f ca="1">IF(OR(INDIRECT(CONCATENATE("'2018-08 (Д)'!H",TEXT(MATCH($C28,'2018-08 (Д)'!$C$2:$C$100,0)+1,0)))="Н/Д",INDIRECT(CONCATENATE("'2018-07 (Д)'!H",TEXT(MATCH($C28,'2018-07 (Д)'!$C$2:$C$100,0)+1,0)))="Н/Д",AND(INDIRECT(CONCATENATE("'2018-08 (Д)'!H",TEXT(MATCH($C28,'2018-08 (Д)'!$C$2:$C$100,0)+1,0)))="Н/Д",INDIRECT(CONCATENATE("'2018-07 (Д)'!H",TEXT(MATCH($C28,'2018-07 (Д)'!$C$2:$C$100,0)+1,0))))),"Н/Д",((INDIRECT(CONCATENATE("'2018-08 (Д)'!H",TEXT(MATCH($C28,'2018-08 (Д)'!$C$2:$C$100,0)+1,0)))-INDIRECT(CONCATENATE("'2018-07 (Д)'!H",TEXT(MATCH($C28,'2018-07 (Д)'!$C$2:$C$100,0)+1,0))))/INDIRECT(CONCATENATE("'2018-07 (Д)'!H",TEXT(MATCH($C28,'2018-07 (Д)'!$C$2:$C$100,0)+1,0))))*100)</f>
        <v>-6.5607960553208429</v>
      </c>
      <c r="AR28" s="9">
        <f ca="1">IF(OR(INDIRECT(CONCATENATE("'2018-09 (Д)'!H",TEXT(MATCH($C28,'2018-09 (Д)'!$C$2:$C$100,0)+1,0)))="Н/Д",INDIRECT(CONCATENATE("'2018-08 (Д)'!H",TEXT(MATCH($C28,'2018-08 (Д)'!$C$2:$C$100,0)+1,0)))="Н/Д",AND(INDIRECT(CONCATENATE("'2018-09 (Д)'!H",TEXT(MATCH($C28,'2018-09 (Д)'!$C$2:$C$100,0)+1,0)))="Н/Д",INDIRECT(CONCATENATE("'2018-08 (Д)'!H",TEXT(MATCH($C28,'2018-08 (Д)'!$C$2:$C$100,0)+1,0))))),"Н/Д",((INDIRECT(CONCATENATE("'2018-09 (Д)'!H",TEXT(MATCH($C28,'2018-09 (Д)'!$C$2:$C$100,0)+1,0)))-INDIRECT(CONCATENATE("'2018-08 (Д)'!H",TEXT(MATCH($C28,'2018-08 (Д)'!$C$2:$C$100,0)+1,0))))/INDIRECT(CONCATENATE("'2018-08 (Д)'!H",TEXT(MATCH($C28,'2018-08 (Д)'!$C$2:$C$100,0)+1,0))))*100)</f>
        <v>7.6074646237951589</v>
      </c>
      <c r="AS28" s="9">
        <f ca="1">IF(OR(INDIRECT(CONCATENATE("'2018-10 (Д)'!H",TEXT(MATCH($C28,'2018-10 (Д)'!$C$2:$C$100,0)+1,0)))="Н/Д",INDIRECT(CONCATENATE("'2018-09 (Д)'!H",TEXT(MATCH($C28,'2018-09 (Д)'!$C$2:$C$100,0)+1,0)))="Н/Д",AND(INDIRECT(CONCATENATE("'2018-10 (Д)'!H",TEXT(MATCH($C28,'2018-10 (Д)'!$C$2:$C$100,0)+1,0)))="Н/Д",INDIRECT(CONCATENATE("'2018-09 (Д)'!H",TEXT(MATCH($C28,'2018-09 (Д)'!$C$2:$C$100,0)+1,0))))),"Н/Д",((INDIRECT(CONCATENATE("'2018-10 (Д)'!H",TEXT(MATCH($C28,'2018-10 (Д)'!$C$2:$C$100,0)+1,0)))-INDIRECT(CONCATENATE("'2018-09 (Д)'!H",TEXT(MATCH($C28,'2018-09 (Д)'!$C$2:$C$100,0)+1,0))))/INDIRECT(CONCATENATE("'2018-09 (Д)'!H",TEXT(MATCH($C28,'2018-09 (Д)'!$C$2:$C$100,0)+1,0))))*100)</f>
        <v>-10.974837509127232</v>
      </c>
      <c r="AT28" s="9">
        <f ca="1">IF(OR(INDIRECT(CONCATENATE("'2018-11 (Д)'!H",TEXT(MATCH($C28,'2018-11 (Д)'!$C$2:$C$100,0)+1,0)))="Н/Д",INDIRECT(CONCATENATE("'2018-10 (Д)'!H",TEXT(MATCH($C28,'2018-10 (Д)'!$C$2:$C$100,0)+1,0)))="Н/Д",AND(INDIRECT(CONCATENATE("'2018-11 (Д)'!H",TEXT(MATCH($C28,'2018-11 (Д)'!$C$2:$C$100,0)+1,0)))="Н/Д",INDIRECT(CONCATENATE("'2018-10 (Д)'!H",TEXT(MATCH($C28,'2018-10 (Д)'!$C$2:$C$100,0)+1,0))))),"Н/Д",((INDIRECT(CONCATENATE("'2018-11 (Д)'!H",TEXT(MATCH($C28,'2018-11 (Д)'!$C$2:$C$100,0)+1,0)))-INDIRECT(CONCATENATE("'2018-10 (Д)'!H",TEXT(MATCH($C28,'2018-10 (Д)'!$C$2:$C$100,0)+1,0))))/INDIRECT(CONCATENATE("'2018-10 (Д)'!H",TEXT(MATCH($C28,'2018-10 (Д)'!$C$2:$C$100,0)+1,0))))*100)</f>
        <v>16.885857723412062</v>
      </c>
      <c r="AU28" s="9">
        <f ca="1">IF(OR(INDIRECT(CONCATENATE("'2018-12 (Д)'!H",TEXT(MATCH($C28,'2018-12 (Д)'!$C$2:$C$100,0)+1,0)))="Н/Д",INDIRECT(CONCATENATE("'2018-11 (Д)'!H",TEXT(MATCH($C28,'2018-11 (Д)'!$C$2:$C$100,0)+1,0)))="Н/Д",AND(INDIRECT(CONCATENATE("'2018-12 (Д)'!H",TEXT(MATCH($C28,'2018-12 (Д)'!$C$2:$C$100,0)+1,0)))="Н/Д",INDIRECT(CONCATENATE("'2018-11 (Д)'!H",TEXT(MATCH($C28,'2018-11 (Д)'!$C$2:$C$100,0)+1,0))))),"Н/Д",((INDIRECT(CONCATENATE("'2018-12 (Д)'!H",TEXT(MATCH($C28,'2018-12 (Д)'!$C$2:$C$100,0)+1,0)))-INDIRECT(CONCATENATE("'2018-11 (Д)'!H",TEXT(MATCH($C28,'2018-11 (Д)'!$C$2:$C$100,0)+1,0))))/INDIRECT(CONCATENATE("'2018-11 (Д)'!H",TEXT(MATCH($C28,'2018-11 (Д)'!$C$2:$C$100,0)+1,0))))*100)</f>
        <v>2.4863270865523579</v>
      </c>
      <c r="AV28" s="9"/>
      <c r="AW28" s="9">
        <f ca="1">IF(OR(INDIRECT(CONCATENATE("'2018-03 (Д)'!I",TEXT(MATCH($C28,'2018-03 (Д)'!$C$2:$C$100,0)+1,0)))="Н/Д",INDIRECT(CONCATENATE("'2018-02 (Д)'!I",TEXT(MATCH($C28,'2018-02 (Д)'!$C$2:$C$100,0)+1,0)))="Н/Д",AND(INDIRECT(CONCATENATE("'2018-03 (Д)'!I",TEXT(MATCH($C28,'2018-03 (Д)'!$C$2:$C$100,0)+1,0)))="Н/Д",INDIRECT(CONCATENATE("'2018-02 (Д)'!I",TEXT(MATCH($C28,'2018-02 (Д)'!$C$2:$C$100,0)+1,0))))),"Н/Д",((INDIRECT(CONCATENATE("'2018-03 (Д)'!I",TEXT(MATCH($C28,'2018-03 (Д)'!$C$2:$C$100,0)+1,0)))-INDIRECT(CONCATENATE("'2018-02 (Д)'!I",TEXT(MATCH($C28,'2018-02 (Д)'!$C$2:$C$100,0)+1,0))))/INDIRECT(CONCATENATE("'2018-02 (Д)'!I",TEXT(MATCH($C28,'2018-02 (Д)'!$C$2:$C$100,0)+1,0))))*100)</f>
        <v>-52.591295454069787</v>
      </c>
      <c r="AX28" s="9">
        <f ca="1">IF(OR(INDIRECT(CONCATENATE("'2018-04 (Д)'!I",TEXT(MATCH($C28,'2018-04 (Д)'!$C$2:$C$100,0)+1,0)))="Н/Д",INDIRECT(CONCATENATE("'2018-03 (Д)'!I",TEXT(MATCH($C28,'2018-03 (Д)'!$C$2:$C$100,0)+1,0)))="Н/Д",AND(INDIRECT(CONCATENATE("'2018-04 (Д)'!I",TEXT(MATCH($C28,'2018-04 (Д)'!$C$2:$C$100,0)+1,0)))="Н/Д",INDIRECT(CONCATENATE("'2018-03 (Д)'!I",TEXT(MATCH($C28,'2018-03 (Д)'!$C$2:$C$100,0)+1,0))))),"Н/Д",((INDIRECT(CONCATENATE("'2018-04 (Д)'!I",TEXT(MATCH($C28,'2018-04 (Д)'!$C$2:$C$100,0)+1,0)))-INDIRECT(CONCATENATE("'2018-03 (Д)'!I",TEXT(MATCH($C28,'2018-03 (Д)'!$C$2:$C$100,0)+1,0))))/INDIRECT(CONCATENATE("'2018-03 (Д)'!I",TEXT(MATCH($C28,'2018-03 (Д)'!$C$2:$C$100,0)+1,0))))*100)</f>
        <v>155.39205917014655</v>
      </c>
      <c r="AY28" s="9">
        <f ca="1">IF(OR(INDIRECT(CONCATENATE("'2018-05 (Д)'!I",TEXT(MATCH($C28,'2018-05 (Д)'!$C$2:$C$100,0)+1,0)))="Н/Д",INDIRECT(CONCATENATE("'2018-04 (Д)'!I",TEXT(MATCH($C28,'2018-04 (Д)'!$C$2:$C$100,0)+1,0)))="Н/Д",AND(INDIRECT(CONCATENATE("'2018-05 (Д)'!I",TEXT(MATCH($C28,'2018-05 (Д)'!$C$2:$C$100,0)+1,0)))="Н/Д",INDIRECT(CONCATENATE("'2018-04 (Д)'!I",TEXT(MATCH($C28,'2018-04 (Д)'!$C$2:$C$100,0)+1,0))))),"Н/Д",((INDIRECT(CONCATENATE("'2018-05 (Д)'!I",TEXT(MATCH($C28,'2018-05 (Д)'!$C$2:$C$100,0)+1,0)))-INDIRECT(CONCATENATE("'2018-04 (Д)'!I",TEXT(MATCH($C28,'2018-04 (Д)'!$C$2:$C$100,0)+1,0))))/INDIRECT(CONCATENATE("'2018-04 (Д)'!I",TEXT(MATCH($C28,'2018-04 (Д)'!$C$2:$C$100,0)+1,0))))*100)</f>
        <v>-12.991301561549237</v>
      </c>
      <c r="AZ28" s="9">
        <f ca="1">IF(OR(INDIRECT(CONCATENATE("'2018-06 (Д)'!I",TEXT(MATCH($C28,'2018-06 (Д)'!$C$2:$C$100,0)+1,0)))="Н/Д",INDIRECT(CONCATENATE("'2018-05 (Д)'!I",TEXT(MATCH($C28,'2018-05 (Д)'!$C$2:$C$100,0)+1,0)))="Н/Д",AND(INDIRECT(CONCATENATE("'2018-06 (Д)'!I",TEXT(MATCH($C28,'2018-06 (Д)'!$C$2:$C$100,0)+1,0)))="Н/Д",INDIRECT(CONCATENATE("'2018-05 (Д)'!I",TEXT(MATCH($C28,'2018-05 (Д)'!$C$2:$C$100,0)+1,0))))),"Н/Д",((INDIRECT(CONCATENATE("'2018-06 (Д)'!I",TEXT(MATCH($C28,'2018-06 (Д)'!$C$2:$C$100,0)+1,0)))-INDIRECT(CONCATENATE("'2018-05 (Д)'!I",TEXT(MATCH($C28,'2018-05 (Д)'!$C$2:$C$100,0)+1,0))))/INDIRECT(CONCATENATE("'2018-05 (Д)'!I",TEXT(MATCH($C28,'2018-05 (Д)'!$C$2:$C$100,0)+1,0))))*100)</f>
        <v>-2.6532773860212222</v>
      </c>
      <c r="BA28" s="9">
        <f ca="1">IF(OR(INDIRECT(CONCATENATE("'2018-07 (Д)'!I",TEXT(MATCH($C28,'2018-07 (Д)'!$C$2:$C$100,0)+1,0)))="Н/Д",INDIRECT(CONCATENATE("'2018-06 (Д)'!I",TEXT(MATCH($C28,'2018-06 (Д)'!$C$2:$C$100,0)+1,0)))="Н/Д",AND(INDIRECT(CONCATENATE("'2018-07 (Д)'!I",TEXT(MATCH($C28,'2018-07 (Д)'!$C$2:$C$100,0)+1,0)))="Н/Д",INDIRECT(CONCATENATE("'2018-06 (Д)'!I",TEXT(MATCH($C28,'2018-06 (Д)'!$C$2:$C$100,0)+1,0))))),"Н/Д",((INDIRECT(CONCATENATE("'2018-07 (Д)'!I",TEXT(MATCH($C28,'2018-07 (Д)'!$C$2:$C$100,0)+1,0)))-INDIRECT(CONCATENATE("'2018-06 (Д)'!I",TEXT(MATCH($C28,'2018-06 (Д)'!$C$2:$C$100,0)+1,0))))/INDIRECT(CONCATENATE("'2018-06 (Д)'!I",TEXT(MATCH($C28,'2018-06 (Д)'!$C$2:$C$100,0)+1,0))))*100)</f>
        <v>9.5966633191176083</v>
      </c>
      <c r="BB28" s="9">
        <f ca="1">IF(OR(INDIRECT(CONCATENATE("'2018-08 (Д)'!I",TEXT(MATCH($C28,'2018-08 (Д)'!$C$2:$C$100,0)+1,0)))="Н/Д",INDIRECT(CONCATENATE("'2018-07 (Д)'!I",TEXT(MATCH($C28,'2018-07 (Д)'!$C$2:$C$100,0)+1,0)))="Н/Д",AND(INDIRECT(CONCATENATE("'2018-08 (Д)'!I",TEXT(MATCH($C28,'2018-08 (Д)'!$C$2:$C$100,0)+1,0)))="Н/Д",INDIRECT(CONCATENATE("'2018-07 (Д)'!I",TEXT(MATCH($C28,'2018-07 (Д)'!$C$2:$C$100,0)+1,0))))),"Н/Д",((INDIRECT(CONCATENATE("'2018-08 (Д)'!I",TEXT(MATCH($C28,'2018-08 (Д)'!$C$2:$C$100,0)+1,0)))-INDIRECT(CONCATENATE("'2018-07 (Д)'!I",TEXT(MATCH($C28,'2018-07 (Д)'!$C$2:$C$100,0)+1,0))))/INDIRECT(CONCATENATE("'2018-07 (Д)'!I",TEXT(MATCH($C28,'2018-07 (Д)'!$C$2:$C$100,0)+1,0))))*100)</f>
        <v>12.393250575371059</v>
      </c>
      <c r="BC28" s="9">
        <f ca="1">IF(OR(INDIRECT(CONCATENATE("'2018-09 (Д)'!I",TEXT(MATCH($C28,'2018-09 (Д)'!$C$2:$C$100,0)+1,0)))="Н/Д",INDIRECT(CONCATENATE("'2018-08 (Д)'!I",TEXT(MATCH($C28,'2018-08 (Д)'!$C$2:$C$100,0)+1,0)))="Н/Д",AND(INDIRECT(CONCATENATE("'2018-09 (Д)'!I",TEXT(MATCH($C28,'2018-09 (Д)'!$C$2:$C$100,0)+1,0)))="Н/Д",INDIRECT(CONCATENATE("'2018-08 (Д)'!I",TEXT(MATCH($C28,'2018-08 (Д)'!$C$2:$C$100,0)+1,0))))),"Н/Д",((INDIRECT(CONCATENATE("'2018-09 (Д)'!I",TEXT(MATCH($C28,'2018-09 (Д)'!$C$2:$C$100,0)+1,0)))-INDIRECT(CONCATENATE("'2018-08 (Д)'!I",TEXT(MATCH($C28,'2018-08 (Д)'!$C$2:$C$100,0)+1,0))))/INDIRECT(CONCATENATE("'2018-08 (Д)'!I",TEXT(MATCH($C28,'2018-08 (Д)'!$C$2:$C$100,0)+1,0))))*100)</f>
        <v>-3.7251039873179854</v>
      </c>
      <c r="BD28" s="9">
        <f ca="1">IF(OR(INDIRECT(CONCATENATE("'2018-10 (Д)'!I",TEXT(MATCH($C28,'2018-10 (Д)'!$C$2:$C$100,0)+1,0)))="Н/Д",INDIRECT(CONCATENATE("'2018-09 (Д)'!I",TEXT(MATCH($C28,'2018-09 (Д)'!$C$2:$C$100,0)+1,0)))="Н/Д",AND(INDIRECT(CONCATENATE("'2018-10 (Д)'!I",TEXT(MATCH($C28,'2018-10 (Д)'!$C$2:$C$100,0)+1,0)))="Н/Д",INDIRECT(CONCATENATE("'2018-09 (Д)'!I",TEXT(MATCH($C28,'2018-09 (Д)'!$C$2:$C$100,0)+1,0))))),"Н/Д",((INDIRECT(CONCATENATE("'2018-10 (Д)'!I",TEXT(MATCH($C28,'2018-10 (Д)'!$C$2:$C$100,0)+1,0)))-INDIRECT(CONCATENATE("'2018-09 (Д)'!I",TEXT(MATCH($C28,'2018-09 (Д)'!$C$2:$C$100,0)+1,0))))/INDIRECT(CONCATENATE("'2018-09 (Д)'!I",TEXT(MATCH($C28,'2018-09 (Д)'!$C$2:$C$100,0)+1,0))))*100)</f>
        <v>-0.11470123969320896</v>
      </c>
      <c r="BE28" s="9">
        <f ca="1">IF(OR(INDIRECT(CONCATENATE("'2018-11 (Д)'!I",TEXT(MATCH($C28,'2018-11 (Д)'!$C$2:$C$100,0)+1,0)))="Н/Д",INDIRECT(CONCATENATE("'2018-10 (Д)'!I",TEXT(MATCH($C28,'2018-10 (Д)'!$C$2:$C$100,0)+1,0)))="Н/Д",AND(INDIRECT(CONCATENATE("'2018-11 (Д)'!I",TEXT(MATCH($C28,'2018-11 (Д)'!$C$2:$C$100,0)+1,0)))="Н/Д",INDIRECT(CONCATENATE("'2018-10 (Д)'!I",TEXT(MATCH($C28,'2018-10 (Д)'!$C$2:$C$100,0)+1,0))))),"Н/Д",((INDIRECT(CONCATENATE("'2018-11 (Д)'!I",TEXT(MATCH($C28,'2018-11 (Д)'!$C$2:$C$100,0)+1,0)))-INDIRECT(CONCATENATE("'2018-10 (Д)'!I",TEXT(MATCH($C28,'2018-10 (Д)'!$C$2:$C$100,0)+1,0))))/INDIRECT(CONCATENATE("'2018-10 (Д)'!I",TEXT(MATCH($C28,'2018-10 (Д)'!$C$2:$C$100,0)+1,0))))*100)</f>
        <v>-3.5718533988782255</v>
      </c>
      <c r="BF28" s="9">
        <f ca="1">IF(OR(INDIRECT(CONCATENATE("'2018-12 (Д)'!I",TEXT(MATCH($C28,'2018-12 (Д)'!$C$2:$C$100,0)+1,0)))="Н/Д",INDIRECT(CONCATENATE("'2018-11 (Д)'!I",TEXT(MATCH($C28,'2018-11 (Д)'!$C$2:$C$100,0)+1,0)))="Н/Д",AND(INDIRECT(CONCATENATE("'2018-12 (Д)'!I",TEXT(MATCH($C28,'2018-12 (Д)'!$C$2:$C$100,0)+1,0)))="Н/Д",INDIRECT(CONCATENATE("'2018-11 (Д)'!I",TEXT(MATCH($C28,'2018-11 (Д)'!$C$2:$C$100,0)+1,0))))),"Н/Д",((INDIRECT(CONCATENATE("'2018-12 (Д)'!I",TEXT(MATCH($C28,'2018-12 (Д)'!$C$2:$C$100,0)+1,0)))-INDIRECT(CONCATENATE("'2018-11 (Д)'!I",TEXT(MATCH($C28,'2018-11 (Д)'!$C$2:$C$100,0)+1,0))))/INDIRECT(CONCATENATE("'2018-11 (Д)'!I",TEXT(MATCH($C28,'2018-11 (Д)'!$C$2:$C$100,0)+1,0))))*100)</f>
        <v>-16.852671826171221</v>
      </c>
      <c r="BG28" s="9"/>
      <c r="BH28" s="9" t="str">
        <f ca="1">IF(OR(INDIRECT(CONCATENATE("'2018-03 (Д)'!J",TEXT(MATCH($C28,'2018-03 (Д)'!$C$2:$C$100,0)+1,0)))="Н/Д",INDIRECT(CONCATENATE("'2018-02 (Д)'!J",TEXT(MATCH($C28,'2018-02 (Д)'!$C$2:$C$100,0)+1,0)))="Н/Д",AND(INDIRECT(CONCATENATE("'2018-03 (Д)'!J",TEXT(MATCH($C28,'2018-03 (Д)'!$C$2:$C$100,0)+1,0)))="Н/Д",INDIRECT(CONCATENATE("'2018-02 (Д)'!J",TEXT(MATCH($C28,'2018-02 (Д)'!$C$2:$C$100,0)+1,0))))),"Н/Д",((INDIRECT(CONCATENATE("'2018-03 (Д)'!J",TEXT(MATCH($C28,'2018-03 (Д)'!$C$2:$C$100,0)+1,0)))-INDIRECT(CONCATENATE("'2018-02 (Д)'!J",TEXT(MATCH($C28,'2018-02 (Д)'!$C$2:$C$100,0)+1,0))))/INDIRECT(CONCATENATE("'2018-02 (Д)'!J",TEXT(MATCH($C28,'2018-02 (Д)'!$C$2:$C$100,0)+1,0))))*100)</f>
        <v>Н/Д</v>
      </c>
      <c r="BI28" s="9" t="str">
        <f ca="1">IF(OR(INDIRECT(CONCATENATE("'2018-04 (Д)'!J",TEXT(MATCH($C28,'2018-04 (Д)'!$C$2:$C$100,0)+1,0)))="Н/Д",INDIRECT(CONCATENATE("'2018-03 (Д)'!J",TEXT(MATCH($C28,'2018-03 (Д)'!$C$2:$C$100,0)+1,0)))="Н/Д",AND(INDIRECT(CONCATENATE("'2018-04 (Д)'!J",TEXT(MATCH($C28,'2018-04 (Д)'!$C$2:$C$100,0)+1,0)))="Н/Д",INDIRECT(CONCATENATE("'2018-03 (Д)'!J",TEXT(MATCH($C28,'2018-03 (Д)'!$C$2:$C$100,0)+1,0))))),"Н/Д",((INDIRECT(CONCATENATE("'2018-04 (Д)'!J",TEXT(MATCH($C28,'2018-04 (Д)'!$C$2:$C$100,0)+1,0)))-INDIRECT(CONCATENATE("'2018-03 (Д)'!J",TEXT(MATCH($C28,'2018-03 (Д)'!$C$2:$C$100,0)+1,0))))/INDIRECT(CONCATENATE("'2018-03 (Д)'!J",TEXT(MATCH($C28,'2018-03 (Д)'!$C$2:$C$100,0)+1,0))))*100)</f>
        <v>Н/Д</v>
      </c>
      <c r="BJ28" s="9" t="str">
        <f ca="1">IF(OR(INDIRECT(CONCATENATE("'2018-05 (Д)'!J",TEXT(MATCH($C28,'2018-05 (Д)'!$C$2:$C$100,0)+1,0)))="Н/Д",INDIRECT(CONCATENATE("'2018-04 (Д)'!J",TEXT(MATCH($C28,'2018-04 (Д)'!$C$2:$C$100,0)+1,0)))="Н/Д",AND(INDIRECT(CONCATENATE("'2018-05 (Д)'!J",TEXT(MATCH($C28,'2018-05 (Д)'!$C$2:$C$100,0)+1,0)))="Н/Д",INDIRECT(CONCATENATE("'2018-04 (Д)'!J",TEXT(MATCH($C28,'2018-04 (Д)'!$C$2:$C$100,0)+1,0))))),"Н/Д",((INDIRECT(CONCATENATE("'2018-05 (Д)'!J",TEXT(MATCH($C28,'2018-05 (Д)'!$C$2:$C$100,0)+1,0)))-INDIRECT(CONCATENATE("'2018-04 (Д)'!J",TEXT(MATCH($C28,'2018-04 (Д)'!$C$2:$C$100,0)+1,0))))/INDIRECT(CONCATENATE("'2018-04 (Д)'!J",TEXT(MATCH($C28,'2018-04 (Д)'!$C$2:$C$100,0)+1,0))))*100)</f>
        <v>Н/Д</v>
      </c>
      <c r="BK28" s="9" t="str">
        <f ca="1">IF(OR(INDIRECT(CONCATENATE("'2018-06 (Д)'!J",TEXT(MATCH($C28,'2018-06 (Д)'!$C$2:$C$100,0)+1,0)))="Н/Д",INDIRECT(CONCATENATE("'2018-05 (Д)'!J",TEXT(MATCH($C28,'2018-05 (Д)'!$C$2:$C$100,0)+1,0)))="Н/Д",AND(INDIRECT(CONCATENATE("'2018-06 (Д)'!J",TEXT(MATCH($C28,'2018-06 (Д)'!$C$2:$C$100,0)+1,0)))="Н/Д",INDIRECT(CONCATENATE("'2018-05 (Д)'!J",TEXT(MATCH($C28,'2018-05 (Д)'!$C$2:$C$100,0)+1,0))))),"Н/Д",((INDIRECT(CONCATENATE("'2018-06 (Д)'!J",TEXT(MATCH($C28,'2018-06 (Д)'!$C$2:$C$100,0)+1,0)))-INDIRECT(CONCATENATE("'2018-05 (Д)'!J",TEXT(MATCH($C28,'2018-05 (Д)'!$C$2:$C$100,0)+1,0))))/INDIRECT(CONCATENATE("'2018-05 (Д)'!J",TEXT(MATCH($C28,'2018-05 (Д)'!$C$2:$C$100,0)+1,0))))*100)</f>
        <v>Н/Д</v>
      </c>
      <c r="BL28" s="9" t="str">
        <f ca="1">IF(OR(INDIRECT(CONCATENATE("'2018-07 (Д)'!J",TEXT(MATCH($C28,'2018-07 (Д)'!$C$2:$C$100,0)+1,0)))="Н/Д",INDIRECT(CONCATENATE("'2018-06 (Д)'!J",TEXT(MATCH($C28,'2018-06 (Д)'!$C$2:$C$100,0)+1,0)))="Н/Д",AND(INDIRECT(CONCATENATE("'2018-07 (Д)'!J",TEXT(MATCH($C28,'2018-07 (Д)'!$C$2:$C$100,0)+1,0)))="Н/Д",INDIRECT(CONCATENATE("'2018-06 (Д)'!J",TEXT(MATCH($C28,'2018-06 (Д)'!$C$2:$C$100,0)+1,0))))),"Н/Д",((INDIRECT(CONCATENATE("'2018-07 (Д)'!J",TEXT(MATCH($C28,'2018-07 (Д)'!$C$2:$C$100,0)+1,0)))-INDIRECT(CONCATENATE("'2018-06 (Д)'!J",TEXT(MATCH($C28,'2018-06 (Д)'!$C$2:$C$100,0)+1,0))))/INDIRECT(CONCATENATE("'2018-06 (Д)'!J",TEXT(MATCH($C28,'2018-06 (Д)'!$C$2:$C$100,0)+1,0))))*100)</f>
        <v>Н/Д</v>
      </c>
      <c r="BM28" s="9" t="str">
        <f ca="1">IF(OR(INDIRECT(CONCATENATE("'2018-08 (Д)'!J",TEXT(MATCH($C28,'2018-08 (Д)'!$C$2:$C$100,0)+1,0)))="Н/Д",INDIRECT(CONCATENATE("'2018-07 (Д)'!J",TEXT(MATCH($C28,'2018-07 (Д)'!$C$2:$C$100,0)+1,0)))="Н/Д",AND(INDIRECT(CONCATENATE("'2018-08 (Д)'!J",TEXT(MATCH($C28,'2018-08 (Д)'!$C$2:$C$100,0)+1,0)))="Н/Д",INDIRECT(CONCATENATE("'2018-07 (Д)'!J",TEXT(MATCH($C28,'2018-07 (Д)'!$C$2:$C$100,0)+1,0))))),"Н/Д",((INDIRECT(CONCATENATE("'2018-08 (Д)'!J",TEXT(MATCH($C28,'2018-08 (Д)'!$C$2:$C$100,0)+1,0)))-INDIRECT(CONCATENATE("'2018-07 (Д)'!J",TEXT(MATCH($C28,'2018-07 (Д)'!$C$2:$C$100,0)+1,0))))/INDIRECT(CONCATENATE("'2018-07 (Д)'!J",TEXT(MATCH($C28,'2018-07 (Д)'!$C$2:$C$100,0)+1,0))))*100)</f>
        <v>Н/Д</v>
      </c>
      <c r="BN28" s="9" t="str">
        <f ca="1">IF(OR(INDIRECT(CONCATENATE("'2018-09 (Д)'!J",TEXT(MATCH($C28,'2018-09 (Д)'!$C$2:$C$100,0)+1,0)))="Н/Д",INDIRECT(CONCATENATE("'2018-08 (Д)'!J",TEXT(MATCH($C28,'2018-08 (Д)'!$C$2:$C$100,0)+1,0)))="Н/Д",AND(INDIRECT(CONCATENATE("'2018-09 (Д)'!J",TEXT(MATCH($C28,'2018-09 (Д)'!$C$2:$C$100,0)+1,0)))="Н/Д",INDIRECT(CONCATENATE("'2018-08 (Д)'!J",TEXT(MATCH($C28,'2018-08 (Д)'!$C$2:$C$100,0)+1,0))))),"Н/Д",((INDIRECT(CONCATENATE("'2018-09 (Д)'!J",TEXT(MATCH($C28,'2018-09 (Д)'!$C$2:$C$100,0)+1,0)))-INDIRECT(CONCATENATE("'2018-08 (Д)'!J",TEXT(MATCH($C28,'2018-08 (Д)'!$C$2:$C$100,0)+1,0))))/INDIRECT(CONCATENATE("'2018-08 (Д)'!J",TEXT(MATCH($C28,'2018-08 (Д)'!$C$2:$C$100,0)+1,0))))*100)</f>
        <v>Н/Д</v>
      </c>
      <c r="BO28" s="9" t="str">
        <f ca="1">IF(OR(INDIRECT(CONCATENATE("'2018-10 (Д)'!J",TEXT(MATCH($C28,'2018-10 (Д)'!$C$2:$C$100,0)+1,0)))="Н/Д",INDIRECT(CONCATENATE("'2018-09 (Д)'!J",TEXT(MATCH($C28,'2018-09 (Д)'!$C$2:$C$100,0)+1,0)))="Н/Д",AND(INDIRECT(CONCATENATE("'2018-10 (Д)'!J",TEXT(MATCH($C28,'2018-10 (Д)'!$C$2:$C$100,0)+1,0)))="Н/Д",INDIRECT(CONCATENATE("'2018-09 (Д)'!J",TEXT(MATCH($C28,'2018-09 (Д)'!$C$2:$C$100,0)+1,0))))),"Н/Д",((INDIRECT(CONCATENATE("'2018-10 (Д)'!J",TEXT(MATCH($C28,'2018-10 (Д)'!$C$2:$C$100,0)+1,0)))-INDIRECT(CONCATENATE("'2018-09 (Д)'!J",TEXT(MATCH($C28,'2018-09 (Д)'!$C$2:$C$100,0)+1,0))))/INDIRECT(CONCATENATE("'2018-09 (Д)'!J",TEXT(MATCH($C28,'2018-09 (Д)'!$C$2:$C$100,0)+1,0))))*100)</f>
        <v>Н/Д</v>
      </c>
      <c r="BP28" s="9" t="str">
        <f ca="1">IF(OR(INDIRECT(CONCATENATE("'2018-11 (Д)'!J",TEXT(MATCH($C28,'2018-11 (Д)'!$C$2:$C$100,0)+1,0)))="Н/Д",INDIRECT(CONCATENATE("'2018-10 (Д)'!J",TEXT(MATCH($C28,'2018-10 (Д)'!$C$2:$C$100,0)+1,0)))="Н/Д",AND(INDIRECT(CONCATENATE("'2018-11 (Д)'!J",TEXT(MATCH($C28,'2018-11 (Д)'!$C$2:$C$100,0)+1,0)))="Н/Д",INDIRECT(CONCATENATE("'2018-10 (Д)'!J",TEXT(MATCH($C28,'2018-10 (Д)'!$C$2:$C$100,0)+1,0))))),"Н/Д",((INDIRECT(CONCATENATE("'2018-11 (Д)'!J",TEXT(MATCH($C28,'2018-11 (Д)'!$C$2:$C$100,0)+1,0)))-INDIRECT(CONCATENATE("'2018-10 (Д)'!J",TEXT(MATCH($C28,'2018-10 (Д)'!$C$2:$C$100,0)+1,0))))/INDIRECT(CONCATENATE("'2018-10 (Д)'!J",TEXT(MATCH($C28,'2018-10 (Д)'!$C$2:$C$100,0)+1,0))))*100)</f>
        <v>Н/Д</v>
      </c>
      <c r="BQ28" s="9" t="str">
        <f ca="1">IF(OR(INDIRECT(CONCATENATE("'2018-12 (Д)'!J",TEXT(MATCH($C28,'2018-12 (Д)'!$C$2:$C$100,0)+1,0)))="Н/Д",INDIRECT(CONCATENATE("'2018-11 (Д)'!J",TEXT(MATCH($C28,'2018-11 (Д)'!$C$2:$C$100,0)+1,0)))="Н/Д",AND(INDIRECT(CONCATENATE("'2018-12 (Д)'!J",TEXT(MATCH($C28,'2018-12 (Д)'!$C$2:$C$100,0)+1,0)))="Н/Д",INDIRECT(CONCATENATE("'2018-11 (Д)'!J",TEXT(MATCH($C28,'2018-11 (Д)'!$C$2:$C$100,0)+1,0))))),"Н/Д",((INDIRECT(CONCATENATE("'2018-12 (Д)'!J",TEXT(MATCH($C28,'2018-12 (Д)'!$C$2:$C$100,0)+1,0)))-INDIRECT(CONCATENATE("'2018-11 (Д)'!J",TEXT(MATCH($C28,'2018-11 (Д)'!$C$2:$C$100,0)+1,0))))/INDIRECT(CONCATENATE("'2018-11 (Д)'!J",TEXT(MATCH($C28,'2018-11 (Д)'!$C$2:$C$100,0)+1,0))))*100)</f>
        <v>Н/Д</v>
      </c>
      <c r="BR28" s="9"/>
      <c r="BS28" s="9">
        <f ca="1">IF(OR(INDIRECT(CONCATENATE("'2018-03 (Д)'!K",TEXT(MATCH($C28,'2018-03 (Д)'!$C$2:$C$100,0)+1,0)))="Н/Д",INDIRECT(CONCATENATE("'2018-02 (Д)'!K",TEXT(MATCH($C28,'2018-02 (Д)'!$C$2:$C$100,0)+1,0)))="Н/Д",AND(INDIRECT(CONCATENATE("'2018-03 (Д)'!K",TEXT(MATCH($C28,'2018-03 (Д)'!$C$2:$C$100,0)+1,0)))="Н/Д",INDIRECT(CONCATENATE("'2018-02 (Д)'!K",TEXT(MATCH($C28,'2018-02 (Д)'!$C$2:$C$100,0)+1,0))))),"Н/Д",((INDIRECT(CONCATENATE("'2018-03 (Д)'!K",TEXT(MATCH($C28,'2018-03 (Д)'!$C$2:$C$100,0)+1,0)))-INDIRECT(CONCATENATE("'2018-02 (Д)'!K",TEXT(MATCH($C28,'2018-02 (Д)'!$C$2:$C$100,0)+1,0))))/INDIRECT(CONCATENATE("'2018-02 (Д)'!K",TEXT(MATCH($C28,'2018-02 (Д)'!$C$2:$C$100,0)+1,0))))*100)</f>
        <v>-52.541259920229891</v>
      </c>
      <c r="BT28" s="9">
        <f ca="1">IF(OR(INDIRECT(CONCATENATE("'2018-04 (Д)'!K",TEXT(MATCH($C28,'2018-04 (Д)'!$C$2:$C$100,0)+1,0)))="Н/Д",INDIRECT(CONCATENATE("'2018-03 (Д)'!K",TEXT(MATCH($C28,'2018-03 (Д)'!$C$2:$C$100,0)+1,0)))="Н/Д",AND(INDIRECT(CONCATENATE("'2018-04 (Д)'!K",TEXT(MATCH($C28,'2018-04 (Д)'!$C$2:$C$100,0)+1,0)))="Н/Д",INDIRECT(CONCATENATE("'2018-03 (Д)'!K",TEXT(MATCH($C28,'2018-03 (Д)'!$C$2:$C$100,0)+1,0))))),"Н/Д",((INDIRECT(CONCATENATE("'2018-04 (Д)'!K",TEXT(MATCH($C28,'2018-04 (Д)'!$C$2:$C$100,0)+1,0)))-INDIRECT(CONCATENATE("'2018-03 (Д)'!K",TEXT(MATCH($C28,'2018-03 (Д)'!$C$2:$C$100,0)+1,0))))/INDIRECT(CONCATENATE("'2018-03 (Д)'!K",TEXT(MATCH($C28,'2018-03 (Д)'!$C$2:$C$100,0)+1,0))))*100)</f>
        <v>161.9199716311096</v>
      </c>
      <c r="BU28" s="9">
        <f ca="1">IF(OR(INDIRECT(CONCATENATE("'2018-05 (Д)'!K",TEXT(MATCH($C28,'2018-05 (Д)'!$C$2:$C$100,0)+1,0)))="Н/Д",INDIRECT(CONCATENATE("'2018-04 (Д)'!K",TEXT(MATCH($C28,'2018-04 (Д)'!$C$2:$C$100,0)+1,0)))="Н/Д",AND(INDIRECT(CONCATENATE("'2018-05 (Д)'!K",TEXT(MATCH($C28,'2018-05 (Д)'!$C$2:$C$100,0)+1,0)))="Н/Д",INDIRECT(CONCATENATE("'2018-04 (Д)'!K",TEXT(MATCH($C28,'2018-04 (Д)'!$C$2:$C$100,0)+1,0))))),"Н/Д",((INDIRECT(CONCATENATE("'2018-05 (Д)'!K",TEXT(MATCH($C28,'2018-05 (Д)'!$C$2:$C$100,0)+1,0)))-INDIRECT(CONCATENATE("'2018-04 (Д)'!K",TEXT(MATCH($C28,'2018-04 (Д)'!$C$2:$C$100,0)+1,0))))/INDIRECT(CONCATENATE("'2018-04 (Д)'!K",TEXT(MATCH($C28,'2018-04 (Д)'!$C$2:$C$100,0)+1,0))))*100)</f>
        <v>186.79107591742735</v>
      </c>
      <c r="BV28" s="9">
        <f ca="1">IF(OR(INDIRECT(CONCATENATE("'2018-06 (Д)'!K",TEXT(MATCH($C28,'2018-06 (Д)'!$C$2:$C$100,0)+1,0)))="Н/Д",INDIRECT(CONCATENATE("'2018-05 (Д)'!K",TEXT(MATCH($C28,'2018-05 (Д)'!$C$2:$C$100,0)+1,0)))="Н/Д",AND(INDIRECT(CONCATENATE("'2018-06 (Д)'!K",TEXT(MATCH($C28,'2018-06 (Д)'!$C$2:$C$100,0)+1,0)))="Н/Д",INDIRECT(CONCATENATE("'2018-05 (Д)'!K",TEXT(MATCH($C28,'2018-05 (Д)'!$C$2:$C$100,0)+1,0))))),"Н/Д",((INDIRECT(CONCATENATE("'2018-06 (Д)'!K",TEXT(MATCH($C28,'2018-06 (Д)'!$C$2:$C$100,0)+1,0)))-INDIRECT(CONCATENATE("'2018-05 (Д)'!K",TEXT(MATCH($C28,'2018-05 (Д)'!$C$2:$C$100,0)+1,0))))/INDIRECT(CONCATENATE("'2018-05 (Д)'!K",TEXT(MATCH($C28,'2018-05 (Д)'!$C$2:$C$100,0)+1,0))))*100)</f>
        <v>-69.525316089737601</v>
      </c>
      <c r="BW28" s="9">
        <f ca="1">IF(OR(INDIRECT(CONCATENATE("'2018-07 (Д)'!K",TEXT(MATCH($C28,'2018-07 (Д)'!$C$2:$C$100,0)+1,0)))="Н/Д",INDIRECT(CONCATENATE("'2018-06 (Д)'!K",TEXT(MATCH($C28,'2018-06 (Д)'!$C$2:$C$100,0)+1,0)))="Н/Д",AND(INDIRECT(CONCATENATE("'2018-07 (Д)'!K",TEXT(MATCH($C28,'2018-07 (Д)'!$C$2:$C$100,0)+1,0)))="Н/Д",INDIRECT(CONCATENATE("'2018-06 (Д)'!K",TEXT(MATCH($C28,'2018-06 (Д)'!$C$2:$C$100,0)+1,0))))),"Н/Д",((INDIRECT(CONCATENATE("'2018-07 (Д)'!K",TEXT(MATCH($C28,'2018-07 (Д)'!$C$2:$C$100,0)+1,0)))-INDIRECT(CONCATENATE("'2018-06 (Д)'!K",TEXT(MATCH($C28,'2018-06 (Д)'!$C$2:$C$100,0)+1,0))))/INDIRECT(CONCATENATE("'2018-06 (Д)'!K",TEXT(MATCH($C28,'2018-06 (Д)'!$C$2:$C$100,0)+1,0))))*100)</f>
        <v>-47.701468998728444</v>
      </c>
      <c r="BX28" s="9">
        <f ca="1">IF(OR(INDIRECT(CONCATENATE("'2018-08 (Д)'!K",TEXT(MATCH($C28,'2018-08 (Д)'!$C$2:$C$100,0)+1,0)))="Н/Д",INDIRECT(CONCATENATE("'2018-07 (Д)'!K",TEXT(MATCH($C28,'2018-07 (Д)'!$C$2:$C$100,0)+1,0)))="Н/Д",AND(INDIRECT(CONCATENATE("'2018-08 (Д)'!K",TEXT(MATCH($C28,'2018-08 (Д)'!$C$2:$C$100,0)+1,0)))="Н/Д",INDIRECT(CONCATENATE("'2018-07 (Д)'!K",TEXT(MATCH($C28,'2018-07 (Д)'!$C$2:$C$100,0)+1,0))))),"Н/Д",((INDIRECT(CONCATENATE("'2018-08 (Д)'!K",TEXT(MATCH($C28,'2018-08 (Д)'!$C$2:$C$100,0)+1,0)))-INDIRECT(CONCATENATE("'2018-07 (Д)'!K",TEXT(MATCH($C28,'2018-07 (Д)'!$C$2:$C$100,0)+1,0))))/INDIRECT(CONCATENATE("'2018-07 (Д)'!K",TEXT(MATCH($C28,'2018-07 (Д)'!$C$2:$C$100,0)+1,0))))*100)</f>
        <v>319.77112778265939</v>
      </c>
      <c r="BY28" s="9">
        <f ca="1">IF(OR(INDIRECT(CONCATENATE("'2018-09 (Д)'!K",TEXT(MATCH($C28,'2018-09 (Д)'!$C$2:$C$100,0)+1,0)))="Н/Д",INDIRECT(CONCATENATE("'2018-08 (Д)'!K",TEXT(MATCH($C28,'2018-08 (Д)'!$C$2:$C$100,0)+1,0)))="Н/Д",AND(INDIRECT(CONCATENATE("'2018-09 (Д)'!K",TEXT(MATCH($C28,'2018-09 (Д)'!$C$2:$C$100,0)+1,0)))="Н/Д",INDIRECT(CONCATENATE("'2018-08 (Д)'!K",TEXT(MATCH($C28,'2018-08 (Д)'!$C$2:$C$100,0)+1,0))))),"Н/Д",((INDIRECT(CONCATENATE("'2018-09 (Д)'!K",TEXT(MATCH($C28,'2018-09 (Д)'!$C$2:$C$100,0)+1,0)))-INDIRECT(CONCATENATE("'2018-08 (Д)'!K",TEXT(MATCH($C28,'2018-08 (Д)'!$C$2:$C$100,0)+1,0))))/INDIRECT(CONCATENATE("'2018-08 (Д)'!K",TEXT(MATCH($C28,'2018-08 (Д)'!$C$2:$C$100,0)+1,0))))*100)</f>
        <v>-82.196185280169246</v>
      </c>
      <c r="BZ28" s="9">
        <f ca="1">IF(OR(INDIRECT(CONCATENATE("'2018-10 (Д)'!K",TEXT(MATCH($C28,'2018-10 (Д)'!$C$2:$C$100,0)+1,0)))="Н/Д",INDIRECT(CONCATENATE("'2018-09 (Д)'!K",TEXT(MATCH($C28,'2018-09 (Д)'!$C$2:$C$100,0)+1,0)))="Н/Д",AND(INDIRECT(CONCATENATE("'2018-10 (Д)'!K",TEXT(MATCH($C28,'2018-10 (Д)'!$C$2:$C$100,0)+1,0)))="Н/Д",INDIRECT(CONCATENATE("'2018-09 (Д)'!K",TEXT(MATCH($C28,'2018-09 (Д)'!$C$2:$C$100,0)+1,0))))),"Н/Д",((INDIRECT(CONCATENATE("'2018-10 (Д)'!K",TEXT(MATCH($C28,'2018-10 (Д)'!$C$2:$C$100,0)+1,0)))-INDIRECT(CONCATENATE("'2018-09 (Д)'!K",TEXT(MATCH($C28,'2018-09 (Д)'!$C$2:$C$100,0)+1,0))))/INDIRECT(CONCATENATE("'2018-09 (Д)'!K",TEXT(MATCH($C28,'2018-09 (Д)'!$C$2:$C$100,0)+1,0))))*100)</f>
        <v>-37.46007966629962</v>
      </c>
      <c r="CA28" s="9">
        <f ca="1">IF(OR(INDIRECT(CONCATENATE("'2018-11 (Д)'!K",TEXT(MATCH($C28,'2018-11 (Д)'!$C$2:$C$100,0)+1,0)))="Н/Д",INDIRECT(CONCATENATE("'2018-10 (Д)'!K",TEXT(MATCH($C28,'2018-10 (Д)'!$C$2:$C$100,0)+1,0)))="Н/Д",AND(INDIRECT(CONCATENATE("'2018-11 (Д)'!K",TEXT(MATCH($C28,'2018-11 (Д)'!$C$2:$C$100,0)+1,0)))="Н/Д",INDIRECT(CONCATENATE("'2018-10 (Д)'!K",TEXT(MATCH($C28,'2018-10 (Д)'!$C$2:$C$100,0)+1,0))))),"Н/Д",((INDIRECT(CONCATENATE("'2018-11 (Д)'!K",TEXT(MATCH($C28,'2018-11 (Д)'!$C$2:$C$100,0)+1,0)))-INDIRECT(CONCATENATE("'2018-10 (Д)'!K",TEXT(MATCH($C28,'2018-10 (Д)'!$C$2:$C$100,0)+1,0))))/INDIRECT(CONCATENATE("'2018-10 (Д)'!K",TEXT(MATCH($C28,'2018-10 (Д)'!$C$2:$C$100,0)+1,0))))*100)</f>
        <v>885.67183921057904</v>
      </c>
      <c r="CB28" s="9">
        <f ca="1">IF(OR(INDIRECT(CONCATENATE("'2018-12 (Д)'!K",TEXT(MATCH($C28,'2018-12 (Д)'!$C$2:$C$100,0)+1,0)))="Н/Д",INDIRECT(CONCATENATE("'2018-11 (Д)'!K",TEXT(MATCH($C28,'2018-11 (Д)'!$C$2:$C$100,0)+1,0)))="Н/Д",AND(INDIRECT(CONCATENATE("'2018-12 (Д)'!K",TEXT(MATCH($C28,'2018-12 (Д)'!$C$2:$C$100,0)+1,0)))="Н/Д",INDIRECT(CONCATENATE("'2018-11 (Д)'!K",TEXT(MATCH($C28,'2018-11 (Д)'!$C$2:$C$100,0)+1,0))))),"Н/Д",((INDIRECT(CONCATENATE("'2018-12 (Д)'!K",TEXT(MATCH($C28,'2018-12 (Д)'!$C$2:$C$100,0)+1,0)))-INDIRECT(CONCATENATE("'2018-11 (Д)'!K",TEXT(MATCH($C28,'2018-11 (Д)'!$C$2:$C$100,0)+1,0))))/INDIRECT(CONCATENATE("'2018-11 (Д)'!K",TEXT(MATCH($C28,'2018-11 (Д)'!$C$2:$C$100,0)+1,0))))*100)</f>
        <v>-86.125736681274788</v>
      </c>
      <c r="CC28" s="9"/>
      <c r="CD28" s="9">
        <f ca="1">IF(OR(INDIRECT(CONCATENATE("'2018-03 (Д)'!L",TEXT(MATCH($C28,'2018-03 (Д)'!$C$2:$C$100,0)+1,0)))="Н/Д",INDIRECT(CONCATENATE("'2018-02 (Д)'!L",TEXT(MATCH($C28,'2018-02 (Д)'!$C$2:$C$100,0)+1,0)))="Н/Д",AND(INDIRECT(CONCATENATE("'2018-03 (Д)'!L",TEXT(MATCH($C28,'2018-03 (Д)'!$C$2:$C$100,0)+1,0)))="Н/Д",INDIRECT(CONCATENATE("'2018-02 (Д)'!L",TEXT(MATCH($C28,'2018-02 (Д)'!$C$2:$C$100,0)+1,0))))),"Н/Д",((INDIRECT(CONCATENATE("'2018-03 (Д)'!L",TEXT(MATCH($C28,'2018-03 (Д)'!$C$2:$C$100,0)+1,0)))-INDIRECT(CONCATENATE("'2018-02 (Д)'!L",TEXT(MATCH($C28,'2018-02 (Д)'!$C$2:$C$100,0)+1,0))))/INDIRECT(CONCATENATE("'2018-02 (Д)'!L",TEXT(MATCH($C28,'2018-02 (Д)'!$C$2:$C$100,0)+1,0))))*100)</f>
        <v>7.9328770012849255</v>
      </c>
      <c r="CE28" s="9">
        <f ca="1">IF(OR(INDIRECT(CONCATENATE("'2018-04 (Д)'!L",TEXT(MATCH($C28,'2018-04 (Д)'!$C$2:$C$100,0)+1,0)))="Н/Д",INDIRECT(CONCATENATE("'2018-03 (Д)'!L",TEXT(MATCH($C28,'2018-03 (Д)'!$C$2:$C$100,0)+1,0)))="Н/Д",AND(INDIRECT(CONCATENATE("'2018-04 (Д)'!L",TEXT(MATCH($C28,'2018-04 (Д)'!$C$2:$C$100,0)+1,0)))="Н/Д",INDIRECT(CONCATENATE("'2018-03 (Д)'!L",TEXT(MATCH($C28,'2018-03 (Д)'!$C$2:$C$100,0)+1,0))))),"Н/Д",((INDIRECT(CONCATENATE("'2018-04 (Д)'!L",TEXT(MATCH($C28,'2018-04 (Д)'!$C$2:$C$100,0)+1,0)))-INDIRECT(CONCATENATE("'2018-03 (Д)'!L",TEXT(MATCH($C28,'2018-03 (Д)'!$C$2:$C$100,0)+1,0))))/INDIRECT(CONCATENATE("'2018-03 (Д)'!L",TEXT(MATCH($C28,'2018-03 (Д)'!$C$2:$C$100,0)+1,0))))*100)</f>
        <v>85.149154129532306</v>
      </c>
      <c r="CF28" s="9">
        <f ca="1">IF(OR(INDIRECT(CONCATENATE("'2018-05 (Д)'!L",TEXT(MATCH($C28,'2018-05 (Д)'!$C$2:$C$100,0)+1,0)))="Н/Д",INDIRECT(CONCATENATE("'2018-04 (Д)'!L",TEXT(MATCH($C28,'2018-04 (Д)'!$C$2:$C$100,0)+1,0)))="Н/Д",AND(INDIRECT(CONCATENATE("'2018-05 (Д)'!L",TEXT(MATCH($C28,'2018-05 (Д)'!$C$2:$C$100,0)+1,0)))="Н/Д",INDIRECT(CONCATENATE("'2018-04 (Д)'!L",TEXT(MATCH($C28,'2018-04 (Д)'!$C$2:$C$100,0)+1,0))))),"Н/Д",((INDIRECT(CONCATENATE("'2018-05 (Д)'!L",TEXT(MATCH($C28,'2018-05 (Д)'!$C$2:$C$100,0)+1,0)))-INDIRECT(CONCATENATE("'2018-04 (Д)'!L",TEXT(MATCH($C28,'2018-04 (Д)'!$C$2:$C$100,0)+1,0))))/INDIRECT(CONCATENATE("'2018-04 (Д)'!L",TEXT(MATCH($C28,'2018-04 (Д)'!$C$2:$C$100,0)+1,0))))*100)</f>
        <v>161.57303095306051</v>
      </c>
      <c r="CG28" s="9">
        <f ca="1">IF(OR(INDIRECT(CONCATENATE("'2018-06 (Д)'!L",TEXT(MATCH($C28,'2018-06 (Д)'!$C$2:$C$100,0)+1,0)))="Н/Д",INDIRECT(CONCATENATE("'2018-05 (Д)'!L",TEXT(MATCH($C28,'2018-05 (Д)'!$C$2:$C$100,0)+1,0)))="Н/Д",AND(INDIRECT(CONCATENATE("'2018-06 (Д)'!L",TEXT(MATCH($C28,'2018-06 (Д)'!$C$2:$C$100,0)+1,0)))="Н/Д",INDIRECT(CONCATENATE("'2018-05 (Д)'!L",TEXT(MATCH($C28,'2018-05 (Д)'!$C$2:$C$100,0)+1,0))))),"Н/Д",((INDIRECT(CONCATENATE("'2018-06 (Д)'!L",TEXT(MATCH($C28,'2018-06 (Д)'!$C$2:$C$100,0)+1,0)))-INDIRECT(CONCATENATE("'2018-05 (Д)'!L",TEXT(MATCH($C28,'2018-05 (Д)'!$C$2:$C$100,0)+1,0))))/INDIRECT(CONCATENATE("'2018-05 (Д)'!L",TEXT(MATCH($C28,'2018-05 (Д)'!$C$2:$C$100,0)+1,0))))*100)</f>
        <v>-21.135037473362519</v>
      </c>
      <c r="CH28" s="9">
        <f ca="1">IF(OR(INDIRECT(CONCATENATE("'2018-07 (Д)'!L",TEXT(MATCH($C28,'2018-07 (Д)'!$C$2:$C$100,0)+1,0)))="Н/Д",INDIRECT(CONCATENATE("'2018-06 (Д)'!L",TEXT(MATCH($C28,'2018-06 (Д)'!$C$2:$C$100,0)+1,0)))="Н/Д",AND(INDIRECT(CONCATENATE("'2018-07 (Д)'!L",TEXT(MATCH($C28,'2018-07 (Д)'!$C$2:$C$100,0)+1,0)))="Н/Д",INDIRECT(CONCATENATE("'2018-06 (Д)'!L",TEXT(MATCH($C28,'2018-06 (Д)'!$C$2:$C$100,0)+1,0))))),"Н/Д",((INDIRECT(CONCATENATE("'2018-07 (Д)'!L",TEXT(MATCH($C28,'2018-07 (Д)'!$C$2:$C$100,0)+1,0)))-INDIRECT(CONCATENATE("'2018-06 (Д)'!L",TEXT(MATCH($C28,'2018-06 (Д)'!$C$2:$C$100,0)+1,0))))/INDIRECT(CONCATENATE("'2018-06 (Д)'!L",TEXT(MATCH($C28,'2018-06 (Д)'!$C$2:$C$100,0)+1,0))))*100)</f>
        <v>-79.923000475764056</v>
      </c>
      <c r="CI28" s="9">
        <f ca="1">IF(OR(INDIRECT(CONCATENATE("'2018-08 (Д)'!L",TEXT(MATCH($C28,'2018-08 (Д)'!$C$2:$C$100,0)+1,0)))="Н/Д",INDIRECT(CONCATENATE("'2018-07 (Д)'!L",TEXT(MATCH($C28,'2018-07 (Д)'!$C$2:$C$100,0)+1,0)))="Н/Д",AND(INDIRECT(CONCATENATE("'2018-08 (Д)'!L",TEXT(MATCH($C28,'2018-08 (Д)'!$C$2:$C$100,0)+1,0)))="Н/Д",INDIRECT(CONCATENATE("'2018-07 (Д)'!L",TEXT(MATCH($C28,'2018-07 (Д)'!$C$2:$C$100,0)+1,0))))),"Н/Д",((INDIRECT(CONCATENATE("'2018-08 (Д)'!L",TEXT(MATCH($C28,'2018-08 (Д)'!$C$2:$C$100,0)+1,0)))-INDIRECT(CONCATENATE("'2018-07 (Д)'!L",TEXT(MATCH($C28,'2018-07 (Д)'!$C$2:$C$100,0)+1,0))))/INDIRECT(CONCATENATE("'2018-07 (Д)'!L",TEXT(MATCH($C28,'2018-07 (Д)'!$C$2:$C$100,0)+1,0))))*100)</f>
        <v>381.74572925830671</v>
      </c>
      <c r="CJ28" s="9">
        <f ca="1">IF(OR(INDIRECT(CONCATENATE("'2018-09 (Д)'!L",TEXT(MATCH($C28,'2018-09 (Д)'!$C$2:$C$100,0)+1,0)))="Н/Д",INDIRECT(CONCATENATE("'2018-08 (Д)'!L",TEXT(MATCH($C28,'2018-08 (Д)'!$C$2:$C$100,0)+1,0)))="Н/Д",AND(INDIRECT(CONCATENATE("'2018-09 (Д)'!L",TEXT(MATCH($C28,'2018-09 (Д)'!$C$2:$C$100,0)+1,0)))="Н/Д",INDIRECT(CONCATENATE("'2018-08 (Д)'!L",TEXT(MATCH($C28,'2018-08 (Д)'!$C$2:$C$100,0)+1,0))))),"Н/Д",((INDIRECT(CONCATENATE("'2018-09 (Д)'!L",TEXT(MATCH($C28,'2018-09 (Д)'!$C$2:$C$100,0)+1,0)))-INDIRECT(CONCATENATE("'2018-08 (Д)'!L",TEXT(MATCH($C28,'2018-08 (Д)'!$C$2:$C$100,0)+1,0))))/INDIRECT(CONCATENATE("'2018-08 (Д)'!L",TEXT(MATCH($C28,'2018-08 (Д)'!$C$2:$C$100,0)+1,0))))*100)</f>
        <v>9.5950972998328812</v>
      </c>
      <c r="CK28" s="9">
        <f ca="1">IF(OR(INDIRECT(CONCATENATE("'2018-10 (Д)'!L",TEXT(MATCH($C28,'2018-10 (Д)'!$C$2:$C$100,0)+1,0)))="Н/Д",INDIRECT(CONCATENATE("'2018-09 (Д)'!L",TEXT(MATCH($C28,'2018-09 (Д)'!$C$2:$C$100,0)+1,0)))="Н/Д",AND(INDIRECT(CONCATENATE("'2018-10 (Д)'!L",TEXT(MATCH($C28,'2018-10 (Д)'!$C$2:$C$100,0)+1,0)))="Н/Д",INDIRECT(CONCATENATE("'2018-09 (Д)'!L",TEXT(MATCH($C28,'2018-09 (Д)'!$C$2:$C$100,0)+1,0))))),"Н/Д",((INDIRECT(CONCATENATE("'2018-10 (Д)'!L",TEXT(MATCH($C28,'2018-10 (Д)'!$C$2:$C$100,0)+1,0)))-INDIRECT(CONCATENATE("'2018-09 (Д)'!L",TEXT(MATCH($C28,'2018-09 (Д)'!$C$2:$C$100,0)+1,0))))/INDIRECT(CONCATENATE("'2018-09 (Д)'!L",TEXT(MATCH($C28,'2018-09 (Д)'!$C$2:$C$100,0)+1,0))))*100)</f>
        <v>-61.866679599232491</v>
      </c>
      <c r="CL28" s="9">
        <f ca="1">IF(OR(INDIRECT(CONCATENATE("'2018-11 (Д)'!L",TEXT(MATCH($C28,'2018-11 (Д)'!$C$2:$C$100,0)+1,0)))="Н/Д",INDIRECT(CONCATENATE("'2018-10 (Д)'!L",TEXT(MATCH($C28,'2018-10 (Д)'!$C$2:$C$100,0)+1,0)))="Н/Д",AND(INDIRECT(CONCATENATE("'2018-11 (Д)'!L",TEXT(MATCH($C28,'2018-11 (Д)'!$C$2:$C$100,0)+1,0)))="Н/Д",INDIRECT(CONCATENATE("'2018-10 (Д)'!L",TEXT(MATCH($C28,'2018-10 (Д)'!$C$2:$C$100,0)+1,0))))),"Н/Д",((INDIRECT(CONCATENATE("'2018-11 (Д)'!L",TEXT(MATCH($C28,'2018-11 (Д)'!$C$2:$C$100,0)+1,0)))-INDIRECT(CONCATENATE("'2018-10 (Д)'!L",TEXT(MATCH($C28,'2018-10 (Д)'!$C$2:$C$100,0)+1,0))))/INDIRECT(CONCATENATE("'2018-10 (Д)'!L",TEXT(MATCH($C28,'2018-10 (Д)'!$C$2:$C$100,0)+1,0))))*100)</f>
        <v>204.94057937593806</v>
      </c>
      <c r="CM28" s="9">
        <f ca="1">IF(OR(INDIRECT(CONCATENATE("'2018-12 (Д)'!L",TEXT(MATCH($C28,'2018-12 (Д)'!$C$2:$C$100,0)+1,0)))="Н/Д",INDIRECT(CONCATENATE("'2018-11 (Д)'!L",TEXT(MATCH($C28,'2018-11 (Д)'!$C$2:$C$100,0)+1,0)))="Н/Д",AND(INDIRECT(CONCATENATE("'2018-12 (Д)'!L",TEXT(MATCH($C28,'2018-12 (Д)'!$C$2:$C$100,0)+1,0)))="Н/Д",INDIRECT(CONCATENATE("'2018-11 (Д)'!L",TEXT(MATCH($C28,'2018-11 (Д)'!$C$2:$C$100,0)+1,0))))),"Н/Д",((INDIRECT(CONCATENATE("'2018-12 (Д)'!L",TEXT(MATCH($C28,'2018-12 (Д)'!$C$2:$C$100,0)+1,0)))-INDIRECT(CONCATENATE("'2018-11 (Д)'!L",TEXT(MATCH($C28,'2018-11 (Д)'!$C$2:$C$100,0)+1,0))))/INDIRECT(CONCATENATE("'2018-11 (Д)'!L",TEXT(MATCH($C28,'2018-11 (Д)'!$C$2:$C$100,0)+1,0))))*100)</f>
        <v>11.971100557865309</v>
      </c>
      <c r="CN28" s="9"/>
      <c r="CO28" s="9">
        <f ca="1">IF(OR(INDIRECT(CONCATENATE("'2018-03 (Д)'!M",TEXT(MATCH($C28,'2018-03 (Д)'!$C$2:$C$100,0)+1,0)))="Н/Д",INDIRECT(CONCATENATE("'2018-02 (Д)'!M",TEXT(MATCH($C28,'2018-02 (Д)'!$C$2:$C$100,0)+1,0)))="Н/Д",AND(INDIRECT(CONCATENATE("'2018-03 (Д)'!M",TEXT(MATCH($C28,'2018-03 (Д)'!$C$2:$C$100,0)+1,0)))="Н/Д",INDIRECT(CONCATENATE("'2018-02 (Д)'!M",TEXT(MATCH($C28,'2018-02 (Д)'!$C$2:$C$100,0)+1,0))))),"Н/Д",((INDIRECT(CONCATENATE("'2018-03 (Д)'!M",TEXT(MATCH($C28,'2018-03 (Д)'!$C$2:$C$100,0)+1,0)))-INDIRECT(CONCATENATE("'2018-02 (Д)'!M",TEXT(MATCH($C28,'2018-02 (Д)'!$C$2:$C$100,0)+1,0))))/INDIRECT(CONCATENATE("'2018-02 (Д)'!M",TEXT(MATCH($C28,'2018-02 (Д)'!$C$2:$C$100,0)+1,0))))*100)</f>
        <v>-53.077491565933514</v>
      </c>
      <c r="CP28" s="9">
        <f ca="1">IF(OR(INDIRECT(CONCATENATE("'2018-04 (Д)'!M",TEXT(MATCH($C28,'2018-04 (Д)'!$C$2:$C$100,0)+1,0)))="Н/Д",INDIRECT(CONCATENATE("'2018-03 (Д)'!M",TEXT(MATCH($C28,'2018-03 (Д)'!$C$2:$C$100,0)+1,0)))="Н/Д",AND(INDIRECT(CONCATENATE("'2018-04 (Д)'!M",TEXT(MATCH($C28,'2018-04 (Д)'!$C$2:$C$100,0)+1,0)))="Н/Д",INDIRECT(CONCATENATE("'2018-03 (Д)'!M",TEXT(MATCH($C28,'2018-03 (Д)'!$C$2:$C$100,0)+1,0))))),"Н/Д",((INDIRECT(CONCATENATE("'2018-04 (Д)'!M",TEXT(MATCH($C28,'2018-04 (Д)'!$C$2:$C$100,0)+1,0)))-INDIRECT(CONCATENATE("'2018-03 (Д)'!M",TEXT(MATCH($C28,'2018-03 (Д)'!$C$2:$C$100,0)+1,0))))/INDIRECT(CONCATENATE("'2018-03 (Д)'!M",TEXT(MATCH($C28,'2018-03 (Д)'!$C$2:$C$100,0)+1,0))))*100)</f>
        <v>99.504917767553607</v>
      </c>
      <c r="CQ28" s="9">
        <f ca="1">IF(OR(INDIRECT(CONCATENATE("'2018-05 (Д)'!M",TEXT(MATCH($C28,'2018-05 (Д)'!$C$2:$C$100,0)+1,0)))="Н/Д",INDIRECT(CONCATENATE("'2018-04 (Д)'!M",TEXT(MATCH($C28,'2018-04 (Д)'!$C$2:$C$100,0)+1,0)))="Н/Д",AND(INDIRECT(CONCATENATE("'2018-05 (Д)'!M",TEXT(MATCH($C28,'2018-05 (Д)'!$C$2:$C$100,0)+1,0)))="Н/Д",INDIRECT(CONCATENATE("'2018-04 (Д)'!M",TEXT(MATCH($C28,'2018-04 (Д)'!$C$2:$C$100,0)+1,0))))),"Н/Д",((INDIRECT(CONCATENATE("'2018-05 (Д)'!M",TEXT(MATCH($C28,'2018-05 (Д)'!$C$2:$C$100,0)+1,0)))-INDIRECT(CONCATENATE("'2018-04 (Д)'!M",TEXT(MATCH($C28,'2018-04 (Д)'!$C$2:$C$100,0)+1,0))))/INDIRECT(CONCATENATE("'2018-04 (Д)'!M",TEXT(MATCH($C28,'2018-04 (Д)'!$C$2:$C$100,0)+1,0))))*100)</f>
        <v>-14.7005945735119</v>
      </c>
      <c r="CR28" s="9">
        <f ca="1">IF(OR(INDIRECT(CONCATENATE("'2018-06 (Д)'!M",TEXT(MATCH($C28,'2018-06 (Д)'!$C$2:$C$100,0)+1,0)))="Н/Д",INDIRECT(CONCATENATE("'2018-05 (Д)'!M",TEXT(MATCH($C28,'2018-05 (Д)'!$C$2:$C$100,0)+1,0)))="Н/Д",AND(INDIRECT(CONCATENATE("'2018-06 (Д)'!M",TEXT(MATCH($C28,'2018-06 (Д)'!$C$2:$C$100,0)+1,0)))="Н/Д",INDIRECT(CONCATENATE("'2018-05 (Д)'!M",TEXT(MATCH($C28,'2018-05 (Д)'!$C$2:$C$100,0)+1,0))))),"Н/Д",((INDIRECT(CONCATENATE("'2018-06 (Д)'!M",TEXT(MATCH($C28,'2018-06 (Д)'!$C$2:$C$100,0)+1,0)))-INDIRECT(CONCATENATE("'2018-05 (Д)'!M",TEXT(MATCH($C28,'2018-05 (Д)'!$C$2:$C$100,0)+1,0))))/INDIRECT(CONCATENATE("'2018-05 (Д)'!M",TEXT(MATCH($C28,'2018-05 (Д)'!$C$2:$C$100,0)+1,0))))*100)</f>
        <v>-37.217805529265895</v>
      </c>
      <c r="CS28" s="9">
        <f ca="1">IF(OR(INDIRECT(CONCATENATE("'2018-07 (Д)'!M",TEXT(MATCH($C28,'2018-07 (Д)'!$C$2:$C$100,0)+1,0)))="Н/Д",INDIRECT(CONCATENATE("'2018-06 (Д)'!M",TEXT(MATCH($C28,'2018-06 (Д)'!$C$2:$C$100,0)+1,0)))="Н/Д",AND(INDIRECT(CONCATENATE("'2018-07 (Д)'!M",TEXT(MATCH($C28,'2018-07 (Д)'!$C$2:$C$100,0)+1,0)))="Н/Д",INDIRECT(CONCATENATE("'2018-06 (Д)'!M",TEXT(MATCH($C28,'2018-06 (Д)'!$C$2:$C$100,0)+1,0))))),"Н/Д",((INDIRECT(CONCATENATE("'2018-07 (Д)'!M",TEXT(MATCH($C28,'2018-07 (Д)'!$C$2:$C$100,0)+1,0)))-INDIRECT(CONCATENATE("'2018-06 (Д)'!M",TEXT(MATCH($C28,'2018-06 (Д)'!$C$2:$C$100,0)+1,0))))/INDIRECT(CONCATENATE("'2018-06 (Д)'!M",TEXT(MATCH($C28,'2018-06 (Д)'!$C$2:$C$100,0)+1,0))))*100)</f>
        <v>264.15681732916238</v>
      </c>
      <c r="CT28" s="9">
        <f ca="1">IF(OR(INDIRECT(CONCATENATE("'2018-08 (Д)'!M",TEXT(MATCH($C28,'2018-08 (Д)'!$C$2:$C$100,0)+1,0)))="Н/Д",INDIRECT(CONCATENATE("'2018-07 (Д)'!M",TEXT(MATCH($C28,'2018-07 (Д)'!$C$2:$C$100,0)+1,0)))="Н/Д",AND(INDIRECT(CONCATENATE("'2018-08 (Д)'!M",TEXT(MATCH($C28,'2018-08 (Д)'!$C$2:$C$100,0)+1,0)))="Н/Д",INDIRECT(CONCATENATE("'2018-07 (Д)'!M",TEXT(MATCH($C28,'2018-07 (Д)'!$C$2:$C$100,0)+1,0))))),"Н/Д",((INDIRECT(CONCATENATE("'2018-08 (Д)'!M",TEXT(MATCH($C28,'2018-08 (Д)'!$C$2:$C$100,0)+1,0)))-INDIRECT(CONCATENATE("'2018-07 (Д)'!M",TEXT(MATCH($C28,'2018-07 (Д)'!$C$2:$C$100,0)+1,0))))/INDIRECT(CONCATENATE("'2018-07 (Д)'!M",TEXT(MATCH($C28,'2018-07 (Д)'!$C$2:$C$100,0)+1,0))))*100)</f>
        <v>1.53666968821081</v>
      </c>
      <c r="CU28" s="9">
        <f ca="1">IF(OR(INDIRECT(CONCATENATE("'2018-09 (Д)'!M",TEXT(MATCH($C28,'2018-09 (Д)'!$C$2:$C$100,0)+1,0)))="Н/Д",INDIRECT(CONCATENATE("'2018-08 (Д)'!M",TEXT(MATCH($C28,'2018-08 (Д)'!$C$2:$C$100,0)+1,0)))="Н/Д",AND(INDIRECT(CONCATENATE("'2018-09 (Д)'!M",TEXT(MATCH($C28,'2018-09 (Д)'!$C$2:$C$100,0)+1,0)))="Н/Д",INDIRECT(CONCATENATE("'2018-08 (Д)'!M",TEXT(MATCH($C28,'2018-08 (Д)'!$C$2:$C$100,0)+1,0))))),"Н/Д",((INDIRECT(CONCATENATE("'2018-09 (Д)'!M",TEXT(MATCH($C28,'2018-09 (Д)'!$C$2:$C$100,0)+1,0)))-INDIRECT(CONCATENATE("'2018-08 (Д)'!M",TEXT(MATCH($C28,'2018-08 (Д)'!$C$2:$C$100,0)+1,0))))/INDIRECT(CONCATENATE("'2018-08 (Д)'!M",TEXT(MATCH($C28,'2018-08 (Д)'!$C$2:$C$100,0)+1,0))))*100)</f>
        <v>-46.270383115717948</v>
      </c>
      <c r="CV28" s="9">
        <f ca="1">IF(OR(INDIRECT(CONCATENATE("'2018-10 (Д)'!M",TEXT(MATCH($C28,'2018-10 (Д)'!$C$2:$C$100,0)+1,0)))="Н/Д",INDIRECT(CONCATENATE("'2018-09 (Д)'!M",TEXT(MATCH($C28,'2018-09 (Д)'!$C$2:$C$100,0)+1,0)))="Н/Д",AND(INDIRECT(CONCATENATE("'2018-10 (Д)'!M",TEXT(MATCH($C28,'2018-10 (Д)'!$C$2:$C$100,0)+1,0)))="Н/Д",INDIRECT(CONCATENATE("'2018-09 (Д)'!M",TEXT(MATCH($C28,'2018-09 (Д)'!$C$2:$C$100,0)+1,0))))),"Н/Д",((INDIRECT(CONCATENATE("'2018-10 (Д)'!M",TEXT(MATCH($C28,'2018-10 (Д)'!$C$2:$C$100,0)+1,0)))-INDIRECT(CONCATENATE("'2018-09 (Д)'!M",TEXT(MATCH($C28,'2018-09 (Д)'!$C$2:$C$100,0)+1,0))))/INDIRECT(CONCATENATE("'2018-09 (Д)'!M",TEXT(MATCH($C28,'2018-09 (Д)'!$C$2:$C$100,0)+1,0))))*100)</f>
        <v>18.028269170673898</v>
      </c>
      <c r="CW28" s="9">
        <f ca="1">IF(OR(INDIRECT(CONCATENATE("'2018-11 (Д)'!M",TEXT(MATCH($C28,'2018-11 (Д)'!$C$2:$C$100,0)+1,0)))="Н/Д",INDIRECT(CONCATENATE("'2018-10 (Д)'!M",TEXT(MATCH($C28,'2018-10 (Д)'!$C$2:$C$100,0)+1,0)))="Н/Д",AND(INDIRECT(CONCATENATE("'2018-11 (Д)'!M",TEXT(MATCH($C28,'2018-11 (Д)'!$C$2:$C$100,0)+1,0)))="Н/Д",INDIRECT(CONCATENATE("'2018-10 (Д)'!M",TEXT(MATCH($C28,'2018-10 (Д)'!$C$2:$C$100,0)+1,0))))),"Н/Д",((INDIRECT(CONCATENATE("'2018-11 (Д)'!M",TEXT(MATCH($C28,'2018-11 (Д)'!$C$2:$C$100,0)+1,0)))-INDIRECT(CONCATENATE("'2018-10 (Д)'!M",TEXT(MATCH($C28,'2018-10 (Д)'!$C$2:$C$100,0)+1,0))))/INDIRECT(CONCATENATE("'2018-10 (Д)'!M",TEXT(MATCH($C28,'2018-10 (Д)'!$C$2:$C$100,0)+1,0))))*100)</f>
        <v>-3.2023653170950683</v>
      </c>
      <c r="CX28" s="9">
        <f ca="1">IF(OR(INDIRECT(CONCATENATE("'2018-12 (Д)'!M",TEXT(MATCH($C28,'2018-12 (Д)'!$C$2:$C$100,0)+1,0)))="Н/Д",INDIRECT(CONCATENATE("'2018-11 (Д)'!M",TEXT(MATCH($C28,'2018-11 (Д)'!$C$2:$C$100,0)+1,0)))="Н/Д",AND(INDIRECT(CONCATENATE("'2018-12 (Д)'!M",TEXT(MATCH($C28,'2018-12 (Д)'!$C$2:$C$100,0)+1,0)))="Н/Д",INDIRECT(CONCATENATE("'2018-11 (Д)'!M",TEXT(MATCH($C28,'2018-11 (Д)'!$C$2:$C$100,0)+1,0))))),"Н/Д",((INDIRECT(CONCATENATE("'2018-12 (Д)'!M",TEXT(MATCH($C28,'2018-12 (Д)'!$C$2:$C$100,0)+1,0)))-INDIRECT(CONCATENATE("'2018-11 (Д)'!M",TEXT(MATCH($C28,'2018-11 (Д)'!$C$2:$C$100,0)+1,0))))/INDIRECT(CONCATENATE("'2018-11 (Д)'!M",TEXT(MATCH($C28,'2018-11 (Д)'!$C$2:$C$100,0)+1,0))))*100)</f>
        <v>27.173848936731247</v>
      </c>
      <c r="CY28" s="9"/>
      <c r="CZ28" s="9">
        <f ca="1">IF(OR(INDIRECT(CONCATENATE("'2018-03 (Д)'!N",TEXT(MATCH($C28,'2018-03 (Д)'!$C$2:$C$100,0)+1,0)))="Н/Д",INDIRECT(CONCATENATE("'2018-02 (Д)'!N",TEXT(MATCH($C28,'2018-02 (Д)'!$C$2:$C$100,0)+1,0)))="Н/Д",AND(INDIRECT(CONCATENATE("'2018-03 (Д)'!N",TEXT(MATCH($C28,'2018-03 (Д)'!$C$2:$C$100,0)+1,0)))="Н/Д",INDIRECT(CONCATENATE("'2018-02 (Д)'!N",TEXT(MATCH($C28,'2018-02 (Д)'!$C$2:$C$100,0)+1,0))))),"Н/Д",((INDIRECT(CONCATENATE("'2018-03 (Д)'!N",TEXT(MATCH($C28,'2018-03 (Д)'!$C$2:$C$100,0)+1,0)))-INDIRECT(CONCATENATE("'2018-02 (Д)'!N",TEXT(MATCH($C28,'2018-02 (Д)'!$C$2:$C$100,0)+1,0))))/INDIRECT(CONCATENATE("'2018-02 (Д)'!N",TEXT(MATCH($C28,'2018-02 (Д)'!$C$2:$C$100,0)+1,0))))*100)</f>
        <v>121.93277364933421</v>
      </c>
      <c r="DA28" s="9">
        <f ca="1">IF(OR(INDIRECT(CONCATENATE("'2018-04 (Д)'!N",TEXT(MATCH($C28,'2018-04 (Д)'!$C$2:$C$100,0)+1,0)))="Н/Д",INDIRECT(CONCATENATE("'2018-03 (Д)'!N",TEXT(MATCH($C28,'2018-03 (Д)'!$C$2:$C$100,0)+1,0)))="Н/Д",AND(INDIRECT(CONCATENATE("'2018-04 (Д)'!N",TEXT(MATCH($C28,'2018-04 (Д)'!$C$2:$C$100,0)+1,0)))="Н/Д",INDIRECT(CONCATENATE("'2018-03 (Д)'!N",TEXT(MATCH($C28,'2018-03 (Д)'!$C$2:$C$100,0)+1,0))))),"Н/Д",((INDIRECT(CONCATENATE("'2018-04 (Д)'!N",TEXT(MATCH($C28,'2018-04 (Д)'!$C$2:$C$100,0)+1,0)))-INDIRECT(CONCATENATE("'2018-03 (Д)'!N",TEXT(MATCH($C28,'2018-03 (Д)'!$C$2:$C$100,0)+1,0))))/INDIRECT(CONCATENATE("'2018-03 (Д)'!N",TEXT(MATCH($C28,'2018-03 (Д)'!$C$2:$C$100,0)+1,0))))*100)</f>
        <v>63.908863902716881</v>
      </c>
      <c r="DB28" s="9">
        <f ca="1">IF(OR(INDIRECT(CONCATENATE("'2018-05 (Д)'!N",TEXT(MATCH($C28,'2018-05 (Д)'!$C$2:$C$100,0)+1,0)))="Н/Д",INDIRECT(CONCATENATE("'2018-04 (Д)'!N",TEXT(MATCH($C28,'2018-04 (Д)'!$C$2:$C$100,0)+1,0)))="Н/Д",AND(INDIRECT(CONCATENATE("'2018-05 (Д)'!N",TEXT(MATCH($C28,'2018-05 (Д)'!$C$2:$C$100,0)+1,0)))="Н/Д",INDIRECT(CONCATENATE("'2018-04 (Д)'!N",TEXT(MATCH($C28,'2018-04 (Д)'!$C$2:$C$100,0)+1,0))))),"Н/Д",((INDIRECT(CONCATENATE("'2018-05 (Д)'!N",TEXT(MATCH($C28,'2018-05 (Д)'!$C$2:$C$100,0)+1,0)))-INDIRECT(CONCATENATE("'2018-04 (Д)'!N",TEXT(MATCH($C28,'2018-04 (Д)'!$C$2:$C$100,0)+1,0))))/INDIRECT(CONCATENATE("'2018-04 (Д)'!N",TEXT(MATCH($C28,'2018-04 (Д)'!$C$2:$C$100,0)+1,0))))*100)</f>
        <v>45.857447104669532</v>
      </c>
      <c r="DC28" s="9">
        <f ca="1">IF(OR(INDIRECT(CONCATENATE("'2018-06 (Д)'!N",TEXT(MATCH($C28,'2018-06 (Д)'!$C$2:$C$100,0)+1,0)))="Н/Д",INDIRECT(CONCATENATE("'2018-05 (Д)'!N",TEXT(MATCH($C28,'2018-05 (Д)'!$C$2:$C$100,0)+1,0)))="Н/Д",AND(INDIRECT(CONCATENATE("'2018-06 (Д)'!N",TEXT(MATCH($C28,'2018-06 (Д)'!$C$2:$C$100,0)+1,0)))="Н/Д",INDIRECT(CONCATENATE("'2018-05 (Д)'!N",TEXT(MATCH($C28,'2018-05 (Д)'!$C$2:$C$100,0)+1,0))))),"Н/Д",((INDIRECT(CONCATENATE("'2018-06 (Д)'!N",TEXT(MATCH($C28,'2018-06 (Д)'!$C$2:$C$100,0)+1,0)))-INDIRECT(CONCATENATE("'2018-05 (Д)'!N",TEXT(MATCH($C28,'2018-05 (Д)'!$C$2:$C$100,0)+1,0))))/INDIRECT(CONCATENATE("'2018-05 (Д)'!N",TEXT(MATCH($C28,'2018-05 (Д)'!$C$2:$C$100,0)+1,0))))*100)</f>
        <v>27.3910385465643</v>
      </c>
      <c r="DD28" s="9">
        <f ca="1">IF(OR(INDIRECT(CONCATENATE("'2018-07 (Д)'!N",TEXT(MATCH($C28,'2018-07 (Д)'!$C$2:$C$100,0)+1,0)))="Н/Д",INDIRECT(CONCATENATE("'2018-06 (Д)'!N",TEXT(MATCH($C28,'2018-06 (Д)'!$C$2:$C$100,0)+1,0)))="Н/Д",AND(INDIRECT(CONCATENATE("'2018-07 (Д)'!N",TEXT(MATCH($C28,'2018-07 (Д)'!$C$2:$C$100,0)+1,0)))="Н/Д",INDIRECT(CONCATENATE("'2018-06 (Д)'!N",TEXT(MATCH($C28,'2018-06 (Д)'!$C$2:$C$100,0)+1,0))))),"Н/Д",((INDIRECT(CONCATENATE("'2018-07 (Д)'!N",TEXT(MATCH($C28,'2018-07 (Д)'!$C$2:$C$100,0)+1,0)))-INDIRECT(CONCATENATE("'2018-06 (Д)'!N",TEXT(MATCH($C28,'2018-06 (Д)'!$C$2:$C$100,0)+1,0))))/INDIRECT(CONCATENATE("'2018-06 (Д)'!N",TEXT(MATCH($C28,'2018-06 (Д)'!$C$2:$C$100,0)+1,0))))*100)</f>
        <v>24.821309143892893</v>
      </c>
      <c r="DE28" s="9">
        <f ca="1">IF(OR(INDIRECT(CONCATENATE("'2018-08 (Д)'!N",TEXT(MATCH($C28,'2018-08 (Д)'!$C$2:$C$100,0)+1,0)))="Н/Д",INDIRECT(CONCATENATE("'2018-07 (Д)'!N",TEXT(MATCH($C28,'2018-07 (Д)'!$C$2:$C$100,0)+1,0)))="Н/Д",AND(INDIRECT(CONCATENATE("'2018-08 (Д)'!N",TEXT(MATCH($C28,'2018-08 (Д)'!$C$2:$C$100,0)+1,0)))="Н/Д",INDIRECT(CONCATENATE("'2018-07 (Д)'!N",TEXT(MATCH($C28,'2018-07 (Д)'!$C$2:$C$100,0)+1,0))))),"Н/Д",((INDIRECT(CONCATENATE("'2018-08 (Д)'!N",TEXT(MATCH($C28,'2018-08 (Д)'!$C$2:$C$100,0)+1,0)))-INDIRECT(CONCATENATE("'2018-07 (Д)'!N",TEXT(MATCH($C28,'2018-07 (Д)'!$C$2:$C$100,0)+1,0))))/INDIRECT(CONCATENATE("'2018-07 (Д)'!N",TEXT(MATCH($C28,'2018-07 (Д)'!$C$2:$C$100,0)+1,0))))*100)</f>
        <v>20.082133031762055</v>
      </c>
      <c r="DF28" s="9">
        <f ca="1">IF(OR(INDIRECT(CONCATENATE("'2018-09 (Д)'!N",TEXT(MATCH($C28,'2018-09 (Д)'!$C$2:$C$100,0)+1,0)))="Н/Д",INDIRECT(CONCATENATE("'2018-08 (Д)'!N",TEXT(MATCH($C28,'2018-08 (Д)'!$C$2:$C$100,0)+1,0)))="Н/Д",AND(INDIRECT(CONCATENATE("'2018-09 (Д)'!N",TEXT(MATCH($C28,'2018-09 (Д)'!$C$2:$C$100,0)+1,0)))="Н/Д",INDIRECT(CONCATENATE("'2018-08 (Д)'!N",TEXT(MATCH($C28,'2018-08 (Д)'!$C$2:$C$100,0)+1,0))))),"Н/Д",((INDIRECT(CONCATENATE("'2018-09 (Д)'!N",TEXT(MATCH($C28,'2018-09 (Д)'!$C$2:$C$100,0)+1,0)))-INDIRECT(CONCATENATE("'2018-08 (Д)'!N",TEXT(MATCH($C28,'2018-08 (Д)'!$C$2:$C$100,0)+1,0))))/INDIRECT(CONCATENATE("'2018-08 (Д)'!N",TEXT(MATCH($C28,'2018-08 (Д)'!$C$2:$C$100,0)+1,0))))*100)</f>
        <v>15.133022109393135</v>
      </c>
      <c r="DG28" s="9">
        <f ca="1">IF(OR(INDIRECT(CONCATENATE("'2018-10 (Д)'!N",TEXT(MATCH($C28,'2018-10 (Д)'!$C$2:$C$100,0)+1,0)))="Н/Д",INDIRECT(CONCATENATE("'2018-09 (Д)'!N",TEXT(MATCH($C28,'2018-09 (Д)'!$C$2:$C$100,0)+1,0)))="Н/Д",AND(INDIRECT(CONCATENATE("'2018-10 (Д)'!N",TEXT(MATCH($C28,'2018-10 (Д)'!$C$2:$C$100,0)+1,0)))="Н/Д",INDIRECT(CONCATENATE("'2018-09 (Д)'!N",TEXT(MATCH($C28,'2018-09 (Д)'!$C$2:$C$100,0)+1,0))))),"Н/Д",((INDIRECT(CONCATENATE("'2018-10 (Д)'!N",TEXT(MATCH($C28,'2018-10 (Д)'!$C$2:$C$100,0)+1,0)))-INDIRECT(CONCATENATE("'2018-09 (Д)'!N",TEXT(MATCH($C28,'2018-09 (Д)'!$C$2:$C$100,0)+1,0))))/INDIRECT(CONCATENATE("'2018-09 (Д)'!N",TEXT(MATCH($C28,'2018-09 (Д)'!$C$2:$C$100,0)+1,0))))*100)</f>
        <v>12.003783591291878</v>
      </c>
      <c r="DH28" s="9">
        <f ca="1">IF(OR(INDIRECT(CONCATENATE("'2018-11 (Д)'!N",TEXT(MATCH($C28,'2018-11 (Д)'!$C$2:$C$100,0)+1,0)))="Н/Д",INDIRECT(CONCATENATE("'2018-10 (Д)'!N",TEXT(MATCH($C28,'2018-10 (Д)'!$C$2:$C$100,0)+1,0)))="Н/Д",AND(INDIRECT(CONCATENATE("'2018-11 (Д)'!N",TEXT(MATCH($C28,'2018-11 (Д)'!$C$2:$C$100,0)+1,0)))="Н/Д",INDIRECT(CONCATENATE("'2018-10 (Д)'!N",TEXT(MATCH($C28,'2018-10 (Д)'!$C$2:$C$100,0)+1,0))))),"Н/Д",((INDIRECT(CONCATENATE("'2018-11 (Д)'!N",TEXT(MATCH($C28,'2018-11 (Д)'!$C$2:$C$100,0)+1,0)))-INDIRECT(CONCATENATE("'2018-10 (Д)'!N",TEXT(MATCH($C28,'2018-10 (Д)'!$C$2:$C$100,0)+1,0))))/INDIRECT(CONCATENATE("'2018-10 (Д)'!N",TEXT(MATCH($C28,'2018-10 (Д)'!$C$2:$C$100,0)+1,0))))*100)</f>
        <v>12.031530808807002</v>
      </c>
      <c r="DI28" s="9">
        <f ca="1">IF(OR(INDIRECT(CONCATENATE("'2018-12 (Д)'!N",TEXT(MATCH($C28,'2018-12 (Д)'!$C$2:$C$100,0)+1,0)))="Н/Д",INDIRECT(CONCATENATE("'2018-11 (Д)'!N",TEXT(MATCH($C28,'2018-11 (Д)'!$C$2:$C$100,0)+1,0)))="Н/Д",AND(INDIRECT(CONCATENATE("'2018-12 (Д)'!N",TEXT(MATCH($C28,'2018-12 (Д)'!$C$2:$C$100,0)+1,0)))="Н/Д",INDIRECT(CONCATENATE("'2018-11 (Д)'!N",TEXT(MATCH($C28,'2018-11 (Д)'!$C$2:$C$100,0)+1,0))))),"Н/Д",((INDIRECT(CONCATENATE("'2018-12 (Д)'!N",TEXT(MATCH($C28,'2018-12 (Д)'!$C$2:$C$100,0)+1,0)))-INDIRECT(CONCATENATE("'2018-11 (Д)'!N",TEXT(MATCH($C28,'2018-11 (Д)'!$C$2:$C$100,0)+1,0))))/INDIRECT(CONCATENATE("'2018-11 (Д)'!N",TEXT(MATCH($C28,'2018-11 (Д)'!$C$2:$C$100,0)+1,0))))*100)</f>
        <v>12.669649996279864</v>
      </c>
      <c r="DJ28" s="9"/>
      <c r="DK28" s="9">
        <f ca="1">IF(OR(INDIRECT(CONCATENATE("'2018-03 (Д)'!O",TEXT(MATCH($C28,'2018-03 (Д)'!$C$2:$C$100,0)+1,0)))="Н/Д",INDIRECT(CONCATENATE("'2018-02 (Д)'!O",TEXT(MATCH($C28,'2018-02 (Д)'!$C$2:$C$100,0)+1,0)))="Н/Д",AND(INDIRECT(CONCATENATE("'2018-03 (Д)'!O",TEXT(MATCH($C28,'2018-03 (Д)'!$C$2:$C$100,0)+1,0)))="Н/Д",INDIRECT(CONCATENATE("'2018-02 (Д)'!O",TEXT(MATCH($C28,'2018-02 (Д)'!$C$2:$C$100,0)+1,0))))),"Н/Д",((INDIRECT(CONCATENATE("'2018-03 (Д)'!O",TEXT(MATCH($C28,'2018-03 (Д)'!$C$2:$C$100,0)+1,0)))-INDIRECT(CONCATENATE("'2018-02 (Д)'!O",TEXT(MATCH($C28,'2018-02 (Д)'!$C$2:$C$100,0)+1,0))))/INDIRECT(CONCATENATE("'2018-02 (Д)'!O",TEXT(MATCH($C28,'2018-02 (Д)'!$C$2:$C$100,0)+1,0))))*100)</f>
        <v>-70.059386869504621</v>
      </c>
      <c r="DL28" s="9">
        <f ca="1">IF(OR(INDIRECT(CONCATENATE("'2018-04 (Д)'!O",TEXT(MATCH($C28,'2018-04 (Д)'!$C$2:$C$100,0)+1,0)))="Н/Д",INDIRECT(CONCATENATE("'2018-03 (Д)'!O",TEXT(MATCH($C28,'2018-03 (Д)'!$C$2:$C$100,0)+1,0)))="Н/Д",AND(INDIRECT(CONCATENATE("'2018-04 (Д)'!O",TEXT(MATCH($C28,'2018-04 (Д)'!$C$2:$C$100,0)+1,0)))="Н/Д",INDIRECT(CONCATENATE("'2018-03 (Д)'!O",TEXT(MATCH($C28,'2018-03 (Д)'!$C$2:$C$100,0)+1,0))))),"Н/Д",((INDIRECT(CONCATENATE("'2018-04 (Д)'!O",TEXT(MATCH($C28,'2018-04 (Д)'!$C$2:$C$100,0)+1,0)))-INDIRECT(CONCATENATE("'2018-03 (Д)'!O",TEXT(MATCH($C28,'2018-03 (Д)'!$C$2:$C$100,0)+1,0))))/INDIRECT(CONCATENATE("'2018-03 (Д)'!O",TEXT(MATCH($C28,'2018-03 (Д)'!$C$2:$C$100,0)+1,0))))*100)</f>
        <v>-201.58546302307744</v>
      </c>
      <c r="DM28" s="9">
        <f ca="1">IF(OR(INDIRECT(CONCATENATE("'2018-05 (Д)'!O",TEXT(MATCH($C28,'2018-05 (Д)'!$C$2:$C$100,0)+1,0)))="Н/Д",INDIRECT(CONCATENATE("'2018-04 (Д)'!O",TEXT(MATCH($C28,'2018-04 (Д)'!$C$2:$C$100,0)+1,0)))="Н/Д",AND(INDIRECT(CONCATENATE("'2018-05 (Д)'!O",TEXT(MATCH($C28,'2018-05 (Д)'!$C$2:$C$100,0)+1,0)))="Н/Д",INDIRECT(CONCATENATE("'2018-04 (Д)'!O",TEXT(MATCH($C28,'2018-04 (Д)'!$C$2:$C$100,0)+1,0))))),"Н/Д",((INDIRECT(CONCATENATE("'2018-05 (Д)'!O",TEXT(MATCH($C28,'2018-05 (Д)'!$C$2:$C$100,0)+1,0)))-INDIRECT(CONCATENATE("'2018-04 (Д)'!O",TEXT(MATCH($C28,'2018-04 (Д)'!$C$2:$C$100,0)+1,0))))/INDIRECT(CONCATENATE("'2018-04 (Д)'!O",TEXT(MATCH($C28,'2018-04 (Д)'!$C$2:$C$100,0)+1,0))))*100)</f>
        <v>-2816.1319021301006</v>
      </c>
      <c r="DN28" s="9">
        <f ca="1">IF(OR(INDIRECT(CONCATENATE("'2018-06 (Д)'!O",TEXT(MATCH($C28,'2018-06 (Д)'!$C$2:$C$100,0)+1,0)))="Н/Д",INDIRECT(CONCATENATE("'2018-05 (Д)'!O",TEXT(MATCH($C28,'2018-05 (Д)'!$C$2:$C$100,0)+1,0)))="Н/Д",AND(INDIRECT(CONCATENATE("'2018-06 (Д)'!O",TEXT(MATCH($C28,'2018-06 (Д)'!$C$2:$C$100,0)+1,0)))="Н/Д",INDIRECT(CONCATENATE("'2018-05 (Д)'!O",TEXT(MATCH($C28,'2018-05 (Д)'!$C$2:$C$100,0)+1,0))))),"Н/Д",((INDIRECT(CONCATENATE("'2018-06 (Д)'!O",TEXT(MATCH($C28,'2018-06 (Д)'!$C$2:$C$100,0)+1,0)))-INDIRECT(CONCATENATE("'2018-05 (Д)'!O",TEXT(MATCH($C28,'2018-05 (Д)'!$C$2:$C$100,0)+1,0))))/INDIRECT(CONCATENATE("'2018-05 (Д)'!O",TEXT(MATCH($C28,'2018-05 (Д)'!$C$2:$C$100,0)+1,0))))*100)</f>
        <v>-89.654534377507986</v>
      </c>
      <c r="DO28" s="9">
        <f ca="1">IF(OR(INDIRECT(CONCATENATE("'2018-07 (Д)'!O",TEXT(MATCH($C28,'2018-07 (Д)'!$C$2:$C$100,0)+1,0)))="Н/Д",INDIRECT(CONCATENATE("'2018-06 (Д)'!O",TEXT(MATCH($C28,'2018-06 (Д)'!$C$2:$C$100,0)+1,0)))="Н/Д",AND(INDIRECT(CONCATENATE("'2018-07 (Д)'!O",TEXT(MATCH($C28,'2018-07 (Д)'!$C$2:$C$100,0)+1,0)))="Н/Д",INDIRECT(CONCATENATE("'2018-06 (Д)'!O",TEXT(MATCH($C28,'2018-06 (Д)'!$C$2:$C$100,0)+1,0))))),"Н/Д",((INDIRECT(CONCATENATE("'2018-07 (Д)'!O",TEXT(MATCH($C28,'2018-07 (Д)'!$C$2:$C$100,0)+1,0)))-INDIRECT(CONCATENATE("'2018-06 (Д)'!O",TEXT(MATCH($C28,'2018-06 (Д)'!$C$2:$C$100,0)+1,0))))/INDIRECT(CONCATENATE("'2018-06 (Д)'!O",TEXT(MATCH($C28,'2018-06 (Д)'!$C$2:$C$100,0)+1,0))))*100)</f>
        <v>410.66403902691189</v>
      </c>
      <c r="DP28" s="9">
        <f ca="1">IF(OR(INDIRECT(CONCATENATE("'2018-08 (Д)'!O",TEXT(MATCH($C28,'2018-08 (Д)'!$C$2:$C$100,0)+1,0)))="Н/Д",INDIRECT(CONCATENATE("'2018-07 (Д)'!O",TEXT(MATCH($C28,'2018-07 (Д)'!$C$2:$C$100,0)+1,0)))="Н/Д",AND(INDIRECT(CONCATENATE("'2018-08 (Д)'!O",TEXT(MATCH($C28,'2018-08 (Д)'!$C$2:$C$100,0)+1,0)))="Н/Д",INDIRECT(CONCATENATE("'2018-07 (Д)'!O",TEXT(MATCH($C28,'2018-07 (Д)'!$C$2:$C$100,0)+1,0))))),"Н/Д",((INDIRECT(CONCATENATE("'2018-08 (Д)'!O",TEXT(MATCH($C28,'2018-08 (Д)'!$C$2:$C$100,0)+1,0)))-INDIRECT(CONCATENATE("'2018-07 (Д)'!O",TEXT(MATCH($C28,'2018-07 (Д)'!$C$2:$C$100,0)+1,0))))/INDIRECT(CONCATENATE("'2018-07 (Д)'!O",TEXT(MATCH($C28,'2018-07 (Д)'!$C$2:$C$100,0)+1,0))))*100)</f>
        <v>87.830286417356149</v>
      </c>
      <c r="DQ28" s="9">
        <f ca="1">IF(OR(INDIRECT(CONCATENATE("'2018-09 (Д)'!O",TEXT(MATCH($C28,'2018-09 (Д)'!$C$2:$C$100,0)+1,0)))="Н/Д",INDIRECT(CONCATENATE("'2018-08 (Д)'!O",TEXT(MATCH($C28,'2018-08 (Д)'!$C$2:$C$100,0)+1,0)))="Н/Д",AND(INDIRECT(CONCATENATE("'2018-09 (Д)'!O",TEXT(MATCH($C28,'2018-09 (Д)'!$C$2:$C$100,0)+1,0)))="Н/Д",INDIRECT(CONCATENATE("'2018-08 (Д)'!O",TEXT(MATCH($C28,'2018-08 (Д)'!$C$2:$C$100,0)+1,0))))),"Н/Д",((INDIRECT(CONCATENATE("'2018-09 (Д)'!O",TEXT(MATCH($C28,'2018-09 (Д)'!$C$2:$C$100,0)+1,0)))-INDIRECT(CONCATENATE("'2018-08 (Д)'!O",TEXT(MATCH($C28,'2018-08 (Д)'!$C$2:$C$100,0)+1,0))))/INDIRECT(CONCATENATE("'2018-08 (Д)'!O",TEXT(MATCH($C28,'2018-08 (Д)'!$C$2:$C$100,0)+1,0))))*100)</f>
        <v>-99.766490245457391</v>
      </c>
      <c r="DR28" s="9">
        <f ca="1">IF(OR(INDIRECT(CONCATENATE("'2018-10 (Д)'!O",TEXT(MATCH($C28,'2018-10 (Д)'!$C$2:$C$100,0)+1,0)))="Н/Д",INDIRECT(CONCATENATE("'2018-09 (Д)'!O",TEXT(MATCH($C28,'2018-09 (Д)'!$C$2:$C$100,0)+1,0)))="Н/Д",AND(INDIRECT(CONCATENATE("'2018-10 (Д)'!O",TEXT(MATCH($C28,'2018-10 (Д)'!$C$2:$C$100,0)+1,0)))="Н/Д",INDIRECT(CONCATENATE("'2018-09 (Д)'!O",TEXT(MATCH($C28,'2018-09 (Д)'!$C$2:$C$100,0)+1,0))))),"Н/Д",((INDIRECT(CONCATENATE("'2018-10 (Д)'!O",TEXT(MATCH($C28,'2018-10 (Д)'!$C$2:$C$100,0)+1,0)))-INDIRECT(CONCATENATE("'2018-09 (Д)'!O",TEXT(MATCH($C28,'2018-09 (Д)'!$C$2:$C$100,0)+1,0))))/INDIRECT(CONCATENATE("'2018-09 (Д)'!O",TEXT(MATCH($C28,'2018-09 (Д)'!$C$2:$C$100,0)+1,0))))*100)</f>
        <v>-4045.7592891759359</v>
      </c>
      <c r="DS28" s="9">
        <f ca="1">IF(OR(INDIRECT(CONCATENATE("'2018-11 (Д)'!O",TEXT(MATCH($C28,'2018-11 (Д)'!$C$2:$C$100,0)+1,0)))="Н/Д",INDIRECT(CONCATENATE("'2018-10 (Д)'!O",TEXT(MATCH($C28,'2018-10 (Д)'!$C$2:$C$100,0)+1,0)))="Н/Д",AND(INDIRECT(CONCATENATE("'2018-11 (Д)'!O",TEXT(MATCH($C28,'2018-11 (Д)'!$C$2:$C$100,0)+1,0)))="Н/Д",INDIRECT(CONCATENATE("'2018-10 (Д)'!O",TEXT(MATCH($C28,'2018-10 (Д)'!$C$2:$C$100,0)+1,0))))),"Н/Д",((INDIRECT(CONCATENATE("'2018-11 (Д)'!O",TEXT(MATCH($C28,'2018-11 (Д)'!$C$2:$C$100,0)+1,0)))-INDIRECT(CONCATENATE("'2018-10 (Д)'!O",TEXT(MATCH($C28,'2018-10 (Д)'!$C$2:$C$100,0)+1,0))))/INDIRECT(CONCATENATE("'2018-10 (Д)'!O",TEXT(MATCH($C28,'2018-10 (Д)'!$C$2:$C$100,0)+1,0))))*100)</f>
        <v>-289.56935364296879</v>
      </c>
      <c r="DT28" s="9">
        <f ca="1">IF(OR(INDIRECT(CONCATENATE("'2018-12 (Д)'!O",TEXT(MATCH($C28,'2018-12 (Д)'!$C$2:$C$100,0)+1,0)))="Н/Д",INDIRECT(CONCATENATE("'2018-11 (Д)'!O",TEXT(MATCH($C28,'2018-11 (Д)'!$C$2:$C$100,0)+1,0)))="Н/Д",AND(INDIRECT(CONCATENATE("'2018-12 (Д)'!O",TEXT(MATCH($C28,'2018-12 (Д)'!$C$2:$C$100,0)+1,0)))="Н/Д",INDIRECT(CONCATENATE("'2018-11 (Д)'!O",TEXT(MATCH($C28,'2018-11 (Д)'!$C$2:$C$100,0)+1,0))))),"Н/Д",((INDIRECT(CONCATENATE("'2018-12 (Д)'!O",TEXT(MATCH($C28,'2018-12 (Д)'!$C$2:$C$100,0)+1,0)))-INDIRECT(CONCATENATE("'2018-11 (Д)'!O",TEXT(MATCH($C28,'2018-11 (Д)'!$C$2:$C$100,0)+1,0))))/INDIRECT(CONCATENATE("'2018-11 (Д)'!O",TEXT(MATCH($C28,'2018-11 (Д)'!$C$2:$C$100,0)+1,0))))*100)</f>
        <v>-182.15970842894873</v>
      </c>
      <c r="DU28" s="9"/>
      <c r="DV28" s="9">
        <f ca="1">IF(OR(INDIRECT(CONCATENATE("'2018-03 (Д)'!P",TEXT(MATCH($C28,'2018-03 (Д)'!$C$2:$C$100,0)+1,0)))="Н/Д",INDIRECT(CONCATENATE("'2018-02 (Д)'!P",TEXT(MATCH($C28,'2018-02 (Д)'!$C$2:$C$100,0)+1,0)))="Н/Д",AND(INDIRECT(CONCATENATE("'2018-03 (Д)'!P",TEXT(MATCH($C28,'2018-03 (Д)'!$C$2:$C$100,0)+1,0)))="Н/Д",INDIRECT(CONCATENATE("'2018-02 (Д)'!P",TEXT(MATCH($C28,'2018-02 (Д)'!$C$2:$C$100,0)+1,0))))),"Н/Д",((INDIRECT(CONCATENATE("'2018-03 (Д)'!P",TEXT(MATCH($C28,'2018-03 (Д)'!$C$2:$C$100,0)+1,0)))-INDIRECT(CONCATENATE("'2018-02 (Д)'!P",TEXT(MATCH($C28,'2018-02 (Д)'!$C$2:$C$100,0)+1,0))))/INDIRECT(CONCATENATE("'2018-02 (Д)'!P",TEXT(MATCH($C28,'2018-02 (Д)'!$C$2:$C$100,0)+1,0))))*100)</f>
        <v>5.3961079650242088</v>
      </c>
      <c r="DW28" s="9">
        <f ca="1">IF(OR(INDIRECT(CONCATENATE("'2018-04 (Д)'!P",TEXT(MATCH($C28,'2018-04 (Д)'!$C$2:$C$100,0)+1,0)))="Н/Д",INDIRECT(CONCATENATE("'2018-03 (Д)'!P",TEXT(MATCH($C28,'2018-03 (Д)'!$C$2:$C$100,0)+1,0)))="Н/Д",AND(INDIRECT(CONCATENATE("'2018-04 (Д)'!P",TEXT(MATCH($C28,'2018-04 (Д)'!$C$2:$C$100,0)+1,0)))="Н/Д",INDIRECT(CONCATENATE("'2018-03 (Д)'!P",TEXT(MATCH($C28,'2018-03 (Д)'!$C$2:$C$100,0)+1,0))))),"Н/Д",((INDIRECT(CONCATENATE("'2018-04 (Д)'!P",TEXT(MATCH($C28,'2018-04 (Д)'!$C$2:$C$100,0)+1,0)))-INDIRECT(CONCATENATE("'2018-03 (Д)'!P",TEXT(MATCH($C28,'2018-03 (Д)'!$C$2:$C$100,0)+1,0))))/INDIRECT(CONCATENATE("'2018-03 (Д)'!P",TEXT(MATCH($C28,'2018-03 (Д)'!$C$2:$C$100,0)+1,0))))*100)</f>
        <v>-10.768298764348021</v>
      </c>
      <c r="DX28" s="9">
        <f ca="1">IF(OR(INDIRECT(CONCATENATE("'2018-05 (Д)'!P",TEXT(MATCH($C28,'2018-05 (Д)'!$C$2:$C$100,0)+1,0)))="Н/Д",INDIRECT(CONCATENATE("'2018-04 (Д)'!P",TEXT(MATCH($C28,'2018-04 (Д)'!$C$2:$C$100,0)+1,0)))="Н/Д",AND(INDIRECT(CONCATENATE("'2018-05 (Д)'!P",TEXT(MATCH($C28,'2018-05 (Д)'!$C$2:$C$100,0)+1,0)))="Н/Д",INDIRECT(CONCATENATE("'2018-04 (Д)'!P",TEXT(MATCH($C28,'2018-04 (Д)'!$C$2:$C$100,0)+1,0))))),"Н/Д",((INDIRECT(CONCATENATE("'2018-05 (Д)'!P",TEXT(MATCH($C28,'2018-05 (Д)'!$C$2:$C$100,0)+1,0)))-INDIRECT(CONCATENATE("'2018-04 (Д)'!P",TEXT(MATCH($C28,'2018-04 (Д)'!$C$2:$C$100,0)+1,0))))/INDIRECT(CONCATENATE("'2018-04 (Д)'!P",TEXT(MATCH($C28,'2018-04 (Д)'!$C$2:$C$100,0)+1,0))))*100)</f>
        <v>22.815771919672233</v>
      </c>
      <c r="DY28" s="9">
        <f ca="1">IF(OR(INDIRECT(CONCATENATE("'2018-06 (Д)'!P",TEXT(MATCH($C28,'2018-06 (Д)'!$C$2:$C$100,0)+1,0)))="Н/Д",INDIRECT(CONCATENATE("'2018-05 (Д)'!P",TEXT(MATCH($C28,'2018-05 (Д)'!$C$2:$C$100,0)+1,0)))="Н/Д",AND(INDIRECT(CONCATENATE("'2018-06 (Д)'!P",TEXT(MATCH($C28,'2018-06 (Д)'!$C$2:$C$100,0)+1,0)))="Н/Д",INDIRECT(CONCATENATE("'2018-05 (Д)'!P",TEXT(MATCH($C28,'2018-05 (Д)'!$C$2:$C$100,0)+1,0))))),"Н/Д",((INDIRECT(CONCATENATE("'2018-06 (Д)'!P",TEXT(MATCH($C28,'2018-06 (Д)'!$C$2:$C$100,0)+1,0)))-INDIRECT(CONCATENATE("'2018-05 (Д)'!P",TEXT(MATCH($C28,'2018-05 (Д)'!$C$2:$C$100,0)+1,0))))/INDIRECT(CONCATENATE("'2018-05 (Д)'!P",TEXT(MATCH($C28,'2018-05 (Д)'!$C$2:$C$100,0)+1,0))))*100)</f>
        <v>-8.2311574943131003</v>
      </c>
      <c r="DZ28" s="9">
        <f ca="1">IF(OR(INDIRECT(CONCATENATE("'2018-07 (Д)'!P",TEXT(MATCH($C28,'2018-07 (Д)'!$C$2:$C$100,0)+1,0)))="Н/Д",INDIRECT(CONCATENATE("'2018-06 (Д)'!P",TEXT(MATCH($C28,'2018-06 (Д)'!$C$2:$C$100,0)+1,0)))="Н/Д",AND(INDIRECT(CONCATENATE("'2018-07 (Д)'!P",TEXT(MATCH($C28,'2018-07 (Д)'!$C$2:$C$100,0)+1,0)))="Н/Д",INDIRECT(CONCATENATE("'2018-06 (Д)'!P",TEXT(MATCH($C28,'2018-06 (Д)'!$C$2:$C$100,0)+1,0))))),"Н/Д",((INDIRECT(CONCATENATE("'2018-07 (Д)'!P",TEXT(MATCH($C28,'2018-07 (Д)'!$C$2:$C$100,0)+1,0)))-INDIRECT(CONCATENATE("'2018-06 (Д)'!P",TEXT(MATCH($C28,'2018-06 (Д)'!$C$2:$C$100,0)+1,0))))/INDIRECT(CONCATENATE("'2018-06 (Д)'!P",TEXT(MATCH($C28,'2018-06 (Д)'!$C$2:$C$100,0)+1,0))))*100)</f>
        <v>13.949213663716579</v>
      </c>
      <c r="EA28" s="9">
        <f ca="1">IF(OR(INDIRECT(CONCATENATE("'2018-08 (Д)'!P",TEXT(MATCH($C28,'2018-08 (Д)'!$C$2:$C$100,0)+1,0)))="Н/Д",INDIRECT(CONCATENATE("'2018-07 (Д)'!P",TEXT(MATCH($C28,'2018-07 (Д)'!$C$2:$C$100,0)+1,0)))="Н/Д",AND(INDIRECT(CONCATENATE("'2018-08 (Д)'!P",TEXT(MATCH($C28,'2018-08 (Д)'!$C$2:$C$100,0)+1,0)))="Н/Д",INDIRECT(CONCATENATE("'2018-07 (Д)'!P",TEXT(MATCH($C28,'2018-07 (Д)'!$C$2:$C$100,0)+1,0))))),"Н/Д",((INDIRECT(CONCATENATE("'2018-08 (Д)'!P",TEXT(MATCH($C28,'2018-08 (Д)'!$C$2:$C$100,0)+1,0)))-INDIRECT(CONCATENATE("'2018-07 (Д)'!P",TEXT(MATCH($C28,'2018-07 (Д)'!$C$2:$C$100,0)+1,0))))/INDIRECT(CONCATENATE("'2018-07 (Д)'!P",TEXT(MATCH($C28,'2018-07 (Д)'!$C$2:$C$100,0)+1,0))))*100)</f>
        <v>22.118154370624474</v>
      </c>
      <c r="EB28" s="9">
        <f ca="1">IF(OR(INDIRECT(CONCATENATE("'2018-09 (Д)'!P",TEXT(MATCH($C28,'2018-09 (Д)'!$C$2:$C$100,0)+1,0)))="Н/Д",INDIRECT(CONCATENATE("'2018-08 (Д)'!P",TEXT(MATCH($C28,'2018-08 (Д)'!$C$2:$C$100,0)+1,0)))="Н/Д",AND(INDIRECT(CONCATENATE("'2018-09 (Д)'!P",TEXT(MATCH($C28,'2018-09 (Д)'!$C$2:$C$100,0)+1,0)))="Н/Д",INDIRECT(CONCATENATE("'2018-08 (Д)'!P",TEXT(MATCH($C28,'2018-08 (Д)'!$C$2:$C$100,0)+1,0))))),"Н/Д",((INDIRECT(CONCATENATE("'2018-09 (Д)'!P",TEXT(MATCH($C28,'2018-09 (Д)'!$C$2:$C$100,0)+1,0)))-INDIRECT(CONCATENATE("'2018-08 (Д)'!P",TEXT(MATCH($C28,'2018-08 (Д)'!$C$2:$C$100,0)+1,0))))/INDIRECT(CONCATENATE("'2018-08 (Д)'!P",TEXT(MATCH($C28,'2018-08 (Д)'!$C$2:$C$100,0)+1,0))))*100)</f>
        <v>-31.193476664227759</v>
      </c>
      <c r="EC28" s="9">
        <f ca="1">IF(OR(INDIRECT(CONCATENATE("'2018-10 (Д)'!P",TEXT(MATCH($C28,'2018-10 (Д)'!$C$2:$C$100,0)+1,0)))="Н/Д",INDIRECT(CONCATENATE("'2018-09 (Д)'!P",TEXT(MATCH($C28,'2018-09 (Д)'!$C$2:$C$100,0)+1,0)))="Н/Д",AND(INDIRECT(CONCATENATE("'2018-10 (Д)'!P",TEXT(MATCH($C28,'2018-10 (Д)'!$C$2:$C$100,0)+1,0)))="Н/Д",INDIRECT(CONCATENATE("'2018-09 (Д)'!P",TEXT(MATCH($C28,'2018-09 (Д)'!$C$2:$C$100,0)+1,0))))),"Н/Д",((INDIRECT(CONCATENATE("'2018-10 (Д)'!P",TEXT(MATCH($C28,'2018-10 (Д)'!$C$2:$C$100,0)+1,0)))-INDIRECT(CONCATENATE("'2018-09 (Д)'!P",TEXT(MATCH($C28,'2018-09 (Д)'!$C$2:$C$100,0)+1,0))))/INDIRECT(CONCATENATE("'2018-09 (Д)'!P",TEXT(MATCH($C28,'2018-09 (Д)'!$C$2:$C$100,0)+1,0))))*100)</f>
        <v>25.493210143875778</v>
      </c>
      <c r="ED28" s="9">
        <f ca="1">IF(OR(INDIRECT(CONCATENATE("'2018-11 (Д)'!P",TEXT(MATCH($C28,'2018-11 (Д)'!$C$2:$C$100,0)+1,0)))="Н/Д",INDIRECT(CONCATENATE("'2018-10 (Д)'!P",TEXT(MATCH($C28,'2018-10 (Д)'!$C$2:$C$100,0)+1,0)))="Н/Д",AND(INDIRECT(CONCATENATE("'2018-11 (Д)'!P",TEXT(MATCH($C28,'2018-11 (Д)'!$C$2:$C$100,0)+1,0)))="Н/Д",INDIRECT(CONCATENATE("'2018-10 (Д)'!P",TEXT(MATCH($C28,'2018-10 (Д)'!$C$2:$C$100,0)+1,0))))),"Н/Д",((INDIRECT(CONCATENATE("'2018-11 (Д)'!P",TEXT(MATCH($C28,'2018-11 (Д)'!$C$2:$C$100,0)+1,0)))-INDIRECT(CONCATENATE("'2018-10 (Д)'!P",TEXT(MATCH($C28,'2018-10 (Д)'!$C$2:$C$100,0)+1,0))))/INDIRECT(CONCATENATE("'2018-10 (Д)'!P",TEXT(MATCH($C28,'2018-10 (Д)'!$C$2:$C$100,0)+1,0))))*100)</f>
        <v>-7.2284591003957566</v>
      </c>
      <c r="EE28" s="9">
        <f ca="1">IF(OR(INDIRECT(CONCATENATE("'2018-12 (Д)'!P",TEXT(MATCH($C28,'2018-12 (Д)'!$C$2:$C$100,0)+1,0)))="Н/Д",INDIRECT(CONCATENATE("'2018-11 (Д)'!P",TEXT(MATCH($C28,'2018-11 (Д)'!$C$2:$C$100,0)+1,0)))="Н/Д",AND(INDIRECT(CONCATENATE("'2018-12 (Д)'!P",TEXT(MATCH($C28,'2018-12 (Д)'!$C$2:$C$100,0)+1,0)))="Н/Д",INDIRECT(CONCATENATE("'2018-11 (Д)'!P",TEXT(MATCH($C28,'2018-11 (Д)'!$C$2:$C$100,0)+1,0))))),"Н/Д",((INDIRECT(CONCATENATE("'2018-12 (Д)'!P",TEXT(MATCH($C28,'2018-12 (Д)'!$C$2:$C$100,0)+1,0)))-INDIRECT(CONCATENATE("'2018-11 (Д)'!P",TEXT(MATCH($C28,'2018-11 (Д)'!$C$2:$C$100,0)+1,0))))/INDIRECT(CONCATENATE("'2018-11 (Д)'!P",TEXT(MATCH($C28,'2018-11 (Д)'!$C$2:$C$100,0)+1,0))))*100)</f>
        <v>4.3024789262767884</v>
      </c>
      <c r="EF28" s="9"/>
      <c r="EG28" s="9">
        <f ca="1">IF(OR(INDIRECT(CONCATENATE("'2018-03 (Д)'!Q",TEXT(MATCH($C28,'2018-03 (Д)'!$C$2:$C$100,0)+1,0)))="Н/Д",INDIRECT(CONCATENATE("'2018-02 (Д)'!Q",TEXT(MATCH($C28,'2018-02 (Д)'!$C$2:$C$100,0)+1,0)))="Н/Д",AND(INDIRECT(CONCATENATE("'2018-03 (Д)'!Q",TEXT(MATCH($C28,'2018-03 (Д)'!$C$2:$C$100,0)+1,0)))="Н/Д",INDIRECT(CONCATENATE("'2018-02 (Д)'!Q",TEXT(MATCH($C28,'2018-02 (Д)'!$C$2:$C$100,0)+1,0))))),"Н/Д",((INDIRECT(CONCATENATE("'2018-03 (Д)'!Q",TEXT(MATCH($C28,'2018-03 (Д)'!$C$2:$C$100,0)+1,0)))-INDIRECT(CONCATENATE("'2018-02 (Д)'!Q",TEXT(MATCH($C28,'2018-02 (Д)'!$C$2:$C$100,0)+1,0))))/INDIRECT(CONCATENATE("'2018-02 (Д)'!Q",TEXT(MATCH($C28,'2018-02 (Д)'!$C$2:$C$100,0)+1,0))))*100)</f>
        <v>715.6437165809067</v>
      </c>
      <c r="EH28" s="9">
        <f ca="1">IF(OR(INDIRECT(CONCATENATE("'2018-04 (Д)'!Q",TEXT(MATCH($C28,'2018-04 (Д)'!$C$2:$C$100,0)+1,0)))="Н/Д",INDIRECT(CONCATENATE("'2018-03 (Д)'!Q",TEXT(MATCH($C28,'2018-03 (Д)'!$C$2:$C$100,0)+1,0)))="Н/Д",AND(INDIRECT(CONCATENATE("'2018-04 (Д)'!Q",TEXT(MATCH($C28,'2018-04 (Д)'!$C$2:$C$100,0)+1,0)))="Н/Д",INDIRECT(CONCATENATE("'2018-03 (Д)'!Q",TEXT(MATCH($C28,'2018-03 (Д)'!$C$2:$C$100,0)+1,0))))),"Н/Д",((INDIRECT(CONCATENATE("'2018-04 (Д)'!Q",TEXT(MATCH($C28,'2018-04 (Д)'!$C$2:$C$100,0)+1,0)))-INDIRECT(CONCATENATE("'2018-03 (Д)'!Q",TEXT(MATCH($C28,'2018-03 (Д)'!$C$2:$C$100,0)+1,0))))/INDIRECT(CONCATENATE("'2018-03 (Д)'!Q",TEXT(MATCH($C28,'2018-03 (Д)'!$C$2:$C$100,0)+1,0))))*100)</f>
        <v>41.018682243190312</v>
      </c>
      <c r="EI28" s="9">
        <f ca="1">IF(OR(INDIRECT(CONCATENATE("'2018-05 (Д)'!Q",TEXT(MATCH($C28,'2018-05 (Д)'!$C$2:$C$100,0)+1,0)))="Н/Д",INDIRECT(CONCATENATE("'2018-04 (Д)'!Q",TEXT(MATCH($C28,'2018-04 (Д)'!$C$2:$C$100,0)+1,0)))="Н/Д",AND(INDIRECT(CONCATENATE("'2018-05 (Д)'!Q",TEXT(MATCH($C28,'2018-05 (Д)'!$C$2:$C$100,0)+1,0)))="Н/Д",INDIRECT(CONCATENATE("'2018-04 (Д)'!Q",TEXT(MATCH($C28,'2018-04 (Д)'!$C$2:$C$100,0)+1,0))))),"Н/Д",((INDIRECT(CONCATENATE("'2018-05 (Д)'!Q",TEXT(MATCH($C28,'2018-05 (Д)'!$C$2:$C$100,0)+1,0)))-INDIRECT(CONCATENATE("'2018-04 (Д)'!Q",TEXT(MATCH($C28,'2018-04 (Д)'!$C$2:$C$100,0)+1,0))))/INDIRECT(CONCATENATE("'2018-04 (Д)'!Q",TEXT(MATCH($C28,'2018-04 (Д)'!$C$2:$C$100,0)+1,0))))*100)</f>
        <v>-27.700566604816558</v>
      </c>
      <c r="EJ28" s="9">
        <f ca="1">IF(OR(INDIRECT(CONCATENATE("'2018-06 (Д)'!Q",TEXT(MATCH($C28,'2018-06 (Д)'!$C$2:$C$100,0)+1,0)))="Н/Д",INDIRECT(CONCATENATE("'2018-05 (Д)'!Q",TEXT(MATCH($C28,'2018-05 (Д)'!$C$2:$C$100,0)+1,0)))="Н/Д",AND(INDIRECT(CONCATENATE("'2018-06 (Д)'!Q",TEXT(MATCH($C28,'2018-06 (Д)'!$C$2:$C$100,0)+1,0)))="Н/Д",INDIRECT(CONCATENATE("'2018-05 (Д)'!Q",TEXT(MATCH($C28,'2018-05 (Д)'!$C$2:$C$100,0)+1,0))))),"Н/Д",((INDIRECT(CONCATENATE("'2018-06 (Д)'!Q",TEXT(MATCH($C28,'2018-06 (Д)'!$C$2:$C$100,0)+1,0)))-INDIRECT(CONCATENATE("'2018-05 (Д)'!Q",TEXT(MATCH($C28,'2018-05 (Д)'!$C$2:$C$100,0)+1,0))))/INDIRECT(CONCATENATE("'2018-05 (Д)'!Q",TEXT(MATCH($C28,'2018-05 (Д)'!$C$2:$C$100,0)+1,0))))*100)</f>
        <v>-68.28887504779432</v>
      </c>
      <c r="EK28" s="9">
        <f ca="1">IF(OR(INDIRECT(CONCATENATE("'2018-07 (Д)'!Q",TEXT(MATCH($C28,'2018-07 (Д)'!$C$2:$C$100,0)+1,0)))="Н/Д",INDIRECT(CONCATENATE("'2018-06 (Д)'!Q",TEXT(MATCH($C28,'2018-06 (Д)'!$C$2:$C$100,0)+1,0)))="Н/Д",AND(INDIRECT(CONCATENATE("'2018-07 (Д)'!Q",TEXT(MATCH($C28,'2018-07 (Д)'!$C$2:$C$100,0)+1,0)))="Н/Д",INDIRECT(CONCATENATE("'2018-06 (Д)'!Q",TEXT(MATCH($C28,'2018-06 (Д)'!$C$2:$C$100,0)+1,0))))),"Н/Д",((INDIRECT(CONCATENATE("'2018-07 (Д)'!Q",TEXT(MATCH($C28,'2018-07 (Д)'!$C$2:$C$100,0)+1,0)))-INDIRECT(CONCATENATE("'2018-06 (Д)'!Q",TEXT(MATCH($C28,'2018-06 (Д)'!$C$2:$C$100,0)+1,0))))/INDIRECT(CONCATENATE("'2018-06 (Д)'!Q",TEXT(MATCH($C28,'2018-06 (Д)'!$C$2:$C$100,0)+1,0))))*100)</f>
        <v>-36.583413969929168</v>
      </c>
      <c r="EL28" s="9">
        <f ca="1">IF(OR(INDIRECT(CONCATENATE("'2018-08 (Д)'!Q",TEXT(MATCH($C28,'2018-08 (Д)'!$C$2:$C$100,0)+1,0)))="Н/Д",INDIRECT(CONCATENATE("'2018-07 (Д)'!Q",TEXT(MATCH($C28,'2018-07 (Д)'!$C$2:$C$100,0)+1,0)))="Н/Д",AND(INDIRECT(CONCATENATE("'2018-08 (Д)'!Q",TEXT(MATCH($C28,'2018-08 (Д)'!$C$2:$C$100,0)+1,0)))="Н/Д",INDIRECT(CONCATENATE("'2018-07 (Д)'!Q",TEXT(MATCH($C28,'2018-07 (Д)'!$C$2:$C$100,0)+1,0))))),"Н/Д",((INDIRECT(CONCATENATE("'2018-08 (Д)'!Q",TEXT(MATCH($C28,'2018-08 (Д)'!$C$2:$C$100,0)+1,0)))-INDIRECT(CONCATENATE("'2018-07 (Д)'!Q",TEXT(MATCH($C28,'2018-07 (Д)'!$C$2:$C$100,0)+1,0))))/INDIRECT(CONCATENATE("'2018-07 (Д)'!Q",TEXT(MATCH($C28,'2018-07 (Д)'!$C$2:$C$100,0)+1,0))))*100)</f>
        <v>171.84615925466963</v>
      </c>
      <c r="EM28" s="9">
        <f ca="1">IF(OR(INDIRECT(CONCATENATE("'2018-09 (Д)'!Q",TEXT(MATCH($C28,'2018-09 (Д)'!$C$2:$C$100,0)+1,0)))="Н/Д",INDIRECT(CONCATENATE("'2018-08 (Д)'!Q",TEXT(MATCH($C28,'2018-08 (Д)'!$C$2:$C$100,0)+1,0)))="Н/Д",AND(INDIRECT(CONCATENATE("'2018-09 (Д)'!Q",TEXT(MATCH($C28,'2018-09 (Д)'!$C$2:$C$100,0)+1,0)))="Н/Д",INDIRECT(CONCATENATE("'2018-08 (Д)'!Q",TEXT(MATCH($C28,'2018-08 (Д)'!$C$2:$C$100,0)+1,0))))),"Н/Д",((INDIRECT(CONCATENATE("'2018-09 (Д)'!Q",TEXT(MATCH($C28,'2018-09 (Д)'!$C$2:$C$100,0)+1,0)))-INDIRECT(CONCATENATE("'2018-08 (Д)'!Q",TEXT(MATCH($C28,'2018-08 (Д)'!$C$2:$C$100,0)+1,0))))/INDIRECT(CONCATENATE("'2018-08 (Д)'!Q",TEXT(MATCH($C28,'2018-08 (Д)'!$C$2:$C$100,0)+1,0))))*100)</f>
        <v>12.926141831398031</v>
      </c>
      <c r="EN28" s="9">
        <f ca="1">IF(OR(INDIRECT(CONCATENATE("'2018-10 (Д)'!Q",TEXT(MATCH($C28,'2018-10 (Д)'!$C$2:$C$100,0)+1,0)))="Н/Д",INDIRECT(CONCATENATE("'2018-09 (Д)'!Q",TEXT(MATCH($C28,'2018-09 (Д)'!$C$2:$C$100,0)+1,0)))="Н/Д",AND(INDIRECT(CONCATENATE("'2018-10 (Д)'!Q",TEXT(MATCH($C28,'2018-10 (Д)'!$C$2:$C$100,0)+1,0)))="Н/Д",INDIRECT(CONCATENATE("'2018-09 (Д)'!Q",TEXT(MATCH($C28,'2018-09 (Д)'!$C$2:$C$100,0)+1,0))))),"Н/Д",((INDIRECT(CONCATENATE("'2018-10 (Д)'!Q",TEXT(MATCH($C28,'2018-10 (Д)'!$C$2:$C$100,0)+1,0)))-INDIRECT(CONCATENATE("'2018-09 (Д)'!Q",TEXT(MATCH($C28,'2018-09 (Д)'!$C$2:$C$100,0)+1,0))))/INDIRECT(CONCATENATE("'2018-09 (Д)'!Q",TEXT(MATCH($C28,'2018-09 (Д)'!$C$2:$C$100,0)+1,0))))*100)</f>
        <v>-76.74019198380249</v>
      </c>
      <c r="EO28" s="9">
        <f ca="1">IF(OR(INDIRECT(CONCATENATE("'2018-11 (Д)'!Q",TEXT(MATCH($C28,'2018-11 (Д)'!$C$2:$C$100,0)+1,0)))="Н/Д",INDIRECT(CONCATENATE("'2018-10 (Д)'!Q",TEXT(MATCH($C28,'2018-10 (Д)'!$C$2:$C$100,0)+1,0)))="Н/Д",AND(INDIRECT(CONCATENATE("'2018-11 (Д)'!Q",TEXT(MATCH($C28,'2018-11 (Д)'!$C$2:$C$100,0)+1,0)))="Н/Д",INDIRECT(CONCATENATE("'2018-10 (Д)'!Q",TEXT(MATCH($C28,'2018-10 (Д)'!$C$2:$C$100,0)+1,0))))),"Н/Д",((INDIRECT(CONCATENATE("'2018-11 (Д)'!Q",TEXT(MATCH($C28,'2018-11 (Д)'!$C$2:$C$100,0)+1,0)))-INDIRECT(CONCATENATE("'2018-10 (Д)'!Q",TEXT(MATCH($C28,'2018-10 (Д)'!$C$2:$C$100,0)+1,0))))/INDIRECT(CONCATENATE("'2018-10 (Д)'!Q",TEXT(MATCH($C28,'2018-10 (Д)'!$C$2:$C$100,0)+1,0))))*100)</f>
        <v>416.77844819685436</v>
      </c>
      <c r="EP28" s="9">
        <f ca="1">IF(OR(INDIRECT(CONCATENATE("'2018-12 (Д)'!Q",TEXT(MATCH($C28,'2018-12 (Д)'!$C$2:$C$100,0)+1,0)))="Н/Д",INDIRECT(CONCATENATE("'2018-11 (Д)'!Q",TEXT(MATCH($C28,'2018-11 (Д)'!$C$2:$C$100,0)+1,0)))="Н/Д",AND(INDIRECT(CONCATENATE("'2018-12 (Д)'!Q",TEXT(MATCH($C28,'2018-12 (Д)'!$C$2:$C$100,0)+1,0)))="Н/Д",INDIRECT(CONCATENATE("'2018-11 (Д)'!Q",TEXT(MATCH($C28,'2018-11 (Д)'!$C$2:$C$100,0)+1,0))))),"Н/Д",((INDIRECT(CONCATENATE("'2018-12 (Д)'!Q",TEXT(MATCH($C28,'2018-12 (Д)'!$C$2:$C$100,0)+1,0)))-INDIRECT(CONCATENATE("'2018-11 (Д)'!Q",TEXT(MATCH($C28,'2018-11 (Д)'!$C$2:$C$100,0)+1,0))))/INDIRECT(CONCATENATE("'2018-11 (Д)'!Q",TEXT(MATCH($C28,'2018-11 (Д)'!$C$2:$C$100,0)+1,0))))*100)</f>
        <v>-44.076563012874338</v>
      </c>
      <c r="EQ28" s="9"/>
      <c r="ER28" s="9">
        <f ca="1">IF(OR(INDIRECT(CONCATENATE("'2018-03 (Д)'!R",TEXT(MATCH($C28,'2018-03 (Д)'!$C$2:$C$100,0)+1,0)))="Н/Д",INDIRECT(CONCATENATE("'2018-02 (Д)'!R",TEXT(MATCH($C28,'2018-02 (Д)'!$C$2:$C$100,0)+1,0)))="Н/Д",AND(INDIRECT(CONCATENATE("'2018-03 (Д)'!R",TEXT(MATCH($C28,'2018-03 (Д)'!$C$2:$C$100,0)+1,0)))="Н/Д",INDIRECT(CONCATENATE("'2018-02 (Д)'!R",TEXT(MATCH($C28,'2018-02 (Д)'!$C$2:$C$100,0)+1,0))))),"Н/Д",((INDIRECT(CONCATENATE("'2018-03 (Д)'!R",TEXT(MATCH($C28,'2018-03 (Д)'!$C$2:$C$100,0)+1,0)))-INDIRECT(CONCATENATE("'2018-02 (Д)'!R",TEXT(MATCH($C28,'2018-02 (Д)'!$C$2:$C$100,0)+1,0))))/INDIRECT(CONCATENATE("'2018-02 (Д)'!R",TEXT(MATCH($C28,'2018-02 (Д)'!$C$2:$C$100,0)+1,0))))*100)</f>
        <v>69.857549652958369</v>
      </c>
      <c r="ES28" s="9">
        <f ca="1">IF(OR(INDIRECT(CONCATENATE("'2018-04 (Д)'!R",TEXT(MATCH($C28,'2018-04 (Д)'!$C$2:$C$100,0)+1,0)))="Н/Д",INDIRECT(CONCATENATE("'2018-03 (Д)'!R",TEXT(MATCH($C28,'2018-03 (Д)'!$C$2:$C$100,0)+1,0)))="Н/Д",AND(INDIRECT(CONCATENATE("'2018-04 (Д)'!R",TEXT(MATCH($C28,'2018-04 (Д)'!$C$2:$C$100,0)+1,0)))="Н/Д",INDIRECT(CONCATENATE("'2018-03 (Д)'!R",TEXT(MATCH($C28,'2018-03 (Д)'!$C$2:$C$100,0)+1,0))))),"Н/Д",((INDIRECT(CONCATENATE("'2018-04 (Д)'!R",TEXT(MATCH($C28,'2018-04 (Д)'!$C$2:$C$100,0)+1,0)))-INDIRECT(CONCATENATE("'2018-03 (Д)'!R",TEXT(MATCH($C28,'2018-03 (Д)'!$C$2:$C$100,0)+1,0))))/INDIRECT(CONCATENATE("'2018-03 (Д)'!R",TEXT(MATCH($C28,'2018-03 (Д)'!$C$2:$C$100,0)+1,0))))*100)</f>
        <v>-64.540251620385646</v>
      </c>
      <c r="ET28" s="9">
        <f ca="1">IF(OR(INDIRECT(CONCATENATE("'2018-05 (Д)'!R",TEXT(MATCH($C28,'2018-05 (Д)'!$C$2:$C$100,0)+1,0)))="Н/Д",INDIRECT(CONCATENATE("'2018-04 (Д)'!R",TEXT(MATCH($C28,'2018-04 (Д)'!$C$2:$C$100,0)+1,0)))="Н/Д",AND(INDIRECT(CONCATENATE("'2018-05 (Д)'!R",TEXT(MATCH($C28,'2018-05 (Д)'!$C$2:$C$100,0)+1,0)))="Н/Д",INDIRECT(CONCATENATE("'2018-04 (Д)'!R",TEXT(MATCH($C28,'2018-04 (Д)'!$C$2:$C$100,0)+1,0))))),"Н/Д",((INDIRECT(CONCATENATE("'2018-05 (Д)'!R",TEXT(MATCH($C28,'2018-05 (Д)'!$C$2:$C$100,0)+1,0)))-INDIRECT(CONCATENATE("'2018-04 (Д)'!R",TEXT(MATCH($C28,'2018-04 (Д)'!$C$2:$C$100,0)+1,0))))/INDIRECT(CONCATENATE("'2018-04 (Д)'!R",TEXT(MATCH($C28,'2018-04 (Д)'!$C$2:$C$100,0)+1,0))))*100)</f>
        <v>56.923982484644661</v>
      </c>
      <c r="EU28" s="9">
        <f ca="1">IF(OR(INDIRECT(CONCATENATE("'2018-06 (Д)'!R",TEXT(MATCH($C28,'2018-06 (Д)'!$C$2:$C$100,0)+1,0)))="Н/Д",INDIRECT(CONCATENATE("'2018-05 (Д)'!R",TEXT(MATCH($C28,'2018-05 (Д)'!$C$2:$C$100,0)+1,0)))="Н/Д",AND(INDIRECT(CONCATENATE("'2018-06 (Д)'!R",TEXT(MATCH($C28,'2018-06 (Д)'!$C$2:$C$100,0)+1,0)))="Н/Д",INDIRECT(CONCATENATE("'2018-05 (Д)'!R",TEXT(MATCH($C28,'2018-05 (Д)'!$C$2:$C$100,0)+1,0))))),"Н/Д",((INDIRECT(CONCATENATE("'2018-06 (Д)'!R",TEXT(MATCH($C28,'2018-06 (Д)'!$C$2:$C$100,0)+1,0)))-INDIRECT(CONCATENATE("'2018-05 (Д)'!R",TEXT(MATCH($C28,'2018-05 (Д)'!$C$2:$C$100,0)+1,0))))/INDIRECT(CONCATENATE("'2018-05 (Д)'!R",TEXT(MATCH($C28,'2018-05 (Д)'!$C$2:$C$100,0)+1,0))))*100)</f>
        <v>18.094880407958474</v>
      </c>
      <c r="EV28" s="9">
        <f ca="1">IF(OR(INDIRECT(CONCATENATE("'2018-07 (Д)'!R",TEXT(MATCH($C28,'2018-07 (Д)'!$C$2:$C$100,0)+1,0)))="Н/Д",INDIRECT(CONCATENATE("'2018-06 (Д)'!R",TEXT(MATCH($C28,'2018-06 (Д)'!$C$2:$C$100,0)+1,0)))="Н/Д",AND(INDIRECT(CONCATENATE("'2018-07 (Д)'!R",TEXT(MATCH($C28,'2018-07 (Д)'!$C$2:$C$100,0)+1,0)))="Н/Д",INDIRECT(CONCATENATE("'2018-06 (Д)'!R",TEXT(MATCH($C28,'2018-06 (Д)'!$C$2:$C$100,0)+1,0))))),"Н/Д",((INDIRECT(CONCATENATE("'2018-07 (Д)'!R",TEXT(MATCH($C28,'2018-07 (Д)'!$C$2:$C$100,0)+1,0)))-INDIRECT(CONCATENATE("'2018-06 (Д)'!R",TEXT(MATCH($C28,'2018-06 (Д)'!$C$2:$C$100,0)+1,0))))/INDIRECT(CONCATENATE("'2018-06 (Д)'!R",TEXT(MATCH($C28,'2018-06 (Д)'!$C$2:$C$100,0)+1,0))))*100)</f>
        <v>58.689030265110695</v>
      </c>
      <c r="EW28" s="9">
        <f ca="1">IF(OR(INDIRECT(CONCATENATE("'2018-08 (Д)'!R",TEXT(MATCH($C28,'2018-08 (Д)'!$C$2:$C$100,0)+1,0)))="Н/Д",INDIRECT(CONCATENATE("'2018-07 (Д)'!R",TEXT(MATCH($C28,'2018-07 (Д)'!$C$2:$C$100,0)+1,0)))="Н/Д",AND(INDIRECT(CONCATENATE("'2018-08 (Д)'!R",TEXT(MATCH($C28,'2018-08 (Д)'!$C$2:$C$100,0)+1,0)))="Н/Д",INDIRECT(CONCATENATE("'2018-07 (Д)'!R",TEXT(MATCH($C28,'2018-07 (Д)'!$C$2:$C$100,0)+1,0))))),"Н/Д",((INDIRECT(CONCATENATE("'2018-08 (Д)'!R",TEXT(MATCH($C28,'2018-08 (Д)'!$C$2:$C$100,0)+1,0)))-INDIRECT(CONCATENATE("'2018-07 (Д)'!R",TEXT(MATCH($C28,'2018-07 (Д)'!$C$2:$C$100,0)+1,0))))/INDIRECT(CONCATENATE("'2018-07 (Д)'!R",TEXT(MATCH($C28,'2018-07 (Д)'!$C$2:$C$100,0)+1,0))))*100)</f>
        <v>-38.262996179854447</v>
      </c>
      <c r="EX28" s="9">
        <f ca="1">IF(OR(INDIRECT(CONCATENATE("'2018-09 (Д)'!R",TEXT(MATCH($C28,'2018-09 (Д)'!$C$2:$C$100,0)+1,0)))="Н/Д",INDIRECT(CONCATENATE("'2018-08 (Д)'!R",TEXT(MATCH($C28,'2018-08 (Д)'!$C$2:$C$100,0)+1,0)))="Н/Д",AND(INDIRECT(CONCATENATE("'2018-09 (Д)'!R",TEXT(MATCH($C28,'2018-09 (Д)'!$C$2:$C$100,0)+1,0)))="Н/Д",INDIRECT(CONCATENATE("'2018-08 (Д)'!R",TEXT(MATCH($C28,'2018-08 (Д)'!$C$2:$C$100,0)+1,0))))),"Н/Д",((INDIRECT(CONCATENATE("'2018-09 (Д)'!R",TEXT(MATCH($C28,'2018-09 (Д)'!$C$2:$C$100,0)+1,0)))-INDIRECT(CONCATENATE("'2018-08 (Д)'!R",TEXT(MATCH($C28,'2018-08 (Д)'!$C$2:$C$100,0)+1,0))))/INDIRECT(CONCATENATE("'2018-08 (Д)'!R",TEXT(MATCH($C28,'2018-08 (Д)'!$C$2:$C$100,0)+1,0))))*100)</f>
        <v>-8.9714505639091744</v>
      </c>
      <c r="EY28" s="9">
        <f ca="1">IF(OR(INDIRECT(CONCATENATE("'2018-10 (Д)'!R",TEXT(MATCH($C28,'2018-10 (Д)'!$C$2:$C$100,0)+1,0)))="Н/Д",INDIRECT(CONCATENATE("'2018-09 (Д)'!R",TEXT(MATCH($C28,'2018-09 (Д)'!$C$2:$C$100,0)+1,0)))="Н/Д",AND(INDIRECT(CONCATENATE("'2018-10 (Д)'!R",TEXT(MATCH($C28,'2018-10 (Д)'!$C$2:$C$100,0)+1,0)))="Н/Д",INDIRECT(CONCATENATE("'2018-09 (Д)'!R",TEXT(MATCH($C28,'2018-09 (Д)'!$C$2:$C$100,0)+1,0))))),"Н/Д",((INDIRECT(CONCATENATE("'2018-10 (Д)'!R",TEXT(MATCH($C28,'2018-10 (Д)'!$C$2:$C$100,0)+1,0)))-INDIRECT(CONCATENATE("'2018-09 (Д)'!R",TEXT(MATCH($C28,'2018-09 (Д)'!$C$2:$C$100,0)+1,0))))/INDIRECT(CONCATENATE("'2018-09 (Д)'!R",TEXT(MATCH($C28,'2018-09 (Д)'!$C$2:$C$100,0)+1,0))))*100)</f>
        <v>42.860283732329499</v>
      </c>
      <c r="EZ28" s="9">
        <f ca="1">IF(OR(INDIRECT(CONCATENATE("'2018-11 (Д)'!R",TEXT(MATCH($C28,'2018-11 (Д)'!$C$2:$C$100,0)+1,0)))="Н/Д",INDIRECT(CONCATENATE("'2018-10 (Д)'!R",TEXT(MATCH($C28,'2018-10 (Д)'!$C$2:$C$100,0)+1,0)))="Н/Д",AND(INDIRECT(CONCATENATE("'2018-11 (Д)'!R",TEXT(MATCH($C28,'2018-11 (Д)'!$C$2:$C$100,0)+1,0)))="Н/Д",INDIRECT(CONCATENATE("'2018-10 (Д)'!R",TEXT(MATCH($C28,'2018-10 (Д)'!$C$2:$C$100,0)+1,0))))),"Н/Д",((INDIRECT(CONCATENATE("'2018-11 (Д)'!R",TEXT(MATCH($C28,'2018-11 (Д)'!$C$2:$C$100,0)+1,0)))-INDIRECT(CONCATENATE("'2018-10 (Д)'!R",TEXT(MATCH($C28,'2018-10 (Д)'!$C$2:$C$100,0)+1,0))))/INDIRECT(CONCATENATE("'2018-10 (Д)'!R",TEXT(MATCH($C28,'2018-10 (Д)'!$C$2:$C$100,0)+1,0))))*100)</f>
        <v>14.338281588364419</v>
      </c>
      <c r="FA28" s="9">
        <f ca="1">IF(OR(INDIRECT(CONCATENATE("'2018-12 (Д)'!R",TEXT(MATCH($C28,'2018-12 (Д)'!$C$2:$C$100,0)+1,0)))="Н/Д",INDIRECT(CONCATENATE("'2018-11 (Д)'!R",TEXT(MATCH($C28,'2018-11 (Д)'!$C$2:$C$100,0)+1,0)))="Н/Д",AND(INDIRECT(CONCATENATE("'2018-12 (Д)'!R",TEXT(MATCH($C28,'2018-12 (Д)'!$C$2:$C$100,0)+1,0)))="Н/Д",INDIRECT(CONCATENATE("'2018-11 (Д)'!R",TEXT(MATCH($C28,'2018-11 (Д)'!$C$2:$C$100,0)+1,0))))),"Н/Д",((INDIRECT(CONCATENATE("'2018-12 (Д)'!R",TEXT(MATCH($C28,'2018-12 (Д)'!$C$2:$C$100,0)+1,0)))-INDIRECT(CONCATENATE("'2018-11 (Д)'!R",TEXT(MATCH($C28,'2018-11 (Д)'!$C$2:$C$100,0)+1,0))))/INDIRECT(CONCATENATE("'2018-11 (Д)'!R",TEXT(MATCH($C28,'2018-11 (Д)'!$C$2:$C$100,0)+1,0))))*100)</f>
        <v>-11.066411342388431</v>
      </c>
      <c r="FB28" s="9"/>
      <c r="FC28" s="9">
        <f ca="1">IF(OR(INDIRECT(CONCATENATE("'2018-03 (Д)'!S",TEXT(MATCH($C28,'2018-03 (Д)'!$C$2:$C$100,0)+1,0)))="Н/Д",INDIRECT(CONCATENATE("'2018-02 (Д)'!S",TEXT(MATCH($C28,'2018-02 (Д)'!$C$2:$C$100,0)+1,0)))="Н/Д",AND(INDIRECT(CONCATENATE("'2018-03 (Д)'!S",TEXT(MATCH($C28,'2018-03 (Д)'!$C$2:$C$100,0)+1,0)))="Н/Д",INDIRECT(CONCATENATE("'2018-02 (Д)'!S",TEXT(MATCH($C28,'2018-02 (Д)'!$C$2:$C$100,0)+1,0))))),"Н/Д",((INDIRECT(CONCATENATE("'2018-03 (Д)'!S",TEXT(MATCH($C28,'2018-03 (Д)'!$C$2:$C$100,0)+1,0)))-INDIRECT(CONCATENATE("'2018-02 (Д)'!S",TEXT(MATCH($C28,'2018-02 (Д)'!$C$2:$C$100,0)+1,0))))/INDIRECT(CONCATENATE("'2018-02 (Д)'!S",TEXT(MATCH($C28,'2018-02 (Д)'!$C$2:$C$100,0)+1,0))))*100)</f>
        <v>-7.3890532544378704</v>
      </c>
      <c r="FD28" s="9">
        <f ca="1">IF(OR(INDIRECT(CONCATENATE("'2018-04 (Д)'!S",TEXT(MATCH($C28,'2018-04 (Д)'!$C$2:$C$100,0)+1,0)))="Н/Д",INDIRECT(CONCATENATE("'2018-03 (Д)'!S",TEXT(MATCH($C28,'2018-03 (Д)'!$C$2:$C$100,0)+1,0)))="Н/Д",AND(INDIRECT(CONCATENATE("'2018-04 (Д)'!S",TEXT(MATCH($C28,'2018-04 (Д)'!$C$2:$C$100,0)+1,0)))="Н/Д",INDIRECT(CONCATENATE("'2018-03 (Д)'!S",TEXT(MATCH($C28,'2018-03 (Д)'!$C$2:$C$100,0)+1,0))))),"Н/Д",((INDIRECT(CONCATENATE("'2018-04 (Д)'!S",TEXT(MATCH($C28,'2018-04 (Д)'!$C$2:$C$100,0)+1,0)))-INDIRECT(CONCATENATE("'2018-03 (Д)'!S",TEXT(MATCH($C28,'2018-03 (Д)'!$C$2:$C$100,0)+1,0))))/INDIRECT(CONCATENATE("'2018-03 (Д)'!S",TEXT(MATCH($C28,'2018-03 (Д)'!$C$2:$C$100,0)+1,0))))*100)</f>
        <v>75.656896414024445</v>
      </c>
      <c r="FE28" s="9">
        <f ca="1">IF(OR(INDIRECT(CONCATENATE("'2018-05 (Д)'!S",TEXT(MATCH($C28,'2018-05 (Д)'!$C$2:$C$100,0)+1,0)))="Н/Д",INDIRECT(CONCATENATE("'2018-04 (Д)'!S",TEXT(MATCH($C28,'2018-04 (Д)'!$C$2:$C$100,0)+1,0)))="Н/Д",AND(INDIRECT(CONCATENATE("'2018-05 (Д)'!S",TEXT(MATCH($C28,'2018-05 (Д)'!$C$2:$C$100,0)+1,0)))="Н/Д",INDIRECT(CONCATENATE("'2018-04 (Д)'!S",TEXT(MATCH($C28,'2018-04 (Д)'!$C$2:$C$100,0)+1,0))))),"Н/Д",((INDIRECT(CONCATENATE("'2018-05 (Д)'!S",TEXT(MATCH($C28,'2018-05 (Д)'!$C$2:$C$100,0)+1,0)))-INDIRECT(CONCATENATE("'2018-04 (Д)'!S",TEXT(MATCH($C28,'2018-04 (Д)'!$C$2:$C$100,0)+1,0))))/INDIRECT(CONCATENATE("'2018-04 (Д)'!S",TEXT(MATCH($C28,'2018-04 (Д)'!$C$2:$C$100,0)+1,0))))*100)</f>
        <v>15.953441847776666</v>
      </c>
      <c r="FF28" s="9">
        <f ca="1">IF(OR(INDIRECT(CONCATENATE("'2018-06 (Д)'!S",TEXT(MATCH($C28,'2018-06 (Д)'!$C$2:$C$100,0)+1,0)))="Н/Д",INDIRECT(CONCATENATE("'2018-05 (Д)'!S",TEXT(MATCH($C28,'2018-05 (Д)'!$C$2:$C$100,0)+1,0)))="Н/Д",AND(INDIRECT(CONCATENATE("'2018-06 (Д)'!S",TEXT(MATCH($C28,'2018-06 (Д)'!$C$2:$C$100,0)+1,0)))="Н/Д",INDIRECT(CONCATENATE("'2018-05 (Д)'!S",TEXT(MATCH($C28,'2018-05 (Д)'!$C$2:$C$100,0)+1,0))))),"Н/Д",((INDIRECT(CONCATENATE("'2018-06 (Д)'!S",TEXT(MATCH($C28,'2018-06 (Д)'!$C$2:$C$100,0)+1,0)))-INDIRECT(CONCATENATE("'2018-05 (Д)'!S",TEXT(MATCH($C28,'2018-05 (Д)'!$C$2:$C$100,0)+1,0))))/INDIRECT(CONCATENATE("'2018-05 (Д)'!S",TEXT(MATCH($C28,'2018-05 (Д)'!$C$2:$C$100,0)+1,0))))*100)</f>
        <v>-54.005050425835599</v>
      </c>
      <c r="FG28" s="9">
        <f ca="1">IF(OR(INDIRECT(CONCATENATE("'2018-07 (Д)'!S",TEXT(MATCH($C28,'2018-07 (Д)'!$C$2:$C$100,0)+1,0)))="Н/Д",INDIRECT(CONCATENATE("'2018-06 (Д)'!S",TEXT(MATCH($C28,'2018-06 (Д)'!$C$2:$C$100,0)+1,0)))="Н/Д",AND(INDIRECT(CONCATENATE("'2018-07 (Д)'!S",TEXT(MATCH($C28,'2018-07 (Д)'!$C$2:$C$100,0)+1,0)))="Н/Д",INDIRECT(CONCATENATE("'2018-06 (Д)'!S",TEXT(MATCH($C28,'2018-06 (Д)'!$C$2:$C$100,0)+1,0))))),"Н/Д",((INDIRECT(CONCATENATE("'2018-07 (Д)'!S",TEXT(MATCH($C28,'2018-07 (Д)'!$C$2:$C$100,0)+1,0)))-INDIRECT(CONCATENATE("'2018-06 (Д)'!S",TEXT(MATCH($C28,'2018-06 (Д)'!$C$2:$C$100,0)+1,0))))/INDIRECT(CONCATENATE("'2018-06 (Д)'!S",TEXT(MATCH($C28,'2018-06 (Д)'!$C$2:$C$100,0)+1,0))))*100)</f>
        <v>32.941176470588232</v>
      </c>
      <c r="FH28" s="9">
        <f ca="1">IF(OR(INDIRECT(CONCATENATE("'2018-08 (Д)'!S",TEXT(MATCH($C28,'2018-08 (Д)'!$C$2:$C$100,0)+1,0)))="Н/Д",INDIRECT(CONCATENATE("'2018-07 (Д)'!S",TEXT(MATCH($C28,'2018-07 (Д)'!$C$2:$C$100,0)+1,0)))="Н/Д",AND(INDIRECT(CONCATENATE("'2018-08 (Д)'!S",TEXT(MATCH($C28,'2018-08 (Д)'!$C$2:$C$100,0)+1,0)))="Н/Д",INDIRECT(CONCATENATE("'2018-07 (Д)'!S",TEXT(MATCH($C28,'2018-07 (Д)'!$C$2:$C$100,0)+1,0))))),"Н/Д",((INDIRECT(CONCATENATE("'2018-08 (Д)'!S",TEXT(MATCH($C28,'2018-08 (Д)'!$C$2:$C$100,0)+1,0)))-INDIRECT(CONCATENATE("'2018-07 (Д)'!S",TEXT(MATCH($C28,'2018-07 (Д)'!$C$2:$C$100,0)+1,0))))/INDIRECT(CONCATENATE("'2018-07 (Д)'!S",TEXT(MATCH($C28,'2018-07 (Д)'!$C$2:$C$100,0)+1,0))))*100)</f>
        <v>6.989867897909452</v>
      </c>
      <c r="FI28" s="9">
        <f ca="1">IF(OR(INDIRECT(CONCATENATE("'2018-09 (Д)'!S",TEXT(MATCH($C28,'2018-09 (Д)'!$C$2:$C$100,0)+1,0)))="Н/Д",INDIRECT(CONCATENATE("'2018-08 (Д)'!S",TEXT(MATCH($C28,'2018-08 (Д)'!$C$2:$C$100,0)+1,0)))="Н/Д",AND(INDIRECT(CONCATENATE("'2018-09 (Д)'!S",TEXT(MATCH($C28,'2018-09 (Д)'!$C$2:$C$100,0)+1,0)))="Н/Д",INDIRECT(CONCATENATE("'2018-08 (Д)'!S",TEXT(MATCH($C28,'2018-08 (Д)'!$C$2:$C$100,0)+1,0))))),"Н/Д",((INDIRECT(CONCATENATE("'2018-09 (Д)'!S",TEXT(MATCH($C28,'2018-09 (Д)'!$C$2:$C$100,0)+1,0)))-INDIRECT(CONCATENATE("'2018-08 (Д)'!S",TEXT(MATCH($C28,'2018-08 (Д)'!$C$2:$C$100,0)+1,0))))/INDIRECT(CONCATENATE("'2018-08 (Д)'!S",TEXT(MATCH($C28,'2018-08 (Д)'!$C$2:$C$100,0)+1,0))))*100)</f>
        <v>-21.223927115799569</v>
      </c>
      <c r="FJ28" s="9">
        <f ca="1">IF(OR(INDIRECT(CONCATENATE("'2018-10 (Д)'!S",TEXT(MATCH($C28,'2018-10 (Д)'!$C$2:$C$100,0)+1,0)))="Н/Д",INDIRECT(CONCATENATE("'2018-09 (Д)'!S",TEXT(MATCH($C28,'2018-09 (Д)'!$C$2:$C$100,0)+1,0)))="Н/Д",AND(INDIRECT(CONCATENATE("'2018-10 (Д)'!S",TEXT(MATCH($C28,'2018-10 (Д)'!$C$2:$C$100,0)+1,0)))="Н/Д",INDIRECT(CONCATENATE("'2018-09 (Д)'!S",TEXT(MATCH($C28,'2018-09 (Д)'!$C$2:$C$100,0)+1,0))))),"Н/Д",((INDIRECT(CONCATENATE("'2018-10 (Д)'!S",TEXT(MATCH($C28,'2018-10 (Д)'!$C$2:$C$100,0)+1,0)))-INDIRECT(CONCATENATE("'2018-09 (Д)'!S",TEXT(MATCH($C28,'2018-09 (Д)'!$C$2:$C$100,0)+1,0))))/INDIRECT(CONCATENATE("'2018-09 (Д)'!S",TEXT(MATCH($C28,'2018-09 (Д)'!$C$2:$C$100,0)+1,0))))*100)</f>
        <v>-60.206954272236167</v>
      </c>
      <c r="FK28" s="9">
        <f ca="1">IF(OR(INDIRECT(CONCATENATE("'2018-11 (Д)'!S",TEXT(MATCH($C28,'2018-11 (Д)'!$C$2:$C$100,0)+1,0)))="Н/Д",INDIRECT(CONCATENATE("'2018-10 (Д)'!S",TEXT(MATCH($C28,'2018-10 (Д)'!$C$2:$C$100,0)+1,0)))="Н/Д",AND(INDIRECT(CONCATENATE("'2018-11 (Д)'!S",TEXT(MATCH($C28,'2018-11 (Д)'!$C$2:$C$100,0)+1,0)))="Н/Д",INDIRECT(CONCATENATE("'2018-10 (Д)'!S",TEXT(MATCH($C28,'2018-10 (Д)'!$C$2:$C$100,0)+1,0))))),"Н/Д",((INDIRECT(CONCATENATE("'2018-11 (Д)'!S",TEXT(MATCH($C28,'2018-11 (Д)'!$C$2:$C$100,0)+1,0)))-INDIRECT(CONCATENATE("'2018-10 (Д)'!S",TEXT(MATCH($C28,'2018-10 (Д)'!$C$2:$C$100,0)+1,0))))/INDIRECT(CONCATENATE("'2018-10 (Д)'!S",TEXT(MATCH($C28,'2018-10 (Д)'!$C$2:$C$100,0)+1,0))))*100)</f>
        <v>187.30401529636711</v>
      </c>
      <c r="FL28" s="9">
        <f ca="1">IF(OR(INDIRECT(CONCATENATE("'2018-12 (Д)'!S",TEXT(MATCH($C28,'2018-12 (Д)'!$C$2:$C$100,0)+1,0)))="Н/Д",INDIRECT(CONCATENATE("'2018-11 (Д)'!S",TEXT(MATCH($C28,'2018-11 (Д)'!$C$2:$C$100,0)+1,0)))="Н/Д",AND(INDIRECT(CONCATENATE("'2018-12 (Д)'!S",TEXT(MATCH($C28,'2018-12 (Д)'!$C$2:$C$100,0)+1,0)))="Н/Д",INDIRECT(CONCATENATE("'2018-11 (Д)'!S",TEXT(MATCH($C28,'2018-11 (Д)'!$C$2:$C$100,0)+1,0))))),"Н/Д",((INDIRECT(CONCATENATE("'2018-12 (Д)'!S",TEXT(MATCH($C28,'2018-12 (Д)'!$C$2:$C$100,0)+1,0)))-INDIRECT(CONCATENATE("'2018-11 (Д)'!S",TEXT(MATCH($C28,'2018-11 (Д)'!$C$2:$C$100,0)+1,0))))/INDIRECT(CONCATENATE("'2018-11 (Д)'!S",TEXT(MATCH($C28,'2018-11 (Д)'!$C$2:$C$100,0)+1,0))))*100)</f>
        <v>-50.432583521895381</v>
      </c>
      <c r="FM28" s="9"/>
      <c r="FN28" s="9">
        <f ca="1">IF(OR(INDIRECT(CONCATENATE("'2018-03 (Д)'!T",TEXT(MATCH($C28,'2018-03 (Д)'!$C$2:$C$100,0)+1,0)))="Н/Д",INDIRECT(CONCATENATE("'2018-02 (Д)'!T",TEXT(MATCH($C28,'2018-02 (Д)'!$C$2:$C$100,0)+1,0)))="Н/Д",AND(INDIRECT(CONCATENATE("'2018-03 (Д)'!T",TEXT(MATCH($C28,'2018-03 (Д)'!$C$2:$C$100,0)+1,0)))="Н/Д",INDIRECT(CONCATENATE("'2018-02 (Д)'!T",TEXT(MATCH($C28,'2018-02 (Д)'!$C$2:$C$100,0)+1,0))))),"Н/Д",((INDIRECT(CONCATENATE("'2018-03 (Д)'!T",TEXT(MATCH($C28,'2018-03 (Д)'!$C$2:$C$100,0)+1,0)))-INDIRECT(CONCATENATE("'2018-02 (Д)'!T",TEXT(MATCH($C28,'2018-02 (Д)'!$C$2:$C$100,0)+1,0))))/INDIRECT(CONCATENATE("'2018-02 (Д)'!T",TEXT(MATCH($C28,'2018-02 (Д)'!$C$2:$C$100,0)+1,0))))*100)</f>
        <v>17.60247298403668</v>
      </c>
      <c r="FO28" s="9">
        <f ca="1">IF(OR(INDIRECT(CONCATENATE("'2018-04 (Д)'!T",TEXT(MATCH($C28,'2018-04 (Д)'!$C$2:$C$100,0)+1,0)))="Н/Д",INDIRECT(CONCATENATE("'2018-03 (Д)'!T",TEXT(MATCH($C28,'2018-03 (Д)'!$C$2:$C$100,0)+1,0)))="Н/Д",AND(INDIRECT(CONCATENATE("'2018-04 (Д)'!T",TEXT(MATCH($C28,'2018-04 (Д)'!$C$2:$C$100,0)+1,0)))="Н/Д",INDIRECT(CONCATENATE("'2018-03 (Д)'!T",TEXT(MATCH($C28,'2018-03 (Д)'!$C$2:$C$100,0)+1,0))))),"Н/Д",((INDIRECT(CONCATENATE("'2018-04 (Д)'!T",TEXT(MATCH($C28,'2018-04 (Д)'!$C$2:$C$100,0)+1,0)))-INDIRECT(CONCATENATE("'2018-03 (Д)'!T",TEXT(MATCH($C28,'2018-03 (Д)'!$C$2:$C$100,0)+1,0))))/INDIRECT(CONCATENATE("'2018-03 (Д)'!T",TEXT(MATCH($C28,'2018-03 (Д)'!$C$2:$C$100,0)+1,0))))*100)</f>
        <v>-3.5737889100154879E-2</v>
      </c>
      <c r="FP28" s="9">
        <f ca="1">IF(OR(INDIRECT(CONCATENATE("'2018-05 (Д)'!T",TEXT(MATCH($C28,'2018-05 (Д)'!$C$2:$C$100,0)+1,0)))="Н/Д",INDIRECT(CONCATENATE("'2018-04 (Д)'!T",TEXT(MATCH($C28,'2018-04 (Д)'!$C$2:$C$100,0)+1,0)))="Н/Д",AND(INDIRECT(CONCATENATE("'2018-05 (Д)'!T",TEXT(MATCH($C28,'2018-05 (Д)'!$C$2:$C$100,0)+1,0)))="Н/Д",INDIRECT(CONCATENATE("'2018-04 (Д)'!T",TEXT(MATCH($C28,'2018-04 (Д)'!$C$2:$C$100,0)+1,0))))),"Н/Д",((INDIRECT(CONCATENATE("'2018-05 (Д)'!T",TEXT(MATCH($C28,'2018-05 (Д)'!$C$2:$C$100,0)+1,0)))-INDIRECT(CONCATENATE("'2018-04 (Д)'!T",TEXT(MATCH($C28,'2018-04 (Д)'!$C$2:$C$100,0)+1,0))))/INDIRECT(CONCATENATE("'2018-04 (Д)'!T",TEXT(MATCH($C28,'2018-04 (Д)'!$C$2:$C$100,0)+1,0))))*100)</f>
        <v>0.1496479964393341</v>
      </c>
      <c r="FQ28" s="9">
        <f ca="1">IF(OR(INDIRECT(CONCATENATE("'2018-06 (Д)'!T",TEXT(MATCH($C28,'2018-06 (Д)'!$C$2:$C$100,0)+1,0)))="Н/Д",INDIRECT(CONCATENATE("'2018-05 (Д)'!T",TEXT(MATCH($C28,'2018-05 (Д)'!$C$2:$C$100,0)+1,0)))="Н/Д",AND(INDIRECT(CONCATENATE("'2018-06 (Д)'!T",TEXT(MATCH($C28,'2018-06 (Д)'!$C$2:$C$100,0)+1,0)))="Н/Д",INDIRECT(CONCATENATE("'2018-05 (Д)'!T",TEXT(MATCH($C28,'2018-05 (Д)'!$C$2:$C$100,0)+1,0))))),"Н/Д",((INDIRECT(CONCATENATE("'2018-06 (Д)'!T",TEXT(MATCH($C28,'2018-06 (Д)'!$C$2:$C$100,0)+1,0)))-INDIRECT(CONCATENATE("'2018-05 (Д)'!T",TEXT(MATCH($C28,'2018-05 (Д)'!$C$2:$C$100,0)+1,0))))/INDIRECT(CONCATENATE("'2018-05 (Д)'!T",TEXT(MATCH($C28,'2018-05 (Д)'!$C$2:$C$100,0)+1,0))))*100)</f>
        <v>35.185863596813164</v>
      </c>
      <c r="FR28" s="9">
        <f ca="1">IF(OR(INDIRECT(CONCATENATE("'2018-07 (Д)'!T",TEXT(MATCH($C28,'2018-07 (Д)'!$C$2:$C$100,0)+1,0)))="Н/Д",INDIRECT(CONCATENATE("'2018-06 (Д)'!T",TEXT(MATCH($C28,'2018-06 (Д)'!$C$2:$C$100,0)+1,0)))="Н/Д",AND(INDIRECT(CONCATENATE("'2018-07 (Д)'!T",TEXT(MATCH($C28,'2018-07 (Д)'!$C$2:$C$100,0)+1,0)))="Н/Д",INDIRECT(CONCATENATE("'2018-06 (Д)'!T",TEXT(MATCH($C28,'2018-06 (Д)'!$C$2:$C$100,0)+1,0))))),"Н/Д",((INDIRECT(CONCATENATE("'2018-07 (Д)'!T",TEXT(MATCH($C28,'2018-07 (Д)'!$C$2:$C$100,0)+1,0)))-INDIRECT(CONCATENATE("'2018-06 (Д)'!T",TEXT(MATCH($C28,'2018-06 (Д)'!$C$2:$C$100,0)+1,0))))/INDIRECT(CONCATENATE("'2018-06 (Д)'!T",TEXT(MATCH($C28,'2018-06 (Д)'!$C$2:$C$100,0)+1,0))))*100)</f>
        <v>-18.141120646115709</v>
      </c>
      <c r="FS28" s="9">
        <f ca="1">IF(OR(INDIRECT(CONCATENATE("'2018-08 (Д)'!T",TEXT(MATCH($C28,'2018-08 (Д)'!$C$2:$C$100,0)+1,0)))="Н/Д",INDIRECT(CONCATENATE("'2018-07 (Д)'!T",TEXT(MATCH($C28,'2018-07 (Д)'!$C$2:$C$100,0)+1,0)))="Н/Д",AND(INDIRECT(CONCATENATE("'2018-08 (Д)'!T",TEXT(MATCH($C28,'2018-08 (Д)'!$C$2:$C$100,0)+1,0)))="Н/Д",INDIRECT(CONCATENATE("'2018-07 (Д)'!T",TEXT(MATCH($C28,'2018-07 (Д)'!$C$2:$C$100,0)+1,0))))),"Н/Д",((INDIRECT(CONCATENATE("'2018-08 (Д)'!T",TEXT(MATCH($C28,'2018-08 (Д)'!$C$2:$C$100,0)+1,0)))-INDIRECT(CONCATENATE("'2018-07 (Д)'!T",TEXT(MATCH($C28,'2018-07 (Д)'!$C$2:$C$100,0)+1,0))))/INDIRECT(CONCATENATE("'2018-07 (Д)'!T",TEXT(MATCH($C28,'2018-07 (Д)'!$C$2:$C$100,0)+1,0))))*100)</f>
        <v>26.323619964842958</v>
      </c>
      <c r="FT28" s="9">
        <f ca="1">IF(OR(INDIRECT(CONCATENATE("'2018-09 (Д)'!T",TEXT(MATCH($C28,'2018-09 (Д)'!$C$2:$C$100,0)+1,0)))="Н/Д",INDIRECT(CONCATENATE("'2018-08 (Д)'!T",TEXT(MATCH($C28,'2018-08 (Д)'!$C$2:$C$100,0)+1,0)))="Н/Д",AND(INDIRECT(CONCATENATE("'2018-09 (Д)'!T",TEXT(MATCH($C28,'2018-09 (Д)'!$C$2:$C$100,0)+1,0)))="Н/Д",INDIRECT(CONCATENATE("'2018-08 (Д)'!T",TEXT(MATCH($C28,'2018-08 (Д)'!$C$2:$C$100,0)+1,0))))),"Н/Д",((INDIRECT(CONCATENATE("'2018-09 (Д)'!T",TEXT(MATCH($C28,'2018-09 (Д)'!$C$2:$C$100,0)+1,0)))-INDIRECT(CONCATENATE("'2018-08 (Д)'!T",TEXT(MATCH($C28,'2018-08 (Д)'!$C$2:$C$100,0)+1,0))))/INDIRECT(CONCATENATE("'2018-08 (Д)'!T",TEXT(MATCH($C28,'2018-08 (Д)'!$C$2:$C$100,0)+1,0))))*100)</f>
        <v>-14.204612264283151</v>
      </c>
      <c r="FU28" s="9">
        <f ca="1">IF(OR(INDIRECT(CONCATENATE("'2018-10 (Д)'!T",TEXT(MATCH($C28,'2018-10 (Д)'!$C$2:$C$100,0)+1,0)))="Н/Д",INDIRECT(CONCATENATE("'2018-09 (Д)'!T",TEXT(MATCH($C28,'2018-09 (Д)'!$C$2:$C$100,0)+1,0)))="Н/Д",AND(INDIRECT(CONCATENATE("'2018-10 (Д)'!T",TEXT(MATCH($C28,'2018-10 (Д)'!$C$2:$C$100,0)+1,0)))="Н/Д",INDIRECT(CONCATENATE("'2018-09 (Д)'!T",TEXT(MATCH($C28,'2018-09 (Д)'!$C$2:$C$100,0)+1,0))))),"Н/Д",((INDIRECT(CONCATENATE("'2018-10 (Д)'!T",TEXT(MATCH($C28,'2018-10 (Д)'!$C$2:$C$100,0)+1,0)))-INDIRECT(CONCATENATE("'2018-09 (Д)'!T",TEXT(MATCH($C28,'2018-09 (Д)'!$C$2:$C$100,0)+1,0))))/INDIRECT(CONCATENATE("'2018-09 (Д)'!T",TEXT(MATCH($C28,'2018-09 (Д)'!$C$2:$C$100,0)+1,0))))*100)</f>
        <v>-5.1991604693783344</v>
      </c>
      <c r="FV28" s="9">
        <f ca="1">IF(OR(INDIRECT(CONCATENATE("'2018-11 (Д)'!T",TEXT(MATCH($C28,'2018-11 (Д)'!$C$2:$C$100,0)+1,0)))="Н/Д",INDIRECT(CONCATENATE("'2018-10 (Д)'!T",TEXT(MATCH($C28,'2018-10 (Д)'!$C$2:$C$100,0)+1,0)))="Н/Д",AND(INDIRECT(CONCATENATE("'2018-11 (Д)'!T",TEXT(MATCH($C28,'2018-11 (Д)'!$C$2:$C$100,0)+1,0)))="Н/Д",INDIRECT(CONCATENATE("'2018-10 (Д)'!T",TEXT(MATCH($C28,'2018-10 (Д)'!$C$2:$C$100,0)+1,0))))),"Н/Д",((INDIRECT(CONCATENATE("'2018-11 (Д)'!T",TEXT(MATCH($C28,'2018-11 (Д)'!$C$2:$C$100,0)+1,0)))-INDIRECT(CONCATENATE("'2018-10 (Д)'!T",TEXT(MATCH($C28,'2018-10 (Д)'!$C$2:$C$100,0)+1,0))))/INDIRECT(CONCATENATE("'2018-10 (Д)'!T",TEXT(MATCH($C28,'2018-10 (Д)'!$C$2:$C$100,0)+1,0))))*100)</f>
        <v>9.7658887597614452</v>
      </c>
      <c r="FW28" s="9">
        <f ca="1">IF(OR(INDIRECT(CONCATENATE("'2018-12 (Д)'!T",TEXT(MATCH($C28,'2018-12 (Д)'!$C$2:$C$100,0)+1,0)))="Н/Д",INDIRECT(CONCATENATE("'2018-11 (Д)'!T",TEXT(MATCH($C28,'2018-11 (Д)'!$C$2:$C$100,0)+1,0)))="Н/Д",AND(INDIRECT(CONCATENATE("'2018-12 (Д)'!T",TEXT(MATCH($C28,'2018-12 (Д)'!$C$2:$C$100,0)+1,0)))="Н/Д",INDIRECT(CONCATENATE("'2018-11 (Д)'!T",TEXT(MATCH($C28,'2018-11 (Д)'!$C$2:$C$100,0)+1,0))))),"Н/Д",((INDIRECT(CONCATENATE("'2018-12 (Д)'!T",TEXT(MATCH($C28,'2018-12 (Д)'!$C$2:$C$100,0)+1,0)))-INDIRECT(CONCATENATE("'2018-11 (Д)'!T",TEXT(MATCH($C28,'2018-11 (Д)'!$C$2:$C$100,0)+1,0))))/INDIRECT(CONCATENATE("'2018-11 (Д)'!T",TEXT(MATCH($C28,'2018-11 (Д)'!$C$2:$C$100,0)+1,0))))*100)</f>
        <v>-8.4046022735347137</v>
      </c>
      <c r="FX28" s="9"/>
      <c r="FY28" s="9">
        <f ca="1">IF(OR(INDIRECT(CONCATENATE("'2018-03 (Д)'!U",TEXT(MATCH($C28,'2018-03 (Д)'!$C$2:$C$100,0)+1,0)))="Н/Д",INDIRECT(CONCATENATE("'2018-02 (Д)'!U",TEXT(MATCH($C28,'2018-02 (Д)'!$C$2:$C$100,0)+1,0)))="Н/Д",AND(INDIRECT(CONCATENATE("'2018-03 (Д)'!U",TEXT(MATCH($C28,'2018-03 (Д)'!$C$2:$C$100,0)+1,0)))="Н/Д",INDIRECT(CONCATENATE("'2018-02 (Д)'!U",TEXT(MATCH($C28,'2018-02 (Д)'!$C$2:$C$100,0)+1,0))))),"Н/Д",((INDIRECT(CONCATENATE("'2018-03 (Д)'!U",TEXT(MATCH($C28,'2018-03 (Д)'!$C$2:$C$100,0)+1,0)))-INDIRECT(CONCATENATE("'2018-02 (Д)'!U",TEXT(MATCH($C28,'2018-02 (Д)'!$C$2:$C$100,0)+1,0))))/INDIRECT(CONCATENATE("'2018-02 (Д)'!U",TEXT(MATCH($C28,'2018-02 (Д)'!$C$2:$C$100,0)+1,0))))*100)</f>
        <v>23.453050886039254</v>
      </c>
      <c r="FZ28" s="9">
        <f ca="1">IF(OR(INDIRECT(CONCATENATE("'2018-04 (Д)'!U",TEXT(MATCH($C28,'2018-04 (Д)'!$C$2:$C$100,0)+1,0)))="Н/Д",INDIRECT(CONCATENATE("'2018-03 (Д)'!U",TEXT(MATCH($C28,'2018-03 (Д)'!$C$2:$C$100,0)+1,0)))="Н/Д",AND(INDIRECT(CONCATENATE("'2018-04 (Д)'!U",TEXT(MATCH($C28,'2018-04 (Д)'!$C$2:$C$100,0)+1,0)))="Н/Д",INDIRECT(CONCATENATE("'2018-03 (Д)'!U",TEXT(MATCH($C28,'2018-03 (Д)'!$C$2:$C$100,0)+1,0))))),"Н/Д",((INDIRECT(CONCATENATE("'2018-04 (Д)'!U",TEXT(MATCH($C28,'2018-04 (Д)'!$C$2:$C$100,0)+1,0)))-INDIRECT(CONCATENATE("'2018-03 (Д)'!U",TEXT(MATCH($C28,'2018-03 (Д)'!$C$2:$C$100,0)+1,0))))/INDIRECT(CONCATENATE("'2018-03 (Д)'!U",TEXT(MATCH($C28,'2018-03 (Д)'!$C$2:$C$100,0)+1,0))))*100)</f>
        <v>-100.41192435741526</v>
      </c>
      <c r="GA28" s="9">
        <f ca="1">IF(OR(INDIRECT(CONCATENATE("'2018-05 (Д)'!U",TEXT(MATCH($C28,'2018-05 (Д)'!$C$2:$C$100,0)+1,0)))="Н/Д",INDIRECT(CONCATENATE("'2018-04 (Д)'!U",TEXT(MATCH($C28,'2018-04 (Д)'!$C$2:$C$100,0)+1,0)))="Н/Д",AND(INDIRECT(CONCATENATE("'2018-05 (Д)'!U",TEXT(MATCH($C28,'2018-05 (Д)'!$C$2:$C$100,0)+1,0)))="Н/Д",INDIRECT(CONCATENATE("'2018-04 (Д)'!U",TEXT(MATCH($C28,'2018-04 (Д)'!$C$2:$C$100,0)+1,0))))),"Н/Д",((INDIRECT(CONCATENATE("'2018-05 (Д)'!U",TEXT(MATCH($C28,'2018-05 (Д)'!$C$2:$C$100,0)+1,0)))-INDIRECT(CONCATENATE("'2018-04 (Д)'!U",TEXT(MATCH($C28,'2018-04 (Д)'!$C$2:$C$100,0)+1,0))))/INDIRECT(CONCATENATE("'2018-04 (Д)'!U",TEXT(MATCH($C28,'2018-04 (Д)'!$C$2:$C$100,0)+1,0))))*100)</f>
        <v>-68337.712974660884</v>
      </c>
      <c r="GB28" s="9">
        <f ca="1">IF(OR(INDIRECT(CONCATENATE("'2018-06 (Д)'!U",TEXT(MATCH($C28,'2018-06 (Д)'!$C$2:$C$100,0)+1,0)))="Н/Д",INDIRECT(CONCATENATE("'2018-05 (Д)'!U",TEXT(MATCH($C28,'2018-05 (Д)'!$C$2:$C$100,0)+1,0)))="Н/Д",AND(INDIRECT(CONCATENATE("'2018-06 (Д)'!U",TEXT(MATCH($C28,'2018-06 (Д)'!$C$2:$C$100,0)+1,0)))="Н/Д",INDIRECT(CONCATENATE("'2018-05 (Д)'!U",TEXT(MATCH($C28,'2018-05 (Д)'!$C$2:$C$100,0)+1,0))))),"Н/Д",((INDIRECT(CONCATENATE("'2018-06 (Д)'!U",TEXT(MATCH($C28,'2018-06 (Д)'!$C$2:$C$100,0)+1,0)))-INDIRECT(CONCATENATE("'2018-05 (Д)'!U",TEXT(MATCH($C28,'2018-05 (Д)'!$C$2:$C$100,0)+1,0))))/INDIRECT(CONCATENATE("'2018-05 (Д)'!U",TEXT(MATCH($C28,'2018-05 (Д)'!$C$2:$C$100,0)+1,0))))*100)</f>
        <v>-78.838898257588795</v>
      </c>
      <c r="GC28" s="9">
        <f ca="1">IF(OR(INDIRECT(CONCATENATE("'2018-07 (Д)'!U",TEXT(MATCH($C28,'2018-07 (Д)'!$C$2:$C$100,0)+1,0)))="Н/Д",INDIRECT(CONCATENATE("'2018-06 (Д)'!U",TEXT(MATCH($C28,'2018-06 (Д)'!$C$2:$C$100,0)+1,0)))="Н/Д",AND(INDIRECT(CONCATENATE("'2018-07 (Д)'!U",TEXT(MATCH($C28,'2018-07 (Д)'!$C$2:$C$100,0)+1,0)))="Н/Д",INDIRECT(CONCATENATE("'2018-06 (Д)'!U",TEXT(MATCH($C28,'2018-06 (Д)'!$C$2:$C$100,0)+1,0))))),"Н/Д",((INDIRECT(CONCATENATE("'2018-07 (Д)'!U",TEXT(MATCH($C28,'2018-07 (Д)'!$C$2:$C$100,0)+1,0)))-INDIRECT(CONCATENATE("'2018-06 (Д)'!U",TEXT(MATCH($C28,'2018-06 (Д)'!$C$2:$C$100,0)+1,0))))/INDIRECT(CONCATENATE("'2018-06 (Д)'!U",TEXT(MATCH($C28,'2018-06 (Д)'!$C$2:$C$100,0)+1,0))))*100)</f>
        <v>443.59791131997702</v>
      </c>
      <c r="GD28" s="9">
        <f ca="1">IF(OR(INDIRECT(CONCATENATE("'2018-08 (Д)'!U",TEXT(MATCH($C28,'2018-08 (Д)'!$C$2:$C$100,0)+1,0)))="Н/Д",INDIRECT(CONCATENATE("'2018-07 (Д)'!U",TEXT(MATCH($C28,'2018-07 (Д)'!$C$2:$C$100,0)+1,0)))="Н/Д",AND(INDIRECT(CONCATENATE("'2018-08 (Д)'!U",TEXT(MATCH($C28,'2018-08 (Д)'!$C$2:$C$100,0)+1,0)))="Н/Д",INDIRECT(CONCATENATE("'2018-07 (Д)'!U",TEXT(MATCH($C28,'2018-07 (Д)'!$C$2:$C$100,0)+1,0))))),"Н/Д",((INDIRECT(CONCATENATE("'2018-08 (Д)'!U",TEXT(MATCH($C28,'2018-08 (Д)'!$C$2:$C$100,0)+1,0)))-INDIRECT(CONCATENATE("'2018-07 (Д)'!U",TEXT(MATCH($C28,'2018-07 (Д)'!$C$2:$C$100,0)+1,0))))/INDIRECT(CONCATENATE("'2018-07 (Д)'!U",TEXT(MATCH($C28,'2018-07 (Д)'!$C$2:$C$100,0)+1,0))))*100)</f>
        <v>-131.19426617954755</v>
      </c>
      <c r="GE28" s="9">
        <f ca="1">IF(OR(INDIRECT(CONCATENATE("'2018-09 (Д)'!U",TEXT(MATCH($C28,'2018-09 (Д)'!$C$2:$C$100,0)+1,0)))="Н/Д",INDIRECT(CONCATENATE("'2018-08 (Д)'!U",TEXT(MATCH($C28,'2018-08 (Д)'!$C$2:$C$100,0)+1,0)))="Н/Д",AND(INDIRECT(CONCATENATE("'2018-09 (Д)'!U",TEXT(MATCH($C28,'2018-09 (Д)'!$C$2:$C$100,0)+1,0)))="Н/Д",INDIRECT(CONCATENATE("'2018-08 (Д)'!U",TEXT(MATCH($C28,'2018-08 (Д)'!$C$2:$C$100,0)+1,0))))),"Н/Д",((INDIRECT(CONCATENATE("'2018-09 (Д)'!U",TEXT(MATCH($C28,'2018-09 (Д)'!$C$2:$C$100,0)+1,0)))-INDIRECT(CONCATENATE("'2018-08 (Д)'!U",TEXT(MATCH($C28,'2018-08 (Д)'!$C$2:$C$100,0)+1,0))))/INDIRECT(CONCATENATE("'2018-08 (Д)'!U",TEXT(MATCH($C28,'2018-08 (Д)'!$C$2:$C$100,0)+1,0))))*100)</f>
        <v>-211.92802929485529</v>
      </c>
      <c r="GF28" s="9">
        <f ca="1">IF(OR(INDIRECT(CONCATENATE("'2018-10 (Д)'!U",TEXT(MATCH($C28,'2018-10 (Д)'!$C$2:$C$100,0)+1,0)))="Н/Д",INDIRECT(CONCATENATE("'2018-09 (Д)'!U",TEXT(MATCH($C28,'2018-09 (Д)'!$C$2:$C$100,0)+1,0)))="Н/Д",AND(INDIRECT(CONCATENATE("'2018-10 (Д)'!U",TEXT(MATCH($C28,'2018-10 (Д)'!$C$2:$C$100,0)+1,0)))="Н/Д",INDIRECT(CONCATENATE("'2018-09 (Д)'!U",TEXT(MATCH($C28,'2018-09 (Д)'!$C$2:$C$100,0)+1,0))))),"Н/Д",((INDIRECT(CONCATENATE("'2018-10 (Д)'!U",TEXT(MATCH($C28,'2018-10 (Д)'!$C$2:$C$100,0)+1,0)))-INDIRECT(CONCATENATE("'2018-09 (Д)'!U",TEXT(MATCH($C28,'2018-09 (Д)'!$C$2:$C$100,0)+1,0))))/INDIRECT(CONCATENATE("'2018-09 (Д)'!U",TEXT(MATCH($C28,'2018-09 (Д)'!$C$2:$C$100,0)+1,0))))*100)</f>
        <v>839.03357103415794</v>
      </c>
      <c r="GG28" s="9">
        <f ca="1">IF(OR(INDIRECT(CONCATENATE("'2018-11 (Д)'!U",TEXT(MATCH($C28,'2018-11 (Д)'!$C$2:$C$100,0)+1,0)))="Н/Д",INDIRECT(CONCATENATE("'2018-10 (Д)'!U",TEXT(MATCH($C28,'2018-10 (Д)'!$C$2:$C$100,0)+1,0)))="Н/Д",AND(INDIRECT(CONCATENATE("'2018-11 (Д)'!U",TEXT(MATCH($C28,'2018-11 (Д)'!$C$2:$C$100,0)+1,0)))="Н/Д",INDIRECT(CONCATENATE("'2018-10 (Д)'!U",TEXT(MATCH($C28,'2018-10 (Д)'!$C$2:$C$100,0)+1,0))))),"Н/Д",((INDIRECT(CONCATENATE("'2018-11 (Д)'!U",TEXT(MATCH($C28,'2018-11 (Д)'!$C$2:$C$100,0)+1,0)))-INDIRECT(CONCATENATE("'2018-10 (Д)'!U",TEXT(MATCH($C28,'2018-10 (Д)'!$C$2:$C$100,0)+1,0))))/INDIRECT(CONCATENATE("'2018-10 (Д)'!U",TEXT(MATCH($C28,'2018-10 (Д)'!$C$2:$C$100,0)+1,0))))*100)</f>
        <v>-69.450869992077486</v>
      </c>
      <c r="GH28" s="9">
        <f ca="1">IF(OR(INDIRECT(CONCATENATE("'2018-12 (Д)'!U",TEXT(MATCH($C28,'2018-12 (Д)'!$C$2:$C$100,0)+1,0)))="Н/Д",INDIRECT(CONCATENATE("'2018-11 (Д)'!U",TEXT(MATCH($C28,'2018-11 (Д)'!$C$2:$C$100,0)+1,0)))="Н/Д",AND(INDIRECT(CONCATENATE("'2018-12 (Д)'!U",TEXT(MATCH($C28,'2018-12 (Д)'!$C$2:$C$100,0)+1,0)))="Н/Д",INDIRECT(CONCATENATE("'2018-11 (Д)'!U",TEXT(MATCH($C28,'2018-11 (Д)'!$C$2:$C$100,0)+1,0))))),"Н/Д",((INDIRECT(CONCATENATE("'2018-12 (Д)'!U",TEXT(MATCH($C28,'2018-12 (Д)'!$C$2:$C$100,0)+1,0)))-INDIRECT(CONCATENATE("'2018-11 (Д)'!U",TEXT(MATCH($C28,'2018-11 (Д)'!$C$2:$C$100,0)+1,0))))/INDIRECT(CONCATENATE("'2018-11 (Д)'!U",TEXT(MATCH($C28,'2018-11 (Д)'!$C$2:$C$100,0)+1,0))))*100)</f>
        <v>524.14731101533539</v>
      </c>
      <c r="GI28" s="9"/>
      <c r="GJ28" s="9">
        <f ca="1">IF(OR(INDIRECT(CONCATENATE("'2018-03 (Д)'!V",TEXT(MATCH($C28,'2018-03 (Д)'!$C$2:$C$100,0)+1,0)))="Н/Д",INDIRECT(CONCATENATE("'2018-02 (Д)'!V",TEXT(MATCH($C28,'2018-02 (Д)'!$C$2:$C$100,0)+1,0)))="Н/Д",AND(INDIRECT(CONCATENATE("'2018-03 (Д)'!V",TEXT(MATCH($C28,'2018-03 (Д)'!$C$2:$C$100,0)+1,0)))="Н/Д",INDIRECT(CONCATENATE("'2018-02 (Д)'!V",TEXT(MATCH($C28,'2018-02 (Д)'!$C$2:$C$100,0)+1,0))))),"Н/Д",((INDIRECT(CONCATENATE("'2018-03 (Д)'!V",TEXT(MATCH($C28,'2018-03 (Д)'!$C$2:$C$100,0)+1,0)))-INDIRECT(CONCATENATE("'2018-02 (Д)'!V",TEXT(MATCH($C28,'2018-02 (Д)'!$C$2:$C$100,0)+1,0))))/INDIRECT(CONCATENATE("'2018-02 (Д)'!V",TEXT(MATCH($C28,'2018-02 (Д)'!$C$2:$C$100,0)+1,0))))*100)</f>
        <v>-106.00374350217552</v>
      </c>
      <c r="GK28" s="9">
        <f ca="1">IF(OR(INDIRECT(CONCATENATE("'2018-04 (Д)'!V",TEXT(MATCH($C28,'2018-04 (Д)'!$C$2:$C$100,0)+1,0)))="Н/Д",INDIRECT(CONCATENATE("'2018-03 (Д)'!V",TEXT(MATCH($C28,'2018-03 (Д)'!$C$2:$C$100,0)+1,0)))="Н/Д",AND(INDIRECT(CONCATENATE("'2018-04 (Д)'!V",TEXT(MATCH($C28,'2018-04 (Д)'!$C$2:$C$100,0)+1,0)))="Н/Д",INDIRECT(CONCATENATE("'2018-03 (Д)'!V",TEXT(MATCH($C28,'2018-03 (Д)'!$C$2:$C$100,0)+1,0))))),"Н/Д",((INDIRECT(CONCATENATE("'2018-04 (Д)'!V",TEXT(MATCH($C28,'2018-04 (Д)'!$C$2:$C$100,0)+1,0)))-INDIRECT(CONCATENATE("'2018-03 (Д)'!V",TEXT(MATCH($C28,'2018-03 (Д)'!$C$2:$C$100,0)+1,0))))/INDIRECT(CONCATENATE("'2018-03 (Д)'!V",TEXT(MATCH($C28,'2018-03 (Д)'!$C$2:$C$100,0)+1,0))))*100)</f>
        <v>-219.71212443996976</v>
      </c>
      <c r="GL28" s="9">
        <f ca="1">IF(OR(INDIRECT(CONCATENATE("'2018-05 (Д)'!V",TEXT(MATCH($C28,'2018-05 (Д)'!$C$2:$C$100,0)+1,0)))="Н/Д",INDIRECT(CONCATENATE("'2018-04 (Д)'!V",TEXT(MATCH($C28,'2018-04 (Д)'!$C$2:$C$100,0)+1,0)))="Н/Д",AND(INDIRECT(CONCATENATE("'2018-05 (Д)'!V",TEXT(MATCH($C28,'2018-05 (Д)'!$C$2:$C$100,0)+1,0)))="Н/Д",INDIRECT(CONCATENATE("'2018-04 (Д)'!V",TEXT(MATCH($C28,'2018-04 (Д)'!$C$2:$C$100,0)+1,0))))),"Н/Д",((INDIRECT(CONCATENATE("'2018-05 (Д)'!V",TEXT(MATCH($C28,'2018-05 (Д)'!$C$2:$C$100,0)+1,0)))-INDIRECT(CONCATENATE("'2018-04 (Д)'!V",TEXT(MATCH($C28,'2018-04 (Д)'!$C$2:$C$100,0)+1,0))))/INDIRECT(CONCATENATE("'2018-04 (Д)'!V",TEXT(MATCH($C28,'2018-04 (Д)'!$C$2:$C$100,0)+1,0))))*100)</f>
        <v>356.66552922799463</v>
      </c>
      <c r="GM28" s="9">
        <f ca="1">IF(OR(INDIRECT(CONCATENATE("'2018-06 (Д)'!V",TEXT(MATCH($C28,'2018-06 (Д)'!$C$2:$C$100,0)+1,0)))="Н/Д",INDIRECT(CONCATENATE("'2018-05 (Д)'!V",TEXT(MATCH($C28,'2018-05 (Д)'!$C$2:$C$100,0)+1,0)))="Н/Д",AND(INDIRECT(CONCATENATE("'2018-06 (Д)'!V",TEXT(MATCH($C28,'2018-06 (Д)'!$C$2:$C$100,0)+1,0)))="Н/Д",INDIRECT(CONCATENATE("'2018-05 (Д)'!V",TEXT(MATCH($C28,'2018-05 (Д)'!$C$2:$C$100,0)+1,0))))),"Н/Д",((INDIRECT(CONCATENATE("'2018-06 (Д)'!V",TEXT(MATCH($C28,'2018-06 (Д)'!$C$2:$C$100,0)+1,0)))-INDIRECT(CONCATENATE("'2018-05 (Д)'!V",TEXT(MATCH($C28,'2018-05 (Д)'!$C$2:$C$100,0)+1,0))))/INDIRECT(CONCATENATE("'2018-05 (Д)'!V",TEXT(MATCH($C28,'2018-05 (Д)'!$C$2:$C$100,0)+1,0))))*100)</f>
        <v>-6.6473017776583321</v>
      </c>
      <c r="GN28" s="9">
        <f ca="1">IF(OR(INDIRECT(CONCATENATE("'2018-07 (Д)'!V",TEXT(MATCH($C28,'2018-07 (Д)'!$C$2:$C$100,0)+1,0)))="Н/Д",INDIRECT(CONCATENATE("'2018-06 (Д)'!V",TEXT(MATCH($C28,'2018-06 (Д)'!$C$2:$C$100,0)+1,0)))="Н/Д",AND(INDIRECT(CONCATENATE("'2018-07 (Д)'!V",TEXT(MATCH($C28,'2018-07 (Д)'!$C$2:$C$100,0)+1,0)))="Н/Д",INDIRECT(CONCATENATE("'2018-06 (Д)'!V",TEXT(MATCH($C28,'2018-06 (Д)'!$C$2:$C$100,0)+1,0))))),"Н/Д",((INDIRECT(CONCATENATE("'2018-07 (Д)'!V",TEXT(MATCH($C28,'2018-07 (Д)'!$C$2:$C$100,0)+1,0)))-INDIRECT(CONCATENATE("'2018-06 (Д)'!V",TEXT(MATCH($C28,'2018-06 (Д)'!$C$2:$C$100,0)+1,0))))/INDIRECT(CONCATENATE("'2018-06 (Д)'!V",TEXT(MATCH($C28,'2018-06 (Д)'!$C$2:$C$100,0)+1,0))))*100)</f>
        <v>30.93719748002794</v>
      </c>
      <c r="GO28" s="9">
        <f ca="1">IF(OR(INDIRECT(CONCATENATE("'2018-08 (Д)'!V",TEXT(MATCH($C28,'2018-08 (Д)'!$C$2:$C$100,0)+1,0)))="Н/Д",INDIRECT(CONCATENATE("'2018-07 (Д)'!V",TEXT(MATCH($C28,'2018-07 (Д)'!$C$2:$C$100,0)+1,0)))="Н/Д",AND(INDIRECT(CONCATENATE("'2018-08 (Д)'!V",TEXT(MATCH($C28,'2018-08 (Д)'!$C$2:$C$100,0)+1,0)))="Н/Д",INDIRECT(CONCATENATE("'2018-07 (Д)'!V",TEXT(MATCH($C28,'2018-07 (Д)'!$C$2:$C$100,0)+1,0))))),"Н/Д",((INDIRECT(CONCATENATE("'2018-08 (Д)'!V",TEXT(MATCH($C28,'2018-08 (Д)'!$C$2:$C$100,0)+1,0)))-INDIRECT(CONCATENATE("'2018-07 (Д)'!V",TEXT(MATCH($C28,'2018-07 (Д)'!$C$2:$C$100,0)+1,0))))/INDIRECT(CONCATENATE("'2018-07 (Д)'!V",TEXT(MATCH($C28,'2018-07 (Д)'!$C$2:$C$100,0)+1,0))))*100)</f>
        <v>-18.547644484245559</v>
      </c>
      <c r="GP28" s="9">
        <f ca="1">IF(OR(INDIRECT(CONCATENATE("'2018-09 (Д)'!V",TEXT(MATCH($C28,'2018-09 (Д)'!$C$2:$C$100,0)+1,0)))="Н/Д",INDIRECT(CONCATENATE("'2018-08 (Д)'!V",TEXT(MATCH($C28,'2018-08 (Д)'!$C$2:$C$100,0)+1,0)))="Н/Д",AND(INDIRECT(CONCATENATE("'2018-09 (Д)'!V",TEXT(MATCH($C28,'2018-09 (Д)'!$C$2:$C$100,0)+1,0)))="Н/Д",INDIRECT(CONCATENATE("'2018-08 (Д)'!V",TEXT(MATCH($C28,'2018-08 (Д)'!$C$2:$C$100,0)+1,0))))),"Н/Д",((INDIRECT(CONCATENATE("'2018-09 (Д)'!V",TEXT(MATCH($C28,'2018-09 (Д)'!$C$2:$C$100,0)+1,0)))-INDIRECT(CONCATENATE("'2018-08 (Д)'!V",TEXT(MATCH($C28,'2018-08 (Д)'!$C$2:$C$100,0)+1,0))))/INDIRECT(CONCATENATE("'2018-08 (Д)'!V",TEXT(MATCH($C28,'2018-08 (Д)'!$C$2:$C$100,0)+1,0))))*100)</f>
        <v>9.0816831941101892</v>
      </c>
      <c r="GQ28" s="9">
        <f ca="1">IF(OR(INDIRECT(CONCATENATE("'2018-10 (Д)'!V",TEXT(MATCH($C28,'2018-10 (Д)'!$C$2:$C$100,0)+1,0)))="Н/Д",INDIRECT(CONCATENATE("'2018-09 (Д)'!V",TEXT(MATCH($C28,'2018-09 (Д)'!$C$2:$C$100,0)+1,0)))="Н/Д",AND(INDIRECT(CONCATENATE("'2018-10 (Д)'!V",TEXT(MATCH($C28,'2018-10 (Д)'!$C$2:$C$100,0)+1,0)))="Н/Д",INDIRECT(CONCATENATE("'2018-09 (Д)'!V",TEXT(MATCH($C28,'2018-09 (Д)'!$C$2:$C$100,0)+1,0))))),"Н/Д",((INDIRECT(CONCATENATE("'2018-10 (Д)'!V",TEXT(MATCH($C28,'2018-10 (Д)'!$C$2:$C$100,0)+1,0)))-INDIRECT(CONCATENATE("'2018-09 (Д)'!V",TEXT(MATCH($C28,'2018-09 (Д)'!$C$2:$C$100,0)+1,0))))/INDIRECT(CONCATENATE("'2018-09 (Д)'!V",TEXT(MATCH($C28,'2018-09 (Д)'!$C$2:$C$100,0)+1,0))))*100)</f>
        <v>11.28329969128605</v>
      </c>
      <c r="GR28" s="9">
        <f ca="1">IF(OR(INDIRECT(CONCATENATE("'2018-11 (Д)'!V",TEXT(MATCH($C28,'2018-11 (Д)'!$C$2:$C$100,0)+1,0)))="Н/Д",INDIRECT(CONCATENATE("'2018-10 (Д)'!V",TEXT(MATCH($C28,'2018-10 (Д)'!$C$2:$C$100,0)+1,0)))="Н/Д",AND(INDIRECT(CONCATENATE("'2018-11 (Д)'!V",TEXT(MATCH($C28,'2018-11 (Д)'!$C$2:$C$100,0)+1,0)))="Н/Д",INDIRECT(CONCATENATE("'2018-10 (Д)'!V",TEXT(MATCH($C28,'2018-10 (Д)'!$C$2:$C$100,0)+1,0))))),"Н/Д",((INDIRECT(CONCATENATE("'2018-11 (Д)'!V",TEXT(MATCH($C28,'2018-11 (Д)'!$C$2:$C$100,0)+1,0)))-INDIRECT(CONCATENATE("'2018-10 (Д)'!V",TEXT(MATCH($C28,'2018-10 (Д)'!$C$2:$C$100,0)+1,0))))/INDIRECT(CONCATENATE("'2018-10 (Д)'!V",TEXT(MATCH($C28,'2018-10 (Д)'!$C$2:$C$100,0)+1,0))))*100)</f>
        <v>-3.3197943560918186</v>
      </c>
      <c r="GS28" s="9">
        <f ca="1">IF(OR(INDIRECT(CONCATENATE("'2018-12 (Д)'!V",TEXT(MATCH($C28,'2018-12 (Д)'!$C$2:$C$100,0)+1,0)))="Н/Д",INDIRECT(CONCATENATE("'2018-11 (Д)'!V",TEXT(MATCH($C28,'2018-11 (Д)'!$C$2:$C$100,0)+1,0)))="Н/Д",AND(INDIRECT(CONCATENATE("'2018-12 (Д)'!V",TEXT(MATCH($C28,'2018-12 (Д)'!$C$2:$C$100,0)+1,0)))="Н/Д",INDIRECT(CONCATENATE("'2018-11 (Д)'!V",TEXT(MATCH($C28,'2018-11 (Д)'!$C$2:$C$100,0)+1,0))))),"Н/Д",((INDIRECT(CONCATENATE("'2018-12 (Д)'!V",TEXT(MATCH($C28,'2018-12 (Д)'!$C$2:$C$100,0)+1,0)))-INDIRECT(CONCATENATE("'2018-11 (Д)'!V",TEXT(MATCH($C28,'2018-11 (Д)'!$C$2:$C$100,0)+1,0))))/INDIRECT(CONCATENATE("'2018-11 (Д)'!V",TEXT(MATCH($C28,'2018-11 (Д)'!$C$2:$C$100,0)+1,0))))*100)</f>
        <v>-7.4596284690677344</v>
      </c>
      <c r="GT28" s="9"/>
      <c r="GU28" s="9">
        <f ca="1">IF(OR(INDIRECT(CONCATENATE("'2018-03 (Д)'!W",TEXT(MATCH($C28,'2018-03 (Д)'!$C$2:$C$100,0)+1,0)))="Н/Д",INDIRECT(CONCATENATE("'2018-02 (Д)'!W",TEXT(MATCH($C28,'2018-02 (Д)'!$C$2:$C$100,0)+1,0)))="Н/Д",AND(INDIRECT(CONCATENATE("'2018-03 (Д)'!W",TEXT(MATCH($C28,'2018-03 (Д)'!$C$2:$C$100,0)+1,0)))="Н/Д",INDIRECT(CONCATENATE("'2018-02 (Д)'!W",TEXT(MATCH($C28,'2018-02 (Д)'!$C$2:$C$100,0)+1,0))))),"Н/Д",((INDIRECT(CONCATENATE("'2018-03 (Д)'!W",TEXT(MATCH($C28,'2018-03 (Д)'!$C$2:$C$100,0)+1,0)))-INDIRECT(CONCATENATE("'2018-02 (Д)'!W",TEXT(MATCH($C28,'2018-02 (Д)'!$C$2:$C$100,0)+1,0))))/INDIRECT(CONCATENATE("'2018-02 (Д)'!W",TEXT(MATCH($C28,'2018-02 (Д)'!$C$2:$C$100,0)+1,0))))*100)</f>
        <v>-64.608273563496809</v>
      </c>
      <c r="GV28" s="9">
        <f ca="1">IF(OR(INDIRECT(CONCATENATE("'2018-04 (Д)'!W",TEXT(MATCH($C28,'2018-04 (Д)'!$C$2:$C$100,0)+1,0)))="Н/Д",INDIRECT(CONCATENATE("'2018-03 (Д)'!W",TEXT(MATCH($C28,'2018-03 (Д)'!$C$2:$C$100,0)+1,0)))="Н/Д",AND(INDIRECT(CONCATENATE("'2018-04 (Д)'!W",TEXT(MATCH($C28,'2018-04 (Д)'!$C$2:$C$100,0)+1,0)))="Н/Д",INDIRECT(CONCATENATE("'2018-03 (Д)'!W",TEXT(MATCH($C28,'2018-03 (Д)'!$C$2:$C$100,0)+1,0))))),"Н/Д",((INDIRECT(CONCATENATE("'2018-04 (Д)'!W",TEXT(MATCH($C28,'2018-04 (Д)'!$C$2:$C$100,0)+1,0)))-INDIRECT(CONCATENATE("'2018-03 (Д)'!W",TEXT(MATCH($C28,'2018-03 (Д)'!$C$2:$C$100,0)+1,0))))/INDIRECT(CONCATENATE("'2018-03 (Д)'!W",TEXT(MATCH($C28,'2018-03 (Д)'!$C$2:$C$100,0)+1,0))))*100)</f>
        <v>152.0705893255097</v>
      </c>
      <c r="GW28" s="9">
        <f ca="1">IF(OR(INDIRECT(CONCATENATE("'2018-05 (Д)'!W",TEXT(MATCH($C28,'2018-05 (Д)'!$C$2:$C$100,0)+1,0)))="Н/Д",INDIRECT(CONCATENATE("'2018-04 (Д)'!W",TEXT(MATCH($C28,'2018-04 (Д)'!$C$2:$C$100,0)+1,0)))="Н/Д",AND(INDIRECT(CONCATENATE("'2018-05 (Д)'!W",TEXT(MATCH($C28,'2018-05 (Д)'!$C$2:$C$100,0)+1,0)))="Н/Д",INDIRECT(CONCATENATE("'2018-04 (Д)'!W",TEXT(MATCH($C28,'2018-04 (Д)'!$C$2:$C$100,0)+1,0))))),"Н/Д",((INDIRECT(CONCATENATE("'2018-05 (Д)'!W",TEXT(MATCH($C28,'2018-05 (Д)'!$C$2:$C$100,0)+1,0)))-INDIRECT(CONCATENATE("'2018-04 (Д)'!W",TEXT(MATCH($C28,'2018-04 (Д)'!$C$2:$C$100,0)+1,0))))/INDIRECT(CONCATENATE("'2018-04 (Д)'!W",TEXT(MATCH($C28,'2018-04 (Д)'!$C$2:$C$100,0)+1,0))))*100)</f>
        <v>3.6233121089221139</v>
      </c>
      <c r="GX28" s="9">
        <f ca="1">IF(OR(INDIRECT(CONCATENATE("'2018-06 (Д)'!W",TEXT(MATCH($C28,'2018-06 (Д)'!$C$2:$C$100,0)+1,0)))="Н/Д",INDIRECT(CONCATENATE("'2018-05 (Д)'!W",TEXT(MATCH($C28,'2018-05 (Д)'!$C$2:$C$100,0)+1,0)))="Н/Д",AND(INDIRECT(CONCATENATE("'2018-06 (Д)'!W",TEXT(MATCH($C28,'2018-06 (Д)'!$C$2:$C$100,0)+1,0)))="Н/Д",INDIRECT(CONCATENATE("'2018-05 (Д)'!W",TEXT(MATCH($C28,'2018-05 (Д)'!$C$2:$C$100,0)+1,0))))),"Н/Д",((INDIRECT(CONCATENATE("'2018-06 (Д)'!W",TEXT(MATCH($C28,'2018-06 (Д)'!$C$2:$C$100,0)+1,0)))-INDIRECT(CONCATENATE("'2018-05 (Д)'!W",TEXT(MATCH($C28,'2018-05 (Д)'!$C$2:$C$100,0)+1,0))))/INDIRECT(CONCATENATE("'2018-05 (Д)'!W",TEXT(MATCH($C28,'2018-05 (Д)'!$C$2:$C$100,0)+1,0))))*100)</f>
        <v>-8.766598312010057</v>
      </c>
      <c r="GY28" s="9">
        <f ca="1">IF(OR(INDIRECT(CONCATENATE("'2018-07 (Д)'!W",TEXT(MATCH($C28,'2018-07 (Д)'!$C$2:$C$100,0)+1,0)))="Н/Д",INDIRECT(CONCATENATE("'2018-06 (Д)'!W",TEXT(MATCH($C28,'2018-06 (Д)'!$C$2:$C$100,0)+1,0)))="Н/Д",AND(INDIRECT(CONCATENATE("'2018-07 (Д)'!W",TEXT(MATCH($C28,'2018-07 (Д)'!$C$2:$C$100,0)+1,0)))="Н/Д",INDIRECT(CONCATENATE("'2018-06 (Д)'!W",TEXT(MATCH($C28,'2018-06 (Д)'!$C$2:$C$100,0)+1,0))))),"Н/Д",((INDIRECT(CONCATENATE("'2018-07 (Д)'!W",TEXT(MATCH($C28,'2018-07 (Д)'!$C$2:$C$100,0)+1,0)))-INDIRECT(CONCATENATE("'2018-06 (Д)'!W",TEXT(MATCH($C28,'2018-06 (Д)'!$C$2:$C$100,0)+1,0))))/INDIRECT(CONCATENATE("'2018-06 (Д)'!W",TEXT(MATCH($C28,'2018-06 (Д)'!$C$2:$C$100,0)+1,0))))*100)</f>
        <v>-0.92032784477300777</v>
      </c>
      <c r="GZ28" s="9">
        <f ca="1">IF(OR(INDIRECT(CONCATENATE("'2018-08 (Д)'!W",TEXT(MATCH($C28,'2018-08 (Д)'!$C$2:$C$100,0)+1,0)))="Н/Д",INDIRECT(CONCATENATE("'2018-07 (Д)'!W",TEXT(MATCH($C28,'2018-07 (Д)'!$C$2:$C$100,0)+1,0)))="Н/Д",AND(INDIRECT(CONCATENATE("'2018-08 (Д)'!W",TEXT(MATCH($C28,'2018-08 (Д)'!$C$2:$C$100,0)+1,0)))="Н/Д",INDIRECT(CONCATENATE("'2018-07 (Д)'!W",TEXT(MATCH($C28,'2018-07 (Д)'!$C$2:$C$100,0)+1,0))))),"Н/Д",((INDIRECT(CONCATENATE("'2018-08 (Д)'!W",TEXT(MATCH($C28,'2018-08 (Д)'!$C$2:$C$100,0)+1,0)))-INDIRECT(CONCATENATE("'2018-07 (Д)'!W",TEXT(MATCH($C28,'2018-07 (Д)'!$C$2:$C$100,0)+1,0))))/INDIRECT(CONCATENATE("'2018-07 (Д)'!W",TEXT(MATCH($C28,'2018-07 (Д)'!$C$2:$C$100,0)+1,0))))*100)</f>
        <v>19.422466829354534</v>
      </c>
      <c r="HA28" s="9">
        <f ca="1">IF(OR(INDIRECT(CONCATENATE("'2018-09 (Д)'!W",TEXT(MATCH($C28,'2018-09 (Д)'!$C$2:$C$100,0)+1,0)))="Н/Д",INDIRECT(CONCATENATE("'2018-08 (Д)'!W",TEXT(MATCH($C28,'2018-08 (Д)'!$C$2:$C$100,0)+1,0)))="Н/Д",AND(INDIRECT(CONCATENATE("'2018-09 (Д)'!W",TEXT(MATCH($C28,'2018-09 (Д)'!$C$2:$C$100,0)+1,0)))="Н/Д",INDIRECT(CONCATENATE("'2018-08 (Д)'!W",TEXT(MATCH($C28,'2018-08 (Д)'!$C$2:$C$100,0)+1,0))))),"Н/Д",((INDIRECT(CONCATENATE("'2018-09 (Д)'!W",TEXT(MATCH($C28,'2018-09 (Д)'!$C$2:$C$100,0)+1,0)))-INDIRECT(CONCATENATE("'2018-08 (Д)'!W",TEXT(MATCH($C28,'2018-08 (Д)'!$C$2:$C$100,0)+1,0))))/INDIRECT(CONCATENATE("'2018-08 (Д)'!W",TEXT(MATCH($C28,'2018-08 (Д)'!$C$2:$C$100,0)+1,0))))*100)</f>
        <v>-15.601722505866991</v>
      </c>
      <c r="HB28" s="9">
        <f ca="1">IF(OR(INDIRECT(CONCATENATE("'2018-10 (Д)'!W",TEXT(MATCH($C28,'2018-10 (Д)'!$C$2:$C$100,0)+1,0)))="Н/Д",INDIRECT(CONCATENATE("'2018-09 (Д)'!W",TEXT(MATCH($C28,'2018-09 (Д)'!$C$2:$C$100,0)+1,0)))="Н/Д",AND(INDIRECT(CONCATENATE("'2018-10 (Д)'!W",TEXT(MATCH($C28,'2018-10 (Д)'!$C$2:$C$100,0)+1,0)))="Н/Д",INDIRECT(CONCATENATE("'2018-09 (Д)'!W",TEXT(MATCH($C28,'2018-09 (Д)'!$C$2:$C$100,0)+1,0))))),"Н/Д",((INDIRECT(CONCATENATE("'2018-10 (Д)'!W",TEXT(MATCH($C28,'2018-10 (Д)'!$C$2:$C$100,0)+1,0)))-INDIRECT(CONCATENATE("'2018-09 (Д)'!W",TEXT(MATCH($C28,'2018-09 (Д)'!$C$2:$C$100,0)+1,0))))/INDIRECT(CONCATENATE("'2018-09 (Д)'!W",TEXT(MATCH($C28,'2018-09 (Д)'!$C$2:$C$100,0)+1,0))))*100)</f>
        <v>-14.520788649663499</v>
      </c>
      <c r="HC28" s="9">
        <f ca="1">IF(OR(INDIRECT(CONCATENATE("'2018-11 (Д)'!W",TEXT(MATCH($C28,'2018-11 (Д)'!$C$2:$C$100,0)+1,0)))="Н/Д",INDIRECT(CONCATENATE("'2018-10 (Д)'!W",TEXT(MATCH($C28,'2018-10 (Д)'!$C$2:$C$100,0)+1,0)))="Н/Д",AND(INDIRECT(CONCATENATE("'2018-11 (Д)'!W",TEXT(MATCH($C28,'2018-11 (Д)'!$C$2:$C$100,0)+1,0)))="Н/Д",INDIRECT(CONCATENATE("'2018-10 (Д)'!W",TEXT(MATCH($C28,'2018-10 (Д)'!$C$2:$C$100,0)+1,0))))),"Н/Д",((INDIRECT(CONCATENATE("'2018-11 (Д)'!W",TEXT(MATCH($C28,'2018-11 (Д)'!$C$2:$C$100,0)+1,0)))-INDIRECT(CONCATENATE("'2018-10 (Д)'!W",TEXT(MATCH($C28,'2018-10 (Д)'!$C$2:$C$100,0)+1,0))))/INDIRECT(CONCATENATE("'2018-10 (Д)'!W",TEXT(MATCH($C28,'2018-10 (Д)'!$C$2:$C$100,0)+1,0))))*100)</f>
        <v>55.146161198018802</v>
      </c>
      <c r="HD28" s="9">
        <f ca="1">IF(OR(INDIRECT(CONCATENATE("'2018-12 (Д)'!W",TEXT(MATCH($C28,'2018-12 (Д)'!$C$2:$C$100,0)+1,0)))="Н/Д",INDIRECT(CONCATENATE("'2018-11 (Д)'!W",TEXT(MATCH($C28,'2018-11 (Д)'!$C$2:$C$100,0)+1,0)))="Н/Д",AND(INDIRECT(CONCATENATE("'2018-12 (Д)'!W",TEXT(MATCH($C28,'2018-12 (Д)'!$C$2:$C$100,0)+1,0)))="Н/Д",INDIRECT(CONCATENATE("'2018-11 (Д)'!W",TEXT(MATCH($C28,'2018-11 (Д)'!$C$2:$C$100,0)+1,0))))),"Н/Д",((INDIRECT(CONCATENATE("'2018-12 (Д)'!W",TEXT(MATCH($C28,'2018-12 (Д)'!$C$2:$C$100,0)+1,0)))-INDIRECT(CONCATENATE("'2018-11 (Д)'!W",TEXT(MATCH($C28,'2018-11 (Д)'!$C$2:$C$100,0)+1,0))))/INDIRECT(CONCATENATE("'2018-11 (Д)'!W",TEXT(MATCH($C28,'2018-11 (Д)'!$C$2:$C$100,0)+1,0))))*100)</f>
        <v>-21.799867582988742</v>
      </c>
    </row>
    <row r="29" spans="1:212" x14ac:dyDescent="0.25">
      <c r="A29" s="2" t="s">
        <v>49</v>
      </c>
      <c r="B29" s="2" t="s">
        <v>50</v>
      </c>
      <c r="C29" s="15">
        <v>11000000</v>
      </c>
      <c r="D29" s="9"/>
      <c r="E29" s="9">
        <f ca="1">IF(OR(INDIRECT(CONCATENATE("'2018-03 (Д)'!E",TEXT(MATCH($C29,'2018-03 (Д)'!$C$2:$C$100,0)+1,0)))="Н/Д",INDIRECT(CONCATENATE("'2018-02 (Д)'!E",TEXT(MATCH($C29,'2018-02 (Д)'!$C$2:$C$100,0)+1,0)))="Н/Д",AND(INDIRECT(CONCATENATE("'2018-03 (Д)'!E",TEXT(MATCH($C29,'2018-03 (Д)'!$C$2:$C$100,0)+1,0)))="Н/Д",INDIRECT(CONCATENATE("'2018-02 (Д)'!E",TEXT(MATCH($C29,'2018-02 (Д)'!$C$2:$C$100,0)+1,0))))),"Н/Д",((INDIRECT(CONCATENATE("'2018-03 (Д)'!E",TEXT(MATCH($C29,'2018-03 (Д)'!$C$2:$C$100,0)+1,0)))-INDIRECT(CONCATENATE("'2018-02 (Д)'!E",TEXT(MATCH($C29,'2018-02 (Д)'!$C$2:$C$100,0)+1,0))))/INDIRECT(CONCATENATE("'2018-02 (Д)'!E",TEXT(MATCH($C29,'2018-02 (Д)'!$C$2:$C$100,0)+1,0))))*100)</f>
        <v>31.497568373832515</v>
      </c>
      <c r="F29" s="9">
        <f ca="1">IF(OR(INDIRECT(CONCATENATE("'2018-04 (Д)'!E",TEXT(MATCH($C29,'2018-04 (Д)'!$C$2:$C$100,0)+1,0)))="Н/Д",INDIRECT(CONCATENATE("'2018-03 (Д)'!E",TEXT(MATCH($C29,'2018-03 (Д)'!$C$2:$C$100,0)+1,0)))="Н/Д",AND(INDIRECT(CONCATENATE("'2018-04 (Д)'!E",TEXT(MATCH($C29,'2018-04 (Д)'!$C$2:$C$100,0)+1,0)))="Н/Д",INDIRECT(CONCATENATE("'2018-03 (Д)'!E",TEXT(MATCH($C29,'2018-03 (Д)'!$C$2:$C$100,0)+1,0))))),"Н/Д",((INDIRECT(CONCATENATE("'2018-04 (Д)'!E",TEXT(MATCH($C29,'2018-04 (Д)'!$C$2:$C$100,0)+1,0)))-INDIRECT(CONCATENATE("'2018-03 (Д)'!E",TEXT(MATCH($C29,'2018-03 (Д)'!$C$2:$C$100,0)+1,0))))/INDIRECT(CONCATENATE("'2018-03 (Д)'!E",TEXT(MATCH($C29,'2018-03 (Д)'!$C$2:$C$100,0)+1,0))))*100)</f>
        <v>65.981686411913259</v>
      </c>
      <c r="G29" s="9">
        <f ca="1">IF(OR(INDIRECT(CONCATENATE("'2018-05 (Д)'!E",TEXT(MATCH($C29,'2018-05 (Д)'!$C$2:$C$100,0)+1,0)))="Н/Д",INDIRECT(CONCATENATE("'2018-04 (Д)'!E",TEXT(MATCH($C29,'2018-04 (Д)'!$C$2:$C$100,0)+1,0)))="Н/Д",AND(INDIRECT(CONCATENATE("'2018-05 (Д)'!E",TEXT(MATCH($C29,'2018-05 (Д)'!$C$2:$C$100,0)+1,0)))="Н/Д",INDIRECT(CONCATENATE("'2018-04 (Д)'!E",TEXT(MATCH($C29,'2018-04 (Д)'!$C$2:$C$100,0)+1,0))))),"Н/Д",((INDIRECT(CONCATENATE("'2018-05 (Д)'!E",TEXT(MATCH($C29,'2018-05 (Д)'!$C$2:$C$100,0)+1,0)))-INDIRECT(CONCATENATE("'2018-04 (Д)'!E",TEXT(MATCH($C29,'2018-04 (Д)'!$C$2:$C$100,0)+1,0))))/INDIRECT(CONCATENATE("'2018-04 (Д)'!E",TEXT(MATCH($C29,'2018-04 (Д)'!$C$2:$C$100,0)+1,0))))*100)</f>
        <v>-8.1708918878849115</v>
      </c>
      <c r="H29" s="9">
        <f ca="1">IF(OR(INDIRECT(CONCATENATE("'2018-06 (Д)'!E",TEXT(MATCH($C29,'2018-06 (Д)'!$C$2:$C$100,0)+1,0)))="Н/Д",INDIRECT(CONCATENATE("'2018-05 (Д)'!E",TEXT(MATCH($C29,'2018-05 (Д)'!$C$2:$C$100,0)+1,0)))="Н/Д",AND(INDIRECT(CONCATENATE("'2018-06 (Д)'!E",TEXT(MATCH($C29,'2018-06 (Д)'!$C$2:$C$100,0)+1,0)))="Н/Д",INDIRECT(CONCATENATE("'2018-05 (Д)'!E",TEXT(MATCH($C29,'2018-05 (Д)'!$C$2:$C$100,0)+1,0))))),"Н/Д",((INDIRECT(CONCATENATE("'2018-06 (Д)'!E",TEXT(MATCH($C29,'2018-06 (Д)'!$C$2:$C$100,0)+1,0)))-INDIRECT(CONCATENATE("'2018-05 (Д)'!E",TEXT(MATCH($C29,'2018-05 (Д)'!$C$2:$C$100,0)+1,0))))/INDIRECT(CONCATENATE("'2018-05 (Д)'!E",TEXT(MATCH($C29,'2018-05 (Д)'!$C$2:$C$100,0)+1,0))))*100)</f>
        <v>6.57632690081586</v>
      </c>
      <c r="I29" s="9">
        <f ca="1">IF(OR(INDIRECT(CONCATENATE("'2018-07 (Д)'!E",TEXT(MATCH($C29,'2018-07 (Д)'!$C$2:$C$100,0)+1,0)))="Н/Д",INDIRECT(CONCATENATE("'2018-06 (Д)'!E",TEXT(MATCH($C29,'2018-06 (Д)'!$C$2:$C$100,0)+1,0)))="Н/Д",AND(INDIRECT(CONCATENATE("'2018-07 (Д)'!E",TEXT(MATCH($C29,'2018-07 (Д)'!$C$2:$C$100,0)+1,0)))="Н/Д",INDIRECT(CONCATENATE("'2018-06 (Д)'!E",TEXT(MATCH($C29,'2018-06 (Д)'!$C$2:$C$100,0)+1,0))))),"Н/Д",((INDIRECT(CONCATENATE("'2018-07 (Д)'!E",TEXT(MATCH($C29,'2018-07 (Д)'!$C$2:$C$100,0)+1,0)))-INDIRECT(CONCATENATE("'2018-06 (Д)'!E",TEXT(MATCH($C29,'2018-06 (Д)'!$C$2:$C$100,0)+1,0))))/INDIRECT(CONCATENATE("'2018-06 (Д)'!E",TEXT(MATCH($C29,'2018-06 (Д)'!$C$2:$C$100,0)+1,0))))*100)</f>
        <v>-30.155946589298786</v>
      </c>
      <c r="J29" s="9">
        <f ca="1">IF(OR(INDIRECT(CONCATENATE("'2018-08 (Д)'!E",TEXT(MATCH($C29,'2018-08 (Д)'!$C$2:$C$100,0)+1,0)))="Н/Д",INDIRECT(CONCATENATE("'2018-07 (Д)'!E",TEXT(MATCH($C29,'2018-07 (Д)'!$C$2:$C$100,0)+1,0)))="Н/Д",AND(INDIRECT(CONCATENATE("'2018-08 (Д)'!E",TEXT(MATCH($C29,'2018-08 (Д)'!$C$2:$C$100,0)+1,0)))="Н/Д",INDIRECT(CONCATENATE("'2018-07 (Д)'!E",TEXT(MATCH($C29,'2018-07 (Д)'!$C$2:$C$100,0)+1,0))))),"Н/Д",((INDIRECT(CONCATENATE("'2018-08 (Д)'!E",TEXT(MATCH($C29,'2018-08 (Д)'!$C$2:$C$100,0)+1,0)))-INDIRECT(CONCATENATE("'2018-07 (Д)'!E",TEXT(MATCH($C29,'2018-07 (Д)'!$C$2:$C$100,0)+1,0))))/INDIRECT(CONCATENATE("'2018-07 (Д)'!E",TEXT(MATCH($C29,'2018-07 (Д)'!$C$2:$C$100,0)+1,0))))*100)</f>
        <v>35.317355302714873</v>
      </c>
      <c r="K29" s="9">
        <f ca="1">IF(OR(INDIRECT(CONCATENATE("'2018-09 (Д)'!E",TEXT(MATCH($C29,'2018-09 (Д)'!$C$2:$C$100,0)+1,0)))="Н/Д",INDIRECT(CONCATENATE("'2018-08 (Д)'!E",TEXT(MATCH($C29,'2018-08 (Д)'!$C$2:$C$100,0)+1,0)))="Н/Д",AND(INDIRECT(CONCATENATE("'2018-09 (Д)'!E",TEXT(MATCH($C29,'2018-09 (Д)'!$C$2:$C$100,0)+1,0)))="Н/Д",INDIRECT(CONCATENATE("'2018-08 (Д)'!E",TEXT(MATCH($C29,'2018-08 (Д)'!$C$2:$C$100,0)+1,0))))),"Н/Д",((INDIRECT(CONCATENATE("'2018-09 (Д)'!E",TEXT(MATCH($C29,'2018-09 (Д)'!$C$2:$C$100,0)+1,0)))-INDIRECT(CONCATENATE("'2018-08 (Д)'!E",TEXT(MATCH($C29,'2018-08 (Д)'!$C$2:$C$100,0)+1,0))))/INDIRECT(CONCATENATE("'2018-08 (Д)'!E",TEXT(MATCH($C29,'2018-08 (Д)'!$C$2:$C$100,0)+1,0))))*100)</f>
        <v>-16.548234985193506</v>
      </c>
      <c r="L29" s="9">
        <f ca="1">IF(OR(INDIRECT(CONCATENATE("'2018-10 (Д)'!E",TEXT(MATCH($C29,'2018-10 (Д)'!$C$2:$C$100,0)+1,0)))="Н/Д",INDIRECT(CONCATENATE("'2018-09 (Д)'!E",TEXT(MATCH($C29,'2018-09 (Д)'!$C$2:$C$100,0)+1,0)))="Н/Д",AND(INDIRECT(CONCATENATE("'2018-10 (Д)'!E",TEXT(MATCH($C29,'2018-10 (Д)'!$C$2:$C$100,0)+1,0)))="Н/Д",INDIRECT(CONCATENATE("'2018-09 (Д)'!E",TEXT(MATCH($C29,'2018-09 (Д)'!$C$2:$C$100,0)+1,0))))),"Н/Д",((INDIRECT(CONCATENATE("'2018-10 (Д)'!E",TEXT(MATCH($C29,'2018-10 (Д)'!$C$2:$C$100,0)+1,0)))-INDIRECT(CONCATENATE("'2018-09 (Д)'!E",TEXT(MATCH($C29,'2018-09 (Д)'!$C$2:$C$100,0)+1,0))))/INDIRECT(CONCATENATE("'2018-09 (Д)'!E",TEXT(MATCH($C29,'2018-09 (Д)'!$C$2:$C$100,0)+1,0))))*100)</f>
        <v>-23.676970183256746</v>
      </c>
      <c r="M29" s="9">
        <f ca="1">IF(OR(INDIRECT(CONCATENATE("'2018-11 (Д)'!E",TEXT(MATCH($C29,'2018-11 (Д)'!$C$2:$C$100,0)+1,0)))="Н/Д",INDIRECT(CONCATENATE("'2018-10 (Д)'!E",TEXT(MATCH($C29,'2018-10 (Д)'!$C$2:$C$100,0)+1,0)))="Н/Д",AND(INDIRECT(CONCATENATE("'2018-11 (Д)'!E",TEXT(MATCH($C29,'2018-11 (Д)'!$C$2:$C$100,0)+1,0)))="Н/Д",INDIRECT(CONCATENATE("'2018-10 (Д)'!E",TEXT(MATCH($C29,'2018-10 (Д)'!$C$2:$C$100,0)+1,0))))),"Н/Д",((INDIRECT(CONCATENATE("'2018-11 (Д)'!E",TEXT(MATCH($C29,'2018-11 (Д)'!$C$2:$C$100,0)+1,0)))-INDIRECT(CONCATENATE("'2018-10 (Д)'!E",TEXT(MATCH($C29,'2018-10 (Д)'!$C$2:$C$100,0)+1,0))))/INDIRECT(CONCATENATE("'2018-10 (Д)'!E",TEXT(MATCH($C29,'2018-10 (Д)'!$C$2:$C$100,0)+1,0))))*100)</f>
        <v>75.441771518405105</v>
      </c>
      <c r="N29" s="9">
        <f ca="1">IF(OR(INDIRECT(CONCATENATE("'2018-12 (Д)'!E",TEXT(MATCH($C29,'2018-12 (Д)'!$C$2:$C$100,0)+1,0)))="Н/Д",INDIRECT(CONCATENATE("'2018-11 (Д)'!E",TEXT(MATCH($C29,'2018-11 (Д)'!$C$2:$C$100,0)+1,0)))="Н/Д",AND(INDIRECT(CONCATENATE("'2018-12 (Д)'!E",TEXT(MATCH($C29,'2018-12 (Д)'!$C$2:$C$100,0)+1,0)))="Н/Д",INDIRECT(CONCATENATE("'2018-11 (Д)'!E",TEXT(MATCH($C29,'2018-11 (Д)'!$C$2:$C$100,0)+1,0))))),"Н/Д",((INDIRECT(CONCATENATE("'2018-12 (Д)'!E",TEXT(MATCH($C29,'2018-12 (Д)'!$C$2:$C$100,0)+1,0)))-INDIRECT(CONCATENATE("'2018-11 (Д)'!E",TEXT(MATCH($C29,'2018-11 (Д)'!$C$2:$C$100,0)+1,0))))/INDIRECT(CONCATENATE("'2018-11 (Д)'!E",TEXT(MATCH($C29,'2018-11 (Д)'!$C$2:$C$100,0)+1,0))))*100)</f>
        <v>-11.853702583473275</v>
      </c>
      <c r="O29" s="9"/>
      <c r="P29" s="9">
        <f ca="1">IF(OR(INDIRECT(CONCATENATE("'2018-03 (Д)'!F",TEXT(MATCH($C29,'2018-03 (Д)'!$C$2:$C$100,0)+1,0)))="Н/Д",INDIRECT(CONCATENATE("'2018-02 (Д)'!F",TEXT(MATCH($C29,'2018-02 (Д)'!$C$2:$C$100,0)+1,0)))="Н/Д",AND(INDIRECT(CONCATENATE("'2018-03 (Д)'!F",TEXT(MATCH($C29,'2018-03 (Д)'!$C$2:$C$100,0)+1,0)))="Н/Д",INDIRECT(CONCATENATE("'2018-02 (Д)'!F",TEXT(MATCH($C29,'2018-02 (Д)'!$C$2:$C$100,0)+1,0))))),"Н/Д",((INDIRECT(CONCATENATE("'2018-03 (Д)'!F",TEXT(MATCH($C29,'2018-03 (Д)'!$C$2:$C$100,0)+1,0)))-INDIRECT(CONCATENATE("'2018-02 (Д)'!F",TEXT(MATCH($C29,'2018-02 (Д)'!$C$2:$C$100,0)+1,0))))/INDIRECT(CONCATENATE("'2018-02 (Д)'!F",TEXT(MATCH($C29,'2018-02 (Д)'!$C$2:$C$100,0)+1,0))))*100)</f>
        <v>29.269972381274513</v>
      </c>
      <c r="Q29" s="9">
        <f ca="1">IF(OR(INDIRECT(CONCATENATE("'2018-04 (Д)'!F",TEXT(MATCH($C29,'2018-04 (Д)'!$C$2:$C$100,0)+1,0)))="Н/Д",INDIRECT(CONCATENATE("'2018-03 (Д)'!F",TEXT(MATCH($C29,'2018-03 (Д)'!$C$2:$C$100,0)+1,0)))="Н/Д",AND(INDIRECT(CONCATENATE("'2018-04 (Д)'!F",TEXT(MATCH($C29,'2018-04 (Д)'!$C$2:$C$100,0)+1,0)))="Н/Д",INDIRECT(CONCATENATE("'2018-03 (Д)'!F",TEXT(MATCH($C29,'2018-03 (Д)'!$C$2:$C$100,0)+1,0))))),"Н/Д",((INDIRECT(CONCATENATE("'2018-04 (Д)'!F",TEXT(MATCH($C29,'2018-04 (Д)'!$C$2:$C$100,0)+1,0)))-INDIRECT(CONCATENATE("'2018-03 (Д)'!F",TEXT(MATCH($C29,'2018-03 (Д)'!$C$2:$C$100,0)+1,0))))/INDIRECT(CONCATENATE("'2018-03 (Д)'!F",TEXT(MATCH($C29,'2018-03 (Д)'!$C$2:$C$100,0)+1,0))))*100)</f>
        <v>82.346333635146507</v>
      </c>
      <c r="R29" s="9">
        <f ca="1">IF(OR(INDIRECT(CONCATENATE("'2018-05 (Д)'!F",TEXT(MATCH($C29,'2018-05 (Д)'!$C$2:$C$100,0)+1,0)))="Н/Д",INDIRECT(CONCATENATE("'2018-04 (Д)'!F",TEXT(MATCH($C29,'2018-04 (Д)'!$C$2:$C$100,0)+1,0)))="Н/Д",AND(INDIRECT(CONCATENATE("'2018-05 (Д)'!F",TEXT(MATCH($C29,'2018-05 (Д)'!$C$2:$C$100,0)+1,0)))="Н/Д",INDIRECT(CONCATENATE("'2018-04 (Д)'!F",TEXT(MATCH($C29,'2018-04 (Д)'!$C$2:$C$100,0)+1,0))))),"Н/Д",((INDIRECT(CONCATENATE("'2018-05 (Д)'!F",TEXT(MATCH($C29,'2018-05 (Д)'!$C$2:$C$100,0)+1,0)))-INDIRECT(CONCATENATE("'2018-04 (Д)'!F",TEXT(MATCH($C29,'2018-04 (Д)'!$C$2:$C$100,0)+1,0))))/INDIRECT(CONCATENATE("'2018-04 (Д)'!F",TEXT(MATCH($C29,'2018-04 (Д)'!$C$2:$C$100,0)+1,0))))*100)</f>
        <v>-16.527000884224801</v>
      </c>
      <c r="S29" s="9">
        <f ca="1">IF(OR(INDIRECT(CONCATENATE("'2018-06 (Д)'!F",TEXT(MATCH($C29,'2018-06 (Д)'!$C$2:$C$100,0)+1,0)))="Н/Д",INDIRECT(CONCATENATE("'2018-05 (Д)'!F",TEXT(MATCH($C29,'2018-05 (Д)'!$C$2:$C$100,0)+1,0)))="Н/Д",AND(INDIRECT(CONCATENATE("'2018-06 (Д)'!F",TEXT(MATCH($C29,'2018-06 (Д)'!$C$2:$C$100,0)+1,0)))="Н/Д",INDIRECT(CONCATENATE("'2018-05 (Д)'!F",TEXT(MATCH($C29,'2018-05 (Д)'!$C$2:$C$100,0)+1,0))))),"Н/Д",((INDIRECT(CONCATENATE("'2018-06 (Д)'!F",TEXT(MATCH($C29,'2018-06 (Д)'!$C$2:$C$100,0)+1,0)))-INDIRECT(CONCATENATE("'2018-05 (Д)'!F",TEXT(MATCH($C29,'2018-05 (Д)'!$C$2:$C$100,0)+1,0))))/INDIRECT(CONCATENATE("'2018-05 (Д)'!F",TEXT(MATCH($C29,'2018-05 (Д)'!$C$2:$C$100,0)+1,0))))*100)</f>
        <v>7.0818793537826554</v>
      </c>
      <c r="T29" s="9">
        <f ca="1">IF(OR(INDIRECT(CONCATENATE("'2018-07 (Д)'!F",TEXT(MATCH($C29,'2018-07 (Д)'!$C$2:$C$100,0)+1,0)))="Н/Д",INDIRECT(CONCATENATE("'2018-06 (Д)'!F",TEXT(MATCH($C29,'2018-06 (Д)'!$C$2:$C$100,0)+1,0)))="Н/Д",AND(INDIRECT(CONCATENATE("'2018-07 (Д)'!F",TEXT(MATCH($C29,'2018-07 (Д)'!$C$2:$C$100,0)+1,0)))="Н/Д",INDIRECT(CONCATENATE("'2018-06 (Д)'!F",TEXT(MATCH($C29,'2018-06 (Д)'!$C$2:$C$100,0)+1,0))))),"Н/Д",((INDIRECT(CONCATENATE("'2018-07 (Д)'!F",TEXT(MATCH($C29,'2018-07 (Д)'!$C$2:$C$100,0)+1,0)))-INDIRECT(CONCATENATE("'2018-06 (Д)'!F",TEXT(MATCH($C29,'2018-06 (Д)'!$C$2:$C$100,0)+1,0))))/INDIRECT(CONCATENATE("'2018-06 (Д)'!F",TEXT(MATCH($C29,'2018-06 (Д)'!$C$2:$C$100,0)+1,0))))*100)</f>
        <v>-27.945979463314952</v>
      </c>
      <c r="U29" s="9">
        <f ca="1">IF(OR(INDIRECT(CONCATENATE("'2018-08 (Д)'!F",TEXT(MATCH($C29,'2018-08 (Д)'!$C$2:$C$100,0)+1,0)))="Н/Д",INDIRECT(CONCATENATE("'2018-07 (Д)'!F",TEXT(MATCH($C29,'2018-07 (Д)'!$C$2:$C$100,0)+1,0)))="Н/Д",AND(INDIRECT(CONCATENATE("'2018-08 (Д)'!F",TEXT(MATCH($C29,'2018-08 (Д)'!$C$2:$C$100,0)+1,0)))="Н/Д",INDIRECT(CONCATENATE("'2018-07 (Д)'!F",TEXT(MATCH($C29,'2018-07 (Д)'!$C$2:$C$100,0)+1,0))))),"Н/Д",((INDIRECT(CONCATENATE("'2018-08 (Д)'!F",TEXT(MATCH($C29,'2018-08 (Д)'!$C$2:$C$100,0)+1,0)))-INDIRECT(CONCATENATE("'2018-07 (Д)'!F",TEXT(MATCH($C29,'2018-07 (Д)'!$C$2:$C$100,0)+1,0))))/INDIRECT(CONCATENATE("'2018-07 (Д)'!F",TEXT(MATCH($C29,'2018-07 (Д)'!$C$2:$C$100,0)+1,0))))*100)</f>
        <v>44.927132207840934</v>
      </c>
      <c r="V29" s="9">
        <f ca="1">IF(OR(INDIRECT(CONCATENATE("'2018-09 (Д)'!F",TEXT(MATCH($C29,'2018-09 (Д)'!$C$2:$C$100,0)+1,0)))="Н/Д",INDIRECT(CONCATENATE("'2018-08 (Д)'!F",TEXT(MATCH($C29,'2018-08 (Д)'!$C$2:$C$100,0)+1,0)))="Н/Д",AND(INDIRECT(CONCATENATE("'2018-09 (Д)'!F",TEXT(MATCH($C29,'2018-09 (Д)'!$C$2:$C$100,0)+1,0)))="Н/Д",INDIRECT(CONCATENATE("'2018-08 (Д)'!F",TEXT(MATCH($C29,'2018-08 (Д)'!$C$2:$C$100,0)+1,0))))),"Н/Д",((INDIRECT(CONCATENATE("'2018-09 (Д)'!F",TEXT(MATCH($C29,'2018-09 (Д)'!$C$2:$C$100,0)+1,0)))-INDIRECT(CONCATENATE("'2018-08 (Д)'!F",TEXT(MATCH($C29,'2018-08 (Д)'!$C$2:$C$100,0)+1,0))))/INDIRECT(CONCATENATE("'2018-08 (Д)'!F",TEXT(MATCH($C29,'2018-08 (Д)'!$C$2:$C$100,0)+1,0))))*100)</f>
        <v>-26.011274885573421</v>
      </c>
      <c r="W29" s="9">
        <f ca="1">IF(OR(INDIRECT(CONCATENATE("'2018-10 (Д)'!F",TEXT(MATCH($C29,'2018-10 (Д)'!$C$2:$C$100,0)+1,0)))="Н/Д",INDIRECT(CONCATENATE("'2018-09 (Д)'!F",TEXT(MATCH($C29,'2018-09 (Д)'!$C$2:$C$100,0)+1,0)))="Н/Д",AND(INDIRECT(CONCATENATE("'2018-10 (Д)'!F",TEXT(MATCH($C29,'2018-10 (Д)'!$C$2:$C$100,0)+1,0)))="Н/Д",INDIRECT(CONCATENATE("'2018-09 (Д)'!F",TEXT(MATCH($C29,'2018-09 (Д)'!$C$2:$C$100,0)+1,0))))),"Н/Д",((INDIRECT(CONCATENATE("'2018-10 (Д)'!F",TEXT(MATCH($C29,'2018-10 (Д)'!$C$2:$C$100,0)+1,0)))-INDIRECT(CONCATENATE("'2018-09 (Д)'!F",TEXT(MATCH($C29,'2018-09 (Д)'!$C$2:$C$100,0)+1,0))))/INDIRECT(CONCATENATE("'2018-09 (Д)'!F",TEXT(MATCH($C29,'2018-09 (Д)'!$C$2:$C$100,0)+1,0))))*100)</f>
        <v>-27.86412044349974</v>
      </c>
      <c r="X29" s="9">
        <f ca="1">IF(OR(INDIRECT(CONCATENATE("'2018-11 (Д)'!F",TEXT(MATCH($C29,'2018-11 (Д)'!$C$2:$C$100,0)+1,0)))="Н/Д",INDIRECT(CONCATENATE("'2018-10 (Д)'!F",TEXT(MATCH($C29,'2018-10 (Д)'!$C$2:$C$100,0)+1,0)))="Н/Д",AND(INDIRECT(CONCATENATE("'2018-11 (Д)'!F",TEXT(MATCH($C29,'2018-11 (Д)'!$C$2:$C$100,0)+1,0)))="Н/Д",INDIRECT(CONCATENATE("'2018-10 (Д)'!F",TEXT(MATCH($C29,'2018-10 (Д)'!$C$2:$C$100,0)+1,0))))),"Н/Д",((INDIRECT(CONCATENATE("'2018-11 (Д)'!F",TEXT(MATCH($C29,'2018-11 (Д)'!$C$2:$C$100,0)+1,0)))-INDIRECT(CONCATENATE("'2018-10 (Д)'!F",TEXT(MATCH($C29,'2018-10 (Д)'!$C$2:$C$100,0)+1,0))))/INDIRECT(CONCATENATE("'2018-10 (Д)'!F",TEXT(MATCH($C29,'2018-10 (Д)'!$C$2:$C$100,0)+1,0))))*100)</f>
        <v>110.53709608381101</v>
      </c>
      <c r="Y29" s="9">
        <f ca="1">IF(OR(INDIRECT(CONCATENATE("'2018-12 (Д)'!F",TEXT(MATCH($C29,'2018-12 (Д)'!$C$2:$C$100,0)+1,0)))="Н/Д",INDIRECT(CONCATENATE("'2018-11 (Д)'!F",TEXT(MATCH($C29,'2018-11 (Д)'!$C$2:$C$100,0)+1,0)))="Н/Д",AND(INDIRECT(CONCATENATE("'2018-12 (Д)'!F",TEXT(MATCH($C29,'2018-12 (Д)'!$C$2:$C$100,0)+1,0)))="Н/Д",INDIRECT(CONCATENATE("'2018-11 (Д)'!F",TEXT(MATCH($C29,'2018-11 (Д)'!$C$2:$C$100,0)+1,0))))),"Н/Д",((INDIRECT(CONCATENATE("'2018-12 (Д)'!F",TEXT(MATCH($C29,'2018-12 (Д)'!$C$2:$C$100,0)+1,0)))-INDIRECT(CONCATENATE("'2018-11 (Д)'!F",TEXT(MATCH($C29,'2018-11 (Д)'!$C$2:$C$100,0)+1,0))))/INDIRECT(CONCATENATE("'2018-11 (Д)'!F",TEXT(MATCH($C29,'2018-11 (Д)'!$C$2:$C$100,0)+1,0))))*100)</f>
        <v>-14.604943863005143</v>
      </c>
      <c r="Z29" s="9"/>
      <c r="AA29" s="9">
        <f ca="1">IF(OR(INDIRECT(CONCATENATE("'2018-03 (Д)'!G",TEXT(MATCH($C29,'2018-03 (Д)'!$C$2:$C$100,0)+1,0)))="Н/Д",INDIRECT(CONCATENATE("'2018-02 (Д)'!G",TEXT(MATCH($C29,'2018-02 (Д)'!$C$2:$C$100,0)+1,0)))="Н/Д",AND(INDIRECT(CONCATENATE("'2018-03 (Д)'!G",TEXT(MATCH($C29,'2018-03 (Д)'!$C$2:$C$100,0)+1,0)))="Н/Д",INDIRECT(CONCATENATE("'2018-02 (Д)'!G",TEXT(MATCH($C29,'2018-02 (Д)'!$C$2:$C$100,0)+1,0))))),"Н/Д",((INDIRECT(CONCATENATE("'2018-03 (Д)'!G",TEXT(MATCH($C29,'2018-03 (Д)'!$C$2:$C$100,0)+1,0)))-INDIRECT(CONCATENATE("'2018-02 (Д)'!G",TEXT(MATCH($C29,'2018-02 (Д)'!$C$2:$C$100,0)+1,0))))/INDIRECT(CONCATENATE("'2018-02 (Д)'!G",TEXT(MATCH($C29,'2018-02 (Д)'!$C$2:$C$100,0)+1,0))))*100)</f>
        <v>78.821031040210343</v>
      </c>
      <c r="AB29" s="9">
        <f ca="1">IF(OR(INDIRECT(CONCATENATE("'2018-04 (Д)'!G",TEXT(MATCH($C29,'2018-04 (Д)'!$C$2:$C$100,0)+1,0)))="Н/Д",INDIRECT(CONCATENATE("'2018-03 (Д)'!G",TEXT(MATCH($C29,'2018-03 (Д)'!$C$2:$C$100,0)+1,0)))="Н/Д",AND(INDIRECT(CONCATENATE("'2018-04 (Д)'!G",TEXT(MATCH($C29,'2018-04 (Д)'!$C$2:$C$100,0)+1,0)))="Н/Д",INDIRECT(CONCATENATE("'2018-03 (Д)'!G",TEXT(MATCH($C29,'2018-03 (Д)'!$C$2:$C$100,0)+1,0))))),"Н/Д",((INDIRECT(CONCATENATE("'2018-04 (Д)'!G",TEXT(MATCH($C29,'2018-04 (Д)'!$C$2:$C$100,0)+1,0)))-INDIRECT(CONCATENATE("'2018-03 (Д)'!G",TEXT(MATCH($C29,'2018-03 (Д)'!$C$2:$C$100,0)+1,0))))/INDIRECT(CONCATENATE("'2018-03 (Д)'!G",TEXT(MATCH($C29,'2018-03 (Д)'!$C$2:$C$100,0)+1,0))))*100)</f>
        <v>257.20516340008652</v>
      </c>
      <c r="AC29" s="9">
        <f ca="1">IF(OR(INDIRECT(CONCATENATE("'2018-05 (Д)'!G",TEXT(MATCH($C29,'2018-05 (Д)'!$C$2:$C$100,0)+1,0)))="Н/Д",INDIRECT(CONCATENATE("'2018-04 (Д)'!G",TEXT(MATCH($C29,'2018-04 (Д)'!$C$2:$C$100,0)+1,0)))="Н/Д",AND(INDIRECT(CONCATENATE("'2018-05 (Д)'!G",TEXT(MATCH($C29,'2018-05 (Д)'!$C$2:$C$100,0)+1,0)))="Н/Д",INDIRECT(CONCATENATE("'2018-04 (Д)'!G",TEXT(MATCH($C29,'2018-04 (Д)'!$C$2:$C$100,0)+1,0))))),"Н/Д",((INDIRECT(CONCATENATE("'2018-05 (Д)'!G",TEXT(MATCH($C29,'2018-05 (Д)'!$C$2:$C$100,0)+1,0)))-INDIRECT(CONCATENATE("'2018-04 (Д)'!G",TEXT(MATCH($C29,'2018-04 (Д)'!$C$2:$C$100,0)+1,0))))/INDIRECT(CONCATENATE("'2018-04 (Д)'!G",TEXT(MATCH($C29,'2018-04 (Д)'!$C$2:$C$100,0)+1,0))))*100)</f>
        <v>-82.80523193876607</v>
      </c>
      <c r="AD29" s="9">
        <f ca="1">IF(OR(INDIRECT(CONCATENATE("'2018-06 (Д)'!G",TEXT(MATCH($C29,'2018-06 (Д)'!$C$2:$C$100,0)+1,0)))="Н/Д",INDIRECT(CONCATENATE("'2018-05 (Д)'!G",TEXT(MATCH($C29,'2018-05 (Д)'!$C$2:$C$100,0)+1,0)))="Н/Д",AND(INDIRECT(CONCATENATE("'2018-06 (Д)'!G",TEXT(MATCH($C29,'2018-06 (Д)'!$C$2:$C$100,0)+1,0)))="Н/Д",INDIRECT(CONCATENATE("'2018-05 (Д)'!G",TEXT(MATCH($C29,'2018-05 (Д)'!$C$2:$C$100,0)+1,0))))),"Н/Д",((INDIRECT(CONCATENATE("'2018-06 (Д)'!G",TEXT(MATCH($C29,'2018-06 (Д)'!$C$2:$C$100,0)+1,0)))-INDIRECT(CONCATENATE("'2018-05 (Д)'!G",TEXT(MATCH($C29,'2018-05 (Д)'!$C$2:$C$100,0)+1,0))))/INDIRECT(CONCATENATE("'2018-05 (Д)'!G",TEXT(MATCH($C29,'2018-05 (Д)'!$C$2:$C$100,0)+1,0))))*100)</f>
        <v>227.3136400404411</v>
      </c>
      <c r="AE29" s="9">
        <f ca="1">IF(OR(INDIRECT(CONCATENATE("'2018-07 (Д)'!G",TEXT(MATCH($C29,'2018-07 (Д)'!$C$2:$C$100,0)+1,0)))="Н/Д",INDIRECT(CONCATENATE("'2018-06 (Д)'!G",TEXT(MATCH($C29,'2018-06 (Д)'!$C$2:$C$100,0)+1,0)))="Н/Д",AND(INDIRECT(CONCATENATE("'2018-07 (Д)'!G",TEXT(MATCH($C29,'2018-07 (Д)'!$C$2:$C$100,0)+1,0)))="Н/Д",INDIRECT(CONCATENATE("'2018-06 (Д)'!G",TEXT(MATCH($C29,'2018-06 (Д)'!$C$2:$C$100,0)+1,0))))),"Н/Д",((INDIRECT(CONCATENATE("'2018-07 (Д)'!G",TEXT(MATCH($C29,'2018-07 (Д)'!$C$2:$C$100,0)+1,0)))-INDIRECT(CONCATENATE("'2018-06 (Д)'!G",TEXT(MATCH($C29,'2018-06 (Д)'!$C$2:$C$100,0)+1,0))))/INDIRECT(CONCATENATE("'2018-06 (Д)'!G",TEXT(MATCH($C29,'2018-06 (Д)'!$C$2:$C$100,0)+1,0))))*100)</f>
        <v>-30.522380391383951</v>
      </c>
      <c r="AF29" s="9">
        <f ca="1">IF(OR(INDIRECT(CONCATENATE("'2018-08 (Д)'!G",TEXT(MATCH($C29,'2018-08 (Д)'!$C$2:$C$100,0)+1,0)))="Н/Д",INDIRECT(CONCATENATE("'2018-07 (Д)'!G",TEXT(MATCH($C29,'2018-07 (Д)'!$C$2:$C$100,0)+1,0)))="Н/Д",AND(INDIRECT(CONCATENATE("'2018-08 (Д)'!G",TEXT(MATCH($C29,'2018-08 (Д)'!$C$2:$C$100,0)+1,0)))="Н/Д",INDIRECT(CONCATENATE("'2018-07 (Д)'!G",TEXT(MATCH($C29,'2018-07 (Д)'!$C$2:$C$100,0)+1,0))))),"Н/Д",((INDIRECT(CONCATENATE("'2018-08 (Д)'!G",TEXT(MATCH($C29,'2018-08 (Д)'!$C$2:$C$100,0)+1,0)))-INDIRECT(CONCATENATE("'2018-07 (Д)'!G",TEXT(MATCH($C29,'2018-07 (Д)'!$C$2:$C$100,0)+1,0))))/INDIRECT(CONCATENATE("'2018-07 (Д)'!G",TEXT(MATCH($C29,'2018-07 (Д)'!$C$2:$C$100,0)+1,0))))*100)</f>
        <v>8.0272480921617451</v>
      </c>
      <c r="AG29" s="9">
        <f ca="1">IF(OR(INDIRECT(CONCATENATE("'2018-09 (Д)'!G",TEXT(MATCH($C29,'2018-09 (Д)'!$C$2:$C$100,0)+1,0)))="Н/Д",INDIRECT(CONCATENATE("'2018-08 (Д)'!G",TEXT(MATCH($C29,'2018-08 (Д)'!$C$2:$C$100,0)+1,0)))="Н/Д",AND(INDIRECT(CONCATENATE("'2018-09 (Д)'!G",TEXT(MATCH($C29,'2018-09 (Д)'!$C$2:$C$100,0)+1,0)))="Н/Д",INDIRECT(CONCATENATE("'2018-08 (Д)'!G",TEXT(MATCH($C29,'2018-08 (Д)'!$C$2:$C$100,0)+1,0))))),"Н/Д",((INDIRECT(CONCATENATE("'2018-09 (Д)'!G",TEXT(MATCH($C29,'2018-09 (Д)'!$C$2:$C$100,0)+1,0)))-INDIRECT(CONCATENATE("'2018-08 (Д)'!G",TEXT(MATCH($C29,'2018-08 (Д)'!$C$2:$C$100,0)+1,0))))/INDIRECT(CONCATENATE("'2018-08 (Д)'!G",TEXT(MATCH($C29,'2018-08 (Д)'!$C$2:$C$100,0)+1,0))))*100)</f>
        <v>-7.0910675164014947</v>
      </c>
      <c r="AH29" s="9">
        <f ca="1">IF(OR(INDIRECT(CONCATENATE("'2018-10 (Д)'!G",TEXT(MATCH($C29,'2018-10 (Д)'!$C$2:$C$100,0)+1,0)))="Н/Д",INDIRECT(CONCATENATE("'2018-09 (Д)'!G",TEXT(MATCH($C29,'2018-09 (Д)'!$C$2:$C$100,0)+1,0)))="Н/Д",AND(INDIRECT(CONCATENATE("'2018-10 (Д)'!G",TEXT(MATCH($C29,'2018-10 (Д)'!$C$2:$C$100,0)+1,0)))="Н/Д",INDIRECT(CONCATENATE("'2018-09 (Д)'!G",TEXT(MATCH($C29,'2018-09 (Д)'!$C$2:$C$100,0)+1,0))))),"Н/Д",((INDIRECT(CONCATENATE("'2018-10 (Д)'!G",TEXT(MATCH($C29,'2018-10 (Д)'!$C$2:$C$100,0)+1,0)))-INDIRECT(CONCATENATE("'2018-09 (Д)'!G",TEXT(MATCH($C29,'2018-09 (Д)'!$C$2:$C$100,0)+1,0))))/INDIRECT(CONCATENATE("'2018-09 (Д)'!G",TEXT(MATCH($C29,'2018-09 (Д)'!$C$2:$C$100,0)+1,0))))*100)</f>
        <v>-50.940315562586655</v>
      </c>
      <c r="AI29" s="9">
        <f ca="1">IF(OR(INDIRECT(CONCATENATE("'2018-11 (Д)'!G",TEXT(MATCH($C29,'2018-11 (Д)'!$C$2:$C$100,0)+1,0)))="Н/Д",INDIRECT(CONCATENATE("'2018-10 (Д)'!G",TEXT(MATCH($C29,'2018-10 (Д)'!$C$2:$C$100,0)+1,0)))="Н/Д",AND(INDIRECT(CONCATENATE("'2018-11 (Д)'!G",TEXT(MATCH($C29,'2018-11 (Д)'!$C$2:$C$100,0)+1,0)))="Н/Д",INDIRECT(CONCATENATE("'2018-10 (Д)'!G",TEXT(MATCH($C29,'2018-10 (Д)'!$C$2:$C$100,0)+1,0))))),"Н/Д",((INDIRECT(CONCATENATE("'2018-11 (Д)'!G",TEXT(MATCH($C29,'2018-11 (Д)'!$C$2:$C$100,0)+1,0)))-INDIRECT(CONCATENATE("'2018-10 (Д)'!G",TEXT(MATCH($C29,'2018-10 (Д)'!$C$2:$C$100,0)+1,0))))/INDIRECT(CONCATENATE("'2018-10 (Д)'!G",TEXT(MATCH($C29,'2018-10 (Д)'!$C$2:$C$100,0)+1,0))))*100)</f>
        <v>254.44025433430321</v>
      </c>
      <c r="AJ29" s="9">
        <f ca="1">IF(OR(INDIRECT(CONCATENATE("'2018-12 (Д)'!G",TEXT(MATCH($C29,'2018-12 (Д)'!$C$2:$C$100,0)+1,0)))="Н/Д",INDIRECT(CONCATENATE("'2018-11 (Д)'!G",TEXT(MATCH($C29,'2018-11 (Д)'!$C$2:$C$100,0)+1,0)))="Н/Д",AND(INDIRECT(CONCATENATE("'2018-12 (Д)'!G",TEXT(MATCH($C29,'2018-12 (Д)'!$C$2:$C$100,0)+1,0)))="Н/Д",INDIRECT(CONCATENATE("'2018-11 (Д)'!G",TEXT(MATCH($C29,'2018-11 (Д)'!$C$2:$C$100,0)+1,0))))),"Н/Д",((INDIRECT(CONCATENATE("'2018-12 (Д)'!G",TEXT(MATCH($C29,'2018-12 (Д)'!$C$2:$C$100,0)+1,0)))-INDIRECT(CONCATENATE("'2018-11 (Д)'!G",TEXT(MATCH($C29,'2018-11 (Д)'!$C$2:$C$100,0)+1,0))))/INDIRECT(CONCATENATE("'2018-11 (Д)'!G",TEXT(MATCH($C29,'2018-11 (Д)'!$C$2:$C$100,0)+1,0))))*100)</f>
        <v>-21.156065737600578</v>
      </c>
      <c r="AK29" s="9"/>
      <c r="AL29" s="9">
        <f ca="1">IF(OR(INDIRECT(CONCATENATE("'2018-03 (Д)'!H",TEXT(MATCH($C29,'2018-03 (Д)'!$C$2:$C$100,0)+1,0)))="Н/Д",INDIRECT(CONCATENATE("'2018-02 (Д)'!H",TEXT(MATCH($C29,'2018-02 (Д)'!$C$2:$C$100,0)+1,0)))="Н/Д",AND(INDIRECT(CONCATENATE("'2018-03 (Д)'!H",TEXT(MATCH($C29,'2018-03 (Д)'!$C$2:$C$100,0)+1,0)))="Н/Д",INDIRECT(CONCATENATE("'2018-02 (Д)'!H",TEXT(MATCH($C29,'2018-02 (Д)'!$C$2:$C$100,0)+1,0))))),"Н/Д",((INDIRECT(CONCATENATE("'2018-03 (Д)'!H",TEXT(MATCH($C29,'2018-03 (Д)'!$C$2:$C$100,0)+1,0)))-INDIRECT(CONCATENATE("'2018-02 (Д)'!H",TEXT(MATCH($C29,'2018-02 (Д)'!$C$2:$C$100,0)+1,0))))/INDIRECT(CONCATENATE("'2018-02 (Д)'!H",TEXT(MATCH($C29,'2018-02 (Д)'!$C$2:$C$100,0)+1,0))))*100)</f>
        <v>50.933757728560337</v>
      </c>
      <c r="AM29" s="9">
        <f ca="1">IF(OR(INDIRECT(CONCATENATE("'2018-04 (Д)'!H",TEXT(MATCH($C29,'2018-04 (Д)'!$C$2:$C$100,0)+1,0)))="Н/Д",INDIRECT(CONCATENATE("'2018-03 (Д)'!H",TEXT(MATCH($C29,'2018-03 (Д)'!$C$2:$C$100,0)+1,0)))="Н/Д",AND(INDIRECT(CONCATENATE("'2018-04 (Д)'!H",TEXT(MATCH($C29,'2018-04 (Д)'!$C$2:$C$100,0)+1,0)))="Н/Д",INDIRECT(CONCATENATE("'2018-03 (Д)'!H",TEXT(MATCH($C29,'2018-03 (Д)'!$C$2:$C$100,0)+1,0))))),"Н/Д",((INDIRECT(CONCATENATE("'2018-04 (Д)'!H",TEXT(MATCH($C29,'2018-04 (Д)'!$C$2:$C$100,0)+1,0)))-INDIRECT(CONCATENATE("'2018-03 (Д)'!H",TEXT(MATCH($C29,'2018-03 (Д)'!$C$2:$C$100,0)+1,0))))/INDIRECT(CONCATENATE("'2018-03 (Д)'!H",TEXT(MATCH($C29,'2018-03 (Д)'!$C$2:$C$100,0)+1,0))))*100)</f>
        <v>-6.7091079489007592</v>
      </c>
      <c r="AN29" s="9">
        <f ca="1">IF(OR(INDIRECT(CONCATENATE("'2018-05 (Д)'!H",TEXT(MATCH($C29,'2018-05 (Д)'!$C$2:$C$100,0)+1,0)))="Н/Д",INDIRECT(CONCATENATE("'2018-04 (Д)'!H",TEXT(MATCH($C29,'2018-04 (Д)'!$C$2:$C$100,0)+1,0)))="Н/Д",AND(INDIRECT(CONCATENATE("'2018-05 (Д)'!H",TEXT(MATCH($C29,'2018-05 (Д)'!$C$2:$C$100,0)+1,0)))="Н/Д",INDIRECT(CONCATENATE("'2018-04 (Д)'!H",TEXT(MATCH($C29,'2018-04 (Д)'!$C$2:$C$100,0)+1,0))))),"Н/Д",((INDIRECT(CONCATENATE("'2018-05 (Д)'!H",TEXT(MATCH($C29,'2018-05 (Д)'!$C$2:$C$100,0)+1,0)))-INDIRECT(CONCATENATE("'2018-04 (Д)'!H",TEXT(MATCH($C29,'2018-04 (Д)'!$C$2:$C$100,0)+1,0))))/INDIRECT(CONCATENATE("'2018-04 (Д)'!H",TEXT(MATCH($C29,'2018-04 (Д)'!$C$2:$C$100,0)+1,0))))*100)</f>
        <v>1.2302411671435707</v>
      </c>
      <c r="AO29" s="9">
        <f ca="1">IF(OR(INDIRECT(CONCATENATE("'2018-06 (Д)'!H",TEXT(MATCH($C29,'2018-06 (Д)'!$C$2:$C$100,0)+1,0)))="Н/Д",INDIRECT(CONCATENATE("'2018-05 (Д)'!H",TEXT(MATCH($C29,'2018-05 (Д)'!$C$2:$C$100,0)+1,0)))="Н/Д",AND(INDIRECT(CONCATENATE("'2018-06 (Д)'!H",TEXT(MATCH($C29,'2018-06 (Д)'!$C$2:$C$100,0)+1,0)))="Н/Д",INDIRECT(CONCATENATE("'2018-05 (Д)'!H",TEXT(MATCH($C29,'2018-05 (Д)'!$C$2:$C$100,0)+1,0))))),"Н/Д",((INDIRECT(CONCATENATE("'2018-06 (Д)'!H",TEXT(MATCH($C29,'2018-06 (Д)'!$C$2:$C$100,0)+1,0)))-INDIRECT(CONCATENATE("'2018-05 (Д)'!H",TEXT(MATCH($C29,'2018-05 (Д)'!$C$2:$C$100,0)+1,0))))/INDIRECT(CONCATENATE("'2018-05 (Д)'!H",TEXT(MATCH($C29,'2018-05 (Д)'!$C$2:$C$100,0)+1,0))))*100)</f>
        <v>-5.6932696214193825</v>
      </c>
      <c r="AP29" s="9">
        <f ca="1">IF(OR(INDIRECT(CONCATENATE("'2018-07 (Д)'!H",TEXT(MATCH($C29,'2018-07 (Д)'!$C$2:$C$100,0)+1,0)))="Н/Д",INDIRECT(CONCATENATE("'2018-06 (Д)'!H",TEXT(MATCH($C29,'2018-06 (Д)'!$C$2:$C$100,0)+1,0)))="Н/Д",AND(INDIRECT(CONCATENATE("'2018-07 (Д)'!H",TEXT(MATCH($C29,'2018-07 (Д)'!$C$2:$C$100,0)+1,0)))="Н/Д",INDIRECT(CONCATENATE("'2018-06 (Д)'!H",TEXT(MATCH($C29,'2018-06 (Д)'!$C$2:$C$100,0)+1,0))))),"Н/Д",((INDIRECT(CONCATENATE("'2018-07 (Д)'!H",TEXT(MATCH($C29,'2018-07 (Д)'!$C$2:$C$100,0)+1,0)))-INDIRECT(CONCATENATE("'2018-06 (Д)'!H",TEXT(MATCH($C29,'2018-06 (Д)'!$C$2:$C$100,0)+1,0))))/INDIRECT(CONCATENATE("'2018-06 (Д)'!H",TEXT(MATCH($C29,'2018-06 (Д)'!$C$2:$C$100,0)+1,0))))*100)</f>
        <v>21.917529447003311</v>
      </c>
      <c r="AQ29" s="9">
        <f ca="1">IF(OR(INDIRECT(CONCATENATE("'2018-08 (Д)'!H",TEXT(MATCH($C29,'2018-08 (Д)'!$C$2:$C$100,0)+1,0)))="Н/Д",INDIRECT(CONCATENATE("'2018-07 (Д)'!H",TEXT(MATCH($C29,'2018-07 (Д)'!$C$2:$C$100,0)+1,0)))="Н/Д",AND(INDIRECT(CONCATENATE("'2018-08 (Д)'!H",TEXT(MATCH($C29,'2018-08 (Д)'!$C$2:$C$100,0)+1,0)))="Н/Д",INDIRECT(CONCATENATE("'2018-07 (Д)'!H",TEXT(MATCH($C29,'2018-07 (Д)'!$C$2:$C$100,0)+1,0))))),"Н/Д",((INDIRECT(CONCATENATE("'2018-08 (Д)'!H",TEXT(MATCH($C29,'2018-08 (Д)'!$C$2:$C$100,0)+1,0)))-INDIRECT(CONCATENATE("'2018-07 (Д)'!H",TEXT(MATCH($C29,'2018-07 (Д)'!$C$2:$C$100,0)+1,0))))/INDIRECT(CONCATENATE("'2018-07 (Д)'!H",TEXT(MATCH($C29,'2018-07 (Д)'!$C$2:$C$100,0)+1,0))))*100)</f>
        <v>-4.4794497650200542</v>
      </c>
      <c r="AR29" s="9">
        <f ca="1">IF(OR(INDIRECT(CONCATENATE("'2018-09 (Д)'!H",TEXT(MATCH($C29,'2018-09 (Д)'!$C$2:$C$100,0)+1,0)))="Н/Д",INDIRECT(CONCATENATE("'2018-08 (Д)'!H",TEXT(MATCH($C29,'2018-08 (Д)'!$C$2:$C$100,0)+1,0)))="Н/Д",AND(INDIRECT(CONCATENATE("'2018-09 (Д)'!H",TEXT(MATCH($C29,'2018-09 (Д)'!$C$2:$C$100,0)+1,0)))="Н/Д",INDIRECT(CONCATENATE("'2018-08 (Д)'!H",TEXT(MATCH($C29,'2018-08 (Д)'!$C$2:$C$100,0)+1,0))))),"Н/Д",((INDIRECT(CONCATENATE("'2018-09 (Д)'!H",TEXT(MATCH($C29,'2018-09 (Д)'!$C$2:$C$100,0)+1,0)))-INDIRECT(CONCATENATE("'2018-08 (Д)'!H",TEXT(MATCH($C29,'2018-08 (Д)'!$C$2:$C$100,0)+1,0))))/INDIRECT(CONCATENATE("'2018-08 (Д)'!H",TEXT(MATCH($C29,'2018-08 (Д)'!$C$2:$C$100,0)+1,0))))*100)</f>
        <v>-10.394597278033222</v>
      </c>
      <c r="AS29" s="9">
        <f ca="1">IF(OR(INDIRECT(CONCATENATE("'2018-10 (Д)'!H",TEXT(MATCH($C29,'2018-10 (Д)'!$C$2:$C$100,0)+1,0)))="Н/Д",INDIRECT(CONCATENATE("'2018-09 (Д)'!H",TEXT(MATCH($C29,'2018-09 (Д)'!$C$2:$C$100,0)+1,0)))="Н/Д",AND(INDIRECT(CONCATENATE("'2018-10 (Д)'!H",TEXT(MATCH($C29,'2018-10 (Д)'!$C$2:$C$100,0)+1,0)))="Н/Д",INDIRECT(CONCATENATE("'2018-09 (Д)'!H",TEXT(MATCH($C29,'2018-09 (Д)'!$C$2:$C$100,0)+1,0))))),"Н/Д",((INDIRECT(CONCATENATE("'2018-10 (Д)'!H",TEXT(MATCH($C29,'2018-10 (Д)'!$C$2:$C$100,0)+1,0)))-INDIRECT(CONCATENATE("'2018-09 (Д)'!H",TEXT(MATCH($C29,'2018-09 (Д)'!$C$2:$C$100,0)+1,0))))/INDIRECT(CONCATENATE("'2018-09 (Д)'!H",TEXT(MATCH($C29,'2018-09 (Д)'!$C$2:$C$100,0)+1,0))))*100)</f>
        <v>-1.9338705739120041</v>
      </c>
      <c r="AT29" s="9">
        <f ca="1">IF(OR(INDIRECT(CONCATENATE("'2018-11 (Д)'!H",TEXT(MATCH($C29,'2018-11 (Д)'!$C$2:$C$100,0)+1,0)))="Н/Д",INDIRECT(CONCATENATE("'2018-10 (Д)'!H",TEXT(MATCH($C29,'2018-10 (Д)'!$C$2:$C$100,0)+1,0)))="Н/Д",AND(INDIRECT(CONCATENATE("'2018-11 (Д)'!H",TEXT(MATCH($C29,'2018-11 (Д)'!$C$2:$C$100,0)+1,0)))="Н/Д",INDIRECT(CONCATENATE("'2018-10 (Д)'!H",TEXT(MATCH($C29,'2018-10 (Д)'!$C$2:$C$100,0)+1,0))))),"Н/Д",((INDIRECT(CONCATENATE("'2018-11 (Д)'!H",TEXT(MATCH($C29,'2018-11 (Д)'!$C$2:$C$100,0)+1,0)))-INDIRECT(CONCATENATE("'2018-10 (Д)'!H",TEXT(MATCH($C29,'2018-10 (Д)'!$C$2:$C$100,0)+1,0))))/INDIRECT(CONCATENATE("'2018-10 (Д)'!H",TEXT(MATCH($C29,'2018-10 (Д)'!$C$2:$C$100,0)+1,0))))*100)</f>
        <v>10.780045183467507</v>
      </c>
      <c r="AU29" s="9">
        <f ca="1">IF(OR(INDIRECT(CONCATENATE("'2018-12 (Д)'!H",TEXT(MATCH($C29,'2018-12 (Д)'!$C$2:$C$100,0)+1,0)))="Н/Д",INDIRECT(CONCATENATE("'2018-11 (Д)'!H",TEXT(MATCH($C29,'2018-11 (Д)'!$C$2:$C$100,0)+1,0)))="Н/Д",AND(INDIRECT(CONCATENATE("'2018-12 (Д)'!H",TEXT(MATCH($C29,'2018-12 (Д)'!$C$2:$C$100,0)+1,0)))="Н/Д",INDIRECT(CONCATENATE("'2018-11 (Д)'!H",TEXT(MATCH($C29,'2018-11 (Д)'!$C$2:$C$100,0)+1,0))))),"Н/Д",((INDIRECT(CONCATENATE("'2018-12 (Д)'!H",TEXT(MATCH($C29,'2018-12 (Д)'!$C$2:$C$100,0)+1,0)))-INDIRECT(CONCATENATE("'2018-11 (Д)'!H",TEXT(MATCH($C29,'2018-11 (Д)'!$C$2:$C$100,0)+1,0))))/INDIRECT(CONCATENATE("'2018-11 (Д)'!H",TEXT(MATCH($C29,'2018-11 (Д)'!$C$2:$C$100,0)+1,0))))*100)</f>
        <v>6.6346180479919861</v>
      </c>
      <c r="AV29" s="9"/>
      <c r="AW29" s="9">
        <f ca="1">IF(OR(INDIRECT(CONCATENATE("'2018-03 (Д)'!I",TEXT(MATCH($C29,'2018-03 (Д)'!$C$2:$C$100,0)+1,0)))="Н/Д",INDIRECT(CONCATENATE("'2018-02 (Д)'!I",TEXT(MATCH($C29,'2018-02 (Д)'!$C$2:$C$100,0)+1,0)))="Н/Д",AND(INDIRECT(CONCATENATE("'2018-03 (Д)'!I",TEXT(MATCH($C29,'2018-03 (Д)'!$C$2:$C$100,0)+1,0)))="Н/Д",INDIRECT(CONCATENATE("'2018-02 (Д)'!I",TEXT(MATCH($C29,'2018-02 (Д)'!$C$2:$C$100,0)+1,0))))),"Н/Д",((INDIRECT(CONCATENATE("'2018-03 (Д)'!I",TEXT(MATCH($C29,'2018-03 (Д)'!$C$2:$C$100,0)+1,0)))-INDIRECT(CONCATENATE("'2018-02 (Д)'!I",TEXT(MATCH($C29,'2018-02 (Д)'!$C$2:$C$100,0)+1,0))))/INDIRECT(CONCATENATE("'2018-02 (Д)'!I",TEXT(MATCH($C29,'2018-02 (Д)'!$C$2:$C$100,0)+1,0))))*100)</f>
        <v>-51.118407375295646</v>
      </c>
      <c r="AX29" s="9">
        <f ca="1">IF(OR(INDIRECT(CONCATENATE("'2018-04 (Д)'!I",TEXT(MATCH($C29,'2018-04 (Д)'!$C$2:$C$100,0)+1,0)))="Н/Д",INDIRECT(CONCATENATE("'2018-03 (Д)'!I",TEXT(MATCH($C29,'2018-03 (Д)'!$C$2:$C$100,0)+1,0)))="Н/Д",AND(INDIRECT(CONCATENATE("'2018-04 (Д)'!I",TEXT(MATCH($C29,'2018-04 (Д)'!$C$2:$C$100,0)+1,0)))="Н/Д",INDIRECT(CONCATENATE("'2018-03 (Д)'!I",TEXT(MATCH($C29,'2018-03 (Д)'!$C$2:$C$100,0)+1,0))))),"Н/Д",((INDIRECT(CONCATENATE("'2018-04 (Д)'!I",TEXT(MATCH($C29,'2018-04 (Д)'!$C$2:$C$100,0)+1,0)))-INDIRECT(CONCATENATE("'2018-03 (Д)'!I",TEXT(MATCH($C29,'2018-03 (Д)'!$C$2:$C$100,0)+1,0))))/INDIRECT(CONCATENATE("'2018-03 (Д)'!I",TEXT(MATCH($C29,'2018-03 (Д)'!$C$2:$C$100,0)+1,0))))*100)</f>
        <v>157.9287511540972</v>
      </c>
      <c r="AY29" s="9">
        <f ca="1">IF(OR(INDIRECT(CONCATENATE("'2018-05 (Д)'!I",TEXT(MATCH($C29,'2018-05 (Д)'!$C$2:$C$100,0)+1,0)))="Н/Д",INDIRECT(CONCATENATE("'2018-04 (Д)'!I",TEXT(MATCH($C29,'2018-04 (Д)'!$C$2:$C$100,0)+1,0)))="Н/Д",AND(INDIRECT(CONCATENATE("'2018-05 (Д)'!I",TEXT(MATCH($C29,'2018-05 (Д)'!$C$2:$C$100,0)+1,0)))="Н/Д",INDIRECT(CONCATENATE("'2018-04 (Д)'!I",TEXT(MATCH($C29,'2018-04 (Д)'!$C$2:$C$100,0)+1,0))))),"Н/Д",((INDIRECT(CONCATENATE("'2018-05 (Д)'!I",TEXT(MATCH($C29,'2018-05 (Д)'!$C$2:$C$100,0)+1,0)))-INDIRECT(CONCATENATE("'2018-04 (Д)'!I",TEXT(MATCH($C29,'2018-04 (Д)'!$C$2:$C$100,0)+1,0))))/INDIRECT(CONCATENATE("'2018-04 (Д)'!I",TEXT(MATCH($C29,'2018-04 (Д)'!$C$2:$C$100,0)+1,0))))*100)</f>
        <v>-23.972602826977557</v>
      </c>
      <c r="AZ29" s="9">
        <f ca="1">IF(OR(INDIRECT(CONCATENATE("'2018-06 (Д)'!I",TEXT(MATCH($C29,'2018-06 (Д)'!$C$2:$C$100,0)+1,0)))="Н/Д",INDIRECT(CONCATENATE("'2018-05 (Д)'!I",TEXT(MATCH($C29,'2018-05 (Д)'!$C$2:$C$100,0)+1,0)))="Н/Д",AND(INDIRECT(CONCATENATE("'2018-06 (Д)'!I",TEXT(MATCH($C29,'2018-06 (Д)'!$C$2:$C$100,0)+1,0)))="Н/Д",INDIRECT(CONCATENATE("'2018-05 (Д)'!I",TEXT(MATCH($C29,'2018-05 (Д)'!$C$2:$C$100,0)+1,0))))),"Н/Д",((INDIRECT(CONCATENATE("'2018-06 (Д)'!I",TEXT(MATCH($C29,'2018-06 (Д)'!$C$2:$C$100,0)+1,0)))-INDIRECT(CONCATENATE("'2018-05 (Д)'!I",TEXT(MATCH($C29,'2018-05 (Д)'!$C$2:$C$100,0)+1,0))))/INDIRECT(CONCATENATE("'2018-05 (Д)'!I",TEXT(MATCH($C29,'2018-05 (Д)'!$C$2:$C$100,0)+1,0))))*100)</f>
        <v>4.3060394172918999</v>
      </c>
      <c r="BA29" s="9">
        <f ca="1">IF(OR(INDIRECT(CONCATENATE("'2018-07 (Д)'!I",TEXT(MATCH($C29,'2018-07 (Д)'!$C$2:$C$100,0)+1,0)))="Н/Д",INDIRECT(CONCATENATE("'2018-06 (Д)'!I",TEXT(MATCH($C29,'2018-06 (Д)'!$C$2:$C$100,0)+1,0)))="Н/Д",AND(INDIRECT(CONCATENATE("'2018-07 (Д)'!I",TEXT(MATCH($C29,'2018-07 (Д)'!$C$2:$C$100,0)+1,0)))="Н/Д",INDIRECT(CONCATENATE("'2018-06 (Д)'!I",TEXT(MATCH($C29,'2018-06 (Д)'!$C$2:$C$100,0)+1,0))))),"Н/Д",((INDIRECT(CONCATENATE("'2018-07 (Д)'!I",TEXT(MATCH($C29,'2018-07 (Д)'!$C$2:$C$100,0)+1,0)))-INDIRECT(CONCATENATE("'2018-06 (Д)'!I",TEXT(MATCH($C29,'2018-06 (Д)'!$C$2:$C$100,0)+1,0))))/INDIRECT(CONCATENATE("'2018-06 (Д)'!I",TEXT(MATCH($C29,'2018-06 (Д)'!$C$2:$C$100,0)+1,0))))*100)</f>
        <v>-1.9999233653539177</v>
      </c>
      <c r="BB29" s="9">
        <f ca="1">IF(OR(INDIRECT(CONCATENATE("'2018-08 (Д)'!I",TEXT(MATCH($C29,'2018-08 (Д)'!$C$2:$C$100,0)+1,0)))="Н/Д",INDIRECT(CONCATENATE("'2018-07 (Д)'!I",TEXT(MATCH($C29,'2018-07 (Д)'!$C$2:$C$100,0)+1,0)))="Н/Д",AND(INDIRECT(CONCATENATE("'2018-08 (Д)'!I",TEXT(MATCH($C29,'2018-08 (Д)'!$C$2:$C$100,0)+1,0)))="Н/Д",INDIRECT(CONCATENATE("'2018-07 (Д)'!I",TEXT(MATCH($C29,'2018-07 (Д)'!$C$2:$C$100,0)+1,0))))),"Н/Д",((INDIRECT(CONCATENATE("'2018-08 (Д)'!I",TEXT(MATCH($C29,'2018-08 (Д)'!$C$2:$C$100,0)+1,0)))-INDIRECT(CONCATENATE("'2018-07 (Д)'!I",TEXT(MATCH($C29,'2018-07 (Д)'!$C$2:$C$100,0)+1,0))))/INDIRECT(CONCATENATE("'2018-07 (Д)'!I",TEXT(MATCH($C29,'2018-07 (Д)'!$C$2:$C$100,0)+1,0))))*100)</f>
        <v>14.568485504477346</v>
      </c>
      <c r="BC29" s="9">
        <f ca="1">IF(OR(INDIRECT(CONCATENATE("'2018-09 (Д)'!I",TEXT(MATCH($C29,'2018-09 (Д)'!$C$2:$C$100,0)+1,0)))="Н/Д",INDIRECT(CONCATENATE("'2018-08 (Д)'!I",TEXT(MATCH($C29,'2018-08 (Д)'!$C$2:$C$100,0)+1,0)))="Н/Д",AND(INDIRECT(CONCATENATE("'2018-09 (Д)'!I",TEXT(MATCH($C29,'2018-09 (Д)'!$C$2:$C$100,0)+1,0)))="Н/Д",INDIRECT(CONCATENATE("'2018-08 (Д)'!I",TEXT(MATCH($C29,'2018-08 (Д)'!$C$2:$C$100,0)+1,0))))),"Н/Д",((INDIRECT(CONCATENATE("'2018-09 (Д)'!I",TEXT(MATCH($C29,'2018-09 (Д)'!$C$2:$C$100,0)+1,0)))-INDIRECT(CONCATENATE("'2018-08 (Д)'!I",TEXT(MATCH($C29,'2018-08 (Д)'!$C$2:$C$100,0)+1,0))))/INDIRECT(CONCATENATE("'2018-08 (Д)'!I",TEXT(MATCH($C29,'2018-08 (Д)'!$C$2:$C$100,0)+1,0))))*100)</f>
        <v>-8.1795194749689593</v>
      </c>
      <c r="BD29" s="9">
        <f ca="1">IF(OR(INDIRECT(CONCATENATE("'2018-10 (Д)'!I",TEXT(MATCH($C29,'2018-10 (Д)'!$C$2:$C$100,0)+1,0)))="Н/Д",INDIRECT(CONCATENATE("'2018-09 (Д)'!I",TEXT(MATCH($C29,'2018-09 (Д)'!$C$2:$C$100,0)+1,0)))="Н/Д",AND(INDIRECT(CONCATENATE("'2018-10 (Д)'!I",TEXT(MATCH($C29,'2018-10 (Д)'!$C$2:$C$100,0)+1,0)))="Н/Д",INDIRECT(CONCATENATE("'2018-09 (Д)'!I",TEXT(MATCH($C29,'2018-09 (Д)'!$C$2:$C$100,0)+1,0))))),"Н/Д",((INDIRECT(CONCATENATE("'2018-10 (Д)'!I",TEXT(MATCH($C29,'2018-10 (Д)'!$C$2:$C$100,0)+1,0)))-INDIRECT(CONCATENATE("'2018-09 (Д)'!I",TEXT(MATCH($C29,'2018-09 (Д)'!$C$2:$C$100,0)+1,0))))/INDIRECT(CONCATENATE("'2018-09 (Д)'!I",TEXT(MATCH($C29,'2018-09 (Д)'!$C$2:$C$100,0)+1,0))))*100)</f>
        <v>12.274471222770055</v>
      </c>
      <c r="BE29" s="9">
        <f ca="1">IF(OR(INDIRECT(CONCATENATE("'2018-11 (Д)'!I",TEXT(MATCH($C29,'2018-11 (Д)'!$C$2:$C$100,0)+1,0)))="Н/Д",INDIRECT(CONCATENATE("'2018-10 (Д)'!I",TEXT(MATCH($C29,'2018-10 (Д)'!$C$2:$C$100,0)+1,0)))="Н/Д",AND(INDIRECT(CONCATENATE("'2018-11 (Д)'!I",TEXT(MATCH($C29,'2018-11 (Д)'!$C$2:$C$100,0)+1,0)))="Н/Д",INDIRECT(CONCATENATE("'2018-10 (Д)'!I",TEXT(MATCH($C29,'2018-10 (Д)'!$C$2:$C$100,0)+1,0))))),"Н/Д",((INDIRECT(CONCATENATE("'2018-11 (Д)'!I",TEXT(MATCH($C29,'2018-11 (Д)'!$C$2:$C$100,0)+1,0)))-INDIRECT(CONCATENATE("'2018-10 (Д)'!I",TEXT(MATCH($C29,'2018-10 (Д)'!$C$2:$C$100,0)+1,0))))/INDIRECT(CONCATENATE("'2018-10 (Д)'!I",TEXT(MATCH($C29,'2018-10 (Д)'!$C$2:$C$100,0)+1,0))))*100)</f>
        <v>-6.242439142283092</v>
      </c>
      <c r="BF29" s="9">
        <f ca="1">IF(OR(INDIRECT(CONCATENATE("'2018-12 (Д)'!I",TEXT(MATCH($C29,'2018-12 (Д)'!$C$2:$C$100,0)+1,0)))="Н/Д",INDIRECT(CONCATENATE("'2018-11 (Д)'!I",TEXT(MATCH($C29,'2018-11 (Д)'!$C$2:$C$100,0)+1,0)))="Н/Д",AND(INDIRECT(CONCATENATE("'2018-12 (Д)'!I",TEXT(MATCH($C29,'2018-12 (Д)'!$C$2:$C$100,0)+1,0)))="Н/Д",INDIRECT(CONCATENATE("'2018-11 (Д)'!I",TEXT(MATCH($C29,'2018-11 (Д)'!$C$2:$C$100,0)+1,0))))),"Н/Д",((INDIRECT(CONCATENATE("'2018-12 (Д)'!I",TEXT(MATCH($C29,'2018-12 (Д)'!$C$2:$C$100,0)+1,0)))-INDIRECT(CONCATENATE("'2018-11 (Д)'!I",TEXT(MATCH($C29,'2018-11 (Д)'!$C$2:$C$100,0)+1,0))))/INDIRECT(CONCATENATE("'2018-11 (Д)'!I",TEXT(MATCH($C29,'2018-11 (Д)'!$C$2:$C$100,0)+1,0))))*100)</f>
        <v>5.3062467392744788</v>
      </c>
      <c r="BG29" s="9"/>
      <c r="BH29" s="9" t="str">
        <f ca="1">IF(OR(INDIRECT(CONCATENATE("'2018-03 (Д)'!J",TEXT(MATCH($C29,'2018-03 (Д)'!$C$2:$C$100,0)+1,0)))="Н/Д",INDIRECT(CONCATENATE("'2018-02 (Д)'!J",TEXT(MATCH($C29,'2018-02 (Д)'!$C$2:$C$100,0)+1,0)))="Н/Д",AND(INDIRECT(CONCATENATE("'2018-03 (Д)'!J",TEXT(MATCH($C29,'2018-03 (Д)'!$C$2:$C$100,0)+1,0)))="Н/Д",INDIRECT(CONCATENATE("'2018-02 (Д)'!J",TEXT(MATCH($C29,'2018-02 (Д)'!$C$2:$C$100,0)+1,0))))),"Н/Д",((INDIRECT(CONCATENATE("'2018-03 (Д)'!J",TEXT(MATCH($C29,'2018-03 (Д)'!$C$2:$C$100,0)+1,0)))-INDIRECT(CONCATENATE("'2018-02 (Д)'!J",TEXT(MATCH($C29,'2018-02 (Д)'!$C$2:$C$100,0)+1,0))))/INDIRECT(CONCATENATE("'2018-02 (Д)'!J",TEXT(MATCH($C29,'2018-02 (Д)'!$C$2:$C$100,0)+1,0))))*100)</f>
        <v>Н/Д</v>
      </c>
      <c r="BI29" s="9" t="str">
        <f ca="1">IF(OR(INDIRECT(CONCATENATE("'2018-04 (Д)'!J",TEXT(MATCH($C29,'2018-04 (Д)'!$C$2:$C$100,0)+1,0)))="Н/Д",INDIRECT(CONCATENATE("'2018-03 (Д)'!J",TEXT(MATCH($C29,'2018-03 (Д)'!$C$2:$C$100,0)+1,0)))="Н/Д",AND(INDIRECT(CONCATENATE("'2018-04 (Д)'!J",TEXT(MATCH($C29,'2018-04 (Д)'!$C$2:$C$100,0)+1,0)))="Н/Д",INDIRECT(CONCATENATE("'2018-03 (Д)'!J",TEXT(MATCH($C29,'2018-03 (Д)'!$C$2:$C$100,0)+1,0))))),"Н/Д",((INDIRECT(CONCATENATE("'2018-04 (Д)'!J",TEXT(MATCH($C29,'2018-04 (Д)'!$C$2:$C$100,0)+1,0)))-INDIRECT(CONCATENATE("'2018-03 (Д)'!J",TEXT(MATCH($C29,'2018-03 (Д)'!$C$2:$C$100,0)+1,0))))/INDIRECT(CONCATENATE("'2018-03 (Д)'!J",TEXT(MATCH($C29,'2018-03 (Д)'!$C$2:$C$100,0)+1,0))))*100)</f>
        <v>Н/Д</v>
      </c>
      <c r="BJ29" s="9" t="str">
        <f ca="1">IF(OR(INDIRECT(CONCATENATE("'2018-05 (Д)'!J",TEXT(MATCH($C29,'2018-05 (Д)'!$C$2:$C$100,0)+1,0)))="Н/Д",INDIRECT(CONCATENATE("'2018-04 (Д)'!J",TEXT(MATCH($C29,'2018-04 (Д)'!$C$2:$C$100,0)+1,0)))="Н/Д",AND(INDIRECT(CONCATENATE("'2018-05 (Д)'!J",TEXT(MATCH($C29,'2018-05 (Д)'!$C$2:$C$100,0)+1,0)))="Н/Д",INDIRECT(CONCATENATE("'2018-04 (Д)'!J",TEXT(MATCH($C29,'2018-04 (Д)'!$C$2:$C$100,0)+1,0))))),"Н/Д",((INDIRECT(CONCATENATE("'2018-05 (Д)'!J",TEXT(MATCH($C29,'2018-05 (Д)'!$C$2:$C$100,0)+1,0)))-INDIRECT(CONCATENATE("'2018-04 (Д)'!J",TEXT(MATCH($C29,'2018-04 (Д)'!$C$2:$C$100,0)+1,0))))/INDIRECT(CONCATENATE("'2018-04 (Д)'!J",TEXT(MATCH($C29,'2018-04 (Д)'!$C$2:$C$100,0)+1,0))))*100)</f>
        <v>Н/Д</v>
      </c>
      <c r="BK29" s="9" t="str">
        <f ca="1">IF(OR(INDIRECT(CONCATENATE("'2018-06 (Д)'!J",TEXT(MATCH($C29,'2018-06 (Д)'!$C$2:$C$100,0)+1,0)))="Н/Д",INDIRECT(CONCATENATE("'2018-05 (Д)'!J",TEXT(MATCH($C29,'2018-05 (Д)'!$C$2:$C$100,0)+1,0)))="Н/Д",AND(INDIRECT(CONCATENATE("'2018-06 (Д)'!J",TEXT(MATCH($C29,'2018-06 (Д)'!$C$2:$C$100,0)+1,0)))="Н/Д",INDIRECT(CONCATENATE("'2018-05 (Д)'!J",TEXT(MATCH($C29,'2018-05 (Д)'!$C$2:$C$100,0)+1,0))))),"Н/Д",((INDIRECT(CONCATENATE("'2018-06 (Д)'!J",TEXT(MATCH($C29,'2018-06 (Д)'!$C$2:$C$100,0)+1,0)))-INDIRECT(CONCATENATE("'2018-05 (Д)'!J",TEXT(MATCH($C29,'2018-05 (Д)'!$C$2:$C$100,0)+1,0))))/INDIRECT(CONCATENATE("'2018-05 (Д)'!J",TEXT(MATCH($C29,'2018-05 (Д)'!$C$2:$C$100,0)+1,0))))*100)</f>
        <v>Н/Д</v>
      </c>
      <c r="BL29" s="9" t="str">
        <f ca="1">IF(OR(INDIRECT(CONCATENATE("'2018-07 (Д)'!J",TEXT(MATCH($C29,'2018-07 (Д)'!$C$2:$C$100,0)+1,0)))="Н/Д",INDIRECT(CONCATENATE("'2018-06 (Д)'!J",TEXT(MATCH($C29,'2018-06 (Д)'!$C$2:$C$100,0)+1,0)))="Н/Д",AND(INDIRECT(CONCATENATE("'2018-07 (Д)'!J",TEXT(MATCH($C29,'2018-07 (Д)'!$C$2:$C$100,0)+1,0)))="Н/Д",INDIRECT(CONCATENATE("'2018-06 (Д)'!J",TEXT(MATCH($C29,'2018-06 (Д)'!$C$2:$C$100,0)+1,0))))),"Н/Д",((INDIRECT(CONCATENATE("'2018-07 (Д)'!J",TEXT(MATCH($C29,'2018-07 (Д)'!$C$2:$C$100,0)+1,0)))-INDIRECT(CONCATENATE("'2018-06 (Д)'!J",TEXT(MATCH($C29,'2018-06 (Д)'!$C$2:$C$100,0)+1,0))))/INDIRECT(CONCATENATE("'2018-06 (Д)'!J",TEXT(MATCH($C29,'2018-06 (Д)'!$C$2:$C$100,0)+1,0))))*100)</f>
        <v>Н/Д</v>
      </c>
      <c r="BM29" s="9" t="str">
        <f ca="1">IF(OR(INDIRECT(CONCATENATE("'2018-08 (Д)'!J",TEXT(MATCH($C29,'2018-08 (Д)'!$C$2:$C$100,0)+1,0)))="Н/Д",INDIRECT(CONCATENATE("'2018-07 (Д)'!J",TEXT(MATCH($C29,'2018-07 (Д)'!$C$2:$C$100,0)+1,0)))="Н/Д",AND(INDIRECT(CONCATENATE("'2018-08 (Д)'!J",TEXT(MATCH($C29,'2018-08 (Д)'!$C$2:$C$100,0)+1,0)))="Н/Д",INDIRECT(CONCATENATE("'2018-07 (Д)'!J",TEXT(MATCH($C29,'2018-07 (Д)'!$C$2:$C$100,0)+1,0))))),"Н/Д",((INDIRECT(CONCATENATE("'2018-08 (Д)'!J",TEXT(MATCH($C29,'2018-08 (Д)'!$C$2:$C$100,0)+1,0)))-INDIRECT(CONCATENATE("'2018-07 (Д)'!J",TEXT(MATCH($C29,'2018-07 (Д)'!$C$2:$C$100,0)+1,0))))/INDIRECT(CONCATENATE("'2018-07 (Д)'!J",TEXT(MATCH($C29,'2018-07 (Д)'!$C$2:$C$100,0)+1,0))))*100)</f>
        <v>Н/Д</v>
      </c>
      <c r="BN29" s="9" t="str">
        <f ca="1">IF(OR(INDIRECT(CONCATENATE("'2018-09 (Д)'!J",TEXT(MATCH($C29,'2018-09 (Д)'!$C$2:$C$100,0)+1,0)))="Н/Д",INDIRECT(CONCATENATE("'2018-08 (Д)'!J",TEXT(MATCH($C29,'2018-08 (Д)'!$C$2:$C$100,0)+1,0)))="Н/Д",AND(INDIRECT(CONCATENATE("'2018-09 (Д)'!J",TEXT(MATCH($C29,'2018-09 (Д)'!$C$2:$C$100,0)+1,0)))="Н/Д",INDIRECT(CONCATENATE("'2018-08 (Д)'!J",TEXT(MATCH($C29,'2018-08 (Д)'!$C$2:$C$100,0)+1,0))))),"Н/Д",((INDIRECT(CONCATENATE("'2018-09 (Д)'!J",TEXT(MATCH($C29,'2018-09 (Д)'!$C$2:$C$100,0)+1,0)))-INDIRECT(CONCATENATE("'2018-08 (Д)'!J",TEXT(MATCH($C29,'2018-08 (Д)'!$C$2:$C$100,0)+1,0))))/INDIRECT(CONCATENATE("'2018-08 (Д)'!J",TEXT(MATCH($C29,'2018-08 (Д)'!$C$2:$C$100,0)+1,0))))*100)</f>
        <v>Н/Д</v>
      </c>
      <c r="BO29" s="9" t="str">
        <f ca="1">IF(OR(INDIRECT(CONCATENATE("'2018-10 (Д)'!J",TEXT(MATCH($C29,'2018-10 (Д)'!$C$2:$C$100,0)+1,0)))="Н/Д",INDIRECT(CONCATENATE("'2018-09 (Д)'!J",TEXT(MATCH($C29,'2018-09 (Д)'!$C$2:$C$100,0)+1,0)))="Н/Д",AND(INDIRECT(CONCATENATE("'2018-10 (Д)'!J",TEXT(MATCH($C29,'2018-10 (Д)'!$C$2:$C$100,0)+1,0)))="Н/Д",INDIRECT(CONCATENATE("'2018-09 (Д)'!J",TEXT(MATCH($C29,'2018-09 (Д)'!$C$2:$C$100,0)+1,0))))),"Н/Д",((INDIRECT(CONCATENATE("'2018-10 (Д)'!J",TEXT(MATCH($C29,'2018-10 (Д)'!$C$2:$C$100,0)+1,0)))-INDIRECT(CONCATENATE("'2018-09 (Д)'!J",TEXT(MATCH($C29,'2018-09 (Д)'!$C$2:$C$100,0)+1,0))))/INDIRECT(CONCATENATE("'2018-09 (Д)'!J",TEXT(MATCH($C29,'2018-09 (Д)'!$C$2:$C$100,0)+1,0))))*100)</f>
        <v>Н/Д</v>
      </c>
      <c r="BP29" s="9" t="str">
        <f ca="1">IF(OR(INDIRECT(CONCATENATE("'2018-11 (Д)'!J",TEXT(MATCH($C29,'2018-11 (Д)'!$C$2:$C$100,0)+1,0)))="Н/Д",INDIRECT(CONCATENATE("'2018-10 (Д)'!J",TEXT(MATCH($C29,'2018-10 (Д)'!$C$2:$C$100,0)+1,0)))="Н/Д",AND(INDIRECT(CONCATENATE("'2018-11 (Д)'!J",TEXT(MATCH($C29,'2018-11 (Д)'!$C$2:$C$100,0)+1,0)))="Н/Д",INDIRECT(CONCATENATE("'2018-10 (Д)'!J",TEXT(MATCH($C29,'2018-10 (Д)'!$C$2:$C$100,0)+1,0))))),"Н/Д",((INDIRECT(CONCATENATE("'2018-11 (Д)'!J",TEXT(MATCH($C29,'2018-11 (Д)'!$C$2:$C$100,0)+1,0)))-INDIRECT(CONCATENATE("'2018-10 (Д)'!J",TEXT(MATCH($C29,'2018-10 (Д)'!$C$2:$C$100,0)+1,0))))/INDIRECT(CONCATENATE("'2018-10 (Д)'!J",TEXT(MATCH($C29,'2018-10 (Д)'!$C$2:$C$100,0)+1,0))))*100)</f>
        <v>Н/Д</v>
      </c>
      <c r="BQ29" s="9" t="str">
        <f ca="1">IF(OR(INDIRECT(CONCATENATE("'2018-12 (Д)'!J",TEXT(MATCH($C29,'2018-12 (Д)'!$C$2:$C$100,0)+1,0)))="Н/Д",INDIRECT(CONCATENATE("'2018-11 (Д)'!J",TEXT(MATCH($C29,'2018-11 (Д)'!$C$2:$C$100,0)+1,0)))="Н/Д",AND(INDIRECT(CONCATENATE("'2018-12 (Д)'!J",TEXT(MATCH($C29,'2018-12 (Д)'!$C$2:$C$100,0)+1,0)))="Н/Д",INDIRECT(CONCATENATE("'2018-11 (Д)'!J",TEXT(MATCH($C29,'2018-11 (Д)'!$C$2:$C$100,0)+1,0))))),"Н/Д",((INDIRECT(CONCATENATE("'2018-12 (Д)'!J",TEXT(MATCH($C29,'2018-12 (Д)'!$C$2:$C$100,0)+1,0)))-INDIRECT(CONCATENATE("'2018-11 (Д)'!J",TEXT(MATCH($C29,'2018-11 (Д)'!$C$2:$C$100,0)+1,0))))/INDIRECT(CONCATENATE("'2018-11 (Д)'!J",TEXT(MATCH($C29,'2018-11 (Д)'!$C$2:$C$100,0)+1,0))))*100)</f>
        <v>Н/Д</v>
      </c>
      <c r="BR29" s="9"/>
      <c r="BS29" s="9">
        <f ca="1">IF(OR(INDIRECT(CONCATENATE("'2018-03 (Д)'!K",TEXT(MATCH($C29,'2018-03 (Д)'!$C$2:$C$100,0)+1,0)))="Н/Д",INDIRECT(CONCATENATE("'2018-02 (Д)'!K",TEXT(MATCH($C29,'2018-02 (Д)'!$C$2:$C$100,0)+1,0)))="Н/Д",AND(INDIRECT(CONCATENATE("'2018-03 (Д)'!K",TEXT(MATCH($C29,'2018-03 (Д)'!$C$2:$C$100,0)+1,0)))="Н/Д",INDIRECT(CONCATENATE("'2018-02 (Д)'!K",TEXT(MATCH($C29,'2018-02 (Д)'!$C$2:$C$100,0)+1,0))))),"Н/Д",((INDIRECT(CONCATENATE("'2018-03 (Д)'!K",TEXT(MATCH($C29,'2018-03 (Д)'!$C$2:$C$100,0)+1,0)))-INDIRECT(CONCATENATE("'2018-02 (Д)'!K",TEXT(MATCH($C29,'2018-02 (Д)'!$C$2:$C$100,0)+1,0))))/INDIRECT(CONCATENATE("'2018-02 (Д)'!K",TEXT(MATCH($C29,'2018-02 (Д)'!$C$2:$C$100,0)+1,0))))*100)</f>
        <v>-59.485637228774188</v>
      </c>
      <c r="BT29" s="9">
        <f ca="1">IF(OR(INDIRECT(CONCATENATE("'2018-04 (Д)'!K",TEXT(MATCH($C29,'2018-04 (Д)'!$C$2:$C$100,0)+1,0)))="Н/Д",INDIRECT(CONCATENATE("'2018-03 (Д)'!K",TEXT(MATCH($C29,'2018-03 (Д)'!$C$2:$C$100,0)+1,0)))="Н/Д",AND(INDIRECT(CONCATENATE("'2018-04 (Д)'!K",TEXT(MATCH($C29,'2018-04 (Д)'!$C$2:$C$100,0)+1,0)))="Н/Д",INDIRECT(CONCATENATE("'2018-03 (Д)'!K",TEXT(MATCH($C29,'2018-03 (Д)'!$C$2:$C$100,0)+1,0))))),"Н/Д",((INDIRECT(CONCATENATE("'2018-04 (Д)'!K",TEXT(MATCH($C29,'2018-04 (Д)'!$C$2:$C$100,0)+1,0)))-INDIRECT(CONCATENATE("'2018-03 (Д)'!K",TEXT(MATCH($C29,'2018-03 (Д)'!$C$2:$C$100,0)+1,0))))/INDIRECT(CONCATENATE("'2018-03 (Д)'!K",TEXT(MATCH($C29,'2018-03 (Д)'!$C$2:$C$100,0)+1,0))))*100)</f>
        <v>251.19316015069177</v>
      </c>
      <c r="BU29" s="9">
        <f ca="1">IF(OR(INDIRECT(CONCATENATE("'2018-05 (Д)'!K",TEXT(MATCH($C29,'2018-05 (Д)'!$C$2:$C$100,0)+1,0)))="Н/Д",INDIRECT(CONCATENATE("'2018-04 (Д)'!K",TEXT(MATCH($C29,'2018-04 (Д)'!$C$2:$C$100,0)+1,0)))="Н/Д",AND(INDIRECT(CONCATENATE("'2018-05 (Д)'!K",TEXT(MATCH($C29,'2018-05 (Д)'!$C$2:$C$100,0)+1,0)))="Н/Д",INDIRECT(CONCATENATE("'2018-04 (Д)'!K",TEXT(MATCH($C29,'2018-04 (Д)'!$C$2:$C$100,0)+1,0))))),"Н/Д",((INDIRECT(CONCATENATE("'2018-05 (Д)'!K",TEXT(MATCH($C29,'2018-05 (Д)'!$C$2:$C$100,0)+1,0)))-INDIRECT(CONCATENATE("'2018-04 (Д)'!K",TEXT(MATCH($C29,'2018-04 (Д)'!$C$2:$C$100,0)+1,0))))/INDIRECT(CONCATENATE("'2018-04 (Д)'!K",TEXT(MATCH($C29,'2018-04 (Д)'!$C$2:$C$100,0)+1,0))))*100)</f>
        <v>181.37894573862269</v>
      </c>
      <c r="BV29" s="9">
        <f ca="1">IF(OR(INDIRECT(CONCATENATE("'2018-06 (Д)'!K",TEXT(MATCH($C29,'2018-06 (Д)'!$C$2:$C$100,0)+1,0)))="Н/Д",INDIRECT(CONCATENATE("'2018-05 (Д)'!K",TEXT(MATCH($C29,'2018-05 (Д)'!$C$2:$C$100,0)+1,0)))="Н/Д",AND(INDIRECT(CONCATENATE("'2018-06 (Д)'!K",TEXT(MATCH($C29,'2018-06 (Д)'!$C$2:$C$100,0)+1,0)))="Н/Д",INDIRECT(CONCATENATE("'2018-05 (Д)'!K",TEXT(MATCH($C29,'2018-05 (Д)'!$C$2:$C$100,0)+1,0))))),"Н/Д",((INDIRECT(CONCATENATE("'2018-06 (Д)'!K",TEXT(MATCH($C29,'2018-06 (Д)'!$C$2:$C$100,0)+1,0)))-INDIRECT(CONCATENATE("'2018-05 (Д)'!K",TEXT(MATCH($C29,'2018-05 (Д)'!$C$2:$C$100,0)+1,0))))/INDIRECT(CONCATENATE("'2018-05 (Д)'!K",TEXT(MATCH($C29,'2018-05 (Д)'!$C$2:$C$100,0)+1,0))))*100)</f>
        <v>-75.837909322116758</v>
      </c>
      <c r="BW29" s="9">
        <f ca="1">IF(OR(INDIRECT(CONCATENATE("'2018-07 (Д)'!K",TEXT(MATCH($C29,'2018-07 (Д)'!$C$2:$C$100,0)+1,0)))="Н/Д",INDIRECT(CONCATENATE("'2018-06 (Д)'!K",TEXT(MATCH($C29,'2018-06 (Д)'!$C$2:$C$100,0)+1,0)))="Н/Д",AND(INDIRECT(CONCATENATE("'2018-07 (Д)'!K",TEXT(MATCH($C29,'2018-07 (Д)'!$C$2:$C$100,0)+1,0)))="Н/Д",INDIRECT(CONCATENATE("'2018-06 (Д)'!K",TEXT(MATCH($C29,'2018-06 (Д)'!$C$2:$C$100,0)+1,0))))),"Н/Д",((INDIRECT(CONCATENATE("'2018-07 (Д)'!K",TEXT(MATCH($C29,'2018-07 (Д)'!$C$2:$C$100,0)+1,0)))-INDIRECT(CONCATENATE("'2018-06 (Д)'!K",TEXT(MATCH($C29,'2018-06 (Д)'!$C$2:$C$100,0)+1,0))))/INDIRECT(CONCATENATE("'2018-06 (Д)'!K",TEXT(MATCH($C29,'2018-06 (Д)'!$C$2:$C$100,0)+1,0))))*100)</f>
        <v>-43.198823533717615</v>
      </c>
      <c r="BX29" s="9">
        <f ca="1">IF(OR(INDIRECT(CONCATENATE("'2018-08 (Д)'!K",TEXT(MATCH($C29,'2018-08 (Д)'!$C$2:$C$100,0)+1,0)))="Н/Д",INDIRECT(CONCATENATE("'2018-07 (Д)'!K",TEXT(MATCH($C29,'2018-07 (Д)'!$C$2:$C$100,0)+1,0)))="Н/Д",AND(INDIRECT(CONCATENATE("'2018-08 (Д)'!K",TEXT(MATCH($C29,'2018-08 (Д)'!$C$2:$C$100,0)+1,0)))="Н/Д",INDIRECT(CONCATENATE("'2018-07 (Д)'!K",TEXT(MATCH($C29,'2018-07 (Д)'!$C$2:$C$100,0)+1,0))))),"Н/Д",((INDIRECT(CONCATENATE("'2018-08 (Д)'!K",TEXT(MATCH($C29,'2018-08 (Д)'!$C$2:$C$100,0)+1,0)))-INDIRECT(CONCATENATE("'2018-07 (Д)'!K",TEXT(MATCH($C29,'2018-07 (Д)'!$C$2:$C$100,0)+1,0))))/INDIRECT(CONCATENATE("'2018-07 (Д)'!K",TEXT(MATCH($C29,'2018-07 (Д)'!$C$2:$C$100,0)+1,0))))*100)</f>
        <v>460.15500422181492</v>
      </c>
      <c r="BY29" s="9">
        <f ca="1">IF(OR(INDIRECT(CONCATENATE("'2018-09 (Д)'!K",TEXT(MATCH($C29,'2018-09 (Д)'!$C$2:$C$100,0)+1,0)))="Н/Д",INDIRECT(CONCATENATE("'2018-08 (Д)'!K",TEXT(MATCH($C29,'2018-08 (Д)'!$C$2:$C$100,0)+1,0)))="Н/Д",AND(INDIRECT(CONCATENATE("'2018-09 (Д)'!K",TEXT(MATCH($C29,'2018-09 (Д)'!$C$2:$C$100,0)+1,0)))="Н/Д",INDIRECT(CONCATENATE("'2018-08 (Д)'!K",TEXT(MATCH($C29,'2018-08 (Д)'!$C$2:$C$100,0)+1,0))))),"Н/Д",((INDIRECT(CONCATENATE("'2018-09 (Д)'!K",TEXT(MATCH($C29,'2018-09 (Д)'!$C$2:$C$100,0)+1,0)))-INDIRECT(CONCATENATE("'2018-08 (Д)'!K",TEXT(MATCH($C29,'2018-08 (Д)'!$C$2:$C$100,0)+1,0))))/INDIRECT(CONCATENATE("'2018-08 (Д)'!K",TEXT(MATCH($C29,'2018-08 (Д)'!$C$2:$C$100,0)+1,0))))*100)</f>
        <v>-84.042652542058136</v>
      </c>
      <c r="BZ29" s="9">
        <f ca="1">IF(OR(INDIRECT(CONCATENATE("'2018-10 (Д)'!K",TEXT(MATCH($C29,'2018-10 (Д)'!$C$2:$C$100,0)+1,0)))="Н/Д",INDIRECT(CONCATENATE("'2018-09 (Д)'!K",TEXT(MATCH($C29,'2018-09 (Д)'!$C$2:$C$100,0)+1,0)))="Н/Д",AND(INDIRECT(CONCATENATE("'2018-10 (Д)'!K",TEXT(MATCH($C29,'2018-10 (Д)'!$C$2:$C$100,0)+1,0)))="Н/Д",INDIRECT(CONCATENATE("'2018-09 (Д)'!K",TEXT(MATCH($C29,'2018-09 (Д)'!$C$2:$C$100,0)+1,0))))),"Н/Д",((INDIRECT(CONCATENATE("'2018-10 (Д)'!K",TEXT(MATCH($C29,'2018-10 (Д)'!$C$2:$C$100,0)+1,0)))-INDIRECT(CONCATENATE("'2018-09 (Д)'!K",TEXT(MATCH($C29,'2018-09 (Д)'!$C$2:$C$100,0)+1,0))))/INDIRECT(CONCATENATE("'2018-09 (Д)'!K",TEXT(MATCH($C29,'2018-09 (Д)'!$C$2:$C$100,0)+1,0))))*100)</f>
        <v>-67.931120033984158</v>
      </c>
      <c r="CA29" s="9">
        <f ca="1">IF(OR(INDIRECT(CONCATENATE("'2018-11 (Д)'!K",TEXT(MATCH($C29,'2018-11 (Д)'!$C$2:$C$100,0)+1,0)))="Н/Д",INDIRECT(CONCATENATE("'2018-10 (Д)'!K",TEXT(MATCH($C29,'2018-10 (Д)'!$C$2:$C$100,0)+1,0)))="Н/Д",AND(INDIRECT(CONCATENATE("'2018-11 (Д)'!K",TEXT(MATCH($C29,'2018-11 (Д)'!$C$2:$C$100,0)+1,0)))="Н/Д",INDIRECT(CONCATENATE("'2018-10 (Д)'!K",TEXT(MATCH($C29,'2018-10 (Д)'!$C$2:$C$100,0)+1,0))))),"Н/Д",((INDIRECT(CONCATENATE("'2018-11 (Д)'!K",TEXT(MATCH($C29,'2018-11 (Д)'!$C$2:$C$100,0)+1,0)))-INDIRECT(CONCATENATE("'2018-10 (Д)'!K",TEXT(MATCH($C29,'2018-10 (Д)'!$C$2:$C$100,0)+1,0))))/INDIRECT(CONCATENATE("'2018-10 (Д)'!K",TEXT(MATCH($C29,'2018-10 (Д)'!$C$2:$C$100,0)+1,0))))*100)</f>
        <v>1530.9038765693886</v>
      </c>
      <c r="CB29" s="9">
        <f ca="1">IF(OR(INDIRECT(CONCATENATE("'2018-12 (Д)'!K",TEXT(MATCH($C29,'2018-12 (Д)'!$C$2:$C$100,0)+1,0)))="Н/Д",INDIRECT(CONCATENATE("'2018-11 (Д)'!K",TEXT(MATCH($C29,'2018-11 (Д)'!$C$2:$C$100,0)+1,0)))="Н/Д",AND(INDIRECT(CONCATENATE("'2018-12 (Д)'!K",TEXT(MATCH($C29,'2018-12 (Д)'!$C$2:$C$100,0)+1,0)))="Н/Д",INDIRECT(CONCATENATE("'2018-11 (Д)'!K",TEXT(MATCH($C29,'2018-11 (Д)'!$C$2:$C$100,0)+1,0))))),"Н/Д",((INDIRECT(CONCATENATE("'2018-12 (Д)'!K",TEXT(MATCH($C29,'2018-12 (Д)'!$C$2:$C$100,0)+1,0)))-INDIRECT(CONCATENATE("'2018-11 (Д)'!K",TEXT(MATCH($C29,'2018-11 (Д)'!$C$2:$C$100,0)+1,0))))/INDIRECT(CONCATENATE("'2018-11 (Д)'!K",TEXT(MATCH($C29,'2018-11 (Д)'!$C$2:$C$100,0)+1,0))))*100)</f>
        <v>-89.180078694576409</v>
      </c>
      <c r="CC29" s="9"/>
      <c r="CD29" s="9">
        <f ca="1">IF(OR(INDIRECT(CONCATENATE("'2018-03 (Д)'!L",TEXT(MATCH($C29,'2018-03 (Д)'!$C$2:$C$100,0)+1,0)))="Н/Д",INDIRECT(CONCATENATE("'2018-02 (Д)'!L",TEXT(MATCH($C29,'2018-02 (Д)'!$C$2:$C$100,0)+1,0)))="Н/Д",AND(INDIRECT(CONCATENATE("'2018-03 (Д)'!L",TEXT(MATCH($C29,'2018-03 (Д)'!$C$2:$C$100,0)+1,0)))="Н/Д",INDIRECT(CONCATENATE("'2018-02 (Д)'!L",TEXT(MATCH($C29,'2018-02 (Д)'!$C$2:$C$100,0)+1,0))))),"Н/Д",((INDIRECT(CONCATENATE("'2018-03 (Д)'!L",TEXT(MATCH($C29,'2018-03 (Д)'!$C$2:$C$100,0)+1,0)))-INDIRECT(CONCATENATE("'2018-02 (Д)'!L",TEXT(MATCH($C29,'2018-02 (Д)'!$C$2:$C$100,0)+1,0))))/INDIRECT(CONCATENATE("'2018-02 (Д)'!L",TEXT(MATCH($C29,'2018-02 (Д)'!$C$2:$C$100,0)+1,0))))*100)</f>
        <v>17.752555595806299</v>
      </c>
      <c r="CE29" s="9">
        <f ca="1">IF(OR(INDIRECT(CONCATENATE("'2018-04 (Д)'!L",TEXT(MATCH($C29,'2018-04 (Д)'!$C$2:$C$100,0)+1,0)))="Н/Д",INDIRECT(CONCATENATE("'2018-03 (Д)'!L",TEXT(MATCH($C29,'2018-03 (Д)'!$C$2:$C$100,0)+1,0)))="Н/Д",AND(INDIRECT(CONCATENATE("'2018-04 (Д)'!L",TEXT(MATCH($C29,'2018-04 (Д)'!$C$2:$C$100,0)+1,0)))="Н/Д",INDIRECT(CONCATENATE("'2018-03 (Д)'!L",TEXT(MATCH($C29,'2018-03 (Д)'!$C$2:$C$100,0)+1,0))))),"Н/Д",((INDIRECT(CONCATENATE("'2018-04 (Д)'!L",TEXT(MATCH($C29,'2018-04 (Д)'!$C$2:$C$100,0)+1,0)))-INDIRECT(CONCATENATE("'2018-03 (Д)'!L",TEXT(MATCH($C29,'2018-03 (Д)'!$C$2:$C$100,0)+1,0))))/INDIRECT(CONCATENATE("'2018-03 (Д)'!L",TEXT(MATCH($C29,'2018-03 (Д)'!$C$2:$C$100,0)+1,0))))*100)</f>
        <v>173.03600403668111</v>
      </c>
      <c r="CF29" s="9">
        <f ca="1">IF(OR(INDIRECT(CONCATENATE("'2018-05 (Д)'!L",TEXT(MATCH($C29,'2018-05 (Д)'!$C$2:$C$100,0)+1,0)))="Н/Д",INDIRECT(CONCATENATE("'2018-04 (Д)'!L",TEXT(MATCH($C29,'2018-04 (Д)'!$C$2:$C$100,0)+1,0)))="Н/Д",AND(INDIRECT(CONCATENATE("'2018-05 (Д)'!L",TEXT(MATCH($C29,'2018-05 (Д)'!$C$2:$C$100,0)+1,0)))="Н/Д",INDIRECT(CONCATENATE("'2018-04 (Д)'!L",TEXT(MATCH($C29,'2018-04 (Д)'!$C$2:$C$100,0)+1,0))))),"Н/Д",((INDIRECT(CONCATENATE("'2018-05 (Д)'!L",TEXT(MATCH($C29,'2018-05 (Д)'!$C$2:$C$100,0)+1,0)))-INDIRECT(CONCATENATE("'2018-04 (Д)'!L",TEXT(MATCH($C29,'2018-04 (Д)'!$C$2:$C$100,0)+1,0))))/INDIRECT(CONCATENATE("'2018-04 (Д)'!L",TEXT(MATCH($C29,'2018-04 (Д)'!$C$2:$C$100,0)+1,0))))*100)</f>
        <v>209.29916631411652</v>
      </c>
      <c r="CG29" s="9">
        <f ca="1">IF(OR(INDIRECT(CONCATENATE("'2018-06 (Д)'!L",TEXT(MATCH($C29,'2018-06 (Д)'!$C$2:$C$100,0)+1,0)))="Н/Д",INDIRECT(CONCATENATE("'2018-05 (Д)'!L",TEXT(MATCH($C29,'2018-05 (Д)'!$C$2:$C$100,0)+1,0)))="Н/Д",AND(INDIRECT(CONCATENATE("'2018-06 (Д)'!L",TEXT(MATCH($C29,'2018-06 (Д)'!$C$2:$C$100,0)+1,0)))="Н/Д",INDIRECT(CONCATENATE("'2018-05 (Д)'!L",TEXT(MATCH($C29,'2018-05 (Д)'!$C$2:$C$100,0)+1,0))))),"Н/Д",((INDIRECT(CONCATENATE("'2018-06 (Д)'!L",TEXT(MATCH($C29,'2018-06 (Д)'!$C$2:$C$100,0)+1,0)))-INDIRECT(CONCATENATE("'2018-05 (Д)'!L",TEXT(MATCH($C29,'2018-05 (Д)'!$C$2:$C$100,0)+1,0))))/INDIRECT(CONCATENATE("'2018-05 (Д)'!L",TEXT(MATCH($C29,'2018-05 (Д)'!$C$2:$C$100,0)+1,0))))*100)</f>
        <v>-0.62751155976685191</v>
      </c>
      <c r="CH29" s="9">
        <f ca="1">IF(OR(INDIRECT(CONCATENATE("'2018-07 (Д)'!L",TEXT(MATCH($C29,'2018-07 (Д)'!$C$2:$C$100,0)+1,0)))="Н/Д",INDIRECT(CONCATENATE("'2018-06 (Д)'!L",TEXT(MATCH($C29,'2018-06 (Д)'!$C$2:$C$100,0)+1,0)))="Н/Д",AND(INDIRECT(CONCATENATE("'2018-07 (Д)'!L",TEXT(MATCH($C29,'2018-07 (Д)'!$C$2:$C$100,0)+1,0)))="Н/Д",INDIRECT(CONCATENATE("'2018-06 (Д)'!L",TEXT(MATCH($C29,'2018-06 (Д)'!$C$2:$C$100,0)+1,0))))),"Н/Д",((INDIRECT(CONCATENATE("'2018-07 (Д)'!L",TEXT(MATCH($C29,'2018-07 (Д)'!$C$2:$C$100,0)+1,0)))-INDIRECT(CONCATENATE("'2018-06 (Д)'!L",TEXT(MATCH($C29,'2018-06 (Д)'!$C$2:$C$100,0)+1,0))))/INDIRECT(CONCATENATE("'2018-06 (Д)'!L",TEXT(MATCH($C29,'2018-06 (Д)'!$C$2:$C$100,0)+1,0))))*100)</f>
        <v>-95.473436583262938</v>
      </c>
      <c r="CI29" s="9">
        <f ca="1">IF(OR(INDIRECT(CONCATENATE("'2018-08 (Д)'!L",TEXT(MATCH($C29,'2018-08 (Д)'!$C$2:$C$100,0)+1,0)))="Н/Д",INDIRECT(CONCATENATE("'2018-07 (Д)'!L",TEXT(MATCH($C29,'2018-07 (Д)'!$C$2:$C$100,0)+1,0)))="Н/Д",AND(INDIRECT(CONCATENATE("'2018-08 (Д)'!L",TEXT(MATCH($C29,'2018-08 (Д)'!$C$2:$C$100,0)+1,0)))="Н/Д",INDIRECT(CONCATENATE("'2018-07 (Д)'!L",TEXT(MATCH($C29,'2018-07 (Д)'!$C$2:$C$100,0)+1,0))))),"Н/Д",((INDIRECT(CONCATENATE("'2018-08 (Д)'!L",TEXT(MATCH($C29,'2018-08 (Д)'!$C$2:$C$100,0)+1,0)))-INDIRECT(CONCATENATE("'2018-07 (Д)'!L",TEXT(MATCH($C29,'2018-07 (Д)'!$C$2:$C$100,0)+1,0))))/INDIRECT(CONCATENATE("'2018-07 (Д)'!L",TEXT(MATCH($C29,'2018-07 (Д)'!$C$2:$C$100,0)+1,0))))*100)</f>
        <v>1929.3168243118419</v>
      </c>
      <c r="CJ29" s="9">
        <f ca="1">IF(OR(INDIRECT(CONCATENATE("'2018-09 (Д)'!L",TEXT(MATCH($C29,'2018-09 (Д)'!$C$2:$C$100,0)+1,0)))="Н/Д",INDIRECT(CONCATENATE("'2018-08 (Д)'!L",TEXT(MATCH($C29,'2018-08 (Д)'!$C$2:$C$100,0)+1,0)))="Н/Д",AND(INDIRECT(CONCATENATE("'2018-09 (Д)'!L",TEXT(MATCH($C29,'2018-09 (Д)'!$C$2:$C$100,0)+1,0)))="Н/Д",INDIRECT(CONCATENATE("'2018-08 (Д)'!L",TEXT(MATCH($C29,'2018-08 (Д)'!$C$2:$C$100,0)+1,0))))),"Н/Д",((INDIRECT(CONCATENATE("'2018-09 (Д)'!L",TEXT(MATCH($C29,'2018-09 (Д)'!$C$2:$C$100,0)+1,0)))-INDIRECT(CONCATENATE("'2018-08 (Д)'!L",TEXT(MATCH($C29,'2018-08 (Д)'!$C$2:$C$100,0)+1,0))))/INDIRECT(CONCATENATE("'2018-08 (Д)'!L",TEXT(MATCH($C29,'2018-08 (Д)'!$C$2:$C$100,0)+1,0))))*100)</f>
        <v>-51.672429290936307</v>
      </c>
      <c r="CK29" s="9">
        <f ca="1">IF(OR(INDIRECT(CONCATENATE("'2018-10 (Д)'!L",TEXT(MATCH($C29,'2018-10 (Д)'!$C$2:$C$100,0)+1,0)))="Н/Д",INDIRECT(CONCATENATE("'2018-09 (Д)'!L",TEXT(MATCH($C29,'2018-09 (Д)'!$C$2:$C$100,0)+1,0)))="Н/Д",AND(INDIRECT(CONCATENATE("'2018-10 (Д)'!L",TEXT(MATCH($C29,'2018-10 (Д)'!$C$2:$C$100,0)+1,0)))="Н/Д",INDIRECT(CONCATENATE("'2018-09 (Д)'!L",TEXT(MATCH($C29,'2018-09 (Д)'!$C$2:$C$100,0)+1,0))))),"Н/Д",((INDIRECT(CONCATENATE("'2018-10 (Д)'!L",TEXT(MATCH($C29,'2018-10 (Д)'!$C$2:$C$100,0)+1,0)))-INDIRECT(CONCATENATE("'2018-09 (Д)'!L",TEXT(MATCH($C29,'2018-09 (Д)'!$C$2:$C$100,0)+1,0))))/INDIRECT(CONCATENATE("'2018-09 (Д)'!L",TEXT(MATCH($C29,'2018-09 (Д)'!$C$2:$C$100,0)+1,0))))*100)</f>
        <v>-88.996423080812988</v>
      </c>
      <c r="CL29" s="9">
        <f ca="1">IF(OR(INDIRECT(CONCATENATE("'2018-11 (Д)'!L",TEXT(MATCH($C29,'2018-11 (Д)'!$C$2:$C$100,0)+1,0)))="Н/Д",INDIRECT(CONCATENATE("'2018-10 (Д)'!L",TEXT(MATCH($C29,'2018-10 (Д)'!$C$2:$C$100,0)+1,0)))="Н/Д",AND(INDIRECT(CONCATENATE("'2018-11 (Д)'!L",TEXT(MATCH($C29,'2018-11 (Д)'!$C$2:$C$100,0)+1,0)))="Н/Д",INDIRECT(CONCATENATE("'2018-10 (Д)'!L",TEXT(MATCH($C29,'2018-10 (Д)'!$C$2:$C$100,0)+1,0))))),"Н/Д",((INDIRECT(CONCATENATE("'2018-11 (Д)'!L",TEXT(MATCH($C29,'2018-11 (Д)'!$C$2:$C$100,0)+1,0)))-INDIRECT(CONCATENATE("'2018-10 (Д)'!L",TEXT(MATCH($C29,'2018-10 (Д)'!$C$2:$C$100,0)+1,0))))/INDIRECT(CONCATENATE("'2018-10 (Д)'!L",TEXT(MATCH($C29,'2018-10 (Д)'!$C$2:$C$100,0)+1,0))))*100)</f>
        <v>1874.353672477062</v>
      </c>
      <c r="CM29" s="9">
        <f ca="1">IF(OR(INDIRECT(CONCATENATE("'2018-12 (Д)'!L",TEXT(MATCH($C29,'2018-12 (Д)'!$C$2:$C$100,0)+1,0)))="Н/Д",INDIRECT(CONCATENATE("'2018-11 (Д)'!L",TEXT(MATCH($C29,'2018-11 (Д)'!$C$2:$C$100,0)+1,0)))="Н/Д",AND(INDIRECT(CONCATENATE("'2018-12 (Д)'!L",TEXT(MATCH($C29,'2018-12 (Д)'!$C$2:$C$100,0)+1,0)))="Н/Д",INDIRECT(CONCATENATE("'2018-11 (Д)'!L",TEXT(MATCH($C29,'2018-11 (Д)'!$C$2:$C$100,0)+1,0))))),"Н/Д",((INDIRECT(CONCATENATE("'2018-12 (Д)'!L",TEXT(MATCH($C29,'2018-12 (Д)'!$C$2:$C$100,0)+1,0)))-INDIRECT(CONCATENATE("'2018-11 (Д)'!L",TEXT(MATCH($C29,'2018-11 (Д)'!$C$2:$C$100,0)+1,0))))/INDIRECT(CONCATENATE("'2018-11 (Д)'!L",TEXT(MATCH($C29,'2018-11 (Д)'!$C$2:$C$100,0)+1,0))))*100)</f>
        <v>-12.786314098372086</v>
      </c>
      <c r="CN29" s="9"/>
      <c r="CO29" s="9">
        <f ca="1">IF(OR(INDIRECT(CONCATENATE("'2018-03 (Д)'!M",TEXT(MATCH($C29,'2018-03 (Д)'!$C$2:$C$100,0)+1,0)))="Н/Д",INDIRECT(CONCATENATE("'2018-02 (Д)'!M",TEXT(MATCH($C29,'2018-02 (Д)'!$C$2:$C$100,0)+1,0)))="Н/Д",AND(INDIRECT(CONCATENATE("'2018-03 (Д)'!M",TEXT(MATCH($C29,'2018-03 (Д)'!$C$2:$C$100,0)+1,0)))="Н/Д",INDIRECT(CONCATENATE("'2018-02 (Д)'!M",TEXT(MATCH($C29,'2018-02 (Д)'!$C$2:$C$100,0)+1,0))))),"Н/Д",((INDIRECT(CONCATENATE("'2018-03 (Д)'!M",TEXT(MATCH($C29,'2018-03 (Д)'!$C$2:$C$100,0)+1,0)))-INDIRECT(CONCATENATE("'2018-02 (Д)'!M",TEXT(MATCH($C29,'2018-02 (Д)'!$C$2:$C$100,0)+1,0))))/INDIRECT(CONCATENATE("'2018-02 (Д)'!M",TEXT(MATCH($C29,'2018-02 (Д)'!$C$2:$C$100,0)+1,0))))*100)</f>
        <v>-12.184191387600423</v>
      </c>
      <c r="CP29" s="9">
        <f ca="1">IF(OR(INDIRECT(CONCATENATE("'2018-04 (Д)'!M",TEXT(MATCH($C29,'2018-04 (Д)'!$C$2:$C$100,0)+1,0)))="Н/Д",INDIRECT(CONCATENATE("'2018-03 (Д)'!M",TEXT(MATCH($C29,'2018-03 (Д)'!$C$2:$C$100,0)+1,0)))="Н/Д",AND(INDIRECT(CONCATENATE("'2018-04 (Д)'!M",TEXT(MATCH($C29,'2018-04 (Д)'!$C$2:$C$100,0)+1,0)))="Н/Д",INDIRECT(CONCATENATE("'2018-03 (Д)'!M",TEXT(MATCH($C29,'2018-03 (Д)'!$C$2:$C$100,0)+1,0))))),"Н/Д",((INDIRECT(CONCATENATE("'2018-04 (Д)'!M",TEXT(MATCH($C29,'2018-04 (Д)'!$C$2:$C$100,0)+1,0)))-INDIRECT(CONCATENATE("'2018-03 (Д)'!M",TEXT(MATCH($C29,'2018-03 (Д)'!$C$2:$C$100,0)+1,0))))/INDIRECT(CONCATENATE("'2018-03 (Д)'!M",TEXT(MATCH($C29,'2018-03 (Д)'!$C$2:$C$100,0)+1,0))))*100)</f>
        <v>-11.176620240043714</v>
      </c>
      <c r="CQ29" s="9">
        <f ca="1">IF(OR(INDIRECT(CONCATENATE("'2018-05 (Д)'!M",TEXT(MATCH($C29,'2018-05 (Д)'!$C$2:$C$100,0)+1,0)))="Н/Д",INDIRECT(CONCATENATE("'2018-04 (Д)'!M",TEXT(MATCH($C29,'2018-04 (Д)'!$C$2:$C$100,0)+1,0)))="Н/Д",AND(INDIRECT(CONCATENATE("'2018-05 (Д)'!M",TEXT(MATCH($C29,'2018-05 (Д)'!$C$2:$C$100,0)+1,0)))="Н/Д",INDIRECT(CONCATENATE("'2018-04 (Д)'!M",TEXT(MATCH($C29,'2018-04 (Д)'!$C$2:$C$100,0)+1,0))))),"Н/Д",((INDIRECT(CONCATENATE("'2018-05 (Д)'!M",TEXT(MATCH($C29,'2018-05 (Д)'!$C$2:$C$100,0)+1,0)))-INDIRECT(CONCATENATE("'2018-04 (Д)'!M",TEXT(MATCH($C29,'2018-04 (Д)'!$C$2:$C$100,0)+1,0))))/INDIRECT(CONCATENATE("'2018-04 (Д)'!M",TEXT(MATCH($C29,'2018-04 (Д)'!$C$2:$C$100,0)+1,0))))*100)</f>
        <v>14.011634798156081</v>
      </c>
      <c r="CR29" s="9">
        <f ca="1">IF(OR(INDIRECT(CONCATENATE("'2018-06 (Д)'!M",TEXT(MATCH($C29,'2018-06 (Д)'!$C$2:$C$100,0)+1,0)))="Н/Д",INDIRECT(CONCATENATE("'2018-05 (Д)'!M",TEXT(MATCH($C29,'2018-05 (Д)'!$C$2:$C$100,0)+1,0)))="Н/Д",AND(INDIRECT(CONCATENATE("'2018-06 (Д)'!M",TEXT(MATCH($C29,'2018-06 (Д)'!$C$2:$C$100,0)+1,0)))="Н/Д",INDIRECT(CONCATENATE("'2018-05 (Д)'!M",TEXT(MATCH($C29,'2018-05 (Д)'!$C$2:$C$100,0)+1,0))))),"Н/Д",((INDIRECT(CONCATENATE("'2018-06 (Д)'!M",TEXT(MATCH($C29,'2018-06 (Д)'!$C$2:$C$100,0)+1,0)))-INDIRECT(CONCATENATE("'2018-05 (Д)'!M",TEXT(MATCH($C29,'2018-05 (Д)'!$C$2:$C$100,0)+1,0))))/INDIRECT(CONCATENATE("'2018-05 (Д)'!M",TEXT(MATCH($C29,'2018-05 (Д)'!$C$2:$C$100,0)+1,0))))*100)</f>
        <v>7.9382282432190667</v>
      </c>
      <c r="CS29" s="9">
        <f ca="1">IF(OR(INDIRECT(CONCATENATE("'2018-07 (Д)'!M",TEXT(MATCH($C29,'2018-07 (Д)'!$C$2:$C$100,0)+1,0)))="Н/Д",INDIRECT(CONCATENATE("'2018-06 (Д)'!M",TEXT(MATCH($C29,'2018-06 (Д)'!$C$2:$C$100,0)+1,0)))="Н/Д",AND(INDIRECT(CONCATENATE("'2018-07 (Д)'!M",TEXT(MATCH($C29,'2018-07 (Д)'!$C$2:$C$100,0)+1,0)))="Н/Д",INDIRECT(CONCATENATE("'2018-06 (Д)'!M",TEXT(MATCH($C29,'2018-06 (Д)'!$C$2:$C$100,0)+1,0))))),"Н/Д",((INDIRECT(CONCATENATE("'2018-07 (Д)'!M",TEXT(MATCH($C29,'2018-07 (Д)'!$C$2:$C$100,0)+1,0)))-INDIRECT(CONCATENATE("'2018-06 (Д)'!M",TEXT(MATCH($C29,'2018-06 (Д)'!$C$2:$C$100,0)+1,0))))/INDIRECT(CONCATENATE("'2018-06 (Д)'!M",TEXT(MATCH($C29,'2018-06 (Д)'!$C$2:$C$100,0)+1,0))))*100)</f>
        <v>-6.2289201664367511</v>
      </c>
      <c r="CT29" s="9">
        <f ca="1">IF(OR(INDIRECT(CONCATENATE("'2018-08 (Д)'!M",TEXT(MATCH($C29,'2018-08 (Д)'!$C$2:$C$100,0)+1,0)))="Н/Д",INDIRECT(CONCATENATE("'2018-07 (Д)'!M",TEXT(MATCH($C29,'2018-07 (Д)'!$C$2:$C$100,0)+1,0)))="Н/Д",AND(INDIRECT(CONCATENATE("'2018-08 (Д)'!M",TEXT(MATCH($C29,'2018-08 (Д)'!$C$2:$C$100,0)+1,0)))="Н/Д",INDIRECT(CONCATENATE("'2018-07 (Д)'!M",TEXT(MATCH($C29,'2018-07 (Д)'!$C$2:$C$100,0)+1,0))))),"Н/Д",((INDIRECT(CONCATENATE("'2018-08 (Д)'!M",TEXT(MATCH($C29,'2018-08 (Д)'!$C$2:$C$100,0)+1,0)))-INDIRECT(CONCATENATE("'2018-07 (Д)'!M",TEXT(MATCH($C29,'2018-07 (Д)'!$C$2:$C$100,0)+1,0))))/INDIRECT(CONCATENATE("'2018-07 (Д)'!M",TEXT(MATCH($C29,'2018-07 (Д)'!$C$2:$C$100,0)+1,0))))*100)</f>
        <v>12.201907957942554</v>
      </c>
      <c r="CU29" s="9">
        <f ca="1">IF(OR(INDIRECT(CONCATENATE("'2018-09 (Д)'!M",TEXT(MATCH($C29,'2018-09 (Д)'!$C$2:$C$100,0)+1,0)))="Н/Д",INDIRECT(CONCATENATE("'2018-08 (Д)'!M",TEXT(MATCH($C29,'2018-08 (Д)'!$C$2:$C$100,0)+1,0)))="Н/Д",AND(INDIRECT(CONCATENATE("'2018-09 (Д)'!M",TEXT(MATCH($C29,'2018-09 (Д)'!$C$2:$C$100,0)+1,0)))="Н/Д",INDIRECT(CONCATENATE("'2018-08 (Д)'!M",TEXT(MATCH($C29,'2018-08 (Д)'!$C$2:$C$100,0)+1,0))))),"Н/Д",((INDIRECT(CONCATENATE("'2018-09 (Д)'!M",TEXT(MATCH($C29,'2018-09 (Д)'!$C$2:$C$100,0)+1,0)))-INDIRECT(CONCATENATE("'2018-08 (Д)'!M",TEXT(MATCH($C29,'2018-08 (Д)'!$C$2:$C$100,0)+1,0))))/INDIRECT(CONCATENATE("'2018-08 (Д)'!M",TEXT(MATCH($C29,'2018-08 (Д)'!$C$2:$C$100,0)+1,0))))*100)</f>
        <v>10.029691495159888</v>
      </c>
      <c r="CV29" s="9">
        <f ca="1">IF(OR(INDIRECT(CONCATENATE("'2018-10 (Д)'!M",TEXT(MATCH($C29,'2018-10 (Д)'!$C$2:$C$100,0)+1,0)))="Н/Д",INDIRECT(CONCATENATE("'2018-09 (Д)'!M",TEXT(MATCH($C29,'2018-09 (Д)'!$C$2:$C$100,0)+1,0)))="Н/Д",AND(INDIRECT(CONCATENATE("'2018-10 (Д)'!M",TEXT(MATCH($C29,'2018-10 (Д)'!$C$2:$C$100,0)+1,0)))="Н/Д",INDIRECT(CONCATENATE("'2018-09 (Д)'!M",TEXT(MATCH($C29,'2018-09 (Д)'!$C$2:$C$100,0)+1,0))))),"Н/Д",((INDIRECT(CONCATENATE("'2018-10 (Д)'!M",TEXT(MATCH($C29,'2018-10 (Д)'!$C$2:$C$100,0)+1,0)))-INDIRECT(CONCATENATE("'2018-09 (Д)'!M",TEXT(MATCH($C29,'2018-09 (Д)'!$C$2:$C$100,0)+1,0))))/INDIRECT(CONCATENATE("'2018-09 (Д)'!M",TEXT(MATCH($C29,'2018-09 (Д)'!$C$2:$C$100,0)+1,0))))*100)</f>
        <v>5.5652345328921378</v>
      </c>
      <c r="CW29" s="9">
        <f ca="1">IF(OR(INDIRECT(CONCATENATE("'2018-11 (Д)'!M",TEXT(MATCH($C29,'2018-11 (Д)'!$C$2:$C$100,0)+1,0)))="Н/Д",INDIRECT(CONCATENATE("'2018-10 (Д)'!M",TEXT(MATCH($C29,'2018-10 (Д)'!$C$2:$C$100,0)+1,0)))="Н/Д",AND(INDIRECT(CONCATENATE("'2018-11 (Д)'!M",TEXT(MATCH($C29,'2018-11 (Д)'!$C$2:$C$100,0)+1,0)))="Н/Д",INDIRECT(CONCATENATE("'2018-10 (Д)'!M",TEXT(MATCH($C29,'2018-10 (Д)'!$C$2:$C$100,0)+1,0))))),"Н/Д",((INDIRECT(CONCATENATE("'2018-11 (Д)'!M",TEXT(MATCH($C29,'2018-11 (Д)'!$C$2:$C$100,0)+1,0)))-INDIRECT(CONCATENATE("'2018-10 (Д)'!M",TEXT(MATCH($C29,'2018-10 (Д)'!$C$2:$C$100,0)+1,0))))/INDIRECT(CONCATENATE("'2018-10 (Д)'!M",TEXT(MATCH($C29,'2018-10 (Д)'!$C$2:$C$100,0)+1,0))))*100)</f>
        <v>-3.051377022502646</v>
      </c>
      <c r="CX29" s="9">
        <f ca="1">IF(OR(INDIRECT(CONCATENATE("'2018-12 (Д)'!M",TEXT(MATCH($C29,'2018-12 (Д)'!$C$2:$C$100,0)+1,0)))="Н/Д",INDIRECT(CONCATENATE("'2018-11 (Д)'!M",TEXT(MATCH($C29,'2018-11 (Д)'!$C$2:$C$100,0)+1,0)))="Н/Д",AND(INDIRECT(CONCATENATE("'2018-12 (Д)'!M",TEXT(MATCH($C29,'2018-12 (Д)'!$C$2:$C$100,0)+1,0)))="Н/Д",INDIRECT(CONCATENATE("'2018-11 (Д)'!M",TEXT(MATCH($C29,'2018-11 (Д)'!$C$2:$C$100,0)+1,0))))),"Н/Д",((INDIRECT(CONCATENATE("'2018-12 (Д)'!M",TEXT(MATCH($C29,'2018-12 (Д)'!$C$2:$C$100,0)+1,0)))-INDIRECT(CONCATENATE("'2018-11 (Д)'!M",TEXT(MATCH($C29,'2018-11 (Д)'!$C$2:$C$100,0)+1,0))))/INDIRECT(CONCATENATE("'2018-11 (Д)'!M",TEXT(MATCH($C29,'2018-11 (Д)'!$C$2:$C$100,0)+1,0))))*100)</f>
        <v>5.780001990059537</v>
      </c>
      <c r="CY29" s="9"/>
      <c r="CZ29" s="9">
        <f ca="1">IF(OR(INDIRECT(CONCATENATE("'2018-03 (Д)'!N",TEXT(MATCH($C29,'2018-03 (Д)'!$C$2:$C$100,0)+1,0)))="Н/Д",INDIRECT(CONCATENATE("'2018-02 (Д)'!N",TEXT(MATCH($C29,'2018-02 (Д)'!$C$2:$C$100,0)+1,0)))="Н/Д",AND(INDIRECT(CONCATENATE("'2018-03 (Д)'!N",TEXT(MATCH($C29,'2018-03 (Д)'!$C$2:$C$100,0)+1,0)))="Н/Д",INDIRECT(CONCATENATE("'2018-02 (Д)'!N",TEXT(MATCH($C29,'2018-02 (Д)'!$C$2:$C$100,0)+1,0))))),"Н/Д",((INDIRECT(CONCATENATE("'2018-03 (Д)'!N",TEXT(MATCH($C29,'2018-03 (Д)'!$C$2:$C$100,0)+1,0)))-INDIRECT(CONCATENATE("'2018-02 (Д)'!N",TEXT(MATCH($C29,'2018-02 (Д)'!$C$2:$C$100,0)+1,0))))/INDIRECT(CONCATENATE("'2018-02 (Д)'!N",TEXT(MATCH($C29,'2018-02 (Д)'!$C$2:$C$100,0)+1,0))))*100)</f>
        <v>129.67135436507499</v>
      </c>
      <c r="DA29" s="9">
        <f ca="1">IF(OR(INDIRECT(CONCATENATE("'2018-04 (Д)'!N",TEXT(MATCH($C29,'2018-04 (Д)'!$C$2:$C$100,0)+1,0)))="Н/Д",INDIRECT(CONCATENATE("'2018-03 (Д)'!N",TEXT(MATCH($C29,'2018-03 (Д)'!$C$2:$C$100,0)+1,0)))="Н/Д",AND(INDIRECT(CONCATENATE("'2018-04 (Д)'!N",TEXT(MATCH($C29,'2018-04 (Д)'!$C$2:$C$100,0)+1,0)))="Н/Д",INDIRECT(CONCATENATE("'2018-03 (Д)'!N",TEXT(MATCH($C29,'2018-03 (Д)'!$C$2:$C$100,0)+1,0))))),"Н/Д",((INDIRECT(CONCATENATE("'2018-04 (Д)'!N",TEXT(MATCH($C29,'2018-04 (Д)'!$C$2:$C$100,0)+1,0)))-INDIRECT(CONCATENATE("'2018-03 (Д)'!N",TEXT(MATCH($C29,'2018-03 (Д)'!$C$2:$C$100,0)+1,0))))/INDIRECT(CONCATENATE("'2018-03 (Д)'!N",TEXT(MATCH($C29,'2018-03 (Д)'!$C$2:$C$100,0)+1,0))))*100)</f>
        <v>63.420784070937877</v>
      </c>
      <c r="DB29" s="9">
        <f ca="1">IF(OR(INDIRECT(CONCATENATE("'2018-05 (Д)'!N",TEXT(MATCH($C29,'2018-05 (Д)'!$C$2:$C$100,0)+1,0)))="Н/Д",INDIRECT(CONCATENATE("'2018-04 (Д)'!N",TEXT(MATCH($C29,'2018-04 (Д)'!$C$2:$C$100,0)+1,0)))="Н/Д",AND(INDIRECT(CONCATENATE("'2018-05 (Д)'!N",TEXT(MATCH($C29,'2018-05 (Д)'!$C$2:$C$100,0)+1,0)))="Н/Д",INDIRECT(CONCATENATE("'2018-04 (Д)'!N",TEXT(MATCH($C29,'2018-04 (Д)'!$C$2:$C$100,0)+1,0))))),"Н/Д",((INDIRECT(CONCATENATE("'2018-05 (Д)'!N",TEXT(MATCH($C29,'2018-05 (Д)'!$C$2:$C$100,0)+1,0)))-INDIRECT(CONCATENATE("'2018-04 (Д)'!N",TEXT(MATCH($C29,'2018-04 (Д)'!$C$2:$C$100,0)+1,0))))/INDIRECT(CONCATENATE("'2018-04 (Д)'!N",TEXT(MATCH($C29,'2018-04 (Д)'!$C$2:$C$100,0)+1,0))))*100)</f>
        <v>38.530411277891098</v>
      </c>
      <c r="DC29" s="9">
        <f ca="1">IF(OR(INDIRECT(CONCATENATE("'2018-06 (Д)'!N",TEXT(MATCH($C29,'2018-06 (Д)'!$C$2:$C$100,0)+1,0)))="Н/Д",INDIRECT(CONCATENATE("'2018-05 (Д)'!N",TEXT(MATCH($C29,'2018-05 (Д)'!$C$2:$C$100,0)+1,0)))="Н/Д",AND(INDIRECT(CONCATENATE("'2018-06 (Д)'!N",TEXT(MATCH($C29,'2018-06 (Д)'!$C$2:$C$100,0)+1,0)))="Н/Д",INDIRECT(CONCATENATE("'2018-05 (Д)'!N",TEXT(MATCH($C29,'2018-05 (Д)'!$C$2:$C$100,0)+1,0))))),"Н/Д",((INDIRECT(CONCATENATE("'2018-06 (Д)'!N",TEXT(MATCH($C29,'2018-06 (Д)'!$C$2:$C$100,0)+1,0)))-INDIRECT(CONCATENATE("'2018-05 (Д)'!N",TEXT(MATCH($C29,'2018-05 (Д)'!$C$2:$C$100,0)+1,0))))/INDIRECT(CONCATENATE("'2018-05 (Д)'!N",TEXT(MATCH($C29,'2018-05 (Д)'!$C$2:$C$100,0)+1,0))))*100)</f>
        <v>26.191360085116422</v>
      </c>
      <c r="DD29" s="9">
        <f ca="1">IF(OR(INDIRECT(CONCATENATE("'2018-07 (Д)'!N",TEXT(MATCH($C29,'2018-07 (Д)'!$C$2:$C$100,0)+1,0)))="Н/Д",INDIRECT(CONCATENATE("'2018-06 (Д)'!N",TEXT(MATCH($C29,'2018-06 (Д)'!$C$2:$C$100,0)+1,0)))="Н/Д",AND(INDIRECT(CONCATENATE("'2018-07 (Д)'!N",TEXT(MATCH($C29,'2018-07 (Д)'!$C$2:$C$100,0)+1,0)))="Н/Д",INDIRECT(CONCATENATE("'2018-06 (Д)'!N",TEXT(MATCH($C29,'2018-06 (Д)'!$C$2:$C$100,0)+1,0))))),"Н/Д",((INDIRECT(CONCATENATE("'2018-07 (Д)'!N",TEXT(MATCH($C29,'2018-07 (Д)'!$C$2:$C$100,0)+1,0)))-INDIRECT(CONCATENATE("'2018-06 (Д)'!N",TEXT(MATCH($C29,'2018-06 (Д)'!$C$2:$C$100,0)+1,0))))/INDIRECT(CONCATENATE("'2018-06 (Д)'!N",TEXT(MATCH($C29,'2018-06 (Д)'!$C$2:$C$100,0)+1,0))))*100)</f>
        <v>23.259133075670764</v>
      </c>
      <c r="DE29" s="9">
        <f ca="1">IF(OR(INDIRECT(CONCATENATE("'2018-08 (Д)'!N",TEXT(MATCH($C29,'2018-08 (Д)'!$C$2:$C$100,0)+1,0)))="Н/Д",INDIRECT(CONCATENATE("'2018-07 (Д)'!N",TEXT(MATCH($C29,'2018-07 (Д)'!$C$2:$C$100,0)+1,0)))="Н/Д",AND(INDIRECT(CONCATENATE("'2018-08 (Д)'!N",TEXT(MATCH($C29,'2018-08 (Д)'!$C$2:$C$100,0)+1,0)))="Н/Д",INDIRECT(CONCATENATE("'2018-07 (Д)'!N",TEXT(MATCH($C29,'2018-07 (Д)'!$C$2:$C$100,0)+1,0))))),"Н/Д",((INDIRECT(CONCATENATE("'2018-08 (Д)'!N",TEXT(MATCH($C29,'2018-08 (Д)'!$C$2:$C$100,0)+1,0)))-INDIRECT(CONCATENATE("'2018-07 (Д)'!N",TEXT(MATCH($C29,'2018-07 (Д)'!$C$2:$C$100,0)+1,0))))/INDIRECT(CONCATENATE("'2018-07 (Д)'!N",TEXT(MATCH($C29,'2018-07 (Д)'!$C$2:$C$100,0)+1,0))))*100)</f>
        <v>17.831507127861276</v>
      </c>
      <c r="DF29" s="9">
        <f ca="1">IF(OR(INDIRECT(CONCATENATE("'2018-09 (Д)'!N",TEXT(MATCH($C29,'2018-09 (Д)'!$C$2:$C$100,0)+1,0)))="Н/Д",INDIRECT(CONCATENATE("'2018-08 (Д)'!N",TEXT(MATCH($C29,'2018-08 (Д)'!$C$2:$C$100,0)+1,0)))="Н/Д",AND(INDIRECT(CONCATENATE("'2018-09 (Д)'!N",TEXT(MATCH($C29,'2018-09 (Д)'!$C$2:$C$100,0)+1,0)))="Н/Д",INDIRECT(CONCATENATE("'2018-08 (Д)'!N",TEXT(MATCH($C29,'2018-08 (Д)'!$C$2:$C$100,0)+1,0))))),"Н/Д",((INDIRECT(CONCATENATE("'2018-09 (Д)'!N",TEXT(MATCH($C29,'2018-09 (Д)'!$C$2:$C$100,0)+1,0)))-INDIRECT(CONCATENATE("'2018-08 (Д)'!N",TEXT(MATCH($C29,'2018-08 (Д)'!$C$2:$C$100,0)+1,0))))/INDIRECT(CONCATENATE("'2018-08 (Д)'!N",TEXT(MATCH($C29,'2018-08 (Д)'!$C$2:$C$100,0)+1,0))))*100)</f>
        <v>15.136747866902789</v>
      </c>
      <c r="DG29" s="9">
        <f ca="1">IF(OR(INDIRECT(CONCATENATE("'2018-10 (Д)'!N",TEXT(MATCH($C29,'2018-10 (Д)'!$C$2:$C$100,0)+1,0)))="Н/Д",INDIRECT(CONCATENATE("'2018-09 (Д)'!N",TEXT(MATCH($C29,'2018-09 (Д)'!$C$2:$C$100,0)+1,0)))="Н/Д",AND(INDIRECT(CONCATENATE("'2018-10 (Д)'!N",TEXT(MATCH($C29,'2018-10 (Д)'!$C$2:$C$100,0)+1,0)))="Н/Д",INDIRECT(CONCATENATE("'2018-09 (Д)'!N",TEXT(MATCH($C29,'2018-09 (Д)'!$C$2:$C$100,0)+1,0))))),"Н/Д",((INDIRECT(CONCATENATE("'2018-10 (Д)'!N",TEXT(MATCH($C29,'2018-10 (Д)'!$C$2:$C$100,0)+1,0)))-INDIRECT(CONCATENATE("'2018-09 (Д)'!N",TEXT(MATCH($C29,'2018-09 (Д)'!$C$2:$C$100,0)+1,0))))/INDIRECT(CONCATENATE("'2018-09 (Д)'!N",TEXT(MATCH($C29,'2018-09 (Д)'!$C$2:$C$100,0)+1,0))))*100)</f>
        <v>12.485088759529049</v>
      </c>
      <c r="DH29" s="9">
        <f ca="1">IF(OR(INDIRECT(CONCATENATE("'2018-11 (Д)'!N",TEXT(MATCH($C29,'2018-11 (Д)'!$C$2:$C$100,0)+1,0)))="Н/Д",INDIRECT(CONCATENATE("'2018-10 (Д)'!N",TEXT(MATCH($C29,'2018-10 (Д)'!$C$2:$C$100,0)+1,0)))="Н/Д",AND(INDIRECT(CONCATENATE("'2018-11 (Д)'!N",TEXT(MATCH($C29,'2018-11 (Д)'!$C$2:$C$100,0)+1,0)))="Н/Д",INDIRECT(CONCATENATE("'2018-10 (Д)'!N",TEXT(MATCH($C29,'2018-10 (Д)'!$C$2:$C$100,0)+1,0))))),"Н/Д",((INDIRECT(CONCATENATE("'2018-11 (Д)'!N",TEXT(MATCH($C29,'2018-11 (Д)'!$C$2:$C$100,0)+1,0)))-INDIRECT(CONCATENATE("'2018-10 (Д)'!N",TEXT(MATCH($C29,'2018-10 (Д)'!$C$2:$C$100,0)+1,0))))/INDIRECT(CONCATENATE("'2018-10 (Д)'!N",TEXT(MATCH($C29,'2018-10 (Д)'!$C$2:$C$100,0)+1,0))))*100)</f>
        <v>12.943972772817581</v>
      </c>
      <c r="DI29" s="9">
        <f ca="1">IF(OR(INDIRECT(CONCATENATE("'2018-12 (Д)'!N",TEXT(MATCH($C29,'2018-12 (Д)'!$C$2:$C$100,0)+1,0)))="Н/Д",INDIRECT(CONCATENATE("'2018-11 (Д)'!N",TEXT(MATCH($C29,'2018-11 (Д)'!$C$2:$C$100,0)+1,0)))="Н/Д",AND(INDIRECT(CONCATENATE("'2018-12 (Д)'!N",TEXT(MATCH($C29,'2018-12 (Д)'!$C$2:$C$100,0)+1,0)))="Н/Д",INDIRECT(CONCATENATE("'2018-11 (Д)'!N",TEXT(MATCH($C29,'2018-11 (Д)'!$C$2:$C$100,0)+1,0))))),"Н/Д",((INDIRECT(CONCATENATE("'2018-12 (Д)'!N",TEXT(MATCH($C29,'2018-12 (Д)'!$C$2:$C$100,0)+1,0)))-INDIRECT(CONCATENATE("'2018-11 (Д)'!N",TEXT(MATCH($C29,'2018-11 (Д)'!$C$2:$C$100,0)+1,0))))/INDIRECT(CONCATENATE("'2018-11 (Д)'!N",TEXT(MATCH($C29,'2018-11 (Д)'!$C$2:$C$100,0)+1,0))))*100)</f>
        <v>11.415298010026516</v>
      </c>
      <c r="DJ29" s="9"/>
      <c r="DK29" s="9">
        <f ca="1">IF(OR(INDIRECT(CONCATENATE("'2018-03 (Д)'!O",TEXT(MATCH($C29,'2018-03 (Д)'!$C$2:$C$100,0)+1,0)))="Н/Д",INDIRECT(CONCATENATE("'2018-02 (Д)'!O",TEXT(MATCH($C29,'2018-02 (Д)'!$C$2:$C$100,0)+1,0)))="Н/Д",AND(INDIRECT(CONCATENATE("'2018-03 (Д)'!O",TEXT(MATCH($C29,'2018-03 (Д)'!$C$2:$C$100,0)+1,0)))="Н/Д",INDIRECT(CONCATENATE("'2018-02 (Д)'!O",TEXT(MATCH($C29,'2018-02 (Д)'!$C$2:$C$100,0)+1,0))))),"Н/Д",((INDIRECT(CONCATENATE("'2018-03 (Д)'!O",TEXT(MATCH($C29,'2018-03 (Д)'!$C$2:$C$100,0)+1,0)))-INDIRECT(CONCATENATE("'2018-02 (Д)'!O",TEXT(MATCH($C29,'2018-02 (Д)'!$C$2:$C$100,0)+1,0))))/INDIRECT(CONCATENATE("'2018-02 (Д)'!O",TEXT(MATCH($C29,'2018-02 (Д)'!$C$2:$C$100,0)+1,0))))*100)</f>
        <v>-550.38111161838663</v>
      </c>
      <c r="DL29" s="9">
        <f ca="1">IF(OR(INDIRECT(CONCATENATE("'2018-04 (Д)'!O",TEXT(MATCH($C29,'2018-04 (Д)'!$C$2:$C$100,0)+1,0)))="Н/Д",INDIRECT(CONCATENATE("'2018-03 (Д)'!O",TEXT(MATCH($C29,'2018-03 (Д)'!$C$2:$C$100,0)+1,0)))="Н/Д",AND(INDIRECT(CONCATENATE("'2018-04 (Д)'!O",TEXT(MATCH($C29,'2018-04 (Д)'!$C$2:$C$100,0)+1,0)))="Н/Д",INDIRECT(CONCATENATE("'2018-03 (Д)'!O",TEXT(MATCH($C29,'2018-03 (Д)'!$C$2:$C$100,0)+1,0))))),"Н/Д",((INDIRECT(CONCATENATE("'2018-04 (Д)'!O",TEXT(MATCH($C29,'2018-04 (Д)'!$C$2:$C$100,0)+1,0)))-INDIRECT(CONCATENATE("'2018-03 (Д)'!O",TEXT(MATCH($C29,'2018-03 (Д)'!$C$2:$C$100,0)+1,0))))/INDIRECT(CONCATENATE("'2018-03 (Д)'!O",TEXT(MATCH($C29,'2018-03 (Д)'!$C$2:$C$100,0)+1,0))))*100)</f>
        <v>-239.33582348060284</v>
      </c>
      <c r="DM29" s="9">
        <f ca="1">IF(OR(INDIRECT(CONCATENATE("'2018-05 (Д)'!O",TEXT(MATCH($C29,'2018-05 (Д)'!$C$2:$C$100,0)+1,0)))="Н/Д",INDIRECT(CONCATENATE("'2018-04 (Д)'!O",TEXT(MATCH($C29,'2018-04 (Д)'!$C$2:$C$100,0)+1,0)))="Н/Д",AND(INDIRECT(CONCATENATE("'2018-05 (Д)'!O",TEXT(MATCH($C29,'2018-05 (Д)'!$C$2:$C$100,0)+1,0)))="Н/Д",INDIRECT(CONCATENATE("'2018-04 (Д)'!O",TEXT(MATCH($C29,'2018-04 (Д)'!$C$2:$C$100,0)+1,0))))),"Н/Д",((INDIRECT(CONCATENATE("'2018-05 (Д)'!O",TEXT(MATCH($C29,'2018-05 (Д)'!$C$2:$C$100,0)+1,0)))-INDIRECT(CONCATENATE("'2018-04 (Д)'!O",TEXT(MATCH($C29,'2018-04 (Д)'!$C$2:$C$100,0)+1,0))))/INDIRECT(CONCATENATE("'2018-04 (Д)'!O",TEXT(MATCH($C29,'2018-04 (Д)'!$C$2:$C$100,0)+1,0))))*100)</f>
        <v>-121.0804161977151</v>
      </c>
      <c r="DN29" s="9">
        <f ca="1">IF(OR(INDIRECT(CONCATENATE("'2018-06 (Д)'!O",TEXT(MATCH($C29,'2018-06 (Д)'!$C$2:$C$100,0)+1,0)))="Н/Д",INDIRECT(CONCATENATE("'2018-05 (Д)'!O",TEXT(MATCH($C29,'2018-05 (Д)'!$C$2:$C$100,0)+1,0)))="Н/Д",AND(INDIRECT(CONCATENATE("'2018-06 (Д)'!O",TEXT(MATCH($C29,'2018-06 (Д)'!$C$2:$C$100,0)+1,0)))="Н/Д",INDIRECT(CONCATENATE("'2018-05 (Д)'!O",TEXT(MATCH($C29,'2018-05 (Д)'!$C$2:$C$100,0)+1,0))))),"Н/Д",((INDIRECT(CONCATENATE("'2018-06 (Д)'!O",TEXT(MATCH($C29,'2018-06 (Д)'!$C$2:$C$100,0)+1,0)))-INDIRECT(CONCATENATE("'2018-05 (Д)'!O",TEXT(MATCH($C29,'2018-05 (Д)'!$C$2:$C$100,0)+1,0))))/INDIRECT(CONCATENATE("'2018-05 (Д)'!O",TEXT(MATCH($C29,'2018-05 (Д)'!$C$2:$C$100,0)+1,0))))*100)</f>
        <v>-242.21765115933582</v>
      </c>
      <c r="DO29" s="9">
        <f ca="1">IF(OR(INDIRECT(CONCATENATE("'2018-07 (Д)'!O",TEXT(MATCH($C29,'2018-07 (Д)'!$C$2:$C$100,0)+1,0)))="Н/Д",INDIRECT(CONCATENATE("'2018-06 (Д)'!O",TEXT(MATCH($C29,'2018-06 (Д)'!$C$2:$C$100,0)+1,0)))="Н/Д",AND(INDIRECT(CONCATENATE("'2018-07 (Д)'!O",TEXT(MATCH($C29,'2018-07 (Д)'!$C$2:$C$100,0)+1,0)))="Н/Д",INDIRECT(CONCATENATE("'2018-06 (Д)'!O",TEXT(MATCH($C29,'2018-06 (Д)'!$C$2:$C$100,0)+1,0))))),"Н/Д",((INDIRECT(CONCATENATE("'2018-07 (Д)'!O",TEXT(MATCH($C29,'2018-07 (Д)'!$C$2:$C$100,0)+1,0)))-INDIRECT(CONCATENATE("'2018-06 (Д)'!O",TEXT(MATCH($C29,'2018-06 (Д)'!$C$2:$C$100,0)+1,0))))/INDIRECT(CONCATENATE("'2018-06 (Д)'!O",TEXT(MATCH($C29,'2018-06 (Д)'!$C$2:$C$100,0)+1,0))))*100)</f>
        <v>-107.19708413954476</v>
      </c>
      <c r="DP29" s="9">
        <f ca="1">IF(OR(INDIRECT(CONCATENATE("'2018-08 (Д)'!O",TEXT(MATCH($C29,'2018-08 (Д)'!$C$2:$C$100,0)+1,0)))="Н/Д",INDIRECT(CONCATENATE("'2018-07 (Д)'!O",TEXT(MATCH($C29,'2018-07 (Д)'!$C$2:$C$100,0)+1,0)))="Н/Д",AND(INDIRECT(CONCATENATE("'2018-08 (Д)'!O",TEXT(MATCH($C29,'2018-08 (Д)'!$C$2:$C$100,0)+1,0)))="Н/Д",INDIRECT(CONCATENATE("'2018-07 (Д)'!O",TEXT(MATCH($C29,'2018-07 (Д)'!$C$2:$C$100,0)+1,0))))),"Н/Д",((INDIRECT(CONCATENATE("'2018-08 (Д)'!O",TEXT(MATCH($C29,'2018-08 (Д)'!$C$2:$C$100,0)+1,0)))-INDIRECT(CONCATENATE("'2018-07 (Д)'!O",TEXT(MATCH($C29,'2018-07 (Д)'!$C$2:$C$100,0)+1,0))))/INDIRECT(CONCATENATE("'2018-07 (Д)'!O",TEXT(MATCH($C29,'2018-07 (Д)'!$C$2:$C$100,0)+1,0))))*100)</f>
        <v>-2667.4950875312602</v>
      </c>
      <c r="DQ29" s="9">
        <f ca="1">IF(OR(INDIRECT(CONCATENATE("'2018-09 (Д)'!O",TEXT(MATCH($C29,'2018-09 (Д)'!$C$2:$C$100,0)+1,0)))="Н/Д",INDIRECT(CONCATENATE("'2018-08 (Д)'!O",TEXT(MATCH($C29,'2018-08 (Д)'!$C$2:$C$100,0)+1,0)))="Н/Д",AND(INDIRECT(CONCATENATE("'2018-09 (Д)'!O",TEXT(MATCH($C29,'2018-09 (Д)'!$C$2:$C$100,0)+1,0)))="Н/Д",INDIRECT(CONCATENATE("'2018-08 (Д)'!O",TEXT(MATCH($C29,'2018-08 (Д)'!$C$2:$C$100,0)+1,0))))),"Н/Д",((INDIRECT(CONCATENATE("'2018-09 (Д)'!O",TEXT(MATCH($C29,'2018-09 (Д)'!$C$2:$C$100,0)+1,0)))-INDIRECT(CONCATENATE("'2018-08 (Д)'!O",TEXT(MATCH($C29,'2018-08 (Д)'!$C$2:$C$100,0)+1,0))))/INDIRECT(CONCATENATE("'2018-08 (Д)'!O",TEXT(MATCH($C29,'2018-08 (Д)'!$C$2:$C$100,0)+1,0))))*100)</f>
        <v>-99.723958473752987</v>
      </c>
      <c r="DR29" s="9">
        <f ca="1">IF(OR(INDIRECT(CONCATENATE("'2018-10 (Д)'!O",TEXT(MATCH($C29,'2018-10 (Д)'!$C$2:$C$100,0)+1,0)))="Н/Д",INDIRECT(CONCATENATE("'2018-09 (Д)'!O",TEXT(MATCH($C29,'2018-09 (Д)'!$C$2:$C$100,0)+1,0)))="Н/Д",AND(INDIRECT(CONCATENATE("'2018-10 (Д)'!O",TEXT(MATCH($C29,'2018-10 (Д)'!$C$2:$C$100,0)+1,0)))="Н/Д",INDIRECT(CONCATENATE("'2018-09 (Д)'!O",TEXT(MATCH($C29,'2018-09 (Д)'!$C$2:$C$100,0)+1,0))))),"Н/Д",((INDIRECT(CONCATENATE("'2018-10 (Д)'!O",TEXT(MATCH($C29,'2018-10 (Д)'!$C$2:$C$100,0)+1,0)))-INDIRECT(CONCATENATE("'2018-09 (Д)'!O",TEXT(MATCH($C29,'2018-09 (Д)'!$C$2:$C$100,0)+1,0))))/INDIRECT(CONCATENATE("'2018-09 (Д)'!O",TEXT(MATCH($C29,'2018-09 (Д)'!$C$2:$C$100,0)+1,0))))*100)</f>
        <v>3341163.1064900639</v>
      </c>
      <c r="DS29" s="9">
        <f ca="1">IF(OR(INDIRECT(CONCATENATE("'2018-11 (Д)'!O",TEXT(MATCH($C29,'2018-11 (Д)'!$C$2:$C$100,0)+1,0)))="Н/Д",INDIRECT(CONCATENATE("'2018-10 (Д)'!O",TEXT(MATCH($C29,'2018-10 (Д)'!$C$2:$C$100,0)+1,0)))="Н/Д",AND(INDIRECT(CONCATENATE("'2018-11 (Д)'!O",TEXT(MATCH($C29,'2018-11 (Д)'!$C$2:$C$100,0)+1,0)))="Н/Д",INDIRECT(CONCATENATE("'2018-10 (Д)'!O",TEXT(MATCH($C29,'2018-10 (Д)'!$C$2:$C$100,0)+1,0))))),"Н/Д",((INDIRECT(CONCATENATE("'2018-11 (Д)'!O",TEXT(MATCH($C29,'2018-11 (Д)'!$C$2:$C$100,0)+1,0)))-INDIRECT(CONCATENATE("'2018-10 (Д)'!O",TEXT(MATCH($C29,'2018-10 (Д)'!$C$2:$C$100,0)+1,0))))/INDIRECT(CONCATENATE("'2018-10 (Д)'!O",TEXT(MATCH($C29,'2018-10 (Д)'!$C$2:$C$100,0)+1,0))))*100)</f>
        <v>-99.769880142693793</v>
      </c>
      <c r="DT29" s="9">
        <f ca="1">IF(OR(INDIRECT(CONCATENATE("'2018-12 (Д)'!O",TEXT(MATCH($C29,'2018-12 (Д)'!$C$2:$C$100,0)+1,0)))="Н/Д",INDIRECT(CONCATENATE("'2018-11 (Д)'!O",TEXT(MATCH($C29,'2018-11 (Д)'!$C$2:$C$100,0)+1,0)))="Н/Д",AND(INDIRECT(CONCATENATE("'2018-12 (Д)'!O",TEXT(MATCH($C29,'2018-12 (Д)'!$C$2:$C$100,0)+1,0)))="Н/Д",INDIRECT(CONCATENATE("'2018-11 (Д)'!O",TEXT(MATCH($C29,'2018-11 (Д)'!$C$2:$C$100,0)+1,0))))),"Н/Д",((INDIRECT(CONCATENATE("'2018-12 (Д)'!O",TEXT(MATCH($C29,'2018-12 (Д)'!$C$2:$C$100,0)+1,0)))-INDIRECT(CONCATENATE("'2018-11 (Д)'!O",TEXT(MATCH($C29,'2018-11 (Д)'!$C$2:$C$100,0)+1,0))))/INDIRECT(CONCATENATE("'2018-11 (Д)'!O",TEXT(MATCH($C29,'2018-11 (Д)'!$C$2:$C$100,0)+1,0))))*100)</f>
        <v>-178.23648000786417</v>
      </c>
      <c r="DU29" s="9"/>
      <c r="DV29" s="9">
        <f ca="1">IF(OR(INDIRECT(CONCATENATE("'2018-03 (Д)'!P",TEXT(MATCH($C29,'2018-03 (Д)'!$C$2:$C$100,0)+1,0)))="Н/Д",INDIRECT(CONCATENATE("'2018-02 (Д)'!P",TEXT(MATCH($C29,'2018-02 (Д)'!$C$2:$C$100,0)+1,0)))="Н/Д",AND(INDIRECT(CONCATENATE("'2018-03 (Д)'!P",TEXT(MATCH($C29,'2018-03 (Д)'!$C$2:$C$100,0)+1,0)))="Н/Д",INDIRECT(CONCATENATE("'2018-02 (Д)'!P",TEXT(MATCH($C29,'2018-02 (Д)'!$C$2:$C$100,0)+1,0))))),"Н/Д",((INDIRECT(CONCATENATE("'2018-03 (Д)'!P",TEXT(MATCH($C29,'2018-03 (Д)'!$C$2:$C$100,0)+1,0)))-INDIRECT(CONCATENATE("'2018-02 (Д)'!P",TEXT(MATCH($C29,'2018-02 (Д)'!$C$2:$C$100,0)+1,0))))/INDIRECT(CONCATENATE("'2018-02 (Д)'!P",TEXT(MATCH($C29,'2018-02 (Д)'!$C$2:$C$100,0)+1,0))))*100)</f>
        <v>1.3849440402895854</v>
      </c>
      <c r="DW29" s="9">
        <f ca="1">IF(OR(INDIRECT(CONCATENATE("'2018-04 (Д)'!P",TEXT(MATCH($C29,'2018-04 (Д)'!$C$2:$C$100,0)+1,0)))="Н/Д",INDIRECT(CONCATENATE("'2018-03 (Д)'!P",TEXT(MATCH($C29,'2018-03 (Д)'!$C$2:$C$100,0)+1,0)))="Н/Д",AND(INDIRECT(CONCATENATE("'2018-04 (Д)'!P",TEXT(MATCH($C29,'2018-04 (Д)'!$C$2:$C$100,0)+1,0)))="Н/Д",INDIRECT(CONCATENATE("'2018-03 (Д)'!P",TEXT(MATCH($C29,'2018-03 (Д)'!$C$2:$C$100,0)+1,0))))),"Н/Д",((INDIRECT(CONCATENATE("'2018-04 (Д)'!P",TEXT(MATCH($C29,'2018-04 (Д)'!$C$2:$C$100,0)+1,0)))-INDIRECT(CONCATENATE("'2018-03 (Д)'!P",TEXT(MATCH($C29,'2018-03 (Д)'!$C$2:$C$100,0)+1,0))))/INDIRECT(CONCATENATE("'2018-03 (Д)'!P",TEXT(MATCH($C29,'2018-03 (Д)'!$C$2:$C$100,0)+1,0))))*100)</f>
        <v>20.952855292126987</v>
      </c>
      <c r="DX29" s="9">
        <f ca="1">IF(OR(INDIRECT(CONCATENATE("'2018-05 (Д)'!P",TEXT(MATCH($C29,'2018-05 (Д)'!$C$2:$C$100,0)+1,0)))="Н/Д",INDIRECT(CONCATENATE("'2018-04 (Д)'!P",TEXT(MATCH($C29,'2018-04 (Д)'!$C$2:$C$100,0)+1,0)))="Н/Д",AND(INDIRECT(CONCATENATE("'2018-05 (Д)'!P",TEXT(MATCH($C29,'2018-05 (Д)'!$C$2:$C$100,0)+1,0)))="Н/Д",INDIRECT(CONCATENATE("'2018-04 (Д)'!P",TEXT(MATCH($C29,'2018-04 (Д)'!$C$2:$C$100,0)+1,0))))),"Н/Д",((INDIRECT(CONCATENATE("'2018-05 (Д)'!P",TEXT(MATCH($C29,'2018-05 (Д)'!$C$2:$C$100,0)+1,0)))-INDIRECT(CONCATENATE("'2018-04 (Д)'!P",TEXT(MATCH($C29,'2018-04 (Д)'!$C$2:$C$100,0)+1,0))))/INDIRECT(CONCATENATE("'2018-04 (Д)'!P",TEXT(MATCH($C29,'2018-04 (Д)'!$C$2:$C$100,0)+1,0))))*100)</f>
        <v>103.87122676730665</v>
      </c>
      <c r="DY29" s="9">
        <f ca="1">IF(OR(INDIRECT(CONCATENATE("'2018-06 (Д)'!P",TEXT(MATCH($C29,'2018-06 (Д)'!$C$2:$C$100,0)+1,0)))="Н/Д",INDIRECT(CONCATENATE("'2018-05 (Д)'!P",TEXT(MATCH($C29,'2018-05 (Д)'!$C$2:$C$100,0)+1,0)))="Н/Д",AND(INDIRECT(CONCATENATE("'2018-06 (Д)'!P",TEXT(MATCH($C29,'2018-06 (Д)'!$C$2:$C$100,0)+1,0)))="Н/Д",INDIRECT(CONCATENATE("'2018-05 (Д)'!P",TEXT(MATCH($C29,'2018-05 (Д)'!$C$2:$C$100,0)+1,0))))),"Н/Д",((INDIRECT(CONCATENATE("'2018-06 (Д)'!P",TEXT(MATCH($C29,'2018-06 (Д)'!$C$2:$C$100,0)+1,0)))-INDIRECT(CONCATENATE("'2018-05 (Д)'!P",TEXT(MATCH($C29,'2018-05 (Д)'!$C$2:$C$100,0)+1,0))))/INDIRECT(CONCATENATE("'2018-05 (Д)'!P",TEXT(MATCH($C29,'2018-05 (Д)'!$C$2:$C$100,0)+1,0))))*100)</f>
        <v>-51.549146989172087</v>
      </c>
      <c r="DZ29" s="9">
        <f ca="1">IF(OR(INDIRECT(CONCATENATE("'2018-07 (Д)'!P",TEXT(MATCH($C29,'2018-07 (Д)'!$C$2:$C$100,0)+1,0)))="Н/Д",INDIRECT(CONCATENATE("'2018-06 (Д)'!P",TEXT(MATCH($C29,'2018-06 (Д)'!$C$2:$C$100,0)+1,0)))="Н/Д",AND(INDIRECT(CONCATENATE("'2018-07 (Д)'!P",TEXT(MATCH($C29,'2018-07 (Д)'!$C$2:$C$100,0)+1,0)))="Н/Д",INDIRECT(CONCATENATE("'2018-06 (Д)'!P",TEXT(MATCH($C29,'2018-06 (Д)'!$C$2:$C$100,0)+1,0))))),"Н/Д",((INDIRECT(CONCATENATE("'2018-07 (Д)'!P",TEXT(MATCH($C29,'2018-07 (Д)'!$C$2:$C$100,0)+1,0)))-INDIRECT(CONCATENATE("'2018-06 (Д)'!P",TEXT(MATCH($C29,'2018-06 (Д)'!$C$2:$C$100,0)+1,0))))/INDIRECT(CONCATENATE("'2018-06 (Д)'!P",TEXT(MATCH($C29,'2018-06 (Д)'!$C$2:$C$100,0)+1,0))))*100)</f>
        <v>12.627183184685119</v>
      </c>
      <c r="EA29" s="9">
        <f ca="1">IF(OR(INDIRECT(CONCATENATE("'2018-08 (Д)'!P",TEXT(MATCH($C29,'2018-08 (Д)'!$C$2:$C$100,0)+1,0)))="Н/Д",INDIRECT(CONCATENATE("'2018-07 (Д)'!P",TEXT(MATCH($C29,'2018-07 (Д)'!$C$2:$C$100,0)+1,0)))="Н/Д",AND(INDIRECT(CONCATENATE("'2018-08 (Д)'!P",TEXT(MATCH($C29,'2018-08 (Д)'!$C$2:$C$100,0)+1,0)))="Н/Д",INDIRECT(CONCATENATE("'2018-07 (Д)'!P",TEXT(MATCH($C29,'2018-07 (Д)'!$C$2:$C$100,0)+1,0))))),"Н/Д",((INDIRECT(CONCATENATE("'2018-08 (Д)'!P",TEXT(MATCH($C29,'2018-08 (Д)'!$C$2:$C$100,0)+1,0)))-INDIRECT(CONCATENATE("'2018-07 (Д)'!P",TEXT(MATCH($C29,'2018-07 (Д)'!$C$2:$C$100,0)+1,0))))/INDIRECT(CONCATENATE("'2018-07 (Д)'!P",TEXT(MATCH($C29,'2018-07 (Д)'!$C$2:$C$100,0)+1,0))))*100)</f>
        <v>79.215640873317199</v>
      </c>
      <c r="EB29" s="9">
        <f ca="1">IF(OR(INDIRECT(CONCATENATE("'2018-09 (Д)'!P",TEXT(MATCH($C29,'2018-09 (Д)'!$C$2:$C$100,0)+1,0)))="Н/Д",INDIRECT(CONCATENATE("'2018-08 (Д)'!P",TEXT(MATCH($C29,'2018-08 (Д)'!$C$2:$C$100,0)+1,0)))="Н/Д",AND(INDIRECT(CONCATENATE("'2018-09 (Д)'!P",TEXT(MATCH($C29,'2018-09 (Д)'!$C$2:$C$100,0)+1,0)))="Н/Д",INDIRECT(CONCATENATE("'2018-08 (Д)'!P",TEXT(MATCH($C29,'2018-08 (Д)'!$C$2:$C$100,0)+1,0))))),"Н/Д",((INDIRECT(CONCATENATE("'2018-09 (Д)'!P",TEXT(MATCH($C29,'2018-09 (Д)'!$C$2:$C$100,0)+1,0)))-INDIRECT(CONCATENATE("'2018-08 (Д)'!P",TEXT(MATCH($C29,'2018-08 (Д)'!$C$2:$C$100,0)+1,0))))/INDIRECT(CONCATENATE("'2018-08 (Д)'!P",TEXT(MATCH($C29,'2018-08 (Д)'!$C$2:$C$100,0)+1,0))))*100)</f>
        <v>-31.017898786067288</v>
      </c>
      <c r="EC29" s="9">
        <f ca="1">IF(OR(INDIRECT(CONCATENATE("'2018-10 (Д)'!P",TEXT(MATCH($C29,'2018-10 (Д)'!$C$2:$C$100,0)+1,0)))="Н/Д",INDIRECT(CONCATENATE("'2018-09 (Д)'!P",TEXT(MATCH($C29,'2018-09 (Д)'!$C$2:$C$100,0)+1,0)))="Н/Д",AND(INDIRECT(CONCATENATE("'2018-10 (Д)'!P",TEXT(MATCH($C29,'2018-10 (Д)'!$C$2:$C$100,0)+1,0)))="Н/Д",INDIRECT(CONCATENATE("'2018-09 (Д)'!P",TEXT(MATCH($C29,'2018-09 (Д)'!$C$2:$C$100,0)+1,0))))),"Н/Д",((INDIRECT(CONCATENATE("'2018-10 (Д)'!P",TEXT(MATCH($C29,'2018-10 (Д)'!$C$2:$C$100,0)+1,0)))-INDIRECT(CONCATENATE("'2018-09 (Д)'!P",TEXT(MATCH($C29,'2018-09 (Д)'!$C$2:$C$100,0)+1,0))))/INDIRECT(CONCATENATE("'2018-09 (Д)'!P",TEXT(MATCH($C29,'2018-09 (Д)'!$C$2:$C$100,0)+1,0))))*100)</f>
        <v>-28.149854818098873</v>
      </c>
      <c r="ED29" s="9">
        <f ca="1">IF(OR(INDIRECT(CONCATENATE("'2018-11 (Д)'!P",TEXT(MATCH($C29,'2018-11 (Д)'!$C$2:$C$100,0)+1,0)))="Н/Д",INDIRECT(CONCATENATE("'2018-10 (Д)'!P",TEXT(MATCH($C29,'2018-10 (Д)'!$C$2:$C$100,0)+1,0)))="Н/Д",AND(INDIRECT(CONCATENATE("'2018-11 (Д)'!P",TEXT(MATCH($C29,'2018-11 (Д)'!$C$2:$C$100,0)+1,0)))="Н/Д",INDIRECT(CONCATENATE("'2018-10 (Д)'!P",TEXT(MATCH($C29,'2018-10 (Д)'!$C$2:$C$100,0)+1,0))))),"Н/Д",((INDIRECT(CONCATENATE("'2018-11 (Д)'!P",TEXT(MATCH($C29,'2018-11 (Д)'!$C$2:$C$100,0)+1,0)))-INDIRECT(CONCATENATE("'2018-10 (Д)'!P",TEXT(MATCH($C29,'2018-10 (Д)'!$C$2:$C$100,0)+1,0))))/INDIRECT(CONCATENATE("'2018-10 (Д)'!P",TEXT(MATCH($C29,'2018-10 (Д)'!$C$2:$C$100,0)+1,0))))*100)</f>
        <v>87.721668092496657</v>
      </c>
      <c r="EE29" s="9">
        <f ca="1">IF(OR(INDIRECT(CONCATENATE("'2018-12 (Д)'!P",TEXT(MATCH($C29,'2018-12 (Д)'!$C$2:$C$100,0)+1,0)))="Н/Д",INDIRECT(CONCATENATE("'2018-11 (Д)'!P",TEXT(MATCH($C29,'2018-11 (Д)'!$C$2:$C$100,0)+1,0)))="Н/Д",AND(INDIRECT(CONCATENATE("'2018-12 (Д)'!P",TEXT(MATCH($C29,'2018-12 (Д)'!$C$2:$C$100,0)+1,0)))="Н/Д",INDIRECT(CONCATENATE("'2018-11 (Д)'!P",TEXT(MATCH($C29,'2018-11 (Д)'!$C$2:$C$100,0)+1,0))))),"Н/Д",((INDIRECT(CONCATENATE("'2018-12 (Д)'!P",TEXT(MATCH($C29,'2018-12 (Д)'!$C$2:$C$100,0)+1,0)))-INDIRECT(CONCATENATE("'2018-11 (Д)'!P",TEXT(MATCH($C29,'2018-11 (Д)'!$C$2:$C$100,0)+1,0))))/INDIRECT(CONCATENATE("'2018-11 (Д)'!P",TEXT(MATCH($C29,'2018-11 (Д)'!$C$2:$C$100,0)+1,0))))*100)</f>
        <v>-26.029896844813816</v>
      </c>
      <c r="EF29" s="9"/>
      <c r="EG29" s="9">
        <f ca="1">IF(OR(INDIRECT(CONCATENATE("'2018-03 (Д)'!Q",TEXT(MATCH($C29,'2018-03 (Д)'!$C$2:$C$100,0)+1,0)))="Н/Д",INDIRECT(CONCATENATE("'2018-02 (Д)'!Q",TEXT(MATCH($C29,'2018-02 (Д)'!$C$2:$C$100,0)+1,0)))="Н/Д",AND(INDIRECT(CONCATENATE("'2018-03 (Д)'!Q",TEXT(MATCH($C29,'2018-03 (Д)'!$C$2:$C$100,0)+1,0)))="Н/Д",INDIRECT(CONCATENATE("'2018-02 (Д)'!Q",TEXT(MATCH($C29,'2018-02 (Д)'!$C$2:$C$100,0)+1,0))))),"Н/Д",((INDIRECT(CONCATENATE("'2018-03 (Д)'!Q",TEXT(MATCH($C29,'2018-03 (Д)'!$C$2:$C$100,0)+1,0)))-INDIRECT(CONCATENATE("'2018-02 (Д)'!Q",TEXT(MATCH($C29,'2018-02 (Д)'!$C$2:$C$100,0)+1,0))))/INDIRECT(CONCATENATE("'2018-02 (Д)'!Q",TEXT(MATCH($C29,'2018-02 (Д)'!$C$2:$C$100,0)+1,0))))*100)</f>
        <v>229.57211471701626</v>
      </c>
      <c r="EH29" s="9">
        <f ca="1">IF(OR(INDIRECT(CONCATENATE("'2018-04 (Д)'!Q",TEXT(MATCH($C29,'2018-04 (Д)'!$C$2:$C$100,0)+1,0)))="Н/Д",INDIRECT(CONCATENATE("'2018-03 (Д)'!Q",TEXT(MATCH($C29,'2018-03 (Д)'!$C$2:$C$100,0)+1,0)))="Н/Д",AND(INDIRECT(CONCATENATE("'2018-04 (Д)'!Q",TEXT(MATCH($C29,'2018-04 (Д)'!$C$2:$C$100,0)+1,0)))="Н/Д",INDIRECT(CONCATENATE("'2018-03 (Д)'!Q",TEXT(MATCH($C29,'2018-03 (Д)'!$C$2:$C$100,0)+1,0))))),"Н/Д",((INDIRECT(CONCATENATE("'2018-04 (Д)'!Q",TEXT(MATCH($C29,'2018-04 (Д)'!$C$2:$C$100,0)+1,0)))-INDIRECT(CONCATENATE("'2018-03 (Д)'!Q",TEXT(MATCH($C29,'2018-03 (Д)'!$C$2:$C$100,0)+1,0))))/INDIRECT(CONCATENATE("'2018-03 (Д)'!Q",TEXT(MATCH($C29,'2018-03 (Д)'!$C$2:$C$100,0)+1,0))))*100)</f>
        <v>87.381507594724795</v>
      </c>
      <c r="EI29" s="9">
        <f ca="1">IF(OR(INDIRECT(CONCATENATE("'2018-05 (Д)'!Q",TEXT(MATCH($C29,'2018-05 (Д)'!$C$2:$C$100,0)+1,0)))="Н/Д",INDIRECT(CONCATENATE("'2018-04 (Д)'!Q",TEXT(MATCH($C29,'2018-04 (Д)'!$C$2:$C$100,0)+1,0)))="Н/Д",AND(INDIRECT(CONCATENATE("'2018-05 (Д)'!Q",TEXT(MATCH($C29,'2018-05 (Д)'!$C$2:$C$100,0)+1,0)))="Н/Д",INDIRECT(CONCATENATE("'2018-04 (Д)'!Q",TEXT(MATCH($C29,'2018-04 (Д)'!$C$2:$C$100,0)+1,0))))),"Н/Д",((INDIRECT(CONCATENATE("'2018-05 (Д)'!Q",TEXT(MATCH($C29,'2018-05 (Д)'!$C$2:$C$100,0)+1,0)))-INDIRECT(CONCATENATE("'2018-04 (Д)'!Q",TEXT(MATCH($C29,'2018-04 (Д)'!$C$2:$C$100,0)+1,0))))/INDIRECT(CONCATENATE("'2018-04 (Д)'!Q",TEXT(MATCH($C29,'2018-04 (Д)'!$C$2:$C$100,0)+1,0))))*100)</f>
        <v>-30.07823745625776</v>
      </c>
      <c r="EJ29" s="9">
        <f ca="1">IF(OR(INDIRECT(CONCATENATE("'2018-06 (Д)'!Q",TEXT(MATCH($C29,'2018-06 (Д)'!$C$2:$C$100,0)+1,0)))="Н/Д",INDIRECT(CONCATENATE("'2018-05 (Д)'!Q",TEXT(MATCH($C29,'2018-05 (Д)'!$C$2:$C$100,0)+1,0)))="Н/Д",AND(INDIRECT(CONCATENATE("'2018-06 (Д)'!Q",TEXT(MATCH($C29,'2018-06 (Д)'!$C$2:$C$100,0)+1,0)))="Н/Д",INDIRECT(CONCATENATE("'2018-05 (Д)'!Q",TEXT(MATCH($C29,'2018-05 (Д)'!$C$2:$C$100,0)+1,0))))),"Н/Д",((INDIRECT(CONCATENATE("'2018-06 (Д)'!Q",TEXT(MATCH($C29,'2018-06 (Д)'!$C$2:$C$100,0)+1,0)))-INDIRECT(CONCATENATE("'2018-05 (Д)'!Q",TEXT(MATCH($C29,'2018-05 (Д)'!$C$2:$C$100,0)+1,0))))/INDIRECT(CONCATENATE("'2018-05 (Д)'!Q",TEXT(MATCH($C29,'2018-05 (Д)'!$C$2:$C$100,0)+1,0))))*100)</f>
        <v>-47.43378701761641</v>
      </c>
      <c r="EK29" s="9">
        <f ca="1">IF(OR(INDIRECT(CONCATENATE("'2018-07 (Д)'!Q",TEXT(MATCH($C29,'2018-07 (Д)'!$C$2:$C$100,0)+1,0)))="Н/Д",INDIRECT(CONCATENATE("'2018-06 (Д)'!Q",TEXT(MATCH($C29,'2018-06 (Д)'!$C$2:$C$100,0)+1,0)))="Н/Д",AND(INDIRECT(CONCATENATE("'2018-07 (Д)'!Q",TEXT(MATCH($C29,'2018-07 (Д)'!$C$2:$C$100,0)+1,0)))="Н/Д",INDIRECT(CONCATENATE("'2018-06 (Д)'!Q",TEXT(MATCH($C29,'2018-06 (Д)'!$C$2:$C$100,0)+1,0))))),"Н/Д",((INDIRECT(CONCATENATE("'2018-07 (Д)'!Q",TEXT(MATCH($C29,'2018-07 (Д)'!$C$2:$C$100,0)+1,0)))-INDIRECT(CONCATENATE("'2018-06 (Д)'!Q",TEXT(MATCH($C29,'2018-06 (Д)'!$C$2:$C$100,0)+1,0))))/INDIRECT(CONCATENATE("'2018-06 (Д)'!Q",TEXT(MATCH($C29,'2018-06 (Д)'!$C$2:$C$100,0)+1,0))))*100)</f>
        <v>40.285386137355125</v>
      </c>
      <c r="EL29" s="9">
        <f ca="1">IF(OR(INDIRECT(CONCATENATE("'2018-08 (Д)'!Q",TEXT(MATCH($C29,'2018-08 (Д)'!$C$2:$C$100,0)+1,0)))="Н/Д",INDIRECT(CONCATENATE("'2018-07 (Д)'!Q",TEXT(MATCH($C29,'2018-07 (Д)'!$C$2:$C$100,0)+1,0)))="Н/Д",AND(INDIRECT(CONCATENATE("'2018-08 (Д)'!Q",TEXT(MATCH($C29,'2018-08 (Д)'!$C$2:$C$100,0)+1,0)))="Н/Д",INDIRECT(CONCATENATE("'2018-07 (Д)'!Q",TEXT(MATCH($C29,'2018-07 (Д)'!$C$2:$C$100,0)+1,0))))),"Н/Д",((INDIRECT(CONCATENATE("'2018-08 (Д)'!Q",TEXT(MATCH($C29,'2018-08 (Д)'!$C$2:$C$100,0)+1,0)))-INDIRECT(CONCATENATE("'2018-07 (Д)'!Q",TEXT(MATCH($C29,'2018-07 (Д)'!$C$2:$C$100,0)+1,0))))/INDIRECT(CONCATENATE("'2018-07 (Д)'!Q",TEXT(MATCH($C29,'2018-07 (Д)'!$C$2:$C$100,0)+1,0))))*100)</f>
        <v>25.169835846543691</v>
      </c>
      <c r="EM29" s="9">
        <f ca="1">IF(OR(INDIRECT(CONCATENATE("'2018-09 (Д)'!Q",TEXT(MATCH($C29,'2018-09 (Д)'!$C$2:$C$100,0)+1,0)))="Н/Д",INDIRECT(CONCATENATE("'2018-08 (Д)'!Q",TEXT(MATCH($C29,'2018-08 (Д)'!$C$2:$C$100,0)+1,0)))="Н/Д",AND(INDIRECT(CONCATENATE("'2018-09 (Д)'!Q",TEXT(MATCH($C29,'2018-09 (Д)'!$C$2:$C$100,0)+1,0)))="Н/Д",INDIRECT(CONCATENATE("'2018-08 (Д)'!Q",TEXT(MATCH($C29,'2018-08 (Д)'!$C$2:$C$100,0)+1,0))))),"Н/Д",((INDIRECT(CONCATENATE("'2018-09 (Д)'!Q",TEXT(MATCH($C29,'2018-09 (Д)'!$C$2:$C$100,0)+1,0)))-INDIRECT(CONCATENATE("'2018-08 (Д)'!Q",TEXT(MATCH($C29,'2018-08 (Д)'!$C$2:$C$100,0)+1,0))))/INDIRECT(CONCATENATE("'2018-08 (Д)'!Q",TEXT(MATCH($C29,'2018-08 (Д)'!$C$2:$C$100,0)+1,0))))*100)</f>
        <v>-48.816016023997086</v>
      </c>
      <c r="EN29" s="9">
        <f ca="1">IF(OR(INDIRECT(CONCATENATE("'2018-10 (Д)'!Q",TEXT(MATCH($C29,'2018-10 (Д)'!$C$2:$C$100,0)+1,0)))="Н/Д",INDIRECT(CONCATENATE("'2018-09 (Д)'!Q",TEXT(MATCH($C29,'2018-09 (Д)'!$C$2:$C$100,0)+1,0)))="Н/Д",AND(INDIRECT(CONCATENATE("'2018-10 (Д)'!Q",TEXT(MATCH($C29,'2018-10 (Д)'!$C$2:$C$100,0)+1,0)))="Н/Д",INDIRECT(CONCATENATE("'2018-09 (Д)'!Q",TEXT(MATCH($C29,'2018-09 (Д)'!$C$2:$C$100,0)+1,0))))),"Н/Д",((INDIRECT(CONCATENATE("'2018-10 (Д)'!Q",TEXT(MATCH($C29,'2018-10 (Д)'!$C$2:$C$100,0)+1,0)))-INDIRECT(CONCATENATE("'2018-09 (Д)'!Q",TEXT(MATCH($C29,'2018-09 (Д)'!$C$2:$C$100,0)+1,0))))/INDIRECT(CONCATENATE("'2018-09 (Д)'!Q",TEXT(MATCH($C29,'2018-09 (Д)'!$C$2:$C$100,0)+1,0))))*100)</f>
        <v>46.941523224487</v>
      </c>
      <c r="EO29" s="9">
        <f ca="1">IF(OR(INDIRECT(CONCATENATE("'2018-11 (Д)'!Q",TEXT(MATCH($C29,'2018-11 (Д)'!$C$2:$C$100,0)+1,0)))="Н/Д",INDIRECT(CONCATENATE("'2018-10 (Д)'!Q",TEXT(MATCH($C29,'2018-10 (Д)'!$C$2:$C$100,0)+1,0)))="Н/Д",AND(INDIRECT(CONCATENATE("'2018-11 (Д)'!Q",TEXT(MATCH($C29,'2018-11 (Д)'!$C$2:$C$100,0)+1,0)))="Н/Д",INDIRECT(CONCATENATE("'2018-10 (Д)'!Q",TEXT(MATCH($C29,'2018-10 (Д)'!$C$2:$C$100,0)+1,0))))),"Н/Д",((INDIRECT(CONCATENATE("'2018-11 (Д)'!Q",TEXT(MATCH($C29,'2018-11 (Д)'!$C$2:$C$100,0)+1,0)))-INDIRECT(CONCATENATE("'2018-10 (Д)'!Q",TEXT(MATCH($C29,'2018-10 (Д)'!$C$2:$C$100,0)+1,0))))/INDIRECT(CONCATENATE("'2018-10 (Д)'!Q",TEXT(MATCH($C29,'2018-10 (Д)'!$C$2:$C$100,0)+1,0))))*100)</f>
        <v>12.319025452910259</v>
      </c>
      <c r="EP29" s="9">
        <f ca="1">IF(OR(INDIRECT(CONCATENATE("'2018-12 (Д)'!Q",TEXT(MATCH($C29,'2018-12 (Д)'!$C$2:$C$100,0)+1,0)))="Н/Д",INDIRECT(CONCATENATE("'2018-11 (Д)'!Q",TEXT(MATCH($C29,'2018-11 (Д)'!$C$2:$C$100,0)+1,0)))="Н/Д",AND(INDIRECT(CONCATENATE("'2018-12 (Д)'!Q",TEXT(MATCH($C29,'2018-12 (Д)'!$C$2:$C$100,0)+1,0)))="Н/Д",INDIRECT(CONCATENATE("'2018-11 (Д)'!Q",TEXT(MATCH($C29,'2018-11 (Д)'!$C$2:$C$100,0)+1,0))))),"Н/Д",((INDIRECT(CONCATENATE("'2018-12 (Д)'!Q",TEXT(MATCH($C29,'2018-12 (Д)'!$C$2:$C$100,0)+1,0)))-INDIRECT(CONCATENATE("'2018-11 (Д)'!Q",TEXT(MATCH($C29,'2018-11 (Д)'!$C$2:$C$100,0)+1,0))))/INDIRECT(CONCATENATE("'2018-11 (Д)'!Q",TEXT(MATCH($C29,'2018-11 (Д)'!$C$2:$C$100,0)+1,0))))*100)</f>
        <v>74.678685325357691</v>
      </c>
      <c r="EQ29" s="9"/>
      <c r="ER29" s="9">
        <f ca="1">IF(OR(INDIRECT(CONCATENATE("'2018-03 (Д)'!R",TEXT(MATCH($C29,'2018-03 (Д)'!$C$2:$C$100,0)+1,0)))="Н/Д",INDIRECT(CONCATENATE("'2018-02 (Д)'!R",TEXT(MATCH($C29,'2018-02 (Д)'!$C$2:$C$100,0)+1,0)))="Н/Д",AND(INDIRECT(CONCATENATE("'2018-03 (Д)'!R",TEXT(MATCH($C29,'2018-03 (Д)'!$C$2:$C$100,0)+1,0)))="Н/Д",INDIRECT(CONCATENATE("'2018-02 (Д)'!R",TEXT(MATCH($C29,'2018-02 (Д)'!$C$2:$C$100,0)+1,0))))),"Н/Д",((INDIRECT(CONCATENATE("'2018-03 (Д)'!R",TEXT(MATCH($C29,'2018-03 (Д)'!$C$2:$C$100,0)+1,0)))-INDIRECT(CONCATENATE("'2018-02 (Д)'!R",TEXT(MATCH($C29,'2018-02 (Д)'!$C$2:$C$100,0)+1,0))))/INDIRECT(CONCATENATE("'2018-02 (Д)'!R",TEXT(MATCH($C29,'2018-02 (Д)'!$C$2:$C$100,0)+1,0))))*100)</f>
        <v>41.600806097874255</v>
      </c>
      <c r="ES29" s="9">
        <f ca="1">IF(OR(INDIRECT(CONCATENATE("'2018-04 (Д)'!R",TEXT(MATCH($C29,'2018-04 (Д)'!$C$2:$C$100,0)+1,0)))="Н/Д",INDIRECT(CONCATENATE("'2018-03 (Д)'!R",TEXT(MATCH($C29,'2018-03 (Д)'!$C$2:$C$100,0)+1,0)))="Н/Д",AND(INDIRECT(CONCATENATE("'2018-04 (Д)'!R",TEXT(MATCH($C29,'2018-04 (Д)'!$C$2:$C$100,0)+1,0)))="Н/Д",INDIRECT(CONCATENATE("'2018-03 (Д)'!R",TEXT(MATCH($C29,'2018-03 (Д)'!$C$2:$C$100,0)+1,0))))),"Н/Д",((INDIRECT(CONCATENATE("'2018-04 (Д)'!R",TEXT(MATCH($C29,'2018-04 (Д)'!$C$2:$C$100,0)+1,0)))-INDIRECT(CONCATENATE("'2018-03 (Д)'!R",TEXT(MATCH($C29,'2018-03 (Д)'!$C$2:$C$100,0)+1,0))))/INDIRECT(CONCATENATE("'2018-03 (Д)'!R",TEXT(MATCH($C29,'2018-03 (Д)'!$C$2:$C$100,0)+1,0))))*100)</f>
        <v>50.219234732097981</v>
      </c>
      <c r="ET29" s="9">
        <f ca="1">IF(OR(INDIRECT(CONCATENATE("'2018-05 (Д)'!R",TEXT(MATCH($C29,'2018-05 (Д)'!$C$2:$C$100,0)+1,0)))="Н/Д",INDIRECT(CONCATENATE("'2018-04 (Д)'!R",TEXT(MATCH($C29,'2018-04 (Д)'!$C$2:$C$100,0)+1,0)))="Н/Д",AND(INDIRECT(CONCATENATE("'2018-05 (Д)'!R",TEXT(MATCH($C29,'2018-05 (Д)'!$C$2:$C$100,0)+1,0)))="Н/Д",INDIRECT(CONCATENATE("'2018-04 (Д)'!R",TEXT(MATCH($C29,'2018-04 (Д)'!$C$2:$C$100,0)+1,0))))),"Н/Д",((INDIRECT(CONCATENATE("'2018-05 (Д)'!R",TEXT(MATCH($C29,'2018-05 (Д)'!$C$2:$C$100,0)+1,0)))-INDIRECT(CONCATENATE("'2018-04 (Д)'!R",TEXT(MATCH($C29,'2018-04 (Д)'!$C$2:$C$100,0)+1,0))))/INDIRECT(CONCATENATE("'2018-04 (Д)'!R",TEXT(MATCH($C29,'2018-04 (Д)'!$C$2:$C$100,0)+1,0))))*100)</f>
        <v>102.8177298724036</v>
      </c>
      <c r="EU29" s="9">
        <f ca="1">IF(OR(INDIRECT(CONCATENATE("'2018-06 (Д)'!R",TEXT(MATCH($C29,'2018-06 (Д)'!$C$2:$C$100,0)+1,0)))="Н/Д",INDIRECT(CONCATENATE("'2018-05 (Д)'!R",TEXT(MATCH($C29,'2018-05 (Д)'!$C$2:$C$100,0)+1,0)))="Н/Д",AND(INDIRECT(CONCATENATE("'2018-06 (Д)'!R",TEXT(MATCH($C29,'2018-06 (Д)'!$C$2:$C$100,0)+1,0)))="Н/Д",INDIRECT(CONCATENATE("'2018-05 (Д)'!R",TEXT(MATCH($C29,'2018-05 (Д)'!$C$2:$C$100,0)+1,0))))),"Н/Д",((INDIRECT(CONCATENATE("'2018-06 (Д)'!R",TEXT(MATCH($C29,'2018-06 (Д)'!$C$2:$C$100,0)+1,0)))-INDIRECT(CONCATENATE("'2018-05 (Д)'!R",TEXT(MATCH($C29,'2018-05 (Д)'!$C$2:$C$100,0)+1,0))))/INDIRECT(CONCATENATE("'2018-05 (Д)'!R",TEXT(MATCH($C29,'2018-05 (Д)'!$C$2:$C$100,0)+1,0))))*100)</f>
        <v>-27.731835562225726</v>
      </c>
      <c r="EV29" s="9">
        <f ca="1">IF(OR(INDIRECT(CONCATENATE("'2018-07 (Д)'!R",TEXT(MATCH($C29,'2018-07 (Д)'!$C$2:$C$100,0)+1,0)))="Н/Д",INDIRECT(CONCATENATE("'2018-06 (Д)'!R",TEXT(MATCH($C29,'2018-06 (Д)'!$C$2:$C$100,0)+1,0)))="Н/Д",AND(INDIRECT(CONCATENATE("'2018-07 (Д)'!R",TEXT(MATCH($C29,'2018-07 (Д)'!$C$2:$C$100,0)+1,0)))="Н/Д",INDIRECT(CONCATENATE("'2018-06 (Д)'!R",TEXT(MATCH($C29,'2018-06 (Д)'!$C$2:$C$100,0)+1,0))))),"Н/Д",((INDIRECT(CONCATENATE("'2018-07 (Д)'!R",TEXT(MATCH($C29,'2018-07 (Д)'!$C$2:$C$100,0)+1,0)))-INDIRECT(CONCATENATE("'2018-06 (Д)'!R",TEXT(MATCH($C29,'2018-06 (Д)'!$C$2:$C$100,0)+1,0))))/INDIRECT(CONCATENATE("'2018-06 (Д)'!R",TEXT(MATCH($C29,'2018-06 (Д)'!$C$2:$C$100,0)+1,0))))*100)</f>
        <v>-45.465172082319008</v>
      </c>
      <c r="EW29" s="9">
        <f ca="1">IF(OR(INDIRECT(CONCATENATE("'2018-08 (Д)'!R",TEXT(MATCH($C29,'2018-08 (Д)'!$C$2:$C$100,0)+1,0)))="Н/Д",INDIRECT(CONCATENATE("'2018-07 (Д)'!R",TEXT(MATCH($C29,'2018-07 (Д)'!$C$2:$C$100,0)+1,0)))="Н/Д",AND(INDIRECT(CONCATENATE("'2018-08 (Д)'!R",TEXT(MATCH($C29,'2018-08 (Д)'!$C$2:$C$100,0)+1,0)))="Н/Д",INDIRECT(CONCATENATE("'2018-07 (Д)'!R",TEXT(MATCH($C29,'2018-07 (Д)'!$C$2:$C$100,0)+1,0))))),"Н/Д",((INDIRECT(CONCATENATE("'2018-08 (Д)'!R",TEXT(MATCH($C29,'2018-08 (Д)'!$C$2:$C$100,0)+1,0)))-INDIRECT(CONCATENATE("'2018-07 (Д)'!R",TEXT(MATCH($C29,'2018-07 (Д)'!$C$2:$C$100,0)+1,0))))/INDIRECT(CONCATENATE("'2018-07 (Д)'!R",TEXT(MATCH($C29,'2018-07 (Д)'!$C$2:$C$100,0)+1,0))))*100)</f>
        <v>-4.8517280070527624</v>
      </c>
      <c r="EX29" s="9">
        <f ca="1">IF(OR(INDIRECT(CONCATENATE("'2018-09 (Д)'!R",TEXT(MATCH($C29,'2018-09 (Д)'!$C$2:$C$100,0)+1,0)))="Н/Д",INDIRECT(CONCATENATE("'2018-08 (Д)'!R",TEXT(MATCH($C29,'2018-08 (Д)'!$C$2:$C$100,0)+1,0)))="Н/Д",AND(INDIRECT(CONCATENATE("'2018-09 (Д)'!R",TEXT(MATCH($C29,'2018-09 (Д)'!$C$2:$C$100,0)+1,0)))="Н/Д",INDIRECT(CONCATENATE("'2018-08 (Д)'!R",TEXT(MATCH($C29,'2018-08 (Д)'!$C$2:$C$100,0)+1,0))))),"Н/Д",((INDIRECT(CONCATENATE("'2018-09 (Д)'!R",TEXT(MATCH($C29,'2018-09 (Д)'!$C$2:$C$100,0)+1,0)))-INDIRECT(CONCATENATE("'2018-08 (Д)'!R",TEXT(MATCH($C29,'2018-08 (Д)'!$C$2:$C$100,0)+1,0))))/INDIRECT(CONCATENATE("'2018-08 (Д)'!R",TEXT(MATCH($C29,'2018-08 (Д)'!$C$2:$C$100,0)+1,0))))*100)</f>
        <v>17.189900510782294</v>
      </c>
      <c r="EY29" s="9">
        <f ca="1">IF(OR(INDIRECT(CONCATENATE("'2018-10 (Д)'!R",TEXT(MATCH($C29,'2018-10 (Д)'!$C$2:$C$100,0)+1,0)))="Н/Д",INDIRECT(CONCATENATE("'2018-09 (Д)'!R",TEXT(MATCH($C29,'2018-09 (Д)'!$C$2:$C$100,0)+1,0)))="Н/Д",AND(INDIRECT(CONCATENATE("'2018-10 (Д)'!R",TEXT(MATCH($C29,'2018-10 (Д)'!$C$2:$C$100,0)+1,0)))="Н/Д",INDIRECT(CONCATENATE("'2018-09 (Д)'!R",TEXT(MATCH($C29,'2018-09 (Д)'!$C$2:$C$100,0)+1,0))))),"Н/Д",((INDIRECT(CONCATENATE("'2018-10 (Д)'!R",TEXT(MATCH($C29,'2018-10 (Д)'!$C$2:$C$100,0)+1,0)))-INDIRECT(CONCATENATE("'2018-09 (Д)'!R",TEXT(MATCH($C29,'2018-09 (Д)'!$C$2:$C$100,0)+1,0))))/INDIRECT(CONCATENATE("'2018-09 (Д)'!R",TEXT(MATCH($C29,'2018-09 (Д)'!$C$2:$C$100,0)+1,0))))*100)</f>
        <v>-20.191777281095721</v>
      </c>
      <c r="EZ29" s="9">
        <f ca="1">IF(OR(INDIRECT(CONCATENATE("'2018-11 (Д)'!R",TEXT(MATCH($C29,'2018-11 (Д)'!$C$2:$C$100,0)+1,0)))="Н/Д",INDIRECT(CONCATENATE("'2018-10 (Д)'!R",TEXT(MATCH($C29,'2018-10 (Д)'!$C$2:$C$100,0)+1,0)))="Н/Д",AND(INDIRECT(CONCATENATE("'2018-11 (Д)'!R",TEXT(MATCH($C29,'2018-11 (Д)'!$C$2:$C$100,0)+1,0)))="Н/Д",INDIRECT(CONCATENATE("'2018-10 (Д)'!R",TEXT(MATCH($C29,'2018-10 (Д)'!$C$2:$C$100,0)+1,0))))),"Н/Д",((INDIRECT(CONCATENATE("'2018-11 (Д)'!R",TEXT(MATCH($C29,'2018-11 (Д)'!$C$2:$C$100,0)+1,0)))-INDIRECT(CONCATENATE("'2018-10 (Д)'!R",TEXT(MATCH($C29,'2018-10 (Д)'!$C$2:$C$100,0)+1,0))))/INDIRECT(CONCATENATE("'2018-10 (Д)'!R",TEXT(MATCH($C29,'2018-10 (Д)'!$C$2:$C$100,0)+1,0))))*100)</f>
        <v>11.375784405225611</v>
      </c>
      <c r="FA29" s="9">
        <f ca="1">IF(OR(INDIRECT(CONCATENATE("'2018-12 (Д)'!R",TEXT(MATCH($C29,'2018-12 (Д)'!$C$2:$C$100,0)+1,0)))="Н/Д",INDIRECT(CONCATENATE("'2018-11 (Д)'!R",TEXT(MATCH($C29,'2018-11 (Д)'!$C$2:$C$100,0)+1,0)))="Н/Д",AND(INDIRECT(CONCATENATE("'2018-12 (Д)'!R",TEXT(MATCH($C29,'2018-12 (Д)'!$C$2:$C$100,0)+1,0)))="Н/Д",INDIRECT(CONCATENATE("'2018-11 (Д)'!R",TEXT(MATCH($C29,'2018-11 (Д)'!$C$2:$C$100,0)+1,0))))),"Н/Д",((INDIRECT(CONCATENATE("'2018-12 (Д)'!R",TEXT(MATCH($C29,'2018-12 (Д)'!$C$2:$C$100,0)+1,0)))-INDIRECT(CONCATENATE("'2018-11 (Д)'!R",TEXT(MATCH($C29,'2018-11 (Д)'!$C$2:$C$100,0)+1,0))))/INDIRECT(CONCATENATE("'2018-11 (Д)'!R",TEXT(MATCH($C29,'2018-11 (Д)'!$C$2:$C$100,0)+1,0))))*100)</f>
        <v>-3.94848314490917</v>
      </c>
      <c r="FB29" s="9"/>
      <c r="FC29" s="9">
        <f ca="1">IF(OR(INDIRECT(CONCATENATE("'2018-03 (Д)'!S",TEXT(MATCH($C29,'2018-03 (Д)'!$C$2:$C$100,0)+1,0)))="Н/Д",INDIRECT(CONCATENATE("'2018-02 (Д)'!S",TEXT(MATCH($C29,'2018-02 (Д)'!$C$2:$C$100,0)+1,0)))="Н/Д",AND(INDIRECT(CONCATENATE("'2018-03 (Д)'!S",TEXT(MATCH($C29,'2018-03 (Д)'!$C$2:$C$100,0)+1,0)))="Н/Д",INDIRECT(CONCATENATE("'2018-02 (Д)'!S",TEXT(MATCH($C29,'2018-02 (Д)'!$C$2:$C$100,0)+1,0))))),"Н/Д",((INDIRECT(CONCATENATE("'2018-03 (Д)'!S",TEXT(MATCH($C29,'2018-03 (Д)'!$C$2:$C$100,0)+1,0)))-INDIRECT(CONCATENATE("'2018-02 (Д)'!S",TEXT(MATCH($C29,'2018-02 (Д)'!$C$2:$C$100,0)+1,0))))/INDIRECT(CONCATENATE("'2018-02 (Д)'!S",TEXT(MATCH($C29,'2018-02 (Д)'!$C$2:$C$100,0)+1,0))))*100)</f>
        <v>93.94091131462126</v>
      </c>
      <c r="FD29" s="9">
        <f ca="1">IF(OR(INDIRECT(CONCATENATE("'2018-04 (Д)'!S",TEXT(MATCH($C29,'2018-04 (Д)'!$C$2:$C$100,0)+1,0)))="Н/Д",INDIRECT(CONCATENATE("'2018-03 (Д)'!S",TEXT(MATCH($C29,'2018-03 (Д)'!$C$2:$C$100,0)+1,0)))="Н/Д",AND(INDIRECT(CONCATENATE("'2018-04 (Д)'!S",TEXT(MATCH($C29,'2018-04 (Д)'!$C$2:$C$100,0)+1,0)))="Н/Д",INDIRECT(CONCATENATE("'2018-03 (Д)'!S",TEXT(MATCH($C29,'2018-03 (Д)'!$C$2:$C$100,0)+1,0))))),"Н/Д",((INDIRECT(CONCATENATE("'2018-04 (Д)'!S",TEXT(MATCH($C29,'2018-04 (Д)'!$C$2:$C$100,0)+1,0)))-INDIRECT(CONCATENATE("'2018-03 (Д)'!S",TEXT(MATCH($C29,'2018-03 (Д)'!$C$2:$C$100,0)+1,0))))/INDIRECT(CONCATENATE("'2018-03 (Д)'!S",TEXT(MATCH($C29,'2018-03 (Д)'!$C$2:$C$100,0)+1,0))))*100)</f>
        <v>4.5982045549481727</v>
      </c>
      <c r="FE29" s="9">
        <f ca="1">IF(OR(INDIRECT(CONCATENATE("'2018-05 (Д)'!S",TEXT(MATCH($C29,'2018-05 (Д)'!$C$2:$C$100,0)+1,0)))="Н/Д",INDIRECT(CONCATENATE("'2018-04 (Д)'!S",TEXT(MATCH($C29,'2018-04 (Д)'!$C$2:$C$100,0)+1,0)))="Н/Д",AND(INDIRECT(CONCATENATE("'2018-05 (Д)'!S",TEXT(MATCH($C29,'2018-05 (Д)'!$C$2:$C$100,0)+1,0)))="Н/Д",INDIRECT(CONCATENATE("'2018-04 (Д)'!S",TEXT(MATCH($C29,'2018-04 (Д)'!$C$2:$C$100,0)+1,0))))),"Н/Д",((INDIRECT(CONCATENATE("'2018-05 (Д)'!S",TEXT(MATCH($C29,'2018-05 (Д)'!$C$2:$C$100,0)+1,0)))-INDIRECT(CONCATENATE("'2018-04 (Д)'!S",TEXT(MATCH($C29,'2018-04 (Д)'!$C$2:$C$100,0)+1,0))))/INDIRECT(CONCATENATE("'2018-04 (Д)'!S",TEXT(MATCH($C29,'2018-04 (Д)'!$C$2:$C$100,0)+1,0))))*100)</f>
        <v>34.870129032258049</v>
      </c>
      <c r="FF29" s="9">
        <f ca="1">IF(OR(INDIRECT(CONCATENATE("'2018-06 (Д)'!S",TEXT(MATCH($C29,'2018-06 (Д)'!$C$2:$C$100,0)+1,0)))="Н/Д",INDIRECT(CONCATENATE("'2018-05 (Д)'!S",TEXT(MATCH($C29,'2018-05 (Д)'!$C$2:$C$100,0)+1,0)))="Н/Д",AND(INDIRECT(CONCATENATE("'2018-06 (Д)'!S",TEXT(MATCH($C29,'2018-06 (Д)'!$C$2:$C$100,0)+1,0)))="Н/Д",INDIRECT(CONCATENATE("'2018-05 (Д)'!S",TEXT(MATCH($C29,'2018-05 (Д)'!$C$2:$C$100,0)+1,0))))),"Н/Д",((INDIRECT(CONCATENATE("'2018-06 (Д)'!S",TEXT(MATCH($C29,'2018-06 (Д)'!$C$2:$C$100,0)+1,0)))-INDIRECT(CONCATENATE("'2018-05 (Д)'!S",TEXT(MATCH($C29,'2018-05 (Д)'!$C$2:$C$100,0)+1,0))))/INDIRECT(CONCATENATE("'2018-05 (Д)'!S",TEXT(MATCH($C29,'2018-05 (Д)'!$C$2:$C$100,0)+1,0))))*100)</f>
        <v>25.35021743737224</v>
      </c>
      <c r="FG29" s="9">
        <f ca="1">IF(OR(INDIRECT(CONCATENATE("'2018-07 (Д)'!S",TEXT(MATCH($C29,'2018-07 (Д)'!$C$2:$C$100,0)+1,0)))="Н/Д",INDIRECT(CONCATENATE("'2018-06 (Д)'!S",TEXT(MATCH($C29,'2018-06 (Д)'!$C$2:$C$100,0)+1,0)))="Н/Д",AND(INDIRECT(CONCATENATE("'2018-07 (Д)'!S",TEXT(MATCH($C29,'2018-07 (Д)'!$C$2:$C$100,0)+1,0)))="Н/Д",INDIRECT(CONCATENATE("'2018-06 (Д)'!S",TEXT(MATCH($C29,'2018-06 (Д)'!$C$2:$C$100,0)+1,0))))),"Н/Д",((INDIRECT(CONCATENATE("'2018-07 (Д)'!S",TEXT(MATCH($C29,'2018-07 (Д)'!$C$2:$C$100,0)+1,0)))-INDIRECT(CONCATENATE("'2018-06 (Д)'!S",TEXT(MATCH($C29,'2018-06 (Д)'!$C$2:$C$100,0)+1,0))))/INDIRECT(CONCATENATE("'2018-06 (Д)'!S",TEXT(MATCH($C29,'2018-06 (Д)'!$C$2:$C$100,0)+1,0))))*100)</f>
        <v>71.671824853172907</v>
      </c>
      <c r="FH29" s="9">
        <f ca="1">IF(OR(INDIRECT(CONCATENATE("'2018-08 (Д)'!S",TEXT(MATCH($C29,'2018-08 (Д)'!$C$2:$C$100,0)+1,0)))="Н/Д",INDIRECT(CONCATENATE("'2018-07 (Д)'!S",TEXT(MATCH($C29,'2018-07 (Д)'!$C$2:$C$100,0)+1,0)))="Н/Д",AND(INDIRECT(CONCATENATE("'2018-08 (Д)'!S",TEXT(MATCH($C29,'2018-08 (Д)'!$C$2:$C$100,0)+1,0)))="Н/Д",INDIRECT(CONCATENATE("'2018-07 (Д)'!S",TEXT(MATCH($C29,'2018-07 (Д)'!$C$2:$C$100,0)+1,0))))),"Н/Д",((INDIRECT(CONCATENATE("'2018-08 (Д)'!S",TEXT(MATCH($C29,'2018-08 (Д)'!$C$2:$C$100,0)+1,0)))-INDIRECT(CONCATENATE("'2018-07 (Д)'!S",TEXT(MATCH($C29,'2018-07 (Д)'!$C$2:$C$100,0)+1,0))))/INDIRECT(CONCATENATE("'2018-07 (Д)'!S",TEXT(MATCH($C29,'2018-07 (Д)'!$C$2:$C$100,0)+1,0))))*100)</f>
        <v>-57.976681323273752</v>
      </c>
      <c r="FI29" s="9">
        <f ca="1">IF(OR(INDIRECT(CONCATENATE("'2018-09 (Д)'!S",TEXT(MATCH($C29,'2018-09 (Д)'!$C$2:$C$100,0)+1,0)))="Н/Д",INDIRECT(CONCATENATE("'2018-08 (Д)'!S",TEXT(MATCH($C29,'2018-08 (Д)'!$C$2:$C$100,0)+1,0)))="Н/Д",AND(INDIRECT(CONCATENATE("'2018-09 (Д)'!S",TEXT(MATCH($C29,'2018-09 (Д)'!$C$2:$C$100,0)+1,0)))="Н/Д",INDIRECT(CONCATENATE("'2018-08 (Д)'!S",TEXT(MATCH($C29,'2018-08 (Д)'!$C$2:$C$100,0)+1,0))))),"Н/Д",((INDIRECT(CONCATENATE("'2018-09 (Д)'!S",TEXT(MATCH($C29,'2018-09 (Д)'!$C$2:$C$100,0)+1,0)))-INDIRECT(CONCATENATE("'2018-08 (Д)'!S",TEXT(MATCH($C29,'2018-08 (Д)'!$C$2:$C$100,0)+1,0))))/INDIRECT(CONCATENATE("'2018-08 (Д)'!S",TEXT(MATCH($C29,'2018-08 (Д)'!$C$2:$C$100,0)+1,0))))*100)</f>
        <v>-24.62508380342782</v>
      </c>
      <c r="FJ29" s="9">
        <f ca="1">IF(OR(INDIRECT(CONCATENATE("'2018-10 (Д)'!S",TEXT(MATCH($C29,'2018-10 (Д)'!$C$2:$C$100,0)+1,0)))="Н/Д",INDIRECT(CONCATENATE("'2018-09 (Д)'!S",TEXT(MATCH($C29,'2018-09 (Д)'!$C$2:$C$100,0)+1,0)))="Н/Д",AND(INDIRECT(CONCATENATE("'2018-10 (Д)'!S",TEXT(MATCH($C29,'2018-10 (Д)'!$C$2:$C$100,0)+1,0)))="Н/Д",INDIRECT(CONCATENATE("'2018-09 (Д)'!S",TEXT(MATCH($C29,'2018-09 (Д)'!$C$2:$C$100,0)+1,0))))),"Н/Д",((INDIRECT(CONCATENATE("'2018-10 (Д)'!S",TEXT(MATCH($C29,'2018-10 (Д)'!$C$2:$C$100,0)+1,0)))-INDIRECT(CONCATENATE("'2018-09 (Д)'!S",TEXT(MATCH($C29,'2018-09 (Д)'!$C$2:$C$100,0)+1,0))))/INDIRECT(CONCATENATE("'2018-09 (Д)'!S",TEXT(MATCH($C29,'2018-09 (Д)'!$C$2:$C$100,0)+1,0))))*100)</f>
        <v>25.400108245098952</v>
      </c>
      <c r="FK29" s="9">
        <f ca="1">IF(OR(INDIRECT(CONCATENATE("'2018-11 (Д)'!S",TEXT(MATCH($C29,'2018-11 (Д)'!$C$2:$C$100,0)+1,0)))="Н/Д",INDIRECT(CONCATENATE("'2018-10 (Д)'!S",TEXT(MATCH($C29,'2018-10 (Д)'!$C$2:$C$100,0)+1,0)))="Н/Д",AND(INDIRECT(CONCATENATE("'2018-11 (Д)'!S",TEXT(MATCH($C29,'2018-11 (Д)'!$C$2:$C$100,0)+1,0)))="Н/Д",INDIRECT(CONCATENATE("'2018-10 (Д)'!S",TEXT(MATCH($C29,'2018-10 (Д)'!$C$2:$C$100,0)+1,0))))),"Н/Д",((INDIRECT(CONCATENATE("'2018-11 (Д)'!S",TEXT(MATCH($C29,'2018-11 (Д)'!$C$2:$C$100,0)+1,0)))-INDIRECT(CONCATENATE("'2018-10 (Д)'!S",TEXT(MATCH($C29,'2018-10 (Д)'!$C$2:$C$100,0)+1,0))))/INDIRECT(CONCATENATE("'2018-10 (Д)'!S",TEXT(MATCH($C29,'2018-10 (Д)'!$C$2:$C$100,0)+1,0))))*100)</f>
        <v>131.10289078365059</v>
      </c>
      <c r="FL29" s="9">
        <f ca="1">IF(OR(INDIRECT(CONCATENATE("'2018-12 (Д)'!S",TEXT(MATCH($C29,'2018-12 (Д)'!$C$2:$C$100,0)+1,0)))="Н/Д",INDIRECT(CONCATENATE("'2018-11 (Д)'!S",TEXT(MATCH($C29,'2018-11 (Д)'!$C$2:$C$100,0)+1,0)))="Н/Д",AND(INDIRECT(CONCATENATE("'2018-12 (Д)'!S",TEXT(MATCH($C29,'2018-12 (Д)'!$C$2:$C$100,0)+1,0)))="Н/Д",INDIRECT(CONCATENATE("'2018-11 (Д)'!S",TEXT(MATCH($C29,'2018-11 (Д)'!$C$2:$C$100,0)+1,0))))),"Н/Д",((INDIRECT(CONCATENATE("'2018-12 (Д)'!S",TEXT(MATCH($C29,'2018-12 (Д)'!$C$2:$C$100,0)+1,0)))-INDIRECT(CONCATENATE("'2018-11 (Д)'!S",TEXT(MATCH($C29,'2018-11 (Д)'!$C$2:$C$100,0)+1,0))))/INDIRECT(CONCATENATE("'2018-11 (Д)'!S",TEXT(MATCH($C29,'2018-11 (Д)'!$C$2:$C$100,0)+1,0))))*100)</f>
        <v>72.234486706045985</v>
      </c>
      <c r="FM29" s="9"/>
      <c r="FN29" s="9">
        <f ca="1">IF(OR(INDIRECT(CONCATENATE("'2018-03 (Д)'!T",TEXT(MATCH($C29,'2018-03 (Д)'!$C$2:$C$100,0)+1,0)))="Н/Д",INDIRECT(CONCATENATE("'2018-02 (Д)'!T",TEXT(MATCH($C29,'2018-02 (Д)'!$C$2:$C$100,0)+1,0)))="Н/Д",AND(INDIRECT(CONCATENATE("'2018-03 (Д)'!T",TEXT(MATCH($C29,'2018-03 (Д)'!$C$2:$C$100,0)+1,0)))="Н/Д",INDIRECT(CONCATENATE("'2018-02 (Д)'!T",TEXT(MATCH($C29,'2018-02 (Д)'!$C$2:$C$100,0)+1,0))))),"Н/Д",((INDIRECT(CONCATENATE("'2018-03 (Д)'!T",TEXT(MATCH($C29,'2018-03 (Д)'!$C$2:$C$100,0)+1,0)))-INDIRECT(CONCATENATE("'2018-02 (Д)'!T",TEXT(MATCH($C29,'2018-02 (Д)'!$C$2:$C$100,0)+1,0))))/INDIRECT(CONCATENATE("'2018-02 (Д)'!T",TEXT(MATCH($C29,'2018-02 (Д)'!$C$2:$C$100,0)+1,0))))*100)</f>
        <v>24.204487071814441</v>
      </c>
      <c r="FO29" s="9">
        <f ca="1">IF(OR(INDIRECT(CONCATENATE("'2018-04 (Д)'!T",TEXT(MATCH($C29,'2018-04 (Д)'!$C$2:$C$100,0)+1,0)))="Н/Д",INDIRECT(CONCATENATE("'2018-03 (Д)'!T",TEXT(MATCH($C29,'2018-03 (Д)'!$C$2:$C$100,0)+1,0)))="Н/Д",AND(INDIRECT(CONCATENATE("'2018-04 (Д)'!T",TEXT(MATCH($C29,'2018-04 (Д)'!$C$2:$C$100,0)+1,0)))="Н/Д",INDIRECT(CONCATENATE("'2018-03 (Д)'!T",TEXT(MATCH($C29,'2018-03 (Д)'!$C$2:$C$100,0)+1,0))))),"Н/Д",((INDIRECT(CONCATENATE("'2018-04 (Д)'!T",TEXT(MATCH($C29,'2018-04 (Д)'!$C$2:$C$100,0)+1,0)))-INDIRECT(CONCATENATE("'2018-03 (Д)'!T",TEXT(MATCH($C29,'2018-03 (Д)'!$C$2:$C$100,0)+1,0))))/INDIRECT(CONCATENATE("'2018-03 (Д)'!T",TEXT(MATCH($C29,'2018-03 (Д)'!$C$2:$C$100,0)+1,0))))*100)</f>
        <v>11.768190325386358</v>
      </c>
      <c r="FP29" s="9">
        <f ca="1">IF(OR(INDIRECT(CONCATENATE("'2018-05 (Д)'!T",TEXT(MATCH($C29,'2018-05 (Д)'!$C$2:$C$100,0)+1,0)))="Н/Д",INDIRECT(CONCATENATE("'2018-04 (Д)'!T",TEXT(MATCH($C29,'2018-04 (Д)'!$C$2:$C$100,0)+1,0)))="Н/Д",AND(INDIRECT(CONCATENATE("'2018-05 (Д)'!T",TEXT(MATCH($C29,'2018-05 (Д)'!$C$2:$C$100,0)+1,0)))="Н/Д",INDIRECT(CONCATENATE("'2018-04 (Д)'!T",TEXT(MATCH($C29,'2018-04 (Д)'!$C$2:$C$100,0)+1,0))))),"Н/Д",((INDIRECT(CONCATENATE("'2018-05 (Д)'!T",TEXT(MATCH($C29,'2018-05 (Д)'!$C$2:$C$100,0)+1,0)))-INDIRECT(CONCATENATE("'2018-04 (Д)'!T",TEXT(MATCH($C29,'2018-04 (Д)'!$C$2:$C$100,0)+1,0))))/INDIRECT(CONCATENATE("'2018-04 (Д)'!T",TEXT(MATCH($C29,'2018-04 (Д)'!$C$2:$C$100,0)+1,0))))*100)</f>
        <v>5.6991481921642153</v>
      </c>
      <c r="FQ29" s="9">
        <f ca="1">IF(OR(INDIRECT(CONCATENATE("'2018-06 (Д)'!T",TEXT(MATCH($C29,'2018-06 (Д)'!$C$2:$C$100,0)+1,0)))="Н/Д",INDIRECT(CONCATENATE("'2018-05 (Д)'!T",TEXT(MATCH($C29,'2018-05 (Д)'!$C$2:$C$100,0)+1,0)))="Н/Д",AND(INDIRECT(CONCATENATE("'2018-06 (Д)'!T",TEXT(MATCH($C29,'2018-06 (Д)'!$C$2:$C$100,0)+1,0)))="Н/Д",INDIRECT(CONCATENATE("'2018-05 (Д)'!T",TEXT(MATCH($C29,'2018-05 (Д)'!$C$2:$C$100,0)+1,0))))),"Н/Д",((INDIRECT(CONCATENATE("'2018-06 (Д)'!T",TEXT(MATCH($C29,'2018-06 (Д)'!$C$2:$C$100,0)+1,0)))-INDIRECT(CONCATENATE("'2018-05 (Д)'!T",TEXT(MATCH($C29,'2018-05 (Д)'!$C$2:$C$100,0)+1,0))))/INDIRECT(CONCATENATE("'2018-05 (Д)'!T",TEXT(MATCH($C29,'2018-05 (Д)'!$C$2:$C$100,0)+1,0))))*100)</f>
        <v>52.795379609691992</v>
      </c>
      <c r="FR29" s="9">
        <f ca="1">IF(OR(INDIRECT(CONCATENATE("'2018-07 (Д)'!T",TEXT(MATCH($C29,'2018-07 (Д)'!$C$2:$C$100,0)+1,0)))="Н/Д",INDIRECT(CONCATENATE("'2018-06 (Д)'!T",TEXT(MATCH($C29,'2018-06 (Д)'!$C$2:$C$100,0)+1,0)))="Н/Д",AND(INDIRECT(CONCATENATE("'2018-07 (Д)'!T",TEXT(MATCH($C29,'2018-07 (Д)'!$C$2:$C$100,0)+1,0)))="Н/Д",INDIRECT(CONCATENATE("'2018-06 (Д)'!T",TEXT(MATCH($C29,'2018-06 (Д)'!$C$2:$C$100,0)+1,0))))),"Н/Д",((INDIRECT(CONCATENATE("'2018-07 (Д)'!T",TEXT(MATCH($C29,'2018-07 (Д)'!$C$2:$C$100,0)+1,0)))-INDIRECT(CONCATENATE("'2018-06 (Д)'!T",TEXT(MATCH($C29,'2018-06 (Д)'!$C$2:$C$100,0)+1,0))))/INDIRECT(CONCATENATE("'2018-06 (Д)'!T",TEXT(MATCH($C29,'2018-06 (Д)'!$C$2:$C$100,0)+1,0))))*100)</f>
        <v>-37.217181853712226</v>
      </c>
      <c r="FS29" s="9">
        <f ca="1">IF(OR(INDIRECT(CONCATENATE("'2018-08 (Д)'!T",TEXT(MATCH($C29,'2018-08 (Д)'!$C$2:$C$100,0)+1,0)))="Н/Д",INDIRECT(CONCATENATE("'2018-07 (Д)'!T",TEXT(MATCH($C29,'2018-07 (Д)'!$C$2:$C$100,0)+1,0)))="Н/Д",AND(INDIRECT(CONCATENATE("'2018-08 (Д)'!T",TEXT(MATCH($C29,'2018-08 (Д)'!$C$2:$C$100,0)+1,0)))="Н/Д",INDIRECT(CONCATENATE("'2018-07 (Д)'!T",TEXT(MATCH($C29,'2018-07 (Д)'!$C$2:$C$100,0)+1,0))))),"Н/Д",((INDIRECT(CONCATENATE("'2018-08 (Д)'!T",TEXT(MATCH($C29,'2018-08 (Д)'!$C$2:$C$100,0)+1,0)))-INDIRECT(CONCATENATE("'2018-07 (Д)'!T",TEXT(MATCH($C29,'2018-07 (Д)'!$C$2:$C$100,0)+1,0))))/INDIRECT(CONCATENATE("'2018-07 (Д)'!T",TEXT(MATCH($C29,'2018-07 (Д)'!$C$2:$C$100,0)+1,0))))*100)</f>
        <v>16.464919936648936</v>
      </c>
      <c r="FT29" s="9">
        <f ca="1">IF(OR(INDIRECT(CONCATENATE("'2018-09 (Д)'!T",TEXT(MATCH($C29,'2018-09 (Д)'!$C$2:$C$100,0)+1,0)))="Н/Д",INDIRECT(CONCATENATE("'2018-08 (Д)'!T",TEXT(MATCH($C29,'2018-08 (Д)'!$C$2:$C$100,0)+1,0)))="Н/Д",AND(INDIRECT(CONCATENATE("'2018-09 (Д)'!T",TEXT(MATCH($C29,'2018-09 (Д)'!$C$2:$C$100,0)+1,0)))="Н/Д",INDIRECT(CONCATENATE("'2018-08 (Д)'!T",TEXT(MATCH($C29,'2018-08 (Д)'!$C$2:$C$100,0)+1,0))))),"Н/Д",((INDIRECT(CONCATENATE("'2018-09 (Д)'!T",TEXT(MATCH($C29,'2018-09 (Д)'!$C$2:$C$100,0)+1,0)))-INDIRECT(CONCATENATE("'2018-08 (Д)'!T",TEXT(MATCH($C29,'2018-08 (Д)'!$C$2:$C$100,0)+1,0))))/INDIRECT(CONCATENATE("'2018-08 (Д)'!T",TEXT(MATCH($C29,'2018-08 (Д)'!$C$2:$C$100,0)+1,0))))*100)</f>
        <v>-13.759624554014453</v>
      </c>
      <c r="FU29" s="9">
        <f ca="1">IF(OR(INDIRECT(CONCATENATE("'2018-10 (Д)'!T",TEXT(MATCH($C29,'2018-10 (Д)'!$C$2:$C$100,0)+1,0)))="Н/Д",INDIRECT(CONCATENATE("'2018-09 (Д)'!T",TEXT(MATCH($C29,'2018-09 (Д)'!$C$2:$C$100,0)+1,0)))="Н/Д",AND(INDIRECT(CONCATENATE("'2018-10 (Д)'!T",TEXT(MATCH($C29,'2018-10 (Д)'!$C$2:$C$100,0)+1,0)))="Н/Д",INDIRECT(CONCATENATE("'2018-09 (Д)'!T",TEXT(MATCH($C29,'2018-09 (Д)'!$C$2:$C$100,0)+1,0))))),"Н/Д",((INDIRECT(CONCATENATE("'2018-10 (Д)'!T",TEXT(MATCH($C29,'2018-10 (Д)'!$C$2:$C$100,0)+1,0)))-INDIRECT(CONCATENATE("'2018-09 (Д)'!T",TEXT(MATCH($C29,'2018-09 (Д)'!$C$2:$C$100,0)+1,0))))/INDIRECT(CONCATENATE("'2018-09 (Д)'!T",TEXT(MATCH($C29,'2018-09 (Д)'!$C$2:$C$100,0)+1,0))))*100)</f>
        <v>9.7574884684067076</v>
      </c>
      <c r="FV29" s="9">
        <f ca="1">IF(OR(INDIRECT(CONCATENATE("'2018-11 (Д)'!T",TEXT(MATCH($C29,'2018-11 (Д)'!$C$2:$C$100,0)+1,0)))="Н/Д",INDIRECT(CONCATENATE("'2018-10 (Д)'!T",TEXT(MATCH($C29,'2018-10 (Д)'!$C$2:$C$100,0)+1,0)))="Н/Д",AND(INDIRECT(CONCATENATE("'2018-11 (Д)'!T",TEXT(MATCH($C29,'2018-11 (Д)'!$C$2:$C$100,0)+1,0)))="Н/Д",INDIRECT(CONCATENATE("'2018-10 (Д)'!T",TEXT(MATCH($C29,'2018-10 (Д)'!$C$2:$C$100,0)+1,0))))),"Н/Д",((INDIRECT(CONCATENATE("'2018-11 (Д)'!T",TEXT(MATCH($C29,'2018-11 (Д)'!$C$2:$C$100,0)+1,0)))-INDIRECT(CONCATENATE("'2018-10 (Д)'!T",TEXT(MATCH($C29,'2018-10 (Д)'!$C$2:$C$100,0)+1,0))))/INDIRECT(CONCATENATE("'2018-10 (Д)'!T",TEXT(MATCH($C29,'2018-10 (Д)'!$C$2:$C$100,0)+1,0))))*100)</f>
        <v>3.5293116666284194</v>
      </c>
      <c r="FW29" s="9">
        <f ca="1">IF(OR(INDIRECT(CONCATENATE("'2018-12 (Д)'!T",TEXT(MATCH($C29,'2018-12 (Д)'!$C$2:$C$100,0)+1,0)))="Н/Д",INDIRECT(CONCATENATE("'2018-11 (Д)'!T",TEXT(MATCH($C29,'2018-11 (Д)'!$C$2:$C$100,0)+1,0)))="Н/Д",AND(INDIRECT(CONCATENATE("'2018-12 (Д)'!T",TEXT(MATCH($C29,'2018-12 (Д)'!$C$2:$C$100,0)+1,0)))="Н/Д",INDIRECT(CONCATENATE("'2018-11 (Д)'!T",TEXT(MATCH($C29,'2018-11 (Д)'!$C$2:$C$100,0)+1,0))))),"Н/Д",((INDIRECT(CONCATENATE("'2018-12 (Д)'!T",TEXT(MATCH($C29,'2018-12 (Д)'!$C$2:$C$100,0)+1,0)))-INDIRECT(CONCATENATE("'2018-11 (Д)'!T",TEXT(MATCH($C29,'2018-11 (Д)'!$C$2:$C$100,0)+1,0))))/INDIRECT(CONCATENATE("'2018-11 (Д)'!T",TEXT(MATCH($C29,'2018-11 (Д)'!$C$2:$C$100,0)+1,0))))*100)</f>
        <v>-12.384013499116728</v>
      </c>
      <c r="FX29" s="9"/>
      <c r="FY29" s="9">
        <f ca="1">IF(OR(INDIRECT(CONCATENATE("'2018-03 (Д)'!U",TEXT(MATCH($C29,'2018-03 (Д)'!$C$2:$C$100,0)+1,0)))="Н/Д",INDIRECT(CONCATENATE("'2018-02 (Д)'!U",TEXT(MATCH($C29,'2018-02 (Д)'!$C$2:$C$100,0)+1,0)))="Н/Д",AND(INDIRECT(CONCATENATE("'2018-03 (Д)'!U",TEXT(MATCH($C29,'2018-03 (Д)'!$C$2:$C$100,0)+1,0)))="Н/Д",INDIRECT(CONCATENATE("'2018-02 (Д)'!U",TEXT(MATCH($C29,'2018-02 (Д)'!$C$2:$C$100,0)+1,0))))),"Н/Д",((INDIRECT(CONCATENATE("'2018-03 (Д)'!U",TEXT(MATCH($C29,'2018-03 (Д)'!$C$2:$C$100,0)+1,0)))-INDIRECT(CONCATENATE("'2018-02 (Д)'!U",TEXT(MATCH($C29,'2018-02 (Д)'!$C$2:$C$100,0)+1,0))))/INDIRECT(CONCATENATE("'2018-02 (Д)'!U",TEXT(MATCH($C29,'2018-02 (Д)'!$C$2:$C$100,0)+1,0))))*100)</f>
        <v>-15.414971696823992</v>
      </c>
      <c r="FZ29" s="9">
        <f ca="1">IF(OR(INDIRECT(CONCATENATE("'2018-04 (Д)'!U",TEXT(MATCH($C29,'2018-04 (Д)'!$C$2:$C$100,0)+1,0)))="Н/Д",INDIRECT(CONCATENATE("'2018-03 (Д)'!U",TEXT(MATCH($C29,'2018-03 (Д)'!$C$2:$C$100,0)+1,0)))="Н/Д",AND(INDIRECT(CONCATENATE("'2018-04 (Д)'!U",TEXT(MATCH($C29,'2018-04 (Д)'!$C$2:$C$100,0)+1,0)))="Н/Д",INDIRECT(CONCATENATE("'2018-03 (Д)'!U",TEXT(MATCH($C29,'2018-03 (Д)'!$C$2:$C$100,0)+1,0))))),"Н/Д",((INDIRECT(CONCATENATE("'2018-04 (Д)'!U",TEXT(MATCH($C29,'2018-04 (Д)'!$C$2:$C$100,0)+1,0)))-INDIRECT(CONCATENATE("'2018-03 (Д)'!U",TEXT(MATCH($C29,'2018-03 (Д)'!$C$2:$C$100,0)+1,0))))/INDIRECT(CONCATENATE("'2018-03 (Д)'!U",TEXT(MATCH($C29,'2018-03 (Д)'!$C$2:$C$100,0)+1,0))))*100)</f>
        <v>-59.979490110140944</v>
      </c>
      <c r="GA29" s="9">
        <f ca="1">IF(OR(INDIRECT(CONCATENATE("'2018-05 (Д)'!U",TEXT(MATCH($C29,'2018-05 (Д)'!$C$2:$C$100,0)+1,0)))="Н/Д",INDIRECT(CONCATENATE("'2018-04 (Д)'!U",TEXT(MATCH($C29,'2018-04 (Д)'!$C$2:$C$100,0)+1,0)))="Н/Д",AND(INDIRECT(CONCATENATE("'2018-05 (Д)'!U",TEXT(MATCH($C29,'2018-05 (Д)'!$C$2:$C$100,0)+1,0)))="Н/Д",INDIRECT(CONCATENATE("'2018-04 (Д)'!U",TEXT(MATCH($C29,'2018-04 (Д)'!$C$2:$C$100,0)+1,0))))),"Н/Д",((INDIRECT(CONCATENATE("'2018-05 (Д)'!U",TEXT(MATCH($C29,'2018-05 (Д)'!$C$2:$C$100,0)+1,0)))-INDIRECT(CONCATENATE("'2018-04 (Д)'!U",TEXT(MATCH($C29,'2018-04 (Д)'!$C$2:$C$100,0)+1,0))))/INDIRECT(CONCATENATE("'2018-04 (Д)'!U",TEXT(MATCH($C29,'2018-04 (Д)'!$C$2:$C$100,0)+1,0))))*100)</f>
        <v>340.09447019834613</v>
      </c>
      <c r="GB29" s="9">
        <f ca="1">IF(OR(INDIRECT(CONCATENATE("'2018-06 (Д)'!U",TEXT(MATCH($C29,'2018-06 (Д)'!$C$2:$C$100,0)+1,0)))="Н/Д",INDIRECT(CONCATENATE("'2018-05 (Д)'!U",TEXT(MATCH($C29,'2018-05 (Д)'!$C$2:$C$100,0)+1,0)))="Н/Д",AND(INDIRECT(CONCATENATE("'2018-06 (Д)'!U",TEXT(MATCH($C29,'2018-06 (Д)'!$C$2:$C$100,0)+1,0)))="Н/Д",INDIRECT(CONCATENATE("'2018-05 (Д)'!U",TEXT(MATCH($C29,'2018-05 (Д)'!$C$2:$C$100,0)+1,0))))),"Н/Д",((INDIRECT(CONCATENATE("'2018-06 (Д)'!U",TEXT(MATCH($C29,'2018-06 (Д)'!$C$2:$C$100,0)+1,0)))-INDIRECT(CONCATENATE("'2018-05 (Д)'!U",TEXT(MATCH($C29,'2018-05 (Д)'!$C$2:$C$100,0)+1,0))))/INDIRECT(CONCATENATE("'2018-05 (Д)'!U",TEXT(MATCH($C29,'2018-05 (Д)'!$C$2:$C$100,0)+1,0))))*100)</f>
        <v>272.6867537882153</v>
      </c>
      <c r="GC29" s="9">
        <f ca="1">IF(OR(INDIRECT(CONCATENATE("'2018-07 (Д)'!U",TEXT(MATCH($C29,'2018-07 (Д)'!$C$2:$C$100,0)+1,0)))="Н/Д",INDIRECT(CONCATENATE("'2018-06 (Д)'!U",TEXT(MATCH($C29,'2018-06 (Д)'!$C$2:$C$100,0)+1,0)))="Н/Д",AND(INDIRECT(CONCATENATE("'2018-07 (Д)'!U",TEXT(MATCH($C29,'2018-07 (Д)'!$C$2:$C$100,0)+1,0)))="Н/Д",INDIRECT(CONCATENATE("'2018-06 (Д)'!U",TEXT(MATCH($C29,'2018-06 (Д)'!$C$2:$C$100,0)+1,0))))),"Н/Д",((INDIRECT(CONCATENATE("'2018-07 (Д)'!U",TEXT(MATCH($C29,'2018-07 (Д)'!$C$2:$C$100,0)+1,0)))-INDIRECT(CONCATENATE("'2018-06 (Д)'!U",TEXT(MATCH($C29,'2018-06 (Д)'!$C$2:$C$100,0)+1,0))))/INDIRECT(CONCATENATE("'2018-06 (Д)'!U",TEXT(MATCH($C29,'2018-06 (Д)'!$C$2:$C$100,0)+1,0))))*100)</f>
        <v>-93.080275918179083</v>
      </c>
      <c r="GD29" s="9">
        <f ca="1">IF(OR(INDIRECT(CONCATENATE("'2018-08 (Д)'!U",TEXT(MATCH($C29,'2018-08 (Д)'!$C$2:$C$100,0)+1,0)))="Н/Д",INDIRECT(CONCATENATE("'2018-07 (Д)'!U",TEXT(MATCH($C29,'2018-07 (Д)'!$C$2:$C$100,0)+1,0)))="Н/Д",AND(INDIRECT(CONCATENATE("'2018-08 (Д)'!U",TEXT(MATCH($C29,'2018-08 (Д)'!$C$2:$C$100,0)+1,0)))="Н/Д",INDIRECT(CONCATENATE("'2018-07 (Д)'!U",TEXT(MATCH($C29,'2018-07 (Д)'!$C$2:$C$100,0)+1,0))))),"Н/Д",((INDIRECT(CONCATENATE("'2018-08 (Д)'!U",TEXT(MATCH($C29,'2018-08 (Д)'!$C$2:$C$100,0)+1,0)))-INDIRECT(CONCATENATE("'2018-07 (Д)'!U",TEXT(MATCH($C29,'2018-07 (Д)'!$C$2:$C$100,0)+1,0))))/INDIRECT(CONCATENATE("'2018-07 (Д)'!U",TEXT(MATCH($C29,'2018-07 (Д)'!$C$2:$C$100,0)+1,0))))*100)</f>
        <v>-1132.9748837009176</v>
      </c>
      <c r="GE29" s="9">
        <f ca="1">IF(OR(INDIRECT(CONCATENATE("'2018-09 (Д)'!U",TEXT(MATCH($C29,'2018-09 (Д)'!$C$2:$C$100,0)+1,0)))="Н/Д",INDIRECT(CONCATENATE("'2018-08 (Д)'!U",TEXT(MATCH($C29,'2018-08 (Д)'!$C$2:$C$100,0)+1,0)))="Н/Д",AND(INDIRECT(CONCATENATE("'2018-09 (Д)'!U",TEXT(MATCH($C29,'2018-09 (Д)'!$C$2:$C$100,0)+1,0)))="Н/Д",INDIRECT(CONCATENATE("'2018-08 (Д)'!U",TEXT(MATCH($C29,'2018-08 (Д)'!$C$2:$C$100,0)+1,0))))),"Н/Д",((INDIRECT(CONCATENATE("'2018-09 (Д)'!U",TEXT(MATCH($C29,'2018-09 (Д)'!$C$2:$C$100,0)+1,0)))-INDIRECT(CONCATENATE("'2018-08 (Д)'!U",TEXT(MATCH($C29,'2018-08 (Д)'!$C$2:$C$100,0)+1,0))))/INDIRECT(CONCATENATE("'2018-08 (Д)'!U",TEXT(MATCH($C29,'2018-08 (Д)'!$C$2:$C$100,0)+1,0))))*100)</f>
        <v>-103.36025962609257</v>
      </c>
      <c r="GF29" s="9">
        <f ca="1">IF(OR(INDIRECT(CONCATENATE("'2018-10 (Д)'!U",TEXT(MATCH($C29,'2018-10 (Д)'!$C$2:$C$100,0)+1,0)))="Н/Д",INDIRECT(CONCATENATE("'2018-09 (Д)'!U",TEXT(MATCH($C29,'2018-09 (Д)'!$C$2:$C$100,0)+1,0)))="Н/Д",AND(INDIRECT(CONCATENATE("'2018-10 (Д)'!U",TEXT(MATCH($C29,'2018-10 (Д)'!$C$2:$C$100,0)+1,0)))="Н/Д",INDIRECT(CONCATENATE("'2018-09 (Д)'!U",TEXT(MATCH($C29,'2018-09 (Д)'!$C$2:$C$100,0)+1,0))))),"Н/Д",((INDIRECT(CONCATENATE("'2018-10 (Д)'!U",TEXT(MATCH($C29,'2018-10 (Д)'!$C$2:$C$100,0)+1,0)))-INDIRECT(CONCATENATE("'2018-09 (Д)'!U",TEXT(MATCH($C29,'2018-09 (Д)'!$C$2:$C$100,0)+1,0))))/INDIRECT(CONCATENATE("'2018-09 (Д)'!U",TEXT(MATCH($C29,'2018-09 (Д)'!$C$2:$C$100,0)+1,0))))*100)</f>
        <v>624.97898836005095</v>
      </c>
      <c r="GG29" s="9">
        <f ca="1">IF(OR(INDIRECT(CONCATENATE("'2018-11 (Д)'!U",TEXT(MATCH($C29,'2018-11 (Д)'!$C$2:$C$100,0)+1,0)))="Н/Д",INDIRECT(CONCATENATE("'2018-10 (Д)'!U",TEXT(MATCH($C29,'2018-10 (Д)'!$C$2:$C$100,0)+1,0)))="Н/Д",AND(INDIRECT(CONCATENATE("'2018-11 (Д)'!U",TEXT(MATCH($C29,'2018-11 (Д)'!$C$2:$C$100,0)+1,0)))="Н/Д",INDIRECT(CONCATENATE("'2018-10 (Д)'!U",TEXT(MATCH($C29,'2018-10 (Д)'!$C$2:$C$100,0)+1,0))))),"Н/Д",((INDIRECT(CONCATENATE("'2018-11 (Д)'!U",TEXT(MATCH($C29,'2018-11 (Д)'!$C$2:$C$100,0)+1,0)))-INDIRECT(CONCATENATE("'2018-10 (Д)'!U",TEXT(MATCH($C29,'2018-10 (Д)'!$C$2:$C$100,0)+1,0))))/INDIRECT(CONCATENATE("'2018-10 (Д)'!U",TEXT(MATCH($C29,'2018-10 (Д)'!$C$2:$C$100,0)+1,0))))*100)</f>
        <v>14.081918231612796</v>
      </c>
      <c r="GH29" s="9">
        <f ca="1">IF(OR(INDIRECT(CONCATENATE("'2018-12 (Д)'!U",TEXT(MATCH($C29,'2018-12 (Д)'!$C$2:$C$100,0)+1,0)))="Н/Д",INDIRECT(CONCATENATE("'2018-11 (Д)'!U",TEXT(MATCH($C29,'2018-11 (Д)'!$C$2:$C$100,0)+1,0)))="Н/Д",AND(INDIRECT(CONCATENATE("'2018-12 (Д)'!U",TEXT(MATCH($C29,'2018-12 (Д)'!$C$2:$C$100,0)+1,0)))="Н/Д",INDIRECT(CONCATENATE("'2018-11 (Д)'!U",TEXT(MATCH($C29,'2018-11 (Д)'!$C$2:$C$100,0)+1,0))))),"Н/Д",((INDIRECT(CONCATENATE("'2018-12 (Д)'!U",TEXT(MATCH($C29,'2018-12 (Д)'!$C$2:$C$100,0)+1,0)))-INDIRECT(CONCATENATE("'2018-11 (Д)'!U",TEXT(MATCH($C29,'2018-11 (Д)'!$C$2:$C$100,0)+1,0))))/INDIRECT(CONCATENATE("'2018-11 (Д)'!U",TEXT(MATCH($C29,'2018-11 (Д)'!$C$2:$C$100,0)+1,0))))*100)</f>
        <v>-1.8036829825267837</v>
      </c>
      <c r="GI29" s="9"/>
      <c r="GJ29" s="9">
        <f ca="1">IF(OR(INDIRECT(CONCATENATE("'2018-03 (Д)'!V",TEXT(MATCH($C29,'2018-03 (Д)'!$C$2:$C$100,0)+1,0)))="Н/Д",INDIRECT(CONCATENATE("'2018-02 (Д)'!V",TEXT(MATCH($C29,'2018-02 (Д)'!$C$2:$C$100,0)+1,0)))="Н/Д",AND(INDIRECT(CONCATENATE("'2018-03 (Д)'!V",TEXT(MATCH($C29,'2018-03 (Д)'!$C$2:$C$100,0)+1,0)))="Н/Д",INDIRECT(CONCATENATE("'2018-02 (Д)'!V",TEXT(MATCH($C29,'2018-02 (Д)'!$C$2:$C$100,0)+1,0))))),"Н/Д",((INDIRECT(CONCATENATE("'2018-03 (Д)'!V",TEXT(MATCH($C29,'2018-03 (Д)'!$C$2:$C$100,0)+1,0)))-INDIRECT(CONCATENATE("'2018-02 (Д)'!V",TEXT(MATCH($C29,'2018-02 (Д)'!$C$2:$C$100,0)+1,0))))/INDIRECT(CONCATENATE("'2018-02 (Д)'!V",TEXT(MATCH($C29,'2018-02 (Д)'!$C$2:$C$100,0)+1,0))))*100)</f>
        <v>39.599898042455621</v>
      </c>
      <c r="GK29" s="9">
        <f ca="1">IF(OR(INDIRECT(CONCATENATE("'2018-04 (Д)'!V",TEXT(MATCH($C29,'2018-04 (Д)'!$C$2:$C$100,0)+1,0)))="Н/Д",INDIRECT(CONCATENATE("'2018-03 (Д)'!V",TEXT(MATCH($C29,'2018-03 (Д)'!$C$2:$C$100,0)+1,0)))="Н/Д",AND(INDIRECT(CONCATENATE("'2018-04 (Д)'!V",TEXT(MATCH($C29,'2018-04 (Д)'!$C$2:$C$100,0)+1,0)))="Н/Д",INDIRECT(CONCATENATE("'2018-03 (Д)'!V",TEXT(MATCH($C29,'2018-03 (Д)'!$C$2:$C$100,0)+1,0))))),"Н/Д",((INDIRECT(CONCATENATE("'2018-04 (Д)'!V",TEXT(MATCH($C29,'2018-04 (Д)'!$C$2:$C$100,0)+1,0)))-INDIRECT(CONCATENATE("'2018-03 (Д)'!V",TEXT(MATCH($C29,'2018-03 (Д)'!$C$2:$C$100,0)+1,0))))/INDIRECT(CONCATENATE("'2018-03 (Д)'!V",TEXT(MATCH($C29,'2018-03 (Д)'!$C$2:$C$100,0)+1,0))))*100)</f>
        <v>10.86378363828149</v>
      </c>
      <c r="GL29" s="9">
        <f ca="1">IF(OR(INDIRECT(CONCATENATE("'2018-05 (Д)'!V",TEXT(MATCH($C29,'2018-05 (Д)'!$C$2:$C$100,0)+1,0)))="Н/Д",INDIRECT(CONCATENATE("'2018-04 (Д)'!V",TEXT(MATCH($C29,'2018-04 (Д)'!$C$2:$C$100,0)+1,0)))="Н/Д",AND(INDIRECT(CONCATENATE("'2018-05 (Д)'!V",TEXT(MATCH($C29,'2018-05 (Д)'!$C$2:$C$100,0)+1,0)))="Н/Д",INDIRECT(CONCATENATE("'2018-04 (Д)'!V",TEXT(MATCH($C29,'2018-04 (Д)'!$C$2:$C$100,0)+1,0))))),"Н/Д",((INDIRECT(CONCATENATE("'2018-05 (Д)'!V",TEXT(MATCH($C29,'2018-05 (Д)'!$C$2:$C$100,0)+1,0)))-INDIRECT(CONCATENATE("'2018-04 (Д)'!V",TEXT(MATCH($C29,'2018-04 (Д)'!$C$2:$C$100,0)+1,0))))/INDIRECT(CONCATENATE("'2018-04 (Д)'!V",TEXT(MATCH($C29,'2018-04 (Д)'!$C$2:$C$100,0)+1,0))))*100)</f>
        <v>38.120205054002213</v>
      </c>
      <c r="GM29" s="9">
        <f ca="1">IF(OR(INDIRECT(CONCATENATE("'2018-06 (Д)'!V",TEXT(MATCH($C29,'2018-06 (Д)'!$C$2:$C$100,0)+1,0)))="Н/Д",INDIRECT(CONCATENATE("'2018-05 (Д)'!V",TEXT(MATCH($C29,'2018-05 (Д)'!$C$2:$C$100,0)+1,0)))="Н/Д",AND(INDIRECT(CONCATENATE("'2018-06 (Д)'!V",TEXT(MATCH($C29,'2018-06 (Д)'!$C$2:$C$100,0)+1,0)))="Н/Д",INDIRECT(CONCATENATE("'2018-05 (Д)'!V",TEXT(MATCH($C29,'2018-05 (Д)'!$C$2:$C$100,0)+1,0))))),"Н/Д",((INDIRECT(CONCATENATE("'2018-06 (Д)'!V",TEXT(MATCH($C29,'2018-06 (Д)'!$C$2:$C$100,0)+1,0)))-INDIRECT(CONCATENATE("'2018-05 (Д)'!V",TEXT(MATCH($C29,'2018-05 (Д)'!$C$2:$C$100,0)+1,0))))/INDIRECT(CONCATENATE("'2018-05 (Д)'!V",TEXT(MATCH($C29,'2018-05 (Д)'!$C$2:$C$100,0)+1,0))))*100)</f>
        <v>4.8837500331555548</v>
      </c>
      <c r="GN29" s="9">
        <f ca="1">IF(OR(INDIRECT(CONCATENATE("'2018-07 (Д)'!V",TEXT(MATCH($C29,'2018-07 (Д)'!$C$2:$C$100,0)+1,0)))="Н/Д",INDIRECT(CONCATENATE("'2018-06 (Д)'!V",TEXT(MATCH($C29,'2018-06 (Д)'!$C$2:$C$100,0)+1,0)))="Н/Д",AND(INDIRECT(CONCATENATE("'2018-07 (Д)'!V",TEXT(MATCH($C29,'2018-07 (Д)'!$C$2:$C$100,0)+1,0)))="Н/Д",INDIRECT(CONCATENATE("'2018-06 (Д)'!V",TEXT(MATCH($C29,'2018-06 (Д)'!$C$2:$C$100,0)+1,0))))),"Н/Д",((INDIRECT(CONCATENATE("'2018-07 (Д)'!V",TEXT(MATCH($C29,'2018-07 (Д)'!$C$2:$C$100,0)+1,0)))-INDIRECT(CONCATENATE("'2018-06 (Д)'!V",TEXT(MATCH($C29,'2018-06 (Д)'!$C$2:$C$100,0)+1,0))))/INDIRECT(CONCATENATE("'2018-06 (Д)'!V",TEXT(MATCH($C29,'2018-06 (Д)'!$C$2:$C$100,0)+1,0))))*100)</f>
        <v>-37.709925543500717</v>
      </c>
      <c r="GO29" s="9">
        <f ca="1">IF(OR(INDIRECT(CONCATENATE("'2018-08 (Д)'!V",TEXT(MATCH($C29,'2018-08 (Д)'!$C$2:$C$100,0)+1,0)))="Н/Д",INDIRECT(CONCATENATE("'2018-07 (Д)'!V",TEXT(MATCH($C29,'2018-07 (Д)'!$C$2:$C$100,0)+1,0)))="Н/Д",AND(INDIRECT(CONCATENATE("'2018-08 (Д)'!V",TEXT(MATCH($C29,'2018-08 (Д)'!$C$2:$C$100,0)+1,0)))="Н/Д",INDIRECT(CONCATENATE("'2018-07 (Д)'!V",TEXT(MATCH($C29,'2018-07 (Д)'!$C$2:$C$100,0)+1,0))))),"Н/Д",((INDIRECT(CONCATENATE("'2018-08 (Д)'!V",TEXT(MATCH($C29,'2018-08 (Д)'!$C$2:$C$100,0)+1,0)))-INDIRECT(CONCATENATE("'2018-07 (Д)'!V",TEXT(MATCH($C29,'2018-07 (Д)'!$C$2:$C$100,0)+1,0))))/INDIRECT(CONCATENATE("'2018-07 (Д)'!V",TEXT(MATCH($C29,'2018-07 (Д)'!$C$2:$C$100,0)+1,0))))*100)</f>
        <v>-2.6790604934914777</v>
      </c>
      <c r="GP29" s="9">
        <f ca="1">IF(OR(INDIRECT(CONCATENATE("'2018-09 (Д)'!V",TEXT(MATCH($C29,'2018-09 (Д)'!$C$2:$C$100,0)+1,0)))="Н/Д",INDIRECT(CONCATENATE("'2018-08 (Д)'!V",TEXT(MATCH($C29,'2018-08 (Д)'!$C$2:$C$100,0)+1,0)))="Н/Д",AND(INDIRECT(CONCATENATE("'2018-09 (Д)'!V",TEXT(MATCH($C29,'2018-09 (Д)'!$C$2:$C$100,0)+1,0)))="Н/Д",INDIRECT(CONCATENATE("'2018-08 (Д)'!V",TEXT(MATCH($C29,'2018-08 (Д)'!$C$2:$C$100,0)+1,0))))),"Н/Д",((INDIRECT(CONCATENATE("'2018-09 (Д)'!V",TEXT(MATCH($C29,'2018-09 (Д)'!$C$2:$C$100,0)+1,0)))-INDIRECT(CONCATENATE("'2018-08 (Д)'!V",TEXT(MATCH($C29,'2018-08 (Д)'!$C$2:$C$100,0)+1,0))))/INDIRECT(CONCATENATE("'2018-08 (Д)'!V",TEXT(MATCH($C29,'2018-08 (Д)'!$C$2:$C$100,0)+1,0))))*100)</f>
        <v>39.170776511845524</v>
      </c>
      <c r="GQ29" s="9">
        <f ca="1">IF(OR(INDIRECT(CONCATENATE("'2018-10 (Д)'!V",TEXT(MATCH($C29,'2018-10 (Д)'!$C$2:$C$100,0)+1,0)))="Н/Д",INDIRECT(CONCATENATE("'2018-09 (Д)'!V",TEXT(MATCH($C29,'2018-09 (Д)'!$C$2:$C$100,0)+1,0)))="Н/Д",AND(INDIRECT(CONCATENATE("'2018-10 (Д)'!V",TEXT(MATCH($C29,'2018-10 (Д)'!$C$2:$C$100,0)+1,0)))="Н/Д",INDIRECT(CONCATENATE("'2018-09 (Д)'!V",TEXT(MATCH($C29,'2018-09 (Д)'!$C$2:$C$100,0)+1,0))))),"Н/Д",((INDIRECT(CONCATENATE("'2018-10 (Д)'!V",TEXT(MATCH($C29,'2018-10 (Д)'!$C$2:$C$100,0)+1,0)))-INDIRECT(CONCATENATE("'2018-09 (Д)'!V",TEXT(MATCH($C29,'2018-09 (Д)'!$C$2:$C$100,0)+1,0))))/INDIRECT(CONCATENATE("'2018-09 (Д)'!V",TEXT(MATCH($C29,'2018-09 (Д)'!$C$2:$C$100,0)+1,0))))*100)</f>
        <v>-10.569805026332265</v>
      </c>
      <c r="GR29" s="9">
        <f ca="1">IF(OR(INDIRECT(CONCATENATE("'2018-11 (Д)'!V",TEXT(MATCH($C29,'2018-11 (Д)'!$C$2:$C$100,0)+1,0)))="Н/Д",INDIRECT(CONCATENATE("'2018-10 (Д)'!V",TEXT(MATCH($C29,'2018-10 (Д)'!$C$2:$C$100,0)+1,0)))="Н/Д",AND(INDIRECT(CONCATENATE("'2018-11 (Д)'!V",TEXT(MATCH($C29,'2018-11 (Д)'!$C$2:$C$100,0)+1,0)))="Н/Д",INDIRECT(CONCATENATE("'2018-10 (Д)'!V",TEXT(MATCH($C29,'2018-10 (Д)'!$C$2:$C$100,0)+1,0))))),"Н/Д",((INDIRECT(CONCATENATE("'2018-11 (Д)'!V",TEXT(MATCH($C29,'2018-11 (Д)'!$C$2:$C$100,0)+1,0)))-INDIRECT(CONCATENATE("'2018-10 (Д)'!V",TEXT(MATCH($C29,'2018-10 (Д)'!$C$2:$C$100,0)+1,0))))/INDIRECT(CONCATENATE("'2018-10 (Д)'!V",TEXT(MATCH($C29,'2018-10 (Д)'!$C$2:$C$100,0)+1,0))))*100)</f>
        <v>-13.173106220988966</v>
      </c>
      <c r="GS29" s="9">
        <f ca="1">IF(OR(INDIRECT(CONCATENATE("'2018-12 (Д)'!V",TEXT(MATCH($C29,'2018-12 (Д)'!$C$2:$C$100,0)+1,0)))="Н/Д",INDIRECT(CONCATENATE("'2018-11 (Д)'!V",TEXT(MATCH($C29,'2018-11 (Д)'!$C$2:$C$100,0)+1,0)))="Н/Д",AND(INDIRECT(CONCATENATE("'2018-12 (Д)'!V",TEXT(MATCH($C29,'2018-12 (Д)'!$C$2:$C$100,0)+1,0)))="Н/Д",INDIRECT(CONCATENATE("'2018-11 (Д)'!V",TEXT(MATCH($C29,'2018-11 (Д)'!$C$2:$C$100,0)+1,0))))),"Н/Д",((INDIRECT(CONCATENATE("'2018-12 (Д)'!V",TEXT(MATCH($C29,'2018-12 (Д)'!$C$2:$C$100,0)+1,0)))-INDIRECT(CONCATENATE("'2018-11 (Д)'!V",TEXT(MATCH($C29,'2018-11 (Д)'!$C$2:$C$100,0)+1,0))))/INDIRECT(CONCATENATE("'2018-11 (Д)'!V",TEXT(MATCH($C29,'2018-11 (Д)'!$C$2:$C$100,0)+1,0))))*100)</f>
        <v>4.9908865555954236</v>
      </c>
      <c r="GT29" s="9"/>
      <c r="GU29" s="9">
        <f ca="1">IF(OR(INDIRECT(CONCATENATE("'2018-03 (Д)'!W",TEXT(MATCH($C29,'2018-03 (Д)'!$C$2:$C$100,0)+1,0)))="Н/Д",INDIRECT(CONCATENATE("'2018-02 (Д)'!W",TEXT(MATCH($C29,'2018-02 (Д)'!$C$2:$C$100,0)+1,0)))="Н/Д",AND(INDIRECT(CONCATENATE("'2018-03 (Д)'!W",TEXT(MATCH($C29,'2018-03 (Д)'!$C$2:$C$100,0)+1,0)))="Н/Д",INDIRECT(CONCATENATE("'2018-02 (Д)'!W",TEXT(MATCH($C29,'2018-02 (Д)'!$C$2:$C$100,0)+1,0))))),"Н/Д",((INDIRECT(CONCATENATE("'2018-03 (Д)'!W",TEXT(MATCH($C29,'2018-03 (Д)'!$C$2:$C$100,0)+1,0)))-INDIRECT(CONCATENATE("'2018-02 (Д)'!W",TEXT(MATCH($C29,'2018-02 (Д)'!$C$2:$C$100,0)+1,0))))/INDIRECT(CONCATENATE("'2018-02 (Д)'!W",TEXT(MATCH($C29,'2018-02 (Д)'!$C$2:$C$100,0)+1,0))))*100)</f>
        <v>30.938970172655544</v>
      </c>
      <c r="GV29" s="9">
        <f ca="1">IF(OR(INDIRECT(CONCATENATE("'2018-04 (Д)'!W",TEXT(MATCH($C29,'2018-04 (Д)'!$C$2:$C$100,0)+1,0)))="Н/Д",INDIRECT(CONCATENATE("'2018-03 (Д)'!W",TEXT(MATCH($C29,'2018-03 (Д)'!$C$2:$C$100,0)+1,0)))="Н/Д",AND(INDIRECT(CONCATENATE("'2018-04 (Д)'!W",TEXT(MATCH($C29,'2018-04 (Д)'!$C$2:$C$100,0)+1,0)))="Н/Д",INDIRECT(CONCATENATE("'2018-03 (Д)'!W",TEXT(MATCH($C29,'2018-03 (Д)'!$C$2:$C$100,0)+1,0))))),"Н/Д",((INDIRECT(CONCATENATE("'2018-04 (Д)'!W",TEXT(MATCH($C29,'2018-04 (Д)'!$C$2:$C$100,0)+1,0)))-INDIRECT(CONCATENATE("'2018-03 (Д)'!W",TEXT(MATCH($C29,'2018-03 (Д)'!$C$2:$C$100,0)+1,0))))/INDIRECT(CONCATENATE("'2018-03 (Д)'!W",TEXT(MATCH($C29,'2018-03 (Д)'!$C$2:$C$100,0)+1,0))))*100)</f>
        <v>70.661841577557354</v>
      </c>
      <c r="GW29" s="9">
        <f ca="1">IF(OR(INDIRECT(CONCATENATE("'2018-05 (Д)'!W",TEXT(MATCH($C29,'2018-05 (Д)'!$C$2:$C$100,0)+1,0)))="Н/Д",INDIRECT(CONCATENATE("'2018-04 (Д)'!W",TEXT(MATCH($C29,'2018-04 (Д)'!$C$2:$C$100,0)+1,0)))="Н/Д",AND(INDIRECT(CONCATENATE("'2018-05 (Д)'!W",TEXT(MATCH($C29,'2018-05 (Д)'!$C$2:$C$100,0)+1,0)))="Н/Д",INDIRECT(CONCATENATE("'2018-04 (Д)'!W",TEXT(MATCH($C29,'2018-04 (Д)'!$C$2:$C$100,0)+1,0))))),"Н/Д",((INDIRECT(CONCATENATE("'2018-05 (Д)'!W",TEXT(MATCH($C29,'2018-05 (Д)'!$C$2:$C$100,0)+1,0)))-INDIRECT(CONCATENATE("'2018-04 (Д)'!W",TEXT(MATCH($C29,'2018-04 (Д)'!$C$2:$C$100,0)+1,0))))/INDIRECT(CONCATENATE("'2018-04 (Д)'!W",TEXT(MATCH($C29,'2018-04 (Д)'!$C$2:$C$100,0)+1,0))))*100)</f>
        <v>-10.661318964071933</v>
      </c>
      <c r="GX29" s="9">
        <f ca="1">IF(OR(INDIRECT(CONCATENATE("'2018-06 (Д)'!W",TEXT(MATCH($C29,'2018-06 (Д)'!$C$2:$C$100,0)+1,0)))="Н/Д",INDIRECT(CONCATENATE("'2018-05 (Д)'!W",TEXT(MATCH($C29,'2018-05 (Д)'!$C$2:$C$100,0)+1,0)))="Н/Д",AND(INDIRECT(CONCATENATE("'2018-06 (Д)'!W",TEXT(MATCH($C29,'2018-06 (Д)'!$C$2:$C$100,0)+1,0)))="Н/Д",INDIRECT(CONCATENATE("'2018-05 (Д)'!W",TEXT(MATCH($C29,'2018-05 (Д)'!$C$2:$C$100,0)+1,0))))),"Н/Д",((INDIRECT(CONCATENATE("'2018-06 (Д)'!W",TEXT(MATCH($C29,'2018-06 (Д)'!$C$2:$C$100,0)+1,0)))-INDIRECT(CONCATENATE("'2018-05 (Д)'!W",TEXT(MATCH($C29,'2018-05 (Д)'!$C$2:$C$100,0)+1,0))))/INDIRECT(CONCATENATE("'2018-05 (Д)'!W",TEXT(MATCH($C29,'2018-05 (Д)'!$C$2:$C$100,0)+1,0))))*100)</f>
        <v>6.6167832769636874</v>
      </c>
      <c r="GY29" s="9">
        <f ca="1">IF(OR(INDIRECT(CONCATENATE("'2018-07 (Д)'!W",TEXT(MATCH($C29,'2018-07 (Д)'!$C$2:$C$100,0)+1,0)))="Н/Д",INDIRECT(CONCATENATE("'2018-06 (Д)'!W",TEXT(MATCH($C29,'2018-06 (Д)'!$C$2:$C$100,0)+1,0)))="Н/Д",AND(INDIRECT(CONCATENATE("'2018-07 (Д)'!W",TEXT(MATCH($C29,'2018-07 (Д)'!$C$2:$C$100,0)+1,0)))="Н/Д",INDIRECT(CONCATENATE("'2018-06 (Д)'!W",TEXT(MATCH($C29,'2018-06 (Д)'!$C$2:$C$100,0)+1,0))))),"Н/Д",((INDIRECT(CONCATENATE("'2018-07 (Д)'!W",TEXT(MATCH($C29,'2018-07 (Д)'!$C$2:$C$100,0)+1,0)))-INDIRECT(CONCATENATE("'2018-06 (Д)'!W",TEXT(MATCH($C29,'2018-06 (Д)'!$C$2:$C$100,0)+1,0))))/INDIRECT(CONCATENATE("'2018-06 (Д)'!W",TEXT(MATCH($C29,'2018-06 (Д)'!$C$2:$C$100,0)+1,0))))*100)</f>
        <v>-29.512776682105503</v>
      </c>
      <c r="GZ29" s="9">
        <f ca="1">IF(OR(INDIRECT(CONCATENATE("'2018-08 (Д)'!W",TEXT(MATCH($C29,'2018-08 (Д)'!$C$2:$C$100,0)+1,0)))="Н/Д",INDIRECT(CONCATENATE("'2018-07 (Д)'!W",TEXT(MATCH($C29,'2018-07 (Д)'!$C$2:$C$100,0)+1,0)))="Н/Д",AND(INDIRECT(CONCATENATE("'2018-08 (Д)'!W",TEXT(MATCH($C29,'2018-08 (Д)'!$C$2:$C$100,0)+1,0)))="Н/Д",INDIRECT(CONCATENATE("'2018-07 (Д)'!W",TEXT(MATCH($C29,'2018-07 (Д)'!$C$2:$C$100,0)+1,0))))),"Н/Д",((INDIRECT(CONCATENATE("'2018-08 (Д)'!W",TEXT(MATCH($C29,'2018-08 (Д)'!$C$2:$C$100,0)+1,0)))-INDIRECT(CONCATENATE("'2018-07 (Д)'!W",TEXT(MATCH($C29,'2018-07 (Д)'!$C$2:$C$100,0)+1,0))))/INDIRECT(CONCATENATE("'2018-07 (Д)'!W",TEXT(MATCH($C29,'2018-07 (Д)'!$C$2:$C$100,0)+1,0))))*100)</f>
        <v>38.126924288242634</v>
      </c>
      <c r="HA29" s="9">
        <f ca="1">IF(OR(INDIRECT(CONCATENATE("'2018-09 (Д)'!W",TEXT(MATCH($C29,'2018-09 (Д)'!$C$2:$C$100,0)+1,0)))="Н/Д",INDIRECT(CONCATENATE("'2018-08 (Д)'!W",TEXT(MATCH($C29,'2018-08 (Д)'!$C$2:$C$100,0)+1,0)))="Н/Д",AND(INDIRECT(CONCATENATE("'2018-09 (Д)'!W",TEXT(MATCH($C29,'2018-09 (Д)'!$C$2:$C$100,0)+1,0)))="Н/Д",INDIRECT(CONCATENATE("'2018-08 (Д)'!W",TEXT(MATCH($C29,'2018-08 (Д)'!$C$2:$C$100,0)+1,0))))),"Н/Д",((INDIRECT(CONCATENATE("'2018-09 (Д)'!W",TEXT(MATCH($C29,'2018-09 (Д)'!$C$2:$C$100,0)+1,0)))-INDIRECT(CONCATENATE("'2018-08 (Д)'!W",TEXT(MATCH($C29,'2018-08 (Д)'!$C$2:$C$100,0)+1,0))))/INDIRECT(CONCATENATE("'2018-08 (Д)'!W",TEXT(MATCH($C29,'2018-08 (Д)'!$C$2:$C$100,0)+1,0))))*100)</f>
        <v>-19.469581762698169</v>
      </c>
      <c r="HB29" s="9">
        <f ca="1">IF(OR(INDIRECT(CONCATENATE("'2018-10 (Д)'!W",TEXT(MATCH($C29,'2018-10 (Д)'!$C$2:$C$100,0)+1,0)))="Н/Д",INDIRECT(CONCATENATE("'2018-09 (Д)'!W",TEXT(MATCH($C29,'2018-09 (Д)'!$C$2:$C$100,0)+1,0)))="Н/Д",AND(INDIRECT(CONCATENATE("'2018-10 (Д)'!W",TEXT(MATCH($C29,'2018-10 (Д)'!$C$2:$C$100,0)+1,0)))="Н/Д",INDIRECT(CONCATENATE("'2018-09 (Д)'!W",TEXT(MATCH($C29,'2018-09 (Д)'!$C$2:$C$100,0)+1,0))))),"Н/Д",((INDIRECT(CONCATENATE("'2018-10 (Д)'!W",TEXT(MATCH($C29,'2018-10 (Д)'!$C$2:$C$100,0)+1,0)))-INDIRECT(CONCATENATE("'2018-09 (Д)'!W",TEXT(MATCH($C29,'2018-09 (Д)'!$C$2:$C$100,0)+1,0))))/INDIRECT(CONCATENATE("'2018-09 (Д)'!W",TEXT(MATCH($C29,'2018-09 (Д)'!$C$2:$C$100,0)+1,0))))*100)</f>
        <v>-24.757859722984296</v>
      </c>
      <c r="HC29" s="9">
        <f ca="1">IF(OR(INDIRECT(CONCATENATE("'2018-11 (Д)'!W",TEXT(MATCH($C29,'2018-11 (Д)'!$C$2:$C$100,0)+1,0)))="Н/Д",INDIRECT(CONCATENATE("'2018-10 (Д)'!W",TEXT(MATCH($C29,'2018-10 (Д)'!$C$2:$C$100,0)+1,0)))="Н/Д",AND(INDIRECT(CONCATENATE("'2018-11 (Д)'!W",TEXT(MATCH($C29,'2018-11 (Д)'!$C$2:$C$100,0)+1,0)))="Н/Д",INDIRECT(CONCATENATE("'2018-10 (Д)'!W",TEXT(MATCH($C29,'2018-10 (Д)'!$C$2:$C$100,0)+1,0))))),"Н/Д",((INDIRECT(CONCATENATE("'2018-11 (Д)'!W",TEXT(MATCH($C29,'2018-11 (Д)'!$C$2:$C$100,0)+1,0)))-INDIRECT(CONCATENATE("'2018-10 (Д)'!W",TEXT(MATCH($C29,'2018-10 (Д)'!$C$2:$C$100,0)+1,0))))/INDIRECT(CONCATENATE("'2018-10 (Д)'!W",TEXT(MATCH($C29,'2018-10 (Д)'!$C$2:$C$100,0)+1,0))))*100)</f>
        <v>84.512051608427157</v>
      </c>
      <c r="HD29" s="9">
        <f ca="1">IF(OR(INDIRECT(CONCATENATE("'2018-12 (Д)'!W",TEXT(MATCH($C29,'2018-12 (Д)'!$C$2:$C$100,0)+1,0)))="Н/Д",INDIRECT(CONCATENATE("'2018-11 (Д)'!W",TEXT(MATCH($C29,'2018-11 (Д)'!$C$2:$C$100,0)+1,0)))="Н/Д",AND(INDIRECT(CONCATENATE("'2018-12 (Д)'!W",TEXT(MATCH($C29,'2018-12 (Д)'!$C$2:$C$100,0)+1,0)))="Н/Д",INDIRECT(CONCATENATE("'2018-11 (Д)'!W",TEXT(MATCH($C29,'2018-11 (Д)'!$C$2:$C$100,0)+1,0))))),"Н/Д",((INDIRECT(CONCATENATE("'2018-12 (Д)'!W",TEXT(MATCH($C29,'2018-12 (Д)'!$C$2:$C$100,0)+1,0)))-INDIRECT(CONCATENATE("'2018-11 (Д)'!W",TEXT(MATCH($C29,'2018-11 (Д)'!$C$2:$C$100,0)+1,0))))/INDIRECT(CONCATENATE("'2018-11 (Д)'!W",TEXT(MATCH($C29,'2018-11 (Д)'!$C$2:$C$100,0)+1,0))))*100)</f>
        <v>-12.566450747278205</v>
      </c>
    </row>
    <row r="30" spans="1:212" x14ac:dyDescent="0.25">
      <c r="A30" s="2" t="s">
        <v>49</v>
      </c>
      <c r="B30" s="2" t="s">
        <v>51</v>
      </c>
      <c r="C30" s="15">
        <v>19000000</v>
      </c>
      <c r="D30" s="9"/>
      <c r="E30" s="9">
        <f ca="1">IF(OR(INDIRECT(CONCATENATE("'2018-03 (Д)'!E",TEXT(MATCH($C30,'2018-03 (Д)'!$C$2:$C$100,0)+1,0)))="Н/Д",INDIRECT(CONCATENATE("'2018-02 (Д)'!E",TEXT(MATCH($C30,'2018-02 (Д)'!$C$2:$C$100,0)+1,0)))="Н/Д",AND(INDIRECT(CONCATENATE("'2018-03 (Д)'!E",TEXT(MATCH($C30,'2018-03 (Д)'!$C$2:$C$100,0)+1,0)))="Н/Д",INDIRECT(CONCATENATE("'2018-02 (Д)'!E",TEXT(MATCH($C30,'2018-02 (Д)'!$C$2:$C$100,0)+1,0))))),"Н/Д",((INDIRECT(CONCATENATE("'2018-03 (Д)'!E",TEXT(MATCH($C30,'2018-03 (Д)'!$C$2:$C$100,0)+1,0)))-INDIRECT(CONCATENATE("'2018-02 (Д)'!E",TEXT(MATCH($C30,'2018-02 (Д)'!$C$2:$C$100,0)+1,0))))/INDIRECT(CONCATENATE("'2018-02 (Д)'!E",TEXT(MATCH($C30,'2018-02 (Д)'!$C$2:$C$100,0)+1,0))))*100)</f>
        <v>48.681505617146357</v>
      </c>
      <c r="F30" s="9">
        <f ca="1">IF(OR(INDIRECT(CONCATENATE("'2018-04 (Д)'!E",TEXT(MATCH($C30,'2018-04 (Д)'!$C$2:$C$100,0)+1,0)))="Н/Д",INDIRECT(CONCATENATE("'2018-03 (Д)'!E",TEXT(MATCH($C30,'2018-03 (Д)'!$C$2:$C$100,0)+1,0)))="Н/Д",AND(INDIRECT(CONCATENATE("'2018-04 (Д)'!E",TEXT(MATCH($C30,'2018-04 (Д)'!$C$2:$C$100,0)+1,0)))="Н/Д",INDIRECT(CONCATENATE("'2018-03 (Д)'!E",TEXT(MATCH($C30,'2018-03 (Д)'!$C$2:$C$100,0)+1,0))))),"Н/Д",((INDIRECT(CONCATENATE("'2018-04 (Д)'!E",TEXT(MATCH($C30,'2018-04 (Д)'!$C$2:$C$100,0)+1,0)))-INDIRECT(CONCATENATE("'2018-03 (Д)'!E",TEXT(MATCH($C30,'2018-03 (Д)'!$C$2:$C$100,0)+1,0))))/INDIRECT(CONCATENATE("'2018-03 (Д)'!E",TEXT(MATCH($C30,'2018-03 (Д)'!$C$2:$C$100,0)+1,0))))*100)</f>
        <v>69.88894673007978</v>
      </c>
      <c r="G30" s="9">
        <f ca="1">IF(OR(INDIRECT(CONCATENATE("'2018-05 (Д)'!E",TEXT(MATCH($C30,'2018-05 (Д)'!$C$2:$C$100,0)+1,0)))="Н/Д",INDIRECT(CONCATENATE("'2018-04 (Д)'!E",TEXT(MATCH($C30,'2018-04 (Д)'!$C$2:$C$100,0)+1,0)))="Н/Д",AND(INDIRECT(CONCATENATE("'2018-05 (Д)'!E",TEXT(MATCH($C30,'2018-05 (Д)'!$C$2:$C$100,0)+1,0)))="Н/Д",INDIRECT(CONCATENATE("'2018-04 (Д)'!E",TEXT(MATCH($C30,'2018-04 (Д)'!$C$2:$C$100,0)+1,0))))),"Н/Д",((INDIRECT(CONCATENATE("'2018-05 (Д)'!E",TEXT(MATCH($C30,'2018-05 (Д)'!$C$2:$C$100,0)+1,0)))-INDIRECT(CONCATENATE("'2018-04 (Д)'!E",TEXT(MATCH($C30,'2018-04 (Д)'!$C$2:$C$100,0)+1,0))))/INDIRECT(CONCATENATE("'2018-04 (Д)'!E",TEXT(MATCH($C30,'2018-04 (Д)'!$C$2:$C$100,0)+1,0))))*100)</f>
        <v>-5.2878971822294885</v>
      </c>
      <c r="H30" s="9">
        <f ca="1">IF(OR(INDIRECT(CONCATENATE("'2018-06 (Д)'!E",TEXT(MATCH($C30,'2018-06 (Д)'!$C$2:$C$100,0)+1,0)))="Н/Д",INDIRECT(CONCATENATE("'2018-05 (Д)'!E",TEXT(MATCH($C30,'2018-05 (Д)'!$C$2:$C$100,0)+1,0)))="Н/Д",AND(INDIRECT(CONCATENATE("'2018-06 (Д)'!E",TEXT(MATCH($C30,'2018-06 (Д)'!$C$2:$C$100,0)+1,0)))="Н/Д",INDIRECT(CONCATENATE("'2018-05 (Д)'!E",TEXT(MATCH($C30,'2018-05 (Д)'!$C$2:$C$100,0)+1,0))))),"Н/Д",((INDIRECT(CONCATENATE("'2018-06 (Д)'!E",TEXT(MATCH($C30,'2018-06 (Д)'!$C$2:$C$100,0)+1,0)))-INDIRECT(CONCATENATE("'2018-05 (Д)'!E",TEXT(MATCH($C30,'2018-05 (Д)'!$C$2:$C$100,0)+1,0))))/INDIRECT(CONCATENATE("'2018-05 (Д)'!E",TEXT(MATCH($C30,'2018-05 (Д)'!$C$2:$C$100,0)+1,0))))*100)</f>
        <v>22.360579073875691</v>
      </c>
      <c r="I30" s="9">
        <f ca="1">IF(OR(INDIRECT(CONCATENATE("'2018-07 (Д)'!E",TEXT(MATCH($C30,'2018-07 (Д)'!$C$2:$C$100,0)+1,0)))="Н/Д",INDIRECT(CONCATENATE("'2018-06 (Д)'!E",TEXT(MATCH($C30,'2018-06 (Д)'!$C$2:$C$100,0)+1,0)))="Н/Д",AND(INDIRECT(CONCATENATE("'2018-07 (Д)'!E",TEXT(MATCH($C30,'2018-07 (Д)'!$C$2:$C$100,0)+1,0)))="Н/Д",INDIRECT(CONCATENATE("'2018-06 (Д)'!E",TEXT(MATCH($C30,'2018-06 (Д)'!$C$2:$C$100,0)+1,0))))),"Н/Д",((INDIRECT(CONCATENATE("'2018-07 (Д)'!E",TEXT(MATCH($C30,'2018-07 (Д)'!$C$2:$C$100,0)+1,0)))-INDIRECT(CONCATENATE("'2018-06 (Д)'!E",TEXT(MATCH($C30,'2018-06 (Д)'!$C$2:$C$100,0)+1,0))))/INDIRECT(CONCATENATE("'2018-06 (Д)'!E",TEXT(MATCH($C30,'2018-06 (Д)'!$C$2:$C$100,0)+1,0))))*100)</f>
        <v>-43.669957457018263</v>
      </c>
      <c r="J30" s="9">
        <f ca="1">IF(OR(INDIRECT(CONCATENATE("'2018-08 (Д)'!E",TEXT(MATCH($C30,'2018-08 (Д)'!$C$2:$C$100,0)+1,0)))="Н/Д",INDIRECT(CONCATENATE("'2018-07 (Д)'!E",TEXT(MATCH($C30,'2018-07 (Д)'!$C$2:$C$100,0)+1,0)))="Н/Д",AND(INDIRECT(CONCATENATE("'2018-08 (Д)'!E",TEXT(MATCH($C30,'2018-08 (Д)'!$C$2:$C$100,0)+1,0)))="Н/Д",INDIRECT(CONCATENATE("'2018-07 (Д)'!E",TEXT(MATCH($C30,'2018-07 (Д)'!$C$2:$C$100,0)+1,0))))),"Н/Д",((INDIRECT(CONCATENATE("'2018-08 (Д)'!E",TEXT(MATCH($C30,'2018-08 (Д)'!$C$2:$C$100,0)+1,0)))-INDIRECT(CONCATENATE("'2018-07 (Д)'!E",TEXT(MATCH($C30,'2018-07 (Д)'!$C$2:$C$100,0)+1,0))))/INDIRECT(CONCATENATE("'2018-07 (Д)'!E",TEXT(MATCH($C30,'2018-07 (Д)'!$C$2:$C$100,0)+1,0))))*100)</f>
        <v>81.753966151036252</v>
      </c>
      <c r="K30" s="9">
        <f ca="1">IF(OR(INDIRECT(CONCATENATE("'2018-09 (Д)'!E",TEXT(MATCH($C30,'2018-09 (Д)'!$C$2:$C$100,0)+1,0)))="Н/Д",INDIRECT(CONCATENATE("'2018-08 (Д)'!E",TEXT(MATCH($C30,'2018-08 (Д)'!$C$2:$C$100,0)+1,0)))="Н/Д",AND(INDIRECT(CONCATENATE("'2018-09 (Д)'!E",TEXT(MATCH($C30,'2018-09 (Д)'!$C$2:$C$100,0)+1,0)))="Н/Д",INDIRECT(CONCATENATE("'2018-08 (Д)'!E",TEXT(MATCH($C30,'2018-08 (Д)'!$C$2:$C$100,0)+1,0))))),"Н/Д",((INDIRECT(CONCATENATE("'2018-09 (Д)'!E",TEXT(MATCH($C30,'2018-09 (Д)'!$C$2:$C$100,0)+1,0)))-INDIRECT(CONCATENATE("'2018-08 (Д)'!E",TEXT(MATCH($C30,'2018-08 (Д)'!$C$2:$C$100,0)+1,0))))/INDIRECT(CONCATENATE("'2018-08 (Д)'!E",TEXT(MATCH($C30,'2018-08 (Д)'!$C$2:$C$100,0)+1,0))))*100)</f>
        <v>-28.322845246106041</v>
      </c>
      <c r="L30" s="9">
        <f ca="1">IF(OR(INDIRECT(CONCATENATE("'2018-10 (Д)'!E",TEXT(MATCH($C30,'2018-10 (Д)'!$C$2:$C$100,0)+1,0)))="Н/Д",INDIRECT(CONCATENATE("'2018-09 (Д)'!E",TEXT(MATCH($C30,'2018-09 (Д)'!$C$2:$C$100,0)+1,0)))="Н/Д",AND(INDIRECT(CONCATENATE("'2018-10 (Д)'!E",TEXT(MATCH($C30,'2018-10 (Д)'!$C$2:$C$100,0)+1,0)))="Н/Д",INDIRECT(CONCATENATE("'2018-09 (Д)'!E",TEXT(MATCH($C30,'2018-09 (Д)'!$C$2:$C$100,0)+1,0))))),"Н/Д",((INDIRECT(CONCATENATE("'2018-10 (Д)'!E",TEXT(MATCH($C30,'2018-10 (Д)'!$C$2:$C$100,0)+1,0)))-INDIRECT(CONCATENATE("'2018-09 (Д)'!E",TEXT(MATCH($C30,'2018-09 (Д)'!$C$2:$C$100,0)+1,0))))/INDIRECT(CONCATENATE("'2018-09 (Д)'!E",TEXT(MATCH($C30,'2018-09 (Д)'!$C$2:$C$100,0)+1,0))))*100)</f>
        <v>-37.935968483694147</v>
      </c>
      <c r="M30" s="9">
        <f ca="1">IF(OR(INDIRECT(CONCATENATE("'2018-11 (Д)'!E",TEXT(MATCH($C30,'2018-11 (Д)'!$C$2:$C$100,0)+1,0)))="Н/Д",INDIRECT(CONCATENATE("'2018-10 (Д)'!E",TEXT(MATCH($C30,'2018-10 (Д)'!$C$2:$C$100,0)+1,0)))="Н/Д",AND(INDIRECT(CONCATENATE("'2018-11 (Д)'!E",TEXT(MATCH($C30,'2018-11 (Д)'!$C$2:$C$100,0)+1,0)))="Н/Д",INDIRECT(CONCATENATE("'2018-10 (Д)'!E",TEXT(MATCH($C30,'2018-10 (Д)'!$C$2:$C$100,0)+1,0))))),"Н/Д",((INDIRECT(CONCATENATE("'2018-11 (Д)'!E",TEXT(MATCH($C30,'2018-11 (Д)'!$C$2:$C$100,0)+1,0)))-INDIRECT(CONCATENATE("'2018-10 (Д)'!E",TEXT(MATCH($C30,'2018-10 (Д)'!$C$2:$C$100,0)+1,0))))/INDIRECT(CONCATENATE("'2018-10 (Д)'!E",TEXT(MATCH($C30,'2018-10 (Д)'!$C$2:$C$100,0)+1,0))))*100)</f>
        <v>141.06265481671511</v>
      </c>
      <c r="N30" s="9">
        <f ca="1">IF(OR(INDIRECT(CONCATENATE("'2018-12 (Д)'!E",TEXT(MATCH($C30,'2018-12 (Д)'!$C$2:$C$100,0)+1,0)))="Н/Д",INDIRECT(CONCATENATE("'2018-11 (Д)'!E",TEXT(MATCH($C30,'2018-11 (Д)'!$C$2:$C$100,0)+1,0)))="Н/Д",AND(INDIRECT(CONCATENATE("'2018-12 (Д)'!E",TEXT(MATCH($C30,'2018-12 (Д)'!$C$2:$C$100,0)+1,0)))="Н/Д",INDIRECT(CONCATENATE("'2018-11 (Д)'!E",TEXT(MATCH($C30,'2018-11 (Д)'!$C$2:$C$100,0)+1,0))))),"Н/Д",((INDIRECT(CONCATENATE("'2018-12 (Д)'!E",TEXT(MATCH($C30,'2018-12 (Д)'!$C$2:$C$100,0)+1,0)))-INDIRECT(CONCATENATE("'2018-11 (Д)'!E",TEXT(MATCH($C30,'2018-11 (Д)'!$C$2:$C$100,0)+1,0))))/INDIRECT(CONCATENATE("'2018-11 (Д)'!E",TEXT(MATCH($C30,'2018-11 (Д)'!$C$2:$C$100,0)+1,0))))*100)</f>
        <v>-29.406567265054417</v>
      </c>
      <c r="O30" s="9"/>
      <c r="P30" s="9">
        <f ca="1">IF(OR(INDIRECT(CONCATENATE("'2018-03 (Д)'!F",TEXT(MATCH($C30,'2018-03 (Д)'!$C$2:$C$100,0)+1,0)))="Н/Д",INDIRECT(CONCATENATE("'2018-02 (Д)'!F",TEXT(MATCH($C30,'2018-02 (Д)'!$C$2:$C$100,0)+1,0)))="Н/Д",AND(INDIRECT(CONCATENATE("'2018-03 (Д)'!F",TEXT(MATCH($C30,'2018-03 (Д)'!$C$2:$C$100,0)+1,0)))="Н/Д",INDIRECT(CONCATENATE("'2018-02 (Д)'!F",TEXT(MATCH($C30,'2018-02 (Д)'!$C$2:$C$100,0)+1,0))))),"Н/Д",((INDIRECT(CONCATENATE("'2018-03 (Д)'!F",TEXT(MATCH($C30,'2018-03 (Д)'!$C$2:$C$100,0)+1,0)))-INDIRECT(CONCATENATE("'2018-02 (Д)'!F",TEXT(MATCH($C30,'2018-02 (Д)'!$C$2:$C$100,0)+1,0))))/INDIRECT(CONCATENATE("'2018-02 (Д)'!F",TEXT(MATCH($C30,'2018-02 (Д)'!$C$2:$C$100,0)+1,0))))*100)</f>
        <v>46.442620653500242</v>
      </c>
      <c r="Q30" s="9">
        <f ca="1">IF(OR(INDIRECT(CONCATENATE("'2018-04 (Д)'!F",TEXT(MATCH($C30,'2018-04 (Д)'!$C$2:$C$100,0)+1,0)))="Н/Д",INDIRECT(CONCATENATE("'2018-03 (Д)'!F",TEXT(MATCH($C30,'2018-03 (Д)'!$C$2:$C$100,0)+1,0)))="Н/Д",AND(INDIRECT(CONCATENATE("'2018-04 (Д)'!F",TEXT(MATCH($C30,'2018-04 (Д)'!$C$2:$C$100,0)+1,0)))="Н/Д",INDIRECT(CONCATENATE("'2018-03 (Д)'!F",TEXT(MATCH($C30,'2018-03 (Д)'!$C$2:$C$100,0)+1,0))))),"Н/Д",((INDIRECT(CONCATENATE("'2018-04 (Д)'!F",TEXT(MATCH($C30,'2018-04 (Д)'!$C$2:$C$100,0)+1,0)))-INDIRECT(CONCATENATE("'2018-03 (Д)'!F",TEXT(MATCH($C30,'2018-03 (Д)'!$C$2:$C$100,0)+1,0))))/INDIRECT(CONCATENATE("'2018-03 (Д)'!F",TEXT(MATCH($C30,'2018-03 (Д)'!$C$2:$C$100,0)+1,0))))*100)</f>
        <v>80.389551976781746</v>
      </c>
      <c r="R30" s="9">
        <f ca="1">IF(OR(INDIRECT(CONCATENATE("'2018-05 (Д)'!F",TEXT(MATCH($C30,'2018-05 (Д)'!$C$2:$C$100,0)+1,0)))="Н/Д",INDIRECT(CONCATENATE("'2018-04 (Д)'!F",TEXT(MATCH($C30,'2018-04 (Д)'!$C$2:$C$100,0)+1,0)))="Н/Д",AND(INDIRECT(CONCATENATE("'2018-05 (Д)'!F",TEXT(MATCH($C30,'2018-05 (Д)'!$C$2:$C$100,0)+1,0)))="Н/Д",INDIRECT(CONCATENATE("'2018-04 (Д)'!F",TEXT(MATCH($C30,'2018-04 (Д)'!$C$2:$C$100,0)+1,0))))),"Н/Д",((INDIRECT(CONCATENATE("'2018-05 (Д)'!F",TEXT(MATCH($C30,'2018-05 (Д)'!$C$2:$C$100,0)+1,0)))-INDIRECT(CONCATENATE("'2018-04 (Д)'!F",TEXT(MATCH($C30,'2018-04 (Д)'!$C$2:$C$100,0)+1,0))))/INDIRECT(CONCATENATE("'2018-04 (Д)'!F",TEXT(MATCH($C30,'2018-04 (Д)'!$C$2:$C$100,0)+1,0))))*100)</f>
        <v>-11.167116801532359</v>
      </c>
      <c r="S30" s="9">
        <f ca="1">IF(OR(INDIRECT(CONCATENATE("'2018-06 (Д)'!F",TEXT(MATCH($C30,'2018-06 (Д)'!$C$2:$C$100,0)+1,0)))="Н/Д",INDIRECT(CONCATENATE("'2018-05 (Д)'!F",TEXT(MATCH($C30,'2018-05 (Д)'!$C$2:$C$100,0)+1,0)))="Н/Д",AND(INDIRECT(CONCATENATE("'2018-06 (Д)'!F",TEXT(MATCH($C30,'2018-06 (Д)'!$C$2:$C$100,0)+1,0)))="Н/Д",INDIRECT(CONCATENATE("'2018-05 (Д)'!F",TEXT(MATCH($C30,'2018-05 (Д)'!$C$2:$C$100,0)+1,0))))),"Н/Д",((INDIRECT(CONCATENATE("'2018-06 (Д)'!F",TEXT(MATCH($C30,'2018-06 (Д)'!$C$2:$C$100,0)+1,0)))-INDIRECT(CONCATENATE("'2018-05 (Д)'!F",TEXT(MATCH($C30,'2018-05 (Д)'!$C$2:$C$100,0)+1,0))))/INDIRECT(CONCATENATE("'2018-05 (Д)'!F",TEXT(MATCH($C30,'2018-05 (Д)'!$C$2:$C$100,0)+1,0))))*100)</f>
        <v>30.161200113400472</v>
      </c>
      <c r="T30" s="9">
        <f ca="1">IF(OR(INDIRECT(CONCATENATE("'2018-07 (Д)'!F",TEXT(MATCH($C30,'2018-07 (Д)'!$C$2:$C$100,0)+1,0)))="Н/Д",INDIRECT(CONCATENATE("'2018-06 (Д)'!F",TEXT(MATCH($C30,'2018-06 (Д)'!$C$2:$C$100,0)+1,0)))="Н/Д",AND(INDIRECT(CONCATENATE("'2018-07 (Д)'!F",TEXT(MATCH($C30,'2018-07 (Д)'!$C$2:$C$100,0)+1,0)))="Н/Д",INDIRECT(CONCATENATE("'2018-06 (Д)'!F",TEXT(MATCH($C30,'2018-06 (Д)'!$C$2:$C$100,0)+1,0))))),"Н/Д",((INDIRECT(CONCATENATE("'2018-07 (Д)'!F",TEXT(MATCH($C30,'2018-07 (Д)'!$C$2:$C$100,0)+1,0)))-INDIRECT(CONCATENATE("'2018-06 (Д)'!F",TEXT(MATCH($C30,'2018-06 (Д)'!$C$2:$C$100,0)+1,0))))/INDIRECT(CONCATENATE("'2018-06 (Д)'!F",TEXT(MATCH($C30,'2018-06 (Д)'!$C$2:$C$100,0)+1,0))))*100)</f>
        <v>-48.609743143247954</v>
      </c>
      <c r="U30" s="9">
        <f ca="1">IF(OR(INDIRECT(CONCATENATE("'2018-08 (Д)'!F",TEXT(MATCH($C30,'2018-08 (Д)'!$C$2:$C$100,0)+1,0)))="Н/Д",INDIRECT(CONCATENATE("'2018-07 (Д)'!F",TEXT(MATCH($C30,'2018-07 (Д)'!$C$2:$C$100,0)+1,0)))="Н/Д",AND(INDIRECT(CONCATENATE("'2018-08 (Д)'!F",TEXT(MATCH($C30,'2018-08 (Д)'!$C$2:$C$100,0)+1,0)))="Н/Д",INDIRECT(CONCATENATE("'2018-07 (Д)'!F",TEXT(MATCH($C30,'2018-07 (Д)'!$C$2:$C$100,0)+1,0))))),"Н/Д",((INDIRECT(CONCATENATE("'2018-08 (Д)'!F",TEXT(MATCH($C30,'2018-08 (Д)'!$C$2:$C$100,0)+1,0)))-INDIRECT(CONCATENATE("'2018-07 (Д)'!F",TEXT(MATCH($C30,'2018-07 (Д)'!$C$2:$C$100,0)+1,0))))/INDIRECT(CONCATENATE("'2018-07 (Д)'!F",TEXT(MATCH($C30,'2018-07 (Д)'!$C$2:$C$100,0)+1,0))))*100)</f>
        <v>102.11599868980561</v>
      </c>
      <c r="V30" s="9">
        <f ca="1">IF(OR(INDIRECT(CONCATENATE("'2018-09 (Д)'!F",TEXT(MATCH($C30,'2018-09 (Д)'!$C$2:$C$100,0)+1,0)))="Н/Д",INDIRECT(CONCATENATE("'2018-08 (Д)'!F",TEXT(MATCH($C30,'2018-08 (Д)'!$C$2:$C$100,0)+1,0)))="Н/Д",AND(INDIRECT(CONCATENATE("'2018-09 (Д)'!F",TEXT(MATCH($C30,'2018-09 (Д)'!$C$2:$C$100,0)+1,0)))="Н/Д",INDIRECT(CONCATENATE("'2018-08 (Д)'!F",TEXT(MATCH($C30,'2018-08 (Д)'!$C$2:$C$100,0)+1,0))))),"Н/Д",((INDIRECT(CONCATENATE("'2018-09 (Д)'!F",TEXT(MATCH($C30,'2018-09 (Д)'!$C$2:$C$100,0)+1,0)))-INDIRECT(CONCATENATE("'2018-08 (Д)'!F",TEXT(MATCH($C30,'2018-08 (Д)'!$C$2:$C$100,0)+1,0))))/INDIRECT(CONCATENATE("'2018-08 (Д)'!F",TEXT(MATCH($C30,'2018-08 (Д)'!$C$2:$C$100,0)+1,0))))*100)</f>
        <v>-30.071027374679804</v>
      </c>
      <c r="W30" s="9">
        <f ca="1">IF(OR(INDIRECT(CONCATENATE("'2018-10 (Д)'!F",TEXT(MATCH($C30,'2018-10 (Д)'!$C$2:$C$100,0)+1,0)))="Н/Д",INDIRECT(CONCATENATE("'2018-09 (Д)'!F",TEXT(MATCH($C30,'2018-09 (Д)'!$C$2:$C$100,0)+1,0)))="Н/Д",AND(INDIRECT(CONCATENATE("'2018-10 (Д)'!F",TEXT(MATCH($C30,'2018-10 (Д)'!$C$2:$C$100,0)+1,0)))="Н/Д",INDIRECT(CONCATENATE("'2018-09 (Д)'!F",TEXT(MATCH($C30,'2018-09 (Д)'!$C$2:$C$100,0)+1,0))))),"Н/Д",((INDIRECT(CONCATENATE("'2018-10 (Д)'!F",TEXT(MATCH($C30,'2018-10 (Д)'!$C$2:$C$100,0)+1,0)))-INDIRECT(CONCATENATE("'2018-09 (Д)'!F",TEXT(MATCH($C30,'2018-09 (Д)'!$C$2:$C$100,0)+1,0))))/INDIRECT(CONCATENATE("'2018-09 (Д)'!F",TEXT(MATCH($C30,'2018-09 (Д)'!$C$2:$C$100,0)+1,0))))*100)</f>
        <v>-45.733444684776899</v>
      </c>
      <c r="X30" s="9">
        <f ca="1">IF(OR(INDIRECT(CONCATENATE("'2018-11 (Д)'!F",TEXT(MATCH($C30,'2018-11 (Д)'!$C$2:$C$100,0)+1,0)))="Н/Д",INDIRECT(CONCATENATE("'2018-10 (Д)'!F",TEXT(MATCH($C30,'2018-10 (Д)'!$C$2:$C$100,0)+1,0)))="Н/Д",AND(INDIRECT(CONCATENATE("'2018-11 (Д)'!F",TEXT(MATCH($C30,'2018-11 (Д)'!$C$2:$C$100,0)+1,0)))="Н/Д",INDIRECT(CONCATENATE("'2018-10 (Д)'!F",TEXT(MATCH($C30,'2018-10 (Д)'!$C$2:$C$100,0)+1,0))))),"Н/Д",((INDIRECT(CONCATENATE("'2018-11 (Д)'!F",TEXT(MATCH($C30,'2018-11 (Д)'!$C$2:$C$100,0)+1,0)))-INDIRECT(CONCATENATE("'2018-10 (Д)'!F",TEXT(MATCH($C30,'2018-10 (Д)'!$C$2:$C$100,0)+1,0))))/INDIRECT(CONCATENATE("'2018-10 (Д)'!F",TEXT(MATCH($C30,'2018-10 (Д)'!$C$2:$C$100,0)+1,0))))*100)</f>
        <v>187.51112212982079</v>
      </c>
      <c r="Y30" s="9">
        <f ca="1">IF(OR(INDIRECT(CONCATENATE("'2018-12 (Д)'!F",TEXT(MATCH($C30,'2018-12 (Д)'!$C$2:$C$100,0)+1,0)))="Н/Д",INDIRECT(CONCATENATE("'2018-11 (Д)'!F",TEXT(MATCH($C30,'2018-11 (Д)'!$C$2:$C$100,0)+1,0)))="Н/Д",AND(INDIRECT(CONCATENATE("'2018-12 (Д)'!F",TEXT(MATCH($C30,'2018-12 (Д)'!$C$2:$C$100,0)+1,0)))="Н/Д",INDIRECT(CONCATENATE("'2018-11 (Д)'!F",TEXT(MATCH($C30,'2018-11 (Д)'!$C$2:$C$100,0)+1,0))))),"Н/Д",((INDIRECT(CONCATENATE("'2018-12 (Д)'!F",TEXT(MATCH($C30,'2018-12 (Д)'!$C$2:$C$100,0)+1,0)))-INDIRECT(CONCATENATE("'2018-11 (Д)'!F",TEXT(MATCH($C30,'2018-11 (Д)'!$C$2:$C$100,0)+1,0))))/INDIRECT(CONCATENATE("'2018-11 (Д)'!F",TEXT(MATCH($C30,'2018-11 (Д)'!$C$2:$C$100,0)+1,0))))*100)</f>
        <v>-33.016788579476753</v>
      </c>
      <c r="Z30" s="9"/>
      <c r="AA30" s="9">
        <f ca="1">IF(OR(INDIRECT(CONCATENATE("'2018-03 (Д)'!G",TEXT(MATCH($C30,'2018-03 (Д)'!$C$2:$C$100,0)+1,0)))="Н/Д",INDIRECT(CONCATENATE("'2018-02 (Д)'!G",TEXT(MATCH($C30,'2018-02 (Д)'!$C$2:$C$100,0)+1,0)))="Н/Д",AND(INDIRECT(CONCATENATE("'2018-03 (Д)'!G",TEXT(MATCH($C30,'2018-03 (Д)'!$C$2:$C$100,0)+1,0)))="Н/Д",INDIRECT(CONCATENATE("'2018-02 (Д)'!G",TEXT(MATCH($C30,'2018-02 (Д)'!$C$2:$C$100,0)+1,0))))),"Н/Д",((INDIRECT(CONCATENATE("'2018-03 (Д)'!G",TEXT(MATCH($C30,'2018-03 (Д)'!$C$2:$C$100,0)+1,0)))-INDIRECT(CONCATENATE("'2018-02 (Д)'!G",TEXT(MATCH($C30,'2018-02 (Д)'!$C$2:$C$100,0)+1,0))))/INDIRECT(CONCATENATE("'2018-02 (Д)'!G",TEXT(MATCH($C30,'2018-02 (Д)'!$C$2:$C$100,0)+1,0))))*100)</f>
        <v>238.71419767446892</v>
      </c>
      <c r="AB30" s="9">
        <f ca="1">IF(OR(INDIRECT(CONCATENATE("'2018-04 (Д)'!G",TEXT(MATCH($C30,'2018-04 (Д)'!$C$2:$C$100,0)+1,0)))="Н/Д",INDIRECT(CONCATENATE("'2018-03 (Д)'!G",TEXT(MATCH($C30,'2018-03 (Д)'!$C$2:$C$100,0)+1,0)))="Н/Д",AND(INDIRECT(CONCATENATE("'2018-04 (Д)'!G",TEXT(MATCH($C30,'2018-04 (Д)'!$C$2:$C$100,0)+1,0)))="Н/Д",INDIRECT(CONCATENATE("'2018-03 (Д)'!G",TEXT(MATCH($C30,'2018-03 (Д)'!$C$2:$C$100,0)+1,0))))),"Н/Д",((INDIRECT(CONCATENATE("'2018-04 (Д)'!G",TEXT(MATCH($C30,'2018-04 (Д)'!$C$2:$C$100,0)+1,0)))-INDIRECT(CONCATENATE("'2018-03 (Д)'!G",TEXT(MATCH($C30,'2018-03 (Д)'!$C$2:$C$100,0)+1,0))))/INDIRECT(CONCATENATE("'2018-03 (Д)'!G",TEXT(MATCH($C30,'2018-03 (Д)'!$C$2:$C$100,0)+1,0))))*100)</f>
        <v>199.1012369876286</v>
      </c>
      <c r="AC30" s="9">
        <f ca="1">IF(OR(INDIRECT(CONCATENATE("'2018-05 (Д)'!G",TEXT(MATCH($C30,'2018-05 (Д)'!$C$2:$C$100,0)+1,0)))="Н/Д",INDIRECT(CONCATENATE("'2018-04 (Д)'!G",TEXT(MATCH($C30,'2018-04 (Д)'!$C$2:$C$100,0)+1,0)))="Н/Д",AND(INDIRECT(CONCATENATE("'2018-05 (Д)'!G",TEXT(MATCH($C30,'2018-05 (Д)'!$C$2:$C$100,0)+1,0)))="Н/Д",INDIRECT(CONCATENATE("'2018-04 (Д)'!G",TEXT(MATCH($C30,'2018-04 (Д)'!$C$2:$C$100,0)+1,0))))),"Н/Д",((INDIRECT(CONCATENATE("'2018-05 (Д)'!G",TEXT(MATCH($C30,'2018-05 (Д)'!$C$2:$C$100,0)+1,0)))-INDIRECT(CONCATENATE("'2018-04 (Д)'!G",TEXT(MATCH($C30,'2018-04 (Д)'!$C$2:$C$100,0)+1,0))))/INDIRECT(CONCATENATE("'2018-04 (Д)'!G",TEXT(MATCH($C30,'2018-04 (Д)'!$C$2:$C$100,0)+1,0))))*100)</f>
        <v>-90.002012127503249</v>
      </c>
      <c r="AD30" s="9">
        <f ca="1">IF(OR(INDIRECT(CONCATENATE("'2018-06 (Д)'!G",TEXT(MATCH($C30,'2018-06 (Д)'!$C$2:$C$100,0)+1,0)))="Н/Д",INDIRECT(CONCATENATE("'2018-05 (Д)'!G",TEXT(MATCH($C30,'2018-05 (Д)'!$C$2:$C$100,0)+1,0)))="Н/Д",AND(INDIRECT(CONCATENATE("'2018-06 (Д)'!G",TEXT(MATCH($C30,'2018-06 (Д)'!$C$2:$C$100,0)+1,0)))="Н/Д",INDIRECT(CONCATENATE("'2018-05 (Д)'!G",TEXT(MATCH($C30,'2018-05 (Д)'!$C$2:$C$100,0)+1,0))))),"Н/Д",((INDIRECT(CONCATENATE("'2018-06 (Д)'!G",TEXT(MATCH($C30,'2018-06 (Д)'!$C$2:$C$100,0)+1,0)))-INDIRECT(CONCATENATE("'2018-05 (Д)'!G",TEXT(MATCH($C30,'2018-05 (Д)'!$C$2:$C$100,0)+1,0))))/INDIRECT(CONCATENATE("'2018-05 (Д)'!G",TEXT(MATCH($C30,'2018-05 (Д)'!$C$2:$C$100,0)+1,0))))*100)</f>
        <v>754.74284571593682</v>
      </c>
      <c r="AE30" s="9">
        <f ca="1">IF(OR(INDIRECT(CONCATENATE("'2018-07 (Д)'!G",TEXT(MATCH($C30,'2018-07 (Д)'!$C$2:$C$100,0)+1,0)))="Н/Д",INDIRECT(CONCATENATE("'2018-06 (Д)'!G",TEXT(MATCH($C30,'2018-06 (Д)'!$C$2:$C$100,0)+1,0)))="Н/Д",AND(INDIRECT(CONCATENATE("'2018-07 (Д)'!G",TEXT(MATCH($C30,'2018-07 (Д)'!$C$2:$C$100,0)+1,0)))="Н/Д",INDIRECT(CONCATENATE("'2018-06 (Д)'!G",TEXT(MATCH($C30,'2018-06 (Д)'!$C$2:$C$100,0)+1,0))))),"Н/Д",((INDIRECT(CONCATENATE("'2018-07 (Д)'!G",TEXT(MATCH($C30,'2018-07 (Д)'!$C$2:$C$100,0)+1,0)))-INDIRECT(CONCATENATE("'2018-06 (Д)'!G",TEXT(MATCH($C30,'2018-06 (Д)'!$C$2:$C$100,0)+1,0))))/INDIRECT(CONCATENATE("'2018-06 (Д)'!G",TEXT(MATCH($C30,'2018-06 (Д)'!$C$2:$C$100,0)+1,0))))*100)</f>
        <v>-47.692433528471717</v>
      </c>
      <c r="AF30" s="9">
        <f ca="1">IF(OR(INDIRECT(CONCATENATE("'2018-08 (Д)'!G",TEXT(MATCH($C30,'2018-08 (Д)'!$C$2:$C$100,0)+1,0)))="Н/Д",INDIRECT(CONCATENATE("'2018-07 (Д)'!G",TEXT(MATCH($C30,'2018-07 (Д)'!$C$2:$C$100,0)+1,0)))="Н/Д",AND(INDIRECT(CONCATENATE("'2018-08 (Д)'!G",TEXT(MATCH($C30,'2018-08 (Д)'!$C$2:$C$100,0)+1,0)))="Н/Д",INDIRECT(CONCATENATE("'2018-07 (Д)'!G",TEXT(MATCH($C30,'2018-07 (Д)'!$C$2:$C$100,0)+1,0))))),"Н/Д",((INDIRECT(CONCATENATE("'2018-08 (Д)'!G",TEXT(MATCH($C30,'2018-08 (Д)'!$C$2:$C$100,0)+1,0)))-INDIRECT(CONCATENATE("'2018-07 (Д)'!G",TEXT(MATCH($C30,'2018-07 (Д)'!$C$2:$C$100,0)+1,0))))/INDIRECT(CONCATENATE("'2018-07 (Д)'!G",TEXT(MATCH($C30,'2018-07 (Д)'!$C$2:$C$100,0)+1,0))))*100)</f>
        <v>70.449177179467412</v>
      </c>
      <c r="AG30" s="9">
        <f ca="1">IF(OR(INDIRECT(CONCATENATE("'2018-09 (Д)'!G",TEXT(MATCH($C30,'2018-09 (Д)'!$C$2:$C$100,0)+1,0)))="Н/Д",INDIRECT(CONCATENATE("'2018-08 (Д)'!G",TEXT(MATCH($C30,'2018-08 (Д)'!$C$2:$C$100,0)+1,0)))="Н/Д",AND(INDIRECT(CONCATENATE("'2018-09 (Д)'!G",TEXT(MATCH($C30,'2018-09 (Д)'!$C$2:$C$100,0)+1,0)))="Н/Д",INDIRECT(CONCATENATE("'2018-08 (Д)'!G",TEXT(MATCH($C30,'2018-08 (Д)'!$C$2:$C$100,0)+1,0))))),"Н/Д",((INDIRECT(CONCATENATE("'2018-09 (Д)'!G",TEXT(MATCH($C30,'2018-09 (Д)'!$C$2:$C$100,0)+1,0)))-INDIRECT(CONCATENATE("'2018-08 (Д)'!G",TEXT(MATCH($C30,'2018-08 (Д)'!$C$2:$C$100,0)+1,0))))/INDIRECT(CONCATENATE("'2018-08 (Д)'!G",TEXT(MATCH($C30,'2018-08 (Д)'!$C$2:$C$100,0)+1,0))))*100)</f>
        <v>-28.903493960080599</v>
      </c>
      <c r="AH30" s="9">
        <f ca="1">IF(OR(INDIRECT(CONCATENATE("'2018-10 (Д)'!G",TEXT(MATCH($C30,'2018-10 (Д)'!$C$2:$C$100,0)+1,0)))="Н/Д",INDIRECT(CONCATENATE("'2018-09 (Д)'!G",TEXT(MATCH($C30,'2018-09 (Д)'!$C$2:$C$100,0)+1,0)))="Н/Д",AND(INDIRECT(CONCATENATE("'2018-10 (Д)'!G",TEXT(MATCH($C30,'2018-10 (Д)'!$C$2:$C$100,0)+1,0)))="Н/Д",INDIRECT(CONCATENATE("'2018-09 (Д)'!G",TEXT(MATCH($C30,'2018-09 (Д)'!$C$2:$C$100,0)+1,0))))),"Н/Д",((INDIRECT(CONCATENATE("'2018-10 (Д)'!G",TEXT(MATCH($C30,'2018-10 (Д)'!$C$2:$C$100,0)+1,0)))-INDIRECT(CONCATENATE("'2018-09 (Д)'!G",TEXT(MATCH($C30,'2018-09 (Д)'!$C$2:$C$100,0)+1,0))))/INDIRECT(CONCATENATE("'2018-09 (Д)'!G",TEXT(MATCH($C30,'2018-09 (Д)'!$C$2:$C$100,0)+1,0))))*100)</f>
        <v>-73.2867563881846</v>
      </c>
      <c r="AI30" s="9">
        <f ca="1">IF(OR(INDIRECT(CONCATENATE("'2018-11 (Д)'!G",TEXT(MATCH($C30,'2018-11 (Д)'!$C$2:$C$100,0)+1,0)))="Н/Д",INDIRECT(CONCATENATE("'2018-10 (Д)'!G",TEXT(MATCH($C30,'2018-10 (Д)'!$C$2:$C$100,0)+1,0)))="Н/Д",AND(INDIRECT(CONCATENATE("'2018-11 (Д)'!G",TEXT(MATCH($C30,'2018-11 (Д)'!$C$2:$C$100,0)+1,0)))="Н/Д",INDIRECT(CONCATENATE("'2018-10 (Д)'!G",TEXT(MATCH($C30,'2018-10 (Д)'!$C$2:$C$100,0)+1,0))))),"Н/Д",((INDIRECT(CONCATENATE("'2018-11 (Д)'!G",TEXT(MATCH($C30,'2018-11 (Д)'!$C$2:$C$100,0)+1,0)))-INDIRECT(CONCATENATE("'2018-10 (Д)'!G",TEXT(MATCH($C30,'2018-10 (Д)'!$C$2:$C$100,0)+1,0))))/INDIRECT(CONCATENATE("'2018-10 (Д)'!G",TEXT(MATCH($C30,'2018-10 (Д)'!$C$2:$C$100,0)+1,0))))*100)</f>
        <v>548.73349023721175</v>
      </c>
      <c r="AJ30" s="9">
        <f ca="1">IF(OR(INDIRECT(CONCATENATE("'2018-12 (Д)'!G",TEXT(MATCH($C30,'2018-12 (Д)'!$C$2:$C$100,0)+1,0)))="Н/Д",INDIRECT(CONCATENATE("'2018-11 (Д)'!G",TEXT(MATCH($C30,'2018-11 (Д)'!$C$2:$C$100,0)+1,0)))="Н/Д",AND(INDIRECT(CONCATENATE("'2018-12 (Д)'!G",TEXT(MATCH($C30,'2018-12 (Д)'!$C$2:$C$100,0)+1,0)))="Н/Д",INDIRECT(CONCATENATE("'2018-11 (Д)'!G",TEXT(MATCH($C30,'2018-11 (Д)'!$C$2:$C$100,0)+1,0))))),"Н/Д",((INDIRECT(CONCATENATE("'2018-12 (Д)'!G",TEXT(MATCH($C30,'2018-12 (Д)'!$C$2:$C$100,0)+1,0)))-INDIRECT(CONCATENATE("'2018-11 (Д)'!G",TEXT(MATCH($C30,'2018-11 (Д)'!$C$2:$C$100,0)+1,0))))/INDIRECT(CONCATENATE("'2018-11 (Д)'!G",TEXT(MATCH($C30,'2018-11 (Д)'!$C$2:$C$100,0)+1,0))))*100)</f>
        <v>-56.622978546387223</v>
      </c>
      <c r="AK30" s="9"/>
      <c r="AL30" s="9">
        <f ca="1">IF(OR(INDIRECT(CONCATENATE("'2018-03 (Д)'!H",TEXT(MATCH($C30,'2018-03 (Д)'!$C$2:$C$100,0)+1,0)))="Н/Д",INDIRECT(CONCATENATE("'2018-02 (Д)'!H",TEXT(MATCH($C30,'2018-02 (Д)'!$C$2:$C$100,0)+1,0)))="Н/Д",AND(INDIRECT(CONCATENATE("'2018-03 (Д)'!H",TEXT(MATCH($C30,'2018-03 (Д)'!$C$2:$C$100,0)+1,0)))="Н/Д",INDIRECT(CONCATENATE("'2018-02 (Д)'!H",TEXT(MATCH($C30,'2018-02 (Д)'!$C$2:$C$100,0)+1,0))))),"Н/Д",((INDIRECT(CONCATENATE("'2018-03 (Д)'!H",TEXT(MATCH($C30,'2018-03 (Д)'!$C$2:$C$100,0)+1,0)))-INDIRECT(CONCATENATE("'2018-02 (Д)'!H",TEXT(MATCH($C30,'2018-02 (Д)'!$C$2:$C$100,0)+1,0))))/INDIRECT(CONCATENATE("'2018-02 (Д)'!H",TEXT(MATCH($C30,'2018-02 (Д)'!$C$2:$C$100,0)+1,0))))*100)</f>
        <v>48.28939651902224</v>
      </c>
      <c r="AM30" s="9">
        <f ca="1">IF(OR(INDIRECT(CONCATENATE("'2018-04 (Д)'!H",TEXT(MATCH($C30,'2018-04 (Д)'!$C$2:$C$100,0)+1,0)))="Н/Д",INDIRECT(CONCATENATE("'2018-03 (Д)'!H",TEXT(MATCH($C30,'2018-03 (Д)'!$C$2:$C$100,0)+1,0)))="Н/Д",AND(INDIRECT(CONCATENATE("'2018-04 (Д)'!H",TEXT(MATCH($C30,'2018-04 (Д)'!$C$2:$C$100,0)+1,0)))="Н/Д",INDIRECT(CONCATENATE("'2018-03 (Д)'!H",TEXT(MATCH($C30,'2018-03 (Д)'!$C$2:$C$100,0)+1,0))))),"Н/Д",((INDIRECT(CONCATENATE("'2018-04 (Д)'!H",TEXT(MATCH($C30,'2018-04 (Д)'!$C$2:$C$100,0)+1,0)))-INDIRECT(CONCATENATE("'2018-03 (Д)'!H",TEXT(MATCH($C30,'2018-03 (Д)'!$C$2:$C$100,0)+1,0))))/INDIRECT(CONCATENATE("'2018-03 (Д)'!H",TEXT(MATCH($C30,'2018-03 (Д)'!$C$2:$C$100,0)+1,0))))*100)</f>
        <v>-6.7037538504688934</v>
      </c>
      <c r="AN30" s="9">
        <f ca="1">IF(OR(INDIRECT(CONCATENATE("'2018-05 (Д)'!H",TEXT(MATCH($C30,'2018-05 (Д)'!$C$2:$C$100,0)+1,0)))="Н/Д",INDIRECT(CONCATENATE("'2018-04 (Д)'!H",TEXT(MATCH($C30,'2018-04 (Д)'!$C$2:$C$100,0)+1,0)))="Н/Д",AND(INDIRECT(CONCATENATE("'2018-05 (Д)'!H",TEXT(MATCH($C30,'2018-05 (Д)'!$C$2:$C$100,0)+1,0)))="Н/Д",INDIRECT(CONCATENATE("'2018-04 (Д)'!H",TEXT(MATCH($C30,'2018-04 (Д)'!$C$2:$C$100,0)+1,0))))),"Н/Д",((INDIRECT(CONCATENATE("'2018-05 (Д)'!H",TEXT(MATCH($C30,'2018-05 (Д)'!$C$2:$C$100,0)+1,0)))-INDIRECT(CONCATENATE("'2018-04 (Д)'!H",TEXT(MATCH($C30,'2018-04 (Д)'!$C$2:$C$100,0)+1,0))))/INDIRECT(CONCATENATE("'2018-04 (Д)'!H",TEXT(MATCH($C30,'2018-04 (Д)'!$C$2:$C$100,0)+1,0))))*100)</f>
        <v>-8.1302365455821146</v>
      </c>
      <c r="AO30" s="9">
        <f ca="1">IF(OR(INDIRECT(CONCATENATE("'2018-06 (Д)'!H",TEXT(MATCH($C30,'2018-06 (Д)'!$C$2:$C$100,0)+1,0)))="Н/Д",INDIRECT(CONCATENATE("'2018-05 (Д)'!H",TEXT(MATCH($C30,'2018-05 (Д)'!$C$2:$C$100,0)+1,0)))="Н/Д",AND(INDIRECT(CONCATENATE("'2018-06 (Д)'!H",TEXT(MATCH($C30,'2018-06 (Д)'!$C$2:$C$100,0)+1,0)))="Н/Д",INDIRECT(CONCATENATE("'2018-05 (Д)'!H",TEXT(MATCH($C30,'2018-05 (Д)'!$C$2:$C$100,0)+1,0))))),"Н/Д",((INDIRECT(CONCATENATE("'2018-06 (Д)'!H",TEXT(MATCH($C30,'2018-06 (Д)'!$C$2:$C$100,0)+1,0)))-INDIRECT(CONCATENATE("'2018-05 (Д)'!H",TEXT(MATCH($C30,'2018-05 (Д)'!$C$2:$C$100,0)+1,0))))/INDIRECT(CONCATENATE("'2018-05 (Д)'!H",TEXT(MATCH($C30,'2018-05 (Д)'!$C$2:$C$100,0)+1,0))))*100)</f>
        <v>-8.4529754051872548</v>
      </c>
      <c r="AP30" s="9">
        <f ca="1">IF(OR(INDIRECT(CONCATENATE("'2018-07 (Д)'!H",TEXT(MATCH($C30,'2018-07 (Д)'!$C$2:$C$100,0)+1,0)))="Н/Д",INDIRECT(CONCATENATE("'2018-06 (Д)'!H",TEXT(MATCH($C30,'2018-06 (Д)'!$C$2:$C$100,0)+1,0)))="Н/Д",AND(INDIRECT(CONCATENATE("'2018-07 (Д)'!H",TEXT(MATCH($C30,'2018-07 (Д)'!$C$2:$C$100,0)+1,0)))="Н/Д",INDIRECT(CONCATENATE("'2018-06 (Д)'!H",TEXT(MATCH($C30,'2018-06 (Д)'!$C$2:$C$100,0)+1,0))))),"Н/Д",((INDIRECT(CONCATENATE("'2018-07 (Д)'!H",TEXT(MATCH($C30,'2018-07 (Д)'!$C$2:$C$100,0)+1,0)))-INDIRECT(CONCATENATE("'2018-06 (Д)'!H",TEXT(MATCH($C30,'2018-06 (Д)'!$C$2:$C$100,0)+1,0))))/INDIRECT(CONCATENATE("'2018-06 (Д)'!H",TEXT(MATCH($C30,'2018-06 (Д)'!$C$2:$C$100,0)+1,0))))*100)</f>
        <v>12.064768867320987</v>
      </c>
      <c r="AQ30" s="9">
        <f ca="1">IF(OR(INDIRECT(CONCATENATE("'2018-08 (Д)'!H",TEXT(MATCH($C30,'2018-08 (Д)'!$C$2:$C$100,0)+1,0)))="Н/Д",INDIRECT(CONCATENATE("'2018-07 (Д)'!H",TEXT(MATCH($C30,'2018-07 (Д)'!$C$2:$C$100,0)+1,0)))="Н/Д",AND(INDIRECT(CONCATENATE("'2018-08 (Д)'!H",TEXT(MATCH($C30,'2018-08 (Д)'!$C$2:$C$100,0)+1,0)))="Н/Д",INDIRECT(CONCATENATE("'2018-07 (Д)'!H",TEXT(MATCH($C30,'2018-07 (Д)'!$C$2:$C$100,0)+1,0))))),"Н/Д",((INDIRECT(CONCATENATE("'2018-08 (Д)'!H",TEXT(MATCH($C30,'2018-08 (Д)'!$C$2:$C$100,0)+1,0)))-INDIRECT(CONCATENATE("'2018-07 (Д)'!H",TEXT(MATCH($C30,'2018-07 (Д)'!$C$2:$C$100,0)+1,0))))/INDIRECT(CONCATENATE("'2018-07 (Д)'!H",TEXT(MATCH($C30,'2018-07 (Д)'!$C$2:$C$100,0)+1,0))))*100)</f>
        <v>38.386226569281618</v>
      </c>
      <c r="AR30" s="9">
        <f ca="1">IF(OR(INDIRECT(CONCATENATE("'2018-09 (Д)'!H",TEXT(MATCH($C30,'2018-09 (Д)'!$C$2:$C$100,0)+1,0)))="Н/Д",INDIRECT(CONCATENATE("'2018-08 (Д)'!H",TEXT(MATCH($C30,'2018-08 (Д)'!$C$2:$C$100,0)+1,0)))="Н/Д",AND(INDIRECT(CONCATENATE("'2018-09 (Д)'!H",TEXT(MATCH($C30,'2018-09 (Д)'!$C$2:$C$100,0)+1,0)))="Н/Д",INDIRECT(CONCATENATE("'2018-08 (Д)'!H",TEXT(MATCH($C30,'2018-08 (Д)'!$C$2:$C$100,0)+1,0))))),"Н/Д",((INDIRECT(CONCATENATE("'2018-09 (Д)'!H",TEXT(MATCH($C30,'2018-09 (Д)'!$C$2:$C$100,0)+1,0)))-INDIRECT(CONCATENATE("'2018-08 (Д)'!H",TEXT(MATCH($C30,'2018-08 (Д)'!$C$2:$C$100,0)+1,0))))/INDIRECT(CONCATENATE("'2018-08 (Д)'!H",TEXT(MATCH($C30,'2018-08 (Д)'!$C$2:$C$100,0)+1,0))))*100)</f>
        <v>-26.079191652678691</v>
      </c>
      <c r="AS30" s="9">
        <f ca="1">IF(OR(INDIRECT(CONCATENATE("'2018-10 (Д)'!H",TEXT(MATCH($C30,'2018-10 (Д)'!$C$2:$C$100,0)+1,0)))="Н/Д",INDIRECT(CONCATENATE("'2018-09 (Д)'!H",TEXT(MATCH($C30,'2018-09 (Д)'!$C$2:$C$100,0)+1,0)))="Н/Д",AND(INDIRECT(CONCATENATE("'2018-10 (Д)'!H",TEXT(MATCH($C30,'2018-10 (Д)'!$C$2:$C$100,0)+1,0)))="Н/Д",INDIRECT(CONCATENATE("'2018-09 (Д)'!H",TEXT(MATCH($C30,'2018-09 (Д)'!$C$2:$C$100,0)+1,0))))),"Н/Д",((INDIRECT(CONCATENATE("'2018-10 (Д)'!H",TEXT(MATCH($C30,'2018-10 (Д)'!$C$2:$C$100,0)+1,0)))-INDIRECT(CONCATENATE("'2018-09 (Д)'!H",TEXT(MATCH($C30,'2018-09 (Д)'!$C$2:$C$100,0)+1,0))))/INDIRECT(CONCATENATE("'2018-09 (Д)'!H",TEXT(MATCH($C30,'2018-09 (Д)'!$C$2:$C$100,0)+1,0))))*100)</f>
        <v>-3.29169456792971</v>
      </c>
      <c r="AT30" s="9">
        <f ca="1">IF(OR(INDIRECT(CONCATENATE("'2018-11 (Д)'!H",TEXT(MATCH($C30,'2018-11 (Д)'!$C$2:$C$100,0)+1,0)))="Н/Д",INDIRECT(CONCATENATE("'2018-10 (Д)'!H",TEXT(MATCH($C30,'2018-10 (Д)'!$C$2:$C$100,0)+1,0)))="Н/Д",AND(INDIRECT(CONCATENATE("'2018-11 (Д)'!H",TEXT(MATCH($C30,'2018-11 (Д)'!$C$2:$C$100,0)+1,0)))="Н/Д",INDIRECT(CONCATENATE("'2018-10 (Д)'!H",TEXT(MATCH($C30,'2018-10 (Д)'!$C$2:$C$100,0)+1,0))))),"Н/Д",((INDIRECT(CONCATENATE("'2018-11 (Д)'!H",TEXT(MATCH($C30,'2018-11 (Д)'!$C$2:$C$100,0)+1,0)))-INDIRECT(CONCATENATE("'2018-10 (Д)'!H",TEXT(MATCH($C30,'2018-10 (Д)'!$C$2:$C$100,0)+1,0))))/INDIRECT(CONCATENATE("'2018-10 (Д)'!H",TEXT(MATCH($C30,'2018-10 (Д)'!$C$2:$C$100,0)+1,0))))*100)</f>
        <v>25.687243642127623</v>
      </c>
      <c r="AU30" s="9">
        <f ca="1">IF(OR(INDIRECT(CONCATENATE("'2018-12 (Д)'!H",TEXT(MATCH($C30,'2018-12 (Д)'!$C$2:$C$100,0)+1,0)))="Н/Д",INDIRECT(CONCATENATE("'2018-11 (Д)'!H",TEXT(MATCH($C30,'2018-11 (Д)'!$C$2:$C$100,0)+1,0)))="Н/Д",AND(INDIRECT(CONCATENATE("'2018-12 (Д)'!H",TEXT(MATCH($C30,'2018-12 (Д)'!$C$2:$C$100,0)+1,0)))="Н/Д",INDIRECT(CONCATENATE("'2018-11 (Д)'!H",TEXT(MATCH($C30,'2018-11 (Д)'!$C$2:$C$100,0)+1,0))))),"Н/Д",((INDIRECT(CONCATENATE("'2018-12 (Д)'!H",TEXT(MATCH($C30,'2018-12 (Д)'!$C$2:$C$100,0)+1,0)))-INDIRECT(CONCATENATE("'2018-11 (Д)'!H",TEXT(MATCH($C30,'2018-11 (Д)'!$C$2:$C$100,0)+1,0))))/INDIRECT(CONCATENATE("'2018-11 (Д)'!H",TEXT(MATCH($C30,'2018-11 (Д)'!$C$2:$C$100,0)+1,0))))*100)</f>
        <v>-8.6486168793956679</v>
      </c>
      <c r="AV30" s="9"/>
      <c r="AW30" s="9">
        <f ca="1">IF(OR(INDIRECT(CONCATENATE("'2018-03 (Д)'!I",TEXT(MATCH($C30,'2018-03 (Д)'!$C$2:$C$100,0)+1,0)))="Н/Д",INDIRECT(CONCATENATE("'2018-02 (Д)'!I",TEXT(MATCH($C30,'2018-02 (Д)'!$C$2:$C$100,0)+1,0)))="Н/Д",AND(INDIRECT(CONCATENATE("'2018-03 (Д)'!I",TEXT(MATCH($C30,'2018-03 (Д)'!$C$2:$C$100,0)+1,0)))="Н/Д",INDIRECT(CONCATENATE("'2018-02 (Д)'!I",TEXT(MATCH($C30,'2018-02 (Д)'!$C$2:$C$100,0)+1,0))))),"Н/Д",((INDIRECT(CONCATENATE("'2018-03 (Д)'!I",TEXT(MATCH($C30,'2018-03 (Д)'!$C$2:$C$100,0)+1,0)))-INDIRECT(CONCATENATE("'2018-02 (Д)'!I",TEXT(MATCH($C30,'2018-02 (Д)'!$C$2:$C$100,0)+1,0))))/INDIRECT(CONCATENATE("'2018-02 (Д)'!I",TEXT(MATCH($C30,'2018-02 (Д)'!$C$2:$C$100,0)+1,0))))*100)</f>
        <v>-48.603516155149038</v>
      </c>
      <c r="AX30" s="9">
        <f ca="1">IF(OR(INDIRECT(CONCATENATE("'2018-04 (Д)'!I",TEXT(MATCH($C30,'2018-04 (Д)'!$C$2:$C$100,0)+1,0)))="Н/Д",INDIRECT(CONCATENATE("'2018-03 (Д)'!I",TEXT(MATCH($C30,'2018-03 (Д)'!$C$2:$C$100,0)+1,0)))="Н/Д",AND(INDIRECT(CONCATENATE("'2018-04 (Д)'!I",TEXT(MATCH($C30,'2018-04 (Д)'!$C$2:$C$100,0)+1,0)))="Н/Д",INDIRECT(CONCATENATE("'2018-03 (Д)'!I",TEXT(MATCH($C30,'2018-03 (Д)'!$C$2:$C$100,0)+1,0))))),"Н/Д",((INDIRECT(CONCATENATE("'2018-04 (Д)'!I",TEXT(MATCH($C30,'2018-04 (Д)'!$C$2:$C$100,0)+1,0)))-INDIRECT(CONCATENATE("'2018-03 (Д)'!I",TEXT(MATCH($C30,'2018-03 (Д)'!$C$2:$C$100,0)+1,0))))/INDIRECT(CONCATENATE("'2018-03 (Д)'!I",TEXT(MATCH($C30,'2018-03 (Д)'!$C$2:$C$100,0)+1,0))))*100)</f>
        <v>127.45584459161256</v>
      </c>
      <c r="AY30" s="9">
        <f ca="1">IF(OR(INDIRECT(CONCATENATE("'2018-05 (Д)'!I",TEXT(MATCH($C30,'2018-05 (Д)'!$C$2:$C$100,0)+1,0)))="Н/Д",INDIRECT(CONCATENATE("'2018-04 (Д)'!I",TEXT(MATCH($C30,'2018-04 (Д)'!$C$2:$C$100,0)+1,0)))="Н/Д",AND(INDIRECT(CONCATENATE("'2018-05 (Д)'!I",TEXT(MATCH($C30,'2018-05 (Д)'!$C$2:$C$100,0)+1,0)))="Н/Д",INDIRECT(CONCATENATE("'2018-04 (Д)'!I",TEXT(MATCH($C30,'2018-04 (Д)'!$C$2:$C$100,0)+1,0))))),"Н/Д",((INDIRECT(CONCATENATE("'2018-05 (Д)'!I",TEXT(MATCH($C30,'2018-05 (Д)'!$C$2:$C$100,0)+1,0)))-INDIRECT(CONCATENATE("'2018-04 (Д)'!I",TEXT(MATCH($C30,'2018-04 (Д)'!$C$2:$C$100,0)+1,0))))/INDIRECT(CONCATENATE("'2018-04 (Д)'!I",TEXT(MATCH($C30,'2018-04 (Д)'!$C$2:$C$100,0)+1,0))))*100)</f>
        <v>-18.886814250753101</v>
      </c>
      <c r="AZ30" s="9">
        <f ca="1">IF(OR(INDIRECT(CONCATENATE("'2018-06 (Д)'!I",TEXT(MATCH($C30,'2018-06 (Д)'!$C$2:$C$100,0)+1,0)))="Н/Д",INDIRECT(CONCATENATE("'2018-05 (Д)'!I",TEXT(MATCH($C30,'2018-05 (Д)'!$C$2:$C$100,0)+1,0)))="Н/Д",AND(INDIRECT(CONCATENATE("'2018-06 (Д)'!I",TEXT(MATCH($C30,'2018-06 (Д)'!$C$2:$C$100,0)+1,0)))="Н/Д",INDIRECT(CONCATENATE("'2018-05 (Д)'!I",TEXT(MATCH($C30,'2018-05 (Д)'!$C$2:$C$100,0)+1,0))))),"Н/Д",((INDIRECT(CONCATENATE("'2018-06 (Д)'!I",TEXT(MATCH($C30,'2018-06 (Д)'!$C$2:$C$100,0)+1,0)))-INDIRECT(CONCATENATE("'2018-05 (Д)'!I",TEXT(MATCH($C30,'2018-05 (Д)'!$C$2:$C$100,0)+1,0))))/INDIRECT(CONCATENATE("'2018-05 (Д)'!I",TEXT(MATCH($C30,'2018-05 (Д)'!$C$2:$C$100,0)+1,0))))*100)</f>
        <v>5.8846446175049074</v>
      </c>
      <c r="BA30" s="9">
        <f ca="1">IF(OR(INDIRECT(CONCATENATE("'2018-07 (Д)'!I",TEXT(MATCH($C30,'2018-07 (Д)'!$C$2:$C$100,0)+1,0)))="Н/Д",INDIRECT(CONCATENATE("'2018-06 (Д)'!I",TEXT(MATCH($C30,'2018-06 (Д)'!$C$2:$C$100,0)+1,0)))="Н/Д",AND(INDIRECT(CONCATENATE("'2018-07 (Д)'!I",TEXT(MATCH($C30,'2018-07 (Д)'!$C$2:$C$100,0)+1,0)))="Н/Д",INDIRECT(CONCATENATE("'2018-06 (Д)'!I",TEXT(MATCH($C30,'2018-06 (Д)'!$C$2:$C$100,0)+1,0))))),"Н/Д",((INDIRECT(CONCATENATE("'2018-07 (Д)'!I",TEXT(MATCH($C30,'2018-07 (Д)'!$C$2:$C$100,0)+1,0)))-INDIRECT(CONCATENATE("'2018-06 (Д)'!I",TEXT(MATCH($C30,'2018-06 (Д)'!$C$2:$C$100,0)+1,0))))/INDIRECT(CONCATENATE("'2018-06 (Д)'!I",TEXT(MATCH($C30,'2018-06 (Д)'!$C$2:$C$100,0)+1,0))))*100)</f>
        <v>-1.3817803270922793</v>
      </c>
      <c r="BB30" s="9">
        <f ca="1">IF(OR(INDIRECT(CONCATENATE("'2018-08 (Д)'!I",TEXT(MATCH($C30,'2018-08 (Д)'!$C$2:$C$100,0)+1,0)))="Н/Д",INDIRECT(CONCATENATE("'2018-07 (Д)'!I",TEXT(MATCH($C30,'2018-07 (Д)'!$C$2:$C$100,0)+1,0)))="Н/Д",AND(INDIRECT(CONCATENATE("'2018-08 (Д)'!I",TEXT(MATCH($C30,'2018-08 (Д)'!$C$2:$C$100,0)+1,0)))="Н/Д",INDIRECT(CONCATENATE("'2018-07 (Д)'!I",TEXT(MATCH($C30,'2018-07 (Д)'!$C$2:$C$100,0)+1,0))))),"Н/Д",((INDIRECT(CONCATENATE("'2018-08 (Д)'!I",TEXT(MATCH($C30,'2018-08 (Д)'!$C$2:$C$100,0)+1,0)))-INDIRECT(CONCATENATE("'2018-07 (Д)'!I",TEXT(MATCH($C30,'2018-07 (Д)'!$C$2:$C$100,0)+1,0))))/INDIRECT(CONCATENATE("'2018-07 (Д)'!I",TEXT(MATCH($C30,'2018-07 (Д)'!$C$2:$C$100,0)+1,0))))*100)</f>
        <v>11.356365979834848</v>
      </c>
      <c r="BC30" s="9">
        <f ca="1">IF(OR(INDIRECT(CONCATENATE("'2018-09 (Д)'!I",TEXT(MATCH($C30,'2018-09 (Д)'!$C$2:$C$100,0)+1,0)))="Н/Д",INDIRECT(CONCATENATE("'2018-08 (Д)'!I",TEXT(MATCH($C30,'2018-08 (Д)'!$C$2:$C$100,0)+1,0)))="Н/Д",AND(INDIRECT(CONCATENATE("'2018-09 (Д)'!I",TEXT(MATCH($C30,'2018-09 (Д)'!$C$2:$C$100,0)+1,0)))="Н/Д",INDIRECT(CONCATENATE("'2018-08 (Д)'!I",TEXT(MATCH($C30,'2018-08 (Д)'!$C$2:$C$100,0)+1,0))))),"Н/Д",((INDIRECT(CONCATENATE("'2018-09 (Д)'!I",TEXT(MATCH($C30,'2018-09 (Д)'!$C$2:$C$100,0)+1,0)))-INDIRECT(CONCATENATE("'2018-08 (Д)'!I",TEXT(MATCH($C30,'2018-08 (Д)'!$C$2:$C$100,0)+1,0))))/INDIRECT(CONCATENATE("'2018-08 (Д)'!I",TEXT(MATCH($C30,'2018-08 (Д)'!$C$2:$C$100,0)+1,0))))*100)</f>
        <v>-7.7979148293141396</v>
      </c>
      <c r="BD30" s="9">
        <f ca="1">IF(OR(INDIRECT(CONCATENATE("'2018-10 (Д)'!I",TEXT(MATCH($C30,'2018-10 (Д)'!$C$2:$C$100,0)+1,0)))="Н/Д",INDIRECT(CONCATENATE("'2018-09 (Д)'!I",TEXT(MATCH($C30,'2018-09 (Д)'!$C$2:$C$100,0)+1,0)))="Н/Д",AND(INDIRECT(CONCATENATE("'2018-10 (Д)'!I",TEXT(MATCH($C30,'2018-10 (Д)'!$C$2:$C$100,0)+1,0)))="Н/Д",INDIRECT(CONCATENATE("'2018-09 (Д)'!I",TEXT(MATCH($C30,'2018-09 (Д)'!$C$2:$C$100,0)+1,0))))),"Н/Д",((INDIRECT(CONCATENATE("'2018-10 (Д)'!I",TEXT(MATCH($C30,'2018-10 (Д)'!$C$2:$C$100,0)+1,0)))-INDIRECT(CONCATENATE("'2018-09 (Д)'!I",TEXT(MATCH($C30,'2018-09 (Д)'!$C$2:$C$100,0)+1,0))))/INDIRECT(CONCATENATE("'2018-09 (Д)'!I",TEXT(MATCH($C30,'2018-09 (Д)'!$C$2:$C$100,0)+1,0))))*100)</f>
        <v>10.284653275619331</v>
      </c>
      <c r="BE30" s="9">
        <f ca="1">IF(OR(INDIRECT(CONCATENATE("'2018-11 (Д)'!I",TEXT(MATCH($C30,'2018-11 (Д)'!$C$2:$C$100,0)+1,0)))="Н/Д",INDIRECT(CONCATENATE("'2018-10 (Д)'!I",TEXT(MATCH($C30,'2018-10 (Д)'!$C$2:$C$100,0)+1,0)))="Н/Д",AND(INDIRECT(CONCATENATE("'2018-11 (Д)'!I",TEXT(MATCH($C30,'2018-11 (Д)'!$C$2:$C$100,0)+1,0)))="Н/Д",INDIRECT(CONCATENATE("'2018-10 (Д)'!I",TEXT(MATCH($C30,'2018-10 (Д)'!$C$2:$C$100,0)+1,0))))),"Н/Д",((INDIRECT(CONCATENATE("'2018-11 (Д)'!I",TEXT(MATCH($C30,'2018-11 (Д)'!$C$2:$C$100,0)+1,0)))-INDIRECT(CONCATENATE("'2018-10 (Д)'!I",TEXT(MATCH($C30,'2018-10 (Д)'!$C$2:$C$100,0)+1,0))))/INDIRECT(CONCATENATE("'2018-10 (Д)'!I",TEXT(MATCH($C30,'2018-10 (Д)'!$C$2:$C$100,0)+1,0))))*100)</f>
        <v>-5.3991102717735098</v>
      </c>
      <c r="BF30" s="9">
        <f ca="1">IF(OR(INDIRECT(CONCATENATE("'2018-12 (Д)'!I",TEXT(MATCH($C30,'2018-12 (Д)'!$C$2:$C$100,0)+1,0)))="Н/Д",INDIRECT(CONCATENATE("'2018-11 (Д)'!I",TEXT(MATCH($C30,'2018-11 (Д)'!$C$2:$C$100,0)+1,0)))="Н/Д",AND(INDIRECT(CONCATENATE("'2018-12 (Д)'!I",TEXT(MATCH($C30,'2018-12 (Д)'!$C$2:$C$100,0)+1,0)))="Н/Д",INDIRECT(CONCATENATE("'2018-11 (Д)'!I",TEXT(MATCH($C30,'2018-11 (Д)'!$C$2:$C$100,0)+1,0))))),"Н/Д",((INDIRECT(CONCATENATE("'2018-12 (Д)'!I",TEXT(MATCH($C30,'2018-12 (Д)'!$C$2:$C$100,0)+1,0)))-INDIRECT(CONCATENATE("'2018-11 (Д)'!I",TEXT(MATCH($C30,'2018-11 (Д)'!$C$2:$C$100,0)+1,0))))/INDIRECT(CONCATENATE("'2018-11 (Д)'!I",TEXT(MATCH($C30,'2018-11 (Д)'!$C$2:$C$100,0)+1,0))))*100)</f>
        <v>7.8663480442543134</v>
      </c>
      <c r="BG30" s="9"/>
      <c r="BH30" s="9" t="str">
        <f ca="1">IF(OR(INDIRECT(CONCATENATE("'2018-03 (Д)'!J",TEXT(MATCH($C30,'2018-03 (Д)'!$C$2:$C$100,0)+1,0)))="Н/Д",INDIRECT(CONCATENATE("'2018-02 (Д)'!J",TEXT(MATCH($C30,'2018-02 (Д)'!$C$2:$C$100,0)+1,0)))="Н/Д",AND(INDIRECT(CONCATENATE("'2018-03 (Д)'!J",TEXT(MATCH($C30,'2018-03 (Д)'!$C$2:$C$100,0)+1,0)))="Н/Д",INDIRECT(CONCATENATE("'2018-02 (Д)'!J",TEXT(MATCH($C30,'2018-02 (Д)'!$C$2:$C$100,0)+1,0))))),"Н/Д",((INDIRECT(CONCATENATE("'2018-03 (Д)'!J",TEXT(MATCH($C30,'2018-03 (Д)'!$C$2:$C$100,0)+1,0)))-INDIRECT(CONCATENATE("'2018-02 (Д)'!J",TEXT(MATCH($C30,'2018-02 (Д)'!$C$2:$C$100,0)+1,0))))/INDIRECT(CONCATENATE("'2018-02 (Д)'!J",TEXT(MATCH($C30,'2018-02 (Д)'!$C$2:$C$100,0)+1,0))))*100)</f>
        <v>Н/Д</v>
      </c>
      <c r="BI30" s="9" t="str">
        <f ca="1">IF(OR(INDIRECT(CONCATENATE("'2018-04 (Д)'!J",TEXT(MATCH($C30,'2018-04 (Д)'!$C$2:$C$100,0)+1,0)))="Н/Д",INDIRECT(CONCATENATE("'2018-03 (Д)'!J",TEXT(MATCH($C30,'2018-03 (Д)'!$C$2:$C$100,0)+1,0)))="Н/Д",AND(INDIRECT(CONCATENATE("'2018-04 (Д)'!J",TEXT(MATCH($C30,'2018-04 (Д)'!$C$2:$C$100,0)+1,0)))="Н/Д",INDIRECT(CONCATENATE("'2018-03 (Д)'!J",TEXT(MATCH($C30,'2018-03 (Д)'!$C$2:$C$100,0)+1,0))))),"Н/Д",((INDIRECT(CONCATENATE("'2018-04 (Д)'!J",TEXT(MATCH($C30,'2018-04 (Д)'!$C$2:$C$100,0)+1,0)))-INDIRECT(CONCATENATE("'2018-03 (Д)'!J",TEXT(MATCH($C30,'2018-03 (Д)'!$C$2:$C$100,0)+1,0))))/INDIRECT(CONCATENATE("'2018-03 (Д)'!J",TEXT(MATCH($C30,'2018-03 (Д)'!$C$2:$C$100,0)+1,0))))*100)</f>
        <v>Н/Д</v>
      </c>
      <c r="BJ30" s="9" t="str">
        <f ca="1">IF(OR(INDIRECT(CONCATENATE("'2018-05 (Д)'!J",TEXT(MATCH($C30,'2018-05 (Д)'!$C$2:$C$100,0)+1,0)))="Н/Д",INDIRECT(CONCATENATE("'2018-04 (Д)'!J",TEXT(MATCH($C30,'2018-04 (Д)'!$C$2:$C$100,0)+1,0)))="Н/Д",AND(INDIRECT(CONCATENATE("'2018-05 (Д)'!J",TEXT(MATCH($C30,'2018-05 (Д)'!$C$2:$C$100,0)+1,0)))="Н/Д",INDIRECT(CONCATENATE("'2018-04 (Д)'!J",TEXT(MATCH($C30,'2018-04 (Д)'!$C$2:$C$100,0)+1,0))))),"Н/Д",((INDIRECT(CONCATENATE("'2018-05 (Д)'!J",TEXT(MATCH($C30,'2018-05 (Д)'!$C$2:$C$100,0)+1,0)))-INDIRECT(CONCATENATE("'2018-04 (Д)'!J",TEXT(MATCH($C30,'2018-04 (Д)'!$C$2:$C$100,0)+1,0))))/INDIRECT(CONCATENATE("'2018-04 (Д)'!J",TEXT(MATCH($C30,'2018-04 (Д)'!$C$2:$C$100,0)+1,0))))*100)</f>
        <v>Н/Д</v>
      </c>
      <c r="BK30" s="9" t="str">
        <f ca="1">IF(OR(INDIRECT(CONCATENATE("'2018-06 (Д)'!J",TEXT(MATCH($C30,'2018-06 (Д)'!$C$2:$C$100,0)+1,0)))="Н/Д",INDIRECT(CONCATENATE("'2018-05 (Д)'!J",TEXT(MATCH($C30,'2018-05 (Д)'!$C$2:$C$100,0)+1,0)))="Н/Д",AND(INDIRECT(CONCATENATE("'2018-06 (Д)'!J",TEXT(MATCH($C30,'2018-06 (Д)'!$C$2:$C$100,0)+1,0)))="Н/Д",INDIRECT(CONCATENATE("'2018-05 (Д)'!J",TEXT(MATCH($C30,'2018-05 (Д)'!$C$2:$C$100,0)+1,0))))),"Н/Д",((INDIRECT(CONCATENATE("'2018-06 (Д)'!J",TEXT(MATCH($C30,'2018-06 (Д)'!$C$2:$C$100,0)+1,0)))-INDIRECT(CONCATENATE("'2018-05 (Д)'!J",TEXT(MATCH($C30,'2018-05 (Д)'!$C$2:$C$100,0)+1,0))))/INDIRECT(CONCATENATE("'2018-05 (Д)'!J",TEXT(MATCH($C30,'2018-05 (Д)'!$C$2:$C$100,0)+1,0))))*100)</f>
        <v>Н/Д</v>
      </c>
      <c r="BL30" s="9" t="str">
        <f ca="1">IF(OR(INDIRECT(CONCATENATE("'2018-07 (Д)'!J",TEXT(MATCH($C30,'2018-07 (Д)'!$C$2:$C$100,0)+1,0)))="Н/Д",INDIRECT(CONCATENATE("'2018-06 (Д)'!J",TEXT(MATCH($C30,'2018-06 (Д)'!$C$2:$C$100,0)+1,0)))="Н/Д",AND(INDIRECT(CONCATENATE("'2018-07 (Д)'!J",TEXT(MATCH($C30,'2018-07 (Д)'!$C$2:$C$100,0)+1,0)))="Н/Д",INDIRECT(CONCATENATE("'2018-06 (Д)'!J",TEXT(MATCH($C30,'2018-06 (Д)'!$C$2:$C$100,0)+1,0))))),"Н/Д",((INDIRECT(CONCATENATE("'2018-07 (Д)'!J",TEXT(MATCH($C30,'2018-07 (Д)'!$C$2:$C$100,0)+1,0)))-INDIRECT(CONCATENATE("'2018-06 (Д)'!J",TEXT(MATCH($C30,'2018-06 (Д)'!$C$2:$C$100,0)+1,0))))/INDIRECT(CONCATENATE("'2018-06 (Д)'!J",TEXT(MATCH($C30,'2018-06 (Д)'!$C$2:$C$100,0)+1,0))))*100)</f>
        <v>Н/Д</v>
      </c>
      <c r="BM30" s="9" t="str">
        <f ca="1">IF(OR(INDIRECT(CONCATENATE("'2018-08 (Д)'!J",TEXT(MATCH($C30,'2018-08 (Д)'!$C$2:$C$100,0)+1,0)))="Н/Д",INDIRECT(CONCATENATE("'2018-07 (Д)'!J",TEXT(MATCH($C30,'2018-07 (Д)'!$C$2:$C$100,0)+1,0)))="Н/Д",AND(INDIRECT(CONCATENATE("'2018-08 (Д)'!J",TEXT(MATCH($C30,'2018-08 (Д)'!$C$2:$C$100,0)+1,0)))="Н/Д",INDIRECT(CONCATENATE("'2018-07 (Д)'!J",TEXT(MATCH($C30,'2018-07 (Д)'!$C$2:$C$100,0)+1,0))))),"Н/Д",((INDIRECT(CONCATENATE("'2018-08 (Д)'!J",TEXT(MATCH($C30,'2018-08 (Д)'!$C$2:$C$100,0)+1,0)))-INDIRECT(CONCATENATE("'2018-07 (Д)'!J",TEXT(MATCH($C30,'2018-07 (Д)'!$C$2:$C$100,0)+1,0))))/INDIRECT(CONCATENATE("'2018-07 (Д)'!J",TEXT(MATCH($C30,'2018-07 (Д)'!$C$2:$C$100,0)+1,0))))*100)</f>
        <v>Н/Д</v>
      </c>
      <c r="BN30" s="9" t="str">
        <f ca="1">IF(OR(INDIRECT(CONCATENATE("'2018-09 (Д)'!J",TEXT(MATCH($C30,'2018-09 (Д)'!$C$2:$C$100,0)+1,0)))="Н/Д",INDIRECT(CONCATENATE("'2018-08 (Д)'!J",TEXT(MATCH($C30,'2018-08 (Д)'!$C$2:$C$100,0)+1,0)))="Н/Д",AND(INDIRECT(CONCATENATE("'2018-09 (Д)'!J",TEXT(MATCH($C30,'2018-09 (Д)'!$C$2:$C$100,0)+1,0)))="Н/Д",INDIRECT(CONCATENATE("'2018-08 (Д)'!J",TEXT(MATCH($C30,'2018-08 (Д)'!$C$2:$C$100,0)+1,0))))),"Н/Д",((INDIRECT(CONCATENATE("'2018-09 (Д)'!J",TEXT(MATCH($C30,'2018-09 (Д)'!$C$2:$C$100,0)+1,0)))-INDIRECT(CONCATENATE("'2018-08 (Д)'!J",TEXT(MATCH($C30,'2018-08 (Д)'!$C$2:$C$100,0)+1,0))))/INDIRECT(CONCATENATE("'2018-08 (Д)'!J",TEXT(MATCH($C30,'2018-08 (Д)'!$C$2:$C$100,0)+1,0))))*100)</f>
        <v>Н/Д</v>
      </c>
      <c r="BO30" s="9" t="str">
        <f ca="1">IF(OR(INDIRECT(CONCATENATE("'2018-10 (Д)'!J",TEXT(MATCH($C30,'2018-10 (Д)'!$C$2:$C$100,0)+1,0)))="Н/Д",INDIRECT(CONCATENATE("'2018-09 (Д)'!J",TEXT(MATCH($C30,'2018-09 (Д)'!$C$2:$C$100,0)+1,0)))="Н/Д",AND(INDIRECT(CONCATENATE("'2018-10 (Д)'!J",TEXT(MATCH($C30,'2018-10 (Д)'!$C$2:$C$100,0)+1,0)))="Н/Д",INDIRECT(CONCATENATE("'2018-09 (Д)'!J",TEXT(MATCH($C30,'2018-09 (Д)'!$C$2:$C$100,0)+1,0))))),"Н/Д",((INDIRECT(CONCATENATE("'2018-10 (Д)'!J",TEXT(MATCH($C30,'2018-10 (Д)'!$C$2:$C$100,0)+1,0)))-INDIRECT(CONCATENATE("'2018-09 (Д)'!J",TEXT(MATCH($C30,'2018-09 (Д)'!$C$2:$C$100,0)+1,0))))/INDIRECT(CONCATENATE("'2018-09 (Д)'!J",TEXT(MATCH($C30,'2018-09 (Д)'!$C$2:$C$100,0)+1,0))))*100)</f>
        <v>Н/Д</v>
      </c>
      <c r="BP30" s="9" t="str">
        <f ca="1">IF(OR(INDIRECT(CONCATENATE("'2018-11 (Д)'!J",TEXT(MATCH($C30,'2018-11 (Д)'!$C$2:$C$100,0)+1,0)))="Н/Д",INDIRECT(CONCATENATE("'2018-10 (Д)'!J",TEXT(MATCH($C30,'2018-10 (Д)'!$C$2:$C$100,0)+1,0)))="Н/Д",AND(INDIRECT(CONCATENATE("'2018-11 (Д)'!J",TEXT(MATCH($C30,'2018-11 (Д)'!$C$2:$C$100,0)+1,0)))="Н/Д",INDIRECT(CONCATENATE("'2018-10 (Д)'!J",TEXT(MATCH($C30,'2018-10 (Д)'!$C$2:$C$100,0)+1,0))))),"Н/Д",((INDIRECT(CONCATENATE("'2018-11 (Д)'!J",TEXT(MATCH($C30,'2018-11 (Д)'!$C$2:$C$100,0)+1,0)))-INDIRECT(CONCATENATE("'2018-10 (Д)'!J",TEXT(MATCH($C30,'2018-10 (Д)'!$C$2:$C$100,0)+1,0))))/INDIRECT(CONCATENATE("'2018-10 (Д)'!J",TEXT(MATCH($C30,'2018-10 (Д)'!$C$2:$C$100,0)+1,0))))*100)</f>
        <v>Н/Д</v>
      </c>
      <c r="BQ30" s="9" t="str">
        <f ca="1">IF(OR(INDIRECT(CONCATENATE("'2018-12 (Д)'!J",TEXT(MATCH($C30,'2018-12 (Д)'!$C$2:$C$100,0)+1,0)))="Н/Д",INDIRECT(CONCATENATE("'2018-11 (Д)'!J",TEXT(MATCH($C30,'2018-11 (Д)'!$C$2:$C$100,0)+1,0)))="Н/Д",AND(INDIRECT(CONCATENATE("'2018-12 (Д)'!J",TEXT(MATCH($C30,'2018-12 (Д)'!$C$2:$C$100,0)+1,0)))="Н/Д",INDIRECT(CONCATENATE("'2018-11 (Д)'!J",TEXT(MATCH($C30,'2018-11 (Д)'!$C$2:$C$100,0)+1,0))))),"Н/Д",((INDIRECT(CONCATENATE("'2018-12 (Д)'!J",TEXT(MATCH($C30,'2018-12 (Д)'!$C$2:$C$100,0)+1,0)))-INDIRECT(CONCATENATE("'2018-11 (Д)'!J",TEXT(MATCH($C30,'2018-11 (Д)'!$C$2:$C$100,0)+1,0))))/INDIRECT(CONCATENATE("'2018-11 (Д)'!J",TEXT(MATCH($C30,'2018-11 (Д)'!$C$2:$C$100,0)+1,0))))*100)</f>
        <v>Н/Д</v>
      </c>
      <c r="BR30" s="9"/>
      <c r="BS30" s="9">
        <f ca="1">IF(OR(INDIRECT(CONCATENATE("'2018-03 (Д)'!K",TEXT(MATCH($C30,'2018-03 (Д)'!$C$2:$C$100,0)+1,0)))="Н/Д",INDIRECT(CONCATENATE("'2018-02 (Д)'!K",TEXT(MATCH($C30,'2018-02 (Д)'!$C$2:$C$100,0)+1,0)))="Н/Д",AND(INDIRECT(CONCATENATE("'2018-03 (Д)'!K",TEXT(MATCH($C30,'2018-03 (Д)'!$C$2:$C$100,0)+1,0)))="Н/Д",INDIRECT(CONCATENATE("'2018-02 (Д)'!K",TEXT(MATCH($C30,'2018-02 (Д)'!$C$2:$C$100,0)+1,0))))),"Н/Д",((INDIRECT(CONCATENATE("'2018-03 (Д)'!K",TEXT(MATCH($C30,'2018-03 (Д)'!$C$2:$C$100,0)+1,0)))-INDIRECT(CONCATENATE("'2018-02 (Д)'!K",TEXT(MATCH($C30,'2018-02 (Д)'!$C$2:$C$100,0)+1,0))))/INDIRECT(CONCATENATE("'2018-02 (Д)'!K",TEXT(MATCH($C30,'2018-02 (Д)'!$C$2:$C$100,0)+1,0))))*100)</f>
        <v>-55.128403933308121</v>
      </c>
      <c r="BT30" s="9">
        <f ca="1">IF(OR(INDIRECT(CONCATENATE("'2018-04 (Д)'!K",TEXT(MATCH($C30,'2018-04 (Д)'!$C$2:$C$100,0)+1,0)))="Н/Д",INDIRECT(CONCATENATE("'2018-03 (Д)'!K",TEXT(MATCH($C30,'2018-03 (Д)'!$C$2:$C$100,0)+1,0)))="Н/Д",AND(INDIRECT(CONCATENATE("'2018-04 (Д)'!K",TEXT(MATCH($C30,'2018-04 (Д)'!$C$2:$C$100,0)+1,0)))="Н/Д",INDIRECT(CONCATENATE("'2018-03 (Д)'!K",TEXT(MATCH($C30,'2018-03 (Д)'!$C$2:$C$100,0)+1,0))))),"Н/Д",((INDIRECT(CONCATENATE("'2018-04 (Д)'!K",TEXT(MATCH($C30,'2018-04 (Д)'!$C$2:$C$100,0)+1,0)))-INDIRECT(CONCATENATE("'2018-03 (Д)'!K",TEXT(MATCH($C30,'2018-03 (Д)'!$C$2:$C$100,0)+1,0))))/INDIRECT(CONCATENATE("'2018-03 (Д)'!K",TEXT(MATCH($C30,'2018-03 (Д)'!$C$2:$C$100,0)+1,0))))*100)</f>
        <v>199.62336860325428</v>
      </c>
      <c r="BU30" s="9">
        <f ca="1">IF(OR(INDIRECT(CONCATENATE("'2018-05 (Д)'!K",TEXT(MATCH($C30,'2018-05 (Д)'!$C$2:$C$100,0)+1,0)))="Н/Д",INDIRECT(CONCATENATE("'2018-04 (Д)'!K",TEXT(MATCH($C30,'2018-04 (Д)'!$C$2:$C$100,0)+1,0)))="Н/Д",AND(INDIRECT(CONCATENATE("'2018-05 (Д)'!K",TEXT(MATCH($C30,'2018-05 (Д)'!$C$2:$C$100,0)+1,0)))="Н/Д",INDIRECT(CONCATENATE("'2018-04 (Д)'!K",TEXT(MATCH($C30,'2018-04 (Д)'!$C$2:$C$100,0)+1,0))))),"Н/Д",((INDIRECT(CONCATENATE("'2018-05 (Д)'!K",TEXT(MATCH($C30,'2018-05 (Д)'!$C$2:$C$100,0)+1,0)))-INDIRECT(CONCATENATE("'2018-04 (Д)'!K",TEXT(MATCH($C30,'2018-04 (Д)'!$C$2:$C$100,0)+1,0))))/INDIRECT(CONCATENATE("'2018-04 (Д)'!K",TEXT(MATCH($C30,'2018-04 (Д)'!$C$2:$C$100,0)+1,0))))*100)</f>
        <v>165.24812070805174</v>
      </c>
      <c r="BV30" s="9">
        <f ca="1">IF(OR(INDIRECT(CONCATENATE("'2018-06 (Д)'!K",TEXT(MATCH($C30,'2018-06 (Д)'!$C$2:$C$100,0)+1,0)))="Н/Д",INDIRECT(CONCATENATE("'2018-05 (Д)'!K",TEXT(MATCH($C30,'2018-05 (Д)'!$C$2:$C$100,0)+1,0)))="Н/Д",AND(INDIRECT(CONCATENATE("'2018-06 (Д)'!K",TEXT(MATCH($C30,'2018-06 (Д)'!$C$2:$C$100,0)+1,0)))="Н/Д",INDIRECT(CONCATENATE("'2018-05 (Д)'!K",TEXT(MATCH($C30,'2018-05 (Д)'!$C$2:$C$100,0)+1,0))))),"Н/Д",((INDIRECT(CONCATENATE("'2018-06 (Д)'!K",TEXT(MATCH($C30,'2018-06 (Д)'!$C$2:$C$100,0)+1,0)))-INDIRECT(CONCATENATE("'2018-05 (Д)'!K",TEXT(MATCH($C30,'2018-05 (Д)'!$C$2:$C$100,0)+1,0))))/INDIRECT(CONCATENATE("'2018-05 (Д)'!K",TEXT(MATCH($C30,'2018-05 (Д)'!$C$2:$C$100,0)+1,0))))*100)</f>
        <v>-74.090029935935405</v>
      </c>
      <c r="BW30" s="9">
        <f ca="1">IF(OR(INDIRECT(CONCATENATE("'2018-07 (Д)'!K",TEXT(MATCH($C30,'2018-07 (Д)'!$C$2:$C$100,0)+1,0)))="Н/Д",INDIRECT(CONCATENATE("'2018-06 (Д)'!K",TEXT(MATCH($C30,'2018-06 (Д)'!$C$2:$C$100,0)+1,0)))="Н/Д",AND(INDIRECT(CONCATENATE("'2018-07 (Д)'!K",TEXT(MATCH($C30,'2018-07 (Д)'!$C$2:$C$100,0)+1,0)))="Н/Д",INDIRECT(CONCATENATE("'2018-06 (Д)'!K",TEXT(MATCH($C30,'2018-06 (Д)'!$C$2:$C$100,0)+1,0))))),"Н/Д",((INDIRECT(CONCATENATE("'2018-07 (Д)'!K",TEXT(MATCH($C30,'2018-07 (Д)'!$C$2:$C$100,0)+1,0)))-INDIRECT(CONCATENATE("'2018-06 (Д)'!K",TEXT(MATCH($C30,'2018-06 (Д)'!$C$2:$C$100,0)+1,0))))/INDIRECT(CONCATENATE("'2018-06 (Д)'!K",TEXT(MATCH($C30,'2018-06 (Д)'!$C$2:$C$100,0)+1,0))))*100)</f>
        <v>-50.75587387711559</v>
      </c>
      <c r="BX30" s="9">
        <f ca="1">IF(OR(INDIRECT(CONCATENATE("'2018-08 (Д)'!K",TEXT(MATCH($C30,'2018-08 (Д)'!$C$2:$C$100,0)+1,0)))="Н/Д",INDIRECT(CONCATENATE("'2018-07 (Д)'!K",TEXT(MATCH($C30,'2018-07 (Д)'!$C$2:$C$100,0)+1,0)))="Н/Д",AND(INDIRECT(CONCATENATE("'2018-08 (Д)'!K",TEXT(MATCH($C30,'2018-08 (Д)'!$C$2:$C$100,0)+1,0)))="Н/Д",INDIRECT(CONCATENATE("'2018-07 (Д)'!K",TEXT(MATCH($C30,'2018-07 (Д)'!$C$2:$C$100,0)+1,0))))),"Н/Д",((INDIRECT(CONCATENATE("'2018-08 (Д)'!K",TEXT(MATCH($C30,'2018-08 (Д)'!$C$2:$C$100,0)+1,0)))-INDIRECT(CONCATENATE("'2018-07 (Д)'!K",TEXT(MATCH($C30,'2018-07 (Д)'!$C$2:$C$100,0)+1,0))))/INDIRECT(CONCATENATE("'2018-07 (Д)'!K",TEXT(MATCH($C30,'2018-07 (Д)'!$C$2:$C$100,0)+1,0))))*100)</f>
        <v>435.57269844402873</v>
      </c>
      <c r="BY30" s="9">
        <f ca="1">IF(OR(INDIRECT(CONCATENATE("'2018-09 (Д)'!K",TEXT(MATCH($C30,'2018-09 (Д)'!$C$2:$C$100,0)+1,0)))="Н/Д",INDIRECT(CONCATENATE("'2018-08 (Д)'!K",TEXT(MATCH($C30,'2018-08 (Д)'!$C$2:$C$100,0)+1,0)))="Н/Д",AND(INDIRECT(CONCATENATE("'2018-09 (Д)'!K",TEXT(MATCH($C30,'2018-09 (Д)'!$C$2:$C$100,0)+1,0)))="Н/Д",INDIRECT(CONCATENATE("'2018-08 (Д)'!K",TEXT(MATCH($C30,'2018-08 (Д)'!$C$2:$C$100,0)+1,0))))),"Н/Д",((INDIRECT(CONCATENATE("'2018-09 (Д)'!K",TEXT(MATCH($C30,'2018-09 (Д)'!$C$2:$C$100,0)+1,0)))-INDIRECT(CONCATENATE("'2018-08 (Д)'!K",TEXT(MATCH($C30,'2018-08 (Д)'!$C$2:$C$100,0)+1,0))))/INDIRECT(CONCATENATE("'2018-08 (Д)'!K",TEXT(MATCH($C30,'2018-08 (Д)'!$C$2:$C$100,0)+1,0))))*100)</f>
        <v>-84.666656597971368</v>
      </c>
      <c r="BZ30" s="9">
        <f ca="1">IF(OR(INDIRECT(CONCATENATE("'2018-10 (Д)'!K",TEXT(MATCH($C30,'2018-10 (Д)'!$C$2:$C$100,0)+1,0)))="Н/Д",INDIRECT(CONCATENATE("'2018-09 (Д)'!K",TEXT(MATCH($C30,'2018-09 (Д)'!$C$2:$C$100,0)+1,0)))="Н/Д",AND(INDIRECT(CONCATENATE("'2018-10 (Д)'!K",TEXT(MATCH($C30,'2018-10 (Д)'!$C$2:$C$100,0)+1,0)))="Н/Д",INDIRECT(CONCATENATE("'2018-09 (Д)'!K",TEXT(MATCH($C30,'2018-09 (Д)'!$C$2:$C$100,0)+1,0))))),"Н/Д",((INDIRECT(CONCATENATE("'2018-10 (Д)'!K",TEXT(MATCH($C30,'2018-10 (Д)'!$C$2:$C$100,0)+1,0)))-INDIRECT(CONCATENATE("'2018-09 (Д)'!K",TEXT(MATCH($C30,'2018-09 (Д)'!$C$2:$C$100,0)+1,0))))/INDIRECT(CONCATENATE("'2018-09 (Д)'!K",TEXT(MATCH($C30,'2018-09 (Д)'!$C$2:$C$100,0)+1,0))))*100)</f>
        <v>-39.828351527651584</v>
      </c>
      <c r="CA30" s="9">
        <f ca="1">IF(OR(INDIRECT(CONCATENATE("'2018-11 (Д)'!K",TEXT(MATCH($C30,'2018-11 (Д)'!$C$2:$C$100,0)+1,0)))="Н/Д",INDIRECT(CONCATENATE("'2018-10 (Д)'!K",TEXT(MATCH($C30,'2018-10 (Д)'!$C$2:$C$100,0)+1,0)))="Н/Д",AND(INDIRECT(CONCATENATE("'2018-11 (Д)'!K",TEXT(MATCH($C30,'2018-11 (Д)'!$C$2:$C$100,0)+1,0)))="Н/Д",INDIRECT(CONCATENATE("'2018-10 (Д)'!K",TEXT(MATCH($C30,'2018-10 (Д)'!$C$2:$C$100,0)+1,0))))),"Н/Д",((INDIRECT(CONCATENATE("'2018-11 (Д)'!K",TEXT(MATCH($C30,'2018-11 (Д)'!$C$2:$C$100,0)+1,0)))-INDIRECT(CONCATENATE("'2018-10 (Д)'!K",TEXT(MATCH($C30,'2018-10 (Д)'!$C$2:$C$100,0)+1,0))))/INDIRECT(CONCATENATE("'2018-10 (Д)'!K",TEXT(MATCH($C30,'2018-10 (Д)'!$C$2:$C$100,0)+1,0))))*100)</f>
        <v>1049.4634299540851</v>
      </c>
      <c r="CB30" s="9">
        <f ca="1">IF(OR(INDIRECT(CONCATENATE("'2018-12 (Д)'!K",TEXT(MATCH($C30,'2018-12 (Д)'!$C$2:$C$100,0)+1,0)))="Н/Д",INDIRECT(CONCATENATE("'2018-11 (Д)'!K",TEXT(MATCH($C30,'2018-11 (Д)'!$C$2:$C$100,0)+1,0)))="Н/Д",AND(INDIRECT(CONCATENATE("'2018-12 (Д)'!K",TEXT(MATCH($C30,'2018-12 (Д)'!$C$2:$C$100,0)+1,0)))="Н/Д",INDIRECT(CONCATENATE("'2018-11 (Д)'!K",TEXT(MATCH($C30,'2018-11 (Д)'!$C$2:$C$100,0)+1,0))))),"Н/Д",((INDIRECT(CONCATENATE("'2018-12 (Д)'!K",TEXT(MATCH($C30,'2018-12 (Д)'!$C$2:$C$100,0)+1,0)))-INDIRECT(CONCATENATE("'2018-11 (Д)'!K",TEXT(MATCH($C30,'2018-11 (Д)'!$C$2:$C$100,0)+1,0))))/INDIRECT(CONCATENATE("'2018-11 (Д)'!K",TEXT(MATCH($C30,'2018-11 (Д)'!$C$2:$C$100,0)+1,0))))*100)</f>
        <v>-85.180460929242528</v>
      </c>
      <c r="CC30" s="9"/>
      <c r="CD30" s="9">
        <f ca="1">IF(OR(INDIRECT(CONCATENATE("'2018-03 (Д)'!L",TEXT(MATCH($C30,'2018-03 (Д)'!$C$2:$C$100,0)+1,0)))="Н/Д",INDIRECT(CONCATENATE("'2018-02 (Д)'!L",TEXT(MATCH($C30,'2018-02 (Д)'!$C$2:$C$100,0)+1,0)))="Н/Д",AND(INDIRECT(CONCATENATE("'2018-03 (Д)'!L",TEXT(MATCH($C30,'2018-03 (Д)'!$C$2:$C$100,0)+1,0)))="Н/Д",INDIRECT(CONCATENATE("'2018-02 (Д)'!L",TEXT(MATCH($C30,'2018-02 (Д)'!$C$2:$C$100,0)+1,0))))),"Н/Д",((INDIRECT(CONCATENATE("'2018-03 (Д)'!L",TEXT(MATCH($C30,'2018-03 (Д)'!$C$2:$C$100,0)+1,0)))-INDIRECT(CONCATENATE("'2018-02 (Д)'!L",TEXT(MATCH($C30,'2018-02 (Д)'!$C$2:$C$100,0)+1,0))))/INDIRECT(CONCATENATE("'2018-02 (Д)'!L",TEXT(MATCH($C30,'2018-02 (Д)'!$C$2:$C$100,0)+1,0))))*100)</f>
        <v>54.952083236601254</v>
      </c>
      <c r="CE30" s="9">
        <f ca="1">IF(OR(INDIRECT(CONCATENATE("'2018-04 (Д)'!L",TEXT(MATCH($C30,'2018-04 (Д)'!$C$2:$C$100,0)+1,0)))="Н/Д",INDIRECT(CONCATENATE("'2018-03 (Д)'!L",TEXT(MATCH($C30,'2018-03 (Д)'!$C$2:$C$100,0)+1,0)))="Н/Д",AND(INDIRECT(CONCATENATE("'2018-04 (Д)'!L",TEXT(MATCH($C30,'2018-04 (Д)'!$C$2:$C$100,0)+1,0)))="Н/Д",INDIRECT(CONCATENATE("'2018-03 (Д)'!L",TEXT(MATCH($C30,'2018-03 (Д)'!$C$2:$C$100,0)+1,0))))),"Н/Д",((INDIRECT(CONCATENATE("'2018-04 (Д)'!L",TEXT(MATCH($C30,'2018-04 (Д)'!$C$2:$C$100,0)+1,0)))-INDIRECT(CONCATENATE("'2018-03 (Д)'!L",TEXT(MATCH($C30,'2018-03 (Д)'!$C$2:$C$100,0)+1,0))))/INDIRECT(CONCATENATE("'2018-03 (Д)'!L",TEXT(MATCH($C30,'2018-03 (Д)'!$C$2:$C$100,0)+1,0))))*100)</f>
        <v>107.51212236445812</v>
      </c>
      <c r="CF30" s="9">
        <f ca="1">IF(OR(INDIRECT(CONCATENATE("'2018-05 (Д)'!L",TEXT(MATCH($C30,'2018-05 (Д)'!$C$2:$C$100,0)+1,0)))="Н/Д",INDIRECT(CONCATENATE("'2018-04 (Д)'!L",TEXT(MATCH($C30,'2018-04 (Д)'!$C$2:$C$100,0)+1,0)))="Н/Д",AND(INDIRECT(CONCATENATE("'2018-05 (Д)'!L",TEXT(MATCH($C30,'2018-05 (Д)'!$C$2:$C$100,0)+1,0)))="Н/Д",INDIRECT(CONCATENATE("'2018-04 (Д)'!L",TEXT(MATCH($C30,'2018-04 (Д)'!$C$2:$C$100,0)+1,0))))),"Н/Д",((INDIRECT(CONCATENATE("'2018-05 (Д)'!L",TEXT(MATCH($C30,'2018-05 (Д)'!$C$2:$C$100,0)+1,0)))-INDIRECT(CONCATENATE("'2018-04 (Д)'!L",TEXT(MATCH($C30,'2018-04 (Д)'!$C$2:$C$100,0)+1,0))))/INDIRECT(CONCATENATE("'2018-04 (Д)'!L",TEXT(MATCH($C30,'2018-04 (Д)'!$C$2:$C$100,0)+1,0))))*100)</f>
        <v>472.03248894678677</v>
      </c>
      <c r="CG30" s="9">
        <f ca="1">IF(OR(INDIRECT(CONCATENATE("'2018-06 (Д)'!L",TEXT(MATCH($C30,'2018-06 (Д)'!$C$2:$C$100,0)+1,0)))="Н/Д",INDIRECT(CONCATENATE("'2018-05 (Д)'!L",TEXT(MATCH($C30,'2018-05 (Д)'!$C$2:$C$100,0)+1,0)))="Н/Д",AND(INDIRECT(CONCATENATE("'2018-06 (Д)'!L",TEXT(MATCH($C30,'2018-06 (Д)'!$C$2:$C$100,0)+1,0)))="Н/Д",INDIRECT(CONCATENATE("'2018-05 (Д)'!L",TEXT(MATCH($C30,'2018-05 (Д)'!$C$2:$C$100,0)+1,0))))),"Н/Д",((INDIRECT(CONCATENATE("'2018-06 (Д)'!L",TEXT(MATCH($C30,'2018-06 (Д)'!$C$2:$C$100,0)+1,0)))-INDIRECT(CONCATENATE("'2018-05 (Д)'!L",TEXT(MATCH($C30,'2018-05 (Д)'!$C$2:$C$100,0)+1,0))))/INDIRECT(CONCATENATE("'2018-05 (Д)'!L",TEXT(MATCH($C30,'2018-05 (Д)'!$C$2:$C$100,0)+1,0))))*100)</f>
        <v>-7.8865002318003956</v>
      </c>
      <c r="CH30" s="9">
        <f ca="1">IF(OR(INDIRECT(CONCATENATE("'2018-07 (Д)'!L",TEXT(MATCH($C30,'2018-07 (Д)'!$C$2:$C$100,0)+1,0)))="Н/Д",INDIRECT(CONCATENATE("'2018-06 (Д)'!L",TEXT(MATCH($C30,'2018-06 (Д)'!$C$2:$C$100,0)+1,0)))="Н/Д",AND(INDIRECT(CONCATENATE("'2018-07 (Д)'!L",TEXT(MATCH($C30,'2018-07 (Д)'!$C$2:$C$100,0)+1,0)))="Н/Д",INDIRECT(CONCATENATE("'2018-06 (Д)'!L",TEXT(MATCH($C30,'2018-06 (Д)'!$C$2:$C$100,0)+1,0))))),"Н/Д",((INDIRECT(CONCATENATE("'2018-07 (Д)'!L",TEXT(MATCH($C30,'2018-07 (Д)'!$C$2:$C$100,0)+1,0)))-INDIRECT(CONCATENATE("'2018-06 (Д)'!L",TEXT(MATCH($C30,'2018-06 (Д)'!$C$2:$C$100,0)+1,0))))/INDIRECT(CONCATENATE("'2018-06 (Д)'!L",TEXT(MATCH($C30,'2018-06 (Д)'!$C$2:$C$100,0)+1,0))))*100)</f>
        <v>-97.123744545308526</v>
      </c>
      <c r="CI30" s="9">
        <f ca="1">IF(OR(INDIRECT(CONCATENATE("'2018-08 (Д)'!L",TEXT(MATCH($C30,'2018-08 (Д)'!$C$2:$C$100,0)+1,0)))="Н/Д",INDIRECT(CONCATENATE("'2018-07 (Д)'!L",TEXT(MATCH($C30,'2018-07 (Д)'!$C$2:$C$100,0)+1,0)))="Н/Д",AND(INDIRECT(CONCATENATE("'2018-08 (Д)'!L",TEXT(MATCH($C30,'2018-08 (Д)'!$C$2:$C$100,0)+1,0)))="Н/Д",INDIRECT(CONCATENATE("'2018-07 (Д)'!L",TEXT(MATCH($C30,'2018-07 (Д)'!$C$2:$C$100,0)+1,0))))),"Н/Д",((INDIRECT(CONCATENATE("'2018-08 (Д)'!L",TEXT(MATCH($C30,'2018-08 (Д)'!$C$2:$C$100,0)+1,0)))-INDIRECT(CONCATENATE("'2018-07 (Д)'!L",TEXT(MATCH($C30,'2018-07 (Д)'!$C$2:$C$100,0)+1,0))))/INDIRECT(CONCATENATE("'2018-07 (Д)'!L",TEXT(MATCH($C30,'2018-07 (Д)'!$C$2:$C$100,0)+1,0))))*100)</f>
        <v>2751.9500036024565</v>
      </c>
      <c r="CJ30" s="9">
        <f ca="1">IF(OR(INDIRECT(CONCATENATE("'2018-09 (Д)'!L",TEXT(MATCH($C30,'2018-09 (Д)'!$C$2:$C$100,0)+1,0)))="Н/Д",INDIRECT(CONCATENATE("'2018-08 (Д)'!L",TEXT(MATCH($C30,'2018-08 (Д)'!$C$2:$C$100,0)+1,0)))="Н/Д",AND(INDIRECT(CONCATENATE("'2018-09 (Д)'!L",TEXT(MATCH($C30,'2018-09 (Д)'!$C$2:$C$100,0)+1,0)))="Н/Д",INDIRECT(CONCATENATE("'2018-08 (Д)'!L",TEXT(MATCH($C30,'2018-08 (Д)'!$C$2:$C$100,0)+1,0))))),"Н/Д",((INDIRECT(CONCATENATE("'2018-09 (Д)'!L",TEXT(MATCH($C30,'2018-09 (Д)'!$C$2:$C$100,0)+1,0)))-INDIRECT(CONCATENATE("'2018-08 (Д)'!L",TEXT(MATCH($C30,'2018-08 (Д)'!$C$2:$C$100,0)+1,0))))/INDIRECT(CONCATENATE("'2018-08 (Д)'!L",TEXT(MATCH($C30,'2018-08 (Д)'!$C$2:$C$100,0)+1,0))))*100)</f>
        <v>-38.331412915950672</v>
      </c>
      <c r="CK30" s="9">
        <f ca="1">IF(OR(INDIRECT(CONCATENATE("'2018-10 (Д)'!L",TEXT(MATCH($C30,'2018-10 (Д)'!$C$2:$C$100,0)+1,0)))="Н/Д",INDIRECT(CONCATENATE("'2018-09 (Д)'!L",TEXT(MATCH($C30,'2018-09 (Д)'!$C$2:$C$100,0)+1,0)))="Н/Д",AND(INDIRECT(CONCATENATE("'2018-10 (Д)'!L",TEXT(MATCH($C30,'2018-10 (Д)'!$C$2:$C$100,0)+1,0)))="Н/Д",INDIRECT(CONCATENATE("'2018-09 (Д)'!L",TEXT(MATCH($C30,'2018-09 (Д)'!$C$2:$C$100,0)+1,0))))),"Н/Д",((INDIRECT(CONCATENATE("'2018-10 (Д)'!L",TEXT(MATCH($C30,'2018-10 (Д)'!$C$2:$C$100,0)+1,0)))-INDIRECT(CONCATENATE("'2018-09 (Д)'!L",TEXT(MATCH($C30,'2018-09 (Д)'!$C$2:$C$100,0)+1,0))))/INDIRECT(CONCATENATE("'2018-09 (Д)'!L",TEXT(MATCH($C30,'2018-09 (Д)'!$C$2:$C$100,0)+1,0))))*100)</f>
        <v>-80.126830004813371</v>
      </c>
      <c r="CL30" s="9">
        <f ca="1">IF(OR(INDIRECT(CONCATENATE("'2018-11 (Д)'!L",TEXT(MATCH($C30,'2018-11 (Д)'!$C$2:$C$100,0)+1,0)))="Н/Д",INDIRECT(CONCATENATE("'2018-10 (Д)'!L",TEXT(MATCH($C30,'2018-10 (Д)'!$C$2:$C$100,0)+1,0)))="Н/Д",AND(INDIRECT(CONCATENATE("'2018-11 (Д)'!L",TEXT(MATCH($C30,'2018-11 (Д)'!$C$2:$C$100,0)+1,0)))="Н/Д",INDIRECT(CONCATENATE("'2018-10 (Д)'!L",TEXT(MATCH($C30,'2018-10 (Д)'!$C$2:$C$100,0)+1,0))))),"Н/Д",((INDIRECT(CONCATENATE("'2018-11 (Д)'!L",TEXT(MATCH($C30,'2018-11 (Д)'!$C$2:$C$100,0)+1,0)))-INDIRECT(CONCATENATE("'2018-10 (Д)'!L",TEXT(MATCH($C30,'2018-10 (Д)'!$C$2:$C$100,0)+1,0))))/INDIRECT(CONCATENATE("'2018-10 (Д)'!L",TEXT(MATCH($C30,'2018-10 (Д)'!$C$2:$C$100,0)+1,0))))*100)</f>
        <v>834.78089733390539</v>
      </c>
      <c r="CM30" s="9">
        <f ca="1">IF(OR(INDIRECT(CONCATENATE("'2018-12 (Д)'!L",TEXT(MATCH($C30,'2018-12 (Д)'!$C$2:$C$100,0)+1,0)))="Н/Д",INDIRECT(CONCATENATE("'2018-11 (Д)'!L",TEXT(MATCH($C30,'2018-11 (Д)'!$C$2:$C$100,0)+1,0)))="Н/Д",AND(INDIRECT(CONCATENATE("'2018-12 (Д)'!L",TEXT(MATCH($C30,'2018-12 (Д)'!$C$2:$C$100,0)+1,0)))="Н/Д",INDIRECT(CONCATENATE("'2018-11 (Д)'!L",TEXT(MATCH($C30,'2018-11 (Д)'!$C$2:$C$100,0)+1,0))))),"Н/Д",((INDIRECT(CONCATENATE("'2018-12 (Д)'!L",TEXT(MATCH($C30,'2018-12 (Д)'!$C$2:$C$100,0)+1,0)))-INDIRECT(CONCATENATE("'2018-11 (Д)'!L",TEXT(MATCH($C30,'2018-11 (Д)'!$C$2:$C$100,0)+1,0))))/INDIRECT(CONCATENATE("'2018-11 (Д)'!L",TEXT(MATCH($C30,'2018-11 (Д)'!$C$2:$C$100,0)+1,0))))*100)</f>
        <v>-23.736643025239349</v>
      </c>
      <c r="CN30" s="9"/>
      <c r="CO30" s="9">
        <f ca="1">IF(OR(INDIRECT(CONCATENATE("'2018-03 (Д)'!M",TEXT(MATCH($C30,'2018-03 (Д)'!$C$2:$C$100,0)+1,0)))="Н/Д",INDIRECT(CONCATENATE("'2018-02 (Д)'!M",TEXT(MATCH($C30,'2018-02 (Д)'!$C$2:$C$100,0)+1,0)))="Н/Д",AND(INDIRECT(CONCATENATE("'2018-03 (Д)'!M",TEXT(MATCH($C30,'2018-03 (Д)'!$C$2:$C$100,0)+1,0)))="Н/Д",INDIRECT(CONCATENATE("'2018-02 (Д)'!M",TEXT(MATCH($C30,'2018-02 (Д)'!$C$2:$C$100,0)+1,0))))),"Н/Д",((INDIRECT(CONCATENATE("'2018-03 (Д)'!M",TEXT(MATCH($C30,'2018-03 (Д)'!$C$2:$C$100,0)+1,0)))-INDIRECT(CONCATENATE("'2018-02 (Д)'!M",TEXT(MATCH($C30,'2018-02 (Д)'!$C$2:$C$100,0)+1,0))))/INDIRECT(CONCATENATE("'2018-02 (Д)'!M",TEXT(MATCH($C30,'2018-02 (Д)'!$C$2:$C$100,0)+1,0))))*100)</f>
        <v>26.104838075094261</v>
      </c>
      <c r="CP30" s="9">
        <f ca="1">IF(OR(INDIRECT(CONCATENATE("'2018-04 (Д)'!M",TEXT(MATCH($C30,'2018-04 (Д)'!$C$2:$C$100,0)+1,0)))="Н/Д",INDIRECT(CONCATENATE("'2018-03 (Д)'!M",TEXT(MATCH($C30,'2018-03 (Д)'!$C$2:$C$100,0)+1,0)))="Н/Д",AND(INDIRECT(CONCATENATE("'2018-04 (Д)'!M",TEXT(MATCH($C30,'2018-04 (Д)'!$C$2:$C$100,0)+1,0)))="Н/Д",INDIRECT(CONCATENATE("'2018-03 (Д)'!M",TEXT(MATCH($C30,'2018-03 (Д)'!$C$2:$C$100,0)+1,0))))),"Н/Д",((INDIRECT(CONCATENATE("'2018-04 (Д)'!M",TEXT(MATCH($C30,'2018-04 (Д)'!$C$2:$C$100,0)+1,0)))-INDIRECT(CONCATENATE("'2018-03 (Д)'!M",TEXT(MATCH($C30,'2018-03 (Д)'!$C$2:$C$100,0)+1,0))))/INDIRECT(CONCATENATE("'2018-03 (Д)'!M",TEXT(MATCH($C30,'2018-03 (Д)'!$C$2:$C$100,0)+1,0))))*100)</f>
        <v>-54.157178118465822</v>
      </c>
      <c r="CQ30" s="9">
        <f ca="1">IF(OR(INDIRECT(CONCATENATE("'2018-05 (Д)'!M",TEXT(MATCH($C30,'2018-05 (Д)'!$C$2:$C$100,0)+1,0)))="Н/Д",INDIRECT(CONCATENATE("'2018-04 (Д)'!M",TEXT(MATCH($C30,'2018-04 (Д)'!$C$2:$C$100,0)+1,0)))="Н/Д",AND(INDIRECT(CONCATENATE("'2018-05 (Д)'!M",TEXT(MATCH($C30,'2018-05 (Д)'!$C$2:$C$100,0)+1,0)))="Н/Д",INDIRECT(CONCATENATE("'2018-04 (Д)'!M",TEXT(MATCH($C30,'2018-04 (Д)'!$C$2:$C$100,0)+1,0))))),"Н/Д",((INDIRECT(CONCATENATE("'2018-05 (Д)'!M",TEXT(MATCH($C30,'2018-05 (Д)'!$C$2:$C$100,0)+1,0)))-INDIRECT(CONCATENATE("'2018-04 (Д)'!M",TEXT(MATCH($C30,'2018-04 (Д)'!$C$2:$C$100,0)+1,0))))/INDIRECT(CONCATENATE("'2018-04 (Д)'!M",TEXT(MATCH($C30,'2018-04 (Д)'!$C$2:$C$100,0)+1,0))))*100)</f>
        <v>59.430387115708285</v>
      </c>
      <c r="CR30" s="9">
        <f ca="1">IF(OR(INDIRECT(CONCATENATE("'2018-06 (Д)'!M",TEXT(MATCH($C30,'2018-06 (Д)'!$C$2:$C$100,0)+1,0)))="Н/Д",INDIRECT(CONCATENATE("'2018-05 (Д)'!M",TEXT(MATCH($C30,'2018-05 (Д)'!$C$2:$C$100,0)+1,0)))="Н/Д",AND(INDIRECT(CONCATENATE("'2018-06 (Д)'!M",TEXT(MATCH($C30,'2018-06 (Д)'!$C$2:$C$100,0)+1,0)))="Н/Д",INDIRECT(CONCATENATE("'2018-05 (Д)'!M",TEXT(MATCH($C30,'2018-05 (Д)'!$C$2:$C$100,0)+1,0))))),"Н/Д",((INDIRECT(CONCATENATE("'2018-06 (Д)'!M",TEXT(MATCH($C30,'2018-06 (Д)'!$C$2:$C$100,0)+1,0)))-INDIRECT(CONCATENATE("'2018-05 (Д)'!M",TEXT(MATCH($C30,'2018-05 (Д)'!$C$2:$C$100,0)+1,0))))/INDIRECT(CONCATENATE("'2018-05 (Д)'!M",TEXT(MATCH($C30,'2018-05 (Д)'!$C$2:$C$100,0)+1,0))))*100)</f>
        <v>-29.934726677896911</v>
      </c>
      <c r="CS30" s="9">
        <f ca="1">IF(OR(INDIRECT(CONCATENATE("'2018-07 (Д)'!M",TEXT(MATCH($C30,'2018-07 (Д)'!$C$2:$C$100,0)+1,0)))="Н/Д",INDIRECT(CONCATENATE("'2018-06 (Д)'!M",TEXT(MATCH($C30,'2018-06 (Д)'!$C$2:$C$100,0)+1,0)))="Н/Д",AND(INDIRECT(CONCATENATE("'2018-07 (Д)'!M",TEXT(MATCH($C30,'2018-07 (Д)'!$C$2:$C$100,0)+1,0)))="Н/Д",INDIRECT(CONCATENATE("'2018-06 (Д)'!M",TEXT(MATCH($C30,'2018-06 (Д)'!$C$2:$C$100,0)+1,0))))),"Н/Д",((INDIRECT(CONCATENATE("'2018-07 (Д)'!M",TEXT(MATCH($C30,'2018-07 (Д)'!$C$2:$C$100,0)+1,0)))-INDIRECT(CONCATENATE("'2018-06 (Д)'!M",TEXT(MATCH($C30,'2018-06 (Д)'!$C$2:$C$100,0)+1,0))))/INDIRECT(CONCATENATE("'2018-06 (Д)'!M",TEXT(MATCH($C30,'2018-06 (Д)'!$C$2:$C$100,0)+1,0))))*100)</f>
        <v>82.502293306455087</v>
      </c>
      <c r="CT30" s="9">
        <f ca="1">IF(OR(INDIRECT(CONCATENATE("'2018-08 (Д)'!M",TEXT(MATCH($C30,'2018-08 (Д)'!$C$2:$C$100,0)+1,0)))="Н/Д",INDIRECT(CONCATENATE("'2018-07 (Д)'!M",TEXT(MATCH($C30,'2018-07 (Д)'!$C$2:$C$100,0)+1,0)))="Н/Д",AND(INDIRECT(CONCATENATE("'2018-08 (Д)'!M",TEXT(MATCH($C30,'2018-08 (Д)'!$C$2:$C$100,0)+1,0)))="Н/Д",INDIRECT(CONCATENATE("'2018-07 (Д)'!M",TEXT(MATCH($C30,'2018-07 (Д)'!$C$2:$C$100,0)+1,0))))),"Н/Д",((INDIRECT(CONCATENATE("'2018-08 (Д)'!M",TEXT(MATCH($C30,'2018-08 (Д)'!$C$2:$C$100,0)+1,0)))-INDIRECT(CONCATENATE("'2018-07 (Д)'!M",TEXT(MATCH($C30,'2018-07 (Д)'!$C$2:$C$100,0)+1,0))))/INDIRECT(CONCATENATE("'2018-07 (Д)'!M",TEXT(MATCH($C30,'2018-07 (Д)'!$C$2:$C$100,0)+1,0))))*100)</f>
        <v>63.784371219760835</v>
      </c>
      <c r="CU30" s="9">
        <f ca="1">IF(OR(INDIRECT(CONCATENATE("'2018-09 (Д)'!M",TEXT(MATCH($C30,'2018-09 (Д)'!$C$2:$C$100,0)+1,0)))="Н/Д",INDIRECT(CONCATENATE("'2018-08 (Д)'!M",TEXT(MATCH($C30,'2018-08 (Д)'!$C$2:$C$100,0)+1,0)))="Н/Д",AND(INDIRECT(CONCATENATE("'2018-09 (Д)'!M",TEXT(MATCH($C30,'2018-09 (Д)'!$C$2:$C$100,0)+1,0)))="Н/Д",INDIRECT(CONCATENATE("'2018-08 (Д)'!M",TEXT(MATCH($C30,'2018-08 (Д)'!$C$2:$C$100,0)+1,0))))),"Н/Д",((INDIRECT(CONCATENATE("'2018-09 (Д)'!M",TEXT(MATCH($C30,'2018-09 (Д)'!$C$2:$C$100,0)+1,0)))-INDIRECT(CONCATENATE("'2018-08 (Д)'!M",TEXT(MATCH($C30,'2018-08 (Д)'!$C$2:$C$100,0)+1,0))))/INDIRECT(CONCATENATE("'2018-08 (Д)'!M",TEXT(MATCH($C30,'2018-08 (Д)'!$C$2:$C$100,0)+1,0))))*100)</f>
        <v>48.380765285943198</v>
      </c>
      <c r="CV30" s="9">
        <f ca="1">IF(OR(INDIRECT(CONCATENATE("'2018-10 (Д)'!M",TEXT(MATCH($C30,'2018-10 (Д)'!$C$2:$C$100,0)+1,0)))="Н/Д",INDIRECT(CONCATENATE("'2018-09 (Д)'!M",TEXT(MATCH($C30,'2018-09 (Д)'!$C$2:$C$100,0)+1,0)))="Н/Д",AND(INDIRECT(CONCATENATE("'2018-10 (Д)'!M",TEXT(MATCH($C30,'2018-10 (Д)'!$C$2:$C$100,0)+1,0)))="Н/Д",INDIRECT(CONCATENATE("'2018-09 (Д)'!M",TEXT(MATCH($C30,'2018-09 (Д)'!$C$2:$C$100,0)+1,0))))),"Н/Д",((INDIRECT(CONCATENATE("'2018-10 (Д)'!M",TEXT(MATCH($C30,'2018-10 (Д)'!$C$2:$C$100,0)+1,0)))-INDIRECT(CONCATENATE("'2018-09 (Д)'!M",TEXT(MATCH($C30,'2018-09 (Д)'!$C$2:$C$100,0)+1,0))))/INDIRECT(CONCATENATE("'2018-09 (Д)'!M",TEXT(MATCH($C30,'2018-09 (Д)'!$C$2:$C$100,0)+1,0))))*100)</f>
        <v>-32.706463355317467</v>
      </c>
      <c r="CW30" s="9">
        <f ca="1">IF(OR(INDIRECT(CONCATENATE("'2018-11 (Д)'!M",TEXT(MATCH($C30,'2018-11 (Д)'!$C$2:$C$100,0)+1,0)))="Н/Д",INDIRECT(CONCATENATE("'2018-10 (Д)'!M",TEXT(MATCH($C30,'2018-10 (Д)'!$C$2:$C$100,0)+1,0)))="Н/Д",AND(INDIRECT(CONCATENATE("'2018-11 (Д)'!M",TEXT(MATCH($C30,'2018-11 (Д)'!$C$2:$C$100,0)+1,0)))="Н/Д",INDIRECT(CONCATENATE("'2018-10 (Д)'!M",TEXT(MATCH($C30,'2018-10 (Д)'!$C$2:$C$100,0)+1,0))))),"Н/Д",((INDIRECT(CONCATENATE("'2018-11 (Д)'!M",TEXT(MATCH($C30,'2018-11 (Д)'!$C$2:$C$100,0)+1,0)))-INDIRECT(CONCATENATE("'2018-10 (Д)'!M",TEXT(MATCH($C30,'2018-10 (Д)'!$C$2:$C$100,0)+1,0))))/INDIRECT(CONCATENATE("'2018-10 (Д)'!M",TEXT(MATCH($C30,'2018-10 (Д)'!$C$2:$C$100,0)+1,0))))*100)</f>
        <v>12.842770040942813</v>
      </c>
      <c r="CX30" s="9">
        <f ca="1">IF(OR(INDIRECT(CONCATENATE("'2018-12 (Д)'!M",TEXT(MATCH($C30,'2018-12 (Д)'!$C$2:$C$100,0)+1,0)))="Н/Д",INDIRECT(CONCATENATE("'2018-11 (Д)'!M",TEXT(MATCH($C30,'2018-11 (Д)'!$C$2:$C$100,0)+1,0)))="Н/Д",AND(INDIRECT(CONCATENATE("'2018-12 (Д)'!M",TEXT(MATCH($C30,'2018-12 (Д)'!$C$2:$C$100,0)+1,0)))="Н/Д",INDIRECT(CONCATENATE("'2018-11 (Д)'!M",TEXT(MATCH($C30,'2018-11 (Д)'!$C$2:$C$100,0)+1,0))))),"Н/Д",((INDIRECT(CONCATENATE("'2018-12 (Д)'!M",TEXT(MATCH($C30,'2018-12 (Д)'!$C$2:$C$100,0)+1,0)))-INDIRECT(CONCATENATE("'2018-11 (Д)'!M",TEXT(MATCH($C30,'2018-11 (Д)'!$C$2:$C$100,0)+1,0))))/INDIRECT(CONCATENATE("'2018-11 (Д)'!M",TEXT(MATCH($C30,'2018-11 (Д)'!$C$2:$C$100,0)+1,0))))*100)</f>
        <v>-31.853271703319088</v>
      </c>
      <c r="CY30" s="9"/>
      <c r="CZ30" s="9">
        <f ca="1">IF(OR(INDIRECT(CONCATENATE("'2018-03 (Д)'!N",TEXT(MATCH($C30,'2018-03 (Д)'!$C$2:$C$100,0)+1,0)))="Н/Д",INDIRECT(CONCATENATE("'2018-02 (Д)'!N",TEXT(MATCH($C30,'2018-02 (Д)'!$C$2:$C$100,0)+1,0)))="Н/Д",AND(INDIRECT(CONCATENATE("'2018-03 (Д)'!N",TEXT(MATCH($C30,'2018-03 (Д)'!$C$2:$C$100,0)+1,0)))="Н/Д",INDIRECT(CONCATENATE("'2018-02 (Д)'!N",TEXT(MATCH($C30,'2018-02 (Д)'!$C$2:$C$100,0)+1,0))))),"Н/Д",((INDIRECT(CONCATENATE("'2018-03 (Д)'!N",TEXT(MATCH($C30,'2018-03 (Д)'!$C$2:$C$100,0)+1,0)))-INDIRECT(CONCATENATE("'2018-02 (Д)'!N",TEXT(MATCH($C30,'2018-02 (Д)'!$C$2:$C$100,0)+1,0))))/INDIRECT(CONCATENATE("'2018-02 (Д)'!N",TEXT(MATCH($C30,'2018-02 (Д)'!$C$2:$C$100,0)+1,0))))*100)</f>
        <v>147.12925521716019</v>
      </c>
      <c r="DA30" s="9">
        <f ca="1">IF(OR(INDIRECT(CONCATENATE("'2018-04 (Д)'!N",TEXT(MATCH($C30,'2018-04 (Д)'!$C$2:$C$100,0)+1,0)))="Н/Д",INDIRECT(CONCATENATE("'2018-03 (Д)'!N",TEXT(MATCH($C30,'2018-03 (Д)'!$C$2:$C$100,0)+1,0)))="Н/Д",AND(INDIRECT(CONCATENATE("'2018-04 (Д)'!N",TEXT(MATCH($C30,'2018-04 (Д)'!$C$2:$C$100,0)+1,0)))="Н/Д",INDIRECT(CONCATENATE("'2018-03 (Д)'!N",TEXT(MATCH($C30,'2018-03 (Д)'!$C$2:$C$100,0)+1,0))))),"Н/Д",((INDIRECT(CONCATENATE("'2018-04 (Д)'!N",TEXT(MATCH($C30,'2018-04 (Д)'!$C$2:$C$100,0)+1,0)))-INDIRECT(CONCATENATE("'2018-03 (Д)'!N",TEXT(MATCH($C30,'2018-03 (Д)'!$C$2:$C$100,0)+1,0))))/INDIRECT(CONCATENATE("'2018-03 (Д)'!N",TEXT(MATCH($C30,'2018-03 (Д)'!$C$2:$C$100,0)+1,0))))*100)</f>
        <v>66.265495622421824</v>
      </c>
      <c r="DB30" s="9">
        <f ca="1">IF(OR(INDIRECT(CONCATENATE("'2018-05 (Д)'!N",TEXT(MATCH($C30,'2018-05 (Д)'!$C$2:$C$100,0)+1,0)))="Н/Д",INDIRECT(CONCATENATE("'2018-04 (Д)'!N",TEXT(MATCH($C30,'2018-04 (Д)'!$C$2:$C$100,0)+1,0)))="Н/Д",AND(INDIRECT(CONCATENATE("'2018-05 (Д)'!N",TEXT(MATCH($C30,'2018-05 (Д)'!$C$2:$C$100,0)+1,0)))="Н/Д",INDIRECT(CONCATENATE("'2018-04 (Д)'!N",TEXT(MATCH($C30,'2018-04 (Д)'!$C$2:$C$100,0)+1,0))))),"Н/Д",((INDIRECT(CONCATENATE("'2018-05 (Д)'!N",TEXT(MATCH($C30,'2018-05 (Д)'!$C$2:$C$100,0)+1,0)))-INDIRECT(CONCATENATE("'2018-04 (Д)'!N",TEXT(MATCH($C30,'2018-04 (Д)'!$C$2:$C$100,0)+1,0))))/INDIRECT(CONCATENATE("'2018-04 (Д)'!N",TEXT(MATCH($C30,'2018-04 (Д)'!$C$2:$C$100,0)+1,0))))*100)</f>
        <v>42.736440011772054</v>
      </c>
      <c r="DC30" s="9">
        <f ca="1">IF(OR(INDIRECT(CONCATENATE("'2018-06 (Д)'!N",TEXT(MATCH($C30,'2018-06 (Д)'!$C$2:$C$100,0)+1,0)))="Н/Д",INDIRECT(CONCATENATE("'2018-05 (Д)'!N",TEXT(MATCH($C30,'2018-05 (Д)'!$C$2:$C$100,0)+1,0)))="Н/Д",AND(INDIRECT(CONCATENATE("'2018-06 (Д)'!N",TEXT(MATCH($C30,'2018-06 (Д)'!$C$2:$C$100,0)+1,0)))="Н/Д",INDIRECT(CONCATENATE("'2018-05 (Д)'!N",TEXT(MATCH($C30,'2018-05 (Д)'!$C$2:$C$100,0)+1,0))))),"Н/Д",((INDIRECT(CONCATENATE("'2018-06 (Д)'!N",TEXT(MATCH($C30,'2018-06 (Д)'!$C$2:$C$100,0)+1,0)))-INDIRECT(CONCATENATE("'2018-05 (Д)'!N",TEXT(MATCH($C30,'2018-05 (Д)'!$C$2:$C$100,0)+1,0))))/INDIRECT(CONCATENATE("'2018-05 (Д)'!N",TEXT(MATCH($C30,'2018-05 (Д)'!$C$2:$C$100,0)+1,0))))*100)</f>
        <v>26.438257984945967</v>
      </c>
      <c r="DD30" s="9">
        <f ca="1">IF(OR(INDIRECT(CONCATENATE("'2018-07 (Д)'!N",TEXT(MATCH($C30,'2018-07 (Д)'!$C$2:$C$100,0)+1,0)))="Н/Д",INDIRECT(CONCATENATE("'2018-06 (Д)'!N",TEXT(MATCH($C30,'2018-06 (Д)'!$C$2:$C$100,0)+1,0)))="Н/Д",AND(INDIRECT(CONCATENATE("'2018-07 (Д)'!N",TEXT(MATCH($C30,'2018-07 (Д)'!$C$2:$C$100,0)+1,0)))="Н/Д",INDIRECT(CONCATENATE("'2018-06 (Д)'!N",TEXT(MATCH($C30,'2018-06 (Д)'!$C$2:$C$100,0)+1,0))))),"Н/Д",((INDIRECT(CONCATENATE("'2018-07 (Д)'!N",TEXT(MATCH($C30,'2018-07 (Д)'!$C$2:$C$100,0)+1,0)))-INDIRECT(CONCATENATE("'2018-06 (Д)'!N",TEXT(MATCH($C30,'2018-06 (Д)'!$C$2:$C$100,0)+1,0))))/INDIRECT(CONCATENATE("'2018-06 (Д)'!N",TEXT(MATCH($C30,'2018-06 (Д)'!$C$2:$C$100,0)+1,0))))*100)</f>
        <v>20.816032892805747</v>
      </c>
      <c r="DE30" s="9">
        <f ca="1">IF(OR(INDIRECT(CONCATENATE("'2018-08 (Д)'!N",TEXT(MATCH($C30,'2018-08 (Д)'!$C$2:$C$100,0)+1,0)))="Н/Д",INDIRECT(CONCATENATE("'2018-07 (Д)'!N",TEXT(MATCH($C30,'2018-07 (Д)'!$C$2:$C$100,0)+1,0)))="Н/Д",AND(INDIRECT(CONCATENATE("'2018-08 (Д)'!N",TEXT(MATCH($C30,'2018-08 (Д)'!$C$2:$C$100,0)+1,0)))="Н/Д",INDIRECT(CONCATENATE("'2018-07 (Д)'!N",TEXT(MATCH($C30,'2018-07 (Д)'!$C$2:$C$100,0)+1,0))))),"Н/Д",((INDIRECT(CONCATENATE("'2018-08 (Д)'!N",TEXT(MATCH($C30,'2018-08 (Д)'!$C$2:$C$100,0)+1,0)))-INDIRECT(CONCATENATE("'2018-07 (Д)'!N",TEXT(MATCH($C30,'2018-07 (Д)'!$C$2:$C$100,0)+1,0))))/INDIRECT(CONCATENATE("'2018-07 (Д)'!N",TEXT(MATCH($C30,'2018-07 (Д)'!$C$2:$C$100,0)+1,0))))*100)</f>
        <v>16.301160310923628</v>
      </c>
      <c r="DF30" s="9">
        <f ca="1">IF(OR(INDIRECT(CONCATENATE("'2018-09 (Д)'!N",TEXT(MATCH($C30,'2018-09 (Д)'!$C$2:$C$100,0)+1,0)))="Н/Д",INDIRECT(CONCATENATE("'2018-08 (Д)'!N",TEXT(MATCH($C30,'2018-08 (Д)'!$C$2:$C$100,0)+1,0)))="Н/Д",AND(INDIRECT(CONCATENATE("'2018-09 (Д)'!N",TEXT(MATCH($C30,'2018-09 (Д)'!$C$2:$C$100,0)+1,0)))="Н/Д",INDIRECT(CONCATENATE("'2018-08 (Д)'!N",TEXT(MATCH($C30,'2018-08 (Д)'!$C$2:$C$100,0)+1,0))))),"Н/Д",((INDIRECT(CONCATENATE("'2018-09 (Д)'!N",TEXT(MATCH($C30,'2018-09 (Д)'!$C$2:$C$100,0)+1,0)))-INDIRECT(CONCATENATE("'2018-08 (Д)'!N",TEXT(MATCH($C30,'2018-08 (Д)'!$C$2:$C$100,0)+1,0))))/INDIRECT(CONCATENATE("'2018-08 (Д)'!N",TEXT(MATCH($C30,'2018-08 (Д)'!$C$2:$C$100,0)+1,0))))*100)</f>
        <v>13.912197409076413</v>
      </c>
      <c r="DG30" s="9">
        <f ca="1">IF(OR(INDIRECT(CONCATENATE("'2018-10 (Д)'!N",TEXT(MATCH($C30,'2018-10 (Д)'!$C$2:$C$100,0)+1,0)))="Н/Д",INDIRECT(CONCATENATE("'2018-09 (Д)'!N",TEXT(MATCH($C30,'2018-09 (Д)'!$C$2:$C$100,0)+1,0)))="Н/Д",AND(INDIRECT(CONCATENATE("'2018-10 (Д)'!N",TEXT(MATCH($C30,'2018-10 (Д)'!$C$2:$C$100,0)+1,0)))="Н/Д",INDIRECT(CONCATENATE("'2018-09 (Д)'!N",TEXT(MATCH($C30,'2018-09 (Д)'!$C$2:$C$100,0)+1,0))))),"Н/Д",((INDIRECT(CONCATENATE("'2018-10 (Д)'!N",TEXT(MATCH($C30,'2018-10 (Д)'!$C$2:$C$100,0)+1,0)))-INDIRECT(CONCATENATE("'2018-09 (Д)'!N",TEXT(MATCH($C30,'2018-09 (Д)'!$C$2:$C$100,0)+1,0))))/INDIRECT(CONCATENATE("'2018-09 (Д)'!N",TEXT(MATCH($C30,'2018-09 (Д)'!$C$2:$C$100,0)+1,0))))*100)</f>
        <v>10.806626686281188</v>
      </c>
      <c r="DH30" s="9">
        <f ca="1">IF(OR(INDIRECT(CONCATENATE("'2018-11 (Д)'!N",TEXT(MATCH($C30,'2018-11 (Д)'!$C$2:$C$100,0)+1,0)))="Н/Д",INDIRECT(CONCATENATE("'2018-10 (Д)'!N",TEXT(MATCH($C30,'2018-10 (Д)'!$C$2:$C$100,0)+1,0)))="Н/Д",AND(INDIRECT(CONCATENATE("'2018-11 (Д)'!N",TEXT(MATCH($C30,'2018-11 (Д)'!$C$2:$C$100,0)+1,0)))="Н/Д",INDIRECT(CONCATENATE("'2018-10 (Д)'!N",TEXT(MATCH($C30,'2018-10 (Д)'!$C$2:$C$100,0)+1,0))))),"Н/Д",((INDIRECT(CONCATENATE("'2018-11 (Д)'!N",TEXT(MATCH($C30,'2018-11 (Д)'!$C$2:$C$100,0)+1,0)))-INDIRECT(CONCATENATE("'2018-10 (Д)'!N",TEXT(MATCH($C30,'2018-10 (Д)'!$C$2:$C$100,0)+1,0))))/INDIRECT(CONCATENATE("'2018-10 (Д)'!N",TEXT(MATCH($C30,'2018-10 (Д)'!$C$2:$C$100,0)+1,0))))*100)</f>
        <v>12.452033418489581</v>
      </c>
      <c r="DI30" s="9">
        <f ca="1">IF(OR(INDIRECT(CONCATENATE("'2018-12 (Д)'!N",TEXT(MATCH($C30,'2018-12 (Д)'!$C$2:$C$100,0)+1,0)))="Н/Д",INDIRECT(CONCATENATE("'2018-11 (Д)'!N",TEXT(MATCH($C30,'2018-11 (Д)'!$C$2:$C$100,0)+1,0)))="Н/Д",AND(INDIRECT(CONCATENATE("'2018-12 (Д)'!N",TEXT(MATCH($C30,'2018-12 (Д)'!$C$2:$C$100,0)+1,0)))="Н/Д",INDIRECT(CONCATENATE("'2018-11 (Д)'!N",TEXT(MATCH($C30,'2018-11 (Д)'!$C$2:$C$100,0)+1,0))))),"Н/Д",((INDIRECT(CONCATENATE("'2018-12 (Д)'!N",TEXT(MATCH($C30,'2018-12 (Д)'!$C$2:$C$100,0)+1,0)))-INDIRECT(CONCATENATE("'2018-11 (Д)'!N",TEXT(MATCH($C30,'2018-11 (Д)'!$C$2:$C$100,0)+1,0))))/INDIRECT(CONCATENATE("'2018-11 (Д)'!N",TEXT(MATCH($C30,'2018-11 (Д)'!$C$2:$C$100,0)+1,0))))*100)</f>
        <v>11.466313542873294</v>
      </c>
      <c r="DJ30" s="9"/>
      <c r="DK30" s="9">
        <f ca="1">IF(OR(INDIRECT(CONCATENATE("'2018-03 (Д)'!O",TEXT(MATCH($C30,'2018-03 (Д)'!$C$2:$C$100,0)+1,0)))="Н/Д",INDIRECT(CONCATENATE("'2018-02 (Д)'!O",TEXT(MATCH($C30,'2018-02 (Д)'!$C$2:$C$100,0)+1,0)))="Н/Д",AND(INDIRECT(CONCATENATE("'2018-03 (Д)'!O",TEXT(MATCH($C30,'2018-03 (Д)'!$C$2:$C$100,0)+1,0)))="Н/Д",INDIRECT(CONCATENATE("'2018-02 (Д)'!O",TEXT(MATCH($C30,'2018-02 (Д)'!$C$2:$C$100,0)+1,0))))),"Н/Д",((INDIRECT(CONCATENATE("'2018-03 (Д)'!O",TEXT(MATCH($C30,'2018-03 (Д)'!$C$2:$C$100,0)+1,0)))-INDIRECT(CONCATENATE("'2018-02 (Д)'!O",TEXT(MATCH($C30,'2018-02 (Д)'!$C$2:$C$100,0)+1,0))))/INDIRECT(CONCATENATE("'2018-02 (Д)'!O",TEXT(MATCH($C30,'2018-02 (Д)'!$C$2:$C$100,0)+1,0))))*100)</f>
        <v>-140.14413985847656</v>
      </c>
      <c r="DL30" s="9">
        <f ca="1">IF(OR(INDIRECT(CONCATENATE("'2018-04 (Д)'!O",TEXT(MATCH($C30,'2018-04 (Д)'!$C$2:$C$100,0)+1,0)))="Н/Д",INDIRECT(CONCATENATE("'2018-03 (Д)'!O",TEXT(MATCH($C30,'2018-03 (Д)'!$C$2:$C$100,0)+1,0)))="Н/Д",AND(INDIRECT(CONCATENATE("'2018-04 (Д)'!O",TEXT(MATCH($C30,'2018-04 (Д)'!$C$2:$C$100,0)+1,0)))="Н/Д",INDIRECT(CONCATENATE("'2018-03 (Д)'!O",TEXT(MATCH($C30,'2018-03 (Д)'!$C$2:$C$100,0)+1,0))))),"Н/Д",((INDIRECT(CONCATENATE("'2018-04 (Д)'!O",TEXT(MATCH($C30,'2018-04 (Д)'!$C$2:$C$100,0)+1,0)))-INDIRECT(CONCATENATE("'2018-03 (Д)'!O",TEXT(MATCH($C30,'2018-03 (Д)'!$C$2:$C$100,0)+1,0))))/INDIRECT(CONCATENATE("'2018-03 (Д)'!O",TEXT(MATCH($C30,'2018-03 (Д)'!$C$2:$C$100,0)+1,0))))*100)</f>
        <v>4.5812200786841553</v>
      </c>
      <c r="DM30" s="9">
        <f ca="1">IF(OR(INDIRECT(CONCATENATE("'2018-05 (Д)'!O",TEXT(MATCH($C30,'2018-05 (Д)'!$C$2:$C$100,0)+1,0)))="Н/Д",INDIRECT(CONCATENATE("'2018-04 (Д)'!O",TEXT(MATCH($C30,'2018-04 (Д)'!$C$2:$C$100,0)+1,0)))="Н/Д",AND(INDIRECT(CONCATENATE("'2018-05 (Д)'!O",TEXT(MATCH($C30,'2018-05 (Д)'!$C$2:$C$100,0)+1,0)))="Н/Д",INDIRECT(CONCATENATE("'2018-04 (Д)'!O",TEXT(MATCH($C30,'2018-04 (Д)'!$C$2:$C$100,0)+1,0))))),"Н/Д",((INDIRECT(CONCATENATE("'2018-05 (Д)'!O",TEXT(MATCH($C30,'2018-05 (Д)'!$C$2:$C$100,0)+1,0)))-INDIRECT(CONCATENATE("'2018-04 (Д)'!O",TEXT(MATCH($C30,'2018-04 (Д)'!$C$2:$C$100,0)+1,0))))/INDIRECT(CONCATENATE("'2018-04 (Д)'!O",TEXT(MATCH($C30,'2018-04 (Д)'!$C$2:$C$100,0)+1,0))))*100)</f>
        <v>-346.25965961882753</v>
      </c>
      <c r="DN30" s="9">
        <f ca="1">IF(OR(INDIRECT(CONCATENATE("'2018-06 (Д)'!O",TEXT(MATCH($C30,'2018-06 (Д)'!$C$2:$C$100,0)+1,0)))="Н/Д",INDIRECT(CONCATENATE("'2018-05 (Д)'!O",TEXT(MATCH($C30,'2018-05 (Д)'!$C$2:$C$100,0)+1,0)))="Н/Д",AND(INDIRECT(CONCATENATE("'2018-06 (Д)'!O",TEXT(MATCH($C30,'2018-06 (Д)'!$C$2:$C$100,0)+1,0)))="Н/Д",INDIRECT(CONCATENATE("'2018-05 (Д)'!O",TEXT(MATCH($C30,'2018-05 (Д)'!$C$2:$C$100,0)+1,0))))),"Н/Д",((INDIRECT(CONCATENATE("'2018-06 (Д)'!O",TEXT(MATCH($C30,'2018-06 (Д)'!$C$2:$C$100,0)+1,0)))-INDIRECT(CONCATENATE("'2018-05 (Д)'!O",TEXT(MATCH($C30,'2018-05 (Д)'!$C$2:$C$100,0)+1,0))))/INDIRECT(CONCATENATE("'2018-05 (Д)'!O",TEXT(MATCH($C30,'2018-05 (Д)'!$C$2:$C$100,0)+1,0))))*100)</f>
        <v>474.41564596427617</v>
      </c>
      <c r="DO30" s="9">
        <f ca="1">IF(OR(INDIRECT(CONCATENATE("'2018-07 (Д)'!O",TEXT(MATCH($C30,'2018-07 (Д)'!$C$2:$C$100,0)+1,0)))="Н/Д",INDIRECT(CONCATENATE("'2018-06 (Д)'!O",TEXT(MATCH($C30,'2018-06 (Д)'!$C$2:$C$100,0)+1,0)))="Н/Д",AND(INDIRECT(CONCATENATE("'2018-07 (Д)'!O",TEXT(MATCH($C30,'2018-07 (Д)'!$C$2:$C$100,0)+1,0)))="Н/Д",INDIRECT(CONCATENATE("'2018-06 (Д)'!O",TEXT(MATCH($C30,'2018-06 (Д)'!$C$2:$C$100,0)+1,0))))),"Н/Д",((INDIRECT(CONCATENATE("'2018-07 (Д)'!O",TEXT(MATCH($C30,'2018-07 (Д)'!$C$2:$C$100,0)+1,0)))-INDIRECT(CONCATENATE("'2018-06 (Д)'!O",TEXT(MATCH($C30,'2018-06 (Д)'!$C$2:$C$100,0)+1,0))))/INDIRECT(CONCATENATE("'2018-06 (Д)'!O",TEXT(MATCH($C30,'2018-06 (Д)'!$C$2:$C$100,0)+1,0))))*100)</f>
        <v>-40.766604947691057</v>
      </c>
      <c r="DP30" s="9">
        <f ca="1">IF(OR(INDIRECT(CONCATENATE("'2018-08 (Д)'!O",TEXT(MATCH($C30,'2018-08 (Д)'!$C$2:$C$100,0)+1,0)))="Н/Д",INDIRECT(CONCATENATE("'2018-07 (Д)'!O",TEXT(MATCH($C30,'2018-07 (Д)'!$C$2:$C$100,0)+1,0)))="Н/Д",AND(INDIRECT(CONCATENATE("'2018-08 (Д)'!O",TEXT(MATCH($C30,'2018-08 (Д)'!$C$2:$C$100,0)+1,0)))="Н/Д",INDIRECT(CONCATENATE("'2018-07 (Д)'!O",TEXT(MATCH($C30,'2018-07 (Д)'!$C$2:$C$100,0)+1,0))))),"Н/Д",((INDIRECT(CONCATENATE("'2018-08 (Д)'!O",TEXT(MATCH($C30,'2018-08 (Д)'!$C$2:$C$100,0)+1,0)))-INDIRECT(CONCATENATE("'2018-07 (Д)'!O",TEXT(MATCH($C30,'2018-07 (Д)'!$C$2:$C$100,0)+1,0))))/INDIRECT(CONCATENATE("'2018-07 (Д)'!O",TEXT(MATCH($C30,'2018-07 (Д)'!$C$2:$C$100,0)+1,0))))*100)</f>
        <v>10.480005950207582</v>
      </c>
      <c r="DQ30" s="9">
        <f ca="1">IF(OR(INDIRECT(CONCATENATE("'2018-09 (Д)'!O",TEXT(MATCH($C30,'2018-09 (Д)'!$C$2:$C$100,0)+1,0)))="Н/Д",INDIRECT(CONCATENATE("'2018-08 (Д)'!O",TEXT(MATCH($C30,'2018-08 (Д)'!$C$2:$C$100,0)+1,0)))="Н/Д",AND(INDIRECT(CONCATENATE("'2018-09 (Д)'!O",TEXT(MATCH($C30,'2018-09 (Д)'!$C$2:$C$100,0)+1,0)))="Н/Д",INDIRECT(CONCATENATE("'2018-08 (Д)'!O",TEXT(MATCH($C30,'2018-08 (Д)'!$C$2:$C$100,0)+1,0))))),"Н/Д",((INDIRECT(CONCATENATE("'2018-09 (Д)'!O",TEXT(MATCH($C30,'2018-09 (Д)'!$C$2:$C$100,0)+1,0)))-INDIRECT(CONCATENATE("'2018-08 (Д)'!O",TEXT(MATCH($C30,'2018-08 (Д)'!$C$2:$C$100,0)+1,0))))/INDIRECT(CONCATENATE("'2018-08 (Д)'!O",TEXT(MATCH($C30,'2018-08 (Д)'!$C$2:$C$100,0)+1,0))))*100)</f>
        <v>-188.38624349958047</v>
      </c>
      <c r="DR30" s="9">
        <f ca="1">IF(OR(INDIRECT(CONCATENATE("'2018-10 (Д)'!O",TEXT(MATCH($C30,'2018-10 (Д)'!$C$2:$C$100,0)+1,0)))="Н/Д",INDIRECT(CONCATENATE("'2018-09 (Д)'!O",TEXT(MATCH($C30,'2018-09 (Д)'!$C$2:$C$100,0)+1,0)))="Н/Д",AND(INDIRECT(CONCATENATE("'2018-10 (Д)'!O",TEXT(MATCH($C30,'2018-10 (Д)'!$C$2:$C$100,0)+1,0)))="Н/Д",INDIRECT(CONCATENATE("'2018-09 (Д)'!O",TEXT(MATCH($C30,'2018-09 (Д)'!$C$2:$C$100,0)+1,0))))),"Н/Д",((INDIRECT(CONCATENATE("'2018-10 (Д)'!O",TEXT(MATCH($C30,'2018-10 (Д)'!$C$2:$C$100,0)+1,0)))-INDIRECT(CONCATENATE("'2018-09 (Д)'!O",TEXT(MATCH($C30,'2018-09 (Д)'!$C$2:$C$100,0)+1,0))))/INDIRECT(CONCATENATE("'2018-09 (Д)'!O",TEXT(MATCH($C30,'2018-09 (Д)'!$C$2:$C$100,0)+1,0))))*100)</f>
        <v>-250.10061128452841</v>
      </c>
      <c r="DS30" s="9">
        <f ca="1">IF(OR(INDIRECT(CONCATENATE("'2018-11 (Д)'!O",TEXT(MATCH($C30,'2018-11 (Д)'!$C$2:$C$100,0)+1,0)))="Н/Д",INDIRECT(CONCATENATE("'2018-10 (Д)'!O",TEXT(MATCH($C30,'2018-10 (Д)'!$C$2:$C$100,0)+1,0)))="Н/Д",AND(INDIRECT(CONCATENATE("'2018-11 (Д)'!O",TEXT(MATCH($C30,'2018-11 (Д)'!$C$2:$C$100,0)+1,0)))="Н/Д",INDIRECT(CONCATENATE("'2018-10 (Д)'!O",TEXT(MATCH($C30,'2018-10 (Д)'!$C$2:$C$100,0)+1,0))))),"Н/Д",((INDIRECT(CONCATENATE("'2018-11 (Д)'!O",TEXT(MATCH($C30,'2018-11 (Д)'!$C$2:$C$100,0)+1,0)))-INDIRECT(CONCATENATE("'2018-10 (Д)'!O",TEXT(MATCH($C30,'2018-10 (Д)'!$C$2:$C$100,0)+1,0))))/INDIRECT(CONCATENATE("'2018-10 (Д)'!O",TEXT(MATCH($C30,'2018-10 (Д)'!$C$2:$C$100,0)+1,0))))*100)</f>
        <v>-57.196554337732273</v>
      </c>
      <c r="DT30" s="9">
        <f ca="1">IF(OR(INDIRECT(CONCATENATE("'2018-12 (Д)'!O",TEXT(MATCH($C30,'2018-12 (Д)'!$C$2:$C$100,0)+1,0)))="Н/Д",INDIRECT(CONCATENATE("'2018-11 (Д)'!O",TEXT(MATCH($C30,'2018-11 (Д)'!$C$2:$C$100,0)+1,0)))="Н/Д",AND(INDIRECT(CONCATENATE("'2018-12 (Д)'!O",TEXT(MATCH($C30,'2018-12 (Д)'!$C$2:$C$100,0)+1,0)))="Н/Д",INDIRECT(CONCATENATE("'2018-11 (Д)'!O",TEXT(MATCH($C30,'2018-11 (Д)'!$C$2:$C$100,0)+1,0))))),"Н/Д",((INDIRECT(CONCATENATE("'2018-12 (Д)'!O",TEXT(MATCH($C30,'2018-12 (Д)'!$C$2:$C$100,0)+1,0)))-INDIRECT(CONCATENATE("'2018-11 (Д)'!O",TEXT(MATCH($C30,'2018-11 (Д)'!$C$2:$C$100,0)+1,0))))/INDIRECT(CONCATENATE("'2018-11 (Д)'!O",TEXT(MATCH($C30,'2018-11 (Д)'!$C$2:$C$100,0)+1,0))))*100)</f>
        <v>9.9717089415910429</v>
      </c>
      <c r="DU30" s="9"/>
      <c r="DV30" s="9">
        <f ca="1">IF(OR(INDIRECT(CONCATENATE("'2018-03 (Д)'!P",TEXT(MATCH($C30,'2018-03 (Д)'!$C$2:$C$100,0)+1,0)))="Н/Д",INDIRECT(CONCATENATE("'2018-02 (Д)'!P",TEXT(MATCH($C30,'2018-02 (Д)'!$C$2:$C$100,0)+1,0)))="Н/Д",AND(INDIRECT(CONCATENATE("'2018-03 (Д)'!P",TEXT(MATCH($C30,'2018-03 (Д)'!$C$2:$C$100,0)+1,0)))="Н/Д",INDIRECT(CONCATENATE("'2018-02 (Д)'!P",TEXT(MATCH($C30,'2018-02 (Д)'!$C$2:$C$100,0)+1,0))))),"Н/Д",((INDIRECT(CONCATENATE("'2018-03 (Д)'!P",TEXT(MATCH($C30,'2018-03 (Д)'!$C$2:$C$100,0)+1,0)))-INDIRECT(CONCATENATE("'2018-02 (Д)'!P",TEXT(MATCH($C30,'2018-02 (Д)'!$C$2:$C$100,0)+1,0))))/INDIRECT(CONCATENATE("'2018-02 (Д)'!P",TEXT(MATCH($C30,'2018-02 (Д)'!$C$2:$C$100,0)+1,0))))*100)</f>
        <v>227.23442089574598</v>
      </c>
      <c r="DW30" s="9">
        <f ca="1">IF(OR(INDIRECT(CONCATENATE("'2018-04 (Д)'!P",TEXT(MATCH($C30,'2018-04 (Д)'!$C$2:$C$100,0)+1,0)))="Н/Д",INDIRECT(CONCATENATE("'2018-03 (Д)'!P",TEXT(MATCH($C30,'2018-03 (Д)'!$C$2:$C$100,0)+1,0)))="Н/Д",AND(INDIRECT(CONCATENATE("'2018-04 (Д)'!P",TEXT(MATCH($C30,'2018-04 (Д)'!$C$2:$C$100,0)+1,0)))="Н/Д",INDIRECT(CONCATENATE("'2018-03 (Д)'!P",TEXT(MATCH($C30,'2018-03 (Д)'!$C$2:$C$100,0)+1,0))))),"Н/Д",((INDIRECT(CONCATENATE("'2018-04 (Д)'!P",TEXT(MATCH($C30,'2018-04 (Д)'!$C$2:$C$100,0)+1,0)))-INDIRECT(CONCATENATE("'2018-03 (Д)'!P",TEXT(MATCH($C30,'2018-03 (Д)'!$C$2:$C$100,0)+1,0))))/INDIRECT(CONCATENATE("'2018-03 (Д)'!P",TEXT(MATCH($C30,'2018-03 (Д)'!$C$2:$C$100,0)+1,0))))*100)</f>
        <v>-26.520636800598762</v>
      </c>
      <c r="DX30" s="9">
        <f ca="1">IF(OR(INDIRECT(CONCATENATE("'2018-05 (Д)'!P",TEXT(MATCH($C30,'2018-05 (Д)'!$C$2:$C$100,0)+1,0)))="Н/Д",INDIRECT(CONCATENATE("'2018-04 (Д)'!P",TEXT(MATCH($C30,'2018-04 (Д)'!$C$2:$C$100,0)+1,0)))="Н/Д",AND(INDIRECT(CONCATENATE("'2018-05 (Д)'!P",TEXT(MATCH($C30,'2018-05 (Д)'!$C$2:$C$100,0)+1,0)))="Н/Д",INDIRECT(CONCATENATE("'2018-04 (Д)'!P",TEXT(MATCH($C30,'2018-04 (Д)'!$C$2:$C$100,0)+1,0))))),"Н/Д",((INDIRECT(CONCATENATE("'2018-05 (Д)'!P",TEXT(MATCH($C30,'2018-05 (Д)'!$C$2:$C$100,0)+1,0)))-INDIRECT(CONCATENATE("'2018-04 (Д)'!P",TEXT(MATCH($C30,'2018-04 (Д)'!$C$2:$C$100,0)+1,0))))/INDIRECT(CONCATENATE("'2018-04 (Д)'!P",TEXT(MATCH($C30,'2018-04 (Д)'!$C$2:$C$100,0)+1,0))))*100)</f>
        <v>11.487493241576766</v>
      </c>
      <c r="DY30" s="9">
        <f ca="1">IF(OR(INDIRECT(CONCATENATE("'2018-06 (Д)'!P",TEXT(MATCH($C30,'2018-06 (Д)'!$C$2:$C$100,0)+1,0)))="Н/Д",INDIRECT(CONCATENATE("'2018-05 (Д)'!P",TEXT(MATCH($C30,'2018-05 (Д)'!$C$2:$C$100,0)+1,0)))="Н/Д",AND(INDIRECT(CONCATENATE("'2018-06 (Д)'!P",TEXT(MATCH($C30,'2018-06 (Д)'!$C$2:$C$100,0)+1,0)))="Н/Д",INDIRECT(CONCATENATE("'2018-05 (Д)'!P",TEXT(MATCH($C30,'2018-05 (Д)'!$C$2:$C$100,0)+1,0))))),"Н/Д",((INDIRECT(CONCATENATE("'2018-06 (Д)'!P",TEXT(MATCH($C30,'2018-06 (Д)'!$C$2:$C$100,0)+1,0)))-INDIRECT(CONCATENATE("'2018-05 (Д)'!P",TEXT(MATCH($C30,'2018-05 (Д)'!$C$2:$C$100,0)+1,0))))/INDIRECT(CONCATENATE("'2018-05 (Д)'!P",TEXT(MATCH($C30,'2018-05 (Д)'!$C$2:$C$100,0)+1,0))))*100)</f>
        <v>36.309393178325102</v>
      </c>
      <c r="DZ30" s="9">
        <f ca="1">IF(OR(INDIRECT(CONCATENATE("'2018-07 (Д)'!P",TEXT(MATCH($C30,'2018-07 (Д)'!$C$2:$C$100,0)+1,0)))="Н/Д",INDIRECT(CONCATENATE("'2018-06 (Д)'!P",TEXT(MATCH($C30,'2018-06 (Д)'!$C$2:$C$100,0)+1,0)))="Н/Д",AND(INDIRECT(CONCATENATE("'2018-07 (Д)'!P",TEXT(MATCH($C30,'2018-07 (Д)'!$C$2:$C$100,0)+1,0)))="Н/Д",INDIRECT(CONCATENATE("'2018-06 (Д)'!P",TEXT(MATCH($C30,'2018-06 (Д)'!$C$2:$C$100,0)+1,0))))),"Н/Д",((INDIRECT(CONCATENATE("'2018-07 (Д)'!P",TEXT(MATCH($C30,'2018-07 (Д)'!$C$2:$C$100,0)+1,0)))-INDIRECT(CONCATENATE("'2018-06 (Д)'!P",TEXT(MATCH($C30,'2018-06 (Д)'!$C$2:$C$100,0)+1,0))))/INDIRECT(CONCATENATE("'2018-06 (Д)'!P",TEXT(MATCH($C30,'2018-06 (Д)'!$C$2:$C$100,0)+1,0))))*100)</f>
        <v>-61.1294603260488</v>
      </c>
      <c r="EA30" s="9">
        <f ca="1">IF(OR(INDIRECT(CONCATENATE("'2018-08 (Д)'!P",TEXT(MATCH($C30,'2018-08 (Д)'!$C$2:$C$100,0)+1,0)))="Н/Д",INDIRECT(CONCATENATE("'2018-07 (Д)'!P",TEXT(MATCH($C30,'2018-07 (Д)'!$C$2:$C$100,0)+1,0)))="Н/Д",AND(INDIRECT(CONCATENATE("'2018-08 (Д)'!P",TEXT(MATCH($C30,'2018-08 (Д)'!$C$2:$C$100,0)+1,0)))="Н/Д",INDIRECT(CONCATENATE("'2018-07 (Д)'!P",TEXT(MATCH($C30,'2018-07 (Д)'!$C$2:$C$100,0)+1,0))))),"Н/Д",((INDIRECT(CONCATENATE("'2018-08 (Д)'!P",TEXT(MATCH($C30,'2018-08 (Д)'!$C$2:$C$100,0)+1,0)))-INDIRECT(CONCATENATE("'2018-07 (Д)'!P",TEXT(MATCH($C30,'2018-07 (Д)'!$C$2:$C$100,0)+1,0))))/INDIRECT(CONCATENATE("'2018-07 (Д)'!P",TEXT(MATCH($C30,'2018-07 (Д)'!$C$2:$C$100,0)+1,0))))*100)</f>
        <v>-1.2501237475534788</v>
      </c>
      <c r="EB30" s="9">
        <f ca="1">IF(OR(INDIRECT(CONCATENATE("'2018-09 (Д)'!P",TEXT(MATCH($C30,'2018-09 (Д)'!$C$2:$C$100,0)+1,0)))="Н/Д",INDIRECT(CONCATENATE("'2018-08 (Д)'!P",TEXT(MATCH($C30,'2018-08 (Д)'!$C$2:$C$100,0)+1,0)))="Н/Д",AND(INDIRECT(CONCATENATE("'2018-09 (Д)'!P",TEXT(MATCH($C30,'2018-09 (Д)'!$C$2:$C$100,0)+1,0)))="Н/Д",INDIRECT(CONCATENATE("'2018-08 (Д)'!P",TEXT(MATCH($C30,'2018-08 (Д)'!$C$2:$C$100,0)+1,0))))),"Н/Д",((INDIRECT(CONCATENATE("'2018-09 (Д)'!P",TEXT(MATCH($C30,'2018-09 (Д)'!$C$2:$C$100,0)+1,0)))-INDIRECT(CONCATENATE("'2018-08 (Д)'!P",TEXT(MATCH($C30,'2018-08 (Д)'!$C$2:$C$100,0)+1,0))))/INDIRECT(CONCATENATE("'2018-08 (Д)'!P",TEXT(MATCH($C30,'2018-08 (Д)'!$C$2:$C$100,0)+1,0))))*100)</f>
        <v>152.61762125523705</v>
      </c>
      <c r="EC30" s="9">
        <f ca="1">IF(OR(INDIRECT(CONCATENATE("'2018-10 (Д)'!P",TEXT(MATCH($C30,'2018-10 (Д)'!$C$2:$C$100,0)+1,0)))="Н/Д",INDIRECT(CONCATENATE("'2018-09 (Д)'!P",TEXT(MATCH($C30,'2018-09 (Д)'!$C$2:$C$100,0)+1,0)))="Н/Д",AND(INDIRECT(CONCATENATE("'2018-10 (Д)'!P",TEXT(MATCH($C30,'2018-10 (Д)'!$C$2:$C$100,0)+1,0)))="Н/Д",INDIRECT(CONCATENATE("'2018-09 (Д)'!P",TEXT(MATCH($C30,'2018-09 (Д)'!$C$2:$C$100,0)+1,0))))),"Н/Д",((INDIRECT(CONCATENATE("'2018-10 (Д)'!P",TEXT(MATCH($C30,'2018-10 (Д)'!$C$2:$C$100,0)+1,0)))-INDIRECT(CONCATENATE("'2018-09 (Д)'!P",TEXT(MATCH($C30,'2018-09 (Д)'!$C$2:$C$100,0)+1,0))))/INDIRECT(CONCATENATE("'2018-09 (Д)'!P",TEXT(MATCH($C30,'2018-09 (Д)'!$C$2:$C$100,0)+1,0))))*100)</f>
        <v>-57.283443904420892</v>
      </c>
      <c r="ED30" s="9">
        <f ca="1">IF(OR(INDIRECT(CONCATENATE("'2018-11 (Д)'!P",TEXT(MATCH($C30,'2018-11 (Д)'!$C$2:$C$100,0)+1,0)))="Н/Д",INDIRECT(CONCATENATE("'2018-10 (Д)'!P",TEXT(MATCH($C30,'2018-10 (Д)'!$C$2:$C$100,0)+1,0)))="Н/Д",AND(INDIRECT(CONCATENATE("'2018-11 (Д)'!P",TEXT(MATCH($C30,'2018-11 (Д)'!$C$2:$C$100,0)+1,0)))="Н/Д",INDIRECT(CONCATENATE("'2018-10 (Д)'!P",TEXT(MATCH($C30,'2018-10 (Д)'!$C$2:$C$100,0)+1,0))))),"Н/Д",((INDIRECT(CONCATENATE("'2018-11 (Д)'!P",TEXT(MATCH($C30,'2018-11 (Д)'!$C$2:$C$100,0)+1,0)))-INDIRECT(CONCATENATE("'2018-10 (Д)'!P",TEXT(MATCH($C30,'2018-10 (Д)'!$C$2:$C$100,0)+1,0))))/INDIRECT(CONCATENATE("'2018-10 (Д)'!P",TEXT(MATCH($C30,'2018-10 (Д)'!$C$2:$C$100,0)+1,0))))*100)</f>
        <v>21.539090266283335</v>
      </c>
      <c r="EE30" s="9">
        <f ca="1">IF(OR(INDIRECT(CONCATENATE("'2018-12 (Д)'!P",TEXT(MATCH($C30,'2018-12 (Д)'!$C$2:$C$100,0)+1,0)))="Н/Д",INDIRECT(CONCATENATE("'2018-11 (Д)'!P",TEXT(MATCH($C30,'2018-11 (Д)'!$C$2:$C$100,0)+1,0)))="Н/Д",AND(INDIRECT(CONCATENATE("'2018-12 (Д)'!P",TEXT(MATCH($C30,'2018-12 (Д)'!$C$2:$C$100,0)+1,0)))="Н/Д",INDIRECT(CONCATENATE("'2018-11 (Д)'!P",TEXT(MATCH($C30,'2018-11 (Д)'!$C$2:$C$100,0)+1,0))))),"Н/Д",((INDIRECT(CONCATENATE("'2018-12 (Д)'!P",TEXT(MATCH($C30,'2018-12 (Д)'!$C$2:$C$100,0)+1,0)))-INDIRECT(CONCATENATE("'2018-11 (Д)'!P",TEXT(MATCH($C30,'2018-11 (Д)'!$C$2:$C$100,0)+1,0))))/INDIRECT(CONCATENATE("'2018-11 (Д)'!P",TEXT(MATCH($C30,'2018-11 (Д)'!$C$2:$C$100,0)+1,0))))*100)</f>
        <v>120.58545689743438</v>
      </c>
      <c r="EF30" s="9"/>
      <c r="EG30" s="9">
        <f ca="1">IF(OR(INDIRECT(CONCATENATE("'2018-03 (Д)'!Q",TEXT(MATCH($C30,'2018-03 (Д)'!$C$2:$C$100,0)+1,0)))="Н/Д",INDIRECT(CONCATENATE("'2018-02 (Д)'!Q",TEXT(MATCH($C30,'2018-02 (Д)'!$C$2:$C$100,0)+1,0)))="Н/Д",AND(INDIRECT(CONCATENATE("'2018-03 (Д)'!Q",TEXT(MATCH($C30,'2018-03 (Д)'!$C$2:$C$100,0)+1,0)))="Н/Д",INDIRECT(CONCATENATE("'2018-02 (Д)'!Q",TEXT(MATCH($C30,'2018-02 (Д)'!$C$2:$C$100,0)+1,0))))),"Н/Д",((INDIRECT(CONCATENATE("'2018-03 (Д)'!Q",TEXT(MATCH($C30,'2018-03 (Д)'!$C$2:$C$100,0)+1,0)))-INDIRECT(CONCATENATE("'2018-02 (Д)'!Q",TEXT(MATCH($C30,'2018-02 (Д)'!$C$2:$C$100,0)+1,0))))/INDIRECT(CONCATENATE("'2018-02 (Д)'!Q",TEXT(MATCH($C30,'2018-02 (Д)'!$C$2:$C$100,0)+1,0))))*100)</f>
        <v>82.035943371944015</v>
      </c>
      <c r="EH30" s="9">
        <f ca="1">IF(OR(INDIRECT(CONCATENATE("'2018-04 (Д)'!Q",TEXT(MATCH($C30,'2018-04 (Д)'!$C$2:$C$100,0)+1,0)))="Н/Д",INDIRECT(CONCATENATE("'2018-03 (Д)'!Q",TEXT(MATCH($C30,'2018-03 (Д)'!$C$2:$C$100,0)+1,0)))="Н/Д",AND(INDIRECT(CONCATENATE("'2018-04 (Д)'!Q",TEXT(MATCH($C30,'2018-04 (Д)'!$C$2:$C$100,0)+1,0)))="Н/Д",INDIRECT(CONCATENATE("'2018-03 (Д)'!Q",TEXT(MATCH($C30,'2018-03 (Д)'!$C$2:$C$100,0)+1,0))))),"Н/Д",((INDIRECT(CONCATENATE("'2018-04 (Д)'!Q",TEXT(MATCH($C30,'2018-04 (Д)'!$C$2:$C$100,0)+1,0)))-INDIRECT(CONCATENATE("'2018-03 (Д)'!Q",TEXT(MATCH($C30,'2018-03 (Д)'!$C$2:$C$100,0)+1,0))))/INDIRECT(CONCATENATE("'2018-03 (Д)'!Q",TEXT(MATCH($C30,'2018-03 (Д)'!$C$2:$C$100,0)+1,0))))*100)</f>
        <v>-20.683906003151591</v>
      </c>
      <c r="EI30" s="9">
        <f ca="1">IF(OR(INDIRECT(CONCATENATE("'2018-05 (Д)'!Q",TEXT(MATCH($C30,'2018-05 (Д)'!$C$2:$C$100,0)+1,0)))="Н/Д",INDIRECT(CONCATENATE("'2018-04 (Д)'!Q",TEXT(MATCH($C30,'2018-04 (Д)'!$C$2:$C$100,0)+1,0)))="Н/Д",AND(INDIRECT(CONCATENATE("'2018-05 (Д)'!Q",TEXT(MATCH($C30,'2018-05 (Д)'!$C$2:$C$100,0)+1,0)))="Н/Д",INDIRECT(CONCATENATE("'2018-04 (Д)'!Q",TEXT(MATCH($C30,'2018-04 (Д)'!$C$2:$C$100,0)+1,0))))),"Н/Д",((INDIRECT(CONCATENATE("'2018-05 (Д)'!Q",TEXT(MATCH($C30,'2018-05 (Д)'!$C$2:$C$100,0)+1,0)))-INDIRECT(CONCATENATE("'2018-04 (Д)'!Q",TEXT(MATCH($C30,'2018-04 (Д)'!$C$2:$C$100,0)+1,0))))/INDIRECT(CONCATENATE("'2018-04 (Д)'!Q",TEXT(MATCH($C30,'2018-04 (Д)'!$C$2:$C$100,0)+1,0))))*100)</f>
        <v>41.523002512536095</v>
      </c>
      <c r="EJ30" s="9">
        <f ca="1">IF(OR(INDIRECT(CONCATENATE("'2018-06 (Д)'!Q",TEXT(MATCH($C30,'2018-06 (Д)'!$C$2:$C$100,0)+1,0)))="Н/Д",INDIRECT(CONCATENATE("'2018-05 (Д)'!Q",TEXT(MATCH($C30,'2018-05 (Д)'!$C$2:$C$100,0)+1,0)))="Н/Д",AND(INDIRECT(CONCATENATE("'2018-06 (Д)'!Q",TEXT(MATCH($C30,'2018-06 (Д)'!$C$2:$C$100,0)+1,0)))="Н/Д",INDIRECT(CONCATENATE("'2018-05 (Д)'!Q",TEXT(MATCH($C30,'2018-05 (Д)'!$C$2:$C$100,0)+1,0))))),"Н/Д",((INDIRECT(CONCATENATE("'2018-06 (Д)'!Q",TEXT(MATCH($C30,'2018-06 (Д)'!$C$2:$C$100,0)+1,0)))-INDIRECT(CONCATENATE("'2018-05 (Д)'!Q",TEXT(MATCH($C30,'2018-05 (Д)'!$C$2:$C$100,0)+1,0))))/INDIRECT(CONCATENATE("'2018-05 (Д)'!Q",TEXT(MATCH($C30,'2018-05 (Д)'!$C$2:$C$100,0)+1,0))))*100)</f>
        <v>-43.59063598851948</v>
      </c>
      <c r="EK30" s="9">
        <f ca="1">IF(OR(INDIRECT(CONCATENATE("'2018-07 (Д)'!Q",TEXT(MATCH($C30,'2018-07 (Д)'!$C$2:$C$100,0)+1,0)))="Н/Д",INDIRECT(CONCATENATE("'2018-06 (Д)'!Q",TEXT(MATCH($C30,'2018-06 (Д)'!$C$2:$C$100,0)+1,0)))="Н/Д",AND(INDIRECT(CONCATENATE("'2018-07 (Д)'!Q",TEXT(MATCH($C30,'2018-07 (Д)'!$C$2:$C$100,0)+1,0)))="Н/Д",INDIRECT(CONCATENATE("'2018-06 (Д)'!Q",TEXT(MATCH($C30,'2018-06 (Д)'!$C$2:$C$100,0)+1,0))))),"Н/Д",((INDIRECT(CONCATENATE("'2018-07 (Д)'!Q",TEXT(MATCH($C30,'2018-07 (Д)'!$C$2:$C$100,0)+1,0)))-INDIRECT(CONCATENATE("'2018-06 (Д)'!Q",TEXT(MATCH($C30,'2018-06 (Д)'!$C$2:$C$100,0)+1,0))))/INDIRECT(CONCATENATE("'2018-06 (Д)'!Q",TEXT(MATCH($C30,'2018-06 (Д)'!$C$2:$C$100,0)+1,0))))*100)</f>
        <v>26.689987846276704</v>
      </c>
      <c r="EL30" s="9">
        <f ca="1">IF(OR(INDIRECT(CONCATENATE("'2018-08 (Д)'!Q",TEXT(MATCH($C30,'2018-08 (Д)'!$C$2:$C$100,0)+1,0)))="Н/Д",INDIRECT(CONCATENATE("'2018-07 (Д)'!Q",TEXT(MATCH($C30,'2018-07 (Д)'!$C$2:$C$100,0)+1,0)))="Н/Д",AND(INDIRECT(CONCATENATE("'2018-08 (Д)'!Q",TEXT(MATCH($C30,'2018-08 (Д)'!$C$2:$C$100,0)+1,0)))="Н/Д",INDIRECT(CONCATENATE("'2018-07 (Д)'!Q",TEXT(MATCH($C30,'2018-07 (Д)'!$C$2:$C$100,0)+1,0))))),"Н/Д",((INDIRECT(CONCATENATE("'2018-08 (Д)'!Q",TEXT(MATCH($C30,'2018-08 (Д)'!$C$2:$C$100,0)+1,0)))-INDIRECT(CONCATENATE("'2018-07 (Д)'!Q",TEXT(MATCH($C30,'2018-07 (Д)'!$C$2:$C$100,0)+1,0))))/INDIRECT(CONCATENATE("'2018-07 (Д)'!Q",TEXT(MATCH($C30,'2018-07 (Д)'!$C$2:$C$100,0)+1,0))))*100)</f>
        <v>40.875889877658096</v>
      </c>
      <c r="EM30" s="9">
        <f ca="1">IF(OR(INDIRECT(CONCATENATE("'2018-09 (Д)'!Q",TEXT(MATCH($C30,'2018-09 (Д)'!$C$2:$C$100,0)+1,0)))="Н/Д",INDIRECT(CONCATENATE("'2018-08 (Д)'!Q",TEXT(MATCH($C30,'2018-08 (Д)'!$C$2:$C$100,0)+1,0)))="Н/Д",AND(INDIRECT(CONCATENATE("'2018-09 (Д)'!Q",TEXT(MATCH($C30,'2018-09 (Д)'!$C$2:$C$100,0)+1,0)))="Н/Д",INDIRECT(CONCATENATE("'2018-08 (Д)'!Q",TEXT(MATCH($C30,'2018-08 (Д)'!$C$2:$C$100,0)+1,0))))),"Н/Д",((INDIRECT(CONCATENATE("'2018-09 (Д)'!Q",TEXT(MATCH($C30,'2018-09 (Д)'!$C$2:$C$100,0)+1,0)))-INDIRECT(CONCATENATE("'2018-08 (Д)'!Q",TEXT(MATCH($C30,'2018-08 (Д)'!$C$2:$C$100,0)+1,0))))/INDIRECT(CONCATENATE("'2018-08 (Д)'!Q",TEXT(MATCH($C30,'2018-08 (Д)'!$C$2:$C$100,0)+1,0))))*100)</f>
        <v>-26.393571988350672</v>
      </c>
      <c r="EN30" s="9">
        <f ca="1">IF(OR(INDIRECT(CONCATENATE("'2018-10 (Д)'!Q",TEXT(MATCH($C30,'2018-10 (Д)'!$C$2:$C$100,0)+1,0)))="Н/Д",INDIRECT(CONCATENATE("'2018-09 (Д)'!Q",TEXT(MATCH($C30,'2018-09 (Д)'!$C$2:$C$100,0)+1,0)))="Н/Д",AND(INDIRECT(CONCATENATE("'2018-10 (Д)'!Q",TEXT(MATCH($C30,'2018-10 (Д)'!$C$2:$C$100,0)+1,0)))="Н/Д",INDIRECT(CONCATENATE("'2018-09 (Д)'!Q",TEXT(MATCH($C30,'2018-09 (Д)'!$C$2:$C$100,0)+1,0))))),"Н/Д",((INDIRECT(CONCATENATE("'2018-10 (Д)'!Q",TEXT(MATCH($C30,'2018-10 (Д)'!$C$2:$C$100,0)+1,0)))-INDIRECT(CONCATENATE("'2018-09 (Д)'!Q",TEXT(MATCH($C30,'2018-09 (Д)'!$C$2:$C$100,0)+1,0))))/INDIRECT(CONCATENATE("'2018-09 (Д)'!Q",TEXT(MATCH($C30,'2018-09 (Д)'!$C$2:$C$100,0)+1,0))))*100)</f>
        <v>3.6649088771738065</v>
      </c>
      <c r="EO30" s="9">
        <f ca="1">IF(OR(INDIRECT(CONCATENATE("'2018-11 (Д)'!Q",TEXT(MATCH($C30,'2018-11 (Д)'!$C$2:$C$100,0)+1,0)))="Н/Д",INDIRECT(CONCATENATE("'2018-10 (Д)'!Q",TEXT(MATCH($C30,'2018-10 (Д)'!$C$2:$C$100,0)+1,0)))="Н/Д",AND(INDIRECT(CONCATENATE("'2018-11 (Д)'!Q",TEXT(MATCH($C30,'2018-11 (Д)'!$C$2:$C$100,0)+1,0)))="Н/Д",INDIRECT(CONCATENATE("'2018-10 (Д)'!Q",TEXT(MATCH($C30,'2018-10 (Д)'!$C$2:$C$100,0)+1,0))))),"Н/Д",((INDIRECT(CONCATENATE("'2018-11 (Д)'!Q",TEXT(MATCH($C30,'2018-11 (Д)'!$C$2:$C$100,0)+1,0)))-INDIRECT(CONCATENATE("'2018-10 (Д)'!Q",TEXT(MATCH($C30,'2018-10 (Д)'!$C$2:$C$100,0)+1,0))))/INDIRECT(CONCATENATE("'2018-10 (Д)'!Q",TEXT(MATCH($C30,'2018-10 (Д)'!$C$2:$C$100,0)+1,0))))*100)</f>
        <v>13.178220833915402</v>
      </c>
      <c r="EP30" s="9">
        <f ca="1">IF(OR(INDIRECT(CONCATENATE("'2018-12 (Д)'!Q",TEXT(MATCH($C30,'2018-12 (Д)'!$C$2:$C$100,0)+1,0)))="Н/Д",INDIRECT(CONCATENATE("'2018-11 (Д)'!Q",TEXT(MATCH($C30,'2018-11 (Д)'!$C$2:$C$100,0)+1,0)))="Н/Д",AND(INDIRECT(CONCATENATE("'2018-12 (Д)'!Q",TEXT(MATCH($C30,'2018-12 (Д)'!$C$2:$C$100,0)+1,0)))="Н/Д",INDIRECT(CONCATENATE("'2018-11 (Д)'!Q",TEXT(MATCH($C30,'2018-11 (Д)'!$C$2:$C$100,0)+1,0))))),"Н/Д",((INDIRECT(CONCATENATE("'2018-12 (Д)'!Q",TEXT(MATCH($C30,'2018-12 (Д)'!$C$2:$C$100,0)+1,0)))-INDIRECT(CONCATENATE("'2018-11 (Д)'!Q",TEXT(MATCH($C30,'2018-11 (Д)'!$C$2:$C$100,0)+1,0))))/INDIRECT(CONCATENATE("'2018-11 (Д)'!Q",TEXT(MATCH($C30,'2018-11 (Д)'!$C$2:$C$100,0)+1,0))))*100)</f>
        <v>24.499851249100978</v>
      </c>
      <c r="EQ30" s="9"/>
      <c r="ER30" s="9">
        <f ca="1">IF(OR(INDIRECT(CONCATENATE("'2018-03 (Д)'!R",TEXT(MATCH($C30,'2018-03 (Д)'!$C$2:$C$100,0)+1,0)))="Н/Д",INDIRECT(CONCATENATE("'2018-02 (Д)'!R",TEXT(MATCH($C30,'2018-02 (Д)'!$C$2:$C$100,0)+1,0)))="Н/Д",AND(INDIRECT(CONCATENATE("'2018-03 (Д)'!R",TEXT(MATCH($C30,'2018-03 (Д)'!$C$2:$C$100,0)+1,0)))="Н/Д",INDIRECT(CONCATENATE("'2018-02 (Д)'!R",TEXT(MATCH($C30,'2018-02 (Д)'!$C$2:$C$100,0)+1,0))))),"Н/Д",((INDIRECT(CONCATENATE("'2018-03 (Д)'!R",TEXT(MATCH($C30,'2018-03 (Д)'!$C$2:$C$100,0)+1,0)))-INDIRECT(CONCATENATE("'2018-02 (Д)'!R",TEXT(MATCH($C30,'2018-02 (Д)'!$C$2:$C$100,0)+1,0))))/INDIRECT(CONCATENATE("'2018-02 (Д)'!R",TEXT(MATCH($C30,'2018-02 (Д)'!$C$2:$C$100,0)+1,0))))*100)</f>
        <v>-41.556379540216355</v>
      </c>
      <c r="ES30" s="9">
        <f ca="1">IF(OR(INDIRECT(CONCATENATE("'2018-04 (Д)'!R",TEXT(MATCH($C30,'2018-04 (Д)'!$C$2:$C$100,0)+1,0)))="Н/Д",INDIRECT(CONCATENATE("'2018-03 (Д)'!R",TEXT(MATCH($C30,'2018-03 (Д)'!$C$2:$C$100,0)+1,0)))="Н/Д",AND(INDIRECT(CONCATENATE("'2018-04 (Д)'!R",TEXT(MATCH($C30,'2018-04 (Д)'!$C$2:$C$100,0)+1,0)))="Н/Д",INDIRECT(CONCATENATE("'2018-03 (Д)'!R",TEXT(MATCH($C30,'2018-03 (Д)'!$C$2:$C$100,0)+1,0))))),"Н/Д",((INDIRECT(CONCATENATE("'2018-04 (Д)'!R",TEXT(MATCH($C30,'2018-04 (Д)'!$C$2:$C$100,0)+1,0)))-INDIRECT(CONCATENATE("'2018-03 (Д)'!R",TEXT(MATCH($C30,'2018-03 (Д)'!$C$2:$C$100,0)+1,0))))/INDIRECT(CONCATENATE("'2018-03 (Д)'!R",TEXT(MATCH($C30,'2018-03 (Д)'!$C$2:$C$100,0)+1,0))))*100)</f>
        <v>-53.403313824062195</v>
      </c>
      <c r="ET30" s="9">
        <f ca="1">IF(OR(INDIRECT(CONCATENATE("'2018-05 (Д)'!R",TEXT(MATCH($C30,'2018-05 (Д)'!$C$2:$C$100,0)+1,0)))="Н/Д",INDIRECT(CONCATENATE("'2018-04 (Д)'!R",TEXT(MATCH($C30,'2018-04 (Д)'!$C$2:$C$100,0)+1,0)))="Н/Д",AND(INDIRECT(CONCATENATE("'2018-05 (Д)'!R",TEXT(MATCH($C30,'2018-05 (Д)'!$C$2:$C$100,0)+1,0)))="Н/Д",INDIRECT(CONCATENATE("'2018-04 (Д)'!R",TEXT(MATCH($C30,'2018-04 (Д)'!$C$2:$C$100,0)+1,0))))),"Н/Д",((INDIRECT(CONCATENATE("'2018-05 (Д)'!R",TEXT(MATCH($C30,'2018-05 (Д)'!$C$2:$C$100,0)+1,0)))-INDIRECT(CONCATENATE("'2018-04 (Д)'!R",TEXT(MATCH($C30,'2018-04 (Д)'!$C$2:$C$100,0)+1,0))))/INDIRECT(CONCATENATE("'2018-04 (Д)'!R",TEXT(MATCH($C30,'2018-04 (Д)'!$C$2:$C$100,0)+1,0))))*100)</f>
        <v>216.72073265027433</v>
      </c>
      <c r="EU30" s="9">
        <f ca="1">IF(OR(INDIRECT(CONCATENATE("'2018-06 (Д)'!R",TEXT(MATCH($C30,'2018-06 (Д)'!$C$2:$C$100,0)+1,0)))="Н/Д",INDIRECT(CONCATENATE("'2018-05 (Д)'!R",TEXT(MATCH($C30,'2018-05 (Д)'!$C$2:$C$100,0)+1,0)))="Н/Д",AND(INDIRECT(CONCATENATE("'2018-06 (Д)'!R",TEXT(MATCH($C30,'2018-06 (Д)'!$C$2:$C$100,0)+1,0)))="Н/Д",INDIRECT(CONCATENATE("'2018-05 (Д)'!R",TEXT(MATCH($C30,'2018-05 (Д)'!$C$2:$C$100,0)+1,0))))),"Н/Д",((INDIRECT(CONCATENATE("'2018-06 (Д)'!R",TEXT(MATCH($C30,'2018-06 (Д)'!$C$2:$C$100,0)+1,0)))-INDIRECT(CONCATENATE("'2018-05 (Д)'!R",TEXT(MATCH($C30,'2018-05 (Д)'!$C$2:$C$100,0)+1,0))))/INDIRECT(CONCATENATE("'2018-05 (Д)'!R",TEXT(MATCH($C30,'2018-05 (Д)'!$C$2:$C$100,0)+1,0))))*100)</f>
        <v>-50.940530670235248</v>
      </c>
      <c r="EV30" s="9">
        <f ca="1">IF(OR(INDIRECT(CONCATENATE("'2018-07 (Д)'!R",TEXT(MATCH($C30,'2018-07 (Д)'!$C$2:$C$100,0)+1,0)))="Н/Д",INDIRECT(CONCATENATE("'2018-06 (Д)'!R",TEXT(MATCH($C30,'2018-06 (Д)'!$C$2:$C$100,0)+1,0)))="Н/Д",AND(INDIRECT(CONCATENATE("'2018-07 (Д)'!R",TEXT(MATCH($C30,'2018-07 (Д)'!$C$2:$C$100,0)+1,0)))="Н/Д",INDIRECT(CONCATENATE("'2018-06 (Д)'!R",TEXT(MATCH($C30,'2018-06 (Д)'!$C$2:$C$100,0)+1,0))))),"Н/Д",((INDIRECT(CONCATENATE("'2018-07 (Д)'!R",TEXT(MATCH($C30,'2018-07 (Д)'!$C$2:$C$100,0)+1,0)))-INDIRECT(CONCATENATE("'2018-06 (Д)'!R",TEXT(MATCH($C30,'2018-06 (Д)'!$C$2:$C$100,0)+1,0))))/INDIRECT(CONCATENATE("'2018-06 (Д)'!R",TEXT(MATCH($C30,'2018-06 (Д)'!$C$2:$C$100,0)+1,0))))*100)</f>
        <v>25.27163021816396</v>
      </c>
      <c r="EW30" s="9">
        <f ca="1">IF(OR(INDIRECT(CONCATENATE("'2018-08 (Д)'!R",TEXT(MATCH($C30,'2018-08 (Д)'!$C$2:$C$100,0)+1,0)))="Н/Д",INDIRECT(CONCATENATE("'2018-07 (Д)'!R",TEXT(MATCH($C30,'2018-07 (Д)'!$C$2:$C$100,0)+1,0)))="Н/Д",AND(INDIRECT(CONCATENATE("'2018-08 (Д)'!R",TEXT(MATCH($C30,'2018-08 (Д)'!$C$2:$C$100,0)+1,0)))="Н/Д",INDIRECT(CONCATENATE("'2018-07 (Д)'!R",TEXT(MATCH($C30,'2018-07 (Д)'!$C$2:$C$100,0)+1,0))))),"Н/Д",((INDIRECT(CONCATENATE("'2018-08 (Д)'!R",TEXT(MATCH($C30,'2018-08 (Д)'!$C$2:$C$100,0)+1,0)))-INDIRECT(CONCATENATE("'2018-07 (Д)'!R",TEXT(MATCH($C30,'2018-07 (Д)'!$C$2:$C$100,0)+1,0))))/INDIRECT(CONCATENATE("'2018-07 (Д)'!R",TEXT(MATCH($C30,'2018-07 (Д)'!$C$2:$C$100,0)+1,0))))*100)</f>
        <v>-32.533874259611643</v>
      </c>
      <c r="EX30" s="9">
        <f ca="1">IF(OR(INDIRECT(CONCATENATE("'2018-09 (Д)'!R",TEXT(MATCH($C30,'2018-09 (Д)'!$C$2:$C$100,0)+1,0)))="Н/Д",INDIRECT(CONCATENATE("'2018-08 (Д)'!R",TEXT(MATCH($C30,'2018-08 (Д)'!$C$2:$C$100,0)+1,0)))="Н/Д",AND(INDIRECT(CONCATENATE("'2018-09 (Д)'!R",TEXT(MATCH($C30,'2018-09 (Д)'!$C$2:$C$100,0)+1,0)))="Н/Д",INDIRECT(CONCATENATE("'2018-08 (Д)'!R",TEXT(MATCH($C30,'2018-08 (Д)'!$C$2:$C$100,0)+1,0))))),"Н/Д",((INDIRECT(CONCATENATE("'2018-09 (Д)'!R",TEXT(MATCH($C30,'2018-09 (Д)'!$C$2:$C$100,0)+1,0)))-INDIRECT(CONCATENATE("'2018-08 (Д)'!R",TEXT(MATCH($C30,'2018-08 (Д)'!$C$2:$C$100,0)+1,0))))/INDIRECT(CONCATENATE("'2018-08 (Д)'!R",TEXT(MATCH($C30,'2018-08 (Д)'!$C$2:$C$100,0)+1,0))))*100)</f>
        <v>259.58158096896994</v>
      </c>
      <c r="EY30" s="9">
        <f ca="1">IF(OR(INDIRECT(CONCATENATE("'2018-10 (Д)'!R",TEXT(MATCH($C30,'2018-10 (Д)'!$C$2:$C$100,0)+1,0)))="Н/Д",INDIRECT(CONCATENATE("'2018-09 (Д)'!R",TEXT(MATCH($C30,'2018-09 (Д)'!$C$2:$C$100,0)+1,0)))="Н/Д",AND(INDIRECT(CONCATENATE("'2018-10 (Д)'!R",TEXT(MATCH($C30,'2018-10 (Д)'!$C$2:$C$100,0)+1,0)))="Н/Д",INDIRECT(CONCATENATE("'2018-09 (Д)'!R",TEXT(MATCH($C30,'2018-09 (Д)'!$C$2:$C$100,0)+1,0))))),"Н/Д",((INDIRECT(CONCATENATE("'2018-10 (Д)'!R",TEXT(MATCH($C30,'2018-10 (Д)'!$C$2:$C$100,0)+1,0)))-INDIRECT(CONCATENATE("'2018-09 (Д)'!R",TEXT(MATCH($C30,'2018-09 (Д)'!$C$2:$C$100,0)+1,0))))/INDIRECT(CONCATENATE("'2018-09 (Д)'!R",TEXT(MATCH($C30,'2018-09 (Д)'!$C$2:$C$100,0)+1,0))))*100)</f>
        <v>-74.712186903136015</v>
      </c>
      <c r="EZ30" s="9">
        <f ca="1">IF(OR(INDIRECT(CONCATENATE("'2018-11 (Д)'!R",TEXT(MATCH($C30,'2018-11 (Д)'!$C$2:$C$100,0)+1,0)))="Н/Д",INDIRECT(CONCATENATE("'2018-10 (Д)'!R",TEXT(MATCH($C30,'2018-10 (Д)'!$C$2:$C$100,0)+1,0)))="Н/Д",AND(INDIRECT(CONCATENATE("'2018-11 (Д)'!R",TEXT(MATCH($C30,'2018-11 (Д)'!$C$2:$C$100,0)+1,0)))="Н/Д",INDIRECT(CONCATENATE("'2018-10 (Д)'!R",TEXT(MATCH($C30,'2018-10 (Д)'!$C$2:$C$100,0)+1,0))))),"Н/Д",((INDIRECT(CONCATENATE("'2018-11 (Д)'!R",TEXT(MATCH($C30,'2018-11 (Д)'!$C$2:$C$100,0)+1,0)))-INDIRECT(CONCATENATE("'2018-10 (Д)'!R",TEXT(MATCH($C30,'2018-10 (Д)'!$C$2:$C$100,0)+1,0))))/INDIRECT(CONCATENATE("'2018-10 (Д)'!R",TEXT(MATCH($C30,'2018-10 (Д)'!$C$2:$C$100,0)+1,0))))*100)</f>
        <v>-11.46388646156519</v>
      </c>
      <c r="FA30" s="9">
        <f ca="1">IF(OR(INDIRECT(CONCATENATE("'2018-12 (Д)'!R",TEXT(MATCH($C30,'2018-12 (Д)'!$C$2:$C$100,0)+1,0)))="Н/Д",INDIRECT(CONCATENATE("'2018-11 (Д)'!R",TEXT(MATCH($C30,'2018-11 (Д)'!$C$2:$C$100,0)+1,0)))="Н/Д",AND(INDIRECT(CONCATENATE("'2018-12 (Д)'!R",TEXT(MATCH($C30,'2018-12 (Д)'!$C$2:$C$100,0)+1,0)))="Н/Д",INDIRECT(CONCATENATE("'2018-11 (Д)'!R",TEXT(MATCH($C30,'2018-11 (Д)'!$C$2:$C$100,0)+1,0))))),"Н/Д",((INDIRECT(CONCATENATE("'2018-12 (Д)'!R",TEXT(MATCH($C30,'2018-12 (Д)'!$C$2:$C$100,0)+1,0)))-INDIRECT(CONCATENATE("'2018-11 (Д)'!R",TEXT(MATCH($C30,'2018-11 (Д)'!$C$2:$C$100,0)+1,0))))/INDIRECT(CONCATENATE("'2018-11 (Д)'!R",TEXT(MATCH($C30,'2018-11 (Д)'!$C$2:$C$100,0)+1,0))))*100)</f>
        <v>173.52596970301474</v>
      </c>
      <c r="FB30" s="9"/>
      <c r="FC30" s="9">
        <f ca="1">IF(OR(INDIRECT(CONCATENATE("'2018-03 (Д)'!S",TEXT(MATCH($C30,'2018-03 (Д)'!$C$2:$C$100,0)+1,0)))="Н/Д",INDIRECT(CONCATENATE("'2018-02 (Д)'!S",TEXT(MATCH($C30,'2018-02 (Д)'!$C$2:$C$100,0)+1,0)))="Н/Д",AND(INDIRECT(CONCATENATE("'2018-03 (Д)'!S",TEXT(MATCH($C30,'2018-03 (Д)'!$C$2:$C$100,0)+1,0)))="Н/Д",INDIRECT(CONCATENATE("'2018-02 (Д)'!S",TEXT(MATCH($C30,'2018-02 (Д)'!$C$2:$C$100,0)+1,0))))),"Н/Д",((INDIRECT(CONCATENATE("'2018-03 (Д)'!S",TEXT(MATCH($C30,'2018-03 (Д)'!$C$2:$C$100,0)+1,0)))-INDIRECT(CONCATENATE("'2018-02 (Д)'!S",TEXT(MATCH($C30,'2018-02 (Д)'!$C$2:$C$100,0)+1,0))))/INDIRECT(CONCATENATE("'2018-02 (Д)'!S",TEXT(MATCH($C30,'2018-02 (Д)'!$C$2:$C$100,0)+1,0))))*100)</f>
        <v>346.37548449612405</v>
      </c>
      <c r="FD30" s="9">
        <f ca="1">IF(OR(INDIRECT(CONCATENATE("'2018-04 (Д)'!S",TEXT(MATCH($C30,'2018-04 (Д)'!$C$2:$C$100,0)+1,0)))="Н/Д",INDIRECT(CONCATENATE("'2018-03 (Д)'!S",TEXT(MATCH($C30,'2018-03 (Д)'!$C$2:$C$100,0)+1,0)))="Н/Д",AND(INDIRECT(CONCATENATE("'2018-04 (Д)'!S",TEXT(MATCH($C30,'2018-04 (Д)'!$C$2:$C$100,0)+1,0)))="Н/Д",INDIRECT(CONCATENATE("'2018-03 (Д)'!S",TEXT(MATCH($C30,'2018-03 (Д)'!$C$2:$C$100,0)+1,0))))),"Н/Д",((INDIRECT(CONCATENATE("'2018-04 (Д)'!S",TEXT(MATCH($C30,'2018-04 (Д)'!$C$2:$C$100,0)+1,0)))-INDIRECT(CONCATENATE("'2018-03 (Д)'!S",TEXT(MATCH($C30,'2018-03 (Д)'!$C$2:$C$100,0)+1,0))))/INDIRECT(CONCATENATE("'2018-03 (Д)'!S",TEXT(MATCH($C30,'2018-03 (Д)'!$C$2:$C$100,0)+1,0))))*100)</f>
        <v>-67.437988362337038</v>
      </c>
      <c r="FE30" s="9">
        <f ca="1">IF(OR(INDIRECT(CONCATENATE("'2018-05 (Д)'!S",TEXT(MATCH($C30,'2018-05 (Д)'!$C$2:$C$100,0)+1,0)))="Н/Д",INDIRECT(CONCATENATE("'2018-04 (Д)'!S",TEXT(MATCH($C30,'2018-04 (Д)'!$C$2:$C$100,0)+1,0)))="Н/Д",AND(INDIRECT(CONCATENATE("'2018-05 (Д)'!S",TEXT(MATCH($C30,'2018-05 (Д)'!$C$2:$C$100,0)+1,0)))="Н/Д",INDIRECT(CONCATENATE("'2018-04 (Д)'!S",TEXT(MATCH($C30,'2018-04 (Д)'!$C$2:$C$100,0)+1,0))))),"Н/Д",((INDIRECT(CONCATENATE("'2018-05 (Д)'!S",TEXT(MATCH($C30,'2018-05 (Д)'!$C$2:$C$100,0)+1,0)))-INDIRECT(CONCATENATE("'2018-04 (Д)'!S",TEXT(MATCH($C30,'2018-04 (Д)'!$C$2:$C$100,0)+1,0))))/INDIRECT(CONCATENATE("'2018-04 (Д)'!S",TEXT(MATCH($C30,'2018-04 (Д)'!$C$2:$C$100,0)+1,0))))*100)</f>
        <v>684.52380952380952</v>
      </c>
      <c r="FF30" s="9">
        <f ca="1">IF(OR(INDIRECT(CONCATENATE("'2018-06 (Д)'!S",TEXT(MATCH($C30,'2018-06 (Д)'!$C$2:$C$100,0)+1,0)))="Н/Д",INDIRECT(CONCATENATE("'2018-05 (Д)'!S",TEXT(MATCH($C30,'2018-05 (Д)'!$C$2:$C$100,0)+1,0)))="Н/Д",AND(INDIRECT(CONCATENATE("'2018-06 (Д)'!S",TEXT(MATCH($C30,'2018-06 (Д)'!$C$2:$C$100,0)+1,0)))="Н/Д",INDIRECT(CONCATENATE("'2018-05 (Д)'!S",TEXT(MATCH($C30,'2018-05 (Д)'!$C$2:$C$100,0)+1,0))))),"Н/Д",((INDIRECT(CONCATENATE("'2018-06 (Д)'!S",TEXT(MATCH($C30,'2018-06 (Д)'!$C$2:$C$100,0)+1,0)))-INDIRECT(CONCATENATE("'2018-05 (Д)'!S",TEXT(MATCH($C30,'2018-05 (Д)'!$C$2:$C$100,0)+1,0))))/INDIRECT(CONCATENATE("'2018-05 (Д)'!S",TEXT(MATCH($C30,'2018-05 (Д)'!$C$2:$C$100,0)+1,0))))*100)</f>
        <v>-15.41081638846738</v>
      </c>
      <c r="FG30" s="9">
        <f ca="1">IF(OR(INDIRECT(CONCATENATE("'2018-07 (Д)'!S",TEXT(MATCH($C30,'2018-07 (Д)'!$C$2:$C$100,0)+1,0)))="Н/Д",INDIRECT(CONCATENATE("'2018-06 (Д)'!S",TEXT(MATCH($C30,'2018-06 (Д)'!$C$2:$C$100,0)+1,0)))="Н/Д",AND(INDIRECT(CONCATENATE("'2018-07 (Д)'!S",TEXT(MATCH($C30,'2018-07 (Д)'!$C$2:$C$100,0)+1,0)))="Н/Д",INDIRECT(CONCATENATE("'2018-06 (Д)'!S",TEXT(MATCH($C30,'2018-06 (Д)'!$C$2:$C$100,0)+1,0))))),"Н/Д",((INDIRECT(CONCATENATE("'2018-07 (Д)'!S",TEXT(MATCH($C30,'2018-07 (Д)'!$C$2:$C$100,0)+1,0)))-INDIRECT(CONCATENATE("'2018-06 (Д)'!S",TEXT(MATCH($C30,'2018-06 (Д)'!$C$2:$C$100,0)+1,0))))/INDIRECT(CONCATENATE("'2018-06 (Д)'!S",TEXT(MATCH($C30,'2018-06 (Д)'!$C$2:$C$100,0)+1,0))))*100)</f>
        <v>-84.213624675195334</v>
      </c>
      <c r="FH30" s="9">
        <f ca="1">IF(OR(INDIRECT(CONCATENATE("'2018-08 (Д)'!S",TEXT(MATCH($C30,'2018-08 (Д)'!$C$2:$C$100,0)+1,0)))="Н/Д",INDIRECT(CONCATENATE("'2018-07 (Д)'!S",TEXT(MATCH($C30,'2018-07 (Д)'!$C$2:$C$100,0)+1,0)))="Н/Д",AND(INDIRECT(CONCATENATE("'2018-08 (Д)'!S",TEXT(MATCH($C30,'2018-08 (Д)'!$C$2:$C$100,0)+1,0)))="Н/Д",INDIRECT(CONCATENATE("'2018-07 (Д)'!S",TEXT(MATCH($C30,'2018-07 (Д)'!$C$2:$C$100,0)+1,0))))),"Н/Д",((INDIRECT(CONCATENATE("'2018-08 (Д)'!S",TEXT(MATCH($C30,'2018-08 (Д)'!$C$2:$C$100,0)+1,0)))-INDIRECT(CONCATENATE("'2018-07 (Д)'!S",TEXT(MATCH($C30,'2018-07 (Д)'!$C$2:$C$100,0)+1,0))))/INDIRECT(CONCATENATE("'2018-07 (Д)'!S",TEXT(MATCH($C30,'2018-07 (Д)'!$C$2:$C$100,0)+1,0))))*100)</f>
        <v>37.710090909090781</v>
      </c>
      <c r="FI30" s="9">
        <f ca="1">IF(OR(INDIRECT(CONCATENATE("'2018-09 (Д)'!S",TEXT(MATCH($C30,'2018-09 (Д)'!$C$2:$C$100,0)+1,0)))="Н/Д",INDIRECT(CONCATENATE("'2018-08 (Д)'!S",TEXT(MATCH($C30,'2018-08 (Д)'!$C$2:$C$100,0)+1,0)))="Н/Д",AND(INDIRECT(CONCATENATE("'2018-09 (Д)'!S",TEXT(MATCH($C30,'2018-09 (Д)'!$C$2:$C$100,0)+1,0)))="Н/Д",INDIRECT(CONCATENATE("'2018-08 (Д)'!S",TEXT(MATCH($C30,'2018-08 (Д)'!$C$2:$C$100,0)+1,0))))),"Н/Д",((INDIRECT(CONCATENATE("'2018-09 (Д)'!S",TEXT(MATCH($C30,'2018-09 (Д)'!$C$2:$C$100,0)+1,0)))-INDIRECT(CONCATENATE("'2018-08 (Д)'!S",TEXT(MATCH($C30,'2018-08 (Д)'!$C$2:$C$100,0)+1,0))))/INDIRECT(CONCATENATE("'2018-08 (Д)'!S",TEXT(MATCH($C30,'2018-08 (Д)'!$C$2:$C$100,0)+1,0))))*100)</f>
        <v>219.91944869690045</v>
      </c>
      <c r="FJ30" s="9">
        <f ca="1">IF(OR(INDIRECT(CONCATENATE("'2018-10 (Д)'!S",TEXT(MATCH($C30,'2018-10 (Д)'!$C$2:$C$100,0)+1,0)))="Н/Д",INDIRECT(CONCATENATE("'2018-09 (Д)'!S",TEXT(MATCH($C30,'2018-09 (Д)'!$C$2:$C$100,0)+1,0)))="Н/Д",AND(INDIRECT(CONCATENATE("'2018-10 (Д)'!S",TEXT(MATCH($C30,'2018-10 (Д)'!$C$2:$C$100,0)+1,0)))="Н/Д",INDIRECT(CONCATENATE("'2018-09 (Д)'!S",TEXT(MATCH($C30,'2018-09 (Д)'!$C$2:$C$100,0)+1,0))))),"Н/Д",((INDIRECT(CONCATENATE("'2018-10 (Д)'!S",TEXT(MATCH($C30,'2018-10 (Д)'!$C$2:$C$100,0)+1,0)))-INDIRECT(CONCATENATE("'2018-09 (Д)'!S",TEXT(MATCH($C30,'2018-09 (Д)'!$C$2:$C$100,0)+1,0))))/INDIRECT(CONCATENATE("'2018-09 (Д)'!S",TEXT(MATCH($C30,'2018-09 (Д)'!$C$2:$C$100,0)+1,0))))*100)</f>
        <v>-61.825563459842037</v>
      </c>
      <c r="FK30" s="9">
        <f ca="1">IF(OR(INDIRECT(CONCATENATE("'2018-11 (Д)'!S",TEXT(MATCH($C30,'2018-11 (Д)'!$C$2:$C$100,0)+1,0)))="Н/Д",INDIRECT(CONCATENATE("'2018-10 (Д)'!S",TEXT(MATCH($C30,'2018-10 (Д)'!$C$2:$C$100,0)+1,0)))="Н/Д",AND(INDIRECT(CONCATENATE("'2018-11 (Д)'!S",TEXT(MATCH($C30,'2018-11 (Д)'!$C$2:$C$100,0)+1,0)))="Н/Д",INDIRECT(CONCATENATE("'2018-10 (Д)'!S",TEXT(MATCH($C30,'2018-10 (Д)'!$C$2:$C$100,0)+1,0))))),"Н/Д",((INDIRECT(CONCATENATE("'2018-11 (Д)'!S",TEXT(MATCH($C30,'2018-11 (Д)'!$C$2:$C$100,0)+1,0)))-INDIRECT(CONCATENATE("'2018-10 (Д)'!S",TEXT(MATCH($C30,'2018-10 (Д)'!$C$2:$C$100,0)+1,0))))/INDIRECT(CONCATENATE("'2018-10 (Д)'!S",TEXT(MATCH($C30,'2018-10 (Д)'!$C$2:$C$100,0)+1,0))))*100)</f>
        <v>0.61329729729741056</v>
      </c>
      <c r="FL30" s="9">
        <f ca="1">IF(OR(INDIRECT(CONCATENATE("'2018-12 (Д)'!S",TEXT(MATCH($C30,'2018-12 (Д)'!$C$2:$C$100,0)+1,0)))="Н/Д",INDIRECT(CONCATENATE("'2018-11 (Д)'!S",TEXT(MATCH($C30,'2018-11 (Д)'!$C$2:$C$100,0)+1,0)))="Н/Д",AND(INDIRECT(CONCATENATE("'2018-12 (Д)'!S",TEXT(MATCH($C30,'2018-12 (Д)'!$C$2:$C$100,0)+1,0)))="Н/Д",INDIRECT(CONCATENATE("'2018-11 (Д)'!S",TEXT(MATCH($C30,'2018-11 (Д)'!$C$2:$C$100,0)+1,0))))),"Н/Д",((INDIRECT(CONCATENATE("'2018-12 (Д)'!S",TEXT(MATCH($C30,'2018-12 (Д)'!$C$2:$C$100,0)+1,0)))-INDIRECT(CONCATENATE("'2018-11 (Д)'!S",TEXT(MATCH($C30,'2018-11 (Д)'!$C$2:$C$100,0)+1,0))))/INDIRECT(CONCATENATE("'2018-11 (Д)'!S",TEXT(MATCH($C30,'2018-11 (Д)'!$C$2:$C$100,0)+1,0))))*100)</f>
        <v>56.708613014452588</v>
      </c>
      <c r="FM30" s="9"/>
      <c r="FN30" s="9">
        <f ca="1">IF(OR(INDIRECT(CONCATENATE("'2018-03 (Д)'!T",TEXT(MATCH($C30,'2018-03 (Д)'!$C$2:$C$100,0)+1,0)))="Н/Д",INDIRECT(CONCATENATE("'2018-02 (Д)'!T",TEXT(MATCH($C30,'2018-02 (Д)'!$C$2:$C$100,0)+1,0)))="Н/Д",AND(INDIRECT(CONCATENATE("'2018-03 (Д)'!T",TEXT(MATCH($C30,'2018-03 (Д)'!$C$2:$C$100,0)+1,0)))="Н/Д",INDIRECT(CONCATENATE("'2018-02 (Д)'!T",TEXT(MATCH($C30,'2018-02 (Д)'!$C$2:$C$100,0)+1,0))))),"Н/Д",((INDIRECT(CONCATENATE("'2018-03 (Д)'!T",TEXT(MATCH($C30,'2018-03 (Д)'!$C$2:$C$100,0)+1,0)))-INDIRECT(CONCATENATE("'2018-02 (Д)'!T",TEXT(MATCH($C30,'2018-02 (Д)'!$C$2:$C$100,0)+1,0))))/INDIRECT(CONCATENATE("'2018-02 (Д)'!T",TEXT(MATCH($C30,'2018-02 (Д)'!$C$2:$C$100,0)+1,0))))*100)</f>
        <v>10.902211671591793</v>
      </c>
      <c r="FO30" s="9">
        <f ca="1">IF(OR(INDIRECT(CONCATENATE("'2018-04 (Д)'!T",TEXT(MATCH($C30,'2018-04 (Д)'!$C$2:$C$100,0)+1,0)))="Н/Д",INDIRECT(CONCATENATE("'2018-03 (Д)'!T",TEXT(MATCH($C30,'2018-03 (Д)'!$C$2:$C$100,0)+1,0)))="Н/Д",AND(INDIRECT(CONCATENATE("'2018-04 (Д)'!T",TEXT(MATCH($C30,'2018-04 (Д)'!$C$2:$C$100,0)+1,0)))="Н/Д",INDIRECT(CONCATENATE("'2018-03 (Д)'!T",TEXT(MATCH($C30,'2018-03 (Д)'!$C$2:$C$100,0)+1,0))))),"Н/Д",((INDIRECT(CONCATENATE("'2018-04 (Д)'!T",TEXT(MATCH($C30,'2018-04 (Д)'!$C$2:$C$100,0)+1,0)))-INDIRECT(CONCATENATE("'2018-03 (Д)'!T",TEXT(MATCH($C30,'2018-03 (Д)'!$C$2:$C$100,0)+1,0))))/INDIRECT(CONCATENATE("'2018-03 (Д)'!T",TEXT(MATCH($C30,'2018-03 (Д)'!$C$2:$C$100,0)+1,0))))*100)</f>
        <v>19.846462308181643</v>
      </c>
      <c r="FP30" s="9">
        <f ca="1">IF(OR(INDIRECT(CONCATENATE("'2018-05 (Д)'!T",TEXT(MATCH($C30,'2018-05 (Д)'!$C$2:$C$100,0)+1,0)))="Н/Д",INDIRECT(CONCATENATE("'2018-04 (Д)'!T",TEXT(MATCH($C30,'2018-04 (Д)'!$C$2:$C$100,0)+1,0)))="Н/Д",AND(INDIRECT(CONCATENATE("'2018-05 (Д)'!T",TEXT(MATCH($C30,'2018-05 (Д)'!$C$2:$C$100,0)+1,0)))="Н/Д",INDIRECT(CONCATENATE("'2018-04 (Д)'!T",TEXT(MATCH($C30,'2018-04 (Д)'!$C$2:$C$100,0)+1,0))))),"Н/Д",((INDIRECT(CONCATENATE("'2018-05 (Д)'!T",TEXT(MATCH($C30,'2018-05 (Д)'!$C$2:$C$100,0)+1,0)))-INDIRECT(CONCATENATE("'2018-04 (Д)'!T",TEXT(MATCH($C30,'2018-04 (Д)'!$C$2:$C$100,0)+1,0))))/INDIRECT(CONCATENATE("'2018-04 (Д)'!T",TEXT(MATCH($C30,'2018-04 (Д)'!$C$2:$C$100,0)+1,0))))*100)</f>
        <v>15.41564042858878</v>
      </c>
      <c r="FQ30" s="9">
        <f ca="1">IF(OR(INDIRECT(CONCATENATE("'2018-06 (Д)'!T",TEXT(MATCH($C30,'2018-06 (Д)'!$C$2:$C$100,0)+1,0)))="Н/Д",INDIRECT(CONCATENATE("'2018-05 (Д)'!T",TEXT(MATCH($C30,'2018-05 (Д)'!$C$2:$C$100,0)+1,0)))="Н/Д",AND(INDIRECT(CONCATENATE("'2018-06 (Д)'!T",TEXT(MATCH($C30,'2018-06 (Д)'!$C$2:$C$100,0)+1,0)))="Н/Д",INDIRECT(CONCATENATE("'2018-05 (Д)'!T",TEXT(MATCH($C30,'2018-05 (Д)'!$C$2:$C$100,0)+1,0))))),"Н/Д",((INDIRECT(CONCATENATE("'2018-06 (Д)'!T",TEXT(MATCH($C30,'2018-06 (Д)'!$C$2:$C$100,0)+1,0)))-INDIRECT(CONCATENATE("'2018-05 (Д)'!T",TEXT(MATCH($C30,'2018-05 (Д)'!$C$2:$C$100,0)+1,0))))/INDIRECT(CONCATENATE("'2018-05 (Д)'!T",TEXT(MATCH($C30,'2018-05 (Д)'!$C$2:$C$100,0)+1,0))))*100)</f>
        <v>-2.1948183323072223</v>
      </c>
      <c r="FR30" s="9">
        <f ca="1">IF(OR(INDIRECT(CONCATENATE("'2018-07 (Д)'!T",TEXT(MATCH($C30,'2018-07 (Д)'!$C$2:$C$100,0)+1,0)))="Н/Д",INDIRECT(CONCATENATE("'2018-06 (Д)'!T",TEXT(MATCH($C30,'2018-06 (Д)'!$C$2:$C$100,0)+1,0)))="Н/Д",AND(INDIRECT(CONCATENATE("'2018-07 (Д)'!T",TEXT(MATCH($C30,'2018-07 (Д)'!$C$2:$C$100,0)+1,0)))="Н/Д",INDIRECT(CONCATENATE("'2018-06 (Д)'!T",TEXT(MATCH($C30,'2018-06 (Д)'!$C$2:$C$100,0)+1,0))))),"Н/Д",((INDIRECT(CONCATENATE("'2018-07 (Д)'!T",TEXT(MATCH($C30,'2018-07 (Д)'!$C$2:$C$100,0)+1,0)))-INDIRECT(CONCATENATE("'2018-06 (Д)'!T",TEXT(MATCH($C30,'2018-06 (Д)'!$C$2:$C$100,0)+1,0))))/INDIRECT(CONCATENATE("'2018-06 (Д)'!T",TEXT(MATCH($C30,'2018-06 (Д)'!$C$2:$C$100,0)+1,0))))*100)</f>
        <v>24.069430975070091</v>
      </c>
      <c r="FS30" s="9">
        <f ca="1">IF(OR(INDIRECT(CONCATENATE("'2018-08 (Д)'!T",TEXT(MATCH($C30,'2018-08 (Д)'!$C$2:$C$100,0)+1,0)))="Н/Д",INDIRECT(CONCATENATE("'2018-07 (Д)'!T",TEXT(MATCH($C30,'2018-07 (Д)'!$C$2:$C$100,0)+1,0)))="Н/Д",AND(INDIRECT(CONCATENATE("'2018-08 (Д)'!T",TEXT(MATCH($C30,'2018-08 (Д)'!$C$2:$C$100,0)+1,0)))="Н/Д",INDIRECT(CONCATENATE("'2018-07 (Д)'!T",TEXT(MATCH($C30,'2018-07 (Д)'!$C$2:$C$100,0)+1,0))))),"Н/Д",((INDIRECT(CONCATENATE("'2018-08 (Д)'!T",TEXT(MATCH($C30,'2018-08 (Д)'!$C$2:$C$100,0)+1,0)))-INDIRECT(CONCATENATE("'2018-07 (Д)'!T",TEXT(MATCH($C30,'2018-07 (Д)'!$C$2:$C$100,0)+1,0))))/INDIRECT(CONCATENATE("'2018-07 (Д)'!T",TEXT(MATCH($C30,'2018-07 (Д)'!$C$2:$C$100,0)+1,0))))*100)</f>
        <v>4.8959826699045674</v>
      </c>
      <c r="FT30" s="9">
        <f ca="1">IF(OR(INDIRECT(CONCATENATE("'2018-09 (Д)'!T",TEXT(MATCH($C30,'2018-09 (Д)'!$C$2:$C$100,0)+1,0)))="Н/Д",INDIRECT(CONCATENATE("'2018-08 (Д)'!T",TEXT(MATCH($C30,'2018-08 (Д)'!$C$2:$C$100,0)+1,0)))="Н/Д",AND(INDIRECT(CONCATENATE("'2018-09 (Д)'!T",TEXT(MATCH($C30,'2018-09 (Д)'!$C$2:$C$100,0)+1,0)))="Н/Д",INDIRECT(CONCATENATE("'2018-08 (Д)'!T",TEXT(MATCH($C30,'2018-08 (Д)'!$C$2:$C$100,0)+1,0))))),"Н/Д",((INDIRECT(CONCATENATE("'2018-09 (Д)'!T",TEXT(MATCH($C30,'2018-09 (Д)'!$C$2:$C$100,0)+1,0)))-INDIRECT(CONCATENATE("'2018-08 (Д)'!T",TEXT(MATCH($C30,'2018-08 (Д)'!$C$2:$C$100,0)+1,0))))/INDIRECT(CONCATENATE("'2018-08 (Д)'!T",TEXT(MATCH($C30,'2018-08 (Д)'!$C$2:$C$100,0)+1,0))))*100)</f>
        <v>11.679854283472062</v>
      </c>
      <c r="FU30" s="9">
        <f ca="1">IF(OR(INDIRECT(CONCATENATE("'2018-10 (Д)'!T",TEXT(MATCH($C30,'2018-10 (Д)'!$C$2:$C$100,0)+1,0)))="Н/Д",INDIRECT(CONCATENATE("'2018-09 (Д)'!T",TEXT(MATCH($C30,'2018-09 (Д)'!$C$2:$C$100,0)+1,0)))="Н/Д",AND(INDIRECT(CONCATENATE("'2018-10 (Д)'!T",TEXT(MATCH($C30,'2018-10 (Д)'!$C$2:$C$100,0)+1,0)))="Н/Д",INDIRECT(CONCATENATE("'2018-09 (Д)'!T",TEXT(MATCH($C30,'2018-09 (Д)'!$C$2:$C$100,0)+1,0))))),"Н/Д",((INDIRECT(CONCATENATE("'2018-10 (Д)'!T",TEXT(MATCH($C30,'2018-10 (Д)'!$C$2:$C$100,0)+1,0)))-INDIRECT(CONCATENATE("'2018-09 (Д)'!T",TEXT(MATCH($C30,'2018-09 (Д)'!$C$2:$C$100,0)+1,0))))/INDIRECT(CONCATENATE("'2018-09 (Д)'!T",TEXT(MATCH($C30,'2018-09 (Д)'!$C$2:$C$100,0)+1,0))))*100)</f>
        <v>-14.566195024975334</v>
      </c>
      <c r="FV30" s="9">
        <f ca="1">IF(OR(INDIRECT(CONCATENATE("'2018-11 (Д)'!T",TEXT(MATCH($C30,'2018-11 (Д)'!$C$2:$C$100,0)+1,0)))="Н/Д",INDIRECT(CONCATENATE("'2018-10 (Д)'!T",TEXT(MATCH($C30,'2018-10 (Д)'!$C$2:$C$100,0)+1,0)))="Н/Д",AND(INDIRECT(CONCATENATE("'2018-11 (Д)'!T",TEXT(MATCH($C30,'2018-11 (Д)'!$C$2:$C$100,0)+1,0)))="Н/Д",INDIRECT(CONCATENATE("'2018-10 (Д)'!T",TEXT(MATCH($C30,'2018-10 (Д)'!$C$2:$C$100,0)+1,0))))),"Н/Д",((INDIRECT(CONCATENATE("'2018-11 (Д)'!T",TEXT(MATCH($C30,'2018-11 (Д)'!$C$2:$C$100,0)+1,0)))-INDIRECT(CONCATENATE("'2018-10 (Д)'!T",TEXT(MATCH($C30,'2018-10 (Д)'!$C$2:$C$100,0)+1,0))))/INDIRECT(CONCATENATE("'2018-10 (Д)'!T",TEXT(MATCH($C30,'2018-10 (Д)'!$C$2:$C$100,0)+1,0))))*100)</f>
        <v>7.6402853976485687</v>
      </c>
      <c r="FW30" s="9">
        <f ca="1">IF(OR(INDIRECT(CONCATENATE("'2018-12 (Д)'!T",TEXT(MATCH($C30,'2018-12 (Д)'!$C$2:$C$100,0)+1,0)))="Н/Д",INDIRECT(CONCATENATE("'2018-11 (Д)'!T",TEXT(MATCH($C30,'2018-11 (Д)'!$C$2:$C$100,0)+1,0)))="Н/Д",AND(INDIRECT(CONCATENATE("'2018-12 (Д)'!T",TEXT(MATCH($C30,'2018-12 (Д)'!$C$2:$C$100,0)+1,0)))="Н/Д",INDIRECT(CONCATENATE("'2018-11 (Д)'!T",TEXT(MATCH($C30,'2018-11 (Д)'!$C$2:$C$100,0)+1,0))))),"Н/Д",((INDIRECT(CONCATENATE("'2018-12 (Д)'!T",TEXT(MATCH($C30,'2018-12 (Д)'!$C$2:$C$100,0)+1,0)))-INDIRECT(CONCATENATE("'2018-11 (Д)'!T",TEXT(MATCH($C30,'2018-11 (Д)'!$C$2:$C$100,0)+1,0))))/INDIRECT(CONCATENATE("'2018-11 (Д)'!T",TEXT(MATCH($C30,'2018-11 (Д)'!$C$2:$C$100,0)+1,0))))*100)</f>
        <v>-6.3130850804897953</v>
      </c>
      <c r="FX30" s="9"/>
      <c r="FY30" s="9">
        <f ca="1">IF(OR(INDIRECT(CONCATENATE("'2018-03 (Д)'!U",TEXT(MATCH($C30,'2018-03 (Д)'!$C$2:$C$100,0)+1,0)))="Н/Д",INDIRECT(CONCATENATE("'2018-02 (Д)'!U",TEXT(MATCH($C30,'2018-02 (Д)'!$C$2:$C$100,0)+1,0)))="Н/Д",AND(INDIRECT(CONCATENATE("'2018-03 (Д)'!U",TEXT(MATCH($C30,'2018-03 (Д)'!$C$2:$C$100,0)+1,0)))="Н/Д",INDIRECT(CONCATENATE("'2018-02 (Д)'!U",TEXT(MATCH($C30,'2018-02 (Д)'!$C$2:$C$100,0)+1,0))))),"Н/Д",((INDIRECT(CONCATENATE("'2018-03 (Д)'!U",TEXT(MATCH($C30,'2018-03 (Д)'!$C$2:$C$100,0)+1,0)))-INDIRECT(CONCATENATE("'2018-02 (Д)'!U",TEXT(MATCH($C30,'2018-02 (Д)'!$C$2:$C$100,0)+1,0))))/INDIRECT(CONCATENATE("'2018-02 (Д)'!U",TEXT(MATCH($C30,'2018-02 (Д)'!$C$2:$C$100,0)+1,0))))*100)</f>
        <v>-47.480149175687018</v>
      </c>
      <c r="FZ30" s="9">
        <f ca="1">IF(OR(INDIRECT(CONCATENATE("'2018-04 (Д)'!U",TEXT(MATCH($C30,'2018-04 (Д)'!$C$2:$C$100,0)+1,0)))="Н/Д",INDIRECT(CONCATENATE("'2018-03 (Д)'!U",TEXT(MATCH($C30,'2018-03 (Д)'!$C$2:$C$100,0)+1,0)))="Н/Д",AND(INDIRECT(CONCATENATE("'2018-04 (Д)'!U",TEXT(MATCH($C30,'2018-04 (Д)'!$C$2:$C$100,0)+1,0)))="Н/Д",INDIRECT(CONCATENATE("'2018-03 (Д)'!U",TEXT(MATCH($C30,'2018-03 (Д)'!$C$2:$C$100,0)+1,0))))),"Н/Д",((INDIRECT(CONCATENATE("'2018-04 (Д)'!U",TEXT(MATCH($C30,'2018-04 (Д)'!$C$2:$C$100,0)+1,0)))-INDIRECT(CONCATENATE("'2018-03 (Д)'!U",TEXT(MATCH($C30,'2018-03 (Д)'!$C$2:$C$100,0)+1,0))))/INDIRECT(CONCATENATE("'2018-03 (Д)'!U",TEXT(MATCH($C30,'2018-03 (Д)'!$C$2:$C$100,0)+1,0))))*100)</f>
        <v>3.1006048444143284</v>
      </c>
      <c r="GA30" s="9">
        <f ca="1">IF(OR(INDIRECT(CONCATENATE("'2018-05 (Д)'!U",TEXT(MATCH($C30,'2018-05 (Д)'!$C$2:$C$100,0)+1,0)))="Н/Д",INDIRECT(CONCATENATE("'2018-04 (Д)'!U",TEXT(MATCH($C30,'2018-04 (Д)'!$C$2:$C$100,0)+1,0)))="Н/Д",AND(INDIRECT(CONCATENATE("'2018-05 (Д)'!U",TEXT(MATCH($C30,'2018-05 (Д)'!$C$2:$C$100,0)+1,0)))="Н/Д",INDIRECT(CONCATENATE("'2018-04 (Д)'!U",TEXT(MATCH($C30,'2018-04 (Д)'!$C$2:$C$100,0)+1,0))))),"Н/Д",((INDIRECT(CONCATENATE("'2018-05 (Д)'!U",TEXT(MATCH($C30,'2018-05 (Д)'!$C$2:$C$100,0)+1,0)))-INDIRECT(CONCATENATE("'2018-04 (Д)'!U",TEXT(MATCH($C30,'2018-04 (Д)'!$C$2:$C$100,0)+1,0))))/INDIRECT(CONCATENATE("'2018-04 (Д)'!U",TEXT(MATCH($C30,'2018-04 (Д)'!$C$2:$C$100,0)+1,0))))*100)</f>
        <v>-17.442678733081326</v>
      </c>
      <c r="GB30" s="9">
        <f ca="1">IF(OR(INDIRECT(CONCATENATE("'2018-06 (Д)'!U",TEXT(MATCH($C30,'2018-06 (Д)'!$C$2:$C$100,0)+1,0)))="Н/Д",INDIRECT(CONCATENATE("'2018-05 (Д)'!U",TEXT(MATCH($C30,'2018-05 (Д)'!$C$2:$C$100,0)+1,0)))="Н/Д",AND(INDIRECT(CONCATENATE("'2018-06 (Д)'!U",TEXT(MATCH($C30,'2018-06 (Д)'!$C$2:$C$100,0)+1,0)))="Н/Д",INDIRECT(CONCATENATE("'2018-05 (Д)'!U",TEXT(MATCH($C30,'2018-05 (Д)'!$C$2:$C$100,0)+1,0))))),"Н/Д",((INDIRECT(CONCATENATE("'2018-06 (Д)'!U",TEXT(MATCH($C30,'2018-06 (Д)'!$C$2:$C$100,0)+1,0)))-INDIRECT(CONCATENATE("'2018-05 (Д)'!U",TEXT(MATCH($C30,'2018-05 (Д)'!$C$2:$C$100,0)+1,0))))/INDIRECT(CONCATENATE("'2018-05 (Д)'!U",TEXT(MATCH($C30,'2018-05 (Д)'!$C$2:$C$100,0)+1,0))))*100)</f>
        <v>126.58546370653249</v>
      </c>
      <c r="GC30" s="9">
        <f ca="1">IF(OR(INDIRECT(CONCATENATE("'2018-07 (Д)'!U",TEXT(MATCH($C30,'2018-07 (Д)'!$C$2:$C$100,0)+1,0)))="Н/Д",INDIRECT(CONCATENATE("'2018-06 (Д)'!U",TEXT(MATCH($C30,'2018-06 (Д)'!$C$2:$C$100,0)+1,0)))="Н/Д",AND(INDIRECT(CONCATENATE("'2018-07 (Д)'!U",TEXT(MATCH($C30,'2018-07 (Д)'!$C$2:$C$100,0)+1,0)))="Н/Д",INDIRECT(CONCATENATE("'2018-06 (Д)'!U",TEXT(MATCH($C30,'2018-06 (Д)'!$C$2:$C$100,0)+1,0))))),"Н/Д",((INDIRECT(CONCATENATE("'2018-07 (Д)'!U",TEXT(MATCH($C30,'2018-07 (Д)'!$C$2:$C$100,0)+1,0)))-INDIRECT(CONCATENATE("'2018-06 (Д)'!U",TEXT(MATCH($C30,'2018-06 (Д)'!$C$2:$C$100,0)+1,0))))/INDIRECT(CONCATENATE("'2018-06 (Д)'!U",TEXT(MATCH($C30,'2018-06 (Д)'!$C$2:$C$100,0)+1,0))))*100)</f>
        <v>50.039644411430636</v>
      </c>
      <c r="GD30" s="9">
        <f ca="1">IF(OR(INDIRECT(CONCATENATE("'2018-08 (Д)'!U",TEXT(MATCH($C30,'2018-08 (Д)'!$C$2:$C$100,0)+1,0)))="Н/Д",INDIRECT(CONCATENATE("'2018-07 (Д)'!U",TEXT(MATCH($C30,'2018-07 (Д)'!$C$2:$C$100,0)+1,0)))="Н/Д",AND(INDIRECT(CONCATENATE("'2018-08 (Д)'!U",TEXT(MATCH($C30,'2018-08 (Д)'!$C$2:$C$100,0)+1,0)))="Н/Д",INDIRECT(CONCATENATE("'2018-07 (Д)'!U",TEXT(MATCH($C30,'2018-07 (Д)'!$C$2:$C$100,0)+1,0))))),"Н/Д",((INDIRECT(CONCATENATE("'2018-08 (Д)'!U",TEXT(MATCH($C30,'2018-08 (Д)'!$C$2:$C$100,0)+1,0)))-INDIRECT(CONCATENATE("'2018-07 (Д)'!U",TEXT(MATCH($C30,'2018-07 (Д)'!$C$2:$C$100,0)+1,0))))/INDIRECT(CONCATENATE("'2018-07 (Д)'!U",TEXT(MATCH($C30,'2018-07 (Д)'!$C$2:$C$100,0)+1,0))))*100)</f>
        <v>-50.564541738980431</v>
      </c>
      <c r="GE30" s="9">
        <f ca="1">IF(OR(INDIRECT(CONCATENATE("'2018-09 (Д)'!U",TEXT(MATCH($C30,'2018-09 (Д)'!$C$2:$C$100,0)+1,0)))="Н/Д",INDIRECT(CONCATENATE("'2018-08 (Д)'!U",TEXT(MATCH($C30,'2018-08 (Д)'!$C$2:$C$100,0)+1,0)))="Н/Д",AND(INDIRECT(CONCATENATE("'2018-09 (Д)'!U",TEXT(MATCH($C30,'2018-09 (Д)'!$C$2:$C$100,0)+1,0)))="Н/Д",INDIRECT(CONCATENATE("'2018-08 (Д)'!U",TEXT(MATCH($C30,'2018-08 (Д)'!$C$2:$C$100,0)+1,0))))),"Н/Д",((INDIRECT(CONCATENATE("'2018-09 (Д)'!U",TEXT(MATCH($C30,'2018-09 (Д)'!$C$2:$C$100,0)+1,0)))-INDIRECT(CONCATENATE("'2018-08 (Д)'!U",TEXT(MATCH($C30,'2018-08 (Д)'!$C$2:$C$100,0)+1,0))))/INDIRECT(CONCATENATE("'2018-08 (Д)'!U",TEXT(MATCH($C30,'2018-08 (Д)'!$C$2:$C$100,0)+1,0))))*100)</f>
        <v>6.2711829663648802</v>
      </c>
      <c r="GF30" s="9">
        <f ca="1">IF(OR(INDIRECT(CONCATENATE("'2018-10 (Д)'!U",TEXT(MATCH($C30,'2018-10 (Д)'!$C$2:$C$100,0)+1,0)))="Н/Д",INDIRECT(CONCATENATE("'2018-09 (Д)'!U",TEXT(MATCH($C30,'2018-09 (Д)'!$C$2:$C$100,0)+1,0)))="Н/Д",AND(INDIRECT(CONCATENATE("'2018-10 (Д)'!U",TEXT(MATCH($C30,'2018-10 (Д)'!$C$2:$C$100,0)+1,0)))="Н/Д",INDIRECT(CONCATENATE("'2018-09 (Д)'!U",TEXT(MATCH($C30,'2018-09 (Д)'!$C$2:$C$100,0)+1,0))))),"Н/Д",((INDIRECT(CONCATENATE("'2018-10 (Д)'!U",TEXT(MATCH($C30,'2018-10 (Д)'!$C$2:$C$100,0)+1,0)))-INDIRECT(CONCATENATE("'2018-09 (Д)'!U",TEXT(MATCH($C30,'2018-09 (Д)'!$C$2:$C$100,0)+1,0))))/INDIRECT(CONCATENATE("'2018-09 (Д)'!U",TEXT(MATCH($C30,'2018-09 (Д)'!$C$2:$C$100,0)+1,0))))*100)</f>
        <v>-41.413180399331686</v>
      </c>
      <c r="GG30" s="9">
        <f ca="1">IF(OR(INDIRECT(CONCATENATE("'2018-11 (Д)'!U",TEXT(MATCH($C30,'2018-11 (Д)'!$C$2:$C$100,0)+1,0)))="Н/Д",INDIRECT(CONCATENATE("'2018-10 (Д)'!U",TEXT(MATCH($C30,'2018-10 (Д)'!$C$2:$C$100,0)+1,0)))="Н/Д",AND(INDIRECT(CONCATENATE("'2018-11 (Д)'!U",TEXT(MATCH($C30,'2018-11 (Д)'!$C$2:$C$100,0)+1,0)))="Н/Д",INDIRECT(CONCATENATE("'2018-10 (Д)'!U",TEXT(MATCH($C30,'2018-10 (Д)'!$C$2:$C$100,0)+1,0))))),"Н/Д",((INDIRECT(CONCATENATE("'2018-11 (Д)'!U",TEXT(MATCH($C30,'2018-11 (Д)'!$C$2:$C$100,0)+1,0)))-INDIRECT(CONCATENATE("'2018-10 (Д)'!U",TEXT(MATCH($C30,'2018-10 (Д)'!$C$2:$C$100,0)+1,0))))/INDIRECT(CONCATENATE("'2018-10 (Д)'!U",TEXT(MATCH($C30,'2018-10 (Д)'!$C$2:$C$100,0)+1,0))))*100)</f>
        <v>57.457851298618138</v>
      </c>
      <c r="GH30" s="9">
        <f ca="1">IF(OR(INDIRECT(CONCATENATE("'2018-12 (Д)'!U",TEXT(MATCH($C30,'2018-12 (Д)'!$C$2:$C$100,0)+1,0)))="Н/Д",INDIRECT(CONCATENATE("'2018-11 (Д)'!U",TEXT(MATCH($C30,'2018-11 (Д)'!$C$2:$C$100,0)+1,0)))="Н/Д",AND(INDIRECT(CONCATENATE("'2018-12 (Д)'!U",TEXT(MATCH($C30,'2018-12 (Д)'!$C$2:$C$100,0)+1,0)))="Н/Д",INDIRECT(CONCATENATE("'2018-11 (Д)'!U",TEXT(MATCH($C30,'2018-11 (Д)'!$C$2:$C$100,0)+1,0))))),"Н/Д",((INDIRECT(CONCATENATE("'2018-12 (Д)'!U",TEXT(MATCH($C30,'2018-12 (Д)'!$C$2:$C$100,0)+1,0)))-INDIRECT(CONCATENATE("'2018-11 (Д)'!U",TEXT(MATCH($C30,'2018-11 (Д)'!$C$2:$C$100,0)+1,0))))/INDIRECT(CONCATENATE("'2018-11 (Д)'!U",TEXT(MATCH($C30,'2018-11 (Д)'!$C$2:$C$100,0)+1,0))))*100)</f>
        <v>88.243029545036947</v>
      </c>
      <c r="GI30" s="9"/>
      <c r="GJ30" s="9">
        <f ca="1">IF(OR(INDIRECT(CONCATENATE("'2018-03 (Д)'!V",TEXT(MATCH($C30,'2018-03 (Д)'!$C$2:$C$100,0)+1,0)))="Н/Д",INDIRECT(CONCATENATE("'2018-02 (Д)'!V",TEXT(MATCH($C30,'2018-02 (Д)'!$C$2:$C$100,0)+1,0)))="Н/Д",AND(INDIRECT(CONCATENATE("'2018-03 (Д)'!V",TEXT(MATCH($C30,'2018-03 (Д)'!$C$2:$C$100,0)+1,0)))="Н/Д",INDIRECT(CONCATENATE("'2018-02 (Д)'!V",TEXT(MATCH($C30,'2018-02 (Д)'!$C$2:$C$100,0)+1,0))))),"Н/Д",((INDIRECT(CONCATENATE("'2018-03 (Д)'!V",TEXT(MATCH($C30,'2018-03 (Д)'!$C$2:$C$100,0)+1,0)))-INDIRECT(CONCATENATE("'2018-02 (Д)'!V",TEXT(MATCH($C30,'2018-02 (Д)'!$C$2:$C$100,0)+1,0))))/INDIRECT(CONCATENATE("'2018-02 (Д)'!V",TEXT(MATCH($C30,'2018-02 (Д)'!$C$2:$C$100,0)+1,0))))*100)</f>
        <v>63.619156998763913</v>
      </c>
      <c r="GK30" s="9">
        <f ca="1">IF(OR(INDIRECT(CONCATENATE("'2018-04 (Д)'!V",TEXT(MATCH($C30,'2018-04 (Д)'!$C$2:$C$100,0)+1,0)))="Н/Д",INDIRECT(CONCATENATE("'2018-03 (Д)'!V",TEXT(MATCH($C30,'2018-03 (Д)'!$C$2:$C$100,0)+1,0)))="Н/Д",AND(INDIRECT(CONCATENATE("'2018-04 (Д)'!V",TEXT(MATCH($C30,'2018-04 (Д)'!$C$2:$C$100,0)+1,0)))="Н/Д",INDIRECT(CONCATENATE("'2018-03 (Д)'!V",TEXT(MATCH($C30,'2018-03 (Д)'!$C$2:$C$100,0)+1,0))))),"Н/Д",((INDIRECT(CONCATENATE("'2018-04 (Д)'!V",TEXT(MATCH($C30,'2018-04 (Д)'!$C$2:$C$100,0)+1,0)))-INDIRECT(CONCATENATE("'2018-03 (Д)'!V",TEXT(MATCH($C30,'2018-03 (Д)'!$C$2:$C$100,0)+1,0))))/INDIRECT(CONCATENATE("'2018-03 (Д)'!V",TEXT(MATCH($C30,'2018-03 (Д)'!$C$2:$C$100,0)+1,0))))*100)</f>
        <v>7.1845182924992539</v>
      </c>
      <c r="GL30" s="9">
        <f ca="1">IF(OR(INDIRECT(CONCATENATE("'2018-05 (Д)'!V",TEXT(MATCH($C30,'2018-05 (Д)'!$C$2:$C$100,0)+1,0)))="Н/Д",INDIRECT(CONCATENATE("'2018-04 (Д)'!V",TEXT(MATCH($C30,'2018-04 (Д)'!$C$2:$C$100,0)+1,0)))="Н/Д",AND(INDIRECT(CONCATENATE("'2018-05 (Д)'!V",TEXT(MATCH($C30,'2018-05 (Д)'!$C$2:$C$100,0)+1,0)))="Н/Д",INDIRECT(CONCATENATE("'2018-04 (Д)'!V",TEXT(MATCH($C30,'2018-04 (Д)'!$C$2:$C$100,0)+1,0))))),"Н/Д",((INDIRECT(CONCATENATE("'2018-05 (Д)'!V",TEXT(MATCH($C30,'2018-05 (Д)'!$C$2:$C$100,0)+1,0)))-INDIRECT(CONCATENATE("'2018-04 (Д)'!V",TEXT(MATCH($C30,'2018-04 (Д)'!$C$2:$C$100,0)+1,0))))/INDIRECT(CONCATENATE("'2018-04 (Д)'!V",TEXT(MATCH($C30,'2018-04 (Д)'!$C$2:$C$100,0)+1,0))))*100)</f>
        <v>53.797870755231202</v>
      </c>
      <c r="GM30" s="9">
        <f ca="1">IF(OR(INDIRECT(CONCATENATE("'2018-06 (Д)'!V",TEXT(MATCH($C30,'2018-06 (Д)'!$C$2:$C$100,0)+1,0)))="Н/Д",INDIRECT(CONCATENATE("'2018-05 (Д)'!V",TEXT(MATCH($C30,'2018-05 (Д)'!$C$2:$C$100,0)+1,0)))="Н/Д",AND(INDIRECT(CONCATENATE("'2018-06 (Д)'!V",TEXT(MATCH($C30,'2018-06 (Д)'!$C$2:$C$100,0)+1,0)))="Н/Д",INDIRECT(CONCATENATE("'2018-05 (Д)'!V",TEXT(MATCH($C30,'2018-05 (Д)'!$C$2:$C$100,0)+1,0))))),"Н/Д",((INDIRECT(CONCATENATE("'2018-06 (Д)'!V",TEXT(MATCH($C30,'2018-06 (Д)'!$C$2:$C$100,0)+1,0)))-INDIRECT(CONCATENATE("'2018-05 (Д)'!V",TEXT(MATCH($C30,'2018-05 (Д)'!$C$2:$C$100,0)+1,0))))/INDIRECT(CONCATENATE("'2018-05 (Д)'!V",TEXT(MATCH($C30,'2018-05 (Д)'!$C$2:$C$100,0)+1,0))))*100)</f>
        <v>-22.920400749109724</v>
      </c>
      <c r="GN30" s="9">
        <f ca="1">IF(OR(INDIRECT(CONCATENATE("'2018-07 (Д)'!V",TEXT(MATCH($C30,'2018-07 (Д)'!$C$2:$C$100,0)+1,0)))="Н/Д",INDIRECT(CONCATENATE("'2018-06 (Д)'!V",TEXT(MATCH($C30,'2018-06 (Д)'!$C$2:$C$100,0)+1,0)))="Н/Д",AND(INDIRECT(CONCATENATE("'2018-07 (Д)'!V",TEXT(MATCH($C30,'2018-07 (Д)'!$C$2:$C$100,0)+1,0)))="Н/Д",INDIRECT(CONCATENATE("'2018-06 (Д)'!V",TEXT(MATCH($C30,'2018-06 (Д)'!$C$2:$C$100,0)+1,0))))),"Н/Д",((INDIRECT(CONCATENATE("'2018-07 (Д)'!V",TEXT(MATCH($C30,'2018-07 (Д)'!$C$2:$C$100,0)+1,0)))-INDIRECT(CONCATENATE("'2018-06 (Д)'!V",TEXT(MATCH($C30,'2018-06 (Д)'!$C$2:$C$100,0)+1,0))))/INDIRECT(CONCATENATE("'2018-06 (Д)'!V",TEXT(MATCH($C30,'2018-06 (Д)'!$C$2:$C$100,0)+1,0))))*100)</f>
        <v>4.7513865090389382</v>
      </c>
      <c r="GO30" s="9">
        <f ca="1">IF(OR(INDIRECT(CONCATENATE("'2018-08 (Д)'!V",TEXT(MATCH($C30,'2018-08 (Д)'!$C$2:$C$100,0)+1,0)))="Н/Д",INDIRECT(CONCATENATE("'2018-07 (Д)'!V",TEXT(MATCH($C30,'2018-07 (Д)'!$C$2:$C$100,0)+1,0)))="Н/Д",AND(INDIRECT(CONCATENATE("'2018-08 (Д)'!V",TEXT(MATCH($C30,'2018-08 (Д)'!$C$2:$C$100,0)+1,0)))="Н/Д",INDIRECT(CONCATENATE("'2018-07 (Д)'!V",TEXT(MATCH($C30,'2018-07 (Д)'!$C$2:$C$100,0)+1,0))))),"Н/Д",((INDIRECT(CONCATENATE("'2018-08 (Д)'!V",TEXT(MATCH($C30,'2018-08 (Д)'!$C$2:$C$100,0)+1,0)))-INDIRECT(CONCATENATE("'2018-07 (Д)'!V",TEXT(MATCH($C30,'2018-07 (Д)'!$C$2:$C$100,0)+1,0))))/INDIRECT(CONCATENATE("'2018-07 (Д)'!V",TEXT(MATCH($C30,'2018-07 (Д)'!$C$2:$C$100,0)+1,0))))*100)</f>
        <v>-16.165912690458281</v>
      </c>
      <c r="GP30" s="9">
        <f ca="1">IF(OR(INDIRECT(CONCATENATE("'2018-09 (Д)'!V",TEXT(MATCH($C30,'2018-09 (Д)'!$C$2:$C$100,0)+1,0)))="Н/Д",INDIRECT(CONCATENATE("'2018-08 (Д)'!V",TEXT(MATCH($C30,'2018-08 (Д)'!$C$2:$C$100,0)+1,0)))="Н/Д",AND(INDIRECT(CONCATENATE("'2018-09 (Д)'!V",TEXT(MATCH($C30,'2018-09 (Д)'!$C$2:$C$100,0)+1,0)))="Н/Д",INDIRECT(CONCATENATE("'2018-08 (Д)'!V",TEXT(MATCH($C30,'2018-08 (Д)'!$C$2:$C$100,0)+1,0))))),"Н/Д",((INDIRECT(CONCATENATE("'2018-09 (Д)'!V",TEXT(MATCH($C30,'2018-09 (Д)'!$C$2:$C$100,0)+1,0)))-INDIRECT(CONCATENATE("'2018-08 (Д)'!V",TEXT(MATCH($C30,'2018-08 (Д)'!$C$2:$C$100,0)+1,0))))/INDIRECT(CONCATENATE("'2018-08 (Д)'!V",TEXT(MATCH($C30,'2018-08 (Д)'!$C$2:$C$100,0)+1,0))))*100)</f>
        <v>-8.0545851974372837</v>
      </c>
      <c r="GQ30" s="9">
        <f ca="1">IF(OR(INDIRECT(CONCATENATE("'2018-10 (Д)'!V",TEXT(MATCH($C30,'2018-10 (Д)'!$C$2:$C$100,0)+1,0)))="Н/Д",INDIRECT(CONCATENATE("'2018-09 (Д)'!V",TEXT(MATCH($C30,'2018-09 (Д)'!$C$2:$C$100,0)+1,0)))="Н/Д",AND(INDIRECT(CONCATENATE("'2018-10 (Д)'!V",TEXT(MATCH($C30,'2018-10 (Д)'!$C$2:$C$100,0)+1,0)))="Н/Д",INDIRECT(CONCATENATE("'2018-09 (Д)'!V",TEXT(MATCH($C30,'2018-09 (Д)'!$C$2:$C$100,0)+1,0))))),"Н/Д",((INDIRECT(CONCATENATE("'2018-10 (Д)'!V",TEXT(MATCH($C30,'2018-10 (Д)'!$C$2:$C$100,0)+1,0)))-INDIRECT(CONCATENATE("'2018-09 (Д)'!V",TEXT(MATCH($C30,'2018-09 (Д)'!$C$2:$C$100,0)+1,0))))/INDIRECT(CONCATENATE("'2018-09 (Д)'!V",TEXT(MATCH($C30,'2018-09 (Д)'!$C$2:$C$100,0)+1,0))))*100)</f>
        <v>30.820081854120758</v>
      </c>
      <c r="GR30" s="9">
        <f ca="1">IF(OR(INDIRECT(CONCATENATE("'2018-11 (Д)'!V",TEXT(MATCH($C30,'2018-11 (Д)'!$C$2:$C$100,0)+1,0)))="Н/Д",INDIRECT(CONCATENATE("'2018-10 (Д)'!V",TEXT(MATCH($C30,'2018-10 (Д)'!$C$2:$C$100,0)+1,0)))="Н/Д",AND(INDIRECT(CONCATENATE("'2018-11 (Д)'!V",TEXT(MATCH($C30,'2018-11 (Д)'!$C$2:$C$100,0)+1,0)))="Н/Д",INDIRECT(CONCATENATE("'2018-10 (Д)'!V",TEXT(MATCH($C30,'2018-10 (Д)'!$C$2:$C$100,0)+1,0))))),"Н/Д",((INDIRECT(CONCATENATE("'2018-11 (Д)'!V",TEXT(MATCH($C30,'2018-11 (Д)'!$C$2:$C$100,0)+1,0)))-INDIRECT(CONCATENATE("'2018-10 (Д)'!V",TEXT(MATCH($C30,'2018-10 (Д)'!$C$2:$C$100,0)+1,0))))/INDIRECT(CONCATENATE("'2018-10 (Д)'!V",TEXT(MATCH($C30,'2018-10 (Д)'!$C$2:$C$100,0)+1,0))))*100)</f>
        <v>-28.834493350374689</v>
      </c>
      <c r="GS30" s="9">
        <f ca="1">IF(OR(INDIRECT(CONCATENATE("'2018-12 (Д)'!V",TEXT(MATCH($C30,'2018-12 (Д)'!$C$2:$C$100,0)+1,0)))="Н/Д",INDIRECT(CONCATENATE("'2018-11 (Д)'!V",TEXT(MATCH($C30,'2018-11 (Д)'!$C$2:$C$100,0)+1,0)))="Н/Д",AND(INDIRECT(CONCATENATE("'2018-12 (Д)'!V",TEXT(MATCH($C30,'2018-12 (Д)'!$C$2:$C$100,0)+1,0)))="Н/Д",INDIRECT(CONCATENATE("'2018-11 (Д)'!V",TEXT(MATCH($C30,'2018-11 (Д)'!$C$2:$C$100,0)+1,0))))),"Н/Д",((INDIRECT(CONCATENATE("'2018-12 (Д)'!V",TEXT(MATCH($C30,'2018-12 (Д)'!$C$2:$C$100,0)+1,0)))-INDIRECT(CONCATENATE("'2018-11 (Д)'!V",TEXT(MATCH($C30,'2018-11 (Д)'!$C$2:$C$100,0)+1,0))))/INDIRECT(CONCATENATE("'2018-11 (Д)'!V",TEXT(MATCH($C30,'2018-11 (Д)'!$C$2:$C$100,0)+1,0))))*100)</f>
        <v>23.943335365756599</v>
      </c>
      <c r="GT30" s="9"/>
      <c r="GU30" s="9">
        <f ca="1">IF(OR(INDIRECT(CONCATENATE("'2018-03 (Д)'!W",TEXT(MATCH($C30,'2018-03 (Д)'!$C$2:$C$100,0)+1,0)))="Н/Д",INDIRECT(CONCATENATE("'2018-02 (Д)'!W",TEXT(MATCH($C30,'2018-02 (Д)'!$C$2:$C$100,0)+1,0)))="Н/Д",AND(INDIRECT(CONCATENATE("'2018-03 (Д)'!W",TEXT(MATCH($C30,'2018-03 (Д)'!$C$2:$C$100,0)+1,0)))="Н/Д",INDIRECT(CONCATENATE("'2018-02 (Д)'!W",TEXT(MATCH($C30,'2018-02 (Д)'!$C$2:$C$100,0)+1,0))))),"Н/Д",((INDIRECT(CONCATENATE("'2018-03 (Д)'!W",TEXT(MATCH($C30,'2018-03 (Д)'!$C$2:$C$100,0)+1,0)))-INDIRECT(CONCATENATE("'2018-02 (Д)'!W",TEXT(MATCH($C30,'2018-02 (Д)'!$C$2:$C$100,0)+1,0))))/INDIRECT(CONCATENATE("'2018-02 (Д)'!W",TEXT(MATCH($C30,'2018-02 (Д)'!$C$2:$C$100,0)+1,0))))*100)</f>
        <v>47.973861142892396</v>
      </c>
      <c r="GV30" s="9">
        <f ca="1">IF(OR(INDIRECT(CONCATENATE("'2018-04 (Д)'!W",TEXT(MATCH($C30,'2018-04 (Д)'!$C$2:$C$100,0)+1,0)))="Н/Д",INDIRECT(CONCATENATE("'2018-03 (Д)'!W",TEXT(MATCH($C30,'2018-03 (Д)'!$C$2:$C$100,0)+1,0)))="Н/Д",AND(INDIRECT(CONCATENATE("'2018-04 (Д)'!W",TEXT(MATCH($C30,'2018-04 (Д)'!$C$2:$C$100,0)+1,0)))="Н/Д",INDIRECT(CONCATENATE("'2018-03 (Д)'!W",TEXT(MATCH($C30,'2018-03 (Д)'!$C$2:$C$100,0)+1,0))))),"Н/Д",((INDIRECT(CONCATENATE("'2018-04 (Д)'!W",TEXT(MATCH($C30,'2018-04 (Д)'!$C$2:$C$100,0)+1,0)))-INDIRECT(CONCATENATE("'2018-03 (Д)'!W",TEXT(MATCH($C30,'2018-03 (Д)'!$C$2:$C$100,0)+1,0))))/INDIRECT(CONCATENATE("'2018-03 (Д)'!W",TEXT(MATCH($C30,'2018-03 (Д)'!$C$2:$C$100,0)+1,0))))*100)</f>
        <v>73.128739117378856</v>
      </c>
      <c r="GW30" s="9">
        <f ca="1">IF(OR(INDIRECT(CONCATENATE("'2018-05 (Д)'!W",TEXT(MATCH($C30,'2018-05 (Д)'!$C$2:$C$100,0)+1,0)))="Н/Д",INDIRECT(CONCATENATE("'2018-04 (Д)'!W",TEXT(MATCH($C30,'2018-04 (Д)'!$C$2:$C$100,0)+1,0)))="Н/Д",AND(INDIRECT(CONCATENATE("'2018-05 (Д)'!W",TEXT(MATCH($C30,'2018-05 (Д)'!$C$2:$C$100,0)+1,0)))="Н/Д",INDIRECT(CONCATENATE("'2018-04 (Д)'!W",TEXT(MATCH($C30,'2018-04 (Д)'!$C$2:$C$100,0)+1,0))))),"Н/Д",((INDIRECT(CONCATENATE("'2018-05 (Д)'!W",TEXT(MATCH($C30,'2018-05 (Д)'!$C$2:$C$100,0)+1,0)))-INDIRECT(CONCATENATE("'2018-04 (Д)'!W",TEXT(MATCH($C30,'2018-04 (Д)'!$C$2:$C$100,0)+1,0))))/INDIRECT(CONCATENATE("'2018-04 (Д)'!W",TEXT(MATCH($C30,'2018-04 (Д)'!$C$2:$C$100,0)+1,0))))*100)</f>
        <v>-7.1388954450103679</v>
      </c>
      <c r="GX30" s="9">
        <f ca="1">IF(OR(INDIRECT(CONCATENATE("'2018-06 (Д)'!W",TEXT(MATCH($C30,'2018-06 (Д)'!$C$2:$C$100,0)+1,0)))="Н/Д",INDIRECT(CONCATENATE("'2018-05 (Д)'!W",TEXT(MATCH($C30,'2018-05 (Д)'!$C$2:$C$100,0)+1,0)))="Н/Д",AND(INDIRECT(CONCATENATE("'2018-06 (Д)'!W",TEXT(MATCH($C30,'2018-06 (Д)'!$C$2:$C$100,0)+1,0)))="Н/Д",INDIRECT(CONCATENATE("'2018-05 (Д)'!W",TEXT(MATCH($C30,'2018-05 (Д)'!$C$2:$C$100,0)+1,0))))),"Н/Д",((INDIRECT(CONCATENATE("'2018-06 (Д)'!W",TEXT(MATCH($C30,'2018-06 (Д)'!$C$2:$C$100,0)+1,0)))-INDIRECT(CONCATENATE("'2018-05 (Д)'!W",TEXT(MATCH($C30,'2018-05 (Д)'!$C$2:$C$100,0)+1,0))))/INDIRECT(CONCATENATE("'2018-05 (Д)'!W",TEXT(MATCH($C30,'2018-05 (Д)'!$C$2:$C$100,0)+1,0))))*100)</f>
        <v>24.733815564992494</v>
      </c>
      <c r="GY30" s="9">
        <f ca="1">IF(OR(INDIRECT(CONCATENATE("'2018-07 (Д)'!W",TEXT(MATCH($C30,'2018-07 (Д)'!$C$2:$C$100,0)+1,0)))="Н/Д",INDIRECT(CONCATENATE("'2018-06 (Д)'!W",TEXT(MATCH($C30,'2018-06 (Д)'!$C$2:$C$100,0)+1,0)))="Н/Д",AND(INDIRECT(CONCATENATE("'2018-07 (Д)'!W",TEXT(MATCH($C30,'2018-07 (Д)'!$C$2:$C$100,0)+1,0)))="Н/Д",INDIRECT(CONCATENATE("'2018-06 (Д)'!W",TEXT(MATCH($C30,'2018-06 (Д)'!$C$2:$C$100,0)+1,0))))),"Н/Д",((INDIRECT(CONCATENATE("'2018-07 (Д)'!W",TEXT(MATCH($C30,'2018-07 (Д)'!$C$2:$C$100,0)+1,0)))-INDIRECT(CONCATENATE("'2018-06 (Д)'!W",TEXT(MATCH($C30,'2018-06 (Д)'!$C$2:$C$100,0)+1,0))))/INDIRECT(CONCATENATE("'2018-06 (Д)'!W",TEXT(MATCH($C30,'2018-06 (Д)'!$C$2:$C$100,0)+1,0))))*100)</f>
        <v>-45.231111918202714</v>
      </c>
      <c r="GZ30" s="9">
        <f ca="1">IF(OR(INDIRECT(CONCATENATE("'2018-08 (Д)'!W",TEXT(MATCH($C30,'2018-08 (Д)'!$C$2:$C$100,0)+1,0)))="Н/Д",INDIRECT(CONCATENATE("'2018-07 (Д)'!W",TEXT(MATCH($C30,'2018-07 (Д)'!$C$2:$C$100,0)+1,0)))="Н/Д",AND(INDIRECT(CONCATENATE("'2018-08 (Д)'!W",TEXT(MATCH($C30,'2018-08 (Д)'!$C$2:$C$100,0)+1,0)))="Н/Д",INDIRECT(CONCATENATE("'2018-07 (Д)'!W",TEXT(MATCH($C30,'2018-07 (Д)'!$C$2:$C$100,0)+1,0))))),"Н/Д",((INDIRECT(CONCATENATE("'2018-08 (Д)'!W",TEXT(MATCH($C30,'2018-08 (Д)'!$C$2:$C$100,0)+1,0)))-INDIRECT(CONCATENATE("'2018-07 (Д)'!W",TEXT(MATCH($C30,'2018-07 (Д)'!$C$2:$C$100,0)+1,0))))/INDIRECT(CONCATENATE("'2018-07 (Д)'!W",TEXT(MATCH($C30,'2018-07 (Д)'!$C$2:$C$100,0)+1,0))))*100)</f>
        <v>87.793389225226861</v>
      </c>
      <c r="HA30" s="9">
        <f ca="1">IF(OR(INDIRECT(CONCATENATE("'2018-09 (Д)'!W",TEXT(MATCH($C30,'2018-09 (Д)'!$C$2:$C$100,0)+1,0)))="Н/Д",INDIRECT(CONCATENATE("'2018-08 (Д)'!W",TEXT(MATCH($C30,'2018-08 (Д)'!$C$2:$C$100,0)+1,0)))="Н/Д",AND(INDIRECT(CONCATENATE("'2018-09 (Д)'!W",TEXT(MATCH($C30,'2018-09 (Д)'!$C$2:$C$100,0)+1,0)))="Н/Д",INDIRECT(CONCATENATE("'2018-08 (Д)'!W",TEXT(MATCH($C30,'2018-08 (Д)'!$C$2:$C$100,0)+1,0))))),"Н/Д",((INDIRECT(CONCATENATE("'2018-09 (Д)'!W",TEXT(MATCH($C30,'2018-09 (Д)'!$C$2:$C$100,0)+1,0)))-INDIRECT(CONCATENATE("'2018-08 (Д)'!W",TEXT(MATCH($C30,'2018-08 (Д)'!$C$2:$C$100,0)+1,0))))/INDIRECT(CONCATENATE("'2018-08 (Д)'!W",TEXT(MATCH($C30,'2018-08 (Д)'!$C$2:$C$100,0)+1,0))))*100)</f>
        <v>-28.887837169573004</v>
      </c>
      <c r="HB30" s="9">
        <f ca="1">IF(OR(INDIRECT(CONCATENATE("'2018-10 (Д)'!W",TEXT(MATCH($C30,'2018-10 (Д)'!$C$2:$C$100,0)+1,0)))="Н/Д",INDIRECT(CONCATENATE("'2018-09 (Д)'!W",TEXT(MATCH($C30,'2018-09 (Д)'!$C$2:$C$100,0)+1,0)))="Н/Д",AND(INDIRECT(CONCATENATE("'2018-10 (Д)'!W",TEXT(MATCH($C30,'2018-10 (Д)'!$C$2:$C$100,0)+1,0)))="Н/Д",INDIRECT(CONCATENATE("'2018-09 (Д)'!W",TEXT(MATCH($C30,'2018-09 (Д)'!$C$2:$C$100,0)+1,0))))),"Н/Д",((INDIRECT(CONCATENATE("'2018-10 (Д)'!W",TEXT(MATCH($C30,'2018-10 (Д)'!$C$2:$C$100,0)+1,0)))-INDIRECT(CONCATENATE("'2018-09 (Д)'!W",TEXT(MATCH($C30,'2018-09 (Д)'!$C$2:$C$100,0)+1,0))))/INDIRECT(CONCATENATE("'2018-09 (Д)'!W",TEXT(MATCH($C30,'2018-09 (Д)'!$C$2:$C$100,0)+1,0))))*100)</f>
        <v>-40.370393372515686</v>
      </c>
      <c r="HC30" s="9">
        <f ca="1">IF(OR(INDIRECT(CONCATENATE("'2018-11 (Д)'!W",TEXT(MATCH($C30,'2018-11 (Д)'!$C$2:$C$100,0)+1,0)))="Н/Д",INDIRECT(CONCATENATE("'2018-10 (Д)'!W",TEXT(MATCH($C30,'2018-10 (Д)'!$C$2:$C$100,0)+1,0)))="Н/Д",AND(INDIRECT(CONCATENATE("'2018-11 (Д)'!W",TEXT(MATCH($C30,'2018-11 (Д)'!$C$2:$C$100,0)+1,0)))="Н/Д",INDIRECT(CONCATENATE("'2018-10 (Д)'!W",TEXT(MATCH($C30,'2018-10 (Д)'!$C$2:$C$100,0)+1,0))))),"Н/Д",((INDIRECT(CONCATENATE("'2018-11 (Д)'!W",TEXT(MATCH($C30,'2018-11 (Д)'!$C$2:$C$100,0)+1,0)))-INDIRECT(CONCATENATE("'2018-10 (Д)'!W",TEXT(MATCH($C30,'2018-10 (Д)'!$C$2:$C$100,0)+1,0))))/INDIRECT(CONCATENATE("'2018-10 (Д)'!W",TEXT(MATCH($C30,'2018-10 (Д)'!$C$2:$C$100,0)+1,0))))*100)</f>
        <v>154.29387494885162</v>
      </c>
      <c r="HD30" s="9">
        <f ca="1">IF(OR(INDIRECT(CONCATENATE("'2018-12 (Д)'!W",TEXT(MATCH($C30,'2018-12 (Д)'!$C$2:$C$100,0)+1,0)))="Н/Д",INDIRECT(CONCATENATE("'2018-11 (Д)'!W",TEXT(MATCH($C30,'2018-11 (Д)'!$C$2:$C$100,0)+1,0)))="Н/Д",AND(INDIRECT(CONCATENATE("'2018-12 (Д)'!W",TEXT(MATCH($C30,'2018-12 (Д)'!$C$2:$C$100,0)+1,0)))="Н/Д",INDIRECT(CONCATENATE("'2018-11 (Д)'!W",TEXT(MATCH($C30,'2018-11 (Д)'!$C$2:$C$100,0)+1,0))))),"Н/Д",((INDIRECT(CONCATENATE("'2018-12 (Д)'!W",TEXT(MATCH($C30,'2018-12 (Д)'!$C$2:$C$100,0)+1,0)))-INDIRECT(CONCATENATE("'2018-11 (Д)'!W",TEXT(MATCH($C30,'2018-11 (Д)'!$C$2:$C$100,0)+1,0))))/INDIRECT(CONCATENATE("'2018-11 (Д)'!W",TEXT(MATCH($C30,'2018-11 (Д)'!$C$2:$C$100,0)+1,0))))*100)</f>
        <v>-30.579064300397896</v>
      </c>
    </row>
    <row r="31" spans="1:212" x14ac:dyDescent="0.25">
      <c r="A31" s="2" t="s">
        <v>49</v>
      </c>
      <c r="B31" s="2" t="s">
        <v>52</v>
      </c>
      <c r="C31" s="15">
        <v>27000000</v>
      </c>
      <c r="D31" s="9"/>
      <c r="E31" s="9">
        <f ca="1">IF(OR(INDIRECT(CONCATENATE("'2018-03 (Д)'!E",TEXT(MATCH($C31,'2018-03 (Д)'!$C$2:$C$100,0)+1,0)))="Н/Д",INDIRECT(CONCATENATE("'2018-02 (Д)'!E",TEXT(MATCH($C31,'2018-02 (Д)'!$C$2:$C$100,0)+1,0)))="Н/Д",AND(INDIRECT(CONCATENATE("'2018-03 (Д)'!E",TEXT(MATCH($C31,'2018-03 (Д)'!$C$2:$C$100,0)+1,0)))="Н/Д",INDIRECT(CONCATENATE("'2018-02 (Д)'!E",TEXT(MATCH($C31,'2018-02 (Д)'!$C$2:$C$100,0)+1,0))))),"Н/Д",((INDIRECT(CONCATENATE("'2018-03 (Д)'!E",TEXT(MATCH($C31,'2018-03 (Д)'!$C$2:$C$100,0)+1,0)))-INDIRECT(CONCATENATE("'2018-02 (Д)'!E",TEXT(MATCH($C31,'2018-02 (Д)'!$C$2:$C$100,0)+1,0))))/INDIRECT(CONCATENATE("'2018-02 (Д)'!E",TEXT(MATCH($C31,'2018-02 (Д)'!$C$2:$C$100,0)+1,0))))*100)</f>
        <v>305.85257598051913</v>
      </c>
      <c r="F31" s="9">
        <f ca="1">IF(OR(INDIRECT(CONCATENATE("'2018-04 (Д)'!E",TEXT(MATCH($C31,'2018-04 (Д)'!$C$2:$C$100,0)+1,0)))="Н/Д",INDIRECT(CONCATENATE("'2018-03 (Д)'!E",TEXT(MATCH($C31,'2018-03 (Д)'!$C$2:$C$100,0)+1,0)))="Н/Д",AND(INDIRECT(CONCATENATE("'2018-04 (Д)'!E",TEXT(MATCH($C31,'2018-04 (Д)'!$C$2:$C$100,0)+1,0)))="Н/Д",INDIRECT(CONCATENATE("'2018-03 (Д)'!E",TEXT(MATCH($C31,'2018-03 (Д)'!$C$2:$C$100,0)+1,0))))),"Н/Д",((INDIRECT(CONCATENATE("'2018-04 (Д)'!E",TEXT(MATCH($C31,'2018-04 (Д)'!$C$2:$C$100,0)+1,0)))-INDIRECT(CONCATENATE("'2018-03 (Д)'!E",TEXT(MATCH($C31,'2018-03 (Д)'!$C$2:$C$100,0)+1,0))))/INDIRECT(CONCATENATE("'2018-03 (Д)'!E",TEXT(MATCH($C31,'2018-03 (Д)'!$C$2:$C$100,0)+1,0))))*100)</f>
        <v>-3.7503565084948343</v>
      </c>
      <c r="G31" s="9">
        <f ca="1">IF(OR(INDIRECT(CONCATENATE("'2018-05 (Д)'!E",TEXT(MATCH($C31,'2018-05 (Д)'!$C$2:$C$100,0)+1,0)))="Н/Д",INDIRECT(CONCATENATE("'2018-04 (Д)'!E",TEXT(MATCH($C31,'2018-04 (Д)'!$C$2:$C$100,0)+1,0)))="Н/Д",AND(INDIRECT(CONCATENATE("'2018-05 (Д)'!E",TEXT(MATCH($C31,'2018-05 (Д)'!$C$2:$C$100,0)+1,0)))="Н/Д",INDIRECT(CONCATENATE("'2018-04 (Д)'!E",TEXT(MATCH($C31,'2018-04 (Д)'!$C$2:$C$100,0)+1,0))))),"Н/Д",((INDIRECT(CONCATENATE("'2018-05 (Д)'!E",TEXT(MATCH($C31,'2018-05 (Д)'!$C$2:$C$100,0)+1,0)))-INDIRECT(CONCATENATE("'2018-04 (Д)'!E",TEXT(MATCH($C31,'2018-04 (Д)'!$C$2:$C$100,0)+1,0))))/INDIRECT(CONCATENATE("'2018-04 (Д)'!E",TEXT(MATCH($C31,'2018-04 (Д)'!$C$2:$C$100,0)+1,0))))*100)</f>
        <v>11.512566586811472</v>
      </c>
      <c r="H31" s="9">
        <f ca="1">IF(OR(INDIRECT(CONCATENATE("'2018-06 (Д)'!E",TEXT(MATCH($C31,'2018-06 (Д)'!$C$2:$C$100,0)+1,0)))="Н/Д",INDIRECT(CONCATENATE("'2018-05 (Д)'!E",TEXT(MATCH($C31,'2018-05 (Д)'!$C$2:$C$100,0)+1,0)))="Н/Д",AND(INDIRECT(CONCATENATE("'2018-06 (Д)'!E",TEXT(MATCH($C31,'2018-06 (Д)'!$C$2:$C$100,0)+1,0)))="Н/Д",INDIRECT(CONCATENATE("'2018-05 (Д)'!E",TEXT(MATCH($C31,'2018-05 (Д)'!$C$2:$C$100,0)+1,0))))),"Н/Д",((INDIRECT(CONCATENATE("'2018-06 (Д)'!E",TEXT(MATCH($C31,'2018-06 (Д)'!$C$2:$C$100,0)+1,0)))-INDIRECT(CONCATENATE("'2018-05 (Д)'!E",TEXT(MATCH($C31,'2018-05 (Д)'!$C$2:$C$100,0)+1,0))))/INDIRECT(CONCATENATE("'2018-05 (Д)'!E",TEXT(MATCH($C31,'2018-05 (Д)'!$C$2:$C$100,0)+1,0))))*100)</f>
        <v>-4.5140046637235267</v>
      </c>
      <c r="I31" s="9">
        <f ca="1">IF(OR(INDIRECT(CONCATENATE("'2018-07 (Д)'!E",TEXT(MATCH($C31,'2018-07 (Д)'!$C$2:$C$100,0)+1,0)))="Н/Д",INDIRECT(CONCATENATE("'2018-06 (Д)'!E",TEXT(MATCH($C31,'2018-06 (Д)'!$C$2:$C$100,0)+1,0)))="Н/Д",AND(INDIRECT(CONCATENATE("'2018-07 (Д)'!E",TEXT(MATCH($C31,'2018-07 (Д)'!$C$2:$C$100,0)+1,0)))="Н/Д",INDIRECT(CONCATENATE("'2018-06 (Д)'!E",TEXT(MATCH($C31,'2018-06 (Д)'!$C$2:$C$100,0)+1,0))))),"Н/Д",((INDIRECT(CONCATENATE("'2018-07 (Д)'!E",TEXT(MATCH($C31,'2018-07 (Д)'!$C$2:$C$100,0)+1,0)))-INDIRECT(CONCATENATE("'2018-06 (Д)'!E",TEXT(MATCH($C31,'2018-06 (Д)'!$C$2:$C$100,0)+1,0))))/INDIRECT(CONCATENATE("'2018-06 (Д)'!E",TEXT(MATCH($C31,'2018-06 (Д)'!$C$2:$C$100,0)+1,0))))*100)</f>
        <v>-16.712679853121593</v>
      </c>
      <c r="J31" s="9">
        <f ca="1">IF(OR(INDIRECT(CONCATENATE("'2018-08 (Д)'!E",TEXT(MATCH($C31,'2018-08 (Д)'!$C$2:$C$100,0)+1,0)))="Н/Д",INDIRECT(CONCATENATE("'2018-07 (Д)'!E",TEXT(MATCH($C31,'2018-07 (Д)'!$C$2:$C$100,0)+1,0)))="Н/Д",AND(INDIRECT(CONCATENATE("'2018-08 (Д)'!E",TEXT(MATCH($C31,'2018-08 (Д)'!$C$2:$C$100,0)+1,0)))="Н/Д",INDIRECT(CONCATENATE("'2018-07 (Д)'!E",TEXT(MATCH($C31,'2018-07 (Д)'!$C$2:$C$100,0)+1,0))))),"Н/Д",((INDIRECT(CONCATENATE("'2018-08 (Д)'!E",TEXT(MATCH($C31,'2018-08 (Д)'!$C$2:$C$100,0)+1,0)))-INDIRECT(CONCATENATE("'2018-07 (Д)'!E",TEXT(MATCH($C31,'2018-07 (Д)'!$C$2:$C$100,0)+1,0))))/INDIRECT(CONCATENATE("'2018-07 (Д)'!E",TEXT(MATCH($C31,'2018-07 (Д)'!$C$2:$C$100,0)+1,0))))*100)</f>
        <v>38.261952691191439</v>
      </c>
      <c r="K31" s="9">
        <f ca="1">IF(OR(INDIRECT(CONCATENATE("'2018-09 (Д)'!E",TEXT(MATCH($C31,'2018-09 (Д)'!$C$2:$C$100,0)+1,0)))="Н/Д",INDIRECT(CONCATENATE("'2018-08 (Д)'!E",TEXT(MATCH($C31,'2018-08 (Д)'!$C$2:$C$100,0)+1,0)))="Н/Д",AND(INDIRECT(CONCATENATE("'2018-09 (Д)'!E",TEXT(MATCH($C31,'2018-09 (Д)'!$C$2:$C$100,0)+1,0)))="Н/Д",INDIRECT(CONCATENATE("'2018-08 (Д)'!E",TEXT(MATCH($C31,'2018-08 (Д)'!$C$2:$C$100,0)+1,0))))),"Н/Д",((INDIRECT(CONCATENATE("'2018-09 (Д)'!E",TEXT(MATCH($C31,'2018-09 (Д)'!$C$2:$C$100,0)+1,0)))-INDIRECT(CONCATENATE("'2018-08 (Д)'!E",TEXT(MATCH($C31,'2018-08 (Д)'!$C$2:$C$100,0)+1,0))))/INDIRECT(CONCATENATE("'2018-08 (Д)'!E",TEXT(MATCH($C31,'2018-08 (Д)'!$C$2:$C$100,0)+1,0))))*100)</f>
        <v>-23.980421706787865</v>
      </c>
      <c r="L31" s="9">
        <f ca="1">IF(OR(INDIRECT(CONCATENATE("'2018-10 (Д)'!E",TEXT(MATCH($C31,'2018-10 (Д)'!$C$2:$C$100,0)+1,0)))="Н/Д",INDIRECT(CONCATENATE("'2018-09 (Д)'!E",TEXT(MATCH($C31,'2018-09 (Д)'!$C$2:$C$100,0)+1,0)))="Н/Д",AND(INDIRECT(CONCATENATE("'2018-10 (Д)'!E",TEXT(MATCH($C31,'2018-10 (Д)'!$C$2:$C$100,0)+1,0)))="Н/Д",INDIRECT(CONCATENATE("'2018-09 (Д)'!E",TEXT(MATCH($C31,'2018-09 (Д)'!$C$2:$C$100,0)+1,0))))),"Н/Д",((INDIRECT(CONCATENATE("'2018-10 (Д)'!E",TEXT(MATCH($C31,'2018-10 (Д)'!$C$2:$C$100,0)+1,0)))-INDIRECT(CONCATENATE("'2018-09 (Д)'!E",TEXT(MATCH($C31,'2018-09 (Д)'!$C$2:$C$100,0)+1,0))))/INDIRECT(CONCATENATE("'2018-09 (Д)'!E",TEXT(MATCH($C31,'2018-09 (Д)'!$C$2:$C$100,0)+1,0))))*100)</f>
        <v>-13.122866182161779</v>
      </c>
      <c r="M31" s="9">
        <f ca="1">IF(OR(INDIRECT(CONCATENATE("'2018-11 (Д)'!E",TEXT(MATCH($C31,'2018-11 (Д)'!$C$2:$C$100,0)+1,0)))="Н/Д",INDIRECT(CONCATENATE("'2018-10 (Д)'!E",TEXT(MATCH($C31,'2018-10 (Д)'!$C$2:$C$100,0)+1,0)))="Н/Д",AND(INDIRECT(CONCATENATE("'2018-11 (Д)'!E",TEXT(MATCH($C31,'2018-11 (Д)'!$C$2:$C$100,0)+1,0)))="Н/Д",INDIRECT(CONCATENATE("'2018-10 (Д)'!E",TEXT(MATCH($C31,'2018-10 (Д)'!$C$2:$C$100,0)+1,0))))),"Н/Д",((INDIRECT(CONCATENATE("'2018-11 (Д)'!E",TEXT(MATCH($C31,'2018-11 (Д)'!$C$2:$C$100,0)+1,0)))-INDIRECT(CONCATENATE("'2018-10 (Д)'!E",TEXT(MATCH($C31,'2018-10 (Д)'!$C$2:$C$100,0)+1,0))))/INDIRECT(CONCATENATE("'2018-10 (Д)'!E",TEXT(MATCH($C31,'2018-10 (Д)'!$C$2:$C$100,0)+1,0))))*100)</f>
        <v>45.618841190310803</v>
      </c>
      <c r="N31" s="9">
        <f ca="1">IF(OR(INDIRECT(CONCATENATE("'2018-12 (Д)'!E",TEXT(MATCH($C31,'2018-12 (Д)'!$C$2:$C$100,0)+1,0)))="Н/Д",INDIRECT(CONCATENATE("'2018-11 (Д)'!E",TEXT(MATCH($C31,'2018-11 (Д)'!$C$2:$C$100,0)+1,0)))="Н/Д",AND(INDIRECT(CONCATENATE("'2018-12 (Д)'!E",TEXT(MATCH($C31,'2018-12 (Д)'!$C$2:$C$100,0)+1,0)))="Н/Д",INDIRECT(CONCATENATE("'2018-11 (Д)'!E",TEXT(MATCH($C31,'2018-11 (Д)'!$C$2:$C$100,0)+1,0))))),"Н/Д",((INDIRECT(CONCATENATE("'2018-12 (Д)'!E",TEXT(MATCH($C31,'2018-12 (Д)'!$C$2:$C$100,0)+1,0)))-INDIRECT(CONCATENATE("'2018-11 (Д)'!E",TEXT(MATCH($C31,'2018-11 (Д)'!$C$2:$C$100,0)+1,0))))/INDIRECT(CONCATENATE("'2018-11 (Д)'!E",TEXT(MATCH($C31,'2018-11 (Д)'!$C$2:$C$100,0)+1,0))))*100)</f>
        <v>-38.210324473673857</v>
      </c>
      <c r="O31" s="9"/>
      <c r="P31" s="9">
        <f ca="1">IF(OR(INDIRECT(CONCATENATE("'2018-03 (Д)'!F",TEXT(MATCH($C31,'2018-03 (Д)'!$C$2:$C$100,0)+1,0)))="Н/Д",INDIRECT(CONCATENATE("'2018-02 (Д)'!F",TEXT(MATCH($C31,'2018-02 (Д)'!$C$2:$C$100,0)+1,0)))="Н/Д",AND(INDIRECT(CONCATENATE("'2018-03 (Д)'!F",TEXT(MATCH($C31,'2018-03 (Д)'!$C$2:$C$100,0)+1,0)))="Н/Д",INDIRECT(CONCATENATE("'2018-02 (Д)'!F",TEXT(MATCH($C31,'2018-02 (Д)'!$C$2:$C$100,0)+1,0))))),"Н/Д",((INDIRECT(CONCATENATE("'2018-03 (Д)'!F",TEXT(MATCH($C31,'2018-03 (Д)'!$C$2:$C$100,0)+1,0)))-INDIRECT(CONCATENATE("'2018-02 (Д)'!F",TEXT(MATCH($C31,'2018-02 (Д)'!$C$2:$C$100,0)+1,0))))/INDIRECT(CONCATENATE("'2018-02 (Д)'!F",TEXT(MATCH($C31,'2018-02 (Д)'!$C$2:$C$100,0)+1,0))))*100)</f>
        <v>15.442969940865128</v>
      </c>
      <c r="Q31" s="9">
        <f ca="1">IF(OR(INDIRECT(CONCATENATE("'2018-04 (Д)'!F",TEXT(MATCH($C31,'2018-04 (Д)'!$C$2:$C$100,0)+1,0)))="Н/Д",INDIRECT(CONCATENATE("'2018-03 (Д)'!F",TEXT(MATCH($C31,'2018-03 (Д)'!$C$2:$C$100,0)+1,0)))="Н/Д",AND(INDIRECT(CONCATENATE("'2018-04 (Д)'!F",TEXT(MATCH($C31,'2018-04 (Д)'!$C$2:$C$100,0)+1,0)))="Н/Д",INDIRECT(CONCATENATE("'2018-03 (Д)'!F",TEXT(MATCH($C31,'2018-03 (Д)'!$C$2:$C$100,0)+1,0))))),"Н/Д",((INDIRECT(CONCATENATE("'2018-04 (Д)'!F",TEXT(MATCH($C31,'2018-04 (Д)'!$C$2:$C$100,0)+1,0)))-INDIRECT(CONCATENATE("'2018-03 (Д)'!F",TEXT(MATCH($C31,'2018-03 (Д)'!$C$2:$C$100,0)+1,0))))/INDIRECT(CONCATENATE("'2018-03 (Д)'!F",TEXT(MATCH($C31,'2018-03 (Д)'!$C$2:$C$100,0)+1,0))))*100)</f>
        <v>83.468418144748526</v>
      </c>
      <c r="R31" s="9">
        <f ca="1">IF(OR(INDIRECT(CONCATENATE("'2018-05 (Д)'!F",TEXT(MATCH($C31,'2018-05 (Д)'!$C$2:$C$100,0)+1,0)))="Н/Д",INDIRECT(CONCATENATE("'2018-04 (Д)'!F",TEXT(MATCH($C31,'2018-04 (Д)'!$C$2:$C$100,0)+1,0)))="Н/Д",AND(INDIRECT(CONCATENATE("'2018-05 (Д)'!F",TEXT(MATCH($C31,'2018-05 (Д)'!$C$2:$C$100,0)+1,0)))="Н/Д",INDIRECT(CONCATENATE("'2018-04 (Д)'!F",TEXT(MATCH($C31,'2018-04 (Д)'!$C$2:$C$100,0)+1,0))))),"Н/Д",((INDIRECT(CONCATENATE("'2018-05 (Д)'!F",TEXT(MATCH($C31,'2018-05 (Д)'!$C$2:$C$100,0)+1,0)))-INDIRECT(CONCATENATE("'2018-04 (Д)'!F",TEXT(MATCH($C31,'2018-04 (Д)'!$C$2:$C$100,0)+1,0))))/INDIRECT(CONCATENATE("'2018-04 (Д)'!F",TEXT(MATCH($C31,'2018-04 (Д)'!$C$2:$C$100,0)+1,0))))*100)</f>
        <v>13.759657685711183</v>
      </c>
      <c r="S31" s="9">
        <f ca="1">IF(OR(INDIRECT(CONCATENATE("'2018-06 (Д)'!F",TEXT(MATCH($C31,'2018-06 (Д)'!$C$2:$C$100,0)+1,0)))="Н/Д",INDIRECT(CONCATENATE("'2018-05 (Д)'!F",TEXT(MATCH($C31,'2018-05 (Д)'!$C$2:$C$100,0)+1,0)))="Н/Д",AND(INDIRECT(CONCATENATE("'2018-06 (Д)'!F",TEXT(MATCH($C31,'2018-06 (Д)'!$C$2:$C$100,0)+1,0)))="Н/Д",INDIRECT(CONCATENATE("'2018-05 (Д)'!F",TEXT(MATCH($C31,'2018-05 (Д)'!$C$2:$C$100,0)+1,0))))),"Н/Д",((INDIRECT(CONCATENATE("'2018-06 (Д)'!F",TEXT(MATCH($C31,'2018-06 (Д)'!$C$2:$C$100,0)+1,0)))-INDIRECT(CONCATENATE("'2018-05 (Д)'!F",TEXT(MATCH($C31,'2018-05 (Д)'!$C$2:$C$100,0)+1,0))))/INDIRECT(CONCATENATE("'2018-05 (Д)'!F",TEXT(MATCH($C31,'2018-05 (Д)'!$C$2:$C$100,0)+1,0))))*100)</f>
        <v>-21.40772080839265</v>
      </c>
      <c r="T31" s="9">
        <f ca="1">IF(OR(INDIRECT(CONCATENATE("'2018-07 (Д)'!F",TEXT(MATCH($C31,'2018-07 (Д)'!$C$2:$C$100,0)+1,0)))="Н/Д",INDIRECT(CONCATENATE("'2018-06 (Д)'!F",TEXT(MATCH($C31,'2018-06 (Д)'!$C$2:$C$100,0)+1,0)))="Н/Д",AND(INDIRECT(CONCATENATE("'2018-07 (Д)'!F",TEXT(MATCH($C31,'2018-07 (Д)'!$C$2:$C$100,0)+1,0)))="Н/Д",INDIRECT(CONCATENATE("'2018-06 (Д)'!F",TEXT(MATCH($C31,'2018-06 (Д)'!$C$2:$C$100,0)+1,0))))),"Н/Д",((INDIRECT(CONCATENATE("'2018-07 (Д)'!F",TEXT(MATCH($C31,'2018-07 (Д)'!$C$2:$C$100,0)+1,0)))-INDIRECT(CONCATENATE("'2018-06 (Д)'!F",TEXT(MATCH($C31,'2018-06 (Д)'!$C$2:$C$100,0)+1,0))))/INDIRECT(CONCATENATE("'2018-06 (Д)'!F",TEXT(MATCH($C31,'2018-06 (Д)'!$C$2:$C$100,0)+1,0))))*100)</f>
        <v>-32.290611541595872</v>
      </c>
      <c r="U31" s="9">
        <f ca="1">IF(OR(INDIRECT(CONCATENATE("'2018-08 (Д)'!F",TEXT(MATCH($C31,'2018-08 (Д)'!$C$2:$C$100,0)+1,0)))="Н/Д",INDIRECT(CONCATENATE("'2018-07 (Д)'!F",TEXT(MATCH($C31,'2018-07 (Д)'!$C$2:$C$100,0)+1,0)))="Н/Д",AND(INDIRECT(CONCATENATE("'2018-08 (Д)'!F",TEXT(MATCH($C31,'2018-08 (Д)'!$C$2:$C$100,0)+1,0)))="Н/Д",INDIRECT(CONCATENATE("'2018-07 (Д)'!F",TEXT(MATCH($C31,'2018-07 (Д)'!$C$2:$C$100,0)+1,0))))),"Н/Д",((INDIRECT(CONCATENATE("'2018-08 (Д)'!F",TEXT(MATCH($C31,'2018-08 (Д)'!$C$2:$C$100,0)+1,0)))-INDIRECT(CONCATENATE("'2018-07 (Д)'!F",TEXT(MATCH($C31,'2018-07 (Д)'!$C$2:$C$100,0)+1,0))))/INDIRECT(CONCATENATE("'2018-07 (Д)'!F",TEXT(MATCH($C31,'2018-07 (Д)'!$C$2:$C$100,0)+1,0))))*100)</f>
        <v>102.78241113695358</v>
      </c>
      <c r="V31" s="9">
        <f ca="1">IF(OR(INDIRECT(CONCATENATE("'2018-09 (Д)'!F",TEXT(MATCH($C31,'2018-09 (Д)'!$C$2:$C$100,0)+1,0)))="Н/Д",INDIRECT(CONCATENATE("'2018-08 (Д)'!F",TEXT(MATCH($C31,'2018-08 (Д)'!$C$2:$C$100,0)+1,0)))="Н/Д",AND(INDIRECT(CONCATENATE("'2018-09 (Д)'!F",TEXT(MATCH($C31,'2018-09 (Д)'!$C$2:$C$100,0)+1,0)))="Н/Д",INDIRECT(CONCATENATE("'2018-08 (Д)'!F",TEXT(MATCH($C31,'2018-08 (Д)'!$C$2:$C$100,0)+1,0))))),"Н/Д",((INDIRECT(CONCATENATE("'2018-09 (Д)'!F",TEXT(MATCH($C31,'2018-09 (Д)'!$C$2:$C$100,0)+1,0)))-INDIRECT(CONCATENATE("'2018-08 (Д)'!F",TEXT(MATCH($C31,'2018-08 (Д)'!$C$2:$C$100,0)+1,0))))/INDIRECT(CONCATENATE("'2018-08 (Д)'!F",TEXT(MATCH($C31,'2018-08 (Д)'!$C$2:$C$100,0)+1,0))))*100)</f>
        <v>-51.185531805186301</v>
      </c>
      <c r="W31" s="9">
        <f ca="1">IF(OR(INDIRECT(CONCATENATE("'2018-10 (Д)'!F",TEXT(MATCH($C31,'2018-10 (Д)'!$C$2:$C$100,0)+1,0)))="Н/Д",INDIRECT(CONCATENATE("'2018-09 (Д)'!F",TEXT(MATCH($C31,'2018-09 (Д)'!$C$2:$C$100,0)+1,0)))="Н/Д",AND(INDIRECT(CONCATENATE("'2018-10 (Д)'!F",TEXT(MATCH($C31,'2018-10 (Д)'!$C$2:$C$100,0)+1,0)))="Н/Д",INDIRECT(CONCATENATE("'2018-09 (Д)'!F",TEXT(MATCH($C31,'2018-09 (Д)'!$C$2:$C$100,0)+1,0))))),"Н/Д",((INDIRECT(CONCATENATE("'2018-10 (Д)'!F",TEXT(MATCH($C31,'2018-10 (Д)'!$C$2:$C$100,0)+1,0)))-INDIRECT(CONCATENATE("'2018-09 (Д)'!F",TEXT(MATCH($C31,'2018-09 (Д)'!$C$2:$C$100,0)+1,0))))/INDIRECT(CONCATENATE("'2018-09 (Д)'!F",TEXT(MATCH($C31,'2018-09 (Д)'!$C$2:$C$100,0)+1,0))))*100)</f>
        <v>-13.468744357935487</v>
      </c>
      <c r="X31" s="9">
        <f ca="1">IF(OR(INDIRECT(CONCATENATE("'2018-11 (Д)'!F",TEXT(MATCH($C31,'2018-11 (Д)'!$C$2:$C$100,0)+1,0)))="Н/Д",INDIRECT(CONCATENATE("'2018-10 (Д)'!F",TEXT(MATCH($C31,'2018-10 (Д)'!$C$2:$C$100,0)+1,0)))="Н/Д",AND(INDIRECT(CONCATENATE("'2018-11 (Д)'!F",TEXT(MATCH($C31,'2018-11 (Д)'!$C$2:$C$100,0)+1,0)))="Н/Д",INDIRECT(CONCATENATE("'2018-10 (Д)'!F",TEXT(MATCH($C31,'2018-10 (Д)'!$C$2:$C$100,0)+1,0))))),"Н/Д",((INDIRECT(CONCATENATE("'2018-11 (Д)'!F",TEXT(MATCH($C31,'2018-11 (Д)'!$C$2:$C$100,0)+1,0)))-INDIRECT(CONCATENATE("'2018-10 (Д)'!F",TEXT(MATCH($C31,'2018-10 (Д)'!$C$2:$C$100,0)+1,0))))/INDIRECT(CONCATENATE("'2018-10 (Д)'!F",TEXT(MATCH($C31,'2018-10 (Д)'!$C$2:$C$100,0)+1,0))))*100)</f>
        <v>140.4332360756558</v>
      </c>
      <c r="Y31" s="9">
        <f ca="1">IF(OR(INDIRECT(CONCATENATE("'2018-12 (Д)'!F",TEXT(MATCH($C31,'2018-12 (Д)'!$C$2:$C$100,0)+1,0)))="Н/Д",INDIRECT(CONCATENATE("'2018-11 (Д)'!F",TEXT(MATCH($C31,'2018-11 (Д)'!$C$2:$C$100,0)+1,0)))="Н/Д",AND(INDIRECT(CONCATENATE("'2018-12 (Д)'!F",TEXT(MATCH($C31,'2018-12 (Д)'!$C$2:$C$100,0)+1,0)))="Н/Д",INDIRECT(CONCATENATE("'2018-11 (Д)'!F",TEXT(MATCH($C31,'2018-11 (Д)'!$C$2:$C$100,0)+1,0))))),"Н/Д",((INDIRECT(CONCATENATE("'2018-12 (Д)'!F",TEXT(MATCH($C31,'2018-12 (Д)'!$C$2:$C$100,0)+1,0)))-INDIRECT(CONCATENATE("'2018-11 (Д)'!F",TEXT(MATCH($C31,'2018-11 (Д)'!$C$2:$C$100,0)+1,0))))/INDIRECT(CONCATENATE("'2018-11 (Д)'!F",TEXT(MATCH($C31,'2018-11 (Д)'!$C$2:$C$100,0)+1,0))))*100)</f>
        <v>-41.23132812929429</v>
      </c>
      <c r="Z31" s="9"/>
      <c r="AA31" s="9">
        <f ca="1">IF(OR(INDIRECT(CONCATENATE("'2018-03 (Д)'!G",TEXT(MATCH($C31,'2018-03 (Д)'!$C$2:$C$100,0)+1,0)))="Н/Д",INDIRECT(CONCATENATE("'2018-02 (Д)'!G",TEXT(MATCH($C31,'2018-02 (Д)'!$C$2:$C$100,0)+1,0)))="Н/Д",AND(INDIRECT(CONCATENATE("'2018-03 (Д)'!G",TEXT(MATCH($C31,'2018-03 (Д)'!$C$2:$C$100,0)+1,0)))="Н/Д",INDIRECT(CONCATENATE("'2018-02 (Д)'!G",TEXT(MATCH($C31,'2018-02 (Д)'!$C$2:$C$100,0)+1,0))))),"Н/Д",((INDIRECT(CONCATENATE("'2018-03 (Д)'!G",TEXT(MATCH($C31,'2018-03 (Д)'!$C$2:$C$100,0)+1,0)))-INDIRECT(CONCATENATE("'2018-02 (Д)'!G",TEXT(MATCH($C31,'2018-02 (Д)'!$C$2:$C$100,0)+1,0))))/INDIRECT(CONCATENATE("'2018-02 (Д)'!G",TEXT(MATCH($C31,'2018-02 (Д)'!$C$2:$C$100,0)+1,0))))*100)</f>
        <v>40.454719644518889</v>
      </c>
      <c r="AB31" s="9">
        <f ca="1">IF(OR(INDIRECT(CONCATENATE("'2018-04 (Д)'!G",TEXT(MATCH($C31,'2018-04 (Д)'!$C$2:$C$100,0)+1,0)))="Н/Д",INDIRECT(CONCATENATE("'2018-03 (Д)'!G",TEXT(MATCH($C31,'2018-03 (Д)'!$C$2:$C$100,0)+1,0)))="Н/Д",AND(INDIRECT(CONCATENATE("'2018-04 (Д)'!G",TEXT(MATCH($C31,'2018-04 (Д)'!$C$2:$C$100,0)+1,0)))="Н/Д",INDIRECT(CONCATENATE("'2018-03 (Д)'!G",TEXT(MATCH($C31,'2018-03 (Д)'!$C$2:$C$100,0)+1,0))))),"Н/Д",((INDIRECT(CONCATENATE("'2018-04 (Д)'!G",TEXT(MATCH($C31,'2018-04 (Д)'!$C$2:$C$100,0)+1,0)))-INDIRECT(CONCATENATE("'2018-03 (Д)'!G",TEXT(MATCH($C31,'2018-03 (Д)'!$C$2:$C$100,0)+1,0))))/INDIRECT(CONCATENATE("'2018-03 (Д)'!G",TEXT(MATCH($C31,'2018-03 (Д)'!$C$2:$C$100,0)+1,0))))*100)</f>
        <v>296.02483271600943</v>
      </c>
      <c r="AC31" s="9">
        <f ca="1">IF(OR(INDIRECT(CONCATENATE("'2018-05 (Д)'!G",TEXT(MATCH($C31,'2018-05 (Д)'!$C$2:$C$100,0)+1,0)))="Н/Д",INDIRECT(CONCATENATE("'2018-04 (Д)'!G",TEXT(MATCH($C31,'2018-04 (Д)'!$C$2:$C$100,0)+1,0)))="Н/Д",AND(INDIRECT(CONCATENATE("'2018-05 (Д)'!G",TEXT(MATCH($C31,'2018-05 (Д)'!$C$2:$C$100,0)+1,0)))="Н/Д",INDIRECT(CONCATENATE("'2018-04 (Д)'!G",TEXT(MATCH($C31,'2018-04 (Д)'!$C$2:$C$100,0)+1,0))))),"Н/Д",((INDIRECT(CONCATENATE("'2018-05 (Д)'!G",TEXT(MATCH($C31,'2018-05 (Д)'!$C$2:$C$100,0)+1,0)))-INDIRECT(CONCATENATE("'2018-04 (Д)'!G",TEXT(MATCH($C31,'2018-04 (Д)'!$C$2:$C$100,0)+1,0))))/INDIRECT(CONCATENATE("'2018-04 (Д)'!G",TEXT(MATCH($C31,'2018-04 (Д)'!$C$2:$C$100,0)+1,0))))*100)</f>
        <v>-64.730212071617061</v>
      </c>
      <c r="AD31" s="9">
        <f ca="1">IF(OR(INDIRECT(CONCATENATE("'2018-06 (Д)'!G",TEXT(MATCH($C31,'2018-06 (Д)'!$C$2:$C$100,0)+1,0)))="Н/Д",INDIRECT(CONCATENATE("'2018-05 (Д)'!G",TEXT(MATCH($C31,'2018-05 (Д)'!$C$2:$C$100,0)+1,0)))="Н/Д",AND(INDIRECT(CONCATENATE("'2018-06 (Д)'!G",TEXT(MATCH($C31,'2018-06 (Д)'!$C$2:$C$100,0)+1,0)))="Н/Д",INDIRECT(CONCATENATE("'2018-05 (Д)'!G",TEXT(MATCH($C31,'2018-05 (Д)'!$C$2:$C$100,0)+1,0))))),"Н/Д",((INDIRECT(CONCATENATE("'2018-06 (Д)'!G",TEXT(MATCH($C31,'2018-06 (Д)'!$C$2:$C$100,0)+1,0)))-INDIRECT(CONCATENATE("'2018-05 (Д)'!G",TEXT(MATCH($C31,'2018-05 (Д)'!$C$2:$C$100,0)+1,0))))/INDIRECT(CONCATENATE("'2018-05 (Д)'!G",TEXT(MATCH($C31,'2018-05 (Д)'!$C$2:$C$100,0)+1,0))))*100)</f>
        <v>118.15918123635107</v>
      </c>
      <c r="AE31" s="9">
        <f ca="1">IF(OR(INDIRECT(CONCATENATE("'2018-07 (Д)'!G",TEXT(MATCH($C31,'2018-07 (Д)'!$C$2:$C$100,0)+1,0)))="Н/Д",INDIRECT(CONCATENATE("'2018-06 (Д)'!G",TEXT(MATCH($C31,'2018-06 (Д)'!$C$2:$C$100,0)+1,0)))="Н/Д",AND(INDIRECT(CONCATENATE("'2018-07 (Д)'!G",TEXT(MATCH($C31,'2018-07 (Д)'!$C$2:$C$100,0)+1,0)))="Н/Д",INDIRECT(CONCATENATE("'2018-06 (Д)'!G",TEXT(MATCH($C31,'2018-06 (Д)'!$C$2:$C$100,0)+1,0))))),"Н/Д",((INDIRECT(CONCATENATE("'2018-07 (Д)'!G",TEXT(MATCH($C31,'2018-07 (Д)'!$C$2:$C$100,0)+1,0)))-INDIRECT(CONCATENATE("'2018-06 (Д)'!G",TEXT(MATCH($C31,'2018-06 (Д)'!$C$2:$C$100,0)+1,0))))/INDIRECT(CONCATENATE("'2018-06 (Д)'!G",TEXT(MATCH($C31,'2018-06 (Д)'!$C$2:$C$100,0)+1,0))))*100)</f>
        <v>-54.812959774967794</v>
      </c>
      <c r="AF31" s="9">
        <f ca="1">IF(OR(INDIRECT(CONCATENATE("'2018-08 (Д)'!G",TEXT(MATCH($C31,'2018-08 (Д)'!$C$2:$C$100,0)+1,0)))="Н/Д",INDIRECT(CONCATENATE("'2018-07 (Д)'!G",TEXT(MATCH($C31,'2018-07 (Д)'!$C$2:$C$100,0)+1,0)))="Н/Д",AND(INDIRECT(CONCATENATE("'2018-08 (Д)'!G",TEXT(MATCH($C31,'2018-08 (Д)'!$C$2:$C$100,0)+1,0)))="Н/Д",INDIRECT(CONCATENATE("'2018-07 (Д)'!G",TEXT(MATCH($C31,'2018-07 (Д)'!$C$2:$C$100,0)+1,0))))),"Н/Д",((INDIRECT(CONCATENATE("'2018-08 (Д)'!G",TEXT(MATCH($C31,'2018-08 (Д)'!$C$2:$C$100,0)+1,0)))-INDIRECT(CONCATENATE("'2018-07 (Д)'!G",TEXT(MATCH($C31,'2018-07 (Д)'!$C$2:$C$100,0)+1,0))))/INDIRECT(CONCATENATE("'2018-07 (Д)'!G",TEXT(MATCH($C31,'2018-07 (Д)'!$C$2:$C$100,0)+1,0))))*100)</f>
        <v>54.558034644361008</v>
      </c>
      <c r="AG31" s="9">
        <f ca="1">IF(OR(INDIRECT(CONCATENATE("'2018-09 (Д)'!G",TEXT(MATCH($C31,'2018-09 (Д)'!$C$2:$C$100,0)+1,0)))="Н/Д",INDIRECT(CONCATENATE("'2018-08 (Д)'!G",TEXT(MATCH($C31,'2018-08 (Д)'!$C$2:$C$100,0)+1,0)))="Н/Д",AND(INDIRECT(CONCATENATE("'2018-09 (Д)'!G",TEXT(MATCH($C31,'2018-09 (Д)'!$C$2:$C$100,0)+1,0)))="Н/Д",INDIRECT(CONCATENATE("'2018-08 (Д)'!G",TEXT(MATCH($C31,'2018-08 (Д)'!$C$2:$C$100,0)+1,0))))),"Н/Д",((INDIRECT(CONCATENATE("'2018-09 (Д)'!G",TEXT(MATCH($C31,'2018-09 (Д)'!$C$2:$C$100,0)+1,0)))-INDIRECT(CONCATENATE("'2018-08 (Д)'!G",TEXT(MATCH($C31,'2018-08 (Д)'!$C$2:$C$100,0)+1,0))))/INDIRECT(CONCATENATE("'2018-08 (Д)'!G",TEXT(MATCH($C31,'2018-08 (Д)'!$C$2:$C$100,0)+1,0))))*100)</f>
        <v>-47.775140273691818</v>
      </c>
      <c r="AH31" s="9">
        <f ca="1">IF(OR(INDIRECT(CONCATENATE("'2018-10 (Д)'!G",TEXT(MATCH($C31,'2018-10 (Д)'!$C$2:$C$100,0)+1,0)))="Н/Д",INDIRECT(CONCATENATE("'2018-09 (Д)'!G",TEXT(MATCH($C31,'2018-09 (Д)'!$C$2:$C$100,0)+1,0)))="Н/Д",AND(INDIRECT(CONCATENATE("'2018-10 (Д)'!G",TEXT(MATCH($C31,'2018-10 (Д)'!$C$2:$C$100,0)+1,0)))="Н/Д",INDIRECT(CONCATENATE("'2018-09 (Д)'!G",TEXT(MATCH($C31,'2018-09 (Д)'!$C$2:$C$100,0)+1,0))))),"Н/Д",((INDIRECT(CONCATENATE("'2018-10 (Д)'!G",TEXT(MATCH($C31,'2018-10 (Д)'!$C$2:$C$100,0)+1,0)))-INDIRECT(CONCATENATE("'2018-09 (Д)'!G",TEXT(MATCH($C31,'2018-09 (Д)'!$C$2:$C$100,0)+1,0))))/INDIRECT(CONCATENATE("'2018-09 (Д)'!G",TEXT(MATCH($C31,'2018-09 (Д)'!$C$2:$C$100,0)+1,0))))*100)</f>
        <v>-54.902025620754017</v>
      </c>
      <c r="AI31" s="9">
        <f ca="1">IF(OR(INDIRECT(CONCATENATE("'2018-11 (Д)'!G",TEXT(MATCH($C31,'2018-11 (Д)'!$C$2:$C$100,0)+1,0)))="Н/Д",INDIRECT(CONCATENATE("'2018-10 (Д)'!G",TEXT(MATCH($C31,'2018-10 (Д)'!$C$2:$C$100,0)+1,0)))="Н/Д",AND(INDIRECT(CONCATENATE("'2018-11 (Д)'!G",TEXT(MATCH($C31,'2018-11 (Д)'!$C$2:$C$100,0)+1,0)))="Н/Д",INDIRECT(CONCATENATE("'2018-10 (Д)'!G",TEXT(MATCH($C31,'2018-10 (Д)'!$C$2:$C$100,0)+1,0))))),"Н/Д",((INDIRECT(CONCATENATE("'2018-11 (Д)'!G",TEXT(MATCH($C31,'2018-11 (Д)'!$C$2:$C$100,0)+1,0)))-INDIRECT(CONCATENATE("'2018-10 (Д)'!G",TEXT(MATCH($C31,'2018-10 (Д)'!$C$2:$C$100,0)+1,0))))/INDIRECT(CONCATENATE("'2018-10 (Д)'!G",TEXT(MATCH($C31,'2018-10 (Д)'!$C$2:$C$100,0)+1,0))))*100)</f>
        <v>524.6755104223015</v>
      </c>
      <c r="AJ31" s="9">
        <f ca="1">IF(OR(INDIRECT(CONCATENATE("'2018-12 (Д)'!G",TEXT(MATCH($C31,'2018-12 (Д)'!$C$2:$C$100,0)+1,0)))="Н/Д",INDIRECT(CONCATENATE("'2018-11 (Д)'!G",TEXT(MATCH($C31,'2018-11 (Д)'!$C$2:$C$100,0)+1,0)))="Н/Д",AND(INDIRECT(CONCATENATE("'2018-12 (Д)'!G",TEXT(MATCH($C31,'2018-12 (Д)'!$C$2:$C$100,0)+1,0)))="Н/Д",INDIRECT(CONCATENATE("'2018-11 (Д)'!G",TEXT(MATCH($C31,'2018-11 (Д)'!$C$2:$C$100,0)+1,0))))),"Н/Д",((INDIRECT(CONCATENATE("'2018-12 (Д)'!G",TEXT(MATCH($C31,'2018-12 (Д)'!$C$2:$C$100,0)+1,0)))-INDIRECT(CONCATENATE("'2018-11 (Д)'!G",TEXT(MATCH($C31,'2018-11 (Д)'!$C$2:$C$100,0)+1,0))))/INDIRECT(CONCATENATE("'2018-11 (Д)'!G",TEXT(MATCH($C31,'2018-11 (Д)'!$C$2:$C$100,0)+1,0))))*100)</f>
        <v>-56.198305950867976</v>
      </c>
      <c r="AK31" s="9"/>
      <c r="AL31" s="9">
        <f ca="1">IF(OR(INDIRECT(CONCATENATE("'2018-03 (Д)'!H",TEXT(MATCH($C31,'2018-03 (Д)'!$C$2:$C$100,0)+1,0)))="Н/Д",INDIRECT(CONCATENATE("'2018-02 (Д)'!H",TEXT(MATCH($C31,'2018-02 (Д)'!$C$2:$C$100,0)+1,0)))="Н/Д",AND(INDIRECT(CONCATENATE("'2018-03 (Д)'!H",TEXT(MATCH($C31,'2018-03 (Д)'!$C$2:$C$100,0)+1,0)))="Н/Д",INDIRECT(CONCATENATE("'2018-02 (Д)'!H",TEXT(MATCH($C31,'2018-02 (Д)'!$C$2:$C$100,0)+1,0))))),"Н/Д",((INDIRECT(CONCATENATE("'2018-03 (Д)'!H",TEXT(MATCH($C31,'2018-03 (Д)'!$C$2:$C$100,0)+1,0)))-INDIRECT(CONCATENATE("'2018-02 (Д)'!H",TEXT(MATCH($C31,'2018-02 (Д)'!$C$2:$C$100,0)+1,0))))/INDIRECT(CONCATENATE("'2018-02 (Д)'!H",TEXT(MATCH($C31,'2018-02 (Д)'!$C$2:$C$100,0)+1,0))))*100)</f>
        <v>61.57683283396571</v>
      </c>
      <c r="AM31" s="9">
        <f ca="1">IF(OR(INDIRECT(CONCATENATE("'2018-04 (Д)'!H",TEXT(MATCH($C31,'2018-04 (Д)'!$C$2:$C$100,0)+1,0)))="Н/Д",INDIRECT(CONCATENATE("'2018-03 (Д)'!H",TEXT(MATCH($C31,'2018-03 (Д)'!$C$2:$C$100,0)+1,0)))="Н/Д",AND(INDIRECT(CONCATENATE("'2018-04 (Д)'!H",TEXT(MATCH($C31,'2018-04 (Д)'!$C$2:$C$100,0)+1,0)))="Н/Д",INDIRECT(CONCATENATE("'2018-03 (Д)'!H",TEXT(MATCH($C31,'2018-03 (Д)'!$C$2:$C$100,0)+1,0))))),"Н/Д",((INDIRECT(CONCATENATE("'2018-04 (Д)'!H",TEXT(MATCH($C31,'2018-04 (Д)'!$C$2:$C$100,0)+1,0)))-INDIRECT(CONCATENATE("'2018-03 (Д)'!H",TEXT(MATCH($C31,'2018-03 (Д)'!$C$2:$C$100,0)+1,0))))/INDIRECT(CONCATENATE("'2018-03 (Д)'!H",TEXT(MATCH($C31,'2018-03 (Д)'!$C$2:$C$100,0)+1,0))))*100)</f>
        <v>-1.3111358889834719</v>
      </c>
      <c r="AN31" s="9">
        <f ca="1">IF(OR(INDIRECT(CONCATENATE("'2018-05 (Д)'!H",TEXT(MATCH($C31,'2018-05 (Д)'!$C$2:$C$100,0)+1,0)))="Н/Д",INDIRECT(CONCATENATE("'2018-04 (Д)'!H",TEXT(MATCH($C31,'2018-04 (Д)'!$C$2:$C$100,0)+1,0)))="Н/Д",AND(INDIRECT(CONCATENATE("'2018-05 (Д)'!H",TEXT(MATCH($C31,'2018-05 (Д)'!$C$2:$C$100,0)+1,0)))="Н/Д",INDIRECT(CONCATENATE("'2018-04 (Д)'!H",TEXT(MATCH($C31,'2018-04 (Д)'!$C$2:$C$100,0)+1,0))))),"Н/Д",((INDIRECT(CONCATENATE("'2018-05 (Д)'!H",TEXT(MATCH($C31,'2018-05 (Д)'!$C$2:$C$100,0)+1,0)))-INDIRECT(CONCATENATE("'2018-04 (Д)'!H",TEXT(MATCH($C31,'2018-04 (Д)'!$C$2:$C$100,0)+1,0))))/INDIRECT(CONCATENATE("'2018-04 (Д)'!H",TEXT(MATCH($C31,'2018-04 (Д)'!$C$2:$C$100,0)+1,0))))*100)</f>
        <v>8.6058913054183641</v>
      </c>
      <c r="AO31" s="9">
        <f ca="1">IF(OR(INDIRECT(CONCATENATE("'2018-06 (Д)'!H",TEXT(MATCH($C31,'2018-06 (Д)'!$C$2:$C$100,0)+1,0)))="Н/Д",INDIRECT(CONCATENATE("'2018-05 (Д)'!H",TEXT(MATCH($C31,'2018-05 (Д)'!$C$2:$C$100,0)+1,0)))="Н/Д",AND(INDIRECT(CONCATENATE("'2018-06 (Д)'!H",TEXT(MATCH($C31,'2018-06 (Д)'!$C$2:$C$100,0)+1,0)))="Н/Д",INDIRECT(CONCATENATE("'2018-05 (Д)'!H",TEXT(MATCH($C31,'2018-05 (Д)'!$C$2:$C$100,0)+1,0))))),"Н/Д",((INDIRECT(CONCATENATE("'2018-06 (Д)'!H",TEXT(MATCH($C31,'2018-06 (Д)'!$C$2:$C$100,0)+1,0)))-INDIRECT(CONCATENATE("'2018-05 (Д)'!H",TEXT(MATCH($C31,'2018-05 (Д)'!$C$2:$C$100,0)+1,0))))/INDIRECT(CONCATENATE("'2018-05 (Д)'!H",TEXT(MATCH($C31,'2018-05 (Д)'!$C$2:$C$100,0)+1,0))))*100)</f>
        <v>-10.595723718280487</v>
      </c>
      <c r="AP31" s="9">
        <f ca="1">IF(OR(INDIRECT(CONCATENATE("'2018-07 (Д)'!H",TEXT(MATCH($C31,'2018-07 (Д)'!$C$2:$C$100,0)+1,0)))="Н/Д",INDIRECT(CONCATENATE("'2018-06 (Д)'!H",TEXT(MATCH($C31,'2018-06 (Д)'!$C$2:$C$100,0)+1,0)))="Н/Д",AND(INDIRECT(CONCATENATE("'2018-07 (Д)'!H",TEXT(MATCH($C31,'2018-07 (Д)'!$C$2:$C$100,0)+1,0)))="Н/Д",INDIRECT(CONCATENATE("'2018-06 (Д)'!H",TEXT(MATCH($C31,'2018-06 (Д)'!$C$2:$C$100,0)+1,0))))),"Н/Д",((INDIRECT(CONCATENATE("'2018-07 (Д)'!H",TEXT(MATCH($C31,'2018-07 (Д)'!$C$2:$C$100,0)+1,0)))-INDIRECT(CONCATENATE("'2018-06 (Д)'!H",TEXT(MATCH($C31,'2018-06 (Д)'!$C$2:$C$100,0)+1,0))))/INDIRECT(CONCATENATE("'2018-06 (Д)'!H",TEXT(MATCH($C31,'2018-06 (Д)'!$C$2:$C$100,0)+1,0))))*100)</f>
        <v>6.6693244755597307</v>
      </c>
      <c r="AQ31" s="9">
        <f ca="1">IF(OR(INDIRECT(CONCATENATE("'2018-08 (Д)'!H",TEXT(MATCH($C31,'2018-08 (Д)'!$C$2:$C$100,0)+1,0)))="Н/Д",INDIRECT(CONCATENATE("'2018-07 (Д)'!H",TEXT(MATCH($C31,'2018-07 (Д)'!$C$2:$C$100,0)+1,0)))="Н/Д",AND(INDIRECT(CONCATENATE("'2018-08 (Д)'!H",TEXT(MATCH($C31,'2018-08 (Д)'!$C$2:$C$100,0)+1,0)))="Н/Д",INDIRECT(CONCATENATE("'2018-07 (Д)'!H",TEXT(MATCH($C31,'2018-07 (Д)'!$C$2:$C$100,0)+1,0))))),"Н/Д",((INDIRECT(CONCATENATE("'2018-08 (Д)'!H",TEXT(MATCH($C31,'2018-08 (Д)'!$C$2:$C$100,0)+1,0)))-INDIRECT(CONCATENATE("'2018-07 (Д)'!H",TEXT(MATCH($C31,'2018-07 (Д)'!$C$2:$C$100,0)+1,0))))/INDIRECT(CONCATENATE("'2018-07 (Д)'!H",TEXT(MATCH($C31,'2018-07 (Д)'!$C$2:$C$100,0)+1,0))))*100)</f>
        <v>14.473696728003066</v>
      </c>
      <c r="AR31" s="9">
        <f ca="1">IF(OR(INDIRECT(CONCATENATE("'2018-09 (Д)'!H",TEXT(MATCH($C31,'2018-09 (Д)'!$C$2:$C$100,0)+1,0)))="Н/Д",INDIRECT(CONCATENATE("'2018-08 (Д)'!H",TEXT(MATCH($C31,'2018-08 (Д)'!$C$2:$C$100,0)+1,0)))="Н/Д",AND(INDIRECT(CONCATENATE("'2018-09 (Д)'!H",TEXT(MATCH($C31,'2018-09 (Д)'!$C$2:$C$100,0)+1,0)))="Н/Д",INDIRECT(CONCATENATE("'2018-08 (Д)'!H",TEXT(MATCH($C31,'2018-08 (Д)'!$C$2:$C$100,0)+1,0))))),"Н/Д",((INDIRECT(CONCATENATE("'2018-09 (Д)'!H",TEXT(MATCH($C31,'2018-09 (Д)'!$C$2:$C$100,0)+1,0)))-INDIRECT(CONCATENATE("'2018-08 (Д)'!H",TEXT(MATCH($C31,'2018-08 (Д)'!$C$2:$C$100,0)+1,0))))/INDIRECT(CONCATENATE("'2018-08 (Д)'!H",TEXT(MATCH($C31,'2018-08 (Д)'!$C$2:$C$100,0)+1,0))))*100)</f>
        <v>-16.106533581492467</v>
      </c>
      <c r="AS31" s="9">
        <f ca="1">IF(OR(INDIRECT(CONCATENATE("'2018-10 (Д)'!H",TEXT(MATCH($C31,'2018-10 (Д)'!$C$2:$C$100,0)+1,0)))="Н/Д",INDIRECT(CONCATENATE("'2018-09 (Д)'!H",TEXT(MATCH($C31,'2018-09 (Д)'!$C$2:$C$100,0)+1,0)))="Н/Д",AND(INDIRECT(CONCATENATE("'2018-10 (Д)'!H",TEXT(MATCH($C31,'2018-10 (Д)'!$C$2:$C$100,0)+1,0)))="Н/Д",INDIRECT(CONCATENATE("'2018-09 (Д)'!H",TEXT(MATCH($C31,'2018-09 (Д)'!$C$2:$C$100,0)+1,0))))),"Н/Д",((INDIRECT(CONCATENATE("'2018-10 (Д)'!H",TEXT(MATCH($C31,'2018-10 (Д)'!$C$2:$C$100,0)+1,0)))-INDIRECT(CONCATENATE("'2018-09 (Д)'!H",TEXT(MATCH($C31,'2018-09 (Д)'!$C$2:$C$100,0)+1,0))))/INDIRECT(CONCATENATE("'2018-09 (Д)'!H",TEXT(MATCH($C31,'2018-09 (Д)'!$C$2:$C$100,0)+1,0))))*100)</f>
        <v>1.6293730253502878</v>
      </c>
      <c r="AT31" s="9">
        <f ca="1">IF(OR(INDIRECT(CONCATENATE("'2018-11 (Д)'!H",TEXT(MATCH($C31,'2018-11 (Д)'!$C$2:$C$100,0)+1,0)))="Н/Д",INDIRECT(CONCATENATE("'2018-10 (Д)'!H",TEXT(MATCH($C31,'2018-10 (Д)'!$C$2:$C$100,0)+1,0)))="Н/Д",AND(INDIRECT(CONCATENATE("'2018-11 (Д)'!H",TEXT(MATCH($C31,'2018-11 (Д)'!$C$2:$C$100,0)+1,0)))="Н/Д",INDIRECT(CONCATENATE("'2018-10 (Д)'!H",TEXT(MATCH($C31,'2018-10 (Д)'!$C$2:$C$100,0)+1,0))))),"Н/Д",((INDIRECT(CONCATENATE("'2018-11 (Д)'!H",TEXT(MATCH($C31,'2018-11 (Д)'!$C$2:$C$100,0)+1,0)))-INDIRECT(CONCATENATE("'2018-10 (Д)'!H",TEXT(MATCH($C31,'2018-10 (Д)'!$C$2:$C$100,0)+1,0))))/INDIRECT(CONCATENATE("'2018-10 (Д)'!H",TEXT(MATCH($C31,'2018-10 (Д)'!$C$2:$C$100,0)+1,0))))*100)</f>
        <v>8.5203421887353503</v>
      </c>
      <c r="AU31" s="9">
        <f ca="1">IF(OR(INDIRECT(CONCATENATE("'2018-12 (Д)'!H",TEXT(MATCH($C31,'2018-12 (Д)'!$C$2:$C$100,0)+1,0)))="Н/Д",INDIRECT(CONCATENATE("'2018-11 (Д)'!H",TEXT(MATCH($C31,'2018-11 (Д)'!$C$2:$C$100,0)+1,0)))="Н/Д",AND(INDIRECT(CONCATENATE("'2018-12 (Д)'!H",TEXT(MATCH($C31,'2018-12 (Д)'!$C$2:$C$100,0)+1,0)))="Н/Д",INDIRECT(CONCATENATE("'2018-11 (Д)'!H",TEXT(MATCH($C31,'2018-11 (Д)'!$C$2:$C$100,0)+1,0))))),"Н/Д",((INDIRECT(CONCATENATE("'2018-12 (Д)'!H",TEXT(MATCH($C31,'2018-12 (Д)'!$C$2:$C$100,0)+1,0)))-INDIRECT(CONCATENATE("'2018-11 (Д)'!H",TEXT(MATCH($C31,'2018-11 (Д)'!$C$2:$C$100,0)+1,0))))/INDIRECT(CONCATENATE("'2018-11 (Д)'!H",TEXT(MATCH($C31,'2018-11 (Д)'!$C$2:$C$100,0)+1,0))))*100)</f>
        <v>7.4223955813071907</v>
      </c>
      <c r="AV31" s="9"/>
      <c r="AW31" s="9">
        <f ca="1">IF(OR(INDIRECT(CONCATENATE("'2018-03 (Д)'!I",TEXT(MATCH($C31,'2018-03 (Д)'!$C$2:$C$100,0)+1,0)))="Н/Д",INDIRECT(CONCATENATE("'2018-02 (Д)'!I",TEXT(MATCH($C31,'2018-02 (Д)'!$C$2:$C$100,0)+1,0)))="Н/Д",AND(INDIRECT(CONCATENATE("'2018-03 (Д)'!I",TEXT(MATCH($C31,'2018-03 (Д)'!$C$2:$C$100,0)+1,0)))="Н/Д",INDIRECT(CONCATENATE("'2018-02 (Д)'!I",TEXT(MATCH($C31,'2018-02 (Д)'!$C$2:$C$100,0)+1,0))))),"Н/Д",((INDIRECT(CONCATENATE("'2018-03 (Д)'!I",TEXT(MATCH($C31,'2018-03 (Д)'!$C$2:$C$100,0)+1,0)))-INDIRECT(CONCATENATE("'2018-02 (Д)'!I",TEXT(MATCH($C31,'2018-02 (Д)'!$C$2:$C$100,0)+1,0))))/INDIRECT(CONCATENATE("'2018-02 (Д)'!I",TEXT(MATCH($C31,'2018-02 (Д)'!$C$2:$C$100,0)+1,0))))*100)</f>
        <v>-53.913033713514857</v>
      </c>
      <c r="AX31" s="9">
        <f ca="1">IF(OR(INDIRECT(CONCATENATE("'2018-04 (Д)'!I",TEXT(MATCH($C31,'2018-04 (Д)'!$C$2:$C$100,0)+1,0)))="Н/Д",INDIRECT(CONCATENATE("'2018-03 (Д)'!I",TEXT(MATCH($C31,'2018-03 (Д)'!$C$2:$C$100,0)+1,0)))="Н/Д",AND(INDIRECT(CONCATENATE("'2018-04 (Д)'!I",TEXT(MATCH($C31,'2018-04 (Д)'!$C$2:$C$100,0)+1,0)))="Н/Д",INDIRECT(CONCATENATE("'2018-03 (Д)'!I",TEXT(MATCH($C31,'2018-03 (Д)'!$C$2:$C$100,0)+1,0))))),"Н/Д",((INDIRECT(CONCATENATE("'2018-04 (Д)'!I",TEXT(MATCH($C31,'2018-04 (Д)'!$C$2:$C$100,0)+1,0)))-INDIRECT(CONCATENATE("'2018-03 (Д)'!I",TEXT(MATCH($C31,'2018-03 (Д)'!$C$2:$C$100,0)+1,0))))/INDIRECT(CONCATENATE("'2018-03 (Д)'!I",TEXT(MATCH($C31,'2018-03 (Д)'!$C$2:$C$100,0)+1,0))))*100)</f>
        <v>190.27935907460289</v>
      </c>
      <c r="AY31" s="9">
        <f ca="1">IF(OR(INDIRECT(CONCATENATE("'2018-05 (Д)'!I",TEXT(MATCH($C31,'2018-05 (Д)'!$C$2:$C$100,0)+1,0)))="Н/Д",INDIRECT(CONCATENATE("'2018-04 (Д)'!I",TEXT(MATCH($C31,'2018-04 (Д)'!$C$2:$C$100,0)+1,0)))="Н/Д",AND(INDIRECT(CONCATENATE("'2018-05 (Д)'!I",TEXT(MATCH($C31,'2018-05 (Д)'!$C$2:$C$100,0)+1,0)))="Н/Д",INDIRECT(CONCATENATE("'2018-04 (Д)'!I",TEXT(MATCH($C31,'2018-04 (Д)'!$C$2:$C$100,0)+1,0))))),"Н/Д",((INDIRECT(CONCATENATE("'2018-05 (Д)'!I",TEXT(MATCH($C31,'2018-05 (Д)'!$C$2:$C$100,0)+1,0)))-INDIRECT(CONCATENATE("'2018-04 (Д)'!I",TEXT(MATCH($C31,'2018-04 (Д)'!$C$2:$C$100,0)+1,0))))/INDIRECT(CONCATENATE("'2018-04 (Д)'!I",TEXT(MATCH($C31,'2018-04 (Д)'!$C$2:$C$100,0)+1,0))))*100)</f>
        <v>-25.923460296014806</v>
      </c>
      <c r="AZ31" s="9">
        <f ca="1">IF(OR(INDIRECT(CONCATENATE("'2018-06 (Д)'!I",TEXT(MATCH($C31,'2018-06 (Д)'!$C$2:$C$100,0)+1,0)))="Н/Д",INDIRECT(CONCATENATE("'2018-05 (Д)'!I",TEXT(MATCH($C31,'2018-05 (Д)'!$C$2:$C$100,0)+1,0)))="Н/Д",AND(INDIRECT(CONCATENATE("'2018-06 (Д)'!I",TEXT(MATCH($C31,'2018-06 (Д)'!$C$2:$C$100,0)+1,0)))="Н/Д",INDIRECT(CONCATENATE("'2018-05 (Д)'!I",TEXT(MATCH($C31,'2018-05 (Д)'!$C$2:$C$100,0)+1,0))))),"Н/Д",((INDIRECT(CONCATENATE("'2018-06 (Д)'!I",TEXT(MATCH($C31,'2018-06 (Д)'!$C$2:$C$100,0)+1,0)))-INDIRECT(CONCATENATE("'2018-05 (Д)'!I",TEXT(MATCH($C31,'2018-05 (Д)'!$C$2:$C$100,0)+1,0))))/INDIRECT(CONCATENATE("'2018-05 (Д)'!I",TEXT(MATCH($C31,'2018-05 (Д)'!$C$2:$C$100,0)+1,0))))*100)</f>
        <v>5.2495496439784652</v>
      </c>
      <c r="BA31" s="9">
        <f ca="1">IF(OR(INDIRECT(CONCATENATE("'2018-07 (Д)'!I",TEXT(MATCH($C31,'2018-07 (Д)'!$C$2:$C$100,0)+1,0)))="Н/Д",INDIRECT(CONCATENATE("'2018-06 (Д)'!I",TEXT(MATCH($C31,'2018-06 (Д)'!$C$2:$C$100,0)+1,0)))="Н/Д",AND(INDIRECT(CONCATENATE("'2018-07 (Д)'!I",TEXT(MATCH($C31,'2018-07 (Д)'!$C$2:$C$100,0)+1,0)))="Н/Д",INDIRECT(CONCATENATE("'2018-06 (Д)'!I",TEXT(MATCH($C31,'2018-06 (Д)'!$C$2:$C$100,0)+1,0))))),"Н/Д",((INDIRECT(CONCATENATE("'2018-07 (Д)'!I",TEXT(MATCH($C31,'2018-07 (Д)'!$C$2:$C$100,0)+1,0)))-INDIRECT(CONCATENATE("'2018-06 (Д)'!I",TEXT(MATCH($C31,'2018-06 (Д)'!$C$2:$C$100,0)+1,0))))/INDIRECT(CONCATENATE("'2018-06 (Д)'!I",TEXT(MATCH($C31,'2018-06 (Д)'!$C$2:$C$100,0)+1,0))))*100)</f>
        <v>-1.9059706936118632</v>
      </c>
      <c r="BB31" s="9">
        <f ca="1">IF(OR(INDIRECT(CONCATENATE("'2018-08 (Д)'!I",TEXT(MATCH($C31,'2018-08 (Д)'!$C$2:$C$100,0)+1,0)))="Н/Д",INDIRECT(CONCATENATE("'2018-07 (Д)'!I",TEXT(MATCH($C31,'2018-07 (Д)'!$C$2:$C$100,0)+1,0)))="Н/Д",AND(INDIRECT(CONCATENATE("'2018-08 (Д)'!I",TEXT(MATCH($C31,'2018-08 (Д)'!$C$2:$C$100,0)+1,0)))="Н/Д",INDIRECT(CONCATENATE("'2018-07 (Д)'!I",TEXT(MATCH($C31,'2018-07 (Д)'!$C$2:$C$100,0)+1,0))))),"Н/Д",((INDIRECT(CONCATENATE("'2018-08 (Д)'!I",TEXT(MATCH($C31,'2018-08 (Д)'!$C$2:$C$100,0)+1,0)))-INDIRECT(CONCATENATE("'2018-07 (Д)'!I",TEXT(MATCH($C31,'2018-07 (Д)'!$C$2:$C$100,0)+1,0))))/INDIRECT(CONCATENATE("'2018-07 (Д)'!I",TEXT(MATCH($C31,'2018-07 (Д)'!$C$2:$C$100,0)+1,0))))*100)</f>
        <v>14.975337416328511</v>
      </c>
      <c r="BC31" s="9">
        <f ca="1">IF(OR(INDIRECT(CONCATENATE("'2018-09 (Д)'!I",TEXT(MATCH($C31,'2018-09 (Д)'!$C$2:$C$100,0)+1,0)))="Н/Д",INDIRECT(CONCATENATE("'2018-08 (Д)'!I",TEXT(MATCH($C31,'2018-08 (Д)'!$C$2:$C$100,0)+1,0)))="Н/Д",AND(INDIRECT(CONCATENATE("'2018-09 (Д)'!I",TEXT(MATCH($C31,'2018-09 (Д)'!$C$2:$C$100,0)+1,0)))="Н/Д",INDIRECT(CONCATENATE("'2018-08 (Д)'!I",TEXT(MATCH($C31,'2018-08 (Д)'!$C$2:$C$100,0)+1,0))))),"Н/Д",((INDIRECT(CONCATENATE("'2018-09 (Д)'!I",TEXT(MATCH($C31,'2018-09 (Д)'!$C$2:$C$100,0)+1,0)))-INDIRECT(CONCATENATE("'2018-08 (Д)'!I",TEXT(MATCH($C31,'2018-08 (Д)'!$C$2:$C$100,0)+1,0))))/INDIRECT(CONCATENATE("'2018-08 (Д)'!I",TEXT(MATCH($C31,'2018-08 (Д)'!$C$2:$C$100,0)+1,0))))*100)</f>
        <v>-6.5683949937815038</v>
      </c>
      <c r="BD31" s="9">
        <f ca="1">IF(OR(INDIRECT(CONCATENATE("'2018-10 (Д)'!I",TEXT(MATCH($C31,'2018-10 (Д)'!$C$2:$C$100,0)+1,0)))="Н/Д",INDIRECT(CONCATENATE("'2018-09 (Д)'!I",TEXT(MATCH($C31,'2018-09 (Д)'!$C$2:$C$100,0)+1,0)))="Н/Д",AND(INDIRECT(CONCATENATE("'2018-10 (Д)'!I",TEXT(MATCH($C31,'2018-10 (Д)'!$C$2:$C$100,0)+1,0)))="Н/Д",INDIRECT(CONCATENATE("'2018-09 (Д)'!I",TEXT(MATCH($C31,'2018-09 (Д)'!$C$2:$C$100,0)+1,0))))),"Н/Д",((INDIRECT(CONCATENATE("'2018-10 (Д)'!I",TEXT(MATCH($C31,'2018-10 (Д)'!$C$2:$C$100,0)+1,0)))-INDIRECT(CONCATENATE("'2018-09 (Д)'!I",TEXT(MATCH($C31,'2018-09 (Д)'!$C$2:$C$100,0)+1,0))))/INDIRECT(CONCATENATE("'2018-09 (Д)'!I",TEXT(MATCH($C31,'2018-09 (Д)'!$C$2:$C$100,0)+1,0))))*100)</f>
        <v>9.2133612654780421</v>
      </c>
      <c r="BE31" s="9">
        <f ca="1">IF(OR(INDIRECT(CONCATENATE("'2018-11 (Д)'!I",TEXT(MATCH($C31,'2018-11 (Д)'!$C$2:$C$100,0)+1,0)))="Н/Д",INDIRECT(CONCATENATE("'2018-10 (Д)'!I",TEXT(MATCH($C31,'2018-10 (Д)'!$C$2:$C$100,0)+1,0)))="Н/Д",AND(INDIRECT(CONCATENATE("'2018-11 (Д)'!I",TEXT(MATCH($C31,'2018-11 (Д)'!$C$2:$C$100,0)+1,0)))="Н/Д",INDIRECT(CONCATENATE("'2018-10 (Д)'!I",TEXT(MATCH($C31,'2018-10 (Д)'!$C$2:$C$100,0)+1,0))))),"Н/Д",((INDIRECT(CONCATENATE("'2018-11 (Д)'!I",TEXT(MATCH($C31,'2018-11 (Д)'!$C$2:$C$100,0)+1,0)))-INDIRECT(CONCATENATE("'2018-10 (Д)'!I",TEXT(MATCH($C31,'2018-10 (Д)'!$C$2:$C$100,0)+1,0))))/INDIRECT(CONCATENATE("'2018-10 (Д)'!I",TEXT(MATCH($C31,'2018-10 (Д)'!$C$2:$C$100,0)+1,0))))*100)</f>
        <v>-7.0345059505630081</v>
      </c>
      <c r="BF31" s="9">
        <f ca="1">IF(OR(INDIRECT(CONCATENATE("'2018-12 (Д)'!I",TEXT(MATCH($C31,'2018-12 (Д)'!$C$2:$C$100,0)+1,0)))="Н/Д",INDIRECT(CONCATENATE("'2018-11 (Д)'!I",TEXT(MATCH($C31,'2018-11 (Д)'!$C$2:$C$100,0)+1,0)))="Н/Д",AND(INDIRECT(CONCATENATE("'2018-12 (Д)'!I",TEXT(MATCH($C31,'2018-12 (Д)'!$C$2:$C$100,0)+1,0)))="Н/Д",INDIRECT(CONCATENATE("'2018-11 (Д)'!I",TEXT(MATCH($C31,'2018-11 (Д)'!$C$2:$C$100,0)+1,0))))),"Н/Д",((INDIRECT(CONCATENATE("'2018-12 (Д)'!I",TEXT(MATCH($C31,'2018-12 (Д)'!$C$2:$C$100,0)+1,0)))-INDIRECT(CONCATENATE("'2018-11 (Д)'!I",TEXT(MATCH($C31,'2018-11 (Д)'!$C$2:$C$100,0)+1,0))))/INDIRECT(CONCATENATE("'2018-11 (Д)'!I",TEXT(MATCH($C31,'2018-11 (Д)'!$C$2:$C$100,0)+1,0))))*100)</f>
        <v>5.127356574402202</v>
      </c>
      <c r="BG31" s="9"/>
      <c r="BH31" s="9" t="str">
        <f ca="1">IF(OR(INDIRECT(CONCATENATE("'2018-03 (Д)'!J",TEXT(MATCH($C31,'2018-03 (Д)'!$C$2:$C$100,0)+1,0)))="Н/Д",INDIRECT(CONCATENATE("'2018-02 (Д)'!J",TEXT(MATCH($C31,'2018-02 (Д)'!$C$2:$C$100,0)+1,0)))="Н/Д",AND(INDIRECT(CONCATENATE("'2018-03 (Д)'!J",TEXT(MATCH($C31,'2018-03 (Д)'!$C$2:$C$100,0)+1,0)))="Н/Д",INDIRECT(CONCATENATE("'2018-02 (Д)'!J",TEXT(MATCH($C31,'2018-02 (Д)'!$C$2:$C$100,0)+1,0))))),"Н/Д",((INDIRECT(CONCATENATE("'2018-03 (Д)'!J",TEXT(MATCH($C31,'2018-03 (Д)'!$C$2:$C$100,0)+1,0)))-INDIRECT(CONCATENATE("'2018-02 (Д)'!J",TEXT(MATCH($C31,'2018-02 (Д)'!$C$2:$C$100,0)+1,0))))/INDIRECT(CONCATENATE("'2018-02 (Д)'!J",TEXT(MATCH($C31,'2018-02 (Д)'!$C$2:$C$100,0)+1,0))))*100)</f>
        <v>Н/Д</v>
      </c>
      <c r="BI31" s="9" t="str">
        <f ca="1">IF(OR(INDIRECT(CONCATENATE("'2018-04 (Д)'!J",TEXT(MATCH($C31,'2018-04 (Д)'!$C$2:$C$100,0)+1,0)))="Н/Д",INDIRECT(CONCATENATE("'2018-03 (Д)'!J",TEXT(MATCH($C31,'2018-03 (Д)'!$C$2:$C$100,0)+1,0)))="Н/Д",AND(INDIRECT(CONCATENATE("'2018-04 (Д)'!J",TEXT(MATCH($C31,'2018-04 (Д)'!$C$2:$C$100,0)+1,0)))="Н/Д",INDIRECT(CONCATENATE("'2018-03 (Д)'!J",TEXT(MATCH($C31,'2018-03 (Д)'!$C$2:$C$100,0)+1,0))))),"Н/Д",((INDIRECT(CONCATENATE("'2018-04 (Д)'!J",TEXT(MATCH($C31,'2018-04 (Д)'!$C$2:$C$100,0)+1,0)))-INDIRECT(CONCATENATE("'2018-03 (Д)'!J",TEXT(MATCH($C31,'2018-03 (Д)'!$C$2:$C$100,0)+1,0))))/INDIRECT(CONCATENATE("'2018-03 (Д)'!J",TEXT(MATCH($C31,'2018-03 (Д)'!$C$2:$C$100,0)+1,0))))*100)</f>
        <v>Н/Д</v>
      </c>
      <c r="BJ31" s="9" t="str">
        <f ca="1">IF(OR(INDIRECT(CONCATENATE("'2018-05 (Д)'!J",TEXT(MATCH($C31,'2018-05 (Д)'!$C$2:$C$100,0)+1,0)))="Н/Д",INDIRECT(CONCATENATE("'2018-04 (Д)'!J",TEXT(MATCH($C31,'2018-04 (Д)'!$C$2:$C$100,0)+1,0)))="Н/Д",AND(INDIRECT(CONCATENATE("'2018-05 (Д)'!J",TEXT(MATCH($C31,'2018-05 (Д)'!$C$2:$C$100,0)+1,0)))="Н/Д",INDIRECT(CONCATENATE("'2018-04 (Д)'!J",TEXT(MATCH($C31,'2018-04 (Д)'!$C$2:$C$100,0)+1,0))))),"Н/Д",((INDIRECT(CONCATENATE("'2018-05 (Д)'!J",TEXT(MATCH($C31,'2018-05 (Д)'!$C$2:$C$100,0)+1,0)))-INDIRECT(CONCATENATE("'2018-04 (Д)'!J",TEXT(MATCH($C31,'2018-04 (Д)'!$C$2:$C$100,0)+1,0))))/INDIRECT(CONCATENATE("'2018-04 (Д)'!J",TEXT(MATCH($C31,'2018-04 (Д)'!$C$2:$C$100,0)+1,0))))*100)</f>
        <v>Н/Д</v>
      </c>
      <c r="BK31" s="9" t="str">
        <f ca="1">IF(OR(INDIRECT(CONCATENATE("'2018-06 (Д)'!J",TEXT(MATCH($C31,'2018-06 (Д)'!$C$2:$C$100,0)+1,0)))="Н/Д",INDIRECT(CONCATENATE("'2018-05 (Д)'!J",TEXT(MATCH($C31,'2018-05 (Д)'!$C$2:$C$100,0)+1,0)))="Н/Д",AND(INDIRECT(CONCATENATE("'2018-06 (Д)'!J",TEXT(MATCH($C31,'2018-06 (Д)'!$C$2:$C$100,0)+1,0)))="Н/Д",INDIRECT(CONCATENATE("'2018-05 (Д)'!J",TEXT(MATCH($C31,'2018-05 (Д)'!$C$2:$C$100,0)+1,0))))),"Н/Д",((INDIRECT(CONCATENATE("'2018-06 (Д)'!J",TEXT(MATCH($C31,'2018-06 (Д)'!$C$2:$C$100,0)+1,0)))-INDIRECT(CONCATENATE("'2018-05 (Д)'!J",TEXT(MATCH($C31,'2018-05 (Д)'!$C$2:$C$100,0)+1,0))))/INDIRECT(CONCATENATE("'2018-05 (Д)'!J",TEXT(MATCH($C31,'2018-05 (Д)'!$C$2:$C$100,0)+1,0))))*100)</f>
        <v>Н/Д</v>
      </c>
      <c r="BL31" s="9" t="str">
        <f ca="1">IF(OR(INDIRECT(CONCATENATE("'2018-07 (Д)'!J",TEXT(MATCH($C31,'2018-07 (Д)'!$C$2:$C$100,0)+1,0)))="Н/Д",INDIRECT(CONCATENATE("'2018-06 (Д)'!J",TEXT(MATCH($C31,'2018-06 (Д)'!$C$2:$C$100,0)+1,0)))="Н/Д",AND(INDIRECT(CONCATENATE("'2018-07 (Д)'!J",TEXT(MATCH($C31,'2018-07 (Д)'!$C$2:$C$100,0)+1,0)))="Н/Д",INDIRECT(CONCATENATE("'2018-06 (Д)'!J",TEXT(MATCH($C31,'2018-06 (Д)'!$C$2:$C$100,0)+1,0))))),"Н/Д",((INDIRECT(CONCATENATE("'2018-07 (Д)'!J",TEXT(MATCH($C31,'2018-07 (Д)'!$C$2:$C$100,0)+1,0)))-INDIRECT(CONCATENATE("'2018-06 (Д)'!J",TEXT(MATCH($C31,'2018-06 (Д)'!$C$2:$C$100,0)+1,0))))/INDIRECT(CONCATENATE("'2018-06 (Д)'!J",TEXT(MATCH($C31,'2018-06 (Д)'!$C$2:$C$100,0)+1,0))))*100)</f>
        <v>Н/Д</v>
      </c>
      <c r="BM31" s="9" t="str">
        <f ca="1">IF(OR(INDIRECT(CONCATENATE("'2018-08 (Д)'!J",TEXT(MATCH($C31,'2018-08 (Д)'!$C$2:$C$100,0)+1,0)))="Н/Д",INDIRECT(CONCATENATE("'2018-07 (Д)'!J",TEXT(MATCH($C31,'2018-07 (Д)'!$C$2:$C$100,0)+1,0)))="Н/Д",AND(INDIRECT(CONCATENATE("'2018-08 (Д)'!J",TEXT(MATCH($C31,'2018-08 (Д)'!$C$2:$C$100,0)+1,0)))="Н/Д",INDIRECT(CONCATENATE("'2018-07 (Д)'!J",TEXT(MATCH($C31,'2018-07 (Д)'!$C$2:$C$100,0)+1,0))))),"Н/Д",((INDIRECT(CONCATENATE("'2018-08 (Д)'!J",TEXT(MATCH($C31,'2018-08 (Д)'!$C$2:$C$100,0)+1,0)))-INDIRECT(CONCATENATE("'2018-07 (Д)'!J",TEXT(MATCH($C31,'2018-07 (Д)'!$C$2:$C$100,0)+1,0))))/INDIRECT(CONCATENATE("'2018-07 (Д)'!J",TEXT(MATCH($C31,'2018-07 (Д)'!$C$2:$C$100,0)+1,0))))*100)</f>
        <v>Н/Д</v>
      </c>
      <c r="BN31" s="9" t="str">
        <f ca="1">IF(OR(INDIRECT(CONCATENATE("'2018-09 (Д)'!J",TEXT(MATCH($C31,'2018-09 (Д)'!$C$2:$C$100,0)+1,0)))="Н/Д",INDIRECT(CONCATENATE("'2018-08 (Д)'!J",TEXT(MATCH($C31,'2018-08 (Д)'!$C$2:$C$100,0)+1,0)))="Н/Д",AND(INDIRECT(CONCATENATE("'2018-09 (Д)'!J",TEXT(MATCH($C31,'2018-09 (Д)'!$C$2:$C$100,0)+1,0)))="Н/Д",INDIRECT(CONCATENATE("'2018-08 (Д)'!J",TEXT(MATCH($C31,'2018-08 (Д)'!$C$2:$C$100,0)+1,0))))),"Н/Д",((INDIRECT(CONCATENATE("'2018-09 (Д)'!J",TEXT(MATCH($C31,'2018-09 (Д)'!$C$2:$C$100,0)+1,0)))-INDIRECT(CONCATENATE("'2018-08 (Д)'!J",TEXT(MATCH($C31,'2018-08 (Д)'!$C$2:$C$100,0)+1,0))))/INDIRECT(CONCATENATE("'2018-08 (Д)'!J",TEXT(MATCH($C31,'2018-08 (Д)'!$C$2:$C$100,0)+1,0))))*100)</f>
        <v>Н/Д</v>
      </c>
      <c r="BO31" s="9" t="str">
        <f ca="1">IF(OR(INDIRECT(CONCATENATE("'2018-10 (Д)'!J",TEXT(MATCH($C31,'2018-10 (Д)'!$C$2:$C$100,0)+1,0)))="Н/Д",INDIRECT(CONCATENATE("'2018-09 (Д)'!J",TEXT(MATCH($C31,'2018-09 (Д)'!$C$2:$C$100,0)+1,0)))="Н/Д",AND(INDIRECT(CONCATENATE("'2018-10 (Д)'!J",TEXT(MATCH($C31,'2018-10 (Д)'!$C$2:$C$100,0)+1,0)))="Н/Д",INDIRECT(CONCATENATE("'2018-09 (Д)'!J",TEXT(MATCH($C31,'2018-09 (Д)'!$C$2:$C$100,0)+1,0))))),"Н/Д",((INDIRECT(CONCATENATE("'2018-10 (Д)'!J",TEXT(MATCH($C31,'2018-10 (Д)'!$C$2:$C$100,0)+1,0)))-INDIRECT(CONCATENATE("'2018-09 (Д)'!J",TEXT(MATCH($C31,'2018-09 (Д)'!$C$2:$C$100,0)+1,0))))/INDIRECT(CONCATENATE("'2018-09 (Д)'!J",TEXT(MATCH($C31,'2018-09 (Д)'!$C$2:$C$100,0)+1,0))))*100)</f>
        <v>Н/Д</v>
      </c>
      <c r="BP31" s="9" t="str">
        <f ca="1">IF(OR(INDIRECT(CONCATENATE("'2018-11 (Д)'!J",TEXT(MATCH($C31,'2018-11 (Д)'!$C$2:$C$100,0)+1,0)))="Н/Д",INDIRECT(CONCATENATE("'2018-10 (Д)'!J",TEXT(MATCH($C31,'2018-10 (Д)'!$C$2:$C$100,0)+1,0)))="Н/Д",AND(INDIRECT(CONCATENATE("'2018-11 (Д)'!J",TEXT(MATCH($C31,'2018-11 (Д)'!$C$2:$C$100,0)+1,0)))="Н/Д",INDIRECT(CONCATENATE("'2018-10 (Д)'!J",TEXT(MATCH($C31,'2018-10 (Д)'!$C$2:$C$100,0)+1,0))))),"Н/Д",((INDIRECT(CONCATENATE("'2018-11 (Д)'!J",TEXT(MATCH($C31,'2018-11 (Д)'!$C$2:$C$100,0)+1,0)))-INDIRECT(CONCATENATE("'2018-10 (Д)'!J",TEXT(MATCH($C31,'2018-10 (Д)'!$C$2:$C$100,0)+1,0))))/INDIRECT(CONCATENATE("'2018-10 (Д)'!J",TEXT(MATCH($C31,'2018-10 (Д)'!$C$2:$C$100,0)+1,0))))*100)</f>
        <v>Н/Д</v>
      </c>
      <c r="BQ31" s="9" t="str">
        <f ca="1">IF(OR(INDIRECT(CONCATENATE("'2018-12 (Д)'!J",TEXT(MATCH($C31,'2018-12 (Д)'!$C$2:$C$100,0)+1,0)))="Н/Д",INDIRECT(CONCATENATE("'2018-11 (Д)'!J",TEXT(MATCH($C31,'2018-11 (Д)'!$C$2:$C$100,0)+1,0)))="Н/Д",AND(INDIRECT(CONCATENATE("'2018-12 (Д)'!J",TEXT(MATCH($C31,'2018-12 (Д)'!$C$2:$C$100,0)+1,0)))="Н/Д",INDIRECT(CONCATENATE("'2018-11 (Д)'!J",TEXT(MATCH($C31,'2018-11 (Д)'!$C$2:$C$100,0)+1,0))))),"Н/Д",((INDIRECT(CONCATENATE("'2018-12 (Д)'!J",TEXT(MATCH($C31,'2018-12 (Д)'!$C$2:$C$100,0)+1,0)))-INDIRECT(CONCATENATE("'2018-11 (Д)'!J",TEXT(MATCH($C31,'2018-11 (Д)'!$C$2:$C$100,0)+1,0))))/INDIRECT(CONCATENATE("'2018-11 (Д)'!J",TEXT(MATCH($C31,'2018-11 (Д)'!$C$2:$C$100,0)+1,0))))*100)</f>
        <v>Н/Д</v>
      </c>
      <c r="BR31" s="9"/>
      <c r="BS31" s="9">
        <f ca="1">IF(OR(INDIRECT(CONCATENATE("'2018-03 (Д)'!K",TEXT(MATCH($C31,'2018-03 (Д)'!$C$2:$C$100,0)+1,0)))="Н/Д",INDIRECT(CONCATENATE("'2018-02 (Д)'!K",TEXT(MATCH($C31,'2018-02 (Д)'!$C$2:$C$100,0)+1,0)))="Н/Д",AND(INDIRECT(CONCATENATE("'2018-03 (Д)'!K",TEXT(MATCH($C31,'2018-03 (Д)'!$C$2:$C$100,0)+1,0)))="Н/Д",INDIRECT(CONCATENATE("'2018-02 (Д)'!K",TEXT(MATCH($C31,'2018-02 (Д)'!$C$2:$C$100,0)+1,0))))),"Н/Д",((INDIRECT(CONCATENATE("'2018-03 (Д)'!K",TEXT(MATCH($C31,'2018-03 (Д)'!$C$2:$C$100,0)+1,0)))-INDIRECT(CONCATENATE("'2018-02 (Д)'!K",TEXT(MATCH($C31,'2018-02 (Д)'!$C$2:$C$100,0)+1,0))))/INDIRECT(CONCATENATE("'2018-02 (Д)'!K",TEXT(MATCH($C31,'2018-02 (Д)'!$C$2:$C$100,0)+1,0))))*100)</f>
        <v>-38.216185207733851</v>
      </c>
      <c r="BT31" s="9">
        <f ca="1">IF(OR(INDIRECT(CONCATENATE("'2018-04 (Д)'!K",TEXT(MATCH($C31,'2018-04 (Д)'!$C$2:$C$100,0)+1,0)))="Н/Д",INDIRECT(CONCATENATE("'2018-03 (Д)'!K",TEXT(MATCH($C31,'2018-03 (Д)'!$C$2:$C$100,0)+1,0)))="Н/Д",AND(INDIRECT(CONCATENATE("'2018-04 (Д)'!K",TEXT(MATCH($C31,'2018-04 (Д)'!$C$2:$C$100,0)+1,0)))="Н/Д",INDIRECT(CONCATENATE("'2018-03 (Д)'!K",TEXT(MATCH($C31,'2018-03 (Д)'!$C$2:$C$100,0)+1,0))))),"Н/Д",((INDIRECT(CONCATENATE("'2018-04 (Д)'!K",TEXT(MATCH($C31,'2018-04 (Д)'!$C$2:$C$100,0)+1,0)))-INDIRECT(CONCATENATE("'2018-03 (Д)'!K",TEXT(MATCH($C31,'2018-03 (Д)'!$C$2:$C$100,0)+1,0))))/INDIRECT(CONCATENATE("'2018-03 (Д)'!K",TEXT(MATCH($C31,'2018-03 (Д)'!$C$2:$C$100,0)+1,0))))*100)</f>
        <v>261.70243797781944</v>
      </c>
      <c r="BU31" s="9">
        <f ca="1">IF(OR(INDIRECT(CONCATENATE("'2018-05 (Д)'!K",TEXT(MATCH($C31,'2018-05 (Д)'!$C$2:$C$100,0)+1,0)))="Н/Д",INDIRECT(CONCATENATE("'2018-04 (Д)'!K",TEXT(MATCH($C31,'2018-04 (Д)'!$C$2:$C$100,0)+1,0)))="Н/Д",AND(INDIRECT(CONCATENATE("'2018-05 (Д)'!K",TEXT(MATCH($C31,'2018-05 (Д)'!$C$2:$C$100,0)+1,0)))="Н/Д",INDIRECT(CONCATENATE("'2018-04 (Д)'!K",TEXT(MATCH($C31,'2018-04 (Д)'!$C$2:$C$100,0)+1,0))))),"Н/Д",((INDIRECT(CONCATENATE("'2018-05 (Д)'!K",TEXT(MATCH($C31,'2018-05 (Д)'!$C$2:$C$100,0)+1,0)))-INDIRECT(CONCATENATE("'2018-04 (Д)'!K",TEXT(MATCH($C31,'2018-04 (Д)'!$C$2:$C$100,0)+1,0))))/INDIRECT(CONCATENATE("'2018-04 (Д)'!K",TEXT(MATCH($C31,'2018-04 (Д)'!$C$2:$C$100,0)+1,0))))*100)</f>
        <v>146.18776435640905</v>
      </c>
      <c r="BV31" s="9">
        <f ca="1">IF(OR(INDIRECT(CONCATENATE("'2018-06 (Д)'!K",TEXT(MATCH($C31,'2018-06 (Д)'!$C$2:$C$100,0)+1,0)))="Н/Д",INDIRECT(CONCATENATE("'2018-05 (Д)'!K",TEXT(MATCH($C31,'2018-05 (Д)'!$C$2:$C$100,0)+1,0)))="Н/Д",AND(INDIRECT(CONCATENATE("'2018-06 (Д)'!K",TEXT(MATCH($C31,'2018-06 (Д)'!$C$2:$C$100,0)+1,0)))="Н/Д",INDIRECT(CONCATENATE("'2018-05 (Д)'!K",TEXT(MATCH($C31,'2018-05 (Д)'!$C$2:$C$100,0)+1,0))))),"Н/Д",((INDIRECT(CONCATENATE("'2018-06 (Д)'!K",TEXT(MATCH($C31,'2018-06 (Д)'!$C$2:$C$100,0)+1,0)))-INDIRECT(CONCATENATE("'2018-05 (Д)'!K",TEXT(MATCH($C31,'2018-05 (Д)'!$C$2:$C$100,0)+1,0))))/INDIRECT(CONCATENATE("'2018-05 (Д)'!K",TEXT(MATCH($C31,'2018-05 (Д)'!$C$2:$C$100,0)+1,0))))*100)</f>
        <v>-72.5769225182067</v>
      </c>
      <c r="BW31" s="9">
        <f ca="1">IF(OR(INDIRECT(CONCATENATE("'2018-07 (Д)'!K",TEXT(MATCH($C31,'2018-07 (Д)'!$C$2:$C$100,0)+1,0)))="Н/Д",INDIRECT(CONCATENATE("'2018-06 (Д)'!K",TEXT(MATCH($C31,'2018-06 (Д)'!$C$2:$C$100,0)+1,0)))="Н/Д",AND(INDIRECT(CONCATENATE("'2018-07 (Д)'!K",TEXT(MATCH($C31,'2018-07 (Д)'!$C$2:$C$100,0)+1,0)))="Н/Д",INDIRECT(CONCATENATE("'2018-06 (Д)'!K",TEXT(MATCH($C31,'2018-06 (Д)'!$C$2:$C$100,0)+1,0))))),"Н/Д",((INDIRECT(CONCATENATE("'2018-07 (Д)'!K",TEXT(MATCH($C31,'2018-07 (Д)'!$C$2:$C$100,0)+1,0)))-INDIRECT(CONCATENATE("'2018-06 (Д)'!K",TEXT(MATCH($C31,'2018-06 (Д)'!$C$2:$C$100,0)+1,0))))/INDIRECT(CONCATENATE("'2018-06 (Д)'!K",TEXT(MATCH($C31,'2018-06 (Д)'!$C$2:$C$100,0)+1,0))))*100)</f>
        <v>-62.975520506749596</v>
      </c>
      <c r="BX31" s="9">
        <f ca="1">IF(OR(INDIRECT(CONCATENATE("'2018-08 (Д)'!K",TEXT(MATCH($C31,'2018-08 (Д)'!$C$2:$C$100,0)+1,0)))="Н/Д",INDIRECT(CONCATENATE("'2018-07 (Д)'!K",TEXT(MATCH($C31,'2018-07 (Д)'!$C$2:$C$100,0)+1,0)))="Н/Д",AND(INDIRECT(CONCATENATE("'2018-08 (Д)'!K",TEXT(MATCH($C31,'2018-08 (Д)'!$C$2:$C$100,0)+1,0)))="Н/Д",INDIRECT(CONCATENATE("'2018-07 (Д)'!K",TEXT(MATCH($C31,'2018-07 (Д)'!$C$2:$C$100,0)+1,0))))),"Н/Д",((INDIRECT(CONCATENATE("'2018-08 (Д)'!K",TEXT(MATCH($C31,'2018-08 (Д)'!$C$2:$C$100,0)+1,0)))-INDIRECT(CONCATENATE("'2018-07 (Д)'!K",TEXT(MATCH($C31,'2018-07 (Д)'!$C$2:$C$100,0)+1,0))))/INDIRECT(CONCATENATE("'2018-07 (Д)'!K",TEXT(MATCH($C31,'2018-07 (Д)'!$C$2:$C$100,0)+1,0))))*100)</f>
        <v>588.24434615636528</v>
      </c>
      <c r="BY31" s="9">
        <f ca="1">IF(OR(INDIRECT(CONCATENATE("'2018-09 (Д)'!K",TEXT(MATCH($C31,'2018-09 (Д)'!$C$2:$C$100,0)+1,0)))="Н/Д",INDIRECT(CONCATENATE("'2018-08 (Д)'!K",TEXT(MATCH($C31,'2018-08 (Д)'!$C$2:$C$100,0)+1,0)))="Н/Д",AND(INDIRECT(CONCATENATE("'2018-09 (Д)'!K",TEXT(MATCH($C31,'2018-09 (Д)'!$C$2:$C$100,0)+1,0)))="Н/Д",INDIRECT(CONCATENATE("'2018-08 (Д)'!K",TEXT(MATCH($C31,'2018-08 (Д)'!$C$2:$C$100,0)+1,0))))),"Н/Д",((INDIRECT(CONCATENATE("'2018-09 (Д)'!K",TEXT(MATCH($C31,'2018-09 (Д)'!$C$2:$C$100,0)+1,0)))-INDIRECT(CONCATENATE("'2018-08 (Д)'!K",TEXT(MATCH($C31,'2018-08 (Д)'!$C$2:$C$100,0)+1,0))))/INDIRECT(CONCATENATE("'2018-08 (Д)'!K",TEXT(MATCH($C31,'2018-08 (Д)'!$C$2:$C$100,0)+1,0))))*100)</f>
        <v>-83.16544725634985</v>
      </c>
      <c r="BZ31" s="9">
        <f ca="1">IF(OR(INDIRECT(CONCATENATE("'2018-10 (Д)'!K",TEXT(MATCH($C31,'2018-10 (Д)'!$C$2:$C$100,0)+1,0)))="Н/Д",INDIRECT(CONCATENATE("'2018-09 (Д)'!K",TEXT(MATCH($C31,'2018-09 (Д)'!$C$2:$C$100,0)+1,0)))="Н/Д",AND(INDIRECT(CONCATENATE("'2018-10 (Д)'!K",TEXT(MATCH($C31,'2018-10 (Д)'!$C$2:$C$100,0)+1,0)))="Н/Д",INDIRECT(CONCATENATE("'2018-09 (Д)'!K",TEXT(MATCH($C31,'2018-09 (Д)'!$C$2:$C$100,0)+1,0))))),"Н/Д",((INDIRECT(CONCATENATE("'2018-10 (Д)'!K",TEXT(MATCH($C31,'2018-10 (Д)'!$C$2:$C$100,0)+1,0)))-INDIRECT(CONCATENATE("'2018-09 (Д)'!K",TEXT(MATCH($C31,'2018-09 (Д)'!$C$2:$C$100,0)+1,0))))/INDIRECT(CONCATENATE("'2018-09 (Д)'!K",TEXT(MATCH($C31,'2018-09 (Д)'!$C$2:$C$100,0)+1,0))))*100)</f>
        <v>-51.422563112189138</v>
      </c>
      <c r="CA31" s="9">
        <f ca="1">IF(OR(INDIRECT(CONCATENATE("'2018-11 (Д)'!K",TEXT(MATCH($C31,'2018-11 (Д)'!$C$2:$C$100,0)+1,0)))="Н/Д",INDIRECT(CONCATENATE("'2018-10 (Д)'!K",TEXT(MATCH($C31,'2018-10 (Д)'!$C$2:$C$100,0)+1,0)))="Н/Д",AND(INDIRECT(CONCATENATE("'2018-11 (Д)'!K",TEXT(MATCH($C31,'2018-11 (Д)'!$C$2:$C$100,0)+1,0)))="Н/Д",INDIRECT(CONCATENATE("'2018-10 (Д)'!K",TEXT(MATCH($C31,'2018-10 (Д)'!$C$2:$C$100,0)+1,0))))),"Н/Д",((INDIRECT(CONCATENATE("'2018-11 (Д)'!K",TEXT(MATCH($C31,'2018-11 (Д)'!$C$2:$C$100,0)+1,0)))-INDIRECT(CONCATENATE("'2018-10 (Д)'!K",TEXT(MATCH($C31,'2018-10 (Д)'!$C$2:$C$100,0)+1,0))))/INDIRECT(CONCATENATE("'2018-10 (Д)'!K",TEXT(MATCH($C31,'2018-10 (Д)'!$C$2:$C$100,0)+1,0))))*100)</f>
        <v>1000.0430332962637</v>
      </c>
      <c r="CB31" s="9">
        <f ca="1">IF(OR(INDIRECT(CONCATENATE("'2018-12 (Д)'!K",TEXT(MATCH($C31,'2018-12 (Д)'!$C$2:$C$100,0)+1,0)))="Н/Д",INDIRECT(CONCATENATE("'2018-11 (Д)'!K",TEXT(MATCH($C31,'2018-11 (Д)'!$C$2:$C$100,0)+1,0)))="Н/Д",AND(INDIRECT(CONCATENATE("'2018-12 (Д)'!K",TEXT(MATCH($C31,'2018-12 (Д)'!$C$2:$C$100,0)+1,0)))="Н/Д",INDIRECT(CONCATENATE("'2018-11 (Д)'!K",TEXT(MATCH($C31,'2018-11 (Д)'!$C$2:$C$100,0)+1,0))))),"Н/Д",((INDIRECT(CONCATENATE("'2018-12 (Д)'!K",TEXT(MATCH($C31,'2018-12 (Д)'!$C$2:$C$100,0)+1,0)))-INDIRECT(CONCATENATE("'2018-11 (Д)'!K",TEXT(MATCH($C31,'2018-11 (Д)'!$C$2:$C$100,0)+1,0))))/INDIRECT(CONCATENATE("'2018-11 (Д)'!K",TEXT(MATCH($C31,'2018-11 (Д)'!$C$2:$C$100,0)+1,0))))*100)</f>
        <v>-83.555318367803039</v>
      </c>
      <c r="CC31" s="9"/>
      <c r="CD31" s="9">
        <f ca="1">IF(OR(INDIRECT(CONCATENATE("'2018-03 (Д)'!L",TEXT(MATCH($C31,'2018-03 (Д)'!$C$2:$C$100,0)+1,0)))="Н/Д",INDIRECT(CONCATENATE("'2018-02 (Д)'!L",TEXT(MATCH($C31,'2018-02 (Д)'!$C$2:$C$100,0)+1,0)))="Н/Д",AND(INDIRECT(CONCATENATE("'2018-03 (Д)'!L",TEXT(MATCH($C31,'2018-03 (Д)'!$C$2:$C$100,0)+1,0)))="Н/Д",INDIRECT(CONCATENATE("'2018-02 (Д)'!L",TEXT(MATCH($C31,'2018-02 (Д)'!$C$2:$C$100,0)+1,0))))),"Н/Д",((INDIRECT(CONCATENATE("'2018-03 (Д)'!L",TEXT(MATCH($C31,'2018-03 (Д)'!$C$2:$C$100,0)+1,0)))-INDIRECT(CONCATENATE("'2018-02 (Д)'!L",TEXT(MATCH($C31,'2018-02 (Д)'!$C$2:$C$100,0)+1,0))))/INDIRECT(CONCATENATE("'2018-02 (Д)'!L",TEXT(MATCH($C31,'2018-02 (Д)'!$C$2:$C$100,0)+1,0))))*100)</f>
        <v>-14.736377178907317</v>
      </c>
      <c r="CE31" s="9">
        <f ca="1">IF(OR(INDIRECT(CONCATENATE("'2018-04 (Д)'!L",TEXT(MATCH($C31,'2018-04 (Д)'!$C$2:$C$100,0)+1,0)))="Н/Д",INDIRECT(CONCATENATE("'2018-03 (Д)'!L",TEXT(MATCH($C31,'2018-03 (Д)'!$C$2:$C$100,0)+1,0)))="Н/Д",AND(INDIRECT(CONCATENATE("'2018-04 (Д)'!L",TEXT(MATCH($C31,'2018-04 (Д)'!$C$2:$C$100,0)+1,0)))="Н/Д",INDIRECT(CONCATENATE("'2018-03 (Д)'!L",TEXT(MATCH($C31,'2018-03 (Д)'!$C$2:$C$100,0)+1,0))))),"Н/Д",((INDIRECT(CONCATENATE("'2018-04 (Д)'!L",TEXT(MATCH($C31,'2018-04 (Д)'!$C$2:$C$100,0)+1,0)))-INDIRECT(CONCATENATE("'2018-03 (Д)'!L",TEXT(MATCH($C31,'2018-03 (Д)'!$C$2:$C$100,0)+1,0))))/INDIRECT(CONCATENATE("'2018-03 (Д)'!L",TEXT(MATCH($C31,'2018-03 (Д)'!$C$2:$C$100,0)+1,0))))*100)</f>
        <v>78.242268207721253</v>
      </c>
      <c r="CF31" s="9">
        <f ca="1">IF(OR(INDIRECT(CONCATENATE("'2018-05 (Д)'!L",TEXT(MATCH($C31,'2018-05 (Д)'!$C$2:$C$100,0)+1,0)))="Н/Д",INDIRECT(CONCATENATE("'2018-04 (Д)'!L",TEXT(MATCH($C31,'2018-04 (Д)'!$C$2:$C$100,0)+1,0)))="Н/Д",AND(INDIRECT(CONCATENATE("'2018-05 (Д)'!L",TEXT(MATCH($C31,'2018-05 (Д)'!$C$2:$C$100,0)+1,0)))="Н/Д",INDIRECT(CONCATENATE("'2018-04 (Д)'!L",TEXT(MATCH($C31,'2018-04 (Д)'!$C$2:$C$100,0)+1,0))))),"Н/Д",((INDIRECT(CONCATENATE("'2018-05 (Д)'!L",TEXT(MATCH($C31,'2018-05 (Д)'!$C$2:$C$100,0)+1,0)))-INDIRECT(CONCATENATE("'2018-04 (Д)'!L",TEXT(MATCH($C31,'2018-04 (Д)'!$C$2:$C$100,0)+1,0))))/INDIRECT(CONCATENATE("'2018-04 (Д)'!L",TEXT(MATCH($C31,'2018-04 (Д)'!$C$2:$C$100,0)+1,0))))*100)</f>
        <v>153.67001409640969</v>
      </c>
      <c r="CG31" s="9">
        <f ca="1">IF(OR(INDIRECT(CONCATENATE("'2018-06 (Д)'!L",TEXT(MATCH($C31,'2018-06 (Д)'!$C$2:$C$100,0)+1,0)))="Н/Д",INDIRECT(CONCATENATE("'2018-05 (Д)'!L",TEXT(MATCH($C31,'2018-05 (Д)'!$C$2:$C$100,0)+1,0)))="Н/Д",AND(INDIRECT(CONCATENATE("'2018-06 (Д)'!L",TEXT(MATCH($C31,'2018-06 (Д)'!$C$2:$C$100,0)+1,0)))="Н/Д",INDIRECT(CONCATENATE("'2018-05 (Д)'!L",TEXT(MATCH($C31,'2018-05 (Д)'!$C$2:$C$100,0)+1,0))))),"Н/Д",((INDIRECT(CONCATENATE("'2018-06 (Д)'!L",TEXT(MATCH($C31,'2018-06 (Д)'!$C$2:$C$100,0)+1,0)))-INDIRECT(CONCATENATE("'2018-05 (Д)'!L",TEXT(MATCH($C31,'2018-05 (Д)'!$C$2:$C$100,0)+1,0))))/INDIRECT(CONCATENATE("'2018-05 (Д)'!L",TEXT(MATCH($C31,'2018-05 (Д)'!$C$2:$C$100,0)+1,0))))*100)</f>
        <v>-34.517545077516793</v>
      </c>
      <c r="CH31" s="9">
        <f ca="1">IF(OR(INDIRECT(CONCATENATE("'2018-07 (Д)'!L",TEXT(MATCH($C31,'2018-07 (Д)'!$C$2:$C$100,0)+1,0)))="Н/Д",INDIRECT(CONCATENATE("'2018-06 (Д)'!L",TEXT(MATCH($C31,'2018-06 (Д)'!$C$2:$C$100,0)+1,0)))="Н/Д",AND(INDIRECT(CONCATENATE("'2018-07 (Д)'!L",TEXT(MATCH($C31,'2018-07 (Д)'!$C$2:$C$100,0)+1,0)))="Н/Д",INDIRECT(CONCATENATE("'2018-06 (Д)'!L",TEXT(MATCH($C31,'2018-06 (Д)'!$C$2:$C$100,0)+1,0))))),"Н/Д",((INDIRECT(CONCATENATE("'2018-07 (Д)'!L",TEXT(MATCH($C31,'2018-07 (Д)'!$C$2:$C$100,0)+1,0)))-INDIRECT(CONCATENATE("'2018-06 (Д)'!L",TEXT(MATCH($C31,'2018-06 (Д)'!$C$2:$C$100,0)+1,0))))/INDIRECT(CONCATENATE("'2018-06 (Д)'!L",TEXT(MATCH($C31,'2018-06 (Д)'!$C$2:$C$100,0)+1,0))))*100)</f>
        <v>-82.811185509723202</v>
      </c>
      <c r="CI31" s="9">
        <f ca="1">IF(OR(INDIRECT(CONCATENATE("'2018-08 (Д)'!L",TEXT(MATCH($C31,'2018-08 (Д)'!$C$2:$C$100,0)+1,0)))="Н/Д",INDIRECT(CONCATENATE("'2018-07 (Д)'!L",TEXT(MATCH($C31,'2018-07 (Д)'!$C$2:$C$100,0)+1,0)))="Н/Д",AND(INDIRECT(CONCATENATE("'2018-08 (Д)'!L",TEXT(MATCH($C31,'2018-08 (Д)'!$C$2:$C$100,0)+1,0)))="Н/Д",INDIRECT(CONCATENATE("'2018-07 (Д)'!L",TEXT(MATCH($C31,'2018-07 (Д)'!$C$2:$C$100,0)+1,0))))),"Н/Д",((INDIRECT(CONCATENATE("'2018-08 (Д)'!L",TEXT(MATCH($C31,'2018-08 (Д)'!$C$2:$C$100,0)+1,0)))-INDIRECT(CONCATENATE("'2018-07 (Д)'!L",TEXT(MATCH($C31,'2018-07 (Д)'!$C$2:$C$100,0)+1,0))))/INDIRECT(CONCATENATE("'2018-07 (Д)'!L",TEXT(MATCH($C31,'2018-07 (Д)'!$C$2:$C$100,0)+1,0))))*100)</f>
        <v>1161.612090527231</v>
      </c>
      <c r="CJ31" s="9">
        <f ca="1">IF(OR(INDIRECT(CONCATENATE("'2018-09 (Д)'!L",TEXT(MATCH($C31,'2018-09 (Д)'!$C$2:$C$100,0)+1,0)))="Н/Д",INDIRECT(CONCATENATE("'2018-08 (Д)'!L",TEXT(MATCH($C31,'2018-08 (Д)'!$C$2:$C$100,0)+1,0)))="Н/Д",AND(INDIRECT(CONCATENATE("'2018-09 (Д)'!L",TEXT(MATCH($C31,'2018-09 (Д)'!$C$2:$C$100,0)+1,0)))="Н/Д",INDIRECT(CONCATENATE("'2018-08 (Д)'!L",TEXT(MATCH($C31,'2018-08 (Д)'!$C$2:$C$100,0)+1,0))))),"Н/Д",((INDIRECT(CONCATENATE("'2018-09 (Д)'!L",TEXT(MATCH($C31,'2018-09 (Д)'!$C$2:$C$100,0)+1,0)))-INDIRECT(CONCATENATE("'2018-08 (Д)'!L",TEXT(MATCH($C31,'2018-08 (Д)'!$C$2:$C$100,0)+1,0))))/INDIRECT(CONCATENATE("'2018-08 (Д)'!L",TEXT(MATCH($C31,'2018-08 (Д)'!$C$2:$C$100,0)+1,0))))*100)</f>
        <v>-81.438812495073932</v>
      </c>
      <c r="CK31" s="9">
        <f ca="1">IF(OR(INDIRECT(CONCATENATE("'2018-10 (Д)'!L",TEXT(MATCH($C31,'2018-10 (Д)'!$C$2:$C$100,0)+1,0)))="Н/Д",INDIRECT(CONCATENATE("'2018-09 (Д)'!L",TEXT(MATCH($C31,'2018-09 (Д)'!$C$2:$C$100,0)+1,0)))="Н/Д",AND(INDIRECT(CONCATENATE("'2018-10 (Д)'!L",TEXT(MATCH($C31,'2018-10 (Д)'!$C$2:$C$100,0)+1,0)))="Н/Д",INDIRECT(CONCATENATE("'2018-09 (Д)'!L",TEXT(MATCH($C31,'2018-09 (Д)'!$C$2:$C$100,0)+1,0))))),"Н/Д",((INDIRECT(CONCATENATE("'2018-10 (Д)'!L",TEXT(MATCH($C31,'2018-10 (Д)'!$C$2:$C$100,0)+1,0)))-INDIRECT(CONCATENATE("'2018-09 (Д)'!L",TEXT(MATCH($C31,'2018-09 (Д)'!$C$2:$C$100,0)+1,0))))/INDIRECT(CONCATENATE("'2018-09 (Д)'!L",TEXT(MATCH($C31,'2018-09 (Д)'!$C$2:$C$100,0)+1,0))))*100)</f>
        <v>-35.950723170162483</v>
      </c>
      <c r="CL31" s="9">
        <f ca="1">IF(OR(INDIRECT(CONCATENATE("'2018-11 (Д)'!L",TEXT(MATCH($C31,'2018-11 (Д)'!$C$2:$C$100,0)+1,0)))="Н/Д",INDIRECT(CONCATENATE("'2018-10 (Д)'!L",TEXT(MATCH($C31,'2018-10 (Д)'!$C$2:$C$100,0)+1,0)))="Н/Д",AND(INDIRECT(CONCATENATE("'2018-11 (Д)'!L",TEXT(MATCH($C31,'2018-11 (Д)'!$C$2:$C$100,0)+1,0)))="Н/Д",INDIRECT(CONCATENATE("'2018-10 (Д)'!L",TEXT(MATCH($C31,'2018-10 (Д)'!$C$2:$C$100,0)+1,0))))),"Н/Д",((INDIRECT(CONCATENATE("'2018-11 (Д)'!L",TEXT(MATCH($C31,'2018-11 (Д)'!$C$2:$C$100,0)+1,0)))-INDIRECT(CONCATENATE("'2018-10 (Д)'!L",TEXT(MATCH($C31,'2018-10 (Д)'!$C$2:$C$100,0)+1,0))))/INDIRECT(CONCATENATE("'2018-10 (Д)'!L",TEXT(MATCH($C31,'2018-10 (Д)'!$C$2:$C$100,0)+1,0))))*100)</f>
        <v>691.05425073448475</v>
      </c>
      <c r="CM31" s="9">
        <f ca="1">IF(OR(INDIRECT(CONCATENATE("'2018-12 (Д)'!L",TEXT(MATCH($C31,'2018-12 (Д)'!$C$2:$C$100,0)+1,0)))="Н/Д",INDIRECT(CONCATENATE("'2018-11 (Д)'!L",TEXT(MATCH($C31,'2018-11 (Д)'!$C$2:$C$100,0)+1,0)))="Н/Д",AND(INDIRECT(CONCATENATE("'2018-12 (Д)'!L",TEXT(MATCH($C31,'2018-12 (Д)'!$C$2:$C$100,0)+1,0)))="Н/Д",INDIRECT(CONCATENATE("'2018-11 (Д)'!L",TEXT(MATCH($C31,'2018-11 (Д)'!$C$2:$C$100,0)+1,0))))),"Н/Д",((INDIRECT(CONCATENATE("'2018-12 (Д)'!L",TEXT(MATCH($C31,'2018-12 (Д)'!$C$2:$C$100,0)+1,0)))-INDIRECT(CONCATENATE("'2018-11 (Д)'!L",TEXT(MATCH($C31,'2018-11 (Д)'!$C$2:$C$100,0)+1,0))))/INDIRECT(CONCATENATE("'2018-11 (Д)'!L",TEXT(MATCH($C31,'2018-11 (Д)'!$C$2:$C$100,0)+1,0))))*100)</f>
        <v>-59.874584875770566</v>
      </c>
      <c r="CN31" s="9"/>
      <c r="CO31" s="9">
        <f ca="1">IF(OR(INDIRECT(CONCATENATE("'2018-03 (Д)'!M",TEXT(MATCH($C31,'2018-03 (Д)'!$C$2:$C$100,0)+1,0)))="Н/Д",INDIRECT(CONCATENATE("'2018-02 (Д)'!M",TEXT(MATCH($C31,'2018-02 (Д)'!$C$2:$C$100,0)+1,0)))="Н/Д",AND(INDIRECT(CONCATENATE("'2018-03 (Д)'!M",TEXT(MATCH($C31,'2018-03 (Д)'!$C$2:$C$100,0)+1,0)))="Н/Д",INDIRECT(CONCATENATE("'2018-02 (Д)'!M",TEXT(MATCH($C31,'2018-02 (Д)'!$C$2:$C$100,0)+1,0))))),"Н/Д",((INDIRECT(CONCATENATE("'2018-03 (Д)'!M",TEXT(MATCH($C31,'2018-03 (Д)'!$C$2:$C$100,0)+1,0)))-INDIRECT(CONCATENATE("'2018-02 (Д)'!M",TEXT(MATCH($C31,'2018-02 (Д)'!$C$2:$C$100,0)+1,0))))/INDIRECT(CONCATENATE("'2018-02 (Д)'!M",TEXT(MATCH($C31,'2018-02 (Д)'!$C$2:$C$100,0)+1,0))))*100)</f>
        <v>-37.950909232701406</v>
      </c>
      <c r="CP31" s="9">
        <f ca="1">IF(OR(INDIRECT(CONCATENATE("'2018-04 (Д)'!M",TEXT(MATCH($C31,'2018-04 (Д)'!$C$2:$C$100,0)+1,0)))="Н/Д",INDIRECT(CONCATENATE("'2018-03 (Д)'!M",TEXT(MATCH($C31,'2018-03 (Д)'!$C$2:$C$100,0)+1,0)))="Н/Д",AND(INDIRECT(CONCATENATE("'2018-04 (Д)'!M",TEXT(MATCH($C31,'2018-04 (Д)'!$C$2:$C$100,0)+1,0)))="Н/Д",INDIRECT(CONCATENATE("'2018-03 (Д)'!M",TEXT(MATCH($C31,'2018-03 (Д)'!$C$2:$C$100,0)+1,0))))),"Н/Д",((INDIRECT(CONCATENATE("'2018-04 (Д)'!M",TEXT(MATCH($C31,'2018-04 (Д)'!$C$2:$C$100,0)+1,0)))-INDIRECT(CONCATENATE("'2018-03 (Д)'!M",TEXT(MATCH($C31,'2018-03 (Д)'!$C$2:$C$100,0)+1,0))))/INDIRECT(CONCATENATE("'2018-03 (Д)'!M",TEXT(MATCH($C31,'2018-03 (Д)'!$C$2:$C$100,0)+1,0))))*100)</f>
        <v>-24.834520639125245</v>
      </c>
      <c r="CQ31" s="9">
        <f ca="1">IF(OR(INDIRECT(CONCATENATE("'2018-05 (Д)'!M",TEXT(MATCH($C31,'2018-05 (Д)'!$C$2:$C$100,0)+1,0)))="Н/Д",INDIRECT(CONCATENATE("'2018-04 (Д)'!M",TEXT(MATCH($C31,'2018-04 (Д)'!$C$2:$C$100,0)+1,0)))="Н/Д",AND(INDIRECT(CONCATENATE("'2018-05 (Д)'!M",TEXT(MATCH($C31,'2018-05 (Д)'!$C$2:$C$100,0)+1,0)))="Н/Д",INDIRECT(CONCATENATE("'2018-04 (Д)'!M",TEXT(MATCH($C31,'2018-04 (Д)'!$C$2:$C$100,0)+1,0))))),"Н/Д",((INDIRECT(CONCATENATE("'2018-05 (Д)'!M",TEXT(MATCH($C31,'2018-05 (Д)'!$C$2:$C$100,0)+1,0)))-INDIRECT(CONCATENATE("'2018-04 (Д)'!M",TEXT(MATCH($C31,'2018-04 (Д)'!$C$2:$C$100,0)+1,0))))/INDIRECT(CONCATENATE("'2018-04 (Д)'!M",TEXT(MATCH($C31,'2018-04 (Д)'!$C$2:$C$100,0)+1,0))))*100)</f>
        <v>1313.3545374493146</v>
      </c>
      <c r="CR31" s="9">
        <f ca="1">IF(OR(INDIRECT(CONCATENATE("'2018-06 (Д)'!M",TEXT(MATCH($C31,'2018-06 (Д)'!$C$2:$C$100,0)+1,0)))="Н/Д",INDIRECT(CONCATENATE("'2018-05 (Д)'!M",TEXT(MATCH($C31,'2018-05 (Д)'!$C$2:$C$100,0)+1,0)))="Н/Д",AND(INDIRECT(CONCATENATE("'2018-06 (Д)'!M",TEXT(MATCH($C31,'2018-06 (Д)'!$C$2:$C$100,0)+1,0)))="Н/Д",INDIRECT(CONCATENATE("'2018-05 (Д)'!M",TEXT(MATCH($C31,'2018-05 (Д)'!$C$2:$C$100,0)+1,0))))),"Н/Д",((INDIRECT(CONCATENATE("'2018-06 (Д)'!M",TEXT(MATCH($C31,'2018-06 (Д)'!$C$2:$C$100,0)+1,0)))-INDIRECT(CONCATENATE("'2018-05 (Д)'!M",TEXT(MATCH($C31,'2018-05 (Д)'!$C$2:$C$100,0)+1,0))))/INDIRECT(CONCATENATE("'2018-05 (Д)'!M",TEXT(MATCH($C31,'2018-05 (Д)'!$C$2:$C$100,0)+1,0))))*100)</f>
        <v>-51.718373913207891</v>
      </c>
      <c r="CS31" s="9">
        <f ca="1">IF(OR(INDIRECT(CONCATENATE("'2018-07 (Д)'!M",TEXT(MATCH($C31,'2018-07 (Д)'!$C$2:$C$100,0)+1,0)))="Н/Д",INDIRECT(CONCATENATE("'2018-06 (Д)'!M",TEXT(MATCH($C31,'2018-06 (Д)'!$C$2:$C$100,0)+1,0)))="Н/Д",AND(INDIRECT(CONCATENATE("'2018-07 (Д)'!M",TEXT(MATCH($C31,'2018-07 (Д)'!$C$2:$C$100,0)+1,0)))="Н/Д",INDIRECT(CONCATENATE("'2018-06 (Д)'!M",TEXT(MATCH($C31,'2018-06 (Д)'!$C$2:$C$100,0)+1,0))))),"Н/Д",((INDIRECT(CONCATENATE("'2018-07 (Д)'!M",TEXT(MATCH($C31,'2018-07 (Д)'!$C$2:$C$100,0)+1,0)))-INDIRECT(CONCATENATE("'2018-06 (Д)'!M",TEXT(MATCH($C31,'2018-06 (Д)'!$C$2:$C$100,0)+1,0))))/INDIRECT(CONCATENATE("'2018-06 (Д)'!M",TEXT(MATCH($C31,'2018-06 (Д)'!$C$2:$C$100,0)+1,0))))*100)</f>
        <v>260.53039491589021</v>
      </c>
      <c r="CT31" s="9">
        <f ca="1">IF(OR(INDIRECT(CONCATENATE("'2018-08 (Д)'!M",TEXT(MATCH($C31,'2018-08 (Д)'!$C$2:$C$100,0)+1,0)))="Н/Д",INDIRECT(CONCATENATE("'2018-07 (Д)'!M",TEXT(MATCH($C31,'2018-07 (Д)'!$C$2:$C$100,0)+1,0)))="Н/Д",AND(INDIRECT(CONCATENATE("'2018-08 (Д)'!M",TEXT(MATCH($C31,'2018-08 (Д)'!$C$2:$C$100,0)+1,0)))="Н/Д",INDIRECT(CONCATENATE("'2018-07 (Д)'!M",TEXT(MATCH($C31,'2018-07 (Д)'!$C$2:$C$100,0)+1,0))))),"Н/Д",((INDIRECT(CONCATENATE("'2018-08 (Д)'!M",TEXT(MATCH($C31,'2018-08 (Д)'!$C$2:$C$100,0)+1,0)))-INDIRECT(CONCATENATE("'2018-07 (Д)'!M",TEXT(MATCH($C31,'2018-07 (Д)'!$C$2:$C$100,0)+1,0))))/INDIRECT(CONCATENATE("'2018-07 (Д)'!M",TEXT(MATCH($C31,'2018-07 (Д)'!$C$2:$C$100,0)+1,0))))*100)</f>
        <v>-29.542995900736596</v>
      </c>
      <c r="CU31" s="9">
        <f ca="1">IF(OR(INDIRECT(CONCATENATE("'2018-09 (Д)'!M",TEXT(MATCH($C31,'2018-09 (Д)'!$C$2:$C$100,0)+1,0)))="Н/Д",INDIRECT(CONCATENATE("'2018-08 (Д)'!M",TEXT(MATCH($C31,'2018-08 (Д)'!$C$2:$C$100,0)+1,0)))="Н/Д",AND(INDIRECT(CONCATENATE("'2018-09 (Д)'!M",TEXT(MATCH($C31,'2018-09 (Д)'!$C$2:$C$100,0)+1,0)))="Н/Д",INDIRECT(CONCATENATE("'2018-08 (Д)'!M",TEXT(MATCH($C31,'2018-08 (Д)'!$C$2:$C$100,0)+1,0))))),"Н/Д",((INDIRECT(CONCATENATE("'2018-09 (Д)'!M",TEXT(MATCH($C31,'2018-09 (Д)'!$C$2:$C$100,0)+1,0)))-INDIRECT(CONCATENATE("'2018-08 (Д)'!M",TEXT(MATCH($C31,'2018-08 (Д)'!$C$2:$C$100,0)+1,0))))/INDIRECT(CONCATENATE("'2018-08 (Д)'!M",TEXT(MATCH($C31,'2018-08 (Д)'!$C$2:$C$100,0)+1,0))))*100)</f>
        <v>-21.198072149857136</v>
      </c>
      <c r="CV31" s="9">
        <f ca="1">IF(OR(INDIRECT(CONCATENATE("'2018-10 (Д)'!M",TEXT(MATCH($C31,'2018-10 (Д)'!$C$2:$C$100,0)+1,0)))="Н/Д",INDIRECT(CONCATENATE("'2018-09 (Д)'!M",TEXT(MATCH($C31,'2018-09 (Д)'!$C$2:$C$100,0)+1,0)))="Н/Д",AND(INDIRECT(CONCATENATE("'2018-10 (Д)'!M",TEXT(MATCH($C31,'2018-10 (Д)'!$C$2:$C$100,0)+1,0)))="Н/Д",INDIRECT(CONCATENATE("'2018-09 (Д)'!M",TEXT(MATCH($C31,'2018-09 (Д)'!$C$2:$C$100,0)+1,0))))),"Н/Д",((INDIRECT(CONCATENATE("'2018-10 (Д)'!M",TEXT(MATCH($C31,'2018-10 (Д)'!$C$2:$C$100,0)+1,0)))-INDIRECT(CONCATENATE("'2018-09 (Д)'!M",TEXT(MATCH($C31,'2018-09 (Д)'!$C$2:$C$100,0)+1,0))))/INDIRECT(CONCATENATE("'2018-09 (Д)'!M",TEXT(MATCH($C31,'2018-09 (Д)'!$C$2:$C$100,0)+1,0))))*100)</f>
        <v>-21.476562309142277</v>
      </c>
      <c r="CW31" s="9">
        <f ca="1">IF(OR(INDIRECT(CONCATENATE("'2018-11 (Д)'!M",TEXT(MATCH($C31,'2018-11 (Д)'!$C$2:$C$100,0)+1,0)))="Н/Д",INDIRECT(CONCATENATE("'2018-10 (Д)'!M",TEXT(MATCH($C31,'2018-10 (Д)'!$C$2:$C$100,0)+1,0)))="Н/Д",AND(INDIRECT(CONCATENATE("'2018-11 (Д)'!M",TEXT(MATCH($C31,'2018-11 (Д)'!$C$2:$C$100,0)+1,0)))="Н/Д",INDIRECT(CONCATENATE("'2018-10 (Д)'!M",TEXT(MATCH($C31,'2018-10 (Д)'!$C$2:$C$100,0)+1,0))))),"Н/Д",((INDIRECT(CONCATENATE("'2018-11 (Д)'!M",TEXT(MATCH($C31,'2018-11 (Д)'!$C$2:$C$100,0)+1,0)))-INDIRECT(CONCATENATE("'2018-10 (Д)'!M",TEXT(MATCH($C31,'2018-10 (Д)'!$C$2:$C$100,0)+1,0))))/INDIRECT(CONCATENATE("'2018-10 (Д)'!M",TEXT(MATCH($C31,'2018-10 (Д)'!$C$2:$C$100,0)+1,0))))*100)</f>
        <v>13.504544956336497</v>
      </c>
      <c r="CX31" s="9">
        <f ca="1">IF(OR(INDIRECT(CONCATENATE("'2018-12 (Д)'!M",TEXT(MATCH($C31,'2018-12 (Д)'!$C$2:$C$100,0)+1,0)))="Н/Д",INDIRECT(CONCATENATE("'2018-11 (Д)'!M",TEXT(MATCH($C31,'2018-11 (Д)'!$C$2:$C$100,0)+1,0)))="Н/Д",AND(INDIRECT(CONCATENATE("'2018-12 (Д)'!M",TEXT(MATCH($C31,'2018-12 (Д)'!$C$2:$C$100,0)+1,0)))="Н/Д",INDIRECT(CONCATENATE("'2018-11 (Д)'!M",TEXT(MATCH($C31,'2018-11 (Д)'!$C$2:$C$100,0)+1,0))))),"Н/Д",((INDIRECT(CONCATENATE("'2018-12 (Д)'!M",TEXT(MATCH($C31,'2018-12 (Д)'!$C$2:$C$100,0)+1,0)))-INDIRECT(CONCATENATE("'2018-11 (Д)'!M",TEXT(MATCH($C31,'2018-11 (Д)'!$C$2:$C$100,0)+1,0))))/INDIRECT(CONCATENATE("'2018-11 (Д)'!M",TEXT(MATCH($C31,'2018-11 (Д)'!$C$2:$C$100,0)+1,0))))*100)</f>
        <v>-24.942547931340382</v>
      </c>
      <c r="CY31" s="9"/>
      <c r="CZ31" s="9">
        <f ca="1">IF(OR(INDIRECT(CONCATENATE("'2018-03 (Д)'!N",TEXT(MATCH($C31,'2018-03 (Д)'!$C$2:$C$100,0)+1,0)))="Н/Д",INDIRECT(CONCATENATE("'2018-02 (Д)'!N",TEXT(MATCH($C31,'2018-02 (Д)'!$C$2:$C$100,0)+1,0)))="Н/Д",AND(INDIRECT(CONCATENATE("'2018-03 (Д)'!N",TEXT(MATCH($C31,'2018-03 (Д)'!$C$2:$C$100,0)+1,0)))="Н/Д",INDIRECT(CONCATENATE("'2018-02 (Д)'!N",TEXT(MATCH($C31,'2018-02 (Д)'!$C$2:$C$100,0)+1,0))))),"Н/Д",((INDIRECT(CONCATENATE("'2018-03 (Д)'!N",TEXT(MATCH($C31,'2018-03 (Д)'!$C$2:$C$100,0)+1,0)))-INDIRECT(CONCATENATE("'2018-02 (Д)'!N",TEXT(MATCH($C31,'2018-02 (Д)'!$C$2:$C$100,0)+1,0))))/INDIRECT(CONCATENATE("'2018-02 (Д)'!N",TEXT(MATCH($C31,'2018-02 (Д)'!$C$2:$C$100,0)+1,0))))*100)</f>
        <v>151.32022466955331</v>
      </c>
      <c r="DA31" s="9">
        <f ca="1">IF(OR(INDIRECT(CONCATENATE("'2018-04 (Д)'!N",TEXT(MATCH($C31,'2018-04 (Д)'!$C$2:$C$100,0)+1,0)))="Н/Д",INDIRECT(CONCATENATE("'2018-03 (Д)'!N",TEXT(MATCH($C31,'2018-03 (Д)'!$C$2:$C$100,0)+1,0)))="Н/Д",AND(INDIRECT(CONCATENATE("'2018-04 (Д)'!N",TEXT(MATCH($C31,'2018-04 (Д)'!$C$2:$C$100,0)+1,0)))="Н/Д",INDIRECT(CONCATENATE("'2018-03 (Д)'!N",TEXT(MATCH($C31,'2018-03 (Д)'!$C$2:$C$100,0)+1,0))))),"Н/Д",((INDIRECT(CONCATENATE("'2018-04 (Д)'!N",TEXT(MATCH($C31,'2018-04 (Д)'!$C$2:$C$100,0)+1,0)))-INDIRECT(CONCATENATE("'2018-03 (Д)'!N",TEXT(MATCH($C31,'2018-03 (Д)'!$C$2:$C$100,0)+1,0))))/INDIRECT(CONCATENATE("'2018-03 (Д)'!N",TEXT(MATCH($C31,'2018-03 (Д)'!$C$2:$C$100,0)+1,0))))*100)</f>
        <v>69.968041667359898</v>
      </c>
      <c r="DB31" s="9">
        <f ca="1">IF(OR(INDIRECT(CONCATENATE("'2018-05 (Д)'!N",TEXT(MATCH($C31,'2018-05 (Д)'!$C$2:$C$100,0)+1,0)))="Н/Д",INDIRECT(CONCATENATE("'2018-04 (Д)'!N",TEXT(MATCH($C31,'2018-04 (Д)'!$C$2:$C$100,0)+1,0)))="Н/Д",AND(INDIRECT(CONCATENATE("'2018-05 (Д)'!N",TEXT(MATCH($C31,'2018-05 (Д)'!$C$2:$C$100,0)+1,0)))="Н/Д",INDIRECT(CONCATENATE("'2018-04 (Д)'!N",TEXT(MATCH($C31,'2018-04 (Д)'!$C$2:$C$100,0)+1,0))))),"Н/Д",((INDIRECT(CONCATENATE("'2018-05 (Д)'!N",TEXT(MATCH($C31,'2018-05 (Д)'!$C$2:$C$100,0)+1,0)))-INDIRECT(CONCATENATE("'2018-04 (Д)'!N",TEXT(MATCH($C31,'2018-04 (Д)'!$C$2:$C$100,0)+1,0))))/INDIRECT(CONCATENATE("'2018-04 (Д)'!N",TEXT(MATCH($C31,'2018-04 (Д)'!$C$2:$C$100,0)+1,0))))*100)</f>
        <v>42.710784783120545</v>
      </c>
      <c r="DC31" s="9">
        <f ca="1">IF(OR(INDIRECT(CONCATENATE("'2018-06 (Д)'!N",TEXT(MATCH($C31,'2018-06 (Д)'!$C$2:$C$100,0)+1,0)))="Н/Д",INDIRECT(CONCATENATE("'2018-05 (Д)'!N",TEXT(MATCH($C31,'2018-05 (Д)'!$C$2:$C$100,0)+1,0)))="Н/Д",AND(INDIRECT(CONCATENATE("'2018-06 (Д)'!N",TEXT(MATCH($C31,'2018-06 (Д)'!$C$2:$C$100,0)+1,0)))="Н/Д",INDIRECT(CONCATENATE("'2018-05 (Д)'!N",TEXT(MATCH($C31,'2018-05 (Д)'!$C$2:$C$100,0)+1,0))))),"Н/Д",((INDIRECT(CONCATENATE("'2018-06 (Д)'!N",TEXT(MATCH($C31,'2018-06 (Д)'!$C$2:$C$100,0)+1,0)))-INDIRECT(CONCATENATE("'2018-05 (Д)'!N",TEXT(MATCH($C31,'2018-05 (Д)'!$C$2:$C$100,0)+1,0))))/INDIRECT(CONCATENATE("'2018-05 (Д)'!N",TEXT(MATCH($C31,'2018-05 (Д)'!$C$2:$C$100,0)+1,0))))*100)</f>
        <v>31.111365703621736</v>
      </c>
      <c r="DD31" s="9">
        <f ca="1">IF(OR(INDIRECT(CONCATENATE("'2018-07 (Д)'!N",TEXT(MATCH($C31,'2018-07 (Д)'!$C$2:$C$100,0)+1,0)))="Н/Д",INDIRECT(CONCATENATE("'2018-06 (Д)'!N",TEXT(MATCH($C31,'2018-06 (Д)'!$C$2:$C$100,0)+1,0)))="Н/Д",AND(INDIRECT(CONCATENATE("'2018-07 (Д)'!N",TEXT(MATCH($C31,'2018-07 (Д)'!$C$2:$C$100,0)+1,0)))="Н/Д",INDIRECT(CONCATENATE("'2018-06 (Д)'!N",TEXT(MATCH($C31,'2018-06 (Д)'!$C$2:$C$100,0)+1,0))))),"Н/Д",((INDIRECT(CONCATENATE("'2018-07 (Д)'!N",TEXT(MATCH($C31,'2018-07 (Д)'!$C$2:$C$100,0)+1,0)))-INDIRECT(CONCATENATE("'2018-06 (Д)'!N",TEXT(MATCH($C31,'2018-06 (Д)'!$C$2:$C$100,0)+1,0))))/INDIRECT(CONCATENATE("'2018-06 (Д)'!N",TEXT(MATCH($C31,'2018-06 (Д)'!$C$2:$C$100,0)+1,0))))*100)</f>
        <v>20.766796616829037</v>
      </c>
      <c r="DE31" s="9">
        <f ca="1">IF(OR(INDIRECT(CONCATENATE("'2018-08 (Д)'!N",TEXT(MATCH($C31,'2018-08 (Д)'!$C$2:$C$100,0)+1,0)))="Н/Д",INDIRECT(CONCATENATE("'2018-07 (Д)'!N",TEXT(MATCH($C31,'2018-07 (Д)'!$C$2:$C$100,0)+1,0)))="Н/Д",AND(INDIRECT(CONCATENATE("'2018-08 (Д)'!N",TEXT(MATCH($C31,'2018-08 (Д)'!$C$2:$C$100,0)+1,0)))="Н/Д",INDIRECT(CONCATENATE("'2018-07 (Д)'!N",TEXT(MATCH($C31,'2018-07 (Д)'!$C$2:$C$100,0)+1,0))))),"Н/Д",((INDIRECT(CONCATENATE("'2018-08 (Д)'!N",TEXT(MATCH($C31,'2018-08 (Д)'!$C$2:$C$100,0)+1,0)))-INDIRECT(CONCATENATE("'2018-07 (Д)'!N",TEXT(MATCH($C31,'2018-07 (Д)'!$C$2:$C$100,0)+1,0))))/INDIRECT(CONCATENATE("'2018-07 (Д)'!N",TEXT(MATCH($C31,'2018-07 (Д)'!$C$2:$C$100,0)+1,0))))*100)</f>
        <v>17.577411470369164</v>
      </c>
      <c r="DF31" s="9">
        <f ca="1">IF(OR(INDIRECT(CONCATENATE("'2018-09 (Д)'!N",TEXT(MATCH($C31,'2018-09 (Д)'!$C$2:$C$100,0)+1,0)))="Н/Д",INDIRECT(CONCATENATE("'2018-08 (Д)'!N",TEXT(MATCH($C31,'2018-08 (Д)'!$C$2:$C$100,0)+1,0)))="Н/Д",AND(INDIRECT(CONCATENATE("'2018-09 (Д)'!N",TEXT(MATCH($C31,'2018-09 (Д)'!$C$2:$C$100,0)+1,0)))="Н/Д",INDIRECT(CONCATENATE("'2018-08 (Д)'!N",TEXT(MATCH($C31,'2018-08 (Д)'!$C$2:$C$100,0)+1,0))))),"Н/Д",((INDIRECT(CONCATENATE("'2018-09 (Д)'!N",TEXT(MATCH($C31,'2018-09 (Д)'!$C$2:$C$100,0)+1,0)))-INDIRECT(CONCATENATE("'2018-08 (Д)'!N",TEXT(MATCH($C31,'2018-08 (Д)'!$C$2:$C$100,0)+1,0))))/INDIRECT(CONCATENATE("'2018-08 (Д)'!N",TEXT(MATCH($C31,'2018-08 (Д)'!$C$2:$C$100,0)+1,0))))*100)</f>
        <v>15.10530614261353</v>
      </c>
      <c r="DG31" s="9">
        <f ca="1">IF(OR(INDIRECT(CONCATENATE("'2018-10 (Д)'!N",TEXT(MATCH($C31,'2018-10 (Д)'!$C$2:$C$100,0)+1,0)))="Н/Д",INDIRECT(CONCATENATE("'2018-09 (Д)'!N",TEXT(MATCH($C31,'2018-09 (Д)'!$C$2:$C$100,0)+1,0)))="Н/Д",AND(INDIRECT(CONCATENATE("'2018-10 (Д)'!N",TEXT(MATCH($C31,'2018-10 (Д)'!$C$2:$C$100,0)+1,0)))="Н/Д",INDIRECT(CONCATENATE("'2018-09 (Д)'!N",TEXT(MATCH($C31,'2018-09 (Д)'!$C$2:$C$100,0)+1,0))))),"Н/Д",((INDIRECT(CONCATENATE("'2018-10 (Д)'!N",TEXT(MATCH($C31,'2018-10 (Д)'!$C$2:$C$100,0)+1,0)))-INDIRECT(CONCATENATE("'2018-09 (Д)'!N",TEXT(MATCH($C31,'2018-09 (Д)'!$C$2:$C$100,0)+1,0))))/INDIRECT(CONCATENATE("'2018-09 (Д)'!N",TEXT(MATCH($C31,'2018-09 (Д)'!$C$2:$C$100,0)+1,0))))*100)</f>
        <v>11.434057272899631</v>
      </c>
      <c r="DH31" s="9">
        <f ca="1">IF(OR(INDIRECT(CONCATENATE("'2018-11 (Д)'!N",TEXT(MATCH($C31,'2018-11 (Д)'!$C$2:$C$100,0)+1,0)))="Н/Д",INDIRECT(CONCATENATE("'2018-10 (Д)'!N",TEXT(MATCH($C31,'2018-10 (Д)'!$C$2:$C$100,0)+1,0)))="Н/Д",AND(INDIRECT(CONCATENATE("'2018-11 (Д)'!N",TEXT(MATCH($C31,'2018-11 (Д)'!$C$2:$C$100,0)+1,0)))="Н/Д",INDIRECT(CONCATENATE("'2018-10 (Д)'!N",TEXT(MATCH($C31,'2018-10 (Д)'!$C$2:$C$100,0)+1,0))))),"Н/Д",((INDIRECT(CONCATENATE("'2018-11 (Д)'!N",TEXT(MATCH($C31,'2018-11 (Д)'!$C$2:$C$100,0)+1,0)))-INDIRECT(CONCATENATE("'2018-10 (Д)'!N",TEXT(MATCH($C31,'2018-10 (Д)'!$C$2:$C$100,0)+1,0))))/INDIRECT(CONCATENATE("'2018-10 (Д)'!N",TEXT(MATCH($C31,'2018-10 (Д)'!$C$2:$C$100,0)+1,0))))*100)</f>
        <v>12.765368787984373</v>
      </c>
      <c r="DI31" s="9">
        <f ca="1">IF(OR(INDIRECT(CONCATENATE("'2018-12 (Д)'!N",TEXT(MATCH($C31,'2018-12 (Д)'!$C$2:$C$100,0)+1,0)))="Н/Д",INDIRECT(CONCATENATE("'2018-11 (Д)'!N",TEXT(MATCH($C31,'2018-11 (Д)'!$C$2:$C$100,0)+1,0)))="Н/Д",AND(INDIRECT(CONCATENATE("'2018-12 (Д)'!N",TEXT(MATCH($C31,'2018-12 (Д)'!$C$2:$C$100,0)+1,0)))="Н/Д",INDIRECT(CONCATENATE("'2018-11 (Д)'!N",TEXT(MATCH($C31,'2018-11 (Д)'!$C$2:$C$100,0)+1,0))))),"Н/Д",((INDIRECT(CONCATENATE("'2018-12 (Д)'!N",TEXT(MATCH($C31,'2018-12 (Д)'!$C$2:$C$100,0)+1,0)))-INDIRECT(CONCATENATE("'2018-11 (Д)'!N",TEXT(MATCH($C31,'2018-11 (Д)'!$C$2:$C$100,0)+1,0))))/INDIRECT(CONCATENATE("'2018-11 (Д)'!N",TEXT(MATCH($C31,'2018-11 (Д)'!$C$2:$C$100,0)+1,0))))*100)</f>
        <v>10.934579424301171</v>
      </c>
      <c r="DJ31" s="9"/>
      <c r="DK31" s="9">
        <f ca="1">IF(OR(INDIRECT(CONCATENATE("'2018-03 (Д)'!O",TEXT(MATCH($C31,'2018-03 (Д)'!$C$2:$C$100,0)+1,0)))="Н/Д",INDIRECT(CONCATENATE("'2018-02 (Д)'!O",TEXT(MATCH($C31,'2018-02 (Д)'!$C$2:$C$100,0)+1,0)))="Н/Д",AND(INDIRECT(CONCATENATE("'2018-03 (Д)'!O",TEXT(MATCH($C31,'2018-03 (Д)'!$C$2:$C$100,0)+1,0)))="Н/Д",INDIRECT(CONCATENATE("'2018-02 (Д)'!O",TEXT(MATCH($C31,'2018-02 (Д)'!$C$2:$C$100,0)+1,0))))),"Н/Д",((INDIRECT(CONCATENATE("'2018-03 (Д)'!O",TEXT(MATCH($C31,'2018-03 (Д)'!$C$2:$C$100,0)+1,0)))-INDIRECT(CONCATENATE("'2018-02 (Д)'!O",TEXT(MATCH($C31,'2018-02 (Д)'!$C$2:$C$100,0)+1,0))))/INDIRECT(CONCATENATE("'2018-02 (Д)'!O",TEXT(MATCH($C31,'2018-02 (Д)'!$C$2:$C$100,0)+1,0))))*100)</f>
        <v>-492.34514555664697</v>
      </c>
      <c r="DL31" s="9">
        <f ca="1">IF(OR(INDIRECT(CONCATENATE("'2018-04 (Д)'!O",TEXT(MATCH($C31,'2018-04 (Д)'!$C$2:$C$100,0)+1,0)))="Н/Д",INDIRECT(CONCATENATE("'2018-03 (Д)'!O",TEXT(MATCH($C31,'2018-03 (Д)'!$C$2:$C$100,0)+1,0)))="Н/Д",AND(INDIRECT(CONCATENATE("'2018-04 (Д)'!O",TEXT(MATCH($C31,'2018-04 (Д)'!$C$2:$C$100,0)+1,0)))="Н/Д",INDIRECT(CONCATENATE("'2018-03 (Д)'!O",TEXT(MATCH($C31,'2018-03 (Д)'!$C$2:$C$100,0)+1,0))))),"Н/Д",((INDIRECT(CONCATENATE("'2018-04 (Д)'!O",TEXT(MATCH($C31,'2018-04 (Д)'!$C$2:$C$100,0)+1,0)))-INDIRECT(CONCATENATE("'2018-03 (Д)'!O",TEXT(MATCH($C31,'2018-03 (Д)'!$C$2:$C$100,0)+1,0))))/INDIRECT(CONCATENATE("'2018-03 (Д)'!O",TEXT(MATCH($C31,'2018-03 (Д)'!$C$2:$C$100,0)+1,0))))*100)</f>
        <v>201.16550757503947</v>
      </c>
      <c r="DM31" s="9">
        <f ca="1">IF(OR(INDIRECT(CONCATENATE("'2018-05 (Д)'!O",TEXT(MATCH($C31,'2018-05 (Д)'!$C$2:$C$100,0)+1,0)))="Н/Д",INDIRECT(CONCATENATE("'2018-04 (Д)'!O",TEXT(MATCH($C31,'2018-04 (Д)'!$C$2:$C$100,0)+1,0)))="Н/Д",AND(INDIRECT(CONCATENATE("'2018-05 (Д)'!O",TEXT(MATCH($C31,'2018-05 (Д)'!$C$2:$C$100,0)+1,0)))="Н/Д",INDIRECT(CONCATENATE("'2018-04 (Д)'!O",TEXT(MATCH($C31,'2018-04 (Д)'!$C$2:$C$100,0)+1,0))))),"Н/Д",((INDIRECT(CONCATENATE("'2018-05 (Д)'!O",TEXT(MATCH($C31,'2018-05 (Д)'!$C$2:$C$100,0)+1,0)))-INDIRECT(CONCATENATE("'2018-04 (Д)'!O",TEXT(MATCH($C31,'2018-04 (Д)'!$C$2:$C$100,0)+1,0))))/INDIRECT(CONCATENATE("'2018-04 (Д)'!O",TEXT(MATCH($C31,'2018-04 (Д)'!$C$2:$C$100,0)+1,0))))*100)</f>
        <v>86.18158560278097</v>
      </c>
      <c r="DN31" s="9">
        <f ca="1">IF(OR(INDIRECT(CONCATENATE("'2018-06 (Д)'!O",TEXT(MATCH($C31,'2018-06 (Д)'!$C$2:$C$100,0)+1,0)))="Н/Д",INDIRECT(CONCATENATE("'2018-05 (Д)'!O",TEXT(MATCH($C31,'2018-05 (Д)'!$C$2:$C$100,0)+1,0)))="Н/Д",AND(INDIRECT(CONCATENATE("'2018-06 (Д)'!O",TEXT(MATCH($C31,'2018-06 (Д)'!$C$2:$C$100,0)+1,0)))="Н/Д",INDIRECT(CONCATENATE("'2018-05 (Д)'!O",TEXT(MATCH($C31,'2018-05 (Д)'!$C$2:$C$100,0)+1,0))))),"Н/Д",((INDIRECT(CONCATENATE("'2018-06 (Д)'!O",TEXT(MATCH($C31,'2018-06 (Д)'!$C$2:$C$100,0)+1,0)))-INDIRECT(CONCATENATE("'2018-05 (Д)'!O",TEXT(MATCH($C31,'2018-05 (Д)'!$C$2:$C$100,0)+1,0))))/INDIRECT(CONCATENATE("'2018-05 (Д)'!O",TEXT(MATCH($C31,'2018-05 (Д)'!$C$2:$C$100,0)+1,0))))*100)</f>
        <v>-99.009501445748739</v>
      </c>
      <c r="DO31" s="9">
        <f ca="1">IF(OR(INDIRECT(CONCATENATE("'2018-07 (Д)'!O",TEXT(MATCH($C31,'2018-07 (Д)'!$C$2:$C$100,0)+1,0)))="Н/Д",INDIRECT(CONCATENATE("'2018-06 (Д)'!O",TEXT(MATCH($C31,'2018-06 (Д)'!$C$2:$C$100,0)+1,0)))="Н/Д",AND(INDIRECT(CONCATENATE("'2018-07 (Д)'!O",TEXT(MATCH($C31,'2018-07 (Д)'!$C$2:$C$100,0)+1,0)))="Н/Д",INDIRECT(CONCATENATE("'2018-06 (Д)'!O",TEXT(MATCH($C31,'2018-06 (Д)'!$C$2:$C$100,0)+1,0))))),"Н/Д",((INDIRECT(CONCATENATE("'2018-07 (Д)'!O",TEXT(MATCH($C31,'2018-07 (Д)'!$C$2:$C$100,0)+1,0)))-INDIRECT(CONCATENATE("'2018-06 (Д)'!O",TEXT(MATCH($C31,'2018-06 (Д)'!$C$2:$C$100,0)+1,0))))/INDIRECT(CONCATENATE("'2018-06 (Д)'!O",TEXT(MATCH($C31,'2018-06 (Д)'!$C$2:$C$100,0)+1,0))))*100)</f>
        <v>1168.8885125011427</v>
      </c>
      <c r="DP31" s="9">
        <f ca="1">IF(OR(INDIRECT(CONCATENATE("'2018-08 (Д)'!O",TEXT(MATCH($C31,'2018-08 (Д)'!$C$2:$C$100,0)+1,0)))="Н/Д",INDIRECT(CONCATENATE("'2018-07 (Д)'!O",TEXT(MATCH($C31,'2018-07 (Д)'!$C$2:$C$100,0)+1,0)))="Н/Д",AND(INDIRECT(CONCATENATE("'2018-08 (Д)'!O",TEXT(MATCH($C31,'2018-08 (Д)'!$C$2:$C$100,0)+1,0)))="Н/Д",INDIRECT(CONCATENATE("'2018-07 (Д)'!O",TEXT(MATCH($C31,'2018-07 (Д)'!$C$2:$C$100,0)+1,0))))),"Н/Д",((INDIRECT(CONCATENATE("'2018-08 (Д)'!O",TEXT(MATCH($C31,'2018-08 (Д)'!$C$2:$C$100,0)+1,0)))-INDIRECT(CONCATENATE("'2018-07 (Д)'!O",TEXT(MATCH($C31,'2018-07 (Д)'!$C$2:$C$100,0)+1,0))))/INDIRECT(CONCATENATE("'2018-07 (Д)'!O",TEXT(MATCH($C31,'2018-07 (Д)'!$C$2:$C$100,0)+1,0))))*100)</f>
        <v>-107.81232352065391</v>
      </c>
      <c r="DQ31" s="9">
        <f ca="1">IF(OR(INDIRECT(CONCATENATE("'2018-09 (Д)'!O",TEXT(MATCH($C31,'2018-09 (Д)'!$C$2:$C$100,0)+1,0)))="Н/Д",INDIRECT(CONCATENATE("'2018-08 (Д)'!O",TEXT(MATCH($C31,'2018-08 (Д)'!$C$2:$C$100,0)+1,0)))="Н/Д",AND(INDIRECT(CONCATENATE("'2018-09 (Д)'!O",TEXT(MATCH($C31,'2018-09 (Д)'!$C$2:$C$100,0)+1,0)))="Н/Д",INDIRECT(CONCATENATE("'2018-08 (Д)'!O",TEXT(MATCH($C31,'2018-08 (Д)'!$C$2:$C$100,0)+1,0))))),"Н/Д",((INDIRECT(CONCATENATE("'2018-09 (Д)'!O",TEXT(MATCH($C31,'2018-09 (Д)'!$C$2:$C$100,0)+1,0)))-INDIRECT(CONCATENATE("'2018-08 (Д)'!O",TEXT(MATCH($C31,'2018-08 (Д)'!$C$2:$C$100,0)+1,0))))/INDIRECT(CONCATENATE("'2018-08 (Д)'!O",TEXT(MATCH($C31,'2018-08 (Д)'!$C$2:$C$100,0)+1,0))))*100)</f>
        <v>-382.60498127094638</v>
      </c>
      <c r="DR31" s="9">
        <f ca="1">IF(OR(INDIRECT(CONCATENATE("'2018-10 (Д)'!O",TEXT(MATCH($C31,'2018-10 (Д)'!$C$2:$C$100,0)+1,0)))="Н/Д",INDIRECT(CONCATENATE("'2018-09 (Д)'!O",TEXT(MATCH($C31,'2018-09 (Д)'!$C$2:$C$100,0)+1,0)))="Н/Д",AND(INDIRECT(CONCATENATE("'2018-10 (Д)'!O",TEXT(MATCH($C31,'2018-10 (Д)'!$C$2:$C$100,0)+1,0)))="Н/Д",INDIRECT(CONCATENATE("'2018-09 (Д)'!O",TEXT(MATCH($C31,'2018-09 (Д)'!$C$2:$C$100,0)+1,0))))),"Н/Д",((INDIRECT(CONCATENATE("'2018-10 (Д)'!O",TEXT(MATCH($C31,'2018-10 (Д)'!$C$2:$C$100,0)+1,0)))-INDIRECT(CONCATENATE("'2018-09 (Д)'!O",TEXT(MATCH($C31,'2018-09 (Д)'!$C$2:$C$100,0)+1,0))))/INDIRECT(CONCATENATE("'2018-09 (Д)'!O",TEXT(MATCH($C31,'2018-09 (Д)'!$C$2:$C$100,0)+1,0))))*100)</f>
        <v>620.65342758812699</v>
      </c>
      <c r="DS31" s="9">
        <f ca="1">IF(OR(INDIRECT(CONCATENATE("'2018-11 (Д)'!O",TEXT(MATCH($C31,'2018-11 (Д)'!$C$2:$C$100,0)+1,0)))="Н/Д",INDIRECT(CONCATENATE("'2018-10 (Д)'!O",TEXT(MATCH($C31,'2018-10 (Д)'!$C$2:$C$100,0)+1,0)))="Н/Д",AND(INDIRECT(CONCATENATE("'2018-11 (Д)'!O",TEXT(MATCH($C31,'2018-11 (Д)'!$C$2:$C$100,0)+1,0)))="Н/Д",INDIRECT(CONCATENATE("'2018-10 (Д)'!O",TEXT(MATCH($C31,'2018-10 (Д)'!$C$2:$C$100,0)+1,0))))),"Н/Д",((INDIRECT(CONCATENATE("'2018-11 (Д)'!O",TEXT(MATCH($C31,'2018-11 (Д)'!$C$2:$C$100,0)+1,0)))-INDIRECT(CONCATENATE("'2018-10 (Д)'!O",TEXT(MATCH($C31,'2018-10 (Д)'!$C$2:$C$100,0)+1,0))))/INDIRECT(CONCATENATE("'2018-10 (Д)'!O",TEXT(MATCH($C31,'2018-10 (Д)'!$C$2:$C$100,0)+1,0))))*100)</f>
        <v>-15.339947300795274</v>
      </c>
      <c r="DT31" s="9">
        <f ca="1">IF(OR(INDIRECT(CONCATENATE("'2018-12 (Д)'!O",TEXT(MATCH($C31,'2018-12 (Д)'!$C$2:$C$100,0)+1,0)))="Н/Д",INDIRECT(CONCATENATE("'2018-11 (Д)'!O",TEXT(MATCH($C31,'2018-11 (Д)'!$C$2:$C$100,0)+1,0)))="Н/Д",AND(INDIRECT(CONCATENATE("'2018-12 (Д)'!O",TEXT(MATCH($C31,'2018-12 (Д)'!$C$2:$C$100,0)+1,0)))="Н/Д",INDIRECT(CONCATENATE("'2018-11 (Д)'!O",TEXT(MATCH($C31,'2018-11 (Д)'!$C$2:$C$100,0)+1,0))))),"Н/Д",((INDIRECT(CONCATENATE("'2018-12 (Д)'!O",TEXT(MATCH($C31,'2018-12 (Д)'!$C$2:$C$100,0)+1,0)))-INDIRECT(CONCATENATE("'2018-11 (Д)'!O",TEXT(MATCH($C31,'2018-11 (Д)'!$C$2:$C$100,0)+1,0))))/INDIRECT(CONCATENATE("'2018-11 (Д)'!O",TEXT(MATCH($C31,'2018-11 (Д)'!$C$2:$C$100,0)+1,0))))*100)</f>
        <v>-50.384076216088744</v>
      </c>
      <c r="DU31" s="9"/>
      <c r="DV31" s="9">
        <f ca="1">IF(OR(INDIRECT(CONCATENATE("'2018-03 (Д)'!P",TEXT(MATCH($C31,'2018-03 (Д)'!$C$2:$C$100,0)+1,0)))="Н/Д",INDIRECT(CONCATENATE("'2018-02 (Д)'!P",TEXT(MATCH($C31,'2018-02 (Д)'!$C$2:$C$100,0)+1,0)))="Н/Д",AND(INDIRECT(CONCATENATE("'2018-03 (Д)'!P",TEXT(MATCH($C31,'2018-03 (Д)'!$C$2:$C$100,0)+1,0)))="Н/Д",INDIRECT(CONCATENATE("'2018-02 (Д)'!P",TEXT(MATCH($C31,'2018-02 (Д)'!$C$2:$C$100,0)+1,0))))),"Н/Д",((INDIRECT(CONCATENATE("'2018-03 (Д)'!P",TEXT(MATCH($C31,'2018-03 (Д)'!$C$2:$C$100,0)+1,0)))-INDIRECT(CONCATENATE("'2018-02 (Д)'!P",TEXT(MATCH($C31,'2018-02 (Д)'!$C$2:$C$100,0)+1,0))))/INDIRECT(CONCATENATE("'2018-02 (Д)'!P",TEXT(MATCH($C31,'2018-02 (Д)'!$C$2:$C$100,0)+1,0))))*100)</f>
        <v>-1.4182175404214004</v>
      </c>
      <c r="DW31" s="9">
        <f ca="1">IF(OR(INDIRECT(CONCATENATE("'2018-04 (Д)'!P",TEXT(MATCH($C31,'2018-04 (Д)'!$C$2:$C$100,0)+1,0)))="Н/Д",INDIRECT(CONCATENATE("'2018-03 (Д)'!P",TEXT(MATCH($C31,'2018-03 (Д)'!$C$2:$C$100,0)+1,0)))="Н/Д",AND(INDIRECT(CONCATENATE("'2018-04 (Д)'!P",TEXT(MATCH($C31,'2018-04 (Д)'!$C$2:$C$100,0)+1,0)))="Н/Д",INDIRECT(CONCATENATE("'2018-03 (Д)'!P",TEXT(MATCH($C31,'2018-03 (Д)'!$C$2:$C$100,0)+1,0))))),"Н/Д",((INDIRECT(CONCATENATE("'2018-04 (Д)'!P",TEXT(MATCH($C31,'2018-04 (Д)'!$C$2:$C$100,0)+1,0)))-INDIRECT(CONCATENATE("'2018-03 (Д)'!P",TEXT(MATCH($C31,'2018-03 (Д)'!$C$2:$C$100,0)+1,0))))/INDIRECT(CONCATENATE("'2018-03 (Д)'!P",TEXT(MATCH($C31,'2018-03 (Д)'!$C$2:$C$100,0)+1,0))))*100)</f>
        <v>39.054037766607678</v>
      </c>
      <c r="DX31" s="9">
        <f ca="1">IF(OR(INDIRECT(CONCATENATE("'2018-05 (Д)'!P",TEXT(MATCH($C31,'2018-05 (Д)'!$C$2:$C$100,0)+1,0)))="Н/Д",INDIRECT(CONCATENATE("'2018-04 (Д)'!P",TEXT(MATCH($C31,'2018-04 (Д)'!$C$2:$C$100,0)+1,0)))="Н/Д",AND(INDIRECT(CONCATENATE("'2018-05 (Д)'!P",TEXT(MATCH($C31,'2018-05 (Д)'!$C$2:$C$100,0)+1,0)))="Н/Д",INDIRECT(CONCATENATE("'2018-04 (Д)'!P",TEXT(MATCH($C31,'2018-04 (Д)'!$C$2:$C$100,0)+1,0))))),"Н/Д",((INDIRECT(CONCATENATE("'2018-05 (Д)'!P",TEXT(MATCH($C31,'2018-05 (Д)'!$C$2:$C$100,0)+1,0)))-INDIRECT(CONCATENATE("'2018-04 (Д)'!P",TEXT(MATCH($C31,'2018-04 (Д)'!$C$2:$C$100,0)+1,0))))/INDIRECT(CONCATENATE("'2018-04 (Д)'!P",TEXT(MATCH($C31,'2018-04 (Д)'!$C$2:$C$100,0)+1,0))))*100)</f>
        <v>103.10038045955852</v>
      </c>
      <c r="DY31" s="9">
        <f ca="1">IF(OR(INDIRECT(CONCATENATE("'2018-06 (Д)'!P",TEXT(MATCH($C31,'2018-06 (Д)'!$C$2:$C$100,0)+1,0)))="Н/Д",INDIRECT(CONCATENATE("'2018-05 (Д)'!P",TEXT(MATCH($C31,'2018-05 (Д)'!$C$2:$C$100,0)+1,0)))="Н/Д",AND(INDIRECT(CONCATENATE("'2018-06 (Д)'!P",TEXT(MATCH($C31,'2018-06 (Д)'!$C$2:$C$100,0)+1,0)))="Н/Д",INDIRECT(CONCATENATE("'2018-05 (Д)'!P",TEXT(MATCH($C31,'2018-05 (Д)'!$C$2:$C$100,0)+1,0))))),"Н/Д",((INDIRECT(CONCATENATE("'2018-06 (Д)'!P",TEXT(MATCH($C31,'2018-06 (Д)'!$C$2:$C$100,0)+1,0)))-INDIRECT(CONCATENATE("'2018-05 (Д)'!P",TEXT(MATCH($C31,'2018-05 (Д)'!$C$2:$C$100,0)+1,0))))/INDIRECT(CONCATENATE("'2018-05 (Д)'!P",TEXT(MATCH($C31,'2018-05 (Д)'!$C$2:$C$100,0)+1,0))))*100)</f>
        <v>-61.208968325216972</v>
      </c>
      <c r="DZ31" s="9">
        <f ca="1">IF(OR(INDIRECT(CONCATENATE("'2018-07 (Д)'!P",TEXT(MATCH($C31,'2018-07 (Д)'!$C$2:$C$100,0)+1,0)))="Н/Д",INDIRECT(CONCATENATE("'2018-06 (Д)'!P",TEXT(MATCH($C31,'2018-06 (Д)'!$C$2:$C$100,0)+1,0)))="Н/Д",AND(INDIRECT(CONCATENATE("'2018-07 (Д)'!P",TEXT(MATCH($C31,'2018-07 (Д)'!$C$2:$C$100,0)+1,0)))="Н/Д",INDIRECT(CONCATENATE("'2018-06 (Д)'!P",TEXT(MATCH($C31,'2018-06 (Д)'!$C$2:$C$100,0)+1,0))))),"Н/Д",((INDIRECT(CONCATENATE("'2018-07 (Д)'!P",TEXT(MATCH($C31,'2018-07 (Д)'!$C$2:$C$100,0)+1,0)))-INDIRECT(CONCATENATE("'2018-06 (Д)'!P",TEXT(MATCH($C31,'2018-06 (Д)'!$C$2:$C$100,0)+1,0))))/INDIRECT(CONCATENATE("'2018-06 (Д)'!P",TEXT(MATCH($C31,'2018-06 (Д)'!$C$2:$C$100,0)+1,0))))*100)</f>
        <v>42.2677469892391</v>
      </c>
      <c r="EA31" s="9">
        <f ca="1">IF(OR(INDIRECT(CONCATENATE("'2018-08 (Д)'!P",TEXT(MATCH($C31,'2018-08 (Д)'!$C$2:$C$100,0)+1,0)))="Н/Д",INDIRECT(CONCATENATE("'2018-07 (Д)'!P",TEXT(MATCH($C31,'2018-07 (Д)'!$C$2:$C$100,0)+1,0)))="Н/Д",AND(INDIRECT(CONCATENATE("'2018-08 (Д)'!P",TEXT(MATCH($C31,'2018-08 (Д)'!$C$2:$C$100,0)+1,0)))="Н/Д",INDIRECT(CONCATENATE("'2018-07 (Д)'!P",TEXT(MATCH($C31,'2018-07 (Д)'!$C$2:$C$100,0)+1,0))))),"Н/Д",((INDIRECT(CONCATENATE("'2018-08 (Д)'!P",TEXT(MATCH($C31,'2018-08 (Д)'!$C$2:$C$100,0)+1,0)))-INDIRECT(CONCATENATE("'2018-07 (Д)'!P",TEXT(MATCH($C31,'2018-07 (Д)'!$C$2:$C$100,0)+1,0))))/INDIRECT(CONCATENATE("'2018-07 (Д)'!P",TEXT(MATCH($C31,'2018-07 (Д)'!$C$2:$C$100,0)+1,0))))*100)</f>
        <v>99.397328471269731</v>
      </c>
      <c r="EB31" s="9">
        <f ca="1">IF(OR(INDIRECT(CONCATENATE("'2018-09 (Д)'!P",TEXT(MATCH($C31,'2018-09 (Д)'!$C$2:$C$100,0)+1,0)))="Н/Д",INDIRECT(CONCATENATE("'2018-08 (Д)'!P",TEXT(MATCH($C31,'2018-08 (Д)'!$C$2:$C$100,0)+1,0)))="Н/Д",AND(INDIRECT(CONCATENATE("'2018-09 (Д)'!P",TEXT(MATCH($C31,'2018-09 (Д)'!$C$2:$C$100,0)+1,0)))="Н/Д",INDIRECT(CONCATENATE("'2018-08 (Д)'!P",TEXT(MATCH($C31,'2018-08 (Д)'!$C$2:$C$100,0)+1,0))))),"Н/Д",((INDIRECT(CONCATENATE("'2018-09 (Д)'!P",TEXT(MATCH($C31,'2018-09 (Д)'!$C$2:$C$100,0)+1,0)))-INDIRECT(CONCATENATE("'2018-08 (Д)'!P",TEXT(MATCH($C31,'2018-08 (Д)'!$C$2:$C$100,0)+1,0))))/INDIRECT(CONCATENATE("'2018-08 (Д)'!P",TEXT(MATCH($C31,'2018-08 (Д)'!$C$2:$C$100,0)+1,0))))*100)</f>
        <v>-66.095560815826019</v>
      </c>
      <c r="EC31" s="9">
        <f ca="1">IF(OR(INDIRECT(CONCATENATE("'2018-10 (Д)'!P",TEXT(MATCH($C31,'2018-10 (Д)'!$C$2:$C$100,0)+1,0)))="Н/Д",INDIRECT(CONCATENATE("'2018-09 (Д)'!P",TEXT(MATCH($C31,'2018-09 (Д)'!$C$2:$C$100,0)+1,0)))="Н/Д",AND(INDIRECT(CONCATENATE("'2018-10 (Д)'!P",TEXT(MATCH($C31,'2018-10 (Д)'!$C$2:$C$100,0)+1,0)))="Н/Д",INDIRECT(CONCATENATE("'2018-09 (Д)'!P",TEXT(MATCH($C31,'2018-09 (Д)'!$C$2:$C$100,0)+1,0))))),"Н/Д",((INDIRECT(CONCATENATE("'2018-10 (Д)'!P",TEXT(MATCH($C31,'2018-10 (Д)'!$C$2:$C$100,0)+1,0)))-INDIRECT(CONCATENATE("'2018-09 (Д)'!P",TEXT(MATCH($C31,'2018-09 (Д)'!$C$2:$C$100,0)+1,0))))/INDIRECT(CONCATENATE("'2018-09 (Д)'!P",TEXT(MATCH($C31,'2018-09 (Д)'!$C$2:$C$100,0)+1,0))))*100)</f>
        <v>77.558161920916888</v>
      </c>
      <c r="ED31" s="9">
        <f ca="1">IF(OR(INDIRECT(CONCATENATE("'2018-11 (Д)'!P",TEXT(MATCH($C31,'2018-11 (Д)'!$C$2:$C$100,0)+1,0)))="Н/Д",INDIRECT(CONCATENATE("'2018-10 (Д)'!P",TEXT(MATCH($C31,'2018-10 (Д)'!$C$2:$C$100,0)+1,0)))="Н/Д",AND(INDIRECT(CONCATENATE("'2018-11 (Д)'!P",TEXT(MATCH($C31,'2018-11 (Д)'!$C$2:$C$100,0)+1,0)))="Н/Д",INDIRECT(CONCATENATE("'2018-10 (Д)'!P",TEXT(MATCH($C31,'2018-10 (Д)'!$C$2:$C$100,0)+1,0))))),"Н/Д",((INDIRECT(CONCATENATE("'2018-11 (Д)'!P",TEXT(MATCH($C31,'2018-11 (Д)'!$C$2:$C$100,0)+1,0)))-INDIRECT(CONCATENATE("'2018-10 (Д)'!P",TEXT(MATCH($C31,'2018-10 (Д)'!$C$2:$C$100,0)+1,0))))/INDIRECT(CONCATENATE("'2018-10 (Д)'!P",TEXT(MATCH($C31,'2018-10 (Д)'!$C$2:$C$100,0)+1,0))))*100)</f>
        <v>63.628130916493042</v>
      </c>
      <c r="EE31" s="9">
        <f ca="1">IF(OR(INDIRECT(CONCATENATE("'2018-12 (Д)'!P",TEXT(MATCH($C31,'2018-12 (Д)'!$C$2:$C$100,0)+1,0)))="Н/Д",INDIRECT(CONCATENATE("'2018-11 (Д)'!P",TEXT(MATCH($C31,'2018-11 (Д)'!$C$2:$C$100,0)+1,0)))="Н/Д",AND(INDIRECT(CONCATENATE("'2018-12 (Д)'!P",TEXT(MATCH($C31,'2018-12 (Д)'!$C$2:$C$100,0)+1,0)))="Н/Д",INDIRECT(CONCATENATE("'2018-11 (Д)'!P",TEXT(MATCH($C31,'2018-11 (Д)'!$C$2:$C$100,0)+1,0))))),"Н/Д",((INDIRECT(CONCATENATE("'2018-12 (Д)'!P",TEXT(MATCH($C31,'2018-12 (Д)'!$C$2:$C$100,0)+1,0)))-INDIRECT(CONCATENATE("'2018-11 (Д)'!P",TEXT(MATCH($C31,'2018-11 (Д)'!$C$2:$C$100,0)+1,0))))/INDIRECT(CONCATENATE("'2018-11 (Д)'!P",TEXT(MATCH($C31,'2018-11 (Д)'!$C$2:$C$100,0)+1,0))))*100)</f>
        <v>-55.913382808640002</v>
      </c>
      <c r="EF31" s="9"/>
      <c r="EG31" s="9">
        <f ca="1">IF(OR(INDIRECT(CONCATENATE("'2018-03 (Д)'!Q",TEXT(MATCH($C31,'2018-03 (Д)'!$C$2:$C$100,0)+1,0)))="Н/Д",INDIRECT(CONCATENATE("'2018-02 (Д)'!Q",TEXT(MATCH($C31,'2018-02 (Д)'!$C$2:$C$100,0)+1,0)))="Н/Д",AND(INDIRECT(CONCATENATE("'2018-03 (Д)'!Q",TEXT(MATCH($C31,'2018-03 (Д)'!$C$2:$C$100,0)+1,0)))="Н/Д",INDIRECT(CONCATENATE("'2018-02 (Д)'!Q",TEXT(MATCH($C31,'2018-02 (Д)'!$C$2:$C$100,0)+1,0))))),"Н/Д",((INDIRECT(CONCATENATE("'2018-03 (Д)'!Q",TEXT(MATCH($C31,'2018-03 (Д)'!$C$2:$C$100,0)+1,0)))-INDIRECT(CONCATENATE("'2018-02 (Д)'!Q",TEXT(MATCH($C31,'2018-02 (Д)'!$C$2:$C$100,0)+1,0))))/INDIRECT(CONCATENATE("'2018-02 (Д)'!Q",TEXT(MATCH($C31,'2018-02 (Д)'!$C$2:$C$100,0)+1,0))))*100)</f>
        <v>281.1237005908896</v>
      </c>
      <c r="EH31" s="9">
        <f ca="1">IF(OR(INDIRECT(CONCATENATE("'2018-04 (Д)'!Q",TEXT(MATCH($C31,'2018-04 (Д)'!$C$2:$C$100,0)+1,0)))="Н/Д",INDIRECT(CONCATENATE("'2018-03 (Д)'!Q",TEXT(MATCH($C31,'2018-03 (Д)'!$C$2:$C$100,0)+1,0)))="Н/Д",AND(INDIRECT(CONCATENATE("'2018-04 (Д)'!Q",TEXT(MATCH($C31,'2018-04 (Д)'!$C$2:$C$100,0)+1,0)))="Н/Д",INDIRECT(CONCATENATE("'2018-03 (Д)'!Q",TEXT(MATCH($C31,'2018-03 (Д)'!$C$2:$C$100,0)+1,0))))),"Н/Д",((INDIRECT(CONCATENATE("'2018-04 (Д)'!Q",TEXT(MATCH($C31,'2018-04 (Д)'!$C$2:$C$100,0)+1,0)))-INDIRECT(CONCATENATE("'2018-03 (Д)'!Q",TEXT(MATCH($C31,'2018-03 (Д)'!$C$2:$C$100,0)+1,0))))/INDIRECT(CONCATENATE("'2018-03 (Д)'!Q",TEXT(MATCH($C31,'2018-03 (Д)'!$C$2:$C$100,0)+1,0))))*100)</f>
        <v>96.662622657256051</v>
      </c>
      <c r="EI31" s="9">
        <f ca="1">IF(OR(INDIRECT(CONCATENATE("'2018-05 (Д)'!Q",TEXT(MATCH($C31,'2018-05 (Д)'!$C$2:$C$100,0)+1,0)))="Н/Д",INDIRECT(CONCATENATE("'2018-04 (Д)'!Q",TEXT(MATCH($C31,'2018-04 (Д)'!$C$2:$C$100,0)+1,0)))="Н/Д",AND(INDIRECT(CONCATENATE("'2018-05 (Д)'!Q",TEXT(MATCH($C31,'2018-05 (Д)'!$C$2:$C$100,0)+1,0)))="Н/Д",INDIRECT(CONCATENATE("'2018-04 (Д)'!Q",TEXT(MATCH($C31,'2018-04 (Д)'!$C$2:$C$100,0)+1,0))))),"Н/Д",((INDIRECT(CONCATENATE("'2018-05 (Д)'!Q",TEXT(MATCH($C31,'2018-05 (Д)'!$C$2:$C$100,0)+1,0)))-INDIRECT(CONCATENATE("'2018-04 (Д)'!Q",TEXT(MATCH($C31,'2018-04 (Д)'!$C$2:$C$100,0)+1,0))))/INDIRECT(CONCATENATE("'2018-04 (Д)'!Q",TEXT(MATCH($C31,'2018-04 (Д)'!$C$2:$C$100,0)+1,0))))*100)</f>
        <v>-59.308415850598792</v>
      </c>
      <c r="EJ31" s="9">
        <f ca="1">IF(OR(INDIRECT(CONCATENATE("'2018-06 (Д)'!Q",TEXT(MATCH($C31,'2018-06 (Д)'!$C$2:$C$100,0)+1,0)))="Н/Д",INDIRECT(CONCATENATE("'2018-05 (Д)'!Q",TEXT(MATCH($C31,'2018-05 (Д)'!$C$2:$C$100,0)+1,0)))="Н/Д",AND(INDIRECT(CONCATENATE("'2018-06 (Д)'!Q",TEXT(MATCH($C31,'2018-06 (Д)'!$C$2:$C$100,0)+1,0)))="Н/Д",INDIRECT(CONCATENATE("'2018-05 (Д)'!Q",TEXT(MATCH($C31,'2018-05 (Д)'!$C$2:$C$100,0)+1,0))))),"Н/Д",((INDIRECT(CONCATENATE("'2018-06 (Д)'!Q",TEXT(MATCH($C31,'2018-06 (Д)'!$C$2:$C$100,0)+1,0)))-INDIRECT(CONCATENATE("'2018-05 (Д)'!Q",TEXT(MATCH($C31,'2018-05 (Д)'!$C$2:$C$100,0)+1,0))))/INDIRECT(CONCATENATE("'2018-05 (Д)'!Q",TEXT(MATCH($C31,'2018-05 (Д)'!$C$2:$C$100,0)+1,0))))*100)</f>
        <v>-39.311302875352823</v>
      </c>
      <c r="EK31" s="9">
        <f ca="1">IF(OR(INDIRECT(CONCATENATE("'2018-07 (Д)'!Q",TEXT(MATCH($C31,'2018-07 (Д)'!$C$2:$C$100,0)+1,0)))="Н/Д",INDIRECT(CONCATENATE("'2018-06 (Д)'!Q",TEXT(MATCH($C31,'2018-06 (Д)'!$C$2:$C$100,0)+1,0)))="Н/Д",AND(INDIRECT(CONCATENATE("'2018-07 (Д)'!Q",TEXT(MATCH($C31,'2018-07 (Д)'!$C$2:$C$100,0)+1,0)))="Н/Д",INDIRECT(CONCATENATE("'2018-06 (Д)'!Q",TEXT(MATCH($C31,'2018-06 (Д)'!$C$2:$C$100,0)+1,0))))),"Н/Д",((INDIRECT(CONCATENATE("'2018-07 (Д)'!Q",TEXT(MATCH($C31,'2018-07 (Д)'!$C$2:$C$100,0)+1,0)))-INDIRECT(CONCATENATE("'2018-06 (Д)'!Q",TEXT(MATCH($C31,'2018-06 (Д)'!$C$2:$C$100,0)+1,0))))/INDIRECT(CONCATENATE("'2018-06 (Д)'!Q",TEXT(MATCH($C31,'2018-06 (Д)'!$C$2:$C$100,0)+1,0))))*100)</f>
        <v>-15.104664039011887</v>
      </c>
      <c r="EL31" s="9">
        <f ca="1">IF(OR(INDIRECT(CONCATENATE("'2018-08 (Д)'!Q",TEXT(MATCH($C31,'2018-08 (Д)'!$C$2:$C$100,0)+1,0)))="Н/Д",INDIRECT(CONCATENATE("'2018-07 (Д)'!Q",TEXT(MATCH($C31,'2018-07 (Д)'!$C$2:$C$100,0)+1,0)))="Н/Д",AND(INDIRECT(CONCATENATE("'2018-08 (Д)'!Q",TEXT(MATCH($C31,'2018-08 (Д)'!$C$2:$C$100,0)+1,0)))="Н/Д",INDIRECT(CONCATENATE("'2018-07 (Д)'!Q",TEXT(MATCH($C31,'2018-07 (Д)'!$C$2:$C$100,0)+1,0))))),"Н/Д",((INDIRECT(CONCATENATE("'2018-08 (Д)'!Q",TEXT(MATCH($C31,'2018-08 (Д)'!$C$2:$C$100,0)+1,0)))-INDIRECT(CONCATENATE("'2018-07 (Д)'!Q",TEXT(MATCH($C31,'2018-07 (Д)'!$C$2:$C$100,0)+1,0))))/INDIRECT(CONCATENATE("'2018-07 (Д)'!Q",TEXT(MATCH($C31,'2018-07 (Д)'!$C$2:$C$100,0)+1,0))))*100)</f>
        <v>123.36798923997527</v>
      </c>
      <c r="EM31" s="9">
        <f ca="1">IF(OR(INDIRECT(CONCATENATE("'2018-09 (Д)'!Q",TEXT(MATCH($C31,'2018-09 (Д)'!$C$2:$C$100,0)+1,0)))="Н/Д",INDIRECT(CONCATENATE("'2018-08 (Д)'!Q",TEXT(MATCH($C31,'2018-08 (Д)'!$C$2:$C$100,0)+1,0)))="Н/Д",AND(INDIRECT(CONCATENATE("'2018-09 (Д)'!Q",TEXT(MATCH($C31,'2018-09 (Д)'!$C$2:$C$100,0)+1,0)))="Н/Д",INDIRECT(CONCATENATE("'2018-08 (Д)'!Q",TEXT(MATCH($C31,'2018-08 (Д)'!$C$2:$C$100,0)+1,0))))),"Н/Д",((INDIRECT(CONCATENATE("'2018-09 (Д)'!Q",TEXT(MATCH($C31,'2018-09 (Д)'!$C$2:$C$100,0)+1,0)))-INDIRECT(CONCATENATE("'2018-08 (Д)'!Q",TEXT(MATCH($C31,'2018-08 (Д)'!$C$2:$C$100,0)+1,0))))/INDIRECT(CONCATENATE("'2018-08 (Д)'!Q",TEXT(MATCH($C31,'2018-08 (Д)'!$C$2:$C$100,0)+1,0))))*100)</f>
        <v>-64.67602509705543</v>
      </c>
      <c r="EN31" s="9">
        <f ca="1">IF(OR(INDIRECT(CONCATENATE("'2018-10 (Д)'!Q",TEXT(MATCH($C31,'2018-10 (Д)'!$C$2:$C$100,0)+1,0)))="Н/Д",INDIRECT(CONCATENATE("'2018-09 (Д)'!Q",TEXT(MATCH($C31,'2018-09 (Д)'!$C$2:$C$100,0)+1,0)))="Н/Д",AND(INDIRECT(CONCATENATE("'2018-10 (Д)'!Q",TEXT(MATCH($C31,'2018-10 (Д)'!$C$2:$C$100,0)+1,0)))="Н/Д",INDIRECT(CONCATENATE("'2018-09 (Д)'!Q",TEXT(MATCH($C31,'2018-09 (Д)'!$C$2:$C$100,0)+1,0))))),"Н/Д",((INDIRECT(CONCATENATE("'2018-10 (Д)'!Q",TEXT(MATCH($C31,'2018-10 (Д)'!$C$2:$C$100,0)+1,0)))-INDIRECT(CONCATENATE("'2018-09 (Д)'!Q",TEXT(MATCH($C31,'2018-09 (Д)'!$C$2:$C$100,0)+1,0))))/INDIRECT(CONCATENATE("'2018-09 (Д)'!Q",TEXT(MATCH($C31,'2018-09 (Д)'!$C$2:$C$100,0)+1,0))))*100)</f>
        <v>57.211696004296556</v>
      </c>
      <c r="EO31" s="9">
        <f ca="1">IF(OR(INDIRECT(CONCATENATE("'2018-11 (Д)'!Q",TEXT(MATCH($C31,'2018-11 (Д)'!$C$2:$C$100,0)+1,0)))="Н/Д",INDIRECT(CONCATENATE("'2018-10 (Д)'!Q",TEXT(MATCH($C31,'2018-10 (Д)'!$C$2:$C$100,0)+1,0)))="Н/Д",AND(INDIRECT(CONCATENATE("'2018-11 (Д)'!Q",TEXT(MATCH($C31,'2018-11 (Д)'!$C$2:$C$100,0)+1,0)))="Н/Д",INDIRECT(CONCATENATE("'2018-10 (Д)'!Q",TEXT(MATCH($C31,'2018-10 (Д)'!$C$2:$C$100,0)+1,0))))),"Н/Д",((INDIRECT(CONCATENATE("'2018-11 (Д)'!Q",TEXT(MATCH($C31,'2018-11 (Д)'!$C$2:$C$100,0)+1,0)))-INDIRECT(CONCATENATE("'2018-10 (Д)'!Q",TEXT(MATCH($C31,'2018-10 (Д)'!$C$2:$C$100,0)+1,0))))/INDIRECT(CONCATENATE("'2018-10 (Д)'!Q",TEXT(MATCH($C31,'2018-10 (Д)'!$C$2:$C$100,0)+1,0))))*100)</f>
        <v>53.671796030426165</v>
      </c>
      <c r="EP31" s="9">
        <f ca="1">IF(OR(INDIRECT(CONCATENATE("'2018-12 (Д)'!Q",TEXT(MATCH($C31,'2018-12 (Д)'!$C$2:$C$100,0)+1,0)))="Н/Д",INDIRECT(CONCATENATE("'2018-11 (Д)'!Q",TEXT(MATCH($C31,'2018-11 (Д)'!$C$2:$C$100,0)+1,0)))="Н/Д",AND(INDIRECT(CONCATENATE("'2018-12 (Д)'!Q",TEXT(MATCH($C31,'2018-12 (Д)'!$C$2:$C$100,0)+1,0)))="Н/Д",INDIRECT(CONCATENATE("'2018-11 (Д)'!Q",TEXT(MATCH($C31,'2018-11 (Д)'!$C$2:$C$100,0)+1,0))))),"Н/Д",((INDIRECT(CONCATENATE("'2018-12 (Д)'!Q",TEXT(MATCH($C31,'2018-12 (Д)'!$C$2:$C$100,0)+1,0)))-INDIRECT(CONCATENATE("'2018-11 (Д)'!Q",TEXT(MATCH($C31,'2018-11 (Д)'!$C$2:$C$100,0)+1,0))))/INDIRECT(CONCATENATE("'2018-11 (Д)'!Q",TEXT(MATCH($C31,'2018-11 (Д)'!$C$2:$C$100,0)+1,0))))*100)</f>
        <v>-52.391046034158492</v>
      </c>
      <c r="EQ31" s="9"/>
      <c r="ER31" s="9">
        <f ca="1">IF(OR(INDIRECT(CONCATENATE("'2018-03 (Д)'!R",TEXT(MATCH($C31,'2018-03 (Д)'!$C$2:$C$100,0)+1,0)))="Н/Д",INDIRECT(CONCATENATE("'2018-02 (Д)'!R",TEXT(MATCH($C31,'2018-02 (Д)'!$C$2:$C$100,0)+1,0)))="Н/Д",AND(INDIRECT(CONCATENATE("'2018-03 (Д)'!R",TEXT(MATCH($C31,'2018-03 (Д)'!$C$2:$C$100,0)+1,0)))="Н/Д",INDIRECT(CONCATENATE("'2018-02 (Д)'!R",TEXT(MATCH($C31,'2018-02 (Д)'!$C$2:$C$100,0)+1,0))))),"Н/Д",((INDIRECT(CONCATENATE("'2018-03 (Д)'!R",TEXT(MATCH($C31,'2018-03 (Д)'!$C$2:$C$100,0)+1,0)))-INDIRECT(CONCATENATE("'2018-02 (Д)'!R",TEXT(MATCH($C31,'2018-02 (Д)'!$C$2:$C$100,0)+1,0))))/INDIRECT(CONCATENATE("'2018-02 (Д)'!R",TEXT(MATCH($C31,'2018-02 (Д)'!$C$2:$C$100,0)+1,0))))*100)</f>
        <v>212.50791713056353</v>
      </c>
      <c r="ES31" s="9">
        <f ca="1">IF(OR(INDIRECT(CONCATENATE("'2018-04 (Д)'!R",TEXT(MATCH($C31,'2018-04 (Д)'!$C$2:$C$100,0)+1,0)))="Н/Д",INDIRECT(CONCATENATE("'2018-03 (Д)'!R",TEXT(MATCH($C31,'2018-03 (Д)'!$C$2:$C$100,0)+1,0)))="Н/Д",AND(INDIRECT(CONCATENATE("'2018-04 (Д)'!R",TEXT(MATCH($C31,'2018-04 (Д)'!$C$2:$C$100,0)+1,0)))="Н/Д",INDIRECT(CONCATENATE("'2018-03 (Д)'!R",TEXT(MATCH($C31,'2018-03 (Д)'!$C$2:$C$100,0)+1,0))))),"Н/Д",((INDIRECT(CONCATENATE("'2018-04 (Д)'!R",TEXT(MATCH($C31,'2018-04 (Д)'!$C$2:$C$100,0)+1,0)))-INDIRECT(CONCATENATE("'2018-03 (Д)'!R",TEXT(MATCH($C31,'2018-03 (Д)'!$C$2:$C$100,0)+1,0))))/INDIRECT(CONCATENATE("'2018-03 (Д)'!R",TEXT(MATCH($C31,'2018-03 (Д)'!$C$2:$C$100,0)+1,0))))*100)</f>
        <v>-51.373281006810068</v>
      </c>
      <c r="ET31" s="9">
        <f ca="1">IF(OR(INDIRECT(CONCATENATE("'2018-05 (Д)'!R",TEXT(MATCH($C31,'2018-05 (Д)'!$C$2:$C$100,0)+1,0)))="Н/Д",INDIRECT(CONCATENATE("'2018-04 (Д)'!R",TEXT(MATCH($C31,'2018-04 (Д)'!$C$2:$C$100,0)+1,0)))="Н/Д",AND(INDIRECT(CONCATENATE("'2018-05 (Д)'!R",TEXT(MATCH($C31,'2018-05 (Д)'!$C$2:$C$100,0)+1,0)))="Н/Д",INDIRECT(CONCATENATE("'2018-04 (Д)'!R",TEXT(MATCH($C31,'2018-04 (Д)'!$C$2:$C$100,0)+1,0))))),"Н/Д",((INDIRECT(CONCATENATE("'2018-05 (Д)'!R",TEXT(MATCH($C31,'2018-05 (Д)'!$C$2:$C$100,0)+1,0)))-INDIRECT(CONCATENATE("'2018-04 (Д)'!R",TEXT(MATCH($C31,'2018-04 (Д)'!$C$2:$C$100,0)+1,0))))/INDIRECT(CONCATENATE("'2018-04 (Д)'!R",TEXT(MATCH($C31,'2018-04 (Д)'!$C$2:$C$100,0)+1,0))))*100)</f>
        <v>-44.880227384598328</v>
      </c>
      <c r="EU31" s="9">
        <f ca="1">IF(OR(INDIRECT(CONCATENATE("'2018-06 (Д)'!R",TEXT(MATCH($C31,'2018-06 (Д)'!$C$2:$C$100,0)+1,0)))="Н/Д",INDIRECT(CONCATENATE("'2018-05 (Д)'!R",TEXT(MATCH($C31,'2018-05 (Д)'!$C$2:$C$100,0)+1,0)))="Н/Д",AND(INDIRECT(CONCATENATE("'2018-06 (Д)'!R",TEXT(MATCH($C31,'2018-06 (Д)'!$C$2:$C$100,0)+1,0)))="Н/Д",INDIRECT(CONCATENATE("'2018-05 (Д)'!R",TEXT(MATCH($C31,'2018-05 (Д)'!$C$2:$C$100,0)+1,0))))),"Н/Д",((INDIRECT(CONCATENATE("'2018-06 (Д)'!R",TEXT(MATCH($C31,'2018-06 (Д)'!$C$2:$C$100,0)+1,0)))-INDIRECT(CONCATENATE("'2018-05 (Д)'!R",TEXT(MATCH($C31,'2018-05 (Д)'!$C$2:$C$100,0)+1,0))))/INDIRECT(CONCATENATE("'2018-05 (Д)'!R",TEXT(MATCH($C31,'2018-05 (Д)'!$C$2:$C$100,0)+1,0))))*100)</f>
        <v>54.621104816923626</v>
      </c>
      <c r="EV31" s="9">
        <f ca="1">IF(OR(INDIRECT(CONCATENATE("'2018-07 (Д)'!R",TEXT(MATCH($C31,'2018-07 (Д)'!$C$2:$C$100,0)+1,0)))="Н/Д",INDIRECT(CONCATENATE("'2018-06 (Д)'!R",TEXT(MATCH($C31,'2018-06 (Д)'!$C$2:$C$100,0)+1,0)))="Н/Д",AND(INDIRECT(CONCATENATE("'2018-07 (Д)'!R",TEXT(MATCH($C31,'2018-07 (Д)'!$C$2:$C$100,0)+1,0)))="Н/Д",INDIRECT(CONCATENATE("'2018-06 (Д)'!R",TEXT(MATCH($C31,'2018-06 (Д)'!$C$2:$C$100,0)+1,0))))),"Н/Д",((INDIRECT(CONCATENATE("'2018-07 (Д)'!R",TEXT(MATCH($C31,'2018-07 (Д)'!$C$2:$C$100,0)+1,0)))-INDIRECT(CONCATENATE("'2018-06 (Д)'!R",TEXT(MATCH($C31,'2018-06 (Д)'!$C$2:$C$100,0)+1,0))))/INDIRECT(CONCATENATE("'2018-06 (Д)'!R",TEXT(MATCH($C31,'2018-06 (Д)'!$C$2:$C$100,0)+1,0))))*100)</f>
        <v>24.824234390353865</v>
      </c>
      <c r="EW31" s="9">
        <f ca="1">IF(OR(INDIRECT(CONCATENATE("'2018-08 (Д)'!R",TEXT(MATCH($C31,'2018-08 (Д)'!$C$2:$C$100,0)+1,0)))="Н/Д",INDIRECT(CONCATENATE("'2018-07 (Д)'!R",TEXT(MATCH($C31,'2018-07 (Д)'!$C$2:$C$100,0)+1,0)))="Н/Д",AND(INDIRECT(CONCATENATE("'2018-08 (Д)'!R",TEXT(MATCH($C31,'2018-08 (Д)'!$C$2:$C$100,0)+1,0)))="Н/Д",INDIRECT(CONCATENATE("'2018-07 (Д)'!R",TEXT(MATCH($C31,'2018-07 (Д)'!$C$2:$C$100,0)+1,0))))),"Н/Д",((INDIRECT(CONCATENATE("'2018-08 (Д)'!R",TEXT(MATCH($C31,'2018-08 (Д)'!$C$2:$C$100,0)+1,0)))-INDIRECT(CONCATENATE("'2018-07 (Д)'!R",TEXT(MATCH($C31,'2018-07 (Д)'!$C$2:$C$100,0)+1,0))))/INDIRECT(CONCATENATE("'2018-07 (Д)'!R",TEXT(MATCH($C31,'2018-07 (Д)'!$C$2:$C$100,0)+1,0))))*100)</f>
        <v>-6.6497023431612137</v>
      </c>
      <c r="EX31" s="9">
        <f ca="1">IF(OR(INDIRECT(CONCATENATE("'2018-09 (Д)'!R",TEXT(MATCH($C31,'2018-09 (Д)'!$C$2:$C$100,0)+1,0)))="Н/Д",INDIRECT(CONCATENATE("'2018-08 (Д)'!R",TEXT(MATCH($C31,'2018-08 (Д)'!$C$2:$C$100,0)+1,0)))="Н/Д",AND(INDIRECT(CONCATENATE("'2018-09 (Д)'!R",TEXT(MATCH($C31,'2018-09 (Д)'!$C$2:$C$100,0)+1,0)))="Н/Д",INDIRECT(CONCATENATE("'2018-08 (Д)'!R",TEXT(MATCH($C31,'2018-08 (Д)'!$C$2:$C$100,0)+1,0))))),"Н/Д",((INDIRECT(CONCATENATE("'2018-09 (Д)'!R",TEXT(MATCH($C31,'2018-09 (Д)'!$C$2:$C$100,0)+1,0)))-INDIRECT(CONCATENATE("'2018-08 (Д)'!R",TEXT(MATCH($C31,'2018-08 (Д)'!$C$2:$C$100,0)+1,0))))/INDIRECT(CONCATENATE("'2018-08 (Д)'!R",TEXT(MATCH($C31,'2018-08 (Д)'!$C$2:$C$100,0)+1,0))))*100)</f>
        <v>12.521142413468217</v>
      </c>
      <c r="EY31" s="9">
        <f ca="1">IF(OR(INDIRECT(CONCATENATE("'2018-10 (Д)'!R",TEXT(MATCH($C31,'2018-10 (Д)'!$C$2:$C$100,0)+1,0)))="Н/Д",INDIRECT(CONCATENATE("'2018-09 (Д)'!R",TEXT(MATCH($C31,'2018-09 (Д)'!$C$2:$C$100,0)+1,0)))="Н/Д",AND(INDIRECT(CONCATENATE("'2018-10 (Д)'!R",TEXT(MATCH($C31,'2018-10 (Д)'!$C$2:$C$100,0)+1,0)))="Н/Д",INDIRECT(CONCATENATE("'2018-09 (Д)'!R",TEXT(MATCH($C31,'2018-09 (Д)'!$C$2:$C$100,0)+1,0))))),"Н/Д",((INDIRECT(CONCATENATE("'2018-10 (Д)'!R",TEXT(MATCH($C31,'2018-10 (Д)'!$C$2:$C$100,0)+1,0)))-INDIRECT(CONCATENATE("'2018-09 (Д)'!R",TEXT(MATCH($C31,'2018-09 (Д)'!$C$2:$C$100,0)+1,0))))/INDIRECT(CONCATENATE("'2018-09 (Д)'!R",TEXT(MATCH($C31,'2018-09 (Д)'!$C$2:$C$100,0)+1,0))))*100)</f>
        <v>16.505185549752962</v>
      </c>
      <c r="EZ31" s="9">
        <f ca="1">IF(OR(INDIRECT(CONCATENATE("'2018-11 (Д)'!R",TEXT(MATCH($C31,'2018-11 (Д)'!$C$2:$C$100,0)+1,0)))="Н/Д",INDIRECT(CONCATENATE("'2018-10 (Д)'!R",TEXT(MATCH($C31,'2018-10 (Д)'!$C$2:$C$100,0)+1,0)))="Н/Д",AND(INDIRECT(CONCATENATE("'2018-11 (Д)'!R",TEXT(MATCH($C31,'2018-11 (Д)'!$C$2:$C$100,0)+1,0)))="Н/Д",INDIRECT(CONCATENATE("'2018-10 (Д)'!R",TEXT(MATCH($C31,'2018-10 (Д)'!$C$2:$C$100,0)+1,0))))),"Н/Д",((INDIRECT(CONCATENATE("'2018-11 (Д)'!R",TEXT(MATCH($C31,'2018-11 (Д)'!$C$2:$C$100,0)+1,0)))-INDIRECT(CONCATENATE("'2018-10 (Д)'!R",TEXT(MATCH($C31,'2018-10 (Д)'!$C$2:$C$100,0)+1,0))))/INDIRECT(CONCATENATE("'2018-10 (Д)'!R",TEXT(MATCH($C31,'2018-10 (Д)'!$C$2:$C$100,0)+1,0))))*100)</f>
        <v>19.737748733055057</v>
      </c>
      <c r="FA31" s="9">
        <f ca="1">IF(OR(INDIRECT(CONCATENATE("'2018-12 (Д)'!R",TEXT(MATCH($C31,'2018-12 (Д)'!$C$2:$C$100,0)+1,0)))="Н/Д",INDIRECT(CONCATENATE("'2018-11 (Д)'!R",TEXT(MATCH($C31,'2018-11 (Д)'!$C$2:$C$100,0)+1,0)))="Н/Д",AND(INDIRECT(CONCATENATE("'2018-12 (Д)'!R",TEXT(MATCH($C31,'2018-12 (Д)'!$C$2:$C$100,0)+1,0)))="Н/Д",INDIRECT(CONCATENATE("'2018-11 (Д)'!R",TEXT(MATCH($C31,'2018-11 (Д)'!$C$2:$C$100,0)+1,0))))),"Н/Д",((INDIRECT(CONCATENATE("'2018-12 (Д)'!R",TEXT(MATCH($C31,'2018-12 (Д)'!$C$2:$C$100,0)+1,0)))-INDIRECT(CONCATENATE("'2018-11 (Д)'!R",TEXT(MATCH($C31,'2018-11 (Д)'!$C$2:$C$100,0)+1,0))))/INDIRECT(CONCATENATE("'2018-11 (Д)'!R",TEXT(MATCH($C31,'2018-11 (Д)'!$C$2:$C$100,0)+1,0))))*100)</f>
        <v>-22.426301179497109</v>
      </c>
      <c r="FB31" s="9"/>
      <c r="FC31" s="9">
        <f ca="1">IF(OR(INDIRECT(CONCATENATE("'2018-03 (Д)'!S",TEXT(MATCH($C31,'2018-03 (Д)'!$C$2:$C$100,0)+1,0)))="Н/Д",INDIRECT(CONCATENATE("'2018-02 (Д)'!S",TEXT(MATCH($C31,'2018-02 (Д)'!$C$2:$C$100,0)+1,0)))="Н/Д",AND(INDIRECT(CONCATENATE("'2018-03 (Д)'!S",TEXT(MATCH($C31,'2018-03 (Д)'!$C$2:$C$100,0)+1,0)))="Н/Д",INDIRECT(CONCATENATE("'2018-02 (Д)'!S",TEXT(MATCH($C31,'2018-02 (Д)'!$C$2:$C$100,0)+1,0))))),"Н/Д",((INDIRECT(CONCATENATE("'2018-03 (Д)'!S",TEXT(MATCH($C31,'2018-03 (Д)'!$C$2:$C$100,0)+1,0)))-INDIRECT(CONCATENATE("'2018-02 (Д)'!S",TEXT(MATCH($C31,'2018-02 (Д)'!$C$2:$C$100,0)+1,0))))/INDIRECT(CONCATENATE("'2018-02 (Д)'!S",TEXT(MATCH($C31,'2018-02 (Д)'!$C$2:$C$100,0)+1,0))))*100)</f>
        <v>79.41602521358007</v>
      </c>
      <c r="FD31" s="9">
        <f ca="1">IF(OR(INDIRECT(CONCATENATE("'2018-04 (Д)'!S",TEXT(MATCH($C31,'2018-04 (Д)'!$C$2:$C$100,0)+1,0)))="Н/Д",INDIRECT(CONCATENATE("'2018-03 (Д)'!S",TEXT(MATCH($C31,'2018-03 (Д)'!$C$2:$C$100,0)+1,0)))="Н/Д",AND(INDIRECT(CONCATENATE("'2018-04 (Д)'!S",TEXT(MATCH($C31,'2018-04 (Д)'!$C$2:$C$100,0)+1,0)))="Н/Д",INDIRECT(CONCATENATE("'2018-03 (Д)'!S",TEXT(MATCH($C31,'2018-03 (Д)'!$C$2:$C$100,0)+1,0))))),"Н/Д",((INDIRECT(CONCATENATE("'2018-04 (Д)'!S",TEXT(MATCH($C31,'2018-04 (Д)'!$C$2:$C$100,0)+1,0)))-INDIRECT(CONCATENATE("'2018-03 (Д)'!S",TEXT(MATCH($C31,'2018-03 (Д)'!$C$2:$C$100,0)+1,0))))/INDIRECT(CONCATENATE("'2018-03 (Д)'!S",TEXT(MATCH($C31,'2018-03 (Д)'!$C$2:$C$100,0)+1,0))))*100)</f>
        <v>12.316958332627566</v>
      </c>
      <c r="FE31" s="9">
        <f ca="1">IF(OR(INDIRECT(CONCATENATE("'2018-05 (Д)'!S",TEXT(MATCH($C31,'2018-05 (Д)'!$C$2:$C$100,0)+1,0)))="Н/Д",INDIRECT(CONCATENATE("'2018-04 (Д)'!S",TEXT(MATCH($C31,'2018-04 (Д)'!$C$2:$C$100,0)+1,0)))="Н/Д",AND(INDIRECT(CONCATENATE("'2018-05 (Д)'!S",TEXT(MATCH($C31,'2018-05 (Д)'!$C$2:$C$100,0)+1,0)))="Н/Д",INDIRECT(CONCATENATE("'2018-04 (Д)'!S",TEXT(MATCH($C31,'2018-04 (Д)'!$C$2:$C$100,0)+1,0))))),"Н/Д",((INDIRECT(CONCATENATE("'2018-05 (Д)'!S",TEXT(MATCH($C31,'2018-05 (Д)'!$C$2:$C$100,0)+1,0)))-INDIRECT(CONCATENATE("'2018-04 (Д)'!S",TEXT(MATCH($C31,'2018-04 (Д)'!$C$2:$C$100,0)+1,0))))/INDIRECT(CONCATENATE("'2018-04 (Д)'!S",TEXT(MATCH($C31,'2018-04 (Д)'!$C$2:$C$100,0)+1,0))))*100)</f>
        <v>-22.021672814363299</v>
      </c>
      <c r="FF31" s="9">
        <f ca="1">IF(OR(INDIRECT(CONCATENATE("'2018-06 (Д)'!S",TEXT(MATCH($C31,'2018-06 (Д)'!$C$2:$C$100,0)+1,0)))="Н/Д",INDIRECT(CONCATENATE("'2018-05 (Д)'!S",TEXT(MATCH($C31,'2018-05 (Д)'!$C$2:$C$100,0)+1,0)))="Н/Д",AND(INDIRECT(CONCATENATE("'2018-06 (Д)'!S",TEXT(MATCH($C31,'2018-06 (Д)'!$C$2:$C$100,0)+1,0)))="Н/Д",INDIRECT(CONCATENATE("'2018-05 (Д)'!S",TEXT(MATCH($C31,'2018-05 (Д)'!$C$2:$C$100,0)+1,0))))),"Н/Д",((INDIRECT(CONCATENATE("'2018-06 (Д)'!S",TEXT(MATCH($C31,'2018-06 (Д)'!$C$2:$C$100,0)+1,0)))-INDIRECT(CONCATENATE("'2018-05 (Д)'!S",TEXT(MATCH($C31,'2018-05 (Д)'!$C$2:$C$100,0)+1,0))))/INDIRECT(CONCATENATE("'2018-05 (Д)'!S",TEXT(MATCH($C31,'2018-05 (Д)'!$C$2:$C$100,0)+1,0))))*100)</f>
        <v>16.37791256372806</v>
      </c>
      <c r="FG31" s="9">
        <f ca="1">IF(OR(INDIRECT(CONCATENATE("'2018-07 (Д)'!S",TEXT(MATCH($C31,'2018-07 (Д)'!$C$2:$C$100,0)+1,0)))="Н/Д",INDIRECT(CONCATENATE("'2018-06 (Д)'!S",TEXT(MATCH($C31,'2018-06 (Д)'!$C$2:$C$100,0)+1,0)))="Н/Д",AND(INDIRECT(CONCATENATE("'2018-07 (Д)'!S",TEXT(MATCH($C31,'2018-07 (Д)'!$C$2:$C$100,0)+1,0)))="Н/Д",INDIRECT(CONCATENATE("'2018-06 (Д)'!S",TEXT(MATCH($C31,'2018-06 (Д)'!$C$2:$C$100,0)+1,0))))),"Н/Д",((INDIRECT(CONCATENATE("'2018-07 (Д)'!S",TEXT(MATCH($C31,'2018-07 (Д)'!$C$2:$C$100,0)+1,0)))-INDIRECT(CONCATENATE("'2018-06 (Д)'!S",TEXT(MATCH($C31,'2018-06 (Д)'!$C$2:$C$100,0)+1,0))))/INDIRECT(CONCATENATE("'2018-06 (Д)'!S",TEXT(MATCH($C31,'2018-06 (Д)'!$C$2:$C$100,0)+1,0))))*100)</f>
        <v>30.775739093309674</v>
      </c>
      <c r="FH31" s="9">
        <f ca="1">IF(OR(INDIRECT(CONCATENATE("'2018-08 (Д)'!S",TEXT(MATCH($C31,'2018-08 (Д)'!$C$2:$C$100,0)+1,0)))="Н/Д",INDIRECT(CONCATENATE("'2018-07 (Д)'!S",TEXT(MATCH($C31,'2018-07 (Д)'!$C$2:$C$100,0)+1,0)))="Н/Д",AND(INDIRECT(CONCATENATE("'2018-08 (Д)'!S",TEXT(MATCH($C31,'2018-08 (Д)'!$C$2:$C$100,0)+1,0)))="Н/Д",INDIRECT(CONCATENATE("'2018-07 (Д)'!S",TEXT(MATCH($C31,'2018-07 (Д)'!$C$2:$C$100,0)+1,0))))),"Н/Д",((INDIRECT(CONCATENATE("'2018-08 (Д)'!S",TEXT(MATCH($C31,'2018-08 (Д)'!$C$2:$C$100,0)+1,0)))-INDIRECT(CONCATENATE("'2018-07 (Д)'!S",TEXT(MATCH($C31,'2018-07 (Д)'!$C$2:$C$100,0)+1,0))))/INDIRECT(CONCATENATE("'2018-07 (Д)'!S",TEXT(MATCH($C31,'2018-07 (Д)'!$C$2:$C$100,0)+1,0))))*100)</f>
        <v>-10.491689743743631</v>
      </c>
      <c r="FI31" s="9">
        <f ca="1">IF(OR(INDIRECT(CONCATENATE("'2018-09 (Д)'!S",TEXT(MATCH($C31,'2018-09 (Д)'!$C$2:$C$100,0)+1,0)))="Н/Д",INDIRECT(CONCATENATE("'2018-08 (Д)'!S",TEXT(MATCH($C31,'2018-08 (Д)'!$C$2:$C$100,0)+1,0)))="Н/Д",AND(INDIRECT(CONCATENATE("'2018-09 (Д)'!S",TEXT(MATCH($C31,'2018-09 (Д)'!$C$2:$C$100,0)+1,0)))="Н/Д",INDIRECT(CONCATENATE("'2018-08 (Д)'!S",TEXT(MATCH($C31,'2018-08 (Д)'!$C$2:$C$100,0)+1,0))))),"Н/Д",((INDIRECT(CONCATENATE("'2018-09 (Д)'!S",TEXT(MATCH($C31,'2018-09 (Д)'!$C$2:$C$100,0)+1,0)))-INDIRECT(CONCATENATE("'2018-08 (Д)'!S",TEXT(MATCH($C31,'2018-08 (Д)'!$C$2:$C$100,0)+1,0))))/INDIRECT(CONCATENATE("'2018-08 (Д)'!S",TEXT(MATCH($C31,'2018-08 (Д)'!$C$2:$C$100,0)+1,0))))*100)</f>
        <v>-34.453965944797666</v>
      </c>
      <c r="FJ31" s="9">
        <f ca="1">IF(OR(INDIRECT(CONCATENATE("'2018-10 (Д)'!S",TEXT(MATCH($C31,'2018-10 (Д)'!$C$2:$C$100,0)+1,0)))="Н/Д",INDIRECT(CONCATENATE("'2018-09 (Д)'!S",TEXT(MATCH($C31,'2018-09 (Д)'!$C$2:$C$100,0)+1,0)))="Н/Д",AND(INDIRECT(CONCATENATE("'2018-10 (Д)'!S",TEXT(MATCH($C31,'2018-10 (Д)'!$C$2:$C$100,0)+1,0)))="Н/Д",INDIRECT(CONCATENATE("'2018-09 (Д)'!S",TEXT(MATCH($C31,'2018-09 (Д)'!$C$2:$C$100,0)+1,0))))),"Н/Д",((INDIRECT(CONCATENATE("'2018-10 (Д)'!S",TEXT(MATCH($C31,'2018-10 (Д)'!$C$2:$C$100,0)+1,0)))-INDIRECT(CONCATENATE("'2018-09 (Д)'!S",TEXT(MATCH($C31,'2018-09 (Д)'!$C$2:$C$100,0)+1,0))))/INDIRECT(CONCATENATE("'2018-09 (Д)'!S",TEXT(MATCH($C31,'2018-09 (Д)'!$C$2:$C$100,0)+1,0))))*100)</f>
        <v>-12.791425114898015</v>
      </c>
      <c r="FK31" s="9">
        <f ca="1">IF(OR(INDIRECT(CONCATENATE("'2018-11 (Д)'!S",TEXT(MATCH($C31,'2018-11 (Д)'!$C$2:$C$100,0)+1,0)))="Н/Д",INDIRECT(CONCATENATE("'2018-10 (Д)'!S",TEXT(MATCH($C31,'2018-10 (Д)'!$C$2:$C$100,0)+1,0)))="Н/Д",AND(INDIRECT(CONCATENATE("'2018-11 (Д)'!S",TEXT(MATCH($C31,'2018-11 (Д)'!$C$2:$C$100,0)+1,0)))="Н/Д",INDIRECT(CONCATENATE("'2018-10 (Д)'!S",TEXT(MATCH($C31,'2018-10 (Д)'!$C$2:$C$100,0)+1,0))))),"Н/Д",((INDIRECT(CONCATENATE("'2018-11 (Д)'!S",TEXT(MATCH($C31,'2018-11 (Д)'!$C$2:$C$100,0)+1,0)))-INDIRECT(CONCATENATE("'2018-10 (Д)'!S",TEXT(MATCH($C31,'2018-10 (Д)'!$C$2:$C$100,0)+1,0))))/INDIRECT(CONCATENATE("'2018-10 (Д)'!S",TEXT(MATCH($C31,'2018-10 (Д)'!$C$2:$C$100,0)+1,0))))*100)</f>
        <v>11.927601412511995</v>
      </c>
      <c r="FL31" s="9">
        <f ca="1">IF(OR(INDIRECT(CONCATENATE("'2018-12 (Д)'!S",TEXT(MATCH($C31,'2018-12 (Д)'!$C$2:$C$100,0)+1,0)))="Н/Д",INDIRECT(CONCATENATE("'2018-11 (Д)'!S",TEXT(MATCH($C31,'2018-11 (Д)'!$C$2:$C$100,0)+1,0)))="Н/Д",AND(INDIRECT(CONCATENATE("'2018-12 (Д)'!S",TEXT(MATCH($C31,'2018-12 (Д)'!$C$2:$C$100,0)+1,0)))="Н/Д",INDIRECT(CONCATENATE("'2018-11 (Д)'!S",TEXT(MATCH($C31,'2018-11 (Д)'!$C$2:$C$100,0)+1,0))))),"Н/Д",((INDIRECT(CONCATENATE("'2018-12 (Д)'!S",TEXT(MATCH($C31,'2018-12 (Д)'!$C$2:$C$100,0)+1,0)))-INDIRECT(CONCATENATE("'2018-11 (Д)'!S",TEXT(MATCH($C31,'2018-11 (Д)'!$C$2:$C$100,0)+1,0))))/INDIRECT(CONCATENATE("'2018-11 (Д)'!S",TEXT(MATCH($C31,'2018-11 (Д)'!$C$2:$C$100,0)+1,0))))*100)</f>
        <v>19.911607402974919</v>
      </c>
      <c r="FM31" s="9"/>
      <c r="FN31" s="9">
        <f ca="1">IF(OR(INDIRECT(CONCATENATE("'2018-03 (Д)'!T",TEXT(MATCH($C31,'2018-03 (Д)'!$C$2:$C$100,0)+1,0)))="Н/Д",INDIRECT(CONCATENATE("'2018-02 (Д)'!T",TEXT(MATCH($C31,'2018-02 (Д)'!$C$2:$C$100,0)+1,0)))="Н/Д",AND(INDIRECT(CONCATENATE("'2018-03 (Д)'!T",TEXT(MATCH($C31,'2018-03 (Д)'!$C$2:$C$100,0)+1,0)))="Н/Д",INDIRECT(CONCATENATE("'2018-02 (Д)'!T",TEXT(MATCH($C31,'2018-02 (Д)'!$C$2:$C$100,0)+1,0))))),"Н/Д",((INDIRECT(CONCATENATE("'2018-03 (Д)'!T",TEXT(MATCH($C31,'2018-03 (Д)'!$C$2:$C$100,0)+1,0)))-INDIRECT(CONCATENATE("'2018-02 (Д)'!T",TEXT(MATCH($C31,'2018-02 (Д)'!$C$2:$C$100,0)+1,0))))/INDIRECT(CONCATENATE("'2018-02 (Д)'!T",TEXT(MATCH($C31,'2018-02 (Д)'!$C$2:$C$100,0)+1,0))))*100)</f>
        <v>-69.0017229117054</v>
      </c>
      <c r="FO31" s="9">
        <f ca="1">IF(OR(INDIRECT(CONCATENATE("'2018-04 (Д)'!T",TEXT(MATCH($C31,'2018-04 (Д)'!$C$2:$C$100,0)+1,0)))="Н/Д",INDIRECT(CONCATENATE("'2018-03 (Д)'!T",TEXT(MATCH($C31,'2018-03 (Д)'!$C$2:$C$100,0)+1,0)))="Н/Д",AND(INDIRECT(CONCATENATE("'2018-04 (Д)'!T",TEXT(MATCH($C31,'2018-04 (Д)'!$C$2:$C$100,0)+1,0)))="Н/Д",INDIRECT(CONCATENATE("'2018-03 (Д)'!T",TEXT(MATCH($C31,'2018-03 (Д)'!$C$2:$C$100,0)+1,0))))),"Н/Д",((INDIRECT(CONCATENATE("'2018-04 (Д)'!T",TEXT(MATCH($C31,'2018-04 (Д)'!$C$2:$C$100,0)+1,0)))-INDIRECT(CONCATENATE("'2018-03 (Д)'!T",TEXT(MATCH($C31,'2018-03 (Д)'!$C$2:$C$100,0)+1,0))))/INDIRECT(CONCATENATE("'2018-03 (Д)'!T",TEXT(MATCH($C31,'2018-03 (Д)'!$C$2:$C$100,0)+1,0))))*100)</f>
        <v>18.649498675314131</v>
      </c>
      <c r="FP31" s="9">
        <f ca="1">IF(OR(INDIRECT(CONCATENATE("'2018-05 (Д)'!T",TEXT(MATCH($C31,'2018-05 (Д)'!$C$2:$C$100,0)+1,0)))="Н/Д",INDIRECT(CONCATENATE("'2018-04 (Д)'!T",TEXT(MATCH($C31,'2018-04 (Д)'!$C$2:$C$100,0)+1,0)))="Н/Д",AND(INDIRECT(CONCATENATE("'2018-05 (Д)'!T",TEXT(MATCH($C31,'2018-05 (Д)'!$C$2:$C$100,0)+1,0)))="Н/Д",INDIRECT(CONCATENATE("'2018-04 (Д)'!T",TEXT(MATCH($C31,'2018-04 (Д)'!$C$2:$C$100,0)+1,0))))),"Н/Д",((INDIRECT(CONCATENATE("'2018-05 (Д)'!T",TEXT(MATCH($C31,'2018-05 (Д)'!$C$2:$C$100,0)+1,0)))-INDIRECT(CONCATENATE("'2018-04 (Д)'!T",TEXT(MATCH($C31,'2018-04 (Д)'!$C$2:$C$100,0)+1,0))))/INDIRECT(CONCATENATE("'2018-04 (Д)'!T",TEXT(MATCH($C31,'2018-04 (Д)'!$C$2:$C$100,0)+1,0))))*100)</f>
        <v>9.9316651234309195</v>
      </c>
      <c r="FQ31" s="9">
        <f ca="1">IF(OR(INDIRECT(CONCATENATE("'2018-06 (Д)'!T",TEXT(MATCH($C31,'2018-06 (Д)'!$C$2:$C$100,0)+1,0)))="Н/Д",INDIRECT(CONCATENATE("'2018-05 (Д)'!T",TEXT(MATCH($C31,'2018-05 (Д)'!$C$2:$C$100,0)+1,0)))="Н/Д",AND(INDIRECT(CONCATENATE("'2018-06 (Д)'!T",TEXT(MATCH($C31,'2018-06 (Д)'!$C$2:$C$100,0)+1,0)))="Н/Д",INDIRECT(CONCATENATE("'2018-05 (Д)'!T",TEXT(MATCH($C31,'2018-05 (Д)'!$C$2:$C$100,0)+1,0))))),"Н/Д",((INDIRECT(CONCATENATE("'2018-06 (Д)'!T",TEXT(MATCH($C31,'2018-06 (Д)'!$C$2:$C$100,0)+1,0)))-INDIRECT(CONCATENATE("'2018-05 (Д)'!T",TEXT(MATCH($C31,'2018-05 (Д)'!$C$2:$C$100,0)+1,0))))/INDIRECT(CONCATENATE("'2018-05 (Д)'!T",TEXT(MATCH($C31,'2018-05 (Д)'!$C$2:$C$100,0)+1,0))))*100)</f>
        <v>-8.2484014329858102</v>
      </c>
      <c r="FR31" s="9">
        <f ca="1">IF(OR(INDIRECT(CONCATENATE("'2018-07 (Д)'!T",TEXT(MATCH($C31,'2018-07 (Д)'!$C$2:$C$100,0)+1,0)))="Н/Д",INDIRECT(CONCATENATE("'2018-06 (Д)'!T",TEXT(MATCH($C31,'2018-06 (Д)'!$C$2:$C$100,0)+1,0)))="Н/Д",AND(INDIRECT(CONCATENATE("'2018-07 (Д)'!T",TEXT(MATCH($C31,'2018-07 (Д)'!$C$2:$C$100,0)+1,0)))="Н/Д",INDIRECT(CONCATENATE("'2018-06 (Д)'!T",TEXT(MATCH($C31,'2018-06 (Д)'!$C$2:$C$100,0)+1,0))))),"Н/Д",((INDIRECT(CONCATENATE("'2018-07 (Д)'!T",TEXT(MATCH($C31,'2018-07 (Д)'!$C$2:$C$100,0)+1,0)))-INDIRECT(CONCATENATE("'2018-06 (Д)'!T",TEXT(MATCH($C31,'2018-06 (Д)'!$C$2:$C$100,0)+1,0))))/INDIRECT(CONCATENATE("'2018-06 (Д)'!T",TEXT(MATCH($C31,'2018-06 (Д)'!$C$2:$C$100,0)+1,0))))*100)</f>
        <v>8.8775046948417113</v>
      </c>
      <c r="FS31" s="9">
        <f ca="1">IF(OR(INDIRECT(CONCATENATE("'2018-08 (Д)'!T",TEXT(MATCH($C31,'2018-08 (Д)'!$C$2:$C$100,0)+1,0)))="Н/Д",INDIRECT(CONCATENATE("'2018-07 (Д)'!T",TEXT(MATCH($C31,'2018-07 (Д)'!$C$2:$C$100,0)+1,0)))="Н/Д",AND(INDIRECT(CONCATENATE("'2018-08 (Д)'!T",TEXT(MATCH($C31,'2018-08 (Д)'!$C$2:$C$100,0)+1,0)))="Н/Д",INDIRECT(CONCATENATE("'2018-07 (Д)'!T",TEXT(MATCH($C31,'2018-07 (Д)'!$C$2:$C$100,0)+1,0))))),"Н/Д",((INDIRECT(CONCATENATE("'2018-08 (Д)'!T",TEXT(MATCH($C31,'2018-08 (Д)'!$C$2:$C$100,0)+1,0)))-INDIRECT(CONCATENATE("'2018-07 (Д)'!T",TEXT(MATCH($C31,'2018-07 (Д)'!$C$2:$C$100,0)+1,0))))/INDIRECT(CONCATENATE("'2018-07 (Д)'!T",TEXT(MATCH($C31,'2018-07 (Д)'!$C$2:$C$100,0)+1,0))))*100)</f>
        <v>4.9704989238955699</v>
      </c>
      <c r="FT31" s="9">
        <f ca="1">IF(OR(INDIRECT(CONCATENATE("'2018-09 (Д)'!T",TEXT(MATCH($C31,'2018-09 (Д)'!$C$2:$C$100,0)+1,0)))="Н/Д",INDIRECT(CONCATENATE("'2018-08 (Д)'!T",TEXT(MATCH($C31,'2018-08 (Д)'!$C$2:$C$100,0)+1,0)))="Н/Д",AND(INDIRECT(CONCATENATE("'2018-09 (Д)'!T",TEXT(MATCH($C31,'2018-09 (Д)'!$C$2:$C$100,0)+1,0)))="Н/Д",INDIRECT(CONCATENATE("'2018-08 (Д)'!T",TEXT(MATCH($C31,'2018-08 (Д)'!$C$2:$C$100,0)+1,0))))),"Н/Д",((INDIRECT(CONCATENATE("'2018-09 (Д)'!T",TEXT(MATCH($C31,'2018-09 (Д)'!$C$2:$C$100,0)+1,0)))-INDIRECT(CONCATENATE("'2018-08 (Д)'!T",TEXT(MATCH($C31,'2018-08 (Д)'!$C$2:$C$100,0)+1,0))))/INDIRECT(CONCATENATE("'2018-08 (Д)'!T",TEXT(MATCH($C31,'2018-08 (Д)'!$C$2:$C$100,0)+1,0))))*100)</f>
        <v>3.7667239237012171</v>
      </c>
      <c r="FU31" s="9">
        <f ca="1">IF(OR(INDIRECT(CONCATENATE("'2018-10 (Д)'!T",TEXT(MATCH($C31,'2018-10 (Д)'!$C$2:$C$100,0)+1,0)))="Н/Д",INDIRECT(CONCATENATE("'2018-09 (Д)'!T",TEXT(MATCH($C31,'2018-09 (Д)'!$C$2:$C$100,0)+1,0)))="Н/Д",AND(INDIRECT(CONCATENATE("'2018-10 (Д)'!T",TEXT(MATCH($C31,'2018-10 (Д)'!$C$2:$C$100,0)+1,0)))="Н/Д",INDIRECT(CONCATENATE("'2018-09 (Д)'!T",TEXT(MATCH($C31,'2018-09 (Д)'!$C$2:$C$100,0)+1,0))))),"Н/Д",((INDIRECT(CONCATENATE("'2018-10 (Д)'!T",TEXT(MATCH($C31,'2018-10 (Д)'!$C$2:$C$100,0)+1,0)))-INDIRECT(CONCATENATE("'2018-09 (Д)'!T",TEXT(MATCH($C31,'2018-09 (Д)'!$C$2:$C$100,0)+1,0))))/INDIRECT(CONCATENATE("'2018-09 (Д)'!T",TEXT(MATCH($C31,'2018-09 (Д)'!$C$2:$C$100,0)+1,0))))*100)</f>
        <v>-19.092612556955821</v>
      </c>
      <c r="FV31" s="9">
        <f ca="1">IF(OR(INDIRECT(CONCATENATE("'2018-11 (Д)'!T",TEXT(MATCH($C31,'2018-11 (Д)'!$C$2:$C$100,0)+1,0)))="Н/Д",INDIRECT(CONCATENATE("'2018-10 (Д)'!T",TEXT(MATCH($C31,'2018-10 (Д)'!$C$2:$C$100,0)+1,0)))="Н/Д",AND(INDIRECT(CONCATENATE("'2018-11 (Д)'!T",TEXT(MATCH($C31,'2018-11 (Д)'!$C$2:$C$100,0)+1,0)))="Н/Д",INDIRECT(CONCATENATE("'2018-10 (Д)'!T",TEXT(MATCH($C31,'2018-10 (Д)'!$C$2:$C$100,0)+1,0))))),"Н/Д",((INDIRECT(CONCATENATE("'2018-11 (Д)'!T",TEXT(MATCH($C31,'2018-11 (Д)'!$C$2:$C$100,0)+1,0)))-INDIRECT(CONCATENATE("'2018-10 (Д)'!T",TEXT(MATCH($C31,'2018-10 (Д)'!$C$2:$C$100,0)+1,0))))/INDIRECT(CONCATENATE("'2018-10 (Д)'!T",TEXT(MATCH($C31,'2018-10 (Д)'!$C$2:$C$100,0)+1,0))))*100)</f>
        <v>22.141459845519908</v>
      </c>
      <c r="FW31" s="9">
        <f ca="1">IF(OR(INDIRECT(CONCATENATE("'2018-12 (Д)'!T",TEXT(MATCH($C31,'2018-12 (Д)'!$C$2:$C$100,0)+1,0)))="Н/Д",INDIRECT(CONCATENATE("'2018-11 (Д)'!T",TEXT(MATCH($C31,'2018-11 (Д)'!$C$2:$C$100,0)+1,0)))="Н/Д",AND(INDIRECT(CONCATENATE("'2018-12 (Д)'!T",TEXT(MATCH($C31,'2018-12 (Д)'!$C$2:$C$100,0)+1,0)))="Н/Д",INDIRECT(CONCATENATE("'2018-11 (Д)'!T",TEXT(MATCH($C31,'2018-11 (Д)'!$C$2:$C$100,0)+1,0))))),"Н/Д",((INDIRECT(CONCATENATE("'2018-12 (Д)'!T",TEXT(MATCH($C31,'2018-12 (Д)'!$C$2:$C$100,0)+1,0)))-INDIRECT(CONCATENATE("'2018-11 (Д)'!T",TEXT(MATCH($C31,'2018-11 (Д)'!$C$2:$C$100,0)+1,0))))/INDIRECT(CONCATENATE("'2018-11 (Д)'!T",TEXT(MATCH($C31,'2018-11 (Д)'!$C$2:$C$100,0)+1,0))))*100)</f>
        <v>-9.9642217987076656</v>
      </c>
      <c r="FX31" s="9"/>
      <c r="FY31" s="9">
        <f ca="1">IF(OR(INDIRECT(CONCATENATE("'2018-03 (Д)'!U",TEXT(MATCH($C31,'2018-03 (Д)'!$C$2:$C$100,0)+1,0)))="Н/Д",INDIRECT(CONCATENATE("'2018-02 (Д)'!U",TEXT(MATCH($C31,'2018-02 (Д)'!$C$2:$C$100,0)+1,0)))="Н/Д",AND(INDIRECT(CONCATENATE("'2018-03 (Д)'!U",TEXT(MATCH($C31,'2018-03 (Д)'!$C$2:$C$100,0)+1,0)))="Н/Д",INDIRECT(CONCATENATE("'2018-02 (Д)'!U",TEXT(MATCH($C31,'2018-02 (Д)'!$C$2:$C$100,0)+1,0))))),"Н/Д",((INDIRECT(CONCATENATE("'2018-03 (Д)'!U",TEXT(MATCH($C31,'2018-03 (Д)'!$C$2:$C$100,0)+1,0)))-INDIRECT(CONCATENATE("'2018-02 (Д)'!U",TEXT(MATCH($C31,'2018-02 (Д)'!$C$2:$C$100,0)+1,0))))/INDIRECT(CONCATENATE("'2018-02 (Д)'!U",TEXT(MATCH($C31,'2018-02 (Д)'!$C$2:$C$100,0)+1,0))))*100)</f>
        <v>-44.837940697778187</v>
      </c>
      <c r="FZ31" s="9">
        <f ca="1">IF(OR(INDIRECT(CONCATENATE("'2018-04 (Д)'!U",TEXT(MATCH($C31,'2018-04 (Д)'!$C$2:$C$100,0)+1,0)))="Н/Д",INDIRECT(CONCATENATE("'2018-03 (Д)'!U",TEXT(MATCH($C31,'2018-03 (Д)'!$C$2:$C$100,0)+1,0)))="Н/Д",AND(INDIRECT(CONCATENATE("'2018-04 (Д)'!U",TEXT(MATCH($C31,'2018-04 (Д)'!$C$2:$C$100,0)+1,0)))="Н/Д",INDIRECT(CONCATENATE("'2018-03 (Д)'!U",TEXT(MATCH($C31,'2018-03 (Д)'!$C$2:$C$100,0)+1,0))))),"Н/Д",((INDIRECT(CONCATENATE("'2018-04 (Д)'!U",TEXT(MATCH($C31,'2018-04 (Д)'!$C$2:$C$100,0)+1,0)))-INDIRECT(CONCATENATE("'2018-03 (Д)'!U",TEXT(MATCH($C31,'2018-03 (Д)'!$C$2:$C$100,0)+1,0))))/INDIRECT(CONCATENATE("'2018-03 (Д)'!U",TEXT(MATCH($C31,'2018-03 (Д)'!$C$2:$C$100,0)+1,0))))*100)</f>
        <v>204.84722482830136</v>
      </c>
      <c r="GA31" s="9">
        <f ca="1">IF(OR(INDIRECT(CONCATENATE("'2018-05 (Д)'!U",TEXT(MATCH($C31,'2018-05 (Д)'!$C$2:$C$100,0)+1,0)))="Н/Д",INDIRECT(CONCATENATE("'2018-04 (Д)'!U",TEXT(MATCH($C31,'2018-04 (Д)'!$C$2:$C$100,0)+1,0)))="Н/Д",AND(INDIRECT(CONCATENATE("'2018-05 (Д)'!U",TEXT(MATCH($C31,'2018-05 (Д)'!$C$2:$C$100,0)+1,0)))="Н/Д",INDIRECT(CONCATENATE("'2018-04 (Д)'!U",TEXT(MATCH($C31,'2018-04 (Д)'!$C$2:$C$100,0)+1,0))))),"Н/Д",((INDIRECT(CONCATENATE("'2018-05 (Д)'!U",TEXT(MATCH($C31,'2018-05 (Д)'!$C$2:$C$100,0)+1,0)))-INDIRECT(CONCATENATE("'2018-04 (Д)'!U",TEXT(MATCH($C31,'2018-04 (Д)'!$C$2:$C$100,0)+1,0))))/INDIRECT(CONCATENATE("'2018-04 (Д)'!U",TEXT(MATCH($C31,'2018-04 (Д)'!$C$2:$C$100,0)+1,0))))*100)</f>
        <v>-14.275839657414432</v>
      </c>
      <c r="GB31" s="9">
        <f ca="1">IF(OR(INDIRECT(CONCATENATE("'2018-06 (Д)'!U",TEXT(MATCH($C31,'2018-06 (Д)'!$C$2:$C$100,0)+1,0)))="Н/Д",INDIRECT(CONCATENATE("'2018-05 (Д)'!U",TEXT(MATCH($C31,'2018-05 (Д)'!$C$2:$C$100,0)+1,0)))="Н/Д",AND(INDIRECT(CONCATENATE("'2018-06 (Д)'!U",TEXT(MATCH($C31,'2018-06 (Д)'!$C$2:$C$100,0)+1,0)))="Н/Д",INDIRECT(CONCATENATE("'2018-05 (Д)'!U",TEXT(MATCH($C31,'2018-05 (Д)'!$C$2:$C$100,0)+1,0))))),"Н/Д",((INDIRECT(CONCATENATE("'2018-06 (Д)'!U",TEXT(MATCH($C31,'2018-06 (Д)'!$C$2:$C$100,0)+1,0)))-INDIRECT(CONCATENATE("'2018-05 (Д)'!U",TEXT(MATCH($C31,'2018-05 (Д)'!$C$2:$C$100,0)+1,0))))/INDIRECT(CONCATENATE("'2018-05 (Д)'!U",TEXT(MATCH($C31,'2018-05 (Д)'!$C$2:$C$100,0)+1,0))))*100)</f>
        <v>-70.397396471231616</v>
      </c>
      <c r="GC31" s="9">
        <f ca="1">IF(OR(INDIRECT(CONCATENATE("'2018-07 (Д)'!U",TEXT(MATCH($C31,'2018-07 (Д)'!$C$2:$C$100,0)+1,0)))="Н/Д",INDIRECT(CONCATENATE("'2018-06 (Д)'!U",TEXT(MATCH($C31,'2018-06 (Д)'!$C$2:$C$100,0)+1,0)))="Н/Д",AND(INDIRECT(CONCATENATE("'2018-07 (Д)'!U",TEXT(MATCH($C31,'2018-07 (Д)'!$C$2:$C$100,0)+1,0)))="Н/Д",INDIRECT(CONCATENATE("'2018-06 (Д)'!U",TEXT(MATCH($C31,'2018-06 (Д)'!$C$2:$C$100,0)+1,0))))),"Н/Д",((INDIRECT(CONCATENATE("'2018-07 (Д)'!U",TEXT(MATCH($C31,'2018-07 (Д)'!$C$2:$C$100,0)+1,0)))-INDIRECT(CONCATENATE("'2018-06 (Д)'!U",TEXT(MATCH($C31,'2018-06 (Д)'!$C$2:$C$100,0)+1,0))))/INDIRECT(CONCATENATE("'2018-06 (Д)'!U",TEXT(MATCH($C31,'2018-06 (Д)'!$C$2:$C$100,0)+1,0))))*100)</f>
        <v>831.80429521945189</v>
      </c>
      <c r="GD31" s="9">
        <f ca="1">IF(OR(INDIRECT(CONCATENATE("'2018-08 (Д)'!U",TEXT(MATCH($C31,'2018-08 (Д)'!$C$2:$C$100,0)+1,0)))="Н/Д",INDIRECT(CONCATENATE("'2018-07 (Д)'!U",TEXT(MATCH($C31,'2018-07 (Д)'!$C$2:$C$100,0)+1,0)))="Н/Д",AND(INDIRECT(CONCATENATE("'2018-08 (Д)'!U",TEXT(MATCH($C31,'2018-08 (Д)'!$C$2:$C$100,0)+1,0)))="Н/Д",INDIRECT(CONCATENATE("'2018-07 (Д)'!U",TEXT(MATCH($C31,'2018-07 (Д)'!$C$2:$C$100,0)+1,0))))),"Н/Д",((INDIRECT(CONCATENATE("'2018-08 (Д)'!U",TEXT(MATCH($C31,'2018-08 (Д)'!$C$2:$C$100,0)+1,0)))-INDIRECT(CONCATENATE("'2018-07 (Д)'!U",TEXT(MATCH($C31,'2018-07 (Д)'!$C$2:$C$100,0)+1,0))))/INDIRECT(CONCATENATE("'2018-07 (Д)'!U",TEXT(MATCH($C31,'2018-07 (Д)'!$C$2:$C$100,0)+1,0))))*100)</f>
        <v>-120.85080760255484</v>
      </c>
      <c r="GE31" s="9">
        <f ca="1">IF(OR(INDIRECT(CONCATENATE("'2018-09 (Д)'!U",TEXT(MATCH($C31,'2018-09 (Д)'!$C$2:$C$100,0)+1,0)))="Н/Д",INDIRECT(CONCATENATE("'2018-08 (Д)'!U",TEXT(MATCH($C31,'2018-08 (Д)'!$C$2:$C$100,0)+1,0)))="Н/Д",AND(INDIRECT(CONCATENATE("'2018-09 (Д)'!U",TEXT(MATCH($C31,'2018-09 (Д)'!$C$2:$C$100,0)+1,0)))="Н/Д",INDIRECT(CONCATENATE("'2018-08 (Д)'!U",TEXT(MATCH($C31,'2018-08 (Д)'!$C$2:$C$100,0)+1,0))))),"Н/Д",((INDIRECT(CONCATENATE("'2018-09 (Д)'!U",TEXT(MATCH($C31,'2018-09 (Д)'!$C$2:$C$100,0)+1,0)))-INDIRECT(CONCATENATE("'2018-08 (Д)'!U",TEXT(MATCH($C31,'2018-08 (Д)'!$C$2:$C$100,0)+1,0))))/INDIRECT(CONCATENATE("'2018-08 (Д)'!U",TEXT(MATCH($C31,'2018-08 (Д)'!$C$2:$C$100,0)+1,0))))*100)</f>
        <v>-296.26409238686807</v>
      </c>
      <c r="GF31" s="9">
        <f ca="1">IF(OR(INDIRECT(CONCATENATE("'2018-10 (Д)'!U",TEXT(MATCH($C31,'2018-10 (Д)'!$C$2:$C$100,0)+1,0)))="Н/Д",INDIRECT(CONCATENATE("'2018-09 (Д)'!U",TEXT(MATCH($C31,'2018-09 (Д)'!$C$2:$C$100,0)+1,0)))="Н/Д",AND(INDIRECT(CONCATENATE("'2018-10 (Д)'!U",TEXT(MATCH($C31,'2018-10 (Д)'!$C$2:$C$100,0)+1,0)))="Н/Д",INDIRECT(CONCATENATE("'2018-09 (Д)'!U",TEXT(MATCH($C31,'2018-09 (Д)'!$C$2:$C$100,0)+1,0))))),"Н/Д",((INDIRECT(CONCATENATE("'2018-10 (Д)'!U",TEXT(MATCH($C31,'2018-10 (Д)'!$C$2:$C$100,0)+1,0)))-INDIRECT(CONCATENATE("'2018-09 (Д)'!U",TEXT(MATCH($C31,'2018-09 (Д)'!$C$2:$C$100,0)+1,0))))/INDIRECT(CONCATENATE("'2018-09 (Д)'!U",TEXT(MATCH($C31,'2018-09 (Д)'!$C$2:$C$100,0)+1,0))))*100)</f>
        <v>-22.886256566585125</v>
      </c>
      <c r="GG31" s="9">
        <f ca="1">IF(OR(INDIRECT(CONCATENATE("'2018-11 (Д)'!U",TEXT(MATCH($C31,'2018-11 (Д)'!$C$2:$C$100,0)+1,0)))="Н/Д",INDIRECT(CONCATENATE("'2018-10 (Д)'!U",TEXT(MATCH($C31,'2018-10 (Д)'!$C$2:$C$100,0)+1,0)))="Н/Д",AND(INDIRECT(CONCATENATE("'2018-11 (Д)'!U",TEXT(MATCH($C31,'2018-11 (Д)'!$C$2:$C$100,0)+1,0)))="Н/Д",INDIRECT(CONCATENATE("'2018-10 (Д)'!U",TEXT(MATCH($C31,'2018-10 (Д)'!$C$2:$C$100,0)+1,0))))),"Н/Д",((INDIRECT(CONCATENATE("'2018-11 (Д)'!U",TEXT(MATCH($C31,'2018-11 (Д)'!$C$2:$C$100,0)+1,0)))-INDIRECT(CONCATENATE("'2018-10 (Д)'!U",TEXT(MATCH($C31,'2018-10 (Д)'!$C$2:$C$100,0)+1,0))))/INDIRECT(CONCATENATE("'2018-10 (Д)'!U",TEXT(MATCH($C31,'2018-10 (Д)'!$C$2:$C$100,0)+1,0))))*100)</f>
        <v>3.9475236972789998</v>
      </c>
      <c r="GH31" s="9">
        <f ca="1">IF(OR(INDIRECT(CONCATENATE("'2018-12 (Д)'!U",TEXT(MATCH($C31,'2018-12 (Д)'!$C$2:$C$100,0)+1,0)))="Н/Д",INDIRECT(CONCATENATE("'2018-11 (Д)'!U",TEXT(MATCH($C31,'2018-11 (Д)'!$C$2:$C$100,0)+1,0)))="Н/Д",AND(INDIRECT(CONCATENATE("'2018-12 (Д)'!U",TEXT(MATCH($C31,'2018-12 (Д)'!$C$2:$C$100,0)+1,0)))="Н/Д",INDIRECT(CONCATENATE("'2018-11 (Д)'!U",TEXT(MATCH($C31,'2018-11 (Д)'!$C$2:$C$100,0)+1,0))))),"Н/Д",((INDIRECT(CONCATENATE("'2018-12 (Д)'!U",TEXT(MATCH($C31,'2018-12 (Д)'!$C$2:$C$100,0)+1,0)))-INDIRECT(CONCATENATE("'2018-11 (Д)'!U",TEXT(MATCH($C31,'2018-11 (Д)'!$C$2:$C$100,0)+1,0))))/INDIRECT(CONCATENATE("'2018-11 (Д)'!U",TEXT(MATCH($C31,'2018-11 (Д)'!$C$2:$C$100,0)+1,0))))*100)</f>
        <v>-99.181537719857232</v>
      </c>
      <c r="GI31" s="9"/>
      <c r="GJ31" s="9">
        <f ca="1">IF(OR(INDIRECT(CONCATENATE("'2018-03 (Д)'!V",TEXT(MATCH($C31,'2018-03 (Д)'!$C$2:$C$100,0)+1,0)))="Н/Д",INDIRECT(CONCATENATE("'2018-02 (Д)'!V",TEXT(MATCH($C31,'2018-02 (Д)'!$C$2:$C$100,0)+1,0)))="Н/Д",AND(INDIRECT(CONCATENATE("'2018-03 (Д)'!V",TEXT(MATCH($C31,'2018-03 (Д)'!$C$2:$C$100,0)+1,0)))="Н/Д",INDIRECT(CONCATENATE("'2018-02 (Д)'!V",TEXT(MATCH($C31,'2018-02 (Д)'!$C$2:$C$100,0)+1,0))))),"Н/Д",((INDIRECT(CONCATENATE("'2018-03 (Д)'!V",TEXT(MATCH($C31,'2018-03 (Д)'!$C$2:$C$100,0)+1,0)))-INDIRECT(CONCATENATE("'2018-02 (Д)'!V",TEXT(MATCH($C31,'2018-02 (Д)'!$C$2:$C$100,0)+1,0))))/INDIRECT(CONCATENATE("'2018-02 (Д)'!V",TEXT(MATCH($C31,'2018-02 (Д)'!$C$2:$C$100,0)+1,0))))*100)</f>
        <v>2377.9397884047894</v>
      </c>
      <c r="GK31" s="9">
        <f ca="1">IF(OR(INDIRECT(CONCATENATE("'2018-04 (Д)'!V",TEXT(MATCH($C31,'2018-04 (Д)'!$C$2:$C$100,0)+1,0)))="Н/Д",INDIRECT(CONCATENATE("'2018-03 (Д)'!V",TEXT(MATCH($C31,'2018-03 (Д)'!$C$2:$C$100,0)+1,0)))="Н/Д",AND(INDIRECT(CONCATENATE("'2018-04 (Д)'!V",TEXT(MATCH($C31,'2018-04 (Д)'!$C$2:$C$100,0)+1,0)))="Н/Д",INDIRECT(CONCATENATE("'2018-03 (Д)'!V",TEXT(MATCH($C31,'2018-03 (Д)'!$C$2:$C$100,0)+1,0))))),"Н/Д",((INDIRECT(CONCATENATE("'2018-04 (Д)'!V",TEXT(MATCH($C31,'2018-04 (Д)'!$C$2:$C$100,0)+1,0)))-INDIRECT(CONCATENATE("'2018-03 (Д)'!V",TEXT(MATCH($C31,'2018-03 (Д)'!$C$2:$C$100,0)+1,0))))/INDIRECT(CONCATENATE("'2018-03 (Д)'!V",TEXT(MATCH($C31,'2018-03 (Д)'!$C$2:$C$100,0)+1,0))))*100)</f>
        <v>-32.742730326770463</v>
      </c>
      <c r="GL31" s="9">
        <f ca="1">IF(OR(INDIRECT(CONCATENATE("'2018-05 (Д)'!V",TEXT(MATCH($C31,'2018-05 (Д)'!$C$2:$C$100,0)+1,0)))="Н/Д",INDIRECT(CONCATENATE("'2018-04 (Д)'!V",TEXT(MATCH($C31,'2018-04 (Д)'!$C$2:$C$100,0)+1,0)))="Н/Д",AND(INDIRECT(CONCATENATE("'2018-05 (Д)'!V",TEXT(MATCH($C31,'2018-05 (Д)'!$C$2:$C$100,0)+1,0)))="Н/Д",INDIRECT(CONCATENATE("'2018-04 (Д)'!V",TEXT(MATCH($C31,'2018-04 (Д)'!$C$2:$C$100,0)+1,0))))),"Н/Д",((INDIRECT(CONCATENATE("'2018-05 (Д)'!V",TEXT(MATCH($C31,'2018-05 (Д)'!$C$2:$C$100,0)+1,0)))-INDIRECT(CONCATENATE("'2018-04 (Д)'!V",TEXT(MATCH($C31,'2018-04 (Д)'!$C$2:$C$100,0)+1,0))))/INDIRECT(CONCATENATE("'2018-04 (Д)'!V",TEXT(MATCH($C31,'2018-04 (Д)'!$C$2:$C$100,0)+1,0))))*100)</f>
        <v>9.4749777263656387</v>
      </c>
      <c r="GM31" s="9">
        <f ca="1">IF(OR(INDIRECT(CONCATENATE("'2018-06 (Д)'!V",TEXT(MATCH($C31,'2018-06 (Д)'!$C$2:$C$100,0)+1,0)))="Н/Д",INDIRECT(CONCATENATE("'2018-05 (Д)'!V",TEXT(MATCH($C31,'2018-05 (Д)'!$C$2:$C$100,0)+1,0)))="Н/Д",AND(INDIRECT(CONCATENATE("'2018-06 (Д)'!V",TEXT(MATCH($C31,'2018-06 (Д)'!$C$2:$C$100,0)+1,0)))="Н/Д",INDIRECT(CONCATENATE("'2018-05 (Д)'!V",TEXT(MATCH($C31,'2018-05 (Д)'!$C$2:$C$100,0)+1,0))))),"Н/Д",((INDIRECT(CONCATENATE("'2018-06 (Д)'!V",TEXT(MATCH($C31,'2018-06 (Д)'!$C$2:$C$100,0)+1,0)))-INDIRECT(CONCATENATE("'2018-05 (Д)'!V",TEXT(MATCH($C31,'2018-05 (Д)'!$C$2:$C$100,0)+1,0))))/INDIRECT(CONCATENATE("'2018-05 (Д)'!V",TEXT(MATCH($C31,'2018-05 (Д)'!$C$2:$C$100,0)+1,0))))*100)</f>
        <v>11.404214579652564</v>
      </c>
      <c r="GN31" s="9">
        <f ca="1">IF(OR(INDIRECT(CONCATENATE("'2018-07 (Д)'!V",TEXT(MATCH($C31,'2018-07 (Д)'!$C$2:$C$100,0)+1,0)))="Н/Д",INDIRECT(CONCATENATE("'2018-06 (Д)'!V",TEXT(MATCH($C31,'2018-06 (Д)'!$C$2:$C$100,0)+1,0)))="Н/Д",AND(INDIRECT(CONCATENATE("'2018-07 (Д)'!V",TEXT(MATCH($C31,'2018-07 (Д)'!$C$2:$C$100,0)+1,0)))="Н/Д",INDIRECT(CONCATENATE("'2018-06 (Д)'!V",TEXT(MATCH($C31,'2018-06 (Д)'!$C$2:$C$100,0)+1,0))))),"Н/Д",((INDIRECT(CONCATENATE("'2018-07 (Д)'!V",TEXT(MATCH($C31,'2018-07 (Д)'!$C$2:$C$100,0)+1,0)))-INDIRECT(CONCATENATE("'2018-06 (Д)'!V",TEXT(MATCH($C31,'2018-06 (Д)'!$C$2:$C$100,0)+1,0))))/INDIRECT(CONCATENATE("'2018-06 (Д)'!V",TEXT(MATCH($C31,'2018-06 (Д)'!$C$2:$C$100,0)+1,0))))*100)</f>
        <v>-6.3575071412375204</v>
      </c>
      <c r="GO31" s="9">
        <f ca="1">IF(OR(INDIRECT(CONCATENATE("'2018-08 (Д)'!V",TEXT(MATCH($C31,'2018-08 (Д)'!$C$2:$C$100,0)+1,0)))="Н/Д",INDIRECT(CONCATENATE("'2018-07 (Д)'!V",TEXT(MATCH($C31,'2018-07 (Д)'!$C$2:$C$100,0)+1,0)))="Н/Д",AND(INDIRECT(CONCATENATE("'2018-08 (Д)'!V",TEXT(MATCH($C31,'2018-08 (Д)'!$C$2:$C$100,0)+1,0)))="Н/Д",INDIRECT(CONCATENATE("'2018-07 (Д)'!V",TEXT(MATCH($C31,'2018-07 (Д)'!$C$2:$C$100,0)+1,0))))),"Н/Д",((INDIRECT(CONCATENATE("'2018-08 (Д)'!V",TEXT(MATCH($C31,'2018-08 (Д)'!$C$2:$C$100,0)+1,0)))-INDIRECT(CONCATENATE("'2018-07 (Д)'!V",TEXT(MATCH($C31,'2018-07 (Д)'!$C$2:$C$100,0)+1,0))))/INDIRECT(CONCATENATE("'2018-07 (Д)'!V",TEXT(MATCH($C31,'2018-07 (Д)'!$C$2:$C$100,0)+1,0))))*100)</f>
        <v>7.2505849428380227</v>
      </c>
      <c r="GP31" s="9">
        <f ca="1">IF(OR(INDIRECT(CONCATENATE("'2018-09 (Д)'!V",TEXT(MATCH($C31,'2018-09 (Д)'!$C$2:$C$100,0)+1,0)))="Н/Д",INDIRECT(CONCATENATE("'2018-08 (Д)'!V",TEXT(MATCH($C31,'2018-08 (Д)'!$C$2:$C$100,0)+1,0)))="Н/Д",AND(INDIRECT(CONCATENATE("'2018-09 (Д)'!V",TEXT(MATCH($C31,'2018-09 (Д)'!$C$2:$C$100,0)+1,0)))="Н/Д",INDIRECT(CONCATENATE("'2018-08 (Д)'!V",TEXT(MATCH($C31,'2018-08 (Д)'!$C$2:$C$100,0)+1,0))))),"Н/Д",((INDIRECT(CONCATENATE("'2018-09 (Д)'!V",TEXT(MATCH($C31,'2018-09 (Д)'!$C$2:$C$100,0)+1,0)))-INDIRECT(CONCATENATE("'2018-08 (Д)'!V",TEXT(MATCH($C31,'2018-08 (Д)'!$C$2:$C$100,0)+1,0))))/INDIRECT(CONCATENATE("'2018-08 (Д)'!V",TEXT(MATCH($C31,'2018-08 (Д)'!$C$2:$C$100,0)+1,0))))*100)</f>
        <v>0.74277233588448621</v>
      </c>
      <c r="GQ31" s="9">
        <f ca="1">IF(OR(INDIRECT(CONCATENATE("'2018-10 (Д)'!V",TEXT(MATCH($C31,'2018-10 (Д)'!$C$2:$C$100,0)+1,0)))="Н/Д",INDIRECT(CONCATENATE("'2018-09 (Д)'!V",TEXT(MATCH($C31,'2018-09 (Д)'!$C$2:$C$100,0)+1,0)))="Н/Д",AND(INDIRECT(CONCATENATE("'2018-10 (Д)'!V",TEXT(MATCH($C31,'2018-10 (Д)'!$C$2:$C$100,0)+1,0)))="Н/Д",INDIRECT(CONCATENATE("'2018-09 (Д)'!V",TEXT(MATCH($C31,'2018-09 (Д)'!$C$2:$C$100,0)+1,0))))),"Н/Д",((INDIRECT(CONCATENATE("'2018-10 (Д)'!V",TEXT(MATCH($C31,'2018-10 (Д)'!$C$2:$C$100,0)+1,0)))-INDIRECT(CONCATENATE("'2018-09 (Д)'!V",TEXT(MATCH($C31,'2018-09 (Д)'!$C$2:$C$100,0)+1,0))))/INDIRECT(CONCATENATE("'2018-09 (Д)'!V",TEXT(MATCH($C31,'2018-09 (Д)'!$C$2:$C$100,0)+1,0))))*100)</f>
        <v>-12.970561970269284</v>
      </c>
      <c r="GR31" s="9">
        <f ca="1">IF(OR(INDIRECT(CONCATENATE("'2018-11 (Д)'!V",TEXT(MATCH($C31,'2018-11 (Д)'!$C$2:$C$100,0)+1,0)))="Н/Д",INDIRECT(CONCATENATE("'2018-10 (Д)'!V",TEXT(MATCH($C31,'2018-10 (Д)'!$C$2:$C$100,0)+1,0)))="Н/Д",AND(INDIRECT(CONCATENATE("'2018-11 (Д)'!V",TEXT(MATCH($C31,'2018-11 (Д)'!$C$2:$C$100,0)+1,0)))="Н/Д",INDIRECT(CONCATENATE("'2018-10 (Д)'!V",TEXT(MATCH($C31,'2018-10 (Д)'!$C$2:$C$100,0)+1,0))))),"Н/Д",((INDIRECT(CONCATENATE("'2018-11 (Д)'!V",TEXT(MATCH($C31,'2018-11 (Д)'!$C$2:$C$100,0)+1,0)))-INDIRECT(CONCATENATE("'2018-10 (Д)'!V",TEXT(MATCH($C31,'2018-10 (Д)'!$C$2:$C$100,0)+1,0))))/INDIRECT(CONCATENATE("'2018-10 (Д)'!V",TEXT(MATCH($C31,'2018-10 (Д)'!$C$2:$C$100,0)+1,0))))*100)</f>
        <v>4.1072043655435468</v>
      </c>
      <c r="GS31" s="9">
        <f ca="1">IF(OR(INDIRECT(CONCATENATE("'2018-12 (Д)'!V",TEXT(MATCH($C31,'2018-12 (Д)'!$C$2:$C$100,0)+1,0)))="Н/Д",INDIRECT(CONCATENATE("'2018-11 (Д)'!V",TEXT(MATCH($C31,'2018-11 (Д)'!$C$2:$C$100,0)+1,0)))="Н/Д",AND(INDIRECT(CONCATENATE("'2018-12 (Д)'!V",TEXT(MATCH($C31,'2018-12 (Д)'!$C$2:$C$100,0)+1,0)))="Н/Д",INDIRECT(CONCATENATE("'2018-11 (Д)'!V",TEXT(MATCH($C31,'2018-11 (Д)'!$C$2:$C$100,0)+1,0))))),"Н/Д",((INDIRECT(CONCATENATE("'2018-12 (Д)'!V",TEXT(MATCH($C31,'2018-12 (Д)'!$C$2:$C$100,0)+1,0)))-INDIRECT(CONCATENATE("'2018-11 (Д)'!V",TEXT(MATCH($C31,'2018-11 (Д)'!$C$2:$C$100,0)+1,0))))/INDIRECT(CONCATENATE("'2018-11 (Д)'!V",TEXT(MATCH($C31,'2018-11 (Д)'!$C$2:$C$100,0)+1,0))))*100)</f>
        <v>-35.155680856564437</v>
      </c>
      <c r="GT31" s="9"/>
      <c r="GU31" s="9">
        <f ca="1">IF(OR(INDIRECT(CONCATENATE("'2018-03 (Д)'!W",TEXT(MATCH($C31,'2018-03 (Д)'!$C$2:$C$100,0)+1,0)))="Н/Д",INDIRECT(CONCATENATE("'2018-02 (Д)'!W",TEXT(MATCH($C31,'2018-02 (Д)'!$C$2:$C$100,0)+1,0)))="Н/Д",AND(INDIRECT(CONCATENATE("'2018-03 (Д)'!W",TEXT(MATCH($C31,'2018-03 (Д)'!$C$2:$C$100,0)+1,0)))="Н/Д",INDIRECT(CONCATENATE("'2018-02 (Д)'!W",TEXT(MATCH($C31,'2018-02 (Д)'!$C$2:$C$100,0)+1,0))))),"Н/Д",((INDIRECT(CONCATENATE("'2018-03 (Д)'!W",TEXT(MATCH($C31,'2018-03 (Д)'!$C$2:$C$100,0)+1,0)))-INDIRECT(CONCATENATE("'2018-02 (Д)'!W",TEXT(MATCH($C31,'2018-02 (Д)'!$C$2:$C$100,0)+1,0))))/INDIRECT(CONCATENATE("'2018-02 (Д)'!W",TEXT(MATCH($C31,'2018-02 (Д)'!$C$2:$C$100,0)+1,0))))*100)</f>
        <v>217.80858730067649</v>
      </c>
      <c r="GV31" s="9">
        <f ca="1">IF(OR(INDIRECT(CONCATENATE("'2018-04 (Д)'!W",TEXT(MATCH($C31,'2018-04 (Д)'!$C$2:$C$100,0)+1,0)))="Н/Д",INDIRECT(CONCATENATE("'2018-03 (Д)'!W",TEXT(MATCH($C31,'2018-03 (Д)'!$C$2:$C$100,0)+1,0)))="Н/Д",AND(INDIRECT(CONCATENATE("'2018-04 (Д)'!W",TEXT(MATCH($C31,'2018-04 (Д)'!$C$2:$C$100,0)+1,0)))="Н/Д",INDIRECT(CONCATENATE("'2018-03 (Д)'!W",TEXT(MATCH($C31,'2018-03 (Д)'!$C$2:$C$100,0)+1,0))))),"Н/Д",((INDIRECT(CONCATENATE("'2018-04 (Д)'!W",TEXT(MATCH($C31,'2018-04 (Д)'!$C$2:$C$100,0)+1,0)))-INDIRECT(CONCATENATE("'2018-03 (Д)'!W",TEXT(MATCH($C31,'2018-03 (Д)'!$C$2:$C$100,0)+1,0))))/INDIRECT(CONCATENATE("'2018-03 (Д)'!W",TEXT(MATCH($C31,'2018-03 (Д)'!$C$2:$C$100,0)+1,0))))*100)</f>
        <v>5.8349619942687765</v>
      </c>
      <c r="GW31" s="9">
        <f ca="1">IF(OR(INDIRECT(CONCATENATE("'2018-05 (Д)'!W",TEXT(MATCH($C31,'2018-05 (Д)'!$C$2:$C$100,0)+1,0)))="Н/Д",INDIRECT(CONCATENATE("'2018-04 (Д)'!W",TEXT(MATCH($C31,'2018-04 (Д)'!$C$2:$C$100,0)+1,0)))="Н/Д",AND(INDIRECT(CONCATENATE("'2018-05 (Д)'!W",TEXT(MATCH($C31,'2018-05 (Д)'!$C$2:$C$100,0)+1,0)))="Н/Д",INDIRECT(CONCATENATE("'2018-04 (Д)'!W",TEXT(MATCH($C31,'2018-04 (Д)'!$C$2:$C$100,0)+1,0))))),"Н/Д",((INDIRECT(CONCATENATE("'2018-05 (Д)'!W",TEXT(MATCH($C31,'2018-05 (Д)'!$C$2:$C$100,0)+1,0)))-INDIRECT(CONCATENATE("'2018-04 (Д)'!W",TEXT(MATCH($C31,'2018-04 (Д)'!$C$2:$C$100,0)+1,0))))/INDIRECT(CONCATENATE("'2018-04 (Д)'!W",TEXT(MATCH($C31,'2018-04 (Д)'!$C$2:$C$100,0)+1,0))))*100)</f>
        <v>12.075428473883123</v>
      </c>
      <c r="GX31" s="9">
        <f ca="1">IF(OR(INDIRECT(CONCATENATE("'2018-06 (Д)'!W",TEXT(MATCH($C31,'2018-06 (Д)'!$C$2:$C$100,0)+1,0)))="Н/Д",INDIRECT(CONCATENATE("'2018-05 (Д)'!W",TEXT(MATCH($C31,'2018-05 (Д)'!$C$2:$C$100,0)+1,0)))="Н/Д",AND(INDIRECT(CONCATENATE("'2018-06 (Д)'!W",TEXT(MATCH($C31,'2018-06 (Д)'!$C$2:$C$100,0)+1,0)))="Н/Д",INDIRECT(CONCATENATE("'2018-05 (Д)'!W",TEXT(MATCH($C31,'2018-05 (Д)'!$C$2:$C$100,0)+1,0))))),"Н/Д",((INDIRECT(CONCATENATE("'2018-06 (Д)'!W",TEXT(MATCH($C31,'2018-06 (Д)'!$C$2:$C$100,0)+1,0)))-INDIRECT(CONCATENATE("'2018-05 (Д)'!W",TEXT(MATCH($C31,'2018-05 (Д)'!$C$2:$C$100,0)+1,0))))/INDIRECT(CONCATENATE("'2018-05 (Д)'!W",TEXT(MATCH($C31,'2018-05 (Д)'!$C$2:$C$100,0)+1,0))))*100)</f>
        <v>-7.8655027438652674</v>
      </c>
      <c r="GY31" s="9">
        <f ca="1">IF(OR(INDIRECT(CONCATENATE("'2018-07 (Д)'!W",TEXT(MATCH($C31,'2018-07 (Д)'!$C$2:$C$100,0)+1,0)))="Н/Д",INDIRECT(CONCATENATE("'2018-06 (Д)'!W",TEXT(MATCH($C31,'2018-06 (Д)'!$C$2:$C$100,0)+1,0)))="Н/Д",AND(INDIRECT(CONCATENATE("'2018-07 (Д)'!W",TEXT(MATCH($C31,'2018-07 (Д)'!$C$2:$C$100,0)+1,0)))="Н/Д",INDIRECT(CONCATENATE("'2018-06 (Д)'!W",TEXT(MATCH($C31,'2018-06 (Д)'!$C$2:$C$100,0)+1,0))))),"Н/Д",((INDIRECT(CONCATENATE("'2018-07 (Д)'!W",TEXT(MATCH($C31,'2018-07 (Д)'!$C$2:$C$100,0)+1,0)))-INDIRECT(CONCATENATE("'2018-06 (Д)'!W",TEXT(MATCH($C31,'2018-06 (Д)'!$C$2:$C$100,0)+1,0))))/INDIRECT(CONCATENATE("'2018-06 (Д)'!W",TEXT(MATCH($C31,'2018-06 (Д)'!$C$2:$C$100,0)+1,0))))*100)</f>
        <v>-19.308868639342762</v>
      </c>
      <c r="GZ31" s="9">
        <f ca="1">IF(OR(INDIRECT(CONCATENATE("'2018-08 (Д)'!W",TEXT(MATCH($C31,'2018-08 (Д)'!$C$2:$C$100,0)+1,0)))="Н/Д",INDIRECT(CONCATENATE("'2018-07 (Д)'!W",TEXT(MATCH($C31,'2018-07 (Д)'!$C$2:$C$100,0)+1,0)))="Н/Д",AND(INDIRECT(CONCATENATE("'2018-08 (Д)'!W",TEXT(MATCH($C31,'2018-08 (Д)'!$C$2:$C$100,0)+1,0)))="Н/Д",INDIRECT(CONCATENATE("'2018-07 (Д)'!W",TEXT(MATCH($C31,'2018-07 (Д)'!$C$2:$C$100,0)+1,0))))),"Н/Д",((INDIRECT(CONCATENATE("'2018-08 (Д)'!W",TEXT(MATCH($C31,'2018-08 (Д)'!$C$2:$C$100,0)+1,0)))-INDIRECT(CONCATENATE("'2018-07 (Д)'!W",TEXT(MATCH($C31,'2018-07 (Д)'!$C$2:$C$100,0)+1,0))))/INDIRECT(CONCATENATE("'2018-07 (Д)'!W",TEXT(MATCH($C31,'2018-07 (Д)'!$C$2:$C$100,0)+1,0))))*100)</f>
        <v>47.351061466177583</v>
      </c>
      <c r="HA31" s="9">
        <f ca="1">IF(OR(INDIRECT(CONCATENATE("'2018-09 (Д)'!W",TEXT(MATCH($C31,'2018-09 (Д)'!$C$2:$C$100,0)+1,0)))="Н/Д",INDIRECT(CONCATENATE("'2018-08 (Д)'!W",TEXT(MATCH($C31,'2018-08 (Д)'!$C$2:$C$100,0)+1,0)))="Н/Д",AND(INDIRECT(CONCATENATE("'2018-09 (Д)'!W",TEXT(MATCH($C31,'2018-09 (Д)'!$C$2:$C$100,0)+1,0)))="Н/Д",INDIRECT(CONCATENATE("'2018-08 (Д)'!W",TEXT(MATCH($C31,'2018-08 (Д)'!$C$2:$C$100,0)+1,0))))),"Н/Д",((INDIRECT(CONCATENATE("'2018-09 (Д)'!W",TEXT(MATCH($C31,'2018-09 (Д)'!$C$2:$C$100,0)+1,0)))-INDIRECT(CONCATENATE("'2018-08 (Д)'!W",TEXT(MATCH($C31,'2018-08 (Д)'!$C$2:$C$100,0)+1,0))))/INDIRECT(CONCATENATE("'2018-08 (Д)'!W",TEXT(MATCH($C31,'2018-08 (Д)'!$C$2:$C$100,0)+1,0))))*100)</f>
        <v>-29.237634027203129</v>
      </c>
      <c r="HB31" s="9">
        <f ca="1">IF(OR(INDIRECT(CONCATENATE("'2018-10 (Д)'!W",TEXT(MATCH($C31,'2018-10 (Д)'!$C$2:$C$100,0)+1,0)))="Н/Д",INDIRECT(CONCATENATE("'2018-09 (Д)'!W",TEXT(MATCH($C31,'2018-09 (Д)'!$C$2:$C$100,0)+1,0)))="Н/Д",AND(INDIRECT(CONCATENATE("'2018-10 (Д)'!W",TEXT(MATCH($C31,'2018-10 (Д)'!$C$2:$C$100,0)+1,0)))="Н/Д",INDIRECT(CONCATENATE("'2018-09 (Д)'!W",TEXT(MATCH($C31,'2018-09 (Д)'!$C$2:$C$100,0)+1,0))))),"Н/Д",((INDIRECT(CONCATENATE("'2018-10 (Д)'!W",TEXT(MATCH($C31,'2018-10 (Д)'!$C$2:$C$100,0)+1,0)))-INDIRECT(CONCATENATE("'2018-09 (Д)'!W",TEXT(MATCH($C31,'2018-09 (Д)'!$C$2:$C$100,0)+1,0))))/INDIRECT(CONCATENATE("'2018-09 (Д)'!W",TEXT(MATCH($C31,'2018-09 (Д)'!$C$2:$C$100,0)+1,0))))*100)</f>
        <v>-13.168717948684414</v>
      </c>
      <c r="HC31" s="9">
        <f ca="1">IF(OR(INDIRECT(CONCATENATE("'2018-11 (Д)'!W",TEXT(MATCH($C31,'2018-11 (Д)'!$C$2:$C$100,0)+1,0)))="Н/Д",INDIRECT(CONCATENATE("'2018-10 (Д)'!W",TEXT(MATCH($C31,'2018-10 (Д)'!$C$2:$C$100,0)+1,0)))="Н/Д",AND(INDIRECT(CONCATENATE("'2018-11 (Д)'!W",TEXT(MATCH($C31,'2018-11 (Д)'!$C$2:$C$100,0)+1,0)))="Н/Д",INDIRECT(CONCATENATE("'2018-10 (Д)'!W",TEXT(MATCH($C31,'2018-10 (Д)'!$C$2:$C$100,0)+1,0))))),"Н/Д",((INDIRECT(CONCATENATE("'2018-11 (Д)'!W",TEXT(MATCH($C31,'2018-11 (Д)'!$C$2:$C$100,0)+1,0)))-INDIRECT(CONCATENATE("'2018-10 (Д)'!W",TEXT(MATCH($C31,'2018-10 (Д)'!$C$2:$C$100,0)+1,0))))/INDIRECT(CONCATENATE("'2018-10 (Д)'!W",TEXT(MATCH($C31,'2018-10 (Д)'!$C$2:$C$100,0)+1,0))))*100)</f>
        <v>58.183238333221979</v>
      </c>
      <c r="HD31" s="9">
        <f ca="1">IF(OR(INDIRECT(CONCATENATE("'2018-12 (Д)'!W",TEXT(MATCH($C31,'2018-12 (Д)'!$C$2:$C$100,0)+1,0)))="Н/Д",INDIRECT(CONCATENATE("'2018-11 (Д)'!W",TEXT(MATCH($C31,'2018-11 (Д)'!$C$2:$C$100,0)+1,0)))="Н/Д",AND(INDIRECT(CONCATENATE("'2018-12 (Д)'!W",TEXT(MATCH($C31,'2018-12 (Д)'!$C$2:$C$100,0)+1,0)))="Н/Д",INDIRECT(CONCATENATE("'2018-11 (Д)'!W",TEXT(MATCH($C31,'2018-11 (Д)'!$C$2:$C$100,0)+1,0))))),"Н/Д",((INDIRECT(CONCATENATE("'2018-12 (Д)'!W",TEXT(MATCH($C31,'2018-12 (Д)'!$C$2:$C$100,0)+1,0)))-INDIRECT(CONCATENATE("'2018-11 (Д)'!W",TEXT(MATCH($C31,'2018-11 (Д)'!$C$2:$C$100,0)+1,0))))/INDIRECT(CONCATENATE("'2018-11 (Д)'!W",TEXT(MATCH($C31,'2018-11 (Д)'!$C$2:$C$100,0)+1,0))))*100)</f>
        <v>-38.847357899317295</v>
      </c>
    </row>
    <row r="32" spans="1:212" x14ac:dyDescent="0.25">
      <c r="A32" s="2" t="s">
        <v>49</v>
      </c>
      <c r="B32" s="2" t="s">
        <v>53</v>
      </c>
      <c r="C32" s="15">
        <v>41000000</v>
      </c>
      <c r="D32" s="9"/>
      <c r="E32" s="9">
        <f ca="1">IF(OR(INDIRECT(CONCATENATE("'2018-03 (Д)'!E",TEXT(MATCH($C32,'2018-03 (Д)'!$C$2:$C$100,0)+1,0)))="Н/Д",INDIRECT(CONCATENATE("'2018-02 (Д)'!E",TEXT(MATCH($C32,'2018-02 (Д)'!$C$2:$C$100,0)+1,0)))="Н/Д",AND(INDIRECT(CONCATENATE("'2018-03 (Д)'!E",TEXT(MATCH($C32,'2018-03 (Д)'!$C$2:$C$100,0)+1,0)))="Н/Д",INDIRECT(CONCATENATE("'2018-02 (Д)'!E",TEXT(MATCH($C32,'2018-02 (Д)'!$C$2:$C$100,0)+1,0))))),"Н/Д",((INDIRECT(CONCATENATE("'2018-03 (Д)'!E",TEXT(MATCH($C32,'2018-03 (Д)'!$C$2:$C$100,0)+1,0)))-INDIRECT(CONCATENATE("'2018-02 (Д)'!E",TEXT(MATCH($C32,'2018-02 (Д)'!$C$2:$C$100,0)+1,0))))/INDIRECT(CONCATENATE("'2018-02 (Д)'!E",TEXT(MATCH($C32,'2018-02 (Д)'!$C$2:$C$100,0)+1,0))))*100)</f>
        <v>14.347677757803476</v>
      </c>
      <c r="F32" s="9">
        <f ca="1">IF(OR(INDIRECT(CONCATENATE("'2018-04 (Д)'!E",TEXT(MATCH($C32,'2018-04 (Д)'!$C$2:$C$100,0)+1,0)))="Н/Д",INDIRECT(CONCATENATE("'2018-03 (Д)'!E",TEXT(MATCH($C32,'2018-03 (Д)'!$C$2:$C$100,0)+1,0)))="Н/Д",AND(INDIRECT(CONCATENATE("'2018-04 (Д)'!E",TEXT(MATCH($C32,'2018-04 (Д)'!$C$2:$C$100,0)+1,0)))="Н/Д",INDIRECT(CONCATENATE("'2018-03 (Д)'!E",TEXT(MATCH($C32,'2018-03 (Д)'!$C$2:$C$100,0)+1,0))))),"Н/Д",((INDIRECT(CONCATENATE("'2018-04 (Д)'!E",TEXT(MATCH($C32,'2018-04 (Д)'!$C$2:$C$100,0)+1,0)))-INDIRECT(CONCATENATE("'2018-03 (Д)'!E",TEXT(MATCH($C32,'2018-03 (Д)'!$C$2:$C$100,0)+1,0))))/INDIRECT(CONCATENATE("'2018-03 (Д)'!E",TEXT(MATCH($C32,'2018-03 (Д)'!$C$2:$C$100,0)+1,0))))*100)</f>
        <v>128.64682394197254</v>
      </c>
      <c r="G32" s="9">
        <f ca="1">IF(OR(INDIRECT(CONCATENATE("'2018-05 (Д)'!E",TEXT(MATCH($C32,'2018-05 (Д)'!$C$2:$C$100,0)+1,0)))="Н/Д",INDIRECT(CONCATENATE("'2018-04 (Д)'!E",TEXT(MATCH($C32,'2018-04 (Д)'!$C$2:$C$100,0)+1,0)))="Н/Д",AND(INDIRECT(CONCATENATE("'2018-05 (Д)'!E",TEXT(MATCH($C32,'2018-05 (Д)'!$C$2:$C$100,0)+1,0)))="Н/Д",INDIRECT(CONCATENATE("'2018-04 (Д)'!E",TEXT(MATCH($C32,'2018-04 (Д)'!$C$2:$C$100,0)+1,0))))),"Н/Д",((INDIRECT(CONCATENATE("'2018-05 (Д)'!E",TEXT(MATCH($C32,'2018-05 (Д)'!$C$2:$C$100,0)+1,0)))-INDIRECT(CONCATENATE("'2018-04 (Д)'!E",TEXT(MATCH($C32,'2018-04 (Д)'!$C$2:$C$100,0)+1,0))))/INDIRECT(CONCATENATE("'2018-04 (Д)'!E",TEXT(MATCH($C32,'2018-04 (Д)'!$C$2:$C$100,0)+1,0))))*100)</f>
        <v>-18.874222144265158</v>
      </c>
      <c r="H32" s="9">
        <f ca="1">IF(OR(INDIRECT(CONCATENATE("'2018-06 (Д)'!E",TEXT(MATCH($C32,'2018-06 (Д)'!$C$2:$C$100,0)+1,0)))="Н/Д",INDIRECT(CONCATENATE("'2018-05 (Д)'!E",TEXT(MATCH($C32,'2018-05 (Д)'!$C$2:$C$100,0)+1,0)))="Н/Д",AND(INDIRECT(CONCATENATE("'2018-06 (Д)'!E",TEXT(MATCH($C32,'2018-06 (Д)'!$C$2:$C$100,0)+1,0)))="Н/Д",INDIRECT(CONCATENATE("'2018-05 (Д)'!E",TEXT(MATCH($C32,'2018-05 (Д)'!$C$2:$C$100,0)+1,0))))),"Н/Д",((INDIRECT(CONCATENATE("'2018-06 (Д)'!E",TEXT(MATCH($C32,'2018-06 (Д)'!$C$2:$C$100,0)+1,0)))-INDIRECT(CONCATENATE("'2018-05 (Д)'!E",TEXT(MATCH($C32,'2018-05 (Д)'!$C$2:$C$100,0)+1,0))))/INDIRECT(CONCATENATE("'2018-05 (Д)'!E",TEXT(MATCH($C32,'2018-05 (Д)'!$C$2:$C$100,0)+1,0))))*100)</f>
        <v>27.752783818169153</v>
      </c>
      <c r="I32" s="9">
        <f ca="1">IF(OR(INDIRECT(CONCATENATE("'2018-07 (Д)'!E",TEXT(MATCH($C32,'2018-07 (Д)'!$C$2:$C$100,0)+1,0)))="Н/Д",INDIRECT(CONCATENATE("'2018-06 (Д)'!E",TEXT(MATCH($C32,'2018-06 (Д)'!$C$2:$C$100,0)+1,0)))="Н/Д",AND(INDIRECT(CONCATENATE("'2018-07 (Д)'!E",TEXT(MATCH($C32,'2018-07 (Д)'!$C$2:$C$100,0)+1,0)))="Н/Д",INDIRECT(CONCATENATE("'2018-06 (Д)'!E",TEXT(MATCH($C32,'2018-06 (Д)'!$C$2:$C$100,0)+1,0))))),"Н/Д",((INDIRECT(CONCATENATE("'2018-07 (Д)'!E",TEXT(MATCH($C32,'2018-07 (Д)'!$C$2:$C$100,0)+1,0)))-INDIRECT(CONCATENATE("'2018-06 (Д)'!E",TEXT(MATCH($C32,'2018-06 (Д)'!$C$2:$C$100,0)+1,0))))/INDIRECT(CONCATENATE("'2018-06 (Д)'!E",TEXT(MATCH($C32,'2018-06 (Д)'!$C$2:$C$100,0)+1,0))))*100)</f>
        <v>-40.439486571738783</v>
      </c>
      <c r="J32" s="9">
        <f ca="1">IF(OR(INDIRECT(CONCATENATE("'2018-08 (Д)'!E",TEXT(MATCH($C32,'2018-08 (Д)'!$C$2:$C$100,0)+1,0)))="Н/Д",INDIRECT(CONCATENATE("'2018-07 (Д)'!E",TEXT(MATCH($C32,'2018-07 (Д)'!$C$2:$C$100,0)+1,0)))="Н/Д",AND(INDIRECT(CONCATENATE("'2018-08 (Д)'!E",TEXT(MATCH($C32,'2018-08 (Д)'!$C$2:$C$100,0)+1,0)))="Н/Д",INDIRECT(CONCATENATE("'2018-07 (Д)'!E",TEXT(MATCH($C32,'2018-07 (Д)'!$C$2:$C$100,0)+1,0))))),"Н/Д",((INDIRECT(CONCATENATE("'2018-08 (Д)'!E",TEXT(MATCH($C32,'2018-08 (Д)'!$C$2:$C$100,0)+1,0)))-INDIRECT(CONCATENATE("'2018-07 (Д)'!E",TEXT(MATCH($C32,'2018-07 (Д)'!$C$2:$C$100,0)+1,0))))/INDIRECT(CONCATENATE("'2018-07 (Д)'!E",TEXT(MATCH($C32,'2018-07 (Д)'!$C$2:$C$100,0)+1,0))))*100)</f>
        <v>87.00519704478792</v>
      </c>
      <c r="K32" s="9">
        <f ca="1">IF(OR(INDIRECT(CONCATENATE("'2018-09 (Д)'!E",TEXT(MATCH($C32,'2018-09 (Д)'!$C$2:$C$100,0)+1,0)))="Н/Д",INDIRECT(CONCATENATE("'2018-08 (Д)'!E",TEXT(MATCH($C32,'2018-08 (Д)'!$C$2:$C$100,0)+1,0)))="Н/Д",AND(INDIRECT(CONCATENATE("'2018-09 (Д)'!E",TEXT(MATCH($C32,'2018-09 (Д)'!$C$2:$C$100,0)+1,0)))="Н/Д",INDIRECT(CONCATENATE("'2018-08 (Д)'!E",TEXT(MATCH($C32,'2018-08 (Д)'!$C$2:$C$100,0)+1,0))))),"Н/Д",((INDIRECT(CONCATENATE("'2018-09 (Д)'!E",TEXT(MATCH($C32,'2018-09 (Д)'!$C$2:$C$100,0)+1,0)))-INDIRECT(CONCATENATE("'2018-08 (Д)'!E",TEXT(MATCH($C32,'2018-08 (Д)'!$C$2:$C$100,0)+1,0))))/INDIRECT(CONCATENATE("'2018-08 (Д)'!E",TEXT(MATCH($C32,'2018-08 (Д)'!$C$2:$C$100,0)+1,0))))*100)</f>
        <v>-42.416699885103128</v>
      </c>
      <c r="L32" s="9">
        <f ca="1">IF(OR(INDIRECT(CONCATENATE("'2018-10 (Д)'!E",TEXT(MATCH($C32,'2018-10 (Д)'!$C$2:$C$100,0)+1,0)))="Н/Д",INDIRECT(CONCATENATE("'2018-09 (Д)'!E",TEXT(MATCH($C32,'2018-09 (Д)'!$C$2:$C$100,0)+1,0)))="Н/Д",AND(INDIRECT(CONCATENATE("'2018-10 (Д)'!E",TEXT(MATCH($C32,'2018-10 (Д)'!$C$2:$C$100,0)+1,0)))="Н/Д",INDIRECT(CONCATENATE("'2018-09 (Д)'!E",TEXT(MATCH($C32,'2018-09 (Д)'!$C$2:$C$100,0)+1,0))))),"Н/Д",((INDIRECT(CONCATENATE("'2018-10 (Д)'!E",TEXT(MATCH($C32,'2018-10 (Д)'!$C$2:$C$100,0)+1,0)))-INDIRECT(CONCATENATE("'2018-09 (Д)'!E",TEXT(MATCH($C32,'2018-09 (Д)'!$C$2:$C$100,0)+1,0))))/INDIRECT(CONCATENATE("'2018-09 (Д)'!E",TEXT(MATCH($C32,'2018-09 (Д)'!$C$2:$C$100,0)+1,0))))*100)</f>
        <v>-29.605113530622678</v>
      </c>
      <c r="M32" s="9">
        <f ca="1">IF(OR(INDIRECT(CONCATENATE("'2018-11 (Д)'!E",TEXT(MATCH($C32,'2018-11 (Д)'!$C$2:$C$100,0)+1,0)))="Н/Д",INDIRECT(CONCATENATE("'2018-10 (Д)'!E",TEXT(MATCH($C32,'2018-10 (Д)'!$C$2:$C$100,0)+1,0)))="Н/Д",AND(INDIRECT(CONCATENATE("'2018-11 (Д)'!E",TEXT(MATCH($C32,'2018-11 (Д)'!$C$2:$C$100,0)+1,0)))="Н/Д",INDIRECT(CONCATENATE("'2018-10 (Д)'!E",TEXT(MATCH($C32,'2018-10 (Д)'!$C$2:$C$100,0)+1,0))))),"Н/Д",((INDIRECT(CONCATENATE("'2018-11 (Д)'!E",TEXT(MATCH($C32,'2018-11 (Д)'!$C$2:$C$100,0)+1,0)))-INDIRECT(CONCATENATE("'2018-10 (Д)'!E",TEXT(MATCH($C32,'2018-10 (Д)'!$C$2:$C$100,0)+1,0))))/INDIRECT(CONCATENATE("'2018-10 (Д)'!E",TEXT(MATCH($C32,'2018-10 (Д)'!$C$2:$C$100,0)+1,0))))*100)</f>
        <v>187.84055993043134</v>
      </c>
      <c r="N32" s="9">
        <f ca="1">IF(OR(INDIRECT(CONCATENATE("'2018-12 (Д)'!E",TEXT(MATCH($C32,'2018-12 (Д)'!$C$2:$C$100,0)+1,0)))="Н/Д",INDIRECT(CONCATENATE("'2018-11 (Д)'!E",TEXT(MATCH($C32,'2018-11 (Д)'!$C$2:$C$100,0)+1,0)))="Н/Д",AND(INDIRECT(CONCATENATE("'2018-12 (Д)'!E",TEXT(MATCH($C32,'2018-12 (Д)'!$C$2:$C$100,0)+1,0)))="Н/Д",INDIRECT(CONCATENATE("'2018-11 (Д)'!E",TEXT(MATCH($C32,'2018-11 (Д)'!$C$2:$C$100,0)+1,0))))),"Н/Д",((INDIRECT(CONCATENATE("'2018-12 (Д)'!E",TEXT(MATCH($C32,'2018-12 (Д)'!$C$2:$C$100,0)+1,0)))-INDIRECT(CONCATENATE("'2018-11 (Д)'!E",TEXT(MATCH($C32,'2018-11 (Д)'!$C$2:$C$100,0)+1,0))))/INDIRECT(CONCATENATE("'2018-11 (Д)'!E",TEXT(MATCH($C32,'2018-11 (Д)'!$C$2:$C$100,0)+1,0))))*100)</f>
        <v>-48.046052498905169</v>
      </c>
      <c r="O32" s="9"/>
      <c r="P32" s="9">
        <f ca="1">IF(OR(INDIRECT(CONCATENATE("'2018-03 (Д)'!F",TEXT(MATCH($C32,'2018-03 (Д)'!$C$2:$C$100,0)+1,0)))="Н/Д",INDIRECT(CONCATENATE("'2018-02 (Д)'!F",TEXT(MATCH($C32,'2018-02 (Д)'!$C$2:$C$100,0)+1,0)))="Н/Д",AND(INDIRECT(CONCATENATE("'2018-03 (Д)'!F",TEXT(MATCH($C32,'2018-03 (Д)'!$C$2:$C$100,0)+1,0)))="Н/Д",INDIRECT(CONCATENATE("'2018-02 (Д)'!F",TEXT(MATCH($C32,'2018-02 (Д)'!$C$2:$C$100,0)+1,0))))),"Н/Д",((INDIRECT(CONCATENATE("'2018-03 (Д)'!F",TEXT(MATCH($C32,'2018-03 (Д)'!$C$2:$C$100,0)+1,0)))-INDIRECT(CONCATENATE("'2018-02 (Д)'!F",TEXT(MATCH($C32,'2018-02 (Д)'!$C$2:$C$100,0)+1,0))))/INDIRECT(CONCATENATE("'2018-02 (Д)'!F",TEXT(MATCH($C32,'2018-02 (Д)'!$C$2:$C$100,0)+1,0))))*100)</f>
        <v>9.0627008622775715</v>
      </c>
      <c r="Q32" s="9">
        <f ca="1">IF(OR(INDIRECT(CONCATENATE("'2018-04 (Д)'!F",TEXT(MATCH($C32,'2018-04 (Д)'!$C$2:$C$100,0)+1,0)))="Н/Д",INDIRECT(CONCATENATE("'2018-03 (Д)'!F",TEXT(MATCH($C32,'2018-03 (Д)'!$C$2:$C$100,0)+1,0)))="Н/Д",AND(INDIRECT(CONCATENATE("'2018-04 (Д)'!F",TEXT(MATCH($C32,'2018-04 (Д)'!$C$2:$C$100,0)+1,0)))="Н/Д",INDIRECT(CONCATENATE("'2018-03 (Д)'!F",TEXT(MATCH($C32,'2018-03 (Д)'!$C$2:$C$100,0)+1,0))))),"Н/Д",((INDIRECT(CONCATENATE("'2018-04 (Д)'!F",TEXT(MATCH($C32,'2018-04 (Д)'!$C$2:$C$100,0)+1,0)))-INDIRECT(CONCATENATE("'2018-03 (Д)'!F",TEXT(MATCH($C32,'2018-03 (Д)'!$C$2:$C$100,0)+1,0))))/INDIRECT(CONCATENATE("'2018-03 (Д)'!F",TEXT(MATCH($C32,'2018-03 (Д)'!$C$2:$C$100,0)+1,0))))*100)</f>
        <v>130.41195763250832</v>
      </c>
      <c r="R32" s="9">
        <f ca="1">IF(OR(INDIRECT(CONCATENATE("'2018-05 (Д)'!F",TEXT(MATCH($C32,'2018-05 (Д)'!$C$2:$C$100,0)+1,0)))="Н/Д",INDIRECT(CONCATENATE("'2018-04 (Д)'!F",TEXT(MATCH($C32,'2018-04 (Д)'!$C$2:$C$100,0)+1,0)))="Н/Д",AND(INDIRECT(CONCATENATE("'2018-05 (Д)'!F",TEXT(MATCH($C32,'2018-05 (Д)'!$C$2:$C$100,0)+1,0)))="Н/Д",INDIRECT(CONCATENATE("'2018-04 (Д)'!F",TEXT(MATCH($C32,'2018-04 (Д)'!$C$2:$C$100,0)+1,0))))),"Н/Д",((INDIRECT(CONCATENATE("'2018-05 (Д)'!F",TEXT(MATCH($C32,'2018-05 (Д)'!$C$2:$C$100,0)+1,0)))-INDIRECT(CONCATENATE("'2018-04 (Д)'!F",TEXT(MATCH($C32,'2018-04 (Д)'!$C$2:$C$100,0)+1,0))))/INDIRECT(CONCATENATE("'2018-04 (Д)'!F",TEXT(MATCH($C32,'2018-04 (Д)'!$C$2:$C$100,0)+1,0))))*100)</f>
        <v>-18.858327229226514</v>
      </c>
      <c r="S32" s="9">
        <f ca="1">IF(OR(INDIRECT(CONCATENATE("'2018-06 (Д)'!F",TEXT(MATCH($C32,'2018-06 (Д)'!$C$2:$C$100,0)+1,0)))="Н/Д",INDIRECT(CONCATENATE("'2018-05 (Д)'!F",TEXT(MATCH($C32,'2018-05 (Д)'!$C$2:$C$100,0)+1,0)))="Н/Д",AND(INDIRECT(CONCATENATE("'2018-06 (Д)'!F",TEXT(MATCH($C32,'2018-06 (Д)'!$C$2:$C$100,0)+1,0)))="Н/Д",INDIRECT(CONCATENATE("'2018-05 (Д)'!F",TEXT(MATCH($C32,'2018-05 (Д)'!$C$2:$C$100,0)+1,0))))),"Н/Д",((INDIRECT(CONCATENATE("'2018-06 (Д)'!F",TEXT(MATCH($C32,'2018-06 (Д)'!$C$2:$C$100,0)+1,0)))-INDIRECT(CONCATENATE("'2018-05 (Д)'!F",TEXT(MATCH($C32,'2018-05 (Д)'!$C$2:$C$100,0)+1,0))))/INDIRECT(CONCATENATE("'2018-05 (Д)'!F",TEXT(MATCH($C32,'2018-05 (Д)'!$C$2:$C$100,0)+1,0))))*100)</f>
        <v>30.040344172970617</v>
      </c>
      <c r="T32" s="9">
        <f ca="1">IF(OR(INDIRECT(CONCATENATE("'2018-07 (Д)'!F",TEXT(MATCH($C32,'2018-07 (Д)'!$C$2:$C$100,0)+1,0)))="Н/Д",INDIRECT(CONCATENATE("'2018-06 (Д)'!F",TEXT(MATCH($C32,'2018-06 (Д)'!$C$2:$C$100,0)+1,0)))="Н/Д",AND(INDIRECT(CONCATENATE("'2018-07 (Д)'!F",TEXT(MATCH($C32,'2018-07 (Д)'!$C$2:$C$100,0)+1,0)))="Н/Д",INDIRECT(CONCATENATE("'2018-06 (Д)'!F",TEXT(MATCH($C32,'2018-06 (Д)'!$C$2:$C$100,0)+1,0))))),"Н/Д",((INDIRECT(CONCATENATE("'2018-07 (Д)'!F",TEXT(MATCH($C32,'2018-07 (Д)'!$C$2:$C$100,0)+1,0)))-INDIRECT(CONCATENATE("'2018-06 (Д)'!F",TEXT(MATCH($C32,'2018-06 (Д)'!$C$2:$C$100,0)+1,0))))/INDIRECT(CONCATENATE("'2018-06 (Д)'!F",TEXT(MATCH($C32,'2018-06 (Д)'!$C$2:$C$100,0)+1,0))))*100)</f>
        <v>-41.311291566161479</v>
      </c>
      <c r="U32" s="9">
        <f ca="1">IF(OR(INDIRECT(CONCATENATE("'2018-08 (Д)'!F",TEXT(MATCH($C32,'2018-08 (Д)'!$C$2:$C$100,0)+1,0)))="Н/Д",INDIRECT(CONCATENATE("'2018-07 (Д)'!F",TEXT(MATCH($C32,'2018-07 (Д)'!$C$2:$C$100,0)+1,0)))="Н/Д",AND(INDIRECT(CONCATENATE("'2018-08 (Д)'!F",TEXT(MATCH($C32,'2018-08 (Д)'!$C$2:$C$100,0)+1,0)))="Н/Д",INDIRECT(CONCATENATE("'2018-07 (Д)'!F",TEXT(MATCH($C32,'2018-07 (Д)'!$C$2:$C$100,0)+1,0))))),"Н/Д",((INDIRECT(CONCATENATE("'2018-08 (Д)'!F",TEXT(MATCH($C32,'2018-08 (Д)'!$C$2:$C$100,0)+1,0)))-INDIRECT(CONCATENATE("'2018-07 (Д)'!F",TEXT(MATCH($C32,'2018-07 (Д)'!$C$2:$C$100,0)+1,0))))/INDIRECT(CONCATENATE("'2018-07 (Д)'!F",TEXT(MATCH($C32,'2018-07 (Д)'!$C$2:$C$100,0)+1,0))))*100)</f>
        <v>91.870482590604922</v>
      </c>
      <c r="V32" s="9">
        <f ca="1">IF(OR(INDIRECT(CONCATENATE("'2018-09 (Д)'!F",TEXT(MATCH($C32,'2018-09 (Д)'!$C$2:$C$100,0)+1,0)))="Н/Д",INDIRECT(CONCATENATE("'2018-08 (Д)'!F",TEXT(MATCH($C32,'2018-08 (Д)'!$C$2:$C$100,0)+1,0)))="Н/Д",AND(INDIRECT(CONCATENATE("'2018-09 (Д)'!F",TEXT(MATCH($C32,'2018-09 (Д)'!$C$2:$C$100,0)+1,0)))="Н/Д",INDIRECT(CONCATENATE("'2018-08 (Д)'!F",TEXT(MATCH($C32,'2018-08 (Д)'!$C$2:$C$100,0)+1,0))))),"Н/Д",((INDIRECT(CONCATENATE("'2018-09 (Д)'!F",TEXT(MATCH($C32,'2018-09 (Д)'!$C$2:$C$100,0)+1,0)))-INDIRECT(CONCATENATE("'2018-08 (Д)'!F",TEXT(MATCH($C32,'2018-08 (Д)'!$C$2:$C$100,0)+1,0))))/INDIRECT(CONCATENATE("'2018-08 (Д)'!F",TEXT(MATCH($C32,'2018-08 (Д)'!$C$2:$C$100,0)+1,0))))*100)</f>
        <v>-43.89402412374789</v>
      </c>
      <c r="W32" s="9">
        <f ca="1">IF(OR(INDIRECT(CONCATENATE("'2018-10 (Д)'!F",TEXT(MATCH($C32,'2018-10 (Д)'!$C$2:$C$100,0)+1,0)))="Н/Д",INDIRECT(CONCATENATE("'2018-09 (Д)'!F",TEXT(MATCH($C32,'2018-09 (Д)'!$C$2:$C$100,0)+1,0)))="Н/Д",AND(INDIRECT(CONCATENATE("'2018-10 (Д)'!F",TEXT(MATCH($C32,'2018-10 (Д)'!$C$2:$C$100,0)+1,0)))="Н/Д",INDIRECT(CONCATENATE("'2018-09 (Д)'!F",TEXT(MATCH($C32,'2018-09 (Д)'!$C$2:$C$100,0)+1,0))))),"Н/Д",((INDIRECT(CONCATENATE("'2018-10 (Д)'!F",TEXT(MATCH($C32,'2018-10 (Д)'!$C$2:$C$100,0)+1,0)))-INDIRECT(CONCATENATE("'2018-09 (Д)'!F",TEXT(MATCH($C32,'2018-09 (Д)'!$C$2:$C$100,0)+1,0))))/INDIRECT(CONCATENATE("'2018-09 (Д)'!F",TEXT(MATCH($C32,'2018-09 (Д)'!$C$2:$C$100,0)+1,0))))*100)</f>
        <v>-33.549637599842043</v>
      </c>
      <c r="X32" s="9">
        <f ca="1">IF(OR(INDIRECT(CONCATENATE("'2018-11 (Д)'!F",TEXT(MATCH($C32,'2018-11 (Д)'!$C$2:$C$100,0)+1,0)))="Н/Д",INDIRECT(CONCATENATE("'2018-10 (Д)'!F",TEXT(MATCH($C32,'2018-10 (Д)'!$C$2:$C$100,0)+1,0)))="Н/Д",AND(INDIRECT(CONCATENATE("'2018-11 (Д)'!F",TEXT(MATCH($C32,'2018-11 (Д)'!$C$2:$C$100,0)+1,0)))="Н/Д",INDIRECT(CONCATENATE("'2018-10 (Д)'!F",TEXT(MATCH($C32,'2018-10 (Д)'!$C$2:$C$100,0)+1,0))))),"Н/Д",((INDIRECT(CONCATENATE("'2018-11 (Д)'!F",TEXT(MATCH($C32,'2018-11 (Д)'!$C$2:$C$100,0)+1,0)))-INDIRECT(CONCATENATE("'2018-10 (Д)'!F",TEXT(MATCH($C32,'2018-10 (Д)'!$C$2:$C$100,0)+1,0))))/INDIRECT(CONCATENATE("'2018-10 (Д)'!F",TEXT(MATCH($C32,'2018-10 (Д)'!$C$2:$C$100,0)+1,0))))*100)</f>
        <v>211.76110111348638</v>
      </c>
      <c r="Y32" s="9">
        <f ca="1">IF(OR(INDIRECT(CONCATENATE("'2018-12 (Д)'!F",TEXT(MATCH($C32,'2018-12 (Д)'!$C$2:$C$100,0)+1,0)))="Н/Д",INDIRECT(CONCATENATE("'2018-11 (Д)'!F",TEXT(MATCH($C32,'2018-11 (Д)'!$C$2:$C$100,0)+1,0)))="Н/Д",AND(INDIRECT(CONCATENATE("'2018-12 (Д)'!F",TEXT(MATCH($C32,'2018-12 (Д)'!$C$2:$C$100,0)+1,0)))="Н/Д",INDIRECT(CONCATENATE("'2018-11 (Д)'!F",TEXT(MATCH($C32,'2018-11 (Д)'!$C$2:$C$100,0)+1,0))))),"Н/Д",((INDIRECT(CONCATENATE("'2018-12 (Д)'!F",TEXT(MATCH($C32,'2018-12 (Д)'!$C$2:$C$100,0)+1,0)))-INDIRECT(CONCATENATE("'2018-11 (Д)'!F",TEXT(MATCH($C32,'2018-11 (Д)'!$C$2:$C$100,0)+1,0))))/INDIRECT(CONCATENATE("'2018-11 (Д)'!F",TEXT(MATCH($C32,'2018-11 (Д)'!$C$2:$C$100,0)+1,0))))*100)</f>
        <v>-50.113056918580867</v>
      </c>
      <c r="Z32" s="9"/>
      <c r="AA32" s="9">
        <f ca="1">IF(OR(INDIRECT(CONCATENATE("'2018-03 (Д)'!G",TEXT(MATCH($C32,'2018-03 (Д)'!$C$2:$C$100,0)+1,0)))="Н/Д",INDIRECT(CONCATENATE("'2018-02 (Д)'!G",TEXT(MATCH($C32,'2018-02 (Д)'!$C$2:$C$100,0)+1,0)))="Н/Д",AND(INDIRECT(CONCATENATE("'2018-03 (Д)'!G",TEXT(MATCH($C32,'2018-03 (Д)'!$C$2:$C$100,0)+1,0)))="Н/Д",INDIRECT(CONCATENATE("'2018-02 (Д)'!G",TEXT(MATCH($C32,'2018-02 (Д)'!$C$2:$C$100,0)+1,0))))),"Н/Д",((INDIRECT(CONCATENATE("'2018-03 (Д)'!G",TEXT(MATCH($C32,'2018-03 (Д)'!$C$2:$C$100,0)+1,0)))-INDIRECT(CONCATENATE("'2018-02 (Д)'!G",TEXT(MATCH($C32,'2018-02 (Д)'!$C$2:$C$100,0)+1,0))))/INDIRECT(CONCATENATE("'2018-02 (Д)'!G",TEXT(MATCH($C32,'2018-02 (Д)'!$C$2:$C$100,0)+1,0))))*100)</f>
        <v>-18.518719489318059</v>
      </c>
      <c r="AB32" s="9">
        <f ca="1">IF(OR(INDIRECT(CONCATENATE("'2018-04 (Д)'!G",TEXT(MATCH($C32,'2018-04 (Д)'!$C$2:$C$100,0)+1,0)))="Н/Д",INDIRECT(CONCATENATE("'2018-03 (Д)'!G",TEXT(MATCH($C32,'2018-03 (Д)'!$C$2:$C$100,0)+1,0)))="Н/Д",AND(INDIRECT(CONCATENATE("'2018-04 (Д)'!G",TEXT(MATCH($C32,'2018-04 (Д)'!$C$2:$C$100,0)+1,0)))="Н/Д",INDIRECT(CONCATENATE("'2018-03 (Д)'!G",TEXT(MATCH($C32,'2018-03 (Д)'!$C$2:$C$100,0)+1,0))))),"Н/Д",((INDIRECT(CONCATENATE("'2018-04 (Д)'!G",TEXT(MATCH($C32,'2018-04 (Д)'!$C$2:$C$100,0)+1,0)))-INDIRECT(CONCATENATE("'2018-03 (Д)'!G",TEXT(MATCH($C32,'2018-03 (Д)'!$C$2:$C$100,0)+1,0))))/INDIRECT(CONCATENATE("'2018-03 (Д)'!G",TEXT(MATCH($C32,'2018-03 (Д)'!$C$2:$C$100,0)+1,0))))*100)</f>
        <v>438.32907359919437</v>
      </c>
      <c r="AC32" s="9">
        <f ca="1">IF(OR(INDIRECT(CONCATENATE("'2018-05 (Д)'!G",TEXT(MATCH($C32,'2018-05 (Д)'!$C$2:$C$100,0)+1,0)))="Н/Д",INDIRECT(CONCATENATE("'2018-04 (Д)'!G",TEXT(MATCH($C32,'2018-04 (Д)'!$C$2:$C$100,0)+1,0)))="Н/Д",AND(INDIRECT(CONCATENATE("'2018-05 (Д)'!G",TEXT(MATCH($C32,'2018-05 (Д)'!$C$2:$C$100,0)+1,0)))="Н/Д",INDIRECT(CONCATENATE("'2018-04 (Д)'!G",TEXT(MATCH($C32,'2018-04 (Д)'!$C$2:$C$100,0)+1,0))))),"Н/Д",((INDIRECT(CONCATENATE("'2018-05 (Д)'!G",TEXT(MATCH($C32,'2018-05 (Д)'!$C$2:$C$100,0)+1,0)))-INDIRECT(CONCATENATE("'2018-04 (Д)'!G",TEXT(MATCH($C32,'2018-04 (Д)'!$C$2:$C$100,0)+1,0))))/INDIRECT(CONCATENATE("'2018-04 (Д)'!G",TEXT(MATCH($C32,'2018-04 (Д)'!$C$2:$C$100,0)+1,0))))*100)</f>
        <v>-68.456213005491989</v>
      </c>
      <c r="AD32" s="9">
        <f ca="1">IF(OR(INDIRECT(CONCATENATE("'2018-06 (Д)'!G",TEXT(MATCH($C32,'2018-06 (Д)'!$C$2:$C$100,0)+1,0)))="Н/Д",INDIRECT(CONCATENATE("'2018-05 (Д)'!G",TEXT(MATCH($C32,'2018-05 (Д)'!$C$2:$C$100,0)+1,0)))="Н/Д",AND(INDIRECT(CONCATENATE("'2018-06 (Д)'!G",TEXT(MATCH($C32,'2018-06 (Д)'!$C$2:$C$100,0)+1,0)))="Н/Д",INDIRECT(CONCATENATE("'2018-05 (Д)'!G",TEXT(MATCH($C32,'2018-05 (Д)'!$C$2:$C$100,0)+1,0))))),"Н/Д",((INDIRECT(CONCATENATE("'2018-06 (Д)'!G",TEXT(MATCH($C32,'2018-06 (Д)'!$C$2:$C$100,0)+1,0)))-INDIRECT(CONCATENATE("'2018-05 (Д)'!G",TEXT(MATCH($C32,'2018-05 (Д)'!$C$2:$C$100,0)+1,0))))/INDIRECT(CONCATENATE("'2018-05 (Д)'!G",TEXT(MATCH($C32,'2018-05 (Д)'!$C$2:$C$100,0)+1,0))))*100)</f>
        <v>209.78629078437336</v>
      </c>
      <c r="AE32" s="9">
        <f ca="1">IF(OR(INDIRECT(CONCATENATE("'2018-07 (Д)'!G",TEXT(MATCH($C32,'2018-07 (Д)'!$C$2:$C$100,0)+1,0)))="Н/Д",INDIRECT(CONCATENATE("'2018-06 (Д)'!G",TEXT(MATCH($C32,'2018-06 (Д)'!$C$2:$C$100,0)+1,0)))="Н/Д",AND(INDIRECT(CONCATENATE("'2018-07 (Д)'!G",TEXT(MATCH($C32,'2018-07 (Д)'!$C$2:$C$100,0)+1,0)))="Н/Д",INDIRECT(CONCATENATE("'2018-06 (Д)'!G",TEXT(MATCH($C32,'2018-06 (Д)'!$C$2:$C$100,0)+1,0))))),"Н/Д",((INDIRECT(CONCATENATE("'2018-07 (Д)'!G",TEXT(MATCH($C32,'2018-07 (Д)'!$C$2:$C$100,0)+1,0)))-INDIRECT(CONCATENATE("'2018-06 (Д)'!G",TEXT(MATCH($C32,'2018-06 (Д)'!$C$2:$C$100,0)+1,0))))/INDIRECT(CONCATENATE("'2018-06 (Д)'!G",TEXT(MATCH($C32,'2018-06 (Д)'!$C$2:$C$100,0)+1,0))))*100)</f>
        <v>-45.581020692031245</v>
      </c>
      <c r="AF32" s="9">
        <f ca="1">IF(OR(INDIRECT(CONCATENATE("'2018-08 (Д)'!G",TEXT(MATCH($C32,'2018-08 (Д)'!$C$2:$C$100,0)+1,0)))="Н/Д",INDIRECT(CONCATENATE("'2018-07 (Д)'!G",TEXT(MATCH($C32,'2018-07 (Д)'!$C$2:$C$100,0)+1,0)))="Н/Д",AND(INDIRECT(CONCATENATE("'2018-08 (Д)'!G",TEXT(MATCH($C32,'2018-08 (Д)'!$C$2:$C$100,0)+1,0)))="Н/Д",INDIRECT(CONCATENATE("'2018-07 (Д)'!G",TEXT(MATCH($C32,'2018-07 (Д)'!$C$2:$C$100,0)+1,0))))),"Н/Д",((INDIRECT(CONCATENATE("'2018-08 (Д)'!G",TEXT(MATCH($C32,'2018-08 (Д)'!$C$2:$C$100,0)+1,0)))-INDIRECT(CONCATENATE("'2018-07 (Д)'!G",TEXT(MATCH($C32,'2018-07 (Д)'!$C$2:$C$100,0)+1,0))))/INDIRECT(CONCATENATE("'2018-07 (Д)'!G",TEXT(MATCH($C32,'2018-07 (Д)'!$C$2:$C$100,0)+1,0))))*100)</f>
        <v>75.072305449983801</v>
      </c>
      <c r="AG32" s="9">
        <f ca="1">IF(OR(INDIRECT(CONCATENATE("'2018-09 (Д)'!G",TEXT(MATCH($C32,'2018-09 (Д)'!$C$2:$C$100,0)+1,0)))="Н/Д",INDIRECT(CONCATENATE("'2018-08 (Д)'!G",TEXT(MATCH($C32,'2018-08 (Д)'!$C$2:$C$100,0)+1,0)))="Н/Д",AND(INDIRECT(CONCATENATE("'2018-09 (Д)'!G",TEXT(MATCH($C32,'2018-09 (Д)'!$C$2:$C$100,0)+1,0)))="Н/Д",INDIRECT(CONCATENATE("'2018-08 (Д)'!G",TEXT(MATCH($C32,'2018-08 (Д)'!$C$2:$C$100,0)+1,0))))),"Н/Д",((INDIRECT(CONCATENATE("'2018-09 (Д)'!G",TEXT(MATCH($C32,'2018-09 (Д)'!$C$2:$C$100,0)+1,0)))-INDIRECT(CONCATENATE("'2018-08 (Д)'!G",TEXT(MATCH($C32,'2018-08 (Д)'!$C$2:$C$100,0)+1,0))))/INDIRECT(CONCATENATE("'2018-08 (Д)'!G",TEXT(MATCH($C32,'2018-08 (Д)'!$C$2:$C$100,0)+1,0))))*100)</f>
        <v>-47.394275686962651</v>
      </c>
      <c r="AH32" s="9">
        <f ca="1">IF(OR(INDIRECT(CONCATENATE("'2018-10 (Д)'!G",TEXT(MATCH($C32,'2018-10 (Д)'!$C$2:$C$100,0)+1,0)))="Н/Д",INDIRECT(CONCATENATE("'2018-09 (Д)'!G",TEXT(MATCH($C32,'2018-09 (Д)'!$C$2:$C$100,0)+1,0)))="Н/Д",AND(INDIRECT(CONCATENATE("'2018-10 (Д)'!G",TEXT(MATCH($C32,'2018-10 (Д)'!$C$2:$C$100,0)+1,0)))="Н/Д",INDIRECT(CONCATENATE("'2018-09 (Д)'!G",TEXT(MATCH($C32,'2018-09 (Д)'!$C$2:$C$100,0)+1,0))))),"Н/Д",((INDIRECT(CONCATENATE("'2018-10 (Д)'!G",TEXT(MATCH($C32,'2018-10 (Д)'!$C$2:$C$100,0)+1,0)))-INDIRECT(CONCATENATE("'2018-09 (Д)'!G",TEXT(MATCH($C32,'2018-09 (Д)'!$C$2:$C$100,0)+1,0))))/INDIRECT(CONCATENATE("'2018-09 (Д)'!G",TEXT(MATCH($C32,'2018-09 (Д)'!$C$2:$C$100,0)+1,0))))*100)</f>
        <v>-54.170973514269384</v>
      </c>
      <c r="AI32" s="9">
        <f ca="1">IF(OR(INDIRECT(CONCATENATE("'2018-11 (Д)'!G",TEXT(MATCH($C32,'2018-11 (Д)'!$C$2:$C$100,0)+1,0)))="Н/Д",INDIRECT(CONCATENATE("'2018-10 (Д)'!G",TEXT(MATCH($C32,'2018-10 (Д)'!$C$2:$C$100,0)+1,0)))="Н/Д",AND(INDIRECT(CONCATENATE("'2018-11 (Д)'!G",TEXT(MATCH($C32,'2018-11 (Д)'!$C$2:$C$100,0)+1,0)))="Н/Д",INDIRECT(CONCATENATE("'2018-10 (Д)'!G",TEXT(MATCH($C32,'2018-10 (Д)'!$C$2:$C$100,0)+1,0))))),"Н/Д",((INDIRECT(CONCATENATE("'2018-11 (Д)'!G",TEXT(MATCH($C32,'2018-11 (Д)'!$C$2:$C$100,0)+1,0)))-INDIRECT(CONCATENATE("'2018-10 (Д)'!G",TEXT(MATCH($C32,'2018-10 (Д)'!$C$2:$C$100,0)+1,0))))/INDIRECT(CONCATENATE("'2018-10 (Д)'!G",TEXT(MATCH($C32,'2018-10 (Д)'!$C$2:$C$100,0)+1,0))))*100)</f>
        <v>507.88000153521511</v>
      </c>
      <c r="AJ32" s="9">
        <f ca="1">IF(OR(INDIRECT(CONCATENATE("'2018-12 (Д)'!G",TEXT(MATCH($C32,'2018-12 (Д)'!$C$2:$C$100,0)+1,0)))="Н/Д",INDIRECT(CONCATENATE("'2018-11 (Д)'!G",TEXT(MATCH($C32,'2018-11 (Д)'!$C$2:$C$100,0)+1,0)))="Н/Д",AND(INDIRECT(CONCATENATE("'2018-12 (Д)'!G",TEXT(MATCH($C32,'2018-12 (Д)'!$C$2:$C$100,0)+1,0)))="Н/Д",INDIRECT(CONCATENATE("'2018-11 (Д)'!G",TEXT(MATCH($C32,'2018-11 (Д)'!$C$2:$C$100,0)+1,0))))),"Н/Д",((INDIRECT(CONCATENATE("'2018-12 (Д)'!G",TEXT(MATCH($C32,'2018-12 (Д)'!$C$2:$C$100,0)+1,0)))-INDIRECT(CONCATENATE("'2018-11 (Д)'!G",TEXT(MATCH($C32,'2018-11 (Д)'!$C$2:$C$100,0)+1,0))))/INDIRECT(CONCATENATE("'2018-11 (Д)'!G",TEXT(MATCH($C32,'2018-11 (Д)'!$C$2:$C$100,0)+1,0))))*100)</f>
        <v>-75.537052499456379</v>
      </c>
      <c r="AK32" s="9"/>
      <c r="AL32" s="9">
        <f ca="1">IF(OR(INDIRECT(CONCATENATE("'2018-03 (Д)'!H",TEXT(MATCH($C32,'2018-03 (Д)'!$C$2:$C$100,0)+1,0)))="Н/Д",INDIRECT(CONCATENATE("'2018-02 (Д)'!H",TEXT(MATCH($C32,'2018-02 (Д)'!$C$2:$C$100,0)+1,0)))="Н/Д",AND(INDIRECT(CONCATENATE("'2018-03 (Д)'!H",TEXT(MATCH($C32,'2018-03 (Д)'!$C$2:$C$100,0)+1,0)))="Н/Д",INDIRECT(CONCATENATE("'2018-02 (Д)'!H",TEXT(MATCH($C32,'2018-02 (Д)'!$C$2:$C$100,0)+1,0))))),"Н/Д",((INDIRECT(CONCATENATE("'2018-03 (Д)'!H",TEXT(MATCH($C32,'2018-03 (Д)'!$C$2:$C$100,0)+1,0)))-INDIRECT(CONCATENATE("'2018-02 (Д)'!H",TEXT(MATCH($C32,'2018-02 (Д)'!$C$2:$C$100,0)+1,0))))/INDIRECT(CONCATENATE("'2018-02 (Д)'!H",TEXT(MATCH($C32,'2018-02 (Д)'!$C$2:$C$100,0)+1,0))))*100)</f>
        <v>47.964100584618166</v>
      </c>
      <c r="AM32" s="9">
        <f ca="1">IF(OR(INDIRECT(CONCATENATE("'2018-04 (Д)'!H",TEXT(MATCH($C32,'2018-04 (Д)'!$C$2:$C$100,0)+1,0)))="Н/Д",INDIRECT(CONCATENATE("'2018-03 (Д)'!H",TEXT(MATCH($C32,'2018-03 (Д)'!$C$2:$C$100,0)+1,0)))="Н/Д",AND(INDIRECT(CONCATENATE("'2018-04 (Д)'!H",TEXT(MATCH($C32,'2018-04 (Д)'!$C$2:$C$100,0)+1,0)))="Н/Д",INDIRECT(CONCATENATE("'2018-03 (Д)'!H",TEXT(MATCH($C32,'2018-03 (Д)'!$C$2:$C$100,0)+1,0))))),"Н/Д",((INDIRECT(CONCATENATE("'2018-04 (Д)'!H",TEXT(MATCH($C32,'2018-04 (Д)'!$C$2:$C$100,0)+1,0)))-INDIRECT(CONCATENATE("'2018-03 (Д)'!H",TEXT(MATCH($C32,'2018-03 (Д)'!$C$2:$C$100,0)+1,0))))/INDIRECT(CONCATENATE("'2018-03 (Д)'!H",TEXT(MATCH($C32,'2018-03 (Д)'!$C$2:$C$100,0)+1,0))))*100)</f>
        <v>-0.21246566175185974</v>
      </c>
      <c r="AN32" s="9">
        <f ca="1">IF(OR(INDIRECT(CONCATENATE("'2018-05 (Д)'!H",TEXT(MATCH($C32,'2018-05 (Д)'!$C$2:$C$100,0)+1,0)))="Н/Д",INDIRECT(CONCATENATE("'2018-04 (Д)'!H",TEXT(MATCH($C32,'2018-04 (Д)'!$C$2:$C$100,0)+1,0)))="Н/Д",AND(INDIRECT(CONCATENATE("'2018-05 (Д)'!H",TEXT(MATCH($C32,'2018-05 (Д)'!$C$2:$C$100,0)+1,0)))="Н/Д",INDIRECT(CONCATENATE("'2018-04 (Д)'!H",TEXT(MATCH($C32,'2018-04 (Д)'!$C$2:$C$100,0)+1,0))))),"Н/Д",((INDIRECT(CONCATENATE("'2018-05 (Д)'!H",TEXT(MATCH($C32,'2018-05 (Д)'!$C$2:$C$100,0)+1,0)))-INDIRECT(CONCATENATE("'2018-04 (Д)'!H",TEXT(MATCH($C32,'2018-04 (Д)'!$C$2:$C$100,0)+1,0))))/INDIRECT(CONCATENATE("'2018-04 (Д)'!H",TEXT(MATCH($C32,'2018-04 (Д)'!$C$2:$C$100,0)+1,0))))*100)</f>
        <v>3.5291503699186668</v>
      </c>
      <c r="AO32" s="9">
        <f ca="1">IF(OR(INDIRECT(CONCATENATE("'2018-06 (Д)'!H",TEXT(MATCH($C32,'2018-06 (Д)'!$C$2:$C$100,0)+1,0)))="Н/Д",INDIRECT(CONCATENATE("'2018-05 (Д)'!H",TEXT(MATCH($C32,'2018-05 (Д)'!$C$2:$C$100,0)+1,0)))="Н/Д",AND(INDIRECT(CONCATENATE("'2018-06 (Д)'!H",TEXT(MATCH($C32,'2018-06 (Д)'!$C$2:$C$100,0)+1,0)))="Н/Д",INDIRECT(CONCATENATE("'2018-05 (Д)'!H",TEXT(MATCH($C32,'2018-05 (Д)'!$C$2:$C$100,0)+1,0))))),"Н/Д",((INDIRECT(CONCATENATE("'2018-06 (Д)'!H",TEXT(MATCH($C32,'2018-06 (Д)'!$C$2:$C$100,0)+1,0)))-INDIRECT(CONCATENATE("'2018-05 (Д)'!H",TEXT(MATCH($C32,'2018-05 (Д)'!$C$2:$C$100,0)+1,0))))/INDIRECT(CONCATENATE("'2018-05 (Д)'!H",TEXT(MATCH($C32,'2018-05 (Д)'!$C$2:$C$100,0)+1,0))))*100)</f>
        <v>-6.4993542984795205</v>
      </c>
      <c r="AP32" s="9">
        <f ca="1">IF(OR(INDIRECT(CONCATENATE("'2018-07 (Д)'!H",TEXT(MATCH($C32,'2018-07 (Д)'!$C$2:$C$100,0)+1,0)))="Н/Д",INDIRECT(CONCATENATE("'2018-06 (Д)'!H",TEXT(MATCH($C32,'2018-06 (Д)'!$C$2:$C$100,0)+1,0)))="Н/Д",AND(INDIRECT(CONCATENATE("'2018-07 (Д)'!H",TEXT(MATCH($C32,'2018-07 (Д)'!$C$2:$C$100,0)+1,0)))="Н/Д",INDIRECT(CONCATENATE("'2018-06 (Д)'!H",TEXT(MATCH($C32,'2018-06 (Д)'!$C$2:$C$100,0)+1,0))))),"Н/Д",((INDIRECT(CONCATENATE("'2018-07 (Д)'!H",TEXT(MATCH($C32,'2018-07 (Д)'!$C$2:$C$100,0)+1,0)))-INDIRECT(CONCATENATE("'2018-06 (Д)'!H",TEXT(MATCH($C32,'2018-06 (Д)'!$C$2:$C$100,0)+1,0))))/INDIRECT(CONCATENATE("'2018-06 (Д)'!H",TEXT(MATCH($C32,'2018-06 (Д)'!$C$2:$C$100,0)+1,0))))*100)</f>
        <v>4.8754375038919751</v>
      </c>
      <c r="AQ32" s="9">
        <f ca="1">IF(OR(INDIRECT(CONCATENATE("'2018-08 (Д)'!H",TEXT(MATCH($C32,'2018-08 (Д)'!$C$2:$C$100,0)+1,0)))="Н/Д",INDIRECT(CONCATENATE("'2018-07 (Д)'!H",TEXT(MATCH($C32,'2018-07 (Д)'!$C$2:$C$100,0)+1,0)))="Н/Д",AND(INDIRECT(CONCATENATE("'2018-08 (Д)'!H",TEXT(MATCH($C32,'2018-08 (Д)'!$C$2:$C$100,0)+1,0)))="Н/Д",INDIRECT(CONCATENATE("'2018-07 (Д)'!H",TEXT(MATCH($C32,'2018-07 (Д)'!$C$2:$C$100,0)+1,0))))),"Н/Д",((INDIRECT(CONCATENATE("'2018-08 (Д)'!H",TEXT(MATCH($C32,'2018-08 (Д)'!$C$2:$C$100,0)+1,0)))-INDIRECT(CONCATENATE("'2018-07 (Д)'!H",TEXT(MATCH($C32,'2018-07 (Д)'!$C$2:$C$100,0)+1,0))))/INDIRECT(CONCATENATE("'2018-07 (Д)'!H",TEXT(MATCH($C32,'2018-07 (Д)'!$C$2:$C$100,0)+1,0))))*100)</f>
        <v>29.700088168240846</v>
      </c>
      <c r="AR32" s="9">
        <f ca="1">IF(OR(INDIRECT(CONCATENATE("'2018-09 (Д)'!H",TEXT(MATCH($C32,'2018-09 (Д)'!$C$2:$C$100,0)+1,0)))="Н/Д",INDIRECT(CONCATENATE("'2018-08 (Д)'!H",TEXT(MATCH($C32,'2018-08 (Д)'!$C$2:$C$100,0)+1,0)))="Н/Д",AND(INDIRECT(CONCATENATE("'2018-09 (Д)'!H",TEXT(MATCH($C32,'2018-09 (Д)'!$C$2:$C$100,0)+1,0)))="Н/Д",INDIRECT(CONCATENATE("'2018-08 (Д)'!H",TEXT(MATCH($C32,'2018-08 (Д)'!$C$2:$C$100,0)+1,0))))),"Н/Д",((INDIRECT(CONCATENATE("'2018-09 (Д)'!H",TEXT(MATCH($C32,'2018-09 (Д)'!$C$2:$C$100,0)+1,0)))-INDIRECT(CONCATENATE("'2018-08 (Д)'!H",TEXT(MATCH($C32,'2018-08 (Д)'!$C$2:$C$100,0)+1,0))))/INDIRECT(CONCATENATE("'2018-08 (Д)'!H",TEXT(MATCH($C32,'2018-08 (Д)'!$C$2:$C$100,0)+1,0))))*100)</f>
        <v>-25.70009458536795</v>
      </c>
      <c r="AS32" s="9">
        <f ca="1">IF(OR(INDIRECT(CONCATENATE("'2018-10 (Д)'!H",TEXT(MATCH($C32,'2018-10 (Д)'!$C$2:$C$100,0)+1,0)))="Н/Д",INDIRECT(CONCATENATE("'2018-09 (Д)'!H",TEXT(MATCH($C32,'2018-09 (Д)'!$C$2:$C$100,0)+1,0)))="Н/Д",AND(INDIRECT(CONCATENATE("'2018-10 (Д)'!H",TEXT(MATCH($C32,'2018-10 (Д)'!$C$2:$C$100,0)+1,0)))="Н/Д",INDIRECT(CONCATENATE("'2018-09 (Д)'!H",TEXT(MATCH($C32,'2018-09 (Д)'!$C$2:$C$100,0)+1,0))))),"Н/Д",((INDIRECT(CONCATENATE("'2018-10 (Д)'!H",TEXT(MATCH($C32,'2018-10 (Д)'!$C$2:$C$100,0)+1,0)))-INDIRECT(CONCATENATE("'2018-09 (Д)'!H",TEXT(MATCH($C32,'2018-09 (Д)'!$C$2:$C$100,0)+1,0))))/INDIRECT(CONCATENATE("'2018-09 (Д)'!H",TEXT(MATCH($C32,'2018-09 (Д)'!$C$2:$C$100,0)+1,0))))*100)</f>
        <v>-5.773433288336145</v>
      </c>
      <c r="AT32" s="9">
        <f ca="1">IF(OR(INDIRECT(CONCATENATE("'2018-11 (Д)'!H",TEXT(MATCH($C32,'2018-11 (Д)'!$C$2:$C$100,0)+1,0)))="Н/Д",INDIRECT(CONCATENATE("'2018-10 (Д)'!H",TEXT(MATCH($C32,'2018-10 (Д)'!$C$2:$C$100,0)+1,0)))="Н/Д",AND(INDIRECT(CONCATENATE("'2018-11 (Д)'!H",TEXT(MATCH($C32,'2018-11 (Д)'!$C$2:$C$100,0)+1,0)))="Н/Д",INDIRECT(CONCATENATE("'2018-10 (Д)'!H",TEXT(MATCH($C32,'2018-10 (Д)'!$C$2:$C$100,0)+1,0))))),"Н/Д",((INDIRECT(CONCATENATE("'2018-11 (Д)'!H",TEXT(MATCH($C32,'2018-11 (Д)'!$C$2:$C$100,0)+1,0)))-INDIRECT(CONCATENATE("'2018-10 (Д)'!H",TEXT(MATCH($C32,'2018-10 (Д)'!$C$2:$C$100,0)+1,0))))/INDIRECT(CONCATENATE("'2018-10 (Д)'!H",TEXT(MATCH($C32,'2018-10 (Д)'!$C$2:$C$100,0)+1,0))))*100)</f>
        <v>18.23950425302721</v>
      </c>
      <c r="AU32" s="9">
        <f ca="1">IF(OR(INDIRECT(CONCATENATE("'2018-12 (Д)'!H",TEXT(MATCH($C32,'2018-12 (Д)'!$C$2:$C$100,0)+1,0)))="Н/Д",INDIRECT(CONCATENATE("'2018-11 (Д)'!H",TEXT(MATCH($C32,'2018-11 (Д)'!$C$2:$C$100,0)+1,0)))="Н/Д",AND(INDIRECT(CONCATENATE("'2018-12 (Д)'!H",TEXT(MATCH($C32,'2018-12 (Д)'!$C$2:$C$100,0)+1,0)))="Н/Д",INDIRECT(CONCATENATE("'2018-11 (Д)'!H",TEXT(MATCH($C32,'2018-11 (Д)'!$C$2:$C$100,0)+1,0))))),"Н/Д",((INDIRECT(CONCATENATE("'2018-12 (Д)'!H",TEXT(MATCH($C32,'2018-12 (Д)'!$C$2:$C$100,0)+1,0)))-INDIRECT(CONCATENATE("'2018-11 (Д)'!H",TEXT(MATCH($C32,'2018-11 (Д)'!$C$2:$C$100,0)+1,0))))/INDIRECT(CONCATENATE("'2018-11 (Д)'!H",TEXT(MATCH($C32,'2018-11 (Д)'!$C$2:$C$100,0)+1,0))))*100)</f>
        <v>-4.1707840962406681</v>
      </c>
      <c r="AV32" s="9"/>
      <c r="AW32" s="9">
        <f ca="1">IF(OR(INDIRECT(CONCATENATE("'2018-03 (Д)'!I",TEXT(MATCH($C32,'2018-03 (Д)'!$C$2:$C$100,0)+1,0)))="Н/Д",INDIRECT(CONCATENATE("'2018-02 (Д)'!I",TEXT(MATCH($C32,'2018-02 (Д)'!$C$2:$C$100,0)+1,0)))="Н/Д",AND(INDIRECT(CONCATENATE("'2018-03 (Д)'!I",TEXT(MATCH($C32,'2018-03 (Д)'!$C$2:$C$100,0)+1,0)))="Н/Д",INDIRECT(CONCATENATE("'2018-02 (Д)'!I",TEXT(MATCH($C32,'2018-02 (Д)'!$C$2:$C$100,0)+1,0))))),"Н/Д",((INDIRECT(CONCATENATE("'2018-03 (Д)'!I",TEXT(MATCH($C32,'2018-03 (Д)'!$C$2:$C$100,0)+1,0)))-INDIRECT(CONCATENATE("'2018-02 (Д)'!I",TEXT(MATCH($C32,'2018-02 (Д)'!$C$2:$C$100,0)+1,0))))/INDIRECT(CONCATENATE("'2018-02 (Д)'!I",TEXT(MATCH($C32,'2018-02 (Д)'!$C$2:$C$100,0)+1,0))))*100)</f>
        <v>-46.919685421518956</v>
      </c>
      <c r="AX32" s="9">
        <f ca="1">IF(OR(INDIRECT(CONCATENATE("'2018-04 (Д)'!I",TEXT(MATCH($C32,'2018-04 (Д)'!$C$2:$C$100,0)+1,0)))="Н/Д",INDIRECT(CONCATENATE("'2018-03 (Д)'!I",TEXT(MATCH($C32,'2018-03 (Д)'!$C$2:$C$100,0)+1,0)))="Н/Д",AND(INDIRECT(CONCATENATE("'2018-04 (Д)'!I",TEXT(MATCH($C32,'2018-04 (Д)'!$C$2:$C$100,0)+1,0)))="Н/Д",INDIRECT(CONCATENATE("'2018-03 (Д)'!I",TEXT(MATCH($C32,'2018-03 (Д)'!$C$2:$C$100,0)+1,0))))),"Н/Д",((INDIRECT(CONCATENATE("'2018-04 (Д)'!I",TEXT(MATCH($C32,'2018-04 (Д)'!$C$2:$C$100,0)+1,0)))-INDIRECT(CONCATENATE("'2018-03 (Д)'!I",TEXT(MATCH($C32,'2018-03 (Д)'!$C$2:$C$100,0)+1,0))))/INDIRECT(CONCATENATE("'2018-03 (Д)'!I",TEXT(MATCH($C32,'2018-03 (Д)'!$C$2:$C$100,0)+1,0))))*100)</f>
        <v>122.12497305301473</v>
      </c>
      <c r="AY32" s="9">
        <f ca="1">IF(OR(INDIRECT(CONCATENATE("'2018-05 (Д)'!I",TEXT(MATCH($C32,'2018-05 (Д)'!$C$2:$C$100,0)+1,0)))="Н/Д",INDIRECT(CONCATENATE("'2018-04 (Д)'!I",TEXT(MATCH($C32,'2018-04 (Д)'!$C$2:$C$100,0)+1,0)))="Н/Д",AND(INDIRECT(CONCATENATE("'2018-05 (Д)'!I",TEXT(MATCH($C32,'2018-05 (Д)'!$C$2:$C$100,0)+1,0)))="Н/Д",INDIRECT(CONCATENATE("'2018-04 (Д)'!I",TEXT(MATCH($C32,'2018-04 (Д)'!$C$2:$C$100,0)+1,0))))),"Н/Д",((INDIRECT(CONCATENATE("'2018-05 (Д)'!I",TEXT(MATCH($C32,'2018-05 (Д)'!$C$2:$C$100,0)+1,0)))-INDIRECT(CONCATENATE("'2018-04 (Д)'!I",TEXT(MATCH($C32,'2018-04 (Д)'!$C$2:$C$100,0)+1,0))))/INDIRECT(CONCATENATE("'2018-04 (Д)'!I",TEXT(MATCH($C32,'2018-04 (Д)'!$C$2:$C$100,0)+1,0))))*100)</f>
        <v>-23.063324836959971</v>
      </c>
      <c r="AZ32" s="9">
        <f ca="1">IF(OR(INDIRECT(CONCATENATE("'2018-06 (Д)'!I",TEXT(MATCH($C32,'2018-06 (Д)'!$C$2:$C$100,0)+1,0)))="Н/Д",INDIRECT(CONCATENATE("'2018-05 (Д)'!I",TEXT(MATCH($C32,'2018-05 (Д)'!$C$2:$C$100,0)+1,0)))="Н/Д",AND(INDIRECT(CONCATENATE("'2018-06 (Д)'!I",TEXT(MATCH($C32,'2018-06 (Д)'!$C$2:$C$100,0)+1,0)))="Н/Д",INDIRECT(CONCATENATE("'2018-05 (Д)'!I",TEXT(MATCH($C32,'2018-05 (Д)'!$C$2:$C$100,0)+1,0))))),"Н/Д",((INDIRECT(CONCATENATE("'2018-06 (Д)'!I",TEXT(MATCH($C32,'2018-06 (Д)'!$C$2:$C$100,0)+1,0)))-INDIRECT(CONCATENATE("'2018-05 (Д)'!I",TEXT(MATCH($C32,'2018-05 (Д)'!$C$2:$C$100,0)+1,0))))/INDIRECT(CONCATENATE("'2018-05 (Д)'!I",TEXT(MATCH($C32,'2018-05 (Д)'!$C$2:$C$100,0)+1,0))))*100)</f>
        <v>8.3606904658428771</v>
      </c>
      <c r="BA32" s="9">
        <f ca="1">IF(OR(INDIRECT(CONCATENATE("'2018-07 (Д)'!I",TEXT(MATCH($C32,'2018-07 (Д)'!$C$2:$C$100,0)+1,0)))="Н/Д",INDIRECT(CONCATENATE("'2018-06 (Д)'!I",TEXT(MATCH($C32,'2018-06 (Д)'!$C$2:$C$100,0)+1,0)))="Н/Д",AND(INDIRECT(CONCATENATE("'2018-07 (Д)'!I",TEXT(MATCH($C32,'2018-07 (Д)'!$C$2:$C$100,0)+1,0)))="Н/Д",INDIRECT(CONCATENATE("'2018-06 (Д)'!I",TEXT(MATCH($C32,'2018-06 (Д)'!$C$2:$C$100,0)+1,0))))),"Н/Д",((INDIRECT(CONCATENATE("'2018-07 (Д)'!I",TEXT(MATCH($C32,'2018-07 (Д)'!$C$2:$C$100,0)+1,0)))-INDIRECT(CONCATENATE("'2018-06 (Д)'!I",TEXT(MATCH($C32,'2018-06 (Д)'!$C$2:$C$100,0)+1,0))))/INDIRECT(CONCATENATE("'2018-06 (Д)'!I",TEXT(MATCH($C32,'2018-06 (Д)'!$C$2:$C$100,0)+1,0))))*100)</f>
        <v>-2.0638110165840224</v>
      </c>
      <c r="BB32" s="9">
        <f ca="1">IF(OR(INDIRECT(CONCATENATE("'2018-08 (Д)'!I",TEXT(MATCH($C32,'2018-08 (Д)'!$C$2:$C$100,0)+1,0)))="Н/Д",INDIRECT(CONCATENATE("'2018-07 (Д)'!I",TEXT(MATCH($C32,'2018-07 (Д)'!$C$2:$C$100,0)+1,0)))="Н/Д",AND(INDIRECT(CONCATENATE("'2018-08 (Д)'!I",TEXT(MATCH($C32,'2018-08 (Д)'!$C$2:$C$100,0)+1,0)))="Н/Д",INDIRECT(CONCATENATE("'2018-07 (Д)'!I",TEXT(MATCH($C32,'2018-07 (Д)'!$C$2:$C$100,0)+1,0))))),"Н/Д",((INDIRECT(CONCATENATE("'2018-08 (Д)'!I",TEXT(MATCH($C32,'2018-08 (Д)'!$C$2:$C$100,0)+1,0)))-INDIRECT(CONCATENATE("'2018-07 (Д)'!I",TEXT(MATCH($C32,'2018-07 (Д)'!$C$2:$C$100,0)+1,0))))/INDIRECT(CONCATENATE("'2018-07 (Д)'!I",TEXT(MATCH($C32,'2018-07 (Д)'!$C$2:$C$100,0)+1,0))))*100)</f>
        <v>8.6242437879929863</v>
      </c>
      <c r="BC32" s="9">
        <f ca="1">IF(OR(INDIRECT(CONCATENATE("'2018-09 (Д)'!I",TEXT(MATCH($C32,'2018-09 (Д)'!$C$2:$C$100,0)+1,0)))="Н/Д",INDIRECT(CONCATENATE("'2018-08 (Д)'!I",TEXT(MATCH($C32,'2018-08 (Д)'!$C$2:$C$100,0)+1,0)))="Н/Д",AND(INDIRECT(CONCATENATE("'2018-09 (Д)'!I",TEXT(MATCH($C32,'2018-09 (Д)'!$C$2:$C$100,0)+1,0)))="Н/Д",INDIRECT(CONCATENATE("'2018-08 (Д)'!I",TEXT(MATCH($C32,'2018-08 (Д)'!$C$2:$C$100,0)+1,0))))),"Н/Д",((INDIRECT(CONCATENATE("'2018-09 (Д)'!I",TEXT(MATCH($C32,'2018-09 (Д)'!$C$2:$C$100,0)+1,0)))-INDIRECT(CONCATENATE("'2018-08 (Д)'!I",TEXT(MATCH($C32,'2018-08 (Д)'!$C$2:$C$100,0)+1,0))))/INDIRECT(CONCATENATE("'2018-08 (Д)'!I",TEXT(MATCH($C32,'2018-08 (Д)'!$C$2:$C$100,0)+1,0))))*100)</f>
        <v>-5.1055072438582627</v>
      </c>
      <c r="BD32" s="9">
        <f ca="1">IF(OR(INDIRECT(CONCATENATE("'2018-10 (Д)'!I",TEXT(MATCH($C32,'2018-10 (Д)'!$C$2:$C$100,0)+1,0)))="Н/Д",INDIRECT(CONCATENATE("'2018-09 (Д)'!I",TEXT(MATCH($C32,'2018-09 (Д)'!$C$2:$C$100,0)+1,0)))="Н/Д",AND(INDIRECT(CONCATENATE("'2018-10 (Д)'!I",TEXT(MATCH($C32,'2018-10 (Д)'!$C$2:$C$100,0)+1,0)))="Н/Д",INDIRECT(CONCATENATE("'2018-09 (Д)'!I",TEXT(MATCH($C32,'2018-09 (Д)'!$C$2:$C$100,0)+1,0))))),"Н/Д",((INDIRECT(CONCATENATE("'2018-10 (Д)'!I",TEXT(MATCH($C32,'2018-10 (Д)'!$C$2:$C$100,0)+1,0)))-INDIRECT(CONCATENATE("'2018-09 (Д)'!I",TEXT(MATCH($C32,'2018-09 (Д)'!$C$2:$C$100,0)+1,0))))/INDIRECT(CONCATENATE("'2018-09 (Д)'!I",TEXT(MATCH($C32,'2018-09 (Д)'!$C$2:$C$100,0)+1,0))))*100)</f>
        <v>12.403357838087206</v>
      </c>
      <c r="BE32" s="9">
        <f ca="1">IF(OR(INDIRECT(CONCATENATE("'2018-11 (Д)'!I",TEXT(MATCH($C32,'2018-11 (Д)'!$C$2:$C$100,0)+1,0)))="Н/Д",INDIRECT(CONCATENATE("'2018-10 (Д)'!I",TEXT(MATCH($C32,'2018-10 (Д)'!$C$2:$C$100,0)+1,0)))="Н/Д",AND(INDIRECT(CONCATENATE("'2018-11 (Д)'!I",TEXT(MATCH($C32,'2018-11 (Д)'!$C$2:$C$100,0)+1,0)))="Н/Д",INDIRECT(CONCATENATE("'2018-10 (Д)'!I",TEXT(MATCH($C32,'2018-10 (Д)'!$C$2:$C$100,0)+1,0))))),"Н/Д",((INDIRECT(CONCATENATE("'2018-11 (Д)'!I",TEXT(MATCH($C32,'2018-11 (Д)'!$C$2:$C$100,0)+1,0)))-INDIRECT(CONCATENATE("'2018-10 (Д)'!I",TEXT(MATCH($C32,'2018-10 (Д)'!$C$2:$C$100,0)+1,0))))/INDIRECT(CONCATENATE("'2018-10 (Д)'!I",TEXT(MATCH($C32,'2018-10 (Д)'!$C$2:$C$100,0)+1,0))))*100)</f>
        <v>-7.0459731253891755</v>
      </c>
      <c r="BF32" s="9">
        <f ca="1">IF(OR(INDIRECT(CONCATENATE("'2018-12 (Д)'!I",TEXT(MATCH($C32,'2018-12 (Д)'!$C$2:$C$100,0)+1,0)))="Н/Д",INDIRECT(CONCATENATE("'2018-11 (Д)'!I",TEXT(MATCH($C32,'2018-11 (Д)'!$C$2:$C$100,0)+1,0)))="Н/Д",AND(INDIRECT(CONCATENATE("'2018-12 (Д)'!I",TEXT(MATCH($C32,'2018-12 (Д)'!$C$2:$C$100,0)+1,0)))="Н/Д",INDIRECT(CONCATENATE("'2018-11 (Д)'!I",TEXT(MATCH($C32,'2018-11 (Д)'!$C$2:$C$100,0)+1,0))))),"Н/Д",((INDIRECT(CONCATENATE("'2018-12 (Д)'!I",TEXT(MATCH($C32,'2018-12 (Д)'!$C$2:$C$100,0)+1,0)))-INDIRECT(CONCATENATE("'2018-11 (Д)'!I",TEXT(MATCH($C32,'2018-11 (Д)'!$C$2:$C$100,0)+1,0))))/INDIRECT(CONCATENATE("'2018-11 (Д)'!I",TEXT(MATCH($C32,'2018-11 (Д)'!$C$2:$C$100,0)+1,0))))*100)</f>
        <v>1.0588173834644452</v>
      </c>
      <c r="BG32" s="9"/>
      <c r="BH32" s="9" t="str">
        <f ca="1">IF(OR(INDIRECT(CONCATENATE("'2018-03 (Д)'!J",TEXT(MATCH($C32,'2018-03 (Д)'!$C$2:$C$100,0)+1,0)))="Н/Д",INDIRECT(CONCATENATE("'2018-02 (Д)'!J",TEXT(MATCH($C32,'2018-02 (Д)'!$C$2:$C$100,0)+1,0)))="Н/Д",AND(INDIRECT(CONCATENATE("'2018-03 (Д)'!J",TEXT(MATCH($C32,'2018-03 (Д)'!$C$2:$C$100,0)+1,0)))="Н/Д",INDIRECT(CONCATENATE("'2018-02 (Д)'!J",TEXT(MATCH($C32,'2018-02 (Д)'!$C$2:$C$100,0)+1,0))))),"Н/Д",((INDIRECT(CONCATENATE("'2018-03 (Д)'!J",TEXT(MATCH($C32,'2018-03 (Д)'!$C$2:$C$100,0)+1,0)))-INDIRECT(CONCATENATE("'2018-02 (Д)'!J",TEXT(MATCH($C32,'2018-02 (Д)'!$C$2:$C$100,0)+1,0))))/INDIRECT(CONCATENATE("'2018-02 (Д)'!J",TEXT(MATCH($C32,'2018-02 (Д)'!$C$2:$C$100,0)+1,0))))*100)</f>
        <v>Н/Д</v>
      </c>
      <c r="BI32" s="9" t="str">
        <f ca="1">IF(OR(INDIRECT(CONCATENATE("'2018-04 (Д)'!J",TEXT(MATCH($C32,'2018-04 (Д)'!$C$2:$C$100,0)+1,0)))="Н/Д",INDIRECT(CONCATENATE("'2018-03 (Д)'!J",TEXT(MATCH($C32,'2018-03 (Д)'!$C$2:$C$100,0)+1,0)))="Н/Д",AND(INDIRECT(CONCATENATE("'2018-04 (Д)'!J",TEXT(MATCH($C32,'2018-04 (Д)'!$C$2:$C$100,0)+1,0)))="Н/Д",INDIRECT(CONCATENATE("'2018-03 (Д)'!J",TEXT(MATCH($C32,'2018-03 (Д)'!$C$2:$C$100,0)+1,0))))),"Н/Д",((INDIRECT(CONCATENATE("'2018-04 (Д)'!J",TEXT(MATCH($C32,'2018-04 (Д)'!$C$2:$C$100,0)+1,0)))-INDIRECT(CONCATENATE("'2018-03 (Д)'!J",TEXT(MATCH($C32,'2018-03 (Д)'!$C$2:$C$100,0)+1,0))))/INDIRECT(CONCATENATE("'2018-03 (Д)'!J",TEXT(MATCH($C32,'2018-03 (Д)'!$C$2:$C$100,0)+1,0))))*100)</f>
        <v>Н/Д</v>
      </c>
      <c r="BJ32" s="9" t="str">
        <f ca="1">IF(OR(INDIRECT(CONCATENATE("'2018-05 (Д)'!J",TEXT(MATCH($C32,'2018-05 (Д)'!$C$2:$C$100,0)+1,0)))="Н/Д",INDIRECT(CONCATENATE("'2018-04 (Д)'!J",TEXT(MATCH($C32,'2018-04 (Д)'!$C$2:$C$100,0)+1,0)))="Н/Д",AND(INDIRECT(CONCATENATE("'2018-05 (Д)'!J",TEXT(MATCH($C32,'2018-05 (Д)'!$C$2:$C$100,0)+1,0)))="Н/Д",INDIRECT(CONCATENATE("'2018-04 (Д)'!J",TEXT(MATCH($C32,'2018-04 (Д)'!$C$2:$C$100,0)+1,0))))),"Н/Д",((INDIRECT(CONCATENATE("'2018-05 (Д)'!J",TEXT(MATCH($C32,'2018-05 (Д)'!$C$2:$C$100,0)+1,0)))-INDIRECT(CONCATENATE("'2018-04 (Д)'!J",TEXT(MATCH($C32,'2018-04 (Д)'!$C$2:$C$100,0)+1,0))))/INDIRECT(CONCATENATE("'2018-04 (Д)'!J",TEXT(MATCH($C32,'2018-04 (Д)'!$C$2:$C$100,0)+1,0))))*100)</f>
        <v>Н/Д</v>
      </c>
      <c r="BK32" s="9" t="str">
        <f ca="1">IF(OR(INDIRECT(CONCATENATE("'2018-06 (Д)'!J",TEXT(MATCH($C32,'2018-06 (Д)'!$C$2:$C$100,0)+1,0)))="Н/Д",INDIRECT(CONCATENATE("'2018-05 (Д)'!J",TEXT(MATCH($C32,'2018-05 (Д)'!$C$2:$C$100,0)+1,0)))="Н/Д",AND(INDIRECT(CONCATENATE("'2018-06 (Д)'!J",TEXT(MATCH($C32,'2018-06 (Д)'!$C$2:$C$100,0)+1,0)))="Н/Д",INDIRECT(CONCATENATE("'2018-05 (Д)'!J",TEXT(MATCH($C32,'2018-05 (Д)'!$C$2:$C$100,0)+1,0))))),"Н/Д",((INDIRECT(CONCATENATE("'2018-06 (Д)'!J",TEXT(MATCH($C32,'2018-06 (Д)'!$C$2:$C$100,0)+1,0)))-INDIRECT(CONCATENATE("'2018-05 (Д)'!J",TEXT(MATCH($C32,'2018-05 (Д)'!$C$2:$C$100,0)+1,0))))/INDIRECT(CONCATENATE("'2018-05 (Д)'!J",TEXT(MATCH($C32,'2018-05 (Д)'!$C$2:$C$100,0)+1,0))))*100)</f>
        <v>Н/Д</v>
      </c>
      <c r="BL32" s="9" t="str">
        <f ca="1">IF(OR(INDIRECT(CONCATENATE("'2018-07 (Д)'!J",TEXT(MATCH($C32,'2018-07 (Д)'!$C$2:$C$100,0)+1,0)))="Н/Д",INDIRECT(CONCATENATE("'2018-06 (Д)'!J",TEXT(MATCH($C32,'2018-06 (Д)'!$C$2:$C$100,0)+1,0)))="Н/Д",AND(INDIRECT(CONCATENATE("'2018-07 (Д)'!J",TEXT(MATCH($C32,'2018-07 (Д)'!$C$2:$C$100,0)+1,0)))="Н/Д",INDIRECT(CONCATENATE("'2018-06 (Д)'!J",TEXT(MATCH($C32,'2018-06 (Д)'!$C$2:$C$100,0)+1,0))))),"Н/Д",((INDIRECT(CONCATENATE("'2018-07 (Д)'!J",TEXT(MATCH($C32,'2018-07 (Д)'!$C$2:$C$100,0)+1,0)))-INDIRECT(CONCATENATE("'2018-06 (Д)'!J",TEXT(MATCH($C32,'2018-06 (Д)'!$C$2:$C$100,0)+1,0))))/INDIRECT(CONCATENATE("'2018-06 (Д)'!J",TEXT(MATCH($C32,'2018-06 (Д)'!$C$2:$C$100,0)+1,0))))*100)</f>
        <v>Н/Д</v>
      </c>
      <c r="BM32" s="9" t="str">
        <f ca="1">IF(OR(INDIRECT(CONCATENATE("'2018-08 (Д)'!J",TEXT(MATCH($C32,'2018-08 (Д)'!$C$2:$C$100,0)+1,0)))="Н/Д",INDIRECT(CONCATENATE("'2018-07 (Д)'!J",TEXT(MATCH($C32,'2018-07 (Д)'!$C$2:$C$100,0)+1,0)))="Н/Д",AND(INDIRECT(CONCATENATE("'2018-08 (Д)'!J",TEXT(MATCH($C32,'2018-08 (Д)'!$C$2:$C$100,0)+1,0)))="Н/Д",INDIRECT(CONCATENATE("'2018-07 (Д)'!J",TEXT(MATCH($C32,'2018-07 (Д)'!$C$2:$C$100,0)+1,0))))),"Н/Д",((INDIRECT(CONCATENATE("'2018-08 (Д)'!J",TEXT(MATCH($C32,'2018-08 (Д)'!$C$2:$C$100,0)+1,0)))-INDIRECT(CONCATENATE("'2018-07 (Д)'!J",TEXT(MATCH($C32,'2018-07 (Д)'!$C$2:$C$100,0)+1,0))))/INDIRECT(CONCATENATE("'2018-07 (Д)'!J",TEXT(MATCH($C32,'2018-07 (Д)'!$C$2:$C$100,0)+1,0))))*100)</f>
        <v>Н/Д</v>
      </c>
      <c r="BN32" s="9" t="str">
        <f ca="1">IF(OR(INDIRECT(CONCATENATE("'2018-09 (Д)'!J",TEXT(MATCH($C32,'2018-09 (Д)'!$C$2:$C$100,0)+1,0)))="Н/Д",INDIRECT(CONCATENATE("'2018-08 (Д)'!J",TEXT(MATCH($C32,'2018-08 (Д)'!$C$2:$C$100,0)+1,0)))="Н/Д",AND(INDIRECT(CONCATENATE("'2018-09 (Д)'!J",TEXT(MATCH($C32,'2018-09 (Д)'!$C$2:$C$100,0)+1,0)))="Н/Д",INDIRECT(CONCATENATE("'2018-08 (Д)'!J",TEXT(MATCH($C32,'2018-08 (Д)'!$C$2:$C$100,0)+1,0))))),"Н/Д",((INDIRECT(CONCATENATE("'2018-09 (Д)'!J",TEXT(MATCH($C32,'2018-09 (Д)'!$C$2:$C$100,0)+1,0)))-INDIRECT(CONCATENATE("'2018-08 (Д)'!J",TEXT(MATCH($C32,'2018-08 (Д)'!$C$2:$C$100,0)+1,0))))/INDIRECT(CONCATENATE("'2018-08 (Д)'!J",TEXT(MATCH($C32,'2018-08 (Д)'!$C$2:$C$100,0)+1,0))))*100)</f>
        <v>Н/Д</v>
      </c>
      <c r="BO32" s="9" t="str">
        <f ca="1">IF(OR(INDIRECT(CONCATENATE("'2018-10 (Д)'!J",TEXT(MATCH($C32,'2018-10 (Д)'!$C$2:$C$100,0)+1,0)))="Н/Д",INDIRECT(CONCATENATE("'2018-09 (Д)'!J",TEXT(MATCH($C32,'2018-09 (Д)'!$C$2:$C$100,0)+1,0)))="Н/Д",AND(INDIRECT(CONCATENATE("'2018-10 (Д)'!J",TEXT(MATCH($C32,'2018-10 (Д)'!$C$2:$C$100,0)+1,0)))="Н/Д",INDIRECT(CONCATENATE("'2018-09 (Д)'!J",TEXT(MATCH($C32,'2018-09 (Д)'!$C$2:$C$100,0)+1,0))))),"Н/Д",((INDIRECT(CONCATENATE("'2018-10 (Д)'!J",TEXT(MATCH($C32,'2018-10 (Д)'!$C$2:$C$100,0)+1,0)))-INDIRECT(CONCATENATE("'2018-09 (Д)'!J",TEXT(MATCH($C32,'2018-09 (Д)'!$C$2:$C$100,0)+1,0))))/INDIRECT(CONCATENATE("'2018-09 (Д)'!J",TEXT(MATCH($C32,'2018-09 (Д)'!$C$2:$C$100,0)+1,0))))*100)</f>
        <v>Н/Д</v>
      </c>
      <c r="BP32" s="9" t="str">
        <f ca="1">IF(OR(INDIRECT(CONCATENATE("'2018-11 (Д)'!J",TEXT(MATCH($C32,'2018-11 (Д)'!$C$2:$C$100,0)+1,0)))="Н/Д",INDIRECT(CONCATENATE("'2018-10 (Д)'!J",TEXT(MATCH($C32,'2018-10 (Д)'!$C$2:$C$100,0)+1,0)))="Н/Д",AND(INDIRECT(CONCATENATE("'2018-11 (Д)'!J",TEXT(MATCH($C32,'2018-11 (Д)'!$C$2:$C$100,0)+1,0)))="Н/Д",INDIRECT(CONCATENATE("'2018-10 (Д)'!J",TEXT(MATCH($C32,'2018-10 (Д)'!$C$2:$C$100,0)+1,0))))),"Н/Д",((INDIRECT(CONCATENATE("'2018-11 (Д)'!J",TEXT(MATCH($C32,'2018-11 (Д)'!$C$2:$C$100,0)+1,0)))-INDIRECT(CONCATENATE("'2018-10 (Д)'!J",TEXT(MATCH($C32,'2018-10 (Д)'!$C$2:$C$100,0)+1,0))))/INDIRECT(CONCATENATE("'2018-10 (Д)'!J",TEXT(MATCH($C32,'2018-10 (Д)'!$C$2:$C$100,0)+1,0))))*100)</f>
        <v>Н/Д</v>
      </c>
      <c r="BQ32" s="9" t="str">
        <f ca="1">IF(OR(INDIRECT(CONCATENATE("'2018-12 (Д)'!J",TEXT(MATCH($C32,'2018-12 (Д)'!$C$2:$C$100,0)+1,0)))="Н/Д",INDIRECT(CONCATENATE("'2018-11 (Д)'!J",TEXT(MATCH($C32,'2018-11 (Д)'!$C$2:$C$100,0)+1,0)))="Н/Д",AND(INDIRECT(CONCATENATE("'2018-12 (Д)'!J",TEXT(MATCH($C32,'2018-12 (Д)'!$C$2:$C$100,0)+1,0)))="Н/Д",INDIRECT(CONCATENATE("'2018-11 (Д)'!J",TEXT(MATCH($C32,'2018-11 (Д)'!$C$2:$C$100,0)+1,0))))),"Н/Д",((INDIRECT(CONCATENATE("'2018-12 (Д)'!J",TEXT(MATCH($C32,'2018-12 (Д)'!$C$2:$C$100,0)+1,0)))-INDIRECT(CONCATENATE("'2018-11 (Д)'!J",TEXT(MATCH($C32,'2018-11 (Д)'!$C$2:$C$100,0)+1,0))))/INDIRECT(CONCATENATE("'2018-11 (Д)'!J",TEXT(MATCH($C32,'2018-11 (Д)'!$C$2:$C$100,0)+1,0))))*100)</f>
        <v>Н/Д</v>
      </c>
      <c r="BR32" s="9"/>
      <c r="BS32" s="9">
        <f ca="1">IF(OR(INDIRECT(CONCATENATE("'2018-03 (Д)'!K",TEXT(MATCH($C32,'2018-03 (Д)'!$C$2:$C$100,0)+1,0)))="Н/Д",INDIRECT(CONCATENATE("'2018-02 (Д)'!K",TEXT(MATCH($C32,'2018-02 (Д)'!$C$2:$C$100,0)+1,0)))="Н/Д",AND(INDIRECT(CONCATENATE("'2018-03 (Д)'!K",TEXT(MATCH($C32,'2018-03 (Д)'!$C$2:$C$100,0)+1,0)))="Н/Д",INDIRECT(CONCATENATE("'2018-02 (Д)'!K",TEXT(MATCH($C32,'2018-02 (Д)'!$C$2:$C$100,0)+1,0))))),"Н/Д",((INDIRECT(CONCATENATE("'2018-03 (Д)'!K",TEXT(MATCH($C32,'2018-03 (Д)'!$C$2:$C$100,0)+1,0)))-INDIRECT(CONCATENATE("'2018-02 (Д)'!K",TEXT(MATCH($C32,'2018-02 (Д)'!$C$2:$C$100,0)+1,0))))/INDIRECT(CONCATENATE("'2018-02 (Д)'!K",TEXT(MATCH($C32,'2018-02 (Д)'!$C$2:$C$100,0)+1,0))))*100)</f>
        <v>-47.582539667304111</v>
      </c>
      <c r="BT32" s="9">
        <f ca="1">IF(OR(INDIRECT(CONCATENATE("'2018-04 (Д)'!K",TEXT(MATCH($C32,'2018-04 (Д)'!$C$2:$C$100,0)+1,0)))="Н/Д",INDIRECT(CONCATENATE("'2018-03 (Д)'!K",TEXT(MATCH($C32,'2018-03 (Д)'!$C$2:$C$100,0)+1,0)))="Н/Д",AND(INDIRECT(CONCATENATE("'2018-04 (Д)'!K",TEXT(MATCH($C32,'2018-04 (Д)'!$C$2:$C$100,0)+1,0)))="Н/Д",INDIRECT(CONCATENATE("'2018-03 (Д)'!K",TEXT(MATCH($C32,'2018-03 (Д)'!$C$2:$C$100,0)+1,0))))),"Н/Д",((INDIRECT(CONCATENATE("'2018-04 (Д)'!K",TEXT(MATCH($C32,'2018-04 (Д)'!$C$2:$C$100,0)+1,0)))-INDIRECT(CONCATENATE("'2018-03 (Д)'!K",TEXT(MATCH($C32,'2018-03 (Д)'!$C$2:$C$100,0)+1,0))))/INDIRECT(CONCATENATE("'2018-03 (Д)'!K",TEXT(MATCH($C32,'2018-03 (Д)'!$C$2:$C$100,0)+1,0))))*100)</f>
        <v>208.99920653199783</v>
      </c>
      <c r="BU32" s="9">
        <f ca="1">IF(OR(INDIRECT(CONCATENATE("'2018-05 (Д)'!K",TEXT(MATCH($C32,'2018-05 (Д)'!$C$2:$C$100,0)+1,0)))="Н/Д",INDIRECT(CONCATENATE("'2018-04 (Д)'!K",TEXT(MATCH($C32,'2018-04 (Д)'!$C$2:$C$100,0)+1,0)))="Н/Д",AND(INDIRECT(CONCATENATE("'2018-05 (Д)'!K",TEXT(MATCH($C32,'2018-05 (Д)'!$C$2:$C$100,0)+1,0)))="Н/Д",INDIRECT(CONCATENATE("'2018-04 (Д)'!K",TEXT(MATCH($C32,'2018-04 (Д)'!$C$2:$C$100,0)+1,0))))),"Н/Д",((INDIRECT(CONCATENATE("'2018-05 (Д)'!K",TEXT(MATCH($C32,'2018-05 (Д)'!$C$2:$C$100,0)+1,0)))-INDIRECT(CONCATENATE("'2018-04 (Д)'!K",TEXT(MATCH($C32,'2018-04 (Д)'!$C$2:$C$100,0)+1,0))))/INDIRECT(CONCATENATE("'2018-04 (Д)'!K",TEXT(MATCH($C32,'2018-04 (Д)'!$C$2:$C$100,0)+1,0))))*100)</f>
        <v>146.13888541169507</v>
      </c>
      <c r="BV32" s="9">
        <f ca="1">IF(OR(INDIRECT(CONCATENATE("'2018-06 (Д)'!K",TEXT(MATCH($C32,'2018-06 (Д)'!$C$2:$C$100,0)+1,0)))="Н/Д",INDIRECT(CONCATENATE("'2018-05 (Д)'!K",TEXT(MATCH($C32,'2018-05 (Д)'!$C$2:$C$100,0)+1,0)))="Н/Д",AND(INDIRECT(CONCATENATE("'2018-06 (Д)'!K",TEXT(MATCH($C32,'2018-06 (Д)'!$C$2:$C$100,0)+1,0)))="Н/Д",INDIRECT(CONCATENATE("'2018-05 (Д)'!K",TEXT(MATCH($C32,'2018-05 (Д)'!$C$2:$C$100,0)+1,0))))),"Н/Д",((INDIRECT(CONCATENATE("'2018-06 (Д)'!K",TEXT(MATCH($C32,'2018-06 (Д)'!$C$2:$C$100,0)+1,0)))-INDIRECT(CONCATENATE("'2018-05 (Д)'!K",TEXT(MATCH($C32,'2018-05 (Д)'!$C$2:$C$100,0)+1,0))))/INDIRECT(CONCATENATE("'2018-05 (Д)'!K",TEXT(MATCH($C32,'2018-05 (Д)'!$C$2:$C$100,0)+1,0))))*100)</f>
        <v>-77.255458093782437</v>
      </c>
      <c r="BW32" s="9">
        <f ca="1">IF(OR(INDIRECT(CONCATENATE("'2018-07 (Д)'!K",TEXT(MATCH($C32,'2018-07 (Д)'!$C$2:$C$100,0)+1,0)))="Н/Д",INDIRECT(CONCATENATE("'2018-06 (Д)'!K",TEXT(MATCH($C32,'2018-06 (Д)'!$C$2:$C$100,0)+1,0)))="Н/Д",AND(INDIRECT(CONCATENATE("'2018-07 (Д)'!K",TEXT(MATCH($C32,'2018-07 (Д)'!$C$2:$C$100,0)+1,0)))="Н/Д",INDIRECT(CONCATENATE("'2018-06 (Д)'!K",TEXT(MATCH($C32,'2018-06 (Д)'!$C$2:$C$100,0)+1,0))))),"Н/Д",((INDIRECT(CONCATENATE("'2018-07 (Д)'!K",TEXT(MATCH($C32,'2018-07 (Д)'!$C$2:$C$100,0)+1,0)))-INDIRECT(CONCATENATE("'2018-06 (Д)'!K",TEXT(MATCH($C32,'2018-06 (Д)'!$C$2:$C$100,0)+1,0))))/INDIRECT(CONCATENATE("'2018-06 (Д)'!K",TEXT(MATCH($C32,'2018-06 (Д)'!$C$2:$C$100,0)+1,0))))*100)</f>
        <v>-50.501852418219393</v>
      </c>
      <c r="BX32" s="9">
        <f ca="1">IF(OR(INDIRECT(CONCATENATE("'2018-08 (Д)'!K",TEXT(MATCH($C32,'2018-08 (Д)'!$C$2:$C$100,0)+1,0)))="Н/Д",INDIRECT(CONCATENATE("'2018-07 (Д)'!K",TEXT(MATCH($C32,'2018-07 (Д)'!$C$2:$C$100,0)+1,0)))="Н/Д",AND(INDIRECT(CONCATENATE("'2018-08 (Д)'!K",TEXT(MATCH($C32,'2018-08 (Д)'!$C$2:$C$100,0)+1,0)))="Н/Д",INDIRECT(CONCATENATE("'2018-07 (Д)'!K",TEXT(MATCH($C32,'2018-07 (Д)'!$C$2:$C$100,0)+1,0))))),"Н/Д",((INDIRECT(CONCATENATE("'2018-08 (Д)'!K",TEXT(MATCH($C32,'2018-08 (Д)'!$C$2:$C$100,0)+1,0)))-INDIRECT(CONCATENATE("'2018-07 (Д)'!K",TEXT(MATCH($C32,'2018-07 (Д)'!$C$2:$C$100,0)+1,0))))/INDIRECT(CONCATENATE("'2018-07 (Д)'!K",TEXT(MATCH($C32,'2018-07 (Д)'!$C$2:$C$100,0)+1,0))))*100)</f>
        <v>582.82471872912345</v>
      </c>
      <c r="BY32" s="9">
        <f ca="1">IF(OR(INDIRECT(CONCATENATE("'2018-09 (Д)'!K",TEXT(MATCH($C32,'2018-09 (Д)'!$C$2:$C$100,0)+1,0)))="Н/Д",INDIRECT(CONCATENATE("'2018-08 (Д)'!K",TEXT(MATCH($C32,'2018-08 (Д)'!$C$2:$C$100,0)+1,0)))="Н/Д",AND(INDIRECT(CONCATENATE("'2018-09 (Д)'!K",TEXT(MATCH($C32,'2018-09 (Д)'!$C$2:$C$100,0)+1,0)))="Н/Д",INDIRECT(CONCATENATE("'2018-08 (Д)'!K",TEXT(MATCH($C32,'2018-08 (Д)'!$C$2:$C$100,0)+1,0))))),"Н/Д",((INDIRECT(CONCATENATE("'2018-09 (Д)'!K",TEXT(MATCH($C32,'2018-09 (Д)'!$C$2:$C$100,0)+1,0)))-INDIRECT(CONCATENATE("'2018-08 (Д)'!K",TEXT(MATCH($C32,'2018-08 (Д)'!$C$2:$C$100,0)+1,0))))/INDIRECT(CONCATENATE("'2018-08 (Д)'!K",TEXT(MATCH($C32,'2018-08 (Д)'!$C$2:$C$100,0)+1,0))))*100)</f>
        <v>-86.259322123285315</v>
      </c>
      <c r="BZ32" s="9">
        <f ca="1">IF(OR(INDIRECT(CONCATENATE("'2018-10 (Д)'!K",TEXT(MATCH($C32,'2018-10 (Д)'!$C$2:$C$100,0)+1,0)))="Н/Д",INDIRECT(CONCATENATE("'2018-09 (Д)'!K",TEXT(MATCH($C32,'2018-09 (Д)'!$C$2:$C$100,0)+1,0)))="Н/Д",AND(INDIRECT(CONCATENATE("'2018-10 (Д)'!K",TEXT(MATCH($C32,'2018-10 (Д)'!$C$2:$C$100,0)+1,0)))="Н/Д",INDIRECT(CONCATENATE("'2018-09 (Д)'!K",TEXT(MATCH($C32,'2018-09 (Д)'!$C$2:$C$100,0)+1,0))))),"Н/Д",((INDIRECT(CONCATENATE("'2018-10 (Д)'!K",TEXT(MATCH($C32,'2018-10 (Д)'!$C$2:$C$100,0)+1,0)))-INDIRECT(CONCATENATE("'2018-09 (Д)'!K",TEXT(MATCH($C32,'2018-09 (Д)'!$C$2:$C$100,0)+1,0))))/INDIRECT(CONCATENATE("'2018-09 (Д)'!K",TEXT(MATCH($C32,'2018-09 (Д)'!$C$2:$C$100,0)+1,0))))*100)</f>
        <v>-40.969266607548377</v>
      </c>
      <c r="CA32" s="9">
        <f ca="1">IF(OR(INDIRECT(CONCATENATE("'2018-11 (Д)'!K",TEXT(MATCH($C32,'2018-11 (Д)'!$C$2:$C$100,0)+1,0)))="Н/Д",INDIRECT(CONCATENATE("'2018-10 (Д)'!K",TEXT(MATCH($C32,'2018-10 (Д)'!$C$2:$C$100,0)+1,0)))="Н/Д",AND(INDIRECT(CONCATENATE("'2018-11 (Д)'!K",TEXT(MATCH($C32,'2018-11 (Д)'!$C$2:$C$100,0)+1,0)))="Н/Д",INDIRECT(CONCATENATE("'2018-10 (Д)'!K",TEXT(MATCH($C32,'2018-10 (Д)'!$C$2:$C$100,0)+1,0))))),"Н/Д",((INDIRECT(CONCATENATE("'2018-11 (Д)'!K",TEXT(MATCH($C32,'2018-11 (Д)'!$C$2:$C$100,0)+1,0)))-INDIRECT(CONCATENATE("'2018-10 (Д)'!K",TEXT(MATCH($C32,'2018-10 (Д)'!$C$2:$C$100,0)+1,0))))/INDIRECT(CONCATENATE("'2018-10 (Д)'!K",TEXT(MATCH($C32,'2018-10 (Д)'!$C$2:$C$100,0)+1,0))))*100)</f>
        <v>1203.6261795409778</v>
      </c>
      <c r="CB32" s="9">
        <f ca="1">IF(OR(INDIRECT(CONCATENATE("'2018-12 (Д)'!K",TEXT(MATCH($C32,'2018-12 (Д)'!$C$2:$C$100,0)+1,0)))="Н/Д",INDIRECT(CONCATENATE("'2018-11 (Д)'!K",TEXT(MATCH($C32,'2018-11 (Д)'!$C$2:$C$100,0)+1,0)))="Н/Д",AND(INDIRECT(CONCATENATE("'2018-12 (Д)'!K",TEXT(MATCH($C32,'2018-12 (Д)'!$C$2:$C$100,0)+1,0)))="Н/Д",INDIRECT(CONCATENATE("'2018-11 (Д)'!K",TEXT(MATCH($C32,'2018-11 (Д)'!$C$2:$C$100,0)+1,0))))),"Н/Д",((INDIRECT(CONCATENATE("'2018-12 (Д)'!K",TEXT(MATCH($C32,'2018-12 (Д)'!$C$2:$C$100,0)+1,0)))-INDIRECT(CONCATENATE("'2018-11 (Д)'!K",TEXT(MATCH($C32,'2018-11 (Д)'!$C$2:$C$100,0)+1,0))))/INDIRECT(CONCATENATE("'2018-11 (Д)'!K",TEXT(MATCH($C32,'2018-11 (Д)'!$C$2:$C$100,0)+1,0))))*100)</f>
        <v>-88.462778049267726</v>
      </c>
      <c r="CC32" s="9"/>
      <c r="CD32" s="9">
        <f ca="1">IF(OR(INDIRECT(CONCATENATE("'2018-03 (Д)'!L",TEXT(MATCH($C32,'2018-03 (Д)'!$C$2:$C$100,0)+1,0)))="Н/Д",INDIRECT(CONCATENATE("'2018-02 (Д)'!L",TEXT(MATCH($C32,'2018-02 (Д)'!$C$2:$C$100,0)+1,0)))="Н/Д",AND(INDIRECT(CONCATENATE("'2018-03 (Д)'!L",TEXT(MATCH($C32,'2018-03 (Д)'!$C$2:$C$100,0)+1,0)))="Н/Д",INDIRECT(CONCATENATE("'2018-02 (Д)'!L",TEXT(MATCH($C32,'2018-02 (Д)'!$C$2:$C$100,0)+1,0))))),"Н/Д",((INDIRECT(CONCATENATE("'2018-03 (Д)'!L",TEXT(MATCH($C32,'2018-03 (Д)'!$C$2:$C$100,0)+1,0)))-INDIRECT(CONCATENATE("'2018-02 (Д)'!L",TEXT(MATCH($C32,'2018-02 (Д)'!$C$2:$C$100,0)+1,0))))/INDIRECT(CONCATENATE("'2018-02 (Д)'!L",TEXT(MATCH($C32,'2018-02 (Д)'!$C$2:$C$100,0)+1,0))))*100)</f>
        <v>-1.5569259775531383</v>
      </c>
      <c r="CE32" s="9">
        <f ca="1">IF(OR(INDIRECT(CONCATENATE("'2018-04 (Д)'!L",TEXT(MATCH($C32,'2018-04 (Д)'!$C$2:$C$100,0)+1,0)))="Н/Д",INDIRECT(CONCATENATE("'2018-03 (Д)'!L",TEXT(MATCH($C32,'2018-03 (Д)'!$C$2:$C$100,0)+1,0)))="Н/Д",AND(INDIRECT(CONCATENATE("'2018-04 (Д)'!L",TEXT(MATCH($C32,'2018-04 (Д)'!$C$2:$C$100,0)+1,0)))="Н/Д",INDIRECT(CONCATENATE("'2018-03 (Д)'!L",TEXT(MATCH($C32,'2018-03 (Д)'!$C$2:$C$100,0)+1,0))))),"Н/Д",((INDIRECT(CONCATENATE("'2018-04 (Д)'!L",TEXT(MATCH($C32,'2018-04 (Д)'!$C$2:$C$100,0)+1,0)))-INDIRECT(CONCATENATE("'2018-03 (Д)'!L",TEXT(MATCH($C32,'2018-03 (Д)'!$C$2:$C$100,0)+1,0))))/INDIRECT(CONCATENATE("'2018-03 (Д)'!L",TEXT(MATCH($C32,'2018-03 (Д)'!$C$2:$C$100,0)+1,0))))*100)</f>
        <v>192.84137866192913</v>
      </c>
      <c r="CF32" s="9">
        <f ca="1">IF(OR(INDIRECT(CONCATENATE("'2018-05 (Д)'!L",TEXT(MATCH($C32,'2018-05 (Д)'!$C$2:$C$100,0)+1,0)))="Н/Д",INDIRECT(CONCATENATE("'2018-04 (Д)'!L",TEXT(MATCH($C32,'2018-04 (Д)'!$C$2:$C$100,0)+1,0)))="Н/Д",AND(INDIRECT(CONCATENATE("'2018-05 (Д)'!L",TEXT(MATCH($C32,'2018-05 (Д)'!$C$2:$C$100,0)+1,0)))="Н/Д",INDIRECT(CONCATENATE("'2018-04 (Д)'!L",TEXT(MATCH($C32,'2018-04 (Д)'!$C$2:$C$100,0)+1,0))))),"Н/Д",((INDIRECT(CONCATENATE("'2018-05 (Д)'!L",TEXT(MATCH($C32,'2018-05 (Д)'!$C$2:$C$100,0)+1,0)))-INDIRECT(CONCATENATE("'2018-04 (Д)'!L",TEXT(MATCH($C32,'2018-04 (Д)'!$C$2:$C$100,0)+1,0))))/INDIRECT(CONCATENATE("'2018-04 (Д)'!L",TEXT(MATCH($C32,'2018-04 (Д)'!$C$2:$C$100,0)+1,0))))*100)</f>
        <v>135.29401193578286</v>
      </c>
      <c r="CG32" s="9">
        <f ca="1">IF(OR(INDIRECT(CONCATENATE("'2018-06 (Д)'!L",TEXT(MATCH($C32,'2018-06 (Д)'!$C$2:$C$100,0)+1,0)))="Н/Д",INDIRECT(CONCATENATE("'2018-05 (Д)'!L",TEXT(MATCH($C32,'2018-05 (Д)'!$C$2:$C$100,0)+1,0)))="Н/Д",AND(INDIRECT(CONCATENATE("'2018-06 (Д)'!L",TEXT(MATCH($C32,'2018-06 (Д)'!$C$2:$C$100,0)+1,0)))="Н/Д",INDIRECT(CONCATENATE("'2018-05 (Д)'!L",TEXT(MATCH($C32,'2018-05 (Д)'!$C$2:$C$100,0)+1,0))))),"Н/Д",((INDIRECT(CONCATENATE("'2018-06 (Д)'!L",TEXT(MATCH($C32,'2018-06 (Д)'!$C$2:$C$100,0)+1,0)))-INDIRECT(CONCATENATE("'2018-05 (Д)'!L",TEXT(MATCH($C32,'2018-05 (Д)'!$C$2:$C$100,0)+1,0))))/INDIRECT(CONCATENATE("'2018-05 (Д)'!L",TEXT(MATCH($C32,'2018-05 (Д)'!$C$2:$C$100,0)+1,0))))*100)</f>
        <v>-18.346900787837047</v>
      </c>
      <c r="CH32" s="9">
        <f ca="1">IF(OR(INDIRECT(CONCATENATE("'2018-07 (Д)'!L",TEXT(MATCH($C32,'2018-07 (Д)'!$C$2:$C$100,0)+1,0)))="Н/Д",INDIRECT(CONCATENATE("'2018-06 (Д)'!L",TEXT(MATCH($C32,'2018-06 (Д)'!$C$2:$C$100,0)+1,0)))="Н/Д",AND(INDIRECT(CONCATENATE("'2018-07 (Д)'!L",TEXT(MATCH($C32,'2018-07 (Д)'!$C$2:$C$100,0)+1,0)))="Н/Д",INDIRECT(CONCATENATE("'2018-06 (Д)'!L",TEXT(MATCH($C32,'2018-06 (Д)'!$C$2:$C$100,0)+1,0))))),"Н/Д",((INDIRECT(CONCATENATE("'2018-07 (Д)'!L",TEXT(MATCH($C32,'2018-07 (Д)'!$C$2:$C$100,0)+1,0)))-INDIRECT(CONCATENATE("'2018-06 (Д)'!L",TEXT(MATCH($C32,'2018-06 (Д)'!$C$2:$C$100,0)+1,0))))/INDIRECT(CONCATENATE("'2018-06 (Д)'!L",TEXT(MATCH($C32,'2018-06 (Д)'!$C$2:$C$100,0)+1,0))))*100)</f>
        <v>-93.171924039340766</v>
      </c>
      <c r="CI32" s="9">
        <f ca="1">IF(OR(INDIRECT(CONCATENATE("'2018-08 (Д)'!L",TEXT(MATCH($C32,'2018-08 (Д)'!$C$2:$C$100,0)+1,0)))="Н/Д",INDIRECT(CONCATENATE("'2018-07 (Д)'!L",TEXT(MATCH($C32,'2018-07 (Д)'!$C$2:$C$100,0)+1,0)))="Н/Д",AND(INDIRECT(CONCATENATE("'2018-08 (Д)'!L",TEXT(MATCH($C32,'2018-08 (Д)'!$C$2:$C$100,0)+1,0)))="Н/Д",INDIRECT(CONCATENATE("'2018-07 (Д)'!L",TEXT(MATCH($C32,'2018-07 (Д)'!$C$2:$C$100,0)+1,0))))),"Н/Д",((INDIRECT(CONCATENATE("'2018-08 (Д)'!L",TEXT(MATCH($C32,'2018-08 (Д)'!$C$2:$C$100,0)+1,0)))-INDIRECT(CONCATENATE("'2018-07 (Д)'!L",TEXT(MATCH($C32,'2018-07 (Д)'!$C$2:$C$100,0)+1,0))))/INDIRECT(CONCATENATE("'2018-07 (Д)'!L",TEXT(MATCH($C32,'2018-07 (Д)'!$C$2:$C$100,0)+1,0))))*100)</f>
        <v>1632.0935501566939</v>
      </c>
      <c r="CJ32" s="9">
        <f ca="1">IF(OR(INDIRECT(CONCATENATE("'2018-09 (Д)'!L",TEXT(MATCH($C32,'2018-09 (Д)'!$C$2:$C$100,0)+1,0)))="Н/Д",INDIRECT(CONCATENATE("'2018-08 (Д)'!L",TEXT(MATCH($C32,'2018-08 (Д)'!$C$2:$C$100,0)+1,0)))="Н/Д",AND(INDIRECT(CONCATENATE("'2018-09 (Д)'!L",TEXT(MATCH($C32,'2018-09 (Д)'!$C$2:$C$100,0)+1,0)))="Н/Д",INDIRECT(CONCATENATE("'2018-08 (Д)'!L",TEXT(MATCH($C32,'2018-08 (Д)'!$C$2:$C$100,0)+1,0))))),"Н/Д",((INDIRECT(CONCATENATE("'2018-09 (Д)'!L",TEXT(MATCH($C32,'2018-09 (Д)'!$C$2:$C$100,0)+1,0)))-INDIRECT(CONCATENATE("'2018-08 (Д)'!L",TEXT(MATCH($C32,'2018-08 (Д)'!$C$2:$C$100,0)+1,0))))/INDIRECT(CONCATENATE("'2018-08 (Д)'!L",TEXT(MATCH($C32,'2018-08 (Д)'!$C$2:$C$100,0)+1,0))))*100)</f>
        <v>-59.913794849175993</v>
      </c>
      <c r="CK32" s="9">
        <f ca="1">IF(OR(INDIRECT(CONCATENATE("'2018-10 (Д)'!L",TEXT(MATCH($C32,'2018-10 (Д)'!$C$2:$C$100,0)+1,0)))="Н/Д",INDIRECT(CONCATENATE("'2018-09 (Д)'!L",TEXT(MATCH($C32,'2018-09 (Д)'!$C$2:$C$100,0)+1,0)))="Н/Д",AND(INDIRECT(CONCATENATE("'2018-10 (Д)'!L",TEXT(MATCH($C32,'2018-10 (Д)'!$C$2:$C$100,0)+1,0)))="Н/Д",INDIRECT(CONCATENATE("'2018-09 (Д)'!L",TEXT(MATCH($C32,'2018-09 (Д)'!$C$2:$C$100,0)+1,0))))),"Н/Д",((INDIRECT(CONCATENATE("'2018-10 (Д)'!L",TEXT(MATCH($C32,'2018-10 (Д)'!$C$2:$C$100,0)+1,0)))-INDIRECT(CONCATENATE("'2018-09 (Д)'!L",TEXT(MATCH($C32,'2018-09 (Д)'!$C$2:$C$100,0)+1,0))))/INDIRECT(CONCATENATE("'2018-09 (Д)'!L",TEXT(MATCH($C32,'2018-09 (Д)'!$C$2:$C$100,0)+1,0))))*100)</f>
        <v>-76.880546503148835</v>
      </c>
      <c r="CL32" s="9">
        <f ca="1">IF(OR(INDIRECT(CONCATENATE("'2018-11 (Д)'!L",TEXT(MATCH($C32,'2018-11 (Д)'!$C$2:$C$100,0)+1,0)))="Н/Д",INDIRECT(CONCATENATE("'2018-10 (Д)'!L",TEXT(MATCH($C32,'2018-10 (Д)'!$C$2:$C$100,0)+1,0)))="Н/Д",AND(INDIRECT(CONCATENATE("'2018-11 (Д)'!L",TEXT(MATCH($C32,'2018-11 (Д)'!$C$2:$C$100,0)+1,0)))="Н/Д",INDIRECT(CONCATENATE("'2018-10 (Д)'!L",TEXT(MATCH($C32,'2018-10 (Д)'!$C$2:$C$100,0)+1,0))))),"Н/Д",((INDIRECT(CONCATENATE("'2018-11 (Д)'!L",TEXT(MATCH($C32,'2018-11 (Д)'!$C$2:$C$100,0)+1,0)))-INDIRECT(CONCATENATE("'2018-10 (Д)'!L",TEXT(MATCH($C32,'2018-10 (Д)'!$C$2:$C$100,0)+1,0))))/INDIRECT(CONCATENATE("'2018-10 (Д)'!L",TEXT(MATCH($C32,'2018-10 (Д)'!$C$2:$C$100,0)+1,0))))*100)</f>
        <v>975.21328985583932</v>
      </c>
      <c r="CM32" s="9">
        <f ca="1">IF(OR(INDIRECT(CONCATENATE("'2018-12 (Д)'!L",TEXT(MATCH($C32,'2018-12 (Д)'!$C$2:$C$100,0)+1,0)))="Н/Д",INDIRECT(CONCATENATE("'2018-11 (Д)'!L",TEXT(MATCH($C32,'2018-11 (Д)'!$C$2:$C$100,0)+1,0)))="Н/Д",AND(INDIRECT(CONCATENATE("'2018-12 (Д)'!L",TEXT(MATCH($C32,'2018-12 (Д)'!$C$2:$C$100,0)+1,0)))="Н/Д",INDIRECT(CONCATENATE("'2018-11 (Д)'!L",TEXT(MATCH($C32,'2018-11 (Д)'!$C$2:$C$100,0)+1,0))))),"Н/Д",((INDIRECT(CONCATENATE("'2018-12 (Д)'!L",TEXT(MATCH($C32,'2018-12 (Д)'!$C$2:$C$100,0)+1,0)))-INDIRECT(CONCATENATE("'2018-11 (Д)'!L",TEXT(MATCH($C32,'2018-11 (Д)'!$C$2:$C$100,0)+1,0))))/INDIRECT(CONCATENATE("'2018-11 (Д)'!L",TEXT(MATCH($C32,'2018-11 (Д)'!$C$2:$C$100,0)+1,0))))*100)</f>
        <v>-35.95790362291492</v>
      </c>
      <c r="CN32" s="9"/>
      <c r="CO32" s="9">
        <f ca="1">IF(OR(INDIRECT(CONCATENATE("'2018-03 (Д)'!M",TEXT(MATCH($C32,'2018-03 (Д)'!$C$2:$C$100,0)+1,0)))="Н/Д",INDIRECT(CONCATENATE("'2018-02 (Д)'!M",TEXT(MATCH($C32,'2018-02 (Д)'!$C$2:$C$100,0)+1,0)))="Н/Д",AND(INDIRECT(CONCATENATE("'2018-03 (Д)'!M",TEXT(MATCH($C32,'2018-03 (Д)'!$C$2:$C$100,0)+1,0)))="Н/Д",INDIRECT(CONCATENATE("'2018-02 (Д)'!M",TEXT(MATCH($C32,'2018-02 (Д)'!$C$2:$C$100,0)+1,0))))),"Н/Д",((INDIRECT(CONCATENATE("'2018-03 (Д)'!M",TEXT(MATCH($C32,'2018-03 (Д)'!$C$2:$C$100,0)+1,0)))-INDIRECT(CONCATENATE("'2018-02 (Д)'!M",TEXT(MATCH($C32,'2018-02 (Д)'!$C$2:$C$100,0)+1,0))))/INDIRECT(CONCATENATE("'2018-02 (Д)'!M",TEXT(MATCH($C32,'2018-02 (Д)'!$C$2:$C$100,0)+1,0))))*100)</f>
        <v>-1.1616578468580137</v>
      </c>
      <c r="CP32" s="9">
        <f ca="1">IF(OR(INDIRECT(CONCATENATE("'2018-04 (Д)'!M",TEXT(MATCH($C32,'2018-04 (Д)'!$C$2:$C$100,0)+1,0)))="Н/Д",INDIRECT(CONCATENATE("'2018-03 (Д)'!M",TEXT(MATCH($C32,'2018-03 (Д)'!$C$2:$C$100,0)+1,0)))="Н/Д",AND(INDIRECT(CONCATENATE("'2018-04 (Д)'!M",TEXT(MATCH($C32,'2018-04 (Д)'!$C$2:$C$100,0)+1,0)))="Н/Д",INDIRECT(CONCATENATE("'2018-03 (Д)'!M",TEXT(MATCH($C32,'2018-03 (Д)'!$C$2:$C$100,0)+1,0))))),"Н/Д",((INDIRECT(CONCATENATE("'2018-04 (Д)'!M",TEXT(MATCH($C32,'2018-04 (Д)'!$C$2:$C$100,0)+1,0)))-INDIRECT(CONCATENATE("'2018-03 (Д)'!M",TEXT(MATCH($C32,'2018-03 (Д)'!$C$2:$C$100,0)+1,0))))/INDIRECT(CONCATENATE("'2018-03 (Д)'!M",TEXT(MATCH($C32,'2018-03 (Д)'!$C$2:$C$100,0)+1,0))))*100)</f>
        <v>8.6146215621296935</v>
      </c>
      <c r="CQ32" s="9">
        <f ca="1">IF(OR(INDIRECT(CONCATENATE("'2018-05 (Д)'!M",TEXT(MATCH($C32,'2018-05 (Д)'!$C$2:$C$100,0)+1,0)))="Н/Д",INDIRECT(CONCATENATE("'2018-04 (Д)'!M",TEXT(MATCH($C32,'2018-04 (Д)'!$C$2:$C$100,0)+1,0)))="Н/Д",AND(INDIRECT(CONCATENATE("'2018-05 (Д)'!M",TEXT(MATCH($C32,'2018-05 (Д)'!$C$2:$C$100,0)+1,0)))="Н/Д",INDIRECT(CONCATENATE("'2018-04 (Д)'!M",TEXT(MATCH($C32,'2018-04 (Д)'!$C$2:$C$100,0)+1,0))))),"Н/Д",((INDIRECT(CONCATENATE("'2018-05 (Д)'!M",TEXT(MATCH($C32,'2018-05 (Д)'!$C$2:$C$100,0)+1,0)))-INDIRECT(CONCATENATE("'2018-04 (Д)'!M",TEXT(MATCH($C32,'2018-04 (Д)'!$C$2:$C$100,0)+1,0))))/INDIRECT(CONCATENATE("'2018-04 (Д)'!M",TEXT(MATCH($C32,'2018-04 (Д)'!$C$2:$C$100,0)+1,0))))*100)</f>
        <v>22.239744588057057</v>
      </c>
      <c r="CR32" s="9">
        <f ca="1">IF(OR(INDIRECT(CONCATENATE("'2018-06 (Д)'!M",TEXT(MATCH($C32,'2018-06 (Д)'!$C$2:$C$100,0)+1,0)))="Н/Д",INDIRECT(CONCATENATE("'2018-05 (Д)'!M",TEXT(MATCH($C32,'2018-05 (Д)'!$C$2:$C$100,0)+1,0)))="Н/Д",AND(INDIRECT(CONCATENATE("'2018-06 (Д)'!M",TEXT(MATCH($C32,'2018-06 (Д)'!$C$2:$C$100,0)+1,0)))="Н/Д",INDIRECT(CONCATENATE("'2018-05 (Д)'!M",TEXT(MATCH($C32,'2018-05 (Д)'!$C$2:$C$100,0)+1,0))))),"Н/Д",((INDIRECT(CONCATENATE("'2018-06 (Д)'!M",TEXT(MATCH($C32,'2018-06 (Д)'!$C$2:$C$100,0)+1,0)))-INDIRECT(CONCATENATE("'2018-05 (Д)'!M",TEXT(MATCH($C32,'2018-05 (Д)'!$C$2:$C$100,0)+1,0))))/INDIRECT(CONCATENATE("'2018-05 (Д)'!M",TEXT(MATCH($C32,'2018-05 (Д)'!$C$2:$C$100,0)+1,0))))*100)</f>
        <v>3.5640495324106318</v>
      </c>
      <c r="CS32" s="9">
        <f ca="1">IF(OR(INDIRECT(CONCATENATE("'2018-07 (Д)'!M",TEXT(MATCH($C32,'2018-07 (Д)'!$C$2:$C$100,0)+1,0)))="Н/Д",INDIRECT(CONCATENATE("'2018-06 (Д)'!M",TEXT(MATCH($C32,'2018-06 (Д)'!$C$2:$C$100,0)+1,0)))="Н/Д",AND(INDIRECT(CONCATENATE("'2018-07 (Д)'!M",TEXT(MATCH($C32,'2018-07 (Д)'!$C$2:$C$100,0)+1,0)))="Н/Д",INDIRECT(CONCATENATE("'2018-06 (Д)'!M",TEXT(MATCH($C32,'2018-06 (Д)'!$C$2:$C$100,0)+1,0))))),"Н/Д",((INDIRECT(CONCATENATE("'2018-07 (Д)'!M",TEXT(MATCH($C32,'2018-07 (Д)'!$C$2:$C$100,0)+1,0)))-INDIRECT(CONCATENATE("'2018-06 (Д)'!M",TEXT(MATCH($C32,'2018-06 (Д)'!$C$2:$C$100,0)+1,0))))/INDIRECT(CONCATENATE("'2018-06 (Д)'!M",TEXT(MATCH($C32,'2018-06 (Д)'!$C$2:$C$100,0)+1,0))))*100)</f>
        <v>5.6450139269077111</v>
      </c>
      <c r="CT32" s="9">
        <f ca="1">IF(OR(INDIRECT(CONCATENATE("'2018-08 (Д)'!M",TEXT(MATCH($C32,'2018-08 (Д)'!$C$2:$C$100,0)+1,0)))="Н/Д",INDIRECT(CONCATENATE("'2018-07 (Д)'!M",TEXT(MATCH($C32,'2018-07 (Д)'!$C$2:$C$100,0)+1,0)))="Н/Д",AND(INDIRECT(CONCATENATE("'2018-08 (Д)'!M",TEXT(MATCH($C32,'2018-08 (Д)'!$C$2:$C$100,0)+1,0)))="Н/Д",INDIRECT(CONCATENATE("'2018-07 (Д)'!M",TEXT(MATCH($C32,'2018-07 (Д)'!$C$2:$C$100,0)+1,0))))),"Н/Д",((INDIRECT(CONCATENATE("'2018-08 (Д)'!M",TEXT(MATCH($C32,'2018-08 (Д)'!$C$2:$C$100,0)+1,0)))-INDIRECT(CONCATENATE("'2018-07 (Д)'!M",TEXT(MATCH($C32,'2018-07 (Д)'!$C$2:$C$100,0)+1,0))))/INDIRECT(CONCATENATE("'2018-07 (Д)'!M",TEXT(MATCH($C32,'2018-07 (Д)'!$C$2:$C$100,0)+1,0))))*100)</f>
        <v>6.9424860119973868</v>
      </c>
      <c r="CU32" s="9">
        <f ca="1">IF(OR(INDIRECT(CONCATENATE("'2018-09 (Д)'!M",TEXT(MATCH($C32,'2018-09 (Д)'!$C$2:$C$100,0)+1,0)))="Н/Д",INDIRECT(CONCATENATE("'2018-08 (Д)'!M",TEXT(MATCH($C32,'2018-08 (Д)'!$C$2:$C$100,0)+1,0)))="Н/Д",AND(INDIRECT(CONCATENATE("'2018-09 (Д)'!M",TEXT(MATCH($C32,'2018-09 (Д)'!$C$2:$C$100,0)+1,0)))="Н/Д",INDIRECT(CONCATENATE("'2018-08 (Д)'!M",TEXT(MATCH($C32,'2018-08 (Д)'!$C$2:$C$100,0)+1,0))))),"Н/Д",((INDIRECT(CONCATENATE("'2018-09 (Д)'!M",TEXT(MATCH($C32,'2018-09 (Д)'!$C$2:$C$100,0)+1,0)))-INDIRECT(CONCATENATE("'2018-08 (Д)'!M",TEXT(MATCH($C32,'2018-08 (Д)'!$C$2:$C$100,0)+1,0))))/INDIRECT(CONCATENATE("'2018-08 (Д)'!M",TEXT(MATCH($C32,'2018-08 (Д)'!$C$2:$C$100,0)+1,0))))*100)</f>
        <v>9.9024471303430897</v>
      </c>
      <c r="CV32" s="9">
        <f ca="1">IF(OR(INDIRECT(CONCATENATE("'2018-10 (Д)'!M",TEXT(MATCH($C32,'2018-10 (Д)'!$C$2:$C$100,0)+1,0)))="Н/Д",INDIRECT(CONCATENATE("'2018-09 (Д)'!M",TEXT(MATCH($C32,'2018-09 (Д)'!$C$2:$C$100,0)+1,0)))="Н/Д",AND(INDIRECT(CONCATENATE("'2018-10 (Д)'!M",TEXT(MATCH($C32,'2018-10 (Д)'!$C$2:$C$100,0)+1,0)))="Н/Д",INDIRECT(CONCATENATE("'2018-09 (Д)'!M",TEXT(MATCH($C32,'2018-09 (Д)'!$C$2:$C$100,0)+1,0))))),"Н/Д",((INDIRECT(CONCATENATE("'2018-10 (Д)'!M",TEXT(MATCH($C32,'2018-10 (Д)'!$C$2:$C$100,0)+1,0)))-INDIRECT(CONCATENATE("'2018-09 (Д)'!M",TEXT(MATCH($C32,'2018-09 (Д)'!$C$2:$C$100,0)+1,0))))/INDIRECT(CONCATENATE("'2018-09 (Д)'!M",TEXT(MATCH($C32,'2018-09 (Д)'!$C$2:$C$100,0)+1,0))))*100)</f>
        <v>-0.43617651949561054</v>
      </c>
      <c r="CW32" s="9">
        <f ca="1">IF(OR(INDIRECT(CONCATENATE("'2018-11 (Д)'!M",TEXT(MATCH($C32,'2018-11 (Д)'!$C$2:$C$100,0)+1,0)))="Н/Д",INDIRECT(CONCATENATE("'2018-10 (Д)'!M",TEXT(MATCH($C32,'2018-10 (Д)'!$C$2:$C$100,0)+1,0)))="Н/Д",AND(INDIRECT(CONCATENATE("'2018-11 (Д)'!M",TEXT(MATCH($C32,'2018-11 (Д)'!$C$2:$C$100,0)+1,0)))="Н/Д",INDIRECT(CONCATENATE("'2018-10 (Д)'!M",TEXT(MATCH($C32,'2018-10 (Д)'!$C$2:$C$100,0)+1,0))))),"Н/Д",((INDIRECT(CONCATENATE("'2018-11 (Д)'!M",TEXT(MATCH($C32,'2018-11 (Д)'!$C$2:$C$100,0)+1,0)))-INDIRECT(CONCATENATE("'2018-10 (Д)'!M",TEXT(MATCH($C32,'2018-10 (Д)'!$C$2:$C$100,0)+1,0))))/INDIRECT(CONCATENATE("'2018-10 (Д)'!M",TEXT(MATCH($C32,'2018-10 (Д)'!$C$2:$C$100,0)+1,0))))*100)</f>
        <v>-4.4393496873580141</v>
      </c>
      <c r="CX32" s="9">
        <f ca="1">IF(OR(INDIRECT(CONCATENATE("'2018-12 (Д)'!M",TEXT(MATCH($C32,'2018-12 (Д)'!$C$2:$C$100,0)+1,0)))="Н/Д",INDIRECT(CONCATENATE("'2018-11 (Д)'!M",TEXT(MATCH($C32,'2018-11 (Д)'!$C$2:$C$100,0)+1,0)))="Н/Д",AND(INDIRECT(CONCATENATE("'2018-12 (Д)'!M",TEXT(MATCH($C32,'2018-12 (Д)'!$C$2:$C$100,0)+1,0)))="Н/Д",INDIRECT(CONCATENATE("'2018-11 (Д)'!M",TEXT(MATCH($C32,'2018-11 (Д)'!$C$2:$C$100,0)+1,0))))),"Н/Д",((INDIRECT(CONCATENATE("'2018-12 (Д)'!M",TEXT(MATCH($C32,'2018-12 (Д)'!$C$2:$C$100,0)+1,0)))-INDIRECT(CONCATENATE("'2018-11 (Д)'!M",TEXT(MATCH($C32,'2018-11 (Д)'!$C$2:$C$100,0)+1,0))))/INDIRECT(CONCATENATE("'2018-11 (Д)'!M",TEXT(MATCH($C32,'2018-11 (Д)'!$C$2:$C$100,0)+1,0))))*100)</f>
        <v>-0.78292988300498134</v>
      </c>
      <c r="CY32" s="9"/>
      <c r="CZ32" s="9">
        <f ca="1">IF(OR(INDIRECT(CONCATENATE("'2018-03 (Д)'!N",TEXT(MATCH($C32,'2018-03 (Д)'!$C$2:$C$100,0)+1,0)))="Н/Д",INDIRECT(CONCATENATE("'2018-02 (Д)'!N",TEXT(MATCH($C32,'2018-02 (Д)'!$C$2:$C$100,0)+1,0)))="Н/Д",AND(INDIRECT(CONCATENATE("'2018-03 (Д)'!N",TEXT(MATCH($C32,'2018-03 (Д)'!$C$2:$C$100,0)+1,0)))="Н/Д",INDIRECT(CONCATENATE("'2018-02 (Д)'!N",TEXT(MATCH($C32,'2018-02 (Д)'!$C$2:$C$100,0)+1,0))))),"Н/Д",((INDIRECT(CONCATENATE("'2018-03 (Д)'!N",TEXT(MATCH($C32,'2018-03 (Д)'!$C$2:$C$100,0)+1,0)))-INDIRECT(CONCATENATE("'2018-02 (Д)'!N",TEXT(MATCH($C32,'2018-02 (Д)'!$C$2:$C$100,0)+1,0))))/INDIRECT(CONCATENATE("'2018-02 (Д)'!N",TEXT(MATCH($C32,'2018-02 (Д)'!$C$2:$C$100,0)+1,0))))*100)</f>
        <v>140.43436794283357</v>
      </c>
      <c r="DA32" s="9">
        <f ca="1">IF(OR(INDIRECT(CONCATENATE("'2018-04 (Д)'!N",TEXT(MATCH($C32,'2018-04 (Д)'!$C$2:$C$100,0)+1,0)))="Н/Д",INDIRECT(CONCATENATE("'2018-03 (Д)'!N",TEXT(MATCH($C32,'2018-03 (Д)'!$C$2:$C$100,0)+1,0)))="Н/Д",AND(INDIRECT(CONCATENATE("'2018-04 (Д)'!N",TEXT(MATCH($C32,'2018-04 (Д)'!$C$2:$C$100,0)+1,0)))="Н/Д",INDIRECT(CONCATENATE("'2018-03 (Д)'!N",TEXT(MATCH($C32,'2018-03 (Д)'!$C$2:$C$100,0)+1,0))))),"Н/Д",((INDIRECT(CONCATENATE("'2018-04 (Д)'!N",TEXT(MATCH($C32,'2018-04 (Д)'!$C$2:$C$100,0)+1,0)))-INDIRECT(CONCATENATE("'2018-03 (Д)'!N",TEXT(MATCH($C32,'2018-03 (Д)'!$C$2:$C$100,0)+1,0))))/INDIRECT(CONCATENATE("'2018-03 (Д)'!N",TEXT(MATCH($C32,'2018-03 (Д)'!$C$2:$C$100,0)+1,0))))*100)</f>
        <v>75.392402442275483</v>
      </c>
      <c r="DB32" s="9">
        <f ca="1">IF(OR(INDIRECT(CONCATENATE("'2018-05 (Д)'!N",TEXT(MATCH($C32,'2018-05 (Д)'!$C$2:$C$100,0)+1,0)))="Н/Д",INDIRECT(CONCATENATE("'2018-04 (Д)'!N",TEXT(MATCH($C32,'2018-04 (Д)'!$C$2:$C$100,0)+1,0)))="Н/Д",AND(INDIRECT(CONCATENATE("'2018-05 (Д)'!N",TEXT(MATCH($C32,'2018-05 (Д)'!$C$2:$C$100,0)+1,0)))="Н/Д",INDIRECT(CONCATENATE("'2018-04 (Д)'!N",TEXT(MATCH($C32,'2018-04 (Д)'!$C$2:$C$100,0)+1,0))))),"Н/Д",((INDIRECT(CONCATENATE("'2018-05 (Д)'!N",TEXT(MATCH($C32,'2018-05 (Д)'!$C$2:$C$100,0)+1,0)))-INDIRECT(CONCATENATE("'2018-04 (Д)'!N",TEXT(MATCH($C32,'2018-04 (Д)'!$C$2:$C$100,0)+1,0))))/INDIRECT(CONCATENATE("'2018-04 (Д)'!N",TEXT(MATCH($C32,'2018-04 (Д)'!$C$2:$C$100,0)+1,0))))*100)</f>
        <v>44.860192034684772</v>
      </c>
      <c r="DC32" s="9">
        <f ca="1">IF(OR(INDIRECT(CONCATENATE("'2018-06 (Д)'!N",TEXT(MATCH($C32,'2018-06 (Д)'!$C$2:$C$100,0)+1,0)))="Н/Д",INDIRECT(CONCATENATE("'2018-05 (Д)'!N",TEXT(MATCH($C32,'2018-05 (Д)'!$C$2:$C$100,0)+1,0)))="Н/Д",AND(INDIRECT(CONCATENATE("'2018-06 (Д)'!N",TEXT(MATCH($C32,'2018-06 (Д)'!$C$2:$C$100,0)+1,0)))="Н/Д",INDIRECT(CONCATENATE("'2018-05 (Д)'!N",TEXT(MATCH($C32,'2018-05 (Д)'!$C$2:$C$100,0)+1,0))))),"Н/Д",((INDIRECT(CONCATENATE("'2018-06 (Д)'!N",TEXT(MATCH($C32,'2018-06 (Д)'!$C$2:$C$100,0)+1,0)))-INDIRECT(CONCATENATE("'2018-05 (Д)'!N",TEXT(MATCH($C32,'2018-05 (Д)'!$C$2:$C$100,0)+1,0))))/INDIRECT(CONCATENATE("'2018-05 (Д)'!N",TEXT(MATCH($C32,'2018-05 (Д)'!$C$2:$C$100,0)+1,0))))*100)</f>
        <v>26.023760125918038</v>
      </c>
      <c r="DD32" s="9">
        <f ca="1">IF(OR(INDIRECT(CONCATENATE("'2018-07 (Д)'!N",TEXT(MATCH($C32,'2018-07 (Д)'!$C$2:$C$100,0)+1,0)))="Н/Д",INDIRECT(CONCATENATE("'2018-06 (Д)'!N",TEXT(MATCH($C32,'2018-06 (Д)'!$C$2:$C$100,0)+1,0)))="Н/Д",AND(INDIRECT(CONCATENATE("'2018-07 (Д)'!N",TEXT(MATCH($C32,'2018-07 (Д)'!$C$2:$C$100,0)+1,0)))="Н/Д",INDIRECT(CONCATENATE("'2018-06 (Д)'!N",TEXT(MATCH($C32,'2018-06 (Д)'!$C$2:$C$100,0)+1,0))))),"Н/Д",((INDIRECT(CONCATENATE("'2018-07 (Д)'!N",TEXT(MATCH($C32,'2018-07 (Д)'!$C$2:$C$100,0)+1,0)))-INDIRECT(CONCATENATE("'2018-06 (Д)'!N",TEXT(MATCH($C32,'2018-06 (Д)'!$C$2:$C$100,0)+1,0))))/INDIRECT(CONCATENATE("'2018-06 (Д)'!N",TEXT(MATCH($C32,'2018-06 (Д)'!$C$2:$C$100,0)+1,0))))*100)</f>
        <v>24.413103374716076</v>
      </c>
      <c r="DE32" s="9">
        <f ca="1">IF(OR(INDIRECT(CONCATENATE("'2018-08 (Д)'!N",TEXT(MATCH($C32,'2018-08 (Д)'!$C$2:$C$100,0)+1,0)))="Н/Д",INDIRECT(CONCATENATE("'2018-07 (Д)'!N",TEXT(MATCH($C32,'2018-07 (Д)'!$C$2:$C$100,0)+1,0)))="Н/Д",AND(INDIRECT(CONCATENATE("'2018-08 (Д)'!N",TEXT(MATCH($C32,'2018-08 (Д)'!$C$2:$C$100,0)+1,0)))="Н/Д",INDIRECT(CONCATENATE("'2018-07 (Д)'!N",TEXT(MATCH($C32,'2018-07 (Д)'!$C$2:$C$100,0)+1,0))))),"Н/Д",((INDIRECT(CONCATENATE("'2018-08 (Д)'!N",TEXT(MATCH($C32,'2018-08 (Д)'!$C$2:$C$100,0)+1,0)))-INDIRECT(CONCATENATE("'2018-07 (Д)'!N",TEXT(MATCH($C32,'2018-07 (Д)'!$C$2:$C$100,0)+1,0))))/INDIRECT(CONCATENATE("'2018-07 (Д)'!N",TEXT(MATCH($C32,'2018-07 (Д)'!$C$2:$C$100,0)+1,0))))*100)</f>
        <v>17.968207443462127</v>
      </c>
      <c r="DF32" s="9">
        <f ca="1">IF(OR(INDIRECT(CONCATENATE("'2018-09 (Д)'!N",TEXT(MATCH($C32,'2018-09 (Д)'!$C$2:$C$100,0)+1,0)))="Н/Д",INDIRECT(CONCATENATE("'2018-08 (Д)'!N",TEXT(MATCH($C32,'2018-08 (Д)'!$C$2:$C$100,0)+1,0)))="Н/Д",AND(INDIRECT(CONCATENATE("'2018-09 (Д)'!N",TEXT(MATCH($C32,'2018-09 (Д)'!$C$2:$C$100,0)+1,0)))="Н/Д",INDIRECT(CONCATENATE("'2018-08 (Д)'!N",TEXT(MATCH($C32,'2018-08 (Д)'!$C$2:$C$100,0)+1,0))))),"Н/Д",((INDIRECT(CONCATENATE("'2018-09 (Д)'!N",TEXT(MATCH($C32,'2018-09 (Д)'!$C$2:$C$100,0)+1,0)))-INDIRECT(CONCATENATE("'2018-08 (Д)'!N",TEXT(MATCH($C32,'2018-08 (Д)'!$C$2:$C$100,0)+1,0))))/INDIRECT(CONCATENATE("'2018-08 (Д)'!N",TEXT(MATCH($C32,'2018-08 (Д)'!$C$2:$C$100,0)+1,0))))*100)</f>
        <v>15.509428951486971</v>
      </c>
      <c r="DG32" s="9">
        <f ca="1">IF(OR(INDIRECT(CONCATENATE("'2018-10 (Д)'!N",TEXT(MATCH($C32,'2018-10 (Д)'!$C$2:$C$100,0)+1,0)))="Н/Д",INDIRECT(CONCATENATE("'2018-09 (Д)'!N",TEXT(MATCH($C32,'2018-09 (Д)'!$C$2:$C$100,0)+1,0)))="Н/Д",AND(INDIRECT(CONCATENATE("'2018-10 (Д)'!N",TEXT(MATCH($C32,'2018-10 (Д)'!$C$2:$C$100,0)+1,0)))="Н/Д",INDIRECT(CONCATENATE("'2018-09 (Д)'!N",TEXT(MATCH($C32,'2018-09 (Д)'!$C$2:$C$100,0)+1,0))))),"Н/Д",((INDIRECT(CONCATENATE("'2018-10 (Д)'!N",TEXT(MATCH($C32,'2018-10 (Д)'!$C$2:$C$100,0)+1,0)))-INDIRECT(CONCATENATE("'2018-09 (Д)'!N",TEXT(MATCH($C32,'2018-09 (Д)'!$C$2:$C$100,0)+1,0))))/INDIRECT(CONCATENATE("'2018-09 (Д)'!N",TEXT(MATCH($C32,'2018-09 (Д)'!$C$2:$C$100,0)+1,0))))*100)</f>
        <v>11.956072898611572</v>
      </c>
      <c r="DH32" s="9">
        <f ca="1">IF(OR(INDIRECT(CONCATENATE("'2018-11 (Д)'!N",TEXT(MATCH($C32,'2018-11 (Д)'!$C$2:$C$100,0)+1,0)))="Н/Д",INDIRECT(CONCATENATE("'2018-10 (Д)'!N",TEXT(MATCH($C32,'2018-10 (Д)'!$C$2:$C$100,0)+1,0)))="Н/Д",AND(INDIRECT(CONCATENATE("'2018-11 (Д)'!N",TEXT(MATCH($C32,'2018-11 (Д)'!$C$2:$C$100,0)+1,0)))="Н/Д",INDIRECT(CONCATENATE("'2018-10 (Д)'!N",TEXT(MATCH($C32,'2018-10 (Д)'!$C$2:$C$100,0)+1,0))))),"Н/Д",((INDIRECT(CONCATENATE("'2018-11 (Д)'!N",TEXT(MATCH($C32,'2018-11 (Д)'!$C$2:$C$100,0)+1,0)))-INDIRECT(CONCATENATE("'2018-10 (Д)'!N",TEXT(MATCH($C32,'2018-10 (Д)'!$C$2:$C$100,0)+1,0))))/INDIRECT(CONCATENATE("'2018-10 (Д)'!N",TEXT(MATCH($C32,'2018-10 (Д)'!$C$2:$C$100,0)+1,0))))*100)</f>
        <v>13.018105644333449</v>
      </c>
      <c r="DI32" s="9">
        <f ca="1">IF(OR(INDIRECT(CONCATENATE("'2018-12 (Д)'!N",TEXT(MATCH($C32,'2018-12 (Д)'!$C$2:$C$100,0)+1,0)))="Н/Д",INDIRECT(CONCATENATE("'2018-11 (Д)'!N",TEXT(MATCH($C32,'2018-11 (Д)'!$C$2:$C$100,0)+1,0)))="Н/Д",AND(INDIRECT(CONCATENATE("'2018-12 (Д)'!N",TEXT(MATCH($C32,'2018-12 (Д)'!$C$2:$C$100,0)+1,0)))="Н/Д",INDIRECT(CONCATENATE("'2018-11 (Д)'!N",TEXT(MATCH($C32,'2018-11 (Д)'!$C$2:$C$100,0)+1,0))))),"Н/Д",((INDIRECT(CONCATENATE("'2018-12 (Д)'!N",TEXT(MATCH($C32,'2018-12 (Д)'!$C$2:$C$100,0)+1,0)))-INDIRECT(CONCATENATE("'2018-11 (Д)'!N",TEXT(MATCH($C32,'2018-11 (Д)'!$C$2:$C$100,0)+1,0))))/INDIRECT(CONCATENATE("'2018-11 (Д)'!N",TEXT(MATCH($C32,'2018-11 (Д)'!$C$2:$C$100,0)+1,0))))*100)</f>
        <v>11.244434490668574</v>
      </c>
      <c r="DJ32" s="9"/>
      <c r="DK32" s="9">
        <f ca="1">IF(OR(INDIRECT(CONCATENATE("'2018-03 (Д)'!O",TEXT(MATCH($C32,'2018-03 (Д)'!$C$2:$C$100,0)+1,0)))="Н/Д",INDIRECT(CONCATENATE("'2018-02 (Д)'!O",TEXT(MATCH($C32,'2018-02 (Д)'!$C$2:$C$100,0)+1,0)))="Н/Д",AND(INDIRECT(CONCATENATE("'2018-03 (Д)'!O",TEXT(MATCH($C32,'2018-03 (Д)'!$C$2:$C$100,0)+1,0)))="Н/Д",INDIRECT(CONCATENATE("'2018-02 (Д)'!O",TEXT(MATCH($C32,'2018-02 (Д)'!$C$2:$C$100,0)+1,0))))),"Н/Д",((INDIRECT(CONCATENATE("'2018-03 (Д)'!O",TEXT(MATCH($C32,'2018-03 (Д)'!$C$2:$C$100,0)+1,0)))-INDIRECT(CONCATENATE("'2018-02 (Д)'!O",TEXT(MATCH($C32,'2018-02 (Д)'!$C$2:$C$100,0)+1,0))))/INDIRECT(CONCATENATE("'2018-02 (Д)'!O",TEXT(MATCH($C32,'2018-02 (Д)'!$C$2:$C$100,0)+1,0))))*100)</f>
        <v>-123.56280971854703</v>
      </c>
      <c r="DL32" s="9">
        <f ca="1">IF(OR(INDIRECT(CONCATENATE("'2018-04 (Д)'!O",TEXT(MATCH($C32,'2018-04 (Д)'!$C$2:$C$100,0)+1,0)))="Н/Д",INDIRECT(CONCATENATE("'2018-03 (Д)'!O",TEXT(MATCH($C32,'2018-03 (Д)'!$C$2:$C$100,0)+1,0)))="Н/Д",AND(INDIRECT(CONCATENATE("'2018-04 (Д)'!O",TEXT(MATCH($C32,'2018-04 (Д)'!$C$2:$C$100,0)+1,0)))="Н/Д",INDIRECT(CONCATENATE("'2018-03 (Д)'!O",TEXT(MATCH($C32,'2018-03 (Д)'!$C$2:$C$100,0)+1,0))))),"Н/Д",((INDIRECT(CONCATENATE("'2018-04 (Д)'!O",TEXT(MATCH($C32,'2018-04 (Д)'!$C$2:$C$100,0)+1,0)))-INDIRECT(CONCATENATE("'2018-03 (Д)'!O",TEXT(MATCH($C32,'2018-03 (Д)'!$C$2:$C$100,0)+1,0))))/INDIRECT(CONCATENATE("'2018-03 (Д)'!O",TEXT(MATCH($C32,'2018-03 (Д)'!$C$2:$C$100,0)+1,0))))*100)</f>
        <v>-128.07537677155631</v>
      </c>
      <c r="DM32" s="9">
        <f ca="1">IF(OR(INDIRECT(CONCATENATE("'2018-05 (Д)'!O",TEXT(MATCH($C32,'2018-05 (Д)'!$C$2:$C$100,0)+1,0)))="Н/Д",INDIRECT(CONCATENATE("'2018-04 (Д)'!O",TEXT(MATCH($C32,'2018-04 (Д)'!$C$2:$C$100,0)+1,0)))="Н/Д",AND(INDIRECT(CONCATENATE("'2018-05 (Д)'!O",TEXT(MATCH($C32,'2018-05 (Д)'!$C$2:$C$100,0)+1,0)))="Н/Д",INDIRECT(CONCATENATE("'2018-04 (Д)'!O",TEXT(MATCH($C32,'2018-04 (Д)'!$C$2:$C$100,0)+1,0))))),"Н/Д",((INDIRECT(CONCATENATE("'2018-05 (Д)'!O",TEXT(MATCH($C32,'2018-05 (Д)'!$C$2:$C$100,0)+1,0)))-INDIRECT(CONCATENATE("'2018-04 (Д)'!O",TEXT(MATCH($C32,'2018-04 (Д)'!$C$2:$C$100,0)+1,0))))/INDIRECT(CONCATENATE("'2018-04 (Д)'!O",TEXT(MATCH($C32,'2018-04 (Д)'!$C$2:$C$100,0)+1,0))))*100)</f>
        <v>-29.99781818181836</v>
      </c>
      <c r="DN32" s="9">
        <f ca="1">IF(OR(INDIRECT(CONCATENATE("'2018-06 (Д)'!O",TEXT(MATCH($C32,'2018-06 (Д)'!$C$2:$C$100,0)+1,0)))="Н/Д",INDIRECT(CONCATENATE("'2018-05 (Д)'!O",TEXT(MATCH($C32,'2018-05 (Д)'!$C$2:$C$100,0)+1,0)))="Н/Д",AND(INDIRECT(CONCATENATE("'2018-06 (Д)'!O",TEXT(MATCH($C32,'2018-06 (Д)'!$C$2:$C$100,0)+1,0)))="Н/Д",INDIRECT(CONCATENATE("'2018-05 (Д)'!O",TEXT(MATCH($C32,'2018-05 (Д)'!$C$2:$C$100,0)+1,0))))),"Н/Д",((INDIRECT(CONCATENATE("'2018-06 (Д)'!O",TEXT(MATCH($C32,'2018-06 (Д)'!$C$2:$C$100,0)+1,0)))-INDIRECT(CONCATENATE("'2018-05 (Д)'!O",TEXT(MATCH($C32,'2018-05 (Д)'!$C$2:$C$100,0)+1,0))))/INDIRECT(CONCATENATE("'2018-05 (Д)'!O",TEXT(MATCH($C32,'2018-05 (Д)'!$C$2:$C$100,0)+1,0))))*100)</f>
        <v>58.764402148504537</v>
      </c>
      <c r="DO32" s="9">
        <f ca="1">IF(OR(INDIRECT(CONCATENATE("'2018-07 (Д)'!O",TEXT(MATCH($C32,'2018-07 (Д)'!$C$2:$C$100,0)+1,0)))="Н/Д",INDIRECT(CONCATENATE("'2018-06 (Д)'!O",TEXT(MATCH($C32,'2018-06 (Д)'!$C$2:$C$100,0)+1,0)))="Н/Д",AND(INDIRECT(CONCATENATE("'2018-07 (Д)'!O",TEXT(MATCH($C32,'2018-07 (Д)'!$C$2:$C$100,0)+1,0)))="Н/Д",INDIRECT(CONCATENATE("'2018-06 (Д)'!O",TEXT(MATCH($C32,'2018-06 (Д)'!$C$2:$C$100,0)+1,0))))),"Н/Д",((INDIRECT(CONCATENATE("'2018-07 (Д)'!O",TEXT(MATCH($C32,'2018-07 (Д)'!$C$2:$C$100,0)+1,0)))-INDIRECT(CONCATENATE("'2018-06 (Д)'!O",TEXT(MATCH($C32,'2018-06 (Д)'!$C$2:$C$100,0)+1,0))))/INDIRECT(CONCATENATE("'2018-06 (Д)'!O",TEXT(MATCH($C32,'2018-06 (Д)'!$C$2:$C$100,0)+1,0))))*100)</f>
        <v>146.34902873072457</v>
      </c>
      <c r="DP32" s="9">
        <f ca="1">IF(OR(INDIRECT(CONCATENATE("'2018-08 (Д)'!O",TEXT(MATCH($C32,'2018-08 (Д)'!$C$2:$C$100,0)+1,0)))="Н/Д",INDIRECT(CONCATENATE("'2018-07 (Д)'!O",TEXT(MATCH($C32,'2018-07 (Д)'!$C$2:$C$100,0)+1,0)))="Н/Д",AND(INDIRECT(CONCATENATE("'2018-08 (Д)'!O",TEXT(MATCH($C32,'2018-08 (Д)'!$C$2:$C$100,0)+1,0)))="Н/Д",INDIRECT(CONCATENATE("'2018-07 (Д)'!O",TEXT(MATCH($C32,'2018-07 (Д)'!$C$2:$C$100,0)+1,0))))),"Н/Д",((INDIRECT(CONCATENATE("'2018-08 (Д)'!O",TEXT(MATCH($C32,'2018-08 (Д)'!$C$2:$C$100,0)+1,0)))-INDIRECT(CONCATENATE("'2018-07 (Д)'!O",TEXT(MATCH($C32,'2018-07 (Д)'!$C$2:$C$100,0)+1,0))))/INDIRECT(CONCATENATE("'2018-07 (Д)'!O",TEXT(MATCH($C32,'2018-07 (Д)'!$C$2:$C$100,0)+1,0))))*100)</f>
        <v>9.2680620358896171</v>
      </c>
      <c r="DQ32" s="9">
        <f ca="1">IF(OR(INDIRECT(CONCATENATE("'2018-09 (Д)'!O",TEXT(MATCH($C32,'2018-09 (Д)'!$C$2:$C$100,0)+1,0)))="Н/Д",INDIRECT(CONCATENATE("'2018-08 (Д)'!O",TEXT(MATCH($C32,'2018-08 (Д)'!$C$2:$C$100,0)+1,0)))="Н/Д",AND(INDIRECT(CONCATENATE("'2018-09 (Д)'!O",TEXT(MATCH($C32,'2018-09 (Д)'!$C$2:$C$100,0)+1,0)))="Н/Д",INDIRECT(CONCATENATE("'2018-08 (Д)'!O",TEXT(MATCH($C32,'2018-08 (Д)'!$C$2:$C$100,0)+1,0))))),"Н/Д",((INDIRECT(CONCATENATE("'2018-09 (Д)'!O",TEXT(MATCH($C32,'2018-09 (Д)'!$C$2:$C$100,0)+1,0)))-INDIRECT(CONCATENATE("'2018-08 (Д)'!O",TEXT(MATCH($C32,'2018-08 (Д)'!$C$2:$C$100,0)+1,0))))/INDIRECT(CONCATENATE("'2018-08 (Д)'!O",TEXT(MATCH($C32,'2018-08 (Д)'!$C$2:$C$100,0)+1,0))))*100)</f>
        <v>-114.42469916129818</v>
      </c>
      <c r="DR32" s="9">
        <f ca="1">IF(OR(INDIRECT(CONCATENATE("'2018-10 (Д)'!O",TEXT(MATCH($C32,'2018-10 (Д)'!$C$2:$C$100,0)+1,0)))="Н/Д",INDIRECT(CONCATENATE("'2018-09 (Д)'!O",TEXT(MATCH($C32,'2018-09 (Д)'!$C$2:$C$100,0)+1,0)))="Н/Д",AND(INDIRECT(CONCATENATE("'2018-10 (Д)'!O",TEXT(MATCH($C32,'2018-10 (Д)'!$C$2:$C$100,0)+1,0)))="Н/Д",INDIRECT(CONCATENATE("'2018-09 (Д)'!O",TEXT(MATCH($C32,'2018-09 (Д)'!$C$2:$C$100,0)+1,0))))),"Н/Д",((INDIRECT(CONCATENATE("'2018-10 (Д)'!O",TEXT(MATCH($C32,'2018-10 (Д)'!$C$2:$C$100,0)+1,0)))-INDIRECT(CONCATENATE("'2018-09 (Д)'!O",TEXT(MATCH($C32,'2018-09 (Д)'!$C$2:$C$100,0)+1,0))))/INDIRECT(CONCATENATE("'2018-09 (Д)'!O",TEXT(MATCH($C32,'2018-09 (Д)'!$C$2:$C$100,0)+1,0))))*100)</f>
        <v>-100</v>
      </c>
      <c r="DS32" s="9" t="e">
        <f ca="1">IF(OR(INDIRECT(CONCATENATE("'2018-11 (Д)'!O",TEXT(MATCH($C32,'2018-11 (Д)'!$C$2:$C$100,0)+1,0)))="Н/Д",INDIRECT(CONCATENATE("'2018-10 (Д)'!O",TEXT(MATCH($C32,'2018-10 (Д)'!$C$2:$C$100,0)+1,0)))="Н/Д",AND(INDIRECT(CONCATENATE("'2018-11 (Д)'!O",TEXT(MATCH($C32,'2018-11 (Д)'!$C$2:$C$100,0)+1,0)))="Н/Д",INDIRECT(CONCATENATE("'2018-10 (Д)'!O",TEXT(MATCH($C32,'2018-10 (Д)'!$C$2:$C$100,0)+1,0))))),"Н/Д",((INDIRECT(CONCATENATE("'2018-11 (Д)'!O",TEXT(MATCH($C32,'2018-11 (Д)'!$C$2:$C$100,0)+1,0)))-INDIRECT(CONCATENATE("'2018-10 (Д)'!O",TEXT(MATCH($C32,'2018-10 (Д)'!$C$2:$C$100,0)+1,0))))/INDIRECT(CONCATENATE("'2018-10 (Д)'!O",TEXT(MATCH($C32,'2018-10 (Д)'!$C$2:$C$100,0)+1,0))))*100)</f>
        <v>#DIV/0!</v>
      </c>
      <c r="DT32" s="9">
        <f ca="1">IF(OR(INDIRECT(CONCATENATE("'2018-12 (Д)'!O",TEXT(MATCH($C32,'2018-12 (Д)'!$C$2:$C$100,0)+1,0)))="Н/Д",INDIRECT(CONCATENATE("'2018-11 (Д)'!O",TEXT(MATCH($C32,'2018-11 (Д)'!$C$2:$C$100,0)+1,0)))="Н/Д",AND(INDIRECT(CONCATENATE("'2018-12 (Д)'!O",TEXT(MATCH($C32,'2018-12 (Д)'!$C$2:$C$100,0)+1,0)))="Н/Д",INDIRECT(CONCATENATE("'2018-11 (Д)'!O",TEXT(MATCH($C32,'2018-11 (Д)'!$C$2:$C$100,0)+1,0))))),"Н/Д",((INDIRECT(CONCATENATE("'2018-12 (Д)'!O",TEXT(MATCH($C32,'2018-12 (Д)'!$C$2:$C$100,0)+1,0)))-INDIRECT(CONCATENATE("'2018-11 (Д)'!O",TEXT(MATCH($C32,'2018-11 (Д)'!$C$2:$C$100,0)+1,0))))/INDIRECT(CONCATENATE("'2018-11 (Д)'!O",TEXT(MATCH($C32,'2018-11 (Д)'!$C$2:$C$100,0)+1,0))))*100)</f>
        <v>-19.197387040702949</v>
      </c>
      <c r="DU32" s="9"/>
      <c r="DV32" s="9">
        <f ca="1">IF(OR(INDIRECT(CONCATENATE("'2018-03 (Д)'!P",TEXT(MATCH($C32,'2018-03 (Д)'!$C$2:$C$100,0)+1,0)))="Н/Д",INDIRECT(CONCATENATE("'2018-02 (Д)'!P",TEXT(MATCH($C32,'2018-02 (Д)'!$C$2:$C$100,0)+1,0)))="Н/Д",AND(INDIRECT(CONCATENATE("'2018-03 (Д)'!P",TEXT(MATCH($C32,'2018-03 (Д)'!$C$2:$C$100,0)+1,0)))="Н/Д",INDIRECT(CONCATENATE("'2018-02 (Д)'!P",TEXT(MATCH($C32,'2018-02 (Д)'!$C$2:$C$100,0)+1,0))))),"Н/Д",((INDIRECT(CONCATENATE("'2018-03 (Д)'!P",TEXT(MATCH($C32,'2018-03 (Д)'!$C$2:$C$100,0)+1,0)))-INDIRECT(CONCATENATE("'2018-02 (Д)'!P",TEXT(MATCH($C32,'2018-02 (Д)'!$C$2:$C$100,0)+1,0))))/INDIRECT(CONCATENATE("'2018-02 (Д)'!P",TEXT(MATCH($C32,'2018-02 (Д)'!$C$2:$C$100,0)+1,0))))*100)</f>
        <v>-54.150836078564211</v>
      </c>
      <c r="DW32" s="9">
        <f ca="1">IF(OR(INDIRECT(CONCATENATE("'2018-04 (Д)'!P",TEXT(MATCH($C32,'2018-04 (Д)'!$C$2:$C$100,0)+1,0)))="Н/Д",INDIRECT(CONCATENATE("'2018-03 (Д)'!P",TEXT(MATCH($C32,'2018-03 (Д)'!$C$2:$C$100,0)+1,0)))="Н/Д",AND(INDIRECT(CONCATENATE("'2018-04 (Д)'!P",TEXT(MATCH($C32,'2018-04 (Д)'!$C$2:$C$100,0)+1,0)))="Н/Д",INDIRECT(CONCATENATE("'2018-03 (Д)'!P",TEXT(MATCH($C32,'2018-03 (Д)'!$C$2:$C$100,0)+1,0))))),"Н/Д",((INDIRECT(CONCATENATE("'2018-04 (Д)'!P",TEXT(MATCH($C32,'2018-04 (Д)'!$C$2:$C$100,0)+1,0)))-INDIRECT(CONCATENATE("'2018-03 (Д)'!P",TEXT(MATCH($C32,'2018-03 (Д)'!$C$2:$C$100,0)+1,0))))/INDIRECT(CONCATENATE("'2018-03 (Д)'!P",TEXT(MATCH($C32,'2018-03 (Д)'!$C$2:$C$100,0)+1,0))))*100)</f>
        <v>205.89066038409732</v>
      </c>
      <c r="DX32" s="9">
        <f ca="1">IF(OR(INDIRECT(CONCATENATE("'2018-05 (Д)'!P",TEXT(MATCH($C32,'2018-05 (Д)'!$C$2:$C$100,0)+1,0)))="Н/Д",INDIRECT(CONCATENATE("'2018-04 (Д)'!P",TEXT(MATCH($C32,'2018-04 (Д)'!$C$2:$C$100,0)+1,0)))="Н/Д",AND(INDIRECT(CONCATENATE("'2018-05 (Д)'!P",TEXT(MATCH($C32,'2018-05 (Д)'!$C$2:$C$100,0)+1,0)))="Н/Д",INDIRECT(CONCATENATE("'2018-04 (Д)'!P",TEXT(MATCH($C32,'2018-04 (Д)'!$C$2:$C$100,0)+1,0))))),"Н/Д",((INDIRECT(CONCATENATE("'2018-05 (Д)'!P",TEXT(MATCH($C32,'2018-05 (Д)'!$C$2:$C$100,0)+1,0)))-INDIRECT(CONCATENATE("'2018-04 (Д)'!P",TEXT(MATCH($C32,'2018-04 (Д)'!$C$2:$C$100,0)+1,0))))/INDIRECT(CONCATENATE("'2018-04 (Д)'!P",TEXT(MATCH($C32,'2018-04 (Д)'!$C$2:$C$100,0)+1,0))))*100)</f>
        <v>-36.317469843930041</v>
      </c>
      <c r="DY32" s="9">
        <f ca="1">IF(OR(INDIRECT(CONCATENATE("'2018-06 (Д)'!P",TEXT(MATCH($C32,'2018-06 (Д)'!$C$2:$C$100,0)+1,0)))="Н/Д",INDIRECT(CONCATENATE("'2018-05 (Д)'!P",TEXT(MATCH($C32,'2018-05 (Д)'!$C$2:$C$100,0)+1,0)))="Н/Д",AND(INDIRECT(CONCATENATE("'2018-06 (Д)'!P",TEXT(MATCH($C32,'2018-06 (Д)'!$C$2:$C$100,0)+1,0)))="Н/Д",INDIRECT(CONCATENATE("'2018-05 (Д)'!P",TEXT(MATCH($C32,'2018-05 (Д)'!$C$2:$C$100,0)+1,0))))),"Н/Д",((INDIRECT(CONCATENATE("'2018-06 (Д)'!P",TEXT(MATCH($C32,'2018-06 (Д)'!$C$2:$C$100,0)+1,0)))-INDIRECT(CONCATENATE("'2018-05 (Д)'!P",TEXT(MATCH($C32,'2018-05 (Д)'!$C$2:$C$100,0)+1,0))))/INDIRECT(CONCATENATE("'2018-05 (Д)'!P",TEXT(MATCH($C32,'2018-05 (Д)'!$C$2:$C$100,0)+1,0))))*100)</f>
        <v>3.341304391228435</v>
      </c>
      <c r="DZ32" s="9">
        <f ca="1">IF(OR(INDIRECT(CONCATENATE("'2018-07 (Д)'!P",TEXT(MATCH($C32,'2018-07 (Д)'!$C$2:$C$100,0)+1,0)))="Н/Д",INDIRECT(CONCATENATE("'2018-06 (Д)'!P",TEXT(MATCH($C32,'2018-06 (Д)'!$C$2:$C$100,0)+1,0)))="Н/Д",AND(INDIRECT(CONCATENATE("'2018-07 (Д)'!P",TEXT(MATCH($C32,'2018-07 (Д)'!$C$2:$C$100,0)+1,0)))="Н/Д",INDIRECT(CONCATENATE("'2018-06 (Д)'!P",TEXT(MATCH($C32,'2018-06 (Д)'!$C$2:$C$100,0)+1,0))))),"Н/Д",((INDIRECT(CONCATENATE("'2018-07 (Д)'!P",TEXT(MATCH($C32,'2018-07 (Д)'!$C$2:$C$100,0)+1,0)))-INDIRECT(CONCATENATE("'2018-06 (Д)'!P",TEXT(MATCH($C32,'2018-06 (Д)'!$C$2:$C$100,0)+1,0))))/INDIRECT(CONCATENATE("'2018-06 (Д)'!P",TEXT(MATCH($C32,'2018-06 (Д)'!$C$2:$C$100,0)+1,0))))*100)</f>
        <v>59.678108636456962</v>
      </c>
      <c r="EA32" s="9">
        <f ca="1">IF(OR(INDIRECT(CONCATENATE("'2018-08 (Д)'!P",TEXT(MATCH($C32,'2018-08 (Д)'!$C$2:$C$100,0)+1,0)))="Н/Д",INDIRECT(CONCATENATE("'2018-07 (Д)'!P",TEXT(MATCH($C32,'2018-07 (Д)'!$C$2:$C$100,0)+1,0)))="Н/Д",AND(INDIRECT(CONCATENATE("'2018-08 (Д)'!P",TEXT(MATCH($C32,'2018-08 (Д)'!$C$2:$C$100,0)+1,0)))="Н/Д",INDIRECT(CONCATENATE("'2018-07 (Д)'!P",TEXT(MATCH($C32,'2018-07 (Д)'!$C$2:$C$100,0)+1,0))))),"Н/Д",((INDIRECT(CONCATENATE("'2018-08 (Д)'!P",TEXT(MATCH($C32,'2018-08 (Д)'!$C$2:$C$100,0)+1,0)))-INDIRECT(CONCATENATE("'2018-07 (Д)'!P",TEXT(MATCH($C32,'2018-07 (Д)'!$C$2:$C$100,0)+1,0))))/INDIRECT(CONCATENATE("'2018-07 (Д)'!P",TEXT(MATCH($C32,'2018-07 (Д)'!$C$2:$C$100,0)+1,0))))*100)</f>
        <v>-24.58787632707946</v>
      </c>
      <c r="EB32" s="9">
        <f ca="1">IF(OR(INDIRECT(CONCATENATE("'2018-09 (Д)'!P",TEXT(MATCH($C32,'2018-09 (Д)'!$C$2:$C$100,0)+1,0)))="Н/Д",INDIRECT(CONCATENATE("'2018-08 (Д)'!P",TEXT(MATCH($C32,'2018-08 (Д)'!$C$2:$C$100,0)+1,0)))="Н/Д",AND(INDIRECT(CONCATENATE("'2018-09 (Д)'!P",TEXT(MATCH($C32,'2018-09 (Д)'!$C$2:$C$100,0)+1,0)))="Н/Д",INDIRECT(CONCATENATE("'2018-08 (Д)'!P",TEXT(MATCH($C32,'2018-08 (Д)'!$C$2:$C$100,0)+1,0))))),"Н/Д",((INDIRECT(CONCATENATE("'2018-09 (Д)'!P",TEXT(MATCH($C32,'2018-09 (Д)'!$C$2:$C$100,0)+1,0)))-INDIRECT(CONCATENATE("'2018-08 (Д)'!P",TEXT(MATCH($C32,'2018-08 (Д)'!$C$2:$C$100,0)+1,0))))/INDIRECT(CONCATENATE("'2018-08 (Д)'!P",TEXT(MATCH($C32,'2018-08 (Д)'!$C$2:$C$100,0)+1,0))))*100)</f>
        <v>-27.797853368386892</v>
      </c>
      <c r="EC32" s="9">
        <f ca="1">IF(OR(INDIRECT(CONCATENATE("'2018-10 (Д)'!P",TEXT(MATCH($C32,'2018-10 (Д)'!$C$2:$C$100,0)+1,0)))="Н/Д",INDIRECT(CONCATENATE("'2018-09 (Д)'!P",TEXT(MATCH($C32,'2018-09 (Д)'!$C$2:$C$100,0)+1,0)))="Н/Д",AND(INDIRECT(CONCATENATE("'2018-10 (Д)'!P",TEXT(MATCH($C32,'2018-10 (Д)'!$C$2:$C$100,0)+1,0)))="Н/Д",INDIRECT(CONCATENATE("'2018-09 (Д)'!P",TEXT(MATCH($C32,'2018-09 (Д)'!$C$2:$C$100,0)+1,0))))),"Н/Д",((INDIRECT(CONCATENATE("'2018-10 (Д)'!P",TEXT(MATCH($C32,'2018-10 (Д)'!$C$2:$C$100,0)+1,0)))-INDIRECT(CONCATENATE("'2018-09 (Д)'!P",TEXT(MATCH($C32,'2018-09 (Д)'!$C$2:$C$100,0)+1,0))))/INDIRECT(CONCATENATE("'2018-09 (Д)'!P",TEXT(MATCH($C32,'2018-09 (Д)'!$C$2:$C$100,0)+1,0))))*100)</f>
        <v>58.685455355266335</v>
      </c>
      <c r="ED32" s="9">
        <f ca="1">IF(OR(INDIRECT(CONCATENATE("'2018-11 (Д)'!P",TEXT(MATCH($C32,'2018-11 (Д)'!$C$2:$C$100,0)+1,0)))="Н/Д",INDIRECT(CONCATENATE("'2018-10 (Д)'!P",TEXT(MATCH($C32,'2018-10 (Д)'!$C$2:$C$100,0)+1,0)))="Н/Д",AND(INDIRECT(CONCATENATE("'2018-11 (Д)'!P",TEXT(MATCH($C32,'2018-11 (Д)'!$C$2:$C$100,0)+1,0)))="Н/Д",INDIRECT(CONCATENATE("'2018-10 (Д)'!P",TEXT(MATCH($C32,'2018-10 (Д)'!$C$2:$C$100,0)+1,0))))),"Н/Д",((INDIRECT(CONCATENATE("'2018-11 (Д)'!P",TEXT(MATCH($C32,'2018-11 (Д)'!$C$2:$C$100,0)+1,0)))-INDIRECT(CONCATENATE("'2018-10 (Д)'!P",TEXT(MATCH($C32,'2018-10 (Д)'!$C$2:$C$100,0)+1,0))))/INDIRECT(CONCATENATE("'2018-10 (Д)'!P",TEXT(MATCH($C32,'2018-10 (Д)'!$C$2:$C$100,0)+1,0))))*100)</f>
        <v>2.9290093914600166</v>
      </c>
      <c r="EE32" s="9">
        <f ca="1">IF(OR(INDIRECT(CONCATENATE("'2018-12 (Д)'!P",TEXT(MATCH($C32,'2018-12 (Д)'!$C$2:$C$100,0)+1,0)))="Н/Д",INDIRECT(CONCATENATE("'2018-11 (Д)'!P",TEXT(MATCH($C32,'2018-11 (Д)'!$C$2:$C$100,0)+1,0)))="Н/Д",AND(INDIRECT(CONCATENATE("'2018-12 (Д)'!P",TEXT(MATCH($C32,'2018-12 (Д)'!$C$2:$C$100,0)+1,0)))="Н/Д",INDIRECT(CONCATENATE("'2018-11 (Д)'!P",TEXT(MATCH($C32,'2018-11 (Д)'!$C$2:$C$100,0)+1,0))))),"Н/Д",((INDIRECT(CONCATENATE("'2018-12 (Д)'!P",TEXT(MATCH($C32,'2018-12 (Д)'!$C$2:$C$100,0)+1,0)))-INDIRECT(CONCATENATE("'2018-11 (Д)'!P",TEXT(MATCH($C32,'2018-11 (Д)'!$C$2:$C$100,0)+1,0))))/INDIRECT(CONCATENATE("'2018-11 (Д)'!P",TEXT(MATCH($C32,'2018-11 (Д)'!$C$2:$C$100,0)+1,0))))*100)</f>
        <v>59.853038406870077</v>
      </c>
      <c r="EF32" s="9"/>
      <c r="EG32" s="9">
        <f ca="1">IF(OR(INDIRECT(CONCATENATE("'2018-03 (Д)'!Q",TEXT(MATCH($C32,'2018-03 (Д)'!$C$2:$C$100,0)+1,0)))="Н/Д",INDIRECT(CONCATENATE("'2018-02 (Д)'!Q",TEXT(MATCH($C32,'2018-02 (Д)'!$C$2:$C$100,0)+1,0)))="Н/Д",AND(INDIRECT(CONCATENATE("'2018-03 (Д)'!Q",TEXT(MATCH($C32,'2018-03 (Д)'!$C$2:$C$100,0)+1,0)))="Н/Д",INDIRECT(CONCATENATE("'2018-02 (Д)'!Q",TEXT(MATCH($C32,'2018-02 (Д)'!$C$2:$C$100,0)+1,0))))),"Н/Д",((INDIRECT(CONCATENATE("'2018-03 (Д)'!Q",TEXT(MATCH($C32,'2018-03 (Д)'!$C$2:$C$100,0)+1,0)))-INDIRECT(CONCATENATE("'2018-02 (Д)'!Q",TEXT(MATCH($C32,'2018-02 (Д)'!$C$2:$C$100,0)+1,0))))/INDIRECT(CONCATENATE("'2018-02 (Д)'!Q",TEXT(MATCH($C32,'2018-02 (Д)'!$C$2:$C$100,0)+1,0))))*100)</f>
        <v>1800.8466090520312</v>
      </c>
      <c r="EH32" s="9">
        <f ca="1">IF(OR(INDIRECT(CONCATENATE("'2018-04 (Д)'!Q",TEXT(MATCH($C32,'2018-04 (Д)'!$C$2:$C$100,0)+1,0)))="Н/Д",INDIRECT(CONCATENATE("'2018-03 (Д)'!Q",TEXT(MATCH($C32,'2018-03 (Д)'!$C$2:$C$100,0)+1,0)))="Н/Д",AND(INDIRECT(CONCATENATE("'2018-04 (Д)'!Q",TEXT(MATCH($C32,'2018-04 (Д)'!$C$2:$C$100,0)+1,0)))="Н/Д",INDIRECT(CONCATENATE("'2018-03 (Д)'!Q",TEXT(MATCH($C32,'2018-03 (Д)'!$C$2:$C$100,0)+1,0))))),"Н/Д",((INDIRECT(CONCATENATE("'2018-04 (Д)'!Q",TEXT(MATCH($C32,'2018-04 (Д)'!$C$2:$C$100,0)+1,0)))-INDIRECT(CONCATENATE("'2018-03 (Д)'!Q",TEXT(MATCH($C32,'2018-03 (Д)'!$C$2:$C$100,0)+1,0))))/INDIRECT(CONCATENATE("'2018-03 (Д)'!Q",TEXT(MATCH($C32,'2018-03 (Д)'!$C$2:$C$100,0)+1,0))))*100)</f>
        <v>-41.526891806048226</v>
      </c>
      <c r="EI32" s="9">
        <f ca="1">IF(OR(INDIRECT(CONCATENATE("'2018-05 (Д)'!Q",TEXT(MATCH($C32,'2018-05 (Д)'!$C$2:$C$100,0)+1,0)))="Н/Д",INDIRECT(CONCATENATE("'2018-04 (Д)'!Q",TEXT(MATCH($C32,'2018-04 (Д)'!$C$2:$C$100,0)+1,0)))="Н/Д",AND(INDIRECT(CONCATENATE("'2018-05 (Д)'!Q",TEXT(MATCH($C32,'2018-05 (Д)'!$C$2:$C$100,0)+1,0)))="Н/Д",INDIRECT(CONCATENATE("'2018-04 (Д)'!Q",TEXT(MATCH($C32,'2018-04 (Д)'!$C$2:$C$100,0)+1,0))))),"Н/Д",((INDIRECT(CONCATENATE("'2018-05 (Д)'!Q",TEXT(MATCH($C32,'2018-05 (Д)'!$C$2:$C$100,0)+1,0)))-INDIRECT(CONCATENATE("'2018-04 (Д)'!Q",TEXT(MATCH($C32,'2018-04 (Д)'!$C$2:$C$100,0)+1,0))))/INDIRECT(CONCATENATE("'2018-04 (Д)'!Q",TEXT(MATCH($C32,'2018-04 (Д)'!$C$2:$C$100,0)+1,0))))*100)</f>
        <v>3.6589503944493251</v>
      </c>
      <c r="EJ32" s="9">
        <f ca="1">IF(OR(INDIRECT(CONCATENATE("'2018-06 (Д)'!Q",TEXT(MATCH($C32,'2018-06 (Д)'!$C$2:$C$100,0)+1,0)))="Н/Д",INDIRECT(CONCATENATE("'2018-05 (Д)'!Q",TEXT(MATCH($C32,'2018-05 (Д)'!$C$2:$C$100,0)+1,0)))="Н/Д",AND(INDIRECT(CONCATENATE("'2018-06 (Д)'!Q",TEXT(MATCH($C32,'2018-06 (Д)'!$C$2:$C$100,0)+1,0)))="Н/Д",INDIRECT(CONCATENATE("'2018-05 (Д)'!Q",TEXT(MATCH($C32,'2018-05 (Д)'!$C$2:$C$100,0)+1,0))))),"Н/Д",((INDIRECT(CONCATENATE("'2018-06 (Д)'!Q",TEXT(MATCH($C32,'2018-06 (Д)'!$C$2:$C$100,0)+1,0)))-INDIRECT(CONCATENATE("'2018-05 (Д)'!Q",TEXT(MATCH($C32,'2018-05 (Д)'!$C$2:$C$100,0)+1,0))))/INDIRECT(CONCATENATE("'2018-05 (Д)'!Q",TEXT(MATCH($C32,'2018-05 (Д)'!$C$2:$C$100,0)+1,0))))*100)</f>
        <v>-85.431470101609108</v>
      </c>
      <c r="EK32" s="9">
        <f ca="1">IF(OR(INDIRECT(CONCATENATE("'2018-07 (Д)'!Q",TEXT(MATCH($C32,'2018-07 (Д)'!$C$2:$C$100,0)+1,0)))="Н/Д",INDIRECT(CONCATENATE("'2018-06 (Д)'!Q",TEXT(MATCH($C32,'2018-06 (Д)'!$C$2:$C$100,0)+1,0)))="Н/Д",AND(INDIRECT(CONCATENATE("'2018-07 (Д)'!Q",TEXT(MATCH($C32,'2018-07 (Д)'!$C$2:$C$100,0)+1,0)))="Н/Д",INDIRECT(CONCATENATE("'2018-06 (Д)'!Q",TEXT(MATCH($C32,'2018-06 (Д)'!$C$2:$C$100,0)+1,0))))),"Н/Д",((INDIRECT(CONCATENATE("'2018-07 (Д)'!Q",TEXT(MATCH($C32,'2018-07 (Д)'!$C$2:$C$100,0)+1,0)))-INDIRECT(CONCATENATE("'2018-06 (Д)'!Q",TEXT(MATCH($C32,'2018-06 (Д)'!$C$2:$C$100,0)+1,0))))/INDIRECT(CONCATENATE("'2018-06 (Д)'!Q",TEXT(MATCH($C32,'2018-06 (Д)'!$C$2:$C$100,0)+1,0))))*100)</f>
        <v>176.30396165397414</v>
      </c>
      <c r="EL32" s="9">
        <f ca="1">IF(OR(INDIRECT(CONCATENATE("'2018-08 (Д)'!Q",TEXT(MATCH($C32,'2018-08 (Д)'!$C$2:$C$100,0)+1,0)))="Н/Д",INDIRECT(CONCATENATE("'2018-07 (Д)'!Q",TEXT(MATCH($C32,'2018-07 (Д)'!$C$2:$C$100,0)+1,0)))="Н/Д",AND(INDIRECT(CONCATENATE("'2018-08 (Д)'!Q",TEXT(MATCH($C32,'2018-08 (Д)'!$C$2:$C$100,0)+1,0)))="Н/Д",INDIRECT(CONCATENATE("'2018-07 (Д)'!Q",TEXT(MATCH($C32,'2018-07 (Д)'!$C$2:$C$100,0)+1,0))))),"Н/Д",((INDIRECT(CONCATENATE("'2018-08 (Д)'!Q",TEXT(MATCH($C32,'2018-08 (Д)'!$C$2:$C$100,0)+1,0)))-INDIRECT(CONCATENATE("'2018-07 (Д)'!Q",TEXT(MATCH($C32,'2018-07 (Д)'!$C$2:$C$100,0)+1,0))))/INDIRECT(CONCATENATE("'2018-07 (Д)'!Q",TEXT(MATCH($C32,'2018-07 (Д)'!$C$2:$C$100,0)+1,0))))*100)</f>
        <v>153.02981894617352</v>
      </c>
      <c r="EM32" s="9">
        <f ca="1">IF(OR(INDIRECT(CONCATENATE("'2018-09 (Д)'!Q",TEXT(MATCH($C32,'2018-09 (Д)'!$C$2:$C$100,0)+1,0)))="Н/Д",INDIRECT(CONCATENATE("'2018-08 (Д)'!Q",TEXT(MATCH($C32,'2018-08 (Д)'!$C$2:$C$100,0)+1,0)))="Н/Д",AND(INDIRECT(CONCATENATE("'2018-09 (Д)'!Q",TEXT(MATCH($C32,'2018-09 (Д)'!$C$2:$C$100,0)+1,0)))="Н/Д",INDIRECT(CONCATENATE("'2018-08 (Д)'!Q",TEXT(MATCH($C32,'2018-08 (Д)'!$C$2:$C$100,0)+1,0))))),"Н/Д",((INDIRECT(CONCATENATE("'2018-09 (Д)'!Q",TEXT(MATCH($C32,'2018-09 (Д)'!$C$2:$C$100,0)+1,0)))-INDIRECT(CONCATENATE("'2018-08 (Д)'!Q",TEXT(MATCH($C32,'2018-08 (Д)'!$C$2:$C$100,0)+1,0))))/INDIRECT(CONCATENATE("'2018-08 (Д)'!Q",TEXT(MATCH($C32,'2018-08 (Д)'!$C$2:$C$100,0)+1,0))))*100)</f>
        <v>-88.569312067342736</v>
      </c>
      <c r="EN32" s="9">
        <f ca="1">IF(OR(INDIRECT(CONCATENATE("'2018-10 (Д)'!Q",TEXT(MATCH($C32,'2018-10 (Д)'!$C$2:$C$100,0)+1,0)))="Н/Д",INDIRECT(CONCATENATE("'2018-09 (Д)'!Q",TEXT(MATCH($C32,'2018-09 (Д)'!$C$2:$C$100,0)+1,0)))="Н/Д",AND(INDIRECT(CONCATENATE("'2018-10 (Д)'!Q",TEXT(MATCH($C32,'2018-10 (Д)'!$C$2:$C$100,0)+1,0)))="Н/Д",INDIRECT(CONCATENATE("'2018-09 (Д)'!Q",TEXT(MATCH($C32,'2018-09 (Д)'!$C$2:$C$100,0)+1,0))))),"Н/Д",((INDIRECT(CONCATENATE("'2018-10 (Д)'!Q",TEXT(MATCH($C32,'2018-10 (Д)'!$C$2:$C$100,0)+1,0)))-INDIRECT(CONCATENATE("'2018-09 (Д)'!Q",TEXT(MATCH($C32,'2018-09 (Д)'!$C$2:$C$100,0)+1,0))))/INDIRECT(CONCATENATE("'2018-09 (Д)'!Q",TEXT(MATCH($C32,'2018-09 (Д)'!$C$2:$C$100,0)+1,0))))*100)</f>
        <v>209.71000504706043</v>
      </c>
      <c r="EO32" s="9">
        <f ca="1">IF(OR(INDIRECT(CONCATENATE("'2018-11 (Д)'!Q",TEXT(MATCH($C32,'2018-11 (Д)'!$C$2:$C$100,0)+1,0)))="Н/Д",INDIRECT(CONCATENATE("'2018-10 (Д)'!Q",TEXT(MATCH($C32,'2018-10 (Д)'!$C$2:$C$100,0)+1,0)))="Н/Д",AND(INDIRECT(CONCATENATE("'2018-11 (Д)'!Q",TEXT(MATCH($C32,'2018-11 (Д)'!$C$2:$C$100,0)+1,0)))="Н/Д",INDIRECT(CONCATENATE("'2018-10 (Д)'!Q",TEXT(MATCH($C32,'2018-10 (Д)'!$C$2:$C$100,0)+1,0))))),"Н/Д",((INDIRECT(CONCATENATE("'2018-11 (Д)'!Q",TEXT(MATCH($C32,'2018-11 (Д)'!$C$2:$C$100,0)+1,0)))-INDIRECT(CONCATENATE("'2018-10 (Д)'!Q",TEXT(MATCH($C32,'2018-10 (Д)'!$C$2:$C$100,0)+1,0))))/INDIRECT(CONCATENATE("'2018-10 (Д)'!Q",TEXT(MATCH($C32,'2018-10 (Д)'!$C$2:$C$100,0)+1,0))))*100)</f>
        <v>153.52080089771368</v>
      </c>
      <c r="EP32" s="9">
        <f ca="1">IF(OR(INDIRECT(CONCATENATE("'2018-12 (Д)'!Q",TEXT(MATCH($C32,'2018-12 (Д)'!$C$2:$C$100,0)+1,0)))="Н/Д",INDIRECT(CONCATENATE("'2018-11 (Д)'!Q",TEXT(MATCH($C32,'2018-11 (Д)'!$C$2:$C$100,0)+1,0)))="Н/Д",AND(INDIRECT(CONCATENATE("'2018-12 (Д)'!Q",TEXT(MATCH($C32,'2018-12 (Д)'!$C$2:$C$100,0)+1,0)))="Н/Д",INDIRECT(CONCATENATE("'2018-11 (Д)'!Q",TEXT(MATCH($C32,'2018-11 (Д)'!$C$2:$C$100,0)+1,0))))),"Н/Д",((INDIRECT(CONCATENATE("'2018-12 (Д)'!Q",TEXT(MATCH($C32,'2018-12 (Д)'!$C$2:$C$100,0)+1,0)))-INDIRECT(CONCATENATE("'2018-11 (Д)'!Q",TEXT(MATCH($C32,'2018-11 (Д)'!$C$2:$C$100,0)+1,0))))/INDIRECT(CONCATENATE("'2018-11 (Д)'!Q",TEXT(MATCH($C32,'2018-11 (Д)'!$C$2:$C$100,0)+1,0))))*100)</f>
        <v>-75.422116536661392</v>
      </c>
      <c r="EQ32" s="9"/>
      <c r="ER32" s="9">
        <f ca="1">IF(OR(INDIRECT(CONCATENATE("'2018-03 (Д)'!R",TEXT(MATCH($C32,'2018-03 (Д)'!$C$2:$C$100,0)+1,0)))="Н/Д",INDIRECT(CONCATENATE("'2018-02 (Д)'!R",TEXT(MATCH($C32,'2018-02 (Д)'!$C$2:$C$100,0)+1,0)))="Н/Д",AND(INDIRECT(CONCATENATE("'2018-03 (Д)'!R",TEXT(MATCH($C32,'2018-03 (Д)'!$C$2:$C$100,0)+1,0)))="Н/Д",INDIRECT(CONCATENATE("'2018-02 (Д)'!R",TEXT(MATCH($C32,'2018-02 (Д)'!$C$2:$C$100,0)+1,0))))),"Н/Д",((INDIRECT(CONCATENATE("'2018-03 (Д)'!R",TEXT(MATCH($C32,'2018-03 (Д)'!$C$2:$C$100,0)+1,0)))-INDIRECT(CONCATENATE("'2018-02 (Д)'!R",TEXT(MATCH($C32,'2018-02 (Д)'!$C$2:$C$100,0)+1,0))))/INDIRECT(CONCATENATE("'2018-02 (Д)'!R",TEXT(MATCH($C32,'2018-02 (Д)'!$C$2:$C$100,0)+1,0))))*100)</f>
        <v>243.63611921107696</v>
      </c>
      <c r="ES32" s="9">
        <f ca="1">IF(OR(INDIRECT(CONCATENATE("'2018-04 (Д)'!R",TEXT(MATCH($C32,'2018-04 (Д)'!$C$2:$C$100,0)+1,0)))="Н/Д",INDIRECT(CONCATENATE("'2018-03 (Д)'!R",TEXT(MATCH($C32,'2018-03 (Д)'!$C$2:$C$100,0)+1,0)))="Н/Д",AND(INDIRECT(CONCATENATE("'2018-04 (Д)'!R",TEXT(MATCH($C32,'2018-04 (Д)'!$C$2:$C$100,0)+1,0)))="Н/Д",INDIRECT(CONCATENATE("'2018-03 (Д)'!R",TEXT(MATCH($C32,'2018-03 (Д)'!$C$2:$C$100,0)+1,0))))),"Н/Д",((INDIRECT(CONCATENATE("'2018-04 (Д)'!R",TEXT(MATCH($C32,'2018-04 (Д)'!$C$2:$C$100,0)+1,0)))-INDIRECT(CONCATENATE("'2018-03 (Д)'!R",TEXT(MATCH($C32,'2018-03 (Д)'!$C$2:$C$100,0)+1,0))))/INDIRECT(CONCATENATE("'2018-03 (Д)'!R",TEXT(MATCH($C32,'2018-03 (Д)'!$C$2:$C$100,0)+1,0))))*100)</f>
        <v>-57.788782136641373</v>
      </c>
      <c r="ET32" s="9">
        <f ca="1">IF(OR(INDIRECT(CONCATENATE("'2018-05 (Д)'!R",TEXT(MATCH($C32,'2018-05 (Д)'!$C$2:$C$100,0)+1,0)))="Н/Д",INDIRECT(CONCATENATE("'2018-04 (Д)'!R",TEXT(MATCH($C32,'2018-04 (Д)'!$C$2:$C$100,0)+1,0)))="Н/Д",AND(INDIRECT(CONCATENATE("'2018-05 (Д)'!R",TEXT(MATCH($C32,'2018-05 (Д)'!$C$2:$C$100,0)+1,0)))="Н/Д",INDIRECT(CONCATENATE("'2018-04 (Д)'!R",TEXT(MATCH($C32,'2018-04 (Д)'!$C$2:$C$100,0)+1,0))))),"Н/Д",((INDIRECT(CONCATENATE("'2018-05 (Д)'!R",TEXT(MATCH($C32,'2018-05 (Д)'!$C$2:$C$100,0)+1,0)))-INDIRECT(CONCATENATE("'2018-04 (Д)'!R",TEXT(MATCH($C32,'2018-04 (Д)'!$C$2:$C$100,0)+1,0))))/INDIRECT(CONCATENATE("'2018-04 (Д)'!R",TEXT(MATCH($C32,'2018-04 (Д)'!$C$2:$C$100,0)+1,0))))*100)</f>
        <v>-11.380809847814215</v>
      </c>
      <c r="EU32" s="9">
        <f ca="1">IF(OR(INDIRECT(CONCATENATE("'2018-06 (Д)'!R",TEXT(MATCH($C32,'2018-06 (Д)'!$C$2:$C$100,0)+1,0)))="Н/Д",INDIRECT(CONCATENATE("'2018-05 (Д)'!R",TEXT(MATCH($C32,'2018-05 (Д)'!$C$2:$C$100,0)+1,0)))="Н/Д",AND(INDIRECT(CONCATENATE("'2018-06 (Д)'!R",TEXT(MATCH($C32,'2018-06 (Д)'!$C$2:$C$100,0)+1,0)))="Н/Д",INDIRECT(CONCATENATE("'2018-05 (Д)'!R",TEXT(MATCH($C32,'2018-05 (Д)'!$C$2:$C$100,0)+1,0))))),"Н/Д",((INDIRECT(CONCATENATE("'2018-06 (Д)'!R",TEXT(MATCH($C32,'2018-06 (Д)'!$C$2:$C$100,0)+1,0)))-INDIRECT(CONCATENATE("'2018-05 (Д)'!R",TEXT(MATCH($C32,'2018-05 (Д)'!$C$2:$C$100,0)+1,0))))/INDIRECT(CONCATENATE("'2018-05 (Д)'!R",TEXT(MATCH($C32,'2018-05 (Д)'!$C$2:$C$100,0)+1,0))))*100)</f>
        <v>10.159047177949178</v>
      </c>
      <c r="EV32" s="9">
        <f ca="1">IF(OR(INDIRECT(CONCATENATE("'2018-07 (Д)'!R",TEXT(MATCH($C32,'2018-07 (Д)'!$C$2:$C$100,0)+1,0)))="Н/Д",INDIRECT(CONCATENATE("'2018-06 (Д)'!R",TEXT(MATCH($C32,'2018-06 (Д)'!$C$2:$C$100,0)+1,0)))="Н/Д",AND(INDIRECT(CONCATENATE("'2018-07 (Д)'!R",TEXT(MATCH($C32,'2018-07 (Д)'!$C$2:$C$100,0)+1,0)))="Н/Д",INDIRECT(CONCATENATE("'2018-06 (Д)'!R",TEXT(MATCH($C32,'2018-06 (Д)'!$C$2:$C$100,0)+1,0))))),"Н/Д",((INDIRECT(CONCATENATE("'2018-07 (Д)'!R",TEXT(MATCH($C32,'2018-07 (Д)'!$C$2:$C$100,0)+1,0)))-INDIRECT(CONCATENATE("'2018-06 (Д)'!R",TEXT(MATCH($C32,'2018-06 (Д)'!$C$2:$C$100,0)+1,0))))/INDIRECT(CONCATENATE("'2018-06 (Д)'!R",TEXT(MATCH($C32,'2018-06 (Д)'!$C$2:$C$100,0)+1,0))))*100)</f>
        <v>7.6665128256308126</v>
      </c>
      <c r="EW32" s="9">
        <f ca="1">IF(OR(INDIRECT(CONCATENATE("'2018-08 (Д)'!R",TEXT(MATCH($C32,'2018-08 (Д)'!$C$2:$C$100,0)+1,0)))="Н/Д",INDIRECT(CONCATENATE("'2018-07 (Д)'!R",TEXT(MATCH($C32,'2018-07 (Д)'!$C$2:$C$100,0)+1,0)))="Н/Д",AND(INDIRECT(CONCATENATE("'2018-08 (Д)'!R",TEXT(MATCH($C32,'2018-08 (Д)'!$C$2:$C$100,0)+1,0)))="Н/Д",INDIRECT(CONCATENATE("'2018-07 (Д)'!R",TEXT(MATCH($C32,'2018-07 (Д)'!$C$2:$C$100,0)+1,0))))),"Н/Д",((INDIRECT(CONCATENATE("'2018-08 (Д)'!R",TEXT(MATCH($C32,'2018-08 (Д)'!$C$2:$C$100,0)+1,0)))-INDIRECT(CONCATENATE("'2018-07 (Д)'!R",TEXT(MATCH($C32,'2018-07 (Д)'!$C$2:$C$100,0)+1,0))))/INDIRECT(CONCATENATE("'2018-07 (Д)'!R",TEXT(MATCH($C32,'2018-07 (Д)'!$C$2:$C$100,0)+1,0))))*100)</f>
        <v>-19.491645716061416</v>
      </c>
      <c r="EX32" s="9">
        <f ca="1">IF(OR(INDIRECT(CONCATENATE("'2018-09 (Д)'!R",TEXT(MATCH($C32,'2018-09 (Д)'!$C$2:$C$100,0)+1,0)))="Н/Д",INDIRECT(CONCATENATE("'2018-08 (Д)'!R",TEXT(MATCH($C32,'2018-08 (Д)'!$C$2:$C$100,0)+1,0)))="Н/Д",AND(INDIRECT(CONCATENATE("'2018-09 (Д)'!R",TEXT(MATCH($C32,'2018-09 (Д)'!$C$2:$C$100,0)+1,0)))="Н/Д",INDIRECT(CONCATENATE("'2018-08 (Д)'!R",TEXT(MATCH($C32,'2018-08 (Д)'!$C$2:$C$100,0)+1,0))))),"Н/Д",((INDIRECT(CONCATENATE("'2018-09 (Д)'!R",TEXT(MATCH($C32,'2018-09 (Д)'!$C$2:$C$100,0)+1,0)))-INDIRECT(CONCATENATE("'2018-08 (Д)'!R",TEXT(MATCH($C32,'2018-08 (Д)'!$C$2:$C$100,0)+1,0))))/INDIRECT(CONCATENATE("'2018-08 (Д)'!R",TEXT(MATCH($C32,'2018-08 (Д)'!$C$2:$C$100,0)+1,0))))*100)</f>
        <v>15.605972203626953</v>
      </c>
      <c r="EY32" s="9">
        <f ca="1">IF(OR(INDIRECT(CONCATENATE("'2018-10 (Д)'!R",TEXT(MATCH($C32,'2018-10 (Д)'!$C$2:$C$100,0)+1,0)))="Н/Д",INDIRECT(CONCATENATE("'2018-09 (Д)'!R",TEXT(MATCH($C32,'2018-09 (Д)'!$C$2:$C$100,0)+1,0)))="Н/Д",AND(INDIRECT(CONCATENATE("'2018-10 (Д)'!R",TEXT(MATCH($C32,'2018-10 (Д)'!$C$2:$C$100,0)+1,0)))="Н/Д",INDIRECT(CONCATENATE("'2018-09 (Д)'!R",TEXT(MATCH($C32,'2018-09 (Д)'!$C$2:$C$100,0)+1,0))))),"Н/Д",((INDIRECT(CONCATENATE("'2018-10 (Д)'!R",TEXT(MATCH($C32,'2018-10 (Д)'!$C$2:$C$100,0)+1,0)))-INDIRECT(CONCATENATE("'2018-09 (Д)'!R",TEXT(MATCH($C32,'2018-09 (Д)'!$C$2:$C$100,0)+1,0))))/INDIRECT(CONCATENATE("'2018-09 (Д)'!R",TEXT(MATCH($C32,'2018-09 (Д)'!$C$2:$C$100,0)+1,0))))*100)</f>
        <v>8.3028427223379175</v>
      </c>
      <c r="EZ32" s="9">
        <f ca="1">IF(OR(INDIRECT(CONCATENATE("'2018-11 (Д)'!R",TEXT(MATCH($C32,'2018-11 (Д)'!$C$2:$C$100,0)+1,0)))="Н/Д",INDIRECT(CONCATENATE("'2018-10 (Д)'!R",TEXT(MATCH($C32,'2018-10 (Д)'!$C$2:$C$100,0)+1,0)))="Н/Д",AND(INDIRECT(CONCATENATE("'2018-11 (Д)'!R",TEXT(MATCH($C32,'2018-11 (Д)'!$C$2:$C$100,0)+1,0)))="Н/Д",INDIRECT(CONCATENATE("'2018-10 (Д)'!R",TEXT(MATCH($C32,'2018-10 (Д)'!$C$2:$C$100,0)+1,0))))),"Н/Д",((INDIRECT(CONCATENATE("'2018-11 (Д)'!R",TEXT(MATCH($C32,'2018-11 (Д)'!$C$2:$C$100,0)+1,0)))-INDIRECT(CONCATENATE("'2018-10 (Д)'!R",TEXT(MATCH($C32,'2018-10 (Д)'!$C$2:$C$100,0)+1,0))))/INDIRECT(CONCATENATE("'2018-10 (Д)'!R",TEXT(MATCH($C32,'2018-10 (Д)'!$C$2:$C$100,0)+1,0))))*100)</f>
        <v>-28.458799499197223</v>
      </c>
      <c r="FA32" s="9">
        <f ca="1">IF(OR(INDIRECT(CONCATENATE("'2018-12 (Д)'!R",TEXT(MATCH($C32,'2018-12 (Д)'!$C$2:$C$100,0)+1,0)))="Н/Д",INDIRECT(CONCATENATE("'2018-11 (Д)'!R",TEXT(MATCH($C32,'2018-11 (Д)'!$C$2:$C$100,0)+1,0)))="Н/Д",AND(INDIRECT(CONCATENATE("'2018-12 (Д)'!R",TEXT(MATCH($C32,'2018-12 (Д)'!$C$2:$C$100,0)+1,0)))="Н/Д",INDIRECT(CONCATENATE("'2018-11 (Д)'!R",TEXT(MATCH($C32,'2018-11 (Д)'!$C$2:$C$100,0)+1,0))))),"Н/Д",((INDIRECT(CONCATENATE("'2018-12 (Д)'!R",TEXT(MATCH($C32,'2018-12 (Д)'!$C$2:$C$100,0)+1,0)))-INDIRECT(CONCATENATE("'2018-11 (Д)'!R",TEXT(MATCH($C32,'2018-11 (Д)'!$C$2:$C$100,0)+1,0))))/INDIRECT(CONCATENATE("'2018-11 (Д)'!R",TEXT(MATCH($C32,'2018-11 (Д)'!$C$2:$C$100,0)+1,0))))*100)</f>
        <v>73.715168986028416</v>
      </c>
      <c r="FB32" s="9"/>
      <c r="FC32" s="9">
        <f ca="1">IF(OR(INDIRECT(CONCATENATE("'2018-03 (Д)'!S",TEXT(MATCH($C32,'2018-03 (Д)'!$C$2:$C$100,0)+1,0)))="Н/Д",INDIRECT(CONCATENATE("'2018-02 (Д)'!S",TEXT(MATCH($C32,'2018-02 (Д)'!$C$2:$C$100,0)+1,0)))="Н/Д",AND(INDIRECT(CONCATENATE("'2018-03 (Д)'!S",TEXT(MATCH($C32,'2018-03 (Д)'!$C$2:$C$100,0)+1,0)))="Н/Д",INDIRECT(CONCATENATE("'2018-02 (Д)'!S",TEXT(MATCH($C32,'2018-02 (Д)'!$C$2:$C$100,0)+1,0))))),"Н/Д",((INDIRECT(CONCATENATE("'2018-03 (Д)'!S",TEXT(MATCH($C32,'2018-03 (Д)'!$C$2:$C$100,0)+1,0)))-INDIRECT(CONCATENATE("'2018-02 (Д)'!S",TEXT(MATCH($C32,'2018-02 (Д)'!$C$2:$C$100,0)+1,0))))/INDIRECT(CONCATENATE("'2018-02 (Д)'!S",TEXT(MATCH($C32,'2018-02 (Д)'!$C$2:$C$100,0)+1,0))))*100)</f>
        <v>166.56325947105074</v>
      </c>
      <c r="FD32" s="9">
        <f ca="1">IF(OR(INDIRECT(CONCATENATE("'2018-04 (Д)'!S",TEXT(MATCH($C32,'2018-04 (Д)'!$C$2:$C$100,0)+1,0)))="Н/Д",INDIRECT(CONCATENATE("'2018-03 (Д)'!S",TEXT(MATCH($C32,'2018-03 (Д)'!$C$2:$C$100,0)+1,0)))="Н/Д",AND(INDIRECT(CONCATENATE("'2018-04 (Д)'!S",TEXT(MATCH($C32,'2018-04 (Д)'!$C$2:$C$100,0)+1,0)))="Н/Д",INDIRECT(CONCATENATE("'2018-03 (Д)'!S",TEXT(MATCH($C32,'2018-03 (Д)'!$C$2:$C$100,0)+1,0))))),"Н/Д",((INDIRECT(CONCATENATE("'2018-04 (Д)'!S",TEXT(MATCH($C32,'2018-04 (Д)'!$C$2:$C$100,0)+1,0)))-INDIRECT(CONCATENATE("'2018-03 (Д)'!S",TEXT(MATCH($C32,'2018-03 (Д)'!$C$2:$C$100,0)+1,0))))/INDIRECT(CONCATENATE("'2018-03 (Д)'!S",TEXT(MATCH($C32,'2018-03 (Д)'!$C$2:$C$100,0)+1,0))))*100)</f>
        <v>17.20473718364698</v>
      </c>
      <c r="FE32" s="9">
        <f ca="1">IF(OR(INDIRECT(CONCATENATE("'2018-05 (Д)'!S",TEXT(MATCH($C32,'2018-05 (Д)'!$C$2:$C$100,0)+1,0)))="Н/Д",INDIRECT(CONCATENATE("'2018-04 (Д)'!S",TEXT(MATCH($C32,'2018-04 (Д)'!$C$2:$C$100,0)+1,0)))="Н/Д",AND(INDIRECT(CONCATENATE("'2018-05 (Д)'!S",TEXT(MATCH($C32,'2018-05 (Д)'!$C$2:$C$100,0)+1,0)))="Н/Д",INDIRECT(CONCATENATE("'2018-04 (Д)'!S",TEXT(MATCH($C32,'2018-04 (Д)'!$C$2:$C$100,0)+1,0))))),"Н/Д",((INDIRECT(CONCATENATE("'2018-05 (Д)'!S",TEXT(MATCH($C32,'2018-05 (Д)'!$C$2:$C$100,0)+1,0)))-INDIRECT(CONCATENATE("'2018-04 (Д)'!S",TEXT(MATCH($C32,'2018-04 (Д)'!$C$2:$C$100,0)+1,0))))/INDIRECT(CONCATENATE("'2018-04 (Д)'!S",TEXT(MATCH($C32,'2018-04 (Д)'!$C$2:$C$100,0)+1,0))))*100)</f>
        <v>66.840451654122319</v>
      </c>
      <c r="FF32" s="9">
        <f ca="1">IF(OR(INDIRECT(CONCATENATE("'2018-06 (Д)'!S",TEXT(MATCH($C32,'2018-06 (Д)'!$C$2:$C$100,0)+1,0)))="Н/Д",INDIRECT(CONCATENATE("'2018-05 (Д)'!S",TEXT(MATCH($C32,'2018-05 (Д)'!$C$2:$C$100,0)+1,0)))="Н/Д",AND(INDIRECT(CONCATENATE("'2018-06 (Д)'!S",TEXT(MATCH($C32,'2018-06 (Д)'!$C$2:$C$100,0)+1,0)))="Н/Д",INDIRECT(CONCATENATE("'2018-05 (Д)'!S",TEXT(MATCH($C32,'2018-05 (Д)'!$C$2:$C$100,0)+1,0))))),"Н/Д",((INDIRECT(CONCATENATE("'2018-06 (Д)'!S",TEXT(MATCH($C32,'2018-06 (Д)'!$C$2:$C$100,0)+1,0)))-INDIRECT(CONCATENATE("'2018-05 (Д)'!S",TEXT(MATCH($C32,'2018-05 (Д)'!$C$2:$C$100,0)+1,0))))/INDIRECT(CONCATENATE("'2018-05 (Д)'!S",TEXT(MATCH($C32,'2018-05 (Д)'!$C$2:$C$100,0)+1,0))))*100)</f>
        <v>-3.0386092179422386</v>
      </c>
      <c r="FG32" s="9">
        <f ca="1">IF(OR(INDIRECT(CONCATENATE("'2018-07 (Д)'!S",TEXT(MATCH($C32,'2018-07 (Д)'!$C$2:$C$100,0)+1,0)))="Н/Д",INDIRECT(CONCATENATE("'2018-06 (Д)'!S",TEXT(MATCH($C32,'2018-06 (Д)'!$C$2:$C$100,0)+1,0)))="Н/Д",AND(INDIRECT(CONCATENATE("'2018-07 (Д)'!S",TEXT(MATCH($C32,'2018-07 (Д)'!$C$2:$C$100,0)+1,0)))="Н/Д",INDIRECT(CONCATENATE("'2018-06 (Д)'!S",TEXT(MATCH($C32,'2018-06 (Д)'!$C$2:$C$100,0)+1,0))))),"Н/Д",((INDIRECT(CONCATENATE("'2018-07 (Д)'!S",TEXT(MATCH($C32,'2018-07 (Д)'!$C$2:$C$100,0)+1,0)))-INDIRECT(CONCATENATE("'2018-06 (Д)'!S",TEXT(MATCH($C32,'2018-06 (Д)'!$C$2:$C$100,0)+1,0))))/INDIRECT(CONCATENATE("'2018-06 (Д)'!S",TEXT(MATCH($C32,'2018-06 (Д)'!$C$2:$C$100,0)+1,0))))*100)</f>
        <v>-16.345099728591801</v>
      </c>
      <c r="FH32" s="9">
        <f ca="1">IF(OR(INDIRECT(CONCATENATE("'2018-08 (Д)'!S",TEXT(MATCH($C32,'2018-08 (Д)'!$C$2:$C$100,0)+1,0)))="Н/Д",INDIRECT(CONCATENATE("'2018-07 (Д)'!S",TEXT(MATCH($C32,'2018-07 (Д)'!$C$2:$C$100,0)+1,0)))="Н/Д",AND(INDIRECT(CONCATENATE("'2018-08 (Д)'!S",TEXT(MATCH($C32,'2018-08 (Д)'!$C$2:$C$100,0)+1,0)))="Н/Д",INDIRECT(CONCATENATE("'2018-07 (Д)'!S",TEXT(MATCH($C32,'2018-07 (Д)'!$C$2:$C$100,0)+1,0))))),"Н/Д",((INDIRECT(CONCATENATE("'2018-08 (Д)'!S",TEXT(MATCH($C32,'2018-08 (Д)'!$C$2:$C$100,0)+1,0)))-INDIRECT(CONCATENATE("'2018-07 (Д)'!S",TEXT(MATCH($C32,'2018-07 (Д)'!$C$2:$C$100,0)+1,0))))/INDIRECT(CONCATENATE("'2018-07 (Д)'!S",TEXT(MATCH($C32,'2018-07 (Д)'!$C$2:$C$100,0)+1,0))))*100)</f>
        <v>-47.750633981403212</v>
      </c>
      <c r="FI32" s="9">
        <f ca="1">IF(OR(INDIRECT(CONCATENATE("'2018-09 (Д)'!S",TEXT(MATCH($C32,'2018-09 (Д)'!$C$2:$C$100,0)+1,0)))="Н/Д",INDIRECT(CONCATENATE("'2018-08 (Д)'!S",TEXT(MATCH($C32,'2018-08 (Д)'!$C$2:$C$100,0)+1,0)))="Н/Д",AND(INDIRECT(CONCATENATE("'2018-09 (Д)'!S",TEXT(MATCH($C32,'2018-09 (Д)'!$C$2:$C$100,0)+1,0)))="Н/Д",INDIRECT(CONCATENATE("'2018-08 (Д)'!S",TEXT(MATCH($C32,'2018-08 (Д)'!$C$2:$C$100,0)+1,0))))),"Н/Д",((INDIRECT(CONCATENATE("'2018-09 (Д)'!S",TEXT(MATCH($C32,'2018-09 (Д)'!$C$2:$C$100,0)+1,0)))-INDIRECT(CONCATENATE("'2018-08 (Д)'!S",TEXT(MATCH($C32,'2018-08 (Д)'!$C$2:$C$100,0)+1,0))))/INDIRECT(CONCATENATE("'2018-08 (Д)'!S",TEXT(MATCH($C32,'2018-08 (Д)'!$C$2:$C$100,0)+1,0))))*100)</f>
        <v>12.944297940496027</v>
      </c>
      <c r="FJ32" s="9">
        <f ca="1">IF(OR(INDIRECT(CONCATENATE("'2018-10 (Д)'!S",TEXT(MATCH($C32,'2018-10 (Д)'!$C$2:$C$100,0)+1,0)))="Н/Д",INDIRECT(CONCATENATE("'2018-09 (Д)'!S",TEXT(MATCH($C32,'2018-09 (Д)'!$C$2:$C$100,0)+1,0)))="Н/Д",AND(INDIRECT(CONCATENATE("'2018-10 (Д)'!S",TEXT(MATCH($C32,'2018-10 (Д)'!$C$2:$C$100,0)+1,0)))="Н/Д",INDIRECT(CONCATENATE("'2018-09 (Д)'!S",TEXT(MATCH($C32,'2018-09 (Д)'!$C$2:$C$100,0)+1,0))))),"Н/Д",((INDIRECT(CONCATENATE("'2018-10 (Д)'!S",TEXT(MATCH($C32,'2018-10 (Д)'!$C$2:$C$100,0)+1,0)))-INDIRECT(CONCATENATE("'2018-09 (Д)'!S",TEXT(MATCH($C32,'2018-09 (Д)'!$C$2:$C$100,0)+1,0))))/INDIRECT(CONCATENATE("'2018-09 (Д)'!S",TEXT(MATCH($C32,'2018-09 (Д)'!$C$2:$C$100,0)+1,0))))*100)</f>
        <v>-33.497679482037476</v>
      </c>
      <c r="FK32" s="9">
        <f ca="1">IF(OR(INDIRECT(CONCATENATE("'2018-11 (Д)'!S",TEXT(MATCH($C32,'2018-11 (Д)'!$C$2:$C$100,0)+1,0)))="Н/Д",INDIRECT(CONCATENATE("'2018-10 (Д)'!S",TEXT(MATCH($C32,'2018-10 (Д)'!$C$2:$C$100,0)+1,0)))="Н/Д",AND(INDIRECT(CONCATENATE("'2018-11 (Д)'!S",TEXT(MATCH($C32,'2018-11 (Д)'!$C$2:$C$100,0)+1,0)))="Н/Д",INDIRECT(CONCATENATE("'2018-10 (Д)'!S",TEXT(MATCH($C32,'2018-10 (Д)'!$C$2:$C$100,0)+1,0))))),"Н/Д",((INDIRECT(CONCATENATE("'2018-11 (Д)'!S",TEXT(MATCH($C32,'2018-11 (Д)'!$C$2:$C$100,0)+1,0)))-INDIRECT(CONCATENATE("'2018-10 (Д)'!S",TEXT(MATCH($C32,'2018-10 (Д)'!$C$2:$C$100,0)+1,0))))/INDIRECT(CONCATENATE("'2018-10 (Д)'!S",TEXT(MATCH($C32,'2018-10 (Д)'!$C$2:$C$100,0)+1,0))))*100)</f>
        <v>43.248180999685445</v>
      </c>
      <c r="FL32" s="9">
        <f ca="1">IF(OR(INDIRECT(CONCATENATE("'2018-12 (Д)'!S",TEXT(MATCH($C32,'2018-12 (Д)'!$C$2:$C$100,0)+1,0)))="Н/Д",INDIRECT(CONCATENATE("'2018-11 (Д)'!S",TEXT(MATCH($C32,'2018-11 (Д)'!$C$2:$C$100,0)+1,0)))="Н/Д",AND(INDIRECT(CONCATENATE("'2018-12 (Д)'!S",TEXT(MATCH($C32,'2018-12 (Д)'!$C$2:$C$100,0)+1,0)))="Н/Д",INDIRECT(CONCATENATE("'2018-11 (Д)'!S",TEXT(MATCH($C32,'2018-11 (Д)'!$C$2:$C$100,0)+1,0))))),"Н/Д",((INDIRECT(CONCATENATE("'2018-12 (Д)'!S",TEXT(MATCH($C32,'2018-12 (Д)'!$C$2:$C$100,0)+1,0)))-INDIRECT(CONCATENATE("'2018-11 (Д)'!S",TEXT(MATCH($C32,'2018-11 (Д)'!$C$2:$C$100,0)+1,0))))/INDIRECT(CONCATENATE("'2018-11 (Д)'!S",TEXT(MATCH($C32,'2018-11 (Д)'!$C$2:$C$100,0)+1,0))))*100)</f>
        <v>4.9389476862433908</v>
      </c>
      <c r="FM32" s="9"/>
      <c r="FN32" s="9">
        <f ca="1">IF(OR(INDIRECT(CONCATENATE("'2018-03 (Д)'!T",TEXT(MATCH($C32,'2018-03 (Д)'!$C$2:$C$100,0)+1,0)))="Н/Д",INDIRECT(CONCATENATE("'2018-02 (Д)'!T",TEXT(MATCH($C32,'2018-02 (Д)'!$C$2:$C$100,0)+1,0)))="Н/Д",AND(INDIRECT(CONCATENATE("'2018-03 (Д)'!T",TEXT(MATCH($C32,'2018-03 (Д)'!$C$2:$C$100,0)+1,0)))="Н/Д",INDIRECT(CONCATENATE("'2018-02 (Д)'!T",TEXT(MATCH($C32,'2018-02 (Д)'!$C$2:$C$100,0)+1,0))))),"Н/Д",((INDIRECT(CONCATENATE("'2018-03 (Д)'!T",TEXT(MATCH($C32,'2018-03 (Д)'!$C$2:$C$100,0)+1,0)))-INDIRECT(CONCATENATE("'2018-02 (Д)'!T",TEXT(MATCH($C32,'2018-02 (Д)'!$C$2:$C$100,0)+1,0))))/INDIRECT(CONCATENATE("'2018-02 (Д)'!T",TEXT(MATCH($C32,'2018-02 (Д)'!$C$2:$C$100,0)+1,0))))*100)</f>
        <v>25.00370244681379</v>
      </c>
      <c r="FO32" s="9">
        <f ca="1">IF(OR(INDIRECT(CONCATENATE("'2018-04 (Д)'!T",TEXT(MATCH($C32,'2018-04 (Д)'!$C$2:$C$100,0)+1,0)))="Н/Д",INDIRECT(CONCATENATE("'2018-03 (Д)'!T",TEXT(MATCH($C32,'2018-03 (Д)'!$C$2:$C$100,0)+1,0)))="Н/Д",AND(INDIRECT(CONCATENATE("'2018-04 (Д)'!T",TEXT(MATCH($C32,'2018-04 (Д)'!$C$2:$C$100,0)+1,0)))="Н/Д",INDIRECT(CONCATENATE("'2018-03 (Д)'!T",TEXT(MATCH($C32,'2018-03 (Д)'!$C$2:$C$100,0)+1,0))))),"Н/Д",((INDIRECT(CONCATENATE("'2018-04 (Д)'!T",TEXT(MATCH($C32,'2018-04 (Д)'!$C$2:$C$100,0)+1,0)))-INDIRECT(CONCATENATE("'2018-03 (Д)'!T",TEXT(MATCH($C32,'2018-03 (Д)'!$C$2:$C$100,0)+1,0))))/INDIRECT(CONCATENATE("'2018-03 (Д)'!T",TEXT(MATCH($C32,'2018-03 (Д)'!$C$2:$C$100,0)+1,0))))*100)</f>
        <v>4.4368084892936874</v>
      </c>
      <c r="FP32" s="9">
        <f ca="1">IF(OR(INDIRECT(CONCATENATE("'2018-05 (Д)'!T",TEXT(MATCH($C32,'2018-05 (Д)'!$C$2:$C$100,0)+1,0)))="Н/Д",INDIRECT(CONCATENATE("'2018-04 (Д)'!T",TEXT(MATCH($C32,'2018-04 (Д)'!$C$2:$C$100,0)+1,0)))="Н/Д",AND(INDIRECT(CONCATENATE("'2018-05 (Д)'!T",TEXT(MATCH($C32,'2018-05 (Д)'!$C$2:$C$100,0)+1,0)))="Н/Д",INDIRECT(CONCATENATE("'2018-04 (Д)'!T",TEXT(MATCH($C32,'2018-04 (Д)'!$C$2:$C$100,0)+1,0))))),"Н/Д",((INDIRECT(CONCATENATE("'2018-05 (Д)'!T",TEXT(MATCH($C32,'2018-05 (Д)'!$C$2:$C$100,0)+1,0)))-INDIRECT(CONCATENATE("'2018-04 (Д)'!T",TEXT(MATCH($C32,'2018-04 (Д)'!$C$2:$C$100,0)+1,0))))/INDIRECT(CONCATENATE("'2018-04 (Д)'!T",TEXT(MATCH($C32,'2018-04 (Д)'!$C$2:$C$100,0)+1,0))))*100)</f>
        <v>9.2751218668769209</v>
      </c>
      <c r="FQ32" s="9">
        <f ca="1">IF(OR(INDIRECT(CONCATENATE("'2018-06 (Д)'!T",TEXT(MATCH($C32,'2018-06 (Д)'!$C$2:$C$100,0)+1,0)))="Н/Д",INDIRECT(CONCATENATE("'2018-05 (Д)'!T",TEXT(MATCH($C32,'2018-05 (Д)'!$C$2:$C$100,0)+1,0)))="Н/Д",AND(INDIRECT(CONCATENATE("'2018-06 (Д)'!T",TEXT(MATCH($C32,'2018-06 (Д)'!$C$2:$C$100,0)+1,0)))="Н/Д",INDIRECT(CONCATENATE("'2018-05 (Д)'!T",TEXT(MATCH($C32,'2018-05 (Д)'!$C$2:$C$100,0)+1,0))))),"Н/Д",((INDIRECT(CONCATENATE("'2018-06 (Д)'!T",TEXT(MATCH($C32,'2018-06 (Д)'!$C$2:$C$100,0)+1,0)))-INDIRECT(CONCATENATE("'2018-05 (Д)'!T",TEXT(MATCH($C32,'2018-05 (Д)'!$C$2:$C$100,0)+1,0))))/INDIRECT(CONCATENATE("'2018-05 (Д)'!T",TEXT(MATCH($C32,'2018-05 (Д)'!$C$2:$C$100,0)+1,0))))*100)</f>
        <v>1.212454490827944</v>
      </c>
      <c r="FR32" s="9">
        <f ca="1">IF(OR(INDIRECT(CONCATENATE("'2018-07 (Д)'!T",TEXT(MATCH($C32,'2018-07 (Д)'!$C$2:$C$100,0)+1,0)))="Н/Д",INDIRECT(CONCATENATE("'2018-06 (Д)'!T",TEXT(MATCH($C32,'2018-06 (Д)'!$C$2:$C$100,0)+1,0)))="Н/Д",AND(INDIRECT(CONCATENATE("'2018-07 (Д)'!T",TEXT(MATCH($C32,'2018-07 (Д)'!$C$2:$C$100,0)+1,0)))="Н/Д",INDIRECT(CONCATENATE("'2018-06 (Д)'!T",TEXT(MATCH($C32,'2018-06 (Д)'!$C$2:$C$100,0)+1,0))))),"Н/Д",((INDIRECT(CONCATENATE("'2018-07 (Д)'!T",TEXT(MATCH($C32,'2018-07 (Д)'!$C$2:$C$100,0)+1,0)))-INDIRECT(CONCATENATE("'2018-06 (Д)'!T",TEXT(MATCH($C32,'2018-06 (Д)'!$C$2:$C$100,0)+1,0))))/INDIRECT(CONCATENATE("'2018-06 (Д)'!T",TEXT(MATCH($C32,'2018-06 (Д)'!$C$2:$C$100,0)+1,0))))*100)</f>
        <v>52.469157762466359</v>
      </c>
      <c r="FS32" s="9">
        <f ca="1">IF(OR(INDIRECT(CONCATENATE("'2018-08 (Д)'!T",TEXT(MATCH($C32,'2018-08 (Д)'!$C$2:$C$100,0)+1,0)))="Н/Д",INDIRECT(CONCATENATE("'2018-07 (Д)'!T",TEXT(MATCH($C32,'2018-07 (Д)'!$C$2:$C$100,0)+1,0)))="Н/Д",AND(INDIRECT(CONCATENATE("'2018-08 (Д)'!T",TEXT(MATCH($C32,'2018-08 (Д)'!$C$2:$C$100,0)+1,0)))="Н/Д",INDIRECT(CONCATENATE("'2018-07 (Д)'!T",TEXT(MATCH($C32,'2018-07 (Д)'!$C$2:$C$100,0)+1,0))))),"Н/Д",((INDIRECT(CONCATENATE("'2018-08 (Д)'!T",TEXT(MATCH($C32,'2018-08 (Д)'!$C$2:$C$100,0)+1,0)))-INDIRECT(CONCATENATE("'2018-07 (Д)'!T",TEXT(MATCH($C32,'2018-07 (Д)'!$C$2:$C$100,0)+1,0))))/INDIRECT(CONCATENATE("'2018-07 (Д)'!T",TEXT(MATCH($C32,'2018-07 (Д)'!$C$2:$C$100,0)+1,0))))*100)</f>
        <v>5.4683894147437035</v>
      </c>
      <c r="FT32" s="9">
        <f ca="1">IF(OR(INDIRECT(CONCATENATE("'2018-09 (Д)'!T",TEXT(MATCH($C32,'2018-09 (Д)'!$C$2:$C$100,0)+1,0)))="Н/Д",INDIRECT(CONCATENATE("'2018-08 (Д)'!T",TEXT(MATCH($C32,'2018-08 (Д)'!$C$2:$C$100,0)+1,0)))="Н/Д",AND(INDIRECT(CONCATENATE("'2018-09 (Д)'!T",TEXT(MATCH($C32,'2018-09 (Д)'!$C$2:$C$100,0)+1,0)))="Н/Д",INDIRECT(CONCATENATE("'2018-08 (Д)'!T",TEXT(MATCH($C32,'2018-08 (Д)'!$C$2:$C$100,0)+1,0))))),"Н/Д",((INDIRECT(CONCATENATE("'2018-09 (Д)'!T",TEXT(MATCH($C32,'2018-09 (Д)'!$C$2:$C$100,0)+1,0)))-INDIRECT(CONCATENATE("'2018-08 (Д)'!T",TEXT(MATCH($C32,'2018-08 (Д)'!$C$2:$C$100,0)+1,0))))/INDIRECT(CONCATENATE("'2018-08 (Д)'!T",TEXT(MATCH($C32,'2018-08 (Д)'!$C$2:$C$100,0)+1,0))))*100)</f>
        <v>-20.249971103821462</v>
      </c>
      <c r="FU32" s="9">
        <f ca="1">IF(OR(INDIRECT(CONCATENATE("'2018-10 (Д)'!T",TEXT(MATCH($C32,'2018-10 (Д)'!$C$2:$C$100,0)+1,0)))="Н/Д",INDIRECT(CONCATENATE("'2018-09 (Д)'!T",TEXT(MATCH($C32,'2018-09 (Д)'!$C$2:$C$100,0)+1,0)))="Н/Д",AND(INDIRECT(CONCATENATE("'2018-10 (Д)'!T",TEXT(MATCH($C32,'2018-10 (Д)'!$C$2:$C$100,0)+1,0)))="Н/Д",INDIRECT(CONCATENATE("'2018-09 (Д)'!T",TEXT(MATCH($C32,'2018-09 (Д)'!$C$2:$C$100,0)+1,0))))),"Н/Д",((INDIRECT(CONCATENATE("'2018-10 (Д)'!T",TEXT(MATCH($C32,'2018-10 (Д)'!$C$2:$C$100,0)+1,0)))-INDIRECT(CONCATENATE("'2018-09 (Д)'!T",TEXT(MATCH($C32,'2018-09 (Д)'!$C$2:$C$100,0)+1,0))))/INDIRECT(CONCATENATE("'2018-09 (Д)'!T",TEXT(MATCH($C32,'2018-09 (Д)'!$C$2:$C$100,0)+1,0))))*100)</f>
        <v>6.0940471148675384</v>
      </c>
      <c r="FV32" s="9">
        <f ca="1">IF(OR(INDIRECT(CONCATENATE("'2018-11 (Д)'!T",TEXT(MATCH($C32,'2018-11 (Д)'!$C$2:$C$100,0)+1,0)))="Н/Д",INDIRECT(CONCATENATE("'2018-10 (Д)'!T",TEXT(MATCH($C32,'2018-10 (Д)'!$C$2:$C$100,0)+1,0)))="Н/Д",AND(INDIRECT(CONCATENATE("'2018-11 (Д)'!T",TEXT(MATCH($C32,'2018-11 (Д)'!$C$2:$C$100,0)+1,0)))="Н/Д",INDIRECT(CONCATENATE("'2018-10 (Д)'!T",TEXT(MATCH($C32,'2018-10 (Д)'!$C$2:$C$100,0)+1,0))))),"Н/Д",((INDIRECT(CONCATENATE("'2018-11 (Д)'!T",TEXT(MATCH($C32,'2018-11 (Д)'!$C$2:$C$100,0)+1,0)))-INDIRECT(CONCATENATE("'2018-10 (Д)'!T",TEXT(MATCH($C32,'2018-10 (Д)'!$C$2:$C$100,0)+1,0))))/INDIRECT(CONCATENATE("'2018-10 (Д)'!T",TEXT(MATCH($C32,'2018-10 (Д)'!$C$2:$C$100,0)+1,0))))*100)</f>
        <v>0.34188371556567859</v>
      </c>
      <c r="FW32" s="9">
        <f ca="1">IF(OR(INDIRECT(CONCATENATE("'2018-12 (Д)'!T",TEXT(MATCH($C32,'2018-12 (Д)'!$C$2:$C$100,0)+1,0)))="Н/Д",INDIRECT(CONCATENATE("'2018-11 (Д)'!T",TEXT(MATCH($C32,'2018-11 (Д)'!$C$2:$C$100,0)+1,0)))="Н/Д",AND(INDIRECT(CONCATENATE("'2018-12 (Д)'!T",TEXT(MATCH($C32,'2018-12 (Д)'!$C$2:$C$100,0)+1,0)))="Н/Д",INDIRECT(CONCATENATE("'2018-11 (Д)'!T",TEXT(MATCH($C32,'2018-11 (Д)'!$C$2:$C$100,0)+1,0))))),"Н/Д",((INDIRECT(CONCATENATE("'2018-12 (Д)'!T",TEXT(MATCH($C32,'2018-12 (Д)'!$C$2:$C$100,0)+1,0)))-INDIRECT(CONCATENATE("'2018-11 (Д)'!T",TEXT(MATCH($C32,'2018-11 (Д)'!$C$2:$C$100,0)+1,0))))/INDIRECT(CONCATENATE("'2018-11 (Д)'!T",TEXT(MATCH($C32,'2018-11 (Д)'!$C$2:$C$100,0)+1,0))))*100)</f>
        <v>-15.241655368501416</v>
      </c>
      <c r="FX32" s="9"/>
      <c r="FY32" s="9">
        <f ca="1">IF(OR(INDIRECT(CONCATENATE("'2018-03 (Д)'!U",TEXT(MATCH($C32,'2018-03 (Д)'!$C$2:$C$100,0)+1,0)))="Н/Д",INDIRECT(CONCATENATE("'2018-02 (Д)'!U",TEXT(MATCH($C32,'2018-02 (Д)'!$C$2:$C$100,0)+1,0)))="Н/Д",AND(INDIRECT(CONCATENATE("'2018-03 (Д)'!U",TEXT(MATCH($C32,'2018-03 (Д)'!$C$2:$C$100,0)+1,0)))="Н/Д",INDIRECT(CONCATENATE("'2018-02 (Д)'!U",TEXT(MATCH($C32,'2018-02 (Д)'!$C$2:$C$100,0)+1,0))))),"Н/Д",((INDIRECT(CONCATENATE("'2018-03 (Д)'!U",TEXT(MATCH($C32,'2018-03 (Д)'!$C$2:$C$100,0)+1,0)))-INDIRECT(CONCATENATE("'2018-02 (Д)'!U",TEXT(MATCH($C32,'2018-02 (Д)'!$C$2:$C$100,0)+1,0))))/INDIRECT(CONCATENATE("'2018-02 (Д)'!U",TEXT(MATCH($C32,'2018-02 (Д)'!$C$2:$C$100,0)+1,0))))*100)</f>
        <v>63.008454896109548</v>
      </c>
      <c r="FZ32" s="9">
        <f ca="1">IF(OR(INDIRECT(CONCATENATE("'2018-04 (Д)'!U",TEXT(MATCH($C32,'2018-04 (Д)'!$C$2:$C$100,0)+1,0)))="Н/Д",INDIRECT(CONCATENATE("'2018-03 (Д)'!U",TEXT(MATCH($C32,'2018-03 (Д)'!$C$2:$C$100,0)+1,0)))="Н/Д",AND(INDIRECT(CONCATENATE("'2018-04 (Д)'!U",TEXT(MATCH($C32,'2018-04 (Д)'!$C$2:$C$100,0)+1,0)))="Н/Д",INDIRECT(CONCATENATE("'2018-03 (Д)'!U",TEXT(MATCH($C32,'2018-03 (Д)'!$C$2:$C$100,0)+1,0))))),"Н/Д",((INDIRECT(CONCATENATE("'2018-04 (Д)'!U",TEXT(MATCH($C32,'2018-04 (Д)'!$C$2:$C$100,0)+1,0)))-INDIRECT(CONCATENATE("'2018-03 (Д)'!U",TEXT(MATCH($C32,'2018-03 (Д)'!$C$2:$C$100,0)+1,0))))/INDIRECT(CONCATENATE("'2018-03 (Д)'!U",TEXT(MATCH($C32,'2018-03 (Д)'!$C$2:$C$100,0)+1,0))))*100)</f>
        <v>42.236259195469636</v>
      </c>
      <c r="GA32" s="9">
        <f ca="1">IF(OR(INDIRECT(CONCATENATE("'2018-05 (Д)'!U",TEXT(MATCH($C32,'2018-05 (Д)'!$C$2:$C$100,0)+1,0)))="Н/Д",INDIRECT(CONCATENATE("'2018-04 (Д)'!U",TEXT(MATCH($C32,'2018-04 (Д)'!$C$2:$C$100,0)+1,0)))="Н/Д",AND(INDIRECT(CONCATENATE("'2018-05 (Д)'!U",TEXT(MATCH($C32,'2018-05 (Д)'!$C$2:$C$100,0)+1,0)))="Н/Д",INDIRECT(CONCATENATE("'2018-04 (Д)'!U",TEXT(MATCH($C32,'2018-04 (Д)'!$C$2:$C$100,0)+1,0))))),"Н/Д",((INDIRECT(CONCATENATE("'2018-05 (Д)'!U",TEXT(MATCH($C32,'2018-05 (Д)'!$C$2:$C$100,0)+1,0)))-INDIRECT(CONCATENATE("'2018-04 (Д)'!U",TEXT(MATCH($C32,'2018-04 (Д)'!$C$2:$C$100,0)+1,0))))/INDIRECT(CONCATENATE("'2018-04 (Д)'!U",TEXT(MATCH($C32,'2018-04 (Д)'!$C$2:$C$100,0)+1,0))))*100)</f>
        <v>50.499983877661251</v>
      </c>
      <c r="GB32" s="9">
        <f ca="1">IF(OR(INDIRECT(CONCATENATE("'2018-06 (Д)'!U",TEXT(MATCH($C32,'2018-06 (Д)'!$C$2:$C$100,0)+1,0)))="Н/Д",INDIRECT(CONCATENATE("'2018-05 (Д)'!U",TEXT(MATCH($C32,'2018-05 (Д)'!$C$2:$C$100,0)+1,0)))="Н/Д",AND(INDIRECT(CONCATENATE("'2018-06 (Д)'!U",TEXT(MATCH($C32,'2018-06 (Д)'!$C$2:$C$100,0)+1,0)))="Н/Д",INDIRECT(CONCATENATE("'2018-05 (Д)'!U",TEXT(MATCH($C32,'2018-05 (Д)'!$C$2:$C$100,0)+1,0))))),"Н/Д",((INDIRECT(CONCATENATE("'2018-06 (Д)'!U",TEXT(MATCH($C32,'2018-06 (Д)'!$C$2:$C$100,0)+1,0)))-INDIRECT(CONCATENATE("'2018-05 (Д)'!U",TEXT(MATCH($C32,'2018-05 (Д)'!$C$2:$C$100,0)+1,0))))/INDIRECT(CONCATENATE("'2018-05 (Д)'!U",TEXT(MATCH($C32,'2018-05 (Д)'!$C$2:$C$100,0)+1,0))))*100)</f>
        <v>-67.955307077582049</v>
      </c>
      <c r="GC32" s="9">
        <f ca="1">IF(OR(INDIRECT(CONCATENATE("'2018-07 (Д)'!U",TEXT(MATCH($C32,'2018-07 (Д)'!$C$2:$C$100,0)+1,0)))="Н/Д",INDIRECT(CONCATENATE("'2018-06 (Д)'!U",TEXT(MATCH($C32,'2018-06 (Д)'!$C$2:$C$100,0)+1,0)))="Н/Д",AND(INDIRECT(CONCATENATE("'2018-07 (Д)'!U",TEXT(MATCH($C32,'2018-07 (Д)'!$C$2:$C$100,0)+1,0)))="Н/Д",INDIRECT(CONCATENATE("'2018-06 (Д)'!U",TEXT(MATCH($C32,'2018-06 (Д)'!$C$2:$C$100,0)+1,0))))),"Н/Д",((INDIRECT(CONCATENATE("'2018-07 (Д)'!U",TEXT(MATCH($C32,'2018-07 (Д)'!$C$2:$C$100,0)+1,0)))-INDIRECT(CONCATENATE("'2018-06 (Д)'!U",TEXT(MATCH($C32,'2018-06 (Д)'!$C$2:$C$100,0)+1,0))))/INDIRECT(CONCATENATE("'2018-06 (Д)'!U",TEXT(MATCH($C32,'2018-06 (Д)'!$C$2:$C$100,0)+1,0))))*100)</f>
        <v>16.877964055959048</v>
      </c>
      <c r="GD32" s="9">
        <f ca="1">IF(OR(INDIRECT(CONCATENATE("'2018-08 (Д)'!U",TEXT(MATCH($C32,'2018-08 (Д)'!$C$2:$C$100,0)+1,0)))="Н/Д",INDIRECT(CONCATENATE("'2018-07 (Д)'!U",TEXT(MATCH($C32,'2018-07 (Д)'!$C$2:$C$100,0)+1,0)))="Н/Д",AND(INDIRECT(CONCATENATE("'2018-08 (Д)'!U",TEXT(MATCH($C32,'2018-08 (Д)'!$C$2:$C$100,0)+1,0)))="Н/Д",INDIRECT(CONCATENATE("'2018-07 (Д)'!U",TEXT(MATCH($C32,'2018-07 (Д)'!$C$2:$C$100,0)+1,0))))),"Н/Д",((INDIRECT(CONCATENATE("'2018-08 (Д)'!U",TEXT(MATCH($C32,'2018-08 (Д)'!$C$2:$C$100,0)+1,0)))-INDIRECT(CONCATENATE("'2018-07 (Д)'!U",TEXT(MATCH($C32,'2018-07 (Д)'!$C$2:$C$100,0)+1,0))))/INDIRECT(CONCATENATE("'2018-07 (Д)'!U",TEXT(MATCH($C32,'2018-07 (Д)'!$C$2:$C$100,0)+1,0))))*100)</f>
        <v>89.957725482655832</v>
      </c>
      <c r="GE32" s="9">
        <f ca="1">IF(OR(INDIRECT(CONCATENATE("'2018-09 (Д)'!U",TEXT(MATCH($C32,'2018-09 (Д)'!$C$2:$C$100,0)+1,0)))="Н/Д",INDIRECT(CONCATENATE("'2018-08 (Д)'!U",TEXT(MATCH($C32,'2018-08 (Д)'!$C$2:$C$100,0)+1,0)))="Н/Д",AND(INDIRECT(CONCATENATE("'2018-09 (Д)'!U",TEXT(MATCH($C32,'2018-09 (Д)'!$C$2:$C$100,0)+1,0)))="Н/Д",INDIRECT(CONCATENATE("'2018-08 (Д)'!U",TEXT(MATCH($C32,'2018-08 (Д)'!$C$2:$C$100,0)+1,0))))),"Н/Д",((INDIRECT(CONCATENATE("'2018-09 (Д)'!U",TEXT(MATCH($C32,'2018-09 (Д)'!$C$2:$C$100,0)+1,0)))-INDIRECT(CONCATENATE("'2018-08 (Д)'!U",TEXT(MATCH($C32,'2018-08 (Д)'!$C$2:$C$100,0)+1,0))))/INDIRECT(CONCATENATE("'2018-08 (Д)'!U",TEXT(MATCH($C32,'2018-08 (Д)'!$C$2:$C$100,0)+1,0))))*100)</f>
        <v>74.651811924243987</v>
      </c>
      <c r="GF32" s="9">
        <f ca="1">IF(OR(INDIRECT(CONCATENATE("'2018-10 (Д)'!U",TEXT(MATCH($C32,'2018-10 (Д)'!$C$2:$C$100,0)+1,0)))="Н/Д",INDIRECT(CONCATENATE("'2018-09 (Д)'!U",TEXT(MATCH($C32,'2018-09 (Д)'!$C$2:$C$100,0)+1,0)))="Н/Д",AND(INDIRECT(CONCATENATE("'2018-10 (Д)'!U",TEXT(MATCH($C32,'2018-10 (Д)'!$C$2:$C$100,0)+1,0)))="Н/Д",INDIRECT(CONCATENATE("'2018-09 (Д)'!U",TEXT(MATCH($C32,'2018-09 (Д)'!$C$2:$C$100,0)+1,0))))),"Н/Д",((INDIRECT(CONCATENATE("'2018-10 (Д)'!U",TEXT(MATCH($C32,'2018-10 (Д)'!$C$2:$C$100,0)+1,0)))-INDIRECT(CONCATENATE("'2018-09 (Д)'!U",TEXT(MATCH($C32,'2018-09 (Д)'!$C$2:$C$100,0)+1,0))))/INDIRECT(CONCATENATE("'2018-09 (Д)'!U",TEXT(MATCH($C32,'2018-09 (Д)'!$C$2:$C$100,0)+1,0))))*100)</f>
        <v>-37.830925878509994</v>
      </c>
      <c r="GG32" s="9">
        <f ca="1">IF(OR(INDIRECT(CONCATENATE("'2018-11 (Д)'!U",TEXT(MATCH($C32,'2018-11 (Д)'!$C$2:$C$100,0)+1,0)))="Н/Д",INDIRECT(CONCATENATE("'2018-10 (Д)'!U",TEXT(MATCH($C32,'2018-10 (Д)'!$C$2:$C$100,0)+1,0)))="Н/Д",AND(INDIRECT(CONCATENATE("'2018-11 (Д)'!U",TEXT(MATCH($C32,'2018-11 (Д)'!$C$2:$C$100,0)+1,0)))="Н/Д",INDIRECT(CONCATENATE("'2018-10 (Д)'!U",TEXT(MATCH($C32,'2018-10 (Д)'!$C$2:$C$100,0)+1,0))))),"Н/Д",((INDIRECT(CONCATENATE("'2018-11 (Д)'!U",TEXT(MATCH($C32,'2018-11 (Д)'!$C$2:$C$100,0)+1,0)))-INDIRECT(CONCATENATE("'2018-10 (Д)'!U",TEXT(MATCH($C32,'2018-10 (Д)'!$C$2:$C$100,0)+1,0))))/INDIRECT(CONCATENATE("'2018-10 (Д)'!U",TEXT(MATCH($C32,'2018-10 (Д)'!$C$2:$C$100,0)+1,0))))*100)</f>
        <v>8.1975832759394791</v>
      </c>
      <c r="GH32" s="9">
        <f ca="1">IF(OR(INDIRECT(CONCATENATE("'2018-12 (Д)'!U",TEXT(MATCH($C32,'2018-12 (Д)'!$C$2:$C$100,0)+1,0)))="Н/Д",INDIRECT(CONCATENATE("'2018-11 (Д)'!U",TEXT(MATCH($C32,'2018-11 (Д)'!$C$2:$C$100,0)+1,0)))="Н/Д",AND(INDIRECT(CONCATENATE("'2018-12 (Д)'!U",TEXT(MATCH($C32,'2018-12 (Д)'!$C$2:$C$100,0)+1,0)))="Н/Д",INDIRECT(CONCATENATE("'2018-11 (Д)'!U",TEXT(MATCH($C32,'2018-11 (Д)'!$C$2:$C$100,0)+1,0))))),"Н/Д",((INDIRECT(CONCATENATE("'2018-12 (Д)'!U",TEXT(MATCH($C32,'2018-12 (Д)'!$C$2:$C$100,0)+1,0)))-INDIRECT(CONCATENATE("'2018-11 (Д)'!U",TEXT(MATCH($C32,'2018-11 (Д)'!$C$2:$C$100,0)+1,0))))/INDIRECT(CONCATENATE("'2018-11 (Д)'!U",TEXT(MATCH($C32,'2018-11 (Д)'!$C$2:$C$100,0)+1,0))))*100)</f>
        <v>-24.771821717927608</v>
      </c>
      <c r="GI32" s="9"/>
      <c r="GJ32" s="9">
        <f ca="1">IF(OR(INDIRECT(CONCATENATE("'2018-03 (Д)'!V",TEXT(MATCH($C32,'2018-03 (Д)'!$C$2:$C$100,0)+1,0)))="Н/Д",INDIRECT(CONCATENATE("'2018-02 (Д)'!V",TEXT(MATCH($C32,'2018-02 (Д)'!$C$2:$C$100,0)+1,0)))="Н/Д",AND(INDIRECT(CONCATENATE("'2018-03 (Д)'!V",TEXT(MATCH($C32,'2018-03 (Д)'!$C$2:$C$100,0)+1,0)))="Н/Д",INDIRECT(CONCATENATE("'2018-02 (Д)'!V",TEXT(MATCH($C32,'2018-02 (Д)'!$C$2:$C$100,0)+1,0))))),"Н/Д",((INDIRECT(CONCATENATE("'2018-03 (Д)'!V",TEXT(MATCH($C32,'2018-03 (Д)'!$C$2:$C$100,0)+1,0)))-INDIRECT(CONCATENATE("'2018-02 (Д)'!V",TEXT(MATCH($C32,'2018-02 (Д)'!$C$2:$C$100,0)+1,0))))/INDIRECT(CONCATENATE("'2018-02 (Д)'!V",TEXT(MATCH($C32,'2018-02 (Д)'!$C$2:$C$100,0)+1,0))))*100)</f>
        <v>498.87683981531694</v>
      </c>
      <c r="GK32" s="9">
        <f ca="1">IF(OR(INDIRECT(CONCATENATE("'2018-04 (Д)'!V",TEXT(MATCH($C32,'2018-04 (Д)'!$C$2:$C$100,0)+1,0)))="Н/Д",INDIRECT(CONCATENATE("'2018-03 (Д)'!V",TEXT(MATCH($C32,'2018-03 (Д)'!$C$2:$C$100,0)+1,0)))="Н/Д",AND(INDIRECT(CONCATENATE("'2018-04 (Д)'!V",TEXT(MATCH($C32,'2018-04 (Д)'!$C$2:$C$100,0)+1,0)))="Н/Д",INDIRECT(CONCATENATE("'2018-03 (Д)'!V",TEXT(MATCH($C32,'2018-03 (Д)'!$C$2:$C$100,0)+1,0))))),"Н/Д",((INDIRECT(CONCATENATE("'2018-04 (Д)'!V",TEXT(MATCH($C32,'2018-04 (Д)'!$C$2:$C$100,0)+1,0)))-INDIRECT(CONCATENATE("'2018-03 (Д)'!V",TEXT(MATCH($C32,'2018-03 (Д)'!$C$2:$C$100,0)+1,0))))/INDIRECT(CONCATENATE("'2018-03 (Д)'!V",TEXT(MATCH($C32,'2018-03 (Д)'!$C$2:$C$100,0)+1,0))))*100)</f>
        <v>99.175939981157626</v>
      </c>
      <c r="GL32" s="9">
        <f ca="1">IF(OR(INDIRECT(CONCATENATE("'2018-05 (Д)'!V",TEXT(MATCH($C32,'2018-05 (Д)'!$C$2:$C$100,0)+1,0)))="Н/Д",INDIRECT(CONCATENATE("'2018-04 (Д)'!V",TEXT(MATCH($C32,'2018-04 (Д)'!$C$2:$C$100,0)+1,0)))="Н/Д",AND(INDIRECT(CONCATENATE("'2018-05 (Д)'!V",TEXT(MATCH($C32,'2018-05 (Д)'!$C$2:$C$100,0)+1,0)))="Н/Д",INDIRECT(CONCATENATE("'2018-04 (Д)'!V",TEXT(MATCH($C32,'2018-04 (Д)'!$C$2:$C$100,0)+1,0))))),"Н/Д",((INDIRECT(CONCATENATE("'2018-05 (Д)'!V",TEXT(MATCH($C32,'2018-05 (Д)'!$C$2:$C$100,0)+1,0)))-INDIRECT(CONCATENATE("'2018-04 (Д)'!V",TEXT(MATCH($C32,'2018-04 (Д)'!$C$2:$C$100,0)+1,0))))/INDIRECT(CONCATENATE("'2018-04 (Д)'!V",TEXT(MATCH($C32,'2018-04 (Д)'!$C$2:$C$100,0)+1,0))))*100)</f>
        <v>-19.181224640985334</v>
      </c>
      <c r="GM32" s="9">
        <f ca="1">IF(OR(INDIRECT(CONCATENATE("'2018-06 (Д)'!V",TEXT(MATCH($C32,'2018-06 (Д)'!$C$2:$C$100,0)+1,0)))="Н/Д",INDIRECT(CONCATENATE("'2018-05 (Д)'!V",TEXT(MATCH($C32,'2018-05 (Д)'!$C$2:$C$100,0)+1,0)))="Н/Д",AND(INDIRECT(CONCATENATE("'2018-06 (Д)'!V",TEXT(MATCH($C32,'2018-06 (Д)'!$C$2:$C$100,0)+1,0)))="Н/Д",INDIRECT(CONCATENATE("'2018-05 (Д)'!V",TEXT(MATCH($C32,'2018-05 (Д)'!$C$2:$C$100,0)+1,0))))),"Н/Д",((INDIRECT(CONCATENATE("'2018-06 (Д)'!V",TEXT(MATCH($C32,'2018-06 (Д)'!$C$2:$C$100,0)+1,0)))-INDIRECT(CONCATENATE("'2018-05 (Д)'!V",TEXT(MATCH($C32,'2018-05 (Д)'!$C$2:$C$100,0)+1,0))))/INDIRECT(CONCATENATE("'2018-05 (Д)'!V",TEXT(MATCH($C32,'2018-05 (Д)'!$C$2:$C$100,0)+1,0))))*100)</f>
        <v>-16.606849660766564</v>
      </c>
      <c r="GN32" s="9">
        <f ca="1">IF(OR(INDIRECT(CONCATENATE("'2018-07 (Д)'!V",TEXT(MATCH($C32,'2018-07 (Д)'!$C$2:$C$100,0)+1,0)))="Н/Д",INDIRECT(CONCATENATE("'2018-06 (Д)'!V",TEXT(MATCH($C32,'2018-06 (Д)'!$C$2:$C$100,0)+1,0)))="Н/Д",AND(INDIRECT(CONCATENATE("'2018-07 (Д)'!V",TEXT(MATCH($C32,'2018-07 (Д)'!$C$2:$C$100,0)+1,0)))="Н/Д",INDIRECT(CONCATENATE("'2018-06 (Д)'!V",TEXT(MATCH($C32,'2018-06 (Д)'!$C$2:$C$100,0)+1,0))))),"Н/Д",((INDIRECT(CONCATENATE("'2018-07 (Д)'!V",TEXT(MATCH($C32,'2018-07 (Д)'!$C$2:$C$100,0)+1,0)))-INDIRECT(CONCATENATE("'2018-06 (Д)'!V",TEXT(MATCH($C32,'2018-06 (Д)'!$C$2:$C$100,0)+1,0))))/INDIRECT(CONCATENATE("'2018-06 (Д)'!V",TEXT(MATCH($C32,'2018-06 (Д)'!$C$2:$C$100,0)+1,0))))*100)</f>
        <v>-14.077236808870309</v>
      </c>
      <c r="GO32" s="9">
        <f ca="1">IF(OR(INDIRECT(CONCATENATE("'2018-08 (Д)'!V",TEXT(MATCH($C32,'2018-08 (Д)'!$C$2:$C$100,0)+1,0)))="Н/Д",INDIRECT(CONCATENATE("'2018-07 (Д)'!V",TEXT(MATCH($C32,'2018-07 (Д)'!$C$2:$C$100,0)+1,0)))="Н/Д",AND(INDIRECT(CONCATENATE("'2018-08 (Д)'!V",TEXT(MATCH($C32,'2018-08 (Д)'!$C$2:$C$100,0)+1,0)))="Н/Д",INDIRECT(CONCATENATE("'2018-07 (Д)'!V",TEXT(MATCH($C32,'2018-07 (Д)'!$C$2:$C$100,0)+1,0))))),"Н/Д",((INDIRECT(CONCATENATE("'2018-08 (Д)'!V",TEXT(MATCH($C32,'2018-08 (Д)'!$C$2:$C$100,0)+1,0)))-INDIRECT(CONCATENATE("'2018-07 (Д)'!V",TEXT(MATCH($C32,'2018-07 (Д)'!$C$2:$C$100,0)+1,0))))/INDIRECT(CONCATENATE("'2018-07 (Д)'!V",TEXT(MATCH($C32,'2018-07 (Д)'!$C$2:$C$100,0)+1,0))))*100)</f>
        <v>-13.483628147696717</v>
      </c>
      <c r="GP32" s="9">
        <f ca="1">IF(OR(INDIRECT(CONCATENATE("'2018-09 (Д)'!V",TEXT(MATCH($C32,'2018-09 (Д)'!$C$2:$C$100,0)+1,0)))="Н/Д",INDIRECT(CONCATENATE("'2018-08 (Д)'!V",TEXT(MATCH($C32,'2018-08 (Д)'!$C$2:$C$100,0)+1,0)))="Н/Д",AND(INDIRECT(CONCATENATE("'2018-09 (Д)'!V",TEXT(MATCH($C32,'2018-09 (Д)'!$C$2:$C$100,0)+1,0)))="Н/Д",INDIRECT(CONCATENATE("'2018-08 (Д)'!V",TEXT(MATCH($C32,'2018-08 (Д)'!$C$2:$C$100,0)+1,0))))),"Н/Д",((INDIRECT(CONCATENATE("'2018-09 (Д)'!V",TEXT(MATCH($C32,'2018-09 (Д)'!$C$2:$C$100,0)+1,0)))-INDIRECT(CONCATENATE("'2018-08 (Д)'!V",TEXT(MATCH($C32,'2018-08 (Д)'!$C$2:$C$100,0)+1,0))))/INDIRECT(CONCATENATE("'2018-08 (Д)'!V",TEXT(MATCH($C32,'2018-08 (Д)'!$C$2:$C$100,0)+1,0))))*100)</f>
        <v>25.253136645695324</v>
      </c>
      <c r="GQ32" s="9">
        <f ca="1">IF(OR(INDIRECT(CONCATENATE("'2018-10 (Д)'!V",TEXT(MATCH($C32,'2018-10 (Д)'!$C$2:$C$100,0)+1,0)))="Н/Д",INDIRECT(CONCATENATE("'2018-09 (Д)'!V",TEXT(MATCH($C32,'2018-09 (Д)'!$C$2:$C$100,0)+1,0)))="Н/Д",AND(INDIRECT(CONCATENATE("'2018-10 (Д)'!V",TEXT(MATCH($C32,'2018-10 (Д)'!$C$2:$C$100,0)+1,0)))="Н/Д",INDIRECT(CONCATENATE("'2018-09 (Д)'!V",TEXT(MATCH($C32,'2018-09 (Д)'!$C$2:$C$100,0)+1,0))))),"Н/Д",((INDIRECT(CONCATENATE("'2018-10 (Д)'!V",TEXT(MATCH($C32,'2018-10 (Д)'!$C$2:$C$100,0)+1,0)))-INDIRECT(CONCATENATE("'2018-09 (Д)'!V",TEXT(MATCH($C32,'2018-09 (Д)'!$C$2:$C$100,0)+1,0))))/INDIRECT(CONCATENATE("'2018-09 (Д)'!V",TEXT(MATCH($C32,'2018-09 (Д)'!$C$2:$C$100,0)+1,0))))*100)</f>
        <v>51.329523723926251</v>
      </c>
      <c r="GR32" s="9">
        <f ca="1">IF(OR(INDIRECT(CONCATENATE("'2018-11 (Д)'!V",TEXT(MATCH($C32,'2018-11 (Д)'!$C$2:$C$100,0)+1,0)))="Н/Д",INDIRECT(CONCATENATE("'2018-10 (Д)'!V",TEXT(MATCH($C32,'2018-10 (Д)'!$C$2:$C$100,0)+1,0)))="Н/Д",AND(INDIRECT(CONCATENATE("'2018-11 (Д)'!V",TEXT(MATCH($C32,'2018-11 (Д)'!$C$2:$C$100,0)+1,0)))="Н/Д",INDIRECT(CONCATENATE("'2018-10 (Д)'!V",TEXT(MATCH($C32,'2018-10 (Д)'!$C$2:$C$100,0)+1,0))))),"Н/Д",((INDIRECT(CONCATENATE("'2018-11 (Д)'!V",TEXT(MATCH($C32,'2018-11 (Д)'!$C$2:$C$100,0)+1,0)))-INDIRECT(CONCATENATE("'2018-10 (Д)'!V",TEXT(MATCH($C32,'2018-10 (Д)'!$C$2:$C$100,0)+1,0))))/INDIRECT(CONCATENATE("'2018-10 (Д)'!V",TEXT(MATCH($C32,'2018-10 (Д)'!$C$2:$C$100,0)+1,0))))*100)</f>
        <v>-27.67791424851379</v>
      </c>
      <c r="GS32" s="9">
        <f ca="1">IF(OR(INDIRECT(CONCATENATE("'2018-12 (Д)'!V",TEXT(MATCH($C32,'2018-12 (Д)'!$C$2:$C$100,0)+1,0)))="Н/Д",INDIRECT(CONCATENATE("'2018-11 (Д)'!V",TEXT(MATCH($C32,'2018-11 (Д)'!$C$2:$C$100,0)+1,0)))="Н/Д",AND(INDIRECT(CONCATENATE("'2018-12 (Д)'!V",TEXT(MATCH($C32,'2018-12 (Д)'!$C$2:$C$100,0)+1,0)))="Н/Д",INDIRECT(CONCATENATE("'2018-11 (Д)'!V",TEXT(MATCH($C32,'2018-11 (Д)'!$C$2:$C$100,0)+1,0))))),"Н/Д",((INDIRECT(CONCATENATE("'2018-12 (Д)'!V",TEXT(MATCH($C32,'2018-12 (Д)'!$C$2:$C$100,0)+1,0)))-INDIRECT(CONCATENATE("'2018-11 (Д)'!V",TEXT(MATCH($C32,'2018-11 (Д)'!$C$2:$C$100,0)+1,0))))/INDIRECT(CONCATENATE("'2018-11 (Д)'!V",TEXT(MATCH($C32,'2018-11 (Д)'!$C$2:$C$100,0)+1,0))))*100)</f>
        <v>32.233675436775513</v>
      </c>
      <c r="GT32" s="9"/>
      <c r="GU32" s="9">
        <f ca="1">IF(OR(INDIRECT(CONCATENATE("'2018-03 (Д)'!W",TEXT(MATCH($C32,'2018-03 (Д)'!$C$2:$C$100,0)+1,0)))="Н/Д",INDIRECT(CONCATENATE("'2018-02 (Д)'!W",TEXT(MATCH($C32,'2018-02 (Д)'!$C$2:$C$100,0)+1,0)))="Н/Д",AND(INDIRECT(CONCATENATE("'2018-03 (Д)'!W",TEXT(MATCH($C32,'2018-03 (Д)'!$C$2:$C$100,0)+1,0)))="Н/Д",INDIRECT(CONCATENATE("'2018-02 (Д)'!W",TEXT(MATCH($C32,'2018-02 (Д)'!$C$2:$C$100,0)+1,0))))),"Н/Д",((INDIRECT(CONCATENATE("'2018-03 (Д)'!W",TEXT(MATCH($C32,'2018-03 (Д)'!$C$2:$C$100,0)+1,0)))-INDIRECT(CONCATENATE("'2018-02 (Д)'!W",TEXT(MATCH($C32,'2018-02 (Д)'!$C$2:$C$100,0)+1,0))))/INDIRECT(CONCATENATE("'2018-02 (Д)'!W",TEXT(MATCH($C32,'2018-02 (Д)'!$C$2:$C$100,0)+1,0))))*100)</f>
        <v>12.429687368121746</v>
      </c>
      <c r="GV32" s="9">
        <f ca="1">IF(OR(INDIRECT(CONCATENATE("'2018-04 (Д)'!W",TEXT(MATCH($C32,'2018-04 (Д)'!$C$2:$C$100,0)+1,0)))="Н/Д",INDIRECT(CONCATENATE("'2018-03 (Д)'!W",TEXT(MATCH($C32,'2018-03 (Д)'!$C$2:$C$100,0)+1,0)))="Н/Д",AND(INDIRECT(CONCATENATE("'2018-04 (Д)'!W",TEXT(MATCH($C32,'2018-04 (Д)'!$C$2:$C$100,0)+1,0)))="Н/Д",INDIRECT(CONCATENATE("'2018-03 (Д)'!W",TEXT(MATCH($C32,'2018-03 (Д)'!$C$2:$C$100,0)+1,0))))),"Н/Д",((INDIRECT(CONCATENATE("'2018-04 (Д)'!W",TEXT(MATCH($C32,'2018-04 (Д)'!$C$2:$C$100,0)+1,0)))-INDIRECT(CONCATENATE("'2018-03 (Д)'!W",TEXT(MATCH($C32,'2018-03 (Д)'!$C$2:$C$100,0)+1,0))))/INDIRECT(CONCATENATE("'2018-03 (Д)'!W",TEXT(MATCH($C32,'2018-03 (Д)'!$C$2:$C$100,0)+1,0))))*100)</f>
        <v>129.71313721052456</v>
      </c>
      <c r="GW32" s="9">
        <f ca="1">IF(OR(INDIRECT(CONCATENATE("'2018-05 (Д)'!W",TEXT(MATCH($C32,'2018-05 (Д)'!$C$2:$C$100,0)+1,0)))="Н/Д",INDIRECT(CONCATENATE("'2018-04 (Д)'!W",TEXT(MATCH($C32,'2018-04 (Д)'!$C$2:$C$100,0)+1,0)))="Н/Д",AND(INDIRECT(CONCATENATE("'2018-05 (Д)'!W",TEXT(MATCH($C32,'2018-05 (Д)'!$C$2:$C$100,0)+1,0)))="Н/Д",INDIRECT(CONCATENATE("'2018-04 (Д)'!W",TEXT(MATCH($C32,'2018-04 (Д)'!$C$2:$C$100,0)+1,0))))),"Н/Д",((INDIRECT(CONCATENATE("'2018-05 (Д)'!W",TEXT(MATCH($C32,'2018-05 (Д)'!$C$2:$C$100,0)+1,0)))-INDIRECT(CONCATENATE("'2018-04 (Д)'!W",TEXT(MATCH($C32,'2018-04 (Д)'!$C$2:$C$100,0)+1,0))))/INDIRECT(CONCATENATE("'2018-04 (Д)'!W",TEXT(MATCH($C32,'2018-04 (Д)'!$C$2:$C$100,0)+1,0))))*100)</f>
        <v>-18.917959919877291</v>
      </c>
      <c r="GX32" s="9">
        <f ca="1">IF(OR(INDIRECT(CONCATENATE("'2018-06 (Д)'!W",TEXT(MATCH($C32,'2018-06 (Д)'!$C$2:$C$100,0)+1,0)))="Н/Д",INDIRECT(CONCATENATE("'2018-05 (Д)'!W",TEXT(MATCH($C32,'2018-05 (Д)'!$C$2:$C$100,0)+1,0)))="Н/Д",AND(INDIRECT(CONCATENATE("'2018-06 (Д)'!W",TEXT(MATCH($C32,'2018-06 (Д)'!$C$2:$C$100,0)+1,0)))="Н/Д",INDIRECT(CONCATENATE("'2018-05 (Д)'!W",TEXT(MATCH($C32,'2018-05 (Д)'!$C$2:$C$100,0)+1,0))))),"Н/Д",((INDIRECT(CONCATENATE("'2018-06 (Д)'!W",TEXT(MATCH($C32,'2018-06 (Д)'!$C$2:$C$100,0)+1,0)))-INDIRECT(CONCATENATE("'2018-05 (Д)'!W",TEXT(MATCH($C32,'2018-05 (Д)'!$C$2:$C$100,0)+1,0))))/INDIRECT(CONCATENATE("'2018-05 (Д)'!W",TEXT(MATCH($C32,'2018-05 (Д)'!$C$2:$C$100,0)+1,0))))*100)</f>
        <v>28.445761514424884</v>
      </c>
      <c r="GY32" s="9">
        <f ca="1">IF(OR(INDIRECT(CONCATENATE("'2018-07 (Д)'!W",TEXT(MATCH($C32,'2018-07 (Д)'!$C$2:$C$100,0)+1,0)))="Н/Д",INDIRECT(CONCATENATE("'2018-06 (Д)'!W",TEXT(MATCH($C32,'2018-06 (Д)'!$C$2:$C$100,0)+1,0)))="Н/Д",AND(INDIRECT(CONCATENATE("'2018-07 (Д)'!W",TEXT(MATCH($C32,'2018-07 (Д)'!$C$2:$C$100,0)+1,0)))="Н/Д",INDIRECT(CONCATENATE("'2018-06 (Д)'!W",TEXT(MATCH($C32,'2018-06 (Д)'!$C$2:$C$100,0)+1,0))))),"Н/Д",((INDIRECT(CONCATENATE("'2018-07 (Д)'!W",TEXT(MATCH($C32,'2018-07 (Д)'!$C$2:$C$100,0)+1,0)))-INDIRECT(CONCATENATE("'2018-06 (Д)'!W",TEXT(MATCH($C32,'2018-06 (Д)'!$C$2:$C$100,0)+1,0))))/INDIRECT(CONCATENATE("'2018-06 (Д)'!W",TEXT(MATCH($C32,'2018-06 (Д)'!$C$2:$C$100,0)+1,0))))*100)</f>
        <v>-40.680365649339493</v>
      </c>
      <c r="GZ32" s="9">
        <f ca="1">IF(OR(INDIRECT(CONCATENATE("'2018-08 (Д)'!W",TEXT(MATCH($C32,'2018-08 (Д)'!$C$2:$C$100,0)+1,0)))="Н/Д",INDIRECT(CONCATENATE("'2018-07 (Д)'!W",TEXT(MATCH($C32,'2018-07 (Д)'!$C$2:$C$100,0)+1,0)))="Н/Д",AND(INDIRECT(CONCATENATE("'2018-08 (Д)'!W",TEXT(MATCH($C32,'2018-08 (Д)'!$C$2:$C$100,0)+1,0)))="Н/Д",INDIRECT(CONCATENATE("'2018-07 (Д)'!W",TEXT(MATCH($C32,'2018-07 (Д)'!$C$2:$C$100,0)+1,0))))),"Н/Д",((INDIRECT(CONCATENATE("'2018-08 (Д)'!W",TEXT(MATCH($C32,'2018-08 (Д)'!$C$2:$C$100,0)+1,0)))-INDIRECT(CONCATENATE("'2018-07 (Д)'!W",TEXT(MATCH($C32,'2018-07 (Д)'!$C$2:$C$100,0)+1,0))))/INDIRECT(CONCATENATE("'2018-07 (Д)'!W",TEXT(MATCH($C32,'2018-07 (Д)'!$C$2:$C$100,0)+1,0))))*100)</f>
        <v>88.745650415222926</v>
      </c>
      <c r="HA32" s="9">
        <f ca="1">IF(OR(INDIRECT(CONCATENATE("'2018-09 (Д)'!W",TEXT(MATCH($C32,'2018-09 (Д)'!$C$2:$C$100,0)+1,0)))="Н/Д",INDIRECT(CONCATENATE("'2018-08 (Д)'!W",TEXT(MATCH($C32,'2018-08 (Д)'!$C$2:$C$100,0)+1,0)))="Н/Д",AND(INDIRECT(CONCATENATE("'2018-09 (Д)'!W",TEXT(MATCH($C32,'2018-09 (Д)'!$C$2:$C$100,0)+1,0)))="Н/Д",INDIRECT(CONCATENATE("'2018-08 (Д)'!W",TEXT(MATCH($C32,'2018-08 (Д)'!$C$2:$C$100,0)+1,0))))),"Н/Д",((INDIRECT(CONCATENATE("'2018-09 (Д)'!W",TEXT(MATCH($C32,'2018-09 (Д)'!$C$2:$C$100,0)+1,0)))-INDIRECT(CONCATENATE("'2018-08 (Д)'!W",TEXT(MATCH($C32,'2018-08 (Д)'!$C$2:$C$100,0)+1,0))))/INDIRECT(CONCATENATE("'2018-08 (Д)'!W",TEXT(MATCH($C32,'2018-08 (Д)'!$C$2:$C$100,0)+1,0))))*100)</f>
        <v>-42.928780692298893</v>
      </c>
      <c r="HB32" s="9">
        <f ca="1">IF(OR(INDIRECT(CONCATENATE("'2018-10 (Д)'!W",TEXT(MATCH($C32,'2018-10 (Д)'!$C$2:$C$100,0)+1,0)))="Н/Д",INDIRECT(CONCATENATE("'2018-09 (Д)'!W",TEXT(MATCH($C32,'2018-09 (Д)'!$C$2:$C$100,0)+1,0)))="Н/Д",AND(INDIRECT(CONCATENATE("'2018-10 (Д)'!W",TEXT(MATCH($C32,'2018-10 (Д)'!$C$2:$C$100,0)+1,0)))="Н/Д",INDIRECT(CONCATENATE("'2018-09 (Д)'!W",TEXT(MATCH($C32,'2018-09 (Д)'!$C$2:$C$100,0)+1,0))))),"Н/Д",((INDIRECT(CONCATENATE("'2018-10 (Д)'!W",TEXT(MATCH($C32,'2018-10 (Д)'!$C$2:$C$100,0)+1,0)))-INDIRECT(CONCATENATE("'2018-09 (Д)'!W",TEXT(MATCH($C32,'2018-09 (Д)'!$C$2:$C$100,0)+1,0))))/INDIRECT(CONCATENATE("'2018-09 (Д)'!W",TEXT(MATCH($C32,'2018-09 (Д)'!$C$2:$C$100,0)+1,0))))*100)</f>
        <v>-30.967866841522234</v>
      </c>
      <c r="HC32" s="9">
        <f ca="1">IF(OR(INDIRECT(CONCATENATE("'2018-11 (Д)'!W",TEXT(MATCH($C32,'2018-11 (Д)'!$C$2:$C$100,0)+1,0)))="Н/Д",INDIRECT(CONCATENATE("'2018-10 (Д)'!W",TEXT(MATCH($C32,'2018-10 (Д)'!$C$2:$C$100,0)+1,0)))="Н/Д",AND(INDIRECT(CONCATENATE("'2018-11 (Д)'!W",TEXT(MATCH($C32,'2018-11 (Д)'!$C$2:$C$100,0)+1,0)))="Н/Д",INDIRECT(CONCATENATE("'2018-10 (Д)'!W",TEXT(MATCH($C32,'2018-10 (Д)'!$C$2:$C$100,0)+1,0))))),"Н/Д",((INDIRECT(CONCATENATE("'2018-11 (Д)'!W",TEXT(MATCH($C32,'2018-11 (Д)'!$C$2:$C$100,0)+1,0)))-INDIRECT(CONCATENATE("'2018-10 (Д)'!W",TEXT(MATCH($C32,'2018-10 (Д)'!$C$2:$C$100,0)+1,0))))/INDIRECT(CONCATENATE("'2018-10 (Д)'!W",TEXT(MATCH($C32,'2018-10 (Д)'!$C$2:$C$100,0)+1,0))))*100)</f>
        <v>195.74488208075996</v>
      </c>
      <c r="HD32" s="9">
        <f ca="1">IF(OR(INDIRECT(CONCATENATE("'2018-12 (Д)'!W",TEXT(MATCH($C32,'2018-12 (Д)'!$C$2:$C$100,0)+1,0)))="Н/Д",INDIRECT(CONCATENATE("'2018-11 (Д)'!W",TEXT(MATCH($C32,'2018-11 (Д)'!$C$2:$C$100,0)+1,0)))="Н/Д",AND(INDIRECT(CONCATENATE("'2018-12 (Д)'!W",TEXT(MATCH($C32,'2018-12 (Д)'!$C$2:$C$100,0)+1,0)))="Н/Д",INDIRECT(CONCATENATE("'2018-11 (Д)'!W",TEXT(MATCH($C32,'2018-11 (Д)'!$C$2:$C$100,0)+1,0))))),"Н/Д",((INDIRECT(CONCATENATE("'2018-12 (Д)'!W",TEXT(MATCH($C32,'2018-12 (Д)'!$C$2:$C$100,0)+1,0)))-INDIRECT(CONCATENATE("'2018-11 (Д)'!W",TEXT(MATCH($C32,'2018-11 (Д)'!$C$2:$C$100,0)+1,0))))/INDIRECT(CONCATENATE("'2018-11 (Д)'!W",TEXT(MATCH($C32,'2018-11 (Д)'!$C$2:$C$100,0)+1,0))))*100)</f>
        <v>-48.778403805855838</v>
      </c>
    </row>
    <row r="33" spans="1:212" x14ac:dyDescent="0.25">
      <c r="A33" s="2" t="s">
        <v>49</v>
      </c>
      <c r="B33" s="2" t="s">
        <v>54</v>
      </c>
      <c r="C33" s="15">
        <v>47000000</v>
      </c>
      <c r="D33" s="9"/>
      <c r="E33" s="9">
        <f ca="1">IF(OR(INDIRECT(CONCATENATE("'2018-03 (Д)'!E",TEXT(MATCH($C33,'2018-03 (Д)'!$C$2:$C$100,0)+1,0)))="Н/Д",INDIRECT(CONCATENATE("'2018-02 (Д)'!E",TEXT(MATCH($C33,'2018-02 (Д)'!$C$2:$C$100,0)+1,0)))="Н/Д",AND(INDIRECT(CONCATENATE("'2018-03 (Д)'!E",TEXT(MATCH($C33,'2018-03 (Д)'!$C$2:$C$100,0)+1,0)))="Н/Д",INDIRECT(CONCATENATE("'2018-02 (Д)'!E",TEXT(MATCH($C33,'2018-02 (Д)'!$C$2:$C$100,0)+1,0))))),"Н/Д",((INDIRECT(CONCATENATE("'2018-03 (Д)'!E",TEXT(MATCH($C33,'2018-03 (Д)'!$C$2:$C$100,0)+1,0)))-INDIRECT(CONCATENATE("'2018-02 (Д)'!E",TEXT(MATCH($C33,'2018-02 (Д)'!$C$2:$C$100,0)+1,0))))/INDIRECT(CONCATENATE("'2018-02 (Д)'!E",TEXT(MATCH($C33,'2018-02 (Д)'!$C$2:$C$100,0)+1,0))))*100)</f>
        <v>22.032437656558493</v>
      </c>
      <c r="F33" s="9">
        <f ca="1">IF(OR(INDIRECT(CONCATENATE("'2018-04 (Д)'!E",TEXT(MATCH($C33,'2018-04 (Д)'!$C$2:$C$100,0)+1,0)))="Н/Д",INDIRECT(CONCATENATE("'2018-03 (Д)'!E",TEXT(MATCH($C33,'2018-03 (Д)'!$C$2:$C$100,0)+1,0)))="Н/Д",AND(INDIRECT(CONCATENATE("'2018-04 (Д)'!E",TEXT(MATCH($C33,'2018-04 (Д)'!$C$2:$C$100,0)+1,0)))="Н/Д",INDIRECT(CONCATENATE("'2018-03 (Д)'!E",TEXT(MATCH($C33,'2018-03 (Д)'!$C$2:$C$100,0)+1,0))))),"Н/Д",((INDIRECT(CONCATENATE("'2018-04 (Д)'!E",TEXT(MATCH($C33,'2018-04 (Д)'!$C$2:$C$100,0)+1,0)))-INDIRECT(CONCATENATE("'2018-03 (Д)'!E",TEXT(MATCH($C33,'2018-03 (Д)'!$C$2:$C$100,0)+1,0))))/INDIRECT(CONCATENATE("'2018-03 (Д)'!E",TEXT(MATCH($C33,'2018-03 (Д)'!$C$2:$C$100,0)+1,0))))*100)</f>
        <v>108.93116199603763</v>
      </c>
      <c r="G33" s="9">
        <f ca="1">IF(OR(INDIRECT(CONCATENATE("'2018-05 (Д)'!E",TEXT(MATCH($C33,'2018-05 (Д)'!$C$2:$C$100,0)+1,0)))="Н/Д",INDIRECT(CONCATENATE("'2018-04 (Д)'!E",TEXT(MATCH($C33,'2018-04 (Д)'!$C$2:$C$100,0)+1,0)))="Н/Д",AND(INDIRECT(CONCATENATE("'2018-05 (Д)'!E",TEXT(MATCH($C33,'2018-05 (Д)'!$C$2:$C$100,0)+1,0)))="Н/Д",INDIRECT(CONCATENATE("'2018-04 (Д)'!E",TEXT(MATCH($C33,'2018-04 (Д)'!$C$2:$C$100,0)+1,0))))),"Н/Д",((INDIRECT(CONCATENATE("'2018-05 (Д)'!E",TEXT(MATCH($C33,'2018-05 (Д)'!$C$2:$C$100,0)+1,0)))-INDIRECT(CONCATENATE("'2018-04 (Д)'!E",TEXT(MATCH($C33,'2018-04 (Д)'!$C$2:$C$100,0)+1,0))))/INDIRECT(CONCATENATE("'2018-04 (Д)'!E",TEXT(MATCH($C33,'2018-04 (Д)'!$C$2:$C$100,0)+1,0))))*100)</f>
        <v>-22.784091280454373</v>
      </c>
      <c r="H33" s="9">
        <f ca="1">IF(OR(INDIRECT(CONCATENATE("'2018-06 (Д)'!E",TEXT(MATCH($C33,'2018-06 (Д)'!$C$2:$C$100,0)+1,0)))="Н/Д",INDIRECT(CONCATENATE("'2018-05 (Д)'!E",TEXT(MATCH($C33,'2018-05 (Д)'!$C$2:$C$100,0)+1,0)))="Н/Д",AND(INDIRECT(CONCATENATE("'2018-06 (Д)'!E",TEXT(MATCH($C33,'2018-06 (Д)'!$C$2:$C$100,0)+1,0)))="Н/Д",INDIRECT(CONCATENATE("'2018-05 (Д)'!E",TEXT(MATCH($C33,'2018-05 (Д)'!$C$2:$C$100,0)+1,0))))),"Н/Д",((INDIRECT(CONCATENATE("'2018-06 (Д)'!E",TEXT(MATCH($C33,'2018-06 (Д)'!$C$2:$C$100,0)+1,0)))-INDIRECT(CONCATENATE("'2018-05 (Д)'!E",TEXT(MATCH($C33,'2018-05 (Д)'!$C$2:$C$100,0)+1,0))))/INDIRECT(CONCATENATE("'2018-05 (Д)'!E",TEXT(MATCH($C33,'2018-05 (Д)'!$C$2:$C$100,0)+1,0))))*100)</f>
        <v>29.394137453647218</v>
      </c>
      <c r="I33" s="9">
        <f ca="1">IF(OR(INDIRECT(CONCATENATE("'2018-07 (Д)'!E",TEXT(MATCH($C33,'2018-07 (Д)'!$C$2:$C$100,0)+1,0)))="Н/Д",INDIRECT(CONCATENATE("'2018-06 (Д)'!E",TEXT(MATCH($C33,'2018-06 (Д)'!$C$2:$C$100,0)+1,0)))="Н/Д",AND(INDIRECT(CONCATENATE("'2018-07 (Д)'!E",TEXT(MATCH($C33,'2018-07 (Д)'!$C$2:$C$100,0)+1,0)))="Н/Д",INDIRECT(CONCATENATE("'2018-06 (Д)'!E",TEXT(MATCH($C33,'2018-06 (Д)'!$C$2:$C$100,0)+1,0))))),"Н/Д",((INDIRECT(CONCATENATE("'2018-07 (Д)'!E",TEXT(MATCH($C33,'2018-07 (Д)'!$C$2:$C$100,0)+1,0)))-INDIRECT(CONCATENATE("'2018-06 (Д)'!E",TEXT(MATCH($C33,'2018-06 (Д)'!$C$2:$C$100,0)+1,0))))/INDIRECT(CONCATENATE("'2018-06 (Д)'!E",TEXT(MATCH($C33,'2018-06 (Д)'!$C$2:$C$100,0)+1,0))))*100)</f>
        <v>-23.455937009920426</v>
      </c>
      <c r="J33" s="9">
        <f ca="1">IF(OR(INDIRECT(CONCATENATE("'2018-08 (Д)'!E",TEXT(MATCH($C33,'2018-08 (Д)'!$C$2:$C$100,0)+1,0)))="Н/Д",INDIRECT(CONCATENATE("'2018-07 (Д)'!E",TEXT(MATCH($C33,'2018-07 (Д)'!$C$2:$C$100,0)+1,0)))="Н/Д",AND(INDIRECT(CONCATENATE("'2018-08 (Д)'!E",TEXT(MATCH($C33,'2018-08 (Д)'!$C$2:$C$100,0)+1,0)))="Н/Д",INDIRECT(CONCATENATE("'2018-07 (Д)'!E",TEXT(MATCH($C33,'2018-07 (Д)'!$C$2:$C$100,0)+1,0))))),"Н/Д",((INDIRECT(CONCATENATE("'2018-08 (Д)'!E",TEXT(MATCH($C33,'2018-08 (Д)'!$C$2:$C$100,0)+1,0)))-INDIRECT(CONCATENATE("'2018-07 (Д)'!E",TEXT(MATCH($C33,'2018-07 (Д)'!$C$2:$C$100,0)+1,0))))/INDIRECT(CONCATENATE("'2018-07 (Д)'!E",TEXT(MATCH($C33,'2018-07 (Д)'!$C$2:$C$100,0)+1,0))))*100)</f>
        <v>25.449812067527972</v>
      </c>
      <c r="K33" s="9">
        <f ca="1">IF(OR(INDIRECT(CONCATENATE("'2018-09 (Д)'!E",TEXT(MATCH($C33,'2018-09 (Д)'!$C$2:$C$100,0)+1,0)))="Н/Д",INDIRECT(CONCATENATE("'2018-08 (Д)'!E",TEXT(MATCH($C33,'2018-08 (Д)'!$C$2:$C$100,0)+1,0)))="Н/Д",AND(INDIRECT(CONCATENATE("'2018-09 (Д)'!E",TEXT(MATCH($C33,'2018-09 (Д)'!$C$2:$C$100,0)+1,0)))="Н/Д",INDIRECT(CONCATENATE("'2018-08 (Д)'!E",TEXT(MATCH($C33,'2018-08 (Д)'!$C$2:$C$100,0)+1,0))))),"Н/Д",((INDIRECT(CONCATENATE("'2018-09 (Д)'!E",TEXT(MATCH($C33,'2018-09 (Д)'!$C$2:$C$100,0)+1,0)))-INDIRECT(CONCATENATE("'2018-08 (Д)'!E",TEXT(MATCH($C33,'2018-08 (Д)'!$C$2:$C$100,0)+1,0))))/INDIRECT(CONCATENATE("'2018-08 (Д)'!E",TEXT(MATCH($C33,'2018-08 (Д)'!$C$2:$C$100,0)+1,0))))*100)</f>
        <v>-30.232432537132993</v>
      </c>
      <c r="L33" s="9">
        <f ca="1">IF(OR(INDIRECT(CONCATENATE("'2018-10 (Д)'!E",TEXT(MATCH($C33,'2018-10 (Д)'!$C$2:$C$100,0)+1,0)))="Н/Д",INDIRECT(CONCATENATE("'2018-09 (Д)'!E",TEXT(MATCH($C33,'2018-09 (Д)'!$C$2:$C$100,0)+1,0)))="Н/Д",AND(INDIRECT(CONCATENATE("'2018-10 (Д)'!E",TEXT(MATCH($C33,'2018-10 (Д)'!$C$2:$C$100,0)+1,0)))="Н/Д",INDIRECT(CONCATENATE("'2018-09 (Д)'!E",TEXT(MATCH($C33,'2018-09 (Д)'!$C$2:$C$100,0)+1,0))))),"Н/Д",((INDIRECT(CONCATENATE("'2018-10 (Д)'!E",TEXT(MATCH($C33,'2018-10 (Д)'!$C$2:$C$100,0)+1,0)))-INDIRECT(CONCATENATE("'2018-09 (Д)'!E",TEXT(MATCH($C33,'2018-09 (Д)'!$C$2:$C$100,0)+1,0))))/INDIRECT(CONCATENATE("'2018-09 (Д)'!E",TEXT(MATCH($C33,'2018-09 (Д)'!$C$2:$C$100,0)+1,0))))*100)</f>
        <v>-24.121168910726553</v>
      </c>
      <c r="M33" s="9">
        <f ca="1">IF(OR(INDIRECT(CONCATENATE("'2018-11 (Д)'!E",TEXT(MATCH($C33,'2018-11 (Д)'!$C$2:$C$100,0)+1,0)))="Н/Д",INDIRECT(CONCATENATE("'2018-10 (Д)'!E",TEXT(MATCH($C33,'2018-10 (Д)'!$C$2:$C$100,0)+1,0)))="Н/Д",AND(INDIRECT(CONCATENATE("'2018-11 (Д)'!E",TEXT(MATCH($C33,'2018-11 (Д)'!$C$2:$C$100,0)+1,0)))="Н/Д",INDIRECT(CONCATENATE("'2018-10 (Д)'!E",TEXT(MATCH($C33,'2018-10 (Д)'!$C$2:$C$100,0)+1,0))))),"Н/Д",((INDIRECT(CONCATENATE("'2018-11 (Д)'!E",TEXT(MATCH($C33,'2018-11 (Д)'!$C$2:$C$100,0)+1,0)))-INDIRECT(CONCATENATE("'2018-10 (Д)'!E",TEXT(MATCH($C33,'2018-10 (Д)'!$C$2:$C$100,0)+1,0))))/INDIRECT(CONCATENATE("'2018-10 (Д)'!E",TEXT(MATCH($C33,'2018-10 (Д)'!$C$2:$C$100,0)+1,0))))*100)</f>
        <v>130.3570278225524</v>
      </c>
      <c r="N33" s="9">
        <f ca="1">IF(OR(INDIRECT(CONCATENATE("'2018-12 (Д)'!E",TEXT(MATCH($C33,'2018-12 (Д)'!$C$2:$C$100,0)+1,0)))="Н/Д",INDIRECT(CONCATENATE("'2018-11 (Д)'!E",TEXT(MATCH($C33,'2018-11 (Д)'!$C$2:$C$100,0)+1,0)))="Н/Д",AND(INDIRECT(CONCATENATE("'2018-12 (Д)'!E",TEXT(MATCH($C33,'2018-12 (Д)'!$C$2:$C$100,0)+1,0)))="Н/Д",INDIRECT(CONCATENATE("'2018-11 (Д)'!E",TEXT(MATCH($C33,'2018-11 (Д)'!$C$2:$C$100,0)+1,0))))),"Н/Д",((INDIRECT(CONCATENATE("'2018-12 (Д)'!E",TEXT(MATCH($C33,'2018-12 (Д)'!$C$2:$C$100,0)+1,0)))-INDIRECT(CONCATENATE("'2018-11 (Д)'!E",TEXT(MATCH($C33,'2018-11 (Д)'!$C$2:$C$100,0)+1,0))))/INDIRECT(CONCATENATE("'2018-11 (Д)'!E",TEXT(MATCH($C33,'2018-11 (Д)'!$C$2:$C$100,0)+1,0))))*100)</f>
        <v>-30.117849776356586</v>
      </c>
      <c r="O33" s="9"/>
      <c r="P33" s="9">
        <f ca="1">IF(OR(INDIRECT(CONCATENATE("'2018-03 (Д)'!F",TEXT(MATCH($C33,'2018-03 (Д)'!$C$2:$C$100,0)+1,0)))="Н/Д",INDIRECT(CONCATENATE("'2018-02 (Д)'!F",TEXT(MATCH($C33,'2018-02 (Д)'!$C$2:$C$100,0)+1,0)))="Н/Д",AND(INDIRECT(CONCATENATE("'2018-03 (Д)'!F",TEXT(MATCH($C33,'2018-03 (Д)'!$C$2:$C$100,0)+1,0)))="Н/Д",INDIRECT(CONCATENATE("'2018-02 (Д)'!F",TEXT(MATCH($C33,'2018-02 (Д)'!$C$2:$C$100,0)+1,0))))),"Н/Д",((INDIRECT(CONCATENATE("'2018-03 (Д)'!F",TEXT(MATCH($C33,'2018-03 (Д)'!$C$2:$C$100,0)+1,0)))-INDIRECT(CONCATENATE("'2018-02 (Д)'!F",TEXT(MATCH($C33,'2018-02 (Д)'!$C$2:$C$100,0)+1,0))))/INDIRECT(CONCATENATE("'2018-02 (Д)'!F",TEXT(MATCH($C33,'2018-02 (Д)'!$C$2:$C$100,0)+1,0))))*100)</f>
        <v>23.215170724557176</v>
      </c>
      <c r="Q33" s="9">
        <f ca="1">IF(OR(INDIRECT(CONCATENATE("'2018-04 (Д)'!F",TEXT(MATCH($C33,'2018-04 (Д)'!$C$2:$C$100,0)+1,0)))="Н/Д",INDIRECT(CONCATENATE("'2018-03 (Д)'!F",TEXT(MATCH($C33,'2018-03 (Д)'!$C$2:$C$100,0)+1,0)))="Н/Д",AND(INDIRECT(CONCATENATE("'2018-04 (Д)'!F",TEXT(MATCH($C33,'2018-04 (Д)'!$C$2:$C$100,0)+1,0)))="Н/Д",INDIRECT(CONCATENATE("'2018-03 (Д)'!F",TEXT(MATCH($C33,'2018-03 (Д)'!$C$2:$C$100,0)+1,0))))),"Н/Д",((INDIRECT(CONCATENATE("'2018-04 (Д)'!F",TEXT(MATCH($C33,'2018-04 (Д)'!$C$2:$C$100,0)+1,0)))-INDIRECT(CONCATENATE("'2018-03 (Д)'!F",TEXT(MATCH($C33,'2018-03 (Д)'!$C$2:$C$100,0)+1,0))))/INDIRECT(CONCATENATE("'2018-03 (Д)'!F",TEXT(MATCH($C33,'2018-03 (Д)'!$C$2:$C$100,0)+1,0))))*100)</f>
        <v>124.24986057454133</v>
      </c>
      <c r="R33" s="9">
        <f ca="1">IF(OR(INDIRECT(CONCATENATE("'2018-05 (Д)'!F",TEXT(MATCH($C33,'2018-05 (Д)'!$C$2:$C$100,0)+1,0)))="Н/Д",INDIRECT(CONCATENATE("'2018-04 (Д)'!F",TEXT(MATCH($C33,'2018-04 (Д)'!$C$2:$C$100,0)+1,0)))="Н/Д",AND(INDIRECT(CONCATENATE("'2018-05 (Д)'!F",TEXT(MATCH($C33,'2018-05 (Д)'!$C$2:$C$100,0)+1,0)))="Н/Д",INDIRECT(CONCATENATE("'2018-04 (Д)'!F",TEXT(MATCH($C33,'2018-04 (Д)'!$C$2:$C$100,0)+1,0))))),"Н/Д",((INDIRECT(CONCATENATE("'2018-05 (Д)'!F",TEXT(MATCH($C33,'2018-05 (Д)'!$C$2:$C$100,0)+1,0)))-INDIRECT(CONCATENATE("'2018-04 (Д)'!F",TEXT(MATCH($C33,'2018-04 (Д)'!$C$2:$C$100,0)+1,0))))/INDIRECT(CONCATENATE("'2018-04 (Д)'!F",TEXT(MATCH($C33,'2018-04 (Д)'!$C$2:$C$100,0)+1,0))))*100)</f>
        <v>-27.626952892530682</v>
      </c>
      <c r="S33" s="9">
        <f ca="1">IF(OR(INDIRECT(CONCATENATE("'2018-06 (Д)'!F",TEXT(MATCH($C33,'2018-06 (Д)'!$C$2:$C$100,0)+1,0)))="Н/Д",INDIRECT(CONCATENATE("'2018-05 (Д)'!F",TEXT(MATCH($C33,'2018-05 (Д)'!$C$2:$C$100,0)+1,0)))="Н/Д",AND(INDIRECT(CONCATENATE("'2018-06 (Д)'!F",TEXT(MATCH($C33,'2018-06 (Д)'!$C$2:$C$100,0)+1,0)))="Н/Д",INDIRECT(CONCATENATE("'2018-05 (Д)'!F",TEXT(MATCH($C33,'2018-05 (Д)'!$C$2:$C$100,0)+1,0))))),"Н/Д",((INDIRECT(CONCATENATE("'2018-06 (Д)'!F",TEXT(MATCH($C33,'2018-06 (Д)'!$C$2:$C$100,0)+1,0)))-INDIRECT(CONCATENATE("'2018-05 (Д)'!F",TEXT(MATCH($C33,'2018-05 (Д)'!$C$2:$C$100,0)+1,0))))/INDIRECT(CONCATENATE("'2018-05 (Д)'!F",TEXT(MATCH($C33,'2018-05 (Д)'!$C$2:$C$100,0)+1,0))))*100)</f>
        <v>38.828337624972647</v>
      </c>
      <c r="T33" s="9">
        <f ca="1">IF(OR(INDIRECT(CONCATENATE("'2018-07 (Д)'!F",TEXT(MATCH($C33,'2018-07 (Д)'!$C$2:$C$100,0)+1,0)))="Н/Д",INDIRECT(CONCATENATE("'2018-06 (Д)'!F",TEXT(MATCH($C33,'2018-06 (Д)'!$C$2:$C$100,0)+1,0)))="Н/Д",AND(INDIRECT(CONCATENATE("'2018-07 (Д)'!F",TEXT(MATCH($C33,'2018-07 (Д)'!$C$2:$C$100,0)+1,0)))="Н/Д",INDIRECT(CONCATENATE("'2018-06 (Д)'!F",TEXT(MATCH($C33,'2018-06 (Д)'!$C$2:$C$100,0)+1,0))))),"Н/Д",((INDIRECT(CONCATENATE("'2018-07 (Д)'!F",TEXT(MATCH($C33,'2018-07 (Д)'!$C$2:$C$100,0)+1,0)))-INDIRECT(CONCATENATE("'2018-06 (Д)'!F",TEXT(MATCH($C33,'2018-06 (Д)'!$C$2:$C$100,0)+1,0))))/INDIRECT(CONCATENATE("'2018-06 (Д)'!F",TEXT(MATCH($C33,'2018-06 (Д)'!$C$2:$C$100,0)+1,0))))*100)</f>
        <v>-32.316606608133611</v>
      </c>
      <c r="U33" s="9">
        <f ca="1">IF(OR(INDIRECT(CONCATENATE("'2018-08 (Д)'!F",TEXT(MATCH($C33,'2018-08 (Д)'!$C$2:$C$100,0)+1,0)))="Н/Д",INDIRECT(CONCATENATE("'2018-07 (Д)'!F",TEXT(MATCH($C33,'2018-07 (Д)'!$C$2:$C$100,0)+1,0)))="Н/Д",AND(INDIRECT(CONCATENATE("'2018-08 (Д)'!F",TEXT(MATCH($C33,'2018-08 (Д)'!$C$2:$C$100,0)+1,0)))="Н/Д",INDIRECT(CONCATENATE("'2018-07 (Д)'!F",TEXT(MATCH($C33,'2018-07 (Д)'!$C$2:$C$100,0)+1,0))))),"Н/Д",((INDIRECT(CONCATENATE("'2018-08 (Д)'!F",TEXT(MATCH($C33,'2018-08 (Д)'!$C$2:$C$100,0)+1,0)))-INDIRECT(CONCATENATE("'2018-07 (Д)'!F",TEXT(MATCH($C33,'2018-07 (Д)'!$C$2:$C$100,0)+1,0))))/INDIRECT(CONCATENATE("'2018-07 (Д)'!F",TEXT(MATCH($C33,'2018-07 (Д)'!$C$2:$C$100,0)+1,0))))*100)</f>
        <v>40.44643367057472</v>
      </c>
      <c r="V33" s="9">
        <f ca="1">IF(OR(INDIRECT(CONCATENATE("'2018-09 (Д)'!F",TEXT(MATCH($C33,'2018-09 (Д)'!$C$2:$C$100,0)+1,0)))="Н/Д",INDIRECT(CONCATENATE("'2018-08 (Д)'!F",TEXT(MATCH($C33,'2018-08 (Д)'!$C$2:$C$100,0)+1,0)))="Н/Д",AND(INDIRECT(CONCATENATE("'2018-09 (Д)'!F",TEXT(MATCH($C33,'2018-09 (Д)'!$C$2:$C$100,0)+1,0)))="Н/Д",INDIRECT(CONCATENATE("'2018-08 (Д)'!F",TEXT(MATCH($C33,'2018-08 (Д)'!$C$2:$C$100,0)+1,0))))),"Н/Д",((INDIRECT(CONCATENATE("'2018-09 (Д)'!F",TEXT(MATCH($C33,'2018-09 (Д)'!$C$2:$C$100,0)+1,0)))-INDIRECT(CONCATENATE("'2018-08 (Д)'!F",TEXT(MATCH($C33,'2018-08 (Д)'!$C$2:$C$100,0)+1,0))))/INDIRECT(CONCATENATE("'2018-08 (Д)'!F",TEXT(MATCH($C33,'2018-08 (Д)'!$C$2:$C$100,0)+1,0))))*100)</f>
        <v>-32.57146537173633</v>
      </c>
      <c r="W33" s="9">
        <f ca="1">IF(OR(INDIRECT(CONCATENATE("'2018-10 (Д)'!F",TEXT(MATCH($C33,'2018-10 (Д)'!$C$2:$C$100,0)+1,0)))="Н/Д",INDIRECT(CONCATENATE("'2018-09 (Д)'!F",TEXT(MATCH($C33,'2018-09 (Д)'!$C$2:$C$100,0)+1,0)))="Н/Д",AND(INDIRECT(CONCATENATE("'2018-10 (Д)'!F",TEXT(MATCH($C33,'2018-10 (Д)'!$C$2:$C$100,0)+1,0)))="Н/Д",INDIRECT(CONCATENATE("'2018-09 (Д)'!F",TEXT(MATCH($C33,'2018-09 (Д)'!$C$2:$C$100,0)+1,0))))),"Н/Д",((INDIRECT(CONCATENATE("'2018-10 (Д)'!F",TEXT(MATCH($C33,'2018-10 (Д)'!$C$2:$C$100,0)+1,0)))-INDIRECT(CONCATENATE("'2018-09 (Д)'!F",TEXT(MATCH($C33,'2018-09 (Д)'!$C$2:$C$100,0)+1,0))))/INDIRECT(CONCATENATE("'2018-09 (Д)'!F",TEXT(MATCH($C33,'2018-09 (Д)'!$C$2:$C$100,0)+1,0))))*100)</f>
        <v>-25.540358054404809</v>
      </c>
      <c r="X33" s="9">
        <f ca="1">IF(OR(INDIRECT(CONCATENATE("'2018-11 (Д)'!F",TEXT(MATCH($C33,'2018-11 (Д)'!$C$2:$C$100,0)+1,0)))="Н/Д",INDIRECT(CONCATENATE("'2018-10 (Д)'!F",TEXT(MATCH($C33,'2018-10 (Д)'!$C$2:$C$100,0)+1,0)))="Н/Д",AND(INDIRECT(CONCATENATE("'2018-11 (Д)'!F",TEXT(MATCH($C33,'2018-11 (Д)'!$C$2:$C$100,0)+1,0)))="Н/Д",INDIRECT(CONCATENATE("'2018-10 (Д)'!F",TEXT(MATCH($C33,'2018-10 (Д)'!$C$2:$C$100,0)+1,0))))),"Н/Д",((INDIRECT(CONCATENATE("'2018-11 (Д)'!F",TEXT(MATCH($C33,'2018-11 (Д)'!$C$2:$C$100,0)+1,0)))-INDIRECT(CONCATENATE("'2018-10 (Д)'!F",TEXT(MATCH($C33,'2018-10 (Д)'!$C$2:$C$100,0)+1,0))))/INDIRECT(CONCATENATE("'2018-10 (Д)'!F",TEXT(MATCH($C33,'2018-10 (Д)'!$C$2:$C$100,0)+1,0))))*100)</f>
        <v>143.76603472028003</v>
      </c>
      <c r="Y33" s="9">
        <f ca="1">IF(OR(INDIRECT(CONCATENATE("'2018-12 (Д)'!F",TEXT(MATCH($C33,'2018-12 (Д)'!$C$2:$C$100,0)+1,0)))="Н/Д",INDIRECT(CONCATENATE("'2018-11 (Д)'!F",TEXT(MATCH($C33,'2018-11 (Д)'!$C$2:$C$100,0)+1,0)))="Н/Д",AND(INDIRECT(CONCATENATE("'2018-12 (Д)'!F",TEXT(MATCH($C33,'2018-12 (Д)'!$C$2:$C$100,0)+1,0)))="Н/Д",INDIRECT(CONCATENATE("'2018-11 (Д)'!F",TEXT(MATCH($C33,'2018-11 (Д)'!$C$2:$C$100,0)+1,0))))),"Н/Д",((INDIRECT(CONCATENATE("'2018-12 (Д)'!F",TEXT(MATCH($C33,'2018-12 (Д)'!$C$2:$C$100,0)+1,0)))-INDIRECT(CONCATENATE("'2018-11 (Д)'!F",TEXT(MATCH($C33,'2018-11 (Д)'!$C$2:$C$100,0)+1,0))))/INDIRECT(CONCATENATE("'2018-11 (Д)'!F",TEXT(MATCH($C33,'2018-11 (Д)'!$C$2:$C$100,0)+1,0))))*100)</f>
        <v>-32.910725025809192</v>
      </c>
      <c r="Z33" s="9"/>
      <c r="AA33" s="9">
        <f ca="1">IF(OR(INDIRECT(CONCATENATE("'2018-03 (Д)'!G",TEXT(MATCH($C33,'2018-03 (Д)'!$C$2:$C$100,0)+1,0)))="Н/Д",INDIRECT(CONCATENATE("'2018-02 (Д)'!G",TEXT(MATCH($C33,'2018-02 (Д)'!$C$2:$C$100,0)+1,0)))="Н/Д",AND(INDIRECT(CONCATENATE("'2018-03 (Д)'!G",TEXT(MATCH($C33,'2018-03 (Д)'!$C$2:$C$100,0)+1,0)))="Н/Д",INDIRECT(CONCATENATE("'2018-02 (Д)'!G",TEXT(MATCH($C33,'2018-02 (Д)'!$C$2:$C$100,0)+1,0))))),"Н/Д",((INDIRECT(CONCATENATE("'2018-03 (Д)'!G",TEXT(MATCH($C33,'2018-03 (Д)'!$C$2:$C$100,0)+1,0)))-INDIRECT(CONCATENATE("'2018-02 (Д)'!G",TEXT(MATCH($C33,'2018-02 (Д)'!$C$2:$C$100,0)+1,0))))/INDIRECT(CONCATENATE("'2018-02 (Д)'!G",TEXT(MATCH($C33,'2018-02 (Д)'!$C$2:$C$100,0)+1,0))))*100)</f>
        <v>-55.040617701498839</v>
      </c>
      <c r="AB33" s="9">
        <f ca="1">IF(OR(INDIRECT(CONCATENATE("'2018-04 (Д)'!G",TEXT(MATCH($C33,'2018-04 (Д)'!$C$2:$C$100,0)+1,0)))="Н/Д",INDIRECT(CONCATENATE("'2018-03 (Д)'!G",TEXT(MATCH($C33,'2018-03 (Д)'!$C$2:$C$100,0)+1,0)))="Н/Д",AND(INDIRECT(CONCATENATE("'2018-04 (Д)'!G",TEXT(MATCH($C33,'2018-04 (Д)'!$C$2:$C$100,0)+1,0)))="Н/Д",INDIRECT(CONCATENATE("'2018-03 (Д)'!G",TEXT(MATCH($C33,'2018-03 (Д)'!$C$2:$C$100,0)+1,0))))),"Н/Д",((INDIRECT(CONCATENATE("'2018-04 (Д)'!G",TEXT(MATCH($C33,'2018-04 (Д)'!$C$2:$C$100,0)+1,0)))-INDIRECT(CONCATENATE("'2018-03 (Д)'!G",TEXT(MATCH($C33,'2018-03 (Д)'!$C$2:$C$100,0)+1,0))))/INDIRECT(CONCATENATE("'2018-03 (Д)'!G",TEXT(MATCH($C33,'2018-03 (Д)'!$C$2:$C$100,0)+1,0))))*100)</f>
        <v>717.57986611410797</v>
      </c>
      <c r="AC33" s="9">
        <f ca="1">IF(OR(INDIRECT(CONCATENATE("'2018-05 (Д)'!G",TEXT(MATCH($C33,'2018-05 (Д)'!$C$2:$C$100,0)+1,0)))="Н/Д",INDIRECT(CONCATENATE("'2018-04 (Д)'!G",TEXT(MATCH($C33,'2018-04 (Д)'!$C$2:$C$100,0)+1,0)))="Н/Д",AND(INDIRECT(CONCATENATE("'2018-05 (Д)'!G",TEXT(MATCH($C33,'2018-05 (Д)'!$C$2:$C$100,0)+1,0)))="Н/Д",INDIRECT(CONCATENATE("'2018-04 (Д)'!G",TEXT(MATCH($C33,'2018-04 (Д)'!$C$2:$C$100,0)+1,0))))),"Н/Д",((INDIRECT(CONCATENATE("'2018-05 (Д)'!G",TEXT(MATCH($C33,'2018-05 (Д)'!$C$2:$C$100,0)+1,0)))-INDIRECT(CONCATENATE("'2018-04 (Д)'!G",TEXT(MATCH($C33,'2018-04 (Д)'!$C$2:$C$100,0)+1,0))))/INDIRECT(CONCATENATE("'2018-04 (Д)'!G",TEXT(MATCH($C33,'2018-04 (Д)'!$C$2:$C$100,0)+1,0))))*100)</f>
        <v>-86.263350947297795</v>
      </c>
      <c r="AD33" s="9">
        <f ca="1">IF(OR(INDIRECT(CONCATENATE("'2018-06 (Д)'!G",TEXT(MATCH($C33,'2018-06 (Д)'!$C$2:$C$100,0)+1,0)))="Н/Д",INDIRECT(CONCATENATE("'2018-05 (Д)'!G",TEXT(MATCH($C33,'2018-05 (Д)'!$C$2:$C$100,0)+1,0)))="Н/Д",AND(INDIRECT(CONCATENATE("'2018-06 (Д)'!G",TEXT(MATCH($C33,'2018-06 (Д)'!$C$2:$C$100,0)+1,0)))="Н/Д",INDIRECT(CONCATENATE("'2018-05 (Д)'!G",TEXT(MATCH($C33,'2018-05 (Д)'!$C$2:$C$100,0)+1,0))))),"Н/Д",((INDIRECT(CONCATENATE("'2018-06 (Д)'!G",TEXT(MATCH($C33,'2018-06 (Д)'!$C$2:$C$100,0)+1,0)))-INDIRECT(CONCATENATE("'2018-05 (Д)'!G",TEXT(MATCH($C33,'2018-05 (Д)'!$C$2:$C$100,0)+1,0))))/INDIRECT(CONCATENATE("'2018-05 (Д)'!G",TEXT(MATCH($C33,'2018-05 (Д)'!$C$2:$C$100,0)+1,0))))*100)</f>
        <v>587.67363226222608</v>
      </c>
      <c r="AE33" s="9">
        <f ca="1">IF(OR(INDIRECT(CONCATENATE("'2018-07 (Д)'!G",TEXT(MATCH($C33,'2018-07 (Д)'!$C$2:$C$100,0)+1,0)))="Н/Д",INDIRECT(CONCATENATE("'2018-06 (Д)'!G",TEXT(MATCH($C33,'2018-06 (Д)'!$C$2:$C$100,0)+1,0)))="Н/Д",AND(INDIRECT(CONCATENATE("'2018-07 (Д)'!G",TEXT(MATCH($C33,'2018-07 (Д)'!$C$2:$C$100,0)+1,0)))="Н/Д",INDIRECT(CONCATENATE("'2018-06 (Д)'!G",TEXT(MATCH($C33,'2018-06 (Д)'!$C$2:$C$100,0)+1,0))))),"Н/Д",((INDIRECT(CONCATENATE("'2018-07 (Д)'!G",TEXT(MATCH($C33,'2018-07 (Д)'!$C$2:$C$100,0)+1,0)))-INDIRECT(CONCATENATE("'2018-06 (Д)'!G",TEXT(MATCH($C33,'2018-06 (Д)'!$C$2:$C$100,0)+1,0))))/INDIRECT(CONCATENATE("'2018-06 (Д)'!G",TEXT(MATCH($C33,'2018-06 (Д)'!$C$2:$C$100,0)+1,0))))*100)</f>
        <v>-49.093574973698225</v>
      </c>
      <c r="AF33" s="9">
        <f ca="1">IF(OR(INDIRECT(CONCATENATE("'2018-08 (Д)'!G",TEXT(MATCH($C33,'2018-08 (Д)'!$C$2:$C$100,0)+1,0)))="Н/Д",INDIRECT(CONCATENATE("'2018-07 (Д)'!G",TEXT(MATCH($C33,'2018-07 (Д)'!$C$2:$C$100,0)+1,0)))="Н/Д",AND(INDIRECT(CONCATENATE("'2018-08 (Д)'!G",TEXT(MATCH($C33,'2018-08 (Д)'!$C$2:$C$100,0)+1,0)))="Н/Д",INDIRECT(CONCATENATE("'2018-07 (Д)'!G",TEXT(MATCH($C33,'2018-07 (Д)'!$C$2:$C$100,0)+1,0))))),"Н/Д",((INDIRECT(CONCATENATE("'2018-08 (Д)'!G",TEXT(MATCH($C33,'2018-08 (Д)'!$C$2:$C$100,0)+1,0)))-INDIRECT(CONCATENATE("'2018-07 (Д)'!G",TEXT(MATCH($C33,'2018-07 (Д)'!$C$2:$C$100,0)+1,0))))/INDIRECT(CONCATENATE("'2018-07 (Д)'!G",TEXT(MATCH($C33,'2018-07 (Д)'!$C$2:$C$100,0)+1,0))))*100)</f>
        <v>-24.282813459749093</v>
      </c>
      <c r="AG33" s="9">
        <f ca="1">IF(OR(INDIRECT(CONCATENATE("'2018-09 (Д)'!G",TEXT(MATCH($C33,'2018-09 (Д)'!$C$2:$C$100,0)+1,0)))="Н/Д",INDIRECT(CONCATENATE("'2018-08 (Д)'!G",TEXT(MATCH($C33,'2018-08 (Д)'!$C$2:$C$100,0)+1,0)))="Н/Д",AND(INDIRECT(CONCATENATE("'2018-09 (Д)'!G",TEXT(MATCH($C33,'2018-09 (Д)'!$C$2:$C$100,0)+1,0)))="Н/Д",INDIRECT(CONCATENATE("'2018-08 (Д)'!G",TEXT(MATCH($C33,'2018-08 (Д)'!$C$2:$C$100,0)+1,0))))),"Н/Д",((INDIRECT(CONCATENATE("'2018-09 (Д)'!G",TEXT(MATCH($C33,'2018-09 (Д)'!$C$2:$C$100,0)+1,0)))-INDIRECT(CONCATENATE("'2018-08 (Д)'!G",TEXT(MATCH($C33,'2018-08 (Д)'!$C$2:$C$100,0)+1,0))))/INDIRECT(CONCATENATE("'2018-08 (Д)'!G",TEXT(MATCH($C33,'2018-08 (Д)'!$C$2:$C$100,0)+1,0))))*100)</f>
        <v>24.905652911331519</v>
      </c>
      <c r="AH33" s="9">
        <f ca="1">IF(OR(INDIRECT(CONCATENATE("'2018-10 (Д)'!G",TEXT(MATCH($C33,'2018-10 (Д)'!$C$2:$C$100,0)+1,0)))="Н/Д",INDIRECT(CONCATENATE("'2018-09 (Д)'!G",TEXT(MATCH($C33,'2018-09 (Д)'!$C$2:$C$100,0)+1,0)))="Н/Д",AND(INDIRECT(CONCATENATE("'2018-10 (Д)'!G",TEXT(MATCH($C33,'2018-10 (Д)'!$C$2:$C$100,0)+1,0)))="Н/Д",INDIRECT(CONCATENATE("'2018-09 (Д)'!G",TEXT(MATCH($C33,'2018-09 (Д)'!$C$2:$C$100,0)+1,0))))),"Н/Д",((INDIRECT(CONCATENATE("'2018-10 (Д)'!G",TEXT(MATCH($C33,'2018-10 (Д)'!$C$2:$C$100,0)+1,0)))-INDIRECT(CONCATENATE("'2018-09 (Д)'!G",TEXT(MATCH($C33,'2018-09 (Д)'!$C$2:$C$100,0)+1,0))))/INDIRECT(CONCATENATE("'2018-09 (Д)'!G",TEXT(MATCH($C33,'2018-09 (Д)'!$C$2:$C$100,0)+1,0))))*100)</f>
        <v>-73.807056134953882</v>
      </c>
      <c r="AI33" s="9">
        <f ca="1">IF(OR(INDIRECT(CONCATENATE("'2018-11 (Д)'!G",TEXT(MATCH($C33,'2018-11 (Д)'!$C$2:$C$100,0)+1,0)))="Н/Д",INDIRECT(CONCATENATE("'2018-10 (Д)'!G",TEXT(MATCH($C33,'2018-10 (Д)'!$C$2:$C$100,0)+1,0)))="Н/Д",AND(INDIRECT(CONCATENATE("'2018-11 (Д)'!G",TEXT(MATCH($C33,'2018-11 (Д)'!$C$2:$C$100,0)+1,0)))="Н/Д",INDIRECT(CONCATENATE("'2018-10 (Д)'!G",TEXT(MATCH($C33,'2018-10 (Д)'!$C$2:$C$100,0)+1,0))))),"Н/Д",((INDIRECT(CONCATENATE("'2018-11 (Д)'!G",TEXT(MATCH($C33,'2018-11 (Д)'!$C$2:$C$100,0)+1,0)))-INDIRECT(CONCATENATE("'2018-10 (Д)'!G",TEXT(MATCH($C33,'2018-10 (Д)'!$C$2:$C$100,0)+1,0))))/INDIRECT(CONCATENATE("'2018-10 (Д)'!G",TEXT(MATCH($C33,'2018-10 (Д)'!$C$2:$C$100,0)+1,0))))*100)</f>
        <v>1021.3292235944206</v>
      </c>
      <c r="AJ33" s="9">
        <f ca="1">IF(OR(INDIRECT(CONCATENATE("'2018-12 (Д)'!G",TEXT(MATCH($C33,'2018-12 (Д)'!$C$2:$C$100,0)+1,0)))="Н/Д",INDIRECT(CONCATENATE("'2018-11 (Д)'!G",TEXT(MATCH($C33,'2018-11 (Д)'!$C$2:$C$100,0)+1,0)))="Н/Д",AND(INDIRECT(CONCATENATE("'2018-12 (Д)'!G",TEXT(MATCH($C33,'2018-12 (Д)'!$C$2:$C$100,0)+1,0)))="Н/Д",INDIRECT(CONCATENATE("'2018-11 (Д)'!G",TEXT(MATCH($C33,'2018-11 (Д)'!$C$2:$C$100,0)+1,0))))),"Н/Д",((INDIRECT(CONCATENATE("'2018-12 (Д)'!G",TEXT(MATCH($C33,'2018-12 (Д)'!$C$2:$C$100,0)+1,0)))-INDIRECT(CONCATENATE("'2018-11 (Д)'!G",TEXT(MATCH($C33,'2018-11 (Д)'!$C$2:$C$100,0)+1,0))))/INDIRECT(CONCATENATE("'2018-11 (Д)'!G",TEXT(MATCH($C33,'2018-11 (Д)'!$C$2:$C$100,0)+1,0))))*100)</f>
        <v>-54.226080730832862</v>
      </c>
      <c r="AK33" s="9"/>
      <c r="AL33" s="9">
        <f ca="1">IF(OR(INDIRECT(CONCATENATE("'2018-03 (Д)'!H",TEXT(MATCH($C33,'2018-03 (Д)'!$C$2:$C$100,0)+1,0)))="Н/Д",INDIRECT(CONCATENATE("'2018-02 (Д)'!H",TEXT(MATCH($C33,'2018-02 (Д)'!$C$2:$C$100,0)+1,0)))="Н/Д",AND(INDIRECT(CONCATENATE("'2018-03 (Д)'!H",TEXT(MATCH($C33,'2018-03 (Д)'!$C$2:$C$100,0)+1,0)))="Н/Д",INDIRECT(CONCATENATE("'2018-02 (Д)'!H",TEXT(MATCH($C33,'2018-02 (Д)'!$C$2:$C$100,0)+1,0))))),"Н/Д",((INDIRECT(CONCATENATE("'2018-03 (Д)'!H",TEXT(MATCH($C33,'2018-03 (Д)'!$C$2:$C$100,0)+1,0)))-INDIRECT(CONCATENATE("'2018-02 (Д)'!H",TEXT(MATCH($C33,'2018-02 (Д)'!$C$2:$C$100,0)+1,0))))/INDIRECT(CONCATENATE("'2018-02 (Д)'!H",TEXT(MATCH($C33,'2018-02 (Д)'!$C$2:$C$100,0)+1,0))))*100)</f>
        <v>92.374588017094524</v>
      </c>
      <c r="AM33" s="9">
        <f ca="1">IF(OR(INDIRECT(CONCATENATE("'2018-04 (Д)'!H",TEXT(MATCH($C33,'2018-04 (Д)'!$C$2:$C$100,0)+1,0)))="Н/Д",INDIRECT(CONCATENATE("'2018-03 (Д)'!H",TEXT(MATCH($C33,'2018-03 (Д)'!$C$2:$C$100,0)+1,0)))="Н/Д",AND(INDIRECT(CONCATENATE("'2018-04 (Д)'!H",TEXT(MATCH($C33,'2018-04 (Д)'!$C$2:$C$100,0)+1,0)))="Н/Д",INDIRECT(CONCATENATE("'2018-03 (Д)'!H",TEXT(MATCH($C33,'2018-03 (Д)'!$C$2:$C$100,0)+1,0))))),"Н/Д",((INDIRECT(CONCATENATE("'2018-04 (Д)'!H",TEXT(MATCH($C33,'2018-04 (Д)'!$C$2:$C$100,0)+1,0)))-INDIRECT(CONCATENATE("'2018-03 (Д)'!H",TEXT(MATCH($C33,'2018-03 (Д)'!$C$2:$C$100,0)+1,0))))/INDIRECT(CONCATENATE("'2018-03 (Д)'!H",TEXT(MATCH($C33,'2018-03 (Д)'!$C$2:$C$100,0)+1,0))))*100)</f>
        <v>3.8508185498808944</v>
      </c>
      <c r="AN33" s="9">
        <f ca="1">IF(OR(INDIRECT(CONCATENATE("'2018-05 (Д)'!H",TEXT(MATCH($C33,'2018-05 (Д)'!$C$2:$C$100,0)+1,0)))="Н/Д",INDIRECT(CONCATENATE("'2018-04 (Д)'!H",TEXT(MATCH($C33,'2018-04 (Д)'!$C$2:$C$100,0)+1,0)))="Н/Д",AND(INDIRECT(CONCATENATE("'2018-05 (Д)'!H",TEXT(MATCH($C33,'2018-05 (Д)'!$C$2:$C$100,0)+1,0)))="Н/Д",INDIRECT(CONCATENATE("'2018-04 (Д)'!H",TEXT(MATCH($C33,'2018-04 (Д)'!$C$2:$C$100,0)+1,0))))),"Н/Д",((INDIRECT(CONCATENATE("'2018-05 (Д)'!H",TEXT(MATCH($C33,'2018-05 (Д)'!$C$2:$C$100,0)+1,0)))-INDIRECT(CONCATENATE("'2018-04 (Д)'!H",TEXT(MATCH($C33,'2018-04 (Д)'!$C$2:$C$100,0)+1,0))))/INDIRECT(CONCATENATE("'2018-04 (Д)'!H",TEXT(MATCH($C33,'2018-04 (Д)'!$C$2:$C$100,0)+1,0))))*100)</f>
        <v>0.6339499427988915</v>
      </c>
      <c r="AO33" s="9">
        <f ca="1">IF(OR(INDIRECT(CONCATENATE("'2018-06 (Д)'!H",TEXT(MATCH($C33,'2018-06 (Д)'!$C$2:$C$100,0)+1,0)))="Н/Д",INDIRECT(CONCATENATE("'2018-05 (Д)'!H",TEXT(MATCH($C33,'2018-05 (Д)'!$C$2:$C$100,0)+1,0)))="Н/Д",AND(INDIRECT(CONCATENATE("'2018-06 (Д)'!H",TEXT(MATCH($C33,'2018-06 (Д)'!$C$2:$C$100,0)+1,0)))="Н/Д",INDIRECT(CONCATENATE("'2018-05 (Д)'!H",TEXT(MATCH($C33,'2018-05 (Д)'!$C$2:$C$100,0)+1,0))))),"Н/Д",((INDIRECT(CONCATENATE("'2018-06 (Д)'!H",TEXT(MATCH($C33,'2018-06 (Д)'!$C$2:$C$100,0)+1,0)))-INDIRECT(CONCATENATE("'2018-05 (Д)'!H",TEXT(MATCH($C33,'2018-05 (Д)'!$C$2:$C$100,0)+1,0))))/INDIRECT(CONCATENATE("'2018-05 (Д)'!H",TEXT(MATCH($C33,'2018-05 (Д)'!$C$2:$C$100,0)+1,0))))*100)</f>
        <v>13.863194345423169</v>
      </c>
      <c r="AP33" s="9">
        <f ca="1">IF(OR(INDIRECT(CONCATENATE("'2018-07 (Д)'!H",TEXT(MATCH($C33,'2018-07 (Д)'!$C$2:$C$100,0)+1,0)))="Н/Д",INDIRECT(CONCATENATE("'2018-06 (Д)'!H",TEXT(MATCH($C33,'2018-06 (Д)'!$C$2:$C$100,0)+1,0)))="Н/Д",AND(INDIRECT(CONCATENATE("'2018-07 (Д)'!H",TEXT(MATCH($C33,'2018-07 (Д)'!$C$2:$C$100,0)+1,0)))="Н/Д",INDIRECT(CONCATENATE("'2018-06 (Д)'!H",TEXT(MATCH($C33,'2018-06 (Д)'!$C$2:$C$100,0)+1,0))))),"Н/Д",((INDIRECT(CONCATENATE("'2018-07 (Д)'!H",TEXT(MATCH($C33,'2018-07 (Д)'!$C$2:$C$100,0)+1,0)))-INDIRECT(CONCATENATE("'2018-06 (Д)'!H",TEXT(MATCH($C33,'2018-06 (Д)'!$C$2:$C$100,0)+1,0))))/INDIRECT(CONCATENATE("'2018-06 (Д)'!H",TEXT(MATCH($C33,'2018-06 (Д)'!$C$2:$C$100,0)+1,0))))*100)</f>
        <v>0.73377559417962113</v>
      </c>
      <c r="AQ33" s="9">
        <f ca="1">IF(OR(INDIRECT(CONCATENATE("'2018-08 (Д)'!H",TEXT(MATCH($C33,'2018-08 (Д)'!$C$2:$C$100,0)+1,0)))="Н/Д",INDIRECT(CONCATENATE("'2018-07 (Д)'!H",TEXT(MATCH($C33,'2018-07 (Д)'!$C$2:$C$100,0)+1,0)))="Н/Д",AND(INDIRECT(CONCATENATE("'2018-08 (Д)'!H",TEXT(MATCH($C33,'2018-08 (Д)'!$C$2:$C$100,0)+1,0)))="Н/Д",INDIRECT(CONCATENATE("'2018-07 (Д)'!H",TEXT(MATCH($C33,'2018-07 (Д)'!$C$2:$C$100,0)+1,0))))),"Н/Д",((INDIRECT(CONCATENATE("'2018-08 (Д)'!H",TEXT(MATCH($C33,'2018-08 (Д)'!$C$2:$C$100,0)+1,0)))-INDIRECT(CONCATENATE("'2018-07 (Д)'!H",TEXT(MATCH($C33,'2018-07 (Д)'!$C$2:$C$100,0)+1,0))))/INDIRECT(CONCATENATE("'2018-07 (Д)'!H",TEXT(MATCH($C33,'2018-07 (Д)'!$C$2:$C$100,0)+1,0))))*100)</f>
        <v>3.8626043094206892</v>
      </c>
      <c r="AR33" s="9">
        <f ca="1">IF(OR(INDIRECT(CONCATENATE("'2018-09 (Д)'!H",TEXT(MATCH($C33,'2018-09 (Д)'!$C$2:$C$100,0)+1,0)))="Н/Д",INDIRECT(CONCATENATE("'2018-08 (Д)'!H",TEXT(MATCH($C33,'2018-08 (Д)'!$C$2:$C$100,0)+1,0)))="Н/Д",AND(INDIRECT(CONCATENATE("'2018-09 (Д)'!H",TEXT(MATCH($C33,'2018-09 (Д)'!$C$2:$C$100,0)+1,0)))="Н/Д",INDIRECT(CONCATENATE("'2018-08 (Д)'!H",TEXT(MATCH($C33,'2018-08 (Д)'!$C$2:$C$100,0)+1,0))))),"Н/Д",((INDIRECT(CONCATENATE("'2018-09 (Д)'!H",TEXT(MATCH($C33,'2018-09 (Д)'!$C$2:$C$100,0)+1,0)))-INDIRECT(CONCATENATE("'2018-08 (Д)'!H",TEXT(MATCH($C33,'2018-08 (Д)'!$C$2:$C$100,0)+1,0))))/INDIRECT(CONCATENATE("'2018-08 (Д)'!H",TEXT(MATCH($C33,'2018-08 (Д)'!$C$2:$C$100,0)+1,0))))*100)</f>
        <v>-20.905469134348646</v>
      </c>
      <c r="AS33" s="9">
        <f ca="1">IF(OR(INDIRECT(CONCATENATE("'2018-10 (Д)'!H",TEXT(MATCH($C33,'2018-10 (Д)'!$C$2:$C$100,0)+1,0)))="Н/Д",INDIRECT(CONCATENATE("'2018-09 (Д)'!H",TEXT(MATCH($C33,'2018-09 (Д)'!$C$2:$C$100,0)+1,0)))="Н/Д",AND(INDIRECT(CONCATENATE("'2018-10 (Д)'!H",TEXT(MATCH($C33,'2018-10 (Д)'!$C$2:$C$100,0)+1,0)))="Н/Д",INDIRECT(CONCATENATE("'2018-09 (Д)'!H",TEXT(MATCH($C33,'2018-09 (Д)'!$C$2:$C$100,0)+1,0))))),"Н/Д",((INDIRECT(CONCATENATE("'2018-10 (Д)'!H",TEXT(MATCH($C33,'2018-10 (Д)'!$C$2:$C$100,0)+1,0)))-INDIRECT(CONCATENATE("'2018-09 (Д)'!H",TEXT(MATCH($C33,'2018-09 (Д)'!$C$2:$C$100,0)+1,0))))/INDIRECT(CONCATENATE("'2018-09 (Д)'!H",TEXT(MATCH($C33,'2018-09 (Д)'!$C$2:$C$100,0)+1,0))))*100)</f>
        <v>7.7578942460684512</v>
      </c>
      <c r="AT33" s="9">
        <f ca="1">IF(OR(INDIRECT(CONCATENATE("'2018-11 (Д)'!H",TEXT(MATCH($C33,'2018-11 (Д)'!$C$2:$C$100,0)+1,0)))="Н/Д",INDIRECT(CONCATENATE("'2018-10 (Д)'!H",TEXT(MATCH($C33,'2018-10 (Д)'!$C$2:$C$100,0)+1,0)))="Н/Д",AND(INDIRECT(CONCATENATE("'2018-11 (Д)'!H",TEXT(MATCH($C33,'2018-11 (Д)'!$C$2:$C$100,0)+1,0)))="Н/Д",INDIRECT(CONCATENATE("'2018-10 (Д)'!H",TEXT(MATCH($C33,'2018-10 (Д)'!$C$2:$C$100,0)+1,0))))),"Н/Д",((INDIRECT(CONCATENATE("'2018-11 (Д)'!H",TEXT(MATCH($C33,'2018-11 (Д)'!$C$2:$C$100,0)+1,0)))-INDIRECT(CONCATENATE("'2018-10 (Д)'!H",TEXT(MATCH($C33,'2018-10 (Д)'!$C$2:$C$100,0)+1,0))))/INDIRECT(CONCATENATE("'2018-10 (Д)'!H",TEXT(MATCH($C33,'2018-10 (Д)'!$C$2:$C$100,0)+1,0))))*100)</f>
        <v>-1.0394019886781301</v>
      </c>
      <c r="AU33" s="9">
        <f ca="1">IF(OR(INDIRECT(CONCATENATE("'2018-12 (Д)'!H",TEXT(MATCH($C33,'2018-12 (Д)'!$C$2:$C$100,0)+1,0)))="Н/Д",INDIRECT(CONCATENATE("'2018-11 (Д)'!H",TEXT(MATCH($C33,'2018-11 (Д)'!$C$2:$C$100,0)+1,0)))="Н/Д",AND(INDIRECT(CONCATENATE("'2018-12 (Д)'!H",TEXT(MATCH($C33,'2018-12 (Д)'!$C$2:$C$100,0)+1,0)))="Н/Д",INDIRECT(CONCATENATE("'2018-11 (Д)'!H",TEXT(MATCH($C33,'2018-11 (Д)'!$C$2:$C$100,0)+1,0))))),"Н/Д",((INDIRECT(CONCATENATE("'2018-12 (Д)'!H",TEXT(MATCH($C33,'2018-12 (Д)'!$C$2:$C$100,0)+1,0)))-INDIRECT(CONCATENATE("'2018-11 (Д)'!H",TEXT(MATCH($C33,'2018-11 (Д)'!$C$2:$C$100,0)+1,0))))/INDIRECT(CONCATENATE("'2018-11 (Д)'!H",TEXT(MATCH($C33,'2018-11 (Д)'!$C$2:$C$100,0)+1,0))))*100)</f>
        <v>1.6274353229609482</v>
      </c>
      <c r="AV33" s="9"/>
      <c r="AW33" s="9">
        <f ca="1">IF(OR(INDIRECT(CONCATENATE("'2018-03 (Д)'!I",TEXT(MATCH($C33,'2018-03 (Д)'!$C$2:$C$100,0)+1,0)))="Н/Д",INDIRECT(CONCATENATE("'2018-02 (Д)'!I",TEXT(MATCH($C33,'2018-02 (Д)'!$C$2:$C$100,0)+1,0)))="Н/Д",AND(INDIRECT(CONCATENATE("'2018-03 (Д)'!I",TEXT(MATCH($C33,'2018-03 (Д)'!$C$2:$C$100,0)+1,0)))="Н/Д",INDIRECT(CONCATENATE("'2018-02 (Д)'!I",TEXT(MATCH($C33,'2018-02 (Д)'!$C$2:$C$100,0)+1,0))))),"Н/Д",((INDIRECT(CONCATENATE("'2018-03 (Д)'!I",TEXT(MATCH($C33,'2018-03 (Д)'!$C$2:$C$100,0)+1,0)))-INDIRECT(CONCATENATE("'2018-02 (Д)'!I",TEXT(MATCH($C33,'2018-02 (Д)'!$C$2:$C$100,0)+1,0))))/INDIRECT(CONCATENATE("'2018-02 (Д)'!I",TEXT(MATCH($C33,'2018-02 (Д)'!$C$2:$C$100,0)+1,0))))*100)</f>
        <v>-57.25864641507313</v>
      </c>
      <c r="AX33" s="9">
        <f ca="1">IF(OR(INDIRECT(CONCATENATE("'2018-04 (Д)'!I",TEXT(MATCH($C33,'2018-04 (Д)'!$C$2:$C$100,0)+1,0)))="Н/Д",INDIRECT(CONCATENATE("'2018-03 (Д)'!I",TEXT(MATCH($C33,'2018-03 (Д)'!$C$2:$C$100,0)+1,0)))="Н/Д",AND(INDIRECT(CONCATENATE("'2018-04 (Д)'!I",TEXT(MATCH($C33,'2018-04 (Д)'!$C$2:$C$100,0)+1,0)))="Н/Д",INDIRECT(CONCATENATE("'2018-03 (Д)'!I",TEXT(MATCH($C33,'2018-03 (Д)'!$C$2:$C$100,0)+1,0))))),"Н/Д",((INDIRECT(CONCATENATE("'2018-04 (Д)'!I",TEXT(MATCH($C33,'2018-04 (Д)'!$C$2:$C$100,0)+1,0)))-INDIRECT(CONCATENATE("'2018-03 (Д)'!I",TEXT(MATCH($C33,'2018-03 (Д)'!$C$2:$C$100,0)+1,0))))/INDIRECT(CONCATENATE("'2018-03 (Д)'!I",TEXT(MATCH($C33,'2018-03 (Д)'!$C$2:$C$100,0)+1,0))))*100)</f>
        <v>225.34015876746184</v>
      </c>
      <c r="AY33" s="9">
        <f ca="1">IF(OR(INDIRECT(CONCATENATE("'2018-05 (Д)'!I",TEXT(MATCH($C33,'2018-05 (Д)'!$C$2:$C$100,0)+1,0)))="Н/Д",INDIRECT(CONCATENATE("'2018-04 (Д)'!I",TEXT(MATCH($C33,'2018-04 (Д)'!$C$2:$C$100,0)+1,0)))="Н/Д",AND(INDIRECT(CONCATENATE("'2018-05 (Д)'!I",TEXT(MATCH($C33,'2018-05 (Д)'!$C$2:$C$100,0)+1,0)))="Н/Д",INDIRECT(CONCATENATE("'2018-04 (Д)'!I",TEXT(MATCH($C33,'2018-04 (Д)'!$C$2:$C$100,0)+1,0))))),"Н/Д",((INDIRECT(CONCATENATE("'2018-05 (Д)'!I",TEXT(MATCH($C33,'2018-05 (Д)'!$C$2:$C$100,0)+1,0)))-INDIRECT(CONCATENATE("'2018-04 (Д)'!I",TEXT(MATCH($C33,'2018-04 (Д)'!$C$2:$C$100,0)+1,0))))/INDIRECT(CONCATENATE("'2018-04 (Д)'!I",TEXT(MATCH($C33,'2018-04 (Д)'!$C$2:$C$100,0)+1,0))))*100)</f>
        <v>-25.299049989529738</v>
      </c>
      <c r="AZ33" s="9">
        <f ca="1">IF(OR(INDIRECT(CONCATENATE("'2018-06 (Д)'!I",TEXT(MATCH($C33,'2018-06 (Д)'!$C$2:$C$100,0)+1,0)))="Н/Д",INDIRECT(CONCATENATE("'2018-05 (Д)'!I",TEXT(MATCH($C33,'2018-05 (Д)'!$C$2:$C$100,0)+1,0)))="Н/Д",AND(INDIRECT(CONCATENATE("'2018-06 (Д)'!I",TEXT(MATCH($C33,'2018-06 (Д)'!$C$2:$C$100,0)+1,0)))="Н/Д",INDIRECT(CONCATENATE("'2018-05 (Д)'!I",TEXT(MATCH($C33,'2018-05 (Д)'!$C$2:$C$100,0)+1,0))))),"Н/Д",((INDIRECT(CONCATENATE("'2018-06 (Д)'!I",TEXT(MATCH($C33,'2018-06 (Д)'!$C$2:$C$100,0)+1,0)))-INDIRECT(CONCATENATE("'2018-05 (Д)'!I",TEXT(MATCH($C33,'2018-05 (Д)'!$C$2:$C$100,0)+1,0))))/INDIRECT(CONCATENATE("'2018-05 (Д)'!I",TEXT(MATCH($C33,'2018-05 (Д)'!$C$2:$C$100,0)+1,0))))*100)</f>
        <v>3.1495686139124013</v>
      </c>
      <c r="BA33" s="9">
        <f ca="1">IF(OR(INDIRECT(CONCATENATE("'2018-07 (Д)'!I",TEXT(MATCH($C33,'2018-07 (Д)'!$C$2:$C$100,0)+1,0)))="Н/Д",INDIRECT(CONCATENATE("'2018-06 (Д)'!I",TEXT(MATCH($C33,'2018-06 (Д)'!$C$2:$C$100,0)+1,0)))="Н/Д",AND(INDIRECT(CONCATENATE("'2018-07 (Д)'!I",TEXT(MATCH($C33,'2018-07 (Д)'!$C$2:$C$100,0)+1,0)))="Н/Д",INDIRECT(CONCATENATE("'2018-06 (Д)'!I",TEXT(MATCH($C33,'2018-06 (Д)'!$C$2:$C$100,0)+1,0))))),"Н/Д",((INDIRECT(CONCATENATE("'2018-07 (Д)'!I",TEXT(MATCH($C33,'2018-07 (Д)'!$C$2:$C$100,0)+1,0)))-INDIRECT(CONCATENATE("'2018-06 (Д)'!I",TEXT(MATCH($C33,'2018-06 (Д)'!$C$2:$C$100,0)+1,0))))/INDIRECT(CONCATENATE("'2018-06 (Д)'!I",TEXT(MATCH($C33,'2018-06 (Д)'!$C$2:$C$100,0)+1,0))))*100)</f>
        <v>-6.7333131475713737</v>
      </c>
      <c r="BB33" s="9">
        <f ca="1">IF(OR(INDIRECT(CONCATENATE("'2018-08 (Д)'!I",TEXT(MATCH($C33,'2018-08 (Д)'!$C$2:$C$100,0)+1,0)))="Н/Д",INDIRECT(CONCATENATE("'2018-07 (Д)'!I",TEXT(MATCH($C33,'2018-07 (Д)'!$C$2:$C$100,0)+1,0)))="Н/Д",AND(INDIRECT(CONCATENATE("'2018-08 (Д)'!I",TEXT(MATCH($C33,'2018-08 (Д)'!$C$2:$C$100,0)+1,0)))="Н/Д",INDIRECT(CONCATENATE("'2018-07 (Д)'!I",TEXT(MATCH($C33,'2018-07 (Д)'!$C$2:$C$100,0)+1,0))))),"Н/Д",((INDIRECT(CONCATENATE("'2018-08 (Д)'!I",TEXT(MATCH($C33,'2018-08 (Д)'!$C$2:$C$100,0)+1,0)))-INDIRECT(CONCATENATE("'2018-07 (Д)'!I",TEXT(MATCH($C33,'2018-07 (Д)'!$C$2:$C$100,0)+1,0))))/INDIRECT(CONCATENATE("'2018-07 (Д)'!I",TEXT(MATCH($C33,'2018-07 (Д)'!$C$2:$C$100,0)+1,0))))*100)</f>
        <v>21.629228529448582</v>
      </c>
      <c r="BC33" s="9">
        <f ca="1">IF(OR(INDIRECT(CONCATENATE("'2018-09 (Д)'!I",TEXT(MATCH($C33,'2018-09 (Д)'!$C$2:$C$100,0)+1,0)))="Н/Д",INDIRECT(CONCATENATE("'2018-08 (Д)'!I",TEXT(MATCH($C33,'2018-08 (Д)'!$C$2:$C$100,0)+1,0)))="Н/Д",AND(INDIRECT(CONCATENATE("'2018-09 (Д)'!I",TEXT(MATCH($C33,'2018-09 (Д)'!$C$2:$C$100,0)+1,0)))="Н/Д",INDIRECT(CONCATENATE("'2018-08 (Д)'!I",TEXT(MATCH($C33,'2018-08 (Д)'!$C$2:$C$100,0)+1,0))))),"Н/Д",((INDIRECT(CONCATENATE("'2018-09 (Д)'!I",TEXT(MATCH($C33,'2018-09 (Д)'!$C$2:$C$100,0)+1,0)))-INDIRECT(CONCATENATE("'2018-08 (Д)'!I",TEXT(MATCH($C33,'2018-08 (Д)'!$C$2:$C$100,0)+1,0))))/INDIRECT(CONCATENATE("'2018-08 (Д)'!I",TEXT(MATCH($C33,'2018-08 (Д)'!$C$2:$C$100,0)+1,0))))*100)</f>
        <v>-10.082415182719018</v>
      </c>
      <c r="BD33" s="9">
        <f ca="1">IF(OR(INDIRECT(CONCATENATE("'2018-10 (Д)'!I",TEXT(MATCH($C33,'2018-10 (Д)'!$C$2:$C$100,0)+1,0)))="Н/Д",INDIRECT(CONCATENATE("'2018-09 (Д)'!I",TEXT(MATCH($C33,'2018-09 (Д)'!$C$2:$C$100,0)+1,0)))="Н/Д",AND(INDIRECT(CONCATENATE("'2018-10 (Д)'!I",TEXT(MATCH($C33,'2018-10 (Д)'!$C$2:$C$100,0)+1,0)))="Н/Д",INDIRECT(CONCATENATE("'2018-09 (Д)'!I",TEXT(MATCH($C33,'2018-09 (Д)'!$C$2:$C$100,0)+1,0))))),"Н/Д",((INDIRECT(CONCATENATE("'2018-10 (Д)'!I",TEXT(MATCH($C33,'2018-10 (Д)'!$C$2:$C$100,0)+1,0)))-INDIRECT(CONCATENATE("'2018-09 (Д)'!I",TEXT(MATCH($C33,'2018-09 (Д)'!$C$2:$C$100,0)+1,0))))/INDIRECT(CONCATENATE("'2018-09 (Д)'!I",TEXT(MATCH($C33,'2018-09 (Д)'!$C$2:$C$100,0)+1,0))))*100)</f>
        <v>12.229191225939729</v>
      </c>
      <c r="BE33" s="9">
        <f ca="1">IF(OR(INDIRECT(CONCATENATE("'2018-11 (Д)'!I",TEXT(MATCH($C33,'2018-11 (Д)'!$C$2:$C$100,0)+1,0)))="Н/Д",INDIRECT(CONCATENATE("'2018-10 (Д)'!I",TEXT(MATCH($C33,'2018-10 (Д)'!$C$2:$C$100,0)+1,0)))="Н/Д",AND(INDIRECT(CONCATENATE("'2018-11 (Д)'!I",TEXT(MATCH($C33,'2018-11 (Д)'!$C$2:$C$100,0)+1,0)))="Н/Д",INDIRECT(CONCATENATE("'2018-10 (Д)'!I",TEXT(MATCH($C33,'2018-10 (Д)'!$C$2:$C$100,0)+1,0))))),"Н/Д",((INDIRECT(CONCATENATE("'2018-11 (Д)'!I",TEXT(MATCH($C33,'2018-11 (Д)'!$C$2:$C$100,0)+1,0)))-INDIRECT(CONCATENATE("'2018-10 (Д)'!I",TEXT(MATCH($C33,'2018-10 (Д)'!$C$2:$C$100,0)+1,0))))/INDIRECT(CONCATENATE("'2018-10 (Д)'!I",TEXT(MATCH($C33,'2018-10 (Д)'!$C$2:$C$100,0)+1,0))))*100)</f>
        <v>-13.665549119037717</v>
      </c>
      <c r="BF33" s="9">
        <f ca="1">IF(OR(INDIRECT(CONCATENATE("'2018-12 (Д)'!I",TEXT(MATCH($C33,'2018-12 (Д)'!$C$2:$C$100,0)+1,0)))="Н/Д",INDIRECT(CONCATENATE("'2018-11 (Д)'!I",TEXT(MATCH($C33,'2018-11 (Д)'!$C$2:$C$100,0)+1,0)))="Н/Д",AND(INDIRECT(CONCATENATE("'2018-12 (Д)'!I",TEXT(MATCH($C33,'2018-12 (Д)'!$C$2:$C$100,0)+1,0)))="Н/Д",INDIRECT(CONCATENATE("'2018-11 (Д)'!I",TEXT(MATCH($C33,'2018-11 (Д)'!$C$2:$C$100,0)+1,0))))),"Н/Д",((INDIRECT(CONCATENATE("'2018-12 (Д)'!I",TEXT(MATCH($C33,'2018-12 (Д)'!$C$2:$C$100,0)+1,0)))-INDIRECT(CONCATENATE("'2018-11 (Д)'!I",TEXT(MATCH($C33,'2018-11 (Д)'!$C$2:$C$100,0)+1,0))))/INDIRECT(CONCATENATE("'2018-11 (Д)'!I",TEXT(MATCH($C33,'2018-11 (Д)'!$C$2:$C$100,0)+1,0))))*100)</f>
        <v>6.5490986411925762</v>
      </c>
      <c r="BG33" s="9"/>
      <c r="BH33" s="9" t="str">
        <f ca="1">IF(OR(INDIRECT(CONCATENATE("'2018-03 (Д)'!J",TEXT(MATCH($C33,'2018-03 (Д)'!$C$2:$C$100,0)+1,0)))="Н/Д",INDIRECT(CONCATENATE("'2018-02 (Д)'!J",TEXT(MATCH($C33,'2018-02 (Д)'!$C$2:$C$100,0)+1,0)))="Н/Д",AND(INDIRECT(CONCATENATE("'2018-03 (Д)'!J",TEXT(MATCH($C33,'2018-03 (Д)'!$C$2:$C$100,0)+1,0)))="Н/Д",INDIRECT(CONCATENATE("'2018-02 (Д)'!J",TEXT(MATCH($C33,'2018-02 (Д)'!$C$2:$C$100,0)+1,0))))),"Н/Д",((INDIRECT(CONCATENATE("'2018-03 (Д)'!J",TEXT(MATCH($C33,'2018-03 (Д)'!$C$2:$C$100,0)+1,0)))-INDIRECT(CONCATENATE("'2018-02 (Д)'!J",TEXT(MATCH($C33,'2018-02 (Д)'!$C$2:$C$100,0)+1,0))))/INDIRECT(CONCATENATE("'2018-02 (Д)'!J",TEXT(MATCH($C33,'2018-02 (Д)'!$C$2:$C$100,0)+1,0))))*100)</f>
        <v>Н/Д</v>
      </c>
      <c r="BI33" s="9" t="str">
        <f ca="1">IF(OR(INDIRECT(CONCATENATE("'2018-04 (Д)'!J",TEXT(MATCH($C33,'2018-04 (Д)'!$C$2:$C$100,0)+1,0)))="Н/Д",INDIRECT(CONCATENATE("'2018-03 (Д)'!J",TEXT(MATCH($C33,'2018-03 (Д)'!$C$2:$C$100,0)+1,0)))="Н/Д",AND(INDIRECT(CONCATENATE("'2018-04 (Д)'!J",TEXT(MATCH($C33,'2018-04 (Д)'!$C$2:$C$100,0)+1,0)))="Н/Д",INDIRECT(CONCATENATE("'2018-03 (Д)'!J",TEXT(MATCH($C33,'2018-03 (Д)'!$C$2:$C$100,0)+1,0))))),"Н/Д",((INDIRECT(CONCATENATE("'2018-04 (Д)'!J",TEXT(MATCH($C33,'2018-04 (Д)'!$C$2:$C$100,0)+1,0)))-INDIRECT(CONCATENATE("'2018-03 (Д)'!J",TEXT(MATCH($C33,'2018-03 (Д)'!$C$2:$C$100,0)+1,0))))/INDIRECT(CONCATENATE("'2018-03 (Д)'!J",TEXT(MATCH($C33,'2018-03 (Д)'!$C$2:$C$100,0)+1,0))))*100)</f>
        <v>Н/Д</v>
      </c>
      <c r="BJ33" s="9" t="str">
        <f ca="1">IF(OR(INDIRECT(CONCATENATE("'2018-05 (Д)'!J",TEXT(MATCH($C33,'2018-05 (Д)'!$C$2:$C$100,0)+1,0)))="Н/Д",INDIRECT(CONCATENATE("'2018-04 (Д)'!J",TEXT(MATCH($C33,'2018-04 (Д)'!$C$2:$C$100,0)+1,0)))="Н/Д",AND(INDIRECT(CONCATENATE("'2018-05 (Д)'!J",TEXT(MATCH($C33,'2018-05 (Д)'!$C$2:$C$100,0)+1,0)))="Н/Д",INDIRECT(CONCATENATE("'2018-04 (Д)'!J",TEXT(MATCH($C33,'2018-04 (Д)'!$C$2:$C$100,0)+1,0))))),"Н/Д",((INDIRECT(CONCATENATE("'2018-05 (Д)'!J",TEXT(MATCH($C33,'2018-05 (Д)'!$C$2:$C$100,0)+1,0)))-INDIRECT(CONCATENATE("'2018-04 (Д)'!J",TEXT(MATCH($C33,'2018-04 (Д)'!$C$2:$C$100,0)+1,0))))/INDIRECT(CONCATENATE("'2018-04 (Д)'!J",TEXT(MATCH($C33,'2018-04 (Д)'!$C$2:$C$100,0)+1,0))))*100)</f>
        <v>Н/Д</v>
      </c>
      <c r="BK33" s="9" t="str">
        <f ca="1">IF(OR(INDIRECT(CONCATENATE("'2018-06 (Д)'!J",TEXT(MATCH($C33,'2018-06 (Д)'!$C$2:$C$100,0)+1,0)))="Н/Д",INDIRECT(CONCATENATE("'2018-05 (Д)'!J",TEXT(MATCH($C33,'2018-05 (Д)'!$C$2:$C$100,0)+1,0)))="Н/Д",AND(INDIRECT(CONCATENATE("'2018-06 (Д)'!J",TEXT(MATCH($C33,'2018-06 (Д)'!$C$2:$C$100,0)+1,0)))="Н/Д",INDIRECT(CONCATENATE("'2018-05 (Д)'!J",TEXT(MATCH($C33,'2018-05 (Д)'!$C$2:$C$100,0)+1,0))))),"Н/Д",((INDIRECT(CONCATENATE("'2018-06 (Д)'!J",TEXT(MATCH($C33,'2018-06 (Д)'!$C$2:$C$100,0)+1,0)))-INDIRECT(CONCATENATE("'2018-05 (Д)'!J",TEXT(MATCH($C33,'2018-05 (Д)'!$C$2:$C$100,0)+1,0))))/INDIRECT(CONCATENATE("'2018-05 (Д)'!J",TEXT(MATCH($C33,'2018-05 (Д)'!$C$2:$C$100,0)+1,0))))*100)</f>
        <v>Н/Д</v>
      </c>
      <c r="BL33" s="9" t="str">
        <f ca="1">IF(OR(INDIRECT(CONCATENATE("'2018-07 (Д)'!J",TEXT(MATCH($C33,'2018-07 (Д)'!$C$2:$C$100,0)+1,0)))="Н/Д",INDIRECT(CONCATENATE("'2018-06 (Д)'!J",TEXT(MATCH($C33,'2018-06 (Д)'!$C$2:$C$100,0)+1,0)))="Н/Д",AND(INDIRECT(CONCATENATE("'2018-07 (Д)'!J",TEXT(MATCH($C33,'2018-07 (Д)'!$C$2:$C$100,0)+1,0)))="Н/Д",INDIRECT(CONCATENATE("'2018-06 (Д)'!J",TEXT(MATCH($C33,'2018-06 (Д)'!$C$2:$C$100,0)+1,0))))),"Н/Д",((INDIRECT(CONCATENATE("'2018-07 (Д)'!J",TEXT(MATCH($C33,'2018-07 (Д)'!$C$2:$C$100,0)+1,0)))-INDIRECT(CONCATENATE("'2018-06 (Д)'!J",TEXT(MATCH($C33,'2018-06 (Д)'!$C$2:$C$100,0)+1,0))))/INDIRECT(CONCATENATE("'2018-06 (Д)'!J",TEXT(MATCH($C33,'2018-06 (Д)'!$C$2:$C$100,0)+1,0))))*100)</f>
        <v>Н/Д</v>
      </c>
      <c r="BM33" s="9" t="str">
        <f ca="1">IF(OR(INDIRECT(CONCATENATE("'2018-08 (Д)'!J",TEXT(MATCH($C33,'2018-08 (Д)'!$C$2:$C$100,0)+1,0)))="Н/Д",INDIRECT(CONCATENATE("'2018-07 (Д)'!J",TEXT(MATCH($C33,'2018-07 (Д)'!$C$2:$C$100,0)+1,0)))="Н/Д",AND(INDIRECT(CONCATENATE("'2018-08 (Д)'!J",TEXT(MATCH($C33,'2018-08 (Д)'!$C$2:$C$100,0)+1,0)))="Н/Д",INDIRECT(CONCATENATE("'2018-07 (Д)'!J",TEXT(MATCH($C33,'2018-07 (Д)'!$C$2:$C$100,0)+1,0))))),"Н/Д",((INDIRECT(CONCATENATE("'2018-08 (Д)'!J",TEXT(MATCH($C33,'2018-08 (Д)'!$C$2:$C$100,0)+1,0)))-INDIRECT(CONCATENATE("'2018-07 (Д)'!J",TEXT(MATCH($C33,'2018-07 (Д)'!$C$2:$C$100,0)+1,0))))/INDIRECT(CONCATENATE("'2018-07 (Д)'!J",TEXT(MATCH($C33,'2018-07 (Д)'!$C$2:$C$100,0)+1,0))))*100)</f>
        <v>Н/Д</v>
      </c>
      <c r="BN33" s="9" t="str">
        <f ca="1">IF(OR(INDIRECT(CONCATENATE("'2018-09 (Д)'!J",TEXT(MATCH($C33,'2018-09 (Д)'!$C$2:$C$100,0)+1,0)))="Н/Д",INDIRECT(CONCATENATE("'2018-08 (Д)'!J",TEXT(MATCH($C33,'2018-08 (Д)'!$C$2:$C$100,0)+1,0)))="Н/Д",AND(INDIRECT(CONCATENATE("'2018-09 (Д)'!J",TEXT(MATCH($C33,'2018-09 (Д)'!$C$2:$C$100,0)+1,0)))="Н/Д",INDIRECT(CONCATENATE("'2018-08 (Д)'!J",TEXT(MATCH($C33,'2018-08 (Д)'!$C$2:$C$100,0)+1,0))))),"Н/Д",((INDIRECT(CONCATENATE("'2018-09 (Д)'!J",TEXT(MATCH($C33,'2018-09 (Д)'!$C$2:$C$100,0)+1,0)))-INDIRECT(CONCATENATE("'2018-08 (Д)'!J",TEXT(MATCH($C33,'2018-08 (Д)'!$C$2:$C$100,0)+1,0))))/INDIRECT(CONCATENATE("'2018-08 (Д)'!J",TEXT(MATCH($C33,'2018-08 (Д)'!$C$2:$C$100,0)+1,0))))*100)</f>
        <v>Н/Д</v>
      </c>
      <c r="BO33" s="9" t="str">
        <f ca="1">IF(OR(INDIRECT(CONCATENATE("'2018-10 (Д)'!J",TEXT(MATCH($C33,'2018-10 (Д)'!$C$2:$C$100,0)+1,0)))="Н/Д",INDIRECT(CONCATENATE("'2018-09 (Д)'!J",TEXT(MATCH($C33,'2018-09 (Д)'!$C$2:$C$100,0)+1,0)))="Н/Д",AND(INDIRECT(CONCATENATE("'2018-10 (Д)'!J",TEXT(MATCH($C33,'2018-10 (Д)'!$C$2:$C$100,0)+1,0)))="Н/Д",INDIRECT(CONCATENATE("'2018-09 (Д)'!J",TEXT(MATCH($C33,'2018-09 (Д)'!$C$2:$C$100,0)+1,0))))),"Н/Д",((INDIRECT(CONCATENATE("'2018-10 (Д)'!J",TEXT(MATCH($C33,'2018-10 (Д)'!$C$2:$C$100,0)+1,0)))-INDIRECT(CONCATENATE("'2018-09 (Д)'!J",TEXT(MATCH($C33,'2018-09 (Д)'!$C$2:$C$100,0)+1,0))))/INDIRECT(CONCATENATE("'2018-09 (Д)'!J",TEXT(MATCH($C33,'2018-09 (Д)'!$C$2:$C$100,0)+1,0))))*100)</f>
        <v>Н/Д</v>
      </c>
      <c r="BP33" s="9" t="str">
        <f ca="1">IF(OR(INDIRECT(CONCATENATE("'2018-11 (Д)'!J",TEXT(MATCH($C33,'2018-11 (Д)'!$C$2:$C$100,0)+1,0)))="Н/Д",INDIRECT(CONCATENATE("'2018-10 (Д)'!J",TEXT(MATCH($C33,'2018-10 (Д)'!$C$2:$C$100,0)+1,0)))="Н/Д",AND(INDIRECT(CONCATENATE("'2018-11 (Д)'!J",TEXT(MATCH($C33,'2018-11 (Д)'!$C$2:$C$100,0)+1,0)))="Н/Д",INDIRECT(CONCATENATE("'2018-10 (Д)'!J",TEXT(MATCH($C33,'2018-10 (Д)'!$C$2:$C$100,0)+1,0))))),"Н/Д",((INDIRECT(CONCATENATE("'2018-11 (Д)'!J",TEXT(MATCH($C33,'2018-11 (Д)'!$C$2:$C$100,0)+1,0)))-INDIRECT(CONCATENATE("'2018-10 (Д)'!J",TEXT(MATCH($C33,'2018-10 (Д)'!$C$2:$C$100,0)+1,0))))/INDIRECT(CONCATENATE("'2018-10 (Д)'!J",TEXT(MATCH($C33,'2018-10 (Д)'!$C$2:$C$100,0)+1,0))))*100)</f>
        <v>Н/Д</v>
      </c>
      <c r="BQ33" s="9" t="str">
        <f ca="1">IF(OR(INDIRECT(CONCATENATE("'2018-12 (Д)'!J",TEXT(MATCH($C33,'2018-12 (Д)'!$C$2:$C$100,0)+1,0)))="Н/Д",INDIRECT(CONCATENATE("'2018-11 (Д)'!J",TEXT(MATCH($C33,'2018-11 (Д)'!$C$2:$C$100,0)+1,0)))="Н/Д",AND(INDIRECT(CONCATENATE("'2018-12 (Д)'!J",TEXT(MATCH($C33,'2018-12 (Д)'!$C$2:$C$100,0)+1,0)))="Н/Д",INDIRECT(CONCATENATE("'2018-11 (Д)'!J",TEXT(MATCH($C33,'2018-11 (Д)'!$C$2:$C$100,0)+1,0))))),"Н/Д",((INDIRECT(CONCATENATE("'2018-12 (Д)'!J",TEXT(MATCH($C33,'2018-12 (Д)'!$C$2:$C$100,0)+1,0)))-INDIRECT(CONCATENATE("'2018-11 (Д)'!J",TEXT(MATCH($C33,'2018-11 (Д)'!$C$2:$C$100,0)+1,0))))/INDIRECT(CONCATENATE("'2018-11 (Д)'!J",TEXT(MATCH($C33,'2018-11 (Д)'!$C$2:$C$100,0)+1,0))))*100)</f>
        <v>Н/Д</v>
      </c>
      <c r="BR33" s="9"/>
      <c r="BS33" s="9">
        <f ca="1">IF(OR(INDIRECT(CONCATENATE("'2018-03 (Д)'!K",TEXT(MATCH($C33,'2018-03 (Д)'!$C$2:$C$100,0)+1,0)))="Н/Д",INDIRECT(CONCATENATE("'2018-02 (Д)'!K",TEXT(MATCH($C33,'2018-02 (Д)'!$C$2:$C$100,0)+1,0)))="Н/Д",AND(INDIRECT(CONCATENATE("'2018-03 (Д)'!K",TEXT(MATCH($C33,'2018-03 (Д)'!$C$2:$C$100,0)+1,0)))="Н/Д",INDIRECT(CONCATENATE("'2018-02 (Д)'!K",TEXT(MATCH($C33,'2018-02 (Д)'!$C$2:$C$100,0)+1,0))))),"Н/Д",((INDIRECT(CONCATENATE("'2018-03 (Д)'!K",TEXT(MATCH($C33,'2018-03 (Д)'!$C$2:$C$100,0)+1,0)))-INDIRECT(CONCATENATE("'2018-02 (Д)'!K",TEXT(MATCH($C33,'2018-02 (Д)'!$C$2:$C$100,0)+1,0))))/INDIRECT(CONCATENATE("'2018-02 (Д)'!K",TEXT(MATCH($C33,'2018-02 (Д)'!$C$2:$C$100,0)+1,0))))*100)</f>
        <v>-42.494638088563178</v>
      </c>
      <c r="BT33" s="9">
        <f ca="1">IF(OR(INDIRECT(CONCATENATE("'2018-04 (Д)'!K",TEXT(MATCH($C33,'2018-04 (Д)'!$C$2:$C$100,0)+1,0)))="Н/Д",INDIRECT(CONCATENATE("'2018-03 (Д)'!K",TEXT(MATCH($C33,'2018-03 (Д)'!$C$2:$C$100,0)+1,0)))="Н/Д",AND(INDIRECT(CONCATENATE("'2018-04 (Д)'!K",TEXT(MATCH($C33,'2018-04 (Д)'!$C$2:$C$100,0)+1,0)))="Н/Д",INDIRECT(CONCATENATE("'2018-03 (Д)'!K",TEXT(MATCH($C33,'2018-03 (Д)'!$C$2:$C$100,0)+1,0))))),"Н/Д",((INDIRECT(CONCATENATE("'2018-04 (Д)'!K",TEXT(MATCH($C33,'2018-04 (Д)'!$C$2:$C$100,0)+1,0)))-INDIRECT(CONCATENATE("'2018-03 (Д)'!K",TEXT(MATCH($C33,'2018-03 (Д)'!$C$2:$C$100,0)+1,0))))/INDIRECT(CONCATENATE("'2018-03 (Д)'!K",TEXT(MATCH($C33,'2018-03 (Д)'!$C$2:$C$100,0)+1,0))))*100)</f>
        <v>1094.6412602619366</v>
      </c>
      <c r="BU33" s="9">
        <f ca="1">IF(OR(INDIRECT(CONCATENATE("'2018-05 (Д)'!K",TEXT(MATCH($C33,'2018-05 (Д)'!$C$2:$C$100,0)+1,0)))="Н/Д",INDIRECT(CONCATENATE("'2018-04 (Д)'!K",TEXT(MATCH($C33,'2018-04 (Д)'!$C$2:$C$100,0)+1,0)))="Н/Д",AND(INDIRECT(CONCATENATE("'2018-05 (Д)'!K",TEXT(MATCH($C33,'2018-05 (Д)'!$C$2:$C$100,0)+1,0)))="Н/Д",INDIRECT(CONCATENATE("'2018-04 (Д)'!K",TEXT(MATCH($C33,'2018-04 (Д)'!$C$2:$C$100,0)+1,0))))),"Н/Д",((INDIRECT(CONCATENATE("'2018-05 (Д)'!K",TEXT(MATCH($C33,'2018-05 (Д)'!$C$2:$C$100,0)+1,0)))-INDIRECT(CONCATENATE("'2018-04 (Д)'!K",TEXT(MATCH($C33,'2018-04 (Д)'!$C$2:$C$100,0)+1,0))))/INDIRECT(CONCATENATE("'2018-04 (Д)'!K",TEXT(MATCH($C33,'2018-04 (Д)'!$C$2:$C$100,0)+1,0))))*100)</f>
        <v>-29.904337134551806</v>
      </c>
      <c r="BV33" s="9">
        <f ca="1">IF(OR(INDIRECT(CONCATENATE("'2018-06 (Д)'!K",TEXT(MATCH($C33,'2018-06 (Д)'!$C$2:$C$100,0)+1,0)))="Н/Д",INDIRECT(CONCATENATE("'2018-05 (Д)'!K",TEXT(MATCH($C33,'2018-05 (Д)'!$C$2:$C$100,0)+1,0)))="Н/Д",AND(INDIRECT(CONCATENATE("'2018-06 (Д)'!K",TEXT(MATCH($C33,'2018-06 (Д)'!$C$2:$C$100,0)+1,0)))="Н/Д",INDIRECT(CONCATENATE("'2018-05 (Д)'!K",TEXT(MATCH($C33,'2018-05 (Д)'!$C$2:$C$100,0)+1,0))))),"Н/Д",((INDIRECT(CONCATENATE("'2018-06 (Д)'!K",TEXT(MATCH($C33,'2018-06 (Д)'!$C$2:$C$100,0)+1,0)))-INDIRECT(CONCATENATE("'2018-05 (Д)'!K",TEXT(MATCH($C33,'2018-05 (Д)'!$C$2:$C$100,0)+1,0))))/INDIRECT(CONCATENATE("'2018-05 (Д)'!K",TEXT(MATCH($C33,'2018-05 (Д)'!$C$2:$C$100,0)+1,0))))*100)</f>
        <v>-74.39041894258331</v>
      </c>
      <c r="BW33" s="9">
        <f ca="1">IF(OR(INDIRECT(CONCATENATE("'2018-07 (Д)'!K",TEXT(MATCH($C33,'2018-07 (Д)'!$C$2:$C$100,0)+1,0)))="Н/Д",INDIRECT(CONCATENATE("'2018-06 (Д)'!K",TEXT(MATCH($C33,'2018-06 (Д)'!$C$2:$C$100,0)+1,0)))="Н/Д",AND(INDIRECT(CONCATENATE("'2018-07 (Д)'!K",TEXT(MATCH($C33,'2018-07 (Д)'!$C$2:$C$100,0)+1,0)))="Н/Д",INDIRECT(CONCATENATE("'2018-06 (Д)'!K",TEXT(MATCH($C33,'2018-06 (Д)'!$C$2:$C$100,0)+1,0))))),"Н/Д",((INDIRECT(CONCATENATE("'2018-07 (Д)'!K",TEXT(MATCH($C33,'2018-07 (Д)'!$C$2:$C$100,0)+1,0)))-INDIRECT(CONCATENATE("'2018-06 (Д)'!K",TEXT(MATCH($C33,'2018-06 (Д)'!$C$2:$C$100,0)+1,0))))/INDIRECT(CONCATENATE("'2018-06 (Д)'!K",TEXT(MATCH($C33,'2018-06 (Д)'!$C$2:$C$100,0)+1,0))))*100)</f>
        <v>-49.393064363781484</v>
      </c>
      <c r="BX33" s="9">
        <f ca="1">IF(OR(INDIRECT(CONCATENATE("'2018-08 (Д)'!K",TEXT(MATCH($C33,'2018-08 (Д)'!$C$2:$C$100,0)+1,0)))="Н/Д",INDIRECT(CONCATENATE("'2018-07 (Д)'!K",TEXT(MATCH($C33,'2018-07 (Д)'!$C$2:$C$100,0)+1,0)))="Н/Д",AND(INDIRECT(CONCATENATE("'2018-08 (Д)'!K",TEXT(MATCH($C33,'2018-08 (Д)'!$C$2:$C$100,0)+1,0)))="Н/Д",INDIRECT(CONCATENATE("'2018-07 (Д)'!K",TEXT(MATCH($C33,'2018-07 (Д)'!$C$2:$C$100,0)+1,0))))),"Н/Д",((INDIRECT(CONCATENATE("'2018-08 (Д)'!K",TEXT(MATCH($C33,'2018-08 (Д)'!$C$2:$C$100,0)+1,0)))-INDIRECT(CONCATENATE("'2018-07 (Д)'!K",TEXT(MATCH($C33,'2018-07 (Д)'!$C$2:$C$100,0)+1,0))))/INDIRECT(CONCATENATE("'2018-07 (Д)'!K",TEXT(MATCH($C33,'2018-07 (Д)'!$C$2:$C$100,0)+1,0))))*100)</f>
        <v>1664.3075978437178</v>
      </c>
      <c r="BY33" s="9">
        <f ca="1">IF(OR(INDIRECT(CONCATENATE("'2018-09 (Д)'!K",TEXT(MATCH($C33,'2018-09 (Д)'!$C$2:$C$100,0)+1,0)))="Н/Д",INDIRECT(CONCATENATE("'2018-08 (Д)'!K",TEXT(MATCH($C33,'2018-08 (Д)'!$C$2:$C$100,0)+1,0)))="Н/Д",AND(INDIRECT(CONCATENATE("'2018-09 (Д)'!K",TEXT(MATCH($C33,'2018-09 (Д)'!$C$2:$C$100,0)+1,0)))="Н/Д",INDIRECT(CONCATENATE("'2018-08 (Д)'!K",TEXT(MATCH($C33,'2018-08 (Д)'!$C$2:$C$100,0)+1,0))))),"Н/Д",((INDIRECT(CONCATENATE("'2018-09 (Д)'!K",TEXT(MATCH($C33,'2018-09 (Д)'!$C$2:$C$100,0)+1,0)))-INDIRECT(CONCATENATE("'2018-08 (Д)'!K",TEXT(MATCH($C33,'2018-08 (Д)'!$C$2:$C$100,0)+1,0))))/INDIRECT(CONCATENATE("'2018-08 (Д)'!K",TEXT(MATCH($C33,'2018-08 (Д)'!$C$2:$C$100,0)+1,0))))*100)</f>
        <v>-95.532292882880526</v>
      </c>
      <c r="BZ33" s="9">
        <f ca="1">IF(OR(INDIRECT(CONCATENATE("'2018-10 (Д)'!K",TEXT(MATCH($C33,'2018-10 (Д)'!$C$2:$C$100,0)+1,0)))="Н/Д",INDIRECT(CONCATENATE("'2018-09 (Д)'!K",TEXT(MATCH($C33,'2018-09 (Д)'!$C$2:$C$100,0)+1,0)))="Н/Д",AND(INDIRECT(CONCATENATE("'2018-10 (Д)'!K",TEXT(MATCH($C33,'2018-10 (Д)'!$C$2:$C$100,0)+1,0)))="Н/Д",INDIRECT(CONCATENATE("'2018-09 (Д)'!K",TEXT(MATCH($C33,'2018-09 (Д)'!$C$2:$C$100,0)+1,0))))),"Н/Д",((INDIRECT(CONCATENATE("'2018-10 (Д)'!K",TEXT(MATCH($C33,'2018-10 (Д)'!$C$2:$C$100,0)+1,0)))-INDIRECT(CONCATENATE("'2018-09 (Д)'!K",TEXT(MATCH($C33,'2018-09 (Д)'!$C$2:$C$100,0)+1,0))))/INDIRECT(CONCATENATE("'2018-09 (Д)'!K",TEXT(MATCH($C33,'2018-09 (Д)'!$C$2:$C$100,0)+1,0))))*100)</f>
        <v>-38.938622135980303</v>
      </c>
      <c r="CA33" s="9">
        <f ca="1">IF(OR(INDIRECT(CONCATENATE("'2018-11 (Д)'!K",TEXT(MATCH($C33,'2018-11 (Д)'!$C$2:$C$100,0)+1,0)))="Н/Д",INDIRECT(CONCATENATE("'2018-10 (Д)'!K",TEXT(MATCH($C33,'2018-10 (Д)'!$C$2:$C$100,0)+1,0)))="Н/Д",AND(INDIRECT(CONCATENATE("'2018-11 (Д)'!K",TEXT(MATCH($C33,'2018-11 (Д)'!$C$2:$C$100,0)+1,0)))="Н/Д",INDIRECT(CONCATENATE("'2018-10 (Д)'!K",TEXT(MATCH($C33,'2018-10 (Д)'!$C$2:$C$100,0)+1,0))))),"Н/Д",((INDIRECT(CONCATENATE("'2018-11 (Д)'!K",TEXT(MATCH($C33,'2018-11 (Д)'!$C$2:$C$100,0)+1,0)))-INDIRECT(CONCATENATE("'2018-10 (Д)'!K",TEXT(MATCH($C33,'2018-10 (Д)'!$C$2:$C$100,0)+1,0))))/INDIRECT(CONCATENATE("'2018-10 (Д)'!K",TEXT(MATCH($C33,'2018-10 (Д)'!$C$2:$C$100,0)+1,0))))*100)</f>
        <v>758.47053915681215</v>
      </c>
      <c r="CB33" s="9">
        <f ca="1">IF(OR(INDIRECT(CONCATENATE("'2018-12 (Д)'!K",TEXT(MATCH($C33,'2018-12 (Д)'!$C$2:$C$100,0)+1,0)))="Н/Д",INDIRECT(CONCATENATE("'2018-11 (Д)'!K",TEXT(MATCH($C33,'2018-11 (Д)'!$C$2:$C$100,0)+1,0)))="Н/Д",AND(INDIRECT(CONCATENATE("'2018-12 (Д)'!K",TEXT(MATCH($C33,'2018-12 (Д)'!$C$2:$C$100,0)+1,0)))="Н/Д",INDIRECT(CONCATENATE("'2018-11 (Д)'!K",TEXT(MATCH($C33,'2018-11 (Д)'!$C$2:$C$100,0)+1,0))))),"Н/Д",((INDIRECT(CONCATENATE("'2018-12 (Д)'!K",TEXT(MATCH($C33,'2018-12 (Д)'!$C$2:$C$100,0)+1,0)))-INDIRECT(CONCATENATE("'2018-11 (Д)'!K",TEXT(MATCH($C33,'2018-11 (Д)'!$C$2:$C$100,0)+1,0))))/INDIRECT(CONCATENATE("'2018-11 (Д)'!K",TEXT(MATCH($C33,'2018-11 (Д)'!$C$2:$C$100,0)+1,0))))*100)</f>
        <v>-59.173483026076759</v>
      </c>
      <c r="CC33" s="9"/>
      <c r="CD33" s="9">
        <f ca="1">IF(OR(INDIRECT(CONCATENATE("'2018-03 (Д)'!L",TEXT(MATCH($C33,'2018-03 (Д)'!$C$2:$C$100,0)+1,0)))="Н/Д",INDIRECT(CONCATENATE("'2018-02 (Д)'!L",TEXT(MATCH($C33,'2018-02 (Д)'!$C$2:$C$100,0)+1,0)))="Н/Д",AND(INDIRECT(CONCATENATE("'2018-03 (Д)'!L",TEXT(MATCH($C33,'2018-03 (Д)'!$C$2:$C$100,0)+1,0)))="Н/Д",INDIRECT(CONCATENATE("'2018-02 (Д)'!L",TEXT(MATCH($C33,'2018-02 (Д)'!$C$2:$C$100,0)+1,0))))),"Н/Д",((INDIRECT(CONCATENATE("'2018-03 (Д)'!L",TEXT(MATCH($C33,'2018-03 (Д)'!$C$2:$C$100,0)+1,0)))-INDIRECT(CONCATENATE("'2018-02 (Д)'!L",TEXT(MATCH($C33,'2018-02 (Д)'!$C$2:$C$100,0)+1,0))))/INDIRECT(CONCATENATE("'2018-02 (Д)'!L",TEXT(MATCH($C33,'2018-02 (Д)'!$C$2:$C$100,0)+1,0))))*100)</f>
        <v>-11.972819308386894</v>
      </c>
      <c r="CE33" s="9">
        <f ca="1">IF(OR(INDIRECT(CONCATENATE("'2018-04 (Д)'!L",TEXT(MATCH($C33,'2018-04 (Д)'!$C$2:$C$100,0)+1,0)))="Н/Д",INDIRECT(CONCATENATE("'2018-03 (Д)'!L",TEXT(MATCH($C33,'2018-03 (Д)'!$C$2:$C$100,0)+1,0)))="Н/Д",AND(INDIRECT(CONCATENATE("'2018-04 (Д)'!L",TEXT(MATCH($C33,'2018-04 (Д)'!$C$2:$C$100,0)+1,0)))="Н/Д",INDIRECT(CONCATENATE("'2018-03 (Д)'!L",TEXT(MATCH($C33,'2018-03 (Д)'!$C$2:$C$100,0)+1,0))))),"Н/Д",((INDIRECT(CONCATENATE("'2018-04 (Д)'!L",TEXT(MATCH($C33,'2018-04 (Д)'!$C$2:$C$100,0)+1,0)))-INDIRECT(CONCATENATE("'2018-03 (Д)'!L",TEXT(MATCH($C33,'2018-03 (Д)'!$C$2:$C$100,0)+1,0))))/INDIRECT(CONCATENATE("'2018-03 (Д)'!L",TEXT(MATCH($C33,'2018-03 (Д)'!$C$2:$C$100,0)+1,0))))*100)</f>
        <v>196.14174502627617</v>
      </c>
      <c r="CF33" s="9">
        <f ca="1">IF(OR(INDIRECT(CONCATENATE("'2018-05 (Д)'!L",TEXT(MATCH($C33,'2018-05 (Д)'!$C$2:$C$100,0)+1,0)))="Н/Д",INDIRECT(CONCATENATE("'2018-04 (Д)'!L",TEXT(MATCH($C33,'2018-04 (Д)'!$C$2:$C$100,0)+1,0)))="Н/Д",AND(INDIRECT(CONCATENATE("'2018-05 (Д)'!L",TEXT(MATCH($C33,'2018-05 (Д)'!$C$2:$C$100,0)+1,0)))="Н/Д",INDIRECT(CONCATENATE("'2018-04 (Д)'!L",TEXT(MATCH($C33,'2018-04 (Д)'!$C$2:$C$100,0)+1,0))))),"Н/Д",((INDIRECT(CONCATENATE("'2018-05 (Д)'!L",TEXT(MATCH($C33,'2018-05 (Д)'!$C$2:$C$100,0)+1,0)))-INDIRECT(CONCATENATE("'2018-04 (Д)'!L",TEXT(MATCH($C33,'2018-04 (Д)'!$C$2:$C$100,0)+1,0))))/INDIRECT(CONCATENATE("'2018-04 (Д)'!L",TEXT(MATCH($C33,'2018-04 (Д)'!$C$2:$C$100,0)+1,0))))*100)</f>
        <v>351.60335283077922</v>
      </c>
      <c r="CG33" s="9">
        <f ca="1">IF(OR(INDIRECT(CONCATENATE("'2018-06 (Д)'!L",TEXT(MATCH($C33,'2018-06 (Д)'!$C$2:$C$100,0)+1,0)))="Н/Д",INDIRECT(CONCATENATE("'2018-05 (Д)'!L",TEXT(MATCH($C33,'2018-05 (Д)'!$C$2:$C$100,0)+1,0)))="Н/Д",AND(INDIRECT(CONCATENATE("'2018-06 (Д)'!L",TEXT(MATCH($C33,'2018-06 (Д)'!$C$2:$C$100,0)+1,0)))="Н/Д",INDIRECT(CONCATENATE("'2018-05 (Д)'!L",TEXT(MATCH($C33,'2018-05 (Д)'!$C$2:$C$100,0)+1,0))))),"Н/Д",((INDIRECT(CONCATENATE("'2018-06 (Д)'!L",TEXT(MATCH($C33,'2018-06 (Д)'!$C$2:$C$100,0)+1,0)))-INDIRECT(CONCATENATE("'2018-05 (Д)'!L",TEXT(MATCH($C33,'2018-05 (Д)'!$C$2:$C$100,0)+1,0))))/INDIRECT(CONCATENATE("'2018-05 (Д)'!L",TEXT(MATCH($C33,'2018-05 (Д)'!$C$2:$C$100,0)+1,0))))*100)</f>
        <v>-24.363210185990312</v>
      </c>
      <c r="CH33" s="9">
        <f ca="1">IF(OR(INDIRECT(CONCATENATE("'2018-07 (Д)'!L",TEXT(MATCH($C33,'2018-07 (Д)'!$C$2:$C$100,0)+1,0)))="Н/Д",INDIRECT(CONCATENATE("'2018-06 (Д)'!L",TEXT(MATCH($C33,'2018-06 (Д)'!$C$2:$C$100,0)+1,0)))="Н/Д",AND(INDIRECT(CONCATENATE("'2018-07 (Д)'!L",TEXT(MATCH($C33,'2018-07 (Д)'!$C$2:$C$100,0)+1,0)))="Н/Д",INDIRECT(CONCATENATE("'2018-06 (Д)'!L",TEXT(MATCH($C33,'2018-06 (Д)'!$C$2:$C$100,0)+1,0))))),"Н/Д",((INDIRECT(CONCATENATE("'2018-07 (Д)'!L",TEXT(MATCH($C33,'2018-07 (Д)'!$C$2:$C$100,0)+1,0)))-INDIRECT(CONCATENATE("'2018-06 (Д)'!L",TEXT(MATCH($C33,'2018-06 (Д)'!$C$2:$C$100,0)+1,0))))/INDIRECT(CONCATENATE("'2018-06 (Д)'!L",TEXT(MATCH($C33,'2018-06 (Д)'!$C$2:$C$100,0)+1,0))))*100)</f>
        <v>-91.865258894137568</v>
      </c>
      <c r="CI33" s="9">
        <f ca="1">IF(OR(INDIRECT(CONCATENATE("'2018-08 (Д)'!L",TEXT(MATCH($C33,'2018-08 (Д)'!$C$2:$C$100,0)+1,0)))="Н/Д",INDIRECT(CONCATENATE("'2018-07 (Д)'!L",TEXT(MATCH($C33,'2018-07 (Д)'!$C$2:$C$100,0)+1,0)))="Н/Д",AND(INDIRECT(CONCATENATE("'2018-08 (Д)'!L",TEXT(MATCH($C33,'2018-08 (Д)'!$C$2:$C$100,0)+1,0)))="Н/Д",INDIRECT(CONCATENATE("'2018-07 (Д)'!L",TEXT(MATCH($C33,'2018-07 (Д)'!$C$2:$C$100,0)+1,0))))),"Н/Д",((INDIRECT(CONCATENATE("'2018-08 (Д)'!L",TEXT(MATCH($C33,'2018-08 (Д)'!$C$2:$C$100,0)+1,0)))-INDIRECT(CONCATENATE("'2018-07 (Д)'!L",TEXT(MATCH($C33,'2018-07 (Д)'!$C$2:$C$100,0)+1,0))))/INDIRECT(CONCATENATE("'2018-07 (Д)'!L",TEXT(MATCH($C33,'2018-07 (Д)'!$C$2:$C$100,0)+1,0))))*100)</f>
        <v>1172.5940488528092</v>
      </c>
      <c r="CJ33" s="9">
        <f ca="1">IF(OR(INDIRECT(CONCATENATE("'2018-09 (Д)'!L",TEXT(MATCH($C33,'2018-09 (Д)'!$C$2:$C$100,0)+1,0)))="Н/Д",INDIRECT(CONCATENATE("'2018-08 (Д)'!L",TEXT(MATCH($C33,'2018-08 (Д)'!$C$2:$C$100,0)+1,0)))="Н/Д",AND(INDIRECT(CONCATENATE("'2018-09 (Д)'!L",TEXT(MATCH($C33,'2018-09 (Д)'!$C$2:$C$100,0)+1,0)))="Н/Д",INDIRECT(CONCATENATE("'2018-08 (Д)'!L",TEXT(MATCH($C33,'2018-08 (Д)'!$C$2:$C$100,0)+1,0))))),"Н/Д",((INDIRECT(CONCATENATE("'2018-09 (Д)'!L",TEXT(MATCH($C33,'2018-09 (Д)'!$C$2:$C$100,0)+1,0)))-INDIRECT(CONCATENATE("'2018-08 (Д)'!L",TEXT(MATCH($C33,'2018-08 (Д)'!$C$2:$C$100,0)+1,0))))/INDIRECT(CONCATENATE("'2018-08 (Д)'!L",TEXT(MATCH($C33,'2018-08 (Д)'!$C$2:$C$100,0)+1,0))))*100)</f>
        <v>-56.957993674316576</v>
      </c>
      <c r="CK33" s="9">
        <f ca="1">IF(OR(INDIRECT(CONCATENATE("'2018-10 (Д)'!L",TEXT(MATCH($C33,'2018-10 (Д)'!$C$2:$C$100,0)+1,0)))="Н/Д",INDIRECT(CONCATENATE("'2018-09 (Д)'!L",TEXT(MATCH($C33,'2018-09 (Д)'!$C$2:$C$100,0)+1,0)))="Н/Д",AND(INDIRECT(CONCATENATE("'2018-10 (Д)'!L",TEXT(MATCH($C33,'2018-10 (Д)'!$C$2:$C$100,0)+1,0)))="Н/Д",INDIRECT(CONCATENATE("'2018-09 (Д)'!L",TEXT(MATCH($C33,'2018-09 (Д)'!$C$2:$C$100,0)+1,0))))),"Н/Д",((INDIRECT(CONCATENATE("'2018-10 (Д)'!L",TEXT(MATCH($C33,'2018-10 (Д)'!$C$2:$C$100,0)+1,0)))-INDIRECT(CONCATENATE("'2018-09 (Д)'!L",TEXT(MATCH($C33,'2018-09 (Д)'!$C$2:$C$100,0)+1,0))))/INDIRECT(CONCATENATE("'2018-09 (Д)'!L",TEXT(MATCH($C33,'2018-09 (Д)'!$C$2:$C$100,0)+1,0))))*100)</f>
        <v>-79.248395630228842</v>
      </c>
      <c r="CL33" s="9">
        <f ca="1">IF(OR(INDIRECT(CONCATENATE("'2018-11 (Д)'!L",TEXT(MATCH($C33,'2018-11 (Д)'!$C$2:$C$100,0)+1,0)))="Н/Д",INDIRECT(CONCATENATE("'2018-10 (Д)'!L",TEXT(MATCH($C33,'2018-10 (Д)'!$C$2:$C$100,0)+1,0)))="Н/Д",AND(INDIRECT(CONCATENATE("'2018-11 (Д)'!L",TEXT(MATCH($C33,'2018-11 (Д)'!$C$2:$C$100,0)+1,0)))="Н/Д",INDIRECT(CONCATENATE("'2018-10 (Д)'!L",TEXT(MATCH($C33,'2018-10 (Д)'!$C$2:$C$100,0)+1,0))))),"Н/Д",((INDIRECT(CONCATENATE("'2018-11 (Д)'!L",TEXT(MATCH($C33,'2018-11 (Д)'!$C$2:$C$100,0)+1,0)))-INDIRECT(CONCATENATE("'2018-10 (Д)'!L",TEXT(MATCH($C33,'2018-10 (Д)'!$C$2:$C$100,0)+1,0))))/INDIRECT(CONCATENATE("'2018-10 (Д)'!L",TEXT(MATCH($C33,'2018-10 (Д)'!$C$2:$C$100,0)+1,0))))*100)</f>
        <v>1135.7264098869578</v>
      </c>
      <c r="CM33" s="9">
        <f ca="1">IF(OR(INDIRECT(CONCATENATE("'2018-12 (Д)'!L",TEXT(MATCH($C33,'2018-12 (Д)'!$C$2:$C$100,0)+1,0)))="Н/Д",INDIRECT(CONCATENATE("'2018-11 (Д)'!L",TEXT(MATCH($C33,'2018-11 (Д)'!$C$2:$C$100,0)+1,0)))="Н/Д",AND(INDIRECT(CONCATENATE("'2018-12 (Д)'!L",TEXT(MATCH($C33,'2018-12 (Д)'!$C$2:$C$100,0)+1,0)))="Н/Д",INDIRECT(CONCATENATE("'2018-11 (Д)'!L",TEXT(MATCH($C33,'2018-11 (Д)'!$C$2:$C$100,0)+1,0))))),"Н/Д",((INDIRECT(CONCATENATE("'2018-12 (Д)'!L",TEXT(MATCH($C33,'2018-12 (Д)'!$C$2:$C$100,0)+1,0)))-INDIRECT(CONCATENATE("'2018-11 (Д)'!L",TEXT(MATCH($C33,'2018-11 (Д)'!$C$2:$C$100,0)+1,0))))/INDIRECT(CONCATENATE("'2018-11 (Д)'!L",TEXT(MATCH($C33,'2018-11 (Д)'!$C$2:$C$100,0)+1,0))))*100)</f>
        <v>-50.095848198970685</v>
      </c>
      <c r="CN33" s="9"/>
      <c r="CO33" s="9">
        <f ca="1">IF(OR(INDIRECT(CONCATENATE("'2018-03 (Д)'!M",TEXT(MATCH($C33,'2018-03 (Д)'!$C$2:$C$100,0)+1,0)))="Н/Д",INDIRECT(CONCATENATE("'2018-02 (Д)'!M",TEXT(MATCH($C33,'2018-02 (Д)'!$C$2:$C$100,0)+1,0)))="Н/Д",AND(INDIRECT(CONCATENATE("'2018-03 (Д)'!M",TEXT(MATCH($C33,'2018-03 (Д)'!$C$2:$C$100,0)+1,0)))="Н/Д",INDIRECT(CONCATENATE("'2018-02 (Д)'!M",TEXT(MATCH($C33,'2018-02 (Д)'!$C$2:$C$100,0)+1,0))))),"Н/Д",((INDIRECT(CONCATENATE("'2018-03 (Д)'!M",TEXT(MATCH($C33,'2018-03 (Д)'!$C$2:$C$100,0)+1,0)))-INDIRECT(CONCATENATE("'2018-02 (Д)'!M",TEXT(MATCH($C33,'2018-02 (Д)'!$C$2:$C$100,0)+1,0))))/INDIRECT(CONCATENATE("'2018-02 (Д)'!M",TEXT(MATCH($C33,'2018-02 (Д)'!$C$2:$C$100,0)+1,0))))*100)</f>
        <v>12.975457735240553</v>
      </c>
      <c r="CP33" s="9">
        <f ca="1">IF(OR(INDIRECT(CONCATENATE("'2018-04 (Д)'!M",TEXT(MATCH($C33,'2018-04 (Д)'!$C$2:$C$100,0)+1,0)))="Н/Д",INDIRECT(CONCATENATE("'2018-03 (Д)'!M",TEXT(MATCH($C33,'2018-03 (Д)'!$C$2:$C$100,0)+1,0)))="Н/Д",AND(INDIRECT(CONCATENATE("'2018-04 (Д)'!M",TEXT(MATCH($C33,'2018-04 (Д)'!$C$2:$C$100,0)+1,0)))="Н/Д",INDIRECT(CONCATENATE("'2018-03 (Д)'!M",TEXT(MATCH($C33,'2018-03 (Д)'!$C$2:$C$100,0)+1,0))))),"Н/Д",((INDIRECT(CONCATENATE("'2018-04 (Д)'!M",TEXT(MATCH($C33,'2018-04 (Д)'!$C$2:$C$100,0)+1,0)))-INDIRECT(CONCATENATE("'2018-03 (Д)'!M",TEXT(MATCH($C33,'2018-03 (Д)'!$C$2:$C$100,0)+1,0))))/INDIRECT(CONCATENATE("'2018-03 (Д)'!M",TEXT(MATCH($C33,'2018-03 (Д)'!$C$2:$C$100,0)+1,0))))*100)</f>
        <v>-32.032786378955088</v>
      </c>
      <c r="CQ33" s="9">
        <f ca="1">IF(OR(INDIRECT(CONCATENATE("'2018-05 (Д)'!M",TEXT(MATCH($C33,'2018-05 (Д)'!$C$2:$C$100,0)+1,0)))="Н/Д",INDIRECT(CONCATENATE("'2018-04 (Д)'!M",TEXT(MATCH($C33,'2018-04 (Д)'!$C$2:$C$100,0)+1,0)))="Н/Д",AND(INDIRECT(CONCATENATE("'2018-05 (Д)'!M",TEXT(MATCH($C33,'2018-05 (Д)'!$C$2:$C$100,0)+1,0)))="Н/Д",INDIRECT(CONCATENATE("'2018-04 (Д)'!M",TEXT(MATCH($C33,'2018-04 (Д)'!$C$2:$C$100,0)+1,0))))),"Н/Д",((INDIRECT(CONCATENATE("'2018-05 (Д)'!M",TEXT(MATCH($C33,'2018-05 (Д)'!$C$2:$C$100,0)+1,0)))-INDIRECT(CONCATENATE("'2018-04 (Д)'!M",TEXT(MATCH($C33,'2018-04 (Д)'!$C$2:$C$100,0)+1,0))))/INDIRECT(CONCATENATE("'2018-04 (Д)'!M",TEXT(MATCH($C33,'2018-04 (Д)'!$C$2:$C$100,0)+1,0))))*100)</f>
        <v>18.905102873308685</v>
      </c>
      <c r="CR33" s="9">
        <f ca="1">IF(OR(INDIRECT(CONCATENATE("'2018-06 (Д)'!M",TEXT(MATCH($C33,'2018-06 (Д)'!$C$2:$C$100,0)+1,0)))="Н/Д",INDIRECT(CONCATENATE("'2018-05 (Д)'!M",TEXT(MATCH($C33,'2018-05 (Д)'!$C$2:$C$100,0)+1,0)))="Н/Д",AND(INDIRECT(CONCATENATE("'2018-06 (Д)'!M",TEXT(MATCH($C33,'2018-06 (Д)'!$C$2:$C$100,0)+1,0)))="Н/Д",INDIRECT(CONCATENATE("'2018-05 (Д)'!M",TEXT(MATCH($C33,'2018-05 (Д)'!$C$2:$C$100,0)+1,0))))),"Н/Д",((INDIRECT(CONCATENATE("'2018-06 (Д)'!M",TEXT(MATCH($C33,'2018-06 (Д)'!$C$2:$C$100,0)+1,0)))-INDIRECT(CONCATENATE("'2018-05 (Д)'!M",TEXT(MATCH($C33,'2018-05 (Д)'!$C$2:$C$100,0)+1,0))))/INDIRECT(CONCATENATE("'2018-05 (Д)'!M",TEXT(MATCH($C33,'2018-05 (Д)'!$C$2:$C$100,0)+1,0))))*100)</f>
        <v>2.653103650979308</v>
      </c>
      <c r="CS33" s="9">
        <f ca="1">IF(OR(INDIRECT(CONCATENATE("'2018-07 (Д)'!M",TEXT(MATCH($C33,'2018-07 (Д)'!$C$2:$C$100,0)+1,0)))="Н/Д",INDIRECT(CONCATENATE("'2018-06 (Д)'!M",TEXT(MATCH($C33,'2018-06 (Д)'!$C$2:$C$100,0)+1,0)))="Н/Д",AND(INDIRECT(CONCATENATE("'2018-07 (Д)'!M",TEXT(MATCH($C33,'2018-07 (Д)'!$C$2:$C$100,0)+1,0)))="Н/Д",INDIRECT(CONCATENATE("'2018-06 (Д)'!M",TEXT(MATCH($C33,'2018-06 (Д)'!$C$2:$C$100,0)+1,0))))),"Н/Д",((INDIRECT(CONCATENATE("'2018-07 (Д)'!M",TEXT(MATCH($C33,'2018-07 (Д)'!$C$2:$C$100,0)+1,0)))-INDIRECT(CONCATENATE("'2018-06 (Д)'!M",TEXT(MATCH($C33,'2018-06 (Д)'!$C$2:$C$100,0)+1,0))))/INDIRECT(CONCATENATE("'2018-06 (Д)'!M",TEXT(MATCH($C33,'2018-06 (Д)'!$C$2:$C$100,0)+1,0))))*100)</f>
        <v>17.393395842097814</v>
      </c>
      <c r="CT33" s="9">
        <f ca="1">IF(OR(INDIRECT(CONCATENATE("'2018-08 (Д)'!M",TEXT(MATCH($C33,'2018-08 (Д)'!$C$2:$C$100,0)+1,0)))="Н/Д",INDIRECT(CONCATENATE("'2018-07 (Д)'!M",TEXT(MATCH($C33,'2018-07 (Д)'!$C$2:$C$100,0)+1,0)))="Н/Д",AND(INDIRECT(CONCATENATE("'2018-08 (Д)'!M",TEXT(MATCH($C33,'2018-08 (Д)'!$C$2:$C$100,0)+1,0)))="Н/Д",INDIRECT(CONCATENATE("'2018-07 (Д)'!M",TEXT(MATCH($C33,'2018-07 (Д)'!$C$2:$C$100,0)+1,0))))),"Н/Д",((INDIRECT(CONCATENATE("'2018-08 (Д)'!M",TEXT(MATCH($C33,'2018-08 (Д)'!$C$2:$C$100,0)+1,0)))-INDIRECT(CONCATENATE("'2018-07 (Д)'!M",TEXT(MATCH($C33,'2018-07 (Д)'!$C$2:$C$100,0)+1,0))))/INDIRECT(CONCATENATE("'2018-07 (Д)'!M",TEXT(MATCH($C33,'2018-07 (Д)'!$C$2:$C$100,0)+1,0))))*100)</f>
        <v>15.918138179882718</v>
      </c>
      <c r="CU33" s="9">
        <f ca="1">IF(OR(INDIRECT(CONCATENATE("'2018-09 (Д)'!M",TEXT(MATCH($C33,'2018-09 (Д)'!$C$2:$C$100,0)+1,0)))="Н/Д",INDIRECT(CONCATENATE("'2018-08 (Д)'!M",TEXT(MATCH($C33,'2018-08 (Д)'!$C$2:$C$100,0)+1,0)))="Н/Д",AND(INDIRECT(CONCATENATE("'2018-09 (Д)'!M",TEXT(MATCH($C33,'2018-09 (Д)'!$C$2:$C$100,0)+1,0)))="Н/Д",INDIRECT(CONCATENATE("'2018-08 (Д)'!M",TEXT(MATCH($C33,'2018-08 (Д)'!$C$2:$C$100,0)+1,0))))),"Н/Д",((INDIRECT(CONCATENATE("'2018-09 (Д)'!M",TEXT(MATCH($C33,'2018-09 (Д)'!$C$2:$C$100,0)+1,0)))-INDIRECT(CONCATENATE("'2018-08 (Д)'!M",TEXT(MATCH($C33,'2018-08 (Д)'!$C$2:$C$100,0)+1,0))))/INDIRECT(CONCATENATE("'2018-08 (Д)'!M",TEXT(MATCH($C33,'2018-08 (Д)'!$C$2:$C$100,0)+1,0))))*100)</f>
        <v>21.458368936591093</v>
      </c>
      <c r="CV33" s="9">
        <f ca="1">IF(OR(INDIRECT(CONCATENATE("'2018-10 (Д)'!M",TEXT(MATCH($C33,'2018-10 (Д)'!$C$2:$C$100,0)+1,0)))="Н/Д",INDIRECT(CONCATENATE("'2018-09 (Д)'!M",TEXT(MATCH($C33,'2018-09 (Д)'!$C$2:$C$100,0)+1,0)))="Н/Д",AND(INDIRECT(CONCATENATE("'2018-10 (Д)'!M",TEXT(MATCH($C33,'2018-10 (Д)'!$C$2:$C$100,0)+1,0)))="Н/Д",INDIRECT(CONCATENATE("'2018-09 (Д)'!M",TEXT(MATCH($C33,'2018-09 (Д)'!$C$2:$C$100,0)+1,0))))),"Н/Д",((INDIRECT(CONCATENATE("'2018-10 (Д)'!M",TEXT(MATCH($C33,'2018-10 (Д)'!$C$2:$C$100,0)+1,0)))-INDIRECT(CONCATENATE("'2018-09 (Д)'!M",TEXT(MATCH($C33,'2018-09 (Д)'!$C$2:$C$100,0)+1,0))))/INDIRECT(CONCATENATE("'2018-09 (Д)'!M",TEXT(MATCH($C33,'2018-09 (Д)'!$C$2:$C$100,0)+1,0))))*100)</f>
        <v>-33.429517428370559</v>
      </c>
      <c r="CW33" s="9">
        <f ca="1">IF(OR(INDIRECT(CONCATENATE("'2018-11 (Д)'!M",TEXT(MATCH($C33,'2018-11 (Д)'!$C$2:$C$100,0)+1,0)))="Н/Д",INDIRECT(CONCATENATE("'2018-10 (Д)'!M",TEXT(MATCH($C33,'2018-10 (Д)'!$C$2:$C$100,0)+1,0)))="Н/Д",AND(INDIRECT(CONCATENATE("'2018-11 (Д)'!M",TEXT(MATCH($C33,'2018-11 (Д)'!$C$2:$C$100,0)+1,0)))="Н/Д",INDIRECT(CONCATENATE("'2018-10 (Д)'!M",TEXT(MATCH($C33,'2018-10 (Д)'!$C$2:$C$100,0)+1,0))))),"Н/Д",((INDIRECT(CONCATENATE("'2018-11 (Д)'!M",TEXT(MATCH($C33,'2018-11 (Д)'!$C$2:$C$100,0)+1,0)))-INDIRECT(CONCATENATE("'2018-10 (Д)'!M",TEXT(MATCH($C33,'2018-10 (Д)'!$C$2:$C$100,0)+1,0))))/INDIRECT(CONCATENATE("'2018-10 (Д)'!M",TEXT(MATCH($C33,'2018-10 (Д)'!$C$2:$C$100,0)+1,0))))*100)</f>
        <v>-42.830515867237779</v>
      </c>
      <c r="CX33" s="9">
        <f ca="1">IF(OR(INDIRECT(CONCATENATE("'2018-12 (Д)'!M",TEXT(MATCH($C33,'2018-12 (Д)'!$C$2:$C$100,0)+1,0)))="Н/Д",INDIRECT(CONCATENATE("'2018-11 (Д)'!M",TEXT(MATCH($C33,'2018-11 (Д)'!$C$2:$C$100,0)+1,0)))="Н/Д",AND(INDIRECT(CONCATENATE("'2018-12 (Д)'!M",TEXT(MATCH($C33,'2018-12 (Д)'!$C$2:$C$100,0)+1,0)))="Н/Д",INDIRECT(CONCATENATE("'2018-11 (Д)'!M",TEXT(MATCH($C33,'2018-11 (Д)'!$C$2:$C$100,0)+1,0))))),"Н/Д",((INDIRECT(CONCATENATE("'2018-12 (Д)'!M",TEXT(MATCH($C33,'2018-12 (Д)'!$C$2:$C$100,0)+1,0)))-INDIRECT(CONCATENATE("'2018-11 (Д)'!M",TEXT(MATCH($C33,'2018-11 (Д)'!$C$2:$C$100,0)+1,0))))/INDIRECT(CONCATENATE("'2018-11 (Д)'!M",TEXT(MATCH($C33,'2018-11 (Д)'!$C$2:$C$100,0)+1,0))))*100)</f>
        <v>159.63076413545653</v>
      </c>
      <c r="CY33" s="9"/>
      <c r="CZ33" s="9">
        <f ca="1">IF(OR(INDIRECT(CONCATENATE("'2018-03 (Д)'!N",TEXT(MATCH($C33,'2018-03 (Д)'!$C$2:$C$100,0)+1,0)))="Н/Д",INDIRECT(CONCATENATE("'2018-02 (Д)'!N",TEXT(MATCH($C33,'2018-02 (Д)'!$C$2:$C$100,0)+1,0)))="Н/Д",AND(INDIRECT(CONCATENATE("'2018-03 (Д)'!N",TEXT(MATCH($C33,'2018-03 (Д)'!$C$2:$C$100,0)+1,0)))="Н/Д",INDIRECT(CONCATENATE("'2018-02 (Д)'!N",TEXT(MATCH($C33,'2018-02 (Д)'!$C$2:$C$100,0)+1,0))))),"Н/Д",((INDIRECT(CONCATENATE("'2018-03 (Д)'!N",TEXT(MATCH($C33,'2018-03 (Д)'!$C$2:$C$100,0)+1,0)))-INDIRECT(CONCATENATE("'2018-02 (Д)'!N",TEXT(MATCH($C33,'2018-02 (Д)'!$C$2:$C$100,0)+1,0))))/INDIRECT(CONCATENATE("'2018-02 (Д)'!N",TEXT(MATCH($C33,'2018-02 (Д)'!$C$2:$C$100,0)+1,0))))*100)</f>
        <v>130.84894701142682</v>
      </c>
      <c r="DA33" s="9">
        <f ca="1">IF(OR(INDIRECT(CONCATENATE("'2018-04 (Д)'!N",TEXT(MATCH($C33,'2018-04 (Д)'!$C$2:$C$100,0)+1,0)))="Н/Д",INDIRECT(CONCATENATE("'2018-03 (Д)'!N",TEXT(MATCH($C33,'2018-03 (Д)'!$C$2:$C$100,0)+1,0)))="Н/Д",AND(INDIRECT(CONCATENATE("'2018-04 (Д)'!N",TEXT(MATCH($C33,'2018-04 (Д)'!$C$2:$C$100,0)+1,0)))="Н/Д",INDIRECT(CONCATENATE("'2018-03 (Д)'!N",TEXT(MATCH($C33,'2018-03 (Д)'!$C$2:$C$100,0)+1,0))))),"Н/Д",((INDIRECT(CONCATENATE("'2018-04 (Д)'!N",TEXT(MATCH($C33,'2018-04 (Д)'!$C$2:$C$100,0)+1,0)))-INDIRECT(CONCATENATE("'2018-03 (Д)'!N",TEXT(MATCH($C33,'2018-03 (Д)'!$C$2:$C$100,0)+1,0))))/INDIRECT(CONCATENATE("'2018-03 (Д)'!N",TEXT(MATCH($C33,'2018-03 (Д)'!$C$2:$C$100,0)+1,0))))*100)</f>
        <v>66.849305680934378</v>
      </c>
      <c r="DB33" s="9">
        <f ca="1">IF(OR(INDIRECT(CONCATENATE("'2018-05 (Д)'!N",TEXT(MATCH($C33,'2018-05 (Д)'!$C$2:$C$100,0)+1,0)))="Н/Д",INDIRECT(CONCATENATE("'2018-04 (Д)'!N",TEXT(MATCH($C33,'2018-04 (Д)'!$C$2:$C$100,0)+1,0)))="Н/Д",AND(INDIRECT(CONCATENATE("'2018-05 (Д)'!N",TEXT(MATCH($C33,'2018-05 (Д)'!$C$2:$C$100,0)+1,0)))="Н/Д",INDIRECT(CONCATENATE("'2018-04 (Д)'!N",TEXT(MATCH($C33,'2018-04 (Д)'!$C$2:$C$100,0)+1,0))))),"Н/Д",((INDIRECT(CONCATENATE("'2018-05 (Д)'!N",TEXT(MATCH($C33,'2018-05 (Д)'!$C$2:$C$100,0)+1,0)))-INDIRECT(CONCATENATE("'2018-04 (Д)'!N",TEXT(MATCH($C33,'2018-04 (Д)'!$C$2:$C$100,0)+1,0))))/INDIRECT(CONCATENATE("'2018-04 (Д)'!N",TEXT(MATCH($C33,'2018-04 (Д)'!$C$2:$C$100,0)+1,0))))*100)</f>
        <v>44.380965815067746</v>
      </c>
      <c r="DC33" s="9">
        <f ca="1">IF(OR(INDIRECT(CONCATENATE("'2018-06 (Д)'!N",TEXT(MATCH($C33,'2018-06 (Д)'!$C$2:$C$100,0)+1,0)))="Н/Д",INDIRECT(CONCATENATE("'2018-05 (Д)'!N",TEXT(MATCH($C33,'2018-05 (Д)'!$C$2:$C$100,0)+1,0)))="Н/Д",AND(INDIRECT(CONCATENATE("'2018-06 (Д)'!N",TEXT(MATCH($C33,'2018-06 (Д)'!$C$2:$C$100,0)+1,0)))="Н/Д",INDIRECT(CONCATENATE("'2018-05 (Д)'!N",TEXT(MATCH($C33,'2018-05 (Д)'!$C$2:$C$100,0)+1,0))))),"Н/Д",((INDIRECT(CONCATENATE("'2018-06 (Д)'!N",TEXT(MATCH($C33,'2018-06 (Д)'!$C$2:$C$100,0)+1,0)))-INDIRECT(CONCATENATE("'2018-05 (Д)'!N",TEXT(MATCH($C33,'2018-05 (Д)'!$C$2:$C$100,0)+1,0))))/INDIRECT(CONCATENATE("'2018-05 (Д)'!N",TEXT(MATCH($C33,'2018-05 (Д)'!$C$2:$C$100,0)+1,0))))*100)</f>
        <v>27.056368572943118</v>
      </c>
      <c r="DD33" s="9">
        <f ca="1">IF(OR(INDIRECT(CONCATENATE("'2018-07 (Д)'!N",TEXT(MATCH($C33,'2018-07 (Д)'!$C$2:$C$100,0)+1,0)))="Н/Д",INDIRECT(CONCATENATE("'2018-06 (Д)'!N",TEXT(MATCH($C33,'2018-06 (Д)'!$C$2:$C$100,0)+1,0)))="Н/Д",AND(INDIRECT(CONCATENATE("'2018-07 (Д)'!N",TEXT(MATCH($C33,'2018-07 (Д)'!$C$2:$C$100,0)+1,0)))="Н/Д",INDIRECT(CONCATENATE("'2018-06 (Д)'!N",TEXT(MATCH($C33,'2018-06 (Д)'!$C$2:$C$100,0)+1,0))))),"Н/Д",((INDIRECT(CONCATENATE("'2018-07 (Д)'!N",TEXT(MATCH($C33,'2018-07 (Д)'!$C$2:$C$100,0)+1,0)))-INDIRECT(CONCATENATE("'2018-06 (Д)'!N",TEXT(MATCH($C33,'2018-06 (Д)'!$C$2:$C$100,0)+1,0))))/INDIRECT(CONCATENATE("'2018-06 (Д)'!N",TEXT(MATCH($C33,'2018-06 (Д)'!$C$2:$C$100,0)+1,0))))*100)</f>
        <v>20.2344476454366</v>
      </c>
      <c r="DE33" s="9">
        <f ca="1">IF(OR(INDIRECT(CONCATENATE("'2018-08 (Д)'!N",TEXT(MATCH($C33,'2018-08 (Д)'!$C$2:$C$100,0)+1,0)))="Н/Д",INDIRECT(CONCATENATE("'2018-07 (Д)'!N",TEXT(MATCH($C33,'2018-07 (Д)'!$C$2:$C$100,0)+1,0)))="Н/Д",AND(INDIRECT(CONCATENATE("'2018-08 (Д)'!N",TEXT(MATCH($C33,'2018-08 (Д)'!$C$2:$C$100,0)+1,0)))="Н/Д",INDIRECT(CONCATENATE("'2018-07 (Д)'!N",TEXT(MATCH($C33,'2018-07 (Д)'!$C$2:$C$100,0)+1,0))))),"Н/Д",((INDIRECT(CONCATENATE("'2018-08 (Д)'!N",TEXT(MATCH($C33,'2018-08 (Д)'!$C$2:$C$100,0)+1,0)))-INDIRECT(CONCATENATE("'2018-07 (Д)'!N",TEXT(MATCH($C33,'2018-07 (Д)'!$C$2:$C$100,0)+1,0))))/INDIRECT(CONCATENATE("'2018-07 (Д)'!N",TEXT(MATCH($C33,'2018-07 (Д)'!$C$2:$C$100,0)+1,0))))*100)</f>
        <v>14.479340104930586</v>
      </c>
      <c r="DF33" s="9">
        <f ca="1">IF(OR(INDIRECT(CONCATENATE("'2018-09 (Д)'!N",TEXT(MATCH($C33,'2018-09 (Д)'!$C$2:$C$100,0)+1,0)))="Н/Д",INDIRECT(CONCATENATE("'2018-08 (Д)'!N",TEXT(MATCH($C33,'2018-08 (Д)'!$C$2:$C$100,0)+1,0)))="Н/Д",AND(INDIRECT(CONCATENATE("'2018-09 (Д)'!N",TEXT(MATCH($C33,'2018-09 (Д)'!$C$2:$C$100,0)+1,0)))="Н/Д",INDIRECT(CONCATENATE("'2018-08 (Д)'!N",TEXT(MATCH($C33,'2018-08 (Д)'!$C$2:$C$100,0)+1,0))))),"Н/Д",((INDIRECT(CONCATENATE("'2018-09 (Д)'!N",TEXT(MATCH($C33,'2018-09 (Д)'!$C$2:$C$100,0)+1,0)))-INDIRECT(CONCATENATE("'2018-08 (Д)'!N",TEXT(MATCH($C33,'2018-08 (Д)'!$C$2:$C$100,0)+1,0))))/INDIRECT(CONCATENATE("'2018-08 (Д)'!N",TEXT(MATCH($C33,'2018-08 (Д)'!$C$2:$C$100,0)+1,0))))*100)</f>
        <v>13.321794649359427</v>
      </c>
      <c r="DG33" s="9">
        <f ca="1">IF(OR(INDIRECT(CONCATENATE("'2018-10 (Д)'!N",TEXT(MATCH($C33,'2018-10 (Д)'!$C$2:$C$100,0)+1,0)))="Н/Д",INDIRECT(CONCATENATE("'2018-09 (Д)'!N",TEXT(MATCH($C33,'2018-09 (Д)'!$C$2:$C$100,0)+1,0)))="Н/Д",AND(INDIRECT(CONCATENATE("'2018-10 (Д)'!N",TEXT(MATCH($C33,'2018-10 (Д)'!$C$2:$C$100,0)+1,0)))="Н/Д",INDIRECT(CONCATENATE("'2018-09 (Д)'!N",TEXT(MATCH($C33,'2018-09 (Д)'!$C$2:$C$100,0)+1,0))))),"Н/Д",((INDIRECT(CONCATENATE("'2018-10 (Д)'!N",TEXT(MATCH($C33,'2018-10 (Д)'!$C$2:$C$100,0)+1,0)))-INDIRECT(CONCATENATE("'2018-09 (Д)'!N",TEXT(MATCH($C33,'2018-09 (Д)'!$C$2:$C$100,0)+1,0))))/INDIRECT(CONCATENATE("'2018-09 (Д)'!N",TEXT(MATCH($C33,'2018-09 (Д)'!$C$2:$C$100,0)+1,0))))*100)</f>
        <v>11.701359564819146</v>
      </c>
      <c r="DH33" s="9">
        <f ca="1">IF(OR(INDIRECT(CONCATENATE("'2018-11 (Д)'!N",TEXT(MATCH($C33,'2018-11 (Д)'!$C$2:$C$100,0)+1,0)))="Н/Д",INDIRECT(CONCATENATE("'2018-10 (Д)'!N",TEXT(MATCH($C33,'2018-10 (Д)'!$C$2:$C$100,0)+1,0)))="Н/Д",AND(INDIRECT(CONCATENATE("'2018-11 (Д)'!N",TEXT(MATCH($C33,'2018-11 (Д)'!$C$2:$C$100,0)+1,0)))="Н/Д",INDIRECT(CONCATENATE("'2018-10 (Д)'!N",TEXT(MATCH($C33,'2018-10 (Д)'!$C$2:$C$100,0)+1,0))))),"Н/Д",((INDIRECT(CONCATENATE("'2018-11 (Д)'!N",TEXT(MATCH($C33,'2018-11 (Д)'!$C$2:$C$100,0)+1,0)))-INDIRECT(CONCATENATE("'2018-10 (Д)'!N",TEXT(MATCH($C33,'2018-10 (Д)'!$C$2:$C$100,0)+1,0))))/INDIRECT(CONCATENATE("'2018-10 (Д)'!N",TEXT(MATCH($C33,'2018-10 (Д)'!$C$2:$C$100,0)+1,0))))*100)</f>
        <v>10.470262425793852</v>
      </c>
      <c r="DI33" s="9">
        <f ca="1">IF(OR(INDIRECT(CONCATENATE("'2018-12 (Д)'!N",TEXT(MATCH($C33,'2018-12 (Д)'!$C$2:$C$100,0)+1,0)))="Н/Д",INDIRECT(CONCATENATE("'2018-11 (Д)'!N",TEXT(MATCH($C33,'2018-11 (Д)'!$C$2:$C$100,0)+1,0)))="Н/Д",AND(INDIRECT(CONCATENATE("'2018-12 (Д)'!N",TEXT(MATCH($C33,'2018-12 (Д)'!$C$2:$C$100,0)+1,0)))="Н/Д",INDIRECT(CONCATENATE("'2018-11 (Д)'!N",TEXT(MATCH($C33,'2018-11 (Д)'!$C$2:$C$100,0)+1,0))))),"Н/Д",((INDIRECT(CONCATENATE("'2018-12 (Д)'!N",TEXT(MATCH($C33,'2018-12 (Д)'!$C$2:$C$100,0)+1,0)))-INDIRECT(CONCATENATE("'2018-11 (Д)'!N",TEXT(MATCH($C33,'2018-11 (Д)'!$C$2:$C$100,0)+1,0))))/INDIRECT(CONCATENATE("'2018-11 (Д)'!N",TEXT(MATCH($C33,'2018-11 (Д)'!$C$2:$C$100,0)+1,0))))*100)</f>
        <v>12.39117327697579</v>
      </c>
      <c r="DJ33" s="9"/>
      <c r="DK33" s="9">
        <f ca="1">IF(OR(INDIRECT(CONCATENATE("'2018-03 (Д)'!O",TEXT(MATCH($C33,'2018-03 (Д)'!$C$2:$C$100,0)+1,0)))="Н/Д",INDIRECT(CONCATENATE("'2018-02 (Д)'!O",TEXT(MATCH($C33,'2018-02 (Д)'!$C$2:$C$100,0)+1,0)))="Н/Д",AND(INDIRECT(CONCATENATE("'2018-03 (Д)'!O",TEXT(MATCH($C33,'2018-03 (Д)'!$C$2:$C$100,0)+1,0)))="Н/Д",INDIRECT(CONCATENATE("'2018-02 (Д)'!O",TEXT(MATCH($C33,'2018-02 (Д)'!$C$2:$C$100,0)+1,0))))),"Н/Д",((INDIRECT(CONCATENATE("'2018-03 (Д)'!O",TEXT(MATCH($C33,'2018-03 (Д)'!$C$2:$C$100,0)+1,0)))-INDIRECT(CONCATENATE("'2018-02 (Д)'!O",TEXT(MATCH($C33,'2018-02 (Д)'!$C$2:$C$100,0)+1,0))))/INDIRECT(CONCATENATE("'2018-02 (Д)'!O",TEXT(MATCH($C33,'2018-02 (Д)'!$C$2:$C$100,0)+1,0))))*100)</f>
        <v>2.319695440180003</v>
      </c>
      <c r="DL33" s="9">
        <f ca="1">IF(OR(INDIRECT(CONCATENATE("'2018-04 (Д)'!O",TEXT(MATCH($C33,'2018-04 (Д)'!$C$2:$C$100,0)+1,0)))="Н/Д",INDIRECT(CONCATENATE("'2018-03 (Д)'!O",TEXT(MATCH($C33,'2018-03 (Д)'!$C$2:$C$100,0)+1,0)))="Н/Д",AND(INDIRECT(CONCATENATE("'2018-04 (Д)'!O",TEXT(MATCH($C33,'2018-04 (Д)'!$C$2:$C$100,0)+1,0)))="Н/Д",INDIRECT(CONCATENATE("'2018-03 (Д)'!O",TEXT(MATCH($C33,'2018-03 (Д)'!$C$2:$C$100,0)+1,0))))),"Н/Д",((INDIRECT(CONCATENATE("'2018-04 (Д)'!O",TEXT(MATCH($C33,'2018-04 (Д)'!$C$2:$C$100,0)+1,0)))-INDIRECT(CONCATENATE("'2018-03 (Д)'!O",TEXT(MATCH($C33,'2018-03 (Д)'!$C$2:$C$100,0)+1,0))))/INDIRECT(CONCATENATE("'2018-03 (Д)'!O",TEXT(MATCH($C33,'2018-03 (Д)'!$C$2:$C$100,0)+1,0))))*100)</f>
        <v>-92.056038607469247</v>
      </c>
      <c r="DM33" s="9">
        <f ca="1">IF(OR(INDIRECT(CONCATENATE("'2018-05 (Д)'!O",TEXT(MATCH($C33,'2018-05 (Д)'!$C$2:$C$100,0)+1,0)))="Н/Д",INDIRECT(CONCATENATE("'2018-04 (Д)'!O",TEXT(MATCH($C33,'2018-04 (Д)'!$C$2:$C$100,0)+1,0)))="Н/Д",AND(INDIRECT(CONCATENATE("'2018-05 (Д)'!O",TEXT(MATCH($C33,'2018-05 (Д)'!$C$2:$C$100,0)+1,0)))="Н/Д",INDIRECT(CONCATENATE("'2018-04 (Д)'!O",TEXT(MATCH($C33,'2018-04 (Д)'!$C$2:$C$100,0)+1,0))))),"Н/Д",((INDIRECT(CONCATENATE("'2018-05 (Д)'!O",TEXT(MATCH($C33,'2018-05 (Д)'!$C$2:$C$100,0)+1,0)))-INDIRECT(CONCATENATE("'2018-04 (Д)'!O",TEXT(MATCH($C33,'2018-04 (Д)'!$C$2:$C$100,0)+1,0))))/INDIRECT(CONCATENATE("'2018-04 (Д)'!O",TEXT(MATCH($C33,'2018-04 (Д)'!$C$2:$C$100,0)+1,0))))*100)</f>
        <v>-117.83366073023045</v>
      </c>
      <c r="DN33" s="9">
        <f ca="1">IF(OR(INDIRECT(CONCATENATE("'2018-06 (Д)'!O",TEXT(MATCH($C33,'2018-06 (Д)'!$C$2:$C$100,0)+1,0)))="Н/Д",INDIRECT(CONCATENATE("'2018-05 (Д)'!O",TEXT(MATCH($C33,'2018-05 (Д)'!$C$2:$C$100,0)+1,0)))="Н/Д",AND(INDIRECT(CONCATENATE("'2018-06 (Д)'!O",TEXT(MATCH($C33,'2018-06 (Д)'!$C$2:$C$100,0)+1,0)))="Н/Д",INDIRECT(CONCATENATE("'2018-05 (Д)'!O",TEXT(MATCH($C33,'2018-05 (Д)'!$C$2:$C$100,0)+1,0))))),"Н/Д",((INDIRECT(CONCATENATE("'2018-06 (Д)'!O",TEXT(MATCH($C33,'2018-06 (Д)'!$C$2:$C$100,0)+1,0)))-INDIRECT(CONCATENATE("'2018-05 (Д)'!O",TEXT(MATCH($C33,'2018-05 (Д)'!$C$2:$C$100,0)+1,0))))/INDIRECT(CONCATENATE("'2018-05 (Д)'!O",TEXT(MATCH($C33,'2018-05 (Д)'!$C$2:$C$100,0)+1,0))))*100)</f>
        <v>-2613.7824305871554</v>
      </c>
      <c r="DO33" s="9">
        <f ca="1">IF(OR(INDIRECT(CONCATENATE("'2018-07 (Д)'!O",TEXT(MATCH($C33,'2018-07 (Д)'!$C$2:$C$100,0)+1,0)))="Н/Д",INDIRECT(CONCATENATE("'2018-06 (Д)'!O",TEXT(MATCH($C33,'2018-06 (Д)'!$C$2:$C$100,0)+1,0)))="Н/Д",AND(INDIRECT(CONCATENATE("'2018-07 (Д)'!O",TEXT(MATCH($C33,'2018-07 (Д)'!$C$2:$C$100,0)+1,0)))="Н/Д",INDIRECT(CONCATENATE("'2018-06 (Д)'!O",TEXT(MATCH($C33,'2018-06 (Д)'!$C$2:$C$100,0)+1,0))))),"Н/Д",((INDIRECT(CONCATENATE("'2018-07 (Д)'!O",TEXT(MATCH($C33,'2018-07 (Д)'!$C$2:$C$100,0)+1,0)))-INDIRECT(CONCATENATE("'2018-06 (Д)'!O",TEXT(MATCH($C33,'2018-06 (Д)'!$C$2:$C$100,0)+1,0))))/INDIRECT(CONCATENATE("'2018-06 (Д)'!O",TEXT(MATCH($C33,'2018-06 (Д)'!$C$2:$C$100,0)+1,0))))*100)</f>
        <v>-54.673189951437436</v>
      </c>
      <c r="DP33" s="9">
        <f ca="1">IF(OR(INDIRECT(CONCATENATE("'2018-08 (Д)'!O",TEXT(MATCH($C33,'2018-08 (Д)'!$C$2:$C$100,0)+1,0)))="Н/Д",INDIRECT(CONCATENATE("'2018-07 (Д)'!O",TEXT(MATCH($C33,'2018-07 (Д)'!$C$2:$C$100,0)+1,0)))="Н/Д",AND(INDIRECT(CONCATENATE("'2018-08 (Д)'!O",TEXT(MATCH($C33,'2018-08 (Д)'!$C$2:$C$100,0)+1,0)))="Н/Д",INDIRECT(CONCATENATE("'2018-07 (Д)'!O",TEXT(MATCH($C33,'2018-07 (Д)'!$C$2:$C$100,0)+1,0))))),"Н/Д",((INDIRECT(CONCATENATE("'2018-08 (Д)'!O",TEXT(MATCH($C33,'2018-08 (Д)'!$C$2:$C$100,0)+1,0)))-INDIRECT(CONCATENATE("'2018-07 (Д)'!O",TEXT(MATCH($C33,'2018-07 (Д)'!$C$2:$C$100,0)+1,0))))/INDIRECT(CONCATENATE("'2018-07 (Д)'!O",TEXT(MATCH($C33,'2018-07 (Д)'!$C$2:$C$100,0)+1,0))))*100)</f>
        <v>-100</v>
      </c>
      <c r="DQ33" s="9" t="e">
        <f ca="1">IF(OR(INDIRECT(CONCATENATE("'2018-09 (Д)'!O",TEXT(MATCH($C33,'2018-09 (Д)'!$C$2:$C$100,0)+1,0)))="Н/Д",INDIRECT(CONCATENATE("'2018-08 (Д)'!O",TEXT(MATCH($C33,'2018-08 (Д)'!$C$2:$C$100,0)+1,0)))="Н/Д",AND(INDIRECT(CONCATENATE("'2018-09 (Д)'!O",TEXT(MATCH($C33,'2018-09 (Д)'!$C$2:$C$100,0)+1,0)))="Н/Д",INDIRECT(CONCATENATE("'2018-08 (Д)'!O",TEXT(MATCH($C33,'2018-08 (Д)'!$C$2:$C$100,0)+1,0))))),"Н/Д",((INDIRECT(CONCATENATE("'2018-09 (Д)'!O",TEXT(MATCH($C33,'2018-09 (Д)'!$C$2:$C$100,0)+1,0)))-INDIRECT(CONCATENATE("'2018-08 (Д)'!O",TEXT(MATCH($C33,'2018-08 (Д)'!$C$2:$C$100,0)+1,0))))/INDIRECT(CONCATENATE("'2018-08 (Д)'!O",TEXT(MATCH($C33,'2018-08 (Д)'!$C$2:$C$100,0)+1,0))))*100)</f>
        <v>#DIV/0!</v>
      </c>
      <c r="DR33" s="9">
        <f ca="1">IF(OR(INDIRECT(CONCATENATE("'2018-10 (Д)'!O",TEXT(MATCH($C33,'2018-10 (Д)'!$C$2:$C$100,0)+1,0)))="Н/Д",INDIRECT(CONCATENATE("'2018-09 (Д)'!O",TEXT(MATCH($C33,'2018-09 (Д)'!$C$2:$C$100,0)+1,0)))="Н/Д",AND(INDIRECT(CONCATENATE("'2018-10 (Д)'!O",TEXT(MATCH($C33,'2018-10 (Д)'!$C$2:$C$100,0)+1,0)))="Н/Д",INDIRECT(CONCATENATE("'2018-09 (Д)'!O",TEXT(MATCH($C33,'2018-09 (Д)'!$C$2:$C$100,0)+1,0))))),"Н/Д",((INDIRECT(CONCATENATE("'2018-10 (Д)'!O",TEXT(MATCH($C33,'2018-10 (Д)'!$C$2:$C$100,0)+1,0)))-INDIRECT(CONCATENATE("'2018-09 (Д)'!O",TEXT(MATCH($C33,'2018-09 (Д)'!$C$2:$C$100,0)+1,0))))/INDIRECT(CONCATENATE("'2018-09 (Д)'!O",TEXT(MATCH($C33,'2018-09 (Д)'!$C$2:$C$100,0)+1,0))))*100)</f>
        <v>-101.62588324317707</v>
      </c>
      <c r="DS33" s="9">
        <f ca="1">IF(OR(INDIRECT(CONCATENATE("'2018-11 (Д)'!O",TEXT(MATCH($C33,'2018-11 (Д)'!$C$2:$C$100,0)+1,0)))="Н/Д",INDIRECT(CONCATENATE("'2018-10 (Д)'!O",TEXT(MATCH($C33,'2018-10 (Д)'!$C$2:$C$100,0)+1,0)))="Н/Д",AND(INDIRECT(CONCATENATE("'2018-11 (Д)'!O",TEXT(MATCH($C33,'2018-11 (Д)'!$C$2:$C$100,0)+1,0)))="Н/Д",INDIRECT(CONCATENATE("'2018-10 (Д)'!O",TEXT(MATCH($C33,'2018-10 (Д)'!$C$2:$C$100,0)+1,0))))),"Н/Д",((INDIRECT(CONCATENATE("'2018-11 (Д)'!O",TEXT(MATCH($C33,'2018-11 (Д)'!$C$2:$C$100,0)+1,0)))-INDIRECT(CONCATENATE("'2018-10 (Д)'!O",TEXT(MATCH($C33,'2018-10 (Д)'!$C$2:$C$100,0)+1,0))))/INDIRECT(CONCATENATE("'2018-10 (Д)'!O",TEXT(MATCH($C33,'2018-10 (Д)'!$C$2:$C$100,0)+1,0))))*100)</f>
        <v>-105.6603773584992</v>
      </c>
      <c r="DT33" s="9">
        <f ca="1">IF(OR(INDIRECT(CONCATENATE("'2018-12 (Д)'!O",TEXT(MATCH($C33,'2018-12 (Д)'!$C$2:$C$100,0)+1,0)))="Н/Д",INDIRECT(CONCATENATE("'2018-11 (Д)'!O",TEXT(MATCH($C33,'2018-11 (Д)'!$C$2:$C$100,0)+1,0)))="Н/Д",AND(INDIRECT(CONCATENATE("'2018-12 (Д)'!O",TEXT(MATCH($C33,'2018-12 (Д)'!$C$2:$C$100,0)+1,0)))="Н/Д",INDIRECT(CONCATENATE("'2018-11 (Д)'!O",TEXT(MATCH($C33,'2018-11 (Д)'!$C$2:$C$100,0)+1,0))))),"Н/Д",((INDIRECT(CONCATENATE("'2018-12 (Д)'!O",TEXT(MATCH($C33,'2018-12 (Д)'!$C$2:$C$100,0)+1,0)))-INDIRECT(CONCATENATE("'2018-11 (Д)'!O",TEXT(MATCH($C33,'2018-11 (Д)'!$C$2:$C$100,0)+1,0))))/INDIRECT(CONCATENATE("'2018-11 (Д)'!O",TEXT(MATCH($C33,'2018-11 (Д)'!$C$2:$C$100,0)+1,0))))*100)</f>
        <v>-100</v>
      </c>
      <c r="DU33" s="9"/>
      <c r="DV33" s="9">
        <f ca="1">IF(OR(INDIRECT(CONCATENATE("'2018-03 (Д)'!P",TEXT(MATCH($C33,'2018-03 (Д)'!$C$2:$C$100,0)+1,0)))="Н/Д",INDIRECT(CONCATENATE("'2018-02 (Д)'!P",TEXT(MATCH($C33,'2018-02 (Д)'!$C$2:$C$100,0)+1,0)))="Н/Д",AND(INDIRECT(CONCATENATE("'2018-03 (Д)'!P",TEXT(MATCH($C33,'2018-03 (Д)'!$C$2:$C$100,0)+1,0)))="Н/Д",INDIRECT(CONCATENATE("'2018-02 (Д)'!P",TEXT(MATCH($C33,'2018-02 (Д)'!$C$2:$C$100,0)+1,0))))),"Н/Д",((INDIRECT(CONCATENATE("'2018-03 (Д)'!P",TEXT(MATCH($C33,'2018-03 (Д)'!$C$2:$C$100,0)+1,0)))-INDIRECT(CONCATENATE("'2018-02 (Д)'!P",TEXT(MATCH($C33,'2018-02 (Д)'!$C$2:$C$100,0)+1,0))))/INDIRECT(CONCATENATE("'2018-02 (Д)'!P",TEXT(MATCH($C33,'2018-02 (Д)'!$C$2:$C$100,0)+1,0))))*100)</f>
        <v>141.09673828249734</v>
      </c>
      <c r="DW33" s="9">
        <f ca="1">IF(OR(INDIRECT(CONCATENATE("'2018-04 (Д)'!P",TEXT(MATCH($C33,'2018-04 (Д)'!$C$2:$C$100,0)+1,0)))="Н/Д",INDIRECT(CONCATENATE("'2018-03 (Д)'!P",TEXT(MATCH($C33,'2018-03 (Д)'!$C$2:$C$100,0)+1,0)))="Н/Д",AND(INDIRECT(CONCATENATE("'2018-04 (Д)'!P",TEXT(MATCH($C33,'2018-04 (Д)'!$C$2:$C$100,0)+1,0)))="Н/Д",INDIRECT(CONCATENATE("'2018-03 (Д)'!P",TEXT(MATCH($C33,'2018-03 (Д)'!$C$2:$C$100,0)+1,0))))),"Н/Д",((INDIRECT(CONCATENATE("'2018-04 (Д)'!P",TEXT(MATCH($C33,'2018-04 (Д)'!$C$2:$C$100,0)+1,0)))-INDIRECT(CONCATENATE("'2018-03 (Д)'!P",TEXT(MATCH($C33,'2018-03 (Д)'!$C$2:$C$100,0)+1,0))))/INDIRECT(CONCATENATE("'2018-03 (Д)'!P",TEXT(MATCH($C33,'2018-03 (Д)'!$C$2:$C$100,0)+1,0))))*100)</f>
        <v>152.10522808072176</v>
      </c>
      <c r="DX33" s="9">
        <f ca="1">IF(OR(INDIRECT(CONCATENATE("'2018-05 (Д)'!P",TEXT(MATCH($C33,'2018-05 (Д)'!$C$2:$C$100,0)+1,0)))="Н/Д",INDIRECT(CONCATENATE("'2018-04 (Д)'!P",TEXT(MATCH($C33,'2018-04 (Д)'!$C$2:$C$100,0)+1,0)))="Н/Д",AND(INDIRECT(CONCATENATE("'2018-05 (Д)'!P",TEXT(MATCH($C33,'2018-05 (Д)'!$C$2:$C$100,0)+1,0)))="Н/Д",INDIRECT(CONCATENATE("'2018-04 (Д)'!P",TEXT(MATCH($C33,'2018-04 (Д)'!$C$2:$C$100,0)+1,0))))),"Н/Д",((INDIRECT(CONCATENATE("'2018-05 (Д)'!P",TEXT(MATCH($C33,'2018-05 (Д)'!$C$2:$C$100,0)+1,0)))-INDIRECT(CONCATENATE("'2018-04 (Д)'!P",TEXT(MATCH($C33,'2018-04 (Д)'!$C$2:$C$100,0)+1,0))))/INDIRECT(CONCATENATE("'2018-04 (Д)'!P",TEXT(MATCH($C33,'2018-04 (Д)'!$C$2:$C$100,0)+1,0))))*100)</f>
        <v>-75.581638079411917</v>
      </c>
      <c r="DY33" s="9">
        <f ca="1">IF(OR(INDIRECT(CONCATENATE("'2018-06 (Д)'!P",TEXT(MATCH($C33,'2018-06 (Д)'!$C$2:$C$100,0)+1,0)))="Н/Д",INDIRECT(CONCATENATE("'2018-05 (Д)'!P",TEXT(MATCH($C33,'2018-05 (Д)'!$C$2:$C$100,0)+1,0)))="Н/Д",AND(INDIRECT(CONCATENATE("'2018-06 (Д)'!P",TEXT(MATCH($C33,'2018-06 (Д)'!$C$2:$C$100,0)+1,0)))="Н/Д",INDIRECT(CONCATENATE("'2018-05 (Д)'!P",TEXT(MATCH($C33,'2018-05 (Д)'!$C$2:$C$100,0)+1,0))))),"Н/Д",((INDIRECT(CONCATENATE("'2018-06 (Д)'!P",TEXT(MATCH($C33,'2018-06 (Д)'!$C$2:$C$100,0)+1,0)))-INDIRECT(CONCATENATE("'2018-05 (Д)'!P",TEXT(MATCH($C33,'2018-05 (Д)'!$C$2:$C$100,0)+1,0))))/INDIRECT(CONCATENATE("'2018-05 (Д)'!P",TEXT(MATCH($C33,'2018-05 (Д)'!$C$2:$C$100,0)+1,0))))*100)</f>
        <v>50.34511147705868</v>
      </c>
      <c r="DZ33" s="9">
        <f ca="1">IF(OR(INDIRECT(CONCATENATE("'2018-07 (Д)'!P",TEXT(MATCH($C33,'2018-07 (Д)'!$C$2:$C$100,0)+1,0)))="Н/Д",INDIRECT(CONCATENATE("'2018-06 (Д)'!P",TEXT(MATCH($C33,'2018-06 (Д)'!$C$2:$C$100,0)+1,0)))="Н/Д",AND(INDIRECT(CONCATENATE("'2018-07 (Д)'!P",TEXT(MATCH($C33,'2018-07 (Д)'!$C$2:$C$100,0)+1,0)))="Н/Д",INDIRECT(CONCATENATE("'2018-06 (Д)'!P",TEXT(MATCH($C33,'2018-06 (Д)'!$C$2:$C$100,0)+1,0))))),"Н/Д",((INDIRECT(CONCATENATE("'2018-07 (Д)'!P",TEXT(MATCH($C33,'2018-07 (Д)'!$C$2:$C$100,0)+1,0)))-INDIRECT(CONCATENATE("'2018-06 (Д)'!P",TEXT(MATCH($C33,'2018-06 (Д)'!$C$2:$C$100,0)+1,0))))/INDIRECT(CONCATENATE("'2018-06 (Д)'!P",TEXT(MATCH($C33,'2018-06 (Д)'!$C$2:$C$100,0)+1,0))))*100)</f>
        <v>169.43022562223956</v>
      </c>
      <c r="EA33" s="9">
        <f ca="1">IF(OR(INDIRECT(CONCATENATE("'2018-08 (Д)'!P",TEXT(MATCH($C33,'2018-08 (Д)'!$C$2:$C$100,0)+1,0)))="Н/Д",INDIRECT(CONCATENATE("'2018-07 (Д)'!P",TEXT(MATCH($C33,'2018-07 (Д)'!$C$2:$C$100,0)+1,0)))="Н/Д",AND(INDIRECT(CONCATENATE("'2018-08 (Д)'!P",TEXT(MATCH($C33,'2018-08 (Д)'!$C$2:$C$100,0)+1,0)))="Н/Д",INDIRECT(CONCATENATE("'2018-07 (Д)'!P",TEXT(MATCH($C33,'2018-07 (Д)'!$C$2:$C$100,0)+1,0))))),"Н/Д",((INDIRECT(CONCATENATE("'2018-08 (Д)'!P",TEXT(MATCH($C33,'2018-08 (Д)'!$C$2:$C$100,0)+1,0)))-INDIRECT(CONCATENATE("'2018-07 (Д)'!P",TEXT(MATCH($C33,'2018-07 (Д)'!$C$2:$C$100,0)+1,0))))/INDIRECT(CONCATENATE("'2018-07 (Д)'!P",TEXT(MATCH($C33,'2018-07 (Д)'!$C$2:$C$100,0)+1,0))))*100)</f>
        <v>-69.842954705912291</v>
      </c>
      <c r="EB33" s="9">
        <f ca="1">IF(OR(INDIRECT(CONCATENATE("'2018-09 (Д)'!P",TEXT(MATCH($C33,'2018-09 (Д)'!$C$2:$C$100,0)+1,0)))="Н/Д",INDIRECT(CONCATENATE("'2018-08 (Д)'!P",TEXT(MATCH($C33,'2018-08 (Д)'!$C$2:$C$100,0)+1,0)))="Н/Д",AND(INDIRECT(CONCATENATE("'2018-09 (Д)'!P",TEXT(MATCH($C33,'2018-09 (Д)'!$C$2:$C$100,0)+1,0)))="Н/Д",INDIRECT(CONCATENATE("'2018-08 (Д)'!P",TEXT(MATCH($C33,'2018-08 (Д)'!$C$2:$C$100,0)+1,0))))),"Н/Д",((INDIRECT(CONCATENATE("'2018-09 (Д)'!P",TEXT(MATCH($C33,'2018-09 (Д)'!$C$2:$C$100,0)+1,0)))-INDIRECT(CONCATENATE("'2018-08 (Д)'!P",TEXT(MATCH($C33,'2018-08 (Д)'!$C$2:$C$100,0)+1,0))))/INDIRECT(CONCATENATE("'2018-08 (Д)'!P",TEXT(MATCH($C33,'2018-08 (Д)'!$C$2:$C$100,0)+1,0))))*100)</f>
        <v>45.095417887476245</v>
      </c>
      <c r="EC33" s="9">
        <f ca="1">IF(OR(INDIRECT(CONCATENATE("'2018-10 (Д)'!P",TEXT(MATCH($C33,'2018-10 (Д)'!$C$2:$C$100,0)+1,0)))="Н/Д",INDIRECT(CONCATENATE("'2018-09 (Д)'!P",TEXT(MATCH($C33,'2018-09 (Д)'!$C$2:$C$100,0)+1,0)))="Н/Д",AND(INDIRECT(CONCATENATE("'2018-10 (Д)'!P",TEXT(MATCH($C33,'2018-10 (Д)'!$C$2:$C$100,0)+1,0)))="Н/Д",INDIRECT(CONCATENATE("'2018-09 (Д)'!P",TEXT(MATCH($C33,'2018-09 (Д)'!$C$2:$C$100,0)+1,0))))),"Н/Д",((INDIRECT(CONCATENATE("'2018-10 (Д)'!P",TEXT(MATCH($C33,'2018-10 (Д)'!$C$2:$C$100,0)+1,0)))-INDIRECT(CONCATENATE("'2018-09 (Д)'!P",TEXT(MATCH($C33,'2018-09 (Д)'!$C$2:$C$100,0)+1,0))))/INDIRECT(CONCATENATE("'2018-09 (Д)'!P",TEXT(MATCH($C33,'2018-09 (Д)'!$C$2:$C$100,0)+1,0))))*100)</f>
        <v>102.0794755249307</v>
      </c>
      <c r="ED33" s="9">
        <f ca="1">IF(OR(INDIRECT(CONCATENATE("'2018-11 (Д)'!P",TEXT(MATCH($C33,'2018-11 (Д)'!$C$2:$C$100,0)+1,0)))="Н/Д",INDIRECT(CONCATENATE("'2018-10 (Д)'!P",TEXT(MATCH($C33,'2018-10 (Д)'!$C$2:$C$100,0)+1,0)))="Н/Д",AND(INDIRECT(CONCATENATE("'2018-11 (Д)'!P",TEXT(MATCH($C33,'2018-11 (Д)'!$C$2:$C$100,0)+1,0)))="Н/Д",INDIRECT(CONCATENATE("'2018-10 (Д)'!P",TEXT(MATCH($C33,'2018-10 (Д)'!$C$2:$C$100,0)+1,0))))),"Н/Д",((INDIRECT(CONCATENATE("'2018-11 (Д)'!P",TEXT(MATCH($C33,'2018-11 (Д)'!$C$2:$C$100,0)+1,0)))-INDIRECT(CONCATENATE("'2018-10 (Д)'!P",TEXT(MATCH($C33,'2018-10 (Д)'!$C$2:$C$100,0)+1,0))))/INDIRECT(CONCATENATE("'2018-10 (Д)'!P",TEXT(MATCH($C33,'2018-10 (Д)'!$C$2:$C$100,0)+1,0))))*100)</f>
        <v>-69.314774210734313</v>
      </c>
      <c r="EE33" s="9">
        <f ca="1">IF(OR(INDIRECT(CONCATENATE("'2018-12 (Д)'!P",TEXT(MATCH($C33,'2018-12 (Д)'!$C$2:$C$100,0)+1,0)))="Н/Д",INDIRECT(CONCATENATE("'2018-11 (Д)'!P",TEXT(MATCH($C33,'2018-11 (Д)'!$C$2:$C$100,0)+1,0)))="Н/Д",AND(INDIRECT(CONCATENATE("'2018-12 (Д)'!P",TEXT(MATCH($C33,'2018-12 (Д)'!$C$2:$C$100,0)+1,0)))="Н/Д",INDIRECT(CONCATENATE("'2018-11 (Д)'!P",TEXT(MATCH($C33,'2018-11 (Д)'!$C$2:$C$100,0)+1,0))))),"Н/Д",((INDIRECT(CONCATENATE("'2018-12 (Д)'!P",TEXT(MATCH($C33,'2018-12 (Д)'!$C$2:$C$100,0)+1,0)))-INDIRECT(CONCATENATE("'2018-11 (Д)'!P",TEXT(MATCH($C33,'2018-11 (Д)'!$C$2:$C$100,0)+1,0))))/INDIRECT(CONCATENATE("'2018-11 (Д)'!P",TEXT(MATCH($C33,'2018-11 (Д)'!$C$2:$C$100,0)+1,0))))*100)</f>
        <v>241.76365800427692</v>
      </c>
      <c r="EF33" s="9"/>
      <c r="EG33" s="9">
        <f ca="1">IF(OR(INDIRECT(CONCATENATE("'2018-03 (Д)'!Q",TEXT(MATCH($C33,'2018-03 (Д)'!$C$2:$C$100,0)+1,0)))="Н/Д",INDIRECT(CONCATENATE("'2018-02 (Д)'!Q",TEXT(MATCH($C33,'2018-02 (Д)'!$C$2:$C$100,0)+1,0)))="Н/Д",AND(INDIRECT(CONCATENATE("'2018-03 (Д)'!Q",TEXT(MATCH($C33,'2018-03 (Д)'!$C$2:$C$100,0)+1,0)))="Н/Д",INDIRECT(CONCATENATE("'2018-02 (Д)'!Q",TEXT(MATCH($C33,'2018-02 (Д)'!$C$2:$C$100,0)+1,0))))),"Н/Д",((INDIRECT(CONCATENATE("'2018-03 (Д)'!Q",TEXT(MATCH($C33,'2018-03 (Д)'!$C$2:$C$100,0)+1,0)))-INDIRECT(CONCATENATE("'2018-02 (Д)'!Q",TEXT(MATCH($C33,'2018-02 (Д)'!$C$2:$C$100,0)+1,0))))/INDIRECT(CONCATENATE("'2018-02 (Д)'!Q",TEXT(MATCH($C33,'2018-02 (Д)'!$C$2:$C$100,0)+1,0))))*100)</f>
        <v>3861.6334677348214</v>
      </c>
      <c r="EH33" s="9">
        <f ca="1">IF(OR(INDIRECT(CONCATENATE("'2018-04 (Д)'!Q",TEXT(MATCH($C33,'2018-04 (Д)'!$C$2:$C$100,0)+1,0)))="Н/Д",INDIRECT(CONCATENATE("'2018-03 (Д)'!Q",TEXT(MATCH($C33,'2018-03 (Д)'!$C$2:$C$100,0)+1,0)))="Н/Д",AND(INDIRECT(CONCATENATE("'2018-04 (Д)'!Q",TEXT(MATCH($C33,'2018-04 (Д)'!$C$2:$C$100,0)+1,0)))="Н/Д",INDIRECT(CONCATENATE("'2018-03 (Д)'!Q",TEXT(MATCH($C33,'2018-03 (Д)'!$C$2:$C$100,0)+1,0))))),"Н/Д",((INDIRECT(CONCATENATE("'2018-04 (Д)'!Q",TEXT(MATCH($C33,'2018-04 (Д)'!$C$2:$C$100,0)+1,0)))-INDIRECT(CONCATENATE("'2018-03 (Д)'!Q",TEXT(MATCH($C33,'2018-03 (Д)'!$C$2:$C$100,0)+1,0))))/INDIRECT(CONCATENATE("'2018-03 (Д)'!Q",TEXT(MATCH($C33,'2018-03 (Д)'!$C$2:$C$100,0)+1,0))))*100)</f>
        <v>-68.225316334073156</v>
      </c>
      <c r="EI33" s="9">
        <f ca="1">IF(OR(INDIRECT(CONCATENATE("'2018-05 (Д)'!Q",TEXT(MATCH($C33,'2018-05 (Д)'!$C$2:$C$100,0)+1,0)))="Н/Д",INDIRECT(CONCATENATE("'2018-04 (Д)'!Q",TEXT(MATCH($C33,'2018-04 (Д)'!$C$2:$C$100,0)+1,0)))="Н/Д",AND(INDIRECT(CONCATENATE("'2018-05 (Д)'!Q",TEXT(MATCH($C33,'2018-05 (Д)'!$C$2:$C$100,0)+1,0)))="Н/Д",INDIRECT(CONCATENATE("'2018-04 (Д)'!Q",TEXT(MATCH($C33,'2018-04 (Д)'!$C$2:$C$100,0)+1,0))))),"Н/Д",((INDIRECT(CONCATENATE("'2018-05 (Д)'!Q",TEXT(MATCH($C33,'2018-05 (Д)'!$C$2:$C$100,0)+1,0)))-INDIRECT(CONCATENATE("'2018-04 (Д)'!Q",TEXT(MATCH($C33,'2018-04 (Д)'!$C$2:$C$100,0)+1,0))))/INDIRECT(CONCATENATE("'2018-04 (Д)'!Q",TEXT(MATCH($C33,'2018-04 (Д)'!$C$2:$C$100,0)+1,0))))*100)</f>
        <v>186.26641202059736</v>
      </c>
      <c r="EJ33" s="9">
        <f ca="1">IF(OR(INDIRECT(CONCATENATE("'2018-06 (Д)'!Q",TEXT(MATCH($C33,'2018-06 (Д)'!$C$2:$C$100,0)+1,0)))="Н/Д",INDIRECT(CONCATENATE("'2018-05 (Д)'!Q",TEXT(MATCH($C33,'2018-05 (Д)'!$C$2:$C$100,0)+1,0)))="Н/Д",AND(INDIRECT(CONCATENATE("'2018-06 (Д)'!Q",TEXT(MATCH($C33,'2018-06 (Д)'!$C$2:$C$100,0)+1,0)))="Н/Д",INDIRECT(CONCATENATE("'2018-05 (Д)'!Q",TEXT(MATCH($C33,'2018-05 (Д)'!$C$2:$C$100,0)+1,0))))),"Н/Д",((INDIRECT(CONCATENATE("'2018-06 (Д)'!Q",TEXT(MATCH($C33,'2018-06 (Д)'!$C$2:$C$100,0)+1,0)))-INDIRECT(CONCATENATE("'2018-05 (Д)'!Q",TEXT(MATCH($C33,'2018-05 (Д)'!$C$2:$C$100,0)+1,0))))/INDIRECT(CONCATENATE("'2018-05 (Д)'!Q",TEXT(MATCH($C33,'2018-05 (Д)'!$C$2:$C$100,0)+1,0))))*100)</f>
        <v>-67.296283125294238</v>
      </c>
      <c r="EK33" s="9">
        <f ca="1">IF(OR(INDIRECT(CONCATENATE("'2018-07 (Д)'!Q",TEXT(MATCH($C33,'2018-07 (Д)'!$C$2:$C$100,0)+1,0)))="Н/Д",INDIRECT(CONCATENATE("'2018-06 (Д)'!Q",TEXT(MATCH($C33,'2018-06 (Д)'!$C$2:$C$100,0)+1,0)))="Н/Д",AND(INDIRECT(CONCATENATE("'2018-07 (Д)'!Q",TEXT(MATCH($C33,'2018-07 (Д)'!$C$2:$C$100,0)+1,0)))="Н/Д",INDIRECT(CONCATENATE("'2018-06 (Д)'!Q",TEXT(MATCH($C33,'2018-06 (Д)'!$C$2:$C$100,0)+1,0))))),"Н/Д",((INDIRECT(CONCATENATE("'2018-07 (Д)'!Q",TEXT(MATCH($C33,'2018-07 (Д)'!$C$2:$C$100,0)+1,0)))-INDIRECT(CONCATENATE("'2018-06 (Д)'!Q",TEXT(MATCH($C33,'2018-06 (Д)'!$C$2:$C$100,0)+1,0))))/INDIRECT(CONCATENATE("'2018-06 (Д)'!Q",TEXT(MATCH($C33,'2018-06 (Д)'!$C$2:$C$100,0)+1,0))))*100)</f>
        <v>-71.852378751407514</v>
      </c>
      <c r="EL33" s="9">
        <f ca="1">IF(OR(INDIRECT(CONCATENATE("'2018-08 (Д)'!Q",TEXT(MATCH($C33,'2018-08 (Д)'!$C$2:$C$100,0)+1,0)))="Н/Д",INDIRECT(CONCATENATE("'2018-07 (Д)'!Q",TEXT(MATCH($C33,'2018-07 (Д)'!$C$2:$C$100,0)+1,0)))="Н/Д",AND(INDIRECT(CONCATENATE("'2018-08 (Д)'!Q",TEXT(MATCH($C33,'2018-08 (Д)'!$C$2:$C$100,0)+1,0)))="Н/Д",INDIRECT(CONCATENATE("'2018-07 (Д)'!Q",TEXT(MATCH($C33,'2018-07 (Д)'!$C$2:$C$100,0)+1,0))))),"Н/Д",((INDIRECT(CONCATENATE("'2018-08 (Д)'!Q",TEXT(MATCH($C33,'2018-08 (Д)'!$C$2:$C$100,0)+1,0)))-INDIRECT(CONCATENATE("'2018-07 (Д)'!Q",TEXT(MATCH($C33,'2018-07 (Д)'!$C$2:$C$100,0)+1,0))))/INDIRECT(CONCATENATE("'2018-07 (Д)'!Q",TEXT(MATCH($C33,'2018-07 (Д)'!$C$2:$C$100,0)+1,0))))*100)</f>
        <v>1175.2758553385429</v>
      </c>
      <c r="EM33" s="9">
        <f ca="1">IF(OR(INDIRECT(CONCATENATE("'2018-09 (Д)'!Q",TEXT(MATCH($C33,'2018-09 (Д)'!$C$2:$C$100,0)+1,0)))="Н/Д",INDIRECT(CONCATENATE("'2018-08 (Д)'!Q",TEXT(MATCH($C33,'2018-08 (Д)'!$C$2:$C$100,0)+1,0)))="Н/Д",AND(INDIRECT(CONCATENATE("'2018-09 (Д)'!Q",TEXT(MATCH($C33,'2018-09 (Д)'!$C$2:$C$100,0)+1,0)))="Н/Д",INDIRECT(CONCATENATE("'2018-08 (Д)'!Q",TEXT(MATCH($C33,'2018-08 (Д)'!$C$2:$C$100,0)+1,0))))),"Н/Д",((INDIRECT(CONCATENATE("'2018-09 (Д)'!Q",TEXT(MATCH($C33,'2018-09 (Д)'!$C$2:$C$100,0)+1,0)))-INDIRECT(CONCATENATE("'2018-08 (Д)'!Q",TEXT(MATCH($C33,'2018-08 (Д)'!$C$2:$C$100,0)+1,0))))/INDIRECT(CONCATENATE("'2018-08 (Д)'!Q",TEXT(MATCH($C33,'2018-08 (Д)'!$C$2:$C$100,0)+1,0))))*100)</f>
        <v>-94.738850283359355</v>
      </c>
      <c r="EN33" s="9">
        <f ca="1">IF(OR(INDIRECT(CONCATENATE("'2018-10 (Д)'!Q",TEXT(MATCH($C33,'2018-10 (Д)'!$C$2:$C$100,0)+1,0)))="Н/Д",INDIRECT(CONCATENATE("'2018-09 (Д)'!Q",TEXT(MATCH($C33,'2018-09 (Д)'!$C$2:$C$100,0)+1,0)))="Н/Д",AND(INDIRECT(CONCATENATE("'2018-10 (Д)'!Q",TEXT(MATCH($C33,'2018-10 (Д)'!$C$2:$C$100,0)+1,0)))="Н/Д",INDIRECT(CONCATENATE("'2018-09 (Д)'!Q",TEXT(MATCH($C33,'2018-09 (Д)'!$C$2:$C$100,0)+1,0))))),"Н/Д",((INDIRECT(CONCATENATE("'2018-10 (Д)'!Q",TEXT(MATCH($C33,'2018-10 (Д)'!$C$2:$C$100,0)+1,0)))-INDIRECT(CONCATENATE("'2018-09 (Д)'!Q",TEXT(MATCH($C33,'2018-09 (Д)'!$C$2:$C$100,0)+1,0))))/INDIRECT(CONCATENATE("'2018-09 (Д)'!Q",TEXT(MATCH($C33,'2018-09 (Д)'!$C$2:$C$100,0)+1,0))))*100)</f>
        <v>251.21237182987483</v>
      </c>
      <c r="EO33" s="9">
        <f ca="1">IF(OR(INDIRECT(CONCATENATE("'2018-11 (Д)'!Q",TEXT(MATCH($C33,'2018-11 (Д)'!$C$2:$C$100,0)+1,0)))="Н/Д",INDIRECT(CONCATENATE("'2018-10 (Д)'!Q",TEXT(MATCH($C33,'2018-10 (Д)'!$C$2:$C$100,0)+1,0)))="Н/Д",AND(INDIRECT(CONCATENATE("'2018-11 (Д)'!Q",TEXT(MATCH($C33,'2018-11 (Д)'!$C$2:$C$100,0)+1,0)))="Н/Д",INDIRECT(CONCATENATE("'2018-10 (Д)'!Q",TEXT(MATCH($C33,'2018-10 (Д)'!$C$2:$C$100,0)+1,0))))),"Н/Д",((INDIRECT(CONCATENATE("'2018-11 (Д)'!Q",TEXT(MATCH($C33,'2018-11 (Д)'!$C$2:$C$100,0)+1,0)))-INDIRECT(CONCATENATE("'2018-10 (Д)'!Q",TEXT(MATCH($C33,'2018-10 (Д)'!$C$2:$C$100,0)+1,0))))/INDIRECT(CONCATENATE("'2018-10 (Д)'!Q",TEXT(MATCH($C33,'2018-10 (Д)'!$C$2:$C$100,0)+1,0))))*100)</f>
        <v>796.41909215113913</v>
      </c>
      <c r="EP33" s="9">
        <f ca="1">IF(OR(INDIRECT(CONCATENATE("'2018-12 (Д)'!Q",TEXT(MATCH($C33,'2018-12 (Д)'!$C$2:$C$100,0)+1,0)))="Н/Д",INDIRECT(CONCATENATE("'2018-11 (Д)'!Q",TEXT(MATCH($C33,'2018-11 (Д)'!$C$2:$C$100,0)+1,0)))="Н/Д",AND(INDIRECT(CONCATENATE("'2018-12 (Д)'!Q",TEXT(MATCH($C33,'2018-12 (Д)'!$C$2:$C$100,0)+1,0)))="Н/Д",INDIRECT(CONCATENATE("'2018-11 (Д)'!Q",TEXT(MATCH($C33,'2018-11 (Д)'!$C$2:$C$100,0)+1,0))))),"Н/Д",((INDIRECT(CONCATENATE("'2018-12 (Д)'!Q",TEXT(MATCH($C33,'2018-12 (Д)'!$C$2:$C$100,0)+1,0)))-INDIRECT(CONCATENATE("'2018-11 (Д)'!Q",TEXT(MATCH($C33,'2018-11 (Д)'!$C$2:$C$100,0)+1,0))))/INDIRECT(CONCATENATE("'2018-11 (Д)'!Q",TEXT(MATCH($C33,'2018-11 (Д)'!$C$2:$C$100,0)+1,0))))*100)</f>
        <v>-88.678886151014794</v>
      </c>
      <c r="EQ33" s="9"/>
      <c r="ER33" s="9">
        <f ca="1">IF(OR(INDIRECT(CONCATENATE("'2018-03 (Д)'!R",TEXT(MATCH($C33,'2018-03 (Д)'!$C$2:$C$100,0)+1,0)))="Н/Д",INDIRECT(CONCATENATE("'2018-02 (Д)'!R",TEXT(MATCH($C33,'2018-02 (Д)'!$C$2:$C$100,0)+1,0)))="Н/Д",AND(INDIRECT(CONCATENATE("'2018-03 (Д)'!R",TEXT(MATCH($C33,'2018-03 (Д)'!$C$2:$C$100,0)+1,0)))="Н/Д",INDIRECT(CONCATENATE("'2018-02 (Д)'!R",TEXT(MATCH($C33,'2018-02 (Д)'!$C$2:$C$100,0)+1,0))))),"Н/Д",((INDIRECT(CONCATENATE("'2018-03 (Д)'!R",TEXT(MATCH($C33,'2018-03 (Д)'!$C$2:$C$100,0)+1,0)))-INDIRECT(CONCATENATE("'2018-02 (Д)'!R",TEXT(MATCH($C33,'2018-02 (Д)'!$C$2:$C$100,0)+1,0))))/INDIRECT(CONCATENATE("'2018-02 (Д)'!R",TEXT(MATCH($C33,'2018-02 (Д)'!$C$2:$C$100,0)+1,0))))*100)</f>
        <v>-14.606971912628296</v>
      </c>
      <c r="ES33" s="9">
        <f ca="1">IF(OR(INDIRECT(CONCATENATE("'2018-04 (Д)'!R",TEXT(MATCH($C33,'2018-04 (Д)'!$C$2:$C$100,0)+1,0)))="Н/Д",INDIRECT(CONCATENATE("'2018-03 (Д)'!R",TEXT(MATCH($C33,'2018-03 (Д)'!$C$2:$C$100,0)+1,0)))="Н/Д",AND(INDIRECT(CONCATENATE("'2018-04 (Д)'!R",TEXT(MATCH($C33,'2018-04 (Д)'!$C$2:$C$100,0)+1,0)))="Н/Д",INDIRECT(CONCATENATE("'2018-03 (Д)'!R",TEXT(MATCH($C33,'2018-03 (Д)'!$C$2:$C$100,0)+1,0))))),"Н/Д",((INDIRECT(CONCATENATE("'2018-04 (Д)'!R",TEXT(MATCH($C33,'2018-04 (Д)'!$C$2:$C$100,0)+1,0)))-INDIRECT(CONCATENATE("'2018-03 (Д)'!R",TEXT(MATCH($C33,'2018-03 (Д)'!$C$2:$C$100,0)+1,0))))/INDIRECT(CONCATENATE("'2018-03 (Д)'!R",TEXT(MATCH($C33,'2018-03 (Д)'!$C$2:$C$100,0)+1,0))))*100)</f>
        <v>13.092298873083443</v>
      </c>
      <c r="ET33" s="9">
        <f ca="1">IF(OR(INDIRECT(CONCATENATE("'2018-05 (Д)'!R",TEXT(MATCH($C33,'2018-05 (Д)'!$C$2:$C$100,0)+1,0)))="Н/Д",INDIRECT(CONCATENATE("'2018-04 (Д)'!R",TEXT(MATCH($C33,'2018-04 (Д)'!$C$2:$C$100,0)+1,0)))="Н/Д",AND(INDIRECT(CONCATENATE("'2018-05 (Д)'!R",TEXT(MATCH($C33,'2018-05 (Д)'!$C$2:$C$100,0)+1,0)))="Н/Д",INDIRECT(CONCATENATE("'2018-04 (Д)'!R",TEXT(MATCH($C33,'2018-04 (Д)'!$C$2:$C$100,0)+1,0))))),"Н/Д",((INDIRECT(CONCATENATE("'2018-05 (Д)'!R",TEXT(MATCH($C33,'2018-05 (Д)'!$C$2:$C$100,0)+1,0)))-INDIRECT(CONCATENATE("'2018-04 (Д)'!R",TEXT(MATCH($C33,'2018-04 (Д)'!$C$2:$C$100,0)+1,0))))/INDIRECT(CONCATENATE("'2018-04 (Д)'!R",TEXT(MATCH($C33,'2018-04 (Д)'!$C$2:$C$100,0)+1,0))))*100)</f>
        <v>-23.815784369581134</v>
      </c>
      <c r="EU33" s="9">
        <f ca="1">IF(OR(INDIRECT(CONCATENATE("'2018-06 (Д)'!R",TEXT(MATCH($C33,'2018-06 (Д)'!$C$2:$C$100,0)+1,0)))="Н/Д",INDIRECT(CONCATENATE("'2018-05 (Д)'!R",TEXT(MATCH($C33,'2018-05 (Д)'!$C$2:$C$100,0)+1,0)))="Н/Д",AND(INDIRECT(CONCATENATE("'2018-06 (Д)'!R",TEXT(MATCH($C33,'2018-06 (Д)'!$C$2:$C$100,0)+1,0)))="Н/Д",INDIRECT(CONCATENATE("'2018-05 (Д)'!R",TEXT(MATCH($C33,'2018-05 (Д)'!$C$2:$C$100,0)+1,0))))),"Н/Д",((INDIRECT(CONCATENATE("'2018-06 (Д)'!R",TEXT(MATCH($C33,'2018-06 (Д)'!$C$2:$C$100,0)+1,0)))-INDIRECT(CONCATENATE("'2018-05 (Д)'!R",TEXT(MATCH($C33,'2018-05 (Д)'!$C$2:$C$100,0)+1,0))))/INDIRECT(CONCATENATE("'2018-05 (Д)'!R",TEXT(MATCH($C33,'2018-05 (Д)'!$C$2:$C$100,0)+1,0))))*100)</f>
        <v>4.2615749938388339</v>
      </c>
      <c r="EV33" s="9">
        <f ca="1">IF(OR(INDIRECT(CONCATENATE("'2018-07 (Д)'!R",TEXT(MATCH($C33,'2018-07 (Д)'!$C$2:$C$100,0)+1,0)))="Н/Д",INDIRECT(CONCATENATE("'2018-06 (Д)'!R",TEXT(MATCH($C33,'2018-06 (Д)'!$C$2:$C$100,0)+1,0)))="Н/Д",AND(INDIRECT(CONCATENATE("'2018-07 (Д)'!R",TEXT(MATCH($C33,'2018-07 (Д)'!$C$2:$C$100,0)+1,0)))="Н/Д",INDIRECT(CONCATENATE("'2018-06 (Д)'!R",TEXT(MATCH($C33,'2018-06 (Д)'!$C$2:$C$100,0)+1,0))))),"Н/Д",((INDIRECT(CONCATENATE("'2018-07 (Д)'!R",TEXT(MATCH($C33,'2018-07 (Д)'!$C$2:$C$100,0)+1,0)))-INDIRECT(CONCATENATE("'2018-06 (Д)'!R",TEXT(MATCH($C33,'2018-06 (Д)'!$C$2:$C$100,0)+1,0))))/INDIRECT(CONCATENATE("'2018-06 (Д)'!R",TEXT(MATCH($C33,'2018-06 (Д)'!$C$2:$C$100,0)+1,0))))*100)</f>
        <v>-17.788833675146424</v>
      </c>
      <c r="EW33" s="9">
        <f ca="1">IF(OR(INDIRECT(CONCATENATE("'2018-08 (Д)'!R",TEXT(MATCH($C33,'2018-08 (Д)'!$C$2:$C$100,0)+1,0)))="Н/Д",INDIRECT(CONCATENATE("'2018-07 (Д)'!R",TEXT(MATCH($C33,'2018-07 (Д)'!$C$2:$C$100,0)+1,0)))="Н/Д",AND(INDIRECT(CONCATENATE("'2018-08 (Д)'!R",TEXT(MATCH($C33,'2018-08 (Д)'!$C$2:$C$100,0)+1,0)))="Н/Д",INDIRECT(CONCATENATE("'2018-07 (Д)'!R",TEXT(MATCH($C33,'2018-07 (Д)'!$C$2:$C$100,0)+1,0))))),"Н/Д",((INDIRECT(CONCATENATE("'2018-08 (Д)'!R",TEXT(MATCH($C33,'2018-08 (Д)'!$C$2:$C$100,0)+1,0)))-INDIRECT(CONCATENATE("'2018-07 (Д)'!R",TEXT(MATCH($C33,'2018-07 (Д)'!$C$2:$C$100,0)+1,0))))/INDIRECT(CONCATENATE("'2018-07 (Д)'!R",TEXT(MATCH($C33,'2018-07 (Д)'!$C$2:$C$100,0)+1,0))))*100)</f>
        <v>1.1242151498433133</v>
      </c>
      <c r="EX33" s="9">
        <f ca="1">IF(OR(INDIRECT(CONCATENATE("'2018-09 (Д)'!R",TEXT(MATCH($C33,'2018-09 (Д)'!$C$2:$C$100,0)+1,0)))="Н/Д",INDIRECT(CONCATENATE("'2018-08 (Д)'!R",TEXT(MATCH($C33,'2018-08 (Д)'!$C$2:$C$100,0)+1,0)))="Н/Д",AND(INDIRECT(CONCATENATE("'2018-09 (Д)'!R",TEXT(MATCH($C33,'2018-09 (Д)'!$C$2:$C$100,0)+1,0)))="Н/Д",INDIRECT(CONCATENATE("'2018-08 (Д)'!R",TEXT(MATCH($C33,'2018-08 (Д)'!$C$2:$C$100,0)+1,0))))),"Н/Д",((INDIRECT(CONCATENATE("'2018-09 (Д)'!R",TEXT(MATCH($C33,'2018-09 (Д)'!$C$2:$C$100,0)+1,0)))-INDIRECT(CONCATENATE("'2018-08 (Д)'!R",TEXT(MATCH($C33,'2018-08 (Д)'!$C$2:$C$100,0)+1,0))))/INDIRECT(CONCATENATE("'2018-08 (Д)'!R",TEXT(MATCH($C33,'2018-08 (Д)'!$C$2:$C$100,0)+1,0))))*100)</f>
        <v>-10.165787223854606</v>
      </c>
      <c r="EY33" s="9">
        <f ca="1">IF(OR(INDIRECT(CONCATENATE("'2018-10 (Д)'!R",TEXT(MATCH($C33,'2018-10 (Д)'!$C$2:$C$100,0)+1,0)))="Н/Д",INDIRECT(CONCATENATE("'2018-09 (Д)'!R",TEXT(MATCH($C33,'2018-09 (Д)'!$C$2:$C$100,0)+1,0)))="Н/Д",AND(INDIRECT(CONCATENATE("'2018-10 (Д)'!R",TEXT(MATCH($C33,'2018-10 (Д)'!$C$2:$C$100,0)+1,0)))="Н/Д",INDIRECT(CONCATENATE("'2018-09 (Д)'!R",TEXT(MATCH($C33,'2018-09 (Д)'!$C$2:$C$100,0)+1,0))))),"Н/Д",((INDIRECT(CONCATENATE("'2018-10 (Д)'!R",TEXT(MATCH($C33,'2018-10 (Д)'!$C$2:$C$100,0)+1,0)))-INDIRECT(CONCATENATE("'2018-09 (Д)'!R",TEXT(MATCH($C33,'2018-09 (Д)'!$C$2:$C$100,0)+1,0))))/INDIRECT(CONCATENATE("'2018-09 (Д)'!R",TEXT(MATCH($C33,'2018-09 (Д)'!$C$2:$C$100,0)+1,0))))*100)</f>
        <v>-22.077051969576583</v>
      </c>
      <c r="EZ33" s="9">
        <f ca="1">IF(OR(INDIRECT(CONCATENATE("'2018-11 (Д)'!R",TEXT(MATCH($C33,'2018-11 (Д)'!$C$2:$C$100,0)+1,0)))="Н/Д",INDIRECT(CONCATENATE("'2018-10 (Д)'!R",TEXT(MATCH($C33,'2018-10 (Д)'!$C$2:$C$100,0)+1,0)))="Н/Д",AND(INDIRECT(CONCATENATE("'2018-11 (Д)'!R",TEXT(MATCH($C33,'2018-11 (Д)'!$C$2:$C$100,0)+1,0)))="Н/Д",INDIRECT(CONCATENATE("'2018-10 (Д)'!R",TEXT(MATCH($C33,'2018-10 (Д)'!$C$2:$C$100,0)+1,0))))),"Н/Д",((INDIRECT(CONCATENATE("'2018-11 (Д)'!R",TEXT(MATCH($C33,'2018-11 (Д)'!$C$2:$C$100,0)+1,0)))-INDIRECT(CONCATENATE("'2018-10 (Д)'!R",TEXT(MATCH($C33,'2018-10 (Д)'!$C$2:$C$100,0)+1,0))))/INDIRECT(CONCATENATE("'2018-10 (Д)'!R",TEXT(MATCH($C33,'2018-10 (Д)'!$C$2:$C$100,0)+1,0))))*100)</f>
        <v>85.781169585564257</v>
      </c>
      <c r="FA33" s="9">
        <f ca="1">IF(OR(INDIRECT(CONCATENATE("'2018-12 (Д)'!R",TEXT(MATCH($C33,'2018-12 (Д)'!$C$2:$C$100,0)+1,0)))="Н/Д",INDIRECT(CONCATENATE("'2018-11 (Д)'!R",TEXT(MATCH($C33,'2018-11 (Д)'!$C$2:$C$100,0)+1,0)))="Н/Д",AND(INDIRECT(CONCATENATE("'2018-12 (Д)'!R",TEXT(MATCH($C33,'2018-12 (Д)'!$C$2:$C$100,0)+1,0)))="Н/Д",INDIRECT(CONCATENATE("'2018-11 (Д)'!R",TEXT(MATCH($C33,'2018-11 (Д)'!$C$2:$C$100,0)+1,0))))),"Н/Д",((INDIRECT(CONCATENATE("'2018-12 (Д)'!R",TEXT(MATCH($C33,'2018-12 (Д)'!$C$2:$C$100,0)+1,0)))-INDIRECT(CONCATENATE("'2018-11 (Д)'!R",TEXT(MATCH($C33,'2018-11 (Д)'!$C$2:$C$100,0)+1,0))))/INDIRECT(CONCATENATE("'2018-11 (Д)'!R",TEXT(MATCH($C33,'2018-11 (Д)'!$C$2:$C$100,0)+1,0))))*100)</f>
        <v>-7.1289964683612368</v>
      </c>
      <c r="FB33" s="9"/>
      <c r="FC33" s="9">
        <f ca="1">IF(OR(INDIRECT(CONCATENATE("'2018-03 (Д)'!S",TEXT(MATCH($C33,'2018-03 (Д)'!$C$2:$C$100,0)+1,0)))="Н/Д",INDIRECT(CONCATENATE("'2018-02 (Д)'!S",TEXT(MATCH($C33,'2018-02 (Д)'!$C$2:$C$100,0)+1,0)))="Н/Д",AND(INDIRECT(CONCATENATE("'2018-03 (Д)'!S",TEXT(MATCH($C33,'2018-03 (Д)'!$C$2:$C$100,0)+1,0)))="Н/Д",INDIRECT(CONCATENATE("'2018-02 (Д)'!S",TEXT(MATCH($C33,'2018-02 (Д)'!$C$2:$C$100,0)+1,0))))),"Н/Д",((INDIRECT(CONCATENATE("'2018-03 (Д)'!S",TEXT(MATCH($C33,'2018-03 (Д)'!$C$2:$C$100,0)+1,0)))-INDIRECT(CONCATENATE("'2018-02 (Д)'!S",TEXT(MATCH($C33,'2018-02 (Д)'!$C$2:$C$100,0)+1,0))))/INDIRECT(CONCATENATE("'2018-02 (Д)'!S",TEXT(MATCH($C33,'2018-02 (Д)'!$C$2:$C$100,0)+1,0))))*100)</f>
        <v>-50.25162814206238</v>
      </c>
      <c r="FD33" s="9">
        <f ca="1">IF(OR(INDIRECT(CONCATENATE("'2018-04 (Д)'!S",TEXT(MATCH($C33,'2018-04 (Д)'!$C$2:$C$100,0)+1,0)))="Н/Д",INDIRECT(CONCATENATE("'2018-03 (Д)'!S",TEXT(MATCH($C33,'2018-03 (Д)'!$C$2:$C$100,0)+1,0)))="Н/Д",AND(INDIRECT(CONCATENATE("'2018-04 (Д)'!S",TEXT(MATCH($C33,'2018-04 (Д)'!$C$2:$C$100,0)+1,0)))="Н/Д",INDIRECT(CONCATENATE("'2018-03 (Д)'!S",TEXT(MATCH($C33,'2018-03 (Д)'!$C$2:$C$100,0)+1,0))))),"Н/Д",((INDIRECT(CONCATENATE("'2018-04 (Д)'!S",TEXT(MATCH($C33,'2018-04 (Д)'!$C$2:$C$100,0)+1,0)))-INDIRECT(CONCATENATE("'2018-03 (Д)'!S",TEXT(MATCH($C33,'2018-03 (Д)'!$C$2:$C$100,0)+1,0))))/INDIRECT(CONCATENATE("'2018-03 (Д)'!S",TEXT(MATCH($C33,'2018-03 (Д)'!$C$2:$C$100,0)+1,0))))*100)</f>
        <v>3.594410907742613</v>
      </c>
      <c r="FE33" s="9">
        <f ca="1">IF(OR(INDIRECT(CONCATENATE("'2018-05 (Д)'!S",TEXT(MATCH($C33,'2018-05 (Д)'!$C$2:$C$100,0)+1,0)))="Н/Д",INDIRECT(CONCATENATE("'2018-04 (Д)'!S",TEXT(MATCH($C33,'2018-04 (Д)'!$C$2:$C$100,0)+1,0)))="Н/Д",AND(INDIRECT(CONCATENATE("'2018-05 (Д)'!S",TEXT(MATCH($C33,'2018-05 (Д)'!$C$2:$C$100,0)+1,0)))="Н/Д",INDIRECT(CONCATENATE("'2018-04 (Д)'!S",TEXT(MATCH($C33,'2018-04 (Д)'!$C$2:$C$100,0)+1,0))))),"Н/Д",((INDIRECT(CONCATENATE("'2018-05 (Д)'!S",TEXT(MATCH($C33,'2018-05 (Д)'!$C$2:$C$100,0)+1,0)))-INDIRECT(CONCATENATE("'2018-04 (Д)'!S",TEXT(MATCH($C33,'2018-04 (Д)'!$C$2:$C$100,0)+1,0))))/INDIRECT(CONCATENATE("'2018-04 (Д)'!S",TEXT(MATCH($C33,'2018-04 (Д)'!$C$2:$C$100,0)+1,0))))*100)</f>
        <v>53.702435684241358</v>
      </c>
      <c r="FF33" s="9">
        <f ca="1">IF(OR(INDIRECT(CONCATENATE("'2018-06 (Д)'!S",TEXT(MATCH($C33,'2018-06 (Д)'!$C$2:$C$100,0)+1,0)))="Н/Д",INDIRECT(CONCATENATE("'2018-05 (Д)'!S",TEXT(MATCH($C33,'2018-05 (Д)'!$C$2:$C$100,0)+1,0)))="Н/Д",AND(INDIRECT(CONCATENATE("'2018-06 (Д)'!S",TEXT(MATCH($C33,'2018-06 (Д)'!$C$2:$C$100,0)+1,0)))="Н/Д",INDIRECT(CONCATENATE("'2018-05 (Д)'!S",TEXT(MATCH($C33,'2018-05 (Д)'!$C$2:$C$100,0)+1,0))))),"Н/Д",((INDIRECT(CONCATENATE("'2018-06 (Д)'!S",TEXT(MATCH($C33,'2018-06 (Д)'!$C$2:$C$100,0)+1,0)))-INDIRECT(CONCATENATE("'2018-05 (Д)'!S",TEXT(MATCH($C33,'2018-05 (Д)'!$C$2:$C$100,0)+1,0))))/INDIRECT(CONCATENATE("'2018-05 (Д)'!S",TEXT(MATCH($C33,'2018-05 (Д)'!$C$2:$C$100,0)+1,0))))*100)</f>
        <v>21.594857761089589</v>
      </c>
      <c r="FG33" s="9">
        <f ca="1">IF(OR(INDIRECT(CONCATENATE("'2018-07 (Д)'!S",TEXT(MATCH($C33,'2018-07 (Д)'!$C$2:$C$100,0)+1,0)))="Н/Д",INDIRECT(CONCATENATE("'2018-06 (Д)'!S",TEXT(MATCH($C33,'2018-06 (Д)'!$C$2:$C$100,0)+1,0)))="Н/Д",AND(INDIRECT(CONCATENATE("'2018-07 (Д)'!S",TEXT(MATCH($C33,'2018-07 (Д)'!$C$2:$C$100,0)+1,0)))="Н/Д",INDIRECT(CONCATENATE("'2018-06 (Д)'!S",TEXT(MATCH($C33,'2018-06 (Д)'!$C$2:$C$100,0)+1,0))))),"Н/Д",((INDIRECT(CONCATENATE("'2018-07 (Д)'!S",TEXT(MATCH($C33,'2018-07 (Д)'!$C$2:$C$100,0)+1,0)))-INDIRECT(CONCATENATE("'2018-06 (Д)'!S",TEXT(MATCH($C33,'2018-06 (Д)'!$C$2:$C$100,0)+1,0))))/INDIRECT(CONCATENATE("'2018-06 (Д)'!S",TEXT(MATCH($C33,'2018-06 (Д)'!$C$2:$C$100,0)+1,0))))*100)</f>
        <v>-37.503532884613371</v>
      </c>
      <c r="FH33" s="9">
        <f ca="1">IF(OR(INDIRECT(CONCATENATE("'2018-08 (Д)'!S",TEXT(MATCH($C33,'2018-08 (Д)'!$C$2:$C$100,0)+1,0)))="Н/Д",INDIRECT(CONCATENATE("'2018-07 (Д)'!S",TEXT(MATCH($C33,'2018-07 (Д)'!$C$2:$C$100,0)+1,0)))="Н/Д",AND(INDIRECT(CONCATENATE("'2018-08 (Д)'!S",TEXT(MATCH($C33,'2018-08 (Д)'!$C$2:$C$100,0)+1,0)))="Н/Д",INDIRECT(CONCATENATE("'2018-07 (Д)'!S",TEXT(MATCH($C33,'2018-07 (Д)'!$C$2:$C$100,0)+1,0))))),"Н/Д",((INDIRECT(CONCATENATE("'2018-08 (Д)'!S",TEXT(MATCH($C33,'2018-08 (Д)'!$C$2:$C$100,0)+1,0)))-INDIRECT(CONCATENATE("'2018-07 (Д)'!S",TEXT(MATCH($C33,'2018-07 (Д)'!$C$2:$C$100,0)+1,0))))/INDIRECT(CONCATENATE("'2018-07 (Д)'!S",TEXT(MATCH($C33,'2018-07 (Д)'!$C$2:$C$100,0)+1,0))))*100)</f>
        <v>3.2519031547564214</v>
      </c>
      <c r="FI33" s="9">
        <f ca="1">IF(OR(INDIRECT(CONCATENATE("'2018-09 (Д)'!S",TEXT(MATCH($C33,'2018-09 (Д)'!$C$2:$C$100,0)+1,0)))="Н/Д",INDIRECT(CONCATENATE("'2018-08 (Д)'!S",TEXT(MATCH($C33,'2018-08 (Д)'!$C$2:$C$100,0)+1,0)))="Н/Д",AND(INDIRECT(CONCATENATE("'2018-09 (Д)'!S",TEXT(MATCH($C33,'2018-09 (Д)'!$C$2:$C$100,0)+1,0)))="Н/Д",INDIRECT(CONCATENATE("'2018-08 (Д)'!S",TEXT(MATCH($C33,'2018-08 (Д)'!$C$2:$C$100,0)+1,0))))),"Н/Д",((INDIRECT(CONCATENATE("'2018-09 (Д)'!S",TEXT(MATCH($C33,'2018-09 (Д)'!$C$2:$C$100,0)+1,0)))-INDIRECT(CONCATENATE("'2018-08 (Д)'!S",TEXT(MATCH($C33,'2018-08 (Д)'!$C$2:$C$100,0)+1,0))))/INDIRECT(CONCATENATE("'2018-08 (Д)'!S",TEXT(MATCH($C33,'2018-08 (Д)'!$C$2:$C$100,0)+1,0))))*100)</f>
        <v>-49.963500689431328</v>
      </c>
      <c r="FJ33" s="9">
        <f ca="1">IF(OR(INDIRECT(CONCATENATE("'2018-10 (Д)'!S",TEXT(MATCH($C33,'2018-10 (Д)'!$C$2:$C$100,0)+1,0)))="Н/Д",INDIRECT(CONCATENATE("'2018-09 (Д)'!S",TEXT(MATCH($C33,'2018-09 (Д)'!$C$2:$C$100,0)+1,0)))="Н/Д",AND(INDIRECT(CONCATENATE("'2018-10 (Д)'!S",TEXT(MATCH($C33,'2018-10 (Д)'!$C$2:$C$100,0)+1,0)))="Н/Д",INDIRECT(CONCATENATE("'2018-09 (Д)'!S",TEXT(MATCH($C33,'2018-09 (Д)'!$C$2:$C$100,0)+1,0))))),"Н/Д",((INDIRECT(CONCATENATE("'2018-10 (Д)'!S",TEXT(MATCH($C33,'2018-10 (Д)'!$C$2:$C$100,0)+1,0)))-INDIRECT(CONCATENATE("'2018-09 (Д)'!S",TEXT(MATCH($C33,'2018-09 (Д)'!$C$2:$C$100,0)+1,0))))/INDIRECT(CONCATENATE("'2018-09 (Д)'!S",TEXT(MATCH($C33,'2018-09 (Д)'!$C$2:$C$100,0)+1,0))))*100)</f>
        <v>84.973253363591809</v>
      </c>
      <c r="FK33" s="9">
        <f ca="1">IF(OR(INDIRECT(CONCATENATE("'2018-11 (Д)'!S",TEXT(MATCH($C33,'2018-11 (Д)'!$C$2:$C$100,0)+1,0)))="Н/Д",INDIRECT(CONCATENATE("'2018-10 (Д)'!S",TEXT(MATCH($C33,'2018-10 (Д)'!$C$2:$C$100,0)+1,0)))="Н/Д",AND(INDIRECT(CONCATENATE("'2018-11 (Д)'!S",TEXT(MATCH($C33,'2018-11 (Д)'!$C$2:$C$100,0)+1,0)))="Н/Д",INDIRECT(CONCATENATE("'2018-10 (Д)'!S",TEXT(MATCH($C33,'2018-10 (Д)'!$C$2:$C$100,0)+1,0))))),"Н/Д",((INDIRECT(CONCATENATE("'2018-11 (Д)'!S",TEXT(MATCH($C33,'2018-11 (Д)'!$C$2:$C$100,0)+1,0)))-INDIRECT(CONCATENATE("'2018-10 (Д)'!S",TEXT(MATCH($C33,'2018-10 (Д)'!$C$2:$C$100,0)+1,0))))/INDIRECT(CONCATENATE("'2018-10 (Д)'!S",TEXT(MATCH($C33,'2018-10 (Д)'!$C$2:$C$100,0)+1,0))))*100)</f>
        <v>84.782227675050393</v>
      </c>
      <c r="FL33" s="9">
        <f ca="1">IF(OR(INDIRECT(CONCATENATE("'2018-12 (Д)'!S",TEXT(MATCH($C33,'2018-12 (Д)'!$C$2:$C$100,0)+1,0)))="Н/Д",INDIRECT(CONCATENATE("'2018-11 (Д)'!S",TEXT(MATCH($C33,'2018-11 (Д)'!$C$2:$C$100,0)+1,0)))="Н/Д",AND(INDIRECT(CONCATENATE("'2018-12 (Д)'!S",TEXT(MATCH($C33,'2018-12 (Д)'!$C$2:$C$100,0)+1,0)))="Н/Д",INDIRECT(CONCATENATE("'2018-11 (Д)'!S",TEXT(MATCH($C33,'2018-11 (Д)'!$C$2:$C$100,0)+1,0))))),"Н/Д",((INDIRECT(CONCATENATE("'2018-12 (Д)'!S",TEXT(MATCH($C33,'2018-12 (Д)'!$C$2:$C$100,0)+1,0)))-INDIRECT(CONCATENATE("'2018-11 (Д)'!S",TEXT(MATCH($C33,'2018-11 (Д)'!$C$2:$C$100,0)+1,0))))/INDIRECT(CONCATENATE("'2018-11 (Д)'!S",TEXT(MATCH($C33,'2018-11 (Д)'!$C$2:$C$100,0)+1,0))))*100)</f>
        <v>-46.688482606530556</v>
      </c>
      <c r="FM33" s="9"/>
      <c r="FN33" s="9">
        <f ca="1">IF(OR(INDIRECT(CONCATENATE("'2018-03 (Д)'!T",TEXT(MATCH($C33,'2018-03 (Д)'!$C$2:$C$100,0)+1,0)))="Н/Д",INDIRECT(CONCATENATE("'2018-02 (Д)'!T",TEXT(MATCH($C33,'2018-02 (Д)'!$C$2:$C$100,0)+1,0)))="Н/Д",AND(INDIRECT(CONCATENATE("'2018-03 (Д)'!T",TEXT(MATCH($C33,'2018-03 (Д)'!$C$2:$C$100,0)+1,0)))="Н/Д",INDIRECT(CONCATENATE("'2018-02 (Д)'!T",TEXT(MATCH($C33,'2018-02 (Д)'!$C$2:$C$100,0)+1,0))))),"Н/Д",((INDIRECT(CONCATENATE("'2018-03 (Д)'!T",TEXT(MATCH($C33,'2018-03 (Д)'!$C$2:$C$100,0)+1,0)))-INDIRECT(CONCATENATE("'2018-02 (Д)'!T",TEXT(MATCH($C33,'2018-02 (Д)'!$C$2:$C$100,0)+1,0))))/INDIRECT(CONCATENATE("'2018-02 (Д)'!T",TEXT(MATCH($C33,'2018-02 (Д)'!$C$2:$C$100,0)+1,0))))*100)</f>
        <v>14.085237308606203</v>
      </c>
      <c r="FO33" s="9">
        <f ca="1">IF(OR(INDIRECT(CONCATENATE("'2018-04 (Д)'!T",TEXT(MATCH($C33,'2018-04 (Д)'!$C$2:$C$100,0)+1,0)))="Н/Д",INDIRECT(CONCATENATE("'2018-03 (Д)'!T",TEXT(MATCH($C33,'2018-03 (Д)'!$C$2:$C$100,0)+1,0)))="Н/Д",AND(INDIRECT(CONCATENATE("'2018-04 (Д)'!T",TEXT(MATCH($C33,'2018-04 (Д)'!$C$2:$C$100,0)+1,0)))="Н/Д",INDIRECT(CONCATENATE("'2018-03 (Д)'!T",TEXT(MATCH($C33,'2018-03 (Д)'!$C$2:$C$100,0)+1,0))))),"Н/Д",((INDIRECT(CONCATENATE("'2018-04 (Д)'!T",TEXT(MATCH($C33,'2018-04 (Д)'!$C$2:$C$100,0)+1,0)))-INDIRECT(CONCATENATE("'2018-03 (Д)'!T",TEXT(MATCH($C33,'2018-03 (Д)'!$C$2:$C$100,0)+1,0))))/INDIRECT(CONCATENATE("'2018-03 (Д)'!T",TEXT(MATCH($C33,'2018-03 (Д)'!$C$2:$C$100,0)+1,0))))*100)</f>
        <v>30.108186561135479</v>
      </c>
      <c r="FP33" s="9">
        <f ca="1">IF(OR(INDIRECT(CONCATENATE("'2018-05 (Д)'!T",TEXT(MATCH($C33,'2018-05 (Д)'!$C$2:$C$100,0)+1,0)))="Н/Д",INDIRECT(CONCATENATE("'2018-04 (Д)'!T",TEXT(MATCH($C33,'2018-04 (Д)'!$C$2:$C$100,0)+1,0)))="Н/Д",AND(INDIRECT(CONCATENATE("'2018-05 (Д)'!T",TEXT(MATCH($C33,'2018-05 (Д)'!$C$2:$C$100,0)+1,0)))="Н/Д",INDIRECT(CONCATENATE("'2018-04 (Д)'!T",TEXT(MATCH($C33,'2018-04 (Д)'!$C$2:$C$100,0)+1,0))))),"Н/Д",((INDIRECT(CONCATENATE("'2018-05 (Д)'!T",TEXT(MATCH($C33,'2018-05 (Д)'!$C$2:$C$100,0)+1,0)))-INDIRECT(CONCATENATE("'2018-04 (Д)'!T",TEXT(MATCH($C33,'2018-04 (Д)'!$C$2:$C$100,0)+1,0))))/INDIRECT(CONCATENATE("'2018-04 (Д)'!T",TEXT(MATCH($C33,'2018-04 (Д)'!$C$2:$C$100,0)+1,0))))*100)</f>
        <v>-0.82312953550356738</v>
      </c>
      <c r="FQ33" s="9">
        <f ca="1">IF(OR(INDIRECT(CONCATENATE("'2018-06 (Д)'!T",TEXT(MATCH($C33,'2018-06 (Д)'!$C$2:$C$100,0)+1,0)))="Н/Д",INDIRECT(CONCATENATE("'2018-05 (Д)'!T",TEXT(MATCH($C33,'2018-05 (Д)'!$C$2:$C$100,0)+1,0)))="Н/Д",AND(INDIRECT(CONCATENATE("'2018-06 (Д)'!T",TEXT(MATCH($C33,'2018-06 (Д)'!$C$2:$C$100,0)+1,0)))="Н/Д",INDIRECT(CONCATENATE("'2018-05 (Д)'!T",TEXT(MATCH($C33,'2018-05 (Д)'!$C$2:$C$100,0)+1,0))))),"Н/Д",((INDIRECT(CONCATENATE("'2018-06 (Д)'!T",TEXT(MATCH($C33,'2018-06 (Д)'!$C$2:$C$100,0)+1,0)))-INDIRECT(CONCATENATE("'2018-05 (Д)'!T",TEXT(MATCH($C33,'2018-05 (Д)'!$C$2:$C$100,0)+1,0))))/INDIRECT(CONCATENATE("'2018-05 (Д)'!T",TEXT(MATCH($C33,'2018-05 (Д)'!$C$2:$C$100,0)+1,0))))*100)</f>
        <v>21.329911573767436</v>
      </c>
      <c r="FR33" s="9">
        <f ca="1">IF(OR(INDIRECT(CONCATENATE("'2018-07 (Д)'!T",TEXT(MATCH($C33,'2018-07 (Д)'!$C$2:$C$100,0)+1,0)))="Н/Д",INDIRECT(CONCATENATE("'2018-06 (Д)'!T",TEXT(MATCH($C33,'2018-06 (Д)'!$C$2:$C$100,0)+1,0)))="Н/Д",AND(INDIRECT(CONCATENATE("'2018-07 (Д)'!T",TEXT(MATCH($C33,'2018-07 (Д)'!$C$2:$C$100,0)+1,0)))="Н/Д",INDIRECT(CONCATENATE("'2018-06 (Д)'!T",TEXT(MATCH($C33,'2018-06 (Д)'!$C$2:$C$100,0)+1,0))))),"Н/Д",((INDIRECT(CONCATENATE("'2018-07 (Д)'!T",TEXT(MATCH($C33,'2018-07 (Д)'!$C$2:$C$100,0)+1,0)))-INDIRECT(CONCATENATE("'2018-06 (Д)'!T",TEXT(MATCH($C33,'2018-06 (Д)'!$C$2:$C$100,0)+1,0))))/INDIRECT(CONCATENATE("'2018-06 (Д)'!T",TEXT(MATCH($C33,'2018-06 (Д)'!$C$2:$C$100,0)+1,0))))*100)</f>
        <v>-29.660268198889451</v>
      </c>
      <c r="FS33" s="9">
        <f ca="1">IF(OR(INDIRECT(CONCATENATE("'2018-08 (Д)'!T",TEXT(MATCH($C33,'2018-08 (Д)'!$C$2:$C$100,0)+1,0)))="Н/Д",INDIRECT(CONCATENATE("'2018-07 (Д)'!T",TEXT(MATCH($C33,'2018-07 (Д)'!$C$2:$C$100,0)+1,0)))="Н/Д",AND(INDIRECT(CONCATENATE("'2018-08 (Д)'!T",TEXT(MATCH($C33,'2018-08 (Д)'!$C$2:$C$100,0)+1,0)))="Н/Д",INDIRECT(CONCATENATE("'2018-07 (Д)'!T",TEXT(MATCH($C33,'2018-07 (Д)'!$C$2:$C$100,0)+1,0))))),"Н/Д",((INDIRECT(CONCATENATE("'2018-08 (Д)'!T",TEXT(MATCH($C33,'2018-08 (Д)'!$C$2:$C$100,0)+1,0)))-INDIRECT(CONCATENATE("'2018-07 (Д)'!T",TEXT(MATCH($C33,'2018-07 (Д)'!$C$2:$C$100,0)+1,0))))/INDIRECT(CONCATENATE("'2018-07 (Д)'!T",TEXT(MATCH($C33,'2018-07 (Д)'!$C$2:$C$100,0)+1,0))))*100)</f>
        <v>24.442020086620634</v>
      </c>
      <c r="FT33" s="9">
        <f ca="1">IF(OR(INDIRECT(CONCATENATE("'2018-09 (Д)'!T",TEXT(MATCH($C33,'2018-09 (Д)'!$C$2:$C$100,0)+1,0)))="Н/Д",INDIRECT(CONCATENATE("'2018-08 (Д)'!T",TEXT(MATCH($C33,'2018-08 (Д)'!$C$2:$C$100,0)+1,0)))="Н/Д",AND(INDIRECT(CONCATENATE("'2018-09 (Д)'!T",TEXT(MATCH($C33,'2018-09 (Д)'!$C$2:$C$100,0)+1,0)))="Н/Д",INDIRECT(CONCATENATE("'2018-08 (Д)'!T",TEXT(MATCH($C33,'2018-08 (Д)'!$C$2:$C$100,0)+1,0))))),"Н/Д",((INDIRECT(CONCATENATE("'2018-09 (Д)'!T",TEXT(MATCH($C33,'2018-09 (Д)'!$C$2:$C$100,0)+1,0)))-INDIRECT(CONCATENATE("'2018-08 (Д)'!T",TEXT(MATCH($C33,'2018-08 (Д)'!$C$2:$C$100,0)+1,0))))/INDIRECT(CONCATENATE("'2018-08 (Д)'!T",TEXT(MATCH($C33,'2018-08 (Д)'!$C$2:$C$100,0)+1,0))))*100)</f>
        <v>-8.356139622887806</v>
      </c>
      <c r="FU33" s="9">
        <f ca="1">IF(OR(INDIRECT(CONCATENATE("'2018-10 (Д)'!T",TEXT(MATCH($C33,'2018-10 (Д)'!$C$2:$C$100,0)+1,0)))="Н/Д",INDIRECT(CONCATENATE("'2018-09 (Д)'!T",TEXT(MATCH($C33,'2018-09 (Д)'!$C$2:$C$100,0)+1,0)))="Н/Д",AND(INDIRECT(CONCATENATE("'2018-10 (Д)'!T",TEXT(MATCH($C33,'2018-10 (Д)'!$C$2:$C$100,0)+1,0)))="Н/Д",INDIRECT(CONCATENATE("'2018-09 (Д)'!T",TEXT(MATCH($C33,'2018-09 (Д)'!$C$2:$C$100,0)+1,0))))),"Н/Д",((INDIRECT(CONCATENATE("'2018-10 (Д)'!T",TEXT(MATCH($C33,'2018-10 (Д)'!$C$2:$C$100,0)+1,0)))-INDIRECT(CONCATENATE("'2018-09 (Д)'!T",TEXT(MATCH($C33,'2018-09 (Д)'!$C$2:$C$100,0)+1,0))))/INDIRECT(CONCATENATE("'2018-09 (Д)'!T",TEXT(MATCH($C33,'2018-09 (Д)'!$C$2:$C$100,0)+1,0))))*100)</f>
        <v>-40.8101915278151</v>
      </c>
      <c r="FV33" s="9">
        <f ca="1">IF(OR(INDIRECT(CONCATENATE("'2018-11 (Д)'!T",TEXT(MATCH($C33,'2018-11 (Д)'!$C$2:$C$100,0)+1,0)))="Н/Д",INDIRECT(CONCATENATE("'2018-10 (Д)'!T",TEXT(MATCH($C33,'2018-10 (Д)'!$C$2:$C$100,0)+1,0)))="Н/Д",AND(INDIRECT(CONCATENATE("'2018-11 (Д)'!T",TEXT(MATCH($C33,'2018-11 (Д)'!$C$2:$C$100,0)+1,0)))="Н/Д",INDIRECT(CONCATENATE("'2018-10 (Д)'!T",TEXT(MATCH($C33,'2018-10 (Д)'!$C$2:$C$100,0)+1,0))))),"Н/Д",((INDIRECT(CONCATENATE("'2018-11 (Д)'!T",TEXT(MATCH($C33,'2018-11 (Д)'!$C$2:$C$100,0)+1,0)))-INDIRECT(CONCATENATE("'2018-10 (Д)'!T",TEXT(MATCH($C33,'2018-10 (Д)'!$C$2:$C$100,0)+1,0))))/INDIRECT(CONCATENATE("'2018-10 (Д)'!T",TEXT(MATCH($C33,'2018-10 (Д)'!$C$2:$C$100,0)+1,0))))*100)</f>
        <v>69.824767343041628</v>
      </c>
      <c r="FW33" s="9">
        <f ca="1">IF(OR(INDIRECT(CONCATENATE("'2018-12 (Д)'!T",TEXT(MATCH($C33,'2018-12 (Д)'!$C$2:$C$100,0)+1,0)))="Н/Д",INDIRECT(CONCATENATE("'2018-11 (Д)'!T",TEXT(MATCH($C33,'2018-11 (Д)'!$C$2:$C$100,0)+1,0)))="Н/Д",AND(INDIRECT(CONCATENATE("'2018-12 (Д)'!T",TEXT(MATCH($C33,'2018-12 (Д)'!$C$2:$C$100,0)+1,0)))="Н/Д",INDIRECT(CONCATENATE("'2018-11 (Д)'!T",TEXT(MATCH($C33,'2018-11 (Д)'!$C$2:$C$100,0)+1,0))))),"Н/Д",((INDIRECT(CONCATENATE("'2018-12 (Д)'!T",TEXT(MATCH($C33,'2018-12 (Д)'!$C$2:$C$100,0)+1,0)))-INDIRECT(CONCATENATE("'2018-11 (Д)'!T",TEXT(MATCH($C33,'2018-11 (Д)'!$C$2:$C$100,0)+1,0))))/INDIRECT(CONCATENATE("'2018-11 (Д)'!T",TEXT(MATCH($C33,'2018-11 (Д)'!$C$2:$C$100,0)+1,0))))*100)</f>
        <v>-16.903137352837426</v>
      </c>
      <c r="FX33" s="9"/>
      <c r="FY33" s="9">
        <f ca="1">IF(OR(INDIRECT(CONCATENATE("'2018-03 (Д)'!U",TEXT(MATCH($C33,'2018-03 (Д)'!$C$2:$C$100,0)+1,0)))="Н/Д",INDIRECT(CONCATENATE("'2018-02 (Д)'!U",TEXT(MATCH($C33,'2018-02 (Д)'!$C$2:$C$100,0)+1,0)))="Н/Д",AND(INDIRECT(CONCATENATE("'2018-03 (Д)'!U",TEXT(MATCH($C33,'2018-03 (Д)'!$C$2:$C$100,0)+1,0)))="Н/Д",INDIRECT(CONCATENATE("'2018-02 (Д)'!U",TEXT(MATCH($C33,'2018-02 (Д)'!$C$2:$C$100,0)+1,0))))),"Н/Д",((INDIRECT(CONCATENATE("'2018-03 (Д)'!U",TEXT(MATCH($C33,'2018-03 (Д)'!$C$2:$C$100,0)+1,0)))-INDIRECT(CONCATENATE("'2018-02 (Д)'!U",TEXT(MATCH($C33,'2018-02 (Д)'!$C$2:$C$100,0)+1,0))))/INDIRECT(CONCATENATE("'2018-02 (Д)'!U",TEXT(MATCH($C33,'2018-02 (Д)'!$C$2:$C$100,0)+1,0))))*100)</f>
        <v>902.61523571640248</v>
      </c>
      <c r="FZ33" s="9">
        <f ca="1">IF(OR(INDIRECT(CONCATENATE("'2018-04 (Д)'!U",TEXT(MATCH($C33,'2018-04 (Д)'!$C$2:$C$100,0)+1,0)))="Н/Д",INDIRECT(CONCATENATE("'2018-03 (Д)'!U",TEXT(MATCH($C33,'2018-03 (Д)'!$C$2:$C$100,0)+1,0)))="Н/Д",AND(INDIRECT(CONCATENATE("'2018-04 (Д)'!U",TEXT(MATCH($C33,'2018-04 (Д)'!$C$2:$C$100,0)+1,0)))="Н/Д",INDIRECT(CONCATENATE("'2018-03 (Д)'!U",TEXT(MATCH($C33,'2018-03 (Д)'!$C$2:$C$100,0)+1,0))))),"Н/Д",((INDIRECT(CONCATENATE("'2018-04 (Д)'!U",TEXT(MATCH($C33,'2018-04 (Д)'!$C$2:$C$100,0)+1,0)))-INDIRECT(CONCATENATE("'2018-03 (Д)'!U",TEXT(MATCH($C33,'2018-03 (Д)'!$C$2:$C$100,0)+1,0))))/INDIRECT(CONCATENATE("'2018-03 (Д)'!U",TEXT(MATCH($C33,'2018-03 (Д)'!$C$2:$C$100,0)+1,0))))*100)</f>
        <v>-99.324250578068657</v>
      </c>
      <c r="GA33" s="9">
        <f ca="1">IF(OR(INDIRECT(CONCATENATE("'2018-05 (Д)'!U",TEXT(MATCH($C33,'2018-05 (Д)'!$C$2:$C$100,0)+1,0)))="Н/Д",INDIRECT(CONCATENATE("'2018-04 (Д)'!U",TEXT(MATCH($C33,'2018-04 (Д)'!$C$2:$C$100,0)+1,0)))="Н/Д",AND(INDIRECT(CONCATENATE("'2018-05 (Д)'!U",TEXT(MATCH($C33,'2018-05 (Д)'!$C$2:$C$100,0)+1,0)))="Н/Д",INDIRECT(CONCATENATE("'2018-04 (Д)'!U",TEXT(MATCH($C33,'2018-04 (Д)'!$C$2:$C$100,0)+1,0))))),"Н/Д",((INDIRECT(CONCATENATE("'2018-05 (Д)'!U",TEXT(MATCH($C33,'2018-05 (Д)'!$C$2:$C$100,0)+1,0)))-INDIRECT(CONCATENATE("'2018-04 (Д)'!U",TEXT(MATCH($C33,'2018-04 (Д)'!$C$2:$C$100,0)+1,0))))/INDIRECT(CONCATENATE("'2018-04 (Д)'!U",TEXT(MATCH($C33,'2018-04 (Д)'!$C$2:$C$100,0)+1,0))))*100)</f>
        <v>51.679625593345868</v>
      </c>
      <c r="GB33" s="9">
        <f ca="1">IF(OR(INDIRECT(CONCATENATE("'2018-06 (Д)'!U",TEXT(MATCH($C33,'2018-06 (Д)'!$C$2:$C$100,0)+1,0)))="Н/Д",INDIRECT(CONCATENATE("'2018-05 (Д)'!U",TEXT(MATCH($C33,'2018-05 (Д)'!$C$2:$C$100,0)+1,0)))="Н/Д",AND(INDIRECT(CONCATENATE("'2018-06 (Д)'!U",TEXT(MATCH($C33,'2018-06 (Д)'!$C$2:$C$100,0)+1,0)))="Н/Д",INDIRECT(CONCATENATE("'2018-05 (Д)'!U",TEXT(MATCH($C33,'2018-05 (Д)'!$C$2:$C$100,0)+1,0))))),"Н/Д",((INDIRECT(CONCATENATE("'2018-06 (Д)'!U",TEXT(MATCH($C33,'2018-06 (Д)'!$C$2:$C$100,0)+1,0)))-INDIRECT(CONCATENATE("'2018-05 (Д)'!U",TEXT(MATCH($C33,'2018-05 (Д)'!$C$2:$C$100,0)+1,0))))/INDIRECT(CONCATENATE("'2018-05 (Д)'!U",TEXT(MATCH($C33,'2018-05 (Д)'!$C$2:$C$100,0)+1,0))))*100)</f>
        <v>116.35750041114213</v>
      </c>
      <c r="GC33" s="9">
        <f ca="1">IF(OR(INDIRECT(CONCATENATE("'2018-07 (Д)'!U",TEXT(MATCH($C33,'2018-07 (Д)'!$C$2:$C$100,0)+1,0)))="Н/Д",INDIRECT(CONCATENATE("'2018-06 (Д)'!U",TEXT(MATCH($C33,'2018-06 (Д)'!$C$2:$C$100,0)+1,0)))="Н/Д",AND(INDIRECT(CONCATENATE("'2018-07 (Д)'!U",TEXT(MATCH($C33,'2018-07 (Д)'!$C$2:$C$100,0)+1,0)))="Н/Д",INDIRECT(CONCATENATE("'2018-06 (Д)'!U",TEXT(MATCH($C33,'2018-06 (Д)'!$C$2:$C$100,0)+1,0))))),"Н/Д",((INDIRECT(CONCATENATE("'2018-07 (Д)'!U",TEXT(MATCH($C33,'2018-07 (Д)'!$C$2:$C$100,0)+1,0)))-INDIRECT(CONCATENATE("'2018-06 (Д)'!U",TEXT(MATCH($C33,'2018-06 (Д)'!$C$2:$C$100,0)+1,0))))/INDIRECT(CONCATENATE("'2018-06 (Д)'!U",TEXT(MATCH($C33,'2018-06 (Д)'!$C$2:$C$100,0)+1,0))))*100)</f>
        <v>-173.64282375849604</v>
      </c>
      <c r="GD33" s="9">
        <f ca="1">IF(OR(INDIRECT(CONCATENATE("'2018-08 (Д)'!U",TEXT(MATCH($C33,'2018-08 (Д)'!$C$2:$C$100,0)+1,0)))="Н/Д",INDIRECT(CONCATENATE("'2018-07 (Д)'!U",TEXT(MATCH($C33,'2018-07 (Д)'!$C$2:$C$100,0)+1,0)))="Н/Д",AND(INDIRECT(CONCATENATE("'2018-08 (Д)'!U",TEXT(MATCH($C33,'2018-08 (Д)'!$C$2:$C$100,0)+1,0)))="Н/Д",INDIRECT(CONCATENATE("'2018-07 (Д)'!U",TEXT(MATCH($C33,'2018-07 (Д)'!$C$2:$C$100,0)+1,0))))),"Н/Д",((INDIRECT(CONCATENATE("'2018-08 (Д)'!U",TEXT(MATCH($C33,'2018-08 (Д)'!$C$2:$C$100,0)+1,0)))-INDIRECT(CONCATENATE("'2018-07 (Д)'!U",TEXT(MATCH($C33,'2018-07 (Д)'!$C$2:$C$100,0)+1,0))))/INDIRECT(CONCATENATE("'2018-07 (Д)'!U",TEXT(MATCH($C33,'2018-07 (Д)'!$C$2:$C$100,0)+1,0))))*100)</f>
        <v>-427.73530944160905</v>
      </c>
      <c r="GE33" s="9">
        <f ca="1">IF(OR(INDIRECT(CONCATENATE("'2018-09 (Д)'!U",TEXT(MATCH($C33,'2018-09 (Д)'!$C$2:$C$100,0)+1,0)))="Н/Д",INDIRECT(CONCATENATE("'2018-08 (Д)'!U",TEXT(MATCH($C33,'2018-08 (Д)'!$C$2:$C$100,0)+1,0)))="Н/Д",AND(INDIRECT(CONCATENATE("'2018-09 (Д)'!U",TEXT(MATCH($C33,'2018-09 (Д)'!$C$2:$C$100,0)+1,0)))="Н/Д",INDIRECT(CONCATENATE("'2018-08 (Д)'!U",TEXT(MATCH($C33,'2018-08 (Д)'!$C$2:$C$100,0)+1,0))))),"Н/Д",((INDIRECT(CONCATENATE("'2018-09 (Д)'!U",TEXT(MATCH($C33,'2018-09 (Д)'!$C$2:$C$100,0)+1,0)))-INDIRECT(CONCATENATE("'2018-08 (Д)'!U",TEXT(MATCH($C33,'2018-08 (Д)'!$C$2:$C$100,0)+1,0))))/INDIRECT(CONCATENATE("'2018-08 (Д)'!U",TEXT(MATCH($C33,'2018-08 (Д)'!$C$2:$C$100,0)+1,0))))*100)</f>
        <v>-170.04165313755749</v>
      </c>
      <c r="GF33" s="9">
        <f ca="1">IF(OR(INDIRECT(CONCATENATE("'2018-10 (Д)'!U",TEXT(MATCH($C33,'2018-10 (Д)'!$C$2:$C$100,0)+1,0)))="Н/Д",INDIRECT(CONCATENATE("'2018-09 (Д)'!U",TEXT(MATCH($C33,'2018-09 (Д)'!$C$2:$C$100,0)+1,0)))="Н/Д",AND(INDIRECT(CONCATENATE("'2018-10 (Д)'!U",TEXT(MATCH($C33,'2018-10 (Д)'!$C$2:$C$100,0)+1,0)))="Н/Д",INDIRECT(CONCATENATE("'2018-09 (Д)'!U",TEXT(MATCH($C33,'2018-09 (Д)'!$C$2:$C$100,0)+1,0))))),"Н/Д",((INDIRECT(CONCATENATE("'2018-10 (Д)'!U",TEXT(MATCH($C33,'2018-10 (Д)'!$C$2:$C$100,0)+1,0)))-INDIRECT(CONCATENATE("'2018-09 (Д)'!U",TEXT(MATCH($C33,'2018-09 (Д)'!$C$2:$C$100,0)+1,0))))/INDIRECT(CONCATENATE("'2018-09 (Д)'!U",TEXT(MATCH($C33,'2018-09 (Д)'!$C$2:$C$100,0)+1,0))))*100)</f>
        <v>-147.77774101079459</v>
      </c>
      <c r="GG33" s="9">
        <f ca="1">IF(OR(INDIRECT(CONCATENATE("'2018-11 (Д)'!U",TEXT(MATCH($C33,'2018-11 (Д)'!$C$2:$C$100,0)+1,0)))="Н/Д",INDIRECT(CONCATENATE("'2018-10 (Д)'!U",TEXT(MATCH($C33,'2018-10 (Д)'!$C$2:$C$100,0)+1,0)))="Н/Д",AND(INDIRECT(CONCATENATE("'2018-11 (Д)'!U",TEXT(MATCH($C33,'2018-11 (Д)'!$C$2:$C$100,0)+1,0)))="Н/Д",INDIRECT(CONCATENATE("'2018-10 (Д)'!U",TEXT(MATCH($C33,'2018-10 (Д)'!$C$2:$C$100,0)+1,0))))),"Н/Д",((INDIRECT(CONCATENATE("'2018-11 (Д)'!U",TEXT(MATCH($C33,'2018-11 (Д)'!$C$2:$C$100,0)+1,0)))-INDIRECT(CONCATENATE("'2018-10 (Д)'!U",TEXT(MATCH($C33,'2018-10 (Д)'!$C$2:$C$100,0)+1,0))))/INDIRECT(CONCATENATE("'2018-10 (Д)'!U",TEXT(MATCH($C33,'2018-10 (Д)'!$C$2:$C$100,0)+1,0))))*100)</f>
        <v>122.48927556110758</v>
      </c>
      <c r="GH33" s="9">
        <f ca="1">IF(OR(INDIRECT(CONCATENATE("'2018-12 (Д)'!U",TEXT(MATCH($C33,'2018-12 (Д)'!$C$2:$C$100,0)+1,0)))="Н/Д",INDIRECT(CONCATENATE("'2018-11 (Д)'!U",TEXT(MATCH($C33,'2018-11 (Д)'!$C$2:$C$100,0)+1,0)))="Н/Д",AND(INDIRECT(CONCATENATE("'2018-12 (Д)'!U",TEXT(MATCH($C33,'2018-12 (Д)'!$C$2:$C$100,0)+1,0)))="Н/Д",INDIRECT(CONCATENATE("'2018-11 (Д)'!U",TEXT(MATCH($C33,'2018-11 (Д)'!$C$2:$C$100,0)+1,0))))),"Н/Д",((INDIRECT(CONCATENATE("'2018-12 (Д)'!U",TEXT(MATCH($C33,'2018-12 (Д)'!$C$2:$C$100,0)+1,0)))-INDIRECT(CONCATENATE("'2018-11 (Д)'!U",TEXT(MATCH($C33,'2018-11 (Д)'!$C$2:$C$100,0)+1,0))))/INDIRECT(CONCATENATE("'2018-11 (Д)'!U",TEXT(MATCH($C33,'2018-11 (Д)'!$C$2:$C$100,0)+1,0))))*100)</f>
        <v>-94.839028485645144</v>
      </c>
      <c r="GI33" s="9"/>
      <c r="GJ33" s="9">
        <f ca="1">IF(OR(INDIRECT(CONCATENATE("'2018-03 (Д)'!V",TEXT(MATCH($C33,'2018-03 (Д)'!$C$2:$C$100,0)+1,0)))="Н/Д",INDIRECT(CONCATENATE("'2018-02 (Д)'!V",TEXT(MATCH($C33,'2018-02 (Д)'!$C$2:$C$100,0)+1,0)))="Н/Д",AND(INDIRECT(CONCATENATE("'2018-03 (Д)'!V",TEXT(MATCH($C33,'2018-03 (Д)'!$C$2:$C$100,0)+1,0)))="Н/Д",INDIRECT(CONCATENATE("'2018-02 (Д)'!V",TEXT(MATCH($C33,'2018-02 (Д)'!$C$2:$C$100,0)+1,0))))),"Н/Д",((INDIRECT(CONCATENATE("'2018-03 (Д)'!V",TEXT(MATCH($C33,'2018-03 (Д)'!$C$2:$C$100,0)+1,0)))-INDIRECT(CONCATENATE("'2018-02 (Д)'!V",TEXT(MATCH($C33,'2018-02 (Д)'!$C$2:$C$100,0)+1,0))))/INDIRECT(CONCATENATE("'2018-02 (Д)'!V",TEXT(MATCH($C33,'2018-02 (Д)'!$C$2:$C$100,0)+1,0))))*100)</f>
        <v>13.542719072791096</v>
      </c>
      <c r="GK33" s="9">
        <f ca="1">IF(OR(INDIRECT(CONCATENATE("'2018-04 (Д)'!V",TEXT(MATCH($C33,'2018-04 (Д)'!$C$2:$C$100,0)+1,0)))="Н/Д",INDIRECT(CONCATENATE("'2018-03 (Д)'!V",TEXT(MATCH($C33,'2018-03 (Д)'!$C$2:$C$100,0)+1,0)))="Н/Д",AND(INDIRECT(CONCATENATE("'2018-04 (Д)'!V",TEXT(MATCH($C33,'2018-04 (Д)'!$C$2:$C$100,0)+1,0)))="Н/Д",INDIRECT(CONCATENATE("'2018-03 (Д)'!V",TEXT(MATCH($C33,'2018-03 (Д)'!$C$2:$C$100,0)+1,0))))),"Н/Д",((INDIRECT(CONCATENATE("'2018-04 (Д)'!V",TEXT(MATCH($C33,'2018-04 (Д)'!$C$2:$C$100,0)+1,0)))-INDIRECT(CONCATENATE("'2018-03 (Д)'!V",TEXT(MATCH($C33,'2018-03 (Д)'!$C$2:$C$100,0)+1,0))))/INDIRECT(CONCATENATE("'2018-03 (Д)'!V",TEXT(MATCH($C33,'2018-03 (Д)'!$C$2:$C$100,0)+1,0))))*100)</f>
        <v>-10.394353356607805</v>
      </c>
      <c r="GL33" s="9">
        <f ca="1">IF(OR(INDIRECT(CONCATENATE("'2018-05 (Д)'!V",TEXT(MATCH($C33,'2018-05 (Д)'!$C$2:$C$100,0)+1,0)))="Н/Д",INDIRECT(CONCATENATE("'2018-04 (Д)'!V",TEXT(MATCH($C33,'2018-04 (Д)'!$C$2:$C$100,0)+1,0)))="Н/Д",AND(INDIRECT(CONCATENATE("'2018-05 (Д)'!V",TEXT(MATCH($C33,'2018-05 (Д)'!$C$2:$C$100,0)+1,0)))="Н/Д",INDIRECT(CONCATENATE("'2018-04 (Д)'!V",TEXT(MATCH($C33,'2018-04 (Д)'!$C$2:$C$100,0)+1,0))))),"Н/Д",((INDIRECT(CONCATENATE("'2018-05 (Д)'!V",TEXT(MATCH($C33,'2018-05 (Д)'!$C$2:$C$100,0)+1,0)))-INDIRECT(CONCATENATE("'2018-04 (Д)'!V",TEXT(MATCH($C33,'2018-04 (Д)'!$C$2:$C$100,0)+1,0))))/INDIRECT(CONCATENATE("'2018-04 (Д)'!V",TEXT(MATCH($C33,'2018-04 (Д)'!$C$2:$C$100,0)+1,0))))*100)</f>
        <v>71.624237613536522</v>
      </c>
      <c r="GM33" s="9">
        <f ca="1">IF(OR(INDIRECT(CONCATENATE("'2018-06 (Д)'!V",TEXT(MATCH($C33,'2018-06 (Д)'!$C$2:$C$100,0)+1,0)))="Н/Д",INDIRECT(CONCATENATE("'2018-05 (Д)'!V",TEXT(MATCH($C33,'2018-05 (Д)'!$C$2:$C$100,0)+1,0)))="Н/Д",AND(INDIRECT(CONCATENATE("'2018-06 (Д)'!V",TEXT(MATCH($C33,'2018-06 (Д)'!$C$2:$C$100,0)+1,0)))="Н/Д",INDIRECT(CONCATENATE("'2018-05 (Д)'!V",TEXT(MATCH($C33,'2018-05 (Д)'!$C$2:$C$100,0)+1,0))))),"Н/Д",((INDIRECT(CONCATENATE("'2018-06 (Д)'!V",TEXT(MATCH($C33,'2018-06 (Д)'!$C$2:$C$100,0)+1,0)))-INDIRECT(CONCATENATE("'2018-05 (Д)'!V",TEXT(MATCH($C33,'2018-05 (Д)'!$C$2:$C$100,0)+1,0))))/INDIRECT(CONCATENATE("'2018-05 (Д)'!V",TEXT(MATCH($C33,'2018-05 (Д)'!$C$2:$C$100,0)+1,0))))*100)</f>
        <v>-48.161179139726407</v>
      </c>
      <c r="GN33" s="9">
        <f ca="1">IF(OR(INDIRECT(CONCATENATE("'2018-07 (Д)'!V",TEXT(MATCH($C33,'2018-07 (Д)'!$C$2:$C$100,0)+1,0)))="Н/Д",INDIRECT(CONCATENATE("'2018-06 (Д)'!V",TEXT(MATCH($C33,'2018-06 (Д)'!$C$2:$C$100,0)+1,0)))="Н/Д",AND(INDIRECT(CONCATENATE("'2018-07 (Д)'!V",TEXT(MATCH($C33,'2018-07 (Д)'!$C$2:$C$100,0)+1,0)))="Н/Д",INDIRECT(CONCATENATE("'2018-06 (Д)'!V",TEXT(MATCH($C33,'2018-06 (Д)'!$C$2:$C$100,0)+1,0))))),"Н/Д",((INDIRECT(CONCATENATE("'2018-07 (Д)'!V",TEXT(MATCH($C33,'2018-07 (Д)'!$C$2:$C$100,0)+1,0)))-INDIRECT(CONCATENATE("'2018-06 (Д)'!V",TEXT(MATCH($C33,'2018-06 (Д)'!$C$2:$C$100,0)+1,0))))/INDIRECT(CONCATENATE("'2018-06 (Д)'!V",TEXT(MATCH($C33,'2018-06 (Д)'!$C$2:$C$100,0)+1,0))))*100)</f>
        <v>171.61655853098287</v>
      </c>
      <c r="GO33" s="9">
        <f ca="1">IF(OR(INDIRECT(CONCATENATE("'2018-08 (Д)'!V",TEXT(MATCH($C33,'2018-08 (Д)'!$C$2:$C$100,0)+1,0)))="Н/Д",INDIRECT(CONCATENATE("'2018-07 (Д)'!V",TEXT(MATCH($C33,'2018-07 (Д)'!$C$2:$C$100,0)+1,0)))="Н/Д",AND(INDIRECT(CONCATENATE("'2018-08 (Д)'!V",TEXT(MATCH($C33,'2018-08 (Д)'!$C$2:$C$100,0)+1,0)))="Н/Д",INDIRECT(CONCATENATE("'2018-07 (Д)'!V",TEXT(MATCH($C33,'2018-07 (Д)'!$C$2:$C$100,0)+1,0))))),"Н/Д",((INDIRECT(CONCATENATE("'2018-08 (Д)'!V",TEXT(MATCH($C33,'2018-08 (Д)'!$C$2:$C$100,0)+1,0)))-INDIRECT(CONCATENATE("'2018-07 (Д)'!V",TEXT(MATCH($C33,'2018-07 (Д)'!$C$2:$C$100,0)+1,0))))/INDIRECT(CONCATENATE("'2018-07 (Д)'!V",TEXT(MATCH($C33,'2018-07 (Д)'!$C$2:$C$100,0)+1,0))))*100)</f>
        <v>-56.821573762805698</v>
      </c>
      <c r="GP33" s="9">
        <f ca="1">IF(OR(INDIRECT(CONCATENATE("'2018-09 (Д)'!V",TEXT(MATCH($C33,'2018-09 (Д)'!$C$2:$C$100,0)+1,0)))="Н/Д",INDIRECT(CONCATENATE("'2018-08 (Д)'!V",TEXT(MATCH($C33,'2018-08 (Д)'!$C$2:$C$100,0)+1,0)))="Н/Д",AND(INDIRECT(CONCATENATE("'2018-09 (Д)'!V",TEXT(MATCH($C33,'2018-09 (Д)'!$C$2:$C$100,0)+1,0)))="Н/Д",INDIRECT(CONCATENATE("'2018-08 (Д)'!V",TEXT(MATCH($C33,'2018-08 (Д)'!$C$2:$C$100,0)+1,0))))),"Н/Д",((INDIRECT(CONCATENATE("'2018-09 (Д)'!V",TEXT(MATCH($C33,'2018-09 (Д)'!$C$2:$C$100,0)+1,0)))-INDIRECT(CONCATENATE("'2018-08 (Д)'!V",TEXT(MATCH($C33,'2018-08 (Д)'!$C$2:$C$100,0)+1,0))))/INDIRECT(CONCATENATE("'2018-08 (Д)'!V",TEXT(MATCH($C33,'2018-08 (Д)'!$C$2:$C$100,0)+1,0))))*100)</f>
        <v>11.505948968036565</v>
      </c>
      <c r="GQ33" s="9">
        <f ca="1">IF(OR(INDIRECT(CONCATENATE("'2018-10 (Д)'!V",TEXT(MATCH($C33,'2018-10 (Д)'!$C$2:$C$100,0)+1,0)))="Н/Д",INDIRECT(CONCATENATE("'2018-09 (Д)'!V",TEXT(MATCH($C33,'2018-09 (Д)'!$C$2:$C$100,0)+1,0)))="Н/Д",AND(INDIRECT(CONCATENATE("'2018-10 (Д)'!V",TEXT(MATCH($C33,'2018-10 (Д)'!$C$2:$C$100,0)+1,0)))="Н/Д",INDIRECT(CONCATENATE("'2018-09 (Д)'!V",TEXT(MATCH($C33,'2018-09 (Д)'!$C$2:$C$100,0)+1,0))))),"Н/Д",((INDIRECT(CONCATENATE("'2018-10 (Д)'!V",TEXT(MATCH($C33,'2018-10 (Д)'!$C$2:$C$100,0)+1,0)))-INDIRECT(CONCATENATE("'2018-09 (Д)'!V",TEXT(MATCH($C33,'2018-09 (Д)'!$C$2:$C$100,0)+1,0))))/INDIRECT(CONCATENATE("'2018-09 (Д)'!V",TEXT(MATCH($C33,'2018-09 (Д)'!$C$2:$C$100,0)+1,0))))*100)</f>
        <v>-8.8072885517903021</v>
      </c>
      <c r="GR33" s="9">
        <f ca="1">IF(OR(INDIRECT(CONCATENATE("'2018-11 (Д)'!V",TEXT(MATCH($C33,'2018-11 (Д)'!$C$2:$C$100,0)+1,0)))="Н/Д",INDIRECT(CONCATENATE("'2018-10 (Д)'!V",TEXT(MATCH($C33,'2018-10 (Д)'!$C$2:$C$100,0)+1,0)))="Н/Д",AND(INDIRECT(CONCATENATE("'2018-11 (Д)'!V",TEXT(MATCH($C33,'2018-11 (Д)'!$C$2:$C$100,0)+1,0)))="Н/Д",INDIRECT(CONCATENATE("'2018-10 (Д)'!V",TEXT(MATCH($C33,'2018-10 (Д)'!$C$2:$C$100,0)+1,0))))),"Н/Д",((INDIRECT(CONCATENATE("'2018-11 (Д)'!V",TEXT(MATCH($C33,'2018-11 (Д)'!$C$2:$C$100,0)+1,0)))-INDIRECT(CONCATENATE("'2018-10 (Д)'!V",TEXT(MATCH($C33,'2018-10 (Д)'!$C$2:$C$100,0)+1,0))))/INDIRECT(CONCATENATE("'2018-10 (Д)'!V",TEXT(MATCH($C33,'2018-10 (Д)'!$C$2:$C$100,0)+1,0))))*100)</f>
        <v>12.215550210426999</v>
      </c>
      <c r="GS33" s="9">
        <f ca="1">IF(OR(INDIRECT(CONCATENATE("'2018-12 (Д)'!V",TEXT(MATCH($C33,'2018-12 (Д)'!$C$2:$C$100,0)+1,0)))="Н/Д",INDIRECT(CONCATENATE("'2018-11 (Д)'!V",TEXT(MATCH($C33,'2018-11 (Д)'!$C$2:$C$100,0)+1,0)))="Н/Д",AND(INDIRECT(CONCATENATE("'2018-12 (Д)'!V",TEXT(MATCH($C33,'2018-12 (Д)'!$C$2:$C$100,0)+1,0)))="Н/Д",INDIRECT(CONCATENATE("'2018-11 (Д)'!V",TEXT(MATCH($C33,'2018-11 (Д)'!$C$2:$C$100,0)+1,0))))),"Н/Д",((INDIRECT(CONCATENATE("'2018-12 (Д)'!V",TEXT(MATCH($C33,'2018-12 (Д)'!$C$2:$C$100,0)+1,0)))-INDIRECT(CONCATENATE("'2018-11 (Д)'!V",TEXT(MATCH($C33,'2018-11 (Д)'!$C$2:$C$100,0)+1,0))))/INDIRECT(CONCATENATE("'2018-11 (Д)'!V",TEXT(MATCH($C33,'2018-11 (Д)'!$C$2:$C$100,0)+1,0))))*100)</f>
        <v>23.335813196172552</v>
      </c>
      <c r="GT33" s="9"/>
      <c r="GU33" s="9">
        <f ca="1">IF(OR(INDIRECT(CONCATENATE("'2018-03 (Д)'!W",TEXT(MATCH($C33,'2018-03 (Д)'!$C$2:$C$100,0)+1,0)))="Н/Д",INDIRECT(CONCATENATE("'2018-02 (Д)'!W",TEXT(MATCH($C33,'2018-02 (Д)'!$C$2:$C$100,0)+1,0)))="Н/Д",AND(INDIRECT(CONCATENATE("'2018-03 (Д)'!W",TEXT(MATCH($C33,'2018-03 (Д)'!$C$2:$C$100,0)+1,0)))="Н/Д",INDIRECT(CONCATENATE("'2018-02 (Д)'!W",TEXT(MATCH($C33,'2018-02 (Д)'!$C$2:$C$100,0)+1,0))))),"Н/Д",((INDIRECT(CONCATENATE("'2018-03 (Д)'!W",TEXT(MATCH($C33,'2018-03 (Д)'!$C$2:$C$100,0)+1,0)))-INDIRECT(CONCATENATE("'2018-02 (Д)'!W",TEXT(MATCH($C33,'2018-02 (Д)'!$C$2:$C$100,0)+1,0))))/INDIRECT(CONCATENATE("'2018-02 (Д)'!W",TEXT(MATCH($C33,'2018-02 (Д)'!$C$2:$C$100,0)+1,0))))*100)</f>
        <v>22.434255002294989</v>
      </c>
      <c r="GV33" s="9">
        <f ca="1">IF(OR(INDIRECT(CONCATENATE("'2018-04 (Д)'!W",TEXT(MATCH($C33,'2018-04 (Д)'!$C$2:$C$100,0)+1,0)))="Н/Д",INDIRECT(CONCATENATE("'2018-03 (Д)'!W",TEXT(MATCH($C33,'2018-03 (Д)'!$C$2:$C$100,0)+1,0)))="Н/Д",AND(INDIRECT(CONCATENATE("'2018-04 (Д)'!W",TEXT(MATCH($C33,'2018-04 (Д)'!$C$2:$C$100,0)+1,0)))="Н/Д",INDIRECT(CONCATENATE("'2018-03 (Д)'!W",TEXT(MATCH($C33,'2018-03 (Д)'!$C$2:$C$100,0)+1,0))))),"Н/Д",((INDIRECT(CONCATENATE("'2018-04 (Д)'!W",TEXT(MATCH($C33,'2018-04 (Д)'!$C$2:$C$100,0)+1,0)))-INDIRECT(CONCATENATE("'2018-03 (Д)'!W",TEXT(MATCH($C33,'2018-03 (Д)'!$C$2:$C$100,0)+1,0))))/INDIRECT(CONCATENATE("'2018-03 (Д)'!W",TEXT(MATCH($C33,'2018-03 (Д)'!$C$2:$C$100,0)+1,0))))*100)</f>
        <v>113.59822400400628</v>
      </c>
      <c r="GW33" s="9">
        <f ca="1">IF(OR(INDIRECT(CONCATENATE("'2018-05 (Д)'!W",TEXT(MATCH($C33,'2018-05 (Д)'!$C$2:$C$100,0)+1,0)))="Н/Д",INDIRECT(CONCATENATE("'2018-04 (Д)'!W",TEXT(MATCH($C33,'2018-04 (Д)'!$C$2:$C$100,0)+1,0)))="Н/Д",AND(INDIRECT(CONCATENATE("'2018-05 (Д)'!W",TEXT(MATCH($C33,'2018-05 (Д)'!$C$2:$C$100,0)+1,0)))="Н/Д",INDIRECT(CONCATENATE("'2018-04 (Д)'!W",TEXT(MATCH($C33,'2018-04 (Д)'!$C$2:$C$100,0)+1,0))))),"Н/Д",((INDIRECT(CONCATENATE("'2018-05 (Д)'!W",TEXT(MATCH($C33,'2018-05 (Д)'!$C$2:$C$100,0)+1,0)))-INDIRECT(CONCATENATE("'2018-04 (Д)'!W",TEXT(MATCH($C33,'2018-04 (Д)'!$C$2:$C$100,0)+1,0))))/INDIRECT(CONCATENATE("'2018-04 (Д)'!W",TEXT(MATCH($C33,'2018-04 (Д)'!$C$2:$C$100,0)+1,0))))*100)</f>
        <v>-24.348515961770339</v>
      </c>
      <c r="GX33" s="9">
        <f ca="1">IF(OR(INDIRECT(CONCATENATE("'2018-06 (Д)'!W",TEXT(MATCH($C33,'2018-06 (Д)'!$C$2:$C$100,0)+1,0)))="Н/Д",INDIRECT(CONCATENATE("'2018-05 (Д)'!W",TEXT(MATCH($C33,'2018-05 (Д)'!$C$2:$C$100,0)+1,0)))="Н/Д",AND(INDIRECT(CONCATENATE("'2018-06 (Д)'!W",TEXT(MATCH($C33,'2018-06 (Д)'!$C$2:$C$100,0)+1,0)))="Н/Д",INDIRECT(CONCATENATE("'2018-05 (Д)'!W",TEXT(MATCH($C33,'2018-05 (Д)'!$C$2:$C$100,0)+1,0))))),"Н/Д",((INDIRECT(CONCATENATE("'2018-06 (Д)'!W",TEXT(MATCH($C33,'2018-06 (Д)'!$C$2:$C$100,0)+1,0)))-INDIRECT(CONCATENATE("'2018-05 (Д)'!W",TEXT(MATCH($C33,'2018-05 (Д)'!$C$2:$C$100,0)+1,0))))/INDIRECT(CONCATENATE("'2018-05 (Д)'!W",TEXT(MATCH($C33,'2018-05 (Д)'!$C$2:$C$100,0)+1,0))))*100)</f>
        <v>32.36205199899544</v>
      </c>
      <c r="GY33" s="9">
        <f ca="1">IF(OR(INDIRECT(CONCATENATE("'2018-07 (Д)'!W",TEXT(MATCH($C33,'2018-07 (Д)'!$C$2:$C$100,0)+1,0)))="Н/Д",INDIRECT(CONCATENATE("'2018-06 (Д)'!W",TEXT(MATCH($C33,'2018-06 (Д)'!$C$2:$C$100,0)+1,0)))="Н/Д",AND(INDIRECT(CONCATENATE("'2018-07 (Д)'!W",TEXT(MATCH($C33,'2018-07 (Д)'!$C$2:$C$100,0)+1,0)))="Н/Д",INDIRECT(CONCATENATE("'2018-06 (Д)'!W",TEXT(MATCH($C33,'2018-06 (Д)'!$C$2:$C$100,0)+1,0))))),"Н/Д",((INDIRECT(CONCATENATE("'2018-07 (Д)'!W",TEXT(MATCH($C33,'2018-07 (Д)'!$C$2:$C$100,0)+1,0)))-INDIRECT(CONCATENATE("'2018-06 (Д)'!W",TEXT(MATCH($C33,'2018-06 (Д)'!$C$2:$C$100,0)+1,0))))/INDIRECT(CONCATENATE("'2018-06 (Д)'!W",TEXT(MATCH($C33,'2018-06 (Д)'!$C$2:$C$100,0)+1,0))))*100)</f>
        <v>-26.274910871868535</v>
      </c>
      <c r="GZ33" s="9">
        <f ca="1">IF(OR(INDIRECT(CONCATENATE("'2018-08 (Д)'!W",TEXT(MATCH($C33,'2018-08 (Д)'!$C$2:$C$100,0)+1,0)))="Н/Д",INDIRECT(CONCATENATE("'2018-07 (Д)'!W",TEXT(MATCH($C33,'2018-07 (Д)'!$C$2:$C$100,0)+1,0)))="Н/Д",AND(INDIRECT(CONCATENATE("'2018-08 (Д)'!W",TEXT(MATCH($C33,'2018-08 (Д)'!$C$2:$C$100,0)+1,0)))="Н/Д",INDIRECT(CONCATENATE("'2018-07 (Д)'!W",TEXT(MATCH($C33,'2018-07 (Д)'!$C$2:$C$100,0)+1,0))))),"Н/Д",((INDIRECT(CONCATENATE("'2018-08 (Д)'!W",TEXT(MATCH($C33,'2018-08 (Д)'!$C$2:$C$100,0)+1,0)))-INDIRECT(CONCATENATE("'2018-07 (Д)'!W",TEXT(MATCH($C33,'2018-07 (Д)'!$C$2:$C$100,0)+1,0))))/INDIRECT(CONCATENATE("'2018-07 (Д)'!W",TEXT(MATCH($C33,'2018-07 (Д)'!$C$2:$C$100,0)+1,0))))*100)</f>
        <v>29.843441238010843</v>
      </c>
      <c r="HA33" s="9">
        <f ca="1">IF(OR(INDIRECT(CONCATENATE("'2018-09 (Д)'!W",TEXT(MATCH($C33,'2018-09 (Д)'!$C$2:$C$100,0)+1,0)))="Н/Д",INDIRECT(CONCATENATE("'2018-08 (Д)'!W",TEXT(MATCH($C33,'2018-08 (Д)'!$C$2:$C$100,0)+1,0)))="Н/Д",AND(INDIRECT(CONCATENATE("'2018-09 (Д)'!W",TEXT(MATCH($C33,'2018-09 (Д)'!$C$2:$C$100,0)+1,0)))="Н/Д",INDIRECT(CONCATENATE("'2018-08 (Д)'!W",TEXT(MATCH($C33,'2018-08 (Д)'!$C$2:$C$100,0)+1,0))))),"Н/Д",((INDIRECT(CONCATENATE("'2018-09 (Д)'!W",TEXT(MATCH($C33,'2018-09 (Д)'!$C$2:$C$100,0)+1,0)))-INDIRECT(CONCATENATE("'2018-08 (Д)'!W",TEXT(MATCH($C33,'2018-08 (Д)'!$C$2:$C$100,0)+1,0))))/INDIRECT(CONCATENATE("'2018-08 (Д)'!W",TEXT(MATCH($C33,'2018-08 (Д)'!$C$2:$C$100,0)+1,0))))*100)</f>
        <v>-30.98683748382814</v>
      </c>
      <c r="HB33" s="9">
        <f ca="1">IF(OR(INDIRECT(CONCATENATE("'2018-10 (Д)'!W",TEXT(MATCH($C33,'2018-10 (Д)'!$C$2:$C$100,0)+1,0)))="Н/Д",INDIRECT(CONCATENATE("'2018-09 (Д)'!W",TEXT(MATCH($C33,'2018-09 (Д)'!$C$2:$C$100,0)+1,0)))="Н/Д",AND(INDIRECT(CONCATENATE("'2018-10 (Д)'!W",TEXT(MATCH($C33,'2018-10 (Д)'!$C$2:$C$100,0)+1,0)))="Н/Д",INDIRECT(CONCATENATE("'2018-09 (Д)'!W",TEXT(MATCH($C33,'2018-09 (Д)'!$C$2:$C$100,0)+1,0))))),"Н/Д",((INDIRECT(CONCATENATE("'2018-10 (Д)'!W",TEXT(MATCH($C33,'2018-10 (Д)'!$C$2:$C$100,0)+1,0)))-INDIRECT(CONCATENATE("'2018-09 (Д)'!W",TEXT(MATCH($C33,'2018-09 (Д)'!$C$2:$C$100,0)+1,0))))/INDIRECT(CONCATENATE("'2018-09 (Д)'!W",TEXT(MATCH($C33,'2018-09 (Д)'!$C$2:$C$100,0)+1,0))))*100)</f>
        <v>-24.661819308887463</v>
      </c>
      <c r="HC33" s="9">
        <f ca="1">IF(OR(INDIRECT(CONCATENATE("'2018-11 (Д)'!W",TEXT(MATCH($C33,'2018-11 (Д)'!$C$2:$C$100,0)+1,0)))="Н/Д",INDIRECT(CONCATENATE("'2018-10 (Д)'!W",TEXT(MATCH($C33,'2018-10 (Д)'!$C$2:$C$100,0)+1,0)))="Н/Д",AND(INDIRECT(CONCATENATE("'2018-11 (Д)'!W",TEXT(MATCH($C33,'2018-11 (Д)'!$C$2:$C$100,0)+1,0)))="Н/Д",INDIRECT(CONCATENATE("'2018-10 (Д)'!W",TEXT(MATCH($C33,'2018-10 (Д)'!$C$2:$C$100,0)+1,0))))),"Н/Д",((INDIRECT(CONCATENATE("'2018-11 (Д)'!W",TEXT(MATCH($C33,'2018-11 (Д)'!$C$2:$C$100,0)+1,0)))-INDIRECT(CONCATENATE("'2018-10 (Д)'!W",TEXT(MATCH($C33,'2018-10 (Д)'!$C$2:$C$100,0)+1,0))))/INDIRECT(CONCATENATE("'2018-10 (Д)'!W",TEXT(MATCH($C33,'2018-10 (Д)'!$C$2:$C$100,0)+1,0))))*100)</f>
        <v>134.82897454279447</v>
      </c>
      <c r="HD33" s="9">
        <f ca="1">IF(OR(INDIRECT(CONCATENATE("'2018-12 (Д)'!W",TEXT(MATCH($C33,'2018-12 (Д)'!$C$2:$C$100,0)+1,0)))="Н/Д",INDIRECT(CONCATENATE("'2018-11 (Д)'!W",TEXT(MATCH($C33,'2018-11 (Д)'!$C$2:$C$100,0)+1,0)))="Н/Д",AND(INDIRECT(CONCATENATE("'2018-12 (Д)'!W",TEXT(MATCH($C33,'2018-12 (Д)'!$C$2:$C$100,0)+1,0)))="Н/Д",INDIRECT(CONCATENATE("'2018-11 (Д)'!W",TEXT(MATCH($C33,'2018-11 (Д)'!$C$2:$C$100,0)+1,0))))),"Н/Д",((INDIRECT(CONCATENATE("'2018-12 (Д)'!W",TEXT(MATCH($C33,'2018-12 (Д)'!$C$2:$C$100,0)+1,0)))-INDIRECT(CONCATENATE("'2018-11 (Д)'!W",TEXT(MATCH($C33,'2018-11 (Д)'!$C$2:$C$100,0)+1,0))))/INDIRECT(CONCATENATE("'2018-11 (Д)'!W",TEXT(MATCH($C33,'2018-11 (Д)'!$C$2:$C$100,0)+1,0))))*100)</f>
        <v>-31.018212180982562</v>
      </c>
    </row>
    <row r="34" spans="1:212" x14ac:dyDescent="0.25">
      <c r="A34" s="2" t="s">
        <v>49</v>
      </c>
      <c r="B34" s="2" t="s">
        <v>55</v>
      </c>
      <c r="C34" s="15">
        <v>11800000</v>
      </c>
      <c r="D34" s="9"/>
      <c r="E34" s="9">
        <f ca="1">IF(OR(INDIRECT(CONCATENATE("'2018-03 (Д)'!E",TEXT(MATCH($C34,'2018-03 (Д)'!$C$2:$C$100,0)+1,0)))="Н/Д",INDIRECT(CONCATENATE("'2018-02 (Д)'!E",TEXT(MATCH($C34,'2018-02 (Д)'!$C$2:$C$100,0)+1,0)))="Н/Д",AND(INDIRECT(CONCATENATE("'2018-03 (Д)'!E",TEXT(MATCH($C34,'2018-03 (Д)'!$C$2:$C$100,0)+1,0)))="Н/Д",INDIRECT(CONCATENATE("'2018-02 (Д)'!E",TEXT(MATCH($C34,'2018-02 (Д)'!$C$2:$C$100,0)+1,0))))),"Н/Д",((INDIRECT(CONCATENATE("'2018-03 (Д)'!E",TEXT(MATCH($C34,'2018-03 (Д)'!$C$2:$C$100,0)+1,0)))-INDIRECT(CONCATENATE("'2018-02 (Д)'!E",TEXT(MATCH($C34,'2018-02 (Д)'!$C$2:$C$100,0)+1,0))))/INDIRECT(CONCATENATE("'2018-02 (Д)'!E",TEXT(MATCH($C34,'2018-02 (Д)'!$C$2:$C$100,0)+1,0))))*100)</f>
        <v>430.60797469784688</v>
      </c>
      <c r="F34" s="9">
        <f ca="1">IF(OR(INDIRECT(CONCATENATE("'2018-04 (Д)'!E",TEXT(MATCH($C34,'2018-04 (Д)'!$C$2:$C$100,0)+1,0)))="Н/Д",INDIRECT(CONCATENATE("'2018-03 (Д)'!E",TEXT(MATCH($C34,'2018-03 (Д)'!$C$2:$C$100,0)+1,0)))="Н/Д",AND(INDIRECT(CONCATENATE("'2018-04 (Д)'!E",TEXT(MATCH($C34,'2018-04 (Д)'!$C$2:$C$100,0)+1,0)))="Н/Д",INDIRECT(CONCATENATE("'2018-03 (Д)'!E",TEXT(MATCH($C34,'2018-03 (Д)'!$C$2:$C$100,0)+1,0))))),"Н/Д",((INDIRECT(CONCATENATE("'2018-04 (Д)'!E",TEXT(MATCH($C34,'2018-04 (Д)'!$C$2:$C$100,0)+1,0)))-INDIRECT(CONCATENATE("'2018-03 (Д)'!E",TEXT(MATCH($C34,'2018-03 (Д)'!$C$2:$C$100,0)+1,0))))/INDIRECT(CONCATENATE("'2018-03 (Д)'!E",TEXT(MATCH($C34,'2018-03 (Д)'!$C$2:$C$100,0)+1,0))))*100)</f>
        <v>-2.3934661332288223</v>
      </c>
      <c r="G34" s="9">
        <f ca="1">IF(OR(INDIRECT(CONCATENATE("'2018-05 (Д)'!E",TEXT(MATCH($C34,'2018-05 (Д)'!$C$2:$C$100,0)+1,0)))="Н/Д",INDIRECT(CONCATENATE("'2018-04 (Д)'!E",TEXT(MATCH($C34,'2018-04 (Д)'!$C$2:$C$100,0)+1,0)))="Н/Д",AND(INDIRECT(CONCATENATE("'2018-05 (Д)'!E",TEXT(MATCH($C34,'2018-05 (Д)'!$C$2:$C$100,0)+1,0)))="Н/Д",INDIRECT(CONCATENATE("'2018-04 (Д)'!E",TEXT(MATCH($C34,'2018-04 (Д)'!$C$2:$C$100,0)+1,0))))),"Н/Д",((INDIRECT(CONCATENATE("'2018-05 (Д)'!E",TEXT(MATCH($C34,'2018-05 (Д)'!$C$2:$C$100,0)+1,0)))-INDIRECT(CONCATENATE("'2018-04 (Д)'!E",TEXT(MATCH($C34,'2018-04 (Д)'!$C$2:$C$100,0)+1,0))))/INDIRECT(CONCATENATE("'2018-04 (Д)'!E",TEXT(MATCH($C34,'2018-04 (Д)'!$C$2:$C$100,0)+1,0))))*100)</f>
        <v>-36.697284312157279</v>
      </c>
      <c r="H34" s="9">
        <f ca="1">IF(OR(INDIRECT(CONCATENATE("'2018-06 (Д)'!E",TEXT(MATCH($C34,'2018-06 (Д)'!$C$2:$C$100,0)+1,0)))="Н/Д",INDIRECT(CONCATENATE("'2018-05 (Д)'!E",TEXT(MATCH($C34,'2018-05 (Д)'!$C$2:$C$100,0)+1,0)))="Н/Д",AND(INDIRECT(CONCATENATE("'2018-06 (Д)'!E",TEXT(MATCH($C34,'2018-06 (Д)'!$C$2:$C$100,0)+1,0)))="Н/Д",INDIRECT(CONCATENATE("'2018-05 (Д)'!E",TEXT(MATCH($C34,'2018-05 (Д)'!$C$2:$C$100,0)+1,0))))),"Н/Д",((INDIRECT(CONCATENATE("'2018-06 (Д)'!E",TEXT(MATCH($C34,'2018-06 (Д)'!$C$2:$C$100,0)+1,0)))-INDIRECT(CONCATENATE("'2018-05 (Д)'!E",TEXT(MATCH($C34,'2018-05 (Д)'!$C$2:$C$100,0)+1,0))))/INDIRECT(CONCATENATE("'2018-05 (Д)'!E",TEXT(MATCH($C34,'2018-05 (Д)'!$C$2:$C$100,0)+1,0))))*100)</f>
        <v>304.16354522775492</v>
      </c>
      <c r="I34" s="9">
        <f ca="1">IF(OR(INDIRECT(CONCATENATE("'2018-07 (Д)'!E",TEXT(MATCH($C34,'2018-07 (Д)'!$C$2:$C$100,0)+1,0)))="Н/Д",INDIRECT(CONCATENATE("'2018-06 (Д)'!E",TEXT(MATCH($C34,'2018-06 (Д)'!$C$2:$C$100,0)+1,0)))="Н/Д",AND(INDIRECT(CONCATENATE("'2018-07 (Д)'!E",TEXT(MATCH($C34,'2018-07 (Д)'!$C$2:$C$100,0)+1,0)))="Н/Д",INDIRECT(CONCATENATE("'2018-06 (Д)'!E",TEXT(MATCH($C34,'2018-06 (Д)'!$C$2:$C$100,0)+1,0))))),"Н/Д",((INDIRECT(CONCATENATE("'2018-07 (Д)'!E",TEXT(MATCH($C34,'2018-07 (Д)'!$C$2:$C$100,0)+1,0)))-INDIRECT(CONCATENATE("'2018-06 (Д)'!E",TEXT(MATCH($C34,'2018-06 (Д)'!$C$2:$C$100,0)+1,0))))/INDIRECT(CONCATENATE("'2018-06 (Д)'!E",TEXT(MATCH($C34,'2018-06 (Д)'!$C$2:$C$100,0)+1,0))))*100)</f>
        <v>-78.281961163587525</v>
      </c>
      <c r="J34" s="9">
        <f ca="1">IF(OR(INDIRECT(CONCATENATE("'2018-08 (Д)'!E",TEXT(MATCH($C34,'2018-08 (Д)'!$C$2:$C$100,0)+1,0)))="Н/Д",INDIRECT(CONCATENATE("'2018-07 (Д)'!E",TEXT(MATCH($C34,'2018-07 (Д)'!$C$2:$C$100,0)+1,0)))="Н/Д",AND(INDIRECT(CONCATENATE("'2018-08 (Д)'!E",TEXT(MATCH($C34,'2018-08 (Д)'!$C$2:$C$100,0)+1,0)))="Н/Д",INDIRECT(CONCATENATE("'2018-07 (Д)'!E",TEXT(MATCH($C34,'2018-07 (Д)'!$C$2:$C$100,0)+1,0))))),"Н/Д",((INDIRECT(CONCATENATE("'2018-08 (Д)'!E",TEXT(MATCH($C34,'2018-08 (Д)'!$C$2:$C$100,0)+1,0)))-INDIRECT(CONCATENATE("'2018-07 (Д)'!E",TEXT(MATCH($C34,'2018-07 (Д)'!$C$2:$C$100,0)+1,0))))/INDIRECT(CONCATENATE("'2018-07 (Д)'!E",TEXT(MATCH($C34,'2018-07 (Д)'!$C$2:$C$100,0)+1,0))))*100)</f>
        <v>106.32132717796293</v>
      </c>
      <c r="K34" s="9">
        <f ca="1">IF(OR(INDIRECT(CONCATENATE("'2018-09 (Д)'!E",TEXT(MATCH($C34,'2018-09 (Д)'!$C$2:$C$100,0)+1,0)))="Н/Д",INDIRECT(CONCATENATE("'2018-08 (Д)'!E",TEXT(MATCH($C34,'2018-08 (Д)'!$C$2:$C$100,0)+1,0)))="Н/Д",AND(INDIRECT(CONCATENATE("'2018-09 (Д)'!E",TEXT(MATCH($C34,'2018-09 (Д)'!$C$2:$C$100,0)+1,0)))="Н/Д",INDIRECT(CONCATENATE("'2018-08 (Д)'!E",TEXT(MATCH($C34,'2018-08 (Д)'!$C$2:$C$100,0)+1,0))))),"Н/Д",((INDIRECT(CONCATENATE("'2018-09 (Д)'!E",TEXT(MATCH($C34,'2018-09 (Д)'!$C$2:$C$100,0)+1,0)))-INDIRECT(CONCATENATE("'2018-08 (Д)'!E",TEXT(MATCH($C34,'2018-08 (Д)'!$C$2:$C$100,0)+1,0))))/INDIRECT(CONCATENATE("'2018-08 (Д)'!E",TEXT(MATCH($C34,'2018-08 (Д)'!$C$2:$C$100,0)+1,0))))*100)</f>
        <v>42.570840267713812</v>
      </c>
      <c r="L34" s="9">
        <f ca="1">IF(OR(INDIRECT(CONCATENATE("'2018-10 (Д)'!E",TEXT(MATCH($C34,'2018-10 (Д)'!$C$2:$C$100,0)+1,0)))="Н/Д",INDIRECT(CONCATENATE("'2018-09 (Д)'!E",TEXT(MATCH($C34,'2018-09 (Д)'!$C$2:$C$100,0)+1,0)))="Н/Д",AND(INDIRECT(CONCATENATE("'2018-10 (Д)'!E",TEXT(MATCH($C34,'2018-10 (Д)'!$C$2:$C$100,0)+1,0)))="Н/Д",INDIRECT(CONCATENATE("'2018-09 (Д)'!E",TEXT(MATCH($C34,'2018-09 (Д)'!$C$2:$C$100,0)+1,0))))),"Н/Д",((INDIRECT(CONCATENATE("'2018-10 (Д)'!E",TEXT(MATCH($C34,'2018-10 (Д)'!$C$2:$C$100,0)+1,0)))-INDIRECT(CONCATENATE("'2018-09 (Д)'!E",TEXT(MATCH($C34,'2018-09 (Д)'!$C$2:$C$100,0)+1,0))))/INDIRECT(CONCATENATE("'2018-09 (Д)'!E",TEXT(MATCH($C34,'2018-09 (Д)'!$C$2:$C$100,0)+1,0))))*100)</f>
        <v>-81.373454202721007</v>
      </c>
      <c r="M34" s="9">
        <f ca="1">IF(OR(INDIRECT(CONCATENATE("'2018-11 (Д)'!E",TEXT(MATCH($C34,'2018-11 (Д)'!$C$2:$C$100,0)+1,0)))="Н/Д",INDIRECT(CONCATENATE("'2018-10 (Д)'!E",TEXT(MATCH($C34,'2018-10 (Д)'!$C$2:$C$100,0)+1,0)))="Н/Д",AND(INDIRECT(CONCATENATE("'2018-11 (Д)'!E",TEXT(MATCH($C34,'2018-11 (Д)'!$C$2:$C$100,0)+1,0)))="Н/Д",INDIRECT(CONCATENATE("'2018-10 (Д)'!E",TEXT(MATCH($C34,'2018-10 (Д)'!$C$2:$C$100,0)+1,0))))),"Н/Д",((INDIRECT(CONCATENATE("'2018-11 (Д)'!E",TEXT(MATCH($C34,'2018-11 (Д)'!$C$2:$C$100,0)+1,0)))-INDIRECT(CONCATENATE("'2018-10 (Д)'!E",TEXT(MATCH($C34,'2018-10 (Д)'!$C$2:$C$100,0)+1,0))))/INDIRECT(CONCATENATE("'2018-10 (Д)'!E",TEXT(MATCH($C34,'2018-10 (Д)'!$C$2:$C$100,0)+1,0))))*100)</f>
        <v>323.57872701098262</v>
      </c>
      <c r="N34" s="9">
        <f ca="1">IF(OR(INDIRECT(CONCATENATE("'2018-12 (Д)'!E",TEXT(MATCH($C34,'2018-12 (Д)'!$C$2:$C$100,0)+1,0)))="Н/Д",INDIRECT(CONCATENATE("'2018-11 (Д)'!E",TEXT(MATCH($C34,'2018-11 (Д)'!$C$2:$C$100,0)+1,0)))="Н/Д",AND(INDIRECT(CONCATENATE("'2018-12 (Д)'!E",TEXT(MATCH($C34,'2018-12 (Д)'!$C$2:$C$100,0)+1,0)))="Н/Д",INDIRECT(CONCATENATE("'2018-11 (Д)'!E",TEXT(MATCH($C34,'2018-11 (Д)'!$C$2:$C$100,0)+1,0))))),"Н/Д",((INDIRECT(CONCATENATE("'2018-12 (Д)'!E",TEXT(MATCH($C34,'2018-12 (Д)'!$C$2:$C$100,0)+1,0)))-INDIRECT(CONCATENATE("'2018-11 (Д)'!E",TEXT(MATCH($C34,'2018-11 (Д)'!$C$2:$C$100,0)+1,0))))/INDIRECT(CONCATENATE("'2018-11 (Д)'!E",TEXT(MATCH($C34,'2018-11 (Д)'!$C$2:$C$100,0)+1,0))))*100)</f>
        <v>61.765835243543229</v>
      </c>
      <c r="O34" s="9"/>
      <c r="P34" s="9">
        <f ca="1">IF(OR(INDIRECT(CONCATENATE("'2018-03 (Д)'!F",TEXT(MATCH($C34,'2018-03 (Д)'!$C$2:$C$100,0)+1,0)))="Н/Д",INDIRECT(CONCATENATE("'2018-02 (Д)'!F",TEXT(MATCH($C34,'2018-02 (Д)'!$C$2:$C$100,0)+1,0)))="Н/Д",AND(INDIRECT(CONCATENATE("'2018-03 (Д)'!F",TEXT(MATCH($C34,'2018-03 (Д)'!$C$2:$C$100,0)+1,0)))="Н/Д",INDIRECT(CONCATENATE("'2018-02 (Д)'!F",TEXT(MATCH($C34,'2018-02 (Д)'!$C$2:$C$100,0)+1,0))))),"Н/Д",((INDIRECT(CONCATENATE("'2018-03 (Д)'!F",TEXT(MATCH($C34,'2018-03 (Д)'!$C$2:$C$100,0)+1,0)))-INDIRECT(CONCATENATE("'2018-02 (Д)'!F",TEXT(MATCH($C34,'2018-02 (Д)'!$C$2:$C$100,0)+1,0))))/INDIRECT(CONCATENATE("'2018-02 (Д)'!F",TEXT(MATCH($C34,'2018-02 (Д)'!$C$2:$C$100,0)+1,0))))*100)</f>
        <v>523.50361219572892</v>
      </c>
      <c r="Q34" s="9">
        <f ca="1">IF(OR(INDIRECT(CONCATENATE("'2018-04 (Д)'!F",TEXT(MATCH($C34,'2018-04 (Д)'!$C$2:$C$100,0)+1,0)))="Н/Д",INDIRECT(CONCATENATE("'2018-03 (Д)'!F",TEXT(MATCH($C34,'2018-03 (Д)'!$C$2:$C$100,0)+1,0)))="Н/Д",AND(INDIRECT(CONCATENATE("'2018-04 (Д)'!F",TEXT(MATCH($C34,'2018-04 (Д)'!$C$2:$C$100,0)+1,0)))="Н/Д",INDIRECT(CONCATENATE("'2018-03 (Д)'!F",TEXT(MATCH($C34,'2018-03 (Д)'!$C$2:$C$100,0)+1,0))))),"Н/Д",((INDIRECT(CONCATENATE("'2018-04 (Д)'!F",TEXT(MATCH($C34,'2018-04 (Д)'!$C$2:$C$100,0)+1,0)))-INDIRECT(CONCATENATE("'2018-03 (Д)'!F",TEXT(MATCH($C34,'2018-03 (Д)'!$C$2:$C$100,0)+1,0))))/INDIRECT(CONCATENATE("'2018-03 (Д)'!F",TEXT(MATCH($C34,'2018-03 (Д)'!$C$2:$C$100,0)+1,0))))*100)</f>
        <v>-2.1837731071269477</v>
      </c>
      <c r="R34" s="9">
        <f ca="1">IF(OR(INDIRECT(CONCATENATE("'2018-05 (Д)'!F",TEXT(MATCH($C34,'2018-05 (Д)'!$C$2:$C$100,0)+1,0)))="Н/Д",INDIRECT(CONCATENATE("'2018-04 (Д)'!F",TEXT(MATCH($C34,'2018-04 (Д)'!$C$2:$C$100,0)+1,0)))="Н/Д",AND(INDIRECT(CONCATENATE("'2018-05 (Д)'!F",TEXT(MATCH($C34,'2018-05 (Д)'!$C$2:$C$100,0)+1,0)))="Н/Д",INDIRECT(CONCATENATE("'2018-04 (Д)'!F",TEXT(MATCH($C34,'2018-04 (Д)'!$C$2:$C$100,0)+1,0))))),"Н/Д",((INDIRECT(CONCATENATE("'2018-05 (Д)'!F",TEXT(MATCH($C34,'2018-05 (Д)'!$C$2:$C$100,0)+1,0)))-INDIRECT(CONCATENATE("'2018-04 (Д)'!F",TEXT(MATCH($C34,'2018-04 (Д)'!$C$2:$C$100,0)+1,0))))/INDIRECT(CONCATENATE("'2018-04 (Д)'!F",TEXT(MATCH($C34,'2018-04 (Д)'!$C$2:$C$100,0)+1,0))))*100)</f>
        <v>-46.512300997503374</v>
      </c>
      <c r="S34" s="9">
        <f ca="1">IF(OR(INDIRECT(CONCATENATE("'2018-06 (Д)'!F",TEXT(MATCH($C34,'2018-06 (Д)'!$C$2:$C$100,0)+1,0)))="Н/Д",INDIRECT(CONCATENATE("'2018-05 (Д)'!F",TEXT(MATCH($C34,'2018-05 (Д)'!$C$2:$C$100,0)+1,0)))="Н/Д",AND(INDIRECT(CONCATENATE("'2018-06 (Д)'!F",TEXT(MATCH($C34,'2018-06 (Д)'!$C$2:$C$100,0)+1,0)))="Н/Д",INDIRECT(CONCATENATE("'2018-05 (Д)'!F",TEXT(MATCH($C34,'2018-05 (Д)'!$C$2:$C$100,0)+1,0))))),"Н/Д",((INDIRECT(CONCATENATE("'2018-06 (Д)'!F",TEXT(MATCH($C34,'2018-06 (Д)'!$C$2:$C$100,0)+1,0)))-INDIRECT(CONCATENATE("'2018-05 (Д)'!F",TEXT(MATCH($C34,'2018-05 (Д)'!$C$2:$C$100,0)+1,0))))/INDIRECT(CONCATENATE("'2018-05 (Д)'!F",TEXT(MATCH($C34,'2018-05 (Д)'!$C$2:$C$100,0)+1,0))))*100)</f>
        <v>371.26468301443293</v>
      </c>
      <c r="T34" s="9">
        <f ca="1">IF(OR(INDIRECT(CONCATENATE("'2018-07 (Д)'!F",TEXT(MATCH($C34,'2018-07 (Д)'!$C$2:$C$100,0)+1,0)))="Н/Д",INDIRECT(CONCATENATE("'2018-06 (Д)'!F",TEXT(MATCH($C34,'2018-06 (Д)'!$C$2:$C$100,0)+1,0)))="Н/Д",AND(INDIRECT(CONCATENATE("'2018-07 (Д)'!F",TEXT(MATCH($C34,'2018-07 (Д)'!$C$2:$C$100,0)+1,0)))="Н/Д",INDIRECT(CONCATENATE("'2018-06 (Д)'!F",TEXT(MATCH($C34,'2018-06 (Д)'!$C$2:$C$100,0)+1,0))))),"Н/Д",((INDIRECT(CONCATENATE("'2018-07 (Д)'!F",TEXT(MATCH($C34,'2018-07 (Д)'!$C$2:$C$100,0)+1,0)))-INDIRECT(CONCATENATE("'2018-06 (Д)'!F",TEXT(MATCH($C34,'2018-06 (Д)'!$C$2:$C$100,0)+1,0))))/INDIRECT(CONCATENATE("'2018-06 (Д)'!F",TEXT(MATCH($C34,'2018-06 (Д)'!$C$2:$C$100,0)+1,0))))*100)</f>
        <v>-83.774104332432458</v>
      </c>
      <c r="U34" s="9">
        <f ca="1">IF(OR(INDIRECT(CONCATENATE("'2018-08 (Д)'!F",TEXT(MATCH($C34,'2018-08 (Д)'!$C$2:$C$100,0)+1,0)))="Н/Д",INDIRECT(CONCATENATE("'2018-07 (Д)'!F",TEXT(MATCH($C34,'2018-07 (Д)'!$C$2:$C$100,0)+1,0)))="Н/Д",AND(INDIRECT(CONCATENATE("'2018-08 (Д)'!F",TEXT(MATCH($C34,'2018-08 (Д)'!$C$2:$C$100,0)+1,0)))="Н/Д",INDIRECT(CONCATENATE("'2018-07 (Д)'!F",TEXT(MATCH($C34,'2018-07 (Д)'!$C$2:$C$100,0)+1,0))))),"Н/Д",((INDIRECT(CONCATENATE("'2018-08 (Д)'!F",TEXT(MATCH($C34,'2018-08 (Д)'!$C$2:$C$100,0)+1,0)))-INDIRECT(CONCATENATE("'2018-07 (Д)'!F",TEXT(MATCH($C34,'2018-07 (Д)'!$C$2:$C$100,0)+1,0))))/INDIRECT(CONCATENATE("'2018-07 (Д)'!F",TEXT(MATCH($C34,'2018-07 (Д)'!$C$2:$C$100,0)+1,0))))*100)</f>
        <v>182.01345792696242</v>
      </c>
      <c r="V34" s="9">
        <f ca="1">IF(OR(INDIRECT(CONCATENATE("'2018-09 (Д)'!F",TEXT(MATCH($C34,'2018-09 (Д)'!$C$2:$C$100,0)+1,0)))="Н/Д",INDIRECT(CONCATENATE("'2018-08 (Д)'!F",TEXT(MATCH($C34,'2018-08 (Д)'!$C$2:$C$100,0)+1,0)))="Н/Д",AND(INDIRECT(CONCATENATE("'2018-09 (Д)'!F",TEXT(MATCH($C34,'2018-09 (Д)'!$C$2:$C$100,0)+1,0)))="Н/Д",INDIRECT(CONCATENATE("'2018-08 (Д)'!F",TEXT(MATCH($C34,'2018-08 (Д)'!$C$2:$C$100,0)+1,0))))),"Н/Д",((INDIRECT(CONCATENATE("'2018-09 (Д)'!F",TEXT(MATCH($C34,'2018-09 (Д)'!$C$2:$C$100,0)+1,0)))-INDIRECT(CONCATENATE("'2018-08 (Д)'!F",TEXT(MATCH($C34,'2018-08 (Д)'!$C$2:$C$100,0)+1,0))))/INDIRECT(CONCATENATE("'2018-08 (Д)'!F",TEXT(MATCH($C34,'2018-08 (Д)'!$C$2:$C$100,0)+1,0))))*100)</f>
        <v>43.242736056366319</v>
      </c>
      <c r="W34" s="9">
        <f ca="1">IF(OR(INDIRECT(CONCATENATE("'2018-10 (Д)'!F",TEXT(MATCH($C34,'2018-10 (Д)'!$C$2:$C$100,0)+1,0)))="Н/Д",INDIRECT(CONCATENATE("'2018-09 (Д)'!F",TEXT(MATCH($C34,'2018-09 (Д)'!$C$2:$C$100,0)+1,0)))="Н/Д",AND(INDIRECT(CONCATENATE("'2018-10 (Д)'!F",TEXT(MATCH($C34,'2018-10 (Д)'!$C$2:$C$100,0)+1,0)))="Н/Д",INDIRECT(CONCATENATE("'2018-09 (Д)'!F",TEXT(MATCH($C34,'2018-09 (Д)'!$C$2:$C$100,0)+1,0))))),"Н/Д",((INDIRECT(CONCATENATE("'2018-10 (Д)'!F",TEXT(MATCH($C34,'2018-10 (Д)'!$C$2:$C$100,0)+1,0)))-INDIRECT(CONCATENATE("'2018-09 (Д)'!F",TEXT(MATCH($C34,'2018-09 (Д)'!$C$2:$C$100,0)+1,0))))/INDIRECT(CONCATENATE("'2018-09 (Д)'!F",TEXT(MATCH($C34,'2018-09 (Д)'!$C$2:$C$100,0)+1,0))))*100)</f>
        <v>-82.143751813330212</v>
      </c>
      <c r="X34" s="9">
        <f ca="1">IF(OR(INDIRECT(CONCATENATE("'2018-11 (Д)'!F",TEXT(MATCH($C34,'2018-11 (Д)'!$C$2:$C$100,0)+1,0)))="Н/Д",INDIRECT(CONCATENATE("'2018-10 (Д)'!F",TEXT(MATCH($C34,'2018-10 (Д)'!$C$2:$C$100,0)+1,0)))="Н/Д",AND(INDIRECT(CONCATENATE("'2018-11 (Д)'!F",TEXT(MATCH($C34,'2018-11 (Д)'!$C$2:$C$100,0)+1,0)))="Н/Д",INDIRECT(CONCATENATE("'2018-10 (Д)'!F",TEXT(MATCH($C34,'2018-10 (Д)'!$C$2:$C$100,0)+1,0))))),"Н/Д",((INDIRECT(CONCATENATE("'2018-11 (Д)'!F",TEXT(MATCH($C34,'2018-11 (Д)'!$C$2:$C$100,0)+1,0)))-INDIRECT(CONCATENATE("'2018-10 (Д)'!F",TEXT(MATCH($C34,'2018-10 (Д)'!$C$2:$C$100,0)+1,0))))/INDIRECT(CONCATENATE("'2018-10 (Д)'!F",TEXT(MATCH($C34,'2018-10 (Д)'!$C$2:$C$100,0)+1,0))))*100)</f>
        <v>340.14100050984109</v>
      </c>
      <c r="Y34" s="9">
        <f ca="1">IF(OR(INDIRECT(CONCATENATE("'2018-12 (Д)'!F",TEXT(MATCH($C34,'2018-12 (Д)'!$C$2:$C$100,0)+1,0)))="Н/Д",INDIRECT(CONCATENATE("'2018-11 (Д)'!F",TEXT(MATCH($C34,'2018-11 (Д)'!$C$2:$C$100,0)+1,0)))="Н/Д",AND(INDIRECT(CONCATENATE("'2018-12 (Д)'!F",TEXT(MATCH($C34,'2018-12 (Д)'!$C$2:$C$100,0)+1,0)))="Н/Д",INDIRECT(CONCATENATE("'2018-11 (Д)'!F",TEXT(MATCH($C34,'2018-11 (Д)'!$C$2:$C$100,0)+1,0))))),"Н/Д",((INDIRECT(CONCATENATE("'2018-12 (Д)'!F",TEXT(MATCH($C34,'2018-12 (Д)'!$C$2:$C$100,0)+1,0)))-INDIRECT(CONCATENATE("'2018-11 (Д)'!F",TEXT(MATCH($C34,'2018-11 (Д)'!$C$2:$C$100,0)+1,0))))/INDIRECT(CONCATENATE("'2018-11 (Д)'!F",TEXT(MATCH($C34,'2018-11 (Д)'!$C$2:$C$100,0)+1,0))))*100)</f>
        <v>61.905567809187232</v>
      </c>
      <c r="Z34" s="9"/>
      <c r="AA34" s="9">
        <f ca="1">IF(OR(INDIRECT(CONCATENATE("'2018-03 (Д)'!G",TEXT(MATCH($C34,'2018-03 (Д)'!$C$2:$C$100,0)+1,0)))="Н/Д",INDIRECT(CONCATENATE("'2018-02 (Д)'!G",TEXT(MATCH($C34,'2018-02 (Д)'!$C$2:$C$100,0)+1,0)))="Н/Д",AND(INDIRECT(CONCATENATE("'2018-03 (Д)'!G",TEXT(MATCH($C34,'2018-03 (Д)'!$C$2:$C$100,0)+1,0)))="Н/Д",INDIRECT(CONCATENATE("'2018-02 (Д)'!G",TEXT(MATCH($C34,'2018-02 (Д)'!$C$2:$C$100,0)+1,0))))),"Н/Д",((INDIRECT(CONCATENATE("'2018-03 (Д)'!G",TEXT(MATCH($C34,'2018-03 (Д)'!$C$2:$C$100,0)+1,0)))-INDIRECT(CONCATENATE("'2018-02 (Д)'!G",TEXT(MATCH($C34,'2018-02 (Д)'!$C$2:$C$100,0)+1,0))))/INDIRECT(CONCATENATE("'2018-02 (Д)'!G",TEXT(MATCH($C34,'2018-02 (Д)'!$C$2:$C$100,0)+1,0))))*100)</f>
        <v>1500.4788145907655</v>
      </c>
      <c r="AB34" s="9">
        <f ca="1">IF(OR(INDIRECT(CONCATENATE("'2018-04 (Д)'!G",TEXT(MATCH($C34,'2018-04 (Д)'!$C$2:$C$100,0)+1,0)))="Н/Д",INDIRECT(CONCATENATE("'2018-03 (Д)'!G",TEXT(MATCH($C34,'2018-03 (Д)'!$C$2:$C$100,0)+1,0)))="Н/Д",AND(INDIRECT(CONCATENATE("'2018-04 (Д)'!G",TEXT(MATCH($C34,'2018-04 (Д)'!$C$2:$C$100,0)+1,0)))="Н/Д",INDIRECT(CONCATENATE("'2018-03 (Д)'!G",TEXT(MATCH($C34,'2018-03 (Д)'!$C$2:$C$100,0)+1,0))))),"Н/Д",((INDIRECT(CONCATENATE("'2018-04 (Д)'!G",TEXT(MATCH($C34,'2018-04 (Д)'!$C$2:$C$100,0)+1,0)))-INDIRECT(CONCATENATE("'2018-03 (Д)'!G",TEXT(MATCH($C34,'2018-03 (Д)'!$C$2:$C$100,0)+1,0))))/INDIRECT(CONCATENATE("'2018-03 (Д)'!G",TEXT(MATCH($C34,'2018-03 (Д)'!$C$2:$C$100,0)+1,0))))*100)</f>
        <v>31.881023279846016</v>
      </c>
      <c r="AC34" s="9">
        <f ca="1">IF(OR(INDIRECT(CONCATENATE("'2018-05 (Д)'!G",TEXT(MATCH($C34,'2018-05 (Д)'!$C$2:$C$100,0)+1,0)))="Н/Д",INDIRECT(CONCATENATE("'2018-04 (Д)'!G",TEXT(MATCH($C34,'2018-04 (Д)'!$C$2:$C$100,0)+1,0)))="Н/Д",AND(INDIRECT(CONCATENATE("'2018-05 (Д)'!G",TEXT(MATCH($C34,'2018-05 (Д)'!$C$2:$C$100,0)+1,0)))="Н/Д",INDIRECT(CONCATENATE("'2018-04 (Д)'!G",TEXT(MATCH($C34,'2018-04 (Д)'!$C$2:$C$100,0)+1,0))))),"Н/Д",((INDIRECT(CONCATENATE("'2018-05 (Д)'!G",TEXT(MATCH($C34,'2018-05 (Д)'!$C$2:$C$100,0)+1,0)))-INDIRECT(CONCATENATE("'2018-04 (Д)'!G",TEXT(MATCH($C34,'2018-04 (Д)'!$C$2:$C$100,0)+1,0))))/INDIRECT(CONCATENATE("'2018-04 (Д)'!G",TEXT(MATCH($C34,'2018-04 (Д)'!$C$2:$C$100,0)+1,0))))*100)</f>
        <v>-29.559197713919577</v>
      </c>
      <c r="AD34" s="9">
        <f ca="1">IF(OR(INDIRECT(CONCATENATE("'2018-06 (Д)'!G",TEXT(MATCH($C34,'2018-06 (Д)'!$C$2:$C$100,0)+1,0)))="Н/Д",INDIRECT(CONCATENATE("'2018-05 (Д)'!G",TEXT(MATCH($C34,'2018-05 (Д)'!$C$2:$C$100,0)+1,0)))="Н/Д",AND(INDIRECT(CONCATENATE("'2018-06 (Д)'!G",TEXT(MATCH($C34,'2018-06 (Д)'!$C$2:$C$100,0)+1,0)))="Н/Д",INDIRECT(CONCATENATE("'2018-05 (Д)'!G",TEXT(MATCH($C34,'2018-05 (Д)'!$C$2:$C$100,0)+1,0))))),"Н/Д",((INDIRECT(CONCATENATE("'2018-06 (Д)'!G",TEXT(MATCH($C34,'2018-06 (Д)'!$C$2:$C$100,0)+1,0)))-INDIRECT(CONCATENATE("'2018-05 (Д)'!G",TEXT(MATCH($C34,'2018-05 (Д)'!$C$2:$C$100,0)+1,0))))/INDIRECT(CONCATENATE("'2018-05 (Д)'!G",TEXT(MATCH($C34,'2018-05 (Д)'!$C$2:$C$100,0)+1,0))))*100)</f>
        <v>307.31616283249195</v>
      </c>
      <c r="AE34" s="9">
        <f ca="1">IF(OR(INDIRECT(CONCATENATE("'2018-07 (Д)'!G",TEXT(MATCH($C34,'2018-07 (Д)'!$C$2:$C$100,0)+1,0)))="Н/Д",INDIRECT(CONCATENATE("'2018-06 (Д)'!G",TEXT(MATCH($C34,'2018-06 (Д)'!$C$2:$C$100,0)+1,0)))="Н/Д",AND(INDIRECT(CONCATENATE("'2018-07 (Д)'!G",TEXT(MATCH($C34,'2018-07 (Д)'!$C$2:$C$100,0)+1,0)))="Н/Д",INDIRECT(CONCATENATE("'2018-06 (Д)'!G",TEXT(MATCH($C34,'2018-06 (Д)'!$C$2:$C$100,0)+1,0))))),"Н/Д",((INDIRECT(CONCATENATE("'2018-07 (Д)'!G",TEXT(MATCH($C34,'2018-07 (Д)'!$C$2:$C$100,0)+1,0)))-INDIRECT(CONCATENATE("'2018-06 (Д)'!G",TEXT(MATCH($C34,'2018-06 (Д)'!$C$2:$C$100,0)+1,0))))/INDIRECT(CONCATENATE("'2018-06 (Д)'!G",TEXT(MATCH($C34,'2018-06 (Д)'!$C$2:$C$100,0)+1,0))))*100)</f>
        <v>-54.505078558751151</v>
      </c>
      <c r="AF34" s="9">
        <f ca="1">IF(OR(INDIRECT(CONCATENATE("'2018-08 (Д)'!G",TEXT(MATCH($C34,'2018-08 (Д)'!$C$2:$C$100,0)+1,0)))="Н/Д",INDIRECT(CONCATENATE("'2018-07 (Д)'!G",TEXT(MATCH($C34,'2018-07 (Д)'!$C$2:$C$100,0)+1,0)))="Н/Д",AND(INDIRECT(CONCATENATE("'2018-08 (Д)'!G",TEXT(MATCH($C34,'2018-08 (Д)'!$C$2:$C$100,0)+1,0)))="Н/Д",INDIRECT(CONCATENATE("'2018-07 (Д)'!G",TEXT(MATCH($C34,'2018-07 (Д)'!$C$2:$C$100,0)+1,0))))),"Н/Д",((INDIRECT(CONCATENATE("'2018-08 (Д)'!G",TEXT(MATCH($C34,'2018-08 (Д)'!$C$2:$C$100,0)+1,0)))-INDIRECT(CONCATENATE("'2018-07 (Д)'!G",TEXT(MATCH($C34,'2018-07 (Д)'!$C$2:$C$100,0)+1,0))))/INDIRECT(CONCATENATE("'2018-07 (Д)'!G",TEXT(MATCH($C34,'2018-07 (Д)'!$C$2:$C$100,0)+1,0))))*100)</f>
        <v>-23.016171228060276</v>
      </c>
      <c r="AG34" s="9">
        <f ca="1">IF(OR(INDIRECT(CONCATENATE("'2018-09 (Д)'!G",TEXT(MATCH($C34,'2018-09 (Д)'!$C$2:$C$100,0)+1,0)))="Н/Д",INDIRECT(CONCATENATE("'2018-08 (Д)'!G",TEXT(MATCH($C34,'2018-08 (Д)'!$C$2:$C$100,0)+1,0)))="Н/Д",AND(INDIRECT(CONCATENATE("'2018-09 (Д)'!G",TEXT(MATCH($C34,'2018-09 (Д)'!$C$2:$C$100,0)+1,0)))="Н/Д",INDIRECT(CONCATENATE("'2018-08 (Д)'!G",TEXT(MATCH($C34,'2018-08 (Д)'!$C$2:$C$100,0)+1,0))))),"Н/Д",((INDIRECT(CONCATENATE("'2018-09 (Д)'!G",TEXT(MATCH($C34,'2018-09 (Д)'!$C$2:$C$100,0)+1,0)))-INDIRECT(CONCATENATE("'2018-08 (Д)'!G",TEXT(MATCH($C34,'2018-08 (Д)'!$C$2:$C$100,0)+1,0))))/INDIRECT(CONCATENATE("'2018-08 (Д)'!G",TEXT(MATCH($C34,'2018-08 (Д)'!$C$2:$C$100,0)+1,0))))*100)</f>
        <v>91.511270001040913</v>
      </c>
      <c r="AH34" s="9">
        <f ca="1">IF(OR(INDIRECT(CONCATENATE("'2018-10 (Д)'!G",TEXT(MATCH($C34,'2018-10 (Д)'!$C$2:$C$100,0)+1,0)))="Н/Д",INDIRECT(CONCATENATE("'2018-09 (Д)'!G",TEXT(MATCH($C34,'2018-09 (Д)'!$C$2:$C$100,0)+1,0)))="Н/Д",AND(INDIRECT(CONCATENATE("'2018-10 (Д)'!G",TEXT(MATCH($C34,'2018-10 (Д)'!$C$2:$C$100,0)+1,0)))="Н/Д",INDIRECT(CONCATENATE("'2018-09 (Д)'!G",TEXT(MATCH($C34,'2018-09 (Д)'!$C$2:$C$100,0)+1,0))))),"Н/Д",((INDIRECT(CONCATENATE("'2018-10 (Д)'!G",TEXT(MATCH($C34,'2018-10 (Д)'!$C$2:$C$100,0)+1,0)))-INDIRECT(CONCATENATE("'2018-09 (Д)'!G",TEXT(MATCH($C34,'2018-09 (Д)'!$C$2:$C$100,0)+1,0))))/INDIRECT(CONCATENATE("'2018-09 (Д)'!G",TEXT(MATCH($C34,'2018-09 (Д)'!$C$2:$C$100,0)+1,0))))*100)</f>
        <v>-39.104821292396878</v>
      </c>
      <c r="AI34" s="9">
        <f ca="1">IF(OR(INDIRECT(CONCATENATE("'2018-11 (Д)'!G",TEXT(MATCH($C34,'2018-11 (Д)'!$C$2:$C$100,0)+1,0)))="Н/Д",INDIRECT(CONCATENATE("'2018-10 (Д)'!G",TEXT(MATCH($C34,'2018-10 (Д)'!$C$2:$C$100,0)+1,0)))="Н/Д",AND(INDIRECT(CONCATENATE("'2018-11 (Д)'!G",TEXT(MATCH($C34,'2018-11 (Д)'!$C$2:$C$100,0)+1,0)))="Н/Д",INDIRECT(CONCATENATE("'2018-10 (Д)'!G",TEXT(MATCH($C34,'2018-10 (Д)'!$C$2:$C$100,0)+1,0))))),"Н/Д",((INDIRECT(CONCATENATE("'2018-11 (Д)'!G",TEXT(MATCH($C34,'2018-11 (Д)'!$C$2:$C$100,0)+1,0)))-INDIRECT(CONCATENATE("'2018-10 (Д)'!G",TEXT(MATCH($C34,'2018-10 (Д)'!$C$2:$C$100,0)+1,0))))/INDIRECT(CONCATENATE("'2018-10 (Д)'!G",TEXT(MATCH($C34,'2018-10 (Д)'!$C$2:$C$100,0)+1,0))))*100)</f>
        <v>62.173000173135364</v>
      </c>
      <c r="AJ34" s="9">
        <f ca="1">IF(OR(INDIRECT(CONCATENATE("'2018-12 (Д)'!G",TEXT(MATCH($C34,'2018-12 (Д)'!$C$2:$C$100,0)+1,0)))="Н/Д",INDIRECT(CONCATENATE("'2018-11 (Д)'!G",TEXT(MATCH($C34,'2018-11 (Д)'!$C$2:$C$100,0)+1,0)))="Н/Д",AND(INDIRECT(CONCATENATE("'2018-12 (Д)'!G",TEXT(MATCH($C34,'2018-12 (Д)'!$C$2:$C$100,0)+1,0)))="Н/Д",INDIRECT(CONCATENATE("'2018-11 (Д)'!G",TEXT(MATCH($C34,'2018-11 (Д)'!$C$2:$C$100,0)+1,0))))),"Н/Д",((INDIRECT(CONCATENATE("'2018-12 (Д)'!G",TEXT(MATCH($C34,'2018-12 (Д)'!$C$2:$C$100,0)+1,0)))-INDIRECT(CONCATENATE("'2018-11 (Д)'!G",TEXT(MATCH($C34,'2018-11 (Д)'!$C$2:$C$100,0)+1,0))))/INDIRECT(CONCATENATE("'2018-11 (Д)'!G",TEXT(MATCH($C34,'2018-11 (Д)'!$C$2:$C$100,0)+1,0))))*100)</f>
        <v>39.547104649919923</v>
      </c>
      <c r="AK34" s="9"/>
      <c r="AL34" s="9">
        <f ca="1">IF(OR(INDIRECT(CONCATENATE("'2018-03 (Д)'!H",TEXT(MATCH($C34,'2018-03 (Д)'!$C$2:$C$100,0)+1,0)))="Н/Д",INDIRECT(CONCATENATE("'2018-02 (Д)'!H",TEXT(MATCH($C34,'2018-02 (Д)'!$C$2:$C$100,0)+1,0)))="Н/Д",AND(INDIRECT(CONCATENATE("'2018-03 (Д)'!H",TEXT(MATCH($C34,'2018-03 (Д)'!$C$2:$C$100,0)+1,0)))="Н/Д",INDIRECT(CONCATENATE("'2018-02 (Д)'!H",TEXT(MATCH($C34,'2018-02 (Д)'!$C$2:$C$100,0)+1,0))))),"Н/Д",((INDIRECT(CONCATENATE("'2018-03 (Д)'!H",TEXT(MATCH($C34,'2018-03 (Д)'!$C$2:$C$100,0)+1,0)))-INDIRECT(CONCATENATE("'2018-02 (Д)'!H",TEXT(MATCH($C34,'2018-02 (Д)'!$C$2:$C$100,0)+1,0))))/INDIRECT(CONCATENATE("'2018-02 (Д)'!H",TEXT(MATCH($C34,'2018-02 (Д)'!$C$2:$C$100,0)+1,0))))*100)</f>
        <v>39.230019472260544</v>
      </c>
      <c r="AM34" s="9">
        <f ca="1">IF(OR(INDIRECT(CONCATENATE("'2018-04 (Д)'!H",TEXT(MATCH($C34,'2018-04 (Д)'!$C$2:$C$100,0)+1,0)))="Н/Д",INDIRECT(CONCATENATE("'2018-03 (Д)'!H",TEXT(MATCH($C34,'2018-03 (Д)'!$C$2:$C$100,0)+1,0)))="Н/Д",AND(INDIRECT(CONCATENATE("'2018-04 (Д)'!H",TEXT(MATCH($C34,'2018-04 (Д)'!$C$2:$C$100,0)+1,0)))="Н/Д",INDIRECT(CONCATENATE("'2018-03 (Д)'!H",TEXT(MATCH($C34,'2018-03 (Д)'!$C$2:$C$100,0)+1,0))))),"Н/Д",((INDIRECT(CONCATENATE("'2018-04 (Д)'!H",TEXT(MATCH($C34,'2018-04 (Д)'!$C$2:$C$100,0)+1,0)))-INDIRECT(CONCATENATE("'2018-03 (Д)'!H",TEXT(MATCH($C34,'2018-03 (Д)'!$C$2:$C$100,0)+1,0))))/INDIRECT(CONCATENATE("'2018-03 (Д)'!H",TEXT(MATCH($C34,'2018-03 (Д)'!$C$2:$C$100,0)+1,0))))*100)</f>
        <v>-5.8891728920081565</v>
      </c>
      <c r="AN34" s="9">
        <f ca="1">IF(OR(INDIRECT(CONCATENATE("'2018-05 (Д)'!H",TEXT(MATCH($C34,'2018-05 (Д)'!$C$2:$C$100,0)+1,0)))="Н/Д",INDIRECT(CONCATENATE("'2018-04 (Д)'!H",TEXT(MATCH($C34,'2018-04 (Д)'!$C$2:$C$100,0)+1,0)))="Н/Д",AND(INDIRECT(CONCATENATE("'2018-05 (Д)'!H",TEXT(MATCH($C34,'2018-05 (Д)'!$C$2:$C$100,0)+1,0)))="Н/Д",INDIRECT(CONCATENATE("'2018-04 (Д)'!H",TEXT(MATCH($C34,'2018-04 (Д)'!$C$2:$C$100,0)+1,0))))),"Н/Д",((INDIRECT(CONCATENATE("'2018-05 (Д)'!H",TEXT(MATCH($C34,'2018-05 (Д)'!$C$2:$C$100,0)+1,0)))-INDIRECT(CONCATENATE("'2018-04 (Д)'!H",TEXT(MATCH($C34,'2018-04 (Д)'!$C$2:$C$100,0)+1,0))))/INDIRECT(CONCATENATE("'2018-04 (Д)'!H",TEXT(MATCH($C34,'2018-04 (Д)'!$C$2:$C$100,0)+1,0))))*100)</f>
        <v>5.9005540155873097</v>
      </c>
      <c r="AO34" s="9">
        <f ca="1">IF(OR(INDIRECT(CONCATENATE("'2018-06 (Д)'!H",TEXT(MATCH($C34,'2018-06 (Д)'!$C$2:$C$100,0)+1,0)))="Н/Д",INDIRECT(CONCATENATE("'2018-05 (Д)'!H",TEXT(MATCH($C34,'2018-05 (Д)'!$C$2:$C$100,0)+1,0)))="Н/Д",AND(INDIRECT(CONCATENATE("'2018-06 (Д)'!H",TEXT(MATCH($C34,'2018-06 (Д)'!$C$2:$C$100,0)+1,0)))="Н/Д",INDIRECT(CONCATENATE("'2018-05 (Д)'!H",TEXT(MATCH($C34,'2018-05 (Д)'!$C$2:$C$100,0)+1,0))))),"Н/Д",((INDIRECT(CONCATENATE("'2018-06 (Д)'!H",TEXT(MATCH($C34,'2018-06 (Д)'!$C$2:$C$100,0)+1,0)))-INDIRECT(CONCATENATE("'2018-05 (Д)'!H",TEXT(MATCH($C34,'2018-05 (Д)'!$C$2:$C$100,0)+1,0))))/INDIRECT(CONCATENATE("'2018-05 (Д)'!H",TEXT(MATCH($C34,'2018-05 (Д)'!$C$2:$C$100,0)+1,0))))*100)</f>
        <v>8.3861346483286905</v>
      </c>
      <c r="AP34" s="9">
        <f ca="1">IF(OR(INDIRECT(CONCATENATE("'2018-07 (Д)'!H",TEXT(MATCH($C34,'2018-07 (Д)'!$C$2:$C$100,0)+1,0)))="Н/Д",INDIRECT(CONCATENATE("'2018-06 (Д)'!H",TEXT(MATCH($C34,'2018-06 (Д)'!$C$2:$C$100,0)+1,0)))="Н/Д",AND(INDIRECT(CONCATENATE("'2018-07 (Д)'!H",TEXT(MATCH($C34,'2018-07 (Д)'!$C$2:$C$100,0)+1,0)))="Н/Д",INDIRECT(CONCATENATE("'2018-06 (Д)'!H",TEXT(MATCH($C34,'2018-06 (Д)'!$C$2:$C$100,0)+1,0))))),"Н/Д",((INDIRECT(CONCATENATE("'2018-07 (Д)'!H",TEXT(MATCH($C34,'2018-07 (Д)'!$C$2:$C$100,0)+1,0)))-INDIRECT(CONCATENATE("'2018-06 (Д)'!H",TEXT(MATCH($C34,'2018-06 (Д)'!$C$2:$C$100,0)+1,0))))/INDIRECT(CONCATENATE("'2018-06 (Д)'!H",TEXT(MATCH($C34,'2018-06 (Д)'!$C$2:$C$100,0)+1,0))))*100)</f>
        <v>3.43528068402544</v>
      </c>
      <c r="AQ34" s="9">
        <f ca="1">IF(OR(INDIRECT(CONCATENATE("'2018-08 (Д)'!H",TEXT(MATCH($C34,'2018-08 (Д)'!$C$2:$C$100,0)+1,0)))="Н/Д",INDIRECT(CONCATENATE("'2018-07 (Д)'!H",TEXT(MATCH($C34,'2018-07 (Д)'!$C$2:$C$100,0)+1,0)))="Н/Д",AND(INDIRECT(CONCATENATE("'2018-08 (Д)'!H",TEXT(MATCH($C34,'2018-08 (Д)'!$C$2:$C$100,0)+1,0)))="Н/Д",INDIRECT(CONCATENATE("'2018-07 (Д)'!H",TEXT(MATCH($C34,'2018-07 (Д)'!$C$2:$C$100,0)+1,0))))),"Н/Д",((INDIRECT(CONCATENATE("'2018-08 (Д)'!H",TEXT(MATCH($C34,'2018-08 (Д)'!$C$2:$C$100,0)+1,0)))-INDIRECT(CONCATENATE("'2018-07 (Д)'!H",TEXT(MATCH($C34,'2018-07 (Д)'!$C$2:$C$100,0)+1,0))))/INDIRECT(CONCATENATE("'2018-07 (Д)'!H",TEXT(MATCH($C34,'2018-07 (Д)'!$C$2:$C$100,0)+1,0))))*100)</f>
        <v>-12.276311209569645</v>
      </c>
      <c r="AR34" s="9">
        <f ca="1">IF(OR(INDIRECT(CONCATENATE("'2018-09 (Д)'!H",TEXT(MATCH($C34,'2018-09 (Д)'!$C$2:$C$100,0)+1,0)))="Н/Д",INDIRECT(CONCATENATE("'2018-08 (Д)'!H",TEXT(MATCH($C34,'2018-08 (Д)'!$C$2:$C$100,0)+1,0)))="Н/Д",AND(INDIRECT(CONCATENATE("'2018-09 (Д)'!H",TEXT(MATCH($C34,'2018-09 (Д)'!$C$2:$C$100,0)+1,0)))="Н/Д",INDIRECT(CONCATENATE("'2018-08 (Д)'!H",TEXT(MATCH($C34,'2018-08 (Д)'!$C$2:$C$100,0)+1,0))))),"Н/Д",((INDIRECT(CONCATENATE("'2018-09 (Д)'!H",TEXT(MATCH($C34,'2018-09 (Д)'!$C$2:$C$100,0)+1,0)))-INDIRECT(CONCATENATE("'2018-08 (Д)'!H",TEXT(MATCH($C34,'2018-08 (Д)'!$C$2:$C$100,0)+1,0))))/INDIRECT(CONCATENATE("'2018-08 (Д)'!H",TEXT(MATCH($C34,'2018-08 (Д)'!$C$2:$C$100,0)+1,0))))*100)</f>
        <v>-9.3955754516670709</v>
      </c>
      <c r="AS34" s="9">
        <f ca="1">IF(OR(INDIRECT(CONCATENATE("'2018-10 (Д)'!H",TEXT(MATCH($C34,'2018-10 (Д)'!$C$2:$C$100,0)+1,0)))="Н/Д",INDIRECT(CONCATENATE("'2018-09 (Д)'!H",TEXT(MATCH($C34,'2018-09 (Д)'!$C$2:$C$100,0)+1,0)))="Н/Д",AND(INDIRECT(CONCATENATE("'2018-10 (Д)'!H",TEXT(MATCH($C34,'2018-10 (Д)'!$C$2:$C$100,0)+1,0)))="Н/Д",INDIRECT(CONCATENATE("'2018-09 (Д)'!H",TEXT(MATCH($C34,'2018-09 (Д)'!$C$2:$C$100,0)+1,0))))),"Н/Д",((INDIRECT(CONCATENATE("'2018-10 (Д)'!H",TEXT(MATCH($C34,'2018-10 (Д)'!$C$2:$C$100,0)+1,0)))-INDIRECT(CONCATENATE("'2018-09 (Д)'!H",TEXT(MATCH($C34,'2018-09 (Д)'!$C$2:$C$100,0)+1,0))))/INDIRECT(CONCATENATE("'2018-09 (Д)'!H",TEXT(MATCH($C34,'2018-09 (Д)'!$C$2:$C$100,0)+1,0))))*100)</f>
        <v>-12.210693384140171</v>
      </c>
      <c r="AT34" s="9">
        <f ca="1">IF(OR(INDIRECT(CONCATENATE("'2018-11 (Д)'!H",TEXT(MATCH($C34,'2018-11 (Д)'!$C$2:$C$100,0)+1,0)))="Н/Д",INDIRECT(CONCATENATE("'2018-10 (Д)'!H",TEXT(MATCH($C34,'2018-10 (Д)'!$C$2:$C$100,0)+1,0)))="Н/Д",AND(INDIRECT(CONCATENATE("'2018-11 (Д)'!H",TEXT(MATCH($C34,'2018-11 (Д)'!$C$2:$C$100,0)+1,0)))="Н/Д",INDIRECT(CONCATENATE("'2018-10 (Д)'!H",TEXT(MATCH($C34,'2018-10 (Д)'!$C$2:$C$100,0)+1,0))))),"Н/Д",((INDIRECT(CONCATENATE("'2018-11 (Д)'!H",TEXT(MATCH($C34,'2018-11 (Д)'!$C$2:$C$100,0)+1,0)))-INDIRECT(CONCATENATE("'2018-10 (Д)'!H",TEXT(MATCH($C34,'2018-10 (Д)'!$C$2:$C$100,0)+1,0))))/INDIRECT(CONCATENATE("'2018-10 (Д)'!H",TEXT(MATCH($C34,'2018-10 (Д)'!$C$2:$C$100,0)+1,0))))*100)</f>
        <v>21.743498529747029</v>
      </c>
      <c r="AU34" s="9">
        <f ca="1">IF(OR(INDIRECT(CONCATENATE("'2018-12 (Д)'!H",TEXT(MATCH($C34,'2018-12 (Д)'!$C$2:$C$100,0)+1,0)))="Н/Д",INDIRECT(CONCATENATE("'2018-11 (Д)'!H",TEXT(MATCH($C34,'2018-11 (Д)'!$C$2:$C$100,0)+1,0)))="Н/Д",AND(INDIRECT(CONCATENATE("'2018-12 (Д)'!H",TEXT(MATCH($C34,'2018-12 (Д)'!$C$2:$C$100,0)+1,0)))="Н/Д",INDIRECT(CONCATENATE("'2018-11 (Д)'!H",TEXT(MATCH($C34,'2018-11 (Д)'!$C$2:$C$100,0)+1,0))))),"Н/Д",((INDIRECT(CONCATENATE("'2018-12 (Д)'!H",TEXT(MATCH($C34,'2018-12 (Д)'!$C$2:$C$100,0)+1,0)))-INDIRECT(CONCATENATE("'2018-11 (Д)'!H",TEXT(MATCH($C34,'2018-11 (Д)'!$C$2:$C$100,0)+1,0))))/INDIRECT(CONCATENATE("'2018-11 (Д)'!H",TEXT(MATCH($C34,'2018-11 (Д)'!$C$2:$C$100,0)+1,0))))*100)</f>
        <v>-1.3165740166985074</v>
      </c>
      <c r="AV34" s="9"/>
      <c r="AW34" s="9">
        <f ca="1">IF(OR(INDIRECT(CONCATENATE("'2018-03 (Д)'!I",TEXT(MATCH($C34,'2018-03 (Д)'!$C$2:$C$100,0)+1,0)))="Н/Д",INDIRECT(CONCATENATE("'2018-02 (Д)'!I",TEXT(MATCH($C34,'2018-02 (Д)'!$C$2:$C$100,0)+1,0)))="Н/Д",AND(INDIRECT(CONCATENATE("'2018-03 (Д)'!I",TEXT(MATCH($C34,'2018-03 (Д)'!$C$2:$C$100,0)+1,0)))="Н/Д",INDIRECT(CONCATENATE("'2018-02 (Д)'!I",TEXT(MATCH($C34,'2018-02 (Д)'!$C$2:$C$100,0)+1,0))))),"Н/Д",((INDIRECT(CONCATENATE("'2018-03 (Д)'!I",TEXT(MATCH($C34,'2018-03 (Д)'!$C$2:$C$100,0)+1,0)))-INDIRECT(CONCATENATE("'2018-02 (Д)'!I",TEXT(MATCH($C34,'2018-02 (Д)'!$C$2:$C$100,0)+1,0))))/INDIRECT(CONCATENATE("'2018-02 (Д)'!I",TEXT(MATCH($C34,'2018-02 (Д)'!$C$2:$C$100,0)+1,0))))*100)</f>
        <v>-55.943122242088961</v>
      </c>
      <c r="AX34" s="9">
        <f ca="1">IF(OR(INDIRECT(CONCATENATE("'2018-04 (Д)'!I",TEXT(MATCH($C34,'2018-04 (Д)'!$C$2:$C$100,0)+1,0)))="Н/Д",INDIRECT(CONCATENATE("'2018-03 (Д)'!I",TEXT(MATCH($C34,'2018-03 (Д)'!$C$2:$C$100,0)+1,0)))="Н/Д",AND(INDIRECT(CONCATENATE("'2018-04 (Д)'!I",TEXT(MATCH($C34,'2018-04 (Д)'!$C$2:$C$100,0)+1,0)))="Н/Д",INDIRECT(CONCATENATE("'2018-03 (Д)'!I",TEXT(MATCH($C34,'2018-03 (Д)'!$C$2:$C$100,0)+1,0))))),"Н/Д",((INDIRECT(CONCATENATE("'2018-04 (Д)'!I",TEXT(MATCH($C34,'2018-04 (Д)'!$C$2:$C$100,0)+1,0)))-INDIRECT(CONCATENATE("'2018-03 (Д)'!I",TEXT(MATCH($C34,'2018-03 (Д)'!$C$2:$C$100,0)+1,0))))/INDIRECT(CONCATENATE("'2018-03 (Д)'!I",TEXT(MATCH($C34,'2018-03 (Д)'!$C$2:$C$100,0)+1,0))))*100)</f>
        <v>213.04251323962797</v>
      </c>
      <c r="AY34" s="9">
        <f ca="1">IF(OR(INDIRECT(CONCATENATE("'2018-05 (Д)'!I",TEXT(MATCH($C34,'2018-05 (Д)'!$C$2:$C$100,0)+1,0)))="Н/Д",INDIRECT(CONCATENATE("'2018-04 (Д)'!I",TEXT(MATCH($C34,'2018-04 (Д)'!$C$2:$C$100,0)+1,0)))="Н/Д",AND(INDIRECT(CONCATENATE("'2018-05 (Д)'!I",TEXT(MATCH($C34,'2018-05 (Д)'!$C$2:$C$100,0)+1,0)))="Н/Д",INDIRECT(CONCATENATE("'2018-04 (Д)'!I",TEXT(MATCH($C34,'2018-04 (Д)'!$C$2:$C$100,0)+1,0))))),"Н/Д",((INDIRECT(CONCATENATE("'2018-05 (Д)'!I",TEXT(MATCH($C34,'2018-05 (Д)'!$C$2:$C$100,0)+1,0)))-INDIRECT(CONCATENATE("'2018-04 (Д)'!I",TEXT(MATCH($C34,'2018-04 (Д)'!$C$2:$C$100,0)+1,0))))/INDIRECT(CONCATENATE("'2018-04 (Д)'!I",TEXT(MATCH($C34,'2018-04 (Д)'!$C$2:$C$100,0)+1,0))))*100)</f>
        <v>-26.706947177530655</v>
      </c>
      <c r="AZ34" s="9">
        <f ca="1">IF(OR(INDIRECT(CONCATENATE("'2018-06 (Д)'!I",TEXT(MATCH($C34,'2018-06 (Д)'!$C$2:$C$100,0)+1,0)))="Н/Д",INDIRECT(CONCATENATE("'2018-05 (Д)'!I",TEXT(MATCH($C34,'2018-05 (Д)'!$C$2:$C$100,0)+1,0)))="Н/Д",AND(INDIRECT(CONCATENATE("'2018-06 (Д)'!I",TEXT(MATCH($C34,'2018-06 (Д)'!$C$2:$C$100,0)+1,0)))="Н/Д",INDIRECT(CONCATENATE("'2018-05 (Д)'!I",TEXT(MATCH($C34,'2018-05 (Д)'!$C$2:$C$100,0)+1,0))))),"Н/Д",((INDIRECT(CONCATENATE("'2018-06 (Д)'!I",TEXT(MATCH($C34,'2018-06 (Д)'!$C$2:$C$100,0)+1,0)))-INDIRECT(CONCATENATE("'2018-05 (Д)'!I",TEXT(MATCH($C34,'2018-05 (Д)'!$C$2:$C$100,0)+1,0))))/INDIRECT(CONCATENATE("'2018-05 (Д)'!I",TEXT(MATCH($C34,'2018-05 (Д)'!$C$2:$C$100,0)+1,0))))*100)</f>
        <v>4.620286441124823</v>
      </c>
      <c r="BA34" s="9">
        <f ca="1">IF(OR(INDIRECT(CONCATENATE("'2018-07 (Д)'!I",TEXT(MATCH($C34,'2018-07 (Д)'!$C$2:$C$100,0)+1,0)))="Н/Д",INDIRECT(CONCATENATE("'2018-06 (Д)'!I",TEXT(MATCH($C34,'2018-06 (Д)'!$C$2:$C$100,0)+1,0)))="Н/Д",AND(INDIRECT(CONCATENATE("'2018-07 (Д)'!I",TEXT(MATCH($C34,'2018-07 (Д)'!$C$2:$C$100,0)+1,0)))="Н/Д",INDIRECT(CONCATENATE("'2018-06 (Д)'!I",TEXT(MATCH($C34,'2018-06 (Д)'!$C$2:$C$100,0)+1,0))))),"Н/Д",((INDIRECT(CONCATENATE("'2018-07 (Д)'!I",TEXT(MATCH($C34,'2018-07 (Д)'!$C$2:$C$100,0)+1,0)))-INDIRECT(CONCATENATE("'2018-06 (Д)'!I",TEXT(MATCH($C34,'2018-06 (Д)'!$C$2:$C$100,0)+1,0))))/INDIRECT(CONCATENATE("'2018-06 (Д)'!I",TEXT(MATCH($C34,'2018-06 (Д)'!$C$2:$C$100,0)+1,0))))*100)</f>
        <v>-1.7763374603507753</v>
      </c>
      <c r="BB34" s="9">
        <f ca="1">IF(OR(INDIRECT(CONCATENATE("'2018-08 (Д)'!I",TEXT(MATCH($C34,'2018-08 (Д)'!$C$2:$C$100,0)+1,0)))="Н/Д",INDIRECT(CONCATENATE("'2018-07 (Д)'!I",TEXT(MATCH($C34,'2018-07 (Д)'!$C$2:$C$100,0)+1,0)))="Н/Д",AND(INDIRECT(CONCATENATE("'2018-08 (Д)'!I",TEXT(MATCH($C34,'2018-08 (Д)'!$C$2:$C$100,0)+1,0)))="Н/Д",INDIRECT(CONCATENATE("'2018-07 (Д)'!I",TEXT(MATCH($C34,'2018-07 (Д)'!$C$2:$C$100,0)+1,0))))),"Н/Д",((INDIRECT(CONCATENATE("'2018-08 (Д)'!I",TEXT(MATCH($C34,'2018-08 (Д)'!$C$2:$C$100,0)+1,0)))-INDIRECT(CONCATENATE("'2018-07 (Д)'!I",TEXT(MATCH($C34,'2018-07 (Д)'!$C$2:$C$100,0)+1,0))))/INDIRECT(CONCATENATE("'2018-07 (Д)'!I",TEXT(MATCH($C34,'2018-07 (Д)'!$C$2:$C$100,0)+1,0))))*100)</f>
        <v>16.456819176157115</v>
      </c>
      <c r="BC34" s="9">
        <f ca="1">IF(OR(INDIRECT(CONCATENATE("'2018-09 (Д)'!I",TEXT(MATCH($C34,'2018-09 (Д)'!$C$2:$C$100,0)+1,0)))="Н/Д",INDIRECT(CONCATENATE("'2018-08 (Д)'!I",TEXT(MATCH($C34,'2018-08 (Д)'!$C$2:$C$100,0)+1,0)))="Н/Д",AND(INDIRECT(CONCATENATE("'2018-09 (Д)'!I",TEXT(MATCH($C34,'2018-09 (Д)'!$C$2:$C$100,0)+1,0)))="Н/Д",INDIRECT(CONCATENATE("'2018-08 (Д)'!I",TEXT(MATCH($C34,'2018-08 (Д)'!$C$2:$C$100,0)+1,0))))),"Н/Д",((INDIRECT(CONCATENATE("'2018-09 (Д)'!I",TEXT(MATCH($C34,'2018-09 (Д)'!$C$2:$C$100,0)+1,0)))-INDIRECT(CONCATENATE("'2018-08 (Д)'!I",TEXT(MATCH($C34,'2018-08 (Д)'!$C$2:$C$100,0)+1,0))))/INDIRECT(CONCATENATE("'2018-08 (Д)'!I",TEXT(MATCH($C34,'2018-08 (Д)'!$C$2:$C$100,0)+1,0))))*100)</f>
        <v>-7.2067851353515815</v>
      </c>
      <c r="BD34" s="9">
        <f ca="1">IF(OR(INDIRECT(CONCATENATE("'2018-10 (Д)'!I",TEXT(MATCH($C34,'2018-10 (Д)'!$C$2:$C$100,0)+1,0)))="Н/Д",INDIRECT(CONCATENATE("'2018-09 (Д)'!I",TEXT(MATCH($C34,'2018-09 (Д)'!$C$2:$C$100,0)+1,0)))="Н/Д",AND(INDIRECT(CONCATENATE("'2018-10 (Д)'!I",TEXT(MATCH($C34,'2018-10 (Д)'!$C$2:$C$100,0)+1,0)))="Н/Д",INDIRECT(CONCATENATE("'2018-09 (Д)'!I",TEXT(MATCH($C34,'2018-09 (Д)'!$C$2:$C$100,0)+1,0))))),"Н/Д",((INDIRECT(CONCATENATE("'2018-10 (Д)'!I",TEXT(MATCH($C34,'2018-10 (Д)'!$C$2:$C$100,0)+1,0)))-INDIRECT(CONCATENATE("'2018-09 (Д)'!I",TEXT(MATCH($C34,'2018-09 (Д)'!$C$2:$C$100,0)+1,0))))/INDIRECT(CONCATENATE("'2018-09 (Д)'!I",TEXT(MATCH($C34,'2018-09 (Д)'!$C$2:$C$100,0)+1,0))))*100)</f>
        <v>10.704352464219207</v>
      </c>
      <c r="BE34" s="9">
        <f ca="1">IF(OR(INDIRECT(CONCATENATE("'2018-11 (Д)'!I",TEXT(MATCH($C34,'2018-11 (Д)'!$C$2:$C$100,0)+1,0)))="Н/Д",INDIRECT(CONCATENATE("'2018-10 (Д)'!I",TEXT(MATCH($C34,'2018-10 (Д)'!$C$2:$C$100,0)+1,0)))="Н/Д",AND(INDIRECT(CONCATENATE("'2018-11 (Д)'!I",TEXT(MATCH($C34,'2018-11 (Д)'!$C$2:$C$100,0)+1,0)))="Н/Д",INDIRECT(CONCATENATE("'2018-10 (Д)'!I",TEXT(MATCH($C34,'2018-10 (Д)'!$C$2:$C$100,0)+1,0))))),"Н/Д",((INDIRECT(CONCATENATE("'2018-11 (Д)'!I",TEXT(MATCH($C34,'2018-11 (Д)'!$C$2:$C$100,0)+1,0)))-INDIRECT(CONCATENATE("'2018-10 (Д)'!I",TEXT(MATCH($C34,'2018-10 (Д)'!$C$2:$C$100,0)+1,0))))/INDIRECT(CONCATENATE("'2018-10 (Д)'!I",TEXT(MATCH($C34,'2018-10 (Д)'!$C$2:$C$100,0)+1,0))))*100)</f>
        <v>-8.2869615449721561</v>
      </c>
      <c r="BF34" s="9">
        <f ca="1">IF(OR(INDIRECT(CONCATENATE("'2018-12 (Д)'!I",TEXT(MATCH($C34,'2018-12 (Д)'!$C$2:$C$100,0)+1,0)))="Н/Д",INDIRECT(CONCATENATE("'2018-11 (Д)'!I",TEXT(MATCH($C34,'2018-11 (Д)'!$C$2:$C$100,0)+1,0)))="Н/Д",AND(INDIRECT(CONCATENATE("'2018-12 (Д)'!I",TEXT(MATCH($C34,'2018-12 (Д)'!$C$2:$C$100,0)+1,0)))="Н/Д",INDIRECT(CONCATENATE("'2018-11 (Д)'!I",TEXT(MATCH($C34,'2018-11 (Д)'!$C$2:$C$100,0)+1,0))))),"Н/Д",((INDIRECT(CONCATENATE("'2018-12 (Д)'!I",TEXT(MATCH($C34,'2018-12 (Д)'!$C$2:$C$100,0)+1,0)))-INDIRECT(CONCATENATE("'2018-11 (Д)'!I",TEXT(MATCH($C34,'2018-11 (Д)'!$C$2:$C$100,0)+1,0))))/INDIRECT(CONCATENATE("'2018-11 (Д)'!I",TEXT(MATCH($C34,'2018-11 (Д)'!$C$2:$C$100,0)+1,0))))*100)</f>
        <v>3.2684639278856649</v>
      </c>
      <c r="BG34" s="9"/>
      <c r="BH34" s="9" t="str">
        <f ca="1">IF(OR(INDIRECT(CONCATENATE("'2018-03 (Д)'!J",TEXT(MATCH($C34,'2018-03 (Д)'!$C$2:$C$100,0)+1,0)))="Н/Д",INDIRECT(CONCATENATE("'2018-02 (Д)'!J",TEXT(MATCH($C34,'2018-02 (Д)'!$C$2:$C$100,0)+1,0)))="Н/Д",AND(INDIRECT(CONCATENATE("'2018-03 (Д)'!J",TEXT(MATCH($C34,'2018-03 (Д)'!$C$2:$C$100,0)+1,0)))="Н/Д",INDIRECT(CONCATENATE("'2018-02 (Д)'!J",TEXT(MATCH($C34,'2018-02 (Д)'!$C$2:$C$100,0)+1,0))))),"Н/Д",((INDIRECT(CONCATENATE("'2018-03 (Д)'!J",TEXT(MATCH($C34,'2018-03 (Д)'!$C$2:$C$100,0)+1,0)))-INDIRECT(CONCATENATE("'2018-02 (Д)'!J",TEXT(MATCH($C34,'2018-02 (Д)'!$C$2:$C$100,0)+1,0))))/INDIRECT(CONCATENATE("'2018-02 (Д)'!J",TEXT(MATCH($C34,'2018-02 (Д)'!$C$2:$C$100,0)+1,0))))*100)</f>
        <v>Н/Д</v>
      </c>
      <c r="BI34" s="9" t="str">
        <f ca="1">IF(OR(INDIRECT(CONCATENATE("'2018-04 (Д)'!J",TEXT(MATCH($C34,'2018-04 (Д)'!$C$2:$C$100,0)+1,0)))="Н/Д",INDIRECT(CONCATENATE("'2018-03 (Д)'!J",TEXT(MATCH($C34,'2018-03 (Д)'!$C$2:$C$100,0)+1,0)))="Н/Д",AND(INDIRECT(CONCATENATE("'2018-04 (Д)'!J",TEXT(MATCH($C34,'2018-04 (Д)'!$C$2:$C$100,0)+1,0)))="Н/Д",INDIRECT(CONCATENATE("'2018-03 (Д)'!J",TEXT(MATCH($C34,'2018-03 (Д)'!$C$2:$C$100,0)+1,0))))),"Н/Д",((INDIRECT(CONCATENATE("'2018-04 (Д)'!J",TEXT(MATCH($C34,'2018-04 (Д)'!$C$2:$C$100,0)+1,0)))-INDIRECT(CONCATENATE("'2018-03 (Д)'!J",TEXT(MATCH($C34,'2018-03 (Д)'!$C$2:$C$100,0)+1,0))))/INDIRECT(CONCATENATE("'2018-03 (Д)'!J",TEXT(MATCH($C34,'2018-03 (Д)'!$C$2:$C$100,0)+1,0))))*100)</f>
        <v>Н/Д</v>
      </c>
      <c r="BJ34" s="9" t="str">
        <f ca="1">IF(OR(INDIRECT(CONCATENATE("'2018-05 (Д)'!J",TEXT(MATCH($C34,'2018-05 (Д)'!$C$2:$C$100,0)+1,0)))="Н/Д",INDIRECT(CONCATENATE("'2018-04 (Д)'!J",TEXT(MATCH($C34,'2018-04 (Д)'!$C$2:$C$100,0)+1,0)))="Н/Д",AND(INDIRECT(CONCATENATE("'2018-05 (Д)'!J",TEXT(MATCH($C34,'2018-05 (Д)'!$C$2:$C$100,0)+1,0)))="Н/Д",INDIRECT(CONCATENATE("'2018-04 (Д)'!J",TEXT(MATCH($C34,'2018-04 (Д)'!$C$2:$C$100,0)+1,0))))),"Н/Д",((INDIRECT(CONCATENATE("'2018-05 (Д)'!J",TEXT(MATCH($C34,'2018-05 (Д)'!$C$2:$C$100,0)+1,0)))-INDIRECT(CONCATENATE("'2018-04 (Д)'!J",TEXT(MATCH($C34,'2018-04 (Д)'!$C$2:$C$100,0)+1,0))))/INDIRECT(CONCATENATE("'2018-04 (Д)'!J",TEXT(MATCH($C34,'2018-04 (Д)'!$C$2:$C$100,0)+1,0))))*100)</f>
        <v>Н/Д</v>
      </c>
      <c r="BK34" s="9" t="str">
        <f ca="1">IF(OR(INDIRECT(CONCATENATE("'2018-06 (Д)'!J",TEXT(MATCH($C34,'2018-06 (Д)'!$C$2:$C$100,0)+1,0)))="Н/Д",INDIRECT(CONCATENATE("'2018-05 (Д)'!J",TEXT(MATCH($C34,'2018-05 (Д)'!$C$2:$C$100,0)+1,0)))="Н/Д",AND(INDIRECT(CONCATENATE("'2018-06 (Д)'!J",TEXT(MATCH($C34,'2018-06 (Д)'!$C$2:$C$100,0)+1,0)))="Н/Д",INDIRECT(CONCATENATE("'2018-05 (Д)'!J",TEXT(MATCH($C34,'2018-05 (Д)'!$C$2:$C$100,0)+1,0))))),"Н/Д",((INDIRECT(CONCATENATE("'2018-06 (Д)'!J",TEXT(MATCH($C34,'2018-06 (Д)'!$C$2:$C$100,0)+1,0)))-INDIRECT(CONCATENATE("'2018-05 (Д)'!J",TEXT(MATCH($C34,'2018-05 (Д)'!$C$2:$C$100,0)+1,0))))/INDIRECT(CONCATENATE("'2018-05 (Д)'!J",TEXT(MATCH($C34,'2018-05 (Д)'!$C$2:$C$100,0)+1,0))))*100)</f>
        <v>Н/Д</v>
      </c>
      <c r="BL34" s="9" t="str">
        <f ca="1">IF(OR(INDIRECT(CONCATENATE("'2018-07 (Д)'!J",TEXT(MATCH($C34,'2018-07 (Д)'!$C$2:$C$100,0)+1,0)))="Н/Д",INDIRECT(CONCATENATE("'2018-06 (Д)'!J",TEXT(MATCH($C34,'2018-06 (Д)'!$C$2:$C$100,0)+1,0)))="Н/Д",AND(INDIRECT(CONCATENATE("'2018-07 (Д)'!J",TEXT(MATCH($C34,'2018-07 (Д)'!$C$2:$C$100,0)+1,0)))="Н/Д",INDIRECT(CONCATENATE("'2018-06 (Д)'!J",TEXT(MATCH($C34,'2018-06 (Д)'!$C$2:$C$100,0)+1,0))))),"Н/Д",((INDIRECT(CONCATENATE("'2018-07 (Д)'!J",TEXT(MATCH($C34,'2018-07 (Д)'!$C$2:$C$100,0)+1,0)))-INDIRECT(CONCATENATE("'2018-06 (Д)'!J",TEXT(MATCH($C34,'2018-06 (Д)'!$C$2:$C$100,0)+1,0))))/INDIRECT(CONCATENATE("'2018-06 (Д)'!J",TEXT(MATCH($C34,'2018-06 (Д)'!$C$2:$C$100,0)+1,0))))*100)</f>
        <v>Н/Д</v>
      </c>
      <c r="BM34" s="9" t="str">
        <f ca="1">IF(OR(INDIRECT(CONCATENATE("'2018-08 (Д)'!J",TEXT(MATCH($C34,'2018-08 (Д)'!$C$2:$C$100,0)+1,0)))="Н/Д",INDIRECT(CONCATENATE("'2018-07 (Д)'!J",TEXT(MATCH($C34,'2018-07 (Д)'!$C$2:$C$100,0)+1,0)))="Н/Д",AND(INDIRECT(CONCATENATE("'2018-08 (Д)'!J",TEXT(MATCH($C34,'2018-08 (Д)'!$C$2:$C$100,0)+1,0)))="Н/Д",INDIRECT(CONCATENATE("'2018-07 (Д)'!J",TEXT(MATCH($C34,'2018-07 (Д)'!$C$2:$C$100,0)+1,0))))),"Н/Д",((INDIRECT(CONCATENATE("'2018-08 (Д)'!J",TEXT(MATCH($C34,'2018-08 (Д)'!$C$2:$C$100,0)+1,0)))-INDIRECT(CONCATENATE("'2018-07 (Д)'!J",TEXT(MATCH($C34,'2018-07 (Д)'!$C$2:$C$100,0)+1,0))))/INDIRECT(CONCATENATE("'2018-07 (Д)'!J",TEXT(MATCH($C34,'2018-07 (Д)'!$C$2:$C$100,0)+1,0))))*100)</f>
        <v>Н/Д</v>
      </c>
      <c r="BN34" s="9" t="str">
        <f ca="1">IF(OR(INDIRECT(CONCATENATE("'2018-09 (Д)'!J",TEXT(MATCH($C34,'2018-09 (Д)'!$C$2:$C$100,0)+1,0)))="Н/Д",INDIRECT(CONCATENATE("'2018-08 (Д)'!J",TEXT(MATCH($C34,'2018-08 (Д)'!$C$2:$C$100,0)+1,0)))="Н/Д",AND(INDIRECT(CONCATENATE("'2018-09 (Д)'!J",TEXT(MATCH($C34,'2018-09 (Д)'!$C$2:$C$100,0)+1,0)))="Н/Д",INDIRECT(CONCATENATE("'2018-08 (Д)'!J",TEXT(MATCH($C34,'2018-08 (Д)'!$C$2:$C$100,0)+1,0))))),"Н/Д",((INDIRECT(CONCATENATE("'2018-09 (Д)'!J",TEXT(MATCH($C34,'2018-09 (Д)'!$C$2:$C$100,0)+1,0)))-INDIRECT(CONCATENATE("'2018-08 (Д)'!J",TEXT(MATCH($C34,'2018-08 (Д)'!$C$2:$C$100,0)+1,0))))/INDIRECT(CONCATENATE("'2018-08 (Д)'!J",TEXT(MATCH($C34,'2018-08 (Д)'!$C$2:$C$100,0)+1,0))))*100)</f>
        <v>Н/Д</v>
      </c>
      <c r="BO34" s="9" t="str">
        <f ca="1">IF(OR(INDIRECT(CONCATENATE("'2018-10 (Д)'!J",TEXT(MATCH($C34,'2018-10 (Д)'!$C$2:$C$100,0)+1,0)))="Н/Д",INDIRECT(CONCATENATE("'2018-09 (Д)'!J",TEXT(MATCH($C34,'2018-09 (Д)'!$C$2:$C$100,0)+1,0)))="Н/Д",AND(INDIRECT(CONCATENATE("'2018-10 (Д)'!J",TEXT(MATCH($C34,'2018-10 (Д)'!$C$2:$C$100,0)+1,0)))="Н/Д",INDIRECT(CONCATENATE("'2018-09 (Д)'!J",TEXT(MATCH($C34,'2018-09 (Д)'!$C$2:$C$100,0)+1,0))))),"Н/Д",((INDIRECT(CONCATENATE("'2018-10 (Д)'!J",TEXT(MATCH($C34,'2018-10 (Д)'!$C$2:$C$100,0)+1,0)))-INDIRECT(CONCATENATE("'2018-09 (Д)'!J",TEXT(MATCH($C34,'2018-09 (Д)'!$C$2:$C$100,0)+1,0))))/INDIRECT(CONCATENATE("'2018-09 (Д)'!J",TEXT(MATCH($C34,'2018-09 (Д)'!$C$2:$C$100,0)+1,0))))*100)</f>
        <v>Н/Д</v>
      </c>
      <c r="BP34" s="9" t="str">
        <f ca="1">IF(OR(INDIRECT(CONCATENATE("'2018-11 (Д)'!J",TEXT(MATCH($C34,'2018-11 (Д)'!$C$2:$C$100,0)+1,0)))="Н/Д",INDIRECT(CONCATENATE("'2018-10 (Д)'!J",TEXT(MATCH($C34,'2018-10 (Д)'!$C$2:$C$100,0)+1,0)))="Н/Д",AND(INDIRECT(CONCATENATE("'2018-11 (Д)'!J",TEXT(MATCH($C34,'2018-11 (Д)'!$C$2:$C$100,0)+1,0)))="Н/Д",INDIRECT(CONCATENATE("'2018-10 (Д)'!J",TEXT(MATCH($C34,'2018-10 (Д)'!$C$2:$C$100,0)+1,0))))),"Н/Д",((INDIRECT(CONCATENATE("'2018-11 (Д)'!J",TEXT(MATCH($C34,'2018-11 (Д)'!$C$2:$C$100,0)+1,0)))-INDIRECT(CONCATENATE("'2018-10 (Д)'!J",TEXT(MATCH($C34,'2018-10 (Д)'!$C$2:$C$100,0)+1,0))))/INDIRECT(CONCATENATE("'2018-10 (Д)'!J",TEXT(MATCH($C34,'2018-10 (Д)'!$C$2:$C$100,0)+1,0))))*100)</f>
        <v>Н/Д</v>
      </c>
      <c r="BQ34" s="9" t="str">
        <f ca="1">IF(OR(INDIRECT(CONCATENATE("'2018-12 (Д)'!J",TEXT(MATCH($C34,'2018-12 (Д)'!$C$2:$C$100,0)+1,0)))="Н/Д",INDIRECT(CONCATENATE("'2018-11 (Д)'!J",TEXT(MATCH($C34,'2018-11 (Д)'!$C$2:$C$100,0)+1,0)))="Н/Д",AND(INDIRECT(CONCATENATE("'2018-12 (Д)'!J",TEXT(MATCH($C34,'2018-12 (Д)'!$C$2:$C$100,0)+1,0)))="Н/Д",INDIRECT(CONCATENATE("'2018-11 (Д)'!J",TEXT(MATCH($C34,'2018-11 (Д)'!$C$2:$C$100,0)+1,0))))),"Н/Д",((INDIRECT(CONCATENATE("'2018-12 (Д)'!J",TEXT(MATCH($C34,'2018-12 (Д)'!$C$2:$C$100,0)+1,0)))-INDIRECT(CONCATENATE("'2018-11 (Д)'!J",TEXT(MATCH($C34,'2018-11 (Д)'!$C$2:$C$100,0)+1,0))))/INDIRECT(CONCATENATE("'2018-11 (Д)'!J",TEXT(MATCH($C34,'2018-11 (Д)'!$C$2:$C$100,0)+1,0))))*100)</f>
        <v>Н/Д</v>
      </c>
      <c r="BR34" s="9"/>
      <c r="BS34" s="9">
        <f ca="1">IF(OR(INDIRECT(CONCATENATE("'2018-03 (Д)'!K",TEXT(MATCH($C34,'2018-03 (Д)'!$C$2:$C$100,0)+1,0)))="Н/Д",INDIRECT(CONCATENATE("'2018-02 (Д)'!K",TEXT(MATCH($C34,'2018-02 (Д)'!$C$2:$C$100,0)+1,0)))="Н/Д",AND(INDIRECT(CONCATENATE("'2018-03 (Д)'!K",TEXT(MATCH($C34,'2018-03 (Д)'!$C$2:$C$100,0)+1,0)))="Н/Д",INDIRECT(CONCATENATE("'2018-02 (Д)'!K",TEXT(MATCH($C34,'2018-02 (Д)'!$C$2:$C$100,0)+1,0))))),"Н/Д",((INDIRECT(CONCATENATE("'2018-03 (Д)'!K",TEXT(MATCH($C34,'2018-03 (Д)'!$C$2:$C$100,0)+1,0)))-INDIRECT(CONCATENATE("'2018-02 (Д)'!K",TEXT(MATCH($C34,'2018-02 (Д)'!$C$2:$C$100,0)+1,0))))/INDIRECT(CONCATENATE("'2018-02 (Д)'!K",TEXT(MATCH($C34,'2018-02 (Д)'!$C$2:$C$100,0)+1,0))))*100)</f>
        <v>-59.108933675674649</v>
      </c>
      <c r="BT34" s="9">
        <f ca="1">IF(OR(INDIRECT(CONCATENATE("'2018-04 (Д)'!K",TEXT(MATCH($C34,'2018-04 (Д)'!$C$2:$C$100,0)+1,0)))="Н/Д",INDIRECT(CONCATENATE("'2018-03 (Д)'!K",TEXT(MATCH($C34,'2018-03 (Д)'!$C$2:$C$100,0)+1,0)))="Н/Д",AND(INDIRECT(CONCATENATE("'2018-04 (Д)'!K",TEXT(MATCH($C34,'2018-04 (Д)'!$C$2:$C$100,0)+1,0)))="Н/Д",INDIRECT(CONCATENATE("'2018-03 (Д)'!K",TEXT(MATCH($C34,'2018-03 (Д)'!$C$2:$C$100,0)+1,0))))),"Н/Д",((INDIRECT(CONCATENATE("'2018-04 (Д)'!K",TEXT(MATCH($C34,'2018-04 (Д)'!$C$2:$C$100,0)+1,0)))-INDIRECT(CONCATENATE("'2018-03 (Д)'!K",TEXT(MATCH($C34,'2018-03 (Д)'!$C$2:$C$100,0)+1,0))))/INDIRECT(CONCATENATE("'2018-03 (Д)'!K",TEXT(MATCH($C34,'2018-03 (Д)'!$C$2:$C$100,0)+1,0))))*100)</f>
        <v>189.37970458216944</v>
      </c>
      <c r="BU34" s="9">
        <f ca="1">IF(OR(INDIRECT(CONCATENATE("'2018-05 (Д)'!K",TEXT(MATCH($C34,'2018-05 (Д)'!$C$2:$C$100,0)+1,0)))="Н/Д",INDIRECT(CONCATENATE("'2018-04 (Д)'!K",TEXT(MATCH($C34,'2018-04 (Д)'!$C$2:$C$100,0)+1,0)))="Н/Д",AND(INDIRECT(CONCATENATE("'2018-05 (Д)'!K",TEXT(MATCH($C34,'2018-05 (Д)'!$C$2:$C$100,0)+1,0)))="Н/Д",INDIRECT(CONCATENATE("'2018-04 (Д)'!K",TEXT(MATCH($C34,'2018-04 (Д)'!$C$2:$C$100,0)+1,0))))),"Н/Д",((INDIRECT(CONCATENATE("'2018-05 (Д)'!K",TEXT(MATCH($C34,'2018-05 (Д)'!$C$2:$C$100,0)+1,0)))-INDIRECT(CONCATENATE("'2018-04 (Д)'!K",TEXT(MATCH($C34,'2018-04 (Д)'!$C$2:$C$100,0)+1,0))))/INDIRECT(CONCATENATE("'2018-04 (Д)'!K",TEXT(MATCH($C34,'2018-04 (Д)'!$C$2:$C$100,0)+1,0))))*100)</f>
        <v>28.580094513813442</v>
      </c>
      <c r="BV34" s="9">
        <f ca="1">IF(OR(INDIRECT(CONCATENATE("'2018-06 (Д)'!K",TEXT(MATCH($C34,'2018-06 (Д)'!$C$2:$C$100,0)+1,0)))="Н/Д",INDIRECT(CONCATENATE("'2018-05 (Д)'!K",TEXT(MATCH($C34,'2018-05 (Д)'!$C$2:$C$100,0)+1,0)))="Н/Д",AND(INDIRECT(CONCATENATE("'2018-06 (Д)'!K",TEXT(MATCH($C34,'2018-06 (Д)'!$C$2:$C$100,0)+1,0)))="Н/Д",INDIRECT(CONCATENATE("'2018-05 (Д)'!K",TEXT(MATCH($C34,'2018-05 (Д)'!$C$2:$C$100,0)+1,0))))),"Н/Д",((INDIRECT(CONCATENATE("'2018-06 (Д)'!K",TEXT(MATCH($C34,'2018-06 (Д)'!$C$2:$C$100,0)+1,0)))-INDIRECT(CONCATENATE("'2018-05 (Д)'!K",TEXT(MATCH($C34,'2018-05 (Д)'!$C$2:$C$100,0)+1,0))))/INDIRECT(CONCATENATE("'2018-05 (Д)'!K",TEXT(MATCH($C34,'2018-05 (Д)'!$C$2:$C$100,0)+1,0))))*100)</f>
        <v>-67.744253937779561</v>
      </c>
      <c r="BW34" s="9">
        <f ca="1">IF(OR(INDIRECT(CONCATENATE("'2018-07 (Д)'!K",TEXT(MATCH($C34,'2018-07 (Д)'!$C$2:$C$100,0)+1,0)))="Н/Д",INDIRECT(CONCATENATE("'2018-06 (Д)'!K",TEXT(MATCH($C34,'2018-06 (Д)'!$C$2:$C$100,0)+1,0)))="Н/Д",AND(INDIRECT(CONCATENATE("'2018-07 (Д)'!K",TEXT(MATCH($C34,'2018-07 (Д)'!$C$2:$C$100,0)+1,0)))="Н/Д",INDIRECT(CONCATENATE("'2018-06 (Д)'!K",TEXT(MATCH($C34,'2018-06 (Д)'!$C$2:$C$100,0)+1,0))))),"Н/Д",((INDIRECT(CONCATENATE("'2018-07 (Д)'!K",TEXT(MATCH($C34,'2018-07 (Д)'!$C$2:$C$100,0)+1,0)))-INDIRECT(CONCATENATE("'2018-06 (Д)'!K",TEXT(MATCH($C34,'2018-06 (Д)'!$C$2:$C$100,0)+1,0))))/INDIRECT(CONCATENATE("'2018-06 (Д)'!K",TEXT(MATCH($C34,'2018-06 (Д)'!$C$2:$C$100,0)+1,0))))*100)</f>
        <v>-25.08587932191546</v>
      </c>
      <c r="BX34" s="9">
        <f ca="1">IF(OR(INDIRECT(CONCATENATE("'2018-08 (Д)'!K",TEXT(MATCH($C34,'2018-08 (Д)'!$C$2:$C$100,0)+1,0)))="Н/Д",INDIRECT(CONCATENATE("'2018-07 (Д)'!K",TEXT(MATCH($C34,'2018-07 (Д)'!$C$2:$C$100,0)+1,0)))="Н/Д",AND(INDIRECT(CONCATENATE("'2018-08 (Д)'!K",TEXT(MATCH($C34,'2018-08 (Д)'!$C$2:$C$100,0)+1,0)))="Н/Д",INDIRECT(CONCATENATE("'2018-07 (Д)'!K",TEXT(MATCH($C34,'2018-07 (Д)'!$C$2:$C$100,0)+1,0))))),"Н/Д",((INDIRECT(CONCATENATE("'2018-08 (Д)'!K",TEXT(MATCH($C34,'2018-08 (Д)'!$C$2:$C$100,0)+1,0)))-INDIRECT(CONCATENATE("'2018-07 (Д)'!K",TEXT(MATCH($C34,'2018-07 (Д)'!$C$2:$C$100,0)+1,0))))/INDIRECT(CONCATENATE("'2018-07 (Д)'!K",TEXT(MATCH($C34,'2018-07 (Д)'!$C$2:$C$100,0)+1,0))))*100)</f>
        <v>270.63972940117151</v>
      </c>
      <c r="BY34" s="9">
        <f ca="1">IF(OR(INDIRECT(CONCATENATE("'2018-09 (Д)'!K",TEXT(MATCH($C34,'2018-09 (Д)'!$C$2:$C$100,0)+1,0)))="Н/Д",INDIRECT(CONCATENATE("'2018-08 (Д)'!K",TEXT(MATCH($C34,'2018-08 (Д)'!$C$2:$C$100,0)+1,0)))="Н/Д",AND(INDIRECT(CONCATENATE("'2018-09 (Д)'!K",TEXT(MATCH($C34,'2018-09 (Д)'!$C$2:$C$100,0)+1,0)))="Н/Д",INDIRECT(CONCATENATE("'2018-08 (Д)'!K",TEXT(MATCH($C34,'2018-08 (Д)'!$C$2:$C$100,0)+1,0))))),"Н/Д",((INDIRECT(CONCATENATE("'2018-09 (Д)'!K",TEXT(MATCH($C34,'2018-09 (Д)'!$C$2:$C$100,0)+1,0)))-INDIRECT(CONCATENATE("'2018-08 (Д)'!K",TEXT(MATCH($C34,'2018-08 (Д)'!$C$2:$C$100,0)+1,0))))/INDIRECT(CONCATENATE("'2018-08 (Д)'!K",TEXT(MATCH($C34,'2018-08 (Д)'!$C$2:$C$100,0)+1,0))))*100)</f>
        <v>-90.673910613388927</v>
      </c>
      <c r="BZ34" s="9">
        <f ca="1">IF(OR(INDIRECT(CONCATENATE("'2018-10 (Д)'!K",TEXT(MATCH($C34,'2018-10 (Д)'!$C$2:$C$100,0)+1,0)))="Н/Д",INDIRECT(CONCATENATE("'2018-09 (Д)'!K",TEXT(MATCH($C34,'2018-09 (Д)'!$C$2:$C$100,0)+1,0)))="Н/Д",AND(INDIRECT(CONCATENATE("'2018-10 (Д)'!K",TEXT(MATCH($C34,'2018-10 (Д)'!$C$2:$C$100,0)+1,0)))="Н/Д",INDIRECT(CONCATENATE("'2018-09 (Д)'!K",TEXT(MATCH($C34,'2018-09 (Д)'!$C$2:$C$100,0)+1,0))))),"Н/Д",((INDIRECT(CONCATENATE("'2018-10 (Д)'!K",TEXT(MATCH($C34,'2018-10 (Д)'!$C$2:$C$100,0)+1,0)))-INDIRECT(CONCATENATE("'2018-09 (Д)'!K",TEXT(MATCH($C34,'2018-09 (Д)'!$C$2:$C$100,0)+1,0))))/INDIRECT(CONCATENATE("'2018-09 (Д)'!K",TEXT(MATCH($C34,'2018-09 (Д)'!$C$2:$C$100,0)+1,0))))*100)</f>
        <v>-33.293694412183861</v>
      </c>
      <c r="CA34" s="9">
        <f ca="1">IF(OR(INDIRECT(CONCATENATE("'2018-11 (Д)'!K",TEXT(MATCH($C34,'2018-11 (Д)'!$C$2:$C$100,0)+1,0)))="Н/Д",INDIRECT(CONCATENATE("'2018-10 (Д)'!K",TEXT(MATCH($C34,'2018-10 (Д)'!$C$2:$C$100,0)+1,0)))="Н/Д",AND(INDIRECT(CONCATENATE("'2018-11 (Д)'!K",TEXT(MATCH($C34,'2018-11 (Д)'!$C$2:$C$100,0)+1,0)))="Н/Д",INDIRECT(CONCATENATE("'2018-10 (Д)'!K",TEXT(MATCH($C34,'2018-10 (Д)'!$C$2:$C$100,0)+1,0))))),"Н/Д",((INDIRECT(CONCATENATE("'2018-11 (Д)'!K",TEXT(MATCH($C34,'2018-11 (Д)'!$C$2:$C$100,0)+1,0)))-INDIRECT(CONCATENATE("'2018-10 (Д)'!K",TEXT(MATCH($C34,'2018-10 (Д)'!$C$2:$C$100,0)+1,0))))/INDIRECT(CONCATENATE("'2018-10 (Д)'!K",TEXT(MATCH($C34,'2018-10 (Д)'!$C$2:$C$100,0)+1,0))))*100)</f>
        <v>1270.0597387636024</v>
      </c>
      <c r="CB34" s="9">
        <f ca="1">IF(OR(INDIRECT(CONCATENATE("'2018-12 (Д)'!K",TEXT(MATCH($C34,'2018-12 (Д)'!$C$2:$C$100,0)+1,0)))="Н/Д",INDIRECT(CONCATENATE("'2018-11 (Д)'!K",TEXT(MATCH($C34,'2018-11 (Д)'!$C$2:$C$100,0)+1,0)))="Н/Д",AND(INDIRECT(CONCATENATE("'2018-12 (Д)'!K",TEXT(MATCH($C34,'2018-12 (Д)'!$C$2:$C$100,0)+1,0)))="Н/Д",INDIRECT(CONCATENATE("'2018-11 (Д)'!K",TEXT(MATCH($C34,'2018-11 (Д)'!$C$2:$C$100,0)+1,0))))),"Н/Д",((INDIRECT(CONCATENATE("'2018-12 (Д)'!K",TEXT(MATCH($C34,'2018-12 (Д)'!$C$2:$C$100,0)+1,0)))-INDIRECT(CONCATENATE("'2018-11 (Д)'!K",TEXT(MATCH($C34,'2018-11 (Д)'!$C$2:$C$100,0)+1,0))))/INDIRECT(CONCATENATE("'2018-11 (Д)'!K",TEXT(MATCH($C34,'2018-11 (Д)'!$C$2:$C$100,0)+1,0))))*100)</f>
        <v>-66.421170547439715</v>
      </c>
      <c r="CC34" s="9"/>
      <c r="CD34" s="9">
        <f ca="1">IF(OR(INDIRECT(CONCATENATE("'2018-03 (Д)'!L",TEXT(MATCH($C34,'2018-03 (Д)'!$C$2:$C$100,0)+1,0)))="Н/Д",INDIRECT(CONCATENATE("'2018-02 (Д)'!L",TEXT(MATCH($C34,'2018-02 (Д)'!$C$2:$C$100,0)+1,0)))="Н/Д",AND(INDIRECT(CONCATENATE("'2018-03 (Д)'!L",TEXT(MATCH($C34,'2018-03 (Д)'!$C$2:$C$100,0)+1,0)))="Н/Д",INDIRECT(CONCATENATE("'2018-02 (Д)'!L",TEXT(MATCH($C34,'2018-02 (Д)'!$C$2:$C$100,0)+1,0))))),"Н/Д",((INDIRECT(CONCATENATE("'2018-03 (Д)'!L",TEXT(MATCH($C34,'2018-03 (Д)'!$C$2:$C$100,0)+1,0)))-INDIRECT(CONCATENATE("'2018-02 (Д)'!L",TEXT(MATCH($C34,'2018-02 (Д)'!$C$2:$C$100,0)+1,0))))/INDIRECT(CONCATENATE("'2018-02 (Д)'!L",TEXT(MATCH($C34,'2018-02 (Д)'!$C$2:$C$100,0)+1,0))))*100)</f>
        <v>266.76087036028008</v>
      </c>
      <c r="CE34" s="9">
        <f ca="1">IF(OR(INDIRECT(CONCATENATE("'2018-04 (Д)'!L",TEXT(MATCH($C34,'2018-04 (Д)'!$C$2:$C$100,0)+1,0)))="Н/Д",INDIRECT(CONCATENATE("'2018-03 (Д)'!L",TEXT(MATCH($C34,'2018-03 (Д)'!$C$2:$C$100,0)+1,0)))="Н/Д",AND(INDIRECT(CONCATENATE("'2018-04 (Д)'!L",TEXT(MATCH($C34,'2018-04 (Д)'!$C$2:$C$100,0)+1,0)))="Н/Д",INDIRECT(CONCATENATE("'2018-03 (Д)'!L",TEXT(MATCH($C34,'2018-03 (Д)'!$C$2:$C$100,0)+1,0))))),"Н/Д",((INDIRECT(CONCATENATE("'2018-04 (Д)'!L",TEXT(MATCH($C34,'2018-04 (Д)'!$C$2:$C$100,0)+1,0)))-INDIRECT(CONCATENATE("'2018-03 (Д)'!L",TEXT(MATCH($C34,'2018-03 (Д)'!$C$2:$C$100,0)+1,0))))/INDIRECT(CONCATENATE("'2018-03 (Д)'!L",TEXT(MATCH($C34,'2018-03 (Д)'!$C$2:$C$100,0)+1,0))))*100)</f>
        <v>483.42401117006403</v>
      </c>
      <c r="CF34" s="9">
        <f ca="1">IF(OR(INDIRECT(CONCATENATE("'2018-05 (Д)'!L",TEXT(MATCH($C34,'2018-05 (Д)'!$C$2:$C$100,0)+1,0)))="Н/Д",INDIRECT(CONCATENATE("'2018-04 (Д)'!L",TEXT(MATCH($C34,'2018-04 (Д)'!$C$2:$C$100,0)+1,0)))="Н/Д",AND(INDIRECT(CONCATENATE("'2018-05 (Д)'!L",TEXT(MATCH($C34,'2018-05 (Д)'!$C$2:$C$100,0)+1,0)))="Н/Д",INDIRECT(CONCATENATE("'2018-04 (Д)'!L",TEXT(MATCH($C34,'2018-04 (Д)'!$C$2:$C$100,0)+1,0))))),"Н/Д",((INDIRECT(CONCATENATE("'2018-05 (Д)'!L",TEXT(MATCH($C34,'2018-05 (Д)'!$C$2:$C$100,0)+1,0)))-INDIRECT(CONCATENATE("'2018-04 (Д)'!L",TEXT(MATCH($C34,'2018-04 (Д)'!$C$2:$C$100,0)+1,0))))/INDIRECT(CONCATENATE("'2018-04 (Д)'!L",TEXT(MATCH($C34,'2018-04 (Д)'!$C$2:$C$100,0)+1,0))))*100)</f>
        <v>-62.187349310026327</v>
      </c>
      <c r="CG34" s="9">
        <f ca="1">IF(OR(INDIRECT(CONCATENATE("'2018-06 (Д)'!L",TEXT(MATCH($C34,'2018-06 (Д)'!$C$2:$C$100,0)+1,0)))="Н/Д",INDIRECT(CONCATENATE("'2018-05 (Д)'!L",TEXT(MATCH($C34,'2018-05 (Д)'!$C$2:$C$100,0)+1,0)))="Н/Д",AND(INDIRECT(CONCATENATE("'2018-06 (Д)'!L",TEXT(MATCH($C34,'2018-06 (Д)'!$C$2:$C$100,0)+1,0)))="Н/Д",INDIRECT(CONCATENATE("'2018-05 (Д)'!L",TEXT(MATCH($C34,'2018-05 (Д)'!$C$2:$C$100,0)+1,0))))),"Н/Д",((INDIRECT(CONCATENATE("'2018-06 (Д)'!L",TEXT(MATCH($C34,'2018-06 (Д)'!$C$2:$C$100,0)+1,0)))-INDIRECT(CONCATENATE("'2018-05 (Д)'!L",TEXT(MATCH($C34,'2018-05 (Д)'!$C$2:$C$100,0)+1,0))))/INDIRECT(CONCATENATE("'2018-05 (Д)'!L",TEXT(MATCH($C34,'2018-05 (Д)'!$C$2:$C$100,0)+1,0))))*100)</f>
        <v>128.1060690625917</v>
      </c>
      <c r="CH34" s="9">
        <f ca="1">IF(OR(INDIRECT(CONCATENATE("'2018-07 (Д)'!L",TEXT(MATCH($C34,'2018-07 (Д)'!$C$2:$C$100,0)+1,0)))="Н/Д",INDIRECT(CONCATENATE("'2018-06 (Д)'!L",TEXT(MATCH($C34,'2018-06 (Д)'!$C$2:$C$100,0)+1,0)))="Н/Д",AND(INDIRECT(CONCATENATE("'2018-07 (Д)'!L",TEXT(MATCH($C34,'2018-07 (Д)'!$C$2:$C$100,0)+1,0)))="Н/Д",INDIRECT(CONCATENATE("'2018-06 (Д)'!L",TEXT(MATCH($C34,'2018-06 (Д)'!$C$2:$C$100,0)+1,0))))),"Н/Д",((INDIRECT(CONCATENATE("'2018-07 (Д)'!L",TEXT(MATCH($C34,'2018-07 (Д)'!$C$2:$C$100,0)+1,0)))-INDIRECT(CONCATENATE("'2018-06 (Д)'!L",TEXT(MATCH($C34,'2018-06 (Д)'!$C$2:$C$100,0)+1,0))))/INDIRECT(CONCATENATE("'2018-06 (Д)'!L",TEXT(MATCH($C34,'2018-06 (Д)'!$C$2:$C$100,0)+1,0))))*100)</f>
        <v>-97.06615348403686</v>
      </c>
      <c r="CI34" s="9">
        <f ca="1">IF(OR(INDIRECT(CONCATENATE("'2018-08 (Д)'!L",TEXT(MATCH($C34,'2018-08 (Д)'!$C$2:$C$100,0)+1,0)))="Н/Д",INDIRECT(CONCATENATE("'2018-07 (Д)'!L",TEXT(MATCH($C34,'2018-07 (Д)'!$C$2:$C$100,0)+1,0)))="Н/Д",AND(INDIRECT(CONCATENATE("'2018-08 (Д)'!L",TEXT(MATCH($C34,'2018-08 (Д)'!$C$2:$C$100,0)+1,0)))="Н/Д",INDIRECT(CONCATENATE("'2018-07 (Д)'!L",TEXT(MATCH($C34,'2018-07 (Д)'!$C$2:$C$100,0)+1,0))))),"Н/Д",((INDIRECT(CONCATENATE("'2018-08 (Д)'!L",TEXT(MATCH($C34,'2018-08 (Д)'!$C$2:$C$100,0)+1,0)))-INDIRECT(CONCATENATE("'2018-07 (Д)'!L",TEXT(MATCH($C34,'2018-07 (Д)'!$C$2:$C$100,0)+1,0))))/INDIRECT(CONCATENATE("'2018-07 (Д)'!L",TEXT(MATCH($C34,'2018-07 (Д)'!$C$2:$C$100,0)+1,0))))*100)</f>
        <v>4688.192172378549</v>
      </c>
      <c r="CJ34" s="9">
        <f ca="1">IF(OR(INDIRECT(CONCATENATE("'2018-09 (Д)'!L",TEXT(MATCH($C34,'2018-09 (Д)'!$C$2:$C$100,0)+1,0)))="Н/Д",INDIRECT(CONCATENATE("'2018-08 (Д)'!L",TEXT(MATCH($C34,'2018-08 (Д)'!$C$2:$C$100,0)+1,0)))="Н/Д",AND(INDIRECT(CONCATENATE("'2018-09 (Д)'!L",TEXT(MATCH($C34,'2018-09 (Д)'!$C$2:$C$100,0)+1,0)))="Н/Д",INDIRECT(CONCATENATE("'2018-08 (Д)'!L",TEXT(MATCH($C34,'2018-08 (Д)'!$C$2:$C$100,0)+1,0))))),"Н/Д",((INDIRECT(CONCATENATE("'2018-09 (Д)'!L",TEXT(MATCH($C34,'2018-09 (Д)'!$C$2:$C$100,0)+1,0)))-INDIRECT(CONCATENATE("'2018-08 (Д)'!L",TEXT(MATCH($C34,'2018-08 (Д)'!$C$2:$C$100,0)+1,0))))/INDIRECT(CONCATENATE("'2018-08 (Д)'!L",TEXT(MATCH($C34,'2018-08 (Д)'!$C$2:$C$100,0)+1,0))))*100)</f>
        <v>-98.445408646269712</v>
      </c>
      <c r="CK34" s="9">
        <f ca="1">IF(OR(INDIRECT(CONCATENATE("'2018-10 (Д)'!L",TEXT(MATCH($C34,'2018-10 (Д)'!$C$2:$C$100,0)+1,0)))="Н/Д",INDIRECT(CONCATENATE("'2018-09 (Д)'!L",TEXT(MATCH($C34,'2018-09 (Д)'!$C$2:$C$100,0)+1,0)))="Н/Д",AND(INDIRECT(CONCATENATE("'2018-10 (Д)'!L",TEXT(MATCH($C34,'2018-10 (Д)'!$C$2:$C$100,0)+1,0)))="Н/Д",INDIRECT(CONCATENATE("'2018-09 (Д)'!L",TEXT(MATCH($C34,'2018-09 (Д)'!$C$2:$C$100,0)+1,0))))),"Н/Д",((INDIRECT(CONCATENATE("'2018-10 (Д)'!L",TEXT(MATCH($C34,'2018-10 (Д)'!$C$2:$C$100,0)+1,0)))-INDIRECT(CONCATENATE("'2018-09 (Д)'!L",TEXT(MATCH($C34,'2018-09 (Д)'!$C$2:$C$100,0)+1,0))))/INDIRECT(CONCATENATE("'2018-09 (Д)'!L",TEXT(MATCH($C34,'2018-09 (Д)'!$C$2:$C$100,0)+1,0))))*100)</f>
        <v>-28.596641758719681</v>
      </c>
      <c r="CL34" s="9">
        <f ca="1">IF(OR(INDIRECT(CONCATENATE("'2018-11 (Д)'!L",TEXT(MATCH($C34,'2018-11 (Д)'!$C$2:$C$100,0)+1,0)))="Н/Д",INDIRECT(CONCATENATE("'2018-10 (Д)'!L",TEXT(MATCH($C34,'2018-10 (Д)'!$C$2:$C$100,0)+1,0)))="Н/Д",AND(INDIRECT(CONCATENATE("'2018-11 (Д)'!L",TEXT(MATCH($C34,'2018-11 (Д)'!$C$2:$C$100,0)+1,0)))="Н/Д",INDIRECT(CONCATENATE("'2018-10 (Д)'!L",TEXT(MATCH($C34,'2018-10 (Д)'!$C$2:$C$100,0)+1,0))))),"Н/Д",((INDIRECT(CONCATENATE("'2018-11 (Д)'!L",TEXT(MATCH($C34,'2018-11 (Д)'!$C$2:$C$100,0)+1,0)))-INDIRECT(CONCATENATE("'2018-10 (Д)'!L",TEXT(MATCH($C34,'2018-10 (Д)'!$C$2:$C$100,0)+1,0))))/INDIRECT(CONCATENATE("'2018-10 (Д)'!L",TEXT(MATCH($C34,'2018-10 (Д)'!$C$2:$C$100,0)+1,0))))*100)</f>
        <v>9268.5834311197868</v>
      </c>
      <c r="CM34" s="9">
        <f ca="1">IF(OR(INDIRECT(CONCATENATE("'2018-12 (Д)'!L",TEXT(MATCH($C34,'2018-12 (Д)'!$C$2:$C$100,0)+1,0)))="Н/Д",INDIRECT(CONCATENATE("'2018-11 (Д)'!L",TEXT(MATCH($C34,'2018-11 (Д)'!$C$2:$C$100,0)+1,0)))="Н/Д",AND(INDIRECT(CONCATENATE("'2018-12 (Д)'!L",TEXT(MATCH($C34,'2018-12 (Д)'!$C$2:$C$100,0)+1,0)))="Н/Д",INDIRECT(CONCATENATE("'2018-11 (Д)'!L",TEXT(MATCH($C34,'2018-11 (Д)'!$C$2:$C$100,0)+1,0))))),"Н/Д",((INDIRECT(CONCATENATE("'2018-12 (Д)'!L",TEXT(MATCH($C34,'2018-12 (Д)'!$C$2:$C$100,0)+1,0)))-INDIRECT(CONCATENATE("'2018-11 (Д)'!L",TEXT(MATCH($C34,'2018-11 (Д)'!$C$2:$C$100,0)+1,0))))/INDIRECT(CONCATENATE("'2018-11 (Д)'!L",TEXT(MATCH($C34,'2018-11 (Д)'!$C$2:$C$100,0)+1,0))))*100)</f>
        <v>-98.280866490325664</v>
      </c>
      <c r="CN34" s="9"/>
      <c r="CO34" s="9">
        <f ca="1">IF(OR(INDIRECT(CONCATENATE("'2018-03 (Д)'!M",TEXT(MATCH($C34,'2018-03 (Д)'!$C$2:$C$100,0)+1,0)))="Н/Д",INDIRECT(CONCATENATE("'2018-02 (Д)'!M",TEXT(MATCH($C34,'2018-02 (Д)'!$C$2:$C$100,0)+1,0)))="Н/Д",AND(INDIRECT(CONCATENATE("'2018-03 (Д)'!M",TEXT(MATCH($C34,'2018-03 (Д)'!$C$2:$C$100,0)+1,0)))="Н/Д",INDIRECT(CONCATENATE("'2018-02 (Д)'!M",TEXT(MATCH($C34,'2018-02 (Д)'!$C$2:$C$100,0)+1,0))))),"Н/Д",((INDIRECT(CONCATENATE("'2018-03 (Д)'!M",TEXT(MATCH($C34,'2018-03 (Д)'!$C$2:$C$100,0)+1,0)))-INDIRECT(CONCATENATE("'2018-02 (Д)'!M",TEXT(MATCH($C34,'2018-02 (Д)'!$C$2:$C$100,0)+1,0))))/INDIRECT(CONCATENATE("'2018-02 (Д)'!M",TEXT(MATCH($C34,'2018-02 (Д)'!$C$2:$C$100,0)+1,0))))*100)</f>
        <v>5302.6216588186135</v>
      </c>
      <c r="CP34" s="9">
        <f ca="1">IF(OR(INDIRECT(CONCATENATE("'2018-04 (Д)'!M",TEXT(MATCH($C34,'2018-04 (Д)'!$C$2:$C$100,0)+1,0)))="Н/Д",INDIRECT(CONCATENATE("'2018-03 (Д)'!M",TEXT(MATCH($C34,'2018-03 (Д)'!$C$2:$C$100,0)+1,0)))="Н/Д",AND(INDIRECT(CONCATENATE("'2018-04 (Д)'!M",TEXT(MATCH($C34,'2018-04 (Д)'!$C$2:$C$100,0)+1,0)))="Н/Д",INDIRECT(CONCATENATE("'2018-03 (Д)'!M",TEXT(MATCH($C34,'2018-03 (Д)'!$C$2:$C$100,0)+1,0))))),"Н/Д",((INDIRECT(CONCATENATE("'2018-04 (Д)'!M",TEXT(MATCH($C34,'2018-04 (Д)'!$C$2:$C$100,0)+1,0)))-INDIRECT(CONCATENATE("'2018-03 (Д)'!M",TEXT(MATCH($C34,'2018-03 (Д)'!$C$2:$C$100,0)+1,0))))/INDIRECT(CONCATENATE("'2018-03 (Д)'!M",TEXT(MATCH($C34,'2018-03 (Д)'!$C$2:$C$100,0)+1,0))))*100)</f>
        <v>-72.8967174264058</v>
      </c>
      <c r="CQ34" s="9">
        <f ca="1">IF(OR(INDIRECT(CONCATENATE("'2018-05 (Д)'!M",TEXT(MATCH($C34,'2018-05 (Д)'!$C$2:$C$100,0)+1,0)))="Н/Д",INDIRECT(CONCATENATE("'2018-04 (Д)'!M",TEXT(MATCH($C34,'2018-04 (Д)'!$C$2:$C$100,0)+1,0)))="Н/Д",AND(INDIRECT(CONCATENATE("'2018-05 (Д)'!M",TEXT(MATCH($C34,'2018-05 (Д)'!$C$2:$C$100,0)+1,0)))="Н/Д",INDIRECT(CONCATENATE("'2018-04 (Д)'!M",TEXT(MATCH($C34,'2018-04 (Д)'!$C$2:$C$100,0)+1,0))))),"Н/Д",((INDIRECT(CONCATENATE("'2018-05 (Д)'!M",TEXT(MATCH($C34,'2018-05 (Д)'!$C$2:$C$100,0)+1,0)))-INDIRECT(CONCATENATE("'2018-04 (Д)'!M",TEXT(MATCH($C34,'2018-04 (Д)'!$C$2:$C$100,0)+1,0))))/INDIRECT(CONCATENATE("'2018-04 (Д)'!M",TEXT(MATCH($C34,'2018-04 (Д)'!$C$2:$C$100,0)+1,0))))*100)</f>
        <v>26.806923239572029</v>
      </c>
      <c r="CR34" s="9">
        <f ca="1">IF(OR(INDIRECT(CONCATENATE("'2018-06 (Д)'!M",TEXT(MATCH($C34,'2018-06 (Д)'!$C$2:$C$100,0)+1,0)))="Н/Д",INDIRECT(CONCATENATE("'2018-05 (Д)'!M",TEXT(MATCH($C34,'2018-05 (Д)'!$C$2:$C$100,0)+1,0)))="Н/Д",AND(INDIRECT(CONCATENATE("'2018-06 (Д)'!M",TEXT(MATCH($C34,'2018-06 (Д)'!$C$2:$C$100,0)+1,0)))="Н/Д",INDIRECT(CONCATENATE("'2018-05 (Д)'!M",TEXT(MATCH($C34,'2018-05 (Д)'!$C$2:$C$100,0)+1,0))))),"Н/Д",((INDIRECT(CONCATENATE("'2018-06 (Д)'!M",TEXT(MATCH($C34,'2018-06 (Д)'!$C$2:$C$100,0)+1,0)))-INDIRECT(CONCATENATE("'2018-05 (Д)'!M",TEXT(MATCH($C34,'2018-05 (Д)'!$C$2:$C$100,0)+1,0))))/INDIRECT(CONCATENATE("'2018-05 (Д)'!M",TEXT(MATCH($C34,'2018-05 (Д)'!$C$2:$C$100,0)+1,0))))*100)</f>
        <v>247.92560092746248</v>
      </c>
      <c r="CS34" s="9">
        <f ca="1">IF(OR(INDIRECT(CONCATENATE("'2018-07 (Д)'!M",TEXT(MATCH($C34,'2018-07 (Д)'!$C$2:$C$100,0)+1,0)))="Н/Д",INDIRECT(CONCATENATE("'2018-06 (Д)'!M",TEXT(MATCH($C34,'2018-06 (Д)'!$C$2:$C$100,0)+1,0)))="Н/Д",AND(INDIRECT(CONCATENATE("'2018-07 (Д)'!M",TEXT(MATCH($C34,'2018-07 (Д)'!$C$2:$C$100,0)+1,0)))="Н/Д",INDIRECT(CONCATENATE("'2018-06 (Д)'!M",TEXT(MATCH($C34,'2018-06 (Д)'!$C$2:$C$100,0)+1,0))))),"Н/Д",((INDIRECT(CONCATENATE("'2018-07 (Д)'!M",TEXT(MATCH($C34,'2018-07 (Д)'!$C$2:$C$100,0)+1,0)))-INDIRECT(CONCATENATE("'2018-06 (Д)'!M",TEXT(MATCH($C34,'2018-06 (Д)'!$C$2:$C$100,0)+1,0))))/INDIRECT(CONCATENATE("'2018-06 (Д)'!M",TEXT(MATCH($C34,'2018-06 (Д)'!$C$2:$C$100,0)+1,0))))*100)</f>
        <v>-83.634629005927167</v>
      </c>
      <c r="CT34" s="9">
        <f ca="1">IF(OR(INDIRECT(CONCATENATE("'2018-08 (Д)'!M",TEXT(MATCH($C34,'2018-08 (Д)'!$C$2:$C$100,0)+1,0)))="Н/Д",INDIRECT(CONCATENATE("'2018-07 (Д)'!M",TEXT(MATCH($C34,'2018-07 (Д)'!$C$2:$C$100,0)+1,0)))="Н/Д",AND(INDIRECT(CONCATENATE("'2018-08 (Д)'!M",TEXT(MATCH($C34,'2018-08 (Д)'!$C$2:$C$100,0)+1,0)))="Н/Д",INDIRECT(CONCATENATE("'2018-07 (Д)'!M",TEXT(MATCH($C34,'2018-07 (Д)'!$C$2:$C$100,0)+1,0))))),"Н/Д",((INDIRECT(CONCATENATE("'2018-08 (Д)'!M",TEXT(MATCH($C34,'2018-08 (Д)'!$C$2:$C$100,0)+1,0)))-INDIRECT(CONCATENATE("'2018-07 (Д)'!M",TEXT(MATCH($C34,'2018-07 (Д)'!$C$2:$C$100,0)+1,0))))/INDIRECT(CONCATENATE("'2018-07 (Д)'!M",TEXT(MATCH($C34,'2018-07 (Д)'!$C$2:$C$100,0)+1,0))))*100)</f>
        <v>-66.939246812234799</v>
      </c>
      <c r="CU34" s="9">
        <f ca="1">IF(OR(INDIRECT(CONCATENATE("'2018-09 (Д)'!M",TEXT(MATCH($C34,'2018-09 (Д)'!$C$2:$C$100,0)+1,0)))="Н/Д",INDIRECT(CONCATENATE("'2018-08 (Д)'!M",TEXT(MATCH($C34,'2018-08 (Д)'!$C$2:$C$100,0)+1,0)))="Н/Д",AND(INDIRECT(CONCATENATE("'2018-09 (Д)'!M",TEXT(MATCH($C34,'2018-09 (Д)'!$C$2:$C$100,0)+1,0)))="Н/Д",INDIRECT(CONCATENATE("'2018-08 (Д)'!M",TEXT(MATCH($C34,'2018-08 (Д)'!$C$2:$C$100,0)+1,0))))),"Н/Д",((INDIRECT(CONCATENATE("'2018-09 (Д)'!M",TEXT(MATCH($C34,'2018-09 (Д)'!$C$2:$C$100,0)+1,0)))-INDIRECT(CONCATENATE("'2018-08 (Д)'!M",TEXT(MATCH($C34,'2018-08 (Д)'!$C$2:$C$100,0)+1,0))))/INDIRECT(CONCATENATE("'2018-08 (Д)'!M",TEXT(MATCH($C34,'2018-08 (Д)'!$C$2:$C$100,0)+1,0))))*100)</f>
        <v>2417.8626815033531</v>
      </c>
      <c r="CV34" s="9">
        <f ca="1">IF(OR(INDIRECT(CONCATENATE("'2018-10 (Д)'!M",TEXT(MATCH($C34,'2018-10 (Д)'!$C$2:$C$100,0)+1,0)))="Н/Д",INDIRECT(CONCATENATE("'2018-09 (Д)'!M",TEXT(MATCH($C34,'2018-09 (Д)'!$C$2:$C$100,0)+1,0)))="Н/Д",AND(INDIRECT(CONCATENATE("'2018-10 (Д)'!M",TEXT(MATCH($C34,'2018-10 (Д)'!$C$2:$C$100,0)+1,0)))="Н/Д",INDIRECT(CONCATENATE("'2018-09 (Д)'!M",TEXT(MATCH($C34,'2018-09 (Д)'!$C$2:$C$100,0)+1,0))))),"Н/Д",((INDIRECT(CONCATENATE("'2018-10 (Д)'!M",TEXT(MATCH($C34,'2018-10 (Д)'!$C$2:$C$100,0)+1,0)))-INDIRECT(CONCATENATE("'2018-09 (Д)'!M",TEXT(MATCH($C34,'2018-09 (Д)'!$C$2:$C$100,0)+1,0))))/INDIRECT(CONCATENATE("'2018-09 (Д)'!M",TEXT(MATCH($C34,'2018-09 (Д)'!$C$2:$C$100,0)+1,0))))*100)</f>
        <v>-82.817239801924458</v>
      </c>
      <c r="CW34" s="9">
        <f ca="1">IF(OR(INDIRECT(CONCATENATE("'2018-11 (Д)'!M",TEXT(MATCH($C34,'2018-11 (Д)'!$C$2:$C$100,0)+1,0)))="Н/Д",INDIRECT(CONCATENATE("'2018-10 (Д)'!M",TEXT(MATCH($C34,'2018-10 (Д)'!$C$2:$C$100,0)+1,0)))="Н/Д",AND(INDIRECT(CONCATENATE("'2018-11 (Д)'!M",TEXT(MATCH($C34,'2018-11 (Д)'!$C$2:$C$100,0)+1,0)))="Н/Д",INDIRECT(CONCATENATE("'2018-10 (Д)'!M",TEXT(MATCH($C34,'2018-10 (Д)'!$C$2:$C$100,0)+1,0))))),"Н/Д",((INDIRECT(CONCATENATE("'2018-11 (Д)'!M",TEXT(MATCH($C34,'2018-11 (Д)'!$C$2:$C$100,0)+1,0)))-INDIRECT(CONCATENATE("'2018-10 (Д)'!M",TEXT(MATCH($C34,'2018-10 (Д)'!$C$2:$C$100,0)+1,0))))/INDIRECT(CONCATENATE("'2018-10 (Д)'!M",TEXT(MATCH($C34,'2018-10 (Д)'!$C$2:$C$100,0)+1,0))))*100)</f>
        <v>9.6019959172329159</v>
      </c>
      <c r="CX34" s="9">
        <f ca="1">IF(OR(INDIRECT(CONCATENATE("'2018-12 (Д)'!M",TEXT(MATCH($C34,'2018-12 (Д)'!$C$2:$C$100,0)+1,0)))="Н/Д",INDIRECT(CONCATENATE("'2018-11 (Д)'!M",TEXT(MATCH($C34,'2018-11 (Д)'!$C$2:$C$100,0)+1,0)))="Н/Д",AND(INDIRECT(CONCATENATE("'2018-12 (Д)'!M",TEXT(MATCH($C34,'2018-12 (Д)'!$C$2:$C$100,0)+1,0)))="Н/Д",INDIRECT(CONCATENATE("'2018-11 (Д)'!M",TEXT(MATCH($C34,'2018-11 (Д)'!$C$2:$C$100,0)+1,0))))),"Н/Д",((INDIRECT(CONCATENATE("'2018-12 (Д)'!M",TEXT(MATCH($C34,'2018-12 (Д)'!$C$2:$C$100,0)+1,0)))-INDIRECT(CONCATENATE("'2018-11 (Д)'!M",TEXT(MATCH($C34,'2018-11 (Д)'!$C$2:$C$100,0)+1,0))))/INDIRECT(CONCATENATE("'2018-11 (Д)'!M",TEXT(MATCH($C34,'2018-11 (Д)'!$C$2:$C$100,0)+1,0))))*100)</f>
        <v>485.35639901501935</v>
      </c>
      <c r="CY34" s="9"/>
      <c r="CZ34" s="9">
        <f ca="1">IF(OR(INDIRECT(CONCATENATE("'2018-03 (Д)'!N",TEXT(MATCH($C34,'2018-03 (Д)'!$C$2:$C$100,0)+1,0)))="Н/Д",INDIRECT(CONCATENATE("'2018-02 (Д)'!N",TEXT(MATCH($C34,'2018-02 (Д)'!$C$2:$C$100,0)+1,0)))="Н/Д",AND(INDIRECT(CONCATENATE("'2018-03 (Д)'!N",TEXT(MATCH($C34,'2018-03 (Д)'!$C$2:$C$100,0)+1,0)))="Н/Д",INDIRECT(CONCATENATE("'2018-02 (Д)'!N",TEXT(MATCH($C34,'2018-02 (Д)'!$C$2:$C$100,0)+1,0))))),"Н/Д",((INDIRECT(CONCATENATE("'2018-03 (Д)'!N",TEXT(MATCH($C34,'2018-03 (Д)'!$C$2:$C$100,0)+1,0)))-INDIRECT(CONCATENATE("'2018-02 (Д)'!N",TEXT(MATCH($C34,'2018-02 (Д)'!$C$2:$C$100,0)+1,0))))/INDIRECT(CONCATENATE("'2018-02 (Д)'!N",TEXT(MATCH($C34,'2018-02 (Д)'!$C$2:$C$100,0)+1,0))))*100)</f>
        <v>171.98371485521199</v>
      </c>
      <c r="DA34" s="9">
        <f ca="1">IF(OR(INDIRECT(CONCATENATE("'2018-04 (Д)'!N",TEXT(MATCH($C34,'2018-04 (Д)'!$C$2:$C$100,0)+1,0)))="Н/Д",INDIRECT(CONCATENATE("'2018-03 (Д)'!N",TEXT(MATCH($C34,'2018-03 (Д)'!$C$2:$C$100,0)+1,0)))="Н/Д",AND(INDIRECT(CONCATENATE("'2018-04 (Д)'!N",TEXT(MATCH($C34,'2018-04 (Д)'!$C$2:$C$100,0)+1,0)))="Н/Д",INDIRECT(CONCATENATE("'2018-03 (Д)'!N",TEXT(MATCH($C34,'2018-03 (Д)'!$C$2:$C$100,0)+1,0))))),"Н/Д",((INDIRECT(CONCATENATE("'2018-04 (Д)'!N",TEXT(MATCH($C34,'2018-04 (Д)'!$C$2:$C$100,0)+1,0)))-INDIRECT(CONCATENATE("'2018-03 (Д)'!N",TEXT(MATCH($C34,'2018-03 (Д)'!$C$2:$C$100,0)+1,0))))/INDIRECT(CONCATENATE("'2018-03 (Д)'!N",TEXT(MATCH($C34,'2018-03 (Д)'!$C$2:$C$100,0)+1,0))))*100)</f>
        <v>50.159139947265373</v>
      </c>
      <c r="DB34" s="9">
        <f ca="1">IF(OR(INDIRECT(CONCATENATE("'2018-05 (Д)'!N",TEXT(MATCH($C34,'2018-05 (Д)'!$C$2:$C$100,0)+1,0)))="Н/Д",INDIRECT(CONCATENATE("'2018-04 (Д)'!N",TEXT(MATCH($C34,'2018-04 (Д)'!$C$2:$C$100,0)+1,0)))="Н/Д",AND(INDIRECT(CONCATENATE("'2018-05 (Д)'!N",TEXT(MATCH($C34,'2018-05 (Д)'!$C$2:$C$100,0)+1,0)))="Н/Д",INDIRECT(CONCATENATE("'2018-04 (Д)'!N",TEXT(MATCH($C34,'2018-04 (Д)'!$C$2:$C$100,0)+1,0))))),"Н/Д",((INDIRECT(CONCATENATE("'2018-05 (Д)'!N",TEXT(MATCH($C34,'2018-05 (Д)'!$C$2:$C$100,0)+1,0)))-INDIRECT(CONCATENATE("'2018-04 (Д)'!N",TEXT(MATCH($C34,'2018-04 (Д)'!$C$2:$C$100,0)+1,0))))/INDIRECT(CONCATENATE("'2018-04 (Д)'!N",TEXT(MATCH($C34,'2018-04 (Д)'!$C$2:$C$100,0)+1,0))))*100)</f>
        <v>23.536709189492562</v>
      </c>
      <c r="DC34" s="9">
        <f ca="1">IF(OR(INDIRECT(CONCATENATE("'2018-06 (Д)'!N",TEXT(MATCH($C34,'2018-06 (Д)'!$C$2:$C$100,0)+1,0)))="Н/Д",INDIRECT(CONCATENATE("'2018-05 (Д)'!N",TEXT(MATCH($C34,'2018-05 (Д)'!$C$2:$C$100,0)+1,0)))="Н/Д",AND(INDIRECT(CONCATENATE("'2018-06 (Д)'!N",TEXT(MATCH($C34,'2018-06 (Д)'!$C$2:$C$100,0)+1,0)))="Н/Д",INDIRECT(CONCATENATE("'2018-05 (Д)'!N",TEXT(MATCH($C34,'2018-05 (Д)'!$C$2:$C$100,0)+1,0))))),"Н/Д",((INDIRECT(CONCATENATE("'2018-06 (Д)'!N",TEXT(MATCH($C34,'2018-06 (Д)'!$C$2:$C$100,0)+1,0)))-INDIRECT(CONCATENATE("'2018-05 (Д)'!N",TEXT(MATCH($C34,'2018-05 (Д)'!$C$2:$C$100,0)+1,0))))/INDIRECT(CONCATENATE("'2018-05 (Д)'!N",TEXT(MATCH($C34,'2018-05 (Д)'!$C$2:$C$100,0)+1,0))))*100)</f>
        <v>18.758670218016174</v>
      </c>
      <c r="DD34" s="9">
        <f ca="1">IF(OR(INDIRECT(CONCATENATE("'2018-07 (Д)'!N",TEXT(MATCH($C34,'2018-07 (Д)'!$C$2:$C$100,0)+1,0)))="Н/Д",INDIRECT(CONCATENATE("'2018-06 (Д)'!N",TEXT(MATCH($C34,'2018-06 (Д)'!$C$2:$C$100,0)+1,0)))="Н/Д",AND(INDIRECT(CONCATENATE("'2018-07 (Д)'!N",TEXT(MATCH($C34,'2018-07 (Д)'!$C$2:$C$100,0)+1,0)))="Н/Д",INDIRECT(CONCATENATE("'2018-06 (Д)'!N",TEXT(MATCH($C34,'2018-06 (Д)'!$C$2:$C$100,0)+1,0))))),"Н/Д",((INDIRECT(CONCATENATE("'2018-07 (Д)'!N",TEXT(MATCH($C34,'2018-07 (Д)'!$C$2:$C$100,0)+1,0)))-INDIRECT(CONCATENATE("'2018-06 (Д)'!N",TEXT(MATCH($C34,'2018-06 (Д)'!$C$2:$C$100,0)+1,0))))/INDIRECT(CONCATENATE("'2018-06 (Д)'!N",TEXT(MATCH($C34,'2018-06 (Д)'!$C$2:$C$100,0)+1,0))))*100)</f>
        <v>19.436294540167438</v>
      </c>
      <c r="DE34" s="9">
        <f ca="1">IF(OR(INDIRECT(CONCATENATE("'2018-08 (Д)'!N",TEXT(MATCH($C34,'2018-08 (Д)'!$C$2:$C$100,0)+1,0)))="Н/Д",INDIRECT(CONCATENATE("'2018-07 (Д)'!N",TEXT(MATCH($C34,'2018-07 (Д)'!$C$2:$C$100,0)+1,0)))="Н/Д",AND(INDIRECT(CONCATENATE("'2018-08 (Д)'!N",TEXT(MATCH($C34,'2018-08 (Д)'!$C$2:$C$100,0)+1,0)))="Н/Д",INDIRECT(CONCATENATE("'2018-07 (Д)'!N",TEXT(MATCH($C34,'2018-07 (Д)'!$C$2:$C$100,0)+1,0))))),"Н/Д",((INDIRECT(CONCATENATE("'2018-08 (Д)'!N",TEXT(MATCH($C34,'2018-08 (Д)'!$C$2:$C$100,0)+1,0)))-INDIRECT(CONCATENATE("'2018-07 (Д)'!N",TEXT(MATCH($C34,'2018-07 (Д)'!$C$2:$C$100,0)+1,0))))/INDIRECT(CONCATENATE("'2018-07 (Д)'!N",TEXT(MATCH($C34,'2018-07 (Д)'!$C$2:$C$100,0)+1,0))))*100)</f>
        <v>16.087788778962135</v>
      </c>
      <c r="DF34" s="9">
        <f ca="1">IF(OR(INDIRECT(CONCATENATE("'2018-09 (Д)'!N",TEXT(MATCH($C34,'2018-09 (Д)'!$C$2:$C$100,0)+1,0)))="Н/Д",INDIRECT(CONCATENATE("'2018-08 (Д)'!N",TEXT(MATCH($C34,'2018-08 (Д)'!$C$2:$C$100,0)+1,0)))="Н/Д",AND(INDIRECT(CONCATENATE("'2018-09 (Д)'!N",TEXT(MATCH($C34,'2018-09 (Д)'!$C$2:$C$100,0)+1,0)))="Н/Д",INDIRECT(CONCATENATE("'2018-08 (Д)'!N",TEXT(MATCH($C34,'2018-08 (Д)'!$C$2:$C$100,0)+1,0))))),"Н/Д",((INDIRECT(CONCATENATE("'2018-09 (Д)'!N",TEXT(MATCH($C34,'2018-09 (Д)'!$C$2:$C$100,0)+1,0)))-INDIRECT(CONCATENATE("'2018-08 (Д)'!N",TEXT(MATCH($C34,'2018-08 (Д)'!$C$2:$C$100,0)+1,0))))/INDIRECT(CONCATENATE("'2018-08 (Д)'!N",TEXT(MATCH($C34,'2018-08 (Д)'!$C$2:$C$100,0)+1,0))))*100)</f>
        <v>7.9141274355224844</v>
      </c>
      <c r="DG34" s="9">
        <f ca="1">IF(OR(INDIRECT(CONCATENATE("'2018-10 (Д)'!N",TEXT(MATCH($C34,'2018-10 (Д)'!$C$2:$C$100,0)+1,0)))="Н/Д",INDIRECT(CONCATENATE("'2018-09 (Д)'!N",TEXT(MATCH($C34,'2018-09 (Д)'!$C$2:$C$100,0)+1,0)))="Н/Д",AND(INDIRECT(CONCATENATE("'2018-10 (Д)'!N",TEXT(MATCH($C34,'2018-10 (Д)'!$C$2:$C$100,0)+1,0)))="Н/Д",INDIRECT(CONCATENATE("'2018-09 (Д)'!N",TEXT(MATCH($C34,'2018-09 (Д)'!$C$2:$C$100,0)+1,0))))),"Н/Д",((INDIRECT(CONCATENATE("'2018-10 (Д)'!N",TEXT(MATCH($C34,'2018-10 (Д)'!$C$2:$C$100,0)+1,0)))-INDIRECT(CONCATENATE("'2018-09 (Д)'!N",TEXT(MATCH($C34,'2018-09 (Д)'!$C$2:$C$100,0)+1,0))))/INDIRECT(CONCATENATE("'2018-09 (Д)'!N",TEXT(MATCH($C34,'2018-09 (Д)'!$C$2:$C$100,0)+1,0))))*100)</f>
        <v>11.196168787093766</v>
      </c>
      <c r="DH34" s="9">
        <f ca="1">IF(OR(INDIRECT(CONCATENATE("'2018-11 (Д)'!N",TEXT(MATCH($C34,'2018-11 (Д)'!$C$2:$C$100,0)+1,0)))="Н/Д",INDIRECT(CONCATENATE("'2018-10 (Д)'!N",TEXT(MATCH($C34,'2018-10 (Д)'!$C$2:$C$100,0)+1,0)))="Н/Д",AND(INDIRECT(CONCATENATE("'2018-11 (Д)'!N",TEXT(MATCH($C34,'2018-11 (Д)'!$C$2:$C$100,0)+1,0)))="Н/Д",INDIRECT(CONCATENATE("'2018-10 (Д)'!N",TEXT(MATCH($C34,'2018-10 (Д)'!$C$2:$C$100,0)+1,0))))),"Н/Д",((INDIRECT(CONCATENATE("'2018-11 (Д)'!N",TEXT(MATCH($C34,'2018-11 (Д)'!$C$2:$C$100,0)+1,0)))-INDIRECT(CONCATENATE("'2018-10 (Д)'!N",TEXT(MATCH($C34,'2018-10 (Д)'!$C$2:$C$100,0)+1,0))))/INDIRECT(CONCATENATE("'2018-10 (Д)'!N",TEXT(MATCH($C34,'2018-10 (Д)'!$C$2:$C$100,0)+1,0))))*100)</f>
        <v>10.031779163227139</v>
      </c>
      <c r="DI34" s="9">
        <f ca="1">IF(OR(INDIRECT(CONCATENATE("'2018-12 (Д)'!N",TEXT(MATCH($C34,'2018-12 (Д)'!$C$2:$C$100,0)+1,0)))="Н/Д",INDIRECT(CONCATENATE("'2018-11 (Д)'!N",TEXT(MATCH($C34,'2018-11 (Д)'!$C$2:$C$100,0)+1,0)))="Н/Д",AND(INDIRECT(CONCATENATE("'2018-12 (Д)'!N",TEXT(MATCH($C34,'2018-12 (Д)'!$C$2:$C$100,0)+1,0)))="Н/Д",INDIRECT(CONCATENATE("'2018-11 (Д)'!N",TEXT(MATCH($C34,'2018-11 (Д)'!$C$2:$C$100,0)+1,0))))),"Н/Д",((INDIRECT(CONCATENATE("'2018-12 (Д)'!N",TEXT(MATCH($C34,'2018-12 (Д)'!$C$2:$C$100,0)+1,0)))-INDIRECT(CONCATENATE("'2018-11 (Д)'!N",TEXT(MATCH($C34,'2018-11 (Д)'!$C$2:$C$100,0)+1,0))))/INDIRECT(CONCATENATE("'2018-11 (Д)'!N",TEXT(MATCH($C34,'2018-11 (Д)'!$C$2:$C$100,0)+1,0))))*100)</f>
        <v>10.707601073281836</v>
      </c>
      <c r="DJ34" s="9"/>
      <c r="DK34" s="9" t="str">
        <f ca="1">IF(OR(INDIRECT(CONCATENATE("'2018-03 (Д)'!O",TEXT(MATCH($C34,'2018-03 (Д)'!$C$2:$C$100,0)+1,0)))="Н/Д",INDIRECT(CONCATENATE("'2018-02 (Д)'!O",TEXT(MATCH($C34,'2018-02 (Д)'!$C$2:$C$100,0)+1,0)))="Н/Д",AND(INDIRECT(CONCATENATE("'2018-03 (Д)'!O",TEXT(MATCH($C34,'2018-03 (Д)'!$C$2:$C$100,0)+1,0)))="Н/Д",INDIRECT(CONCATENATE("'2018-02 (Д)'!O",TEXT(MATCH($C34,'2018-02 (Д)'!$C$2:$C$100,0)+1,0))))),"Н/Д",((INDIRECT(CONCATENATE("'2018-03 (Д)'!O",TEXT(MATCH($C34,'2018-03 (Д)'!$C$2:$C$100,0)+1,0)))-INDIRECT(CONCATENATE("'2018-02 (Д)'!O",TEXT(MATCH($C34,'2018-02 (Д)'!$C$2:$C$100,0)+1,0))))/INDIRECT(CONCATENATE("'2018-02 (Д)'!O",TEXT(MATCH($C34,'2018-02 (Д)'!$C$2:$C$100,0)+1,0))))*100)</f>
        <v>Н/Д</v>
      </c>
      <c r="DL34" s="9" t="str">
        <f ca="1">IF(OR(INDIRECT(CONCATENATE("'2018-04 (Д)'!O",TEXT(MATCH($C34,'2018-04 (Д)'!$C$2:$C$100,0)+1,0)))="Н/Д",INDIRECT(CONCATENATE("'2018-03 (Д)'!O",TEXT(MATCH($C34,'2018-03 (Д)'!$C$2:$C$100,0)+1,0)))="Н/Д",AND(INDIRECT(CONCATENATE("'2018-04 (Д)'!O",TEXT(MATCH($C34,'2018-04 (Д)'!$C$2:$C$100,0)+1,0)))="Н/Д",INDIRECT(CONCATENATE("'2018-03 (Д)'!O",TEXT(MATCH($C34,'2018-03 (Д)'!$C$2:$C$100,0)+1,0))))),"Н/Д",((INDIRECT(CONCATENATE("'2018-04 (Д)'!O",TEXT(MATCH($C34,'2018-04 (Д)'!$C$2:$C$100,0)+1,0)))-INDIRECT(CONCATENATE("'2018-03 (Д)'!O",TEXT(MATCH($C34,'2018-03 (Д)'!$C$2:$C$100,0)+1,0))))/INDIRECT(CONCATENATE("'2018-03 (Д)'!O",TEXT(MATCH($C34,'2018-03 (Д)'!$C$2:$C$100,0)+1,0))))*100)</f>
        <v>Н/Д</v>
      </c>
      <c r="DM34" s="9" t="str">
        <f ca="1">IF(OR(INDIRECT(CONCATENATE("'2018-05 (Д)'!O",TEXT(MATCH($C34,'2018-05 (Д)'!$C$2:$C$100,0)+1,0)))="Н/Д",INDIRECT(CONCATENATE("'2018-04 (Д)'!O",TEXT(MATCH($C34,'2018-04 (Д)'!$C$2:$C$100,0)+1,0)))="Н/Д",AND(INDIRECT(CONCATENATE("'2018-05 (Д)'!O",TEXT(MATCH($C34,'2018-05 (Д)'!$C$2:$C$100,0)+1,0)))="Н/Д",INDIRECT(CONCATENATE("'2018-04 (Д)'!O",TEXT(MATCH($C34,'2018-04 (Д)'!$C$2:$C$100,0)+1,0))))),"Н/Д",((INDIRECT(CONCATENATE("'2018-05 (Д)'!O",TEXT(MATCH($C34,'2018-05 (Д)'!$C$2:$C$100,0)+1,0)))-INDIRECT(CONCATENATE("'2018-04 (Д)'!O",TEXT(MATCH($C34,'2018-04 (Д)'!$C$2:$C$100,0)+1,0))))/INDIRECT(CONCATENATE("'2018-04 (Д)'!O",TEXT(MATCH($C34,'2018-04 (Д)'!$C$2:$C$100,0)+1,0))))*100)</f>
        <v>Н/Д</v>
      </c>
      <c r="DN34" s="9" t="str">
        <f ca="1">IF(OR(INDIRECT(CONCATENATE("'2018-06 (Д)'!O",TEXT(MATCH($C34,'2018-06 (Д)'!$C$2:$C$100,0)+1,0)))="Н/Д",INDIRECT(CONCATENATE("'2018-05 (Д)'!O",TEXT(MATCH($C34,'2018-05 (Д)'!$C$2:$C$100,0)+1,0)))="Н/Д",AND(INDIRECT(CONCATENATE("'2018-06 (Д)'!O",TEXT(MATCH($C34,'2018-06 (Д)'!$C$2:$C$100,0)+1,0)))="Н/Д",INDIRECT(CONCATENATE("'2018-05 (Д)'!O",TEXT(MATCH($C34,'2018-05 (Д)'!$C$2:$C$100,0)+1,0))))),"Н/Д",((INDIRECT(CONCATENATE("'2018-06 (Д)'!O",TEXT(MATCH($C34,'2018-06 (Д)'!$C$2:$C$100,0)+1,0)))-INDIRECT(CONCATENATE("'2018-05 (Д)'!O",TEXT(MATCH($C34,'2018-05 (Д)'!$C$2:$C$100,0)+1,0))))/INDIRECT(CONCATENATE("'2018-05 (Д)'!O",TEXT(MATCH($C34,'2018-05 (Д)'!$C$2:$C$100,0)+1,0))))*100)</f>
        <v>Н/Д</v>
      </c>
      <c r="DO34" s="9" t="str">
        <f ca="1">IF(OR(INDIRECT(CONCATENATE("'2018-07 (Д)'!O",TEXT(MATCH($C34,'2018-07 (Д)'!$C$2:$C$100,0)+1,0)))="Н/Д",INDIRECT(CONCATENATE("'2018-06 (Д)'!O",TEXT(MATCH($C34,'2018-06 (Д)'!$C$2:$C$100,0)+1,0)))="Н/Д",AND(INDIRECT(CONCATENATE("'2018-07 (Д)'!O",TEXT(MATCH($C34,'2018-07 (Д)'!$C$2:$C$100,0)+1,0)))="Н/Д",INDIRECT(CONCATENATE("'2018-06 (Д)'!O",TEXT(MATCH($C34,'2018-06 (Д)'!$C$2:$C$100,0)+1,0))))),"Н/Д",((INDIRECT(CONCATENATE("'2018-07 (Д)'!O",TEXT(MATCH($C34,'2018-07 (Д)'!$C$2:$C$100,0)+1,0)))-INDIRECT(CONCATENATE("'2018-06 (Д)'!O",TEXT(MATCH($C34,'2018-06 (Д)'!$C$2:$C$100,0)+1,0))))/INDIRECT(CONCATENATE("'2018-06 (Д)'!O",TEXT(MATCH($C34,'2018-06 (Д)'!$C$2:$C$100,0)+1,0))))*100)</f>
        <v>Н/Д</v>
      </c>
      <c r="DP34" s="9" t="str">
        <f ca="1">IF(OR(INDIRECT(CONCATENATE("'2018-08 (Д)'!O",TEXT(MATCH($C34,'2018-08 (Д)'!$C$2:$C$100,0)+1,0)))="Н/Д",INDIRECT(CONCATENATE("'2018-07 (Д)'!O",TEXT(MATCH($C34,'2018-07 (Д)'!$C$2:$C$100,0)+1,0)))="Н/Д",AND(INDIRECT(CONCATENATE("'2018-08 (Д)'!O",TEXT(MATCH($C34,'2018-08 (Д)'!$C$2:$C$100,0)+1,0)))="Н/Д",INDIRECT(CONCATENATE("'2018-07 (Д)'!O",TEXT(MATCH($C34,'2018-07 (Д)'!$C$2:$C$100,0)+1,0))))),"Н/Д",((INDIRECT(CONCATENATE("'2018-08 (Д)'!O",TEXT(MATCH($C34,'2018-08 (Д)'!$C$2:$C$100,0)+1,0)))-INDIRECT(CONCATENATE("'2018-07 (Д)'!O",TEXT(MATCH($C34,'2018-07 (Д)'!$C$2:$C$100,0)+1,0))))/INDIRECT(CONCATENATE("'2018-07 (Д)'!O",TEXT(MATCH($C34,'2018-07 (Д)'!$C$2:$C$100,0)+1,0))))*100)</f>
        <v>Н/Д</v>
      </c>
      <c r="DQ34" s="9">
        <f ca="1">IF(OR(INDIRECT(CONCATENATE("'2018-09 (Д)'!O",TEXT(MATCH($C34,'2018-09 (Д)'!$C$2:$C$100,0)+1,0)))="Н/Д",INDIRECT(CONCATENATE("'2018-08 (Д)'!O",TEXT(MATCH($C34,'2018-08 (Д)'!$C$2:$C$100,0)+1,0)))="Н/Д",AND(INDIRECT(CONCATENATE("'2018-09 (Д)'!O",TEXT(MATCH($C34,'2018-09 (Д)'!$C$2:$C$100,0)+1,0)))="Н/Д",INDIRECT(CONCATENATE("'2018-08 (Д)'!O",TEXT(MATCH($C34,'2018-08 (Д)'!$C$2:$C$100,0)+1,0))))),"Н/Д",((INDIRECT(CONCATENATE("'2018-09 (Д)'!O",TEXT(MATCH($C34,'2018-09 (Д)'!$C$2:$C$100,0)+1,0)))-INDIRECT(CONCATENATE("'2018-08 (Д)'!O",TEXT(MATCH($C34,'2018-08 (Д)'!$C$2:$C$100,0)+1,0))))/INDIRECT(CONCATENATE("'2018-08 (Д)'!O",TEXT(MATCH($C34,'2018-08 (Д)'!$C$2:$C$100,0)+1,0))))*100)</f>
        <v>53434.946236559073</v>
      </c>
      <c r="DR34" s="9">
        <f ca="1">IF(OR(INDIRECT(CONCATENATE("'2018-10 (Д)'!O",TEXT(MATCH($C34,'2018-10 (Д)'!$C$2:$C$100,0)+1,0)))="Н/Д",INDIRECT(CONCATENATE("'2018-09 (Д)'!O",TEXT(MATCH($C34,'2018-09 (Д)'!$C$2:$C$100,0)+1,0)))="Н/Д",AND(INDIRECT(CONCATENATE("'2018-10 (Д)'!O",TEXT(MATCH($C34,'2018-10 (Д)'!$C$2:$C$100,0)+1,0)))="Н/Д",INDIRECT(CONCATENATE("'2018-09 (Д)'!O",TEXT(MATCH($C34,'2018-09 (Д)'!$C$2:$C$100,0)+1,0))))),"Н/Д",((INDIRECT(CONCATENATE("'2018-10 (Д)'!O",TEXT(MATCH($C34,'2018-10 (Д)'!$C$2:$C$100,0)+1,0)))-INDIRECT(CONCATENATE("'2018-09 (Д)'!O",TEXT(MATCH($C34,'2018-09 (Д)'!$C$2:$C$100,0)+1,0))))/INDIRECT(CONCATENATE("'2018-09 (Д)'!O",TEXT(MATCH($C34,'2018-09 (Д)'!$C$2:$C$100,0)+1,0))))*100)</f>
        <v>38.756113482299767</v>
      </c>
      <c r="DS34" s="9">
        <f ca="1">IF(OR(INDIRECT(CONCATENATE("'2018-11 (Д)'!O",TEXT(MATCH($C34,'2018-11 (Д)'!$C$2:$C$100,0)+1,0)))="Н/Д",INDIRECT(CONCATENATE("'2018-10 (Д)'!O",TEXT(MATCH($C34,'2018-10 (Д)'!$C$2:$C$100,0)+1,0)))="Н/Д",AND(INDIRECT(CONCATENATE("'2018-11 (Д)'!O",TEXT(MATCH($C34,'2018-11 (Д)'!$C$2:$C$100,0)+1,0)))="Н/Д",INDIRECT(CONCATENATE("'2018-10 (Д)'!O",TEXT(MATCH($C34,'2018-10 (Д)'!$C$2:$C$100,0)+1,0))))),"Н/Д",((INDIRECT(CONCATENATE("'2018-11 (Д)'!O",TEXT(MATCH($C34,'2018-11 (Д)'!$C$2:$C$100,0)+1,0)))-INDIRECT(CONCATENATE("'2018-10 (Д)'!O",TEXT(MATCH($C34,'2018-10 (Д)'!$C$2:$C$100,0)+1,0))))/INDIRECT(CONCATENATE("'2018-10 (Д)'!O",TEXT(MATCH($C34,'2018-10 (Д)'!$C$2:$C$100,0)+1,0))))*100)</f>
        <v>-100</v>
      </c>
      <c r="DT34" s="9" t="e">
        <f ca="1">IF(OR(INDIRECT(CONCATENATE("'2018-12 (Д)'!O",TEXT(MATCH($C34,'2018-12 (Д)'!$C$2:$C$100,0)+1,0)))="Н/Д",INDIRECT(CONCATENATE("'2018-11 (Д)'!O",TEXT(MATCH($C34,'2018-11 (Д)'!$C$2:$C$100,0)+1,0)))="Н/Д",AND(INDIRECT(CONCATENATE("'2018-12 (Д)'!O",TEXT(MATCH($C34,'2018-12 (Д)'!$C$2:$C$100,0)+1,0)))="Н/Д",INDIRECT(CONCATENATE("'2018-11 (Д)'!O",TEXT(MATCH($C34,'2018-11 (Д)'!$C$2:$C$100,0)+1,0))))),"Н/Д",((INDIRECT(CONCATENATE("'2018-12 (Д)'!O",TEXT(MATCH($C34,'2018-12 (Д)'!$C$2:$C$100,0)+1,0)))-INDIRECT(CONCATENATE("'2018-11 (Д)'!O",TEXT(MATCH($C34,'2018-11 (Д)'!$C$2:$C$100,0)+1,0))))/INDIRECT(CONCATENATE("'2018-11 (Д)'!O",TEXT(MATCH($C34,'2018-11 (Д)'!$C$2:$C$100,0)+1,0))))*100)</f>
        <v>#DIV/0!</v>
      </c>
      <c r="DU34" s="9"/>
      <c r="DV34" s="9">
        <f ca="1">IF(OR(INDIRECT(CONCATENATE("'2018-03 (Д)'!P",TEXT(MATCH($C34,'2018-03 (Д)'!$C$2:$C$100,0)+1,0)))="Н/Д",INDIRECT(CONCATENATE("'2018-02 (Д)'!P",TEXT(MATCH($C34,'2018-02 (Д)'!$C$2:$C$100,0)+1,0)))="Н/Д",AND(INDIRECT(CONCATENATE("'2018-03 (Д)'!P",TEXT(MATCH($C34,'2018-03 (Д)'!$C$2:$C$100,0)+1,0)))="Н/Д",INDIRECT(CONCATENATE("'2018-02 (Д)'!P",TEXT(MATCH($C34,'2018-02 (Д)'!$C$2:$C$100,0)+1,0))))),"Н/Д",((INDIRECT(CONCATENATE("'2018-03 (Д)'!P",TEXT(MATCH($C34,'2018-03 (Д)'!$C$2:$C$100,0)+1,0)))-INDIRECT(CONCATENATE("'2018-02 (Д)'!P",TEXT(MATCH($C34,'2018-02 (Д)'!$C$2:$C$100,0)+1,0))))/INDIRECT(CONCATENATE("'2018-02 (Д)'!P",TEXT(MATCH($C34,'2018-02 (Д)'!$C$2:$C$100,0)+1,0))))*100)</f>
        <v>52.520768950603191</v>
      </c>
      <c r="DW34" s="9">
        <f ca="1">IF(OR(INDIRECT(CONCATENATE("'2018-04 (Д)'!P",TEXT(MATCH($C34,'2018-04 (Д)'!$C$2:$C$100,0)+1,0)))="Н/Д",INDIRECT(CONCATENATE("'2018-03 (Д)'!P",TEXT(MATCH($C34,'2018-03 (Д)'!$C$2:$C$100,0)+1,0)))="Н/Д",AND(INDIRECT(CONCATENATE("'2018-04 (Д)'!P",TEXT(MATCH($C34,'2018-04 (Д)'!$C$2:$C$100,0)+1,0)))="Н/Д",INDIRECT(CONCATENATE("'2018-03 (Д)'!P",TEXT(MATCH($C34,'2018-03 (Д)'!$C$2:$C$100,0)+1,0))))),"Н/Д",((INDIRECT(CONCATENATE("'2018-04 (Д)'!P",TEXT(MATCH($C34,'2018-04 (Д)'!$C$2:$C$100,0)+1,0)))-INDIRECT(CONCATENATE("'2018-03 (Д)'!P",TEXT(MATCH($C34,'2018-03 (Д)'!$C$2:$C$100,0)+1,0))))/INDIRECT(CONCATENATE("'2018-03 (Д)'!P",TEXT(MATCH($C34,'2018-03 (Д)'!$C$2:$C$100,0)+1,0))))*100)</f>
        <v>-45.974745830422087</v>
      </c>
      <c r="DX34" s="9">
        <f ca="1">IF(OR(INDIRECT(CONCATENATE("'2018-05 (Д)'!P",TEXT(MATCH($C34,'2018-05 (Д)'!$C$2:$C$100,0)+1,0)))="Н/Д",INDIRECT(CONCATENATE("'2018-04 (Д)'!P",TEXT(MATCH($C34,'2018-04 (Д)'!$C$2:$C$100,0)+1,0)))="Н/Д",AND(INDIRECT(CONCATENATE("'2018-05 (Д)'!P",TEXT(MATCH($C34,'2018-05 (Д)'!$C$2:$C$100,0)+1,0)))="Н/Д",INDIRECT(CONCATENATE("'2018-04 (Д)'!P",TEXT(MATCH($C34,'2018-04 (Д)'!$C$2:$C$100,0)+1,0))))),"Н/Д",((INDIRECT(CONCATENATE("'2018-05 (Д)'!P",TEXT(MATCH($C34,'2018-05 (Д)'!$C$2:$C$100,0)+1,0)))-INDIRECT(CONCATENATE("'2018-04 (Д)'!P",TEXT(MATCH($C34,'2018-04 (Д)'!$C$2:$C$100,0)+1,0))))/INDIRECT(CONCATENATE("'2018-04 (Д)'!P",TEXT(MATCH($C34,'2018-04 (Д)'!$C$2:$C$100,0)+1,0))))*100)</f>
        <v>-13.179706720731271</v>
      </c>
      <c r="DY34" s="9">
        <f ca="1">IF(OR(INDIRECT(CONCATENATE("'2018-06 (Д)'!P",TEXT(MATCH($C34,'2018-06 (Д)'!$C$2:$C$100,0)+1,0)))="Н/Д",INDIRECT(CONCATENATE("'2018-05 (Д)'!P",TEXT(MATCH($C34,'2018-05 (Д)'!$C$2:$C$100,0)+1,0)))="Н/Д",AND(INDIRECT(CONCATENATE("'2018-06 (Д)'!P",TEXT(MATCH($C34,'2018-06 (Д)'!$C$2:$C$100,0)+1,0)))="Н/Д",INDIRECT(CONCATENATE("'2018-05 (Д)'!P",TEXT(MATCH($C34,'2018-05 (Д)'!$C$2:$C$100,0)+1,0))))),"Н/Д",((INDIRECT(CONCATENATE("'2018-06 (Д)'!P",TEXT(MATCH($C34,'2018-06 (Д)'!$C$2:$C$100,0)+1,0)))-INDIRECT(CONCATENATE("'2018-05 (Д)'!P",TEXT(MATCH($C34,'2018-05 (Д)'!$C$2:$C$100,0)+1,0))))/INDIRECT(CONCATENATE("'2018-05 (Д)'!P",TEXT(MATCH($C34,'2018-05 (Д)'!$C$2:$C$100,0)+1,0))))*100)</f>
        <v>199.42226817775168</v>
      </c>
      <c r="DZ34" s="9">
        <f ca="1">IF(OR(INDIRECT(CONCATENATE("'2018-07 (Д)'!P",TEXT(MATCH($C34,'2018-07 (Д)'!$C$2:$C$100,0)+1,0)))="Н/Д",INDIRECT(CONCATENATE("'2018-06 (Д)'!P",TEXT(MATCH($C34,'2018-06 (Д)'!$C$2:$C$100,0)+1,0)))="Н/Д",AND(INDIRECT(CONCATENATE("'2018-07 (Д)'!P",TEXT(MATCH($C34,'2018-07 (Д)'!$C$2:$C$100,0)+1,0)))="Н/Д",INDIRECT(CONCATENATE("'2018-06 (Д)'!P",TEXT(MATCH($C34,'2018-06 (Д)'!$C$2:$C$100,0)+1,0))))),"Н/Д",((INDIRECT(CONCATENATE("'2018-07 (Д)'!P",TEXT(MATCH($C34,'2018-07 (Д)'!$C$2:$C$100,0)+1,0)))-INDIRECT(CONCATENATE("'2018-06 (Д)'!P",TEXT(MATCH($C34,'2018-06 (Д)'!$C$2:$C$100,0)+1,0))))/INDIRECT(CONCATENATE("'2018-06 (Д)'!P",TEXT(MATCH($C34,'2018-06 (Д)'!$C$2:$C$100,0)+1,0))))*100)</f>
        <v>-78.850072972477619</v>
      </c>
      <c r="EA34" s="9">
        <f ca="1">IF(OR(INDIRECT(CONCATENATE("'2018-08 (Д)'!P",TEXT(MATCH($C34,'2018-08 (Д)'!$C$2:$C$100,0)+1,0)))="Н/Д",INDIRECT(CONCATENATE("'2018-07 (Д)'!P",TEXT(MATCH($C34,'2018-07 (Д)'!$C$2:$C$100,0)+1,0)))="Н/Д",AND(INDIRECT(CONCATENATE("'2018-08 (Д)'!P",TEXT(MATCH($C34,'2018-08 (Д)'!$C$2:$C$100,0)+1,0)))="Н/Д",INDIRECT(CONCATENATE("'2018-07 (Д)'!P",TEXT(MATCH($C34,'2018-07 (Д)'!$C$2:$C$100,0)+1,0))))),"Н/Д",((INDIRECT(CONCATENATE("'2018-08 (Д)'!P",TEXT(MATCH($C34,'2018-08 (Д)'!$C$2:$C$100,0)+1,0)))-INDIRECT(CONCATENATE("'2018-07 (Д)'!P",TEXT(MATCH($C34,'2018-07 (Д)'!$C$2:$C$100,0)+1,0))))/INDIRECT(CONCATENATE("'2018-07 (Д)'!P",TEXT(MATCH($C34,'2018-07 (Д)'!$C$2:$C$100,0)+1,0))))*100)</f>
        <v>238.80312163426655</v>
      </c>
      <c r="EB34" s="9">
        <f ca="1">IF(OR(INDIRECT(CONCATENATE("'2018-09 (Д)'!P",TEXT(MATCH($C34,'2018-09 (Д)'!$C$2:$C$100,0)+1,0)))="Н/Д",INDIRECT(CONCATENATE("'2018-08 (Д)'!P",TEXT(MATCH($C34,'2018-08 (Д)'!$C$2:$C$100,0)+1,0)))="Н/Д",AND(INDIRECT(CONCATENATE("'2018-09 (Д)'!P",TEXT(MATCH($C34,'2018-09 (Д)'!$C$2:$C$100,0)+1,0)))="Н/Д",INDIRECT(CONCATENATE("'2018-08 (Д)'!P",TEXT(MATCH($C34,'2018-08 (Д)'!$C$2:$C$100,0)+1,0))))),"Н/Д",((INDIRECT(CONCATENATE("'2018-09 (Д)'!P",TEXT(MATCH($C34,'2018-09 (Д)'!$C$2:$C$100,0)+1,0)))-INDIRECT(CONCATENATE("'2018-08 (Д)'!P",TEXT(MATCH($C34,'2018-08 (Д)'!$C$2:$C$100,0)+1,0))))/INDIRECT(CONCATENATE("'2018-08 (Д)'!P",TEXT(MATCH($C34,'2018-08 (Д)'!$C$2:$C$100,0)+1,0))))*100)</f>
        <v>66.022097339574387</v>
      </c>
      <c r="EC34" s="9">
        <f ca="1">IF(OR(INDIRECT(CONCATENATE("'2018-10 (Д)'!P",TEXT(MATCH($C34,'2018-10 (Д)'!$C$2:$C$100,0)+1,0)))="Н/Д",INDIRECT(CONCATENATE("'2018-09 (Д)'!P",TEXT(MATCH($C34,'2018-09 (Д)'!$C$2:$C$100,0)+1,0)))="Н/Д",AND(INDIRECT(CONCATENATE("'2018-10 (Д)'!P",TEXT(MATCH($C34,'2018-10 (Д)'!$C$2:$C$100,0)+1,0)))="Н/Д",INDIRECT(CONCATENATE("'2018-09 (Д)'!P",TEXT(MATCH($C34,'2018-09 (Д)'!$C$2:$C$100,0)+1,0))))),"Н/Д",((INDIRECT(CONCATENATE("'2018-10 (Д)'!P",TEXT(MATCH($C34,'2018-10 (Д)'!$C$2:$C$100,0)+1,0)))-INDIRECT(CONCATENATE("'2018-09 (Д)'!P",TEXT(MATCH($C34,'2018-09 (Д)'!$C$2:$C$100,0)+1,0))))/INDIRECT(CONCATENATE("'2018-09 (Д)'!P",TEXT(MATCH($C34,'2018-09 (Д)'!$C$2:$C$100,0)+1,0))))*100)</f>
        <v>-80.969069124879965</v>
      </c>
      <c r="ED34" s="9">
        <f ca="1">IF(OR(INDIRECT(CONCATENATE("'2018-11 (Д)'!P",TEXT(MATCH($C34,'2018-11 (Д)'!$C$2:$C$100,0)+1,0)))="Н/Д",INDIRECT(CONCATENATE("'2018-10 (Д)'!P",TEXT(MATCH($C34,'2018-10 (Д)'!$C$2:$C$100,0)+1,0)))="Н/Д",AND(INDIRECT(CONCATENATE("'2018-11 (Д)'!P",TEXT(MATCH($C34,'2018-11 (Д)'!$C$2:$C$100,0)+1,0)))="Н/Д",INDIRECT(CONCATENATE("'2018-10 (Д)'!P",TEXT(MATCH($C34,'2018-10 (Д)'!$C$2:$C$100,0)+1,0))))),"Н/Д",((INDIRECT(CONCATENATE("'2018-11 (Д)'!P",TEXT(MATCH($C34,'2018-11 (Д)'!$C$2:$C$100,0)+1,0)))-INDIRECT(CONCATENATE("'2018-10 (Д)'!P",TEXT(MATCH($C34,'2018-10 (Д)'!$C$2:$C$100,0)+1,0))))/INDIRECT(CONCATENATE("'2018-10 (Д)'!P",TEXT(MATCH($C34,'2018-10 (Д)'!$C$2:$C$100,0)+1,0))))*100)</f>
        <v>19.609490419764317</v>
      </c>
      <c r="EE34" s="9">
        <f ca="1">IF(OR(INDIRECT(CONCATENATE("'2018-12 (Д)'!P",TEXT(MATCH($C34,'2018-12 (Д)'!$C$2:$C$100,0)+1,0)))="Н/Д",INDIRECT(CONCATENATE("'2018-11 (Д)'!P",TEXT(MATCH($C34,'2018-11 (Д)'!$C$2:$C$100,0)+1,0)))="Н/Д",AND(INDIRECT(CONCATENATE("'2018-12 (Д)'!P",TEXT(MATCH($C34,'2018-12 (Д)'!$C$2:$C$100,0)+1,0)))="Н/Д",INDIRECT(CONCATENATE("'2018-11 (Д)'!P",TEXT(MATCH($C34,'2018-11 (Д)'!$C$2:$C$100,0)+1,0))))),"Н/Д",((INDIRECT(CONCATENATE("'2018-12 (Д)'!P",TEXT(MATCH($C34,'2018-12 (Д)'!$C$2:$C$100,0)+1,0)))-INDIRECT(CONCATENATE("'2018-11 (Д)'!P",TEXT(MATCH($C34,'2018-11 (Д)'!$C$2:$C$100,0)+1,0))))/INDIRECT(CONCATENATE("'2018-11 (Д)'!P",TEXT(MATCH($C34,'2018-11 (Д)'!$C$2:$C$100,0)+1,0))))*100)</f>
        <v>242.09314362316076</v>
      </c>
      <c r="EF34" s="9"/>
      <c r="EG34" s="9">
        <f ca="1">IF(OR(INDIRECT(CONCATENATE("'2018-03 (Д)'!Q",TEXT(MATCH($C34,'2018-03 (Д)'!$C$2:$C$100,0)+1,0)))="Н/Д",INDIRECT(CONCATENATE("'2018-02 (Д)'!Q",TEXT(MATCH($C34,'2018-02 (Д)'!$C$2:$C$100,0)+1,0)))="Н/Д",AND(INDIRECT(CONCATENATE("'2018-03 (Д)'!Q",TEXT(MATCH($C34,'2018-03 (Д)'!$C$2:$C$100,0)+1,0)))="Н/Д",INDIRECT(CONCATENATE("'2018-02 (Д)'!Q",TEXT(MATCH($C34,'2018-02 (Д)'!$C$2:$C$100,0)+1,0))))),"Н/Д",((INDIRECT(CONCATENATE("'2018-03 (Д)'!Q",TEXT(MATCH($C34,'2018-03 (Д)'!$C$2:$C$100,0)+1,0)))-INDIRECT(CONCATENATE("'2018-02 (Д)'!Q",TEXT(MATCH($C34,'2018-02 (Д)'!$C$2:$C$100,0)+1,0))))/INDIRECT(CONCATENATE("'2018-02 (Д)'!Q",TEXT(MATCH($C34,'2018-02 (Д)'!$C$2:$C$100,0)+1,0))))*100)</f>
        <v>36.633203606102292</v>
      </c>
      <c r="EH34" s="9">
        <f ca="1">IF(OR(INDIRECT(CONCATENATE("'2018-04 (Д)'!Q",TEXT(MATCH($C34,'2018-04 (Д)'!$C$2:$C$100,0)+1,0)))="Н/Д",INDIRECT(CONCATENATE("'2018-03 (Д)'!Q",TEXT(MATCH($C34,'2018-03 (Д)'!$C$2:$C$100,0)+1,0)))="Н/Д",AND(INDIRECT(CONCATENATE("'2018-04 (Д)'!Q",TEXT(MATCH($C34,'2018-04 (Д)'!$C$2:$C$100,0)+1,0)))="Н/Д",INDIRECT(CONCATENATE("'2018-03 (Д)'!Q",TEXT(MATCH($C34,'2018-03 (Д)'!$C$2:$C$100,0)+1,0))))),"Н/Д",((INDIRECT(CONCATENATE("'2018-04 (Д)'!Q",TEXT(MATCH($C34,'2018-04 (Д)'!$C$2:$C$100,0)+1,0)))-INDIRECT(CONCATENATE("'2018-03 (Д)'!Q",TEXT(MATCH($C34,'2018-03 (Д)'!$C$2:$C$100,0)+1,0))))/INDIRECT(CONCATENATE("'2018-03 (Д)'!Q",TEXT(MATCH($C34,'2018-03 (Д)'!$C$2:$C$100,0)+1,0))))*100)</f>
        <v>-91.706187447241888</v>
      </c>
      <c r="EI34" s="9">
        <f ca="1">IF(OR(INDIRECT(CONCATENATE("'2018-05 (Д)'!Q",TEXT(MATCH($C34,'2018-05 (Д)'!$C$2:$C$100,0)+1,0)))="Н/Д",INDIRECT(CONCATENATE("'2018-04 (Д)'!Q",TEXT(MATCH($C34,'2018-04 (Д)'!$C$2:$C$100,0)+1,0)))="Н/Д",AND(INDIRECT(CONCATENATE("'2018-05 (Д)'!Q",TEXT(MATCH($C34,'2018-05 (Д)'!$C$2:$C$100,0)+1,0)))="Н/Д",INDIRECT(CONCATENATE("'2018-04 (Д)'!Q",TEXT(MATCH($C34,'2018-04 (Д)'!$C$2:$C$100,0)+1,0))))),"Н/Д",((INDIRECT(CONCATENATE("'2018-05 (Д)'!Q",TEXT(MATCH($C34,'2018-05 (Д)'!$C$2:$C$100,0)+1,0)))-INDIRECT(CONCATENATE("'2018-04 (Д)'!Q",TEXT(MATCH($C34,'2018-04 (Д)'!$C$2:$C$100,0)+1,0))))/INDIRECT(CONCATENATE("'2018-04 (Д)'!Q",TEXT(MATCH($C34,'2018-04 (Д)'!$C$2:$C$100,0)+1,0))))*100)</f>
        <v>1730.2181338189439</v>
      </c>
      <c r="EJ34" s="9">
        <f ca="1">IF(OR(INDIRECT(CONCATENATE("'2018-06 (Д)'!Q",TEXT(MATCH($C34,'2018-06 (Д)'!$C$2:$C$100,0)+1,0)))="Н/Д",INDIRECT(CONCATENATE("'2018-05 (Д)'!Q",TEXT(MATCH($C34,'2018-05 (Д)'!$C$2:$C$100,0)+1,0)))="Н/Д",AND(INDIRECT(CONCATENATE("'2018-06 (Д)'!Q",TEXT(MATCH($C34,'2018-06 (Д)'!$C$2:$C$100,0)+1,0)))="Н/Д",INDIRECT(CONCATENATE("'2018-05 (Д)'!Q",TEXT(MATCH($C34,'2018-05 (Д)'!$C$2:$C$100,0)+1,0))))),"Н/Д",((INDIRECT(CONCATENATE("'2018-06 (Д)'!Q",TEXT(MATCH($C34,'2018-06 (Д)'!$C$2:$C$100,0)+1,0)))-INDIRECT(CONCATENATE("'2018-05 (Д)'!Q",TEXT(MATCH($C34,'2018-05 (Д)'!$C$2:$C$100,0)+1,0))))/INDIRECT(CONCATENATE("'2018-05 (Д)'!Q",TEXT(MATCH($C34,'2018-05 (Д)'!$C$2:$C$100,0)+1,0))))*100)</f>
        <v>-77.429663990941222</v>
      </c>
      <c r="EK34" s="9">
        <f ca="1">IF(OR(INDIRECT(CONCATENATE("'2018-07 (Д)'!Q",TEXT(MATCH($C34,'2018-07 (Д)'!$C$2:$C$100,0)+1,0)))="Н/Д",INDIRECT(CONCATENATE("'2018-06 (Д)'!Q",TEXT(MATCH($C34,'2018-06 (Д)'!$C$2:$C$100,0)+1,0)))="Н/Д",AND(INDIRECT(CONCATENATE("'2018-07 (Д)'!Q",TEXT(MATCH($C34,'2018-07 (Д)'!$C$2:$C$100,0)+1,0)))="Н/Д",INDIRECT(CONCATENATE("'2018-06 (Д)'!Q",TEXT(MATCH($C34,'2018-06 (Д)'!$C$2:$C$100,0)+1,0))))),"Н/Д",((INDIRECT(CONCATENATE("'2018-07 (Д)'!Q",TEXT(MATCH($C34,'2018-07 (Д)'!$C$2:$C$100,0)+1,0)))-INDIRECT(CONCATENATE("'2018-06 (Д)'!Q",TEXT(MATCH($C34,'2018-06 (Д)'!$C$2:$C$100,0)+1,0))))/INDIRECT(CONCATENATE("'2018-06 (Д)'!Q",TEXT(MATCH($C34,'2018-06 (Д)'!$C$2:$C$100,0)+1,0))))*100)</f>
        <v>-92.261921213113638</v>
      </c>
      <c r="EL34" s="9">
        <f ca="1">IF(OR(INDIRECT(CONCATENATE("'2018-08 (Д)'!Q",TEXT(MATCH($C34,'2018-08 (Д)'!$C$2:$C$100,0)+1,0)))="Н/Д",INDIRECT(CONCATENATE("'2018-07 (Д)'!Q",TEXT(MATCH($C34,'2018-07 (Д)'!$C$2:$C$100,0)+1,0)))="Н/Д",AND(INDIRECT(CONCATENATE("'2018-08 (Д)'!Q",TEXT(MATCH($C34,'2018-08 (Д)'!$C$2:$C$100,0)+1,0)))="Н/Д",INDIRECT(CONCATENATE("'2018-07 (Д)'!Q",TEXT(MATCH($C34,'2018-07 (Д)'!$C$2:$C$100,0)+1,0))))),"Н/Д",((INDIRECT(CONCATENATE("'2018-08 (Д)'!Q",TEXT(MATCH($C34,'2018-08 (Д)'!$C$2:$C$100,0)+1,0)))-INDIRECT(CONCATENATE("'2018-07 (Д)'!Q",TEXT(MATCH($C34,'2018-07 (Д)'!$C$2:$C$100,0)+1,0))))/INDIRECT(CONCATENATE("'2018-07 (Д)'!Q",TEXT(MATCH($C34,'2018-07 (Д)'!$C$2:$C$100,0)+1,0))))*100)</f>
        <v>4607.02881527714</v>
      </c>
      <c r="EM34" s="9">
        <f ca="1">IF(OR(INDIRECT(CONCATENATE("'2018-09 (Д)'!Q",TEXT(MATCH($C34,'2018-09 (Д)'!$C$2:$C$100,0)+1,0)))="Н/Д",INDIRECT(CONCATENATE("'2018-08 (Д)'!Q",TEXT(MATCH($C34,'2018-08 (Д)'!$C$2:$C$100,0)+1,0)))="Н/Д",AND(INDIRECT(CONCATENATE("'2018-09 (Д)'!Q",TEXT(MATCH($C34,'2018-09 (Д)'!$C$2:$C$100,0)+1,0)))="Н/Д",INDIRECT(CONCATENATE("'2018-08 (Д)'!Q",TEXT(MATCH($C34,'2018-08 (Д)'!$C$2:$C$100,0)+1,0))))),"Н/Д",((INDIRECT(CONCATENATE("'2018-09 (Д)'!Q",TEXT(MATCH($C34,'2018-09 (Д)'!$C$2:$C$100,0)+1,0)))-INDIRECT(CONCATENATE("'2018-08 (Д)'!Q",TEXT(MATCH($C34,'2018-08 (Д)'!$C$2:$C$100,0)+1,0))))/INDIRECT(CONCATENATE("'2018-08 (Д)'!Q",TEXT(MATCH($C34,'2018-08 (Д)'!$C$2:$C$100,0)+1,0))))*100)</f>
        <v>-95.094987116357586</v>
      </c>
      <c r="EN34" s="9">
        <f ca="1">IF(OR(INDIRECT(CONCATENATE("'2018-10 (Д)'!Q",TEXT(MATCH($C34,'2018-10 (Д)'!$C$2:$C$100,0)+1,0)))="Н/Д",INDIRECT(CONCATENATE("'2018-09 (Д)'!Q",TEXT(MATCH($C34,'2018-09 (Д)'!$C$2:$C$100,0)+1,0)))="Н/Д",AND(INDIRECT(CONCATENATE("'2018-10 (Д)'!Q",TEXT(MATCH($C34,'2018-10 (Д)'!$C$2:$C$100,0)+1,0)))="Н/Д",INDIRECT(CONCATENATE("'2018-09 (Д)'!Q",TEXT(MATCH($C34,'2018-09 (Д)'!$C$2:$C$100,0)+1,0))))),"Н/Д",((INDIRECT(CONCATENATE("'2018-10 (Д)'!Q",TEXT(MATCH($C34,'2018-10 (Д)'!$C$2:$C$100,0)+1,0)))-INDIRECT(CONCATENATE("'2018-09 (Д)'!Q",TEXT(MATCH($C34,'2018-09 (Д)'!$C$2:$C$100,0)+1,0))))/INDIRECT(CONCATENATE("'2018-09 (Д)'!Q",TEXT(MATCH($C34,'2018-09 (Д)'!$C$2:$C$100,0)+1,0))))*100)</f>
        <v>1749.7528782218424</v>
      </c>
      <c r="EO34" s="9">
        <f ca="1">IF(OR(INDIRECT(CONCATENATE("'2018-11 (Д)'!Q",TEXT(MATCH($C34,'2018-11 (Д)'!$C$2:$C$100,0)+1,0)))="Н/Д",INDIRECT(CONCATENATE("'2018-10 (Д)'!Q",TEXT(MATCH($C34,'2018-10 (Д)'!$C$2:$C$100,0)+1,0)))="Н/Д",AND(INDIRECT(CONCATENATE("'2018-11 (Д)'!Q",TEXT(MATCH($C34,'2018-11 (Д)'!$C$2:$C$100,0)+1,0)))="Н/Д",INDIRECT(CONCATENATE("'2018-10 (Д)'!Q",TEXT(MATCH($C34,'2018-10 (Д)'!$C$2:$C$100,0)+1,0))))),"Н/Д",((INDIRECT(CONCATENATE("'2018-11 (Д)'!Q",TEXT(MATCH($C34,'2018-11 (Д)'!$C$2:$C$100,0)+1,0)))-INDIRECT(CONCATENATE("'2018-10 (Д)'!Q",TEXT(MATCH($C34,'2018-10 (Д)'!$C$2:$C$100,0)+1,0))))/INDIRECT(CONCATENATE("'2018-10 (Д)'!Q",TEXT(MATCH($C34,'2018-10 (Д)'!$C$2:$C$100,0)+1,0))))*100)</f>
        <v>-0.98147767116725049</v>
      </c>
      <c r="EP34" s="9">
        <f ca="1">IF(OR(INDIRECT(CONCATENATE("'2018-12 (Д)'!Q",TEXT(MATCH($C34,'2018-12 (Д)'!$C$2:$C$100,0)+1,0)))="Н/Д",INDIRECT(CONCATENATE("'2018-11 (Д)'!Q",TEXT(MATCH($C34,'2018-11 (Д)'!$C$2:$C$100,0)+1,0)))="Н/Д",AND(INDIRECT(CONCATENATE("'2018-12 (Д)'!Q",TEXT(MATCH($C34,'2018-12 (Д)'!$C$2:$C$100,0)+1,0)))="Н/Д",INDIRECT(CONCATENATE("'2018-11 (Д)'!Q",TEXT(MATCH($C34,'2018-11 (Д)'!$C$2:$C$100,0)+1,0))))),"Н/Д",((INDIRECT(CONCATENATE("'2018-12 (Д)'!Q",TEXT(MATCH($C34,'2018-12 (Д)'!$C$2:$C$100,0)+1,0)))-INDIRECT(CONCATENATE("'2018-11 (Д)'!Q",TEXT(MATCH($C34,'2018-11 (Д)'!$C$2:$C$100,0)+1,0))))/INDIRECT(CONCATENATE("'2018-11 (Д)'!Q",TEXT(MATCH($C34,'2018-11 (Д)'!$C$2:$C$100,0)+1,0))))*100)</f>
        <v>-97.949691556658792</v>
      </c>
      <c r="EQ34" s="9"/>
      <c r="ER34" s="9">
        <f ca="1">IF(OR(INDIRECT(CONCATENATE("'2018-03 (Д)'!R",TEXT(MATCH($C34,'2018-03 (Д)'!$C$2:$C$100,0)+1,0)))="Н/Д",INDIRECT(CONCATENATE("'2018-02 (Д)'!R",TEXT(MATCH($C34,'2018-02 (Д)'!$C$2:$C$100,0)+1,0)))="Н/Д",AND(INDIRECT(CONCATENATE("'2018-03 (Д)'!R",TEXT(MATCH($C34,'2018-03 (Д)'!$C$2:$C$100,0)+1,0)))="Н/Д",INDIRECT(CONCATENATE("'2018-02 (Д)'!R",TEXT(MATCH($C34,'2018-02 (Д)'!$C$2:$C$100,0)+1,0))))),"Н/Д",((INDIRECT(CONCATENATE("'2018-03 (Д)'!R",TEXT(MATCH($C34,'2018-03 (Д)'!$C$2:$C$100,0)+1,0)))-INDIRECT(CONCATENATE("'2018-02 (Д)'!R",TEXT(MATCH($C34,'2018-02 (Д)'!$C$2:$C$100,0)+1,0))))/INDIRECT(CONCATENATE("'2018-02 (Д)'!R",TEXT(MATCH($C34,'2018-02 (Д)'!$C$2:$C$100,0)+1,0))))*100)</f>
        <v>1545390.8685211269</v>
      </c>
      <c r="ES34" s="9">
        <f ca="1">IF(OR(INDIRECT(CONCATENATE("'2018-04 (Д)'!R",TEXT(MATCH($C34,'2018-04 (Д)'!$C$2:$C$100,0)+1,0)))="Н/Д",INDIRECT(CONCATENATE("'2018-03 (Д)'!R",TEXT(MATCH($C34,'2018-03 (Д)'!$C$2:$C$100,0)+1,0)))="Н/Д",AND(INDIRECT(CONCATENATE("'2018-04 (Д)'!R",TEXT(MATCH($C34,'2018-04 (Д)'!$C$2:$C$100,0)+1,0)))="Н/Д",INDIRECT(CONCATENATE("'2018-03 (Д)'!R",TEXT(MATCH($C34,'2018-03 (Д)'!$C$2:$C$100,0)+1,0))))),"Н/Д",((INDIRECT(CONCATENATE("'2018-04 (Д)'!R",TEXT(MATCH($C34,'2018-04 (Д)'!$C$2:$C$100,0)+1,0)))-INDIRECT(CONCATENATE("'2018-03 (Д)'!R",TEXT(MATCH($C34,'2018-03 (Д)'!$C$2:$C$100,0)+1,0))))/INDIRECT(CONCATENATE("'2018-03 (Д)'!R",TEXT(MATCH($C34,'2018-03 (Д)'!$C$2:$C$100,0)+1,0))))*100)</f>
        <v>-99.993633222961677</v>
      </c>
      <c r="ET34" s="9">
        <f ca="1">IF(OR(INDIRECT(CONCATENATE("'2018-05 (Д)'!R",TEXT(MATCH($C34,'2018-05 (Д)'!$C$2:$C$100,0)+1,0)))="Н/Д",INDIRECT(CONCATENATE("'2018-04 (Д)'!R",TEXT(MATCH($C34,'2018-04 (Д)'!$C$2:$C$100,0)+1,0)))="Н/Д",AND(INDIRECT(CONCATENATE("'2018-05 (Д)'!R",TEXT(MATCH($C34,'2018-05 (Д)'!$C$2:$C$100,0)+1,0)))="Н/Д",INDIRECT(CONCATENATE("'2018-04 (Д)'!R",TEXT(MATCH($C34,'2018-04 (Д)'!$C$2:$C$100,0)+1,0))))),"Н/Д",((INDIRECT(CONCATENATE("'2018-05 (Д)'!R",TEXT(MATCH($C34,'2018-05 (Д)'!$C$2:$C$100,0)+1,0)))-INDIRECT(CONCATENATE("'2018-04 (Д)'!R",TEXT(MATCH($C34,'2018-04 (Д)'!$C$2:$C$100,0)+1,0))))/INDIRECT(CONCATENATE("'2018-04 (Д)'!R",TEXT(MATCH($C34,'2018-04 (Д)'!$C$2:$C$100,0)+1,0))))*100)</f>
        <v>151.46519845055744</v>
      </c>
      <c r="EU34" s="9">
        <f ca="1">IF(OR(INDIRECT(CONCATENATE("'2018-06 (Д)'!R",TEXT(MATCH($C34,'2018-06 (Д)'!$C$2:$C$100,0)+1,0)))="Н/Д",INDIRECT(CONCATENATE("'2018-05 (Д)'!R",TEXT(MATCH($C34,'2018-05 (Д)'!$C$2:$C$100,0)+1,0)))="Н/Д",AND(INDIRECT(CONCATENATE("'2018-06 (Д)'!R",TEXT(MATCH($C34,'2018-06 (Д)'!$C$2:$C$100,0)+1,0)))="Н/Д",INDIRECT(CONCATENATE("'2018-05 (Д)'!R",TEXT(MATCH($C34,'2018-05 (Д)'!$C$2:$C$100,0)+1,0))))),"Н/Д",((INDIRECT(CONCATENATE("'2018-06 (Д)'!R",TEXT(MATCH($C34,'2018-06 (Д)'!$C$2:$C$100,0)+1,0)))-INDIRECT(CONCATENATE("'2018-05 (Д)'!R",TEXT(MATCH($C34,'2018-05 (Д)'!$C$2:$C$100,0)+1,0))))/INDIRECT(CONCATENATE("'2018-05 (Д)'!R",TEXT(MATCH($C34,'2018-05 (Д)'!$C$2:$C$100,0)+1,0))))*100)</f>
        <v>1333482.4642588797</v>
      </c>
      <c r="EV34" s="9">
        <f ca="1">IF(OR(INDIRECT(CONCATENATE("'2018-07 (Д)'!R",TEXT(MATCH($C34,'2018-07 (Д)'!$C$2:$C$100,0)+1,0)))="Н/Д",INDIRECT(CONCATENATE("'2018-06 (Д)'!R",TEXT(MATCH($C34,'2018-06 (Д)'!$C$2:$C$100,0)+1,0)))="Н/Д",AND(INDIRECT(CONCATENATE("'2018-07 (Д)'!R",TEXT(MATCH($C34,'2018-07 (Д)'!$C$2:$C$100,0)+1,0)))="Н/Д",INDIRECT(CONCATENATE("'2018-06 (Д)'!R",TEXT(MATCH($C34,'2018-06 (Д)'!$C$2:$C$100,0)+1,0))))),"Н/Д",((INDIRECT(CONCATENATE("'2018-07 (Д)'!R",TEXT(MATCH($C34,'2018-07 (Д)'!$C$2:$C$100,0)+1,0)))-INDIRECT(CONCATENATE("'2018-06 (Д)'!R",TEXT(MATCH($C34,'2018-06 (Д)'!$C$2:$C$100,0)+1,0))))/INDIRECT(CONCATENATE("'2018-06 (Д)'!R",TEXT(MATCH($C34,'2018-06 (Д)'!$C$2:$C$100,0)+1,0))))*100)</f>
        <v>-99.846858363640507</v>
      </c>
      <c r="EW34" s="9">
        <f ca="1">IF(OR(INDIRECT(CONCATENATE("'2018-08 (Д)'!R",TEXT(MATCH($C34,'2018-08 (Д)'!$C$2:$C$100,0)+1,0)))="Н/Д",INDIRECT(CONCATENATE("'2018-07 (Д)'!R",TEXT(MATCH($C34,'2018-07 (Д)'!$C$2:$C$100,0)+1,0)))="Н/Д",AND(INDIRECT(CONCATENATE("'2018-08 (Д)'!R",TEXT(MATCH($C34,'2018-08 (Д)'!$C$2:$C$100,0)+1,0)))="Н/Д",INDIRECT(CONCATENATE("'2018-07 (Д)'!R",TEXT(MATCH($C34,'2018-07 (Д)'!$C$2:$C$100,0)+1,0))))),"Н/Д",((INDIRECT(CONCATENATE("'2018-08 (Д)'!R",TEXT(MATCH($C34,'2018-08 (Д)'!$C$2:$C$100,0)+1,0)))-INDIRECT(CONCATENATE("'2018-07 (Д)'!R",TEXT(MATCH($C34,'2018-07 (Д)'!$C$2:$C$100,0)+1,0))))/INDIRECT(CONCATENATE("'2018-07 (Д)'!R",TEXT(MATCH($C34,'2018-07 (Д)'!$C$2:$C$100,0)+1,0))))*100)</f>
        <v>-90.366539530070924</v>
      </c>
      <c r="EX34" s="9">
        <f ca="1">IF(OR(INDIRECT(CONCATENATE("'2018-09 (Д)'!R",TEXT(MATCH($C34,'2018-09 (Д)'!$C$2:$C$100,0)+1,0)))="Н/Д",INDIRECT(CONCATENATE("'2018-08 (Д)'!R",TEXT(MATCH($C34,'2018-08 (Д)'!$C$2:$C$100,0)+1,0)))="Н/Д",AND(INDIRECT(CONCATENATE("'2018-09 (Д)'!R",TEXT(MATCH($C34,'2018-09 (Д)'!$C$2:$C$100,0)+1,0)))="Н/Д",INDIRECT(CONCATENATE("'2018-08 (Д)'!R",TEXT(MATCH($C34,'2018-08 (Д)'!$C$2:$C$100,0)+1,0))))),"Н/Д",((INDIRECT(CONCATENATE("'2018-09 (Д)'!R",TEXT(MATCH($C34,'2018-09 (Д)'!$C$2:$C$100,0)+1,0)))-INDIRECT(CONCATENATE("'2018-08 (Д)'!R",TEXT(MATCH($C34,'2018-08 (Д)'!$C$2:$C$100,0)+1,0))))/INDIRECT(CONCATENATE("'2018-08 (Д)'!R",TEXT(MATCH($C34,'2018-08 (Д)'!$C$2:$C$100,0)+1,0))))*100)</f>
        <v>557565.77893027524</v>
      </c>
      <c r="EY34" s="9">
        <f ca="1">IF(OR(INDIRECT(CONCATENATE("'2018-10 (Д)'!R",TEXT(MATCH($C34,'2018-10 (Д)'!$C$2:$C$100,0)+1,0)))="Н/Д",INDIRECT(CONCATENATE("'2018-09 (Д)'!R",TEXT(MATCH($C34,'2018-09 (Д)'!$C$2:$C$100,0)+1,0)))="Н/Д",AND(INDIRECT(CONCATENATE("'2018-10 (Д)'!R",TEXT(MATCH($C34,'2018-10 (Д)'!$C$2:$C$100,0)+1,0)))="Н/Д",INDIRECT(CONCATENATE("'2018-09 (Д)'!R",TEXT(MATCH($C34,'2018-09 (Д)'!$C$2:$C$100,0)+1,0))))),"Н/Д",((INDIRECT(CONCATENATE("'2018-10 (Д)'!R",TEXT(MATCH($C34,'2018-10 (Д)'!$C$2:$C$100,0)+1,0)))-INDIRECT(CONCATENATE("'2018-09 (Д)'!R",TEXT(MATCH($C34,'2018-09 (Д)'!$C$2:$C$100,0)+1,0))))/INDIRECT(CONCATENATE("'2018-09 (Д)'!R",TEXT(MATCH($C34,'2018-09 (Д)'!$C$2:$C$100,0)+1,0))))*100)</f>
        <v>-99.968865183977599</v>
      </c>
      <c r="EZ34" s="9">
        <f ca="1">IF(OR(INDIRECT(CONCATENATE("'2018-11 (Д)'!R",TEXT(MATCH($C34,'2018-11 (Д)'!$C$2:$C$100,0)+1,0)))="Н/Д",INDIRECT(CONCATENATE("'2018-10 (Д)'!R",TEXT(MATCH($C34,'2018-10 (Д)'!$C$2:$C$100,0)+1,0)))="Н/Д",AND(INDIRECT(CONCATENATE("'2018-11 (Д)'!R",TEXT(MATCH($C34,'2018-11 (Д)'!$C$2:$C$100,0)+1,0)))="Н/Д",INDIRECT(CONCATENATE("'2018-10 (Д)'!R",TEXT(MATCH($C34,'2018-10 (Д)'!$C$2:$C$100,0)+1,0))))),"Н/Д",((INDIRECT(CONCATENATE("'2018-11 (Д)'!R",TEXT(MATCH($C34,'2018-11 (Д)'!$C$2:$C$100,0)+1,0)))-INDIRECT(CONCATENATE("'2018-10 (Д)'!R",TEXT(MATCH($C34,'2018-10 (Д)'!$C$2:$C$100,0)+1,0))))/INDIRECT(CONCATENATE("'2018-10 (Д)'!R",TEXT(MATCH($C34,'2018-10 (Д)'!$C$2:$C$100,0)+1,0))))*100)</f>
        <v>-88.125708191694997</v>
      </c>
      <c r="FA34" s="9">
        <f ca="1">IF(OR(INDIRECT(CONCATENATE("'2018-12 (Д)'!R",TEXT(MATCH($C34,'2018-12 (Д)'!$C$2:$C$100,0)+1,0)))="Н/Д",INDIRECT(CONCATENATE("'2018-11 (Д)'!R",TEXT(MATCH($C34,'2018-11 (Д)'!$C$2:$C$100,0)+1,0)))="Н/Д",AND(INDIRECT(CONCATENATE("'2018-12 (Д)'!R",TEXT(MATCH($C34,'2018-12 (Д)'!$C$2:$C$100,0)+1,0)))="Н/Д",INDIRECT(CONCATENATE("'2018-11 (Д)'!R",TEXT(MATCH($C34,'2018-11 (Д)'!$C$2:$C$100,0)+1,0))))),"Н/Д",((INDIRECT(CONCATENATE("'2018-12 (Д)'!R",TEXT(MATCH($C34,'2018-12 (Д)'!$C$2:$C$100,0)+1,0)))-INDIRECT(CONCATENATE("'2018-11 (Д)'!R",TEXT(MATCH($C34,'2018-11 (Д)'!$C$2:$C$100,0)+1,0))))/INDIRECT(CONCATENATE("'2018-11 (Д)'!R",TEXT(MATCH($C34,'2018-11 (Д)'!$C$2:$C$100,0)+1,0))))*100)</f>
        <v>3588811.1393909617</v>
      </c>
      <c r="FB34" s="9"/>
      <c r="FC34" s="9">
        <f ca="1">IF(OR(INDIRECT(CONCATENATE("'2018-03 (Д)'!S",TEXT(MATCH($C34,'2018-03 (Д)'!$C$2:$C$100,0)+1,0)))="Н/Д",INDIRECT(CONCATENATE("'2018-02 (Д)'!S",TEXT(MATCH($C34,'2018-02 (Д)'!$C$2:$C$100,0)+1,0)))="Н/Д",AND(INDIRECT(CONCATENATE("'2018-03 (Д)'!S",TEXT(MATCH($C34,'2018-03 (Д)'!$C$2:$C$100,0)+1,0)))="Н/Д",INDIRECT(CONCATENATE("'2018-02 (Д)'!S",TEXT(MATCH($C34,'2018-02 (Д)'!$C$2:$C$100,0)+1,0))))),"Н/Д",((INDIRECT(CONCATENATE("'2018-03 (Д)'!S",TEXT(MATCH($C34,'2018-03 (Д)'!$C$2:$C$100,0)+1,0)))-INDIRECT(CONCATENATE("'2018-02 (Д)'!S",TEXT(MATCH($C34,'2018-02 (Д)'!$C$2:$C$100,0)+1,0))))/INDIRECT(CONCATENATE("'2018-02 (Д)'!S",TEXT(MATCH($C34,'2018-02 (Д)'!$C$2:$C$100,0)+1,0))))*100)</f>
        <v>-90.846102466521131</v>
      </c>
      <c r="FD34" s="9">
        <f ca="1">IF(OR(INDIRECT(CONCATENATE("'2018-04 (Д)'!S",TEXT(MATCH($C34,'2018-04 (Д)'!$C$2:$C$100,0)+1,0)))="Н/Д",INDIRECT(CONCATENATE("'2018-03 (Д)'!S",TEXT(MATCH($C34,'2018-03 (Д)'!$C$2:$C$100,0)+1,0)))="Н/Д",AND(INDIRECT(CONCATENATE("'2018-04 (Д)'!S",TEXT(MATCH($C34,'2018-04 (Д)'!$C$2:$C$100,0)+1,0)))="Н/Д",INDIRECT(CONCATENATE("'2018-03 (Д)'!S",TEXT(MATCH($C34,'2018-03 (Д)'!$C$2:$C$100,0)+1,0))))),"Н/Д",((INDIRECT(CONCATENATE("'2018-04 (Д)'!S",TEXT(MATCH($C34,'2018-04 (Д)'!$C$2:$C$100,0)+1,0)))-INDIRECT(CONCATENATE("'2018-03 (Д)'!S",TEXT(MATCH($C34,'2018-03 (Д)'!$C$2:$C$100,0)+1,0))))/INDIRECT(CONCATENATE("'2018-03 (Д)'!S",TEXT(MATCH($C34,'2018-03 (Д)'!$C$2:$C$100,0)+1,0))))*100)</f>
        <v>2168.2115766203465</v>
      </c>
      <c r="FE34" s="9">
        <f ca="1">IF(OR(INDIRECT(CONCATENATE("'2018-05 (Д)'!S",TEXT(MATCH($C34,'2018-05 (Д)'!$C$2:$C$100,0)+1,0)))="Н/Д",INDIRECT(CONCATENATE("'2018-04 (Д)'!S",TEXT(MATCH($C34,'2018-04 (Д)'!$C$2:$C$100,0)+1,0)))="Н/Д",AND(INDIRECT(CONCATENATE("'2018-05 (Д)'!S",TEXT(MATCH($C34,'2018-05 (Д)'!$C$2:$C$100,0)+1,0)))="Н/Д",INDIRECT(CONCATENATE("'2018-04 (Д)'!S",TEXT(MATCH($C34,'2018-04 (Д)'!$C$2:$C$100,0)+1,0))))),"Н/Д",((INDIRECT(CONCATENATE("'2018-05 (Д)'!S",TEXT(MATCH($C34,'2018-05 (Д)'!$C$2:$C$100,0)+1,0)))-INDIRECT(CONCATENATE("'2018-04 (Д)'!S",TEXT(MATCH($C34,'2018-04 (Д)'!$C$2:$C$100,0)+1,0))))/INDIRECT(CONCATENATE("'2018-04 (Д)'!S",TEXT(MATCH($C34,'2018-04 (Д)'!$C$2:$C$100,0)+1,0))))*100)</f>
        <v>-43.900924894068446</v>
      </c>
      <c r="FF34" s="9">
        <f ca="1">IF(OR(INDIRECT(CONCATENATE("'2018-06 (Д)'!S",TEXT(MATCH($C34,'2018-06 (Д)'!$C$2:$C$100,0)+1,0)))="Н/Д",INDIRECT(CONCATENATE("'2018-05 (Д)'!S",TEXT(MATCH($C34,'2018-05 (Д)'!$C$2:$C$100,0)+1,0)))="Н/Д",AND(INDIRECT(CONCATENATE("'2018-06 (Д)'!S",TEXT(MATCH($C34,'2018-06 (Д)'!$C$2:$C$100,0)+1,0)))="Н/Д",INDIRECT(CONCATENATE("'2018-05 (Д)'!S",TEXT(MATCH($C34,'2018-05 (Д)'!$C$2:$C$100,0)+1,0))))),"Н/Д",((INDIRECT(CONCATENATE("'2018-06 (Д)'!S",TEXT(MATCH($C34,'2018-06 (Д)'!$C$2:$C$100,0)+1,0)))-INDIRECT(CONCATENATE("'2018-05 (Д)'!S",TEXT(MATCH($C34,'2018-05 (Д)'!$C$2:$C$100,0)+1,0))))/INDIRECT(CONCATENATE("'2018-05 (Д)'!S",TEXT(MATCH($C34,'2018-05 (Д)'!$C$2:$C$100,0)+1,0))))*100)</f>
        <v>33.867417542547855</v>
      </c>
      <c r="FG34" s="9">
        <f ca="1">IF(OR(INDIRECT(CONCATENATE("'2018-07 (Д)'!S",TEXT(MATCH($C34,'2018-07 (Д)'!$C$2:$C$100,0)+1,0)))="Н/Д",INDIRECT(CONCATENATE("'2018-06 (Д)'!S",TEXT(MATCH($C34,'2018-06 (Д)'!$C$2:$C$100,0)+1,0)))="Н/Д",AND(INDIRECT(CONCATENATE("'2018-07 (Д)'!S",TEXT(MATCH($C34,'2018-07 (Д)'!$C$2:$C$100,0)+1,0)))="Н/Д",INDIRECT(CONCATENATE("'2018-06 (Д)'!S",TEXT(MATCH($C34,'2018-06 (Д)'!$C$2:$C$100,0)+1,0))))),"Н/Д",((INDIRECT(CONCATENATE("'2018-07 (Д)'!S",TEXT(MATCH($C34,'2018-07 (Д)'!$C$2:$C$100,0)+1,0)))-INDIRECT(CONCATENATE("'2018-06 (Д)'!S",TEXT(MATCH($C34,'2018-06 (Д)'!$C$2:$C$100,0)+1,0))))/INDIRECT(CONCATENATE("'2018-06 (Д)'!S",TEXT(MATCH($C34,'2018-06 (Д)'!$C$2:$C$100,0)+1,0))))*100)</f>
        <v>90.978308186530768</v>
      </c>
      <c r="FH34" s="9">
        <f ca="1">IF(OR(INDIRECT(CONCATENATE("'2018-08 (Д)'!S",TEXT(MATCH($C34,'2018-08 (Д)'!$C$2:$C$100,0)+1,0)))="Н/Д",INDIRECT(CONCATENATE("'2018-07 (Д)'!S",TEXT(MATCH($C34,'2018-07 (Д)'!$C$2:$C$100,0)+1,0)))="Н/Д",AND(INDIRECT(CONCATENATE("'2018-08 (Д)'!S",TEXT(MATCH($C34,'2018-08 (Д)'!$C$2:$C$100,0)+1,0)))="Н/Д",INDIRECT(CONCATENATE("'2018-07 (Д)'!S",TEXT(MATCH($C34,'2018-07 (Д)'!$C$2:$C$100,0)+1,0))))),"Н/Д",((INDIRECT(CONCATENATE("'2018-08 (Д)'!S",TEXT(MATCH($C34,'2018-08 (Д)'!$C$2:$C$100,0)+1,0)))-INDIRECT(CONCATENATE("'2018-07 (Д)'!S",TEXT(MATCH($C34,'2018-07 (Д)'!$C$2:$C$100,0)+1,0))))/INDIRECT(CONCATENATE("'2018-07 (Д)'!S",TEXT(MATCH($C34,'2018-07 (Д)'!$C$2:$C$100,0)+1,0))))*100)</f>
        <v>-69.179818037451852</v>
      </c>
      <c r="FI34" s="9">
        <f ca="1">IF(OR(INDIRECT(CONCATENATE("'2018-09 (Д)'!S",TEXT(MATCH($C34,'2018-09 (Д)'!$C$2:$C$100,0)+1,0)))="Н/Д",INDIRECT(CONCATENATE("'2018-08 (Д)'!S",TEXT(MATCH($C34,'2018-08 (Д)'!$C$2:$C$100,0)+1,0)))="Н/Д",AND(INDIRECT(CONCATENATE("'2018-09 (Д)'!S",TEXT(MATCH($C34,'2018-09 (Д)'!$C$2:$C$100,0)+1,0)))="Н/Д",INDIRECT(CONCATENATE("'2018-08 (Д)'!S",TEXT(MATCH($C34,'2018-08 (Д)'!$C$2:$C$100,0)+1,0))))),"Н/Д",((INDIRECT(CONCATENATE("'2018-09 (Д)'!S",TEXT(MATCH($C34,'2018-09 (Д)'!$C$2:$C$100,0)+1,0)))-INDIRECT(CONCATENATE("'2018-08 (Д)'!S",TEXT(MATCH($C34,'2018-08 (Д)'!$C$2:$C$100,0)+1,0))))/INDIRECT(CONCATENATE("'2018-08 (Д)'!S",TEXT(MATCH($C34,'2018-08 (Д)'!$C$2:$C$100,0)+1,0))))*100)</f>
        <v>61.760446659197754</v>
      </c>
      <c r="FJ34" s="9">
        <f ca="1">IF(OR(INDIRECT(CONCATENATE("'2018-10 (Д)'!S",TEXT(MATCH($C34,'2018-10 (Д)'!$C$2:$C$100,0)+1,0)))="Н/Д",INDIRECT(CONCATENATE("'2018-09 (Д)'!S",TEXT(MATCH($C34,'2018-09 (Д)'!$C$2:$C$100,0)+1,0)))="Н/Д",AND(INDIRECT(CONCATENATE("'2018-10 (Д)'!S",TEXT(MATCH($C34,'2018-10 (Д)'!$C$2:$C$100,0)+1,0)))="Н/Д",INDIRECT(CONCATENATE("'2018-09 (Д)'!S",TEXT(MATCH($C34,'2018-09 (Д)'!$C$2:$C$100,0)+1,0))))),"Н/Д",((INDIRECT(CONCATENATE("'2018-10 (Д)'!S",TEXT(MATCH($C34,'2018-10 (Д)'!$C$2:$C$100,0)+1,0)))-INDIRECT(CONCATENATE("'2018-09 (Д)'!S",TEXT(MATCH($C34,'2018-09 (Д)'!$C$2:$C$100,0)+1,0))))/INDIRECT(CONCATENATE("'2018-09 (Д)'!S",TEXT(MATCH($C34,'2018-09 (Д)'!$C$2:$C$100,0)+1,0))))*100)</f>
        <v>-52.118624523655008</v>
      </c>
      <c r="FK34" s="9">
        <f ca="1">IF(OR(INDIRECT(CONCATENATE("'2018-11 (Д)'!S",TEXT(MATCH($C34,'2018-11 (Д)'!$C$2:$C$100,0)+1,0)))="Н/Д",INDIRECT(CONCATENATE("'2018-10 (Д)'!S",TEXT(MATCH($C34,'2018-10 (Д)'!$C$2:$C$100,0)+1,0)))="Н/Д",AND(INDIRECT(CONCATENATE("'2018-11 (Д)'!S",TEXT(MATCH($C34,'2018-11 (Д)'!$C$2:$C$100,0)+1,0)))="Н/Д",INDIRECT(CONCATENATE("'2018-10 (Д)'!S",TEXT(MATCH($C34,'2018-10 (Д)'!$C$2:$C$100,0)+1,0))))),"Н/Д",((INDIRECT(CONCATENATE("'2018-11 (Д)'!S",TEXT(MATCH($C34,'2018-11 (Д)'!$C$2:$C$100,0)+1,0)))-INDIRECT(CONCATENATE("'2018-10 (Д)'!S",TEXT(MATCH($C34,'2018-10 (Д)'!$C$2:$C$100,0)+1,0))))/INDIRECT(CONCATENATE("'2018-10 (Д)'!S",TEXT(MATCH($C34,'2018-10 (Д)'!$C$2:$C$100,0)+1,0))))*100)</f>
        <v>-23.329149332710923</v>
      </c>
      <c r="FL34" s="9">
        <f ca="1">IF(OR(INDIRECT(CONCATENATE("'2018-12 (Д)'!S",TEXT(MATCH($C34,'2018-12 (Д)'!$C$2:$C$100,0)+1,0)))="Н/Д",INDIRECT(CONCATENATE("'2018-11 (Д)'!S",TEXT(MATCH($C34,'2018-11 (Д)'!$C$2:$C$100,0)+1,0)))="Н/Д",AND(INDIRECT(CONCATENATE("'2018-12 (Д)'!S",TEXT(MATCH($C34,'2018-12 (Д)'!$C$2:$C$100,0)+1,0)))="Н/Д",INDIRECT(CONCATENATE("'2018-11 (Д)'!S",TEXT(MATCH($C34,'2018-11 (Д)'!$C$2:$C$100,0)+1,0))))),"Н/Д",((INDIRECT(CONCATENATE("'2018-12 (Д)'!S",TEXT(MATCH($C34,'2018-12 (Д)'!$C$2:$C$100,0)+1,0)))-INDIRECT(CONCATENATE("'2018-11 (Д)'!S",TEXT(MATCH($C34,'2018-11 (Д)'!$C$2:$C$100,0)+1,0))))/INDIRECT(CONCATENATE("'2018-11 (Д)'!S",TEXT(MATCH($C34,'2018-11 (Д)'!$C$2:$C$100,0)+1,0))))*100)</f>
        <v>72.997307155096465</v>
      </c>
      <c r="FM34" s="9"/>
      <c r="FN34" s="9">
        <f ca="1">IF(OR(INDIRECT(CONCATENATE("'2018-03 (Д)'!T",TEXT(MATCH($C34,'2018-03 (Д)'!$C$2:$C$100,0)+1,0)))="Н/Д",INDIRECT(CONCATENATE("'2018-02 (Д)'!T",TEXT(MATCH($C34,'2018-02 (Д)'!$C$2:$C$100,0)+1,0)))="Н/Д",AND(INDIRECT(CONCATENATE("'2018-03 (Д)'!T",TEXT(MATCH($C34,'2018-03 (Д)'!$C$2:$C$100,0)+1,0)))="Н/Д",INDIRECT(CONCATENATE("'2018-02 (Д)'!T",TEXT(MATCH($C34,'2018-02 (Д)'!$C$2:$C$100,0)+1,0))))),"Н/Д",((INDIRECT(CONCATENATE("'2018-03 (Д)'!T",TEXT(MATCH($C34,'2018-03 (Д)'!$C$2:$C$100,0)+1,0)))-INDIRECT(CONCATENATE("'2018-02 (Д)'!T",TEXT(MATCH($C34,'2018-02 (Д)'!$C$2:$C$100,0)+1,0))))/INDIRECT(CONCATENATE("'2018-02 (Д)'!T",TEXT(MATCH($C34,'2018-02 (Д)'!$C$2:$C$100,0)+1,0))))*100)</f>
        <v>-2.4551334320710145</v>
      </c>
      <c r="FO34" s="9">
        <f ca="1">IF(OR(INDIRECT(CONCATENATE("'2018-04 (Д)'!T",TEXT(MATCH($C34,'2018-04 (Д)'!$C$2:$C$100,0)+1,0)))="Н/Д",INDIRECT(CONCATENATE("'2018-03 (Д)'!T",TEXT(MATCH($C34,'2018-03 (Д)'!$C$2:$C$100,0)+1,0)))="Н/Д",AND(INDIRECT(CONCATENATE("'2018-04 (Д)'!T",TEXT(MATCH($C34,'2018-04 (Д)'!$C$2:$C$100,0)+1,0)))="Н/Д",INDIRECT(CONCATENATE("'2018-03 (Д)'!T",TEXT(MATCH($C34,'2018-03 (Д)'!$C$2:$C$100,0)+1,0))))),"Н/Д",((INDIRECT(CONCATENATE("'2018-04 (Д)'!T",TEXT(MATCH($C34,'2018-04 (Д)'!$C$2:$C$100,0)+1,0)))-INDIRECT(CONCATENATE("'2018-03 (Д)'!T",TEXT(MATCH($C34,'2018-03 (Д)'!$C$2:$C$100,0)+1,0))))/INDIRECT(CONCATENATE("'2018-03 (Д)'!T",TEXT(MATCH($C34,'2018-03 (Д)'!$C$2:$C$100,0)+1,0))))*100)</f>
        <v>-1.1351625325537982</v>
      </c>
      <c r="FP34" s="9">
        <f ca="1">IF(OR(INDIRECT(CONCATENATE("'2018-05 (Д)'!T",TEXT(MATCH($C34,'2018-05 (Д)'!$C$2:$C$100,0)+1,0)))="Н/Д",INDIRECT(CONCATENATE("'2018-04 (Д)'!T",TEXT(MATCH($C34,'2018-04 (Д)'!$C$2:$C$100,0)+1,0)))="Н/Д",AND(INDIRECT(CONCATENATE("'2018-05 (Д)'!T",TEXT(MATCH($C34,'2018-05 (Д)'!$C$2:$C$100,0)+1,0)))="Н/Д",INDIRECT(CONCATENATE("'2018-04 (Д)'!T",TEXT(MATCH($C34,'2018-04 (Д)'!$C$2:$C$100,0)+1,0))))),"Н/Д",((INDIRECT(CONCATENATE("'2018-05 (Д)'!T",TEXT(MATCH($C34,'2018-05 (Д)'!$C$2:$C$100,0)+1,0)))-INDIRECT(CONCATENATE("'2018-04 (Д)'!T",TEXT(MATCH($C34,'2018-04 (Д)'!$C$2:$C$100,0)+1,0))))/INDIRECT(CONCATENATE("'2018-04 (Д)'!T",TEXT(MATCH($C34,'2018-04 (Д)'!$C$2:$C$100,0)+1,0))))*100)</f>
        <v>31.972351832235734</v>
      </c>
      <c r="FQ34" s="9">
        <f ca="1">IF(OR(INDIRECT(CONCATENATE("'2018-06 (Д)'!T",TEXT(MATCH($C34,'2018-06 (Д)'!$C$2:$C$100,0)+1,0)))="Н/Д",INDIRECT(CONCATENATE("'2018-05 (Д)'!T",TEXT(MATCH($C34,'2018-05 (Д)'!$C$2:$C$100,0)+1,0)))="Н/Д",AND(INDIRECT(CONCATENATE("'2018-06 (Д)'!T",TEXT(MATCH($C34,'2018-06 (Д)'!$C$2:$C$100,0)+1,0)))="Н/Д",INDIRECT(CONCATENATE("'2018-05 (Д)'!T",TEXT(MATCH($C34,'2018-05 (Д)'!$C$2:$C$100,0)+1,0))))),"Н/Д",((INDIRECT(CONCATENATE("'2018-06 (Д)'!T",TEXT(MATCH($C34,'2018-06 (Д)'!$C$2:$C$100,0)+1,0)))-INDIRECT(CONCATENATE("'2018-05 (Д)'!T",TEXT(MATCH($C34,'2018-05 (Д)'!$C$2:$C$100,0)+1,0))))/INDIRECT(CONCATENATE("'2018-05 (Д)'!T",TEXT(MATCH($C34,'2018-05 (Д)'!$C$2:$C$100,0)+1,0))))*100)</f>
        <v>181.92889758270792</v>
      </c>
      <c r="FR34" s="9">
        <f ca="1">IF(OR(INDIRECT(CONCATENATE("'2018-07 (Д)'!T",TEXT(MATCH($C34,'2018-07 (Д)'!$C$2:$C$100,0)+1,0)))="Н/Д",INDIRECT(CONCATENATE("'2018-06 (Д)'!T",TEXT(MATCH($C34,'2018-06 (Д)'!$C$2:$C$100,0)+1,0)))="Н/Д",AND(INDIRECT(CONCATENATE("'2018-07 (Д)'!T",TEXT(MATCH($C34,'2018-07 (Д)'!$C$2:$C$100,0)+1,0)))="Н/Д",INDIRECT(CONCATENATE("'2018-06 (Д)'!T",TEXT(MATCH($C34,'2018-06 (Д)'!$C$2:$C$100,0)+1,0))))),"Н/Д",((INDIRECT(CONCATENATE("'2018-07 (Д)'!T",TEXT(MATCH($C34,'2018-07 (Д)'!$C$2:$C$100,0)+1,0)))-INDIRECT(CONCATENATE("'2018-06 (Д)'!T",TEXT(MATCH($C34,'2018-06 (Д)'!$C$2:$C$100,0)+1,0))))/INDIRECT(CONCATENATE("'2018-06 (Д)'!T",TEXT(MATCH($C34,'2018-06 (Д)'!$C$2:$C$100,0)+1,0))))*100)</f>
        <v>543.63771529139569</v>
      </c>
      <c r="FS34" s="9">
        <f ca="1">IF(OR(INDIRECT(CONCATENATE("'2018-08 (Д)'!T",TEXT(MATCH($C34,'2018-08 (Д)'!$C$2:$C$100,0)+1,0)))="Н/Д",INDIRECT(CONCATENATE("'2018-07 (Д)'!T",TEXT(MATCH($C34,'2018-07 (Д)'!$C$2:$C$100,0)+1,0)))="Н/Д",AND(INDIRECT(CONCATENATE("'2018-08 (Д)'!T",TEXT(MATCH($C34,'2018-08 (Д)'!$C$2:$C$100,0)+1,0)))="Н/Д",INDIRECT(CONCATENATE("'2018-07 (Д)'!T",TEXT(MATCH($C34,'2018-07 (Д)'!$C$2:$C$100,0)+1,0))))),"Н/Д",((INDIRECT(CONCATENATE("'2018-08 (Д)'!T",TEXT(MATCH($C34,'2018-08 (Д)'!$C$2:$C$100,0)+1,0)))-INDIRECT(CONCATENATE("'2018-07 (Д)'!T",TEXT(MATCH($C34,'2018-07 (Д)'!$C$2:$C$100,0)+1,0))))/INDIRECT(CONCATENATE("'2018-07 (Д)'!T",TEXT(MATCH($C34,'2018-07 (Д)'!$C$2:$C$100,0)+1,0))))*100)</f>
        <v>-95.462765398884102</v>
      </c>
      <c r="FT34" s="9">
        <f ca="1">IF(OR(INDIRECT(CONCATENATE("'2018-09 (Д)'!T",TEXT(MATCH($C34,'2018-09 (Д)'!$C$2:$C$100,0)+1,0)))="Н/Д",INDIRECT(CONCATENATE("'2018-08 (Д)'!T",TEXT(MATCH($C34,'2018-08 (Д)'!$C$2:$C$100,0)+1,0)))="Н/Д",AND(INDIRECT(CONCATENATE("'2018-09 (Д)'!T",TEXT(MATCH($C34,'2018-09 (Д)'!$C$2:$C$100,0)+1,0)))="Н/Д",INDIRECT(CONCATENATE("'2018-08 (Д)'!T",TEXT(MATCH($C34,'2018-08 (Д)'!$C$2:$C$100,0)+1,0))))),"Н/Д",((INDIRECT(CONCATENATE("'2018-09 (Д)'!T",TEXT(MATCH($C34,'2018-09 (Д)'!$C$2:$C$100,0)+1,0)))-INDIRECT(CONCATENATE("'2018-08 (Д)'!T",TEXT(MATCH($C34,'2018-08 (Д)'!$C$2:$C$100,0)+1,0))))/INDIRECT(CONCATENATE("'2018-08 (Д)'!T",TEXT(MATCH($C34,'2018-08 (Д)'!$C$2:$C$100,0)+1,0))))*100)</f>
        <v>18.350455449777687</v>
      </c>
      <c r="FU34" s="9">
        <f ca="1">IF(OR(INDIRECT(CONCATENATE("'2018-10 (Д)'!T",TEXT(MATCH($C34,'2018-10 (Д)'!$C$2:$C$100,0)+1,0)))="Н/Д",INDIRECT(CONCATENATE("'2018-09 (Д)'!T",TEXT(MATCH($C34,'2018-09 (Д)'!$C$2:$C$100,0)+1,0)))="Н/Д",AND(INDIRECT(CONCATENATE("'2018-10 (Д)'!T",TEXT(MATCH($C34,'2018-10 (Д)'!$C$2:$C$100,0)+1,0)))="Н/Д",INDIRECT(CONCATENATE("'2018-09 (Д)'!T",TEXT(MATCH($C34,'2018-09 (Д)'!$C$2:$C$100,0)+1,0))))),"Н/Д",((INDIRECT(CONCATENATE("'2018-10 (Д)'!T",TEXT(MATCH($C34,'2018-10 (Д)'!$C$2:$C$100,0)+1,0)))-INDIRECT(CONCATENATE("'2018-09 (Д)'!T",TEXT(MATCH($C34,'2018-09 (Д)'!$C$2:$C$100,0)+1,0))))/INDIRECT(CONCATENATE("'2018-09 (Д)'!T",TEXT(MATCH($C34,'2018-09 (Д)'!$C$2:$C$100,0)+1,0))))*100)</f>
        <v>-16.397501972197652</v>
      </c>
      <c r="FV34" s="9">
        <f ca="1">IF(OR(INDIRECT(CONCATENATE("'2018-11 (Д)'!T",TEXT(MATCH($C34,'2018-11 (Д)'!$C$2:$C$100,0)+1,0)))="Н/Д",INDIRECT(CONCATENATE("'2018-10 (Д)'!T",TEXT(MATCH($C34,'2018-10 (Д)'!$C$2:$C$100,0)+1,0)))="Н/Д",AND(INDIRECT(CONCATENATE("'2018-11 (Д)'!T",TEXT(MATCH($C34,'2018-11 (Д)'!$C$2:$C$100,0)+1,0)))="Н/Д",INDIRECT(CONCATENATE("'2018-10 (Д)'!T",TEXT(MATCH($C34,'2018-10 (Д)'!$C$2:$C$100,0)+1,0))))),"Н/Д",((INDIRECT(CONCATENATE("'2018-11 (Д)'!T",TEXT(MATCH($C34,'2018-11 (Д)'!$C$2:$C$100,0)+1,0)))-INDIRECT(CONCATENATE("'2018-10 (Д)'!T",TEXT(MATCH($C34,'2018-10 (Д)'!$C$2:$C$100,0)+1,0))))/INDIRECT(CONCATENATE("'2018-10 (Д)'!T",TEXT(MATCH($C34,'2018-10 (Д)'!$C$2:$C$100,0)+1,0))))*100)</f>
        <v>96.804605278188106</v>
      </c>
      <c r="FW34" s="9">
        <f ca="1">IF(OR(INDIRECT(CONCATENATE("'2018-12 (Д)'!T",TEXT(MATCH($C34,'2018-12 (Д)'!$C$2:$C$100,0)+1,0)))="Н/Д",INDIRECT(CONCATENATE("'2018-11 (Д)'!T",TEXT(MATCH($C34,'2018-11 (Д)'!$C$2:$C$100,0)+1,0)))="Н/Д",AND(INDIRECT(CONCATENATE("'2018-12 (Д)'!T",TEXT(MATCH($C34,'2018-12 (Д)'!$C$2:$C$100,0)+1,0)))="Н/Д",INDIRECT(CONCATENATE("'2018-11 (Д)'!T",TEXT(MATCH($C34,'2018-11 (Д)'!$C$2:$C$100,0)+1,0))))),"Н/Д",((INDIRECT(CONCATENATE("'2018-12 (Д)'!T",TEXT(MATCH($C34,'2018-12 (Д)'!$C$2:$C$100,0)+1,0)))-INDIRECT(CONCATENATE("'2018-11 (Д)'!T",TEXT(MATCH($C34,'2018-11 (Д)'!$C$2:$C$100,0)+1,0))))/INDIRECT(CONCATENATE("'2018-11 (Д)'!T",TEXT(MATCH($C34,'2018-11 (Д)'!$C$2:$C$100,0)+1,0))))*100)</f>
        <v>-35.475164777724473</v>
      </c>
      <c r="FX34" s="9"/>
      <c r="FY34" s="9">
        <f ca="1">IF(OR(INDIRECT(CONCATENATE("'2018-03 (Д)'!U",TEXT(MATCH($C34,'2018-03 (Д)'!$C$2:$C$100,0)+1,0)))="Н/Д",INDIRECT(CONCATENATE("'2018-02 (Д)'!U",TEXT(MATCH($C34,'2018-02 (Д)'!$C$2:$C$100,0)+1,0)))="Н/Д",AND(INDIRECT(CONCATENATE("'2018-03 (Д)'!U",TEXT(MATCH($C34,'2018-03 (Д)'!$C$2:$C$100,0)+1,0)))="Н/Д",INDIRECT(CONCATENATE("'2018-02 (Д)'!U",TEXT(MATCH($C34,'2018-02 (Д)'!$C$2:$C$100,0)+1,0))))),"Н/Д",((INDIRECT(CONCATENATE("'2018-03 (Д)'!U",TEXT(MATCH($C34,'2018-03 (Д)'!$C$2:$C$100,0)+1,0)))-INDIRECT(CONCATENATE("'2018-02 (Д)'!U",TEXT(MATCH($C34,'2018-02 (Д)'!$C$2:$C$100,0)+1,0))))/INDIRECT(CONCATENATE("'2018-02 (Д)'!U",TEXT(MATCH($C34,'2018-02 (Д)'!$C$2:$C$100,0)+1,0))))*100)</f>
        <v>110.25969969605967</v>
      </c>
      <c r="FZ34" s="9">
        <f ca="1">IF(OR(INDIRECT(CONCATENATE("'2018-04 (Д)'!U",TEXT(MATCH($C34,'2018-04 (Д)'!$C$2:$C$100,0)+1,0)))="Н/Д",INDIRECT(CONCATENATE("'2018-03 (Д)'!U",TEXT(MATCH($C34,'2018-03 (Д)'!$C$2:$C$100,0)+1,0)))="Н/Д",AND(INDIRECT(CONCATENATE("'2018-04 (Д)'!U",TEXT(MATCH($C34,'2018-04 (Д)'!$C$2:$C$100,0)+1,0)))="Н/Д",INDIRECT(CONCATENATE("'2018-03 (Д)'!U",TEXT(MATCH($C34,'2018-03 (Д)'!$C$2:$C$100,0)+1,0))))),"Н/Д",((INDIRECT(CONCATENATE("'2018-04 (Д)'!U",TEXT(MATCH($C34,'2018-04 (Д)'!$C$2:$C$100,0)+1,0)))-INDIRECT(CONCATENATE("'2018-03 (Д)'!U",TEXT(MATCH($C34,'2018-03 (Д)'!$C$2:$C$100,0)+1,0))))/INDIRECT(CONCATENATE("'2018-03 (Д)'!U",TEXT(MATCH($C34,'2018-03 (Д)'!$C$2:$C$100,0)+1,0))))*100)</f>
        <v>1502.4081395864298</v>
      </c>
      <c r="GA34" s="9">
        <f ca="1">IF(OR(INDIRECT(CONCATENATE("'2018-05 (Д)'!U",TEXT(MATCH($C34,'2018-05 (Д)'!$C$2:$C$100,0)+1,0)))="Н/Д",INDIRECT(CONCATENATE("'2018-04 (Д)'!U",TEXT(MATCH($C34,'2018-04 (Д)'!$C$2:$C$100,0)+1,0)))="Н/Д",AND(INDIRECT(CONCATENATE("'2018-05 (Д)'!U",TEXT(MATCH($C34,'2018-05 (Д)'!$C$2:$C$100,0)+1,0)))="Н/Д",INDIRECT(CONCATENATE("'2018-04 (Д)'!U",TEXT(MATCH($C34,'2018-04 (Д)'!$C$2:$C$100,0)+1,0))))),"Н/Д",((INDIRECT(CONCATENATE("'2018-05 (Д)'!U",TEXT(MATCH($C34,'2018-05 (Д)'!$C$2:$C$100,0)+1,0)))-INDIRECT(CONCATENATE("'2018-04 (Д)'!U",TEXT(MATCH($C34,'2018-04 (Д)'!$C$2:$C$100,0)+1,0))))/INDIRECT(CONCATENATE("'2018-04 (Д)'!U",TEXT(MATCH($C34,'2018-04 (Д)'!$C$2:$C$100,0)+1,0))))*100)</f>
        <v>-96.235749749259384</v>
      </c>
      <c r="GB34" s="9">
        <f ca="1">IF(OR(INDIRECT(CONCATENATE("'2018-06 (Д)'!U",TEXT(MATCH($C34,'2018-06 (Д)'!$C$2:$C$100,0)+1,0)))="Н/Д",INDIRECT(CONCATENATE("'2018-05 (Д)'!U",TEXT(MATCH($C34,'2018-05 (Д)'!$C$2:$C$100,0)+1,0)))="Н/Д",AND(INDIRECT(CONCATENATE("'2018-06 (Д)'!U",TEXT(MATCH($C34,'2018-06 (Д)'!$C$2:$C$100,0)+1,0)))="Н/Д",INDIRECT(CONCATENATE("'2018-05 (Д)'!U",TEXT(MATCH($C34,'2018-05 (Д)'!$C$2:$C$100,0)+1,0))))),"Н/Д",((INDIRECT(CONCATENATE("'2018-06 (Д)'!U",TEXT(MATCH($C34,'2018-06 (Д)'!$C$2:$C$100,0)+1,0)))-INDIRECT(CONCATENATE("'2018-05 (Д)'!U",TEXT(MATCH($C34,'2018-05 (Д)'!$C$2:$C$100,0)+1,0))))/INDIRECT(CONCATENATE("'2018-05 (Д)'!U",TEXT(MATCH($C34,'2018-05 (Д)'!$C$2:$C$100,0)+1,0))))*100)</f>
        <v>37.28334403451499</v>
      </c>
      <c r="GC34" s="9">
        <f ca="1">IF(OR(INDIRECT(CONCATENATE("'2018-07 (Д)'!U",TEXT(MATCH($C34,'2018-07 (Д)'!$C$2:$C$100,0)+1,0)))="Н/Д",INDIRECT(CONCATENATE("'2018-06 (Д)'!U",TEXT(MATCH($C34,'2018-06 (Д)'!$C$2:$C$100,0)+1,0)))="Н/Д",AND(INDIRECT(CONCATENATE("'2018-07 (Д)'!U",TEXT(MATCH($C34,'2018-07 (Д)'!$C$2:$C$100,0)+1,0)))="Н/Д",INDIRECT(CONCATENATE("'2018-06 (Д)'!U",TEXT(MATCH($C34,'2018-06 (Д)'!$C$2:$C$100,0)+1,0))))),"Н/Д",((INDIRECT(CONCATENATE("'2018-07 (Д)'!U",TEXT(MATCH($C34,'2018-07 (Д)'!$C$2:$C$100,0)+1,0)))-INDIRECT(CONCATENATE("'2018-06 (Д)'!U",TEXT(MATCH($C34,'2018-06 (Д)'!$C$2:$C$100,0)+1,0))))/INDIRECT(CONCATENATE("'2018-06 (Д)'!U",TEXT(MATCH($C34,'2018-06 (Д)'!$C$2:$C$100,0)+1,0))))*100)</f>
        <v>229.96489828580096</v>
      </c>
      <c r="GD34" s="9">
        <f ca="1">IF(OR(INDIRECT(CONCATENATE("'2018-08 (Д)'!U",TEXT(MATCH($C34,'2018-08 (Д)'!$C$2:$C$100,0)+1,0)))="Н/Д",INDIRECT(CONCATENATE("'2018-07 (Д)'!U",TEXT(MATCH($C34,'2018-07 (Д)'!$C$2:$C$100,0)+1,0)))="Н/Д",AND(INDIRECT(CONCATENATE("'2018-08 (Д)'!U",TEXT(MATCH($C34,'2018-08 (Д)'!$C$2:$C$100,0)+1,0)))="Н/Д",INDIRECT(CONCATENATE("'2018-07 (Д)'!U",TEXT(MATCH($C34,'2018-07 (Д)'!$C$2:$C$100,0)+1,0))))),"Н/Д",((INDIRECT(CONCATENATE("'2018-08 (Д)'!U",TEXT(MATCH($C34,'2018-08 (Д)'!$C$2:$C$100,0)+1,0)))-INDIRECT(CONCATENATE("'2018-07 (Д)'!U",TEXT(MATCH($C34,'2018-07 (Д)'!$C$2:$C$100,0)+1,0))))/INDIRECT(CONCATENATE("'2018-07 (Д)'!U",TEXT(MATCH($C34,'2018-07 (Д)'!$C$2:$C$100,0)+1,0))))*100)</f>
        <v>-83.361151483959276</v>
      </c>
      <c r="GE34" s="9">
        <f ca="1">IF(OR(INDIRECT(CONCATENATE("'2018-09 (Д)'!U",TEXT(MATCH($C34,'2018-09 (Д)'!$C$2:$C$100,0)+1,0)))="Н/Д",INDIRECT(CONCATENATE("'2018-08 (Д)'!U",TEXT(MATCH($C34,'2018-08 (Д)'!$C$2:$C$100,0)+1,0)))="Н/Д",AND(INDIRECT(CONCATENATE("'2018-09 (Д)'!U",TEXT(MATCH($C34,'2018-09 (Д)'!$C$2:$C$100,0)+1,0)))="Н/Д",INDIRECT(CONCATENATE("'2018-08 (Д)'!U",TEXT(MATCH($C34,'2018-08 (Д)'!$C$2:$C$100,0)+1,0))))),"Н/Д",((INDIRECT(CONCATENATE("'2018-09 (Д)'!U",TEXT(MATCH($C34,'2018-09 (Д)'!$C$2:$C$100,0)+1,0)))-INDIRECT(CONCATENATE("'2018-08 (Д)'!U",TEXT(MATCH($C34,'2018-08 (Д)'!$C$2:$C$100,0)+1,0))))/INDIRECT(CONCATENATE("'2018-08 (Д)'!U",TEXT(MATCH($C34,'2018-08 (Д)'!$C$2:$C$100,0)+1,0))))*100)</f>
        <v>31693.285562539637</v>
      </c>
      <c r="GF34" s="9">
        <f ca="1">IF(OR(INDIRECT(CONCATENATE("'2018-10 (Д)'!U",TEXT(MATCH($C34,'2018-10 (Д)'!$C$2:$C$100,0)+1,0)))="Н/Д",INDIRECT(CONCATENATE("'2018-09 (Д)'!U",TEXT(MATCH($C34,'2018-09 (Д)'!$C$2:$C$100,0)+1,0)))="Н/Д",AND(INDIRECT(CONCATENATE("'2018-10 (Д)'!U",TEXT(MATCH($C34,'2018-10 (Д)'!$C$2:$C$100,0)+1,0)))="Н/Д",INDIRECT(CONCATENATE("'2018-09 (Д)'!U",TEXT(MATCH($C34,'2018-09 (Д)'!$C$2:$C$100,0)+1,0))))),"Н/Д",((INDIRECT(CONCATENATE("'2018-10 (Д)'!U",TEXT(MATCH($C34,'2018-10 (Д)'!$C$2:$C$100,0)+1,0)))-INDIRECT(CONCATENATE("'2018-09 (Д)'!U",TEXT(MATCH($C34,'2018-09 (Д)'!$C$2:$C$100,0)+1,0))))/INDIRECT(CONCATENATE("'2018-09 (Д)'!U",TEXT(MATCH($C34,'2018-09 (Д)'!$C$2:$C$100,0)+1,0))))*100)</f>
        <v>-101.006520924697</v>
      </c>
      <c r="GG34" s="9">
        <f ca="1">IF(OR(INDIRECT(CONCATENATE("'2018-11 (Д)'!U",TEXT(MATCH($C34,'2018-11 (Д)'!$C$2:$C$100,0)+1,0)))="Н/Д",INDIRECT(CONCATENATE("'2018-10 (Д)'!U",TEXT(MATCH($C34,'2018-10 (Д)'!$C$2:$C$100,0)+1,0)))="Н/Д",AND(INDIRECT(CONCATENATE("'2018-11 (Д)'!U",TEXT(MATCH($C34,'2018-11 (Д)'!$C$2:$C$100,0)+1,0)))="Н/Д",INDIRECT(CONCATENATE("'2018-10 (Д)'!U",TEXT(MATCH($C34,'2018-10 (Д)'!$C$2:$C$100,0)+1,0))))),"Н/Д",((INDIRECT(CONCATENATE("'2018-11 (Д)'!U",TEXT(MATCH($C34,'2018-11 (Д)'!$C$2:$C$100,0)+1,0)))-INDIRECT(CONCATENATE("'2018-10 (Д)'!U",TEXT(MATCH($C34,'2018-10 (Д)'!$C$2:$C$100,0)+1,0))))/INDIRECT(CONCATENATE("'2018-10 (Д)'!U",TEXT(MATCH($C34,'2018-10 (Д)'!$C$2:$C$100,0)+1,0))))*100)</f>
        <v>-152.07741941762441</v>
      </c>
      <c r="GH34" s="9">
        <f ca="1">IF(OR(INDIRECT(CONCATENATE("'2018-12 (Д)'!U",TEXT(MATCH($C34,'2018-12 (Д)'!$C$2:$C$100,0)+1,0)))="Н/Д",INDIRECT(CONCATENATE("'2018-11 (Д)'!U",TEXT(MATCH($C34,'2018-11 (Д)'!$C$2:$C$100,0)+1,0)))="Н/Д",AND(INDIRECT(CONCATENATE("'2018-12 (Д)'!U",TEXT(MATCH($C34,'2018-12 (Д)'!$C$2:$C$100,0)+1,0)))="Н/Д",INDIRECT(CONCATENATE("'2018-11 (Д)'!U",TEXT(MATCH($C34,'2018-11 (Д)'!$C$2:$C$100,0)+1,0))))),"Н/Д",((INDIRECT(CONCATENATE("'2018-12 (Д)'!U",TEXT(MATCH($C34,'2018-12 (Д)'!$C$2:$C$100,0)+1,0)))-INDIRECT(CONCATENATE("'2018-11 (Д)'!U",TEXT(MATCH($C34,'2018-11 (Д)'!$C$2:$C$100,0)+1,0))))/INDIRECT(CONCATENATE("'2018-11 (Д)'!U",TEXT(MATCH($C34,'2018-11 (Д)'!$C$2:$C$100,0)+1,0))))*100)</f>
        <v>15438.904971856764</v>
      </c>
      <c r="GI34" s="9"/>
      <c r="GJ34" s="9">
        <f ca="1">IF(OR(INDIRECT(CONCATENATE("'2018-03 (Д)'!V",TEXT(MATCH($C34,'2018-03 (Д)'!$C$2:$C$100,0)+1,0)))="Н/Д",INDIRECT(CONCATENATE("'2018-02 (Д)'!V",TEXT(MATCH($C34,'2018-02 (Д)'!$C$2:$C$100,0)+1,0)))="Н/Д",AND(INDIRECT(CONCATENATE("'2018-03 (Д)'!V",TEXT(MATCH($C34,'2018-03 (Д)'!$C$2:$C$100,0)+1,0)))="Н/Д",INDIRECT(CONCATENATE("'2018-02 (Д)'!V",TEXT(MATCH($C34,'2018-02 (Д)'!$C$2:$C$100,0)+1,0))))),"Н/Д",((INDIRECT(CONCATENATE("'2018-03 (Д)'!V",TEXT(MATCH($C34,'2018-03 (Д)'!$C$2:$C$100,0)+1,0)))-INDIRECT(CONCATENATE("'2018-02 (Д)'!V",TEXT(MATCH($C34,'2018-02 (Д)'!$C$2:$C$100,0)+1,0))))/INDIRECT(CONCATENATE("'2018-02 (Д)'!V",TEXT(MATCH($C34,'2018-02 (Д)'!$C$2:$C$100,0)+1,0))))*100)</f>
        <v>-29.548685444121137</v>
      </c>
      <c r="GK34" s="9">
        <f ca="1">IF(OR(INDIRECT(CONCATENATE("'2018-04 (Д)'!V",TEXT(MATCH($C34,'2018-04 (Д)'!$C$2:$C$100,0)+1,0)))="Н/Д",INDIRECT(CONCATENATE("'2018-03 (Д)'!V",TEXT(MATCH($C34,'2018-03 (Д)'!$C$2:$C$100,0)+1,0)))="Н/Д",AND(INDIRECT(CONCATENATE("'2018-04 (Д)'!V",TEXT(MATCH($C34,'2018-04 (Д)'!$C$2:$C$100,0)+1,0)))="Н/Д",INDIRECT(CONCATENATE("'2018-03 (Д)'!V",TEXT(MATCH($C34,'2018-03 (Д)'!$C$2:$C$100,0)+1,0))))),"Н/Д",((INDIRECT(CONCATENATE("'2018-04 (Д)'!V",TEXT(MATCH($C34,'2018-04 (Д)'!$C$2:$C$100,0)+1,0)))-INDIRECT(CONCATENATE("'2018-03 (Д)'!V",TEXT(MATCH($C34,'2018-03 (Д)'!$C$2:$C$100,0)+1,0))))/INDIRECT(CONCATENATE("'2018-03 (Д)'!V",TEXT(MATCH($C34,'2018-03 (Д)'!$C$2:$C$100,0)+1,0))))*100)</f>
        <v>-11.586190800641258</v>
      </c>
      <c r="GL34" s="9">
        <f ca="1">IF(OR(INDIRECT(CONCATENATE("'2018-05 (Д)'!V",TEXT(MATCH($C34,'2018-05 (Д)'!$C$2:$C$100,0)+1,0)))="Н/Д",INDIRECT(CONCATENATE("'2018-04 (Д)'!V",TEXT(MATCH($C34,'2018-04 (Д)'!$C$2:$C$100,0)+1,0)))="Н/Д",AND(INDIRECT(CONCATENATE("'2018-05 (Д)'!V",TEXT(MATCH($C34,'2018-05 (Д)'!$C$2:$C$100,0)+1,0)))="Н/Д",INDIRECT(CONCATENATE("'2018-04 (Д)'!V",TEXT(MATCH($C34,'2018-04 (Д)'!$C$2:$C$100,0)+1,0))))),"Н/Д",((INDIRECT(CONCATENATE("'2018-05 (Д)'!V",TEXT(MATCH($C34,'2018-05 (Д)'!$C$2:$C$100,0)+1,0)))-INDIRECT(CONCATENATE("'2018-04 (Д)'!V",TEXT(MATCH($C34,'2018-04 (Д)'!$C$2:$C$100,0)+1,0))))/INDIRECT(CONCATENATE("'2018-04 (Д)'!V",TEXT(MATCH($C34,'2018-04 (Д)'!$C$2:$C$100,0)+1,0))))*100)</f>
        <v>439.34125333508678</v>
      </c>
      <c r="GM34" s="9">
        <f ca="1">IF(OR(INDIRECT(CONCATENATE("'2018-06 (Д)'!V",TEXT(MATCH($C34,'2018-06 (Д)'!$C$2:$C$100,0)+1,0)))="Н/Д",INDIRECT(CONCATENATE("'2018-05 (Д)'!V",TEXT(MATCH($C34,'2018-05 (Д)'!$C$2:$C$100,0)+1,0)))="Н/Д",AND(INDIRECT(CONCATENATE("'2018-06 (Д)'!V",TEXT(MATCH($C34,'2018-06 (Д)'!$C$2:$C$100,0)+1,0)))="Н/Д",INDIRECT(CONCATENATE("'2018-05 (Д)'!V",TEXT(MATCH($C34,'2018-05 (Д)'!$C$2:$C$100,0)+1,0))))),"Н/Д",((INDIRECT(CONCATENATE("'2018-06 (Д)'!V",TEXT(MATCH($C34,'2018-06 (Д)'!$C$2:$C$100,0)+1,0)))-INDIRECT(CONCATENATE("'2018-05 (Д)'!V",TEXT(MATCH($C34,'2018-05 (Д)'!$C$2:$C$100,0)+1,0))))/INDIRECT(CONCATENATE("'2018-05 (Д)'!V",TEXT(MATCH($C34,'2018-05 (Д)'!$C$2:$C$100,0)+1,0))))*100)</f>
        <v>-18.590154803503712</v>
      </c>
      <c r="GN34" s="9">
        <f ca="1">IF(OR(INDIRECT(CONCATENATE("'2018-07 (Д)'!V",TEXT(MATCH($C34,'2018-07 (Д)'!$C$2:$C$100,0)+1,0)))="Н/Д",INDIRECT(CONCATENATE("'2018-06 (Д)'!V",TEXT(MATCH($C34,'2018-06 (Д)'!$C$2:$C$100,0)+1,0)))="Н/Д",AND(INDIRECT(CONCATENATE("'2018-07 (Д)'!V",TEXT(MATCH($C34,'2018-07 (Д)'!$C$2:$C$100,0)+1,0)))="Н/Д",INDIRECT(CONCATENATE("'2018-06 (Д)'!V",TEXT(MATCH($C34,'2018-06 (Д)'!$C$2:$C$100,0)+1,0))))),"Н/Д",((INDIRECT(CONCATENATE("'2018-07 (Д)'!V",TEXT(MATCH($C34,'2018-07 (Д)'!$C$2:$C$100,0)+1,0)))-INDIRECT(CONCATENATE("'2018-06 (Д)'!V",TEXT(MATCH($C34,'2018-06 (Д)'!$C$2:$C$100,0)+1,0))))/INDIRECT(CONCATENATE("'2018-06 (Д)'!V",TEXT(MATCH($C34,'2018-06 (Д)'!$C$2:$C$100,0)+1,0))))*100)</f>
        <v>74.640458430763132</v>
      </c>
      <c r="GO34" s="9">
        <f ca="1">IF(OR(INDIRECT(CONCATENATE("'2018-08 (Д)'!V",TEXT(MATCH($C34,'2018-08 (Д)'!$C$2:$C$100,0)+1,0)))="Н/Д",INDIRECT(CONCATENATE("'2018-07 (Д)'!V",TEXT(MATCH($C34,'2018-07 (Д)'!$C$2:$C$100,0)+1,0)))="Н/Д",AND(INDIRECT(CONCATENATE("'2018-08 (Д)'!V",TEXT(MATCH($C34,'2018-08 (Д)'!$C$2:$C$100,0)+1,0)))="Н/Д",INDIRECT(CONCATENATE("'2018-07 (Д)'!V",TEXT(MATCH($C34,'2018-07 (Д)'!$C$2:$C$100,0)+1,0))))),"Н/Д",((INDIRECT(CONCATENATE("'2018-08 (Д)'!V",TEXT(MATCH($C34,'2018-08 (Д)'!$C$2:$C$100,0)+1,0)))-INDIRECT(CONCATENATE("'2018-07 (Д)'!V",TEXT(MATCH($C34,'2018-07 (Д)'!$C$2:$C$100,0)+1,0))))/INDIRECT(CONCATENATE("'2018-07 (Д)'!V",TEXT(MATCH($C34,'2018-07 (Д)'!$C$2:$C$100,0)+1,0))))*100)</f>
        <v>-89.492726620171496</v>
      </c>
      <c r="GP34" s="9">
        <f ca="1">IF(OR(INDIRECT(CONCATENATE("'2018-09 (Д)'!V",TEXT(MATCH($C34,'2018-09 (Д)'!$C$2:$C$100,0)+1,0)))="Н/Д",INDIRECT(CONCATENATE("'2018-08 (Д)'!V",TEXT(MATCH($C34,'2018-08 (Д)'!$C$2:$C$100,0)+1,0)))="Н/Д",AND(INDIRECT(CONCATENATE("'2018-09 (Д)'!V",TEXT(MATCH($C34,'2018-09 (Д)'!$C$2:$C$100,0)+1,0)))="Н/Д",INDIRECT(CONCATENATE("'2018-08 (Д)'!V",TEXT(MATCH($C34,'2018-08 (Д)'!$C$2:$C$100,0)+1,0))))),"Н/Д",((INDIRECT(CONCATENATE("'2018-09 (Д)'!V",TEXT(MATCH($C34,'2018-09 (Д)'!$C$2:$C$100,0)+1,0)))-INDIRECT(CONCATENATE("'2018-08 (Д)'!V",TEXT(MATCH($C34,'2018-08 (Д)'!$C$2:$C$100,0)+1,0))))/INDIRECT(CONCATENATE("'2018-08 (Д)'!V",TEXT(MATCH($C34,'2018-08 (Д)'!$C$2:$C$100,0)+1,0))))*100)</f>
        <v>-4.0816518629048169</v>
      </c>
      <c r="GQ34" s="9">
        <f ca="1">IF(OR(INDIRECT(CONCATENATE("'2018-10 (Д)'!V",TEXT(MATCH($C34,'2018-10 (Д)'!$C$2:$C$100,0)+1,0)))="Н/Д",INDIRECT(CONCATENATE("'2018-09 (Д)'!V",TEXT(MATCH($C34,'2018-09 (Д)'!$C$2:$C$100,0)+1,0)))="Н/Д",AND(INDIRECT(CONCATENATE("'2018-10 (Д)'!V",TEXT(MATCH($C34,'2018-10 (Д)'!$C$2:$C$100,0)+1,0)))="Н/Д",INDIRECT(CONCATENATE("'2018-09 (Д)'!V",TEXT(MATCH($C34,'2018-09 (Д)'!$C$2:$C$100,0)+1,0))))),"Н/Д",((INDIRECT(CONCATENATE("'2018-10 (Д)'!V",TEXT(MATCH($C34,'2018-10 (Д)'!$C$2:$C$100,0)+1,0)))-INDIRECT(CONCATENATE("'2018-09 (Д)'!V",TEXT(MATCH($C34,'2018-09 (Д)'!$C$2:$C$100,0)+1,0))))/INDIRECT(CONCATENATE("'2018-09 (Д)'!V",TEXT(MATCH($C34,'2018-09 (Д)'!$C$2:$C$100,0)+1,0))))*100)</f>
        <v>-1.5000127681215922</v>
      </c>
      <c r="GR34" s="9">
        <f ca="1">IF(OR(INDIRECT(CONCATENATE("'2018-11 (Д)'!V",TEXT(MATCH($C34,'2018-11 (Д)'!$C$2:$C$100,0)+1,0)))="Н/Д",INDIRECT(CONCATENATE("'2018-10 (Д)'!V",TEXT(MATCH($C34,'2018-10 (Д)'!$C$2:$C$100,0)+1,0)))="Н/Д",AND(INDIRECT(CONCATENATE("'2018-11 (Д)'!V",TEXT(MATCH($C34,'2018-11 (Д)'!$C$2:$C$100,0)+1,0)))="Н/Д",INDIRECT(CONCATENATE("'2018-10 (Д)'!V",TEXT(MATCH($C34,'2018-10 (Д)'!$C$2:$C$100,0)+1,0))))),"Н/Д",((INDIRECT(CONCATENATE("'2018-11 (Д)'!V",TEXT(MATCH($C34,'2018-11 (Д)'!$C$2:$C$100,0)+1,0)))-INDIRECT(CONCATENATE("'2018-10 (Д)'!V",TEXT(MATCH($C34,'2018-10 (Д)'!$C$2:$C$100,0)+1,0))))/INDIRECT(CONCATENATE("'2018-10 (Д)'!V",TEXT(MATCH($C34,'2018-10 (Д)'!$C$2:$C$100,0)+1,0))))*100)</f>
        <v>12.250973679753557</v>
      </c>
      <c r="GS34" s="9">
        <f ca="1">IF(OR(INDIRECT(CONCATENATE("'2018-12 (Д)'!V",TEXT(MATCH($C34,'2018-12 (Д)'!$C$2:$C$100,0)+1,0)))="Н/Д",INDIRECT(CONCATENATE("'2018-11 (Д)'!V",TEXT(MATCH($C34,'2018-11 (Д)'!$C$2:$C$100,0)+1,0)))="Н/Д",AND(INDIRECT(CONCATENATE("'2018-12 (Д)'!V",TEXT(MATCH($C34,'2018-12 (Д)'!$C$2:$C$100,0)+1,0)))="Н/Д",INDIRECT(CONCATENATE("'2018-11 (Д)'!V",TEXT(MATCH($C34,'2018-11 (Д)'!$C$2:$C$100,0)+1,0))))),"Н/Д",((INDIRECT(CONCATENATE("'2018-12 (Д)'!V",TEXT(MATCH($C34,'2018-12 (Д)'!$C$2:$C$100,0)+1,0)))-INDIRECT(CONCATENATE("'2018-11 (Д)'!V",TEXT(MATCH($C34,'2018-11 (Д)'!$C$2:$C$100,0)+1,0))))/INDIRECT(CONCATENATE("'2018-11 (Д)'!V",TEXT(MATCH($C34,'2018-11 (Д)'!$C$2:$C$100,0)+1,0))))*100)</f>
        <v>51.46678377833247</v>
      </c>
      <c r="GT34" s="9"/>
      <c r="GU34" s="9">
        <f ca="1">IF(OR(INDIRECT(CONCATENATE("'2018-03 (Д)'!W",TEXT(MATCH($C34,'2018-03 (Д)'!$C$2:$C$100,0)+1,0)))="Н/Д",INDIRECT(CONCATENATE("'2018-02 (Д)'!W",TEXT(MATCH($C34,'2018-02 (Д)'!$C$2:$C$100,0)+1,0)))="Н/Д",AND(INDIRECT(CONCATENATE("'2018-03 (Д)'!W",TEXT(MATCH($C34,'2018-03 (Д)'!$C$2:$C$100,0)+1,0)))="Н/Д",INDIRECT(CONCATENATE("'2018-02 (Д)'!W",TEXT(MATCH($C34,'2018-02 (Д)'!$C$2:$C$100,0)+1,0))))),"Н/Д",((INDIRECT(CONCATENATE("'2018-03 (Д)'!W",TEXT(MATCH($C34,'2018-03 (Д)'!$C$2:$C$100,0)+1,0)))-INDIRECT(CONCATENATE("'2018-02 (Д)'!W",TEXT(MATCH($C34,'2018-02 (Д)'!$C$2:$C$100,0)+1,0))))/INDIRECT(CONCATENATE("'2018-02 (Д)'!W",TEXT(MATCH($C34,'2018-02 (Д)'!$C$2:$C$100,0)+1,0))))*100)</f>
        <v>458.04123766911238</v>
      </c>
      <c r="GV34" s="9">
        <f ca="1">IF(OR(INDIRECT(CONCATENATE("'2018-04 (Д)'!W",TEXT(MATCH($C34,'2018-04 (Д)'!$C$2:$C$100,0)+1,0)))="Н/Д",INDIRECT(CONCATENATE("'2018-03 (Д)'!W",TEXT(MATCH($C34,'2018-03 (Д)'!$C$2:$C$100,0)+1,0)))="Н/Д",AND(INDIRECT(CONCATENATE("'2018-04 (Д)'!W",TEXT(MATCH($C34,'2018-04 (Д)'!$C$2:$C$100,0)+1,0)))="Н/Д",INDIRECT(CONCATENATE("'2018-03 (Д)'!W",TEXT(MATCH($C34,'2018-03 (Д)'!$C$2:$C$100,0)+1,0))))),"Н/Д",((INDIRECT(CONCATENATE("'2018-04 (Д)'!W",TEXT(MATCH($C34,'2018-04 (Д)'!$C$2:$C$100,0)+1,0)))-INDIRECT(CONCATENATE("'2018-03 (Д)'!W",TEXT(MATCH($C34,'2018-03 (Д)'!$C$2:$C$100,0)+1,0))))/INDIRECT(CONCATENATE("'2018-03 (Д)'!W",TEXT(MATCH($C34,'2018-03 (Д)'!$C$2:$C$100,0)+1,0))))*100)</f>
        <v>-2.2633923491635919</v>
      </c>
      <c r="GW34" s="9">
        <f ca="1">IF(OR(INDIRECT(CONCATENATE("'2018-05 (Д)'!W",TEXT(MATCH($C34,'2018-05 (Д)'!$C$2:$C$100,0)+1,0)))="Н/Д",INDIRECT(CONCATENATE("'2018-04 (Д)'!W",TEXT(MATCH($C34,'2018-04 (Д)'!$C$2:$C$100,0)+1,0)))="Н/Д",AND(INDIRECT(CONCATENATE("'2018-05 (Д)'!W",TEXT(MATCH($C34,'2018-05 (Д)'!$C$2:$C$100,0)+1,0)))="Н/Д",INDIRECT(CONCATENATE("'2018-04 (Д)'!W",TEXT(MATCH($C34,'2018-04 (Д)'!$C$2:$C$100,0)+1,0))))),"Н/Д",((INDIRECT(CONCATENATE("'2018-05 (Д)'!W",TEXT(MATCH($C34,'2018-05 (Д)'!$C$2:$C$100,0)+1,0)))-INDIRECT(CONCATENATE("'2018-04 (Д)'!W",TEXT(MATCH($C34,'2018-04 (Д)'!$C$2:$C$100,0)+1,0))))/INDIRECT(CONCATENATE("'2018-04 (Д)'!W",TEXT(MATCH($C34,'2018-04 (Д)'!$C$2:$C$100,0)+1,0))))*100)</f>
        <v>-39.922091277383529</v>
      </c>
      <c r="GX34" s="9">
        <f ca="1">IF(OR(INDIRECT(CONCATENATE("'2018-06 (Д)'!W",TEXT(MATCH($C34,'2018-06 (Д)'!$C$2:$C$100,0)+1,0)))="Н/Д",INDIRECT(CONCATENATE("'2018-05 (Д)'!W",TEXT(MATCH($C34,'2018-05 (Д)'!$C$2:$C$100,0)+1,0)))="Н/Д",AND(INDIRECT(CONCATENATE("'2018-06 (Д)'!W",TEXT(MATCH($C34,'2018-06 (Д)'!$C$2:$C$100,0)+1,0)))="Н/Д",INDIRECT(CONCATENATE("'2018-05 (Д)'!W",TEXT(MATCH($C34,'2018-05 (Д)'!$C$2:$C$100,0)+1,0))))),"Н/Д",((INDIRECT(CONCATENATE("'2018-06 (Д)'!W",TEXT(MATCH($C34,'2018-06 (Д)'!$C$2:$C$100,0)+1,0)))-INDIRECT(CONCATENATE("'2018-05 (Д)'!W",TEXT(MATCH($C34,'2018-05 (Д)'!$C$2:$C$100,0)+1,0))))/INDIRECT(CONCATENATE("'2018-05 (Д)'!W",TEXT(MATCH($C34,'2018-05 (Д)'!$C$2:$C$100,0)+1,0))))*100)</f>
        <v>323.94492053157302</v>
      </c>
      <c r="GY34" s="9">
        <f ca="1">IF(OR(INDIRECT(CONCATENATE("'2018-07 (Д)'!W",TEXT(MATCH($C34,'2018-07 (Д)'!$C$2:$C$100,0)+1,0)))="Н/Д",INDIRECT(CONCATENATE("'2018-06 (Д)'!W",TEXT(MATCH($C34,'2018-06 (Д)'!$C$2:$C$100,0)+1,0)))="Н/Д",AND(INDIRECT(CONCATENATE("'2018-07 (Д)'!W",TEXT(MATCH($C34,'2018-07 (Д)'!$C$2:$C$100,0)+1,0)))="Н/Д",INDIRECT(CONCATENATE("'2018-06 (Д)'!W",TEXT(MATCH($C34,'2018-06 (Д)'!$C$2:$C$100,0)+1,0))))),"Н/Д",((INDIRECT(CONCATENATE("'2018-07 (Д)'!W",TEXT(MATCH($C34,'2018-07 (Д)'!$C$2:$C$100,0)+1,0)))-INDIRECT(CONCATENATE("'2018-06 (Д)'!W",TEXT(MATCH($C34,'2018-06 (Д)'!$C$2:$C$100,0)+1,0))))/INDIRECT(CONCATENATE("'2018-06 (Д)'!W",TEXT(MATCH($C34,'2018-06 (Д)'!$C$2:$C$100,0)+1,0))))*100)</f>
        <v>-80.09413197000228</v>
      </c>
      <c r="GZ34" s="9">
        <f ca="1">IF(OR(INDIRECT(CONCATENATE("'2018-08 (Д)'!W",TEXT(MATCH($C34,'2018-08 (Д)'!$C$2:$C$100,0)+1,0)))="Н/Д",INDIRECT(CONCATENATE("'2018-07 (Д)'!W",TEXT(MATCH($C34,'2018-07 (Д)'!$C$2:$C$100,0)+1,0)))="Н/Д",AND(INDIRECT(CONCATENATE("'2018-08 (Д)'!W",TEXT(MATCH($C34,'2018-08 (Д)'!$C$2:$C$100,0)+1,0)))="Н/Д",INDIRECT(CONCATENATE("'2018-07 (Д)'!W",TEXT(MATCH($C34,'2018-07 (Д)'!$C$2:$C$100,0)+1,0))))),"Н/Д",((INDIRECT(CONCATENATE("'2018-08 (Д)'!W",TEXT(MATCH($C34,'2018-08 (Д)'!$C$2:$C$100,0)+1,0)))-INDIRECT(CONCATENATE("'2018-07 (Д)'!W",TEXT(MATCH($C34,'2018-07 (Д)'!$C$2:$C$100,0)+1,0))))/INDIRECT(CONCATENATE("'2018-07 (Д)'!W",TEXT(MATCH($C34,'2018-07 (Д)'!$C$2:$C$100,0)+1,0))))*100)</f>
        <v>126.60459864468785</v>
      </c>
      <c r="HA34" s="9">
        <f ca="1">IF(OR(INDIRECT(CONCATENATE("'2018-09 (Д)'!W",TEXT(MATCH($C34,'2018-09 (Д)'!$C$2:$C$100,0)+1,0)))="Н/Д",INDIRECT(CONCATENATE("'2018-08 (Д)'!W",TEXT(MATCH($C34,'2018-08 (Д)'!$C$2:$C$100,0)+1,0)))="Н/Д",AND(INDIRECT(CONCATENATE("'2018-09 (Д)'!W",TEXT(MATCH($C34,'2018-09 (Д)'!$C$2:$C$100,0)+1,0)))="Н/Д",INDIRECT(CONCATENATE("'2018-08 (Д)'!W",TEXT(MATCH($C34,'2018-08 (Д)'!$C$2:$C$100,0)+1,0))))),"Н/Д",((INDIRECT(CONCATENATE("'2018-09 (Д)'!W",TEXT(MATCH($C34,'2018-09 (Д)'!$C$2:$C$100,0)+1,0)))-INDIRECT(CONCATENATE("'2018-08 (Д)'!W",TEXT(MATCH($C34,'2018-08 (Д)'!$C$2:$C$100,0)+1,0))))/INDIRECT(CONCATENATE("'2018-08 (Д)'!W",TEXT(MATCH($C34,'2018-08 (Д)'!$C$2:$C$100,0)+1,0))))*100)</f>
        <v>42.826906934575639</v>
      </c>
      <c r="HB34" s="9">
        <f ca="1">IF(OR(INDIRECT(CONCATENATE("'2018-10 (Д)'!W",TEXT(MATCH($C34,'2018-10 (Д)'!$C$2:$C$100,0)+1,0)))="Н/Д",INDIRECT(CONCATENATE("'2018-09 (Д)'!W",TEXT(MATCH($C34,'2018-09 (Д)'!$C$2:$C$100,0)+1,0)))="Н/Д",AND(INDIRECT(CONCATENATE("'2018-10 (Д)'!W",TEXT(MATCH($C34,'2018-10 (Д)'!$C$2:$C$100,0)+1,0)))="Н/Д",INDIRECT(CONCATENATE("'2018-09 (Д)'!W",TEXT(MATCH($C34,'2018-09 (Д)'!$C$2:$C$100,0)+1,0))))),"Н/Д",((INDIRECT(CONCATENATE("'2018-10 (Д)'!W",TEXT(MATCH($C34,'2018-10 (Д)'!$C$2:$C$100,0)+1,0)))-INDIRECT(CONCATENATE("'2018-09 (Д)'!W",TEXT(MATCH($C34,'2018-09 (Д)'!$C$2:$C$100,0)+1,0))))/INDIRECT(CONCATENATE("'2018-09 (Д)'!W",TEXT(MATCH($C34,'2018-09 (Д)'!$C$2:$C$100,0)+1,0))))*100)</f>
        <v>-81.667032850216543</v>
      </c>
      <c r="HC34" s="9">
        <f ca="1">IF(OR(INDIRECT(CONCATENATE("'2018-11 (Д)'!W",TEXT(MATCH($C34,'2018-11 (Д)'!$C$2:$C$100,0)+1,0)))="Н/Д",INDIRECT(CONCATENATE("'2018-10 (Д)'!W",TEXT(MATCH($C34,'2018-10 (Д)'!$C$2:$C$100,0)+1,0)))="Н/Д",AND(INDIRECT(CONCATENATE("'2018-11 (Д)'!W",TEXT(MATCH($C34,'2018-11 (Д)'!$C$2:$C$100,0)+1,0)))="Н/Д",INDIRECT(CONCATENATE("'2018-10 (Д)'!W",TEXT(MATCH($C34,'2018-10 (Д)'!$C$2:$C$100,0)+1,0))))),"Н/Д",((INDIRECT(CONCATENATE("'2018-11 (Д)'!W",TEXT(MATCH($C34,'2018-11 (Д)'!$C$2:$C$100,0)+1,0)))-INDIRECT(CONCATENATE("'2018-10 (Д)'!W",TEXT(MATCH($C34,'2018-10 (Д)'!$C$2:$C$100,0)+1,0))))/INDIRECT(CONCATENATE("'2018-10 (Д)'!W",TEXT(MATCH($C34,'2018-10 (Д)'!$C$2:$C$100,0)+1,0))))*100)</f>
        <v>329.73572870700497</v>
      </c>
      <c r="HD34" s="9">
        <f ca="1">IF(OR(INDIRECT(CONCATENATE("'2018-12 (Д)'!W",TEXT(MATCH($C34,'2018-12 (Д)'!$C$2:$C$100,0)+1,0)))="Н/Д",INDIRECT(CONCATENATE("'2018-11 (Д)'!W",TEXT(MATCH($C34,'2018-11 (Д)'!$C$2:$C$100,0)+1,0)))="Н/Д",AND(INDIRECT(CONCATENATE("'2018-12 (Д)'!W",TEXT(MATCH($C34,'2018-12 (Д)'!$C$2:$C$100,0)+1,0)))="Н/Д",INDIRECT(CONCATENATE("'2018-11 (Д)'!W",TEXT(MATCH($C34,'2018-11 (Д)'!$C$2:$C$100,0)+1,0))))),"Н/Д",((INDIRECT(CONCATENATE("'2018-12 (Д)'!W",TEXT(MATCH($C34,'2018-12 (Д)'!$C$2:$C$100,0)+1,0)))-INDIRECT(CONCATENATE("'2018-11 (Д)'!W",TEXT(MATCH($C34,'2018-11 (Д)'!$C$2:$C$100,0)+1,0))))/INDIRECT(CONCATENATE("'2018-11 (Д)'!W",TEXT(MATCH($C34,'2018-11 (Д)'!$C$2:$C$100,0)+1,0))))*100)</f>
        <v>61.778285655799138</v>
      </c>
    </row>
    <row r="35" spans="1:212" x14ac:dyDescent="0.25">
      <c r="A35" s="2" t="s">
        <v>49</v>
      </c>
      <c r="B35" s="2" t="s">
        <v>56</v>
      </c>
      <c r="C35" s="15">
        <v>49000000</v>
      </c>
      <c r="D35" s="9"/>
      <c r="E35" s="9">
        <f ca="1">IF(OR(INDIRECT(CONCATENATE("'2018-03 (Д)'!E",TEXT(MATCH($C35,'2018-03 (Д)'!$C$2:$C$100,0)+1,0)))="Н/Д",INDIRECT(CONCATENATE("'2018-02 (Д)'!E",TEXT(MATCH($C35,'2018-02 (Д)'!$C$2:$C$100,0)+1,0)))="Н/Д",AND(INDIRECT(CONCATENATE("'2018-03 (Д)'!E",TEXT(MATCH($C35,'2018-03 (Д)'!$C$2:$C$100,0)+1,0)))="Н/Д",INDIRECT(CONCATENATE("'2018-02 (Д)'!E",TEXT(MATCH($C35,'2018-02 (Д)'!$C$2:$C$100,0)+1,0))))),"Н/Д",((INDIRECT(CONCATENATE("'2018-03 (Д)'!E",TEXT(MATCH($C35,'2018-03 (Д)'!$C$2:$C$100,0)+1,0)))-INDIRECT(CONCATENATE("'2018-02 (Д)'!E",TEXT(MATCH($C35,'2018-02 (Д)'!$C$2:$C$100,0)+1,0))))/INDIRECT(CONCATENATE("'2018-02 (Д)'!E",TEXT(MATCH($C35,'2018-02 (Д)'!$C$2:$C$100,0)+1,0))))*100)</f>
        <v>5.8689845869622257</v>
      </c>
      <c r="F35" s="9">
        <f ca="1">IF(OR(INDIRECT(CONCATENATE("'2018-04 (Д)'!E",TEXT(MATCH($C35,'2018-04 (Д)'!$C$2:$C$100,0)+1,0)))="Н/Д",INDIRECT(CONCATENATE("'2018-03 (Д)'!E",TEXT(MATCH($C35,'2018-03 (Д)'!$C$2:$C$100,0)+1,0)))="Н/Д",AND(INDIRECT(CONCATENATE("'2018-04 (Д)'!E",TEXT(MATCH($C35,'2018-04 (Д)'!$C$2:$C$100,0)+1,0)))="Н/Д",INDIRECT(CONCATENATE("'2018-03 (Д)'!E",TEXT(MATCH($C35,'2018-03 (Д)'!$C$2:$C$100,0)+1,0))))),"Н/Д",((INDIRECT(CONCATENATE("'2018-04 (Д)'!E",TEXT(MATCH($C35,'2018-04 (Д)'!$C$2:$C$100,0)+1,0)))-INDIRECT(CONCATENATE("'2018-03 (Д)'!E",TEXT(MATCH($C35,'2018-03 (Д)'!$C$2:$C$100,0)+1,0))))/INDIRECT(CONCATENATE("'2018-03 (Д)'!E",TEXT(MATCH($C35,'2018-03 (Д)'!$C$2:$C$100,0)+1,0))))*100)</f>
        <v>85.017032927606124</v>
      </c>
      <c r="G35" s="9">
        <f ca="1">IF(OR(INDIRECT(CONCATENATE("'2018-05 (Д)'!E",TEXT(MATCH($C35,'2018-05 (Д)'!$C$2:$C$100,0)+1,0)))="Н/Д",INDIRECT(CONCATENATE("'2018-04 (Д)'!E",TEXT(MATCH($C35,'2018-04 (Д)'!$C$2:$C$100,0)+1,0)))="Н/Д",AND(INDIRECT(CONCATENATE("'2018-05 (Д)'!E",TEXT(MATCH($C35,'2018-05 (Д)'!$C$2:$C$100,0)+1,0)))="Н/Д",INDIRECT(CONCATENATE("'2018-04 (Д)'!E",TEXT(MATCH($C35,'2018-04 (Д)'!$C$2:$C$100,0)+1,0))))),"Н/Д",((INDIRECT(CONCATENATE("'2018-05 (Д)'!E",TEXT(MATCH($C35,'2018-05 (Д)'!$C$2:$C$100,0)+1,0)))-INDIRECT(CONCATENATE("'2018-04 (Д)'!E",TEXT(MATCH($C35,'2018-04 (Д)'!$C$2:$C$100,0)+1,0))))/INDIRECT(CONCATENATE("'2018-04 (Д)'!E",TEXT(MATCH($C35,'2018-04 (Д)'!$C$2:$C$100,0)+1,0))))*100)</f>
        <v>-0.34825928912126158</v>
      </c>
      <c r="H35" s="9">
        <f ca="1">IF(OR(INDIRECT(CONCATENATE("'2018-06 (Д)'!E",TEXT(MATCH($C35,'2018-06 (Д)'!$C$2:$C$100,0)+1,0)))="Н/Д",INDIRECT(CONCATENATE("'2018-05 (Д)'!E",TEXT(MATCH($C35,'2018-05 (Д)'!$C$2:$C$100,0)+1,0)))="Н/Д",AND(INDIRECT(CONCATENATE("'2018-06 (Д)'!E",TEXT(MATCH($C35,'2018-06 (Д)'!$C$2:$C$100,0)+1,0)))="Н/Д",INDIRECT(CONCATENATE("'2018-05 (Д)'!E",TEXT(MATCH($C35,'2018-05 (Д)'!$C$2:$C$100,0)+1,0))))),"Н/Д",((INDIRECT(CONCATENATE("'2018-06 (Д)'!E",TEXT(MATCH($C35,'2018-06 (Д)'!$C$2:$C$100,0)+1,0)))-INDIRECT(CONCATENATE("'2018-05 (Д)'!E",TEXT(MATCH($C35,'2018-05 (Д)'!$C$2:$C$100,0)+1,0))))/INDIRECT(CONCATENATE("'2018-05 (Д)'!E",TEXT(MATCH($C35,'2018-05 (Д)'!$C$2:$C$100,0)+1,0))))*100)</f>
        <v>1.3413747339456163</v>
      </c>
      <c r="I35" s="9">
        <f ca="1">IF(OR(INDIRECT(CONCATENATE("'2018-07 (Д)'!E",TEXT(MATCH($C35,'2018-07 (Д)'!$C$2:$C$100,0)+1,0)))="Н/Д",INDIRECT(CONCATENATE("'2018-06 (Д)'!E",TEXT(MATCH($C35,'2018-06 (Д)'!$C$2:$C$100,0)+1,0)))="Н/Д",AND(INDIRECT(CONCATENATE("'2018-07 (Д)'!E",TEXT(MATCH($C35,'2018-07 (Д)'!$C$2:$C$100,0)+1,0)))="Н/Д",INDIRECT(CONCATENATE("'2018-06 (Д)'!E",TEXT(MATCH($C35,'2018-06 (Д)'!$C$2:$C$100,0)+1,0))))),"Н/Д",((INDIRECT(CONCATENATE("'2018-07 (Д)'!E",TEXT(MATCH($C35,'2018-07 (Д)'!$C$2:$C$100,0)+1,0)))-INDIRECT(CONCATENATE("'2018-06 (Д)'!E",TEXT(MATCH($C35,'2018-06 (Д)'!$C$2:$C$100,0)+1,0))))/INDIRECT(CONCATENATE("'2018-06 (Д)'!E",TEXT(MATCH($C35,'2018-06 (Д)'!$C$2:$C$100,0)+1,0))))*100)</f>
        <v>-19.460869618601702</v>
      </c>
      <c r="J35" s="9">
        <f ca="1">IF(OR(INDIRECT(CONCATENATE("'2018-08 (Д)'!E",TEXT(MATCH($C35,'2018-08 (Д)'!$C$2:$C$100,0)+1,0)))="Н/Д",INDIRECT(CONCATENATE("'2018-07 (Д)'!E",TEXT(MATCH($C35,'2018-07 (Д)'!$C$2:$C$100,0)+1,0)))="Н/Д",AND(INDIRECT(CONCATENATE("'2018-08 (Д)'!E",TEXT(MATCH($C35,'2018-08 (Д)'!$C$2:$C$100,0)+1,0)))="Н/Д",INDIRECT(CONCATENATE("'2018-07 (Д)'!E",TEXT(MATCH($C35,'2018-07 (Д)'!$C$2:$C$100,0)+1,0))))),"Н/Д",((INDIRECT(CONCATENATE("'2018-08 (Д)'!E",TEXT(MATCH($C35,'2018-08 (Д)'!$C$2:$C$100,0)+1,0)))-INDIRECT(CONCATENATE("'2018-07 (Д)'!E",TEXT(MATCH($C35,'2018-07 (Д)'!$C$2:$C$100,0)+1,0))))/INDIRECT(CONCATENATE("'2018-07 (Д)'!E",TEXT(MATCH($C35,'2018-07 (Д)'!$C$2:$C$100,0)+1,0))))*100)</f>
        <v>40.767417739820168</v>
      </c>
      <c r="K35" s="9">
        <f ca="1">IF(OR(INDIRECT(CONCATENATE("'2018-09 (Д)'!E",TEXT(MATCH($C35,'2018-09 (Д)'!$C$2:$C$100,0)+1,0)))="Н/Д",INDIRECT(CONCATENATE("'2018-08 (Д)'!E",TEXT(MATCH($C35,'2018-08 (Д)'!$C$2:$C$100,0)+1,0)))="Н/Д",AND(INDIRECT(CONCATENATE("'2018-09 (Д)'!E",TEXT(MATCH($C35,'2018-09 (Д)'!$C$2:$C$100,0)+1,0)))="Н/Д",INDIRECT(CONCATENATE("'2018-08 (Д)'!E",TEXT(MATCH($C35,'2018-08 (Д)'!$C$2:$C$100,0)+1,0))))),"Н/Д",((INDIRECT(CONCATENATE("'2018-09 (Д)'!E",TEXT(MATCH($C35,'2018-09 (Д)'!$C$2:$C$100,0)+1,0)))-INDIRECT(CONCATENATE("'2018-08 (Д)'!E",TEXT(MATCH($C35,'2018-08 (Д)'!$C$2:$C$100,0)+1,0))))/INDIRECT(CONCATENATE("'2018-08 (Д)'!E",TEXT(MATCH($C35,'2018-08 (Д)'!$C$2:$C$100,0)+1,0))))*100)</f>
        <v>-24.409304178384769</v>
      </c>
      <c r="L35" s="9">
        <f ca="1">IF(OR(INDIRECT(CONCATENATE("'2018-10 (Д)'!E",TEXT(MATCH($C35,'2018-10 (Д)'!$C$2:$C$100,0)+1,0)))="Н/Д",INDIRECT(CONCATENATE("'2018-09 (Д)'!E",TEXT(MATCH($C35,'2018-09 (Д)'!$C$2:$C$100,0)+1,0)))="Н/Д",AND(INDIRECT(CONCATENATE("'2018-10 (Д)'!E",TEXT(MATCH($C35,'2018-10 (Д)'!$C$2:$C$100,0)+1,0)))="Н/Д",INDIRECT(CONCATENATE("'2018-09 (Д)'!E",TEXT(MATCH($C35,'2018-09 (Д)'!$C$2:$C$100,0)+1,0))))),"Н/Д",((INDIRECT(CONCATENATE("'2018-10 (Д)'!E",TEXT(MATCH($C35,'2018-10 (Д)'!$C$2:$C$100,0)+1,0)))-INDIRECT(CONCATENATE("'2018-09 (Д)'!E",TEXT(MATCH($C35,'2018-09 (Д)'!$C$2:$C$100,0)+1,0))))/INDIRECT(CONCATENATE("'2018-09 (Д)'!E",TEXT(MATCH($C35,'2018-09 (Д)'!$C$2:$C$100,0)+1,0))))*100)</f>
        <v>-21.45479443623891</v>
      </c>
      <c r="M35" s="9">
        <f ca="1">IF(OR(INDIRECT(CONCATENATE("'2018-11 (Д)'!E",TEXT(MATCH($C35,'2018-11 (Д)'!$C$2:$C$100,0)+1,0)))="Н/Д",INDIRECT(CONCATENATE("'2018-10 (Д)'!E",TEXT(MATCH($C35,'2018-10 (Д)'!$C$2:$C$100,0)+1,0)))="Н/Д",AND(INDIRECT(CONCATENATE("'2018-11 (Д)'!E",TEXT(MATCH($C35,'2018-11 (Д)'!$C$2:$C$100,0)+1,0)))="Н/Д",INDIRECT(CONCATENATE("'2018-10 (Д)'!E",TEXT(MATCH($C35,'2018-10 (Д)'!$C$2:$C$100,0)+1,0))))),"Н/Д",((INDIRECT(CONCATENATE("'2018-11 (Д)'!E",TEXT(MATCH($C35,'2018-11 (Д)'!$C$2:$C$100,0)+1,0)))-INDIRECT(CONCATENATE("'2018-10 (Д)'!E",TEXT(MATCH($C35,'2018-10 (Д)'!$C$2:$C$100,0)+1,0))))/INDIRECT(CONCATENATE("'2018-10 (Д)'!E",TEXT(MATCH($C35,'2018-10 (Д)'!$C$2:$C$100,0)+1,0))))*100)</f>
        <v>81.641980786512164</v>
      </c>
      <c r="N35" s="9">
        <f ca="1">IF(OR(INDIRECT(CONCATENATE("'2018-12 (Д)'!E",TEXT(MATCH($C35,'2018-12 (Д)'!$C$2:$C$100,0)+1,0)))="Н/Д",INDIRECT(CONCATENATE("'2018-11 (Д)'!E",TEXT(MATCH($C35,'2018-11 (Д)'!$C$2:$C$100,0)+1,0)))="Н/Д",AND(INDIRECT(CONCATENATE("'2018-12 (Д)'!E",TEXT(MATCH($C35,'2018-12 (Д)'!$C$2:$C$100,0)+1,0)))="Н/Д",INDIRECT(CONCATENATE("'2018-11 (Д)'!E",TEXT(MATCH($C35,'2018-11 (Д)'!$C$2:$C$100,0)+1,0))))),"Н/Д",((INDIRECT(CONCATENATE("'2018-12 (Д)'!E",TEXT(MATCH($C35,'2018-12 (Д)'!$C$2:$C$100,0)+1,0)))-INDIRECT(CONCATENATE("'2018-11 (Д)'!E",TEXT(MATCH($C35,'2018-11 (Д)'!$C$2:$C$100,0)+1,0))))/INDIRECT(CONCATENATE("'2018-11 (Д)'!E",TEXT(MATCH($C35,'2018-11 (Д)'!$C$2:$C$100,0)+1,0))))*100)</f>
        <v>-25.56980789040227</v>
      </c>
      <c r="O35" s="9"/>
      <c r="P35" s="9">
        <f ca="1">IF(OR(INDIRECT(CONCATENATE("'2018-03 (Д)'!F",TEXT(MATCH($C35,'2018-03 (Д)'!$C$2:$C$100,0)+1,0)))="Н/Д",INDIRECT(CONCATENATE("'2018-02 (Д)'!F",TEXT(MATCH($C35,'2018-02 (Д)'!$C$2:$C$100,0)+1,0)))="Н/Д",AND(INDIRECT(CONCATENATE("'2018-03 (Д)'!F",TEXT(MATCH($C35,'2018-03 (Д)'!$C$2:$C$100,0)+1,0)))="Н/Д",INDIRECT(CONCATENATE("'2018-02 (Д)'!F",TEXT(MATCH($C35,'2018-02 (Д)'!$C$2:$C$100,0)+1,0))))),"Н/Д",((INDIRECT(CONCATENATE("'2018-03 (Д)'!F",TEXT(MATCH($C35,'2018-03 (Д)'!$C$2:$C$100,0)+1,0)))-INDIRECT(CONCATENATE("'2018-02 (Д)'!F",TEXT(MATCH($C35,'2018-02 (Д)'!$C$2:$C$100,0)+1,0))))/INDIRECT(CONCATENATE("'2018-02 (Д)'!F",TEXT(MATCH($C35,'2018-02 (Д)'!$C$2:$C$100,0)+1,0))))*100)</f>
        <v>5.8864573554321007</v>
      </c>
      <c r="Q35" s="9">
        <f ca="1">IF(OR(INDIRECT(CONCATENATE("'2018-04 (Д)'!F",TEXT(MATCH($C35,'2018-04 (Д)'!$C$2:$C$100,0)+1,0)))="Н/Д",INDIRECT(CONCATENATE("'2018-03 (Д)'!F",TEXT(MATCH($C35,'2018-03 (Д)'!$C$2:$C$100,0)+1,0)))="Н/Д",AND(INDIRECT(CONCATENATE("'2018-04 (Д)'!F",TEXT(MATCH($C35,'2018-04 (Д)'!$C$2:$C$100,0)+1,0)))="Н/Д",INDIRECT(CONCATENATE("'2018-03 (Д)'!F",TEXT(MATCH($C35,'2018-03 (Д)'!$C$2:$C$100,0)+1,0))))),"Н/Д",((INDIRECT(CONCATENATE("'2018-04 (Д)'!F",TEXT(MATCH($C35,'2018-04 (Д)'!$C$2:$C$100,0)+1,0)))-INDIRECT(CONCATENATE("'2018-03 (Д)'!F",TEXT(MATCH($C35,'2018-03 (Д)'!$C$2:$C$100,0)+1,0))))/INDIRECT(CONCATENATE("'2018-03 (Д)'!F",TEXT(MATCH($C35,'2018-03 (Д)'!$C$2:$C$100,0)+1,0))))*100)</f>
        <v>116.78747846534216</v>
      </c>
      <c r="R35" s="9">
        <f ca="1">IF(OR(INDIRECT(CONCATENATE("'2018-05 (Д)'!F",TEXT(MATCH($C35,'2018-05 (Д)'!$C$2:$C$100,0)+1,0)))="Н/Д",INDIRECT(CONCATENATE("'2018-04 (Д)'!F",TEXT(MATCH($C35,'2018-04 (Д)'!$C$2:$C$100,0)+1,0)))="Н/Д",AND(INDIRECT(CONCATENATE("'2018-05 (Д)'!F",TEXT(MATCH($C35,'2018-05 (Д)'!$C$2:$C$100,0)+1,0)))="Н/Д",INDIRECT(CONCATENATE("'2018-04 (Д)'!F",TEXT(MATCH($C35,'2018-04 (Д)'!$C$2:$C$100,0)+1,0))))),"Н/Д",((INDIRECT(CONCATENATE("'2018-05 (Д)'!F",TEXT(MATCH($C35,'2018-05 (Д)'!$C$2:$C$100,0)+1,0)))-INDIRECT(CONCATENATE("'2018-04 (Д)'!F",TEXT(MATCH($C35,'2018-04 (Д)'!$C$2:$C$100,0)+1,0))))/INDIRECT(CONCATENATE("'2018-04 (Д)'!F",TEXT(MATCH($C35,'2018-04 (Д)'!$C$2:$C$100,0)+1,0))))*100)</f>
        <v>-9.010746637252506</v>
      </c>
      <c r="S35" s="9">
        <f ca="1">IF(OR(INDIRECT(CONCATENATE("'2018-06 (Д)'!F",TEXT(MATCH($C35,'2018-06 (Д)'!$C$2:$C$100,0)+1,0)))="Н/Д",INDIRECT(CONCATENATE("'2018-05 (Д)'!F",TEXT(MATCH($C35,'2018-05 (Д)'!$C$2:$C$100,0)+1,0)))="Н/Д",AND(INDIRECT(CONCATENATE("'2018-06 (Д)'!F",TEXT(MATCH($C35,'2018-06 (Д)'!$C$2:$C$100,0)+1,0)))="Н/Д",INDIRECT(CONCATENATE("'2018-05 (Д)'!F",TEXT(MATCH($C35,'2018-05 (Д)'!$C$2:$C$100,0)+1,0))))),"Н/Д",((INDIRECT(CONCATENATE("'2018-06 (Д)'!F",TEXT(MATCH($C35,'2018-06 (Д)'!$C$2:$C$100,0)+1,0)))-INDIRECT(CONCATENATE("'2018-05 (Д)'!F",TEXT(MATCH($C35,'2018-05 (Д)'!$C$2:$C$100,0)+1,0))))/INDIRECT(CONCATENATE("'2018-05 (Д)'!F",TEXT(MATCH($C35,'2018-05 (Д)'!$C$2:$C$100,0)+1,0))))*100)</f>
        <v>-0.77430520820836679</v>
      </c>
      <c r="T35" s="9">
        <f ca="1">IF(OR(INDIRECT(CONCATENATE("'2018-07 (Д)'!F",TEXT(MATCH($C35,'2018-07 (Д)'!$C$2:$C$100,0)+1,0)))="Н/Д",INDIRECT(CONCATENATE("'2018-06 (Д)'!F",TEXT(MATCH($C35,'2018-06 (Д)'!$C$2:$C$100,0)+1,0)))="Н/Д",AND(INDIRECT(CONCATENATE("'2018-07 (Д)'!F",TEXT(MATCH($C35,'2018-07 (Д)'!$C$2:$C$100,0)+1,0)))="Н/Д",INDIRECT(CONCATENATE("'2018-06 (Д)'!F",TEXT(MATCH($C35,'2018-06 (Д)'!$C$2:$C$100,0)+1,0))))),"Н/Д",((INDIRECT(CONCATENATE("'2018-07 (Д)'!F",TEXT(MATCH($C35,'2018-07 (Д)'!$C$2:$C$100,0)+1,0)))-INDIRECT(CONCATENATE("'2018-06 (Д)'!F",TEXT(MATCH($C35,'2018-06 (Д)'!$C$2:$C$100,0)+1,0))))/INDIRECT(CONCATENATE("'2018-06 (Д)'!F",TEXT(MATCH($C35,'2018-06 (Д)'!$C$2:$C$100,0)+1,0))))*100)</f>
        <v>-34.650601050269437</v>
      </c>
      <c r="U35" s="9">
        <f ca="1">IF(OR(INDIRECT(CONCATENATE("'2018-08 (Д)'!F",TEXT(MATCH($C35,'2018-08 (Д)'!$C$2:$C$100,0)+1,0)))="Н/Д",INDIRECT(CONCATENATE("'2018-07 (Д)'!F",TEXT(MATCH($C35,'2018-07 (Д)'!$C$2:$C$100,0)+1,0)))="Н/Д",AND(INDIRECT(CONCATENATE("'2018-08 (Д)'!F",TEXT(MATCH($C35,'2018-08 (Д)'!$C$2:$C$100,0)+1,0)))="Н/Д",INDIRECT(CONCATENATE("'2018-07 (Д)'!F",TEXT(MATCH($C35,'2018-07 (Д)'!$C$2:$C$100,0)+1,0))))),"Н/Д",((INDIRECT(CONCATENATE("'2018-08 (Д)'!F",TEXT(MATCH($C35,'2018-08 (Д)'!$C$2:$C$100,0)+1,0)))-INDIRECT(CONCATENATE("'2018-07 (Д)'!F",TEXT(MATCH($C35,'2018-07 (Д)'!$C$2:$C$100,0)+1,0))))/INDIRECT(CONCATENATE("'2018-07 (Д)'!F",TEXT(MATCH($C35,'2018-07 (Д)'!$C$2:$C$100,0)+1,0))))*100)</f>
        <v>72.903517208508106</v>
      </c>
      <c r="V35" s="9">
        <f ca="1">IF(OR(INDIRECT(CONCATENATE("'2018-09 (Д)'!F",TEXT(MATCH($C35,'2018-09 (Д)'!$C$2:$C$100,0)+1,0)))="Н/Д",INDIRECT(CONCATENATE("'2018-08 (Д)'!F",TEXT(MATCH($C35,'2018-08 (Д)'!$C$2:$C$100,0)+1,0)))="Н/Д",AND(INDIRECT(CONCATENATE("'2018-09 (Д)'!F",TEXT(MATCH($C35,'2018-09 (Д)'!$C$2:$C$100,0)+1,0)))="Н/Д",INDIRECT(CONCATENATE("'2018-08 (Д)'!F",TEXT(MATCH($C35,'2018-08 (Д)'!$C$2:$C$100,0)+1,0))))),"Н/Д",((INDIRECT(CONCATENATE("'2018-09 (Д)'!F",TEXT(MATCH($C35,'2018-09 (Д)'!$C$2:$C$100,0)+1,0)))-INDIRECT(CONCATENATE("'2018-08 (Д)'!F",TEXT(MATCH($C35,'2018-08 (Д)'!$C$2:$C$100,0)+1,0))))/INDIRECT(CONCATENATE("'2018-08 (Д)'!F",TEXT(MATCH($C35,'2018-08 (Д)'!$C$2:$C$100,0)+1,0))))*100)</f>
        <v>-30.884471153463622</v>
      </c>
      <c r="W35" s="9">
        <f ca="1">IF(OR(INDIRECT(CONCATENATE("'2018-10 (Д)'!F",TEXT(MATCH($C35,'2018-10 (Д)'!$C$2:$C$100,0)+1,0)))="Н/Д",INDIRECT(CONCATENATE("'2018-09 (Д)'!F",TEXT(MATCH($C35,'2018-09 (Д)'!$C$2:$C$100,0)+1,0)))="Н/Д",AND(INDIRECT(CONCATENATE("'2018-10 (Д)'!F",TEXT(MATCH($C35,'2018-10 (Д)'!$C$2:$C$100,0)+1,0)))="Н/Д",INDIRECT(CONCATENATE("'2018-09 (Д)'!F",TEXT(MATCH($C35,'2018-09 (Д)'!$C$2:$C$100,0)+1,0))))),"Н/Д",((INDIRECT(CONCATENATE("'2018-10 (Д)'!F",TEXT(MATCH($C35,'2018-10 (Д)'!$C$2:$C$100,0)+1,0)))-INDIRECT(CONCATENATE("'2018-09 (Д)'!F",TEXT(MATCH($C35,'2018-09 (Д)'!$C$2:$C$100,0)+1,0))))/INDIRECT(CONCATENATE("'2018-09 (Д)'!F",TEXT(MATCH($C35,'2018-09 (Д)'!$C$2:$C$100,0)+1,0))))*100)</f>
        <v>-19.691954461828225</v>
      </c>
      <c r="X35" s="9">
        <f ca="1">IF(OR(INDIRECT(CONCATENATE("'2018-11 (Д)'!F",TEXT(MATCH($C35,'2018-11 (Д)'!$C$2:$C$100,0)+1,0)))="Н/Д",INDIRECT(CONCATENATE("'2018-10 (Д)'!F",TEXT(MATCH($C35,'2018-10 (Д)'!$C$2:$C$100,0)+1,0)))="Н/Д",AND(INDIRECT(CONCATENATE("'2018-11 (Д)'!F",TEXT(MATCH($C35,'2018-11 (Д)'!$C$2:$C$100,0)+1,0)))="Н/Д",INDIRECT(CONCATENATE("'2018-10 (Д)'!F",TEXT(MATCH($C35,'2018-10 (Д)'!$C$2:$C$100,0)+1,0))))),"Н/Д",((INDIRECT(CONCATENATE("'2018-11 (Д)'!F",TEXT(MATCH($C35,'2018-11 (Д)'!$C$2:$C$100,0)+1,0)))-INDIRECT(CONCATENATE("'2018-10 (Д)'!F",TEXT(MATCH($C35,'2018-10 (Д)'!$C$2:$C$100,0)+1,0))))/INDIRECT(CONCATENATE("'2018-10 (Д)'!F",TEXT(MATCH($C35,'2018-10 (Д)'!$C$2:$C$100,0)+1,0))))*100)</f>
        <v>99.290714314081171</v>
      </c>
      <c r="Y35" s="9">
        <f ca="1">IF(OR(INDIRECT(CONCATENATE("'2018-12 (Д)'!F",TEXT(MATCH($C35,'2018-12 (Д)'!$C$2:$C$100,0)+1,0)))="Н/Д",INDIRECT(CONCATENATE("'2018-11 (Д)'!F",TEXT(MATCH($C35,'2018-11 (Д)'!$C$2:$C$100,0)+1,0)))="Н/Д",AND(INDIRECT(CONCATENATE("'2018-12 (Д)'!F",TEXT(MATCH($C35,'2018-12 (Д)'!$C$2:$C$100,0)+1,0)))="Н/Д",INDIRECT(CONCATENATE("'2018-11 (Д)'!F",TEXT(MATCH($C35,'2018-11 (Д)'!$C$2:$C$100,0)+1,0))))),"Н/Д",((INDIRECT(CONCATENATE("'2018-12 (Д)'!F",TEXT(MATCH($C35,'2018-12 (Д)'!$C$2:$C$100,0)+1,0)))-INDIRECT(CONCATENATE("'2018-11 (Д)'!F",TEXT(MATCH($C35,'2018-11 (Д)'!$C$2:$C$100,0)+1,0))))/INDIRECT(CONCATENATE("'2018-11 (Д)'!F",TEXT(MATCH($C35,'2018-11 (Д)'!$C$2:$C$100,0)+1,0))))*100)</f>
        <v>-30.972079106296224</v>
      </c>
      <c r="Z35" s="9"/>
      <c r="AA35" s="9">
        <f ca="1">IF(OR(INDIRECT(CONCATENATE("'2018-03 (Д)'!G",TEXT(MATCH($C35,'2018-03 (Д)'!$C$2:$C$100,0)+1,0)))="Н/Д",INDIRECT(CONCATENATE("'2018-02 (Д)'!G",TEXT(MATCH($C35,'2018-02 (Д)'!$C$2:$C$100,0)+1,0)))="Н/Д",AND(INDIRECT(CONCATENATE("'2018-03 (Д)'!G",TEXT(MATCH($C35,'2018-03 (Д)'!$C$2:$C$100,0)+1,0)))="Н/Д",INDIRECT(CONCATENATE("'2018-02 (Д)'!G",TEXT(MATCH($C35,'2018-02 (Д)'!$C$2:$C$100,0)+1,0))))),"Н/Д",((INDIRECT(CONCATENATE("'2018-03 (Д)'!G",TEXT(MATCH($C35,'2018-03 (Д)'!$C$2:$C$100,0)+1,0)))-INDIRECT(CONCATENATE("'2018-02 (Д)'!G",TEXT(MATCH($C35,'2018-02 (Д)'!$C$2:$C$100,0)+1,0))))/INDIRECT(CONCATENATE("'2018-02 (Д)'!G",TEXT(MATCH($C35,'2018-02 (Д)'!$C$2:$C$100,0)+1,0))))*100)</f>
        <v>-21.60344736189376</v>
      </c>
      <c r="AB35" s="9">
        <f ca="1">IF(OR(INDIRECT(CONCATENATE("'2018-04 (Д)'!G",TEXT(MATCH($C35,'2018-04 (Д)'!$C$2:$C$100,0)+1,0)))="Н/Д",INDIRECT(CONCATENATE("'2018-03 (Д)'!G",TEXT(MATCH($C35,'2018-03 (Д)'!$C$2:$C$100,0)+1,0)))="Н/Д",AND(INDIRECT(CONCATENATE("'2018-04 (Д)'!G",TEXT(MATCH($C35,'2018-04 (Д)'!$C$2:$C$100,0)+1,0)))="Н/Д",INDIRECT(CONCATENATE("'2018-03 (Д)'!G",TEXT(MATCH($C35,'2018-03 (Д)'!$C$2:$C$100,0)+1,0))))),"Н/Д",((INDIRECT(CONCATENATE("'2018-04 (Д)'!G",TEXT(MATCH($C35,'2018-04 (Д)'!$C$2:$C$100,0)+1,0)))-INDIRECT(CONCATENATE("'2018-03 (Д)'!G",TEXT(MATCH($C35,'2018-03 (Д)'!$C$2:$C$100,0)+1,0))))/INDIRECT(CONCATENATE("'2018-03 (Д)'!G",TEXT(MATCH($C35,'2018-03 (Д)'!$C$2:$C$100,0)+1,0))))*100)</f>
        <v>684.8789377886925</v>
      </c>
      <c r="AC35" s="9">
        <f ca="1">IF(OR(INDIRECT(CONCATENATE("'2018-05 (Д)'!G",TEXT(MATCH($C35,'2018-05 (Д)'!$C$2:$C$100,0)+1,0)))="Н/Д",INDIRECT(CONCATENATE("'2018-04 (Д)'!G",TEXT(MATCH($C35,'2018-04 (Д)'!$C$2:$C$100,0)+1,0)))="Н/Д",AND(INDIRECT(CONCATENATE("'2018-05 (Д)'!G",TEXT(MATCH($C35,'2018-05 (Д)'!$C$2:$C$100,0)+1,0)))="Н/Д",INDIRECT(CONCATENATE("'2018-04 (Д)'!G",TEXT(MATCH($C35,'2018-04 (Д)'!$C$2:$C$100,0)+1,0))))),"Н/Д",((INDIRECT(CONCATENATE("'2018-05 (Д)'!G",TEXT(MATCH($C35,'2018-05 (Д)'!$C$2:$C$100,0)+1,0)))-INDIRECT(CONCATENATE("'2018-04 (Д)'!G",TEXT(MATCH($C35,'2018-04 (Д)'!$C$2:$C$100,0)+1,0))))/INDIRECT(CONCATENATE("'2018-04 (Д)'!G",TEXT(MATCH($C35,'2018-04 (Д)'!$C$2:$C$100,0)+1,0))))*100)</f>
        <v>-73.771030080138033</v>
      </c>
      <c r="AD35" s="9">
        <f ca="1">IF(OR(INDIRECT(CONCATENATE("'2018-06 (Д)'!G",TEXT(MATCH($C35,'2018-06 (Д)'!$C$2:$C$100,0)+1,0)))="Н/Д",INDIRECT(CONCATENATE("'2018-05 (Д)'!G",TEXT(MATCH($C35,'2018-05 (Д)'!$C$2:$C$100,0)+1,0)))="Н/Д",AND(INDIRECT(CONCATENATE("'2018-06 (Д)'!G",TEXT(MATCH($C35,'2018-06 (Д)'!$C$2:$C$100,0)+1,0)))="Н/Д",INDIRECT(CONCATENATE("'2018-05 (Д)'!G",TEXT(MATCH($C35,'2018-05 (Д)'!$C$2:$C$100,0)+1,0))))),"Н/Д",((INDIRECT(CONCATENATE("'2018-06 (Д)'!G",TEXT(MATCH($C35,'2018-06 (Д)'!$C$2:$C$100,0)+1,0)))-INDIRECT(CONCATENATE("'2018-05 (Д)'!G",TEXT(MATCH($C35,'2018-05 (Д)'!$C$2:$C$100,0)+1,0))))/INDIRECT(CONCATENATE("'2018-05 (Д)'!G",TEXT(MATCH($C35,'2018-05 (Д)'!$C$2:$C$100,0)+1,0))))*100)</f>
        <v>161.66893185931909</v>
      </c>
      <c r="AE35" s="9">
        <f ca="1">IF(OR(INDIRECT(CONCATENATE("'2018-07 (Д)'!G",TEXT(MATCH($C35,'2018-07 (Д)'!$C$2:$C$100,0)+1,0)))="Н/Д",INDIRECT(CONCATENATE("'2018-06 (Д)'!G",TEXT(MATCH($C35,'2018-06 (Д)'!$C$2:$C$100,0)+1,0)))="Н/Д",AND(INDIRECT(CONCATENATE("'2018-07 (Д)'!G",TEXT(MATCH($C35,'2018-07 (Д)'!$C$2:$C$100,0)+1,0)))="Н/Д",INDIRECT(CONCATENATE("'2018-06 (Д)'!G",TEXT(MATCH($C35,'2018-06 (Д)'!$C$2:$C$100,0)+1,0))))),"Н/Д",((INDIRECT(CONCATENATE("'2018-07 (Д)'!G",TEXT(MATCH($C35,'2018-07 (Д)'!$C$2:$C$100,0)+1,0)))-INDIRECT(CONCATENATE("'2018-06 (Д)'!G",TEXT(MATCH($C35,'2018-06 (Д)'!$C$2:$C$100,0)+1,0))))/INDIRECT(CONCATENATE("'2018-06 (Д)'!G",TEXT(MATCH($C35,'2018-06 (Д)'!$C$2:$C$100,0)+1,0))))*100)</f>
        <v>-49.911095361595535</v>
      </c>
      <c r="AF35" s="9">
        <f ca="1">IF(OR(INDIRECT(CONCATENATE("'2018-08 (Д)'!G",TEXT(MATCH($C35,'2018-08 (Д)'!$C$2:$C$100,0)+1,0)))="Н/Д",INDIRECT(CONCATENATE("'2018-07 (Д)'!G",TEXT(MATCH($C35,'2018-07 (Д)'!$C$2:$C$100,0)+1,0)))="Н/Д",AND(INDIRECT(CONCATENATE("'2018-08 (Д)'!G",TEXT(MATCH($C35,'2018-08 (Д)'!$C$2:$C$100,0)+1,0)))="Н/Д",INDIRECT(CONCATENATE("'2018-07 (Д)'!G",TEXT(MATCH($C35,'2018-07 (Д)'!$C$2:$C$100,0)+1,0))))),"Н/Д",((INDIRECT(CONCATENATE("'2018-08 (Д)'!G",TEXT(MATCH($C35,'2018-08 (Д)'!$C$2:$C$100,0)+1,0)))-INDIRECT(CONCATENATE("'2018-07 (Д)'!G",TEXT(MATCH($C35,'2018-07 (Д)'!$C$2:$C$100,0)+1,0))))/INDIRECT(CONCATENATE("'2018-07 (Д)'!G",TEXT(MATCH($C35,'2018-07 (Д)'!$C$2:$C$100,0)+1,0))))*100)</f>
        <v>35.010810429652693</v>
      </c>
      <c r="AG35" s="9">
        <f ca="1">IF(OR(INDIRECT(CONCATENATE("'2018-09 (Д)'!G",TEXT(MATCH($C35,'2018-09 (Д)'!$C$2:$C$100,0)+1,0)))="Н/Д",INDIRECT(CONCATENATE("'2018-08 (Д)'!G",TEXT(MATCH($C35,'2018-08 (Д)'!$C$2:$C$100,0)+1,0)))="Н/Д",AND(INDIRECT(CONCATENATE("'2018-09 (Д)'!G",TEXT(MATCH($C35,'2018-09 (Д)'!$C$2:$C$100,0)+1,0)))="Н/Д",INDIRECT(CONCATENATE("'2018-08 (Д)'!G",TEXT(MATCH($C35,'2018-08 (Д)'!$C$2:$C$100,0)+1,0))))),"Н/Д",((INDIRECT(CONCATENATE("'2018-09 (Д)'!G",TEXT(MATCH($C35,'2018-09 (Д)'!$C$2:$C$100,0)+1,0)))-INDIRECT(CONCATENATE("'2018-08 (Д)'!G",TEXT(MATCH($C35,'2018-08 (Д)'!$C$2:$C$100,0)+1,0))))/INDIRECT(CONCATENATE("'2018-08 (Д)'!G",TEXT(MATCH($C35,'2018-08 (Д)'!$C$2:$C$100,0)+1,0))))*100)</f>
        <v>-2.7862186701589193</v>
      </c>
      <c r="AH35" s="9">
        <f ca="1">IF(OR(INDIRECT(CONCATENATE("'2018-10 (Д)'!G",TEXT(MATCH($C35,'2018-10 (Д)'!$C$2:$C$100,0)+1,0)))="Н/Д",INDIRECT(CONCATENATE("'2018-09 (Д)'!G",TEXT(MATCH($C35,'2018-09 (Д)'!$C$2:$C$100,0)+1,0)))="Н/Д",AND(INDIRECT(CONCATENATE("'2018-10 (Д)'!G",TEXT(MATCH($C35,'2018-10 (Д)'!$C$2:$C$100,0)+1,0)))="Н/Д",INDIRECT(CONCATENATE("'2018-09 (Д)'!G",TEXT(MATCH($C35,'2018-09 (Д)'!$C$2:$C$100,0)+1,0))))),"Н/Д",((INDIRECT(CONCATENATE("'2018-10 (Д)'!G",TEXT(MATCH($C35,'2018-10 (Д)'!$C$2:$C$100,0)+1,0)))-INDIRECT(CONCATENATE("'2018-09 (Д)'!G",TEXT(MATCH($C35,'2018-09 (Д)'!$C$2:$C$100,0)+1,0))))/INDIRECT(CONCATENATE("'2018-09 (Д)'!G",TEXT(MATCH($C35,'2018-09 (Д)'!$C$2:$C$100,0)+1,0))))*100)</f>
        <v>-34.639849802165919</v>
      </c>
      <c r="AI35" s="9">
        <f ca="1">IF(OR(INDIRECT(CONCATENATE("'2018-11 (Д)'!G",TEXT(MATCH($C35,'2018-11 (Д)'!$C$2:$C$100,0)+1,0)))="Н/Д",INDIRECT(CONCATENATE("'2018-10 (Д)'!G",TEXT(MATCH($C35,'2018-10 (Д)'!$C$2:$C$100,0)+1,0)))="Н/Д",AND(INDIRECT(CONCATENATE("'2018-11 (Д)'!G",TEXT(MATCH($C35,'2018-11 (Д)'!$C$2:$C$100,0)+1,0)))="Н/Д",INDIRECT(CONCATENATE("'2018-10 (Д)'!G",TEXT(MATCH($C35,'2018-10 (Д)'!$C$2:$C$100,0)+1,0))))),"Н/Д",((INDIRECT(CONCATENATE("'2018-11 (Д)'!G",TEXT(MATCH($C35,'2018-11 (Д)'!$C$2:$C$100,0)+1,0)))-INDIRECT(CONCATENATE("'2018-10 (Д)'!G",TEXT(MATCH($C35,'2018-10 (Д)'!$C$2:$C$100,0)+1,0))))/INDIRECT(CONCATENATE("'2018-10 (Д)'!G",TEXT(MATCH($C35,'2018-10 (Д)'!$C$2:$C$100,0)+1,0))))*100)</f>
        <v>132.20646929009959</v>
      </c>
      <c r="AJ35" s="9">
        <f ca="1">IF(OR(INDIRECT(CONCATENATE("'2018-12 (Д)'!G",TEXT(MATCH($C35,'2018-12 (Д)'!$C$2:$C$100,0)+1,0)))="Н/Д",INDIRECT(CONCATENATE("'2018-11 (Д)'!G",TEXT(MATCH($C35,'2018-11 (Д)'!$C$2:$C$100,0)+1,0)))="Н/Д",AND(INDIRECT(CONCATENATE("'2018-12 (Д)'!G",TEXT(MATCH($C35,'2018-12 (Д)'!$C$2:$C$100,0)+1,0)))="Н/Д",INDIRECT(CONCATENATE("'2018-11 (Д)'!G",TEXT(MATCH($C35,'2018-11 (Д)'!$C$2:$C$100,0)+1,0))))),"Н/Д",((INDIRECT(CONCATENATE("'2018-12 (Д)'!G",TEXT(MATCH($C35,'2018-12 (Д)'!$C$2:$C$100,0)+1,0)))-INDIRECT(CONCATENATE("'2018-11 (Д)'!G",TEXT(MATCH($C35,'2018-11 (Д)'!$C$2:$C$100,0)+1,0))))/INDIRECT(CONCATENATE("'2018-11 (Д)'!G",TEXT(MATCH($C35,'2018-11 (Д)'!$C$2:$C$100,0)+1,0))))*100)</f>
        <v>-53.047943710912115</v>
      </c>
      <c r="AK35" s="9"/>
      <c r="AL35" s="9">
        <f ca="1">IF(OR(INDIRECT(CONCATENATE("'2018-03 (Д)'!H",TEXT(MATCH($C35,'2018-03 (Д)'!$C$2:$C$100,0)+1,0)))="Н/Д",INDIRECT(CONCATENATE("'2018-02 (Д)'!H",TEXT(MATCH($C35,'2018-02 (Д)'!$C$2:$C$100,0)+1,0)))="Н/Д",AND(INDIRECT(CONCATENATE("'2018-03 (Д)'!H",TEXT(MATCH($C35,'2018-03 (Д)'!$C$2:$C$100,0)+1,0)))="Н/Д",INDIRECT(CONCATENATE("'2018-02 (Д)'!H",TEXT(MATCH($C35,'2018-02 (Д)'!$C$2:$C$100,0)+1,0))))),"Н/Д",((INDIRECT(CONCATENATE("'2018-03 (Д)'!H",TEXT(MATCH($C35,'2018-03 (Д)'!$C$2:$C$100,0)+1,0)))-INDIRECT(CONCATENATE("'2018-02 (Д)'!H",TEXT(MATCH($C35,'2018-02 (Д)'!$C$2:$C$100,0)+1,0))))/INDIRECT(CONCATENATE("'2018-02 (Д)'!H",TEXT(MATCH($C35,'2018-02 (Д)'!$C$2:$C$100,0)+1,0))))*100)</f>
        <v>39.208359583670735</v>
      </c>
      <c r="AM35" s="9">
        <f ca="1">IF(OR(INDIRECT(CONCATENATE("'2018-04 (Д)'!H",TEXT(MATCH($C35,'2018-04 (Д)'!$C$2:$C$100,0)+1,0)))="Н/Д",INDIRECT(CONCATENATE("'2018-03 (Д)'!H",TEXT(MATCH($C35,'2018-03 (Д)'!$C$2:$C$100,0)+1,0)))="Н/Д",AND(INDIRECT(CONCATENATE("'2018-04 (Д)'!H",TEXT(MATCH($C35,'2018-04 (Д)'!$C$2:$C$100,0)+1,0)))="Н/Д",INDIRECT(CONCATENATE("'2018-03 (Д)'!H",TEXT(MATCH($C35,'2018-03 (Д)'!$C$2:$C$100,0)+1,0))))),"Н/Д",((INDIRECT(CONCATENATE("'2018-04 (Д)'!H",TEXT(MATCH($C35,'2018-04 (Д)'!$C$2:$C$100,0)+1,0)))-INDIRECT(CONCATENATE("'2018-03 (Д)'!H",TEXT(MATCH($C35,'2018-03 (Д)'!$C$2:$C$100,0)+1,0))))/INDIRECT(CONCATENATE("'2018-03 (Д)'!H",TEXT(MATCH($C35,'2018-03 (Д)'!$C$2:$C$100,0)+1,0))))*100)</f>
        <v>-5.7369223455073675</v>
      </c>
      <c r="AN35" s="9">
        <f ca="1">IF(OR(INDIRECT(CONCATENATE("'2018-05 (Д)'!H",TEXT(MATCH($C35,'2018-05 (Д)'!$C$2:$C$100,0)+1,0)))="Н/Д",INDIRECT(CONCATENATE("'2018-04 (Д)'!H",TEXT(MATCH($C35,'2018-04 (Д)'!$C$2:$C$100,0)+1,0)))="Н/Д",AND(INDIRECT(CONCATENATE("'2018-05 (Д)'!H",TEXT(MATCH($C35,'2018-05 (Д)'!$C$2:$C$100,0)+1,0)))="Н/Д",INDIRECT(CONCATENATE("'2018-04 (Д)'!H",TEXT(MATCH($C35,'2018-04 (Д)'!$C$2:$C$100,0)+1,0))))),"Н/Д",((INDIRECT(CONCATENATE("'2018-05 (Д)'!H",TEXT(MATCH($C35,'2018-05 (Д)'!$C$2:$C$100,0)+1,0)))-INDIRECT(CONCATENATE("'2018-04 (Д)'!H",TEXT(MATCH($C35,'2018-04 (Д)'!$C$2:$C$100,0)+1,0))))/INDIRECT(CONCATENATE("'2018-04 (Д)'!H",TEXT(MATCH($C35,'2018-04 (Д)'!$C$2:$C$100,0)+1,0))))*100)</f>
        <v>14.173291845071082</v>
      </c>
      <c r="AO35" s="9">
        <f ca="1">IF(OR(INDIRECT(CONCATENATE("'2018-06 (Д)'!H",TEXT(MATCH($C35,'2018-06 (Д)'!$C$2:$C$100,0)+1,0)))="Н/Д",INDIRECT(CONCATENATE("'2018-05 (Д)'!H",TEXT(MATCH($C35,'2018-05 (Д)'!$C$2:$C$100,0)+1,0)))="Н/Д",AND(INDIRECT(CONCATENATE("'2018-06 (Д)'!H",TEXT(MATCH($C35,'2018-06 (Д)'!$C$2:$C$100,0)+1,0)))="Н/Д",INDIRECT(CONCATENATE("'2018-05 (Д)'!H",TEXT(MATCH($C35,'2018-05 (Д)'!$C$2:$C$100,0)+1,0))))),"Н/Д",((INDIRECT(CONCATENATE("'2018-06 (Д)'!H",TEXT(MATCH($C35,'2018-06 (Д)'!$C$2:$C$100,0)+1,0)))-INDIRECT(CONCATENATE("'2018-05 (Д)'!H",TEXT(MATCH($C35,'2018-05 (Д)'!$C$2:$C$100,0)+1,0))))/INDIRECT(CONCATENATE("'2018-05 (Д)'!H",TEXT(MATCH($C35,'2018-05 (Д)'!$C$2:$C$100,0)+1,0))))*100)</f>
        <v>-20.652126762087505</v>
      </c>
      <c r="AP35" s="9">
        <f ca="1">IF(OR(INDIRECT(CONCATENATE("'2018-07 (Д)'!H",TEXT(MATCH($C35,'2018-07 (Д)'!$C$2:$C$100,0)+1,0)))="Н/Д",INDIRECT(CONCATENATE("'2018-06 (Д)'!H",TEXT(MATCH($C35,'2018-06 (Д)'!$C$2:$C$100,0)+1,0)))="Н/Д",AND(INDIRECT(CONCATENATE("'2018-07 (Д)'!H",TEXT(MATCH($C35,'2018-07 (Д)'!$C$2:$C$100,0)+1,0)))="Н/Д",INDIRECT(CONCATENATE("'2018-06 (Д)'!H",TEXT(MATCH($C35,'2018-06 (Д)'!$C$2:$C$100,0)+1,0))))),"Н/Д",((INDIRECT(CONCATENATE("'2018-07 (Д)'!H",TEXT(MATCH($C35,'2018-07 (Д)'!$C$2:$C$100,0)+1,0)))-INDIRECT(CONCATENATE("'2018-06 (Д)'!H",TEXT(MATCH($C35,'2018-06 (Д)'!$C$2:$C$100,0)+1,0))))/INDIRECT(CONCATENATE("'2018-06 (Д)'!H",TEXT(MATCH($C35,'2018-06 (Д)'!$C$2:$C$100,0)+1,0))))*100)</f>
        <v>16.18288447347183</v>
      </c>
      <c r="AQ35" s="9">
        <f ca="1">IF(OR(INDIRECT(CONCATENATE("'2018-08 (Д)'!H",TEXT(MATCH($C35,'2018-08 (Д)'!$C$2:$C$100,0)+1,0)))="Н/Д",INDIRECT(CONCATENATE("'2018-07 (Д)'!H",TEXT(MATCH($C35,'2018-07 (Д)'!$C$2:$C$100,0)+1,0)))="Н/Д",AND(INDIRECT(CONCATENATE("'2018-08 (Д)'!H",TEXT(MATCH($C35,'2018-08 (Д)'!$C$2:$C$100,0)+1,0)))="Н/Д",INDIRECT(CONCATENATE("'2018-07 (Д)'!H",TEXT(MATCH($C35,'2018-07 (Д)'!$C$2:$C$100,0)+1,0))))),"Н/Д",((INDIRECT(CONCATENATE("'2018-08 (Д)'!H",TEXT(MATCH($C35,'2018-08 (Д)'!$C$2:$C$100,0)+1,0)))-INDIRECT(CONCATENATE("'2018-07 (Д)'!H",TEXT(MATCH($C35,'2018-07 (Д)'!$C$2:$C$100,0)+1,0))))/INDIRECT(CONCATENATE("'2018-07 (Д)'!H",TEXT(MATCH($C35,'2018-07 (Д)'!$C$2:$C$100,0)+1,0))))*100)</f>
        <v>16.136756449292143</v>
      </c>
      <c r="AR35" s="9">
        <f ca="1">IF(OR(INDIRECT(CONCATENATE("'2018-09 (Д)'!H",TEXT(MATCH($C35,'2018-09 (Д)'!$C$2:$C$100,0)+1,0)))="Н/Д",INDIRECT(CONCATENATE("'2018-08 (Д)'!H",TEXT(MATCH($C35,'2018-08 (Д)'!$C$2:$C$100,0)+1,0)))="Н/Д",AND(INDIRECT(CONCATENATE("'2018-09 (Д)'!H",TEXT(MATCH($C35,'2018-09 (Д)'!$C$2:$C$100,0)+1,0)))="Н/Д",INDIRECT(CONCATENATE("'2018-08 (Д)'!H",TEXT(MATCH($C35,'2018-08 (Д)'!$C$2:$C$100,0)+1,0))))),"Н/Д",((INDIRECT(CONCATENATE("'2018-09 (Д)'!H",TEXT(MATCH($C35,'2018-09 (Д)'!$C$2:$C$100,0)+1,0)))-INDIRECT(CONCATENATE("'2018-08 (Д)'!H",TEXT(MATCH($C35,'2018-08 (Д)'!$C$2:$C$100,0)+1,0))))/INDIRECT(CONCATENATE("'2018-08 (Д)'!H",TEXT(MATCH($C35,'2018-08 (Д)'!$C$2:$C$100,0)+1,0))))*100)</f>
        <v>-13.854823723731927</v>
      </c>
      <c r="AS35" s="9">
        <f ca="1">IF(OR(INDIRECT(CONCATENATE("'2018-10 (Д)'!H",TEXT(MATCH($C35,'2018-10 (Д)'!$C$2:$C$100,0)+1,0)))="Н/Д",INDIRECT(CONCATENATE("'2018-09 (Д)'!H",TEXT(MATCH($C35,'2018-09 (Д)'!$C$2:$C$100,0)+1,0)))="Н/Д",AND(INDIRECT(CONCATENATE("'2018-10 (Д)'!H",TEXT(MATCH($C35,'2018-10 (Д)'!$C$2:$C$100,0)+1,0)))="Н/Д",INDIRECT(CONCATENATE("'2018-09 (Д)'!H",TEXT(MATCH($C35,'2018-09 (Д)'!$C$2:$C$100,0)+1,0))))),"Н/Д",((INDIRECT(CONCATENATE("'2018-10 (Д)'!H",TEXT(MATCH($C35,'2018-10 (Д)'!$C$2:$C$100,0)+1,0)))-INDIRECT(CONCATENATE("'2018-09 (Д)'!H",TEXT(MATCH($C35,'2018-09 (Д)'!$C$2:$C$100,0)+1,0))))/INDIRECT(CONCATENATE("'2018-09 (Д)'!H",TEXT(MATCH($C35,'2018-09 (Д)'!$C$2:$C$100,0)+1,0))))*100)</f>
        <v>-6.5974830343562854</v>
      </c>
      <c r="AT35" s="9">
        <f ca="1">IF(OR(INDIRECT(CONCATENATE("'2018-11 (Д)'!H",TEXT(MATCH($C35,'2018-11 (Д)'!$C$2:$C$100,0)+1,0)))="Н/Д",INDIRECT(CONCATENATE("'2018-10 (Д)'!H",TEXT(MATCH($C35,'2018-10 (Д)'!$C$2:$C$100,0)+1,0)))="Н/Д",AND(INDIRECT(CONCATENATE("'2018-11 (Д)'!H",TEXT(MATCH($C35,'2018-11 (Д)'!$C$2:$C$100,0)+1,0)))="Н/Д",INDIRECT(CONCATENATE("'2018-10 (Д)'!H",TEXT(MATCH($C35,'2018-10 (Д)'!$C$2:$C$100,0)+1,0))))),"Н/Д",((INDIRECT(CONCATENATE("'2018-11 (Д)'!H",TEXT(MATCH($C35,'2018-11 (Д)'!$C$2:$C$100,0)+1,0)))-INDIRECT(CONCATENATE("'2018-10 (Д)'!H",TEXT(MATCH($C35,'2018-10 (Д)'!$C$2:$C$100,0)+1,0))))/INDIRECT(CONCATENATE("'2018-10 (Д)'!H",TEXT(MATCH($C35,'2018-10 (Д)'!$C$2:$C$100,0)+1,0))))*100)</f>
        <v>11.708976975084381</v>
      </c>
      <c r="AU35" s="9">
        <f ca="1">IF(OR(INDIRECT(CONCATENATE("'2018-12 (Д)'!H",TEXT(MATCH($C35,'2018-12 (Д)'!$C$2:$C$100,0)+1,0)))="Н/Д",INDIRECT(CONCATENATE("'2018-11 (Д)'!H",TEXT(MATCH($C35,'2018-11 (Д)'!$C$2:$C$100,0)+1,0)))="Н/Д",AND(INDIRECT(CONCATENATE("'2018-12 (Д)'!H",TEXT(MATCH($C35,'2018-12 (Д)'!$C$2:$C$100,0)+1,0)))="Н/Д",INDIRECT(CONCATENATE("'2018-11 (Д)'!H",TEXT(MATCH($C35,'2018-11 (Д)'!$C$2:$C$100,0)+1,0))))),"Н/Д",((INDIRECT(CONCATENATE("'2018-12 (Д)'!H",TEXT(MATCH($C35,'2018-12 (Д)'!$C$2:$C$100,0)+1,0)))-INDIRECT(CONCATENATE("'2018-11 (Д)'!H",TEXT(MATCH($C35,'2018-11 (Д)'!$C$2:$C$100,0)+1,0))))/INDIRECT(CONCATENATE("'2018-11 (Д)'!H",TEXT(MATCH($C35,'2018-11 (Д)'!$C$2:$C$100,0)+1,0))))*100)</f>
        <v>3.6063554376325384</v>
      </c>
      <c r="AV35" s="9"/>
      <c r="AW35" s="9">
        <f ca="1">IF(OR(INDIRECT(CONCATENATE("'2018-03 (Д)'!I",TEXT(MATCH($C35,'2018-03 (Д)'!$C$2:$C$100,0)+1,0)))="Н/Д",INDIRECT(CONCATENATE("'2018-02 (Д)'!I",TEXT(MATCH($C35,'2018-02 (Д)'!$C$2:$C$100,0)+1,0)))="Н/Д",AND(INDIRECT(CONCATENATE("'2018-03 (Д)'!I",TEXT(MATCH($C35,'2018-03 (Д)'!$C$2:$C$100,0)+1,0)))="Н/Д",INDIRECT(CONCATENATE("'2018-02 (Д)'!I",TEXT(MATCH($C35,'2018-02 (Д)'!$C$2:$C$100,0)+1,0))))),"Н/Д",((INDIRECT(CONCATENATE("'2018-03 (Д)'!I",TEXT(MATCH($C35,'2018-03 (Д)'!$C$2:$C$100,0)+1,0)))-INDIRECT(CONCATENATE("'2018-02 (Д)'!I",TEXT(MATCH($C35,'2018-02 (Д)'!$C$2:$C$100,0)+1,0))))/INDIRECT(CONCATENATE("'2018-02 (Д)'!I",TEXT(MATCH($C35,'2018-02 (Д)'!$C$2:$C$100,0)+1,0))))*100)</f>
        <v>-46.159064873739432</v>
      </c>
      <c r="AX35" s="9">
        <f ca="1">IF(OR(INDIRECT(CONCATENATE("'2018-04 (Д)'!I",TEXT(MATCH($C35,'2018-04 (Д)'!$C$2:$C$100,0)+1,0)))="Н/Д",INDIRECT(CONCATENATE("'2018-03 (Д)'!I",TEXT(MATCH($C35,'2018-03 (Д)'!$C$2:$C$100,0)+1,0)))="Н/Д",AND(INDIRECT(CONCATENATE("'2018-04 (Д)'!I",TEXT(MATCH($C35,'2018-04 (Д)'!$C$2:$C$100,0)+1,0)))="Н/Д",INDIRECT(CONCATENATE("'2018-03 (Д)'!I",TEXT(MATCH($C35,'2018-03 (Д)'!$C$2:$C$100,0)+1,0))))),"Н/Д",((INDIRECT(CONCATENATE("'2018-04 (Д)'!I",TEXT(MATCH($C35,'2018-04 (Д)'!$C$2:$C$100,0)+1,0)))-INDIRECT(CONCATENATE("'2018-03 (Д)'!I",TEXT(MATCH($C35,'2018-03 (Д)'!$C$2:$C$100,0)+1,0))))/INDIRECT(CONCATENATE("'2018-03 (Д)'!I",TEXT(MATCH($C35,'2018-03 (Д)'!$C$2:$C$100,0)+1,0))))*100)</f>
        <v>184.95602057152627</v>
      </c>
      <c r="AY35" s="9">
        <f ca="1">IF(OR(INDIRECT(CONCATENATE("'2018-05 (Д)'!I",TEXT(MATCH($C35,'2018-05 (Д)'!$C$2:$C$100,0)+1,0)))="Н/Д",INDIRECT(CONCATENATE("'2018-04 (Д)'!I",TEXT(MATCH($C35,'2018-04 (Д)'!$C$2:$C$100,0)+1,0)))="Н/Д",AND(INDIRECT(CONCATENATE("'2018-05 (Д)'!I",TEXT(MATCH($C35,'2018-05 (Д)'!$C$2:$C$100,0)+1,0)))="Н/Д",INDIRECT(CONCATENATE("'2018-04 (Д)'!I",TEXT(MATCH($C35,'2018-04 (Д)'!$C$2:$C$100,0)+1,0))))),"Н/Д",((INDIRECT(CONCATENATE("'2018-05 (Д)'!I",TEXT(MATCH($C35,'2018-05 (Д)'!$C$2:$C$100,0)+1,0)))-INDIRECT(CONCATENATE("'2018-04 (Д)'!I",TEXT(MATCH($C35,'2018-04 (Д)'!$C$2:$C$100,0)+1,0))))/INDIRECT(CONCATENATE("'2018-04 (Д)'!I",TEXT(MATCH($C35,'2018-04 (Д)'!$C$2:$C$100,0)+1,0))))*100)</f>
        <v>-34.736158980183554</v>
      </c>
      <c r="AZ35" s="9">
        <f ca="1">IF(OR(INDIRECT(CONCATENATE("'2018-06 (Д)'!I",TEXT(MATCH($C35,'2018-06 (Д)'!$C$2:$C$100,0)+1,0)))="Н/Д",INDIRECT(CONCATENATE("'2018-05 (Д)'!I",TEXT(MATCH($C35,'2018-05 (Д)'!$C$2:$C$100,0)+1,0)))="Н/Д",AND(INDIRECT(CONCATENATE("'2018-06 (Д)'!I",TEXT(MATCH($C35,'2018-06 (Д)'!$C$2:$C$100,0)+1,0)))="Н/Д",INDIRECT(CONCATENATE("'2018-05 (Д)'!I",TEXT(MATCH($C35,'2018-05 (Д)'!$C$2:$C$100,0)+1,0))))),"Н/Д",((INDIRECT(CONCATENATE("'2018-06 (Д)'!I",TEXT(MATCH($C35,'2018-06 (Д)'!$C$2:$C$100,0)+1,0)))-INDIRECT(CONCATENATE("'2018-05 (Д)'!I",TEXT(MATCH($C35,'2018-05 (Д)'!$C$2:$C$100,0)+1,0))))/INDIRECT(CONCATENATE("'2018-05 (Д)'!I",TEXT(MATCH($C35,'2018-05 (Д)'!$C$2:$C$100,0)+1,0))))*100)</f>
        <v>14.140534749558755</v>
      </c>
      <c r="BA35" s="9">
        <f ca="1">IF(OR(INDIRECT(CONCATENATE("'2018-07 (Д)'!I",TEXT(MATCH($C35,'2018-07 (Д)'!$C$2:$C$100,0)+1,0)))="Н/Д",INDIRECT(CONCATENATE("'2018-06 (Д)'!I",TEXT(MATCH($C35,'2018-06 (Д)'!$C$2:$C$100,0)+1,0)))="Н/Д",AND(INDIRECT(CONCATENATE("'2018-07 (Д)'!I",TEXT(MATCH($C35,'2018-07 (Д)'!$C$2:$C$100,0)+1,0)))="Н/Д",INDIRECT(CONCATENATE("'2018-06 (Д)'!I",TEXT(MATCH($C35,'2018-06 (Д)'!$C$2:$C$100,0)+1,0))))),"Н/Д",((INDIRECT(CONCATENATE("'2018-07 (Д)'!I",TEXT(MATCH($C35,'2018-07 (Д)'!$C$2:$C$100,0)+1,0)))-INDIRECT(CONCATENATE("'2018-06 (Д)'!I",TEXT(MATCH($C35,'2018-06 (Д)'!$C$2:$C$100,0)+1,0))))/INDIRECT(CONCATENATE("'2018-06 (Д)'!I",TEXT(MATCH($C35,'2018-06 (Д)'!$C$2:$C$100,0)+1,0))))*100)</f>
        <v>1.0551262461403583</v>
      </c>
      <c r="BB35" s="9">
        <f ca="1">IF(OR(INDIRECT(CONCATENATE("'2018-08 (Д)'!I",TEXT(MATCH($C35,'2018-08 (Д)'!$C$2:$C$100,0)+1,0)))="Н/Д",INDIRECT(CONCATENATE("'2018-07 (Д)'!I",TEXT(MATCH($C35,'2018-07 (Д)'!$C$2:$C$100,0)+1,0)))="Н/Д",AND(INDIRECT(CONCATENATE("'2018-08 (Д)'!I",TEXT(MATCH($C35,'2018-08 (Д)'!$C$2:$C$100,0)+1,0)))="Н/Д",INDIRECT(CONCATENATE("'2018-07 (Д)'!I",TEXT(MATCH($C35,'2018-07 (Д)'!$C$2:$C$100,0)+1,0))))),"Н/Д",((INDIRECT(CONCATENATE("'2018-08 (Д)'!I",TEXT(MATCH($C35,'2018-08 (Д)'!$C$2:$C$100,0)+1,0)))-INDIRECT(CONCATENATE("'2018-07 (Д)'!I",TEXT(MATCH($C35,'2018-07 (Д)'!$C$2:$C$100,0)+1,0))))/INDIRECT(CONCATENATE("'2018-07 (Д)'!I",TEXT(MATCH($C35,'2018-07 (Д)'!$C$2:$C$100,0)+1,0))))*100)</f>
        <v>14.889311066045488</v>
      </c>
      <c r="BC35" s="9">
        <f ca="1">IF(OR(INDIRECT(CONCATENATE("'2018-09 (Д)'!I",TEXT(MATCH($C35,'2018-09 (Д)'!$C$2:$C$100,0)+1,0)))="Н/Д",INDIRECT(CONCATENATE("'2018-08 (Д)'!I",TEXT(MATCH($C35,'2018-08 (Д)'!$C$2:$C$100,0)+1,0)))="Н/Д",AND(INDIRECT(CONCATENATE("'2018-09 (Д)'!I",TEXT(MATCH($C35,'2018-09 (Д)'!$C$2:$C$100,0)+1,0)))="Н/Д",INDIRECT(CONCATENATE("'2018-08 (Д)'!I",TEXT(MATCH($C35,'2018-08 (Д)'!$C$2:$C$100,0)+1,0))))),"Н/Д",((INDIRECT(CONCATENATE("'2018-09 (Д)'!I",TEXT(MATCH($C35,'2018-09 (Д)'!$C$2:$C$100,0)+1,0)))-INDIRECT(CONCATENATE("'2018-08 (Д)'!I",TEXT(MATCH($C35,'2018-08 (Д)'!$C$2:$C$100,0)+1,0))))/INDIRECT(CONCATENATE("'2018-08 (Д)'!I",TEXT(MATCH($C35,'2018-08 (Д)'!$C$2:$C$100,0)+1,0))))*100)</f>
        <v>-17.198705349742607</v>
      </c>
      <c r="BD35" s="9">
        <f ca="1">IF(OR(INDIRECT(CONCATENATE("'2018-10 (Д)'!I",TEXT(MATCH($C35,'2018-10 (Д)'!$C$2:$C$100,0)+1,0)))="Н/Д",INDIRECT(CONCATENATE("'2018-09 (Д)'!I",TEXT(MATCH($C35,'2018-09 (Д)'!$C$2:$C$100,0)+1,0)))="Н/Д",AND(INDIRECT(CONCATENATE("'2018-10 (Д)'!I",TEXT(MATCH($C35,'2018-10 (Д)'!$C$2:$C$100,0)+1,0)))="Н/Д",INDIRECT(CONCATENATE("'2018-09 (Д)'!I",TEXT(MATCH($C35,'2018-09 (Д)'!$C$2:$C$100,0)+1,0))))),"Н/Д",((INDIRECT(CONCATENATE("'2018-10 (Д)'!I",TEXT(MATCH($C35,'2018-10 (Д)'!$C$2:$C$100,0)+1,0)))-INDIRECT(CONCATENATE("'2018-09 (Д)'!I",TEXT(MATCH($C35,'2018-09 (Д)'!$C$2:$C$100,0)+1,0))))/INDIRECT(CONCATENATE("'2018-09 (Д)'!I",TEXT(MATCH($C35,'2018-09 (Д)'!$C$2:$C$100,0)+1,0))))*100)</f>
        <v>2.3160670572974924</v>
      </c>
      <c r="BE35" s="9">
        <f ca="1">IF(OR(INDIRECT(CONCATENATE("'2018-11 (Д)'!I",TEXT(MATCH($C35,'2018-11 (Д)'!$C$2:$C$100,0)+1,0)))="Н/Д",INDIRECT(CONCATENATE("'2018-10 (Д)'!I",TEXT(MATCH($C35,'2018-10 (Д)'!$C$2:$C$100,0)+1,0)))="Н/Д",AND(INDIRECT(CONCATENATE("'2018-11 (Д)'!I",TEXT(MATCH($C35,'2018-11 (Д)'!$C$2:$C$100,0)+1,0)))="Н/Д",INDIRECT(CONCATENATE("'2018-10 (Д)'!I",TEXT(MATCH($C35,'2018-10 (Д)'!$C$2:$C$100,0)+1,0))))),"Н/Д",((INDIRECT(CONCATENATE("'2018-11 (Д)'!I",TEXT(MATCH($C35,'2018-11 (Д)'!$C$2:$C$100,0)+1,0)))-INDIRECT(CONCATENATE("'2018-10 (Д)'!I",TEXT(MATCH($C35,'2018-10 (Д)'!$C$2:$C$100,0)+1,0))))/INDIRECT(CONCATENATE("'2018-10 (Д)'!I",TEXT(MATCH($C35,'2018-10 (Д)'!$C$2:$C$100,0)+1,0))))*100)</f>
        <v>-6.2728777756779097</v>
      </c>
      <c r="BF35" s="9">
        <f ca="1">IF(OR(INDIRECT(CONCATENATE("'2018-12 (Д)'!I",TEXT(MATCH($C35,'2018-12 (Д)'!$C$2:$C$100,0)+1,0)))="Н/Д",INDIRECT(CONCATENATE("'2018-11 (Д)'!I",TEXT(MATCH($C35,'2018-11 (Д)'!$C$2:$C$100,0)+1,0)))="Н/Д",AND(INDIRECT(CONCATENATE("'2018-12 (Д)'!I",TEXT(MATCH($C35,'2018-12 (Д)'!$C$2:$C$100,0)+1,0)))="Н/Д",INDIRECT(CONCATENATE("'2018-11 (Д)'!I",TEXT(MATCH($C35,'2018-11 (Д)'!$C$2:$C$100,0)+1,0))))),"Н/Д",((INDIRECT(CONCATENATE("'2018-12 (Д)'!I",TEXT(MATCH($C35,'2018-12 (Д)'!$C$2:$C$100,0)+1,0)))-INDIRECT(CONCATENATE("'2018-11 (Д)'!I",TEXT(MATCH($C35,'2018-11 (Д)'!$C$2:$C$100,0)+1,0))))/INDIRECT(CONCATENATE("'2018-11 (Д)'!I",TEXT(MATCH($C35,'2018-11 (Д)'!$C$2:$C$100,0)+1,0))))*100)</f>
        <v>6.155960531787537</v>
      </c>
      <c r="BG35" s="9"/>
      <c r="BH35" s="9" t="str">
        <f ca="1">IF(OR(INDIRECT(CONCATENATE("'2018-03 (Д)'!J",TEXT(MATCH($C35,'2018-03 (Д)'!$C$2:$C$100,0)+1,0)))="Н/Д",INDIRECT(CONCATENATE("'2018-02 (Д)'!J",TEXT(MATCH($C35,'2018-02 (Д)'!$C$2:$C$100,0)+1,0)))="Н/Д",AND(INDIRECT(CONCATENATE("'2018-03 (Д)'!J",TEXT(MATCH($C35,'2018-03 (Д)'!$C$2:$C$100,0)+1,0)))="Н/Д",INDIRECT(CONCATENATE("'2018-02 (Д)'!J",TEXT(MATCH($C35,'2018-02 (Д)'!$C$2:$C$100,0)+1,0))))),"Н/Д",((INDIRECT(CONCATENATE("'2018-03 (Д)'!J",TEXT(MATCH($C35,'2018-03 (Д)'!$C$2:$C$100,0)+1,0)))-INDIRECT(CONCATENATE("'2018-02 (Д)'!J",TEXT(MATCH($C35,'2018-02 (Д)'!$C$2:$C$100,0)+1,0))))/INDIRECT(CONCATENATE("'2018-02 (Д)'!J",TEXT(MATCH($C35,'2018-02 (Д)'!$C$2:$C$100,0)+1,0))))*100)</f>
        <v>Н/Д</v>
      </c>
      <c r="BI35" s="9" t="str">
        <f ca="1">IF(OR(INDIRECT(CONCATENATE("'2018-04 (Д)'!J",TEXT(MATCH($C35,'2018-04 (Д)'!$C$2:$C$100,0)+1,0)))="Н/Д",INDIRECT(CONCATENATE("'2018-03 (Д)'!J",TEXT(MATCH($C35,'2018-03 (Д)'!$C$2:$C$100,0)+1,0)))="Н/Д",AND(INDIRECT(CONCATENATE("'2018-04 (Д)'!J",TEXT(MATCH($C35,'2018-04 (Д)'!$C$2:$C$100,0)+1,0)))="Н/Д",INDIRECT(CONCATENATE("'2018-03 (Д)'!J",TEXT(MATCH($C35,'2018-03 (Д)'!$C$2:$C$100,0)+1,0))))),"Н/Д",((INDIRECT(CONCATENATE("'2018-04 (Д)'!J",TEXT(MATCH($C35,'2018-04 (Д)'!$C$2:$C$100,0)+1,0)))-INDIRECT(CONCATENATE("'2018-03 (Д)'!J",TEXT(MATCH($C35,'2018-03 (Д)'!$C$2:$C$100,0)+1,0))))/INDIRECT(CONCATENATE("'2018-03 (Д)'!J",TEXT(MATCH($C35,'2018-03 (Д)'!$C$2:$C$100,0)+1,0))))*100)</f>
        <v>Н/Д</v>
      </c>
      <c r="BJ35" s="9" t="str">
        <f ca="1">IF(OR(INDIRECT(CONCATENATE("'2018-05 (Д)'!J",TEXT(MATCH($C35,'2018-05 (Д)'!$C$2:$C$100,0)+1,0)))="Н/Д",INDIRECT(CONCATENATE("'2018-04 (Д)'!J",TEXT(MATCH($C35,'2018-04 (Д)'!$C$2:$C$100,0)+1,0)))="Н/Д",AND(INDIRECT(CONCATENATE("'2018-05 (Д)'!J",TEXT(MATCH($C35,'2018-05 (Д)'!$C$2:$C$100,0)+1,0)))="Н/Д",INDIRECT(CONCATENATE("'2018-04 (Д)'!J",TEXT(MATCH($C35,'2018-04 (Д)'!$C$2:$C$100,0)+1,0))))),"Н/Д",((INDIRECT(CONCATENATE("'2018-05 (Д)'!J",TEXT(MATCH($C35,'2018-05 (Д)'!$C$2:$C$100,0)+1,0)))-INDIRECT(CONCATENATE("'2018-04 (Д)'!J",TEXT(MATCH($C35,'2018-04 (Д)'!$C$2:$C$100,0)+1,0))))/INDIRECT(CONCATENATE("'2018-04 (Д)'!J",TEXT(MATCH($C35,'2018-04 (Д)'!$C$2:$C$100,0)+1,0))))*100)</f>
        <v>Н/Д</v>
      </c>
      <c r="BK35" s="9" t="str">
        <f ca="1">IF(OR(INDIRECT(CONCATENATE("'2018-06 (Д)'!J",TEXT(MATCH($C35,'2018-06 (Д)'!$C$2:$C$100,0)+1,0)))="Н/Д",INDIRECT(CONCATENATE("'2018-05 (Д)'!J",TEXT(MATCH($C35,'2018-05 (Д)'!$C$2:$C$100,0)+1,0)))="Н/Д",AND(INDIRECT(CONCATENATE("'2018-06 (Д)'!J",TEXT(MATCH($C35,'2018-06 (Д)'!$C$2:$C$100,0)+1,0)))="Н/Д",INDIRECT(CONCATENATE("'2018-05 (Д)'!J",TEXT(MATCH($C35,'2018-05 (Д)'!$C$2:$C$100,0)+1,0))))),"Н/Д",((INDIRECT(CONCATENATE("'2018-06 (Д)'!J",TEXT(MATCH($C35,'2018-06 (Д)'!$C$2:$C$100,0)+1,0)))-INDIRECT(CONCATENATE("'2018-05 (Д)'!J",TEXT(MATCH($C35,'2018-05 (Д)'!$C$2:$C$100,0)+1,0))))/INDIRECT(CONCATENATE("'2018-05 (Д)'!J",TEXT(MATCH($C35,'2018-05 (Д)'!$C$2:$C$100,0)+1,0))))*100)</f>
        <v>Н/Д</v>
      </c>
      <c r="BL35" s="9" t="str">
        <f ca="1">IF(OR(INDIRECT(CONCATENATE("'2018-07 (Д)'!J",TEXT(MATCH($C35,'2018-07 (Д)'!$C$2:$C$100,0)+1,0)))="Н/Д",INDIRECT(CONCATENATE("'2018-06 (Д)'!J",TEXT(MATCH($C35,'2018-06 (Д)'!$C$2:$C$100,0)+1,0)))="Н/Д",AND(INDIRECT(CONCATENATE("'2018-07 (Д)'!J",TEXT(MATCH($C35,'2018-07 (Д)'!$C$2:$C$100,0)+1,0)))="Н/Д",INDIRECT(CONCATENATE("'2018-06 (Д)'!J",TEXT(MATCH($C35,'2018-06 (Д)'!$C$2:$C$100,0)+1,0))))),"Н/Д",((INDIRECT(CONCATENATE("'2018-07 (Д)'!J",TEXT(MATCH($C35,'2018-07 (Д)'!$C$2:$C$100,0)+1,0)))-INDIRECT(CONCATENATE("'2018-06 (Д)'!J",TEXT(MATCH($C35,'2018-06 (Д)'!$C$2:$C$100,0)+1,0))))/INDIRECT(CONCATENATE("'2018-06 (Д)'!J",TEXT(MATCH($C35,'2018-06 (Д)'!$C$2:$C$100,0)+1,0))))*100)</f>
        <v>Н/Д</v>
      </c>
      <c r="BM35" s="9" t="str">
        <f ca="1">IF(OR(INDIRECT(CONCATENATE("'2018-08 (Д)'!J",TEXT(MATCH($C35,'2018-08 (Д)'!$C$2:$C$100,0)+1,0)))="Н/Д",INDIRECT(CONCATENATE("'2018-07 (Д)'!J",TEXT(MATCH($C35,'2018-07 (Д)'!$C$2:$C$100,0)+1,0)))="Н/Д",AND(INDIRECT(CONCATENATE("'2018-08 (Д)'!J",TEXT(MATCH($C35,'2018-08 (Д)'!$C$2:$C$100,0)+1,0)))="Н/Д",INDIRECT(CONCATENATE("'2018-07 (Д)'!J",TEXT(MATCH($C35,'2018-07 (Д)'!$C$2:$C$100,0)+1,0))))),"Н/Д",((INDIRECT(CONCATENATE("'2018-08 (Д)'!J",TEXT(MATCH($C35,'2018-08 (Д)'!$C$2:$C$100,0)+1,0)))-INDIRECT(CONCATENATE("'2018-07 (Д)'!J",TEXT(MATCH($C35,'2018-07 (Д)'!$C$2:$C$100,0)+1,0))))/INDIRECT(CONCATENATE("'2018-07 (Д)'!J",TEXT(MATCH($C35,'2018-07 (Д)'!$C$2:$C$100,0)+1,0))))*100)</f>
        <v>Н/Д</v>
      </c>
      <c r="BN35" s="9" t="str">
        <f ca="1">IF(OR(INDIRECT(CONCATENATE("'2018-09 (Д)'!J",TEXT(MATCH($C35,'2018-09 (Д)'!$C$2:$C$100,0)+1,0)))="Н/Д",INDIRECT(CONCATENATE("'2018-08 (Д)'!J",TEXT(MATCH($C35,'2018-08 (Д)'!$C$2:$C$100,0)+1,0)))="Н/Д",AND(INDIRECT(CONCATENATE("'2018-09 (Д)'!J",TEXT(MATCH($C35,'2018-09 (Д)'!$C$2:$C$100,0)+1,0)))="Н/Д",INDIRECT(CONCATENATE("'2018-08 (Д)'!J",TEXT(MATCH($C35,'2018-08 (Д)'!$C$2:$C$100,0)+1,0))))),"Н/Д",((INDIRECT(CONCATENATE("'2018-09 (Д)'!J",TEXT(MATCH($C35,'2018-09 (Д)'!$C$2:$C$100,0)+1,0)))-INDIRECT(CONCATENATE("'2018-08 (Д)'!J",TEXT(MATCH($C35,'2018-08 (Д)'!$C$2:$C$100,0)+1,0))))/INDIRECT(CONCATENATE("'2018-08 (Д)'!J",TEXT(MATCH($C35,'2018-08 (Д)'!$C$2:$C$100,0)+1,0))))*100)</f>
        <v>Н/Д</v>
      </c>
      <c r="BO35" s="9" t="str">
        <f ca="1">IF(OR(INDIRECT(CONCATENATE("'2018-10 (Д)'!J",TEXT(MATCH($C35,'2018-10 (Д)'!$C$2:$C$100,0)+1,0)))="Н/Д",INDIRECT(CONCATENATE("'2018-09 (Д)'!J",TEXT(MATCH($C35,'2018-09 (Д)'!$C$2:$C$100,0)+1,0)))="Н/Д",AND(INDIRECT(CONCATENATE("'2018-10 (Д)'!J",TEXT(MATCH($C35,'2018-10 (Д)'!$C$2:$C$100,0)+1,0)))="Н/Д",INDIRECT(CONCATENATE("'2018-09 (Д)'!J",TEXT(MATCH($C35,'2018-09 (Д)'!$C$2:$C$100,0)+1,0))))),"Н/Д",((INDIRECT(CONCATENATE("'2018-10 (Д)'!J",TEXT(MATCH($C35,'2018-10 (Д)'!$C$2:$C$100,0)+1,0)))-INDIRECT(CONCATENATE("'2018-09 (Д)'!J",TEXT(MATCH($C35,'2018-09 (Д)'!$C$2:$C$100,0)+1,0))))/INDIRECT(CONCATENATE("'2018-09 (Д)'!J",TEXT(MATCH($C35,'2018-09 (Д)'!$C$2:$C$100,0)+1,0))))*100)</f>
        <v>Н/Д</v>
      </c>
      <c r="BP35" s="9" t="str">
        <f ca="1">IF(OR(INDIRECT(CONCATENATE("'2018-11 (Д)'!J",TEXT(MATCH($C35,'2018-11 (Д)'!$C$2:$C$100,0)+1,0)))="Н/Д",INDIRECT(CONCATENATE("'2018-10 (Д)'!J",TEXT(MATCH($C35,'2018-10 (Д)'!$C$2:$C$100,0)+1,0)))="Н/Д",AND(INDIRECT(CONCATENATE("'2018-11 (Д)'!J",TEXT(MATCH($C35,'2018-11 (Д)'!$C$2:$C$100,0)+1,0)))="Н/Д",INDIRECT(CONCATENATE("'2018-10 (Д)'!J",TEXT(MATCH($C35,'2018-10 (Д)'!$C$2:$C$100,0)+1,0))))),"Н/Д",((INDIRECT(CONCATENATE("'2018-11 (Д)'!J",TEXT(MATCH($C35,'2018-11 (Д)'!$C$2:$C$100,0)+1,0)))-INDIRECT(CONCATENATE("'2018-10 (Д)'!J",TEXT(MATCH($C35,'2018-10 (Д)'!$C$2:$C$100,0)+1,0))))/INDIRECT(CONCATENATE("'2018-10 (Д)'!J",TEXT(MATCH($C35,'2018-10 (Д)'!$C$2:$C$100,0)+1,0))))*100)</f>
        <v>Н/Д</v>
      </c>
      <c r="BQ35" s="9" t="str">
        <f ca="1">IF(OR(INDIRECT(CONCATENATE("'2018-12 (Д)'!J",TEXT(MATCH($C35,'2018-12 (Д)'!$C$2:$C$100,0)+1,0)))="Н/Д",INDIRECT(CONCATENATE("'2018-11 (Д)'!J",TEXT(MATCH($C35,'2018-11 (Д)'!$C$2:$C$100,0)+1,0)))="Н/Д",AND(INDIRECT(CONCATENATE("'2018-12 (Д)'!J",TEXT(MATCH($C35,'2018-12 (Д)'!$C$2:$C$100,0)+1,0)))="Н/Д",INDIRECT(CONCATENATE("'2018-11 (Д)'!J",TEXT(MATCH($C35,'2018-11 (Д)'!$C$2:$C$100,0)+1,0))))),"Н/Д",((INDIRECT(CONCATENATE("'2018-12 (Д)'!J",TEXT(MATCH($C35,'2018-12 (Д)'!$C$2:$C$100,0)+1,0)))-INDIRECT(CONCATENATE("'2018-11 (Д)'!J",TEXT(MATCH($C35,'2018-11 (Д)'!$C$2:$C$100,0)+1,0))))/INDIRECT(CONCATENATE("'2018-11 (Д)'!J",TEXT(MATCH($C35,'2018-11 (Д)'!$C$2:$C$100,0)+1,0))))*100)</f>
        <v>Н/Д</v>
      </c>
      <c r="BR35" s="9"/>
      <c r="BS35" s="9">
        <f ca="1">IF(OR(INDIRECT(CONCATENATE("'2018-03 (Д)'!K",TEXT(MATCH($C35,'2018-03 (Д)'!$C$2:$C$100,0)+1,0)))="Н/Д",INDIRECT(CONCATENATE("'2018-02 (Д)'!K",TEXT(MATCH($C35,'2018-02 (Д)'!$C$2:$C$100,0)+1,0)))="Н/Д",AND(INDIRECT(CONCATENATE("'2018-03 (Д)'!K",TEXT(MATCH($C35,'2018-03 (Д)'!$C$2:$C$100,0)+1,0)))="Н/Д",INDIRECT(CONCATENATE("'2018-02 (Д)'!K",TEXT(MATCH($C35,'2018-02 (Д)'!$C$2:$C$100,0)+1,0))))),"Н/Д",((INDIRECT(CONCATENATE("'2018-03 (Д)'!K",TEXT(MATCH($C35,'2018-03 (Д)'!$C$2:$C$100,0)+1,0)))-INDIRECT(CONCATENATE("'2018-02 (Д)'!K",TEXT(MATCH($C35,'2018-02 (Д)'!$C$2:$C$100,0)+1,0))))/INDIRECT(CONCATENATE("'2018-02 (Д)'!K",TEXT(MATCH($C35,'2018-02 (Д)'!$C$2:$C$100,0)+1,0))))*100)</f>
        <v>-59.150599912166072</v>
      </c>
      <c r="BT35" s="9">
        <f ca="1">IF(OR(INDIRECT(CONCATENATE("'2018-04 (Д)'!K",TEXT(MATCH($C35,'2018-04 (Д)'!$C$2:$C$100,0)+1,0)))="Н/Д",INDIRECT(CONCATENATE("'2018-03 (Д)'!K",TEXT(MATCH($C35,'2018-03 (Д)'!$C$2:$C$100,0)+1,0)))="Н/Д",AND(INDIRECT(CONCATENATE("'2018-04 (Д)'!K",TEXT(MATCH($C35,'2018-04 (Д)'!$C$2:$C$100,0)+1,0)))="Н/Д",INDIRECT(CONCATENATE("'2018-03 (Д)'!K",TEXT(MATCH($C35,'2018-03 (Д)'!$C$2:$C$100,0)+1,0))))),"Н/Д",((INDIRECT(CONCATENATE("'2018-04 (Д)'!K",TEXT(MATCH($C35,'2018-04 (Д)'!$C$2:$C$100,0)+1,0)))-INDIRECT(CONCATENATE("'2018-03 (Д)'!K",TEXT(MATCH($C35,'2018-03 (Д)'!$C$2:$C$100,0)+1,0))))/INDIRECT(CONCATENATE("'2018-03 (Д)'!K",TEXT(MATCH($C35,'2018-03 (Д)'!$C$2:$C$100,0)+1,0))))*100)</f>
        <v>171.35506755299741</v>
      </c>
      <c r="BU35" s="9">
        <f ca="1">IF(OR(INDIRECT(CONCATENATE("'2018-05 (Д)'!K",TEXT(MATCH($C35,'2018-05 (Д)'!$C$2:$C$100,0)+1,0)))="Н/Д",INDIRECT(CONCATENATE("'2018-04 (Д)'!K",TEXT(MATCH($C35,'2018-04 (Д)'!$C$2:$C$100,0)+1,0)))="Н/Д",AND(INDIRECT(CONCATENATE("'2018-05 (Д)'!K",TEXT(MATCH($C35,'2018-05 (Д)'!$C$2:$C$100,0)+1,0)))="Н/Д",INDIRECT(CONCATENATE("'2018-04 (Д)'!K",TEXT(MATCH($C35,'2018-04 (Д)'!$C$2:$C$100,0)+1,0))))),"Н/Д",((INDIRECT(CONCATENATE("'2018-05 (Д)'!K",TEXT(MATCH($C35,'2018-05 (Д)'!$C$2:$C$100,0)+1,0)))-INDIRECT(CONCATENATE("'2018-04 (Д)'!K",TEXT(MATCH($C35,'2018-04 (Д)'!$C$2:$C$100,0)+1,0))))/INDIRECT(CONCATENATE("'2018-04 (Д)'!K",TEXT(MATCH($C35,'2018-04 (Д)'!$C$2:$C$100,0)+1,0))))*100)</f>
        <v>165.7967462713903</v>
      </c>
      <c r="BV35" s="9">
        <f ca="1">IF(OR(INDIRECT(CONCATENATE("'2018-06 (Д)'!K",TEXT(MATCH($C35,'2018-06 (Д)'!$C$2:$C$100,0)+1,0)))="Н/Д",INDIRECT(CONCATENATE("'2018-05 (Д)'!K",TEXT(MATCH($C35,'2018-05 (Д)'!$C$2:$C$100,0)+1,0)))="Н/Д",AND(INDIRECT(CONCATENATE("'2018-06 (Д)'!K",TEXT(MATCH($C35,'2018-06 (Д)'!$C$2:$C$100,0)+1,0)))="Н/Д",INDIRECT(CONCATENATE("'2018-05 (Д)'!K",TEXT(MATCH($C35,'2018-05 (Д)'!$C$2:$C$100,0)+1,0))))),"Н/Д",((INDIRECT(CONCATENATE("'2018-06 (Д)'!K",TEXT(MATCH($C35,'2018-06 (Д)'!$C$2:$C$100,0)+1,0)))-INDIRECT(CONCATENATE("'2018-05 (Д)'!K",TEXT(MATCH($C35,'2018-05 (Д)'!$C$2:$C$100,0)+1,0))))/INDIRECT(CONCATENATE("'2018-05 (Д)'!K",TEXT(MATCH($C35,'2018-05 (Д)'!$C$2:$C$100,0)+1,0))))*100)</f>
        <v>-73.358448557788208</v>
      </c>
      <c r="BW35" s="9">
        <f ca="1">IF(OR(INDIRECT(CONCATENATE("'2018-07 (Д)'!K",TEXT(MATCH($C35,'2018-07 (Д)'!$C$2:$C$100,0)+1,0)))="Н/Д",INDIRECT(CONCATENATE("'2018-06 (Д)'!K",TEXT(MATCH($C35,'2018-06 (Д)'!$C$2:$C$100,0)+1,0)))="Н/Д",AND(INDIRECT(CONCATENATE("'2018-07 (Д)'!K",TEXT(MATCH($C35,'2018-07 (Д)'!$C$2:$C$100,0)+1,0)))="Н/Д",INDIRECT(CONCATENATE("'2018-06 (Д)'!K",TEXT(MATCH($C35,'2018-06 (Д)'!$C$2:$C$100,0)+1,0))))),"Н/Д",((INDIRECT(CONCATENATE("'2018-07 (Д)'!K",TEXT(MATCH($C35,'2018-07 (Д)'!$C$2:$C$100,0)+1,0)))-INDIRECT(CONCATENATE("'2018-06 (Д)'!K",TEXT(MATCH($C35,'2018-06 (Д)'!$C$2:$C$100,0)+1,0))))/INDIRECT(CONCATENATE("'2018-06 (Д)'!K",TEXT(MATCH($C35,'2018-06 (Д)'!$C$2:$C$100,0)+1,0))))*100)</f>
        <v>-51.644805043848194</v>
      </c>
      <c r="BX35" s="9">
        <f ca="1">IF(OR(INDIRECT(CONCATENATE("'2018-08 (Д)'!K",TEXT(MATCH($C35,'2018-08 (Д)'!$C$2:$C$100,0)+1,0)))="Н/Д",INDIRECT(CONCATENATE("'2018-07 (Д)'!K",TEXT(MATCH($C35,'2018-07 (Д)'!$C$2:$C$100,0)+1,0)))="Н/Д",AND(INDIRECT(CONCATENATE("'2018-08 (Д)'!K",TEXT(MATCH($C35,'2018-08 (Д)'!$C$2:$C$100,0)+1,0)))="Н/Д",INDIRECT(CONCATENATE("'2018-07 (Д)'!K",TEXT(MATCH($C35,'2018-07 (Д)'!$C$2:$C$100,0)+1,0))))),"Н/Д",((INDIRECT(CONCATENATE("'2018-08 (Д)'!K",TEXT(MATCH($C35,'2018-08 (Д)'!$C$2:$C$100,0)+1,0)))-INDIRECT(CONCATENATE("'2018-07 (Д)'!K",TEXT(MATCH($C35,'2018-07 (Д)'!$C$2:$C$100,0)+1,0))))/INDIRECT(CONCATENATE("'2018-07 (Д)'!K",TEXT(MATCH($C35,'2018-07 (Д)'!$C$2:$C$100,0)+1,0))))*100)</f>
        <v>507.08254067504549</v>
      </c>
      <c r="BY35" s="9">
        <f ca="1">IF(OR(INDIRECT(CONCATENATE("'2018-09 (Д)'!K",TEXT(MATCH($C35,'2018-09 (Д)'!$C$2:$C$100,0)+1,0)))="Н/Д",INDIRECT(CONCATENATE("'2018-08 (Д)'!K",TEXT(MATCH($C35,'2018-08 (Д)'!$C$2:$C$100,0)+1,0)))="Н/Д",AND(INDIRECT(CONCATENATE("'2018-09 (Д)'!K",TEXT(MATCH($C35,'2018-09 (Д)'!$C$2:$C$100,0)+1,0)))="Н/Д",INDIRECT(CONCATENATE("'2018-08 (Д)'!K",TEXT(MATCH($C35,'2018-08 (Д)'!$C$2:$C$100,0)+1,0))))),"Н/Д",((INDIRECT(CONCATENATE("'2018-09 (Д)'!K",TEXT(MATCH($C35,'2018-09 (Д)'!$C$2:$C$100,0)+1,0)))-INDIRECT(CONCATENATE("'2018-08 (Д)'!K",TEXT(MATCH($C35,'2018-08 (Д)'!$C$2:$C$100,0)+1,0))))/INDIRECT(CONCATENATE("'2018-08 (Д)'!K",TEXT(MATCH($C35,'2018-08 (Д)'!$C$2:$C$100,0)+1,0))))*100)</f>
        <v>-84.876682775375784</v>
      </c>
      <c r="BZ35" s="9">
        <f ca="1">IF(OR(INDIRECT(CONCATENATE("'2018-10 (Д)'!K",TEXT(MATCH($C35,'2018-10 (Д)'!$C$2:$C$100,0)+1,0)))="Н/Д",INDIRECT(CONCATENATE("'2018-09 (Д)'!K",TEXT(MATCH($C35,'2018-09 (Д)'!$C$2:$C$100,0)+1,0)))="Н/Д",AND(INDIRECT(CONCATENATE("'2018-10 (Д)'!K",TEXT(MATCH($C35,'2018-10 (Д)'!$C$2:$C$100,0)+1,0)))="Н/Д",INDIRECT(CONCATENATE("'2018-09 (Д)'!K",TEXT(MATCH($C35,'2018-09 (Д)'!$C$2:$C$100,0)+1,0))))),"Н/Д",((INDIRECT(CONCATENATE("'2018-10 (Д)'!K",TEXT(MATCH($C35,'2018-10 (Д)'!$C$2:$C$100,0)+1,0)))-INDIRECT(CONCATENATE("'2018-09 (Д)'!K",TEXT(MATCH($C35,'2018-09 (Д)'!$C$2:$C$100,0)+1,0))))/INDIRECT(CONCATENATE("'2018-09 (Д)'!K",TEXT(MATCH($C35,'2018-09 (Д)'!$C$2:$C$100,0)+1,0))))*100)</f>
        <v>-26.370871307387933</v>
      </c>
      <c r="CA35" s="9">
        <f ca="1">IF(OR(INDIRECT(CONCATENATE("'2018-11 (Д)'!K",TEXT(MATCH($C35,'2018-11 (Д)'!$C$2:$C$100,0)+1,0)))="Н/Д",INDIRECT(CONCATENATE("'2018-10 (Д)'!K",TEXT(MATCH($C35,'2018-10 (Д)'!$C$2:$C$100,0)+1,0)))="Н/Д",AND(INDIRECT(CONCATENATE("'2018-11 (Д)'!K",TEXT(MATCH($C35,'2018-11 (Д)'!$C$2:$C$100,0)+1,0)))="Н/Д",INDIRECT(CONCATENATE("'2018-10 (Д)'!K",TEXT(MATCH($C35,'2018-10 (Д)'!$C$2:$C$100,0)+1,0))))),"Н/Д",((INDIRECT(CONCATENATE("'2018-11 (Д)'!K",TEXT(MATCH($C35,'2018-11 (Д)'!$C$2:$C$100,0)+1,0)))-INDIRECT(CONCATENATE("'2018-10 (Д)'!K",TEXT(MATCH($C35,'2018-10 (Д)'!$C$2:$C$100,0)+1,0))))/INDIRECT(CONCATENATE("'2018-10 (Д)'!K",TEXT(MATCH($C35,'2018-10 (Д)'!$C$2:$C$100,0)+1,0))))*100)</f>
        <v>868.37017185487082</v>
      </c>
      <c r="CB35" s="9">
        <f ca="1">IF(OR(INDIRECT(CONCATENATE("'2018-12 (Д)'!K",TEXT(MATCH($C35,'2018-12 (Д)'!$C$2:$C$100,0)+1,0)))="Н/Д",INDIRECT(CONCATENATE("'2018-11 (Д)'!K",TEXT(MATCH($C35,'2018-11 (Д)'!$C$2:$C$100,0)+1,0)))="Н/Д",AND(INDIRECT(CONCATENATE("'2018-12 (Д)'!K",TEXT(MATCH($C35,'2018-12 (Д)'!$C$2:$C$100,0)+1,0)))="Н/Д",INDIRECT(CONCATENATE("'2018-11 (Д)'!K",TEXT(MATCH($C35,'2018-11 (Д)'!$C$2:$C$100,0)+1,0))))),"Н/Д",((INDIRECT(CONCATENATE("'2018-12 (Д)'!K",TEXT(MATCH($C35,'2018-12 (Д)'!$C$2:$C$100,0)+1,0)))-INDIRECT(CONCATENATE("'2018-11 (Д)'!K",TEXT(MATCH($C35,'2018-11 (Д)'!$C$2:$C$100,0)+1,0))))/INDIRECT(CONCATENATE("'2018-11 (Д)'!K",TEXT(MATCH($C35,'2018-11 (Д)'!$C$2:$C$100,0)+1,0))))*100)</f>
        <v>-87.411691710446746</v>
      </c>
      <c r="CC35" s="9"/>
      <c r="CD35" s="9">
        <f ca="1">IF(OR(INDIRECT(CONCATENATE("'2018-03 (Д)'!L",TEXT(MATCH($C35,'2018-03 (Д)'!$C$2:$C$100,0)+1,0)))="Н/Д",INDIRECT(CONCATENATE("'2018-02 (Д)'!L",TEXT(MATCH($C35,'2018-02 (Д)'!$C$2:$C$100,0)+1,0)))="Н/Д",AND(INDIRECT(CONCATENATE("'2018-03 (Д)'!L",TEXT(MATCH($C35,'2018-03 (Д)'!$C$2:$C$100,0)+1,0)))="Н/Д",INDIRECT(CONCATENATE("'2018-02 (Д)'!L",TEXT(MATCH($C35,'2018-02 (Д)'!$C$2:$C$100,0)+1,0))))),"Н/Д",((INDIRECT(CONCATENATE("'2018-03 (Д)'!L",TEXT(MATCH($C35,'2018-03 (Д)'!$C$2:$C$100,0)+1,0)))-INDIRECT(CONCATENATE("'2018-02 (Д)'!L",TEXT(MATCH($C35,'2018-02 (Д)'!$C$2:$C$100,0)+1,0))))/INDIRECT(CONCATENATE("'2018-02 (Д)'!L",TEXT(MATCH($C35,'2018-02 (Д)'!$C$2:$C$100,0)+1,0))))*100)</f>
        <v>28.739439404522955</v>
      </c>
      <c r="CE35" s="9">
        <f ca="1">IF(OR(INDIRECT(CONCATENATE("'2018-04 (Д)'!L",TEXT(MATCH($C35,'2018-04 (Д)'!$C$2:$C$100,0)+1,0)))="Н/Д",INDIRECT(CONCATENATE("'2018-03 (Д)'!L",TEXT(MATCH($C35,'2018-03 (Д)'!$C$2:$C$100,0)+1,0)))="Н/Д",AND(INDIRECT(CONCATENATE("'2018-04 (Д)'!L",TEXT(MATCH($C35,'2018-04 (Д)'!$C$2:$C$100,0)+1,0)))="Н/Д",INDIRECT(CONCATENATE("'2018-03 (Д)'!L",TEXT(MATCH($C35,'2018-03 (Д)'!$C$2:$C$100,0)+1,0))))),"Н/Д",((INDIRECT(CONCATENATE("'2018-04 (Д)'!L",TEXT(MATCH($C35,'2018-04 (Д)'!$C$2:$C$100,0)+1,0)))-INDIRECT(CONCATENATE("'2018-03 (Д)'!L",TEXT(MATCH($C35,'2018-03 (Д)'!$C$2:$C$100,0)+1,0))))/INDIRECT(CONCATENATE("'2018-03 (Д)'!L",TEXT(MATCH($C35,'2018-03 (Д)'!$C$2:$C$100,0)+1,0))))*100)</f>
        <v>248.29593252940603</v>
      </c>
      <c r="CF35" s="9">
        <f ca="1">IF(OR(INDIRECT(CONCATENATE("'2018-05 (Д)'!L",TEXT(MATCH($C35,'2018-05 (Д)'!$C$2:$C$100,0)+1,0)))="Н/Д",INDIRECT(CONCATENATE("'2018-04 (Д)'!L",TEXT(MATCH($C35,'2018-04 (Д)'!$C$2:$C$100,0)+1,0)))="Н/Д",AND(INDIRECT(CONCATENATE("'2018-05 (Д)'!L",TEXT(MATCH($C35,'2018-05 (Д)'!$C$2:$C$100,0)+1,0)))="Н/Д",INDIRECT(CONCATENATE("'2018-04 (Д)'!L",TEXT(MATCH($C35,'2018-04 (Д)'!$C$2:$C$100,0)+1,0))))),"Н/Д",((INDIRECT(CONCATENATE("'2018-05 (Д)'!L",TEXT(MATCH($C35,'2018-05 (Д)'!$C$2:$C$100,0)+1,0)))-INDIRECT(CONCATENATE("'2018-04 (Д)'!L",TEXT(MATCH($C35,'2018-04 (Д)'!$C$2:$C$100,0)+1,0))))/INDIRECT(CONCATENATE("'2018-04 (Д)'!L",TEXT(MATCH($C35,'2018-04 (Д)'!$C$2:$C$100,0)+1,0))))*100)</f>
        <v>113.46518038965799</v>
      </c>
      <c r="CG35" s="9">
        <f ca="1">IF(OR(INDIRECT(CONCATENATE("'2018-06 (Д)'!L",TEXT(MATCH($C35,'2018-06 (Д)'!$C$2:$C$100,0)+1,0)))="Н/Д",INDIRECT(CONCATENATE("'2018-05 (Д)'!L",TEXT(MATCH($C35,'2018-05 (Д)'!$C$2:$C$100,0)+1,0)))="Н/Д",AND(INDIRECT(CONCATENATE("'2018-06 (Д)'!L",TEXT(MATCH($C35,'2018-06 (Д)'!$C$2:$C$100,0)+1,0)))="Н/Д",INDIRECT(CONCATENATE("'2018-05 (Д)'!L",TEXT(MATCH($C35,'2018-05 (Д)'!$C$2:$C$100,0)+1,0))))),"Н/Д",((INDIRECT(CONCATENATE("'2018-06 (Д)'!L",TEXT(MATCH($C35,'2018-06 (Д)'!$C$2:$C$100,0)+1,0)))-INDIRECT(CONCATENATE("'2018-05 (Д)'!L",TEXT(MATCH($C35,'2018-05 (Д)'!$C$2:$C$100,0)+1,0))))/INDIRECT(CONCATENATE("'2018-05 (Д)'!L",TEXT(MATCH($C35,'2018-05 (Д)'!$C$2:$C$100,0)+1,0))))*100)</f>
        <v>-20.927159392511179</v>
      </c>
      <c r="CH35" s="9">
        <f ca="1">IF(OR(INDIRECT(CONCATENATE("'2018-07 (Д)'!L",TEXT(MATCH($C35,'2018-07 (Д)'!$C$2:$C$100,0)+1,0)))="Н/Д",INDIRECT(CONCATENATE("'2018-06 (Д)'!L",TEXT(MATCH($C35,'2018-06 (Д)'!$C$2:$C$100,0)+1,0)))="Н/Д",AND(INDIRECT(CONCATENATE("'2018-07 (Д)'!L",TEXT(MATCH($C35,'2018-07 (Д)'!$C$2:$C$100,0)+1,0)))="Н/Д",INDIRECT(CONCATENATE("'2018-06 (Д)'!L",TEXT(MATCH($C35,'2018-06 (Д)'!$C$2:$C$100,0)+1,0))))),"Н/Д",((INDIRECT(CONCATENATE("'2018-07 (Д)'!L",TEXT(MATCH($C35,'2018-07 (Д)'!$C$2:$C$100,0)+1,0)))-INDIRECT(CONCATENATE("'2018-06 (Д)'!L",TEXT(MATCH($C35,'2018-06 (Д)'!$C$2:$C$100,0)+1,0))))/INDIRECT(CONCATENATE("'2018-06 (Д)'!L",TEXT(MATCH($C35,'2018-06 (Д)'!$C$2:$C$100,0)+1,0))))*100)</f>
        <v>-92.464269797394238</v>
      </c>
      <c r="CI35" s="9">
        <f ca="1">IF(OR(INDIRECT(CONCATENATE("'2018-08 (Д)'!L",TEXT(MATCH($C35,'2018-08 (Д)'!$C$2:$C$100,0)+1,0)))="Н/Д",INDIRECT(CONCATENATE("'2018-07 (Д)'!L",TEXT(MATCH($C35,'2018-07 (Д)'!$C$2:$C$100,0)+1,0)))="Н/Д",AND(INDIRECT(CONCATENATE("'2018-08 (Д)'!L",TEXT(MATCH($C35,'2018-08 (Д)'!$C$2:$C$100,0)+1,0)))="Н/Д",INDIRECT(CONCATENATE("'2018-07 (Д)'!L",TEXT(MATCH($C35,'2018-07 (Д)'!$C$2:$C$100,0)+1,0))))),"Н/Д",((INDIRECT(CONCATENATE("'2018-08 (Д)'!L",TEXT(MATCH($C35,'2018-08 (Д)'!$C$2:$C$100,0)+1,0)))-INDIRECT(CONCATENATE("'2018-07 (Д)'!L",TEXT(MATCH($C35,'2018-07 (Д)'!$C$2:$C$100,0)+1,0))))/INDIRECT(CONCATENATE("'2018-07 (Д)'!L",TEXT(MATCH($C35,'2018-07 (Д)'!$C$2:$C$100,0)+1,0))))*100)</f>
        <v>1584.3943826518719</v>
      </c>
      <c r="CJ35" s="9">
        <f ca="1">IF(OR(INDIRECT(CONCATENATE("'2018-09 (Д)'!L",TEXT(MATCH($C35,'2018-09 (Д)'!$C$2:$C$100,0)+1,0)))="Н/Д",INDIRECT(CONCATENATE("'2018-08 (Д)'!L",TEXT(MATCH($C35,'2018-08 (Д)'!$C$2:$C$100,0)+1,0)))="Н/Д",AND(INDIRECT(CONCATENATE("'2018-09 (Д)'!L",TEXT(MATCH($C35,'2018-09 (Д)'!$C$2:$C$100,0)+1,0)))="Н/Д",INDIRECT(CONCATENATE("'2018-08 (Д)'!L",TEXT(MATCH($C35,'2018-08 (Д)'!$C$2:$C$100,0)+1,0))))),"Н/Д",((INDIRECT(CONCATENATE("'2018-09 (Д)'!L",TEXT(MATCH($C35,'2018-09 (Д)'!$C$2:$C$100,0)+1,0)))-INDIRECT(CONCATENATE("'2018-08 (Д)'!L",TEXT(MATCH($C35,'2018-08 (Д)'!$C$2:$C$100,0)+1,0))))/INDIRECT(CONCATENATE("'2018-08 (Д)'!L",TEXT(MATCH($C35,'2018-08 (Д)'!$C$2:$C$100,0)+1,0))))*100)</f>
        <v>-60.818434289738512</v>
      </c>
      <c r="CK35" s="9">
        <f ca="1">IF(OR(INDIRECT(CONCATENATE("'2018-10 (Д)'!L",TEXT(MATCH($C35,'2018-10 (Д)'!$C$2:$C$100,0)+1,0)))="Н/Д",INDIRECT(CONCATENATE("'2018-09 (Д)'!L",TEXT(MATCH($C35,'2018-09 (Д)'!$C$2:$C$100,0)+1,0)))="Н/Д",AND(INDIRECT(CONCATENATE("'2018-10 (Д)'!L",TEXT(MATCH($C35,'2018-10 (Д)'!$C$2:$C$100,0)+1,0)))="Н/Д",INDIRECT(CONCATENATE("'2018-09 (Д)'!L",TEXT(MATCH($C35,'2018-09 (Д)'!$C$2:$C$100,0)+1,0))))),"Н/Д",((INDIRECT(CONCATENATE("'2018-10 (Д)'!L",TEXT(MATCH($C35,'2018-10 (Д)'!$C$2:$C$100,0)+1,0)))-INDIRECT(CONCATENATE("'2018-09 (Д)'!L",TEXT(MATCH($C35,'2018-09 (Д)'!$C$2:$C$100,0)+1,0))))/INDIRECT(CONCATENATE("'2018-09 (Д)'!L",TEXT(MATCH($C35,'2018-09 (Д)'!$C$2:$C$100,0)+1,0))))*100)</f>
        <v>-51.104317058899539</v>
      </c>
      <c r="CL35" s="9">
        <f ca="1">IF(OR(INDIRECT(CONCATENATE("'2018-11 (Д)'!L",TEXT(MATCH($C35,'2018-11 (Д)'!$C$2:$C$100,0)+1,0)))="Н/Д",INDIRECT(CONCATENATE("'2018-10 (Д)'!L",TEXT(MATCH($C35,'2018-10 (Д)'!$C$2:$C$100,0)+1,0)))="Н/Д",AND(INDIRECT(CONCATENATE("'2018-11 (Д)'!L",TEXT(MATCH($C35,'2018-11 (Д)'!$C$2:$C$100,0)+1,0)))="Н/Д",INDIRECT(CONCATENATE("'2018-10 (Д)'!L",TEXT(MATCH($C35,'2018-10 (Д)'!$C$2:$C$100,0)+1,0))))),"Н/Д",((INDIRECT(CONCATENATE("'2018-11 (Д)'!L",TEXT(MATCH($C35,'2018-11 (Д)'!$C$2:$C$100,0)+1,0)))-INDIRECT(CONCATENATE("'2018-10 (Д)'!L",TEXT(MATCH($C35,'2018-10 (Д)'!$C$2:$C$100,0)+1,0))))/INDIRECT(CONCATENATE("'2018-10 (Д)'!L",TEXT(MATCH($C35,'2018-10 (Д)'!$C$2:$C$100,0)+1,0))))*100)</f>
        <v>535.60836231842029</v>
      </c>
      <c r="CM35" s="9">
        <f ca="1">IF(OR(INDIRECT(CONCATENATE("'2018-12 (Д)'!L",TEXT(MATCH($C35,'2018-12 (Д)'!$C$2:$C$100,0)+1,0)))="Н/Д",INDIRECT(CONCATENATE("'2018-11 (Д)'!L",TEXT(MATCH($C35,'2018-11 (Д)'!$C$2:$C$100,0)+1,0)))="Н/Д",AND(INDIRECT(CONCATENATE("'2018-12 (Д)'!L",TEXT(MATCH($C35,'2018-12 (Д)'!$C$2:$C$100,0)+1,0)))="Н/Д",INDIRECT(CONCATENATE("'2018-11 (Д)'!L",TEXT(MATCH($C35,'2018-11 (Д)'!$C$2:$C$100,0)+1,0))))),"Н/Д",((INDIRECT(CONCATENATE("'2018-12 (Д)'!L",TEXT(MATCH($C35,'2018-12 (Д)'!$C$2:$C$100,0)+1,0)))-INDIRECT(CONCATENATE("'2018-11 (Д)'!L",TEXT(MATCH($C35,'2018-11 (Д)'!$C$2:$C$100,0)+1,0))))/INDIRECT(CONCATENATE("'2018-11 (Д)'!L",TEXT(MATCH($C35,'2018-11 (Д)'!$C$2:$C$100,0)+1,0))))*100)</f>
        <v>-38.204630414633733</v>
      </c>
      <c r="CN35" s="9"/>
      <c r="CO35" s="9">
        <f ca="1">IF(OR(INDIRECT(CONCATENATE("'2018-03 (Д)'!M",TEXT(MATCH($C35,'2018-03 (Д)'!$C$2:$C$100,0)+1,0)))="Н/Д",INDIRECT(CONCATENATE("'2018-02 (Д)'!M",TEXT(MATCH($C35,'2018-02 (Д)'!$C$2:$C$100,0)+1,0)))="Н/Д",AND(INDIRECT(CONCATENATE("'2018-03 (Д)'!M",TEXT(MATCH($C35,'2018-03 (Д)'!$C$2:$C$100,0)+1,0)))="Н/Д",INDIRECT(CONCATENATE("'2018-02 (Д)'!M",TEXT(MATCH($C35,'2018-02 (Д)'!$C$2:$C$100,0)+1,0))))),"Н/Д",((INDIRECT(CONCATENATE("'2018-03 (Д)'!M",TEXT(MATCH($C35,'2018-03 (Д)'!$C$2:$C$100,0)+1,0)))-INDIRECT(CONCATENATE("'2018-02 (Д)'!M",TEXT(MATCH($C35,'2018-02 (Д)'!$C$2:$C$100,0)+1,0))))/INDIRECT(CONCATENATE("'2018-02 (Д)'!M",TEXT(MATCH($C35,'2018-02 (Д)'!$C$2:$C$100,0)+1,0))))*100)</f>
        <v>-6.3108507512798893</v>
      </c>
      <c r="CP35" s="9">
        <f ca="1">IF(OR(INDIRECT(CONCATENATE("'2018-04 (Д)'!M",TEXT(MATCH($C35,'2018-04 (Д)'!$C$2:$C$100,0)+1,0)))="Н/Д",INDIRECT(CONCATENATE("'2018-03 (Д)'!M",TEXT(MATCH($C35,'2018-03 (Д)'!$C$2:$C$100,0)+1,0)))="Н/Д",AND(INDIRECT(CONCATENATE("'2018-04 (Д)'!M",TEXT(MATCH($C35,'2018-04 (Д)'!$C$2:$C$100,0)+1,0)))="Н/Д",INDIRECT(CONCATENATE("'2018-03 (Д)'!M",TEXT(MATCH($C35,'2018-03 (Д)'!$C$2:$C$100,0)+1,0))))),"Н/Д",((INDIRECT(CONCATENATE("'2018-04 (Д)'!M",TEXT(MATCH($C35,'2018-04 (Д)'!$C$2:$C$100,0)+1,0)))-INDIRECT(CONCATENATE("'2018-03 (Д)'!M",TEXT(MATCH($C35,'2018-03 (Д)'!$C$2:$C$100,0)+1,0))))/INDIRECT(CONCATENATE("'2018-03 (Д)'!M",TEXT(MATCH($C35,'2018-03 (Д)'!$C$2:$C$100,0)+1,0))))*100)</f>
        <v>-9.1740918030225593</v>
      </c>
      <c r="CQ35" s="9">
        <f ca="1">IF(OR(INDIRECT(CONCATENATE("'2018-05 (Д)'!M",TEXT(MATCH($C35,'2018-05 (Д)'!$C$2:$C$100,0)+1,0)))="Н/Д",INDIRECT(CONCATENATE("'2018-04 (Д)'!M",TEXT(MATCH($C35,'2018-04 (Д)'!$C$2:$C$100,0)+1,0)))="Н/Д",AND(INDIRECT(CONCATENATE("'2018-05 (Д)'!M",TEXT(MATCH($C35,'2018-05 (Д)'!$C$2:$C$100,0)+1,0)))="Н/Д",INDIRECT(CONCATENATE("'2018-04 (Д)'!M",TEXT(MATCH($C35,'2018-04 (Д)'!$C$2:$C$100,0)+1,0))))),"Н/Д",((INDIRECT(CONCATENATE("'2018-05 (Д)'!M",TEXT(MATCH($C35,'2018-05 (Д)'!$C$2:$C$100,0)+1,0)))-INDIRECT(CONCATENATE("'2018-04 (Д)'!M",TEXT(MATCH($C35,'2018-04 (Д)'!$C$2:$C$100,0)+1,0))))/INDIRECT(CONCATENATE("'2018-04 (Д)'!M",TEXT(MATCH($C35,'2018-04 (Д)'!$C$2:$C$100,0)+1,0))))*100)</f>
        <v>26.301890193726202</v>
      </c>
      <c r="CR35" s="9">
        <f ca="1">IF(OR(INDIRECT(CONCATENATE("'2018-06 (Д)'!M",TEXT(MATCH($C35,'2018-06 (Д)'!$C$2:$C$100,0)+1,0)))="Н/Д",INDIRECT(CONCATENATE("'2018-05 (Д)'!M",TEXT(MATCH($C35,'2018-05 (Д)'!$C$2:$C$100,0)+1,0)))="Н/Д",AND(INDIRECT(CONCATENATE("'2018-06 (Д)'!M",TEXT(MATCH($C35,'2018-06 (Д)'!$C$2:$C$100,0)+1,0)))="Н/Д",INDIRECT(CONCATENATE("'2018-05 (Д)'!M",TEXT(MATCH($C35,'2018-05 (Д)'!$C$2:$C$100,0)+1,0))))),"Н/Д",((INDIRECT(CONCATENATE("'2018-06 (Д)'!M",TEXT(MATCH($C35,'2018-06 (Д)'!$C$2:$C$100,0)+1,0)))-INDIRECT(CONCATENATE("'2018-05 (Д)'!M",TEXT(MATCH($C35,'2018-05 (Д)'!$C$2:$C$100,0)+1,0))))/INDIRECT(CONCATENATE("'2018-05 (Д)'!M",TEXT(MATCH($C35,'2018-05 (Д)'!$C$2:$C$100,0)+1,0))))*100)</f>
        <v>-4.3382172556067102</v>
      </c>
      <c r="CS35" s="9">
        <f ca="1">IF(OR(INDIRECT(CONCATENATE("'2018-07 (Д)'!M",TEXT(MATCH($C35,'2018-07 (Д)'!$C$2:$C$100,0)+1,0)))="Н/Д",INDIRECT(CONCATENATE("'2018-06 (Д)'!M",TEXT(MATCH($C35,'2018-06 (Д)'!$C$2:$C$100,0)+1,0)))="Н/Д",AND(INDIRECT(CONCATENATE("'2018-07 (Д)'!M",TEXT(MATCH($C35,'2018-07 (Д)'!$C$2:$C$100,0)+1,0)))="Н/Д",INDIRECT(CONCATENATE("'2018-06 (Д)'!M",TEXT(MATCH($C35,'2018-06 (Д)'!$C$2:$C$100,0)+1,0))))),"Н/Д",((INDIRECT(CONCATENATE("'2018-07 (Д)'!M",TEXT(MATCH($C35,'2018-07 (Д)'!$C$2:$C$100,0)+1,0)))-INDIRECT(CONCATENATE("'2018-06 (Д)'!M",TEXT(MATCH($C35,'2018-06 (Д)'!$C$2:$C$100,0)+1,0))))/INDIRECT(CONCATENATE("'2018-06 (Д)'!M",TEXT(MATCH($C35,'2018-06 (Д)'!$C$2:$C$100,0)+1,0))))*100)</f>
        <v>30.463253440601385</v>
      </c>
      <c r="CT35" s="9">
        <f ca="1">IF(OR(INDIRECT(CONCATENATE("'2018-08 (Д)'!M",TEXT(MATCH($C35,'2018-08 (Д)'!$C$2:$C$100,0)+1,0)))="Н/Д",INDIRECT(CONCATENATE("'2018-07 (Д)'!M",TEXT(MATCH($C35,'2018-07 (Д)'!$C$2:$C$100,0)+1,0)))="Н/Д",AND(INDIRECT(CONCATENATE("'2018-08 (Д)'!M",TEXT(MATCH($C35,'2018-08 (Д)'!$C$2:$C$100,0)+1,0)))="Н/Д",INDIRECT(CONCATENATE("'2018-07 (Д)'!M",TEXT(MATCH($C35,'2018-07 (Д)'!$C$2:$C$100,0)+1,0))))),"Н/Д",((INDIRECT(CONCATENATE("'2018-08 (Д)'!M",TEXT(MATCH($C35,'2018-08 (Д)'!$C$2:$C$100,0)+1,0)))-INDIRECT(CONCATENATE("'2018-07 (Д)'!M",TEXT(MATCH($C35,'2018-07 (Д)'!$C$2:$C$100,0)+1,0))))/INDIRECT(CONCATENATE("'2018-07 (Д)'!M",TEXT(MATCH($C35,'2018-07 (Д)'!$C$2:$C$100,0)+1,0))))*100)</f>
        <v>41.538107652746959</v>
      </c>
      <c r="CU35" s="9">
        <f ca="1">IF(OR(INDIRECT(CONCATENATE("'2018-09 (Д)'!M",TEXT(MATCH($C35,'2018-09 (Д)'!$C$2:$C$100,0)+1,0)))="Н/Д",INDIRECT(CONCATENATE("'2018-08 (Д)'!M",TEXT(MATCH($C35,'2018-08 (Д)'!$C$2:$C$100,0)+1,0)))="Н/Д",AND(INDIRECT(CONCATENATE("'2018-09 (Д)'!M",TEXT(MATCH($C35,'2018-09 (Д)'!$C$2:$C$100,0)+1,0)))="Н/Д",INDIRECT(CONCATENATE("'2018-08 (Д)'!M",TEXT(MATCH($C35,'2018-08 (Д)'!$C$2:$C$100,0)+1,0))))),"Н/Д",((INDIRECT(CONCATENATE("'2018-09 (Д)'!M",TEXT(MATCH($C35,'2018-09 (Д)'!$C$2:$C$100,0)+1,0)))-INDIRECT(CONCATENATE("'2018-08 (Д)'!M",TEXT(MATCH($C35,'2018-08 (Д)'!$C$2:$C$100,0)+1,0))))/INDIRECT(CONCATENATE("'2018-08 (Д)'!M",TEXT(MATCH($C35,'2018-08 (Д)'!$C$2:$C$100,0)+1,0))))*100)</f>
        <v>1.9596276962612964</v>
      </c>
      <c r="CV35" s="9">
        <f ca="1">IF(OR(INDIRECT(CONCATENATE("'2018-10 (Д)'!M",TEXT(MATCH($C35,'2018-10 (Д)'!$C$2:$C$100,0)+1,0)))="Н/Д",INDIRECT(CONCATENATE("'2018-09 (Д)'!M",TEXT(MATCH($C35,'2018-09 (Д)'!$C$2:$C$100,0)+1,0)))="Н/Д",AND(INDIRECT(CONCATENATE("'2018-10 (Д)'!M",TEXT(MATCH($C35,'2018-10 (Д)'!$C$2:$C$100,0)+1,0)))="Н/Д",INDIRECT(CONCATENATE("'2018-09 (Д)'!M",TEXT(MATCH($C35,'2018-09 (Д)'!$C$2:$C$100,0)+1,0))))),"Н/Д",((INDIRECT(CONCATENATE("'2018-10 (Д)'!M",TEXT(MATCH($C35,'2018-10 (Д)'!$C$2:$C$100,0)+1,0)))-INDIRECT(CONCATENATE("'2018-09 (Д)'!M",TEXT(MATCH($C35,'2018-09 (Д)'!$C$2:$C$100,0)+1,0))))/INDIRECT(CONCATENATE("'2018-09 (Д)'!M",TEXT(MATCH($C35,'2018-09 (Д)'!$C$2:$C$100,0)+1,0))))*100)</f>
        <v>25.678861857151063</v>
      </c>
      <c r="CW35" s="9">
        <f ca="1">IF(OR(INDIRECT(CONCATENATE("'2018-11 (Д)'!M",TEXT(MATCH($C35,'2018-11 (Д)'!$C$2:$C$100,0)+1,0)))="Н/Д",INDIRECT(CONCATENATE("'2018-10 (Д)'!M",TEXT(MATCH($C35,'2018-10 (Д)'!$C$2:$C$100,0)+1,0)))="Н/Д",AND(INDIRECT(CONCATENATE("'2018-11 (Д)'!M",TEXT(MATCH($C35,'2018-11 (Д)'!$C$2:$C$100,0)+1,0)))="Н/Д",INDIRECT(CONCATENATE("'2018-10 (Д)'!M",TEXT(MATCH($C35,'2018-10 (Д)'!$C$2:$C$100,0)+1,0))))),"Н/Д",((INDIRECT(CONCATENATE("'2018-11 (Д)'!M",TEXT(MATCH($C35,'2018-11 (Д)'!$C$2:$C$100,0)+1,0)))-INDIRECT(CONCATENATE("'2018-10 (Д)'!M",TEXT(MATCH($C35,'2018-10 (Д)'!$C$2:$C$100,0)+1,0))))/INDIRECT(CONCATENATE("'2018-10 (Д)'!M",TEXT(MATCH($C35,'2018-10 (Д)'!$C$2:$C$100,0)+1,0))))*100)</f>
        <v>22.313473055859131</v>
      </c>
      <c r="CX35" s="9">
        <f ca="1">IF(OR(INDIRECT(CONCATENATE("'2018-12 (Д)'!M",TEXT(MATCH($C35,'2018-12 (Д)'!$C$2:$C$100,0)+1,0)))="Н/Д",INDIRECT(CONCATENATE("'2018-11 (Д)'!M",TEXT(MATCH($C35,'2018-11 (Д)'!$C$2:$C$100,0)+1,0)))="Н/Д",AND(INDIRECT(CONCATENATE("'2018-12 (Д)'!M",TEXT(MATCH($C35,'2018-12 (Д)'!$C$2:$C$100,0)+1,0)))="Н/Д",INDIRECT(CONCATENATE("'2018-11 (Д)'!M",TEXT(MATCH($C35,'2018-11 (Д)'!$C$2:$C$100,0)+1,0))))),"Н/Д",((INDIRECT(CONCATENATE("'2018-12 (Д)'!M",TEXT(MATCH($C35,'2018-12 (Д)'!$C$2:$C$100,0)+1,0)))-INDIRECT(CONCATENATE("'2018-11 (Д)'!M",TEXT(MATCH($C35,'2018-11 (Д)'!$C$2:$C$100,0)+1,0))))/INDIRECT(CONCATENATE("'2018-11 (Д)'!M",TEXT(MATCH($C35,'2018-11 (Д)'!$C$2:$C$100,0)+1,0))))*100)</f>
        <v>-63.918579370651351</v>
      </c>
      <c r="CY35" s="9"/>
      <c r="CZ35" s="9">
        <f ca="1">IF(OR(INDIRECT(CONCATENATE("'2018-03 (Д)'!N",TEXT(MATCH($C35,'2018-03 (Д)'!$C$2:$C$100,0)+1,0)))="Н/Д",INDIRECT(CONCATENATE("'2018-02 (Д)'!N",TEXT(MATCH($C35,'2018-02 (Д)'!$C$2:$C$100,0)+1,0)))="Н/Д",AND(INDIRECT(CONCATENATE("'2018-03 (Д)'!N",TEXT(MATCH($C35,'2018-03 (Д)'!$C$2:$C$100,0)+1,0)))="Н/Д",INDIRECT(CONCATENATE("'2018-02 (Д)'!N",TEXT(MATCH($C35,'2018-02 (Д)'!$C$2:$C$100,0)+1,0))))),"Н/Д",((INDIRECT(CONCATENATE("'2018-03 (Д)'!N",TEXT(MATCH($C35,'2018-03 (Д)'!$C$2:$C$100,0)+1,0)))-INDIRECT(CONCATENATE("'2018-02 (Д)'!N",TEXT(MATCH($C35,'2018-02 (Д)'!$C$2:$C$100,0)+1,0))))/INDIRECT(CONCATENATE("'2018-02 (Д)'!N",TEXT(MATCH($C35,'2018-02 (Д)'!$C$2:$C$100,0)+1,0))))*100)</f>
        <v>122.67345425108891</v>
      </c>
      <c r="DA35" s="9">
        <f ca="1">IF(OR(INDIRECT(CONCATENATE("'2018-04 (Д)'!N",TEXT(MATCH($C35,'2018-04 (Д)'!$C$2:$C$100,0)+1,0)))="Н/Д",INDIRECT(CONCATENATE("'2018-03 (Д)'!N",TEXT(MATCH($C35,'2018-03 (Д)'!$C$2:$C$100,0)+1,0)))="Н/Д",AND(INDIRECT(CONCATENATE("'2018-04 (Д)'!N",TEXT(MATCH($C35,'2018-04 (Д)'!$C$2:$C$100,0)+1,0)))="Н/Д",INDIRECT(CONCATENATE("'2018-03 (Д)'!N",TEXT(MATCH($C35,'2018-03 (Д)'!$C$2:$C$100,0)+1,0))))),"Н/Д",((INDIRECT(CONCATENATE("'2018-04 (Д)'!N",TEXT(MATCH($C35,'2018-04 (Д)'!$C$2:$C$100,0)+1,0)))-INDIRECT(CONCATENATE("'2018-03 (Д)'!N",TEXT(MATCH($C35,'2018-03 (Д)'!$C$2:$C$100,0)+1,0))))/INDIRECT(CONCATENATE("'2018-03 (Д)'!N",TEXT(MATCH($C35,'2018-03 (Д)'!$C$2:$C$100,0)+1,0))))*100)</f>
        <v>65.546242675680162</v>
      </c>
      <c r="DB35" s="9">
        <f ca="1">IF(OR(INDIRECT(CONCATENATE("'2018-05 (Д)'!N",TEXT(MATCH($C35,'2018-05 (Д)'!$C$2:$C$100,0)+1,0)))="Н/Д",INDIRECT(CONCATENATE("'2018-04 (Д)'!N",TEXT(MATCH($C35,'2018-04 (Д)'!$C$2:$C$100,0)+1,0)))="Н/Д",AND(INDIRECT(CONCATENATE("'2018-05 (Д)'!N",TEXT(MATCH($C35,'2018-05 (Д)'!$C$2:$C$100,0)+1,0)))="Н/Д",INDIRECT(CONCATENATE("'2018-04 (Д)'!N",TEXT(MATCH($C35,'2018-04 (Д)'!$C$2:$C$100,0)+1,0))))),"Н/Д",((INDIRECT(CONCATENATE("'2018-05 (Д)'!N",TEXT(MATCH($C35,'2018-05 (Д)'!$C$2:$C$100,0)+1,0)))-INDIRECT(CONCATENATE("'2018-04 (Д)'!N",TEXT(MATCH($C35,'2018-04 (Д)'!$C$2:$C$100,0)+1,0))))/INDIRECT(CONCATENATE("'2018-04 (Д)'!N",TEXT(MATCH($C35,'2018-04 (Д)'!$C$2:$C$100,0)+1,0))))*100)</f>
        <v>45.596810141229746</v>
      </c>
      <c r="DC35" s="9">
        <f ca="1">IF(OR(INDIRECT(CONCATENATE("'2018-06 (Д)'!N",TEXT(MATCH($C35,'2018-06 (Д)'!$C$2:$C$100,0)+1,0)))="Н/Д",INDIRECT(CONCATENATE("'2018-05 (Д)'!N",TEXT(MATCH($C35,'2018-05 (Д)'!$C$2:$C$100,0)+1,0)))="Н/Д",AND(INDIRECT(CONCATENATE("'2018-06 (Д)'!N",TEXT(MATCH($C35,'2018-06 (Д)'!$C$2:$C$100,0)+1,0)))="Н/Д",INDIRECT(CONCATENATE("'2018-05 (Д)'!N",TEXT(MATCH($C35,'2018-05 (Д)'!$C$2:$C$100,0)+1,0))))),"Н/Д",((INDIRECT(CONCATENATE("'2018-06 (Д)'!N",TEXT(MATCH($C35,'2018-06 (Д)'!$C$2:$C$100,0)+1,0)))-INDIRECT(CONCATENATE("'2018-05 (Д)'!N",TEXT(MATCH($C35,'2018-05 (Д)'!$C$2:$C$100,0)+1,0))))/INDIRECT(CONCATENATE("'2018-05 (Д)'!N",TEXT(MATCH($C35,'2018-05 (Д)'!$C$2:$C$100,0)+1,0))))*100)</f>
        <v>33.630739642054934</v>
      </c>
      <c r="DD35" s="9">
        <f ca="1">IF(OR(INDIRECT(CONCATENATE("'2018-07 (Д)'!N",TEXT(MATCH($C35,'2018-07 (Д)'!$C$2:$C$100,0)+1,0)))="Н/Д",INDIRECT(CONCATENATE("'2018-06 (Д)'!N",TEXT(MATCH($C35,'2018-06 (Д)'!$C$2:$C$100,0)+1,0)))="Н/Д",AND(INDIRECT(CONCATENATE("'2018-07 (Д)'!N",TEXT(MATCH($C35,'2018-07 (Д)'!$C$2:$C$100,0)+1,0)))="Н/Д",INDIRECT(CONCATENATE("'2018-06 (Д)'!N",TEXT(MATCH($C35,'2018-06 (Д)'!$C$2:$C$100,0)+1,0))))),"Н/Д",((INDIRECT(CONCATENATE("'2018-07 (Д)'!N",TEXT(MATCH($C35,'2018-07 (Д)'!$C$2:$C$100,0)+1,0)))-INDIRECT(CONCATENATE("'2018-06 (Д)'!N",TEXT(MATCH($C35,'2018-06 (Д)'!$C$2:$C$100,0)+1,0))))/INDIRECT(CONCATENATE("'2018-06 (Д)'!N",TEXT(MATCH($C35,'2018-06 (Д)'!$C$2:$C$100,0)+1,0))))*100)</f>
        <v>28.61429655995294</v>
      </c>
      <c r="DE35" s="9">
        <f ca="1">IF(OR(INDIRECT(CONCATENATE("'2018-08 (Д)'!N",TEXT(MATCH($C35,'2018-08 (Д)'!$C$2:$C$100,0)+1,0)))="Н/Д",INDIRECT(CONCATENATE("'2018-07 (Д)'!N",TEXT(MATCH($C35,'2018-07 (Д)'!$C$2:$C$100,0)+1,0)))="Н/Д",AND(INDIRECT(CONCATENATE("'2018-08 (Д)'!N",TEXT(MATCH($C35,'2018-08 (Д)'!$C$2:$C$100,0)+1,0)))="Н/Д",INDIRECT(CONCATENATE("'2018-07 (Д)'!N",TEXT(MATCH($C35,'2018-07 (Д)'!$C$2:$C$100,0)+1,0))))),"Н/Д",((INDIRECT(CONCATENATE("'2018-08 (Д)'!N",TEXT(MATCH($C35,'2018-08 (Д)'!$C$2:$C$100,0)+1,0)))-INDIRECT(CONCATENATE("'2018-07 (Д)'!N",TEXT(MATCH($C35,'2018-07 (Д)'!$C$2:$C$100,0)+1,0))))/INDIRECT(CONCATENATE("'2018-07 (Д)'!N",TEXT(MATCH($C35,'2018-07 (Д)'!$C$2:$C$100,0)+1,0))))*100)</f>
        <v>17.488546028577698</v>
      </c>
      <c r="DF35" s="9">
        <f ca="1">IF(OR(INDIRECT(CONCATENATE("'2018-09 (Д)'!N",TEXT(MATCH($C35,'2018-09 (Д)'!$C$2:$C$100,0)+1,0)))="Н/Д",INDIRECT(CONCATENATE("'2018-08 (Д)'!N",TEXT(MATCH($C35,'2018-08 (Д)'!$C$2:$C$100,0)+1,0)))="Н/Д",AND(INDIRECT(CONCATENATE("'2018-09 (Д)'!N",TEXT(MATCH($C35,'2018-09 (Д)'!$C$2:$C$100,0)+1,0)))="Н/Д",INDIRECT(CONCATENATE("'2018-08 (Д)'!N",TEXT(MATCH($C35,'2018-08 (Д)'!$C$2:$C$100,0)+1,0))))),"Н/Д",((INDIRECT(CONCATENATE("'2018-09 (Д)'!N",TEXT(MATCH($C35,'2018-09 (Д)'!$C$2:$C$100,0)+1,0)))-INDIRECT(CONCATENATE("'2018-08 (Д)'!N",TEXT(MATCH($C35,'2018-08 (Д)'!$C$2:$C$100,0)+1,0))))/INDIRECT(CONCATENATE("'2018-08 (Д)'!N",TEXT(MATCH($C35,'2018-08 (Д)'!$C$2:$C$100,0)+1,0))))*100)</f>
        <v>14.316659084910411</v>
      </c>
      <c r="DG35" s="9">
        <f ca="1">IF(OR(INDIRECT(CONCATENATE("'2018-10 (Д)'!N",TEXT(MATCH($C35,'2018-10 (Д)'!$C$2:$C$100,0)+1,0)))="Н/Д",INDIRECT(CONCATENATE("'2018-09 (Д)'!N",TEXT(MATCH($C35,'2018-09 (Д)'!$C$2:$C$100,0)+1,0)))="Н/Д",AND(INDIRECT(CONCATENATE("'2018-10 (Д)'!N",TEXT(MATCH($C35,'2018-10 (Д)'!$C$2:$C$100,0)+1,0)))="Н/Д",INDIRECT(CONCATENATE("'2018-09 (Д)'!N",TEXT(MATCH($C35,'2018-09 (Д)'!$C$2:$C$100,0)+1,0))))),"Н/Д",((INDIRECT(CONCATENATE("'2018-10 (Д)'!N",TEXT(MATCH($C35,'2018-10 (Д)'!$C$2:$C$100,0)+1,0)))-INDIRECT(CONCATENATE("'2018-09 (Д)'!N",TEXT(MATCH($C35,'2018-09 (Д)'!$C$2:$C$100,0)+1,0))))/INDIRECT(CONCATENATE("'2018-09 (Д)'!N",TEXT(MATCH($C35,'2018-09 (Д)'!$C$2:$C$100,0)+1,0))))*100)</f>
        <v>11.518233761833702</v>
      </c>
      <c r="DH35" s="9">
        <f ca="1">IF(OR(INDIRECT(CONCATENATE("'2018-11 (Д)'!N",TEXT(MATCH($C35,'2018-11 (Д)'!$C$2:$C$100,0)+1,0)))="Н/Д",INDIRECT(CONCATENATE("'2018-10 (Д)'!N",TEXT(MATCH($C35,'2018-10 (Д)'!$C$2:$C$100,0)+1,0)))="Н/Д",AND(INDIRECT(CONCATENATE("'2018-11 (Д)'!N",TEXT(MATCH($C35,'2018-11 (Д)'!$C$2:$C$100,0)+1,0)))="Н/Д",INDIRECT(CONCATENATE("'2018-10 (Д)'!N",TEXT(MATCH($C35,'2018-10 (Д)'!$C$2:$C$100,0)+1,0))))),"Н/Д",((INDIRECT(CONCATENATE("'2018-11 (Д)'!N",TEXT(MATCH($C35,'2018-11 (Д)'!$C$2:$C$100,0)+1,0)))-INDIRECT(CONCATENATE("'2018-10 (Д)'!N",TEXT(MATCH($C35,'2018-10 (Д)'!$C$2:$C$100,0)+1,0))))/INDIRECT(CONCATENATE("'2018-10 (Д)'!N",TEXT(MATCH($C35,'2018-10 (Д)'!$C$2:$C$100,0)+1,0))))*100)</f>
        <v>11.931133312932866</v>
      </c>
      <c r="DI35" s="9">
        <f ca="1">IF(OR(INDIRECT(CONCATENATE("'2018-12 (Д)'!N",TEXT(MATCH($C35,'2018-12 (Д)'!$C$2:$C$100,0)+1,0)))="Н/Д",INDIRECT(CONCATENATE("'2018-11 (Д)'!N",TEXT(MATCH($C35,'2018-11 (Д)'!$C$2:$C$100,0)+1,0)))="Н/Д",AND(INDIRECT(CONCATENATE("'2018-12 (Д)'!N",TEXT(MATCH($C35,'2018-12 (Д)'!$C$2:$C$100,0)+1,0)))="Н/Д",INDIRECT(CONCATENATE("'2018-11 (Д)'!N",TEXT(MATCH($C35,'2018-11 (Д)'!$C$2:$C$100,0)+1,0))))),"Н/Д",((INDIRECT(CONCATENATE("'2018-12 (Д)'!N",TEXT(MATCH($C35,'2018-12 (Д)'!$C$2:$C$100,0)+1,0)))-INDIRECT(CONCATENATE("'2018-11 (Д)'!N",TEXT(MATCH($C35,'2018-11 (Д)'!$C$2:$C$100,0)+1,0))))/INDIRECT(CONCATENATE("'2018-11 (Д)'!N",TEXT(MATCH($C35,'2018-11 (Д)'!$C$2:$C$100,0)+1,0))))*100)</f>
        <v>11.095264145514149</v>
      </c>
      <c r="DJ35" s="9"/>
      <c r="DK35" s="9">
        <f ca="1">IF(OR(INDIRECT(CONCATENATE("'2018-03 (Д)'!O",TEXT(MATCH($C35,'2018-03 (Д)'!$C$2:$C$100,0)+1,0)))="Н/Д",INDIRECT(CONCATENATE("'2018-02 (Д)'!O",TEXT(MATCH($C35,'2018-02 (Д)'!$C$2:$C$100,0)+1,0)))="Н/Д",AND(INDIRECT(CONCATENATE("'2018-03 (Д)'!O",TEXT(MATCH($C35,'2018-03 (Д)'!$C$2:$C$100,0)+1,0)))="Н/Д",INDIRECT(CONCATENATE("'2018-02 (Д)'!O",TEXT(MATCH($C35,'2018-02 (Д)'!$C$2:$C$100,0)+1,0))))),"Н/Д",((INDIRECT(CONCATENATE("'2018-03 (Д)'!O",TEXT(MATCH($C35,'2018-03 (Д)'!$C$2:$C$100,0)+1,0)))-INDIRECT(CONCATENATE("'2018-02 (Д)'!O",TEXT(MATCH($C35,'2018-02 (Д)'!$C$2:$C$100,0)+1,0))))/INDIRECT(CONCATENATE("'2018-02 (Д)'!O",TEXT(MATCH($C35,'2018-02 (Д)'!$C$2:$C$100,0)+1,0))))*100)</f>
        <v>155.76157433739053</v>
      </c>
      <c r="DL35" s="9">
        <f ca="1">IF(OR(INDIRECT(CONCATENATE("'2018-04 (Д)'!O",TEXT(MATCH($C35,'2018-04 (Д)'!$C$2:$C$100,0)+1,0)))="Н/Д",INDIRECT(CONCATENATE("'2018-03 (Д)'!O",TEXT(MATCH($C35,'2018-03 (Д)'!$C$2:$C$100,0)+1,0)))="Н/Д",AND(INDIRECT(CONCATENATE("'2018-04 (Д)'!O",TEXT(MATCH($C35,'2018-04 (Д)'!$C$2:$C$100,0)+1,0)))="Н/Д",INDIRECT(CONCATENATE("'2018-03 (Д)'!O",TEXT(MATCH($C35,'2018-03 (Д)'!$C$2:$C$100,0)+1,0))))),"Н/Д",((INDIRECT(CONCATENATE("'2018-04 (Д)'!O",TEXT(MATCH($C35,'2018-04 (Д)'!$C$2:$C$100,0)+1,0)))-INDIRECT(CONCATENATE("'2018-03 (Д)'!O",TEXT(MATCH($C35,'2018-03 (Д)'!$C$2:$C$100,0)+1,0))))/INDIRECT(CONCATENATE("'2018-03 (Д)'!O",TEXT(MATCH($C35,'2018-03 (Д)'!$C$2:$C$100,0)+1,0))))*100)</f>
        <v>2344.0802348336597</v>
      </c>
      <c r="DM35" s="9">
        <f ca="1">IF(OR(INDIRECT(CONCATENATE("'2018-05 (Д)'!O",TEXT(MATCH($C35,'2018-05 (Д)'!$C$2:$C$100,0)+1,0)))="Н/Д",INDIRECT(CONCATENATE("'2018-04 (Д)'!O",TEXT(MATCH($C35,'2018-04 (Д)'!$C$2:$C$100,0)+1,0)))="Н/Д",AND(INDIRECT(CONCATENATE("'2018-05 (Д)'!O",TEXT(MATCH($C35,'2018-05 (Д)'!$C$2:$C$100,0)+1,0)))="Н/Д",INDIRECT(CONCATENATE("'2018-04 (Д)'!O",TEXT(MATCH($C35,'2018-04 (Д)'!$C$2:$C$100,0)+1,0))))),"Н/Д",((INDIRECT(CONCATENATE("'2018-05 (Д)'!O",TEXT(MATCH($C35,'2018-05 (Д)'!$C$2:$C$100,0)+1,0)))-INDIRECT(CONCATENATE("'2018-04 (Д)'!O",TEXT(MATCH($C35,'2018-04 (Д)'!$C$2:$C$100,0)+1,0))))/INDIRECT(CONCATENATE("'2018-04 (Д)'!O",TEXT(MATCH($C35,'2018-04 (Д)'!$C$2:$C$100,0)+1,0))))*100)</f>
        <v>-99.628862640052276</v>
      </c>
      <c r="DN35" s="9">
        <f ca="1">IF(OR(INDIRECT(CONCATENATE("'2018-06 (Д)'!O",TEXT(MATCH($C35,'2018-06 (Д)'!$C$2:$C$100,0)+1,0)))="Н/Д",INDIRECT(CONCATENATE("'2018-05 (Д)'!O",TEXT(MATCH($C35,'2018-05 (Д)'!$C$2:$C$100,0)+1,0)))="Н/Д",AND(INDIRECT(CONCATENATE("'2018-06 (Д)'!O",TEXT(MATCH($C35,'2018-06 (Д)'!$C$2:$C$100,0)+1,0)))="Н/Д",INDIRECT(CONCATENATE("'2018-05 (Д)'!O",TEXT(MATCH($C35,'2018-05 (Д)'!$C$2:$C$100,0)+1,0))))),"Н/Д",((INDIRECT(CONCATENATE("'2018-06 (Д)'!O",TEXT(MATCH($C35,'2018-06 (Д)'!$C$2:$C$100,0)+1,0)))-INDIRECT(CONCATENATE("'2018-05 (Д)'!O",TEXT(MATCH($C35,'2018-05 (Д)'!$C$2:$C$100,0)+1,0))))/INDIRECT(CONCATENATE("'2018-05 (Д)'!O",TEXT(MATCH($C35,'2018-05 (Д)'!$C$2:$C$100,0)+1,0))))*100)</f>
        <v>-25493.846531013092</v>
      </c>
      <c r="DO35" s="9">
        <f ca="1">IF(OR(INDIRECT(CONCATENATE("'2018-07 (Д)'!O",TEXT(MATCH($C35,'2018-07 (Д)'!$C$2:$C$100,0)+1,0)))="Н/Д",INDIRECT(CONCATENATE("'2018-06 (Д)'!O",TEXT(MATCH($C35,'2018-06 (Д)'!$C$2:$C$100,0)+1,0)))="Н/Д",AND(INDIRECT(CONCATENATE("'2018-07 (Д)'!O",TEXT(MATCH($C35,'2018-07 (Д)'!$C$2:$C$100,0)+1,0)))="Н/Д",INDIRECT(CONCATENATE("'2018-06 (Д)'!O",TEXT(MATCH($C35,'2018-06 (Д)'!$C$2:$C$100,0)+1,0))))),"Н/Д",((INDIRECT(CONCATENATE("'2018-07 (Д)'!O",TEXT(MATCH($C35,'2018-07 (Д)'!$C$2:$C$100,0)+1,0)))-INDIRECT(CONCATENATE("'2018-06 (Д)'!O",TEXT(MATCH($C35,'2018-06 (Д)'!$C$2:$C$100,0)+1,0))))/INDIRECT(CONCATENATE("'2018-06 (Д)'!O",TEXT(MATCH($C35,'2018-06 (Д)'!$C$2:$C$100,0)+1,0))))*100)</f>
        <v>-100.43289583564632</v>
      </c>
      <c r="DP35" s="9">
        <f ca="1">IF(OR(INDIRECT(CONCATENATE("'2018-08 (Д)'!O",TEXT(MATCH($C35,'2018-08 (Д)'!$C$2:$C$100,0)+1,0)))="Н/Д",INDIRECT(CONCATENATE("'2018-07 (Д)'!O",TEXT(MATCH($C35,'2018-07 (Д)'!$C$2:$C$100,0)+1,0)))="Н/Д",AND(INDIRECT(CONCATENATE("'2018-08 (Д)'!O",TEXT(MATCH($C35,'2018-08 (Д)'!$C$2:$C$100,0)+1,0)))="Н/Д",INDIRECT(CONCATENATE("'2018-07 (Д)'!O",TEXT(MATCH($C35,'2018-07 (Д)'!$C$2:$C$100,0)+1,0))))),"Н/Д",((INDIRECT(CONCATENATE("'2018-08 (Д)'!O",TEXT(MATCH($C35,'2018-08 (Д)'!$C$2:$C$100,0)+1,0)))-INDIRECT(CONCATENATE("'2018-07 (Д)'!O",TEXT(MATCH($C35,'2018-07 (Д)'!$C$2:$C$100,0)+1,0))))/INDIRECT(CONCATENATE("'2018-07 (Д)'!O",TEXT(MATCH($C35,'2018-07 (Д)'!$C$2:$C$100,0)+1,0))))*100)</f>
        <v>5462.8010704728031</v>
      </c>
      <c r="DQ35" s="9">
        <f ca="1">IF(OR(INDIRECT(CONCATENATE("'2018-09 (Д)'!O",TEXT(MATCH($C35,'2018-09 (Д)'!$C$2:$C$100,0)+1,0)))="Н/Д",INDIRECT(CONCATENATE("'2018-08 (Д)'!O",TEXT(MATCH($C35,'2018-08 (Д)'!$C$2:$C$100,0)+1,0)))="Н/Д",AND(INDIRECT(CONCATENATE("'2018-09 (Д)'!O",TEXT(MATCH($C35,'2018-09 (Д)'!$C$2:$C$100,0)+1,0)))="Н/Д",INDIRECT(CONCATENATE("'2018-08 (Д)'!O",TEXT(MATCH($C35,'2018-08 (Д)'!$C$2:$C$100,0)+1,0))))),"Н/Д",((INDIRECT(CONCATENATE("'2018-09 (Д)'!O",TEXT(MATCH($C35,'2018-09 (Д)'!$C$2:$C$100,0)+1,0)))-INDIRECT(CONCATENATE("'2018-08 (Д)'!O",TEXT(MATCH($C35,'2018-08 (Д)'!$C$2:$C$100,0)+1,0))))/INDIRECT(CONCATENATE("'2018-08 (Д)'!O",TEXT(MATCH($C35,'2018-08 (Д)'!$C$2:$C$100,0)+1,0))))*100)</f>
        <v>-119.76779614811012</v>
      </c>
      <c r="DR35" s="9">
        <f ca="1">IF(OR(INDIRECT(CONCATENATE("'2018-10 (Д)'!O",TEXT(MATCH($C35,'2018-10 (Д)'!$C$2:$C$100,0)+1,0)))="Н/Д",INDIRECT(CONCATENATE("'2018-09 (Д)'!O",TEXT(MATCH($C35,'2018-09 (Д)'!$C$2:$C$100,0)+1,0)))="Н/Д",AND(INDIRECT(CONCATENATE("'2018-10 (Д)'!O",TEXT(MATCH($C35,'2018-10 (Д)'!$C$2:$C$100,0)+1,0)))="Н/Д",INDIRECT(CONCATENATE("'2018-09 (Д)'!O",TEXT(MATCH($C35,'2018-09 (Д)'!$C$2:$C$100,0)+1,0))))),"Н/Д",((INDIRECT(CONCATENATE("'2018-10 (Д)'!O",TEXT(MATCH($C35,'2018-10 (Д)'!$C$2:$C$100,0)+1,0)))-INDIRECT(CONCATENATE("'2018-09 (Д)'!O",TEXT(MATCH($C35,'2018-09 (Д)'!$C$2:$C$100,0)+1,0))))/INDIRECT(CONCATENATE("'2018-09 (Д)'!O",TEXT(MATCH($C35,'2018-09 (Д)'!$C$2:$C$100,0)+1,0))))*100)</f>
        <v>-10831.00511073254</v>
      </c>
      <c r="DS35" s="9">
        <f ca="1">IF(OR(INDIRECT(CONCATENATE("'2018-11 (Д)'!O",TEXT(MATCH($C35,'2018-11 (Д)'!$C$2:$C$100,0)+1,0)))="Н/Д",INDIRECT(CONCATENATE("'2018-10 (Д)'!O",TEXT(MATCH($C35,'2018-10 (Д)'!$C$2:$C$100,0)+1,0)))="Н/Д",AND(INDIRECT(CONCATENATE("'2018-11 (Д)'!O",TEXT(MATCH($C35,'2018-11 (Д)'!$C$2:$C$100,0)+1,0)))="Н/Д",INDIRECT(CONCATENATE("'2018-10 (Д)'!O",TEXT(MATCH($C35,'2018-10 (Д)'!$C$2:$C$100,0)+1,0))))),"Н/Д",((INDIRECT(CONCATENATE("'2018-11 (Д)'!O",TEXT(MATCH($C35,'2018-11 (Д)'!$C$2:$C$100,0)+1,0)))-INDIRECT(CONCATENATE("'2018-10 (Д)'!O",TEXT(MATCH($C35,'2018-10 (Д)'!$C$2:$C$100,0)+1,0))))/INDIRECT(CONCATENATE("'2018-10 (Д)'!O",TEXT(MATCH($C35,'2018-10 (Д)'!$C$2:$C$100,0)+1,0))))*100)</f>
        <v>-99.946477614715931</v>
      </c>
      <c r="DT35" s="9">
        <f ca="1">IF(OR(INDIRECT(CONCATENATE("'2018-12 (Д)'!O",TEXT(MATCH($C35,'2018-12 (Д)'!$C$2:$C$100,0)+1,0)))="Н/Д",INDIRECT(CONCATENATE("'2018-11 (Д)'!O",TEXT(MATCH($C35,'2018-11 (Д)'!$C$2:$C$100,0)+1,0)))="Н/Д",AND(INDIRECT(CONCATENATE("'2018-12 (Д)'!O",TEXT(MATCH($C35,'2018-12 (Д)'!$C$2:$C$100,0)+1,0)))="Н/Д",INDIRECT(CONCATENATE("'2018-11 (Д)'!O",TEXT(MATCH($C35,'2018-11 (Д)'!$C$2:$C$100,0)+1,0))))),"Н/Д",((INDIRECT(CONCATENATE("'2018-12 (Д)'!O",TEXT(MATCH($C35,'2018-12 (Д)'!$C$2:$C$100,0)+1,0)))-INDIRECT(CONCATENATE("'2018-11 (Д)'!O",TEXT(MATCH($C35,'2018-11 (Д)'!$C$2:$C$100,0)+1,0))))/INDIRECT(CONCATENATE("'2018-11 (Д)'!O",TEXT(MATCH($C35,'2018-11 (Д)'!$C$2:$C$100,0)+1,0))))*100)</f>
        <v>-11.264124293767956</v>
      </c>
      <c r="DU35" s="9"/>
      <c r="DV35" s="9">
        <f ca="1">IF(OR(INDIRECT(CONCATENATE("'2018-03 (Д)'!P",TEXT(MATCH($C35,'2018-03 (Д)'!$C$2:$C$100,0)+1,0)))="Н/Д",INDIRECT(CONCATENATE("'2018-02 (Д)'!P",TEXT(MATCH($C35,'2018-02 (Д)'!$C$2:$C$100,0)+1,0)))="Н/Д",AND(INDIRECT(CONCATENATE("'2018-03 (Д)'!P",TEXT(MATCH($C35,'2018-03 (Д)'!$C$2:$C$100,0)+1,0)))="Н/Д",INDIRECT(CONCATENATE("'2018-02 (Д)'!P",TEXT(MATCH($C35,'2018-02 (Д)'!$C$2:$C$100,0)+1,0))))),"Н/Д",((INDIRECT(CONCATENATE("'2018-03 (Д)'!P",TEXT(MATCH($C35,'2018-03 (Д)'!$C$2:$C$100,0)+1,0)))-INDIRECT(CONCATENATE("'2018-02 (Д)'!P",TEXT(MATCH($C35,'2018-02 (Д)'!$C$2:$C$100,0)+1,0))))/INDIRECT(CONCATENATE("'2018-02 (Д)'!P",TEXT(MATCH($C35,'2018-02 (Д)'!$C$2:$C$100,0)+1,0))))*100)</f>
        <v>8.4231908255058592</v>
      </c>
      <c r="DW35" s="9">
        <f ca="1">IF(OR(INDIRECT(CONCATENATE("'2018-04 (Д)'!P",TEXT(MATCH($C35,'2018-04 (Д)'!$C$2:$C$100,0)+1,0)))="Н/Д",INDIRECT(CONCATENATE("'2018-03 (Д)'!P",TEXT(MATCH($C35,'2018-03 (Д)'!$C$2:$C$100,0)+1,0)))="Н/Д",AND(INDIRECT(CONCATENATE("'2018-04 (Д)'!P",TEXT(MATCH($C35,'2018-04 (Д)'!$C$2:$C$100,0)+1,0)))="Н/Д",INDIRECT(CONCATENATE("'2018-03 (Д)'!P",TEXT(MATCH($C35,'2018-03 (Д)'!$C$2:$C$100,0)+1,0))))),"Н/Д",((INDIRECT(CONCATENATE("'2018-04 (Д)'!P",TEXT(MATCH($C35,'2018-04 (Д)'!$C$2:$C$100,0)+1,0)))-INDIRECT(CONCATENATE("'2018-03 (Д)'!P",TEXT(MATCH($C35,'2018-03 (Д)'!$C$2:$C$100,0)+1,0))))/INDIRECT(CONCATENATE("'2018-03 (Д)'!P",TEXT(MATCH($C35,'2018-03 (Д)'!$C$2:$C$100,0)+1,0))))*100)</f>
        <v>26.777456755222929</v>
      </c>
      <c r="DX35" s="9">
        <f ca="1">IF(OR(INDIRECT(CONCATENATE("'2018-05 (Д)'!P",TEXT(MATCH($C35,'2018-05 (Д)'!$C$2:$C$100,0)+1,0)))="Н/Д",INDIRECT(CONCATENATE("'2018-04 (Д)'!P",TEXT(MATCH($C35,'2018-04 (Д)'!$C$2:$C$100,0)+1,0)))="Н/Д",AND(INDIRECT(CONCATENATE("'2018-05 (Д)'!P",TEXT(MATCH($C35,'2018-05 (Д)'!$C$2:$C$100,0)+1,0)))="Н/Д",INDIRECT(CONCATENATE("'2018-04 (Д)'!P",TEXT(MATCH($C35,'2018-04 (Д)'!$C$2:$C$100,0)+1,0))))),"Н/Д",((INDIRECT(CONCATENATE("'2018-05 (Д)'!P",TEXT(MATCH($C35,'2018-05 (Д)'!$C$2:$C$100,0)+1,0)))-INDIRECT(CONCATENATE("'2018-04 (Д)'!P",TEXT(MATCH($C35,'2018-04 (Д)'!$C$2:$C$100,0)+1,0))))/INDIRECT(CONCATENATE("'2018-04 (Д)'!P",TEXT(MATCH($C35,'2018-04 (Д)'!$C$2:$C$100,0)+1,0))))*100)</f>
        <v>53.342029632020029</v>
      </c>
      <c r="DY35" s="9">
        <f ca="1">IF(OR(INDIRECT(CONCATENATE("'2018-06 (Д)'!P",TEXT(MATCH($C35,'2018-06 (Д)'!$C$2:$C$100,0)+1,0)))="Н/Д",INDIRECT(CONCATENATE("'2018-05 (Д)'!P",TEXT(MATCH($C35,'2018-05 (Д)'!$C$2:$C$100,0)+1,0)))="Н/Д",AND(INDIRECT(CONCATENATE("'2018-06 (Д)'!P",TEXT(MATCH($C35,'2018-06 (Д)'!$C$2:$C$100,0)+1,0)))="Н/Д",INDIRECT(CONCATENATE("'2018-05 (Д)'!P",TEXT(MATCH($C35,'2018-05 (Д)'!$C$2:$C$100,0)+1,0))))),"Н/Д",((INDIRECT(CONCATENATE("'2018-06 (Д)'!P",TEXT(MATCH($C35,'2018-06 (Д)'!$C$2:$C$100,0)+1,0)))-INDIRECT(CONCATENATE("'2018-05 (Д)'!P",TEXT(MATCH($C35,'2018-05 (Д)'!$C$2:$C$100,0)+1,0))))/INDIRECT(CONCATENATE("'2018-05 (Д)'!P",TEXT(MATCH($C35,'2018-05 (Д)'!$C$2:$C$100,0)+1,0))))*100)</f>
        <v>-50.761112666600091</v>
      </c>
      <c r="DZ35" s="9">
        <f ca="1">IF(OR(INDIRECT(CONCATENATE("'2018-07 (Д)'!P",TEXT(MATCH($C35,'2018-07 (Д)'!$C$2:$C$100,0)+1,0)))="Н/Д",INDIRECT(CONCATENATE("'2018-06 (Д)'!P",TEXT(MATCH($C35,'2018-06 (Д)'!$C$2:$C$100,0)+1,0)))="Н/Д",AND(INDIRECT(CONCATENATE("'2018-07 (Д)'!P",TEXT(MATCH($C35,'2018-07 (Д)'!$C$2:$C$100,0)+1,0)))="Н/Д",INDIRECT(CONCATENATE("'2018-06 (Д)'!P",TEXT(MATCH($C35,'2018-06 (Д)'!$C$2:$C$100,0)+1,0))))),"Н/Д",((INDIRECT(CONCATENATE("'2018-07 (Д)'!P",TEXT(MATCH($C35,'2018-07 (Д)'!$C$2:$C$100,0)+1,0)))-INDIRECT(CONCATENATE("'2018-06 (Д)'!P",TEXT(MATCH($C35,'2018-06 (Д)'!$C$2:$C$100,0)+1,0))))/INDIRECT(CONCATENATE("'2018-06 (Д)'!P",TEXT(MATCH($C35,'2018-06 (Д)'!$C$2:$C$100,0)+1,0))))*100)</f>
        <v>63.352335278759519</v>
      </c>
      <c r="EA35" s="9">
        <f ca="1">IF(OR(INDIRECT(CONCATENATE("'2018-08 (Д)'!P",TEXT(MATCH($C35,'2018-08 (Д)'!$C$2:$C$100,0)+1,0)))="Н/Д",INDIRECT(CONCATENATE("'2018-07 (Д)'!P",TEXT(MATCH($C35,'2018-07 (Д)'!$C$2:$C$100,0)+1,0)))="Н/Д",AND(INDIRECT(CONCATENATE("'2018-08 (Д)'!P",TEXT(MATCH($C35,'2018-08 (Д)'!$C$2:$C$100,0)+1,0)))="Н/Д",INDIRECT(CONCATENATE("'2018-07 (Д)'!P",TEXT(MATCH($C35,'2018-07 (Д)'!$C$2:$C$100,0)+1,0))))),"Н/Д",((INDIRECT(CONCATENATE("'2018-08 (Д)'!P",TEXT(MATCH($C35,'2018-08 (Д)'!$C$2:$C$100,0)+1,0)))-INDIRECT(CONCATENATE("'2018-07 (Д)'!P",TEXT(MATCH($C35,'2018-07 (Д)'!$C$2:$C$100,0)+1,0))))/INDIRECT(CONCATENATE("'2018-07 (Д)'!P",TEXT(MATCH($C35,'2018-07 (Д)'!$C$2:$C$100,0)+1,0))))*100)</f>
        <v>42.067965826989202</v>
      </c>
      <c r="EB35" s="9">
        <f ca="1">IF(OR(INDIRECT(CONCATENATE("'2018-09 (Д)'!P",TEXT(MATCH($C35,'2018-09 (Д)'!$C$2:$C$100,0)+1,0)))="Н/Д",INDIRECT(CONCATENATE("'2018-08 (Д)'!P",TEXT(MATCH($C35,'2018-08 (Д)'!$C$2:$C$100,0)+1,0)))="Н/Д",AND(INDIRECT(CONCATENATE("'2018-09 (Д)'!P",TEXT(MATCH($C35,'2018-09 (Д)'!$C$2:$C$100,0)+1,0)))="Н/Д",INDIRECT(CONCATENATE("'2018-08 (Д)'!P",TEXT(MATCH($C35,'2018-08 (Д)'!$C$2:$C$100,0)+1,0))))),"Н/Д",((INDIRECT(CONCATENATE("'2018-09 (Д)'!P",TEXT(MATCH($C35,'2018-09 (Д)'!$C$2:$C$100,0)+1,0)))-INDIRECT(CONCATENATE("'2018-08 (Д)'!P",TEXT(MATCH($C35,'2018-08 (Д)'!$C$2:$C$100,0)+1,0))))/INDIRECT(CONCATENATE("'2018-08 (Д)'!P",TEXT(MATCH($C35,'2018-08 (Д)'!$C$2:$C$100,0)+1,0))))*100)</f>
        <v>-47.227499742657223</v>
      </c>
      <c r="EC35" s="9">
        <f ca="1">IF(OR(INDIRECT(CONCATENATE("'2018-10 (Д)'!P",TEXT(MATCH($C35,'2018-10 (Д)'!$C$2:$C$100,0)+1,0)))="Н/Д",INDIRECT(CONCATENATE("'2018-09 (Д)'!P",TEXT(MATCH($C35,'2018-09 (Д)'!$C$2:$C$100,0)+1,0)))="Н/Д",AND(INDIRECT(CONCATENATE("'2018-10 (Д)'!P",TEXT(MATCH($C35,'2018-10 (Д)'!$C$2:$C$100,0)+1,0)))="Н/Д",INDIRECT(CONCATENATE("'2018-09 (Д)'!P",TEXT(MATCH($C35,'2018-09 (Д)'!$C$2:$C$100,0)+1,0))))),"Н/Д",((INDIRECT(CONCATENATE("'2018-10 (Д)'!P",TEXT(MATCH($C35,'2018-10 (Д)'!$C$2:$C$100,0)+1,0)))-INDIRECT(CONCATENATE("'2018-09 (Д)'!P",TEXT(MATCH($C35,'2018-09 (Д)'!$C$2:$C$100,0)+1,0))))/INDIRECT(CONCATENATE("'2018-09 (Д)'!P",TEXT(MATCH($C35,'2018-09 (Д)'!$C$2:$C$100,0)+1,0))))*100)</f>
        <v>5.0024387208257703</v>
      </c>
      <c r="ED35" s="9">
        <f ca="1">IF(OR(INDIRECT(CONCATENATE("'2018-11 (Д)'!P",TEXT(MATCH($C35,'2018-11 (Д)'!$C$2:$C$100,0)+1,0)))="Н/Д",INDIRECT(CONCATENATE("'2018-10 (Д)'!P",TEXT(MATCH($C35,'2018-10 (Д)'!$C$2:$C$100,0)+1,0)))="Н/Д",AND(INDIRECT(CONCATENATE("'2018-11 (Д)'!P",TEXT(MATCH($C35,'2018-11 (Д)'!$C$2:$C$100,0)+1,0)))="Н/Д",INDIRECT(CONCATENATE("'2018-10 (Д)'!P",TEXT(MATCH($C35,'2018-10 (Д)'!$C$2:$C$100,0)+1,0))))),"Н/Д",((INDIRECT(CONCATENATE("'2018-11 (Д)'!P",TEXT(MATCH($C35,'2018-11 (Д)'!$C$2:$C$100,0)+1,0)))-INDIRECT(CONCATENATE("'2018-10 (Д)'!P",TEXT(MATCH($C35,'2018-10 (Д)'!$C$2:$C$100,0)+1,0))))/INDIRECT(CONCATENATE("'2018-10 (Д)'!P",TEXT(MATCH($C35,'2018-10 (Д)'!$C$2:$C$100,0)+1,0))))*100)</f>
        <v>105.79665321402672</v>
      </c>
      <c r="EE35" s="9">
        <f ca="1">IF(OR(INDIRECT(CONCATENATE("'2018-12 (Д)'!P",TEXT(MATCH($C35,'2018-12 (Д)'!$C$2:$C$100,0)+1,0)))="Н/Д",INDIRECT(CONCATENATE("'2018-11 (Д)'!P",TEXT(MATCH($C35,'2018-11 (Д)'!$C$2:$C$100,0)+1,0)))="Н/Д",AND(INDIRECT(CONCATENATE("'2018-12 (Д)'!P",TEXT(MATCH($C35,'2018-12 (Д)'!$C$2:$C$100,0)+1,0)))="Н/Д",INDIRECT(CONCATENATE("'2018-11 (Д)'!P",TEXT(MATCH($C35,'2018-11 (Д)'!$C$2:$C$100,0)+1,0))))),"Н/Д",((INDIRECT(CONCATENATE("'2018-12 (Д)'!P",TEXT(MATCH($C35,'2018-12 (Д)'!$C$2:$C$100,0)+1,0)))-INDIRECT(CONCATENATE("'2018-11 (Д)'!P",TEXT(MATCH($C35,'2018-11 (Д)'!$C$2:$C$100,0)+1,0))))/INDIRECT(CONCATENATE("'2018-11 (Д)'!P",TEXT(MATCH($C35,'2018-11 (Д)'!$C$2:$C$100,0)+1,0))))*100)</f>
        <v>-4.437682141442532</v>
      </c>
      <c r="EF35" s="9"/>
      <c r="EG35" s="9">
        <f ca="1">IF(OR(INDIRECT(CONCATENATE("'2018-03 (Д)'!Q",TEXT(MATCH($C35,'2018-03 (Д)'!$C$2:$C$100,0)+1,0)))="Н/Д",INDIRECT(CONCATENATE("'2018-02 (Д)'!Q",TEXT(MATCH($C35,'2018-02 (Д)'!$C$2:$C$100,0)+1,0)))="Н/Д",AND(INDIRECT(CONCATENATE("'2018-03 (Д)'!Q",TEXT(MATCH($C35,'2018-03 (Д)'!$C$2:$C$100,0)+1,0)))="Н/Д",INDIRECT(CONCATENATE("'2018-02 (Д)'!Q",TEXT(MATCH($C35,'2018-02 (Д)'!$C$2:$C$100,0)+1,0))))),"Н/Д",((INDIRECT(CONCATENATE("'2018-03 (Д)'!Q",TEXT(MATCH($C35,'2018-03 (Д)'!$C$2:$C$100,0)+1,0)))-INDIRECT(CONCATENATE("'2018-02 (Д)'!Q",TEXT(MATCH($C35,'2018-02 (Д)'!$C$2:$C$100,0)+1,0))))/INDIRECT(CONCATENATE("'2018-02 (Д)'!Q",TEXT(MATCH($C35,'2018-02 (Д)'!$C$2:$C$100,0)+1,0))))*100)</f>
        <v>1072.9353714790705</v>
      </c>
      <c r="EH35" s="9">
        <f ca="1">IF(OR(INDIRECT(CONCATENATE("'2018-04 (Д)'!Q",TEXT(MATCH($C35,'2018-04 (Д)'!$C$2:$C$100,0)+1,0)))="Н/Д",INDIRECT(CONCATENATE("'2018-03 (Д)'!Q",TEXT(MATCH($C35,'2018-03 (Д)'!$C$2:$C$100,0)+1,0)))="Н/Д",AND(INDIRECT(CONCATENATE("'2018-04 (Д)'!Q",TEXT(MATCH($C35,'2018-04 (Д)'!$C$2:$C$100,0)+1,0)))="Н/Д",INDIRECT(CONCATENATE("'2018-03 (Д)'!Q",TEXT(MATCH($C35,'2018-03 (Д)'!$C$2:$C$100,0)+1,0))))),"Н/Д",((INDIRECT(CONCATENATE("'2018-04 (Д)'!Q",TEXT(MATCH($C35,'2018-04 (Д)'!$C$2:$C$100,0)+1,0)))-INDIRECT(CONCATENATE("'2018-03 (Д)'!Q",TEXT(MATCH($C35,'2018-03 (Д)'!$C$2:$C$100,0)+1,0))))/INDIRECT(CONCATENATE("'2018-03 (Д)'!Q",TEXT(MATCH($C35,'2018-03 (Д)'!$C$2:$C$100,0)+1,0))))*100)</f>
        <v>-25.070203139440839</v>
      </c>
      <c r="EI35" s="9">
        <f ca="1">IF(OR(INDIRECT(CONCATENATE("'2018-05 (Д)'!Q",TEXT(MATCH($C35,'2018-05 (Д)'!$C$2:$C$100,0)+1,0)))="Н/Д",INDIRECT(CONCATENATE("'2018-04 (Д)'!Q",TEXT(MATCH($C35,'2018-04 (Д)'!$C$2:$C$100,0)+1,0)))="Н/Д",AND(INDIRECT(CONCATENATE("'2018-05 (Д)'!Q",TEXT(MATCH($C35,'2018-05 (Д)'!$C$2:$C$100,0)+1,0)))="Н/Д",INDIRECT(CONCATENATE("'2018-04 (Д)'!Q",TEXT(MATCH($C35,'2018-04 (Д)'!$C$2:$C$100,0)+1,0))))),"Н/Д",((INDIRECT(CONCATENATE("'2018-05 (Д)'!Q",TEXT(MATCH($C35,'2018-05 (Д)'!$C$2:$C$100,0)+1,0)))-INDIRECT(CONCATENATE("'2018-04 (Д)'!Q",TEXT(MATCH($C35,'2018-04 (Д)'!$C$2:$C$100,0)+1,0))))/INDIRECT(CONCATENATE("'2018-04 (Д)'!Q",TEXT(MATCH($C35,'2018-04 (Д)'!$C$2:$C$100,0)+1,0))))*100)</f>
        <v>-8.0691487161906572</v>
      </c>
      <c r="EJ35" s="9">
        <f ca="1">IF(OR(INDIRECT(CONCATENATE("'2018-06 (Д)'!Q",TEXT(MATCH($C35,'2018-06 (Д)'!$C$2:$C$100,0)+1,0)))="Н/Д",INDIRECT(CONCATENATE("'2018-05 (Д)'!Q",TEXT(MATCH($C35,'2018-05 (Д)'!$C$2:$C$100,0)+1,0)))="Н/Д",AND(INDIRECT(CONCATENATE("'2018-06 (Д)'!Q",TEXT(MATCH($C35,'2018-06 (Д)'!$C$2:$C$100,0)+1,0)))="Н/Д",INDIRECT(CONCATENATE("'2018-05 (Д)'!Q",TEXT(MATCH($C35,'2018-05 (Д)'!$C$2:$C$100,0)+1,0))))),"Н/Д",((INDIRECT(CONCATENATE("'2018-06 (Д)'!Q",TEXT(MATCH($C35,'2018-06 (Д)'!$C$2:$C$100,0)+1,0)))-INDIRECT(CONCATENATE("'2018-05 (Д)'!Q",TEXT(MATCH($C35,'2018-05 (Д)'!$C$2:$C$100,0)+1,0))))/INDIRECT(CONCATENATE("'2018-05 (Д)'!Q",TEXT(MATCH($C35,'2018-05 (Д)'!$C$2:$C$100,0)+1,0))))*100)</f>
        <v>-19.201104846458314</v>
      </c>
      <c r="EK35" s="9">
        <f ca="1">IF(OR(INDIRECT(CONCATENATE("'2018-07 (Д)'!Q",TEXT(MATCH($C35,'2018-07 (Д)'!$C$2:$C$100,0)+1,0)))="Н/Д",INDIRECT(CONCATENATE("'2018-06 (Д)'!Q",TEXT(MATCH($C35,'2018-06 (Д)'!$C$2:$C$100,0)+1,0)))="Н/Д",AND(INDIRECT(CONCATENATE("'2018-07 (Д)'!Q",TEXT(MATCH($C35,'2018-07 (Д)'!$C$2:$C$100,0)+1,0)))="Н/Д",INDIRECT(CONCATENATE("'2018-06 (Д)'!Q",TEXT(MATCH($C35,'2018-06 (Д)'!$C$2:$C$100,0)+1,0))))),"Н/Д",((INDIRECT(CONCATENATE("'2018-07 (Д)'!Q",TEXT(MATCH($C35,'2018-07 (Д)'!$C$2:$C$100,0)+1,0)))-INDIRECT(CONCATENATE("'2018-06 (Д)'!Q",TEXT(MATCH($C35,'2018-06 (Д)'!$C$2:$C$100,0)+1,0))))/INDIRECT(CONCATENATE("'2018-06 (Д)'!Q",TEXT(MATCH($C35,'2018-06 (Д)'!$C$2:$C$100,0)+1,0))))*100)</f>
        <v>25.274812303747709</v>
      </c>
      <c r="EL35" s="9">
        <f ca="1">IF(OR(INDIRECT(CONCATENATE("'2018-08 (Д)'!Q",TEXT(MATCH($C35,'2018-08 (Д)'!$C$2:$C$100,0)+1,0)))="Н/Д",INDIRECT(CONCATENATE("'2018-07 (Д)'!Q",TEXT(MATCH($C35,'2018-07 (Д)'!$C$2:$C$100,0)+1,0)))="Н/Д",AND(INDIRECT(CONCATENATE("'2018-08 (Д)'!Q",TEXT(MATCH($C35,'2018-08 (Д)'!$C$2:$C$100,0)+1,0)))="Н/Д",INDIRECT(CONCATENATE("'2018-07 (Д)'!Q",TEXT(MATCH($C35,'2018-07 (Д)'!$C$2:$C$100,0)+1,0))))),"Н/Д",((INDIRECT(CONCATENATE("'2018-08 (Д)'!Q",TEXT(MATCH($C35,'2018-08 (Д)'!$C$2:$C$100,0)+1,0)))-INDIRECT(CONCATENATE("'2018-07 (Д)'!Q",TEXT(MATCH($C35,'2018-07 (Д)'!$C$2:$C$100,0)+1,0))))/INDIRECT(CONCATENATE("'2018-07 (Д)'!Q",TEXT(MATCH($C35,'2018-07 (Д)'!$C$2:$C$100,0)+1,0))))*100)</f>
        <v>-2.1070912987002899</v>
      </c>
      <c r="EM35" s="9">
        <f ca="1">IF(OR(INDIRECT(CONCATENATE("'2018-09 (Д)'!Q",TEXT(MATCH($C35,'2018-09 (Д)'!$C$2:$C$100,0)+1,0)))="Н/Д",INDIRECT(CONCATENATE("'2018-08 (Д)'!Q",TEXT(MATCH($C35,'2018-08 (Д)'!$C$2:$C$100,0)+1,0)))="Н/Д",AND(INDIRECT(CONCATENATE("'2018-09 (Д)'!Q",TEXT(MATCH($C35,'2018-09 (Д)'!$C$2:$C$100,0)+1,0)))="Н/Д",INDIRECT(CONCATENATE("'2018-08 (Д)'!Q",TEXT(MATCH($C35,'2018-08 (Д)'!$C$2:$C$100,0)+1,0))))),"Н/Д",((INDIRECT(CONCATENATE("'2018-09 (Д)'!Q",TEXT(MATCH($C35,'2018-09 (Д)'!$C$2:$C$100,0)+1,0)))-INDIRECT(CONCATENATE("'2018-08 (Д)'!Q",TEXT(MATCH($C35,'2018-08 (Д)'!$C$2:$C$100,0)+1,0))))/INDIRECT(CONCATENATE("'2018-08 (Д)'!Q",TEXT(MATCH($C35,'2018-08 (Д)'!$C$2:$C$100,0)+1,0))))*100)</f>
        <v>3.9595408127671314</v>
      </c>
      <c r="EN35" s="9">
        <f ca="1">IF(OR(INDIRECT(CONCATENATE("'2018-10 (Д)'!Q",TEXT(MATCH($C35,'2018-10 (Д)'!$C$2:$C$100,0)+1,0)))="Н/Д",INDIRECT(CONCATENATE("'2018-09 (Д)'!Q",TEXT(MATCH($C35,'2018-09 (Д)'!$C$2:$C$100,0)+1,0)))="Н/Д",AND(INDIRECT(CONCATENATE("'2018-10 (Д)'!Q",TEXT(MATCH($C35,'2018-10 (Д)'!$C$2:$C$100,0)+1,0)))="Н/Д",INDIRECT(CONCATENATE("'2018-09 (Д)'!Q",TEXT(MATCH($C35,'2018-09 (Д)'!$C$2:$C$100,0)+1,0))))),"Н/Д",((INDIRECT(CONCATENATE("'2018-10 (Д)'!Q",TEXT(MATCH($C35,'2018-10 (Д)'!$C$2:$C$100,0)+1,0)))-INDIRECT(CONCATENATE("'2018-09 (Д)'!Q",TEXT(MATCH($C35,'2018-09 (Д)'!$C$2:$C$100,0)+1,0))))/INDIRECT(CONCATENATE("'2018-09 (Д)'!Q",TEXT(MATCH($C35,'2018-09 (Д)'!$C$2:$C$100,0)+1,0))))*100)</f>
        <v>-22.894459749554166</v>
      </c>
      <c r="EO35" s="9">
        <f ca="1">IF(OR(INDIRECT(CONCATENATE("'2018-11 (Д)'!Q",TEXT(MATCH($C35,'2018-11 (Д)'!$C$2:$C$100,0)+1,0)))="Н/Д",INDIRECT(CONCATENATE("'2018-10 (Д)'!Q",TEXT(MATCH($C35,'2018-10 (Д)'!$C$2:$C$100,0)+1,0)))="Н/Д",AND(INDIRECT(CONCATENATE("'2018-11 (Д)'!Q",TEXT(MATCH($C35,'2018-11 (Д)'!$C$2:$C$100,0)+1,0)))="Н/Д",INDIRECT(CONCATENATE("'2018-10 (Д)'!Q",TEXT(MATCH($C35,'2018-10 (Д)'!$C$2:$C$100,0)+1,0))))),"Н/Д",((INDIRECT(CONCATENATE("'2018-11 (Д)'!Q",TEXT(MATCH($C35,'2018-11 (Д)'!$C$2:$C$100,0)+1,0)))-INDIRECT(CONCATENATE("'2018-10 (Д)'!Q",TEXT(MATCH($C35,'2018-10 (Д)'!$C$2:$C$100,0)+1,0))))/INDIRECT(CONCATENATE("'2018-10 (Д)'!Q",TEXT(MATCH($C35,'2018-10 (Д)'!$C$2:$C$100,0)+1,0))))*100)</f>
        <v>26.655989953883452</v>
      </c>
      <c r="EP35" s="9">
        <f ca="1">IF(OR(INDIRECT(CONCATENATE("'2018-12 (Д)'!Q",TEXT(MATCH($C35,'2018-12 (Д)'!$C$2:$C$100,0)+1,0)))="Н/Д",INDIRECT(CONCATENATE("'2018-11 (Д)'!Q",TEXT(MATCH($C35,'2018-11 (Д)'!$C$2:$C$100,0)+1,0)))="Н/Д",AND(INDIRECT(CONCATENATE("'2018-12 (Д)'!Q",TEXT(MATCH($C35,'2018-12 (Д)'!$C$2:$C$100,0)+1,0)))="Н/Д",INDIRECT(CONCATENATE("'2018-11 (Д)'!Q",TEXT(MATCH($C35,'2018-11 (Д)'!$C$2:$C$100,0)+1,0))))),"Н/Д",((INDIRECT(CONCATENATE("'2018-12 (Д)'!Q",TEXT(MATCH($C35,'2018-12 (Д)'!$C$2:$C$100,0)+1,0)))-INDIRECT(CONCATENATE("'2018-11 (Д)'!Q",TEXT(MATCH($C35,'2018-11 (Д)'!$C$2:$C$100,0)+1,0))))/INDIRECT(CONCATENATE("'2018-11 (Д)'!Q",TEXT(MATCH($C35,'2018-11 (Д)'!$C$2:$C$100,0)+1,0))))*100)</f>
        <v>-16.567435536625641</v>
      </c>
      <c r="EQ35" s="9"/>
      <c r="ER35" s="9">
        <f ca="1">IF(OR(INDIRECT(CONCATENATE("'2018-03 (Д)'!R",TEXT(MATCH($C35,'2018-03 (Д)'!$C$2:$C$100,0)+1,0)))="Н/Д",INDIRECT(CONCATENATE("'2018-02 (Д)'!R",TEXT(MATCH($C35,'2018-02 (Д)'!$C$2:$C$100,0)+1,0)))="Н/Д",AND(INDIRECT(CONCATENATE("'2018-03 (Д)'!R",TEXT(MATCH($C35,'2018-03 (Д)'!$C$2:$C$100,0)+1,0)))="Н/Д",INDIRECT(CONCATENATE("'2018-02 (Д)'!R",TEXT(MATCH($C35,'2018-02 (Д)'!$C$2:$C$100,0)+1,0))))),"Н/Д",((INDIRECT(CONCATENATE("'2018-03 (Д)'!R",TEXT(MATCH($C35,'2018-03 (Д)'!$C$2:$C$100,0)+1,0)))-INDIRECT(CONCATENATE("'2018-02 (Д)'!R",TEXT(MATCH($C35,'2018-02 (Д)'!$C$2:$C$100,0)+1,0))))/INDIRECT(CONCATENATE("'2018-02 (Д)'!R",TEXT(MATCH($C35,'2018-02 (Д)'!$C$2:$C$100,0)+1,0))))*100)</f>
        <v>49.747637519224682</v>
      </c>
      <c r="ES35" s="9">
        <f ca="1">IF(OR(INDIRECT(CONCATENATE("'2018-04 (Д)'!R",TEXT(MATCH($C35,'2018-04 (Д)'!$C$2:$C$100,0)+1,0)))="Н/Д",INDIRECT(CONCATENATE("'2018-03 (Д)'!R",TEXT(MATCH($C35,'2018-03 (Д)'!$C$2:$C$100,0)+1,0)))="Н/Д",AND(INDIRECT(CONCATENATE("'2018-04 (Д)'!R",TEXT(MATCH($C35,'2018-04 (Д)'!$C$2:$C$100,0)+1,0)))="Н/Д",INDIRECT(CONCATENATE("'2018-03 (Д)'!R",TEXT(MATCH($C35,'2018-03 (Д)'!$C$2:$C$100,0)+1,0))))),"Н/Д",((INDIRECT(CONCATENATE("'2018-04 (Д)'!R",TEXT(MATCH($C35,'2018-04 (Д)'!$C$2:$C$100,0)+1,0)))-INDIRECT(CONCATENATE("'2018-03 (Д)'!R",TEXT(MATCH($C35,'2018-03 (Д)'!$C$2:$C$100,0)+1,0))))/INDIRECT(CONCATENATE("'2018-03 (Д)'!R",TEXT(MATCH($C35,'2018-03 (Д)'!$C$2:$C$100,0)+1,0))))*100)</f>
        <v>-42.464996085483349</v>
      </c>
      <c r="ET35" s="9">
        <f ca="1">IF(OR(INDIRECT(CONCATENATE("'2018-05 (Д)'!R",TEXT(MATCH($C35,'2018-05 (Д)'!$C$2:$C$100,0)+1,0)))="Н/Д",INDIRECT(CONCATENATE("'2018-04 (Д)'!R",TEXT(MATCH($C35,'2018-04 (Д)'!$C$2:$C$100,0)+1,0)))="Н/Д",AND(INDIRECT(CONCATENATE("'2018-05 (Д)'!R",TEXT(MATCH($C35,'2018-05 (Д)'!$C$2:$C$100,0)+1,0)))="Н/Д",INDIRECT(CONCATENATE("'2018-04 (Д)'!R",TEXT(MATCH($C35,'2018-04 (Д)'!$C$2:$C$100,0)+1,0))))),"Н/Д",((INDIRECT(CONCATENATE("'2018-05 (Д)'!R",TEXT(MATCH($C35,'2018-05 (Д)'!$C$2:$C$100,0)+1,0)))-INDIRECT(CONCATENATE("'2018-04 (Д)'!R",TEXT(MATCH($C35,'2018-04 (Д)'!$C$2:$C$100,0)+1,0))))/INDIRECT(CONCATENATE("'2018-04 (Д)'!R",TEXT(MATCH($C35,'2018-04 (Д)'!$C$2:$C$100,0)+1,0))))*100)</f>
        <v>55.95892839112976</v>
      </c>
      <c r="EU35" s="9">
        <f ca="1">IF(OR(INDIRECT(CONCATENATE("'2018-06 (Д)'!R",TEXT(MATCH($C35,'2018-06 (Д)'!$C$2:$C$100,0)+1,0)))="Н/Д",INDIRECT(CONCATENATE("'2018-05 (Д)'!R",TEXT(MATCH($C35,'2018-05 (Д)'!$C$2:$C$100,0)+1,0)))="Н/Д",AND(INDIRECT(CONCATENATE("'2018-06 (Д)'!R",TEXT(MATCH($C35,'2018-06 (Д)'!$C$2:$C$100,0)+1,0)))="Н/Д",INDIRECT(CONCATENATE("'2018-05 (Д)'!R",TEXT(MATCH($C35,'2018-05 (Д)'!$C$2:$C$100,0)+1,0))))),"Н/Д",((INDIRECT(CONCATENATE("'2018-06 (Д)'!R",TEXT(MATCH($C35,'2018-06 (Д)'!$C$2:$C$100,0)+1,0)))-INDIRECT(CONCATENATE("'2018-05 (Д)'!R",TEXT(MATCH($C35,'2018-05 (Д)'!$C$2:$C$100,0)+1,0))))/INDIRECT(CONCATENATE("'2018-05 (Д)'!R",TEXT(MATCH($C35,'2018-05 (Д)'!$C$2:$C$100,0)+1,0))))*100)</f>
        <v>214.97386963394734</v>
      </c>
      <c r="EV35" s="9">
        <f ca="1">IF(OR(INDIRECT(CONCATENATE("'2018-07 (Д)'!R",TEXT(MATCH($C35,'2018-07 (Д)'!$C$2:$C$100,0)+1,0)))="Н/Д",INDIRECT(CONCATENATE("'2018-06 (Д)'!R",TEXT(MATCH($C35,'2018-06 (Д)'!$C$2:$C$100,0)+1,0)))="Н/Д",AND(INDIRECT(CONCATENATE("'2018-07 (Д)'!R",TEXT(MATCH($C35,'2018-07 (Д)'!$C$2:$C$100,0)+1,0)))="Н/Д",INDIRECT(CONCATENATE("'2018-06 (Д)'!R",TEXT(MATCH($C35,'2018-06 (Д)'!$C$2:$C$100,0)+1,0))))),"Н/Д",((INDIRECT(CONCATENATE("'2018-07 (Д)'!R",TEXT(MATCH($C35,'2018-07 (Д)'!$C$2:$C$100,0)+1,0)))-INDIRECT(CONCATENATE("'2018-06 (Д)'!R",TEXT(MATCH($C35,'2018-06 (Д)'!$C$2:$C$100,0)+1,0))))/INDIRECT(CONCATENATE("'2018-06 (Д)'!R",TEXT(MATCH($C35,'2018-06 (Д)'!$C$2:$C$100,0)+1,0))))*100)</f>
        <v>-59.610509785547869</v>
      </c>
      <c r="EW35" s="9">
        <f ca="1">IF(OR(INDIRECT(CONCATENATE("'2018-08 (Д)'!R",TEXT(MATCH($C35,'2018-08 (Д)'!$C$2:$C$100,0)+1,0)))="Н/Д",INDIRECT(CONCATENATE("'2018-07 (Д)'!R",TEXT(MATCH($C35,'2018-07 (Д)'!$C$2:$C$100,0)+1,0)))="Н/Д",AND(INDIRECT(CONCATENATE("'2018-08 (Д)'!R",TEXT(MATCH($C35,'2018-08 (Д)'!$C$2:$C$100,0)+1,0)))="Н/Д",INDIRECT(CONCATENATE("'2018-07 (Д)'!R",TEXT(MATCH($C35,'2018-07 (Д)'!$C$2:$C$100,0)+1,0))))),"Н/Д",((INDIRECT(CONCATENATE("'2018-08 (Д)'!R",TEXT(MATCH($C35,'2018-08 (Д)'!$C$2:$C$100,0)+1,0)))-INDIRECT(CONCATENATE("'2018-07 (Д)'!R",TEXT(MATCH($C35,'2018-07 (Д)'!$C$2:$C$100,0)+1,0))))/INDIRECT(CONCATENATE("'2018-07 (Д)'!R",TEXT(MATCH($C35,'2018-07 (Д)'!$C$2:$C$100,0)+1,0))))*100)</f>
        <v>-35.203983188507216</v>
      </c>
      <c r="EX35" s="9">
        <f ca="1">IF(OR(INDIRECT(CONCATENATE("'2018-09 (Д)'!R",TEXT(MATCH($C35,'2018-09 (Д)'!$C$2:$C$100,0)+1,0)))="Н/Д",INDIRECT(CONCATENATE("'2018-08 (Д)'!R",TEXT(MATCH($C35,'2018-08 (Д)'!$C$2:$C$100,0)+1,0)))="Н/Д",AND(INDIRECT(CONCATENATE("'2018-09 (Д)'!R",TEXT(MATCH($C35,'2018-09 (Д)'!$C$2:$C$100,0)+1,0)))="Н/Д",INDIRECT(CONCATENATE("'2018-08 (Д)'!R",TEXT(MATCH($C35,'2018-08 (Д)'!$C$2:$C$100,0)+1,0))))),"Н/Д",((INDIRECT(CONCATENATE("'2018-09 (Д)'!R",TEXT(MATCH($C35,'2018-09 (Д)'!$C$2:$C$100,0)+1,0)))-INDIRECT(CONCATENATE("'2018-08 (Д)'!R",TEXT(MATCH($C35,'2018-08 (Д)'!$C$2:$C$100,0)+1,0))))/INDIRECT(CONCATENATE("'2018-08 (Д)'!R",TEXT(MATCH($C35,'2018-08 (Д)'!$C$2:$C$100,0)+1,0))))*100)</f>
        <v>11.539309151673853</v>
      </c>
      <c r="EY35" s="9">
        <f ca="1">IF(OR(INDIRECT(CONCATENATE("'2018-10 (Д)'!R",TEXT(MATCH($C35,'2018-10 (Д)'!$C$2:$C$100,0)+1,0)))="Н/Д",INDIRECT(CONCATENATE("'2018-09 (Д)'!R",TEXT(MATCH($C35,'2018-09 (Д)'!$C$2:$C$100,0)+1,0)))="Н/Д",AND(INDIRECT(CONCATENATE("'2018-10 (Д)'!R",TEXT(MATCH($C35,'2018-10 (Д)'!$C$2:$C$100,0)+1,0)))="Н/Д",INDIRECT(CONCATENATE("'2018-09 (Д)'!R",TEXT(MATCH($C35,'2018-09 (Д)'!$C$2:$C$100,0)+1,0))))),"Н/Д",((INDIRECT(CONCATENATE("'2018-10 (Д)'!R",TEXT(MATCH($C35,'2018-10 (Д)'!$C$2:$C$100,0)+1,0)))-INDIRECT(CONCATENATE("'2018-09 (Д)'!R",TEXT(MATCH($C35,'2018-09 (Д)'!$C$2:$C$100,0)+1,0))))/INDIRECT(CONCATENATE("'2018-09 (Д)'!R",TEXT(MATCH($C35,'2018-09 (Д)'!$C$2:$C$100,0)+1,0))))*100)</f>
        <v>-21.21648344329493</v>
      </c>
      <c r="EZ35" s="9">
        <f ca="1">IF(OR(INDIRECT(CONCATENATE("'2018-11 (Д)'!R",TEXT(MATCH($C35,'2018-11 (Д)'!$C$2:$C$100,0)+1,0)))="Н/Д",INDIRECT(CONCATENATE("'2018-10 (Д)'!R",TEXT(MATCH($C35,'2018-10 (Д)'!$C$2:$C$100,0)+1,0)))="Н/Д",AND(INDIRECT(CONCATENATE("'2018-11 (Д)'!R",TEXT(MATCH($C35,'2018-11 (Д)'!$C$2:$C$100,0)+1,0)))="Н/Д",INDIRECT(CONCATENATE("'2018-10 (Д)'!R",TEXT(MATCH($C35,'2018-10 (Д)'!$C$2:$C$100,0)+1,0))))),"Н/Д",((INDIRECT(CONCATENATE("'2018-11 (Д)'!R",TEXT(MATCH($C35,'2018-11 (Д)'!$C$2:$C$100,0)+1,0)))-INDIRECT(CONCATENATE("'2018-10 (Д)'!R",TEXT(MATCH($C35,'2018-10 (Д)'!$C$2:$C$100,0)+1,0))))/INDIRECT(CONCATENATE("'2018-10 (Д)'!R",TEXT(MATCH($C35,'2018-10 (Д)'!$C$2:$C$100,0)+1,0))))*100)</f>
        <v>87.073265141751051</v>
      </c>
      <c r="FA35" s="9">
        <f ca="1">IF(OR(INDIRECT(CONCATENATE("'2018-12 (Д)'!R",TEXT(MATCH($C35,'2018-12 (Д)'!$C$2:$C$100,0)+1,0)))="Н/Д",INDIRECT(CONCATENATE("'2018-11 (Д)'!R",TEXT(MATCH($C35,'2018-11 (Д)'!$C$2:$C$100,0)+1,0)))="Н/Д",AND(INDIRECT(CONCATENATE("'2018-12 (Д)'!R",TEXT(MATCH($C35,'2018-12 (Д)'!$C$2:$C$100,0)+1,0)))="Н/Д",INDIRECT(CONCATENATE("'2018-11 (Д)'!R",TEXT(MATCH($C35,'2018-11 (Д)'!$C$2:$C$100,0)+1,0))))),"Н/Д",((INDIRECT(CONCATENATE("'2018-12 (Д)'!R",TEXT(MATCH($C35,'2018-12 (Д)'!$C$2:$C$100,0)+1,0)))-INDIRECT(CONCATENATE("'2018-11 (Д)'!R",TEXT(MATCH($C35,'2018-11 (Д)'!$C$2:$C$100,0)+1,0))))/INDIRECT(CONCATENATE("'2018-11 (Д)'!R",TEXT(MATCH($C35,'2018-11 (Д)'!$C$2:$C$100,0)+1,0))))*100)</f>
        <v>-12.289234008866767</v>
      </c>
      <c r="FB35" s="9"/>
      <c r="FC35" s="9">
        <f ca="1">IF(OR(INDIRECT(CONCATENATE("'2018-03 (Д)'!S",TEXT(MATCH($C35,'2018-03 (Д)'!$C$2:$C$100,0)+1,0)))="Н/Д",INDIRECT(CONCATENATE("'2018-02 (Д)'!S",TEXT(MATCH($C35,'2018-02 (Д)'!$C$2:$C$100,0)+1,0)))="Н/Д",AND(INDIRECT(CONCATENATE("'2018-03 (Д)'!S",TEXT(MATCH($C35,'2018-03 (Д)'!$C$2:$C$100,0)+1,0)))="Н/Д",INDIRECT(CONCATENATE("'2018-02 (Д)'!S",TEXT(MATCH($C35,'2018-02 (Д)'!$C$2:$C$100,0)+1,0))))),"Н/Д",((INDIRECT(CONCATENATE("'2018-03 (Д)'!S",TEXT(MATCH($C35,'2018-03 (Д)'!$C$2:$C$100,0)+1,0)))-INDIRECT(CONCATENATE("'2018-02 (Д)'!S",TEXT(MATCH($C35,'2018-02 (Д)'!$C$2:$C$100,0)+1,0))))/INDIRECT(CONCATENATE("'2018-02 (Д)'!S",TEXT(MATCH($C35,'2018-02 (Д)'!$C$2:$C$100,0)+1,0))))*100)</f>
        <v>610.18545945945948</v>
      </c>
      <c r="FD35" s="9">
        <f ca="1">IF(OR(INDIRECT(CONCATENATE("'2018-04 (Д)'!S",TEXT(MATCH($C35,'2018-04 (Д)'!$C$2:$C$100,0)+1,0)))="Н/Д",INDIRECT(CONCATENATE("'2018-03 (Д)'!S",TEXT(MATCH($C35,'2018-03 (Д)'!$C$2:$C$100,0)+1,0)))="Н/Д",AND(INDIRECT(CONCATENATE("'2018-04 (Д)'!S",TEXT(MATCH($C35,'2018-04 (Д)'!$C$2:$C$100,0)+1,0)))="Н/Д",INDIRECT(CONCATENATE("'2018-03 (Д)'!S",TEXT(MATCH($C35,'2018-03 (Д)'!$C$2:$C$100,0)+1,0))))),"Н/Д",((INDIRECT(CONCATENATE("'2018-04 (Д)'!S",TEXT(MATCH($C35,'2018-04 (Д)'!$C$2:$C$100,0)+1,0)))-INDIRECT(CONCATENATE("'2018-03 (Д)'!S",TEXT(MATCH($C35,'2018-03 (Д)'!$C$2:$C$100,0)+1,0))))/INDIRECT(CONCATENATE("'2018-03 (Д)'!S",TEXT(MATCH($C35,'2018-03 (Д)'!$C$2:$C$100,0)+1,0))))*100)</f>
        <v>-20.818931880070004</v>
      </c>
      <c r="FE35" s="9">
        <f ca="1">IF(OR(INDIRECT(CONCATENATE("'2018-05 (Д)'!S",TEXT(MATCH($C35,'2018-05 (Д)'!$C$2:$C$100,0)+1,0)))="Н/Д",INDIRECT(CONCATENATE("'2018-04 (Д)'!S",TEXT(MATCH($C35,'2018-04 (Д)'!$C$2:$C$100,0)+1,0)))="Н/Д",AND(INDIRECT(CONCATENATE("'2018-05 (Д)'!S",TEXT(MATCH($C35,'2018-05 (Д)'!$C$2:$C$100,0)+1,0)))="Н/Д",INDIRECT(CONCATENATE("'2018-04 (Д)'!S",TEXT(MATCH($C35,'2018-04 (Д)'!$C$2:$C$100,0)+1,0))))),"Н/Д",((INDIRECT(CONCATENATE("'2018-05 (Д)'!S",TEXT(MATCH($C35,'2018-05 (Д)'!$C$2:$C$100,0)+1,0)))-INDIRECT(CONCATENATE("'2018-04 (Д)'!S",TEXT(MATCH($C35,'2018-04 (Д)'!$C$2:$C$100,0)+1,0))))/INDIRECT(CONCATENATE("'2018-04 (Д)'!S",TEXT(MATCH($C35,'2018-04 (Д)'!$C$2:$C$100,0)+1,0))))*100)</f>
        <v>28.302965928588936</v>
      </c>
      <c r="FF35" s="9">
        <f ca="1">IF(OR(INDIRECT(CONCATENATE("'2018-06 (Д)'!S",TEXT(MATCH($C35,'2018-06 (Д)'!$C$2:$C$100,0)+1,0)))="Н/Д",INDIRECT(CONCATENATE("'2018-05 (Д)'!S",TEXT(MATCH($C35,'2018-05 (Д)'!$C$2:$C$100,0)+1,0)))="Н/Д",AND(INDIRECT(CONCATENATE("'2018-06 (Д)'!S",TEXT(MATCH($C35,'2018-06 (Д)'!$C$2:$C$100,0)+1,0)))="Н/Д",INDIRECT(CONCATENATE("'2018-05 (Д)'!S",TEXT(MATCH($C35,'2018-05 (Д)'!$C$2:$C$100,0)+1,0))))),"Н/Д",((INDIRECT(CONCATENATE("'2018-06 (Д)'!S",TEXT(MATCH($C35,'2018-06 (Д)'!$C$2:$C$100,0)+1,0)))-INDIRECT(CONCATENATE("'2018-05 (Д)'!S",TEXT(MATCH($C35,'2018-05 (Д)'!$C$2:$C$100,0)+1,0))))/INDIRECT(CONCATENATE("'2018-05 (Д)'!S",TEXT(MATCH($C35,'2018-05 (Д)'!$C$2:$C$100,0)+1,0))))*100)</f>
        <v>-33.489292042359835</v>
      </c>
      <c r="FG35" s="9">
        <f ca="1">IF(OR(INDIRECT(CONCATENATE("'2018-07 (Д)'!S",TEXT(MATCH($C35,'2018-07 (Д)'!$C$2:$C$100,0)+1,0)))="Н/Д",INDIRECT(CONCATENATE("'2018-06 (Д)'!S",TEXT(MATCH($C35,'2018-06 (Д)'!$C$2:$C$100,0)+1,0)))="Н/Д",AND(INDIRECT(CONCATENATE("'2018-07 (Д)'!S",TEXT(MATCH($C35,'2018-07 (Д)'!$C$2:$C$100,0)+1,0)))="Н/Д",INDIRECT(CONCATENATE("'2018-06 (Д)'!S",TEXT(MATCH($C35,'2018-06 (Д)'!$C$2:$C$100,0)+1,0))))),"Н/Д",((INDIRECT(CONCATENATE("'2018-07 (Д)'!S",TEXT(MATCH($C35,'2018-07 (Д)'!$C$2:$C$100,0)+1,0)))-INDIRECT(CONCATENATE("'2018-06 (Д)'!S",TEXT(MATCH($C35,'2018-06 (Д)'!$C$2:$C$100,0)+1,0))))/INDIRECT(CONCATENATE("'2018-06 (Д)'!S",TEXT(MATCH($C35,'2018-06 (Д)'!$C$2:$C$100,0)+1,0))))*100)</f>
        <v>-28.752865373892504</v>
      </c>
      <c r="FH35" s="9">
        <f ca="1">IF(OR(INDIRECT(CONCATENATE("'2018-08 (Д)'!S",TEXT(MATCH($C35,'2018-08 (Д)'!$C$2:$C$100,0)+1,0)))="Н/Д",INDIRECT(CONCATENATE("'2018-07 (Д)'!S",TEXT(MATCH($C35,'2018-07 (Д)'!$C$2:$C$100,0)+1,0)))="Н/Д",AND(INDIRECT(CONCATENATE("'2018-08 (Д)'!S",TEXT(MATCH($C35,'2018-08 (Д)'!$C$2:$C$100,0)+1,0)))="Н/Д",INDIRECT(CONCATENATE("'2018-07 (Д)'!S",TEXT(MATCH($C35,'2018-07 (Д)'!$C$2:$C$100,0)+1,0))))),"Н/Д",((INDIRECT(CONCATENATE("'2018-08 (Д)'!S",TEXT(MATCH($C35,'2018-08 (Д)'!$C$2:$C$100,0)+1,0)))-INDIRECT(CONCATENATE("'2018-07 (Д)'!S",TEXT(MATCH($C35,'2018-07 (Д)'!$C$2:$C$100,0)+1,0))))/INDIRECT(CONCATENATE("'2018-07 (Д)'!S",TEXT(MATCH($C35,'2018-07 (Д)'!$C$2:$C$100,0)+1,0))))*100)</f>
        <v>57.233201581027529</v>
      </c>
      <c r="FI35" s="9">
        <f ca="1">IF(OR(INDIRECT(CONCATENATE("'2018-09 (Д)'!S",TEXT(MATCH($C35,'2018-09 (Д)'!$C$2:$C$100,0)+1,0)))="Н/Д",INDIRECT(CONCATENATE("'2018-08 (Д)'!S",TEXT(MATCH($C35,'2018-08 (Д)'!$C$2:$C$100,0)+1,0)))="Н/Д",AND(INDIRECT(CONCATENATE("'2018-09 (Д)'!S",TEXT(MATCH($C35,'2018-09 (Д)'!$C$2:$C$100,0)+1,0)))="Н/Д",INDIRECT(CONCATENATE("'2018-08 (Д)'!S",TEXT(MATCH($C35,'2018-08 (Д)'!$C$2:$C$100,0)+1,0))))),"Н/Д",((INDIRECT(CONCATENATE("'2018-09 (Д)'!S",TEXT(MATCH($C35,'2018-09 (Д)'!$C$2:$C$100,0)+1,0)))-INDIRECT(CONCATENATE("'2018-08 (Д)'!S",TEXT(MATCH($C35,'2018-08 (Д)'!$C$2:$C$100,0)+1,0))))/INDIRECT(CONCATENATE("'2018-08 (Д)'!S",TEXT(MATCH($C35,'2018-08 (Д)'!$C$2:$C$100,0)+1,0))))*100)</f>
        <v>66.591151332327712</v>
      </c>
      <c r="FJ35" s="9">
        <f ca="1">IF(OR(INDIRECT(CONCATENATE("'2018-10 (Д)'!S",TEXT(MATCH($C35,'2018-10 (Д)'!$C$2:$C$100,0)+1,0)))="Н/Д",INDIRECT(CONCATENATE("'2018-09 (Д)'!S",TEXT(MATCH($C35,'2018-09 (Д)'!$C$2:$C$100,0)+1,0)))="Н/Д",AND(INDIRECT(CONCATENATE("'2018-10 (Д)'!S",TEXT(MATCH($C35,'2018-10 (Д)'!$C$2:$C$100,0)+1,0)))="Н/Д",INDIRECT(CONCATENATE("'2018-09 (Д)'!S",TEXT(MATCH($C35,'2018-09 (Д)'!$C$2:$C$100,0)+1,0))))),"Н/Д",((INDIRECT(CONCATENATE("'2018-10 (Д)'!S",TEXT(MATCH($C35,'2018-10 (Д)'!$C$2:$C$100,0)+1,0)))-INDIRECT(CONCATENATE("'2018-09 (Д)'!S",TEXT(MATCH($C35,'2018-09 (Д)'!$C$2:$C$100,0)+1,0))))/INDIRECT(CONCATENATE("'2018-09 (Д)'!S",TEXT(MATCH($C35,'2018-09 (Д)'!$C$2:$C$100,0)+1,0))))*100)</f>
        <v>-73.698792031864798</v>
      </c>
      <c r="FK35" s="9">
        <f ca="1">IF(OR(INDIRECT(CONCATENATE("'2018-11 (Д)'!S",TEXT(MATCH($C35,'2018-11 (Д)'!$C$2:$C$100,0)+1,0)))="Н/Д",INDIRECT(CONCATENATE("'2018-10 (Д)'!S",TEXT(MATCH($C35,'2018-10 (Д)'!$C$2:$C$100,0)+1,0)))="Н/Д",AND(INDIRECT(CONCATENATE("'2018-11 (Д)'!S",TEXT(MATCH($C35,'2018-11 (Д)'!$C$2:$C$100,0)+1,0)))="Н/Д",INDIRECT(CONCATENATE("'2018-10 (Д)'!S",TEXT(MATCH($C35,'2018-10 (Д)'!$C$2:$C$100,0)+1,0))))),"Н/Д",((INDIRECT(CONCATENATE("'2018-11 (Д)'!S",TEXT(MATCH($C35,'2018-11 (Д)'!$C$2:$C$100,0)+1,0)))-INDIRECT(CONCATENATE("'2018-10 (Д)'!S",TEXT(MATCH($C35,'2018-10 (Д)'!$C$2:$C$100,0)+1,0))))/INDIRECT(CONCATENATE("'2018-10 (Д)'!S",TEXT(MATCH($C35,'2018-10 (Д)'!$C$2:$C$100,0)+1,0))))*100)</f>
        <v>83.134631493189829</v>
      </c>
      <c r="FL35" s="9">
        <f ca="1">IF(OR(INDIRECT(CONCATENATE("'2018-12 (Д)'!S",TEXT(MATCH($C35,'2018-12 (Д)'!$C$2:$C$100,0)+1,0)))="Н/Д",INDIRECT(CONCATENATE("'2018-11 (Д)'!S",TEXT(MATCH($C35,'2018-11 (Д)'!$C$2:$C$100,0)+1,0)))="Н/Д",AND(INDIRECT(CONCATENATE("'2018-12 (Д)'!S",TEXT(MATCH($C35,'2018-12 (Д)'!$C$2:$C$100,0)+1,0)))="Н/Д",INDIRECT(CONCATENATE("'2018-11 (Д)'!S",TEXT(MATCH($C35,'2018-11 (Д)'!$C$2:$C$100,0)+1,0))))),"Н/Д",((INDIRECT(CONCATENATE("'2018-12 (Д)'!S",TEXT(MATCH($C35,'2018-12 (Д)'!$C$2:$C$100,0)+1,0)))-INDIRECT(CONCATENATE("'2018-11 (Д)'!S",TEXT(MATCH($C35,'2018-11 (Д)'!$C$2:$C$100,0)+1,0))))/INDIRECT(CONCATENATE("'2018-11 (Д)'!S",TEXT(MATCH($C35,'2018-11 (Д)'!$C$2:$C$100,0)+1,0))))*100)</f>
        <v>26.629072681704262</v>
      </c>
      <c r="FM35" s="9"/>
      <c r="FN35" s="9">
        <f ca="1">IF(OR(INDIRECT(CONCATENATE("'2018-03 (Д)'!T",TEXT(MATCH($C35,'2018-03 (Д)'!$C$2:$C$100,0)+1,0)))="Н/Д",INDIRECT(CONCATENATE("'2018-02 (Д)'!T",TEXT(MATCH($C35,'2018-02 (Д)'!$C$2:$C$100,0)+1,0)))="Н/Д",AND(INDIRECT(CONCATENATE("'2018-03 (Д)'!T",TEXT(MATCH($C35,'2018-03 (Д)'!$C$2:$C$100,0)+1,0)))="Н/Д",INDIRECT(CONCATENATE("'2018-02 (Д)'!T",TEXT(MATCH($C35,'2018-02 (Д)'!$C$2:$C$100,0)+1,0))))),"Н/Д",((INDIRECT(CONCATENATE("'2018-03 (Д)'!T",TEXT(MATCH($C35,'2018-03 (Д)'!$C$2:$C$100,0)+1,0)))-INDIRECT(CONCATENATE("'2018-02 (Д)'!T",TEXT(MATCH($C35,'2018-02 (Д)'!$C$2:$C$100,0)+1,0))))/INDIRECT(CONCATENATE("'2018-02 (Д)'!T",TEXT(MATCH($C35,'2018-02 (Д)'!$C$2:$C$100,0)+1,0))))*100)</f>
        <v>-19.382153389421106</v>
      </c>
      <c r="FO35" s="9">
        <f ca="1">IF(OR(INDIRECT(CONCATENATE("'2018-04 (Д)'!T",TEXT(MATCH($C35,'2018-04 (Д)'!$C$2:$C$100,0)+1,0)))="Н/Д",INDIRECT(CONCATENATE("'2018-03 (Д)'!T",TEXT(MATCH($C35,'2018-03 (Д)'!$C$2:$C$100,0)+1,0)))="Н/Д",AND(INDIRECT(CONCATENATE("'2018-04 (Д)'!T",TEXT(MATCH($C35,'2018-04 (Д)'!$C$2:$C$100,0)+1,0)))="Н/Д",INDIRECT(CONCATENATE("'2018-03 (Д)'!T",TEXT(MATCH($C35,'2018-03 (Д)'!$C$2:$C$100,0)+1,0))))),"Н/Д",((INDIRECT(CONCATENATE("'2018-04 (Д)'!T",TEXT(MATCH($C35,'2018-04 (Д)'!$C$2:$C$100,0)+1,0)))-INDIRECT(CONCATENATE("'2018-03 (Д)'!T",TEXT(MATCH($C35,'2018-03 (Д)'!$C$2:$C$100,0)+1,0))))/INDIRECT(CONCATENATE("'2018-03 (Д)'!T",TEXT(MATCH($C35,'2018-03 (Д)'!$C$2:$C$100,0)+1,0))))*100)</f>
        <v>15.621044172804449</v>
      </c>
      <c r="FP35" s="9">
        <f ca="1">IF(OR(INDIRECT(CONCATENATE("'2018-05 (Д)'!T",TEXT(MATCH($C35,'2018-05 (Д)'!$C$2:$C$100,0)+1,0)))="Н/Д",INDIRECT(CONCATENATE("'2018-04 (Д)'!T",TEXT(MATCH($C35,'2018-04 (Д)'!$C$2:$C$100,0)+1,0)))="Н/Д",AND(INDIRECT(CONCATENATE("'2018-05 (Д)'!T",TEXT(MATCH($C35,'2018-05 (Д)'!$C$2:$C$100,0)+1,0)))="Н/Д",INDIRECT(CONCATENATE("'2018-04 (Д)'!T",TEXT(MATCH($C35,'2018-04 (Д)'!$C$2:$C$100,0)+1,0))))),"Н/Д",((INDIRECT(CONCATENATE("'2018-05 (Д)'!T",TEXT(MATCH($C35,'2018-05 (Д)'!$C$2:$C$100,0)+1,0)))-INDIRECT(CONCATENATE("'2018-04 (Д)'!T",TEXT(MATCH($C35,'2018-04 (Д)'!$C$2:$C$100,0)+1,0))))/INDIRECT(CONCATENATE("'2018-04 (Д)'!T",TEXT(MATCH($C35,'2018-04 (Д)'!$C$2:$C$100,0)+1,0))))*100)</f>
        <v>15.117941265805177</v>
      </c>
      <c r="FQ35" s="9">
        <f ca="1">IF(OR(INDIRECT(CONCATENATE("'2018-06 (Д)'!T",TEXT(MATCH($C35,'2018-06 (Д)'!$C$2:$C$100,0)+1,0)))="Н/Д",INDIRECT(CONCATENATE("'2018-05 (Д)'!T",TEXT(MATCH($C35,'2018-05 (Д)'!$C$2:$C$100,0)+1,0)))="Н/Д",AND(INDIRECT(CONCATENATE("'2018-06 (Д)'!T",TEXT(MATCH($C35,'2018-06 (Д)'!$C$2:$C$100,0)+1,0)))="Н/Д",INDIRECT(CONCATENATE("'2018-05 (Д)'!T",TEXT(MATCH($C35,'2018-05 (Д)'!$C$2:$C$100,0)+1,0))))),"Н/Д",((INDIRECT(CONCATENATE("'2018-06 (Д)'!T",TEXT(MATCH($C35,'2018-06 (Д)'!$C$2:$C$100,0)+1,0)))-INDIRECT(CONCATENATE("'2018-05 (Д)'!T",TEXT(MATCH($C35,'2018-05 (Д)'!$C$2:$C$100,0)+1,0))))/INDIRECT(CONCATENATE("'2018-05 (Д)'!T",TEXT(MATCH($C35,'2018-05 (Д)'!$C$2:$C$100,0)+1,0))))*100)</f>
        <v>15.864105980147908</v>
      </c>
      <c r="FR35" s="9">
        <f ca="1">IF(OR(INDIRECT(CONCATENATE("'2018-07 (Д)'!T",TEXT(MATCH($C35,'2018-07 (Д)'!$C$2:$C$100,0)+1,0)))="Н/Д",INDIRECT(CONCATENATE("'2018-06 (Д)'!T",TEXT(MATCH($C35,'2018-06 (Д)'!$C$2:$C$100,0)+1,0)))="Н/Д",AND(INDIRECT(CONCATENATE("'2018-07 (Д)'!T",TEXT(MATCH($C35,'2018-07 (Д)'!$C$2:$C$100,0)+1,0)))="Н/Д",INDIRECT(CONCATENATE("'2018-06 (Д)'!T",TEXT(MATCH($C35,'2018-06 (Д)'!$C$2:$C$100,0)+1,0))))),"Н/Д",((INDIRECT(CONCATENATE("'2018-07 (Д)'!T",TEXT(MATCH($C35,'2018-07 (Д)'!$C$2:$C$100,0)+1,0)))-INDIRECT(CONCATENATE("'2018-06 (Д)'!T",TEXT(MATCH($C35,'2018-06 (Д)'!$C$2:$C$100,0)+1,0))))/INDIRECT(CONCATENATE("'2018-06 (Д)'!T",TEXT(MATCH($C35,'2018-06 (Д)'!$C$2:$C$100,0)+1,0))))*100)</f>
        <v>2.9192632869079116</v>
      </c>
      <c r="FS35" s="9">
        <f ca="1">IF(OR(INDIRECT(CONCATENATE("'2018-08 (Д)'!T",TEXT(MATCH($C35,'2018-08 (Д)'!$C$2:$C$100,0)+1,0)))="Н/Д",INDIRECT(CONCATENATE("'2018-07 (Д)'!T",TEXT(MATCH($C35,'2018-07 (Д)'!$C$2:$C$100,0)+1,0)))="Н/Д",AND(INDIRECT(CONCATENATE("'2018-08 (Д)'!T",TEXT(MATCH($C35,'2018-08 (Д)'!$C$2:$C$100,0)+1,0)))="Н/Д",INDIRECT(CONCATENATE("'2018-07 (Д)'!T",TEXT(MATCH($C35,'2018-07 (Д)'!$C$2:$C$100,0)+1,0))))),"Н/Д",((INDIRECT(CONCATENATE("'2018-08 (Д)'!T",TEXT(MATCH($C35,'2018-08 (Д)'!$C$2:$C$100,0)+1,0)))-INDIRECT(CONCATENATE("'2018-07 (Д)'!T",TEXT(MATCH($C35,'2018-07 (Д)'!$C$2:$C$100,0)+1,0))))/INDIRECT(CONCATENATE("'2018-07 (Д)'!T",TEXT(MATCH($C35,'2018-07 (Д)'!$C$2:$C$100,0)+1,0))))*100)</f>
        <v>-1.0765270509478513</v>
      </c>
      <c r="FT35" s="9">
        <f ca="1">IF(OR(INDIRECT(CONCATENATE("'2018-09 (Д)'!T",TEXT(MATCH($C35,'2018-09 (Д)'!$C$2:$C$100,0)+1,0)))="Н/Д",INDIRECT(CONCATENATE("'2018-08 (Д)'!T",TEXT(MATCH($C35,'2018-08 (Д)'!$C$2:$C$100,0)+1,0)))="Н/Д",AND(INDIRECT(CONCATENATE("'2018-09 (Д)'!T",TEXT(MATCH($C35,'2018-09 (Д)'!$C$2:$C$100,0)+1,0)))="Н/Д",INDIRECT(CONCATENATE("'2018-08 (Д)'!T",TEXT(MATCH($C35,'2018-08 (Д)'!$C$2:$C$100,0)+1,0))))),"Н/Д",((INDIRECT(CONCATENATE("'2018-09 (Д)'!T",TEXT(MATCH($C35,'2018-09 (Д)'!$C$2:$C$100,0)+1,0)))-INDIRECT(CONCATENATE("'2018-08 (Д)'!T",TEXT(MATCH($C35,'2018-08 (Д)'!$C$2:$C$100,0)+1,0))))/INDIRECT(CONCATENATE("'2018-08 (Д)'!T",TEXT(MATCH($C35,'2018-08 (Д)'!$C$2:$C$100,0)+1,0))))*100)</f>
        <v>-7.7449277185410201</v>
      </c>
      <c r="FU35" s="9">
        <f ca="1">IF(OR(INDIRECT(CONCATENATE("'2018-10 (Д)'!T",TEXT(MATCH($C35,'2018-10 (Д)'!$C$2:$C$100,0)+1,0)))="Н/Д",INDIRECT(CONCATENATE("'2018-09 (Д)'!T",TEXT(MATCH($C35,'2018-09 (Д)'!$C$2:$C$100,0)+1,0)))="Н/Д",AND(INDIRECT(CONCATENATE("'2018-10 (Д)'!T",TEXT(MATCH($C35,'2018-10 (Д)'!$C$2:$C$100,0)+1,0)))="Н/Д",INDIRECT(CONCATENATE("'2018-09 (Д)'!T",TEXT(MATCH($C35,'2018-09 (Д)'!$C$2:$C$100,0)+1,0))))),"Н/Д",((INDIRECT(CONCATENATE("'2018-10 (Д)'!T",TEXT(MATCH($C35,'2018-10 (Д)'!$C$2:$C$100,0)+1,0)))-INDIRECT(CONCATENATE("'2018-09 (Д)'!T",TEXT(MATCH($C35,'2018-09 (Д)'!$C$2:$C$100,0)+1,0))))/INDIRECT(CONCATENATE("'2018-09 (Д)'!T",TEXT(MATCH($C35,'2018-09 (Д)'!$C$2:$C$100,0)+1,0))))*100)</f>
        <v>6.5772866178094</v>
      </c>
      <c r="FV35" s="9">
        <f ca="1">IF(OR(INDIRECT(CONCATENATE("'2018-11 (Д)'!T",TEXT(MATCH($C35,'2018-11 (Д)'!$C$2:$C$100,0)+1,0)))="Н/Д",INDIRECT(CONCATENATE("'2018-10 (Д)'!T",TEXT(MATCH($C35,'2018-10 (Д)'!$C$2:$C$100,0)+1,0)))="Н/Д",AND(INDIRECT(CONCATENATE("'2018-11 (Д)'!T",TEXT(MATCH($C35,'2018-11 (Д)'!$C$2:$C$100,0)+1,0)))="Н/Д",INDIRECT(CONCATENATE("'2018-10 (Д)'!T",TEXT(MATCH($C35,'2018-10 (Д)'!$C$2:$C$100,0)+1,0))))),"Н/Д",((INDIRECT(CONCATENATE("'2018-11 (Д)'!T",TEXT(MATCH($C35,'2018-11 (Д)'!$C$2:$C$100,0)+1,0)))-INDIRECT(CONCATENATE("'2018-10 (Д)'!T",TEXT(MATCH($C35,'2018-10 (Д)'!$C$2:$C$100,0)+1,0))))/INDIRECT(CONCATENATE("'2018-10 (Д)'!T",TEXT(MATCH($C35,'2018-10 (Д)'!$C$2:$C$100,0)+1,0))))*100)</f>
        <v>0.50684602408947765</v>
      </c>
      <c r="FW35" s="9">
        <f ca="1">IF(OR(INDIRECT(CONCATENATE("'2018-12 (Д)'!T",TEXT(MATCH($C35,'2018-12 (Д)'!$C$2:$C$100,0)+1,0)))="Н/Д",INDIRECT(CONCATENATE("'2018-11 (Д)'!T",TEXT(MATCH($C35,'2018-11 (Д)'!$C$2:$C$100,0)+1,0)))="Н/Д",AND(INDIRECT(CONCATENATE("'2018-12 (Д)'!T",TEXT(MATCH($C35,'2018-12 (Д)'!$C$2:$C$100,0)+1,0)))="Н/Д",INDIRECT(CONCATENATE("'2018-11 (Д)'!T",TEXT(MATCH($C35,'2018-11 (Д)'!$C$2:$C$100,0)+1,0))))),"Н/Д",((INDIRECT(CONCATENATE("'2018-12 (Д)'!T",TEXT(MATCH($C35,'2018-12 (Д)'!$C$2:$C$100,0)+1,0)))-INDIRECT(CONCATENATE("'2018-11 (Д)'!T",TEXT(MATCH($C35,'2018-11 (Д)'!$C$2:$C$100,0)+1,0))))/INDIRECT(CONCATENATE("'2018-11 (Д)'!T",TEXT(MATCH($C35,'2018-11 (Д)'!$C$2:$C$100,0)+1,0))))*100)</f>
        <v>-14.871227806002812</v>
      </c>
      <c r="FX35" s="9"/>
      <c r="FY35" s="9">
        <f ca="1">IF(OR(INDIRECT(CONCATENATE("'2018-03 (Д)'!U",TEXT(MATCH($C35,'2018-03 (Д)'!$C$2:$C$100,0)+1,0)))="Н/Д",INDIRECT(CONCATENATE("'2018-02 (Д)'!U",TEXT(MATCH($C35,'2018-02 (Д)'!$C$2:$C$100,0)+1,0)))="Н/Д",AND(INDIRECT(CONCATENATE("'2018-03 (Д)'!U",TEXT(MATCH($C35,'2018-03 (Д)'!$C$2:$C$100,0)+1,0)))="Н/Д",INDIRECT(CONCATENATE("'2018-02 (Д)'!U",TEXT(MATCH($C35,'2018-02 (Д)'!$C$2:$C$100,0)+1,0))))),"Н/Д",((INDIRECT(CONCATENATE("'2018-03 (Д)'!U",TEXT(MATCH($C35,'2018-03 (Д)'!$C$2:$C$100,0)+1,0)))-INDIRECT(CONCATENATE("'2018-02 (Д)'!U",TEXT(MATCH($C35,'2018-02 (Д)'!$C$2:$C$100,0)+1,0))))/INDIRECT(CONCATENATE("'2018-02 (Д)'!U",TEXT(MATCH($C35,'2018-02 (Д)'!$C$2:$C$100,0)+1,0))))*100)</f>
        <v>-61.651195171950711</v>
      </c>
      <c r="FZ35" s="9">
        <f ca="1">IF(OR(INDIRECT(CONCATENATE("'2018-04 (Д)'!U",TEXT(MATCH($C35,'2018-04 (Д)'!$C$2:$C$100,0)+1,0)))="Н/Д",INDIRECT(CONCATENATE("'2018-03 (Д)'!U",TEXT(MATCH($C35,'2018-03 (Д)'!$C$2:$C$100,0)+1,0)))="Н/Д",AND(INDIRECT(CONCATENATE("'2018-04 (Д)'!U",TEXT(MATCH($C35,'2018-04 (Д)'!$C$2:$C$100,0)+1,0)))="Н/Д",INDIRECT(CONCATENATE("'2018-03 (Д)'!U",TEXT(MATCH($C35,'2018-03 (Д)'!$C$2:$C$100,0)+1,0))))),"Н/Д",((INDIRECT(CONCATENATE("'2018-04 (Д)'!U",TEXT(MATCH($C35,'2018-04 (Д)'!$C$2:$C$100,0)+1,0)))-INDIRECT(CONCATENATE("'2018-03 (Д)'!U",TEXT(MATCH($C35,'2018-03 (Д)'!$C$2:$C$100,0)+1,0))))/INDIRECT(CONCATENATE("'2018-03 (Д)'!U",TEXT(MATCH($C35,'2018-03 (Д)'!$C$2:$C$100,0)+1,0))))*100)</f>
        <v>299.14608360936376</v>
      </c>
      <c r="GA35" s="9">
        <f ca="1">IF(OR(INDIRECT(CONCATENATE("'2018-05 (Д)'!U",TEXT(MATCH($C35,'2018-05 (Д)'!$C$2:$C$100,0)+1,0)))="Н/Д",INDIRECT(CONCATENATE("'2018-04 (Д)'!U",TEXT(MATCH($C35,'2018-04 (Д)'!$C$2:$C$100,0)+1,0)))="Н/Д",AND(INDIRECT(CONCATENATE("'2018-05 (Д)'!U",TEXT(MATCH($C35,'2018-05 (Д)'!$C$2:$C$100,0)+1,0)))="Н/Д",INDIRECT(CONCATENATE("'2018-04 (Д)'!U",TEXT(MATCH($C35,'2018-04 (Д)'!$C$2:$C$100,0)+1,0))))),"Н/Д",((INDIRECT(CONCATENATE("'2018-05 (Д)'!U",TEXT(MATCH($C35,'2018-05 (Д)'!$C$2:$C$100,0)+1,0)))-INDIRECT(CONCATENATE("'2018-04 (Д)'!U",TEXT(MATCH($C35,'2018-04 (Д)'!$C$2:$C$100,0)+1,0))))/INDIRECT(CONCATENATE("'2018-04 (Д)'!U",TEXT(MATCH($C35,'2018-04 (Д)'!$C$2:$C$100,0)+1,0))))*100)</f>
        <v>33.829277763657167</v>
      </c>
      <c r="GB35" s="9">
        <f ca="1">IF(OR(INDIRECT(CONCATENATE("'2018-06 (Д)'!U",TEXT(MATCH($C35,'2018-06 (Д)'!$C$2:$C$100,0)+1,0)))="Н/Д",INDIRECT(CONCATENATE("'2018-05 (Д)'!U",TEXT(MATCH($C35,'2018-05 (Д)'!$C$2:$C$100,0)+1,0)))="Н/Д",AND(INDIRECT(CONCATENATE("'2018-06 (Д)'!U",TEXT(MATCH($C35,'2018-06 (Д)'!$C$2:$C$100,0)+1,0)))="Н/Д",INDIRECT(CONCATENATE("'2018-05 (Д)'!U",TEXT(MATCH($C35,'2018-05 (Д)'!$C$2:$C$100,0)+1,0))))),"Н/Д",((INDIRECT(CONCATENATE("'2018-06 (Д)'!U",TEXT(MATCH($C35,'2018-06 (Д)'!$C$2:$C$100,0)+1,0)))-INDIRECT(CONCATENATE("'2018-05 (Д)'!U",TEXT(MATCH($C35,'2018-05 (Д)'!$C$2:$C$100,0)+1,0))))/INDIRECT(CONCATENATE("'2018-05 (Д)'!U",TEXT(MATCH($C35,'2018-05 (Д)'!$C$2:$C$100,0)+1,0))))*100)</f>
        <v>-69.35360961769436</v>
      </c>
      <c r="GC35" s="9">
        <f ca="1">IF(OR(INDIRECT(CONCATENATE("'2018-07 (Д)'!U",TEXT(MATCH($C35,'2018-07 (Д)'!$C$2:$C$100,0)+1,0)))="Н/Д",INDIRECT(CONCATENATE("'2018-06 (Д)'!U",TEXT(MATCH($C35,'2018-06 (Д)'!$C$2:$C$100,0)+1,0)))="Н/Д",AND(INDIRECT(CONCATENATE("'2018-07 (Д)'!U",TEXT(MATCH($C35,'2018-07 (Д)'!$C$2:$C$100,0)+1,0)))="Н/Д",INDIRECT(CONCATENATE("'2018-06 (Д)'!U",TEXT(MATCH($C35,'2018-06 (Д)'!$C$2:$C$100,0)+1,0))))),"Н/Д",((INDIRECT(CONCATENATE("'2018-07 (Д)'!U",TEXT(MATCH($C35,'2018-07 (Д)'!$C$2:$C$100,0)+1,0)))-INDIRECT(CONCATENATE("'2018-06 (Д)'!U",TEXT(MATCH($C35,'2018-06 (Д)'!$C$2:$C$100,0)+1,0))))/INDIRECT(CONCATENATE("'2018-06 (Д)'!U",TEXT(MATCH($C35,'2018-06 (Д)'!$C$2:$C$100,0)+1,0))))*100)</f>
        <v>130.30539423897628</v>
      </c>
      <c r="GD35" s="9">
        <f ca="1">IF(OR(INDIRECT(CONCATENATE("'2018-08 (Д)'!U",TEXT(MATCH($C35,'2018-08 (Д)'!$C$2:$C$100,0)+1,0)))="Н/Д",INDIRECT(CONCATENATE("'2018-07 (Д)'!U",TEXT(MATCH($C35,'2018-07 (Д)'!$C$2:$C$100,0)+1,0)))="Н/Д",AND(INDIRECT(CONCATENATE("'2018-08 (Д)'!U",TEXT(MATCH($C35,'2018-08 (Д)'!$C$2:$C$100,0)+1,0)))="Н/Д",INDIRECT(CONCATENATE("'2018-07 (Д)'!U",TEXT(MATCH($C35,'2018-07 (Д)'!$C$2:$C$100,0)+1,0))))),"Н/Д",((INDIRECT(CONCATENATE("'2018-08 (Д)'!U",TEXT(MATCH($C35,'2018-08 (Д)'!$C$2:$C$100,0)+1,0)))-INDIRECT(CONCATENATE("'2018-07 (Д)'!U",TEXT(MATCH($C35,'2018-07 (Д)'!$C$2:$C$100,0)+1,0))))/INDIRECT(CONCATENATE("'2018-07 (Д)'!U",TEXT(MATCH($C35,'2018-07 (Д)'!$C$2:$C$100,0)+1,0))))*100)</f>
        <v>76.255493473187443</v>
      </c>
      <c r="GE35" s="9">
        <f ca="1">IF(OR(INDIRECT(CONCATENATE("'2018-09 (Д)'!U",TEXT(MATCH($C35,'2018-09 (Д)'!$C$2:$C$100,0)+1,0)))="Н/Д",INDIRECT(CONCATENATE("'2018-08 (Д)'!U",TEXT(MATCH($C35,'2018-08 (Д)'!$C$2:$C$100,0)+1,0)))="Н/Д",AND(INDIRECT(CONCATENATE("'2018-09 (Д)'!U",TEXT(MATCH($C35,'2018-09 (Д)'!$C$2:$C$100,0)+1,0)))="Н/Д",INDIRECT(CONCATENATE("'2018-08 (Д)'!U",TEXT(MATCH($C35,'2018-08 (Д)'!$C$2:$C$100,0)+1,0))))),"Н/Д",((INDIRECT(CONCATENATE("'2018-09 (Д)'!U",TEXT(MATCH($C35,'2018-09 (Д)'!$C$2:$C$100,0)+1,0)))-INDIRECT(CONCATENATE("'2018-08 (Д)'!U",TEXT(MATCH($C35,'2018-08 (Д)'!$C$2:$C$100,0)+1,0))))/INDIRECT(CONCATENATE("'2018-08 (Д)'!U",TEXT(MATCH($C35,'2018-08 (Д)'!$C$2:$C$100,0)+1,0))))*100)</f>
        <v>-78.694262969558579</v>
      </c>
      <c r="GF35" s="9">
        <f ca="1">IF(OR(INDIRECT(CONCATENATE("'2018-10 (Д)'!U",TEXT(MATCH($C35,'2018-10 (Д)'!$C$2:$C$100,0)+1,0)))="Н/Д",INDIRECT(CONCATENATE("'2018-09 (Д)'!U",TEXT(MATCH($C35,'2018-09 (Д)'!$C$2:$C$100,0)+1,0)))="Н/Д",AND(INDIRECT(CONCATENATE("'2018-10 (Д)'!U",TEXT(MATCH($C35,'2018-10 (Д)'!$C$2:$C$100,0)+1,0)))="Н/Д",INDIRECT(CONCATENATE("'2018-09 (Д)'!U",TEXT(MATCH($C35,'2018-09 (Д)'!$C$2:$C$100,0)+1,0))))),"Н/Д",((INDIRECT(CONCATENATE("'2018-10 (Д)'!U",TEXT(MATCH($C35,'2018-10 (Д)'!$C$2:$C$100,0)+1,0)))-INDIRECT(CONCATENATE("'2018-09 (Д)'!U",TEXT(MATCH($C35,'2018-09 (Д)'!$C$2:$C$100,0)+1,0))))/INDIRECT(CONCATENATE("'2018-09 (Д)'!U",TEXT(MATCH($C35,'2018-09 (Д)'!$C$2:$C$100,0)+1,0))))*100)</f>
        <v>-34.259038851680693</v>
      </c>
      <c r="GG35" s="9">
        <f ca="1">IF(OR(INDIRECT(CONCATENATE("'2018-11 (Д)'!U",TEXT(MATCH($C35,'2018-11 (Д)'!$C$2:$C$100,0)+1,0)))="Н/Д",INDIRECT(CONCATENATE("'2018-10 (Д)'!U",TEXT(MATCH($C35,'2018-10 (Д)'!$C$2:$C$100,0)+1,0)))="Н/Д",AND(INDIRECT(CONCATENATE("'2018-11 (Д)'!U",TEXT(MATCH($C35,'2018-11 (Д)'!$C$2:$C$100,0)+1,0)))="Н/Д",INDIRECT(CONCATENATE("'2018-10 (Д)'!U",TEXT(MATCH($C35,'2018-10 (Д)'!$C$2:$C$100,0)+1,0))))),"Н/Д",((INDIRECT(CONCATENATE("'2018-11 (Д)'!U",TEXT(MATCH($C35,'2018-11 (Д)'!$C$2:$C$100,0)+1,0)))-INDIRECT(CONCATENATE("'2018-10 (Д)'!U",TEXT(MATCH($C35,'2018-10 (Д)'!$C$2:$C$100,0)+1,0))))/INDIRECT(CONCATENATE("'2018-10 (Д)'!U",TEXT(MATCH($C35,'2018-10 (Д)'!$C$2:$C$100,0)+1,0))))*100)</f>
        <v>57.331124645174746</v>
      </c>
      <c r="GH35" s="9">
        <f ca="1">IF(OR(INDIRECT(CONCATENATE("'2018-12 (Д)'!U",TEXT(MATCH($C35,'2018-12 (Д)'!$C$2:$C$100,0)+1,0)))="Н/Д",INDIRECT(CONCATENATE("'2018-11 (Д)'!U",TEXT(MATCH($C35,'2018-11 (Д)'!$C$2:$C$100,0)+1,0)))="Н/Д",AND(INDIRECT(CONCATENATE("'2018-12 (Д)'!U",TEXT(MATCH($C35,'2018-12 (Д)'!$C$2:$C$100,0)+1,0)))="Н/Д",INDIRECT(CONCATENATE("'2018-11 (Д)'!U",TEXT(MATCH($C35,'2018-11 (Д)'!$C$2:$C$100,0)+1,0))))),"Н/Д",((INDIRECT(CONCATENATE("'2018-12 (Д)'!U",TEXT(MATCH($C35,'2018-12 (Д)'!$C$2:$C$100,0)+1,0)))-INDIRECT(CONCATENATE("'2018-11 (Д)'!U",TEXT(MATCH($C35,'2018-11 (Д)'!$C$2:$C$100,0)+1,0))))/INDIRECT(CONCATENATE("'2018-11 (Д)'!U",TEXT(MATCH($C35,'2018-11 (Д)'!$C$2:$C$100,0)+1,0))))*100)</f>
        <v>-47.54721238733471</v>
      </c>
      <c r="GI35" s="9"/>
      <c r="GJ35" s="9">
        <f ca="1">IF(OR(INDIRECT(CONCATENATE("'2018-03 (Д)'!V",TEXT(MATCH($C35,'2018-03 (Д)'!$C$2:$C$100,0)+1,0)))="Н/Д",INDIRECT(CONCATENATE("'2018-02 (Д)'!V",TEXT(MATCH($C35,'2018-02 (Д)'!$C$2:$C$100,0)+1,0)))="Н/Д",AND(INDIRECT(CONCATENATE("'2018-03 (Д)'!V",TEXT(MATCH($C35,'2018-03 (Д)'!$C$2:$C$100,0)+1,0)))="Н/Д",INDIRECT(CONCATENATE("'2018-02 (Д)'!V",TEXT(MATCH($C35,'2018-02 (Д)'!$C$2:$C$100,0)+1,0))))),"Н/Д",((INDIRECT(CONCATENATE("'2018-03 (Д)'!V",TEXT(MATCH($C35,'2018-03 (Д)'!$C$2:$C$100,0)+1,0)))-INDIRECT(CONCATENATE("'2018-02 (Д)'!V",TEXT(MATCH($C35,'2018-02 (Д)'!$C$2:$C$100,0)+1,0))))/INDIRECT(CONCATENATE("'2018-02 (Д)'!V",TEXT(MATCH($C35,'2018-02 (Д)'!$C$2:$C$100,0)+1,0))))*100)</f>
        <v>5.8069939984494603</v>
      </c>
      <c r="GK35" s="9">
        <f ca="1">IF(OR(INDIRECT(CONCATENATE("'2018-04 (Д)'!V",TEXT(MATCH($C35,'2018-04 (Д)'!$C$2:$C$100,0)+1,0)))="Н/Д",INDIRECT(CONCATENATE("'2018-03 (Д)'!V",TEXT(MATCH($C35,'2018-03 (Д)'!$C$2:$C$100,0)+1,0)))="Н/Д",AND(INDIRECT(CONCATENATE("'2018-04 (Д)'!V",TEXT(MATCH($C35,'2018-04 (Д)'!$C$2:$C$100,0)+1,0)))="Н/Д",INDIRECT(CONCATENATE("'2018-03 (Д)'!V",TEXT(MATCH($C35,'2018-03 (Д)'!$C$2:$C$100,0)+1,0))))),"Н/Д",((INDIRECT(CONCATENATE("'2018-04 (Д)'!V",TEXT(MATCH($C35,'2018-04 (Д)'!$C$2:$C$100,0)+1,0)))-INDIRECT(CONCATENATE("'2018-03 (Д)'!V",TEXT(MATCH($C35,'2018-03 (Д)'!$C$2:$C$100,0)+1,0))))/INDIRECT(CONCATENATE("'2018-03 (Д)'!V",TEXT(MATCH($C35,'2018-03 (Д)'!$C$2:$C$100,0)+1,0))))*100)</f>
        <v>-27.784080039701941</v>
      </c>
      <c r="GL35" s="9">
        <f ca="1">IF(OR(INDIRECT(CONCATENATE("'2018-05 (Д)'!V",TEXT(MATCH($C35,'2018-05 (Д)'!$C$2:$C$100,0)+1,0)))="Н/Д",INDIRECT(CONCATENATE("'2018-04 (Д)'!V",TEXT(MATCH($C35,'2018-04 (Д)'!$C$2:$C$100,0)+1,0)))="Н/Д",AND(INDIRECT(CONCATENATE("'2018-05 (Д)'!V",TEXT(MATCH($C35,'2018-05 (Д)'!$C$2:$C$100,0)+1,0)))="Н/Д",INDIRECT(CONCATENATE("'2018-04 (Д)'!V",TEXT(MATCH($C35,'2018-04 (Д)'!$C$2:$C$100,0)+1,0))))),"Н/Д",((INDIRECT(CONCATENATE("'2018-05 (Д)'!V",TEXT(MATCH($C35,'2018-05 (Д)'!$C$2:$C$100,0)+1,0)))-INDIRECT(CONCATENATE("'2018-04 (Д)'!V",TEXT(MATCH($C35,'2018-04 (Д)'!$C$2:$C$100,0)+1,0))))/INDIRECT(CONCATENATE("'2018-04 (Д)'!V",TEXT(MATCH($C35,'2018-04 (Д)'!$C$2:$C$100,0)+1,0))))*100)</f>
        <v>91.979849257303769</v>
      </c>
      <c r="GM35" s="9">
        <f ca="1">IF(OR(INDIRECT(CONCATENATE("'2018-06 (Д)'!V",TEXT(MATCH($C35,'2018-06 (Д)'!$C$2:$C$100,0)+1,0)))="Н/Д",INDIRECT(CONCATENATE("'2018-05 (Д)'!V",TEXT(MATCH($C35,'2018-05 (Д)'!$C$2:$C$100,0)+1,0)))="Н/Д",AND(INDIRECT(CONCATENATE("'2018-06 (Д)'!V",TEXT(MATCH($C35,'2018-06 (Д)'!$C$2:$C$100,0)+1,0)))="Н/Д",INDIRECT(CONCATENATE("'2018-05 (Д)'!V",TEXT(MATCH($C35,'2018-05 (Д)'!$C$2:$C$100,0)+1,0))))),"Н/Д",((INDIRECT(CONCATENATE("'2018-06 (Д)'!V",TEXT(MATCH($C35,'2018-06 (Д)'!$C$2:$C$100,0)+1,0)))-INDIRECT(CONCATENATE("'2018-05 (Д)'!V",TEXT(MATCH($C35,'2018-05 (Д)'!$C$2:$C$100,0)+1,0))))/INDIRECT(CONCATENATE("'2018-05 (Д)'!V",TEXT(MATCH($C35,'2018-05 (Д)'!$C$2:$C$100,0)+1,0))))*100)</f>
        <v>12.028865413506074</v>
      </c>
      <c r="GN35" s="9">
        <f ca="1">IF(OR(INDIRECT(CONCATENATE("'2018-07 (Д)'!V",TEXT(MATCH($C35,'2018-07 (Д)'!$C$2:$C$100,0)+1,0)))="Н/Д",INDIRECT(CONCATENATE("'2018-06 (Д)'!V",TEXT(MATCH($C35,'2018-06 (Д)'!$C$2:$C$100,0)+1,0)))="Н/Д",AND(INDIRECT(CONCATENATE("'2018-07 (Д)'!V",TEXT(MATCH($C35,'2018-07 (Д)'!$C$2:$C$100,0)+1,0)))="Н/Д",INDIRECT(CONCATENATE("'2018-06 (Д)'!V",TEXT(MATCH($C35,'2018-06 (Д)'!$C$2:$C$100,0)+1,0))))),"Н/Д",((INDIRECT(CONCATENATE("'2018-07 (Д)'!V",TEXT(MATCH($C35,'2018-07 (Д)'!$C$2:$C$100,0)+1,0)))-INDIRECT(CONCATENATE("'2018-06 (Д)'!V",TEXT(MATCH($C35,'2018-06 (Д)'!$C$2:$C$100,0)+1,0))))/INDIRECT(CONCATENATE("'2018-06 (Д)'!V",TEXT(MATCH($C35,'2018-06 (Д)'!$C$2:$C$100,0)+1,0))))*100)</f>
        <v>48.50174625088831</v>
      </c>
      <c r="GO35" s="9">
        <f ca="1">IF(OR(INDIRECT(CONCATENATE("'2018-08 (Д)'!V",TEXT(MATCH($C35,'2018-08 (Д)'!$C$2:$C$100,0)+1,0)))="Н/Д",INDIRECT(CONCATENATE("'2018-07 (Д)'!V",TEXT(MATCH($C35,'2018-07 (Д)'!$C$2:$C$100,0)+1,0)))="Н/Д",AND(INDIRECT(CONCATENATE("'2018-08 (Д)'!V",TEXT(MATCH($C35,'2018-08 (Д)'!$C$2:$C$100,0)+1,0)))="Н/Д",INDIRECT(CONCATENATE("'2018-07 (Д)'!V",TEXT(MATCH($C35,'2018-07 (Д)'!$C$2:$C$100,0)+1,0))))),"Н/Д",((INDIRECT(CONCATENATE("'2018-08 (Д)'!V",TEXT(MATCH($C35,'2018-08 (Д)'!$C$2:$C$100,0)+1,0)))-INDIRECT(CONCATENATE("'2018-07 (Д)'!V",TEXT(MATCH($C35,'2018-07 (Д)'!$C$2:$C$100,0)+1,0))))/INDIRECT(CONCATENATE("'2018-07 (Д)'!V",TEXT(MATCH($C35,'2018-07 (Д)'!$C$2:$C$100,0)+1,0))))*100)</f>
        <v>-22.506276440445824</v>
      </c>
      <c r="GP35" s="9">
        <f ca="1">IF(OR(INDIRECT(CONCATENATE("'2018-09 (Д)'!V",TEXT(MATCH($C35,'2018-09 (Д)'!$C$2:$C$100,0)+1,0)))="Н/Д",INDIRECT(CONCATENATE("'2018-08 (Д)'!V",TEXT(MATCH($C35,'2018-08 (Д)'!$C$2:$C$100,0)+1,0)))="Н/Д",AND(INDIRECT(CONCATENATE("'2018-09 (Д)'!V",TEXT(MATCH($C35,'2018-09 (Д)'!$C$2:$C$100,0)+1,0)))="Н/Д",INDIRECT(CONCATENATE("'2018-08 (Д)'!V",TEXT(MATCH($C35,'2018-08 (Д)'!$C$2:$C$100,0)+1,0))))),"Н/Д",((INDIRECT(CONCATENATE("'2018-09 (Д)'!V",TEXT(MATCH($C35,'2018-09 (Д)'!$C$2:$C$100,0)+1,0)))-INDIRECT(CONCATENATE("'2018-08 (Д)'!V",TEXT(MATCH($C35,'2018-08 (Д)'!$C$2:$C$100,0)+1,0))))/INDIRECT(CONCATENATE("'2018-08 (Д)'!V",TEXT(MATCH($C35,'2018-08 (Д)'!$C$2:$C$100,0)+1,0))))*100)</f>
        <v>4.0365054231236615</v>
      </c>
      <c r="GQ35" s="9">
        <f ca="1">IF(OR(INDIRECT(CONCATENATE("'2018-10 (Д)'!V",TEXT(MATCH($C35,'2018-10 (Д)'!$C$2:$C$100,0)+1,0)))="Н/Д",INDIRECT(CONCATENATE("'2018-09 (Д)'!V",TEXT(MATCH($C35,'2018-09 (Д)'!$C$2:$C$100,0)+1,0)))="Н/Д",AND(INDIRECT(CONCATENATE("'2018-10 (Д)'!V",TEXT(MATCH($C35,'2018-10 (Д)'!$C$2:$C$100,0)+1,0)))="Н/Д",INDIRECT(CONCATENATE("'2018-09 (Д)'!V",TEXT(MATCH($C35,'2018-09 (Д)'!$C$2:$C$100,0)+1,0))))),"Н/Д",((INDIRECT(CONCATENATE("'2018-10 (Д)'!V",TEXT(MATCH($C35,'2018-10 (Д)'!$C$2:$C$100,0)+1,0)))-INDIRECT(CONCATENATE("'2018-09 (Д)'!V",TEXT(MATCH($C35,'2018-09 (Д)'!$C$2:$C$100,0)+1,0))))/INDIRECT(CONCATENATE("'2018-09 (Д)'!V",TEXT(MATCH($C35,'2018-09 (Д)'!$C$2:$C$100,0)+1,0))))*100)</f>
        <v>-26.599613388554072</v>
      </c>
      <c r="GR35" s="9">
        <f ca="1">IF(OR(INDIRECT(CONCATENATE("'2018-11 (Д)'!V",TEXT(MATCH($C35,'2018-11 (Д)'!$C$2:$C$100,0)+1,0)))="Н/Д",INDIRECT(CONCATENATE("'2018-10 (Д)'!V",TEXT(MATCH($C35,'2018-10 (Д)'!$C$2:$C$100,0)+1,0)))="Н/Д",AND(INDIRECT(CONCATENATE("'2018-11 (Д)'!V",TEXT(MATCH($C35,'2018-11 (Д)'!$C$2:$C$100,0)+1,0)))="Н/Д",INDIRECT(CONCATENATE("'2018-10 (Д)'!V",TEXT(MATCH($C35,'2018-10 (Д)'!$C$2:$C$100,0)+1,0))))),"Н/Д",((INDIRECT(CONCATENATE("'2018-11 (Д)'!V",TEXT(MATCH($C35,'2018-11 (Д)'!$C$2:$C$100,0)+1,0)))-INDIRECT(CONCATENATE("'2018-10 (Д)'!V",TEXT(MATCH($C35,'2018-10 (Д)'!$C$2:$C$100,0)+1,0))))/INDIRECT(CONCATENATE("'2018-10 (Д)'!V",TEXT(MATCH($C35,'2018-10 (Д)'!$C$2:$C$100,0)+1,0))))*100)</f>
        <v>25.287109604396719</v>
      </c>
      <c r="GS35" s="9">
        <f ca="1">IF(OR(INDIRECT(CONCATENATE("'2018-12 (Д)'!V",TEXT(MATCH($C35,'2018-12 (Д)'!$C$2:$C$100,0)+1,0)))="Н/Д",INDIRECT(CONCATENATE("'2018-11 (Д)'!V",TEXT(MATCH($C35,'2018-11 (Д)'!$C$2:$C$100,0)+1,0)))="Н/Д",AND(INDIRECT(CONCATENATE("'2018-12 (Д)'!V",TEXT(MATCH($C35,'2018-12 (Д)'!$C$2:$C$100,0)+1,0)))="Н/Д",INDIRECT(CONCATENATE("'2018-11 (Д)'!V",TEXT(MATCH($C35,'2018-11 (Д)'!$C$2:$C$100,0)+1,0))))),"Н/Д",((INDIRECT(CONCATENATE("'2018-12 (Д)'!V",TEXT(MATCH($C35,'2018-12 (Д)'!$C$2:$C$100,0)+1,0)))-INDIRECT(CONCATENATE("'2018-11 (Д)'!V",TEXT(MATCH($C35,'2018-11 (Д)'!$C$2:$C$100,0)+1,0))))/INDIRECT(CONCATENATE("'2018-11 (Д)'!V",TEXT(MATCH($C35,'2018-11 (Д)'!$C$2:$C$100,0)+1,0))))*100)</f>
        <v>1.8696149969847964</v>
      </c>
      <c r="GT35" s="9"/>
      <c r="GU35" s="9">
        <f ca="1">IF(OR(INDIRECT(CONCATENATE("'2018-03 (Д)'!W",TEXT(MATCH($C35,'2018-03 (Д)'!$C$2:$C$100,0)+1,0)))="Н/Д",INDIRECT(CONCATENATE("'2018-02 (Д)'!W",TEXT(MATCH($C35,'2018-02 (Д)'!$C$2:$C$100,0)+1,0)))="Н/Д",AND(INDIRECT(CONCATENATE("'2018-03 (Д)'!W",TEXT(MATCH($C35,'2018-03 (Д)'!$C$2:$C$100,0)+1,0)))="Н/Д",INDIRECT(CONCATENATE("'2018-02 (Д)'!W",TEXT(MATCH($C35,'2018-02 (Д)'!$C$2:$C$100,0)+1,0))))),"Н/Д",((INDIRECT(CONCATENATE("'2018-03 (Д)'!W",TEXT(MATCH($C35,'2018-03 (Д)'!$C$2:$C$100,0)+1,0)))-INDIRECT(CONCATENATE("'2018-02 (Д)'!W",TEXT(MATCH($C35,'2018-02 (Д)'!$C$2:$C$100,0)+1,0))))/INDIRECT(CONCATENATE("'2018-02 (Д)'!W",TEXT(MATCH($C35,'2018-02 (Д)'!$C$2:$C$100,0)+1,0))))*100)</f>
        <v>5.8764165766417991</v>
      </c>
      <c r="GV35" s="9">
        <f ca="1">IF(OR(INDIRECT(CONCATENATE("'2018-04 (Д)'!W",TEXT(MATCH($C35,'2018-04 (Д)'!$C$2:$C$100,0)+1,0)))="Н/Д",INDIRECT(CONCATENATE("'2018-03 (Д)'!W",TEXT(MATCH($C35,'2018-03 (Д)'!$C$2:$C$100,0)+1,0)))="Н/Д",AND(INDIRECT(CONCATENATE("'2018-04 (Д)'!W",TEXT(MATCH($C35,'2018-04 (Д)'!$C$2:$C$100,0)+1,0)))="Н/Д",INDIRECT(CONCATENATE("'2018-03 (Д)'!W",TEXT(MATCH($C35,'2018-03 (Д)'!$C$2:$C$100,0)+1,0))))),"Н/Д",((INDIRECT(CONCATENATE("'2018-04 (Д)'!W",TEXT(MATCH($C35,'2018-04 (Д)'!$C$2:$C$100,0)+1,0)))-INDIRECT(CONCATENATE("'2018-03 (Д)'!W",TEXT(MATCH($C35,'2018-03 (Д)'!$C$2:$C$100,0)+1,0))))/INDIRECT(CONCATENATE("'2018-03 (Д)'!W",TEXT(MATCH($C35,'2018-03 (Д)'!$C$2:$C$100,0)+1,0))))*100)</f>
        <v>93.960385106765202</v>
      </c>
      <c r="GW35" s="9">
        <f ca="1">IF(OR(INDIRECT(CONCATENATE("'2018-05 (Д)'!W",TEXT(MATCH($C35,'2018-05 (Д)'!$C$2:$C$100,0)+1,0)))="Н/Д",INDIRECT(CONCATENATE("'2018-04 (Д)'!W",TEXT(MATCH($C35,'2018-04 (Д)'!$C$2:$C$100,0)+1,0)))="Н/Д",AND(INDIRECT(CONCATENATE("'2018-05 (Д)'!W",TEXT(MATCH($C35,'2018-05 (Д)'!$C$2:$C$100,0)+1,0)))="Н/Д",INDIRECT(CONCATENATE("'2018-04 (Д)'!W",TEXT(MATCH($C35,'2018-04 (Д)'!$C$2:$C$100,0)+1,0))))),"Н/Д",((INDIRECT(CONCATENATE("'2018-05 (Д)'!W",TEXT(MATCH($C35,'2018-05 (Д)'!$C$2:$C$100,0)+1,0)))-INDIRECT(CONCATENATE("'2018-04 (Д)'!W",TEXT(MATCH($C35,'2018-04 (Д)'!$C$2:$C$100,0)+1,0))))/INDIRECT(CONCATENATE("'2018-04 (Д)'!W",TEXT(MATCH($C35,'2018-04 (Д)'!$C$2:$C$100,0)+1,0))))*100)</f>
        <v>-3.0803329839895133</v>
      </c>
      <c r="GX35" s="9">
        <f ca="1">IF(OR(INDIRECT(CONCATENATE("'2018-06 (Д)'!W",TEXT(MATCH($C35,'2018-06 (Д)'!$C$2:$C$100,0)+1,0)))="Н/Д",INDIRECT(CONCATENATE("'2018-05 (Д)'!W",TEXT(MATCH($C35,'2018-05 (Д)'!$C$2:$C$100,0)+1,0)))="Н/Д",AND(INDIRECT(CONCATENATE("'2018-06 (Д)'!W",TEXT(MATCH($C35,'2018-06 (Д)'!$C$2:$C$100,0)+1,0)))="Н/Д",INDIRECT(CONCATENATE("'2018-05 (Д)'!W",TEXT(MATCH($C35,'2018-05 (Д)'!$C$2:$C$100,0)+1,0))))),"Н/Д",((INDIRECT(CONCATENATE("'2018-06 (Д)'!W",TEXT(MATCH($C35,'2018-06 (Д)'!$C$2:$C$100,0)+1,0)))-INDIRECT(CONCATENATE("'2018-05 (Д)'!W",TEXT(MATCH($C35,'2018-05 (Д)'!$C$2:$C$100,0)+1,0))))/INDIRECT(CONCATENATE("'2018-05 (Д)'!W",TEXT(MATCH($C35,'2018-05 (Д)'!$C$2:$C$100,0)+1,0))))*100)</f>
        <v>0.57865168427219726</v>
      </c>
      <c r="GY35" s="9">
        <f ca="1">IF(OR(INDIRECT(CONCATENATE("'2018-07 (Д)'!W",TEXT(MATCH($C35,'2018-07 (Д)'!$C$2:$C$100,0)+1,0)))="Н/Д",INDIRECT(CONCATENATE("'2018-06 (Д)'!W",TEXT(MATCH($C35,'2018-06 (Д)'!$C$2:$C$100,0)+1,0)))="Н/Д",AND(INDIRECT(CONCATENATE("'2018-07 (Д)'!W",TEXT(MATCH($C35,'2018-07 (Д)'!$C$2:$C$100,0)+1,0)))="Н/Д",INDIRECT(CONCATENATE("'2018-06 (Д)'!W",TEXT(MATCH($C35,'2018-06 (Д)'!$C$2:$C$100,0)+1,0))))),"Н/Д",((INDIRECT(CONCATENATE("'2018-07 (Д)'!W",TEXT(MATCH($C35,'2018-07 (Д)'!$C$2:$C$100,0)+1,0)))-INDIRECT(CONCATENATE("'2018-06 (Д)'!W",TEXT(MATCH($C35,'2018-06 (Д)'!$C$2:$C$100,0)+1,0))))/INDIRECT(CONCATENATE("'2018-06 (Д)'!W",TEXT(MATCH($C35,'2018-06 (Д)'!$C$2:$C$100,0)+1,0))))*100)</f>
        <v>-23.858033007891105</v>
      </c>
      <c r="GZ35" s="9">
        <f ca="1">IF(OR(INDIRECT(CONCATENATE("'2018-08 (Д)'!W",TEXT(MATCH($C35,'2018-08 (Д)'!$C$2:$C$100,0)+1,0)))="Н/Д",INDIRECT(CONCATENATE("'2018-07 (Д)'!W",TEXT(MATCH($C35,'2018-07 (Д)'!$C$2:$C$100,0)+1,0)))="Н/Д",AND(INDIRECT(CONCATENATE("'2018-08 (Д)'!W",TEXT(MATCH($C35,'2018-08 (Д)'!$C$2:$C$100,0)+1,0)))="Н/Д",INDIRECT(CONCATENATE("'2018-07 (Д)'!W",TEXT(MATCH($C35,'2018-07 (Д)'!$C$2:$C$100,0)+1,0))))),"Н/Д",((INDIRECT(CONCATENATE("'2018-08 (Д)'!W",TEXT(MATCH($C35,'2018-08 (Д)'!$C$2:$C$100,0)+1,0)))-INDIRECT(CONCATENATE("'2018-07 (Д)'!W",TEXT(MATCH($C35,'2018-07 (Д)'!$C$2:$C$100,0)+1,0))))/INDIRECT(CONCATENATE("'2018-07 (Д)'!W",TEXT(MATCH($C35,'2018-07 (Д)'!$C$2:$C$100,0)+1,0))))*100)</f>
        <v>48.953312030612167</v>
      </c>
      <c r="HA35" s="9">
        <f ca="1">IF(OR(INDIRECT(CONCATENATE("'2018-09 (Д)'!W",TEXT(MATCH($C35,'2018-09 (Д)'!$C$2:$C$100,0)+1,0)))="Н/Д",INDIRECT(CONCATENATE("'2018-08 (Д)'!W",TEXT(MATCH($C35,'2018-08 (Д)'!$C$2:$C$100,0)+1,0)))="Н/Д",AND(INDIRECT(CONCATENATE("'2018-09 (Д)'!W",TEXT(MATCH($C35,'2018-09 (Д)'!$C$2:$C$100,0)+1,0)))="Н/Д",INDIRECT(CONCATENATE("'2018-08 (Д)'!W",TEXT(MATCH($C35,'2018-08 (Д)'!$C$2:$C$100,0)+1,0))))),"Н/Д",((INDIRECT(CONCATENATE("'2018-09 (Д)'!W",TEXT(MATCH($C35,'2018-09 (Д)'!$C$2:$C$100,0)+1,0)))-INDIRECT(CONCATENATE("'2018-08 (Д)'!W",TEXT(MATCH($C35,'2018-08 (Д)'!$C$2:$C$100,0)+1,0))))/INDIRECT(CONCATENATE("'2018-08 (Д)'!W",TEXT(MATCH($C35,'2018-08 (Д)'!$C$2:$C$100,0)+1,0))))*100)</f>
        <v>-26.283793722630445</v>
      </c>
      <c r="HB35" s="9">
        <f ca="1">IF(OR(INDIRECT(CONCATENATE("'2018-10 (Д)'!W",TEXT(MATCH($C35,'2018-10 (Д)'!$C$2:$C$100,0)+1,0)))="Н/Д",INDIRECT(CONCATENATE("'2018-09 (Д)'!W",TEXT(MATCH($C35,'2018-09 (Д)'!$C$2:$C$100,0)+1,0)))="Н/Д",AND(INDIRECT(CONCATENATE("'2018-10 (Д)'!W",TEXT(MATCH($C35,'2018-10 (Д)'!$C$2:$C$100,0)+1,0)))="Н/Д",INDIRECT(CONCATENATE("'2018-09 (Д)'!W",TEXT(MATCH($C35,'2018-09 (Д)'!$C$2:$C$100,0)+1,0))))),"Н/Д",((INDIRECT(CONCATENATE("'2018-10 (Д)'!W",TEXT(MATCH($C35,'2018-10 (Д)'!$C$2:$C$100,0)+1,0)))-INDIRECT(CONCATENATE("'2018-09 (Д)'!W",TEXT(MATCH($C35,'2018-09 (Д)'!$C$2:$C$100,0)+1,0))))/INDIRECT(CONCATENATE("'2018-09 (Д)'!W",TEXT(MATCH($C35,'2018-09 (Д)'!$C$2:$C$100,0)+1,0))))*100)</f>
        <v>-21.016073500559528</v>
      </c>
      <c r="HC35" s="9">
        <f ca="1">IF(OR(INDIRECT(CONCATENATE("'2018-11 (Д)'!W",TEXT(MATCH($C35,'2018-11 (Д)'!$C$2:$C$100,0)+1,0)))="Н/Д",INDIRECT(CONCATENATE("'2018-10 (Д)'!W",TEXT(MATCH($C35,'2018-10 (Д)'!$C$2:$C$100,0)+1,0)))="Н/Д",AND(INDIRECT(CONCATENATE("'2018-11 (Д)'!W",TEXT(MATCH($C35,'2018-11 (Д)'!$C$2:$C$100,0)+1,0)))="Н/Д",INDIRECT(CONCATENATE("'2018-10 (Д)'!W",TEXT(MATCH($C35,'2018-10 (Д)'!$C$2:$C$100,0)+1,0))))),"Н/Д",((INDIRECT(CONCATENATE("'2018-11 (Д)'!W",TEXT(MATCH($C35,'2018-11 (Д)'!$C$2:$C$100,0)+1,0)))-INDIRECT(CONCATENATE("'2018-10 (Д)'!W",TEXT(MATCH($C35,'2018-10 (Д)'!$C$2:$C$100,0)+1,0))))/INDIRECT(CONCATENATE("'2018-10 (Д)'!W",TEXT(MATCH($C35,'2018-10 (Д)'!$C$2:$C$100,0)+1,0))))*100)</f>
        <v>86.63309598858612</v>
      </c>
      <c r="HD35" s="9">
        <f ca="1">IF(OR(INDIRECT(CONCATENATE("'2018-12 (Д)'!W",TEXT(MATCH($C35,'2018-12 (Д)'!$C$2:$C$100,0)+1,0)))="Н/Д",INDIRECT(CONCATENATE("'2018-11 (Д)'!W",TEXT(MATCH($C35,'2018-11 (Д)'!$C$2:$C$100,0)+1,0)))="Н/Д",AND(INDIRECT(CONCATENATE("'2018-12 (Д)'!W",TEXT(MATCH($C35,'2018-12 (Д)'!$C$2:$C$100,0)+1,0)))="Н/Д",INDIRECT(CONCATENATE("'2018-11 (Д)'!W",TEXT(MATCH($C35,'2018-11 (Д)'!$C$2:$C$100,0)+1,0))))),"Н/Д",((INDIRECT(CONCATENATE("'2018-12 (Д)'!W",TEXT(MATCH($C35,'2018-12 (Д)'!$C$2:$C$100,0)+1,0)))-INDIRECT(CONCATENATE("'2018-11 (Д)'!W",TEXT(MATCH($C35,'2018-11 (Д)'!$C$2:$C$100,0)+1,0))))/INDIRECT(CONCATENATE("'2018-11 (Д)'!W",TEXT(MATCH($C35,'2018-11 (Д)'!$C$2:$C$100,0)+1,0))))*100)</f>
        <v>-27.177256165107742</v>
      </c>
    </row>
    <row r="36" spans="1:212" x14ac:dyDescent="0.25">
      <c r="A36" s="2" t="s">
        <v>49</v>
      </c>
      <c r="B36" s="2" t="s">
        <v>57</v>
      </c>
      <c r="C36" s="15">
        <v>58000000</v>
      </c>
      <c r="D36" s="9"/>
      <c r="E36" s="9">
        <f ca="1">IF(OR(INDIRECT(CONCATENATE("'2018-03 (Д)'!E",TEXT(MATCH($C36,'2018-03 (Д)'!$C$2:$C$100,0)+1,0)))="Н/Д",INDIRECT(CONCATENATE("'2018-02 (Д)'!E",TEXT(MATCH($C36,'2018-02 (Д)'!$C$2:$C$100,0)+1,0)))="Н/Д",AND(INDIRECT(CONCATENATE("'2018-03 (Д)'!E",TEXT(MATCH($C36,'2018-03 (Д)'!$C$2:$C$100,0)+1,0)))="Н/Д",INDIRECT(CONCATENATE("'2018-02 (Д)'!E",TEXT(MATCH($C36,'2018-02 (Д)'!$C$2:$C$100,0)+1,0))))),"Н/Д",((INDIRECT(CONCATENATE("'2018-03 (Д)'!E",TEXT(MATCH($C36,'2018-03 (Д)'!$C$2:$C$100,0)+1,0)))-INDIRECT(CONCATENATE("'2018-02 (Д)'!E",TEXT(MATCH($C36,'2018-02 (Д)'!$C$2:$C$100,0)+1,0))))/INDIRECT(CONCATENATE("'2018-02 (Д)'!E",TEXT(MATCH($C36,'2018-02 (Д)'!$C$2:$C$100,0)+1,0))))*100)</f>
        <v>-3.3140050659853553</v>
      </c>
      <c r="F36" s="9">
        <f ca="1">IF(OR(INDIRECT(CONCATENATE("'2018-04 (Д)'!E",TEXT(MATCH($C36,'2018-04 (Д)'!$C$2:$C$100,0)+1,0)))="Н/Д",INDIRECT(CONCATENATE("'2018-03 (Д)'!E",TEXT(MATCH($C36,'2018-03 (Д)'!$C$2:$C$100,0)+1,0)))="Н/Д",AND(INDIRECT(CONCATENATE("'2018-04 (Д)'!E",TEXT(MATCH($C36,'2018-04 (Д)'!$C$2:$C$100,0)+1,0)))="Н/Д",INDIRECT(CONCATENATE("'2018-03 (Д)'!E",TEXT(MATCH($C36,'2018-03 (Д)'!$C$2:$C$100,0)+1,0))))),"Н/Д",((INDIRECT(CONCATENATE("'2018-04 (Д)'!E",TEXT(MATCH($C36,'2018-04 (Д)'!$C$2:$C$100,0)+1,0)))-INDIRECT(CONCATENATE("'2018-03 (Д)'!E",TEXT(MATCH($C36,'2018-03 (Д)'!$C$2:$C$100,0)+1,0))))/INDIRECT(CONCATENATE("'2018-03 (Д)'!E",TEXT(MATCH($C36,'2018-03 (Д)'!$C$2:$C$100,0)+1,0))))*100)</f>
        <v>68.995670131293508</v>
      </c>
      <c r="G36" s="9">
        <f ca="1">IF(OR(INDIRECT(CONCATENATE("'2018-05 (Д)'!E",TEXT(MATCH($C36,'2018-05 (Д)'!$C$2:$C$100,0)+1,0)))="Н/Д",INDIRECT(CONCATENATE("'2018-04 (Д)'!E",TEXT(MATCH($C36,'2018-04 (Д)'!$C$2:$C$100,0)+1,0)))="Н/Д",AND(INDIRECT(CONCATENATE("'2018-05 (Д)'!E",TEXT(MATCH($C36,'2018-05 (Д)'!$C$2:$C$100,0)+1,0)))="Н/Д",INDIRECT(CONCATENATE("'2018-04 (Д)'!E",TEXT(MATCH($C36,'2018-04 (Д)'!$C$2:$C$100,0)+1,0))))),"Н/Д",((INDIRECT(CONCATENATE("'2018-05 (Д)'!E",TEXT(MATCH($C36,'2018-05 (Д)'!$C$2:$C$100,0)+1,0)))-INDIRECT(CONCATENATE("'2018-04 (Д)'!E",TEXT(MATCH($C36,'2018-04 (Д)'!$C$2:$C$100,0)+1,0))))/INDIRECT(CONCATENATE("'2018-04 (Д)'!E",TEXT(MATCH($C36,'2018-04 (Д)'!$C$2:$C$100,0)+1,0))))*100)</f>
        <v>11.803568886311783</v>
      </c>
      <c r="H36" s="9">
        <f ca="1">IF(OR(INDIRECT(CONCATENATE("'2018-06 (Д)'!E",TEXT(MATCH($C36,'2018-06 (Д)'!$C$2:$C$100,0)+1,0)))="Н/Д",INDIRECT(CONCATENATE("'2018-05 (Д)'!E",TEXT(MATCH($C36,'2018-05 (Д)'!$C$2:$C$100,0)+1,0)))="Н/Д",AND(INDIRECT(CONCATENATE("'2018-06 (Д)'!E",TEXT(MATCH($C36,'2018-06 (Д)'!$C$2:$C$100,0)+1,0)))="Н/Д",INDIRECT(CONCATENATE("'2018-05 (Д)'!E",TEXT(MATCH($C36,'2018-05 (Д)'!$C$2:$C$100,0)+1,0))))),"Н/Д",((INDIRECT(CONCATENATE("'2018-06 (Д)'!E",TEXT(MATCH($C36,'2018-06 (Д)'!$C$2:$C$100,0)+1,0)))-INDIRECT(CONCATENATE("'2018-05 (Д)'!E",TEXT(MATCH($C36,'2018-05 (Д)'!$C$2:$C$100,0)+1,0))))/INDIRECT(CONCATENATE("'2018-05 (Д)'!E",TEXT(MATCH($C36,'2018-05 (Д)'!$C$2:$C$100,0)+1,0))))*100)</f>
        <v>-6.8663229889127582</v>
      </c>
      <c r="I36" s="9">
        <f ca="1">IF(OR(INDIRECT(CONCATENATE("'2018-07 (Д)'!E",TEXT(MATCH($C36,'2018-07 (Д)'!$C$2:$C$100,0)+1,0)))="Н/Д",INDIRECT(CONCATENATE("'2018-06 (Д)'!E",TEXT(MATCH($C36,'2018-06 (Д)'!$C$2:$C$100,0)+1,0)))="Н/Д",AND(INDIRECT(CONCATENATE("'2018-07 (Д)'!E",TEXT(MATCH($C36,'2018-07 (Д)'!$C$2:$C$100,0)+1,0)))="Н/Д",INDIRECT(CONCATENATE("'2018-06 (Д)'!E",TEXT(MATCH($C36,'2018-06 (Д)'!$C$2:$C$100,0)+1,0))))),"Н/Д",((INDIRECT(CONCATENATE("'2018-07 (Д)'!E",TEXT(MATCH($C36,'2018-07 (Д)'!$C$2:$C$100,0)+1,0)))-INDIRECT(CONCATENATE("'2018-06 (Д)'!E",TEXT(MATCH($C36,'2018-06 (Д)'!$C$2:$C$100,0)+1,0))))/INDIRECT(CONCATENATE("'2018-06 (Д)'!E",TEXT(MATCH($C36,'2018-06 (Д)'!$C$2:$C$100,0)+1,0))))*100)</f>
        <v>-22.055713153404348</v>
      </c>
      <c r="J36" s="9">
        <f ca="1">IF(OR(INDIRECT(CONCATENATE("'2018-08 (Д)'!E",TEXT(MATCH($C36,'2018-08 (Д)'!$C$2:$C$100,0)+1,0)))="Н/Д",INDIRECT(CONCATENATE("'2018-07 (Д)'!E",TEXT(MATCH($C36,'2018-07 (Д)'!$C$2:$C$100,0)+1,0)))="Н/Д",AND(INDIRECT(CONCATENATE("'2018-08 (Д)'!E",TEXT(MATCH($C36,'2018-08 (Д)'!$C$2:$C$100,0)+1,0)))="Н/Д",INDIRECT(CONCATENATE("'2018-07 (Д)'!E",TEXT(MATCH($C36,'2018-07 (Д)'!$C$2:$C$100,0)+1,0))))),"Н/Д",((INDIRECT(CONCATENATE("'2018-08 (Д)'!E",TEXT(MATCH($C36,'2018-08 (Д)'!$C$2:$C$100,0)+1,0)))-INDIRECT(CONCATENATE("'2018-07 (Д)'!E",TEXT(MATCH($C36,'2018-07 (Д)'!$C$2:$C$100,0)+1,0))))/INDIRECT(CONCATENATE("'2018-07 (Д)'!E",TEXT(MATCH($C36,'2018-07 (Д)'!$C$2:$C$100,0)+1,0))))*100)</f>
        <v>20.633641216268536</v>
      </c>
      <c r="K36" s="9">
        <f ca="1">IF(OR(INDIRECT(CONCATENATE("'2018-09 (Д)'!E",TEXT(MATCH($C36,'2018-09 (Д)'!$C$2:$C$100,0)+1,0)))="Н/Д",INDIRECT(CONCATENATE("'2018-08 (Д)'!E",TEXT(MATCH($C36,'2018-08 (Д)'!$C$2:$C$100,0)+1,0)))="Н/Д",AND(INDIRECT(CONCATENATE("'2018-09 (Д)'!E",TEXT(MATCH($C36,'2018-09 (Д)'!$C$2:$C$100,0)+1,0)))="Н/Д",INDIRECT(CONCATENATE("'2018-08 (Д)'!E",TEXT(MATCH($C36,'2018-08 (Д)'!$C$2:$C$100,0)+1,0))))),"Н/Д",((INDIRECT(CONCATENATE("'2018-09 (Д)'!E",TEXT(MATCH($C36,'2018-09 (Д)'!$C$2:$C$100,0)+1,0)))-INDIRECT(CONCATENATE("'2018-08 (Д)'!E",TEXT(MATCH($C36,'2018-08 (Д)'!$C$2:$C$100,0)+1,0))))/INDIRECT(CONCATENATE("'2018-08 (Д)'!E",TEXT(MATCH($C36,'2018-08 (Д)'!$C$2:$C$100,0)+1,0))))*100)</f>
        <v>8.7822085925223892</v>
      </c>
      <c r="L36" s="9">
        <f ca="1">IF(OR(INDIRECT(CONCATENATE("'2018-10 (Д)'!E",TEXT(MATCH($C36,'2018-10 (Д)'!$C$2:$C$100,0)+1,0)))="Н/Д",INDIRECT(CONCATENATE("'2018-09 (Д)'!E",TEXT(MATCH($C36,'2018-09 (Д)'!$C$2:$C$100,0)+1,0)))="Н/Д",AND(INDIRECT(CONCATENATE("'2018-10 (Д)'!E",TEXT(MATCH($C36,'2018-10 (Д)'!$C$2:$C$100,0)+1,0)))="Н/Д",INDIRECT(CONCATENATE("'2018-09 (Д)'!E",TEXT(MATCH($C36,'2018-09 (Д)'!$C$2:$C$100,0)+1,0))))),"Н/Д",((INDIRECT(CONCATENATE("'2018-10 (Д)'!E",TEXT(MATCH($C36,'2018-10 (Д)'!$C$2:$C$100,0)+1,0)))-INDIRECT(CONCATENATE("'2018-09 (Д)'!E",TEXT(MATCH($C36,'2018-09 (Д)'!$C$2:$C$100,0)+1,0))))/INDIRECT(CONCATENATE("'2018-09 (Д)'!E",TEXT(MATCH($C36,'2018-09 (Д)'!$C$2:$C$100,0)+1,0))))*100)</f>
        <v>-9.9644666031527276</v>
      </c>
      <c r="M36" s="9">
        <f ca="1">IF(OR(INDIRECT(CONCATENATE("'2018-11 (Д)'!E",TEXT(MATCH($C36,'2018-11 (Д)'!$C$2:$C$100,0)+1,0)))="Н/Д",INDIRECT(CONCATENATE("'2018-10 (Д)'!E",TEXT(MATCH($C36,'2018-10 (Д)'!$C$2:$C$100,0)+1,0)))="Н/Д",AND(INDIRECT(CONCATENATE("'2018-11 (Д)'!E",TEXT(MATCH($C36,'2018-11 (Д)'!$C$2:$C$100,0)+1,0)))="Н/Д",INDIRECT(CONCATENATE("'2018-10 (Д)'!E",TEXT(MATCH($C36,'2018-10 (Д)'!$C$2:$C$100,0)+1,0))))),"Н/Д",((INDIRECT(CONCATENATE("'2018-11 (Д)'!E",TEXT(MATCH($C36,'2018-11 (Д)'!$C$2:$C$100,0)+1,0)))-INDIRECT(CONCATENATE("'2018-10 (Д)'!E",TEXT(MATCH($C36,'2018-10 (Д)'!$C$2:$C$100,0)+1,0))))/INDIRECT(CONCATENATE("'2018-10 (Д)'!E",TEXT(MATCH($C36,'2018-10 (Д)'!$C$2:$C$100,0)+1,0))))*100)</f>
        <v>24.043154906862817</v>
      </c>
      <c r="N36" s="9">
        <f ca="1">IF(OR(INDIRECT(CONCATENATE("'2018-12 (Д)'!E",TEXT(MATCH($C36,'2018-12 (Д)'!$C$2:$C$100,0)+1,0)))="Н/Д",INDIRECT(CONCATENATE("'2018-11 (Д)'!E",TEXT(MATCH($C36,'2018-11 (Д)'!$C$2:$C$100,0)+1,0)))="Н/Д",AND(INDIRECT(CONCATENATE("'2018-12 (Д)'!E",TEXT(MATCH($C36,'2018-12 (Д)'!$C$2:$C$100,0)+1,0)))="Н/Д",INDIRECT(CONCATENATE("'2018-11 (Д)'!E",TEXT(MATCH($C36,'2018-11 (Д)'!$C$2:$C$100,0)+1,0))))),"Н/Д",((INDIRECT(CONCATENATE("'2018-12 (Д)'!E",TEXT(MATCH($C36,'2018-12 (Д)'!$C$2:$C$100,0)+1,0)))-INDIRECT(CONCATENATE("'2018-11 (Д)'!E",TEXT(MATCH($C36,'2018-11 (Д)'!$C$2:$C$100,0)+1,0))))/INDIRECT(CONCATENATE("'2018-11 (Д)'!E",TEXT(MATCH($C36,'2018-11 (Д)'!$C$2:$C$100,0)+1,0))))*100)</f>
        <v>-0.1285165156999627</v>
      </c>
      <c r="O36" s="9"/>
      <c r="P36" s="9">
        <f ca="1">IF(OR(INDIRECT(CONCATENATE("'2018-03 (Д)'!F",TEXT(MATCH($C36,'2018-03 (Д)'!$C$2:$C$100,0)+1,0)))="Н/Д",INDIRECT(CONCATENATE("'2018-02 (Д)'!F",TEXT(MATCH($C36,'2018-02 (Д)'!$C$2:$C$100,0)+1,0)))="Н/Д",AND(INDIRECT(CONCATENATE("'2018-03 (Д)'!F",TEXT(MATCH($C36,'2018-03 (Д)'!$C$2:$C$100,0)+1,0)))="Н/Д",INDIRECT(CONCATENATE("'2018-02 (Д)'!F",TEXT(MATCH($C36,'2018-02 (Д)'!$C$2:$C$100,0)+1,0))))),"Н/Д",((INDIRECT(CONCATENATE("'2018-03 (Д)'!F",TEXT(MATCH($C36,'2018-03 (Д)'!$C$2:$C$100,0)+1,0)))-INDIRECT(CONCATENATE("'2018-02 (Д)'!F",TEXT(MATCH($C36,'2018-02 (Д)'!$C$2:$C$100,0)+1,0))))/INDIRECT(CONCATENATE("'2018-02 (Д)'!F",TEXT(MATCH($C36,'2018-02 (Д)'!$C$2:$C$100,0)+1,0))))*100)</f>
        <v>-10.395767347992026</v>
      </c>
      <c r="Q36" s="9">
        <f ca="1">IF(OR(INDIRECT(CONCATENATE("'2018-04 (Д)'!F",TEXT(MATCH($C36,'2018-04 (Д)'!$C$2:$C$100,0)+1,0)))="Н/Д",INDIRECT(CONCATENATE("'2018-03 (Д)'!F",TEXT(MATCH($C36,'2018-03 (Д)'!$C$2:$C$100,0)+1,0)))="Н/Д",AND(INDIRECT(CONCATENATE("'2018-04 (Д)'!F",TEXT(MATCH($C36,'2018-04 (Д)'!$C$2:$C$100,0)+1,0)))="Н/Д",INDIRECT(CONCATENATE("'2018-03 (Д)'!F",TEXT(MATCH($C36,'2018-03 (Д)'!$C$2:$C$100,0)+1,0))))),"Н/Д",((INDIRECT(CONCATENATE("'2018-04 (Д)'!F",TEXT(MATCH($C36,'2018-04 (Д)'!$C$2:$C$100,0)+1,0)))-INDIRECT(CONCATENATE("'2018-03 (Д)'!F",TEXT(MATCH($C36,'2018-03 (Д)'!$C$2:$C$100,0)+1,0))))/INDIRECT(CONCATENATE("'2018-03 (Д)'!F",TEXT(MATCH($C36,'2018-03 (Д)'!$C$2:$C$100,0)+1,0))))*100)</f>
        <v>90.884314883946018</v>
      </c>
      <c r="R36" s="9">
        <f ca="1">IF(OR(INDIRECT(CONCATENATE("'2018-05 (Д)'!F",TEXT(MATCH($C36,'2018-05 (Д)'!$C$2:$C$100,0)+1,0)))="Н/Д",INDIRECT(CONCATENATE("'2018-04 (Д)'!F",TEXT(MATCH($C36,'2018-04 (Д)'!$C$2:$C$100,0)+1,0)))="Н/Д",AND(INDIRECT(CONCATENATE("'2018-05 (Д)'!F",TEXT(MATCH($C36,'2018-05 (Д)'!$C$2:$C$100,0)+1,0)))="Н/Д",INDIRECT(CONCATENATE("'2018-04 (Д)'!F",TEXT(MATCH($C36,'2018-04 (Д)'!$C$2:$C$100,0)+1,0))))),"Н/Д",((INDIRECT(CONCATENATE("'2018-05 (Д)'!F",TEXT(MATCH($C36,'2018-05 (Д)'!$C$2:$C$100,0)+1,0)))-INDIRECT(CONCATENATE("'2018-04 (Д)'!F",TEXT(MATCH($C36,'2018-04 (Д)'!$C$2:$C$100,0)+1,0))))/INDIRECT(CONCATENATE("'2018-04 (Д)'!F",TEXT(MATCH($C36,'2018-04 (Д)'!$C$2:$C$100,0)+1,0))))*100)</f>
        <v>-6.3921391730137671</v>
      </c>
      <c r="S36" s="9">
        <f ca="1">IF(OR(INDIRECT(CONCATENATE("'2018-06 (Д)'!F",TEXT(MATCH($C36,'2018-06 (Д)'!$C$2:$C$100,0)+1,0)))="Н/Д",INDIRECT(CONCATENATE("'2018-05 (Д)'!F",TEXT(MATCH($C36,'2018-05 (Д)'!$C$2:$C$100,0)+1,0)))="Н/Д",AND(INDIRECT(CONCATENATE("'2018-06 (Д)'!F",TEXT(MATCH($C36,'2018-06 (Д)'!$C$2:$C$100,0)+1,0)))="Н/Д",INDIRECT(CONCATENATE("'2018-05 (Д)'!F",TEXT(MATCH($C36,'2018-05 (Д)'!$C$2:$C$100,0)+1,0))))),"Н/Д",((INDIRECT(CONCATENATE("'2018-06 (Д)'!F",TEXT(MATCH($C36,'2018-06 (Д)'!$C$2:$C$100,0)+1,0)))-INDIRECT(CONCATENATE("'2018-05 (Д)'!F",TEXT(MATCH($C36,'2018-05 (Д)'!$C$2:$C$100,0)+1,0))))/INDIRECT(CONCATENATE("'2018-05 (Д)'!F",TEXT(MATCH($C36,'2018-05 (Д)'!$C$2:$C$100,0)+1,0))))*100)</f>
        <v>0.62721866186680519</v>
      </c>
      <c r="T36" s="9">
        <f ca="1">IF(OR(INDIRECT(CONCATENATE("'2018-07 (Д)'!F",TEXT(MATCH($C36,'2018-07 (Д)'!$C$2:$C$100,0)+1,0)))="Н/Д",INDIRECT(CONCATENATE("'2018-06 (Д)'!F",TEXT(MATCH($C36,'2018-06 (Д)'!$C$2:$C$100,0)+1,0)))="Н/Д",AND(INDIRECT(CONCATENATE("'2018-07 (Д)'!F",TEXT(MATCH($C36,'2018-07 (Д)'!$C$2:$C$100,0)+1,0)))="Н/Д",INDIRECT(CONCATENATE("'2018-06 (Д)'!F",TEXT(MATCH($C36,'2018-06 (Д)'!$C$2:$C$100,0)+1,0))))),"Н/Д",((INDIRECT(CONCATENATE("'2018-07 (Д)'!F",TEXT(MATCH($C36,'2018-07 (Д)'!$C$2:$C$100,0)+1,0)))-INDIRECT(CONCATENATE("'2018-06 (Д)'!F",TEXT(MATCH($C36,'2018-06 (Д)'!$C$2:$C$100,0)+1,0))))/INDIRECT(CONCATENATE("'2018-06 (Д)'!F",TEXT(MATCH($C36,'2018-06 (Д)'!$C$2:$C$100,0)+1,0))))*100)</f>
        <v>-23.244953306457909</v>
      </c>
      <c r="U36" s="9">
        <f ca="1">IF(OR(INDIRECT(CONCATENATE("'2018-08 (Д)'!F",TEXT(MATCH($C36,'2018-08 (Д)'!$C$2:$C$100,0)+1,0)))="Н/Д",INDIRECT(CONCATENATE("'2018-07 (Д)'!F",TEXT(MATCH($C36,'2018-07 (Д)'!$C$2:$C$100,0)+1,0)))="Н/Д",AND(INDIRECT(CONCATENATE("'2018-08 (Д)'!F",TEXT(MATCH($C36,'2018-08 (Д)'!$C$2:$C$100,0)+1,0)))="Н/Д",INDIRECT(CONCATENATE("'2018-07 (Д)'!F",TEXT(MATCH($C36,'2018-07 (Д)'!$C$2:$C$100,0)+1,0))))),"Н/Д",((INDIRECT(CONCATENATE("'2018-08 (Д)'!F",TEXT(MATCH($C36,'2018-08 (Д)'!$C$2:$C$100,0)+1,0)))-INDIRECT(CONCATENATE("'2018-07 (Д)'!F",TEXT(MATCH($C36,'2018-07 (Д)'!$C$2:$C$100,0)+1,0))))/INDIRECT(CONCATENATE("'2018-07 (Д)'!F",TEXT(MATCH($C36,'2018-07 (Д)'!$C$2:$C$100,0)+1,0))))*100)</f>
        <v>44.726333338603531</v>
      </c>
      <c r="V36" s="9">
        <f ca="1">IF(OR(INDIRECT(CONCATENATE("'2018-09 (Д)'!F",TEXT(MATCH($C36,'2018-09 (Д)'!$C$2:$C$100,0)+1,0)))="Н/Д",INDIRECT(CONCATENATE("'2018-08 (Д)'!F",TEXT(MATCH($C36,'2018-08 (Д)'!$C$2:$C$100,0)+1,0)))="Н/Д",AND(INDIRECT(CONCATENATE("'2018-09 (Д)'!F",TEXT(MATCH($C36,'2018-09 (Д)'!$C$2:$C$100,0)+1,0)))="Н/Д",INDIRECT(CONCATENATE("'2018-08 (Д)'!F",TEXT(MATCH($C36,'2018-08 (Д)'!$C$2:$C$100,0)+1,0))))),"Н/Д",((INDIRECT(CONCATENATE("'2018-09 (Д)'!F",TEXT(MATCH($C36,'2018-09 (Д)'!$C$2:$C$100,0)+1,0)))-INDIRECT(CONCATENATE("'2018-08 (Д)'!F",TEXT(MATCH($C36,'2018-08 (Д)'!$C$2:$C$100,0)+1,0))))/INDIRECT(CONCATENATE("'2018-08 (Д)'!F",TEXT(MATCH($C36,'2018-08 (Д)'!$C$2:$C$100,0)+1,0))))*100)</f>
        <v>-23.597959523894399</v>
      </c>
      <c r="W36" s="9">
        <f ca="1">IF(OR(INDIRECT(CONCATENATE("'2018-10 (Д)'!F",TEXT(MATCH($C36,'2018-10 (Д)'!$C$2:$C$100,0)+1,0)))="Н/Д",INDIRECT(CONCATENATE("'2018-09 (Д)'!F",TEXT(MATCH($C36,'2018-09 (Д)'!$C$2:$C$100,0)+1,0)))="Н/Д",AND(INDIRECT(CONCATENATE("'2018-10 (Д)'!F",TEXT(MATCH($C36,'2018-10 (Д)'!$C$2:$C$100,0)+1,0)))="Н/Д",INDIRECT(CONCATENATE("'2018-09 (Д)'!F",TEXT(MATCH($C36,'2018-09 (Д)'!$C$2:$C$100,0)+1,0))))),"Н/Д",((INDIRECT(CONCATENATE("'2018-10 (Д)'!F",TEXT(MATCH($C36,'2018-10 (Д)'!$C$2:$C$100,0)+1,0)))-INDIRECT(CONCATENATE("'2018-09 (Д)'!F",TEXT(MATCH($C36,'2018-09 (Д)'!$C$2:$C$100,0)+1,0))))/INDIRECT(CONCATENATE("'2018-09 (Д)'!F",TEXT(MATCH($C36,'2018-09 (Д)'!$C$2:$C$100,0)+1,0))))*100)</f>
        <v>-23.752773165841209</v>
      </c>
      <c r="X36" s="9">
        <f ca="1">IF(OR(INDIRECT(CONCATENATE("'2018-11 (Д)'!F",TEXT(MATCH($C36,'2018-11 (Д)'!$C$2:$C$100,0)+1,0)))="Н/Д",INDIRECT(CONCATENATE("'2018-10 (Д)'!F",TEXT(MATCH($C36,'2018-10 (Д)'!$C$2:$C$100,0)+1,0)))="Н/Д",AND(INDIRECT(CONCATENATE("'2018-11 (Д)'!F",TEXT(MATCH($C36,'2018-11 (Д)'!$C$2:$C$100,0)+1,0)))="Н/Д",INDIRECT(CONCATENATE("'2018-10 (Д)'!F",TEXT(MATCH($C36,'2018-10 (Д)'!$C$2:$C$100,0)+1,0))))),"Н/Д",((INDIRECT(CONCATENATE("'2018-11 (Д)'!F",TEXT(MATCH($C36,'2018-11 (Д)'!$C$2:$C$100,0)+1,0)))-INDIRECT(CONCATENATE("'2018-10 (Д)'!F",TEXT(MATCH($C36,'2018-10 (Д)'!$C$2:$C$100,0)+1,0))))/INDIRECT(CONCATENATE("'2018-10 (Д)'!F",TEXT(MATCH($C36,'2018-10 (Д)'!$C$2:$C$100,0)+1,0))))*100)</f>
        <v>109.66965193353504</v>
      </c>
      <c r="Y36" s="9">
        <f ca="1">IF(OR(INDIRECT(CONCATENATE("'2018-12 (Д)'!F",TEXT(MATCH($C36,'2018-12 (Д)'!$C$2:$C$100,0)+1,0)))="Н/Д",INDIRECT(CONCATENATE("'2018-11 (Д)'!F",TEXT(MATCH($C36,'2018-11 (Д)'!$C$2:$C$100,0)+1,0)))="Н/Д",AND(INDIRECT(CONCATENATE("'2018-12 (Д)'!F",TEXT(MATCH($C36,'2018-12 (Д)'!$C$2:$C$100,0)+1,0)))="Н/Д",INDIRECT(CONCATENATE("'2018-11 (Д)'!F",TEXT(MATCH($C36,'2018-11 (Д)'!$C$2:$C$100,0)+1,0))))),"Н/Д",((INDIRECT(CONCATENATE("'2018-12 (Д)'!F",TEXT(MATCH($C36,'2018-12 (Д)'!$C$2:$C$100,0)+1,0)))-INDIRECT(CONCATENATE("'2018-11 (Д)'!F",TEXT(MATCH($C36,'2018-11 (Д)'!$C$2:$C$100,0)+1,0))))/INDIRECT(CONCATENATE("'2018-11 (Д)'!F",TEXT(MATCH($C36,'2018-11 (Д)'!$C$2:$C$100,0)+1,0))))*100)</f>
        <v>-24.459982482221548</v>
      </c>
      <c r="Z36" s="9"/>
      <c r="AA36" s="9">
        <f ca="1">IF(OR(INDIRECT(CONCATENATE("'2018-03 (Д)'!G",TEXT(MATCH($C36,'2018-03 (Д)'!$C$2:$C$100,0)+1,0)))="Н/Д",INDIRECT(CONCATENATE("'2018-02 (Д)'!G",TEXT(MATCH($C36,'2018-02 (Д)'!$C$2:$C$100,0)+1,0)))="Н/Д",AND(INDIRECT(CONCATENATE("'2018-03 (Д)'!G",TEXT(MATCH($C36,'2018-03 (Д)'!$C$2:$C$100,0)+1,0)))="Н/Д",INDIRECT(CONCATENATE("'2018-02 (Д)'!G",TEXT(MATCH($C36,'2018-02 (Д)'!$C$2:$C$100,0)+1,0))))),"Н/Д",((INDIRECT(CONCATENATE("'2018-03 (Д)'!G",TEXT(MATCH($C36,'2018-03 (Д)'!$C$2:$C$100,0)+1,0)))-INDIRECT(CONCATENATE("'2018-02 (Д)'!G",TEXT(MATCH($C36,'2018-02 (Д)'!$C$2:$C$100,0)+1,0))))/INDIRECT(CONCATENATE("'2018-02 (Д)'!G",TEXT(MATCH($C36,'2018-02 (Д)'!$C$2:$C$100,0)+1,0))))*100)</f>
        <v>-51.163350862395305</v>
      </c>
      <c r="AB36" s="9">
        <f ca="1">IF(OR(INDIRECT(CONCATENATE("'2018-04 (Д)'!G",TEXT(MATCH($C36,'2018-04 (Д)'!$C$2:$C$100,0)+1,0)))="Н/Д",INDIRECT(CONCATENATE("'2018-03 (Д)'!G",TEXT(MATCH($C36,'2018-03 (Д)'!$C$2:$C$100,0)+1,0)))="Н/Д",AND(INDIRECT(CONCATENATE("'2018-04 (Д)'!G",TEXT(MATCH($C36,'2018-04 (Д)'!$C$2:$C$100,0)+1,0)))="Н/Д",INDIRECT(CONCATENATE("'2018-03 (Д)'!G",TEXT(MATCH($C36,'2018-03 (Д)'!$C$2:$C$100,0)+1,0))))),"Н/Д",((INDIRECT(CONCATENATE("'2018-04 (Д)'!G",TEXT(MATCH($C36,'2018-04 (Д)'!$C$2:$C$100,0)+1,0)))-INDIRECT(CONCATENATE("'2018-03 (Д)'!G",TEXT(MATCH($C36,'2018-03 (Д)'!$C$2:$C$100,0)+1,0))))/INDIRECT(CONCATENATE("'2018-03 (Д)'!G",TEXT(MATCH($C36,'2018-03 (Д)'!$C$2:$C$100,0)+1,0))))*100)</f>
        <v>616.0239994683734</v>
      </c>
      <c r="AC36" s="9">
        <f ca="1">IF(OR(INDIRECT(CONCATENATE("'2018-05 (Д)'!G",TEXT(MATCH($C36,'2018-05 (Д)'!$C$2:$C$100,0)+1,0)))="Н/Д",INDIRECT(CONCATENATE("'2018-04 (Д)'!G",TEXT(MATCH($C36,'2018-04 (Д)'!$C$2:$C$100,0)+1,0)))="Н/Д",AND(INDIRECT(CONCATENATE("'2018-05 (Д)'!G",TEXT(MATCH($C36,'2018-05 (Д)'!$C$2:$C$100,0)+1,0)))="Н/Д",INDIRECT(CONCATENATE("'2018-04 (Д)'!G",TEXT(MATCH($C36,'2018-04 (Д)'!$C$2:$C$100,0)+1,0))))),"Н/Д",((INDIRECT(CONCATENATE("'2018-05 (Д)'!G",TEXT(MATCH($C36,'2018-05 (Д)'!$C$2:$C$100,0)+1,0)))-INDIRECT(CONCATENATE("'2018-04 (Д)'!G",TEXT(MATCH($C36,'2018-04 (Д)'!$C$2:$C$100,0)+1,0))))/INDIRECT(CONCATENATE("'2018-04 (Д)'!G",TEXT(MATCH($C36,'2018-04 (Д)'!$C$2:$C$100,0)+1,0))))*100)</f>
        <v>-76.59207779443237</v>
      </c>
      <c r="AD36" s="9">
        <f ca="1">IF(OR(INDIRECT(CONCATENATE("'2018-06 (Д)'!G",TEXT(MATCH($C36,'2018-06 (Д)'!$C$2:$C$100,0)+1,0)))="Н/Д",INDIRECT(CONCATENATE("'2018-05 (Д)'!G",TEXT(MATCH($C36,'2018-05 (Д)'!$C$2:$C$100,0)+1,0)))="Н/Д",AND(INDIRECT(CONCATENATE("'2018-06 (Д)'!G",TEXT(MATCH($C36,'2018-06 (Д)'!$C$2:$C$100,0)+1,0)))="Н/Д",INDIRECT(CONCATENATE("'2018-05 (Д)'!G",TEXT(MATCH($C36,'2018-05 (Д)'!$C$2:$C$100,0)+1,0))))),"Н/Д",((INDIRECT(CONCATENATE("'2018-06 (Д)'!G",TEXT(MATCH($C36,'2018-06 (Д)'!$C$2:$C$100,0)+1,0)))-INDIRECT(CONCATENATE("'2018-05 (Д)'!G",TEXT(MATCH($C36,'2018-05 (Д)'!$C$2:$C$100,0)+1,0))))/INDIRECT(CONCATENATE("'2018-05 (Д)'!G",TEXT(MATCH($C36,'2018-05 (Д)'!$C$2:$C$100,0)+1,0))))*100)</f>
        <v>294.85130841137868</v>
      </c>
      <c r="AE36" s="9">
        <f ca="1">IF(OR(INDIRECT(CONCATENATE("'2018-07 (Д)'!G",TEXT(MATCH($C36,'2018-07 (Д)'!$C$2:$C$100,0)+1,0)))="Н/Д",INDIRECT(CONCATENATE("'2018-06 (Д)'!G",TEXT(MATCH($C36,'2018-06 (Д)'!$C$2:$C$100,0)+1,0)))="Н/Д",AND(INDIRECT(CONCATENATE("'2018-07 (Д)'!G",TEXT(MATCH($C36,'2018-07 (Д)'!$C$2:$C$100,0)+1,0)))="Н/Д",INDIRECT(CONCATENATE("'2018-06 (Д)'!G",TEXT(MATCH($C36,'2018-06 (Д)'!$C$2:$C$100,0)+1,0))))),"Н/Д",((INDIRECT(CONCATENATE("'2018-07 (Д)'!G",TEXT(MATCH($C36,'2018-07 (Д)'!$C$2:$C$100,0)+1,0)))-INDIRECT(CONCATENATE("'2018-06 (Д)'!G",TEXT(MATCH($C36,'2018-06 (Д)'!$C$2:$C$100,0)+1,0))))/INDIRECT(CONCATENATE("'2018-06 (Д)'!G",TEXT(MATCH($C36,'2018-06 (Д)'!$C$2:$C$100,0)+1,0))))*100)</f>
        <v>-57.286537023048275</v>
      </c>
      <c r="AF36" s="9">
        <f ca="1">IF(OR(INDIRECT(CONCATENATE("'2018-08 (Д)'!G",TEXT(MATCH($C36,'2018-08 (Д)'!$C$2:$C$100,0)+1,0)))="Н/Д",INDIRECT(CONCATENATE("'2018-07 (Д)'!G",TEXT(MATCH($C36,'2018-07 (Д)'!$C$2:$C$100,0)+1,0)))="Н/Д",AND(INDIRECT(CONCATENATE("'2018-08 (Д)'!G",TEXT(MATCH($C36,'2018-08 (Д)'!$C$2:$C$100,0)+1,0)))="Н/Д",INDIRECT(CONCATENATE("'2018-07 (Д)'!G",TEXT(MATCH($C36,'2018-07 (Д)'!$C$2:$C$100,0)+1,0))))),"Н/Д",((INDIRECT(CONCATENATE("'2018-08 (Д)'!G",TEXT(MATCH($C36,'2018-08 (Д)'!$C$2:$C$100,0)+1,0)))-INDIRECT(CONCATENATE("'2018-07 (Д)'!G",TEXT(MATCH($C36,'2018-07 (Д)'!$C$2:$C$100,0)+1,0))))/INDIRECT(CONCATENATE("'2018-07 (Д)'!G",TEXT(MATCH($C36,'2018-07 (Д)'!$C$2:$C$100,0)+1,0))))*100)</f>
        <v>43.539973003890957</v>
      </c>
      <c r="AG36" s="9">
        <f ca="1">IF(OR(INDIRECT(CONCATENATE("'2018-09 (Д)'!G",TEXT(MATCH($C36,'2018-09 (Д)'!$C$2:$C$100,0)+1,0)))="Н/Д",INDIRECT(CONCATENATE("'2018-08 (Д)'!G",TEXT(MATCH($C36,'2018-08 (Д)'!$C$2:$C$100,0)+1,0)))="Н/Д",AND(INDIRECT(CONCATENATE("'2018-09 (Д)'!G",TEXT(MATCH($C36,'2018-09 (Д)'!$C$2:$C$100,0)+1,0)))="Н/Д",INDIRECT(CONCATENATE("'2018-08 (Д)'!G",TEXT(MATCH($C36,'2018-08 (Д)'!$C$2:$C$100,0)+1,0))))),"Н/Д",((INDIRECT(CONCATENATE("'2018-09 (Д)'!G",TEXT(MATCH($C36,'2018-09 (Д)'!$C$2:$C$100,0)+1,0)))-INDIRECT(CONCATENATE("'2018-08 (Д)'!G",TEXT(MATCH($C36,'2018-08 (Д)'!$C$2:$C$100,0)+1,0))))/INDIRECT(CONCATENATE("'2018-08 (Д)'!G",TEXT(MATCH($C36,'2018-08 (Д)'!$C$2:$C$100,0)+1,0))))*100)</f>
        <v>-15.006131894216695</v>
      </c>
      <c r="AH36" s="9">
        <f ca="1">IF(OR(INDIRECT(CONCATENATE("'2018-10 (Д)'!G",TEXT(MATCH($C36,'2018-10 (Д)'!$C$2:$C$100,0)+1,0)))="Н/Д",INDIRECT(CONCATENATE("'2018-09 (Д)'!G",TEXT(MATCH($C36,'2018-09 (Д)'!$C$2:$C$100,0)+1,0)))="Н/Д",AND(INDIRECT(CONCATENATE("'2018-10 (Д)'!G",TEXT(MATCH($C36,'2018-10 (Д)'!$C$2:$C$100,0)+1,0)))="Н/Д",INDIRECT(CONCATENATE("'2018-09 (Д)'!G",TEXT(MATCH($C36,'2018-09 (Д)'!$C$2:$C$100,0)+1,0))))),"Н/Д",((INDIRECT(CONCATENATE("'2018-10 (Д)'!G",TEXT(MATCH($C36,'2018-10 (Д)'!$C$2:$C$100,0)+1,0)))-INDIRECT(CONCATENATE("'2018-09 (Д)'!G",TEXT(MATCH($C36,'2018-09 (Д)'!$C$2:$C$100,0)+1,0))))/INDIRECT(CONCATENATE("'2018-09 (Д)'!G",TEXT(MATCH($C36,'2018-09 (Д)'!$C$2:$C$100,0)+1,0))))*100)</f>
        <v>-53.623894181376244</v>
      </c>
      <c r="AI36" s="9">
        <f ca="1">IF(OR(INDIRECT(CONCATENATE("'2018-11 (Д)'!G",TEXT(MATCH($C36,'2018-11 (Д)'!$C$2:$C$100,0)+1,0)))="Н/Д",INDIRECT(CONCATENATE("'2018-10 (Д)'!G",TEXT(MATCH($C36,'2018-10 (Д)'!$C$2:$C$100,0)+1,0)))="Н/Д",AND(INDIRECT(CONCATENATE("'2018-11 (Д)'!G",TEXT(MATCH($C36,'2018-11 (Д)'!$C$2:$C$100,0)+1,0)))="Н/Д",INDIRECT(CONCATENATE("'2018-10 (Д)'!G",TEXT(MATCH($C36,'2018-10 (Д)'!$C$2:$C$100,0)+1,0))))),"Н/Д",((INDIRECT(CONCATENATE("'2018-11 (Д)'!G",TEXT(MATCH($C36,'2018-11 (Д)'!$C$2:$C$100,0)+1,0)))-INDIRECT(CONCATENATE("'2018-10 (Д)'!G",TEXT(MATCH($C36,'2018-10 (Д)'!$C$2:$C$100,0)+1,0))))/INDIRECT(CONCATENATE("'2018-10 (Д)'!G",TEXT(MATCH($C36,'2018-10 (Д)'!$C$2:$C$100,0)+1,0))))*100)</f>
        <v>350.35555256485986</v>
      </c>
      <c r="AJ36" s="9">
        <f ca="1">IF(OR(INDIRECT(CONCATENATE("'2018-12 (Д)'!G",TEXT(MATCH($C36,'2018-12 (Д)'!$C$2:$C$100,0)+1,0)))="Н/Д",INDIRECT(CONCATENATE("'2018-11 (Д)'!G",TEXT(MATCH($C36,'2018-11 (Д)'!$C$2:$C$100,0)+1,0)))="Н/Д",AND(INDIRECT(CONCATENATE("'2018-12 (Д)'!G",TEXT(MATCH($C36,'2018-12 (Д)'!$C$2:$C$100,0)+1,0)))="Н/Д",INDIRECT(CONCATENATE("'2018-11 (Д)'!G",TEXT(MATCH($C36,'2018-11 (Д)'!$C$2:$C$100,0)+1,0))))),"Н/Д",((INDIRECT(CONCATENATE("'2018-12 (Д)'!G",TEXT(MATCH($C36,'2018-12 (Д)'!$C$2:$C$100,0)+1,0)))-INDIRECT(CONCATENATE("'2018-11 (Д)'!G",TEXT(MATCH($C36,'2018-11 (Д)'!$C$2:$C$100,0)+1,0))))/INDIRECT(CONCATENATE("'2018-11 (Д)'!G",TEXT(MATCH($C36,'2018-11 (Д)'!$C$2:$C$100,0)+1,0))))*100)</f>
        <v>-52.517690087073468</v>
      </c>
      <c r="AK36" s="9"/>
      <c r="AL36" s="9">
        <f ca="1">IF(OR(INDIRECT(CONCATENATE("'2018-03 (Д)'!H",TEXT(MATCH($C36,'2018-03 (Д)'!$C$2:$C$100,0)+1,0)))="Н/Д",INDIRECT(CONCATENATE("'2018-02 (Д)'!H",TEXT(MATCH($C36,'2018-02 (Д)'!$C$2:$C$100,0)+1,0)))="Н/Д",AND(INDIRECT(CONCATENATE("'2018-03 (Д)'!H",TEXT(MATCH($C36,'2018-03 (Д)'!$C$2:$C$100,0)+1,0)))="Н/Д",INDIRECT(CONCATENATE("'2018-02 (Д)'!H",TEXT(MATCH($C36,'2018-02 (Д)'!$C$2:$C$100,0)+1,0))))),"Н/Д",((INDIRECT(CONCATENATE("'2018-03 (Д)'!H",TEXT(MATCH($C36,'2018-03 (Д)'!$C$2:$C$100,0)+1,0)))-INDIRECT(CONCATENATE("'2018-02 (Д)'!H",TEXT(MATCH($C36,'2018-02 (Д)'!$C$2:$C$100,0)+1,0))))/INDIRECT(CONCATENATE("'2018-02 (Д)'!H",TEXT(MATCH($C36,'2018-02 (Д)'!$C$2:$C$100,0)+1,0))))*100)</f>
        <v>44.546911061316244</v>
      </c>
      <c r="AM36" s="9">
        <f ca="1">IF(OR(INDIRECT(CONCATENATE("'2018-04 (Д)'!H",TEXT(MATCH($C36,'2018-04 (Д)'!$C$2:$C$100,0)+1,0)))="Н/Д",INDIRECT(CONCATENATE("'2018-03 (Д)'!H",TEXT(MATCH($C36,'2018-03 (Д)'!$C$2:$C$100,0)+1,0)))="Н/Д",AND(INDIRECT(CONCATENATE("'2018-04 (Д)'!H",TEXT(MATCH($C36,'2018-04 (Д)'!$C$2:$C$100,0)+1,0)))="Н/Д",INDIRECT(CONCATENATE("'2018-03 (Д)'!H",TEXT(MATCH($C36,'2018-03 (Д)'!$C$2:$C$100,0)+1,0))))),"Н/Д",((INDIRECT(CONCATENATE("'2018-04 (Д)'!H",TEXT(MATCH($C36,'2018-04 (Д)'!$C$2:$C$100,0)+1,0)))-INDIRECT(CONCATENATE("'2018-03 (Д)'!H",TEXT(MATCH($C36,'2018-03 (Д)'!$C$2:$C$100,0)+1,0))))/INDIRECT(CONCATENATE("'2018-03 (Д)'!H",TEXT(MATCH($C36,'2018-03 (Д)'!$C$2:$C$100,0)+1,0))))*100)</f>
        <v>-5.0657982720038852</v>
      </c>
      <c r="AN36" s="9">
        <f ca="1">IF(OR(INDIRECT(CONCATENATE("'2018-05 (Д)'!H",TEXT(MATCH($C36,'2018-05 (Д)'!$C$2:$C$100,0)+1,0)))="Н/Д",INDIRECT(CONCATENATE("'2018-04 (Д)'!H",TEXT(MATCH($C36,'2018-04 (Д)'!$C$2:$C$100,0)+1,0)))="Н/Д",AND(INDIRECT(CONCATENATE("'2018-05 (Д)'!H",TEXT(MATCH($C36,'2018-05 (Д)'!$C$2:$C$100,0)+1,0)))="Н/Д",INDIRECT(CONCATENATE("'2018-04 (Д)'!H",TEXT(MATCH($C36,'2018-04 (Д)'!$C$2:$C$100,0)+1,0))))),"Н/Д",((INDIRECT(CONCATENATE("'2018-05 (Д)'!H",TEXT(MATCH($C36,'2018-05 (Д)'!$C$2:$C$100,0)+1,0)))-INDIRECT(CONCATENATE("'2018-04 (Д)'!H",TEXT(MATCH($C36,'2018-04 (Д)'!$C$2:$C$100,0)+1,0))))/INDIRECT(CONCATENATE("'2018-04 (Д)'!H",TEXT(MATCH($C36,'2018-04 (Д)'!$C$2:$C$100,0)+1,0))))*100)</f>
        <v>1.8439969885449561</v>
      </c>
      <c r="AO36" s="9">
        <f ca="1">IF(OR(INDIRECT(CONCATENATE("'2018-06 (Д)'!H",TEXT(MATCH($C36,'2018-06 (Д)'!$C$2:$C$100,0)+1,0)))="Н/Д",INDIRECT(CONCATENATE("'2018-05 (Д)'!H",TEXT(MATCH($C36,'2018-05 (Д)'!$C$2:$C$100,0)+1,0)))="Н/Д",AND(INDIRECT(CONCATENATE("'2018-06 (Д)'!H",TEXT(MATCH($C36,'2018-06 (Д)'!$C$2:$C$100,0)+1,0)))="Н/Д",INDIRECT(CONCATENATE("'2018-05 (Д)'!H",TEXT(MATCH($C36,'2018-05 (Д)'!$C$2:$C$100,0)+1,0))))),"Н/Д",((INDIRECT(CONCATENATE("'2018-06 (Д)'!H",TEXT(MATCH($C36,'2018-06 (Д)'!$C$2:$C$100,0)+1,0)))-INDIRECT(CONCATENATE("'2018-05 (Д)'!H",TEXT(MATCH($C36,'2018-05 (Д)'!$C$2:$C$100,0)+1,0))))/INDIRECT(CONCATENATE("'2018-05 (Д)'!H",TEXT(MATCH($C36,'2018-05 (Д)'!$C$2:$C$100,0)+1,0))))*100)</f>
        <v>3.7674088520924185</v>
      </c>
      <c r="AP36" s="9">
        <f ca="1">IF(OR(INDIRECT(CONCATENATE("'2018-07 (Д)'!H",TEXT(MATCH($C36,'2018-07 (Д)'!$C$2:$C$100,0)+1,0)))="Н/Д",INDIRECT(CONCATENATE("'2018-06 (Д)'!H",TEXT(MATCH($C36,'2018-06 (Д)'!$C$2:$C$100,0)+1,0)))="Н/Д",AND(INDIRECT(CONCATENATE("'2018-07 (Д)'!H",TEXT(MATCH($C36,'2018-07 (Д)'!$C$2:$C$100,0)+1,0)))="Н/Д",INDIRECT(CONCATENATE("'2018-06 (Д)'!H",TEXT(MATCH($C36,'2018-06 (Д)'!$C$2:$C$100,0)+1,0))))),"Н/Д",((INDIRECT(CONCATENATE("'2018-07 (Д)'!H",TEXT(MATCH($C36,'2018-07 (Д)'!$C$2:$C$100,0)+1,0)))-INDIRECT(CONCATENATE("'2018-06 (Д)'!H",TEXT(MATCH($C36,'2018-06 (Д)'!$C$2:$C$100,0)+1,0))))/INDIRECT(CONCATENATE("'2018-06 (Д)'!H",TEXT(MATCH($C36,'2018-06 (Д)'!$C$2:$C$100,0)+1,0))))*100)</f>
        <v>4.6898330501389731</v>
      </c>
      <c r="AQ36" s="9">
        <f ca="1">IF(OR(INDIRECT(CONCATENATE("'2018-08 (Д)'!H",TEXT(MATCH($C36,'2018-08 (Д)'!$C$2:$C$100,0)+1,0)))="Н/Д",INDIRECT(CONCATENATE("'2018-07 (Д)'!H",TEXT(MATCH($C36,'2018-07 (Д)'!$C$2:$C$100,0)+1,0)))="Н/Д",AND(INDIRECT(CONCATENATE("'2018-08 (Д)'!H",TEXT(MATCH($C36,'2018-08 (Д)'!$C$2:$C$100,0)+1,0)))="Н/Д",INDIRECT(CONCATENATE("'2018-07 (Д)'!H",TEXT(MATCH($C36,'2018-07 (Д)'!$C$2:$C$100,0)+1,0))))),"Н/Д",((INDIRECT(CONCATENATE("'2018-08 (Д)'!H",TEXT(MATCH($C36,'2018-08 (Д)'!$C$2:$C$100,0)+1,0)))-INDIRECT(CONCATENATE("'2018-07 (Д)'!H",TEXT(MATCH($C36,'2018-07 (Д)'!$C$2:$C$100,0)+1,0))))/INDIRECT(CONCATENATE("'2018-07 (Д)'!H",TEXT(MATCH($C36,'2018-07 (Д)'!$C$2:$C$100,0)+1,0))))*100)</f>
        <v>13.568817819788892</v>
      </c>
      <c r="AR36" s="9">
        <f ca="1">IF(OR(INDIRECT(CONCATENATE("'2018-09 (Д)'!H",TEXT(MATCH($C36,'2018-09 (Д)'!$C$2:$C$100,0)+1,0)))="Н/Д",INDIRECT(CONCATENATE("'2018-08 (Д)'!H",TEXT(MATCH($C36,'2018-08 (Д)'!$C$2:$C$100,0)+1,0)))="Н/Д",AND(INDIRECT(CONCATENATE("'2018-09 (Д)'!H",TEXT(MATCH($C36,'2018-09 (Д)'!$C$2:$C$100,0)+1,0)))="Н/Д",INDIRECT(CONCATENATE("'2018-08 (Д)'!H",TEXT(MATCH($C36,'2018-08 (Д)'!$C$2:$C$100,0)+1,0))))),"Н/Д",((INDIRECT(CONCATENATE("'2018-09 (Д)'!H",TEXT(MATCH($C36,'2018-09 (Д)'!$C$2:$C$100,0)+1,0)))-INDIRECT(CONCATENATE("'2018-08 (Д)'!H",TEXT(MATCH($C36,'2018-08 (Д)'!$C$2:$C$100,0)+1,0))))/INDIRECT(CONCATENATE("'2018-08 (Д)'!H",TEXT(MATCH($C36,'2018-08 (Д)'!$C$2:$C$100,0)+1,0))))*100)</f>
        <v>-12.671326664348948</v>
      </c>
      <c r="AS36" s="9">
        <f ca="1">IF(OR(INDIRECT(CONCATENATE("'2018-10 (Д)'!H",TEXT(MATCH($C36,'2018-10 (Д)'!$C$2:$C$100,0)+1,0)))="Н/Д",INDIRECT(CONCATENATE("'2018-09 (Д)'!H",TEXT(MATCH($C36,'2018-09 (Д)'!$C$2:$C$100,0)+1,0)))="Н/Д",AND(INDIRECT(CONCATENATE("'2018-10 (Д)'!H",TEXT(MATCH($C36,'2018-10 (Д)'!$C$2:$C$100,0)+1,0)))="Н/Д",INDIRECT(CONCATENATE("'2018-09 (Д)'!H",TEXT(MATCH($C36,'2018-09 (Д)'!$C$2:$C$100,0)+1,0))))),"Н/Д",((INDIRECT(CONCATENATE("'2018-10 (Д)'!H",TEXT(MATCH($C36,'2018-10 (Д)'!$C$2:$C$100,0)+1,0)))-INDIRECT(CONCATENATE("'2018-09 (Д)'!H",TEXT(MATCH($C36,'2018-09 (Д)'!$C$2:$C$100,0)+1,0))))/INDIRECT(CONCATENATE("'2018-09 (Д)'!H",TEXT(MATCH($C36,'2018-09 (Д)'!$C$2:$C$100,0)+1,0))))*100)</f>
        <v>-14.318726253892974</v>
      </c>
      <c r="AT36" s="9">
        <f ca="1">IF(OR(INDIRECT(CONCATENATE("'2018-11 (Д)'!H",TEXT(MATCH($C36,'2018-11 (Д)'!$C$2:$C$100,0)+1,0)))="Н/Д",INDIRECT(CONCATENATE("'2018-10 (Д)'!H",TEXT(MATCH($C36,'2018-10 (Д)'!$C$2:$C$100,0)+1,0)))="Н/Д",AND(INDIRECT(CONCATENATE("'2018-11 (Д)'!H",TEXT(MATCH($C36,'2018-11 (Д)'!$C$2:$C$100,0)+1,0)))="Н/Д",INDIRECT(CONCATENATE("'2018-10 (Д)'!H",TEXT(MATCH($C36,'2018-10 (Д)'!$C$2:$C$100,0)+1,0))))),"Н/Д",((INDIRECT(CONCATENATE("'2018-11 (Д)'!H",TEXT(MATCH($C36,'2018-11 (Д)'!$C$2:$C$100,0)+1,0)))-INDIRECT(CONCATENATE("'2018-10 (Д)'!H",TEXT(MATCH($C36,'2018-10 (Д)'!$C$2:$C$100,0)+1,0))))/INDIRECT(CONCATENATE("'2018-10 (Д)'!H",TEXT(MATCH($C36,'2018-10 (Д)'!$C$2:$C$100,0)+1,0))))*100)</f>
        <v>26.590451241301672</v>
      </c>
      <c r="AU36" s="9">
        <f ca="1">IF(OR(INDIRECT(CONCATENATE("'2018-12 (Д)'!H",TEXT(MATCH($C36,'2018-12 (Д)'!$C$2:$C$100,0)+1,0)))="Н/Д",INDIRECT(CONCATENATE("'2018-11 (Д)'!H",TEXT(MATCH($C36,'2018-11 (Д)'!$C$2:$C$100,0)+1,0)))="Н/Д",AND(INDIRECT(CONCATENATE("'2018-12 (Д)'!H",TEXT(MATCH($C36,'2018-12 (Д)'!$C$2:$C$100,0)+1,0)))="Н/Д",INDIRECT(CONCATENATE("'2018-11 (Д)'!H",TEXT(MATCH($C36,'2018-11 (Д)'!$C$2:$C$100,0)+1,0))))),"Н/Д",((INDIRECT(CONCATENATE("'2018-12 (Д)'!H",TEXT(MATCH($C36,'2018-12 (Д)'!$C$2:$C$100,0)+1,0)))-INDIRECT(CONCATENATE("'2018-11 (Д)'!H",TEXT(MATCH($C36,'2018-11 (Д)'!$C$2:$C$100,0)+1,0))))/INDIRECT(CONCATENATE("'2018-11 (Д)'!H",TEXT(MATCH($C36,'2018-11 (Д)'!$C$2:$C$100,0)+1,0))))*100)</f>
        <v>-5.553240457079851</v>
      </c>
      <c r="AV36" s="9"/>
      <c r="AW36" s="9">
        <f ca="1">IF(OR(INDIRECT(CONCATENATE("'2018-03 (Д)'!I",TEXT(MATCH($C36,'2018-03 (Д)'!$C$2:$C$100,0)+1,0)))="Н/Д",INDIRECT(CONCATENATE("'2018-02 (Д)'!I",TEXT(MATCH($C36,'2018-02 (Д)'!$C$2:$C$100,0)+1,0)))="Н/Д",AND(INDIRECT(CONCATENATE("'2018-03 (Д)'!I",TEXT(MATCH($C36,'2018-03 (Д)'!$C$2:$C$100,0)+1,0)))="Н/Д",INDIRECT(CONCATENATE("'2018-02 (Д)'!I",TEXT(MATCH($C36,'2018-02 (Д)'!$C$2:$C$100,0)+1,0))))),"Н/Д",((INDIRECT(CONCATENATE("'2018-03 (Д)'!I",TEXT(MATCH($C36,'2018-03 (Д)'!$C$2:$C$100,0)+1,0)))-INDIRECT(CONCATENATE("'2018-02 (Д)'!I",TEXT(MATCH($C36,'2018-02 (Д)'!$C$2:$C$100,0)+1,0))))/INDIRECT(CONCATENATE("'2018-02 (Д)'!I",TEXT(MATCH($C36,'2018-02 (Д)'!$C$2:$C$100,0)+1,0))))*100)</f>
        <v>-60.510278723468936</v>
      </c>
      <c r="AX36" s="9">
        <f ca="1">IF(OR(INDIRECT(CONCATENATE("'2018-04 (Д)'!I",TEXT(MATCH($C36,'2018-04 (Д)'!$C$2:$C$100,0)+1,0)))="Н/Д",INDIRECT(CONCATENATE("'2018-03 (Д)'!I",TEXT(MATCH($C36,'2018-03 (Д)'!$C$2:$C$100,0)+1,0)))="Н/Д",AND(INDIRECT(CONCATENATE("'2018-04 (Д)'!I",TEXT(MATCH($C36,'2018-04 (Д)'!$C$2:$C$100,0)+1,0)))="Н/Д",INDIRECT(CONCATENATE("'2018-03 (Д)'!I",TEXT(MATCH($C36,'2018-03 (Д)'!$C$2:$C$100,0)+1,0))))),"Н/Д",((INDIRECT(CONCATENATE("'2018-04 (Д)'!I",TEXT(MATCH($C36,'2018-04 (Д)'!$C$2:$C$100,0)+1,0)))-INDIRECT(CONCATENATE("'2018-03 (Д)'!I",TEXT(MATCH($C36,'2018-03 (Д)'!$C$2:$C$100,0)+1,0))))/INDIRECT(CONCATENATE("'2018-03 (Д)'!I",TEXT(MATCH($C36,'2018-03 (Д)'!$C$2:$C$100,0)+1,0))))*100)</f>
        <v>281.56829497891528</v>
      </c>
      <c r="AY36" s="9">
        <f ca="1">IF(OR(INDIRECT(CONCATENATE("'2018-05 (Д)'!I",TEXT(MATCH($C36,'2018-05 (Д)'!$C$2:$C$100,0)+1,0)))="Н/Д",INDIRECT(CONCATENATE("'2018-04 (Д)'!I",TEXT(MATCH($C36,'2018-04 (Д)'!$C$2:$C$100,0)+1,0)))="Н/Д",AND(INDIRECT(CONCATENATE("'2018-05 (Д)'!I",TEXT(MATCH($C36,'2018-05 (Д)'!$C$2:$C$100,0)+1,0)))="Н/Д",INDIRECT(CONCATENATE("'2018-04 (Д)'!I",TEXT(MATCH($C36,'2018-04 (Д)'!$C$2:$C$100,0)+1,0))))),"Н/Д",((INDIRECT(CONCATENATE("'2018-05 (Д)'!I",TEXT(MATCH($C36,'2018-05 (Д)'!$C$2:$C$100,0)+1,0)))-INDIRECT(CONCATENATE("'2018-04 (Д)'!I",TEXT(MATCH($C36,'2018-04 (Д)'!$C$2:$C$100,0)+1,0))))/INDIRECT(CONCATENATE("'2018-04 (Д)'!I",TEXT(MATCH($C36,'2018-04 (Д)'!$C$2:$C$100,0)+1,0))))*100)</f>
        <v>-32.325679277526618</v>
      </c>
      <c r="AZ36" s="9">
        <f ca="1">IF(OR(INDIRECT(CONCATENATE("'2018-06 (Д)'!I",TEXT(MATCH($C36,'2018-06 (Д)'!$C$2:$C$100,0)+1,0)))="Н/Д",INDIRECT(CONCATENATE("'2018-05 (Д)'!I",TEXT(MATCH($C36,'2018-05 (Д)'!$C$2:$C$100,0)+1,0)))="Н/Д",AND(INDIRECT(CONCATENATE("'2018-06 (Д)'!I",TEXT(MATCH($C36,'2018-06 (Д)'!$C$2:$C$100,0)+1,0)))="Н/Д",INDIRECT(CONCATENATE("'2018-05 (Д)'!I",TEXT(MATCH($C36,'2018-05 (Д)'!$C$2:$C$100,0)+1,0))))),"Н/Д",((INDIRECT(CONCATENATE("'2018-06 (Д)'!I",TEXT(MATCH($C36,'2018-06 (Д)'!$C$2:$C$100,0)+1,0)))-INDIRECT(CONCATENATE("'2018-05 (Д)'!I",TEXT(MATCH($C36,'2018-05 (Д)'!$C$2:$C$100,0)+1,0))))/INDIRECT(CONCATENATE("'2018-05 (Д)'!I",TEXT(MATCH($C36,'2018-05 (Д)'!$C$2:$C$100,0)+1,0))))*100)</f>
        <v>3.868785966554932</v>
      </c>
      <c r="BA36" s="9">
        <f ca="1">IF(OR(INDIRECT(CONCATENATE("'2018-07 (Д)'!I",TEXT(MATCH($C36,'2018-07 (Д)'!$C$2:$C$100,0)+1,0)))="Н/Д",INDIRECT(CONCATENATE("'2018-06 (Д)'!I",TEXT(MATCH($C36,'2018-06 (Д)'!$C$2:$C$100,0)+1,0)))="Н/Д",AND(INDIRECT(CONCATENATE("'2018-07 (Д)'!I",TEXT(MATCH($C36,'2018-07 (Д)'!$C$2:$C$100,0)+1,0)))="Н/Д",INDIRECT(CONCATENATE("'2018-06 (Д)'!I",TEXT(MATCH($C36,'2018-06 (Д)'!$C$2:$C$100,0)+1,0))))),"Н/Д",((INDIRECT(CONCATENATE("'2018-07 (Д)'!I",TEXT(MATCH($C36,'2018-07 (Д)'!$C$2:$C$100,0)+1,0)))-INDIRECT(CONCATENATE("'2018-06 (Д)'!I",TEXT(MATCH($C36,'2018-06 (Д)'!$C$2:$C$100,0)+1,0))))/INDIRECT(CONCATENATE("'2018-06 (Д)'!I",TEXT(MATCH($C36,'2018-06 (Д)'!$C$2:$C$100,0)+1,0))))*100)</f>
        <v>-2.9193311577108565</v>
      </c>
      <c r="BB36" s="9">
        <f ca="1">IF(OR(INDIRECT(CONCATENATE("'2018-08 (Д)'!I",TEXT(MATCH($C36,'2018-08 (Д)'!$C$2:$C$100,0)+1,0)))="Н/Д",INDIRECT(CONCATENATE("'2018-07 (Д)'!I",TEXT(MATCH($C36,'2018-07 (Д)'!$C$2:$C$100,0)+1,0)))="Н/Д",AND(INDIRECT(CONCATENATE("'2018-08 (Д)'!I",TEXT(MATCH($C36,'2018-08 (Д)'!$C$2:$C$100,0)+1,0)))="Н/Д",INDIRECT(CONCATENATE("'2018-07 (Д)'!I",TEXT(MATCH($C36,'2018-07 (Д)'!$C$2:$C$100,0)+1,0))))),"Н/Д",((INDIRECT(CONCATENATE("'2018-08 (Д)'!I",TEXT(MATCH($C36,'2018-08 (Д)'!$C$2:$C$100,0)+1,0)))-INDIRECT(CONCATENATE("'2018-07 (Д)'!I",TEXT(MATCH($C36,'2018-07 (Д)'!$C$2:$C$100,0)+1,0))))/INDIRECT(CONCATENATE("'2018-07 (Д)'!I",TEXT(MATCH($C36,'2018-07 (Д)'!$C$2:$C$100,0)+1,0))))*100)</f>
        <v>19.344968725626188</v>
      </c>
      <c r="BC36" s="9">
        <f ca="1">IF(OR(INDIRECT(CONCATENATE("'2018-09 (Д)'!I",TEXT(MATCH($C36,'2018-09 (Д)'!$C$2:$C$100,0)+1,0)))="Н/Д",INDIRECT(CONCATENATE("'2018-08 (Д)'!I",TEXT(MATCH($C36,'2018-08 (Д)'!$C$2:$C$100,0)+1,0)))="Н/Д",AND(INDIRECT(CONCATENATE("'2018-09 (Д)'!I",TEXT(MATCH($C36,'2018-09 (Д)'!$C$2:$C$100,0)+1,0)))="Н/Д",INDIRECT(CONCATENATE("'2018-08 (Д)'!I",TEXT(MATCH($C36,'2018-08 (Д)'!$C$2:$C$100,0)+1,0))))),"Н/Д",((INDIRECT(CONCATENATE("'2018-09 (Д)'!I",TEXT(MATCH($C36,'2018-09 (Д)'!$C$2:$C$100,0)+1,0)))-INDIRECT(CONCATENATE("'2018-08 (Д)'!I",TEXT(MATCH($C36,'2018-08 (Д)'!$C$2:$C$100,0)+1,0))))/INDIRECT(CONCATENATE("'2018-08 (Д)'!I",TEXT(MATCH($C36,'2018-08 (Д)'!$C$2:$C$100,0)+1,0))))*100)</f>
        <v>-6.3821486737614537</v>
      </c>
      <c r="BD36" s="9">
        <f ca="1">IF(OR(INDIRECT(CONCATENATE("'2018-10 (Д)'!I",TEXT(MATCH($C36,'2018-10 (Д)'!$C$2:$C$100,0)+1,0)))="Н/Д",INDIRECT(CONCATENATE("'2018-09 (Д)'!I",TEXT(MATCH($C36,'2018-09 (Д)'!$C$2:$C$100,0)+1,0)))="Н/Д",AND(INDIRECT(CONCATENATE("'2018-10 (Д)'!I",TEXT(MATCH($C36,'2018-10 (Д)'!$C$2:$C$100,0)+1,0)))="Н/Д",INDIRECT(CONCATENATE("'2018-09 (Д)'!I",TEXT(MATCH($C36,'2018-09 (Д)'!$C$2:$C$100,0)+1,0))))),"Н/Д",((INDIRECT(CONCATENATE("'2018-10 (Д)'!I",TEXT(MATCH($C36,'2018-10 (Д)'!$C$2:$C$100,0)+1,0)))-INDIRECT(CONCATENATE("'2018-09 (Д)'!I",TEXT(MATCH($C36,'2018-09 (Д)'!$C$2:$C$100,0)+1,0))))/INDIRECT(CONCATENATE("'2018-09 (Д)'!I",TEXT(MATCH($C36,'2018-09 (Д)'!$C$2:$C$100,0)+1,0))))*100)</f>
        <v>10.161982241456341</v>
      </c>
      <c r="BE36" s="9">
        <f ca="1">IF(OR(INDIRECT(CONCATENATE("'2018-11 (Д)'!I",TEXT(MATCH($C36,'2018-11 (Д)'!$C$2:$C$100,0)+1,0)))="Н/Д",INDIRECT(CONCATENATE("'2018-10 (Д)'!I",TEXT(MATCH($C36,'2018-10 (Д)'!$C$2:$C$100,0)+1,0)))="Н/Д",AND(INDIRECT(CONCATENATE("'2018-11 (Д)'!I",TEXT(MATCH($C36,'2018-11 (Д)'!$C$2:$C$100,0)+1,0)))="Н/Д",INDIRECT(CONCATENATE("'2018-10 (Д)'!I",TEXT(MATCH($C36,'2018-10 (Д)'!$C$2:$C$100,0)+1,0))))),"Н/Д",((INDIRECT(CONCATENATE("'2018-11 (Д)'!I",TEXT(MATCH($C36,'2018-11 (Д)'!$C$2:$C$100,0)+1,0)))-INDIRECT(CONCATENATE("'2018-10 (Д)'!I",TEXT(MATCH($C36,'2018-10 (Д)'!$C$2:$C$100,0)+1,0))))/INDIRECT(CONCATENATE("'2018-10 (Д)'!I",TEXT(MATCH($C36,'2018-10 (Д)'!$C$2:$C$100,0)+1,0))))*100)</f>
        <v>-7.2572957801149514</v>
      </c>
      <c r="BF36" s="9">
        <f ca="1">IF(OR(INDIRECT(CONCATENATE("'2018-12 (Д)'!I",TEXT(MATCH($C36,'2018-12 (Д)'!$C$2:$C$100,0)+1,0)))="Н/Д",INDIRECT(CONCATENATE("'2018-11 (Д)'!I",TEXT(MATCH($C36,'2018-11 (Д)'!$C$2:$C$100,0)+1,0)))="Н/Д",AND(INDIRECT(CONCATENATE("'2018-12 (Д)'!I",TEXT(MATCH($C36,'2018-12 (Д)'!$C$2:$C$100,0)+1,0)))="Н/Д",INDIRECT(CONCATENATE("'2018-11 (Д)'!I",TEXT(MATCH($C36,'2018-11 (Д)'!$C$2:$C$100,0)+1,0))))),"Н/Д",((INDIRECT(CONCATENATE("'2018-12 (Д)'!I",TEXT(MATCH($C36,'2018-12 (Д)'!$C$2:$C$100,0)+1,0)))-INDIRECT(CONCATENATE("'2018-11 (Д)'!I",TEXT(MATCH($C36,'2018-11 (Д)'!$C$2:$C$100,0)+1,0))))/INDIRECT(CONCATENATE("'2018-11 (Д)'!I",TEXT(MATCH($C36,'2018-11 (Д)'!$C$2:$C$100,0)+1,0))))*100)</f>
        <v>0.43303889082720204</v>
      </c>
      <c r="BG36" s="9"/>
      <c r="BH36" s="9" t="str">
        <f ca="1">IF(OR(INDIRECT(CONCATENATE("'2018-03 (Д)'!J",TEXT(MATCH($C36,'2018-03 (Д)'!$C$2:$C$100,0)+1,0)))="Н/Д",INDIRECT(CONCATENATE("'2018-02 (Д)'!J",TEXT(MATCH($C36,'2018-02 (Д)'!$C$2:$C$100,0)+1,0)))="Н/Д",AND(INDIRECT(CONCATENATE("'2018-03 (Д)'!J",TEXT(MATCH($C36,'2018-03 (Д)'!$C$2:$C$100,0)+1,0)))="Н/Д",INDIRECT(CONCATENATE("'2018-02 (Д)'!J",TEXT(MATCH($C36,'2018-02 (Д)'!$C$2:$C$100,0)+1,0))))),"Н/Д",((INDIRECT(CONCATENATE("'2018-03 (Д)'!J",TEXT(MATCH($C36,'2018-03 (Д)'!$C$2:$C$100,0)+1,0)))-INDIRECT(CONCATENATE("'2018-02 (Д)'!J",TEXT(MATCH($C36,'2018-02 (Д)'!$C$2:$C$100,0)+1,0))))/INDIRECT(CONCATENATE("'2018-02 (Д)'!J",TEXT(MATCH($C36,'2018-02 (Д)'!$C$2:$C$100,0)+1,0))))*100)</f>
        <v>Н/Д</v>
      </c>
      <c r="BI36" s="9" t="str">
        <f ca="1">IF(OR(INDIRECT(CONCATENATE("'2018-04 (Д)'!J",TEXT(MATCH($C36,'2018-04 (Д)'!$C$2:$C$100,0)+1,0)))="Н/Д",INDIRECT(CONCATENATE("'2018-03 (Д)'!J",TEXT(MATCH($C36,'2018-03 (Д)'!$C$2:$C$100,0)+1,0)))="Н/Д",AND(INDIRECT(CONCATENATE("'2018-04 (Д)'!J",TEXT(MATCH($C36,'2018-04 (Д)'!$C$2:$C$100,0)+1,0)))="Н/Д",INDIRECT(CONCATENATE("'2018-03 (Д)'!J",TEXT(MATCH($C36,'2018-03 (Д)'!$C$2:$C$100,0)+1,0))))),"Н/Д",((INDIRECT(CONCATENATE("'2018-04 (Д)'!J",TEXT(MATCH($C36,'2018-04 (Д)'!$C$2:$C$100,0)+1,0)))-INDIRECT(CONCATENATE("'2018-03 (Д)'!J",TEXT(MATCH($C36,'2018-03 (Д)'!$C$2:$C$100,0)+1,0))))/INDIRECT(CONCATENATE("'2018-03 (Д)'!J",TEXT(MATCH($C36,'2018-03 (Д)'!$C$2:$C$100,0)+1,0))))*100)</f>
        <v>Н/Д</v>
      </c>
      <c r="BJ36" s="9" t="str">
        <f ca="1">IF(OR(INDIRECT(CONCATENATE("'2018-05 (Д)'!J",TEXT(MATCH($C36,'2018-05 (Д)'!$C$2:$C$100,0)+1,0)))="Н/Д",INDIRECT(CONCATENATE("'2018-04 (Д)'!J",TEXT(MATCH($C36,'2018-04 (Д)'!$C$2:$C$100,0)+1,0)))="Н/Д",AND(INDIRECT(CONCATENATE("'2018-05 (Д)'!J",TEXT(MATCH($C36,'2018-05 (Д)'!$C$2:$C$100,0)+1,0)))="Н/Д",INDIRECT(CONCATENATE("'2018-04 (Д)'!J",TEXT(MATCH($C36,'2018-04 (Д)'!$C$2:$C$100,0)+1,0))))),"Н/Д",((INDIRECT(CONCATENATE("'2018-05 (Д)'!J",TEXT(MATCH($C36,'2018-05 (Д)'!$C$2:$C$100,0)+1,0)))-INDIRECT(CONCATENATE("'2018-04 (Д)'!J",TEXT(MATCH($C36,'2018-04 (Д)'!$C$2:$C$100,0)+1,0))))/INDIRECT(CONCATENATE("'2018-04 (Д)'!J",TEXT(MATCH($C36,'2018-04 (Д)'!$C$2:$C$100,0)+1,0))))*100)</f>
        <v>Н/Д</v>
      </c>
      <c r="BK36" s="9" t="str">
        <f ca="1">IF(OR(INDIRECT(CONCATENATE("'2018-06 (Д)'!J",TEXT(MATCH($C36,'2018-06 (Д)'!$C$2:$C$100,0)+1,0)))="Н/Д",INDIRECT(CONCATENATE("'2018-05 (Д)'!J",TEXT(MATCH($C36,'2018-05 (Д)'!$C$2:$C$100,0)+1,0)))="Н/Д",AND(INDIRECT(CONCATENATE("'2018-06 (Д)'!J",TEXT(MATCH($C36,'2018-06 (Д)'!$C$2:$C$100,0)+1,0)))="Н/Д",INDIRECT(CONCATENATE("'2018-05 (Д)'!J",TEXT(MATCH($C36,'2018-05 (Д)'!$C$2:$C$100,0)+1,0))))),"Н/Д",((INDIRECT(CONCATENATE("'2018-06 (Д)'!J",TEXT(MATCH($C36,'2018-06 (Д)'!$C$2:$C$100,0)+1,0)))-INDIRECT(CONCATENATE("'2018-05 (Д)'!J",TEXT(MATCH($C36,'2018-05 (Д)'!$C$2:$C$100,0)+1,0))))/INDIRECT(CONCATENATE("'2018-05 (Д)'!J",TEXT(MATCH($C36,'2018-05 (Д)'!$C$2:$C$100,0)+1,0))))*100)</f>
        <v>Н/Д</v>
      </c>
      <c r="BL36" s="9" t="str">
        <f ca="1">IF(OR(INDIRECT(CONCATENATE("'2018-07 (Д)'!J",TEXT(MATCH($C36,'2018-07 (Д)'!$C$2:$C$100,0)+1,0)))="Н/Д",INDIRECT(CONCATENATE("'2018-06 (Д)'!J",TEXT(MATCH($C36,'2018-06 (Д)'!$C$2:$C$100,0)+1,0)))="Н/Д",AND(INDIRECT(CONCATENATE("'2018-07 (Д)'!J",TEXT(MATCH($C36,'2018-07 (Д)'!$C$2:$C$100,0)+1,0)))="Н/Д",INDIRECT(CONCATENATE("'2018-06 (Д)'!J",TEXT(MATCH($C36,'2018-06 (Д)'!$C$2:$C$100,0)+1,0))))),"Н/Д",((INDIRECT(CONCATENATE("'2018-07 (Д)'!J",TEXT(MATCH($C36,'2018-07 (Д)'!$C$2:$C$100,0)+1,0)))-INDIRECT(CONCATENATE("'2018-06 (Д)'!J",TEXT(MATCH($C36,'2018-06 (Д)'!$C$2:$C$100,0)+1,0))))/INDIRECT(CONCATENATE("'2018-06 (Д)'!J",TEXT(MATCH($C36,'2018-06 (Д)'!$C$2:$C$100,0)+1,0))))*100)</f>
        <v>Н/Д</v>
      </c>
      <c r="BM36" s="9" t="str">
        <f ca="1">IF(OR(INDIRECT(CONCATENATE("'2018-08 (Д)'!J",TEXT(MATCH($C36,'2018-08 (Д)'!$C$2:$C$100,0)+1,0)))="Н/Д",INDIRECT(CONCATENATE("'2018-07 (Д)'!J",TEXT(MATCH($C36,'2018-07 (Д)'!$C$2:$C$100,0)+1,0)))="Н/Д",AND(INDIRECT(CONCATENATE("'2018-08 (Д)'!J",TEXT(MATCH($C36,'2018-08 (Д)'!$C$2:$C$100,0)+1,0)))="Н/Д",INDIRECT(CONCATENATE("'2018-07 (Д)'!J",TEXT(MATCH($C36,'2018-07 (Д)'!$C$2:$C$100,0)+1,0))))),"Н/Д",((INDIRECT(CONCATENATE("'2018-08 (Д)'!J",TEXT(MATCH($C36,'2018-08 (Д)'!$C$2:$C$100,0)+1,0)))-INDIRECT(CONCATENATE("'2018-07 (Д)'!J",TEXT(MATCH($C36,'2018-07 (Д)'!$C$2:$C$100,0)+1,0))))/INDIRECT(CONCATENATE("'2018-07 (Д)'!J",TEXT(MATCH($C36,'2018-07 (Д)'!$C$2:$C$100,0)+1,0))))*100)</f>
        <v>Н/Д</v>
      </c>
      <c r="BN36" s="9" t="str">
        <f ca="1">IF(OR(INDIRECT(CONCATENATE("'2018-09 (Д)'!J",TEXT(MATCH($C36,'2018-09 (Д)'!$C$2:$C$100,0)+1,0)))="Н/Д",INDIRECT(CONCATENATE("'2018-08 (Д)'!J",TEXT(MATCH($C36,'2018-08 (Д)'!$C$2:$C$100,0)+1,0)))="Н/Д",AND(INDIRECT(CONCATENATE("'2018-09 (Д)'!J",TEXT(MATCH($C36,'2018-09 (Д)'!$C$2:$C$100,0)+1,0)))="Н/Д",INDIRECT(CONCATENATE("'2018-08 (Д)'!J",TEXT(MATCH($C36,'2018-08 (Д)'!$C$2:$C$100,0)+1,0))))),"Н/Д",((INDIRECT(CONCATENATE("'2018-09 (Д)'!J",TEXT(MATCH($C36,'2018-09 (Д)'!$C$2:$C$100,0)+1,0)))-INDIRECT(CONCATENATE("'2018-08 (Д)'!J",TEXT(MATCH($C36,'2018-08 (Д)'!$C$2:$C$100,0)+1,0))))/INDIRECT(CONCATENATE("'2018-08 (Д)'!J",TEXT(MATCH($C36,'2018-08 (Д)'!$C$2:$C$100,0)+1,0))))*100)</f>
        <v>Н/Д</v>
      </c>
      <c r="BO36" s="9" t="str">
        <f ca="1">IF(OR(INDIRECT(CONCATENATE("'2018-10 (Д)'!J",TEXT(MATCH($C36,'2018-10 (Д)'!$C$2:$C$100,0)+1,0)))="Н/Д",INDIRECT(CONCATENATE("'2018-09 (Д)'!J",TEXT(MATCH($C36,'2018-09 (Д)'!$C$2:$C$100,0)+1,0)))="Н/Д",AND(INDIRECT(CONCATENATE("'2018-10 (Д)'!J",TEXT(MATCH($C36,'2018-10 (Д)'!$C$2:$C$100,0)+1,0)))="Н/Д",INDIRECT(CONCATENATE("'2018-09 (Д)'!J",TEXT(MATCH($C36,'2018-09 (Д)'!$C$2:$C$100,0)+1,0))))),"Н/Д",((INDIRECT(CONCATENATE("'2018-10 (Д)'!J",TEXT(MATCH($C36,'2018-10 (Д)'!$C$2:$C$100,0)+1,0)))-INDIRECT(CONCATENATE("'2018-09 (Д)'!J",TEXT(MATCH($C36,'2018-09 (Д)'!$C$2:$C$100,0)+1,0))))/INDIRECT(CONCATENATE("'2018-09 (Д)'!J",TEXT(MATCH($C36,'2018-09 (Д)'!$C$2:$C$100,0)+1,0))))*100)</f>
        <v>Н/Д</v>
      </c>
      <c r="BP36" s="9" t="str">
        <f ca="1">IF(OR(INDIRECT(CONCATENATE("'2018-11 (Д)'!J",TEXT(MATCH($C36,'2018-11 (Д)'!$C$2:$C$100,0)+1,0)))="Н/Д",INDIRECT(CONCATENATE("'2018-10 (Д)'!J",TEXT(MATCH($C36,'2018-10 (Д)'!$C$2:$C$100,0)+1,0)))="Н/Д",AND(INDIRECT(CONCATENATE("'2018-11 (Д)'!J",TEXT(MATCH($C36,'2018-11 (Д)'!$C$2:$C$100,0)+1,0)))="Н/Д",INDIRECT(CONCATENATE("'2018-10 (Д)'!J",TEXT(MATCH($C36,'2018-10 (Д)'!$C$2:$C$100,0)+1,0))))),"Н/Д",((INDIRECT(CONCATENATE("'2018-11 (Д)'!J",TEXT(MATCH($C36,'2018-11 (Д)'!$C$2:$C$100,0)+1,0)))-INDIRECT(CONCATENATE("'2018-10 (Д)'!J",TEXT(MATCH($C36,'2018-10 (Д)'!$C$2:$C$100,0)+1,0))))/INDIRECT(CONCATENATE("'2018-10 (Д)'!J",TEXT(MATCH($C36,'2018-10 (Д)'!$C$2:$C$100,0)+1,0))))*100)</f>
        <v>Н/Д</v>
      </c>
      <c r="BQ36" s="9" t="str">
        <f ca="1">IF(OR(INDIRECT(CONCATENATE("'2018-12 (Д)'!J",TEXT(MATCH($C36,'2018-12 (Д)'!$C$2:$C$100,0)+1,0)))="Н/Д",INDIRECT(CONCATENATE("'2018-11 (Д)'!J",TEXT(MATCH($C36,'2018-11 (Д)'!$C$2:$C$100,0)+1,0)))="Н/Д",AND(INDIRECT(CONCATENATE("'2018-12 (Д)'!J",TEXT(MATCH($C36,'2018-12 (Д)'!$C$2:$C$100,0)+1,0)))="Н/Д",INDIRECT(CONCATENATE("'2018-11 (Д)'!J",TEXT(MATCH($C36,'2018-11 (Д)'!$C$2:$C$100,0)+1,0))))),"Н/Д",((INDIRECT(CONCATENATE("'2018-12 (Д)'!J",TEXT(MATCH($C36,'2018-12 (Д)'!$C$2:$C$100,0)+1,0)))-INDIRECT(CONCATENATE("'2018-11 (Д)'!J",TEXT(MATCH($C36,'2018-11 (Д)'!$C$2:$C$100,0)+1,0))))/INDIRECT(CONCATENATE("'2018-11 (Д)'!J",TEXT(MATCH($C36,'2018-11 (Д)'!$C$2:$C$100,0)+1,0))))*100)</f>
        <v>Н/Д</v>
      </c>
      <c r="BR36" s="9"/>
      <c r="BS36" s="9">
        <f ca="1">IF(OR(INDIRECT(CONCATENATE("'2018-03 (Д)'!K",TEXT(MATCH($C36,'2018-03 (Д)'!$C$2:$C$100,0)+1,0)))="Н/Д",INDIRECT(CONCATENATE("'2018-02 (Д)'!K",TEXT(MATCH($C36,'2018-02 (Д)'!$C$2:$C$100,0)+1,0)))="Н/Д",AND(INDIRECT(CONCATENATE("'2018-03 (Д)'!K",TEXT(MATCH($C36,'2018-03 (Д)'!$C$2:$C$100,0)+1,0)))="Н/Д",INDIRECT(CONCATENATE("'2018-02 (Д)'!K",TEXT(MATCH($C36,'2018-02 (Д)'!$C$2:$C$100,0)+1,0))))),"Н/Д",((INDIRECT(CONCATENATE("'2018-03 (Д)'!K",TEXT(MATCH($C36,'2018-03 (Д)'!$C$2:$C$100,0)+1,0)))-INDIRECT(CONCATENATE("'2018-02 (Д)'!K",TEXT(MATCH($C36,'2018-02 (Д)'!$C$2:$C$100,0)+1,0))))/INDIRECT(CONCATENATE("'2018-02 (Д)'!K",TEXT(MATCH($C36,'2018-02 (Д)'!$C$2:$C$100,0)+1,0))))*100)</f>
        <v>-66.530194880198223</v>
      </c>
      <c r="BT36" s="9">
        <f ca="1">IF(OR(INDIRECT(CONCATENATE("'2018-04 (Д)'!K",TEXT(MATCH($C36,'2018-04 (Д)'!$C$2:$C$100,0)+1,0)))="Н/Д",INDIRECT(CONCATENATE("'2018-03 (Д)'!K",TEXT(MATCH($C36,'2018-03 (Д)'!$C$2:$C$100,0)+1,0)))="Н/Д",AND(INDIRECT(CONCATENATE("'2018-04 (Д)'!K",TEXT(MATCH($C36,'2018-04 (Д)'!$C$2:$C$100,0)+1,0)))="Н/Д",INDIRECT(CONCATENATE("'2018-03 (Д)'!K",TEXT(MATCH($C36,'2018-03 (Д)'!$C$2:$C$100,0)+1,0))))),"Н/Д",((INDIRECT(CONCATENATE("'2018-04 (Д)'!K",TEXT(MATCH($C36,'2018-04 (Д)'!$C$2:$C$100,0)+1,0)))-INDIRECT(CONCATENATE("'2018-03 (Д)'!K",TEXT(MATCH($C36,'2018-03 (Д)'!$C$2:$C$100,0)+1,0))))/INDIRECT(CONCATENATE("'2018-03 (Д)'!K",TEXT(MATCH($C36,'2018-03 (Д)'!$C$2:$C$100,0)+1,0))))*100)</f>
        <v>218.4224954967541</v>
      </c>
      <c r="BU36" s="9">
        <f ca="1">IF(OR(INDIRECT(CONCATENATE("'2018-05 (Д)'!K",TEXT(MATCH($C36,'2018-05 (Д)'!$C$2:$C$100,0)+1,0)))="Н/Д",INDIRECT(CONCATENATE("'2018-04 (Д)'!K",TEXT(MATCH($C36,'2018-04 (Д)'!$C$2:$C$100,0)+1,0)))="Н/Д",AND(INDIRECT(CONCATENATE("'2018-05 (Д)'!K",TEXT(MATCH($C36,'2018-05 (Д)'!$C$2:$C$100,0)+1,0)))="Н/Д",INDIRECT(CONCATENATE("'2018-04 (Д)'!K",TEXT(MATCH($C36,'2018-04 (Д)'!$C$2:$C$100,0)+1,0))))),"Н/Д",((INDIRECT(CONCATENATE("'2018-05 (Д)'!K",TEXT(MATCH($C36,'2018-05 (Д)'!$C$2:$C$100,0)+1,0)))-INDIRECT(CONCATENATE("'2018-04 (Д)'!K",TEXT(MATCH($C36,'2018-04 (Д)'!$C$2:$C$100,0)+1,0))))/INDIRECT(CONCATENATE("'2018-04 (Д)'!K",TEXT(MATCH($C36,'2018-04 (Д)'!$C$2:$C$100,0)+1,0))))*100)</f>
        <v>209.84549148108016</v>
      </c>
      <c r="BV36" s="9">
        <f ca="1">IF(OR(INDIRECT(CONCATENATE("'2018-06 (Д)'!K",TEXT(MATCH($C36,'2018-06 (Д)'!$C$2:$C$100,0)+1,0)))="Н/Д",INDIRECT(CONCATENATE("'2018-05 (Д)'!K",TEXT(MATCH($C36,'2018-05 (Д)'!$C$2:$C$100,0)+1,0)))="Н/Д",AND(INDIRECT(CONCATENATE("'2018-06 (Д)'!K",TEXT(MATCH($C36,'2018-06 (Д)'!$C$2:$C$100,0)+1,0)))="Н/Д",INDIRECT(CONCATENATE("'2018-05 (Д)'!K",TEXT(MATCH($C36,'2018-05 (Д)'!$C$2:$C$100,0)+1,0))))),"Н/Д",((INDIRECT(CONCATENATE("'2018-06 (Д)'!K",TEXT(MATCH($C36,'2018-06 (Д)'!$C$2:$C$100,0)+1,0)))-INDIRECT(CONCATENATE("'2018-05 (Д)'!K",TEXT(MATCH($C36,'2018-05 (Д)'!$C$2:$C$100,0)+1,0))))/INDIRECT(CONCATENATE("'2018-05 (Д)'!K",TEXT(MATCH($C36,'2018-05 (Д)'!$C$2:$C$100,0)+1,0))))*100)</f>
        <v>-74.968688980255521</v>
      </c>
      <c r="BW36" s="9">
        <f ca="1">IF(OR(INDIRECT(CONCATENATE("'2018-07 (Д)'!K",TEXT(MATCH($C36,'2018-07 (Д)'!$C$2:$C$100,0)+1,0)))="Н/Д",INDIRECT(CONCATENATE("'2018-06 (Д)'!K",TEXT(MATCH($C36,'2018-06 (Д)'!$C$2:$C$100,0)+1,0)))="Н/Д",AND(INDIRECT(CONCATENATE("'2018-07 (Д)'!K",TEXT(MATCH($C36,'2018-07 (Д)'!$C$2:$C$100,0)+1,0)))="Н/Д",INDIRECT(CONCATENATE("'2018-06 (Д)'!K",TEXT(MATCH($C36,'2018-06 (Д)'!$C$2:$C$100,0)+1,0))))),"Н/Д",((INDIRECT(CONCATENATE("'2018-07 (Д)'!K",TEXT(MATCH($C36,'2018-07 (Д)'!$C$2:$C$100,0)+1,0)))-INDIRECT(CONCATENATE("'2018-06 (Д)'!K",TEXT(MATCH($C36,'2018-06 (Д)'!$C$2:$C$100,0)+1,0))))/INDIRECT(CONCATENATE("'2018-06 (Д)'!K",TEXT(MATCH($C36,'2018-06 (Д)'!$C$2:$C$100,0)+1,0))))*100)</f>
        <v>-49.503642111435795</v>
      </c>
      <c r="BX36" s="9">
        <f ca="1">IF(OR(INDIRECT(CONCATENATE("'2018-08 (Д)'!K",TEXT(MATCH($C36,'2018-08 (Д)'!$C$2:$C$100,0)+1,0)))="Н/Д",INDIRECT(CONCATENATE("'2018-07 (Д)'!K",TEXT(MATCH($C36,'2018-07 (Д)'!$C$2:$C$100,0)+1,0)))="Н/Д",AND(INDIRECT(CONCATENATE("'2018-08 (Д)'!K",TEXT(MATCH($C36,'2018-08 (Д)'!$C$2:$C$100,0)+1,0)))="Н/Д",INDIRECT(CONCATENATE("'2018-07 (Д)'!K",TEXT(MATCH($C36,'2018-07 (Д)'!$C$2:$C$100,0)+1,0))))),"Н/Д",((INDIRECT(CONCATENATE("'2018-08 (Д)'!K",TEXT(MATCH($C36,'2018-08 (Д)'!$C$2:$C$100,0)+1,0)))-INDIRECT(CONCATENATE("'2018-07 (Д)'!K",TEXT(MATCH($C36,'2018-07 (Д)'!$C$2:$C$100,0)+1,0))))/INDIRECT(CONCATENATE("'2018-07 (Д)'!K",TEXT(MATCH($C36,'2018-07 (Д)'!$C$2:$C$100,0)+1,0))))*100)</f>
        <v>468.64754374292295</v>
      </c>
      <c r="BY36" s="9">
        <f ca="1">IF(OR(INDIRECT(CONCATENATE("'2018-09 (Д)'!K",TEXT(MATCH($C36,'2018-09 (Д)'!$C$2:$C$100,0)+1,0)))="Н/Д",INDIRECT(CONCATENATE("'2018-08 (Д)'!K",TEXT(MATCH($C36,'2018-08 (Д)'!$C$2:$C$100,0)+1,0)))="Н/Д",AND(INDIRECT(CONCATENATE("'2018-09 (Д)'!K",TEXT(MATCH($C36,'2018-09 (Д)'!$C$2:$C$100,0)+1,0)))="Н/Д",INDIRECT(CONCATENATE("'2018-08 (Д)'!K",TEXT(MATCH($C36,'2018-08 (Д)'!$C$2:$C$100,0)+1,0))))),"Н/Д",((INDIRECT(CONCATENATE("'2018-09 (Д)'!K",TEXT(MATCH($C36,'2018-09 (Д)'!$C$2:$C$100,0)+1,0)))-INDIRECT(CONCATENATE("'2018-08 (Д)'!K",TEXT(MATCH($C36,'2018-08 (Д)'!$C$2:$C$100,0)+1,0))))/INDIRECT(CONCATENATE("'2018-08 (Д)'!K",TEXT(MATCH($C36,'2018-08 (Д)'!$C$2:$C$100,0)+1,0))))*100)</f>
        <v>-89.310682934677573</v>
      </c>
      <c r="BZ36" s="9">
        <f ca="1">IF(OR(INDIRECT(CONCATENATE("'2018-10 (Д)'!K",TEXT(MATCH($C36,'2018-10 (Д)'!$C$2:$C$100,0)+1,0)))="Н/Д",INDIRECT(CONCATENATE("'2018-09 (Д)'!K",TEXT(MATCH($C36,'2018-09 (Д)'!$C$2:$C$100,0)+1,0)))="Н/Д",AND(INDIRECT(CONCATENATE("'2018-10 (Д)'!K",TEXT(MATCH($C36,'2018-10 (Д)'!$C$2:$C$100,0)+1,0)))="Н/Д",INDIRECT(CONCATENATE("'2018-09 (Д)'!K",TEXT(MATCH($C36,'2018-09 (Д)'!$C$2:$C$100,0)+1,0))))),"Н/Д",((INDIRECT(CONCATENATE("'2018-10 (Д)'!K",TEXT(MATCH($C36,'2018-10 (Д)'!$C$2:$C$100,0)+1,0)))-INDIRECT(CONCATENATE("'2018-09 (Д)'!K",TEXT(MATCH($C36,'2018-09 (Д)'!$C$2:$C$100,0)+1,0))))/INDIRECT(CONCATENATE("'2018-09 (Д)'!K",TEXT(MATCH($C36,'2018-09 (Д)'!$C$2:$C$100,0)+1,0))))*100)</f>
        <v>-21.542386397469055</v>
      </c>
      <c r="CA36" s="9">
        <f ca="1">IF(OR(INDIRECT(CONCATENATE("'2018-11 (Д)'!K",TEXT(MATCH($C36,'2018-11 (Д)'!$C$2:$C$100,0)+1,0)))="Н/Д",INDIRECT(CONCATENATE("'2018-10 (Д)'!K",TEXT(MATCH($C36,'2018-10 (Д)'!$C$2:$C$100,0)+1,0)))="Н/Д",AND(INDIRECT(CONCATENATE("'2018-11 (Д)'!K",TEXT(MATCH($C36,'2018-11 (Д)'!$C$2:$C$100,0)+1,0)))="Н/Д",INDIRECT(CONCATENATE("'2018-10 (Д)'!K",TEXT(MATCH($C36,'2018-10 (Д)'!$C$2:$C$100,0)+1,0))))),"Н/Д",((INDIRECT(CONCATENATE("'2018-11 (Д)'!K",TEXT(MATCH($C36,'2018-11 (Д)'!$C$2:$C$100,0)+1,0)))-INDIRECT(CONCATENATE("'2018-10 (Д)'!K",TEXT(MATCH($C36,'2018-10 (Д)'!$C$2:$C$100,0)+1,0))))/INDIRECT(CONCATENATE("'2018-10 (Д)'!K",TEXT(MATCH($C36,'2018-10 (Д)'!$C$2:$C$100,0)+1,0))))*100)</f>
        <v>1144.4503421638135</v>
      </c>
      <c r="CB36" s="9">
        <f ca="1">IF(OR(INDIRECT(CONCATENATE("'2018-12 (Д)'!K",TEXT(MATCH($C36,'2018-12 (Д)'!$C$2:$C$100,0)+1,0)))="Н/Д",INDIRECT(CONCATENATE("'2018-11 (Д)'!K",TEXT(MATCH($C36,'2018-11 (Д)'!$C$2:$C$100,0)+1,0)))="Н/Д",AND(INDIRECT(CONCATENATE("'2018-12 (Д)'!K",TEXT(MATCH($C36,'2018-12 (Д)'!$C$2:$C$100,0)+1,0)))="Н/Д",INDIRECT(CONCATENATE("'2018-11 (Д)'!K",TEXT(MATCH($C36,'2018-11 (Д)'!$C$2:$C$100,0)+1,0))))),"Н/Д",((INDIRECT(CONCATENATE("'2018-12 (Д)'!K",TEXT(MATCH($C36,'2018-12 (Д)'!$C$2:$C$100,0)+1,0)))-INDIRECT(CONCATENATE("'2018-11 (Д)'!K",TEXT(MATCH($C36,'2018-11 (Д)'!$C$2:$C$100,0)+1,0))))/INDIRECT(CONCATENATE("'2018-11 (Д)'!K",TEXT(MATCH($C36,'2018-11 (Д)'!$C$2:$C$100,0)+1,0))))*100)</f>
        <v>-89.045755775338137</v>
      </c>
      <c r="CC36" s="9"/>
      <c r="CD36" s="9">
        <f ca="1">IF(OR(INDIRECT(CONCATENATE("'2018-03 (Д)'!L",TEXT(MATCH($C36,'2018-03 (Д)'!$C$2:$C$100,0)+1,0)))="Н/Д",INDIRECT(CONCATENATE("'2018-02 (Д)'!L",TEXT(MATCH($C36,'2018-02 (Д)'!$C$2:$C$100,0)+1,0)))="Н/Д",AND(INDIRECT(CONCATENATE("'2018-03 (Д)'!L",TEXT(MATCH($C36,'2018-03 (Д)'!$C$2:$C$100,0)+1,0)))="Н/Д",INDIRECT(CONCATENATE("'2018-02 (Д)'!L",TEXT(MATCH($C36,'2018-02 (Д)'!$C$2:$C$100,0)+1,0))))),"Н/Д",((INDIRECT(CONCATENATE("'2018-03 (Д)'!L",TEXT(MATCH($C36,'2018-03 (Д)'!$C$2:$C$100,0)+1,0)))-INDIRECT(CONCATENATE("'2018-02 (Д)'!L",TEXT(MATCH($C36,'2018-02 (Д)'!$C$2:$C$100,0)+1,0))))/INDIRECT(CONCATENATE("'2018-02 (Д)'!L",TEXT(MATCH($C36,'2018-02 (Д)'!$C$2:$C$100,0)+1,0))))*100)</f>
        <v>-25.591625762006835</v>
      </c>
      <c r="CE36" s="9">
        <f ca="1">IF(OR(INDIRECT(CONCATENATE("'2018-04 (Д)'!L",TEXT(MATCH($C36,'2018-04 (Д)'!$C$2:$C$100,0)+1,0)))="Н/Д",INDIRECT(CONCATENATE("'2018-03 (Д)'!L",TEXT(MATCH($C36,'2018-03 (Д)'!$C$2:$C$100,0)+1,0)))="Н/Д",AND(INDIRECT(CONCATENATE("'2018-04 (Д)'!L",TEXT(MATCH($C36,'2018-04 (Д)'!$C$2:$C$100,0)+1,0)))="Н/Д",INDIRECT(CONCATENATE("'2018-03 (Д)'!L",TEXT(MATCH($C36,'2018-03 (Д)'!$C$2:$C$100,0)+1,0))))),"Н/Д",((INDIRECT(CONCATENATE("'2018-04 (Д)'!L",TEXT(MATCH($C36,'2018-04 (Д)'!$C$2:$C$100,0)+1,0)))-INDIRECT(CONCATENATE("'2018-03 (Д)'!L",TEXT(MATCH($C36,'2018-03 (Д)'!$C$2:$C$100,0)+1,0))))/INDIRECT(CONCATENATE("'2018-03 (Д)'!L",TEXT(MATCH($C36,'2018-03 (Д)'!$C$2:$C$100,0)+1,0))))*100)</f>
        <v>102.68717866505574</v>
      </c>
      <c r="CF36" s="9">
        <f ca="1">IF(OR(INDIRECT(CONCATENATE("'2018-05 (Д)'!L",TEXT(MATCH($C36,'2018-05 (Д)'!$C$2:$C$100,0)+1,0)))="Н/Д",INDIRECT(CONCATENATE("'2018-04 (Д)'!L",TEXT(MATCH($C36,'2018-04 (Д)'!$C$2:$C$100,0)+1,0)))="Н/Д",AND(INDIRECT(CONCATENATE("'2018-05 (Д)'!L",TEXT(MATCH($C36,'2018-05 (Д)'!$C$2:$C$100,0)+1,0)))="Н/Д",INDIRECT(CONCATENATE("'2018-04 (Д)'!L",TEXT(MATCH($C36,'2018-04 (Д)'!$C$2:$C$100,0)+1,0))))),"Н/Д",((INDIRECT(CONCATENATE("'2018-05 (Д)'!L",TEXT(MATCH($C36,'2018-05 (Д)'!$C$2:$C$100,0)+1,0)))-INDIRECT(CONCATENATE("'2018-04 (Д)'!L",TEXT(MATCH($C36,'2018-04 (Д)'!$C$2:$C$100,0)+1,0))))/INDIRECT(CONCATENATE("'2018-04 (Д)'!L",TEXT(MATCH($C36,'2018-04 (Д)'!$C$2:$C$100,0)+1,0))))*100)</f>
        <v>101.21645389070555</v>
      </c>
      <c r="CG36" s="9">
        <f ca="1">IF(OR(INDIRECT(CONCATENATE("'2018-06 (Д)'!L",TEXT(MATCH($C36,'2018-06 (Д)'!$C$2:$C$100,0)+1,0)))="Н/Д",INDIRECT(CONCATENATE("'2018-05 (Д)'!L",TEXT(MATCH($C36,'2018-05 (Д)'!$C$2:$C$100,0)+1,0)))="Н/Д",AND(INDIRECT(CONCATENATE("'2018-06 (Д)'!L",TEXT(MATCH($C36,'2018-06 (Д)'!$C$2:$C$100,0)+1,0)))="Н/Д",INDIRECT(CONCATENATE("'2018-05 (Д)'!L",TEXT(MATCH($C36,'2018-05 (Д)'!$C$2:$C$100,0)+1,0))))),"Н/Д",((INDIRECT(CONCATENATE("'2018-06 (Д)'!L",TEXT(MATCH($C36,'2018-06 (Д)'!$C$2:$C$100,0)+1,0)))-INDIRECT(CONCATENATE("'2018-05 (Д)'!L",TEXT(MATCH($C36,'2018-05 (Д)'!$C$2:$C$100,0)+1,0))))/INDIRECT(CONCATENATE("'2018-05 (Д)'!L",TEXT(MATCH($C36,'2018-05 (Д)'!$C$2:$C$100,0)+1,0))))*100)</f>
        <v>-36.896259636720821</v>
      </c>
      <c r="CH36" s="9">
        <f ca="1">IF(OR(INDIRECT(CONCATENATE("'2018-07 (Д)'!L",TEXT(MATCH($C36,'2018-07 (Д)'!$C$2:$C$100,0)+1,0)))="Н/Д",INDIRECT(CONCATENATE("'2018-06 (Д)'!L",TEXT(MATCH($C36,'2018-06 (Д)'!$C$2:$C$100,0)+1,0)))="Н/Д",AND(INDIRECT(CONCATENATE("'2018-07 (Д)'!L",TEXT(MATCH($C36,'2018-07 (Д)'!$C$2:$C$100,0)+1,0)))="Н/Д",INDIRECT(CONCATENATE("'2018-06 (Д)'!L",TEXT(MATCH($C36,'2018-06 (Д)'!$C$2:$C$100,0)+1,0))))),"Н/Д",((INDIRECT(CONCATENATE("'2018-07 (Д)'!L",TEXT(MATCH($C36,'2018-07 (Д)'!$C$2:$C$100,0)+1,0)))-INDIRECT(CONCATENATE("'2018-06 (Д)'!L",TEXT(MATCH($C36,'2018-06 (Д)'!$C$2:$C$100,0)+1,0))))/INDIRECT(CONCATENATE("'2018-06 (Д)'!L",TEXT(MATCH($C36,'2018-06 (Д)'!$C$2:$C$100,0)+1,0))))*100)</f>
        <v>-58.446296505761751</v>
      </c>
      <c r="CI36" s="9">
        <f ca="1">IF(OR(INDIRECT(CONCATENATE("'2018-08 (Д)'!L",TEXT(MATCH($C36,'2018-08 (Д)'!$C$2:$C$100,0)+1,0)))="Н/Д",INDIRECT(CONCATENATE("'2018-07 (Д)'!L",TEXT(MATCH($C36,'2018-07 (Д)'!$C$2:$C$100,0)+1,0)))="Н/Д",AND(INDIRECT(CONCATENATE("'2018-08 (Д)'!L",TEXT(MATCH($C36,'2018-08 (Д)'!$C$2:$C$100,0)+1,0)))="Н/Д",INDIRECT(CONCATENATE("'2018-07 (Д)'!L",TEXT(MATCH($C36,'2018-07 (Д)'!$C$2:$C$100,0)+1,0))))),"Н/Д",((INDIRECT(CONCATENATE("'2018-08 (Д)'!L",TEXT(MATCH($C36,'2018-08 (Д)'!$C$2:$C$100,0)+1,0)))-INDIRECT(CONCATENATE("'2018-07 (Д)'!L",TEXT(MATCH($C36,'2018-07 (Д)'!$C$2:$C$100,0)+1,0))))/INDIRECT(CONCATENATE("'2018-07 (Д)'!L",TEXT(MATCH($C36,'2018-07 (Д)'!$C$2:$C$100,0)+1,0))))*100)</f>
        <v>193.09596828878372</v>
      </c>
      <c r="CJ36" s="9">
        <f ca="1">IF(OR(INDIRECT(CONCATENATE("'2018-09 (Д)'!L",TEXT(MATCH($C36,'2018-09 (Д)'!$C$2:$C$100,0)+1,0)))="Н/Д",INDIRECT(CONCATENATE("'2018-08 (Д)'!L",TEXT(MATCH($C36,'2018-08 (Д)'!$C$2:$C$100,0)+1,0)))="Н/Д",AND(INDIRECT(CONCATENATE("'2018-09 (Д)'!L",TEXT(MATCH($C36,'2018-09 (Д)'!$C$2:$C$100,0)+1,0)))="Н/Д",INDIRECT(CONCATENATE("'2018-08 (Д)'!L",TEXT(MATCH($C36,'2018-08 (Д)'!$C$2:$C$100,0)+1,0))))),"Н/Д",((INDIRECT(CONCATENATE("'2018-09 (Д)'!L",TEXT(MATCH($C36,'2018-09 (Д)'!$C$2:$C$100,0)+1,0)))-INDIRECT(CONCATENATE("'2018-08 (Д)'!L",TEXT(MATCH($C36,'2018-08 (Д)'!$C$2:$C$100,0)+1,0))))/INDIRECT(CONCATENATE("'2018-08 (Д)'!L",TEXT(MATCH($C36,'2018-08 (Д)'!$C$2:$C$100,0)+1,0))))*100)</f>
        <v>-30.593065631022338</v>
      </c>
      <c r="CK36" s="9">
        <f ca="1">IF(OR(INDIRECT(CONCATENATE("'2018-10 (Д)'!L",TEXT(MATCH($C36,'2018-10 (Д)'!$C$2:$C$100,0)+1,0)))="Н/Д",INDIRECT(CONCATENATE("'2018-09 (Д)'!L",TEXT(MATCH($C36,'2018-09 (Д)'!$C$2:$C$100,0)+1,0)))="Н/Д",AND(INDIRECT(CONCATENATE("'2018-10 (Д)'!L",TEXT(MATCH($C36,'2018-10 (Д)'!$C$2:$C$100,0)+1,0)))="Н/Д",INDIRECT(CONCATENATE("'2018-09 (Д)'!L",TEXT(MATCH($C36,'2018-09 (Д)'!$C$2:$C$100,0)+1,0))))),"Н/Д",((INDIRECT(CONCATENATE("'2018-10 (Д)'!L",TEXT(MATCH($C36,'2018-10 (Д)'!$C$2:$C$100,0)+1,0)))-INDIRECT(CONCATENATE("'2018-09 (Д)'!L",TEXT(MATCH($C36,'2018-09 (Д)'!$C$2:$C$100,0)+1,0))))/INDIRECT(CONCATENATE("'2018-09 (Д)'!L",TEXT(MATCH($C36,'2018-09 (Д)'!$C$2:$C$100,0)+1,0))))*100)</f>
        <v>-76.341072397294369</v>
      </c>
      <c r="CL36" s="9">
        <f ca="1">IF(OR(INDIRECT(CONCATENATE("'2018-11 (Д)'!L",TEXT(MATCH($C36,'2018-11 (Д)'!$C$2:$C$100,0)+1,0)))="Н/Д",INDIRECT(CONCATENATE("'2018-10 (Д)'!L",TEXT(MATCH($C36,'2018-10 (Д)'!$C$2:$C$100,0)+1,0)))="Н/Д",AND(INDIRECT(CONCATENATE("'2018-11 (Д)'!L",TEXT(MATCH($C36,'2018-11 (Д)'!$C$2:$C$100,0)+1,0)))="Н/Д",INDIRECT(CONCATENATE("'2018-10 (Д)'!L",TEXT(MATCH($C36,'2018-10 (Д)'!$C$2:$C$100,0)+1,0))))),"Н/Д",((INDIRECT(CONCATENATE("'2018-11 (Д)'!L",TEXT(MATCH($C36,'2018-11 (Д)'!$C$2:$C$100,0)+1,0)))-INDIRECT(CONCATENATE("'2018-10 (Д)'!L",TEXT(MATCH($C36,'2018-10 (Д)'!$C$2:$C$100,0)+1,0))))/INDIRECT(CONCATENATE("'2018-10 (Д)'!L",TEXT(MATCH($C36,'2018-10 (Д)'!$C$2:$C$100,0)+1,0))))*100)</f>
        <v>1071.1292083318958</v>
      </c>
      <c r="CM36" s="9">
        <f ca="1">IF(OR(INDIRECT(CONCATENATE("'2018-12 (Д)'!L",TEXT(MATCH($C36,'2018-12 (Д)'!$C$2:$C$100,0)+1,0)))="Н/Д",INDIRECT(CONCATENATE("'2018-11 (Д)'!L",TEXT(MATCH($C36,'2018-11 (Д)'!$C$2:$C$100,0)+1,0)))="Н/Д",AND(INDIRECT(CONCATENATE("'2018-12 (Д)'!L",TEXT(MATCH($C36,'2018-12 (Д)'!$C$2:$C$100,0)+1,0)))="Н/Д",INDIRECT(CONCATENATE("'2018-11 (Д)'!L",TEXT(MATCH($C36,'2018-11 (Д)'!$C$2:$C$100,0)+1,0))))),"Н/Д",((INDIRECT(CONCATENATE("'2018-12 (Д)'!L",TEXT(MATCH($C36,'2018-12 (Д)'!$C$2:$C$100,0)+1,0)))-INDIRECT(CONCATENATE("'2018-11 (Д)'!L",TEXT(MATCH($C36,'2018-11 (Д)'!$C$2:$C$100,0)+1,0))))/INDIRECT(CONCATENATE("'2018-11 (Д)'!L",TEXT(MATCH($C36,'2018-11 (Д)'!$C$2:$C$100,0)+1,0))))*100)</f>
        <v>-4.2857892362300634</v>
      </c>
      <c r="CN36" s="9"/>
      <c r="CO36" s="9">
        <f ca="1">IF(OR(INDIRECT(CONCATENATE("'2018-03 (Д)'!M",TEXT(MATCH($C36,'2018-03 (Д)'!$C$2:$C$100,0)+1,0)))="Н/Д",INDIRECT(CONCATENATE("'2018-02 (Д)'!M",TEXT(MATCH($C36,'2018-02 (Д)'!$C$2:$C$100,0)+1,0)))="Н/Д",AND(INDIRECT(CONCATENATE("'2018-03 (Д)'!M",TEXT(MATCH($C36,'2018-03 (Д)'!$C$2:$C$100,0)+1,0)))="Н/Д",INDIRECT(CONCATENATE("'2018-02 (Д)'!M",TEXT(MATCH($C36,'2018-02 (Д)'!$C$2:$C$100,0)+1,0))))),"Н/Д",((INDIRECT(CONCATENATE("'2018-03 (Д)'!M",TEXT(MATCH($C36,'2018-03 (Д)'!$C$2:$C$100,0)+1,0)))-INDIRECT(CONCATENATE("'2018-02 (Д)'!M",TEXT(MATCH($C36,'2018-02 (Д)'!$C$2:$C$100,0)+1,0))))/INDIRECT(CONCATENATE("'2018-02 (Д)'!M",TEXT(MATCH($C36,'2018-02 (Д)'!$C$2:$C$100,0)+1,0))))*100)</f>
        <v>-29.28184725310815</v>
      </c>
      <c r="CP36" s="9">
        <f ca="1">IF(OR(INDIRECT(CONCATENATE("'2018-04 (Д)'!M",TEXT(MATCH($C36,'2018-04 (Д)'!$C$2:$C$100,0)+1,0)))="Н/Д",INDIRECT(CONCATENATE("'2018-03 (Д)'!M",TEXT(MATCH($C36,'2018-03 (Д)'!$C$2:$C$100,0)+1,0)))="Н/Д",AND(INDIRECT(CONCATENATE("'2018-04 (Д)'!M",TEXT(MATCH($C36,'2018-04 (Д)'!$C$2:$C$100,0)+1,0)))="Н/Д",INDIRECT(CONCATENATE("'2018-03 (Д)'!M",TEXT(MATCH($C36,'2018-03 (Д)'!$C$2:$C$100,0)+1,0))))),"Н/Д",((INDIRECT(CONCATENATE("'2018-04 (Д)'!M",TEXT(MATCH($C36,'2018-04 (Д)'!$C$2:$C$100,0)+1,0)))-INDIRECT(CONCATENATE("'2018-03 (Д)'!M",TEXT(MATCH($C36,'2018-03 (Д)'!$C$2:$C$100,0)+1,0))))/INDIRECT(CONCATENATE("'2018-03 (Д)'!M",TEXT(MATCH($C36,'2018-03 (Д)'!$C$2:$C$100,0)+1,0))))*100)</f>
        <v>-18.844524014244453</v>
      </c>
      <c r="CQ36" s="9">
        <f ca="1">IF(OR(INDIRECT(CONCATENATE("'2018-05 (Д)'!M",TEXT(MATCH($C36,'2018-05 (Д)'!$C$2:$C$100,0)+1,0)))="Н/Д",INDIRECT(CONCATENATE("'2018-04 (Д)'!M",TEXT(MATCH($C36,'2018-04 (Д)'!$C$2:$C$100,0)+1,0)))="Н/Д",AND(INDIRECT(CONCATENATE("'2018-05 (Д)'!M",TEXT(MATCH($C36,'2018-05 (Д)'!$C$2:$C$100,0)+1,0)))="Н/Д",INDIRECT(CONCATENATE("'2018-04 (Д)'!M",TEXT(MATCH($C36,'2018-04 (Д)'!$C$2:$C$100,0)+1,0))))),"Н/Д",((INDIRECT(CONCATENATE("'2018-05 (Д)'!M",TEXT(MATCH($C36,'2018-05 (Д)'!$C$2:$C$100,0)+1,0)))-INDIRECT(CONCATENATE("'2018-04 (Д)'!M",TEXT(MATCH($C36,'2018-04 (Д)'!$C$2:$C$100,0)+1,0))))/INDIRECT(CONCATENATE("'2018-04 (Д)'!M",TEXT(MATCH($C36,'2018-04 (Д)'!$C$2:$C$100,0)+1,0))))*100)</f>
        <v>-8.844600225197798</v>
      </c>
      <c r="CR36" s="9">
        <f ca="1">IF(OR(INDIRECT(CONCATENATE("'2018-06 (Д)'!M",TEXT(MATCH($C36,'2018-06 (Д)'!$C$2:$C$100,0)+1,0)))="Н/Д",INDIRECT(CONCATENATE("'2018-05 (Д)'!M",TEXT(MATCH($C36,'2018-05 (Д)'!$C$2:$C$100,0)+1,0)))="Н/Д",AND(INDIRECT(CONCATENATE("'2018-06 (Д)'!M",TEXT(MATCH($C36,'2018-06 (Д)'!$C$2:$C$100,0)+1,0)))="Н/Д",INDIRECT(CONCATENATE("'2018-05 (Д)'!M",TEXT(MATCH($C36,'2018-05 (Д)'!$C$2:$C$100,0)+1,0))))),"Н/Д",((INDIRECT(CONCATENATE("'2018-06 (Д)'!M",TEXT(MATCH($C36,'2018-06 (Д)'!$C$2:$C$100,0)+1,0)))-INDIRECT(CONCATENATE("'2018-05 (Д)'!M",TEXT(MATCH($C36,'2018-05 (Д)'!$C$2:$C$100,0)+1,0))))/INDIRECT(CONCATENATE("'2018-05 (Д)'!M",TEXT(MATCH($C36,'2018-05 (Д)'!$C$2:$C$100,0)+1,0))))*100)</f>
        <v>21.355622328294491</v>
      </c>
      <c r="CS36" s="9">
        <f ca="1">IF(OR(INDIRECT(CONCATENATE("'2018-07 (Д)'!M",TEXT(MATCH($C36,'2018-07 (Д)'!$C$2:$C$100,0)+1,0)))="Н/Д",INDIRECT(CONCATENATE("'2018-06 (Д)'!M",TEXT(MATCH($C36,'2018-06 (Д)'!$C$2:$C$100,0)+1,0)))="Н/Д",AND(INDIRECT(CONCATENATE("'2018-07 (Д)'!M",TEXT(MATCH($C36,'2018-07 (Д)'!$C$2:$C$100,0)+1,0)))="Н/Д",INDIRECT(CONCATENATE("'2018-06 (Д)'!M",TEXT(MATCH($C36,'2018-06 (Д)'!$C$2:$C$100,0)+1,0))))),"Н/Д",((INDIRECT(CONCATENATE("'2018-07 (Д)'!M",TEXT(MATCH($C36,'2018-07 (Д)'!$C$2:$C$100,0)+1,0)))-INDIRECT(CONCATENATE("'2018-06 (Д)'!M",TEXT(MATCH($C36,'2018-06 (Д)'!$C$2:$C$100,0)+1,0))))/INDIRECT(CONCATENATE("'2018-06 (Д)'!M",TEXT(MATCH($C36,'2018-06 (Д)'!$C$2:$C$100,0)+1,0))))*100)</f>
        <v>83.340352658082267</v>
      </c>
      <c r="CT36" s="9">
        <f ca="1">IF(OR(INDIRECT(CONCATENATE("'2018-08 (Д)'!M",TEXT(MATCH($C36,'2018-08 (Д)'!$C$2:$C$100,0)+1,0)))="Н/Д",INDIRECT(CONCATENATE("'2018-07 (Д)'!M",TEXT(MATCH($C36,'2018-07 (Д)'!$C$2:$C$100,0)+1,0)))="Н/Д",AND(INDIRECT(CONCATENATE("'2018-08 (Д)'!M",TEXT(MATCH($C36,'2018-08 (Д)'!$C$2:$C$100,0)+1,0)))="Н/Д",INDIRECT(CONCATENATE("'2018-07 (Д)'!M",TEXT(MATCH($C36,'2018-07 (Д)'!$C$2:$C$100,0)+1,0))))),"Н/Д",((INDIRECT(CONCATENATE("'2018-08 (Д)'!M",TEXT(MATCH($C36,'2018-08 (Д)'!$C$2:$C$100,0)+1,0)))-INDIRECT(CONCATENATE("'2018-07 (Д)'!M",TEXT(MATCH($C36,'2018-07 (Д)'!$C$2:$C$100,0)+1,0))))/INDIRECT(CONCATENATE("'2018-07 (Д)'!M",TEXT(MATCH($C36,'2018-07 (Д)'!$C$2:$C$100,0)+1,0))))*100)</f>
        <v>120.16055467358768</v>
      </c>
      <c r="CU36" s="9">
        <f ca="1">IF(OR(INDIRECT(CONCATENATE("'2018-09 (Д)'!M",TEXT(MATCH($C36,'2018-09 (Д)'!$C$2:$C$100,0)+1,0)))="Н/Д",INDIRECT(CONCATENATE("'2018-08 (Д)'!M",TEXT(MATCH($C36,'2018-08 (Д)'!$C$2:$C$100,0)+1,0)))="Н/Д",AND(INDIRECT(CONCATENATE("'2018-09 (Д)'!M",TEXT(MATCH($C36,'2018-09 (Д)'!$C$2:$C$100,0)+1,0)))="Н/Д",INDIRECT(CONCATENATE("'2018-08 (Д)'!M",TEXT(MATCH($C36,'2018-08 (Д)'!$C$2:$C$100,0)+1,0))))),"Н/Д",((INDIRECT(CONCATENATE("'2018-09 (Д)'!M",TEXT(MATCH($C36,'2018-09 (Д)'!$C$2:$C$100,0)+1,0)))-INDIRECT(CONCATENATE("'2018-08 (Д)'!M",TEXT(MATCH($C36,'2018-08 (Д)'!$C$2:$C$100,0)+1,0))))/INDIRECT(CONCATENATE("'2018-08 (Д)'!M",TEXT(MATCH($C36,'2018-08 (Д)'!$C$2:$C$100,0)+1,0))))*100)</f>
        <v>67.681613988956457</v>
      </c>
      <c r="CV36" s="9">
        <f ca="1">IF(OR(INDIRECT(CONCATENATE("'2018-10 (Д)'!M",TEXT(MATCH($C36,'2018-10 (Д)'!$C$2:$C$100,0)+1,0)))="Н/Д",INDIRECT(CONCATENATE("'2018-09 (Д)'!M",TEXT(MATCH($C36,'2018-09 (Д)'!$C$2:$C$100,0)+1,0)))="Н/Д",AND(INDIRECT(CONCATENATE("'2018-10 (Д)'!M",TEXT(MATCH($C36,'2018-10 (Д)'!$C$2:$C$100,0)+1,0)))="Н/Д",INDIRECT(CONCATENATE("'2018-09 (Д)'!M",TEXT(MATCH($C36,'2018-09 (Д)'!$C$2:$C$100,0)+1,0))))),"Н/Д",((INDIRECT(CONCATENATE("'2018-10 (Д)'!M",TEXT(MATCH($C36,'2018-10 (Д)'!$C$2:$C$100,0)+1,0)))-INDIRECT(CONCATENATE("'2018-09 (Д)'!M",TEXT(MATCH($C36,'2018-09 (Д)'!$C$2:$C$100,0)+1,0))))/INDIRECT(CONCATENATE("'2018-09 (Д)'!M",TEXT(MATCH($C36,'2018-09 (Д)'!$C$2:$C$100,0)+1,0))))*100)</f>
        <v>-20.392903167009248</v>
      </c>
      <c r="CW36" s="9">
        <f ca="1">IF(OR(INDIRECT(CONCATENATE("'2018-11 (Д)'!M",TEXT(MATCH($C36,'2018-11 (Д)'!$C$2:$C$100,0)+1,0)))="Н/Д",INDIRECT(CONCATENATE("'2018-10 (Д)'!M",TEXT(MATCH($C36,'2018-10 (Д)'!$C$2:$C$100,0)+1,0)))="Н/Д",AND(INDIRECT(CONCATENATE("'2018-11 (Д)'!M",TEXT(MATCH($C36,'2018-11 (Д)'!$C$2:$C$100,0)+1,0)))="Н/Д",INDIRECT(CONCATENATE("'2018-10 (Д)'!M",TEXT(MATCH($C36,'2018-10 (Д)'!$C$2:$C$100,0)+1,0))))),"Н/Д",((INDIRECT(CONCATENATE("'2018-11 (Д)'!M",TEXT(MATCH($C36,'2018-11 (Д)'!$C$2:$C$100,0)+1,0)))-INDIRECT(CONCATENATE("'2018-10 (Д)'!M",TEXT(MATCH($C36,'2018-10 (Д)'!$C$2:$C$100,0)+1,0))))/INDIRECT(CONCATENATE("'2018-10 (Д)'!M",TEXT(MATCH($C36,'2018-10 (Д)'!$C$2:$C$100,0)+1,0))))*100)</f>
        <v>-51.527818886284095</v>
      </c>
      <c r="CX36" s="9">
        <f ca="1">IF(OR(INDIRECT(CONCATENATE("'2018-12 (Д)'!M",TEXT(MATCH($C36,'2018-12 (Д)'!$C$2:$C$100,0)+1,0)))="Н/Д",INDIRECT(CONCATENATE("'2018-11 (Д)'!M",TEXT(MATCH($C36,'2018-11 (Д)'!$C$2:$C$100,0)+1,0)))="Н/Д",AND(INDIRECT(CONCATENATE("'2018-12 (Д)'!M",TEXT(MATCH($C36,'2018-12 (Д)'!$C$2:$C$100,0)+1,0)))="Н/Д",INDIRECT(CONCATENATE("'2018-11 (Д)'!M",TEXT(MATCH($C36,'2018-11 (Д)'!$C$2:$C$100,0)+1,0))))),"Н/Д",((INDIRECT(CONCATENATE("'2018-12 (Д)'!M",TEXT(MATCH($C36,'2018-12 (Д)'!$C$2:$C$100,0)+1,0)))-INDIRECT(CONCATENATE("'2018-11 (Д)'!M",TEXT(MATCH($C36,'2018-11 (Д)'!$C$2:$C$100,0)+1,0))))/INDIRECT(CONCATENATE("'2018-11 (Д)'!M",TEXT(MATCH($C36,'2018-11 (Д)'!$C$2:$C$100,0)+1,0))))*100)</f>
        <v>20.044843626195846</v>
      </c>
      <c r="CY36" s="9"/>
      <c r="CZ36" s="9">
        <f ca="1">IF(OR(INDIRECT(CONCATENATE("'2018-03 (Д)'!N",TEXT(MATCH($C36,'2018-03 (Д)'!$C$2:$C$100,0)+1,0)))="Н/Д",INDIRECT(CONCATENATE("'2018-02 (Д)'!N",TEXT(MATCH($C36,'2018-02 (Д)'!$C$2:$C$100,0)+1,0)))="Н/Д",AND(INDIRECT(CONCATENATE("'2018-03 (Д)'!N",TEXT(MATCH($C36,'2018-03 (Д)'!$C$2:$C$100,0)+1,0)))="Н/Д",INDIRECT(CONCATENATE("'2018-02 (Д)'!N",TEXT(MATCH($C36,'2018-02 (Д)'!$C$2:$C$100,0)+1,0))))),"Н/Д",((INDIRECT(CONCATENATE("'2018-03 (Д)'!N",TEXT(MATCH($C36,'2018-03 (Д)'!$C$2:$C$100,0)+1,0)))-INDIRECT(CONCATENATE("'2018-02 (Д)'!N",TEXT(MATCH($C36,'2018-02 (Д)'!$C$2:$C$100,0)+1,0))))/INDIRECT(CONCATENATE("'2018-02 (Д)'!N",TEXT(MATCH($C36,'2018-02 (Д)'!$C$2:$C$100,0)+1,0))))*100)</f>
        <v>124.59579414088876</v>
      </c>
      <c r="DA36" s="9">
        <f ca="1">IF(OR(INDIRECT(CONCATENATE("'2018-04 (Д)'!N",TEXT(MATCH($C36,'2018-04 (Д)'!$C$2:$C$100,0)+1,0)))="Н/Д",INDIRECT(CONCATENATE("'2018-03 (Д)'!N",TEXT(MATCH($C36,'2018-03 (Д)'!$C$2:$C$100,0)+1,0)))="Н/Д",AND(INDIRECT(CONCATENATE("'2018-04 (Д)'!N",TEXT(MATCH($C36,'2018-04 (Д)'!$C$2:$C$100,0)+1,0)))="Н/Д",INDIRECT(CONCATENATE("'2018-03 (Д)'!N",TEXT(MATCH($C36,'2018-03 (Д)'!$C$2:$C$100,0)+1,0))))),"Н/Д",((INDIRECT(CONCATENATE("'2018-04 (Д)'!N",TEXT(MATCH($C36,'2018-04 (Д)'!$C$2:$C$100,0)+1,0)))-INDIRECT(CONCATENATE("'2018-03 (Д)'!N",TEXT(MATCH($C36,'2018-03 (Д)'!$C$2:$C$100,0)+1,0))))/INDIRECT(CONCATENATE("'2018-03 (Д)'!N",TEXT(MATCH($C36,'2018-03 (Д)'!$C$2:$C$100,0)+1,0))))*100)</f>
        <v>74.233618801099695</v>
      </c>
      <c r="DB36" s="9">
        <f ca="1">IF(OR(INDIRECT(CONCATENATE("'2018-05 (Д)'!N",TEXT(MATCH($C36,'2018-05 (Д)'!$C$2:$C$100,0)+1,0)))="Н/Д",INDIRECT(CONCATENATE("'2018-04 (Д)'!N",TEXT(MATCH($C36,'2018-04 (Д)'!$C$2:$C$100,0)+1,0)))="Н/Д",AND(INDIRECT(CONCATENATE("'2018-05 (Д)'!N",TEXT(MATCH($C36,'2018-05 (Д)'!$C$2:$C$100,0)+1,0)))="Н/Д",INDIRECT(CONCATENATE("'2018-04 (Д)'!N",TEXT(MATCH($C36,'2018-04 (Д)'!$C$2:$C$100,0)+1,0))))),"Н/Д",((INDIRECT(CONCATENATE("'2018-05 (Д)'!N",TEXT(MATCH($C36,'2018-05 (Д)'!$C$2:$C$100,0)+1,0)))-INDIRECT(CONCATENATE("'2018-04 (Д)'!N",TEXT(MATCH($C36,'2018-04 (Д)'!$C$2:$C$100,0)+1,0))))/INDIRECT(CONCATENATE("'2018-04 (Д)'!N",TEXT(MATCH($C36,'2018-04 (Д)'!$C$2:$C$100,0)+1,0))))*100)</f>
        <v>40.456603939982557</v>
      </c>
      <c r="DC36" s="9">
        <f ca="1">IF(OR(INDIRECT(CONCATENATE("'2018-06 (Д)'!N",TEXT(MATCH($C36,'2018-06 (Д)'!$C$2:$C$100,0)+1,0)))="Н/Д",INDIRECT(CONCATENATE("'2018-05 (Д)'!N",TEXT(MATCH($C36,'2018-05 (Д)'!$C$2:$C$100,0)+1,0)))="Н/Д",AND(INDIRECT(CONCATENATE("'2018-06 (Д)'!N",TEXT(MATCH($C36,'2018-06 (Д)'!$C$2:$C$100,0)+1,0)))="Н/Д",INDIRECT(CONCATENATE("'2018-05 (Д)'!N",TEXT(MATCH($C36,'2018-05 (Д)'!$C$2:$C$100,0)+1,0))))),"Н/Д",((INDIRECT(CONCATENATE("'2018-06 (Д)'!N",TEXT(MATCH($C36,'2018-06 (Д)'!$C$2:$C$100,0)+1,0)))-INDIRECT(CONCATENATE("'2018-05 (Д)'!N",TEXT(MATCH($C36,'2018-05 (Д)'!$C$2:$C$100,0)+1,0))))/INDIRECT(CONCATENATE("'2018-05 (Д)'!N",TEXT(MATCH($C36,'2018-05 (Д)'!$C$2:$C$100,0)+1,0))))*100)</f>
        <v>26.803757369989466</v>
      </c>
      <c r="DD36" s="9">
        <f ca="1">IF(OR(INDIRECT(CONCATENATE("'2018-07 (Д)'!N",TEXT(MATCH($C36,'2018-07 (Д)'!$C$2:$C$100,0)+1,0)))="Н/Д",INDIRECT(CONCATENATE("'2018-06 (Д)'!N",TEXT(MATCH($C36,'2018-06 (Д)'!$C$2:$C$100,0)+1,0)))="Н/Д",AND(INDIRECT(CONCATENATE("'2018-07 (Д)'!N",TEXT(MATCH($C36,'2018-07 (Д)'!$C$2:$C$100,0)+1,0)))="Н/Д",INDIRECT(CONCATENATE("'2018-06 (Д)'!N",TEXT(MATCH($C36,'2018-06 (Д)'!$C$2:$C$100,0)+1,0))))),"Н/Д",((INDIRECT(CONCATENATE("'2018-07 (Д)'!N",TEXT(MATCH($C36,'2018-07 (Д)'!$C$2:$C$100,0)+1,0)))-INDIRECT(CONCATENATE("'2018-06 (Д)'!N",TEXT(MATCH($C36,'2018-06 (Д)'!$C$2:$C$100,0)+1,0))))/INDIRECT(CONCATENATE("'2018-06 (Д)'!N",TEXT(MATCH($C36,'2018-06 (Д)'!$C$2:$C$100,0)+1,0))))*100)</f>
        <v>24.472292805208134</v>
      </c>
      <c r="DE36" s="9">
        <f ca="1">IF(OR(INDIRECT(CONCATENATE("'2018-08 (Д)'!N",TEXT(MATCH($C36,'2018-08 (Д)'!$C$2:$C$100,0)+1,0)))="Н/Д",INDIRECT(CONCATENATE("'2018-07 (Д)'!N",TEXT(MATCH($C36,'2018-07 (Д)'!$C$2:$C$100,0)+1,0)))="Н/Д",AND(INDIRECT(CONCATENATE("'2018-08 (Д)'!N",TEXT(MATCH($C36,'2018-08 (Д)'!$C$2:$C$100,0)+1,0)))="Н/Д",INDIRECT(CONCATENATE("'2018-07 (Д)'!N",TEXT(MATCH($C36,'2018-07 (Д)'!$C$2:$C$100,0)+1,0))))),"Н/Д",((INDIRECT(CONCATENATE("'2018-08 (Д)'!N",TEXT(MATCH($C36,'2018-08 (Д)'!$C$2:$C$100,0)+1,0)))-INDIRECT(CONCATENATE("'2018-07 (Д)'!N",TEXT(MATCH($C36,'2018-07 (Д)'!$C$2:$C$100,0)+1,0))))/INDIRECT(CONCATENATE("'2018-07 (Д)'!N",TEXT(MATCH($C36,'2018-07 (Д)'!$C$2:$C$100,0)+1,0))))*100)</f>
        <v>18.180450206266556</v>
      </c>
      <c r="DF36" s="9">
        <f ca="1">IF(OR(INDIRECT(CONCATENATE("'2018-09 (Д)'!N",TEXT(MATCH($C36,'2018-09 (Д)'!$C$2:$C$100,0)+1,0)))="Н/Д",INDIRECT(CONCATENATE("'2018-08 (Д)'!N",TEXT(MATCH($C36,'2018-08 (Д)'!$C$2:$C$100,0)+1,0)))="Н/Д",AND(INDIRECT(CONCATENATE("'2018-09 (Д)'!N",TEXT(MATCH($C36,'2018-09 (Д)'!$C$2:$C$100,0)+1,0)))="Н/Д",INDIRECT(CONCATENATE("'2018-08 (Д)'!N",TEXT(MATCH($C36,'2018-08 (Д)'!$C$2:$C$100,0)+1,0))))),"Н/Д",((INDIRECT(CONCATENATE("'2018-09 (Д)'!N",TEXT(MATCH($C36,'2018-09 (Д)'!$C$2:$C$100,0)+1,0)))-INDIRECT(CONCATENATE("'2018-08 (Д)'!N",TEXT(MATCH($C36,'2018-08 (Д)'!$C$2:$C$100,0)+1,0))))/INDIRECT(CONCATENATE("'2018-08 (Д)'!N",TEXT(MATCH($C36,'2018-08 (Д)'!$C$2:$C$100,0)+1,0))))*100)</f>
        <v>15.120361398095069</v>
      </c>
      <c r="DG36" s="9">
        <f ca="1">IF(OR(INDIRECT(CONCATENATE("'2018-10 (Д)'!N",TEXT(MATCH($C36,'2018-10 (Д)'!$C$2:$C$100,0)+1,0)))="Н/Д",INDIRECT(CONCATENATE("'2018-09 (Д)'!N",TEXT(MATCH($C36,'2018-09 (Д)'!$C$2:$C$100,0)+1,0)))="Н/Д",AND(INDIRECT(CONCATENATE("'2018-10 (Д)'!N",TEXT(MATCH($C36,'2018-10 (Д)'!$C$2:$C$100,0)+1,0)))="Н/Д",INDIRECT(CONCATENATE("'2018-09 (Д)'!N",TEXT(MATCH($C36,'2018-09 (Д)'!$C$2:$C$100,0)+1,0))))),"Н/Д",((INDIRECT(CONCATENATE("'2018-10 (Д)'!N",TEXT(MATCH($C36,'2018-10 (Д)'!$C$2:$C$100,0)+1,0)))-INDIRECT(CONCATENATE("'2018-09 (Д)'!N",TEXT(MATCH($C36,'2018-09 (Д)'!$C$2:$C$100,0)+1,0))))/INDIRECT(CONCATENATE("'2018-09 (Д)'!N",TEXT(MATCH($C36,'2018-09 (Д)'!$C$2:$C$100,0)+1,0))))*100)</f>
        <v>10.69866179312238</v>
      </c>
      <c r="DH36" s="9">
        <f ca="1">IF(OR(INDIRECT(CONCATENATE("'2018-11 (Д)'!N",TEXT(MATCH($C36,'2018-11 (Д)'!$C$2:$C$100,0)+1,0)))="Н/Д",INDIRECT(CONCATENATE("'2018-10 (Д)'!N",TEXT(MATCH($C36,'2018-10 (Д)'!$C$2:$C$100,0)+1,0)))="Н/Д",AND(INDIRECT(CONCATENATE("'2018-11 (Д)'!N",TEXT(MATCH($C36,'2018-11 (Д)'!$C$2:$C$100,0)+1,0)))="Н/Д",INDIRECT(CONCATENATE("'2018-10 (Д)'!N",TEXT(MATCH($C36,'2018-10 (Д)'!$C$2:$C$100,0)+1,0))))),"Н/Д",((INDIRECT(CONCATENATE("'2018-11 (Д)'!N",TEXT(MATCH($C36,'2018-11 (Д)'!$C$2:$C$100,0)+1,0)))-INDIRECT(CONCATENATE("'2018-10 (Д)'!N",TEXT(MATCH($C36,'2018-10 (Д)'!$C$2:$C$100,0)+1,0))))/INDIRECT(CONCATENATE("'2018-10 (Д)'!N",TEXT(MATCH($C36,'2018-10 (Д)'!$C$2:$C$100,0)+1,0))))*100)</f>
        <v>14.663580939453274</v>
      </c>
      <c r="DI36" s="9">
        <f ca="1">IF(OR(INDIRECT(CONCATENATE("'2018-12 (Д)'!N",TEXT(MATCH($C36,'2018-12 (Д)'!$C$2:$C$100,0)+1,0)))="Н/Д",INDIRECT(CONCATENATE("'2018-11 (Д)'!N",TEXT(MATCH($C36,'2018-11 (Д)'!$C$2:$C$100,0)+1,0)))="Н/Д",AND(INDIRECT(CONCATENATE("'2018-12 (Д)'!N",TEXT(MATCH($C36,'2018-12 (Д)'!$C$2:$C$100,0)+1,0)))="Н/Д",INDIRECT(CONCATENATE("'2018-11 (Д)'!N",TEXT(MATCH($C36,'2018-11 (Д)'!$C$2:$C$100,0)+1,0))))),"Н/Д",((INDIRECT(CONCATENATE("'2018-12 (Д)'!N",TEXT(MATCH($C36,'2018-12 (Д)'!$C$2:$C$100,0)+1,0)))-INDIRECT(CONCATENATE("'2018-11 (Д)'!N",TEXT(MATCH($C36,'2018-11 (Д)'!$C$2:$C$100,0)+1,0))))/INDIRECT(CONCATENATE("'2018-11 (Д)'!N",TEXT(MATCH($C36,'2018-11 (Д)'!$C$2:$C$100,0)+1,0))))*100)</f>
        <v>12.828675991204088</v>
      </c>
      <c r="DJ36" s="9"/>
      <c r="DK36" s="9">
        <f ca="1">IF(OR(INDIRECT(CONCATENATE("'2018-03 (Д)'!O",TEXT(MATCH($C36,'2018-03 (Д)'!$C$2:$C$100,0)+1,0)))="Н/Д",INDIRECT(CONCATENATE("'2018-02 (Д)'!O",TEXT(MATCH($C36,'2018-02 (Д)'!$C$2:$C$100,0)+1,0)))="Н/Д",AND(INDIRECT(CONCATENATE("'2018-03 (Д)'!O",TEXT(MATCH($C36,'2018-03 (Д)'!$C$2:$C$100,0)+1,0)))="Н/Д",INDIRECT(CONCATENATE("'2018-02 (Д)'!O",TEXT(MATCH($C36,'2018-02 (Д)'!$C$2:$C$100,0)+1,0))))),"Н/Д",((INDIRECT(CONCATENATE("'2018-03 (Д)'!O",TEXT(MATCH($C36,'2018-03 (Д)'!$C$2:$C$100,0)+1,0)))-INDIRECT(CONCATENATE("'2018-02 (Д)'!O",TEXT(MATCH($C36,'2018-02 (Д)'!$C$2:$C$100,0)+1,0))))/INDIRECT(CONCATENATE("'2018-02 (Д)'!O",TEXT(MATCH($C36,'2018-02 (Д)'!$C$2:$C$100,0)+1,0))))*100)</f>
        <v>55.81441454936359</v>
      </c>
      <c r="DL36" s="9">
        <f ca="1">IF(OR(INDIRECT(CONCATENATE("'2018-04 (Д)'!O",TEXT(MATCH($C36,'2018-04 (Д)'!$C$2:$C$100,0)+1,0)))="Н/Д",INDIRECT(CONCATENATE("'2018-03 (Д)'!O",TEXT(MATCH($C36,'2018-03 (Д)'!$C$2:$C$100,0)+1,0)))="Н/Д",AND(INDIRECT(CONCATENATE("'2018-04 (Д)'!O",TEXT(MATCH($C36,'2018-04 (Д)'!$C$2:$C$100,0)+1,0)))="Н/Д",INDIRECT(CONCATENATE("'2018-03 (Д)'!O",TEXT(MATCH($C36,'2018-03 (Д)'!$C$2:$C$100,0)+1,0))))),"Н/Д",((INDIRECT(CONCATENATE("'2018-04 (Д)'!O",TEXT(MATCH($C36,'2018-04 (Д)'!$C$2:$C$100,0)+1,0)))-INDIRECT(CONCATENATE("'2018-03 (Д)'!O",TEXT(MATCH($C36,'2018-03 (Д)'!$C$2:$C$100,0)+1,0))))/INDIRECT(CONCATENATE("'2018-03 (Д)'!O",TEXT(MATCH($C36,'2018-03 (Д)'!$C$2:$C$100,0)+1,0))))*100)</f>
        <v>214.79199301035433</v>
      </c>
      <c r="DM36" s="9">
        <f ca="1">IF(OR(INDIRECT(CONCATENATE("'2018-05 (Д)'!O",TEXT(MATCH($C36,'2018-05 (Д)'!$C$2:$C$100,0)+1,0)))="Н/Д",INDIRECT(CONCATENATE("'2018-04 (Д)'!O",TEXT(MATCH($C36,'2018-04 (Д)'!$C$2:$C$100,0)+1,0)))="Н/Д",AND(INDIRECT(CONCATENATE("'2018-05 (Д)'!O",TEXT(MATCH($C36,'2018-05 (Д)'!$C$2:$C$100,0)+1,0)))="Н/Д",INDIRECT(CONCATENATE("'2018-04 (Д)'!O",TEXT(MATCH($C36,'2018-04 (Д)'!$C$2:$C$100,0)+1,0))))),"Н/Д",((INDIRECT(CONCATENATE("'2018-05 (Д)'!O",TEXT(MATCH($C36,'2018-05 (Д)'!$C$2:$C$100,0)+1,0)))-INDIRECT(CONCATENATE("'2018-04 (Д)'!O",TEXT(MATCH($C36,'2018-04 (Д)'!$C$2:$C$100,0)+1,0))))/INDIRECT(CONCATENATE("'2018-04 (Д)'!O",TEXT(MATCH($C36,'2018-04 (Д)'!$C$2:$C$100,0)+1,0))))*100)</f>
        <v>-65.518501211138187</v>
      </c>
      <c r="DN36" s="9">
        <f ca="1">IF(OR(INDIRECT(CONCATENATE("'2018-06 (Д)'!O",TEXT(MATCH($C36,'2018-06 (Д)'!$C$2:$C$100,0)+1,0)))="Н/Д",INDIRECT(CONCATENATE("'2018-05 (Д)'!O",TEXT(MATCH($C36,'2018-05 (Д)'!$C$2:$C$100,0)+1,0)))="Н/Д",AND(INDIRECT(CONCATENATE("'2018-06 (Д)'!O",TEXT(MATCH($C36,'2018-06 (Д)'!$C$2:$C$100,0)+1,0)))="Н/Д",INDIRECT(CONCATENATE("'2018-05 (Д)'!O",TEXT(MATCH($C36,'2018-05 (Д)'!$C$2:$C$100,0)+1,0))))),"Н/Д",((INDIRECT(CONCATENATE("'2018-06 (Д)'!O",TEXT(MATCH($C36,'2018-06 (Д)'!$C$2:$C$100,0)+1,0)))-INDIRECT(CONCATENATE("'2018-05 (Д)'!O",TEXT(MATCH($C36,'2018-05 (Д)'!$C$2:$C$100,0)+1,0))))/INDIRECT(CONCATENATE("'2018-05 (Д)'!O",TEXT(MATCH($C36,'2018-05 (Д)'!$C$2:$C$100,0)+1,0))))*100)</f>
        <v>656.31993029194155</v>
      </c>
      <c r="DO36" s="9">
        <f ca="1">IF(OR(INDIRECT(CONCATENATE("'2018-07 (Д)'!O",TEXT(MATCH($C36,'2018-07 (Д)'!$C$2:$C$100,0)+1,0)))="Н/Д",INDIRECT(CONCATENATE("'2018-06 (Д)'!O",TEXT(MATCH($C36,'2018-06 (Д)'!$C$2:$C$100,0)+1,0)))="Н/Д",AND(INDIRECT(CONCATENATE("'2018-07 (Д)'!O",TEXT(MATCH($C36,'2018-07 (Д)'!$C$2:$C$100,0)+1,0)))="Н/Д",INDIRECT(CONCATENATE("'2018-06 (Д)'!O",TEXT(MATCH($C36,'2018-06 (Д)'!$C$2:$C$100,0)+1,0))))),"Н/Д",((INDIRECT(CONCATENATE("'2018-07 (Д)'!O",TEXT(MATCH($C36,'2018-07 (Д)'!$C$2:$C$100,0)+1,0)))-INDIRECT(CONCATENATE("'2018-06 (Д)'!O",TEXT(MATCH($C36,'2018-06 (Д)'!$C$2:$C$100,0)+1,0))))/INDIRECT(CONCATENATE("'2018-06 (Д)'!O",TEXT(MATCH($C36,'2018-06 (Д)'!$C$2:$C$100,0)+1,0))))*100)</f>
        <v>-87.59435450428667</v>
      </c>
      <c r="DP36" s="9">
        <f ca="1">IF(OR(INDIRECT(CONCATENATE("'2018-08 (Д)'!O",TEXT(MATCH($C36,'2018-08 (Д)'!$C$2:$C$100,0)+1,0)))="Н/Д",INDIRECT(CONCATENATE("'2018-07 (Д)'!O",TEXT(MATCH($C36,'2018-07 (Д)'!$C$2:$C$100,0)+1,0)))="Н/Д",AND(INDIRECT(CONCATENATE("'2018-08 (Д)'!O",TEXT(MATCH($C36,'2018-08 (Д)'!$C$2:$C$100,0)+1,0)))="Н/Д",INDIRECT(CONCATENATE("'2018-07 (Д)'!O",TEXT(MATCH($C36,'2018-07 (Д)'!$C$2:$C$100,0)+1,0))))),"Н/Д",((INDIRECT(CONCATENATE("'2018-08 (Д)'!O",TEXT(MATCH($C36,'2018-08 (Д)'!$C$2:$C$100,0)+1,0)))-INDIRECT(CONCATENATE("'2018-07 (Д)'!O",TEXT(MATCH($C36,'2018-07 (Д)'!$C$2:$C$100,0)+1,0))))/INDIRECT(CONCATENATE("'2018-07 (Д)'!O",TEXT(MATCH($C36,'2018-07 (Д)'!$C$2:$C$100,0)+1,0))))*100)</f>
        <v>503.07555519771643</v>
      </c>
      <c r="DQ36" s="9">
        <f ca="1">IF(OR(INDIRECT(CONCATENATE("'2018-09 (Д)'!O",TEXT(MATCH($C36,'2018-09 (Д)'!$C$2:$C$100,0)+1,0)))="Н/Д",INDIRECT(CONCATENATE("'2018-08 (Д)'!O",TEXT(MATCH($C36,'2018-08 (Д)'!$C$2:$C$100,0)+1,0)))="Н/Д",AND(INDIRECT(CONCATENATE("'2018-09 (Д)'!O",TEXT(MATCH($C36,'2018-09 (Д)'!$C$2:$C$100,0)+1,0)))="Н/Д",INDIRECT(CONCATENATE("'2018-08 (Д)'!O",TEXT(MATCH($C36,'2018-08 (Д)'!$C$2:$C$100,0)+1,0))))),"Н/Д",((INDIRECT(CONCATENATE("'2018-09 (Д)'!O",TEXT(MATCH($C36,'2018-09 (Д)'!$C$2:$C$100,0)+1,0)))-INDIRECT(CONCATENATE("'2018-08 (Д)'!O",TEXT(MATCH($C36,'2018-08 (Д)'!$C$2:$C$100,0)+1,0))))/INDIRECT(CONCATENATE("'2018-08 (Д)'!O",TEXT(MATCH($C36,'2018-08 (Д)'!$C$2:$C$100,0)+1,0))))*100)</f>
        <v>-73.92078007558932</v>
      </c>
      <c r="DR36" s="9">
        <f ca="1">IF(OR(INDIRECT(CONCATENATE("'2018-10 (Д)'!O",TEXT(MATCH($C36,'2018-10 (Д)'!$C$2:$C$100,0)+1,0)))="Н/Д",INDIRECT(CONCATENATE("'2018-09 (Д)'!O",TEXT(MATCH($C36,'2018-09 (Д)'!$C$2:$C$100,0)+1,0)))="Н/Д",AND(INDIRECT(CONCATENATE("'2018-10 (Д)'!O",TEXT(MATCH($C36,'2018-10 (Д)'!$C$2:$C$100,0)+1,0)))="Н/Д",INDIRECT(CONCATENATE("'2018-09 (Д)'!O",TEXT(MATCH($C36,'2018-09 (Д)'!$C$2:$C$100,0)+1,0))))),"Н/Д",((INDIRECT(CONCATENATE("'2018-10 (Д)'!O",TEXT(MATCH($C36,'2018-10 (Д)'!$C$2:$C$100,0)+1,0)))-INDIRECT(CONCATENATE("'2018-09 (Д)'!O",TEXT(MATCH($C36,'2018-09 (Д)'!$C$2:$C$100,0)+1,0))))/INDIRECT(CONCATENATE("'2018-09 (Д)'!O",TEXT(MATCH($C36,'2018-09 (Д)'!$C$2:$C$100,0)+1,0))))*100)</f>
        <v>568.19036960314259</v>
      </c>
      <c r="DS36" s="9">
        <f ca="1">IF(OR(INDIRECT(CONCATENATE("'2018-11 (Д)'!O",TEXT(MATCH($C36,'2018-11 (Д)'!$C$2:$C$100,0)+1,0)))="Н/Д",INDIRECT(CONCATENATE("'2018-10 (Д)'!O",TEXT(MATCH($C36,'2018-10 (Д)'!$C$2:$C$100,0)+1,0)))="Н/Д",AND(INDIRECT(CONCATENATE("'2018-11 (Д)'!O",TEXT(MATCH($C36,'2018-11 (Д)'!$C$2:$C$100,0)+1,0)))="Н/Д",INDIRECT(CONCATENATE("'2018-10 (Д)'!O",TEXT(MATCH($C36,'2018-10 (Д)'!$C$2:$C$100,0)+1,0))))),"Н/Д",((INDIRECT(CONCATENATE("'2018-11 (Д)'!O",TEXT(MATCH($C36,'2018-11 (Д)'!$C$2:$C$100,0)+1,0)))-INDIRECT(CONCATENATE("'2018-10 (Д)'!O",TEXT(MATCH($C36,'2018-10 (Д)'!$C$2:$C$100,0)+1,0))))/INDIRECT(CONCATENATE("'2018-10 (Д)'!O",TEXT(MATCH($C36,'2018-10 (Д)'!$C$2:$C$100,0)+1,0))))*100)</f>
        <v>-93.444125222904688</v>
      </c>
      <c r="DT36" s="9">
        <f ca="1">IF(OR(INDIRECT(CONCATENATE("'2018-12 (Д)'!O",TEXT(MATCH($C36,'2018-12 (Д)'!$C$2:$C$100,0)+1,0)))="Н/Д",INDIRECT(CONCATENATE("'2018-11 (Д)'!O",TEXT(MATCH($C36,'2018-11 (Д)'!$C$2:$C$100,0)+1,0)))="Н/Д",AND(INDIRECT(CONCATENATE("'2018-12 (Д)'!O",TEXT(MATCH($C36,'2018-12 (Д)'!$C$2:$C$100,0)+1,0)))="Н/Д",INDIRECT(CONCATENATE("'2018-11 (Д)'!O",TEXT(MATCH($C36,'2018-11 (Д)'!$C$2:$C$100,0)+1,0))))),"Н/Д",((INDIRECT(CONCATENATE("'2018-12 (Д)'!O",TEXT(MATCH($C36,'2018-12 (Д)'!$C$2:$C$100,0)+1,0)))-INDIRECT(CONCATENATE("'2018-11 (Д)'!O",TEXT(MATCH($C36,'2018-11 (Д)'!$C$2:$C$100,0)+1,0))))/INDIRECT(CONCATENATE("'2018-11 (Д)'!O",TEXT(MATCH($C36,'2018-11 (Д)'!$C$2:$C$100,0)+1,0))))*100)</f>
        <v>-102.30217856693071</v>
      </c>
      <c r="DU36" s="9"/>
      <c r="DV36" s="9">
        <f ca="1">IF(OR(INDIRECT(CONCATENATE("'2018-03 (Д)'!P",TEXT(MATCH($C36,'2018-03 (Д)'!$C$2:$C$100,0)+1,0)))="Н/Д",INDIRECT(CONCATENATE("'2018-02 (Д)'!P",TEXT(MATCH($C36,'2018-02 (Д)'!$C$2:$C$100,0)+1,0)))="Н/Д",AND(INDIRECT(CONCATENATE("'2018-03 (Д)'!P",TEXT(MATCH($C36,'2018-03 (Д)'!$C$2:$C$100,0)+1,0)))="Н/Д",INDIRECT(CONCATENATE("'2018-02 (Д)'!P",TEXT(MATCH($C36,'2018-02 (Д)'!$C$2:$C$100,0)+1,0))))),"Н/Д",((INDIRECT(CONCATENATE("'2018-03 (Д)'!P",TEXT(MATCH($C36,'2018-03 (Д)'!$C$2:$C$100,0)+1,0)))-INDIRECT(CONCATENATE("'2018-02 (Д)'!P",TEXT(MATCH($C36,'2018-02 (Д)'!$C$2:$C$100,0)+1,0))))/INDIRECT(CONCATENATE("'2018-02 (Д)'!P",TEXT(MATCH($C36,'2018-02 (Д)'!$C$2:$C$100,0)+1,0))))*100)</f>
        <v>7.6791849003525909</v>
      </c>
      <c r="DW36" s="9">
        <f ca="1">IF(OR(INDIRECT(CONCATENATE("'2018-04 (Д)'!P",TEXT(MATCH($C36,'2018-04 (Д)'!$C$2:$C$100,0)+1,0)))="Н/Д",INDIRECT(CONCATENATE("'2018-03 (Д)'!P",TEXT(MATCH($C36,'2018-03 (Д)'!$C$2:$C$100,0)+1,0)))="Н/Д",AND(INDIRECT(CONCATENATE("'2018-04 (Д)'!P",TEXT(MATCH($C36,'2018-04 (Д)'!$C$2:$C$100,0)+1,0)))="Н/Д",INDIRECT(CONCATENATE("'2018-03 (Д)'!P",TEXT(MATCH($C36,'2018-03 (Д)'!$C$2:$C$100,0)+1,0))))),"Н/Д",((INDIRECT(CONCATENATE("'2018-04 (Д)'!P",TEXT(MATCH($C36,'2018-04 (Д)'!$C$2:$C$100,0)+1,0)))-INDIRECT(CONCATENATE("'2018-03 (Д)'!P",TEXT(MATCH($C36,'2018-03 (Д)'!$C$2:$C$100,0)+1,0))))/INDIRECT(CONCATENATE("'2018-03 (Д)'!P",TEXT(MATCH($C36,'2018-03 (Д)'!$C$2:$C$100,0)+1,0))))*100)</f>
        <v>28.223940259498804</v>
      </c>
      <c r="DX36" s="9">
        <f ca="1">IF(OR(INDIRECT(CONCATENATE("'2018-05 (Д)'!P",TEXT(MATCH($C36,'2018-05 (Д)'!$C$2:$C$100,0)+1,0)))="Н/Д",INDIRECT(CONCATENATE("'2018-04 (Д)'!P",TEXT(MATCH($C36,'2018-04 (Д)'!$C$2:$C$100,0)+1,0)))="Н/Д",AND(INDIRECT(CONCATENATE("'2018-05 (Д)'!P",TEXT(MATCH($C36,'2018-05 (Д)'!$C$2:$C$100,0)+1,0)))="Н/Д",INDIRECT(CONCATENATE("'2018-04 (Д)'!P",TEXT(MATCH($C36,'2018-04 (Д)'!$C$2:$C$100,0)+1,0))))),"Н/Д",((INDIRECT(CONCATENATE("'2018-05 (Д)'!P",TEXT(MATCH($C36,'2018-05 (Д)'!$C$2:$C$100,0)+1,0)))-INDIRECT(CONCATENATE("'2018-04 (Д)'!P",TEXT(MATCH($C36,'2018-04 (Д)'!$C$2:$C$100,0)+1,0))))/INDIRECT(CONCATENATE("'2018-04 (Д)'!P",TEXT(MATCH($C36,'2018-04 (Д)'!$C$2:$C$100,0)+1,0))))*100)</f>
        <v>34.522978204486002</v>
      </c>
      <c r="DY36" s="9">
        <f ca="1">IF(OR(INDIRECT(CONCATENATE("'2018-06 (Д)'!P",TEXT(MATCH($C36,'2018-06 (Д)'!$C$2:$C$100,0)+1,0)))="Н/Д",INDIRECT(CONCATENATE("'2018-05 (Д)'!P",TEXT(MATCH($C36,'2018-05 (Д)'!$C$2:$C$100,0)+1,0)))="Н/Д",AND(INDIRECT(CONCATENATE("'2018-06 (Д)'!P",TEXT(MATCH($C36,'2018-06 (Д)'!$C$2:$C$100,0)+1,0)))="Н/Д",INDIRECT(CONCATENATE("'2018-05 (Д)'!P",TEXT(MATCH($C36,'2018-05 (Д)'!$C$2:$C$100,0)+1,0))))),"Н/Д",((INDIRECT(CONCATENATE("'2018-06 (Д)'!P",TEXT(MATCH($C36,'2018-06 (Д)'!$C$2:$C$100,0)+1,0)))-INDIRECT(CONCATENATE("'2018-05 (Д)'!P",TEXT(MATCH($C36,'2018-05 (Д)'!$C$2:$C$100,0)+1,0))))/INDIRECT(CONCATENATE("'2018-05 (Д)'!P",TEXT(MATCH($C36,'2018-05 (Д)'!$C$2:$C$100,0)+1,0))))*100)</f>
        <v>-5.1877911019698431</v>
      </c>
      <c r="DZ36" s="9">
        <f ca="1">IF(OR(INDIRECT(CONCATENATE("'2018-07 (Д)'!P",TEXT(MATCH($C36,'2018-07 (Д)'!$C$2:$C$100,0)+1,0)))="Н/Д",INDIRECT(CONCATENATE("'2018-06 (Д)'!P",TEXT(MATCH($C36,'2018-06 (Д)'!$C$2:$C$100,0)+1,0)))="Н/Д",AND(INDIRECT(CONCATENATE("'2018-07 (Д)'!P",TEXT(MATCH($C36,'2018-07 (Д)'!$C$2:$C$100,0)+1,0)))="Н/Д",INDIRECT(CONCATENATE("'2018-06 (Д)'!P",TEXT(MATCH($C36,'2018-06 (Д)'!$C$2:$C$100,0)+1,0))))),"Н/Д",((INDIRECT(CONCATENATE("'2018-07 (Д)'!P",TEXT(MATCH($C36,'2018-07 (Д)'!$C$2:$C$100,0)+1,0)))-INDIRECT(CONCATENATE("'2018-06 (Д)'!P",TEXT(MATCH($C36,'2018-06 (Д)'!$C$2:$C$100,0)+1,0))))/INDIRECT(CONCATENATE("'2018-06 (Д)'!P",TEXT(MATCH($C36,'2018-06 (Д)'!$C$2:$C$100,0)+1,0))))*100)</f>
        <v>-4.2270198080951484</v>
      </c>
      <c r="EA36" s="9">
        <f ca="1">IF(OR(INDIRECT(CONCATENATE("'2018-08 (Д)'!P",TEXT(MATCH($C36,'2018-08 (Д)'!$C$2:$C$100,0)+1,0)))="Н/Д",INDIRECT(CONCATENATE("'2018-07 (Д)'!P",TEXT(MATCH($C36,'2018-07 (Д)'!$C$2:$C$100,0)+1,0)))="Н/Д",AND(INDIRECT(CONCATENATE("'2018-08 (Д)'!P",TEXT(MATCH($C36,'2018-08 (Д)'!$C$2:$C$100,0)+1,0)))="Н/Д",INDIRECT(CONCATENATE("'2018-07 (Д)'!P",TEXT(MATCH($C36,'2018-07 (Д)'!$C$2:$C$100,0)+1,0))))),"Н/Д",((INDIRECT(CONCATENATE("'2018-08 (Д)'!P",TEXT(MATCH($C36,'2018-08 (Д)'!$C$2:$C$100,0)+1,0)))-INDIRECT(CONCATENATE("'2018-07 (Д)'!P",TEXT(MATCH($C36,'2018-07 (Д)'!$C$2:$C$100,0)+1,0))))/INDIRECT(CONCATENATE("'2018-07 (Д)'!P",TEXT(MATCH($C36,'2018-07 (Д)'!$C$2:$C$100,0)+1,0))))*100)</f>
        <v>14.734974635556005</v>
      </c>
      <c r="EB36" s="9">
        <f ca="1">IF(OR(INDIRECT(CONCATENATE("'2018-09 (Д)'!P",TEXT(MATCH($C36,'2018-09 (Д)'!$C$2:$C$100,0)+1,0)))="Н/Д",INDIRECT(CONCATENATE("'2018-08 (Д)'!P",TEXT(MATCH($C36,'2018-08 (Д)'!$C$2:$C$100,0)+1,0)))="Н/Д",AND(INDIRECT(CONCATENATE("'2018-09 (Д)'!P",TEXT(MATCH($C36,'2018-09 (Д)'!$C$2:$C$100,0)+1,0)))="Н/Д",INDIRECT(CONCATENATE("'2018-08 (Д)'!P",TEXT(MATCH($C36,'2018-08 (Д)'!$C$2:$C$100,0)+1,0))))),"Н/Д",((INDIRECT(CONCATENATE("'2018-09 (Д)'!P",TEXT(MATCH($C36,'2018-09 (Д)'!$C$2:$C$100,0)+1,0)))-INDIRECT(CONCATENATE("'2018-08 (Д)'!P",TEXT(MATCH($C36,'2018-08 (Д)'!$C$2:$C$100,0)+1,0))))/INDIRECT(CONCATENATE("'2018-08 (Д)'!P",TEXT(MATCH($C36,'2018-08 (Д)'!$C$2:$C$100,0)+1,0))))*100)</f>
        <v>-4.3612096963723479</v>
      </c>
      <c r="EC36" s="9">
        <f ca="1">IF(OR(INDIRECT(CONCATENATE("'2018-10 (Д)'!P",TEXT(MATCH($C36,'2018-10 (Д)'!$C$2:$C$100,0)+1,0)))="Н/Д",INDIRECT(CONCATENATE("'2018-09 (Д)'!P",TEXT(MATCH($C36,'2018-09 (Д)'!$C$2:$C$100,0)+1,0)))="Н/Д",AND(INDIRECT(CONCATENATE("'2018-10 (Д)'!P",TEXT(MATCH($C36,'2018-10 (Д)'!$C$2:$C$100,0)+1,0)))="Н/Д",INDIRECT(CONCATENATE("'2018-09 (Д)'!P",TEXT(MATCH($C36,'2018-09 (Д)'!$C$2:$C$100,0)+1,0))))),"Н/Д",((INDIRECT(CONCATENATE("'2018-10 (Д)'!P",TEXT(MATCH($C36,'2018-10 (Д)'!$C$2:$C$100,0)+1,0)))-INDIRECT(CONCATENATE("'2018-09 (Д)'!P",TEXT(MATCH($C36,'2018-09 (Д)'!$C$2:$C$100,0)+1,0))))/INDIRECT(CONCATENATE("'2018-09 (Д)'!P",TEXT(MATCH($C36,'2018-09 (Д)'!$C$2:$C$100,0)+1,0))))*100)</f>
        <v>-15.367643510369511</v>
      </c>
      <c r="ED36" s="9">
        <f ca="1">IF(OR(INDIRECT(CONCATENATE("'2018-11 (Д)'!P",TEXT(MATCH($C36,'2018-11 (Д)'!$C$2:$C$100,0)+1,0)))="Н/Д",INDIRECT(CONCATENATE("'2018-10 (Д)'!P",TEXT(MATCH($C36,'2018-10 (Д)'!$C$2:$C$100,0)+1,0)))="Н/Д",AND(INDIRECT(CONCATENATE("'2018-11 (Д)'!P",TEXT(MATCH($C36,'2018-11 (Д)'!$C$2:$C$100,0)+1,0)))="Н/Д",INDIRECT(CONCATENATE("'2018-10 (Д)'!P",TEXT(MATCH($C36,'2018-10 (Д)'!$C$2:$C$100,0)+1,0))))),"Н/Д",((INDIRECT(CONCATENATE("'2018-11 (Д)'!P",TEXT(MATCH($C36,'2018-11 (Д)'!$C$2:$C$100,0)+1,0)))-INDIRECT(CONCATENATE("'2018-10 (Д)'!P",TEXT(MATCH($C36,'2018-10 (Д)'!$C$2:$C$100,0)+1,0))))/INDIRECT(CONCATENATE("'2018-10 (Д)'!P",TEXT(MATCH($C36,'2018-10 (Д)'!$C$2:$C$100,0)+1,0))))*100)</f>
        <v>28.123733823982001</v>
      </c>
      <c r="EE36" s="9">
        <f ca="1">IF(OR(INDIRECT(CONCATENATE("'2018-12 (Д)'!P",TEXT(MATCH($C36,'2018-12 (Д)'!$C$2:$C$100,0)+1,0)))="Н/Д",INDIRECT(CONCATENATE("'2018-11 (Д)'!P",TEXT(MATCH($C36,'2018-11 (Д)'!$C$2:$C$100,0)+1,0)))="Н/Д",AND(INDIRECT(CONCATENATE("'2018-12 (Д)'!P",TEXT(MATCH($C36,'2018-12 (Д)'!$C$2:$C$100,0)+1,0)))="Н/Д",INDIRECT(CONCATENATE("'2018-11 (Д)'!P",TEXT(MATCH($C36,'2018-11 (Д)'!$C$2:$C$100,0)+1,0))))),"Н/Д",((INDIRECT(CONCATENATE("'2018-12 (Д)'!P",TEXT(MATCH($C36,'2018-12 (Д)'!$C$2:$C$100,0)+1,0)))-INDIRECT(CONCATENATE("'2018-11 (Д)'!P",TEXT(MATCH($C36,'2018-11 (Д)'!$C$2:$C$100,0)+1,0))))/INDIRECT(CONCATENATE("'2018-11 (Д)'!P",TEXT(MATCH($C36,'2018-11 (Д)'!$C$2:$C$100,0)+1,0))))*100)</f>
        <v>7.3309269380078783</v>
      </c>
      <c r="EF36" s="9"/>
      <c r="EG36" s="9">
        <f ca="1">IF(OR(INDIRECT(CONCATENATE("'2018-03 (Д)'!Q",TEXT(MATCH($C36,'2018-03 (Д)'!$C$2:$C$100,0)+1,0)))="Н/Д",INDIRECT(CONCATENATE("'2018-02 (Д)'!Q",TEXT(MATCH($C36,'2018-02 (Д)'!$C$2:$C$100,0)+1,0)))="Н/Д",AND(INDIRECT(CONCATENATE("'2018-03 (Д)'!Q",TEXT(MATCH($C36,'2018-03 (Д)'!$C$2:$C$100,0)+1,0)))="Н/Д",INDIRECT(CONCATENATE("'2018-02 (Д)'!Q",TEXT(MATCH($C36,'2018-02 (Д)'!$C$2:$C$100,0)+1,0))))),"Н/Д",((INDIRECT(CONCATENATE("'2018-03 (Д)'!Q",TEXT(MATCH($C36,'2018-03 (Д)'!$C$2:$C$100,0)+1,0)))-INDIRECT(CONCATENATE("'2018-02 (Д)'!Q",TEXT(MATCH($C36,'2018-02 (Д)'!$C$2:$C$100,0)+1,0))))/INDIRECT(CONCATENATE("'2018-02 (Д)'!Q",TEXT(MATCH($C36,'2018-02 (Д)'!$C$2:$C$100,0)+1,0))))*100)</f>
        <v>551.50025621180271</v>
      </c>
      <c r="EH36" s="9">
        <f ca="1">IF(OR(INDIRECT(CONCATENATE("'2018-04 (Д)'!Q",TEXT(MATCH($C36,'2018-04 (Д)'!$C$2:$C$100,0)+1,0)))="Н/Д",INDIRECT(CONCATENATE("'2018-03 (Д)'!Q",TEXT(MATCH($C36,'2018-03 (Д)'!$C$2:$C$100,0)+1,0)))="Н/Д",AND(INDIRECT(CONCATENATE("'2018-04 (Д)'!Q",TEXT(MATCH($C36,'2018-04 (Д)'!$C$2:$C$100,0)+1,0)))="Н/Д",INDIRECT(CONCATENATE("'2018-03 (Д)'!Q",TEXT(MATCH($C36,'2018-03 (Д)'!$C$2:$C$100,0)+1,0))))),"Н/Д",((INDIRECT(CONCATENATE("'2018-04 (Д)'!Q",TEXT(MATCH($C36,'2018-04 (Д)'!$C$2:$C$100,0)+1,0)))-INDIRECT(CONCATENATE("'2018-03 (Д)'!Q",TEXT(MATCH($C36,'2018-03 (Д)'!$C$2:$C$100,0)+1,0))))/INDIRECT(CONCATENATE("'2018-03 (Д)'!Q",TEXT(MATCH($C36,'2018-03 (Д)'!$C$2:$C$100,0)+1,0))))*100)</f>
        <v>29.666713429819445</v>
      </c>
      <c r="EI36" s="9">
        <f ca="1">IF(OR(INDIRECT(CONCATENATE("'2018-05 (Д)'!Q",TEXT(MATCH($C36,'2018-05 (Д)'!$C$2:$C$100,0)+1,0)))="Н/Д",INDIRECT(CONCATENATE("'2018-04 (Д)'!Q",TEXT(MATCH($C36,'2018-04 (Д)'!$C$2:$C$100,0)+1,0)))="Н/Д",AND(INDIRECT(CONCATENATE("'2018-05 (Д)'!Q",TEXT(MATCH($C36,'2018-05 (Д)'!$C$2:$C$100,0)+1,0)))="Н/Д",INDIRECT(CONCATENATE("'2018-04 (Д)'!Q",TEXT(MATCH($C36,'2018-04 (Д)'!$C$2:$C$100,0)+1,0))))),"Н/Д",((INDIRECT(CONCATENATE("'2018-05 (Д)'!Q",TEXT(MATCH($C36,'2018-05 (Д)'!$C$2:$C$100,0)+1,0)))-INDIRECT(CONCATENATE("'2018-04 (Д)'!Q",TEXT(MATCH($C36,'2018-04 (Д)'!$C$2:$C$100,0)+1,0))))/INDIRECT(CONCATENATE("'2018-04 (Д)'!Q",TEXT(MATCH($C36,'2018-04 (Д)'!$C$2:$C$100,0)+1,0))))*100)</f>
        <v>-13.938902117166021</v>
      </c>
      <c r="EJ36" s="9">
        <f ca="1">IF(OR(INDIRECT(CONCATENATE("'2018-06 (Д)'!Q",TEXT(MATCH($C36,'2018-06 (Д)'!$C$2:$C$100,0)+1,0)))="Н/Д",INDIRECT(CONCATENATE("'2018-05 (Д)'!Q",TEXT(MATCH($C36,'2018-05 (Д)'!$C$2:$C$100,0)+1,0)))="Н/Д",AND(INDIRECT(CONCATENATE("'2018-06 (Д)'!Q",TEXT(MATCH($C36,'2018-06 (Д)'!$C$2:$C$100,0)+1,0)))="Н/Д",INDIRECT(CONCATENATE("'2018-05 (Д)'!Q",TEXT(MATCH($C36,'2018-05 (Д)'!$C$2:$C$100,0)+1,0))))),"Н/Д",((INDIRECT(CONCATENATE("'2018-06 (Д)'!Q",TEXT(MATCH($C36,'2018-06 (Д)'!$C$2:$C$100,0)+1,0)))-INDIRECT(CONCATENATE("'2018-05 (Д)'!Q",TEXT(MATCH($C36,'2018-05 (Д)'!$C$2:$C$100,0)+1,0))))/INDIRECT(CONCATENATE("'2018-05 (Д)'!Q",TEXT(MATCH($C36,'2018-05 (Д)'!$C$2:$C$100,0)+1,0))))*100)</f>
        <v>-28.647138577075555</v>
      </c>
      <c r="EK36" s="9">
        <f ca="1">IF(OR(INDIRECT(CONCATENATE("'2018-07 (Д)'!Q",TEXT(MATCH($C36,'2018-07 (Д)'!$C$2:$C$100,0)+1,0)))="Н/Д",INDIRECT(CONCATENATE("'2018-06 (Д)'!Q",TEXT(MATCH($C36,'2018-06 (Д)'!$C$2:$C$100,0)+1,0)))="Н/Д",AND(INDIRECT(CONCATENATE("'2018-07 (Д)'!Q",TEXT(MATCH($C36,'2018-07 (Д)'!$C$2:$C$100,0)+1,0)))="Н/Д",INDIRECT(CONCATENATE("'2018-06 (Д)'!Q",TEXT(MATCH($C36,'2018-06 (Д)'!$C$2:$C$100,0)+1,0))))),"Н/Д",((INDIRECT(CONCATENATE("'2018-07 (Д)'!Q",TEXT(MATCH($C36,'2018-07 (Д)'!$C$2:$C$100,0)+1,0)))-INDIRECT(CONCATENATE("'2018-06 (Д)'!Q",TEXT(MATCH($C36,'2018-06 (Д)'!$C$2:$C$100,0)+1,0))))/INDIRECT(CONCATENATE("'2018-06 (Д)'!Q",TEXT(MATCH($C36,'2018-06 (Д)'!$C$2:$C$100,0)+1,0))))*100)</f>
        <v>21.138664355829555</v>
      </c>
      <c r="EL36" s="9">
        <f ca="1">IF(OR(INDIRECT(CONCATENATE("'2018-08 (Д)'!Q",TEXT(MATCH($C36,'2018-08 (Д)'!$C$2:$C$100,0)+1,0)))="Н/Д",INDIRECT(CONCATENATE("'2018-07 (Д)'!Q",TEXT(MATCH($C36,'2018-07 (Д)'!$C$2:$C$100,0)+1,0)))="Н/Д",AND(INDIRECT(CONCATENATE("'2018-08 (Д)'!Q",TEXT(MATCH($C36,'2018-08 (Д)'!$C$2:$C$100,0)+1,0)))="Н/Д",INDIRECT(CONCATENATE("'2018-07 (Д)'!Q",TEXT(MATCH($C36,'2018-07 (Д)'!$C$2:$C$100,0)+1,0))))),"Н/Д",((INDIRECT(CONCATENATE("'2018-08 (Д)'!Q",TEXT(MATCH($C36,'2018-08 (Д)'!$C$2:$C$100,0)+1,0)))-INDIRECT(CONCATENATE("'2018-07 (Д)'!Q",TEXT(MATCH($C36,'2018-07 (Д)'!$C$2:$C$100,0)+1,0))))/INDIRECT(CONCATENATE("'2018-07 (Д)'!Q",TEXT(MATCH($C36,'2018-07 (Д)'!$C$2:$C$100,0)+1,0))))*100)</f>
        <v>6.0339799896683157</v>
      </c>
      <c r="EM36" s="9">
        <f ca="1">IF(OR(INDIRECT(CONCATENATE("'2018-09 (Д)'!Q",TEXT(MATCH($C36,'2018-09 (Д)'!$C$2:$C$100,0)+1,0)))="Н/Д",INDIRECT(CONCATENATE("'2018-08 (Д)'!Q",TEXT(MATCH($C36,'2018-08 (Д)'!$C$2:$C$100,0)+1,0)))="Н/Д",AND(INDIRECT(CONCATENATE("'2018-09 (Д)'!Q",TEXT(MATCH($C36,'2018-09 (Д)'!$C$2:$C$100,0)+1,0)))="Н/Д",INDIRECT(CONCATENATE("'2018-08 (Д)'!Q",TEXT(MATCH($C36,'2018-08 (Д)'!$C$2:$C$100,0)+1,0))))),"Н/Д",((INDIRECT(CONCATENATE("'2018-09 (Д)'!Q",TEXT(MATCH($C36,'2018-09 (Д)'!$C$2:$C$100,0)+1,0)))-INDIRECT(CONCATENATE("'2018-08 (Д)'!Q",TEXT(MATCH($C36,'2018-08 (Д)'!$C$2:$C$100,0)+1,0))))/INDIRECT(CONCATENATE("'2018-08 (Д)'!Q",TEXT(MATCH($C36,'2018-08 (Д)'!$C$2:$C$100,0)+1,0))))*100)</f>
        <v>-12.655704165706219</v>
      </c>
      <c r="EN36" s="9">
        <f ca="1">IF(OR(INDIRECT(CONCATENATE("'2018-10 (Д)'!Q",TEXT(MATCH($C36,'2018-10 (Д)'!$C$2:$C$100,0)+1,0)))="Н/Д",INDIRECT(CONCATENATE("'2018-09 (Д)'!Q",TEXT(MATCH($C36,'2018-09 (Д)'!$C$2:$C$100,0)+1,0)))="Н/Д",AND(INDIRECT(CONCATENATE("'2018-10 (Д)'!Q",TEXT(MATCH($C36,'2018-10 (Д)'!$C$2:$C$100,0)+1,0)))="Н/Д",INDIRECT(CONCATENATE("'2018-09 (Д)'!Q",TEXT(MATCH($C36,'2018-09 (Д)'!$C$2:$C$100,0)+1,0))))),"Н/Д",((INDIRECT(CONCATENATE("'2018-10 (Д)'!Q",TEXT(MATCH($C36,'2018-10 (Д)'!$C$2:$C$100,0)+1,0)))-INDIRECT(CONCATENATE("'2018-09 (Д)'!Q",TEXT(MATCH($C36,'2018-09 (Д)'!$C$2:$C$100,0)+1,0))))/INDIRECT(CONCATENATE("'2018-09 (Д)'!Q",TEXT(MATCH($C36,'2018-09 (Д)'!$C$2:$C$100,0)+1,0))))*100)</f>
        <v>18.151687158193006</v>
      </c>
      <c r="EO36" s="9">
        <f ca="1">IF(OR(INDIRECT(CONCATENATE("'2018-11 (Д)'!Q",TEXT(MATCH($C36,'2018-11 (Д)'!$C$2:$C$100,0)+1,0)))="Н/Д",INDIRECT(CONCATENATE("'2018-10 (Д)'!Q",TEXT(MATCH($C36,'2018-10 (Д)'!$C$2:$C$100,0)+1,0)))="Н/Д",AND(INDIRECT(CONCATENATE("'2018-11 (Д)'!Q",TEXT(MATCH($C36,'2018-11 (Д)'!$C$2:$C$100,0)+1,0)))="Н/Д",INDIRECT(CONCATENATE("'2018-10 (Д)'!Q",TEXT(MATCH($C36,'2018-10 (Д)'!$C$2:$C$100,0)+1,0))))),"Н/Д",((INDIRECT(CONCATENATE("'2018-11 (Д)'!Q",TEXT(MATCH($C36,'2018-11 (Д)'!$C$2:$C$100,0)+1,0)))-INDIRECT(CONCATENATE("'2018-10 (Д)'!Q",TEXT(MATCH($C36,'2018-10 (Д)'!$C$2:$C$100,0)+1,0))))/INDIRECT(CONCATENATE("'2018-10 (Д)'!Q",TEXT(MATCH($C36,'2018-10 (Д)'!$C$2:$C$100,0)+1,0))))*100)</f>
        <v>-21.959179247793863</v>
      </c>
      <c r="EP36" s="9">
        <f ca="1">IF(OR(INDIRECT(CONCATENATE("'2018-12 (Д)'!Q",TEXT(MATCH($C36,'2018-12 (Д)'!$C$2:$C$100,0)+1,0)))="Н/Д",INDIRECT(CONCATENATE("'2018-11 (Д)'!Q",TEXT(MATCH($C36,'2018-11 (Д)'!$C$2:$C$100,0)+1,0)))="Н/Д",AND(INDIRECT(CONCATENATE("'2018-12 (Д)'!Q",TEXT(MATCH($C36,'2018-12 (Д)'!$C$2:$C$100,0)+1,0)))="Н/Д",INDIRECT(CONCATENATE("'2018-11 (Д)'!Q",TEXT(MATCH($C36,'2018-11 (Д)'!$C$2:$C$100,0)+1,0))))),"Н/Д",((INDIRECT(CONCATENATE("'2018-12 (Д)'!Q",TEXT(MATCH($C36,'2018-12 (Д)'!$C$2:$C$100,0)+1,0)))-INDIRECT(CONCATENATE("'2018-11 (Д)'!Q",TEXT(MATCH($C36,'2018-11 (Д)'!$C$2:$C$100,0)+1,0))))/INDIRECT(CONCATENATE("'2018-11 (Д)'!Q",TEXT(MATCH($C36,'2018-11 (Д)'!$C$2:$C$100,0)+1,0))))*100)</f>
        <v>46.955682675622931</v>
      </c>
      <c r="EQ36" s="9"/>
      <c r="ER36" s="9">
        <f ca="1">IF(OR(INDIRECT(CONCATENATE("'2018-03 (Д)'!R",TEXT(MATCH($C36,'2018-03 (Д)'!$C$2:$C$100,0)+1,0)))="Н/Д",INDIRECT(CONCATENATE("'2018-02 (Д)'!R",TEXT(MATCH($C36,'2018-02 (Д)'!$C$2:$C$100,0)+1,0)))="Н/Д",AND(INDIRECT(CONCATENATE("'2018-03 (Д)'!R",TEXT(MATCH($C36,'2018-03 (Д)'!$C$2:$C$100,0)+1,0)))="Н/Д",INDIRECT(CONCATENATE("'2018-02 (Д)'!R",TEXT(MATCH($C36,'2018-02 (Д)'!$C$2:$C$100,0)+1,0))))),"Н/Д",((INDIRECT(CONCATENATE("'2018-03 (Д)'!R",TEXT(MATCH($C36,'2018-03 (Д)'!$C$2:$C$100,0)+1,0)))-INDIRECT(CONCATENATE("'2018-02 (Д)'!R",TEXT(MATCH($C36,'2018-02 (Д)'!$C$2:$C$100,0)+1,0))))/INDIRECT(CONCATENATE("'2018-02 (Д)'!R",TEXT(MATCH($C36,'2018-02 (Д)'!$C$2:$C$100,0)+1,0))))*100)</f>
        <v>-26.199800596593924</v>
      </c>
      <c r="ES36" s="9">
        <f ca="1">IF(OR(INDIRECT(CONCATENATE("'2018-04 (Д)'!R",TEXT(MATCH($C36,'2018-04 (Д)'!$C$2:$C$100,0)+1,0)))="Н/Д",INDIRECT(CONCATENATE("'2018-03 (Д)'!R",TEXT(MATCH($C36,'2018-03 (Д)'!$C$2:$C$100,0)+1,0)))="Н/Д",AND(INDIRECT(CONCATENATE("'2018-04 (Д)'!R",TEXT(MATCH($C36,'2018-04 (Д)'!$C$2:$C$100,0)+1,0)))="Н/Д",INDIRECT(CONCATENATE("'2018-03 (Д)'!R",TEXT(MATCH($C36,'2018-03 (Д)'!$C$2:$C$100,0)+1,0))))),"Н/Д",((INDIRECT(CONCATENATE("'2018-04 (Д)'!R",TEXT(MATCH($C36,'2018-04 (Д)'!$C$2:$C$100,0)+1,0)))-INDIRECT(CONCATENATE("'2018-03 (Д)'!R",TEXT(MATCH($C36,'2018-03 (Д)'!$C$2:$C$100,0)+1,0))))/INDIRECT(CONCATENATE("'2018-03 (Д)'!R",TEXT(MATCH($C36,'2018-03 (Д)'!$C$2:$C$100,0)+1,0))))*100)</f>
        <v>104.6995745006443</v>
      </c>
      <c r="ET36" s="9">
        <f ca="1">IF(OR(INDIRECT(CONCATENATE("'2018-05 (Д)'!R",TEXT(MATCH($C36,'2018-05 (Д)'!$C$2:$C$100,0)+1,0)))="Н/Д",INDIRECT(CONCATENATE("'2018-04 (Д)'!R",TEXT(MATCH($C36,'2018-04 (Д)'!$C$2:$C$100,0)+1,0)))="Н/Д",AND(INDIRECT(CONCATENATE("'2018-05 (Д)'!R",TEXT(MATCH($C36,'2018-05 (Д)'!$C$2:$C$100,0)+1,0)))="Н/Д",INDIRECT(CONCATENATE("'2018-04 (Д)'!R",TEXT(MATCH($C36,'2018-04 (Д)'!$C$2:$C$100,0)+1,0))))),"Н/Д",((INDIRECT(CONCATENATE("'2018-05 (Д)'!R",TEXT(MATCH($C36,'2018-05 (Д)'!$C$2:$C$100,0)+1,0)))-INDIRECT(CONCATENATE("'2018-04 (Д)'!R",TEXT(MATCH($C36,'2018-04 (Д)'!$C$2:$C$100,0)+1,0))))/INDIRECT(CONCATENATE("'2018-04 (Д)'!R",TEXT(MATCH($C36,'2018-04 (Д)'!$C$2:$C$100,0)+1,0))))*100)</f>
        <v>-0.47691303471155916</v>
      </c>
      <c r="EU36" s="9">
        <f ca="1">IF(OR(INDIRECT(CONCATENATE("'2018-06 (Д)'!R",TEXT(MATCH($C36,'2018-06 (Д)'!$C$2:$C$100,0)+1,0)))="Н/Д",INDIRECT(CONCATENATE("'2018-05 (Д)'!R",TEXT(MATCH($C36,'2018-05 (Д)'!$C$2:$C$100,0)+1,0)))="Н/Д",AND(INDIRECT(CONCATENATE("'2018-06 (Д)'!R",TEXT(MATCH($C36,'2018-06 (Д)'!$C$2:$C$100,0)+1,0)))="Н/Д",INDIRECT(CONCATENATE("'2018-05 (Д)'!R",TEXT(MATCH($C36,'2018-05 (Д)'!$C$2:$C$100,0)+1,0))))),"Н/Д",((INDIRECT(CONCATENATE("'2018-06 (Д)'!R",TEXT(MATCH($C36,'2018-06 (Д)'!$C$2:$C$100,0)+1,0)))-INDIRECT(CONCATENATE("'2018-05 (Д)'!R",TEXT(MATCH($C36,'2018-05 (Д)'!$C$2:$C$100,0)+1,0))))/INDIRECT(CONCATENATE("'2018-05 (Д)'!R",TEXT(MATCH($C36,'2018-05 (Д)'!$C$2:$C$100,0)+1,0))))*100)</f>
        <v>-27.559296595950361</v>
      </c>
      <c r="EV36" s="9">
        <f ca="1">IF(OR(INDIRECT(CONCATENATE("'2018-07 (Д)'!R",TEXT(MATCH($C36,'2018-07 (Д)'!$C$2:$C$100,0)+1,0)))="Н/Д",INDIRECT(CONCATENATE("'2018-06 (Д)'!R",TEXT(MATCH($C36,'2018-06 (Д)'!$C$2:$C$100,0)+1,0)))="Н/Д",AND(INDIRECT(CONCATENATE("'2018-07 (Д)'!R",TEXT(MATCH($C36,'2018-07 (Д)'!$C$2:$C$100,0)+1,0)))="Н/Д",INDIRECT(CONCATENATE("'2018-06 (Д)'!R",TEXT(MATCH($C36,'2018-06 (Д)'!$C$2:$C$100,0)+1,0))))),"Н/Д",((INDIRECT(CONCATENATE("'2018-07 (Д)'!R",TEXT(MATCH($C36,'2018-07 (Д)'!$C$2:$C$100,0)+1,0)))-INDIRECT(CONCATENATE("'2018-06 (Д)'!R",TEXT(MATCH($C36,'2018-06 (Д)'!$C$2:$C$100,0)+1,0))))/INDIRECT(CONCATENATE("'2018-06 (Д)'!R",TEXT(MATCH($C36,'2018-06 (Д)'!$C$2:$C$100,0)+1,0))))*100)</f>
        <v>71.583609124395039</v>
      </c>
      <c r="EW36" s="9">
        <f ca="1">IF(OR(INDIRECT(CONCATENATE("'2018-08 (Д)'!R",TEXT(MATCH($C36,'2018-08 (Д)'!$C$2:$C$100,0)+1,0)))="Н/Д",INDIRECT(CONCATENATE("'2018-07 (Д)'!R",TEXT(MATCH($C36,'2018-07 (Д)'!$C$2:$C$100,0)+1,0)))="Н/Д",AND(INDIRECT(CONCATENATE("'2018-08 (Д)'!R",TEXT(MATCH($C36,'2018-08 (Д)'!$C$2:$C$100,0)+1,0)))="Н/Д",INDIRECT(CONCATENATE("'2018-07 (Д)'!R",TEXT(MATCH($C36,'2018-07 (Д)'!$C$2:$C$100,0)+1,0))))),"Н/Д",((INDIRECT(CONCATENATE("'2018-08 (Д)'!R",TEXT(MATCH($C36,'2018-08 (Д)'!$C$2:$C$100,0)+1,0)))-INDIRECT(CONCATENATE("'2018-07 (Д)'!R",TEXT(MATCH($C36,'2018-07 (Д)'!$C$2:$C$100,0)+1,0))))/INDIRECT(CONCATENATE("'2018-07 (Д)'!R",TEXT(MATCH($C36,'2018-07 (Д)'!$C$2:$C$100,0)+1,0))))*100)</f>
        <v>-29.650071617865731</v>
      </c>
      <c r="EX36" s="9">
        <f ca="1">IF(OR(INDIRECT(CONCATENATE("'2018-09 (Д)'!R",TEXT(MATCH($C36,'2018-09 (Д)'!$C$2:$C$100,0)+1,0)))="Н/Д",INDIRECT(CONCATENATE("'2018-08 (Д)'!R",TEXT(MATCH($C36,'2018-08 (Д)'!$C$2:$C$100,0)+1,0)))="Н/Д",AND(INDIRECT(CONCATENATE("'2018-09 (Д)'!R",TEXT(MATCH($C36,'2018-09 (Д)'!$C$2:$C$100,0)+1,0)))="Н/Д",INDIRECT(CONCATENATE("'2018-08 (Д)'!R",TEXT(MATCH($C36,'2018-08 (Д)'!$C$2:$C$100,0)+1,0))))),"Н/Д",((INDIRECT(CONCATENATE("'2018-09 (Д)'!R",TEXT(MATCH($C36,'2018-09 (Д)'!$C$2:$C$100,0)+1,0)))-INDIRECT(CONCATENATE("'2018-08 (Д)'!R",TEXT(MATCH($C36,'2018-08 (Д)'!$C$2:$C$100,0)+1,0))))/INDIRECT(CONCATENATE("'2018-08 (Д)'!R",TEXT(MATCH($C36,'2018-08 (Д)'!$C$2:$C$100,0)+1,0))))*100)</f>
        <v>-5.071209409787131</v>
      </c>
      <c r="EY36" s="9">
        <f ca="1">IF(OR(INDIRECT(CONCATENATE("'2018-10 (Д)'!R",TEXT(MATCH($C36,'2018-10 (Д)'!$C$2:$C$100,0)+1,0)))="Н/Д",INDIRECT(CONCATENATE("'2018-09 (Д)'!R",TEXT(MATCH($C36,'2018-09 (Д)'!$C$2:$C$100,0)+1,0)))="Н/Д",AND(INDIRECT(CONCATENATE("'2018-10 (Д)'!R",TEXT(MATCH($C36,'2018-10 (Д)'!$C$2:$C$100,0)+1,0)))="Н/Д",INDIRECT(CONCATENATE("'2018-09 (Д)'!R",TEXT(MATCH($C36,'2018-09 (Д)'!$C$2:$C$100,0)+1,0))))),"Н/Д",((INDIRECT(CONCATENATE("'2018-10 (Д)'!R",TEXT(MATCH($C36,'2018-10 (Д)'!$C$2:$C$100,0)+1,0)))-INDIRECT(CONCATENATE("'2018-09 (Д)'!R",TEXT(MATCH($C36,'2018-09 (Д)'!$C$2:$C$100,0)+1,0))))/INDIRECT(CONCATENATE("'2018-09 (Д)'!R",TEXT(MATCH($C36,'2018-09 (Д)'!$C$2:$C$100,0)+1,0))))*100)</f>
        <v>-35.133571433245137</v>
      </c>
      <c r="EZ36" s="9">
        <f ca="1">IF(OR(INDIRECT(CONCATENATE("'2018-11 (Д)'!R",TEXT(MATCH($C36,'2018-11 (Д)'!$C$2:$C$100,0)+1,0)))="Н/Д",INDIRECT(CONCATENATE("'2018-10 (Д)'!R",TEXT(MATCH($C36,'2018-10 (Д)'!$C$2:$C$100,0)+1,0)))="Н/Д",AND(INDIRECT(CONCATENATE("'2018-11 (Д)'!R",TEXT(MATCH($C36,'2018-11 (Д)'!$C$2:$C$100,0)+1,0)))="Н/Д",INDIRECT(CONCATENATE("'2018-10 (Д)'!R",TEXT(MATCH($C36,'2018-10 (Д)'!$C$2:$C$100,0)+1,0))))),"Н/Д",((INDIRECT(CONCATENATE("'2018-11 (Д)'!R",TEXT(MATCH($C36,'2018-11 (Д)'!$C$2:$C$100,0)+1,0)))-INDIRECT(CONCATENATE("'2018-10 (Д)'!R",TEXT(MATCH($C36,'2018-10 (Д)'!$C$2:$C$100,0)+1,0))))/INDIRECT(CONCATENATE("'2018-10 (Д)'!R",TEXT(MATCH($C36,'2018-10 (Д)'!$C$2:$C$100,0)+1,0))))*100)</f>
        <v>187.67712281006362</v>
      </c>
      <c r="FA36" s="9">
        <f ca="1">IF(OR(INDIRECT(CONCATENATE("'2018-12 (Д)'!R",TEXT(MATCH($C36,'2018-12 (Д)'!$C$2:$C$100,0)+1,0)))="Н/Д",INDIRECT(CONCATENATE("'2018-11 (Д)'!R",TEXT(MATCH($C36,'2018-11 (Д)'!$C$2:$C$100,0)+1,0)))="Н/Д",AND(INDIRECT(CONCATENATE("'2018-12 (Д)'!R",TEXT(MATCH($C36,'2018-12 (Д)'!$C$2:$C$100,0)+1,0)))="Н/Д",INDIRECT(CONCATENATE("'2018-11 (Д)'!R",TEXT(MATCH($C36,'2018-11 (Д)'!$C$2:$C$100,0)+1,0))))),"Н/Д",((INDIRECT(CONCATENATE("'2018-12 (Д)'!R",TEXT(MATCH($C36,'2018-12 (Д)'!$C$2:$C$100,0)+1,0)))-INDIRECT(CONCATENATE("'2018-11 (Д)'!R",TEXT(MATCH($C36,'2018-11 (Д)'!$C$2:$C$100,0)+1,0))))/INDIRECT(CONCATENATE("'2018-11 (Д)'!R",TEXT(MATCH($C36,'2018-11 (Д)'!$C$2:$C$100,0)+1,0))))*100)</f>
        <v>-53.941250656595422</v>
      </c>
      <c r="FB36" s="9"/>
      <c r="FC36" s="9">
        <f ca="1">IF(OR(INDIRECT(CONCATENATE("'2018-03 (Д)'!S",TEXT(MATCH($C36,'2018-03 (Д)'!$C$2:$C$100,0)+1,0)))="Н/Д",INDIRECT(CONCATENATE("'2018-02 (Д)'!S",TEXT(MATCH($C36,'2018-02 (Д)'!$C$2:$C$100,0)+1,0)))="Н/Д",AND(INDIRECT(CONCATENATE("'2018-03 (Д)'!S",TEXT(MATCH($C36,'2018-03 (Д)'!$C$2:$C$100,0)+1,0)))="Н/Д",INDIRECT(CONCATENATE("'2018-02 (Д)'!S",TEXT(MATCH($C36,'2018-02 (Д)'!$C$2:$C$100,0)+1,0))))),"Н/Д",((INDIRECT(CONCATENATE("'2018-03 (Д)'!S",TEXT(MATCH($C36,'2018-03 (Д)'!$C$2:$C$100,0)+1,0)))-INDIRECT(CONCATENATE("'2018-02 (Д)'!S",TEXT(MATCH($C36,'2018-02 (Д)'!$C$2:$C$100,0)+1,0))))/INDIRECT(CONCATENATE("'2018-02 (Д)'!S",TEXT(MATCH($C36,'2018-02 (Д)'!$C$2:$C$100,0)+1,0))))*100)</f>
        <v>49.334693704034351</v>
      </c>
      <c r="FD36" s="9">
        <f ca="1">IF(OR(INDIRECT(CONCATENATE("'2018-04 (Д)'!S",TEXT(MATCH($C36,'2018-04 (Д)'!$C$2:$C$100,0)+1,0)))="Н/Д",INDIRECT(CONCATENATE("'2018-03 (Д)'!S",TEXT(MATCH($C36,'2018-03 (Д)'!$C$2:$C$100,0)+1,0)))="Н/Д",AND(INDIRECT(CONCATENATE("'2018-04 (Д)'!S",TEXT(MATCH($C36,'2018-04 (Д)'!$C$2:$C$100,0)+1,0)))="Н/Д",INDIRECT(CONCATENATE("'2018-03 (Д)'!S",TEXT(MATCH($C36,'2018-03 (Д)'!$C$2:$C$100,0)+1,0))))),"Н/Д",((INDIRECT(CONCATENATE("'2018-04 (Д)'!S",TEXT(MATCH($C36,'2018-04 (Д)'!$C$2:$C$100,0)+1,0)))-INDIRECT(CONCATENATE("'2018-03 (Д)'!S",TEXT(MATCH($C36,'2018-03 (Д)'!$C$2:$C$100,0)+1,0))))/INDIRECT(CONCATENATE("'2018-03 (Д)'!S",TEXT(MATCH($C36,'2018-03 (Д)'!$C$2:$C$100,0)+1,0))))*100)</f>
        <v>31.38734058301069</v>
      </c>
      <c r="FE36" s="9">
        <f ca="1">IF(OR(INDIRECT(CONCATENATE("'2018-05 (Д)'!S",TEXT(MATCH($C36,'2018-05 (Д)'!$C$2:$C$100,0)+1,0)))="Н/Д",INDIRECT(CONCATENATE("'2018-04 (Д)'!S",TEXT(MATCH($C36,'2018-04 (Д)'!$C$2:$C$100,0)+1,0)))="Н/Д",AND(INDIRECT(CONCATENATE("'2018-05 (Д)'!S",TEXT(MATCH($C36,'2018-05 (Д)'!$C$2:$C$100,0)+1,0)))="Н/Д",INDIRECT(CONCATENATE("'2018-04 (Д)'!S",TEXT(MATCH($C36,'2018-04 (Д)'!$C$2:$C$100,0)+1,0))))),"Н/Д",((INDIRECT(CONCATENATE("'2018-05 (Д)'!S",TEXT(MATCH($C36,'2018-05 (Д)'!$C$2:$C$100,0)+1,0)))-INDIRECT(CONCATENATE("'2018-04 (Д)'!S",TEXT(MATCH($C36,'2018-04 (Д)'!$C$2:$C$100,0)+1,0))))/INDIRECT(CONCATENATE("'2018-04 (Д)'!S",TEXT(MATCH($C36,'2018-04 (Д)'!$C$2:$C$100,0)+1,0))))*100)</f>
        <v>67.260034911576568</v>
      </c>
      <c r="FF36" s="9">
        <f ca="1">IF(OR(INDIRECT(CONCATENATE("'2018-06 (Д)'!S",TEXT(MATCH($C36,'2018-06 (Д)'!$C$2:$C$100,0)+1,0)))="Н/Д",INDIRECT(CONCATENATE("'2018-05 (Д)'!S",TEXT(MATCH($C36,'2018-05 (Д)'!$C$2:$C$100,0)+1,0)))="Н/Д",AND(INDIRECT(CONCATENATE("'2018-06 (Д)'!S",TEXT(MATCH($C36,'2018-06 (Д)'!$C$2:$C$100,0)+1,0)))="Н/Д",INDIRECT(CONCATENATE("'2018-05 (Д)'!S",TEXT(MATCH($C36,'2018-05 (Д)'!$C$2:$C$100,0)+1,0))))),"Н/Д",((INDIRECT(CONCATENATE("'2018-06 (Д)'!S",TEXT(MATCH($C36,'2018-06 (Д)'!$C$2:$C$100,0)+1,0)))-INDIRECT(CONCATENATE("'2018-05 (Д)'!S",TEXT(MATCH($C36,'2018-05 (Д)'!$C$2:$C$100,0)+1,0))))/INDIRECT(CONCATENATE("'2018-05 (Д)'!S",TEXT(MATCH($C36,'2018-05 (Д)'!$C$2:$C$100,0)+1,0))))*100)</f>
        <v>-34.197667855792432</v>
      </c>
      <c r="FG36" s="9">
        <f ca="1">IF(OR(INDIRECT(CONCATENATE("'2018-07 (Д)'!S",TEXT(MATCH($C36,'2018-07 (Д)'!$C$2:$C$100,0)+1,0)))="Н/Д",INDIRECT(CONCATENATE("'2018-06 (Д)'!S",TEXT(MATCH($C36,'2018-06 (Д)'!$C$2:$C$100,0)+1,0)))="Н/Д",AND(INDIRECT(CONCATENATE("'2018-07 (Д)'!S",TEXT(MATCH($C36,'2018-07 (Д)'!$C$2:$C$100,0)+1,0)))="Н/Д",INDIRECT(CONCATENATE("'2018-06 (Д)'!S",TEXT(MATCH($C36,'2018-06 (Д)'!$C$2:$C$100,0)+1,0))))),"Н/Д",((INDIRECT(CONCATENATE("'2018-07 (Д)'!S",TEXT(MATCH($C36,'2018-07 (Д)'!$C$2:$C$100,0)+1,0)))-INDIRECT(CONCATENATE("'2018-06 (Д)'!S",TEXT(MATCH($C36,'2018-06 (Д)'!$C$2:$C$100,0)+1,0))))/INDIRECT(CONCATENATE("'2018-06 (Д)'!S",TEXT(MATCH($C36,'2018-06 (Д)'!$C$2:$C$100,0)+1,0))))*100)</f>
        <v>7.0116458018662957</v>
      </c>
      <c r="FH36" s="9">
        <f ca="1">IF(OR(INDIRECT(CONCATENATE("'2018-08 (Д)'!S",TEXT(MATCH($C36,'2018-08 (Д)'!$C$2:$C$100,0)+1,0)))="Н/Д",INDIRECT(CONCATENATE("'2018-07 (Д)'!S",TEXT(MATCH($C36,'2018-07 (Д)'!$C$2:$C$100,0)+1,0)))="Н/Д",AND(INDIRECT(CONCATENATE("'2018-08 (Д)'!S",TEXT(MATCH($C36,'2018-08 (Д)'!$C$2:$C$100,0)+1,0)))="Н/Д",INDIRECT(CONCATENATE("'2018-07 (Д)'!S",TEXT(MATCH($C36,'2018-07 (Д)'!$C$2:$C$100,0)+1,0))))),"Н/Д",((INDIRECT(CONCATENATE("'2018-08 (Д)'!S",TEXT(MATCH($C36,'2018-08 (Д)'!$C$2:$C$100,0)+1,0)))-INDIRECT(CONCATENATE("'2018-07 (Д)'!S",TEXT(MATCH($C36,'2018-07 (Д)'!$C$2:$C$100,0)+1,0))))/INDIRECT(CONCATENATE("'2018-07 (Д)'!S",TEXT(MATCH($C36,'2018-07 (Д)'!$C$2:$C$100,0)+1,0))))*100)</f>
        <v>-25.689398259717759</v>
      </c>
      <c r="FI36" s="9">
        <f ca="1">IF(OR(INDIRECT(CONCATENATE("'2018-09 (Д)'!S",TEXT(MATCH($C36,'2018-09 (Д)'!$C$2:$C$100,0)+1,0)))="Н/Д",INDIRECT(CONCATENATE("'2018-08 (Д)'!S",TEXT(MATCH($C36,'2018-08 (Д)'!$C$2:$C$100,0)+1,0)))="Н/Д",AND(INDIRECT(CONCATENATE("'2018-09 (Д)'!S",TEXT(MATCH($C36,'2018-09 (Д)'!$C$2:$C$100,0)+1,0)))="Н/Д",INDIRECT(CONCATENATE("'2018-08 (Д)'!S",TEXT(MATCH($C36,'2018-08 (Д)'!$C$2:$C$100,0)+1,0))))),"Н/Д",((INDIRECT(CONCATENATE("'2018-09 (Д)'!S",TEXT(MATCH($C36,'2018-09 (Д)'!$C$2:$C$100,0)+1,0)))-INDIRECT(CONCATENATE("'2018-08 (Д)'!S",TEXT(MATCH($C36,'2018-08 (Д)'!$C$2:$C$100,0)+1,0))))/INDIRECT(CONCATENATE("'2018-08 (Д)'!S",TEXT(MATCH($C36,'2018-08 (Д)'!$C$2:$C$100,0)+1,0))))*100)</f>
        <v>29.955352832687627</v>
      </c>
      <c r="FJ36" s="9">
        <f ca="1">IF(OR(INDIRECT(CONCATENATE("'2018-10 (Д)'!S",TEXT(MATCH($C36,'2018-10 (Д)'!$C$2:$C$100,0)+1,0)))="Н/Д",INDIRECT(CONCATENATE("'2018-09 (Д)'!S",TEXT(MATCH($C36,'2018-09 (Д)'!$C$2:$C$100,0)+1,0)))="Н/Д",AND(INDIRECT(CONCATENATE("'2018-10 (Д)'!S",TEXT(MATCH($C36,'2018-10 (Д)'!$C$2:$C$100,0)+1,0)))="Н/Д",INDIRECT(CONCATENATE("'2018-09 (Д)'!S",TEXT(MATCH($C36,'2018-09 (Д)'!$C$2:$C$100,0)+1,0))))),"Н/Д",((INDIRECT(CONCATENATE("'2018-10 (Д)'!S",TEXT(MATCH($C36,'2018-10 (Д)'!$C$2:$C$100,0)+1,0)))-INDIRECT(CONCATENATE("'2018-09 (Д)'!S",TEXT(MATCH($C36,'2018-09 (Д)'!$C$2:$C$100,0)+1,0))))/INDIRECT(CONCATENATE("'2018-09 (Д)'!S",TEXT(MATCH($C36,'2018-09 (Д)'!$C$2:$C$100,0)+1,0))))*100)</f>
        <v>-33.771554390657442</v>
      </c>
      <c r="FK36" s="9">
        <f ca="1">IF(OR(INDIRECT(CONCATENATE("'2018-11 (Д)'!S",TEXT(MATCH($C36,'2018-11 (Д)'!$C$2:$C$100,0)+1,0)))="Н/Д",INDIRECT(CONCATENATE("'2018-10 (Д)'!S",TEXT(MATCH($C36,'2018-10 (Д)'!$C$2:$C$100,0)+1,0)))="Н/Д",AND(INDIRECT(CONCATENATE("'2018-11 (Д)'!S",TEXT(MATCH($C36,'2018-11 (Д)'!$C$2:$C$100,0)+1,0)))="Н/Д",INDIRECT(CONCATENATE("'2018-10 (Д)'!S",TEXT(MATCH($C36,'2018-10 (Д)'!$C$2:$C$100,0)+1,0))))),"Н/Д",((INDIRECT(CONCATENATE("'2018-11 (Д)'!S",TEXT(MATCH($C36,'2018-11 (Д)'!$C$2:$C$100,0)+1,0)))-INDIRECT(CONCATENATE("'2018-10 (Д)'!S",TEXT(MATCH($C36,'2018-10 (Д)'!$C$2:$C$100,0)+1,0))))/INDIRECT(CONCATENATE("'2018-10 (Д)'!S",TEXT(MATCH($C36,'2018-10 (Д)'!$C$2:$C$100,0)+1,0))))*100)</f>
        <v>22.40231257100945</v>
      </c>
      <c r="FL36" s="9">
        <f ca="1">IF(OR(INDIRECT(CONCATENATE("'2018-12 (Д)'!S",TEXT(MATCH($C36,'2018-12 (Д)'!$C$2:$C$100,0)+1,0)))="Н/Д",INDIRECT(CONCATENATE("'2018-11 (Д)'!S",TEXT(MATCH($C36,'2018-11 (Д)'!$C$2:$C$100,0)+1,0)))="Н/Д",AND(INDIRECT(CONCATENATE("'2018-12 (Д)'!S",TEXT(MATCH($C36,'2018-12 (Д)'!$C$2:$C$100,0)+1,0)))="Н/Д",INDIRECT(CONCATENATE("'2018-11 (Д)'!S",TEXT(MATCH($C36,'2018-11 (Д)'!$C$2:$C$100,0)+1,0))))),"Н/Д",((INDIRECT(CONCATENATE("'2018-12 (Д)'!S",TEXT(MATCH($C36,'2018-12 (Д)'!$C$2:$C$100,0)+1,0)))-INDIRECT(CONCATENATE("'2018-11 (Д)'!S",TEXT(MATCH($C36,'2018-11 (Д)'!$C$2:$C$100,0)+1,0))))/INDIRECT(CONCATENATE("'2018-11 (Д)'!S",TEXT(MATCH($C36,'2018-11 (Д)'!$C$2:$C$100,0)+1,0))))*100)</f>
        <v>33.051345317823994</v>
      </c>
      <c r="FM36" s="9"/>
      <c r="FN36" s="9">
        <f ca="1">IF(OR(INDIRECT(CONCATENATE("'2018-03 (Д)'!T",TEXT(MATCH($C36,'2018-03 (Д)'!$C$2:$C$100,0)+1,0)))="Н/Д",INDIRECT(CONCATENATE("'2018-02 (Д)'!T",TEXT(MATCH($C36,'2018-02 (Д)'!$C$2:$C$100,0)+1,0)))="Н/Д",AND(INDIRECT(CONCATENATE("'2018-03 (Д)'!T",TEXT(MATCH($C36,'2018-03 (Д)'!$C$2:$C$100,0)+1,0)))="Н/Д",INDIRECT(CONCATENATE("'2018-02 (Д)'!T",TEXT(MATCH($C36,'2018-02 (Д)'!$C$2:$C$100,0)+1,0))))),"Н/Д",((INDIRECT(CONCATENATE("'2018-03 (Д)'!T",TEXT(MATCH($C36,'2018-03 (Д)'!$C$2:$C$100,0)+1,0)))-INDIRECT(CONCATENATE("'2018-02 (Д)'!T",TEXT(MATCH($C36,'2018-02 (Д)'!$C$2:$C$100,0)+1,0))))/INDIRECT(CONCATENATE("'2018-02 (Д)'!T",TEXT(MATCH($C36,'2018-02 (Д)'!$C$2:$C$100,0)+1,0))))*100)</f>
        <v>41.92091863223115</v>
      </c>
      <c r="FO36" s="9">
        <f ca="1">IF(OR(INDIRECT(CONCATENATE("'2018-04 (Д)'!T",TEXT(MATCH($C36,'2018-04 (Д)'!$C$2:$C$100,0)+1,0)))="Н/Д",INDIRECT(CONCATENATE("'2018-03 (Д)'!T",TEXT(MATCH($C36,'2018-03 (Д)'!$C$2:$C$100,0)+1,0)))="Н/Д",AND(INDIRECT(CONCATENATE("'2018-04 (Д)'!T",TEXT(MATCH($C36,'2018-04 (Д)'!$C$2:$C$100,0)+1,0)))="Н/Д",INDIRECT(CONCATENATE("'2018-03 (Д)'!T",TEXT(MATCH($C36,'2018-03 (Д)'!$C$2:$C$100,0)+1,0))))),"Н/Д",((INDIRECT(CONCATENATE("'2018-04 (Д)'!T",TEXT(MATCH($C36,'2018-04 (Д)'!$C$2:$C$100,0)+1,0)))-INDIRECT(CONCATENATE("'2018-03 (Д)'!T",TEXT(MATCH($C36,'2018-03 (Д)'!$C$2:$C$100,0)+1,0))))/INDIRECT(CONCATENATE("'2018-03 (Д)'!T",TEXT(MATCH($C36,'2018-03 (Д)'!$C$2:$C$100,0)+1,0))))*100)</f>
        <v>18.699855485075808</v>
      </c>
      <c r="FP36" s="9">
        <f ca="1">IF(OR(INDIRECT(CONCATENATE("'2018-05 (Д)'!T",TEXT(MATCH($C36,'2018-05 (Д)'!$C$2:$C$100,0)+1,0)))="Н/Д",INDIRECT(CONCATENATE("'2018-04 (Д)'!T",TEXT(MATCH($C36,'2018-04 (Д)'!$C$2:$C$100,0)+1,0)))="Н/Д",AND(INDIRECT(CONCATENATE("'2018-05 (Д)'!T",TEXT(MATCH($C36,'2018-05 (Д)'!$C$2:$C$100,0)+1,0)))="Н/Д",INDIRECT(CONCATENATE("'2018-04 (Д)'!T",TEXT(MATCH($C36,'2018-04 (Д)'!$C$2:$C$100,0)+1,0))))),"Н/Д",((INDIRECT(CONCATENATE("'2018-05 (Д)'!T",TEXT(MATCH($C36,'2018-05 (Д)'!$C$2:$C$100,0)+1,0)))-INDIRECT(CONCATENATE("'2018-04 (Д)'!T",TEXT(MATCH($C36,'2018-04 (Д)'!$C$2:$C$100,0)+1,0))))/INDIRECT(CONCATENATE("'2018-04 (Д)'!T",TEXT(MATCH($C36,'2018-04 (Д)'!$C$2:$C$100,0)+1,0))))*100)</f>
        <v>-17.370926314367573</v>
      </c>
      <c r="FQ36" s="9">
        <f ca="1">IF(OR(INDIRECT(CONCATENATE("'2018-06 (Д)'!T",TEXT(MATCH($C36,'2018-06 (Д)'!$C$2:$C$100,0)+1,0)))="Н/Д",INDIRECT(CONCATENATE("'2018-05 (Д)'!T",TEXT(MATCH($C36,'2018-05 (Д)'!$C$2:$C$100,0)+1,0)))="Н/Д",AND(INDIRECT(CONCATENATE("'2018-06 (Д)'!T",TEXT(MATCH($C36,'2018-06 (Д)'!$C$2:$C$100,0)+1,0)))="Н/Д",INDIRECT(CONCATENATE("'2018-05 (Д)'!T",TEXT(MATCH($C36,'2018-05 (Д)'!$C$2:$C$100,0)+1,0))))),"Н/Д",((INDIRECT(CONCATENATE("'2018-06 (Д)'!T",TEXT(MATCH($C36,'2018-06 (Д)'!$C$2:$C$100,0)+1,0)))-INDIRECT(CONCATENATE("'2018-05 (Д)'!T",TEXT(MATCH($C36,'2018-05 (Д)'!$C$2:$C$100,0)+1,0))))/INDIRECT(CONCATENATE("'2018-05 (Д)'!T",TEXT(MATCH($C36,'2018-05 (Д)'!$C$2:$C$100,0)+1,0))))*100)</f>
        <v>6.1477350061588893</v>
      </c>
      <c r="FR36" s="9">
        <f ca="1">IF(OR(INDIRECT(CONCATENATE("'2018-07 (Д)'!T",TEXT(MATCH($C36,'2018-07 (Д)'!$C$2:$C$100,0)+1,0)))="Н/Д",INDIRECT(CONCATENATE("'2018-06 (Д)'!T",TEXT(MATCH($C36,'2018-06 (Д)'!$C$2:$C$100,0)+1,0)))="Н/Д",AND(INDIRECT(CONCATENATE("'2018-07 (Д)'!T",TEXT(MATCH($C36,'2018-07 (Д)'!$C$2:$C$100,0)+1,0)))="Н/Д",INDIRECT(CONCATENATE("'2018-06 (Д)'!T",TEXT(MATCH($C36,'2018-06 (Д)'!$C$2:$C$100,0)+1,0))))),"Н/Д",((INDIRECT(CONCATENATE("'2018-07 (Д)'!T",TEXT(MATCH($C36,'2018-07 (Д)'!$C$2:$C$100,0)+1,0)))-INDIRECT(CONCATENATE("'2018-06 (Д)'!T",TEXT(MATCH($C36,'2018-06 (Д)'!$C$2:$C$100,0)+1,0))))/INDIRECT(CONCATENATE("'2018-06 (Д)'!T",TEXT(MATCH($C36,'2018-06 (Д)'!$C$2:$C$100,0)+1,0))))*100)</f>
        <v>14.8228040741276</v>
      </c>
      <c r="FS36" s="9">
        <f ca="1">IF(OR(INDIRECT(CONCATENATE("'2018-08 (Д)'!T",TEXT(MATCH($C36,'2018-08 (Д)'!$C$2:$C$100,0)+1,0)))="Н/Д",INDIRECT(CONCATENATE("'2018-07 (Д)'!T",TEXT(MATCH($C36,'2018-07 (Д)'!$C$2:$C$100,0)+1,0)))="Н/Д",AND(INDIRECT(CONCATENATE("'2018-08 (Д)'!T",TEXT(MATCH($C36,'2018-08 (Д)'!$C$2:$C$100,0)+1,0)))="Н/Д",INDIRECT(CONCATENATE("'2018-07 (Д)'!T",TEXT(MATCH($C36,'2018-07 (Д)'!$C$2:$C$100,0)+1,0))))),"Н/Д",((INDIRECT(CONCATENATE("'2018-08 (Д)'!T",TEXT(MATCH($C36,'2018-08 (Д)'!$C$2:$C$100,0)+1,0)))-INDIRECT(CONCATENATE("'2018-07 (Д)'!T",TEXT(MATCH($C36,'2018-07 (Д)'!$C$2:$C$100,0)+1,0))))/INDIRECT(CONCATENATE("'2018-07 (Д)'!T",TEXT(MATCH($C36,'2018-07 (Д)'!$C$2:$C$100,0)+1,0))))*100)</f>
        <v>36.312554029539704</v>
      </c>
      <c r="FT36" s="9">
        <f ca="1">IF(OR(INDIRECT(CONCATENATE("'2018-09 (Д)'!T",TEXT(MATCH($C36,'2018-09 (Д)'!$C$2:$C$100,0)+1,0)))="Н/Д",INDIRECT(CONCATENATE("'2018-08 (Д)'!T",TEXT(MATCH($C36,'2018-08 (Д)'!$C$2:$C$100,0)+1,0)))="Н/Д",AND(INDIRECT(CONCATENATE("'2018-09 (Д)'!T",TEXT(MATCH($C36,'2018-09 (Д)'!$C$2:$C$100,0)+1,0)))="Н/Д",INDIRECT(CONCATENATE("'2018-08 (Д)'!T",TEXT(MATCH($C36,'2018-08 (Д)'!$C$2:$C$100,0)+1,0))))),"Н/Д",((INDIRECT(CONCATENATE("'2018-09 (Д)'!T",TEXT(MATCH($C36,'2018-09 (Д)'!$C$2:$C$100,0)+1,0)))-INDIRECT(CONCATENATE("'2018-08 (Д)'!T",TEXT(MATCH($C36,'2018-08 (Д)'!$C$2:$C$100,0)+1,0))))/INDIRECT(CONCATENATE("'2018-08 (Д)'!T",TEXT(MATCH($C36,'2018-08 (Д)'!$C$2:$C$100,0)+1,0))))*100)</f>
        <v>-9.9317205280788503</v>
      </c>
      <c r="FU36" s="9">
        <f ca="1">IF(OR(INDIRECT(CONCATENATE("'2018-10 (Д)'!T",TEXT(MATCH($C36,'2018-10 (Д)'!$C$2:$C$100,0)+1,0)))="Н/Д",INDIRECT(CONCATENATE("'2018-09 (Д)'!T",TEXT(MATCH($C36,'2018-09 (Д)'!$C$2:$C$100,0)+1,0)))="Н/Д",AND(INDIRECT(CONCATENATE("'2018-10 (Д)'!T",TEXT(MATCH($C36,'2018-10 (Д)'!$C$2:$C$100,0)+1,0)))="Н/Д",INDIRECT(CONCATENATE("'2018-09 (Д)'!T",TEXT(MATCH($C36,'2018-09 (Д)'!$C$2:$C$100,0)+1,0))))),"Н/Д",((INDIRECT(CONCATENATE("'2018-10 (Д)'!T",TEXT(MATCH($C36,'2018-10 (Д)'!$C$2:$C$100,0)+1,0)))-INDIRECT(CONCATENATE("'2018-09 (Д)'!T",TEXT(MATCH($C36,'2018-09 (Д)'!$C$2:$C$100,0)+1,0))))/INDIRECT(CONCATENATE("'2018-09 (Д)'!T",TEXT(MATCH($C36,'2018-09 (Д)'!$C$2:$C$100,0)+1,0))))*100)</f>
        <v>-17.817431017561763</v>
      </c>
      <c r="FV36" s="9">
        <f ca="1">IF(OR(INDIRECT(CONCATENATE("'2018-11 (Д)'!T",TEXT(MATCH($C36,'2018-11 (Д)'!$C$2:$C$100,0)+1,0)))="Н/Д",INDIRECT(CONCATENATE("'2018-10 (Д)'!T",TEXT(MATCH($C36,'2018-10 (Д)'!$C$2:$C$100,0)+1,0)))="Н/Д",AND(INDIRECT(CONCATENATE("'2018-11 (Д)'!T",TEXT(MATCH($C36,'2018-11 (Д)'!$C$2:$C$100,0)+1,0)))="Н/Д",INDIRECT(CONCATENATE("'2018-10 (Д)'!T",TEXT(MATCH($C36,'2018-10 (Д)'!$C$2:$C$100,0)+1,0))))),"Н/Д",((INDIRECT(CONCATENATE("'2018-11 (Д)'!T",TEXT(MATCH($C36,'2018-11 (Д)'!$C$2:$C$100,0)+1,0)))-INDIRECT(CONCATENATE("'2018-10 (Д)'!T",TEXT(MATCH($C36,'2018-10 (Д)'!$C$2:$C$100,0)+1,0))))/INDIRECT(CONCATENATE("'2018-10 (Д)'!T",TEXT(MATCH($C36,'2018-10 (Д)'!$C$2:$C$100,0)+1,0))))*100)</f>
        <v>29.746177741829271</v>
      </c>
      <c r="FW36" s="9">
        <f ca="1">IF(OR(INDIRECT(CONCATENATE("'2018-12 (Д)'!T",TEXT(MATCH($C36,'2018-12 (Д)'!$C$2:$C$100,0)+1,0)))="Н/Д",INDIRECT(CONCATENATE("'2018-11 (Д)'!T",TEXT(MATCH($C36,'2018-11 (Д)'!$C$2:$C$100,0)+1,0)))="Н/Д",AND(INDIRECT(CONCATENATE("'2018-12 (Д)'!T",TEXT(MATCH($C36,'2018-12 (Д)'!$C$2:$C$100,0)+1,0)))="Н/Д",INDIRECT(CONCATENATE("'2018-11 (Д)'!T",TEXT(MATCH($C36,'2018-11 (Д)'!$C$2:$C$100,0)+1,0))))),"Н/Д",((INDIRECT(CONCATENATE("'2018-12 (Д)'!T",TEXT(MATCH($C36,'2018-12 (Д)'!$C$2:$C$100,0)+1,0)))-INDIRECT(CONCATENATE("'2018-11 (Д)'!T",TEXT(MATCH($C36,'2018-11 (Д)'!$C$2:$C$100,0)+1,0))))/INDIRECT(CONCATENATE("'2018-11 (Д)'!T",TEXT(MATCH($C36,'2018-11 (Д)'!$C$2:$C$100,0)+1,0))))*100)</f>
        <v>-35.81540405121396</v>
      </c>
      <c r="FX36" s="9"/>
      <c r="FY36" s="9">
        <f ca="1">IF(OR(INDIRECT(CONCATENATE("'2018-03 (Д)'!U",TEXT(MATCH($C36,'2018-03 (Д)'!$C$2:$C$100,0)+1,0)))="Н/Д",INDIRECT(CONCATENATE("'2018-02 (Д)'!U",TEXT(MATCH($C36,'2018-02 (Д)'!$C$2:$C$100,0)+1,0)))="Н/Д",AND(INDIRECT(CONCATENATE("'2018-03 (Д)'!U",TEXT(MATCH($C36,'2018-03 (Д)'!$C$2:$C$100,0)+1,0)))="Н/Д",INDIRECT(CONCATENATE("'2018-02 (Д)'!U",TEXT(MATCH($C36,'2018-02 (Д)'!$C$2:$C$100,0)+1,0))))),"Н/Д",((INDIRECT(CONCATENATE("'2018-03 (Д)'!U",TEXT(MATCH($C36,'2018-03 (Д)'!$C$2:$C$100,0)+1,0)))-INDIRECT(CONCATENATE("'2018-02 (Д)'!U",TEXT(MATCH($C36,'2018-02 (Д)'!$C$2:$C$100,0)+1,0))))/INDIRECT(CONCATENATE("'2018-02 (Д)'!U",TEXT(MATCH($C36,'2018-02 (Д)'!$C$2:$C$100,0)+1,0))))*100)</f>
        <v>480.89328359573835</v>
      </c>
      <c r="FZ36" s="9">
        <f ca="1">IF(OR(INDIRECT(CONCATENATE("'2018-04 (Д)'!U",TEXT(MATCH($C36,'2018-04 (Д)'!$C$2:$C$100,0)+1,0)))="Н/Д",INDIRECT(CONCATENATE("'2018-03 (Д)'!U",TEXT(MATCH($C36,'2018-03 (Д)'!$C$2:$C$100,0)+1,0)))="Н/Д",AND(INDIRECT(CONCATENATE("'2018-04 (Д)'!U",TEXT(MATCH($C36,'2018-04 (Д)'!$C$2:$C$100,0)+1,0)))="Н/Д",INDIRECT(CONCATENATE("'2018-03 (Д)'!U",TEXT(MATCH($C36,'2018-03 (Д)'!$C$2:$C$100,0)+1,0))))),"Н/Д",((INDIRECT(CONCATENATE("'2018-04 (Д)'!U",TEXT(MATCH($C36,'2018-04 (Д)'!$C$2:$C$100,0)+1,0)))-INDIRECT(CONCATENATE("'2018-03 (Д)'!U",TEXT(MATCH($C36,'2018-03 (Д)'!$C$2:$C$100,0)+1,0))))/INDIRECT(CONCATENATE("'2018-03 (Д)'!U",TEXT(MATCH($C36,'2018-03 (Д)'!$C$2:$C$100,0)+1,0))))*100)</f>
        <v>36.703294104294741</v>
      </c>
      <c r="GA36" s="9">
        <f ca="1">IF(OR(INDIRECT(CONCATENATE("'2018-05 (Д)'!U",TEXT(MATCH($C36,'2018-05 (Д)'!$C$2:$C$100,0)+1,0)))="Н/Д",INDIRECT(CONCATENATE("'2018-04 (Д)'!U",TEXT(MATCH($C36,'2018-04 (Д)'!$C$2:$C$100,0)+1,0)))="Н/Д",AND(INDIRECT(CONCATENATE("'2018-05 (Д)'!U",TEXT(MATCH($C36,'2018-05 (Д)'!$C$2:$C$100,0)+1,0)))="Н/Д",INDIRECT(CONCATENATE("'2018-04 (Д)'!U",TEXT(MATCH($C36,'2018-04 (Д)'!$C$2:$C$100,0)+1,0))))),"Н/Д",((INDIRECT(CONCATENATE("'2018-05 (Д)'!U",TEXT(MATCH($C36,'2018-05 (Д)'!$C$2:$C$100,0)+1,0)))-INDIRECT(CONCATENATE("'2018-04 (Д)'!U",TEXT(MATCH($C36,'2018-04 (Д)'!$C$2:$C$100,0)+1,0))))/INDIRECT(CONCATENATE("'2018-04 (Д)'!U",TEXT(MATCH($C36,'2018-04 (Д)'!$C$2:$C$100,0)+1,0))))*100)</f>
        <v>58.494807764521553</v>
      </c>
      <c r="GB36" s="9">
        <f ca="1">IF(OR(INDIRECT(CONCATENATE("'2018-06 (Д)'!U",TEXT(MATCH($C36,'2018-06 (Д)'!$C$2:$C$100,0)+1,0)))="Н/Д",INDIRECT(CONCATENATE("'2018-05 (Д)'!U",TEXT(MATCH($C36,'2018-05 (Д)'!$C$2:$C$100,0)+1,0)))="Н/Д",AND(INDIRECT(CONCATENATE("'2018-06 (Д)'!U",TEXT(MATCH($C36,'2018-06 (Д)'!$C$2:$C$100,0)+1,0)))="Н/Д",INDIRECT(CONCATENATE("'2018-05 (Д)'!U",TEXT(MATCH($C36,'2018-05 (Д)'!$C$2:$C$100,0)+1,0))))),"Н/Д",((INDIRECT(CONCATENATE("'2018-06 (Д)'!U",TEXT(MATCH($C36,'2018-06 (Д)'!$C$2:$C$100,0)+1,0)))-INDIRECT(CONCATENATE("'2018-05 (Д)'!U",TEXT(MATCH($C36,'2018-05 (Д)'!$C$2:$C$100,0)+1,0))))/INDIRECT(CONCATENATE("'2018-05 (Д)'!U",TEXT(MATCH($C36,'2018-05 (Д)'!$C$2:$C$100,0)+1,0))))*100)</f>
        <v>-71.933579362308635</v>
      </c>
      <c r="GC36" s="9">
        <f ca="1">IF(OR(INDIRECT(CONCATENATE("'2018-07 (Д)'!U",TEXT(MATCH($C36,'2018-07 (Д)'!$C$2:$C$100,0)+1,0)))="Н/Д",INDIRECT(CONCATENATE("'2018-06 (Д)'!U",TEXT(MATCH($C36,'2018-06 (Д)'!$C$2:$C$100,0)+1,0)))="Н/Д",AND(INDIRECT(CONCATENATE("'2018-07 (Д)'!U",TEXT(MATCH($C36,'2018-07 (Д)'!$C$2:$C$100,0)+1,0)))="Н/Д",INDIRECT(CONCATENATE("'2018-06 (Д)'!U",TEXT(MATCH($C36,'2018-06 (Д)'!$C$2:$C$100,0)+1,0))))),"Н/Д",((INDIRECT(CONCATENATE("'2018-07 (Д)'!U",TEXT(MATCH($C36,'2018-07 (Д)'!$C$2:$C$100,0)+1,0)))-INDIRECT(CONCATENATE("'2018-06 (Д)'!U",TEXT(MATCH($C36,'2018-06 (Д)'!$C$2:$C$100,0)+1,0))))/INDIRECT(CONCATENATE("'2018-06 (Д)'!U",TEXT(MATCH($C36,'2018-06 (Д)'!$C$2:$C$100,0)+1,0))))*100)</f>
        <v>163.27648554638571</v>
      </c>
      <c r="GD36" s="9">
        <f ca="1">IF(OR(INDIRECT(CONCATENATE("'2018-08 (Д)'!U",TEXT(MATCH($C36,'2018-08 (Д)'!$C$2:$C$100,0)+1,0)))="Н/Д",INDIRECT(CONCATENATE("'2018-07 (Д)'!U",TEXT(MATCH($C36,'2018-07 (Д)'!$C$2:$C$100,0)+1,0)))="Н/Д",AND(INDIRECT(CONCATENATE("'2018-08 (Д)'!U",TEXT(MATCH($C36,'2018-08 (Д)'!$C$2:$C$100,0)+1,0)))="Н/Д",INDIRECT(CONCATENATE("'2018-07 (Д)'!U",TEXT(MATCH($C36,'2018-07 (Д)'!$C$2:$C$100,0)+1,0))))),"Н/Д",((INDIRECT(CONCATENATE("'2018-08 (Д)'!U",TEXT(MATCH($C36,'2018-08 (Д)'!$C$2:$C$100,0)+1,0)))-INDIRECT(CONCATENATE("'2018-07 (Д)'!U",TEXT(MATCH($C36,'2018-07 (Д)'!$C$2:$C$100,0)+1,0))))/INDIRECT(CONCATENATE("'2018-07 (Д)'!U",TEXT(MATCH($C36,'2018-07 (Д)'!$C$2:$C$100,0)+1,0))))*100)</f>
        <v>-61.909853366742972</v>
      </c>
      <c r="GE36" s="9">
        <f ca="1">IF(OR(INDIRECT(CONCATENATE("'2018-09 (Д)'!U",TEXT(MATCH($C36,'2018-09 (Д)'!$C$2:$C$100,0)+1,0)))="Н/Д",INDIRECT(CONCATENATE("'2018-08 (Д)'!U",TEXT(MATCH($C36,'2018-08 (Д)'!$C$2:$C$100,0)+1,0)))="Н/Д",AND(INDIRECT(CONCATENATE("'2018-09 (Д)'!U",TEXT(MATCH($C36,'2018-09 (Д)'!$C$2:$C$100,0)+1,0)))="Н/Д",INDIRECT(CONCATENATE("'2018-08 (Д)'!U",TEXT(MATCH($C36,'2018-08 (Д)'!$C$2:$C$100,0)+1,0))))),"Н/Д",((INDIRECT(CONCATENATE("'2018-09 (Д)'!U",TEXT(MATCH($C36,'2018-09 (Д)'!$C$2:$C$100,0)+1,0)))-INDIRECT(CONCATENATE("'2018-08 (Д)'!U",TEXT(MATCH($C36,'2018-08 (Д)'!$C$2:$C$100,0)+1,0))))/INDIRECT(CONCATENATE("'2018-08 (Д)'!U",TEXT(MATCH($C36,'2018-08 (Д)'!$C$2:$C$100,0)+1,0))))*100)</f>
        <v>155.01610283547663</v>
      </c>
      <c r="GF36" s="9">
        <f ca="1">IF(OR(INDIRECT(CONCATENATE("'2018-10 (Д)'!U",TEXT(MATCH($C36,'2018-10 (Д)'!$C$2:$C$100,0)+1,0)))="Н/Д",INDIRECT(CONCATENATE("'2018-09 (Д)'!U",TEXT(MATCH($C36,'2018-09 (Д)'!$C$2:$C$100,0)+1,0)))="Н/Д",AND(INDIRECT(CONCATENATE("'2018-10 (Д)'!U",TEXT(MATCH($C36,'2018-10 (Д)'!$C$2:$C$100,0)+1,0)))="Н/Д",INDIRECT(CONCATENATE("'2018-09 (Д)'!U",TEXT(MATCH($C36,'2018-09 (Д)'!$C$2:$C$100,0)+1,0))))),"Н/Д",((INDIRECT(CONCATENATE("'2018-10 (Д)'!U",TEXT(MATCH($C36,'2018-10 (Д)'!$C$2:$C$100,0)+1,0)))-INDIRECT(CONCATENATE("'2018-09 (Д)'!U",TEXT(MATCH($C36,'2018-09 (Д)'!$C$2:$C$100,0)+1,0))))/INDIRECT(CONCATENATE("'2018-09 (Д)'!U",TEXT(MATCH($C36,'2018-09 (Д)'!$C$2:$C$100,0)+1,0))))*100)</f>
        <v>-31.063404805539164</v>
      </c>
      <c r="GG36" s="9">
        <f ca="1">IF(OR(INDIRECT(CONCATENATE("'2018-11 (Д)'!U",TEXT(MATCH($C36,'2018-11 (Д)'!$C$2:$C$100,0)+1,0)))="Н/Д",INDIRECT(CONCATENATE("'2018-10 (Д)'!U",TEXT(MATCH($C36,'2018-10 (Д)'!$C$2:$C$100,0)+1,0)))="Н/Д",AND(INDIRECT(CONCATENATE("'2018-11 (Д)'!U",TEXT(MATCH($C36,'2018-11 (Д)'!$C$2:$C$100,0)+1,0)))="Н/Д",INDIRECT(CONCATENATE("'2018-10 (Д)'!U",TEXT(MATCH($C36,'2018-10 (Д)'!$C$2:$C$100,0)+1,0))))),"Н/Д",((INDIRECT(CONCATENATE("'2018-11 (Д)'!U",TEXT(MATCH($C36,'2018-11 (Д)'!$C$2:$C$100,0)+1,0)))-INDIRECT(CONCATENATE("'2018-10 (Д)'!U",TEXT(MATCH($C36,'2018-10 (Д)'!$C$2:$C$100,0)+1,0))))/INDIRECT(CONCATENATE("'2018-10 (Д)'!U",TEXT(MATCH($C36,'2018-10 (Д)'!$C$2:$C$100,0)+1,0))))*100)</f>
        <v>42.638104547739211</v>
      </c>
      <c r="GH36" s="9">
        <f ca="1">IF(OR(INDIRECT(CONCATENATE("'2018-12 (Д)'!U",TEXT(MATCH($C36,'2018-12 (Д)'!$C$2:$C$100,0)+1,0)))="Н/Д",INDIRECT(CONCATENATE("'2018-11 (Д)'!U",TEXT(MATCH($C36,'2018-11 (Д)'!$C$2:$C$100,0)+1,0)))="Н/Д",AND(INDIRECT(CONCATENATE("'2018-12 (Д)'!U",TEXT(MATCH($C36,'2018-12 (Д)'!$C$2:$C$100,0)+1,0)))="Н/Д",INDIRECT(CONCATENATE("'2018-11 (Д)'!U",TEXT(MATCH($C36,'2018-11 (Д)'!$C$2:$C$100,0)+1,0))))),"Н/Д",((INDIRECT(CONCATENATE("'2018-12 (Д)'!U",TEXT(MATCH($C36,'2018-12 (Д)'!$C$2:$C$100,0)+1,0)))-INDIRECT(CONCATENATE("'2018-11 (Д)'!U",TEXT(MATCH($C36,'2018-11 (Д)'!$C$2:$C$100,0)+1,0))))/INDIRECT(CONCATENATE("'2018-11 (Д)'!U",TEXT(MATCH($C36,'2018-11 (Д)'!$C$2:$C$100,0)+1,0))))*100)</f>
        <v>-44.91057110773891</v>
      </c>
      <c r="GI36" s="9"/>
      <c r="GJ36" s="9">
        <f ca="1">IF(OR(INDIRECT(CONCATENATE("'2018-03 (Д)'!V",TEXT(MATCH($C36,'2018-03 (Д)'!$C$2:$C$100,0)+1,0)))="Н/Д",INDIRECT(CONCATENATE("'2018-02 (Д)'!V",TEXT(MATCH($C36,'2018-02 (Д)'!$C$2:$C$100,0)+1,0)))="Н/Д",AND(INDIRECT(CONCATENATE("'2018-03 (Д)'!V",TEXT(MATCH($C36,'2018-03 (Д)'!$C$2:$C$100,0)+1,0)))="Н/Д",INDIRECT(CONCATENATE("'2018-02 (Д)'!V",TEXT(MATCH($C36,'2018-02 (Д)'!$C$2:$C$100,0)+1,0))))),"Н/Д",((INDIRECT(CONCATENATE("'2018-03 (Д)'!V",TEXT(MATCH($C36,'2018-03 (Д)'!$C$2:$C$100,0)+1,0)))-INDIRECT(CONCATENATE("'2018-02 (Д)'!V",TEXT(MATCH($C36,'2018-02 (Д)'!$C$2:$C$100,0)+1,0))))/INDIRECT(CONCATENATE("'2018-02 (Д)'!V",TEXT(MATCH($C36,'2018-02 (Д)'!$C$2:$C$100,0)+1,0))))*100)</f>
        <v>12.851826893257263</v>
      </c>
      <c r="GK36" s="9">
        <f ca="1">IF(OR(INDIRECT(CONCATENATE("'2018-04 (Д)'!V",TEXT(MATCH($C36,'2018-04 (Д)'!$C$2:$C$100,0)+1,0)))="Н/Д",INDIRECT(CONCATENATE("'2018-03 (Д)'!V",TEXT(MATCH($C36,'2018-03 (Д)'!$C$2:$C$100,0)+1,0)))="Н/Д",AND(INDIRECT(CONCATENATE("'2018-04 (Д)'!V",TEXT(MATCH($C36,'2018-04 (Д)'!$C$2:$C$100,0)+1,0)))="Н/Д",INDIRECT(CONCATENATE("'2018-03 (Д)'!V",TEXT(MATCH($C36,'2018-03 (Д)'!$C$2:$C$100,0)+1,0))))),"Н/Д",((INDIRECT(CONCATENATE("'2018-04 (Д)'!V",TEXT(MATCH($C36,'2018-04 (Д)'!$C$2:$C$100,0)+1,0)))-INDIRECT(CONCATENATE("'2018-03 (Д)'!V",TEXT(MATCH($C36,'2018-03 (Д)'!$C$2:$C$100,0)+1,0))))/INDIRECT(CONCATENATE("'2018-03 (Д)'!V",TEXT(MATCH($C36,'2018-03 (Д)'!$C$2:$C$100,0)+1,0))))*100)</f>
        <v>29.322626540796147</v>
      </c>
      <c r="GL36" s="9">
        <f ca="1">IF(OR(INDIRECT(CONCATENATE("'2018-05 (Д)'!V",TEXT(MATCH($C36,'2018-05 (Д)'!$C$2:$C$100,0)+1,0)))="Н/Д",INDIRECT(CONCATENATE("'2018-04 (Д)'!V",TEXT(MATCH($C36,'2018-04 (Д)'!$C$2:$C$100,0)+1,0)))="Н/Д",AND(INDIRECT(CONCATENATE("'2018-05 (Д)'!V",TEXT(MATCH($C36,'2018-05 (Д)'!$C$2:$C$100,0)+1,0)))="Н/Д",INDIRECT(CONCATENATE("'2018-04 (Д)'!V",TEXT(MATCH($C36,'2018-04 (Д)'!$C$2:$C$100,0)+1,0))))),"Н/Д",((INDIRECT(CONCATENATE("'2018-05 (Д)'!V",TEXT(MATCH($C36,'2018-05 (Д)'!$C$2:$C$100,0)+1,0)))-INDIRECT(CONCATENATE("'2018-04 (Д)'!V",TEXT(MATCH($C36,'2018-04 (Д)'!$C$2:$C$100,0)+1,0))))/INDIRECT(CONCATENATE("'2018-04 (Д)'!V",TEXT(MATCH($C36,'2018-04 (Д)'!$C$2:$C$100,0)+1,0))))*100)</f>
        <v>60.482533663551472</v>
      </c>
      <c r="GM36" s="9">
        <f ca="1">IF(OR(INDIRECT(CONCATENATE("'2018-06 (Д)'!V",TEXT(MATCH($C36,'2018-06 (Д)'!$C$2:$C$100,0)+1,0)))="Н/Д",INDIRECT(CONCATENATE("'2018-05 (Д)'!V",TEXT(MATCH($C36,'2018-05 (Д)'!$C$2:$C$100,0)+1,0)))="Н/Д",AND(INDIRECT(CONCATENATE("'2018-06 (Д)'!V",TEXT(MATCH($C36,'2018-06 (Д)'!$C$2:$C$100,0)+1,0)))="Н/Д",INDIRECT(CONCATENATE("'2018-05 (Д)'!V",TEXT(MATCH($C36,'2018-05 (Д)'!$C$2:$C$100,0)+1,0))))),"Н/Д",((INDIRECT(CONCATENATE("'2018-06 (Д)'!V",TEXT(MATCH($C36,'2018-06 (Д)'!$C$2:$C$100,0)+1,0)))-INDIRECT(CONCATENATE("'2018-05 (Д)'!V",TEXT(MATCH($C36,'2018-05 (Д)'!$C$2:$C$100,0)+1,0))))/INDIRECT(CONCATENATE("'2018-05 (Д)'!V",TEXT(MATCH($C36,'2018-05 (Д)'!$C$2:$C$100,0)+1,0))))*100)</f>
        <v>-18.559810268306197</v>
      </c>
      <c r="GN36" s="9">
        <f ca="1">IF(OR(INDIRECT(CONCATENATE("'2018-07 (Д)'!V",TEXT(MATCH($C36,'2018-07 (Д)'!$C$2:$C$100,0)+1,0)))="Н/Д",INDIRECT(CONCATENATE("'2018-06 (Д)'!V",TEXT(MATCH($C36,'2018-06 (Д)'!$C$2:$C$100,0)+1,0)))="Н/Д",AND(INDIRECT(CONCATENATE("'2018-07 (Д)'!V",TEXT(MATCH($C36,'2018-07 (Д)'!$C$2:$C$100,0)+1,0)))="Н/Д",INDIRECT(CONCATENATE("'2018-06 (Д)'!V",TEXT(MATCH($C36,'2018-06 (Д)'!$C$2:$C$100,0)+1,0))))),"Н/Д",((INDIRECT(CONCATENATE("'2018-07 (Д)'!V",TEXT(MATCH($C36,'2018-07 (Д)'!$C$2:$C$100,0)+1,0)))-INDIRECT(CONCATENATE("'2018-06 (Д)'!V",TEXT(MATCH($C36,'2018-06 (Д)'!$C$2:$C$100,0)+1,0))))/INDIRECT(CONCATENATE("'2018-06 (Д)'!V",TEXT(MATCH($C36,'2018-06 (Д)'!$C$2:$C$100,0)+1,0))))*100)</f>
        <v>-19.762717780795356</v>
      </c>
      <c r="GO36" s="9">
        <f ca="1">IF(OR(INDIRECT(CONCATENATE("'2018-08 (Д)'!V",TEXT(MATCH($C36,'2018-08 (Д)'!$C$2:$C$100,0)+1,0)))="Н/Д",INDIRECT(CONCATENATE("'2018-07 (Д)'!V",TEXT(MATCH($C36,'2018-07 (Д)'!$C$2:$C$100,0)+1,0)))="Н/Д",AND(INDIRECT(CONCATENATE("'2018-08 (Д)'!V",TEXT(MATCH($C36,'2018-08 (Д)'!$C$2:$C$100,0)+1,0)))="Н/Д",INDIRECT(CONCATENATE("'2018-07 (Д)'!V",TEXT(MATCH($C36,'2018-07 (Д)'!$C$2:$C$100,0)+1,0))))),"Н/Д",((INDIRECT(CONCATENATE("'2018-08 (Д)'!V",TEXT(MATCH($C36,'2018-08 (Д)'!$C$2:$C$100,0)+1,0)))-INDIRECT(CONCATENATE("'2018-07 (Д)'!V",TEXT(MATCH($C36,'2018-07 (Д)'!$C$2:$C$100,0)+1,0))))/INDIRECT(CONCATENATE("'2018-07 (Д)'!V",TEXT(MATCH($C36,'2018-07 (Д)'!$C$2:$C$100,0)+1,0))))*100)</f>
        <v>-23.80386464233715</v>
      </c>
      <c r="GP36" s="9">
        <f ca="1">IF(OR(INDIRECT(CONCATENATE("'2018-09 (Д)'!V",TEXT(MATCH($C36,'2018-09 (Д)'!$C$2:$C$100,0)+1,0)))="Н/Д",INDIRECT(CONCATENATE("'2018-08 (Д)'!V",TEXT(MATCH($C36,'2018-08 (Д)'!$C$2:$C$100,0)+1,0)))="Н/Д",AND(INDIRECT(CONCATENATE("'2018-09 (Д)'!V",TEXT(MATCH($C36,'2018-09 (Д)'!$C$2:$C$100,0)+1,0)))="Н/Д",INDIRECT(CONCATENATE("'2018-08 (Д)'!V",TEXT(MATCH($C36,'2018-08 (Д)'!$C$2:$C$100,0)+1,0))))),"Н/Д",((INDIRECT(CONCATENATE("'2018-09 (Д)'!V",TEXT(MATCH($C36,'2018-09 (Д)'!$C$2:$C$100,0)+1,0)))-INDIRECT(CONCATENATE("'2018-08 (Д)'!V",TEXT(MATCH($C36,'2018-08 (Д)'!$C$2:$C$100,0)+1,0))))/INDIRECT(CONCATENATE("'2018-08 (Д)'!V",TEXT(MATCH($C36,'2018-08 (Д)'!$C$2:$C$100,0)+1,0))))*100)</f>
        <v>122.22007733386479</v>
      </c>
      <c r="GQ36" s="9">
        <f ca="1">IF(OR(INDIRECT(CONCATENATE("'2018-10 (Д)'!V",TEXT(MATCH($C36,'2018-10 (Д)'!$C$2:$C$100,0)+1,0)))="Н/Д",INDIRECT(CONCATENATE("'2018-09 (Д)'!V",TEXT(MATCH($C36,'2018-09 (Д)'!$C$2:$C$100,0)+1,0)))="Н/Д",AND(INDIRECT(CONCATENATE("'2018-10 (Д)'!V",TEXT(MATCH($C36,'2018-10 (Д)'!$C$2:$C$100,0)+1,0)))="Н/Д",INDIRECT(CONCATENATE("'2018-09 (Д)'!V",TEXT(MATCH($C36,'2018-09 (Д)'!$C$2:$C$100,0)+1,0))))),"Н/Д",((INDIRECT(CONCATENATE("'2018-10 (Д)'!V",TEXT(MATCH($C36,'2018-10 (Д)'!$C$2:$C$100,0)+1,0)))-INDIRECT(CONCATENATE("'2018-09 (Д)'!V",TEXT(MATCH($C36,'2018-09 (Д)'!$C$2:$C$100,0)+1,0))))/INDIRECT(CONCATENATE("'2018-09 (Д)'!V",TEXT(MATCH($C36,'2018-09 (Д)'!$C$2:$C$100,0)+1,0))))*100)</f>
        <v>6.6433122420246935</v>
      </c>
      <c r="GR36" s="9">
        <f ca="1">IF(OR(INDIRECT(CONCATENATE("'2018-11 (Д)'!V",TEXT(MATCH($C36,'2018-11 (Д)'!$C$2:$C$100,0)+1,0)))="Н/Д",INDIRECT(CONCATENATE("'2018-10 (Д)'!V",TEXT(MATCH($C36,'2018-10 (Д)'!$C$2:$C$100,0)+1,0)))="Н/Д",AND(INDIRECT(CONCATENATE("'2018-11 (Д)'!V",TEXT(MATCH($C36,'2018-11 (Д)'!$C$2:$C$100,0)+1,0)))="Н/Д",INDIRECT(CONCATENATE("'2018-10 (Д)'!V",TEXT(MATCH($C36,'2018-10 (Д)'!$C$2:$C$100,0)+1,0))))),"Н/Д",((INDIRECT(CONCATENATE("'2018-11 (Д)'!V",TEXT(MATCH($C36,'2018-11 (Д)'!$C$2:$C$100,0)+1,0)))-INDIRECT(CONCATENATE("'2018-10 (Д)'!V",TEXT(MATCH($C36,'2018-10 (Д)'!$C$2:$C$100,0)+1,0))))/INDIRECT(CONCATENATE("'2018-10 (Д)'!V",TEXT(MATCH($C36,'2018-10 (Д)'!$C$2:$C$100,0)+1,0))))*100)</f>
        <v>-49.696181839206858</v>
      </c>
      <c r="GS36" s="9">
        <f ca="1">IF(OR(INDIRECT(CONCATENATE("'2018-12 (Д)'!V",TEXT(MATCH($C36,'2018-12 (Д)'!$C$2:$C$100,0)+1,0)))="Н/Д",INDIRECT(CONCATENATE("'2018-11 (Д)'!V",TEXT(MATCH($C36,'2018-11 (Д)'!$C$2:$C$100,0)+1,0)))="Н/Д",AND(INDIRECT(CONCATENATE("'2018-12 (Д)'!V",TEXT(MATCH($C36,'2018-12 (Д)'!$C$2:$C$100,0)+1,0)))="Н/Д",INDIRECT(CONCATENATE("'2018-11 (Д)'!V",TEXT(MATCH($C36,'2018-11 (Д)'!$C$2:$C$100,0)+1,0))))),"Н/Д",((INDIRECT(CONCATENATE("'2018-12 (Д)'!V",TEXT(MATCH($C36,'2018-12 (Д)'!$C$2:$C$100,0)+1,0)))-INDIRECT(CONCATENATE("'2018-11 (Д)'!V",TEXT(MATCH($C36,'2018-11 (Д)'!$C$2:$C$100,0)+1,0))))/INDIRECT(CONCATENATE("'2018-11 (Д)'!V",TEXT(MATCH($C36,'2018-11 (Д)'!$C$2:$C$100,0)+1,0))))*100)</f>
        <v>87.207614651625249</v>
      </c>
      <c r="GT36" s="9"/>
      <c r="GU36" s="9">
        <f ca="1">IF(OR(INDIRECT(CONCATENATE("'2018-03 (Д)'!W",TEXT(MATCH($C36,'2018-03 (Д)'!$C$2:$C$100,0)+1,0)))="Н/Д",INDIRECT(CONCATENATE("'2018-02 (Д)'!W",TEXT(MATCH($C36,'2018-02 (Д)'!$C$2:$C$100,0)+1,0)))="Н/Д",AND(INDIRECT(CONCATENATE("'2018-03 (Д)'!W",TEXT(MATCH($C36,'2018-03 (Д)'!$C$2:$C$100,0)+1,0)))="Н/Д",INDIRECT(CONCATENATE("'2018-02 (Д)'!W",TEXT(MATCH($C36,'2018-02 (Д)'!$C$2:$C$100,0)+1,0))))),"Н/Д",((INDIRECT(CONCATENATE("'2018-03 (Д)'!W",TEXT(MATCH($C36,'2018-03 (Д)'!$C$2:$C$100,0)+1,0)))-INDIRECT(CONCATENATE("'2018-02 (Д)'!W",TEXT(MATCH($C36,'2018-02 (Д)'!$C$2:$C$100,0)+1,0))))/INDIRECT(CONCATENATE("'2018-02 (Д)'!W",TEXT(MATCH($C36,'2018-02 (Д)'!$C$2:$C$100,0)+1,0))))*100)</f>
        <v>-5.1687283299126552</v>
      </c>
      <c r="GV36" s="9">
        <f ca="1">IF(OR(INDIRECT(CONCATENATE("'2018-04 (Д)'!W",TEXT(MATCH($C36,'2018-04 (Д)'!$C$2:$C$100,0)+1,0)))="Н/Д",INDIRECT(CONCATENATE("'2018-03 (Д)'!W",TEXT(MATCH($C36,'2018-03 (Д)'!$C$2:$C$100,0)+1,0)))="Н/Д",AND(INDIRECT(CONCATENATE("'2018-04 (Д)'!W",TEXT(MATCH($C36,'2018-04 (Д)'!$C$2:$C$100,0)+1,0)))="Н/Д",INDIRECT(CONCATENATE("'2018-03 (Д)'!W",TEXT(MATCH($C36,'2018-03 (Д)'!$C$2:$C$100,0)+1,0))))),"Н/Д",((INDIRECT(CONCATENATE("'2018-04 (Д)'!W",TEXT(MATCH($C36,'2018-04 (Д)'!$C$2:$C$100,0)+1,0)))-INDIRECT(CONCATENATE("'2018-03 (Д)'!W",TEXT(MATCH($C36,'2018-03 (Д)'!$C$2:$C$100,0)+1,0))))/INDIRECT(CONCATENATE("'2018-03 (Д)'!W",TEXT(MATCH($C36,'2018-03 (Д)'!$C$2:$C$100,0)+1,0))))*100)</f>
        <v>74.33542732615669</v>
      </c>
      <c r="GW36" s="9">
        <f ca="1">IF(OR(INDIRECT(CONCATENATE("'2018-05 (Д)'!W",TEXT(MATCH($C36,'2018-05 (Д)'!$C$2:$C$100,0)+1,0)))="Н/Д",INDIRECT(CONCATENATE("'2018-04 (Д)'!W",TEXT(MATCH($C36,'2018-04 (Д)'!$C$2:$C$100,0)+1,0)))="Н/Д",AND(INDIRECT(CONCATENATE("'2018-05 (Д)'!W",TEXT(MATCH($C36,'2018-05 (Д)'!$C$2:$C$100,0)+1,0)))="Н/Д",INDIRECT(CONCATENATE("'2018-04 (Д)'!W",TEXT(MATCH($C36,'2018-04 (Д)'!$C$2:$C$100,0)+1,0))))),"Н/Д",((INDIRECT(CONCATENATE("'2018-05 (Д)'!W",TEXT(MATCH($C36,'2018-05 (Д)'!$C$2:$C$100,0)+1,0)))-INDIRECT(CONCATENATE("'2018-04 (Д)'!W",TEXT(MATCH($C36,'2018-04 (Д)'!$C$2:$C$100,0)+1,0))))/INDIRECT(CONCATENATE("'2018-04 (Д)'!W",TEXT(MATCH($C36,'2018-04 (Д)'!$C$2:$C$100,0)+1,0))))*100)</f>
        <v>6.9651021700748466</v>
      </c>
      <c r="GX36" s="9">
        <f ca="1">IF(OR(INDIRECT(CONCATENATE("'2018-06 (Д)'!W",TEXT(MATCH($C36,'2018-06 (Д)'!$C$2:$C$100,0)+1,0)))="Н/Д",INDIRECT(CONCATENATE("'2018-05 (Д)'!W",TEXT(MATCH($C36,'2018-05 (Д)'!$C$2:$C$100,0)+1,0)))="Н/Д",AND(INDIRECT(CONCATENATE("'2018-06 (Д)'!W",TEXT(MATCH($C36,'2018-06 (Д)'!$C$2:$C$100,0)+1,0)))="Н/Д",INDIRECT(CONCATENATE("'2018-05 (Д)'!W",TEXT(MATCH($C36,'2018-05 (Д)'!$C$2:$C$100,0)+1,0))))),"Н/Д",((INDIRECT(CONCATENATE("'2018-06 (Д)'!W",TEXT(MATCH($C36,'2018-06 (Д)'!$C$2:$C$100,0)+1,0)))-INDIRECT(CONCATENATE("'2018-05 (Д)'!W",TEXT(MATCH($C36,'2018-05 (Д)'!$C$2:$C$100,0)+1,0))))/INDIRECT(CONCATENATE("'2018-05 (Д)'!W",TEXT(MATCH($C36,'2018-05 (Д)'!$C$2:$C$100,0)+1,0))))*100)</f>
        <v>-5.1255445404333244</v>
      </c>
      <c r="GY36" s="9">
        <f ca="1">IF(OR(INDIRECT(CONCATENATE("'2018-07 (Д)'!W",TEXT(MATCH($C36,'2018-07 (Д)'!$C$2:$C$100,0)+1,0)))="Н/Д",INDIRECT(CONCATENATE("'2018-06 (Д)'!W",TEXT(MATCH($C36,'2018-06 (Д)'!$C$2:$C$100,0)+1,0)))="Н/Д",AND(INDIRECT(CONCATENATE("'2018-07 (Д)'!W",TEXT(MATCH($C36,'2018-07 (Д)'!$C$2:$C$100,0)+1,0)))="Н/Д",INDIRECT(CONCATENATE("'2018-06 (Д)'!W",TEXT(MATCH($C36,'2018-06 (Д)'!$C$2:$C$100,0)+1,0))))),"Н/Д",((INDIRECT(CONCATENATE("'2018-07 (Д)'!W",TEXT(MATCH($C36,'2018-07 (Д)'!$C$2:$C$100,0)+1,0)))-INDIRECT(CONCATENATE("'2018-06 (Д)'!W",TEXT(MATCH($C36,'2018-06 (Д)'!$C$2:$C$100,0)+1,0))))/INDIRECT(CONCATENATE("'2018-06 (Д)'!W",TEXT(MATCH($C36,'2018-06 (Д)'!$C$2:$C$100,0)+1,0))))*100)</f>
        <v>-22.352438237025627</v>
      </c>
      <c r="GZ36" s="9">
        <f ca="1">IF(OR(INDIRECT(CONCATENATE("'2018-08 (Д)'!W",TEXT(MATCH($C36,'2018-08 (Д)'!$C$2:$C$100,0)+1,0)))="Н/Д",INDIRECT(CONCATENATE("'2018-07 (Д)'!W",TEXT(MATCH($C36,'2018-07 (Д)'!$C$2:$C$100,0)+1,0)))="Н/Д",AND(INDIRECT(CONCATENATE("'2018-08 (Д)'!W",TEXT(MATCH($C36,'2018-08 (Д)'!$C$2:$C$100,0)+1,0)))="Н/Д",INDIRECT(CONCATENATE("'2018-07 (Д)'!W",TEXT(MATCH($C36,'2018-07 (Д)'!$C$2:$C$100,0)+1,0))))),"Н/Д",((INDIRECT(CONCATENATE("'2018-08 (Д)'!W",TEXT(MATCH($C36,'2018-08 (Д)'!$C$2:$C$100,0)+1,0)))-INDIRECT(CONCATENATE("'2018-07 (Д)'!W",TEXT(MATCH($C36,'2018-07 (Д)'!$C$2:$C$100,0)+1,0))))/INDIRECT(CONCATENATE("'2018-07 (Д)'!W",TEXT(MATCH($C36,'2018-07 (Д)'!$C$2:$C$100,0)+1,0))))*100)</f>
        <v>26.553052650589397</v>
      </c>
      <c r="HA36" s="9">
        <f ca="1">IF(OR(INDIRECT(CONCATENATE("'2018-09 (Д)'!W",TEXT(MATCH($C36,'2018-09 (Д)'!$C$2:$C$100,0)+1,0)))="Н/Д",INDIRECT(CONCATENATE("'2018-08 (Д)'!W",TEXT(MATCH($C36,'2018-08 (Д)'!$C$2:$C$100,0)+1,0)))="Н/Д",AND(INDIRECT(CONCATENATE("'2018-09 (Д)'!W",TEXT(MATCH($C36,'2018-09 (Д)'!$C$2:$C$100,0)+1,0)))="Н/Д",INDIRECT(CONCATENATE("'2018-08 (Д)'!W",TEXT(MATCH($C36,'2018-08 (Д)'!$C$2:$C$100,0)+1,0))))),"Н/Д",((INDIRECT(CONCATENATE("'2018-09 (Д)'!W",TEXT(MATCH($C36,'2018-09 (Д)'!$C$2:$C$100,0)+1,0)))-INDIRECT(CONCATENATE("'2018-08 (Д)'!W",TEXT(MATCH($C36,'2018-08 (Д)'!$C$2:$C$100,0)+1,0))))/INDIRECT(CONCATENATE("'2018-08 (Д)'!W",TEXT(MATCH($C36,'2018-08 (Д)'!$C$2:$C$100,0)+1,0))))*100)</f>
        <v>-0.2889492794116163</v>
      </c>
      <c r="HB36" s="9">
        <f ca="1">IF(OR(INDIRECT(CONCATENATE("'2018-10 (Д)'!W",TEXT(MATCH($C36,'2018-10 (Д)'!$C$2:$C$100,0)+1,0)))="Н/Д",INDIRECT(CONCATENATE("'2018-09 (Д)'!W",TEXT(MATCH($C36,'2018-09 (Д)'!$C$2:$C$100,0)+1,0)))="Н/Д",AND(INDIRECT(CONCATENATE("'2018-10 (Д)'!W",TEXT(MATCH($C36,'2018-10 (Д)'!$C$2:$C$100,0)+1,0)))="Н/Д",INDIRECT(CONCATENATE("'2018-09 (Д)'!W",TEXT(MATCH($C36,'2018-09 (Д)'!$C$2:$C$100,0)+1,0))))),"Н/Д",((INDIRECT(CONCATENATE("'2018-10 (Д)'!W",TEXT(MATCH($C36,'2018-10 (Д)'!$C$2:$C$100,0)+1,0)))-INDIRECT(CONCATENATE("'2018-09 (Д)'!W",TEXT(MATCH($C36,'2018-09 (Д)'!$C$2:$C$100,0)+1,0))))/INDIRECT(CONCATENATE("'2018-09 (Д)'!W",TEXT(MATCH($C36,'2018-09 (Д)'!$C$2:$C$100,0)+1,0))))*100)</f>
        <v>-12.919564384515036</v>
      </c>
      <c r="HC36" s="9">
        <f ca="1">IF(OR(INDIRECT(CONCATENATE("'2018-11 (Д)'!W",TEXT(MATCH($C36,'2018-11 (Д)'!$C$2:$C$100,0)+1,0)))="Н/Д",INDIRECT(CONCATENATE("'2018-10 (Д)'!W",TEXT(MATCH($C36,'2018-10 (Д)'!$C$2:$C$100,0)+1,0)))="Н/Д",AND(INDIRECT(CONCATENATE("'2018-11 (Д)'!W",TEXT(MATCH($C36,'2018-11 (Д)'!$C$2:$C$100,0)+1,0)))="Н/Д",INDIRECT(CONCATENATE("'2018-10 (Д)'!W",TEXT(MATCH($C36,'2018-10 (Д)'!$C$2:$C$100,0)+1,0))))),"Н/Д",((INDIRECT(CONCATENATE("'2018-11 (Д)'!W",TEXT(MATCH($C36,'2018-11 (Д)'!$C$2:$C$100,0)+1,0)))-INDIRECT(CONCATENATE("'2018-10 (Д)'!W",TEXT(MATCH($C36,'2018-10 (Д)'!$C$2:$C$100,0)+1,0))))/INDIRECT(CONCATENATE("'2018-10 (Д)'!W",TEXT(MATCH($C36,'2018-10 (Д)'!$C$2:$C$100,0)+1,0))))*100)</f>
        <v>40.126837106567656</v>
      </c>
      <c r="HD36" s="9">
        <f ca="1">IF(OR(INDIRECT(CONCATENATE("'2018-12 (Д)'!W",TEXT(MATCH($C36,'2018-12 (Д)'!$C$2:$C$100,0)+1,0)))="Н/Д",INDIRECT(CONCATENATE("'2018-11 (Д)'!W",TEXT(MATCH($C36,'2018-11 (Д)'!$C$2:$C$100,0)+1,0)))="Н/Д",AND(INDIRECT(CONCATENATE("'2018-12 (Д)'!W",TEXT(MATCH($C36,'2018-12 (Д)'!$C$2:$C$100,0)+1,0)))="Н/Д",INDIRECT(CONCATENATE("'2018-11 (Д)'!W",TEXT(MATCH($C36,'2018-11 (Д)'!$C$2:$C$100,0)+1,0))))),"Н/Д",((INDIRECT(CONCATENATE("'2018-12 (Д)'!W",TEXT(MATCH($C36,'2018-12 (Д)'!$C$2:$C$100,0)+1,0)))-INDIRECT(CONCATENATE("'2018-11 (Д)'!W",TEXT(MATCH($C36,'2018-11 (Д)'!$C$2:$C$100,0)+1,0))))/INDIRECT(CONCATENATE("'2018-11 (Д)'!W",TEXT(MATCH($C36,'2018-11 (Д)'!$C$2:$C$100,0)+1,0))))*100)</f>
        <v>-7.0257783903157014</v>
      </c>
    </row>
    <row r="37" spans="1:212" x14ac:dyDescent="0.25">
      <c r="A37" s="2" t="s">
        <v>49</v>
      </c>
      <c r="B37" s="2" t="s">
        <v>58</v>
      </c>
      <c r="C37" s="15">
        <v>86000000</v>
      </c>
      <c r="D37" s="9"/>
      <c r="E37" s="9">
        <f ca="1">IF(OR(INDIRECT(CONCATENATE("'2018-03 (Д)'!E",TEXT(MATCH($C37,'2018-03 (Д)'!$C$2:$C$100,0)+1,0)))="Н/Д",INDIRECT(CONCATENATE("'2018-02 (Д)'!E",TEXT(MATCH($C37,'2018-02 (Д)'!$C$2:$C$100,0)+1,0)))="Н/Д",AND(INDIRECT(CONCATENATE("'2018-03 (Д)'!E",TEXT(MATCH($C37,'2018-03 (Д)'!$C$2:$C$100,0)+1,0)))="Н/Д",INDIRECT(CONCATENATE("'2018-02 (Д)'!E",TEXT(MATCH($C37,'2018-02 (Д)'!$C$2:$C$100,0)+1,0))))),"Н/Д",((INDIRECT(CONCATENATE("'2018-03 (Д)'!E",TEXT(MATCH($C37,'2018-03 (Д)'!$C$2:$C$100,0)+1,0)))-INDIRECT(CONCATENATE("'2018-02 (Д)'!E",TEXT(MATCH($C37,'2018-02 (Д)'!$C$2:$C$100,0)+1,0))))/INDIRECT(CONCATENATE("'2018-02 (Д)'!E",TEXT(MATCH($C37,'2018-02 (Д)'!$C$2:$C$100,0)+1,0))))*100)</f>
        <v>17.708903135587608</v>
      </c>
      <c r="F37" s="9">
        <f ca="1">IF(OR(INDIRECT(CONCATENATE("'2018-04 (Д)'!E",TEXT(MATCH($C37,'2018-04 (Д)'!$C$2:$C$100,0)+1,0)))="Н/Д",INDIRECT(CONCATENATE("'2018-03 (Д)'!E",TEXT(MATCH($C37,'2018-03 (Д)'!$C$2:$C$100,0)+1,0)))="Н/Д",AND(INDIRECT(CONCATENATE("'2018-04 (Д)'!E",TEXT(MATCH($C37,'2018-04 (Д)'!$C$2:$C$100,0)+1,0)))="Н/Д",INDIRECT(CONCATENATE("'2018-03 (Д)'!E",TEXT(MATCH($C37,'2018-03 (Д)'!$C$2:$C$100,0)+1,0))))),"Н/Д",((INDIRECT(CONCATENATE("'2018-04 (Д)'!E",TEXT(MATCH($C37,'2018-04 (Д)'!$C$2:$C$100,0)+1,0)))-INDIRECT(CONCATENATE("'2018-03 (Д)'!E",TEXT(MATCH($C37,'2018-03 (Д)'!$C$2:$C$100,0)+1,0))))/INDIRECT(CONCATENATE("'2018-03 (Д)'!E",TEXT(MATCH($C37,'2018-03 (Д)'!$C$2:$C$100,0)+1,0))))*100)</f>
        <v>52.186684242795536</v>
      </c>
      <c r="G37" s="9">
        <f ca="1">IF(OR(INDIRECT(CONCATENATE("'2018-05 (Д)'!E",TEXT(MATCH($C37,'2018-05 (Д)'!$C$2:$C$100,0)+1,0)))="Н/Д",INDIRECT(CONCATENATE("'2018-04 (Д)'!E",TEXT(MATCH($C37,'2018-04 (Д)'!$C$2:$C$100,0)+1,0)))="Н/Д",AND(INDIRECT(CONCATENATE("'2018-05 (Д)'!E",TEXT(MATCH($C37,'2018-05 (Д)'!$C$2:$C$100,0)+1,0)))="Н/Д",INDIRECT(CONCATENATE("'2018-04 (Д)'!E",TEXT(MATCH($C37,'2018-04 (Д)'!$C$2:$C$100,0)+1,0))))),"Н/Д",((INDIRECT(CONCATENATE("'2018-05 (Д)'!E",TEXT(MATCH($C37,'2018-05 (Д)'!$C$2:$C$100,0)+1,0)))-INDIRECT(CONCATENATE("'2018-04 (Д)'!E",TEXT(MATCH($C37,'2018-04 (Д)'!$C$2:$C$100,0)+1,0))))/INDIRECT(CONCATENATE("'2018-04 (Д)'!E",TEXT(MATCH($C37,'2018-04 (Д)'!$C$2:$C$100,0)+1,0))))*100)</f>
        <v>0.44663248194814981</v>
      </c>
      <c r="H37" s="9">
        <f ca="1">IF(OR(INDIRECT(CONCATENATE("'2018-06 (Д)'!E",TEXT(MATCH($C37,'2018-06 (Д)'!$C$2:$C$100,0)+1,0)))="Н/Д",INDIRECT(CONCATENATE("'2018-05 (Д)'!E",TEXT(MATCH($C37,'2018-05 (Д)'!$C$2:$C$100,0)+1,0)))="Н/Д",AND(INDIRECT(CONCATENATE("'2018-06 (Д)'!E",TEXT(MATCH($C37,'2018-06 (Д)'!$C$2:$C$100,0)+1,0)))="Н/Д",INDIRECT(CONCATENATE("'2018-05 (Д)'!E",TEXT(MATCH($C37,'2018-05 (Д)'!$C$2:$C$100,0)+1,0))))),"Н/Д",((INDIRECT(CONCATENATE("'2018-06 (Д)'!E",TEXT(MATCH($C37,'2018-06 (Д)'!$C$2:$C$100,0)+1,0)))-INDIRECT(CONCATENATE("'2018-05 (Д)'!E",TEXT(MATCH($C37,'2018-05 (Д)'!$C$2:$C$100,0)+1,0))))/INDIRECT(CONCATENATE("'2018-05 (Д)'!E",TEXT(MATCH($C37,'2018-05 (Д)'!$C$2:$C$100,0)+1,0))))*100)</f>
        <v>-1.5292956499728898</v>
      </c>
      <c r="I37" s="9">
        <f ca="1">IF(OR(INDIRECT(CONCATENATE("'2018-07 (Д)'!E",TEXT(MATCH($C37,'2018-07 (Д)'!$C$2:$C$100,0)+1,0)))="Н/Д",INDIRECT(CONCATENATE("'2018-06 (Д)'!E",TEXT(MATCH($C37,'2018-06 (Д)'!$C$2:$C$100,0)+1,0)))="Н/Д",AND(INDIRECT(CONCATENATE("'2018-07 (Д)'!E",TEXT(MATCH($C37,'2018-07 (Д)'!$C$2:$C$100,0)+1,0)))="Н/Д",INDIRECT(CONCATENATE("'2018-06 (Д)'!E",TEXT(MATCH($C37,'2018-06 (Д)'!$C$2:$C$100,0)+1,0))))),"Н/Д",((INDIRECT(CONCATENATE("'2018-07 (Д)'!E",TEXT(MATCH($C37,'2018-07 (Д)'!$C$2:$C$100,0)+1,0)))-INDIRECT(CONCATENATE("'2018-06 (Д)'!E",TEXT(MATCH($C37,'2018-06 (Д)'!$C$2:$C$100,0)+1,0))))/INDIRECT(CONCATENATE("'2018-06 (Д)'!E",TEXT(MATCH($C37,'2018-06 (Д)'!$C$2:$C$100,0)+1,0))))*100)</f>
        <v>-27.19548696922045</v>
      </c>
      <c r="J37" s="9">
        <f ca="1">IF(OR(INDIRECT(CONCATENATE("'2018-08 (Д)'!E",TEXT(MATCH($C37,'2018-08 (Д)'!$C$2:$C$100,0)+1,0)))="Н/Д",INDIRECT(CONCATENATE("'2018-07 (Д)'!E",TEXT(MATCH($C37,'2018-07 (Д)'!$C$2:$C$100,0)+1,0)))="Н/Д",AND(INDIRECT(CONCATENATE("'2018-08 (Д)'!E",TEXT(MATCH($C37,'2018-08 (Д)'!$C$2:$C$100,0)+1,0)))="Н/Д",INDIRECT(CONCATENATE("'2018-07 (Д)'!E",TEXT(MATCH($C37,'2018-07 (Д)'!$C$2:$C$100,0)+1,0))))),"Н/Д",((INDIRECT(CONCATENATE("'2018-08 (Д)'!E",TEXT(MATCH($C37,'2018-08 (Д)'!$C$2:$C$100,0)+1,0)))-INDIRECT(CONCATENATE("'2018-07 (Д)'!E",TEXT(MATCH($C37,'2018-07 (Д)'!$C$2:$C$100,0)+1,0))))/INDIRECT(CONCATENATE("'2018-07 (Д)'!E",TEXT(MATCH($C37,'2018-07 (Д)'!$C$2:$C$100,0)+1,0))))*100)</f>
        <v>38.999877559518893</v>
      </c>
      <c r="K37" s="9">
        <f ca="1">IF(OR(INDIRECT(CONCATENATE("'2018-09 (Д)'!E",TEXT(MATCH($C37,'2018-09 (Д)'!$C$2:$C$100,0)+1,0)))="Н/Д",INDIRECT(CONCATENATE("'2018-08 (Д)'!E",TEXT(MATCH($C37,'2018-08 (Д)'!$C$2:$C$100,0)+1,0)))="Н/Д",AND(INDIRECT(CONCATENATE("'2018-09 (Д)'!E",TEXT(MATCH($C37,'2018-09 (Д)'!$C$2:$C$100,0)+1,0)))="Н/Д",INDIRECT(CONCATENATE("'2018-08 (Д)'!E",TEXT(MATCH($C37,'2018-08 (Д)'!$C$2:$C$100,0)+1,0))))),"Н/Д",((INDIRECT(CONCATENATE("'2018-09 (Д)'!E",TEXT(MATCH($C37,'2018-09 (Д)'!$C$2:$C$100,0)+1,0)))-INDIRECT(CONCATENATE("'2018-08 (Д)'!E",TEXT(MATCH($C37,'2018-08 (Д)'!$C$2:$C$100,0)+1,0))))/INDIRECT(CONCATENATE("'2018-08 (Д)'!E",TEXT(MATCH($C37,'2018-08 (Д)'!$C$2:$C$100,0)+1,0))))*100)</f>
        <v>-8.3411760304425684</v>
      </c>
      <c r="L37" s="9">
        <f ca="1">IF(OR(INDIRECT(CONCATENATE("'2018-10 (Д)'!E",TEXT(MATCH($C37,'2018-10 (Д)'!$C$2:$C$100,0)+1,0)))="Н/Д",INDIRECT(CONCATENATE("'2018-09 (Д)'!E",TEXT(MATCH($C37,'2018-09 (Д)'!$C$2:$C$100,0)+1,0)))="Н/Д",AND(INDIRECT(CONCATENATE("'2018-10 (Д)'!E",TEXT(MATCH($C37,'2018-10 (Д)'!$C$2:$C$100,0)+1,0)))="Н/Д",INDIRECT(CONCATENATE("'2018-09 (Д)'!E",TEXT(MATCH($C37,'2018-09 (Д)'!$C$2:$C$100,0)+1,0))))),"Н/Д",((INDIRECT(CONCATENATE("'2018-10 (Д)'!E",TEXT(MATCH($C37,'2018-10 (Д)'!$C$2:$C$100,0)+1,0)))-INDIRECT(CONCATENATE("'2018-09 (Д)'!E",TEXT(MATCH($C37,'2018-09 (Д)'!$C$2:$C$100,0)+1,0))))/INDIRECT(CONCATENATE("'2018-09 (Д)'!E",TEXT(MATCH($C37,'2018-09 (Д)'!$C$2:$C$100,0)+1,0))))*100)</f>
        <v>-28.805200891075376</v>
      </c>
      <c r="M37" s="9">
        <f ca="1">IF(OR(INDIRECT(CONCATENATE("'2018-11 (Д)'!E",TEXT(MATCH($C37,'2018-11 (Д)'!$C$2:$C$100,0)+1,0)))="Н/Д",INDIRECT(CONCATENATE("'2018-10 (Д)'!E",TEXT(MATCH($C37,'2018-10 (Д)'!$C$2:$C$100,0)+1,0)))="Н/Д",AND(INDIRECT(CONCATENATE("'2018-11 (Д)'!E",TEXT(MATCH($C37,'2018-11 (Д)'!$C$2:$C$100,0)+1,0)))="Н/Д",INDIRECT(CONCATENATE("'2018-10 (Д)'!E",TEXT(MATCH($C37,'2018-10 (Д)'!$C$2:$C$100,0)+1,0))))),"Н/Д",((INDIRECT(CONCATENATE("'2018-11 (Д)'!E",TEXT(MATCH($C37,'2018-11 (Д)'!$C$2:$C$100,0)+1,0)))-INDIRECT(CONCATENATE("'2018-10 (Д)'!E",TEXT(MATCH($C37,'2018-10 (Д)'!$C$2:$C$100,0)+1,0))))/INDIRECT(CONCATENATE("'2018-10 (Д)'!E",TEXT(MATCH($C37,'2018-10 (Д)'!$C$2:$C$100,0)+1,0))))*100)</f>
        <v>67.207260592527774</v>
      </c>
      <c r="N37" s="9">
        <f ca="1">IF(OR(INDIRECT(CONCATENATE("'2018-12 (Д)'!E",TEXT(MATCH($C37,'2018-12 (Д)'!$C$2:$C$100,0)+1,0)))="Н/Д",INDIRECT(CONCATENATE("'2018-11 (Д)'!E",TEXT(MATCH($C37,'2018-11 (Д)'!$C$2:$C$100,0)+1,0)))="Н/Д",AND(INDIRECT(CONCATENATE("'2018-12 (Д)'!E",TEXT(MATCH($C37,'2018-12 (Д)'!$C$2:$C$100,0)+1,0)))="Н/Д",INDIRECT(CONCATENATE("'2018-11 (Д)'!E",TEXT(MATCH($C37,'2018-11 (Д)'!$C$2:$C$100,0)+1,0))))),"Н/Д",((INDIRECT(CONCATENATE("'2018-12 (Д)'!E",TEXT(MATCH($C37,'2018-12 (Д)'!$C$2:$C$100,0)+1,0)))-INDIRECT(CONCATENATE("'2018-11 (Д)'!E",TEXT(MATCH($C37,'2018-11 (Д)'!$C$2:$C$100,0)+1,0))))/INDIRECT(CONCATENATE("'2018-11 (Д)'!E",TEXT(MATCH($C37,'2018-11 (Д)'!$C$2:$C$100,0)+1,0))))*100)</f>
        <v>-15.508041645336625</v>
      </c>
      <c r="O37" s="9"/>
      <c r="P37" s="9">
        <f ca="1">IF(OR(INDIRECT(CONCATENATE("'2018-03 (Д)'!F",TEXT(MATCH($C37,'2018-03 (Д)'!$C$2:$C$100,0)+1,0)))="Н/Д",INDIRECT(CONCATENATE("'2018-02 (Д)'!F",TEXT(MATCH($C37,'2018-02 (Д)'!$C$2:$C$100,0)+1,0)))="Н/Д",AND(INDIRECT(CONCATENATE("'2018-03 (Д)'!F",TEXT(MATCH($C37,'2018-03 (Д)'!$C$2:$C$100,0)+1,0)))="Н/Д",INDIRECT(CONCATENATE("'2018-02 (Д)'!F",TEXT(MATCH($C37,'2018-02 (Д)'!$C$2:$C$100,0)+1,0))))),"Н/Д",((INDIRECT(CONCATENATE("'2018-03 (Д)'!F",TEXT(MATCH($C37,'2018-03 (Д)'!$C$2:$C$100,0)+1,0)))-INDIRECT(CONCATENATE("'2018-02 (Д)'!F",TEXT(MATCH($C37,'2018-02 (Д)'!$C$2:$C$100,0)+1,0))))/INDIRECT(CONCATENATE("'2018-02 (Д)'!F",TEXT(MATCH($C37,'2018-02 (Д)'!$C$2:$C$100,0)+1,0))))*100)</f>
        <v>26.470617272214604</v>
      </c>
      <c r="Q37" s="9">
        <f ca="1">IF(OR(INDIRECT(CONCATENATE("'2018-04 (Д)'!F",TEXT(MATCH($C37,'2018-04 (Д)'!$C$2:$C$100,0)+1,0)))="Н/Д",INDIRECT(CONCATENATE("'2018-03 (Д)'!F",TEXT(MATCH($C37,'2018-03 (Д)'!$C$2:$C$100,0)+1,0)))="Н/Д",AND(INDIRECT(CONCATENATE("'2018-04 (Д)'!F",TEXT(MATCH($C37,'2018-04 (Д)'!$C$2:$C$100,0)+1,0)))="Н/Д",INDIRECT(CONCATENATE("'2018-03 (Д)'!F",TEXT(MATCH($C37,'2018-03 (Д)'!$C$2:$C$100,0)+1,0))))),"Н/Д",((INDIRECT(CONCATENATE("'2018-04 (Д)'!F",TEXT(MATCH($C37,'2018-04 (Д)'!$C$2:$C$100,0)+1,0)))-INDIRECT(CONCATENATE("'2018-03 (Д)'!F",TEXT(MATCH($C37,'2018-03 (Д)'!$C$2:$C$100,0)+1,0))))/INDIRECT(CONCATENATE("'2018-03 (Д)'!F",TEXT(MATCH($C37,'2018-03 (Д)'!$C$2:$C$100,0)+1,0))))*100)</f>
        <v>71.11698549711069</v>
      </c>
      <c r="R37" s="9">
        <f ca="1">IF(OR(INDIRECT(CONCATENATE("'2018-05 (Д)'!F",TEXT(MATCH($C37,'2018-05 (Д)'!$C$2:$C$100,0)+1,0)))="Н/Д",INDIRECT(CONCATENATE("'2018-04 (Д)'!F",TEXT(MATCH($C37,'2018-04 (Д)'!$C$2:$C$100,0)+1,0)))="Н/Д",AND(INDIRECT(CONCATENATE("'2018-05 (Д)'!F",TEXT(MATCH($C37,'2018-05 (Д)'!$C$2:$C$100,0)+1,0)))="Н/Д",INDIRECT(CONCATENATE("'2018-04 (Д)'!F",TEXT(MATCH($C37,'2018-04 (Д)'!$C$2:$C$100,0)+1,0))))),"Н/Д",((INDIRECT(CONCATENATE("'2018-05 (Д)'!F",TEXT(MATCH($C37,'2018-05 (Д)'!$C$2:$C$100,0)+1,0)))-INDIRECT(CONCATENATE("'2018-04 (Д)'!F",TEXT(MATCH($C37,'2018-04 (Д)'!$C$2:$C$100,0)+1,0))))/INDIRECT(CONCATENATE("'2018-04 (Д)'!F",TEXT(MATCH($C37,'2018-04 (Д)'!$C$2:$C$100,0)+1,0))))*100)</f>
        <v>-5.6231272896226274</v>
      </c>
      <c r="S37" s="9">
        <f ca="1">IF(OR(INDIRECT(CONCATENATE("'2018-06 (Д)'!F",TEXT(MATCH($C37,'2018-06 (Д)'!$C$2:$C$100,0)+1,0)))="Н/Д",INDIRECT(CONCATENATE("'2018-05 (Д)'!F",TEXT(MATCH($C37,'2018-05 (Д)'!$C$2:$C$100,0)+1,0)))="Н/Д",AND(INDIRECT(CONCATENATE("'2018-06 (Д)'!F",TEXT(MATCH($C37,'2018-06 (Д)'!$C$2:$C$100,0)+1,0)))="Н/Д",INDIRECT(CONCATENATE("'2018-05 (Д)'!F",TEXT(MATCH($C37,'2018-05 (Д)'!$C$2:$C$100,0)+1,0))))),"Н/Д",((INDIRECT(CONCATENATE("'2018-06 (Д)'!F",TEXT(MATCH($C37,'2018-06 (Д)'!$C$2:$C$100,0)+1,0)))-INDIRECT(CONCATENATE("'2018-05 (Д)'!F",TEXT(MATCH($C37,'2018-05 (Д)'!$C$2:$C$100,0)+1,0))))/INDIRECT(CONCATENATE("'2018-05 (Д)'!F",TEXT(MATCH($C37,'2018-05 (Д)'!$C$2:$C$100,0)+1,0))))*100)</f>
        <v>-3.2186455235583091</v>
      </c>
      <c r="T37" s="9">
        <f ca="1">IF(OR(INDIRECT(CONCATENATE("'2018-07 (Д)'!F",TEXT(MATCH($C37,'2018-07 (Д)'!$C$2:$C$100,0)+1,0)))="Н/Д",INDIRECT(CONCATENATE("'2018-06 (Д)'!F",TEXT(MATCH($C37,'2018-06 (Д)'!$C$2:$C$100,0)+1,0)))="Н/Д",AND(INDIRECT(CONCATENATE("'2018-07 (Д)'!F",TEXT(MATCH($C37,'2018-07 (Д)'!$C$2:$C$100,0)+1,0)))="Н/Д",INDIRECT(CONCATENATE("'2018-06 (Д)'!F",TEXT(MATCH($C37,'2018-06 (Д)'!$C$2:$C$100,0)+1,0))))),"Н/Д",((INDIRECT(CONCATENATE("'2018-07 (Д)'!F",TEXT(MATCH($C37,'2018-07 (Д)'!$C$2:$C$100,0)+1,0)))-INDIRECT(CONCATENATE("'2018-06 (Д)'!F",TEXT(MATCH($C37,'2018-06 (Д)'!$C$2:$C$100,0)+1,0))))/INDIRECT(CONCATENATE("'2018-06 (Д)'!F",TEXT(MATCH($C37,'2018-06 (Д)'!$C$2:$C$100,0)+1,0))))*100)</f>
        <v>-29.286605020564394</v>
      </c>
      <c r="U37" s="9">
        <f ca="1">IF(OR(INDIRECT(CONCATENATE("'2018-08 (Д)'!F",TEXT(MATCH($C37,'2018-08 (Д)'!$C$2:$C$100,0)+1,0)))="Н/Д",INDIRECT(CONCATENATE("'2018-07 (Д)'!F",TEXT(MATCH($C37,'2018-07 (Д)'!$C$2:$C$100,0)+1,0)))="Н/Д",AND(INDIRECT(CONCATENATE("'2018-08 (Д)'!F",TEXT(MATCH($C37,'2018-08 (Д)'!$C$2:$C$100,0)+1,0)))="Н/Д",INDIRECT(CONCATENATE("'2018-07 (Д)'!F",TEXT(MATCH($C37,'2018-07 (Д)'!$C$2:$C$100,0)+1,0))))),"Н/Д",((INDIRECT(CONCATENATE("'2018-08 (Д)'!F",TEXT(MATCH($C37,'2018-08 (Д)'!$C$2:$C$100,0)+1,0)))-INDIRECT(CONCATENATE("'2018-07 (Д)'!F",TEXT(MATCH($C37,'2018-07 (Д)'!$C$2:$C$100,0)+1,0))))/INDIRECT(CONCATENATE("'2018-07 (Д)'!F",TEXT(MATCH($C37,'2018-07 (Д)'!$C$2:$C$100,0)+1,0))))*100)</f>
        <v>64.555307699052264</v>
      </c>
      <c r="V37" s="9">
        <f ca="1">IF(OR(INDIRECT(CONCATENATE("'2018-09 (Д)'!F",TEXT(MATCH($C37,'2018-09 (Д)'!$C$2:$C$100,0)+1,0)))="Н/Д",INDIRECT(CONCATENATE("'2018-08 (Д)'!F",TEXT(MATCH($C37,'2018-08 (Д)'!$C$2:$C$100,0)+1,0)))="Н/Д",AND(INDIRECT(CONCATENATE("'2018-09 (Д)'!F",TEXT(MATCH($C37,'2018-09 (Д)'!$C$2:$C$100,0)+1,0)))="Н/Д",INDIRECT(CONCATENATE("'2018-08 (Д)'!F",TEXT(MATCH($C37,'2018-08 (Д)'!$C$2:$C$100,0)+1,0))))),"Н/Д",((INDIRECT(CONCATENATE("'2018-09 (Д)'!F",TEXT(MATCH($C37,'2018-09 (Д)'!$C$2:$C$100,0)+1,0)))-INDIRECT(CONCATENATE("'2018-08 (Д)'!F",TEXT(MATCH($C37,'2018-08 (Д)'!$C$2:$C$100,0)+1,0))))/INDIRECT(CONCATENATE("'2018-08 (Д)'!F",TEXT(MATCH($C37,'2018-08 (Д)'!$C$2:$C$100,0)+1,0))))*100)</f>
        <v>-22.561742534919812</v>
      </c>
      <c r="W37" s="9">
        <f ca="1">IF(OR(INDIRECT(CONCATENATE("'2018-10 (Д)'!F",TEXT(MATCH($C37,'2018-10 (Д)'!$C$2:$C$100,0)+1,0)))="Н/Д",INDIRECT(CONCATENATE("'2018-09 (Д)'!F",TEXT(MATCH($C37,'2018-09 (Д)'!$C$2:$C$100,0)+1,0)))="Н/Д",AND(INDIRECT(CONCATENATE("'2018-10 (Д)'!F",TEXT(MATCH($C37,'2018-10 (Д)'!$C$2:$C$100,0)+1,0)))="Н/Д",INDIRECT(CONCATENATE("'2018-09 (Д)'!F",TEXT(MATCH($C37,'2018-09 (Д)'!$C$2:$C$100,0)+1,0))))),"Н/Д",((INDIRECT(CONCATENATE("'2018-10 (Д)'!F",TEXT(MATCH($C37,'2018-10 (Д)'!$C$2:$C$100,0)+1,0)))-INDIRECT(CONCATENATE("'2018-09 (Д)'!F",TEXT(MATCH($C37,'2018-09 (Д)'!$C$2:$C$100,0)+1,0))))/INDIRECT(CONCATENATE("'2018-09 (Д)'!F",TEXT(MATCH($C37,'2018-09 (Д)'!$C$2:$C$100,0)+1,0))))*100)</f>
        <v>-37.461887661847612</v>
      </c>
      <c r="X37" s="9">
        <f ca="1">IF(OR(INDIRECT(CONCATENATE("'2018-11 (Д)'!F",TEXT(MATCH($C37,'2018-11 (Д)'!$C$2:$C$100,0)+1,0)))="Н/Д",INDIRECT(CONCATENATE("'2018-10 (Д)'!F",TEXT(MATCH($C37,'2018-10 (Д)'!$C$2:$C$100,0)+1,0)))="Н/Д",AND(INDIRECT(CONCATENATE("'2018-11 (Д)'!F",TEXT(MATCH($C37,'2018-11 (Д)'!$C$2:$C$100,0)+1,0)))="Н/Д",INDIRECT(CONCATENATE("'2018-10 (Д)'!F",TEXT(MATCH($C37,'2018-10 (Д)'!$C$2:$C$100,0)+1,0))))),"Н/Д",((INDIRECT(CONCATENATE("'2018-11 (Д)'!F",TEXT(MATCH($C37,'2018-11 (Д)'!$C$2:$C$100,0)+1,0)))-INDIRECT(CONCATENATE("'2018-10 (Д)'!F",TEXT(MATCH($C37,'2018-10 (Д)'!$C$2:$C$100,0)+1,0))))/INDIRECT(CONCATENATE("'2018-10 (Д)'!F",TEXT(MATCH($C37,'2018-10 (Д)'!$C$2:$C$100,0)+1,0))))*100)</f>
        <v>129.29196497351074</v>
      </c>
      <c r="Y37" s="9">
        <f ca="1">IF(OR(INDIRECT(CONCATENATE("'2018-12 (Д)'!F",TEXT(MATCH($C37,'2018-12 (Д)'!$C$2:$C$100,0)+1,0)))="Н/Д",INDIRECT(CONCATENATE("'2018-11 (Д)'!F",TEXT(MATCH($C37,'2018-11 (Д)'!$C$2:$C$100,0)+1,0)))="Н/Д",AND(INDIRECT(CONCATENATE("'2018-12 (Д)'!F",TEXT(MATCH($C37,'2018-12 (Д)'!$C$2:$C$100,0)+1,0)))="Н/Д",INDIRECT(CONCATENATE("'2018-11 (Д)'!F",TEXT(MATCH($C37,'2018-11 (Д)'!$C$2:$C$100,0)+1,0))))),"Н/Д",((INDIRECT(CONCATENATE("'2018-12 (Д)'!F",TEXT(MATCH($C37,'2018-12 (Д)'!$C$2:$C$100,0)+1,0)))-INDIRECT(CONCATENATE("'2018-11 (Д)'!F",TEXT(MATCH($C37,'2018-11 (Д)'!$C$2:$C$100,0)+1,0))))/INDIRECT(CONCATENATE("'2018-11 (Д)'!F",TEXT(MATCH($C37,'2018-11 (Д)'!$C$2:$C$100,0)+1,0))))*100)</f>
        <v>-24.013149418825417</v>
      </c>
      <c r="Z37" s="9"/>
      <c r="AA37" s="9">
        <f ca="1">IF(OR(INDIRECT(CONCATENATE("'2018-03 (Д)'!G",TEXT(MATCH($C37,'2018-03 (Д)'!$C$2:$C$100,0)+1,0)))="Н/Д",INDIRECT(CONCATENATE("'2018-02 (Д)'!G",TEXT(MATCH($C37,'2018-02 (Д)'!$C$2:$C$100,0)+1,0)))="Н/Д",AND(INDIRECT(CONCATENATE("'2018-03 (Д)'!G",TEXT(MATCH($C37,'2018-03 (Д)'!$C$2:$C$100,0)+1,0)))="Н/Д",INDIRECT(CONCATENATE("'2018-02 (Д)'!G",TEXT(MATCH($C37,'2018-02 (Д)'!$C$2:$C$100,0)+1,0))))),"Н/Д",((INDIRECT(CONCATENATE("'2018-03 (Д)'!G",TEXT(MATCH($C37,'2018-03 (Д)'!$C$2:$C$100,0)+1,0)))-INDIRECT(CONCATENATE("'2018-02 (Д)'!G",TEXT(MATCH($C37,'2018-02 (Д)'!$C$2:$C$100,0)+1,0))))/INDIRECT(CONCATENATE("'2018-02 (Д)'!G",TEXT(MATCH($C37,'2018-02 (Д)'!$C$2:$C$100,0)+1,0))))*100)</f>
        <v>46.699943138826839</v>
      </c>
      <c r="AB37" s="9">
        <f ca="1">IF(OR(INDIRECT(CONCATENATE("'2018-04 (Д)'!G",TEXT(MATCH($C37,'2018-04 (Д)'!$C$2:$C$100,0)+1,0)))="Н/Д",INDIRECT(CONCATENATE("'2018-03 (Д)'!G",TEXT(MATCH($C37,'2018-03 (Д)'!$C$2:$C$100,0)+1,0)))="Н/Д",AND(INDIRECT(CONCATENATE("'2018-04 (Д)'!G",TEXT(MATCH($C37,'2018-04 (Д)'!$C$2:$C$100,0)+1,0)))="Н/Д",INDIRECT(CONCATENATE("'2018-03 (Д)'!G",TEXT(MATCH($C37,'2018-03 (Д)'!$C$2:$C$100,0)+1,0))))),"Н/Д",((INDIRECT(CONCATENATE("'2018-04 (Д)'!G",TEXT(MATCH($C37,'2018-04 (Д)'!$C$2:$C$100,0)+1,0)))-INDIRECT(CONCATENATE("'2018-03 (Д)'!G",TEXT(MATCH($C37,'2018-03 (Д)'!$C$2:$C$100,0)+1,0))))/INDIRECT(CONCATENATE("'2018-03 (Д)'!G",TEXT(MATCH($C37,'2018-03 (Д)'!$C$2:$C$100,0)+1,0))))*100)</f>
        <v>279.55522231305088</v>
      </c>
      <c r="AC37" s="9">
        <f ca="1">IF(OR(INDIRECT(CONCATENATE("'2018-05 (Д)'!G",TEXT(MATCH($C37,'2018-05 (Д)'!$C$2:$C$100,0)+1,0)))="Н/Д",INDIRECT(CONCATENATE("'2018-04 (Д)'!G",TEXT(MATCH($C37,'2018-04 (Д)'!$C$2:$C$100,0)+1,0)))="Н/Д",AND(INDIRECT(CONCATENATE("'2018-05 (Д)'!G",TEXT(MATCH($C37,'2018-05 (Д)'!$C$2:$C$100,0)+1,0)))="Н/Д",INDIRECT(CONCATENATE("'2018-04 (Д)'!G",TEXT(MATCH($C37,'2018-04 (Д)'!$C$2:$C$100,0)+1,0))))),"Н/Д",((INDIRECT(CONCATENATE("'2018-05 (Д)'!G",TEXT(MATCH($C37,'2018-05 (Д)'!$C$2:$C$100,0)+1,0)))-INDIRECT(CONCATENATE("'2018-04 (Д)'!G",TEXT(MATCH($C37,'2018-04 (Д)'!$C$2:$C$100,0)+1,0))))/INDIRECT(CONCATENATE("'2018-04 (Д)'!G",TEXT(MATCH($C37,'2018-04 (Д)'!$C$2:$C$100,0)+1,0))))*100)</f>
        <v>-81.869203485325016</v>
      </c>
      <c r="AD37" s="9">
        <f ca="1">IF(OR(INDIRECT(CONCATENATE("'2018-06 (Д)'!G",TEXT(MATCH($C37,'2018-06 (Д)'!$C$2:$C$100,0)+1,0)))="Н/Д",INDIRECT(CONCATENATE("'2018-05 (Д)'!G",TEXT(MATCH($C37,'2018-05 (Д)'!$C$2:$C$100,0)+1,0)))="Н/Д",AND(INDIRECT(CONCATENATE("'2018-06 (Д)'!G",TEXT(MATCH($C37,'2018-06 (Д)'!$C$2:$C$100,0)+1,0)))="Н/Д",INDIRECT(CONCATENATE("'2018-05 (Д)'!G",TEXT(MATCH($C37,'2018-05 (Д)'!$C$2:$C$100,0)+1,0))))),"Н/Д",((INDIRECT(CONCATENATE("'2018-06 (Д)'!G",TEXT(MATCH($C37,'2018-06 (Д)'!$C$2:$C$100,0)+1,0)))-INDIRECT(CONCATENATE("'2018-05 (Д)'!G",TEXT(MATCH($C37,'2018-05 (Д)'!$C$2:$C$100,0)+1,0))))/INDIRECT(CONCATENATE("'2018-05 (Д)'!G",TEXT(MATCH($C37,'2018-05 (Д)'!$C$2:$C$100,0)+1,0))))*100)</f>
        <v>418.31414513281982</v>
      </c>
      <c r="AE37" s="9">
        <f ca="1">IF(OR(INDIRECT(CONCATENATE("'2018-07 (Д)'!G",TEXT(MATCH($C37,'2018-07 (Д)'!$C$2:$C$100,0)+1,0)))="Н/Д",INDIRECT(CONCATENATE("'2018-06 (Д)'!G",TEXT(MATCH($C37,'2018-06 (Д)'!$C$2:$C$100,0)+1,0)))="Н/Д",AND(INDIRECT(CONCATENATE("'2018-07 (Д)'!G",TEXT(MATCH($C37,'2018-07 (Д)'!$C$2:$C$100,0)+1,0)))="Н/Д",INDIRECT(CONCATENATE("'2018-06 (Д)'!G",TEXT(MATCH($C37,'2018-06 (Д)'!$C$2:$C$100,0)+1,0))))),"Н/Д",((INDIRECT(CONCATENATE("'2018-07 (Д)'!G",TEXT(MATCH($C37,'2018-07 (Д)'!$C$2:$C$100,0)+1,0)))-INDIRECT(CONCATENATE("'2018-06 (Д)'!G",TEXT(MATCH($C37,'2018-06 (Д)'!$C$2:$C$100,0)+1,0))))/INDIRECT(CONCATENATE("'2018-06 (Д)'!G",TEXT(MATCH($C37,'2018-06 (Д)'!$C$2:$C$100,0)+1,0))))*100)</f>
        <v>-54.911421741653591</v>
      </c>
      <c r="AF37" s="9">
        <f ca="1">IF(OR(INDIRECT(CONCATENATE("'2018-08 (Д)'!G",TEXT(MATCH($C37,'2018-08 (Д)'!$C$2:$C$100,0)+1,0)))="Н/Д",INDIRECT(CONCATENATE("'2018-07 (Д)'!G",TEXT(MATCH($C37,'2018-07 (Д)'!$C$2:$C$100,0)+1,0)))="Н/Д",AND(INDIRECT(CONCATENATE("'2018-08 (Д)'!G",TEXT(MATCH($C37,'2018-08 (Д)'!$C$2:$C$100,0)+1,0)))="Н/Д",INDIRECT(CONCATENATE("'2018-07 (Д)'!G",TEXT(MATCH($C37,'2018-07 (Д)'!$C$2:$C$100,0)+1,0))))),"Н/Д",((INDIRECT(CONCATENATE("'2018-08 (Д)'!G",TEXT(MATCH($C37,'2018-08 (Д)'!$C$2:$C$100,0)+1,0)))-INDIRECT(CONCATENATE("'2018-07 (Д)'!G",TEXT(MATCH($C37,'2018-07 (Д)'!$C$2:$C$100,0)+1,0))))/INDIRECT(CONCATENATE("'2018-07 (Д)'!G",TEXT(MATCH($C37,'2018-07 (Д)'!$C$2:$C$100,0)+1,0))))*100)</f>
        <v>89.560068992651381</v>
      </c>
      <c r="AG37" s="9">
        <f ca="1">IF(OR(INDIRECT(CONCATENATE("'2018-09 (Д)'!G",TEXT(MATCH($C37,'2018-09 (Д)'!$C$2:$C$100,0)+1,0)))="Н/Д",INDIRECT(CONCATENATE("'2018-08 (Д)'!G",TEXT(MATCH($C37,'2018-08 (Д)'!$C$2:$C$100,0)+1,0)))="Н/Д",AND(INDIRECT(CONCATENATE("'2018-09 (Д)'!G",TEXT(MATCH($C37,'2018-09 (Д)'!$C$2:$C$100,0)+1,0)))="Н/Д",INDIRECT(CONCATENATE("'2018-08 (Д)'!G",TEXT(MATCH($C37,'2018-08 (Д)'!$C$2:$C$100,0)+1,0))))),"Н/Д",((INDIRECT(CONCATENATE("'2018-09 (Д)'!G",TEXT(MATCH($C37,'2018-09 (Д)'!$C$2:$C$100,0)+1,0)))-INDIRECT(CONCATENATE("'2018-08 (Д)'!G",TEXT(MATCH($C37,'2018-08 (Д)'!$C$2:$C$100,0)+1,0))))/INDIRECT(CONCATENATE("'2018-08 (Д)'!G",TEXT(MATCH($C37,'2018-08 (Д)'!$C$2:$C$100,0)+1,0))))*100)</f>
        <v>-11.455026901268859</v>
      </c>
      <c r="AH37" s="9">
        <f ca="1">IF(OR(INDIRECT(CONCATENATE("'2018-10 (Д)'!G",TEXT(MATCH($C37,'2018-10 (Д)'!$C$2:$C$100,0)+1,0)))="Н/Д",INDIRECT(CONCATENATE("'2018-09 (Д)'!G",TEXT(MATCH($C37,'2018-09 (Д)'!$C$2:$C$100,0)+1,0)))="Н/Д",AND(INDIRECT(CONCATENATE("'2018-10 (Д)'!G",TEXT(MATCH($C37,'2018-10 (Д)'!$C$2:$C$100,0)+1,0)))="Н/Д",INDIRECT(CONCATENATE("'2018-09 (Д)'!G",TEXT(MATCH($C37,'2018-09 (Д)'!$C$2:$C$100,0)+1,0))))),"Н/Д",((INDIRECT(CONCATENATE("'2018-10 (Д)'!G",TEXT(MATCH($C37,'2018-10 (Д)'!$C$2:$C$100,0)+1,0)))-INDIRECT(CONCATENATE("'2018-09 (Д)'!G",TEXT(MATCH($C37,'2018-09 (Д)'!$C$2:$C$100,0)+1,0))))/INDIRECT(CONCATENATE("'2018-09 (Д)'!G",TEXT(MATCH($C37,'2018-09 (Д)'!$C$2:$C$100,0)+1,0))))*100)</f>
        <v>-78.021382713231702</v>
      </c>
      <c r="AI37" s="9">
        <f ca="1">IF(OR(INDIRECT(CONCATENATE("'2018-11 (Д)'!G",TEXT(MATCH($C37,'2018-11 (Д)'!$C$2:$C$100,0)+1,0)))="Н/Д",INDIRECT(CONCATENATE("'2018-10 (Д)'!G",TEXT(MATCH($C37,'2018-10 (Д)'!$C$2:$C$100,0)+1,0)))="Н/Д",AND(INDIRECT(CONCATENATE("'2018-11 (Д)'!G",TEXT(MATCH($C37,'2018-11 (Д)'!$C$2:$C$100,0)+1,0)))="Н/Д",INDIRECT(CONCATENATE("'2018-10 (Д)'!G",TEXT(MATCH($C37,'2018-10 (Д)'!$C$2:$C$100,0)+1,0))))),"Н/Д",((INDIRECT(CONCATENATE("'2018-11 (Д)'!G",TEXT(MATCH($C37,'2018-11 (Д)'!$C$2:$C$100,0)+1,0)))-INDIRECT(CONCATENATE("'2018-10 (Д)'!G",TEXT(MATCH($C37,'2018-10 (Д)'!$C$2:$C$100,0)+1,0))))/INDIRECT(CONCATENATE("'2018-10 (Д)'!G",TEXT(MATCH($C37,'2018-10 (Д)'!$C$2:$C$100,0)+1,0))))*100)</f>
        <v>651.14653200479711</v>
      </c>
      <c r="AJ37" s="9">
        <f ca="1">IF(OR(INDIRECT(CONCATENATE("'2018-12 (Д)'!G",TEXT(MATCH($C37,'2018-12 (Д)'!$C$2:$C$100,0)+1,0)))="Н/Д",INDIRECT(CONCATENATE("'2018-11 (Д)'!G",TEXT(MATCH($C37,'2018-11 (Д)'!$C$2:$C$100,0)+1,0)))="Н/Д",AND(INDIRECT(CONCATENATE("'2018-12 (Д)'!G",TEXT(MATCH($C37,'2018-12 (Д)'!$C$2:$C$100,0)+1,0)))="Н/Д",INDIRECT(CONCATENATE("'2018-11 (Д)'!G",TEXT(MATCH($C37,'2018-11 (Д)'!$C$2:$C$100,0)+1,0))))),"Н/Д",((INDIRECT(CONCATENATE("'2018-12 (Д)'!G",TEXT(MATCH($C37,'2018-12 (Д)'!$C$2:$C$100,0)+1,0)))-INDIRECT(CONCATENATE("'2018-11 (Д)'!G",TEXT(MATCH($C37,'2018-11 (Д)'!$C$2:$C$100,0)+1,0))))/INDIRECT(CONCATENATE("'2018-11 (Д)'!G",TEXT(MATCH($C37,'2018-11 (Д)'!$C$2:$C$100,0)+1,0))))*100)</f>
        <v>-48.617027387510731</v>
      </c>
      <c r="AK37" s="9"/>
      <c r="AL37" s="9">
        <f ca="1">IF(OR(INDIRECT(CONCATENATE("'2018-03 (Д)'!H",TEXT(MATCH($C37,'2018-03 (Д)'!$C$2:$C$100,0)+1,0)))="Н/Д",INDIRECT(CONCATENATE("'2018-02 (Д)'!H",TEXT(MATCH($C37,'2018-02 (Д)'!$C$2:$C$100,0)+1,0)))="Н/Д",AND(INDIRECT(CONCATENATE("'2018-03 (Д)'!H",TEXT(MATCH($C37,'2018-03 (Д)'!$C$2:$C$100,0)+1,0)))="Н/Д",INDIRECT(CONCATENATE("'2018-02 (Д)'!H",TEXT(MATCH($C37,'2018-02 (Д)'!$C$2:$C$100,0)+1,0))))),"Н/Д",((INDIRECT(CONCATENATE("'2018-03 (Д)'!H",TEXT(MATCH($C37,'2018-03 (Д)'!$C$2:$C$100,0)+1,0)))-INDIRECT(CONCATENATE("'2018-02 (Д)'!H",TEXT(MATCH($C37,'2018-02 (Д)'!$C$2:$C$100,0)+1,0))))/INDIRECT(CONCATENATE("'2018-02 (Д)'!H",TEXT(MATCH($C37,'2018-02 (Д)'!$C$2:$C$100,0)+1,0))))*100)</f>
        <v>68.672020856296342</v>
      </c>
      <c r="AM37" s="9">
        <f ca="1">IF(OR(INDIRECT(CONCATENATE("'2018-04 (Д)'!H",TEXT(MATCH($C37,'2018-04 (Д)'!$C$2:$C$100,0)+1,0)))="Н/Д",INDIRECT(CONCATENATE("'2018-03 (Д)'!H",TEXT(MATCH($C37,'2018-03 (Д)'!$C$2:$C$100,0)+1,0)))="Н/Д",AND(INDIRECT(CONCATENATE("'2018-04 (Д)'!H",TEXT(MATCH($C37,'2018-04 (Д)'!$C$2:$C$100,0)+1,0)))="Н/Д",INDIRECT(CONCATENATE("'2018-03 (Д)'!H",TEXT(MATCH($C37,'2018-03 (Д)'!$C$2:$C$100,0)+1,0))))),"Н/Д",((INDIRECT(CONCATENATE("'2018-04 (Д)'!H",TEXT(MATCH($C37,'2018-04 (Д)'!$C$2:$C$100,0)+1,0)))-INDIRECT(CONCATENATE("'2018-03 (Д)'!H",TEXT(MATCH($C37,'2018-03 (Д)'!$C$2:$C$100,0)+1,0))))/INDIRECT(CONCATENATE("'2018-03 (Д)'!H",TEXT(MATCH($C37,'2018-03 (Д)'!$C$2:$C$100,0)+1,0))))*100)</f>
        <v>-8.2726190424834858</v>
      </c>
      <c r="AN37" s="9">
        <f ca="1">IF(OR(INDIRECT(CONCATENATE("'2018-05 (Д)'!H",TEXT(MATCH($C37,'2018-05 (Д)'!$C$2:$C$100,0)+1,0)))="Н/Д",INDIRECT(CONCATENATE("'2018-04 (Д)'!H",TEXT(MATCH($C37,'2018-04 (Д)'!$C$2:$C$100,0)+1,0)))="Н/Д",AND(INDIRECT(CONCATENATE("'2018-05 (Д)'!H",TEXT(MATCH($C37,'2018-05 (Д)'!$C$2:$C$100,0)+1,0)))="Н/Д",INDIRECT(CONCATENATE("'2018-04 (Д)'!H",TEXT(MATCH($C37,'2018-04 (Д)'!$C$2:$C$100,0)+1,0))))),"Н/Д",((INDIRECT(CONCATENATE("'2018-05 (Д)'!H",TEXT(MATCH($C37,'2018-05 (Д)'!$C$2:$C$100,0)+1,0)))-INDIRECT(CONCATENATE("'2018-04 (Д)'!H",TEXT(MATCH($C37,'2018-04 (Д)'!$C$2:$C$100,0)+1,0))))/INDIRECT(CONCATENATE("'2018-04 (Д)'!H",TEXT(MATCH($C37,'2018-04 (Д)'!$C$2:$C$100,0)+1,0))))*100)</f>
        <v>22.668378009433219</v>
      </c>
      <c r="AO37" s="9">
        <f ca="1">IF(OR(INDIRECT(CONCATENATE("'2018-06 (Д)'!H",TEXT(MATCH($C37,'2018-06 (Д)'!$C$2:$C$100,0)+1,0)))="Н/Д",INDIRECT(CONCATENATE("'2018-05 (Д)'!H",TEXT(MATCH($C37,'2018-05 (Д)'!$C$2:$C$100,0)+1,0)))="Н/Д",AND(INDIRECT(CONCATENATE("'2018-06 (Д)'!H",TEXT(MATCH($C37,'2018-06 (Д)'!$C$2:$C$100,0)+1,0)))="Н/Д",INDIRECT(CONCATENATE("'2018-05 (Д)'!H",TEXT(MATCH($C37,'2018-05 (Д)'!$C$2:$C$100,0)+1,0))))),"Н/Д",((INDIRECT(CONCATENATE("'2018-06 (Д)'!H",TEXT(MATCH($C37,'2018-06 (Д)'!$C$2:$C$100,0)+1,0)))-INDIRECT(CONCATENATE("'2018-05 (Д)'!H",TEXT(MATCH($C37,'2018-05 (Д)'!$C$2:$C$100,0)+1,0))))/INDIRECT(CONCATENATE("'2018-05 (Д)'!H",TEXT(MATCH($C37,'2018-05 (Д)'!$C$2:$C$100,0)+1,0))))*100)</f>
        <v>-21.6284370432668</v>
      </c>
      <c r="AP37" s="9">
        <f ca="1">IF(OR(INDIRECT(CONCATENATE("'2018-07 (Д)'!H",TEXT(MATCH($C37,'2018-07 (Д)'!$C$2:$C$100,0)+1,0)))="Н/Д",INDIRECT(CONCATENATE("'2018-06 (Д)'!H",TEXT(MATCH($C37,'2018-06 (Д)'!$C$2:$C$100,0)+1,0)))="Н/Д",AND(INDIRECT(CONCATENATE("'2018-07 (Д)'!H",TEXT(MATCH($C37,'2018-07 (Д)'!$C$2:$C$100,0)+1,0)))="Н/Д",INDIRECT(CONCATENATE("'2018-06 (Д)'!H",TEXT(MATCH($C37,'2018-06 (Д)'!$C$2:$C$100,0)+1,0))))),"Н/Д",((INDIRECT(CONCATENATE("'2018-07 (Д)'!H",TEXT(MATCH($C37,'2018-07 (Д)'!$C$2:$C$100,0)+1,0)))-INDIRECT(CONCATENATE("'2018-06 (Д)'!H",TEXT(MATCH($C37,'2018-06 (Д)'!$C$2:$C$100,0)+1,0))))/INDIRECT(CONCATENATE("'2018-06 (Д)'!H",TEXT(MATCH($C37,'2018-06 (Д)'!$C$2:$C$100,0)+1,0))))*100)</f>
        <v>17.024527652362718</v>
      </c>
      <c r="AQ37" s="9">
        <f ca="1">IF(OR(INDIRECT(CONCATENATE("'2018-08 (Д)'!H",TEXT(MATCH($C37,'2018-08 (Д)'!$C$2:$C$100,0)+1,0)))="Н/Д",INDIRECT(CONCATENATE("'2018-07 (Д)'!H",TEXT(MATCH($C37,'2018-07 (Д)'!$C$2:$C$100,0)+1,0)))="Н/Д",AND(INDIRECT(CONCATENATE("'2018-08 (Д)'!H",TEXT(MATCH($C37,'2018-08 (Д)'!$C$2:$C$100,0)+1,0)))="Н/Д",INDIRECT(CONCATENATE("'2018-07 (Д)'!H",TEXT(MATCH($C37,'2018-07 (Д)'!$C$2:$C$100,0)+1,0))))),"Н/Д",((INDIRECT(CONCATENATE("'2018-08 (Д)'!H",TEXT(MATCH($C37,'2018-08 (Д)'!$C$2:$C$100,0)+1,0)))-INDIRECT(CONCATENATE("'2018-07 (Д)'!H",TEXT(MATCH($C37,'2018-07 (Д)'!$C$2:$C$100,0)+1,0))))/INDIRECT(CONCATENATE("'2018-07 (Д)'!H",TEXT(MATCH($C37,'2018-07 (Д)'!$C$2:$C$100,0)+1,0))))*100)</f>
        <v>-0.59460342497635821</v>
      </c>
      <c r="AR37" s="9">
        <f ca="1">IF(OR(INDIRECT(CONCATENATE("'2018-09 (Д)'!H",TEXT(MATCH($C37,'2018-09 (Д)'!$C$2:$C$100,0)+1,0)))="Н/Д",INDIRECT(CONCATENATE("'2018-08 (Д)'!H",TEXT(MATCH($C37,'2018-08 (Д)'!$C$2:$C$100,0)+1,0)))="Н/Д",AND(INDIRECT(CONCATENATE("'2018-09 (Д)'!H",TEXT(MATCH($C37,'2018-09 (Д)'!$C$2:$C$100,0)+1,0)))="Н/Д",INDIRECT(CONCATENATE("'2018-08 (Д)'!H",TEXT(MATCH($C37,'2018-08 (Д)'!$C$2:$C$100,0)+1,0))))),"Н/Д",((INDIRECT(CONCATENATE("'2018-09 (Д)'!H",TEXT(MATCH($C37,'2018-09 (Д)'!$C$2:$C$100,0)+1,0)))-INDIRECT(CONCATENATE("'2018-08 (Д)'!H",TEXT(MATCH($C37,'2018-08 (Д)'!$C$2:$C$100,0)+1,0))))/INDIRECT(CONCATENATE("'2018-08 (Д)'!H",TEXT(MATCH($C37,'2018-08 (Д)'!$C$2:$C$100,0)+1,0))))*100)</f>
        <v>-9.4619121360137886</v>
      </c>
      <c r="AS37" s="9">
        <f ca="1">IF(OR(INDIRECT(CONCATENATE("'2018-10 (Д)'!H",TEXT(MATCH($C37,'2018-10 (Д)'!$C$2:$C$100,0)+1,0)))="Н/Д",INDIRECT(CONCATENATE("'2018-09 (Д)'!H",TEXT(MATCH($C37,'2018-09 (Д)'!$C$2:$C$100,0)+1,0)))="Н/Д",AND(INDIRECT(CONCATENATE("'2018-10 (Д)'!H",TEXT(MATCH($C37,'2018-10 (Д)'!$C$2:$C$100,0)+1,0)))="Н/Д",INDIRECT(CONCATENATE("'2018-09 (Д)'!H",TEXT(MATCH($C37,'2018-09 (Д)'!$C$2:$C$100,0)+1,0))))),"Н/Д",((INDIRECT(CONCATENATE("'2018-10 (Д)'!H",TEXT(MATCH($C37,'2018-10 (Д)'!$C$2:$C$100,0)+1,0)))-INDIRECT(CONCATENATE("'2018-09 (Д)'!H",TEXT(MATCH($C37,'2018-09 (Д)'!$C$2:$C$100,0)+1,0))))/INDIRECT(CONCATENATE("'2018-09 (Д)'!H",TEXT(MATCH($C37,'2018-09 (Д)'!$C$2:$C$100,0)+1,0))))*100)</f>
        <v>-7.1431874727213529</v>
      </c>
      <c r="AT37" s="9">
        <f ca="1">IF(OR(INDIRECT(CONCATENATE("'2018-11 (Д)'!H",TEXT(MATCH($C37,'2018-11 (Д)'!$C$2:$C$100,0)+1,0)))="Н/Д",INDIRECT(CONCATENATE("'2018-10 (Д)'!H",TEXT(MATCH($C37,'2018-10 (Д)'!$C$2:$C$100,0)+1,0)))="Н/Д",AND(INDIRECT(CONCATENATE("'2018-11 (Д)'!H",TEXT(MATCH($C37,'2018-11 (Д)'!$C$2:$C$100,0)+1,0)))="Н/Д",INDIRECT(CONCATENATE("'2018-10 (Д)'!H",TEXT(MATCH($C37,'2018-10 (Д)'!$C$2:$C$100,0)+1,0))))),"Н/Д",((INDIRECT(CONCATENATE("'2018-11 (Д)'!H",TEXT(MATCH($C37,'2018-11 (Д)'!$C$2:$C$100,0)+1,0)))-INDIRECT(CONCATENATE("'2018-10 (Д)'!H",TEXT(MATCH($C37,'2018-10 (Д)'!$C$2:$C$100,0)+1,0))))/INDIRECT(CONCATENATE("'2018-10 (Д)'!H",TEXT(MATCH($C37,'2018-10 (Д)'!$C$2:$C$100,0)+1,0))))*100)</f>
        <v>17.143352783489654</v>
      </c>
      <c r="AU37" s="9">
        <f ca="1">IF(OR(INDIRECT(CONCATENATE("'2018-12 (Д)'!H",TEXT(MATCH($C37,'2018-12 (Д)'!$C$2:$C$100,0)+1,0)))="Н/Д",INDIRECT(CONCATENATE("'2018-11 (Д)'!H",TEXT(MATCH($C37,'2018-11 (Д)'!$C$2:$C$100,0)+1,0)))="Н/Д",AND(INDIRECT(CONCATENATE("'2018-12 (Д)'!H",TEXT(MATCH($C37,'2018-12 (Д)'!$C$2:$C$100,0)+1,0)))="Н/Д",INDIRECT(CONCATENATE("'2018-11 (Д)'!H",TEXT(MATCH($C37,'2018-11 (Д)'!$C$2:$C$100,0)+1,0))))),"Н/Д",((INDIRECT(CONCATENATE("'2018-12 (Д)'!H",TEXT(MATCH($C37,'2018-12 (Д)'!$C$2:$C$100,0)+1,0)))-INDIRECT(CONCATENATE("'2018-11 (Д)'!H",TEXT(MATCH($C37,'2018-11 (Д)'!$C$2:$C$100,0)+1,0))))/INDIRECT(CONCATENATE("'2018-11 (Д)'!H",TEXT(MATCH($C37,'2018-11 (Д)'!$C$2:$C$100,0)+1,0))))*100)</f>
        <v>13.89181230855112</v>
      </c>
      <c r="AV37" s="9"/>
      <c r="AW37" s="9">
        <f ca="1">IF(OR(INDIRECT(CONCATENATE("'2018-03 (Д)'!I",TEXT(MATCH($C37,'2018-03 (Д)'!$C$2:$C$100,0)+1,0)))="Н/Д",INDIRECT(CONCATENATE("'2018-02 (Д)'!I",TEXT(MATCH($C37,'2018-02 (Д)'!$C$2:$C$100,0)+1,0)))="Н/Д",AND(INDIRECT(CONCATENATE("'2018-03 (Д)'!I",TEXT(MATCH($C37,'2018-03 (Д)'!$C$2:$C$100,0)+1,0)))="Н/Д",INDIRECT(CONCATENATE("'2018-02 (Д)'!I",TEXT(MATCH($C37,'2018-02 (Д)'!$C$2:$C$100,0)+1,0))))),"Н/Д",((INDIRECT(CONCATENATE("'2018-03 (Д)'!I",TEXT(MATCH($C37,'2018-03 (Д)'!$C$2:$C$100,0)+1,0)))-INDIRECT(CONCATENATE("'2018-02 (Д)'!I",TEXT(MATCH($C37,'2018-02 (Д)'!$C$2:$C$100,0)+1,0))))/INDIRECT(CONCATENATE("'2018-02 (Д)'!I",TEXT(MATCH($C37,'2018-02 (Д)'!$C$2:$C$100,0)+1,0))))*100)</f>
        <v>-57.365790533680851</v>
      </c>
      <c r="AX37" s="9">
        <f ca="1">IF(OR(INDIRECT(CONCATENATE("'2018-04 (Д)'!I",TEXT(MATCH($C37,'2018-04 (Д)'!$C$2:$C$100,0)+1,0)))="Н/Д",INDIRECT(CONCATENATE("'2018-03 (Д)'!I",TEXT(MATCH($C37,'2018-03 (Д)'!$C$2:$C$100,0)+1,0)))="Н/Д",AND(INDIRECT(CONCATENATE("'2018-04 (Д)'!I",TEXT(MATCH($C37,'2018-04 (Д)'!$C$2:$C$100,0)+1,0)))="Н/Д",INDIRECT(CONCATENATE("'2018-03 (Д)'!I",TEXT(MATCH($C37,'2018-03 (Д)'!$C$2:$C$100,0)+1,0))))),"Н/Д",((INDIRECT(CONCATENATE("'2018-04 (Д)'!I",TEXT(MATCH($C37,'2018-04 (Д)'!$C$2:$C$100,0)+1,0)))-INDIRECT(CONCATENATE("'2018-03 (Д)'!I",TEXT(MATCH($C37,'2018-03 (Д)'!$C$2:$C$100,0)+1,0))))/INDIRECT(CONCATENATE("'2018-03 (Д)'!I",TEXT(MATCH($C37,'2018-03 (Д)'!$C$2:$C$100,0)+1,0))))*100)</f>
        <v>230.36851007034852</v>
      </c>
      <c r="AY37" s="9">
        <f ca="1">IF(OR(INDIRECT(CONCATENATE("'2018-05 (Д)'!I",TEXT(MATCH($C37,'2018-05 (Д)'!$C$2:$C$100,0)+1,0)))="Н/Д",INDIRECT(CONCATENATE("'2018-04 (Д)'!I",TEXT(MATCH($C37,'2018-04 (Д)'!$C$2:$C$100,0)+1,0)))="Н/Д",AND(INDIRECT(CONCATENATE("'2018-05 (Д)'!I",TEXT(MATCH($C37,'2018-05 (Д)'!$C$2:$C$100,0)+1,0)))="Н/Д",INDIRECT(CONCATENATE("'2018-04 (Д)'!I",TEXT(MATCH($C37,'2018-04 (Д)'!$C$2:$C$100,0)+1,0))))),"Н/Д",((INDIRECT(CONCATENATE("'2018-05 (Д)'!I",TEXT(MATCH($C37,'2018-05 (Д)'!$C$2:$C$100,0)+1,0)))-INDIRECT(CONCATENATE("'2018-04 (Д)'!I",TEXT(MATCH($C37,'2018-04 (Д)'!$C$2:$C$100,0)+1,0))))/INDIRECT(CONCATENATE("'2018-04 (Д)'!I",TEXT(MATCH($C37,'2018-04 (Д)'!$C$2:$C$100,0)+1,0))))*100)</f>
        <v>-30.123967907035027</v>
      </c>
      <c r="AZ37" s="9">
        <f ca="1">IF(OR(INDIRECT(CONCATENATE("'2018-06 (Д)'!I",TEXT(MATCH($C37,'2018-06 (Д)'!$C$2:$C$100,0)+1,0)))="Н/Д",INDIRECT(CONCATENATE("'2018-05 (Д)'!I",TEXT(MATCH($C37,'2018-05 (Д)'!$C$2:$C$100,0)+1,0)))="Н/Д",AND(INDIRECT(CONCATENATE("'2018-06 (Д)'!I",TEXT(MATCH($C37,'2018-06 (Д)'!$C$2:$C$100,0)+1,0)))="Н/Д",INDIRECT(CONCATENATE("'2018-05 (Д)'!I",TEXT(MATCH($C37,'2018-05 (Д)'!$C$2:$C$100,0)+1,0))))),"Н/Д",((INDIRECT(CONCATENATE("'2018-06 (Д)'!I",TEXT(MATCH($C37,'2018-06 (Д)'!$C$2:$C$100,0)+1,0)))-INDIRECT(CONCATENATE("'2018-05 (Д)'!I",TEXT(MATCH($C37,'2018-05 (Д)'!$C$2:$C$100,0)+1,0))))/INDIRECT(CONCATENATE("'2018-05 (Д)'!I",TEXT(MATCH($C37,'2018-05 (Д)'!$C$2:$C$100,0)+1,0))))*100)</f>
        <v>4.5055115583067993</v>
      </c>
      <c r="BA37" s="9">
        <f ca="1">IF(OR(INDIRECT(CONCATENATE("'2018-07 (Д)'!I",TEXT(MATCH($C37,'2018-07 (Д)'!$C$2:$C$100,0)+1,0)))="Н/Д",INDIRECT(CONCATENATE("'2018-06 (Д)'!I",TEXT(MATCH($C37,'2018-06 (Д)'!$C$2:$C$100,0)+1,0)))="Н/Д",AND(INDIRECT(CONCATENATE("'2018-07 (Д)'!I",TEXT(MATCH($C37,'2018-07 (Д)'!$C$2:$C$100,0)+1,0)))="Н/Д",INDIRECT(CONCATENATE("'2018-06 (Д)'!I",TEXT(MATCH($C37,'2018-06 (Д)'!$C$2:$C$100,0)+1,0))))),"Н/Д",((INDIRECT(CONCATENATE("'2018-07 (Д)'!I",TEXT(MATCH($C37,'2018-07 (Д)'!$C$2:$C$100,0)+1,0)))-INDIRECT(CONCATENATE("'2018-06 (Д)'!I",TEXT(MATCH($C37,'2018-06 (Д)'!$C$2:$C$100,0)+1,0))))/INDIRECT(CONCATENATE("'2018-06 (Д)'!I",TEXT(MATCH($C37,'2018-06 (Д)'!$C$2:$C$100,0)+1,0))))*100)</f>
        <v>-2.1211485913499888</v>
      </c>
      <c r="BB37" s="9">
        <f ca="1">IF(OR(INDIRECT(CONCATENATE("'2018-08 (Д)'!I",TEXT(MATCH($C37,'2018-08 (Д)'!$C$2:$C$100,0)+1,0)))="Н/Д",INDIRECT(CONCATENATE("'2018-07 (Д)'!I",TEXT(MATCH($C37,'2018-07 (Д)'!$C$2:$C$100,0)+1,0)))="Н/Д",AND(INDIRECT(CONCATENATE("'2018-08 (Д)'!I",TEXT(MATCH($C37,'2018-08 (Д)'!$C$2:$C$100,0)+1,0)))="Н/Д",INDIRECT(CONCATENATE("'2018-07 (Д)'!I",TEXT(MATCH($C37,'2018-07 (Д)'!$C$2:$C$100,0)+1,0))))),"Н/Д",((INDIRECT(CONCATENATE("'2018-08 (Д)'!I",TEXT(MATCH($C37,'2018-08 (Д)'!$C$2:$C$100,0)+1,0)))-INDIRECT(CONCATENATE("'2018-07 (Д)'!I",TEXT(MATCH($C37,'2018-07 (Д)'!$C$2:$C$100,0)+1,0))))/INDIRECT(CONCATENATE("'2018-07 (Д)'!I",TEXT(MATCH($C37,'2018-07 (Д)'!$C$2:$C$100,0)+1,0))))*100)</f>
        <v>16.982978138398067</v>
      </c>
      <c r="BC37" s="9">
        <f ca="1">IF(OR(INDIRECT(CONCATENATE("'2018-09 (Д)'!I",TEXT(MATCH($C37,'2018-09 (Д)'!$C$2:$C$100,0)+1,0)))="Н/Д",INDIRECT(CONCATENATE("'2018-08 (Д)'!I",TEXT(MATCH($C37,'2018-08 (Д)'!$C$2:$C$100,0)+1,0)))="Н/Д",AND(INDIRECT(CONCATENATE("'2018-09 (Д)'!I",TEXT(MATCH($C37,'2018-09 (Д)'!$C$2:$C$100,0)+1,0)))="Н/Д",INDIRECT(CONCATENATE("'2018-08 (Д)'!I",TEXT(MATCH($C37,'2018-08 (Д)'!$C$2:$C$100,0)+1,0))))),"Н/Д",((INDIRECT(CONCATENATE("'2018-09 (Д)'!I",TEXT(MATCH($C37,'2018-09 (Д)'!$C$2:$C$100,0)+1,0)))-INDIRECT(CONCATENATE("'2018-08 (Д)'!I",TEXT(MATCH($C37,'2018-08 (Д)'!$C$2:$C$100,0)+1,0))))/INDIRECT(CONCATENATE("'2018-08 (Д)'!I",TEXT(MATCH($C37,'2018-08 (Д)'!$C$2:$C$100,0)+1,0))))*100)</f>
        <v>-6.9037051849713205</v>
      </c>
      <c r="BD37" s="9">
        <f ca="1">IF(OR(INDIRECT(CONCATENATE("'2018-10 (Д)'!I",TEXT(MATCH($C37,'2018-10 (Д)'!$C$2:$C$100,0)+1,0)))="Н/Д",INDIRECT(CONCATENATE("'2018-09 (Д)'!I",TEXT(MATCH($C37,'2018-09 (Д)'!$C$2:$C$100,0)+1,0)))="Н/Д",AND(INDIRECT(CONCATENATE("'2018-10 (Д)'!I",TEXT(MATCH($C37,'2018-10 (Д)'!$C$2:$C$100,0)+1,0)))="Н/Д",INDIRECT(CONCATENATE("'2018-09 (Д)'!I",TEXT(MATCH($C37,'2018-09 (Д)'!$C$2:$C$100,0)+1,0))))),"Н/Д",((INDIRECT(CONCATENATE("'2018-10 (Д)'!I",TEXT(MATCH($C37,'2018-10 (Д)'!$C$2:$C$100,0)+1,0)))-INDIRECT(CONCATENATE("'2018-09 (Д)'!I",TEXT(MATCH($C37,'2018-09 (Д)'!$C$2:$C$100,0)+1,0))))/INDIRECT(CONCATENATE("'2018-09 (Д)'!I",TEXT(MATCH($C37,'2018-09 (Д)'!$C$2:$C$100,0)+1,0))))*100)</f>
        <v>10.48736815040832</v>
      </c>
      <c r="BE37" s="9">
        <f ca="1">IF(OR(INDIRECT(CONCATENATE("'2018-11 (Д)'!I",TEXT(MATCH($C37,'2018-11 (Д)'!$C$2:$C$100,0)+1,0)))="Н/Д",INDIRECT(CONCATENATE("'2018-10 (Д)'!I",TEXT(MATCH($C37,'2018-10 (Д)'!$C$2:$C$100,0)+1,0)))="Н/Д",AND(INDIRECT(CONCATENATE("'2018-11 (Д)'!I",TEXT(MATCH($C37,'2018-11 (Д)'!$C$2:$C$100,0)+1,0)))="Н/Д",INDIRECT(CONCATENATE("'2018-10 (Д)'!I",TEXT(MATCH($C37,'2018-10 (Д)'!$C$2:$C$100,0)+1,0))))),"Н/Д",((INDIRECT(CONCATENATE("'2018-11 (Д)'!I",TEXT(MATCH($C37,'2018-11 (Д)'!$C$2:$C$100,0)+1,0)))-INDIRECT(CONCATENATE("'2018-10 (Д)'!I",TEXT(MATCH($C37,'2018-10 (Д)'!$C$2:$C$100,0)+1,0))))/INDIRECT(CONCATENATE("'2018-10 (Д)'!I",TEXT(MATCH($C37,'2018-10 (Д)'!$C$2:$C$100,0)+1,0))))*100)</f>
        <v>-7.082155056689091</v>
      </c>
      <c r="BF37" s="9">
        <f ca="1">IF(OR(INDIRECT(CONCATENATE("'2018-12 (Д)'!I",TEXT(MATCH($C37,'2018-12 (Д)'!$C$2:$C$100,0)+1,0)))="Н/Д",INDIRECT(CONCATENATE("'2018-11 (Д)'!I",TEXT(MATCH($C37,'2018-11 (Д)'!$C$2:$C$100,0)+1,0)))="Н/Д",AND(INDIRECT(CONCATENATE("'2018-12 (Д)'!I",TEXT(MATCH($C37,'2018-12 (Д)'!$C$2:$C$100,0)+1,0)))="Н/Д",INDIRECT(CONCATENATE("'2018-11 (Д)'!I",TEXT(MATCH($C37,'2018-11 (Д)'!$C$2:$C$100,0)+1,0))))),"Н/Д",((INDIRECT(CONCATENATE("'2018-12 (Д)'!I",TEXT(MATCH($C37,'2018-12 (Д)'!$C$2:$C$100,0)+1,0)))-INDIRECT(CONCATENATE("'2018-11 (Д)'!I",TEXT(MATCH($C37,'2018-11 (Д)'!$C$2:$C$100,0)+1,0))))/INDIRECT(CONCATENATE("'2018-11 (Д)'!I",TEXT(MATCH($C37,'2018-11 (Д)'!$C$2:$C$100,0)+1,0))))*100)</f>
        <v>1.9759092892792012</v>
      </c>
      <c r="BG37" s="9"/>
      <c r="BH37" s="9" t="str">
        <f ca="1">IF(OR(INDIRECT(CONCATENATE("'2018-03 (Д)'!J",TEXT(MATCH($C37,'2018-03 (Д)'!$C$2:$C$100,0)+1,0)))="Н/Д",INDIRECT(CONCATENATE("'2018-02 (Д)'!J",TEXT(MATCH($C37,'2018-02 (Д)'!$C$2:$C$100,0)+1,0)))="Н/Д",AND(INDIRECT(CONCATENATE("'2018-03 (Д)'!J",TEXT(MATCH($C37,'2018-03 (Д)'!$C$2:$C$100,0)+1,0)))="Н/Д",INDIRECT(CONCATENATE("'2018-02 (Д)'!J",TEXT(MATCH($C37,'2018-02 (Д)'!$C$2:$C$100,0)+1,0))))),"Н/Д",((INDIRECT(CONCATENATE("'2018-03 (Д)'!J",TEXT(MATCH($C37,'2018-03 (Д)'!$C$2:$C$100,0)+1,0)))-INDIRECT(CONCATENATE("'2018-02 (Д)'!J",TEXT(MATCH($C37,'2018-02 (Д)'!$C$2:$C$100,0)+1,0))))/INDIRECT(CONCATENATE("'2018-02 (Д)'!J",TEXT(MATCH($C37,'2018-02 (Д)'!$C$2:$C$100,0)+1,0))))*100)</f>
        <v>Н/Д</v>
      </c>
      <c r="BI37" s="9" t="str">
        <f ca="1">IF(OR(INDIRECT(CONCATENATE("'2018-04 (Д)'!J",TEXT(MATCH($C37,'2018-04 (Д)'!$C$2:$C$100,0)+1,0)))="Н/Д",INDIRECT(CONCATENATE("'2018-03 (Д)'!J",TEXT(MATCH($C37,'2018-03 (Д)'!$C$2:$C$100,0)+1,0)))="Н/Д",AND(INDIRECT(CONCATENATE("'2018-04 (Д)'!J",TEXT(MATCH($C37,'2018-04 (Д)'!$C$2:$C$100,0)+1,0)))="Н/Д",INDIRECT(CONCATENATE("'2018-03 (Д)'!J",TEXT(MATCH($C37,'2018-03 (Д)'!$C$2:$C$100,0)+1,0))))),"Н/Д",((INDIRECT(CONCATENATE("'2018-04 (Д)'!J",TEXT(MATCH($C37,'2018-04 (Д)'!$C$2:$C$100,0)+1,0)))-INDIRECT(CONCATENATE("'2018-03 (Д)'!J",TEXT(MATCH($C37,'2018-03 (Д)'!$C$2:$C$100,0)+1,0))))/INDIRECT(CONCATENATE("'2018-03 (Д)'!J",TEXT(MATCH($C37,'2018-03 (Д)'!$C$2:$C$100,0)+1,0))))*100)</f>
        <v>Н/Д</v>
      </c>
      <c r="BJ37" s="9" t="str">
        <f ca="1">IF(OR(INDIRECT(CONCATENATE("'2018-05 (Д)'!J",TEXT(MATCH($C37,'2018-05 (Д)'!$C$2:$C$100,0)+1,0)))="Н/Д",INDIRECT(CONCATENATE("'2018-04 (Д)'!J",TEXT(MATCH($C37,'2018-04 (Д)'!$C$2:$C$100,0)+1,0)))="Н/Д",AND(INDIRECT(CONCATENATE("'2018-05 (Д)'!J",TEXT(MATCH($C37,'2018-05 (Д)'!$C$2:$C$100,0)+1,0)))="Н/Д",INDIRECT(CONCATENATE("'2018-04 (Д)'!J",TEXT(MATCH($C37,'2018-04 (Д)'!$C$2:$C$100,0)+1,0))))),"Н/Д",((INDIRECT(CONCATENATE("'2018-05 (Д)'!J",TEXT(MATCH($C37,'2018-05 (Д)'!$C$2:$C$100,0)+1,0)))-INDIRECT(CONCATENATE("'2018-04 (Д)'!J",TEXT(MATCH($C37,'2018-04 (Д)'!$C$2:$C$100,0)+1,0))))/INDIRECT(CONCATENATE("'2018-04 (Д)'!J",TEXT(MATCH($C37,'2018-04 (Д)'!$C$2:$C$100,0)+1,0))))*100)</f>
        <v>Н/Д</v>
      </c>
      <c r="BK37" s="9" t="str">
        <f ca="1">IF(OR(INDIRECT(CONCATENATE("'2018-06 (Д)'!J",TEXT(MATCH($C37,'2018-06 (Д)'!$C$2:$C$100,0)+1,0)))="Н/Д",INDIRECT(CONCATENATE("'2018-05 (Д)'!J",TEXT(MATCH($C37,'2018-05 (Д)'!$C$2:$C$100,0)+1,0)))="Н/Д",AND(INDIRECT(CONCATENATE("'2018-06 (Д)'!J",TEXT(MATCH($C37,'2018-06 (Д)'!$C$2:$C$100,0)+1,0)))="Н/Д",INDIRECT(CONCATENATE("'2018-05 (Д)'!J",TEXT(MATCH($C37,'2018-05 (Д)'!$C$2:$C$100,0)+1,0))))),"Н/Д",((INDIRECT(CONCATENATE("'2018-06 (Д)'!J",TEXT(MATCH($C37,'2018-06 (Д)'!$C$2:$C$100,0)+1,0)))-INDIRECT(CONCATENATE("'2018-05 (Д)'!J",TEXT(MATCH($C37,'2018-05 (Д)'!$C$2:$C$100,0)+1,0))))/INDIRECT(CONCATENATE("'2018-05 (Д)'!J",TEXT(MATCH($C37,'2018-05 (Д)'!$C$2:$C$100,0)+1,0))))*100)</f>
        <v>Н/Д</v>
      </c>
      <c r="BL37" s="9" t="str">
        <f ca="1">IF(OR(INDIRECT(CONCATENATE("'2018-07 (Д)'!J",TEXT(MATCH($C37,'2018-07 (Д)'!$C$2:$C$100,0)+1,0)))="Н/Д",INDIRECT(CONCATENATE("'2018-06 (Д)'!J",TEXT(MATCH($C37,'2018-06 (Д)'!$C$2:$C$100,0)+1,0)))="Н/Д",AND(INDIRECT(CONCATENATE("'2018-07 (Д)'!J",TEXT(MATCH($C37,'2018-07 (Д)'!$C$2:$C$100,0)+1,0)))="Н/Д",INDIRECT(CONCATENATE("'2018-06 (Д)'!J",TEXT(MATCH($C37,'2018-06 (Д)'!$C$2:$C$100,0)+1,0))))),"Н/Д",((INDIRECT(CONCATENATE("'2018-07 (Д)'!J",TEXT(MATCH($C37,'2018-07 (Д)'!$C$2:$C$100,0)+1,0)))-INDIRECT(CONCATENATE("'2018-06 (Д)'!J",TEXT(MATCH($C37,'2018-06 (Д)'!$C$2:$C$100,0)+1,0))))/INDIRECT(CONCATENATE("'2018-06 (Д)'!J",TEXT(MATCH($C37,'2018-06 (Д)'!$C$2:$C$100,0)+1,0))))*100)</f>
        <v>Н/Д</v>
      </c>
      <c r="BM37" s="9" t="str">
        <f ca="1">IF(OR(INDIRECT(CONCATENATE("'2018-08 (Д)'!J",TEXT(MATCH($C37,'2018-08 (Д)'!$C$2:$C$100,0)+1,0)))="Н/Д",INDIRECT(CONCATENATE("'2018-07 (Д)'!J",TEXT(MATCH($C37,'2018-07 (Д)'!$C$2:$C$100,0)+1,0)))="Н/Д",AND(INDIRECT(CONCATENATE("'2018-08 (Д)'!J",TEXT(MATCH($C37,'2018-08 (Д)'!$C$2:$C$100,0)+1,0)))="Н/Д",INDIRECT(CONCATENATE("'2018-07 (Д)'!J",TEXT(MATCH($C37,'2018-07 (Д)'!$C$2:$C$100,0)+1,0))))),"Н/Д",((INDIRECT(CONCATENATE("'2018-08 (Д)'!J",TEXT(MATCH($C37,'2018-08 (Д)'!$C$2:$C$100,0)+1,0)))-INDIRECT(CONCATENATE("'2018-07 (Д)'!J",TEXT(MATCH($C37,'2018-07 (Д)'!$C$2:$C$100,0)+1,0))))/INDIRECT(CONCATENATE("'2018-07 (Д)'!J",TEXT(MATCH($C37,'2018-07 (Д)'!$C$2:$C$100,0)+1,0))))*100)</f>
        <v>Н/Д</v>
      </c>
      <c r="BN37" s="9" t="str">
        <f ca="1">IF(OR(INDIRECT(CONCATENATE("'2018-09 (Д)'!J",TEXT(MATCH($C37,'2018-09 (Д)'!$C$2:$C$100,0)+1,0)))="Н/Д",INDIRECT(CONCATENATE("'2018-08 (Д)'!J",TEXT(MATCH($C37,'2018-08 (Д)'!$C$2:$C$100,0)+1,0)))="Н/Д",AND(INDIRECT(CONCATENATE("'2018-09 (Д)'!J",TEXT(MATCH($C37,'2018-09 (Д)'!$C$2:$C$100,0)+1,0)))="Н/Д",INDIRECT(CONCATENATE("'2018-08 (Д)'!J",TEXT(MATCH($C37,'2018-08 (Д)'!$C$2:$C$100,0)+1,0))))),"Н/Д",((INDIRECT(CONCATENATE("'2018-09 (Д)'!J",TEXT(MATCH($C37,'2018-09 (Д)'!$C$2:$C$100,0)+1,0)))-INDIRECT(CONCATENATE("'2018-08 (Д)'!J",TEXT(MATCH($C37,'2018-08 (Д)'!$C$2:$C$100,0)+1,0))))/INDIRECT(CONCATENATE("'2018-08 (Д)'!J",TEXT(MATCH($C37,'2018-08 (Д)'!$C$2:$C$100,0)+1,0))))*100)</f>
        <v>Н/Д</v>
      </c>
      <c r="BO37" s="9" t="str">
        <f ca="1">IF(OR(INDIRECT(CONCATENATE("'2018-10 (Д)'!J",TEXT(MATCH($C37,'2018-10 (Д)'!$C$2:$C$100,0)+1,0)))="Н/Д",INDIRECT(CONCATENATE("'2018-09 (Д)'!J",TEXT(MATCH($C37,'2018-09 (Д)'!$C$2:$C$100,0)+1,0)))="Н/Д",AND(INDIRECT(CONCATENATE("'2018-10 (Д)'!J",TEXT(MATCH($C37,'2018-10 (Д)'!$C$2:$C$100,0)+1,0)))="Н/Д",INDIRECT(CONCATENATE("'2018-09 (Д)'!J",TEXT(MATCH($C37,'2018-09 (Д)'!$C$2:$C$100,0)+1,0))))),"Н/Д",((INDIRECT(CONCATENATE("'2018-10 (Д)'!J",TEXT(MATCH($C37,'2018-10 (Д)'!$C$2:$C$100,0)+1,0)))-INDIRECT(CONCATENATE("'2018-09 (Д)'!J",TEXT(MATCH($C37,'2018-09 (Д)'!$C$2:$C$100,0)+1,0))))/INDIRECT(CONCATENATE("'2018-09 (Д)'!J",TEXT(MATCH($C37,'2018-09 (Д)'!$C$2:$C$100,0)+1,0))))*100)</f>
        <v>Н/Д</v>
      </c>
      <c r="BP37" s="9" t="str">
        <f ca="1">IF(OR(INDIRECT(CONCATENATE("'2018-11 (Д)'!J",TEXT(MATCH($C37,'2018-11 (Д)'!$C$2:$C$100,0)+1,0)))="Н/Д",INDIRECT(CONCATENATE("'2018-10 (Д)'!J",TEXT(MATCH($C37,'2018-10 (Д)'!$C$2:$C$100,0)+1,0)))="Н/Д",AND(INDIRECT(CONCATENATE("'2018-11 (Д)'!J",TEXT(MATCH($C37,'2018-11 (Д)'!$C$2:$C$100,0)+1,0)))="Н/Д",INDIRECT(CONCATENATE("'2018-10 (Д)'!J",TEXT(MATCH($C37,'2018-10 (Д)'!$C$2:$C$100,0)+1,0))))),"Н/Д",((INDIRECT(CONCATENATE("'2018-11 (Д)'!J",TEXT(MATCH($C37,'2018-11 (Д)'!$C$2:$C$100,0)+1,0)))-INDIRECT(CONCATENATE("'2018-10 (Д)'!J",TEXT(MATCH($C37,'2018-10 (Д)'!$C$2:$C$100,0)+1,0))))/INDIRECT(CONCATENATE("'2018-10 (Д)'!J",TEXT(MATCH($C37,'2018-10 (Д)'!$C$2:$C$100,0)+1,0))))*100)</f>
        <v>Н/Д</v>
      </c>
      <c r="BQ37" s="9" t="str">
        <f ca="1">IF(OR(INDIRECT(CONCATENATE("'2018-12 (Д)'!J",TEXT(MATCH($C37,'2018-12 (Д)'!$C$2:$C$100,0)+1,0)))="Н/Д",INDIRECT(CONCATENATE("'2018-11 (Д)'!J",TEXT(MATCH($C37,'2018-11 (Д)'!$C$2:$C$100,0)+1,0)))="Н/Д",AND(INDIRECT(CONCATENATE("'2018-12 (Д)'!J",TEXT(MATCH($C37,'2018-12 (Д)'!$C$2:$C$100,0)+1,0)))="Н/Д",INDIRECT(CONCATENATE("'2018-11 (Д)'!J",TEXT(MATCH($C37,'2018-11 (Д)'!$C$2:$C$100,0)+1,0))))),"Н/Д",((INDIRECT(CONCATENATE("'2018-12 (Д)'!J",TEXT(MATCH($C37,'2018-12 (Д)'!$C$2:$C$100,0)+1,0)))-INDIRECT(CONCATENATE("'2018-11 (Д)'!J",TEXT(MATCH($C37,'2018-11 (Д)'!$C$2:$C$100,0)+1,0))))/INDIRECT(CONCATENATE("'2018-11 (Д)'!J",TEXT(MATCH($C37,'2018-11 (Д)'!$C$2:$C$100,0)+1,0))))*100)</f>
        <v>Н/Д</v>
      </c>
      <c r="BR37" s="9"/>
      <c r="BS37" s="9">
        <f ca="1">IF(OR(INDIRECT(CONCATENATE("'2018-03 (Д)'!K",TEXT(MATCH($C37,'2018-03 (Д)'!$C$2:$C$100,0)+1,0)))="Н/Д",INDIRECT(CONCATENATE("'2018-02 (Д)'!K",TEXT(MATCH($C37,'2018-02 (Д)'!$C$2:$C$100,0)+1,0)))="Н/Д",AND(INDIRECT(CONCATENATE("'2018-03 (Д)'!K",TEXT(MATCH($C37,'2018-03 (Д)'!$C$2:$C$100,0)+1,0)))="Н/Д",INDIRECT(CONCATENATE("'2018-02 (Д)'!K",TEXT(MATCH($C37,'2018-02 (Д)'!$C$2:$C$100,0)+1,0))))),"Н/Д",((INDIRECT(CONCATENATE("'2018-03 (Д)'!K",TEXT(MATCH($C37,'2018-03 (Д)'!$C$2:$C$100,0)+1,0)))-INDIRECT(CONCATENATE("'2018-02 (Д)'!K",TEXT(MATCH($C37,'2018-02 (Д)'!$C$2:$C$100,0)+1,0))))/INDIRECT(CONCATENATE("'2018-02 (Д)'!K",TEXT(MATCH($C37,'2018-02 (Д)'!$C$2:$C$100,0)+1,0))))*100)</f>
        <v>-43.913108210285728</v>
      </c>
      <c r="BT37" s="9">
        <f ca="1">IF(OR(INDIRECT(CONCATENATE("'2018-04 (Д)'!K",TEXT(MATCH($C37,'2018-04 (Д)'!$C$2:$C$100,0)+1,0)))="Н/Д",INDIRECT(CONCATENATE("'2018-03 (Д)'!K",TEXT(MATCH($C37,'2018-03 (Д)'!$C$2:$C$100,0)+1,0)))="Н/Д",AND(INDIRECT(CONCATENATE("'2018-04 (Д)'!K",TEXT(MATCH($C37,'2018-04 (Д)'!$C$2:$C$100,0)+1,0)))="Н/Д",INDIRECT(CONCATENATE("'2018-03 (Д)'!K",TEXT(MATCH($C37,'2018-03 (Д)'!$C$2:$C$100,0)+1,0))))),"Н/Д",((INDIRECT(CONCATENATE("'2018-04 (Д)'!K",TEXT(MATCH($C37,'2018-04 (Д)'!$C$2:$C$100,0)+1,0)))-INDIRECT(CONCATENATE("'2018-03 (Д)'!K",TEXT(MATCH($C37,'2018-03 (Д)'!$C$2:$C$100,0)+1,0))))/INDIRECT(CONCATENATE("'2018-03 (Д)'!K",TEXT(MATCH($C37,'2018-03 (Д)'!$C$2:$C$100,0)+1,0))))*100)</f>
        <v>250.45801235595246</v>
      </c>
      <c r="BU37" s="9">
        <f ca="1">IF(OR(INDIRECT(CONCATENATE("'2018-05 (Д)'!K",TEXT(MATCH($C37,'2018-05 (Д)'!$C$2:$C$100,0)+1,0)))="Н/Д",INDIRECT(CONCATENATE("'2018-04 (Д)'!K",TEXT(MATCH($C37,'2018-04 (Д)'!$C$2:$C$100,0)+1,0)))="Н/Д",AND(INDIRECT(CONCATENATE("'2018-05 (Д)'!K",TEXT(MATCH($C37,'2018-05 (Д)'!$C$2:$C$100,0)+1,0)))="Н/Д",INDIRECT(CONCATENATE("'2018-04 (Д)'!K",TEXT(MATCH($C37,'2018-04 (Д)'!$C$2:$C$100,0)+1,0))))),"Н/Д",((INDIRECT(CONCATENATE("'2018-05 (Д)'!K",TEXT(MATCH($C37,'2018-05 (Д)'!$C$2:$C$100,0)+1,0)))-INDIRECT(CONCATENATE("'2018-04 (Д)'!K",TEXT(MATCH($C37,'2018-04 (Д)'!$C$2:$C$100,0)+1,0))))/INDIRECT(CONCATENATE("'2018-04 (Д)'!K",TEXT(MATCH($C37,'2018-04 (Д)'!$C$2:$C$100,0)+1,0))))*100)</f>
        <v>133.62853075376705</v>
      </c>
      <c r="BV37" s="9">
        <f ca="1">IF(OR(INDIRECT(CONCATENATE("'2018-06 (Д)'!K",TEXT(MATCH($C37,'2018-06 (Д)'!$C$2:$C$100,0)+1,0)))="Н/Д",INDIRECT(CONCATENATE("'2018-05 (Д)'!K",TEXT(MATCH($C37,'2018-05 (Д)'!$C$2:$C$100,0)+1,0)))="Н/Д",AND(INDIRECT(CONCATENATE("'2018-06 (Д)'!K",TEXT(MATCH($C37,'2018-06 (Д)'!$C$2:$C$100,0)+1,0)))="Н/Д",INDIRECT(CONCATENATE("'2018-05 (Д)'!K",TEXT(MATCH($C37,'2018-05 (Д)'!$C$2:$C$100,0)+1,0))))),"Н/Д",((INDIRECT(CONCATENATE("'2018-06 (Д)'!K",TEXT(MATCH($C37,'2018-06 (Д)'!$C$2:$C$100,0)+1,0)))-INDIRECT(CONCATENATE("'2018-05 (Д)'!K",TEXT(MATCH($C37,'2018-05 (Д)'!$C$2:$C$100,0)+1,0))))/INDIRECT(CONCATENATE("'2018-05 (Д)'!K",TEXT(MATCH($C37,'2018-05 (Д)'!$C$2:$C$100,0)+1,0))))*100)</f>
        <v>-73.935880675801684</v>
      </c>
      <c r="BW37" s="9">
        <f ca="1">IF(OR(INDIRECT(CONCATENATE("'2018-07 (Д)'!K",TEXT(MATCH($C37,'2018-07 (Д)'!$C$2:$C$100,0)+1,0)))="Н/Д",INDIRECT(CONCATENATE("'2018-06 (Д)'!K",TEXT(MATCH($C37,'2018-06 (Д)'!$C$2:$C$100,0)+1,0)))="Н/Д",AND(INDIRECT(CONCATENATE("'2018-07 (Д)'!K",TEXT(MATCH($C37,'2018-07 (Д)'!$C$2:$C$100,0)+1,0)))="Н/Д",INDIRECT(CONCATENATE("'2018-06 (Д)'!K",TEXT(MATCH($C37,'2018-06 (Д)'!$C$2:$C$100,0)+1,0))))),"Н/Д",((INDIRECT(CONCATENATE("'2018-07 (Д)'!K",TEXT(MATCH($C37,'2018-07 (Д)'!$C$2:$C$100,0)+1,0)))-INDIRECT(CONCATENATE("'2018-06 (Д)'!K",TEXT(MATCH($C37,'2018-06 (Д)'!$C$2:$C$100,0)+1,0))))/INDIRECT(CONCATENATE("'2018-06 (Д)'!K",TEXT(MATCH($C37,'2018-06 (Д)'!$C$2:$C$100,0)+1,0))))*100)</f>
        <v>-50.386000468938221</v>
      </c>
      <c r="BX37" s="9">
        <f ca="1">IF(OR(INDIRECT(CONCATENATE("'2018-08 (Д)'!K",TEXT(MATCH($C37,'2018-08 (Д)'!$C$2:$C$100,0)+1,0)))="Н/Д",INDIRECT(CONCATENATE("'2018-07 (Д)'!K",TEXT(MATCH($C37,'2018-07 (Д)'!$C$2:$C$100,0)+1,0)))="Н/Д",AND(INDIRECT(CONCATENATE("'2018-08 (Д)'!K",TEXT(MATCH($C37,'2018-08 (Д)'!$C$2:$C$100,0)+1,0)))="Н/Д",INDIRECT(CONCATENATE("'2018-07 (Д)'!K",TEXT(MATCH($C37,'2018-07 (Д)'!$C$2:$C$100,0)+1,0))))),"Н/Д",((INDIRECT(CONCATENATE("'2018-08 (Д)'!K",TEXT(MATCH($C37,'2018-08 (Д)'!$C$2:$C$100,0)+1,0)))-INDIRECT(CONCATENATE("'2018-07 (Д)'!K",TEXT(MATCH($C37,'2018-07 (Д)'!$C$2:$C$100,0)+1,0))))/INDIRECT(CONCATENATE("'2018-07 (Д)'!K",TEXT(MATCH($C37,'2018-07 (Д)'!$C$2:$C$100,0)+1,0))))*100)</f>
        <v>512.29457052559758</v>
      </c>
      <c r="BY37" s="9">
        <f ca="1">IF(OR(INDIRECT(CONCATENATE("'2018-09 (Д)'!K",TEXT(MATCH($C37,'2018-09 (Д)'!$C$2:$C$100,0)+1,0)))="Н/Д",INDIRECT(CONCATENATE("'2018-08 (Д)'!K",TEXT(MATCH($C37,'2018-08 (Д)'!$C$2:$C$100,0)+1,0)))="Н/Д",AND(INDIRECT(CONCATENATE("'2018-09 (Д)'!K",TEXT(MATCH($C37,'2018-09 (Д)'!$C$2:$C$100,0)+1,0)))="Н/Д",INDIRECT(CONCATENATE("'2018-08 (Д)'!K",TEXT(MATCH($C37,'2018-08 (Д)'!$C$2:$C$100,0)+1,0))))),"Н/Д",((INDIRECT(CONCATENATE("'2018-09 (Д)'!K",TEXT(MATCH($C37,'2018-09 (Д)'!$C$2:$C$100,0)+1,0)))-INDIRECT(CONCATENATE("'2018-08 (Д)'!K",TEXT(MATCH($C37,'2018-08 (Д)'!$C$2:$C$100,0)+1,0))))/INDIRECT(CONCATENATE("'2018-08 (Д)'!K",TEXT(MATCH($C37,'2018-08 (Д)'!$C$2:$C$100,0)+1,0))))*100)</f>
        <v>-86.810797689454446</v>
      </c>
      <c r="BZ37" s="9">
        <f ca="1">IF(OR(INDIRECT(CONCATENATE("'2018-10 (Д)'!K",TEXT(MATCH($C37,'2018-10 (Д)'!$C$2:$C$100,0)+1,0)))="Н/Д",INDIRECT(CONCATENATE("'2018-09 (Д)'!K",TEXT(MATCH($C37,'2018-09 (Д)'!$C$2:$C$100,0)+1,0)))="Н/Д",AND(INDIRECT(CONCATENATE("'2018-10 (Д)'!K",TEXT(MATCH($C37,'2018-10 (Д)'!$C$2:$C$100,0)+1,0)))="Н/Д",INDIRECT(CONCATENATE("'2018-09 (Д)'!K",TEXT(MATCH($C37,'2018-09 (Д)'!$C$2:$C$100,0)+1,0))))),"Н/Д",((INDIRECT(CONCATENATE("'2018-10 (Д)'!K",TEXT(MATCH($C37,'2018-10 (Д)'!$C$2:$C$100,0)+1,0)))-INDIRECT(CONCATENATE("'2018-09 (Д)'!K",TEXT(MATCH($C37,'2018-09 (Д)'!$C$2:$C$100,0)+1,0))))/INDIRECT(CONCATENATE("'2018-09 (Д)'!K",TEXT(MATCH($C37,'2018-09 (Д)'!$C$2:$C$100,0)+1,0))))*100)</f>
        <v>-44.527887617916186</v>
      </c>
      <c r="CA37" s="9">
        <f ca="1">IF(OR(INDIRECT(CONCATENATE("'2018-11 (Д)'!K",TEXT(MATCH($C37,'2018-11 (Д)'!$C$2:$C$100,0)+1,0)))="Н/Д",INDIRECT(CONCATENATE("'2018-10 (Д)'!K",TEXT(MATCH($C37,'2018-10 (Д)'!$C$2:$C$100,0)+1,0)))="Н/Д",AND(INDIRECT(CONCATENATE("'2018-11 (Д)'!K",TEXT(MATCH($C37,'2018-11 (Д)'!$C$2:$C$100,0)+1,0)))="Н/Д",INDIRECT(CONCATENATE("'2018-10 (Д)'!K",TEXT(MATCH($C37,'2018-10 (Д)'!$C$2:$C$100,0)+1,0))))),"Н/Д",((INDIRECT(CONCATENATE("'2018-11 (Д)'!K",TEXT(MATCH($C37,'2018-11 (Д)'!$C$2:$C$100,0)+1,0)))-INDIRECT(CONCATENATE("'2018-10 (Д)'!K",TEXT(MATCH($C37,'2018-10 (Д)'!$C$2:$C$100,0)+1,0))))/INDIRECT(CONCATENATE("'2018-10 (Д)'!K",TEXT(MATCH($C37,'2018-10 (Д)'!$C$2:$C$100,0)+1,0))))*100)</f>
        <v>978.65493811638464</v>
      </c>
      <c r="CB37" s="9">
        <f ca="1">IF(OR(INDIRECT(CONCATENATE("'2018-12 (Д)'!K",TEXT(MATCH($C37,'2018-12 (Д)'!$C$2:$C$100,0)+1,0)))="Н/Д",INDIRECT(CONCATENATE("'2018-11 (Д)'!K",TEXT(MATCH($C37,'2018-11 (Д)'!$C$2:$C$100,0)+1,0)))="Н/Д",AND(INDIRECT(CONCATENATE("'2018-12 (Д)'!K",TEXT(MATCH($C37,'2018-12 (Д)'!$C$2:$C$100,0)+1,0)))="Н/Д",INDIRECT(CONCATENATE("'2018-11 (Д)'!K",TEXT(MATCH($C37,'2018-11 (Д)'!$C$2:$C$100,0)+1,0))))),"Н/Д",((INDIRECT(CONCATENATE("'2018-12 (Д)'!K",TEXT(MATCH($C37,'2018-12 (Д)'!$C$2:$C$100,0)+1,0)))-INDIRECT(CONCATENATE("'2018-11 (Д)'!K",TEXT(MATCH($C37,'2018-11 (Д)'!$C$2:$C$100,0)+1,0))))/INDIRECT(CONCATENATE("'2018-11 (Д)'!K",TEXT(MATCH($C37,'2018-11 (Д)'!$C$2:$C$100,0)+1,0))))*100)</f>
        <v>-82.643885940902692</v>
      </c>
      <c r="CC37" s="9"/>
      <c r="CD37" s="9">
        <f ca="1">IF(OR(INDIRECT(CONCATENATE("'2018-03 (Д)'!L",TEXT(MATCH($C37,'2018-03 (Д)'!$C$2:$C$100,0)+1,0)))="Н/Д",INDIRECT(CONCATENATE("'2018-02 (Д)'!L",TEXT(MATCH($C37,'2018-02 (Д)'!$C$2:$C$100,0)+1,0)))="Н/Д",AND(INDIRECT(CONCATENATE("'2018-03 (Д)'!L",TEXT(MATCH($C37,'2018-03 (Д)'!$C$2:$C$100,0)+1,0)))="Н/Д",INDIRECT(CONCATENATE("'2018-02 (Д)'!L",TEXT(MATCH($C37,'2018-02 (Д)'!$C$2:$C$100,0)+1,0))))),"Н/Д",((INDIRECT(CONCATENATE("'2018-03 (Д)'!L",TEXT(MATCH($C37,'2018-03 (Д)'!$C$2:$C$100,0)+1,0)))-INDIRECT(CONCATENATE("'2018-02 (Д)'!L",TEXT(MATCH($C37,'2018-02 (Д)'!$C$2:$C$100,0)+1,0))))/INDIRECT(CONCATENATE("'2018-02 (Д)'!L",TEXT(MATCH($C37,'2018-02 (Д)'!$C$2:$C$100,0)+1,0))))*100)</f>
        <v>-9.6301431407761076</v>
      </c>
      <c r="CE37" s="9">
        <f ca="1">IF(OR(INDIRECT(CONCATENATE("'2018-04 (Д)'!L",TEXT(MATCH($C37,'2018-04 (Д)'!$C$2:$C$100,0)+1,0)))="Н/Д",INDIRECT(CONCATENATE("'2018-03 (Д)'!L",TEXT(MATCH($C37,'2018-03 (Д)'!$C$2:$C$100,0)+1,0)))="Н/Д",AND(INDIRECT(CONCATENATE("'2018-04 (Д)'!L",TEXT(MATCH($C37,'2018-04 (Д)'!$C$2:$C$100,0)+1,0)))="Н/Д",INDIRECT(CONCATENATE("'2018-03 (Д)'!L",TEXT(MATCH($C37,'2018-03 (Д)'!$C$2:$C$100,0)+1,0))))),"Н/Д",((INDIRECT(CONCATENATE("'2018-04 (Д)'!L",TEXT(MATCH($C37,'2018-04 (Д)'!$C$2:$C$100,0)+1,0)))-INDIRECT(CONCATENATE("'2018-03 (Д)'!L",TEXT(MATCH($C37,'2018-03 (Д)'!$C$2:$C$100,0)+1,0))))/INDIRECT(CONCATENATE("'2018-03 (Д)'!L",TEXT(MATCH($C37,'2018-03 (Д)'!$C$2:$C$100,0)+1,0))))*100)</f>
        <v>131.05453419912706</v>
      </c>
      <c r="CF37" s="9">
        <f ca="1">IF(OR(INDIRECT(CONCATENATE("'2018-05 (Д)'!L",TEXT(MATCH($C37,'2018-05 (Д)'!$C$2:$C$100,0)+1,0)))="Н/Д",INDIRECT(CONCATENATE("'2018-04 (Д)'!L",TEXT(MATCH($C37,'2018-04 (Д)'!$C$2:$C$100,0)+1,0)))="Н/Д",AND(INDIRECT(CONCATENATE("'2018-05 (Д)'!L",TEXT(MATCH($C37,'2018-05 (Д)'!$C$2:$C$100,0)+1,0)))="Н/Д",INDIRECT(CONCATENATE("'2018-04 (Д)'!L",TEXT(MATCH($C37,'2018-04 (Д)'!$C$2:$C$100,0)+1,0))))),"Н/Д",((INDIRECT(CONCATENATE("'2018-05 (Д)'!L",TEXT(MATCH($C37,'2018-05 (Д)'!$C$2:$C$100,0)+1,0)))-INDIRECT(CONCATENATE("'2018-04 (Д)'!L",TEXT(MATCH($C37,'2018-04 (Д)'!$C$2:$C$100,0)+1,0))))/INDIRECT(CONCATENATE("'2018-04 (Д)'!L",TEXT(MATCH($C37,'2018-04 (Д)'!$C$2:$C$100,0)+1,0))))*100)</f>
        <v>164.12306104556126</v>
      </c>
      <c r="CG37" s="9">
        <f ca="1">IF(OR(INDIRECT(CONCATENATE("'2018-06 (Д)'!L",TEXT(MATCH($C37,'2018-06 (Д)'!$C$2:$C$100,0)+1,0)))="Н/Д",INDIRECT(CONCATENATE("'2018-05 (Д)'!L",TEXT(MATCH($C37,'2018-05 (Д)'!$C$2:$C$100,0)+1,0)))="Н/Д",AND(INDIRECT(CONCATENATE("'2018-06 (Д)'!L",TEXT(MATCH($C37,'2018-06 (Д)'!$C$2:$C$100,0)+1,0)))="Н/Д",INDIRECT(CONCATENATE("'2018-05 (Д)'!L",TEXT(MATCH($C37,'2018-05 (Д)'!$C$2:$C$100,0)+1,0))))),"Н/Д",((INDIRECT(CONCATENATE("'2018-06 (Д)'!L",TEXT(MATCH($C37,'2018-06 (Д)'!$C$2:$C$100,0)+1,0)))-INDIRECT(CONCATENATE("'2018-05 (Д)'!L",TEXT(MATCH($C37,'2018-05 (Д)'!$C$2:$C$100,0)+1,0))))/INDIRECT(CONCATENATE("'2018-05 (Д)'!L",TEXT(MATCH($C37,'2018-05 (Д)'!$C$2:$C$100,0)+1,0))))*100)</f>
        <v>-45.908748824816854</v>
      </c>
      <c r="CH37" s="9">
        <f ca="1">IF(OR(INDIRECT(CONCATENATE("'2018-07 (Д)'!L",TEXT(MATCH($C37,'2018-07 (Д)'!$C$2:$C$100,0)+1,0)))="Н/Д",INDIRECT(CONCATENATE("'2018-06 (Д)'!L",TEXT(MATCH($C37,'2018-06 (Д)'!$C$2:$C$100,0)+1,0)))="Н/Д",AND(INDIRECT(CONCATENATE("'2018-07 (Д)'!L",TEXT(MATCH($C37,'2018-07 (Д)'!$C$2:$C$100,0)+1,0)))="Н/Д",INDIRECT(CONCATENATE("'2018-06 (Д)'!L",TEXT(MATCH($C37,'2018-06 (Д)'!$C$2:$C$100,0)+1,0))))),"Н/Д",((INDIRECT(CONCATENATE("'2018-07 (Д)'!L",TEXT(MATCH($C37,'2018-07 (Д)'!$C$2:$C$100,0)+1,0)))-INDIRECT(CONCATENATE("'2018-06 (Д)'!L",TEXT(MATCH($C37,'2018-06 (Д)'!$C$2:$C$100,0)+1,0))))/INDIRECT(CONCATENATE("'2018-06 (Д)'!L",TEXT(MATCH($C37,'2018-06 (Д)'!$C$2:$C$100,0)+1,0))))*100)</f>
        <v>-87.871969684520693</v>
      </c>
      <c r="CI37" s="9">
        <f ca="1">IF(OR(INDIRECT(CONCATENATE("'2018-08 (Д)'!L",TEXT(MATCH($C37,'2018-08 (Д)'!$C$2:$C$100,0)+1,0)))="Н/Д",INDIRECT(CONCATENATE("'2018-07 (Д)'!L",TEXT(MATCH($C37,'2018-07 (Д)'!$C$2:$C$100,0)+1,0)))="Н/Д",AND(INDIRECT(CONCATENATE("'2018-08 (Д)'!L",TEXT(MATCH($C37,'2018-08 (Д)'!$C$2:$C$100,0)+1,0)))="Н/Д",INDIRECT(CONCATENATE("'2018-07 (Д)'!L",TEXT(MATCH($C37,'2018-07 (Д)'!$C$2:$C$100,0)+1,0))))),"Н/Д",((INDIRECT(CONCATENATE("'2018-08 (Д)'!L",TEXT(MATCH($C37,'2018-08 (Д)'!$C$2:$C$100,0)+1,0)))-INDIRECT(CONCATENATE("'2018-07 (Д)'!L",TEXT(MATCH($C37,'2018-07 (Д)'!$C$2:$C$100,0)+1,0))))/INDIRECT(CONCATENATE("'2018-07 (Д)'!L",TEXT(MATCH($C37,'2018-07 (Д)'!$C$2:$C$100,0)+1,0))))*100)</f>
        <v>880.96655283050427</v>
      </c>
      <c r="CJ37" s="9">
        <f ca="1">IF(OR(INDIRECT(CONCATENATE("'2018-09 (Д)'!L",TEXT(MATCH($C37,'2018-09 (Д)'!$C$2:$C$100,0)+1,0)))="Н/Д",INDIRECT(CONCATENATE("'2018-08 (Д)'!L",TEXT(MATCH($C37,'2018-08 (Д)'!$C$2:$C$100,0)+1,0)))="Н/Д",AND(INDIRECT(CONCATENATE("'2018-09 (Д)'!L",TEXT(MATCH($C37,'2018-09 (Д)'!$C$2:$C$100,0)+1,0)))="Н/Д",INDIRECT(CONCATENATE("'2018-08 (Д)'!L",TEXT(MATCH($C37,'2018-08 (Д)'!$C$2:$C$100,0)+1,0))))),"Н/Д",((INDIRECT(CONCATENATE("'2018-09 (Д)'!L",TEXT(MATCH($C37,'2018-09 (Д)'!$C$2:$C$100,0)+1,0)))-INDIRECT(CONCATENATE("'2018-08 (Д)'!L",TEXT(MATCH($C37,'2018-08 (Д)'!$C$2:$C$100,0)+1,0))))/INDIRECT(CONCATENATE("'2018-08 (Д)'!L",TEXT(MATCH($C37,'2018-08 (Д)'!$C$2:$C$100,0)+1,0))))*100)</f>
        <v>-8.9597182067651726</v>
      </c>
      <c r="CK37" s="9">
        <f ca="1">IF(OR(INDIRECT(CONCATENATE("'2018-10 (Д)'!L",TEXT(MATCH($C37,'2018-10 (Д)'!$C$2:$C$100,0)+1,0)))="Н/Д",INDIRECT(CONCATENATE("'2018-09 (Д)'!L",TEXT(MATCH($C37,'2018-09 (Д)'!$C$2:$C$100,0)+1,0)))="Н/Д",AND(INDIRECT(CONCATENATE("'2018-10 (Д)'!L",TEXT(MATCH($C37,'2018-10 (Д)'!$C$2:$C$100,0)+1,0)))="Н/Д",INDIRECT(CONCATENATE("'2018-09 (Д)'!L",TEXT(MATCH($C37,'2018-09 (Д)'!$C$2:$C$100,0)+1,0))))),"Н/Д",((INDIRECT(CONCATENATE("'2018-10 (Д)'!L",TEXT(MATCH($C37,'2018-10 (Д)'!$C$2:$C$100,0)+1,0)))-INDIRECT(CONCATENATE("'2018-09 (Д)'!L",TEXT(MATCH($C37,'2018-09 (Д)'!$C$2:$C$100,0)+1,0))))/INDIRECT(CONCATENATE("'2018-09 (Д)'!L",TEXT(MATCH($C37,'2018-09 (Д)'!$C$2:$C$100,0)+1,0))))*100)</f>
        <v>-73.646748601864815</v>
      </c>
      <c r="CL37" s="9">
        <f ca="1">IF(OR(INDIRECT(CONCATENATE("'2018-11 (Д)'!L",TEXT(MATCH($C37,'2018-11 (Д)'!$C$2:$C$100,0)+1,0)))="Н/Д",INDIRECT(CONCATENATE("'2018-10 (Д)'!L",TEXT(MATCH($C37,'2018-10 (Д)'!$C$2:$C$100,0)+1,0)))="Н/Д",AND(INDIRECT(CONCATENATE("'2018-11 (Д)'!L",TEXT(MATCH($C37,'2018-11 (Д)'!$C$2:$C$100,0)+1,0)))="Н/Д",INDIRECT(CONCATENATE("'2018-10 (Д)'!L",TEXT(MATCH($C37,'2018-10 (Д)'!$C$2:$C$100,0)+1,0))))),"Н/Д",((INDIRECT(CONCATENATE("'2018-11 (Д)'!L",TEXT(MATCH($C37,'2018-11 (Д)'!$C$2:$C$100,0)+1,0)))-INDIRECT(CONCATENATE("'2018-10 (Д)'!L",TEXT(MATCH($C37,'2018-10 (Д)'!$C$2:$C$100,0)+1,0))))/INDIRECT(CONCATENATE("'2018-10 (Д)'!L",TEXT(MATCH($C37,'2018-10 (Д)'!$C$2:$C$100,0)+1,0))))*100)</f>
        <v>411.83773052088719</v>
      </c>
      <c r="CM37" s="9">
        <f ca="1">IF(OR(INDIRECT(CONCATENATE("'2018-12 (Д)'!L",TEXT(MATCH($C37,'2018-12 (Д)'!$C$2:$C$100,0)+1,0)))="Н/Д",INDIRECT(CONCATENATE("'2018-11 (Д)'!L",TEXT(MATCH($C37,'2018-11 (Д)'!$C$2:$C$100,0)+1,0)))="Н/Д",AND(INDIRECT(CONCATENATE("'2018-12 (Д)'!L",TEXT(MATCH($C37,'2018-12 (Д)'!$C$2:$C$100,0)+1,0)))="Н/Д",INDIRECT(CONCATENATE("'2018-11 (Д)'!L",TEXT(MATCH($C37,'2018-11 (Д)'!$C$2:$C$100,0)+1,0))))),"Н/Д",((INDIRECT(CONCATENATE("'2018-12 (Д)'!L",TEXT(MATCH($C37,'2018-12 (Д)'!$C$2:$C$100,0)+1,0)))-INDIRECT(CONCATENATE("'2018-11 (Д)'!L",TEXT(MATCH($C37,'2018-11 (Д)'!$C$2:$C$100,0)+1,0))))/INDIRECT(CONCATENATE("'2018-11 (Д)'!L",TEXT(MATCH($C37,'2018-11 (Д)'!$C$2:$C$100,0)+1,0))))*100)</f>
        <v>-8.5828885351832582</v>
      </c>
      <c r="CN37" s="9"/>
      <c r="CO37" s="9">
        <f ca="1">IF(OR(INDIRECT(CONCATENATE("'2018-03 (Д)'!M",TEXT(MATCH($C37,'2018-03 (Д)'!$C$2:$C$100,0)+1,0)))="Н/Д",INDIRECT(CONCATENATE("'2018-02 (Д)'!M",TEXT(MATCH($C37,'2018-02 (Д)'!$C$2:$C$100,0)+1,0)))="Н/Д",AND(INDIRECT(CONCATENATE("'2018-03 (Д)'!M",TEXT(MATCH($C37,'2018-03 (Д)'!$C$2:$C$100,0)+1,0)))="Н/Д",INDIRECT(CONCATENATE("'2018-02 (Д)'!M",TEXT(MATCH($C37,'2018-02 (Д)'!$C$2:$C$100,0)+1,0))))),"Н/Д",((INDIRECT(CONCATENATE("'2018-03 (Д)'!M",TEXT(MATCH($C37,'2018-03 (Д)'!$C$2:$C$100,0)+1,0)))-INDIRECT(CONCATENATE("'2018-02 (Д)'!M",TEXT(MATCH($C37,'2018-02 (Д)'!$C$2:$C$100,0)+1,0))))/INDIRECT(CONCATENATE("'2018-02 (Д)'!M",TEXT(MATCH($C37,'2018-02 (Д)'!$C$2:$C$100,0)+1,0))))*100)</f>
        <v>2.7308334535292844</v>
      </c>
      <c r="CP37" s="9">
        <f ca="1">IF(OR(INDIRECT(CONCATENATE("'2018-04 (Д)'!M",TEXT(MATCH($C37,'2018-04 (Д)'!$C$2:$C$100,0)+1,0)))="Н/Д",INDIRECT(CONCATENATE("'2018-03 (Д)'!M",TEXT(MATCH($C37,'2018-03 (Д)'!$C$2:$C$100,0)+1,0)))="Н/Д",AND(INDIRECT(CONCATENATE("'2018-04 (Д)'!M",TEXT(MATCH($C37,'2018-04 (Д)'!$C$2:$C$100,0)+1,0)))="Н/Д",INDIRECT(CONCATENATE("'2018-03 (Д)'!M",TEXT(MATCH($C37,'2018-03 (Д)'!$C$2:$C$100,0)+1,0))))),"Н/Д",((INDIRECT(CONCATENATE("'2018-04 (Д)'!M",TEXT(MATCH($C37,'2018-04 (Д)'!$C$2:$C$100,0)+1,0)))-INDIRECT(CONCATENATE("'2018-03 (Д)'!M",TEXT(MATCH($C37,'2018-03 (Д)'!$C$2:$C$100,0)+1,0))))/INDIRECT(CONCATENATE("'2018-03 (Д)'!M",TEXT(MATCH($C37,'2018-03 (Д)'!$C$2:$C$100,0)+1,0))))*100)</f>
        <v>4.7726181351472565</v>
      </c>
      <c r="CQ37" s="9">
        <f ca="1">IF(OR(INDIRECT(CONCATENATE("'2018-05 (Д)'!M",TEXT(MATCH($C37,'2018-05 (Д)'!$C$2:$C$100,0)+1,0)))="Н/Д",INDIRECT(CONCATENATE("'2018-04 (Д)'!M",TEXT(MATCH($C37,'2018-04 (Д)'!$C$2:$C$100,0)+1,0)))="Н/Д",AND(INDIRECT(CONCATENATE("'2018-05 (Д)'!M",TEXT(MATCH($C37,'2018-05 (Д)'!$C$2:$C$100,0)+1,0)))="Н/Д",INDIRECT(CONCATENATE("'2018-04 (Д)'!M",TEXT(MATCH($C37,'2018-04 (Д)'!$C$2:$C$100,0)+1,0))))),"Н/Д",((INDIRECT(CONCATENATE("'2018-05 (Д)'!M",TEXT(MATCH($C37,'2018-05 (Д)'!$C$2:$C$100,0)+1,0)))-INDIRECT(CONCATENATE("'2018-04 (Д)'!M",TEXT(MATCH($C37,'2018-04 (Д)'!$C$2:$C$100,0)+1,0))))/INDIRECT(CONCATENATE("'2018-04 (Д)'!M",TEXT(MATCH($C37,'2018-04 (Д)'!$C$2:$C$100,0)+1,0))))*100)</f>
        <v>1.6415202424713293</v>
      </c>
      <c r="CR37" s="9">
        <f ca="1">IF(OR(INDIRECT(CONCATENATE("'2018-06 (Д)'!M",TEXT(MATCH($C37,'2018-06 (Д)'!$C$2:$C$100,0)+1,0)))="Н/Д",INDIRECT(CONCATENATE("'2018-05 (Д)'!M",TEXT(MATCH($C37,'2018-05 (Д)'!$C$2:$C$100,0)+1,0)))="Н/Д",AND(INDIRECT(CONCATENATE("'2018-06 (Д)'!M",TEXT(MATCH($C37,'2018-06 (Д)'!$C$2:$C$100,0)+1,0)))="Н/Д",INDIRECT(CONCATENATE("'2018-05 (Д)'!M",TEXT(MATCH($C37,'2018-05 (Д)'!$C$2:$C$100,0)+1,0))))),"Н/Д",((INDIRECT(CONCATENATE("'2018-06 (Д)'!M",TEXT(MATCH($C37,'2018-06 (Д)'!$C$2:$C$100,0)+1,0)))-INDIRECT(CONCATENATE("'2018-05 (Д)'!M",TEXT(MATCH($C37,'2018-05 (Д)'!$C$2:$C$100,0)+1,0))))/INDIRECT(CONCATENATE("'2018-05 (Д)'!M",TEXT(MATCH($C37,'2018-05 (Д)'!$C$2:$C$100,0)+1,0))))*100)</f>
        <v>82.251681031063157</v>
      </c>
      <c r="CS37" s="9">
        <f ca="1">IF(OR(INDIRECT(CONCATENATE("'2018-07 (Д)'!M",TEXT(MATCH($C37,'2018-07 (Д)'!$C$2:$C$100,0)+1,0)))="Н/Д",INDIRECT(CONCATENATE("'2018-06 (Д)'!M",TEXT(MATCH($C37,'2018-06 (Д)'!$C$2:$C$100,0)+1,0)))="Н/Д",AND(INDIRECT(CONCATENATE("'2018-07 (Д)'!M",TEXT(MATCH($C37,'2018-07 (Д)'!$C$2:$C$100,0)+1,0)))="Н/Д",INDIRECT(CONCATENATE("'2018-06 (Д)'!M",TEXT(MATCH($C37,'2018-06 (Д)'!$C$2:$C$100,0)+1,0))))),"Н/Д",((INDIRECT(CONCATENATE("'2018-07 (Д)'!M",TEXT(MATCH($C37,'2018-07 (Д)'!$C$2:$C$100,0)+1,0)))-INDIRECT(CONCATENATE("'2018-06 (Д)'!M",TEXT(MATCH($C37,'2018-06 (Д)'!$C$2:$C$100,0)+1,0))))/INDIRECT(CONCATENATE("'2018-06 (Д)'!M",TEXT(MATCH($C37,'2018-06 (Д)'!$C$2:$C$100,0)+1,0))))*100)</f>
        <v>-45.164087512272609</v>
      </c>
      <c r="CT37" s="9">
        <f ca="1">IF(OR(INDIRECT(CONCATENATE("'2018-08 (Д)'!M",TEXT(MATCH($C37,'2018-08 (Д)'!$C$2:$C$100,0)+1,0)))="Н/Д",INDIRECT(CONCATENATE("'2018-07 (Д)'!M",TEXT(MATCH($C37,'2018-07 (Д)'!$C$2:$C$100,0)+1,0)))="Н/Д",AND(INDIRECT(CONCATENATE("'2018-08 (Д)'!M",TEXT(MATCH($C37,'2018-08 (Д)'!$C$2:$C$100,0)+1,0)))="Н/Д",INDIRECT(CONCATENATE("'2018-07 (Д)'!M",TEXT(MATCH($C37,'2018-07 (Д)'!$C$2:$C$100,0)+1,0))))),"Н/Д",((INDIRECT(CONCATENATE("'2018-08 (Д)'!M",TEXT(MATCH($C37,'2018-08 (Д)'!$C$2:$C$100,0)+1,0)))-INDIRECT(CONCATENATE("'2018-07 (Д)'!M",TEXT(MATCH($C37,'2018-07 (Д)'!$C$2:$C$100,0)+1,0))))/INDIRECT(CONCATENATE("'2018-07 (Д)'!M",TEXT(MATCH($C37,'2018-07 (Д)'!$C$2:$C$100,0)+1,0))))*100)</f>
        <v>10.841068210180278</v>
      </c>
      <c r="CU37" s="9">
        <f ca="1">IF(OR(INDIRECT(CONCATENATE("'2018-09 (Д)'!M",TEXT(MATCH($C37,'2018-09 (Д)'!$C$2:$C$100,0)+1,0)))="Н/Д",INDIRECT(CONCATENATE("'2018-08 (Д)'!M",TEXT(MATCH($C37,'2018-08 (Д)'!$C$2:$C$100,0)+1,0)))="Н/Д",AND(INDIRECT(CONCATENATE("'2018-09 (Д)'!M",TEXT(MATCH($C37,'2018-09 (Д)'!$C$2:$C$100,0)+1,0)))="Н/Д",INDIRECT(CONCATENATE("'2018-08 (Д)'!M",TEXT(MATCH($C37,'2018-08 (Д)'!$C$2:$C$100,0)+1,0))))),"Н/Д",((INDIRECT(CONCATENATE("'2018-09 (Д)'!M",TEXT(MATCH($C37,'2018-09 (Д)'!$C$2:$C$100,0)+1,0)))-INDIRECT(CONCATENATE("'2018-08 (Д)'!M",TEXT(MATCH($C37,'2018-08 (Д)'!$C$2:$C$100,0)+1,0))))/INDIRECT(CONCATENATE("'2018-08 (Д)'!M",TEXT(MATCH($C37,'2018-08 (Д)'!$C$2:$C$100,0)+1,0))))*100)</f>
        <v>4.3550288384693525</v>
      </c>
      <c r="CV37" s="9">
        <f ca="1">IF(OR(INDIRECT(CONCATENATE("'2018-10 (Д)'!M",TEXT(MATCH($C37,'2018-10 (Д)'!$C$2:$C$100,0)+1,0)))="Н/Д",INDIRECT(CONCATENATE("'2018-09 (Д)'!M",TEXT(MATCH($C37,'2018-09 (Д)'!$C$2:$C$100,0)+1,0)))="Н/Д",AND(INDIRECT(CONCATENATE("'2018-10 (Д)'!M",TEXT(MATCH($C37,'2018-10 (Д)'!$C$2:$C$100,0)+1,0)))="Н/Д",INDIRECT(CONCATENATE("'2018-09 (Д)'!M",TEXT(MATCH($C37,'2018-09 (Д)'!$C$2:$C$100,0)+1,0))))),"Н/Д",((INDIRECT(CONCATENATE("'2018-10 (Д)'!M",TEXT(MATCH($C37,'2018-10 (Д)'!$C$2:$C$100,0)+1,0)))-INDIRECT(CONCATENATE("'2018-09 (Д)'!M",TEXT(MATCH($C37,'2018-09 (Д)'!$C$2:$C$100,0)+1,0))))/INDIRECT(CONCATENATE("'2018-09 (Д)'!M",TEXT(MATCH($C37,'2018-09 (Д)'!$C$2:$C$100,0)+1,0))))*100)</f>
        <v>0.17678499364242481</v>
      </c>
      <c r="CW37" s="9">
        <f ca="1">IF(OR(INDIRECT(CONCATENATE("'2018-11 (Д)'!M",TEXT(MATCH($C37,'2018-11 (Д)'!$C$2:$C$100,0)+1,0)))="Н/Д",INDIRECT(CONCATENATE("'2018-10 (Д)'!M",TEXT(MATCH($C37,'2018-10 (Д)'!$C$2:$C$100,0)+1,0)))="Н/Д",AND(INDIRECT(CONCATENATE("'2018-11 (Д)'!M",TEXT(MATCH($C37,'2018-11 (Д)'!$C$2:$C$100,0)+1,0)))="Н/Д",INDIRECT(CONCATENATE("'2018-10 (Д)'!M",TEXT(MATCH($C37,'2018-10 (Д)'!$C$2:$C$100,0)+1,0))))),"Н/Д",((INDIRECT(CONCATENATE("'2018-11 (Д)'!M",TEXT(MATCH($C37,'2018-11 (Д)'!$C$2:$C$100,0)+1,0)))-INDIRECT(CONCATENATE("'2018-10 (Д)'!M",TEXT(MATCH($C37,'2018-10 (Д)'!$C$2:$C$100,0)+1,0))))/INDIRECT(CONCATENATE("'2018-10 (Д)'!M",TEXT(MATCH($C37,'2018-10 (Д)'!$C$2:$C$100,0)+1,0))))*100)</f>
        <v>2.4093252393015527</v>
      </c>
      <c r="CX37" s="9">
        <f ca="1">IF(OR(INDIRECT(CONCATENATE("'2018-12 (Д)'!M",TEXT(MATCH($C37,'2018-12 (Д)'!$C$2:$C$100,0)+1,0)))="Н/Д",INDIRECT(CONCATENATE("'2018-11 (Д)'!M",TEXT(MATCH($C37,'2018-11 (Д)'!$C$2:$C$100,0)+1,0)))="Н/Д",AND(INDIRECT(CONCATENATE("'2018-12 (Д)'!M",TEXT(MATCH($C37,'2018-12 (Д)'!$C$2:$C$100,0)+1,0)))="Н/Д",INDIRECT(CONCATENATE("'2018-11 (Д)'!M",TEXT(MATCH($C37,'2018-11 (Д)'!$C$2:$C$100,0)+1,0))))),"Н/Д",((INDIRECT(CONCATENATE("'2018-12 (Д)'!M",TEXT(MATCH($C37,'2018-12 (Д)'!$C$2:$C$100,0)+1,0)))-INDIRECT(CONCATENATE("'2018-11 (Д)'!M",TEXT(MATCH($C37,'2018-11 (Д)'!$C$2:$C$100,0)+1,0))))/INDIRECT(CONCATENATE("'2018-11 (Д)'!M",TEXT(MATCH($C37,'2018-11 (Д)'!$C$2:$C$100,0)+1,0))))*100)</f>
        <v>-2.1318293742879346</v>
      </c>
      <c r="CY37" s="9"/>
      <c r="CZ37" s="9">
        <f ca="1">IF(OR(INDIRECT(CONCATENATE("'2018-03 (Д)'!N",TEXT(MATCH($C37,'2018-03 (Д)'!$C$2:$C$100,0)+1,0)))="Н/Д",INDIRECT(CONCATENATE("'2018-02 (Д)'!N",TEXT(MATCH($C37,'2018-02 (Д)'!$C$2:$C$100,0)+1,0)))="Н/Д",AND(INDIRECT(CONCATENATE("'2018-03 (Д)'!N",TEXT(MATCH($C37,'2018-03 (Д)'!$C$2:$C$100,0)+1,0)))="Н/Д",INDIRECT(CONCATENATE("'2018-02 (Д)'!N",TEXT(MATCH($C37,'2018-02 (Д)'!$C$2:$C$100,0)+1,0))))),"Н/Д",((INDIRECT(CONCATENATE("'2018-03 (Д)'!N",TEXT(MATCH($C37,'2018-03 (Д)'!$C$2:$C$100,0)+1,0)))-INDIRECT(CONCATENATE("'2018-02 (Д)'!N",TEXT(MATCH($C37,'2018-02 (Д)'!$C$2:$C$100,0)+1,0))))/INDIRECT(CONCATENATE("'2018-02 (Д)'!N",TEXT(MATCH($C37,'2018-02 (Д)'!$C$2:$C$100,0)+1,0))))*100)</f>
        <v>129.47362137461042</v>
      </c>
      <c r="DA37" s="9">
        <f ca="1">IF(OR(INDIRECT(CONCATENATE("'2018-04 (Д)'!N",TEXT(MATCH($C37,'2018-04 (Д)'!$C$2:$C$100,0)+1,0)))="Н/Д",INDIRECT(CONCATENATE("'2018-03 (Д)'!N",TEXT(MATCH($C37,'2018-03 (Д)'!$C$2:$C$100,0)+1,0)))="Н/Д",AND(INDIRECT(CONCATENATE("'2018-04 (Д)'!N",TEXT(MATCH($C37,'2018-04 (Д)'!$C$2:$C$100,0)+1,0)))="Н/Д",INDIRECT(CONCATENATE("'2018-03 (Д)'!N",TEXT(MATCH($C37,'2018-03 (Д)'!$C$2:$C$100,0)+1,0))))),"Н/Д",((INDIRECT(CONCATENATE("'2018-04 (Д)'!N",TEXT(MATCH($C37,'2018-04 (Д)'!$C$2:$C$100,0)+1,0)))-INDIRECT(CONCATENATE("'2018-03 (Д)'!N",TEXT(MATCH($C37,'2018-03 (Д)'!$C$2:$C$100,0)+1,0))))/INDIRECT(CONCATENATE("'2018-03 (Д)'!N",TEXT(MATCH($C37,'2018-03 (Д)'!$C$2:$C$100,0)+1,0))))*100)</f>
        <v>59.856187830080174</v>
      </c>
      <c r="DB37" s="9">
        <f ca="1">IF(OR(INDIRECT(CONCATENATE("'2018-05 (Д)'!N",TEXT(MATCH($C37,'2018-05 (Д)'!$C$2:$C$100,0)+1,0)))="Н/Д",INDIRECT(CONCATENATE("'2018-04 (Д)'!N",TEXT(MATCH($C37,'2018-04 (Д)'!$C$2:$C$100,0)+1,0)))="Н/Д",AND(INDIRECT(CONCATENATE("'2018-05 (Д)'!N",TEXT(MATCH($C37,'2018-05 (Д)'!$C$2:$C$100,0)+1,0)))="Н/Д",INDIRECT(CONCATENATE("'2018-04 (Д)'!N",TEXT(MATCH($C37,'2018-04 (Д)'!$C$2:$C$100,0)+1,0))))),"Н/Д",((INDIRECT(CONCATENATE("'2018-05 (Д)'!N",TEXT(MATCH($C37,'2018-05 (Д)'!$C$2:$C$100,0)+1,0)))-INDIRECT(CONCATENATE("'2018-04 (Д)'!N",TEXT(MATCH($C37,'2018-04 (Д)'!$C$2:$C$100,0)+1,0))))/INDIRECT(CONCATENATE("'2018-04 (Д)'!N",TEXT(MATCH($C37,'2018-04 (Д)'!$C$2:$C$100,0)+1,0))))*100)</f>
        <v>38.008396735734543</v>
      </c>
      <c r="DC37" s="9">
        <f ca="1">IF(OR(INDIRECT(CONCATENATE("'2018-06 (Д)'!N",TEXT(MATCH($C37,'2018-06 (Д)'!$C$2:$C$100,0)+1,0)))="Н/Д",INDIRECT(CONCATENATE("'2018-05 (Д)'!N",TEXT(MATCH($C37,'2018-05 (Д)'!$C$2:$C$100,0)+1,0)))="Н/Д",AND(INDIRECT(CONCATENATE("'2018-06 (Д)'!N",TEXT(MATCH($C37,'2018-06 (Д)'!$C$2:$C$100,0)+1,0)))="Н/Д",INDIRECT(CONCATENATE("'2018-05 (Д)'!N",TEXT(MATCH($C37,'2018-05 (Д)'!$C$2:$C$100,0)+1,0))))),"Н/Д",((INDIRECT(CONCATENATE("'2018-06 (Д)'!N",TEXT(MATCH($C37,'2018-06 (Д)'!$C$2:$C$100,0)+1,0)))-INDIRECT(CONCATENATE("'2018-05 (Д)'!N",TEXT(MATCH($C37,'2018-05 (Д)'!$C$2:$C$100,0)+1,0))))/INDIRECT(CONCATENATE("'2018-05 (Д)'!N",TEXT(MATCH($C37,'2018-05 (Д)'!$C$2:$C$100,0)+1,0))))*100)</f>
        <v>27.317780650273495</v>
      </c>
      <c r="DD37" s="9">
        <f ca="1">IF(OR(INDIRECT(CONCATENATE("'2018-07 (Д)'!N",TEXT(MATCH($C37,'2018-07 (Д)'!$C$2:$C$100,0)+1,0)))="Н/Д",INDIRECT(CONCATENATE("'2018-06 (Д)'!N",TEXT(MATCH($C37,'2018-06 (Д)'!$C$2:$C$100,0)+1,0)))="Н/Д",AND(INDIRECT(CONCATENATE("'2018-07 (Д)'!N",TEXT(MATCH($C37,'2018-07 (Д)'!$C$2:$C$100,0)+1,0)))="Н/Д",INDIRECT(CONCATENATE("'2018-06 (Д)'!N",TEXT(MATCH($C37,'2018-06 (Д)'!$C$2:$C$100,0)+1,0))))),"Н/Д",((INDIRECT(CONCATENATE("'2018-07 (Д)'!N",TEXT(MATCH($C37,'2018-07 (Д)'!$C$2:$C$100,0)+1,0)))-INDIRECT(CONCATENATE("'2018-06 (Д)'!N",TEXT(MATCH($C37,'2018-06 (Д)'!$C$2:$C$100,0)+1,0))))/INDIRECT(CONCATENATE("'2018-06 (Д)'!N",TEXT(MATCH($C37,'2018-06 (Д)'!$C$2:$C$100,0)+1,0))))*100)</f>
        <v>18.803358148160925</v>
      </c>
      <c r="DE37" s="9">
        <f ca="1">IF(OR(INDIRECT(CONCATENATE("'2018-08 (Д)'!N",TEXT(MATCH($C37,'2018-08 (Д)'!$C$2:$C$100,0)+1,0)))="Н/Д",INDIRECT(CONCATENATE("'2018-07 (Д)'!N",TEXT(MATCH($C37,'2018-07 (Д)'!$C$2:$C$100,0)+1,0)))="Н/Д",AND(INDIRECT(CONCATENATE("'2018-08 (Д)'!N",TEXT(MATCH($C37,'2018-08 (Д)'!$C$2:$C$100,0)+1,0)))="Н/Д",INDIRECT(CONCATENATE("'2018-07 (Д)'!N",TEXT(MATCH($C37,'2018-07 (Д)'!$C$2:$C$100,0)+1,0))))),"Н/Д",((INDIRECT(CONCATENATE("'2018-08 (Д)'!N",TEXT(MATCH($C37,'2018-08 (Д)'!$C$2:$C$100,0)+1,0)))-INDIRECT(CONCATENATE("'2018-07 (Д)'!N",TEXT(MATCH($C37,'2018-07 (Д)'!$C$2:$C$100,0)+1,0))))/INDIRECT(CONCATENATE("'2018-07 (Д)'!N",TEXT(MATCH($C37,'2018-07 (Д)'!$C$2:$C$100,0)+1,0))))*100)</f>
        <v>19.42298685559183</v>
      </c>
      <c r="DF37" s="9">
        <f ca="1">IF(OR(INDIRECT(CONCATENATE("'2018-09 (Д)'!N",TEXT(MATCH($C37,'2018-09 (Д)'!$C$2:$C$100,0)+1,0)))="Н/Д",INDIRECT(CONCATENATE("'2018-08 (Д)'!N",TEXT(MATCH($C37,'2018-08 (Д)'!$C$2:$C$100,0)+1,0)))="Н/Д",AND(INDIRECT(CONCATENATE("'2018-09 (Д)'!N",TEXT(MATCH($C37,'2018-09 (Д)'!$C$2:$C$100,0)+1,0)))="Н/Д",INDIRECT(CONCATENATE("'2018-08 (Д)'!N",TEXT(MATCH($C37,'2018-08 (Д)'!$C$2:$C$100,0)+1,0))))),"Н/Д",((INDIRECT(CONCATENATE("'2018-09 (Д)'!N",TEXT(MATCH($C37,'2018-09 (Д)'!$C$2:$C$100,0)+1,0)))-INDIRECT(CONCATENATE("'2018-08 (Д)'!N",TEXT(MATCH($C37,'2018-08 (Д)'!$C$2:$C$100,0)+1,0))))/INDIRECT(CONCATENATE("'2018-08 (Д)'!N",TEXT(MATCH($C37,'2018-08 (Д)'!$C$2:$C$100,0)+1,0))))*100)</f>
        <v>15.876410688414161</v>
      </c>
      <c r="DG37" s="9">
        <f ca="1">IF(OR(INDIRECT(CONCATENATE("'2018-10 (Д)'!N",TEXT(MATCH($C37,'2018-10 (Д)'!$C$2:$C$100,0)+1,0)))="Н/Д",INDIRECT(CONCATENATE("'2018-09 (Д)'!N",TEXT(MATCH($C37,'2018-09 (Д)'!$C$2:$C$100,0)+1,0)))="Н/Д",AND(INDIRECT(CONCATENATE("'2018-10 (Д)'!N",TEXT(MATCH($C37,'2018-10 (Д)'!$C$2:$C$100,0)+1,0)))="Н/Д",INDIRECT(CONCATENATE("'2018-09 (Д)'!N",TEXT(MATCH($C37,'2018-09 (Д)'!$C$2:$C$100,0)+1,0))))),"Н/Д",((INDIRECT(CONCATENATE("'2018-10 (Д)'!N",TEXT(MATCH($C37,'2018-10 (Д)'!$C$2:$C$100,0)+1,0)))-INDIRECT(CONCATENATE("'2018-09 (Д)'!N",TEXT(MATCH($C37,'2018-09 (Д)'!$C$2:$C$100,0)+1,0))))/INDIRECT(CONCATENATE("'2018-09 (Д)'!N",TEXT(MATCH($C37,'2018-09 (Д)'!$C$2:$C$100,0)+1,0))))*100)</f>
        <v>11.572598358614309</v>
      </c>
      <c r="DH37" s="9">
        <f ca="1">IF(OR(INDIRECT(CONCATENATE("'2018-11 (Д)'!N",TEXT(MATCH($C37,'2018-11 (Д)'!$C$2:$C$100,0)+1,0)))="Н/Д",INDIRECT(CONCATENATE("'2018-10 (Д)'!N",TEXT(MATCH($C37,'2018-10 (Д)'!$C$2:$C$100,0)+1,0)))="Н/Д",AND(INDIRECT(CONCATENATE("'2018-11 (Д)'!N",TEXT(MATCH($C37,'2018-11 (Д)'!$C$2:$C$100,0)+1,0)))="Н/Д",INDIRECT(CONCATENATE("'2018-10 (Д)'!N",TEXT(MATCH($C37,'2018-10 (Д)'!$C$2:$C$100,0)+1,0))))),"Н/Д",((INDIRECT(CONCATENATE("'2018-11 (Д)'!N",TEXT(MATCH($C37,'2018-11 (Д)'!$C$2:$C$100,0)+1,0)))-INDIRECT(CONCATENATE("'2018-10 (Д)'!N",TEXT(MATCH($C37,'2018-10 (Д)'!$C$2:$C$100,0)+1,0))))/INDIRECT(CONCATENATE("'2018-10 (Д)'!N",TEXT(MATCH($C37,'2018-10 (Д)'!$C$2:$C$100,0)+1,0))))*100)</f>
        <v>12.642617348502135</v>
      </c>
      <c r="DI37" s="9">
        <f ca="1">IF(OR(INDIRECT(CONCATENATE("'2018-12 (Д)'!N",TEXT(MATCH($C37,'2018-12 (Д)'!$C$2:$C$100,0)+1,0)))="Н/Д",INDIRECT(CONCATENATE("'2018-11 (Д)'!N",TEXT(MATCH($C37,'2018-11 (Д)'!$C$2:$C$100,0)+1,0)))="Н/Д",AND(INDIRECT(CONCATENATE("'2018-12 (Д)'!N",TEXT(MATCH($C37,'2018-12 (Д)'!$C$2:$C$100,0)+1,0)))="Н/Д",INDIRECT(CONCATENATE("'2018-11 (Д)'!N",TEXT(MATCH($C37,'2018-11 (Д)'!$C$2:$C$100,0)+1,0))))),"Н/Д",((INDIRECT(CONCATENATE("'2018-12 (Д)'!N",TEXT(MATCH($C37,'2018-12 (Д)'!$C$2:$C$100,0)+1,0)))-INDIRECT(CONCATENATE("'2018-11 (Д)'!N",TEXT(MATCH($C37,'2018-11 (Д)'!$C$2:$C$100,0)+1,0))))/INDIRECT(CONCATENATE("'2018-11 (Д)'!N",TEXT(MATCH($C37,'2018-11 (Д)'!$C$2:$C$100,0)+1,0))))*100)</f>
        <v>16.580043470144311</v>
      </c>
      <c r="DJ37" s="9"/>
      <c r="DK37" s="9">
        <f ca="1">IF(OR(INDIRECT(CONCATENATE("'2018-03 (Д)'!O",TEXT(MATCH($C37,'2018-03 (Д)'!$C$2:$C$100,0)+1,0)))="Н/Д",INDIRECT(CONCATENATE("'2018-02 (Д)'!O",TEXT(MATCH($C37,'2018-02 (Д)'!$C$2:$C$100,0)+1,0)))="Н/Д",AND(INDIRECT(CONCATENATE("'2018-03 (Д)'!O",TEXT(MATCH($C37,'2018-03 (Д)'!$C$2:$C$100,0)+1,0)))="Н/Д",INDIRECT(CONCATENATE("'2018-02 (Д)'!O",TEXT(MATCH($C37,'2018-02 (Д)'!$C$2:$C$100,0)+1,0))))),"Н/Д",((INDIRECT(CONCATENATE("'2018-03 (Д)'!O",TEXT(MATCH($C37,'2018-03 (Д)'!$C$2:$C$100,0)+1,0)))-INDIRECT(CONCATENATE("'2018-02 (Д)'!O",TEXT(MATCH($C37,'2018-02 (Д)'!$C$2:$C$100,0)+1,0))))/INDIRECT(CONCATENATE("'2018-02 (Д)'!O",TEXT(MATCH($C37,'2018-02 (Д)'!$C$2:$C$100,0)+1,0))))*100)</f>
        <v>68257.142857142841</v>
      </c>
      <c r="DL37" s="9">
        <f ca="1">IF(OR(INDIRECT(CONCATENATE("'2018-04 (Д)'!O",TEXT(MATCH($C37,'2018-04 (Д)'!$C$2:$C$100,0)+1,0)))="Н/Д",INDIRECT(CONCATENATE("'2018-03 (Д)'!O",TEXT(MATCH($C37,'2018-03 (Д)'!$C$2:$C$100,0)+1,0)))="Н/Д",AND(INDIRECT(CONCATENATE("'2018-04 (Д)'!O",TEXT(MATCH($C37,'2018-04 (Д)'!$C$2:$C$100,0)+1,0)))="Н/Д",INDIRECT(CONCATENATE("'2018-03 (Д)'!O",TEXT(MATCH($C37,'2018-03 (Д)'!$C$2:$C$100,0)+1,0))))),"Н/Д",((INDIRECT(CONCATENATE("'2018-04 (Д)'!O",TEXT(MATCH($C37,'2018-04 (Д)'!$C$2:$C$100,0)+1,0)))-INDIRECT(CONCATENATE("'2018-03 (Д)'!O",TEXT(MATCH($C37,'2018-03 (Д)'!$C$2:$C$100,0)+1,0))))/INDIRECT(CONCATENATE("'2018-03 (Д)'!O",TEXT(MATCH($C37,'2018-03 (Д)'!$C$2:$C$100,0)+1,0))))*100)</f>
        <v>24614.768373389059</v>
      </c>
      <c r="DM37" s="9">
        <f ca="1">IF(OR(INDIRECT(CONCATENATE("'2018-05 (Д)'!O",TEXT(MATCH($C37,'2018-05 (Д)'!$C$2:$C$100,0)+1,0)))="Н/Д",INDIRECT(CONCATENATE("'2018-04 (Д)'!O",TEXT(MATCH($C37,'2018-04 (Д)'!$C$2:$C$100,0)+1,0)))="Н/Д",AND(INDIRECT(CONCATENATE("'2018-05 (Д)'!O",TEXT(MATCH($C37,'2018-05 (Д)'!$C$2:$C$100,0)+1,0)))="Н/Д",INDIRECT(CONCATENATE("'2018-04 (Д)'!O",TEXT(MATCH($C37,'2018-04 (Д)'!$C$2:$C$100,0)+1,0))))),"Н/Д",((INDIRECT(CONCATENATE("'2018-05 (Д)'!O",TEXT(MATCH($C37,'2018-05 (Д)'!$C$2:$C$100,0)+1,0)))-INDIRECT(CONCATENATE("'2018-04 (Д)'!O",TEXT(MATCH($C37,'2018-04 (Д)'!$C$2:$C$100,0)+1,0))))/INDIRECT(CONCATENATE("'2018-04 (Д)'!O",TEXT(MATCH($C37,'2018-04 (Д)'!$C$2:$C$100,0)+1,0))))*100)</f>
        <v>-86.001344493285274</v>
      </c>
      <c r="DN37" s="9">
        <f ca="1">IF(OR(INDIRECT(CONCATENATE("'2018-06 (Д)'!O",TEXT(MATCH($C37,'2018-06 (Д)'!$C$2:$C$100,0)+1,0)))="Н/Д",INDIRECT(CONCATENATE("'2018-05 (Д)'!O",TEXT(MATCH($C37,'2018-05 (Д)'!$C$2:$C$100,0)+1,0)))="Н/Д",AND(INDIRECT(CONCATENATE("'2018-06 (Д)'!O",TEXT(MATCH($C37,'2018-06 (Д)'!$C$2:$C$100,0)+1,0)))="Н/Д",INDIRECT(CONCATENATE("'2018-05 (Д)'!O",TEXT(MATCH($C37,'2018-05 (Д)'!$C$2:$C$100,0)+1,0))))),"Н/Д",((INDIRECT(CONCATENATE("'2018-06 (Д)'!O",TEXT(MATCH($C37,'2018-06 (Д)'!$C$2:$C$100,0)+1,0)))-INDIRECT(CONCATENATE("'2018-05 (Д)'!O",TEXT(MATCH($C37,'2018-05 (Д)'!$C$2:$C$100,0)+1,0))))/INDIRECT(CONCATENATE("'2018-05 (Д)'!O",TEXT(MATCH($C37,'2018-05 (Д)'!$C$2:$C$100,0)+1,0))))*100)</f>
        <v>-54.982331443989231</v>
      </c>
      <c r="DO37" s="9">
        <f ca="1">IF(OR(INDIRECT(CONCATENATE("'2018-07 (Д)'!O",TEXT(MATCH($C37,'2018-07 (Д)'!$C$2:$C$100,0)+1,0)))="Н/Д",INDIRECT(CONCATENATE("'2018-06 (Д)'!O",TEXT(MATCH($C37,'2018-06 (Д)'!$C$2:$C$100,0)+1,0)))="Н/Д",AND(INDIRECT(CONCATENATE("'2018-07 (Д)'!O",TEXT(MATCH($C37,'2018-07 (Д)'!$C$2:$C$100,0)+1,0)))="Н/Д",INDIRECT(CONCATENATE("'2018-06 (Д)'!O",TEXT(MATCH($C37,'2018-06 (Д)'!$C$2:$C$100,0)+1,0))))),"Н/Д",((INDIRECT(CONCATENATE("'2018-07 (Д)'!O",TEXT(MATCH($C37,'2018-07 (Д)'!$C$2:$C$100,0)+1,0)))-INDIRECT(CONCATENATE("'2018-06 (Д)'!O",TEXT(MATCH($C37,'2018-06 (Д)'!$C$2:$C$100,0)+1,0))))/INDIRECT(CONCATENATE("'2018-06 (Д)'!O",TEXT(MATCH($C37,'2018-06 (Д)'!$C$2:$C$100,0)+1,0))))*100)</f>
        <v>1203.9467210548451</v>
      </c>
      <c r="DP37" s="9">
        <f ca="1">IF(OR(INDIRECT(CONCATENATE("'2018-08 (Д)'!O",TEXT(MATCH($C37,'2018-08 (Д)'!$C$2:$C$100,0)+1,0)))="Н/Д",INDIRECT(CONCATENATE("'2018-07 (Д)'!O",TEXT(MATCH($C37,'2018-07 (Д)'!$C$2:$C$100,0)+1,0)))="Н/Д",AND(INDIRECT(CONCATENATE("'2018-08 (Д)'!O",TEXT(MATCH($C37,'2018-08 (Д)'!$C$2:$C$100,0)+1,0)))="Н/Д",INDIRECT(CONCATENATE("'2018-07 (Д)'!O",TEXT(MATCH($C37,'2018-07 (Д)'!$C$2:$C$100,0)+1,0))))),"Н/Д",((INDIRECT(CONCATENATE("'2018-08 (Д)'!O",TEXT(MATCH($C37,'2018-08 (Д)'!$C$2:$C$100,0)+1,0)))-INDIRECT(CONCATENATE("'2018-07 (Д)'!O",TEXT(MATCH($C37,'2018-07 (Д)'!$C$2:$C$100,0)+1,0))))/INDIRECT(CONCATENATE("'2018-07 (Д)'!O",TEXT(MATCH($C37,'2018-07 (Д)'!$C$2:$C$100,0)+1,0))))*100)</f>
        <v>-98.568913793186226</v>
      </c>
      <c r="DQ37" s="9">
        <f ca="1">IF(OR(INDIRECT(CONCATENATE("'2018-09 (Д)'!O",TEXT(MATCH($C37,'2018-09 (Д)'!$C$2:$C$100,0)+1,0)))="Н/Д",INDIRECT(CONCATENATE("'2018-08 (Д)'!O",TEXT(MATCH($C37,'2018-08 (Д)'!$C$2:$C$100,0)+1,0)))="Н/Д",AND(INDIRECT(CONCATENATE("'2018-09 (Д)'!O",TEXT(MATCH($C37,'2018-09 (Д)'!$C$2:$C$100,0)+1,0)))="Н/Д",INDIRECT(CONCATENATE("'2018-08 (Д)'!O",TEXT(MATCH($C37,'2018-08 (Д)'!$C$2:$C$100,0)+1,0))))),"Н/Д",((INDIRECT(CONCATENATE("'2018-09 (Д)'!O",TEXT(MATCH($C37,'2018-09 (Д)'!$C$2:$C$100,0)+1,0)))-INDIRECT(CONCATENATE("'2018-08 (Д)'!O",TEXT(MATCH($C37,'2018-08 (Д)'!$C$2:$C$100,0)+1,0))))/INDIRECT(CONCATENATE("'2018-08 (Д)'!O",TEXT(MATCH($C37,'2018-08 (Д)'!$C$2:$C$100,0)+1,0))))*100)</f>
        <v>242.71949378010561</v>
      </c>
      <c r="DR37" s="9">
        <f ca="1">IF(OR(INDIRECT(CONCATENATE("'2018-10 (Д)'!O",TEXT(MATCH($C37,'2018-10 (Д)'!$C$2:$C$100,0)+1,0)))="Н/Д",INDIRECT(CONCATENATE("'2018-09 (Д)'!O",TEXT(MATCH($C37,'2018-09 (Д)'!$C$2:$C$100,0)+1,0)))="Н/Д",AND(INDIRECT(CONCATENATE("'2018-10 (Д)'!O",TEXT(MATCH($C37,'2018-10 (Д)'!$C$2:$C$100,0)+1,0)))="Н/Д",INDIRECT(CONCATENATE("'2018-09 (Д)'!O",TEXT(MATCH($C37,'2018-09 (Д)'!$C$2:$C$100,0)+1,0))))),"Н/Д",((INDIRECT(CONCATENATE("'2018-10 (Д)'!O",TEXT(MATCH($C37,'2018-10 (Д)'!$C$2:$C$100,0)+1,0)))-INDIRECT(CONCATENATE("'2018-09 (Д)'!O",TEXT(MATCH($C37,'2018-09 (Д)'!$C$2:$C$100,0)+1,0))))/INDIRECT(CONCATENATE("'2018-09 (Д)'!O",TEXT(MATCH($C37,'2018-09 (Д)'!$C$2:$C$100,0)+1,0))))*100)</f>
        <v>3866.2358552585551</v>
      </c>
      <c r="DS37" s="9">
        <f ca="1">IF(OR(INDIRECT(CONCATENATE("'2018-11 (Д)'!O",TEXT(MATCH($C37,'2018-11 (Д)'!$C$2:$C$100,0)+1,0)))="Н/Д",INDIRECT(CONCATENATE("'2018-10 (Д)'!O",TEXT(MATCH($C37,'2018-10 (Д)'!$C$2:$C$100,0)+1,0)))="Н/Д",AND(INDIRECT(CONCATENATE("'2018-11 (Д)'!O",TEXT(MATCH($C37,'2018-11 (Д)'!$C$2:$C$100,0)+1,0)))="Н/Д",INDIRECT(CONCATENATE("'2018-10 (Д)'!O",TEXT(MATCH($C37,'2018-10 (Д)'!$C$2:$C$100,0)+1,0))))),"Н/Д",((INDIRECT(CONCATENATE("'2018-11 (Д)'!O",TEXT(MATCH($C37,'2018-11 (Д)'!$C$2:$C$100,0)+1,0)))-INDIRECT(CONCATENATE("'2018-10 (Д)'!O",TEXT(MATCH($C37,'2018-10 (Д)'!$C$2:$C$100,0)+1,0))))/INDIRECT(CONCATENATE("'2018-10 (Д)'!O",TEXT(MATCH($C37,'2018-10 (Д)'!$C$2:$C$100,0)+1,0))))*100)</f>
        <v>-143.30163730113864</v>
      </c>
      <c r="DT37" s="9">
        <f ca="1">IF(OR(INDIRECT(CONCATENATE("'2018-12 (Д)'!O",TEXT(MATCH($C37,'2018-12 (Д)'!$C$2:$C$100,0)+1,0)))="Н/Д",INDIRECT(CONCATENATE("'2018-11 (Д)'!O",TEXT(MATCH($C37,'2018-11 (Д)'!$C$2:$C$100,0)+1,0)))="Н/Д",AND(INDIRECT(CONCATENATE("'2018-12 (Д)'!O",TEXT(MATCH($C37,'2018-12 (Д)'!$C$2:$C$100,0)+1,0)))="Н/Д",INDIRECT(CONCATENATE("'2018-11 (Д)'!O",TEXT(MATCH($C37,'2018-11 (Д)'!$C$2:$C$100,0)+1,0))))),"Н/Д",((INDIRECT(CONCATENATE("'2018-12 (Д)'!O",TEXT(MATCH($C37,'2018-12 (Д)'!$C$2:$C$100,0)+1,0)))-INDIRECT(CONCATENATE("'2018-11 (Д)'!O",TEXT(MATCH($C37,'2018-11 (Д)'!$C$2:$C$100,0)+1,0))))/INDIRECT(CONCATENATE("'2018-11 (Д)'!O",TEXT(MATCH($C37,'2018-11 (Д)'!$C$2:$C$100,0)+1,0))))*100)</f>
        <v>-136.58194425554197</v>
      </c>
      <c r="DU37" s="9"/>
      <c r="DV37" s="9">
        <f ca="1">IF(OR(INDIRECT(CONCATENATE("'2018-03 (Д)'!P",TEXT(MATCH($C37,'2018-03 (Д)'!$C$2:$C$100,0)+1,0)))="Н/Д",INDIRECT(CONCATENATE("'2018-02 (Д)'!P",TEXT(MATCH($C37,'2018-02 (Д)'!$C$2:$C$100,0)+1,0)))="Н/Д",AND(INDIRECT(CONCATENATE("'2018-03 (Д)'!P",TEXT(MATCH($C37,'2018-03 (Д)'!$C$2:$C$100,0)+1,0)))="Н/Д",INDIRECT(CONCATENATE("'2018-02 (Д)'!P",TEXT(MATCH($C37,'2018-02 (Д)'!$C$2:$C$100,0)+1,0))))),"Н/Д",((INDIRECT(CONCATENATE("'2018-03 (Д)'!P",TEXT(MATCH($C37,'2018-03 (Д)'!$C$2:$C$100,0)+1,0)))-INDIRECT(CONCATENATE("'2018-02 (Д)'!P",TEXT(MATCH($C37,'2018-02 (Д)'!$C$2:$C$100,0)+1,0))))/INDIRECT(CONCATENATE("'2018-02 (Д)'!P",TEXT(MATCH($C37,'2018-02 (Д)'!$C$2:$C$100,0)+1,0))))*100)</f>
        <v>17.571264204615542</v>
      </c>
      <c r="DW37" s="9">
        <f ca="1">IF(OR(INDIRECT(CONCATENATE("'2018-04 (Д)'!P",TEXT(MATCH($C37,'2018-04 (Д)'!$C$2:$C$100,0)+1,0)))="Н/Д",INDIRECT(CONCATENATE("'2018-03 (Д)'!P",TEXT(MATCH($C37,'2018-03 (Д)'!$C$2:$C$100,0)+1,0)))="Н/Д",AND(INDIRECT(CONCATENATE("'2018-04 (Д)'!P",TEXT(MATCH($C37,'2018-04 (Д)'!$C$2:$C$100,0)+1,0)))="Н/Д",INDIRECT(CONCATENATE("'2018-03 (Д)'!P",TEXT(MATCH($C37,'2018-03 (Д)'!$C$2:$C$100,0)+1,0))))),"Н/Д",((INDIRECT(CONCATENATE("'2018-04 (Д)'!P",TEXT(MATCH($C37,'2018-04 (Д)'!$C$2:$C$100,0)+1,0)))-INDIRECT(CONCATENATE("'2018-03 (Д)'!P",TEXT(MATCH($C37,'2018-03 (Д)'!$C$2:$C$100,0)+1,0))))/INDIRECT(CONCATENATE("'2018-03 (Д)'!P",TEXT(MATCH($C37,'2018-03 (Д)'!$C$2:$C$100,0)+1,0))))*100)</f>
        <v>20.742216001662563</v>
      </c>
      <c r="DX37" s="9">
        <f ca="1">IF(OR(INDIRECT(CONCATENATE("'2018-05 (Д)'!P",TEXT(MATCH($C37,'2018-05 (Д)'!$C$2:$C$100,0)+1,0)))="Н/Д",INDIRECT(CONCATENATE("'2018-04 (Д)'!P",TEXT(MATCH($C37,'2018-04 (Д)'!$C$2:$C$100,0)+1,0)))="Н/Д",AND(INDIRECT(CONCATENATE("'2018-05 (Д)'!P",TEXT(MATCH($C37,'2018-05 (Д)'!$C$2:$C$100,0)+1,0)))="Н/Д",INDIRECT(CONCATENATE("'2018-04 (Д)'!P",TEXT(MATCH($C37,'2018-04 (Д)'!$C$2:$C$100,0)+1,0))))),"Н/Д",((INDIRECT(CONCATENATE("'2018-05 (Д)'!P",TEXT(MATCH($C37,'2018-05 (Д)'!$C$2:$C$100,0)+1,0)))-INDIRECT(CONCATENATE("'2018-04 (Д)'!P",TEXT(MATCH($C37,'2018-04 (Д)'!$C$2:$C$100,0)+1,0))))/INDIRECT(CONCATENATE("'2018-04 (Д)'!P",TEXT(MATCH($C37,'2018-04 (Д)'!$C$2:$C$100,0)+1,0))))*100)</f>
        <v>12.834478110956871</v>
      </c>
      <c r="DY37" s="9">
        <f ca="1">IF(OR(INDIRECT(CONCATENATE("'2018-06 (Д)'!P",TEXT(MATCH($C37,'2018-06 (Д)'!$C$2:$C$100,0)+1,0)))="Н/Д",INDIRECT(CONCATENATE("'2018-05 (Д)'!P",TEXT(MATCH($C37,'2018-05 (Д)'!$C$2:$C$100,0)+1,0)))="Н/Д",AND(INDIRECT(CONCATENATE("'2018-06 (Д)'!P",TEXT(MATCH($C37,'2018-06 (Д)'!$C$2:$C$100,0)+1,0)))="Н/Д",INDIRECT(CONCATENATE("'2018-05 (Д)'!P",TEXT(MATCH($C37,'2018-05 (Д)'!$C$2:$C$100,0)+1,0))))),"Н/Д",((INDIRECT(CONCATENATE("'2018-06 (Д)'!P",TEXT(MATCH($C37,'2018-06 (Д)'!$C$2:$C$100,0)+1,0)))-INDIRECT(CONCATENATE("'2018-05 (Д)'!P",TEXT(MATCH($C37,'2018-05 (Д)'!$C$2:$C$100,0)+1,0))))/INDIRECT(CONCATENATE("'2018-05 (Д)'!P",TEXT(MATCH($C37,'2018-05 (Д)'!$C$2:$C$100,0)+1,0))))*100)</f>
        <v>10.470793595428805</v>
      </c>
      <c r="DZ37" s="9">
        <f ca="1">IF(OR(INDIRECT(CONCATENATE("'2018-07 (Д)'!P",TEXT(MATCH($C37,'2018-07 (Д)'!$C$2:$C$100,0)+1,0)))="Н/Д",INDIRECT(CONCATENATE("'2018-06 (Д)'!P",TEXT(MATCH($C37,'2018-06 (Д)'!$C$2:$C$100,0)+1,0)))="Н/Д",AND(INDIRECT(CONCATENATE("'2018-07 (Д)'!P",TEXT(MATCH($C37,'2018-07 (Д)'!$C$2:$C$100,0)+1,0)))="Н/Д",INDIRECT(CONCATENATE("'2018-06 (Д)'!P",TEXT(MATCH($C37,'2018-06 (Д)'!$C$2:$C$100,0)+1,0))))),"Н/Д",((INDIRECT(CONCATENATE("'2018-07 (Д)'!P",TEXT(MATCH($C37,'2018-07 (Д)'!$C$2:$C$100,0)+1,0)))-INDIRECT(CONCATENATE("'2018-06 (Д)'!P",TEXT(MATCH($C37,'2018-06 (Д)'!$C$2:$C$100,0)+1,0))))/INDIRECT(CONCATENATE("'2018-06 (Д)'!P",TEXT(MATCH($C37,'2018-06 (Д)'!$C$2:$C$100,0)+1,0))))*100)</f>
        <v>-18.960329846988998</v>
      </c>
      <c r="EA37" s="9">
        <f ca="1">IF(OR(INDIRECT(CONCATENATE("'2018-08 (Д)'!P",TEXT(MATCH($C37,'2018-08 (Д)'!$C$2:$C$100,0)+1,0)))="Н/Д",INDIRECT(CONCATENATE("'2018-07 (Д)'!P",TEXT(MATCH($C37,'2018-07 (Д)'!$C$2:$C$100,0)+1,0)))="Н/Д",AND(INDIRECT(CONCATENATE("'2018-08 (Д)'!P",TEXT(MATCH($C37,'2018-08 (Д)'!$C$2:$C$100,0)+1,0)))="Н/Д",INDIRECT(CONCATENATE("'2018-07 (Д)'!P",TEXT(MATCH($C37,'2018-07 (Д)'!$C$2:$C$100,0)+1,0))))),"Н/Д",((INDIRECT(CONCATENATE("'2018-08 (Д)'!P",TEXT(MATCH($C37,'2018-08 (Д)'!$C$2:$C$100,0)+1,0)))-INDIRECT(CONCATENATE("'2018-07 (Д)'!P",TEXT(MATCH($C37,'2018-07 (Д)'!$C$2:$C$100,0)+1,0))))/INDIRECT(CONCATENATE("'2018-07 (Д)'!P",TEXT(MATCH($C37,'2018-07 (Д)'!$C$2:$C$100,0)+1,0))))*100)</f>
        <v>53.330009607090901</v>
      </c>
      <c r="EB37" s="9">
        <f ca="1">IF(OR(INDIRECT(CONCATENATE("'2018-09 (Д)'!P",TEXT(MATCH($C37,'2018-09 (Д)'!$C$2:$C$100,0)+1,0)))="Н/Д",INDIRECT(CONCATENATE("'2018-08 (Д)'!P",TEXT(MATCH($C37,'2018-08 (Д)'!$C$2:$C$100,0)+1,0)))="Н/Д",AND(INDIRECT(CONCATENATE("'2018-09 (Д)'!P",TEXT(MATCH($C37,'2018-09 (Д)'!$C$2:$C$100,0)+1,0)))="Н/Д",INDIRECT(CONCATENATE("'2018-08 (Д)'!P",TEXT(MATCH($C37,'2018-08 (Д)'!$C$2:$C$100,0)+1,0))))),"Н/Д",((INDIRECT(CONCATENATE("'2018-09 (Д)'!P",TEXT(MATCH($C37,'2018-09 (Д)'!$C$2:$C$100,0)+1,0)))-INDIRECT(CONCATENATE("'2018-08 (Д)'!P",TEXT(MATCH($C37,'2018-08 (Д)'!$C$2:$C$100,0)+1,0))))/INDIRECT(CONCATENATE("'2018-08 (Д)'!P",TEXT(MATCH($C37,'2018-08 (Д)'!$C$2:$C$100,0)+1,0))))*100)</f>
        <v>-35.856774997870723</v>
      </c>
      <c r="EC37" s="9">
        <f ca="1">IF(OR(INDIRECT(CONCATENATE("'2018-10 (Д)'!P",TEXT(MATCH($C37,'2018-10 (Д)'!$C$2:$C$100,0)+1,0)))="Н/Д",INDIRECT(CONCATENATE("'2018-09 (Д)'!P",TEXT(MATCH($C37,'2018-09 (Д)'!$C$2:$C$100,0)+1,0)))="Н/Д",AND(INDIRECT(CONCATENATE("'2018-10 (Д)'!P",TEXT(MATCH($C37,'2018-10 (Д)'!$C$2:$C$100,0)+1,0)))="Н/Д",INDIRECT(CONCATENATE("'2018-09 (Д)'!P",TEXT(MATCH($C37,'2018-09 (Д)'!$C$2:$C$100,0)+1,0))))),"Н/Д",((INDIRECT(CONCATENATE("'2018-10 (Д)'!P",TEXT(MATCH($C37,'2018-10 (Д)'!$C$2:$C$100,0)+1,0)))-INDIRECT(CONCATENATE("'2018-09 (Д)'!P",TEXT(MATCH($C37,'2018-09 (Д)'!$C$2:$C$100,0)+1,0))))/INDIRECT(CONCATENATE("'2018-09 (Д)'!P",TEXT(MATCH($C37,'2018-09 (Д)'!$C$2:$C$100,0)+1,0))))*100)</f>
        <v>-2.3497990215908469</v>
      </c>
      <c r="ED37" s="9">
        <f ca="1">IF(OR(INDIRECT(CONCATENATE("'2018-11 (Д)'!P",TEXT(MATCH($C37,'2018-11 (Д)'!$C$2:$C$100,0)+1,0)))="Н/Д",INDIRECT(CONCATENATE("'2018-10 (Д)'!P",TEXT(MATCH($C37,'2018-10 (Д)'!$C$2:$C$100,0)+1,0)))="Н/Д",AND(INDIRECT(CONCATENATE("'2018-11 (Д)'!P",TEXT(MATCH($C37,'2018-11 (Д)'!$C$2:$C$100,0)+1,0)))="Н/Д",INDIRECT(CONCATENATE("'2018-10 (Д)'!P",TEXT(MATCH($C37,'2018-10 (Д)'!$C$2:$C$100,0)+1,0))))),"Н/Д",((INDIRECT(CONCATENATE("'2018-11 (Д)'!P",TEXT(MATCH($C37,'2018-11 (Д)'!$C$2:$C$100,0)+1,0)))-INDIRECT(CONCATENATE("'2018-10 (Д)'!P",TEXT(MATCH($C37,'2018-10 (Д)'!$C$2:$C$100,0)+1,0))))/INDIRECT(CONCATENATE("'2018-10 (Д)'!P",TEXT(MATCH($C37,'2018-10 (Д)'!$C$2:$C$100,0)+1,0))))*100)</f>
        <v>114.99201595988144</v>
      </c>
      <c r="EE37" s="9">
        <f ca="1">IF(OR(INDIRECT(CONCATENATE("'2018-12 (Д)'!P",TEXT(MATCH($C37,'2018-12 (Д)'!$C$2:$C$100,0)+1,0)))="Н/Д",INDIRECT(CONCATENATE("'2018-11 (Д)'!P",TEXT(MATCH($C37,'2018-11 (Д)'!$C$2:$C$100,0)+1,0)))="Н/Д",AND(INDIRECT(CONCATENATE("'2018-12 (Д)'!P",TEXT(MATCH($C37,'2018-12 (Д)'!$C$2:$C$100,0)+1,0)))="Н/Д",INDIRECT(CONCATENATE("'2018-11 (Д)'!P",TEXT(MATCH($C37,'2018-11 (Д)'!$C$2:$C$100,0)+1,0))))),"Н/Д",((INDIRECT(CONCATENATE("'2018-12 (Д)'!P",TEXT(MATCH($C37,'2018-12 (Д)'!$C$2:$C$100,0)+1,0)))-INDIRECT(CONCATENATE("'2018-11 (Д)'!P",TEXT(MATCH($C37,'2018-11 (Д)'!$C$2:$C$100,0)+1,0))))/INDIRECT(CONCATENATE("'2018-11 (Д)'!P",TEXT(MATCH($C37,'2018-11 (Д)'!$C$2:$C$100,0)+1,0))))*100)</f>
        <v>-54.160094246741906</v>
      </c>
      <c r="EF37" s="9"/>
      <c r="EG37" s="9">
        <f ca="1">IF(OR(INDIRECT(CONCATENATE("'2018-03 (Д)'!Q",TEXT(MATCH($C37,'2018-03 (Д)'!$C$2:$C$100,0)+1,0)))="Н/Д",INDIRECT(CONCATENATE("'2018-02 (Д)'!Q",TEXT(MATCH($C37,'2018-02 (Д)'!$C$2:$C$100,0)+1,0)))="Н/Д",AND(INDIRECT(CONCATENATE("'2018-03 (Д)'!Q",TEXT(MATCH($C37,'2018-03 (Д)'!$C$2:$C$100,0)+1,0)))="Н/Д",INDIRECT(CONCATENATE("'2018-02 (Д)'!Q",TEXT(MATCH($C37,'2018-02 (Д)'!$C$2:$C$100,0)+1,0))))),"Н/Д",((INDIRECT(CONCATENATE("'2018-03 (Д)'!Q",TEXT(MATCH($C37,'2018-03 (Д)'!$C$2:$C$100,0)+1,0)))-INDIRECT(CONCATENATE("'2018-02 (Д)'!Q",TEXT(MATCH($C37,'2018-02 (Д)'!$C$2:$C$100,0)+1,0))))/INDIRECT(CONCATENATE("'2018-02 (Д)'!Q",TEXT(MATCH($C37,'2018-02 (Д)'!$C$2:$C$100,0)+1,0))))*100)</f>
        <v>239.64424751910823</v>
      </c>
      <c r="EH37" s="9">
        <f ca="1">IF(OR(INDIRECT(CONCATENATE("'2018-04 (Д)'!Q",TEXT(MATCH($C37,'2018-04 (Д)'!$C$2:$C$100,0)+1,0)))="Н/Д",INDIRECT(CONCATENATE("'2018-03 (Д)'!Q",TEXT(MATCH($C37,'2018-03 (Д)'!$C$2:$C$100,0)+1,0)))="Н/Д",AND(INDIRECT(CONCATENATE("'2018-04 (Д)'!Q",TEXT(MATCH($C37,'2018-04 (Д)'!$C$2:$C$100,0)+1,0)))="Н/Д",INDIRECT(CONCATENATE("'2018-03 (Д)'!Q",TEXT(MATCH($C37,'2018-03 (Д)'!$C$2:$C$100,0)+1,0))))),"Н/Д",((INDIRECT(CONCATENATE("'2018-04 (Д)'!Q",TEXT(MATCH($C37,'2018-04 (Д)'!$C$2:$C$100,0)+1,0)))-INDIRECT(CONCATENATE("'2018-03 (Д)'!Q",TEXT(MATCH($C37,'2018-03 (Д)'!$C$2:$C$100,0)+1,0))))/INDIRECT(CONCATENATE("'2018-03 (Д)'!Q",TEXT(MATCH($C37,'2018-03 (Д)'!$C$2:$C$100,0)+1,0))))*100)</f>
        <v>29.808186799156772</v>
      </c>
      <c r="EI37" s="9">
        <f ca="1">IF(OR(INDIRECT(CONCATENATE("'2018-05 (Д)'!Q",TEXT(MATCH($C37,'2018-05 (Д)'!$C$2:$C$100,0)+1,0)))="Н/Д",INDIRECT(CONCATENATE("'2018-04 (Д)'!Q",TEXT(MATCH($C37,'2018-04 (Д)'!$C$2:$C$100,0)+1,0)))="Н/Д",AND(INDIRECT(CONCATENATE("'2018-05 (Д)'!Q",TEXT(MATCH($C37,'2018-05 (Д)'!$C$2:$C$100,0)+1,0)))="Н/Д",INDIRECT(CONCATENATE("'2018-04 (Д)'!Q",TEXT(MATCH($C37,'2018-04 (Д)'!$C$2:$C$100,0)+1,0))))),"Н/Д",((INDIRECT(CONCATENATE("'2018-05 (Д)'!Q",TEXT(MATCH($C37,'2018-05 (Д)'!$C$2:$C$100,0)+1,0)))-INDIRECT(CONCATENATE("'2018-04 (Д)'!Q",TEXT(MATCH($C37,'2018-04 (Д)'!$C$2:$C$100,0)+1,0))))/INDIRECT(CONCATENATE("'2018-04 (Д)'!Q",TEXT(MATCH($C37,'2018-04 (Д)'!$C$2:$C$100,0)+1,0))))*100)</f>
        <v>-39.384447508455089</v>
      </c>
      <c r="EJ37" s="9">
        <f ca="1">IF(OR(INDIRECT(CONCATENATE("'2018-06 (Д)'!Q",TEXT(MATCH($C37,'2018-06 (Д)'!$C$2:$C$100,0)+1,0)))="Н/Д",INDIRECT(CONCATENATE("'2018-05 (Д)'!Q",TEXT(MATCH($C37,'2018-05 (Д)'!$C$2:$C$100,0)+1,0)))="Н/Д",AND(INDIRECT(CONCATENATE("'2018-06 (Д)'!Q",TEXT(MATCH($C37,'2018-06 (Д)'!$C$2:$C$100,0)+1,0)))="Н/Д",INDIRECT(CONCATENATE("'2018-05 (Д)'!Q",TEXT(MATCH($C37,'2018-05 (Д)'!$C$2:$C$100,0)+1,0))))),"Н/Д",((INDIRECT(CONCATENATE("'2018-06 (Д)'!Q",TEXT(MATCH($C37,'2018-06 (Д)'!$C$2:$C$100,0)+1,0)))-INDIRECT(CONCATENATE("'2018-05 (Д)'!Q",TEXT(MATCH($C37,'2018-05 (Д)'!$C$2:$C$100,0)+1,0))))/INDIRECT(CONCATENATE("'2018-05 (Д)'!Q",TEXT(MATCH($C37,'2018-05 (Д)'!$C$2:$C$100,0)+1,0))))*100)</f>
        <v>-32.443118965370644</v>
      </c>
      <c r="EK37" s="9">
        <f ca="1">IF(OR(INDIRECT(CONCATENATE("'2018-07 (Д)'!Q",TEXT(MATCH($C37,'2018-07 (Д)'!$C$2:$C$100,0)+1,0)))="Н/Д",INDIRECT(CONCATENATE("'2018-06 (Д)'!Q",TEXT(MATCH($C37,'2018-06 (Д)'!$C$2:$C$100,0)+1,0)))="Н/Д",AND(INDIRECT(CONCATENATE("'2018-07 (Д)'!Q",TEXT(MATCH($C37,'2018-07 (Д)'!$C$2:$C$100,0)+1,0)))="Н/Д",INDIRECT(CONCATENATE("'2018-06 (Д)'!Q",TEXT(MATCH($C37,'2018-06 (Д)'!$C$2:$C$100,0)+1,0))))),"Н/Д",((INDIRECT(CONCATENATE("'2018-07 (Д)'!Q",TEXT(MATCH($C37,'2018-07 (Д)'!$C$2:$C$100,0)+1,0)))-INDIRECT(CONCATENATE("'2018-06 (Д)'!Q",TEXT(MATCH($C37,'2018-06 (Д)'!$C$2:$C$100,0)+1,0))))/INDIRECT(CONCATENATE("'2018-06 (Д)'!Q",TEXT(MATCH($C37,'2018-06 (Д)'!$C$2:$C$100,0)+1,0))))*100)</f>
        <v>2.5356462320275375</v>
      </c>
      <c r="EL37" s="9">
        <f ca="1">IF(OR(INDIRECT(CONCATENATE("'2018-08 (Д)'!Q",TEXT(MATCH($C37,'2018-08 (Д)'!$C$2:$C$100,0)+1,0)))="Н/Д",INDIRECT(CONCATENATE("'2018-07 (Д)'!Q",TEXT(MATCH($C37,'2018-07 (Д)'!$C$2:$C$100,0)+1,0)))="Н/Д",AND(INDIRECT(CONCATENATE("'2018-08 (Д)'!Q",TEXT(MATCH($C37,'2018-08 (Д)'!$C$2:$C$100,0)+1,0)))="Н/Д",INDIRECT(CONCATENATE("'2018-07 (Д)'!Q",TEXT(MATCH($C37,'2018-07 (Д)'!$C$2:$C$100,0)+1,0))))),"Н/Д",((INDIRECT(CONCATENATE("'2018-08 (Д)'!Q",TEXT(MATCH($C37,'2018-08 (Д)'!$C$2:$C$100,0)+1,0)))-INDIRECT(CONCATENATE("'2018-07 (Д)'!Q",TEXT(MATCH($C37,'2018-07 (Д)'!$C$2:$C$100,0)+1,0))))/INDIRECT(CONCATENATE("'2018-07 (Д)'!Q",TEXT(MATCH($C37,'2018-07 (Д)'!$C$2:$C$100,0)+1,0))))*100)</f>
        <v>77.080072130591191</v>
      </c>
      <c r="EM37" s="9">
        <f ca="1">IF(OR(INDIRECT(CONCATENATE("'2018-09 (Д)'!Q",TEXT(MATCH($C37,'2018-09 (Д)'!$C$2:$C$100,0)+1,0)))="Н/Д",INDIRECT(CONCATENATE("'2018-08 (Д)'!Q",TEXT(MATCH($C37,'2018-08 (Д)'!$C$2:$C$100,0)+1,0)))="Н/Д",AND(INDIRECT(CONCATENATE("'2018-09 (Д)'!Q",TEXT(MATCH($C37,'2018-09 (Д)'!$C$2:$C$100,0)+1,0)))="Н/Д",INDIRECT(CONCATENATE("'2018-08 (Д)'!Q",TEXT(MATCH($C37,'2018-08 (Д)'!$C$2:$C$100,0)+1,0))))),"Н/Д",((INDIRECT(CONCATENATE("'2018-09 (Д)'!Q",TEXT(MATCH($C37,'2018-09 (Д)'!$C$2:$C$100,0)+1,0)))-INDIRECT(CONCATENATE("'2018-08 (Д)'!Q",TEXT(MATCH($C37,'2018-08 (Д)'!$C$2:$C$100,0)+1,0))))/INDIRECT(CONCATENATE("'2018-08 (Д)'!Q",TEXT(MATCH($C37,'2018-08 (Д)'!$C$2:$C$100,0)+1,0))))*100)</f>
        <v>-33.367261655806423</v>
      </c>
      <c r="EN37" s="9">
        <f ca="1">IF(OR(INDIRECT(CONCATENATE("'2018-10 (Д)'!Q",TEXT(MATCH($C37,'2018-10 (Д)'!$C$2:$C$100,0)+1,0)))="Н/Д",INDIRECT(CONCATENATE("'2018-09 (Д)'!Q",TEXT(MATCH($C37,'2018-09 (Д)'!$C$2:$C$100,0)+1,0)))="Н/Д",AND(INDIRECT(CONCATENATE("'2018-10 (Д)'!Q",TEXT(MATCH($C37,'2018-10 (Д)'!$C$2:$C$100,0)+1,0)))="Н/Д",INDIRECT(CONCATENATE("'2018-09 (Д)'!Q",TEXT(MATCH($C37,'2018-09 (Д)'!$C$2:$C$100,0)+1,0))))),"Н/Д",((INDIRECT(CONCATENATE("'2018-10 (Д)'!Q",TEXT(MATCH($C37,'2018-10 (Д)'!$C$2:$C$100,0)+1,0)))-INDIRECT(CONCATENATE("'2018-09 (Д)'!Q",TEXT(MATCH($C37,'2018-09 (Д)'!$C$2:$C$100,0)+1,0))))/INDIRECT(CONCATENATE("'2018-09 (Д)'!Q",TEXT(MATCH($C37,'2018-09 (Д)'!$C$2:$C$100,0)+1,0))))*100)</f>
        <v>-35.646594691344866</v>
      </c>
      <c r="EO37" s="9">
        <f ca="1">IF(OR(INDIRECT(CONCATENATE("'2018-11 (Д)'!Q",TEXT(MATCH($C37,'2018-11 (Д)'!$C$2:$C$100,0)+1,0)))="Н/Д",INDIRECT(CONCATENATE("'2018-10 (Д)'!Q",TEXT(MATCH($C37,'2018-10 (Д)'!$C$2:$C$100,0)+1,0)))="Н/Д",AND(INDIRECT(CONCATENATE("'2018-11 (Д)'!Q",TEXT(MATCH($C37,'2018-11 (Д)'!$C$2:$C$100,0)+1,0)))="Н/Д",INDIRECT(CONCATENATE("'2018-10 (Д)'!Q",TEXT(MATCH($C37,'2018-10 (Д)'!$C$2:$C$100,0)+1,0))))),"Н/Д",((INDIRECT(CONCATENATE("'2018-11 (Д)'!Q",TEXT(MATCH($C37,'2018-11 (Д)'!$C$2:$C$100,0)+1,0)))-INDIRECT(CONCATENATE("'2018-10 (Д)'!Q",TEXT(MATCH($C37,'2018-10 (Д)'!$C$2:$C$100,0)+1,0))))/INDIRECT(CONCATENATE("'2018-10 (Д)'!Q",TEXT(MATCH($C37,'2018-10 (Д)'!$C$2:$C$100,0)+1,0))))*100)</f>
        <v>132.66536764476598</v>
      </c>
      <c r="EP37" s="9">
        <f ca="1">IF(OR(INDIRECT(CONCATENATE("'2018-12 (Д)'!Q",TEXT(MATCH($C37,'2018-12 (Д)'!$C$2:$C$100,0)+1,0)))="Н/Д",INDIRECT(CONCATENATE("'2018-11 (Д)'!Q",TEXT(MATCH($C37,'2018-11 (Д)'!$C$2:$C$100,0)+1,0)))="Н/Д",AND(INDIRECT(CONCATENATE("'2018-12 (Д)'!Q",TEXT(MATCH($C37,'2018-12 (Д)'!$C$2:$C$100,0)+1,0)))="Н/Д",INDIRECT(CONCATENATE("'2018-11 (Д)'!Q",TEXT(MATCH($C37,'2018-11 (Д)'!$C$2:$C$100,0)+1,0))))),"Н/Д",((INDIRECT(CONCATENATE("'2018-12 (Д)'!Q",TEXT(MATCH($C37,'2018-12 (Д)'!$C$2:$C$100,0)+1,0)))-INDIRECT(CONCATENATE("'2018-11 (Д)'!Q",TEXT(MATCH($C37,'2018-11 (Д)'!$C$2:$C$100,0)+1,0))))/INDIRECT(CONCATENATE("'2018-11 (Д)'!Q",TEXT(MATCH($C37,'2018-11 (Д)'!$C$2:$C$100,0)+1,0))))*100)</f>
        <v>-28.610088660131428</v>
      </c>
      <c r="EQ37" s="9"/>
      <c r="ER37" s="9">
        <f ca="1">IF(OR(INDIRECT(CONCATENATE("'2018-03 (Д)'!R",TEXT(MATCH($C37,'2018-03 (Д)'!$C$2:$C$100,0)+1,0)))="Н/Д",INDIRECT(CONCATENATE("'2018-02 (Д)'!R",TEXT(MATCH($C37,'2018-02 (Д)'!$C$2:$C$100,0)+1,0)))="Н/Д",AND(INDIRECT(CONCATENATE("'2018-03 (Д)'!R",TEXT(MATCH($C37,'2018-03 (Д)'!$C$2:$C$100,0)+1,0)))="Н/Д",INDIRECT(CONCATENATE("'2018-02 (Д)'!R",TEXT(MATCH($C37,'2018-02 (Д)'!$C$2:$C$100,0)+1,0))))),"Н/Д",((INDIRECT(CONCATENATE("'2018-03 (Д)'!R",TEXT(MATCH($C37,'2018-03 (Д)'!$C$2:$C$100,0)+1,0)))-INDIRECT(CONCATENATE("'2018-02 (Д)'!R",TEXT(MATCH($C37,'2018-02 (Д)'!$C$2:$C$100,0)+1,0))))/INDIRECT(CONCATENATE("'2018-02 (Д)'!R",TEXT(MATCH($C37,'2018-02 (Д)'!$C$2:$C$100,0)+1,0))))*100)</f>
        <v>33.824881634039841</v>
      </c>
      <c r="ES37" s="9">
        <f ca="1">IF(OR(INDIRECT(CONCATENATE("'2018-04 (Д)'!R",TEXT(MATCH($C37,'2018-04 (Д)'!$C$2:$C$100,0)+1,0)))="Н/Д",INDIRECT(CONCATENATE("'2018-03 (Д)'!R",TEXT(MATCH($C37,'2018-03 (Д)'!$C$2:$C$100,0)+1,0)))="Н/Д",AND(INDIRECT(CONCATENATE("'2018-04 (Д)'!R",TEXT(MATCH($C37,'2018-04 (Д)'!$C$2:$C$100,0)+1,0)))="Н/Д",INDIRECT(CONCATENATE("'2018-03 (Д)'!R",TEXT(MATCH($C37,'2018-03 (Д)'!$C$2:$C$100,0)+1,0))))),"Н/Д",((INDIRECT(CONCATENATE("'2018-04 (Д)'!R",TEXT(MATCH($C37,'2018-04 (Д)'!$C$2:$C$100,0)+1,0)))-INDIRECT(CONCATENATE("'2018-03 (Д)'!R",TEXT(MATCH($C37,'2018-03 (Д)'!$C$2:$C$100,0)+1,0))))/INDIRECT(CONCATENATE("'2018-03 (Д)'!R",TEXT(MATCH($C37,'2018-03 (Д)'!$C$2:$C$100,0)+1,0))))*100)</f>
        <v>-25.299994172331296</v>
      </c>
      <c r="ET37" s="9">
        <f ca="1">IF(OR(INDIRECT(CONCATENATE("'2018-05 (Д)'!R",TEXT(MATCH($C37,'2018-05 (Д)'!$C$2:$C$100,0)+1,0)))="Н/Д",INDIRECT(CONCATENATE("'2018-04 (Д)'!R",TEXT(MATCH($C37,'2018-04 (Д)'!$C$2:$C$100,0)+1,0)))="Н/Д",AND(INDIRECT(CONCATENATE("'2018-05 (Д)'!R",TEXT(MATCH($C37,'2018-05 (Д)'!$C$2:$C$100,0)+1,0)))="Н/Д",INDIRECT(CONCATENATE("'2018-04 (Д)'!R",TEXT(MATCH($C37,'2018-04 (Д)'!$C$2:$C$100,0)+1,0))))),"Н/Д",((INDIRECT(CONCATENATE("'2018-05 (Д)'!R",TEXT(MATCH($C37,'2018-05 (Д)'!$C$2:$C$100,0)+1,0)))-INDIRECT(CONCATENATE("'2018-04 (Д)'!R",TEXT(MATCH($C37,'2018-04 (Д)'!$C$2:$C$100,0)+1,0))))/INDIRECT(CONCATENATE("'2018-04 (Д)'!R",TEXT(MATCH($C37,'2018-04 (Д)'!$C$2:$C$100,0)+1,0))))*100)</f>
        <v>-18.605590941663387</v>
      </c>
      <c r="EU37" s="9">
        <f ca="1">IF(OR(INDIRECT(CONCATENATE("'2018-06 (Д)'!R",TEXT(MATCH($C37,'2018-06 (Д)'!$C$2:$C$100,0)+1,0)))="Н/Д",INDIRECT(CONCATENATE("'2018-05 (Д)'!R",TEXT(MATCH($C37,'2018-05 (Д)'!$C$2:$C$100,0)+1,0)))="Н/Д",AND(INDIRECT(CONCATENATE("'2018-06 (Д)'!R",TEXT(MATCH($C37,'2018-06 (Д)'!$C$2:$C$100,0)+1,0)))="Н/Д",INDIRECT(CONCATENATE("'2018-05 (Д)'!R",TEXT(MATCH($C37,'2018-05 (Д)'!$C$2:$C$100,0)+1,0))))),"Н/Д",((INDIRECT(CONCATENATE("'2018-06 (Д)'!R",TEXT(MATCH($C37,'2018-06 (Д)'!$C$2:$C$100,0)+1,0)))-INDIRECT(CONCATENATE("'2018-05 (Д)'!R",TEXT(MATCH($C37,'2018-05 (Д)'!$C$2:$C$100,0)+1,0))))/INDIRECT(CONCATENATE("'2018-05 (Д)'!R",TEXT(MATCH($C37,'2018-05 (Д)'!$C$2:$C$100,0)+1,0))))*100)</f>
        <v>28.789073813552129</v>
      </c>
      <c r="EV37" s="9">
        <f ca="1">IF(OR(INDIRECT(CONCATENATE("'2018-07 (Д)'!R",TEXT(MATCH($C37,'2018-07 (Д)'!$C$2:$C$100,0)+1,0)))="Н/Д",INDIRECT(CONCATENATE("'2018-06 (Д)'!R",TEXT(MATCH($C37,'2018-06 (Д)'!$C$2:$C$100,0)+1,0)))="Н/Д",AND(INDIRECT(CONCATENATE("'2018-07 (Д)'!R",TEXT(MATCH($C37,'2018-07 (Д)'!$C$2:$C$100,0)+1,0)))="Н/Д",INDIRECT(CONCATENATE("'2018-06 (Д)'!R",TEXT(MATCH($C37,'2018-06 (Д)'!$C$2:$C$100,0)+1,0))))),"Н/Д",((INDIRECT(CONCATENATE("'2018-07 (Д)'!R",TEXT(MATCH($C37,'2018-07 (Д)'!$C$2:$C$100,0)+1,0)))-INDIRECT(CONCATENATE("'2018-06 (Д)'!R",TEXT(MATCH($C37,'2018-06 (Д)'!$C$2:$C$100,0)+1,0))))/INDIRECT(CONCATENATE("'2018-06 (Д)'!R",TEXT(MATCH($C37,'2018-06 (Д)'!$C$2:$C$100,0)+1,0))))*100)</f>
        <v>2.1700638809804991</v>
      </c>
      <c r="EW37" s="9">
        <f ca="1">IF(OR(INDIRECT(CONCATENATE("'2018-08 (Д)'!R",TEXT(MATCH($C37,'2018-08 (Д)'!$C$2:$C$100,0)+1,0)))="Н/Д",INDIRECT(CONCATENATE("'2018-07 (Д)'!R",TEXT(MATCH($C37,'2018-07 (Д)'!$C$2:$C$100,0)+1,0)))="Н/Д",AND(INDIRECT(CONCATENATE("'2018-08 (Д)'!R",TEXT(MATCH($C37,'2018-08 (Д)'!$C$2:$C$100,0)+1,0)))="Н/Д",INDIRECT(CONCATENATE("'2018-07 (Д)'!R",TEXT(MATCH($C37,'2018-07 (Д)'!$C$2:$C$100,0)+1,0))))),"Н/Д",((INDIRECT(CONCATENATE("'2018-08 (Д)'!R",TEXT(MATCH($C37,'2018-08 (Д)'!$C$2:$C$100,0)+1,0)))-INDIRECT(CONCATENATE("'2018-07 (Д)'!R",TEXT(MATCH($C37,'2018-07 (Д)'!$C$2:$C$100,0)+1,0))))/INDIRECT(CONCATENATE("'2018-07 (Д)'!R",TEXT(MATCH($C37,'2018-07 (Д)'!$C$2:$C$100,0)+1,0))))*100)</f>
        <v>278.75741206416535</v>
      </c>
      <c r="EX37" s="9">
        <f ca="1">IF(OR(INDIRECT(CONCATENATE("'2018-09 (Д)'!R",TEXT(MATCH($C37,'2018-09 (Д)'!$C$2:$C$100,0)+1,0)))="Н/Д",INDIRECT(CONCATENATE("'2018-08 (Д)'!R",TEXT(MATCH($C37,'2018-08 (Д)'!$C$2:$C$100,0)+1,0)))="Н/Д",AND(INDIRECT(CONCATENATE("'2018-09 (Д)'!R",TEXT(MATCH($C37,'2018-09 (Д)'!$C$2:$C$100,0)+1,0)))="Н/Д",INDIRECT(CONCATENATE("'2018-08 (Д)'!R",TEXT(MATCH($C37,'2018-08 (Д)'!$C$2:$C$100,0)+1,0))))),"Н/Д",((INDIRECT(CONCATENATE("'2018-09 (Д)'!R",TEXT(MATCH($C37,'2018-09 (Д)'!$C$2:$C$100,0)+1,0)))-INDIRECT(CONCATENATE("'2018-08 (Д)'!R",TEXT(MATCH($C37,'2018-08 (Д)'!$C$2:$C$100,0)+1,0))))/INDIRECT(CONCATENATE("'2018-08 (Д)'!R",TEXT(MATCH($C37,'2018-08 (Д)'!$C$2:$C$100,0)+1,0))))*100)</f>
        <v>-81.871718845292378</v>
      </c>
      <c r="EY37" s="9">
        <f ca="1">IF(OR(INDIRECT(CONCATENATE("'2018-10 (Д)'!R",TEXT(MATCH($C37,'2018-10 (Д)'!$C$2:$C$100,0)+1,0)))="Н/Д",INDIRECT(CONCATENATE("'2018-09 (Д)'!R",TEXT(MATCH($C37,'2018-09 (Д)'!$C$2:$C$100,0)+1,0)))="Н/Д",AND(INDIRECT(CONCATENATE("'2018-10 (Д)'!R",TEXT(MATCH($C37,'2018-10 (Д)'!$C$2:$C$100,0)+1,0)))="Н/Д",INDIRECT(CONCATENATE("'2018-09 (Д)'!R",TEXT(MATCH($C37,'2018-09 (Д)'!$C$2:$C$100,0)+1,0))))),"Н/Д",((INDIRECT(CONCATENATE("'2018-10 (Д)'!R",TEXT(MATCH($C37,'2018-10 (Д)'!$C$2:$C$100,0)+1,0)))-INDIRECT(CONCATENATE("'2018-09 (Д)'!R",TEXT(MATCH($C37,'2018-09 (Д)'!$C$2:$C$100,0)+1,0))))/INDIRECT(CONCATENATE("'2018-09 (Д)'!R",TEXT(MATCH($C37,'2018-09 (Д)'!$C$2:$C$100,0)+1,0))))*100)</f>
        <v>97.742900494886854</v>
      </c>
      <c r="EZ37" s="9">
        <f ca="1">IF(OR(INDIRECT(CONCATENATE("'2018-11 (Д)'!R",TEXT(MATCH($C37,'2018-11 (Д)'!$C$2:$C$100,0)+1,0)))="Н/Д",INDIRECT(CONCATENATE("'2018-10 (Д)'!R",TEXT(MATCH($C37,'2018-10 (Д)'!$C$2:$C$100,0)+1,0)))="Н/Д",AND(INDIRECT(CONCATENATE("'2018-11 (Д)'!R",TEXT(MATCH($C37,'2018-11 (Д)'!$C$2:$C$100,0)+1,0)))="Н/Д",INDIRECT(CONCATENATE("'2018-10 (Д)'!R",TEXT(MATCH($C37,'2018-10 (Д)'!$C$2:$C$100,0)+1,0))))),"Н/Д",((INDIRECT(CONCATENATE("'2018-11 (Д)'!R",TEXT(MATCH($C37,'2018-11 (Д)'!$C$2:$C$100,0)+1,0)))-INDIRECT(CONCATENATE("'2018-10 (Д)'!R",TEXT(MATCH($C37,'2018-10 (Д)'!$C$2:$C$100,0)+1,0))))/INDIRECT(CONCATENATE("'2018-10 (Д)'!R",TEXT(MATCH($C37,'2018-10 (Д)'!$C$2:$C$100,0)+1,0))))*100)</f>
        <v>-41.709347934012278</v>
      </c>
      <c r="FA37" s="9">
        <f ca="1">IF(OR(INDIRECT(CONCATENATE("'2018-12 (Д)'!R",TEXT(MATCH($C37,'2018-12 (Д)'!$C$2:$C$100,0)+1,0)))="Н/Д",INDIRECT(CONCATENATE("'2018-11 (Д)'!R",TEXT(MATCH($C37,'2018-11 (Д)'!$C$2:$C$100,0)+1,0)))="Н/Д",AND(INDIRECT(CONCATENATE("'2018-12 (Д)'!R",TEXT(MATCH($C37,'2018-12 (Д)'!$C$2:$C$100,0)+1,0)))="Н/Д",INDIRECT(CONCATENATE("'2018-11 (Д)'!R",TEXT(MATCH($C37,'2018-11 (Д)'!$C$2:$C$100,0)+1,0))))),"Н/Д",((INDIRECT(CONCATENATE("'2018-12 (Д)'!R",TEXT(MATCH($C37,'2018-12 (Д)'!$C$2:$C$100,0)+1,0)))-INDIRECT(CONCATENATE("'2018-11 (Д)'!R",TEXT(MATCH($C37,'2018-11 (Д)'!$C$2:$C$100,0)+1,0))))/INDIRECT(CONCATENATE("'2018-11 (Д)'!R",TEXT(MATCH($C37,'2018-11 (Д)'!$C$2:$C$100,0)+1,0))))*100)</f>
        <v>72.832865820638077</v>
      </c>
      <c r="FB37" s="9"/>
      <c r="FC37" s="9">
        <f ca="1">IF(OR(INDIRECT(CONCATENATE("'2018-03 (Д)'!S",TEXT(MATCH($C37,'2018-03 (Д)'!$C$2:$C$100,0)+1,0)))="Н/Д",INDIRECT(CONCATENATE("'2018-02 (Д)'!S",TEXT(MATCH($C37,'2018-02 (Д)'!$C$2:$C$100,0)+1,0)))="Н/Д",AND(INDIRECT(CONCATENATE("'2018-03 (Д)'!S",TEXT(MATCH($C37,'2018-03 (Д)'!$C$2:$C$100,0)+1,0)))="Н/Д",INDIRECT(CONCATENATE("'2018-02 (Д)'!S",TEXT(MATCH($C37,'2018-02 (Д)'!$C$2:$C$100,0)+1,0))))),"Н/Д",((INDIRECT(CONCATENATE("'2018-03 (Д)'!S",TEXT(MATCH($C37,'2018-03 (Д)'!$C$2:$C$100,0)+1,0)))-INDIRECT(CONCATENATE("'2018-02 (Д)'!S",TEXT(MATCH($C37,'2018-02 (Д)'!$C$2:$C$100,0)+1,0))))/INDIRECT(CONCATENATE("'2018-02 (Д)'!S",TEXT(MATCH($C37,'2018-02 (Д)'!$C$2:$C$100,0)+1,0))))*100)</f>
        <v>-50.755210355987067</v>
      </c>
      <c r="FD37" s="9">
        <f ca="1">IF(OR(INDIRECT(CONCATENATE("'2018-04 (Д)'!S",TEXT(MATCH($C37,'2018-04 (Д)'!$C$2:$C$100,0)+1,0)))="Н/Д",INDIRECT(CONCATENATE("'2018-03 (Д)'!S",TEXT(MATCH($C37,'2018-03 (Д)'!$C$2:$C$100,0)+1,0)))="Н/Д",AND(INDIRECT(CONCATENATE("'2018-04 (Д)'!S",TEXT(MATCH($C37,'2018-04 (Д)'!$C$2:$C$100,0)+1,0)))="Н/Д",INDIRECT(CONCATENATE("'2018-03 (Д)'!S",TEXT(MATCH($C37,'2018-03 (Д)'!$C$2:$C$100,0)+1,0))))),"Н/Д",((INDIRECT(CONCATENATE("'2018-04 (Д)'!S",TEXT(MATCH($C37,'2018-04 (Д)'!$C$2:$C$100,0)+1,0)))-INDIRECT(CONCATENATE("'2018-03 (Д)'!S",TEXT(MATCH($C37,'2018-03 (Д)'!$C$2:$C$100,0)+1,0))))/INDIRECT(CONCATENATE("'2018-03 (Д)'!S",TEXT(MATCH($C37,'2018-03 (Д)'!$C$2:$C$100,0)+1,0))))*100)</f>
        <v>76.271540328782947</v>
      </c>
      <c r="FE37" s="9">
        <f ca="1">IF(OR(INDIRECT(CONCATENATE("'2018-05 (Д)'!S",TEXT(MATCH($C37,'2018-05 (Д)'!$C$2:$C$100,0)+1,0)))="Н/Д",INDIRECT(CONCATENATE("'2018-04 (Д)'!S",TEXT(MATCH($C37,'2018-04 (Д)'!$C$2:$C$100,0)+1,0)))="Н/Д",AND(INDIRECT(CONCATENATE("'2018-05 (Д)'!S",TEXT(MATCH($C37,'2018-05 (Д)'!$C$2:$C$100,0)+1,0)))="Н/Д",INDIRECT(CONCATENATE("'2018-04 (Д)'!S",TEXT(MATCH($C37,'2018-04 (Д)'!$C$2:$C$100,0)+1,0))))),"Н/Д",((INDIRECT(CONCATENATE("'2018-05 (Д)'!S",TEXT(MATCH($C37,'2018-05 (Д)'!$C$2:$C$100,0)+1,0)))-INDIRECT(CONCATENATE("'2018-04 (Д)'!S",TEXT(MATCH($C37,'2018-04 (Д)'!$C$2:$C$100,0)+1,0))))/INDIRECT(CONCATENATE("'2018-04 (Д)'!S",TEXT(MATCH($C37,'2018-04 (Д)'!$C$2:$C$100,0)+1,0))))*100)</f>
        <v>-32.754887348752312</v>
      </c>
      <c r="FF37" s="9">
        <f ca="1">IF(OR(INDIRECT(CONCATENATE("'2018-06 (Д)'!S",TEXT(MATCH($C37,'2018-06 (Д)'!$C$2:$C$100,0)+1,0)))="Н/Д",INDIRECT(CONCATENATE("'2018-05 (Д)'!S",TEXT(MATCH($C37,'2018-05 (Д)'!$C$2:$C$100,0)+1,0)))="Н/Д",AND(INDIRECT(CONCATENATE("'2018-06 (Д)'!S",TEXT(MATCH($C37,'2018-06 (Д)'!$C$2:$C$100,0)+1,0)))="Н/Д",INDIRECT(CONCATENATE("'2018-05 (Д)'!S",TEXT(MATCH($C37,'2018-05 (Д)'!$C$2:$C$100,0)+1,0))))),"Н/Д",((INDIRECT(CONCATENATE("'2018-06 (Д)'!S",TEXT(MATCH($C37,'2018-06 (Д)'!$C$2:$C$100,0)+1,0)))-INDIRECT(CONCATENATE("'2018-05 (Д)'!S",TEXT(MATCH($C37,'2018-05 (Д)'!$C$2:$C$100,0)+1,0))))/INDIRECT(CONCATENATE("'2018-05 (Д)'!S",TEXT(MATCH($C37,'2018-05 (Д)'!$C$2:$C$100,0)+1,0))))*100)</f>
        <v>151.69771097712126</v>
      </c>
      <c r="FG37" s="9">
        <f ca="1">IF(OR(INDIRECT(CONCATENATE("'2018-07 (Д)'!S",TEXT(MATCH($C37,'2018-07 (Д)'!$C$2:$C$100,0)+1,0)))="Н/Д",INDIRECT(CONCATENATE("'2018-06 (Д)'!S",TEXT(MATCH($C37,'2018-06 (Д)'!$C$2:$C$100,0)+1,0)))="Н/Д",AND(INDIRECT(CONCATENATE("'2018-07 (Д)'!S",TEXT(MATCH($C37,'2018-07 (Д)'!$C$2:$C$100,0)+1,0)))="Н/Д",INDIRECT(CONCATENATE("'2018-06 (Д)'!S",TEXT(MATCH($C37,'2018-06 (Д)'!$C$2:$C$100,0)+1,0))))),"Н/Д",((INDIRECT(CONCATENATE("'2018-07 (Д)'!S",TEXT(MATCH($C37,'2018-07 (Д)'!$C$2:$C$100,0)+1,0)))-INDIRECT(CONCATENATE("'2018-06 (Д)'!S",TEXT(MATCH($C37,'2018-06 (Д)'!$C$2:$C$100,0)+1,0))))/INDIRECT(CONCATENATE("'2018-06 (Д)'!S",TEXT(MATCH($C37,'2018-06 (Д)'!$C$2:$C$100,0)+1,0))))*100)</f>
        <v>-74.620293773449148</v>
      </c>
      <c r="FH37" s="9">
        <f ca="1">IF(OR(INDIRECT(CONCATENATE("'2018-08 (Д)'!S",TEXT(MATCH($C37,'2018-08 (Д)'!$C$2:$C$100,0)+1,0)))="Н/Д",INDIRECT(CONCATENATE("'2018-07 (Д)'!S",TEXT(MATCH($C37,'2018-07 (Д)'!$C$2:$C$100,0)+1,0)))="Н/Д",AND(INDIRECT(CONCATENATE("'2018-08 (Д)'!S",TEXT(MATCH($C37,'2018-08 (Д)'!$C$2:$C$100,0)+1,0)))="Н/Д",INDIRECT(CONCATENATE("'2018-07 (Д)'!S",TEXT(MATCH($C37,'2018-07 (Д)'!$C$2:$C$100,0)+1,0))))),"Н/Д",((INDIRECT(CONCATENATE("'2018-08 (Д)'!S",TEXT(MATCH($C37,'2018-08 (Д)'!$C$2:$C$100,0)+1,0)))-INDIRECT(CONCATENATE("'2018-07 (Д)'!S",TEXT(MATCH($C37,'2018-07 (Д)'!$C$2:$C$100,0)+1,0))))/INDIRECT(CONCATENATE("'2018-07 (Д)'!S",TEXT(MATCH($C37,'2018-07 (Д)'!$C$2:$C$100,0)+1,0))))*100)</f>
        <v>4.0423319679113616</v>
      </c>
      <c r="FI37" s="9">
        <f ca="1">IF(OR(INDIRECT(CONCATENATE("'2018-09 (Д)'!S",TEXT(MATCH($C37,'2018-09 (Д)'!$C$2:$C$100,0)+1,0)))="Н/Д",INDIRECT(CONCATENATE("'2018-08 (Д)'!S",TEXT(MATCH($C37,'2018-08 (Д)'!$C$2:$C$100,0)+1,0)))="Н/Д",AND(INDIRECT(CONCATENATE("'2018-09 (Д)'!S",TEXT(MATCH($C37,'2018-09 (Д)'!$C$2:$C$100,0)+1,0)))="Н/Д",INDIRECT(CONCATENATE("'2018-08 (Д)'!S",TEXT(MATCH($C37,'2018-08 (Д)'!$C$2:$C$100,0)+1,0))))),"Н/Д",((INDIRECT(CONCATENATE("'2018-09 (Д)'!S",TEXT(MATCH($C37,'2018-09 (Д)'!$C$2:$C$100,0)+1,0)))-INDIRECT(CONCATENATE("'2018-08 (Д)'!S",TEXT(MATCH($C37,'2018-08 (Д)'!$C$2:$C$100,0)+1,0))))/INDIRECT(CONCATENATE("'2018-08 (Д)'!S",TEXT(MATCH($C37,'2018-08 (Д)'!$C$2:$C$100,0)+1,0))))*100)</f>
        <v>245.53603774520266</v>
      </c>
      <c r="FJ37" s="9">
        <f ca="1">IF(OR(INDIRECT(CONCATENATE("'2018-10 (Д)'!S",TEXT(MATCH($C37,'2018-10 (Д)'!$C$2:$C$100,0)+1,0)))="Н/Д",INDIRECT(CONCATENATE("'2018-09 (Д)'!S",TEXT(MATCH($C37,'2018-09 (Д)'!$C$2:$C$100,0)+1,0)))="Н/Д",AND(INDIRECT(CONCATENATE("'2018-10 (Д)'!S",TEXT(MATCH($C37,'2018-10 (Д)'!$C$2:$C$100,0)+1,0)))="Н/Д",INDIRECT(CONCATENATE("'2018-09 (Д)'!S",TEXT(MATCH($C37,'2018-09 (Д)'!$C$2:$C$100,0)+1,0))))),"Н/Д",((INDIRECT(CONCATENATE("'2018-10 (Д)'!S",TEXT(MATCH($C37,'2018-10 (Д)'!$C$2:$C$100,0)+1,0)))-INDIRECT(CONCATENATE("'2018-09 (Д)'!S",TEXT(MATCH($C37,'2018-09 (Д)'!$C$2:$C$100,0)+1,0))))/INDIRECT(CONCATENATE("'2018-09 (Д)'!S",TEXT(MATCH($C37,'2018-09 (Д)'!$C$2:$C$100,0)+1,0))))*100)</f>
        <v>-77.330799505604233</v>
      </c>
      <c r="FK37" s="9">
        <f ca="1">IF(OR(INDIRECT(CONCATENATE("'2018-11 (Д)'!S",TEXT(MATCH($C37,'2018-11 (Д)'!$C$2:$C$100,0)+1,0)))="Н/Д",INDIRECT(CONCATENATE("'2018-10 (Д)'!S",TEXT(MATCH($C37,'2018-10 (Д)'!$C$2:$C$100,0)+1,0)))="Н/Д",AND(INDIRECT(CONCATENATE("'2018-11 (Д)'!S",TEXT(MATCH($C37,'2018-11 (Д)'!$C$2:$C$100,0)+1,0)))="Н/Д",INDIRECT(CONCATENATE("'2018-10 (Д)'!S",TEXT(MATCH($C37,'2018-10 (Д)'!$C$2:$C$100,0)+1,0))))),"Н/Д",((INDIRECT(CONCATENATE("'2018-11 (Д)'!S",TEXT(MATCH($C37,'2018-11 (Д)'!$C$2:$C$100,0)+1,0)))-INDIRECT(CONCATENATE("'2018-10 (Д)'!S",TEXT(MATCH($C37,'2018-10 (Д)'!$C$2:$C$100,0)+1,0))))/INDIRECT(CONCATENATE("'2018-10 (Д)'!S",TEXT(MATCH($C37,'2018-10 (Д)'!$C$2:$C$100,0)+1,0))))*100)</f>
        <v>242.28726382255718</v>
      </c>
      <c r="FL37" s="9">
        <f ca="1">IF(OR(INDIRECT(CONCATENATE("'2018-12 (Д)'!S",TEXT(MATCH($C37,'2018-12 (Д)'!$C$2:$C$100,0)+1,0)))="Н/Д",INDIRECT(CONCATENATE("'2018-11 (Д)'!S",TEXT(MATCH($C37,'2018-11 (Д)'!$C$2:$C$100,0)+1,0)))="Н/Д",AND(INDIRECT(CONCATENATE("'2018-12 (Д)'!S",TEXT(MATCH($C37,'2018-12 (Д)'!$C$2:$C$100,0)+1,0)))="Н/Д",INDIRECT(CONCATENATE("'2018-11 (Д)'!S",TEXT(MATCH($C37,'2018-11 (Д)'!$C$2:$C$100,0)+1,0))))),"Н/Д",((INDIRECT(CONCATENATE("'2018-12 (Д)'!S",TEXT(MATCH($C37,'2018-12 (Д)'!$C$2:$C$100,0)+1,0)))-INDIRECT(CONCATENATE("'2018-11 (Д)'!S",TEXT(MATCH($C37,'2018-11 (Д)'!$C$2:$C$100,0)+1,0))))/INDIRECT(CONCATENATE("'2018-11 (Д)'!S",TEXT(MATCH($C37,'2018-11 (Д)'!$C$2:$C$100,0)+1,0))))*100)</f>
        <v>11.340142401597543</v>
      </c>
      <c r="FM37" s="9"/>
      <c r="FN37" s="9">
        <f ca="1">IF(OR(INDIRECT(CONCATENATE("'2018-03 (Д)'!T",TEXT(MATCH($C37,'2018-03 (Д)'!$C$2:$C$100,0)+1,0)))="Н/Д",INDIRECT(CONCATENATE("'2018-02 (Д)'!T",TEXT(MATCH($C37,'2018-02 (Д)'!$C$2:$C$100,0)+1,0)))="Н/Д",AND(INDIRECT(CONCATENATE("'2018-03 (Д)'!T",TEXT(MATCH($C37,'2018-03 (Д)'!$C$2:$C$100,0)+1,0)))="Н/Д",INDIRECT(CONCATENATE("'2018-02 (Д)'!T",TEXT(MATCH($C37,'2018-02 (Д)'!$C$2:$C$100,0)+1,0))))),"Н/Д",((INDIRECT(CONCATENATE("'2018-03 (Д)'!T",TEXT(MATCH($C37,'2018-03 (Д)'!$C$2:$C$100,0)+1,0)))-INDIRECT(CONCATENATE("'2018-02 (Д)'!T",TEXT(MATCH($C37,'2018-02 (Д)'!$C$2:$C$100,0)+1,0))))/INDIRECT(CONCATENATE("'2018-02 (Д)'!T",TEXT(MATCH($C37,'2018-02 (Д)'!$C$2:$C$100,0)+1,0))))*100)</f>
        <v>38.663457348629493</v>
      </c>
      <c r="FO37" s="9">
        <f ca="1">IF(OR(INDIRECT(CONCATENATE("'2018-04 (Д)'!T",TEXT(MATCH($C37,'2018-04 (Д)'!$C$2:$C$100,0)+1,0)))="Н/Д",INDIRECT(CONCATENATE("'2018-03 (Д)'!T",TEXT(MATCH($C37,'2018-03 (Д)'!$C$2:$C$100,0)+1,0)))="Н/Д",AND(INDIRECT(CONCATENATE("'2018-04 (Д)'!T",TEXT(MATCH($C37,'2018-04 (Д)'!$C$2:$C$100,0)+1,0)))="Н/Д",INDIRECT(CONCATENATE("'2018-03 (Д)'!T",TEXT(MATCH($C37,'2018-03 (Д)'!$C$2:$C$100,0)+1,0))))),"Н/Д",((INDIRECT(CONCATENATE("'2018-04 (Д)'!T",TEXT(MATCH($C37,'2018-04 (Д)'!$C$2:$C$100,0)+1,0)))-INDIRECT(CONCATENATE("'2018-03 (Д)'!T",TEXT(MATCH($C37,'2018-03 (Д)'!$C$2:$C$100,0)+1,0))))/INDIRECT(CONCATENATE("'2018-03 (Д)'!T",TEXT(MATCH($C37,'2018-03 (Д)'!$C$2:$C$100,0)+1,0))))*100)</f>
        <v>-1.185090295948424</v>
      </c>
      <c r="FP37" s="9">
        <f ca="1">IF(OR(INDIRECT(CONCATENATE("'2018-05 (Д)'!T",TEXT(MATCH($C37,'2018-05 (Д)'!$C$2:$C$100,0)+1,0)))="Н/Д",INDIRECT(CONCATENATE("'2018-04 (Д)'!T",TEXT(MATCH($C37,'2018-04 (Д)'!$C$2:$C$100,0)+1,0)))="Н/Д",AND(INDIRECT(CONCATENATE("'2018-05 (Д)'!T",TEXT(MATCH($C37,'2018-05 (Д)'!$C$2:$C$100,0)+1,0)))="Н/Д",INDIRECT(CONCATENATE("'2018-04 (Д)'!T",TEXT(MATCH($C37,'2018-04 (Д)'!$C$2:$C$100,0)+1,0))))),"Н/Д",((INDIRECT(CONCATENATE("'2018-05 (Д)'!T",TEXT(MATCH($C37,'2018-05 (Д)'!$C$2:$C$100,0)+1,0)))-INDIRECT(CONCATENATE("'2018-04 (Д)'!T",TEXT(MATCH($C37,'2018-04 (Д)'!$C$2:$C$100,0)+1,0))))/INDIRECT(CONCATENATE("'2018-04 (Д)'!T",TEXT(MATCH($C37,'2018-04 (Д)'!$C$2:$C$100,0)+1,0))))*100)</f>
        <v>-11.767875035264868</v>
      </c>
      <c r="FQ37" s="9">
        <f ca="1">IF(OR(INDIRECT(CONCATENATE("'2018-06 (Д)'!T",TEXT(MATCH($C37,'2018-06 (Д)'!$C$2:$C$100,0)+1,0)))="Н/Д",INDIRECT(CONCATENATE("'2018-05 (Д)'!T",TEXT(MATCH($C37,'2018-05 (Д)'!$C$2:$C$100,0)+1,0)))="Н/Д",AND(INDIRECT(CONCATENATE("'2018-06 (Д)'!T",TEXT(MATCH($C37,'2018-06 (Д)'!$C$2:$C$100,0)+1,0)))="Н/Д",INDIRECT(CONCATENATE("'2018-05 (Д)'!T",TEXT(MATCH($C37,'2018-05 (Д)'!$C$2:$C$100,0)+1,0))))),"Н/Д",((INDIRECT(CONCATENATE("'2018-06 (Д)'!T",TEXT(MATCH($C37,'2018-06 (Д)'!$C$2:$C$100,0)+1,0)))-INDIRECT(CONCATENATE("'2018-05 (Д)'!T",TEXT(MATCH($C37,'2018-05 (Д)'!$C$2:$C$100,0)+1,0))))/INDIRECT(CONCATENATE("'2018-05 (Д)'!T",TEXT(MATCH($C37,'2018-05 (Д)'!$C$2:$C$100,0)+1,0))))*100)</f>
        <v>-1.7235697435598301</v>
      </c>
      <c r="FR37" s="9">
        <f ca="1">IF(OR(INDIRECT(CONCATENATE("'2018-07 (Д)'!T",TEXT(MATCH($C37,'2018-07 (Д)'!$C$2:$C$100,0)+1,0)))="Н/Д",INDIRECT(CONCATENATE("'2018-06 (Д)'!T",TEXT(MATCH($C37,'2018-06 (Д)'!$C$2:$C$100,0)+1,0)))="Н/Д",AND(INDIRECT(CONCATENATE("'2018-07 (Д)'!T",TEXT(MATCH($C37,'2018-07 (Д)'!$C$2:$C$100,0)+1,0)))="Н/Д",INDIRECT(CONCATENATE("'2018-06 (Д)'!T",TEXT(MATCH($C37,'2018-06 (Д)'!$C$2:$C$100,0)+1,0))))),"Н/Д",((INDIRECT(CONCATENATE("'2018-07 (Д)'!T",TEXT(MATCH($C37,'2018-07 (Д)'!$C$2:$C$100,0)+1,0)))-INDIRECT(CONCATENATE("'2018-06 (Д)'!T",TEXT(MATCH($C37,'2018-06 (Д)'!$C$2:$C$100,0)+1,0))))/INDIRECT(CONCATENATE("'2018-06 (Д)'!T",TEXT(MATCH($C37,'2018-06 (Д)'!$C$2:$C$100,0)+1,0))))*100)</f>
        <v>21.765318474852638</v>
      </c>
      <c r="FS37" s="9">
        <f ca="1">IF(OR(INDIRECT(CONCATENATE("'2018-08 (Д)'!T",TEXT(MATCH($C37,'2018-08 (Д)'!$C$2:$C$100,0)+1,0)))="Н/Д",INDIRECT(CONCATENATE("'2018-07 (Д)'!T",TEXT(MATCH($C37,'2018-07 (Д)'!$C$2:$C$100,0)+1,0)))="Н/Д",AND(INDIRECT(CONCATENATE("'2018-08 (Д)'!T",TEXT(MATCH($C37,'2018-08 (Д)'!$C$2:$C$100,0)+1,0)))="Н/Д",INDIRECT(CONCATENATE("'2018-07 (Д)'!T",TEXT(MATCH($C37,'2018-07 (Д)'!$C$2:$C$100,0)+1,0))))),"Н/Д",((INDIRECT(CONCATENATE("'2018-08 (Д)'!T",TEXT(MATCH($C37,'2018-08 (Д)'!$C$2:$C$100,0)+1,0)))-INDIRECT(CONCATENATE("'2018-07 (Д)'!T",TEXT(MATCH($C37,'2018-07 (Д)'!$C$2:$C$100,0)+1,0))))/INDIRECT(CONCATENATE("'2018-07 (Д)'!T",TEXT(MATCH($C37,'2018-07 (Д)'!$C$2:$C$100,0)+1,0))))*100)</f>
        <v>-2.7743825108828069</v>
      </c>
      <c r="FT37" s="9">
        <f ca="1">IF(OR(INDIRECT(CONCATENATE("'2018-09 (Д)'!T",TEXT(MATCH($C37,'2018-09 (Д)'!$C$2:$C$100,0)+1,0)))="Н/Д",INDIRECT(CONCATENATE("'2018-08 (Д)'!T",TEXT(MATCH($C37,'2018-08 (Д)'!$C$2:$C$100,0)+1,0)))="Н/Д",AND(INDIRECT(CONCATENATE("'2018-09 (Д)'!T",TEXT(MATCH($C37,'2018-09 (Д)'!$C$2:$C$100,0)+1,0)))="Н/Д",INDIRECT(CONCATENATE("'2018-08 (Д)'!T",TEXT(MATCH($C37,'2018-08 (Д)'!$C$2:$C$100,0)+1,0))))),"Н/Д",((INDIRECT(CONCATENATE("'2018-09 (Д)'!T",TEXT(MATCH($C37,'2018-09 (Д)'!$C$2:$C$100,0)+1,0)))-INDIRECT(CONCATENATE("'2018-08 (Д)'!T",TEXT(MATCH($C37,'2018-08 (Д)'!$C$2:$C$100,0)+1,0))))/INDIRECT(CONCATENATE("'2018-08 (Д)'!T",TEXT(MATCH($C37,'2018-08 (Д)'!$C$2:$C$100,0)+1,0))))*100)</f>
        <v>1.1589414549025325</v>
      </c>
      <c r="FU37" s="9">
        <f ca="1">IF(OR(INDIRECT(CONCATENATE("'2018-10 (Д)'!T",TEXT(MATCH($C37,'2018-10 (Д)'!$C$2:$C$100,0)+1,0)))="Н/Д",INDIRECT(CONCATENATE("'2018-09 (Д)'!T",TEXT(MATCH($C37,'2018-09 (Д)'!$C$2:$C$100,0)+1,0)))="Н/Д",AND(INDIRECT(CONCATENATE("'2018-10 (Д)'!T",TEXT(MATCH($C37,'2018-10 (Д)'!$C$2:$C$100,0)+1,0)))="Н/Д",INDIRECT(CONCATENATE("'2018-09 (Д)'!T",TEXT(MATCH($C37,'2018-09 (Д)'!$C$2:$C$100,0)+1,0))))),"Н/Д",((INDIRECT(CONCATENATE("'2018-10 (Д)'!T",TEXT(MATCH($C37,'2018-10 (Д)'!$C$2:$C$100,0)+1,0)))-INDIRECT(CONCATENATE("'2018-09 (Д)'!T",TEXT(MATCH($C37,'2018-09 (Д)'!$C$2:$C$100,0)+1,0))))/INDIRECT(CONCATENATE("'2018-09 (Д)'!T",TEXT(MATCH($C37,'2018-09 (Д)'!$C$2:$C$100,0)+1,0))))*100)</f>
        <v>-11.583412596885838</v>
      </c>
      <c r="FV37" s="9">
        <f ca="1">IF(OR(INDIRECT(CONCATENATE("'2018-11 (Д)'!T",TEXT(MATCH($C37,'2018-11 (Д)'!$C$2:$C$100,0)+1,0)))="Н/Д",INDIRECT(CONCATENATE("'2018-10 (Д)'!T",TEXT(MATCH($C37,'2018-10 (Д)'!$C$2:$C$100,0)+1,0)))="Н/Д",AND(INDIRECT(CONCATENATE("'2018-11 (Д)'!T",TEXT(MATCH($C37,'2018-11 (Д)'!$C$2:$C$100,0)+1,0)))="Н/Д",INDIRECT(CONCATENATE("'2018-10 (Д)'!T",TEXT(MATCH($C37,'2018-10 (Д)'!$C$2:$C$100,0)+1,0))))),"Н/Д",((INDIRECT(CONCATENATE("'2018-11 (Д)'!T",TEXT(MATCH($C37,'2018-11 (Д)'!$C$2:$C$100,0)+1,0)))-INDIRECT(CONCATENATE("'2018-10 (Д)'!T",TEXT(MATCH($C37,'2018-10 (Д)'!$C$2:$C$100,0)+1,0))))/INDIRECT(CONCATENATE("'2018-10 (Д)'!T",TEXT(MATCH($C37,'2018-10 (Д)'!$C$2:$C$100,0)+1,0))))*100)</f>
        <v>30.881255957384646</v>
      </c>
      <c r="FW37" s="9">
        <f ca="1">IF(OR(INDIRECT(CONCATENATE("'2018-12 (Д)'!T",TEXT(MATCH($C37,'2018-12 (Д)'!$C$2:$C$100,0)+1,0)))="Н/Д",INDIRECT(CONCATENATE("'2018-11 (Д)'!T",TEXT(MATCH($C37,'2018-11 (Д)'!$C$2:$C$100,0)+1,0)))="Н/Д",AND(INDIRECT(CONCATENATE("'2018-12 (Д)'!T",TEXT(MATCH($C37,'2018-12 (Д)'!$C$2:$C$100,0)+1,0)))="Н/Д",INDIRECT(CONCATENATE("'2018-11 (Д)'!T",TEXT(MATCH($C37,'2018-11 (Д)'!$C$2:$C$100,0)+1,0))))),"Н/Д",((INDIRECT(CONCATENATE("'2018-12 (Д)'!T",TEXT(MATCH($C37,'2018-12 (Д)'!$C$2:$C$100,0)+1,0)))-INDIRECT(CONCATENATE("'2018-11 (Д)'!T",TEXT(MATCH($C37,'2018-11 (Д)'!$C$2:$C$100,0)+1,0))))/INDIRECT(CONCATENATE("'2018-11 (Д)'!T",TEXT(MATCH($C37,'2018-11 (Д)'!$C$2:$C$100,0)+1,0))))*100)</f>
        <v>-0.74858444646626454</v>
      </c>
      <c r="FX37" s="9"/>
      <c r="FY37" s="9">
        <f ca="1">IF(OR(INDIRECT(CONCATENATE("'2018-03 (Д)'!U",TEXT(MATCH($C37,'2018-03 (Д)'!$C$2:$C$100,0)+1,0)))="Н/Д",INDIRECT(CONCATENATE("'2018-02 (Д)'!U",TEXT(MATCH($C37,'2018-02 (Д)'!$C$2:$C$100,0)+1,0)))="Н/Д",AND(INDIRECT(CONCATENATE("'2018-03 (Д)'!U",TEXT(MATCH($C37,'2018-03 (Д)'!$C$2:$C$100,0)+1,0)))="Н/Д",INDIRECT(CONCATENATE("'2018-02 (Д)'!U",TEXT(MATCH($C37,'2018-02 (Д)'!$C$2:$C$100,0)+1,0))))),"Н/Д",((INDIRECT(CONCATENATE("'2018-03 (Д)'!U",TEXT(MATCH($C37,'2018-03 (Д)'!$C$2:$C$100,0)+1,0)))-INDIRECT(CONCATENATE("'2018-02 (Д)'!U",TEXT(MATCH($C37,'2018-02 (Д)'!$C$2:$C$100,0)+1,0))))/INDIRECT(CONCATENATE("'2018-02 (Д)'!U",TEXT(MATCH($C37,'2018-02 (Д)'!$C$2:$C$100,0)+1,0))))*100)</f>
        <v>-1013.5375979276956</v>
      </c>
      <c r="FZ37" s="9">
        <f ca="1">IF(OR(INDIRECT(CONCATENATE("'2018-04 (Д)'!U",TEXT(MATCH($C37,'2018-04 (Д)'!$C$2:$C$100,0)+1,0)))="Н/Д",INDIRECT(CONCATENATE("'2018-03 (Д)'!U",TEXT(MATCH($C37,'2018-03 (Д)'!$C$2:$C$100,0)+1,0)))="Н/Д",AND(INDIRECT(CONCATENATE("'2018-04 (Д)'!U",TEXT(MATCH($C37,'2018-04 (Д)'!$C$2:$C$100,0)+1,0)))="Н/Д",INDIRECT(CONCATENATE("'2018-03 (Д)'!U",TEXT(MATCH($C37,'2018-03 (Д)'!$C$2:$C$100,0)+1,0))))),"Н/Д",((INDIRECT(CONCATENATE("'2018-04 (Д)'!U",TEXT(MATCH($C37,'2018-04 (Д)'!$C$2:$C$100,0)+1,0)))-INDIRECT(CONCATENATE("'2018-03 (Д)'!U",TEXT(MATCH($C37,'2018-03 (Д)'!$C$2:$C$100,0)+1,0))))/INDIRECT(CONCATENATE("'2018-03 (Д)'!U",TEXT(MATCH($C37,'2018-03 (Д)'!$C$2:$C$100,0)+1,0))))*100)</f>
        <v>-58.19302811589084</v>
      </c>
      <c r="GA37" s="9">
        <f ca="1">IF(OR(INDIRECT(CONCATENATE("'2018-05 (Д)'!U",TEXT(MATCH($C37,'2018-05 (Д)'!$C$2:$C$100,0)+1,0)))="Н/Д",INDIRECT(CONCATENATE("'2018-04 (Д)'!U",TEXT(MATCH($C37,'2018-04 (Д)'!$C$2:$C$100,0)+1,0)))="Н/Д",AND(INDIRECT(CONCATENATE("'2018-05 (Д)'!U",TEXT(MATCH($C37,'2018-05 (Д)'!$C$2:$C$100,0)+1,0)))="Н/Д",INDIRECT(CONCATENATE("'2018-04 (Д)'!U",TEXT(MATCH($C37,'2018-04 (Д)'!$C$2:$C$100,0)+1,0))))),"Н/Д",((INDIRECT(CONCATENATE("'2018-05 (Д)'!U",TEXT(MATCH($C37,'2018-05 (Д)'!$C$2:$C$100,0)+1,0)))-INDIRECT(CONCATENATE("'2018-04 (Д)'!U",TEXT(MATCH($C37,'2018-04 (Д)'!$C$2:$C$100,0)+1,0))))/INDIRECT(CONCATENATE("'2018-04 (Д)'!U",TEXT(MATCH($C37,'2018-04 (Д)'!$C$2:$C$100,0)+1,0))))*100)</f>
        <v>-11.706919449860775</v>
      </c>
      <c r="GB37" s="9">
        <f ca="1">IF(OR(INDIRECT(CONCATENATE("'2018-06 (Д)'!U",TEXT(MATCH($C37,'2018-06 (Д)'!$C$2:$C$100,0)+1,0)))="Н/Д",INDIRECT(CONCATENATE("'2018-05 (Д)'!U",TEXT(MATCH($C37,'2018-05 (Д)'!$C$2:$C$100,0)+1,0)))="Н/Д",AND(INDIRECT(CONCATENATE("'2018-06 (Д)'!U",TEXT(MATCH($C37,'2018-06 (Д)'!$C$2:$C$100,0)+1,0)))="Н/Д",INDIRECT(CONCATENATE("'2018-05 (Д)'!U",TEXT(MATCH($C37,'2018-05 (Д)'!$C$2:$C$100,0)+1,0))))),"Н/Д",((INDIRECT(CONCATENATE("'2018-06 (Д)'!U",TEXT(MATCH($C37,'2018-06 (Д)'!$C$2:$C$100,0)+1,0)))-INDIRECT(CONCATENATE("'2018-05 (Д)'!U",TEXT(MATCH($C37,'2018-05 (Д)'!$C$2:$C$100,0)+1,0))))/INDIRECT(CONCATENATE("'2018-05 (Д)'!U",TEXT(MATCH($C37,'2018-05 (Д)'!$C$2:$C$100,0)+1,0))))*100)</f>
        <v>143.56678195508542</v>
      </c>
      <c r="GC37" s="9">
        <f ca="1">IF(OR(INDIRECT(CONCATENATE("'2018-07 (Д)'!U",TEXT(MATCH($C37,'2018-07 (Д)'!$C$2:$C$100,0)+1,0)))="Н/Д",INDIRECT(CONCATENATE("'2018-06 (Д)'!U",TEXT(MATCH($C37,'2018-06 (Д)'!$C$2:$C$100,0)+1,0)))="Н/Д",AND(INDIRECT(CONCATENATE("'2018-07 (Д)'!U",TEXT(MATCH($C37,'2018-07 (Д)'!$C$2:$C$100,0)+1,0)))="Н/Д",INDIRECT(CONCATENATE("'2018-06 (Д)'!U",TEXT(MATCH($C37,'2018-06 (Д)'!$C$2:$C$100,0)+1,0))))),"Н/Д",((INDIRECT(CONCATENATE("'2018-07 (Д)'!U",TEXT(MATCH($C37,'2018-07 (Д)'!$C$2:$C$100,0)+1,0)))-INDIRECT(CONCATENATE("'2018-06 (Д)'!U",TEXT(MATCH($C37,'2018-06 (Д)'!$C$2:$C$100,0)+1,0))))/INDIRECT(CONCATENATE("'2018-06 (Д)'!U",TEXT(MATCH($C37,'2018-06 (Д)'!$C$2:$C$100,0)+1,0))))*100)</f>
        <v>-40.663330010776413</v>
      </c>
      <c r="GD37" s="9">
        <f ca="1">IF(OR(INDIRECT(CONCATENATE("'2018-08 (Д)'!U",TEXT(MATCH($C37,'2018-08 (Д)'!$C$2:$C$100,0)+1,0)))="Н/Д",INDIRECT(CONCATENATE("'2018-07 (Д)'!U",TEXT(MATCH($C37,'2018-07 (Д)'!$C$2:$C$100,0)+1,0)))="Н/Д",AND(INDIRECT(CONCATENATE("'2018-08 (Д)'!U",TEXT(MATCH($C37,'2018-08 (Д)'!$C$2:$C$100,0)+1,0)))="Н/Д",INDIRECT(CONCATENATE("'2018-07 (Д)'!U",TEXT(MATCH($C37,'2018-07 (Д)'!$C$2:$C$100,0)+1,0))))),"Н/Д",((INDIRECT(CONCATENATE("'2018-08 (Д)'!U",TEXT(MATCH($C37,'2018-08 (Д)'!$C$2:$C$100,0)+1,0)))-INDIRECT(CONCATENATE("'2018-07 (Д)'!U",TEXT(MATCH($C37,'2018-07 (Д)'!$C$2:$C$100,0)+1,0))))/INDIRECT(CONCATENATE("'2018-07 (Д)'!U",TEXT(MATCH($C37,'2018-07 (Д)'!$C$2:$C$100,0)+1,0))))*100)</f>
        <v>504.29007825439794</v>
      </c>
      <c r="GE37" s="9">
        <f ca="1">IF(OR(INDIRECT(CONCATENATE("'2018-09 (Д)'!U",TEXT(MATCH($C37,'2018-09 (Д)'!$C$2:$C$100,0)+1,0)))="Н/Д",INDIRECT(CONCATENATE("'2018-08 (Д)'!U",TEXT(MATCH($C37,'2018-08 (Д)'!$C$2:$C$100,0)+1,0)))="Н/Д",AND(INDIRECT(CONCATENATE("'2018-09 (Д)'!U",TEXT(MATCH($C37,'2018-09 (Д)'!$C$2:$C$100,0)+1,0)))="Н/Д",INDIRECT(CONCATENATE("'2018-08 (Д)'!U",TEXT(MATCH($C37,'2018-08 (Д)'!$C$2:$C$100,0)+1,0))))),"Н/Д",((INDIRECT(CONCATENATE("'2018-09 (Д)'!U",TEXT(MATCH($C37,'2018-09 (Д)'!$C$2:$C$100,0)+1,0)))-INDIRECT(CONCATENATE("'2018-08 (Д)'!U",TEXT(MATCH($C37,'2018-08 (Д)'!$C$2:$C$100,0)+1,0))))/INDIRECT(CONCATENATE("'2018-08 (Д)'!U",TEXT(MATCH($C37,'2018-08 (Д)'!$C$2:$C$100,0)+1,0))))*100)</f>
        <v>182.8068071126591</v>
      </c>
      <c r="GF37" s="9">
        <f ca="1">IF(OR(INDIRECT(CONCATENATE("'2018-10 (Д)'!U",TEXT(MATCH($C37,'2018-10 (Д)'!$C$2:$C$100,0)+1,0)))="Н/Д",INDIRECT(CONCATENATE("'2018-09 (Д)'!U",TEXT(MATCH($C37,'2018-09 (Д)'!$C$2:$C$100,0)+1,0)))="Н/Д",AND(INDIRECT(CONCATENATE("'2018-10 (Д)'!U",TEXT(MATCH($C37,'2018-10 (Д)'!$C$2:$C$100,0)+1,0)))="Н/Д",INDIRECT(CONCATENATE("'2018-09 (Д)'!U",TEXT(MATCH($C37,'2018-09 (Д)'!$C$2:$C$100,0)+1,0))))),"Н/Д",((INDIRECT(CONCATENATE("'2018-10 (Д)'!U",TEXT(MATCH($C37,'2018-10 (Д)'!$C$2:$C$100,0)+1,0)))-INDIRECT(CONCATENATE("'2018-09 (Д)'!U",TEXT(MATCH($C37,'2018-09 (Д)'!$C$2:$C$100,0)+1,0))))/INDIRECT(CONCATENATE("'2018-09 (Д)'!U",TEXT(MATCH($C37,'2018-09 (Д)'!$C$2:$C$100,0)+1,0))))*100)</f>
        <v>-94.147904698315273</v>
      </c>
      <c r="GG37" s="9">
        <f ca="1">IF(OR(INDIRECT(CONCATENATE("'2018-11 (Д)'!U",TEXT(MATCH($C37,'2018-11 (Д)'!$C$2:$C$100,0)+1,0)))="Н/Д",INDIRECT(CONCATENATE("'2018-10 (Д)'!U",TEXT(MATCH($C37,'2018-10 (Д)'!$C$2:$C$100,0)+1,0)))="Н/Д",AND(INDIRECT(CONCATENATE("'2018-11 (Д)'!U",TEXT(MATCH($C37,'2018-11 (Д)'!$C$2:$C$100,0)+1,0)))="Н/Д",INDIRECT(CONCATENATE("'2018-10 (Д)'!U",TEXT(MATCH($C37,'2018-10 (Д)'!$C$2:$C$100,0)+1,0))))),"Н/Д",((INDIRECT(CONCATENATE("'2018-11 (Д)'!U",TEXT(MATCH($C37,'2018-11 (Д)'!$C$2:$C$100,0)+1,0)))-INDIRECT(CONCATENATE("'2018-10 (Д)'!U",TEXT(MATCH($C37,'2018-10 (Д)'!$C$2:$C$100,0)+1,0))))/INDIRECT(CONCATENATE("'2018-10 (Д)'!U",TEXT(MATCH($C37,'2018-10 (Д)'!$C$2:$C$100,0)+1,0))))*100)</f>
        <v>8.9427115610710839</v>
      </c>
      <c r="GH37" s="9">
        <f ca="1">IF(OR(INDIRECT(CONCATENATE("'2018-12 (Д)'!U",TEXT(MATCH($C37,'2018-12 (Д)'!$C$2:$C$100,0)+1,0)))="Н/Д",INDIRECT(CONCATENATE("'2018-11 (Д)'!U",TEXT(MATCH($C37,'2018-11 (Д)'!$C$2:$C$100,0)+1,0)))="Н/Д",AND(INDIRECT(CONCATENATE("'2018-12 (Д)'!U",TEXT(MATCH($C37,'2018-12 (Д)'!$C$2:$C$100,0)+1,0)))="Н/Д",INDIRECT(CONCATENATE("'2018-11 (Д)'!U",TEXT(MATCH($C37,'2018-11 (Д)'!$C$2:$C$100,0)+1,0))))),"Н/Д",((INDIRECT(CONCATENATE("'2018-12 (Д)'!U",TEXT(MATCH($C37,'2018-12 (Д)'!$C$2:$C$100,0)+1,0)))-INDIRECT(CONCATENATE("'2018-11 (Д)'!U",TEXT(MATCH($C37,'2018-11 (Д)'!$C$2:$C$100,0)+1,0))))/INDIRECT(CONCATENATE("'2018-11 (Д)'!U",TEXT(MATCH($C37,'2018-11 (Д)'!$C$2:$C$100,0)+1,0))))*100)</f>
        <v>292.99288042378282</v>
      </c>
      <c r="GI37" s="9"/>
      <c r="GJ37" s="9">
        <f ca="1">IF(OR(INDIRECT(CONCATENATE("'2018-03 (Д)'!V",TEXT(MATCH($C37,'2018-03 (Д)'!$C$2:$C$100,0)+1,0)))="Н/Д",INDIRECT(CONCATENATE("'2018-02 (Д)'!V",TEXT(MATCH($C37,'2018-02 (Д)'!$C$2:$C$100,0)+1,0)))="Н/Д",AND(INDIRECT(CONCATENATE("'2018-03 (Д)'!V",TEXT(MATCH($C37,'2018-03 (Д)'!$C$2:$C$100,0)+1,0)))="Н/Д",INDIRECT(CONCATENATE("'2018-02 (Д)'!V",TEXT(MATCH($C37,'2018-02 (Д)'!$C$2:$C$100,0)+1,0))))),"Н/Д",((INDIRECT(CONCATENATE("'2018-03 (Д)'!V",TEXT(MATCH($C37,'2018-03 (Д)'!$C$2:$C$100,0)+1,0)))-INDIRECT(CONCATENATE("'2018-02 (Д)'!V",TEXT(MATCH($C37,'2018-02 (Д)'!$C$2:$C$100,0)+1,0))))/INDIRECT(CONCATENATE("'2018-02 (Д)'!V",TEXT(MATCH($C37,'2018-02 (Д)'!$C$2:$C$100,0)+1,0))))*100)</f>
        <v>6.0620549631057594</v>
      </c>
      <c r="GK37" s="9">
        <f ca="1">IF(OR(INDIRECT(CONCATENATE("'2018-04 (Д)'!V",TEXT(MATCH($C37,'2018-04 (Д)'!$C$2:$C$100,0)+1,0)))="Н/Д",INDIRECT(CONCATENATE("'2018-03 (Д)'!V",TEXT(MATCH($C37,'2018-03 (Д)'!$C$2:$C$100,0)+1,0)))="Н/Д",AND(INDIRECT(CONCATENATE("'2018-04 (Д)'!V",TEXT(MATCH($C37,'2018-04 (Д)'!$C$2:$C$100,0)+1,0)))="Н/Д",INDIRECT(CONCATENATE("'2018-03 (Д)'!V",TEXT(MATCH($C37,'2018-03 (Д)'!$C$2:$C$100,0)+1,0))))),"Н/Д",((INDIRECT(CONCATENATE("'2018-04 (Д)'!V",TEXT(MATCH($C37,'2018-04 (Д)'!$C$2:$C$100,0)+1,0)))-INDIRECT(CONCATENATE("'2018-03 (Д)'!V",TEXT(MATCH($C37,'2018-03 (Д)'!$C$2:$C$100,0)+1,0))))/INDIRECT(CONCATENATE("'2018-03 (Д)'!V",TEXT(MATCH($C37,'2018-03 (Д)'!$C$2:$C$100,0)+1,0))))*100)</f>
        <v>22.180797845807476</v>
      </c>
      <c r="GL37" s="9">
        <f ca="1">IF(OR(INDIRECT(CONCATENATE("'2018-05 (Д)'!V",TEXT(MATCH($C37,'2018-05 (Д)'!$C$2:$C$100,0)+1,0)))="Н/Д",INDIRECT(CONCATENATE("'2018-04 (Д)'!V",TEXT(MATCH($C37,'2018-04 (Д)'!$C$2:$C$100,0)+1,0)))="Н/Д",AND(INDIRECT(CONCATENATE("'2018-05 (Д)'!V",TEXT(MATCH($C37,'2018-05 (Д)'!$C$2:$C$100,0)+1,0)))="Н/Д",INDIRECT(CONCATENATE("'2018-04 (Д)'!V",TEXT(MATCH($C37,'2018-04 (Д)'!$C$2:$C$100,0)+1,0))))),"Н/Д",((INDIRECT(CONCATENATE("'2018-05 (Д)'!V",TEXT(MATCH($C37,'2018-05 (Д)'!$C$2:$C$100,0)+1,0)))-INDIRECT(CONCATENATE("'2018-04 (Д)'!V",TEXT(MATCH($C37,'2018-04 (Д)'!$C$2:$C$100,0)+1,0))))/INDIRECT(CONCATENATE("'2018-04 (Д)'!V",TEXT(MATCH($C37,'2018-04 (Д)'!$C$2:$C$100,0)+1,0))))*100)</f>
        <v>13.921068680899923</v>
      </c>
      <c r="GM37" s="9">
        <f ca="1">IF(OR(INDIRECT(CONCATENATE("'2018-06 (Д)'!V",TEXT(MATCH($C37,'2018-06 (Д)'!$C$2:$C$100,0)+1,0)))="Н/Д",INDIRECT(CONCATENATE("'2018-05 (Д)'!V",TEXT(MATCH($C37,'2018-05 (Д)'!$C$2:$C$100,0)+1,0)))="Н/Д",AND(INDIRECT(CONCATENATE("'2018-06 (Д)'!V",TEXT(MATCH($C37,'2018-06 (Д)'!$C$2:$C$100,0)+1,0)))="Н/Д",INDIRECT(CONCATENATE("'2018-05 (Д)'!V",TEXT(MATCH($C37,'2018-05 (Д)'!$C$2:$C$100,0)+1,0))))),"Н/Д",((INDIRECT(CONCATENATE("'2018-06 (Д)'!V",TEXT(MATCH($C37,'2018-06 (Д)'!$C$2:$C$100,0)+1,0)))-INDIRECT(CONCATENATE("'2018-05 (Д)'!V",TEXT(MATCH($C37,'2018-05 (Д)'!$C$2:$C$100,0)+1,0))))/INDIRECT(CONCATENATE("'2018-05 (Д)'!V",TEXT(MATCH($C37,'2018-05 (Д)'!$C$2:$C$100,0)+1,0))))*100)</f>
        <v>1.5775539868151616</v>
      </c>
      <c r="GN37" s="9">
        <f ca="1">IF(OR(INDIRECT(CONCATENATE("'2018-07 (Д)'!V",TEXT(MATCH($C37,'2018-07 (Д)'!$C$2:$C$100,0)+1,0)))="Н/Д",INDIRECT(CONCATENATE("'2018-06 (Д)'!V",TEXT(MATCH($C37,'2018-06 (Д)'!$C$2:$C$100,0)+1,0)))="Н/Д",AND(INDIRECT(CONCATENATE("'2018-07 (Д)'!V",TEXT(MATCH($C37,'2018-07 (Д)'!$C$2:$C$100,0)+1,0)))="Н/Д",INDIRECT(CONCATENATE("'2018-06 (Д)'!V",TEXT(MATCH($C37,'2018-06 (Д)'!$C$2:$C$100,0)+1,0))))),"Н/Д",((INDIRECT(CONCATENATE("'2018-07 (Д)'!V",TEXT(MATCH($C37,'2018-07 (Д)'!$C$2:$C$100,0)+1,0)))-INDIRECT(CONCATENATE("'2018-06 (Д)'!V",TEXT(MATCH($C37,'2018-06 (Д)'!$C$2:$C$100,0)+1,0))))/INDIRECT(CONCATENATE("'2018-06 (Д)'!V",TEXT(MATCH($C37,'2018-06 (Д)'!$C$2:$C$100,0)+1,0))))*100)</f>
        <v>-23.531337952339928</v>
      </c>
      <c r="GO37" s="9">
        <f ca="1">IF(OR(INDIRECT(CONCATENATE("'2018-08 (Д)'!V",TEXT(MATCH($C37,'2018-08 (Д)'!$C$2:$C$100,0)+1,0)))="Н/Д",INDIRECT(CONCATENATE("'2018-07 (Д)'!V",TEXT(MATCH($C37,'2018-07 (Д)'!$C$2:$C$100,0)+1,0)))="Н/Д",AND(INDIRECT(CONCATENATE("'2018-08 (Д)'!V",TEXT(MATCH($C37,'2018-08 (Д)'!$C$2:$C$100,0)+1,0)))="Н/Д",INDIRECT(CONCATENATE("'2018-07 (Д)'!V",TEXT(MATCH($C37,'2018-07 (Д)'!$C$2:$C$100,0)+1,0))))),"Н/Д",((INDIRECT(CONCATENATE("'2018-08 (Д)'!V",TEXT(MATCH($C37,'2018-08 (Д)'!$C$2:$C$100,0)+1,0)))-INDIRECT(CONCATENATE("'2018-07 (Д)'!V",TEXT(MATCH($C37,'2018-07 (Д)'!$C$2:$C$100,0)+1,0))))/INDIRECT(CONCATENATE("'2018-07 (Д)'!V",TEXT(MATCH($C37,'2018-07 (Д)'!$C$2:$C$100,0)+1,0))))*100)</f>
        <v>-2.4092393378852814</v>
      </c>
      <c r="GP37" s="9">
        <f ca="1">IF(OR(INDIRECT(CONCATENATE("'2018-09 (Д)'!V",TEXT(MATCH($C37,'2018-09 (Д)'!$C$2:$C$100,0)+1,0)))="Н/Д",INDIRECT(CONCATENATE("'2018-08 (Д)'!V",TEXT(MATCH($C37,'2018-08 (Д)'!$C$2:$C$100,0)+1,0)))="Н/Д",AND(INDIRECT(CONCATENATE("'2018-09 (Д)'!V",TEXT(MATCH($C37,'2018-09 (Д)'!$C$2:$C$100,0)+1,0)))="Н/Д",INDIRECT(CONCATENATE("'2018-08 (Д)'!V",TEXT(MATCH($C37,'2018-08 (Д)'!$C$2:$C$100,0)+1,0))))),"Н/Д",((INDIRECT(CONCATENATE("'2018-09 (Д)'!V",TEXT(MATCH($C37,'2018-09 (Д)'!$C$2:$C$100,0)+1,0)))-INDIRECT(CONCATENATE("'2018-08 (Д)'!V",TEXT(MATCH($C37,'2018-08 (Д)'!$C$2:$C$100,0)+1,0))))/INDIRECT(CONCATENATE("'2018-08 (Д)'!V",TEXT(MATCH($C37,'2018-08 (Д)'!$C$2:$C$100,0)+1,0))))*100)</f>
        <v>30.512566957680541</v>
      </c>
      <c r="GQ37" s="9">
        <f ca="1">IF(OR(INDIRECT(CONCATENATE("'2018-10 (Д)'!V",TEXT(MATCH($C37,'2018-10 (Д)'!$C$2:$C$100,0)+1,0)))="Н/Д",INDIRECT(CONCATENATE("'2018-09 (Д)'!V",TEXT(MATCH($C37,'2018-09 (Д)'!$C$2:$C$100,0)+1,0)))="Н/Д",AND(INDIRECT(CONCATENATE("'2018-10 (Д)'!V",TEXT(MATCH($C37,'2018-10 (Д)'!$C$2:$C$100,0)+1,0)))="Н/Д",INDIRECT(CONCATENATE("'2018-09 (Д)'!V",TEXT(MATCH($C37,'2018-09 (Д)'!$C$2:$C$100,0)+1,0))))),"Н/Д",((INDIRECT(CONCATENATE("'2018-10 (Д)'!V",TEXT(MATCH($C37,'2018-10 (Д)'!$C$2:$C$100,0)+1,0)))-INDIRECT(CONCATENATE("'2018-09 (Д)'!V",TEXT(MATCH($C37,'2018-09 (Д)'!$C$2:$C$100,0)+1,0))))/INDIRECT(CONCATENATE("'2018-09 (Д)'!V",TEXT(MATCH($C37,'2018-09 (Д)'!$C$2:$C$100,0)+1,0))))*100)</f>
        <v>-14.771542228759341</v>
      </c>
      <c r="GR37" s="9">
        <f ca="1">IF(OR(INDIRECT(CONCATENATE("'2018-11 (Д)'!V",TEXT(MATCH($C37,'2018-11 (Д)'!$C$2:$C$100,0)+1,0)))="Н/Д",INDIRECT(CONCATENATE("'2018-10 (Д)'!V",TEXT(MATCH($C37,'2018-10 (Д)'!$C$2:$C$100,0)+1,0)))="Н/Д",AND(INDIRECT(CONCATENATE("'2018-11 (Д)'!V",TEXT(MATCH($C37,'2018-11 (Д)'!$C$2:$C$100,0)+1,0)))="Н/Д",INDIRECT(CONCATENATE("'2018-10 (Д)'!V",TEXT(MATCH($C37,'2018-10 (Д)'!$C$2:$C$100,0)+1,0))))),"Н/Д",((INDIRECT(CONCATENATE("'2018-11 (Д)'!V",TEXT(MATCH($C37,'2018-11 (Д)'!$C$2:$C$100,0)+1,0)))-INDIRECT(CONCATENATE("'2018-10 (Д)'!V",TEXT(MATCH($C37,'2018-10 (Д)'!$C$2:$C$100,0)+1,0))))/INDIRECT(CONCATENATE("'2018-10 (Д)'!V",TEXT(MATCH($C37,'2018-10 (Д)'!$C$2:$C$100,0)+1,0))))*100)</f>
        <v>-6.6450285822663613</v>
      </c>
      <c r="GS37" s="9">
        <f ca="1">IF(OR(INDIRECT(CONCATENATE("'2018-12 (Д)'!V",TEXT(MATCH($C37,'2018-12 (Д)'!$C$2:$C$100,0)+1,0)))="Н/Д",INDIRECT(CONCATENATE("'2018-11 (Д)'!V",TEXT(MATCH($C37,'2018-11 (Д)'!$C$2:$C$100,0)+1,0)))="Н/Д",AND(INDIRECT(CONCATENATE("'2018-12 (Д)'!V",TEXT(MATCH($C37,'2018-12 (Д)'!$C$2:$C$100,0)+1,0)))="Н/Д",INDIRECT(CONCATENATE("'2018-11 (Д)'!V",TEXT(MATCH($C37,'2018-11 (Д)'!$C$2:$C$100,0)+1,0))))),"Н/Д",((INDIRECT(CONCATENATE("'2018-12 (Д)'!V",TEXT(MATCH($C37,'2018-12 (Д)'!$C$2:$C$100,0)+1,0)))-INDIRECT(CONCATENATE("'2018-11 (Д)'!V",TEXT(MATCH($C37,'2018-11 (Д)'!$C$2:$C$100,0)+1,0))))/INDIRECT(CONCATENATE("'2018-11 (Д)'!V",TEXT(MATCH($C37,'2018-11 (Д)'!$C$2:$C$100,0)+1,0))))*100)</f>
        <v>9.3410518990308731</v>
      </c>
      <c r="GT37" s="9"/>
      <c r="GU37" s="9">
        <f ca="1">IF(OR(INDIRECT(CONCATENATE("'2018-03 (Д)'!W",TEXT(MATCH($C37,'2018-03 (Д)'!$C$2:$C$100,0)+1,0)))="Н/Д",INDIRECT(CONCATENATE("'2018-02 (Д)'!W",TEXT(MATCH($C37,'2018-02 (Д)'!$C$2:$C$100,0)+1,0)))="Н/Д",AND(INDIRECT(CONCATENATE("'2018-03 (Д)'!W",TEXT(MATCH($C37,'2018-03 (Д)'!$C$2:$C$100,0)+1,0)))="Н/Д",INDIRECT(CONCATENATE("'2018-02 (Д)'!W",TEXT(MATCH($C37,'2018-02 (Д)'!$C$2:$C$100,0)+1,0))))),"Н/Д",((INDIRECT(CONCATENATE("'2018-03 (Д)'!W",TEXT(MATCH($C37,'2018-03 (Д)'!$C$2:$C$100,0)+1,0)))-INDIRECT(CONCATENATE("'2018-02 (Д)'!W",TEXT(MATCH($C37,'2018-02 (Д)'!$C$2:$C$100,0)+1,0))))/INDIRECT(CONCATENATE("'2018-02 (Д)'!W",TEXT(MATCH($C37,'2018-02 (Д)'!$C$2:$C$100,0)+1,0))))*100)</f>
        <v>20.588423548087381</v>
      </c>
      <c r="GV37" s="9">
        <f ca="1">IF(OR(INDIRECT(CONCATENATE("'2018-04 (Д)'!W",TEXT(MATCH($C37,'2018-04 (Д)'!$C$2:$C$100,0)+1,0)))="Н/Д",INDIRECT(CONCATENATE("'2018-03 (Д)'!W",TEXT(MATCH($C37,'2018-03 (Д)'!$C$2:$C$100,0)+1,0)))="Н/Д",AND(INDIRECT(CONCATENATE("'2018-04 (Д)'!W",TEXT(MATCH($C37,'2018-04 (Д)'!$C$2:$C$100,0)+1,0)))="Н/Д",INDIRECT(CONCATENATE("'2018-03 (Д)'!W",TEXT(MATCH($C37,'2018-03 (Д)'!$C$2:$C$100,0)+1,0))))),"Н/Д",((INDIRECT(CONCATENATE("'2018-04 (Д)'!W",TEXT(MATCH($C37,'2018-04 (Д)'!$C$2:$C$100,0)+1,0)))-INDIRECT(CONCATENATE("'2018-03 (Д)'!W",TEXT(MATCH($C37,'2018-03 (Д)'!$C$2:$C$100,0)+1,0))))/INDIRECT(CONCATENATE("'2018-03 (Д)'!W",TEXT(MATCH($C37,'2018-03 (Д)'!$C$2:$C$100,0)+1,0))))*100)</f>
        <v>56.364565421955547</v>
      </c>
      <c r="GW37" s="9">
        <f ca="1">IF(OR(INDIRECT(CONCATENATE("'2018-05 (Д)'!W",TEXT(MATCH($C37,'2018-05 (Д)'!$C$2:$C$100,0)+1,0)))="Н/Д",INDIRECT(CONCATENATE("'2018-04 (Д)'!W",TEXT(MATCH($C37,'2018-04 (Д)'!$C$2:$C$100,0)+1,0)))="Н/Д",AND(INDIRECT(CONCATENATE("'2018-05 (Д)'!W",TEXT(MATCH($C37,'2018-05 (Д)'!$C$2:$C$100,0)+1,0)))="Н/Д",INDIRECT(CONCATENATE("'2018-04 (Д)'!W",TEXT(MATCH($C37,'2018-04 (Д)'!$C$2:$C$100,0)+1,0))))),"Н/Д",((INDIRECT(CONCATENATE("'2018-05 (Д)'!W",TEXT(MATCH($C37,'2018-05 (Д)'!$C$2:$C$100,0)+1,0)))-INDIRECT(CONCATENATE("'2018-04 (Д)'!W",TEXT(MATCH($C37,'2018-04 (Д)'!$C$2:$C$100,0)+1,0))))/INDIRECT(CONCATENATE("'2018-04 (Д)'!W",TEXT(MATCH($C37,'2018-04 (Д)'!$C$2:$C$100,0)+1,0))))*100)</f>
        <v>-0.74182427080051405</v>
      </c>
      <c r="GX37" s="9">
        <f ca="1">IF(OR(INDIRECT(CONCATENATE("'2018-06 (Д)'!W",TEXT(MATCH($C37,'2018-06 (Д)'!$C$2:$C$100,0)+1,0)))="Н/Д",INDIRECT(CONCATENATE("'2018-05 (Д)'!W",TEXT(MATCH($C37,'2018-05 (Д)'!$C$2:$C$100,0)+1,0)))="Н/Д",AND(INDIRECT(CONCATENATE("'2018-06 (Д)'!W",TEXT(MATCH($C37,'2018-06 (Д)'!$C$2:$C$100,0)+1,0)))="Н/Д",INDIRECT(CONCATENATE("'2018-05 (Д)'!W",TEXT(MATCH($C37,'2018-05 (Д)'!$C$2:$C$100,0)+1,0))))),"Н/Д",((INDIRECT(CONCATENATE("'2018-06 (Д)'!W",TEXT(MATCH($C37,'2018-06 (Д)'!$C$2:$C$100,0)+1,0)))-INDIRECT(CONCATENATE("'2018-05 (Д)'!W",TEXT(MATCH($C37,'2018-05 (Д)'!$C$2:$C$100,0)+1,0))))/INDIRECT(CONCATENATE("'2018-05 (Д)'!W",TEXT(MATCH($C37,'2018-05 (Д)'!$C$2:$C$100,0)+1,0))))*100)</f>
        <v>-1.8656534421058419</v>
      </c>
      <c r="GY37" s="9">
        <f ca="1">IF(OR(INDIRECT(CONCATENATE("'2018-07 (Д)'!W",TEXT(MATCH($C37,'2018-07 (Д)'!$C$2:$C$100,0)+1,0)))="Н/Д",INDIRECT(CONCATENATE("'2018-06 (Д)'!W",TEXT(MATCH($C37,'2018-06 (Д)'!$C$2:$C$100,0)+1,0)))="Н/Д",AND(INDIRECT(CONCATENATE("'2018-07 (Д)'!W",TEXT(MATCH($C37,'2018-07 (Д)'!$C$2:$C$100,0)+1,0)))="Н/Д",INDIRECT(CONCATENATE("'2018-06 (Д)'!W",TEXT(MATCH($C37,'2018-06 (Д)'!$C$2:$C$100,0)+1,0))))),"Н/Д",((INDIRECT(CONCATENATE("'2018-07 (Д)'!W",TEXT(MATCH($C37,'2018-07 (Д)'!$C$2:$C$100,0)+1,0)))-INDIRECT(CONCATENATE("'2018-06 (Д)'!W",TEXT(MATCH($C37,'2018-06 (Д)'!$C$2:$C$100,0)+1,0))))/INDIRECT(CONCATENATE("'2018-06 (Д)'!W",TEXT(MATCH($C37,'2018-06 (Д)'!$C$2:$C$100,0)+1,0))))*100)</f>
        <v>-27.714117413451699</v>
      </c>
      <c r="GZ37" s="9">
        <f ca="1">IF(OR(INDIRECT(CONCATENATE("'2018-08 (Д)'!W",TEXT(MATCH($C37,'2018-08 (Д)'!$C$2:$C$100,0)+1,0)))="Н/Д",INDIRECT(CONCATENATE("'2018-07 (Д)'!W",TEXT(MATCH($C37,'2018-07 (Д)'!$C$2:$C$100,0)+1,0)))="Н/Д",AND(INDIRECT(CONCATENATE("'2018-08 (Д)'!W",TEXT(MATCH($C37,'2018-08 (Д)'!$C$2:$C$100,0)+1,0)))="Н/Д",INDIRECT(CONCATENATE("'2018-07 (Д)'!W",TEXT(MATCH($C37,'2018-07 (Д)'!$C$2:$C$100,0)+1,0))))),"Н/Д",((INDIRECT(CONCATENATE("'2018-08 (Д)'!W",TEXT(MATCH($C37,'2018-08 (Д)'!$C$2:$C$100,0)+1,0)))-INDIRECT(CONCATENATE("'2018-07 (Д)'!W",TEXT(MATCH($C37,'2018-07 (Д)'!$C$2:$C$100,0)+1,0))))/INDIRECT(CONCATENATE("'2018-07 (Д)'!W",TEXT(MATCH($C37,'2018-07 (Д)'!$C$2:$C$100,0)+1,0))))*100)</f>
        <v>45.276767830987239</v>
      </c>
      <c r="HA37" s="9">
        <f ca="1">IF(OR(INDIRECT(CONCATENATE("'2018-09 (Д)'!W",TEXT(MATCH($C37,'2018-09 (Д)'!$C$2:$C$100,0)+1,0)))="Н/Д",INDIRECT(CONCATENATE("'2018-08 (Д)'!W",TEXT(MATCH($C37,'2018-08 (Д)'!$C$2:$C$100,0)+1,0)))="Н/Д",AND(INDIRECT(CONCATENATE("'2018-09 (Д)'!W",TEXT(MATCH($C37,'2018-09 (Д)'!$C$2:$C$100,0)+1,0)))="Н/Д",INDIRECT(CONCATENATE("'2018-08 (Д)'!W",TEXT(MATCH($C37,'2018-08 (Д)'!$C$2:$C$100,0)+1,0))))),"Н/Д",((INDIRECT(CONCATENATE("'2018-09 (Д)'!W",TEXT(MATCH($C37,'2018-09 (Д)'!$C$2:$C$100,0)+1,0)))-INDIRECT(CONCATENATE("'2018-08 (Д)'!W",TEXT(MATCH($C37,'2018-08 (Д)'!$C$2:$C$100,0)+1,0))))/INDIRECT(CONCATENATE("'2018-08 (Д)'!W",TEXT(MATCH($C37,'2018-08 (Д)'!$C$2:$C$100,0)+1,0))))*100)</f>
        <v>-12.159072521568424</v>
      </c>
      <c r="HB37" s="9">
        <f ca="1">IF(OR(INDIRECT(CONCATENATE("'2018-10 (Д)'!W",TEXT(MATCH($C37,'2018-10 (Д)'!$C$2:$C$100,0)+1,0)))="Н/Д",INDIRECT(CONCATENATE("'2018-09 (Д)'!W",TEXT(MATCH($C37,'2018-09 (Д)'!$C$2:$C$100,0)+1,0)))="Н/Д",AND(INDIRECT(CONCATENATE("'2018-10 (Д)'!W",TEXT(MATCH($C37,'2018-10 (Д)'!$C$2:$C$100,0)+1,0)))="Н/Д",INDIRECT(CONCATENATE("'2018-09 (Д)'!W",TEXT(MATCH($C37,'2018-09 (Д)'!$C$2:$C$100,0)+1,0))))),"Н/Д",((INDIRECT(CONCATENATE("'2018-10 (Д)'!W",TEXT(MATCH($C37,'2018-10 (Д)'!$C$2:$C$100,0)+1,0)))-INDIRECT(CONCATENATE("'2018-09 (Д)'!W",TEXT(MATCH($C37,'2018-09 (Д)'!$C$2:$C$100,0)+1,0))))/INDIRECT(CONCATENATE("'2018-09 (Д)'!W",TEXT(MATCH($C37,'2018-09 (Д)'!$C$2:$C$100,0)+1,0))))*100)</f>
        <v>-30.990798472074445</v>
      </c>
      <c r="HC37" s="9">
        <f ca="1">IF(OR(INDIRECT(CONCATENATE("'2018-11 (Д)'!W",TEXT(MATCH($C37,'2018-11 (Д)'!$C$2:$C$100,0)+1,0)))="Н/Д",INDIRECT(CONCATENATE("'2018-10 (Д)'!W",TEXT(MATCH($C37,'2018-10 (Д)'!$C$2:$C$100,0)+1,0)))="Н/Д",AND(INDIRECT(CONCATENATE("'2018-11 (Д)'!W",TEXT(MATCH($C37,'2018-11 (Д)'!$C$2:$C$100,0)+1,0)))="Н/Д",INDIRECT(CONCATENATE("'2018-10 (Д)'!W",TEXT(MATCH($C37,'2018-10 (Д)'!$C$2:$C$100,0)+1,0))))),"Н/Д",((INDIRECT(CONCATENATE("'2018-11 (Д)'!W",TEXT(MATCH($C37,'2018-11 (Д)'!$C$2:$C$100,0)+1,0)))-INDIRECT(CONCATENATE("'2018-10 (Д)'!W",TEXT(MATCH($C37,'2018-10 (Д)'!$C$2:$C$100,0)+1,0))))/INDIRECT(CONCATENATE("'2018-10 (Д)'!W",TEXT(MATCH($C37,'2018-10 (Д)'!$C$2:$C$100,0)+1,0))))*100)</f>
        <v>80.597693673807697</v>
      </c>
      <c r="HD37" s="9">
        <f ca="1">IF(OR(INDIRECT(CONCATENATE("'2018-12 (Д)'!W",TEXT(MATCH($C37,'2018-12 (Д)'!$C$2:$C$100,0)+1,0)))="Н/Д",INDIRECT(CONCATENATE("'2018-11 (Д)'!W",TEXT(MATCH($C37,'2018-11 (Д)'!$C$2:$C$100,0)+1,0)))="Н/Д",AND(INDIRECT(CONCATENATE("'2018-12 (Д)'!W",TEXT(MATCH($C37,'2018-12 (Д)'!$C$2:$C$100,0)+1,0)))="Н/Д",INDIRECT(CONCATENATE("'2018-11 (Д)'!W",TEXT(MATCH($C37,'2018-11 (Д)'!$C$2:$C$100,0)+1,0))))),"Н/Д",((INDIRECT(CONCATENATE("'2018-12 (Д)'!W",TEXT(MATCH($C37,'2018-12 (Д)'!$C$2:$C$100,0)+1,0)))-INDIRECT(CONCATENATE("'2018-11 (Д)'!W",TEXT(MATCH($C37,'2018-11 (Д)'!$C$2:$C$100,0)+1,0))))/INDIRECT(CONCATENATE("'2018-11 (Д)'!W",TEXT(MATCH($C37,'2018-11 (Д)'!$C$2:$C$100,0)+1,0))))*100)</f>
        <v>-17.841735345639812</v>
      </c>
    </row>
    <row r="38" spans="1:212" x14ac:dyDescent="0.25">
      <c r="A38" s="2" t="s">
        <v>49</v>
      </c>
      <c r="B38" s="2" t="s">
        <v>59</v>
      </c>
      <c r="C38" s="15">
        <v>87000000</v>
      </c>
      <c r="D38" s="9"/>
      <c r="E38" s="9">
        <f ca="1">IF(OR(INDIRECT(CONCATENATE("'2018-03 (Д)'!E",TEXT(MATCH($C38,'2018-03 (Д)'!$C$2:$C$100,0)+1,0)))="Н/Д",INDIRECT(CONCATENATE("'2018-02 (Д)'!E",TEXT(MATCH($C38,'2018-02 (Д)'!$C$2:$C$100,0)+1,0)))="Н/Д",AND(INDIRECT(CONCATENATE("'2018-03 (Д)'!E",TEXT(MATCH($C38,'2018-03 (Д)'!$C$2:$C$100,0)+1,0)))="Н/Д",INDIRECT(CONCATENATE("'2018-02 (Д)'!E",TEXT(MATCH($C38,'2018-02 (Д)'!$C$2:$C$100,0)+1,0))))),"Н/Д",((INDIRECT(CONCATENATE("'2018-03 (Д)'!E",TEXT(MATCH($C38,'2018-03 (Д)'!$C$2:$C$100,0)+1,0)))-INDIRECT(CONCATENATE("'2018-02 (Д)'!E",TEXT(MATCH($C38,'2018-02 (Д)'!$C$2:$C$100,0)+1,0))))/INDIRECT(CONCATENATE("'2018-02 (Д)'!E",TEXT(MATCH($C38,'2018-02 (Д)'!$C$2:$C$100,0)+1,0))))*100)</f>
        <v>31.963040735258019</v>
      </c>
      <c r="F38" s="9">
        <f ca="1">IF(OR(INDIRECT(CONCATENATE("'2018-04 (Д)'!E",TEXT(MATCH($C38,'2018-04 (Д)'!$C$2:$C$100,0)+1,0)))="Н/Д",INDIRECT(CONCATENATE("'2018-03 (Д)'!E",TEXT(MATCH($C38,'2018-03 (Д)'!$C$2:$C$100,0)+1,0)))="Н/Д",AND(INDIRECT(CONCATENATE("'2018-04 (Д)'!E",TEXT(MATCH($C38,'2018-04 (Д)'!$C$2:$C$100,0)+1,0)))="Н/Д",INDIRECT(CONCATENATE("'2018-03 (Д)'!E",TEXT(MATCH($C38,'2018-03 (Д)'!$C$2:$C$100,0)+1,0))))),"Н/Д",((INDIRECT(CONCATENATE("'2018-04 (Д)'!E",TEXT(MATCH($C38,'2018-04 (Д)'!$C$2:$C$100,0)+1,0)))-INDIRECT(CONCATENATE("'2018-03 (Д)'!E",TEXT(MATCH($C38,'2018-03 (Д)'!$C$2:$C$100,0)+1,0))))/INDIRECT(CONCATENATE("'2018-03 (Д)'!E",TEXT(MATCH($C38,'2018-03 (Д)'!$C$2:$C$100,0)+1,0))))*100)</f>
        <v>87.679373846767191</v>
      </c>
      <c r="G38" s="9">
        <f ca="1">IF(OR(INDIRECT(CONCATENATE("'2018-05 (Д)'!E",TEXT(MATCH($C38,'2018-05 (Д)'!$C$2:$C$100,0)+1,0)))="Н/Д",INDIRECT(CONCATENATE("'2018-04 (Д)'!E",TEXT(MATCH($C38,'2018-04 (Д)'!$C$2:$C$100,0)+1,0)))="Н/Д",AND(INDIRECT(CONCATENATE("'2018-05 (Д)'!E",TEXT(MATCH($C38,'2018-05 (Д)'!$C$2:$C$100,0)+1,0)))="Н/Д",INDIRECT(CONCATENATE("'2018-04 (Д)'!E",TEXT(MATCH($C38,'2018-04 (Д)'!$C$2:$C$100,0)+1,0))))),"Н/Д",((INDIRECT(CONCATENATE("'2018-05 (Д)'!E",TEXT(MATCH($C38,'2018-05 (Д)'!$C$2:$C$100,0)+1,0)))-INDIRECT(CONCATENATE("'2018-04 (Д)'!E",TEXT(MATCH($C38,'2018-04 (Д)'!$C$2:$C$100,0)+1,0))))/INDIRECT(CONCATENATE("'2018-04 (Д)'!E",TEXT(MATCH($C38,'2018-04 (Д)'!$C$2:$C$100,0)+1,0))))*100)</f>
        <v>28.4689203112709</v>
      </c>
      <c r="H38" s="9">
        <f ca="1">IF(OR(INDIRECT(CONCATENATE("'2018-06 (Д)'!E",TEXT(MATCH($C38,'2018-06 (Д)'!$C$2:$C$100,0)+1,0)))="Н/Д",INDIRECT(CONCATENATE("'2018-05 (Д)'!E",TEXT(MATCH($C38,'2018-05 (Д)'!$C$2:$C$100,0)+1,0)))="Н/Д",AND(INDIRECT(CONCATENATE("'2018-06 (Д)'!E",TEXT(MATCH($C38,'2018-06 (Д)'!$C$2:$C$100,0)+1,0)))="Н/Д",INDIRECT(CONCATENATE("'2018-05 (Д)'!E",TEXT(MATCH($C38,'2018-05 (Д)'!$C$2:$C$100,0)+1,0))))),"Н/Д",((INDIRECT(CONCATENATE("'2018-06 (Д)'!E",TEXT(MATCH($C38,'2018-06 (Д)'!$C$2:$C$100,0)+1,0)))-INDIRECT(CONCATENATE("'2018-05 (Д)'!E",TEXT(MATCH($C38,'2018-05 (Д)'!$C$2:$C$100,0)+1,0))))/INDIRECT(CONCATENATE("'2018-05 (Д)'!E",TEXT(MATCH($C38,'2018-05 (Д)'!$C$2:$C$100,0)+1,0))))*100)</f>
        <v>22.89418611155077</v>
      </c>
      <c r="I38" s="9">
        <f ca="1">IF(OR(INDIRECT(CONCATENATE("'2018-07 (Д)'!E",TEXT(MATCH($C38,'2018-07 (Д)'!$C$2:$C$100,0)+1,0)))="Н/Д",INDIRECT(CONCATENATE("'2018-06 (Д)'!E",TEXT(MATCH($C38,'2018-06 (Д)'!$C$2:$C$100,0)+1,0)))="Н/Д",AND(INDIRECT(CONCATENATE("'2018-07 (Д)'!E",TEXT(MATCH($C38,'2018-07 (Д)'!$C$2:$C$100,0)+1,0)))="Н/Д",INDIRECT(CONCATENATE("'2018-06 (Д)'!E",TEXT(MATCH($C38,'2018-06 (Д)'!$C$2:$C$100,0)+1,0))))),"Н/Д",((INDIRECT(CONCATENATE("'2018-07 (Д)'!E",TEXT(MATCH($C38,'2018-07 (Д)'!$C$2:$C$100,0)+1,0)))-INDIRECT(CONCATENATE("'2018-06 (Д)'!E",TEXT(MATCH($C38,'2018-06 (Д)'!$C$2:$C$100,0)+1,0))))/INDIRECT(CONCATENATE("'2018-06 (Д)'!E",TEXT(MATCH($C38,'2018-06 (Д)'!$C$2:$C$100,0)+1,0))))*100)</f>
        <v>-46.287345142316504</v>
      </c>
      <c r="J38" s="9">
        <f ca="1">IF(OR(INDIRECT(CONCATENATE("'2018-08 (Д)'!E",TEXT(MATCH($C38,'2018-08 (Д)'!$C$2:$C$100,0)+1,0)))="Н/Д",INDIRECT(CONCATENATE("'2018-07 (Д)'!E",TEXT(MATCH($C38,'2018-07 (Д)'!$C$2:$C$100,0)+1,0)))="Н/Д",AND(INDIRECT(CONCATENATE("'2018-08 (Д)'!E",TEXT(MATCH($C38,'2018-08 (Д)'!$C$2:$C$100,0)+1,0)))="Н/Д",INDIRECT(CONCATENATE("'2018-07 (Д)'!E",TEXT(MATCH($C38,'2018-07 (Д)'!$C$2:$C$100,0)+1,0))))),"Н/Д",((INDIRECT(CONCATENATE("'2018-08 (Д)'!E",TEXT(MATCH($C38,'2018-08 (Д)'!$C$2:$C$100,0)+1,0)))-INDIRECT(CONCATENATE("'2018-07 (Д)'!E",TEXT(MATCH($C38,'2018-07 (Д)'!$C$2:$C$100,0)+1,0))))/INDIRECT(CONCATENATE("'2018-07 (Д)'!E",TEXT(MATCH($C38,'2018-07 (Д)'!$C$2:$C$100,0)+1,0))))*100)</f>
        <v>59.817074960863373</v>
      </c>
      <c r="K38" s="9">
        <f ca="1">IF(OR(INDIRECT(CONCATENATE("'2018-09 (Д)'!E",TEXT(MATCH($C38,'2018-09 (Д)'!$C$2:$C$100,0)+1,0)))="Н/Д",INDIRECT(CONCATENATE("'2018-08 (Д)'!E",TEXT(MATCH($C38,'2018-08 (Д)'!$C$2:$C$100,0)+1,0)))="Н/Д",AND(INDIRECT(CONCATENATE("'2018-09 (Д)'!E",TEXT(MATCH($C38,'2018-09 (Д)'!$C$2:$C$100,0)+1,0)))="Н/Д",INDIRECT(CONCATENATE("'2018-08 (Д)'!E",TEXT(MATCH($C38,'2018-08 (Д)'!$C$2:$C$100,0)+1,0))))),"Н/Д",((INDIRECT(CONCATENATE("'2018-09 (Д)'!E",TEXT(MATCH($C38,'2018-09 (Д)'!$C$2:$C$100,0)+1,0)))-INDIRECT(CONCATENATE("'2018-08 (Д)'!E",TEXT(MATCH($C38,'2018-08 (Д)'!$C$2:$C$100,0)+1,0))))/INDIRECT(CONCATENATE("'2018-08 (Д)'!E",TEXT(MATCH($C38,'2018-08 (Д)'!$C$2:$C$100,0)+1,0))))*100)</f>
        <v>-28.768388377355098</v>
      </c>
      <c r="L38" s="9">
        <f ca="1">IF(OR(INDIRECT(CONCATENATE("'2018-10 (Д)'!E",TEXT(MATCH($C38,'2018-10 (Д)'!$C$2:$C$100,0)+1,0)))="Н/Д",INDIRECT(CONCATENATE("'2018-09 (Д)'!E",TEXT(MATCH($C38,'2018-09 (Д)'!$C$2:$C$100,0)+1,0)))="Н/Д",AND(INDIRECT(CONCATENATE("'2018-10 (Д)'!E",TEXT(MATCH($C38,'2018-10 (Д)'!$C$2:$C$100,0)+1,0)))="Н/Д",INDIRECT(CONCATENATE("'2018-09 (Д)'!E",TEXT(MATCH($C38,'2018-09 (Д)'!$C$2:$C$100,0)+1,0))))),"Н/Д",((INDIRECT(CONCATENATE("'2018-10 (Д)'!E",TEXT(MATCH($C38,'2018-10 (Д)'!$C$2:$C$100,0)+1,0)))-INDIRECT(CONCATENATE("'2018-09 (Д)'!E",TEXT(MATCH($C38,'2018-09 (Д)'!$C$2:$C$100,0)+1,0))))/INDIRECT(CONCATENATE("'2018-09 (Д)'!E",TEXT(MATCH($C38,'2018-09 (Д)'!$C$2:$C$100,0)+1,0))))*100)</f>
        <v>-17.123786473444248</v>
      </c>
      <c r="M38" s="9">
        <f ca="1">IF(OR(INDIRECT(CONCATENATE("'2018-11 (Д)'!E",TEXT(MATCH($C38,'2018-11 (Д)'!$C$2:$C$100,0)+1,0)))="Н/Д",INDIRECT(CONCATENATE("'2018-10 (Д)'!E",TEXT(MATCH($C38,'2018-10 (Д)'!$C$2:$C$100,0)+1,0)))="Н/Д",AND(INDIRECT(CONCATENATE("'2018-11 (Д)'!E",TEXT(MATCH($C38,'2018-11 (Д)'!$C$2:$C$100,0)+1,0)))="Н/Д",INDIRECT(CONCATENATE("'2018-10 (Д)'!E",TEXT(MATCH($C38,'2018-10 (Д)'!$C$2:$C$100,0)+1,0))))),"Н/Д",((INDIRECT(CONCATENATE("'2018-11 (Д)'!E",TEXT(MATCH($C38,'2018-11 (Д)'!$C$2:$C$100,0)+1,0)))-INDIRECT(CONCATENATE("'2018-10 (Д)'!E",TEXT(MATCH($C38,'2018-10 (Д)'!$C$2:$C$100,0)+1,0))))/INDIRECT(CONCATENATE("'2018-10 (Д)'!E",TEXT(MATCH($C38,'2018-10 (Д)'!$C$2:$C$100,0)+1,0))))*100)</f>
        <v>90.632942974190783</v>
      </c>
      <c r="N38" s="9">
        <f ca="1">IF(OR(INDIRECT(CONCATENATE("'2018-12 (Д)'!E",TEXT(MATCH($C38,'2018-12 (Д)'!$C$2:$C$100,0)+1,0)))="Н/Д",INDIRECT(CONCATENATE("'2018-11 (Д)'!E",TEXT(MATCH($C38,'2018-11 (Д)'!$C$2:$C$100,0)+1,0)))="Н/Д",AND(INDIRECT(CONCATENATE("'2018-12 (Д)'!E",TEXT(MATCH($C38,'2018-12 (Д)'!$C$2:$C$100,0)+1,0)))="Н/Д",INDIRECT(CONCATENATE("'2018-11 (Д)'!E",TEXT(MATCH($C38,'2018-11 (Д)'!$C$2:$C$100,0)+1,0))))),"Н/Д",((INDIRECT(CONCATENATE("'2018-12 (Д)'!E",TEXT(MATCH($C38,'2018-12 (Д)'!$C$2:$C$100,0)+1,0)))-INDIRECT(CONCATENATE("'2018-11 (Д)'!E",TEXT(MATCH($C38,'2018-11 (Д)'!$C$2:$C$100,0)+1,0))))/INDIRECT(CONCATENATE("'2018-11 (Д)'!E",TEXT(MATCH($C38,'2018-11 (Д)'!$C$2:$C$100,0)+1,0))))*100)</f>
        <v>-25.940228076266681</v>
      </c>
      <c r="O38" s="9"/>
      <c r="P38" s="9">
        <f ca="1">IF(OR(INDIRECT(CONCATENATE("'2018-03 (Д)'!F",TEXT(MATCH($C38,'2018-03 (Д)'!$C$2:$C$100,0)+1,0)))="Н/Д",INDIRECT(CONCATENATE("'2018-02 (Д)'!F",TEXT(MATCH($C38,'2018-02 (Д)'!$C$2:$C$100,0)+1,0)))="Н/Д",AND(INDIRECT(CONCATENATE("'2018-03 (Д)'!F",TEXT(MATCH($C38,'2018-03 (Д)'!$C$2:$C$100,0)+1,0)))="Н/Д",INDIRECT(CONCATENATE("'2018-02 (Д)'!F",TEXT(MATCH($C38,'2018-02 (Д)'!$C$2:$C$100,0)+1,0))))),"Н/Д",((INDIRECT(CONCATENATE("'2018-03 (Д)'!F",TEXT(MATCH($C38,'2018-03 (Д)'!$C$2:$C$100,0)+1,0)))-INDIRECT(CONCATENATE("'2018-02 (Д)'!F",TEXT(MATCH($C38,'2018-02 (Д)'!$C$2:$C$100,0)+1,0))))/INDIRECT(CONCATENATE("'2018-02 (Д)'!F",TEXT(MATCH($C38,'2018-02 (Д)'!$C$2:$C$100,0)+1,0))))*100)</f>
        <v>31.168055720606187</v>
      </c>
      <c r="Q38" s="9">
        <f ca="1">IF(OR(INDIRECT(CONCATENATE("'2018-04 (Д)'!F",TEXT(MATCH($C38,'2018-04 (Д)'!$C$2:$C$100,0)+1,0)))="Н/Д",INDIRECT(CONCATENATE("'2018-03 (Д)'!F",TEXT(MATCH($C38,'2018-03 (Д)'!$C$2:$C$100,0)+1,0)))="Н/Д",AND(INDIRECT(CONCATENATE("'2018-04 (Д)'!F",TEXT(MATCH($C38,'2018-04 (Д)'!$C$2:$C$100,0)+1,0)))="Н/Д",INDIRECT(CONCATENATE("'2018-03 (Д)'!F",TEXT(MATCH($C38,'2018-03 (Д)'!$C$2:$C$100,0)+1,0))))),"Н/Д",((INDIRECT(CONCATENATE("'2018-04 (Д)'!F",TEXT(MATCH($C38,'2018-04 (Д)'!$C$2:$C$100,0)+1,0)))-INDIRECT(CONCATENATE("'2018-03 (Д)'!F",TEXT(MATCH($C38,'2018-03 (Д)'!$C$2:$C$100,0)+1,0))))/INDIRECT(CONCATENATE("'2018-03 (Д)'!F",TEXT(MATCH($C38,'2018-03 (Д)'!$C$2:$C$100,0)+1,0))))*100)</f>
        <v>85.167123692905676</v>
      </c>
      <c r="R38" s="9">
        <f ca="1">IF(OR(INDIRECT(CONCATENATE("'2018-05 (Д)'!F",TEXT(MATCH($C38,'2018-05 (Д)'!$C$2:$C$100,0)+1,0)))="Н/Д",INDIRECT(CONCATENATE("'2018-04 (Д)'!F",TEXT(MATCH($C38,'2018-04 (Д)'!$C$2:$C$100,0)+1,0)))="Н/Д",AND(INDIRECT(CONCATENATE("'2018-05 (Д)'!F",TEXT(MATCH($C38,'2018-05 (Д)'!$C$2:$C$100,0)+1,0)))="Н/Д",INDIRECT(CONCATENATE("'2018-04 (Д)'!F",TEXT(MATCH($C38,'2018-04 (Д)'!$C$2:$C$100,0)+1,0))))),"Н/Д",((INDIRECT(CONCATENATE("'2018-05 (Д)'!F",TEXT(MATCH($C38,'2018-05 (Д)'!$C$2:$C$100,0)+1,0)))-INDIRECT(CONCATENATE("'2018-04 (Д)'!F",TEXT(MATCH($C38,'2018-04 (Д)'!$C$2:$C$100,0)+1,0))))/INDIRECT(CONCATENATE("'2018-04 (Д)'!F",TEXT(MATCH($C38,'2018-04 (Д)'!$C$2:$C$100,0)+1,0))))*100)</f>
        <v>24.863113301687548</v>
      </c>
      <c r="S38" s="9">
        <f ca="1">IF(OR(INDIRECT(CONCATENATE("'2018-06 (Д)'!F",TEXT(MATCH($C38,'2018-06 (Д)'!$C$2:$C$100,0)+1,0)))="Н/Д",INDIRECT(CONCATENATE("'2018-05 (Д)'!F",TEXT(MATCH($C38,'2018-05 (Д)'!$C$2:$C$100,0)+1,0)))="Н/Д",AND(INDIRECT(CONCATENATE("'2018-06 (Д)'!F",TEXT(MATCH($C38,'2018-06 (Д)'!$C$2:$C$100,0)+1,0)))="Н/Д",INDIRECT(CONCATENATE("'2018-05 (Д)'!F",TEXT(MATCH($C38,'2018-05 (Д)'!$C$2:$C$100,0)+1,0))))),"Н/Д",((INDIRECT(CONCATENATE("'2018-06 (Д)'!F",TEXT(MATCH($C38,'2018-06 (Д)'!$C$2:$C$100,0)+1,0)))-INDIRECT(CONCATENATE("'2018-05 (Д)'!F",TEXT(MATCH($C38,'2018-05 (Д)'!$C$2:$C$100,0)+1,0))))/INDIRECT(CONCATENATE("'2018-05 (Д)'!F",TEXT(MATCH($C38,'2018-05 (Д)'!$C$2:$C$100,0)+1,0))))*100)</f>
        <v>32.033009966226636</v>
      </c>
      <c r="T38" s="9">
        <f ca="1">IF(OR(INDIRECT(CONCATENATE("'2018-07 (Д)'!F",TEXT(MATCH($C38,'2018-07 (Д)'!$C$2:$C$100,0)+1,0)))="Н/Д",INDIRECT(CONCATENATE("'2018-06 (Д)'!F",TEXT(MATCH($C38,'2018-06 (Д)'!$C$2:$C$100,0)+1,0)))="Н/Д",AND(INDIRECT(CONCATENATE("'2018-07 (Д)'!F",TEXT(MATCH($C38,'2018-07 (Д)'!$C$2:$C$100,0)+1,0)))="Н/Д",INDIRECT(CONCATENATE("'2018-06 (Д)'!F",TEXT(MATCH($C38,'2018-06 (Д)'!$C$2:$C$100,0)+1,0))))),"Н/Д",((INDIRECT(CONCATENATE("'2018-07 (Д)'!F",TEXT(MATCH($C38,'2018-07 (Д)'!$C$2:$C$100,0)+1,0)))-INDIRECT(CONCATENATE("'2018-06 (Д)'!F",TEXT(MATCH($C38,'2018-06 (Д)'!$C$2:$C$100,0)+1,0))))/INDIRECT(CONCATENATE("'2018-06 (Д)'!F",TEXT(MATCH($C38,'2018-06 (Д)'!$C$2:$C$100,0)+1,0))))*100)</f>
        <v>-54.159188146338643</v>
      </c>
      <c r="U38" s="9">
        <f ca="1">IF(OR(INDIRECT(CONCATENATE("'2018-08 (Д)'!F",TEXT(MATCH($C38,'2018-08 (Д)'!$C$2:$C$100,0)+1,0)))="Н/Д",INDIRECT(CONCATENATE("'2018-07 (Д)'!F",TEXT(MATCH($C38,'2018-07 (Д)'!$C$2:$C$100,0)+1,0)))="Н/Д",AND(INDIRECT(CONCATENATE("'2018-08 (Д)'!F",TEXT(MATCH($C38,'2018-08 (Д)'!$C$2:$C$100,0)+1,0)))="Н/Д",INDIRECT(CONCATENATE("'2018-07 (Д)'!F",TEXT(MATCH($C38,'2018-07 (Д)'!$C$2:$C$100,0)+1,0))))),"Н/Д",((INDIRECT(CONCATENATE("'2018-08 (Д)'!F",TEXT(MATCH($C38,'2018-08 (Д)'!$C$2:$C$100,0)+1,0)))-INDIRECT(CONCATENATE("'2018-07 (Д)'!F",TEXT(MATCH($C38,'2018-07 (Д)'!$C$2:$C$100,0)+1,0))))/INDIRECT(CONCATENATE("'2018-07 (Д)'!F",TEXT(MATCH($C38,'2018-07 (Д)'!$C$2:$C$100,0)+1,0))))*100)</f>
        <v>85.769379342154267</v>
      </c>
      <c r="V38" s="9">
        <f ca="1">IF(OR(INDIRECT(CONCATENATE("'2018-09 (Д)'!F",TEXT(MATCH($C38,'2018-09 (Д)'!$C$2:$C$100,0)+1,0)))="Н/Д",INDIRECT(CONCATENATE("'2018-08 (Д)'!F",TEXT(MATCH($C38,'2018-08 (Д)'!$C$2:$C$100,0)+1,0)))="Н/Д",AND(INDIRECT(CONCATENATE("'2018-09 (Д)'!F",TEXT(MATCH($C38,'2018-09 (Д)'!$C$2:$C$100,0)+1,0)))="Н/Д",INDIRECT(CONCATENATE("'2018-08 (Д)'!F",TEXT(MATCH($C38,'2018-08 (Д)'!$C$2:$C$100,0)+1,0))))),"Н/Д",((INDIRECT(CONCATENATE("'2018-09 (Д)'!F",TEXT(MATCH($C38,'2018-09 (Д)'!$C$2:$C$100,0)+1,0)))-INDIRECT(CONCATENATE("'2018-08 (Д)'!F",TEXT(MATCH($C38,'2018-08 (Д)'!$C$2:$C$100,0)+1,0))))/INDIRECT(CONCATENATE("'2018-08 (Д)'!F",TEXT(MATCH($C38,'2018-08 (Д)'!$C$2:$C$100,0)+1,0))))*100)</f>
        <v>-30.400549215318634</v>
      </c>
      <c r="W38" s="9">
        <f ca="1">IF(OR(INDIRECT(CONCATENATE("'2018-10 (Д)'!F",TEXT(MATCH($C38,'2018-10 (Д)'!$C$2:$C$100,0)+1,0)))="Н/Д",INDIRECT(CONCATENATE("'2018-09 (Д)'!F",TEXT(MATCH($C38,'2018-09 (Д)'!$C$2:$C$100,0)+1,0)))="Н/Д",AND(INDIRECT(CONCATENATE("'2018-10 (Д)'!F",TEXT(MATCH($C38,'2018-10 (Д)'!$C$2:$C$100,0)+1,0)))="Н/Д",INDIRECT(CONCATENATE("'2018-09 (Д)'!F",TEXT(MATCH($C38,'2018-09 (Д)'!$C$2:$C$100,0)+1,0))))),"Н/Д",((INDIRECT(CONCATENATE("'2018-10 (Д)'!F",TEXT(MATCH($C38,'2018-10 (Д)'!$C$2:$C$100,0)+1,0)))-INDIRECT(CONCATENATE("'2018-09 (Д)'!F",TEXT(MATCH($C38,'2018-09 (Д)'!$C$2:$C$100,0)+1,0))))/INDIRECT(CONCATENATE("'2018-09 (Д)'!F",TEXT(MATCH($C38,'2018-09 (Д)'!$C$2:$C$100,0)+1,0))))*100)</f>
        <v>-16.937352390775377</v>
      </c>
      <c r="X38" s="9">
        <f ca="1">IF(OR(INDIRECT(CONCATENATE("'2018-11 (Д)'!F",TEXT(MATCH($C38,'2018-11 (Д)'!$C$2:$C$100,0)+1,0)))="Н/Д",INDIRECT(CONCATENATE("'2018-10 (Д)'!F",TEXT(MATCH($C38,'2018-10 (Д)'!$C$2:$C$100,0)+1,0)))="Н/Д",AND(INDIRECT(CONCATENATE("'2018-11 (Д)'!F",TEXT(MATCH($C38,'2018-11 (Д)'!$C$2:$C$100,0)+1,0)))="Н/Д",INDIRECT(CONCATENATE("'2018-10 (Д)'!F",TEXT(MATCH($C38,'2018-10 (Д)'!$C$2:$C$100,0)+1,0))))),"Н/Д",((INDIRECT(CONCATENATE("'2018-11 (Д)'!F",TEXT(MATCH($C38,'2018-11 (Д)'!$C$2:$C$100,0)+1,0)))-INDIRECT(CONCATENATE("'2018-10 (Д)'!F",TEXT(MATCH($C38,'2018-10 (Д)'!$C$2:$C$100,0)+1,0))))/INDIRECT(CONCATENATE("'2018-10 (Д)'!F",TEXT(MATCH($C38,'2018-10 (Д)'!$C$2:$C$100,0)+1,0))))*100)</f>
        <v>98.409264143840488</v>
      </c>
      <c r="Y38" s="9">
        <f ca="1">IF(OR(INDIRECT(CONCATENATE("'2018-12 (Д)'!F",TEXT(MATCH($C38,'2018-12 (Д)'!$C$2:$C$100,0)+1,0)))="Н/Д",INDIRECT(CONCATENATE("'2018-11 (Д)'!F",TEXT(MATCH($C38,'2018-11 (Д)'!$C$2:$C$100,0)+1,0)))="Н/Д",AND(INDIRECT(CONCATENATE("'2018-12 (Д)'!F",TEXT(MATCH($C38,'2018-12 (Д)'!$C$2:$C$100,0)+1,0)))="Н/Д",INDIRECT(CONCATENATE("'2018-11 (Д)'!F",TEXT(MATCH($C38,'2018-11 (Д)'!$C$2:$C$100,0)+1,0))))),"Н/Д",((INDIRECT(CONCATENATE("'2018-12 (Д)'!F",TEXT(MATCH($C38,'2018-12 (Д)'!$C$2:$C$100,0)+1,0)))-INDIRECT(CONCATENATE("'2018-11 (Д)'!F",TEXT(MATCH($C38,'2018-11 (Д)'!$C$2:$C$100,0)+1,0))))/INDIRECT(CONCATENATE("'2018-11 (Д)'!F",TEXT(MATCH($C38,'2018-11 (Д)'!$C$2:$C$100,0)+1,0))))*100)</f>
        <v>-29.089003416378794</v>
      </c>
      <c r="Z38" s="9"/>
      <c r="AA38" s="9">
        <f ca="1">IF(OR(INDIRECT(CONCATENATE("'2018-03 (Д)'!G",TEXT(MATCH($C38,'2018-03 (Д)'!$C$2:$C$100,0)+1,0)))="Н/Д",INDIRECT(CONCATENATE("'2018-02 (Д)'!G",TEXT(MATCH($C38,'2018-02 (Д)'!$C$2:$C$100,0)+1,0)))="Н/Д",AND(INDIRECT(CONCATENATE("'2018-03 (Д)'!G",TEXT(MATCH($C38,'2018-03 (Д)'!$C$2:$C$100,0)+1,0)))="Н/Д",INDIRECT(CONCATENATE("'2018-02 (Д)'!G",TEXT(MATCH($C38,'2018-02 (Д)'!$C$2:$C$100,0)+1,0))))),"Н/Д",((INDIRECT(CONCATENATE("'2018-03 (Д)'!G",TEXT(MATCH($C38,'2018-03 (Д)'!$C$2:$C$100,0)+1,0)))-INDIRECT(CONCATENATE("'2018-02 (Д)'!G",TEXT(MATCH($C38,'2018-02 (Д)'!$C$2:$C$100,0)+1,0))))/INDIRECT(CONCATENATE("'2018-02 (Д)'!G",TEXT(MATCH($C38,'2018-02 (Д)'!$C$2:$C$100,0)+1,0))))*100)</f>
        <v>38.514244385006144</v>
      </c>
      <c r="AB38" s="9">
        <f ca="1">IF(OR(INDIRECT(CONCATENATE("'2018-04 (Д)'!G",TEXT(MATCH($C38,'2018-04 (Д)'!$C$2:$C$100,0)+1,0)))="Н/Д",INDIRECT(CONCATENATE("'2018-03 (Д)'!G",TEXT(MATCH($C38,'2018-03 (Д)'!$C$2:$C$100,0)+1,0)))="Н/Д",AND(INDIRECT(CONCATENATE("'2018-04 (Д)'!G",TEXT(MATCH($C38,'2018-04 (Д)'!$C$2:$C$100,0)+1,0)))="Н/Д",INDIRECT(CONCATENATE("'2018-03 (Д)'!G",TEXT(MATCH($C38,'2018-03 (Д)'!$C$2:$C$100,0)+1,0))))),"Н/Д",((INDIRECT(CONCATENATE("'2018-04 (Д)'!G",TEXT(MATCH($C38,'2018-04 (Д)'!$C$2:$C$100,0)+1,0)))-INDIRECT(CONCATENATE("'2018-03 (Д)'!G",TEXT(MATCH($C38,'2018-03 (Д)'!$C$2:$C$100,0)+1,0))))/INDIRECT(CONCATENATE("'2018-03 (Д)'!G",TEXT(MATCH($C38,'2018-03 (Д)'!$C$2:$C$100,0)+1,0))))*100)</f>
        <v>229.87257582814416</v>
      </c>
      <c r="AC38" s="9">
        <f ca="1">IF(OR(INDIRECT(CONCATENATE("'2018-05 (Д)'!G",TEXT(MATCH($C38,'2018-05 (Д)'!$C$2:$C$100,0)+1,0)))="Н/Д",INDIRECT(CONCATENATE("'2018-04 (Д)'!G",TEXT(MATCH($C38,'2018-04 (Д)'!$C$2:$C$100,0)+1,0)))="Н/Д",AND(INDIRECT(CONCATENATE("'2018-05 (Д)'!G",TEXT(MATCH($C38,'2018-05 (Д)'!$C$2:$C$100,0)+1,0)))="Н/Д",INDIRECT(CONCATENATE("'2018-04 (Д)'!G",TEXT(MATCH($C38,'2018-04 (Д)'!$C$2:$C$100,0)+1,0))))),"Н/Д",((INDIRECT(CONCATENATE("'2018-05 (Д)'!G",TEXT(MATCH($C38,'2018-05 (Д)'!$C$2:$C$100,0)+1,0)))-INDIRECT(CONCATENATE("'2018-04 (Д)'!G",TEXT(MATCH($C38,'2018-04 (Д)'!$C$2:$C$100,0)+1,0))))/INDIRECT(CONCATENATE("'2018-04 (Д)'!G",TEXT(MATCH($C38,'2018-04 (Д)'!$C$2:$C$100,0)+1,0))))*100)</f>
        <v>-65.033546577068805</v>
      </c>
      <c r="AD38" s="9">
        <f ca="1">IF(OR(INDIRECT(CONCATENATE("'2018-06 (Д)'!G",TEXT(MATCH($C38,'2018-06 (Д)'!$C$2:$C$100,0)+1,0)))="Н/Д",INDIRECT(CONCATENATE("'2018-05 (Д)'!G",TEXT(MATCH($C38,'2018-05 (Д)'!$C$2:$C$100,0)+1,0)))="Н/Д",AND(INDIRECT(CONCATENATE("'2018-06 (Д)'!G",TEXT(MATCH($C38,'2018-06 (Д)'!$C$2:$C$100,0)+1,0)))="Н/Д",INDIRECT(CONCATENATE("'2018-05 (Д)'!G",TEXT(MATCH($C38,'2018-05 (Д)'!$C$2:$C$100,0)+1,0))))),"Н/Д",((INDIRECT(CONCATENATE("'2018-06 (Д)'!G",TEXT(MATCH($C38,'2018-06 (Д)'!$C$2:$C$100,0)+1,0)))-INDIRECT(CONCATENATE("'2018-05 (Д)'!G",TEXT(MATCH($C38,'2018-05 (Д)'!$C$2:$C$100,0)+1,0))))/INDIRECT(CONCATENATE("'2018-05 (Д)'!G",TEXT(MATCH($C38,'2018-05 (Д)'!$C$2:$C$100,0)+1,0))))*100)</f>
        <v>176.88408185953082</v>
      </c>
      <c r="AE38" s="9">
        <f ca="1">IF(OR(INDIRECT(CONCATENATE("'2018-07 (Д)'!G",TEXT(MATCH($C38,'2018-07 (Д)'!$C$2:$C$100,0)+1,0)))="Н/Д",INDIRECT(CONCATENATE("'2018-06 (Д)'!G",TEXT(MATCH($C38,'2018-06 (Д)'!$C$2:$C$100,0)+1,0)))="Н/Д",AND(INDIRECT(CONCATENATE("'2018-07 (Д)'!G",TEXT(MATCH($C38,'2018-07 (Д)'!$C$2:$C$100,0)+1,0)))="Н/Д",INDIRECT(CONCATENATE("'2018-06 (Д)'!G",TEXT(MATCH($C38,'2018-06 (Д)'!$C$2:$C$100,0)+1,0))))),"Н/Д",((INDIRECT(CONCATENATE("'2018-07 (Д)'!G",TEXT(MATCH($C38,'2018-07 (Д)'!$C$2:$C$100,0)+1,0)))-INDIRECT(CONCATENATE("'2018-06 (Д)'!G",TEXT(MATCH($C38,'2018-06 (Д)'!$C$2:$C$100,0)+1,0))))/INDIRECT(CONCATENATE("'2018-06 (Д)'!G",TEXT(MATCH($C38,'2018-06 (Д)'!$C$2:$C$100,0)+1,0))))*100)</f>
        <v>-28.832135655015893</v>
      </c>
      <c r="AF38" s="9">
        <f ca="1">IF(OR(INDIRECT(CONCATENATE("'2018-08 (Д)'!G",TEXT(MATCH($C38,'2018-08 (Д)'!$C$2:$C$100,0)+1,0)))="Н/Д",INDIRECT(CONCATENATE("'2018-07 (Д)'!G",TEXT(MATCH($C38,'2018-07 (Д)'!$C$2:$C$100,0)+1,0)))="Н/Д",AND(INDIRECT(CONCATENATE("'2018-08 (Д)'!G",TEXT(MATCH($C38,'2018-08 (Д)'!$C$2:$C$100,0)+1,0)))="Н/Д",INDIRECT(CONCATENATE("'2018-07 (Д)'!G",TEXT(MATCH($C38,'2018-07 (Д)'!$C$2:$C$100,0)+1,0))))),"Н/Д",((INDIRECT(CONCATENATE("'2018-08 (Д)'!G",TEXT(MATCH($C38,'2018-08 (Д)'!$C$2:$C$100,0)+1,0)))-INDIRECT(CONCATENATE("'2018-07 (Д)'!G",TEXT(MATCH($C38,'2018-07 (Д)'!$C$2:$C$100,0)+1,0))))/INDIRECT(CONCATENATE("'2018-07 (Д)'!G",TEXT(MATCH($C38,'2018-07 (Д)'!$C$2:$C$100,0)+1,0))))*100)</f>
        <v>0.13450738357224989</v>
      </c>
      <c r="AG38" s="9">
        <f ca="1">IF(OR(INDIRECT(CONCATENATE("'2018-09 (Д)'!G",TEXT(MATCH($C38,'2018-09 (Д)'!$C$2:$C$100,0)+1,0)))="Н/Д",INDIRECT(CONCATENATE("'2018-08 (Д)'!G",TEXT(MATCH($C38,'2018-08 (Д)'!$C$2:$C$100,0)+1,0)))="Н/Д",AND(INDIRECT(CONCATENATE("'2018-09 (Д)'!G",TEXT(MATCH($C38,'2018-09 (Д)'!$C$2:$C$100,0)+1,0)))="Н/Д",INDIRECT(CONCATENATE("'2018-08 (Д)'!G",TEXT(MATCH($C38,'2018-08 (Д)'!$C$2:$C$100,0)+1,0))))),"Н/Д",((INDIRECT(CONCATENATE("'2018-09 (Д)'!G",TEXT(MATCH($C38,'2018-09 (Д)'!$C$2:$C$100,0)+1,0)))-INDIRECT(CONCATENATE("'2018-08 (Д)'!G",TEXT(MATCH($C38,'2018-08 (Д)'!$C$2:$C$100,0)+1,0))))/INDIRECT(CONCATENATE("'2018-08 (Д)'!G",TEXT(MATCH($C38,'2018-08 (Д)'!$C$2:$C$100,0)+1,0))))*100)</f>
        <v>7.1569577210382151</v>
      </c>
      <c r="AH38" s="9">
        <f ca="1">IF(OR(INDIRECT(CONCATENATE("'2018-10 (Д)'!G",TEXT(MATCH($C38,'2018-10 (Д)'!$C$2:$C$100,0)+1,0)))="Н/Д",INDIRECT(CONCATENATE("'2018-09 (Д)'!G",TEXT(MATCH($C38,'2018-09 (Д)'!$C$2:$C$100,0)+1,0)))="Н/Д",AND(INDIRECT(CONCATENATE("'2018-10 (Д)'!G",TEXT(MATCH($C38,'2018-10 (Д)'!$C$2:$C$100,0)+1,0)))="Н/Д",INDIRECT(CONCATENATE("'2018-09 (Д)'!G",TEXT(MATCH($C38,'2018-09 (Д)'!$C$2:$C$100,0)+1,0))))),"Н/Д",((INDIRECT(CONCATENATE("'2018-10 (Д)'!G",TEXT(MATCH($C38,'2018-10 (Д)'!$C$2:$C$100,0)+1,0)))-INDIRECT(CONCATENATE("'2018-09 (Д)'!G",TEXT(MATCH($C38,'2018-09 (Д)'!$C$2:$C$100,0)+1,0))))/INDIRECT(CONCATENATE("'2018-09 (Д)'!G",TEXT(MATCH($C38,'2018-09 (Д)'!$C$2:$C$100,0)+1,0))))*100)</f>
        <v>13.628769541265074</v>
      </c>
      <c r="AI38" s="9">
        <f ca="1">IF(OR(INDIRECT(CONCATENATE("'2018-11 (Д)'!G",TEXT(MATCH($C38,'2018-11 (Д)'!$C$2:$C$100,0)+1,0)))="Н/Д",INDIRECT(CONCATENATE("'2018-10 (Д)'!G",TEXT(MATCH($C38,'2018-10 (Д)'!$C$2:$C$100,0)+1,0)))="Н/Д",AND(INDIRECT(CONCATENATE("'2018-11 (Д)'!G",TEXT(MATCH($C38,'2018-11 (Д)'!$C$2:$C$100,0)+1,0)))="Н/Д",INDIRECT(CONCATENATE("'2018-10 (Д)'!G",TEXT(MATCH($C38,'2018-10 (Д)'!$C$2:$C$100,0)+1,0))))),"Н/Д",((INDIRECT(CONCATENATE("'2018-11 (Д)'!G",TEXT(MATCH($C38,'2018-11 (Д)'!$C$2:$C$100,0)+1,0)))-INDIRECT(CONCATENATE("'2018-10 (Д)'!G",TEXT(MATCH($C38,'2018-10 (Д)'!$C$2:$C$100,0)+1,0))))/INDIRECT(CONCATENATE("'2018-10 (Д)'!G",TEXT(MATCH($C38,'2018-10 (Д)'!$C$2:$C$100,0)+1,0))))*100)</f>
        <v>31.922683914471151</v>
      </c>
      <c r="AJ38" s="9">
        <f ca="1">IF(OR(INDIRECT(CONCATENATE("'2018-12 (Д)'!G",TEXT(MATCH($C38,'2018-12 (Д)'!$C$2:$C$100,0)+1,0)))="Н/Д",INDIRECT(CONCATENATE("'2018-11 (Д)'!G",TEXT(MATCH($C38,'2018-11 (Д)'!$C$2:$C$100,0)+1,0)))="Н/Д",AND(INDIRECT(CONCATENATE("'2018-12 (Д)'!G",TEXT(MATCH($C38,'2018-12 (Д)'!$C$2:$C$100,0)+1,0)))="Н/Д",INDIRECT(CONCATENATE("'2018-11 (Д)'!G",TEXT(MATCH($C38,'2018-11 (Д)'!$C$2:$C$100,0)+1,0))))),"Н/Д",((INDIRECT(CONCATENATE("'2018-12 (Д)'!G",TEXT(MATCH($C38,'2018-12 (Д)'!$C$2:$C$100,0)+1,0)))-INDIRECT(CONCATENATE("'2018-11 (Д)'!G",TEXT(MATCH($C38,'2018-11 (Д)'!$C$2:$C$100,0)+1,0))))/INDIRECT(CONCATENATE("'2018-11 (Д)'!G",TEXT(MATCH($C38,'2018-11 (Д)'!$C$2:$C$100,0)+1,0))))*100)</f>
        <v>-22.861230328460081</v>
      </c>
      <c r="AK38" s="9"/>
      <c r="AL38" s="9">
        <f ca="1">IF(OR(INDIRECT(CONCATENATE("'2018-03 (Д)'!H",TEXT(MATCH($C38,'2018-03 (Д)'!$C$2:$C$100,0)+1,0)))="Н/Д",INDIRECT(CONCATENATE("'2018-02 (Д)'!H",TEXT(MATCH($C38,'2018-02 (Д)'!$C$2:$C$100,0)+1,0)))="Н/Д",AND(INDIRECT(CONCATENATE("'2018-03 (Д)'!H",TEXT(MATCH($C38,'2018-03 (Д)'!$C$2:$C$100,0)+1,0)))="Н/Д",INDIRECT(CONCATENATE("'2018-02 (Д)'!H",TEXT(MATCH($C38,'2018-02 (Д)'!$C$2:$C$100,0)+1,0))))),"Н/Д",((INDIRECT(CONCATENATE("'2018-03 (Д)'!H",TEXT(MATCH($C38,'2018-03 (Д)'!$C$2:$C$100,0)+1,0)))-INDIRECT(CONCATENATE("'2018-02 (Д)'!H",TEXT(MATCH($C38,'2018-02 (Д)'!$C$2:$C$100,0)+1,0))))/INDIRECT(CONCATENATE("'2018-02 (Д)'!H",TEXT(MATCH($C38,'2018-02 (Д)'!$C$2:$C$100,0)+1,0))))*100)</f>
        <v>53.712840254190532</v>
      </c>
      <c r="AM38" s="9">
        <f ca="1">IF(OR(INDIRECT(CONCATENATE("'2018-04 (Д)'!H",TEXT(MATCH($C38,'2018-04 (Д)'!$C$2:$C$100,0)+1,0)))="Н/Д",INDIRECT(CONCATENATE("'2018-03 (Д)'!H",TEXT(MATCH($C38,'2018-03 (Д)'!$C$2:$C$100,0)+1,0)))="Н/Д",AND(INDIRECT(CONCATENATE("'2018-04 (Д)'!H",TEXT(MATCH($C38,'2018-04 (Д)'!$C$2:$C$100,0)+1,0)))="Н/Д",INDIRECT(CONCATENATE("'2018-03 (Д)'!H",TEXT(MATCH($C38,'2018-03 (Д)'!$C$2:$C$100,0)+1,0))))),"Н/Д",((INDIRECT(CONCATENATE("'2018-04 (Д)'!H",TEXT(MATCH($C38,'2018-04 (Д)'!$C$2:$C$100,0)+1,0)))-INDIRECT(CONCATENATE("'2018-03 (Д)'!H",TEXT(MATCH($C38,'2018-03 (Д)'!$C$2:$C$100,0)+1,0))))/INDIRECT(CONCATENATE("'2018-03 (Д)'!H",TEXT(MATCH($C38,'2018-03 (Д)'!$C$2:$C$100,0)+1,0))))*100)</f>
        <v>-4.7580798024084441</v>
      </c>
      <c r="AN38" s="9">
        <f ca="1">IF(OR(INDIRECT(CONCATENATE("'2018-05 (Д)'!H",TEXT(MATCH($C38,'2018-05 (Д)'!$C$2:$C$100,0)+1,0)))="Н/Д",INDIRECT(CONCATENATE("'2018-04 (Д)'!H",TEXT(MATCH($C38,'2018-04 (Д)'!$C$2:$C$100,0)+1,0)))="Н/Д",AND(INDIRECT(CONCATENATE("'2018-05 (Д)'!H",TEXT(MATCH($C38,'2018-05 (Д)'!$C$2:$C$100,0)+1,0)))="Н/Д",INDIRECT(CONCATENATE("'2018-04 (Д)'!H",TEXT(MATCH($C38,'2018-04 (Д)'!$C$2:$C$100,0)+1,0))))),"Н/Д",((INDIRECT(CONCATENATE("'2018-05 (Д)'!H",TEXT(MATCH($C38,'2018-05 (Д)'!$C$2:$C$100,0)+1,0)))-INDIRECT(CONCATENATE("'2018-04 (Д)'!H",TEXT(MATCH($C38,'2018-04 (Д)'!$C$2:$C$100,0)+1,0))))/INDIRECT(CONCATENATE("'2018-04 (Д)'!H",TEXT(MATCH($C38,'2018-04 (Д)'!$C$2:$C$100,0)+1,0))))*100)</f>
        <v>-8.2335265579760541</v>
      </c>
      <c r="AO38" s="9">
        <f ca="1">IF(OR(INDIRECT(CONCATENATE("'2018-06 (Д)'!H",TEXT(MATCH($C38,'2018-06 (Д)'!$C$2:$C$100,0)+1,0)))="Н/Д",INDIRECT(CONCATENATE("'2018-05 (Д)'!H",TEXT(MATCH($C38,'2018-05 (Д)'!$C$2:$C$100,0)+1,0)))="Н/Д",AND(INDIRECT(CONCATENATE("'2018-06 (Д)'!H",TEXT(MATCH($C38,'2018-06 (Д)'!$C$2:$C$100,0)+1,0)))="Н/Д",INDIRECT(CONCATENATE("'2018-05 (Д)'!H",TEXT(MATCH($C38,'2018-05 (Д)'!$C$2:$C$100,0)+1,0))))),"Н/Д",((INDIRECT(CONCATENATE("'2018-06 (Д)'!H",TEXT(MATCH($C38,'2018-06 (Д)'!$C$2:$C$100,0)+1,0)))-INDIRECT(CONCATENATE("'2018-05 (Д)'!H",TEXT(MATCH($C38,'2018-05 (Д)'!$C$2:$C$100,0)+1,0))))/INDIRECT(CONCATENATE("'2018-05 (Д)'!H",TEXT(MATCH($C38,'2018-05 (Д)'!$C$2:$C$100,0)+1,0))))*100)</f>
        <v>9.8747727850294602</v>
      </c>
      <c r="AP38" s="9">
        <f ca="1">IF(OR(INDIRECT(CONCATENATE("'2018-07 (Д)'!H",TEXT(MATCH($C38,'2018-07 (Д)'!$C$2:$C$100,0)+1,0)))="Н/Д",INDIRECT(CONCATENATE("'2018-06 (Д)'!H",TEXT(MATCH($C38,'2018-06 (Д)'!$C$2:$C$100,0)+1,0)))="Н/Д",AND(INDIRECT(CONCATENATE("'2018-07 (Д)'!H",TEXT(MATCH($C38,'2018-07 (Д)'!$C$2:$C$100,0)+1,0)))="Н/Д",INDIRECT(CONCATENATE("'2018-06 (Д)'!H",TEXT(MATCH($C38,'2018-06 (Д)'!$C$2:$C$100,0)+1,0))))),"Н/Д",((INDIRECT(CONCATENATE("'2018-07 (Д)'!H",TEXT(MATCH($C38,'2018-07 (Д)'!$C$2:$C$100,0)+1,0)))-INDIRECT(CONCATENATE("'2018-06 (Д)'!H",TEXT(MATCH($C38,'2018-06 (Д)'!$C$2:$C$100,0)+1,0))))/INDIRECT(CONCATENATE("'2018-06 (Д)'!H",TEXT(MATCH($C38,'2018-06 (Д)'!$C$2:$C$100,0)+1,0))))*100)</f>
        <v>7.9206497419479449</v>
      </c>
      <c r="AQ38" s="9">
        <f ca="1">IF(OR(INDIRECT(CONCATENATE("'2018-08 (Д)'!H",TEXT(MATCH($C38,'2018-08 (Д)'!$C$2:$C$100,0)+1,0)))="Н/Д",INDIRECT(CONCATENATE("'2018-07 (Д)'!H",TEXT(MATCH($C38,'2018-07 (Д)'!$C$2:$C$100,0)+1,0)))="Н/Д",AND(INDIRECT(CONCATENATE("'2018-08 (Д)'!H",TEXT(MATCH($C38,'2018-08 (Д)'!$C$2:$C$100,0)+1,0)))="Н/Д",INDIRECT(CONCATENATE("'2018-07 (Д)'!H",TEXT(MATCH($C38,'2018-07 (Д)'!$C$2:$C$100,0)+1,0))))),"Н/Д",((INDIRECT(CONCATENATE("'2018-08 (Д)'!H",TEXT(MATCH($C38,'2018-08 (Д)'!$C$2:$C$100,0)+1,0)))-INDIRECT(CONCATENATE("'2018-07 (Д)'!H",TEXT(MATCH($C38,'2018-07 (Д)'!$C$2:$C$100,0)+1,0))))/INDIRECT(CONCATENATE("'2018-07 (Д)'!H",TEXT(MATCH($C38,'2018-07 (Д)'!$C$2:$C$100,0)+1,0))))*100)</f>
        <v>2.5597708812861804</v>
      </c>
      <c r="AR38" s="9">
        <f ca="1">IF(OR(INDIRECT(CONCATENATE("'2018-09 (Д)'!H",TEXT(MATCH($C38,'2018-09 (Д)'!$C$2:$C$100,0)+1,0)))="Н/Д",INDIRECT(CONCATENATE("'2018-08 (Д)'!H",TEXT(MATCH($C38,'2018-08 (Д)'!$C$2:$C$100,0)+1,0)))="Н/Д",AND(INDIRECT(CONCATENATE("'2018-09 (Д)'!H",TEXT(MATCH($C38,'2018-09 (Д)'!$C$2:$C$100,0)+1,0)))="Н/Д",INDIRECT(CONCATENATE("'2018-08 (Д)'!H",TEXT(MATCH($C38,'2018-08 (Д)'!$C$2:$C$100,0)+1,0))))),"Н/Д",((INDIRECT(CONCATENATE("'2018-09 (Д)'!H",TEXT(MATCH($C38,'2018-09 (Д)'!$C$2:$C$100,0)+1,0)))-INDIRECT(CONCATENATE("'2018-08 (Д)'!H",TEXT(MATCH($C38,'2018-08 (Д)'!$C$2:$C$100,0)+1,0))))/INDIRECT(CONCATENATE("'2018-08 (Д)'!H",TEXT(MATCH($C38,'2018-08 (Д)'!$C$2:$C$100,0)+1,0))))*100)</f>
        <v>-17.991110122030925</v>
      </c>
      <c r="AS38" s="9">
        <f ca="1">IF(OR(INDIRECT(CONCATENATE("'2018-10 (Д)'!H",TEXT(MATCH($C38,'2018-10 (Д)'!$C$2:$C$100,0)+1,0)))="Н/Д",INDIRECT(CONCATENATE("'2018-09 (Д)'!H",TEXT(MATCH($C38,'2018-09 (Д)'!$C$2:$C$100,0)+1,0)))="Н/Д",AND(INDIRECT(CONCATENATE("'2018-10 (Д)'!H",TEXT(MATCH($C38,'2018-10 (Д)'!$C$2:$C$100,0)+1,0)))="Н/Д",INDIRECT(CONCATENATE("'2018-09 (Д)'!H",TEXT(MATCH($C38,'2018-09 (Д)'!$C$2:$C$100,0)+1,0))))),"Н/Д",((INDIRECT(CONCATENATE("'2018-10 (Д)'!H",TEXT(MATCH($C38,'2018-10 (Д)'!$C$2:$C$100,0)+1,0)))-INDIRECT(CONCATENATE("'2018-09 (Д)'!H",TEXT(MATCH($C38,'2018-09 (Д)'!$C$2:$C$100,0)+1,0))))/INDIRECT(CONCATENATE("'2018-09 (Д)'!H",TEXT(MATCH($C38,'2018-09 (Д)'!$C$2:$C$100,0)+1,0))))*100)</f>
        <v>-7.3509996909872006</v>
      </c>
      <c r="AT38" s="9">
        <f ca="1">IF(OR(INDIRECT(CONCATENATE("'2018-11 (Д)'!H",TEXT(MATCH($C38,'2018-11 (Д)'!$C$2:$C$100,0)+1,0)))="Н/Д",INDIRECT(CONCATENATE("'2018-10 (Д)'!H",TEXT(MATCH($C38,'2018-10 (Д)'!$C$2:$C$100,0)+1,0)))="Н/Д",AND(INDIRECT(CONCATENATE("'2018-11 (Д)'!H",TEXT(MATCH($C38,'2018-11 (Д)'!$C$2:$C$100,0)+1,0)))="Н/Д",INDIRECT(CONCATENATE("'2018-10 (Д)'!H",TEXT(MATCH($C38,'2018-10 (Д)'!$C$2:$C$100,0)+1,0))))),"Н/Д",((INDIRECT(CONCATENATE("'2018-11 (Д)'!H",TEXT(MATCH($C38,'2018-11 (Д)'!$C$2:$C$100,0)+1,0)))-INDIRECT(CONCATENATE("'2018-10 (Д)'!H",TEXT(MATCH($C38,'2018-10 (Д)'!$C$2:$C$100,0)+1,0))))/INDIRECT(CONCATENATE("'2018-10 (Д)'!H",TEXT(MATCH($C38,'2018-10 (Д)'!$C$2:$C$100,0)+1,0))))*100)</f>
        <v>22.99836755505611</v>
      </c>
      <c r="AU38" s="9">
        <f ca="1">IF(OR(INDIRECT(CONCATENATE("'2018-12 (Д)'!H",TEXT(MATCH($C38,'2018-12 (Д)'!$C$2:$C$100,0)+1,0)))="Н/Д",INDIRECT(CONCATENATE("'2018-11 (Д)'!H",TEXT(MATCH($C38,'2018-11 (Д)'!$C$2:$C$100,0)+1,0)))="Н/Д",AND(INDIRECT(CONCATENATE("'2018-12 (Д)'!H",TEXT(MATCH($C38,'2018-12 (Д)'!$C$2:$C$100,0)+1,0)))="Н/Д",INDIRECT(CONCATENATE("'2018-11 (Д)'!H",TEXT(MATCH($C38,'2018-11 (Д)'!$C$2:$C$100,0)+1,0))))),"Н/Д",((INDIRECT(CONCATENATE("'2018-12 (Д)'!H",TEXT(MATCH($C38,'2018-12 (Д)'!$C$2:$C$100,0)+1,0)))-INDIRECT(CONCATENATE("'2018-11 (Д)'!H",TEXT(MATCH($C38,'2018-11 (Д)'!$C$2:$C$100,0)+1,0))))/INDIRECT(CONCATENATE("'2018-11 (Д)'!H",TEXT(MATCH($C38,'2018-11 (Д)'!$C$2:$C$100,0)+1,0))))*100)</f>
        <v>2.2353929795030925</v>
      </c>
      <c r="AV38" s="9"/>
      <c r="AW38" s="9">
        <f ca="1">IF(OR(INDIRECT(CONCATENATE("'2018-03 (Д)'!I",TEXT(MATCH($C38,'2018-03 (Д)'!$C$2:$C$100,0)+1,0)))="Н/Д",INDIRECT(CONCATENATE("'2018-02 (Д)'!I",TEXT(MATCH($C38,'2018-02 (Д)'!$C$2:$C$100,0)+1,0)))="Н/Д",AND(INDIRECT(CONCATENATE("'2018-03 (Д)'!I",TEXT(MATCH($C38,'2018-03 (Д)'!$C$2:$C$100,0)+1,0)))="Н/Д",INDIRECT(CONCATENATE("'2018-02 (Д)'!I",TEXT(MATCH($C38,'2018-02 (Д)'!$C$2:$C$100,0)+1,0))))),"Н/Д",((INDIRECT(CONCATENATE("'2018-03 (Д)'!I",TEXT(MATCH($C38,'2018-03 (Д)'!$C$2:$C$100,0)+1,0)))-INDIRECT(CONCATENATE("'2018-02 (Д)'!I",TEXT(MATCH($C38,'2018-02 (Д)'!$C$2:$C$100,0)+1,0))))/INDIRECT(CONCATENATE("'2018-02 (Д)'!I",TEXT(MATCH($C38,'2018-02 (Д)'!$C$2:$C$100,0)+1,0))))*100)</f>
        <v>-38.316541984424155</v>
      </c>
      <c r="AX38" s="9">
        <f ca="1">IF(OR(INDIRECT(CONCATENATE("'2018-04 (Д)'!I",TEXT(MATCH($C38,'2018-04 (Д)'!$C$2:$C$100,0)+1,0)))="Н/Д",INDIRECT(CONCATENATE("'2018-03 (Д)'!I",TEXT(MATCH($C38,'2018-03 (Д)'!$C$2:$C$100,0)+1,0)))="Н/Д",AND(INDIRECT(CONCATENATE("'2018-04 (Д)'!I",TEXT(MATCH($C38,'2018-04 (Д)'!$C$2:$C$100,0)+1,0)))="Н/Д",INDIRECT(CONCATENATE("'2018-03 (Д)'!I",TEXT(MATCH($C38,'2018-03 (Д)'!$C$2:$C$100,0)+1,0))))),"Н/Д",((INDIRECT(CONCATENATE("'2018-04 (Д)'!I",TEXT(MATCH($C38,'2018-04 (Д)'!$C$2:$C$100,0)+1,0)))-INDIRECT(CONCATENATE("'2018-03 (Д)'!I",TEXT(MATCH($C38,'2018-03 (Д)'!$C$2:$C$100,0)+1,0))))/INDIRECT(CONCATENATE("'2018-03 (Д)'!I",TEXT(MATCH($C38,'2018-03 (Д)'!$C$2:$C$100,0)+1,0))))*100)</f>
        <v>166.06549143151165</v>
      </c>
      <c r="AY38" s="9">
        <f ca="1">IF(OR(INDIRECT(CONCATENATE("'2018-05 (Д)'!I",TEXT(MATCH($C38,'2018-05 (Д)'!$C$2:$C$100,0)+1,0)))="Н/Д",INDIRECT(CONCATENATE("'2018-04 (Д)'!I",TEXT(MATCH($C38,'2018-04 (Д)'!$C$2:$C$100,0)+1,0)))="Н/Д",AND(INDIRECT(CONCATENATE("'2018-05 (Д)'!I",TEXT(MATCH($C38,'2018-05 (Д)'!$C$2:$C$100,0)+1,0)))="Н/Д",INDIRECT(CONCATENATE("'2018-04 (Д)'!I",TEXT(MATCH($C38,'2018-04 (Д)'!$C$2:$C$100,0)+1,0))))),"Н/Д",((INDIRECT(CONCATENATE("'2018-05 (Д)'!I",TEXT(MATCH($C38,'2018-05 (Д)'!$C$2:$C$100,0)+1,0)))-INDIRECT(CONCATENATE("'2018-04 (Д)'!I",TEXT(MATCH($C38,'2018-04 (Д)'!$C$2:$C$100,0)+1,0))))/INDIRECT(CONCATENATE("'2018-04 (Д)'!I",TEXT(MATCH($C38,'2018-04 (Д)'!$C$2:$C$100,0)+1,0))))*100)</f>
        <v>-49.487493005124669</v>
      </c>
      <c r="AZ38" s="9">
        <f ca="1">IF(OR(INDIRECT(CONCATENATE("'2018-06 (Д)'!I",TEXT(MATCH($C38,'2018-06 (Д)'!$C$2:$C$100,0)+1,0)))="Н/Д",INDIRECT(CONCATENATE("'2018-05 (Д)'!I",TEXT(MATCH($C38,'2018-05 (Д)'!$C$2:$C$100,0)+1,0)))="Н/Д",AND(INDIRECT(CONCATENATE("'2018-06 (Д)'!I",TEXT(MATCH($C38,'2018-06 (Д)'!$C$2:$C$100,0)+1,0)))="Н/Д",INDIRECT(CONCATENATE("'2018-05 (Д)'!I",TEXT(MATCH($C38,'2018-05 (Д)'!$C$2:$C$100,0)+1,0))))),"Н/Д",((INDIRECT(CONCATENATE("'2018-06 (Д)'!I",TEXT(MATCH($C38,'2018-06 (Д)'!$C$2:$C$100,0)+1,0)))-INDIRECT(CONCATENATE("'2018-05 (Д)'!I",TEXT(MATCH($C38,'2018-05 (Д)'!$C$2:$C$100,0)+1,0))))/INDIRECT(CONCATENATE("'2018-05 (Д)'!I",TEXT(MATCH($C38,'2018-05 (Д)'!$C$2:$C$100,0)+1,0))))*100)</f>
        <v>55.473429637160699</v>
      </c>
      <c r="BA38" s="9">
        <f ca="1">IF(OR(INDIRECT(CONCATENATE("'2018-07 (Д)'!I",TEXT(MATCH($C38,'2018-07 (Д)'!$C$2:$C$100,0)+1,0)))="Н/Д",INDIRECT(CONCATENATE("'2018-06 (Д)'!I",TEXT(MATCH($C38,'2018-06 (Д)'!$C$2:$C$100,0)+1,0)))="Н/Д",AND(INDIRECT(CONCATENATE("'2018-07 (Д)'!I",TEXT(MATCH($C38,'2018-07 (Д)'!$C$2:$C$100,0)+1,0)))="Н/Д",INDIRECT(CONCATENATE("'2018-06 (Д)'!I",TEXT(MATCH($C38,'2018-06 (Д)'!$C$2:$C$100,0)+1,0))))),"Н/Д",((INDIRECT(CONCATENATE("'2018-07 (Д)'!I",TEXT(MATCH($C38,'2018-07 (Д)'!$C$2:$C$100,0)+1,0)))-INDIRECT(CONCATENATE("'2018-06 (Д)'!I",TEXT(MATCH($C38,'2018-06 (Д)'!$C$2:$C$100,0)+1,0))))/INDIRECT(CONCATENATE("'2018-06 (Д)'!I",TEXT(MATCH($C38,'2018-06 (Д)'!$C$2:$C$100,0)+1,0))))*100)</f>
        <v>-21.131999246276784</v>
      </c>
      <c r="BB38" s="9">
        <f ca="1">IF(OR(INDIRECT(CONCATENATE("'2018-08 (Д)'!I",TEXT(MATCH($C38,'2018-08 (Д)'!$C$2:$C$100,0)+1,0)))="Н/Д",INDIRECT(CONCATENATE("'2018-07 (Д)'!I",TEXT(MATCH($C38,'2018-07 (Д)'!$C$2:$C$100,0)+1,0)))="Н/Д",AND(INDIRECT(CONCATENATE("'2018-08 (Д)'!I",TEXT(MATCH($C38,'2018-08 (Д)'!$C$2:$C$100,0)+1,0)))="Н/Д",INDIRECT(CONCATENATE("'2018-07 (Д)'!I",TEXT(MATCH($C38,'2018-07 (Д)'!$C$2:$C$100,0)+1,0))))),"Н/Д",((INDIRECT(CONCATENATE("'2018-08 (Д)'!I",TEXT(MATCH($C38,'2018-08 (Д)'!$C$2:$C$100,0)+1,0)))-INDIRECT(CONCATENATE("'2018-07 (Д)'!I",TEXT(MATCH($C38,'2018-07 (Д)'!$C$2:$C$100,0)+1,0))))/INDIRECT(CONCATENATE("'2018-07 (Д)'!I",TEXT(MATCH($C38,'2018-07 (Д)'!$C$2:$C$100,0)+1,0))))*100)</f>
        <v>40.836858492205621</v>
      </c>
      <c r="BC38" s="9">
        <f ca="1">IF(OR(INDIRECT(CONCATENATE("'2018-09 (Д)'!I",TEXT(MATCH($C38,'2018-09 (Д)'!$C$2:$C$100,0)+1,0)))="Н/Д",INDIRECT(CONCATENATE("'2018-08 (Д)'!I",TEXT(MATCH($C38,'2018-08 (Д)'!$C$2:$C$100,0)+1,0)))="Н/Д",AND(INDIRECT(CONCATENATE("'2018-09 (Д)'!I",TEXT(MATCH($C38,'2018-09 (Д)'!$C$2:$C$100,0)+1,0)))="Н/Д",INDIRECT(CONCATENATE("'2018-08 (Д)'!I",TEXT(MATCH($C38,'2018-08 (Д)'!$C$2:$C$100,0)+1,0))))),"Н/Д",((INDIRECT(CONCATENATE("'2018-09 (Д)'!I",TEXT(MATCH($C38,'2018-09 (Д)'!$C$2:$C$100,0)+1,0)))-INDIRECT(CONCATENATE("'2018-08 (Д)'!I",TEXT(MATCH($C38,'2018-08 (Д)'!$C$2:$C$100,0)+1,0))))/INDIRECT(CONCATENATE("'2018-08 (Д)'!I",TEXT(MATCH($C38,'2018-08 (Д)'!$C$2:$C$100,0)+1,0))))*100)</f>
        <v>6.3799311198330679</v>
      </c>
      <c r="BD38" s="9">
        <f ca="1">IF(OR(INDIRECT(CONCATENATE("'2018-10 (Д)'!I",TEXT(MATCH($C38,'2018-10 (Д)'!$C$2:$C$100,0)+1,0)))="Н/Д",INDIRECT(CONCATENATE("'2018-09 (Д)'!I",TEXT(MATCH($C38,'2018-09 (Д)'!$C$2:$C$100,0)+1,0)))="Н/Д",AND(INDIRECT(CONCATENATE("'2018-10 (Д)'!I",TEXT(MATCH($C38,'2018-10 (Д)'!$C$2:$C$100,0)+1,0)))="Н/Д",INDIRECT(CONCATENATE("'2018-09 (Д)'!I",TEXT(MATCH($C38,'2018-09 (Д)'!$C$2:$C$100,0)+1,0))))),"Н/Д",((INDIRECT(CONCATENATE("'2018-10 (Д)'!I",TEXT(MATCH($C38,'2018-10 (Д)'!$C$2:$C$100,0)+1,0)))-INDIRECT(CONCATENATE("'2018-09 (Д)'!I",TEXT(MATCH($C38,'2018-09 (Д)'!$C$2:$C$100,0)+1,0))))/INDIRECT(CONCATENATE("'2018-09 (Д)'!I",TEXT(MATCH($C38,'2018-09 (Д)'!$C$2:$C$100,0)+1,0))))*100)</f>
        <v>-0.44556970290590581</v>
      </c>
      <c r="BE38" s="9">
        <f ca="1">IF(OR(INDIRECT(CONCATENATE("'2018-11 (Д)'!I",TEXT(MATCH($C38,'2018-11 (Д)'!$C$2:$C$100,0)+1,0)))="Н/Д",INDIRECT(CONCATENATE("'2018-10 (Д)'!I",TEXT(MATCH($C38,'2018-10 (Д)'!$C$2:$C$100,0)+1,0)))="Н/Д",AND(INDIRECT(CONCATENATE("'2018-11 (Д)'!I",TEXT(MATCH($C38,'2018-11 (Д)'!$C$2:$C$100,0)+1,0)))="Н/Д",INDIRECT(CONCATENATE("'2018-10 (Д)'!I",TEXT(MATCH($C38,'2018-10 (Д)'!$C$2:$C$100,0)+1,0))))),"Н/Д",((INDIRECT(CONCATENATE("'2018-11 (Д)'!I",TEXT(MATCH($C38,'2018-11 (Д)'!$C$2:$C$100,0)+1,0)))-INDIRECT(CONCATENATE("'2018-10 (Д)'!I",TEXT(MATCH($C38,'2018-10 (Д)'!$C$2:$C$100,0)+1,0))))/INDIRECT(CONCATENATE("'2018-10 (Д)'!I",TEXT(MATCH($C38,'2018-10 (Д)'!$C$2:$C$100,0)+1,0))))*100)</f>
        <v>-30.125826357085135</v>
      </c>
      <c r="BF38" s="9">
        <f ca="1">IF(OR(INDIRECT(CONCATENATE("'2018-12 (Д)'!I",TEXT(MATCH($C38,'2018-12 (Д)'!$C$2:$C$100,0)+1,0)))="Н/Д",INDIRECT(CONCATENATE("'2018-11 (Д)'!I",TEXT(MATCH($C38,'2018-11 (Д)'!$C$2:$C$100,0)+1,0)))="Н/Д",AND(INDIRECT(CONCATENATE("'2018-12 (Д)'!I",TEXT(MATCH($C38,'2018-12 (Д)'!$C$2:$C$100,0)+1,0)))="Н/Д",INDIRECT(CONCATENATE("'2018-11 (Д)'!I",TEXT(MATCH($C38,'2018-11 (Д)'!$C$2:$C$100,0)+1,0))))),"Н/Д",((INDIRECT(CONCATENATE("'2018-12 (Д)'!I",TEXT(MATCH($C38,'2018-12 (Д)'!$C$2:$C$100,0)+1,0)))-INDIRECT(CONCATENATE("'2018-11 (Д)'!I",TEXT(MATCH($C38,'2018-11 (Д)'!$C$2:$C$100,0)+1,0))))/INDIRECT(CONCATENATE("'2018-11 (Д)'!I",TEXT(MATCH($C38,'2018-11 (Д)'!$C$2:$C$100,0)+1,0))))*100)</f>
        <v>34.003906848596813</v>
      </c>
      <c r="BG38" s="9"/>
      <c r="BH38" s="9" t="str">
        <f ca="1">IF(OR(INDIRECT(CONCATENATE("'2018-03 (Д)'!J",TEXT(MATCH($C38,'2018-03 (Д)'!$C$2:$C$100,0)+1,0)))="Н/Д",INDIRECT(CONCATENATE("'2018-02 (Д)'!J",TEXT(MATCH($C38,'2018-02 (Д)'!$C$2:$C$100,0)+1,0)))="Н/Д",AND(INDIRECT(CONCATENATE("'2018-03 (Д)'!J",TEXT(MATCH($C38,'2018-03 (Д)'!$C$2:$C$100,0)+1,0)))="Н/Д",INDIRECT(CONCATENATE("'2018-02 (Д)'!J",TEXT(MATCH($C38,'2018-02 (Д)'!$C$2:$C$100,0)+1,0))))),"Н/Д",((INDIRECT(CONCATENATE("'2018-03 (Д)'!J",TEXT(MATCH($C38,'2018-03 (Д)'!$C$2:$C$100,0)+1,0)))-INDIRECT(CONCATENATE("'2018-02 (Д)'!J",TEXT(MATCH($C38,'2018-02 (Д)'!$C$2:$C$100,0)+1,0))))/INDIRECT(CONCATENATE("'2018-02 (Д)'!J",TEXT(MATCH($C38,'2018-02 (Д)'!$C$2:$C$100,0)+1,0))))*100)</f>
        <v>Н/Д</v>
      </c>
      <c r="BI38" s="9" t="str">
        <f ca="1">IF(OR(INDIRECT(CONCATENATE("'2018-04 (Д)'!J",TEXT(MATCH($C38,'2018-04 (Д)'!$C$2:$C$100,0)+1,0)))="Н/Д",INDIRECT(CONCATENATE("'2018-03 (Д)'!J",TEXT(MATCH($C38,'2018-03 (Д)'!$C$2:$C$100,0)+1,0)))="Н/Д",AND(INDIRECT(CONCATENATE("'2018-04 (Д)'!J",TEXT(MATCH($C38,'2018-04 (Д)'!$C$2:$C$100,0)+1,0)))="Н/Д",INDIRECT(CONCATENATE("'2018-03 (Д)'!J",TEXT(MATCH($C38,'2018-03 (Д)'!$C$2:$C$100,0)+1,0))))),"Н/Д",((INDIRECT(CONCATENATE("'2018-04 (Д)'!J",TEXT(MATCH($C38,'2018-04 (Д)'!$C$2:$C$100,0)+1,0)))-INDIRECT(CONCATENATE("'2018-03 (Д)'!J",TEXT(MATCH($C38,'2018-03 (Д)'!$C$2:$C$100,0)+1,0))))/INDIRECT(CONCATENATE("'2018-03 (Д)'!J",TEXT(MATCH($C38,'2018-03 (Д)'!$C$2:$C$100,0)+1,0))))*100)</f>
        <v>Н/Д</v>
      </c>
      <c r="BJ38" s="9" t="str">
        <f ca="1">IF(OR(INDIRECT(CONCATENATE("'2018-05 (Д)'!J",TEXT(MATCH($C38,'2018-05 (Д)'!$C$2:$C$100,0)+1,0)))="Н/Д",INDIRECT(CONCATENATE("'2018-04 (Д)'!J",TEXT(MATCH($C38,'2018-04 (Д)'!$C$2:$C$100,0)+1,0)))="Н/Д",AND(INDIRECT(CONCATENATE("'2018-05 (Д)'!J",TEXT(MATCH($C38,'2018-05 (Д)'!$C$2:$C$100,0)+1,0)))="Н/Д",INDIRECT(CONCATENATE("'2018-04 (Д)'!J",TEXT(MATCH($C38,'2018-04 (Д)'!$C$2:$C$100,0)+1,0))))),"Н/Д",((INDIRECT(CONCATENATE("'2018-05 (Д)'!J",TEXT(MATCH($C38,'2018-05 (Д)'!$C$2:$C$100,0)+1,0)))-INDIRECT(CONCATENATE("'2018-04 (Д)'!J",TEXT(MATCH($C38,'2018-04 (Д)'!$C$2:$C$100,0)+1,0))))/INDIRECT(CONCATENATE("'2018-04 (Д)'!J",TEXT(MATCH($C38,'2018-04 (Д)'!$C$2:$C$100,0)+1,0))))*100)</f>
        <v>Н/Д</v>
      </c>
      <c r="BK38" s="9" t="str">
        <f ca="1">IF(OR(INDIRECT(CONCATENATE("'2018-06 (Д)'!J",TEXT(MATCH($C38,'2018-06 (Д)'!$C$2:$C$100,0)+1,0)))="Н/Д",INDIRECT(CONCATENATE("'2018-05 (Д)'!J",TEXT(MATCH($C38,'2018-05 (Д)'!$C$2:$C$100,0)+1,0)))="Н/Д",AND(INDIRECT(CONCATENATE("'2018-06 (Д)'!J",TEXT(MATCH($C38,'2018-06 (Д)'!$C$2:$C$100,0)+1,0)))="Н/Д",INDIRECT(CONCATENATE("'2018-05 (Д)'!J",TEXT(MATCH($C38,'2018-05 (Д)'!$C$2:$C$100,0)+1,0))))),"Н/Д",((INDIRECT(CONCATENATE("'2018-06 (Д)'!J",TEXT(MATCH($C38,'2018-06 (Д)'!$C$2:$C$100,0)+1,0)))-INDIRECT(CONCATENATE("'2018-05 (Д)'!J",TEXT(MATCH($C38,'2018-05 (Д)'!$C$2:$C$100,0)+1,0))))/INDIRECT(CONCATENATE("'2018-05 (Д)'!J",TEXT(MATCH($C38,'2018-05 (Д)'!$C$2:$C$100,0)+1,0))))*100)</f>
        <v>Н/Д</v>
      </c>
      <c r="BL38" s="9" t="str">
        <f ca="1">IF(OR(INDIRECT(CONCATENATE("'2018-07 (Д)'!J",TEXT(MATCH($C38,'2018-07 (Д)'!$C$2:$C$100,0)+1,0)))="Н/Д",INDIRECT(CONCATENATE("'2018-06 (Д)'!J",TEXT(MATCH($C38,'2018-06 (Д)'!$C$2:$C$100,0)+1,0)))="Н/Д",AND(INDIRECT(CONCATENATE("'2018-07 (Д)'!J",TEXT(MATCH($C38,'2018-07 (Д)'!$C$2:$C$100,0)+1,0)))="Н/Д",INDIRECT(CONCATENATE("'2018-06 (Д)'!J",TEXT(MATCH($C38,'2018-06 (Д)'!$C$2:$C$100,0)+1,0))))),"Н/Д",((INDIRECT(CONCATENATE("'2018-07 (Д)'!J",TEXT(MATCH($C38,'2018-07 (Д)'!$C$2:$C$100,0)+1,0)))-INDIRECT(CONCATENATE("'2018-06 (Д)'!J",TEXT(MATCH($C38,'2018-06 (Д)'!$C$2:$C$100,0)+1,0))))/INDIRECT(CONCATENATE("'2018-06 (Д)'!J",TEXT(MATCH($C38,'2018-06 (Д)'!$C$2:$C$100,0)+1,0))))*100)</f>
        <v>Н/Д</v>
      </c>
      <c r="BM38" s="9" t="str">
        <f ca="1">IF(OR(INDIRECT(CONCATENATE("'2018-08 (Д)'!J",TEXT(MATCH($C38,'2018-08 (Д)'!$C$2:$C$100,0)+1,0)))="Н/Д",INDIRECT(CONCATENATE("'2018-07 (Д)'!J",TEXT(MATCH($C38,'2018-07 (Д)'!$C$2:$C$100,0)+1,0)))="Н/Д",AND(INDIRECT(CONCATENATE("'2018-08 (Д)'!J",TEXT(MATCH($C38,'2018-08 (Д)'!$C$2:$C$100,0)+1,0)))="Н/Д",INDIRECT(CONCATENATE("'2018-07 (Д)'!J",TEXT(MATCH($C38,'2018-07 (Д)'!$C$2:$C$100,0)+1,0))))),"Н/Д",((INDIRECT(CONCATENATE("'2018-08 (Д)'!J",TEXT(MATCH($C38,'2018-08 (Д)'!$C$2:$C$100,0)+1,0)))-INDIRECT(CONCATENATE("'2018-07 (Д)'!J",TEXT(MATCH($C38,'2018-07 (Д)'!$C$2:$C$100,0)+1,0))))/INDIRECT(CONCATENATE("'2018-07 (Д)'!J",TEXT(MATCH($C38,'2018-07 (Д)'!$C$2:$C$100,0)+1,0))))*100)</f>
        <v>Н/Д</v>
      </c>
      <c r="BN38" s="9" t="str">
        <f ca="1">IF(OR(INDIRECT(CONCATENATE("'2018-09 (Д)'!J",TEXT(MATCH($C38,'2018-09 (Д)'!$C$2:$C$100,0)+1,0)))="Н/Д",INDIRECT(CONCATENATE("'2018-08 (Д)'!J",TEXT(MATCH($C38,'2018-08 (Д)'!$C$2:$C$100,0)+1,0)))="Н/Д",AND(INDIRECT(CONCATENATE("'2018-09 (Д)'!J",TEXT(MATCH($C38,'2018-09 (Д)'!$C$2:$C$100,0)+1,0)))="Н/Д",INDIRECT(CONCATENATE("'2018-08 (Д)'!J",TEXT(MATCH($C38,'2018-08 (Д)'!$C$2:$C$100,0)+1,0))))),"Н/Д",((INDIRECT(CONCATENATE("'2018-09 (Д)'!J",TEXT(MATCH($C38,'2018-09 (Д)'!$C$2:$C$100,0)+1,0)))-INDIRECT(CONCATENATE("'2018-08 (Д)'!J",TEXT(MATCH($C38,'2018-08 (Д)'!$C$2:$C$100,0)+1,0))))/INDIRECT(CONCATENATE("'2018-08 (Д)'!J",TEXT(MATCH($C38,'2018-08 (Д)'!$C$2:$C$100,0)+1,0))))*100)</f>
        <v>Н/Д</v>
      </c>
      <c r="BO38" s="9" t="str">
        <f ca="1">IF(OR(INDIRECT(CONCATENATE("'2018-10 (Д)'!J",TEXT(MATCH($C38,'2018-10 (Д)'!$C$2:$C$100,0)+1,0)))="Н/Д",INDIRECT(CONCATENATE("'2018-09 (Д)'!J",TEXT(MATCH($C38,'2018-09 (Д)'!$C$2:$C$100,0)+1,0)))="Н/Д",AND(INDIRECT(CONCATENATE("'2018-10 (Д)'!J",TEXT(MATCH($C38,'2018-10 (Д)'!$C$2:$C$100,0)+1,0)))="Н/Д",INDIRECT(CONCATENATE("'2018-09 (Д)'!J",TEXT(MATCH($C38,'2018-09 (Д)'!$C$2:$C$100,0)+1,0))))),"Н/Д",((INDIRECT(CONCATENATE("'2018-10 (Д)'!J",TEXT(MATCH($C38,'2018-10 (Д)'!$C$2:$C$100,0)+1,0)))-INDIRECT(CONCATENATE("'2018-09 (Д)'!J",TEXT(MATCH($C38,'2018-09 (Д)'!$C$2:$C$100,0)+1,0))))/INDIRECT(CONCATENATE("'2018-09 (Д)'!J",TEXT(MATCH($C38,'2018-09 (Д)'!$C$2:$C$100,0)+1,0))))*100)</f>
        <v>Н/Д</v>
      </c>
      <c r="BP38" s="9" t="str">
        <f ca="1">IF(OR(INDIRECT(CONCATENATE("'2018-11 (Д)'!J",TEXT(MATCH($C38,'2018-11 (Д)'!$C$2:$C$100,0)+1,0)))="Н/Д",INDIRECT(CONCATENATE("'2018-10 (Д)'!J",TEXT(MATCH($C38,'2018-10 (Д)'!$C$2:$C$100,0)+1,0)))="Н/Д",AND(INDIRECT(CONCATENATE("'2018-11 (Д)'!J",TEXT(MATCH($C38,'2018-11 (Д)'!$C$2:$C$100,0)+1,0)))="Н/Д",INDIRECT(CONCATENATE("'2018-10 (Д)'!J",TEXT(MATCH($C38,'2018-10 (Д)'!$C$2:$C$100,0)+1,0))))),"Н/Д",((INDIRECT(CONCATENATE("'2018-11 (Д)'!J",TEXT(MATCH($C38,'2018-11 (Д)'!$C$2:$C$100,0)+1,0)))-INDIRECT(CONCATENATE("'2018-10 (Д)'!J",TEXT(MATCH($C38,'2018-10 (Д)'!$C$2:$C$100,0)+1,0))))/INDIRECT(CONCATENATE("'2018-10 (Д)'!J",TEXT(MATCH($C38,'2018-10 (Д)'!$C$2:$C$100,0)+1,0))))*100)</f>
        <v>Н/Д</v>
      </c>
      <c r="BQ38" s="9" t="str">
        <f ca="1">IF(OR(INDIRECT(CONCATENATE("'2018-12 (Д)'!J",TEXT(MATCH($C38,'2018-12 (Д)'!$C$2:$C$100,0)+1,0)))="Н/Д",INDIRECT(CONCATENATE("'2018-11 (Д)'!J",TEXT(MATCH($C38,'2018-11 (Д)'!$C$2:$C$100,0)+1,0)))="Н/Д",AND(INDIRECT(CONCATENATE("'2018-12 (Д)'!J",TEXT(MATCH($C38,'2018-12 (Д)'!$C$2:$C$100,0)+1,0)))="Н/Д",INDIRECT(CONCATENATE("'2018-11 (Д)'!J",TEXT(MATCH($C38,'2018-11 (Д)'!$C$2:$C$100,0)+1,0))))),"Н/Д",((INDIRECT(CONCATENATE("'2018-12 (Д)'!J",TEXT(MATCH($C38,'2018-12 (Д)'!$C$2:$C$100,0)+1,0)))-INDIRECT(CONCATENATE("'2018-11 (Д)'!J",TEXT(MATCH($C38,'2018-11 (Д)'!$C$2:$C$100,0)+1,0))))/INDIRECT(CONCATENATE("'2018-11 (Д)'!J",TEXT(MATCH($C38,'2018-11 (Д)'!$C$2:$C$100,0)+1,0))))*100)</f>
        <v>Н/Д</v>
      </c>
      <c r="BR38" s="9"/>
      <c r="BS38" s="9">
        <f ca="1">IF(OR(INDIRECT(CONCATENATE("'2018-03 (Д)'!K",TEXT(MATCH($C38,'2018-03 (Д)'!$C$2:$C$100,0)+1,0)))="Н/Д",INDIRECT(CONCATENATE("'2018-02 (Д)'!K",TEXT(MATCH($C38,'2018-02 (Д)'!$C$2:$C$100,0)+1,0)))="Н/Д",AND(INDIRECT(CONCATENATE("'2018-03 (Д)'!K",TEXT(MATCH($C38,'2018-03 (Д)'!$C$2:$C$100,0)+1,0)))="Н/Д",INDIRECT(CONCATENATE("'2018-02 (Д)'!K",TEXT(MATCH($C38,'2018-02 (Д)'!$C$2:$C$100,0)+1,0))))),"Н/Д",((INDIRECT(CONCATENATE("'2018-03 (Д)'!K",TEXT(MATCH($C38,'2018-03 (Д)'!$C$2:$C$100,0)+1,0)))-INDIRECT(CONCATENATE("'2018-02 (Д)'!K",TEXT(MATCH($C38,'2018-02 (Д)'!$C$2:$C$100,0)+1,0))))/INDIRECT(CONCATENATE("'2018-02 (Д)'!K",TEXT(MATCH($C38,'2018-02 (Д)'!$C$2:$C$100,0)+1,0))))*100)</f>
        <v>-52.718761641382493</v>
      </c>
      <c r="BT38" s="9">
        <f ca="1">IF(OR(INDIRECT(CONCATENATE("'2018-04 (Д)'!K",TEXT(MATCH($C38,'2018-04 (Д)'!$C$2:$C$100,0)+1,0)))="Н/Д",INDIRECT(CONCATENATE("'2018-03 (Д)'!K",TEXT(MATCH($C38,'2018-03 (Д)'!$C$2:$C$100,0)+1,0)))="Н/Д",AND(INDIRECT(CONCATENATE("'2018-04 (Д)'!K",TEXT(MATCH($C38,'2018-04 (Д)'!$C$2:$C$100,0)+1,0)))="Н/Д",INDIRECT(CONCATENATE("'2018-03 (Д)'!K",TEXT(MATCH($C38,'2018-03 (Д)'!$C$2:$C$100,0)+1,0))))),"Н/Д",((INDIRECT(CONCATENATE("'2018-04 (Д)'!K",TEXT(MATCH($C38,'2018-04 (Д)'!$C$2:$C$100,0)+1,0)))-INDIRECT(CONCATENATE("'2018-03 (Д)'!K",TEXT(MATCH($C38,'2018-03 (Д)'!$C$2:$C$100,0)+1,0))))/INDIRECT(CONCATENATE("'2018-03 (Д)'!K",TEXT(MATCH($C38,'2018-03 (Д)'!$C$2:$C$100,0)+1,0))))*100)</f>
        <v>136.10314273017167</v>
      </c>
      <c r="BU38" s="9">
        <f ca="1">IF(OR(INDIRECT(CONCATENATE("'2018-05 (Д)'!K",TEXT(MATCH($C38,'2018-05 (Д)'!$C$2:$C$100,0)+1,0)))="Н/Д",INDIRECT(CONCATENATE("'2018-04 (Д)'!K",TEXT(MATCH($C38,'2018-04 (Д)'!$C$2:$C$100,0)+1,0)))="Н/Д",AND(INDIRECT(CONCATENATE("'2018-05 (Д)'!K",TEXT(MATCH($C38,'2018-05 (Д)'!$C$2:$C$100,0)+1,0)))="Н/Д",INDIRECT(CONCATENATE("'2018-04 (Д)'!K",TEXT(MATCH($C38,'2018-04 (Д)'!$C$2:$C$100,0)+1,0))))),"Н/Д",((INDIRECT(CONCATENATE("'2018-05 (Д)'!K",TEXT(MATCH($C38,'2018-05 (Д)'!$C$2:$C$100,0)+1,0)))-INDIRECT(CONCATENATE("'2018-04 (Д)'!K",TEXT(MATCH($C38,'2018-04 (Д)'!$C$2:$C$100,0)+1,0))))/INDIRECT(CONCATENATE("'2018-04 (Д)'!K",TEXT(MATCH($C38,'2018-04 (Д)'!$C$2:$C$100,0)+1,0))))*100)</f>
        <v>182.424955575479</v>
      </c>
      <c r="BV38" s="9">
        <f ca="1">IF(OR(INDIRECT(CONCATENATE("'2018-06 (Д)'!K",TEXT(MATCH($C38,'2018-06 (Д)'!$C$2:$C$100,0)+1,0)))="Н/Д",INDIRECT(CONCATENATE("'2018-05 (Д)'!K",TEXT(MATCH($C38,'2018-05 (Д)'!$C$2:$C$100,0)+1,0)))="Н/Д",AND(INDIRECT(CONCATENATE("'2018-06 (Д)'!K",TEXT(MATCH($C38,'2018-06 (Д)'!$C$2:$C$100,0)+1,0)))="Н/Д",INDIRECT(CONCATENATE("'2018-05 (Д)'!K",TEXT(MATCH($C38,'2018-05 (Д)'!$C$2:$C$100,0)+1,0))))),"Н/Д",((INDIRECT(CONCATENATE("'2018-06 (Д)'!K",TEXT(MATCH($C38,'2018-06 (Д)'!$C$2:$C$100,0)+1,0)))-INDIRECT(CONCATENATE("'2018-05 (Д)'!K",TEXT(MATCH($C38,'2018-05 (Д)'!$C$2:$C$100,0)+1,0))))/INDIRECT(CONCATENATE("'2018-05 (Д)'!K",TEXT(MATCH($C38,'2018-05 (Д)'!$C$2:$C$100,0)+1,0))))*100)</f>
        <v>-71.300005690906715</v>
      </c>
      <c r="BW38" s="9">
        <f ca="1">IF(OR(INDIRECT(CONCATENATE("'2018-07 (Д)'!K",TEXT(MATCH($C38,'2018-07 (Д)'!$C$2:$C$100,0)+1,0)))="Н/Д",INDIRECT(CONCATENATE("'2018-06 (Д)'!K",TEXT(MATCH($C38,'2018-06 (Д)'!$C$2:$C$100,0)+1,0)))="Н/Д",AND(INDIRECT(CONCATENATE("'2018-07 (Д)'!K",TEXT(MATCH($C38,'2018-07 (Д)'!$C$2:$C$100,0)+1,0)))="Н/Д",INDIRECT(CONCATENATE("'2018-06 (Д)'!K",TEXT(MATCH($C38,'2018-06 (Д)'!$C$2:$C$100,0)+1,0))))),"Н/Д",((INDIRECT(CONCATENATE("'2018-07 (Д)'!K",TEXT(MATCH($C38,'2018-07 (Д)'!$C$2:$C$100,0)+1,0)))-INDIRECT(CONCATENATE("'2018-06 (Д)'!K",TEXT(MATCH($C38,'2018-06 (Д)'!$C$2:$C$100,0)+1,0))))/INDIRECT(CONCATENATE("'2018-06 (Д)'!K",TEXT(MATCH($C38,'2018-06 (Д)'!$C$2:$C$100,0)+1,0))))*100)</f>
        <v>-42.14448670371246</v>
      </c>
      <c r="BX38" s="9">
        <f ca="1">IF(OR(INDIRECT(CONCATENATE("'2018-08 (Д)'!K",TEXT(MATCH($C38,'2018-08 (Д)'!$C$2:$C$100,0)+1,0)))="Н/Д",INDIRECT(CONCATENATE("'2018-07 (Д)'!K",TEXT(MATCH($C38,'2018-07 (Д)'!$C$2:$C$100,0)+1,0)))="Н/Д",AND(INDIRECT(CONCATENATE("'2018-08 (Д)'!K",TEXT(MATCH($C38,'2018-08 (Д)'!$C$2:$C$100,0)+1,0)))="Н/Д",INDIRECT(CONCATENATE("'2018-07 (Д)'!K",TEXT(MATCH($C38,'2018-07 (Д)'!$C$2:$C$100,0)+1,0))))),"Н/Д",((INDIRECT(CONCATENATE("'2018-08 (Д)'!K",TEXT(MATCH($C38,'2018-08 (Д)'!$C$2:$C$100,0)+1,0)))-INDIRECT(CONCATENATE("'2018-07 (Д)'!K",TEXT(MATCH($C38,'2018-07 (Д)'!$C$2:$C$100,0)+1,0))))/INDIRECT(CONCATENATE("'2018-07 (Д)'!K",TEXT(MATCH($C38,'2018-07 (Д)'!$C$2:$C$100,0)+1,0))))*100)</f>
        <v>281.84027627295848</v>
      </c>
      <c r="BY38" s="9">
        <f ca="1">IF(OR(INDIRECT(CONCATENATE("'2018-09 (Д)'!K",TEXT(MATCH($C38,'2018-09 (Д)'!$C$2:$C$100,0)+1,0)))="Н/Д",INDIRECT(CONCATENATE("'2018-08 (Д)'!K",TEXT(MATCH($C38,'2018-08 (Д)'!$C$2:$C$100,0)+1,0)))="Н/Д",AND(INDIRECT(CONCATENATE("'2018-09 (Д)'!K",TEXT(MATCH($C38,'2018-09 (Д)'!$C$2:$C$100,0)+1,0)))="Н/Д",INDIRECT(CONCATENATE("'2018-08 (Д)'!K",TEXT(MATCH($C38,'2018-08 (Д)'!$C$2:$C$100,0)+1,0))))),"Н/Д",((INDIRECT(CONCATENATE("'2018-09 (Д)'!K",TEXT(MATCH($C38,'2018-09 (Д)'!$C$2:$C$100,0)+1,0)))-INDIRECT(CONCATENATE("'2018-08 (Д)'!K",TEXT(MATCH($C38,'2018-08 (Д)'!$C$2:$C$100,0)+1,0))))/INDIRECT(CONCATENATE("'2018-08 (Д)'!K",TEXT(MATCH($C38,'2018-08 (Д)'!$C$2:$C$100,0)+1,0))))*100)</f>
        <v>-78.575558083872565</v>
      </c>
      <c r="BZ38" s="9">
        <f ca="1">IF(OR(INDIRECT(CONCATENATE("'2018-10 (Д)'!K",TEXT(MATCH($C38,'2018-10 (Д)'!$C$2:$C$100,0)+1,0)))="Н/Д",INDIRECT(CONCATENATE("'2018-09 (Д)'!K",TEXT(MATCH($C38,'2018-09 (Д)'!$C$2:$C$100,0)+1,0)))="Н/Д",AND(INDIRECT(CONCATENATE("'2018-10 (Д)'!K",TEXT(MATCH($C38,'2018-10 (Д)'!$C$2:$C$100,0)+1,0)))="Н/Д",INDIRECT(CONCATENATE("'2018-09 (Д)'!K",TEXT(MATCH($C38,'2018-09 (Д)'!$C$2:$C$100,0)+1,0))))),"Н/Д",((INDIRECT(CONCATENATE("'2018-10 (Д)'!K",TEXT(MATCH($C38,'2018-10 (Д)'!$C$2:$C$100,0)+1,0)))-INDIRECT(CONCATENATE("'2018-09 (Д)'!K",TEXT(MATCH($C38,'2018-09 (Д)'!$C$2:$C$100,0)+1,0))))/INDIRECT(CONCATENATE("'2018-09 (Д)'!K",TEXT(MATCH($C38,'2018-09 (Д)'!$C$2:$C$100,0)+1,0))))*100)</f>
        <v>-42.727027365120861</v>
      </c>
      <c r="CA38" s="9">
        <f ca="1">IF(OR(INDIRECT(CONCATENATE("'2018-11 (Д)'!K",TEXT(MATCH($C38,'2018-11 (Д)'!$C$2:$C$100,0)+1,0)))="Н/Д",INDIRECT(CONCATENATE("'2018-10 (Д)'!K",TEXT(MATCH($C38,'2018-10 (Д)'!$C$2:$C$100,0)+1,0)))="Н/Д",AND(INDIRECT(CONCATENATE("'2018-11 (Д)'!K",TEXT(MATCH($C38,'2018-11 (Д)'!$C$2:$C$100,0)+1,0)))="Н/Д",INDIRECT(CONCATENATE("'2018-10 (Д)'!K",TEXT(MATCH($C38,'2018-10 (Д)'!$C$2:$C$100,0)+1,0))))),"Н/Д",((INDIRECT(CONCATENATE("'2018-11 (Д)'!K",TEXT(MATCH($C38,'2018-11 (Д)'!$C$2:$C$100,0)+1,0)))-INDIRECT(CONCATENATE("'2018-10 (Д)'!K",TEXT(MATCH($C38,'2018-10 (Д)'!$C$2:$C$100,0)+1,0))))/INDIRECT(CONCATENATE("'2018-10 (Д)'!K",TEXT(MATCH($C38,'2018-10 (Д)'!$C$2:$C$100,0)+1,0))))*100)</f>
        <v>702.11695875878024</v>
      </c>
      <c r="CB38" s="9">
        <f ca="1">IF(OR(INDIRECT(CONCATENATE("'2018-12 (Д)'!K",TEXT(MATCH($C38,'2018-12 (Д)'!$C$2:$C$100,0)+1,0)))="Н/Д",INDIRECT(CONCATENATE("'2018-11 (Д)'!K",TEXT(MATCH($C38,'2018-11 (Д)'!$C$2:$C$100,0)+1,0)))="Н/Д",AND(INDIRECT(CONCATENATE("'2018-12 (Д)'!K",TEXT(MATCH($C38,'2018-12 (Д)'!$C$2:$C$100,0)+1,0)))="Н/Д",INDIRECT(CONCATENATE("'2018-11 (Д)'!K",TEXT(MATCH($C38,'2018-11 (Д)'!$C$2:$C$100,0)+1,0))))),"Н/Д",((INDIRECT(CONCATENATE("'2018-12 (Д)'!K",TEXT(MATCH($C38,'2018-12 (Д)'!$C$2:$C$100,0)+1,0)))-INDIRECT(CONCATENATE("'2018-11 (Д)'!K",TEXT(MATCH($C38,'2018-11 (Д)'!$C$2:$C$100,0)+1,0))))/INDIRECT(CONCATENATE("'2018-11 (Д)'!K",TEXT(MATCH($C38,'2018-11 (Д)'!$C$2:$C$100,0)+1,0))))*100)</f>
        <v>-81.568809739769875</v>
      </c>
      <c r="CC38" s="9"/>
      <c r="CD38" s="9">
        <f ca="1">IF(OR(INDIRECT(CONCATENATE("'2018-03 (Д)'!L",TEXT(MATCH($C38,'2018-03 (Д)'!$C$2:$C$100,0)+1,0)))="Н/Д",INDIRECT(CONCATENATE("'2018-02 (Д)'!L",TEXT(MATCH($C38,'2018-02 (Д)'!$C$2:$C$100,0)+1,0)))="Н/Д",AND(INDIRECT(CONCATENATE("'2018-03 (Д)'!L",TEXT(MATCH($C38,'2018-03 (Д)'!$C$2:$C$100,0)+1,0)))="Н/Д",INDIRECT(CONCATENATE("'2018-02 (Д)'!L",TEXT(MATCH($C38,'2018-02 (Д)'!$C$2:$C$100,0)+1,0))))),"Н/Д",((INDIRECT(CONCATENATE("'2018-03 (Д)'!L",TEXT(MATCH($C38,'2018-03 (Д)'!$C$2:$C$100,0)+1,0)))-INDIRECT(CONCATENATE("'2018-02 (Д)'!L",TEXT(MATCH($C38,'2018-02 (Д)'!$C$2:$C$100,0)+1,0))))/INDIRECT(CONCATENATE("'2018-02 (Д)'!L",TEXT(MATCH($C38,'2018-02 (Д)'!$C$2:$C$100,0)+1,0))))*100)</f>
        <v>28.893133669201891</v>
      </c>
      <c r="CE38" s="9">
        <f ca="1">IF(OR(INDIRECT(CONCATENATE("'2018-04 (Д)'!L",TEXT(MATCH($C38,'2018-04 (Д)'!$C$2:$C$100,0)+1,0)))="Н/Д",INDIRECT(CONCATENATE("'2018-03 (Д)'!L",TEXT(MATCH($C38,'2018-03 (Д)'!$C$2:$C$100,0)+1,0)))="Н/Д",AND(INDIRECT(CONCATENATE("'2018-04 (Д)'!L",TEXT(MATCH($C38,'2018-04 (Д)'!$C$2:$C$100,0)+1,0)))="Н/Д",INDIRECT(CONCATENATE("'2018-03 (Д)'!L",TEXT(MATCH($C38,'2018-03 (Д)'!$C$2:$C$100,0)+1,0))))),"Н/Д",((INDIRECT(CONCATENATE("'2018-04 (Д)'!L",TEXT(MATCH($C38,'2018-04 (Д)'!$C$2:$C$100,0)+1,0)))-INDIRECT(CONCATENATE("'2018-03 (Д)'!L",TEXT(MATCH($C38,'2018-03 (Д)'!$C$2:$C$100,0)+1,0))))/INDIRECT(CONCATENATE("'2018-03 (Д)'!L",TEXT(MATCH($C38,'2018-03 (Д)'!$C$2:$C$100,0)+1,0))))*100)</f>
        <v>249.76594843320319</v>
      </c>
      <c r="CF38" s="9">
        <f ca="1">IF(OR(INDIRECT(CONCATENATE("'2018-05 (Д)'!L",TEXT(MATCH($C38,'2018-05 (Д)'!$C$2:$C$100,0)+1,0)))="Н/Д",INDIRECT(CONCATENATE("'2018-04 (Д)'!L",TEXT(MATCH($C38,'2018-04 (Д)'!$C$2:$C$100,0)+1,0)))="Н/Д",AND(INDIRECT(CONCATENATE("'2018-05 (Д)'!L",TEXT(MATCH($C38,'2018-05 (Д)'!$C$2:$C$100,0)+1,0)))="Н/Д",INDIRECT(CONCATENATE("'2018-04 (Д)'!L",TEXT(MATCH($C38,'2018-04 (Д)'!$C$2:$C$100,0)+1,0))))),"Н/Д",((INDIRECT(CONCATENATE("'2018-05 (Д)'!L",TEXT(MATCH($C38,'2018-05 (Д)'!$C$2:$C$100,0)+1,0)))-INDIRECT(CONCATENATE("'2018-04 (Д)'!L",TEXT(MATCH($C38,'2018-04 (Д)'!$C$2:$C$100,0)+1,0))))/INDIRECT(CONCATENATE("'2018-04 (Д)'!L",TEXT(MATCH($C38,'2018-04 (Д)'!$C$2:$C$100,0)+1,0))))*100)</f>
        <v>603.19853303125558</v>
      </c>
      <c r="CG38" s="9">
        <f ca="1">IF(OR(INDIRECT(CONCATENATE("'2018-06 (Д)'!L",TEXT(MATCH($C38,'2018-06 (Д)'!$C$2:$C$100,0)+1,0)))="Н/Д",INDIRECT(CONCATENATE("'2018-05 (Д)'!L",TEXT(MATCH($C38,'2018-05 (Д)'!$C$2:$C$100,0)+1,0)))="Н/Д",AND(INDIRECT(CONCATENATE("'2018-06 (Д)'!L",TEXT(MATCH($C38,'2018-06 (Д)'!$C$2:$C$100,0)+1,0)))="Н/Д",INDIRECT(CONCATENATE("'2018-05 (Д)'!L",TEXT(MATCH($C38,'2018-05 (Д)'!$C$2:$C$100,0)+1,0))))),"Н/Д",((INDIRECT(CONCATENATE("'2018-06 (Д)'!L",TEXT(MATCH($C38,'2018-06 (Д)'!$C$2:$C$100,0)+1,0)))-INDIRECT(CONCATENATE("'2018-05 (Д)'!L",TEXT(MATCH($C38,'2018-05 (Д)'!$C$2:$C$100,0)+1,0))))/INDIRECT(CONCATENATE("'2018-05 (Д)'!L",TEXT(MATCH($C38,'2018-05 (Д)'!$C$2:$C$100,0)+1,0))))*100)</f>
        <v>18.873737482419024</v>
      </c>
      <c r="CH38" s="9">
        <f ca="1">IF(OR(INDIRECT(CONCATENATE("'2018-07 (Д)'!L",TEXT(MATCH($C38,'2018-07 (Д)'!$C$2:$C$100,0)+1,0)))="Н/Д",INDIRECT(CONCATENATE("'2018-06 (Д)'!L",TEXT(MATCH($C38,'2018-06 (Д)'!$C$2:$C$100,0)+1,0)))="Н/Д",AND(INDIRECT(CONCATENATE("'2018-07 (Д)'!L",TEXT(MATCH($C38,'2018-07 (Д)'!$C$2:$C$100,0)+1,0)))="Н/Д",INDIRECT(CONCATENATE("'2018-06 (Д)'!L",TEXT(MATCH($C38,'2018-06 (Д)'!$C$2:$C$100,0)+1,0))))),"Н/Д",((INDIRECT(CONCATENATE("'2018-07 (Д)'!L",TEXT(MATCH($C38,'2018-07 (Д)'!$C$2:$C$100,0)+1,0)))-INDIRECT(CONCATENATE("'2018-06 (Д)'!L",TEXT(MATCH($C38,'2018-06 (Д)'!$C$2:$C$100,0)+1,0))))/INDIRECT(CONCATENATE("'2018-06 (Д)'!L",TEXT(MATCH($C38,'2018-06 (Д)'!$C$2:$C$100,0)+1,0))))*100)</f>
        <v>-98.553979110419661</v>
      </c>
      <c r="CI38" s="9">
        <f ca="1">IF(OR(INDIRECT(CONCATENATE("'2018-08 (Д)'!L",TEXT(MATCH($C38,'2018-08 (Д)'!$C$2:$C$100,0)+1,0)))="Н/Д",INDIRECT(CONCATENATE("'2018-07 (Д)'!L",TEXT(MATCH($C38,'2018-07 (Д)'!$C$2:$C$100,0)+1,0)))="Н/Д",AND(INDIRECT(CONCATENATE("'2018-08 (Д)'!L",TEXT(MATCH($C38,'2018-08 (Д)'!$C$2:$C$100,0)+1,0)))="Н/Д",INDIRECT(CONCATENATE("'2018-07 (Д)'!L",TEXT(MATCH($C38,'2018-07 (Д)'!$C$2:$C$100,0)+1,0))))),"Н/Д",((INDIRECT(CONCATENATE("'2018-08 (Д)'!L",TEXT(MATCH($C38,'2018-08 (Д)'!$C$2:$C$100,0)+1,0)))-INDIRECT(CONCATENATE("'2018-07 (Д)'!L",TEXT(MATCH($C38,'2018-07 (Д)'!$C$2:$C$100,0)+1,0))))/INDIRECT(CONCATENATE("'2018-07 (Д)'!L",TEXT(MATCH($C38,'2018-07 (Д)'!$C$2:$C$100,0)+1,0))))*100)</f>
        <v>5261.262190892262</v>
      </c>
      <c r="CJ38" s="9">
        <f ca="1">IF(OR(INDIRECT(CONCATENATE("'2018-09 (Д)'!L",TEXT(MATCH($C38,'2018-09 (Д)'!$C$2:$C$100,0)+1,0)))="Н/Д",INDIRECT(CONCATENATE("'2018-08 (Д)'!L",TEXT(MATCH($C38,'2018-08 (Д)'!$C$2:$C$100,0)+1,0)))="Н/Д",AND(INDIRECT(CONCATENATE("'2018-09 (Д)'!L",TEXT(MATCH($C38,'2018-09 (Д)'!$C$2:$C$100,0)+1,0)))="Н/Д",INDIRECT(CONCATENATE("'2018-08 (Д)'!L",TEXT(MATCH($C38,'2018-08 (Д)'!$C$2:$C$100,0)+1,0))))),"Н/Д",((INDIRECT(CONCATENATE("'2018-09 (Д)'!L",TEXT(MATCH($C38,'2018-09 (Д)'!$C$2:$C$100,0)+1,0)))-INDIRECT(CONCATENATE("'2018-08 (Д)'!L",TEXT(MATCH($C38,'2018-08 (Д)'!$C$2:$C$100,0)+1,0))))/INDIRECT(CONCATENATE("'2018-08 (Д)'!L",TEXT(MATCH($C38,'2018-08 (Д)'!$C$2:$C$100,0)+1,0))))*100)</f>
        <v>-57.527054066682638</v>
      </c>
      <c r="CK38" s="9">
        <f ca="1">IF(OR(INDIRECT(CONCATENATE("'2018-10 (Д)'!L",TEXT(MATCH($C38,'2018-10 (Д)'!$C$2:$C$100,0)+1,0)))="Н/Д",INDIRECT(CONCATENATE("'2018-09 (Д)'!L",TEXT(MATCH($C38,'2018-09 (Д)'!$C$2:$C$100,0)+1,0)))="Н/Д",AND(INDIRECT(CONCATENATE("'2018-10 (Д)'!L",TEXT(MATCH($C38,'2018-10 (Д)'!$C$2:$C$100,0)+1,0)))="Н/Д",INDIRECT(CONCATENATE("'2018-09 (Д)'!L",TEXT(MATCH($C38,'2018-09 (Д)'!$C$2:$C$100,0)+1,0))))),"Н/Д",((INDIRECT(CONCATENATE("'2018-10 (Д)'!L",TEXT(MATCH($C38,'2018-10 (Д)'!$C$2:$C$100,0)+1,0)))-INDIRECT(CONCATENATE("'2018-09 (Д)'!L",TEXT(MATCH($C38,'2018-09 (Д)'!$C$2:$C$100,0)+1,0))))/INDIRECT(CONCATENATE("'2018-09 (Д)'!L",TEXT(MATCH($C38,'2018-09 (Д)'!$C$2:$C$100,0)+1,0))))*100)</f>
        <v>-87.30037544340108</v>
      </c>
      <c r="CL38" s="9">
        <f ca="1">IF(OR(INDIRECT(CONCATENATE("'2018-11 (Д)'!L",TEXT(MATCH($C38,'2018-11 (Д)'!$C$2:$C$100,0)+1,0)))="Н/Д",INDIRECT(CONCATENATE("'2018-10 (Д)'!L",TEXT(MATCH($C38,'2018-10 (Д)'!$C$2:$C$100,0)+1,0)))="Н/Д",AND(INDIRECT(CONCATENATE("'2018-11 (Д)'!L",TEXT(MATCH($C38,'2018-11 (Д)'!$C$2:$C$100,0)+1,0)))="Н/Д",INDIRECT(CONCATENATE("'2018-10 (Д)'!L",TEXT(MATCH($C38,'2018-10 (Д)'!$C$2:$C$100,0)+1,0))))),"Н/Д",((INDIRECT(CONCATENATE("'2018-11 (Д)'!L",TEXT(MATCH($C38,'2018-11 (Д)'!$C$2:$C$100,0)+1,0)))-INDIRECT(CONCATENATE("'2018-10 (Д)'!L",TEXT(MATCH($C38,'2018-10 (Д)'!$C$2:$C$100,0)+1,0))))/INDIRECT(CONCATENATE("'2018-10 (Д)'!L",TEXT(MATCH($C38,'2018-10 (Д)'!$C$2:$C$100,0)+1,0))))*100)</f>
        <v>1842.6497780377595</v>
      </c>
      <c r="CM38" s="9">
        <f ca="1">IF(OR(INDIRECT(CONCATENATE("'2018-12 (Д)'!L",TEXT(MATCH($C38,'2018-12 (Д)'!$C$2:$C$100,0)+1,0)))="Н/Д",INDIRECT(CONCATENATE("'2018-11 (Д)'!L",TEXT(MATCH($C38,'2018-11 (Д)'!$C$2:$C$100,0)+1,0)))="Н/Д",AND(INDIRECT(CONCATENATE("'2018-12 (Д)'!L",TEXT(MATCH($C38,'2018-12 (Д)'!$C$2:$C$100,0)+1,0)))="Н/Д",INDIRECT(CONCATENATE("'2018-11 (Д)'!L",TEXT(MATCH($C38,'2018-11 (Д)'!$C$2:$C$100,0)+1,0))))),"Н/Д",((INDIRECT(CONCATENATE("'2018-12 (Д)'!L",TEXT(MATCH($C38,'2018-12 (Д)'!$C$2:$C$100,0)+1,0)))-INDIRECT(CONCATENATE("'2018-11 (Д)'!L",TEXT(MATCH($C38,'2018-11 (Д)'!$C$2:$C$100,0)+1,0))))/INDIRECT(CONCATENATE("'2018-11 (Д)'!L",TEXT(MATCH($C38,'2018-11 (Д)'!$C$2:$C$100,0)+1,0))))*100)</f>
        <v>-50.330597109259415</v>
      </c>
      <c r="CN38" s="9"/>
      <c r="CO38" s="9">
        <f ca="1">IF(OR(INDIRECT(CONCATENATE("'2018-03 (Д)'!M",TEXT(MATCH($C38,'2018-03 (Д)'!$C$2:$C$100,0)+1,0)))="Н/Д",INDIRECT(CONCATENATE("'2018-02 (Д)'!M",TEXT(MATCH($C38,'2018-02 (Д)'!$C$2:$C$100,0)+1,0)))="Н/Д",AND(INDIRECT(CONCATENATE("'2018-03 (Д)'!M",TEXT(MATCH($C38,'2018-03 (Д)'!$C$2:$C$100,0)+1,0)))="Н/Д",INDIRECT(CONCATENATE("'2018-02 (Д)'!M",TEXT(MATCH($C38,'2018-02 (Д)'!$C$2:$C$100,0)+1,0))))),"Н/Д",((INDIRECT(CONCATENATE("'2018-03 (Д)'!M",TEXT(MATCH($C38,'2018-03 (Д)'!$C$2:$C$100,0)+1,0)))-INDIRECT(CONCATENATE("'2018-02 (Д)'!M",TEXT(MATCH($C38,'2018-02 (Д)'!$C$2:$C$100,0)+1,0))))/INDIRECT(CONCATENATE("'2018-02 (Д)'!M",TEXT(MATCH($C38,'2018-02 (Д)'!$C$2:$C$100,0)+1,0))))*100)</f>
        <v>32.308700460754039</v>
      </c>
      <c r="CP38" s="9">
        <f ca="1">IF(OR(INDIRECT(CONCATENATE("'2018-04 (Д)'!M",TEXT(MATCH($C38,'2018-04 (Д)'!$C$2:$C$100,0)+1,0)))="Н/Д",INDIRECT(CONCATENATE("'2018-03 (Д)'!M",TEXT(MATCH($C38,'2018-03 (Д)'!$C$2:$C$100,0)+1,0)))="Н/Д",AND(INDIRECT(CONCATENATE("'2018-04 (Д)'!M",TEXT(MATCH($C38,'2018-04 (Д)'!$C$2:$C$100,0)+1,0)))="Н/Д",INDIRECT(CONCATENATE("'2018-03 (Д)'!M",TEXT(MATCH($C38,'2018-03 (Д)'!$C$2:$C$100,0)+1,0))))),"Н/Д",((INDIRECT(CONCATENATE("'2018-04 (Д)'!M",TEXT(MATCH($C38,'2018-04 (Д)'!$C$2:$C$100,0)+1,0)))-INDIRECT(CONCATENATE("'2018-03 (Д)'!M",TEXT(MATCH($C38,'2018-03 (Д)'!$C$2:$C$100,0)+1,0))))/INDIRECT(CONCATENATE("'2018-03 (Д)'!M",TEXT(MATCH($C38,'2018-03 (Д)'!$C$2:$C$100,0)+1,0))))*100)</f>
        <v>-25.283414974171851</v>
      </c>
      <c r="CQ38" s="9">
        <f ca="1">IF(OR(INDIRECT(CONCATENATE("'2018-05 (Д)'!M",TEXT(MATCH($C38,'2018-05 (Д)'!$C$2:$C$100,0)+1,0)))="Н/Д",INDIRECT(CONCATENATE("'2018-04 (Д)'!M",TEXT(MATCH($C38,'2018-04 (Д)'!$C$2:$C$100,0)+1,0)))="Н/Д",AND(INDIRECT(CONCATENATE("'2018-05 (Д)'!M",TEXT(MATCH($C38,'2018-05 (Д)'!$C$2:$C$100,0)+1,0)))="Н/Д",INDIRECT(CONCATENATE("'2018-04 (Д)'!M",TEXT(MATCH($C38,'2018-04 (Д)'!$C$2:$C$100,0)+1,0))))),"Н/Д",((INDIRECT(CONCATENATE("'2018-05 (Д)'!M",TEXT(MATCH($C38,'2018-05 (Д)'!$C$2:$C$100,0)+1,0)))-INDIRECT(CONCATENATE("'2018-04 (Д)'!M",TEXT(MATCH($C38,'2018-04 (Д)'!$C$2:$C$100,0)+1,0))))/INDIRECT(CONCATENATE("'2018-04 (Д)'!M",TEXT(MATCH($C38,'2018-04 (Д)'!$C$2:$C$100,0)+1,0))))*100)</f>
        <v>2.9961008812344549</v>
      </c>
      <c r="CR38" s="9">
        <f ca="1">IF(OR(INDIRECT(CONCATENATE("'2018-06 (Д)'!M",TEXT(MATCH($C38,'2018-06 (Д)'!$C$2:$C$100,0)+1,0)))="Н/Д",INDIRECT(CONCATENATE("'2018-05 (Д)'!M",TEXT(MATCH($C38,'2018-05 (Д)'!$C$2:$C$100,0)+1,0)))="Н/Д",AND(INDIRECT(CONCATENATE("'2018-06 (Д)'!M",TEXT(MATCH($C38,'2018-06 (Д)'!$C$2:$C$100,0)+1,0)))="Н/Д",INDIRECT(CONCATENATE("'2018-05 (Д)'!M",TEXT(MATCH($C38,'2018-05 (Д)'!$C$2:$C$100,0)+1,0))))),"Н/Д",((INDIRECT(CONCATENATE("'2018-06 (Д)'!M",TEXT(MATCH($C38,'2018-06 (Д)'!$C$2:$C$100,0)+1,0)))-INDIRECT(CONCATENATE("'2018-05 (Д)'!M",TEXT(MATCH($C38,'2018-05 (Д)'!$C$2:$C$100,0)+1,0))))/INDIRECT(CONCATENATE("'2018-05 (Д)'!M",TEXT(MATCH($C38,'2018-05 (Д)'!$C$2:$C$100,0)+1,0))))*100)</f>
        <v>117.34004129035796</v>
      </c>
      <c r="CS38" s="9">
        <f ca="1">IF(OR(INDIRECT(CONCATENATE("'2018-07 (Д)'!M",TEXT(MATCH($C38,'2018-07 (Д)'!$C$2:$C$100,0)+1,0)))="Н/Д",INDIRECT(CONCATENATE("'2018-06 (Д)'!M",TEXT(MATCH($C38,'2018-06 (Д)'!$C$2:$C$100,0)+1,0)))="Н/Д",AND(INDIRECT(CONCATENATE("'2018-07 (Д)'!M",TEXT(MATCH($C38,'2018-07 (Д)'!$C$2:$C$100,0)+1,0)))="Н/Д",INDIRECT(CONCATENATE("'2018-06 (Д)'!M",TEXT(MATCH($C38,'2018-06 (Д)'!$C$2:$C$100,0)+1,0))))),"Н/Д",((INDIRECT(CONCATENATE("'2018-07 (Д)'!M",TEXT(MATCH($C38,'2018-07 (Д)'!$C$2:$C$100,0)+1,0)))-INDIRECT(CONCATENATE("'2018-06 (Д)'!M",TEXT(MATCH($C38,'2018-06 (Д)'!$C$2:$C$100,0)+1,0))))/INDIRECT(CONCATENATE("'2018-06 (Д)'!M",TEXT(MATCH($C38,'2018-06 (Д)'!$C$2:$C$100,0)+1,0))))*100)</f>
        <v>-30.637725518752234</v>
      </c>
      <c r="CT38" s="9">
        <f ca="1">IF(OR(INDIRECT(CONCATENATE("'2018-08 (Д)'!M",TEXT(MATCH($C38,'2018-08 (Д)'!$C$2:$C$100,0)+1,0)))="Н/Д",INDIRECT(CONCATENATE("'2018-07 (Д)'!M",TEXT(MATCH($C38,'2018-07 (Д)'!$C$2:$C$100,0)+1,0)))="Н/Д",AND(INDIRECT(CONCATENATE("'2018-08 (Д)'!M",TEXT(MATCH($C38,'2018-08 (Д)'!$C$2:$C$100,0)+1,0)))="Н/Д",INDIRECT(CONCATENATE("'2018-07 (Д)'!M",TEXT(MATCH($C38,'2018-07 (Д)'!$C$2:$C$100,0)+1,0))))),"Н/Д",((INDIRECT(CONCATENATE("'2018-08 (Д)'!M",TEXT(MATCH($C38,'2018-08 (Д)'!$C$2:$C$100,0)+1,0)))-INDIRECT(CONCATENATE("'2018-07 (Д)'!M",TEXT(MATCH($C38,'2018-07 (Д)'!$C$2:$C$100,0)+1,0))))/INDIRECT(CONCATENATE("'2018-07 (Д)'!M",TEXT(MATCH($C38,'2018-07 (Д)'!$C$2:$C$100,0)+1,0))))*100)</f>
        <v>-7.889097239689276</v>
      </c>
      <c r="CU38" s="9">
        <f ca="1">IF(OR(INDIRECT(CONCATENATE("'2018-09 (Д)'!M",TEXT(MATCH($C38,'2018-09 (Д)'!$C$2:$C$100,0)+1,0)))="Н/Д",INDIRECT(CONCATENATE("'2018-08 (Д)'!M",TEXT(MATCH($C38,'2018-08 (Д)'!$C$2:$C$100,0)+1,0)))="Н/Д",AND(INDIRECT(CONCATENATE("'2018-09 (Д)'!M",TEXT(MATCH($C38,'2018-09 (Д)'!$C$2:$C$100,0)+1,0)))="Н/Д",INDIRECT(CONCATENATE("'2018-08 (Д)'!M",TEXT(MATCH($C38,'2018-08 (Д)'!$C$2:$C$100,0)+1,0))))),"Н/Д",((INDIRECT(CONCATENATE("'2018-09 (Д)'!M",TEXT(MATCH($C38,'2018-09 (Д)'!$C$2:$C$100,0)+1,0)))-INDIRECT(CONCATENATE("'2018-08 (Д)'!M",TEXT(MATCH($C38,'2018-08 (Д)'!$C$2:$C$100,0)+1,0))))/INDIRECT(CONCATENATE("'2018-08 (Д)'!M",TEXT(MATCH($C38,'2018-08 (Д)'!$C$2:$C$100,0)+1,0))))*100)</f>
        <v>11.512872393629921</v>
      </c>
      <c r="CV38" s="9">
        <f ca="1">IF(OR(INDIRECT(CONCATENATE("'2018-10 (Д)'!M",TEXT(MATCH($C38,'2018-10 (Д)'!$C$2:$C$100,0)+1,0)))="Н/Д",INDIRECT(CONCATENATE("'2018-09 (Д)'!M",TEXT(MATCH($C38,'2018-09 (Д)'!$C$2:$C$100,0)+1,0)))="Н/Д",AND(INDIRECT(CONCATENATE("'2018-10 (Д)'!M",TEXT(MATCH($C38,'2018-10 (Д)'!$C$2:$C$100,0)+1,0)))="Н/Д",INDIRECT(CONCATENATE("'2018-09 (Д)'!M",TEXT(MATCH($C38,'2018-09 (Д)'!$C$2:$C$100,0)+1,0))))),"Н/Д",((INDIRECT(CONCATENATE("'2018-10 (Д)'!M",TEXT(MATCH($C38,'2018-10 (Д)'!$C$2:$C$100,0)+1,0)))-INDIRECT(CONCATENATE("'2018-09 (Д)'!M",TEXT(MATCH($C38,'2018-09 (Д)'!$C$2:$C$100,0)+1,0))))/INDIRECT(CONCATENATE("'2018-09 (Д)'!M",TEXT(MATCH($C38,'2018-09 (Д)'!$C$2:$C$100,0)+1,0))))*100)</f>
        <v>12.826588570162475</v>
      </c>
      <c r="CW38" s="9">
        <f ca="1">IF(OR(INDIRECT(CONCATENATE("'2018-11 (Д)'!M",TEXT(MATCH($C38,'2018-11 (Д)'!$C$2:$C$100,0)+1,0)))="Н/Д",INDIRECT(CONCATENATE("'2018-10 (Д)'!M",TEXT(MATCH($C38,'2018-10 (Д)'!$C$2:$C$100,0)+1,0)))="Н/Д",AND(INDIRECT(CONCATENATE("'2018-11 (Д)'!M",TEXT(MATCH($C38,'2018-11 (Д)'!$C$2:$C$100,0)+1,0)))="Н/Д",INDIRECT(CONCATENATE("'2018-10 (Д)'!M",TEXT(MATCH($C38,'2018-10 (Д)'!$C$2:$C$100,0)+1,0))))),"Н/Д",((INDIRECT(CONCATENATE("'2018-11 (Д)'!M",TEXT(MATCH($C38,'2018-11 (Д)'!$C$2:$C$100,0)+1,0)))-INDIRECT(CONCATENATE("'2018-10 (Д)'!M",TEXT(MATCH($C38,'2018-10 (Д)'!$C$2:$C$100,0)+1,0))))/INDIRECT(CONCATENATE("'2018-10 (Д)'!M",TEXT(MATCH($C38,'2018-10 (Д)'!$C$2:$C$100,0)+1,0))))*100)</f>
        <v>7.9200975947272392</v>
      </c>
      <c r="CX38" s="9">
        <f ca="1">IF(OR(INDIRECT(CONCATENATE("'2018-12 (Д)'!M",TEXT(MATCH($C38,'2018-12 (Д)'!$C$2:$C$100,0)+1,0)))="Н/Д",INDIRECT(CONCATENATE("'2018-11 (Д)'!M",TEXT(MATCH($C38,'2018-11 (Д)'!$C$2:$C$100,0)+1,0)))="Н/Д",AND(INDIRECT(CONCATENATE("'2018-12 (Д)'!M",TEXT(MATCH($C38,'2018-12 (Д)'!$C$2:$C$100,0)+1,0)))="Н/Д",INDIRECT(CONCATENATE("'2018-11 (Д)'!M",TEXT(MATCH($C38,'2018-11 (Д)'!$C$2:$C$100,0)+1,0))))),"Н/Д",((INDIRECT(CONCATENATE("'2018-12 (Д)'!M",TEXT(MATCH($C38,'2018-12 (Д)'!$C$2:$C$100,0)+1,0)))-INDIRECT(CONCATENATE("'2018-11 (Д)'!M",TEXT(MATCH($C38,'2018-11 (Д)'!$C$2:$C$100,0)+1,0))))/INDIRECT(CONCATENATE("'2018-11 (Д)'!M",TEXT(MATCH($C38,'2018-11 (Д)'!$C$2:$C$100,0)+1,0))))*100)</f>
        <v>30.389640855491386</v>
      </c>
      <c r="CY38" s="9"/>
      <c r="CZ38" s="9">
        <f ca="1">IF(OR(INDIRECT(CONCATENATE("'2018-03 (Д)'!N",TEXT(MATCH($C38,'2018-03 (Д)'!$C$2:$C$100,0)+1,0)))="Н/Д",INDIRECT(CONCATENATE("'2018-02 (Д)'!N",TEXT(MATCH($C38,'2018-02 (Д)'!$C$2:$C$100,0)+1,0)))="Н/Д",AND(INDIRECT(CONCATENATE("'2018-03 (Д)'!N",TEXT(MATCH($C38,'2018-03 (Д)'!$C$2:$C$100,0)+1,0)))="Н/Д",INDIRECT(CONCATENATE("'2018-02 (Д)'!N",TEXT(MATCH($C38,'2018-02 (Д)'!$C$2:$C$100,0)+1,0))))),"Н/Д",((INDIRECT(CONCATENATE("'2018-03 (Д)'!N",TEXT(MATCH($C38,'2018-03 (Д)'!$C$2:$C$100,0)+1,0)))-INDIRECT(CONCATENATE("'2018-02 (Д)'!N",TEXT(MATCH($C38,'2018-02 (Д)'!$C$2:$C$100,0)+1,0))))/INDIRECT(CONCATENATE("'2018-02 (Д)'!N",TEXT(MATCH($C38,'2018-02 (Д)'!$C$2:$C$100,0)+1,0))))*100)</f>
        <v>162.2233184399708</v>
      </c>
      <c r="DA38" s="9">
        <f ca="1">IF(OR(INDIRECT(CONCATENATE("'2018-04 (Д)'!N",TEXT(MATCH($C38,'2018-04 (Д)'!$C$2:$C$100,0)+1,0)))="Н/Д",INDIRECT(CONCATENATE("'2018-03 (Д)'!N",TEXT(MATCH($C38,'2018-03 (Д)'!$C$2:$C$100,0)+1,0)))="Н/Д",AND(INDIRECT(CONCATENATE("'2018-04 (Д)'!N",TEXT(MATCH($C38,'2018-04 (Д)'!$C$2:$C$100,0)+1,0)))="Н/Д",INDIRECT(CONCATENATE("'2018-03 (Д)'!N",TEXT(MATCH($C38,'2018-03 (Д)'!$C$2:$C$100,0)+1,0))))),"Н/Д",((INDIRECT(CONCATENATE("'2018-04 (Д)'!N",TEXT(MATCH($C38,'2018-04 (Д)'!$C$2:$C$100,0)+1,0)))-INDIRECT(CONCATENATE("'2018-03 (Д)'!N",TEXT(MATCH($C38,'2018-03 (Д)'!$C$2:$C$100,0)+1,0))))/INDIRECT(CONCATENATE("'2018-03 (Д)'!N",TEXT(MATCH($C38,'2018-03 (Д)'!$C$2:$C$100,0)+1,0))))*100)</f>
        <v>63.060771627718879</v>
      </c>
      <c r="DB38" s="9">
        <f ca="1">IF(OR(INDIRECT(CONCATENATE("'2018-05 (Д)'!N",TEXT(MATCH($C38,'2018-05 (Д)'!$C$2:$C$100,0)+1,0)))="Н/Д",INDIRECT(CONCATENATE("'2018-04 (Д)'!N",TEXT(MATCH($C38,'2018-04 (Д)'!$C$2:$C$100,0)+1,0)))="Н/Д",AND(INDIRECT(CONCATENATE("'2018-05 (Д)'!N",TEXT(MATCH($C38,'2018-05 (Д)'!$C$2:$C$100,0)+1,0)))="Н/Д",INDIRECT(CONCATENATE("'2018-04 (Д)'!N",TEXT(MATCH($C38,'2018-04 (Д)'!$C$2:$C$100,0)+1,0))))),"Н/Д",((INDIRECT(CONCATENATE("'2018-05 (Д)'!N",TEXT(MATCH($C38,'2018-05 (Д)'!$C$2:$C$100,0)+1,0)))-INDIRECT(CONCATENATE("'2018-04 (Д)'!N",TEXT(MATCH($C38,'2018-04 (Д)'!$C$2:$C$100,0)+1,0))))/INDIRECT(CONCATENATE("'2018-04 (Д)'!N",TEXT(MATCH($C38,'2018-04 (Д)'!$C$2:$C$100,0)+1,0))))*100)</f>
        <v>41.221137104814716</v>
      </c>
      <c r="DC38" s="9">
        <f ca="1">IF(OR(INDIRECT(CONCATENATE("'2018-06 (Д)'!N",TEXT(MATCH($C38,'2018-06 (Д)'!$C$2:$C$100,0)+1,0)))="Н/Д",INDIRECT(CONCATENATE("'2018-05 (Д)'!N",TEXT(MATCH($C38,'2018-05 (Д)'!$C$2:$C$100,0)+1,0)))="Н/Д",AND(INDIRECT(CONCATENATE("'2018-06 (Д)'!N",TEXT(MATCH($C38,'2018-06 (Д)'!$C$2:$C$100,0)+1,0)))="Н/Д",INDIRECT(CONCATENATE("'2018-05 (Д)'!N",TEXT(MATCH($C38,'2018-05 (Д)'!$C$2:$C$100,0)+1,0))))),"Н/Д",((INDIRECT(CONCATENATE("'2018-06 (Д)'!N",TEXT(MATCH($C38,'2018-06 (Д)'!$C$2:$C$100,0)+1,0)))-INDIRECT(CONCATENATE("'2018-05 (Д)'!N",TEXT(MATCH($C38,'2018-05 (Д)'!$C$2:$C$100,0)+1,0))))/INDIRECT(CONCATENATE("'2018-05 (Д)'!N",TEXT(MATCH($C38,'2018-05 (Д)'!$C$2:$C$100,0)+1,0))))*100)</f>
        <v>31.132367987667532</v>
      </c>
      <c r="DD38" s="9">
        <f ca="1">IF(OR(INDIRECT(CONCATENATE("'2018-07 (Д)'!N",TEXT(MATCH($C38,'2018-07 (Д)'!$C$2:$C$100,0)+1,0)))="Н/Д",INDIRECT(CONCATENATE("'2018-06 (Д)'!N",TEXT(MATCH($C38,'2018-06 (Д)'!$C$2:$C$100,0)+1,0)))="Н/Д",AND(INDIRECT(CONCATENATE("'2018-07 (Д)'!N",TEXT(MATCH($C38,'2018-07 (Д)'!$C$2:$C$100,0)+1,0)))="Н/Д",INDIRECT(CONCATENATE("'2018-06 (Д)'!N",TEXT(MATCH($C38,'2018-06 (Д)'!$C$2:$C$100,0)+1,0))))),"Н/Д",((INDIRECT(CONCATENATE("'2018-07 (Д)'!N",TEXT(MATCH($C38,'2018-07 (Д)'!$C$2:$C$100,0)+1,0)))-INDIRECT(CONCATENATE("'2018-06 (Д)'!N",TEXT(MATCH($C38,'2018-06 (Д)'!$C$2:$C$100,0)+1,0))))/INDIRECT(CONCATENATE("'2018-06 (Д)'!N",TEXT(MATCH($C38,'2018-06 (Д)'!$C$2:$C$100,0)+1,0))))*100)</f>
        <v>19.59268880312041</v>
      </c>
      <c r="DE38" s="9">
        <f ca="1">IF(OR(INDIRECT(CONCATENATE("'2018-08 (Д)'!N",TEXT(MATCH($C38,'2018-08 (Д)'!$C$2:$C$100,0)+1,0)))="Н/Д",INDIRECT(CONCATENATE("'2018-07 (Д)'!N",TEXT(MATCH($C38,'2018-07 (Д)'!$C$2:$C$100,0)+1,0)))="Н/Д",AND(INDIRECT(CONCATENATE("'2018-08 (Д)'!N",TEXT(MATCH($C38,'2018-08 (Д)'!$C$2:$C$100,0)+1,0)))="Н/Д",INDIRECT(CONCATENATE("'2018-07 (Д)'!N",TEXT(MATCH($C38,'2018-07 (Д)'!$C$2:$C$100,0)+1,0))))),"Н/Д",((INDIRECT(CONCATENATE("'2018-08 (Д)'!N",TEXT(MATCH($C38,'2018-08 (Д)'!$C$2:$C$100,0)+1,0)))-INDIRECT(CONCATENATE("'2018-07 (Д)'!N",TEXT(MATCH($C38,'2018-07 (Д)'!$C$2:$C$100,0)+1,0))))/INDIRECT(CONCATENATE("'2018-07 (Д)'!N",TEXT(MATCH($C38,'2018-07 (Д)'!$C$2:$C$100,0)+1,0))))*100)</f>
        <v>16.50735316597445</v>
      </c>
      <c r="DF38" s="9">
        <f ca="1">IF(OR(INDIRECT(CONCATENATE("'2018-09 (Д)'!N",TEXT(MATCH($C38,'2018-09 (Д)'!$C$2:$C$100,0)+1,0)))="Н/Д",INDIRECT(CONCATENATE("'2018-08 (Д)'!N",TEXT(MATCH($C38,'2018-08 (Д)'!$C$2:$C$100,0)+1,0)))="Н/Д",AND(INDIRECT(CONCATENATE("'2018-09 (Д)'!N",TEXT(MATCH($C38,'2018-09 (Д)'!$C$2:$C$100,0)+1,0)))="Н/Д",INDIRECT(CONCATENATE("'2018-08 (Д)'!N",TEXT(MATCH($C38,'2018-08 (Д)'!$C$2:$C$100,0)+1,0))))),"Н/Д",((INDIRECT(CONCATENATE("'2018-09 (Д)'!N",TEXT(MATCH($C38,'2018-09 (Д)'!$C$2:$C$100,0)+1,0)))-INDIRECT(CONCATENATE("'2018-08 (Д)'!N",TEXT(MATCH($C38,'2018-08 (Д)'!$C$2:$C$100,0)+1,0))))/INDIRECT(CONCATENATE("'2018-08 (Д)'!N",TEXT(MATCH($C38,'2018-08 (Д)'!$C$2:$C$100,0)+1,0))))*100)</f>
        <v>16.935997354313287</v>
      </c>
      <c r="DG38" s="9">
        <f ca="1">IF(OR(INDIRECT(CONCATENATE("'2018-10 (Д)'!N",TEXT(MATCH($C38,'2018-10 (Д)'!$C$2:$C$100,0)+1,0)))="Н/Д",INDIRECT(CONCATENATE("'2018-09 (Д)'!N",TEXT(MATCH($C38,'2018-09 (Д)'!$C$2:$C$100,0)+1,0)))="Н/Д",AND(INDIRECT(CONCATENATE("'2018-10 (Д)'!N",TEXT(MATCH($C38,'2018-10 (Д)'!$C$2:$C$100,0)+1,0)))="Н/Д",INDIRECT(CONCATENATE("'2018-09 (Д)'!N",TEXT(MATCH($C38,'2018-09 (Д)'!$C$2:$C$100,0)+1,0))))),"Н/Д",((INDIRECT(CONCATENATE("'2018-10 (Д)'!N",TEXT(MATCH($C38,'2018-10 (Д)'!$C$2:$C$100,0)+1,0)))-INDIRECT(CONCATENATE("'2018-09 (Д)'!N",TEXT(MATCH($C38,'2018-09 (Д)'!$C$2:$C$100,0)+1,0))))/INDIRECT(CONCATENATE("'2018-09 (Д)'!N",TEXT(MATCH($C38,'2018-09 (Д)'!$C$2:$C$100,0)+1,0))))*100)</f>
        <v>10.884221287640225</v>
      </c>
      <c r="DH38" s="9">
        <f ca="1">IF(OR(INDIRECT(CONCATENATE("'2018-11 (Д)'!N",TEXT(MATCH($C38,'2018-11 (Д)'!$C$2:$C$100,0)+1,0)))="Н/Д",INDIRECT(CONCATENATE("'2018-10 (Д)'!N",TEXT(MATCH($C38,'2018-10 (Д)'!$C$2:$C$100,0)+1,0)))="Н/Д",AND(INDIRECT(CONCATENATE("'2018-11 (Д)'!N",TEXT(MATCH($C38,'2018-11 (Д)'!$C$2:$C$100,0)+1,0)))="Н/Д",INDIRECT(CONCATENATE("'2018-10 (Д)'!N",TEXT(MATCH($C38,'2018-10 (Д)'!$C$2:$C$100,0)+1,0))))),"Н/Д",((INDIRECT(CONCATENATE("'2018-11 (Д)'!N",TEXT(MATCH($C38,'2018-11 (Д)'!$C$2:$C$100,0)+1,0)))-INDIRECT(CONCATENATE("'2018-10 (Д)'!N",TEXT(MATCH($C38,'2018-10 (Д)'!$C$2:$C$100,0)+1,0))))/INDIRECT(CONCATENATE("'2018-10 (Д)'!N",TEXT(MATCH($C38,'2018-10 (Д)'!$C$2:$C$100,0)+1,0))))*100)</f>
        <v>12.470005359368708</v>
      </c>
      <c r="DI38" s="9">
        <f ca="1">IF(OR(INDIRECT(CONCATENATE("'2018-12 (Д)'!N",TEXT(MATCH($C38,'2018-12 (Д)'!$C$2:$C$100,0)+1,0)))="Н/Д",INDIRECT(CONCATENATE("'2018-11 (Д)'!N",TEXT(MATCH($C38,'2018-11 (Д)'!$C$2:$C$100,0)+1,0)))="Н/Д",AND(INDIRECT(CONCATENATE("'2018-12 (Д)'!N",TEXT(MATCH($C38,'2018-12 (Д)'!$C$2:$C$100,0)+1,0)))="Н/Д",INDIRECT(CONCATENATE("'2018-11 (Д)'!N",TEXT(MATCH($C38,'2018-11 (Д)'!$C$2:$C$100,0)+1,0))))),"Н/Д",((INDIRECT(CONCATENATE("'2018-12 (Д)'!N",TEXT(MATCH($C38,'2018-12 (Д)'!$C$2:$C$100,0)+1,0)))-INDIRECT(CONCATENATE("'2018-11 (Д)'!N",TEXT(MATCH($C38,'2018-11 (Д)'!$C$2:$C$100,0)+1,0))))/INDIRECT(CONCATENATE("'2018-11 (Д)'!N",TEXT(MATCH($C38,'2018-11 (Д)'!$C$2:$C$100,0)+1,0))))*100)</f>
        <v>14.942461039920371</v>
      </c>
      <c r="DJ38" s="9"/>
      <c r="DK38" s="9">
        <f ca="1">IF(OR(INDIRECT(CONCATENATE("'2018-03 (Д)'!O",TEXT(MATCH($C38,'2018-03 (Д)'!$C$2:$C$100,0)+1,0)))="Н/Д",INDIRECT(CONCATENATE("'2018-02 (Д)'!O",TEXT(MATCH($C38,'2018-02 (Д)'!$C$2:$C$100,0)+1,0)))="Н/Д",AND(INDIRECT(CONCATENATE("'2018-03 (Д)'!O",TEXT(MATCH($C38,'2018-03 (Д)'!$C$2:$C$100,0)+1,0)))="Н/Д",INDIRECT(CONCATENATE("'2018-02 (Д)'!O",TEXT(MATCH($C38,'2018-02 (Д)'!$C$2:$C$100,0)+1,0))))),"Н/Д",((INDIRECT(CONCATENATE("'2018-03 (Д)'!O",TEXT(MATCH($C38,'2018-03 (Д)'!$C$2:$C$100,0)+1,0)))-INDIRECT(CONCATENATE("'2018-02 (Д)'!O",TEXT(MATCH($C38,'2018-02 (Д)'!$C$2:$C$100,0)+1,0))))/INDIRECT(CONCATENATE("'2018-02 (Д)'!O",TEXT(MATCH($C38,'2018-02 (Д)'!$C$2:$C$100,0)+1,0))))*100)</f>
        <v>-4806.0221870047535</v>
      </c>
      <c r="DL38" s="9">
        <f ca="1">IF(OR(INDIRECT(CONCATENATE("'2018-04 (Д)'!O",TEXT(MATCH($C38,'2018-04 (Д)'!$C$2:$C$100,0)+1,0)))="Н/Д",INDIRECT(CONCATENATE("'2018-03 (Д)'!O",TEXT(MATCH($C38,'2018-03 (Д)'!$C$2:$C$100,0)+1,0)))="Н/Д",AND(INDIRECT(CONCATENATE("'2018-04 (Д)'!O",TEXT(MATCH($C38,'2018-04 (Д)'!$C$2:$C$100,0)+1,0)))="Н/Д",INDIRECT(CONCATENATE("'2018-03 (Д)'!O",TEXT(MATCH($C38,'2018-03 (Д)'!$C$2:$C$100,0)+1,0))))),"Н/Д",((INDIRECT(CONCATENATE("'2018-04 (Д)'!O",TEXT(MATCH($C38,'2018-04 (Д)'!$C$2:$C$100,0)+1,0)))-INDIRECT(CONCATENATE("'2018-03 (Д)'!O",TEXT(MATCH($C38,'2018-03 (Д)'!$C$2:$C$100,0)+1,0))))/INDIRECT(CONCATENATE("'2018-03 (Д)'!O",TEXT(MATCH($C38,'2018-03 (Д)'!$C$2:$C$100,0)+1,0))))*100)</f>
        <v>-40.610091485659765</v>
      </c>
      <c r="DM38" s="9">
        <f ca="1">IF(OR(INDIRECT(CONCATENATE("'2018-05 (Д)'!O",TEXT(MATCH($C38,'2018-05 (Д)'!$C$2:$C$100,0)+1,0)))="Н/Д",INDIRECT(CONCATENATE("'2018-04 (Д)'!O",TEXT(MATCH($C38,'2018-04 (Д)'!$C$2:$C$100,0)+1,0)))="Н/Д",AND(INDIRECT(CONCATENATE("'2018-05 (Д)'!O",TEXT(MATCH($C38,'2018-05 (Д)'!$C$2:$C$100,0)+1,0)))="Н/Д",INDIRECT(CONCATENATE("'2018-04 (Д)'!O",TEXT(MATCH($C38,'2018-04 (Д)'!$C$2:$C$100,0)+1,0))))),"Н/Д",((INDIRECT(CONCATENATE("'2018-05 (Д)'!O",TEXT(MATCH($C38,'2018-05 (Д)'!$C$2:$C$100,0)+1,0)))-INDIRECT(CONCATENATE("'2018-04 (Д)'!O",TEXT(MATCH($C38,'2018-04 (Д)'!$C$2:$C$100,0)+1,0))))/INDIRECT(CONCATENATE("'2018-04 (Д)'!O",TEXT(MATCH($C38,'2018-04 (Д)'!$C$2:$C$100,0)+1,0))))*100)</f>
        <v>-84.892501063176283</v>
      </c>
      <c r="DN38" s="9">
        <f ca="1">IF(OR(INDIRECT(CONCATENATE("'2018-06 (Д)'!O",TEXT(MATCH($C38,'2018-06 (Д)'!$C$2:$C$100,0)+1,0)))="Н/Д",INDIRECT(CONCATENATE("'2018-05 (Д)'!O",TEXT(MATCH($C38,'2018-05 (Д)'!$C$2:$C$100,0)+1,0)))="Н/Д",AND(INDIRECT(CONCATENATE("'2018-06 (Д)'!O",TEXT(MATCH($C38,'2018-06 (Д)'!$C$2:$C$100,0)+1,0)))="Н/Д",INDIRECT(CONCATENATE("'2018-05 (Д)'!O",TEXT(MATCH($C38,'2018-05 (Д)'!$C$2:$C$100,0)+1,0))))),"Н/Д",((INDIRECT(CONCATENATE("'2018-06 (Д)'!O",TEXT(MATCH($C38,'2018-06 (Д)'!$C$2:$C$100,0)+1,0)))-INDIRECT(CONCATENATE("'2018-05 (Д)'!O",TEXT(MATCH($C38,'2018-05 (Д)'!$C$2:$C$100,0)+1,0))))/INDIRECT(CONCATENATE("'2018-05 (Д)'!O",TEXT(MATCH($C38,'2018-05 (Д)'!$C$2:$C$100,0)+1,0))))*100)</f>
        <v>-97.003628174652846</v>
      </c>
      <c r="DO38" s="9">
        <f ca="1">IF(OR(INDIRECT(CONCATENATE("'2018-07 (Д)'!O",TEXT(MATCH($C38,'2018-07 (Д)'!$C$2:$C$100,0)+1,0)))="Н/Д",INDIRECT(CONCATENATE("'2018-06 (Д)'!O",TEXT(MATCH($C38,'2018-06 (Д)'!$C$2:$C$100,0)+1,0)))="Н/Д",AND(INDIRECT(CONCATENATE("'2018-07 (Д)'!O",TEXT(MATCH($C38,'2018-07 (Д)'!$C$2:$C$100,0)+1,0)))="Н/Д",INDIRECT(CONCATENATE("'2018-06 (Д)'!O",TEXT(MATCH($C38,'2018-06 (Д)'!$C$2:$C$100,0)+1,0))))),"Н/Д",((INDIRECT(CONCATENATE("'2018-07 (Д)'!O",TEXT(MATCH($C38,'2018-07 (Д)'!$C$2:$C$100,0)+1,0)))-INDIRECT(CONCATENATE("'2018-06 (Д)'!O",TEXT(MATCH($C38,'2018-06 (Д)'!$C$2:$C$100,0)+1,0))))/INDIRECT(CONCATENATE("'2018-06 (Д)'!O",TEXT(MATCH($C38,'2018-06 (Д)'!$C$2:$C$100,0)+1,0))))*100)</f>
        <v>6354.6972860125816</v>
      </c>
      <c r="DP38" s="9">
        <f ca="1">IF(OR(INDIRECT(CONCATENATE("'2018-08 (Д)'!O",TEXT(MATCH($C38,'2018-08 (Д)'!$C$2:$C$100,0)+1,0)))="Н/Д",INDIRECT(CONCATENATE("'2018-07 (Д)'!O",TEXT(MATCH($C38,'2018-07 (Д)'!$C$2:$C$100,0)+1,0)))="Н/Д",AND(INDIRECT(CONCATENATE("'2018-08 (Д)'!O",TEXT(MATCH($C38,'2018-08 (Д)'!$C$2:$C$100,0)+1,0)))="Н/Д",INDIRECT(CONCATENATE("'2018-07 (Д)'!O",TEXT(MATCH($C38,'2018-07 (Д)'!$C$2:$C$100,0)+1,0))))),"Н/Д",((INDIRECT(CONCATENATE("'2018-08 (Д)'!O",TEXT(MATCH($C38,'2018-08 (Д)'!$C$2:$C$100,0)+1,0)))-INDIRECT(CONCATENATE("'2018-07 (Д)'!O",TEXT(MATCH($C38,'2018-07 (Д)'!$C$2:$C$100,0)+1,0))))/INDIRECT(CONCATENATE("'2018-07 (Д)'!O",TEXT(MATCH($C38,'2018-07 (Д)'!$C$2:$C$100,0)+1,0))))*100)</f>
        <v>-37.829096319296326</v>
      </c>
      <c r="DQ38" s="9">
        <f ca="1">IF(OR(INDIRECT(CONCATENATE("'2018-09 (Д)'!O",TEXT(MATCH($C38,'2018-09 (Д)'!$C$2:$C$100,0)+1,0)))="Н/Д",INDIRECT(CONCATENATE("'2018-08 (Д)'!O",TEXT(MATCH($C38,'2018-08 (Д)'!$C$2:$C$100,0)+1,0)))="Н/Д",AND(INDIRECT(CONCATENATE("'2018-09 (Д)'!O",TEXT(MATCH($C38,'2018-09 (Д)'!$C$2:$C$100,0)+1,0)))="Н/Д",INDIRECT(CONCATENATE("'2018-08 (Д)'!O",TEXT(MATCH($C38,'2018-08 (Д)'!$C$2:$C$100,0)+1,0))))),"Н/Д",((INDIRECT(CONCATENATE("'2018-09 (Д)'!O",TEXT(MATCH($C38,'2018-09 (Д)'!$C$2:$C$100,0)+1,0)))-INDIRECT(CONCATENATE("'2018-08 (Д)'!O",TEXT(MATCH($C38,'2018-08 (Д)'!$C$2:$C$100,0)+1,0))))/INDIRECT(CONCATENATE("'2018-08 (Д)'!O",TEXT(MATCH($C38,'2018-08 (Д)'!$C$2:$C$100,0)+1,0))))*100)</f>
        <v>142.76350015607136</v>
      </c>
      <c r="DR38" s="9">
        <f ca="1">IF(OR(INDIRECT(CONCATENATE("'2018-10 (Д)'!O",TEXT(MATCH($C38,'2018-10 (Д)'!$C$2:$C$100,0)+1,0)))="Н/Д",INDIRECT(CONCATENATE("'2018-09 (Д)'!O",TEXT(MATCH($C38,'2018-09 (Д)'!$C$2:$C$100,0)+1,0)))="Н/Д",AND(INDIRECT(CONCATENATE("'2018-10 (Д)'!O",TEXT(MATCH($C38,'2018-10 (Д)'!$C$2:$C$100,0)+1,0)))="Н/Д",INDIRECT(CONCATENATE("'2018-09 (Д)'!O",TEXT(MATCH($C38,'2018-09 (Д)'!$C$2:$C$100,0)+1,0))))),"Н/Д",((INDIRECT(CONCATENATE("'2018-10 (Д)'!O",TEXT(MATCH($C38,'2018-10 (Д)'!$C$2:$C$100,0)+1,0)))-INDIRECT(CONCATENATE("'2018-09 (Д)'!O",TEXT(MATCH($C38,'2018-09 (Д)'!$C$2:$C$100,0)+1,0))))/INDIRECT(CONCATENATE("'2018-09 (Д)'!O",TEXT(MATCH($C38,'2018-09 (Д)'!$C$2:$C$100,0)+1,0))))*100)</f>
        <v>-71.575518601062839</v>
      </c>
      <c r="DS38" s="9">
        <f ca="1">IF(OR(INDIRECT(CONCATENATE("'2018-11 (Д)'!O",TEXT(MATCH($C38,'2018-11 (Д)'!$C$2:$C$100,0)+1,0)))="Н/Д",INDIRECT(CONCATENATE("'2018-10 (Д)'!O",TEXT(MATCH($C38,'2018-10 (Д)'!$C$2:$C$100,0)+1,0)))="Н/Д",AND(INDIRECT(CONCATENATE("'2018-11 (Д)'!O",TEXT(MATCH($C38,'2018-11 (Д)'!$C$2:$C$100,0)+1,0)))="Н/Д",INDIRECT(CONCATENATE("'2018-10 (Д)'!O",TEXT(MATCH($C38,'2018-10 (Д)'!$C$2:$C$100,0)+1,0))))),"Н/Д",((INDIRECT(CONCATENATE("'2018-11 (Д)'!O",TEXT(MATCH($C38,'2018-11 (Д)'!$C$2:$C$100,0)+1,0)))-INDIRECT(CONCATENATE("'2018-10 (Д)'!O",TEXT(MATCH($C38,'2018-10 (Д)'!$C$2:$C$100,0)+1,0))))/INDIRECT(CONCATENATE("'2018-10 (Д)'!O",TEXT(MATCH($C38,'2018-10 (Д)'!$C$2:$C$100,0)+1,0))))*100)</f>
        <v>78.43787696019244</v>
      </c>
      <c r="DT38" s="9">
        <f ca="1">IF(OR(INDIRECT(CONCATENATE("'2018-12 (Д)'!O",TEXT(MATCH($C38,'2018-12 (Д)'!$C$2:$C$100,0)+1,0)))="Н/Д",INDIRECT(CONCATENATE("'2018-11 (Д)'!O",TEXT(MATCH($C38,'2018-11 (Д)'!$C$2:$C$100,0)+1,0)))="Н/Д",AND(INDIRECT(CONCATENATE("'2018-12 (Д)'!O",TEXT(MATCH($C38,'2018-12 (Д)'!$C$2:$C$100,0)+1,0)))="Н/Д",INDIRECT(CONCATENATE("'2018-11 (Д)'!O",TEXT(MATCH($C38,'2018-11 (Д)'!$C$2:$C$100,0)+1,0))))),"Н/Д",((INDIRECT(CONCATENATE("'2018-12 (Д)'!O",TEXT(MATCH($C38,'2018-12 (Д)'!$C$2:$C$100,0)+1,0)))-INDIRECT(CONCATENATE("'2018-11 (Д)'!O",TEXT(MATCH($C38,'2018-11 (Д)'!$C$2:$C$100,0)+1,0))))/INDIRECT(CONCATENATE("'2018-11 (Д)'!O",TEXT(MATCH($C38,'2018-11 (Д)'!$C$2:$C$100,0)+1,0))))*100)</f>
        <v>124.53101233733331</v>
      </c>
      <c r="DU38" s="9"/>
      <c r="DV38" s="9">
        <f ca="1">IF(OR(INDIRECT(CONCATENATE("'2018-03 (Д)'!P",TEXT(MATCH($C38,'2018-03 (Д)'!$C$2:$C$100,0)+1,0)))="Н/Д",INDIRECT(CONCATENATE("'2018-02 (Д)'!P",TEXT(MATCH($C38,'2018-02 (Д)'!$C$2:$C$100,0)+1,0)))="Н/Д",AND(INDIRECT(CONCATENATE("'2018-03 (Д)'!P",TEXT(MATCH($C38,'2018-03 (Д)'!$C$2:$C$100,0)+1,0)))="Н/Д",INDIRECT(CONCATENATE("'2018-02 (Д)'!P",TEXT(MATCH($C38,'2018-02 (Д)'!$C$2:$C$100,0)+1,0))))),"Н/Д",((INDIRECT(CONCATENATE("'2018-03 (Д)'!P",TEXT(MATCH($C38,'2018-03 (Д)'!$C$2:$C$100,0)+1,0)))-INDIRECT(CONCATENATE("'2018-02 (Д)'!P",TEXT(MATCH($C38,'2018-02 (Д)'!$C$2:$C$100,0)+1,0))))/INDIRECT(CONCATENATE("'2018-02 (Д)'!P",TEXT(MATCH($C38,'2018-02 (Д)'!$C$2:$C$100,0)+1,0))))*100)</f>
        <v>0.77461318951623603</v>
      </c>
      <c r="DW38" s="9">
        <f ca="1">IF(OR(INDIRECT(CONCATENATE("'2018-04 (Д)'!P",TEXT(MATCH($C38,'2018-04 (Д)'!$C$2:$C$100,0)+1,0)))="Н/Д",INDIRECT(CONCATENATE("'2018-03 (Д)'!P",TEXT(MATCH($C38,'2018-03 (Д)'!$C$2:$C$100,0)+1,0)))="Н/Д",AND(INDIRECT(CONCATENATE("'2018-04 (Д)'!P",TEXT(MATCH($C38,'2018-04 (Д)'!$C$2:$C$100,0)+1,0)))="Н/Д",INDIRECT(CONCATENATE("'2018-03 (Д)'!P",TEXT(MATCH($C38,'2018-03 (Д)'!$C$2:$C$100,0)+1,0))))),"Н/Д",((INDIRECT(CONCATENATE("'2018-04 (Д)'!P",TEXT(MATCH($C38,'2018-04 (Д)'!$C$2:$C$100,0)+1,0)))-INDIRECT(CONCATENATE("'2018-03 (Д)'!P",TEXT(MATCH($C38,'2018-03 (Д)'!$C$2:$C$100,0)+1,0))))/INDIRECT(CONCATENATE("'2018-03 (Д)'!P",TEXT(MATCH($C38,'2018-03 (Д)'!$C$2:$C$100,0)+1,0))))*100)</f>
        <v>175.82964665087746</v>
      </c>
      <c r="DX38" s="9">
        <f ca="1">IF(OR(INDIRECT(CONCATENATE("'2018-05 (Д)'!P",TEXT(MATCH($C38,'2018-05 (Д)'!$C$2:$C$100,0)+1,0)))="Н/Д",INDIRECT(CONCATENATE("'2018-04 (Д)'!P",TEXT(MATCH($C38,'2018-04 (Д)'!$C$2:$C$100,0)+1,0)))="Н/Д",AND(INDIRECT(CONCATENATE("'2018-05 (Д)'!P",TEXT(MATCH($C38,'2018-05 (Д)'!$C$2:$C$100,0)+1,0)))="Н/Д",INDIRECT(CONCATENATE("'2018-04 (Д)'!P",TEXT(MATCH($C38,'2018-04 (Д)'!$C$2:$C$100,0)+1,0))))),"Н/Д",((INDIRECT(CONCATENATE("'2018-05 (Д)'!P",TEXT(MATCH($C38,'2018-05 (Д)'!$C$2:$C$100,0)+1,0)))-INDIRECT(CONCATENATE("'2018-04 (Д)'!P",TEXT(MATCH($C38,'2018-04 (Д)'!$C$2:$C$100,0)+1,0))))/INDIRECT(CONCATENATE("'2018-04 (Д)'!P",TEXT(MATCH($C38,'2018-04 (Д)'!$C$2:$C$100,0)+1,0))))*100)</f>
        <v>-42.699564356568544</v>
      </c>
      <c r="DY38" s="9">
        <f ca="1">IF(OR(INDIRECT(CONCATENATE("'2018-06 (Д)'!P",TEXT(MATCH($C38,'2018-06 (Д)'!$C$2:$C$100,0)+1,0)))="Н/Д",INDIRECT(CONCATENATE("'2018-05 (Д)'!P",TEXT(MATCH($C38,'2018-05 (Д)'!$C$2:$C$100,0)+1,0)))="Н/Д",AND(INDIRECT(CONCATENATE("'2018-06 (Д)'!P",TEXT(MATCH($C38,'2018-06 (Д)'!$C$2:$C$100,0)+1,0)))="Н/Д",INDIRECT(CONCATENATE("'2018-05 (Д)'!P",TEXT(MATCH($C38,'2018-05 (Д)'!$C$2:$C$100,0)+1,0))))),"Н/Д",((INDIRECT(CONCATENATE("'2018-06 (Д)'!P",TEXT(MATCH($C38,'2018-06 (Д)'!$C$2:$C$100,0)+1,0)))-INDIRECT(CONCATENATE("'2018-05 (Д)'!P",TEXT(MATCH($C38,'2018-05 (Д)'!$C$2:$C$100,0)+1,0))))/INDIRECT(CONCATENATE("'2018-05 (Д)'!P",TEXT(MATCH($C38,'2018-05 (Д)'!$C$2:$C$100,0)+1,0))))*100)</f>
        <v>-25.543210268774217</v>
      </c>
      <c r="DZ38" s="9">
        <f ca="1">IF(OR(INDIRECT(CONCATENATE("'2018-07 (Д)'!P",TEXT(MATCH($C38,'2018-07 (Д)'!$C$2:$C$100,0)+1,0)))="Н/Д",INDIRECT(CONCATENATE("'2018-06 (Д)'!P",TEXT(MATCH($C38,'2018-06 (Д)'!$C$2:$C$100,0)+1,0)))="Н/Д",AND(INDIRECT(CONCATENATE("'2018-07 (Д)'!P",TEXT(MATCH($C38,'2018-07 (Д)'!$C$2:$C$100,0)+1,0)))="Н/Д",INDIRECT(CONCATENATE("'2018-06 (Д)'!P",TEXT(MATCH($C38,'2018-06 (Д)'!$C$2:$C$100,0)+1,0))))),"Н/Д",((INDIRECT(CONCATENATE("'2018-07 (Д)'!P",TEXT(MATCH($C38,'2018-07 (Д)'!$C$2:$C$100,0)+1,0)))-INDIRECT(CONCATENATE("'2018-06 (Д)'!P",TEXT(MATCH($C38,'2018-06 (Д)'!$C$2:$C$100,0)+1,0))))/INDIRECT(CONCATENATE("'2018-06 (Д)'!P",TEXT(MATCH($C38,'2018-06 (Д)'!$C$2:$C$100,0)+1,0))))*100)</f>
        <v>127.85793742220773</v>
      </c>
      <c r="EA38" s="9">
        <f ca="1">IF(OR(INDIRECT(CONCATENATE("'2018-08 (Д)'!P",TEXT(MATCH($C38,'2018-08 (Д)'!$C$2:$C$100,0)+1,0)))="Н/Д",INDIRECT(CONCATENATE("'2018-07 (Д)'!P",TEXT(MATCH($C38,'2018-07 (Д)'!$C$2:$C$100,0)+1,0)))="Н/Д",AND(INDIRECT(CONCATENATE("'2018-08 (Д)'!P",TEXT(MATCH($C38,'2018-08 (Д)'!$C$2:$C$100,0)+1,0)))="Н/Д",INDIRECT(CONCATENATE("'2018-07 (Д)'!P",TEXT(MATCH($C38,'2018-07 (Д)'!$C$2:$C$100,0)+1,0))))),"Н/Д",((INDIRECT(CONCATENATE("'2018-08 (Д)'!P",TEXT(MATCH($C38,'2018-08 (Д)'!$C$2:$C$100,0)+1,0)))-INDIRECT(CONCATENATE("'2018-07 (Д)'!P",TEXT(MATCH($C38,'2018-07 (Д)'!$C$2:$C$100,0)+1,0))))/INDIRECT(CONCATENATE("'2018-07 (Д)'!P",TEXT(MATCH($C38,'2018-07 (Д)'!$C$2:$C$100,0)+1,0))))*100)</f>
        <v>-48.808124759726098</v>
      </c>
      <c r="EB38" s="9">
        <f ca="1">IF(OR(INDIRECT(CONCATENATE("'2018-09 (Д)'!P",TEXT(MATCH($C38,'2018-09 (Д)'!$C$2:$C$100,0)+1,0)))="Н/Д",INDIRECT(CONCATENATE("'2018-08 (Д)'!P",TEXT(MATCH($C38,'2018-08 (Д)'!$C$2:$C$100,0)+1,0)))="Н/Д",AND(INDIRECT(CONCATENATE("'2018-09 (Д)'!P",TEXT(MATCH($C38,'2018-09 (Д)'!$C$2:$C$100,0)+1,0)))="Н/Д",INDIRECT(CONCATENATE("'2018-08 (Д)'!P",TEXT(MATCH($C38,'2018-08 (Д)'!$C$2:$C$100,0)+1,0))))),"Н/Д",((INDIRECT(CONCATENATE("'2018-09 (Д)'!P",TEXT(MATCH($C38,'2018-09 (Д)'!$C$2:$C$100,0)+1,0)))-INDIRECT(CONCATENATE("'2018-08 (Д)'!P",TEXT(MATCH($C38,'2018-08 (Д)'!$C$2:$C$100,0)+1,0))))/INDIRECT(CONCATENATE("'2018-08 (Д)'!P",TEXT(MATCH($C38,'2018-08 (Д)'!$C$2:$C$100,0)+1,0))))*100)</f>
        <v>-22.462517345946868</v>
      </c>
      <c r="EC38" s="9">
        <f ca="1">IF(OR(INDIRECT(CONCATENATE("'2018-10 (Д)'!P",TEXT(MATCH($C38,'2018-10 (Д)'!$C$2:$C$100,0)+1,0)))="Н/Д",INDIRECT(CONCATENATE("'2018-09 (Д)'!P",TEXT(MATCH($C38,'2018-09 (Д)'!$C$2:$C$100,0)+1,0)))="Н/Д",AND(INDIRECT(CONCATENATE("'2018-10 (Д)'!P",TEXT(MATCH($C38,'2018-10 (Д)'!$C$2:$C$100,0)+1,0)))="Н/Д",INDIRECT(CONCATENATE("'2018-09 (Д)'!P",TEXT(MATCH($C38,'2018-09 (Д)'!$C$2:$C$100,0)+1,0))))),"Н/Д",((INDIRECT(CONCATENATE("'2018-10 (Д)'!P",TEXT(MATCH($C38,'2018-10 (Д)'!$C$2:$C$100,0)+1,0)))-INDIRECT(CONCATENATE("'2018-09 (Д)'!P",TEXT(MATCH($C38,'2018-09 (Д)'!$C$2:$C$100,0)+1,0))))/INDIRECT(CONCATENATE("'2018-09 (Д)'!P",TEXT(MATCH($C38,'2018-09 (Д)'!$C$2:$C$100,0)+1,0))))*100)</f>
        <v>193.10107976860687</v>
      </c>
      <c r="ED38" s="9">
        <f ca="1">IF(OR(INDIRECT(CONCATENATE("'2018-11 (Д)'!P",TEXT(MATCH($C38,'2018-11 (Д)'!$C$2:$C$100,0)+1,0)))="Н/Д",INDIRECT(CONCATENATE("'2018-10 (Д)'!P",TEXT(MATCH($C38,'2018-10 (Д)'!$C$2:$C$100,0)+1,0)))="Н/Д",AND(INDIRECT(CONCATENATE("'2018-11 (Д)'!P",TEXT(MATCH($C38,'2018-11 (Д)'!$C$2:$C$100,0)+1,0)))="Н/Д",INDIRECT(CONCATENATE("'2018-10 (Д)'!P",TEXT(MATCH($C38,'2018-10 (Д)'!$C$2:$C$100,0)+1,0))))),"Н/Д",((INDIRECT(CONCATENATE("'2018-11 (Д)'!P",TEXT(MATCH($C38,'2018-11 (Д)'!$C$2:$C$100,0)+1,0)))-INDIRECT(CONCATENATE("'2018-10 (Д)'!P",TEXT(MATCH($C38,'2018-10 (Д)'!$C$2:$C$100,0)+1,0))))/INDIRECT(CONCATENATE("'2018-10 (Д)'!P",TEXT(MATCH($C38,'2018-10 (Д)'!$C$2:$C$100,0)+1,0))))*100)</f>
        <v>-49.430121917557202</v>
      </c>
      <c r="EE38" s="9">
        <f ca="1">IF(OR(INDIRECT(CONCATENATE("'2018-12 (Д)'!P",TEXT(MATCH($C38,'2018-12 (Д)'!$C$2:$C$100,0)+1,0)))="Н/Д",INDIRECT(CONCATENATE("'2018-11 (Д)'!P",TEXT(MATCH($C38,'2018-11 (Д)'!$C$2:$C$100,0)+1,0)))="Н/Д",AND(INDIRECT(CONCATENATE("'2018-12 (Д)'!P",TEXT(MATCH($C38,'2018-12 (Д)'!$C$2:$C$100,0)+1,0)))="Н/Д",INDIRECT(CONCATENATE("'2018-11 (Д)'!P",TEXT(MATCH($C38,'2018-11 (Д)'!$C$2:$C$100,0)+1,0))))),"Н/Д",((INDIRECT(CONCATENATE("'2018-12 (Д)'!P",TEXT(MATCH($C38,'2018-12 (Д)'!$C$2:$C$100,0)+1,0)))-INDIRECT(CONCATENATE("'2018-11 (Д)'!P",TEXT(MATCH($C38,'2018-11 (Д)'!$C$2:$C$100,0)+1,0))))/INDIRECT(CONCATENATE("'2018-11 (Д)'!P",TEXT(MATCH($C38,'2018-11 (Д)'!$C$2:$C$100,0)+1,0))))*100)</f>
        <v>-7.6818538709965463</v>
      </c>
      <c r="EF38" s="9"/>
      <c r="EG38" s="9">
        <f ca="1">IF(OR(INDIRECT(CONCATENATE("'2018-03 (Д)'!Q",TEXT(MATCH($C38,'2018-03 (Д)'!$C$2:$C$100,0)+1,0)))="Н/Д",INDIRECT(CONCATENATE("'2018-02 (Д)'!Q",TEXT(MATCH($C38,'2018-02 (Д)'!$C$2:$C$100,0)+1,0)))="Н/Д",AND(INDIRECT(CONCATENATE("'2018-03 (Д)'!Q",TEXT(MATCH($C38,'2018-03 (Д)'!$C$2:$C$100,0)+1,0)))="Н/Д",INDIRECT(CONCATENATE("'2018-02 (Д)'!Q",TEXT(MATCH($C38,'2018-02 (Д)'!$C$2:$C$100,0)+1,0))))),"Н/Д",((INDIRECT(CONCATENATE("'2018-03 (Д)'!Q",TEXT(MATCH($C38,'2018-03 (Д)'!$C$2:$C$100,0)+1,0)))-INDIRECT(CONCATENATE("'2018-02 (Д)'!Q",TEXT(MATCH($C38,'2018-02 (Д)'!$C$2:$C$100,0)+1,0))))/INDIRECT(CONCATENATE("'2018-02 (Д)'!Q",TEXT(MATCH($C38,'2018-02 (Д)'!$C$2:$C$100,0)+1,0))))*100)</f>
        <v>368.92593444203828</v>
      </c>
      <c r="EH38" s="9">
        <f ca="1">IF(OR(INDIRECT(CONCATENATE("'2018-04 (Д)'!Q",TEXT(MATCH($C38,'2018-04 (Д)'!$C$2:$C$100,0)+1,0)))="Н/Д",INDIRECT(CONCATENATE("'2018-03 (Д)'!Q",TEXT(MATCH($C38,'2018-03 (Д)'!$C$2:$C$100,0)+1,0)))="Н/Д",AND(INDIRECT(CONCATENATE("'2018-04 (Д)'!Q",TEXT(MATCH($C38,'2018-04 (Д)'!$C$2:$C$100,0)+1,0)))="Н/Д",INDIRECT(CONCATENATE("'2018-03 (Д)'!Q",TEXT(MATCH($C38,'2018-03 (Д)'!$C$2:$C$100,0)+1,0))))),"Н/Д",((INDIRECT(CONCATENATE("'2018-04 (Д)'!Q",TEXT(MATCH($C38,'2018-04 (Д)'!$C$2:$C$100,0)+1,0)))-INDIRECT(CONCATENATE("'2018-03 (Д)'!Q",TEXT(MATCH($C38,'2018-03 (Д)'!$C$2:$C$100,0)+1,0))))/INDIRECT(CONCATENATE("'2018-03 (Д)'!Q",TEXT(MATCH($C38,'2018-03 (Д)'!$C$2:$C$100,0)+1,0))))*100)</f>
        <v>156.74587260880426</v>
      </c>
      <c r="EI38" s="9">
        <f ca="1">IF(OR(INDIRECT(CONCATENATE("'2018-05 (Д)'!Q",TEXT(MATCH($C38,'2018-05 (Д)'!$C$2:$C$100,0)+1,0)))="Н/Д",INDIRECT(CONCATENATE("'2018-04 (Д)'!Q",TEXT(MATCH($C38,'2018-04 (Д)'!$C$2:$C$100,0)+1,0)))="Н/Д",AND(INDIRECT(CONCATENATE("'2018-05 (Д)'!Q",TEXT(MATCH($C38,'2018-05 (Д)'!$C$2:$C$100,0)+1,0)))="Н/Д",INDIRECT(CONCATENATE("'2018-04 (Д)'!Q",TEXT(MATCH($C38,'2018-04 (Д)'!$C$2:$C$100,0)+1,0))))),"Н/Д",((INDIRECT(CONCATENATE("'2018-05 (Д)'!Q",TEXT(MATCH($C38,'2018-05 (Д)'!$C$2:$C$100,0)+1,0)))-INDIRECT(CONCATENATE("'2018-04 (Д)'!Q",TEXT(MATCH($C38,'2018-04 (Д)'!$C$2:$C$100,0)+1,0))))/INDIRECT(CONCATENATE("'2018-04 (Д)'!Q",TEXT(MATCH($C38,'2018-04 (Д)'!$C$2:$C$100,0)+1,0))))*100)</f>
        <v>-42.984007373860003</v>
      </c>
      <c r="EJ38" s="9">
        <f ca="1">IF(OR(INDIRECT(CONCATENATE("'2018-06 (Д)'!Q",TEXT(MATCH($C38,'2018-06 (Д)'!$C$2:$C$100,0)+1,0)))="Н/Д",INDIRECT(CONCATENATE("'2018-05 (Д)'!Q",TEXT(MATCH($C38,'2018-05 (Д)'!$C$2:$C$100,0)+1,0)))="Н/Д",AND(INDIRECT(CONCATENATE("'2018-06 (Д)'!Q",TEXT(MATCH($C38,'2018-06 (Д)'!$C$2:$C$100,0)+1,0)))="Н/Д",INDIRECT(CONCATENATE("'2018-05 (Д)'!Q",TEXT(MATCH($C38,'2018-05 (Д)'!$C$2:$C$100,0)+1,0))))),"Н/Д",((INDIRECT(CONCATENATE("'2018-06 (Д)'!Q",TEXT(MATCH($C38,'2018-06 (Д)'!$C$2:$C$100,0)+1,0)))-INDIRECT(CONCATENATE("'2018-05 (Д)'!Q",TEXT(MATCH($C38,'2018-05 (Д)'!$C$2:$C$100,0)+1,0))))/INDIRECT(CONCATENATE("'2018-05 (Д)'!Q",TEXT(MATCH($C38,'2018-05 (Д)'!$C$2:$C$100,0)+1,0))))*100)</f>
        <v>21.006961572658973</v>
      </c>
      <c r="EK38" s="9">
        <f ca="1">IF(OR(INDIRECT(CONCATENATE("'2018-07 (Д)'!Q",TEXT(MATCH($C38,'2018-07 (Д)'!$C$2:$C$100,0)+1,0)))="Н/Д",INDIRECT(CONCATENATE("'2018-06 (Д)'!Q",TEXT(MATCH($C38,'2018-06 (Д)'!$C$2:$C$100,0)+1,0)))="Н/Д",AND(INDIRECT(CONCATENATE("'2018-07 (Д)'!Q",TEXT(MATCH($C38,'2018-07 (Д)'!$C$2:$C$100,0)+1,0)))="Н/Д",INDIRECT(CONCATENATE("'2018-06 (Д)'!Q",TEXT(MATCH($C38,'2018-06 (Д)'!$C$2:$C$100,0)+1,0))))),"Н/Д",((INDIRECT(CONCATENATE("'2018-07 (Д)'!Q",TEXT(MATCH($C38,'2018-07 (Д)'!$C$2:$C$100,0)+1,0)))-INDIRECT(CONCATENATE("'2018-06 (Д)'!Q",TEXT(MATCH($C38,'2018-06 (Д)'!$C$2:$C$100,0)+1,0))))/INDIRECT(CONCATENATE("'2018-06 (Д)'!Q",TEXT(MATCH($C38,'2018-06 (Д)'!$C$2:$C$100,0)+1,0))))*100)</f>
        <v>30.619620735477255</v>
      </c>
      <c r="EL38" s="9">
        <f ca="1">IF(OR(INDIRECT(CONCATENATE("'2018-08 (Д)'!Q",TEXT(MATCH($C38,'2018-08 (Д)'!$C$2:$C$100,0)+1,0)))="Н/Д",INDIRECT(CONCATENATE("'2018-07 (Д)'!Q",TEXT(MATCH($C38,'2018-07 (Д)'!$C$2:$C$100,0)+1,0)))="Н/Д",AND(INDIRECT(CONCATENATE("'2018-08 (Д)'!Q",TEXT(MATCH($C38,'2018-08 (Д)'!$C$2:$C$100,0)+1,0)))="Н/Д",INDIRECT(CONCATENATE("'2018-07 (Д)'!Q",TEXT(MATCH($C38,'2018-07 (Д)'!$C$2:$C$100,0)+1,0))))),"Н/Д",((INDIRECT(CONCATENATE("'2018-08 (Д)'!Q",TEXT(MATCH($C38,'2018-08 (Д)'!$C$2:$C$100,0)+1,0)))-INDIRECT(CONCATENATE("'2018-07 (Д)'!Q",TEXT(MATCH($C38,'2018-07 (Д)'!$C$2:$C$100,0)+1,0))))/INDIRECT(CONCATENATE("'2018-07 (Д)'!Q",TEXT(MATCH($C38,'2018-07 (Д)'!$C$2:$C$100,0)+1,0))))*100)</f>
        <v>11.077469886931343</v>
      </c>
      <c r="EM38" s="9">
        <f ca="1">IF(OR(INDIRECT(CONCATENATE("'2018-09 (Д)'!Q",TEXT(MATCH($C38,'2018-09 (Д)'!$C$2:$C$100,0)+1,0)))="Н/Д",INDIRECT(CONCATENATE("'2018-08 (Д)'!Q",TEXT(MATCH($C38,'2018-08 (Д)'!$C$2:$C$100,0)+1,0)))="Н/Д",AND(INDIRECT(CONCATENATE("'2018-09 (Д)'!Q",TEXT(MATCH($C38,'2018-09 (Д)'!$C$2:$C$100,0)+1,0)))="Н/Д",INDIRECT(CONCATENATE("'2018-08 (Д)'!Q",TEXT(MATCH($C38,'2018-08 (Д)'!$C$2:$C$100,0)+1,0))))),"Н/Д",((INDIRECT(CONCATENATE("'2018-09 (Д)'!Q",TEXT(MATCH($C38,'2018-09 (Д)'!$C$2:$C$100,0)+1,0)))-INDIRECT(CONCATENATE("'2018-08 (Д)'!Q",TEXT(MATCH($C38,'2018-08 (Д)'!$C$2:$C$100,0)+1,0))))/INDIRECT(CONCATENATE("'2018-08 (Д)'!Q",TEXT(MATCH($C38,'2018-08 (Д)'!$C$2:$C$100,0)+1,0))))*100)</f>
        <v>8.7398606969529915</v>
      </c>
      <c r="EN38" s="9">
        <f ca="1">IF(OR(INDIRECT(CONCATENATE("'2018-10 (Д)'!Q",TEXT(MATCH($C38,'2018-10 (Д)'!$C$2:$C$100,0)+1,0)))="Н/Д",INDIRECT(CONCATENATE("'2018-09 (Д)'!Q",TEXT(MATCH($C38,'2018-09 (Д)'!$C$2:$C$100,0)+1,0)))="Н/Д",AND(INDIRECT(CONCATENATE("'2018-10 (Д)'!Q",TEXT(MATCH($C38,'2018-10 (Д)'!$C$2:$C$100,0)+1,0)))="Н/Д",INDIRECT(CONCATENATE("'2018-09 (Д)'!Q",TEXT(MATCH($C38,'2018-09 (Д)'!$C$2:$C$100,0)+1,0))))),"Н/Д",((INDIRECT(CONCATENATE("'2018-10 (Д)'!Q",TEXT(MATCH($C38,'2018-10 (Д)'!$C$2:$C$100,0)+1,0)))-INDIRECT(CONCATENATE("'2018-09 (Д)'!Q",TEXT(MATCH($C38,'2018-09 (Д)'!$C$2:$C$100,0)+1,0))))/INDIRECT(CONCATENATE("'2018-09 (Д)'!Q",TEXT(MATCH($C38,'2018-09 (Д)'!$C$2:$C$100,0)+1,0))))*100)</f>
        <v>28.885371973152687</v>
      </c>
      <c r="EO38" s="9">
        <f ca="1">IF(OR(INDIRECT(CONCATENATE("'2018-11 (Д)'!Q",TEXT(MATCH($C38,'2018-11 (Д)'!$C$2:$C$100,0)+1,0)))="Н/Д",INDIRECT(CONCATENATE("'2018-10 (Д)'!Q",TEXT(MATCH($C38,'2018-10 (Д)'!$C$2:$C$100,0)+1,0)))="Н/Д",AND(INDIRECT(CONCATENATE("'2018-11 (Д)'!Q",TEXT(MATCH($C38,'2018-11 (Д)'!$C$2:$C$100,0)+1,0)))="Н/Д",INDIRECT(CONCATENATE("'2018-10 (Д)'!Q",TEXT(MATCH($C38,'2018-10 (Д)'!$C$2:$C$100,0)+1,0))))),"Н/Д",((INDIRECT(CONCATENATE("'2018-11 (Д)'!Q",TEXT(MATCH($C38,'2018-11 (Д)'!$C$2:$C$100,0)+1,0)))-INDIRECT(CONCATENATE("'2018-10 (Д)'!Q",TEXT(MATCH($C38,'2018-10 (Д)'!$C$2:$C$100,0)+1,0))))/INDIRECT(CONCATENATE("'2018-10 (Д)'!Q",TEXT(MATCH($C38,'2018-10 (Д)'!$C$2:$C$100,0)+1,0))))*100)</f>
        <v>-10.980391073575031</v>
      </c>
      <c r="EP38" s="9">
        <f ca="1">IF(OR(INDIRECT(CONCATENATE("'2018-12 (Д)'!Q",TEXT(MATCH($C38,'2018-12 (Д)'!$C$2:$C$100,0)+1,0)))="Н/Д",INDIRECT(CONCATENATE("'2018-11 (Д)'!Q",TEXT(MATCH($C38,'2018-11 (Д)'!$C$2:$C$100,0)+1,0)))="Н/Д",AND(INDIRECT(CONCATENATE("'2018-12 (Д)'!Q",TEXT(MATCH($C38,'2018-12 (Д)'!$C$2:$C$100,0)+1,0)))="Н/Д",INDIRECT(CONCATENATE("'2018-11 (Д)'!Q",TEXT(MATCH($C38,'2018-11 (Д)'!$C$2:$C$100,0)+1,0))))),"Н/Д",((INDIRECT(CONCATENATE("'2018-12 (Д)'!Q",TEXT(MATCH($C38,'2018-12 (Д)'!$C$2:$C$100,0)+1,0)))-INDIRECT(CONCATENATE("'2018-11 (Д)'!Q",TEXT(MATCH($C38,'2018-11 (Д)'!$C$2:$C$100,0)+1,0))))/INDIRECT(CONCATENATE("'2018-11 (Д)'!Q",TEXT(MATCH($C38,'2018-11 (Д)'!$C$2:$C$100,0)+1,0))))*100)</f>
        <v>54.066771822659874</v>
      </c>
      <c r="EQ38" s="9"/>
      <c r="ER38" s="9">
        <f ca="1">IF(OR(INDIRECT(CONCATENATE("'2018-03 (Д)'!R",TEXT(MATCH($C38,'2018-03 (Д)'!$C$2:$C$100,0)+1,0)))="Н/Д",INDIRECT(CONCATENATE("'2018-02 (Д)'!R",TEXT(MATCH($C38,'2018-02 (Д)'!$C$2:$C$100,0)+1,0)))="Н/Д",AND(INDIRECT(CONCATENATE("'2018-03 (Д)'!R",TEXT(MATCH($C38,'2018-03 (Д)'!$C$2:$C$100,0)+1,0)))="Н/Д",INDIRECT(CONCATENATE("'2018-02 (Д)'!R",TEXT(MATCH($C38,'2018-02 (Д)'!$C$2:$C$100,0)+1,0))))),"Н/Д",((INDIRECT(CONCATENATE("'2018-03 (Д)'!R",TEXT(MATCH($C38,'2018-03 (Д)'!$C$2:$C$100,0)+1,0)))-INDIRECT(CONCATENATE("'2018-02 (Д)'!R",TEXT(MATCH($C38,'2018-02 (Д)'!$C$2:$C$100,0)+1,0))))/INDIRECT(CONCATENATE("'2018-02 (Д)'!R",TEXT(MATCH($C38,'2018-02 (Д)'!$C$2:$C$100,0)+1,0))))*100)</f>
        <v>-13.935066015910568</v>
      </c>
      <c r="ES38" s="9">
        <f ca="1">IF(OR(INDIRECT(CONCATENATE("'2018-04 (Д)'!R",TEXT(MATCH($C38,'2018-04 (Д)'!$C$2:$C$100,0)+1,0)))="Н/Д",INDIRECT(CONCATENATE("'2018-03 (Д)'!R",TEXT(MATCH($C38,'2018-03 (Д)'!$C$2:$C$100,0)+1,0)))="Н/Д",AND(INDIRECT(CONCATENATE("'2018-04 (Д)'!R",TEXT(MATCH($C38,'2018-04 (Д)'!$C$2:$C$100,0)+1,0)))="Н/Д",INDIRECT(CONCATENATE("'2018-03 (Д)'!R",TEXT(MATCH($C38,'2018-03 (Д)'!$C$2:$C$100,0)+1,0))))),"Н/Д",((INDIRECT(CONCATENATE("'2018-04 (Д)'!R",TEXT(MATCH($C38,'2018-04 (Д)'!$C$2:$C$100,0)+1,0)))-INDIRECT(CONCATENATE("'2018-03 (Д)'!R",TEXT(MATCH($C38,'2018-03 (Д)'!$C$2:$C$100,0)+1,0))))/INDIRECT(CONCATENATE("'2018-03 (Д)'!R",TEXT(MATCH($C38,'2018-03 (Д)'!$C$2:$C$100,0)+1,0))))*100)</f>
        <v>-20.653913523021462</v>
      </c>
      <c r="ET38" s="9">
        <f ca="1">IF(OR(INDIRECT(CONCATENATE("'2018-05 (Д)'!R",TEXT(MATCH($C38,'2018-05 (Д)'!$C$2:$C$100,0)+1,0)))="Н/Д",INDIRECT(CONCATENATE("'2018-04 (Д)'!R",TEXT(MATCH($C38,'2018-04 (Д)'!$C$2:$C$100,0)+1,0)))="Н/Д",AND(INDIRECT(CONCATENATE("'2018-05 (Д)'!R",TEXT(MATCH($C38,'2018-05 (Д)'!$C$2:$C$100,0)+1,0)))="Н/Д",INDIRECT(CONCATENATE("'2018-04 (Д)'!R",TEXT(MATCH($C38,'2018-04 (Д)'!$C$2:$C$100,0)+1,0))))),"Н/Д",((INDIRECT(CONCATENATE("'2018-05 (Д)'!R",TEXT(MATCH($C38,'2018-05 (Д)'!$C$2:$C$100,0)+1,0)))-INDIRECT(CONCATENATE("'2018-04 (Д)'!R",TEXT(MATCH($C38,'2018-04 (Д)'!$C$2:$C$100,0)+1,0))))/INDIRECT(CONCATENATE("'2018-04 (Д)'!R",TEXT(MATCH($C38,'2018-04 (Д)'!$C$2:$C$100,0)+1,0))))*100)</f>
        <v>56.326760189400019</v>
      </c>
      <c r="EU38" s="9">
        <f ca="1">IF(OR(INDIRECT(CONCATENATE("'2018-06 (Д)'!R",TEXT(MATCH($C38,'2018-06 (Д)'!$C$2:$C$100,0)+1,0)))="Н/Д",INDIRECT(CONCATENATE("'2018-05 (Д)'!R",TEXT(MATCH($C38,'2018-05 (Д)'!$C$2:$C$100,0)+1,0)))="Н/Д",AND(INDIRECT(CONCATENATE("'2018-06 (Д)'!R",TEXT(MATCH($C38,'2018-06 (Д)'!$C$2:$C$100,0)+1,0)))="Н/Д",INDIRECT(CONCATENATE("'2018-05 (Д)'!R",TEXT(MATCH($C38,'2018-05 (Д)'!$C$2:$C$100,0)+1,0))))),"Н/Д",((INDIRECT(CONCATENATE("'2018-06 (Д)'!R",TEXT(MATCH($C38,'2018-06 (Д)'!$C$2:$C$100,0)+1,0)))-INDIRECT(CONCATENATE("'2018-05 (Д)'!R",TEXT(MATCH($C38,'2018-05 (Д)'!$C$2:$C$100,0)+1,0))))/INDIRECT(CONCATENATE("'2018-05 (Д)'!R",TEXT(MATCH($C38,'2018-05 (Д)'!$C$2:$C$100,0)+1,0))))*100)</f>
        <v>-3.138060976683922</v>
      </c>
      <c r="EV38" s="9">
        <f ca="1">IF(OR(INDIRECT(CONCATENATE("'2018-07 (Д)'!R",TEXT(MATCH($C38,'2018-07 (Д)'!$C$2:$C$100,0)+1,0)))="Н/Д",INDIRECT(CONCATENATE("'2018-06 (Д)'!R",TEXT(MATCH($C38,'2018-06 (Д)'!$C$2:$C$100,0)+1,0)))="Н/Д",AND(INDIRECT(CONCATENATE("'2018-07 (Д)'!R",TEXT(MATCH($C38,'2018-07 (Д)'!$C$2:$C$100,0)+1,0)))="Н/Д",INDIRECT(CONCATENATE("'2018-06 (Д)'!R",TEXT(MATCH($C38,'2018-06 (Д)'!$C$2:$C$100,0)+1,0))))),"Н/Д",((INDIRECT(CONCATENATE("'2018-07 (Д)'!R",TEXT(MATCH($C38,'2018-07 (Д)'!$C$2:$C$100,0)+1,0)))-INDIRECT(CONCATENATE("'2018-06 (Д)'!R",TEXT(MATCH($C38,'2018-06 (Д)'!$C$2:$C$100,0)+1,0))))/INDIRECT(CONCATENATE("'2018-06 (Д)'!R",TEXT(MATCH($C38,'2018-06 (Д)'!$C$2:$C$100,0)+1,0))))*100)</f>
        <v>13.466755733118607</v>
      </c>
      <c r="EW38" s="9">
        <f ca="1">IF(OR(INDIRECT(CONCATENATE("'2018-08 (Д)'!R",TEXT(MATCH($C38,'2018-08 (Д)'!$C$2:$C$100,0)+1,0)))="Н/Д",INDIRECT(CONCATENATE("'2018-07 (Д)'!R",TEXT(MATCH($C38,'2018-07 (Д)'!$C$2:$C$100,0)+1,0)))="Н/Д",AND(INDIRECT(CONCATENATE("'2018-08 (Д)'!R",TEXT(MATCH($C38,'2018-08 (Д)'!$C$2:$C$100,0)+1,0)))="Н/Д",INDIRECT(CONCATENATE("'2018-07 (Д)'!R",TEXT(MATCH($C38,'2018-07 (Д)'!$C$2:$C$100,0)+1,0))))),"Н/Д",((INDIRECT(CONCATENATE("'2018-08 (Д)'!R",TEXT(MATCH($C38,'2018-08 (Д)'!$C$2:$C$100,0)+1,0)))-INDIRECT(CONCATENATE("'2018-07 (Д)'!R",TEXT(MATCH($C38,'2018-07 (Д)'!$C$2:$C$100,0)+1,0))))/INDIRECT(CONCATENATE("'2018-07 (Д)'!R",TEXT(MATCH($C38,'2018-07 (Д)'!$C$2:$C$100,0)+1,0))))*100)</f>
        <v>38.79178506676022</v>
      </c>
      <c r="EX38" s="9">
        <f ca="1">IF(OR(INDIRECT(CONCATENATE("'2018-09 (Д)'!R",TEXT(MATCH($C38,'2018-09 (Д)'!$C$2:$C$100,0)+1,0)))="Н/Д",INDIRECT(CONCATENATE("'2018-08 (Д)'!R",TEXT(MATCH($C38,'2018-08 (Д)'!$C$2:$C$100,0)+1,0)))="Н/Д",AND(INDIRECT(CONCATENATE("'2018-09 (Д)'!R",TEXT(MATCH($C38,'2018-09 (Д)'!$C$2:$C$100,0)+1,0)))="Н/Д",INDIRECT(CONCATENATE("'2018-08 (Д)'!R",TEXT(MATCH($C38,'2018-08 (Д)'!$C$2:$C$100,0)+1,0))))),"Н/Д",((INDIRECT(CONCATENATE("'2018-09 (Д)'!R",TEXT(MATCH($C38,'2018-09 (Д)'!$C$2:$C$100,0)+1,0)))-INDIRECT(CONCATENATE("'2018-08 (Д)'!R",TEXT(MATCH($C38,'2018-08 (Д)'!$C$2:$C$100,0)+1,0))))/INDIRECT(CONCATENATE("'2018-08 (Д)'!R",TEXT(MATCH($C38,'2018-08 (Д)'!$C$2:$C$100,0)+1,0))))*100)</f>
        <v>-41.314171101993352</v>
      </c>
      <c r="EY38" s="9">
        <f ca="1">IF(OR(INDIRECT(CONCATENATE("'2018-10 (Д)'!R",TEXT(MATCH($C38,'2018-10 (Д)'!$C$2:$C$100,0)+1,0)))="Н/Д",INDIRECT(CONCATENATE("'2018-09 (Д)'!R",TEXT(MATCH($C38,'2018-09 (Д)'!$C$2:$C$100,0)+1,0)))="Н/Д",AND(INDIRECT(CONCATENATE("'2018-10 (Д)'!R",TEXT(MATCH($C38,'2018-10 (Д)'!$C$2:$C$100,0)+1,0)))="Н/Д",INDIRECT(CONCATENATE("'2018-09 (Д)'!R",TEXT(MATCH($C38,'2018-09 (Д)'!$C$2:$C$100,0)+1,0))))),"Н/Д",((INDIRECT(CONCATENATE("'2018-10 (Д)'!R",TEXT(MATCH($C38,'2018-10 (Д)'!$C$2:$C$100,0)+1,0)))-INDIRECT(CONCATENATE("'2018-09 (Д)'!R",TEXT(MATCH($C38,'2018-09 (Д)'!$C$2:$C$100,0)+1,0))))/INDIRECT(CONCATENATE("'2018-09 (Д)'!R",TEXT(MATCH($C38,'2018-09 (Д)'!$C$2:$C$100,0)+1,0))))*100)</f>
        <v>15.797587585286058</v>
      </c>
      <c r="EZ38" s="9">
        <f ca="1">IF(OR(INDIRECT(CONCATENATE("'2018-11 (Д)'!R",TEXT(MATCH($C38,'2018-11 (Д)'!$C$2:$C$100,0)+1,0)))="Н/Д",INDIRECT(CONCATENATE("'2018-10 (Д)'!R",TEXT(MATCH($C38,'2018-10 (Д)'!$C$2:$C$100,0)+1,0)))="Н/Д",AND(INDIRECT(CONCATENATE("'2018-11 (Д)'!R",TEXT(MATCH($C38,'2018-11 (Д)'!$C$2:$C$100,0)+1,0)))="Н/Д",INDIRECT(CONCATENATE("'2018-10 (Д)'!R",TEXT(MATCH($C38,'2018-10 (Д)'!$C$2:$C$100,0)+1,0))))),"Н/Д",((INDIRECT(CONCATENATE("'2018-11 (Д)'!R",TEXT(MATCH($C38,'2018-11 (Д)'!$C$2:$C$100,0)+1,0)))-INDIRECT(CONCATENATE("'2018-10 (Д)'!R",TEXT(MATCH($C38,'2018-10 (Д)'!$C$2:$C$100,0)+1,0))))/INDIRECT(CONCATENATE("'2018-10 (Д)'!R",TEXT(MATCH($C38,'2018-10 (Д)'!$C$2:$C$100,0)+1,0))))*100)</f>
        <v>29.257079017035579</v>
      </c>
      <c r="FA38" s="9">
        <f ca="1">IF(OR(INDIRECT(CONCATENATE("'2018-12 (Д)'!R",TEXT(MATCH($C38,'2018-12 (Д)'!$C$2:$C$100,0)+1,0)))="Н/Д",INDIRECT(CONCATENATE("'2018-11 (Д)'!R",TEXT(MATCH($C38,'2018-11 (Д)'!$C$2:$C$100,0)+1,0)))="Н/Д",AND(INDIRECT(CONCATENATE("'2018-12 (Д)'!R",TEXT(MATCH($C38,'2018-12 (Д)'!$C$2:$C$100,0)+1,0)))="Н/Д",INDIRECT(CONCATENATE("'2018-11 (Д)'!R",TEXT(MATCH($C38,'2018-11 (Д)'!$C$2:$C$100,0)+1,0))))),"Н/Д",((INDIRECT(CONCATENATE("'2018-12 (Д)'!R",TEXT(MATCH($C38,'2018-12 (Д)'!$C$2:$C$100,0)+1,0)))-INDIRECT(CONCATENATE("'2018-11 (Д)'!R",TEXT(MATCH($C38,'2018-11 (Д)'!$C$2:$C$100,0)+1,0))))/INDIRECT(CONCATENATE("'2018-11 (Д)'!R",TEXT(MATCH($C38,'2018-11 (Д)'!$C$2:$C$100,0)+1,0))))*100)</f>
        <v>-54.333287846122126</v>
      </c>
      <c r="FB38" s="9"/>
      <c r="FC38" s="9">
        <f ca="1">IF(OR(INDIRECT(CONCATENATE("'2018-03 (Д)'!S",TEXT(MATCH($C38,'2018-03 (Д)'!$C$2:$C$100,0)+1,0)))="Н/Д",INDIRECT(CONCATENATE("'2018-02 (Д)'!S",TEXT(MATCH($C38,'2018-02 (Д)'!$C$2:$C$100,0)+1,0)))="Н/Д",AND(INDIRECT(CONCATENATE("'2018-03 (Д)'!S",TEXT(MATCH($C38,'2018-03 (Д)'!$C$2:$C$100,0)+1,0)))="Н/Д",INDIRECT(CONCATENATE("'2018-02 (Д)'!S",TEXT(MATCH($C38,'2018-02 (Д)'!$C$2:$C$100,0)+1,0))))),"Н/Д",((INDIRECT(CONCATENATE("'2018-03 (Д)'!S",TEXT(MATCH($C38,'2018-03 (Д)'!$C$2:$C$100,0)+1,0)))-INDIRECT(CONCATENATE("'2018-02 (Д)'!S",TEXT(MATCH($C38,'2018-02 (Д)'!$C$2:$C$100,0)+1,0))))/INDIRECT(CONCATENATE("'2018-02 (Д)'!S",TEXT(MATCH($C38,'2018-02 (Д)'!$C$2:$C$100,0)+1,0))))*100)</f>
        <v>-48.660804944274041</v>
      </c>
      <c r="FD38" s="9">
        <f ca="1">IF(OR(INDIRECT(CONCATENATE("'2018-04 (Д)'!S",TEXT(MATCH($C38,'2018-04 (Д)'!$C$2:$C$100,0)+1,0)))="Н/Д",INDIRECT(CONCATENATE("'2018-03 (Д)'!S",TEXT(MATCH($C38,'2018-03 (Д)'!$C$2:$C$100,0)+1,0)))="Н/Д",AND(INDIRECT(CONCATENATE("'2018-04 (Д)'!S",TEXT(MATCH($C38,'2018-04 (Д)'!$C$2:$C$100,0)+1,0)))="Н/Д",INDIRECT(CONCATENATE("'2018-03 (Д)'!S",TEXT(MATCH($C38,'2018-03 (Д)'!$C$2:$C$100,0)+1,0))))),"Н/Д",((INDIRECT(CONCATENATE("'2018-04 (Д)'!S",TEXT(MATCH($C38,'2018-04 (Д)'!$C$2:$C$100,0)+1,0)))-INDIRECT(CONCATENATE("'2018-03 (Д)'!S",TEXT(MATCH($C38,'2018-03 (Д)'!$C$2:$C$100,0)+1,0))))/INDIRECT(CONCATENATE("'2018-03 (Д)'!S",TEXT(MATCH($C38,'2018-03 (Д)'!$C$2:$C$100,0)+1,0))))*100)</f>
        <v>73.841309833097171</v>
      </c>
      <c r="FE38" s="9">
        <f ca="1">IF(OR(INDIRECT(CONCATENATE("'2018-05 (Д)'!S",TEXT(MATCH($C38,'2018-05 (Д)'!$C$2:$C$100,0)+1,0)))="Н/Д",INDIRECT(CONCATENATE("'2018-04 (Д)'!S",TEXT(MATCH($C38,'2018-04 (Д)'!$C$2:$C$100,0)+1,0)))="Н/Д",AND(INDIRECT(CONCATENATE("'2018-05 (Д)'!S",TEXT(MATCH($C38,'2018-05 (Д)'!$C$2:$C$100,0)+1,0)))="Н/Д",INDIRECT(CONCATENATE("'2018-04 (Д)'!S",TEXT(MATCH($C38,'2018-04 (Д)'!$C$2:$C$100,0)+1,0))))),"Н/Д",((INDIRECT(CONCATENATE("'2018-05 (Д)'!S",TEXT(MATCH($C38,'2018-05 (Д)'!$C$2:$C$100,0)+1,0)))-INDIRECT(CONCATENATE("'2018-04 (Д)'!S",TEXT(MATCH($C38,'2018-04 (Д)'!$C$2:$C$100,0)+1,0))))/INDIRECT(CONCATENATE("'2018-04 (Д)'!S",TEXT(MATCH($C38,'2018-04 (Д)'!$C$2:$C$100,0)+1,0))))*100)</f>
        <v>97.380010290477486</v>
      </c>
      <c r="FF38" s="9">
        <f ca="1">IF(OR(INDIRECT(CONCATENATE("'2018-06 (Д)'!S",TEXT(MATCH($C38,'2018-06 (Д)'!$C$2:$C$100,0)+1,0)))="Н/Д",INDIRECT(CONCATENATE("'2018-05 (Д)'!S",TEXT(MATCH($C38,'2018-05 (Д)'!$C$2:$C$100,0)+1,0)))="Н/Д",AND(INDIRECT(CONCATENATE("'2018-06 (Д)'!S",TEXT(MATCH($C38,'2018-06 (Д)'!$C$2:$C$100,0)+1,0)))="Н/Д",INDIRECT(CONCATENATE("'2018-05 (Д)'!S",TEXT(MATCH($C38,'2018-05 (Д)'!$C$2:$C$100,0)+1,0))))),"Н/Д",((INDIRECT(CONCATENATE("'2018-06 (Д)'!S",TEXT(MATCH($C38,'2018-06 (Д)'!$C$2:$C$100,0)+1,0)))-INDIRECT(CONCATENATE("'2018-05 (Д)'!S",TEXT(MATCH($C38,'2018-05 (Д)'!$C$2:$C$100,0)+1,0))))/INDIRECT(CONCATENATE("'2018-05 (Д)'!S",TEXT(MATCH($C38,'2018-05 (Д)'!$C$2:$C$100,0)+1,0))))*100)</f>
        <v>-53.618176184585685</v>
      </c>
      <c r="FG38" s="9">
        <f ca="1">IF(OR(INDIRECT(CONCATENATE("'2018-07 (Д)'!S",TEXT(MATCH($C38,'2018-07 (Д)'!$C$2:$C$100,0)+1,0)))="Н/Д",INDIRECT(CONCATENATE("'2018-06 (Д)'!S",TEXT(MATCH($C38,'2018-06 (Д)'!$C$2:$C$100,0)+1,0)))="Н/Д",AND(INDIRECT(CONCATENATE("'2018-07 (Д)'!S",TEXT(MATCH($C38,'2018-07 (Д)'!$C$2:$C$100,0)+1,0)))="Н/Д",INDIRECT(CONCATENATE("'2018-06 (Д)'!S",TEXT(MATCH($C38,'2018-06 (Д)'!$C$2:$C$100,0)+1,0))))),"Н/Д",((INDIRECT(CONCATENATE("'2018-07 (Д)'!S",TEXT(MATCH($C38,'2018-07 (Д)'!$C$2:$C$100,0)+1,0)))-INDIRECT(CONCATENATE("'2018-06 (Д)'!S",TEXT(MATCH($C38,'2018-06 (Д)'!$C$2:$C$100,0)+1,0))))/INDIRECT(CONCATENATE("'2018-06 (Д)'!S",TEXT(MATCH($C38,'2018-06 (Д)'!$C$2:$C$100,0)+1,0))))*100)</f>
        <v>-28.221166995506586</v>
      </c>
      <c r="FH38" s="9">
        <f ca="1">IF(OR(INDIRECT(CONCATENATE("'2018-08 (Д)'!S",TEXT(MATCH($C38,'2018-08 (Д)'!$C$2:$C$100,0)+1,0)))="Н/Д",INDIRECT(CONCATENATE("'2018-07 (Д)'!S",TEXT(MATCH($C38,'2018-07 (Д)'!$C$2:$C$100,0)+1,0)))="Н/Д",AND(INDIRECT(CONCATENATE("'2018-08 (Д)'!S",TEXT(MATCH($C38,'2018-08 (Д)'!$C$2:$C$100,0)+1,0)))="Н/Д",INDIRECT(CONCATENATE("'2018-07 (Д)'!S",TEXT(MATCH($C38,'2018-07 (Д)'!$C$2:$C$100,0)+1,0))))),"Н/Д",((INDIRECT(CONCATENATE("'2018-08 (Д)'!S",TEXT(MATCH($C38,'2018-08 (Д)'!$C$2:$C$100,0)+1,0)))-INDIRECT(CONCATENATE("'2018-07 (Д)'!S",TEXT(MATCH($C38,'2018-07 (Д)'!$C$2:$C$100,0)+1,0))))/INDIRECT(CONCATENATE("'2018-07 (Д)'!S",TEXT(MATCH($C38,'2018-07 (Д)'!$C$2:$C$100,0)+1,0))))*100)</f>
        <v>254.92343312626673</v>
      </c>
      <c r="FI38" s="9">
        <f ca="1">IF(OR(INDIRECT(CONCATENATE("'2018-09 (Д)'!S",TEXT(MATCH($C38,'2018-09 (Д)'!$C$2:$C$100,0)+1,0)))="Н/Д",INDIRECT(CONCATENATE("'2018-08 (Д)'!S",TEXT(MATCH($C38,'2018-08 (Д)'!$C$2:$C$100,0)+1,0)))="Н/Д",AND(INDIRECT(CONCATENATE("'2018-09 (Д)'!S",TEXT(MATCH($C38,'2018-09 (Д)'!$C$2:$C$100,0)+1,0)))="Н/Д",INDIRECT(CONCATENATE("'2018-08 (Д)'!S",TEXT(MATCH($C38,'2018-08 (Д)'!$C$2:$C$100,0)+1,0))))),"Н/Д",((INDIRECT(CONCATENATE("'2018-09 (Д)'!S",TEXT(MATCH($C38,'2018-09 (Д)'!$C$2:$C$100,0)+1,0)))-INDIRECT(CONCATENATE("'2018-08 (Д)'!S",TEXT(MATCH($C38,'2018-08 (Д)'!$C$2:$C$100,0)+1,0))))/INDIRECT(CONCATENATE("'2018-08 (Д)'!S",TEXT(MATCH($C38,'2018-08 (Д)'!$C$2:$C$100,0)+1,0))))*100)</f>
        <v>-79.260250530849149</v>
      </c>
      <c r="FJ38" s="9">
        <f ca="1">IF(OR(INDIRECT(CONCATENATE("'2018-10 (Д)'!S",TEXT(MATCH($C38,'2018-10 (Д)'!$C$2:$C$100,0)+1,0)))="Н/Д",INDIRECT(CONCATENATE("'2018-09 (Д)'!S",TEXT(MATCH($C38,'2018-09 (Д)'!$C$2:$C$100,0)+1,0)))="Н/Д",AND(INDIRECT(CONCATENATE("'2018-10 (Д)'!S",TEXT(MATCH($C38,'2018-10 (Д)'!$C$2:$C$100,0)+1,0)))="Н/Д",INDIRECT(CONCATENATE("'2018-09 (Д)'!S",TEXT(MATCH($C38,'2018-09 (Д)'!$C$2:$C$100,0)+1,0))))),"Н/Д",((INDIRECT(CONCATENATE("'2018-10 (Д)'!S",TEXT(MATCH($C38,'2018-10 (Д)'!$C$2:$C$100,0)+1,0)))-INDIRECT(CONCATENATE("'2018-09 (Д)'!S",TEXT(MATCH($C38,'2018-09 (Д)'!$C$2:$C$100,0)+1,0))))/INDIRECT(CONCATENATE("'2018-09 (Д)'!S",TEXT(MATCH($C38,'2018-09 (Д)'!$C$2:$C$100,0)+1,0))))*100)</f>
        <v>94.535697296916652</v>
      </c>
      <c r="FK38" s="9">
        <f ca="1">IF(OR(INDIRECT(CONCATENATE("'2018-11 (Д)'!S",TEXT(MATCH($C38,'2018-11 (Д)'!$C$2:$C$100,0)+1,0)))="Н/Д",INDIRECT(CONCATENATE("'2018-10 (Д)'!S",TEXT(MATCH($C38,'2018-10 (Д)'!$C$2:$C$100,0)+1,0)))="Н/Д",AND(INDIRECT(CONCATENATE("'2018-11 (Д)'!S",TEXT(MATCH($C38,'2018-11 (Д)'!$C$2:$C$100,0)+1,0)))="Н/Д",INDIRECT(CONCATENATE("'2018-10 (Д)'!S",TEXT(MATCH($C38,'2018-10 (Д)'!$C$2:$C$100,0)+1,0))))),"Н/Д",((INDIRECT(CONCATENATE("'2018-11 (Д)'!S",TEXT(MATCH($C38,'2018-11 (Д)'!$C$2:$C$100,0)+1,0)))-INDIRECT(CONCATENATE("'2018-10 (Д)'!S",TEXT(MATCH($C38,'2018-10 (Д)'!$C$2:$C$100,0)+1,0))))/INDIRECT(CONCATENATE("'2018-10 (Д)'!S",TEXT(MATCH($C38,'2018-10 (Д)'!$C$2:$C$100,0)+1,0))))*100)</f>
        <v>98.456729162807633</v>
      </c>
      <c r="FL38" s="9">
        <f ca="1">IF(OR(INDIRECT(CONCATENATE("'2018-12 (Д)'!S",TEXT(MATCH($C38,'2018-12 (Д)'!$C$2:$C$100,0)+1,0)))="Н/Д",INDIRECT(CONCATENATE("'2018-11 (Д)'!S",TEXT(MATCH($C38,'2018-11 (Д)'!$C$2:$C$100,0)+1,0)))="Н/Д",AND(INDIRECT(CONCATENATE("'2018-12 (Д)'!S",TEXT(MATCH($C38,'2018-12 (Д)'!$C$2:$C$100,0)+1,0)))="Н/Д",INDIRECT(CONCATENATE("'2018-11 (Д)'!S",TEXT(MATCH($C38,'2018-11 (Д)'!$C$2:$C$100,0)+1,0))))),"Н/Д",((INDIRECT(CONCATENATE("'2018-12 (Д)'!S",TEXT(MATCH($C38,'2018-12 (Д)'!$C$2:$C$100,0)+1,0)))-INDIRECT(CONCATENATE("'2018-11 (Д)'!S",TEXT(MATCH($C38,'2018-11 (Д)'!$C$2:$C$100,0)+1,0))))/INDIRECT(CONCATENATE("'2018-11 (Д)'!S",TEXT(MATCH($C38,'2018-11 (Д)'!$C$2:$C$100,0)+1,0))))*100)</f>
        <v>-71.370243825927702</v>
      </c>
      <c r="FM38" s="9"/>
      <c r="FN38" s="9">
        <f ca="1">IF(OR(INDIRECT(CONCATENATE("'2018-03 (Д)'!T",TEXT(MATCH($C38,'2018-03 (Д)'!$C$2:$C$100,0)+1,0)))="Н/Д",INDIRECT(CONCATENATE("'2018-02 (Д)'!T",TEXT(MATCH($C38,'2018-02 (Д)'!$C$2:$C$100,0)+1,0)))="Н/Д",AND(INDIRECT(CONCATENATE("'2018-03 (Д)'!T",TEXT(MATCH($C38,'2018-03 (Д)'!$C$2:$C$100,0)+1,0)))="Н/Д",INDIRECT(CONCATENATE("'2018-02 (Д)'!T",TEXT(MATCH($C38,'2018-02 (Д)'!$C$2:$C$100,0)+1,0))))),"Н/Д",((INDIRECT(CONCATENATE("'2018-03 (Д)'!T",TEXT(MATCH($C38,'2018-03 (Д)'!$C$2:$C$100,0)+1,0)))-INDIRECT(CONCATENATE("'2018-02 (Д)'!T",TEXT(MATCH($C38,'2018-02 (Д)'!$C$2:$C$100,0)+1,0))))/INDIRECT(CONCATENATE("'2018-02 (Д)'!T",TEXT(MATCH($C38,'2018-02 (Д)'!$C$2:$C$100,0)+1,0))))*100)</f>
        <v>9.1993925645377086</v>
      </c>
      <c r="FO38" s="9">
        <f ca="1">IF(OR(INDIRECT(CONCATENATE("'2018-04 (Д)'!T",TEXT(MATCH($C38,'2018-04 (Д)'!$C$2:$C$100,0)+1,0)))="Н/Д",INDIRECT(CONCATENATE("'2018-03 (Д)'!T",TEXT(MATCH($C38,'2018-03 (Д)'!$C$2:$C$100,0)+1,0)))="Н/Д",AND(INDIRECT(CONCATENATE("'2018-04 (Д)'!T",TEXT(MATCH($C38,'2018-04 (Д)'!$C$2:$C$100,0)+1,0)))="Н/Д",INDIRECT(CONCATENATE("'2018-03 (Д)'!T",TEXT(MATCH($C38,'2018-03 (Д)'!$C$2:$C$100,0)+1,0))))),"Н/Д",((INDIRECT(CONCATENATE("'2018-04 (Д)'!T",TEXT(MATCH($C38,'2018-04 (Д)'!$C$2:$C$100,0)+1,0)))-INDIRECT(CONCATENATE("'2018-03 (Д)'!T",TEXT(MATCH($C38,'2018-03 (Д)'!$C$2:$C$100,0)+1,0))))/INDIRECT(CONCATENATE("'2018-03 (Д)'!T",TEXT(MATCH($C38,'2018-03 (Д)'!$C$2:$C$100,0)+1,0))))*100)</f>
        <v>28.499575450140945</v>
      </c>
      <c r="FP38" s="9">
        <f ca="1">IF(OR(INDIRECT(CONCATENATE("'2018-05 (Д)'!T",TEXT(MATCH($C38,'2018-05 (Д)'!$C$2:$C$100,0)+1,0)))="Н/Д",INDIRECT(CONCATENATE("'2018-04 (Д)'!T",TEXT(MATCH($C38,'2018-04 (Д)'!$C$2:$C$100,0)+1,0)))="Н/Д",AND(INDIRECT(CONCATENATE("'2018-05 (Д)'!T",TEXT(MATCH($C38,'2018-05 (Д)'!$C$2:$C$100,0)+1,0)))="Н/Д",INDIRECT(CONCATENATE("'2018-04 (Д)'!T",TEXT(MATCH($C38,'2018-04 (Д)'!$C$2:$C$100,0)+1,0))))),"Н/Д",((INDIRECT(CONCATENATE("'2018-05 (Д)'!T",TEXT(MATCH($C38,'2018-05 (Д)'!$C$2:$C$100,0)+1,0)))-INDIRECT(CONCATENATE("'2018-04 (Д)'!T",TEXT(MATCH($C38,'2018-04 (Д)'!$C$2:$C$100,0)+1,0))))/INDIRECT(CONCATENATE("'2018-04 (Д)'!T",TEXT(MATCH($C38,'2018-04 (Д)'!$C$2:$C$100,0)+1,0))))*100)</f>
        <v>19.197778670288773</v>
      </c>
      <c r="FQ38" s="9">
        <f ca="1">IF(OR(INDIRECT(CONCATENATE("'2018-06 (Д)'!T",TEXT(MATCH($C38,'2018-06 (Д)'!$C$2:$C$100,0)+1,0)))="Н/Д",INDIRECT(CONCATENATE("'2018-05 (Д)'!T",TEXT(MATCH($C38,'2018-05 (Д)'!$C$2:$C$100,0)+1,0)))="Н/Д",AND(INDIRECT(CONCATENATE("'2018-06 (Д)'!T",TEXT(MATCH($C38,'2018-06 (Д)'!$C$2:$C$100,0)+1,0)))="Н/Д",INDIRECT(CONCATENATE("'2018-05 (Д)'!T",TEXT(MATCH($C38,'2018-05 (Д)'!$C$2:$C$100,0)+1,0))))),"Н/Д",((INDIRECT(CONCATENATE("'2018-06 (Д)'!T",TEXT(MATCH($C38,'2018-06 (Д)'!$C$2:$C$100,0)+1,0)))-INDIRECT(CONCATENATE("'2018-05 (Д)'!T",TEXT(MATCH($C38,'2018-05 (Д)'!$C$2:$C$100,0)+1,0))))/INDIRECT(CONCATENATE("'2018-05 (Д)'!T",TEXT(MATCH($C38,'2018-05 (Д)'!$C$2:$C$100,0)+1,0))))*100)</f>
        <v>29.542228439927381</v>
      </c>
      <c r="FR38" s="9">
        <f ca="1">IF(OR(INDIRECT(CONCATENATE("'2018-07 (Д)'!T",TEXT(MATCH($C38,'2018-07 (Д)'!$C$2:$C$100,0)+1,0)))="Н/Д",INDIRECT(CONCATENATE("'2018-06 (Д)'!T",TEXT(MATCH($C38,'2018-06 (Д)'!$C$2:$C$100,0)+1,0)))="Н/Д",AND(INDIRECT(CONCATENATE("'2018-07 (Д)'!T",TEXT(MATCH($C38,'2018-07 (Д)'!$C$2:$C$100,0)+1,0)))="Н/Д",INDIRECT(CONCATENATE("'2018-06 (Д)'!T",TEXT(MATCH($C38,'2018-06 (Д)'!$C$2:$C$100,0)+1,0))))),"Н/Д",((INDIRECT(CONCATENATE("'2018-07 (Д)'!T",TEXT(MATCH($C38,'2018-07 (Д)'!$C$2:$C$100,0)+1,0)))-INDIRECT(CONCATENATE("'2018-06 (Д)'!T",TEXT(MATCH($C38,'2018-06 (Д)'!$C$2:$C$100,0)+1,0))))/INDIRECT(CONCATENATE("'2018-06 (Д)'!T",TEXT(MATCH($C38,'2018-06 (Д)'!$C$2:$C$100,0)+1,0))))*100)</f>
        <v>-49.182835617464988</v>
      </c>
      <c r="FS38" s="9">
        <f ca="1">IF(OR(INDIRECT(CONCATENATE("'2018-08 (Д)'!T",TEXT(MATCH($C38,'2018-08 (Д)'!$C$2:$C$100,0)+1,0)))="Н/Д",INDIRECT(CONCATENATE("'2018-07 (Д)'!T",TEXT(MATCH($C38,'2018-07 (Д)'!$C$2:$C$100,0)+1,0)))="Н/Д",AND(INDIRECT(CONCATENATE("'2018-08 (Д)'!T",TEXT(MATCH($C38,'2018-08 (Д)'!$C$2:$C$100,0)+1,0)))="Н/Д",INDIRECT(CONCATENATE("'2018-07 (Д)'!T",TEXT(MATCH($C38,'2018-07 (Д)'!$C$2:$C$100,0)+1,0))))),"Н/Д",((INDIRECT(CONCATENATE("'2018-08 (Д)'!T",TEXT(MATCH($C38,'2018-08 (Д)'!$C$2:$C$100,0)+1,0)))-INDIRECT(CONCATENATE("'2018-07 (Д)'!T",TEXT(MATCH($C38,'2018-07 (Д)'!$C$2:$C$100,0)+1,0))))/INDIRECT(CONCATENATE("'2018-07 (Д)'!T",TEXT(MATCH($C38,'2018-07 (Д)'!$C$2:$C$100,0)+1,0))))*100)</f>
        <v>20.19221950021705</v>
      </c>
      <c r="FT38" s="9">
        <f ca="1">IF(OR(INDIRECT(CONCATENATE("'2018-09 (Д)'!T",TEXT(MATCH($C38,'2018-09 (Д)'!$C$2:$C$100,0)+1,0)))="Н/Д",INDIRECT(CONCATENATE("'2018-08 (Д)'!T",TEXT(MATCH($C38,'2018-08 (Д)'!$C$2:$C$100,0)+1,0)))="Н/Д",AND(INDIRECT(CONCATENATE("'2018-09 (Д)'!T",TEXT(MATCH($C38,'2018-09 (Д)'!$C$2:$C$100,0)+1,0)))="Н/Д",INDIRECT(CONCATENATE("'2018-08 (Д)'!T",TEXT(MATCH($C38,'2018-08 (Д)'!$C$2:$C$100,0)+1,0))))),"Н/Д",((INDIRECT(CONCATENATE("'2018-09 (Д)'!T",TEXT(MATCH($C38,'2018-09 (Д)'!$C$2:$C$100,0)+1,0)))-INDIRECT(CONCATENATE("'2018-08 (Д)'!T",TEXT(MATCH($C38,'2018-08 (Д)'!$C$2:$C$100,0)+1,0))))/INDIRECT(CONCATENATE("'2018-08 (Д)'!T",TEXT(MATCH($C38,'2018-08 (Д)'!$C$2:$C$100,0)+1,0))))*100)</f>
        <v>11.00844974155441</v>
      </c>
      <c r="FU38" s="9">
        <f ca="1">IF(OR(INDIRECT(CONCATENATE("'2018-10 (Д)'!T",TEXT(MATCH($C38,'2018-10 (Д)'!$C$2:$C$100,0)+1,0)))="Н/Д",INDIRECT(CONCATENATE("'2018-09 (Д)'!T",TEXT(MATCH($C38,'2018-09 (Д)'!$C$2:$C$100,0)+1,0)))="Н/Д",AND(INDIRECT(CONCATENATE("'2018-10 (Д)'!T",TEXT(MATCH($C38,'2018-10 (Д)'!$C$2:$C$100,0)+1,0)))="Н/Д",INDIRECT(CONCATENATE("'2018-09 (Д)'!T",TEXT(MATCH($C38,'2018-09 (Д)'!$C$2:$C$100,0)+1,0))))),"Н/Д",((INDIRECT(CONCATENATE("'2018-10 (Д)'!T",TEXT(MATCH($C38,'2018-10 (Д)'!$C$2:$C$100,0)+1,0)))-INDIRECT(CONCATENATE("'2018-09 (Д)'!T",TEXT(MATCH($C38,'2018-09 (Д)'!$C$2:$C$100,0)+1,0))))/INDIRECT(CONCATENATE("'2018-09 (Д)'!T",TEXT(MATCH($C38,'2018-09 (Д)'!$C$2:$C$100,0)+1,0))))*100)</f>
        <v>90.058685347170425</v>
      </c>
      <c r="FV38" s="9">
        <f ca="1">IF(OR(INDIRECT(CONCATENATE("'2018-11 (Д)'!T",TEXT(MATCH($C38,'2018-11 (Д)'!$C$2:$C$100,0)+1,0)))="Н/Д",INDIRECT(CONCATENATE("'2018-10 (Д)'!T",TEXT(MATCH($C38,'2018-10 (Д)'!$C$2:$C$100,0)+1,0)))="Н/Д",AND(INDIRECT(CONCATENATE("'2018-11 (Д)'!T",TEXT(MATCH($C38,'2018-11 (Д)'!$C$2:$C$100,0)+1,0)))="Н/Д",INDIRECT(CONCATENATE("'2018-10 (Д)'!T",TEXT(MATCH($C38,'2018-10 (Д)'!$C$2:$C$100,0)+1,0))))),"Н/Д",((INDIRECT(CONCATENATE("'2018-11 (Д)'!T",TEXT(MATCH($C38,'2018-11 (Д)'!$C$2:$C$100,0)+1,0)))-INDIRECT(CONCATENATE("'2018-10 (Д)'!T",TEXT(MATCH($C38,'2018-10 (Д)'!$C$2:$C$100,0)+1,0))))/INDIRECT(CONCATENATE("'2018-10 (Д)'!T",TEXT(MATCH($C38,'2018-10 (Д)'!$C$2:$C$100,0)+1,0))))*100)</f>
        <v>-58.897772346555499</v>
      </c>
      <c r="FW38" s="9">
        <f ca="1">IF(OR(INDIRECT(CONCATENATE("'2018-12 (Д)'!T",TEXT(MATCH($C38,'2018-12 (Д)'!$C$2:$C$100,0)+1,0)))="Н/Д",INDIRECT(CONCATENATE("'2018-11 (Д)'!T",TEXT(MATCH($C38,'2018-11 (Д)'!$C$2:$C$100,0)+1,0)))="Н/Д",AND(INDIRECT(CONCATENATE("'2018-12 (Д)'!T",TEXT(MATCH($C38,'2018-12 (Д)'!$C$2:$C$100,0)+1,0)))="Н/Д",INDIRECT(CONCATENATE("'2018-11 (Д)'!T",TEXT(MATCH($C38,'2018-11 (Д)'!$C$2:$C$100,0)+1,0))))),"Н/Д",((INDIRECT(CONCATENATE("'2018-12 (Д)'!T",TEXT(MATCH($C38,'2018-12 (Д)'!$C$2:$C$100,0)+1,0)))-INDIRECT(CONCATENATE("'2018-11 (Д)'!T",TEXT(MATCH($C38,'2018-11 (Д)'!$C$2:$C$100,0)+1,0))))/INDIRECT(CONCATENATE("'2018-11 (Д)'!T",TEXT(MATCH($C38,'2018-11 (Д)'!$C$2:$C$100,0)+1,0))))*100)</f>
        <v>-1.3217716401638067</v>
      </c>
      <c r="FX38" s="9"/>
      <c r="FY38" s="9">
        <f ca="1">IF(OR(INDIRECT(CONCATENATE("'2018-03 (Д)'!U",TEXT(MATCH($C38,'2018-03 (Д)'!$C$2:$C$100,0)+1,0)))="Н/Д",INDIRECT(CONCATENATE("'2018-02 (Д)'!U",TEXT(MATCH($C38,'2018-02 (Д)'!$C$2:$C$100,0)+1,0)))="Н/Д",AND(INDIRECT(CONCATENATE("'2018-03 (Д)'!U",TEXT(MATCH($C38,'2018-03 (Д)'!$C$2:$C$100,0)+1,0)))="Н/Д",INDIRECT(CONCATENATE("'2018-02 (Д)'!U",TEXT(MATCH($C38,'2018-02 (Д)'!$C$2:$C$100,0)+1,0))))),"Н/Д",((INDIRECT(CONCATENATE("'2018-03 (Д)'!U",TEXT(MATCH($C38,'2018-03 (Д)'!$C$2:$C$100,0)+1,0)))-INDIRECT(CONCATENATE("'2018-02 (Д)'!U",TEXT(MATCH($C38,'2018-02 (Д)'!$C$2:$C$100,0)+1,0))))/INDIRECT(CONCATENATE("'2018-02 (Д)'!U",TEXT(MATCH($C38,'2018-02 (Д)'!$C$2:$C$100,0)+1,0))))*100)</f>
        <v>-99.012345468533951</v>
      </c>
      <c r="FZ38" s="9">
        <f ca="1">IF(OR(INDIRECT(CONCATENATE("'2018-04 (Д)'!U",TEXT(MATCH($C38,'2018-04 (Д)'!$C$2:$C$100,0)+1,0)))="Н/Д",INDIRECT(CONCATENATE("'2018-03 (Д)'!U",TEXT(MATCH($C38,'2018-03 (Д)'!$C$2:$C$100,0)+1,0)))="Н/Д",AND(INDIRECT(CONCATENATE("'2018-04 (Д)'!U",TEXT(MATCH($C38,'2018-04 (Д)'!$C$2:$C$100,0)+1,0)))="Н/Д",INDIRECT(CONCATENATE("'2018-03 (Д)'!U",TEXT(MATCH($C38,'2018-03 (Д)'!$C$2:$C$100,0)+1,0))))),"Н/Д",((INDIRECT(CONCATENATE("'2018-04 (Д)'!U",TEXT(MATCH($C38,'2018-04 (Д)'!$C$2:$C$100,0)+1,0)))-INDIRECT(CONCATENATE("'2018-03 (Д)'!U",TEXT(MATCH($C38,'2018-03 (Д)'!$C$2:$C$100,0)+1,0))))/INDIRECT(CONCATENATE("'2018-03 (Д)'!U",TEXT(MATCH($C38,'2018-03 (Д)'!$C$2:$C$100,0)+1,0))))*100)</f>
        <v>-6946.1769646137273</v>
      </c>
      <c r="GA38" s="9">
        <f ca="1">IF(OR(INDIRECT(CONCATENATE("'2018-05 (Д)'!U",TEXT(MATCH($C38,'2018-05 (Д)'!$C$2:$C$100,0)+1,0)))="Н/Д",INDIRECT(CONCATENATE("'2018-04 (Д)'!U",TEXT(MATCH($C38,'2018-04 (Д)'!$C$2:$C$100,0)+1,0)))="Н/Д",AND(INDIRECT(CONCATENATE("'2018-05 (Д)'!U",TEXT(MATCH($C38,'2018-05 (Д)'!$C$2:$C$100,0)+1,0)))="Н/Д",INDIRECT(CONCATENATE("'2018-04 (Д)'!U",TEXT(MATCH($C38,'2018-04 (Д)'!$C$2:$C$100,0)+1,0))))),"Н/Д",((INDIRECT(CONCATENATE("'2018-05 (Д)'!U",TEXT(MATCH($C38,'2018-05 (Д)'!$C$2:$C$100,0)+1,0)))-INDIRECT(CONCATENATE("'2018-04 (Д)'!U",TEXT(MATCH($C38,'2018-04 (Д)'!$C$2:$C$100,0)+1,0))))/INDIRECT(CONCATENATE("'2018-04 (Д)'!U",TEXT(MATCH($C38,'2018-04 (Д)'!$C$2:$C$100,0)+1,0))))*100)</f>
        <v>-120.33964402359261</v>
      </c>
      <c r="GB38" s="9">
        <f ca="1">IF(OR(INDIRECT(CONCATENATE("'2018-06 (Д)'!U",TEXT(MATCH($C38,'2018-06 (Д)'!$C$2:$C$100,0)+1,0)))="Н/Д",INDIRECT(CONCATENATE("'2018-05 (Д)'!U",TEXT(MATCH($C38,'2018-05 (Д)'!$C$2:$C$100,0)+1,0)))="Н/Д",AND(INDIRECT(CONCATENATE("'2018-06 (Д)'!U",TEXT(MATCH($C38,'2018-06 (Д)'!$C$2:$C$100,0)+1,0)))="Н/Д",INDIRECT(CONCATENATE("'2018-05 (Д)'!U",TEXT(MATCH($C38,'2018-05 (Д)'!$C$2:$C$100,0)+1,0))))),"Н/Д",((INDIRECT(CONCATENATE("'2018-06 (Д)'!U",TEXT(MATCH($C38,'2018-06 (Д)'!$C$2:$C$100,0)+1,0)))-INDIRECT(CONCATENATE("'2018-05 (Д)'!U",TEXT(MATCH($C38,'2018-05 (Д)'!$C$2:$C$100,0)+1,0))))/INDIRECT(CONCATENATE("'2018-05 (Д)'!U",TEXT(MATCH($C38,'2018-05 (Д)'!$C$2:$C$100,0)+1,0))))*100)</f>
        <v>8.313650888032539</v>
      </c>
      <c r="GC38" s="9">
        <f ca="1">IF(OR(INDIRECT(CONCATENATE("'2018-07 (Д)'!U",TEXT(MATCH($C38,'2018-07 (Д)'!$C$2:$C$100,0)+1,0)))="Н/Д",INDIRECT(CONCATENATE("'2018-06 (Д)'!U",TEXT(MATCH($C38,'2018-06 (Д)'!$C$2:$C$100,0)+1,0)))="Н/Д",AND(INDIRECT(CONCATENATE("'2018-07 (Д)'!U",TEXT(MATCH($C38,'2018-07 (Д)'!$C$2:$C$100,0)+1,0)))="Н/Д",INDIRECT(CONCATENATE("'2018-06 (Д)'!U",TEXT(MATCH($C38,'2018-06 (Д)'!$C$2:$C$100,0)+1,0))))),"Н/Д",((INDIRECT(CONCATENATE("'2018-07 (Д)'!U",TEXT(MATCH($C38,'2018-07 (Д)'!$C$2:$C$100,0)+1,0)))-INDIRECT(CONCATENATE("'2018-06 (Д)'!U",TEXT(MATCH($C38,'2018-06 (Д)'!$C$2:$C$100,0)+1,0))))/INDIRECT(CONCATENATE("'2018-06 (Д)'!U",TEXT(MATCH($C38,'2018-06 (Д)'!$C$2:$C$100,0)+1,0))))*100)</f>
        <v>-59.146421463857365</v>
      </c>
      <c r="GD38" s="9">
        <f ca="1">IF(OR(INDIRECT(CONCATENATE("'2018-08 (Д)'!U",TEXT(MATCH($C38,'2018-08 (Д)'!$C$2:$C$100,0)+1,0)))="Н/Д",INDIRECT(CONCATENATE("'2018-07 (Д)'!U",TEXT(MATCH($C38,'2018-07 (Д)'!$C$2:$C$100,0)+1,0)))="Н/Д",AND(INDIRECT(CONCATENATE("'2018-08 (Д)'!U",TEXT(MATCH($C38,'2018-08 (Д)'!$C$2:$C$100,0)+1,0)))="Н/Д",INDIRECT(CONCATENATE("'2018-07 (Д)'!U",TEXT(MATCH($C38,'2018-07 (Д)'!$C$2:$C$100,0)+1,0))))),"Н/Д",((INDIRECT(CONCATENATE("'2018-08 (Д)'!U",TEXT(MATCH($C38,'2018-08 (Д)'!$C$2:$C$100,0)+1,0)))-INDIRECT(CONCATENATE("'2018-07 (Д)'!U",TEXT(MATCH($C38,'2018-07 (Д)'!$C$2:$C$100,0)+1,0))))/INDIRECT(CONCATENATE("'2018-07 (Д)'!U",TEXT(MATCH($C38,'2018-07 (Д)'!$C$2:$C$100,0)+1,0))))*100)</f>
        <v>-28.716950926654526</v>
      </c>
      <c r="GE38" s="9">
        <f ca="1">IF(OR(INDIRECT(CONCATENATE("'2018-09 (Д)'!U",TEXT(MATCH($C38,'2018-09 (Д)'!$C$2:$C$100,0)+1,0)))="Н/Д",INDIRECT(CONCATENATE("'2018-08 (Д)'!U",TEXT(MATCH($C38,'2018-08 (Д)'!$C$2:$C$100,0)+1,0)))="Н/Д",AND(INDIRECT(CONCATENATE("'2018-09 (Д)'!U",TEXT(MATCH($C38,'2018-09 (Д)'!$C$2:$C$100,0)+1,0)))="Н/Д",INDIRECT(CONCATENATE("'2018-08 (Д)'!U",TEXT(MATCH($C38,'2018-08 (Д)'!$C$2:$C$100,0)+1,0))))),"Н/Д",((INDIRECT(CONCATENATE("'2018-09 (Д)'!U",TEXT(MATCH($C38,'2018-09 (Д)'!$C$2:$C$100,0)+1,0)))-INDIRECT(CONCATENATE("'2018-08 (Д)'!U",TEXT(MATCH($C38,'2018-08 (Д)'!$C$2:$C$100,0)+1,0))))/INDIRECT(CONCATENATE("'2018-08 (Д)'!U",TEXT(MATCH($C38,'2018-08 (Д)'!$C$2:$C$100,0)+1,0))))*100)</f>
        <v>-160.99267210905873</v>
      </c>
      <c r="GF38" s="9">
        <f ca="1">IF(OR(INDIRECT(CONCATENATE("'2018-10 (Д)'!U",TEXT(MATCH($C38,'2018-10 (Д)'!$C$2:$C$100,0)+1,0)))="Н/Д",INDIRECT(CONCATENATE("'2018-09 (Д)'!U",TEXT(MATCH($C38,'2018-09 (Д)'!$C$2:$C$100,0)+1,0)))="Н/Д",AND(INDIRECT(CONCATENATE("'2018-10 (Д)'!U",TEXT(MATCH($C38,'2018-10 (Д)'!$C$2:$C$100,0)+1,0)))="Н/Д",INDIRECT(CONCATENATE("'2018-09 (Д)'!U",TEXT(MATCH($C38,'2018-09 (Д)'!$C$2:$C$100,0)+1,0))))),"Н/Д",((INDIRECT(CONCATENATE("'2018-10 (Д)'!U",TEXT(MATCH($C38,'2018-10 (Д)'!$C$2:$C$100,0)+1,0)))-INDIRECT(CONCATENATE("'2018-09 (Д)'!U",TEXT(MATCH($C38,'2018-09 (Д)'!$C$2:$C$100,0)+1,0))))/INDIRECT(CONCATENATE("'2018-09 (Д)'!U",TEXT(MATCH($C38,'2018-09 (Д)'!$C$2:$C$100,0)+1,0))))*100)</f>
        <v>-131.63535120579317</v>
      </c>
      <c r="GG38" s="9">
        <f ca="1">IF(OR(INDIRECT(CONCATENATE("'2018-11 (Д)'!U",TEXT(MATCH($C38,'2018-11 (Д)'!$C$2:$C$100,0)+1,0)))="Н/Д",INDIRECT(CONCATENATE("'2018-10 (Д)'!U",TEXT(MATCH($C38,'2018-10 (Д)'!$C$2:$C$100,0)+1,0)))="Н/Д",AND(INDIRECT(CONCATENATE("'2018-11 (Д)'!U",TEXT(MATCH($C38,'2018-11 (Д)'!$C$2:$C$100,0)+1,0)))="Н/Д",INDIRECT(CONCATENATE("'2018-10 (Д)'!U",TEXT(MATCH($C38,'2018-10 (Д)'!$C$2:$C$100,0)+1,0))))),"Н/Д",((INDIRECT(CONCATENATE("'2018-11 (Д)'!U",TEXT(MATCH($C38,'2018-11 (Д)'!$C$2:$C$100,0)+1,0)))-INDIRECT(CONCATENATE("'2018-10 (Д)'!U",TEXT(MATCH($C38,'2018-10 (Д)'!$C$2:$C$100,0)+1,0))))/INDIRECT(CONCATENATE("'2018-10 (Д)'!U",TEXT(MATCH($C38,'2018-10 (Д)'!$C$2:$C$100,0)+1,0))))*100)</f>
        <v>1127.4773460989322</v>
      </c>
      <c r="GH38" s="9">
        <f ca="1">IF(OR(INDIRECT(CONCATENATE("'2018-12 (Д)'!U",TEXT(MATCH($C38,'2018-12 (Д)'!$C$2:$C$100,0)+1,0)))="Н/Д",INDIRECT(CONCATENATE("'2018-11 (Д)'!U",TEXT(MATCH($C38,'2018-11 (Д)'!$C$2:$C$100,0)+1,0)))="Н/Д",AND(INDIRECT(CONCATENATE("'2018-12 (Д)'!U",TEXT(MATCH($C38,'2018-12 (Д)'!$C$2:$C$100,0)+1,0)))="Н/Д",INDIRECT(CONCATENATE("'2018-11 (Д)'!U",TEXT(MATCH($C38,'2018-11 (Д)'!$C$2:$C$100,0)+1,0))))),"Н/Д",((INDIRECT(CONCATENATE("'2018-12 (Д)'!U",TEXT(MATCH($C38,'2018-12 (Д)'!$C$2:$C$100,0)+1,0)))-INDIRECT(CONCATENATE("'2018-11 (Д)'!U",TEXT(MATCH($C38,'2018-11 (Д)'!$C$2:$C$100,0)+1,0))))/INDIRECT(CONCATENATE("'2018-11 (Д)'!U",TEXT(MATCH($C38,'2018-11 (Д)'!$C$2:$C$100,0)+1,0))))*100)</f>
        <v>2.9181456689384824</v>
      </c>
      <c r="GI38" s="9"/>
      <c r="GJ38" s="9">
        <f ca="1">IF(OR(INDIRECT(CONCATENATE("'2018-03 (Д)'!V",TEXT(MATCH($C38,'2018-03 (Д)'!$C$2:$C$100,0)+1,0)))="Н/Д",INDIRECT(CONCATENATE("'2018-02 (Д)'!V",TEXT(MATCH($C38,'2018-02 (Д)'!$C$2:$C$100,0)+1,0)))="Н/Д",AND(INDIRECT(CONCATENATE("'2018-03 (Д)'!V",TEXT(MATCH($C38,'2018-03 (Д)'!$C$2:$C$100,0)+1,0)))="Н/Д",INDIRECT(CONCATENATE("'2018-02 (Д)'!V",TEXT(MATCH($C38,'2018-02 (Д)'!$C$2:$C$100,0)+1,0))))),"Н/Д",((INDIRECT(CONCATENATE("'2018-03 (Д)'!V",TEXT(MATCH($C38,'2018-03 (Д)'!$C$2:$C$100,0)+1,0)))-INDIRECT(CONCATENATE("'2018-02 (Д)'!V",TEXT(MATCH($C38,'2018-02 (Д)'!$C$2:$C$100,0)+1,0))))/INDIRECT(CONCATENATE("'2018-02 (Д)'!V",TEXT(MATCH($C38,'2018-02 (Д)'!$C$2:$C$100,0)+1,0))))*100)</f>
        <v>44.418182462158839</v>
      </c>
      <c r="GK38" s="9">
        <f ca="1">IF(OR(INDIRECT(CONCATENATE("'2018-04 (Д)'!V",TEXT(MATCH($C38,'2018-04 (Д)'!$C$2:$C$100,0)+1,0)))="Н/Д",INDIRECT(CONCATENATE("'2018-03 (Д)'!V",TEXT(MATCH($C38,'2018-03 (Д)'!$C$2:$C$100,0)+1,0)))="Н/Д",AND(INDIRECT(CONCATENATE("'2018-04 (Д)'!V",TEXT(MATCH($C38,'2018-04 (Д)'!$C$2:$C$100,0)+1,0)))="Н/Д",INDIRECT(CONCATENATE("'2018-03 (Д)'!V",TEXT(MATCH($C38,'2018-03 (Д)'!$C$2:$C$100,0)+1,0))))),"Н/Д",((INDIRECT(CONCATENATE("'2018-04 (Д)'!V",TEXT(MATCH($C38,'2018-04 (Д)'!$C$2:$C$100,0)+1,0)))-INDIRECT(CONCATENATE("'2018-03 (Д)'!V",TEXT(MATCH($C38,'2018-03 (Д)'!$C$2:$C$100,0)+1,0))))/INDIRECT(CONCATENATE("'2018-03 (Д)'!V",TEXT(MATCH($C38,'2018-03 (Д)'!$C$2:$C$100,0)+1,0))))*100)</f>
        <v>123.42795578261723</v>
      </c>
      <c r="GL38" s="9">
        <f ca="1">IF(OR(INDIRECT(CONCATENATE("'2018-05 (Д)'!V",TEXT(MATCH($C38,'2018-05 (Д)'!$C$2:$C$100,0)+1,0)))="Н/Д",INDIRECT(CONCATENATE("'2018-04 (Д)'!V",TEXT(MATCH($C38,'2018-04 (Д)'!$C$2:$C$100,0)+1,0)))="Н/Д",AND(INDIRECT(CONCATENATE("'2018-05 (Д)'!V",TEXT(MATCH($C38,'2018-05 (Д)'!$C$2:$C$100,0)+1,0)))="Н/Д",INDIRECT(CONCATENATE("'2018-04 (Д)'!V",TEXT(MATCH($C38,'2018-04 (Д)'!$C$2:$C$100,0)+1,0))))),"Н/Д",((INDIRECT(CONCATENATE("'2018-05 (Д)'!V",TEXT(MATCH($C38,'2018-05 (Д)'!$C$2:$C$100,0)+1,0)))-INDIRECT(CONCATENATE("'2018-04 (Д)'!V",TEXT(MATCH($C38,'2018-04 (Д)'!$C$2:$C$100,0)+1,0))))/INDIRECT(CONCATENATE("'2018-04 (Д)'!V",TEXT(MATCH($C38,'2018-04 (Д)'!$C$2:$C$100,0)+1,0))))*100)</f>
        <v>70.992007275662957</v>
      </c>
      <c r="GM38" s="9">
        <f ca="1">IF(OR(INDIRECT(CONCATENATE("'2018-06 (Д)'!V",TEXT(MATCH($C38,'2018-06 (Д)'!$C$2:$C$100,0)+1,0)))="Н/Д",INDIRECT(CONCATENATE("'2018-05 (Д)'!V",TEXT(MATCH($C38,'2018-05 (Д)'!$C$2:$C$100,0)+1,0)))="Н/Д",AND(INDIRECT(CONCATENATE("'2018-06 (Д)'!V",TEXT(MATCH($C38,'2018-06 (Д)'!$C$2:$C$100,0)+1,0)))="Н/Д",INDIRECT(CONCATENATE("'2018-05 (Д)'!V",TEXT(MATCH($C38,'2018-05 (Д)'!$C$2:$C$100,0)+1,0))))),"Н/Д",((INDIRECT(CONCATENATE("'2018-06 (Д)'!V",TEXT(MATCH($C38,'2018-06 (Д)'!$C$2:$C$100,0)+1,0)))-INDIRECT(CONCATENATE("'2018-05 (Д)'!V",TEXT(MATCH($C38,'2018-05 (Д)'!$C$2:$C$100,0)+1,0))))/INDIRECT(CONCATENATE("'2018-05 (Д)'!V",TEXT(MATCH($C38,'2018-05 (Д)'!$C$2:$C$100,0)+1,0))))*100)</f>
        <v>-55.805130540626216</v>
      </c>
      <c r="GN38" s="9">
        <f ca="1">IF(OR(INDIRECT(CONCATENATE("'2018-07 (Д)'!V",TEXT(MATCH($C38,'2018-07 (Д)'!$C$2:$C$100,0)+1,0)))="Н/Д",INDIRECT(CONCATENATE("'2018-06 (Д)'!V",TEXT(MATCH($C38,'2018-06 (Д)'!$C$2:$C$100,0)+1,0)))="Н/Д",AND(INDIRECT(CONCATENATE("'2018-07 (Д)'!V",TEXT(MATCH($C38,'2018-07 (Д)'!$C$2:$C$100,0)+1,0)))="Н/Д",INDIRECT(CONCATENATE("'2018-06 (Д)'!V",TEXT(MATCH($C38,'2018-06 (Д)'!$C$2:$C$100,0)+1,0))))),"Н/Д",((INDIRECT(CONCATENATE("'2018-07 (Д)'!V",TEXT(MATCH($C38,'2018-07 (Д)'!$C$2:$C$100,0)+1,0)))-INDIRECT(CONCATENATE("'2018-06 (Д)'!V",TEXT(MATCH($C38,'2018-06 (Д)'!$C$2:$C$100,0)+1,0))))/INDIRECT(CONCATENATE("'2018-06 (Д)'!V",TEXT(MATCH($C38,'2018-06 (Д)'!$C$2:$C$100,0)+1,0))))*100)</f>
        <v>156.23257491782977</v>
      </c>
      <c r="GO38" s="9">
        <f ca="1">IF(OR(INDIRECT(CONCATENATE("'2018-08 (Д)'!V",TEXT(MATCH($C38,'2018-08 (Д)'!$C$2:$C$100,0)+1,0)))="Н/Д",INDIRECT(CONCATENATE("'2018-07 (Д)'!V",TEXT(MATCH($C38,'2018-07 (Д)'!$C$2:$C$100,0)+1,0)))="Н/Д",AND(INDIRECT(CONCATENATE("'2018-08 (Д)'!V",TEXT(MATCH($C38,'2018-08 (Д)'!$C$2:$C$100,0)+1,0)))="Н/Д",INDIRECT(CONCATENATE("'2018-07 (Д)'!V",TEXT(MATCH($C38,'2018-07 (Д)'!$C$2:$C$100,0)+1,0))))),"Н/Д",((INDIRECT(CONCATENATE("'2018-08 (Д)'!V",TEXT(MATCH($C38,'2018-08 (Д)'!$C$2:$C$100,0)+1,0)))-INDIRECT(CONCATENATE("'2018-07 (Д)'!V",TEXT(MATCH($C38,'2018-07 (Д)'!$C$2:$C$100,0)+1,0))))/INDIRECT(CONCATENATE("'2018-07 (Д)'!V",TEXT(MATCH($C38,'2018-07 (Д)'!$C$2:$C$100,0)+1,0))))*100)</f>
        <v>-59.632665135580865</v>
      </c>
      <c r="GP38" s="9">
        <f ca="1">IF(OR(INDIRECT(CONCATENATE("'2018-09 (Д)'!V",TEXT(MATCH($C38,'2018-09 (Д)'!$C$2:$C$100,0)+1,0)))="Н/Д",INDIRECT(CONCATENATE("'2018-08 (Д)'!V",TEXT(MATCH($C38,'2018-08 (Д)'!$C$2:$C$100,0)+1,0)))="Н/Д",AND(INDIRECT(CONCATENATE("'2018-09 (Д)'!V",TEXT(MATCH($C38,'2018-09 (Д)'!$C$2:$C$100,0)+1,0)))="Н/Д",INDIRECT(CONCATENATE("'2018-08 (Д)'!V",TEXT(MATCH($C38,'2018-08 (Д)'!$C$2:$C$100,0)+1,0))))),"Н/Д",((INDIRECT(CONCATENATE("'2018-09 (Д)'!V",TEXT(MATCH($C38,'2018-09 (Д)'!$C$2:$C$100,0)+1,0)))-INDIRECT(CONCATENATE("'2018-08 (Д)'!V",TEXT(MATCH($C38,'2018-08 (Д)'!$C$2:$C$100,0)+1,0))))/INDIRECT(CONCATENATE("'2018-08 (Д)'!V",TEXT(MATCH($C38,'2018-08 (Д)'!$C$2:$C$100,0)+1,0))))*100)</f>
        <v>5.8029576423937668</v>
      </c>
      <c r="GQ38" s="9">
        <f ca="1">IF(OR(INDIRECT(CONCATENATE("'2018-10 (Д)'!V",TEXT(MATCH($C38,'2018-10 (Д)'!$C$2:$C$100,0)+1,0)))="Н/Д",INDIRECT(CONCATENATE("'2018-09 (Д)'!V",TEXT(MATCH($C38,'2018-09 (Д)'!$C$2:$C$100,0)+1,0)))="Н/Д",AND(INDIRECT(CONCATENATE("'2018-10 (Д)'!V",TEXT(MATCH($C38,'2018-10 (Д)'!$C$2:$C$100,0)+1,0)))="Н/Д",INDIRECT(CONCATENATE("'2018-09 (Д)'!V",TEXT(MATCH($C38,'2018-09 (Д)'!$C$2:$C$100,0)+1,0))))),"Н/Д",((INDIRECT(CONCATENATE("'2018-10 (Д)'!V",TEXT(MATCH($C38,'2018-10 (Д)'!$C$2:$C$100,0)+1,0)))-INDIRECT(CONCATENATE("'2018-09 (Д)'!V",TEXT(MATCH($C38,'2018-09 (Д)'!$C$2:$C$100,0)+1,0))))/INDIRECT(CONCATENATE("'2018-09 (Д)'!V",TEXT(MATCH($C38,'2018-09 (Д)'!$C$2:$C$100,0)+1,0))))*100)</f>
        <v>-19.721472452269598</v>
      </c>
      <c r="GR38" s="9">
        <f ca="1">IF(OR(INDIRECT(CONCATENATE("'2018-11 (Д)'!V",TEXT(MATCH($C38,'2018-11 (Д)'!$C$2:$C$100,0)+1,0)))="Н/Д",INDIRECT(CONCATENATE("'2018-10 (Д)'!V",TEXT(MATCH($C38,'2018-10 (Д)'!$C$2:$C$100,0)+1,0)))="Н/Д",AND(INDIRECT(CONCATENATE("'2018-11 (Д)'!V",TEXT(MATCH($C38,'2018-11 (Д)'!$C$2:$C$100,0)+1,0)))="Н/Д",INDIRECT(CONCATENATE("'2018-10 (Д)'!V",TEXT(MATCH($C38,'2018-10 (Д)'!$C$2:$C$100,0)+1,0))))),"Н/Д",((INDIRECT(CONCATENATE("'2018-11 (Д)'!V",TEXT(MATCH($C38,'2018-11 (Д)'!$C$2:$C$100,0)+1,0)))-INDIRECT(CONCATENATE("'2018-10 (Д)'!V",TEXT(MATCH($C38,'2018-10 (Д)'!$C$2:$C$100,0)+1,0))))/INDIRECT(CONCATENATE("'2018-10 (Д)'!V",TEXT(MATCH($C38,'2018-10 (Д)'!$C$2:$C$100,0)+1,0))))*100)</f>
        <v>-21.476424186462172</v>
      </c>
      <c r="GS38" s="9">
        <f ca="1">IF(OR(INDIRECT(CONCATENATE("'2018-12 (Д)'!V",TEXT(MATCH($C38,'2018-12 (Д)'!$C$2:$C$100,0)+1,0)))="Н/Д",INDIRECT(CONCATENATE("'2018-11 (Д)'!V",TEXT(MATCH($C38,'2018-11 (Д)'!$C$2:$C$100,0)+1,0)))="Н/Д",AND(INDIRECT(CONCATENATE("'2018-12 (Д)'!V",TEXT(MATCH($C38,'2018-12 (Д)'!$C$2:$C$100,0)+1,0)))="Н/Д",INDIRECT(CONCATENATE("'2018-11 (Д)'!V",TEXT(MATCH($C38,'2018-11 (Д)'!$C$2:$C$100,0)+1,0))))),"Н/Д",((INDIRECT(CONCATENATE("'2018-12 (Д)'!V",TEXT(MATCH($C38,'2018-12 (Д)'!$C$2:$C$100,0)+1,0)))-INDIRECT(CONCATENATE("'2018-11 (Д)'!V",TEXT(MATCH($C38,'2018-11 (Д)'!$C$2:$C$100,0)+1,0))))/INDIRECT(CONCATENATE("'2018-11 (Д)'!V",TEXT(MATCH($C38,'2018-11 (Д)'!$C$2:$C$100,0)+1,0))))*100)</f>
        <v>88.761844576823677</v>
      </c>
      <c r="GT38" s="9"/>
      <c r="GU38" s="9">
        <f ca="1">IF(OR(INDIRECT(CONCATENATE("'2018-03 (Д)'!W",TEXT(MATCH($C38,'2018-03 (Д)'!$C$2:$C$100,0)+1,0)))="Н/Д",INDIRECT(CONCATENATE("'2018-02 (Д)'!W",TEXT(MATCH($C38,'2018-02 (Д)'!$C$2:$C$100,0)+1,0)))="Н/Д",AND(INDIRECT(CONCATENATE("'2018-03 (Д)'!W",TEXT(MATCH($C38,'2018-03 (Д)'!$C$2:$C$100,0)+1,0)))="Н/Д",INDIRECT(CONCATENATE("'2018-02 (Д)'!W",TEXT(MATCH($C38,'2018-02 (Д)'!$C$2:$C$100,0)+1,0))))),"Н/Д",((INDIRECT(CONCATENATE("'2018-03 (Д)'!W",TEXT(MATCH($C38,'2018-03 (Д)'!$C$2:$C$100,0)+1,0)))-INDIRECT(CONCATENATE("'2018-02 (Д)'!W",TEXT(MATCH($C38,'2018-02 (Д)'!$C$2:$C$100,0)+1,0))))/INDIRECT(CONCATENATE("'2018-02 (Д)'!W",TEXT(MATCH($C38,'2018-02 (Д)'!$C$2:$C$100,0)+1,0))))*100)</f>
        <v>31.528090754387371</v>
      </c>
      <c r="GV38" s="9">
        <f ca="1">IF(OR(INDIRECT(CONCATENATE("'2018-04 (Д)'!W",TEXT(MATCH($C38,'2018-04 (Д)'!$C$2:$C$100,0)+1,0)))="Н/Д",INDIRECT(CONCATENATE("'2018-03 (Д)'!W",TEXT(MATCH($C38,'2018-03 (Д)'!$C$2:$C$100,0)+1,0)))="Н/Д",AND(INDIRECT(CONCATENATE("'2018-04 (Д)'!W",TEXT(MATCH($C38,'2018-04 (Д)'!$C$2:$C$100,0)+1,0)))="Н/Д",INDIRECT(CONCATENATE("'2018-03 (Д)'!W",TEXT(MATCH($C38,'2018-03 (Д)'!$C$2:$C$100,0)+1,0))))),"Н/Д",((INDIRECT(CONCATENATE("'2018-04 (Д)'!W",TEXT(MATCH($C38,'2018-04 (Д)'!$C$2:$C$100,0)+1,0)))-INDIRECT(CONCATENATE("'2018-03 (Д)'!W",TEXT(MATCH($C38,'2018-03 (Д)'!$C$2:$C$100,0)+1,0))))/INDIRECT(CONCATENATE("'2018-03 (Д)'!W",TEXT(MATCH($C38,'2018-03 (Д)'!$C$2:$C$100,0)+1,0))))*100)</f>
        <v>87.145522872916544</v>
      </c>
      <c r="GW38" s="9">
        <f ca="1">IF(OR(INDIRECT(CONCATENATE("'2018-05 (Д)'!W",TEXT(MATCH($C38,'2018-05 (Д)'!$C$2:$C$100,0)+1,0)))="Н/Д",INDIRECT(CONCATENATE("'2018-04 (Д)'!W",TEXT(MATCH($C38,'2018-04 (Д)'!$C$2:$C$100,0)+1,0)))="Н/Д",AND(INDIRECT(CONCATENATE("'2018-05 (Д)'!W",TEXT(MATCH($C38,'2018-05 (Д)'!$C$2:$C$100,0)+1,0)))="Н/Д",INDIRECT(CONCATENATE("'2018-04 (Д)'!W",TEXT(MATCH($C38,'2018-04 (Д)'!$C$2:$C$100,0)+1,0))))),"Н/Д",((INDIRECT(CONCATENATE("'2018-05 (Д)'!W",TEXT(MATCH($C38,'2018-05 (Д)'!$C$2:$C$100,0)+1,0)))-INDIRECT(CONCATENATE("'2018-04 (Д)'!W",TEXT(MATCH($C38,'2018-04 (Д)'!$C$2:$C$100,0)+1,0))))/INDIRECT(CONCATENATE("'2018-04 (Д)'!W",TEXT(MATCH($C38,'2018-04 (Д)'!$C$2:$C$100,0)+1,0))))*100)</f>
        <v>27.374137046133107</v>
      </c>
      <c r="GX38" s="9">
        <f ca="1">IF(OR(INDIRECT(CONCATENATE("'2018-06 (Д)'!W",TEXT(MATCH($C38,'2018-06 (Д)'!$C$2:$C$100,0)+1,0)))="Н/Д",INDIRECT(CONCATENATE("'2018-05 (Д)'!W",TEXT(MATCH($C38,'2018-05 (Д)'!$C$2:$C$100,0)+1,0)))="Н/Д",AND(INDIRECT(CONCATENATE("'2018-06 (Д)'!W",TEXT(MATCH($C38,'2018-06 (Д)'!$C$2:$C$100,0)+1,0)))="Н/Д",INDIRECT(CONCATENATE("'2018-05 (Д)'!W",TEXT(MATCH($C38,'2018-05 (Д)'!$C$2:$C$100,0)+1,0))))),"Н/Д",((INDIRECT(CONCATENATE("'2018-06 (Д)'!W",TEXT(MATCH($C38,'2018-06 (Д)'!$C$2:$C$100,0)+1,0)))-INDIRECT(CONCATENATE("'2018-05 (Д)'!W",TEXT(MATCH($C38,'2018-05 (Д)'!$C$2:$C$100,0)+1,0))))/INDIRECT(CONCATENATE("'2018-05 (Д)'!W",TEXT(MATCH($C38,'2018-05 (Д)'!$C$2:$C$100,0)+1,0))))*100)</f>
        <v>25.742505649228498</v>
      </c>
      <c r="GY38" s="9">
        <f ca="1">IF(OR(INDIRECT(CONCATENATE("'2018-07 (Д)'!W",TEXT(MATCH($C38,'2018-07 (Д)'!$C$2:$C$100,0)+1,0)))="Н/Д",INDIRECT(CONCATENATE("'2018-06 (Д)'!W",TEXT(MATCH($C38,'2018-06 (Д)'!$C$2:$C$100,0)+1,0)))="Н/Д",AND(INDIRECT(CONCATENATE("'2018-07 (Д)'!W",TEXT(MATCH($C38,'2018-07 (Д)'!$C$2:$C$100,0)+1,0)))="Н/Д",INDIRECT(CONCATENATE("'2018-06 (Д)'!W",TEXT(MATCH($C38,'2018-06 (Д)'!$C$2:$C$100,0)+1,0))))),"Н/Д",((INDIRECT(CONCATENATE("'2018-07 (Д)'!W",TEXT(MATCH($C38,'2018-07 (Д)'!$C$2:$C$100,0)+1,0)))-INDIRECT(CONCATENATE("'2018-06 (Д)'!W",TEXT(MATCH($C38,'2018-06 (Д)'!$C$2:$C$100,0)+1,0))))/INDIRECT(CONCATENATE("'2018-06 (Д)'!W",TEXT(MATCH($C38,'2018-06 (Д)'!$C$2:$C$100,0)+1,0))))*100)</f>
        <v>-48.866472516829809</v>
      </c>
      <c r="GZ38" s="9">
        <f ca="1">IF(OR(INDIRECT(CONCATENATE("'2018-08 (Д)'!W",TEXT(MATCH($C38,'2018-08 (Д)'!$C$2:$C$100,0)+1,0)))="Н/Д",INDIRECT(CONCATENATE("'2018-07 (Д)'!W",TEXT(MATCH($C38,'2018-07 (Д)'!$C$2:$C$100,0)+1,0)))="Н/Д",AND(INDIRECT(CONCATENATE("'2018-08 (Д)'!W",TEXT(MATCH($C38,'2018-08 (Д)'!$C$2:$C$100,0)+1,0)))="Н/Д",INDIRECT(CONCATENATE("'2018-07 (Д)'!W",TEXT(MATCH($C38,'2018-07 (Д)'!$C$2:$C$100,0)+1,0))))),"Н/Д",((INDIRECT(CONCATENATE("'2018-08 (Д)'!W",TEXT(MATCH($C38,'2018-08 (Д)'!$C$2:$C$100,0)+1,0)))-INDIRECT(CONCATENATE("'2018-07 (Д)'!W",TEXT(MATCH($C38,'2018-07 (Д)'!$C$2:$C$100,0)+1,0))))/INDIRECT(CONCATENATE("'2018-07 (Д)'!W",TEXT(MATCH($C38,'2018-07 (Д)'!$C$2:$C$100,0)+1,0))))*100)</f>
        <v>67.446639345321842</v>
      </c>
      <c r="HA38" s="9">
        <f ca="1">IF(OR(INDIRECT(CONCATENATE("'2018-09 (Д)'!W",TEXT(MATCH($C38,'2018-09 (Д)'!$C$2:$C$100,0)+1,0)))="Н/Д",INDIRECT(CONCATENATE("'2018-08 (Д)'!W",TEXT(MATCH($C38,'2018-08 (Д)'!$C$2:$C$100,0)+1,0)))="Н/Д",AND(INDIRECT(CONCATENATE("'2018-09 (Д)'!W",TEXT(MATCH($C38,'2018-09 (Д)'!$C$2:$C$100,0)+1,0)))="Н/Д",INDIRECT(CONCATENATE("'2018-08 (Д)'!W",TEXT(MATCH($C38,'2018-08 (Д)'!$C$2:$C$100,0)+1,0))))),"Н/Д",((INDIRECT(CONCATENATE("'2018-09 (Д)'!W",TEXT(MATCH($C38,'2018-09 (Д)'!$C$2:$C$100,0)+1,0)))-INDIRECT(CONCATENATE("'2018-08 (Д)'!W",TEXT(MATCH($C38,'2018-08 (Д)'!$C$2:$C$100,0)+1,0))))/INDIRECT(CONCATENATE("'2018-08 (Д)'!W",TEXT(MATCH($C38,'2018-08 (Д)'!$C$2:$C$100,0)+1,0))))*100)</f>
        <v>-29.302303963658495</v>
      </c>
      <c r="HB38" s="9">
        <f ca="1">IF(OR(INDIRECT(CONCATENATE("'2018-10 (Д)'!W",TEXT(MATCH($C38,'2018-10 (Д)'!$C$2:$C$100,0)+1,0)))="Н/Д",INDIRECT(CONCATENATE("'2018-09 (Д)'!W",TEXT(MATCH($C38,'2018-09 (Д)'!$C$2:$C$100,0)+1,0)))="Н/Д",AND(INDIRECT(CONCATENATE("'2018-10 (Д)'!W",TEXT(MATCH($C38,'2018-10 (Д)'!$C$2:$C$100,0)+1,0)))="Н/Д",INDIRECT(CONCATENATE("'2018-09 (Д)'!W",TEXT(MATCH($C38,'2018-09 (Д)'!$C$2:$C$100,0)+1,0))))),"Н/Д",((INDIRECT(CONCATENATE("'2018-10 (Д)'!W",TEXT(MATCH($C38,'2018-10 (Д)'!$C$2:$C$100,0)+1,0)))-INDIRECT(CONCATENATE("'2018-09 (Д)'!W",TEXT(MATCH($C38,'2018-09 (Д)'!$C$2:$C$100,0)+1,0))))/INDIRECT(CONCATENATE("'2018-09 (Д)'!W",TEXT(MATCH($C38,'2018-09 (Д)'!$C$2:$C$100,0)+1,0))))*100)</f>
        <v>-17.276893694323768</v>
      </c>
      <c r="HC38" s="9">
        <f ca="1">IF(OR(INDIRECT(CONCATENATE("'2018-11 (Д)'!W",TEXT(MATCH($C38,'2018-11 (Д)'!$C$2:$C$100,0)+1,0)))="Н/Д",INDIRECT(CONCATENATE("'2018-10 (Д)'!W",TEXT(MATCH($C38,'2018-10 (Д)'!$C$2:$C$100,0)+1,0)))="Н/Д",AND(INDIRECT(CONCATENATE("'2018-11 (Д)'!W",TEXT(MATCH($C38,'2018-11 (Д)'!$C$2:$C$100,0)+1,0)))="Н/Д",INDIRECT(CONCATENATE("'2018-10 (Д)'!W",TEXT(MATCH($C38,'2018-10 (Д)'!$C$2:$C$100,0)+1,0))))),"Н/Д",((INDIRECT(CONCATENATE("'2018-11 (Д)'!W",TEXT(MATCH($C38,'2018-11 (Д)'!$C$2:$C$100,0)+1,0)))-INDIRECT(CONCATENATE("'2018-10 (Д)'!W",TEXT(MATCH($C38,'2018-10 (Д)'!$C$2:$C$100,0)+1,0))))/INDIRECT(CONCATENATE("'2018-10 (Д)'!W",TEXT(MATCH($C38,'2018-10 (Д)'!$C$2:$C$100,0)+1,0))))*100)</f>
        <v>93.643524562320479</v>
      </c>
      <c r="HD38" s="9">
        <f ca="1">IF(OR(INDIRECT(CONCATENATE("'2018-12 (Д)'!W",TEXT(MATCH($C38,'2018-12 (Д)'!$C$2:$C$100,0)+1,0)))="Н/Д",INDIRECT(CONCATENATE("'2018-11 (Д)'!W",TEXT(MATCH($C38,'2018-11 (Д)'!$C$2:$C$100,0)+1,0)))="Н/Д",AND(INDIRECT(CONCATENATE("'2018-12 (Д)'!W",TEXT(MATCH($C38,'2018-12 (Д)'!$C$2:$C$100,0)+1,0)))="Н/Д",INDIRECT(CONCATENATE("'2018-11 (Д)'!W",TEXT(MATCH($C38,'2018-11 (Д)'!$C$2:$C$100,0)+1,0))))),"Н/Д",((INDIRECT(CONCATENATE("'2018-12 (Д)'!W",TEXT(MATCH($C38,'2018-12 (Д)'!$C$2:$C$100,0)+1,0)))-INDIRECT(CONCATENATE("'2018-11 (Д)'!W",TEXT(MATCH($C38,'2018-11 (Д)'!$C$2:$C$100,0)+1,0))))/INDIRECT(CONCATENATE("'2018-11 (Д)'!W",TEXT(MATCH($C38,'2018-11 (Д)'!$C$2:$C$100,0)+1,0))))*100)</f>
        <v>-26.980458143466414</v>
      </c>
    </row>
    <row r="39" spans="1:212" x14ac:dyDescent="0.25">
      <c r="A39" s="2" t="s">
        <v>49</v>
      </c>
      <c r="B39" s="2" t="s">
        <v>60</v>
      </c>
      <c r="C39" s="15">
        <v>40000000</v>
      </c>
      <c r="D39" s="9"/>
      <c r="E39" s="9">
        <f ca="1">IF(OR(INDIRECT(CONCATENATE("'2018-03 (Д)'!E",TEXT(MATCH($C39,'2018-03 (Д)'!$C$2:$C$100,0)+1,0)))="Н/Д",INDIRECT(CONCATENATE("'2018-02 (Д)'!E",TEXT(MATCH($C39,'2018-02 (Д)'!$C$2:$C$100,0)+1,0)))="Н/Д",AND(INDIRECT(CONCATENATE("'2018-03 (Д)'!E",TEXT(MATCH($C39,'2018-03 (Д)'!$C$2:$C$100,0)+1,0)))="Н/Д",INDIRECT(CONCATENATE("'2018-02 (Д)'!E",TEXT(MATCH($C39,'2018-02 (Д)'!$C$2:$C$100,0)+1,0))))),"Н/Д",((INDIRECT(CONCATENATE("'2018-03 (Д)'!E",TEXT(MATCH($C39,'2018-03 (Д)'!$C$2:$C$100,0)+1,0)))-INDIRECT(CONCATENATE("'2018-02 (Д)'!E",TEXT(MATCH($C39,'2018-02 (Д)'!$C$2:$C$100,0)+1,0))))/INDIRECT(CONCATENATE("'2018-02 (Д)'!E",TEXT(MATCH($C39,'2018-02 (Д)'!$C$2:$C$100,0)+1,0))))*100)</f>
        <v>-0.78426483024200777</v>
      </c>
      <c r="F39" s="9">
        <f ca="1">IF(OR(INDIRECT(CONCATENATE("'2018-04 (Д)'!E",TEXT(MATCH($C39,'2018-04 (Д)'!$C$2:$C$100,0)+1,0)))="Н/Д",INDIRECT(CONCATENATE("'2018-03 (Д)'!E",TEXT(MATCH($C39,'2018-03 (Д)'!$C$2:$C$100,0)+1,0)))="Н/Д",AND(INDIRECT(CONCATENATE("'2018-04 (Д)'!E",TEXT(MATCH($C39,'2018-04 (Д)'!$C$2:$C$100,0)+1,0)))="Н/Д",INDIRECT(CONCATENATE("'2018-03 (Д)'!E",TEXT(MATCH($C39,'2018-03 (Д)'!$C$2:$C$100,0)+1,0))))),"Н/Д",((INDIRECT(CONCATENATE("'2018-04 (Д)'!E",TEXT(MATCH($C39,'2018-04 (Д)'!$C$2:$C$100,0)+1,0)))-INDIRECT(CONCATENATE("'2018-03 (Д)'!E",TEXT(MATCH($C39,'2018-03 (Д)'!$C$2:$C$100,0)+1,0))))/INDIRECT(CONCATENATE("'2018-03 (Д)'!E",TEXT(MATCH($C39,'2018-03 (Д)'!$C$2:$C$100,0)+1,0))))*100)</f>
        <v>116.09903116444148</v>
      </c>
      <c r="G39" s="9">
        <f ca="1">IF(OR(INDIRECT(CONCATENATE("'2018-05 (Д)'!E",TEXT(MATCH($C39,'2018-05 (Д)'!$C$2:$C$100,0)+1,0)))="Н/Д",INDIRECT(CONCATENATE("'2018-04 (Д)'!E",TEXT(MATCH($C39,'2018-04 (Д)'!$C$2:$C$100,0)+1,0)))="Н/Д",AND(INDIRECT(CONCATENATE("'2018-05 (Д)'!E",TEXT(MATCH($C39,'2018-05 (Д)'!$C$2:$C$100,0)+1,0)))="Н/Д",INDIRECT(CONCATENATE("'2018-04 (Д)'!E",TEXT(MATCH($C39,'2018-04 (Д)'!$C$2:$C$100,0)+1,0))))),"Н/Д",((INDIRECT(CONCATENATE("'2018-05 (Д)'!E",TEXT(MATCH($C39,'2018-05 (Д)'!$C$2:$C$100,0)+1,0)))-INDIRECT(CONCATENATE("'2018-04 (Д)'!E",TEXT(MATCH($C39,'2018-04 (Д)'!$C$2:$C$100,0)+1,0))))/INDIRECT(CONCATENATE("'2018-04 (Д)'!E",TEXT(MATCH($C39,'2018-04 (Д)'!$C$2:$C$100,0)+1,0))))*100)</f>
        <v>-18.150420907484989</v>
      </c>
      <c r="H39" s="9">
        <f ca="1">IF(OR(INDIRECT(CONCATENATE("'2018-06 (Д)'!E",TEXT(MATCH($C39,'2018-06 (Д)'!$C$2:$C$100,0)+1,0)))="Н/Д",INDIRECT(CONCATENATE("'2018-05 (Д)'!E",TEXT(MATCH($C39,'2018-05 (Д)'!$C$2:$C$100,0)+1,0)))="Н/Д",AND(INDIRECT(CONCATENATE("'2018-06 (Д)'!E",TEXT(MATCH($C39,'2018-06 (Д)'!$C$2:$C$100,0)+1,0)))="Н/Д",INDIRECT(CONCATENATE("'2018-05 (Д)'!E",TEXT(MATCH($C39,'2018-05 (Д)'!$C$2:$C$100,0)+1,0))))),"Н/Д",((INDIRECT(CONCATENATE("'2018-06 (Д)'!E",TEXT(MATCH($C39,'2018-06 (Д)'!$C$2:$C$100,0)+1,0)))-INDIRECT(CONCATENATE("'2018-05 (Д)'!E",TEXT(MATCH($C39,'2018-05 (Д)'!$C$2:$C$100,0)+1,0))))/INDIRECT(CONCATENATE("'2018-05 (Д)'!E",TEXT(MATCH($C39,'2018-05 (Д)'!$C$2:$C$100,0)+1,0))))*100)</f>
        <v>-13.523530932088354</v>
      </c>
      <c r="I39" s="9">
        <f ca="1">IF(OR(INDIRECT(CONCATENATE("'2018-07 (Д)'!E",TEXT(MATCH($C39,'2018-07 (Д)'!$C$2:$C$100,0)+1,0)))="Н/Д",INDIRECT(CONCATENATE("'2018-06 (Д)'!E",TEXT(MATCH($C39,'2018-06 (Д)'!$C$2:$C$100,0)+1,0)))="Н/Д",AND(INDIRECT(CONCATENATE("'2018-07 (Д)'!E",TEXT(MATCH($C39,'2018-07 (Д)'!$C$2:$C$100,0)+1,0)))="Н/Д",INDIRECT(CONCATENATE("'2018-06 (Д)'!E",TEXT(MATCH($C39,'2018-06 (Д)'!$C$2:$C$100,0)+1,0))))),"Н/Д",((INDIRECT(CONCATENATE("'2018-07 (Д)'!E",TEXT(MATCH($C39,'2018-07 (Д)'!$C$2:$C$100,0)+1,0)))-INDIRECT(CONCATENATE("'2018-06 (Д)'!E",TEXT(MATCH($C39,'2018-06 (Д)'!$C$2:$C$100,0)+1,0))))/INDIRECT(CONCATENATE("'2018-06 (Д)'!E",TEXT(MATCH($C39,'2018-06 (Д)'!$C$2:$C$100,0)+1,0))))*100)</f>
        <v>-24.915217743677172</v>
      </c>
      <c r="J39" s="9">
        <f ca="1">IF(OR(INDIRECT(CONCATENATE("'2018-08 (Д)'!E",TEXT(MATCH($C39,'2018-08 (Д)'!$C$2:$C$100,0)+1,0)))="Н/Д",INDIRECT(CONCATENATE("'2018-07 (Д)'!E",TEXT(MATCH($C39,'2018-07 (Д)'!$C$2:$C$100,0)+1,0)))="Н/Д",AND(INDIRECT(CONCATENATE("'2018-08 (Д)'!E",TEXT(MATCH($C39,'2018-08 (Д)'!$C$2:$C$100,0)+1,0)))="Н/Д",INDIRECT(CONCATENATE("'2018-07 (Д)'!E",TEXT(MATCH($C39,'2018-07 (Д)'!$C$2:$C$100,0)+1,0))))),"Н/Д",((INDIRECT(CONCATENATE("'2018-08 (Д)'!E",TEXT(MATCH($C39,'2018-08 (Д)'!$C$2:$C$100,0)+1,0)))-INDIRECT(CONCATENATE("'2018-07 (Д)'!E",TEXT(MATCH($C39,'2018-07 (Д)'!$C$2:$C$100,0)+1,0))))/INDIRECT(CONCATENATE("'2018-07 (Д)'!E",TEXT(MATCH($C39,'2018-07 (Д)'!$C$2:$C$100,0)+1,0))))*100)</f>
        <v>98.717693672578903</v>
      </c>
      <c r="K39" s="9">
        <f ca="1">IF(OR(INDIRECT(CONCATENATE("'2018-09 (Д)'!E",TEXT(MATCH($C39,'2018-09 (Д)'!$C$2:$C$100,0)+1,0)))="Н/Д",INDIRECT(CONCATENATE("'2018-08 (Д)'!E",TEXT(MATCH($C39,'2018-08 (Д)'!$C$2:$C$100,0)+1,0)))="Н/Д",AND(INDIRECT(CONCATENATE("'2018-09 (Д)'!E",TEXT(MATCH($C39,'2018-09 (Д)'!$C$2:$C$100,0)+1,0)))="Н/Д",INDIRECT(CONCATENATE("'2018-08 (Д)'!E",TEXT(MATCH($C39,'2018-08 (Д)'!$C$2:$C$100,0)+1,0))))),"Н/Д",((INDIRECT(CONCATENATE("'2018-09 (Д)'!E",TEXT(MATCH($C39,'2018-09 (Д)'!$C$2:$C$100,0)+1,0)))-INDIRECT(CONCATENATE("'2018-08 (Д)'!E",TEXT(MATCH($C39,'2018-08 (Д)'!$C$2:$C$100,0)+1,0))))/INDIRECT(CONCATENATE("'2018-08 (Д)'!E",TEXT(MATCH($C39,'2018-08 (Д)'!$C$2:$C$100,0)+1,0))))*100)</f>
        <v>-43.66202203610802</v>
      </c>
      <c r="L39" s="9">
        <f ca="1">IF(OR(INDIRECT(CONCATENATE("'2018-10 (Д)'!E",TEXT(MATCH($C39,'2018-10 (Д)'!$C$2:$C$100,0)+1,0)))="Н/Д",INDIRECT(CONCATENATE("'2018-09 (Д)'!E",TEXT(MATCH($C39,'2018-09 (Д)'!$C$2:$C$100,0)+1,0)))="Н/Д",AND(INDIRECT(CONCATENATE("'2018-10 (Д)'!E",TEXT(MATCH($C39,'2018-10 (Д)'!$C$2:$C$100,0)+1,0)))="Н/Д",INDIRECT(CONCATENATE("'2018-09 (Д)'!E",TEXT(MATCH($C39,'2018-09 (Д)'!$C$2:$C$100,0)+1,0))))),"Н/Д",((INDIRECT(CONCATENATE("'2018-10 (Д)'!E",TEXT(MATCH($C39,'2018-10 (Д)'!$C$2:$C$100,0)+1,0)))-INDIRECT(CONCATENATE("'2018-09 (Д)'!E",TEXT(MATCH($C39,'2018-09 (Д)'!$C$2:$C$100,0)+1,0))))/INDIRECT(CONCATENATE("'2018-09 (Д)'!E",TEXT(MATCH($C39,'2018-09 (Д)'!$C$2:$C$100,0)+1,0))))*100)</f>
        <v>-19.983435199038478</v>
      </c>
      <c r="M39" s="9">
        <f ca="1">IF(OR(INDIRECT(CONCATENATE("'2018-11 (Д)'!E",TEXT(MATCH($C39,'2018-11 (Д)'!$C$2:$C$100,0)+1,0)))="Н/Д",INDIRECT(CONCATENATE("'2018-10 (Д)'!E",TEXT(MATCH($C39,'2018-10 (Д)'!$C$2:$C$100,0)+1,0)))="Н/Д",AND(INDIRECT(CONCATENATE("'2018-11 (Д)'!E",TEXT(MATCH($C39,'2018-11 (Д)'!$C$2:$C$100,0)+1,0)))="Н/Д",INDIRECT(CONCATENATE("'2018-10 (Д)'!E",TEXT(MATCH($C39,'2018-10 (Д)'!$C$2:$C$100,0)+1,0))))),"Н/Д",((INDIRECT(CONCATENATE("'2018-11 (Д)'!E",TEXT(MATCH($C39,'2018-11 (Д)'!$C$2:$C$100,0)+1,0)))-INDIRECT(CONCATENATE("'2018-10 (Д)'!E",TEXT(MATCH($C39,'2018-10 (Д)'!$C$2:$C$100,0)+1,0))))/INDIRECT(CONCATENATE("'2018-10 (Д)'!E",TEXT(MATCH($C39,'2018-10 (Д)'!$C$2:$C$100,0)+1,0))))*100)</f>
        <v>111.92109072484384</v>
      </c>
      <c r="N39" s="9">
        <f ca="1">IF(OR(INDIRECT(CONCATENATE("'2018-12 (Д)'!E",TEXT(MATCH($C39,'2018-12 (Д)'!$C$2:$C$100,0)+1,0)))="Н/Д",INDIRECT(CONCATENATE("'2018-11 (Д)'!E",TEXT(MATCH($C39,'2018-11 (Д)'!$C$2:$C$100,0)+1,0)))="Н/Д",AND(INDIRECT(CONCATENATE("'2018-12 (Д)'!E",TEXT(MATCH($C39,'2018-12 (Д)'!$C$2:$C$100,0)+1,0)))="Н/Д",INDIRECT(CONCATENATE("'2018-11 (Д)'!E",TEXT(MATCH($C39,'2018-11 (Д)'!$C$2:$C$100,0)+1,0))))),"Н/Д",((INDIRECT(CONCATENATE("'2018-12 (Д)'!E",TEXT(MATCH($C39,'2018-12 (Д)'!$C$2:$C$100,0)+1,0)))-INDIRECT(CONCATENATE("'2018-11 (Д)'!E",TEXT(MATCH($C39,'2018-11 (Д)'!$C$2:$C$100,0)+1,0))))/INDIRECT(CONCATENATE("'2018-11 (Д)'!E",TEXT(MATCH($C39,'2018-11 (Д)'!$C$2:$C$100,0)+1,0))))*100)</f>
        <v>-42.750509501492253</v>
      </c>
      <c r="O39" s="9"/>
      <c r="P39" s="9">
        <f ca="1">IF(OR(INDIRECT(CONCATENATE("'2018-03 (Д)'!F",TEXT(MATCH($C39,'2018-03 (Д)'!$C$2:$C$100,0)+1,0)))="Н/Д",INDIRECT(CONCATENATE("'2018-02 (Д)'!F",TEXT(MATCH($C39,'2018-02 (Д)'!$C$2:$C$100,0)+1,0)))="Н/Д",AND(INDIRECT(CONCATENATE("'2018-03 (Д)'!F",TEXT(MATCH($C39,'2018-03 (Д)'!$C$2:$C$100,0)+1,0)))="Н/Д",INDIRECT(CONCATENATE("'2018-02 (Д)'!F",TEXT(MATCH($C39,'2018-02 (Д)'!$C$2:$C$100,0)+1,0))))),"Н/Д",((INDIRECT(CONCATENATE("'2018-03 (Д)'!F",TEXT(MATCH($C39,'2018-03 (Д)'!$C$2:$C$100,0)+1,0)))-INDIRECT(CONCATENATE("'2018-02 (Д)'!F",TEXT(MATCH($C39,'2018-02 (Д)'!$C$2:$C$100,0)+1,0))))/INDIRECT(CONCATENATE("'2018-02 (Д)'!F",TEXT(MATCH($C39,'2018-02 (Д)'!$C$2:$C$100,0)+1,0))))*100)</f>
        <v>-2.1970013792523182</v>
      </c>
      <c r="Q39" s="9">
        <f ca="1">IF(OR(INDIRECT(CONCATENATE("'2018-04 (Д)'!F",TEXT(MATCH($C39,'2018-04 (Д)'!$C$2:$C$100,0)+1,0)))="Н/Д",INDIRECT(CONCATENATE("'2018-03 (Д)'!F",TEXT(MATCH($C39,'2018-03 (Д)'!$C$2:$C$100,0)+1,0)))="Н/Д",AND(INDIRECT(CONCATENATE("'2018-04 (Д)'!F",TEXT(MATCH($C39,'2018-04 (Д)'!$C$2:$C$100,0)+1,0)))="Н/Д",INDIRECT(CONCATENATE("'2018-03 (Д)'!F",TEXT(MATCH($C39,'2018-03 (Д)'!$C$2:$C$100,0)+1,0))))),"Н/Д",((INDIRECT(CONCATENATE("'2018-04 (Д)'!F",TEXT(MATCH($C39,'2018-04 (Д)'!$C$2:$C$100,0)+1,0)))-INDIRECT(CONCATENATE("'2018-03 (Д)'!F",TEXT(MATCH($C39,'2018-03 (Д)'!$C$2:$C$100,0)+1,0))))/INDIRECT(CONCATENATE("'2018-03 (Д)'!F",TEXT(MATCH($C39,'2018-03 (Д)'!$C$2:$C$100,0)+1,0))))*100)</f>
        <v>120.96087169169533</v>
      </c>
      <c r="R39" s="9">
        <f ca="1">IF(OR(INDIRECT(CONCATENATE("'2018-05 (Д)'!F",TEXT(MATCH($C39,'2018-05 (Д)'!$C$2:$C$100,0)+1,0)))="Н/Д",INDIRECT(CONCATENATE("'2018-04 (Д)'!F",TEXT(MATCH($C39,'2018-04 (Д)'!$C$2:$C$100,0)+1,0)))="Н/Д",AND(INDIRECT(CONCATENATE("'2018-05 (Д)'!F",TEXT(MATCH($C39,'2018-05 (Д)'!$C$2:$C$100,0)+1,0)))="Н/Д",INDIRECT(CONCATENATE("'2018-04 (Д)'!F",TEXT(MATCH($C39,'2018-04 (Д)'!$C$2:$C$100,0)+1,0))))),"Н/Д",((INDIRECT(CONCATENATE("'2018-05 (Д)'!F",TEXT(MATCH($C39,'2018-05 (Д)'!$C$2:$C$100,0)+1,0)))-INDIRECT(CONCATENATE("'2018-04 (Д)'!F",TEXT(MATCH($C39,'2018-04 (Д)'!$C$2:$C$100,0)+1,0))))/INDIRECT(CONCATENATE("'2018-04 (Д)'!F",TEXT(MATCH($C39,'2018-04 (Д)'!$C$2:$C$100,0)+1,0))))*100)</f>
        <v>-17.718607692774718</v>
      </c>
      <c r="S39" s="9">
        <f ca="1">IF(OR(INDIRECT(CONCATENATE("'2018-06 (Д)'!F",TEXT(MATCH($C39,'2018-06 (Д)'!$C$2:$C$100,0)+1,0)))="Н/Д",INDIRECT(CONCATENATE("'2018-05 (Д)'!F",TEXT(MATCH($C39,'2018-05 (Д)'!$C$2:$C$100,0)+1,0)))="Н/Д",AND(INDIRECT(CONCATENATE("'2018-06 (Д)'!F",TEXT(MATCH($C39,'2018-06 (Д)'!$C$2:$C$100,0)+1,0)))="Н/Д",INDIRECT(CONCATENATE("'2018-05 (Д)'!F",TEXT(MATCH($C39,'2018-05 (Д)'!$C$2:$C$100,0)+1,0))))),"Н/Д",((INDIRECT(CONCATENATE("'2018-06 (Д)'!F",TEXT(MATCH($C39,'2018-06 (Д)'!$C$2:$C$100,0)+1,0)))-INDIRECT(CONCATENATE("'2018-05 (Д)'!F",TEXT(MATCH($C39,'2018-05 (Д)'!$C$2:$C$100,0)+1,0))))/INDIRECT(CONCATENATE("'2018-05 (Д)'!F",TEXT(MATCH($C39,'2018-05 (Д)'!$C$2:$C$100,0)+1,0))))*100)</f>
        <v>-14.177428001518773</v>
      </c>
      <c r="T39" s="9">
        <f ca="1">IF(OR(INDIRECT(CONCATENATE("'2018-07 (Д)'!F",TEXT(MATCH($C39,'2018-07 (Д)'!$C$2:$C$100,0)+1,0)))="Н/Д",INDIRECT(CONCATENATE("'2018-06 (Д)'!F",TEXT(MATCH($C39,'2018-06 (Д)'!$C$2:$C$100,0)+1,0)))="Н/Д",AND(INDIRECT(CONCATENATE("'2018-07 (Д)'!F",TEXT(MATCH($C39,'2018-07 (Д)'!$C$2:$C$100,0)+1,0)))="Н/Д",INDIRECT(CONCATENATE("'2018-06 (Д)'!F",TEXT(MATCH($C39,'2018-06 (Д)'!$C$2:$C$100,0)+1,0))))),"Н/Д",((INDIRECT(CONCATENATE("'2018-07 (Д)'!F",TEXT(MATCH($C39,'2018-07 (Д)'!$C$2:$C$100,0)+1,0)))-INDIRECT(CONCATENATE("'2018-06 (Д)'!F",TEXT(MATCH($C39,'2018-06 (Д)'!$C$2:$C$100,0)+1,0))))/INDIRECT(CONCATENATE("'2018-06 (Д)'!F",TEXT(MATCH($C39,'2018-06 (Д)'!$C$2:$C$100,0)+1,0))))*100)</f>
        <v>-24.991151732690728</v>
      </c>
      <c r="U39" s="9">
        <f ca="1">IF(OR(INDIRECT(CONCATENATE("'2018-08 (Д)'!F",TEXT(MATCH($C39,'2018-08 (Д)'!$C$2:$C$100,0)+1,0)))="Н/Д",INDIRECT(CONCATENATE("'2018-07 (Д)'!F",TEXT(MATCH($C39,'2018-07 (Д)'!$C$2:$C$100,0)+1,0)))="Н/Д",AND(INDIRECT(CONCATENATE("'2018-08 (Д)'!F",TEXT(MATCH($C39,'2018-08 (Д)'!$C$2:$C$100,0)+1,0)))="Н/Д",INDIRECT(CONCATENATE("'2018-07 (Д)'!F",TEXT(MATCH($C39,'2018-07 (Д)'!$C$2:$C$100,0)+1,0))))),"Н/Д",((INDIRECT(CONCATENATE("'2018-08 (Д)'!F",TEXT(MATCH($C39,'2018-08 (Д)'!$C$2:$C$100,0)+1,0)))-INDIRECT(CONCATENATE("'2018-07 (Д)'!F",TEXT(MATCH($C39,'2018-07 (Д)'!$C$2:$C$100,0)+1,0))))/INDIRECT(CONCATENATE("'2018-07 (Д)'!F",TEXT(MATCH($C39,'2018-07 (Д)'!$C$2:$C$100,0)+1,0))))*100)</f>
        <v>101.7022678605105</v>
      </c>
      <c r="V39" s="9">
        <f ca="1">IF(OR(INDIRECT(CONCATENATE("'2018-09 (Д)'!F",TEXT(MATCH($C39,'2018-09 (Д)'!$C$2:$C$100,0)+1,0)))="Н/Д",INDIRECT(CONCATENATE("'2018-08 (Д)'!F",TEXT(MATCH($C39,'2018-08 (Д)'!$C$2:$C$100,0)+1,0)))="Н/Д",AND(INDIRECT(CONCATENATE("'2018-09 (Д)'!F",TEXT(MATCH($C39,'2018-09 (Д)'!$C$2:$C$100,0)+1,0)))="Н/Д",INDIRECT(CONCATENATE("'2018-08 (Д)'!F",TEXT(MATCH($C39,'2018-08 (Д)'!$C$2:$C$100,0)+1,0))))),"Н/Д",((INDIRECT(CONCATENATE("'2018-09 (Д)'!F",TEXT(MATCH($C39,'2018-09 (Д)'!$C$2:$C$100,0)+1,0)))-INDIRECT(CONCATENATE("'2018-08 (Д)'!F",TEXT(MATCH($C39,'2018-08 (Д)'!$C$2:$C$100,0)+1,0))))/INDIRECT(CONCATENATE("'2018-08 (Д)'!F",TEXT(MATCH($C39,'2018-08 (Д)'!$C$2:$C$100,0)+1,0))))*100)</f>
        <v>-43.981874095516865</v>
      </c>
      <c r="W39" s="9">
        <f ca="1">IF(OR(INDIRECT(CONCATENATE("'2018-10 (Д)'!F",TEXT(MATCH($C39,'2018-10 (Д)'!$C$2:$C$100,0)+1,0)))="Н/Д",INDIRECT(CONCATENATE("'2018-09 (Д)'!F",TEXT(MATCH($C39,'2018-09 (Д)'!$C$2:$C$100,0)+1,0)))="Н/Д",AND(INDIRECT(CONCATENATE("'2018-10 (Д)'!F",TEXT(MATCH($C39,'2018-10 (Д)'!$C$2:$C$100,0)+1,0)))="Н/Д",INDIRECT(CONCATENATE("'2018-09 (Д)'!F",TEXT(MATCH($C39,'2018-09 (Д)'!$C$2:$C$100,0)+1,0))))),"Н/Д",((INDIRECT(CONCATENATE("'2018-10 (Д)'!F",TEXT(MATCH($C39,'2018-10 (Д)'!$C$2:$C$100,0)+1,0)))-INDIRECT(CONCATENATE("'2018-09 (Д)'!F",TEXT(MATCH($C39,'2018-09 (Д)'!$C$2:$C$100,0)+1,0))))/INDIRECT(CONCATENATE("'2018-09 (Д)'!F",TEXT(MATCH($C39,'2018-09 (Д)'!$C$2:$C$100,0)+1,0))))*100)</f>
        <v>-22.486521294480472</v>
      </c>
      <c r="X39" s="9">
        <f ca="1">IF(OR(INDIRECT(CONCATENATE("'2018-11 (Д)'!F",TEXT(MATCH($C39,'2018-11 (Д)'!$C$2:$C$100,0)+1,0)))="Н/Д",INDIRECT(CONCATENATE("'2018-10 (Д)'!F",TEXT(MATCH($C39,'2018-10 (Д)'!$C$2:$C$100,0)+1,0)))="Н/Д",AND(INDIRECT(CONCATENATE("'2018-11 (Д)'!F",TEXT(MATCH($C39,'2018-11 (Д)'!$C$2:$C$100,0)+1,0)))="Н/Д",INDIRECT(CONCATENATE("'2018-10 (Д)'!F",TEXT(MATCH($C39,'2018-10 (Д)'!$C$2:$C$100,0)+1,0))))),"Н/Д",((INDIRECT(CONCATENATE("'2018-11 (Д)'!F",TEXT(MATCH($C39,'2018-11 (Д)'!$C$2:$C$100,0)+1,0)))-INDIRECT(CONCATENATE("'2018-10 (Д)'!F",TEXT(MATCH($C39,'2018-10 (Д)'!$C$2:$C$100,0)+1,0))))/INDIRECT(CONCATENATE("'2018-10 (Д)'!F",TEXT(MATCH($C39,'2018-10 (Д)'!$C$2:$C$100,0)+1,0))))*100)</f>
        <v>118.74579980020694</v>
      </c>
      <c r="Y39" s="9">
        <f ca="1">IF(OR(INDIRECT(CONCATENATE("'2018-12 (Д)'!F",TEXT(MATCH($C39,'2018-12 (Д)'!$C$2:$C$100,0)+1,0)))="Н/Д",INDIRECT(CONCATENATE("'2018-11 (Д)'!F",TEXT(MATCH($C39,'2018-11 (Д)'!$C$2:$C$100,0)+1,0)))="Н/Д",AND(INDIRECT(CONCATENATE("'2018-12 (Д)'!F",TEXT(MATCH($C39,'2018-12 (Д)'!$C$2:$C$100,0)+1,0)))="Н/Д",INDIRECT(CONCATENATE("'2018-11 (Д)'!F",TEXT(MATCH($C39,'2018-11 (Д)'!$C$2:$C$100,0)+1,0))))),"Н/Д",((INDIRECT(CONCATENATE("'2018-12 (Д)'!F",TEXT(MATCH($C39,'2018-12 (Д)'!$C$2:$C$100,0)+1,0)))-INDIRECT(CONCATENATE("'2018-11 (Д)'!F",TEXT(MATCH($C39,'2018-11 (Д)'!$C$2:$C$100,0)+1,0))))/INDIRECT(CONCATENATE("'2018-11 (Д)'!F",TEXT(MATCH($C39,'2018-11 (Д)'!$C$2:$C$100,0)+1,0))))*100)</f>
        <v>-42.139583373097658</v>
      </c>
      <c r="Z39" s="9"/>
      <c r="AA39" s="9">
        <f ca="1">IF(OR(INDIRECT(CONCATENATE("'2018-03 (Д)'!G",TEXT(MATCH($C39,'2018-03 (Д)'!$C$2:$C$100,0)+1,0)))="Н/Д",INDIRECT(CONCATENATE("'2018-02 (Д)'!G",TEXT(MATCH($C39,'2018-02 (Д)'!$C$2:$C$100,0)+1,0)))="Н/Д",AND(INDIRECT(CONCATENATE("'2018-03 (Д)'!G",TEXT(MATCH($C39,'2018-03 (Д)'!$C$2:$C$100,0)+1,0)))="Н/Д",INDIRECT(CONCATENATE("'2018-02 (Д)'!G",TEXT(MATCH($C39,'2018-02 (Д)'!$C$2:$C$100,0)+1,0))))),"Н/Д",((INDIRECT(CONCATENATE("'2018-03 (Д)'!G",TEXT(MATCH($C39,'2018-03 (Д)'!$C$2:$C$100,0)+1,0)))-INDIRECT(CONCATENATE("'2018-02 (Д)'!G",TEXT(MATCH($C39,'2018-02 (Д)'!$C$2:$C$100,0)+1,0))))/INDIRECT(CONCATENATE("'2018-02 (Д)'!G",TEXT(MATCH($C39,'2018-02 (Д)'!$C$2:$C$100,0)+1,0))))*100)</f>
        <v>-33.615435904899677</v>
      </c>
      <c r="AB39" s="9">
        <f ca="1">IF(OR(INDIRECT(CONCATENATE("'2018-04 (Д)'!G",TEXT(MATCH($C39,'2018-04 (Д)'!$C$2:$C$100,0)+1,0)))="Н/Д",INDIRECT(CONCATENATE("'2018-03 (Д)'!G",TEXT(MATCH($C39,'2018-03 (Д)'!$C$2:$C$100,0)+1,0)))="Н/Д",AND(INDIRECT(CONCATENATE("'2018-04 (Д)'!G",TEXT(MATCH($C39,'2018-04 (Д)'!$C$2:$C$100,0)+1,0)))="Н/Д",INDIRECT(CONCATENATE("'2018-03 (Д)'!G",TEXT(MATCH($C39,'2018-03 (Д)'!$C$2:$C$100,0)+1,0))))),"Н/Д",((INDIRECT(CONCATENATE("'2018-04 (Д)'!G",TEXT(MATCH($C39,'2018-04 (Д)'!$C$2:$C$100,0)+1,0)))-INDIRECT(CONCATENATE("'2018-03 (Д)'!G",TEXT(MATCH($C39,'2018-03 (Д)'!$C$2:$C$100,0)+1,0))))/INDIRECT(CONCATENATE("'2018-03 (Д)'!G",TEXT(MATCH($C39,'2018-03 (Д)'!$C$2:$C$100,0)+1,0))))*100)</f>
        <v>540.50317749154283</v>
      </c>
      <c r="AC39" s="9">
        <f ca="1">IF(OR(INDIRECT(CONCATENATE("'2018-05 (Д)'!G",TEXT(MATCH($C39,'2018-05 (Д)'!$C$2:$C$100,0)+1,0)))="Н/Д",INDIRECT(CONCATENATE("'2018-04 (Д)'!G",TEXT(MATCH($C39,'2018-04 (Д)'!$C$2:$C$100,0)+1,0)))="Н/Д",AND(INDIRECT(CONCATENATE("'2018-05 (Д)'!G",TEXT(MATCH($C39,'2018-05 (Д)'!$C$2:$C$100,0)+1,0)))="Н/Д",INDIRECT(CONCATENATE("'2018-04 (Д)'!G",TEXT(MATCH($C39,'2018-04 (Д)'!$C$2:$C$100,0)+1,0))))),"Н/Д",((INDIRECT(CONCATENATE("'2018-05 (Д)'!G",TEXT(MATCH($C39,'2018-05 (Д)'!$C$2:$C$100,0)+1,0)))-INDIRECT(CONCATENATE("'2018-04 (Д)'!G",TEXT(MATCH($C39,'2018-04 (Д)'!$C$2:$C$100,0)+1,0))))/INDIRECT(CONCATENATE("'2018-04 (Д)'!G",TEXT(MATCH($C39,'2018-04 (Д)'!$C$2:$C$100,0)+1,0))))*100)</f>
        <v>-72.324954680351468</v>
      </c>
      <c r="AD39" s="9">
        <f ca="1">IF(OR(INDIRECT(CONCATENATE("'2018-06 (Д)'!G",TEXT(MATCH($C39,'2018-06 (Д)'!$C$2:$C$100,0)+1,0)))="Н/Д",INDIRECT(CONCATENATE("'2018-05 (Д)'!G",TEXT(MATCH($C39,'2018-05 (Д)'!$C$2:$C$100,0)+1,0)))="Н/Д",AND(INDIRECT(CONCATENATE("'2018-06 (Д)'!G",TEXT(MATCH($C39,'2018-06 (Д)'!$C$2:$C$100,0)+1,0)))="Н/Д",INDIRECT(CONCATENATE("'2018-05 (Д)'!G",TEXT(MATCH($C39,'2018-05 (Д)'!$C$2:$C$100,0)+1,0))))),"Н/Д",((INDIRECT(CONCATENATE("'2018-06 (Д)'!G",TEXT(MATCH($C39,'2018-06 (Д)'!$C$2:$C$100,0)+1,0)))-INDIRECT(CONCATENATE("'2018-05 (Д)'!G",TEXT(MATCH($C39,'2018-05 (Д)'!$C$2:$C$100,0)+1,0))))/INDIRECT(CONCATENATE("'2018-05 (Д)'!G",TEXT(MATCH($C39,'2018-05 (Д)'!$C$2:$C$100,0)+1,0))))*100)</f>
        <v>91.176073235410982</v>
      </c>
      <c r="AE39" s="9">
        <f ca="1">IF(OR(INDIRECT(CONCATENATE("'2018-07 (Д)'!G",TEXT(MATCH($C39,'2018-07 (Д)'!$C$2:$C$100,0)+1,0)))="Н/Д",INDIRECT(CONCATENATE("'2018-06 (Д)'!G",TEXT(MATCH($C39,'2018-06 (Д)'!$C$2:$C$100,0)+1,0)))="Н/Д",AND(INDIRECT(CONCATENATE("'2018-07 (Д)'!G",TEXT(MATCH($C39,'2018-07 (Д)'!$C$2:$C$100,0)+1,0)))="Н/Д",INDIRECT(CONCATENATE("'2018-06 (Д)'!G",TEXT(MATCH($C39,'2018-06 (Д)'!$C$2:$C$100,0)+1,0))))),"Н/Д",((INDIRECT(CONCATENATE("'2018-07 (Д)'!G",TEXT(MATCH($C39,'2018-07 (Д)'!$C$2:$C$100,0)+1,0)))-INDIRECT(CONCATENATE("'2018-06 (Д)'!G",TEXT(MATCH($C39,'2018-06 (Д)'!$C$2:$C$100,0)+1,0))))/INDIRECT(CONCATENATE("'2018-06 (Д)'!G",TEXT(MATCH($C39,'2018-06 (Д)'!$C$2:$C$100,0)+1,0))))*100)</f>
        <v>-50.521306732444557</v>
      </c>
      <c r="AF39" s="9">
        <f ca="1">IF(OR(INDIRECT(CONCATENATE("'2018-08 (Д)'!G",TEXT(MATCH($C39,'2018-08 (Д)'!$C$2:$C$100,0)+1,0)))="Н/Д",INDIRECT(CONCATENATE("'2018-07 (Д)'!G",TEXT(MATCH($C39,'2018-07 (Д)'!$C$2:$C$100,0)+1,0)))="Н/Д",AND(INDIRECT(CONCATENATE("'2018-08 (Д)'!G",TEXT(MATCH($C39,'2018-08 (Д)'!$C$2:$C$100,0)+1,0)))="Н/Д",INDIRECT(CONCATENATE("'2018-07 (Д)'!G",TEXT(MATCH($C39,'2018-07 (Д)'!$C$2:$C$100,0)+1,0))))),"Н/Д",((INDIRECT(CONCATENATE("'2018-08 (Д)'!G",TEXT(MATCH($C39,'2018-08 (Д)'!$C$2:$C$100,0)+1,0)))-INDIRECT(CONCATENATE("'2018-07 (Д)'!G",TEXT(MATCH($C39,'2018-07 (Д)'!$C$2:$C$100,0)+1,0))))/INDIRECT(CONCATENATE("'2018-07 (Д)'!G",TEXT(MATCH($C39,'2018-07 (Д)'!$C$2:$C$100,0)+1,0))))*100)</f>
        <v>119.18782376915927</v>
      </c>
      <c r="AG39" s="9">
        <f ca="1">IF(OR(INDIRECT(CONCATENATE("'2018-09 (Д)'!G",TEXT(MATCH($C39,'2018-09 (Д)'!$C$2:$C$100,0)+1,0)))="Н/Д",INDIRECT(CONCATENATE("'2018-08 (Д)'!G",TEXT(MATCH($C39,'2018-08 (Д)'!$C$2:$C$100,0)+1,0)))="Н/Д",AND(INDIRECT(CONCATENATE("'2018-09 (Д)'!G",TEXT(MATCH($C39,'2018-09 (Д)'!$C$2:$C$100,0)+1,0)))="Н/Д",INDIRECT(CONCATENATE("'2018-08 (Д)'!G",TEXT(MATCH($C39,'2018-08 (Д)'!$C$2:$C$100,0)+1,0))))),"Н/Д",((INDIRECT(CONCATENATE("'2018-09 (Д)'!G",TEXT(MATCH($C39,'2018-09 (Д)'!$C$2:$C$100,0)+1,0)))-INDIRECT(CONCATENATE("'2018-08 (Д)'!G",TEXT(MATCH($C39,'2018-08 (Д)'!$C$2:$C$100,0)+1,0))))/INDIRECT(CONCATENATE("'2018-08 (Д)'!G",TEXT(MATCH($C39,'2018-08 (Д)'!$C$2:$C$100,0)+1,0))))*100)</f>
        <v>-34.772262896346277</v>
      </c>
      <c r="AH39" s="9">
        <f ca="1">IF(OR(INDIRECT(CONCATENATE("'2018-10 (Д)'!G",TEXT(MATCH($C39,'2018-10 (Д)'!$C$2:$C$100,0)+1,0)))="Н/Д",INDIRECT(CONCATENATE("'2018-09 (Д)'!G",TEXT(MATCH($C39,'2018-09 (Д)'!$C$2:$C$100,0)+1,0)))="Н/Д",AND(INDIRECT(CONCATENATE("'2018-10 (Д)'!G",TEXT(MATCH($C39,'2018-10 (Д)'!$C$2:$C$100,0)+1,0)))="Н/Д",INDIRECT(CONCATENATE("'2018-09 (Д)'!G",TEXT(MATCH($C39,'2018-09 (Д)'!$C$2:$C$100,0)+1,0))))),"Н/Д",((INDIRECT(CONCATENATE("'2018-10 (Д)'!G",TEXT(MATCH($C39,'2018-10 (Д)'!$C$2:$C$100,0)+1,0)))-INDIRECT(CONCATENATE("'2018-09 (Д)'!G",TEXT(MATCH($C39,'2018-09 (Д)'!$C$2:$C$100,0)+1,0))))/INDIRECT(CONCATENATE("'2018-09 (Д)'!G",TEXT(MATCH($C39,'2018-09 (Д)'!$C$2:$C$100,0)+1,0))))*100)</f>
        <v>-41.274969760174756</v>
      </c>
      <c r="AI39" s="9">
        <f ca="1">IF(OR(INDIRECT(CONCATENATE("'2018-11 (Д)'!G",TEXT(MATCH($C39,'2018-11 (Д)'!$C$2:$C$100,0)+1,0)))="Н/Д",INDIRECT(CONCATENATE("'2018-10 (Д)'!G",TEXT(MATCH($C39,'2018-10 (Д)'!$C$2:$C$100,0)+1,0)))="Н/Д",AND(INDIRECT(CONCATENATE("'2018-11 (Д)'!G",TEXT(MATCH($C39,'2018-11 (Д)'!$C$2:$C$100,0)+1,0)))="Н/Д",INDIRECT(CONCATENATE("'2018-10 (Д)'!G",TEXT(MATCH($C39,'2018-10 (Д)'!$C$2:$C$100,0)+1,0))))),"Н/Д",((INDIRECT(CONCATENATE("'2018-11 (Д)'!G",TEXT(MATCH($C39,'2018-11 (Д)'!$C$2:$C$100,0)+1,0)))-INDIRECT(CONCATENATE("'2018-10 (Д)'!G",TEXT(MATCH($C39,'2018-10 (Д)'!$C$2:$C$100,0)+1,0))))/INDIRECT(CONCATENATE("'2018-10 (Д)'!G",TEXT(MATCH($C39,'2018-10 (Д)'!$C$2:$C$100,0)+1,0))))*100)</f>
        <v>206.77569272884097</v>
      </c>
      <c r="AJ39" s="9">
        <f ca="1">IF(OR(INDIRECT(CONCATENATE("'2018-12 (Д)'!G",TEXT(MATCH($C39,'2018-12 (Д)'!$C$2:$C$100,0)+1,0)))="Н/Д",INDIRECT(CONCATENATE("'2018-11 (Д)'!G",TEXT(MATCH($C39,'2018-11 (Д)'!$C$2:$C$100,0)+1,0)))="Н/Д",AND(INDIRECT(CONCATENATE("'2018-12 (Д)'!G",TEXT(MATCH($C39,'2018-12 (Д)'!$C$2:$C$100,0)+1,0)))="Н/Д",INDIRECT(CONCATENATE("'2018-11 (Д)'!G",TEXT(MATCH($C39,'2018-11 (Д)'!$C$2:$C$100,0)+1,0))))),"Н/Д",((INDIRECT(CONCATENATE("'2018-12 (Д)'!G",TEXT(MATCH($C39,'2018-12 (Д)'!$C$2:$C$100,0)+1,0)))-INDIRECT(CONCATENATE("'2018-11 (Д)'!G",TEXT(MATCH($C39,'2018-11 (Д)'!$C$2:$C$100,0)+1,0))))/INDIRECT(CONCATENATE("'2018-11 (Д)'!G",TEXT(MATCH($C39,'2018-11 (Д)'!$C$2:$C$100,0)+1,0))))*100)</f>
        <v>-54.401529842739549</v>
      </c>
      <c r="AK39" s="9"/>
      <c r="AL39" s="9">
        <f ca="1">IF(OR(INDIRECT(CONCATENATE("'2018-03 (Д)'!H",TEXT(MATCH($C39,'2018-03 (Д)'!$C$2:$C$100,0)+1,0)))="Н/Д",INDIRECT(CONCATENATE("'2018-02 (Д)'!H",TEXT(MATCH($C39,'2018-02 (Д)'!$C$2:$C$100,0)+1,0)))="Н/Д",AND(INDIRECT(CONCATENATE("'2018-03 (Д)'!H",TEXT(MATCH($C39,'2018-03 (Д)'!$C$2:$C$100,0)+1,0)))="Н/Д",INDIRECT(CONCATENATE("'2018-02 (Д)'!H",TEXT(MATCH($C39,'2018-02 (Д)'!$C$2:$C$100,0)+1,0))))),"Н/Д",((INDIRECT(CONCATENATE("'2018-03 (Д)'!H",TEXT(MATCH($C39,'2018-03 (Д)'!$C$2:$C$100,0)+1,0)))-INDIRECT(CONCATENATE("'2018-02 (Д)'!H",TEXT(MATCH($C39,'2018-02 (Д)'!$C$2:$C$100,0)+1,0))))/INDIRECT(CONCATENATE("'2018-02 (Д)'!H",TEXT(MATCH($C39,'2018-02 (Д)'!$C$2:$C$100,0)+1,0))))*100)</f>
        <v>22.013862681154368</v>
      </c>
      <c r="AM39" s="9">
        <f ca="1">IF(OR(INDIRECT(CONCATENATE("'2018-04 (Д)'!H",TEXT(MATCH($C39,'2018-04 (Д)'!$C$2:$C$100,0)+1,0)))="Н/Д",INDIRECT(CONCATENATE("'2018-03 (Д)'!H",TEXT(MATCH($C39,'2018-03 (Д)'!$C$2:$C$100,0)+1,0)))="Н/Д",AND(INDIRECT(CONCATENATE("'2018-04 (Д)'!H",TEXT(MATCH($C39,'2018-04 (Д)'!$C$2:$C$100,0)+1,0)))="Н/Д",INDIRECT(CONCATENATE("'2018-03 (Д)'!H",TEXT(MATCH($C39,'2018-03 (Д)'!$C$2:$C$100,0)+1,0))))),"Н/Д",((INDIRECT(CONCATENATE("'2018-04 (Д)'!H",TEXT(MATCH($C39,'2018-04 (Д)'!$C$2:$C$100,0)+1,0)))-INDIRECT(CONCATENATE("'2018-03 (Д)'!H",TEXT(MATCH($C39,'2018-03 (Д)'!$C$2:$C$100,0)+1,0))))/INDIRECT(CONCATENATE("'2018-03 (Д)'!H",TEXT(MATCH($C39,'2018-03 (Д)'!$C$2:$C$100,0)+1,0))))*100)</f>
        <v>2.3381607714894499</v>
      </c>
      <c r="AN39" s="9">
        <f ca="1">IF(OR(INDIRECT(CONCATENATE("'2018-05 (Д)'!H",TEXT(MATCH($C39,'2018-05 (Д)'!$C$2:$C$100,0)+1,0)))="Н/Д",INDIRECT(CONCATENATE("'2018-04 (Д)'!H",TEXT(MATCH($C39,'2018-04 (Д)'!$C$2:$C$100,0)+1,0)))="Н/Д",AND(INDIRECT(CONCATENATE("'2018-05 (Д)'!H",TEXT(MATCH($C39,'2018-05 (Д)'!$C$2:$C$100,0)+1,0)))="Н/Д",INDIRECT(CONCATENATE("'2018-04 (Д)'!H",TEXT(MATCH($C39,'2018-04 (Д)'!$C$2:$C$100,0)+1,0))))),"Н/Д",((INDIRECT(CONCATENATE("'2018-05 (Д)'!H",TEXT(MATCH($C39,'2018-05 (Д)'!$C$2:$C$100,0)+1,0)))-INDIRECT(CONCATENATE("'2018-04 (Д)'!H",TEXT(MATCH($C39,'2018-04 (Д)'!$C$2:$C$100,0)+1,0))))/INDIRECT(CONCATENATE("'2018-04 (Д)'!H",TEXT(MATCH($C39,'2018-04 (Д)'!$C$2:$C$100,0)+1,0))))*100)</f>
        <v>12.078119386700438</v>
      </c>
      <c r="AO39" s="9">
        <f ca="1">IF(OR(INDIRECT(CONCATENATE("'2018-06 (Д)'!H",TEXT(MATCH($C39,'2018-06 (Д)'!$C$2:$C$100,0)+1,0)))="Н/Д",INDIRECT(CONCATENATE("'2018-05 (Д)'!H",TEXT(MATCH($C39,'2018-05 (Д)'!$C$2:$C$100,0)+1,0)))="Н/Д",AND(INDIRECT(CONCATENATE("'2018-06 (Д)'!H",TEXT(MATCH($C39,'2018-06 (Д)'!$C$2:$C$100,0)+1,0)))="Н/Д",INDIRECT(CONCATENATE("'2018-05 (Д)'!H",TEXT(MATCH($C39,'2018-05 (Д)'!$C$2:$C$100,0)+1,0))))),"Н/Д",((INDIRECT(CONCATENATE("'2018-06 (Д)'!H",TEXT(MATCH($C39,'2018-06 (Д)'!$C$2:$C$100,0)+1,0)))-INDIRECT(CONCATENATE("'2018-05 (Д)'!H",TEXT(MATCH($C39,'2018-05 (Д)'!$C$2:$C$100,0)+1,0))))/INDIRECT(CONCATENATE("'2018-05 (Д)'!H",TEXT(MATCH($C39,'2018-05 (Д)'!$C$2:$C$100,0)+1,0))))*100)</f>
        <v>-12.876898359982109</v>
      </c>
      <c r="AP39" s="9">
        <f ca="1">IF(OR(INDIRECT(CONCATENATE("'2018-07 (Д)'!H",TEXT(MATCH($C39,'2018-07 (Д)'!$C$2:$C$100,0)+1,0)))="Н/Д",INDIRECT(CONCATENATE("'2018-06 (Д)'!H",TEXT(MATCH($C39,'2018-06 (Д)'!$C$2:$C$100,0)+1,0)))="Н/Д",AND(INDIRECT(CONCATENATE("'2018-07 (Д)'!H",TEXT(MATCH($C39,'2018-07 (Д)'!$C$2:$C$100,0)+1,0)))="Н/Д",INDIRECT(CONCATENATE("'2018-06 (Д)'!H",TEXT(MATCH($C39,'2018-06 (Д)'!$C$2:$C$100,0)+1,0))))),"Н/Д",((INDIRECT(CONCATENATE("'2018-07 (Д)'!H",TEXT(MATCH($C39,'2018-07 (Д)'!$C$2:$C$100,0)+1,0)))-INDIRECT(CONCATENATE("'2018-06 (Д)'!H",TEXT(MATCH($C39,'2018-06 (Д)'!$C$2:$C$100,0)+1,0))))/INDIRECT(CONCATENATE("'2018-06 (Д)'!H",TEXT(MATCH($C39,'2018-06 (Д)'!$C$2:$C$100,0)+1,0))))*100)</f>
        <v>9.3931322714826493</v>
      </c>
      <c r="AQ39" s="9">
        <f ca="1">IF(OR(INDIRECT(CONCATENATE("'2018-08 (Д)'!H",TEXT(MATCH($C39,'2018-08 (Д)'!$C$2:$C$100,0)+1,0)))="Н/Д",INDIRECT(CONCATENATE("'2018-07 (Д)'!H",TEXT(MATCH($C39,'2018-07 (Д)'!$C$2:$C$100,0)+1,0)))="Н/Д",AND(INDIRECT(CONCATENATE("'2018-08 (Д)'!H",TEXT(MATCH($C39,'2018-08 (Д)'!$C$2:$C$100,0)+1,0)))="Н/Д",INDIRECT(CONCATENATE("'2018-07 (Д)'!H",TEXT(MATCH($C39,'2018-07 (Д)'!$C$2:$C$100,0)+1,0))))),"Н/Д",((INDIRECT(CONCATENATE("'2018-08 (Д)'!H",TEXT(MATCH($C39,'2018-08 (Д)'!$C$2:$C$100,0)+1,0)))-INDIRECT(CONCATENATE("'2018-07 (Д)'!H",TEXT(MATCH($C39,'2018-07 (Д)'!$C$2:$C$100,0)+1,0))))/INDIRECT(CONCATENATE("'2018-07 (Д)'!H",TEXT(MATCH($C39,'2018-07 (Д)'!$C$2:$C$100,0)+1,0))))*100)</f>
        <v>35.248371268916614</v>
      </c>
      <c r="AR39" s="9">
        <f ca="1">IF(OR(INDIRECT(CONCATENATE("'2018-09 (Д)'!H",TEXT(MATCH($C39,'2018-09 (Д)'!$C$2:$C$100,0)+1,0)))="Н/Д",INDIRECT(CONCATENATE("'2018-08 (Д)'!H",TEXT(MATCH($C39,'2018-08 (Д)'!$C$2:$C$100,0)+1,0)))="Н/Д",AND(INDIRECT(CONCATENATE("'2018-09 (Д)'!H",TEXT(MATCH($C39,'2018-09 (Д)'!$C$2:$C$100,0)+1,0)))="Н/Д",INDIRECT(CONCATENATE("'2018-08 (Д)'!H",TEXT(MATCH($C39,'2018-08 (Д)'!$C$2:$C$100,0)+1,0))))),"Н/Д",((INDIRECT(CONCATENATE("'2018-09 (Д)'!H",TEXT(MATCH($C39,'2018-09 (Д)'!$C$2:$C$100,0)+1,0)))-INDIRECT(CONCATENATE("'2018-08 (Д)'!H",TEXT(MATCH($C39,'2018-08 (Д)'!$C$2:$C$100,0)+1,0))))/INDIRECT(CONCATENATE("'2018-08 (Д)'!H",TEXT(MATCH($C39,'2018-08 (Д)'!$C$2:$C$100,0)+1,0))))*100)</f>
        <v>-33.965768583486877</v>
      </c>
      <c r="AS39" s="9">
        <f ca="1">IF(OR(INDIRECT(CONCATENATE("'2018-10 (Д)'!H",TEXT(MATCH($C39,'2018-10 (Д)'!$C$2:$C$100,0)+1,0)))="Н/Д",INDIRECT(CONCATENATE("'2018-09 (Д)'!H",TEXT(MATCH($C39,'2018-09 (Д)'!$C$2:$C$100,0)+1,0)))="Н/Д",AND(INDIRECT(CONCATENATE("'2018-10 (Д)'!H",TEXT(MATCH($C39,'2018-10 (Д)'!$C$2:$C$100,0)+1,0)))="Н/Д",INDIRECT(CONCATENATE("'2018-09 (Д)'!H",TEXT(MATCH($C39,'2018-09 (Д)'!$C$2:$C$100,0)+1,0))))),"Н/Д",((INDIRECT(CONCATENATE("'2018-10 (Д)'!H",TEXT(MATCH($C39,'2018-10 (Д)'!$C$2:$C$100,0)+1,0)))-INDIRECT(CONCATENATE("'2018-09 (Д)'!H",TEXT(MATCH($C39,'2018-09 (Д)'!$C$2:$C$100,0)+1,0))))/INDIRECT(CONCATENATE("'2018-09 (Д)'!H",TEXT(MATCH($C39,'2018-09 (Д)'!$C$2:$C$100,0)+1,0))))*100)</f>
        <v>-7.3016982189991477</v>
      </c>
      <c r="AT39" s="9">
        <f ca="1">IF(OR(INDIRECT(CONCATENATE("'2018-11 (Д)'!H",TEXT(MATCH($C39,'2018-11 (Д)'!$C$2:$C$100,0)+1,0)))="Н/Д",INDIRECT(CONCATENATE("'2018-10 (Д)'!H",TEXT(MATCH($C39,'2018-10 (Д)'!$C$2:$C$100,0)+1,0)))="Н/Д",AND(INDIRECT(CONCATENATE("'2018-11 (Д)'!H",TEXT(MATCH($C39,'2018-11 (Д)'!$C$2:$C$100,0)+1,0)))="Н/Д",INDIRECT(CONCATENATE("'2018-10 (Д)'!H",TEXT(MATCH($C39,'2018-10 (Д)'!$C$2:$C$100,0)+1,0))))),"Н/Д",((INDIRECT(CONCATENATE("'2018-11 (Д)'!H",TEXT(MATCH($C39,'2018-11 (Д)'!$C$2:$C$100,0)+1,0)))-INDIRECT(CONCATENATE("'2018-10 (Д)'!H",TEXT(MATCH($C39,'2018-10 (Д)'!$C$2:$C$100,0)+1,0))))/INDIRECT(CONCATENATE("'2018-10 (Д)'!H",TEXT(MATCH($C39,'2018-10 (Д)'!$C$2:$C$100,0)+1,0))))*100)</f>
        <v>19.41351440673165</v>
      </c>
      <c r="AU39" s="9">
        <f ca="1">IF(OR(INDIRECT(CONCATENATE("'2018-12 (Д)'!H",TEXT(MATCH($C39,'2018-12 (Д)'!$C$2:$C$100,0)+1,0)))="Н/Д",INDIRECT(CONCATENATE("'2018-11 (Д)'!H",TEXT(MATCH($C39,'2018-11 (Д)'!$C$2:$C$100,0)+1,0)))="Н/Д",AND(INDIRECT(CONCATENATE("'2018-12 (Д)'!H",TEXT(MATCH($C39,'2018-12 (Д)'!$C$2:$C$100,0)+1,0)))="Н/Д",INDIRECT(CONCATENATE("'2018-11 (Д)'!H",TEXT(MATCH($C39,'2018-11 (Д)'!$C$2:$C$100,0)+1,0))))),"Н/Д",((INDIRECT(CONCATENATE("'2018-12 (Д)'!H",TEXT(MATCH($C39,'2018-12 (Д)'!$C$2:$C$100,0)+1,0)))-INDIRECT(CONCATENATE("'2018-11 (Д)'!H",TEXT(MATCH($C39,'2018-11 (Д)'!$C$2:$C$100,0)+1,0))))/INDIRECT(CONCATENATE("'2018-11 (Д)'!H",TEXT(MATCH($C39,'2018-11 (Д)'!$C$2:$C$100,0)+1,0))))*100)</f>
        <v>-1.7053244639620511</v>
      </c>
      <c r="AV39" s="9"/>
      <c r="AW39" s="9">
        <f ca="1">IF(OR(INDIRECT(CONCATENATE("'2018-03 (Д)'!I",TEXT(MATCH($C39,'2018-03 (Д)'!$C$2:$C$100,0)+1,0)))="Н/Д",INDIRECT(CONCATENATE("'2018-02 (Д)'!I",TEXT(MATCH($C39,'2018-02 (Д)'!$C$2:$C$100,0)+1,0)))="Н/Д",AND(INDIRECT(CONCATENATE("'2018-03 (Д)'!I",TEXT(MATCH($C39,'2018-03 (Д)'!$C$2:$C$100,0)+1,0)))="Н/Д",INDIRECT(CONCATENATE("'2018-02 (Д)'!I",TEXT(MATCH($C39,'2018-02 (Д)'!$C$2:$C$100,0)+1,0))))),"Н/Д",((INDIRECT(CONCATENATE("'2018-03 (Д)'!I",TEXT(MATCH($C39,'2018-03 (Д)'!$C$2:$C$100,0)+1,0)))-INDIRECT(CONCATENATE("'2018-02 (Д)'!I",TEXT(MATCH($C39,'2018-02 (Д)'!$C$2:$C$100,0)+1,0))))/INDIRECT(CONCATENATE("'2018-02 (Д)'!I",TEXT(MATCH($C39,'2018-02 (Д)'!$C$2:$C$100,0)+1,0))))*100)</f>
        <v>-51.986551895745748</v>
      </c>
      <c r="AX39" s="9">
        <f ca="1">IF(OR(INDIRECT(CONCATENATE("'2018-04 (Д)'!I",TEXT(MATCH($C39,'2018-04 (Д)'!$C$2:$C$100,0)+1,0)))="Н/Д",INDIRECT(CONCATENATE("'2018-03 (Д)'!I",TEXT(MATCH($C39,'2018-03 (Д)'!$C$2:$C$100,0)+1,0)))="Н/Д",AND(INDIRECT(CONCATENATE("'2018-04 (Д)'!I",TEXT(MATCH($C39,'2018-04 (Д)'!$C$2:$C$100,0)+1,0)))="Н/Д",INDIRECT(CONCATENATE("'2018-03 (Д)'!I",TEXT(MATCH($C39,'2018-03 (Д)'!$C$2:$C$100,0)+1,0))))),"Н/Д",((INDIRECT(CONCATENATE("'2018-04 (Д)'!I",TEXT(MATCH($C39,'2018-04 (Д)'!$C$2:$C$100,0)+1,0)))-INDIRECT(CONCATENATE("'2018-03 (Д)'!I",TEXT(MATCH($C39,'2018-03 (Д)'!$C$2:$C$100,0)+1,0))))/INDIRECT(CONCATENATE("'2018-03 (Д)'!I",TEXT(MATCH($C39,'2018-03 (Д)'!$C$2:$C$100,0)+1,0))))*100)</f>
        <v>101.9469935085131</v>
      </c>
      <c r="AY39" s="9">
        <f ca="1">IF(OR(INDIRECT(CONCATENATE("'2018-05 (Д)'!I",TEXT(MATCH($C39,'2018-05 (Д)'!$C$2:$C$100,0)+1,0)))="Н/Д",INDIRECT(CONCATENATE("'2018-04 (Д)'!I",TEXT(MATCH($C39,'2018-04 (Д)'!$C$2:$C$100,0)+1,0)))="Н/Д",AND(INDIRECT(CONCATENATE("'2018-05 (Д)'!I",TEXT(MATCH($C39,'2018-05 (Д)'!$C$2:$C$100,0)+1,0)))="Н/Д",INDIRECT(CONCATENATE("'2018-04 (Д)'!I",TEXT(MATCH($C39,'2018-04 (Д)'!$C$2:$C$100,0)+1,0))))),"Н/Д",((INDIRECT(CONCATENATE("'2018-05 (Д)'!I",TEXT(MATCH($C39,'2018-05 (Д)'!$C$2:$C$100,0)+1,0)))-INDIRECT(CONCATENATE("'2018-04 (Д)'!I",TEXT(MATCH($C39,'2018-04 (Д)'!$C$2:$C$100,0)+1,0))))/INDIRECT(CONCATENATE("'2018-04 (Д)'!I",TEXT(MATCH($C39,'2018-04 (Д)'!$C$2:$C$100,0)+1,0))))*100)</f>
        <v>-16.070329501264045</v>
      </c>
      <c r="AZ39" s="9">
        <f ca="1">IF(OR(INDIRECT(CONCATENATE("'2018-06 (Д)'!I",TEXT(MATCH($C39,'2018-06 (Д)'!$C$2:$C$100,0)+1,0)))="Н/Д",INDIRECT(CONCATENATE("'2018-05 (Д)'!I",TEXT(MATCH($C39,'2018-05 (Д)'!$C$2:$C$100,0)+1,0)))="Н/Д",AND(INDIRECT(CONCATENATE("'2018-06 (Д)'!I",TEXT(MATCH($C39,'2018-06 (Д)'!$C$2:$C$100,0)+1,0)))="Н/Д",INDIRECT(CONCATENATE("'2018-05 (Д)'!I",TEXT(MATCH($C39,'2018-05 (Д)'!$C$2:$C$100,0)+1,0))))),"Н/Д",((INDIRECT(CONCATENATE("'2018-06 (Д)'!I",TEXT(MATCH($C39,'2018-06 (Д)'!$C$2:$C$100,0)+1,0)))-INDIRECT(CONCATENATE("'2018-05 (Д)'!I",TEXT(MATCH($C39,'2018-05 (Д)'!$C$2:$C$100,0)+1,0))))/INDIRECT(CONCATENATE("'2018-05 (Д)'!I",TEXT(MATCH($C39,'2018-05 (Д)'!$C$2:$C$100,0)+1,0))))*100)</f>
        <v>23.634392186389864</v>
      </c>
      <c r="BA39" s="9">
        <f ca="1">IF(OR(INDIRECT(CONCATENATE("'2018-07 (Д)'!I",TEXT(MATCH($C39,'2018-07 (Д)'!$C$2:$C$100,0)+1,0)))="Н/Д",INDIRECT(CONCATENATE("'2018-06 (Д)'!I",TEXT(MATCH($C39,'2018-06 (Д)'!$C$2:$C$100,0)+1,0)))="Н/Д",AND(INDIRECT(CONCATENATE("'2018-07 (Д)'!I",TEXT(MATCH($C39,'2018-07 (Д)'!$C$2:$C$100,0)+1,0)))="Н/Д",INDIRECT(CONCATENATE("'2018-06 (Д)'!I",TEXT(MATCH($C39,'2018-06 (Д)'!$C$2:$C$100,0)+1,0))))),"Н/Д",((INDIRECT(CONCATENATE("'2018-07 (Д)'!I",TEXT(MATCH($C39,'2018-07 (Д)'!$C$2:$C$100,0)+1,0)))-INDIRECT(CONCATENATE("'2018-06 (Д)'!I",TEXT(MATCH($C39,'2018-06 (Д)'!$C$2:$C$100,0)+1,0))))/INDIRECT(CONCATENATE("'2018-06 (Д)'!I",TEXT(MATCH($C39,'2018-06 (Д)'!$C$2:$C$100,0)+1,0))))*100)</f>
        <v>11.448480441725945</v>
      </c>
      <c r="BB39" s="9">
        <f ca="1">IF(OR(INDIRECT(CONCATENATE("'2018-08 (Д)'!I",TEXT(MATCH($C39,'2018-08 (Д)'!$C$2:$C$100,0)+1,0)))="Н/Д",INDIRECT(CONCATENATE("'2018-07 (Д)'!I",TEXT(MATCH($C39,'2018-07 (Д)'!$C$2:$C$100,0)+1,0)))="Н/Д",AND(INDIRECT(CONCATENATE("'2018-08 (Д)'!I",TEXT(MATCH($C39,'2018-08 (Д)'!$C$2:$C$100,0)+1,0)))="Н/Д",INDIRECT(CONCATENATE("'2018-07 (Д)'!I",TEXT(MATCH($C39,'2018-07 (Д)'!$C$2:$C$100,0)+1,0))))),"Н/Д",((INDIRECT(CONCATENATE("'2018-08 (Д)'!I",TEXT(MATCH($C39,'2018-08 (Д)'!$C$2:$C$100,0)+1,0)))-INDIRECT(CONCATENATE("'2018-07 (Д)'!I",TEXT(MATCH($C39,'2018-07 (Д)'!$C$2:$C$100,0)+1,0))))/INDIRECT(CONCATENATE("'2018-07 (Д)'!I",TEXT(MATCH($C39,'2018-07 (Д)'!$C$2:$C$100,0)+1,0))))*100)</f>
        <v>1.2796124396280191</v>
      </c>
      <c r="BC39" s="9">
        <f ca="1">IF(OR(INDIRECT(CONCATENATE("'2018-09 (Д)'!I",TEXT(MATCH($C39,'2018-09 (Д)'!$C$2:$C$100,0)+1,0)))="Н/Д",INDIRECT(CONCATENATE("'2018-08 (Д)'!I",TEXT(MATCH($C39,'2018-08 (Д)'!$C$2:$C$100,0)+1,0)))="Н/Д",AND(INDIRECT(CONCATENATE("'2018-09 (Д)'!I",TEXT(MATCH($C39,'2018-09 (Д)'!$C$2:$C$100,0)+1,0)))="Н/Д",INDIRECT(CONCATENATE("'2018-08 (Д)'!I",TEXT(MATCH($C39,'2018-08 (Д)'!$C$2:$C$100,0)+1,0))))),"Н/Д",((INDIRECT(CONCATENATE("'2018-09 (Д)'!I",TEXT(MATCH($C39,'2018-09 (Д)'!$C$2:$C$100,0)+1,0)))-INDIRECT(CONCATENATE("'2018-08 (Д)'!I",TEXT(MATCH($C39,'2018-08 (Д)'!$C$2:$C$100,0)+1,0))))/INDIRECT(CONCATENATE("'2018-08 (Д)'!I",TEXT(MATCH($C39,'2018-08 (Д)'!$C$2:$C$100,0)+1,0))))*100)</f>
        <v>-6.1124016766319782</v>
      </c>
      <c r="BD39" s="9">
        <f ca="1">IF(OR(INDIRECT(CONCATENATE("'2018-10 (Д)'!I",TEXT(MATCH($C39,'2018-10 (Д)'!$C$2:$C$100,0)+1,0)))="Н/Д",INDIRECT(CONCATENATE("'2018-09 (Д)'!I",TEXT(MATCH($C39,'2018-09 (Д)'!$C$2:$C$100,0)+1,0)))="Н/Д",AND(INDIRECT(CONCATENATE("'2018-10 (Д)'!I",TEXT(MATCH($C39,'2018-10 (Д)'!$C$2:$C$100,0)+1,0)))="Н/Д",INDIRECT(CONCATENATE("'2018-09 (Д)'!I",TEXT(MATCH($C39,'2018-09 (Д)'!$C$2:$C$100,0)+1,0))))),"Н/Д",((INDIRECT(CONCATENATE("'2018-10 (Д)'!I",TEXT(MATCH($C39,'2018-10 (Д)'!$C$2:$C$100,0)+1,0)))-INDIRECT(CONCATENATE("'2018-09 (Д)'!I",TEXT(MATCH($C39,'2018-09 (Д)'!$C$2:$C$100,0)+1,0))))/INDIRECT(CONCATENATE("'2018-09 (Д)'!I",TEXT(MATCH($C39,'2018-09 (Д)'!$C$2:$C$100,0)+1,0))))*100)</f>
        <v>7.4280840382962721</v>
      </c>
      <c r="BE39" s="9">
        <f ca="1">IF(OR(INDIRECT(CONCATENATE("'2018-11 (Д)'!I",TEXT(MATCH($C39,'2018-11 (Д)'!$C$2:$C$100,0)+1,0)))="Н/Д",INDIRECT(CONCATENATE("'2018-10 (Д)'!I",TEXT(MATCH($C39,'2018-10 (Д)'!$C$2:$C$100,0)+1,0)))="Н/Д",AND(INDIRECT(CONCATENATE("'2018-11 (Д)'!I",TEXT(MATCH($C39,'2018-11 (Д)'!$C$2:$C$100,0)+1,0)))="Н/Д",INDIRECT(CONCATENATE("'2018-10 (Д)'!I",TEXT(MATCH($C39,'2018-10 (Д)'!$C$2:$C$100,0)+1,0))))),"Н/Д",((INDIRECT(CONCATENATE("'2018-11 (Д)'!I",TEXT(MATCH($C39,'2018-11 (Д)'!$C$2:$C$100,0)+1,0)))-INDIRECT(CONCATENATE("'2018-10 (Д)'!I",TEXT(MATCH($C39,'2018-10 (Д)'!$C$2:$C$100,0)+1,0))))/INDIRECT(CONCATENATE("'2018-10 (Д)'!I",TEXT(MATCH($C39,'2018-10 (Д)'!$C$2:$C$100,0)+1,0))))*100)</f>
        <v>-13.480846038582033</v>
      </c>
      <c r="BF39" s="9">
        <f ca="1">IF(OR(INDIRECT(CONCATENATE("'2018-12 (Д)'!I",TEXT(MATCH($C39,'2018-12 (Д)'!$C$2:$C$100,0)+1,0)))="Н/Д",INDIRECT(CONCATENATE("'2018-11 (Д)'!I",TEXT(MATCH($C39,'2018-11 (Д)'!$C$2:$C$100,0)+1,0)))="Н/Д",AND(INDIRECT(CONCATENATE("'2018-12 (Д)'!I",TEXT(MATCH($C39,'2018-12 (Д)'!$C$2:$C$100,0)+1,0)))="Н/Д",INDIRECT(CONCATENATE("'2018-11 (Д)'!I",TEXT(MATCH($C39,'2018-11 (Д)'!$C$2:$C$100,0)+1,0))))),"Н/Д",((INDIRECT(CONCATENATE("'2018-12 (Д)'!I",TEXT(MATCH($C39,'2018-12 (Д)'!$C$2:$C$100,0)+1,0)))-INDIRECT(CONCATENATE("'2018-11 (Д)'!I",TEXT(MATCH($C39,'2018-11 (Д)'!$C$2:$C$100,0)+1,0))))/INDIRECT(CONCATENATE("'2018-11 (Д)'!I",TEXT(MATCH($C39,'2018-11 (Д)'!$C$2:$C$100,0)+1,0))))*100)</f>
        <v>-2.085977512419591</v>
      </c>
      <c r="BG39" s="9"/>
      <c r="BH39" s="9" t="str">
        <f ca="1">IF(OR(INDIRECT(CONCATENATE("'2018-03 (Д)'!J",TEXT(MATCH($C39,'2018-03 (Д)'!$C$2:$C$100,0)+1,0)))="Н/Д",INDIRECT(CONCATENATE("'2018-02 (Д)'!J",TEXT(MATCH($C39,'2018-02 (Д)'!$C$2:$C$100,0)+1,0)))="Н/Д",AND(INDIRECT(CONCATENATE("'2018-03 (Д)'!J",TEXT(MATCH($C39,'2018-03 (Д)'!$C$2:$C$100,0)+1,0)))="Н/Д",INDIRECT(CONCATENATE("'2018-02 (Д)'!J",TEXT(MATCH($C39,'2018-02 (Д)'!$C$2:$C$100,0)+1,0))))),"Н/Д",((INDIRECT(CONCATENATE("'2018-03 (Д)'!J",TEXT(MATCH($C39,'2018-03 (Д)'!$C$2:$C$100,0)+1,0)))-INDIRECT(CONCATENATE("'2018-02 (Д)'!J",TEXT(MATCH($C39,'2018-02 (Д)'!$C$2:$C$100,0)+1,0))))/INDIRECT(CONCATENATE("'2018-02 (Д)'!J",TEXT(MATCH($C39,'2018-02 (Д)'!$C$2:$C$100,0)+1,0))))*100)</f>
        <v>Н/Д</v>
      </c>
      <c r="BI39" s="9" t="str">
        <f ca="1">IF(OR(INDIRECT(CONCATENATE("'2018-04 (Д)'!J",TEXT(MATCH($C39,'2018-04 (Д)'!$C$2:$C$100,0)+1,0)))="Н/Д",INDIRECT(CONCATENATE("'2018-03 (Д)'!J",TEXT(MATCH($C39,'2018-03 (Д)'!$C$2:$C$100,0)+1,0)))="Н/Д",AND(INDIRECT(CONCATENATE("'2018-04 (Д)'!J",TEXT(MATCH($C39,'2018-04 (Д)'!$C$2:$C$100,0)+1,0)))="Н/Д",INDIRECT(CONCATENATE("'2018-03 (Д)'!J",TEXT(MATCH($C39,'2018-03 (Д)'!$C$2:$C$100,0)+1,0))))),"Н/Д",((INDIRECT(CONCATENATE("'2018-04 (Д)'!J",TEXT(MATCH($C39,'2018-04 (Д)'!$C$2:$C$100,0)+1,0)))-INDIRECT(CONCATENATE("'2018-03 (Д)'!J",TEXT(MATCH($C39,'2018-03 (Д)'!$C$2:$C$100,0)+1,0))))/INDIRECT(CONCATENATE("'2018-03 (Д)'!J",TEXT(MATCH($C39,'2018-03 (Д)'!$C$2:$C$100,0)+1,0))))*100)</f>
        <v>Н/Д</v>
      </c>
      <c r="BJ39" s="9" t="str">
        <f ca="1">IF(OR(INDIRECT(CONCATENATE("'2018-05 (Д)'!J",TEXT(MATCH($C39,'2018-05 (Д)'!$C$2:$C$100,0)+1,0)))="Н/Д",INDIRECT(CONCATENATE("'2018-04 (Д)'!J",TEXT(MATCH($C39,'2018-04 (Д)'!$C$2:$C$100,0)+1,0)))="Н/Д",AND(INDIRECT(CONCATENATE("'2018-05 (Д)'!J",TEXT(MATCH($C39,'2018-05 (Д)'!$C$2:$C$100,0)+1,0)))="Н/Д",INDIRECT(CONCATENATE("'2018-04 (Д)'!J",TEXT(MATCH($C39,'2018-04 (Д)'!$C$2:$C$100,0)+1,0))))),"Н/Д",((INDIRECT(CONCATENATE("'2018-05 (Д)'!J",TEXT(MATCH($C39,'2018-05 (Д)'!$C$2:$C$100,0)+1,0)))-INDIRECT(CONCATENATE("'2018-04 (Д)'!J",TEXT(MATCH($C39,'2018-04 (Д)'!$C$2:$C$100,0)+1,0))))/INDIRECT(CONCATENATE("'2018-04 (Д)'!J",TEXT(MATCH($C39,'2018-04 (Д)'!$C$2:$C$100,0)+1,0))))*100)</f>
        <v>Н/Д</v>
      </c>
      <c r="BK39" s="9" t="str">
        <f ca="1">IF(OR(INDIRECT(CONCATENATE("'2018-06 (Д)'!J",TEXT(MATCH($C39,'2018-06 (Д)'!$C$2:$C$100,0)+1,0)))="Н/Д",INDIRECT(CONCATENATE("'2018-05 (Д)'!J",TEXT(MATCH($C39,'2018-05 (Д)'!$C$2:$C$100,0)+1,0)))="Н/Д",AND(INDIRECT(CONCATENATE("'2018-06 (Д)'!J",TEXT(MATCH($C39,'2018-06 (Д)'!$C$2:$C$100,0)+1,0)))="Н/Д",INDIRECT(CONCATENATE("'2018-05 (Д)'!J",TEXT(MATCH($C39,'2018-05 (Д)'!$C$2:$C$100,0)+1,0))))),"Н/Д",((INDIRECT(CONCATENATE("'2018-06 (Д)'!J",TEXT(MATCH($C39,'2018-06 (Д)'!$C$2:$C$100,0)+1,0)))-INDIRECT(CONCATENATE("'2018-05 (Д)'!J",TEXT(MATCH($C39,'2018-05 (Д)'!$C$2:$C$100,0)+1,0))))/INDIRECT(CONCATENATE("'2018-05 (Д)'!J",TEXT(MATCH($C39,'2018-05 (Д)'!$C$2:$C$100,0)+1,0))))*100)</f>
        <v>Н/Д</v>
      </c>
      <c r="BL39" s="9" t="str">
        <f ca="1">IF(OR(INDIRECT(CONCATENATE("'2018-07 (Д)'!J",TEXT(MATCH($C39,'2018-07 (Д)'!$C$2:$C$100,0)+1,0)))="Н/Д",INDIRECT(CONCATENATE("'2018-06 (Д)'!J",TEXT(MATCH($C39,'2018-06 (Д)'!$C$2:$C$100,0)+1,0)))="Н/Д",AND(INDIRECT(CONCATENATE("'2018-07 (Д)'!J",TEXT(MATCH($C39,'2018-07 (Д)'!$C$2:$C$100,0)+1,0)))="Н/Д",INDIRECT(CONCATENATE("'2018-06 (Д)'!J",TEXT(MATCH($C39,'2018-06 (Д)'!$C$2:$C$100,0)+1,0))))),"Н/Д",((INDIRECT(CONCATENATE("'2018-07 (Д)'!J",TEXT(MATCH($C39,'2018-07 (Д)'!$C$2:$C$100,0)+1,0)))-INDIRECT(CONCATENATE("'2018-06 (Д)'!J",TEXT(MATCH($C39,'2018-06 (Д)'!$C$2:$C$100,0)+1,0))))/INDIRECT(CONCATENATE("'2018-06 (Д)'!J",TEXT(MATCH($C39,'2018-06 (Д)'!$C$2:$C$100,0)+1,0))))*100)</f>
        <v>Н/Д</v>
      </c>
      <c r="BM39" s="9" t="str">
        <f ca="1">IF(OR(INDIRECT(CONCATENATE("'2018-08 (Д)'!J",TEXT(MATCH($C39,'2018-08 (Д)'!$C$2:$C$100,0)+1,0)))="Н/Д",INDIRECT(CONCATENATE("'2018-07 (Д)'!J",TEXT(MATCH($C39,'2018-07 (Д)'!$C$2:$C$100,0)+1,0)))="Н/Д",AND(INDIRECT(CONCATENATE("'2018-08 (Д)'!J",TEXT(MATCH($C39,'2018-08 (Д)'!$C$2:$C$100,0)+1,0)))="Н/Д",INDIRECT(CONCATENATE("'2018-07 (Д)'!J",TEXT(MATCH($C39,'2018-07 (Д)'!$C$2:$C$100,0)+1,0))))),"Н/Д",((INDIRECT(CONCATENATE("'2018-08 (Д)'!J",TEXT(MATCH($C39,'2018-08 (Д)'!$C$2:$C$100,0)+1,0)))-INDIRECT(CONCATENATE("'2018-07 (Д)'!J",TEXT(MATCH($C39,'2018-07 (Д)'!$C$2:$C$100,0)+1,0))))/INDIRECT(CONCATENATE("'2018-07 (Д)'!J",TEXT(MATCH($C39,'2018-07 (Д)'!$C$2:$C$100,0)+1,0))))*100)</f>
        <v>Н/Д</v>
      </c>
      <c r="BN39" s="9" t="str">
        <f ca="1">IF(OR(INDIRECT(CONCATENATE("'2018-09 (Д)'!J",TEXT(MATCH($C39,'2018-09 (Д)'!$C$2:$C$100,0)+1,0)))="Н/Д",INDIRECT(CONCATENATE("'2018-08 (Д)'!J",TEXT(MATCH($C39,'2018-08 (Д)'!$C$2:$C$100,0)+1,0)))="Н/Д",AND(INDIRECT(CONCATENATE("'2018-09 (Д)'!J",TEXT(MATCH($C39,'2018-09 (Д)'!$C$2:$C$100,0)+1,0)))="Н/Д",INDIRECT(CONCATENATE("'2018-08 (Д)'!J",TEXT(MATCH($C39,'2018-08 (Д)'!$C$2:$C$100,0)+1,0))))),"Н/Д",((INDIRECT(CONCATENATE("'2018-09 (Д)'!J",TEXT(MATCH($C39,'2018-09 (Д)'!$C$2:$C$100,0)+1,0)))-INDIRECT(CONCATENATE("'2018-08 (Д)'!J",TEXT(MATCH($C39,'2018-08 (Д)'!$C$2:$C$100,0)+1,0))))/INDIRECT(CONCATENATE("'2018-08 (Д)'!J",TEXT(MATCH($C39,'2018-08 (Д)'!$C$2:$C$100,0)+1,0))))*100)</f>
        <v>Н/Д</v>
      </c>
      <c r="BO39" s="9" t="str">
        <f ca="1">IF(OR(INDIRECT(CONCATENATE("'2018-10 (Д)'!J",TEXT(MATCH($C39,'2018-10 (Д)'!$C$2:$C$100,0)+1,0)))="Н/Д",INDIRECT(CONCATENATE("'2018-09 (Д)'!J",TEXT(MATCH($C39,'2018-09 (Д)'!$C$2:$C$100,0)+1,0)))="Н/Д",AND(INDIRECT(CONCATENATE("'2018-10 (Д)'!J",TEXT(MATCH($C39,'2018-10 (Д)'!$C$2:$C$100,0)+1,0)))="Н/Д",INDIRECT(CONCATENATE("'2018-09 (Д)'!J",TEXT(MATCH($C39,'2018-09 (Д)'!$C$2:$C$100,0)+1,0))))),"Н/Д",((INDIRECT(CONCATENATE("'2018-10 (Д)'!J",TEXT(MATCH($C39,'2018-10 (Д)'!$C$2:$C$100,0)+1,0)))-INDIRECT(CONCATENATE("'2018-09 (Д)'!J",TEXT(MATCH($C39,'2018-09 (Д)'!$C$2:$C$100,0)+1,0))))/INDIRECT(CONCATENATE("'2018-09 (Д)'!J",TEXT(MATCH($C39,'2018-09 (Д)'!$C$2:$C$100,0)+1,0))))*100)</f>
        <v>Н/Д</v>
      </c>
      <c r="BP39" s="9" t="str">
        <f ca="1">IF(OR(INDIRECT(CONCATENATE("'2018-11 (Д)'!J",TEXT(MATCH($C39,'2018-11 (Д)'!$C$2:$C$100,0)+1,0)))="Н/Д",INDIRECT(CONCATENATE("'2018-10 (Д)'!J",TEXT(MATCH($C39,'2018-10 (Д)'!$C$2:$C$100,0)+1,0)))="Н/Д",AND(INDIRECT(CONCATENATE("'2018-11 (Д)'!J",TEXT(MATCH($C39,'2018-11 (Д)'!$C$2:$C$100,0)+1,0)))="Н/Д",INDIRECT(CONCATENATE("'2018-10 (Д)'!J",TEXT(MATCH($C39,'2018-10 (Д)'!$C$2:$C$100,0)+1,0))))),"Н/Д",((INDIRECT(CONCATENATE("'2018-11 (Д)'!J",TEXT(MATCH($C39,'2018-11 (Д)'!$C$2:$C$100,0)+1,0)))-INDIRECT(CONCATENATE("'2018-10 (Д)'!J",TEXT(MATCH($C39,'2018-10 (Д)'!$C$2:$C$100,0)+1,0))))/INDIRECT(CONCATENATE("'2018-10 (Д)'!J",TEXT(MATCH($C39,'2018-10 (Д)'!$C$2:$C$100,0)+1,0))))*100)</f>
        <v>Н/Д</v>
      </c>
      <c r="BQ39" s="9" t="str">
        <f ca="1">IF(OR(INDIRECT(CONCATENATE("'2018-12 (Д)'!J",TEXT(MATCH($C39,'2018-12 (Д)'!$C$2:$C$100,0)+1,0)))="Н/Д",INDIRECT(CONCATENATE("'2018-11 (Д)'!J",TEXT(MATCH($C39,'2018-11 (Д)'!$C$2:$C$100,0)+1,0)))="Н/Д",AND(INDIRECT(CONCATENATE("'2018-12 (Д)'!J",TEXT(MATCH($C39,'2018-12 (Д)'!$C$2:$C$100,0)+1,0)))="Н/Д",INDIRECT(CONCATENATE("'2018-11 (Д)'!J",TEXT(MATCH($C39,'2018-11 (Д)'!$C$2:$C$100,0)+1,0))))),"Н/Д",((INDIRECT(CONCATENATE("'2018-12 (Д)'!J",TEXT(MATCH($C39,'2018-12 (Д)'!$C$2:$C$100,0)+1,0)))-INDIRECT(CONCATENATE("'2018-11 (Д)'!J",TEXT(MATCH($C39,'2018-11 (Д)'!$C$2:$C$100,0)+1,0))))/INDIRECT(CONCATENATE("'2018-11 (Д)'!J",TEXT(MATCH($C39,'2018-11 (Д)'!$C$2:$C$100,0)+1,0))))*100)</f>
        <v>Н/Д</v>
      </c>
      <c r="BR39" s="9"/>
      <c r="BS39" s="9">
        <f ca="1">IF(OR(INDIRECT(CONCATENATE("'2018-03 (Д)'!K",TEXT(MATCH($C39,'2018-03 (Д)'!$C$2:$C$100,0)+1,0)))="Н/Д",INDIRECT(CONCATENATE("'2018-02 (Д)'!K",TEXT(MATCH($C39,'2018-02 (Д)'!$C$2:$C$100,0)+1,0)))="Н/Д",AND(INDIRECT(CONCATENATE("'2018-03 (Д)'!K",TEXT(MATCH($C39,'2018-03 (Д)'!$C$2:$C$100,0)+1,0)))="Н/Д",INDIRECT(CONCATENATE("'2018-02 (Д)'!K",TEXT(MATCH($C39,'2018-02 (Д)'!$C$2:$C$100,0)+1,0))))),"Н/Д",((INDIRECT(CONCATENATE("'2018-03 (Д)'!K",TEXT(MATCH($C39,'2018-03 (Д)'!$C$2:$C$100,0)+1,0)))-INDIRECT(CONCATENATE("'2018-02 (Д)'!K",TEXT(MATCH($C39,'2018-02 (Д)'!$C$2:$C$100,0)+1,0))))/INDIRECT(CONCATENATE("'2018-02 (Д)'!K",TEXT(MATCH($C39,'2018-02 (Д)'!$C$2:$C$100,0)+1,0))))*100)</f>
        <v>-12.790285396861581</v>
      </c>
      <c r="BT39" s="9">
        <f ca="1">IF(OR(INDIRECT(CONCATENATE("'2018-04 (Д)'!K",TEXT(MATCH($C39,'2018-04 (Д)'!$C$2:$C$100,0)+1,0)))="Н/Д",INDIRECT(CONCATENATE("'2018-03 (Д)'!K",TEXT(MATCH($C39,'2018-03 (Д)'!$C$2:$C$100,0)+1,0)))="Н/Д",AND(INDIRECT(CONCATENATE("'2018-04 (Д)'!K",TEXT(MATCH($C39,'2018-04 (Д)'!$C$2:$C$100,0)+1,0)))="Н/Д",INDIRECT(CONCATENATE("'2018-03 (Д)'!K",TEXT(MATCH($C39,'2018-03 (Д)'!$C$2:$C$100,0)+1,0))))),"Н/Д",((INDIRECT(CONCATENATE("'2018-04 (Д)'!K",TEXT(MATCH($C39,'2018-04 (Д)'!$C$2:$C$100,0)+1,0)))-INDIRECT(CONCATENATE("'2018-03 (Д)'!K",TEXT(MATCH($C39,'2018-03 (Д)'!$C$2:$C$100,0)+1,0))))/INDIRECT(CONCATENATE("'2018-03 (Д)'!K",TEXT(MATCH($C39,'2018-03 (Д)'!$C$2:$C$100,0)+1,0))))*100)</f>
        <v>200.40485871396854</v>
      </c>
      <c r="BU39" s="9">
        <f ca="1">IF(OR(INDIRECT(CONCATENATE("'2018-05 (Д)'!K",TEXT(MATCH($C39,'2018-05 (Д)'!$C$2:$C$100,0)+1,0)))="Н/Д",INDIRECT(CONCATENATE("'2018-04 (Д)'!K",TEXT(MATCH($C39,'2018-04 (Д)'!$C$2:$C$100,0)+1,0)))="Н/Д",AND(INDIRECT(CONCATENATE("'2018-05 (Д)'!K",TEXT(MATCH($C39,'2018-05 (Д)'!$C$2:$C$100,0)+1,0)))="Н/Д",INDIRECT(CONCATENATE("'2018-04 (Д)'!K",TEXT(MATCH($C39,'2018-04 (Д)'!$C$2:$C$100,0)+1,0))))),"Н/Д",((INDIRECT(CONCATENATE("'2018-05 (Д)'!K",TEXT(MATCH($C39,'2018-05 (Д)'!$C$2:$C$100,0)+1,0)))-INDIRECT(CONCATENATE("'2018-04 (Д)'!K",TEXT(MATCH($C39,'2018-04 (Д)'!$C$2:$C$100,0)+1,0))))/INDIRECT(CONCATENATE("'2018-04 (Д)'!K",TEXT(MATCH($C39,'2018-04 (Д)'!$C$2:$C$100,0)+1,0))))*100)</f>
        <v>140.46024320431553</v>
      </c>
      <c r="BV39" s="9">
        <f ca="1">IF(OR(INDIRECT(CONCATENATE("'2018-06 (Д)'!K",TEXT(MATCH($C39,'2018-06 (Д)'!$C$2:$C$100,0)+1,0)))="Н/Д",INDIRECT(CONCATENATE("'2018-05 (Д)'!K",TEXT(MATCH($C39,'2018-05 (Д)'!$C$2:$C$100,0)+1,0)))="Н/Д",AND(INDIRECT(CONCATENATE("'2018-06 (Д)'!K",TEXT(MATCH($C39,'2018-06 (Д)'!$C$2:$C$100,0)+1,0)))="Н/Д",INDIRECT(CONCATENATE("'2018-05 (Д)'!K",TEXT(MATCH($C39,'2018-05 (Д)'!$C$2:$C$100,0)+1,0))))),"Н/Д",((INDIRECT(CONCATENATE("'2018-06 (Д)'!K",TEXT(MATCH($C39,'2018-06 (Д)'!$C$2:$C$100,0)+1,0)))-INDIRECT(CONCATENATE("'2018-05 (Д)'!K",TEXT(MATCH($C39,'2018-05 (Д)'!$C$2:$C$100,0)+1,0))))/INDIRECT(CONCATENATE("'2018-05 (Д)'!K",TEXT(MATCH($C39,'2018-05 (Д)'!$C$2:$C$100,0)+1,0))))*100)</f>
        <v>-81.105050433248763</v>
      </c>
      <c r="BW39" s="9">
        <f ca="1">IF(OR(INDIRECT(CONCATENATE("'2018-07 (Д)'!K",TEXT(MATCH($C39,'2018-07 (Д)'!$C$2:$C$100,0)+1,0)))="Н/Д",INDIRECT(CONCATENATE("'2018-06 (Д)'!K",TEXT(MATCH($C39,'2018-06 (Д)'!$C$2:$C$100,0)+1,0)))="Н/Д",AND(INDIRECT(CONCATENATE("'2018-07 (Д)'!K",TEXT(MATCH($C39,'2018-07 (Д)'!$C$2:$C$100,0)+1,0)))="Н/Д",INDIRECT(CONCATENATE("'2018-06 (Д)'!K",TEXT(MATCH($C39,'2018-06 (Д)'!$C$2:$C$100,0)+1,0))))),"Н/Д",((INDIRECT(CONCATENATE("'2018-07 (Д)'!K",TEXT(MATCH($C39,'2018-07 (Д)'!$C$2:$C$100,0)+1,0)))-INDIRECT(CONCATENATE("'2018-06 (Д)'!K",TEXT(MATCH($C39,'2018-06 (Д)'!$C$2:$C$100,0)+1,0))))/INDIRECT(CONCATENATE("'2018-06 (Д)'!K",TEXT(MATCH($C39,'2018-06 (Д)'!$C$2:$C$100,0)+1,0))))*100)</f>
        <v>-51.081797487096424</v>
      </c>
      <c r="BX39" s="9">
        <f ca="1">IF(OR(INDIRECT(CONCATENATE("'2018-08 (Д)'!K",TEXT(MATCH($C39,'2018-08 (Д)'!$C$2:$C$100,0)+1,0)))="Н/Д",INDIRECT(CONCATENATE("'2018-07 (Д)'!K",TEXT(MATCH($C39,'2018-07 (Д)'!$C$2:$C$100,0)+1,0)))="Н/Д",AND(INDIRECT(CONCATENATE("'2018-08 (Д)'!K",TEXT(MATCH($C39,'2018-08 (Д)'!$C$2:$C$100,0)+1,0)))="Н/Д",INDIRECT(CONCATENATE("'2018-07 (Д)'!K",TEXT(MATCH($C39,'2018-07 (Д)'!$C$2:$C$100,0)+1,0))))),"Н/Д",((INDIRECT(CONCATENATE("'2018-08 (Д)'!K",TEXT(MATCH($C39,'2018-08 (Д)'!$C$2:$C$100,0)+1,0)))-INDIRECT(CONCATENATE("'2018-07 (Д)'!K",TEXT(MATCH($C39,'2018-07 (Д)'!$C$2:$C$100,0)+1,0))))/INDIRECT(CONCATENATE("'2018-07 (Д)'!K",TEXT(MATCH($C39,'2018-07 (Д)'!$C$2:$C$100,0)+1,0))))*100)</f>
        <v>751.57433447935114</v>
      </c>
      <c r="BY39" s="9">
        <f ca="1">IF(OR(INDIRECT(CONCATENATE("'2018-09 (Д)'!K",TEXT(MATCH($C39,'2018-09 (Д)'!$C$2:$C$100,0)+1,0)))="Н/Д",INDIRECT(CONCATENATE("'2018-08 (Д)'!K",TEXT(MATCH($C39,'2018-08 (Д)'!$C$2:$C$100,0)+1,0)))="Н/Д",AND(INDIRECT(CONCATENATE("'2018-09 (Д)'!K",TEXT(MATCH($C39,'2018-09 (Д)'!$C$2:$C$100,0)+1,0)))="Н/Д",INDIRECT(CONCATENATE("'2018-08 (Д)'!K",TEXT(MATCH($C39,'2018-08 (Д)'!$C$2:$C$100,0)+1,0))))),"Н/Д",((INDIRECT(CONCATENATE("'2018-09 (Д)'!K",TEXT(MATCH($C39,'2018-09 (Д)'!$C$2:$C$100,0)+1,0)))-INDIRECT(CONCATENATE("'2018-08 (Д)'!K",TEXT(MATCH($C39,'2018-08 (Д)'!$C$2:$C$100,0)+1,0))))/INDIRECT(CONCATENATE("'2018-08 (Д)'!K",TEXT(MATCH($C39,'2018-08 (Д)'!$C$2:$C$100,0)+1,0))))*100)</f>
        <v>-89.357310582150262</v>
      </c>
      <c r="BZ39" s="9">
        <f ca="1">IF(OR(INDIRECT(CONCATENATE("'2018-10 (Д)'!K",TEXT(MATCH($C39,'2018-10 (Д)'!$C$2:$C$100,0)+1,0)))="Н/Д",INDIRECT(CONCATENATE("'2018-09 (Д)'!K",TEXT(MATCH($C39,'2018-09 (Д)'!$C$2:$C$100,0)+1,0)))="Н/Д",AND(INDIRECT(CONCATENATE("'2018-10 (Д)'!K",TEXT(MATCH($C39,'2018-10 (Д)'!$C$2:$C$100,0)+1,0)))="Н/Д",INDIRECT(CONCATENATE("'2018-09 (Д)'!K",TEXT(MATCH($C39,'2018-09 (Д)'!$C$2:$C$100,0)+1,0))))),"Н/Д",((INDIRECT(CONCATENATE("'2018-10 (Д)'!K",TEXT(MATCH($C39,'2018-10 (Д)'!$C$2:$C$100,0)+1,0)))-INDIRECT(CONCATENATE("'2018-09 (Д)'!K",TEXT(MATCH($C39,'2018-09 (Д)'!$C$2:$C$100,0)+1,0))))/INDIRECT(CONCATENATE("'2018-09 (Д)'!K",TEXT(MATCH($C39,'2018-09 (Д)'!$C$2:$C$100,0)+1,0))))*100)</f>
        <v>-39.918710159126952</v>
      </c>
      <c r="CA39" s="9">
        <f ca="1">IF(OR(INDIRECT(CONCATENATE("'2018-11 (Д)'!K",TEXT(MATCH($C39,'2018-11 (Д)'!$C$2:$C$100,0)+1,0)))="Н/Д",INDIRECT(CONCATENATE("'2018-10 (Д)'!K",TEXT(MATCH($C39,'2018-10 (Д)'!$C$2:$C$100,0)+1,0)))="Н/Д",AND(INDIRECT(CONCATENATE("'2018-11 (Д)'!K",TEXT(MATCH($C39,'2018-11 (Д)'!$C$2:$C$100,0)+1,0)))="Н/Д",INDIRECT(CONCATENATE("'2018-10 (Д)'!K",TEXT(MATCH($C39,'2018-10 (Д)'!$C$2:$C$100,0)+1,0))))),"Н/Д",((INDIRECT(CONCATENATE("'2018-11 (Д)'!K",TEXT(MATCH($C39,'2018-11 (Д)'!$C$2:$C$100,0)+1,0)))-INDIRECT(CONCATENATE("'2018-10 (Д)'!K",TEXT(MATCH($C39,'2018-10 (Д)'!$C$2:$C$100,0)+1,0))))/INDIRECT(CONCATENATE("'2018-10 (Д)'!K",TEXT(MATCH($C39,'2018-10 (Д)'!$C$2:$C$100,0)+1,0))))*100)</f>
        <v>1533.4689905182518</v>
      </c>
      <c r="CB39" s="9">
        <f ca="1">IF(OR(INDIRECT(CONCATENATE("'2018-12 (Д)'!K",TEXT(MATCH($C39,'2018-12 (Д)'!$C$2:$C$100,0)+1,0)))="Н/Д",INDIRECT(CONCATENATE("'2018-11 (Д)'!K",TEXT(MATCH($C39,'2018-11 (Д)'!$C$2:$C$100,0)+1,0)))="Н/Д",AND(INDIRECT(CONCATENATE("'2018-12 (Д)'!K",TEXT(MATCH($C39,'2018-12 (Д)'!$C$2:$C$100,0)+1,0)))="Н/Д",INDIRECT(CONCATENATE("'2018-11 (Д)'!K",TEXT(MATCH($C39,'2018-11 (Д)'!$C$2:$C$100,0)+1,0))))),"Н/Д",((INDIRECT(CONCATENATE("'2018-12 (Д)'!K",TEXT(MATCH($C39,'2018-12 (Д)'!$C$2:$C$100,0)+1,0)))-INDIRECT(CONCATENATE("'2018-11 (Д)'!K",TEXT(MATCH($C39,'2018-11 (Д)'!$C$2:$C$100,0)+1,0))))/INDIRECT(CONCATENATE("'2018-11 (Д)'!K",TEXT(MATCH($C39,'2018-11 (Д)'!$C$2:$C$100,0)+1,0))))*100)</f>
        <v>-89.813058749202654</v>
      </c>
      <c r="CC39" s="9"/>
      <c r="CD39" s="9">
        <f ca="1">IF(OR(INDIRECT(CONCATENATE("'2018-03 (Д)'!L",TEXT(MATCH($C39,'2018-03 (Д)'!$C$2:$C$100,0)+1,0)))="Н/Д",INDIRECT(CONCATENATE("'2018-02 (Д)'!L",TEXT(MATCH($C39,'2018-02 (Д)'!$C$2:$C$100,0)+1,0)))="Н/Д",AND(INDIRECT(CONCATENATE("'2018-03 (Д)'!L",TEXT(MATCH($C39,'2018-03 (Д)'!$C$2:$C$100,0)+1,0)))="Н/Д",INDIRECT(CONCATENATE("'2018-02 (Д)'!L",TEXT(MATCH($C39,'2018-02 (Д)'!$C$2:$C$100,0)+1,0))))),"Н/Д",((INDIRECT(CONCATENATE("'2018-03 (Д)'!L",TEXT(MATCH($C39,'2018-03 (Д)'!$C$2:$C$100,0)+1,0)))-INDIRECT(CONCATENATE("'2018-02 (Д)'!L",TEXT(MATCH($C39,'2018-02 (Д)'!$C$2:$C$100,0)+1,0))))/INDIRECT(CONCATENATE("'2018-02 (Д)'!L",TEXT(MATCH($C39,'2018-02 (Д)'!$C$2:$C$100,0)+1,0))))*100)</f>
        <v>-3.1692373106631546</v>
      </c>
      <c r="CE39" s="9">
        <f ca="1">IF(OR(INDIRECT(CONCATENATE("'2018-04 (Д)'!L",TEXT(MATCH($C39,'2018-04 (Д)'!$C$2:$C$100,0)+1,0)))="Н/Д",INDIRECT(CONCATENATE("'2018-03 (Д)'!L",TEXT(MATCH($C39,'2018-03 (Д)'!$C$2:$C$100,0)+1,0)))="Н/Д",AND(INDIRECT(CONCATENATE("'2018-04 (Д)'!L",TEXT(MATCH($C39,'2018-04 (Д)'!$C$2:$C$100,0)+1,0)))="Н/Д",INDIRECT(CONCATENATE("'2018-03 (Д)'!L",TEXT(MATCH($C39,'2018-03 (Д)'!$C$2:$C$100,0)+1,0))))),"Н/Д",((INDIRECT(CONCATENATE("'2018-04 (Д)'!L",TEXT(MATCH($C39,'2018-04 (Д)'!$C$2:$C$100,0)+1,0)))-INDIRECT(CONCATENATE("'2018-03 (Д)'!L",TEXT(MATCH($C39,'2018-03 (Д)'!$C$2:$C$100,0)+1,0))))/INDIRECT(CONCATENATE("'2018-03 (Д)'!L",TEXT(MATCH($C39,'2018-03 (Д)'!$C$2:$C$100,0)+1,0))))*100)</f>
        <v>215.93794180916001</v>
      </c>
      <c r="CF39" s="9">
        <f ca="1">IF(OR(INDIRECT(CONCATENATE("'2018-05 (Д)'!L",TEXT(MATCH($C39,'2018-05 (Д)'!$C$2:$C$100,0)+1,0)))="Н/Д",INDIRECT(CONCATENATE("'2018-04 (Д)'!L",TEXT(MATCH($C39,'2018-04 (Д)'!$C$2:$C$100,0)+1,0)))="Н/Д",AND(INDIRECT(CONCATENATE("'2018-05 (Д)'!L",TEXT(MATCH($C39,'2018-05 (Д)'!$C$2:$C$100,0)+1,0)))="Н/Д",INDIRECT(CONCATENATE("'2018-04 (Д)'!L",TEXT(MATCH($C39,'2018-04 (Д)'!$C$2:$C$100,0)+1,0))))),"Н/Д",((INDIRECT(CONCATENATE("'2018-05 (Д)'!L",TEXT(MATCH($C39,'2018-05 (Д)'!$C$2:$C$100,0)+1,0)))-INDIRECT(CONCATENATE("'2018-04 (Д)'!L",TEXT(MATCH($C39,'2018-04 (Д)'!$C$2:$C$100,0)+1,0))))/INDIRECT(CONCATENATE("'2018-04 (Д)'!L",TEXT(MATCH($C39,'2018-04 (Д)'!$C$2:$C$100,0)+1,0))))*100)</f>
        <v>100.17916210253426</v>
      </c>
      <c r="CG39" s="9">
        <f ca="1">IF(OR(INDIRECT(CONCATENATE("'2018-06 (Д)'!L",TEXT(MATCH($C39,'2018-06 (Д)'!$C$2:$C$100,0)+1,0)))="Н/Д",INDIRECT(CONCATENATE("'2018-05 (Д)'!L",TEXT(MATCH($C39,'2018-05 (Д)'!$C$2:$C$100,0)+1,0)))="Н/Д",AND(INDIRECT(CONCATENATE("'2018-06 (Д)'!L",TEXT(MATCH($C39,'2018-06 (Д)'!$C$2:$C$100,0)+1,0)))="Н/Д",INDIRECT(CONCATENATE("'2018-05 (Д)'!L",TEXT(MATCH($C39,'2018-05 (Д)'!$C$2:$C$100,0)+1,0))))),"Н/Д",((INDIRECT(CONCATENATE("'2018-06 (Д)'!L",TEXT(MATCH($C39,'2018-06 (Д)'!$C$2:$C$100,0)+1,0)))-INDIRECT(CONCATENATE("'2018-05 (Д)'!L",TEXT(MATCH($C39,'2018-05 (Д)'!$C$2:$C$100,0)+1,0))))/INDIRECT(CONCATENATE("'2018-05 (Д)'!L",TEXT(MATCH($C39,'2018-05 (Д)'!$C$2:$C$100,0)+1,0))))*100)</f>
        <v>-59.80726420710706</v>
      </c>
      <c r="CH39" s="9">
        <f ca="1">IF(OR(INDIRECT(CONCATENATE("'2018-07 (Д)'!L",TEXT(MATCH($C39,'2018-07 (Д)'!$C$2:$C$100,0)+1,0)))="Н/Д",INDIRECT(CONCATENATE("'2018-06 (Д)'!L",TEXT(MATCH($C39,'2018-06 (Д)'!$C$2:$C$100,0)+1,0)))="Н/Д",AND(INDIRECT(CONCATENATE("'2018-07 (Д)'!L",TEXT(MATCH($C39,'2018-07 (Д)'!$C$2:$C$100,0)+1,0)))="Н/Д",INDIRECT(CONCATENATE("'2018-06 (Д)'!L",TEXT(MATCH($C39,'2018-06 (Д)'!$C$2:$C$100,0)+1,0))))),"Н/Д",((INDIRECT(CONCATENATE("'2018-07 (Д)'!L",TEXT(MATCH($C39,'2018-07 (Д)'!$C$2:$C$100,0)+1,0)))-INDIRECT(CONCATENATE("'2018-06 (Д)'!L",TEXT(MATCH($C39,'2018-06 (Д)'!$C$2:$C$100,0)+1,0))))/INDIRECT(CONCATENATE("'2018-06 (Д)'!L",TEXT(MATCH($C39,'2018-06 (Д)'!$C$2:$C$100,0)+1,0))))*100)</f>
        <v>-85.732773246361475</v>
      </c>
      <c r="CI39" s="9">
        <f ca="1">IF(OR(INDIRECT(CONCATENATE("'2018-08 (Д)'!L",TEXT(MATCH($C39,'2018-08 (Д)'!$C$2:$C$100,0)+1,0)))="Н/Д",INDIRECT(CONCATENATE("'2018-07 (Д)'!L",TEXT(MATCH($C39,'2018-07 (Д)'!$C$2:$C$100,0)+1,0)))="Н/Д",AND(INDIRECT(CONCATENATE("'2018-08 (Д)'!L",TEXT(MATCH($C39,'2018-08 (Д)'!$C$2:$C$100,0)+1,0)))="Н/Д",INDIRECT(CONCATENATE("'2018-07 (Д)'!L",TEXT(MATCH($C39,'2018-07 (Д)'!$C$2:$C$100,0)+1,0))))),"Н/Д",((INDIRECT(CONCATENATE("'2018-08 (Д)'!L",TEXT(MATCH($C39,'2018-08 (Д)'!$C$2:$C$100,0)+1,0)))-INDIRECT(CONCATENATE("'2018-07 (Д)'!L",TEXT(MATCH($C39,'2018-07 (Д)'!$C$2:$C$100,0)+1,0))))/INDIRECT(CONCATENATE("'2018-07 (Д)'!L",TEXT(MATCH($C39,'2018-07 (Д)'!$C$2:$C$100,0)+1,0))))*100)</f>
        <v>1780.8990391991679</v>
      </c>
      <c r="CJ39" s="9">
        <f ca="1">IF(OR(INDIRECT(CONCATENATE("'2018-09 (Д)'!L",TEXT(MATCH($C39,'2018-09 (Д)'!$C$2:$C$100,0)+1,0)))="Н/Д",INDIRECT(CONCATENATE("'2018-08 (Д)'!L",TEXT(MATCH($C39,'2018-08 (Д)'!$C$2:$C$100,0)+1,0)))="Н/Д",AND(INDIRECT(CONCATENATE("'2018-09 (Д)'!L",TEXT(MATCH($C39,'2018-09 (Д)'!$C$2:$C$100,0)+1,0)))="Н/Д",INDIRECT(CONCATENATE("'2018-08 (Д)'!L",TEXT(MATCH($C39,'2018-08 (Д)'!$C$2:$C$100,0)+1,0))))),"Н/Д",((INDIRECT(CONCATENATE("'2018-09 (Д)'!L",TEXT(MATCH($C39,'2018-09 (Д)'!$C$2:$C$100,0)+1,0)))-INDIRECT(CONCATENATE("'2018-08 (Д)'!L",TEXT(MATCH($C39,'2018-08 (Д)'!$C$2:$C$100,0)+1,0))))/INDIRECT(CONCATENATE("'2018-08 (Д)'!L",TEXT(MATCH($C39,'2018-08 (Д)'!$C$2:$C$100,0)+1,0))))*100)</f>
        <v>-80.540964995261504</v>
      </c>
      <c r="CK39" s="9">
        <f ca="1">IF(OR(INDIRECT(CONCATENATE("'2018-10 (Д)'!L",TEXT(MATCH($C39,'2018-10 (Д)'!$C$2:$C$100,0)+1,0)))="Н/Д",INDIRECT(CONCATENATE("'2018-09 (Д)'!L",TEXT(MATCH($C39,'2018-09 (Д)'!$C$2:$C$100,0)+1,0)))="Н/Д",AND(INDIRECT(CONCATENATE("'2018-10 (Д)'!L",TEXT(MATCH($C39,'2018-10 (Д)'!$C$2:$C$100,0)+1,0)))="Н/Д",INDIRECT(CONCATENATE("'2018-09 (Д)'!L",TEXT(MATCH($C39,'2018-09 (Д)'!$C$2:$C$100,0)+1,0))))),"Н/Д",((INDIRECT(CONCATENATE("'2018-10 (Д)'!L",TEXT(MATCH($C39,'2018-10 (Д)'!$C$2:$C$100,0)+1,0)))-INDIRECT(CONCATENATE("'2018-09 (Д)'!L",TEXT(MATCH($C39,'2018-09 (Д)'!$C$2:$C$100,0)+1,0))))/INDIRECT(CONCATENATE("'2018-09 (Д)'!L",TEXT(MATCH($C39,'2018-09 (Д)'!$C$2:$C$100,0)+1,0))))*100)</f>
        <v>-24.195199882128236</v>
      </c>
      <c r="CL39" s="9">
        <f ca="1">IF(OR(INDIRECT(CONCATENATE("'2018-11 (Д)'!L",TEXT(MATCH($C39,'2018-11 (Д)'!$C$2:$C$100,0)+1,0)))="Н/Д",INDIRECT(CONCATENATE("'2018-10 (Д)'!L",TEXT(MATCH($C39,'2018-10 (Д)'!$C$2:$C$100,0)+1,0)))="Н/Д",AND(INDIRECT(CONCATENATE("'2018-11 (Д)'!L",TEXT(MATCH($C39,'2018-11 (Д)'!$C$2:$C$100,0)+1,0)))="Н/Д",INDIRECT(CONCATENATE("'2018-10 (Д)'!L",TEXT(MATCH($C39,'2018-10 (Д)'!$C$2:$C$100,0)+1,0))))),"Н/Д",((INDIRECT(CONCATENATE("'2018-11 (Д)'!L",TEXT(MATCH($C39,'2018-11 (Д)'!$C$2:$C$100,0)+1,0)))-INDIRECT(CONCATENATE("'2018-10 (Д)'!L",TEXT(MATCH($C39,'2018-10 (Д)'!$C$2:$C$100,0)+1,0))))/INDIRECT(CONCATENATE("'2018-10 (Д)'!L",TEXT(MATCH($C39,'2018-10 (Д)'!$C$2:$C$100,0)+1,0))))*100)</f>
        <v>673.13108156557325</v>
      </c>
      <c r="CM39" s="9">
        <f ca="1">IF(OR(INDIRECT(CONCATENATE("'2018-12 (Д)'!L",TEXT(MATCH($C39,'2018-12 (Д)'!$C$2:$C$100,0)+1,0)))="Н/Д",INDIRECT(CONCATENATE("'2018-11 (Д)'!L",TEXT(MATCH($C39,'2018-11 (Д)'!$C$2:$C$100,0)+1,0)))="Н/Д",AND(INDIRECT(CONCATENATE("'2018-12 (Д)'!L",TEXT(MATCH($C39,'2018-12 (Д)'!$C$2:$C$100,0)+1,0)))="Н/Д",INDIRECT(CONCATENATE("'2018-11 (Д)'!L",TEXT(MATCH($C39,'2018-11 (Д)'!$C$2:$C$100,0)+1,0))))),"Н/Д",((INDIRECT(CONCATENATE("'2018-12 (Д)'!L",TEXT(MATCH($C39,'2018-12 (Д)'!$C$2:$C$100,0)+1,0)))-INDIRECT(CONCATENATE("'2018-11 (Д)'!L",TEXT(MATCH($C39,'2018-11 (Д)'!$C$2:$C$100,0)+1,0))))/INDIRECT(CONCATENATE("'2018-11 (Д)'!L",TEXT(MATCH($C39,'2018-11 (Д)'!$C$2:$C$100,0)+1,0))))*100)</f>
        <v>-66.912697193705355</v>
      </c>
      <c r="CN39" s="9"/>
      <c r="CO39" s="9">
        <f ca="1">IF(OR(INDIRECT(CONCATENATE("'2018-03 (Д)'!M",TEXT(MATCH($C39,'2018-03 (Д)'!$C$2:$C$100,0)+1,0)))="Н/Д",INDIRECT(CONCATENATE("'2018-02 (Д)'!M",TEXT(MATCH($C39,'2018-02 (Д)'!$C$2:$C$100,0)+1,0)))="Н/Д",AND(INDIRECT(CONCATENATE("'2018-03 (Д)'!M",TEXT(MATCH($C39,'2018-03 (Д)'!$C$2:$C$100,0)+1,0)))="Н/Д",INDIRECT(CONCATENATE("'2018-02 (Д)'!M",TEXT(MATCH($C39,'2018-02 (Д)'!$C$2:$C$100,0)+1,0))))),"Н/Д",((INDIRECT(CONCATENATE("'2018-03 (Д)'!M",TEXT(MATCH($C39,'2018-03 (Д)'!$C$2:$C$100,0)+1,0)))-INDIRECT(CONCATENATE("'2018-02 (Д)'!M",TEXT(MATCH($C39,'2018-02 (Д)'!$C$2:$C$100,0)+1,0))))/INDIRECT(CONCATENATE("'2018-02 (Д)'!M",TEXT(MATCH($C39,'2018-02 (Д)'!$C$2:$C$100,0)+1,0))))*100)</f>
        <v>-23.40775308288449</v>
      </c>
      <c r="CP39" s="9">
        <f ca="1">IF(OR(INDIRECT(CONCATENATE("'2018-04 (Д)'!M",TEXT(MATCH($C39,'2018-04 (Д)'!$C$2:$C$100,0)+1,0)))="Н/Д",INDIRECT(CONCATENATE("'2018-03 (Д)'!M",TEXT(MATCH($C39,'2018-03 (Д)'!$C$2:$C$100,0)+1,0)))="Н/Д",AND(INDIRECT(CONCATENATE("'2018-04 (Д)'!M",TEXT(MATCH($C39,'2018-04 (Д)'!$C$2:$C$100,0)+1,0)))="Н/Д",INDIRECT(CONCATENATE("'2018-03 (Д)'!M",TEXT(MATCH($C39,'2018-03 (Д)'!$C$2:$C$100,0)+1,0))))),"Н/Д",((INDIRECT(CONCATENATE("'2018-04 (Д)'!M",TEXT(MATCH($C39,'2018-04 (Д)'!$C$2:$C$100,0)+1,0)))-INDIRECT(CONCATENATE("'2018-03 (Д)'!M",TEXT(MATCH($C39,'2018-03 (Д)'!$C$2:$C$100,0)+1,0))))/INDIRECT(CONCATENATE("'2018-03 (Д)'!M",TEXT(MATCH($C39,'2018-03 (Д)'!$C$2:$C$100,0)+1,0))))*100)</f>
        <v>161.21936628898135</v>
      </c>
      <c r="CQ39" s="9">
        <f ca="1">IF(OR(INDIRECT(CONCATENATE("'2018-05 (Д)'!M",TEXT(MATCH($C39,'2018-05 (Д)'!$C$2:$C$100,0)+1,0)))="Н/Д",INDIRECT(CONCATENATE("'2018-04 (Д)'!M",TEXT(MATCH($C39,'2018-04 (Д)'!$C$2:$C$100,0)+1,0)))="Н/Д",AND(INDIRECT(CONCATENATE("'2018-05 (Д)'!M",TEXT(MATCH($C39,'2018-05 (Д)'!$C$2:$C$100,0)+1,0)))="Н/Д",INDIRECT(CONCATENATE("'2018-04 (Д)'!M",TEXT(MATCH($C39,'2018-04 (Д)'!$C$2:$C$100,0)+1,0))))),"Н/Д",((INDIRECT(CONCATENATE("'2018-05 (Д)'!M",TEXT(MATCH($C39,'2018-05 (Д)'!$C$2:$C$100,0)+1,0)))-INDIRECT(CONCATENATE("'2018-04 (Д)'!M",TEXT(MATCH($C39,'2018-04 (Д)'!$C$2:$C$100,0)+1,0))))/INDIRECT(CONCATENATE("'2018-04 (Д)'!M",TEXT(MATCH($C39,'2018-04 (Д)'!$C$2:$C$100,0)+1,0))))*100)</f>
        <v>39.204218032960107</v>
      </c>
      <c r="CR39" s="9">
        <f ca="1">IF(OR(INDIRECT(CONCATENATE("'2018-06 (Д)'!M",TEXT(MATCH($C39,'2018-06 (Д)'!$C$2:$C$100,0)+1,0)))="Н/Д",INDIRECT(CONCATENATE("'2018-05 (Д)'!M",TEXT(MATCH($C39,'2018-05 (Д)'!$C$2:$C$100,0)+1,0)))="Н/Д",AND(INDIRECT(CONCATENATE("'2018-06 (Д)'!M",TEXT(MATCH($C39,'2018-06 (Д)'!$C$2:$C$100,0)+1,0)))="Н/Д",INDIRECT(CONCATENATE("'2018-05 (Д)'!M",TEXT(MATCH($C39,'2018-05 (Д)'!$C$2:$C$100,0)+1,0))))),"Н/Д",((INDIRECT(CONCATENATE("'2018-06 (Д)'!M",TEXT(MATCH($C39,'2018-06 (Д)'!$C$2:$C$100,0)+1,0)))-INDIRECT(CONCATENATE("'2018-05 (Д)'!M",TEXT(MATCH($C39,'2018-05 (Д)'!$C$2:$C$100,0)+1,0))))/INDIRECT(CONCATENATE("'2018-05 (Д)'!M",TEXT(MATCH($C39,'2018-05 (Д)'!$C$2:$C$100,0)+1,0))))*100)</f>
        <v>-50.75335146671339</v>
      </c>
      <c r="CS39" s="9">
        <f ca="1">IF(OR(INDIRECT(CONCATENATE("'2018-07 (Д)'!M",TEXT(MATCH($C39,'2018-07 (Д)'!$C$2:$C$100,0)+1,0)))="Н/Д",INDIRECT(CONCATENATE("'2018-06 (Д)'!M",TEXT(MATCH($C39,'2018-06 (Д)'!$C$2:$C$100,0)+1,0)))="Н/Д",AND(INDIRECT(CONCATENATE("'2018-07 (Д)'!M",TEXT(MATCH($C39,'2018-07 (Д)'!$C$2:$C$100,0)+1,0)))="Н/Д",INDIRECT(CONCATENATE("'2018-06 (Д)'!M",TEXT(MATCH($C39,'2018-06 (Д)'!$C$2:$C$100,0)+1,0))))),"Н/Д",((INDIRECT(CONCATENATE("'2018-07 (Д)'!M",TEXT(MATCH($C39,'2018-07 (Д)'!$C$2:$C$100,0)+1,0)))-INDIRECT(CONCATENATE("'2018-06 (Д)'!M",TEXT(MATCH($C39,'2018-06 (Д)'!$C$2:$C$100,0)+1,0))))/INDIRECT(CONCATENATE("'2018-06 (Д)'!M",TEXT(MATCH($C39,'2018-06 (Д)'!$C$2:$C$100,0)+1,0))))*100)</f>
        <v>5.9089525379106975</v>
      </c>
      <c r="CT39" s="9">
        <f ca="1">IF(OR(INDIRECT(CONCATENATE("'2018-08 (Д)'!M",TEXT(MATCH($C39,'2018-08 (Д)'!$C$2:$C$100,0)+1,0)))="Н/Д",INDIRECT(CONCATENATE("'2018-07 (Д)'!M",TEXT(MATCH($C39,'2018-07 (Д)'!$C$2:$C$100,0)+1,0)))="Н/Д",AND(INDIRECT(CONCATENATE("'2018-08 (Д)'!M",TEXT(MATCH($C39,'2018-08 (Д)'!$C$2:$C$100,0)+1,0)))="Н/Д",INDIRECT(CONCATENATE("'2018-07 (Д)'!M",TEXT(MATCH($C39,'2018-07 (Д)'!$C$2:$C$100,0)+1,0))))),"Н/Д",((INDIRECT(CONCATENATE("'2018-08 (Д)'!M",TEXT(MATCH($C39,'2018-08 (Д)'!$C$2:$C$100,0)+1,0)))-INDIRECT(CONCATENATE("'2018-07 (Д)'!M",TEXT(MATCH($C39,'2018-07 (Д)'!$C$2:$C$100,0)+1,0))))/INDIRECT(CONCATENATE("'2018-07 (Д)'!M",TEXT(MATCH($C39,'2018-07 (Д)'!$C$2:$C$100,0)+1,0))))*100)</f>
        <v>500.40033922196869</v>
      </c>
      <c r="CU39" s="9">
        <f ca="1">IF(OR(INDIRECT(CONCATENATE("'2018-09 (Д)'!M",TEXT(MATCH($C39,'2018-09 (Д)'!$C$2:$C$100,0)+1,0)))="Н/Д",INDIRECT(CONCATENATE("'2018-08 (Д)'!M",TEXT(MATCH($C39,'2018-08 (Д)'!$C$2:$C$100,0)+1,0)))="Н/Д",AND(INDIRECT(CONCATENATE("'2018-09 (Д)'!M",TEXT(MATCH($C39,'2018-09 (Д)'!$C$2:$C$100,0)+1,0)))="Н/Д",INDIRECT(CONCATENATE("'2018-08 (Д)'!M",TEXT(MATCH($C39,'2018-08 (Д)'!$C$2:$C$100,0)+1,0))))),"Н/Д",((INDIRECT(CONCATENATE("'2018-09 (Д)'!M",TEXT(MATCH($C39,'2018-09 (Д)'!$C$2:$C$100,0)+1,0)))-INDIRECT(CONCATENATE("'2018-08 (Д)'!M",TEXT(MATCH($C39,'2018-08 (Д)'!$C$2:$C$100,0)+1,0))))/INDIRECT(CONCATENATE("'2018-08 (Д)'!M",TEXT(MATCH($C39,'2018-08 (Д)'!$C$2:$C$100,0)+1,0))))*100)</f>
        <v>29.877675948738524</v>
      </c>
      <c r="CV39" s="9">
        <f ca="1">IF(OR(INDIRECT(CONCATENATE("'2018-10 (Д)'!M",TEXT(MATCH($C39,'2018-10 (Д)'!$C$2:$C$100,0)+1,0)))="Н/Д",INDIRECT(CONCATENATE("'2018-09 (Д)'!M",TEXT(MATCH($C39,'2018-09 (Д)'!$C$2:$C$100,0)+1,0)))="Н/Д",AND(INDIRECT(CONCATENATE("'2018-10 (Д)'!M",TEXT(MATCH($C39,'2018-10 (Д)'!$C$2:$C$100,0)+1,0)))="Н/Д",INDIRECT(CONCATENATE("'2018-09 (Д)'!M",TEXT(MATCH($C39,'2018-09 (Д)'!$C$2:$C$100,0)+1,0))))),"Н/Д",((INDIRECT(CONCATENATE("'2018-10 (Д)'!M",TEXT(MATCH($C39,'2018-10 (Д)'!$C$2:$C$100,0)+1,0)))-INDIRECT(CONCATENATE("'2018-09 (Д)'!M",TEXT(MATCH($C39,'2018-09 (Д)'!$C$2:$C$100,0)+1,0))))/INDIRECT(CONCATENATE("'2018-09 (Д)'!M",TEXT(MATCH($C39,'2018-09 (Д)'!$C$2:$C$100,0)+1,0))))*100)</f>
        <v>-67.094932941459376</v>
      </c>
      <c r="CW39" s="9">
        <f ca="1">IF(OR(INDIRECT(CONCATENATE("'2018-11 (Д)'!M",TEXT(MATCH($C39,'2018-11 (Д)'!$C$2:$C$100,0)+1,0)))="Н/Д",INDIRECT(CONCATENATE("'2018-10 (Д)'!M",TEXT(MATCH($C39,'2018-10 (Д)'!$C$2:$C$100,0)+1,0)))="Н/Д",AND(INDIRECT(CONCATENATE("'2018-11 (Д)'!M",TEXT(MATCH($C39,'2018-11 (Д)'!$C$2:$C$100,0)+1,0)))="Н/Д",INDIRECT(CONCATENATE("'2018-10 (Д)'!M",TEXT(MATCH($C39,'2018-10 (Д)'!$C$2:$C$100,0)+1,0))))),"Н/Д",((INDIRECT(CONCATENATE("'2018-11 (Д)'!M",TEXT(MATCH($C39,'2018-11 (Д)'!$C$2:$C$100,0)+1,0)))-INDIRECT(CONCATENATE("'2018-10 (Д)'!M",TEXT(MATCH($C39,'2018-10 (Д)'!$C$2:$C$100,0)+1,0))))/INDIRECT(CONCATENATE("'2018-10 (Д)'!M",TEXT(MATCH($C39,'2018-10 (Д)'!$C$2:$C$100,0)+1,0))))*100)</f>
        <v>28.581986146757348</v>
      </c>
      <c r="CX39" s="9">
        <f ca="1">IF(OR(INDIRECT(CONCATENATE("'2018-12 (Д)'!M",TEXT(MATCH($C39,'2018-12 (Д)'!$C$2:$C$100,0)+1,0)))="Н/Д",INDIRECT(CONCATENATE("'2018-11 (Д)'!M",TEXT(MATCH($C39,'2018-11 (Д)'!$C$2:$C$100,0)+1,0)))="Н/Д",AND(INDIRECT(CONCATENATE("'2018-12 (Д)'!M",TEXT(MATCH($C39,'2018-12 (Д)'!$C$2:$C$100,0)+1,0)))="Н/Д",INDIRECT(CONCATENATE("'2018-11 (Д)'!M",TEXT(MATCH($C39,'2018-11 (Д)'!$C$2:$C$100,0)+1,0))))),"Н/Д",((INDIRECT(CONCATENATE("'2018-12 (Д)'!M",TEXT(MATCH($C39,'2018-12 (Д)'!$C$2:$C$100,0)+1,0)))-INDIRECT(CONCATENATE("'2018-11 (Д)'!M",TEXT(MATCH($C39,'2018-11 (Д)'!$C$2:$C$100,0)+1,0))))/INDIRECT(CONCATENATE("'2018-11 (Д)'!M",TEXT(MATCH($C39,'2018-11 (Д)'!$C$2:$C$100,0)+1,0))))*100)</f>
        <v>-74.128582157230895</v>
      </c>
      <c r="CY39" s="9"/>
      <c r="CZ39" s="9">
        <f ca="1">IF(OR(INDIRECT(CONCATENATE("'2018-03 (Д)'!N",TEXT(MATCH($C39,'2018-03 (Д)'!$C$2:$C$100,0)+1,0)))="Н/Д",INDIRECT(CONCATENATE("'2018-02 (Д)'!N",TEXT(MATCH($C39,'2018-02 (Д)'!$C$2:$C$100,0)+1,0)))="Н/Д",AND(INDIRECT(CONCATENATE("'2018-03 (Д)'!N",TEXT(MATCH($C39,'2018-03 (Д)'!$C$2:$C$100,0)+1,0)))="Н/Д",INDIRECT(CONCATENATE("'2018-02 (Д)'!N",TEXT(MATCH($C39,'2018-02 (Д)'!$C$2:$C$100,0)+1,0))))),"Н/Д",((INDIRECT(CONCATENATE("'2018-03 (Д)'!N",TEXT(MATCH($C39,'2018-03 (Д)'!$C$2:$C$100,0)+1,0)))-INDIRECT(CONCATENATE("'2018-02 (Д)'!N",TEXT(MATCH($C39,'2018-02 (Д)'!$C$2:$C$100,0)+1,0))))/INDIRECT(CONCATENATE("'2018-02 (Д)'!N",TEXT(MATCH($C39,'2018-02 (Д)'!$C$2:$C$100,0)+1,0))))*100)</f>
        <v>123.81773087268593</v>
      </c>
      <c r="DA39" s="9">
        <f ca="1">IF(OR(INDIRECT(CONCATENATE("'2018-04 (Д)'!N",TEXT(MATCH($C39,'2018-04 (Д)'!$C$2:$C$100,0)+1,0)))="Н/Д",INDIRECT(CONCATENATE("'2018-03 (Д)'!N",TEXT(MATCH($C39,'2018-03 (Д)'!$C$2:$C$100,0)+1,0)))="Н/Д",AND(INDIRECT(CONCATENATE("'2018-04 (Д)'!N",TEXT(MATCH($C39,'2018-04 (Д)'!$C$2:$C$100,0)+1,0)))="Н/Д",INDIRECT(CONCATENATE("'2018-03 (Д)'!N",TEXT(MATCH($C39,'2018-03 (Д)'!$C$2:$C$100,0)+1,0))))),"Н/Д",((INDIRECT(CONCATENATE("'2018-04 (Д)'!N",TEXT(MATCH($C39,'2018-04 (Д)'!$C$2:$C$100,0)+1,0)))-INDIRECT(CONCATENATE("'2018-03 (Д)'!N",TEXT(MATCH($C39,'2018-03 (Д)'!$C$2:$C$100,0)+1,0))))/INDIRECT(CONCATENATE("'2018-03 (Д)'!N",TEXT(MATCH($C39,'2018-03 (Д)'!$C$2:$C$100,0)+1,0))))*100)</f>
        <v>57.149663921034119</v>
      </c>
      <c r="DB39" s="9">
        <f ca="1">IF(OR(INDIRECT(CONCATENATE("'2018-05 (Д)'!N",TEXT(MATCH($C39,'2018-05 (Д)'!$C$2:$C$100,0)+1,0)))="Н/Д",INDIRECT(CONCATENATE("'2018-04 (Д)'!N",TEXT(MATCH($C39,'2018-04 (Д)'!$C$2:$C$100,0)+1,0)))="Н/Д",AND(INDIRECT(CONCATENATE("'2018-05 (Д)'!N",TEXT(MATCH($C39,'2018-05 (Д)'!$C$2:$C$100,0)+1,0)))="Н/Д",INDIRECT(CONCATENATE("'2018-04 (Д)'!N",TEXT(MATCH($C39,'2018-04 (Д)'!$C$2:$C$100,0)+1,0))))),"Н/Д",((INDIRECT(CONCATENATE("'2018-05 (Д)'!N",TEXT(MATCH($C39,'2018-05 (Д)'!$C$2:$C$100,0)+1,0)))-INDIRECT(CONCATENATE("'2018-04 (Д)'!N",TEXT(MATCH($C39,'2018-04 (Д)'!$C$2:$C$100,0)+1,0))))/INDIRECT(CONCATENATE("'2018-04 (Д)'!N",TEXT(MATCH($C39,'2018-04 (Д)'!$C$2:$C$100,0)+1,0))))*100)</f>
        <v>36.646794468247975</v>
      </c>
      <c r="DC39" s="9">
        <f ca="1">IF(OR(INDIRECT(CONCATENATE("'2018-06 (Д)'!N",TEXT(MATCH($C39,'2018-06 (Д)'!$C$2:$C$100,0)+1,0)))="Н/Д",INDIRECT(CONCATENATE("'2018-05 (Д)'!N",TEXT(MATCH($C39,'2018-05 (Д)'!$C$2:$C$100,0)+1,0)))="Н/Д",AND(INDIRECT(CONCATENATE("'2018-06 (Д)'!N",TEXT(MATCH($C39,'2018-06 (Д)'!$C$2:$C$100,0)+1,0)))="Н/Д",INDIRECT(CONCATENATE("'2018-05 (Д)'!N",TEXT(MATCH($C39,'2018-05 (Д)'!$C$2:$C$100,0)+1,0))))),"Н/Д",((INDIRECT(CONCATENATE("'2018-06 (Д)'!N",TEXT(MATCH($C39,'2018-06 (Д)'!$C$2:$C$100,0)+1,0)))-INDIRECT(CONCATENATE("'2018-05 (Д)'!N",TEXT(MATCH($C39,'2018-05 (Д)'!$C$2:$C$100,0)+1,0))))/INDIRECT(CONCATENATE("'2018-05 (Д)'!N",TEXT(MATCH($C39,'2018-05 (Д)'!$C$2:$C$100,0)+1,0))))*100)</f>
        <v>25.240058245314057</v>
      </c>
      <c r="DD39" s="9">
        <f ca="1">IF(OR(INDIRECT(CONCATENATE("'2018-07 (Д)'!N",TEXT(MATCH($C39,'2018-07 (Д)'!$C$2:$C$100,0)+1,0)))="Н/Д",INDIRECT(CONCATENATE("'2018-06 (Д)'!N",TEXT(MATCH($C39,'2018-06 (Д)'!$C$2:$C$100,0)+1,0)))="Н/Д",AND(INDIRECT(CONCATENATE("'2018-07 (Д)'!N",TEXT(MATCH($C39,'2018-07 (Д)'!$C$2:$C$100,0)+1,0)))="Н/Д",INDIRECT(CONCATENATE("'2018-06 (Д)'!N",TEXT(MATCH($C39,'2018-06 (Д)'!$C$2:$C$100,0)+1,0))))),"Н/Д",((INDIRECT(CONCATENATE("'2018-07 (Д)'!N",TEXT(MATCH($C39,'2018-07 (Д)'!$C$2:$C$100,0)+1,0)))-INDIRECT(CONCATENATE("'2018-06 (Д)'!N",TEXT(MATCH($C39,'2018-06 (Д)'!$C$2:$C$100,0)+1,0))))/INDIRECT(CONCATENATE("'2018-06 (Д)'!N",TEXT(MATCH($C39,'2018-06 (Д)'!$C$2:$C$100,0)+1,0))))*100)</f>
        <v>20.552897935724719</v>
      </c>
      <c r="DE39" s="9">
        <f ca="1">IF(OR(INDIRECT(CONCATENATE("'2018-08 (Д)'!N",TEXT(MATCH($C39,'2018-08 (Д)'!$C$2:$C$100,0)+1,0)))="Н/Д",INDIRECT(CONCATENATE("'2018-07 (Д)'!N",TEXT(MATCH($C39,'2018-07 (Д)'!$C$2:$C$100,0)+1,0)))="Н/Д",AND(INDIRECT(CONCATENATE("'2018-08 (Д)'!N",TEXT(MATCH($C39,'2018-08 (Д)'!$C$2:$C$100,0)+1,0)))="Н/Д",INDIRECT(CONCATENATE("'2018-07 (Д)'!N",TEXT(MATCH($C39,'2018-07 (Д)'!$C$2:$C$100,0)+1,0))))),"Н/Д",((INDIRECT(CONCATENATE("'2018-08 (Д)'!N",TEXT(MATCH($C39,'2018-08 (Д)'!$C$2:$C$100,0)+1,0)))-INDIRECT(CONCATENATE("'2018-07 (Д)'!N",TEXT(MATCH($C39,'2018-07 (Д)'!$C$2:$C$100,0)+1,0))))/INDIRECT(CONCATENATE("'2018-07 (Д)'!N",TEXT(MATCH($C39,'2018-07 (Д)'!$C$2:$C$100,0)+1,0))))*100)</f>
        <v>18.582829471114394</v>
      </c>
      <c r="DF39" s="9">
        <f ca="1">IF(OR(INDIRECT(CONCATENATE("'2018-09 (Д)'!N",TEXT(MATCH($C39,'2018-09 (Д)'!$C$2:$C$100,0)+1,0)))="Н/Д",INDIRECT(CONCATENATE("'2018-08 (Д)'!N",TEXT(MATCH($C39,'2018-08 (Д)'!$C$2:$C$100,0)+1,0)))="Н/Д",AND(INDIRECT(CONCATENATE("'2018-09 (Д)'!N",TEXT(MATCH($C39,'2018-09 (Д)'!$C$2:$C$100,0)+1,0)))="Н/Д",INDIRECT(CONCATENATE("'2018-08 (Д)'!N",TEXT(MATCH($C39,'2018-08 (Д)'!$C$2:$C$100,0)+1,0))))),"Н/Д",((INDIRECT(CONCATENATE("'2018-09 (Д)'!N",TEXT(MATCH($C39,'2018-09 (Д)'!$C$2:$C$100,0)+1,0)))-INDIRECT(CONCATENATE("'2018-08 (Д)'!N",TEXT(MATCH($C39,'2018-08 (Д)'!$C$2:$C$100,0)+1,0))))/INDIRECT(CONCATENATE("'2018-08 (Д)'!N",TEXT(MATCH($C39,'2018-08 (Д)'!$C$2:$C$100,0)+1,0))))*100)</f>
        <v>15.875925362529147</v>
      </c>
      <c r="DG39" s="9">
        <f ca="1">IF(OR(INDIRECT(CONCATENATE("'2018-10 (Д)'!N",TEXT(MATCH($C39,'2018-10 (Д)'!$C$2:$C$100,0)+1,0)))="Н/Д",INDIRECT(CONCATENATE("'2018-09 (Д)'!N",TEXT(MATCH($C39,'2018-09 (Д)'!$C$2:$C$100,0)+1,0)))="Н/Д",AND(INDIRECT(CONCATENATE("'2018-10 (Д)'!N",TEXT(MATCH($C39,'2018-10 (Д)'!$C$2:$C$100,0)+1,0)))="Н/Д",INDIRECT(CONCATENATE("'2018-09 (Д)'!N",TEXT(MATCH($C39,'2018-09 (Д)'!$C$2:$C$100,0)+1,0))))),"Н/Д",((INDIRECT(CONCATENATE("'2018-10 (Д)'!N",TEXT(MATCH($C39,'2018-10 (Д)'!$C$2:$C$100,0)+1,0)))-INDIRECT(CONCATENATE("'2018-09 (Д)'!N",TEXT(MATCH($C39,'2018-09 (Д)'!$C$2:$C$100,0)+1,0))))/INDIRECT(CONCATENATE("'2018-09 (Д)'!N",TEXT(MATCH($C39,'2018-09 (Д)'!$C$2:$C$100,0)+1,0))))*100)</f>
        <v>11.673936163427623</v>
      </c>
      <c r="DH39" s="9">
        <f ca="1">IF(OR(INDIRECT(CONCATENATE("'2018-11 (Д)'!N",TEXT(MATCH($C39,'2018-11 (Д)'!$C$2:$C$100,0)+1,0)))="Н/Д",INDIRECT(CONCATENATE("'2018-10 (Д)'!N",TEXT(MATCH($C39,'2018-10 (Д)'!$C$2:$C$100,0)+1,0)))="Н/Д",AND(INDIRECT(CONCATENATE("'2018-11 (Д)'!N",TEXT(MATCH($C39,'2018-11 (Д)'!$C$2:$C$100,0)+1,0)))="Н/Д",INDIRECT(CONCATENATE("'2018-10 (Д)'!N",TEXT(MATCH($C39,'2018-10 (Д)'!$C$2:$C$100,0)+1,0))))),"Н/Д",((INDIRECT(CONCATENATE("'2018-11 (Д)'!N",TEXT(MATCH($C39,'2018-11 (Д)'!$C$2:$C$100,0)+1,0)))-INDIRECT(CONCATENATE("'2018-10 (Д)'!N",TEXT(MATCH($C39,'2018-10 (Д)'!$C$2:$C$100,0)+1,0))))/INDIRECT(CONCATENATE("'2018-10 (Д)'!N",TEXT(MATCH($C39,'2018-10 (Д)'!$C$2:$C$100,0)+1,0))))*100)</f>
        <v>12.05446991171161</v>
      </c>
      <c r="DI39" s="9">
        <f ca="1">IF(OR(INDIRECT(CONCATENATE("'2018-12 (Д)'!N",TEXT(MATCH($C39,'2018-12 (Д)'!$C$2:$C$100,0)+1,0)))="Н/Д",INDIRECT(CONCATENATE("'2018-11 (Д)'!N",TEXT(MATCH($C39,'2018-11 (Д)'!$C$2:$C$100,0)+1,0)))="Н/Д",AND(INDIRECT(CONCATENATE("'2018-12 (Д)'!N",TEXT(MATCH($C39,'2018-12 (Д)'!$C$2:$C$100,0)+1,0)))="Н/Д",INDIRECT(CONCATENATE("'2018-11 (Д)'!N",TEXT(MATCH($C39,'2018-11 (Д)'!$C$2:$C$100,0)+1,0))))),"Н/Д",((INDIRECT(CONCATENATE("'2018-12 (Д)'!N",TEXT(MATCH($C39,'2018-12 (Д)'!$C$2:$C$100,0)+1,0)))-INDIRECT(CONCATENATE("'2018-11 (Д)'!N",TEXT(MATCH($C39,'2018-11 (Д)'!$C$2:$C$100,0)+1,0))))/INDIRECT(CONCATENATE("'2018-11 (Д)'!N",TEXT(MATCH($C39,'2018-11 (Д)'!$C$2:$C$100,0)+1,0))))*100)</f>
        <v>10.921423036142736</v>
      </c>
      <c r="DJ39" s="9"/>
      <c r="DK39" s="9">
        <f ca="1">IF(OR(INDIRECT(CONCATENATE("'2018-03 (Д)'!O",TEXT(MATCH($C39,'2018-03 (Д)'!$C$2:$C$100,0)+1,0)))="Н/Д",INDIRECT(CONCATENATE("'2018-02 (Д)'!O",TEXT(MATCH($C39,'2018-02 (Д)'!$C$2:$C$100,0)+1,0)))="Н/Д",AND(INDIRECT(CONCATENATE("'2018-03 (Д)'!O",TEXT(MATCH($C39,'2018-03 (Д)'!$C$2:$C$100,0)+1,0)))="Н/Д",INDIRECT(CONCATENATE("'2018-02 (Д)'!O",TEXT(MATCH($C39,'2018-02 (Д)'!$C$2:$C$100,0)+1,0))))),"Н/Д",((INDIRECT(CONCATENATE("'2018-03 (Д)'!O",TEXT(MATCH($C39,'2018-03 (Д)'!$C$2:$C$100,0)+1,0)))-INDIRECT(CONCATENATE("'2018-02 (Д)'!O",TEXT(MATCH($C39,'2018-02 (Д)'!$C$2:$C$100,0)+1,0))))/INDIRECT(CONCATENATE("'2018-02 (Д)'!O",TEXT(MATCH($C39,'2018-02 (Д)'!$C$2:$C$100,0)+1,0))))*100)</f>
        <v>-44.589000377763213</v>
      </c>
      <c r="DL39" s="9">
        <f ca="1">IF(OR(INDIRECT(CONCATENATE("'2018-04 (Д)'!O",TEXT(MATCH($C39,'2018-04 (Д)'!$C$2:$C$100,0)+1,0)))="Н/Д",INDIRECT(CONCATENATE("'2018-03 (Д)'!O",TEXT(MATCH($C39,'2018-03 (Д)'!$C$2:$C$100,0)+1,0)))="Н/Д",AND(INDIRECT(CONCATENATE("'2018-04 (Д)'!O",TEXT(MATCH($C39,'2018-04 (Д)'!$C$2:$C$100,0)+1,0)))="Н/Д",INDIRECT(CONCATENATE("'2018-03 (Д)'!O",TEXT(MATCH($C39,'2018-03 (Д)'!$C$2:$C$100,0)+1,0))))),"Н/Д",((INDIRECT(CONCATENATE("'2018-04 (Д)'!O",TEXT(MATCH($C39,'2018-04 (Д)'!$C$2:$C$100,0)+1,0)))-INDIRECT(CONCATENATE("'2018-03 (Д)'!O",TEXT(MATCH($C39,'2018-03 (Д)'!$C$2:$C$100,0)+1,0))))/INDIRECT(CONCATENATE("'2018-03 (Д)'!O",TEXT(MATCH($C39,'2018-03 (Д)'!$C$2:$C$100,0)+1,0))))*100)</f>
        <v>-202.76778736655001</v>
      </c>
      <c r="DM39" s="9">
        <f ca="1">IF(OR(INDIRECT(CONCATENATE("'2018-05 (Д)'!O",TEXT(MATCH($C39,'2018-05 (Д)'!$C$2:$C$100,0)+1,0)))="Н/Д",INDIRECT(CONCATENATE("'2018-04 (Д)'!O",TEXT(MATCH($C39,'2018-04 (Д)'!$C$2:$C$100,0)+1,0)))="Н/Д",AND(INDIRECT(CONCATENATE("'2018-05 (Д)'!O",TEXT(MATCH($C39,'2018-05 (Д)'!$C$2:$C$100,0)+1,0)))="Н/Д",INDIRECT(CONCATENATE("'2018-04 (Д)'!O",TEXT(MATCH($C39,'2018-04 (Д)'!$C$2:$C$100,0)+1,0))))),"Н/Д",((INDIRECT(CONCATENATE("'2018-05 (Д)'!O",TEXT(MATCH($C39,'2018-05 (Д)'!$C$2:$C$100,0)+1,0)))-INDIRECT(CONCATENATE("'2018-04 (Д)'!O",TEXT(MATCH($C39,'2018-04 (Д)'!$C$2:$C$100,0)+1,0))))/INDIRECT(CONCATENATE("'2018-04 (Д)'!O",TEXT(MATCH($C39,'2018-04 (Д)'!$C$2:$C$100,0)+1,0))))*100)</f>
        <v>-110.72695940488373</v>
      </c>
      <c r="DN39" s="9">
        <f ca="1">IF(OR(INDIRECT(CONCATENATE("'2018-06 (Д)'!O",TEXT(MATCH($C39,'2018-06 (Д)'!$C$2:$C$100,0)+1,0)))="Н/Д",INDIRECT(CONCATENATE("'2018-05 (Д)'!O",TEXT(MATCH($C39,'2018-05 (Д)'!$C$2:$C$100,0)+1,0)))="Н/Д",AND(INDIRECT(CONCATENATE("'2018-06 (Д)'!O",TEXT(MATCH($C39,'2018-06 (Д)'!$C$2:$C$100,0)+1,0)))="Н/Д",INDIRECT(CONCATENATE("'2018-05 (Д)'!O",TEXT(MATCH($C39,'2018-05 (Д)'!$C$2:$C$100,0)+1,0))))),"Н/Д",((INDIRECT(CONCATENATE("'2018-06 (Д)'!O",TEXT(MATCH($C39,'2018-06 (Д)'!$C$2:$C$100,0)+1,0)))-INDIRECT(CONCATENATE("'2018-05 (Д)'!O",TEXT(MATCH($C39,'2018-05 (Д)'!$C$2:$C$100,0)+1,0))))/INDIRECT(CONCATENATE("'2018-05 (Д)'!O",TEXT(MATCH($C39,'2018-05 (Д)'!$C$2:$C$100,0)+1,0))))*100)</f>
        <v>-1267.7034440362247</v>
      </c>
      <c r="DO39" s="9">
        <f ca="1">IF(OR(INDIRECT(CONCATENATE("'2018-07 (Д)'!O",TEXT(MATCH($C39,'2018-07 (Д)'!$C$2:$C$100,0)+1,0)))="Н/Д",INDIRECT(CONCATENATE("'2018-06 (Д)'!O",TEXT(MATCH($C39,'2018-06 (Д)'!$C$2:$C$100,0)+1,0)))="Н/Д",AND(INDIRECT(CONCATENATE("'2018-07 (Д)'!O",TEXT(MATCH($C39,'2018-07 (Д)'!$C$2:$C$100,0)+1,0)))="Н/Д",INDIRECT(CONCATENATE("'2018-06 (Д)'!O",TEXT(MATCH($C39,'2018-06 (Д)'!$C$2:$C$100,0)+1,0))))),"Н/Д",((INDIRECT(CONCATENATE("'2018-07 (Д)'!O",TEXT(MATCH($C39,'2018-07 (Д)'!$C$2:$C$100,0)+1,0)))-INDIRECT(CONCATENATE("'2018-06 (Д)'!O",TEXT(MATCH($C39,'2018-06 (Д)'!$C$2:$C$100,0)+1,0))))/INDIRECT(CONCATENATE("'2018-06 (Д)'!O",TEXT(MATCH($C39,'2018-06 (Д)'!$C$2:$C$100,0)+1,0))))*100)</f>
        <v>-141.55945049956713</v>
      </c>
      <c r="DP39" s="9">
        <f ca="1">IF(OR(INDIRECT(CONCATENATE("'2018-08 (Д)'!O",TEXT(MATCH($C39,'2018-08 (Д)'!$C$2:$C$100,0)+1,0)))="Н/Д",INDIRECT(CONCATENATE("'2018-07 (Д)'!O",TEXT(MATCH($C39,'2018-07 (Д)'!$C$2:$C$100,0)+1,0)))="Н/Д",AND(INDIRECT(CONCATENATE("'2018-08 (Д)'!O",TEXT(MATCH($C39,'2018-08 (Д)'!$C$2:$C$100,0)+1,0)))="Н/Д",INDIRECT(CONCATENATE("'2018-07 (Д)'!O",TEXT(MATCH($C39,'2018-07 (Д)'!$C$2:$C$100,0)+1,0))))),"Н/Д",((INDIRECT(CONCATENATE("'2018-08 (Д)'!O",TEXT(MATCH($C39,'2018-08 (Д)'!$C$2:$C$100,0)+1,0)))-INDIRECT(CONCATENATE("'2018-07 (Д)'!O",TEXT(MATCH($C39,'2018-07 (Д)'!$C$2:$C$100,0)+1,0))))/INDIRECT(CONCATENATE("'2018-07 (Д)'!O",TEXT(MATCH($C39,'2018-07 (Д)'!$C$2:$C$100,0)+1,0))))*100)</f>
        <v>-123.17938863994333</v>
      </c>
      <c r="DQ39" s="9">
        <f ca="1">IF(OR(INDIRECT(CONCATENATE("'2018-09 (Д)'!O",TEXT(MATCH($C39,'2018-09 (Д)'!$C$2:$C$100,0)+1,0)))="Н/Д",INDIRECT(CONCATENATE("'2018-08 (Д)'!O",TEXT(MATCH($C39,'2018-08 (Д)'!$C$2:$C$100,0)+1,0)))="Н/Д",AND(INDIRECT(CONCATENATE("'2018-09 (Д)'!O",TEXT(MATCH($C39,'2018-09 (Д)'!$C$2:$C$100,0)+1,0)))="Н/Д",INDIRECT(CONCATENATE("'2018-08 (Д)'!O",TEXT(MATCH($C39,'2018-08 (Д)'!$C$2:$C$100,0)+1,0))))),"Н/Д",((INDIRECT(CONCATENATE("'2018-09 (Д)'!O",TEXT(MATCH($C39,'2018-09 (Д)'!$C$2:$C$100,0)+1,0)))-INDIRECT(CONCATENATE("'2018-08 (Д)'!O",TEXT(MATCH($C39,'2018-08 (Д)'!$C$2:$C$100,0)+1,0))))/INDIRECT(CONCATENATE("'2018-08 (Д)'!O",TEXT(MATCH($C39,'2018-08 (Д)'!$C$2:$C$100,0)+1,0))))*100)</f>
        <v>51.504271351051976</v>
      </c>
      <c r="DR39" s="9">
        <f ca="1">IF(OR(INDIRECT(CONCATENATE("'2018-10 (Д)'!O",TEXT(MATCH($C39,'2018-10 (Д)'!$C$2:$C$100,0)+1,0)))="Н/Д",INDIRECT(CONCATENATE("'2018-09 (Д)'!O",TEXT(MATCH($C39,'2018-09 (Д)'!$C$2:$C$100,0)+1,0)))="Н/Д",AND(INDIRECT(CONCATENATE("'2018-10 (Д)'!O",TEXT(MATCH($C39,'2018-10 (Д)'!$C$2:$C$100,0)+1,0)))="Н/Д",INDIRECT(CONCATENATE("'2018-09 (Д)'!O",TEXT(MATCH($C39,'2018-09 (Д)'!$C$2:$C$100,0)+1,0))))),"Н/Д",((INDIRECT(CONCATENATE("'2018-10 (Д)'!O",TEXT(MATCH($C39,'2018-10 (Д)'!$C$2:$C$100,0)+1,0)))-INDIRECT(CONCATENATE("'2018-09 (Д)'!O",TEXT(MATCH($C39,'2018-09 (Д)'!$C$2:$C$100,0)+1,0))))/INDIRECT(CONCATENATE("'2018-09 (Д)'!O",TEXT(MATCH($C39,'2018-09 (Д)'!$C$2:$C$100,0)+1,0))))*100)</f>
        <v>244.79499315880111</v>
      </c>
      <c r="DS39" s="9">
        <f ca="1">IF(OR(INDIRECT(CONCATENATE("'2018-11 (Д)'!O",TEXT(MATCH($C39,'2018-11 (Д)'!$C$2:$C$100,0)+1,0)))="Н/Д",INDIRECT(CONCATENATE("'2018-10 (Д)'!O",TEXT(MATCH($C39,'2018-10 (Д)'!$C$2:$C$100,0)+1,0)))="Н/Д",AND(INDIRECT(CONCATENATE("'2018-11 (Д)'!O",TEXT(MATCH($C39,'2018-11 (Д)'!$C$2:$C$100,0)+1,0)))="Н/Д",INDIRECT(CONCATENATE("'2018-10 (Д)'!O",TEXT(MATCH($C39,'2018-10 (Д)'!$C$2:$C$100,0)+1,0))))),"Н/Д",((INDIRECT(CONCATENATE("'2018-11 (Д)'!O",TEXT(MATCH($C39,'2018-11 (Д)'!$C$2:$C$100,0)+1,0)))-INDIRECT(CONCATENATE("'2018-10 (Д)'!O",TEXT(MATCH($C39,'2018-10 (Д)'!$C$2:$C$100,0)+1,0))))/INDIRECT(CONCATENATE("'2018-10 (Д)'!O",TEXT(MATCH($C39,'2018-10 (Д)'!$C$2:$C$100,0)+1,0))))*100)</f>
        <v>25.414095676711636</v>
      </c>
      <c r="DT39" s="9">
        <f ca="1">IF(OR(INDIRECT(CONCATENATE("'2018-12 (Д)'!O",TEXT(MATCH($C39,'2018-12 (Д)'!$C$2:$C$100,0)+1,0)))="Н/Д",INDIRECT(CONCATENATE("'2018-11 (Д)'!O",TEXT(MATCH($C39,'2018-11 (Д)'!$C$2:$C$100,0)+1,0)))="Н/Д",AND(INDIRECT(CONCATENATE("'2018-12 (Д)'!O",TEXT(MATCH($C39,'2018-12 (Д)'!$C$2:$C$100,0)+1,0)))="Н/Д",INDIRECT(CONCATENATE("'2018-11 (Д)'!O",TEXT(MATCH($C39,'2018-11 (Д)'!$C$2:$C$100,0)+1,0))))),"Н/Д",((INDIRECT(CONCATENATE("'2018-12 (Д)'!O",TEXT(MATCH($C39,'2018-12 (Д)'!$C$2:$C$100,0)+1,0)))-INDIRECT(CONCATENATE("'2018-11 (Д)'!O",TEXT(MATCH($C39,'2018-11 (Д)'!$C$2:$C$100,0)+1,0))))/INDIRECT(CONCATENATE("'2018-11 (Д)'!O",TEXT(MATCH($C39,'2018-11 (Д)'!$C$2:$C$100,0)+1,0))))*100)</f>
        <v>55.409716042403659</v>
      </c>
      <c r="DU39" s="9"/>
      <c r="DV39" s="9">
        <f ca="1">IF(OR(INDIRECT(CONCATENATE("'2018-03 (Д)'!P",TEXT(MATCH($C39,'2018-03 (Д)'!$C$2:$C$100,0)+1,0)))="Н/Д",INDIRECT(CONCATENATE("'2018-02 (Д)'!P",TEXT(MATCH($C39,'2018-02 (Д)'!$C$2:$C$100,0)+1,0)))="Н/Д",AND(INDIRECT(CONCATENATE("'2018-03 (Д)'!P",TEXT(MATCH($C39,'2018-03 (Д)'!$C$2:$C$100,0)+1,0)))="Н/Д",INDIRECT(CONCATENATE("'2018-02 (Д)'!P",TEXT(MATCH($C39,'2018-02 (Д)'!$C$2:$C$100,0)+1,0))))),"Н/Д",((INDIRECT(CONCATENATE("'2018-03 (Д)'!P",TEXT(MATCH($C39,'2018-03 (Д)'!$C$2:$C$100,0)+1,0)))-INDIRECT(CONCATENATE("'2018-02 (Д)'!P",TEXT(MATCH($C39,'2018-02 (Д)'!$C$2:$C$100,0)+1,0))))/INDIRECT(CONCATENATE("'2018-02 (Д)'!P",TEXT(MATCH($C39,'2018-02 (Д)'!$C$2:$C$100,0)+1,0))))*100)</f>
        <v>-48.441998627678466</v>
      </c>
      <c r="DW39" s="9">
        <f ca="1">IF(OR(INDIRECT(CONCATENATE("'2018-04 (Д)'!P",TEXT(MATCH($C39,'2018-04 (Д)'!$C$2:$C$100,0)+1,0)))="Н/Д",INDIRECT(CONCATENATE("'2018-03 (Д)'!P",TEXT(MATCH($C39,'2018-03 (Д)'!$C$2:$C$100,0)+1,0)))="Н/Д",AND(INDIRECT(CONCATENATE("'2018-04 (Д)'!P",TEXT(MATCH($C39,'2018-04 (Д)'!$C$2:$C$100,0)+1,0)))="Н/Д",INDIRECT(CONCATENATE("'2018-03 (Д)'!P",TEXT(MATCH($C39,'2018-03 (Д)'!$C$2:$C$100,0)+1,0))))),"Н/Д",((INDIRECT(CONCATENATE("'2018-04 (Д)'!P",TEXT(MATCH($C39,'2018-04 (Д)'!$C$2:$C$100,0)+1,0)))-INDIRECT(CONCATENATE("'2018-03 (Д)'!P",TEXT(MATCH($C39,'2018-03 (Д)'!$C$2:$C$100,0)+1,0))))/INDIRECT(CONCATENATE("'2018-03 (Д)'!P",TEXT(MATCH($C39,'2018-03 (Д)'!$C$2:$C$100,0)+1,0))))*100)</f>
        <v>57.755973483428654</v>
      </c>
      <c r="DX39" s="9">
        <f ca="1">IF(OR(INDIRECT(CONCATENATE("'2018-05 (Д)'!P",TEXT(MATCH($C39,'2018-05 (Д)'!$C$2:$C$100,0)+1,0)))="Н/Д",INDIRECT(CONCATENATE("'2018-04 (Д)'!P",TEXT(MATCH($C39,'2018-04 (Д)'!$C$2:$C$100,0)+1,0)))="Н/Д",AND(INDIRECT(CONCATENATE("'2018-05 (Д)'!P",TEXT(MATCH($C39,'2018-05 (Д)'!$C$2:$C$100,0)+1,0)))="Н/Д",INDIRECT(CONCATENATE("'2018-04 (Д)'!P",TEXT(MATCH($C39,'2018-04 (Д)'!$C$2:$C$100,0)+1,0))))),"Н/Д",((INDIRECT(CONCATENATE("'2018-05 (Д)'!P",TEXT(MATCH($C39,'2018-05 (Д)'!$C$2:$C$100,0)+1,0)))-INDIRECT(CONCATENATE("'2018-04 (Д)'!P",TEXT(MATCH($C39,'2018-04 (Д)'!$C$2:$C$100,0)+1,0))))/INDIRECT(CONCATENATE("'2018-04 (Д)'!P",TEXT(MATCH($C39,'2018-04 (Д)'!$C$2:$C$100,0)+1,0))))*100)</f>
        <v>73.169042693794566</v>
      </c>
      <c r="DY39" s="9">
        <f ca="1">IF(OR(INDIRECT(CONCATENATE("'2018-06 (Д)'!P",TEXT(MATCH($C39,'2018-06 (Д)'!$C$2:$C$100,0)+1,0)))="Н/Д",INDIRECT(CONCATENATE("'2018-05 (Д)'!P",TEXT(MATCH($C39,'2018-05 (Д)'!$C$2:$C$100,0)+1,0)))="Н/Д",AND(INDIRECT(CONCATENATE("'2018-06 (Д)'!P",TEXT(MATCH($C39,'2018-06 (Д)'!$C$2:$C$100,0)+1,0)))="Н/Д",INDIRECT(CONCATENATE("'2018-05 (Д)'!P",TEXT(MATCH($C39,'2018-05 (Д)'!$C$2:$C$100,0)+1,0))))),"Н/Д",((INDIRECT(CONCATENATE("'2018-06 (Д)'!P",TEXT(MATCH($C39,'2018-06 (Д)'!$C$2:$C$100,0)+1,0)))-INDIRECT(CONCATENATE("'2018-05 (Д)'!P",TEXT(MATCH($C39,'2018-05 (Д)'!$C$2:$C$100,0)+1,0))))/INDIRECT(CONCATENATE("'2018-05 (Д)'!P",TEXT(MATCH($C39,'2018-05 (Д)'!$C$2:$C$100,0)+1,0))))*100)</f>
        <v>-24.405406432427192</v>
      </c>
      <c r="DZ39" s="9">
        <f ca="1">IF(OR(INDIRECT(CONCATENATE("'2018-07 (Д)'!P",TEXT(MATCH($C39,'2018-07 (Д)'!$C$2:$C$100,0)+1,0)))="Н/Д",INDIRECT(CONCATENATE("'2018-06 (Д)'!P",TEXT(MATCH($C39,'2018-06 (Д)'!$C$2:$C$100,0)+1,0)))="Н/Д",AND(INDIRECT(CONCATENATE("'2018-07 (Д)'!P",TEXT(MATCH($C39,'2018-07 (Д)'!$C$2:$C$100,0)+1,0)))="Н/Д",INDIRECT(CONCATENATE("'2018-06 (Д)'!P",TEXT(MATCH($C39,'2018-06 (Д)'!$C$2:$C$100,0)+1,0))))),"Н/Д",((INDIRECT(CONCATENATE("'2018-07 (Д)'!P",TEXT(MATCH($C39,'2018-07 (Д)'!$C$2:$C$100,0)+1,0)))-INDIRECT(CONCATENATE("'2018-06 (Д)'!P",TEXT(MATCH($C39,'2018-06 (Д)'!$C$2:$C$100,0)+1,0))))/INDIRECT(CONCATENATE("'2018-06 (Д)'!P",TEXT(MATCH($C39,'2018-06 (Д)'!$C$2:$C$100,0)+1,0))))*100)</f>
        <v>-40.228451438513552</v>
      </c>
      <c r="EA39" s="9">
        <f ca="1">IF(OR(INDIRECT(CONCATENATE("'2018-08 (Д)'!P",TEXT(MATCH($C39,'2018-08 (Д)'!$C$2:$C$100,0)+1,0)))="Н/Д",INDIRECT(CONCATENATE("'2018-07 (Д)'!P",TEXT(MATCH($C39,'2018-07 (Д)'!$C$2:$C$100,0)+1,0)))="Н/Д",AND(INDIRECT(CONCATENATE("'2018-08 (Д)'!P",TEXT(MATCH($C39,'2018-08 (Д)'!$C$2:$C$100,0)+1,0)))="Н/Д",INDIRECT(CONCATENATE("'2018-07 (Д)'!P",TEXT(MATCH($C39,'2018-07 (Д)'!$C$2:$C$100,0)+1,0))))),"Н/Д",((INDIRECT(CONCATENATE("'2018-08 (Д)'!P",TEXT(MATCH($C39,'2018-08 (Д)'!$C$2:$C$100,0)+1,0)))-INDIRECT(CONCATENATE("'2018-07 (Д)'!P",TEXT(MATCH($C39,'2018-07 (Д)'!$C$2:$C$100,0)+1,0))))/INDIRECT(CONCATENATE("'2018-07 (Д)'!P",TEXT(MATCH($C39,'2018-07 (Д)'!$C$2:$C$100,0)+1,0))))*100)</f>
        <v>190.4478813057824</v>
      </c>
      <c r="EB39" s="9">
        <f ca="1">IF(OR(INDIRECT(CONCATENATE("'2018-09 (Д)'!P",TEXT(MATCH($C39,'2018-09 (Д)'!$C$2:$C$100,0)+1,0)))="Н/Д",INDIRECT(CONCATENATE("'2018-08 (Д)'!P",TEXT(MATCH($C39,'2018-08 (Д)'!$C$2:$C$100,0)+1,0)))="Н/Д",AND(INDIRECT(CONCATENATE("'2018-09 (Д)'!P",TEXT(MATCH($C39,'2018-09 (Д)'!$C$2:$C$100,0)+1,0)))="Н/Д",INDIRECT(CONCATENATE("'2018-08 (Д)'!P",TEXT(MATCH($C39,'2018-08 (Д)'!$C$2:$C$100,0)+1,0))))),"Н/Д",((INDIRECT(CONCATENATE("'2018-09 (Д)'!P",TEXT(MATCH($C39,'2018-09 (Д)'!$C$2:$C$100,0)+1,0)))-INDIRECT(CONCATENATE("'2018-08 (Д)'!P",TEXT(MATCH($C39,'2018-08 (Д)'!$C$2:$C$100,0)+1,0))))/INDIRECT(CONCATENATE("'2018-08 (Д)'!P",TEXT(MATCH($C39,'2018-08 (Д)'!$C$2:$C$100,0)+1,0))))*100)</f>
        <v>-31.419465902923243</v>
      </c>
      <c r="EC39" s="9">
        <f ca="1">IF(OR(INDIRECT(CONCATENATE("'2018-10 (Д)'!P",TEXT(MATCH($C39,'2018-10 (Д)'!$C$2:$C$100,0)+1,0)))="Н/Д",INDIRECT(CONCATENATE("'2018-09 (Д)'!P",TEXT(MATCH($C39,'2018-09 (Д)'!$C$2:$C$100,0)+1,0)))="Н/Д",AND(INDIRECT(CONCATENATE("'2018-10 (Д)'!P",TEXT(MATCH($C39,'2018-10 (Д)'!$C$2:$C$100,0)+1,0)))="Н/Д",INDIRECT(CONCATENATE("'2018-09 (Д)'!P",TEXT(MATCH($C39,'2018-09 (Д)'!$C$2:$C$100,0)+1,0))))),"Н/Д",((INDIRECT(CONCATENATE("'2018-10 (Д)'!P",TEXT(MATCH($C39,'2018-10 (Д)'!$C$2:$C$100,0)+1,0)))-INDIRECT(CONCATENATE("'2018-09 (Д)'!P",TEXT(MATCH($C39,'2018-09 (Д)'!$C$2:$C$100,0)+1,0))))/INDIRECT(CONCATENATE("'2018-09 (Д)'!P",TEXT(MATCH($C39,'2018-09 (Д)'!$C$2:$C$100,0)+1,0))))*100)</f>
        <v>-46.077482701724506</v>
      </c>
      <c r="ED39" s="9">
        <f ca="1">IF(OR(INDIRECT(CONCATENATE("'2018-11 (Д)'!P",TEXT(MATCH($C39,'2018-11 (Д)'!$C$2:$C$100,0)+1,0)))="Н/Д",INDIRECT(CONCATENATE("'2018-10 (Д)'!P",TEXT(MATCH($C39,'2018-10 (Д)'!$C$2:$C$100,0)+1,0)))="Н/Д",AND(INDIRECT(CONCATENATE("'2018-11 (Д)'!P",TEXT(MATCH($C39,'2018-11 (Д)'!$C$2:$C$100,0)+1,0)))="Н/Д",INDIRECT(CONCATENATE("'2018-10 (Д)'!P",TEXT(MATCH($C39,'2018-10 (Д)'!$C$2:$C$100,0)+1,0))))),"Н/Д",((INDIRECT(CONCATENATE("'2018-11 (Д)'!P",TEXT(MATCH($C39,'2018-11 (Д)'!$C$2:$C$100,0)+1,0)))-INDIRECT(CONCATENATE("'2018-10 (Д)'!P",TEXT(MATCH($C39,'2018-10 (Д)'!$C$2:$C$100,0)+1,0))))/INDIRECT(CONCATENATE("'2018-10 (Д)'!P",TEXT(MATCH($C39,'2018-10 (Д)'!$C$2:$C$100,0)+1,0))))*100)</f>
        <v>106.40881989310785</v>
      </c>
      <c r="EE39" s="9">
        <f ca="1">IF(OR(INDIRECT(CONCATENATE("'2018-12 (Д)'!P",TEXT(MATCH($C39,'2018-12 (Д)'!$C$2:$C$100,0)+1,0)))="Н/Д",INDIRECT(CONCATENATE("'2018-11 (Д)'!P",TEXT(MATCH($C39,'2018-11 (Д)'!$C$2:$C$100,0)+1,0)))="Н/Д",AND(INDIRECT(CONCATENATE("'2018-12 (Д)'!P",TEXT(MATCH($C39,'2018-12 (Д)'!$C$2:$C$100,0)+1,0)))="Н/Д",INDIRECT(CONCATENATE("'2018-11 (Д)'!P",TEXT(MATCH($C39,'2018-11 (Д)'!$C$2:$C$100,0)+1,0))))),"Н/Д",((INDIRECT(CONCATENATE("'2018-12 (Д)'!P",TEXT(MATCH($C39,'2018-12 (Д)'!$C$2:$C$100,0)+1,0)))-INDIRECT(CONCATENATE("'2018-11 (Д)'!P",TEXT(MATCH($C39,'2018-11 (Д)'!$C$2:$C$100,0)+1,0))))/INDIRECT(CONCATENATE("'2018-11 (Д)'!P",TEXT(MATCH($C39,'2018-11 (Д)'!$C$2:$C$100,0)+1,0))))*100)</f>
        <v>-60.585003322197075</v>
      </c>
      <c r="EF39" s="9"/>
      <c r="EG39" s="9">
        <f ca="1">IF(OR(INDIRECT(CONCATENATE("'2018-03 (Д)'!Q",TEXT(MATCH($C39,'2018-03 (Д)'!$C$2:$C$100,0)+1,0)))="Н/Д",INDIRECT(CONCATENATE("'2018-02 (Д)'!Q",TEXT(MATCH($C39,'2018-02 (Д)'!$C$2:$C$100,0)+1,0)))="Н/Д",AND(INDIRECT(CONCATENATE("'2018-03 (Д)'!Q",TEXT(MATCH($C39,'2018-03 (Д)'!$C$2:$C$100,0)+1,0)))="Н/Д",INDIRECT(CONCATENATE("'2018-02 (Д)'!Q",TEXT(MATCH($C39,'2018-02 (Д)'!$C$2:$C$100,0)+1,0))))),"Н/Д",((INDIRECT(CONCATENATE("'2018-03 (Д)'!Q",TEXT(MATCH($C39,'2018-03 (Д)'!$C$2:$C$100,0)+1,0)))-INDIRECT(CONCATENATE("'2018-02 (Д)'!Q",TEXT(MATCH($C39,'2018-02 (Д)'!$C$2:$C$100,0)+1,0))))/INDIRECT(CONCATENATE("'2018-02 (Д)'!Q",TEXT(MATCH($C39,'2018-02 (Д)'!$C$2:$C$100,0)+1,0))))*100)</f>
        <v>560.78899007551513</v>
      </c>
      <c r="EH39" s="9">
        <f ca="1">IF(OR(INDIRECT(CONCATENATE("'2018-04 (Д)'!Q",TEXT(MATCH($C39,'2018-04 (Д)'!$C$2:$C$100,0)+1,0)))="Н/Д",INDIRECT(CONCATENATE("'2018-03 (Д)'!Q",TEXT(MATCH($C39,'2018-03 (Д)'!$C$2:$C$100,0)+1,0)))="Н/Д",AND(INDIRECT(CONCATENATE("'2018-04 (Д)'!Q",TEXT(MATCH($C39,'2018-04 (Д)'!$C$2:$C$100,0)+1,0)))="Н/Д",INDIRECT(CONCATENATE("'2018-03 (Д)'!Q",TEXT(MATCH($C39,'2018-03 (Д)'!$C$2:$C$100,0)+1,0))))),"Н/Д",((INDIRECT(CONCATENATE("'2018-04 (Д)'!Q",TEXT(MATCH($C39,'2018-04 (Д)'!$C$2:$C$100,0)+1,0)))-INDIRECT(CONCATENATE("'2018-03 (Д)'!Q",TEXT(MATCH($C39,'2018-03 (Д)'!$C$2:$C$100,0)+1,0))))/INDIRECT(CONCATENATE("'2018-03 (Д)'!Q",TEXT(MATCH($C39,'2018-03 (Д)'!$C$2:$C$100,0)+1,0))))*100)</f>
        <v>70.601046698918637</v>
      </c>
      <c r="EI39" s="9">
        <f ca="1">IF(OR(INDIRECT(CONCATENATE("'2018-05 (Д)'!Q",TEXT(MATCH($C39,'2018-05 (Д)'!$C$2:$C$100,0)+1,0)))="Н/Д",INDIRECT(CONCATENATE("'2018-04 (Д)'!Q",TEXT(MATCH($C39,'2018-04 (Д)'!$C$2:$C$100,0)+1,0)))="Н/Д",AND(INDIRECT(CONCATENATE("'2018-05 (Д)'!Q",TEXT(MATCH($C39,'2018-05 (Д)'!$C$2:$C$100,0)+1,0)))="Н/Д",INDIRECT(CONCATENATE("'2018-04 (Д)'!Q",TEXT(MATCH($C39,'2018-04 (Д)'!$C$2:$C$100,0)+1,0))))),"Н/Д",((INDIRECT(CONCATENATE("'2018-05 (Д)'!Q",TEXT(MATCH($C39,'2018-05 (Д)'!$C$2:$C$100,0)+1,0)))-INDIRECT(CONCATENATE("'2018-04 (Д)'!Q",TEXT(MATCH($C39,'2018-04 (Д)'!$C$2:$C$100,0)+1,0))))/INDIRECT(CONCATENATE("'2018-04 (Д)'!Q",TEXT(MATCH($C39,'2018-04 (Д)'!$C$2:$C$100,0)+1,0))))*100)</f>
        <v>80.600269927292501</v>
      </c>
      <c r="EJ39" s="9">
        <f ca="1">IF(OR(INDIRECT(CONCATENATE("'2018-06 (Д)'!Q",TEXT(MATCH($C39,'2018-06 (Д)'!$C$2:$C$100,0)+1,0)))="Н/Д",INDIRECT(CONCATENATE("'2018-05 (Д)'!Q",TEXT(MATCH($C39,'2018-05 (Д)'!$C$2:$C$100,0)+1,0)))="Н/Д",AND(INDIRECT(CONCATENATE("'2018-06 (Д)'!Q",TEXT(MATCH($C39,'2018-06 (Д)'!$C$2:$C$100,0)+1,0)))="Н/Д",INDIRECT(CONCATENATE("'2018-05 (Д)'!Q",TEXT(MATCH($C39,'2018-05 (Д)'!$C$2:$C$100,0)+1,0))))),"Н/Д",((INDIRECT(CONCATENATE("'2018-06 (Д)'!Q",TEXT(MATCH($C39,'2018-06 (Д)'!$C$2:$C$100,0)+1,0)))-INDIRECT(CONCATENATE("'2018-05 (Д)'!Q",TEXT(MATCH($C39,'2018-05 (Д)'!$C$2:$C$100,0)+1,0))))/INDIRECT(CONCATENATE("'2018-05 (Д)'!Q",TEXT(MATCH($C39,'2018-05 (Д)'!$C$2:$C$100,0)+1,0))))*100)</f>
        <v>-96.292275332434684</v>
      </c>
      <c r="EK39" s="9">
        <f ca="1">IF(OR(INDIRECT(CONCATENATE("'2018-07 (Д)'!Q",TEXT(MATCH($C39,'2018-07 (Д)'!$C$2:$C$100,0)+1,0)))="Н/Д",INDIRECT(CONCATENATE("'2018-06 (Д)'!Q",TEXT(MATCH($C39,'2018-06 (Д)'!$C$2:$C$100,0)+1,0)))="Н/Д",AND(INDIRECT(CONCATENATE("'2018-07 (Д)'!Q",TEXT(MATCH($C39,'2018-07 (Д)'!$C$2:$C$100,0)+1,0)))="Н/Д",INDIRECT(CONCATENATE("'2018-06 (Д)'!Q",TEXT(MATCH($C39,'2018-06 (Д)'!$C$2:$C$100,0)+1,0))))),"Н/Д",((INDIRECT(CONCATENATE("'2018-07 (Д)'!Q",TEXT(MATCH($C39,'2018-07 (Д)'!$C$2:$C$100,0)+1,0)))-INDIRECT(CONCATENATE("'2018-06 (Д)'!Q",TEXT(MATCH($C39,'2018-06 (Д)'!$C$2:$C$100,0)+1,0))))/INDIRECT(CONCATENATE("'2018-06 (Д)'!Q",TEXT(MATCH($C39,'2018-06 (Д)'!$C$2:$C$100,0)+1,0))))*100)</f>
        <v>-32.718108674429189</v>
      </c>
      <c r="EL39" s="9">
        <f ca="1">IF(OR(INDIRECT(CONCATENATE("'2018-08 (Д)'!Q",TEXT(MATCH($C39,'2018-08 (Д)'!$C$2:$C$100,0)+1,0)))="Н/Д",INDIRECT(CONCATENATE("'2018-07 (Д)'!Q",TEXT(MATCH($C39,'2018-07 (Д)'!$C$2:$C$100,0)+1,0)))="Н/Д",AND(INDIRECT(CONCATENATE("'2018-08 (Д)'!Q",TEXT(MATCH($C39,'2018-08 (Д)'!$C$2:$C$100,0)+1,0)))="Н/Д",INDIRECT(CONCATENATE("'2018-07 (Д)'!Q",TEXT(MATCH($C39,'2018-07 (Д)'!$C$2:$C$100,0)+1,0))))),"Н/Д",((INDIRECT(CONCATENATE("'2018-08 (Д)'!Q",TEXT(MATCH($C39,'2018-08 (Д)'!$C$2:$C$100,0)+1,0)))-INDIRECT(CONCATENATE("'2018-07 (Д)'!Q",TEXT(MATCH($C39,'2018-07 (Д)'!$C$2:$C$100,0)+1,0))))/INDIRECT(CONCATENATE("'2018-07 (Д)'!Q",TEXT(MATCH($C39,'2018-07 (Д)'!$C$2:$C$100,0)+1,0))))*100)</f>
        <v>3591.2228147819214</v>
      </c>
      <c r="EM39" s="9">
        <f ca="1">IF(OR(INDIRECT(CONCATENATE("'2018-09 (Д)'!Q",TEXT(MATCH($C39,'2018-09 (Д)'!$C$2:$C$100,0)+1,0)))="Н/Д",INDIRECT(CONCATENATE("'2018-08 (Д)'!Q",TEXT(MATCH($C39,'2018-08 (Д)'!$C$2:$C$100,0)+1,0)))="Н/Д",AND(INDIRECT(CONCATENATE("'2018-09 (Д)'!Q",TEXT(MATCH($C39,'2018-09 (Д)'!$C$2:$C$100,0)+1,0)))="Н/Д",INDIRECT(CONCATENATE("'2018-08 (Д)'!Q",TEXT(MATCH($C39,'2018-08 (Д)'!$C$2:$C$100,0)+1,0))))),"Н/Д",((INDIRECT(CONCATENATE("'2018-09 (Д)'!Q",TEXT(MATCH($C39,'2018-09 (Д)'!$C$2:$C$100,0)+1,0)))-INDIRECT(CONCATENATE("'2018-08 (Д)'!Q",TEXT(MATCH($C39,'2018-08 (Д)'!$C$2:$C$100,0)+1,0))))/INDIRECT(CONCATENATE("'2018-08 (Д)'!Q",TEXT(MATCH($C39,'2018-08 (Д)'!$C$2:$C$100,0)+1,0))))*100)</f>
        <v>-94.844392000568106</v>
      </c>
      <c r="EN39" s="9">
        <f ca="1">IF(OR(INDIRECT(CONCATENATE("'2018-10 (Д)'!Q",TEXT(MATCH($C39,'2018-10 (Д)'!$C$2:$C$100,0)+1,0)))="Н/Д",INDIRECT(CONCATENATE("'2018-09 (Д)'!Q",TEXT(MATCH($C39,'2018-09 (Д)'!$C$2:$C$100,0)+1,0)))="Н/Д",AND(INDIRECT(CONCATENATE("'2018-10 (Д)'!Q",TEXT(MATCH($C39,'2018-10 (Д)'!$C$2:$C$100,0)+1,0)))="Н/Д",INDIRECT(CONCATENATE("'2018-09 (Д)'!Q",TEXT(MATCH($C39,'2018-09 (Д)'!$C$2:$C$100,0)+1,0))))),"Н/Д",((INDIRECT(CONCATENATE("'2018-10 (Д)'!Q",TEXT(MATCH($C39,'2018-10 (Д)'!$C$2:$C$100,0)+1,0)))-INDIRECT(CONCATENATE("'2018-09 (Д)'!Q",TEXT(MATCH($C39,'2018-09 (Д)'!$C$2:$C$100,0)+1,0))))/INDIRECT(CONCATENATE("'2018-09 (Д)'!Q",TEXT(MATCH($C39,'2018-09 (Д)'!$C$2:$C$100,0)+1,0))))*100)</f>
        <v>-106.26966062429733</v>
      </c>
      <c r="EO39" s="9">
        <f ca="1">IF(OR(INDIRECT(CONCATENATE("'2018-11 (Д)'!Q",TEXT(MATCH($C39,'2018-11 (Д)'!$C$2:$C$100,0)+1,0)))="Н/Д",INDIRECT(CONCATENATE("'2018-10 (Д)'!Q",TEXT(MATCH($C39,'2018-10 (Д)'!$C$2:$C$100,0)+1,0)))="Н/Д",AND(INDIRECT(CONCATENATE("'2018-11 (Д)'!Q",TEXT(MATCH($C39,'2018-11 (Д)'!$C$2:$C$100,0)+1,0)))="Н/Д",INDIRECT(CONCATENATE("'2018-10 (Д)'!Q",TEXT(MATCH($C39,'2018-10 (Д)'!$C$2:$C$100,0)+1,0))))),"Н/Д",((INDIRECT(CONCATENATE("'2018-11 (Д)'!Q",TEXT(MATCH($C39,'2018-11 (Д)'!$C$2:$C$100,0)+1,0)))-INDIRECT(CONCATENATE("'2018-10 (Д)'!Q",TEXT(MATCH($C39,'2018-10 (Д)'!$C$2:$C$100,0)+1,0))))/INDIRECT(CONCATENATE("'2018-10 (Д)'!Q",TEXT(MATCH($C39,'2018-10 (Д)'!$C$2:$C$100,0)+1,0))))*100)</f>
        <v>-32067.289289091725</v>
      </c>
      <c r="EP39" s="9">
        <f ca="1">IF(OR(INDIRECT(CONCATENATE("'2018-12 (Д)'!Q",TEXT(MATCH($C39,'2018-12 (Д)'!$C$2:$C$100,0)+1,0)))="Н/Д",INDIRECT(CONCATENATE("'2018-11 (Д)'!Q",TEXT(MATCH($C39,'2018-11 (Д)'!$C$2:$C$100,0)+1,0)))="Н/Д",AND(INDIRECT(CONCATENATE("'2018-12 (Д)'!Q",TEXT(MATCH($C39,'2018-12 (Д)'!$C$2:$C$100,0)+1,0)))="Н/Д",INDIRECT(CONCATENATE("'2018-11 (Д)'!Q",TEXT(MATCH($C39,'2018-11 (Д)'!$C$2:$C$100,0)+1,0))))),"Н/Д",((INDIRECT(CONCATENATE("'2018-12 (Д)'!Q",TEXT(MATCH($C39,'2018-12 (Д)'!$C$2:$C$100,0)+1,0)))-INDIRECT(CONCATENATE("'2018-11 (Д)'!Q",TEXT(MATCH($C39,'2018-11 (Д)'!$C$2:$C$100,0)+1,0))))/INDIRECT(CONCATENATE("'2018-11 (Д)'!Q",TEXT(MATCH($C39,'2018-11 (Д)'!$C$2:$C$100,0)+1,0))))*100)</f>
        <v>-95.307568267023754</v>
      </c>
      <c r="EQ39" s="9"/>
      <c r="ER39" s="9">
        <f ca="1">IF(OR(INDIRECT(CONCATENATE("'2018-03 (Д)'!R",TEXT(MATCH($C39,'2018-03 (Д)'!$C$2:$C$100,0)+1,0)))="Н/Д",INDIRECT(CONCATENATE("'2018-02 (Д)'!R",TEXT(MATCH($C39,'2018-02 (Д)'!$C$2:$C$100,0)+1,0)))="Н/Д",AND(INDIRECT(CONCATENATE("'2018-03 (Д)'!R",TEXT(MATCH($C39,'2018-03 (Д)'!$C$2:$C$100,0)+1,0)))="Н/Д",INDIRECT(CONCATENATE("'2018-02 (Д)'!R",TEXT(MATCH($C39,'2018-02 (Д)'!$C$2:$C$100,0)+1,0))))),"Н/Д",((INDIRECT(CONCATENATE("'2018-03 (Д)'!R",TEXT(MATCH($C39,'2018-03 (Д)'!$C$2:$C$100,0)+1,0)))-INDIRECT(CONCATENATE("'2018-02 (Д)'!R",TEXT(MATCH($C39,'2018-02 (Д)'!$C$2:$C$100,0)+1,0))))/INDIRECT(CONCATENATE("'2018-02 (Д)'!R",TEXT(MATCH($C39,'2018-02 (Д)'!$C$2:$C$100,0)+1,0))))*100)</f>
        <v>54.029509946855946</v>
      </c>
      <c r="ES39" s="9">
        <f ca="1">IF(OR(INDIRECT(CONCATENATE("'2018-04 (Д)'!R",TEXT(MATCH($C39,'2018-04 (Д)'!$C$2:$C$100,0)+1,0)))="Н/Д",INDIRECT(CONCATENATE("'2018-03 (Д)'!R",TEXT(MATCH($C39,'2018-03 (Д)'!$C$2:$C$100,0)+1,0)))="Н/Д",AND(INDIRECT(CONCATENATE("'2018-04 (Д)'!R",TEXT(MATCH($C39,'2018-04 (Д)'!$C$2:$C$100,0)+1,0)))="Н/Д",INDIRECT(CONCATENATE("'2018-03 (Д)'!R",TEXT(MATCH($C39,'2018-03 (Д)'!$C$2:$C$100,0)+1,0))))),"Н/Д",((INDIRECT(CONCATENATE("'2018-04 (Д)'!R",TEXT(MATCH($C39,'2018-04 (Д)'!$C$2:$C$100,0)+1,0)))-INDIRECT(CONCATENATE("'2018-03 (Д)'!R",TEXT(MATCH($C39,'2018-03 (Д)'!$C$2:$C$100,0)+1,0))))/INDIRECT(CONCATENATE("'2018-03 (Д)'!R",TEXT(MATCH($C39,'2018-03 (Д)'!$C$2:$C$100,0)+1,0))))*100)</f>
        <v>256.58388411663992</v>
      </c>
      <c r="ET39" s="9">
        <f ca="1">IF(OR(INDIRECT(CONCATENATE("'2018-05 (Д)'!R",TEXT(MATCH($C39,'2018-05 (Д)'!$C$2:$C$100,0)+1,0)))="Н/Д",INDIRECT(CONCATENATE("'2018-04 (Д)'!R",TEXT(MATCH($C39,'2018-04 (Д)'!$C$2:$C$100,0)+1,0)))="Н/Д",AND(INDIRECT(CONCATENATE("'2018-05 (Д)'!R",TEXT(MATCH($C39,'2018-05 (Д)'!$C$2:$C$100,0)+1,0)))="Н/Д",INDIRECT(CONCATENATE("'2018-04 (Д)'!R",TEXT(MATCH($C39,'2018-04 (Д)'!$C$2:$C$100,0)+1,0))))),"Н/Д",((INDIRECT(CONCATENATE("'2018-05 (Д)'!R",TEXT(MATCH($C39,'2018-05 (Д)'!$C$2:$C$100,0)+1,0)))-INDIRECT(CONCATENATE("'2018-04 (Д)'!R",TEXT(MATCH($C39,'2018-04 (Д)'!$C$2:$C$100,0)+1,0))))/INDIRECT(CONCATENATE("'2018-04 (Д)'!R",TEXT(MATCH($C39,'2018-04 (Д)'!$C$2:$C$100,0)+1,0))))*100)</f>
        <v>-69.695040117730002</v>
      </c>
      <c r="EU39" s="9">
        <f ca="1">IF(OR(INDIRECT(CONCATENATE("'2018-06 (Д)'!R",TEXT(MATCH($C39,'2018-06 (Д)'!$C$2:$C$100,0)+1,0)))="Н/Д",INDIRECT(CONCATENATE("'2018-05 (Д)'!R",TEXT(MATCH($C39,'2018-05 (Д)'!$C$2:$C$100,0)+1,0)))="Н/Д",AND(INDIRECT(CONCATENATE("'2018-06 (Д)'!R",TEXT(MATCH($C39,'2018-06 (Д)'!$C$2:$C$100,0)+1,0)))="Н/Д",INDIRECT(CONCATENATE("'2018-05 (Д)'!R",TEXT(MATCH($C39,'2018-05 (Д)'!$C$2:$C$100,0)+1,0))))),"Н/Д",((INDIRECT(CONCATENATE("'2018-06 (Д)'!R",TEXT(MATCH($C39,'2018-06 (Д)'!$C$2:$C$100,0)+1,0)))-INDIRECT(CONCATENATE("'2018-05 (Д)'!R",TEXT(MATCH($C39,'2018-05 (Д)'!$C$2:$C$100,0)+1,0))))/INDIRECT(CONCATENATE("'2018-05 (Д)'!R",TEXT(MATCH($C39,'2018-05 (Д)'!$C$2:$C$100,0)+1,0))))*100)</f>
        <v>38.126784599804196</v>
      </c>
      <c r="EV39" s="9">
        <f ca="1">IF(OR(INDIRECT(CONCATENATE("'2018-07 (Д)'!R",TEXT(MATCH($C39,'2018-07 (Д)'!$C$2:$C$100,0)+1,0)))="Н/Д",INDIRECT(CONCATENATE("'2018-06 (Д)'!R",TEXT(MATCH($C39,'2018-06 (Д)'!$C$2:$C$100,0)+1,0)))="Н/Д",AND(INDIRECT(CONCATENATE("'2018-07 (Д)'!R",TEXT(MATCH($C39,'2018-07 (Д)'!$C$2:$C$100,0)+1,0)))="Н/Д",INDIRECT(CONCATENATE("'2018-06 (Д)'!R",TEXT(MATCH($C39,'2018-06 (Д)'!$C$2:$C$100,0)+1,0))))),"Н/Д",((INDIRECT(CONCATENATE("'2018-07 (Д)'!R",TEXT(MATCH($C39,'2018-07 (Д)'!$C$2:$C$100,0)+1,0)))-INDIRECT(CONCATENATE("'2018-06 (Д)'!R",TEXT(MATCH($C39,'2018-06 (Д)'!$C$2:$C$100,0)+1,0))))/INDIRECT(CONCATENATE("'2018-06 (Д)'!R",TEXT(MATCH($C39,'2018-06 (Д)'!$C$2:$C$100,0)+1,0))))*100)</f>
        <v>-30.021899862575957</v>
      </c>
      <c r="EW39" s="9">
        <f ca="1">IF(OR(INDIRECT(CONCATENATE("'2018-08 (Д)'!R",TEXT(MATCH($C39,'2018-08 (Д)'!$C$2:$C$100,0)+1,0)))="Н/Д",INDIRECT(CONCATENATE("'2018-07 (Д)'!R",TEXT(MATCH($C39,'2018-07 (Д)'!$C$2:$C$100,0)+1,0)))="Н/Д",AND(INDIRECT(CONCATENATE("'2018-08 (Д)'!R",TEXT(MATCH($C39,'2018-08 (Д)'!$C$2:$C$100,0)+1,0)))="Н/Д",INDIRECT(CONCATENATE("'2018-07 (Д)'!R",TEXT(MATCH($C39,'2018-07 (Д)'!$C$2:$C$100,0)+1,0))))),"Н/Д",((INDIRECT(CONCATENATE("'2018-08 (Д)'!R",TEXT(MATCH($C39,'2018-08 (Д)'!$C$2:$C$100,0)+1,0)))-INDIRECT(CONCATENATE("'2018-07 (Д)'!R",TEXT(MATCH($C39,'2018-07 (Д)'!$C$2:$C$100,0)+1,0))))/INDIRECT(CONCATENATE("'2018-07 (Д)'!R",TEXT(MATCH($C39,'2018-07 (Д)'!$C$2:$C$100,0)+1,0))))*100)</f>
        <v>5.3477924732732429</v>
      </c>
      <c r="EX39" s="9">
        <f ca="1">IF(OR(INDIRECT(CONCATENATE("'2018-09 (Д)'!R",TEXT(MATCH($C39,'2018-09 (Д)'!$C$2:$C$100,0)+1,0)))="Н/Д",INDIRECT(CONCATENATE("'2018-08 (Д)'!R",TEXT(MATCH($C39,'2018-08 (Д)'!$C$2:$C$100,0)+1,0)))="Н/Д",AND(INDIRECT(CONCATENATE("'2018-09 (Д)'!R",TEXT(MATCH($C39,'2018-09 (Д)'!$C$2:$C$100,0)+1,0)))="Н/Д",INDIRECT(CONCATENATE("'2018-08 (Д)'!R",TEXT(MATCH($C39,'2018-08 (Д)'!$C$2:$C$100,0)+1,0))))),"Н/Д",((INDIRECT(CONCATENATE("'2018-09 (Д)'!R",TEXT(MATCH($C39,'2018-09 (Д)'!$C$2:$C$100,0)+1,0)))-INDIRECT(CONCATENATE("'2018-08 (Д)'!R",TEXT(MATCH($C39,'2018-08 (Д)'!$C$2:$C$100,0)+1,0))))/INDIRECT(CONCATENATE("'2018-08 (Д)'!R",TEXT(MATCH($C39,'2018-08 (Д)'!$C$2:$C$100,0)+1,0))))*100)</f>
        <v>77.545157303142091</v>
      </c>
      <c r="EY39" s="9">
        <f ca="1">IF(OR(INDIRECT(CONCATENATE("'2018-10 (Д)'!R",TEXT(MATCH($C39,'2018-10 (Д)'!$C$2:$C$100,0)+1,0)))="Н/Д",INDIRECT(CONCATENATE("'2018-09 (Д)'!R",TEXT(MATCH($C39,'2018-09 (Д)'!$C$2:$C$100,0)+1,0)))="Н/Д",AND(INDIRECT(CONCATENATE("'2018-10 (Д)'!R",TEXT(MATCH($C39,'2018-10 (Д)'!$C$2:$C$100,0)+1,0)))="Н/Д",INDIRECT(CONCATENATE("'2018-09 (Д)'!R",TEXT(MATCH($C39,'2018-09 (Д)'!$C$2:$C$100,0)+1,0))))),"Н/Д",((INDIRECT(CONCATENATE("'2018-10 (Д)'!R",TEXT(MATCH($C39,'2018-10 (Д)'!$C$2:$C$100,0)+1,0)))-INDIRECT(CONCATENATE("'2018-09 (Д)'!R",TEXT(MATCH($C39,'2018-09 (Д)'!$C$2:$C$100,0)+1,0))))/INDIRECT(CONCATENATE("'2018-09 (Д)'!R",TEXT(MATCH($C39,'2018-09 (Д)'!$C$2:$C$100,0)+1,0))))*100)</f>
        <v>-46.913502137773257</v>
      </c>
      <c r="EZ39" s="9">
        <f ca="1">IF(OR(INDIRECT(CONCATENATE("'2018-11 (Д)'!R",TEXT(MATCH($C39,'2018-11 (Д)'!$C$2:$C$100,0)+1,0)))="Н/Д",INDIRECT(CONCATENATE("'2018-10 (Д)'!R",TEXT(MATCH($C39,'2018-10 (Д)'!$C$2:$C$100,0)+1,0)))="Н/Д",AND(INDIRECT(CONCATENATE("'2018-11 (Д)'!R",TEXT(MATCH($C39,'2018-11 (Д)'!$C$2:$C$100,0)+1,0)))="Н/Д",INDIRECT(CONCATENATE("'2018-10 (Д)'!R",TEXT(MATCH($C39,'2018-10 (Д)'!$C$2:$C$100,0)+1,0))))),"Н/Д",((INDIRECT(CONCATENATE("'2018-11 (Д)'!R",TEXT(MATCH($C39,'2018-11 (Д)'!$C$2:$C$100,0)+1,0)))-INDIRECT(CONCATENATE("'2018-10 (Д)'!R",TEXT(MATCH($C39,'2018-10 (Д)'!$C$2:$C$100,0)+1,0))))/INDIRECT(CONCATENATE("'2018-10 (Д)'!R",TEXT(MATCH($C39,'2018-10 (Д)'!$C$2:$C$100,0)+1,0))))*100)</f>
        <v>-12.810517659482604</v>
      </c>
      <c r="FA39" s="9">
        <f ca="1">IF(OR(INDIRECT(CONCATENATE("'2018-12 (Д)'!R",TEXT(MATCH($C39,'2018-12 (Д)'!$C$2:$C$100,0)+1,0)))="Н/Д",INDIRECT(CONCATENATE("'2018-11 (Д)'!R",TEXT(MATCH($C39,'2018-11 (Д)'!$C$2:$C$100,0)+1,0)))="Н/Д",AND(INDIRECT(CONCATENATE("'2018-12 (Д)'!R",TEXT(MATCH($C39,'2018-12 (Д)'!$C$2:$C$100,0)+1,0)))="Н/Д",INDIRECT(CONCATENATE("'2018-11 (Д)'!R",TEXT(MATCH($C39,'2018-11 (Д)'!$C$2:$C$100,0)+1,0))))),"Н/Д",((INDIRECT(CONCATENATE("'2018-12 (Д)'!R",TEXT(MATCH($C39,'2018-12 (Д)'!$C$2:$C$100,0)+1,0)))-INDIRECT(CONCATENATE("'2018-11 (Д)'!R",TEXT(MATCH($C39,'2018-11 (Д)'!$C$2:$C$100,0)+1,0))))/INDIRECT(CONCATENATE("'2018-11 (Д)'!R",TEXT(MATCH($C39,'2018-11 (Д)'!$C$2:$C$100,0)+1,0))))*100)</f>
        <v>17.535939683745241</v>
      </c>
      <c r="FB39" s="9"/>
      <c r="FC39" s="9">
        <f ca="1">IF(OR(INDIRECT(CONCATENATE("'2018-03 (Д)'!S",TEXT(MATCH($C39,'2018-03 (Д)'!$C$2:$C$100,0)+1,0)))="Н/Д",INDIRECT(CONCATENATE("'2018-02 (Д)'!S",TEXT(MATCH($C39,'2018-02 (Д)'!$C$2:$C$100,0)+1,0)))="Н/Д",AND(INDIRECT(CONCATENATE("'2018-03 (Д)'!S",TEXT(MATCH($C39,'2018-03 (Д)'!$C$2:$C$100,0)+1,0)))="Н/Д",INDIRECT(CONCATENATE("'2018-02 (Д)'!S",TEXT(MATCH($C39,'2018-02 (Д)'!$C$2:$C$100,0)+1,0))))),"Н/Д",((INDIRECT(CONCATENATE("'2018-03 (Д)'!S",TEXT(MATCH($C39,'2018-03 (Д)'!$C$2:$C$100,0)+1,0)))-INDIRECT(CONCATENATE("'2018-02 (Д)'!S",TEXT(MATCH($C39,'2018-02 (Д)'!$C$2:$C$100,0)+1,0))))/INDIRECT(CONCATENATE("'2018-02 (Д)'!S",TEXT(MATCH($C39,'2018-02 (Д)'!$C$2:$C$100,0)+1,0))))*100)</f>
        <v>46.778981695771108</v>
      </c>
      <c r="FD39" s="9">
        <f ca="1">IF(OR(INDIRECT(CONCATENATE("'2018-04 (Д)'!S",TEXT(MATCH($C39,'2018-04 (Д)'!$C$2:$C$100,0)+1,0)))="Н/Д",INDIRECT(CONCATENATE("'2018-03 (Д)'!S",TEXT(MATCH($C39,'2018-03 (Д)'!$C$2:$C$100,0)+1,0)))="Н/Д",AND(INDIRECT(CONCATENATE("'2018-04 (Д)'!S",TEXT(MATCH($C39,'2018-04 (Д)'!$C$2:$C$100,0)+1,0)))="Н/Д",INDIRECT(CONCATENATE("'2018-03 (Д)'!S",TEXT(MATCH($C39,'2018-03 (Д)'!$C$2:$C$100,0)+1,0))))),"Н/Д",((INDIRECT(CONCATENATE("'2018-04 (Д)'!S",TEXT(MATCH($C39,'2018-04 (Д)'!$C$2:$C$100,0)+1,0)))-INDIRECT(CONCATENATE("'2018-03 (Д)'!S",TEXT(MATCH($C39,'2018-03 (Д)'!$C$2:$C$100,0)+1,0))))/INDIRECT(CONCATENATE("'2018-03 (Д)'!S",TEXT(MATCH($C39,'2018-03 (Д)'!$C$2:$C$100,0)+1,0))))*100)</f>
        <v>38.396423372782948</v>
      </c>
      <c r="FE39" s="9">
        <f ca="1">IF(OR(INDIRECT(CONCATENATE("'2018-05 (Д)'!S",TEXT(MATCH($C39,'2018-05 (Д)'!$C$2:$C$100,0)+1,0)))="Н/Д",INDIRECT(CONCATENATE("'2018-04 (Д)'!S",TEXT(MATCH($C39,'2018-04 (Д)'!$C$2:$C$100,0)+1,0)))="Н/Д",AND(INDIRECT(CONCATENATE("'2018-05 (Д)'!S",TEXT(MATCH($C39,'2018-05 (Д)'!$C$2:$C$100,0)+1,0)))="Н/Д",INDIRECT(CONCATENATE("'2018-04 (Д)'!S",TEXT(MATCH($C39,'2018-04 (Д)'!$C$2:$C$100,0)+1,0))))),"Н/Д",((INDIRECT(CONCATENATE("'2018-05 (Д)'!S",TEXT(MATCH($C39,'2018-05 (Д)'!$C$2:$C$100,0)+1,0)))-INDIRECT(CONCATENATE("'2018-04 (Д)'!S",TEXT(MATCH($C39,'2018-04 (Д)'!$C$2:$C$100,0)+1,0))))/INDIRECT(CONCATENATE("'2018-04 (Д)'!S",TEXT(MATCH($C39,'2018-04 (Д)'!$C$2:$C$100,0)+1,0))))*100)</f>
        <v>48.59831346385856</v>
      </c>
      <c r="FF39" s="9">
        <f ca="1">IF(OR(INDIRECT(CONCATENATE("'2018-06 (Д)'!S",TEXT(MATCH($C39,'2018-06 (Д)'!$C$2:$C$100,0)+1,0)))="Н/Д",INDIRECT(CONCATENATE("'2018-05 (Д)'!S",TEXT(MATCH($C39,'2018-05 (Д)'!$C$2:$C$100,0)+1,0)))="Н/Д",AND(INDIRECT(CONCATENATE("'2018-06 (Д)'!S",TEXT(MATCH($C39,'2018-06 (Д)'!$C$2:$C$100,0)+1,0)))="Н/Д",INDIRECT(CONCATENATE("'2018-05 (Д)'!S",TEXT(MATCH($C39,'2018-05 (Д)'!$C$2:$C$100,0)+1,0))))),"Н/Д",((INDIRECT(CONCATENATE("'2018-06 (Д)'!S",TEXT(MATCH($C39,'2018-06 (Д)'!$C$2:$C$100,0)+1,0)))-INDIRECT(CONCATENATE("'2018-05 (Д)'!S",TEXT(MATCH($C39,'2018-05 (Д)'!$C$2:$C$100,0)+1,0))))/INDIRECT(CONCATENATE("'2018-05 (Д)'!S",TEXT(MATCH($C39,'2018-05 (Д)'!$C$2:$C$100,0)+1,0))))*100)</f>
        <v>-57.928229278778772</v>
      </c>
      <c r="FG39" s="9">
        <f ca="1">IF(OR(INDIRECT(CONCATENATE("'2018-07 (Д)'!S",TEXT(MATCH($C39,'2018-07 (Д)'!$C$2:$C$100,0)+1,0)))="Н/Д",INDIRECT(CONCATENATE("'2018-06 (Д)'!S",TEXT(MATCH($C39,'2018-06 (Д)'!$C$2:$C$100,0)+1,0)))="Н/Д",AND(INDIRECT(CONCATENATE("'2018-07 (Д)'!S",TEXT(MATCH($C39,'2018-07 (Д)'!$C$2:$C$100,0)+1,0)))="Н/Д",INDIRECT(CONCATENATE("'2018-06 (Д)'!S",TEXT(MATCH($C39,'2018-06 (Д)'!$C$2:$C$100,0)+1,0))))),"Н/Д",((INDIRECT(CONCATENATE("'2018-07 (Д)'!S",TEXT(MATCH($C39,'2018-07 (Д)'!$C$2:$C$100,0)+1,0)))-INDIRECT(CONCATENATE("'2018-06 (Д)'!S",TEXT(MATCH($C39,'2018-06 (Д)'!$C$2:$C$100,0)+1,0))))/INDIRECT(CONCATENATE("'2018-06 (Д)'!S",TEXT(MATCH($C39,'2018-06 (Д)'!$C$2:$C$100,0)+1,0))))*100)</f>
        <v>17.177016318303558</v>
      </c>
      <c r="FH39" s="9">
        <f ca="1">IF(OR(INDIRECT(CONCATENATE("'2018-08 (Д)'!S",TEXT(MATCH($C39,'2018-08 (Д)'!$C$2:$C$100,0)+1,0)))="Н/Д",INDIRECT(CONCATENATE("'2018-07 (Д)'!S",TEXT(MATCH($C39,'2018-07 (Д)'!$C$2:$C$100,0)+1,0)))="Н/Д",AND(INDIRECT(CONCATENATE("'2018-08 (Д)'!S",TEXT(MATCH($C39,'2018-08 (Д)'!$C$2:$C$100,0)+1,0)))="Н/Д",INDIRECT(CONCATENATE("'2018-07 (Д)'!S",TEXT(MATCH($C39,'2018-07 (Д)'!$C$2:$C$100,0)+1,0))))),"Н/Д",((INDIRECT(CONCATENATE("'2018-08 (Д)'!S",TEXT(MATCH($C39,'2018-08 (Д)'!$C$2:$C$100,0)+1,0)))-INDIRECT(CONCATENATE("'2018-07 (Д)'!S",TEXT(MATCH($C39,'2018-07 (Д)'!$C$2:$C$100,0)+1,0))))/INDIRECT(CONCATENATE("'2018-07 (Д)'!S",TEXT(MATCH($C39,'2018-07 (Д)'!$C$2:$C$100,0)+1,0))))*100)</f>
        <v>12.259885008718602</v>
      </c>
      <c r="FI39" s="9">
        <f ca="1">IF(OR(INDIRECT(CONCATENATE("'2018-09 (Д)'!S",TEXT(MATCH($C39,'2018-09 (Д)'!$C$2:$C$100,0)+1,0)))="Н/Д",INDIRECT(CONCATENATE("'2018-08 (Д)'!S",TEXT(MATCH($C39,'2018-08 (Д)'!$C$2:$C$100,0)+1,0)))="Н/Д",AND(INDIRECT(CONCATENATE("'2018-09 (Д)'!S",TEXT(MATCH($C39,'2018-09 (Д)'!$C$2:$C$100,0)+1,0)))="Н/Д",INDIRECT(CONCATENATE("'2018-08 (Д)'!S",TEXT(MATCH($C39,'2018-08 (Д)'!$C$2:$C$100,0)+1,0))))),"Н/Д",((INDIRECT(CONCATENATE("'2018-09 (Д)'!S",TEXT(MATCH($C39,'2018-09 (Д)'!$C$2:$C$100,0)+1,0)))-INDIRECT(CONCATENATE("'2018-08 (Д)'!S",TEXT(MATCH($C39,'2018-08 (Д)'!$C$2:$C$100,0)+1,0))))/INDIRECT(CONCATENATE("'2018-08 (Д)'!S",TEXT(MATCH($C39,'2018-08 (Д)'!$C$2:$C$100,0)+1,0))))*100)</f>
        <v>3.345851301981372</v>
      </c>
      <c r="FJ39" s="9">
        <f ca="1">IF(OR(INDIRECT(CONCATENATE("'2018-10 (Д)'!S",TEXT(MATCH($C39,'2018-10 (Д)'!$C$2:$C$100,0)+1,0)))="Н/Д",INDIRECT(CONCATENATE("'2018-09 (Д)'!S",TEXT(MATCH($C39,'2018-09 (Д)'!$C$2:$C$100,0)+1,0)))="Н/Д",AND(INDIRECT(CONCATENATE("'2018-10 (Д)'!S",TEXT(MATCH($C39,'2018-10 (Д)'!$C$2:$C$100,0)+1,0)))="Н/Д",INDIRECT(CONCATENATE("'2018-09 (Д)'!S",TEXT(MATCH($C39,'2018-09 (Д)'!$C$2:$C$100,0)+1,0))))),"Н/Д",((INDIRECT(CONCATENATE("'2018-10 (Д)'!S",TEXT(MATCH($C39,'2018-10 (Д)'!$C$2:$C$100,0)+1,0)))-INDIRECT(CONCATENATE("'2018-09 (Д)'!S",TEXT(MATCH($C39,'2018-09 (Д)'!$C$2:$C$100,0)+1,0))))/INDIRECT(CONCATENATE("'2018-09 (Д)'!S",TEXT(MATCH($C39,'2018-09 (Д)'!$C$2:$C$100,0)+1,0))))*100)</f>
        <v>2.8451396269348141E-2</v>
      </c>
      <c r="FK39" s="9">
        <f ca="1">IF(OR(INDIRECT(CONCATENATE("'2018-11 (Д)'!S",TEXT(MATCH($C39,'2018-11 (Д)'!$C$2:$C$100,0)+1,0)))="Н/Д",INDIRECT(CONCATENATE("'2018-10 (Д)'!S",TEXT(MATCH($C39,'2018-10 (Д)'!$C$2:$C$100,0)+1,0)))="Н/Д",AND(INDIRECT(CONCATENATE("'2018-11 (Д)'!S",TEXT(MATCH($C39,'2018-11 (Д)'!$C$2:$C$100,0)+1,0)))="Н/Д",INDIRECT(CONCATENATE("'2018-10 (Д)'!S",TEXT(MATCH($C39,'2018-10 (Д)'!$C$2:$C$100,0)+1,0))))),"Н/Д",((INDIRECT(CONCATENATE("'2018-11 (Д)'!S",TEXT(MATCH($C39,'2018-11 (Д)'!$C$2:$C$100,0)+1,0)))-INDIRECT(CONCATENATE("'2018-10 (Д)'!S",TEXT(MATCH($C39,'2018-10 (Д)'!$C$2:$C$100,0)+1,0))))/INDIRECT(CONCATENATE("'2018-10 (Д)'!S",TEXT(MATCH($C39,'2018-10 (Д)'!$C$2:$C$100,0)+1,0))))*100)</f>
        <v>-9.6100721133589921</v>
      </c>
      <c r="FL39" s="9">
        <f ca="1">IF(OR(INDIRECT(CONCATENATE("'2018-12 (Д)'!S",TEXT(MATCH($C39,'2018-12 (Д)'!$C$2:$C$100,0)+1,0)))="Н/Д",INDIRECT(CONCATENATE("'2018-11 (Д)'!S",TEXT(MATCH($C39,'2018-11 (Д)'!$C$2:$C$100,0)+1,0)))="Н/Д",AND(INDIRECT(CONCATENATE("'2018-12 (Д)'!S",TEXT(MATCH($C39,'2018-12 (Д)'!$C$2:$C$100,0)+1,0)))="Н/Д",INDIRECT(CONCATENATE("'2018-11 (Д)'!S",TEXT(MATCH($C39,'2018-11 (Д)'!$C$2:$C$100,0)+1,0))))),"Н/Д",((INDIRECT(CONCATENATE("'2018-12 (Д)'!S",TEXT(MATCH($C39,'2018-12 (Д)'!$C$2:$C$100,0)+1,0)))-INDIRECT(CONCATENATE("'2018-11 (Д)'!S",TEXT(MATCH($C39,'2018-11 (Д)'!$C$2:$C$100,0)+1,0))))/INDIRECT(CONCATENATE("'2018-11 (Д)'!S",TEXT(MATCH($C39,'2018-11 (Д)'!$C$2:$C$100,0)+1,0))))*100)</f>
        <v>89.172095426363555</v>
      </c>
      <c r="FM39" s="9"/>
      <c r="FN39" s="9">
        <f ca="1">IF(OR(INDIRECT(CONCATENATE("'2018-03 (Д)'!T",TEXT(MATCH($C39,'2018-03 (Д)'!$C$2:$C$100,0)+1,0)))="Н/Д",INDIRECT(CONCATENATE("'2018-02 (Д)'!T",TEXT(MATCH($C39,'2018-02 (Д)'!$C$2:$C$100,0)+1,0)))="Н/Д",AND(INDIRECT(CONCATENATE("'2018-03 (Д)'!T",TEXT(MATCH($C39,'2018-03 (Д)'!$C$2:$C$100,0)+1,0)))="Н/Д",INDIRECT(CONCATENATE("'2018-02 (Д)'!T",TEXT(MATCH($C39,'2018-02 (Д)'!$C$2:$C$100,0)+1,0))))),"Н/Д",((INDIRECT(CONCATENATE("'2018-03 (Д)'!T",TEXT(MATCH($C39,'2018-03 (Д)'!$C$2:$C$100,0)+1,0)))-INDIRECT(CONCATENATE("'2018-02 (Д)'!T",TEXT(MATCH($C39,'2018-02 (Д)'!$C$2:$C$100,0)+1,0))))/INDIRECT(CONCATENATE("'2018-02 (Д)'!T",TEXT(MATCH($C39,'2018-02 (Д)'!$C$2:$C$100,0)+1,0))))*100)</f>
        <v>18.374055401468738</v>
      </c>
      <c r="FO39" s="9">
        <f ca="1">IF(OR(INDIRECT(CONCATENATE("'2018-04 (Д)'!T",TEXT(MATCH($C39,'2018-04 (Д)'!$C$2:$C$100,0)+1,0)))="Н/Д",INDIRECT(CONCATENATE("'2018-03 (Д)'!T",TEXT(MATCH($C39,'2018-03 (Д)'!$C$2:$C$100,0)+1,0)))="Н/Д",AND(INDIRECT(CONCATENATE("'2018-04 (Д)'!T",TEXT(MATCH($C39,'2018-04 (Д)'!$C$2:$C$100,0)+1,0)))="Н/Д",INDIRECT(CONCATENATE("'2018-03 (Д)'!T",TEXT(MATCH($C39,'2018-03 (Д)'!$C$2:$C$100,0)+1,0))))),"Н/Д",((INDIRECT(CONCATENATE("'2018-04 (Д)'!T",TEXT(MATCH($C39,'2018-04 (Д)'!$C$2:$C$100,0)+1,0)))-INDIRECT(CONCATENATE("'2018-03 (Д)'!T",TEXT(MATCH($C39,'2018-03 (Д)'!$C$2:$C$100,0)+1,0))))/INDIRECT(CONCATENATE("'2018-03 (Д)'!T",TEXT(MATCH($C39,'2018-03 (Д)'!$C$2:$C$100,0)+1,0))))*100)</f>
        <v>68.621881366464592</v>
      </c>
      <c r="FP39" s="9">
        <f ca="1">IF(OR(INDIRECT(CONCATENATE("'2018-05 (Д)'!T",TEXT(MATCH($C39,'2018-05 (Д)'!$C$2:$C$100,0)+1,0)))="Н/Д",INDIRECT(CONCATENATE("'2018-04 (Д)'!T",TEXT(MATCH($C39,'2018-04 (Д)'!$C$2:$C$100,0)+1,0)))="Н/Д",AND(INDIRECT(CONCATENATE("'2018-05 (Д)'!T",TEXT(MATCH($C39,'2018-05 (Д)'!$C$2:$C$100,0)+1,0)))="Н/Д",INDIRECT(CONCATENATE("'2018-04 (Д)'!T",TEXT(MATCH($C39,'2018-04 (Д)'!$C$2:$C$100,0)+1,0))))),"Н/Д",((INDIRECT(CONCATENATE("'2018-05 (Д)'!T",TEXT(MATCH($C39,'2018-05 (Д)'!$C$2:$C$100,0)+1,0)))-INDIRECT(CONCATENATE("'2018-04 (Д)'!T",TEXT(MATCH($C39,'2018-04 (Д)'!$C$2:$C$100,0)+1,0))))/INDIRECT(CONCATENATE("'2018-04 (Д)'!T",TEXT(MATCH($C39,'2018-04 (Д)'!$C$2:$C$100,0)+1,0))))*100)</f>
        <v>-22.711630034581521</v>
      </c>
      <c r="FQ39" s="9">
        <f ca="1">IF(OR(INDIRECT(CONCATENATE("'2018-06 (Д)'!T",TEXT(MATCH($C39,'2018-06 (Д)'!$C$2:$C$100,0)+1,0)))="Н/Д",INDIRECT(CONCATENATE("'2018-05 (Д)'!T",TEXT(MATCH($C39,'2018-05 (Д)'!$C$2:$C$100,0)+1,0)))="Н/Д",AND(INDIRECT(CONCATENATE("'2018-06 (Д)'!T",TEXT(MATCH($C39,'2018-06 (Д)'!$C$2:$C$100,0)+1,0)))="Н/Д",INDIRECT(CONCATENATE("'2018-05 (Д)'!T",TEXT(MATCH($C39,'2018-05 (Д)'!$C$2:$C$100,0)+1,0))))),"Н/Д",((INDIRECT(CONCATENATE("'2018-06 (Д)'!T",TEXT(MATCH($C39,'2018-06 (Д)'!$C$2:$C$100,0)+1,0)))-INDIRECT(CONCATENATE("'2018-05 (Д)'!T",TEXT(MATCH($C39,'2018-05 (Д)'!$C$2:$C$100,0)+1,0))))/INDIRECT(CONCATENATE("'2018-05 (Д)'!T",TEXT(MATCH($C39,'2018-05 (Д)'!$C$2:$C$100,0)+1,0))))*100)</f>
        <v>-16.217803118573517</v>
      </c>
      <c r="FR39" s="9">
        <f ca="1">IF(OR(INDIRECT(CONCATENATE("'2018-07 (Д)'!T",TEXT(MATCH($C39,'2018-07 (Д)'!$C$2:$C$100,0)+1,0)))="Н/Д",INDIRECT(CONCATENATE("'2018-06 (Д)'!T",TEXT(MATCH($C39,'2018-06 (Д)'!$C$2:$C$100,0)+1,0)))="Н/Д",AND(INDIRECT(CONCATENATE("'2018-07 (Д)'!T",TEXT(MATCH($C39,'2018-07 (Д)'!$C$2:$C$100,0)+1,0)))="Н/Д",INDIRECT(CONCATENATE("'2018-06 (Д)'!T",TEXT(MATCH($C39,'2018-06 (Д)'!$C$2:$C$100,0)+1,0))))),"Н/Д",((INDIRECT(CONCATENATE("'2018-07 (Д)'!T",TEXT(MATCH($C39,'2018-07 (Д)'!$C$2:$C$100,0)+1,0)))-INDIRECT(CONCATENATE("'2018-06 (Д)'!T",TEXT(MATCH($C39,'2018-06 (Д)'!$C$2:$C$100,0)+1,0))))/INDIRECT(CONCATENATE("'2018-06 (Д)'!T",TEXT(MATCH($C39,'2018-06 (Д)'!$C$2:$C$100,0)+1,0))))*100)</f>
        <v>20.715793473879867</v>
      </c>
      <c r="FS39" s="9">
        <f ca="1">IF(OR(INDIRECT(CONCATENATE("'2018-08 (Д)'!T",TEXT(MATCH($C39,'2018-08 (Д)'!$C$2:$C$100,0)+1,0)))="Н/Д",INDIRECT(CONCATENATE("'2018-07 (Д)'!T",TEXT(MATCH($C39,'2018-07 (Д)'!$C$2:$C$100,0)+1,0)))="Н/Д",AND(INDIRECT(CONCATENATE("'2018-08 (Д)'!T",TEXT(MATCH($C39,'2018-08 (Д)'!$C$2:$C$100,0)+1,0)))="Н/Д",INDIRECT(CONCATENATE("'2018-07 (Д)'!T",TEXT(MATCH($C39,'2018-07 (Д)'!$C$2:$C$100,0)+1,0))))),"Н/Д",((INDIRECT(CONCATENATE("'2018-08 (Д)'!T",TEXT(MATCH($C39,'2018-08 (Д)'!$C$2:$C$100,0)+1,0)))-INDIRECT(CONCATENATE("'2018-07 (Д)'!T",TEXT(MATCH($C39,'2018-07 (Д)'!$C$2:$C$100,0)+1,0))))/INDIRECT(CONCATENATE("'2018-07 (Д)'!T",TEXT(MATCH($C39,'2018-07 (Д)'!$C$2:$C$100,0)+1,0))))*100)</f>
        <v>2.2729195245533291</v>
      </c>
      <c r="FT39" s="9">
        <f ca="1">IF(OR(INDIRECT(CONCATENATE("'2018-09 (Д)'!T",TEXT(MATCH($C39,'2018-09 (Д)'!$C$2:$C$100,0)+1,0)))="Н/Д",INDIRECT(CONCATENATE("'2018-08 (Д)'!T",TEXT(MATCH($C39,'2018-08 (Д)'!$C$2:$C$100,0)+1,0)))="Н/Д",AND(INDIRECT(CONCATENATE("'2018-09 (Д)'!T",TEXT(MATCH($C39,'2018-09 (Д)'!$C$2:$C$100,0)+1,0)))="Н/Д",INDIRECT(CONCATENATE("'2018-08 (Д)'!T",TEXT(MATCH($C39,'2018-08 (Д)'!$C$2:$C$100,0)+1,0))))),"Н/Д",((INDIRECT(CONCATENATE("'2018-09 (Д)'!T",TEXT(MATCH($C39,'2018-09 (Д)'!$C$2:$C$100,0)+1,0)))-INDIRECT(CONCATENATE("'2018-08 (Д)'!T",TEXT(MATCH($C39,'2018-08 (Д)'!$C$2:$C$100,0)+1,0))))/INDIRECT(CONCATENATE("'2018-08 (Д)'!T",TEXT(MATCH($C39,'2018-08 (Д)'!$C$2:$C$100,0)+1,0))))*100)</f>
        <v>11.993750638818797</v>
      </c>
      <c r="FU39" s="9">
        <f ca="1">IF(OR(INDIRECT(CONCATENATE("'2018-10 (Д)'!T",TEXT(MATCH($C39,'2018-10 (Д)'!$C$2:$C$100,0)+1,0)))="Н/Д",INDIRECT(CONCATENATE("'2018-09 (Д)'!T",TEXT(MATCH($C39,'2018-09 (Д)'!$C$2:$C$100,0)+1,0)))="Н/Д",AND(INDIRECT(CONCATENATE("'2018-10 (Д)'!T",TEXT(MATCH($C39,'2018-10 (Д)'!$C$2:$C$100,0)+1,0)))="Н/Д",INDIRECT(CONCATENATE("'2018-09 (Д)'!T",TEXT(MATCH($C39,'2018-09 (Д)'!$C$2:$C$100,0)+1,0))))),"Н/Д",((INDIRECT(CONCATENATE("'2018-10 (Д)'!T",TEXT(MATCH($C39,'2018-10 (Д)'!$C$2:$C$100,0)+1,0)))-INDIRECT(CONCATENATE("'2018-09 (Д)'!T",TEXT(MATCH($C39,'2018-09 (Д)'!$C$2:$C$100,0)+1,0))))/INDIRECT(CONCATENATE("'2018-09 (Д)'!T",TEXT(MATCH($C39,'2018-09 (Д)'!$C$2:$C$100,0)+1,0))))*100)</f>
        <v>-29.502925368850548</v>
      </c>
      <c r="FV39" s="9">
        <f ca="1">IF(OR(INDIRECT(CONCATENATE("'2018-11 (Д)'!T",TEXT(MATCH($C39,'2018-11 (Д)'!$C$2:$C$100,0)+1,0)))="Н/Д",INDIRECT(CONCATENATE("'2018-10 (Д)'!T",TEXT(MATCH($C39,'2018-10 (Д)'!$C$2:$C$100,0)+1,0)))="Н/Д",AND(INDIRECT(CONCATENATE("'2018-11 (Д)'!T",TEXT(MATCH($C39,'2018-11 (Д)'!$C$2:$C$100,0)+1,0)))="Н/Д",INDIRECT(CONCATENATE("'2018-10 (Д)'!T",TEXT(MATCH($C39,'2018-10 (Д)'!$C$2:$C$100,0)+1,0))))),"Н/Д",((INDIRECT(CONCATENATE("'2018-11 (Д)'!T",TEXT(MATCH($C39,'2018-11 (Д)'!$C$2:$C$100,0)+1,0)))-INDIRECT(CONCATENATE("'2018-10 (Д)'!T",TEXT(MATCH($C39,'2018-10 (Д)'!$C$2:$C$100,0)+1,0))))/INDIRECT(CONCATENATE("'2018-10 (Д)'!T",TEXT(MATCH($C39,'2018-10 (Д)'!$C$2:$C$100,0)+1,0))))*100)</f>
        <v>23.578996658402428</v>
      </c>
      <c r="FW39" s="9">
        <f ca="1">IF(OR(INDIRECT(CONCATENATE("'2018-12 (Д)'!T",TEXT(MATCH($C39,'2018-12 (Д)'!$C$2:$C$100,0)+1,0)))="Н/Д",INDIRECT(CONCATENATE("'2018-11 (Д)'!T",TEXT(MATCH($C39,'2018-11 (Д)'!$C$2:$C$100,0)+1,0)))="Н/Д",AND(INDIRECT(CONCATENATE("'2018-12 (Д)'!T",TEXT(MATCH($C39,'2018-12 (Д)'!$C$2:$C$100,0)+1,0)))="Н/Д",INDIRECT(CONCATENATE("'2018-11 (Д)'!T",TEXT(MATCH($C39,'2018-11 (Д)'!$C$2:$C$100,0)+1,0))))),"Н/Д",((INDIRECT(CONCATENATE("'2018-12 (Д)'!T",TEXT(MATCH($C39,'2018-12 (Д)'!$C$2:$C$100,0)+1,0)))-INDIRECT(CONCATENATE("'2018-11 (Д)'!T",TEXT(MATCH($C39,'2018-11 (Д)'!$C$2:$C$100,0)+1,0))))/INDIRECT(CONCATENATE("'2018-11 (Д)'!T",TEXT(MATCH($C39,'2018-11 (Д)'!$C$2:$C$100,0)+1,0))))*100)</f>
        <v>-16.979118187347289</v>
      </c>
      <c r="FX39" s="9"/>
      <c r="FY39" s="9">
        <f ca="1">IF(OR(INDIRECT(CONCATENATE("'2018-03 (Д)'!U",TEXT(MATCH($C39,'2018-03 (Д)'!$C$2:$C$100,0)+1,0)))="Н/Д",INDIRECT(CONCATENATE("'2018-02 (Д)'!U",TEXT(MATCH($C39,'2018-02 (Д)'!$C$2:$C$100,0)+1,0)))="Н/Д",AND(INDIRECT(CONCATENATE("'2018-03 (Д)'!U",TEXT(MATCH($C39,'2018-03 (Д)'!$C$2:$C$100,0)+1,0)))="Н/Д",INDIRECT(CONCATENATE("'2018-02 (Д)'!U",TEXT(MATCH($C39,'2018-02 (Д)'!$C$2:$C$100,0)+1,0))))),"Н/Д",((INDIRECT(CONCATENATE("'2018-03 (Д)'!U",TEXT(MATCH($C39,'2018-03 (Д)'!$C$2:$C$100,0)+1,0)))-INDIRECT(CONCATENATE("'2018-02 (Д)'!U",TEXT(MATCH($C39,'2018-02 (Д)'!$C$2:$C$100,0)+1,0))))/INDIRECT(CONCATENATE("'2018-02 (Д)'!U",TEXT(MATCH($C39,'2018-02 (Д)'!$C$2:$C$100,0)+1,0))))*100)</f>
        <v>-70.175017739526623</v>
      </c>
      <c r="FZ39" s="9">
        <f ca="1">IF(OR(INDIRECT(CONCATENATE("'2018-04 (Д)'!U",TEXT(MATCH($C39,'2018-04 (Д)'!$C$2:$C$100,0)+1,0)))="Н/Д",INDIRECT(CONCATENATE("'2018-03 (Д)'!U",TEXT(MATCH($C39,'2018-03 (Д)'!$C$2:$C$100,0)+1,0)))="Н/Д",AND(INDIRECT(CONCATENATE("'2018-04 (Д)'!U",TEXT(MATCH($C39,'2018-04 (Д)'!$C$2:$C$100,0)+1,0)))="Н/Д",INDIRECT(CONCATENATE("'2018-03 (Д)'!U",TEXT(MATCH($C39,'2018-03 (Д)'!$C$2:$C$100,0)+1,0))))),"Н/Д",((INDIRECT(CONCATENATE("'2018-04 (Д)'!U",TEXT(MATCH($C39,'2018-04 (Д)'!$C$2:$C$100,0)+1,0)))-INDIRECT(CONCATENATE("'2018-03 (Д)'!U",TEXT(MATCH($C39,'2018-03 (Д)'!$C$2:$C$100,0)+1,0))))/INDIRECT(CONCATENATE("'2018-03 (Д)'!U",TEXT(MATCH($C39,'2018-03 (Д)'!$C$2:$C$100,0)+1,0))))*100)</f>
        <v>102.34418811125346</v>
      </c>
      <c r="GA39" s="9">
        <f ca="1">IF(OR(INDIRECT(CONCATENATE("'2018-05 (Д)'!U",TEXT(MATCH($C39,'2018-05 (Д)'!$C$2:$C$100,0)+1,0)))="Н/Д",INDIRECT(CONCATENATE("'2018-04 (Д)'!U",TEXT(MATCH($C39,'2018-04 (Д)'!$C$2:$C$100,0)+1,0)))="Н/Д",AND(INDIRECT(CONCATENATE("'2018-05 (Д)'!U",TEXT(MATCH($C39,'2018-05 (Д)'!$C$2:$C$100,0)+1,0)))="Н/Д",INDIRECT(CONCATENATE("'2018-04 (Д)'!U",TEXT(MATCH($C39,'2018-04 (Д)'!$C$2:$C$100,0)+1,0))))),"Н/Д",((INDIRECT(CONCATENATE("'2018-05 (Д)'!U",TEXT(MATCH($C39,'2018-05 (Д)'!$C$2:$C$100,0)+1,0)))-INDIRECT(CONCATENATE("'2018-04 (Д)'!U",TEXT(MATCH($C39,'2018-04 (Д)'!$C$2:$C$100,0)+1,0))))/INDIRECT(CONCATENATE("'2018-04 (Д)'!U",TEXT(MATCH($C39,'2018-04 (Д)'!$C$2:$C$100,0)+1,0))))*100)</f>
        <v>28.094173985105776</v>
      </c>
      <c r="GB39" s="9">
        <f ca="1">IF(OR(INDIRECT(CONCATENATE("'2018-06 (Д)'!U",TEXT(MATCH($C39,'2018-06 (Д)'!$C$2:$C$100,0)+1,0)))="Н/Д",INDIRECT(CONCATENATE("'2018-05 (Д)'!U",TEXT(MATCH($C39,'2018-05 (Д)'!$C$2:$C$100,0)+1,0)))="Н/Д",AND(INDIRECT(CONCATENATE("'2018-06 (Д)'!U",TEXT(MATCH($C39,'2018-06 (Д)'!$C$2:$C$100,0)+1,0)))="Н/Д",INDIRECT(CONCATENATE("'2018-05 (Д)'!U",TEXT(MATCH($C39,'2018-05 (Д)'!$C$2:$C$100,0)+1,0))))),"Н/Д",((INDIRECT(CONCATENATE("'2018-06 (Д)'!U",TEXT(MATCH($C39,'2018-06 (Д)'!$C$2:$C$100,0)+1,0)))-INDIRECT(CONCATENATE("'2018-05 (Д)'!U",TEXT(MATCH($C39,'2018-05 (Д)'!$C$2:$C$100,0)+1,0))))/INDIRECT(CONCATENATE("'2018-05 (Д)'!U",TEXT(MATCH($C39,'2018-05 (Д)'!$C$2:$C$100,0)+1,0))))*100)</f>
        <v>-22.857857419968671</v>
      </c>
      <c r="GC39" s="9">
        <f ca="1">IF(OR(INDIRECT(CONCATENATE("'2018-07 (Д)'!U",TEXT(MATCH($C39,'2018-07 (Д)'!$C$2:$C$100,0)+1,0)))="Н/Д",INDIRECT(CONCATENATE("'2018-06 (Д)'!U",TEXT(MATCH($C39,'2018-06 (Д)'!$C$2:$C$100,0)+1,0)))="Н/Д",AND(INDIRECT(CONCATENATE("'2018-07 (Д)'!U",TEXT(MATCH($C39,'2018-07 (Д)'!$C$2:$C$100,0)+1,0)))="Н/Д",INDIRECT(CONCATENATE("'2018-06 (Д)'!U",TEXT(MATCH($C39,'2018-06 (Д)'!$C$2:$C$100,0)+1,0))))),"Н/Д",((INDIRECT(CONCATENATE("'2018-07 (Д)'!U",TEXT(MATCH($C39,'2018-07 (Д)'!$C$2:$C$100,0)+1,0)))-INDIRECT(CONCATENATE("'2018-06 (Д)'!U",TEXT(MATCH($C39,'2018-06 (Д)'!$C$2:$C$100,0)+1,0))))/INDIRECT(CONCATENATE("'2018-06 (Д)'!U",TEXT(MATCH($C39,'2018-06 (Д)'!$C$2:$C$100,0)+1,0))))*100)</f>
        <v>-10.311670464604882</v>
      </c>
      <c r="GD39" s="9">
        <f ca="1">IF(OR(INDIRECT(CONCATENATE("'2018-08 (Д)'!U",TEXT(MATCH($C39,'2018-08 (Д)'!$C$2:$C$100,0)+1,0)))="Н/Д",INDIRECT(CONCATENATE("'2018-07 (Д)'!U",TEXT(MATCH($C39,'2018-07 (Д)'!$C$2:$C$100,0)+1,0)))="Н/Д",AND(INDIRECT(CONCATENATE("'2018-08 (Д)'!U",TEXT(MATCH($C39,'2018-08 (Д)'!$C$2:$C$100,0)+1,0)))="Н/Д",INDIRECT(CONCATENATE("'2018-07 (Д)'!U",TEXT(MATCH($C39,'2018-07 (Д)'!$C$2:$C$100,0)+1,0))))),"Н/Д",((INDIRECT(CONCATENATE("'2018-08 (Д)'!U",TEXT(MATCH($C39,'2018-08 (Д)'!$C$2:$C$100,0)+1,0)))-INDIRECT(CONCATENATE("'2018-07 (Д)'!U",TEXT(MATCH($C39,'2018-07 (Д)'!$C$2:$C$100,0)+1,0))))/INDIRECT(CONCATENATE("'2018-07 (Д)'!U",TEXT(MATCH($C39,'2018-07 (Д)'!$C$2:$C$100,0)+1,0))))*100)</f>
        <v>94.682985538340745</v>
      </c>
      <c r="GE39" s="9">
        <f ca="1">IF(OR(INDIRECT(CONCATENATE("'2018-09 (Д)'!U",TEXT(MATCH($C39,'2018-09 (Д)'!$C$2:$C$100,0)+1,0)))="Н/Д",INDIRECT(CONCATENATE("'2018-08 (Д)'!U",TEXT(MATCH($C39,'2018-08 (Д)'!$C$2:$C$100,0)+1,0)))="Н/Д",AND(INDIRECT(CONCATENATE("'2018-09 (Д)'!U",TEXT(MATCH($C39,'2018-09 (Д)'!$C$2:$C$100,0)+1,0)))="Н/Д",INDIRECT(CONCATENATE("'2018-08 (Д)'!U",TEXT(MATCH($C39,'2018-08 (Д)'!$C$2:$C$100,0)+1,0))))),"Н/Д",((INDIRECT(CONCATENATE("'2018-09 (Д)'!U",TEXT(MATCH($C39,'2018-09 (Д)'!$C$2:$C$100,0)+1,0)))-INDIRECT(CONCATENATE("'2018-08 (Д)'!U",TEXT(MATCH($C39,'2018-08 (Д)'!$C$2:$C$100,0)+1,0))))/INDIRECT(CONCATENATE("'2018-08 (Д)'!U",TEXT(MATCH($C39,'2018-08 (Д)'!$C$2:$C$100,0)+1,0))))*100)</f>
        <v>-48.129459566280509</v>
      </c>
      <c r="GF39" s="9">
        <f ca="1">IF(OR(INDIRECT(CONCATENATE("'2018-10 (Д)'!U",TEXT(MATCH($C39,'2018-10 (Д)'!$C$2:$C$100,0)+1,0)))="Н/Д",INDIRECT(CONCATENATE("'2018-09 (Д)'!U",TEXT(MATCH($C39,'2018-09 (Д)'!$C$2:$C$100,0)+1,0)))="Н/Д",AND(INDIRECT(CONCATENATE("'2018-10 (Д)'!U",TEXT(MATCH($C39,'2018-10 (Д)'!$C$2:$C$100,0)+1,0)))="Н/Д",INDIRECT(CONCATENATE("'2018-09 (Д)'!U",TEXT(MATCH($C39,'2018-09 (Д)'!$C$2:$C$100,0)+1,0))))),"Н/Д",((INDIRECT(CONCATENATE("'2018-10 (Д)'!U",TEXT(MATCH($C39,'2018-10 (Д)'!$C$2:$C$100,0)+1,0)))-INDIRECT(CONCATENATE("'2018-09 (Д)'!U",TEXT(MATCH($C39,'2018-09 (Д)'!$C$2:$C$100,0)+1,0))))/INDIRECT(CONCATENATE("'2018-09 (Д)'!U",TEXT(MATCH($C39,'2018-09 (Д)'!$C$2:$C$100,0)+1,0))))*100)</f>
        <v>-10.967191305248114</v>
      </c>
      <c r="GG39" s="9">
        <f ca="1">IF(OR(INDIRECT(CONCATENATE("'2018-11 (Д)'!U",TEXT(MATCH($C39,'2018-11 (Д)'!$C$2:$C$100,0)+1,0)))="Н/Д",INDIRECT(CONCATENATE("'2018-10 (Д)'!U",TEXT(MATCH($C39,'2018-10 (Д)'!$C$2:$C$100,0)+1,0)))="Н/Д",AND(INDIRECT(CONCATENATE("'2018-11 (Д)'!U",TEXT(MATCH($C39,'2018-11 (Д)'!$C$2:$C$100,0)+1,0)))="Н/Д",INDIRECT(CONCATENATE("'2018-10 (Д)'!U",TEXT(MATCH($C39,'2018-10 (Д)'!$C$2:$C$100,0)+1,0))))),"Н/Д",((INDIRECT(CONCATENATE("'2018-11 (Д)'!U",TEXT(MATCH($C39,'2018-11 (Д)'!$C$2:$C$100,0)+1,0)))-INDIRECT(CONCATENATE("'2018-10 (Д)'!U",TEXT(MATCH($C39,'2018-10 (Д)'!$C$2:$C$100,0)+1,0))))/INDIRECT(CONCATENATE("'2018-10 (Д)'!U",TEXT(MATCH($C39,'2018-10 (Д)'!$C$2:$C$100,0)+1,0))))*100)</f>
        <v>48.603419351536161</v>
      </c>
      <c r="GH39" s="9">
        <f ca="1">IF(OR(INDIRECT(CONCATENATE("'2018-12 (Д)'!U",TEXT(MATCH($C39,'2018-12 (Д)'!$C$2:$C$100,0)+1,0)))="Н/Д",INDIRECT(CONCATENATE("'2018-11 (Д)'!U",TEXT(MATCH($C39,'2018-11 (Д)'!$C$2:$C$100,0)+1,0)))="Н/Д",AND(INDIRECT(CONCATENATE("'2018-12 (Д)'!U",TEXT(MATCH($C39,'2018-12 (Д)'!$C$2:$C$100,0)+1,0)))="Н/Д",INDIRECT(CONCATENATE("'2018-11 (Д)'!U",TEXT(MATCH($C39,'2018-11 (Д)'!$C$2:$C$100,0)+1,0))))),"Н/Д",((INDIRECT(CONCATENATE("'2018-12 (Д)'!U",TEXT(MATCH($C39,'2018-12 (Д)'!$C$2:$C$100,0)+1,0)))-INDIRECT(CONCATENATE("'2018-11 (Д)'!U",TEXT(MATCH($C39,'2018-11 (Д)'!$C$2:$C$100,0)+1,0))))/INDIRECT(CONCATENATE("'2018-11 (Д)'!U",TEXT(MATCH($C39,'2018-11 (Д)'!$C$2:$C$100,0)+1,0))))*100)</f>
        <v>-50.767212617932387</v>
      </c>
      <c r="GI39" s="9"/>
      <c r="GJ39" s="9">
        <f ca="1">IF(OR(INDIRECT(CONCATENATE("'2018-03 (Д)'!V",TEXT(MATCH($C39,'2018-03 (Д)'!$C$2:$C$100,0)+1,0)))="Н/Д",INDIRECT(CONCATENATE("'2018-02 (Д)'!V",TEXT(MATCH($C39,'2018-02 (Д)'!$C$2:$C$100,0)+1,0)))="Н/Д",AND(INDIRECT(CONCATENATE("'2018-03 (Д)'!V",TEXT(MATCH($C39,'2018-03 (Д)'!$C$2:$C$100,0)+1,0)))="Н/Д",INDIRECT(CONCATENATE("'2018-02 (Д)'!V",TEXT(MATCH($C39,'2018-02 (Д)'!$C$2:$C$100,0)+1,0))))),"Н/Д",((INDIRECT(CONCATENATE("'2018-03 (Д)'!V",TEXT(MATCH($C39,'2018-03 (Д)'!$C$2:$C$100,0)+1,0)))-INDIRECT(CONCATENATE("'2018-02 (Д)'!V",TEXT(MATCH($C39,'2018-02 (Д)'!$C$2:$C$100,0)+1,0))))/INDIRECT(CONCATENATE("'2018-02 (Д)'!V",TEXT(MATCH($C39,'2018-02 (Д)'!$C$2:$C$100,0)+1,0))))*100)</f>
        <v>39.538665754961777</v>
      </c>
      <c r="GK39" s="9">
        <f ca="1">IF(OR(INDIRECT(CONCATENATE("'2018-04 (Д)'!V",TEXT(MATCH($C39,'2018-04 (Д)'!$C$2:$C$100,0)+1,0)))="Н/Д",INDIRECT(CONCATENATE("'2018-03 (Д)'!V",TEXT(MATCH($C39,'2018-03 (Д)'!$C$2:$C$100,0)+1,0)))="Н/Д",AND(INDIRECT(CONCATENATE("'2018-04 (Д)'!V",TEXT(MATCH($C39,'2018-04 (Д)'!$C$2:$C$100,0)+1,0)))="Н/Д",INDIRECT(CONCATENATE("'2018-03 (Д)'!V",TEXT(MATCH($C39,'2018-03 (Д)'!$C$2:$C$100,0)+1,0))))),"Н/Д",((INDIRECT(CONCATENATE("'2018-04 (Д)'!V",TEXT(MATCH($C39,'2018-04 (Д)'!$C$2:$C$100,0)+1,0)))-INDIRECT(CONCATENATE("'2018-03 (Д)'!V",TEXT(MATCH($C39,'2018-03 (Д)'!$C$2:$C$100,0)+1,0))))/INDIRECT(CONCATENATE("'2018-03 (Д)'!V",TEXT(MATCH($C39,'2018-03 (Д)'!$C$2:$C$100,0)+1,0))))*100)</f>
        <v>18.835681755635402</v>
      </c>
      <c r="GL39" s="9">
        <f ca="1">IF(OR(INDIRECT(CONCATENATE("'2018-05 (Д)'!V",TEXT(MATCH($C39,'2018-05 (Д)'!$C$2:$C$100,0)+1,0)))="Н/Д",INDIRECT(CONCATENATE("'2018-04 (Д)'!V",TEXT(MATCH($C39,'2018-04 (Д)'!$C$2:$C$100,0)+1,0)))="Н/Д",AND(INDIRECT(CONCATENATE("'2018-05 (Д)'!V",TEXT(MATCH($C39,'2018-05 (Д)'!$C$2:$C$100,0)+1,0)))="Н/Д",INDIRECT(CONCATENATE("'2018-04 (Д)'!V",TEXT(MATCH($C39,'2018-04 (Д)'!$C$2:$C$100,0)+1,0))))),"Н/Д",((INDIRECT(CONCATENATE("'2018-05 (Д)'!V",TEXT(MATCH($C39,'2018-05 (Д)'!$C$2:$C$100,0)+1,0)))-INDIRECT(CONCATENATE("'2018-04 (Д)'!V",TEXT(MATCH($C39,'2018-04 (Д)'!$C$2:$C$100,0)+1,0))))/INDIRECT(CONCATENATE("'2018-04 (Д)'!V",TEXT(MATCH($C39,'2018-04 (Д)'!$C$2:$C$100,0)+1,0))))*100)</f>
        <v>-34.212913962783531</v>
      </c>
      <c r="GM39" s="9">
        <f ca="1">IF(OR(INDIRECT(CONCATENATE("'2018-06 (Д)'!V",TEXT(MATCH($C39,'2018-06 (Д)'!$C$2:$C$100,0)+1,0)))="Н/Д",INDIRECT(CONCATENATE("'2018-05 (Д)'!V",TEXT(MATCH($C39,'2018-05 (Д)'!$C$2:$C$100,0)+1,0)))="Н/Д",AND(INDIRECT(CONCATENATE("'2018-06 (Д)'!V",TEXT(MATCH($C39,'2018-06 (Д)'!$C$2:$C$100,0)+1,0)))="Н/Д",INDIRECT(CONCATENATE("'2018-05 (Д)'!V",TEXT(MATCH($C39,'2018-05 (Д)'!$C$2:$C$100,0)+1,0))))),"Н/Д",((INDIRECT(CONCATENATE("'2018-06 (Д)'!V",TEXT(MATCH($C39,'2018-06 (Д)'!$C$2:$C$100,0)+1,0)))-INDIRECT(CONCATENATE("'2018-05 (Д)'!V",TEXT(MATCH($C39,'2018-05 (Д)'!$C$2:$C$100,0)+1,0))))/INDIRECT(CONCATENATE("'2018-05 (Д)'!V",TEXT(MATCH($C39,'2018-05 (Д)'!$C$2:$C$100,0)+1,0))))*100)</f>
        <v>16.898443479415679</v>
      </c>
      <c r="GN39" s="9">
        <f ca="1">IF(OR(INDIRECT(CONCATENATE("'2018-07 (Д)'!V",TEXT(MATCH($C39,'2018-07 (Д)'!$C$2:$C$100,0)+1,0)))="Н/Д",INDIRECT(CONCATENATE("'2018-06 (Д)'!V",TEXT(MATCH($C39,'2018-06 (Д)'!$C$2:$C$100,0)+1,0)))="Н/Д",AND(INDIRECT(CONCATENATE("'2018-07 (Д)'!V",TEXT(MATCH($C39,'2018-07 (Д)'!$C$2:$C$100,0)+1,0)))="Н/Д",INDIRECT(CONCATENATE("'2018-06 (Д)'!V",TEXT(MATCH($C39,'2018-06 (Д)'!$C$2:$C$100,0)+1,0))))),"Н/Д",((INDIRECT(CONCATENATE("'2018-07 (Д)'!V",TEXT(MATCH($C39,'2018-07 (Д)'!$C$2:$C$100,0)+1,0)))-INDIRECT(CONCATENATE("'2018-06 (Д)'!V",TEXT(MATCH($C39,'2018-06 (Д)'!$C$2:$C$100,0)+1,0))))/INDIRECT(CONCATENATE("'2018-06 (Д)'!V",TEXT(MATCH($C39,'2018-06 (Д)'!$C$2:$C$100,0)+1,0))))*100)</f>
        <v>-22.321593733225299</v>
      </c>
      <c r="GO39" s="9">
        <f ca="1">IF(OR(INDIRECT(CONCATENATE("'2018-08 (Д)'!V",TEXT(MATCH($C39,'2018-08 (Д)'!$C$2:$C$100,0)+1,0)))="Н/Д",INDIRECT(CONCATENATE("'2018-07 (Д)'!V",TEXT(MATCH($C39,'2018-07 (Д)'!$C$2:$C$100,0)+1,0)))="Н/Д",AND(INDIRECT(CONCATENATE("'2018-08 (Д)'!V",TEXT(MATCH($C39,'2018-08 (Д)'!$C$2:$C$100,0)+1,0)))="Н/Д",INDIRECT(CONCATENATE("'2018-07 (Д)'!V",TEXT(MATCH($C39,'2018-07 (Д)'!$C$2:$C$100,0)+1,0))))),"Н/Д",((INDIRECT(CONCATENATE("'2018-08 (Д)'!V",TEXT(MATCH($C39,'2018-08 (Д)'!$C$2:$C$100,0)+1,0)))-INDIRECT(CONCATENATE("'2018-07 (Д)'!V",TEXT(MATCH($C39,'2018-07 (Д)'!$C$2:$C$100,0)+1,0))))/INDIRECT(CONCATENATE("'2018-07 (Д)'!V",TEXT(MATCH($C39,'2018-07 (Д)'!$C$2:$C$100,0)+1,0))))*100)</f>
        <v>0.27910645870716183</v>
      </c>
      <c r="GP39" s="9">
        <f ca="1">IF(OR(INDIRECT(CONCATENATE("'2018-09 (Д)'!V",TEXT(MATCH($C39,'2018-09 (Д)'!$C$2:$C$100,0)+1,0)))="Н/Д",INDIRECT(CONCATENATE("'2018-08 (Д)'!V",TEXT(MATCH($C39,'2018-08 (Д)'!$C$2:$C$100,0)+1,0)))="Н/Д",AND(INDIRECT(CONCATENATE("'2018-09 (Д)'!V",TEXT(MATCH($C39,'2018-09 (Д)'!$C$2:$C$100,0)+1,0)))="Н/Д",INDIRECT(CONCATENATE("'2018-08 (Д)'!V",TEXT(MATCH($C39,'2018-08 (Д)'!$C$2:$C$100,0)+1,0))))),"Н/Д",((INDIRECT(CONCATENATE("'2018-09 (Д)'!V",TEXT(MATCH($C39,'2018-09 (Д)'!$C$2:$C$100,0)+1,0)))-INDIRECT(CONCATENATE("'2018-08 (Д)'!V",TEXT(MATCH($C39,'2018-08 (Д)'!$C$2:$C$100,0)+1,0))))/INDIRECT(CONCATENATE("'2018-08 (Д)'!V",TEXT(MATCH($C39,'2018-08 (Д)'!$C$2:$C$100,0)+1,0))))*100)</f>
        <v>-22.442652773611059</v>
      </c>
      <c r="GQ39" s="9">
        <f ca="1">IF(OR(INDIRECT(CONCATENATE("'2018-10 (Д)'!V",TEXT(MATCH($C39,'2018-10 (Д)'!$C$2:$C$100,0)+1,0)))="Н/Д",INDIRECT(CONCATENATE("'2018-09 (Д)'!V",TEXT(MATCH($C39,'2018-09 (Д)'!$C$2:$C$100,0)+1,0)))="Н/Д",AND(INDIRECT(CONCATENATE("'2018-10 (Д)'!V",TEXT(MATCH($C39,'2018-10 (Д)'!$C$2:$C$100,0)+1,0)))="Н/Д",INDIRECT(CONCATENATE("'2018-09 (Д)'!V",TEXT(MATCH($C39,'2018-09 (Д)'!$C$2:$C$100,0)+1,0))))),"Н/Д",((INDIRECT(CONCATENATE("'2018-10 (Д)'!V",TEXT(MATCH($C39,'2018-10 (Д)'!$C$2:$C$100,0)+1,0)))-INDIRECT(CONCATENATE("'2018-09 (Д)'!V",TEXT(MATCH($C39,'2018-09 (Д)'!$C$2:$C$100,0)+1,0))))/INDIRECT(CONCATENATE("'2018-09 (Д)'!V",TEXT(MATCH($C39,'2018-09 (Д)'!$C$2:$C$100,0)+1,0))))*100)</f>
        <v>99.956755837638497</v>
      </c>
      <c r="GR39" s="9">
        <f ca="1">IF(OR(INDIRECT(CONCATENATE("'2018-11 (Д)'!V",TEXT(MATCH($C39,'2018-11 (Д)'!$C$2:$C$100,0)+1,0)))="Н/Д",INDIRECT(CONCATENATE("'2018-10 (Д)'!V",TEXT(MATCH($C39,'2018-10 (Д)'!$C$2:$C$100,0)+1,0)))="Н/Д",AND(INDIRECT(CONCATENATE("'2018-11 (Д)'!V",TEXT(MATCH($C39,'2018-11 (Д)'!$C$2:$C$100,0)+1,0)))="Н/Д",INDIRECT(CONCATENATE("'2018-10 (Д)'!V",TEXT(MATCH($C39,'2018-10 (Д)'!$C$2:$C$100,0)+1,0))))),"Н/Д",((INDIRECT(CONCATENATE("'2018-11 (Д)'!V",TEXT(MATCH($C39,'2018-11 (Д)'!$C$2:$C$100,0)+1,0)))-INDIRECT(CONCATENATE("'2018-10 (Д)'!V",TEXT(MATCH($C39,'2018-10 (Д)'!$C$2:$C$100,0)+1,0))))/INDIRECT(CONCATENATE("'2018-10 (Д)'!V",TEXT(MATCH($C39,'2018-10 (Д)'!$C$2:$C$100,0)+1,0))))*100)</f>
        <v>-14.84825163232891</v>
      </c>
      <c r="GS39" s="9">
        <f ca="1">IF(OR(INDIRECT(CONCATENATE("'2018-12 (Д)'!V",TEXT(MATCH($C39,'2018-12 (Д)'!$C$2:$C$100,0)+1,0)))="Н/Д",INDIRECT(CONCATENATE("'2018-11 (Д)'!V",TEXT(MATCH($C39,'2018-11 (Д)'!$C$2:$C$100,0)+1,0)))="Н/Д",AND(INDIRECT(CONCATENATE("'2018-12 (Д)'!V",TEXT(MATCH($C39,'2018-12 (Д)'!$C$2:$C$100,0)+1,0)))="Н/Д",INDIRECT(CONCATENATE("'2018-11 (Д)'!V",TEXT(MATCH($C39,'2018-11 (Д)'!$C$2:$C$100,0)+1,0))))),"Н/Д",((INDIRECT(CONCATENATE("'2018-12 (Д)'!V",TEXT(MATCH($C39,'2018-12 (Д)'!$C$2:$C$100,0)+1,0)))-INDIRECT(CONCATENATE("'2018-11 (Д)'!V",TEXT(MATCH($C39,'2018-11 (Д)'!$C$2:$C$100,0)+1,0))))/INDIRECT(CONCATENATE("'2018-11 (Д)'!V",TEXT(MATCH($C39,'2018-11 (Д)'!$C$2:$C$100,0)+1,0))))*100)</f>
        <v>-71.902280742755693</v>
      </c>
      <c r="GT39" s="9"/>
      <c r="GU39" s="9">
        <f ca="1">IF(OR(INDIRECT(CONCATENATE("'2018-03 (Д)'!W",TEXT(MATCH($C39,'2018-03 (Д)'!$C$2:$C$100,0)+1,0)))="Н/Д",INDIRECT(CONCATENATE("'2018-02 (Д)'!W",TEXT(MATCH($C39,'2018-02 (Д)'!$C$2:$C$100,0)+1,0)))="Н/Д",AND(INDIRECT(CONCATENATE("'2018-03 (Д)'!W",TEXT(MATCH($C39,'2018-03 (Д)'!$C$2:$C$100,0)+1,0)))="Н/Д",INDIRECT(CONCATENATE("'2018-02 (Д)'!W",TEXT(MATCH($C39,'2018-02 (Д)'!$C$2:$C$100,0)+1,0))))),"Н/Д",((INDIRECT(CONCATENATE("'2018-03 (Д)'!W",TEXT(MATCH($C39,'2018-03 (Д)'!$C$2:$C$100,0)+1,0)))-INDIRECT(CONCATENATE("'2018-02 (Д)'!W",TEXT(MATCH($C39,'2018-02 (Д)'!$C$2:$C$100,0)+1,0))))/INDIRECT(CONCATENATE("'2018-02 (Д)'!W",TEXT(MATCH($C39,'2018-02 (Д)'!$C$2:$C$100,0)+1,0))))*100)</f>
        <v>-1.2921183614721699</v>
      </c>
      <c r="GV39" s="9">
        <f ca="1">IF(OR(INDIRECT(CONCATENATE("'2018-04 (Д)'!W",TEXT(MATCH($C39,'2018-04 (Д)'!$C$2:$C$100,0)+1,0)))="Н/Д",INDIRECT(CONCATENATE("'2018-03 (Д)'!W",TEXT(MATCH($C39,'2018-03 (Д)'!$C$2:$C$100,0)+1,0)))="Н/Д",AND(INDIRECT(CONCATENATE("'2018-04 (Д)'!W",TEXT(MATCH($C39,'2018-04 (Д)'!$C$2:$C$100,0)+1,0)))="Н/Д",INDIRECT(CONCATENATE("'2018-03 (Д)'!W",TEXT(MATCH($C39,'2018-03 (Д)'!$C$2:$C$100,0)+1,0))))),"Н/Д",((INDIRECT(CONCATENATE("'2018-04 (Д)'!W",TEXT(MATCH($C39,'2018-04 (Д)'!$C$2:$C$100,0)+1,0)))-INDIRECT(CONCATENATE("'2018-03 (Д)'!W",TEXT(MATCH($C39,'2018-03 (Д)'!$C$2:$C$100,0)+1,0))))/INDIRECT(CONCATENATE("'2018-03 (Д)'!W",TEXT(MATCH($C39,'2018-03 (Д)'!$C$2:$C$100,0)+1,0))))*100)</f>
        <v>118.15621262773968</v>
      </c>
      <c r="GW39" s="9">
        <f ca="1">IF(OR(INDIRECT(CONCATENATE("'2018-05 (Д)'!W",TEXT(MATCH($C39,'2018-05 (Д)'!$C$2:$C$100,0)+1,0)))="Н/Д",INDIRECT(CONCATENATE("'2018-04 (Д)'!W",TEXT(MATCH($C39,'2018-04 (Д)'!$C$2:$C$100,0)+1,0)))="Н/Д",AND(INDIRECT(CONCATENATE("'2018-05 (Д)'!W",TEXT(MATCH($C39,'2018-05 (Д)'!$C$2:$C$100,0)+1,0)))="Н/Д",INDIRECT(CONCATENATE("'2018-04 (Д)'!W",TEXT(MATCH($C39,'2018-04 (Д)'!$C$2:$C$100,0)+1,0))))),"Н/Д",((INDIRECT(CONCATENATE("'2018-05 (Д)'!W",TEXT(MATCH($C39,'2018-05 (Д)'!$C$2:$C$100,0)+1,0)))-INDIRECT(CONCATENATE("'2018-04 (Д)'!W",TEXT(MATCH($C39,'2018-04 (Д)'!$C$2:$C$100,0)+1,0))))/INDIRECT(CONCATENATE("'2018-04 (Д)'!W",TEXT(MATCH($C39,'2018-04 (Д)'!$C$2:$C$100,0)+1,0))))*100)</f>
        <v>-18.01630205276895</v>
      </c>
      <c r="GX39" s="9">
        <f ca="1">IF(OR(INDIRECT(CONCATENATE("'2018-06 (Д)'!W",TEXT(MATCH($C39,'2018-06 (Д)'!$C$2:$C$100,0)+1,0)))="Н/Д",INDIRECT(CONCATENATE("'2018-05 (Д)'!W",TEXT(MATCH($C39,'2018-05 (Д)'!$C$2:$C$100,0)+1,0)))="Н/Д",AND(INDIRECT(CONCATENATE("'2018-06 (Д)'!W",TEXT(MATCH($C39,'2018-06 (Д)'!$C$2:$C$100,0)+1,0)))="Н/Д",INDIRECT(CONCATENATE("'2018-05 (Д)'!W",TEXT(MATCH($C39,'2018-05 (Д)'!$C$2:$C$100,0)+1,0))))),"Н/Д",((INDIRECT(CONCATENATE("'2018-06 (Д)'!W",TEXT(MATCH($C39,'2018-06 (Д)'!$C$2:$C$100,0)+1,0)))-INDIRECT(CONCATENATE("'2018-05 (Д)'!W",TEXT(MATCH($C39,'2018-05 (Д)'!$C$2:$C$100,0)+1,0))))/INDIRECT(CONCATENATE("'2018-05 (Д)'!W",TEXT(MATCH($C39,'2018-05 (Д)'!$C$2:$C$100,0)+1,0))))*100)</f>
        <v>-13.740859203851574</v>
      </c>
      <c r="GY39" s="9">
        <f ca="1">IF(OR(INDIRECT(CONCATENATE("'2018-07 (Д)'!W",TEXT(MATCH($C39,'2018-07 (Д)'!$C$2:$C$100,0)+1,0)))="Н/Д",INDIRECT(CONCATENATE("'2018-06 (Д)'!W",TEXT(MATCH($C39,'2018-06 (Д)'!$C$2:$C$100,0)+1,0)))="Н/Д",AND(INDIRECT(CONCATENATE("'2018-07 (Д)'!W",TEXT(MATCH($C39,'2018-07 (Д)'!$C$2:$C$100,0)+1,0)))="Н/Д",INDIRECT(CONCATENATE("'2018-06 (Д)'!W",TEXT(MATCH($C39,'2018-06 (Д)'!$C$2:$C$100,0)+1,0))))),"Н/Д",((INDIRECT(CONCATENATE("'2018-07 (Д)'!W",TEXT(MATCH($C39,'2018-07 (Д)'!$C$2:$C$100,0)+1,0)))-INDIRECT(CONCATENATE("'2018-06 (Д)'!W",TEXT(MATCH($C39,'2018-06 (Д)'!$C$2:$C$100,0)+1,0))))/INDIRECT(CONCATENATE("'2018-06 (Д)'!W",TEXT(MATCH($C39,'2018-06 (Д)'!$C$2:$C$100,0)+1,0))))*100)</f>
        <v>-24.998790840990612</v>
      </c>
      <c r="GZ39" s="9">
        <f ca="1">IF(OR(INDIRECT(CONCATENATE("'2018-08 (Д)'!W",TEXT(MATCH($C39,'2018-08 (Д)'!$C$2:$C$100,0)+1,0)))="Н/Д",INDIRECT(CONCATENATE("'2018-07 (Д)'!W",TEXT(MATCH($C39,'2018-07 (Д)'!$C$2:$C$100,0)+1,0)))="Н/Д",AND(INDIRECT(CONCATENATE("'2018-08 (Д)'!W",TEXT(MATCH($C39,'2018-08 (Д)'!$C$2:$C$100,0)+1,0)))="Н/Д",INDIRECT(CONCATENATE("'2018-07 (Д)'!W",TEXT(MATCH($C39,'2018-07 (Д)'!$C$2:$C$100,0)+1,0))))),"Н/Д",((INDIRECT(CONCATENATE("'2018-08 (Д)'!W",TEXT(MATCH($C39,'2018-08 (Д)'!$C$2:$C$100,0)+1,0)))-INDIRECT(CONCATENATE("'2018-07 (Д)'!W",TEXT(MATCH($C39,'2018-07 (Д)'!$C$2:$C$100,0)+1,0))))/INDIRECT(CONCATENATE("'2018-07 (Д)'!W",TEXT(MATCH($C39,'2018-07 (Д)'!$C$2:$C$100,0)+1,0))))*100)</f>
        <v>99.883505399270661</v>
      </c>
      <c r="HA39" s="9">
        <f ca="1">IF(OR(INDIRECT(CONCATENATE("'2018-09 (Д)'!W",TEXT(MATCH($C39,'2018-09 (Д)'!$C$2:$C$100,0)+1,0)))="Н/Д",INDIRECT(CONCATENATE("'2018-08 (Д)'!W",TEXT(MATCH($C39,'2018-08 (Д)'!$C$2:$C$100,0)+1,0)))="Н/Д",AND(INDIRECT(CONCATENATE("'2018-09 (Д)'!W",TEXT(MATCH($C39,'2018-09 (Д)'!$C$2:$C$100,0)+1,0)))="Н/Д",INDIRECT(CONCATENATE("'2018-08 (Д)'!W",TEXT(MATCH($C39,'2018-08 (Д)'!$C$2:$C$100,0)+1,0))))),"Н/Д",((INDIRECT(CONCATENATE("'2018-09 (Д)'!W",TEXT(MATCH($C39,'2018-09 (Д)'!$C$2:$C$100,0)+1,0)))-INDIRECT(CONCATENATE("'2018-08 (Д)'!W",TEXT(MATCH($C39,'2018-08 (Д)'!$C$2:$C$100,0)+1,0))))/INDIRECT(CONCATENATE("'2018-08 (Д)'!W",TEXT(MATCH($C39,'2018-08 (Д)'!$C$2:$C$100,0)+1,0))))*100)</f>
        <v>-43.963454641677899</v>
      </c>
      <c r="HB39" s="9">
        <f ca="1">IF(OR(INDIRECT(CONCATENATE("'2018-10 (Д)'!W",TEXT(MATCH($C39,'2018-10 (Д)'!$C$2:$C$100,0)+1,0)))="Н/Д",INDIRECT(CONCATENATE("'2018-09 (Д)'!W",TEXT(MATCH($C39,'2018-09 (Д)'!$C$2:$C$100,0)+1,0)))="Н/Д",AND(INDIRECT(CONCATENATE("'2018-10 (Д)'!W",TEXT(MATCH($C39,'2018-10 (Д)'!$C$2:$C$100,0)+1,0)))="Н/Д",INDIRECT(CONCATENATE("'2018-09 (Д)'!W",TEXT(MATCH($C39,'2018-09 (Д)'!$C$2:$C$100,0)+1,0))))),"Н/Д",((INDIRECT(CONCATENATE("'2018-10 (Д)'!W",TEXT(MATCH($C39,'2018-10 (Д)'!$C$2:$C$100,0)+1,0)))-INDIRECT(CONCATENATE("'2018-09 (Д)'!W",TEXT(MATCH($C39,'2018-09 (Д)'!$C$2:$C$100,0)+1,0))))/INDIRECT(CONCATENATE("'2018-09 (Д)'!W",TEXT(MATCH($C39,'2018-09 (Д)'!$C$2:$C$100,0)+1,0))))*100)</f>
        <v>-20.588542478594697</v>
      </c>
      <c r="HC39" s="9">
        <f ca="1">IF(OR(INDIRECT(CONCATENATE("'2018-11 (Д)'!W",TEXT(MATCH($C39,'2018-11 (Д)'!$C$2:$C$100,0)+1,0)))="Н/Д",INDIRECT(CONCATENATE("'2018-10 (Д)'!W",TEXT(MATCH($C39,'2018-10 (Д)'!$C$2:$C$100,0)+1,0)))="Н/Д",AND(INDIRECT(CONCATENATE("'2018-11 (Д)'!W",TEXT(MATCH($C39,'2018-11 (Д)'!$C$2:$C$100,0)+1,0)))="Н/Д",INDIRECT(CONCATENATE("'2018-10 (Д)'!W",TEXT(MATCH($C39,'2018-10 (Д)'!$C$2:$C$100,0)+1,0))))),"Н/Д",((INDIRECT(CONCATENATE("'2018-11 (Д)'!W",TEXT(MATCH($C39,'2018-11 (Д)'!$C$2:$C$100,0)+1,0)))-INDIRECT(CONCATENATE("'2018-10 (Д)'!W",TEXT(MATCH($C39,'2018-10 (Д)'!$C$2:$C$100,0)+1,0))))/INDIRECT(CONCATENATE("'2018-10 (Д)'!W",TEXT(MATCH($C39,'2018-10 (Д)'!$C$2:$C$100,0)+1,0))))*100)</f>
        <v>114.15543709840354</v>
      </c>
      <c r="HD39" s="9">
        <f ca="1">IF(OR(INDIRECT(CONCATENATE("'2018-12 (Д)'!W",TEXT(MATCH($C39,'2018-12 (Д)'!$C$2:$C$100,0)+1,0)))="Н/Д",INDIRECT(CONCATENATE("'2018-11 (Д)'!W",TEXT(MATCH($C39,'2018-11 (Д)'!$C$2:$C$100,0)+1,0)))="Н/Д",AND(INDIRECT(CONCATENATE("'2018-12 (Д)'!W",TEXT(MATCH($C39,'2018-12 (Д)'!$C$2:$C$100,0)+1,0)))="Н/Д",INDIRECT(CONCATENATE("'2018-11 (Д)'!W",TEXT(MATCH($C39,'2018-11 (Д)'!$C$2:$C$100,0)+1,0))))),"Н/Д",((INDIRECT(CONCATENATE("'2018-12 (Д)'!W",TEXT(MATCH($C39,'2018-12 (Д)'!$C$2:$C$100,0)+1,0)))-INDIRECT(CONCATENATE("'2018-11 (Д)'!W",TEXT(MATCH($C39,'2018-11 (Д)'!$C$2:$C$100,0)+1,0))))/INDIRECT(CONCATENATE("'2018-11 (Д)'!W",TEXT(MATCH($C39,'2018-11 (Д)'!$C$2:$C$100,0)+1,0))))*100)</f>
        <v>-42.534981934340607</v>
      </c>
    </row>
    <row r="40" spans="1:212" x14ac:dyDescent="0.25">
      <c r="A40" s="2" t="s">
        <v>61</v>
      </c>
      <c r="B40" s="2" t="s">
        <v>62</v>
      </c>
      <c r="C40" s="15">
        <v>83000000</v>
      </c>
      <c r="D40" s="9"/>
      <c r="E40" s="9">
        <f ca="1">IF(OR(INDIRECT(CONCATENATE("'2018-03 (Д)'!E",TEXT(MATCH($C40,'2018-03 (Д)'!$C$2:$C$100,0)+1,0)))="Н/Д",INDIRECT(CONCATENATE("'2018-02 (Д)'!E",TEXT(MATCH($C40,'2018-02 (Д)'!$C$2:$C$100,0)+1,0)))="Н/Д",AND(INDIRECT(CONCATENATE("'2018-03 (Д)'!E",TEXT(MATCH($C40,'2018-03 (Д)'!$C$2:$C$100,0)+1,0)))="Н/Д",INDIRECT(CONCATENATE("'2018-02 (Д)'!E",TEXT(MATCH($C40,'2018-02 (Д)'!$C$2:$C$100,0)+1,0))))),"Н/Д",((INDIRECT(CONCATENATE("'2018-03 (Д)'!E",TEXT(MATCH($C40,'2018-03 (Д)'!$C$2:$C$100,0)+1,0)))-INDIRECT(CONCATENATE("'2018-02 (Д)'!E",TEXT(MATCH($C40,'2018-02 (Д)'!$C$2:$C$100,0)+1,0))))/INDIRECT(CONCATENATE("'2018-02 (Д)'!E",TEXT(MATCH($C40,'2018-02 (Д)'!$C$2:$C$100,0)+1,0))))*100)</f>
        <v>10.911934265491682</v>
      </c>
      <c r="F40" s="9">
        <f ca="1">IF(OR(INDIRECT(CONCATENATE("'2018-04 (Д)'!E",TEXT(MATCH($C40,'2018-04 (Д)'!$C$2:$C$100,0)+1,0)))="Н/Д",INDIRECT(CONCATENATE("'2018-03 (Д)'!E",TEXT(MATCH($C40,'2018-03 (Д)'!$C$2:$C$100,0)+1,0)))="Н/Д",AND(INDIRECT(CONCATENATE("'2018-04 (Д)'!E",TEXT(MATCH($C40,'2018-04 (Д)'!$C$2:$C$100,0)+1,0)))="Н/Д",INDIRECT(CONCATENATE("'2018-03 (Д)'!E",TEXT(MATCH($C40,'2018-03 (Д)'!$C$2:$C$100,0)+1,0))))),"Н/Д",((INDIRECT(CONCATENATE("'2018-04 (Д)'!E",TEXT(MATCH($C40,'2018-04 (Д)'!$C$2:$C$100,0)+1,0)))-INDIRECT(CONCATENATE("'2018-03 (Д)'!E",TEXT(MATCH($C40,'2018-03 (Д)'!$C$2:$C$100,0)+1,0))))/INDIRECT(CONCATENATE("'2018-03 (Д)'!E",TEXT(MATCH($C40,'2018-03 (Д)'!$C$2:$C$100,0)+1,0))))*100)</f>
        <v>37.761534111621614</v>
      </c>
      <c r="G40" s="9">
        <f ca="1">IF(OR(INDIRECT(CONCATENATE("'2018-05 (Д)'!E",TEXT(MATCH($C40,'2018-05 (Д)'!$C$2:$C$100,0)+1,0)))="Н/Д",INDIRECT(CONCATENATE("'2018-04 (Д)'!E",TEXT(MATCH($C40,'2018-04 (Д)'!$C$2:$C$100,0)+1,0)))="Н/Д",AND(INDIRECT(CONCATENATE("'2018-05 (Д)'!E",TEXT(MATCH($C40,'2018-05 (Д)'!$C$2:$C$100,0)+1,0)))="Н/Д",INDIRECT(CONCATENATE("'2018-04 (Д)'!E",TEXT(MATCH($C40,'2018-04 (Д)'!$C$2:$C$100,0)+1,0))))),"Н/Д",((INDIRECT(CONCATENATE("'2018-05 (Д)'!E",TEXT(MATCH($C40,'2018-05 (Д)'!$C$2:$C$100,0)+1,0)))-INDIRECT(CONCATENATE("'2018-04 (Д)'!E",TEXT(MATCH($C40,'2018-04 (Д)'!$C$2:$C$100,0)+1,0))))/INDIRECT(CONCATENATE("'2018-04 (Д)'!E",TEXT(MATCH($C40,'2018-04 (Д)'!$C$2:$C$100,0)+1,0))))*100)</f>
        <v>-13.529563486228763</v>
      </c>
      <c r="H40" s="9">
        <f ca="1">IF(OR(INDIRECT(CONCATENATE("'2018-06 (Д)'!E",TEXT(MATCH($C40,'2018-06 (Д)'!$C$2:$C$100,0)+1,0)))="Н/Д",INDIRECT(CONCATENATE("'2018-05 (Д)'!E",TEXT(MATCH($C40,'2018-05 (Д)'!$C$2:$C$100,0)+1,0)))="Н/Д",AND(INDIRECT(CONCATENATE("'2018-06 (Д)'!E",TEXT(MATCH($C40,'2018-06 (Д)'!$C$2:$C$100,0)+1,0)))="Н/Д",INDIRECT(CONCATENATE("'2018-05 (Д)'!E",TEXT(MATCH($C40,'2018-05 (Д)'!$C$2:$C$100,0)+1,0))))),"Н/Д",((INDIRECT(CONCATENATE("'2018-06 (Д)'!E",TEXT(MATCH($C40,'2018-06 (Д)'!$C$2:$C$100,0)+1,0)))-INDIRECT(CONCATENATE("'2018-05 (Д)'!E",TEXT(MATCH($C40,'2018-05 (Д)'!$C$2:$C$100,0)+1,0))))/INDIRECT(CONCATENATE("'2018-05 (Д)'!E",TEXT(MATCH($C40,'2018-05 (Д)'!$C$2:$C$100,0)+1,0))))*100)</f>
        <v>11.480095822122291</v>
      </c>
      <c r="I40" s="9">
        <f ca="1">IF(OR(INDIRECT(CONCATENATE("'2018-07 (Д)'!E",TEXT(MATCH($C40,'2018-07 (Д)'!$C$2:$C$100,0)+1,0)))="Н/Д",INDIRECT(CONCATENATE("'2018-06 (Д)'!E",TEXT(MATCH($C40,'2018-06 (Д)'!$C$2:$C$100,0)+1,0)))="Н/Д",AND(INDIRECT(CONCATENATE("'2018-07 (Д)'!E",TEXT(MATCH($C40,'2018-07 (Д)'!$C$2:$C$100,0)+1,0)))="Н/Д",INDIRECT(CONCATENATE("'2018-06 (Д)'!E",TEXT(MATCH($C40,'2018-06 (Д)'!$C$2:$C$100,0)+1,0))))),"Н/Д",((INDIRECT(CONCATENATE("'2018-07 (Д)'!E",TEXT(MATCH($C40,'2018-07 (Д)'!$C$2:$C$100,0)+1,0)))-INDIRECT(CONCATENATE("'2018-06 (Д)'!E",TEXT(MATCH($C40,'2018-06 (Д)'!$C$2:$C$100,0)+1,0))))/INDIRECT(CONCATENATE("'2018-06 (Д)'!E",TEXT(MATCH($C40,'2018-06 (Д)'!$C$2:$C$100,0)+1,0))))*100)</f>
        <v>25.248283493166575</v>
      </c>
      <c r="J40" s="9">
        <f ca="1">IF(OR(INDIRECT(CONCATENATE("'2018-08 (Д)'!E",TEXT(MATCH($C40,'2018-08 (Д)'!$C$2:$C$100,0)+1,0)))="Н/Д",INDIRECT(CONCATENATE("'2018-07 (Д)'!E",TEXT(MATCH($C40,'2018-07 (Д)'!$C$2:$C$100,0)+1,0)))="Н/Д",AND(INDIRECT(CONCATENATE("'2018-08 (Д)'!E",TEXT(MATCH($C40,'2018-08 (Д)'!$C$2:$C$100,0)+1,0)))="Н/Д",INDIRECT(CONCATENATE("'2018-07 (Д)'!E",TEXT(MATCH($C40,'2018-07 (Д)'!$C$2:$C$100,0)+1,0))))),"Н/Д",((INDIRECT(CONCATENATE("'2018-08 (Д)'!E",TEXT(MATCH($C40,'2018-08 (Д)'!$C$2:$C$100,0)+1,0)))-INDIRECT(CONCATENATE("'2018-07 (Д)'!E",TEXT(MATCH($C40,'2018-07 (Д)'!$C$2:$C$100,0)+1,0))))/INDIRECT(CONCATENATE("'2018-07 (Д)'!E",TEXT(MATCH($C40,'2018-07 (Д)'!$C$2:$C$100,0)+1,0))))*100)</f>
        <v>-22.670581998237715</v>
      </c>
      <c r="K40" s="9">
        <f ca="1">IF(OR(INDIRECT(CONCATENATE("'2018-09 (Д)'!E",TEXT(MATCH($C40,'2018-09 (Д)'!$C$2:$C$100,0)+1,0)))="Н/Д",INDIRECT(CONCATENATE("'2018-08 (Д)'!E",TEXT(MATCH($C40,'2018-08 (Д)'!$C$2:$C$100,0)+1,0)))="Н/Д",AND(INDIRECT(CONCATENATE("'2018-09 (Д)'!E",TEXT(MATCH($C40,'2018-09 (Д)'!$C$2:$C$100,0)+1,0)))="Н/Д",INDIRECT(CONCATENATE("'2018-08 (Д)'!E",TEXT(MATCH($C40,'2018-08 (Д)'!$C$2:$C$100,0)+1,0))))),"Н/Д",((INDIRECT(CONCATENATE("'2018-09 (Д)'!E",TEXT(MATCH($C40,'2018-09 (Д)'!$C$2:$C$100,0)+1,0)))-INDIRECT(CONCATENATE("'2018-08 (Д)'!E",TEXT(MATCH($C40,'2018-08 (Д)'!$C$2:$C$100,0)+1,0))))/INDIRECT(CONCATENATE("'2018-08 (Д)'!E",TEXT(MATCH($C40,'2018-08 (Д)'!$C$2:$C$100,0)+1,0))))*100)</f>
        <v>-4.3035095078469201</v>
      </c>
      <c r="L40" s="9">
        <f ca="1">IF(OR(INDIRECT(CONCATENATE("'2018-10 (Д)'!E",TEXT(MATCH($C40,'2018-10 (Д)'!$C$2:$C$100,0)+1,0)))="Н/Д",INDIRECT(CONCATENATE("'2018-09 (Д)'!E",TEXT(MATCH($C40,'2018-09 (Д)'!$C$2:$C$100,0)+1,0)))="Н/Д",AND(INDIRECT(CONCATENATE("'2018-10 (Д)'!E",TEXT(MATCH($C40,'2018-10 (Д)'!$C$2:$C$100,0)+1,0)))="Н/Д",INDIRECT(CONCATENATE("'2018-09 (Д)'!E",TEXT(MATCH($C40,'2018-09 (Д)'!$C$2:$C$100,0)+1,0))))),"Н/Д",((INDIRECT(CONCATENATE("'2018-10 (Д)'!E",TEXT(MATCH($C40,'2018-10 (Д)'!$C$2:$C$100,0)+1,0)))-INDIRECT(CONCATENATE("'2018-09 (Д)'!E",TEXT(MATCH($C40,'2018-09 (Д)'!$C$2:$C$100,0)+1,0))))/INDIRECT(CONCATENATE("'2018-09 (Д)'!E",TEXT(MATCH($C40,'2018-09 (Д)'!$C$2:$C$100,0)+1,0))))*100)</f>
        <v>-9.5305163421590038</v>
      </c>
      <c r="M40" s="9">
        <f ca="1">IF(OR(INDIRECT(CONCATENATE("'2018-11 (Д)'!E",TEXT(MATCH($C40,'2018-11 (Д)'!$C$2:$C$100,0)+1,0)))="Н/Д",INDIRECT(CONCATENATE("'2018-10 (Д)'!E",TEXT(MATCH($C40,'2018-10 (Д)'!$C$2:$C$100,0)+1,0)))="Н/Д",AND(INDIRECT(CONCATENATE("'2018-11 (Д)'!E",TEXT(MATCH($C40,'2018-11 (Д)'!$C$2:$C$100,0)+1,0)))="Н/Д",INDIRECT(CONCATENATE("'2018-10 (Д)'!E",TEXT(MATCH($C40,'2018-10 (Д)'!$C$2:$C$100,0)+1,0))))),"Н/Д",((INDIRECT(CONCATENATE("'2018-11 (Д)'!E",TEXT(MATCH($C40,'2018-11 (Д)'!$C$2:$C$100,0)+1,0)))-INDIRECT(CONCATENATE("'2018-10 (Д)'!E",TEXT(MATCH($C40,'2018-10 (Д)'!$C$2:$C$100,0)+1,0))))/INDIRECT(CONCATENATE("'2018-10 (Д)'!E",TEXT(MATCH($C40,'2018-10 (Д)'!$C$2:$C$100,0)+1,0))))*100)</f>
        <v>26.048836962877768</v>
      </c>
      <c r="N40" s="9">
        <f ca="1">IF(OR(INDIRECT(CONCATENATE("'2018-12 (Д)'!E",TEXT(MATCH($C40,'2018-12 (Д)'!$C$2:$C$100,0)+1,0)))="Н/Д",INDIRECT(CONCATENATE("'2018-11 (Д)'!E",TEXT(MATCH($C40,'2018-11 (Д)'!$C$2:$C$100,0)+1,0)))="Н/Д",AND(INDIRECT(CONCATENATE("'2018-12 (Д)'!E",TEXT(MATCH($C40,'2018-12 (Д)'!$C$2:$C$100,0)+1,0)))="Н/Д",INDIRECT(CONCATENATE("'2018-11 (Д)'!E",TEXT(MATCH($C40,'2018-11 (Д)'!$C$2:$C$100,0)+1,0))))),"Н/Д",((INDIRECT(CONCATENATE("'2018-12 (Д)'!E",TEXT(MATCH($C40,'2018-12 (Д)'!$C$2:$C$100,0)+1,0)))-INDIRECT(CONCATENATE("'2018-11 (Д)'!E",TEXT(MATCH($C40,'2018-11 (Д)'!$C$2:$C$100,0)+1,0))))/INDIRECT(CONCATENATE("'2018-11 (Д)'!E",TEXT(MATCH($C40,'2018-11 (Д)'!$C$2:$C$100,0)+1,0))))*100)</f>
        <v>-10.451011859501875</v>
      </c>
      <c r="O40" s="9"/>
      <c r="P40" s="9">
        <f ca="1">IF(OR(INDIRECT(CONCATENATE("'2018-03 (Д)'!F",TEXT(MATCH($C40,'2018-03 (Д)'!$C$2:$C$100,0)+1,0)))="Н/Д",INDIRECT(CONCATENATE("'2018-02 (Д)'!F",TEXT(MATCH($C40,'2018-02 (Д)'!$C$2:$C$100,0)+1,0)))="Н/Д",AND(INDIRECT(CONCATENATE("'2018-03 (Д)'!F",TEXT(MATCH($C40,'2018-03 (Д)'!$C$2:$C$100,0)+1,0)))="Н/Д",INDIRECT(CONCATENATE("'2018-02 (Д)'!F",TEXT(MATCH($C40,'2018-02 (Д)'!$C$2:$C$100,0)+1,0))))),"Н/Д",((INDIRECT(CONCATENATE("'2018-03 (Д)'!F",TEXT(MATCH($C40,'2018-03 (Д)'!$C$2:$C$100,0)+1,0)))-INDIRECT(CONCATENATE("'2018-02 (Д)'!F",TEXT(MATCH($C40,'2018-02 (Д)'!$C$2:$C$100,0)+1,0))))/INDIRECT(CONCATENATE("'2018-02 (Д)'!F",TEXT(MATCH($C40,'2018-02 (Д)'!$C$2:$C$100,0)+1,0))))*100)</f>
        <v>20.586366153648765</v>
      </c>
      <c r="Q40" s="9">
        <f ca="1">IF(OR(INDIRECT(CONCATENATE("'2018-04 (Д)'!F",TEXT(MATCH($C40,'2018-04 (Д)'!$C$2:$C$100,0)+1,0)))="Н/Д",INDIRECT(CONCATENATE("'2018-03 (Д)'!F",TEXT(MATCH($C40,'2018-03 (Д)'!$C$2:$C$100,0)+1,0)))="Н/Д",AND(INDIRECT(CONCATENATE("'2018-04 (Д)'!F",TEXT(MATCH($C40,'2018-04 (Д)'!$C$2:$C$100,0)+1,0)))="Н/Д",INDIRECT(CONCATENATE("'2018-03 (Д)'!F",TEXT(MATCH($C40,'2018-03 (Д)'!$C$2:$C$100,0)+1,0))))),"Н/Д",((INDIRECT(CONCATENATE("'2018-04 (Д)'!F",TEXT(MATCH($C40,'2018-04 (Д)'!$C$2:$C$100,0)+1,0)))-INDIRECT(CONCATENATE("'2018-03 (Д)'!F",TEXT(MATCH($C40,'2018-03 (Д)'!$C$2:$C$100,0)+1,0))))/INDIRECT(CONCATENATE("'2018-03 (Д)'!F",TEXT(MATCH($C40,'2018-03 (Д)'!$C$2:$C$100,0)+1,0))))*100)</f>
        <v>50.302944356047696</v>
      </c>
      <c r="R40" s="9">
        <f ca="1">IF(OR(INDIRECT(CONCATENATE("'2018-05 (Д)'!F",TEXT(MATCH($C40,'2018-05 (Д)'!$C$2:$C$100,0)+1,0)))="Н/Д",INDIRECT(CONCATENATE("'2018-04 (Д)'!F",TEXT(MATCH($C40,'2018-04 (Д)'!$C$2:$C$100,0)+1,0)))="Н/Д",AND(INDIRECT(CONCATENATE("'2018-05 (Д)'!F",TEXT(MATCH($C40,'2018-05 (Д)'!$C$2:$C$100,0)+1,0)))="Н/Д",INDIRECT(CONCATENATE("'2018-04 (Д)'!F",TEXT(MATCH($C40,'2018-04 (Д)'!$C$2:$C$100,0)+1,0))))),"Н/Д",((INDIRECT(CONCATENATE("'2018-05 (Д)'!F",TEXT(MATCH($C40,'2018-05 (Д)'!$C$2:$C$100,0)+1,0)))-INDIRECT(CONCATENATE("'2018-04 (Д)'!F",TEXT(MATCH($C40,'2018-04 (Д)'!$C$2:$C$100,0)+1,0))))/INDIRECT(CONCATENATE("'2018-04 (Д)'!F",TEXT(MATCH($C40,'2018-04 (Д)'!$C$2:$C$100,0)+1,0))))*100)</f>
        <v>-0.66696989919947958</v>
      </c>
      <c r="S40" s="9">
        <f ca="1">IF(OR(INDIRECT(CONCATENATE("'2018-06 (Д)'!F",TEXT(MATCH($C40,'2018-06 (Д)'!$C$2:$C$100,0)+1,0)))="Н/Д",INDIRECT(CONCATENATE("'2018-05 (Д)'!F",TEXT(MATCH($C40,'2018-05 (Д)'!$C$2:$C$100,0)+1,0)))="Н/Д",AND(INDIRECT(CONCATENATE("'2018-06 (Д)'!F",TEXT(MATCH($C40,'2018-06 (Д)'!$C$2:$C$100,0)+1,0)))="Н/Д",INDIRECT(CONCATENATE("'2018-05 (Д)'!F",TEXT(MATCH($C40,'2018-05 (Д)'!$C$2:$C$100,0)+1,0))))),"Н/Д",((INDIRECT(CONCATENATE("'2018-06 (Д)'!F",TEXT(MATCH($C40,'2018-06 (Д)'!$C$2:$C$100,0)+1,0)))-INDIRECT(CONCATENATE("'2018-05 (Д)'!F",TEXT(MATCH($C40,'2018-05 (Д)'!$C$2:$C$100,0)+1,0))))/INDIRECT(CONCATENATE("'2018-05 (Д)'!F",TEXT(MATCH($C40,'2018-05 (Д)'!$C$2:$C$100,0)+1,0))))*100)</f>
        <v>-15.412670272229084</v>
      </c>
      <c r="T40" s="9">
        <f ca="1">IF(OR(INDIRECT(CONCATENATE("'2018-07 (Д)'!F",TEXT(MATCH($C40,'2018-07 (Д)'!$C$2:$C$100,0)+1,0)))="Н/Д",INDIRECT(CONCATENATE("'2018-06 (Д)'!F",TEXT(MATCH($C40,'2018-06 (Д)'!$C$2:$C$100,0)+1,0)))="Н/Д",AND(INDIRECT(CONCATENATE("'2018-07 (Д)'!F",TEXT(MATCH($C40,'2018-07 (Д)'!$C$2:$C$100,0)+1,0)))="Н/Д",INDIRECT(CONCATENATE("'2018-06 (Д)'!F",TEXT(MATCH($C40,'2018-06 (Д)'!$C$2:$C$100,0)+1,0))))),"Н/Д",((INDIRECT(CONCATENATE("'2018-07 (Д)'!F",TEXT(MATCH($C40,'2018-07 (Д)'!$C$2:$C$100,0)+1,0)))-INDIRECT(CONCATENATE("'2018-06 (Д)'!F",TEXT(MATCH($C40,'2018-06 (Д)'!$C$2:$C$100,0)+1,0))))/INDIRECT(CONCATENATE("'2018-06 (Д)'!F",TEXT(MATCH($C40,'2018-06 (Д)'!$C$2:$C$100,0)+1,0))))*100)</f>
        <v>-4.5838958456906918</v>
      </c>
      <c r="U40" s="9">
        <f ca="1">IF(OR(INDIRECT(CONCATENATE("'2018-08 (Д)'!F",TEXT(MATCH($C40,'2018-08 (Д)'!$C$2:$C$100,0)+1,0)))="Н/Д",INDIRECT(CONCATENATE("'2018-07 (Д)'!F",TEXT(MATCH($C40,'2018-07 (Д)'!$C$2:$C$100,0)+1,0)))="Н/Д",AND(INDIRECT(CONCATENATE("'2018-08 (Д)'!F",TEXT(MATCH($C40,'2018-08 (Д)'!$C$2:$C$100,0)+1,0)))="Н/Д",INDIRECT(CONCATENATE("'2018-07 (Д)'!F",TEXT(MATCH($C40,'2018-07 (Д)'!$C$2:$C$100,0)+1,0))))),"Н/Д",((INDIRECT(CONCATENATE("'2018-08 (Д)'!F",TEXT(MATCH($C40,'2018-08 (Д)'!$C$2:$C$100,0)+1,0)))-INDIRECT(CONCATENATE("'2018-07 (Д)'!F",TEXT(MATCH($C40,'2018-07 (Д)'!$C$2:$C$100,0)+1,0))))/INDIRECT(CONCATENATE("'2018-07 (Д)'!F",TEXT(MATCH($C40,'2018-07 (Д)'!$C$2:$C$100,0)+1,0))))*100)</f>
        <v>26.738341515442688</v>
      </c>
      <c r="V40" s="9">
        <f ca="1">IF(OR(INDIRECT(CONCATENATE("'2018-09 (Д)'!F",TEXT(MATCH($C40,'2018-09 (Д)'!$C$2:$C$100,0)+1,0)))="Н/Д",INDIRECT(CONCATENATE("'2018-08 (Д)'!F",TEXT(MATCH($C40,'2018-08 (Д)'!$C$2:$C$100,0)+1,0)))="Н/Д",AND(INDIRECT(CONCATENATE("'2018-09 (Д)'!F",TEXT(MATCH($C40,'2018-09 (Д)'!$C$2:$C$100,0)+1,0)))="Н/Д",INDIRECT(CONCATENATE("'2018-08 (Д)'!F",TEXT(MATCH($C40,'2018-08 (Д)'!$C$2:$C$100,0)+1,0))))),"Н/Д",((INDIRECT(CONCATENATE("'2018-09 (Д)'!F",TEXT(MATCH($C40,'2018-09 (Д)'!$C$2:$C$100,0)+1,0)))-INDIRECT(CONCATENATE("'2018-08 (Д)'!F",TEXT(MATCH($C40,'2018-08 (Д)'!$C$2:$C$100,0)+1,0))))/INDIRECT(CONCATENATE("'2018-08 (Д)'!F",TEXT(MATCH($C40,'2018-08 (Д)'!$C$2:$C$100,0)+1,0))))*100)</f>
        <v>-28.506787456276829</v>
      </c>
      <c r="W40" s="9">
        <f ca="1">IF(OR(INDIRECT(CONCATENATE("'2018-10 (Д)'!F",TEXT(MATCH($C40,'2018-10 (Д)'!$C$2:$C$100,0)+1,0)))="Н/Д",INDIRECT(CONCATENATE("'2018-09 (Д)'!F",TEXT(MATCH($C40,'2018-09 (Д)'!$C$2:$C$100,0)+1,0)))="Н/Д",AND(INDIRECT(CONCATENATE("'2018-10 (Д)'!F",TEXT(MATCH($C40,'2018-10 (Д)'!$C$2:$C$100,0)+1,0)))="Н/Д",INDIRECT(CONCATENATE("'2018-09 (Д)'!F",TEXT(MATCH($C40,'2018-09 (Д)'!$C$2:$C$100,0)+1,0))))),"Н/Д",((INDIRECT(CONCATENATE("'2018-10 (Д)'!F",TEXT(MATCH($C40,'2018-10 (Д)'!$C$2:$C$100,0)+1,0)))-INDIRECT(CONCATENATE("'2018-09 (Д)'!F",TEXT(MATCH($C40,'2018-09 (Д)'!$C$2:$C$100,0)+1,0))))/INDIRECT(CONCATENATE("'2018-09 (Д)'!F",TEXT(MATCH($C40,'2018-09 (Д)'!$C$2:$C$100,0)+1,0))))*100)</f>
        <v>-4.5770511266850038</v>
      </c>
      <c r="X40" s="9">
        <f ca="1">IF(OR(INDIRECT(CONCATENATE("'2018-11 (Д)'!F",TEXT(MATCH($C40,'2018-11 (Д)'!$C$2:$C$100,0)+1,0)))="Н/Д",INDIRECT(CONCATENATE("'2018-10 (Д)'!F",TEXT(MATCH($C40,'2018-10 (Д)'!$C$2:$C$100,0)+1,0)))="Н/Д",AND(INDIRECT(CONCATENATE("'2018-11 (Д)'!F",TEXT(MATCH($C40,'2018-11 (Д)'!$C$2:$C$100,0)+1,0)))="Н/Д",INDIRECT(CONCATENATE("'2018-10 (Д)'!F",TEXT(MATCH($C40,'2018-10 (Д)'!$C$2:$C$100,0)+1,0))))),"Н/Д",((INDIRECT(CONCATENATE("'2018-11 (Д)'!F",TEXT(MATCH($C40,'2018-11 (Д)'!$C$2:$C$100,0)+1,0)))-INDIRECT(CONCATENATE("'2018-10 (Д)'!F",TEXT(MATCH($C40,'2018-10 (Д)'!$C$2:$C$100,0)+1,0))))/INDIRECT(CONCATENATE("'2018-10 (Д)'!F",TEXT(MATCH($C40,'2018-10 (Д)'!$C$2:$C$100,0)+1,0))))*100)</f>
        <v>61.897032035885388</v>
      </c>
      <c r="Y40" s="9">
        <f ca="1">IF(OR(INDIRECT(CONCATENATE("'2018-12 (Д)'!F",TEXT(MATCH($C40,'2018-12 (Д)'!$C$2:$C$100,0)+1,0)))="Н/Д",INDIRECT(CONCATENATE("'2018-11 (Д)'!F",TEXT(MATCH($C40,'2018-11 (Д)'!$C$2:$C$100,0)+1,0)))="Н/Д",AND(INDIRECT(CONCATENATE("'2018-12 (Д)'!F",TEXT(MATCH($C40,'2018-12 (Д)'!$C$2:$C$100,0)+1,0)))="Н/Д",INDIRECT(CONCATENATE("'2018-11 (Д)'!F",TEXT(MATCH($C40,'2018-11 (Д)'!$C$2:$C$100,0)+1,0))))),"Н/Д",((INDIRECT(CONCATENATE("'2018-12 (Д)'!F",TEXT(MATCH($C40,'2018-12 (Д)'!$C$2:$C$100,0)+1,0)))-INDIRECT(CONCATENATE("'2018-11 (Д)'!F",TEXT(MATCH($C40,'2018-11 (Д)'!$C$2:$C$100,0)+1,0))))/INDIRECT(CONCATENATE("'2018-11 (Д)'!F",TEXT(MATCH($C40,'2018-11 (Д)'!$C$2:$C$100,0)+1,0))))*100)</f>
        <v>-20.248361970326343</v>
      </c>
      <c r="Z40" s="9"/>
      <c r="AA40" s="9">
        <f ca="1">IF(OR(INDIRECT(CONCATENATE("'2018-03 (Д)'!G",TEXT(MATCH($C40,'2018-03 (Д)'!$C$2:$C$100,0)+1,0)))="Н/Д",INDIRECT(CONCATENATE("'2018-02 (Д)'!G",TEXT(MATCH($C40,'2018-02 (Д)'!$C$2:$C$100,0)+1,0)))="Н/Д",AND(INDIRECT(CONCATENATE("'2018-03 (Д)'!G",TEXT(MATCH($C40,'2018-03 (Д)'!$C$2:$C$100,0)+1,0)))="Н/Д",INDIRECT(CONCATENATE("'2018-02 (Д)'!G",TEXT(MATCH($C40,'2018-02 (Д)'!$C$2:$C$100,0)+1,0))))),"Н/Д",((INDIRECT(CONCATENATE("'2018-03 (Д)'!G",TEXT(MATCH($C40,'2018-03 (Д)'!$C$2:$C$100,0)+1,0)))-INDIRECT(CONCATENATE("'2018-02 (Д)'!G",TEXT(MATCH($C40,'2018-02 (Д)'!$C$2:$C$100,0)+1,0))))/INDIRECT(CONCATENATE("'2018-02 (Д)'!G",TEXT(MATCH($C40,'2018-02 (Д)'!$C$2:$C$100,0)+1,0))))*100)</f>
        <v>-23.174504094361307</v>
      </c>
      <c r="AB40" s="9">
        <f ca="1">IF(OR(INDIRECT(CONCATENATE("'2018-04 (Д)'!G",TEXT(MATCH($C40,'2018-04 (Д)'!$C$2:$C$100,0)+1,0)))="Н/Д",INDIRECT(CONCATENATE("'2018-03 (Д)'!G",TEXT(MATCH($C40,'2018-03 (Д)'!$C$2:$C$100,0)+1,0)))="Н/Д",AND(INDIRECT(CONCATENATE("'2018-04 (Д)'!G",TEXT(MATCH($C40,'2018-04 (Д)'!$C$2:$C$100,0)+1,0)))="Н/Д",INDIRECT(CONCATENATE("'2018-03 (Д)'!G",TEXT(MATCH($C40,'2018-03 (Д)'!$C$2:$C$100,0)+1,0))))),"Н/Д",((INDIRECT(CONCATENATE("'2018-04 (Д)'!G",TEXT(MATCH($C40,'2018-04 (Д)'!$C$2:$C$100,0)+1,0)))-INDIRECT(CONCATENATE("'2018-03 (Д)'!G",TEXT(MATCH($C40,'2018-03 (Д)'!$C$2:$C$100,0)+1,0))))/INDIRECT(CONCATENATE("'2018-03 (Д)'!G",TEXT(MATCH($C40,'2018-03 (Д)'!$C$2:$C$100,0)+1,0))))*100)</f>
        <v>96.163417576852012</v>
      </c>
      <c r="AC40" s="9">
        <f ca="1">IF(OR(INDIRECT(CONCATENATE("'2018-05 (Д)'!G",TEXT(MATCH($C40,'2018-05 (Д)'!$C$2:$C$100,0)+1,0)))="Н/Д",INDIRECT(CONCATENATE("'2018-04 (Д)'!G",TEXT(MATCH($C40,'2018-04 (Д)'!$C$2:$C$100,0)+1,0)))="Н/Д",AND(INDIRECT(CONCATENATE("'2018-05 (Д)'!G",TEXT(MATCH($C40,'2018-05 (Д)'!$C$2:$C$100,0)+1,0)))="Н/Д",INDIRECT(CONCATENATE("'2018-04 (Д)'!G",TEXT(MATCH($C40,'2018-04 (Д)'!$C$2:$C$100,0)+1,0))))),"Н/Д",((INDIRECT(CONCATENATE("'2018-05 (Д)'!G",TEXT(MATCH($C40,'2018-05 (Д)'!$C$2:$C$100,0)+1,0)))-INDIRECT(CONCATENATE("'2018-04 (Д)'!G",TEXT(MATCH($C40,'2018-04 (Д)'!$C$2:$C$100,0)+1,0))))/INDIRECT(CONCATENATE("'2018-04 (Д)'!G",TEXT(MATCH($C40,'2018-04 (Д)'!$C$2:$C$100,0)+1,0))))*100)</f>
        <v>-26.528856658551845</v>
      </c>
      <c r="AD40" s="9">
        <f ca="1">IF(OR(INDIRECT(CONCATENATE("'2018-06 (Д)'!G",TEXT(MATCH($C40,'2018-06 (Д)'!$C$2:$C$100,0)+1,0)))="Н/Д",INDIRECT(CONCATENATE("'2018-05 (Д)'!G",TEXT(MATCH($C40,'2018-05 (Д)'!$C$2:$C$100,0)+1,0)))="Н/Д",AND(INDIRECT(CONCATENATE("'2018-06 (Д)'!G",TEXT(MATCH($C40,'2018-06 (Д)'!$C$2:$C$100,0)+1,0)))="Н/Д",INDIRECT(CONCATENATE("'2018-05 (Д)'!G",TEXT(MATCH($C40,'2018-05 (Д)'!$C$2:$C$100,0)+1,0))))),"Н/Д",((INDIRECT(CONCATENATE("'2018-06 (Д)'!G",TEXT(MATCH($C40,'2018-06 (Д)'!$C$2:$C$100,0)+1,0)))-INDIRECT(CONCATENATE("'2018-05 (Д)'!G",TEXT(MATCH($C40,'2018-05 (Д)'!$C$2:$C$100,0)+1,0))))/INDIRECT(CONCATENATE("'2018-05 (Д)'!G",TEXT(MATCH($C40,'2018-05 (Д)'!$C$2:$C$100,0)+1,0))))*100)</f>
        <v>-12.683230831416781</v>
      </c>
      <c r="AE40" s="9">
        <f ca="1">IF(OR(INDIRECT(CONCATENATE("'2018-07 (Д)'!G",TEXT(MATCH($C40,'2018-07 (Д)'!$C$2:$C$100,0)+1,0)))="Н/Д",INDIRECT(CONCATENATE("'2018-06 (Д)'!G",TEXT(MATCH($C40,'2018-06 (Д)'!$C$2:$C$100,0)+1,0)))="Н/Д",AND(INDIRECT(CONCATENATE("'2018-07 (Д)'!G",TEXT(MATCH($C40,'2018-07 (Д)'!$C$2:$C$100,0)+1,0)))="Н/Д",INDIRECT(CONCATENATE("'2018-06 (Д)'!G",TEXT(MATCH($C40,'2018-06 (Д)'!$C$2:$C$100,0)+1,0))))),"Н/Д",((INDIRECT(CONCATENATE("'2018-07 (Д)'!G",TEXT(MATCH($C40,'2018-07 (Д)'!$C$2:$C$100,0)+1,0)))-INDIRECT(CONCATENATE("'2018-06 (Д)'!G",TEXT(MATCH($C40,'2018-06 (Д)'!$C$2:$C$100,0)+1,0))))/INDIRECT(CONCATENATE("'2018-06 (Д)'!G",TEXT(MATCH($C40,'2018-06 (Д)'!$C$2:$C$100,0)+1,0))))*100)</f>
        <v>32.977222690017207</v>
      </c>
      <c r="AF40" s="9">
        <f ca="1">IF(OR(INDIRECT(CONCATENATE("'2018-08 (Д)'!G",TEXT(MATCH($C40,'2018-08 (Д)'!$C$2:$C$100,0)+1,0)))="Н/Д",INDIRECT(CONCATENATE("'2018-07 (Д)'!G",TEXT(MATCH($C40,'2018-07 (Д)'!$C$2:$C$100,0)+1,0)))="Н/Д",AND(INDIRECT(CONCATENATE("'2018-08 (Д)'!G",TEXT(MATCH($C40,'2018-08 (Д)'!$C$2:$C$100,0)+1,0)))="Н/Д",INDIRECT(CONCATENATE("'2018-07 (Д)'!G",TEXT(MATCH($C40,'2018-07 (Д)'!$C$2:$C$100,0)+1,0))))),"Н/Д",((INDIRECT(CONCATENATE("'2018-08 (Д)'!G",TEXT(MATCH($C40,'2018-08 (Д)'!$C$2:$C$100,0)+1,0)))-INDIRECT(CONCATENATE("'2018-07 (Д)'!G",TEXT(MATCH($C40,'2018-07 (Д)'!$C$2:$C$100,0)+1,0))))/INDIRECT(CONCATENATE("'2018-07 (Д)'!G",TEXT(MATCH($C40,'2018-07 (Д)'!$C$2:$C$100,0)+1,0))))*100)</f>
        <v>-6.5210433601037625</v>
      </c>
      <c r="AG40" s="9">
        <f ca="1">IF(OR(INDIRECT(CONCATENATE("'2018-09 (Д)'!G",TEXT(MATCH($C40,'2018-09 (Д)'!$C$2:$C$100,0)+1,0)))="Н/Д",INDIRECT(CONCATENATE("'2018-08 (Д)'!G",TEXT(MATCH($C40,'2018-08 (Д)'!$C$2:$C$100,0)+1,0)))="Н/Д",AND(INDIRECT(CONCATENATE("'2018-09 (Д)'!G",TEXT(MATCH($C40,'2018-09 (Д)'!$C$2:$C$100,0)+1,0)))="Н/Д",INDIRECT(CONCATENATE("'2018-08 (Д)'!G",TEXT(MATCH($C40,'2018-08 (Д)'!$C$2:$C$100,0)+1,0))))),"Н/Д",((INDIRECT(CONCATENATE("'2018-09 (Д)'!G",TEXT(MATCH($C40,'2018-09 (Д)'!$C$2:$C$100,0)+1,0)))-INDIRECT(CONCATENATE("'2018-08 (Д)'!G",TEXT(MATCH($C40,'2018-08 (Д)'!$C$2:$C$100,0)+1,0))))/INDIRECT(CONCATENATE("'2018-08 (Д)'!G",TEXT(MATCH($C40,'2018-08 (Д)'!$C$2:$C$100,0)+1,0))))*100)</f>
        <v>-23.93859759709666</v>
      </c>
      <c r="AH40" s="9">
        <f ca="1">IF(OR(INDIRECT(CONCATENATE("'2018-10 (Д)'!G",TEXT(MATCH($C40,'2018-10 (Д)'!$C$2:$C$100,0)+1,0)))="Н/Д",INDIRECT(CONCATENATE("'2018-09 (Д)'!G",TEXT(MATCH($C40,'2018-09 (Д)'!$C$2:$C$100,0)+1,0)))="Н/Д",AND(INDIRECT(CONCATENATE("'2018-10 (Д)'!G",TEXT(MATCH($C40,'2018-10 (Д)'!$C$2:$C$100,0)+1,0)))="Н/Д",INDIRECT(CONCATENATE("'2018-09 (Д)'!G",TEXT(MATCH($C40,'2018-09 (Д)'!$C$2:$C$100,0)+1,0))))),"Н/Д",((INDIRECT(CONCATENATE("'2018-10 (Д)'!G",TEXT(MATCH($C40,'2018-10 (Д)'!$C$2:$C$100,0)+1,0)))-INDIRECT(CONCATENATE("'2018-09 (Д)'!G",TEXT(MATCH($C40,'2018-09 (Д)'!$C$2:$C$100,0)+1,0))))/INDIRECT(CONCATENATE("'2018-09 (Д)'!G",TEXT(MATCH($C40,'2018-09 (Д)'!$C$2:$C$100,0)+1,0))))*100)</f>
        <v>8.1324744468903774</v>
      </c>
      <c r="AI40" s="9">
        <f ca="1">IF(OR(INDIRECT(CONCATENATE("'2018-11 (Д)'!G",TEXT(MATCH($C40,'2018-11 (Д)'!$C$2:$C$100,0)+1,0)))="Н/Д",INDIRECT(CONCATENATE("'2018-10 (Д)'!G",TEXT(MATCH($C40,'2018-10 (Д)'!$C$2:$C$100,0)+1,0)))="Н/Д",AND(INDIRECT(CONCATENATE("'2018-11 (Д)'!G",TEXT(MATCH($C40,'2018-11 (Д)'!$C$2:$C$100,0)+1,0)))="Н/Д",INDIRECT(CONCATENATE("'2018-10 (Д)'!G",TEXT(MATCH($C40,'2018-10 (Д)'!$C$2:$C$100,0)+1,0))))),"Н/Д",((INDIRECT(CONCATENATE("'2018-11 (Д)'!G",TEXT(MATCH($C40,'2018-11 (Д)'!$C$2:$C$100,0)+1,0)))-INDIRECT(CONCATENATE("'2018-10 (Д)'!G",TEXT(MATCH($C40,'2018-10 (Д)'!$C$2:$C$100,0)+1,0))))/INDIRECT(CONCATENATE("'2018-10 (Д)'!G",TEXT(MATCH($C40,'2018-10 (Д)'!$C$2:$C$100,0)+1,0))))*100)</f>
        <v>72.328623232801746</v>
      </c>
      <c r="AJ40" s="9">
        <f ca="1">IF(OR(INDIRECT(CONCATENATE("'2018-12 (Д)'!G",TEXT(MATCH($C40,'2018-12 (Д)'!$C$2:$C$100,0)+1,0)))="Н/Д",INDIRECT(CONCATENATE("'2018-11 (Д)'!G",TEXT(MATCH($C40,'2018-11 (Д)'!$C$2:$C$100,0)+1,0)))="Н/Д",AND(INDIRECT(CONCATENATE("'2018-12 (Д)'!G",TEXT(MATCH($C40,'2018-12 (Д)'!$C$2:$C$100,0)+1,0)))="Н/Д",INDIRECT(CONCATENATE("'2018-11 (Д)'!G",TEXT(MATCH($C40,'2018-11 (Д)'!$C$2:$C$100,0)+1,0))))),"Н/Д",((INDIRECT(CONCATENATE("'2018-12 (Д)'!G",TEXT(MATCH($C40,'2018-12 (Д)'!$C$2:$C$100,0)+1,0)))-INDIRECT(CONCATENATE("'2018-11 (Д)'!G",TEXT(MATCH($C40,'2018-11 (Д)'!$C$2:$C$100,0)+1,0))))/INDIRECT(CONCATENATE("'2018-11 (Д)'!G",TEXT(MATCH($C40,'2018-11 (Д)'!$C$2:$C$100,0)+1,0))))*100)</f>
        <v>-27.539448188405814</v>
      </c>
      <c r="AK40" s="9"/>
      <c r="AL40" s="9">
        <f ca="1">IF(OR(INDIRECT(CONCATENATE("'2018-03 (Д)'!H",TEXT(MATCH($C40,'2018-03 (Д)'!$C$2:$C$100,0)+1,0)))="Н/Д",INDIRECT(CONCATENATE("'2018-02 (Д)'!H",TEXT(MATCH($C40,'2018-02 (Д)'!$C$2:$C$100,0)+1,0)))="Н/Д",AND(INDIRECT(CONCATENATE("'2018-03 (Д)'!H",TEXT(MATCH($C40,'2018-03 (Д)'!$C$2:$C$100,0)+1,0)))="Н/Д",INDIRECT(CONCATENATE("'2018-02 (Д)'!H",TEXT(MATCH($C40,'2018-02 (Д)'!$C$2:$C$100,0)+1,0))))),"Н/Д",((INDIRECT(CONCATENATE("'2018-03 (Д)'!H",TEXT(MATCH($C40,'2018-03 (Д)'!$C$2:$C$100,0)+1,0)))-INDIRECT(CONCATENATE("'2018-02 (Д)'!H",TEXT(MATCH($C40,'2018-02 (Д)'!$C$2:$C$100,0)+1,0))))/INDIRECT(CONCATENATE("'2018-02 (Д)'!H",TEXT(MATCH($C40,'2018-02 (Д)'!$C$2:$C$100,0)+1,0))))*100)</f>
        <v>123.98525707867873</v>
      </c>
      <c r="AM40" s="9">
        <f ca="1">IF(OR(INDIRECT(CONCATENATE("'2018-04 (Д)'!H",TEXT(MATCH($C40,'2018-04 (Д)'!$C$2:$C$100,0)+1,0)))="Н/Д",INDIRECT(CONCATENATE("'2018-03 (Д)'!H",TEXT(MATCH($C40,'2018-03 (Д)'!$C$2:$C$100,0)+1,0)))="Н/Д",AND(INDIRECT(CONCATENATE("'2018-04 (Д)'!H",TEXT(MATCH($C40,'2018-04 (Д)'!$C$2:$C$100,0)+1,0)))="Н/Д",INDIRECT(CONCATENATE("'2018-03 (Д)'!H",TEXT(MATCH($C40,'2018-03 (Д)'!$C$2:$C$100,0)+1,0))))),"Н/Д",((INDIRECT(CONCATENATE("'2018-04 (Д)'!H",TEXT(MATCH($C40,'2018-04 (Д)'!$C$2:$C$100,0)+1,0)))-INDIRECT(CONCATENATE("'2018-03 (Д)'!H",TEXT(MATCH($C40,'2018-03 (Д)'!$C$2:$C$100,0)+1,0))))/INDIRECT(CONCATENATE("'2018-03 (Д)'!H",TEXT(MATCH($C40,'2018-03 (Д)'!$C$2:$C$100,0)+1,0))))*100)</f>
        <v>-8.5362410283871917</v>
      </c>
      <c r="AN40" s="9">
        <f ca="1">IF(OR(INDIRECT(CONCATENATE("'2018-05 (Д)'!H",TEXT(MATCH($C40,'2018-05 (Д)'!$C$2:$C$100,0)+1,0)))="Н/Д",INDIRECT(CONCATENATE("'2018-04 (Д)'!H",TEXT(MATCH($C40,'2018-04 (Д)'!$C$2:$C$100,0)+1,0)))="Н/Д",AND(INDIRECT(CONCATENATE("'2018-05 (Д)'!H",TEXT(MATCH($C40,'2018-05 (Д)'!$C$2:$C$100,0)+1,0)))="Н/Д",INDIRECT(CONCATENATE("'2018-04 (Д)'!H",TEXT(MATCH($C40,'2018-04 (Д)'!$C$2:$C$100,0)+1,0))))),"Н/Д",((INDIRECT(CONCATENATE("'2018-05 (Д)'!H",TEXT(MATCH($C40,'2018-05 (Д)'!$C$2:$C$100,0)+1,0)))-INDIRECT(CONCATENATE("'2018-04 (Д)'!H",TEXT(MATCH($C40,'2018-04 (Д)'!$C$2:$C$100,0)+1,0))))/INDIRECT(CONCATENATE("'2018-04 (Д)'!H",TEXT(MATCH($C40,'2018-04 (Д)'!$C$2:$C$100,0)+1,0))))*100)</f>
        <v>2.372239578764233</v>
      </c>
      <c r="AO40" s="9">
        <f ca="1">IF(OR(INDIRECT(CONCATENATE("'2018-06 (Д)'!H",TEXT(MATCH($C40,'2018-06 (Д)'!$C$2:$C$100,0)+1,0)))="Н/Д",INDIRECT(CONCATENATE("'2018-05 (Д)'!H",TEXT(MATCH($C40,'2018-05 (Д)'!$C$2:$C$100,0)+1,0)))="Н/Д",AND(INDIRECT(CONCATENATE("'2018-06 (Д)'!H",TEXT(MATCH($C40,'2018-06 (Д)'!$C$2:$C$100,0)+1,0)))="Н/Д",INDIRECT(CONCATENATE("'2018-05 (Д)'!H",TEXT(MATCH($C40,'2018-05 (Д)'!$C$2:$C$100,0)+1,0))))),"Н/Д",((INDIRECT(CONCATENATE("'2018-06 (Д)'!H",TEXT(MATCH($C40,'2018-06 (Д)'!$C$2:$C$100,0)+1,0)))-INDIRECT(CONCATENATE("'2018-05 (Д)'!H",TEXT(MATCH($C40,'2018-05 (Д)'!$C$2:$C$100,0)+1,0))))/INDIRECT(CONCATENATE("'2018-05 (Д)'!H",TEXT(MATCH($C40,'2018-05 (Д)'!$C$2:$C$100,0)+1,0))))*100)</f>
        <v>-1.8895451133998926</v>
      </c>
      <c r="AP40" s="9">
        <f ca="1">IF(OR(INDIRECT(CONCATENATE("'2018-07 (Д)'!H",TEXT(MATCH($C40,'2018-07 (Д)'!$C$2:$C$100,0)+1,0)))="Н/Д",INDIRECT(CONCATENATE("'2018-06 (Д)'!H",TEXT(MATCH($C40,'2018-06 (Д)'!$C$2:$C$100,0)+1,0)))="Н/Д",AND(INDIRECT(CONCATENATE("'2018-07 (Д)'!H",TEXT(MATCH($C40,'2018-07 (Д)'!$C$2:$C$100,0)+1,0)))="Н/Д",INDIRECT(CONCATENATE("'2018-06 (Д)'!H",TEXT(MATCH($C40,'2018-06 (Д)'!$C$2:$C$100,0)+1,0))))),"Н/Д",((INDIRECT(CONCATENATE("'2018-07 (Д)'!H",TEXT(MATCH($C40,'2018-07 (Д)'!$C$2:$C$100,0)+1,0)))-INDIRECT(CONCATENATE("'2018-06 (Д)'!H",TEXT(MATCH($C40,'2018-06 (Д)'!$C$2:$C$100,0)+1,0))))/INDIRECT(CONCATENATE("'2018-06 (Д)'!H",TEXT(MATCH($C40,'2018-06 (Д)'!$C$2:$C$100,0)+1,0))))*100)</f>
        <v>8.7958554446732311</v>
      </c>
      <c r="AQ40" s="9">
        <f ca="1">IF(OR(INDIRECT(CONCATENATE("'2018-08 (Д)'!H",TEXT(MATCH($C40,'2018-08 (Д)'!$C$2:$C$100,0)+1,0)))="Н/Д",INDIRECT(CONCATENATE("'2018-07 (Д)'!H",TEXT(MATCH($C40,'2018-07 (Д)'!$C$2:$C$100,0)+1,0)))="Н/Д",AND(INDIRECT(CONCATENATE("'2018-08 (Д)'!H",TEXT(MATCH($C40,'2018-08 (Д)'!$C$2:$C$100,0)+1,0)))="Н/Д",INDIRECT(CONCATENATE("'2018-07 (Д)'!H",TEXT(MATCH($C40,'2018-07 (Д)'!$C$2:$C$100,0)+1,0))))),"Н/Д",((INDIRECT(CONCATENATE("'2018-08 (Д)'!H",TEXT(MATCH($C40,'2018-08 (Д)'!$C$2:$C$100,0)+1,0)))-INDIRECT(CONCATENATE("'2018-07 (Д)'!H",TEXT(MATCH($C40,'2018-07 (Д)'!$C$2:$C$100,0)+1,0))))/INDIRECT(CONCATENATE("'2018-07 (Д)'!H",TEXT(MATCH($C40,'2018-07 (Д)'!$C$2:$C$100,0)+1,0))))*100)</f>
        <v>-12.501609689595375</v>
      </c>
      <c r="AR40" s="9">
        <f ca="1">IF(OR(INDIRECT(CONCATENATE("'2018-09 (Д)'!H",TEXT(MATCH($C40,'2018-09 (Д)'!$C$2:$C$100,0)+1,0)))="Н/Д",INDIRECT(CONCATENATE("'2018-08 (Д)'!H",TEXT(MATCH($C40,'2018-08 (Д)'!$C$2:$C$100,0)+1,0)))="Н/Д",AND(INDIRECT(CONCATENATE("'2018-09 (Д)'!H",TEXT(MATCH($C40,'2018-09 (Д)'!$C$2:$C$100,0)+1,0)))="Н/Д",INDIRECT(CONCATENATE("'2018-08 (Д)'!H",TEXT(MATCH($C40,'2018-08 (Д)'!$C$2:$C$100,0)+1,0))))),"Н/Д",((INDIRECT(CONCATENATE("'2018-09 (Д)'!H",TEXT(MATCH($C40,'2018-09 (Д)'!$C$2:$C$100,0)+1,0)))-INDIRECT(CONCATENATE("'2018-08 (Д)'!H",TEXT(MATCH($C40,'2018-08 (Д)'!$C$2:$C$100,0)+1,0))))/INDIRECT(CONCATENATE("'2018-08 (Д)'!H",TEXT(MATCH($C40,'2018-08 (Д)'!$C$2:$C$100,0)+1,0))))*100)</f>
        <v>6.7976568452212689</v>
      </c>
      <c r="AS40" s="9">
        <f ca="1">IF(OR(INDIRECT(CONCATENATE("'2018-10 (Д)'!H",TEXT(MATCH($C40,'2018-10 (Д)'!$C$2:$C$100,0)+1,0)))="Н/Д",INDIRECT(CONCATENATE("'2018-09 (Д)'!H",TEXT(MATCH($C40,'2018-09 (Д)'!$C$2:$C$100,0)+1,0)))="Н/Д",AND(INDIRECT(CONCATENATE("'2018-10 (Д)'!H",TEXT(MATCH($C40,'2018-10 (Д)'!$C$2:$C$100,0)+1,0)))="Н/Д",INDIRECT(CONCATENATE("'2018-09 (Д)'!H",TEXT(MATCH($C40,'2018-09 (Д)'!$C$2:$C$100,0)+1,0))))),"Н/Д",((INDIRECT(CONCATENATE("'2018-10 (Д)'!H",TEXT(MATCH($C40,'2018-10 (Д)'!$C$2:$C$100,0)+1,0)))-INDIRECT(CONCATENATE("'2018-09 (Д)'!H",TEXT(MATCH($C40,'2018-09 (Д)'!$C$2:$C$100,0)+1,0))))/INDIRECT(CONCATENATE("'2018-09 (Д)'!H",TEXT(MATCH($C40,'2018-09 (Д)'!$C$2:$C$100,0)+1,0))))*100)</f>
        <v>-19.64405014032338</v>
      </c>
      <c r="AT40" s="9">
        <f ca="1">IF(OR(INDIRECT(CONCATENATE("'2018-11 (Д)'!H",TEXT(MATCH($C40,'2018-11 (Д)'!$C$2:$C$100,0)+1,0)))="Н/Д",INDIRECT(CONCATENATE("'2018-10 (Д)'!H",TEXT(MATCH($C40,'2018-10 (Д)'!$C$2:$C$100,0)+1,0)))="Н/Д",AND(INDIRECT(CONCATENATE("'2018-11 (Д)'!H",TEXT(MATCH($C40,'2018-11 (Д)'!$C$2:$C$100,0)+1,0)))="Н/Д",INDIRECT(CONCATENATE("'2018-10 (Д)'!H",TEXT(MATCH($C40,'2018-10 (Д)'!$C$2:$C$100,0)+1,0))))),"Н/Д",((INDIRECT(CONCATENATE("'2018-11 (Д)'!H",TEXT(MATCH($C40,'2018-11 (Д)'!$C$2:$C$100,0)+1,0)))-INDIRECT(CONCATENATE("'2018-10 (Д)'!H",TEXT(MATCH($C40,'2018-10 (Д)'!$C$2:$C$100,0)+1,0))))/INDIRECT(CONCATENATE("'2018-10 (Д)'!H",TEXT(MATCH($C40,'2018-10 (Д)'!$C$2:$C$100,0)+1,0))))*100)</f>
        <v>33.95432657549248</v>
      </c>
      <c r="AU40" s="9">
        <f ca="1">IF(OR(INDIRECT(CONCATENATE("'2018-12 (Д)'!H",TEXT(MATCH($C40,'2018-12 (Д)'!$C$2:$C$100,0)+1,0)))="Н/Д",INDIRECT(CONCATENATE("'2018-11 (Д)'!H",TEXT(MATCH($C40,'2018-11 (Д)'!$C$2:$C$100,0)+1,0)))="Н/Д",AND(INDIRECT(CONCATENATE("'2018-12 (Д)'!H",TEXT(MATCH($C40,'2018-12 (Д)'!$C$2:$C$100,0)+1,0)))="Н/Д",INDIRECT(CONCATENATE("'2018-11 (Д)'!H",TEXT(MATCH($C40,'2018-11 (Д)'!$C$2:$C$100,0)+1,0))))),"Н/Д",((INDIRECT(CONCATENATE("'2018-12 (Д)'!H",TEXT(MATCH($C40,'2018-12 (Д)'!$C$2:$C$100,0)+1,0)))-INDIRECT(CONCATENATE("'2018-11 (Д)'!H",TEXT(MATCH($C40,'2018-11 (Д)'!$C$2:$C$100,0)+1,0))))/INDIRECT(CONCATENATE("'2018-11 (Д)'!H",TEXT(MATCH($C40,'2018-11 (Д)'!$C$2:$C$100,0)+1,0))))*100)</f>
        <v>0.75810660191831325</v>
      </c>
      <c r="AV40" s="9"/>
      <c r="AW40" s="9">
        <f ca="1">IF(OR(INDIRECT(CONCATENATE("'2018-03 (Д)'!I",TEXT(MATCH($C40,'2018-03 (Д)'!$C$2:$C$100,0)+1,0)))="Н/Д",INDIRECT(CONCATENATE("'2018-02 (Д)'!I",TEXT(MATCH($C40,'2018-02 (Д)'!$C$2:$C$100,0)+1,0)))="Н/Д",AND(INDIRECT(CONCATENATE("'2018-03 (Д)'!I",TEXT(MATCH($C40,'2018-03 (Д)'!$C$2:$C$100,0)+1,0)))="Н/Д",INDIRECT(CONCATENATE("'2018-02 (Д)'!I",TEXT(MATCH($C40,'2018-02 (Д)'!$C$2:$C$100,0)+1,0))))),"Н/Д",((INDIRECT(CONCATENATE("'2018-03 (Д)'!I",TEXT(MATCH($C40,'2018-03 (Д)'!$C$2:$C$100,0)+1,0)))-INDIRECT(CONCATENATE("'2018-02 (Д)'!I",TEXT(MATCH($C40,'2018-02 (Д)'!$C$2:$C$100,0)+1,0))))/INDIRECT(CONCATENATE("'2018-02 (Д)'!I",TEXT(MATCH($C40,'2018-02 (Д)'!$C$2:$C$100,0)+1,0))))*100)</f>
        <v>-45.96876200760294</v>
      </c>
      <c r="AX40" s="9">
        <f ca="1">IF(OR(INDIRECT(CONCATENATE("'2018-04 (Д)'!I",TEXT(MATCH($C40,'2018-04 (Д)'!$C$2:$C$100,0)+1,0)))="Н/Д",INDIRECT(CONCATENATE("'2018-03 (Д)'!I",TEXT(MATCH($C40,'2018-03 (Д)'!$C$2:$C$100,0)+1,0)))="Н/Д",AND(INDIRECT(CONCATENATE("'2018-04 (Д)'!I",TEXT(MATCH($C40,'2018-04 (Д)'!$C$2:$C$100,0)+1,0)))="Н/Д",INDIRECT(CONCATENATE("'2018-03 (Д)'!I",TEXT(MATCH($C40,'2018-03 (Д)'!$C$2:$C$100,0)+1,0))))),"Н/Д",((INDIRECT(CONCATENATE("'2018-04 (Д)'!I",TEXT(MATCH($C40,'2018-04 (Д)'!$C$2:$C$100,0)+1,0)))-INDIRECT(CONCATENATE("'2018-03 (Д)'!I",TEXT(MATCH($C40,'2018-03 (Д)'!$C$2:$C$100,0)+1,0))))/INDIRECT(CONCATENATE("'2018-03 (Д)'!I",TEXT(MATCH($C40,'2018-03 (Д)'!$C$2:$C$100,0)+1,0))))*100)</f>
        <v>94.949140932693794</v>
      </c>
      <c r="AY40" s="9">
        <f ca="1">IF(OR(INDIRECT(CONCATENATE("'2018-05 (Д)'!I",TEXT(MATCH($C40,'2018-05 (Д)'!$C$2:$C$100,0)+1,0)))="Н/Д",INDIRECT(CONCATENATE("'2018-04 (Д)'!I",TEXT(MATCH($C40,'2018-04 (Д)'!$C$2:$C$100,0)+1,0)))="Н/Д",AND(INDIRECT(CONCATENATE("'2018-05 (Д)'!I",TEXT(MATCH($C40,'2018-05 (Д)'!$C$2:$C$100,0)+1,0)))="Н/Д",INDIRECT(CONCATENATE("'2018-04 (Д)'!I",TEXT(MATCH($C40,'2018-04 (Д)'!$C$2:$C$100,0)+1,0))))),"Н/Д",((INDIRECT(CONCATENATE("'2018-05 (Д)'!I",TEXT(MATCH($C40,'2018-05 (Д)'!$C$2:$C$100,0)+1,0)))-INDIRECT(CONCATENATE("'2018-04 (Д)'!I",TEXT(MATCH($C40,'2018-04 (Д)'!$C$2:$C$100,0)+1,0))))/INDIRECT(CONCATENATE("'2018-04 (Д)'!I",TEXT(MATCH($C40,'2018-04 (Д)'!$C$2:$C$100,0)+1,0))))*100)</f>
        <v>-12.025784200686747</v>
      </c>
      <c r="AZ40" s="9">
        <f ca="1">IF(OR(INDIRECT(CONCATENATE("'2018-06 (Д)'!I",TEXT(MATCH($C40,'2018-06 (Д)'!$C$2:$C$100,0)+1,0)))="Н/Д",INDIRECT(CONCATENATE("'2018-05 (Д)'!I",TEXT(MATCH($C40,'2018-05 (Д)'!$C$2:$C$100,0)+1,0)))="Н/Д",AND(INDIRECT(CONCATENATE("'2018-06 (Д)'!I",TEXT(MATCH($C40,'2018-06 (Д)'!$C$2:$C$100,0)+1,0)))="Н/Д",INDIRECT(CONCATENATE("'2018-05 (Д)'!I",TEXT(MATCH($C40,'2018-05 (Д)'!$C$2:$C$100,0)+1,0))))),"Н/Д",((INDIRECT(CONCATENATE("'2018-06 (Д)'!I",TEXT(MATCH($C40,'2018-06 (Д)'!$C$2:$C$100,0)+1,0)))-INDIRECT(CONCATENATE("'2018-05 (Д)'!I",TEXT(MATCH($C40,'2018-05 (Д)'!$C$2:$C$100,0)+1,0))))/INDIRECT(CONCATENATE("'2018-05 (Д)'!I",TEXT(MATCH($C40,'2018-05 (Д)'!$C$2:$C$100,0)+1,0))))*100)</f>
        <v>5.6017239943442023</v>
      </c>
      <c r="BA40" s="9">
        <f ca="1">IF(OR(INDIRECT(CONCATENATE("'2018-07 (Д)'!I",TEXT(MATCH($C40,'2018-07 (Д)'!$C$2:$C$100,0)+1,0)))="Н/Д",INDIRECT(CONCATENATE("'2018-06 (Д)'!I",TEXT(MATCH($C40,'2018-06 (Д)'!$C$2:$C$100,0)+1,0)))="Н/Д",AND(INDIRECT(CONCATENATE("'2018-07 (Д)'!I",TEXT(MATCH($C40,'2018-07 (Д)'!$C$2:$C$100,0)+1,0)))="Н/Д",INDIRECT(CONCATENATE("'2018-06 (Д)'!I",TEXT(MATCH($C40,'2018-06 (Д)'!$C$2:$C$100,0)+1,0))))),"Н/Д",((INDIRECT(CONCATENATE("'2018-07 (Д)'!I",TEXT(MATCH($C40,'2018-07 (Д)'!$C$2:$C$100,0)+1,0)))-INDIRECT(CONCATENATE("'2018-06 (Д)'!I",TEXT(MATCH($C40,'2018-06 (Д)'!$C$2:$C$100,0)+1,0))))/INDIRECT(CONCATENATE("'2018-06 (Д)'!I",TEXT(MATCH($C40,'2018-06 (Д)'!$C$2:$C$100,0)+1,0))))*100)</f>
        <v>-7.1619726270087236</v>
      </c>
      <c r="BB40" s="9">
        <f ca="1">IF(OR(INDIRECT(CONCATENATE("'2018-08 (Д)'!I",TEXT(MATCH($C40,'2018-08 (Д)'!$C$2:$C$100,0)+1,0)))="Н/Д",INDIRECT(CONCATENATE("'2018-07 (Д)'!I",TEXT(MATCH($C40,'2018-07 (Д)'!$C$2:$C$100,0)+1,0)))="Н/Д",AND(INDIRECT(CONCATENATE("'2018-08 (Д)'!I",TEXT(MATCH($C40,'2018-08 (Д)'!$C$2:$C$100,0)+1,0)))="Н/Д",INDIRECT(CONCATENATE("'2018-07 (Д)'!I",TEXT(MATCH($C40,'2018-07 (Д)'!$C$2:$C$100,0)+1,0))))),"Н/Д",((INDIRECT(CONCATENATE("'2018-08 (Д)'!I",TEXT(MATCH($C40,'2018-08 (Д)'!$C$2:$C$100,0)+1,0)))-INDIRECT(CONCATENATE("'2018-07 (Д)'!I",TEXT(MATCH($C40,'2018-07 (Д)'!$C$2:$C$100,0)+1,0))))/INDIRECT(CONCATENATE("'2018-07 (Д)'!I",TEXT(MATCH($C40,'2018-07 (Д)'!$C$2:$C$100,0)+1,0))))*100)</f>
        <v>10.547825667740295</v>
      </c>
      <c r="BC40" s="9">
        <f ca="1">IF(OR(INDIRECT(CONCATENATE("'2018-09 (Д)'!I",TEXT(MATCH($C40,'2018-09 (Д)'!$C$2:$C$100,0)+1,0)))="Н/Д",INDIRECT(CONCATENATE("'2018-08 (Д)'!I",TEXT(MATCH($C40,'2018-08 (Д)'!$C$2:$C$100,0)+1,0)))="Н/Д",AND(INDIRECT(CONCATENATE("'2018-09 (Д)'!I",TEXT(MATCH($C40,'2018-09 (Д)'!$C$2:$C$100,0)+1,0)))="Н/Д",INDIRECT(CONCATENATE("'2018-08 (Д)'!I",TEXT(MATCH($C40,'2018-08 (Д)'!$C$2:$C$100,0)+1,0))))),"Н/Д",((INDIRECT(CONCATENATE("'2018-09 (Д)'!I",TEXT(MATCH($C40,'2018-09 (Д)'!$C$2:$C$100,0)+1,0)))-INDIRECT(CONCATENATE("'2018-08 (Д)'!I",TEXT(MATCH($C40,'2018-08 (Д)'!$C$2:$C$100,0)+1,0))))/INDIRECT(CONCATENATE("'2018-08 (Д)'!I",TEXT(MATCH($C40,'2018-08 (Д)'!$C$2:$C$100,0)+1,0))))*100)</f>
        <v>-5.9149829035448134</v>
      </c>
      <c r="BD40" s="9">
        <f ca="1">IF(OR(INDIRECT(CONCATENATE("'2018-10 (Д)'!I",TEXT(MATCH($C40,'2018-10 (Д)'!$C$2:$C$100,0)+1,0)))="Н/Д",INDIRECT(CONCATENATE("'2018-09 (Д)'!I",TEXT(MATCH($C40,'2018-09 (Д)'!$C$2:$C$100,0)+1,0)))="Н/Д",AND(INDIRECT(CONCATENATE("'2018-10 (Д)'!I",TEXT(MATCH($C40,'2018-10 (Д)'!$C$2:$C$100,0)+1,0)))="Н/Д",INDIRECT(CONCATENATE("'2018-09 (Д)'!I",TEXT(MATCH($C40,'2018-09 (Д)'!$C$2:$C$100,0)+1,0))))),"Н/Д",((INDIRECT(CONCATENATE("'2018-10 (Д)'!I",TEXT(MATCH($C40,'2018-10 (Д)'!$C$2:$C$100,0)+1,0)))-INDIRECT(CONCATENATE("'2018-09 (Д)'!I",TEXT(MATCH($C40,'2018-09 (Д)'!$C$2:$C$100,0)+1,0))))/INDIRECT(CONCATENATE("'2018-09 (Д)'!I",TEXT(MATCH($C40,'2018-09 (Д)'!$C$2:$C$100,0)+1,0))))*100)</f>
        <v>9.8856932891844913</v>
      </c>
      <c r="BE40" s="9">
        <f ca="1">IF(OR(INDIRECT(CONCATENATE("'2018-11 (Д)'!I",TEXT(MATCH($C40,'2018-11 (Д)'!$C$2:$C$100,0)+1,0)))="Н/Д",INDIRECT(CONCATENATE("'2018-10 (Д)'!I",TEXT(MATCH($C40,'2018-10 (Д)'!$C$2:$C$100,0)+1,0)))="Н/Д",AND(INDIRECT(CONCATENATE("'2018-11 (Д)'!I",TEXT(MATCH($C40,'2018-11 (Д)'!$C$2:$C$100,0)+1,0)))="Н/Д",INDIRECT(CONCATENATE("'2018-10 (Д)'!I",TEXT(MATCH($C40,'2018-10 (Д)'!$C$2:$C$100,0)+1,0))))),"Н/Д",((INDIRECT(CONCATENATE("'2018-11 (Д)'!I",TEXT(MATCH($C40,'2018-11 (Д)'!$C$2:$C$100,0)+1,0)))-INDIRECT(CONCATENATE("'2018-10 (Д)'!I",TEXT(MATCH($C40,'2018-10 (Д)'!$C$2:$C$100,0)+1,0))))/INDIRECT(CONCATENATE("'2018-10 (Д)'!I",TEXT(MATCH($C40,'2018-10 (Д)'!$C$2:$C$100,0)+1,0))))*100)</f>
        <v>5.5253703224014767</v>
      </c>
      <c r="BF40" s="9">
        <f ca="1">IF(OR(INDIRECT(CONCATENATE("'2018-12 (Д)'!I",TEXT(MATCH($C40,'2018-12 (Д)'!$C$2:$C$100,0)+1,0)))="Н/Д",INDIRECT(CONCATENATE("'2018-11 (Д)'!I",TEXT(MATCH($C40,'2018-11 (Д)'!$C$2:$C$100,0)+1,0)))="Н/Д",AND(INDIRECT(CONCATENATE("'2018-12 (Д)'!I",TEXT(MATCH($C40,'2018-12 (Д)'!$C$2:$C$100,0)+1,0)))="Н/Д",INDIRECT(CONCATENATE("'2018-11 (Д)'!I",TEXT(MATCH($C40,'2018-11 (Д)'!$C$2:$C$100,0)+1,0))))),"Н/Д",((INDIRECT(CONCATENATE("'2018-12 (Д)'!I",TEXT(MATCH($C40,'2018-12 (Д)'!$C$2:$C$100,0)+1,0)))-INDIRECT(CONCATENATE("'2018-11 (Д)'!I",TEXT(MATCH($C40,'2018-11 (Д)'!$C$2:$C$100,0)+1,0))))/INDIRECT(CONCATENATE("'2018-11 (Д)'!I",TEXT(MATCH($C40,'2018-11 (Д)'!$C$2:$C$100,0)+1,0))))*100)</f>
        <v>12.876652461553761</v>
      </c>
      <c r="BG40" s="9"/>
      <c r="BH40" s="9" t="str">
        <f ca="1">IF(OR(INDIRECT(CONCATENATE("'2018-03 (Д)'!J",TEXT(MATCH($C40,'2018-03 (Д)'!$C$2:$C$100,0)+1,0)))="Н/Д",INDIRECT(CONCATENATE("'2018-02 (Д)'!J",TEXT(MATCH($C40,'2018-02 (Д)'!$C$2:$C$100,0)+1,0)))="Н/Д",AND(INDIRECT(CONCATENATE("'2018-03 (Д)'!J",TEXT(MATCH($C40,'2018-03 (Д)'!$C$2:$C$100,0)+1,0)))="Н/Д",INDIRECT(CONCATENATE("'2018-02 (Д)'!J",TEXT(MATCH($C40,'2018-02 (Д)'!$C$2:$C$100,0)+1,0))))),"Н/Д",((INDIRECT(CONCATENATE("'2018-03 (Д)'!J",TEXT(MATCH($C40,'2018-03 (Д)'!$C$2:$C$100,0)+1,0)))-INDIRECT(CONCATENATE("'2018-02 (Д)'!J",TEXT(MATCH($C40,'2018-02 (Д)'!$C$2:$C$100,0)+1,0))))/INDIRECT(CONCATENATE("'2018-02 (Д)'!J",TEXT(MATCH($C40,'2018-02 (Д)'!$C$2:$C$100,0)+1,0))))*100)</f>
        <v>Н/Д</v>
      </c>
      <c r="BI40" s="9" t="str">
        <f ca="1">IF(OR(INDIRECT(CONCATENATE("'2018-04 (Д)'!J",TEXT(MATCH($C40,'2018-04 (Д)'!$C$2:$C$100,0)+1,0)))="Н/Д",INDIRECT(CONCATENATE("'2018-03 (Д)'!J",TEXT(MATCH($C40,'2018-03 (Д)'!$C$2:$C$100,0)+1,0)))="Н/Д",AND(INDIRECT(CONCATENATE("'2018-04 (Д)'!J",TEXT(MATCH($C40,'2018-04 (Д)'!$C$2:$C$100,0)+1,0)))="Н/Д",INDIRECT(CONCATENATE("'2018-03 (Д)'!J",TEXT(MATCH($C40,'2018-03 (Д)'!$C$2:$C$100,0)+1,0))))),"Н/Д",((INDIRECT(CONCATENATE("'2018-04 (Д)'!J",TEXT(MATCH($C40,'2018-04 (Д)'!$C$2:$C$100,0)+1,0)))-INDIRECT(CONCATENATE("'2018-03 (Д)'!J",TEXT(MATCH($C40,'2018-03 (Д)'!$C$2:$C$100,0)+1,0))))/INDIRECT(CONCATENATE("'2018-03 (Д)'!J",TEXT(MATCH($C40,'2018-03 (Д)'!$C$2:$C$100,0)+1,0))))*100)</f>
        <v>Н/Д</v>
      </c>
      <c r="BJ40" s="9" t="str">
        <f ca="1">IF(OR(INDIRECT(CONCATENATE("'2018-05 (Д)'!J",TEXT(MATCH($C40,'2018-05 (Д)'!$C$2:$C$100,0)+1,0)))="Н/Д",INDIRECT(CONCATENATE("'2018-04 (Д)'!J",TEXT(MATCH($C40,'2018-04 (Д)'!$C$2:$C$100,0)+1,0)))="Н/Д",AND(INDIRECT(CONCATENATE("'2018-05 (Д)'!J",TEXT(MATCH($C40,'2018-05 (Д)'!$C$2:$C$100,0)+1,0)))="Н/Д",INDIRECT(CONCATENATE("'2018-04 (Д)'!J",TEXT(MATCH($C40,'2018-04 (Д)'!$C$2:$C$100,0)+1,0))))),"Н/Д",((INDIRECT(CONCATENATE("'2018-05 (Д)'!J",TEXT(MATCH($C40,'2018-05 (Д)'!$C$2:$C$100,0)+1,0)))-INDIRECT(CONCATENATE("'2018-04 (Д)'!J",TEXT(MATCH($C40,'2018-04 (Д)'!$C$2:$C$100,0)+1,0))))/INDIRECT(CONCATENATE("'2018-04 (Д)'!J",TEXT(MATCH($C40,'2018-04 (Д)'!$C$2:$C$100,0)+1,0))))*100)</f>
        <v>Н/Д</v>
      </c>
      <c r="BK40" s="9" t="str">
        <f ca="1">IF(OR(INDIRECT(CONCATENATE("'2018-06 (Д)'!J",TEXT(MATCH($C40,'2018-06 (Д)'!$C$2:$C$100,0)+1,0)))="Н/Д",INDIRECT(CONCATENATE("'2018-05 (Д)'!J",TEXT(MATCH($C40,'2018-05 (Д)'!$C$2:$C$100,0)+1,0)))="Н/Д",AND(INDIRECT(CONCATENATE("'2018-06 (Д)'!J",TEXT(MATCH($C40,'2018-06 (Д)'!$C$2:$C$100,0)+1,0)))="Н/Д",INDIRECT(CONCATENATE("'2018-05 (Д)'!J",TEXT(MATCH($C40,'2018-05 (Д)'!$C$2:$C$100,0)+1,0))))),"Н/Д",((INDIRECT(CONCATENATE("'2018-06 (Д)'!J",TEXT(MATCH($C40,'2018-06 (Д)'!$C$2:$C$100,0)+1,0)))-INDIRECT(CONCATENATE("'2018-05 (Д)'!J",TEXT(MATCH($C40,'2018-05 (Д)'!$C$2:$C$100,0)+1,0))))/INDIRECT(CONCATENATE("'2018-05 (Д)'!J",TEXT(MATCH($C40,'2018-05 (Д)'!$C$2:$C$100,0)+1,0))))*100)</f>
        <v>Н/Д</v>
      </c>
      <c r="BL40" s="9" t="str">
        <f ca="1">IF(OR(INDIRECT(CONCATENATE("'2018-07 (Д)'!J",TEXT(MATCH($C40,'2018-07 (Д)'!$C$2:$C$100,0)+1,0)))="Н/Д",INDIRECT(CONCATENATE("'2018-06 (Д)'!J",TEXT(MATCH($C40,'2018-06 (Д)'!$C$2:$C$100,0)+1,0)))="Н/Д",AND(INDIRECT(CONCATENATE("'2018-07 (Д)'!J",TEXT(MATCH($C40,'2018-07 (Д)'!$C$2:$C$100,0)+1,0)))="Н/Д",INDIRECT(CONCATENATE("'2018-06 (Д)'!J",TEXT(MATCH($C40,'2018-06 (Д)'!$C$2:$C$100,0)+1,0))))),"Н/Д",((INDIRECT(CONCATENATE("'2018-07 (Д)'!J",TEXT(MATCH($C40,'2018-07 (Д)'!$C$2:$C$100,0)+1,0)))-INDIRECT(CONCATENATE("'2018-06 (Д)'!J",TEXT(MATCH($C40,'2018-06 (Д)'!$C$2:$C$100,0)+1,0))))/INDIRECT(CONCATENATE("'2018-06 (Д)'!J",TEXT(MATCH($C40,'2018-06 (Д)'!$C$2:$C$100,0)+1,0))))*100)</f>
        <v>Н/Д</v>
      </c>
      <c r="BM40" s="9" t="str">
        <f ca="1">IF(OR(INDIRECT(CONCATENATE("'2018-08 (Д)'!J",TEXT(MATCH($C40,'2018-08 (Д)'!$C$2:$C$100,0)+1,0)))="Н/Д",INDIRECT(CONCATENATE("'2018-07 (Д)'!J",TEXT(MATCH($C40,'2018-07 (Д)'!$C$2:$C$100,0)+1,0)))="Н/Д",AND(INDIRECT(CONCATENATE("'2018-08 (Д)'!J",TEXT(MATCH($C40,'2018-08 (Д)'!$C$2:$C$100,0)+1,0)))="Н/Д",INDIRECT(CONCATENATE("'2018-07 (Д)'!J",TEXT(MATCH($C40,'2018-07 (Д)'!$C$2:$C$100,0)+1,0))))),"Н/Д",((INDIRECT(CONCATENATE("'2018-08 (Д)'!J",TEXT(MATCH($C40,'2018-08 (Д)'!$C$2:$C$100,0)+1,0)))-INDIRECT(CONCATENATE("'2018-07 (Д)'!J",TEXT(MATCH($C40,'2018-07 (Д)'!$C$2:$C$100,0)+1,0))))/INDIRECT(CONCATENATE("'2018-07 (Д)'!J",TEXT(MATCH($C40,'2018-07 (Д)'!$C$2:$C$100,0)+1,0))))*100)</f>
        <v>Н/Д</v>
      </c>
      <c r="BN40" s="9" t="str">
        <f ca="1">IF(OR(INDIRECT(CONCATENATE("'2018-09 (Д)'!J",TEXT(MATCH($C40,'2018-09 (Д)'!$C$2:$C$100,0)+1,0)))="Н/Д",INDIRECT(CONCATENATE("'2018-08 (Д)'!J",TEXT(MATCH($C40,'2018-08 (Д)'!$C$2:$C$100,0)+1,0)))="Н/Д",AND(INDIRECT(CONCATENATE("'2018-09 (Д)'!J",TEXT(MATCH($C40,'2018-09 (Д)'!$C$2:$C$100,0)+1,0)))="Н/Д",INDIRECT(CONCATENATE("'2018-08 (Д)'!J",TEXT(MATCH($C40,'2018-08 (Д)'!$C$2:$C$100,0)+1,0))))),"Н/Д",((INDIRECT(CONCATENATE("'2018-09 (Д)'!J",TEXT(MATCH($C40,'2018-09 (Д)'!$C$2:$C$100,0)+1,0)))-INDIRECT(CONCATENATE("'2018-08 (Д)'!J",TEXT(MATCH($C40,'2018-08 (Д)'!$C$2:$C$100,0)+1,0))))/INDIRECT(CONCATENATE("'2018-08 (Д)'!J",TEXT(MATCH($C40,'2018-08 (Д)'!$C$2:$C$100,0)+1,0))))*100)</f>
        <v>Н/Д</v>
      </c>
      <c r="BO40" s="9" t="str">
        <f ca="1">IF(OR(INDIRECT(CONCATENATE("'2018-10 (Д)'!J",TEXT(MATCH($C40,'2018-10 (Д)'!$C$2:$C$100,0)+1,0)))="Н/Д",INDIRECT(CONCATENATE("'2018-09 (Д)'!J",TEXT(MATCH($C40,'2018-09 (Д)'!$C$2:$C$100,0)+1,0)))="Н/Д",AND(INDIRECT(CONCATENATE("'2018-10 (Д)'!J",TEXT(MATCH($C40,'2018-10 (Д)'!$C$2:$C$100,0)+1,0)))="Н/Д",INDIRECT(CONCATENATE("'2018-09 (Д)'!J",TEXT(MATCH($C40,'2018-09 (Д)'!$C$2:$C$100,0)+1,0))))),"Н/Д",((INDIRECT(CONCATENATE("'2018-10 (Д)'!J",TEXT(MATCH($C40,'2018-10 (Д)'!$C$2:$C$100,0)+1,0)))-INDIRECT(CONCATENATE("'2018-09 (Д)'!J",TEXT(MATCH($C40,'2018-09 (Д)'!$C$2:$C$100,0)+1,0))))/INDIRECT(CONCATENATE("'2018-09 (Д)'!J",TEXT(MATCH($C40,'2018-09 (Д)'!$C$2:$C$100,0)+1,0))))*100)</f>
        <v>Н/Д</v>
      </c>
      <c r="BP40" s="9" t="str">
        <f ca="1">IF(OR(INDIRECT(CONCATENATE("'2018-11 (Д)'!J",TEXT(MATCH($C40,'2018-11 (Д)'!$C$2:$C$100,0)+1,0)))="Н/Д",INDIRECT(CONCATENATE("'2018-10 (Д)'!J",TEXT(MATCH($C40,'2018-10 (Д)'!$C$2:$C$100,0)+1,0)))="Н/Д",AND(INDIRECT(CONCATENATE("'2018-11 (Д)'!J",TEXT(MATCH($C40,'2018-11 (Д)'!$C$2:$C$100,0)+1,0)))="Н/Д",INDIRECT(CONCATENATE("'2018-10 (Д)'!J",TEXT(MATCH($C40,'2018-10 (Д)'!$C$2:$C$100,0)+1,0))))),"Н/Д",((INDIRECT(CONCATENATE("'2018-11 (Д)'!J",TEXT(MATCH($C40,'2018-11 (Д)'!$C$2:$C$100,0)+1,0)))-INDIRECT(CONCATENATE("'2018-10 (Д)'!J",TEXT(MATCH($C40,'2018-10 (Д)'!$C$2:$C$100,0)+1,0))))/INDIRECT(CONCATENATE("'2018-10 (Д)'!J",TEXT(MATCH($C40,'2018-10 (Д)'!$C$2:$C$100,0)+1,0))))*100)</f>
        <v>Н/Д</v>
      </c>
      <c r="BQ40" s="9" t="str">
        <f ca="1">IF(OR(INDIRECT(CONCATENATE("'2018-12 (Д)'!J",TEXT(MATCH($C40,'2018-12 (Д)'!$C$2:$C$100,0)+1,0)))="Н/Д",INDIRECT(CONCATENATE("'2018-11 (Д)'!J",TEXT(MATCH($C40,'2018-11 (Д)'!$C$2:$C$100,0)+1,0)))="Н/Д",AND(INDIRECT(CONCATENATE("'2018-12 (Д)'!J",TEXT(MATCH($C40,'2018-12 (Д)'!$C$2:$C$100,0)+1,0)))="Н/Д",INDIRECT(CONCATENATE("'2018-11 (Д)'!J",TEXT(MATCH($C40,'2018-11 (Д)'!$C$2:$C$100,0)+1,0))))),"Н/Д",((INDIRECT(CONCATENATE("'2018-12 (Д)'!J",TEXT(MATCH($C40,'2018-12 (Д)'!$C$2:$C$100,0)+1,0)))-INDIRECT(CONCATENATE("'2018-11 (Д)'!J",TEXT(MATCH($C40,'2018-11 (Д)'!$C$2:$C$100,0)+1,0))))/INDIRECT(CONCATENATE("'2018-11 (Д)'!J",TEXT(MATCH($C40,'2018-11 (Д)'!$C$2:$C$100,0)+1,0))))*100)</f>
        <v>Н/Д</v>
      </c>
      <c r="BR40" s="9"/>
      <c r="BS40" s="9">
        <f ca="1">IF(OR(INDIRECT(CONCATENATE("'2018-03 (Д)'!K",TEXT(MATCH($C40,'2018-03 (Д)'!$C$2:$C$100,0)+1,0)))="Н/Д",INDIRECT(CONCATENATE("'2018-02 (Д)'!K",TEXT(MATCH($C40,'2018-02 (Д)'!$C$2:$C$100,0)+1,0)))="Н/Д",AND(INDIRECT(CONCATENATE("'2018-03 (Д)'!K",TEXT(MATCH($C40,'2018-03 (Д)'!$C$2:$C$100,0)+1,0)))="Н/Д",INDIRECT(CONCATENATE("'2018-02 (Д)'!K",TEXT(MATCH($C40,'2018-02 (Д)'!$C$2:$C$100,0)+1,0))))),"Н/Д",((INDIRECT(CONCATENATE("'2018-03 (Д)'!K",TEXT(MATCH($C40,'2018-03 (Д)'!$C$2:$C$100,0)+1,0)))-INDIRECT(CONCATENATE("'2018-02 (Д)'!K",TEXT(MATCH($C40,'2018-02 (Д)'!$C$2:$C$100,0)+1,0))))/INDIRECT(CONCATENATE("'2018-02 (Д)'!K",TEXT(MATCH($C40,'2018-02 (Д)'!$C$2:$C$100,0)+1,0))))*100)</f>
        <v>-30.49789037897369</v>
      </c>
      <c r="BT40" s="9">
        <f ca="1">IF(OR(INDIRECT(CONCATENATE("'2018-04 (Д)'!K",TEXT(MATCH($C40,'2018-04 (Д)'!$C$2:$C$100,0)+1,0)))="Н/Д",INDIRECT(CONCATENATE("'2018-03 (Д)'!K",TEXT(MATCH($C40,'2018-03 (Д)'!$C$2:$C$100,0)+1,0)))="Н/Д",AND(INDIRECT(CONCATENATE("'2018-04 (Д)'!K",TEXT(MATCH($C40,'2018-04 (Д)'!$C$2:$C$100,0)+1,0)))="Н/Д",INDIRECT(CONCATENATE("'2018-03 (Д)'!K",TEXT(MATCH($C40,'2018-03 (Д)'!$C$2:$C$100,0)+1,0))))),"Н/Д",((INDIRECT(CONCATENATE("'2018-04 (Д)'!K",TEXT(MATCH($C40,'2018-04 (Д)'!$C$2:$C$100,0)+1,0)))-INDIRECT(CONCATENATE("'2018-03 (Д)'!K",TEXT(MATCH($C40,'2018-03 (Д)'!$C$2:$C$100,0)+1,0))))/INDIRECT(CONCATENATE("'2018-03 (Д)'!K",TEXT(MATCH($C40,'2018-03 (Д)'!$C$2:$C$100,0)+1,0))))*100)</f>
        <v>180.36166317654823</v>
      </c>
      <c r="BU40" s="9">
        <f ca="1">IF(OR(INDIRECT(CONCATENATE("'2018-05 (Д)'!K",TEXT(MATCH($C40,'2018-05 (Д)'!$C$2:$C$100,0)+1,0)))="Н/Д",INDIRECT(CONCATENATE("'2018-04 (Д)'!K",TEXT(MATCH($C40,'2018-04 (Д)'!$C$2:$C$100,0)+1,0)))="Н/Д",AND(INDIRECT(CONCATENATE("'2018-05 (Д)'!K",TEXT(MATCH($C40,'2018-05 (Д)'!$C$2:$C$100,0)+1,0)))="Н/Д",INDIRECT(CONCATENATE("'2018-04 (Д)'!K",TEXT(MATCH($C40,'2018-04 (Д)'!$C$2:$C$100,0)+1,0))))),"Н/Д",((INDIRECT(CONCATENATE("'2018-05 (Д)'!K",TEXT(MATCH($C40,'2018-05 (Д)'!$C$2:$C$100,0)+1,0)))-INDIRECT(CONCATENATE("'2018-04 (Д)'!K",TEXT(MATCH($C40,'2018-04 (Д)'!$C$2:$C$100,0)+1,0))))/INDIRECT(CONCATENATE("'2018-04 (Д)'!K",TEXT(MATCH($C40,'2018-04 (Д)'!$C$2:$C$100,0)+1,0))))*100)</f>
        <v>106.35745525436371</v>
      </c>
      <c r="BV40" s="9">
        <f ca="1">IF(OR(INDIRECT(CONCATENATE("'2018-06 (Д)'!K",TEXT(MATCH($C40,'2018-06 (Д)'!$C$2:$C$100,0)+1,0)))="Н/Д",INDIRECT(CONCATENATE("'2018-05 (Д)'!K",TEXT(MATCH($C40,'2018-05 (Д)'!$C$2:$C$100,0)+1,0)))="Н/Д",AND(INDIRECT(CONCATENATE("'2018-06 (Д)'!K",TEXT(MATCH($C40,'2018-06 (Д)'!$C$2:$C$100,0)+1,0)))="Н/Д",INDIRECT(CONCATENATE("'2018-05 (Д)'!K",TEXT(MATCH($C40,'2018-05 (Д)'!$C$2:$C$100,0)+1,0))))),"Н/Д",((INDIRECT(CONCATENATE("'2018-06 (Д)'!K",TEXT(MATCH($C40,'2018-06 (Д)'!$C$2:$C$100,0)+1,0)))-INDIRECT(CONCATENATE("'2018-05 (Д)'!K",TEXT(MATCH($C40,'2018-05 (Д)'!$C$2:$C$100,0)+1,0))))/INDIRECT(CONCATENATE("'2018-05 (Д)'!K",TEXT(MATCH($C40,'2018-05 (Д)'!$C$2:$C$100,0)+1,0))))*100)</f>
        <v>-58.626841600473334</v>
      </c>
      <c r="BW40" s="9">
        <f ca="1">IF(OR(INDIRECT(CONCATENATE("'2018-07 (Д)'!K",TEXT(MATCH($C40,'2018-07 (Д)'!$C$2:$C$100,0)+1,0)))="Н/Д",INDIRECT(CONCATENATE("'2018-06 (Д)'!K",TEXT(MATCH($C40,'2018-06 (Д)'!$C$2:$C$100,0)+1,0)))="Н/Д",AND(INDIRECT(CONCATENATE("'2018-07 (Д)'!K",TEXT(MATCH($C40,'2018-07 (Д)'!$C$2:$C$100,0)+1,0)))="Н/Д",INDIRECT(CONCATENATE("'2018-06 (Д)'!K",TEXT(MATCH($C40,'2018-06 (Д)'!$C$2:$C$100,0)+1,0))))),"Н/Д",((INDIRECT(CONCATENATE("'2018-07 (Д)'!K",TEXT(MATCH($C40,'2018-07 (Д)'!$C$2:$C$100,0)+1,0)))-INDIRECT(CONCATENATE("'2018-06 (Д)'!K",TEXT(MATCH($C40,'2018-06 (Д)'!$C$2:$C$100,0)+1,0))))/INDIRECT(CONCATENATE("'2018-06 (Д)'!K",TEXT(MATCH($C40,'2018-06 (Д)'!$C$2:$C$100,0)+1,0))))*100)</f>
        <v>-20.722949064280442</v>
      </c>
      <c r="BX40" s="9">
        <f ca="1">IF(OR(INDIRECT(CONCATENATE("'2018-08 (Д)'!K",TEXT(MATCH($C40,'2018-08 (Д)'!$C$2:$C$100,0)+1,0)))="Н/Д",INDIRECT(CONCATENATE("'2018-07 (Д)'!K",TEXT(MATCH($C40,'2018-07 (Д)'!$C$2:$C$100,0)+1,0)))="Н/Д",AND(INDIRECT(CONCATENATE("'2018-08 (Д)'!K",TEXT(MATCH($C40,'2018-08 (Д)'!$C$2:$C$100,0)+1,0)))="Н/Д",INDIRECT(CONCATENATE("'2018-07 (Д)'!K",TEXT(MATCH($C40,'2018-07 (Д)'!$C$2:$C$100,0)+1,0))))),"Н/Д",((INDIRECT(CONCATENATE("'2018-08 (Д)'!K",TEXT(MATCH($C40,'2018-08 (Д)'!$C$2:$C$100,0)+1,0)))-INDIRECT(CONCATENATE("'2018-07 (Д)'!K",TEXT(MATCH($C40,'2018-07 (Д)'!$C$2:$C$100,0)+1,0))))/INDIRECT(CONCATENATE("'2018-07 (Д)'!K",TEXT(MATCH($C40,'2018-07 (Д)'!$C$2:$C$100,0)+1,0))))*100)</f>
        <v>81.69956994220378</v>
      </c>
      <c r="BY40" s="9">
        <f ca="1">IF(OR(INDIRECT(CONCATENATE("'2018-09 (Д)'!K",TEXT(MATCH($C40,'2018-09 (Д)'!$C$2:$C$100,0)+1,0)))="Н/Д",INDIRECT(CONCATENATE("'2018-08 (Д)'!K",TEXT(MATCH($C40,'2018-08 (Д)'!$C$2:$C$100,0)+1,0)))="Н/Д",AND(INDIRECT(CONCATENATE("'2018-09 (Д)'!K",TEXT(MATCH($C40,'2018-09 (Д)'!$C$2:$C$100,0)+1,0)))="Н/Д",INDIRECT(CONCATENATE("'2018-08 (Д)'!K",TEXT(MATCH($C40,'2018-08 (Д)'!$C$2:$C$100,0)+1,0))))),"Н/Д",((INDIRECT(CONCATENATE("'2018-09 (Д)'!K",TEXT(MATCH($C40,'2018-09 (Д)'!$C$2:$C$100,0)+1,0)))-INDIRECT(CONCATENATE("'2018-08 (Д)'!K",TEXT(MATCH($C40,'2018-08 (Д)'!$C$2:$C$100,0)+1,0))))/INDIRECT(CONCATENATE("'2018-08 (Д)'!K",TEXT(MATCH($C40,'2018-08 (Д)'!$C$2:$C$100,0)+1,0))))*100)</f>
        <v>-69.030917082369854</v>
      </c>
      <c r="BZ40" s="9">
        <f ca="1">IF(OR(INDIRECT(CONCATENATE("'2018-10 (Д)'!K",TEXT(MATCH($C40,'2018-10 (Д)'!$C$2:$C$100,0)+1,0)))="Н/Д",INDIRECT(CONCATENATE("'2018-09 (Д)'!K",TEXT(MATCH($C40,'2018-09 (Д)'!$C$2:$C$100,0)+1,0)))="Н/Д",AND(INDIRECT(CONCATENATE("'2018-10 (Д)'!K",TEXT(MATCH($C40,'2018-10 (Д)'!$C$2:$C$100,0)+1,0)))="Н/Д",INDIRECT(CONCATENATE("'2018-09 (Д)'!K",TEXT(MATCH($C40,'2018-09 (Д)'!$C$2:$C$100,0)+1,0))))),"Н/Д",((INDIRECT(CONCATENATE("'2018-10 (Д)'!K",TEXT(MATCH($C40,'2018-10 (Д)'!$C$2:$C$100,0)+1,0)))-INDIRECT(CONCATENATE("'2018-09 (Д)'!K",TEXT(MATCH($C40,'2018-09 (Д)'!$C$2:$C$100,0)+1,0))))/INDIRECT(CONCATENATE("'2018-09 (Д)'!K",TEXT(MATCH($C40,'2018-09 (Д)'!$C$2:$C$100,0)+1,0))))*100)</f>
        <v>-7.7921537346388234</v>
      </c>
      <c r="CA40" s="9">
        <f ca="1">IF(OR(INDIRECT(CONCATENATE("'2018-11 (Д)'!K",TEXT(MATCH($C40,'2018-11 (Д)'!$C$2:$C$100,0)+1,0)))="Н/Д",INDIRECT(CONCATENATE("'2018-10 (Д)'!K",TEXT(MATCH($C40,'2018-10 (Д)'!$C$2:$C$100,0)+1,0)))="Н/Д",AND(INDIRECT(CONCATENATE("'2018-11 (Д)'!K",TEXT(MATCH($C40,'2018-11 (Д)'!$C$2:$C$100,0)+1,0)))="Н/Д",INDIRECT(CONCATENATE("'2018-10 (Д)'!K",TEXT(MATCH($C40,'2018-10 (Д)'!$C$2:$C$100,0)+1,0))))),"Н/Д",((INDIRECT(CONCATENATE("'2018-11 (Д)'!K",TEXT(MATCH($C40,'2018-11 (Д)'!$C$2:$C$100,0)+1,0)))-INDIRECT(CONCATENATE("'2018-10 (Д)'!K",TEXT(MATCH($C40,'2018-10 (Д)'!$C$2:$C$100,0)+1,0))))/INDIRECT(CONCATENATE("'2018-10 (Д)'!K",TEXT(MATCH($C40,'2018-10 (Д)'!$C$2:$C$100,0)+1,0))))*100)</f>
        <v>256.2706628869044</v>
      </c>
      <c r="CB40" s="9">
        <f ca="1">IF(OR(INDIRECT(CONCATENATE("'2018-12 (Д)'!K",TEXT(MATCH($C40,'2018-12 (Д)'!$C$2:$C$100,0)+1,0)))="Н/Д",INDIRECT(CONCATENATE("'2018-11 (Д)'!K",TEXT(MATCH($C40,'2018-11 (Д)'!$C$2:$C$100,0)+1,0)))="Н/Д",AND(INDIRECT(CONCATENATE("'2018-12 (Д)'!K",TEXT(MATCH($C40,'2018-12 (Д)'!$C$2:$C$100,0)+1,0)))="Н/Д",INDIRECT(CONCATENATE("'2018-11 (Д)'!K",TEXT(MATCH($C40,'2018-11 (Д)'!$C$2:$C$100,0)+1,0))))),"Н/Д",((INDIRECT(CONCATENATE("'2018-12 (Д)'!K",TEXT(MATCH($C40,'2018-12 (Д)'!$C$2:$C$100,0)+1,0)))-INDIRECT(CONCATENATE("'2018-11 (Д)'!K",TEXT(MATCH($C40,'2018-11 (Д)'!$C$2:$C$100,0)+1,0))))/INDIRECT(CONCATENATE("'2018-11 (Д)'!K",TEXT(MATCH($C40,'2018-11 (Д)'!$C$2:$C$100,0)+1,0))))*100)</f>
        <v>-72.80746209562227</v>
      </c>
      <c r="CC40" s="9"/>
      <c r="CD40" s="9">
        <f ca="1">IF(OR(INDIRECT(CONCATENATE("'2018-03 (Д)'!L",TEXT(MATCH($C40,'2018-03 (Д)'!$C$2:$C$100,0)+1,0)))="Н/Д",INDIRECT(CONCATENATE("'2018-02 (Д)'!L",TEXT(MATCH($C40,'2018-02 (Д)'!$C$2:$C$100,0)+1,0)))="Н/Д",AND(INDIRECT(CONCATENATE("'2018-03 (Д)'!L",TEXT(MATCH($C40,'2018-03 (Д)'!$C$2:$C$100,0)+1,0)))="Н/Д",INDIRECT(CONCATENATE("'2018-02 (Д)'!L",TEXT(MATCH($C40,'2018-02 (Д)'!$C$2:$C$100,0)+1,0))))),"Н/Д",((INDIRECT(CONCATENATE("'2018-03 (Д)'!L",TEXT(MATCH($C40,'2018-03 (Д)'!$C$2:$C$100,0)+1,0)))-INDIRECT(CONCATENATE("'2018-02 (Д)'!L",TEXT(MATCH($C40,'2018-02 (Д)'!$C$2:$C$100,0)+1,0))))/INDIRECT(CONCATENATE("'2018-02 (Д)'!L",TEXT(MATCH($C40,'2018-02 (Д)'!$C$2:$C$100,0)+1,0))))*100)</f>
        <v>233.15019891188902</v>
      </c>
      <c r="CE40" s="9">
        <f ca="1">IF(OR(INDIRECT(CONCATENATE("'2018-04 (Д)'!L",TEXT(MATCH($C40,'2018-04 (Д)'!$C$2:$C$100,0)+1,0)))="Н/Д",INDIRECT(CONCATENATE("'2018-03 (Д)'!L",TEXT(MATCH($C40,'2018-03 (Д)'!$C$2:$C$100,0)+1,0)))="Н/Д",AND(INDIRECT(CONCATENATE("'2018-04 (Д)'!L",TEXT(MATCH($C40,'2018-04 (Д)'!$C$2:$C$100,0)+1,0)))="Н/Д",INDIRECT(CONCATENATE("'2018-03 (Д)'!L",TEXT(MATCH($C40,'2018-03 (Д)'!$C$2:$C$100,0)+1,0))))),"Н/Д",((INDIRECT(CONCATENATE("'2018-04 (Д)'!L",TEXT(MATCH($C40,'2018-04 (Д)'!$C$2:$C$100,0)+1,0)))-INDIRECT(CONCATENATE("'2018-03 (Д)'!L",TEXT(MATCH($C40,'2018-03 (Д)'!$C$2:$C$100,0)+1,0))))/INDIRECT(CONCATENATE("'2018-03 (Д)'!L",TEXT(MATCH($C40,'2018-03 (Д)'!$C$2:$C$100,0)+1,0))))*100)</f>
        <v>103.24704337629132</v>
      </c>
      <c r="CF40" s="9">
        <f ca="1">IF(OR(INDIRECT(CONCATENATE("'2018-05 (Д)'!L",TEXT(MATCH($C40,'2018-05 (Д)'!$C$2:$C$100,0)+1,0)))="Н/Д",INDIRECT(CONCATENATE("'2018-04 (Д)'!L",TEXT(MATCH($C40,'2018-04 (Д)'!$C$2:$C$100,0)+1,0)))="Н/Д",AND(INDIRECT(CONCATENATE("'2018-05 (Д)'!L",TEXT(MATCH($C40,'2018-05 (Д)'!$C$2:$C$100,0)+1,0)))="Н/Д",INDIRECT(CONCATENATE("'2018-04 (Д)'!L",TEXT(MATCH($C40,'2018-04 (Д)'!$C$2:$C$100,0)+1,0))))),"Н/Д",((INDIRECT(CONCATENATE("'2018-05 (Д)'!L",TEXT(MATCH($C40,'2018-05 (Д)'!$C$2:$C$100,0)+1,0)))-INDIRECT(CONCATENATE("'2018-04 (Д)'!L",TEXT(MATCH($C40,'2018-04 (Д)'!$C$2:$C$100,0)+1,0))))/INDIRECT(CONCATENATE("'2018-04 (Д)'!L",TEXT(MATCH($C40,'2018-04 (Д)'!$C$2:$C$100,0)+1,0))))*100)</f>
        <v>0.9474099155440161</v>
      </c>
      <c r="CG40" s="9">
        <f ca="1">IF(OR(INDIRECT(CONCATENATE("'2018-06 (Д)'!L",TEXT(MATCH($C40,'2018-06 (Д)'!$C$2:$C$100,0)+1,0)))="Н/Д",INDIRECT(CONCATENATE("'2018-05 (Д)'!L",TEXT(MATCH($C40,'2018-05 (Д)'!$C$2:$C$100,0)+1,0)))="Н/Д",AND(INDIRECT(CONCATENATE("'2018-06 (Д)'!L",TEXT(MATCH($C40,'2018-06 (Д)'!$C$2:$C$100,0)+1,0)))="Н/Д",INDIRECT(CONCATENATE("'2018-05 (Д)'!L",TEXT(MATCH($C40,'2018-05 (Д)'!$C$2:$C$100,0)+1,0))))),"Н/Д",((INDIRECT(CONCATENATE("'2018-06 (Д)'!L",TEXT(MATCH($C40,'2018-06 (Д)'!$C$2:$C$100,0)+1,0)))-INDIRECT(CONCATENATE("'2018-05 (Д)'!L",TEXT(MATCH($C40,'2018-05 (Д)'!$C$2:$C$100,0)+1,0))))/INDIRECT(CONCATENATE("'2018-05 (Д)'!L",TEXT(MATCH($C40,'2018-05 (Д)'!$C$2:$C$100,0)+1,0))))*100)</f>
        <v>-20.380061049779385</v>
      </c>
      <c r="CH40" s="9">
        <f ca="1">IF(OR(INDIRECT(CONCATENATE("'2018-07 (Д)'!L",TEXT(MATCH($C40,'2018-07 (Д)'!$C$2:$C$100,0)+1,0)))="Н/Д",INDIRECT(CONCATENATE("'2018-06 (Д)'!L",TEXT(MATCH($C40,'2018-06 (Д)'!$C$2:$C$100,0)+1,0)))="Н/Д",AND(INDIRECT(CONCATENATE("'2018-07 (Д)'!L",TEXT(MATCH($C40,'2018-07 (Д)'!$C$2:$C$100,0)+1,0)))="Н/Д",INDIRECT(CONCATENATE("'2018-06 (Д)'!L",TEXT(MATCH($C40,'2018-06 (Д)'!$C$2:$C$100,0)+1,0))))),"Н/Д",((INDIRECT(CONCATENATE("'2018-07 (Д)'!L",TEXT(MATCH($C40,'2018-07 (Д)'!$C$2:$C$100,0)+1,0)))-INDIRECT(CONCATENATE("'2018-06 (Д)'!L",TEXT(MATCH($C40,'2018-06 (Д)'!$C$2:$C$100,0)+1,0))))/INDIRECT(CONCATENATE("'2018-06 (Д)'!L",TEXT(MATCH($C40,'2018-06 (Д)'!$C$2:$C$100,0)+1,0))))*100)</f>
        <v>-71.206412688621484</v>
      </c>
      <c r="CI40" s="9">
        <f ca="1">IF(OR(INDIRECT(CONCATENATE("'2018-08 (Д)'!L",TEXT(MATCH($C40,'2018-08 (Д)'!$C$2:$C$100,0)+1,0)))="Н/Д",INDIRECT(CONCATENATE("'2018-07 (Д)'!L",TEXT(MATCH($C40,'2018-07 (Д)'!$C$2:$C$100,0)+1,0)))="Н/Д",AND(INDIRECT(CONCATENATE("'2018-08 (Д)'!L",TEXT(MATCH($C40,'2018-08 (Д)'!$C$2:$C$100,0)+1,0)))="Н/Д",INDIRECT(CONCATENATE("'2018-07 (Д)'!L",TEXT(MATCH($C40,'2018-07 (Д)'!$C$2:$C$100,0)+1,0))))),"Н/Д",((INDIRECT(CONCATENATE("'2018-08 (Д)'!L",TEXT(MATCH($C40,'2018-08 (Д)'!$C$2:$C$100,0)+1,0)))-INDIRECT(CONCATENATE("'2018-07 (Д)'!L",TEXT(MATCH($C40,'2018-07 (Д)'!$C$2:$C$100,0)+1,0))))/INDIRECT(CONCATENATE("'2018-07 (Д)'!L",TEXT(MATCH($C40,'2018-07 (Д)'!$C$2:$C$100,0)+1,0))))*100)</f>
        <v>546.95181192802329</v>
      </c>
      <c r="CJ40" s="9">
        <f ca="1">IF(OR(INDIRECT(CONCATENATE("'2018-09 (Д)'!L",TEXT(MATCH($C40,'2018-09 (Д)'!$C$2:$C$100,0)+1,0)))="Н/Д",INDIRECT(CONCATENATE("'2018-08 (Д)'!L",TEXT(MATCH($C40,'2018-08 (Д)'!$C$2:$C$100,0)+1,0)))="Н/Д",AND(INDIRECT(CONCATENATE("'2018-09 (Д)'!L",TEXT(MATCH($C40,'2018-09 (Д)'!$C$2:$C$100,0)+1,0)))="Н/Д",INDIRECT(CONCATENATE("'2018-08 (Д)'!L",TEXT(MATCH($C40,'2018-08 (Д)'!$C$2:$C$100,0)+1,0))))),"Н/Д",((INDIRECT(CONCATENATE("'2018-09 (Д)'!L",TEXT(MATCH($C40,'2018-09 (Д)'!$C$2:$C$100,0)+1,0)))-INDIRECT(CONCATENATE("'2018-08 (Д)'!L",TEXT(MATCH($C40,'2018-08 (Д)'!$C$2:$C$100,0)+1,0))))/INDIRECT(CONCATENATE("'2018-08 (Д)'!L",TEXT(MATCH($C40,'2018-08 (Д)'!$C$2:$C$100,0)+1,0))))*100)</f>
        <v>-74.44063360088289</v>
      </c>
      <c r="CK40" s="9">
        <f ca="1">IF(OR(INDIRECT(CONCATENATE("'2018-10 (Д)'!L",TEXT(MATCH($C40,'2018-10 (Д)'!$C$2:$C$100,0)+1,0)))="Н/Д",INDIRECT(CONCATENATE("'2018-09 (Д)'!L",TEXT(MATCH($C40,'2018-09 (Д)'!$C$2:$C$100,0)+1,0)))="Н/Д",AND(INDIRECT(CONCATENATE("'2018-10 (Д)'!L",TEXT(MATCH($C40,'2018-10 (Д)'!$C$2:$C$100,0)+1,0)))="Н/Д",INDIRECT(CONCATENATE("'2018-09 (Д)'!L",TEXT(MATCH($C40,'2018-09 (Д)'!$C$2:$C$100,0)+1,0))))),"Н/Д",((INDIRECT(CONCATENATE("'2018-10 (Д)'!L",TEXT(MATCH($C40,'2018-10 (Д)'!$C$2:$C$100,0)+1,0)))-INDIRECT(CONCATENATE("'2018-09 (Д)'!L",TEXT(MATCH($C40,'2018-09 (Д)'!$C$2:$C$100,0)+1,0))))/INDIRECT(CONCATENATE("'2018-09 (Д)'!L",TEXT(MATCH($C40,'2018-09 (Д)'!$C$2:$C$100,0)+1,0))))*100)</f>
        <v>-33.505907801386613</v>
      </c>
      <c r="CL40" s="9">
        <f ca="1">IF(OR(INDIRECT(CONCATENATE("'2018-11 (Д)'!L",TEXT(MATCH($C40,'2018-11 (Д)'!$C$2:$C$100,0)+1,0)))="Н/Д",INDIRECT(CONCATENATE("'2018-10 (Д)'!L",TEXT(MATCH($C40,'2018-10 (Д)'!$C$2:$C$100,0)+1,0)))="Н/Д",AND(INDIRECT(CONCATENATE("'2018-11 (Д)'!L",TEXT(MATCH($C40,'2018-11 (Д)'!$C$2:$C$100,0)+1,0)))="Н/Д",INDIRECT(CONCATENATE("'2018-10 (Д)'!L",TEXT(MATCH($C40,'2018-10 (Д)'!$C$2:$C$100,0)+1,0))))),"Н/Д",((INDIRECT(CONCATENATE("'2018-11 (Д)'!L",TEXT(MATCH($C40,'2018-11 (Д)'!$C$2:$C$100,0)+1,0)))-INDIRECT(CONCATENATE("'2018-10 (Д)'!L",TEXT(MATCH($C40,'2018-10 (Д)'!$C$2:$C$100,0)+1,0))))/INDIRECT(CONCATENATE("'2018-10 (Д)'!L",TEXT(MATCH($C40,'2018-10 (Д)'!$C$2:$C$100,0)+1,0))))*100)</f>
        <v>430.16141174538404</v>
      </c>
      <c r="CM40" s="9">
        <f ca="1">IF(OR(INDIRECT(CONCATENATE("'2018-12 (Д)'!L",TEXT(MATCH($C40,'2018-12 (Д)'!$C$2:$C$100,0)+1,0)))="Н/Д",INDIRECT(CONCATENATE("'2018-11 (Д)'!L",TEXT(MATCH($C40,'2018-11 (Д)'!$C$2:$C$100,0)+1,0)))="Н/Д",AND(INDIRECT(CONCATENATE("'2018-12 (Д)'!L",TEXT(MATCH($C40,'2018-12 (Д)'!$C$2:$C$100,0)+1,0)))="Н/Д",INDIRECT(CONCATENATE("'2018-11 (Д)'!L",TEXT(MATCH($C40,'2018-11 (Д)'!$C$2:$C$100,0)+1,0))))),"Н/Д",((INDIRECT(CONCATENATE("'2018-12 (Д)'!L",TEXT(MATCH($C40,'2018-12 (Д)'!$C$2:$C$100,0)+1,0)))-INDIRECT(CONCATENATE("'2018-11 (Д)'!L",TEXT(MATCH($C40,'2018-11 (Д)'!$C$2:$C$100,0)+1,0))))/INDIRECT(CONCATENATE("'2018-11 (Д)'!L",TEXT(MATCH($C40,'2018-11 (Д)'!$C$2:$C$100,0)+1,0))))*100)</f>
        <v>-66.128732746069247</v>
      </c>
      <c r="CN40" s="9"/>
      <c r="CO40" s="9">
        <f ca="1">IF(OR(INDIRECT(CONCATENATE("'2018-03 (Д)'!M",TEXT(MATCH($C40,'2018-03 (Д)'!$C$2:$C$100,0)+1,0)))="Н/Д",INDIRECT(CONCATENATE("'2018-02 (Д)'!M",TEXT(MATCH($C40,'2018-02 (Д)'!$C$2:$C$100,0)+1,0)))="Н/Д",AND(INDIRECT(CONCATENATE("'2018-03 (Д)'!M",TEXT(MATCH($C40,'2018-03 (Д)'!$C$2:$C$100,0)+1,0)))="Н/Д",INDIRECT(CONCATENATE("'2018-02 (Д)'!M",TEXT(MATCH($C40,'2018-02 (Д)'!$C$2:$C$100,0)+1,0))))),"Н/Д",((INDIRECT(CONCATENATE("'2018-03 (Д)'!M",TEXT(MATCH($C40,'2018-03 (Д)'!$C$2:$C$100,0)+1,0)))-INDIRECT(CONCATENATE("'2018-02 (Д)'!M",TEXT(MATCH($C40,'2018-02 (Д)'!$C$2:$C$100,0)+1,0))))/INDIRECT(CONCATENATE("'2018-02 (Д)'!M",TEXT(MATCH($C40,'2018-02 (Д)'!$C$2:$C$100,0)+1,0))))*100)</f>
        <v>-33.856368234919294</v>
      </c>
      <c r="CP40" s="9">
        <f ca="1">IF(OR(INDIRECT(CONCATENATE("'2018-04 (Д)'!M",TEXT(MATCH($C40,'2018-04 (Д)'!$C$2:$C$100,0)+1,0)))="Н/Д",INDIRECT(CONCATENATE("'2018-03 (Д)'!M",TEXT(MATCH($C40,'2018-03 (Д)'!$C$2:$C$100,0)+1,0)))="Н/Д",AND(INDIRECT(CONCATENATE("'2018-04 (Д)'!M",TEXT(MATCH($C40,'2018-04 (Д)'!$C$2:$C$100,0)+1,0)))="Н/Д",INDIRECT(CONCATENATE("'2018-03 (Д)'!M",TEXT(MATCH($C40,'2018-03 (Д)'!$C$2:$C$100,0)+1,0))))),"Н/Д",((INDIRECT(CONCATENATE("'2018-04 (Д)'!M",TEXT(MATCH($C40,'2018-04 (Д)'!$C$2:$C$100,0)+1,0)))-INDIRECT(CONCATENATE("'2018-03 (Д)'!M",TEXT(MATCH($C40,'2018-03 (Д)'!$C$2:$C$100,0)+1,0))))/INDIRECT(CONCATENATE("'2018-03 (Д)'!M",TEXT(MATCH($C40,'2018-03 (Д)'!$C$2:$C$100,0)+1,0))))*100)</f>
        <v>-12.381737562598085</v>
      </c>
      <c r="CQ40" s="9">
        <f ca="1">IF(OR(INDIRECT(CONCATENATE("'2018-05 (Д)'!M",TEXT(MATCH($C40,'2018-05 (Д)'!$C$2:$C$100,0)+1,0)))="Н/Д",INDIRECT(CONCATENATE("'2018-04 (Д)'!M",TEXT(MATCH($C40,'2018-04 (Д)'!$C$2:$C$100,0)+1,0)))="Н/Д",AND(INDIRECT(CONCATENATE("'2018-05 (Д)'!M",TEXT(MATCH($C40,'2018-05 (Д)'!$C$2:$C$100,0)+1,0)))="Н/Д",INDIRECT(CONCATENATE("'2018-04 (Д)'!M",TEXT(MATCH($C40,'2018-04 (Д)'!$C$2:$C$100,0)+1,0))))),"Н/Д",((INDIRECT(CONCATENATE("'2018-05 (Д)'!M",TEXT(MATCH($C40,'2018-05 (Д)'!$C$2:$C$100,0)+1,0)))-INDIRECT(CONCATENATE("'2018-04 (Д)'!M",TEXT(MATCH($C40,'2018-04 (Д)'!$C$2:$C$100,0)+1,0))))/INDIRECT(CONCATENATE("'2018-04 (Д)'!M",TEXT(MATCH($C40,'2018-04 (Д)'!$C$2:$C$100,0)+1,0))))*100)</f>
        <v>28.086074499298945</v>
      </c>
      <c r="CR40" s="9">
        <f ca="1">IF(OR(INDIRECT(CONCATENATE("'2018-06 (Д)'!M",TEXT(MATCH($C40,'2018-06 (Д)'!$C$2:$C$100,0)+1,0)))="Н/Д",INDIRECT(CONCATENATE("'2018-05 (Д)'!M",TEXT(MATCH($C40,'2018-05 (Д)'!$C$2:$C$100,0)+1,0)))="Н/Д",AND(INDIRECT(CONCATENATE("'2018-06 (Д)'!M",TEXT(MATCH($C40,'2018-06 (Д)'!$C$2:$C$100,0)+1,0)))="Н/Д",INDIRECT(CONCATENATE("'2018-05 (Д)'!M",TEXT(MATCH($C40,'2018-05 (Д)'!$C$2:$C$100,0)+1,0))))),"Н/Д",((INDIRECT(CONCATENATE("'2018-06 (Д)'!M",TEXT(MATCH($C40,'2018-06 (Д)'!$C$2:$C$100,0)+1,0)))-INDIRECT(CONCATENATE("'2018-05 (Д)'!M",TEXT(MATCH($C40,'2018-05 (Д)'!$C$2:$C$100,0)+1,0))))/INDIRECT(CONCATENATE("'2018-05 (Д)'!M",TEXT(MATCH($C40,'2018-05 (Д)'!$C$2:$C$100,0)+1,0))))*100)</f>
        <v>5.8119467812954273</v>
      </c>
      <c r="CS40" s="9">
        <f ca="1">IF(OR(INDIRECT(CONCATENATE("'2018-07 (Д)'!M",TEXT(MATCH($C40,'2018-07 (Д)'!$C$2:$C$100,0)+1,0)))="Н/Д",INDIRECT(CONCATENATE("'2018-06 (Д)'!M",TEXT(MATCH($C40,'2018-06 (Д)'!$C$2:$C$100,0)+1,0)))="Н/Д",AND(INDIRECT(CONCATENATE("'2018-07 (Д)'!M",TEXT(MATCH($C40,'2018-07 (Д)'!$C$2:$C$100,0)+1,0)))="Н/Д",INDIRECT(CONCATENATE("'2018-06 (Д)'!M",TEXT(MATCH($C40,'2018-06 (Д)'!$C$2:$C$100,0)+1,0))))),"Н/Д",((INDIRECT(CONCATENATE("'2018-07 (Д)'!M",TEXT(MATCH($C40,'2018-07 (Д)'!$C$2:$C$100,0)+1,0)))-INDIRECT(CONCATENATE("'2018-06 (Д)'!M",TEXT(MATCH($C40,'2018-06 (Д)'!$C$2:$C$100,0)+1,0))))/INDIRECT(CONCATENATE("'2018-06 (Д)'!M",TEXT(MATCH($C40,'2018-06 (Д)'!$C$2:$C$100,0)+1,0))))*100)</f>
        <v>30.592243829124786</v>
      </c>
      <c r="CT40" s="9">
        <f ca="1">IF(OR(INDIRECT(CONCATENATE("'2018-08 (Д)'!M",TEXT(MATCH($C40,'2018-08 (Д)'!$C$2:$C$100,0)+1,0)))="Н/Д",INDIRECT(CONCATENATE("'2018-07 (Д)'!M",TEXT(MATCH($C40,'2018-07 (Д)'!$C$2:$C$100,0)+1,0)))="Н/Д",AND(INDIRECT(CONCATENATE("'2018-08 (Д)'!M",TEXT(MATCH($C40,'2018-08 (Д)'!$C$2:$C$100,0)+1,0)))="Н/Д",INDIRECT(CONCATENATE("'2018-07 (Д)'!M",TEXT(MATCH($C40,'2018-07 (Д)'!$C$2:$C$100,0)+1,0))))),"Н/Д",((INDIRECT(CONCATENATE("'2018-08 (Д)'!M",TEXT(MATCH($C40,'2018-08 (Д)'!$C$2:$C$100,0)+1,0)))-INDIRECT(CONCATENATE("'2018-07 (Д)'!M",TEXT(MATCH($C40,'2018-07 (Д)'!$C$2:$C$100,0)+1,0))))/INDIRECT(CONCATENATE("'2018-07 (Д)'!M",TEXT(MATCH($C40,'2018-07 (Д)'!$C$2:$C$100,0)+1,0))))*100)</f>
        <v>36.063697869764781</v>
      </c>
      <c r="CU40" s="9">
        <f ca="1">IF(OR(INDIRECT(CONCATENATE("'2018-09 (Д)'!M",TEXT(MATCH($C40,'2018-09 (Д)'!$C$2:$C$100,0)+1,0)))="Н/Д",INDIRECT(CONCATENATE("'2018-08 (Д)'!M",TEXT(MATCH($C40,'2018-08 (Д)'!$C$2:$C$100,0)+1,0)))="Н/Д",AND(INDIRECT(CONCATENATE("'2018-09 (Д)'!M",TEXT(MATCH($C40,'2018-09 (Д)'!$C$2:$C$100,0)+1,0)))="Н/Д",INDIRECT(CONCATENATE("'2018-08 (Д)'!M",TEXT(MATCH($C40,'2018-08 (Д)'!$C$2:$C$100,0)+1,0))))),"Н/Д",((INDIRECT(CONCATENATE("'2018-09 (Д)'!M",TEXT(MATCH($C40,'2018-09 (Д)'!$C$2:$C$100,0)+1,0)))-INDIRECT(CONCATENATE("'2018-08 (Д)'!M",TEXT(MATCH($C40,'2018-08 (Д)'!$C$2:$C$100,0)+1,0))))/INDIRECT(CONCATENATE("'2018-08 (Д)'!M",TEXT(MATCH($C40,'2018-08 (Д)'!$C$2:$C$100,0)+1,0))))*100)</f>
        <v>49.028173161238385</v>
      </c>
      <c r="CV40" s="9">
        <f ca="1">IF(OR(INDIRECT(CONCATENATE("'2018-10 (Д)'!M",TEXT(MATCH($C40,'2018-10 (Д)'!$C$2:$C$100,0)+1,0)))="Н/Д",INDIRECT(CONCATENATE("'2018-09 (Д)'!M",TEXT(MATCH($C40,'2018-09 (Д)'!$C$2:$C$100,0)+1,0)))="Н/Д",AND(INDIRECT(CONCATENATE("'2018-10 (Д)'!M",TEXT(MATCH($C40,'2018-10 (Д)'!$C$2:$C$100,0)+1,0)))="Н/Д",INDIRECT(CONCATENATE("'2018-09 (Д)'!M",TEXT(MATCH($C40,'2018-09 (Д)'!$C$2:$C$100,0)+1,0))))),"Н/Д",((INDIRECT(CONCATENATE("'2018-10 (Д)'!M",TEXT(MATCH($C40,'2018-10 (Д)'!$C$2:$C$100,0)+1,0)))-INDIRECT(CONCATENATE("'2018-09 (Д)'!M",TEXT(MATCH($C40,'2018-09 (Д)'!$C$2:$C$100,0)+1,0))))/INDIRECT(CONCATENATE("'2018-09 (Д)'!M",TEXT(MATCH($C40,'2018-09 (Д)'!$C$2:$C$100,0)+1,0))))*100)</f>
        <v>-55.318625945038733</v>
      </c>
      <c r="CW40" s="9">
        <f ca="1">IF(OR(INDIRECT(CONCATENATE("'2018-11 (Д)'!M",TEXT(MATCH($C40,'2018-11 (Д)'!$C$2:$C$100,0)+1,0)))="Н/Д",INDIRECT(CONCATENATE("'2018-10 (Д)'!M",TEXT(MATCH($C40,'2018-10 (Д)'!$C$2:$C$100,0)+1,0)))="Н/Д",AND(INDIRECT(CONCATENATE("'2018-11 (Д)'!M",TEXT(MATCH($C40,'2018-11 (Д)'!$C$2:$C$100,0)+1,0)))="Н/Д",INDIRECT(CONCATENATE("'2018-10 (Д)'!M",TEXT(MATCH($C40,'2018-10 (Д)'!$C$2:$C$100,0)+1,0))))),"Н/Д",((INDIRECT(CONCATENATE("'2018-11 (Д)'!M",TEXT(MATCH($C40,'2018-11 (Д)'!$C$2:$C$100,0)+1,0)))-INDIRECT(CONCATENATE("'2018-10 (Д)'!M",TEXT(MATCH($C40,'2018-10 (Д)'!$C$2:$C$100,0)+1,0))))/INDIRECT(CONCATENATE("'2018-10 (Д)'!M",TEXT(MATCH($C40,'2018-10 (Д)'!$C$2:$C$100,0)+1,0))))*100)</f>
        <v>64.185414128590793</v>
      </c>
      <c r="CX40" s="9">
        <f ca="1">IF(OR(INDIRECT(CONCATENATE("'2018-12 (Д)'!M",TEXT(MATCH($C40,'2018-12 (Д)'!$C$2:$C$100,0)+1,0)))="Н/Д",INDIRECT(CONCATENATE("'2018-11 (Д)'!M",TEXT(MATCH($C40,'2018-11 (Д)'!$C$2:$C$100,0)+1,0)))="Н/Д",AND(INDIRECT(CONCATENATE("'2018-12 (Д)'!M",TEXT(MATCH($C40,'2018-12 (Д)'!$C$2:$C$100,0)+1,0)))="Н/Д",INDIRECT(CONCATENATE("'2018-11 (Д)'!M",TEXT(MATCH($C40,'2018-11 (Д)'!$C$2:$C$100,0)+1,0))))),"Н/Д",((INDIRECT(CONCATENATE("'2018-12 (Д)'!M",TEXT(MATCH($C40,'2018-12 (Д)'!$C$2:$C$100,0)+1,0)))-INDIRECT(CONCATENATE("'2018-11 (Д)'!M",TEXT(MATCH($C40,'2018-11 (Д)'!$C$2:$C$100,0)+1,0))))/INDIRECT(CONCATENATE("'2018-11 (Д)'!M",TEXT(MATCH($C40,'2018-11 (Д)'!$C$2:$C$100,0)+1,0))))*100)</f>
        <v>-44.133530543769496</v>
      </c>
      <c r="CY40" s="9"/>
      <c r="CZ40" s="9">
        <f ca="1">IF(OR(INDIRECT(CONCATENATE("'2018-03 (Д)'!N",TEXT(MATCH($C40,'2018-03 (Д)'!$C$2:$C$100,0)+1,0)))="Н/Д",INDIRECT(CONCATENATE("'2018-02 (Д)'!N",TEXT(MATCH($C40,'2018-02 (Д)'!$C$2:$C$100,0)+1,0)))="Н/Д",AND(INDIRECT(CONCATENATE("'2018-03 (Д)'!N",TEXT(MATCH($C40,'2018-03 (Д)'!$C$2:$C$100,0)+1,0)))="Н/Д",INDIRECT(CONCATENATE("'2018-02 (Д)'!N",TEXT(MATCH($C40,'2018-02 (Д)'!$C$2:$C$100,0)+1,0))))),"Н/Д",((INDIRECT(CONCATENATE("'2018-03 (Д)'!N",TEXT(MATCH($C40,'2018-03 (Д)'!$C$2:$C$100,0)+1,0)))-INDIRECT(CONCATENATE("'2018-02 (Д)'!N",TEXT(MATCH($C40,'2018-02 (Д)'!$C$2:$C$100,0)+1,0))))/INDIRECT(CONCATENATE("'2018-02 (Д)'!N",TEXT(MATCH($C40,'2018-02 (Д)'!$C$2:$C$100,0)+1,0))))*100)</f>
        <v>126.66485294553735</v>
      </c>
      <c r="DA40" s="9">
        <f ca="1">IF(OR(INDIRECT(CONCATENATE("'2018-04 (Д)'!N",TEXT(MATCH($C40,'2018-04 (Д)'!$C$2:$C$100,0)+1,0)))="Н/Д",INDIRECT(CONCATENATE("'2018-03 (Д)'!N",TEXT(MATCH($C40,'2018-03 (Д)'!$C$2:$C$100,0)+1,0)))="Н/Д",AND(INDIRECT(CONCATENATE("'2018-04 (Д)'!N",TEXT(MATCH($C40,'2018-04 (Д)'!$C$2:$C$100,0)+1,0)))="Н/Д",INDIRECT(CONCATENATE("'2018-03 (Д)'!N",TEXT(MATCH($C40,'2018-03 (Д)'!$C$2:$C$100,0)+1,0))))),"Н/Д",((INDIRECT(CONCATENATE("'2018-04 (Д)'!N",TEXT(MATCH($C40,'2018-04 (Д)'!$C$2:$C$100,0)+1,0)))-INDIRECT(CONCATENATE("'2018-03 (Д)'!N",TEXT(MATCH($C40,'2018-03 (Д)'!$C$2:$C$100,0)+1,0))))/INDIRECT(CONCATENATE("'2018-03 (Д)'!N",TEXT(MATCH($C40,'2018-03 (Д)'!$C$2:$C$100,0)+1,0))))*100)</f>
        <v>67.918872206001737</v>
      </c>
      <c r="DB40" s="9">
        <f ca="1">IF(OR(INDIRECT(CONCATENATE("'2018-05 (Д)'!N",TEXT(MATCH($C40,'2018-05 (Д)'!$C$2:$C$100,0)+1,0)))="Н/Д",INDIRECT(CONCATENATE("'2018-04 (Д)'!N",TEXT(MATCH($C40,'2018-04 (Д)'!$C$2:$C$100,0)+1,0)))="Н/Д",AND(INDIRECT(CONCATENATE("'2018-05 (Д)'!N",TEXT(MATCH($C40,'2018-05 (Д)'!$C$2:$C$100,0)+1,0)))="Н/Д",INDIRECT(CONCATENATE("'2018-04 (Д)'!N",TEXT(MATCH($C40,'2018-04 (Д)'!$C$2:$C$100,0)+1,0))))),"Н/Д",((INDIRECT(CONCATENATE("'2018-05 (Д)'!N",TEXT(MATCH($C40,'2018-05 (Д)'!$C$2:$C$100,0)+1,0)))-INDIRECT(CONCATENATE("'2018-04 (Д)'!N",TEXT(MATCH($C40,'2018-04 (Д)'!$C$2:$C$100,0)+1,0))))/INDIRECT(CONCATENATE("'2018-04 (Д)'!N",TEXT(MATCH($C40,'2018-04 (Д)'!$C$2:$C$100,0)+1,0))))*100)</f>
        <v>47.015517101242907</v>
      </c>
      <c r="DC40" s="9">
        <f ca="1">IF(OR(INDIRECT(CONCATENATE("'2018-06 (Д)'!N",TEXT(MATCH($C40,'2018-06 (Д)'!$C$2:$C$100,0)+1,0)))="Н/Д",INDIRECT(CONCATENATE("'2018-05 (Д)'!N",TEXT(MATCH($C40,'2018-05 (Д)'!$C$2:$C$100,0)+1,0)))="Н/Д",AND(INDIRECT(CONCATENATE("'2018-06 (Д)'!N",TEXT(MATCH($C40,'2018-06 (Д)'!$C$2:$C$100,0)+1,0)))="Н/Д",INDIRECT(CONCATENATE("'2018-05 (Д)'!N",TEXT(MATCH($C40,'2018-05 (Д)'!$C$2:$C$100,0)+1,0))))),"Н/Д",((INDIRECT(CONCATENATE("'2018-06 (Д)'!N",TEXT(MATCH($C40,'2018-06 (Д)'!$C$2:$C$100,0)+1,0)))-INDIRECT(CONCATENATE("'2018-05 (Д)'!N",TEXT(MATCH($C40,'2018-05 (Д)'!$C$2:$C$100,0)+1,0))))/INDIRECT(CONCATENATE("'2018-05 (Д)'!N",TEXT(MATCH($C40,'2018-05 (Д)'!$C$2:$C$100,0)+1,0))))*100)</f>
        <v>28.585277577498314</v>
      </c>
      <c r="DD40" s="9">
        <f ca="1">IF(OR(INDIRECT(CONCATENATE("'2018-07 (Д)'!N",TEXT(MATCH($C40,'2018-07 (Д)'!$C$2:$C$100,0)+1,0)))="Н/Д",INDIRECT(CONCATENATE("'2018-06 (Д)'!N",TEXT(MATCH($C40,'2018-06 (Д)'!$C$2:$C$100,0)+1,0)))="Н/Д",AND(INDIRECT(CONCATENATE("'2018-07 (Д)'!N",TEXT(MATCH($C40,'2018-07 (Д)'!$C$2:$C$100,0)+1,0)))="Н/Д",INDIRECT(CONCATENATE("'2018-06 (Д)'!N",TEXT(MATCH($C40,'2018-06 (Д)'!$C$2:$C$100,0)+1,0))))),"Н/Д",((INDIRECT(CONCATENATE("'2018-07 (Д)'!N",TEXT(MATCH($C40,'2018-07 (Д)'!$C$2:$C$100,0)+1,0)))-INDIRECT(CONCATENATE("'2018-06 (Д)'!N",TEXT(MATCH($C40,'2018-06 (Д)'!$C$2:$C$100,0)+1,0))))/INDIRECT(CONCATENATE("'2018-06 (Д)'!N",TEXT(MATCH($C40,'2018-06 (Д)'!$C$2:$C$100,0)+1,0))))*100)</f>
        <v>24.473753812000645</v>
      </c>
      <c r="DE40" s="9">
        <f ca="1">IF(OR(INDIRECT(CONCATENATE("'2018-08 (Д)'!N",TEXT(MATCH($C40,'2018-08 (Д)'!$C$2:$C$100,0)+1,0)))="Н/Д",INDIRECT(CONCATENATE("'2018-07 (Д)'!N",TEXT(MATCH($C40,'2018-07 (Д)'!$C$2:$C$100,0)+1,0)))="Н/Д",AND(INDIRECT(CONCATENATE("'2018-08 (Д)'!N",TEXT(MATCH($C40,'2018-08 (Д)'!$C$2:$C$100,0)+1,0)))="Н/Д",INDIRECT(CONCATENATE("'2018-07 (Д)'!N",TEXT(MATCH($C40,'2018-07 (Д)'!$C$2:$C$100,0)+1,0))))),"Н/Д",((INDIRECT(CONCATENATE("'2018-08 (Д)'!N",TEXT(MATCH($C40,'2018-08 (Д)'!$C$2:$C$100,0)+1,0)))-INDIRECT(CONCATENATE("'2018-07 (Д)'!N",TEXT(MATCH($C40,'2018-07 (Д)'!$C$2:$C$100,0)+1,0))))/INDIRECT(CONCATENATE("'2018-07 (Д)'!N",TEXT(MATCH($C40,'2018-07 (Д)'!$C$2:$C$100,0)+1,0))))*100)</f>
        <v>23.165823478408214</v>
      </c>
      <c r="DF40" s="9">
        <f ca="1">IF(OR(INDIRECT(CONCATENATE("'2018-09 (Д)'!N",TEXT(MATCH($C40,'2018-09 (Д)'!$C$2:$C$100,0)+1,0)))="Н/Д",INDIRECT(CONCATENATE("'2018-08 (Д)'!N",TEXT(MATCH($C40,'2018-08 (Д)'!$C$2:$C$100,0)+1,0)))="Н/Д",AND(INDIRECT(CONCATENATE("'2018-09 (Д)'!N",TEXT(MATCH($C40,'2018-09 (Д)'!$C$2:$C$100,0)+1,0)))="Н/Д",INDIRECT(CONCATENATE("'2018-08 (Д)'!N",TEXT(MATCH($C40,'2018-08 (Д)'!$C$2:$C$100,0)+1,0))))),"Н/Д",((INDIRECT(CONCATENATE("'2018-09 (Д)'!N",TEXT(MATCH($C40,'2018-09 (Д)'!$C$2:$C$100,0)+1,0)))-INDIRECT(CONCATENATE("'2018-08 (Д)'!N",TEXT(MATCH($C40,'2018-08 (Д)'!$C$2:$C$100,0)+1,0))))/INDIRECT(CONCATENATE("'2018-08 (Д)'!N",TEXT(MATCH($C40,'2018-08 (Д)'!$C$2:$C$100,0)+1,0))))*100)</f>
        <v>12.651405665916524</v>
      </c>
      <c r="DG40" s="9">
        <f ca="1">IF(OR(INDIRECT(CONCATENATE("'2018-10 (Д)'!N",TEXT(MATCH($C40,'2018-10 (Д)'!$C$2:$C$100,0)+1,0)))="Н/Д",INDIRECT(CONCATENATE("'2018-09 (Д)'!N",TEXT(MATCH($C40,'2018-09 (Д)'!$C$2:$C$100,0)+1,0)))="Н/Д",AND(INDIRECT(CONCATENATE("'2018-10 (Д)'!N",TEXT(MATCH($C40,'2018-10 (Д)'!$C$2:$C$100,0)+1,0)))="Н/Д",INDIRECT(CONCATENATE("'2018-09 (Д)'!N",TEXT(MATCH($C40,'2018-09 (Д)'!$C$2:$C$100,0)+1,0))))),"Н/Д",((INDIRECT(CONCATENATE("'2018-10 (Д)'!N",TEXT(MATCH($C40,'2018-10 (Д)'!$C$2:$C$100,0)+1,0)))-INDIRECT(CONCATENATE("'2018-09 (Д)'!N",TEXT(MATCH($C40,'2018-09 (Д)'!$C$2:$C$100,0)+1,0))))/INDIRECT(CONCATENATE("'2018-09 (Д)'!N",TEXT(MATCH($C40,'2018-09 (Д)'!$C$2:$C$100,0)+1,0))))*100)</f>
        <v>12.673103243063192</v>
      </c>
      <c r="DH40" s="9">
        <f ca="1">IF(OR(INDIRECT(CONCATENATE("'2018-11 (Д)'!N",TEXT(MATCH($C40,'2018-11 (Д)'!$C$2:$C$100,0)+1,0)))="Н/Д",INDIRECT(CONCATENATE("'2018-10 (Д)'!N",TEXT(MATCH($C40,'2018-10 (Д)'!$C$2:$C$100,0)+1,0)))="Н/Д",AND(INDIRECT(CONCATENATE("'2018-11 (Д)'!N",TEXT(MATCH($C40,'2018-11 (Д)'!$C$2:$C$100,0)+1,0)))="Н/Д",INDIRECT(CONCATENATE("'2018-10 (Д)'!N",TEXT(MATCH($C40,'2018-10 (Д)'!$C$2:$C$100,0)+1,0))))),"Н/Д",((INDIRECT(CONCATENATE("'2018-11 (Д)'!N",TEXT(MATCH($C40,'2018-11 (Д)'!$C$2:$C$100,0)+1,0)))-INDIRECT(CONCATENATE("'2018-10 (Д)'!N",TEXT(MATCH($C40,'2018-10 (Д)'!$C$2:$C$100,0)+1,0))))/INDIRECT(CONCATENATE("'2018-10 (Д)'!N",TEXT(MATCH($C40,'2018-10 (Д)'!$C$2:$C$100,0)+1,0))))*100)</f>
        <v>16.668196372903722</v>
      </c>
      <c r="DI40" s="9">
        <f ca="1">IF(OR(INDIRECT(CONCATENATE("'2018-12 (Д)'!N",TEXT(MATCH($C40,'2018-12 (Д)'!$C$2:$C$100,0)+1,0)))="Н/Д",INDIRECT(CONCATENATE("'2018-11 (Д)'!N",TEXT(MATCH($C40,'2018-11 (Д)'!$C$2:$C$100,0)+1,0)))="Н/Д",AND(INDIRECT(CONCATENATE("'2018-12 (Д)'!N",TEXT(MATCH($C40,'2018-12 (Д)'!$C$2:$C$100,0)+1,0)))="Н/Д",INDIRECT(CONCATENATE("'2018-11 (Д)'!N",TEXT(MATCH($C40,'2018-11 (Д)'!$C$2:$C$100,0)+1,0))))),"Н/Д",((INDIRECT(CONCATENATE("'2018-12 (Д)'!N",TEXT(MATCH($C40,'2018-12 (Д)'!$C$2:$C$100,0)+1,0)))-INDIRECT(CONCATENATE("'2018-11 (Д)'!N",TEXT(MATCH($C40,'2018-11 (Д)'!$C$2:$C$100,0)+1,0))))/INDIRECT(CONCATENATE("'2018-11 (Д)'!N",TEXT(MATCH($C40,'2018-11 (Д)'!$C$2:$C$100,0)+1,0))))*100)</f>
        <v>9.4967000866395459</v>
      </c>
      <c r="DJ40" s="9"/>
      <c r="DK40" s="9">
        <f ca="1">IF(OR(INDIRECT(CONCATENATE("'2018-03 (Д)'!O",TEXT(MATCH($C40,'2018-03 (Д)'!$C$2:$C$100,0)+1,0)))="Н/Д",INDIRECT(CONCATENATE("'2018-02 (Д)'!O",TEXT(MATCH($C40,'2018-02 (Д)'!$C$2:$C$100,0)+1,0)))="Н/Д",AND(INDIRECT(CONCATENATE("'2018-03 (Д)'!O",TEXT(MATCH($C40,'2018-03 (Д)'!$C$2:$C$100,0)+1,0)))="Н/Д",INDIRECT(CONCATENATE("'2018-02 (Д)'!O",TEXT(MATCH($C40,'2018-02 (Д)'!$C$2:$C$100,0)+1,0))))),"Н/Д",((INDIRECT(CONCATENATE("'2018-03 (Д)'!O",TEXT(MATCH($C40,'2018-03 (Д)'!$C$2:$C$100,0)+1,0)))-INDIRECT(CONCATENATE("'2018-02 (Д)'!O",TEXT(MATCH($C40,'2018-02 (Д)'!$C$2:$C$100,0)+1,0))))/INDIRECT(CONCATENATE("'2018-02 (Д)'!O",TEXT(MATCH($C40,'2018-02 (Д)'!$C$2:$C$100,0)+1,0))))*100)</f>
        <v>-85.629925844705653</v>
      </c>
      <c r="DL40" s="9">
        <f ca="1">IF(OR(INDIRECT(CONCATENATE("'2018-04 (Д)'!O",TEXT(MATCH($C40,'2018-04 (Д)'!$C$2:$C$100,0)+1,0)))="Н/Д",INDIRECT(CONCATENATE("'2018-03 (Д)'!O",TEXT(MATCH($C40,'2018-03 (Д)'!$C$2:$C$100,0)+1,0)))="Н/Д",AND(INDIRECT(CONCATENATE("'2018-04 (Д)'!O",TEXT(MATCH($C40,'2018-04 (Д)'!$C$2:$C$100,0)+1,0)))="Н/Д",INDIRECT(CONCATENATE("'2018-03 (Д)'!O",TEXT(MATCH($C40,'2018-03 (Д)'!$C$2:$C$100,0)+1,0))))),"Н/Д",((INDIRECT(CONCATENATE("'2018-04 (Д)'!O",TEXT(MATCH($C40,'2018-04 (Д)'!$C$2:$C$100,0)+1,0)))-INDIRECT(CONCATENATE("'2018-03 (Д)'!O",TEXT(MATCH($C40,'2018-03 (Д)'!$C$2:$C$100,0)+1,0))))/INDIRECT(CONCATENATE("'2018-03 (Д)'!O",TEXT(MATCH($C40,'2018-03 (Д)'!$C$2:$C$100,0)+1,0))))*100)</f>
        <v>-9719.0980837083989</v>
      </c>
      <c r="DM40" s="9">
        <f ca="1">IF(OR(INDIRECT(CONCATENATE("'2018-05 (Д)'!O",TEXT(MATCH($C40,'2018-05 (Д)'!$C$2:$C$100,0)+1,0)))="Н/Д",INDIRECT(CONCATENATE("'2018-04 (Д)'!O",TEXT(MATCH($C40,'2018-04 (Д)'!$C$2:$C$100,0)+1,0)))="Н/Д",AND(INDIRECT(CONCATENATE("'2018-05 (Д)'!O",TEXT(MATCH($C40,'2018-05 (Д)'!$C$2:$C$100,0)+1,0)))="Н/Д",INDIRECT(CONCATENATE("'2018-04 (Д)'!O",TEXT(MATCH($C40,'2018-04 (Д)'!$C$2:$C$100,0)+1,0))))),"Н/Д",((INDIRECT(CONCATENATE("'2018-05 (Д)'!O",TEXT(MATCH($C40,'2018-05 (Д)'!$C$2:$C$100,0)+1,0)))-INDIRECT(CONCATENATE("'2018-04 (Д)'!O",TEXT(MATCH($C40,'2018-04 (Д)'!$C$2:$C$100,0)+1,0))))/INDIRECT(CONCATENATE("'2018-04 (Д)'!O",TEXT(MATCH($C40,'2018-04 (Д)'!$C$2:$C$100,0)+1,0))))*100)</f>
        <v>-106.5351080141902</v>
      </c>
      <c r="DN40" s="9">
        <f ca="1">IF(OR(INDIRECT(CONCATENATE("'2018-06 (Д)'!O",TEXT(MATCH($C40,'2018-06 (Д)'!$C$2:$C$100,0)+1,0)))="Н/Д",INDIRECT(CONCATENATE("'2018-05 (Д)'!O",TEXT(MATCH($C40,'2018-05 (Д)'!$C$2:$C$100,0)+1,0)))="Н/Д",AND(INDIRECT(CONCATENATE("'2018-06 (Д)'!O",TEXT(MATCH($C40,'2018-06 (Д)'!$C$2:$C$100,0)+1,0)))="Н/Д",INDIRECT(CONCATENATE("'2018-05 (Д)'!O",TEXT(MATCH($C40,'2018-05 (Д)'!$C$2:$C$100,0)+1,0))))),"Н/Д",((INDIRECT(CONCATENATE("'2018-06 (Д)'!O",TEXT(MATCH($C40,'2018-06 (Д)'!$C$2:$C$100,0)+1,0)))-INDIRECT(CONCATENATE("'2018-05 (Д)'!O",TEXT(MATCH($C40,'2018-05 (Д)'!$C$2:$C$100,0)+1,0))))/INDIRECT(CONCATENATE("'2018-05 (Д)'!O",TEXT(MATCH($C40,'2018-05 (Д)'!$C$2:$C$100,0)+1,0))))*100)</f>
        <v>204.51134082777287</v>
      </c>
      <c r="DO40" s="9">
        <f ca="1">IF(OR(INDIRECT(CONCATENATE("'2018-07 (Д)'!O",TEXT(MATCH($C40,'2018-07 (Д)'!$C$2:$C$100,0)+1,0)))="Н/Д",INDIRECT(CONCATENATE("'2018-06 (Д)'!O",TEXT(MATCH($C40,'2018-06 (Д)'!$C$2:$C$100,0)+1,0)))="Н/Д",AND(INDIRECT(CONCATENATE("'2018-07 (Д)'!O",TEXT(MATCH($C40,'2018-07 (Д)'!$C$2:$C$100,0)+1,0)))="Н/Д",INDIRECT(CONCATENATE("'2018-06 (Д)'!O",TEXT(MATCH($C40,'2018-06 (Д)'!$C$2:$C$100,0)+1,0))))),"Н/Д",((INDIRECT(CONCATENATE("'2018-07 (Д)'!O",TEXT(MATCH($C40,'2018-07 (Д)'!$C$2:$C$100,0)+1,0)))-INDIRECT(CONCATENATE("'2018-06 (Д)'!O",TEXT(MATCH($C40,'2018-06 (Д)'!$C$2:$C$100,0)+1,0))))/INDIRECT(CONCATENATE("'2018-06 (Д)'!O",TEXT(MATCH($C40,'2018-06 (Д)'!$C$2:$C$100,0)+1,0))))*100)</f>
        <v>-212.95933002200175</v>
      </c>
      <c r="DP40" s="9">
        <f ca="1">IF(OR(INDIRECT(CONCATENATE("'2018-08 (Д)'!O",TEXT(MATCH($C40,'2018-08 (Д)'!$C$2:$C$100,0)+1,0)))="Н/Д",INDIRECT(CONCATENATE("'2018-07 (Д)'!O",TEXT(MATCH($C40,'2018-07 (Д)'!$C$2:$C$100,0)+1,0)))="Н/Д",AND(INDIRECT(CONCATENATE("'2018-08 (Д)'!O",TEXT(MATCH($C40,'2018-08 (Д)'!$C$2:$C$100,0)+1,0)))="Н/Д",INDIRECT(CONCATENATE("'2018-07 (Д)'!O",TEXT(MATCH($C40,'2018-07 (Д)'!$C$2:$C$100,0)+1,0))))),"Н/Д",((INDIRECT(CONCATENATE("'2018-08 (Д)'!O",TEXT(MATCH($C40,'2018-08 (Д)'!$C$2:$C$100,0)+1,0)))-INDIRECT(CONCATENATE("'2018-07 (Д)'!O",TEXT(MATCH($C40,'2018-07 (Д)'!$C$2:$C$100,0)+1,0))))/INDIRECT(CONCATENATE("'2018-07 (Д)'!O",TEXT(MATCH($C40,'2018-07 (Д)'!$C$2:$C$100,0)+1,0))))*100)</f>
        <v>-887.31092548418587</v>
      </c>
      <c r="DQ40" s="9">
        <f ca="1">IF(OR(INDIRECT(CONCATENATE("'2018-09 (Д)'!O",TEXT(MATCH($C40,'2018-09 (Д)'!$C$2:$C$100,0)+1,0)))="Н/Д",INDIRECT(CONCATENATE("'2018-08 (Д)'!O",TEXT(MATCH($C40,'2018-08 (Д)'!$C$2:$C$100,0)+1,0)))="Н/Д",AND(INDIRECT(CONCATENATE("'2018-09 (Д)'!O",TEXT(MATCH($C40,'2018-09 (Д)'!$C$2:$C$100,0)+1,0)))="Н/Д",INDIRECT(CONCATENATE("'2018-08 (Д)'!O",TEXT(MATCH($C40,'2018-08 (Д)'!$C$2:$C$100,0)+1,0))))),"Н/Д",((INDIRECT(CONCATENATE("'2018-09 (Д)'!O",TEXT(MATCH($C40,'2018-09 (Д)'!$C$2:$C$100,0)+1,0)))-INDIRECT(CONCATENATE("'2018-08 (Д)'!O",TEXT(MATCH($C40,'2018-08 (Д)'!$C$2:$C$100,0)+1,0))))/INDIRECT(CONCATENATE("'2018-08 (Д)'!O",TEXT(MATCH($C40,'2018-08 (Д)'!$C$2:$C$100,0)+1,0))))*100)</f>
        <v>-64.636738295329465</v>
      </c>
      <c r="DR40" s="9">
        <f ca="1">IF(OR(INDIRECT(CONCATENATE("'2018-10 (Д)'!O",TEXT(MATCH($C40,'2018-10 (Д)'!$C$2:$C$100,0)+1,0)))="Н/Д",INDIRECT(CONCATENATE("'2018-09 (Д)'!O",TEXT(MATCH($C40,'2018-09 (Д)'!$C$2:$C$100,0)+1,0)))="Н/Д",AND(INDIRECT(CONCATENATE("'2018-10 (Д)'!O",TEXT(MATCH($C40,'2018-10 (Д)'!$C$2:$C$100,0)+1,0)))="Н/Д",INDIRECT(CONCATENATE("'2018-09 (Д)'!O",TEXT(MATCH($C40,'2018-09 (Д)'!$C$2:$C$100,0)+1,0))))),"Н/Д",((INDIRECT(CONCATENATE("'2018-10 (Д)'!O",TEXT(MATCH($C40,'2018-10 (Д)'!$C$2:$C$100,0)+1,0)))-INDIRECT(CONCATENATE("'2018-09 (Д)'!O",TEXT(MATCH($C40,'2018-09 (Д)'!$C$2:$C$100,0)+1,0))))/INDIRECT(CONCATENATE("'2018-09 (Д)'!O",TEXT(MATCH($C40,'2018-09 (Д)'!$C$2:$C$100,0)+1,0))))*100)</f>
        <v>-47.469880665845736</v>
      </c>
      <c r="DS40" s="9">
        <f ca="1">IF(OR(INDIRECT(CONCATENATE("'2018-11 (Д)'!O",TEXT(MATCH($C40,'2018-11 (Д)'!$C$2:$C$100,0)+1,0)))="Н/Д",INDIRECT(CONCATENATE("'2018-10 (Д)'!O",TEXT(MATCH($C40,'2018-10 (Д)'!$C$2:$C$100,0)+1,0)))="Н/Д",AND(INDIRECT(CONCATENATE("'2018-11 (Д)'!O",TEXT(MATCH($C40,'2018-11 (Д)'!$C$2:$C$100,0)+1,0)))="Н/Д",INDIRECT(CONCATENATE("'2018-10 (Д)'!O",TEXT(MATCH($C40,'2018-10 (Д)'!$C$2:$C$100,0)+1,0))))),"Н/Д",((INDIRECT(CONCATENATE("'2018-11 (Д)'!O",TEXT(MATCH($C40,'2018-11 (Д)'!$C$2:$C$100,0)+1,0)))-INDIRECT(CONCATENATE("'2018-10 (Д)'!O",TEXT(MATCH($C40,'2018-10 (Д)'!$C$2:$C$100,0)+1,0))))/INDIRECT(CONCATENATE("'2018-10 (Д)'!O",TEXT(MATCH($C40,'2018-10 (Д)'!$C$2:$C$100,0)+1,0))))*100)</f>
        <v>-99.69717912558454</v>
      </c>
      <c r="DT40" s="9">
        <f ca="1">IF(OR(INDIRECT(CONCATENATE("'2018-12 (Д)'!O",TEXT(MATCH($C40,'2018-12 (Д)'!$C$2:$C$100,0)+1,0)))="Н/Д",INDIRECT(CONCATENATE("'2018-11 (Д)'!O",TEXT(MATCH($C40,'2018-11 (Д)'!$C$2:$C$100,0)+1,0)))="Н/Д",AND(INDIRECT(CONCATENATE("'2018-12 (Д)'!O",TEXT(MATCH($C40,'2018-12 (Д)'!$C$2:$C$100,0)+1,0)))="Н/Д",INDIRECT(CONCATENATE("'2018-11 (Д)'!O",TEXT(MATCH($C40,'2018-11 (Д)'!$C$2:$C$100,0)+1,0))))),"Н/Д",((INDIRECT(CONCATENATE("'2018-12 (Д)'!O",TEXT(MATCH($C40,'2018-12 (Д)'!$C$2:$C$100,0)+1,0)))-INDIRECT(CONCATENATE("'2018-11 (Д)'!O",TEXT(MATCH($C40,'2018-11 (Д)'!$C$2:$C$100,0)+1,0))))/INDIRECT(CONCATENATE("'2018-11 (Д)'!O",TEXT(MATCH($C40,'2018-11 (Д)'!$C$2:$C$100,0)+1,0))))*100)</f>
        <v>42674.794948575713</v>
      </c>
      <c r="DU40" s="9"/>
      <c r="DV40" s="9">
        <f ca="1">IF(OR(INDIRECT(CONCATENATE("'2018-03 (Д)'!P",TEXT(MATCH($C40,'2018-03 (Д)'!$C$2:$C$100,0)+1,0)))="Н/Д",INDIRECT(CONCATENATE("'2018-02 (Д)'!P",TEXT(MATCH($C40,'2018-02 (Д)'!$C$2:$C$100,0)+1,0)))="Н/Д",AND(INDIRECT(CONCATENATE("'2018-03 (Д)'!P",TEXT(MATCH($C40,'2018-03 (Д)'!$C$2:$C$100,0)+1,0)))="Н/Д",INDIRECT(CONCATENATE("'2018-02 (Д)'!P",TEXT(MATCH($C40,'2018-02 (Д)'!$C$2:$C$100,0)+1,0))))),"Н/Д",((INDIRECT(CONCATENATE("'2018-03 (Д)'!P",TEXT(MATCH($C40,'2018-03 (Д)'!$C$2:$C$100,0)+1,0)))-INDIRECT(CONCATENATE("'2018-02 (Д)'!P",TEXT(MATCH($C40,'2018-02 (Д)'!$C$2:$C$100,0)+1,0))))/INDIRECT(CONCATENATE("'2018-02 (Д)'!P",TEXT(MATCH($C40,'2018-02 (Д)'!$C$2:$C$100,0)+1,0))))*100)</f>
        <v>-18.303633724809654</v>
      </c>
      <c r="DW40" s="9">
        <f ca="1">IF(OR(INDIRECT(CONCATENATE("'2018-04 (Д)'!P",TEXT(MATCH($C40,'2018-04 (Д)'!$C$2:$C$100,0)+1,0)))="Н/Д",INDIRECT(CONCATENATE("'2018-03 (Д)'!P",TEXT(MATCH($C40,'2018-03 (Д)'!$C$2:$C$100,0)+1,0)))="Н/Д",AND(INDIRECT(CONCATENATE("'2018-04 (Д)'!P",TEXT(MATCH($C40,'2018-04 (Д)'!$C$2:$C$100,0)+1,0)))="Н/Д",INDIRECT(CONCATENATE("'2018-03 (Д)'!P",TEXT(MATCH($C40,'2018-03 (Д)'!$C$2:$C$100,0)+1,0))))),"Н/Д",((INDIRECT(CONCATENATE("'2018-04 (Д)'!P",TEXT(MATCH($C40,'2018-04 (Д)'!$C$2:$C$100,0)+1,0)))-INDIRECT(CONCATENATE("'2018-03 (Д)'!P",TEXT(MATCH($C40,'2018-03 (Д)'!$C$2:$C$100,0)+1,0))))/INDIRECT(CONCATENATE("'2018-03 (Д)'!P",TEXT(MATCH($C40,'2018-03 (Д)'!$C$2:$C$100,0)+1,0))))*100)</f>
        <v>93.193451144409494</v>
      </c>
      <c r="DX40" s="9">
        <f ca="1">IF(OR(INDIRECT(CONCATENATE("'2018-05 (Д)'!P",TEXT(MATCH($C40,'2018-05 (Д)'!$C$2:$C$100,0)+1,0)))="Н/Д",INDIRECT(CONCATENATE("'2018-04 (Д)'!P",TEXT(MATCH($C40,'2018-04 (Д)'!$C$2:$C$100,0)+1,0)))="Н/Д",AND(INDIRECT(CONCATENATE("'2018-05 (Д)'!P",TEXT(MATCH($C40,'2018-05 (Д)'!$C$2:$C$100,0)+1,0)))="Н/Д",INDIRECT(CONCATENATE("'2018-04 (Д)'!P",TEXT(MATCH($C40,'2018-04 (Д)'!$C$2:$C$100,0)+1,0))))),"Н/Д",((INDIRECT(CONCATENATE("'2018-05 (Д)'!P",TEXT(MATCH($C40,'2018-05 (Д)'!$C$2:$C$100,0)+1,0)))-INDIRECT(CONCATENATE("'2018-04 (Д)'!P",TEXT(MATCH($C40,'2018-04 (Д)'!$C$2:$C$100,0)+1,0))))/INDIRECT(CONCATENATE("'2018-04 (Д)'!P",TEXT(MATCH($C40,'2018-04 (Д)'!$C$2:$C$100,0)+1,0))))*100)</f>
        <v>-29.600592352572207</v>
      </c>
      <c r="DY40" s="9">
        <f ca="1">IF(OR(INDIRECT(CONCATENATE("'2018-06 (Д)'!P",TEXT(MATCH($C40,'2018-06 (Д)'!$C$2:$C$100,0)+1,0)))="Н/Д",INDIRECT(CONCATENATE("'2018-05 (Д)'!P",TEXT(MATCH($C40,'2018-05 (Д)'!$C$2:$C$100,0)+1,0)))="Н/Д",AND(INDIRECT(CONCATENATE("'2018-06 (Д)'!P",TEXT(MATCH($C40,'2018-06 (Д)'!$C$2:$C$100,0)+1,0)))="Н/Д",INDIRECT(CONCATENATE("'2018-05 (Д)'!P",TEXT(MATCH($C40,'2018-05 (Д)'!$C$2:$C$100,0)+1,0))))),"Н/Д",((INDIRECT(CONCATENATE("'2018-06 (Д)'!P",TEXT(MATCH($C40,'2018-06 (Д)'!$C$2:$C$100,0)+1,0)))-INDIRECT(CONCATENATE("'2018-05 (Д)'!P",TEXT(MATCH($C40,'2018-05 (Д)'!$C$2:$C$100,0)+1,0))))/INDIRECT(CONCATENATE("'2018-05 (Д)'!P",TEXT(MATCH($C40,'2018-05 (Д)'!$C$2:$C$100,0)+1,0))))*100)</f>
        <v>-39.224286254381028</v>
      </c>
      <c r="DZ40" s="9">
        <f ca="1">IF(OR(INDIRECT(CONCATENATE("'2018-07 (Д)'!P",TEXT(MATCH($C40,'2018-07 (Д)'!$C$2:$C$100,0)+1,0)))="Н/Д",INDIRECT(CONCATENATE("'2018-06 (Д)'!P",TEXT(MATCH($C40,'2018-06 (Д)'!$C$2:$C$100,0)+1,0)))="Н/Д",AND(INDIRECT(CONCATENATE("'2018-07 (Д)'!P",TEXT(MATCH($C40,'2018-07 (Д)'!$C$2:$C$100,0)+1,0)))="Н/Д",INDIRECT(CONCATENATE("'2018-06 (Д)'!P",TEXT(MATCH($C40,'2018-06 (Д)'!$C$2:$C$100,0)+1,0))))),"Н/Д",((INDIRECT(CONCATENATE("'2018-07 (Д)'!P",TEXT(MATCH($C40,'2018-07 (Д)'!$C$2:$C$100,0)+1,0)))-INDIRECT(CONCATENATE("'2018-06 (Д)'!P",TEXT(MATCH($C40,'2018-06 (Д)'!$C$2:$C$100,0)+1,0))))/INDIRECT(CONCATENATE("'2018-06 (Д)'!P",TEXT(MATCH($C40,'2018-06 (Д)'!$C$2:$C$100,0)+1,0))))*100)</f>
        <v>101.63199676183943</v>
      </c>
      <c r="EA40" s="9">
        <f ca="1">IF(OR(INDIRECT(CONCATENATE("'2018-08 (Д)'!P",TEXT(MATCH($C40,'2018-08 (Д)'!$C$2:$C$100,0)+1,0)))="Н/Д",INDIRECT(CONCATENATE("'2018-07 (Д)'!P",TEXT(MATCH($C40,'2018-07 (Д)'!$C$2:$C$100,0)+1,0)))="Н/Д",AND(INDIRECT(CONCATENATE("'2018-08 (Д)'!P",TEXT(MATCH($C40,'2018-08 (Д)'!$C$2:$C$100,0)+1,0)))="Н/Д",INDIRECT(CONCATENATE("'2018-07 (Д)'!P",TEXT(MATCH($C40,'2018-07 (Д)'!$C$2:$C$100,0)+1,0))))),"Н/Д",((INDIRECT(CONCATENATE("'2018-08 (Д)'!P",TEXT(MATCH($C40,'2018-08 (Д)'!$C$2:$C$100,0)+1,0)))-INDIRECT(CONCATENATE("'2018-07 (Д)'!P",TEXT(MATCH($C40,'2018-07 (Д)'!$C$2:$C$100,0)+1,0))))/INDIRECT(CONCATENATE("'2018-07 (Д)'!P",TEXT(MATCH($C40,'2018-07 (Д)'!$C$2:$C$100,0)+1,0))))*100)</f>
        <v>-8.723825619998177</v>
      </c>
      <c r="EB40" s="9">
        <f ca="1">IF(OR(INDIRECT(CONCATENATE("'2018-09 (Д)'!P",TEXT(MATCH($C40,'2018-09 (Д)'!$C$2:$C$100,0)+1,0)))="Н/Д",INDIRECT(CONCATENATE("'2018-08 (Д)'!P",TEXT(MATCH($C40,'2018-08 (Д)'!$C$2:$C$100,0)+1,0)))="Н/Д",AND(INDIRECT(CONCATENATE("'2018-09 (Д)'!P",TEXT(MATCH($C40,'2018-09 (Д)'!$C$2:$C$100,0)+1,0)))="Н/Д",INDIRECT(CONCATENATE("'2018-08 (Д)'!P",TEXT(MATCH($C40,'2018-08 (Д)'!$C$2:$C$100,0)+1,0))))),"Н/Д",((INDIRECT(CONCATENATE("'2018-09 (Д)'!P",TEXT(MATCH($C40,'2018-09 (Д)'!$C$2:$C$100,0)+1,0)))-INDIRECT(CONCATENATE("'2018-08 (Д)'!P",TEXT(MATCH($C40,'2018-08 (Д)'!$C$2:$C$100,0)+1,0))))/INDIRECT(CONCATENATE("'2018-08 (Д)'!P",TEXT(MATCH($C40,'2018-08 (Д)'!$C$2:$C$100,0)+1,0))))*100)</f>
        <v>-25.11966627347104</v>
      </c>
      <c r="EC40" s="9">
        <f ca="1">IF(OR(INDIRECT(CONCATENATE("'2018-10 (Д)'!P",TEXT(MATCH($C40,'2018-10 (Д)'!$C$2:$C$100,0)+1,0)))="Н/Д",INDIRECT(CONCATENATE("'2018-09 (Д)'!P",TEXT(MATCH($C40,'2018-09 (Д)'!$C$2:$C$100,0)+1,0)))="Н/Д",AND(INDIRECT(CONCATENATE("'2018-10 (Д)'!P",TEXT(MATCH($C40,'2018-10 (Д)'!$C$2:$C$100,0)+1,0)))="Н/Д",INDIRECT(CONCATENATE("'2018-09 (Д)'!P",TEXT(MATCH($C40,'2018-09 (Д)'!$C$2:$C$100,0)+1,0))))),"Н/Д",((INDIRECT(CONCATENATE("'2018-10 (Д)'!P",TEXT(MATCH($C40,'2018-10 (Д)'!$C$2:$C$100,0)+1,0)))-INDIRECT(CONCATENATE("'2018-09 (Д)'!P",TEXT(MATCH($C40,'2018-09 (Д)'!$C$2:$C$100,0)+1,0))))/INDIRECT(CONCATENATE("'2018-09 (Д)'!P",TEXT(MATCH($C40,'2018-09 (Д)'!$C$2:$C$100,0)+1,0))))*100)</f>
        <v>26.117416493743772</v>
      </c>
      <c r="ED40" s="9">
        <f ca="1">IF(OR(INDIRECT(CONCATENATE("'2018-11 (Д)'!P",TEXT(MATCH($C40,'2018-11 (Д)'!$C$2:$C$100,0)+1,0)))="Н/Д",INDIRECT(CONCATENATE("'2018-10 (Д)'!P",TEXT(MATCH($C40,'2018-10 (Д)'!$C$2:$C$100,0)+1,0)))="Н/Д",AND(INDIRECT(CONCATENATE("'2018-11 (Д)'!P",TEXT(MATCH($C40,'2018-11 (Д)'!$C$2:$C$100,0)+1,0)))="Н/Д",INDIRECT(CONCATENATE("'2018-10 (Д)'!P",TEXT(MATCH($C40,'2018-10 (Д)'!$C$2:$C$100,0)+1,0))))),"Н/Д",((INDIRECT(CONCATENATE("'2018-11 (Д)'!P",TEXT(MATCH($C40,'2018-11 (Д)'!$C$2:$C$100,0)+1,0)))-INDIRECT(CONCATENATE("'2018-10 (Д)'!P",TEXT(MATCH($C40,'2018-10 (Д)'!$C$2:$C$100,0)+1,0))))/INDIRECT(CONCATENATE("'2018-10 (Д)'!P",TEXT(MATCH($C40,'2018-10 (Д)'!$C$2:$C$100,0)+1,0))))*100)</f>
        <v>58.708833476055013</v>
      </c>
      <c r="EE40" s="9">
        <f ca="1">IF(OR(INDIRECT(CONCATENATE("'2018-12 (Д)'!P",TEXT(MATCH($C40,'2018-12 (Д)'!$C$2:$C$100,0)+1,0)))="Н/Д",INDIRECT(CONCATENATE("'2018-11 (Д)'!P",TEXT(MATCH($C40,'2018-11 (Д)'!$C$2:$C$100,0)+1,0)))="Н/Д",AND(INDIRECT(CONCATENATE("'2018-12 (Д)'!P",TEXT(MATCH($C40,'2018-12 (Д)'!$C$2:$C$100,0)+1,0)))="Н/Д",INDIRECT(CONCATENATE("'2018-11 (Д)'!P",TEXT(MATCH($C40,'2018-11 (Д)'!$C$2:$C$100,0)+1,0))))),"Н/Д",((INDIRECT(CONCATENATE("'2018-12 (Д)'!P",TEXT(MATCH($C40,'2018-12 (Д)'!$C$2:$C$100,0)+1,0)))-INDIRECT(CONCATENATE("'2018-11 (Д)'!P",TEXT(MATCH($C40,'2018-11 (Д)'!$C$2:$C$100,0)+1,0))))/INDIRECT(CONCATENATE("'2018-11 (Д)'!P",TEXT(MATCH($C40,'2018-11 (Д)'!$C$2:$C$100,0)+1,0))))*100)</f>
        <v>-14.609883326743825</v>
      </c>
      <c r="EF40" s="9"/>
      <c r="EG40" s="9">
        <f ca="1">IF(OR(INDIRECT(CONCATENATE("'2018-03 (Д)'!Q",TEXT(MATCH($C40,'2018-03 (Д)'!$C$2:$C$100,0)+1,0)))="Н/Д",INDIRECT(CONCATENATE("'2018-02 (Д)'!Q",TEXT(MATCH($C40,'2018-02 (Д)'!$C$2:$C$100,0)+1,0)))="Н/Д",AND(INDIRECT(CONCATENATE("'2018-03 (Д)'!Q",TEXT(MATCH($C40,'2018-03 (Д)'!$C$2:$C$100,0)+1,0)))="Н/Д",INDIRECT(CONCATENATE("'2018-02 (Д)'!Q",TEXT(MATCH($C40,'2018-02 (Д)'!$C$2:$C$100,0)+1,0))))),"Н/Д",((INDIRECT(CONCATENATE("'2018-03 (Д)'!Q",TEXT(MATCH($C40,'2018-03 (Д)'!$C$2:$C$100,0)+1,0)))-INDIRECT(CONCATENATE("'2018-02 (Д)'!Q",TEXT(MATCH($C40,'2018-02 (Д)'!$C$2:$C$100,0)+1,0))))/INDIRECT(CONCATENATE("'2018-02 (Д)'!Q",TEXT(MATCH($C40,'2018-02 (Д)'!$C$2:$C$100,0)+1,0))))*100)</f>
        <v>151.28629618366773</v>
      </c>
      <c r="EH40" s="9">
        <f ca="1">IF(OR(INDIRECT(CONCATENATE("'2018-04 (Д)'!Q",TEXT(MATCH($C40,'2018-04 (Д)'!$C$2:$C$100,0)+1,0)))="Н/Д",INDIRECT(CONCATENATE("'2018-03 (Д)'!Q",TEXT(MATCH($C40,'2018-03 (Д)'!$C$2:$C$100,0)+1,0)))="Н/Д",AND(INDIRECT(CONCATENATE("'2018-04 (Д)'!Q",TEXT(MATCH($C40,'2018-04 (Д)'!$C$2:$C$100,0)+1,0)))="Н/Д",INDIRECT(CONCATENATE("'2018-03 (Д)'!Q",TEXT(MATCH($C40,'2018-03 (Д)'!$C$2:$C$100,0)+1,0))))),"Н/Д",((INDIRECT(CONCATENATE("'2018-04 (Д)'!Q",TEXT(MATCH($C40,'2018-04 (Д)'!$C$2:$C$100,0)+1,0)))-INDIRECT(CONCATENATE("'2018-03 (Д)'!Q",TEXT(MATCH($C40,'2018-03 (Д)'!$C$2:$C$100,0)+1,0))))/INDIRECT(CONCATENATE("'2018-03 (Д)'!Q",TEXT(MATCH($C40,'2018-03 (Д)'!$C$2:$C$100,0)+1,0))))*100)</f>
        <v>-72.213454461939961</v>
      </c>
      <c r="EI40" s="9">
        <f ca="1">IF(OR(INDIRECT(CONCATENATE("'2018-05 (Д)'!Q",TEXT(MATCH($C40,'2018-05 (Д)'!$C$2:$C$100,0)+1,0)))="Н/Д",INDIRECT(CONCATENATE("'2018-04 (Д)'!Q",TEXT(MATCH($C40,'2018-04 (Д)'!$C$2:$C$100,0)+1,0)))="Н/Д",AND(INDIRECT(CONCATENATE("'2018-05 (Д)'!Q",TEXT(MATCH($C40,'2018-05 (Д)'!$C$2:$C$100,0)+1,0)))="Н/Д",INDIRECT(CONCATENATE("'2018-04 (Д)'!Q",TEXT(MATCH($C40,'2018-04 (Д)'!$C$2:$C$100,0)+1,0))))),"Н/Д",((INDIRECT(CONCATENATE("'2018-05 (Д)'!Q",TEXT(MATCH($C40,'2018-05 (Д)'!$C$2:$C$100,0)+1,0)))-INDIRECT(CONCATENATE("'2018-04 (Д)'!Q",TEXT(MATCH($C40,'2018-04 (Д)'!$C$2:$C$100,0)+1,0))))/INDIRECT(CONCATENATE("'2018-04 (Д)'!Q",TEXT(MATCH($C40,'2018-04 (Д)'!$C$2:$C$100,0)+1,0))))*100)</f>
        <v>3666.5872402901491</v>
      </c>
      <c r="EJ40" s="9">
        <f ca="1">IF(OR(INDIRECT(CONCATENATE("'2018-06 (Д)'!Q",TEXT(MATCH($C40,'2018-06 (Д)'!$C$2:$C$100,0)+1,0)))="Н/Д",INDIRECT(CONCATENATE("'2018-05 (Д)'!Q",TEXT(MATCH($C40,'2018-05 (Д)'!$C$2:$C$100,0)+1,0)))="Н/Д",AND(INDIRECT(CONCATENATE("'2018-06 (Д)'!Q",TEXT(MATCH($C40,'2018-06 (Д)'!$C$2:$C$100,0)+1,0)))="Н/Д",INDIRECT(CONCATENATE("'2018-05 (Д)'!Q",TEXT(MATCH($C40,'2018-05 (Д)'!$C$2:$C$100,0)+1,0))))),"Н/Д",((INDIRECT(CONCATENATE("'2018-06 (Д)'!Q",TEXT(MATCH($C40,'2018-06 (Д)'!$C$2:$C$100,0)+1,0)))-INDIRECT(CONCATENATE("'2018-05 (Д)'!Q",TEXT(MATCH($C40,'2018-05 (Д)'!$C$2:$C$100,0)+1,0))))/INDIRECT(CONCATENATE("'2018-05 (Д)'!Q",TEXT(MATCH($C40,'2018-05 (Д)'!$C$2:$C$100,0)+1,0))))*100)</f>
        <v>-59.765337668780369</v>
      </c>
      <c r="EK40" s="9">
        <f ca="1">IF(OR(INDIRECT(CONCATENATE("'2018-07 (Д)'!Q",TEXT(MATCH($C40,'2018-07 (Д)'!$C$2:$C$100,0)+1,0)))="Н/Д",INDIRECT(CONCATENATE("'2018-06 (Д)'!Q",TEXT(MATCH($C40,'2018-06 (Д)'!$C$2:$C$100,0)+1,0)))="Н/Д",AND(INDIRECT(CONCATENATE("'2018-07 (Д)'!Q",TEXT(MATCH($C40,'2018-07 (Д)'!$C$2:$C$100,0)+1,0)))="Н/Д",INDIRECT(CONCATENATE("'2018-06 (Д)'!Q",TEXT(MATCH($C40,'2018-06 (Д)'!$C$2:$C$100,0)+1,0))))),"Н/Д",((INDIRECT(CONCATENATE("'2018-07 (Д)'!Q",TEXT(MATCH($C40,'2018-07 (Д)'!$C$2:$C$100,0)+1,0)))-INDIRECT(CONCATENATE("'2018-06 (Д)'!Q",TEXT(MATCH($C40,'2018-06 (Д)'!$C$2:$C$100,0)+1,0))))/INDIRECT(CONCATENATE("'2018-06 (Д)'!Q",TEXT(MATCH($C40,'2018-06 (Д)'!$C$2:$C$100,0)+1,0))))*100)</f>
        <v>17.191396176282307</v>
      </c>
      <c r="EL40" s="9">
        <f ca="1">IF(OR(INDIRECT(CONCATENATE("'2018-08 (Д)'!Q",TEXT(MATCH($C40,'2018-08 (Д)'!$C$2:$C$100,0)+1,0)))="Н/Д",INDIRECT(CONCATENATE("'2018-07 (Д)'!Q",TEXT(MATCH($C40,'2018-07 (Д)'!$C$2:$C$100,0)+1,0)))="Н/Д",AND(INDIRECT(CONCATENATE("'2018-08 (Д)'!Q",TEXT(MATCH($C40,'2018-08 (Д)'!$C$2:$C$100,0)+1,0)))="Н/Д",INDIRECT(CONCATENATE("'2018-07 (Д)'!Q",TEXT(MATCH($C40,'2018-07 (Д)'!$C$2:$C$100,0)+1,0))))),"Н/Д",((INDIRECT(CONCATENATE("'2018-08 (Д)'!Q",TEXT(MATCH($C40,'2018-08 (Д)'!$C$2:$C$100,0)+1,0)))-INDIRECT(CONCATENATE("'2018-07 (Д)'!Q",TEXT(MATCH($C40,'2018-07 (Д)'!$C$2:$C$100,0)+1,0))))/INDIRECT(CONCATENATE("'2018-07 (Д)'!Q",TEXT(MATCH($C40,'2018-07 (Д)'!$C$2:$C$100,0)+1,0))))*100)</f>
        <v>48.668914941802505</v>
      </c>
      <c r="EM40" s="9">
        <f ca="1">IF(OR(INDIRECT(CONCATENATE("'2018-09 (Д)'!Q",TEXT(MATCH($C40,'2018-09 (Д)'!$C$2:$C$100,0)+1,0)))="Н/Д",INDIRECT(CONCATENATE("'2018-08 (Д)'!Q",TEXT(MATCH($C40,'2018-08 (Д)'!$C$2:$C$100,0)+1,0)))="Н/Д",AND(INDIRECT(CONCATENATE("'2018-09 (Д)'!Q",TEXT(MATCH($C40,'2018-09 (Д)'!$C$2:$C$100,0)+1,0)))="Н/Д",INDIRECT(CONCATENATE("'2018-08 (Д)'!Q",TEXT(MATCH($C40,'2018-08 (Д)'!$C$2:$C$100,0)+1,0))))),"Н/Д",((INDIRECT(CONCATENATE("'2018-09 (Д)'!Q",TEXT(MATCH($C40,'2018-09 (Д)'!$C$2:$C$100,0)+1,0)))-INDIRECT(CONCATENATE("'2018-08 (Д)'!Q",TEXT(MATCH($C40,'2018-08 (Д)'!$C$2:$C$100,0)+1,0))))/INDIRECT(CONCATENATE("'2018-08 (Д)'!Q",TEXT(MATCH($C40,'2018-08 (Д)'!$C$2:$C$100,0)+1,0))))*100)</f>
        <v>-130.81514547275538</v>
      </c>
      <c r="EN40" s="9">
        <f ca="1">IF(OR(INDIRECT(CONCATENATE("'2018-10 (Д)'!Q",TEXT(MATCH($C40,'2018-10 (Д)'!$C$2:$C$100,0)+1,0)))="Н/Д",INDIRECT(CONCATENATE("'2018-09 (Д)'!Q",TEXT(MATCH($C40,'2018-09 (Д)'!$C$2:$C$100,0)+1,0)))="Н/Д",AND(INDIRECT(CONCATENATE("'2018-10 (Д)'!Q",TEXT(MATCH($C40,'2018-10 (Д)'!$C$2:$C$100,0)+1,0)))="Н/Д",INDIRECT(CONCATENATE("'2018-09 (Д)'!Q",TEXT(MATCH($C40,'2018-09 (Д)'!$C$2:$C$100,0)+1,0))))),"Н/Д",((INDIRECT(CONCATENATE("'2018-10 (Д)'!Q",TEXT(MATCH($C40,'2018-10 (Д)'!$C$2:$C$100,0)+1,0)))-INDIRECT(CONCATENATE("'2018-09 (Д)'!Q",TEXT(MATCH($C40,'2018-09 (Д)'!$C$2:$C$100,0)+1,0))))/INDIRECT(CONCATENATE("'2018-09 (Д)'!Q",TEXT(MATCH($C40,'2018-09 (Д)'!$C$2:$C$100,0)+1,0))))*100)</f>
        <v>-102.35244574888718</v>
      </c>
      <c r="EO40" s="9">
        <f ca="1">IF(OR(INDIRECT(CONCATENATE("'2018-11 (Д)'!Q",TEXT(MATCH($C40,'2018-11 (Д)'!$C$2:$C$100,0)+1,0)))="Н/Д",INDIRECT(CONCATENATE("'2018-10 (Д)'!Q",TEXT(MATCH($C40,'2018-10 (Д)'!$C$2:$C$100,0)+1,0)))="Н/Д",AND(INDIRECT(CONCATENATE("'2018-11 (Д)'!Q",TEXT(MATCH($C40,'2018-11 (Д)'!$C$2:$C$100,0)+1,0)))="Н/Д",INDIRECT(CONCATENATE("'2018-10 (Д)'!Q",TEXT(MATCH($C40,'2018-10 (Д)'!$C$2:$C$100,0)+1,0))))),"Н/Д",((INDIRECT(CONCATENATE("'2018-11 (Д)'!Q",TEXT(MATCH($C40,'2018-11 (Д)'!$C$2:$C$100,0)+1,0)))-INDIRECT(CONCATENATE("'2018-10 (Д)'!Q",TEXT(MATCH($C40,'2018-10 (Д)'!$C$2:$C$100,0)+1,0))))/INDIRECT(CONCATENATE("'2018-10 (Д)'!Q",TEXT(MATCH($C40,'2018-10 (Д)'!$C$2:$C$100,0)+1,0))))*100)</f>
        <v>1096.322202360913</v>
      </c>
      <c r="EP40" s="9">
        <f ca="1">IF(OR(INDIRECT(CONCATENATE("'2018-12 (Д)'!Q",TEXT(MATCH($C40,'2018-12 (Д)'!$C$2:$C$100,0)+1,0)))="Н/Д",INDIRECT(CONCATENATE("'2018-11 (Д)'!Q",TEXT(MATCH($C40,'2018-11 (Д)'!$C$2:$C$100,0)+1,0)))="Н/Д",AND(INDIRECT(CONCATENATE("'2018-12 (Д)'!Q",TEXT(MATCH($C40,'2018-12 (Д)'!$C$2:$C$100,0)+1,0)))="Н/Д",INDIRECT(CONCATENATE("'2018-11 (Д)'!Q",TEXT(MATCH($C40,'2018-11 (Д)'!$C$2:$C$100,0)+1,0))))),"Н/Д",((INDIRECT(CONCATENATE("'2018-12 (Д)'!Q",TEXT(MATCH($C40,'2018-12 (Д)'!$C$2:$C$100,0)+1,0)))-INDIRECT(CONCATENATE("'2018-11 (Д)'!Q",TEXT(MATCH($C40,'2018-11 (Д)'!$C$2:$C$100,0)+1,0))))/INDIRECT(CONCATENATE("'2018-11 (Д)'!Q",TEXT(MATCH($C40,'2018-11 (Д)'!$C$2:$C$100,0)+1,0))))*100)</f>
        <v>34.611177009166269</v>
      </c>
      <c r="EQ40" s="9"/>
      <c r="ER40" s="9">
        <f ca="1">IF(OR(INDIRECT(CONCATENATE("'2018-03 (Д)'!R",TEXT(MATCH($C40,'2018-03 (Д)'!$C$2:$C$100,0)+1,0)))="Н/Д",INDIRECT(CONCATENATE("'2018-02 (Д)'!R",TEXT(MATCH($C40,'2018-02 (Д)'!$C$2:$C$100,0)+1,0)))="Н/Д",AND(INDIRECT(CONCATENATE("'2018-03 (Д)'!R",TEXT(MATCH($C40,'2018-03 (Д)'!$C$2:$C$100,0)+1,0)))="Н/Д",INDIRECT(CONCATENATE("'2018-02 (Д)'!R",TEXT(MATCH($C40,'2018-02 (Д)'!$C$2:$C$100,0)+1,0))))),"Н/Д",((INDIRECT(CONCATENATE("'2018-03 (Д)'!R",TEXT(MATCH($C40,'2018-03 (Д)'!$C$2:$C$100,0)+1,0)))-INDIRECT(CONCATENATE("'2018-02 (Д)'!R",TEXT(MATCH($C40,'2018-02 (Д)'!$C$2:$C$100,0)+1,0))))/INDIRECT(CONCATENATE("'2018-02 (Д)'!R",TEXT(MATCH($C40,'2018-02 (Д)'!$C$2:$C$100,0)+1,0))))*100)</f>
        <v>82.050679431700473</v>
      </c>
      <c r="ES40" s="9">
        <f ca="1">IF(OR(INDIRECT(CONCATENATE("'2018-04 (Д)'!R",TEXT(MATCH($C40,'2018-04 (Д)'!$C$2:$C$100,0)+1,0)))="Н/Д",INDIRECT(CONCATENATE("'2018-03 (Д)'!R",TEXT(MATCH($C40,'2018-03 (Д)'!$C$2:$C$100,0)+1,0)))="Н/Д",AND(INDIRECT(CONCATENATE("'2018-04 (Д)'!R",TEXT(MATCH($C40,'2018-04 (Д)'!$C$2:$C$100,0)+1,0)))="Н/Д",INDIRECT(CONCATENATE("'2018-03 (Д)'!R",TEXT(MATCH($C40,'2018-03 (Д)'!$C$2:$C$100,0)+1,0))))),"Н/Д",((INDIRECT(CONCATENATE("'2018-04 (Д)'!R",TEXT(MATCH($C40,'2018-04 (Д)'!$C$2:$C$100,0)+1,0)))-INDIRECT(CONCATENATE("'2018-03 (Д)'!R",TEXT(MATCH($C40,'2018-03 (Д)'!$C$2:$C$100,0)+1,0))))/INDIRECT(CONCATENATE("'2018-03 (Д)'!R",TEXT(MATCH($C40,'2018-03 (Д)'!$C$2:$C$100,0)+1,0))))*100)</f>
        <v>-31.908749267494212</v>
      </c>
      <c r="ET40" s="9">
        <f ca="1">IF(OR(INDIRECT(CONCATENATE("'2018-05 (Д)'!R",TEXT(MATCH($C40,'2018-05 (Д)'!$C$2:$C$100,0)+1,0)))="Н/Д",INDIRECT(CONCATENATE("'2018-04 (Д)'!R",TEXT(MATCH($C40,'2018-04 (Д)'!$C$2:$C$100,0)+1,0)))="Н/Д",AND(INDIRECT(CONCATENATE("'2018-05 (Д)'!R",TEXT(MATCH($C40,'2018-05 (Д)'!$C$2:$C$100,0)+1,0)))="Н/Д",INDIRECT(CONCATENATE("'2018-04 (Д)'!R",TEXT(MATCH($C40,'2018-04 (Д)'!$C$2:$C$100,0)+1,0))))),"Н/Д",((INDIRECT(CONCATENATE("'2018-05 (Д)'!R",TEXT(MATCH($C40,'2018-05 (Д)'!$C$2:$C$100,0)+1,0)))-INDIRECT(CONCATENATE("'2018-04 (Д)'!R",TEXT(MATCH($C40,'2018-04 (Д)'!$C$2:$C$100,0)+1,0))))/INDIRECT(CONCATENATE("'2018-04 (Д)'!R",TEXT(MATCH($C40,'2018-04 (Д)'!$C$2:$C$100,0)+1,0))))*100)</f>
        <v>-4.281129006830672</v>
      </c>
      <c r="EU40" s="9">
        <f ca="1">IF(OR(INDIRECT(CONCATENATE("'2018-06 (Д)'!R",TEXT(MATCH($C40,'2018-06 (Д)'!$C$2:$C$100,0)+1,0)))="Н/Д",INDIRECT(CONCATENATE("'2018-05 (Д)'!R",TEXT(MATCH($C40,'2018-05 (Д)'!$C$2:$C$100,0)+1,0)))="Н/Д",AND(INDIRECT(CONCATENATE("'2018-06 (Д)'!R",TEXT(MATCH($C40,'2018-06 (Д)'!$C$2:$C$100,0)+1,0)))="Н/Д",INDIRECT(CONCATENATE("'2018-05 (Д)'!R",TEXT(MATCH($C40,'2018-05 (Д)'!$C$2:$C$100,0)+1,0))))),"Н/Д",((INDIRECT(CONCATENATE("'2018-06 (Д)'!R",TEXT(MATCH($C40,'2018-06 (Д)'!$C$2:$C$100,0)+1,0)))-INDIRECT(CONCATENATE("'2018-05 (Д)'!R",TEXT(MATCH($C40,'2018-05 (Д)'!$C$2:$C$100,0)+1,0))))/INDIRECT(CONCATENATE("'2018-05 (Д)'!R",TEXT(MATCH($C40,'2018-05 (Д)'!$C$2:$C$100,0)+1,0))))*100)</f>
        <v>-54.229611900103983</v>
      </c>
      <c r="EV40" s="9">
        <f ca="1">IF(OR(INDIRECT(CONCATENATE("'2018-07 (Д)'!R",TEXT(MATCH($C40,'2018-07 (Д)'!$C$2:$C$100,0)+1,0)))="Н/Д",INDIRECT(CONCATENATE("'2018-06 (Д)'!R",TEXT(MATCH($C40,'2018-06 (Д)'!$C$2:$C$100,0)+1,0)))="Н/Д",AND(INDIRECT(CONCATENATE("'2018-07 (Д)'!R",TEXT(MATCH($C40,'2018-07 (Д)'!$C$2:$C$100,0)+1,0)))="Н/Д",INDIRECT(CONCATENATE("'2018-06 (Д)'!R",TEXT(MATCH($C40,'2018-06 (Д)'!$C$2:$C$100,0)+1,0))))),"Н/Д",((INDIRECT(CONCATENATE("'2018-07 (Д)'!R",TEXT(MATCH($C40,'2018-07 (Д)'!$C$2:$C$100,0)+1,0)))-INDIRECT(CONCATENATE("'2018-06 (Д)'!R",TEXT(MATCH($C40,'2018-06 (Д)'!$C$2:$C$100,0)+1,0))))/INDIRECT(CONCATENATE("'2018-06 (Д)'!R",TEXT(MATCH($C40,'2018-06 (Д)'!$C$2:$C$100,0)+1,0))))*100)</f>
        <v>412.0996401913344</v>
      </c>
      <c r="EW40" s="9">
        <f ca="1">IF(OR(INDIRECT(CONCATENATE("'2018-08 (Д)'!R",TEXT(MATCH($C40,'2018-08 (Д)'!$C$2:$C$100,0)+1,0)))="Н/Д",INDIRECT(CONCATENATE("'2018-07 (Д)'!R",TEXT(MATCH($C40,'2018-07 (Д)'!$C$2:$C$100,0)+1,0)))="Н/Д",AND(INDIRECT(CONCATENATE("'2018-08 (Д)'!R",TEXT(MATCH($C40,'2018-08 (Д)'!$C$2:$C$100,0)+1,0)))="Н/Д",INDIRECT(CONCATENATE("'2018-07 (Д)'!R",TEXT(MATCH($C40,'2018-07 (Д)'!$C$2:$C$100,0)+1,0))))),"Н/Д",((INDIRECT(CONCATENATE("'2018-08 (Д)'!R",TEXT(MATCH($C40,'2018-08 (Д)'!$C$2:$C$100,0)+1,0)))-INDIRECT(CONCATENATE("'2018-07 (Д)'!R",TEXT(MATCH($C40,'2018-07 (Д)'!$C$2:$C$100,0)+1,0))))/INDIRECT(CONCATENATE("'2018-07 (Д)'!R",TEXT(MATCH($C40,'2018-07 (Д)'!$C$2:$C$100,0)+1,0))))*100)</f>
        <v>17.190140006017497</v>
      </c>
      <c r="EX40" s="9">
        <f ca="1">IF(OR(INDIRECT(CONCATENATE("'2018-09 (Д)'!R",TEXT(MATCH($C40,'2018-09 (Д)'!$C$2:$C$100,0)+1,0)))="Н/Д",INDIRECT(CONCATENATE("'2018-08 (Д)'!R",TEXT(MATCH($C40,'2018-08 (Д)'!$C$2:$C$100,0)+1,0)))="Н/Д",AND(INDIRECT(CONCATENATE("'2018-09 (Д)'!R",TEXT(MATCH($C40,'2018-09 (Д)'!$C$2:$C$100,0)+1,0)))="Н/Д",INDIRECT(CONCATENATE("'2018-08 (Д)'!R",TEXT(MATCH($C40,'2018-08 (Д)'!$C$2:$C$100,0)+1,0))))),"Н/Д",((INDIRECT(CONCATENATE("'2018-09 (Д)'!R",TEXT(MATCH($C40,'2018-09 (Д)'!$C$2:$C$100,0)+1,0)))-INDIRECT(CONCATENATE("'2018-08 (Д)'!R",TEXT(MATCH($C40,'2018-08 (Д)'!$C$2:$C$100,0)+1,0))))/INDIRECT(CONCATENATE("'2018-08 (Д)'!R",TEXT(MATCH($C40,'2018-08 (Д)'!$C$2:$C$100,0)+1,0))))*100)</f>
        <v>-15.032141581518415</v>
      </c>
      <c r="EY40" s="9">
        <f ca="1">IF(OR(INDIRECT(CONCATENATE("'2018-10 (Д)'!R",TEXT(MATCH($C40,'2018-10 (Д)'!$C$2:$C$100,0)+1,0)))="Н/Д",INDIRECT(CONCATENATE("'2018-09 (Д)'!R",TEXT(MATCH($C40,'2018-09 (Д)'!$C$2:$C$100,0)+1,0)))="Н/Д",AND(INDIRECT(CONCATENATE("'2018-10 (Д)'!R",TEXT(MATCH($C40,'2018-10 (Д)'!$C$2:$C$100,0)+1,0)))="Н/Д",INDIRECT(CONCATENATE("'2018-09 (Д)'!R",TEXT(MATCH($C40,'2018-09 (Д)'!$C$2:$C$100,0)+1,0))))),"Н/Д",((INDIRECT(CONCATENATE("'2018-10 (Д)'!R",TEXT(MATCH($C40,'2018-10 (Д)'!$C$2:$C$100,0)+1,0)))-INDIRECT(CONCATENATE("'2018-09 (Д)'!R",TEXT(MATCH($C40,'2018-09 (Д)'!$C$2:$C$100,0)+1,0))))/INDIRECT(CONCATENATE("'2018-09 (Д)'!R",TEXT(MATCH($C40,'2018-09 (Д)'!$C$2:$C$100,0)+1,0))))*100)</f>
        <v>-29.869917084580479</v>
      </c>
      <c r="EZ40" s="9">
        <f ca="1">IF(OR(INDIRECT(CONCATENATE("'2018-11 (Д)'!R",TEXT(MATCH($C40,'2018-11 (Д)'!$C$2:$C$100,0)+1,0)))="Н/Д",INDIRECT(CONCATENATE("'2018-10 (Д)'!R",TEXT(MATCH($C40,'2018-10 (Д)'!$C$2:$C$100,0)+1,0)))="Н/Д",AND(INDIRECT(CONCATENATE("'2018-11 (Д)'!R",TEXT(MATCH($C40,'2018-11 (Д)'!$C$2:$C$100,0)+1,0)))="Н/Д",INDIRECT(CONCATENATE("'2018-10 (Д)'!R",TEXT(MATCH($C40,'2018-10 (Д)'!$C$2:$C$100,0)+1,0))))),"Н/Д",((INDIRECT(CONCATENATE("'2018-11 (Д)'!R",TEXT(MATCH($C40,'2018-11 (Д)'!$C$2:$C$100,0)+1,0)))-INDIRECT(CONCATENATE("'2018-10 (Д)'!R",TEXT(MATCH($C40,'2018-10 (Д)'!$C$2:$C$100,0)+1,0))))/INDIRECT(CONCATENATE("'2018-10 (Д)'!R",TEXT(MATCH($C40,'2018-10 (Д)'!$C$2:$C$100,0)+1,0))))*100)</f>
        <v>-41.377492291834528</v>
      </c>
      <c r="FA40" s="9">
        <f ca="1">IF(OR(INDIRECT(CONCATENATE("'2018-12 (Д)'!R",TEXT(MATCH($C40,'2018-12 (Д)'!$C$2:$C$100,0)+1,0)))="Н/Д",INDIRECT(CONCATENATE("'2018-11 (Д)'!R",TEXT(MATCH($C40,'2018-11 (Д)'!$C$2:$C$100,0)+1,0)))="Н/Д",AND(INDIRECT(CONCATENATE("'2018-12 (Д)'!R",TEXT(MATCH($C40,'2018-12 (Д)'!$C$2:$C$100,0)+1,0)))="Н/Д",INDIRECT(CONCATENATE("'2018-11 (Д)'!R",TEXT(MATCH($C40,'2018-11 (Д)'!$C$2:$C$100,0)+1,0))))),"Н/Д",((INDIRECT(CONCATENATE("'2018-12 (Д)'!R",TEXT(MATCH($C40,'2018-12 (Д)'!$C$2:$C$100,0)+1,0)))-INDIRECT(CONCATENATE("'2018-11 (Д)'!R",TEXT(MATCH($C40,'2018-11 (Д)'!$C$2:$C$100,0)+1,0))))/INDIRECT(CONCATENATE("'2018-11 (Д)'!R",TEXT(MATCH($C40,'2018-11 (Д)'!$C$2:$C$100,0)+1,0))))*100)</f>
        <v>38.025035906210029</v>
      </c>
      <c r="FB40" s="9"/>
      <c r="FC40" s="9">
        <f ca="1">IF(OR(INDIRECT(CONCATENATE("'2018-03 (Д)'!S",TEXT(MATCH($C40,'2018-03 (Д)'!$C$2:$C$100,0)+1,0)))="Н/Д",INDIRECT(CONCATENATE("'2018-02 (Д)'!S",TEXT(MATCH($C40,'2018-02 (Д)'!$C$2:$C$100,0)+1,0)))="Н/Д",AND(INDIRECT(CONCATENATE("'2018-03 (Д)'!S",TEXT(MATCH($C40,'2018-03 (Д)'!$C$2:$C$100,0)+1,0)))="Н/Д",INDIRECT(CONCATENATE("'2018-02 (Д)'!S",TEXT(MATCH($C40,'2018-02 (Д)'!$C$2:$C$100,0)+1,0))))),"Н/Д",((INDIRECT(CONCATENATE("'2018-03 (Д)'!S",TEXT(MATCH($C40,'2018-03 (Д)'!$C$2:$C$100,0)+1,0)))-INDIRECT(CONCATENATE("'2018-02 (Д)'!S",TEXT(MATCH($C40,'2018-02 (Д)'!$C$2:$C$100,0)+1,0))))/INDIRECT(CONCATENATE("'2018-02 (Д)'!S",TEXT(MATCH($C40,'2018-02 (Д)'!$C$2:$C$100,0)+1,0))))*100)</f>
        <v>166.54788418708239</v>
      </c>
      <c r="FD40" s="9">
        <f ca="1">IF(OR(INDIRECT(CONCATENATE("'2018-04 (Д)'!S",TEXT(MATCH($C40,'2018-04 (Д)'!$C$2:$C$100,0)+1,0)))="Н/Д",INDIRECT(CONCATENATE("'2018-03 (Д)'!S",TEXT(MATCH($C40,'2018-03 (Д)'!$C$2:$C$100,0)+1,0)))="Н/Д",AND(INDIRECT(CONCATENATE("'2018-04 (Д)'!S",TEXT(MATCH($C40,'2018-04 (Д)'!$C$2:$C$100,0)+1,0)))="Н/Д",INDIRECT(CONCATENATE("'2018-03 (Д)'!S",TEXT(MATCH($C40,'2018-03 (Д)'!$C$2:$C$100,0)+1,0))))),"Н/Д",((INDIRECT(CONCATENATE("'2018-04 (Д)'!S",TEXT(MATCH($C40,'2018-04 (Д)'!$C$2:$C$100,0)+1,0)))-INDIRECT(CONCATENATE("'2018-03 (Д)'!S",TEXT(MATCH($C40,'2018-03 (Д)'!$C$2:$C$100,0)+1,0))))/INDIRECT(CONCATENATE("'2018-03 (Д)'!S",TEXT(MATCH($C40,'2018-03 (Д)'!$C$2:$C$100,0)+1,0))))*100)</f>
        <v>0.15040106951871657</v>
      </c>
      <c r="FE40" s="9">
        <f ca="1">IF(OR(INDIRECT(CONCATENATE("'2018-05 (Д)'!S",TEXT(MATCH($C40,'2018-05 (Д)'!$C$2:$C$100,0)+1,0)))="Н/Д",INDIRECT(CONCATENATE("'2018-04 (Д)'!S",TEXT(MATCH($C40,'2018-04 (Д)'!$C$2:$C$100,0)+1,0)))="Н/Д",AND(INDIRECT(CONCATENATE("'2018-05 (Д)'!S",TEXT(MATCH($C40,'2018-05 (Д)'!$C$2:$C$100,0)+1,0)))="Н/Д",INDIRECT(CONCATENATE("'2018-04 (Д)'!S",TEXT(MATCH($C40,'2018-04 (Д)'!$C$2:$C$100,0)+1,0))))),"Н/Д",((INDIRECT(CONCATENATE("'2018-05 (Д)'!S",TEXT(MATCH($C40,'2018-05 (Д)'!$C$2:$C$100,0)+1,0)))-INDIRECT(CONCATENATE("'2018-04 (Д)'!S",TEXT(MATCH($C40,'2018-04 (Д)'!$C$2:$C$100,0)+1,0))))/INDIRECT(CONCATENATE("'2018-04 (Д)'!S",TEXT(MATCH($C40,'2018-04 (Д)'!$C$2:$C$100,0)+1,0))))*100)</f>
        <v>100.2836642749875</v>
      </c>
      <c r="FF40" s="9">
        <f ca="1">IF(OR(INDIRECT(CONCATENATE("'2018-06 (Д)'!S",TEXT(MATCH($C40,'2018-06 (Д)'!$C$2:$C$100,0)+1,0)))="Н/Д",INDIRECT(CONCATENATE("'2018-05 (Д)'!S",TEXT(MATCH($C40,'2018-05 (Д)'!$C$2:$C$100,0)+1,0)))="Н/Д",AND(INDIRECT(CONCATENATE("'2018-06 (Д)'!S",TEXT(MATCH($C40,'2018-06 (Д)'!$C$2:$C$100,0)+1,0)))="Н/Д",INDIRECT(CONCATENATE("'2018-05 (Д)'!S",TEXT(MATCH($C40,'2018-05 (Д)'!$C$2:$C$100,0)+1,0))))),"Н/Д",((INDIRECT(CONCATENATE("'2018-06 (Д)'!S",TEXT(MATCH($C40,'2018-06 (Д)'!$C$2:$C$100,0)+1,0)))-INDIRECT(CONCATENATE("'2018-05 (Д)'!S",TEXT(MATCH($C40,'2018-05 (Д)'!$C$2:$C$100,0)+1,0))))/INDIRECT(CONCATENATE("'2018-05 (Д)'!S",TEXT(MATCH($C40,'2018-05 (Д)'!$C$2:$C$100,0)+1,0))))*100)</f>
        <v>110.88061318003832</v>
      </c>
      <c r="FG40" s="9">
        <f ca="1">IF(OR(INDIRECT(CONCATENATE("'2018-07 (Д)'!S",TEXT(MATCH($C40,'2018-07 (Д)'!$C$2:$C$100,0)+1,0)))="Н/Д",INDIRECT(CONCATENATE("'2018-06 (Д)'!S",TEXT(MATCH($C40,'2018-06 (Д)'!$C$2:$C$100,0)+1,0)))="Н/Д",AND(INDIRECT(CONCATENATE("'2018-07 (Д)'!S",TEXT(MATCH($C40,'2018-07 (Д)'!$C$2:$C$100,0)+1,0)))="Н/Д",INDIRECT(CONCATENATE("'2018-06 (Д)'!S",TEXT(MATCH($C40,'2018-06 (Д)'!$C$2:$C$100,0)+1,0))))),"Н/Д",((INDIRECT(CONCATENATE("'2018-07 (Д)'!S",TEXT(MATCH($C40,'2018-07 (Д)'!$C$2:$C$100,0)+1,0)))-INDIRECT(CONCATENATE("'2018-06 (Д)'!S",TEXT(MATCH($C40,'2018-06 (Д)'!$C$2:$C$100,0)+1,0))))/INDIRECT(CONCATENATE("'2018-06 (Д)'!S",TEXT(MATCH($C40,'2018-06 (Д)'!$C$2:$C$100,0)+1,0))))*100)</f>
        <v>-51.220764854614409</v>
      </c>
      <c r="FH40" s="9">
        <f ca="1">IF(OR(INDIRECT(CONCATENATE("'2018-08 (Д)'!S",TEXT(MATCH($C40,'2018-08 (Д)'!$C$2:$C$100,0)+1,0)))="Н/Д",INDIRECT(CONCATENATE("'2018-07 (Д)'!S",TEXT(MATCH($C40,'2018-07 (Д)'!$C$2:$C$100,0)+1,0)))="Н/Д",AND(INDIRECT(CONCATENATE("'2018-08 (Д)'!S",TEXT(MATCH($C40,'2018-08 (Д)'!$C$2:$C$100,0)+1,0)))="Н/Д",INDIRECT(CONCATENATE("'2018-07 (Д)'!S",TEXT(MATCH($C40,'2018-07 (Д)'!$C$2:$C$100,0)+1,0))))),"Н/Д",((INDIRECT(CONCATENATE("'2018-08 (Д)'!S",TEXT(MATCH($C40,'2018-08 (Д)'!$C$2:$C$100,0)+1,0)))-INDIRECT(CONCATENATE("'2018-07 (Д)'!S",TEXT(MATCH($C40,'2018-07 (Д)'!$C$2:$C$100,0)+1,0))))/INDIRECT(CONCATENATE("'2018-07 (Д)'!S",TEXT(MATCH($C40,'2018-07 (Д)'!$C$2:$C$100,0)+1,0))))*100)</f>
        <v>-59.544828703328747</v>
      </c>
      <c r="FI40" s="9">
        <f ca="1">IF(OR(INDIRECT(CONCATENATE("'2018-09 (Д)'!S",TEXT(MATCH($C40,'2018-09 (Д)'!$C$2:$C$100,0)+1,0)))="Н/Д",INDIRECT(CONCATENATE("'2018-08 (Д)'!S",TEXT(MATCH($C40,'2018-08 (Д)'!$C$2:$C$100,0)+1,0)))="Н/Д",AND(INDIRECT(CONCATENATE("'2018-09 (Д)'!S",TEXT(MATCH($C40,'2018-09 (Д)'!$C$2:$C$100,0)+1,0)))="Н/Д",INDIRECT(CONCATENATE("'2018-08 (Д)'!S",TEXT(MATCH($C40,'2018-08 (Д)'!$C$2:$C$100,0)+1,0))))),"Н/Д",((INDIRECT(CONCATENATE("'2018-09 (Д)'!S",TEXT(MATCH($C40,'2018-09 (Д)'!$C$2:$C$100,0)+1,0)))-INDIRECT(CONCATENATE("'2018-08 (Д)'!S",TEXT(MATCH($C40,'2018-08 (Д)'!$C$2:$C$100,0)+1,0))))/INDIRECT(CONCATENATE("'2018-08 (Д)'!S",TEXT(MATCH($C40,'2018-08 (Д)'!$C$2:$C$100,0)+1,0))))*100)</f>
        <v>207.02702702702703</v>
      </c>
      <c r="FJ40" s="9">
        <f ca="1">IF(OR(INDIRECT(CONCATENATE("'2018-10 (Д)'!S",TEXT(MATCH($C40,'2018-10 (Д)'!$C$2:$C$100,0)+1,0)))="Н/Д",INDIRECT(CONCATENATE("'2018-09 (Д)'!S",TEXT(MATCH($C40,'2018-09 (Д)'!$C$2:$C$100,0)+1,0)))="Н/Д",AND(INDIRECT(CONCATENATE("'2018-10 (Д)'!S",TEXT(MATCH($C40,'2018-10 (Д)'!$C$2:$C$100,0)+1,0)))="Н/Д",INDIRECT(CONCATENATE("'2018-09 (Д)'!S",TEXT(MATCH($C40,'2018-09 (Д)'!$C$2:$C$100,0)+1,0))))),"Н/Д",((INDIRECT(CONCATENATE("'2018-10 (Д)'!S",TEXT(MATCH($C40,'2018-10 (Д)'!$C$2:$C$100,0)+1,0)))-INDIRECT(CONCATENATE("'2018-09 (Д)'!S",TEXT(MATCH($C40,'2018-09 (Д)'!$C$2:$C$100,0)+1,0))))/INDIRECT(CONCATENATE("'2018-09 (Д)'!S",TEXT(MATCH($C40,'2018-09 (Д)'!$C$2:$C$100,0)+1,0))))*100)</f>
        <v>-75.606416275430348</v>
      </c>
      <c r="FK40" s="9">
        <f ca="1">IF(OR(INDIRECT(CONCATENATE("'2018-11 (Д)'!S",TEXT(MATCH($C40,'2018-11 (Д)'!$C$2:$C$100,0)+1,0)))="Н/Д",INDIRECT(CONCATENATE("'2018-10 (Д)'!S",TEXT(MATCH($C40,'2018-10 (Д)'!$C$2:$C$100,0)+1,0)))="Н/Д",AND(INDIRECT(CONCATENATE("'2018-11 (Д)'!S",TEXT(MATCH($C40,'2018-11 (Д)'!$C$2:$C$100,0)+1,0)))="Н/Д",INDIRECT(CONCATENATE("'2018-10 (Д)'!S",TEXT(MATCH($C40,'2018-10 (Д)'!$C$2:$C$100,0)+1,0))))),"Н/Д",((INDIRECT(CONCATENATE("'2018-11 (Д)'!S",TEXT(MATCH($C40,'2018-11 (Д)'!$C$2:$C$100,0)+1,0)))-INDIRECT(CONCATENATE("'2018-10 (Д)'!S",TEXT(MATCH($C40,'2018-10 (Д)'!$C$2:$C$100,0)+1,0))))/INDIRECT(CONCATENATE("'2018-10 (Д)'!S",TEXT(MATCH($C40,'2018-10 (Д)'!$C$2:$C$100,0)+1,0))))*100)</f>
        <v>-59.957230686982086</v>
      </c>
      <c r="FL40" s="9">
        <f ca="1">IF(OR(INDIRECT(CONCATENATE("'2018-12 (Д)'!S",TEXT(MATCH($C40,'2018-12 (Д)'!$C$2:$C$100,0)+1,0)))="Н/Д",INDIRECT(CONCATENATE("'2018-11 (Д)'!S",TEXT(MATCH($C40,'2018-11 (Д)'!$C$2:$C$100,0)+1,0)))="Н/Д",AND(INDIRECT(CONCATENATE("'2018-12 (Д)'!S",TEXT(MATCH($C40,'2018-12 (Д)'!$C$2:$C$100,0)+1,0)))="Н/Д",INDIRECT(CONCATENATE("'2018-11 (Д)'!S",TEXT(MATCH($C40,'2018-11 (Д)'!$C$2:$C$100,0)+1,0))))),"Н/Д",((INDIRECT(CONCATENATE("'2018-12 (Д)'!S",TEXT(MATCH($C40,'2018-12 (Д)'!$C$2:$C$100,0)+1,0)))-INDIRECT(CONCATENATE("'2018-11 (Д)'!S",TEXT(MATCH($C40,'2018-11 (Д)'!$C$2:$C$100,0)+1,0))))/INDIRECT(CONCATENATE("'2018-11 (Д)'!S",TEXT(MATCH($C40,'2018-11 (Д)'!$C$2:$C$100,0)+1,0))))*100)</f>
        <v>574.29906542056074</v>
      </c>
      <c r="FM40" s="9"/>
      <c r="FN40" s="9">
        <f ca="1">IF(OR(INDIRECT(CONCATENATE("'2018-03 (Д)'!T",TEXT(MATCH($C40,'2018-03 (Д)'!$C$2:$C$100,0)+1,0)))="Н/Д",INDIRECT(CONCATENATE("'2018-02 (Д)'!T",TEXT(MATCH($C40,'2018-02 (Д)'!$C$2:$C$100,0)+1,0)))="Н/Д",AND(INDIRECT(CONCATENATE("'2018-03 (Д)'!T",TEXT(MATCH($C40,'2018-03 (Д)'!$C$2:$C$100,0)+1,0)))="Н/Д",INDIRECT(CONCATENATE("'2018-02 (Д)'!T",TEXT(MATCH($C40,'2018-02 (Д)'!$C$2:$C$100,0)+1,0))))),"Н/Д",((INDIRECT(CONCATENATE("'2018-03 (Д)'!T",TEXT(MATCH($C40,'2018-03 (Д)'!$C$2:$C$100,0)+1,0)))-INDIRECT(CONCATENATE("'2018-02 (Д)'!T",TEXT(MATCH($C40,'2018-02 (Д)'!$C$2:$C$100,0)+1,0))))/INDIRECT(CONCATENATE("'2018-02 (Д)'!T",TEXT(MATCH($C40,'2018-02 (Д)'!$C$2:$C$100,0)+1,0))))*100)</f>
        <v>8.4394998606860074</v>
      </c>
      <c r="FO40" s="9">
        <f ca="1">IF(OR(INDIRECT(CONCATENATE("'2018-04 (Д)'!T",TEXT(MATCH($C40,'2018-04 (Д)'!$C$2:$C$100,0)+1,0)))="Н/Д",INDIRECT(CONCATENATE("'2018-03 (Д)'!T",TEXT(MATCH($C40,'2018-03 (Д)'!$C$2:$C$100,0)+1,0)))="Н/Д",AND(INDIRECT(CONCATENATE("'2018-04 (Д)'!T",TEXT(MATCH($C40,'2018-04 (Д)'!$C$2:$C$100,0)+1,0)))="Н/Д",INDIRECT(CONCATENATE("'2018-03 (Д)'!T",TEXT(MATCH($C40,'2018-03 (Д)'!$C$2:$C$100,0)+1,0))))),"Н/Д",((INDIRECT(CONCATENATE("'2018-04 (Д)'!T",TEXT(MATCH($C40,'2018-04 (Д)'!$C$2:$C$100,0)+1,0)))-INDIRECT(CONCATENATE("'2018-03 (Д)'!T",TEXT(MATCH($C40,'2018-03 (Д)'!$C$2:$C$100,0)+1,0))))/INDIRECT(CONCATENATE("'2018-03 (Д)'!T",TEXT(MATCH($C40,'2018-03 (Д)'!$C$2:$C$100,0)+1,0))))*100)</f>
        <v>-4.0629741107437809</v>
      </c>
      <c r="FP40" s="9">
        <f ca="1">IF(OR(INDIRECT(CONCATENATE("'2018-05 (Д)'!T",TEXT(MATCH($C40,'2018-05 (Д)'!$C$2:$C$100,0)+1,0)))="Н/Д",INDIRECT(CONCATENATE("'2018-04 (Д)'!T",TEXT(MATCH($C40,'2018-04 (Д)'!$C$2:$C$100,0)+1,0)))="Н/Д",AND(INDIRECT(CONCATENATE("'2018-05 (Д)'!T",TEXT(MATCH($C40,'2018-05 (Д)'!$C$2:$C$100,0)+1,0)))="Н/Д",INDIRECT(CONCATENATE("'2018-04 (Д)'!T",TEXT(MATCH($C40,'2018-04 (Д)'!$C$2:$C$100,0)+1,0))))),"Н/Д",((INDIRECT(CONCATENATE("'2018-05 (Д)'!T",TEXT(MATCH($C40,'2018-05 (Д)'!$C$2:$C$100,0)+1,0)))-INDIRECT(CONCATENATE("'2018-04 (Д)'!T",TEXT(MATCH($C40,'2018-04 (Д)'!$C$2:$C$100,0)+1,0))))/INDIRECT(CONCATENATE("'2018-04 (Д)'!T",TEXT(MATCH($C40,'2018-04 (Д)'!$C$2:$C$100,0)+1,0))))*100)</f>
        <v>12.920142088198439</v>
      </c>
      <c r="FQ40" s="9">
        <f ca="1">IF(OR(INDIRECT(CONCATENATE("'2018-06 (Д)'!T",TEXT(MATCH($C40,'2018-06 (Д)'!$C$2:$C$100,0)+1,0)))="Н/Д",INDIRECT(CONCATENATE("'2018-05 (Д)'!T",TEXT(MATCH($C40,'2018-05 (Д)'!$C$2:$C$100,0)+1,0)))="Н/Д",AND(INDIRECT(CONCATENATE("'2018-06 (Д)'!T",TEXT(MATCH($C40,'2018-06 (Д)'!$C$2:$C$100,0)+1,0)))="Н/Д",INDIRECT(CONCATENATE("'2018-05 (Д)'!T",TEXT(MATCH($C40,'2018-05 (Д)'!$C$2:$C$100,0)+1,0))))),"Н/Д",((INDIRECT(CONCATENATE("'2018-06 (Д)'!T",TEXT(MATCH($C40,'2018-06 (Д)'!$C$2:$C$100,0)+1,0)))-INDIRECT(CONCATENATE("'2018-05 (Д)'!T",TEXT(MATCH($C40,'2018-05 (Д)'!$C$2:$C$100,0)+1,0))))/INDIRECT(CONCATENATE("'2018-05 (Д)'!T",TEXT(MATCH($C40,'2018-05 (Д)'!$C$2:$C$100,0)+1,0))))*100)</f>
        <v>-7.5552881233010671</v>
      </c>
      <c r="FR40" s="9">
        <f ca="1">IF(OR(INDIRECT(CONCATENATE("'2018-07 (Д)'!T",TEXT(MATCH($C40,'2018-07 (Д)'!$C$2:$C$100,0)+1,0)))="Н/Д",INDIRECT(CONCATENATE("'2018-06 (Д)'!T",TEXT(MATCH($C40,'2018-06 (Д)'!$C$2:$C$100,0)+1,0)))="Н/Д",AND(INDIRECT(CONCATENATE("'2018-07 (Д)'!T",TEXT(MATCH($C40,'2018-07 (Д)'!$C$2:$C$100,0)+1,0)))="Н/Д",INDIRECT(CONCATENATE("'2018-06 (Д)'!T",TEXT(MATCH($C40,'2018-06 (Д)'!$C$2:$C$100,0)+1,0))))),"Н/Д",((INDIRECT(CONCATENATE("'2018-07 (Д)'!T",TEXT(MATCH($C40,'2018-07 (Д)'!$C$2:$C$100,0)+1,0)))-INDIRECT(CONCATENATE("'2018-06 (Д)'!T",TEXT(MATCH($C40,'2018-06 (Д)'!$C$2:$C$100,0)+1,0))))/INDIRECT(CONCATENATE("'2018-06 (Д)'!T",TEXT(MATCH($C40,'2018-06 (Д)'!$C$2:$C$100,0)+1,0))))*100)</f>
        <v>8.271224162932576</v>
      </c>
      <c r="FS40" s="9">
        <f ca="1">IF(OR(INDIRECT(CONCATENATE("'2018-08 (Д)'!T",TEXT(MATCH($C40,'2018-08 (Д)'!$C$2:$C$100,0)+1,0)))="Н/Д",INDIRECT(CONCATENATE("'2018-07 (Д)'!T",TEXT(MATCH($C40,'2018-07 (Д)'!$C$2:$C$100,0)+1,0)))="Н/Д",AND(INDIRECT(CONCATENATE("'2018-08 (Д)'!T",TEXT(MATCH($C40,'2018-08 (Д)'!$C$2:$C$100,0)+1,0)))="Н/Д",INDIRECT(CONCATENATE("'2018-07 (Д)'!T",TEXT(MATCH($C40,'2018-07 (Д)'!$C$2:$C$100,0)+1,0))))),"Н/Д",((INDIRECT(CONCATENATE("'2018-08 (Д)'!T",TEXT(MATCH($C40,'2018-08 (Д)'!$C$2:$C$100,0)+1,0)))-INDIRECT(CONCATENATE("'2018-07 (Д)'!T",TEXT(MATCH($C40,'2018-07 (Д)'!$C$2:$C$100,0)+1,0))))/INDIRECT(CONCATENATE("'2018-07 (Д)'!T",TEXT(MATCH($C40,'2018-07 (Д)'!$C$2:$C$100,0)+1,0))))*100)</f>
        <v>28.086256433881967</v>
      </c>
      <c r="FT40" s="9">
        <f ca="1">IF(OR(INDIRECT(CONCATENATE("'2018-09 (Д)'!T",TEXT(MATCH($C40,'2018-09 (Д)'!$C$2:$C$100,0)+1,0)))="Н/Д",INDIRECT(CONCATENATE("'2018-08 (Д)'!T",TEXT(MATCH($C40,'2018-08 (Д)'!$C$2:$C$100,0)+1,0)))="Н/Д",AND(INDIRECT(CONCATENATE("'2018-09 (Д)'!T",TEXT(MATCH($C40,'2018-09 (Д)'!$C$2:$C$100,0)+1,0)))="Н/Д",INDIRECT(CONCATENATE("'2018-08 (Д)'!T",TEXT(MATCH($C40,'2018-08 (Д)'!$C$2:$C$100,0)+1,0))))),"Н/Д",((INDIRECT(CONCATENATE("'2018-09 (Д)'!T",TEXT(MATCH($C40,'2018-09 (Д)'!$C$2:$C$100,0)+1,0)))-INDIRECT(CONCATENATE("'2018-08 (Д)'!T",TEXT(MATCH($C40,'2018-08 (Д)'!$C$2:$C$100,0)+1,0))))/INDIRECT(CONCATENATE("'2018-08 (Д)'!T",TEXT(MATCH($C40,'2018-08 (Д)'!$C$2:$C$100,0)+1,0))))*100)</f>
        <v>-42.548595909637775</v>
      </c>
      <c r="FU40" s="9">
        <f ca="1">IF(OR(INDIRECT(CONCATENATE("'2018-10 (Д)'!T",TEXT(MATCH($C40,'2018-10 (Д)'!$C$2:$C$100,0)+1,0)))="Н/Д",INDIRECT(CONCATENATE("'2018-09 (Д)'!T",TEXT(MATCH($C40,'2018-09 (Д)'!$C$2:$C$100,0)+1,0)))="Н/Д",AND(INDIRECT(CONCATENATE("'2018-10 (Д)'!T",TEXT(MATCH($C40,'2018-10 (Д)'!$C$2:$C$100,0)+1,0)))="Н/Д",INDIRECT(CONCATENATE("'2018-09 (Д)'!T",TEXT(MATCH($C40,'2018-09 (Д)'!$C$2:$C$100,0)+1,0))))),"Н/Д",((INDIRECT(CONCATENATE("'2018-10 (Д)'!T",TEXT(MATCH($C40,'2018-10 (Д)'!$C$2:$C$100,0)+1,0)))-INDIRECT(CONCATENATE("'2018-09 (Д)'!T",TEXT(MATCH($C40,'2018-09 (Д)'!$C$2:$C$100,0)+1,0))))/INDIRECT(CONCATENATE("'2018-09 (Д)'!T",TEXT(MATCH($C40,'2018-09 (Д)'!$C$2:$C$100,0)+1,0))))*100)</f>
        <v>43.550950071737269</v>
      </c>
      <c r="FV40" s="9">
        <f ca="1">IF(OR(INDIRECT(CONCATENATE("'2018-11 (Д)'!T",TEXT(MATCH($C40,'2018-11 (Д)'!$C$2:$C$100,0)+1,0)))="Н/Д",INDIRECT(CONCATENATE("'2018-10 (Д)'!T",TEXT(MATCH($C40,'2018-10 (Д)'!$C$2:$C$100,0)+1,0)))="Н/Д",AND(INDIRECT(CONCATENATE("'2018-11 (Д)'!T",TEXT(MATCH($C40,'2018-11 (Д)'!$C$2:$C$100,0)+1,0)))="Н/Д",INDIRECT(CONCATENATE("'2018-10 (Д)'!T",TEXT(MATCH($C40,'2018-10 (Д)'!$C$2:$C$100,0)+1,0))))),"Н/Д",((INDIRECT(CONCATENATE("'2018-11 (Д)'!T",TEXT(MATCH($C40,'2018-11 (Д)'!$C$2:$C$100,0)+1,0)))-INDIRECT(CONCATENATE("'2018-10 (Д)'!T",TEXT(MATCH($C40,'2018-10 (Д)'!$C$2:$C$100,0)+1,0))))/INDIRECT(CONCATENATE("'2018-10 (Д)'!T",TEXT(MATCH($C40,'2018-10 (Д)'!$C$2:$C$100,0)+1,0))))*100)</f>
        <v>19.229449916032472</v>
      </c>
      <c r="FW40" s="9">
        <f ca="1">IF(OR(INDIRECT(CONCATENATE("'2018-12 (Д)'!T",TEXT(MATCH($C40,'2018-12 (Д)'!$C$2:$C$100,0)+1,0)))="Н/Д",INDIRECT(CONCATENATE("'2018-11 (Д)'!T",TEXT(MATCH($C40,'2018-11 (Д)'!$C$2:$C$100,0)+1,0)))="Н/Д",AND(INDIRECT(CONCATENATE("'2018-12 (Д)'!T",TEXT(MATCH($C40,'2018-12 (Д)'!$C$2:$C$100,0)+1,0)))="Н/Д",INDIRECT(CONCATENATE("'2018-11 (Д)'!T",TEXT(MATCH($C40,'2018-11 (Д)'!$C$2:$C$100,0)+1,0))))),"Н/Д",((INDIRECT(CONCATENATE("'2018-12 (Д)'!T",TEXT(MATCH($C40,'2018-12 (Д)'!$C$2:$C$100,0)+1,0)))-INDIRECT(CONCATENATE("'2018-11 (Д)'!T",TEXT(MATCH($C40,'2018-11 (Д)'!$C$2:$C$100,0)+1,0))))/INDIRECT(CONCATENATE("'2018-11 (Д)'!T",TEXT(MATCH($C40,'2018-11 (Д)'!$C$2:$C$100,0)+1,0))))*100)</f>
        <v>-7.0042538986519904</v>
      </c>
      <c r="FX40" s="9"/>
      <c r="FY40" s="9">
        <f ca="1">IF(OR(INDIRECT(CONCATENATE("'2018-03 (Д)'!U",TEXT(MATCH($C40,'2018-03 (Д)'!$C$2:$C$100,0)+1,0)))="Н/Д",INDIRECT(CONCATENATE("'2018-02 (Д)'!U",TEXT(MATCH($C40,'2018-02 (Д)'!$C$2:$C$100,0)+1,0)))="Н/Д",AND(INDIRECT(CONCATENATE("'2018-03 (Д)'!U",TEXT(MATCH($C40,'2018-03 (Д)'!$C$2:$C$100,0)+1,0)))="Н/Д",INDIRECT(CONCATENATE("'2018-02 (Д)'!U",TEXT(MATCH($C40,'2018-02 (Д)'!$C$2:$C$100,0)+1,0))))),"Н/Д",((INDIRECT(CONCATENATE("'2018-03 (Д)'!U",TEXT(MATCH($C40,'2018-03 (Д)'!$C$2:$C$100,0)+1,0)))-INDIRECT(CONCATENATE("'2018-02 (Д)'!U",TEXT(MATCH($C40,'2018-02 (Д)'!$C$2:$C$100,0)+1,0))))/INDIRECT(CONCATENATE("'2018-02 (Д)'!U",TEXT(MATCH($C40,'2018-02 (Д)'!$C$2:$C$100,0)+1,0))))*100)</f>
        <v>-63.788356215255348</v>
      </c>
      <c r="FZ40" s="9">
        <f ca="1">IF(OR(INDIRECT(CONCATENATE("'2018-04 (Д)'!U",TEXT(MATCH($C40,'2018-04 (Д)'!$C$2:$C$100,0)+1,0)))="Н/Д",INDIRECT(CONCATENATE("'2018-03 (Д)'!U",TEXT(MATCH($C40,'2018-03 (Д)'!$C$2:$C$100,0)+1,0)))="Н/Д",AND(INDIRECT(CONCATENATE("'2018-04 (Д)'!U",TEXT(MATCH($C40,'2018-04 (Д)'!$C$2:$C$100,0)+1,0)))="Н/Д",INDIRECT(CONCATENATE("'2018-03 (Д)'!U",TEXT(MATCH($C40,'2018-03 (Д)'!$C$2:$C$100,0)+1,0))))),"Н/Д",((INDIRECT(CONCATENATE("'2018-04 (Д)'!U",TEXT(MATCH($C40,'2018-04 (Д)'!$C$2:$C$100,0)+1,0)))-INDIRECT(CONCATENATE("'2018-03 (Д)'!U",TEXT(MATCH($C40,'2018-03 (Д)'!$C$2:$C$100,0)+1,0))))/INDIRECT(CONCATENATE("'2018-03 (Д)'!U",TEXT(MATCH($C40,'2018-03 (Д)'!$C$2:$C$100,0)+1,0))))*100)</f>
        <v>-41.654082648830887</v>
      </c>
      <c r="GA40" s="9">
        <f ca="1">IF(OR(INDIRECT(CONCATENATE("'2018-05 (Д)'!U",TEXT(MATCH($C40,'2018-05 (Д)'!$C$2:$C$100,0)+1,0)))="Н/Д",INDIRECT(CONCATENATE("'2018-04 (Д)'!U",TEXT(MATCH($C40,'2018-04 (Д)'!$C$2:$C$100,0)+1,0)))="Н/Д",AND(INDIRECT(CONCATENATE("'2018-05 (Д)'!U",TEXT(MATCH($C40,'2018-05 (Д)'!$C$2:$C$100,0)+1,0)))="Н/Д",INDIRECT(CONCATENATE("'2018-04 (Д)'!U",TEXT(MATCH($C40,'2018-04 (Д)'!$C$2:$C$100,0)+1,0))))),"Н/Д",((INDIRECT(CONCATENATE("'2018-05 (Д)'!U",TEXT(MATCH($C40,'2018-05 (Д)'!$C$2:$C$100,0)+1,0)))-INDIRECT(CONCATENATE("'2018-04 (Д)'!U",TEXT(MATCH($C40,'2018-04 (Д)'!$C$2:$C$100,0)+1,0))))/INDIRECT(CONCATENATE("'2018-04 (Д)'!U",TEXT(MATCH($C40,'2018-04 (Д)'!$C$2:$C$100,0)+1,0))))*100)</f>
        <v>1191.830498500969</v>
      </c>
      <c r="GB40" s="9">
        <f ca="1">IF(OR(INDIRECT(CONCATENATE("'2018-06 (Д)'!U",TEXT(MATCH($C40,'2018-06 (Д)'!$C$2:$C$100,0)+1,0)))="Н/Д",INDIRECT(CONCATENATE("'2018-05 (Д)'!U",TEXT(MATCH($C40,'2018-05 (Д)'!$C$2:$C$100,0)+1,0)))="Н/Д",AND(INDIRECT(CONCATENATE("'2018-06 (Д)'!U",TEXT(MATCH($C40,'2018-06 (Д)'!$C$2:$C$100,0)+1,0)))="Н/Д",INDIRECT(CONCATENATE("'2018-05 (Д)'!U",TEXT(MATCH($C40,'2018-05 (Д)'!$C$2:$C$100,0)+1,0))))),"Н/Д",((INDIRECT(CONCATENATE("'2018-06 (Д)'!U",TEXT(MATCH($C40,'2018-06 (Д)'!$C$2:$C$100,0)+1,0)))-INDIRECT(CONCATENATE("'2018-05 (Д)'!U",TEXT(MATCH($C40,'2018-05 (Д)'!$C$2:$C$100,0)+1,0))))/INDIRECT(CONCATENATE("'2018-05 (Д)'!U",TEXT(MATCH($C40,'2018-05 (Д)'!$C$2:$C$100,0)+1,0))))*100)</f>
        <v>-79.817015027873524</v>
      </c>
      <c r="GC40" s="9">
        <f ca="1">IF(OR(INDIRECT(CONCATENATE("'2018-07 (Д)'!U",TEXT(MATCH($C40,'2018-07 (Д)'!$C$2:$C$100,0)+1,0)))="Н/Д",INDIRECT(CONCATENATE("'2018-06 (Д)'!U",TEXT(MATCH($C40,'2018-06 (Д)'!$C$2:$C$100,0)+1,0)))="Н/Д",AND(INDIRECT(CONCATENATE("'2018-07 (Д)'!U",TEXT(MATCH($C40,'2018-07 (Д)'!$C$2:$C$100,0)+1,0)))="Н/Д",INDIRECT(CONCATENATE("'2018-06 (Д)'!U",TEXT(MATCH($C40,'2018-06 (Д)'!$C$2:$C$100,0)+1,0))))),"Н/Д",((INDIRECT(CONCATENATE("'2018-07 (Д)'!U",TEXT(MATCH($C40,'2018-07 (Д)'!$C$2:$C$100,0)+1,0)))-INDIRECT(CONCATENATE("'2018-06 (Д)'!U",TEXT(MATCH($C40,'2018-06 (Д)'!$C$2:$C$100,0)+1,0))))/INDIRECT(CONCATENATE("'2018-06 (Д)'!U",TEXT(MATCH($C40,'2018-06 (Д)'!$C$2:$C$100,0)+1,0))))*100)</f>
        <v>5.5782261241141882</v>
      </c>
      <c r="GD40" s="9">
        <f ca="1">IF(OR(INDIRECT(CONCATENATE("'2018-08 (Д)'!U",TEXT(MATCH($C40,'2018-08 (Д)'!$C$2:$C$100,0)+1,0)))="Н/Д",INDIRECT(CONCATENATE("'2018-07 (Д)'!U",TEXT(MATCH($C40,'2018-07 (Д)'!$C$2:$C$100,0)+1,0)))="Н/Д",AND(INDIRECT(CONCATENATE("'2018-08 (Д)'!U",TEXT(MATCH($C40,'2018-08 (Д)'!$C$2:$C$100,0)+1,0)))="Н/Д",INDIRECT(CONCATENATE("'2018-07 (Д)'!U",TEXT(MATCH($C40,'2018-07 (Д)'!$C$2:$C$100,0)+1,0))))),"Н/Д",((INDIRECT(CONCATENATE("'2018-08 (Д)'!U",TEXT(MATCH($C40,'2018-08 (Д)'!$C$2:$C$100,0)+1,0)))-INDIRECT(CONCATENATE("'2018-07 (Д)'!U",TEXT(MATCH($C40,'2018-07 (Д)'!$C$2:$C$100,0)+1,0))))/INDIRECT(CONCATENATE("'2018-07 (Д)'!U",TEXT(MATCH($C40,'2018-07 (Д)'!$C$2:$C$100,0)+1,0))))*100)</f>
        <v>199.24981860003911</v>
      </c>
      <c r="GE40" s="9">
        <f ca="1">IF(OR(INDIRECT(CONCATENATE("'2018-09 (Д)'!U",TEXT(MATCH($C40,'2018-09 (Д)'!$C$2:$C$100,0)+1,0)))="Н/Д",INDIRECT(CONCATENATE("'2018-08 (Д)'!U",TEXT(MATCH($C40,'2018-08 (Д)'!$C$2:$C$100,0)+1,0)))="Н/Д",AND(INDIRECT(CONCATENATE("'2018-09 (Д)'!U",TEXT(MATCH($C40,'2018-09 (Д)'!$C$2:$C$100,0)+1,0)))="Н/Д",INDIRECT(CONCATENATE("'2018-08 (Д)'!U",TEXT(MATCH($C40,'2018-08 (Д)'!$C$2:$C$100,0)+1,0))))),"Н/Д",((INDIRECT(CONCATENATE("'2018-09 (Д)'!U",TEXT(MATCH($C40,'2018-09 (Д)'!$C$2:$C$100,0)+1,0)))-INDIRECT(CONCATENATE("'2018-08 (Д)'!U",TEXT(MATCH($C40,'2018-08 (Д)'!$C$2:$C$100,0)+1,0))))/INDIRECT(CONCATENATE("'2018-08 (Д)'!U",TEXT(MATCH($C40,'2018-08 (Д)'!$C$2:$C$100,0)+1,0))))*100)</f>
        <v>-84.74842564874146</v>
      </c>
      <c r="GF40" s="9">
        <f ca="1">IF(OR(INDIRECT(CONCATENATE("'2018-10 (Д)'!U",TEXT(MATCH($C40,'2018-10 (Д)'!$C$2:$C$100,0)+1,0)))="Н/Д",INDIRECT(CONCATENATE("'2018-09 (Д)'!U",TEXT(MATCH($C40,'2018-09 (Д)'!$C$2:$C$100,0)+1,0)))="Н/Д",AND(INDIRECT(CONCATENATE("'2018-10 (Д)'!U",TEXT(MATCH($C40,'2018-10 (Д)'!$C$2:$C$100,0)+1,0)))="Н/Д",INDIRECT(CONCATENATE("'2018-09 (Д)'!U",TEXT(MATCH($C40,'2018-09 (Д)'!$C$2:$C$100,0)+1,0))))),"Н/Д",((INDIRECT(CONCATENATE("'2018-10 (Д)'!U",TEXT(MATCH($C40,'2018-10 (Д)'!$C$2:$C$100,0)+1,0)))-INDIRECT(CONCATENATE("'2018-09 (Д)'!U",TEXT(MATCH($C40,'2018-09 (Д)'!$C$2:$C$100,0)+1,0))))/INDIRECT(CONCATENATE("'2018-09 (Д)'!U",TEXT(MATCH($C40,'2018-09 (Д)'!$C$2:$C$100,0)+1,0))))*100)</f>
        <v>67.955136569389154</v>
      </c>
      <c r="GG40" s="9">
        <f ca="1">IF(OR(INDIRECT(CONCATENATE("'2018-11 (Д)'!U",TEXT(MATCH($C40,'2018-11 (Д)'!$C$2:$C$100,0)+1,0)))="Н/Д",INDIRECT(CONCATENATE("'2018-10 (Д)'!U",TEXT(MATCH($C40,'2018-10 (Д)'!$C$2:$C$100,0)+1,0)))="Н/Д",AND(INDIRECT(CONCATENATE("'2018-11 (Д)'!U",TEXT(MATCH($C40,'2018-11 (Д)'!$C$2:$C$100,0)+1,0)))="Н/Д",INDIRECT(CONCATENATE("'2018-10 (Д)'!U",TEXT(MATCH($C40,'2018-10 (Д)'!$C$2:$C$100,0)+1,0))))),"Н/Д",((INDIRECT(CONCATENATE("'2018-11 (Д)'!U",TEXT(MATCH($C40,'2018-11 (Д)'!$C$2:$C$100,0)+1,0)))-INDIRECT(CONCATENATE("'2018-10 (Д)'!U",TEXT(MATCH($C40,'2018-10 (Д)'!$C$2:$C$100,0)+1,0))))/INDIRECT(CONCATENATE("'2018-10 (Д)'!U",TEXT(MATCH($C40,'2018-10 (Д)'!$C$2:$C$100,0)+1,0))))*100)</f>
        <v>-55.186917485529506</v>
      </c>
      <c r="GH40" s="9">
        <f ca="1">IF(OR(INDIRECT(CONCATENATE("'2018-12 (Д)'!U",TEXT(MATCH($C40,'2018-12 (Д)'!$C$2:$C$100,0)+1,0)))="Н/Д",INDIRECT(CONCATENATE("'2018-11 (Д)'!U",TEXT(MATCH($C40,'2018-11 (Д)'!$C$2:$C$100,0)+1,0)))="Н/Д",AND(INDIRECT(CONCATENATE("'2018-12 (Д)'!U",TEXT(MATCH($C40,'2018-12 (Д)'!$C$2:$C$100,0)+1,0)))="Н/Д",INDIRECT(CONCATENATE("'2018-11 (Д)'!U",TEXT(MATCH($C40,'2018-11 (Д)'!$C$2:$C$100,0)+1,0))))),"Н/Д",((INDIRECT(CONCATENATE("'2018-12 (Д)'!U",TEXT(MATCH($C40,'2018-12 (Д)'!$C$2:$C$100,0)+1,0)))-INDIRECT(CONCATENATE("'2018-11 (Д)'!U",TEXT(MATCH($C40,'2018-11 (Д)'!$C$2:$C$100,0)+1,0))))/INDIRECT(CONCATENATE("'2018-11 (Д)'!U",TEXT(MATCH($C40,'2018-11 (Д)'!$C$2:$C$100,0)+1,0))))*100)</f>
        <v>282.82963379077091</v>
      </c>
      <c r="GI40" s="9"/>
      <c r="GJ40" s="9">
        <f ca="1">IF(OR(INDIRECT(CONCATENATE("'2018-03 (Д)'!V",TEXT(MATCH($C40,'2018-03 (Д)'!$C$2:$C$100,0)+1,0)))="Н/Д",INDIRECT(CONCATENATE("'2018-02 (Д)'!V",TEXT(MATCH($C40,'2018-02 (Д)'!$C$2:$C$100,0)+1,0)))="Н/Д",AND(INDIRECT(CONCATENATE("'2018-03 (Д)'!V",TEXT(MATCH($C40,'2018-03 (Д)'!$C$2:$C$100,0)+1,0)))="Н/Д",INDIRECT(CONCATENATE("'2018-02 (Д)'!V",TEXT(MATCH($C40,'2018-02 (Д)'!$C$2:$C$100,0)+1,0))))),"Н/Д",((INDIRECT(CONCATENATE("'2018-03 (Д)'!V",TEXT(MATCH($C40,'2018-03 (Д)'!$C$2:$C$100,0)+1,0)))-INDIRECT(CONCATENATE("'2018-02 (Д)'!V",TEXT(MATCH($C40,'2018-02 (Д)'!$C$2:$C$100,0)+1,0))))/INDIRECT(CONCATENATE("'2018-02 (Д)'!V",TEXT(MATCH($C40,'2018-02 (Д)'!$C$2:$C$100,0)+1,0))))*100)</f>
        <v>4.016529904790815</v>
      </c>
      <c r="GK40" s="9">
        <f ca="1">IF(OR(INDIRECT(CONCATENATE("'2018-04 (Д)'!V",TEXT(MATCH($C40,'2018-04 (Д)'!$C$2:$C$100,0)+1,0)))="Н/Д",INDIRECT(CONCATENATE("'2018-03 (Д)'!V",TEXT(MATCH($C40,'2018-03 (Д)'!$C$2:$C$100,0)+1,0)))="Н/Д",AND(INDIRECT(CONCATENATE("'2018-04 (Д)'!V",TEXT(MATCH($C40,'2018-04 (Д)'!$C$2:$C$100,0)+1,0)))="Н/Д",INDIRECT(CONCATENATE("'2018-03 (Д)'!V",TEXT(MATCH($C40,'2018-03 (Д)'!$C$2:$C$100,0)+1,0))))),"Н/Д",((INDIRECT(CONCATENATE("'2018-04 (Д)'!V",TEXT(MATCH($C40,'2018-04 (Д)'!$C$2:$C$100,0)+1,0)))-INDIRECT(CONCATENATE("'2018-03 (Д)'!V",TEXT(MATCH($C40,'2018-03 (Д)'!$C$2:$C$100,0)+1,0))))/INDIRECT(CONCATENATE("'2018-03 (Д)'!V",TEXT(MATCH($C40,'2018-03 (Д)'!$C$2:$C$100,0)+1,0))))*100)</f>
        <v>27.398749083330426</v>
      </c>
      <c r="GL40" s="9">
        <f ca="1">IF(OR(INDIRECT(CONCATENATE("'2018-05 (Д)'!V",TEXT(MATCH($C40,'2018-05 (Д)'!$C$2:$C$100,0)+1,0)))="Н/Д",INDIRECT(CONCATENATE("'2018-04 (Д)'!V",TEXT(MATCH($C40,'2018-04 (Д)'!$C$2:$C$100,0)+1,0)))="Н/Д",AND(INDIRECT(CONCATENATE("'2018-05 (Д)'!V",TEXT(MATCH($C40,'2018-05 (Д)'!$C$2:$C$100,0)+1,0)))="Н/Д",INDIRECT(CONCATENATE("'2018-04 (Д)'!V",TEXT(MATCH($C40,'2018-04 (Д)'!$C$2:$C$100,0)+1,0))))),"Н/Д",((INDIRECT(CONCATENATE("'2018-05 (Д)'!V",TEXT(MATCH($C40,'2018-05 (Д)'!$C$2:$C$100,0)+1,0)))-INDIRECT(CONCATENATE("'2018-04 (Д)'!V",TEXT(MATCH($C40,'2018-04 (Д)'!$C$2:$C$100,0)+1,0))))/INDIRECT(CONCATENATE("'2018-04 (Д)'!V",TEXT(MATCH($C40,'2018-04 (Д)'!$C$2:$C$100,0)+1,0))))*100)</f>
        <v>-26.068508180570348</v>
      </c>
      <c r="GM40" s="9">
        <f ca="1">IF(OR(INDIRECT(CONCATENATE("'2018-06 (Д)'!V",TEXT(MATCH($C40,'2018-06 (Д)'!$C$2:$C$100,0)+1,0)))="Н/Д",INDIRECT(CONCATENATE("'2018-05 (Д)'!V",TEXT(MATCH($C40,'2018-05 (Д)'!$C$2:$C$100,0)+1,0)))="Н/Д",AND(INDIRECT(CONCATENATE("'2018-06 (Д)'!V",TEXT(MATCH($C40,'2018-06 (Д)'!$C$2:$C$100,0)+1,0)))="Н/Д",INDIRECT(CONCATENATE("'2018-05 (Д)'!V",TEXT(MATCH($C40,'2018-05 (Д)'!$C$2:$C$100,0)+1,0))))),"Н/Д",((INDIRECT(CONCATENATE("'2018-06 (Д)'!V",TEXT(MATCH($C40,'2018-06 (Д)'!$C$2:$C$100,0)+1,0)))-INDIRECT(CONCATENATE("'2018-05 (Д)'!V",TEXT(MATCH($C40,'2018-05 (Д)'!$C$2:$C$100,0)+1,0))))/INDIRECT(CONCATENATE("'2018-05 (Д)'!V",TEXT(MATCH($C40,'2018-05 (Д)'!$C$2:$C$100,0)+1,0))))*100)</f>
        <v>46.703564998979289</v>
      </c>
      <c r="GN40" s="9">
        <f ca="1">IF(OR(INDIRECT(CONCATENATE("'2018-07 (Д)'!V",TEXT(MATCH($C40,'2018-07 (Д)'!$C$2:$C$100,0)+1,0)))="Н/Д",INDIRECT(CONCATENATE("'2018-06 (Д)'!V",TEXT(MATCH($C40,'2018-06 (Д)'!$C$2:$C$100,0)+1,0)))="Н/Д",AND(INDIRECT(CONCATENATE("'2018-07 (Д)'!V",TEXT(MATCH($C40,'2018-07 (Д)'!$C$2:$C$100,0)+1,0)))="Н/Д",INDIRECT(CONCATENATE("'2018-06 (Д)'!V",TEXT(MATCH($C40,'2018-06 (Д)'!$C$2:$C$100,0)+1,0))))),"Н/Д",((INDIRECT(CONCATENATE("'2018-07 (Д)'!V",TEXT(MATCH($C40,'2018-07 (Д)'!$C$2:$C$100,0)+1,0)))-INDIRECT(CONCATENATE("'2018-06 (Д)'!V",TEXT(MATCH($C40,'2018-06 (Д)'!$C$2:$C$100,0)+1,0))))/INDIRECT(CONCATENATE("'2018-06 (Д)'!V",TEXT(MATCH($C40,'2018-06 (Д)'!$C$2:$C$100,0)+1,0))))*100)</f>
        <v>47.777510026287878</v>
      </c>
      <c r="GO40" s="9">
        <f ca="1">IF(OR(INDIRECT(CONCATENATE("'2018-08 (Д)'!V",TEXT(MATCH($C40,'2018-08 (Д)'!$C$2:$C$100,0)+1,0)))="Н/Д",INDIRECT(CONCATENATE("'2018-07 (Д)'!V",TEXT(MATCH($C40,'2018-07 (Д)'!$C$2:$C$100,0)+1,0)))="Н/Д",AND(INDIRECT(CONCATENATE("'2018-08 (Д)'!V",TEXT(MATCH($C40,'2018-08 (Д)'!$C$2:$C$100,0)+1,0)))="Н/Д",INDIRECT(CONCATENATE("'2018-07 (Д)'!V",TEXT(MATCH($C40,'2018-07 (Д)'!$C$2:$C$100,0)+1,0))))),"Н/Д",((INDIRECT(CONCATENATE("'2018-08 (Д)'!V",TEXT(MATCH($C40,'2018-08 (Д)'!$C$2:$C$100,0)+1,0)))-INDIRECT(CONCATENATE("'2018-07 (Д)'!V",TEXT(MATCH($C40,'2018-07 (Д)'!$C$2:$C$100,0)+1,0))))/INDIRECT(CONCATENATE("'2018-07 (Д)'!V",TEXT(MATCH($C40,'2018-07 (Д)'!$C$2:$C$100,0)+1,0))))*100)</f>
        <v>-46.762979960335485</v>
      </c>
      <c r="GP40" s="9">
        <f ca="1">IF(OR(INDIRECT(CONCATENATE("'2018-09 (Д)'!V",TEXT(MATCH($C40,'2018-09 (Д)'!$C$2:$C$100,0)+1,0)))="Н/Д",INDIRECT(CONCATENATE("'2018-08 (Д)'!V",TEXT(MATCH($C40,'2018-08 (Д)'!$C$2:$C$100,0)+1,0)))="Н/Д",AND(INDIRECT(CONCATENATE("'2018-09 (Д)'!V",TEXT(MATCH($C40,'2018-09 (Д)'!$C$2:$C$100,0)+1,0)))="Н/Д",INDIRECT(CONCATENATE("'2018-08 (Д)'!V",TEXT(MATCH($C40,'2018-08 (Д)'!$C$2:$C$100,0)+1,0))))),"Н/Д",((INDIRECT(CONCATENATE("'2018-09 (Д)'!V",TEXT(MATCH($C40,'2018-09 (Д)'!$C$2:$C$100,0)+1,0)))-INDIRECT(CONCATENATE("'2018-08 (Д)'!V",TEXT(MATCH($C40,'2018-08 (Д)'!$C$2:$C$100,0)+1,0))))/INDIRECT(CONCATENATE("'2018-08 (Д)'!V",TEXT(MATCH($C40,'2018-08 (Д)'!$C$2:$C$100,0)+1,0))))*100)</f>
        <v>23.792400724290978</v>
      </c>
      <c r="GQ40" s="9">
        <f ca="1">IF(OR(INDIRECT(CONCATENATE("'2018-10 (Д)'!V",TEXT(MATCH($C40,'2018-10 (Д)'!$C$2:$C$100,0)+1,0)))="Н/Д",INDIRECT(CONCATENATE("'2018-09 (Д)'!V",TEXT(MATCH($C40,'2018-09 (Д)'!$C$2:$C$100,0)+1,0)))="Н/Д",AND(INDIRECT(CONCATENATE("'2018-10 (Д)'!V",TEXT(MATCH($C40,'2018-10 (Д)'!$C$2:$C$100,0)+1,0)))="Н/Д",INDIRECT(CONCATENATE("'2018-09 (Д)'!V",TEXT(MATCH($C40,'2018-09 (Д)'!$C$2:$C$100,0)+1,0))))),"Н/Д",((INDIRECT(CONCATENATE("'2018-10 (Д)'!V",TEXT(MATCH($C40,'2018-10 (Д)'!$C$2:$C$100,0)+1,0)))-INDIRECT(CONCATENATE("'2018-09 (Д)'!V",TEXT(MATCH($C40,'2018-09 (Д)'!$C$2:$C$100,0)+1,0))))/INDIRECT(CONCATENATE("'2018-09 (Д)'!V",TEXT(MATCH($C40,'2018-09 (Д)'!$C$2:$C$100,0)+1,0))))*100)</f>
        <v>-12.851363312871511</v>
      </c>
      <c r="GR40" s="9">
        <f ca="1">IF(OR(INDIRECT(CONCATENATE("'2018-11 (Д)'!V",TEXT(MATCH($C40,'2018-11 (Д)'!$C$2:$C$100,0)+1,0)))="Н/Д",INDIRECT(CONCATENATE("'2018-10 (Д)'!V",TEXT(MATCH($C40,'2018-10 (Д)'!$C$2:$C$100,0)+1,0)))="Н/Д",AND(INDIRECT(CONCATENATE("'2018-11 (Д)'!V",TEXT(MATCH($C40,'2018-11 (Д)'!$C$2:$C$100,0)+1,0)))="Н/Д",INDIRECT(CONCATENATE("'2018-10 (Д)'!V",TEXT(MATCH($C40,'2018-10 (Д)'!$C$2:$C$100,0)+1,0))))),"Н/Д",((INDIRECT(CONCATENATE("'2018-11 (Д)'!V",TEXT(MATCH($C40,'2018-11 (Д)'!$C$2:$C$100,0)+1,0)))-INDIRECT(CONCATENATE("'2018-10 (Д)'!V",TEXT(MATCH($C40,'2018-10 (Д)'!$C$2:$C$100,0)+1,0))))/INDIRECT(CONCATENATE("'2018-10 (Д)'!V",TEXT(MATCH($C40,'2018-10 (Д)'!$C$2:$C$100,0)+1,0))))*100)</f>
        <v>-0.2659146876955289</v>
      </c>
      <c r="GS40" s="9">
        <f ca="1">IF(OR(INDIRECT(CONCATENATE("'2018-12 (Д)'!V",TEXT(MATCH($C40,'2018-12 (Д)'!$C$2:$C$100,0)+1,0)))="Н/Д",INDIRECT(CONCATENATE("'2018-11 (Д)'!V",TEXT(MATCH($C40,'2018-11 (Д)'!$C$2:$C$100,0)+1,0)))="Н/Д",AND(INDIRECT(CONCATENATE("'2018-12 (Д)'!V",TEXT(MATCH($C40,'2018-12 (Д)'!$C$2:$C$100,0)+1,0)))="Н/Д",INDIRECT(CONCATENATE("'2018-11 (Д)'!V",TEXT(MATCH($C40,'2018-11 (Д)'!$C$2:$C$100,0)+1,0))))),"Н/Д",((INDIRECT(CONCATENATE("'2018-12 (Д)'!V",TEXT(MATCH($C40,'2018-12 (Д)'!$C$2:$C$100,0)+1,0)))-INDIRECT(CONCATENATE("'2018-11 (Д)'!V",TEXT(MATCH($C40,'2018-11 (Д)'!$C$2:$C$100,0)+1,0))))/INDIRECT(CONCATENATE("'2018-11 (Д)'!V",TEXT(MATCH($C40,'2018-11 (Д)'!$C$2:$C$100,0)+1,0))))*100)</f>
        <v>1.2234235732936156</v>
      </c>
      <c r="GT40" s="9"/>
      <c r="GU40" s="9">
        <f ca="1">IF(OR(INDIRECT(CONCATENATE("'2018-03 (Д)'!W",TEXT(MATCH($C40,'2018-03 (Д)'!$C$2:$C$100,0)+1,0)))="Н/Д",INDIRECT(CONCATENATE("'2018-02 (Д)'!W",TEXT(MATCH($C40,'2018-02 (Д)'!$C$2:$C$100,0)+1,0)))="Н/Д",AND(INDIRECT(CONCATENATE("'2018-03 (Д)'!W",TEXT(MATCH($C40,'2018-03 (Д)'!$C$2:$C$100,0)+1,0)))="Н/Д",INDIRECT(CONCATENATE("'2018-02 (Д)'!W",TEXT(MATCH($C40,'2018-02 (Д)'!$C$2:$C$100,0)+1,0))))),"Н/Д",((INDIRECT(CONCATENATE("'2018-03 (Д)'!W",TEXT(MATCH($C40,'2018-03 (Д)'!$C$2:$C$100,0)+1,0)))-INDIRECT(CONCATENATE("'2018-02 (Д)'!W",TEXT(MATCH($C40,'2018-02 (Д)'!$C$2:$C$100,0)+1,0))))/INDIRECT(CONCATENATE("'2018-02 (Д)'!W",TEXT(MATCH($C40,'2018-02 (Д)'!$C$2:$C$100,0)+1,0))))*100)</f>
        <v>12.725599223747574</v>
      </c>
      <c r="GV40" s="9">
        <f ca="1">IF(OR(INDIRECT(CONCATENATE("'2018-04 (Д)'!W",TEXT(MATCH($C40,'2018-04 (Д)'!$C$2:$C$100,0)+1,0)))="Н/Д",INDIRECT(CONCATENATE("'2018-03 (Д)'!W",TEXT(MATCH($C40,'2018-03 (Д)'!$C$2:$C$100,0)+1,0)))="Н/Д",AND(INDIRECT(CONCATENATE("'2018-04 (Д)'!W",TEXT(MATCH($C40,'2018-04 (Д)'!$C$2:$C$100,0)+1,0)))="Н/Д",INDIRECT(CONCATENATE("'2018-03 (Д)'!W",TEXT(MATCH($C40,'2018-03 (Д)'!$C$2:$C$100,0)+1,0))))),"Н/Д",((INDIRECT(CONCATENATE("'2018-04 (Д)'!W",TEXT(MATCH($C40,'2018-04 (Д)'!$C$2:$C$100,0)+1,0)))-INDIRECT(CONCATENATE("'2018-03 (Д)'!W",TEXT(MATCH($C40,'2018-03 (Д)'!$C$2:$C$100,0)+1,0))))/INDIRECT(CONCATENATE("'2018-03 (Д)'!W",TEXT(MATCH($C40,'2018-03 (Д)'!$C$2:$C$100,0)+1,0))))*100)</f>
        <v>38.581117074713525</v>
      </c>
      <c r="GW40" s="9">
        <f ca="1">IF(OR(INDIRECT(CONCATENATE("'2018-05 (Д)'!W",TEXT(MATCH($C40,'2018-05 (Д)'!$C$2:$C$100,0)+1,0)))="Н/Д",INDIRECT(CONCATENATE("'2018-04 (Д)'!W",TEXT(MATCH($C40,'2018-04 (Д)'!$C$2:$C$100,0)+1,0)))="Н/Д",AND(INDIRECT(CONCATENATE("'2018-05 (Д)'!W",TEXT(MATCH($C40,'2018-05 (Д)'!$C$2:$C$100,0)+1,0)))="Н/Д",INDIRECT(CONCATENATE("'2018-04 (Д)'!W",TEXT(MATCH($C40,'2018-04 (Д)'!$C$2:$C$100,0)+1,0))))),"Н/Д",((INDIRECT(CONCATENATE("'2018-05 (Д)'!W",TEXT(MATCH($C40,'2018-05 (Д)'!$C$2:$C$100,0)+1,0)))-INDIRECT(CONCATENATE("'2018-04 (Д)'!W",TEXT(MATCH($C40,'2018-04 (Д)'!$C$2:$C$100,0)+1,0))))/INDIRECT(CONCATENATE("'2018-04 (Д)'!W",TEXT(MATCH($C40,'2018-04 (Д)'!$C$2:$C$100,0)+1,0))))*100)</f>
        <v>-10.736666480482221</v>
      </c>
      <c r="GX40" s="9">
        <f ca="1">IF(OR(INDIRECT(CONCATENATE("'2018-06 (Д)'!W",TEXT(MATCH($C40,'2018-06 (Д)'!$C$2:$C$100,0)+1,0)))="Н/Д",INDIRECT(CONCATENATE("'2018-05 (Д)'!W",TEXT(MATCH($C40,'2018-05 (Д)'!$C$2:$C$100,0)+1,0)))="Н/Д",AND(INDIRECT(CONCATENATE("'2018-06 (Д)'!W",TEXT(MATCH($C40,'2018-06 (Д)'!$C$2:$C$100,0)+1,0)))="Н/Д",INDIRECT(CONCATENATE("'2018-05 (Д)'!W",TEXT(MATCH($C40,'2018-05 (Д)'!$C$2:$C$100,0)+1,0))))),"Н/Д",((INDIRECT(CONCATENATE("'2018-06 (Д)'!W",TEXT(MATCH($C40,'2018-06 (Д)'!$C$2:$C$100,0)+1,0)))-INDIRECT(CONCATENATE("'2018-05 (Д)'!W",TEXT(MATCH($C40,'2018-05 (Д)'!$C$2:$C$100,0)+1,0))))/INDIRECT(CONCATENATE("'2018-05 (Д)'!W",TEXT(MATCH($C40,'2018-05 (Д)'!$C$2:$C$100,0)+1,0))))*100)</f>
        <v>5.8508711600152861</v>
      </c>
      <c r="GY40" s="9">
        <f ca="1">IF(OR(INDIRECT(CONCATENATE("'2018-07 (Д)'!W",TEXT(MATCH($C40,'2018-07 (Д)'!$C$2:$C$100,0)+1,0)))="Н/Д",INDIRECT(CONCATENATE("'2018-06 (Д)'!W",TEXT(MATCH($C40,'2018-06 (Д)'!$C$2:$C$100,0)+1,0)))="Н/Д",AND(INDIRECT(CONCATENATE("'2018-07 (Д)'!W",TEXT(MATCH($C40,'2018-07 (Д)'!$C$2:$C$100,0)+1,0)))="Н/Д",INDIRECT(CONCATENATE("'2018-06 (Д)'!W",TEXT(MATCH($C40,'2018-06 (Д)'!$C$2:$C$100,0)+1,0))))),"Н/Д",((INDIRECT(CONCATENATE("'2018-07 (Д)'!W",TEXT(MATCH($C40,'2018-07 (Д)'!$C$2:$C$100,0)+1,0)))-INDIRECT(CONCATENATE("'2018-06 (Д)'!W",TEXT(MATCH($C40,'2018-06 (Д)'!$C$2:$C$100,0)+1,0))))/INDIRECT(CONCATENATE("'2018-06 (Д)'!W",TEXT(MATCH($C40,'2018-06 (Д)'!$C$2:$C$100,0)+1,0))))*100)</f>
        <v>20.29809327900939</v>
      </c>
      <c r="GZ40" s="9">
        <f ca="1">IF(OR(INDIRECT(CONCATENATE("'2018-08 (Д)'!W",TEXT(MATCH($C40,'2018-08 (Д)'!$C$2:$C$100,0)+1,0)))="Н/Д",INDIRECT(CONCATENATE("'2018-07 (Д)'!W",TEXT(MATCH($C40,'2018-07 (Д)'!$C$2:$C$100,0)+1,0)))="Н/Д",AND(INDIRECT(CONCATENATE("'2018-08 (Д)'!W",TEXT(MATCH($C40,'2018-08 (Д)'!$C$2:$C$100,0)+1,0)))="Н/Д",INDIRECT(CONCATENATE("'2018-07 (Д)'!W",TEXT(MATCH($C40,'2018-07 (Д)'!$C$2:$C$100,0)+1,0))))),"Н/Д",((INDIRECT(CONCATENATE("'2018-08 (Д)'!W",TEXT(MATCH($C40,'2018-08 (Д)'!$C$2:$C$100,0)+1,0)))-INDIRECT(CONCATENATE("'2018-07 (Д)'!W",TEXT(MATCH($C40,'2018-07 (Д)'!$C$2:$C$100,0)+1,0))))/INDIRECT(CONCATENATE("'2018-07 (Д)'!W",TEXT(MATCH($C40,'2018-07 (Д)'!$C$2:$C$100,0)+1,0))))*100)</f>
        <v>-15.531207044163908</v>
      </c>
      <c r="HA40" s="9">
        <f ca="1">IF(OR(INDIRECT(CONCATENATE("'2018-09 (Д)'!W",TEXT(MATCH($C40,'2018-09 (Д)'!$C$2:$C$100,0)+1,0)))="Н/Д",INDIRECT(CONCATENATE("'2018-08 (Д)'!W",TEXT(MATCH($C40,'2018-08 (Д)'!$C$2:$C$100,0)+1,0)))="Н/Д",AND(INDIRECT(CONCATENATE("'2018-09 (Д)'!W",TEXT(MATCH($C40,'2018-09 (Д)'!$C$2:$C$100,0)+1,0)))="Н/Д",INDIRECT(CONCATENATE("'2018-08 (Д)'!W",TEXT(MATCH($C40,'2018-08 (Д)'!$C$2:$C$100,0)+1,0))))),"Н/Д",((INDIRECT(CONCATENATE("'2018-09 (Д)'!W",TEXT(MATCH($C40,'2018-09 (Д)'!$C$2:$C$100,0)+1,0)))-INDIRECT(CONCATENATE("'2018-08 (Д)'!W",TEXT(MATCH($C40,'2018-08 (Д)'!$C$2:$C$100,0)+1,0))))/INDIRECT(CONCATENATE("'2018-08 (Д)'!W",TEXT(MATCH($C40,'2018-08 (Д)'!$C$2:$C$100,0)+1,0))))*100)</f>
        <v>-9.4755505818154138</v>
      </c>
      <c r="HB40" s="9">
        <f ca="1">IF(OR(INDIRECT(CONCATENATE("'2018-10 (Д)'!W",TEXT(MATCH($C40,'2018-10 (Д)'!$C$2:$C$100,0)+1,0)))="Н/Д",INDIRECT(CONCATENATE("'2018-09 (Д)'!W",TEXT(MATCH($C40,'2018-09 (Д)'!$C$2:$C$100,0)+1,0)))="Н/Д",AND(INDIRECT(CONCATENATE("'2018-10 (Д)'!W",TEXT(MATCH($C40,'2018-10 (Д)'!$C$2:$C$100,0)+1,0)))="Н/Д",INDIRECT(CONCATENATE("'2018-09 (Д)'!W",TEXT(MATCH($C40,'2018-09 (Д)'!$C$2:$C$100,0)+1,0))))),"Н/Д",((INDIRECT(CONCATENATE("'2018-10 (Д)'!W",TEXT(MATCH($C40,'2018-10 (Д)'!$C$2:$C$100,0)+1,0)))-INDIRECT(CONCATENATE("'2018-09 (Д)'!W",TEXT(MATCH($C40,'2018-09 (Д)'!$C$2:$C$100,0)+1,0))))/INDIRECT(CONCATENATE("'2018-09 (Д)'!W",TEXT(MATCH($C40,'2018-09 (Д)'!$C$2:$C$100,0)+1,0))))*100)</f>
        <v>-8.9747434870762373</v>
      </c>
      <c r="HC40" s="9">
        <f ca="1">IF(OR(INDIRECT(CONCATENATE("'2018-11 (Д)'!W",TEXT(MATCH($C40,'2018-11 (Д)'!$C$2:$C$100,0)+1,0)))="Н/Д",INDIRECT(CONCATENATE("'2018-10 (Д)'!W",TEXT(MATCH($C40,'2018-10 (Д)'!$C$2:$C$100,0)+1,0)))="Н/Д",AND(INDIRECT(CONCATENATE("'2018-11 (Д)'!W",TEXT(MATCH($C40,'2018-11 (Д)'!$C$2:$C$100,0)+1,0)))="Н/Д",INDIRECT(CONCATENATE("'2018-10 (Д)'!W",TEXT(MATCH($C40,'2018-10 (Д)'!$C$2:$C$100,0)+1,0))))),"Н/Д",((INDIRECT(CONCATENATE("'2018-11 (Д)'!W",TEXT(MATCH($C40,'2018-11 (Д)'!$C$2:$C$100,0)+1,0)))-INDIRECT(CONCATENATE("'2018-10 (Д)'!W",TEXT(MATCH($C40,'2018-10 (Д)'!$C$2:$C$100,0)+1,0))))/INDIRECT(CONCATENATE("'2018-10 (Д)'!W",TEXT(MATCH($C40,'2018-10 (Д)'!$C$2:$C$100,0)+1,0))))*100)</f>
        <v>32.132600790495516</v>
      </c>
      <c r="HD40" s="9">
        <f ca="1">IF(OR(INDIRECT(CONCATENATE("'2018-12 (Д)'!W",TEXT(MATCH($C40,'2018-12 (Д)'!$C$2:$C$100,0)+1,0)))="Н/Д",INDIRECT(CONCATENATE("'2018-11 (Д)'!W",TEXT(MATCH($C40,'2018-11 (Д)'!$C$2:$C$100,0)+1,0)))="Н/Д",AND(INDIRECT(CONCATENATE("'2018-12 (Д)'!W",TEXT(MATCH($C40,'2018-12 (Д)'!$C$2:$C$100,0)+1,0)))="Н/Д",INDIRECT(CONCATENATE("'2018-11 (Д)'!W",TEXT(MATCH($C40,'2018-11 (Д)'!$C$2:$C$100,0)+1,0))))),"Н/Д",((INDIRECT(CONCATENATE("'2018-12 (Д)'!W",TEXT(MATCH($C40,'2018-12 (Д)'!$C$2:$C$100,0)+1,0)))-INDIRECT(CONCATENATE("'2018-11 (Д)'!W",TEXT(MATCH($C40,'2018-11 (Д)'!$C$2:$C$100,0)+1,0))))/INDIRECT(CONCATENATE("'2018-11 (Д)'!W",TEXT(MATCH($C40,'2018-11 (Д)'!$C$2:$C$100,0)+1,0))))*100)</f>
        <v>-12.562098155654274</v>
      </c>
    </row>
    <row r="41" spans="1:212" x14ac:dyDescent="0.25">
      <c r="A41" s="2" t="s">
        <v>61</v>
      </c>
      <c r="B41" s="2" t="s">
        <v>63</v>
      </c>
      <c r="C41" s="15">
        <v>91000000</v>
      </c>
      <c r="D41" s="9"/>
      <c r="E41" s="9">
        <f ca="1">IF(OR(INDIRECT(CONCATENATE("'2018-03 (Д)'!E",TEXT(MATCH($C41,'2018-03 (Д)'!$C$2:$C$100,0)+1,0)))="Н/Д",INDIRECT(CONCATENATE("'2018-02 (Д)'!E",TEXT(MATCH($C41,'2018-02 (Д)'!$C$2:$C$100,0)+1,0)))="Н/Д",AND(INDIRECT(CONCATENATE("'2018-03 (Д)'!E",TEXT(MATCH($C41,'2018-03 (Д)'!$C$2:$C$100,0)+1,0)))="Н/Д",INDIRECT(CONCATENATE("'2018-02 (Д)'!E",TEXT(MATCH($C41,'2018-02 (Д)'!$C$2:$C$100,0)+1,0))))),"Н/Д",((INDIRECT(CONCATENATE("'2018-03 (Д)'!E",TEXT(MATCH($C41,'2018-03 (Д)'!$C$2:$C$100,0)+1,0)))-INDIRECT(CONCATENATE("'2018-02 (Д)'!E",TEXT(MATCH($C41,'2018-02 (Д)'!$C$2:$C$100,0)+1,0))))/INDIRECT(CONCATENATE("'2018-02 (Д)'!E",TEXT(MATCH($C41,'2018-02 (Д)'!$C$2:$C$100,0)+1,0))))*100)</f>
        <v>0.12118031084518037</v>
      </c>
      <c r="F41" s="9">
        <f ca="1">IF(OR(INDIRECT(CONCATENATE("'2018-04 (Д)'!E",TEXT(MATCH($C41,'2018-04 (Д)'!$C$2:$C$100,0)+1,0)))="Н/Д",INDIRECT(CONCATENATE("'2018-03 (Д)'!E",TEXT(MATCH($C41,'2018-03 (Д)'!$C$2:$C$100,0)+1,0)))="Н/Д",AND(INDIRECT(CONCATENATE("'2018-04 (Д)'!E",TEXT(MATCH($C41,'2018-04 (Д)'!$C$2:$C$100,0)+1,0)))="Н/Д",INDIRECT(CONCATENATE("'2018-03 (Д)'!E",TEXT(MATCH($C41,'2018-03 (Д)'!$C$2:$C$100,0)+1,0))))),"Н/Д",((INDIRECT(CONCATENATE("'2018-04 (Д)'!E",TEXT(MATCH($C41,'2018-04 (Д)'!$C$2:$C$100,0)+1,0)))-INDIRECT(CONCATENATE("'2018-03 (Д)'!E",TEXT(MATCH($C41,'2018-03 (Д)'!$C$2:$C$100,0)+1,0))))/INDIRECT(CONCATENATE("'2018-03 (Д)'!E",TEXT(MATCH($C41,'2018-03 (Д)'!$C$2:$C$100,0)+1,0))))*100)</f>
        <v>130.55435196917426</v>
      </c>
      <c r="G41" s="9">
        <f ca="1">IF(OR(INDIRECT(CONCATENATE("'2018-05 (Д)'!E",TEXT(MATCH($C41,'2018-05 (Д)'!$C$2:$C$100,0)+1,0)))="Н/Д",INDIRECT(CONCATENATE("'2018-04 (Д)'!E",TEXT(MATCH($C41,'2018-04 (Д)'!$C$2:$C$100,0)+1,0)))="Н/Д",AND(INDIRECT(CONCATENATE("'2018-05 (Д)'!E",TEXT(MATCH($C41,'2018-05 (Д)'!$C$2:$C$100,0)+1,0)))="Н/Д",INDIRECT(CONCATENATE("'2018-04 (Д)'!E",TEXT(MATCH($C41,'2018-04 (Д)'!$C$2:$C$100,0)+1,0))))),"Н/Д",((INDIRECT(CONCATENATE("'2018-05 (Д)'!E",TEXT(MATCH($C41,'2018-05 (Д)'!$C$2:$C$100,0)+1,0)))-INDIRECT(CONCATENATE("'2018-04 (Д)'!E",TEXT(MATCH($C41,'2018-04 (Д)'!$C$2:$C$100,0)+1,0))))/INDIRECT(CONCATENATE("'2018-04 (Д)'!E",TEXT(MATCH($C41,'2018-04 (Д)'!$C$2:$C$100,0)+1,0))))*100)</f>
        <v>-36.690738553277022</v>
      </c>
      <c r="H41" s="9">
        <f ca="1">IF(OR(INDIRECT(CONCATENATE("'2018-06 (Д)'!E",TEXT(MATCH($C41,'2018-06 (Д)'!$C$2:$C$100,0)+1,0)))="Н/Д",INDIRECT(CONCATENATE("'2018-05 (Д)'!E",TEXT(MATCH($C41,'2018-05 (Д)'!$C$2:$C$100,0)+1,0)))="Н/Д",AND(INDIRECT(CONCATENATE("'2018-06 (Д)'!E",TEXT(MATCH($C41,'2018-06 (Д)'!$C$2:$C$100,0)+1,0)))="Н/Д",INDIRECT(CONCATENATE("'2018-05 (Д)'!E",TEXT(MATCH($C41,'2018-05 (Д)'!$C$2:$C$100,0)+1,0))))),"Н/Д",((INDIRECT(CONCATENATE("'2018-06 (Д)'!E",TEXT(MATCH($C41,'2018-06 (Д)'!$C$2:$C$100,0)+1,0)))-INDIRECT(CONCATENATE("'2018-05 (Д)'!E",TEXT(MATCH($C41,'2018-05 (Д)'!$C$2:$C$100,0)+1,0))))/INDIRECT(CONCATENATE("'2018-05 (Д)'!E",TEXT(MATCH($C41,'2018-05 (Д)'!$C$2:$C$100,0)+1,0))))*100)</f>
        <v>40.504153512784754</v>
      </c>
      <c r="I41" s="9">
        <f ca="1">IF(OR(INDIRECT(CONCATENATE("'2018-07 (Д)'!E",TEXT(MATCH($C41,'2018-07 (Д)'!$C$2:$C$100,0)+1,0)))="Н/Д",INDIRECT(CONCATENATE("'2018-06 (Д)'!E",TEXT(MATCH($C41,'2018-06 (Д)'!$C$2:$C$100,0)+1,0)))="Н/Д",AND(INDIRECT(CONCATENATE("'2018-07 (Д)'!E",TEXT(MATCH($C41,'2018-07 (Д)'!$C$2:$C$100,0)+1,0)))="Н/Д",INDIRECT(CONCATENATE("'2018-06 (Д)'!E",TEXT(MATCH($C41,'2018-06 (Д)'!$C$2:$C$100,0)+1,0))))),"Н/Д",((INDIRECT(CONCATENATE("'2018-07 (Д)'!E",TEXT(MATCH($C41,'2018-07 (Д)'!$C$2:$C$100,0)+1,0)))-INDIRECT(CONCATENATE("'2018-06 (Д)'!E",TEXT(MATCH($C41,'2018-06 (Д)'!$C$2:$C$100,0)+1,0))))/INDIRECT(CONCATENATE("'2018-06 (Д)'!E",TEXT(MATCH($C41,'2018-06 (Д)'!$C$2:$C$100,0)+1,0))))*100)</f>
        <v>-14.344260813249493</v>
      </c>
      <c r="J41" s="9">
        <f ca="1">IF(OR(INDIRECT(CONCATENATE("'2018-08 (Д)'!E",TEXT(MATCH($C41,'2018-08 (Д)'!$C$2:$C$100,0)+1,0)))="Н/Д",INDIRECT(CONCATENATE("'2018-07 (Д)'!E",TEXT(MATCH($C41,'2018-07 (Д)'!$C$2:$C$100,0)+1,0)))="Н/Д",AND(INDIRECT(CONCATENATE("'2018-08 (Д)'!E",TEXT(MATCH($C41,'2018-08 (Д)'!$C$2:$C$100,0)+1,0)))="Н/Д",INDIRECT(CONCATENATE("'2018-07 (Д)'!E",TEXT(MATCH($C41,'2018-07 (Д)'!$C$2:$C$100,0)+1,0))))),"Н/Д",((INDIRECT(CONCATENATE("'2018-08 (Д)'!E",TEXT(MATCH($C41,'2018-08 (Д)'!$C$2:$C$100,0)+1,0)))-INDIRECT(CONCATENATE("'2018-07 (Д)'!E",TEXT(MATCH($C41,'2018-07 (Д)'!$C$2:$C$100,0)+1,0))))/INDIRECT(CONCATENATE("'2018-07 (Д)'!E",TEXT(MATCH($C41,'2018-07 (Д)'!$C$2:$C$100,0)+1,0))))*100)</f>
        <v>-15.716278400771827</v>
      </c>
      <c r="K41" s="9">
        <f ca="1">IF(OR(INDIRECT(CONCATENATE("'2018-09 (Д)'!E",TEXT(MATCH($C41,'2018-09 (Д)'!$C$2:$C$100,0)+1,0)))="Н/Д",INDIRECT(CONCATENATE("'2018-08 (Д)'!E",TEXT(MATCH($C41,'2018-08 (Д)'!$C$2:$C$100,0)+1,0)))="Н/Д",AND(INDIRECT(CONCATENATE("'2018-09 (Д)'!E",TEXT(MATCH($C41,'2018-09 (Д)'!$C$2:$C$100,0)+1,0)))="Н/Д",INDIRECT(CONCATENATE("'2018-08 (Д)'!E",TEXT(MATCH($C41,'2018-08 (Д)'!$C$2:$C$100,0)+1,0))))),"Н/Д",((INDIRECT(CONCATENATE("'2018-09 (Д)'!E",TEXT(MATCH($C41,'2018-09 (Д)'!$C$2:$C$100,0)+1,0)))-INDIRECT(CONCATENATE("'2018-08 (Д)'!E",TEXT(MATCH($C41,'2018-08 (Д)'!$C$2:$C$100,0)+1,0))))/INDIRECT(CONCATENATE("'2018-08 (Д)'!E",TEXT(MATCH($C41,'2018-08 (Д)'!$C$2:$C$100,0)+1,0))))*100)</f>
        <v>6.9381500396240456</v>
      </c>
      <c r="L41" s="9">
        <f ca="1">IF(OR(INDIRECT(CONCATENATE("'2018-10 (Д)'!E",TEXT(MATCH($C41,'2018-10 (Д)'!$C$2:$C$100,0)+1,0)))="Н/Д",INDIRECT(CONCATENATE("'2018-09 (Д)'!E",TEXT(MATCH($C41,'2018-09 (Д)'!$C$2:$C$100,0)+1,0)))="Н/Д",AND(INDIRECT(CONCATENATE("'2018-10 (Д)'!E",TEXT(MATCH($C41,'2018-10 (Д)'!$C$2:$C$100,0)+1,0)))="Н/Д",INDIRECT(CONCATENATE("'2018-09 (Д)'!E",TEXT(MATCH($C41,'2018-09 (Д)'!$C$2:$C$100,0)+1,0))))),"Н/Д",((INDIRECT(CONCATENATE("'2018-10 (Д)'!E",TEXT(MATCH($C41,'2018-10 (Д)'!$C$2:$C$100,0)+1,0)))-INDIRECT(CONCATENATE("'2018-09 (Д)'!E",TEXT(MATCH($C41,'2018-09 (Д)'!$C$2:$C$100,0)+1,0))))/INDIRECT(CONCATENATE("'2018-09 (Д)'!E",TEXT(MATCH($C41,'2018-09 (Д)'!$C$2:$C$100,0)+1,0))))*100)</f>
        <v>-13.170849521218727</v>
      </c>
      <c r="M41" s="9">
        <f ca="1">IF(OR(INDIRECT(CONCATENATE("'2018-11 (Д)'!E",TEXT(MATCH($C41,'2018-11 (Д)'!$C$2:$C$100,0)+1,0)))="Н/Д",INDIRECT(CONCATENATE("'2018-10 (Д)'!E",TEXT(MATCH($C41,'2018-10 (Д)'!$C$2:$C$100,0)+1,0)))="Н/Д",AND(INDIRECT(CONCATENATE("'2018-11 (Д)'!E",TEXT(MATCH($C41,'2018-11 (Д)'!$C$2:$C$100,0)+1,0)))="Н/Д",INDIRECT(CONCATENATE("'2018-10 (Д)'!E",TEXT(MATCH($C41,'2018-10 (Д)'!$C$2:$C$100,0)+1,0))))),"Н/Д",((INDIRECT(CONCATENATE("'2018-11 (Д)'!E",TEXT(MATCH($C41,'2018-11 (Д)'!$C$2:$C$100,0)+1,0)))-INDIRECT(CONCATENATE("'2018-10 (Д)'!E",TEXT(MATCH($C41,'2018-10 (Д)'!$C$2:$C$100,0)+1,0))))/INDIRECT(CONCATENATE("'2018-10 (Д)'!E",TEXT(MATCH($C41,'2018-10 (Д)'!$C$2:$C$100,0)+1,0))))*100)</f>
        <v>3.4180122244768394</v>
      </c>
      <c r="N41" s="9">
        <f ca="1">IF(OR(INDIRECT(CONCATENATE("'2018-12 (Д)'!E",TEXT(MATCH($C41,'2018-12 (Д)'!$C$2:$C$100,0)+1,0)))="Н/Д",INDIRECT(CONCATENATE("'2018-11 (Д)'!E",TEXT(MATCH($C41,'2018-11 (Д)'!$C$2:$C$100,0)+1,0)))="Н/Д",AND(INDIRECT(CONCATENATE("'2018-12 (Д)'!E",TEXT(MATCH($C41,'2018-12 (Д)'!$C$2:$C$100,0)+1,0)))="Н/Д",INDIRECT(CONCATENATE("'2018-11 (Д)'!E",TEXT(MATCH($C41,'2018-11 (Д)'!$C$2:$C$100,0)+1,0))))),"Н/Д",((INDIRECT(CONCATENATE("'2018-12 (Д)'!E",TEXT(MATCH($C41,'2018-12 (Д)'!$C$2:$C$100,0)+1,0)))-INDIRECT(CONCATENATE("'2018-11 (Д)'!E",TEXT(MATCH($C41,'2018-11 (Д)'!$C$2:$C$100,0)+1,0))))/INDIRECT(CONCATENATE("'2018-11 (Д)'!E",TEXT(MATCH($C41,'2018-11 (Д)'!$C$2:$C$100,0)+1,0))))*100)</f>
        <v>6.2296858351867108</v>
      </c>
      <c r="O41" s="9"/>
      <c r="P41" s="9">
        <f ca="1">IF(OR(INDIRECT(CONCATENATE("'2018-03 (Д)'!F",TEXT(MATCH($C41,'2018-03 (Д)'!$C$2:$C$100,0)+1,0)))="Н/Д",INDIRECT(CONCATENATE("'2018-02 (Д)'!F",TEXT(MATCH($C41,'2018-02 (Д)'!$C$2:$C$100,0)+1,0)))="Н/Д",AND(INDIRECT(CONCATENATE("'2018-03 (Д)'!F",TEXT(MATCH($C41,'2018-03 (Д)'!$C$2:$C$100,0)+1,0)))="Н/Д",INDIRECT(CONCATENATE("'2018-02 (Д)'!F",TEXT(MATCH($C41,'2018-02 (Д)'!$C$2:$C$100,0)+1,0))))),"Н/Д",((INDIRECT(CONCATENATE("'2018-03 (Д)'!F",TEXT(MATCH($C41,'2018-03 (Д)'!$C$2:$C$100,0)+1,0)))-INDIRECT(CONCATENATE("'2018-02 (Д)'!F",TEXT(MATCH($C41,'2018-02 (Д)'!$C$2:$C$100,0)+1,0))))/INDIRECT(CONCATENATE("'2018-02 (Д)'!F",TEXT(MATCH($C41,'2018-02 (Д)'!$C$2:$C$100,0)+1,0))))*100)</f>
        <v>-4.3288833080606448</v>
      </c>
      <c r="Q41" s="9">
        <f ca="1">IF(OR(INDIRECT(CONCATENATE("'2018-04 (Д)'!F",TEXT(MATCH($C41,'2018-04 (Д)'!$C$2:$C$100,0)+1,0)))="Н/Д",INDIRECT(CONCATENATE("'2018-03 (Д)'!F",TEXT(MATCH($C41,'2018-03 (Д)'!$C$2:$C$100,0)+1,0)))="Н/Д",AND(INDIRECT(CONCATENATE("'2018-04 (Д)'!F",TEXT(MATCH($C41,'2018-04 (Д)'!$C$2:$C$100,0)+1,0)))="Н/Д",INDIRECT(CONCATENATE("'2018-03 (Д)'!F",TEXT(MATCH($C41,'2018-03 (Д)'!$C$2:$C$100,0)+1,0))))),"Н/Д",((INDIRECT(CONCATENATE("'2018-04 (Д)'!F",TEXT(MATCH($C41,'2018-04 (Д)'!$C$2:$C$100,0)+1,0)))-INDIRECT(CONCATENATE("'2018-03 (Д)'!F",TEXT(MATCH($C41,'2018-03 (Д)'!$C$2:$C$100,0)+1,0))))/INDIRECT(CONCATENATE("'2018-03 (Д)'!F",TEXT(MATCH($C41,'2018-03 (Д)'!$C$2:$C$100,0)+1,0))))*100)</f>
        <v>99.534950542353457</v>
      </c>
      <c r="R41" s="9">
        <f ca="1">IF(OR(INDIRECT(CONCATENATE("'2018-05 (Д)'!F",TEXT(MATCH($C41,'2018-05 (Д)'!$C$2:$C$100,0)+1,0)))="Н/Д",INDIRECT(CONCATENATE("'2018-04 (Д)'!F",TEXT(MATCH($C41,'2018-04 (Д)'!$C$2:$C$100,0)+1,0)))="Н/Д",AND(INDIRECT(CONCATENATE("'2018-05 (Д)'!F",TEXT(MATCH($C41,'2018-05 (Д)'!$C$2:$C$100,0)+1,0)))="Н/Д",INDIRECT(CONCATENATE("'2018-04 (Д)'!F",TEXT(MATCH($C41,'2018-04 (Д)'!$C$2:$C$100,0)+1,0))))),"Н/Д",((INDIRECT(CONCATENATE("'2018-05 (Д)'!F",TEXT(MATCH($C41,'2018-05 (Д)'!$C$2:$C$100,0)+1,0)))-INDIRECT(CONCATENATE("'2018-04 (Д)'!F",TEXT(MATCH($C41,'2018-04 (Д)'!$C$2:$C$100,0)+1,0))))/INDIRECT(CONCATENATE("'2018-04 (Д)'!F",TEXT(MATCH($C41,'2018-04 (Д)'!$C$2:$C$100,0)+1,0))))*100)</f>
        <v>-23.279023795368367</v>
      </c>
      <c r="S41" s="9">
        <f ca="1">IF(OR(INDIRECT(CONCATENATE("'2018-06 (Д)'!F",TEXT(MATCH($C41,'2018-06 (Д)'!$C$2:$C$100,0)+1,0)))="Н/Д",INDIRECT(CONCATENATE("'2018-05 (Д)'!F",TEXT(MATCH($C41,'2018-05 (Д)'!$C$2:$C$100,0)+1,0)))="Н/Д",AND(INDIRECT(CONCATENATE("'2018-06 (Д)'!F",TEXT(MATCH($C41,'2018-06 (Д)'!$C$2:$C$100,0)+1,0)))="Н/Д",INDIRECT(CONCATENATE("'2018-05 (Д)'!F",TEXT(MATCH($C41,'2018-05 (Д)'!$C$2:$C$100,0)+1,0))))),"Н/Д",((INDIRECT(CONCATENATE("'2018-06 (Д)'!F",TEXT(MATCH($C41,'2018-06 (Д)'!$C$2:$C$100,0)+1,0)))-INDIRECT(CONCATENATE("'2018-05 (Д)'!F",TEXT(MATCH($C41,'2018-05 (Д)'!$C$2:$C$100,0)+1,0))))/INDIRECT(CONCATENATE("'2018-05 (Д)'!F",TEXT(MATCH($C41,'2018-05 (Д)'!$C$2:$C$100,0)+1,0))))*100)</f>
        <v>-1.4963183440392613</v>
      </c>
      <c r="T41" s="9">
        <f ca="1">IF(OR(INDIRECT(CONCATENATE("'2018-07 (Д)'!F",TEXT(MATCH($C41,'2018-07 (Д)'!$C$2:$C$100,0)+1,0)))="Н/Д",INDIRECT(CONCATENATE("'2018-06 (Д)'!F",TEXT(MATCH($C41,'2018-06 (Д)'!$C$2:$C$100,0)+1,0)))="Н/Д",AND(INDIRECT(CONCATENATE("'2018-07 (Д)'!F",TEXT(MATCH($C41,'2018-07 (Д)'!$C$2:$C$100,0)+1,0)))="Н/Д",INDIRECT(CONCATENATE("'2018-06 (Д)'!F",TEXT(MATCH($C41,'2018-06 (Д)'!$C$2:$C$100,0)+1,0))))),"Н/Д",((INDIRECT(CONCATENATE("'2018-07 (Д)'!F",TEXT(MATCH($C41,'2018-07 (Д)'!$C$2:$C$100,0)+1,0)))-INDIRECT(CONCATENATE("'2018-06 (Д)'!F",TEXT(MATCH($C41,'2018-06 (Д)'!$C$2:$C$100,0)+1,0))))/INDIRECT(CONCATENATE("'2018-06 (Д)'!F",TEXT(MATCH($C41,'2018-06 (Д)'!$C$2:$C$100,0)+1,0))))*100)</f>
        <v>-11.916422236551073</v>
      </c>
      <c r="U41" s="9">
        <f ca="1">IF(OR(INDIRECT(CONCATENATE("'2018-08 (Д)'!F",TEXT(MATCH($C41,'2018-08 (Д)'!$C$2:$C$100,0)+1,0)))="Н/Д",INDIRECT(CONCATENATE("'2018-07 (Д)'!F",TEXT(MATCH($C41,'2018-07 (Д)'!$C$2:$C$100,0)+1,0)))="Н/Д",AND(INDIRECT(CONCATENATE("'2018-08 (Д)'!F",TEXT(MATCH($C41,'2018-08 (Д)'!$C$2:$C$100,0)+1,0)))="Н/Д",INDIRECT(CONCATENATE("'2018-07 (Д)'!F",TEXT(MATCH($C41,'2018-07 (Д)'!$C$2:$C$100,0)+1,0))))),"Н/Д",((INDIRECT(CONCATENATE("'2018-08 (Д)'!F",TEXT(MATCH($C41,'2018-08 (Д)'!$C$2:$C$100,0)+1,0)))-INDIRECT(CONCATENATE("'2018-07 (Д)'!F",TEXT(MATCH($C41,'2018-07 (Д)'!$C$2:$C$100,0)+1,0))))/INDIRECT(CONCATENATE("'2018-07 (Д)'!F",TEXT(MATCH($C41,'2018-07 (Д)'!$C$2:$C$100,0)+1,0))))*100)</f>
        <v>42.47828324638359</v>
      </c>
      <c r="V41" s="9">
        <f ca="1">IF(OR(INDIRECT(CONCATENATE("'2018-09 (Д)'!F",TEXT(MATCH($C41,'2018-09 (Д)'!$C$2:$C$100,0)+1,0)))="Н/Д",INDIRECT(CONCATENATE("'2018-08 (Д)'!F",TEXT(MATCH($C41,'2018-08 (Д)'!$C$2:$C$100,0)+1,0)))="Н/Д",AND(INDIRECT(CONCATENATE("'2018-09 (Д)'!F",TEXT(MATCH($C41,'2018-09 (Д)'!$C$2:$C$100,0)+1,0)))="Н/Д",INDIRECT(CONCATENATE("'2018-08 (Д)'!F",TEXT(MATCH($C41,'2018-08 (Д)'!$C$2:$C$100,0)+1,0))))),"Н/Д",((INDIRECT(CONCATENATE("'2018-09 (Д)'!F",TEXT(MATCH($C41,'2018-09 (Д)'!$C$2:$C$100,0)+1,0)))-INDIRECT(CONCATENATE("'2018-08 (Д)'!F",TEXT(MATCH($C41,'2018-08 (Д)'!$C$2:$C$100,0)+1,0))))/INDIRECT(CONCATENATE("'2018-08 (Д)'!F",TEXT(MATCH($C41,'2018-08 (Д)'!$C$2:$C$100,0)+1,0))))*100)</f>
        <v>-31.154136528166642</v>
      </c>
      <c r="W41" s="9">
        <f ca="1">IF(OR(INDIRECT(CONCATENATE("'2018-10 (Д)'!F",TEXT(MATCH($C41,'2018-10 (Д)'!$C$2:$C$100,0)+1,0)))="Н/Д",INDIRECT(CONCATENATE("'2018-09 (Д)'!F",TEXT(MATCH($C41,'2018-09 (Д)'!$C$2:$C$100,0)+1,0)))="Н/Д",AND(INDIRECT(CONCATENATE("'2018-10 (Д)'!F",TEXT(MATCH($C41,'2018-10 (Д)'!$C$2:$C$100,0)+1,0)))="Н/Д",INDIRECT(CONCATENATE("'2018-09 (Д)'!F",TEXT(MATCH($C41,'2018-09 (Д)'!$C$2:$C$100,0)+1,0))))),"Н/Д",((INDIRECT(CONCATENATE("'2018-10 (Д)'!F",TEXT(MATCH($C41,'2018-10 (Д)'!$C$2:$C$100,0)+1,0)))-INDIRECT(CONCATENATE("'2018-09 (Д)'!F",TEXT(MATCH($C41,'2018-09 (Д)'!$C$2:$C$100,0)+1,0))))/INDIRECT(CONCATENATE("'2018-09 (Д)'!F",TEXT(MATCH($C41,'2018-09 (Д)'!$C$2:$C$100,0)+1,0))))*100)</f>
        <v>-8.2904966487283289</v>
      </c>
      <c r="X41" s="9">
        <f ca="1">IF(OR(INDIRECT(CONCATENATE("'2018-11 (Д)'!F",TEXT(MATCH($C41,'2018-11 (Д)'!$C$2:$C$100,0)+1,0)))="Н/Д",INDIRECT(CONCATENATE("'2018-10 (Д)'!F",TEXT(MATCH($C41,'2018-10 (Д)'!$C$2:$C$100,0)+1,0)))="Н/Д",AND(INDIRECT(CONCATENATE("'2018-11 (Д)'!F",TEXT(MATCH($C41,'2018-11 (Д)'!$C$2:$C$100,0)+1,0)))="Н/Д",INDIRECT(CONCATENATE("'2018-10 (Д)'!F",TEXT(MATCH($C41,'2018-10 (Д)'!$C$2:$C$100,0)+1,0))))),"Н/Д",((INDIRECT(CONCATENATE("'2018-11 (Д)'!F",TEXT(MATCH($C41,'2018-11 (Д)'!$C$2:$C$100,0)+1,0)))-INDIRECT(CONCATENATE("'2018-10 (Д)'!F",TEXT(MATCH($C41,'2018-10 (Д)'!$C$2:$C$100,0)+1,0))))/INDIRECT(CONCATENATE("'2018-10 (Д)'!F",TEXT(MATCH($C41,'2018-10 (Д)'!$C$2:$C$100,0)+1,0))))*100)</f>
        <v>64.587438238567756</v>
      </c>
      <c r="Y41" s="9">
        <f ca="1">IF(OR(INDIRECT(CONCATENATE("'2018-12 (Д)'!F",TEXT(MATCH($C41,'2018-12 (Д)'!$C$2:$C$100,0)+1,0)))="Н/Д",INDIRECT(CONCATENATE("'2018-11 (Д)'!F",TEXT(MATCH($C41,'2018-11 (Д)'!$C$2:$C$100,0)+1,0)))="Н/Д",AND(INDIRECT(CONCATENATE("'2018-12 (Д)'!F",TEXT(MATCH($C41,'2018-12 (Д)'!$C$2:$C$100,0)+1,0)))="Н/Д",INDIRECT(CONCATENATE("'2018-11 (Д)'!F",TEXT(MATCH($C41,'2018-11 (Д)'!$C$2:$C$100,0)+1,0))))),"Н/Д",((INDIRECT(CONCATENATE("'2018-12 (Д)'!F",TEXT(MATCH($C41,'2018-12 (Д)'!$C$2:$C$100,0)+1,0)))-INDIRECT(CONCATENATE("'2018-11 (Д)'!F",TEXT(MATCH($C41,'2018-11 (Д)'!$C$2:$C$100,0)+1,0))))/INDIRECT(CONCATENATE("'2018-11 (Д)'!F",TEXT(MATCH($C41,'2018-11 (Д)'!$C$2:$C$100,0)+1,0))))*100)</f>
        <v>-21.43404393280462</v>
      </c>
      <c r="Z41" s="9"/>
      <c r="AA41" s="9">
        <f ca="1">IF(OR(INDIRECT(CONCATENATE("'2018-03 (Д)'!G",TEXT(MATCH($C41,'2018-03 (Д)'!$C$2:$C$100,0)+1,0)))="Н/Д",INDIRECT(CONCATENATE("'2018-02 (Д)'!G",TEXT(MATCH($C41,'2018-02 (Д)'!$C$2:$C$100,0)+1,0)))="Н/Д",AND(INDIRECT(CONCATENATE("'2018-03 (Д)'!G",TEXT(MATCH($C41,'2018-03 (Д)'!$C$2:$C$100,0)+1,0)))="Н/Д",INDIRECT(CONCATENATE("'2018-02 (Д)'!G",TEXT(MATCH($C41,'2018-02 (Д)'!$C$2:$C$100,0)+1,0))))),"Н/Д",((INDIRECT(CONCATENATE("'2018-03 (Д)'!G",TEXT(MATCH($C41,'2018-03 (Д)'!$C$2:$C$100,0)+1,0)))-INDIRECT(CONCATENATE("'2018-02 (Д)'!G",TEXT(MATCH($C41,'2018-02 (Д)'!$C$2:$C$100,0)+1,0))))/INDIRECT(CONCATENATE("'2018-02 (Д)'!G",TEXT(MATCH($C41,'2018-02 (Д)'!$C$2:$C$100,0)+1,0))))*100)</f>
        <v>-75.230858984373029</v>
      </c>
      <c r="AB41" s="9">
        <f ca="1">IF(OR(INDIRECT(CONCATENATE("'2018-04 (Д)'!G",TEXT(MATCH($C41,'2018-04 (Д)'!$C$2:$C$100,0)+1,0)))="Н/Д",INDIRECT(CONCATENATE("'2018-03 (Д)'!G",TEXT(MATCH($C41,'2018-03 (Д)'!$C$2:$C$100,0)+1,0)))="Н/Д",AND(INDIRECT(CONCATENATE("'2018-04 (Д)'!G",TEXT(MATCH($C41,'2018-04 (Д)'!$C$2:$C$100,0)+1,0)))="Н/Д",INDIRECT(CONCATENATE("'2018-03 (Д)'!G",TEXT(MATCH($C41,'2018-03 (Д)'!$C$2:$C$100,0)+1,0))))),"Н/Д",((INDIRECT(CONCATENATE("'2018-04 (Д)'!G",TEXT(MATCH($C41,'2018-04 (Д)'!$C$2:$C$100,0)+1,0)))-INDIRECT(CONCATENATE("'2018-03 (Д)'!G",TEXT(MATCH($C41,'2018-03 (Д)'!$C$2:$C$100,0)+1,0))))/INDIRECT(CONCATENATE("'2018-03 (Д)'!G",TEXT(MATCH($C41,'2018-03 (Д)'!$C$2:$C$100,0)+1,0))))*100)</f>
        <v>787.3018023803811</v>
      </c>
      <c r="AC41" s="9">
        <f ca="1">IF(OR(INDIRECT(CONCATENATE("'2018-05 (Д)'!G",TEXT(MATCH($C41,'2018-05 (Д)'!$C$2:$C$100,0)+1,0)))="Н/Д",INDIRECT(CONCATENATE("'2018-04 (Д)'!G",TEXT(MATCH($C41,'2018-04 (Д)'!$C$2:$C$100,0)+1,0)))="Н/Д",AND(INDIRECT(CONCATENATE("'2018-05 (Д)'!G",TEXT(MATCH($C41,'2018-05 (Д)'!$C$2:$C$100,0)+1,0)))="Н/Д",INDIRECT(CONCATENATE("'2018-04 (Д)'!G",TEXT(MATCH($C41,'2018-04 (Д)'!$C$2:$C$100,0)+1,0))))),"Н/Д",((INDIRECT(CONCATENATE("'2018-05 (Д)'!G",TEXT(MATCH($C41,'2018-05 (Д)'!$C$2:$C$100,0)+1,0)))-INDIRECT(CONCATENATE("'2018-04 (Д)'!G",TEXT(MATCH($C41,'2018-04 (Д)'!$C$2:$C$100,0)+1,0))))/INDIRECT(CONCATENATE("'2018-04 (Д)'!G",TEXT(MATCH($C41,'2018-04 (Д)'!$C$2:$C$100,0)+1,0))))*100)</f>
        <v>-86.052548807157748</v>
      </c>
      <c r="AD41" s="9">
        <f ca="1">IF(OR(INDIRECT(CONCATENATE("'2018-06 (Д)'!G",TEXT(MATCH($C41,'2018-06 (Д)'!$C$2:$C$100,0)+1,0)))="Н/Д",INDIRECT(CONCATENATE("'2018-05 (Д)'!G",TEXT(MATCH($C41,'2018-05 (Д)'!$C$2:$C$100,0)+1,0)))="Н/Д",AND(INDIRECT(CONCATENATE("'2018-06 (Д)'!G",TEXT(MATCH($C41,'2018-06 (Д)'!$C$2:$C$100,0)+1,0)))="Н/Д",INDIRECT(CONCATENATE("'2018-05 (Д)'!G",TEXT(MATCH($C41,'2018-05 (Д)'!$C$2:$C$100,0)+1,0))))),"Н/Д",((INDIRECT(CONCATENATE("'2018-06 (Д)'!G",TEXT(MATCH($C41,'2018-06 (Д)'!$C$2:$C$100,0)+1,0)))-INDIRECT(CONCATENATE("'2018-05 (Д)'!G",TEXT(MATCH($C41,'2018-05 (Д)'!$C$2:$C$100,0)+1,0))))/INDIRECT(CONCATENATE("'2018-05 (Д)'!G",TEXT(MATCH($C41,'2018-05 (Д)'!$C$2:$C$100,0)+1,0))))*100)</f>
        <v>151.11393814190833</v>
      </c>
      <c r="AE41" s="9">
        <f ca="1">IF(OR(INDIRECT(CONCATENATE("'2018-07 (Д)'!G",TEXT(MATCH($C41,'2018-07 (Д)'!$C$2:$C$100,0)+1,0)))="Н/Д",INDIRECT(CONCATENATE("'2018-06 (Д)'!G",TEXT(MATCH($C41,'2018-06 (Д)'!$C$2:$C$100,0)+1,0)))="Н/Д",AND(INDIRECT(CONCATENATE("'2018-07 (Д)'!G",TEXT(MATCH($C41,'2018-07 (Д)'!$C$2:$C$100,0)+1,0)))="Н/Д",INDIRECT(CONCATENATE("'2018-06 (Д)'!G",TEXT(MATCH($C41,'2018-06 (Д)'!$C$2:$C$100,0)+1,0))))),"Н/Д",((INDIRECT(CONCATENATE("'2018-07 (Д)'!G",TEXT(MATCH($C41,'2018-07 (Д)'!$C$2:$C$100,0)+1,0)))-INDIRECT(CONCATENATE("'2018-06 (Д)'!G",TEXT(MATCH($C41,'2018-06 (Д)'!$C$2:$C$100,0)+1,0))))/INDIRECT(CONCATENATE("'2018-06 (Д)'!G",TEXT(MATCH($C41,'2018-06 (Д)'!$C$2:$C$100,0)+1,0))))*100)</f>
        <v>7.9526650541444717</v>
      </c>
      <c r="AF41" s="9">
        <f ca="1">IF(OR(INDIRECT(CONCATENATE("'2018-08 (Д)'!G",TEXT(MATCH($C41,'2018-08 (Д)'!$C$2:$C$100,0)+1,0)))="Н/Д",INDIRECT(CONCATENATE("'2018-07 (Д)'!G",TEXT(MATCH($C41,'2018-07 (Д)'!$C$2:$C$100,0)+1,0)))="Н/Д",AND(INDIRECT(CONCATENATE("'2018-08 (Д)'!G",TEXT(MATCH($C41,'2018-08 (Д)'!$C$2:$C$100,0)+1,0)))="Н/Д",INDIRECT(CONCATENATE("'2018-07 (Д)'!G",TEXT(MATCH($C41,'2018-07 (Д)'!$C$2:$C$100,0)+1,0))))),"Н/Д",((INDIRECT(CONCATENATE("'2018-08 (Д)'!G",TEXT(MATCH($C41,'2018-08 (Д)'!$C$2:$C$100,0)+1,0)))-INDIRECT(CONCATENATE("'2018-07 (Д)'!G",TEXT(MATCH($C41,'2018-07 (Д)'!$C$2:$C$100,0)+1,0))))/INDIRECT(CONCATENATE("'2018-07 (Д)'!G",TEXT(MATCH($C41,'2018-07 (Д)'!$C$2:$C$100,0)+1,0))))*100)</f>
        <v>11.84809161738607</v>
      </c>
      <c r="AG41" s="9">
        <f ca="1">IF(OR(INDIRECT(CONCATENATE("'2018-09 (Д)'!G",TEXT(MATCH($C41,'2018-09 (Д)'!$C$2:$C$100,0)+1,0)))="Н/Д",INDIRECT(CONCATENATE("'2018-08 (Д)'!G",TEXT(MATCH($C41,'2018-08 (Д)'!$C$2:$C$100,0)+1,0)))="Н/Д",AND(INDIRECT(CONCATENATE("'2018-09 (Д)'!G",TEXT(MATCH($C41,'2018-09 (Д)'!$C$2:$C$100,0)+1,0)))="Н/Д",INDIRECT(CONCATENATE("'2018-08 (Д)'!G",TEXT(MATCH($C41,'2018-08 (Д)'!$C$2:$C$100,0)+1,0))))),"Н/Д",((INDIRECT(CONCATENATE("'2018-09 (Д)'!G",TEXT(MATCH($C41,'2018-09 (Д)'!$C$2:$C$100,0)+1,0)))-INDIRECT(CONCATENATE("'2018-08 (Д)'!G",TEXT(MATCH($C41,'2018-08 (Д)'!$C$2:$C$100,0)+1,0))))/INDIRECT(CONCATENATE("'2018-08 (Д)'!G",TEXT(MATCH($C41,'2018-08 (Д)'!$C$2:$C$100,0)+1,0))))*100)</f>
        <v>8.1627188964792854</v>
      </c>
      <c r="AH41" s="9">
        <f ca="1">IF(OR(INDIRECT(CONCATENATE("'2018-10 (Д)'!G",TEXT(MATCH($C41,'2018-10 (Д)'!$C$2:$C$100,0)+1,0)))="Н/Д",INDIRECT(CONCATENATE("'2018-09 (Д)'!G",TEXT(MATCH($C41,'2018-09 (Д)'!$C$2:$C$100,0)+1,0)))="Н/Д",AND(INDIRECT(CONCATENATE("'2018-10 (Д)'!G",TEXT(MATCH($C41,'2018-10 (Д)'!$C$2:$C$100,0)+1,0)))="Н/Д",INDIRECT(CONCATENATE("'2018-09 (Д)'!G",TEXT(MATCH($C41,'2018-09 (Д)'!$C$2:$C$100,0)+1,0))))),"Н/Д",((INDIRECT(CONCATENATE("'2018-10 (Д)'!G",TEXT(MATCH($C41,'2018-10 (Д)'!$C$2:$C$100,0)+1,0)))-INDIRECT(CONCATENATE("'2018-09 (Д)'!G",TEXT(MATCH($C41,'2018-09 (Д)'!$C$2:$C$100,0)+1,0))))/INDIRECT(CONCATENATE("'2018-09 (Д)'!G",TEXT(MATCH($C41,'2018-09 (Д)'!$C$2:$C$100,0)+1,0))))*100)</f>
        <v>-38.231898811207444</v>
      </c>
      <c r="AI41" s="9">
        <f ca="1">IF(OR(INDIRECT(CONCATENATE("'2018-11 (Д)'!G",TEXT(MATCH($C41,'2018-11 (Д)'!$C$2:$C$100,0)+1,0)))="Н/Д",INDIRECT(CONCATENATE("'2018-10 (Д)'!G",TEXT(MATCH($C41,'2018-10 (Д)'!$C$2:$C$100,0)+1,0)))="Н/Д",AND(INDIRECT(CONCATENATE("'2018-11 (Д)'!G",TEXT(MATCH($C41,'2018-11 (Д)'!$C$2:$C$100,0)+1,0)))="Н/Д",INDIRECT(CONCATENATE("'2018-10 (Д)'!G",TEXT(MATCH($C41,'2018-10 (Д)'!$C$2:$C$100,0)+1,0))))),"Н/Д",((INDIRECT(CONCATENATE("'2018-11 (Д)'!G",TEXT(MATCH($C41,'2018-11 (Д)'!$C$2:$C$100,0)+1,0)))-INDIRECT(CONCATENATE("'2018-10 (Д)'!G",TEXT(MATCH($C41,'2018-10 (Д)'!$C$2:$C$100,0)+1,0))))/INDIRECT(CONCATENATE("'2018-10 (Д)'!G",TEXT(MATCH($C41,'2018-10 (Д)'!$C$2:$C$100,0)+1,0))))*100)</f>
        <v>178.02593234913061</v>
      </c>
      <c r="AJ41" s="9">
        <f ca="1">IF(OR(INDIRECT(CONCATENATE("'2018-12 (Д)'!G",TEXT(MATCH($C41,'2018-12 (Д)'!$C$2:$C$100,0)+1,0)))="Н/Д",INDIRECT(CONCATENATE("'2018-11 (Д)'!G",TEXT(MATCH($C41,'2018-11 (Д)'!$C$2:$C$100,0)+1,0)))="Н/Д",AND(INDIRECT(CONCATENATE("'2018-12 (Д)'!G",TEXT(MATCH($C41,'2018-12 (Д)'!$C$2:$C$100,0)+1,0)))="Н/Д",INDIRECT(CONCATENATE("'2018-11 (Д)'!G",TEXT(MATCH($C41,'2018-11 (Д)'!$C$2:$C$100,0)+1,0))))),"Н/Д",((INDIRECT(CONCATENATE("'2018-12 (Д)'!G",TEXT(MATCH($C41,'2018-12 (Д)'!$C$2:$C$100,0)+1,0)))-INDIRECT(CONCATENATE("'2018-11 (Д)'!G",TEXT(MATCH($C41,'2018-11 (Д)'!$C$2:$C$100,0)+1,0))))/INDIRECT(CONCATENATE("'2018-11 (Д)'!G",TEXT(MATCH($C41,'2018-11 (Д)'!$C$2:$C$100,0)+1,0))))*100)</f>
        <v>-32.424724621468641</v>
      </c>
      <c r="AK41" s="9"/>
      <c r="AL41" s="9">
        <f ca="1">IF(OR(INDIRECT(CONCATENATE("'2018-03 (Д)'!H",TEXT(MATCH($C41,'2018-03 (Д)'!$C$2:$C$100,0)+1,0)))="Н/Д",INDIRECT(CONCATENATE("'2018-02 (Д)'!H",TEXT(MATCH($C41,'2018-02 (Д)'!$C$2:$C$100,0)+1,0)))="Н/Д",AND(INDIRECT(CONCATENATE("'2018-03 (Д)'!H",TEXT(MATCH($C41,'2018-03 (Д)'!$C$2:$C$100,0)+1,0)))="Н/Д",INDIRECT(CONCATENATE("'2018-02 (Д)'!H",TEXT(MATCH($C41,'2018-02 (Д)'!$C$2:$C$100,0)+1,0))))),"Н/Д",((INDIRECT(CONCATENATE("'2018-03 (Д)'!H",TEXT(MATCH($C41,'2018-03 (Д)'!$C$2:$C$100,0)+1,0)))-INDIRECT(CONCATENATE("'2018-02 (Д)'!H",TEXT(MATCH($C41,'2018-02 (Д)'!$C$2:$C$100,0)+1,0))))/INDIRECT(CONCATENATE("'2018-02 (Д)'!H",TEXT(MATCH($C41,'2018-02 (Д)'!$C$2:$C$100,0)+1,0))))*100)</f>
        <v>54.957581916070062</v>
      </c>
      <c r="AM41" s="9">
        <f ca="1">IF(OR(INDIRECT(CONCATENATE("'2018-04 (Д)'!H",TEXT(MATCH($C41,'2018-04 (Д)'!$C$2:$C$100,0)+1,0)))="Н/Д",INDIRECT(CONCATENATE("'2018-03 (Д)'!H",TEXT(MATCH($C41,'2018-03 (Д)'!$C$2:$C$100,0)+1,0)))="Н/Д",AND(INDIRECT(CONCATENATE("'2018-04 (Д)'!H",TEXT(MATCH($C41,'2018-04 (Д)'!$C$2:$C$100,0)+1,0)))="Н/Д",INDIRECT(CONCATENATE("'2018-03 (Д)'!H",TEXT(MATCH($C41,'2018-03 (Д)'!$C$2:$C$100,0)+1,0))))),"Н/Д",((INDIRECT(CONCATENATE("'2018-04 (Д)'!H",TEXT(MATCH($C41,'2018-04 (Д)'!$C$2:$C$100,0)+1,0)))-INDIRECT(CONCATENATE("'2018-03 (Д)'!H",TEXT(MATCH($C41,'2018-03 (Д)'!$C$2:$C$100,0)+1,0))))/INDIRECT(CONCATENATE("'2018-03 (Д)'!H",TEXT(MATCH($C41,'2018-03 (Д)'!$C$2:$C$100,0)+1,0))))*100)</f>
        <v>1.5693235324035839</v>
      </c>
      <c r="AN41" s="9">
        <f ca="1">IF(OR(INDIRECT(CONCATENATE("'2018-05 (Д)'!H",TEXT(MATCH($C41,'2018-05 (Д)'!$C$2:$C$100,0)+1,0)))="Н/Д",INDIRECT(CONCATENATE("'2018-04 (Д)'!H",TEXT(MATCH($C41,'2018-04 (Д)'!$C$2:$C$100,0)+1,0)))="Н/Д",AND(INDIRECT(CONCATENATE("'2018-05 (Д)'!H",TEXT(MATCH($C41,'2018-05 (Д)'!$C$2:$C$100,0)+1,0)))="Н/Д",INDIRECT(CONCATENATE("'2018-04 (Д)'!H",TEXT(MATCH($C41,'2018-04 (Д)'!$C$2:$C$100,0)+1,0))))),"Н/Д",((INDIRECT(CONCATENATE("'2018-05 (Д)'!H",TEXT(MATCH($C41,'2018-05 (Д)'!$C$2:$C$100,0)+1,0)))-INDIRECT(CONCATENATE("'2018-04 (Д)'!H",TEXT(MATCH($C41,'2018-04 (Д)'!$C$2:$C$100,0)+1,0))))/INDIRECT(CONCATENATE("'2018-04 (Д)'!H",TEXT(MATCH($C41,'2018-04 (Д)'!$C$2:$C$100,0)+1,0))))*100)</f>
        <v>-0.28087553102800084</v>
      </c>
      <c r="AO41" s="9">
        <f ca="1">IF(OR(INDIRECT(CONCATENATE("'2018-06 (Д)'!H",TEXT(MATCH($C41,'2018-06 (Д)'!$C$2:$C$100,0)+1,0)))="Н/Д",INDIRECT(CONCATENATE("'2018-05 (Д)'!H",TEXT(MATCH($C41,'2018-05 (Д)'!$C$2:$C$100,0)+1,0)))="Н/Д",AND(INDIRECT(CONCATENATE("'2018-06 (Д)'!H",TEXT(MATCH($C41,'2018-06 (Д)'!$C$2:$C$100,0)+1,0)))="Н/Д",INDIRECT(CONCATENATE("'2018-05 (Д)'!H",TEXT(MATCH($C41,'2018-05 (Д)'!$C$2:$C$100,0)+1,0))))),"Н/Д",((INDIRECT(CONCATENATE("'2018-06 (Д)'!H",TEXT(MATCH($C41,'2018-06 (Д)'!$C$2:$C$100,0)+1,0)))-INDIRECT(CONCATENATE("'2018-05 (Д)'!H",TEXT(MATCH($C41,'2018-05 (Д)'!$C$2:$C$100,0)+1,0))))/INDIRECT(CONCATENATE("'2018-05 (Д)'!H",TEXT(MATCH($C41,'2018-05 (Д)'!$C$2:$C$100,0)+1,0))))*100)</f>
        <v>6.4566877386706061</v>
      </c>
      <c r="AP41" s="9">
        <f ca="1">IF(OR(INDIRECT(CONCATENATE("'2018-07 (Д)'!H",TEXT(MATCH($C41,'2018-07 (Д)'!$C$2:$C$100,0)+1,0)))="Н/Д",INDIRECT(CONCATENATE("'2018-06 (Д)'!H",TEXT(MATCH($C41,'2018-06 (Д)'!$C$2:$C$100,0)+1,0)))="Н/Д",AND(INDIRECT(CONCATENATE("'2018-07 (Д)'!H",TEXT(MATCH($C41,'2018-07 (Д)'!$C$2:$C$100,0)+1,0)))="Н/Д",INDIRECT(CONCATENATE("'2018-06 (Д)'!H",TEXT(MATCH($C41,'2018-06 (Д)'!$C$2:$C$100,0)+1,0))))),"Н/Д",((INDIRECT(CONCATENATE("'2018-07 (Д)'!H",TEXT(MATCH($C41,'2018-07 (Д)'!$C$2:$C$100,0)+1,0)))-INDIRECT(CONCATENATE("'2018-06 (Д)'!H",TEXT(MATCH($C41,'2018-06 (Д)'!$C$2:$C$100,0)+1,0))))/INDIRECT(CONCATENATE("'2018-06 (Д)'!H",TEXT(MATCH($C41,'2018-06 (Д)'!$C$2:$C$100,0)+1,0))))*100)</f>
        <v>1.4727618833638518</v>
      </c>
      <c r="AQ41" s="9">
        <f ca="1">IF(OR(INDIRECT(CONCATENATE("'2018-08 (Д)'!H",TEXT(MATCH($C41,'2018-08 (Д)'!$C$2:$C$100,0)+1,0)))="Н/Д",INDIRECT(CONCATENATE("'2018-07 (Д)'!H",TEXT(MATCH($C41,'2018-07 (Д)'!$C$2:$C$100,0)+1,0)))="Н/Д",AND(INDIRECT(CONCATENATE("'2018-08 (Д)'!H",TEXT(MATCH($C41,'2018-08 (Д)'!$C$2:$C$100,0)+1,0)))="Н/Д",INDIRECT(CONCATENATE("'2018-07 (Д)'!H",TEXT(MATCH($C41,'2018-07 (Д)'!$C$2:$C$100,0)+1,0))))),"Н/Д",((INDIRECT(CONCATENATE("'2018-08 (Д)'!H",TEXT(MATCH($C41,'2018-08 (Д)'!$C$2:$C$100,0)+1,0)))-INDIRECT(CONCATENATE("'2018-07 (Д)'!H",TEXT(MATCH($C41,'2018-07 (Д)'!$C$2:$C$100,0)+1,0))))/INDIRECT(CONCATENATE("'2018-07 (Д)'!H",TEXT(MATCH($C41,'2018-07 (Д)'!$C$2:$C$100,0)+1,0))))*100)</f>
        <v>4.6119309867511431</v>
      </c>
      <c r="AR41" s="9">
        <f ca="1">IF(OR(INDIRECT(CONCATENATE("'2018-09 (Д)'!H",TEXT(MATCH($C41,'2018-09 (Д)'!$C$2:$C$100,0)+1,0)))="Н/Д",INDIRECT(CONCATENATE("'2018-08 (Д)'!H",TEXT(MATCH($C41,'2018-08 (Д)'!$C$2:$C$100,0)+1,0)))="Н/Д",AND(INDIRECT(CONCATENATE("'2018-09 (Д)'!H",TEXT(MATCH($C41,'2018-09 (Д)'!$C$2:$C$100,0)+1,0)))="Н/Д",INDIRECT(CONCATENATE("'2018-08 (Д)'!H",TEXT(MATCH($C41,'2018-08 (Д)'!$C$2:$C$100,0)+1,0))))),"Н/Д",((INDIRECT(CONCATENATE("'2018-09 (Д)'!H",TEXT(MATCH($C41,'2018-09 (Д)'!$C$2:$C$100,0)+1,0)))-INDIRECT(CONCATENATE("'2018-08 (Д)'!H",TEXT(MATCH($C41,'2018-08 (Д)'!$C$2:$C$100,0)+1,0))))/INDIRECT(CONCATENATE("'2018-08 (Д)'!H",TEXT(MATCH($C41,'2018-08 (Д)'!$C$2:$C$100,0)+1,0))))*100)</f>
        <v>-9.4638519026167334</v>
      </c>
      <c r="AS41" s="9">
        <f ca="1">IF(OR(INDIRECT(CONCATENATE("'2018-10 (Д)'!H",TEXT(MATCH($C41,'2018-10 (Д)'!$C$2:$C$100,0)+1,0)))="Н/Д",INDIRECT(CONCATENATE("'2018-09 (Д)'!H",TEXT(MATCH($C41,'2018-09 (Д)'!$C$2:$C$100,0)+1,0)))="Н/Д",AND(INDIRECT(CONCATENATE("'2018-10 (Д)'!H",TEXT(MATCH($C41,'2018-10 (Д)'!$C$2:$C$100,0)+1,0)))="Н/Д",INDIRECT(CONCATENATE("'2018-09 (Д)'!H",TEXT(MATCH($C41,'2018-09 (Д)'!$C$2:$C$100,0)+1,0))))),"Н/Д",((INDIRECT(CONCATENATE("'2018-10 (Д)'!H",TEXT(MATCH($C41,'2018-10 (Д)'!$C$2:$C$100,0)+1,0)))-INDIRECT(CONCATENATE("'2018-09 (Д)'!H",TEXT(MATCH($C41,'2018-09 (Д)'!$C$2:$C$100,0)+1,0))))/INDIRECT(CONCATENATE("'2018-09 (Д)'!H",TEXT(MATCH($C41,'2018-09 (Д)'!$C$2:$C$100,0)+1,0))))*100)</f>
        <v>-5.5741403922964601</v>
      </c>
      <c r="AT41" s="9">
        <f ca="1">IF(OR(INDIRECT(CONCATENATE("'2018-11 (Д)'!H",TEXT(MATCH($C41,'2018-11 (Д)'!$C$2:$C$100,0)+1,0)))="Н/Д",INDIRECT(CONCATENATE("'2018-10 (Д)'!H",TEXT(MATCH($C41,'2018-10 (Д)'!$C$2:$C$100,0)+1,0)))="Н/Д",AND(INDIRECT(CONCATENATE("'2018-11 (Д)'!H",TEXT(MATCH($C41,'2018-11 (Д)'!$C$2:$C$100,0)+1,0)))="Н/Д",INDIRECT(CONCATENATE("'2018-10 (Д)'!H",TEXT(MATCH($C41,'2018-10 (Д)'!$C$2:$C$100,0)+1,0))))),"Н/Д",((INDIRECT(CONCATENATE("'2018-11 (Д)'!H",TEXT(MATCH($C41,'2018-11 (Д)'!$C$2:$C$100,0)+1,0)))-INDIRECT(CONCATENATE("'2018-10 (Д)'!H",TEXT(MATCH($C41,'2018-10 (Д)'!$C$2:$C$100,0)+1,0))))/INDIRECT(CONCATENATE("'2018-10 (Д)'!H",TEXT(MATCH($C41,'2018-10 (Д)'!$C$2:$C$100,0)+1,0))))*100)</f>
        <v>6.8531434991030062</v>
      </c>
      <c r="AU41" s="9">
        <f ca="1">IF(OR(INDIRECT(CONCATENATE("'2018-12 (Д)'!H",TEXT(MATCH($C41,'2018-12 (Д)'!$C$2:$C$100,0)+1,0)))="Н/Д",INDIRECT(CONCATENATE("'2018-11 (Д)'!H",TEXT(MATCH($C41,'2018-11 (Д)'!$C$2:$C$100,0)+1,0)))="Н/Д",AND(INDIRECT(CONCATENATE("'2018-12 (Д)'!H",TEXT(MATCH($C41,'2018-12 (Д)'!$C$2:$C$100,0)+1,0)))="Н/Д",INDIRECT(CONCATENATE("'2018-11 (Д)'!H",TEXT(MATCH($C41,'2018-11 (Д)'!$C$2:$C$100,0)+1,0))))),"Н/Д",((INDIRECT(CONCATENATE("'2018-12 (Д)'!H",TEXT(MATCH($C41,'2018-12 (Д)'!$C$2:$C$100,0)+1,0)))-INDIRECT(CONCATENATE("'2018-11 (Д)'!H",TEXT(MATCH($C41,'2018-11 (Д)'!$C$2:$C$100,0)+1,0))))/INDIRECT(CONCATENATE("'2018-11 (Д)'!H",TEXT(MATCH($C41,'2018-11 (Д)'!$C$2:$C$100,0)+1,0))))*100)</f>
        <v>-1.5157794870073633</v>
      </c>
      <c r="AV41" s="9"/>
      <c r="AW41" s="9">
        <f ca="1">IF(OR(INDIRECT(CONCATENATE("'2018-03 (Д)'!I",TEXT(MATCH($C41,'2018-03 (Д)'!$C$2:$C$100,0)+1,0)))="Н/Д",INDIRECT(CONCATENATE("'2018-02 (Д)'!I",TEXT(MATCH($C41,'2018-02 (Д)'!$C$2:$C$100,0)+1,0)))="Н/Д",AND(INDIRECT(CONCATENATE("'2018-03 (Д)'!I",TEXT(MATCH($C41,'2018-03 (Д)'!$C$2:$C$100,0)+1,0)))="Н/Д",INDIRECT(CONCATENATE("'2018-02 (Д)'!I",TEXT(MATCH($C41,'2018-02 (Д)'!$C$2:$C$100,0)+1,0))))),"Н/Д",((INDIRECT(CONCATENATE("'2018-03 (Д)'!I",TEXT(MATCH($C41,'2018-03 (Д)'!$C$2:$C$100,0)+1,0)))-INDIRECT(CONCATENATE("'2018-02 (Д)'!I",TEXT(MATCH($C41,'2018-02 (Д)'!$C$2:$C$100,0)+1,0))))/INDIRECT(CONCATENATE("'2018-02 (Д)'!I",TEXT(MATCH($C41,'2018-02 (Д)'!$C$2:$C$100,0)+1,0))))*100)</f>
        <v>-60.137991051156611</v>
      </c>
      <c r="AX41" s="9">
        <f ca="1">IF(OR(INDIRECT(CONCATENATE("'2018-04 (Д)'!I",TEXT(MATCH($C41,'2018-04 (Д)'!$C$2:$C$100,0)+1,0)))="Н/Д",INDIRECT(CONCATENATE("'2018-03 (Д)'!I",TEXT(MATCH($C41,'2018-03 (Д)'!$C$2:$C$100,0)+1,0)))="Н/Д",AND(INDIRECT(CONCATENATE("'2018-04 (Д)'!I",TEXT(MATCH($C41,'2018-04 (Д)'!$C$2:$C$100,0)+1,0)))="Н/Д",INDIRECT(CONCATENATE("'2018-03 (Д)'!I",TEXT(MATCH($C41,'2018-03 (Д)'!$C$2:$C$100,0)+1,0))))),"Н/Д",((INDIRECT(CONCATENATE("'2018-04 (Д)'!I",TEXT(MATCH($C41,'2018-04 (Д)'!$C$2:$C$100,0)+1,0)))-INDIRECT(CONCATENATE("'2018-03 (Д)'!I",TEXT(MATCH($C41,'2018-03 (Д)'!$C$2:$C$100,0)+1,0))))/INDIRECT(CONCATENATE("'2018-03 (Д)'!I",TEXT(MATCH($C41,'2018-03 (Д)'!$C$2:$C$100,0)+1,0))))*100)</f>
        <v>281.33404897231884</v>
      </c>
      <c r="AY41" s="9">
        <f ca="1">IF(OR(INDIRECT(CONCATENATE("'2018-05 (Д)'!I",TEXT(MATCH($C41,'2018-05 (Д)'!$C$2:$C$100,0)+1,0)))="Н/Д",INDIRECT(CONCATENATE("'2018-04 (Д)'!I",TEXT(MATCH($C41,'2018-04 (Д)'!$C$2:$C$100,0)+1,0)))="Н/Д",AND(INDIRECT(CONCATENATE("'2018-05 (Д)'!I",TEXT(MATCH($C41,'2018-05 (Д)'!$C$2:$C$100,0)+1,0)))="Н/Д",INDIRECT(CONCATENATE("'2018-04 (Д)'!I",TEXT(MATCH($C41,'2018-04 (Д)'!$C$2:$C$100,0)+1,0))))),"Н/Д",((INDIRECT(CONCATENATE("'2018-05 (Д)'!I",TEXT(MATCH($C41,'2018-05 (Д)'!$C$2:$C$100,0)+1,0)))-INDIRECT(CONCATENATE("'2018-04 (Д)'!I",TEXT(MATCH($C41,'2018-04 (Д)'!$C$2:$C$100,0)+1,0))))/INDIRECT(CONCATENATE("'2018-04 (Д)'!I",TEXT(MATCH($C41,'2018-04 (Д)'!$C$2:$C$100,0)+1,0))))*100)</f>
        <v>-32.147047258083148</v>
      </c>
      <c r="AZ41" s="9">
        <f ca="1">IF(OR(INDIRECT(CONCATENATE("'2018-06 (Д)'!I",TEXT(MATCH($C41,'2018-06 (Д)'!$C$2:$C$100,0)+1,0)))="Н/Д",INDIRECT(CONCATENATE("'2018-05 (Д)'!I",TEXT(MATCH($C41,'2018-05 (Д)'!$C$2:$C$100,0)+1,0)))="Н/Д",AND(INDIRECT(CONCATENATE("'2018-06 (Д)'!I",TEXT(MATCH($C41,'2018-06 (Д)'!$C$2:$C$100,0)+1,0)))="Н/Д",INDIRECT(CONCATENATE("'2018-05 (Д)'!I",TEXT(MATCH($C41,'2018-05 (Д)'!$C$2:$C$100,0)+1,0))))),"Н/Д",((INDIRECT(CONCATENATE("'2018-06 (Д)'!I",TEXT(MATCH($C41,'2018-06 (Д)'!$C$2:$C$100,0)+1,0)))-INDIRECT(CONCATENATE("'2018-05 (Д)'!I",TEXT(MATCH($C41,'2018-05 (Д)'!$C$2:$C$100,0)+1,0))))/INDIRECT(CONCATENATE("'2018-05 (Д)'!I",TEXT(MATCH($C41,'2018-05 (Д)'!$C$2:$C$100,0)+1,0))))*100)</f>
        <v>4.4359768972155296</v>
      </c>
      <c r="BA41" s="9">
        <f ca="1">IF(OR(INDIRECT(CONCATENATE("'2018-07 (Д)'!I",TEXT(MATCH($C41,'2018-07 (Д)'!$C$2:$C$100,0)+1,0)))="Н/Д",INDIRECT(CONCATENATE("'2018-06 (Д)'!I",TEXT(MATCH($C41,'2018-06 (Д)'!$C$2:$C$100,0)+1,0)))="Н/Д",AND(INDIRECT(CONCATENATE("'2018-07 (Д)'!I",TEXT(MATCH($C41,'2018-07 (Д)'!$C$2:$C$100,0)+1,0)))="Н/Д",INDIRECT(CONCATENATE("'2018-06 (Д)'!I",TEXT(MATCH($C41,'2018-06 (Д)'!$C$2:$C$100,0)+1,0))))),"Н/Д",((INDIRECT(CONCATENATE("'2018-07 (Д)'!I",TEXT(MATCH($C41,'2018-07 (Д)'!$C$2:$C$100,0)+1,0)))-INDIRECT(CONCATENATE("'2018-06 (Д)'!I",TEXT(MATCH($C41,'2018-06 (Д)'!$C$2:$C$100,0)+1,0))))/INDIRECT(CONCATENATE("'2018-06 (Д)'!I",TEXT(MATCH($C41,'2018-06 (Д)'!$C$2:$C$100,0)+1,0))))*100)</f>
        <v>-2.1878161869065407</v>
      </c>
      <c r="BB41" s="9">
        <f ca="1">IF(OR(INDIRECT(CONCATENATE("'2018-08 (Д)'!I",TEXT(MATCH($C41,'2018-08 (Д)'!$C$2:$C$100,0)+1,0)))="Н/Д",INDIRECT(CONCATENATE("'2018-07 (Д)'!I",TEXT(MATCH($C41,'2018-07 (Д)'!$C$2:$C$100,0)+1,0)))="Н/Д",AND(INDIRECT(CONCATENATE("'2018-08 (Д)'!I",TEXT(MATCH($C41,'2018-08 (Д)'!$C$2:$C$100,0)+1,0)))="Н/Д",INDIRECT(CONCATENATE("'2018-07 (Д)'!I",TEXT(MATCH($C41,'2018-07 (Д)'!$C$2:$C$100,0)+1,0))))),"Н/Д",((INDIRECT(CONCATENATE("'2018-08 (Д)'!I",TEXT(MATCH($C41,'2018-08 (Д)'!$C$2:$C$100,0)+1,0)))-INDIRECT(CONCATENATE("'2018-07 (Д)'!I",TEXT(MATCH($C41,'2018-07 (Д)'!$C$2:$C$100,0)+1,0))))/INDIRECT(CONCATENATE("'2018-07 (Д)'!I",TEXT(MATCH($C41,'2018-07 (Д)'!$C$2:$C$100,0)+1,0))))*100)</f>
        <v>19.125993247979562</v>
      </c>
      <c r="BC41" s="9">
        <f ca="1">IF(OR(INDIRECT(CONCATENATE("'2018-09 (Д)'!I",TEXT(MATCH($C41,'2018-09 (Д)'!$C$2:$C$100,0)+1,0)))="Н/Д",INDIRECT(CONCATENATE("'2018-08 (Д)'!I",TEXT(MATCH($C41,'2018-08 (Д)'!$C$2:$C$100,0)+1,0)))="Н/Д",AND(INDIRECT(CONCATENATE("'2018-09 (Д)'!I",TEXT(MATCH($C41,'2018-09 (Д)'!$C$2:$C$100,0)+1,0)))="Н/Д",INDIRECT(CONCATENATE("'2018-08 (Д)'!I",TEXT(MATCH($C41,'2018-08 (Д)'!$C$2:$C$100,0)+1,0))))),"Н/Д",((INDIRECT(CONCATENATE("'2018-09 (Д)'!I",TEXT(MATCH($C41,'2018-09 (Д)'!$C$2:$C$100,0)+1,0)))-INDIRECT(CONCATENATE("'2018-08 (Д)'!I",TEXT(MATCH($C41,'2018-08 (Д)'!$C$2:$C$100,0)+1,0))))/INDIRECT(CONCATENATE("'2018-08 (Д)'!I",TEXT(MATCH($C41,'2018-08 (Д)'!$C$2:$C$100,0)+1,0))))*100)</f>
        <v>-4.820041689356322</v>
      </c>
      <c r="BD41" s="9">
        <f ca="1">IF(OR(INDIRECT(CONCATENATE("'2018-10 (Д)'!I",TEXT(MATCH($C41,'2018-10 (Д)'!$C$2:$C$100,0)+1,0)))="Н/Д",INDIRECT(CONCATENATE("'2018-09 (Д)'!I",TEXT(MATCH($C41,'2018-09 (Д)'!$C$2:$C$100,0)+1,0)))="Н/Д",AND(INDIRECT(CONCATENATE("'2018-10 (Д)'!I",TEXT(MATCH($C41,'2018-10 (Д)'!$C$2:$C$100,0)+1,0)))="Н/Д",INDIRECT(CONCATENATE("'2018-09 (Д)'!I",TEXT(MATCH($C41,'2018-09 (Д)'!$C$2:$C$100,0)+1,0))))),"Н/Д",((INDIRECT(CONCATENATE("'2018-10 (Д)'!I",TEXT(MATCH($C41,'2018-10 (Д)'!$C$2:$C$100,0)+1,0)))-INDIRECT(CONCATENATE("'2018-09 (Д)'!I",TEXT(MATCH($C41,'2018-09 (Д)'!$C$2:$C$100,0)+1,0))))/INDIRECT(CONCATENATE("'2018-09 (Д)'!I",TEXT(MATCH($C41,'2018-09 (Д)'!$C$2:$C$100,0)+1,0))))*100)</f>
        <v>8.6863194247856192</v>
      </c>
      <c r="BE41" s="9">
        <f ca="1">IF(OR(INDIRECT(CONCATENATE("'2018-11 (Д)'!I",TEXT(MATCH($C41,'2018-11 (Д)'!$C$2:$C$100,0)+1,0)))="Н/Д",INDIRECT(CONCATENATE("'2018-10 (Д)'!I",TEXT(MATCH($C41,'2018-10 (Д)'!$C$2:$C$100,0)+1,0)))="Н/Д",AND(INDIRECT(CONCATENATE("'2018-11 (Д)'!I",TEXT(MATCH($C41,'2018-11 (Д)'!$C$2:$C$100,0)+1,0)))="Н/Д",INDIRECT(CONCATENATE("'2018-10 (Д)'!I",TEXT(MATCH($C41,'2018-10 (Д)'!$C$2:$C$100,0)+1,0))))),"Н/Д",((INDIRECT(CONCATENATE("'2018-11 (Д)'!I",TEXT(MATCH($C41,'2018-11 (Д)'!$C$2:$C$100,0)+1,0)))-INDIRECT(CONCATENATE("'2018-10 (Д)'!I",TEXT(MATCH($C41,'2018-10 (Д)'!$C$2:$C$100,0)+1,0))))/INDIRECT(CONCATENATE("'2018-10 (Д)'!I",TEXT(MATCH($C41,'2018-10 (Д)'!$C$2:$C$100,0)+1,0))))*100)</f>
        <v>-8.2089527797695414</v>
      </c>
      <c r="BF41" s="9">
        <f ca="1">IF(OR(INDIRECT(CONCATENATE("'2018-12 (Д)'!I",TEXT(MATCH($C41,'2018-12 (Д)'!$C$2:$C$100,0)+1,0)))="Н/Д",INDIRECT(CONCATENATE("'2018-11 (Д)'!I",TEXT(MATCH($C41,'2018-11 (Д)'!$C$2:$C$100,0)+1,0)))="Н/Д",AND(INDIRECT(CONCATENATE("'2018-12 (Д)'!I",TEXT(MATCH($C41,'2018-12 (Д)'!$C$2:$C$100,0)+1,0)))="Н/Д",INDIRECT(CONCATENATE("'2018-11 (Д)'!I",TEXT(MATCH($C41,'2018-11 (Д)'!$C$2:$C$100,0)+1,0))))),"Н/Д",((INDIRECT(CONCATENATE("'2018-12 (Д)'!I",TEXT(MATCH($C41,'2018-12 (Д)'!$C$2:$C$100,0)+1,0)))-INDIRECT(CONCATENATE("'2018-11 (Д)'!I",TEXT(MATCH($C41,'2018-11 (Д)'!$C$2:$C$100,0)+1,0))))/INDIRECT(CONCATENATE("'2018-11 (Д)'!I",TEXT(MATCH($C41,'2018-11 (Д)'!$C$2:$C$100,0)+1,0))))*100)</f>
        <v>-0.29085746537474572</v>
      </c>
      <c r="BG41" s="9"/>
      <c r="BH41" s="9" t="str">
        <f ca="1">IF(OR(INDIRECT(CONCATENATE("'2018-03 (Д)'!J",TEXT(MATCH($C41,'2018-03 (Д)'!$C$2:$C$100,0)+1,0)))="Н/Д",INDIRECT(CONCATENATE("'2018-02 (Д)'!J",TEXT(MATCH($C41,'2018-02 (Д)'!$C$2:$C$100,0)+1,0)))="Н/Д",AND(INDIRECT(CONCATENATE("'2018-03 (Д)'!J",TEXT(MATCH($C41,'2018-03 (Д)'!$C$2:$C$100,0)+1,0)))="Н/Д",INDIRECT(CONCATENATE("'2018-02 (Д)'!J",TEXT(MATCH($C41,'2018-02 (Д)'!$C$2:$C$100,0)+1,0))))),"Н/Д",((INDIRECT(CONCATENATE("'2018-03 (Д)'!J",TEXT(MATCH($C41,'2018-03 (Д)'!$C$2:$C$100,0)+1,0)))-INDIRECT(CONCATENATE("'2018-02 (Д)'!J",TEXT(MATCH($C41,'2018-02 (Д)'!$C$2:$C$100,0)+1,0))))/INDIRECT(CONCATENATE("'2018-02 (Д)'!J",TEXT(MATCH($C41,'2018-02 (Д)'!$C$2:$C$100,0)+1,0))))*100)</f>
        <v>Н/Д</v>
      </c>
      <c r="BI41" s="9" t="str">
        <f ca="1">IF(OR(INDIRECT(CONCATENATE("'2018-04 (Д)'!J",TEXT(MATCH($C41,'2018-04 (Д)'!$C$2:$C$100,0)+1,0)))="Н/Д",INDIRECT(CONCATENATE("'2018-03 (Д)'!J",TEXT(MATCH($C41,'2018-03 (Д)'!$C$2:$C$100,0)+1,0)))="Н/Д",AND(INDIRECT(CONCATENATE("'2018-04 (Д)'!J",TEXT(MATCH($C41,'2018-04 (Д)'!$C$2:$C$100,0)+1,0)))="Н/Д",INDIRECT(CONCATENATE("'2018-03 (Д)'!J",TEXT(MATCH($C41,'2018-03 (Д)'!$C$2:$C$100,0)+1,0))))),"Н/Д",((INDIRECT(CONCATENATE("'2018-04 (Д)'!J",TEXT(MATCH($C41,'2018-04 (Д)'!$C$2:$C$100,0)+1,0)))-INDIRECT(CONCATENATE("'2018-03 (Д)'!J",TEXT(MATCH($C41,'2018-03 (Д)'!$C$2:$C$100,0)+1,0))))/INDIRECT(CONCATENATE("'2018-03 (Д)'!J",TEXT(MATCH($C41,'2018-03 (Д)'!$C$2:$C$100,0)+1,0))))*100)</f>
        <v>Н/Д</v>
      </c>
      <c r="BJ41" s="9" t="str">
        <f ca="1">IF(OR(INDIRECT(CONCATENATE("'2018-05 (Д)'!J",TEXT(MATCH($C41,'2018-05 (Д)'!$C$2:$C$100,0)+1,0)))="Н/Д",INDIRECT(CONCATENATE("'2018-04 (Д)'!J",TEXT(MATCH($C41,'2018-04 (Д)'!$C$2:$C$100,0)+1,0)))="Н/Д",AND(INDIRECT(CONCATENATE("'2018-05 (Д)'!J",TEXT(MATCH($C41,'2018-05 (Д)'!$C$2:$C$100,0)+1,0)))="Н/Д",INDIRECT(CONCATENATE("'2018-04 (Д)'!J",TEXT(MATCH($C41,'2018-04 (Д)'!$C$2:$C$100,0)+1,0))))),"Н/Д",((INDIRECT(CONCATENATE("'2018-05 (Д)'!J",TEXT(MATCH($C41,'2018-05 (Д)'!$C$2:$C$100,0)+1,0)))-INDIRECT(CONCATENATE("'2018-04 (Д)'!J",TEXT(MATCH($C41,'2018-04 (Д)'!$C$2:$C$100,0)+1,0))))/INDIRECT(CONCATENATE("'2018-04 (Д)'!J",TEXT(MATCH($C41,'2018-04 (Д)'!$C$2:$C$100,0)+1,0))))*100)</f>
        <v>Н/Д</v>
      </c>
      <c r="BK41" s="9" t="str">
        <f ca="1">IF(OR(INDIRECT(CONCATENATE("'2018-06 (Д)'!J",TEXT(MATCH($C41,'2018-06 (Д)'!$C$2:$C$100,0)+1,0)))="Н/Д",INDIRECT(CONCATENATE("'2018-05 (Д)'!J",TEXT(MATCH($C41,'2018-05 (Д)'!$C$2:$C$100,0)+1,0)))="Н/Д",AND(INDIRECT(CONCATENATE("'2018-06 (Д)'!J",TEXT(MATCH($C41,'2018-06 (Д)'!$C$2:$C$100,0)+1,0)))="Н/Д",INDIRECT(CONCATENATE("'2018-05 (Д)'!J",TEXT(MATCH($C41,'2018-05 (Д)'!$C$2:$C$100,0)+1,0))))),"Н/Д",((INDIRECT(CONCATENATE("'2018-06 (Д)'!J",TEXT(MATCH($C41,'2018-06 (Д)'!$C$2:$C$100,0)+1,0)))-INDIRECT(CONCATENATE("'2018-05 (Д)'!J",TEXT(MATCH($C41,'2018-05 (Д)'!$C$2:$C$100,0)+1,0))))/INDIRECT(CONCATENATE("'2018-05 (Д)'!J",TEXT(MATCH($C41,'2018-05 (Д)'!$C$2:$C$100,0)+1,0))))*100)</f>
        <v>Н/Д</v>
      </c>
      <c r="BL41" s="9" t="str">
        <f ca="1">IF(OR(INDIRECT(CONCATENATE("'2018-07 (Д)'!J",TEXT(MATCH($C41,'2018-07 (Д)'!$C$2:$C$100,0)+1,0)))="Н/Д",INDIRECT(CONCATENATE("'2018-06 (Д)'!J",TEXT(MATCH($C41,'2018-06 (Д)'!$C$2:$C$100,0)+1,0)))="Н/Д",AND(INDIRECT(CONCATENATE("'2018-07 (Д)'!J",TEXT(MATCH($C41,'2018-07 (Д)'!$C$2:$C$100,0)+1,0)))="Н/Д",INDIRECT(CONCATENATE("'2018-06 (Д)'!J",TEXT(MATCH($C41,'2018-06 (Д)'!$C$2:$C$100,0)+1,0))))),"Н/Д",((INDIRECT(CONCATENATE("'2018-07 (Д)'!J",TEXT(MATCH($C41,'2018-07 (Д)'!$C$2:$C$100,0)+1,0)))-INDIRECT(CONCATENATE("'2018-06 (Д)'!J",TEXT(MATCH($C41,'2018-06 (Д)'!$C$2:$C$100,0)+1,0))))/INDIRECT(CONCATENATE("'2018-06 (Д)'!J",TEXT(MATCH($C41,'2018-06 (Д)'!$C$2:$C$100,0)+1,0))))*100)</f>
        <v>Н/Д</v>
      </c>
      <c r="BM41" s="9" t="str">
        <f ca="1">IF(OR(INDIRECT(CONCATENATE("'2018-08 (Д)'!J",TEXT(MATCH($C41,'2018-08 (Д)'!$C$2:$C$100,0)+1,0)))="Н/Д",INDIRECT(CONCATENATE("'2018-07 (Д)'!J",TEXT(MATCH($C41,'2018-07 (Д)'!$C$2:$C$100,0)+1,0)))="Н/Д",AND(INDIRECT(CONCATENATE("'2018-08 (Д)'!J",TEXT(MATCH($C41,'2018-08 (Д)'!$C$2:$C$100,0)+1,0)))="Н/Д",INDIRECT(CONCATENATE("'2018-07 (Д)'!J",TEXT(MATCH($C41,'2018-07 (Д)'!$C$2:$C$100,0)+1,0))))),"Н/Д",((INDIRECT(CONCATENATE("'2018-08 (Д)'!J",TEXT(MATCH($C41,'2018-08 (Д)'!$C$2:$C$100,0)+1,0)))-INDIRECT(CONCATENATE("'2018-07 (Д)'!J",TEXT(MATCH($C41,'2018-07 (Д)'!$C$2:$C$100,0)+1,0))))/INDIRECT(CONCATENATE("'2018-07 (Д)'!J",TEXT(MATCH($C41,'2018-07 (Д)'!$C$2:$C$100,0)+1,0))))*100)</f>
        <v>Н/Д</v>
      </c>
      <c r="BN41" s="9" t="str">
        <f ca="1">IF(OR(INDIRECT(CONCATENATE("'2018-09 (Д)'!J",TEXT(MATCH($C41,'2018-09 (Д)'!$C$2:$C$100,0)+1,0)))="Н/Д",INDIRECT(CONCATENATE("'2018-08 (Д)'!J",TEXT(MATCH($C41,'2018-08 (Д)'!$C$2:$C$100,0)+1,0)))="Н/Д",AND(INDIRECT(CONCATENATE("'2018-09 (Д)'!J",TEXT(MATCH($C41,'2018-09 (Д)'!$C$2:$C$100,0)+1,0)))="Н/Д",INDIRECT(CONCATENATE("'2018-08 (Д)'!J",TEXT(MATCH($C41,'2018-08 (Д)'!$C$2:$C$100,0)+1,0))))),"Н/Д",((INDIRECT(CONCATENATE("'2018-09 (Д)'!J",TEXT(MATCH($C41,'2018-09 (Д)'!$C$2:$C$100,0)+1,0)))-INDIRECT(CONCATENATE("'2018-08 (Д)'!J",TEXT(MATCH($C41,'2018-08 (Д)'!$C$2:$C$100,0)+1,0))))/INDIRECT(CONCATENATE("'2018-08 (Д)'!J",TEXT(MATCH($C41,'2018-08 (Д)'!$C$2:$C$100,0)+1,0))))*100)</f>
        <v>Н/Д</v>
      </c>
      <c r="BO41" s="9" t="str">
        <f ca="1">IF(OR(INDIRECT(CONCATENATE("'2018-10 (Д)'!J",TEXT(MATCH($C41,'2018-10 (Д)'!$C$2:$C$100,0)+1,0)))="Н/Д",INDIRECT(CONCATENATE("'2018-09 (Д)'!J",TEXT(MATCH($C41,'2018-09 (Д)'!$C$2:$C$100,0)+1,0)))="Н/Д",AND(INDIRECT(CONCATENATE("'2018-10 (Д)'!J",TEXT(MATCH($C41,'2018-10 (Д)'!$C$2:$C$100,0)+1,0)))="Н/Д",INDIRECT(CONCATENATE("'2018-09 (Д)'!J",TEXT(MATCH($C41,'2018-09 (Д)'!$C$2:$C$100,0)+1,0))))),"Н/Д",((INDIRECT(CONCATENATE("'2018-10 (Д)'!J",TEXT(MATCH($C41,'2018-10 (Д)'!$C$2:$C$100,0)+1,0)))-INDIRECT(CONCATENATE("'2018-09 (Д)'!J",TEXT(MATCH($C41,'2018-09 (Д)'!$C$2:$C$100,0)+1,0))))/INDIRECT(CONCATENATE("'2018-09 (Д)'!J",TEXT(MATCH($C41,'2018-09 (Д)'!$C$2:$C$100,0)+1,0))))*100)</f>
        <v>Н/Д</v>
      </c>
      <c r="BP41" s="9" t="str">
        <f ca="1">IF(OR(INDIRECT(CONCATENATE("'2018-11 (Д)'!J",TEXT(MATCH($C41,'2018-11 (Д)'!$C$2:$C$100,0)+1,0)))="Н/Д",INDIRECT(CONCATENATE("'2018-10 (Д)'!J",TEXT(MATCH($C41,'2018-10 (Д)'!$C$2:$C$100,0)+1,0)))="Н/Д",AND(INDIRECT(CONCATENATE("'2018-11 (Д)'!J",TEXT(MATCH($C41,'2018-11 (Д)'!$C$2:$C$100,0)+1,0)))="Н/Д",INDIRECT(CONCATENATE("'2018-10 (Д)'!J",TEXT(MATCH($C41,'2018-10 (Д)'!$C$2:$C$100,0)+1,0))))),"Н/Д",((INDIRECT(CONCATENATE("'2018-11 (Д)'!J",TEXT(MATCH($C41,'2018-11 (Д)'!$C$2:$C$100,0)+1,0)))-INDIRECT(CONCATENATE("'2018-10 (Д)'!J",TEXT(MATCH($C41,'2018-10 (Д)'!$C$2:$C$100,0)+1,0))))/INDIRECT(CONCATENATE("'2018-10 (Д)'!J",TEXT(MATCH($C41,'2018-10 (Д)'!$C$2:$C$100,0)+1,0))))*100)</f>
        <v>Н/Д</v>
      </c>
      <c r="BQ41" s="9" t="str">
        <f ca="1">IF(OR(INDIRECT(CONCATENATE("'2018-12 (Д)'!J",TEXT(MATCH($C41,'2018-12 (Д)'!$C$2:$C$100,0)+1,0)))="Н/Д",INDIRECT(CONCATENATE("'2018-11 (Д)'!J",TEXT(MATCH($C41,'2018-11 (Д)'!$C$2:$C$100,0)+1,0)))="Н/Д",AND(INDIRECT(CONCATENATE("'2018-12 (Д)'!J",TEXT(MATCH($C41,'2018-12 (Д)'!$C$2:$C$100,0)+1,0)))="Н/Д",INDIRECT(CONCATENATE("'2018-11 (Д)'!J",TEXT(MATCH($C41,'2018-11 (Д)'!$C$2:$C$100,0)+1,0))))),"Н/Д",((INDIRECT(CONCATENATE("'2018-12 (Д)'!J",TEXT(MATCH($C41,'2018-12 (Д)'!$C$2:$C$100,0)+1,0)))-INDIRECT(CONCATENATE("'2018-11 (Д)'!J",TEXT(MATCH($C41,'2018-11 (Д)'!$C$2:$C$100,0)+1,0))))/INDIRECT(CONCATENATE("'2018-11 (Д)'!J",TEXT(MATCH($C41,'2018-11 (Д)'!$C$2:$C$100,0)+1,0))))*100)</f>
        <v>Н/Д</v>
      </c>
      <c r="BR41" s="9"/>
      <c r="BS41" s="9">
        <f ca="1">IF(OR(INDIRECT(CONCATENATE("'2018-03 (Д)'!K",TEXT(MATCH($C41,'2018-03 (Д)'!$C$2:$C$100,0)+1,0)))="Н/Д",INDIRECT(CONCATENATE("'2018-02 (Д)'!K",TEXT(MATCH($C41,'2018-02 (Д)'!$C$2:$C$100,0)+1,0)))="Н/Д",AND(INDIRECT(CONCATENATE("'2018-03 (Д)'!K",TEXT(MATCH($C41,'2018-03 (Д)'!$C$2:$C$100,0)+1,0)))="Н/Д",INDIRECT(CONCATENATE("'2018-02 (Д)'!K",TEXT(MATCH($C41,'2018-02 (Д)'!$C$2:$C$100,0)+1,0))))),"Н/Д",((INDIRECT(CONCATENATE("'2018-03 (Д)'!K",TEXT(MATCH($C41,'2018-03 (Д)'!$C$2:$C$100,0)+1,0)))-INDIRECT(CONCATENATE("'2018-02 (Д)'!K",TEXT(MATCH($C41,'2018-02 (Д)'!$C$2:$C$100,0)+1,0))))/INDIRECT(CONCATENATE("'2018-02 (Д)'!K",TEXT(MATCH($C41,'2018-02 (Д)'!$C$2:$C$100,0)+1,0))))*100)</f>
        <v>-29.934464351366035</v>
      </c>
      <c r="BT41" s="9">
        <f ca="1">IF(OR(INDIRECT(CONCATENATE("'2018-04 (Д)'!K",TEXT(MATCH($C41,'2018-04 (Д)'!$C$2:$C$100,0)+1,0)))="Н/Д",INDIRECT(CONCATENATE("'2018-03 (Д)'!K",TEXT(MATCH($C41,'2018-03 (Д)'!$C$2:$C$100,0)+1,0)))="Н/Д",AND(INDIRECT(CONCATENATE("'2018-04 (Д)'!K",TEXT(MATCH($C41,'2018-04 (Д)'!$C$2:$C$100,0)+1,0)))="Н/Д",INDIRECT(CONCATENATE("'2018-03 (Д)'!K",TEXT(MATCH($C41,'2018-03 (Д)'!$C$2:$C$100,0)+1,0))))),"Н/Д",((INDIRECT(CONCATENATE("'2018-04 (Д)'!K",TEXT(MATCH($C41,'2018-04 (Д)'!$C$2:$C$100,0)+1,0)))-INDIRECT(CONCATENATE("'2018-03 (Д)'!K",TEXT(MATCH($C41,'2018-03 (Д)'!$C$2:$C$100,0)+1,0))))/INDIRECT(CONCATENATE("'2018-03 (Д)'!K",TEXT(MATCH($C41,'2018-03 (Д)'!$C$2:$C$100,0)+1,0))))*100)</f>
        <v>146.57739008642704</v>
      </c>
      <c r="BU41" s="9">
        <f ca="1">IF(OR(INDIRECT(CONCATENATE("'2018-05 (Д)'!K",TEXT(MATCH($C41,'2018-05 (Д)'!$C$2:$C$100,0)+1,0)))="Н/Д",INDIRECT(CONCATENATE("'2018-04 (Д)'!K",TEXT(MATCH($C41,'2018-04 (Д)'!$C$2:$C$100,0)+1,0)))="Н/Д",AND(INDIRECT(CONCATENATE("'2018-05 (Д)'!K",TEXT(MATCH($C41,'2018-05 (Д)'!$C$2:$C$100,0)+1,0)))="Н/Д",INDIRECT(CONCATENATE("'2018-04 (Д)'!K",TEXT(MATCH($C41,'2018-04 (Д)'!$C$2:$C$100,0)+1,0))))),"Н/Д",((INDIRECT(CONCATENATE("'2018-05 (Д)'!K",TEXT(MATCH($C41,'2018-05 (Д)'!$C$2:$C$100,0)+1,0)))-INDIRECT(CONCATENATE("'2018-04 (Д)'!K",TEXT(MATCH($C41,'2018-04 (Д)'!$C$2:$C$100,0)+1,0))))/INDIRECT(CONCATENATE("'2018-04 (Д)'!K",TEXT(MATCH($C41,'2018-04 (Д)'!$C$2:$C$100,0)+1,0))))*100)</f>
        <v>82.24691168061733</v>
      </c>
      <c r="BV41" s="9">
        <f ca="1">IF(OR(INDIRECT(CONCATENATE("'2018-06 (Д)'!K",TEXT(MATCH($C41,'2018-06 (Д)'!$C$2:$C$100,0)+1,0)))="Н/Д",INDIRECT(CONCATENATE("'2018-05 (Д)'!K",TEXT(MATCH($C41,'2018-05 (Д)'!$C$2:$C$100,0)+1,0)))="Н/Д",AND(INDIRECT(CONCATENATE("'2018-06 (Д)'!K",TEXT(MATCH($C41,'2018-06 (Д)'!$C$2:$C$100,0)+1,0)))="Н/Д",INDIRECT(CONCATENATE("'2018-05 (Д)'!K",TEXT(MATCH($C41,'2018-05 (Д)'!$C$2:$C$100,0)+1,0))))),"Н/Д",((INDIRECT(CONCATENATE("'2018-06 (Д)'!K",TEXT(MATCH($C41,'2018-06 (Д)'!$C$2:$C$100,0)+1,0)))-INDIRECT(CONCATENATE("'2018-05 (Д)'!K",TEXT(MATCH($C41,'2018-05 (Д)'!$C$2:$C$100,0)+1,0))))/INDIRECT(CONCATENATE("'2018-05 (Д)'!K",TEXT(MATCH($C41,'2018-05 (Д)'!$C$2:$C$100,0)+1,0))))*100)</f>
        <v>-60.077006042121127</v>
      </c>
      <c r="BW41" s="9">
        <f ca="1">IF(OR(INDIRECT(CONCATENATE("'2018-07 (Д)'!K",TEXT(MATCH($C41,'2018-07 (Д)'!$C$2:$C$100,0)+1,0)))="Н/Д",INDIRECT(CONCATENATE("'2018-06 (Д)'!K",TEXT(MATCH($C41,'2018-06 (Д)'!$C$2:$C$100,0)+1,0)))="Н/Д",AND(INDIRECT(CONCATENATE("'2018-07 (Д)'!K",TEXT(MATCH($C41,'2018-07 (Д)'!$C$2:$C$100,0)+1,0)))="Н/Д",INDIRECT(CONCATENATE("'2018-06 (Д)'!K",TEXT(MATCH($C41,'2018-06 (Д)'!$C$2:$C$100,0)+1,0))))),"Н/Д",((INDIRECT(CONCATENATE("'2018-07 (Д)'!K",TEXT(MATCH($C41,'2018-07 (Д)'!$C$2:$C$100,0)+1,0)))-INDIRECT(CONCATENATE("'2018-06 (Д)'!K",TEXT(MATCH($C41,'2018-06 (Д)'!$C$2:$C$100,0)+1,0))))/INDIRECT(CONCATENATE("'2018-06 (Д)'!K",TEXT(MATCH($C41,'2018-06 (Д)'!$C$2:$C$100,0)+1,0))))*100)</f>
        <v>-29.439031567622674</v>
      </c>
      <c r="BX41" s="9">
        <f ca="1">IF(OR(INDIRECT(CONCATENATE("'2018-08 (Д)'!K",TEXT(MATCH($C41,'2018-08 (Д)'!$C$2:$C$100,0)+1,0)))="Н/Д",INDIRECT(CONCATENATE("'2018-07 (Д)'!K",TEXT(MATCH($C41,'2018-07 (Д)'!$C$2:$C$100,0)+1,0)))="Н/Д",AND(INDIRECT(CONCATENATE("'2018-08 (Д)'!K",TEXT(MATCH($C41,'2018-08 (Д)'!$C$2:$C$100,0)+1,0)))="Н/Д",INDIRECT(CONCATENATE("'2018-07 (Д)'!K",TEXT(MATCH($C41,'2018-07 (Д)'!$C$2:$C$100,0)+1,0))))),"Н/Д",((INDIRECT(CONCATENATE("'2018-08 (Д)'!K",TEXT(MATCH($C41,'2018-08 (Д)'!$C$2:$C$100,0)+1,0)))-INDIRECT(CONCATENATE("'2018-07 (Д)'!K",TEXT(MATCH($C41,'2018-07 (Д)'!$C$2:$C$100,0)+1,0))))/INDIRECT(CONCATENATE("'2018-07 (Д)'!K",TEXT(MATCH($C41,'2018-07 (Д)'!$C$2:$C$100,0)+1,0))))*100)</f>
        <v>160.15210682285024</v>
      </c>
      <c r="BY41" s="9">
        <f ca="1">IF(OR(INDIRECT(CONCATENATE("'2018-09 (Д)'!K",TEXT(MATCH($C41,'2018-09 (Д)'!$C$2:$C$100,0)+1,0)))="Н/Д",INDIRECT(CONCATENATE("'2018-08 (Д)'!K",TEXT(MATCH($C41,'2018-08 (Д)'!$C$2:$C$100,0)+1,0)))="Н/Д",AND(INDIRECT(CONCATENATE("'2018-09 (Д)'!K",TEXT(MATCH($C41,'2018-09 (Д)'!$C$2:$C$100,0)+1,0)))="Н/Д",INDIRECT(CONCATENATE("'2018-08 (Д)'!K",TEXT(MATCH($C41,'2018-08 (Д)'!$C$2:$C$100,0)+1,0))))),"Н/Д",((INDIRECT(CONCATENATE("'2018-09 (Д)'!K",TEXT(MATCH($C41,'2018-09 (Д)'!$C$2:$C$100,0)+1,0)))-INDIRECT(CONCATENATE("'2018-08 (Д)'!K",TEXT(MATCH($C41,'2018-08 (Д)'!$C$2:$C$100,0)+1,0))))/INDIRECT(CONCATENATE("'2018-08 (Д)'!K",TEXT(MATCH($C41,'2018-08 (Д)'!$C$2:$C$100,0)+1,0))))*100)</f>
        <v>-76.53140820120862</v>
      </c>
      <c r="BZ41" s="9">
        <f ca="1">IF(OR(INDIRECT(CONCATENATE("'2018-10 (Д)'!K",TEXT(MATCH($C41,'2018-10 (Д)'!$C$2:$C$100,0)+1,0)))="Н/Д",INDIRECT(CONCATENATE("'2018-09 (Д)'!K",TEXT(MATCH($C41,'2018-09 (Д)'!$C$2:$C$100,0)+1,0)))="Н/Д",AND(INDIRECT(CONCATENATE("'2018-10 (Д)'!K",TEXT(MATCH($C41,'2018-10 (Д)'!$C$2:$C$100,0)+1,0)))="Н/Д",INDIRECT(CONCATENATE("'2018-09 (Д)'!K",TEXT(MATCH($C41,'2018-09 (Д)'!$C$2:$C$100,0)+1,0))))),"Н/Д",((INDIRECT(CONCATENATE("'2018-10 (Д)'!K",TEXT(MATCH($C41,'2018-10 (Д)'!$C$2:$C$100,0)+1,0)))-INDIRECT(CONCATENATE("'2018-09 (Д)'!K",TEXT(MATCH($C41,'2018-09 (Д)'!$C$2:$C$100,0)+1,0))))/INDIRECT(CONCATENATE("'2018-09 (Д)'!K",TEXT(MATCH($C41,'2018-09 (Д)'!$C$2:$C$100,0)+1,0))))*100)</f>
        <v>-41.01861225729472</v>
      </c>
      <c r="CA41" s="9">
        <f ca="1">IF(OR(INDIRECT(CONCATENATE("'2018-11 (Д)'!K",TEXT(MATCH($C41,'2018-11 (Д)'!$C$2:$C$100,0)+1,0)))="Н/Д",INDIRECT(CONCATENATE("'2018-10 (Д)'!K",TEXT(MATCH($C41,'2018-10 (Д)'!$C$2:$C$100,0)+1,0)))="Н/Д",AND(INDIRECT(CONCATENATE("'2018-11 (Д)'!K",TEXT(MATCH($C41,'2018-11 (Д)'!$C$2:$C$100,0)+1,0)))="Н/Д",INDIRECT(CONCATENATE("'2018-10 (Д)'!K",TEXT(MATCH($C41,'2018-10 (Д)'!$C$2:$C$100,0)+1,0))))),"Н/Д",((INDIRECT(CONCATENATE("'2018-11 (Д)'!K",TEXT(MATCH($C41,'2018-11 (Д)'!$C$2:$C$100,0)+1,0)))-INDIRECT(CONCATENATE("'2018-10 (Д)'!K",TEXT(MATCH($C41,'2018-10 (Д)'!$C$2:$C$100,0)+1,0))))/INDIRECT(CONCATENATE("'2018-10 (Д)'!K",TEXT(MATCH($C41,'2018-10 (Д)'!$C$2:$C$100,0)+1,0))))*100)</f>
        <v>561.57723016778368</v>
      </c>
      <c r="CB41" s="9">
        <f ca="1">IF(OR(INDIRECT(CONCATENATE("'2018-12 (Д)'!K",TEXT(MATCH($C41,'2018-12 (Д)'!$C$2:$C$100,0)+1,0)))="Н/Д",INDIRECT(CONCATENATE("'2018-11 (Д)'!K",TEXT(MATCH($C41,'2018-11 (Д)'!$C$2:$C$100,0)+1,0)))="Н/Д",AND(INDIRECT(CONCATENATE("'2018-12 (Д)'!K",TEXT(MATCH($C41,'2018-12 (Д)'!$C$2:$C$100,0)+1,0)))="Н/Д",INDIRECT(CONCATENATE("'2018-11 (Д)'!K",TEXT(MATCH($C41,'2018-11 (Д)'!$C$2:$C$100,0)+1,0))))),"Н/Д",((INDIRECT(CONCATENATE("'2018-12 (Д)'!K",TEXT(MATCH($C41,'2018-12 (Д)'!$C$2:$C$100,0)+1,0)))-INDIRECT(CONCATENATE("'2018-11 (Д)'!K",TEXT(MATCH($C41,'2018-11 (Д)'!$C$2:$C$100,0)+1,0))))/INDIRECT(CONCATENATE("'2018-11 (Д)'!K",TEXT(MATCH($C41,'2018-11 (Д)'!$C$2:$C$100,0)+1,0))))*100)</f>
        <v>-66.857767080720791</v>
      </c>
      <c r="CC41" s="9"/>
      <c r="CD41" s="9">
        <f ca="1">IF(OR(INDIRECT(CONCATENATE("'2018-03 (Д)'!L",TEXT(MATCH($C41,'2018-03 (Д)'!$C$2:$C$100,0)+1,0)))="Н/Д",INDIRECT(CONCATENATE("'2018-02 (Д)'!L",TEXT(MATCH($C41,'2018-02 (Д)'!$C$2:$C$100,0)+1,0)))="Н/Д",AND(INDIRECT(CONCATENATE("'2018-03 (Д)'!L",TEXT(MATCH($C41,'2018-03 (Д)'!$C$2:$C$100,0)+1,0)))="Н/Д",INDIRECT(CONCATENATE("'2018-02 (Д)'!L",TEXT(MATCH($C41,'2018-02 (Д)'!$C$2:$C$100,0)+1,0))))),"Н/Д",((INDIRECT(CONCATENATE("'2018-03 (Д)'!L",TEXT(MATCH($C41,'2018-03 (Д)'!$C$2:$C$100,0)+1,0)))-INDIRECT(CONCATENATE("'2018-02 (Д)'!L",TEXT(MATCH($C41,'2018-02 (Д)'!$C$2:$C$100,0)+1,0))))/INDIRECT(CONCATENATE("'2018-02 (Д)'!L",TEXT(MATCH($C41,'2018-02 (Д)'!$C$2:$C$100,0)+1,0))))*100)</f>
        <v>42.798282183446197</v>
      </c>
      <c r="CE41" s="9">
        <f ca="1">IF(OR(INDIRECT(CONCATENATE("'2018-04 (Д)'!L",TEXT(MATCH($C41,'2018-04 (Д)'!$C$2:$C$100,0)+1,0)))="Н/Д",INDIRECT(CONCATENATE("'2018-03 (Д)'!L",TEXT(MATCH($C41,'2018-03 (Д)'!$C$2:$C$100,0)+1,0)))="Н/Д",AND(INDIRECT(CONCATENATE("'2018-04 (Д)'!L",TEXT(MATCH($C41,'2018-04 (Д)'!$C$2:$C$100,0)+1,0)))="Н/Д",INDIRECT(CONCATENATE("'2018-03 (Д)'!L",TEXT(MATCH($C41,'2018-03 (Д)'!$C$2:$C$100,0)+1,0))))),"Н/Д",((INDIRECT(CONCATENATE("'2018-04 (Д)'!L",TEXT(MATCH($C41,'2018-04 (Д)'!$C$2:$C$100,0)+1,0)))-INDIRECT(CONCATENATE("'2018-03 (Д)'!L",TEXT(MATCH($C41,'2018-03 (Д)'!$C$2:$C$100,0)+1,0))))/INDIRECT(CONCATENATE("'2018-03 (Д)'!L",TEXT(MATCH($C41,'2018-03 (Д)'!$C$2:$C$100,0)+1,0))))*100)</f>
        <v>216.43643339447931</v>
      </c>
      <c r="CF41" s="9">
        <f ca="1">IF(OR(INDIRECT(CONCATENATE("'2018-05 (Д)'!L",TEXT(MATCH($C41,'2018-05 (Д)'!$C$2:$C$100,0)+1,0)))="Н/Д",INDIRECT(CONCATENATE("'2018-04 (Д)'!L",TEXT(MATCH($C41,'2018-04 (Д)'!$C$2:$C$100,0)+1,0)))="Н/Д",AND(INDIRECT(CONCATENATE("'2018-05 (Д)'!L",TEXT(MATCH($C41,'2018-05 (Д)'!$C$2:$C$100,0)+1,0)))="Н/Д",INDIRECT(CONCATENATE("'2018-04 (Д)'!L",TEXT(MATCH($C41,'2018-04 (Д)'!$C$2:$C$100,0)+1,0))))),"Н/Д",((INDIRECT(CONCATENATE("'2018-05 (Д)'!L",TEXT(MATCH($C41,'2018-05 (Д)'!$C$2:$C$100,0)+1,0)))-INDIRECT(CONCATENATE("'2018-04 (Д)'!L",TEXT(MATCH($C41,'2018-04 (Д)'!$C$2:$C$100,0)+1,0))))/INDIRECT(CONCATENATE("'2018-04 (Д)'!L",TEXT(MATCH($C41,'2018-04 (Д)'!$C$2:$C$100,0)+1,0))))*100)</f>
        <v>-14.004543849943477</v>
      </c>
      <c r="CG41" s="9">
        <f ca="1">IF(OR(INDIRECT(CONCATENATE("'2018-06 (Д)'!L",TEXT(MATCH($C41,'2018-06 (Д)'!$C$2:$C$100,0)+1,0)))="Н/Д",INDIRECT(CONCATENATE("'2018-05 (Д)'!L",TEXT(MATCH($C41,'2018-05 (Д)'!$C$2:$C$100,0)+1,0)))="Н/Д",AND(INDIRECT(CONCATENATE("'2018-06 (Д)'!L",TEXT(MATCH($C41,'2018-06 (Д)'!$C$2:$C$100,0)+1,0)))="Н/Д",INDIRECT(CONCATENATE("'2018-05 (Д)'!L",TEXT(MATCH($C41,'2018-05 (Д)'!$C$2:$C$100,0)+1,0))))),"Н/Д",((INDIRECT(CONCATENATE("'2018-06 (Д)'!L",TEXT(MATCH($C41,'2018-06 (Д)'!$C$2:$C$100,0)+1,0)))-INDIRECT(CONCATENATE("'2018-05 (Д)'!L",TEXT(MATCH($C41,'2018-05 (Д)'!$C$2:$C$100,0)+1,0))))/INDIRECT(CONCATENATE("'2018-05 (Д)'!L",TEXT(MATCH($C41,'2018-05 (Д)'!$C$2:$C$100,0)+1,0))))*100)</f>
        <v>-12.798867813894526</v>
      </c>
      <c r="CH41" s="9">
        <f ca="1">IF(OR(INDIRECT(CONCATENATE("'2018-07 (Д)'!L",TEXT(MATCH($C41,'2018-07 (Д)'!$C$2:$C$100,0)+1,0)))="Н/Д",INDIRECT(CONCATENATE("'2018-06 (Д)'!L",TEXT(MATCH($C41,'2018-06 (Д)'!$C$2:$C$100,0)+1,0)))="Н/Д",AND(INDIRECT(CONCATENATE("'2018-07 (Д)'!L",TEXT(MATCH($C41,'2018-07 (Д)'!$C$2:$C$100,0)+1,0)))="Н/Д",INDIRECT(CONCATENATE("'2018-06 (Д)'!L",TEXT(MATCH($C41,'2018-06 (Д)'!$C$2:$C$100,0)+1,0))))),"Н/Д",((INDIRECT(CONCATENATE("'2018-07 (Д)'!L",TEXT(MATCH($C41,'2018-07 (Д)'!$C$2:$C$100,0)+1,0)))-INDIRECT(CONCATENATE("'2018-06 (Д)'!L",TEXT(MATCH($C41,'2018-06 (Д)'!$C$2:$C$100,0)+1,0))))/INDIRECT(CONCATENATE("'2018-06 (Д)'!L",TEXT(MATCH($C41,'2018-06 (Д)'!$C$2:$C$100,0)+1,0))))*100)</f>
        <v>-67.982459490929813</v>
      </c>
      <c r="CI41" s="9">
        <f ca="1">IF(OR(INDIRECT(CONCATENATE("'2018-08 (Д)'!L",TEXT(MATCH($C41,'2018-08 (Д)'!$C$2:$C$100,0)+1,0)))="Н/Д",INDIRECT(CONCATENATE("'2018-07 (Д)'!L",TEXT(MATCH($C41,'2018-07 (Д)'!$C$2:$C$100,0)+1,0)))="Н/Д",AND(INDIRECT(CONCATENATE("'2018-08 (Д)'!L",TEXT(MATCH($C41,'2018-08 (Д)'!$C$2:$C$100,0)+1,0)))="Н/Д",INDIRECT(CONCATENATE("'2018-07 (Д)'!L",TEXT(MATCH($C41,'2018-07 (Д)'!$C$2:$C$100,0)+1,0))))),"Н/Д",((INDIRECT(CONCATENATE("'2018-08 (Д)'!L",TEXT(MATCH($C41,'2018-08 (Д)'!$C$2:$C$100,0)+1,0)))-INDIRECT(CONCATENATE("'2018-07 (Д)'!L",TEXT(MATCH($C41,'2018-07 (Д)'!$C$2:$C$100,0)+1,0))))/INDIRECT(CONCATENATE("'2018-07 (Д)'!L",TEXT(MATCH($C41,'2018-07 (Д)'!$C$2:$C$100,0)+1,0))))*100)</f>
        <v>445.88679886322689</v>
      </c>
      <c r="CJ41" s="9">
        <f ca="1">IF(OR(INDIRECT(CONCATENATE("'2018-09 (Д)'!L",TEXT(MATCH($C41,'2018-09 (Д)'!$C$2:$C$100,0)+1,0)))="Н/Д",INDIRECT(CONCATENATE("'2018-08 (Д)'!L",TEXT(MATCH($C41,'2018-08 (Д)'!$C$2:$C$100,0)+1,0)))="Н/Д",AND(INDIRECT(CONCATENATE("'2018-09 (Д)'!L",TEXT(MATCH($C41,'2018-09 (Д)'!$C$2:$C$100,0)+1,0)))="Н/Д",INDIRECT(CONCATENATE("'2018-08 (Д)'!L",TEXT(MATCH($C41,'2018-08 (Д)'!$C$2:$C$100,0)+1,0))))),"Н/Д",((INDIRECT(CONCATENATE("'2018-09 (Д)'!L",TEXT(MATCH($C41,'2018-09 (Д)'!$C$2:$C$100,0)+1,0)))-INDIRECT(CONCATENATE("'2018-08 (Д)'!L",TEXT(MATCH($C41,'2018-08 (Д)'!$C$2:$C$100,0)+1,0))))/INDIRECT(CONCATENATE("'2018-08 (Д)'!L",TEXT(MATCH($C41,'2018-08 (Д)'!$C$2:$C$100,0)+1,0))))*100)</f>
        <v>-81.243683032181323</v>
      </c>
      <c r="CK41" s="9">
        <f ca="1">IF(OR(INDIRECT(CONCATENATE("'2018-10 (Д)'!L",TEXT(MATCH($C41,'2018-10 (Д)'!$C$2:$C$100,0)+1,0)))="Н/Д",INDIRECT(CONCATENATE("'2018-09 (Д)'!L",TEXT(MATCH($C41,'2018-09 (Д)'!$C$2:$C$100,0)+1,0)))="Н/Д",AND(INDIRECT(CONCATENATE("'2018-10 (Д)'!L",TEXT(MATCH($C41,'2018-10 (Д)'!$C$2:$C$100,0)+1,0)))="Н/Д",INDIRECT(CONCATENATE("'2018-09 (Д)'!L",TEXT(MATCH($C41,'2018-09 (Д)'!$C$2:$C$100,0)+1,0))))),"Н/Д",((INDIRECT(CONCATENATE("'2018-10 (Д)'!L",TEXT(MATCH($C41,'2018-10 (Д)'!$C$2:$C$100,0)+1,0)))-INDIRECT(CONCATENATE("'2018-09 (Д)'!L",TEXT(MATCH($C41,'2018-09 (Д)'!$C$2:$C$100,0)+1,0))))/INDIRECT(CONCATENATE("'2018-09 (Д)'!L",TEXT(MATCH($C41,'2018-09 (Д)'!$C$2:$C$100,0)+1,0))))*100)</f>
        <v>-5.8513767527277283</v>
      </c>
      <c r="CL41" s="9">
        <f ca="1">IF(OR(INDIRECT(CONCATENATE("'2018-11 (Д)'!L",TEXT(MATCH($C41,'2018-11 (Д)'!$C$2:$C$100,0)+1,0)))="Н/Д",INDIRECT(CONCATENATE("'2018-10 (Д)'!L",TEXT(MATCH($C41,'2018-10 (Д)'!$C$2:$C$100,0)+1,0)))="Н/Д",AND(INDIRECT(CONCATENATE("'2018-11 (Д)'!L",TEXT(MATCH($C41,'2018-11 (Д)'!$C$2:$C$100,0)+1,0)))="Н/Д",INDIRECT(CONCATENATE("'2018-10 (Д)'!L",TEXT(MATCH($C41,'2018-10 (Д)'!$C$2:$C$100,0)+1,0))))),"Н/Д",((INDIRECT(CONCATENATE("'2018-11 (Д)'!L",TEXT(MATCH($C41,'2018-11 (Д)'!$C$2:$C$100,0)+1,0)))-INDIRECT(CONCATENATE("'2018-10 (Д)'!L",TEXT(MATCH($C41,'2018-10 (Д)'!$C$2:$C$100,0)+1,0))))/INDIRECT(CONCATENATE("'2018-10 (Д)'!L",TEXT(MATCH($C41,'2018-10 (Д)'!$C$2:$C$100,0)+1,0))))*100)</f>
        <v>410.36514829807197</v>
      </c>
      <c r="CM41" s="9">
        <f ca="1">IF(OR(INDIRECT(CONCATENATE("'2018-12 (Д)'!L",TEXT(MATCH($C41,'2018-12 (Д)'!$C$2:$C$100,0)+1,0)))="Н/Д",INDIRECT(CONCATENATE("'2018-11 (Д)'!L",TEXT(MATCH($C41,'2018-11 (Д)'!$C$2:$C$100,0)+1,0)))="Н/Д",AND(INDIRECT(CONCATENATE("'2018-12 (Д)'!L",TEXT(MATCH($C41,'2018-12 (Д)'!$C$2:$C$100,0)+1,0)))="Н/Д",INDIRECT(CONCATENATE("'2018-11 (Д)'!L",TEXT(MATCH($C41,'2018-11 (Д)'!$C$2:$C$100,0)+1,0))))),"Н/Д",((INDIRECT(CONCATENATE("'2018-12 (Д)'!L",TEXT(MATCH($C41,'2018-12 (Д)'!$C$2:$C$100,0)+1,0)))-INDIRECT(CONCATENATE("'2018-11 (Д)'!L",TEXT(MATCH($C41,'2018-11 (Д)'!$C$2:$C$100,0)+1,0))))/INDIRECT(CONCATENATE("'2018-11 (Д)'!L",TEXT(MATCH($C41,'2018-11 (Д)'!$C$2:$C$100,0)+1,0))))*100)</f>
        <v>-40.677039188157451</v>
      </c>
      <c r="CN41" s="9"/>
      <c r="CO41" s="9">
        <f ca="1">IF(OR(INDIRECT(CONCATENATE("'2018-03 (Д)'!M",TEXT(MATCH($C41,'2018-03 (Д)'!$C$2:$C$100,0)+1,0)))="Н/Д",INDIRECT(CONCATENATE("'2018-02 (Д)'!M",TEXT(MATCH($C41,'2018-02 (Д)'!$C$2:$C$100,0)+1,0)))="Н/Д",AND(INDIRECT(CONCATENATE("'2018-03 (Д)'!M",TEXT(MATCH($C41,'2018-03 (Д)'!$C$2:$C$100,0)+1,0)))="Н/Д",INDIRECT(CONCATENATE("'2018-02 (Д)'!M",TEXT(MATCH($C41,'2018-02 (Д)'!$C$2:$C$100,0)+1,0))))),"Н/Д",((INDIRECT(CONCATENATE("'2018-03 (Д)'!M",TEXT(MATCH($C41,'2018-03 (Д)'!$C$2:$C$100,0)+1,0)))-INDIRECT(CONCATENATE("'2018-02 (Д)'!M",TEXT(MATCH($C41,'2018-02 (Д)'!$C$2:$C$100,0)+1,0))))/INDIRECT(CONCATENATE("'2018-02 (Д)'!M",TEXT(MATCH($C41,'2018-02 (Д)'!$C$2:$C$100,0)+1,0))))*100)</f>
        <v>-34.342252140966316</v>
      </c>
      <c r="CP41" s="9">
        <f ca="1">IF(OR(INDIRECT(CONCATENATE("'2018-04 (Д)'!M",TEXT(MATCH($C41,'2018-04 (Д)'!$C$2:$C$100,0)+1,0)))="Н/Д",INDIRECT(CONCATENATE("'2018-03 (Д)'!M",TEXT(MATCH($C41,'2018-03 (Д)'!$C$2:$C$100,0)+1,0)))="Н/Д",AND(INDIRECT(CONCATENATE("'2018-04 (Д)'!M",TEXT(MATCH($C41,'2018-04 (Д)'!$C$2:$C$100,0)+1,0)))="Н/Д",INDIRECT(CONCATENATE("'2018-03 (Д)'!M",TEXT(MATCH($C41,'2018-03 (Д)'!$C$2:$C$100,0)+1,0))))),"Н/Д",((INDIRECT(CONCATENATE("'2018-04 (Д)'!M",TEXT(MATCH($C41,'2018-04 (Д)'!$C$2:$C$100,0)+1,0)))-INDIRECT(CONCATENATE("'2018-03 (Д)'!M",TEXT(MATCH($C41,'2018-03 (Д)'!$C$2:$C$100,0)+1,0))))/INDIRECT(CONCATENATE("'2018-03 (Д)'!M",TEXT(MATCH($C41,'2018-03 (Д)'!$C$2:$C$100,0)+1,0))))*100)</f>
        <v>17.699472734896325</v>
      </c>
      <c r="CQ41" s="9">
        <f ca="1">IF(OR(INDIRECT(CONCATENATE("'2018-05 (Д)'!M",TEXT(MATCH($C41,'2018-05 (Д)'!$C$2:$C$100,0)+1,0)))="Н/Д",INDIRECT(CONCATENATE("'2018-04 (Д)'!M",TEXT(MATCH($C41,'2018-04 (Д)'!$C$2:$C$100,0)+1,0)))="Н/Д",AND(INDIRECT(CONCATENATE("'2018-05 (Д)'!M",TEXT(MATCH($C41,'2018-05 (Д)'!$C$2:$C$100,0)+1,0)))="Н/Д",INDIRECT(CONCATENATE("'2018-04 (Д)'!M",TEXT(MATCH($C41,'2018-04 (Д)'!$C$2:$C$100,0)+1,0))))),"Н/Д",((INDIRECT(CONCATENATE("'2018-05 (Д)'!M",TEXT(MATCH($C41,'2018-05 (Д)'!$C$2:$C$100,0)+1,0)))-INDIRECT(CONCATENATE("'2018-04 (Д)'!M",TEXT(MATCH($C41,'2018-04 (Д)'!$C$2:$C$100,0)+1,0))))/INDIRECT(CONCATENATE("'2018-04 (Д)'!M",TEXT(MATCH($C41,'2018-04 (Д)'!$C$2:$C$100,0)+1,0))))*100)</f>
        <v>-13.19323036178632</v>
      </c>
      <c r="CR41" s="9">
        <f ca="1">IF(OR(INDIRECT(CONCATENATE("'2018-06 (Д)'!M",TEXT(MATCH($C41,'2018-06 (Д)'!$C$2:$C$100,0)+1,0)))="Н/Д",INDIRECT(CONCATENATE("'2018-05 (Д)'!M",TEXT(MATCH($C41,'2018-05 (Д)'!$C$2:$C$100,0)+1,0)))="Н/Д",AND(INDIRECT(CONCATENATE("'2018-06 (Д)'!M",TEXT(MATCH($C41,'2018-06 (Д)'!$C$2:$C$100,0)+1,0)))="Н/Д",INDIRECT(CONCATENATE("'2018-05 (Д)'!M",TEXT(MATCH($C41,'2018-05 (Д)'!$C$2:$C$100,0)+1,0))))),"Н/Д",((INDIRECT(CONCATENATE("'2018-06 (Д)'!M",TEXT(MATCH($C41,'2018-06 (Д)'!$C$2:$C$100,0)+1,0)))-INDIRECT(CONCATENATE("'2018-05 (Д)'!M",TEXT(MATCH($C41,'2018-05 (Д)'!$C$2:$C$100,0)+1,0))))/INDIRECT(CONCATENATE("'2018-05 (Д)'!M",TEXT(MATCH($C41,'2018-05 (Д)'!$C$2:$C$100,0)+1,0))))*100)</f>
        <v>13.234658336386135</v>
      </c>
      <c r="CS41" s="9">
        <f ca="1">IF(OR(INDIRECT(CONCATENATE("'2018-07 (Д)'!M",TEXT(MATCH($C41,'2018-07 (Д)'!$C$2:$C$100,0)+1,0)))="Н/Д",INDIRECT(CONCATENATE("'2018-06 (Д)'!M",TEXT(MATCH($C41,'2018-06 (Д)'!$C$2:$C$100,0)+1,0)))="Н/Д",AND(INDIRECT(CONCATENATE("'2018-07 (Д)'!M",TEXT(MATCH($C41,'2018-07 (Д)'!$C$2:$C$100,0)+1,0)))="Н/Д",INDIRECT(CONCATENATE("'2018-06 (Д)'!M",TEXT(MATCH($C41,'2018-06 (Д)'!$C$2:$C$100,0)+1,0))))),"Н/Д",((INDIRECT(CONCATENATE("'2018-07 (Д)'!M",TEXT(MATCH($C41,'2018-07 (Д)'!$C$2:$C$100,0)+1,0)))-INDIRECT(CONCATENATE("'2018-06 (Д)'!M",TEXT(MATCH($C41,'2018-06 (Д)'!$C$2:$C$100,0)+1,0))))/INDIRECT(CONCATENATE("'2018-06 (Д)'!M",TEXT(MATCH($C41,'2018-06 (Д)'!$C$2:$C$100,0)+1,0))))*100)</f>
        <v>-3.9851445041874793</v>
      </c>
      <c r="CT41" s="9">
        <f ca="1">IF(OR(INDIRECT(CONCATENATE("'2018-08 (Д)'!M",TEXT(MATCH($C41,'2018-08 (Д)'!$C$2:$C$100,0)+1,0)))="Н/Д",INDIRECT(CONCATENATE("'2018-07 (Д)'!M",TEXT(MATCH($C41,'2018-07 (Д)'!$C$2:$C$100,0)+1,0)))="Н/Д",AND(INDIRECT(CONCATENATE("'2018-08 (Д)'!M",TEXT(MATCH($C41,'2018-08 (Д)'!$C$2:$C$100,0)+1,0)))="Н/Д",INDIRECT(CONCATENATE("'2018-07 (Д)'!M",TEXT(MATCH($C41,'2018-07 (Д)'!$C$2:$C$100,0)+1,0))))),"Н/Д",((INDIRECT(CONCATENATE("'2018-08 (Д)'!M",TEXT(MATCH($C41,'2018-08 (Д)'!$C$2:$C$100,0)+1,0)))-INDIRECT(CONCATENATE("'2018-07 (Д)'!M",TEXT(MATCH($C41,'2018-07 (Д)'!$C$2:$C$100,0)+1,0))))/INDIRECT(CONCATENATE("'2018-07 (Д)'!M",TEXT(MATCH($C41,'2018-07 (Д)'!$C$2:$C$100,0)+1,0))))*100)</f>
        <v>16.891546869912329</v>
      </c>
      <c r="CU41" s="9">
        <f ca="1">IF(OR(INDIRECT(CONCATENATE("'2018-09 (Д)'!M",TEXT(MATCH($C41,'2018-09 (Д)'!$C$2:$C$100,0)+1,0)))="Н/Д",INDIRECT(CONCATENATE("'2018-08 (Д)'!M",TEXT(MATCH($C41,'2018-08 (Д)'!$C$2:$C$100,0)+1,0)))="Н/Д",AND(INDIRECT(CONCATENATE("'2018-09 (Д)'!M",TEXT(MATCH($C41,'2018-09 (Д)'!$C$2:$C$100,0)+1,0)))="Н/Д",INDIRECT(CONCATENATE("'2018-08 (Д)'!M",TEXT(MATCH($C41,'2018-08 (Д)'!$C$2:$C$100,0)+1,0))))),"Н/Д",((INDIRECT(CONCATENATE("'2018-09 (Д)'!M",TEXT(MATCH($C41,'2018-09 (Д)'!$C$2:$C$100,0)+1,0)))-INDIRECT(CONCATENATE("'2018-08 (Д)'!M",TEXT(MATCH($C41,'2018-08 (Д)'!$C$2:$C$100,0)+1,0))))/INDIRECT(CONCATENATE("'2018-08 (Д)'!M",TEXT(MATCH($C41,'2018-08 (Д)'!$C$2:$C$100,0)+1,0))))*100)</f>
        <v>26.747144734127502</v>
      </c>
      <c r="CV41" s="9">
        <f ca="1">IF(OR(INDIRECT(CONCATENATE("'2018-10 (Д)'!M",TEXT(MATCH($C41,'2018-10 (Д)'!$C$2:$C$100,0)+1,0)))="Н/Д",INDIRECT(CONCATENATE("'2018-09 (Д)'!M",TEXT(MATCH($C41,'2018-09 (Д)'!$C$2:$C$100,0)+1,0)))="Н/Д",AND(INDIRECT(CONCATENATE("'2018-10 (Д)'!M",TEXT(MATCH($C41,'2018-10 (Д)'!$C$2:$C$100,0)+1,0)))="Н/Д",INDIRECT(CONCATENATE("'2018-09 (Д)'!M",TEXT(MATCH($C41,'2018-09 (Д)'!$C$2:$C$100,0)+1,0))))),"Н/Д",((INDIRECT(CONCATENATE("'2018-10 (Д)'!M",TEXT(MATCH($C41,'2018-10 (Д)'!$C$2:$C$100,0)+1,0)))-INDIRECT(CONCATENATE("'2018-09 (Д)'!M",TEXT(MATCH($C41,'2018-09 (Д)'!$C$2:$C$100,0)+1,0))))/INDIRECT(CONCATENATE("'2018-09 (Д)'!M",TEXT(MATCH($C41,'2018-09 (Д)'!$C$2:$C$100,0)+1,0))))*100)</f>
        <v>-29.205236903884025</v>
      </c>
      <c r="CW41" s="9">
        <f ca="1">IF(OR(INDIRECT(CONCATENATE("'2018-11 (Д)'!M",TEXT(MATCH($C41,'2018-11 (Д)'!$C$2:$C$100,0)+1,0)))="Н/Д",INDIRECT(CONCATENATE("'2018-10 (Д)'!M",TEXT(MATCH($C41,'2018-10 (Д)'!$C$2:$C$100,0)+1,0)))="Н/Д",AND(INDIRECT(CONCATENATE("'2018-11 (Д)'!M",TEXT(MATCH($C41,'2018-11 (Д)'!$C$2:$C$100,0)+1,0)))="Н/Д",INDIRECT(CONCATENATE("'2018-10 (Д)'!M",TEXT(MATCH($C41,'2018-10 (Д)'!$C$2:$C$100,0)+1,0))))),"Н/Д",((INDIRECT(CONCATENATE("'2018-11 (Д)'!M",TEXT(MATCH($C41,'2018-11 (Д)'!$C$2:$C$100,0)+1,0)))-INDIRECT(CONCATENATE("'2018-10 (Д)'!M",TEXT(MATCH($C41,'2018-10 (Д)'!$C$2:$C$100,0)+1,0))))/INDIRECT(CONCATENATE("'2018-10 (Д)'!M",TEXT(MATCH($C41,'2018-10 (Д)'!$C$2:$C$100,0)+1,0))))*100)</f>
        <v>-3.3956942430985482</v>
      </c>
      <c r="CX41" s="9">
        <f ca="1">IF(OR(INDIRECT(CONCATENATE("'2018-12 (Д)'!M",TEXT(MATCH($C41,'2018-12 (Д)'!$C$2:$C$100,0)+1,0)))="Н/Д",INDIRECT(CONCATENATE("'2018-11 (Д)'!M",TEXT(MATCH($C41,'2018-11 (Д)'!$C$2:$C$100,0)+1,0)))="Н/Д",AND(INDIRECT(CONCATENATE("'2018-12 (Д)'!M",TEXT(MATCH($C41,'2018-12 (Д)'!$C$2:$C$100,0)+1,0)))="Н/Д",INDIRECT(CONCATENATE("'2018-11 (Д)'!M",TEXT(MATCH($C41,'2018-11 (Д)'!$C$2:$C$100,0)+1,0))))),"Н/Д",((INDIRECT(CONCATENATE("'2018-12 (Д)'!M",TEXT(MATCH($C41,'2018-12 (Д)'!$C$2:$C$100,0)+1,0)))-INDIRECT(CONCATENATE("'2018-11 (Д)'!M",TEXT(MATCH($C41,'2018-11 (Д)'!$C$2:$C$100,0)+1,0))))/INDIRECT(CONCATENATE("'2018-11 (Д)'!M",TEXT(MATCH($C41,'2018-11 (Д)'!$C$2:$C$100,0)+1,0))))*100)</f>
        <v>-4.891132382499384</v>
      </c>
      <c r="CY41" s="9"/>
      <c r="CZ41" s="9">
        <f ca="1">IF(OR(INDIRECT(CONCATENATE("'2018-03 (Д)'!N",TEXT(MATCH($C41,'2018-03 (Д)'!$C$2:$C$100,0)+1,0)))="Н/Д",INDIRECT(CONCATENATE("'2018-02 (Д)'!N",TEXT(MATCH($C41,'2018-02 (Д)'!$C$2:$C$100,0)+1,0)))="Н/Д",AND(INDIRECT(CONCATENATE("'2018-03 (Д)'!N",TEXT(MATCH($C41,'2018-03 (Д)'!$C$2:$C$100,0)+1,0)))="Н/Д",INDIRECT(CONCATENATE("'2018-02 (Д)'!N",TEXT(MATCH($C41,'2018-02 (Д)'!$C$2:$C$100,0)+1,0))))),"Н/Д",((INDIRECT(CONCATENATE("'2018-03 (Д)'!N",TEXT(MATCH($C41,'2018-03 (Д)'!$C$2:$C$100,0)+1,0)))-INDIRECT(CONCATENATE("'2018-02 (Д)'!N",TEXT(MATCH($C41,'2018-02 (Д)'!$C$2:$C$100,0)+1,0))))/INDIRECT(CONCATENATE("'2018-02 (Д)'!N",TEXT(MATCH($C41,'2018-02 (Д)'!$C$2:$C$100,0)+1,0))))*100)</f>
        <v>97.490134634368815</v>
      </c>
      <c r="DA41" s="9">
        <f ca="1">IF(OR(INDIRECT(CONCATENATE("'2018-04 (Д)'!N",TEXT(MATCH($C41,'2018-04 (Д)'!$C$2:$C$100,0)+1,0)))="Н/Д",INDIRECT(CONCATENATE("'2018-03 (Д)'!N",TEXT(MATCH($C41,'2018-03 (Д)'!$C$2:$C$100,0)+1,0)))="Н/Д",AND(INDIRECT(CONCATENATE("'2018-04 (Д)'!N",TEXT(MATCH($C41,'2018-04 (Д)'!$C$2:$C$100,0)+1,0)))="Н/Д",INDIRECT(CONCATENATE("'2018-03 (Д)'!N",TEXT(MATCH($C41,'2018-03 (Д)'!$C$2:$C$100,0)+1,0))))),"Н/Д",((INDIRECT(CONCATENATE("'2018-04 (Д)'!N",TEXT(MATCH($C41,'2018-04 (Д)'!$C$2:$C$100,0)+1,0)))-INDIRECT(CONCATENATE("'2018-03 (Д)'!N",TEXT(MATCH($C41,'2018-03 (Д)'!$C$2:$C$100,0)+1,0))))/INDIRECT(CONCATENATE("'2018-03 (Д)'!N",TEXT(MATCH($C41,'2018-03 (Д)'!$C$2:$C$100,0)+1,0))))*100)</f>
        <v>70.372401496281356</v>
      </c>
      <c r="DB41" s="9">
        <f ca="1">IF(OR(INDIRECT(CONCATENATE("'2018-05 (Д)'!N",TEXT(MATCH($C41,'2018-05 (Д)'!$C$2:$C$100,0)+1,0)))="Н/Д",INDIRECT(CONCATENATE("'2018-04 (Д)'!N",TEXT(MATCH($C41,'2018-04 (Д)'!$C$2:$C$100,0)+1,0)))="Н/Д",AND(INDIRECT(CONCATENATE("'2018-05 (Д)'!N",TEXT(MATCH($C41,'2018-05 (Д)'!$C$2:$C$100,0)+1,0)))="Н/Д",INDIRECT(CONCATENATE("'2018-04 (Д)'!N",TEXT(MATCH($C41,'2018-04 (Д)'!$C$2:$C$100,0)+1,0))))),"Н/Д",((INDIRECT(CONCATENATE("'2018-05 (Д)'!N",TEXT(MATCH($C41,'2018-05 (Д)'!$C$2:$C$100,0)+1,0)))-INDIRECT(CONCATENATE("'2018-04 (Д)'!N",TEXT(MATCH($C41,'2018-04 (Д)'!$C$2:$C$100,0)+1,0))))/INDIRECT(CONCATENATE("'2018-04 (Д)'!N",TEXT(MATCH($C41,'2018-04 (Д)'!$C$2:$C$100,0)+1,0))))*100)</f>
        <v>32.473243611154672</v>
      </c>
      <c r="DC41" s="9">
        <f ca="1">IF(OR(INDIRECT(CONCATENATE("'2018-06 (Д)'!N",TEXT(MATCH($C41,'2018-06 (Д)'!$C$2:$C$100,0)+1,0)))="Н/Д",INDIRECT(CONCATENATE("'2018-05 (Д)'!N",TEXT(MATCH($C41,'2018-05 (Д)'!$C$2:$C$100,0)+1,0)))="Н/Д",AND(INDIRECT(CONCATENATE("'2018-06 (Д)'!N",TEXT(MATCH($C41,'2018-06 (Д)'!$C$2:$C$100,0)+1,0)))="Н/Д",INDIRECT(CONCATENATE("'2018-05 (Д)'!N",TEXT(MATCH($C41,'2018-05 (Д)'!$C$2:$C$100,0)+1,0))))),"Н/Д",((INDIRECT(CONCATENATE("'2018-06 (Д)'!N",TEXT(MATCH($C41,'2018-06 (Д)'!$C$2:$C$100,0)+1,0)))-INDIRECT(CONCATENATE("'2018-05 (Д)'!N",TEXT(MATCH($C41,'2018-05 (Д)'!$C$2:$C$100,0)+1,0))))/INDIRECT(CONCATENATE("'2018-05 (Д)'!N",TEXT(MATCH($C41,'2018-05 (Д)'!$C$2:$C$100,0)+1,0))))*100)</f>
        <v>31.907151375020337</v>
      </c>
      <c r="DD41" s="9">
        <f ca="1">IF(OR(INDIRECT(CONCATENATE("'2018-07 (Д)'!N",TEXT(MATCH($C41,'2018-07 (Д)'!$C$2:$C$100,0)+1,0)))="Н/Д",INDIRECT(CONCATENATE("'2018-06 (Д)'!N",TEXT(MATCH($C41,'2018-06 (Д)'!$C$2:$C$100,0)+1,0)))="Н/Д",AND(INDIRECT(CONCATENATE("'2018-07 (Д)'!N",TEXT(MATCH($C41,'2018-07 (Д)'!$C$2:$C$100,0)+1,0)))="Н/Д",INDIRECT(CONCATENATE("'2018-06 (Д)'!N",TEXT(MATCH($C41,'2018-06 (Д)'!$C$2:$C$100,0)+1,0))))),"Н/Д",((INDIRECT(CONCATENATE("'2018-07 (Д)'!N",TEXT(MATCH($C41,'2018-07 (Д)'!$C$2:$C$100,0)+1,0)))-INDIRECT(CONCATENATE("'2018-06 (Д)'!N",TEXT(MATCH($C41,'2018-06 (Д)'!$C$2:$C$100,0)+1,0))))/INDIRECT(CONCATENATE("'2018-06 (Д)'!N",TEXT(MATCH($C41,'2018-06 (Д)'!$C$2:$C$100,0)+1,0))))*100)</f>
        <v>20.052862498912532</v>
      </c>
      <c r="DE41" s="9">
        <f ca="1">IF(OR(INDIRECT(CONCATENATE("'2018-08 (Д)'!N",TEXT(MATCH($C41,'2018-08 (Д)'!$C$2:$C$100,0)+1,0)))="Н/Д",INDIRECT(CONCATENATE("'2018-07 (Д)'!N",TEXT(MATCH($C41,'2018-07 (Д)'!$C$2:$C$100,0)+1,0)))="Н/Д",AND(INDIRECT(CONCATENATE("'2018-08 (Д)'!N",TEXT(MATCH($C41,'2018-08 (Д)'!$C$2:$C$100,0)+1,0)))="Н/Д",INDIRECT(CONCATENATE("'2018-07 (Д)'!N",TEXT(MATCH($C41,'2018-07 (Д)'!$C$2:$C$100,0)+1,0))))),"Н/Д",((INDIRECT(CONCATENATE("'2018-08 (Д)'!N",TEXT(MATCH($C41,'2018-08 (Д)'!$C$2:$C$100,0)+1,0)))-INDIRECT(CONCATENATE("'2018-07 (Д)'!N",TEXT(MATCH($C41,'2018-07 (Д)'!$C$2:$C$100,0)+1,0))))/INDIRECT(CONCATENATE("'2018-07 (Д)'!N",TEXT(MATCH($C41,'2018-07 (Д)'!$C$2:$C$100,0)+1,0))))*100)</f>
        <v>17.417596793677177</v>
      </c>
      <c r="DF41" s="9">
        <f ca="1">IF(OR(INDIRECT(CONCATENATE("'2018-09 (Д)'!N",TEXT(MATCH($C41,'2018-09 (Д)'!$C$2:$C$100,0)+1,0)))="Н/Д",INDIRECT(CONCATENATE("'2018-08 (Д)'!N",TEXT(MATCH($C41,'2018-08 (Д)'!$C$2:$C$100,0)+1,0)))="Н/Д",AND(INDIRECT(CONCATENATE("'2018-09 (Д)'!N",TEXT(MATCH($C41,'2018-09 (Д)'!$C$2:$C$100,0)+1,0)))="Н/Д",INDIRECT(CONCATENATE("'2018-08 (Д)'!N",TEXT(MATCH($C41,'2018-08 (Д)'!$C$2:$C$100,0)+1,0))))),"Н/Д",((INDIRECT(CONCATENATE("'2018-09 (Д)'!N",TEXT(MATCH($C41,'2018-09 (Д)'!$C$2:$C$100,0)+1,0)))-INDIRECT(CONCATENATE("'2018-08 (Д)'!N",TEXT(MATCH($C41,'2018-08 (Д)'!$C$2:$C$100,0)+1,0))))/INDIRECT(CONCATENATE("'2018-08 (Д)'!N",TEXT(MATCH($C41,'2018-08 (Д)'!$C$2:$C$100,0)+1,0))))*100)</f>
        <v>15.414610179440528</v>
      </c>
      <c r="DG41" s="9">
        <f ca="1">IF(OR(INDIRECT(CONCATENATE("'2018-10 (Д)'!N",TEXT(MATCH($C41,'2018-10 (Д)'!$C$2:$C$100,0)+1,0)))="Н/Д",INDIRECT(CONCATENATE("'2018-09 (Д)'!N",TEXT(MATCH($C41,'2018-09 (Д)'!$C$2:$C$100,0)+1,0)))="Н/Д",AND(INDIRECT(CONCATENATE("'2018-10 (Д)'!N",TEXT(MATCH($C41,'2018-10 (Д)'!$C$2:$C$100,0)+1,0)))="Н/Д",INDIRECT(CONCATENATE("'2018-09 (Д)'!N",TEXT(MATCH($C41,'2018-09 (Д)'!$C$2:$C$100,0)+1,0))))),"Н/Д",((INDIRECT(CONCATENATE("'2018-10 (Д)'!N",TEXT(MATCH($C41,'2018-10 (Д)'!$C$2:$C$100,0)+1,0)))-INDIRECT(CONCATENATE("'2018-09 (Д)'!N",TEXT(MATCH($C41,'2018-09 (Д)'!$C$2:$C$100,0)+1,0))))/INDIRECT(CONCATENATE("'2018-09 (Д)'!N",TEXT(MATCH($C41,'2018-09 (Д)'!$C$2:$C$100,0)+1,0))))*100)</f>
        <v>10.272551258548422</v>
      </c>
      <c r="DH41" s="9">
        <f ca="1">IF(OR(INDIRECT(CONCATENATE("'2018-11 (Д)'!N",TEXT(MATCH($C41,'2018-11 (Д)'!$C$2:$C$100,0)+1,0)))="Н/Д",INDIRECT(CONCATENATE("'2018-10 (Д)'!N",TEXT(MATCH($C41,'2018-10 (Д)'!$C$2:$C$100,0)+1,0)))="Н/Д",AND(INDIRECT(CONCATENATE("'2018-11 (Д)'!N",TEXT(MATCH($C41,'2018-11 (Д)'!$C$2:$C$100,0)+1,0)))="Н/Д",INDIRECT(CONCATENATE("'2018-10 (Д)'!N",TEXT(MATCH($C41,'2018-10 (Д)'!$C$2:$C$100,0)+1,0))))),"Н/Д",((INDIRECT(CONCATENATE("'2018-11 (Д)'!N",TEXT(MATCH($C41,'2018-11 (Д)'!$C$2:$C$100,0)+1,0)))-INDIRECT(CONCATENATE("'2018-10 (Д)'!N",TEXT(MATCH($C41,'2018-10 (Д)'!$C$2:$C$100,0)+1,0))))/INDIRECT(CONCATENATE("'2018-10 (Д)'!N",TEXT(MATCH($C41,'2018-10 (Д)'!$C$2:$C$100,0)+1,0))))*100)</f>
        <v>9.7619908975759788</v>
      </c>
      <c r="DI41" s="9">
        <f ca="1">IF(OR(INDIRECT(CONCATENATE("'2018-12 (Д)'!N",TEXT(MATCH($C41,'2018-12 (Д)'!$C$2:$C$100,0)+1,0)))="Н/Д",INDIRECT(CONCATENATE("'2018-11 (Д)'!N",TEXT(MATCH($C41,'2018-11 (Д)'!$C$2:$C$100,0)+1,0)))="Н/Д",AND(INDIRECT(CONCATENATE("'2018-12 (Д)'!N",TEXT(MATCH($C41,'2018-12 (Д)'!$C$2:$C$100,0)+1,0)))="Н/Д",INDIRECT(CONCATENATE("'2018-11 (Д)'!N",TEXT(MATCH($C41,'2018-11 (Д)'!$C$2:$C$100,0)+1,0))))),"Н/Д",((INDIRECT(CONCATENATE("'2018-12 (Д)'!N",TEXT(MATCH($C41,'2018-12 (Д)'!$C$2:$C$100,0)+1,0)))-INDIRECT(CONCATENATE("'2018-11 (Д)'!N",TEXT(MATCH($C41,'2018-11 (Д)'!$C$2:$C$100,0)+1,0))))/INDIRECT(CONCATENATE("'2018-11 (Д)'!N",TEXT(MATCH($C41,'2018-11 (Д)'!$C$2:$C$100,0)+1,0))))*100)</f>
        <v>11.46323834387049</v>
      </c>
      <c r="DJ41" s="9"/>
      <c r="DK41" s="9" t="str">
        <f ca="1">IF(OR(INDIRECT(CONCATENATE("'2018-03 (Д)'!O",TEXT(MATCH($C41,'2018-03 (Д)'!$C$2:$C$100,0)+1,0)))="Н/Д",INDIRECT(CONCATENATE("'2018-02 (Д)'!O",TEXT(MATCH($C41,'2018-02 (Д)'!$C$2:$C$100,0)+1,0)))="Н/Д",AND(INDIRECT(CONCATENATE("'2018-03 (Д)'!O",TEXT(MATCH($C41,'2018-03 (Д)'!$C$2:$C$100,0)+1,0)))="Н/Д",INDIRECT(CONCATENATE("'2018-02 (Д)'!O",TEXT(MATCH($C41,'2018-02 (Д)'!$C$2:$C$100,0)+1,0))))),"Н/Д",((INDIRECT(CONCATENATE("'2018-03 (Д)'!O",TEXT(MATCH($C41,'2018-03 (Д)'!$C$2:$C$100,0)+1,0)))-INDIRECT(CONCATENATE("'2018-02 (Д)'!O",TEXT(MATCH($C41,'2018-02 (Д)'!$C$2:$C$100,0)+1,0))))/INDIRECT(CONCATENATE("'2018-02 (Д)'!O",TEXT(MATCH($C41,'2018-02 (Д)'!$C$2:$C$100,0)+1,0))))*100)</f>
        <v>Н/Д</v>
      </c>
      <c r="DL41" s="9" t="str">
        <f ca="1">IF(OR(INDIRECT(CONCATENATE("'2018-04 (Д)'!O",TEXT(MATCH($C41,'2018-04 (Д)'!$C$2:$C$100,0)+1,0)))="Н/Д",INDIRECT(CONCATENATE("'2018-03 (Д)'!O",TEXT(MATCH($C41,'2018-03 (Д)'!$C$2:$C$100,0)+1,0)))="Н/Д",AND(INDIRECT(CONCATENATE("'2018-04 (Д)'!O",TEXT(MATCH($C41,'2018-04 (Д)'!$C$2:$C$100,0)+1,0)))="Н/Д",INDIRECT(CONCATENATE("'2018-03 (Д)'!O",TEXT(MATCH($C41,'2018-03 (Д)'!$C$2:$C$100,0)+1,0))))),"Н/Д",((INDIRECT(CONCATENATE("'2018-04 (Д)'!O",TEXT(MATCH($C41,'2018-04 (Д)'!$C$2:$C$100,0)+1,0)))-INDIRECT(CONCATENATE("'2018-03 (Д)'!O",TEXT(MATCH($C41,'2018-03 (Д)'!$C$2:$C$100,0)+1,0))))/INDIRECT(CONCATENATE("'2018-03 (Д)'!O",TEXT(MATCH($C41,'2018-03 (Д)'!$C$2:$C$100,0)+1,0))))*100)</f>
        <v>Н/Д</v>
      </c>
      <c r="DM41" s="9" t="str">
        <f ca="1">IF(OR(INDIRECT(CONCATENATE("'2018-05 (Д)'!O",TEXT(MATCH($C41,'2018-05 (Д)'!$C$2:$C$100,0)+1,0)))="Н/Д",INDIRECT(CONCATENATE("'2018-04 (Д)'!O",TEXT(MATCH($C41,'2018-04 (Д)'!$C$2:$C$100,0)+1,0)))="Н/Д",AND(INDIRECT(CONCATENATE("'2018-05 (Д)'!O",TEXT(MATCH($C41,'2018-05 (Д)'!$C$2:$C$100,0)+1,0)))="Н/Д",INDIRECT(CONCATENATE("'2018-04 (Д)'!O",TEXT(MATCH($C41,'2018-04 (Д)'!$C$2:$C$100,0)+1,0))))),"Н/Д",((INDIRECT(CONCATENATE("'2018-05 (Д)'!O",TEXT(MATCH($C41,'2018-05 (Д)'!$C$2:$C$100,0)+1,0)))-INDIRECT(CONCATENATE("'2018-04 (Д)'!O",TEXT(MATCH($C41,'2018-04 (Д)'!$C$2:$C$100,0)+1,0))))/INDIRECT(CONCATENATE("'2018-04 (Д)'!O",TEXT(MATCH($C41,'2018-04 (Д)'!$C$2:$C$100,0)+1,0))))*100)</f>
        <v>Н/Д</v>
      </c>
      <c r="DN41" s="9" t="str">
        <f ca="1">IF(OR(INDIRECT(CONCATENATE("'2018-06 (Д)'!O",TEXT(MATCH($C41,'2018-06 (Д)'!$C$2:$C$100,0)+1,0)))="Н/Д",INDIRECT(CONCATENATE("'2018-05 (Д)'!O",TEXT(MATCH($C41,'2018-05 (Д)'!$C$2:$C$100,0)+1,0)))="Н/Д",AND(INDIRECT(CONCATENATE("'2018-06 (Д)'!O",TEXT(MATCH($C41,'2018-06 (Д)'!$C$2:$C$100,0)+1,0)))="Н/Д",INDIRECT(CONCATENATE("'2018-05 (Д)'!O",TEXT(MATCH($C41,'2018-05 (Д)'!$C$2:$C$100,0)+1,0))))),"Н/Д",((INDIRECT(CONCATENATE("'2018-06 (Д)'!O",TEXT(MATCH($C41,'2018-06 (Д)'!$C$2:$C$100,0)+1,0)))-INDIRECT(CONCATENATE("'2018-05 (Д)'!O",TEXT(MATCH($C41,'2018-05 (Д)'!$C$2:$C$100,0)+1,0))))/INDIRECT(CONCATENATE("'2018-05 (Д)'!O",TEXT(MATCH($C41,'2018-05 (Д)'!$C$2:$C$100,0)+1,0))))*100)</f>
        <v>Н/Д</v>
      </c>
      <c r="DO41" s="9" t="e">
        <f ca="1">IF(OR(INDIRECT(CONCATENATE("'2018-07 (Д)'!O",TEXT(MATCH($C41,'2018-07 (Д)'!$C$2:$C$100,0)+1,0)))="Н/Д",INDIRECT(CONCATENATE("'2018-06 (Д)'!O",TEXT(MATCH($C41,'2018-06 (Д)'!$C$2:$C$100,0)+1,0)))="Н/Д",AND(INDIRECT(CONCATENATE("'2018-07 (Д)'!O",TEXT(MATCH($C41,'2018-07 (Д)'!$C$2:$C$100,0)+1,0)))="Н/Д",INDIRECT(CONCATENATE("'2018-06 (Д)'!O",TEXT(MATCH($C41,'2018-06 (Д)'!$C$2:$C$100,0)+1,0))))),"Н/Д",((INDIRECT(CONCATENATE("'2018-07 (Д)'!O",TEXT(MATCH($C41,'2018-07 (Д)'!$C$2:$C$100,0)+1,0)))-INDIRECT(CONCATENATE("'2018-06 (Д)'!O",TEXT(MATCH($C41,'2018-06 (Д)'!$C$2:$C$100,0)+1,0))))/INDIRECT(CONCATENATE("'2018-06 (Д)'!O",TEXT(MATCH($C41,'2018-06 (Д)'!$C$2:$C$100,0)+1,0))))*100)</f>
        <v>#DIV/0!</v>
      </c>
      <c r="DP41" s="9" t="e">
        <f ca="1">IF(OR(INDIRECT(CONCATENATE("'2018-08 (Д)'!O",TEXT(MATCH($C41,'2018-08 (Д)'!$C$2:$C$100,0)+1,0)))="Н/Д",INDIRECT(CONCATENATE("'2018-07 (Д)'!O",TEXT(MATCH($C41,'2018-07 (Д)'!$C$2:$C$100,0)+1,0)))="Н/Д",AND(INDIRECT(CONCATENATE("'2018-08 (Д)'!O",TEXT(MATCH($C41,'2018-08 (Д)'!$C$2:$C$100,0)+1,0)))="Н/Д",INDIRECT(CONCATENATE("'2018-07 (Д)'!O",TEXT(MATCH($C41,'2018-07 (Д)'!$C$2:$C$100,0)+1,0))))),"Н/Д",((INDIRECT(CONCATENATE("'2018-08 (Д)'!O",TEXT(MATCH($C41,'2018-08 (Д)'!$C$2:$C$100,0)+1,0)))-INDIRECT(CONCATENATE("'2018-07 (Д)'!O",TEXT(MATCH($C41,'2018-07 (Д)'!$C$2:$C$100,0)+1,0))))/INDIRECT(CONCATENATE("'2018-07 (Д)'!O",TEXT(MATCH($C41,'2018-07 (Д)'!$C$2:$C$100,0)+1,0))))*100)</f>
        <v>#DIV/0!</v>
      </c>
      <c r="DQ41" s="9">
        <f ca="1">IF(OR(INDIRECT(CONCATENATE("'2018-09 (Д)'!O",TEXT(MATCH($C41,'2018-09 (Д)'!$C$2:$C$100,0)+1,0)))="Н/Д",INDIRECT(CONCATENATE("'2018-08 (Д)'!O",TEXT(MATCH($C41,'2018-08 (Д)'!$C$2:$C$100,0)+1,0)))="Н/Д",AND(INDIRECT(CONCATENATE("'2018-09 (Д)'!O",TEXT(MATCH($C41,'2018-09 (Д)'!$C$2:$C$100,0)+1,0)))="Н/Д",INDIRECT(CONCATENATE("'2018-08 (Д)'!O",TEXT(MATCH($C41,'2018-08 (Д)'!$C$2:$C$100,0)+1,0))))),"Н/Д",((INDIRECT(CONCATENATE("'2018-09 (Д)'!O",TEXT(MATCH($C41,'2018-09 (Д)'!$C$2:$C$100,0)+1,0)))-INDIRECT(CONCATENATE("'2018-08 (Д)'!O",TEXT(MATCH($C41,'2018-08 (Д)'!$C$2:$C$100,0)+1,0))))/INDIRECT(CONCATENATE("'2018-08 (Д)'!O",TEXT(MATCH($C41,'2018-08 (Д)'!$C$2:$C$100,0)+1,0))))*100)</f>
        <v>939.50617283950317</v>
      </c>
      <c r="DR41" s="9">
        <f ca="1">IF(OR(INDIRECT(CONCATENATE("'2018-10 (Д)'!O",TEXT(MATCH($C41,'2018-10 (Д)'!$C$2:$C$100,0)+1,0)))="Н/Д",INDIRECT(CONCATENATE("'2018-09 (Д)'!O",TEXT(MATCH($C41,'2018-09 (Д)'!$C$2:$C$100,0)+1,0)))="Н/Д",AND(INDIRECT(CONCATENATE("'2018-10 (Д)'!O",TEXT(MATCH($C41,'2018-10 (Д)'!$C$2:$C$100,0)+1,0)))="Н/Д",INDIRECT(CONCATENATE("'2018-09 (Д)'!O",TEXT(MATCH($C41,'2018-09 (Д)'!$C$2:$C$100,0)+1,0))))),"Н/Д",((INDIRECT(CONCATENATE("'2018-10 (Д)'!O",TEXT(MATCH($C41,'2018-10 (Д)'!$C$2:$C$100,0)+1,0)))-INDIRECT(CONCATENATE("'2018-09 (Д)'!O",TEXT(MATCH($C41,'2018-09 (Д)'!$C$2:$C$100,0)+1,0))))/INDIRECT(CONCATENATE("'2018-09 (Д)'!O",TEXT(MATCH($C41,'2018-09 (Д)'!$C$2:$C$100,0)+1,0))))*100)</f>
        <v>-100</v>
      </c>
      <c r="DS41" s="9" t="e">
        <f ca="1">IF(OR(INDIRECT(CONCATENATE("'2018-11 (Д)'!O",TEXT(MATCH($C41,'2018-11 (Д)'!$C$2:$C$100,0)+1,0)))="Н/Д",INDIRECT(CONCATENATE("'2018-10 (Д)'!O",TEXT(MATCH($C41,'2018-10 (Д)'!$C$2:$C$100,0)+1,0)))="Н/Д",AND(INDIRECT(CONCATENATE("'2018-11 (Д)'!O",TEXT(MATCH($C41,'2018-11 (Д)'!$C$2:$C$100,0)+1,0)))="Н/Д",INDIRECT(CONCATENATE("'2018-10 (Д)'!O",TEXT(MATCH($C41,'2018-10 (Д)'!$C$2:$C$100,0)+1,0))))),"Н/Д",((INDIRECT(CONCATENATE("'2018-11 (Д)'!O",TEXT(MATCH($C41,'2018-11 (Д)'!$C$2:$C$100,0)+1,0)))-INDIRECT(CONCATENATE("'2018-10 (Д)'!O",TEXT(MATCH($C41,'2018-10 (Д)'!$C$2:$C$100,0)+1,0))))/INDIRECT(CONCATENATE("'2018-10 (Д)'!O",TEXT(MATCH($C41,'2018-10 (Д)'!$C$2:$C$100,0)+1,0))))*100)</f>
        <v>#DIV/0!</v>
      </c>
      <c r="DT41" s="9">
        <f ca="1">IF(OR(INDIRECT(CONCATENATE("'2018-12 (Д)'!O",TEXT(MATCH($C41,'2018-12 (Д)'!$C$2:$C$100,0)+1,0)))="Н/Д",INDIRECT(CONCATENATE("'2018-11 (Д)'!O",TEXT(MATCH($C41,'2018-11 (Д)'!$C$2:$C$100,0)+1,0)))="Н/Д",AND(INDIRECT(CONCATENATE("'2018-12 (Д)'!O",TEXT(MATCH($C41,'2018-12 (Д)'!$C$2:$C$100,0)+1,0)))="Н/Д",INDIRECT(CONCATENATE("'2018-11 (Д)'!O",TEXT(MATCH($C41,'2018-11 (Д)'!$C$2:$C$100,0)+1,0))))),"Н/Д",((INDIRECT(CONCATENATE("'2018-12 (Д)'!O",TEXT(MATCH($C41,'2018-12 (Д)'!$C$2:$C$100,0)+1,0)))-INDIRECT(CONCATENATE("'2018-11 (Д)'!O",TEXT(MATCH($C41,'2018-11 (Д)'!$C$2:$C$100,0)+1,0))))/INDIRECT(CONCATENATE("'2018-11 (Д)'!O",TEXT(MATCH($C41,'2018-11 (Д)'!$C$2:$C$100,0)+1,0))))*100)</f>
        <v>-200</v>
      </c>
      <c r="DU41" s="9"/>
      <c r="DV41" s="9">
        <f ca="1">IF(OR(INDIRECT(CONCATENATE("'2018-03 (Д)'!P",TEXT(MATCH($C41,'2018-03 (Д)'!$C$2:$C$100,0)+1,0)))="Н/Д",INDIRECT(CONCATENATE("'2018-02 (Д)'!P",TEXT(MATCH($C41,'2018-02 (Д)'!$C$2:$C$100,0)+1,0)))="Н/Д",AND(INDIRECT(CONCATENATE("'2018-03 (Д)'!P",TEXT(MATCH($C41,'2018-03 (Д)'!$C$2:$C$100,0)+1,0)))="Н/Д",INDIRECT(CONCATENATE("'2018-02 (Д)'!P",TEXT(MATCH($C41,'2018-02 (Д)'!$C$2:$C$100,0)+1,0))))),"Н/Д",((INDIRECT(CONCATENATE("'2018-03 (Д)'!P",TEXT(MATCH($C41,'2018-03 (Д)'!$C$2:$C$100,0)+1,0)))-INDIRECT(CONCATENATE("'2018-02 (Д)'!P",TEXT(MATCH($C41,'2018-02 (Д)'!$C$2:$C$100,0)+1,0))))/INDIRECT(CONCATENATE("'2018-02 (Д)'!P",TEXT(MATCH($C41,'2018-02 (Д)'!$C$2:$C$100,0)+1,0))))*100)</f>
        <v>-59.067422476722463</v>
      </c>
      <c r="DW41" s="9">
        <f ca="1">IF(OR(INDIRECT(CONCATENATE("'2018-04 (Д)'!P",TEXT(MATCH($C41,'2018-04 (Д)'!$C$2:$C$100,0)+1,0)))="Н/Д",INDIRECT(CONCATENATE("'2018-03 (Д)'!P",TEXT(MATCH($C41,'2018-03 (Д)'!$C$2:$C$100,0)+1,0)))="Н/Д",AND(INDIRECT(CONCATENATE("'2018-04 (Д)'!P",TEXT(MATCH($C41,'2018-04 (Д)'!$C$2:$C$100,0)+1,0)))="Н/Д",INDIRECT(CONCATENATE("'2018-03 (Д)'!P",TEXT(MATCH($C41,'2018-03 (Д)'!$C$2:$C$100,0)+1,0))))),"Н/Д",((INDIRECT(CONCATENATE("'2018-04 (Д)'!P",TEXT(MATCH($C41,'2018-04 (Д)'!$C$2:$C$100,0)+1,0)))-INDIRECT(CONCATENATE("'2018-03 (Д)'!P",TEXT(MATCH($C41,'2018-03 (Д)'!$C$2:$C$100,0)+1,0))))/INDIRECT(CONCATENATE("'2018-03 (Д)'!P",TEXT(MATCH($C41,'2018-03 (Д)'!$C$2:$C$100,0)+1,0))))*100)</f>
        <v>71.695278211518485</v>
      </c>
      <c r="DX41" s="9">
        <f ca="1">IF(OR(INDIRECT(CONCATENATE("'2018-05 (Д)'!P",TEXT(MATCH($C41,'2018-05 (Д)'!$C$2:$C$100,0)+1,0)))="Н/Д",INDIRECT(CONCATENATE("'2018-04 (Д)'!P",TEXT(MATCH($C41,'2018-04 (Д)'!$C$2:$C$100,0)+1,0)))="Н/Д",AND(INDIRECT(CONCATENATE("'2018-05 (Д)'!P",TEXT(MATCH($C41,'2018-05 (Д)'!$C$2:$C$100,0)+1,0)))="Н/Д",INDIRECT(CONCATENATE("'2018-04 (Д)'!P",TEXT(MATCH($C41,'2018-04 (Д)'!$C$2:$C$100,0)+1,0))))),"Н/Д",((INDIRECT(CONCATENATE("'2018-05 (Д)'!P",TEXT(MATCH($C41,'2018-05 (Д)'!$C$2:$C$100,0)+1,0)))-INDIRECT(CONCATENATE("'2018-04 (Д)'!P",TEXT(MATCH($C41,'2018-04 (Д)'!$C$2:$C$100,0)+1,0))))/INDIRECT(CONCATENATE("'2018-04 (Д)'!P",TEXT(MATCH($C41,'2018-04 (Д)'!$C$2:$C$100,0)+1,0))))*100)</f>
        <v>80.740017538396245</v>
      </c>
      <c r="DY41" s="9">
        <f ca="1">IF(OR(INDIRECT(CONCATENATE("'2018-06 (Д)'!P",TEXT(MATCH($C41,'2018-06 (Д)'!$C$2:$C$100,0)+1,0)))="Н/Д",INDIRECT(CONCATENATE("'2018-05 (Д)'!P",TEXT(MATCH($C41,'2018-05 (Д)'!$C$2:$C$100,0)+1,0)))="Н/Д",AND(INDIRECT(CONCATENATE("'2018-06 (Д)'!P",TEXT(MATCH($C41,'2018-06 (Д)'!$C$2:$C$100,0)+1,0)))="Н/Д",INDIRECT(CONCATENATE("'2018-05 (Д)'!P",TEXT(MATCH($C41,'2018-05 (Д)'!$C$2:$C$100,0)+1,0))))),"Н/Д",((INDIRECT(CONCATENATE("'2018-06 (Д)'!P",TEXT(MATCH($C41,'2018-06 (Д)'!$C$2:$C$100,0)+1,0)))-INDIRECT(CONCATENATE("'2018-05 (Д)'!P",TEXT(MATCH($C41,'2018-05 (Д)'!$C$2:$C$100,0)+1,0))))/INDIRECT(CONCATENATE("'2018-05 (Д)'!P",TEXT(MATCH($C41,'2018-05 (Д)'!$C$2:$C$100,0)+1,0))))*100)</f>
        <v>-43.323237139944169</v>
      </c>
      <c r="DZ41" s="9">
        <f ca="1">IF(OR(INDIRECT(CONCATENATE("'2018-07 (Д)'!P",TEXT(MATCH($C41,'2018-07 (Д)'!$C$2:$C$100,0)+1,0)))="Н/Д",INDIRECT(CONCATENATE("'2018-06 (Д)'!P",TEXT(MATCH($C41,'2018-06 (Д)'!$C$2:$C$100,0)+1,0)))="Н/Д",AND(INDIRECT(CONCATENATE("'2018-07 (Д)'!P",TEXT(MATCH($C41,'2018-07 (Д)'!$C$2:$C$100,0)+1,0)))="Н/Д",INDIRECT(CONCATENATE("'2018-06 (Д)'!P",TEXT(MATCH($C41,'2018-06 (Д)'!$C$2:$C$100,0)+1,0))))),"Н/Д",((INDIRECT(CONCATENATE("'2018-07 (Д)'!P",TEXT(MATCH($C41,'2018-07 (Д)'!$C$2:$C$100,0)+1,0)))-INDIRECT(CONCATENATE("'2018-06 (Д)'!P",TEXT(MATCH($C41,'2018-06 (Д)'!$C$2:$C$100,0)+1,0))))/INDIRECT(CONCATENATE("'2018-06 (Д)'!P",TEXT(MATCH($C41,'2018-06 (Д)'!$C$2:$C$100,0)+1,0))))*100)</f>
        <v>41.079554891312441</v>
      </c>
      <c r="EA41" s="9">
        <f ca="1">IF(OR(INDIRECT(CONCATENATE("'2018-08 (Д)'!P",TEXT(MATCH($C41,'2018-08 (Д)'!$C$2:$C$100,0)+1,0)))="Н/Д",INDIRECT(CONCATENATE("'2018-07 (Д)'!P",TEXT(MATCH($C41,'2018-07 (Д)'!$C$2:$C$100,0)+1,0)))="Н/Д",AND(INDIRECT(CONCATENATE("'2018-08 (Д)'!P",TEXT(MATCH($C41,'2018-08 (Д)'!$C$2:$C$100,0)+1,0)))="Н/Д",INDIRECT(CONCATENATE("'2018-07 (Д)'!P",TEXT(MATCH($C41,'2018-07 (Д)'!$C$2:$C$100,0)+1,0))))),"Н/Д",((INDIRECT(CONCATENATE("'2018-08 (Д)'!P",TEXT(MATCH($C41,'2018-08 (Д)'!$C$2:$C$100,0)+1,0)))-INDIRECT(CONCATENATE("'2018-07 (Д)'!P",TEXT(MATCH($C41,'2018-07 (Д)'!$C$2:$C$100,0)+1,0))))/INDIRECT(CONCATENATE("'2018-07 (Д)'!P",TEXT(MATCH($C41,'2018-07 (Д)'!$C$2:$C$100,0)+1,0))))*100)</f>
        <v>47.724377036936623</v>
      </c>
      <c r="EB41" s="9">
        <f ca="1">IF(OR(INDIRECT(CONCATENATE("'2018-09 (Д)'!P",TEXT(MATCH($C41,'2018-09 (Д)'!$C$2:$C$100,0)+1,0)))="Н/Д",INDIRECT(CONCATENATE("'2018-08 (Д)'!P",TEXT(MATCH($C41,'2018-08 (Д)'!$C$2:$C$100,0)+1,0)))="Н/Д",AND(INDIRECT(CONCATENATE("'2018-09 (Д)'!P",TEXT(MATCH($C41,'2018-09 (Д)'!$C$2:$C$100,0)+1,0)))="Н/Д",INDIRECT(CONCATENATE("'2018-08 (Д)'!P",TEXT(MATCH($C41,'2018-08 (Д)'!$C$2:$C$100,0)+1,0))))),"Н/Д",((INDIRECT(CONCATENATE("'2018-09 (Д)'!P",TEXT(MATCH($C41,'2018-09 (Д)'!$C$2:$C$100,0)+1,0)))-INDIRECT(CONCATENATE("'2018-08 (Д)'!P",TEXT(MATCH($C41,'2018-08 (Д)'!$C$2:$C$100,0)+1,0))))/INDIRECT(CONCATENATE("'2018-08 (Д)'!P",TEXT(MATCH($C41,'2018-08 (Д)'!$C$2:$C$100,0)+1,0))))*100)</f>
        <v>-60.627043705406258</v>
      </c>
      <c r="EC41" s="9">
        <f ca="1">IF(OR(INDIRECT(CONCATENATE("'2018-10 (Д)'!P",TEXT(MATCH($C41,'2018-10 (Д)'!$C$2:$C$100,0)+1,0)))="Н/Д",INDIRECT(CONCATENATE("'2018-09 (Д)'!P",TEXT(MATCH($C41,'2018-09 (Д)'!$C$2:$C$100,0)+1,0)))="Н/Д",AND(INDIRECT(CONCATENATE("'2018-10 (Д)'!P",TEXT(MATCH($C41,'2018-10 (Д)'!$C$2:$C$100,0)+1,0)))="Н/Д",INDIRECT(CONCATENATE("'2018-09 (Д)'!P",TEXT(MATCH($C41,'2018-09 (Д)'!$C$2:$C$100,0)+1,0))))),"Н/Д",((INDIRECT(CONCATENATE("'2018-10 (Д)'!P",TEXT(MATCH($C41,'2018-10 (Д)'!$C$2:$C$100,0)+1,0)))-INDIRECT(CONCATENATE("'2018-09 (Д)'!P",TEXT(MATCH($C41,'2018-09 (Д)'!$C$2:$C$100,0)+1,0))))/INDIRECT(CONCATENATE("'2018-09 (Д)'!P",TEXT(MATCH($C41,'2018-09 (Д)'!$C$2:$C$100,0)+1,0))))*100)</f>
        <v>17.908724130085758</v>
      </c>
      <c r="ED41" s="9">
        <f ca="1">IF(OR(INDIRECT(CONCATENATE("'2018-11 (Д)'!P",TEXT(MATCH($C41,'2018-11 (Д)'!$C$2:$C$100,0)+1,0)))="Н/Д",INDIRECT(CONCATENATE("'2018-10 (Д)'!P",TEXT(MATCH($C41,'2018-10 (Д)'!$C$2:$C$100,0)+1,0)))="Н/Д",AND(INDIRECT(CONCATENATE("'2018-11 (Д)'!P",TEXT(MATCH($C41,'2018-11 (Д)'!$C$2:$C$100,0)+1,0)))="Н/Д",INDIRECT(CONCATENATE("'2018-10 (Д)'!P",TEXT(MATCH($C41,'2018-10 (Д)'!$C$2:$C$100,0)+1,0))))),"Н/Д",((INDIRECT(CONCATENATE("'2018-11 (Д)'!P",TEXT(MATCH($C41,'2018-11 (Д)'!$C$2:$C$100,0)+1,0)))-INDIRECT(CONCATENATE("'2018-10 (Д)'!P",TEXT(MATCH($C41,'2018-10 (Д)'!$C$2:$C$100,0)+1,0))))/INDIRECT(CONCATENATE("'2018-10 (Д)'!P",TEXT(MATCH($C41,'2018-10 (Д)'!$C$2:$C$100,0)+1,0))))*100)</f>
        <v>85.576853433347566</v>
      </c>
      <c r="EE41" s="9">
        <f ca="1">IF(OR(INDIRECT(CONCATENATE("'2018-12 (Д)'!P",TEXT(MATCH($C41,'2018-12 (Д)'!$C$2:$C$100,0)+1,0)))="Н/Д",INDIRECT(CONCATENATE("'2018-11 (Д)'!P",TEXT(MATCH($C41,'2018-11 (Д)'!$C$2:$C$100,0)+1,0)))="Н/Д",AND(INDIRECT(CONCATENATE("'2018-12 (Д)'!P",TEXT(MATCH($C41,'2018-12 (Д)'!$C$2:$C$100,0)+1,0)))="Н/Д",INDIRECT(CONCATENATE("'2018-11 (Д)'!P",TEXT(MATCH($C41,'2018-11 (Д)'!$C$2:$C$100,0)+1,0))))),"Н/Д",((INDIRECT(CONCATENATE("'2018-12 (Д)'!P",TEXT(MATCH($C41,'2018-12 (Д)'!$C$2:$C$100,0)+1,0)))-INDIRECT(CONCATENATE("'2018-11 (Д)'!P",TEXT(MATCH($C41,'2018-11 (Д)'!$C$2:$C$100,0)+1,0))))/INDIRECT(CONCATENATE("'2018-11 (Д)'!P",TEXT(MATCH($C41,'2018-11 (Д)'!$C$2:$C$100,0)+1,0))))*100)</f>
        <v>-27.856385553253482</v>
      </c>
      <c r="EF41" s="9"/>
      <c r="EG41" s="9">
        <f ca="1">IF(OR(INDIRECT(CONCATENATE("'2018-03 (Д)'!Q",TEXT(MATCH($C41,'2018-03 (Д)'!$C$2:$C$100,0)+1,0)))="Н/Д",INDIRECT(CONCATENATE("'2018-02 (Д)'!Q",TEXT(MATCH($C41,'2018-02 (Д)'!$C$2:$C$100,0)+1,0)))="Н/Д",AND(INDIRECT(CONCATENATE("'2018-03 (Д)'!Q",TEXT(MATCH($C41,'2018-03 (Д)'!$C$2:$C$100,0)+1,0)))="Н/Д",INDIRECT(CONCATENATE("'2018-02 (Д)'!Q",TEXT(MATCH($C41,'2018-02 (Д)'!$C$2:$C$100,0)+1,0))))),"Н/Д",((INDIRECT(CONCATENATE("'2018-03 (Д)'!Q",TEXT(MATCH($C41,'2018-03 (Д)'!$C$2:$C$100,0)+1,0)))-INDIRECT(CONCATENATE("'2018-02 (Д)'!Q",TEXT(MATCH($C41,'2018-02 (Д)'!$C$2:$C$100,0)+1,0))))/INDIRECT(CONCATENATE("'2018-02 (Д)'!Q",TEXT(MATCH($C41,'2018-02 (Д)'!$C$2:$C$100,0)+1,0))))*100)</f>
        <v>12.280124194615277</v>
      </c>
      <c r="EH41" s="9">
        <f ca="1">IF(OR(INDIRECT(CONCATENATE("'2018-04 (Д)'!Q",TEXT(MATCH($C41,'2018-04 (Д)'!$C$2:$C$100,0)+1,0)))="Н/Д",INDIRECT(CONCATENATE("'2018-03 (Д)'!Q",TEXT(MATCH($C41,'2018-03 (Д)'!$C$2:$C$100,0)+1,0)))="Н/Д",AND(INDIRECT(CONCATENATE("'2018-04 (Д)'!Q",TEXT(MATCH($C41,'2018-04 (Д)'!$C$2:$C$100,0)+1,0)))="Н/Д",INDIRECT(CONCATENATE("'2018-03 (Д)'!Q",TEXT(MATCH($C41,'2018-03 (Д)'!$C$2:$C$100,0)+1,0))))),"Н/Д",((INDIRECT(CONCATENATE("'2018-04 (Д)'!Q",TEXT(MATCH($C41,'2018-04 (Д)'!$C$2:$C$100,0)+1,0)))-INDIRECT(CONCATENATE("'2018-03 (Д)'!Q",TEXT(MATCH($C41,'2018-03 (Д)'!$C$2:$C$100,0)+1,0))))/INDIRECT(CONCATENATE("'2018-03 (Д)'!Q",TEXT(MATCH($C41,'2018-03 (Д)'!$C$2:$C$100,0)+1,0))))*100)</f>
        <v>102.14585959209811</v>
      </c>
      <c r="EI41" s="9">
        <f ca="1">IF(OR(INDIRECT(CONCATENATE("'2018-05 (Д)'!Q",TEXT(MATCH($C41,'2018-05 (Д)'!$C$2:$C$100,0)+1,0)))="Н/Д",INDIRECT(CONCATENATE("'2018-04 (Д)'!Q",TEXT(MATCH($C41,'2018-04 (Д)'!$C$2:$C$100,0)+1,0)))="Н/Д",AND(INDIRECT(CONCATENATE("'2018-05 (Д)'!Q",TEXT(MATCH($C41,'2018-05 (Д)'!$C$2:$C$100,0)+1,0)))="Н/Д",INDIRECT(CONCATENATE("'2018-04 (Д)'!Q",TEXT(MATCH($C41,'2018-04 (Д)'!$C$2:$C$100,0)+1,0))))),"Н/Д",((INDIRECT(CONCATENATE("'2018-05 (Д)'!Q",TEXT(MATCH($C41,'2018-05 (Д)'!$C$2:$C$100,0)+1,0)))-INDIRECT(CONCATENATE("'2018-04 (Д)'!Q",TEXT(MATCH($C41,'2018-04 (Д)'!$C$2:$C$100,0)+1,0))))/INDIRECT(CONCATENATE("'2018-04 (Д)'!Q",TEXT(MATCH($C41,'2018-04 (Д)'!$C$2:$C$100,0)+1,0))))*100)</f>
        <v>112.5167089649056</v>
      </c>
      <c r="EJ41" s="9">
        <f ca="1">IF(OR(INDIRECT(CONCATENATE("'2018-06 (Д)'!Q",TEXT(MATCH($C41,'2018-06 (Д)'!$C$2:$C$100,0)+1,0)))="Н/Д",INDIRECT(CONCATENATE("'2018-05 (Д)'!Q",TEXT(MATCH($C41,'2018-05 (Д)'!$C$2:$C$100,0)+1,0)))="Н/Д",AND(INDIRECT(CONCATENATE("'2018-06 (Д)'!Q",TEXT(MATCH($C41,'2018-06 (Д)'!$C$2:$C$100,0)+1,0)))="Н/Д",INDIRECT(CONCATENATE("'2018-05 (Д)'!Q",TEXT(MATCH($C41,'2018-05 (Д)'!$C$2:$C$100,0)+1,0))))),"Н/Д",((INDIRECT(CONCATENATE("'2018-06 (Д)'!Q",TEXT(MATCH($C41,'2018-06 (Д)'!$C$2:$C$100,0)+1,0)))-INDIRECT(CONCATENATE("'2018-05 (Д)'!Q",TEXT(MATCH($C41,'2018-05 (Д)'!$C$2:$C$100,0)+1,0))))/INDIRECT(CONCATENATE("'2018-05 (Д)'!Q",TEXT(MATCH($C41,'2018-05 (Д)'!$C$2:$C$100,0)+1,0))))*100)</f>
        <v>-87.740589964040851</v>
      </c>
      <c r="EK41" s="9">
        <f ca="1">IF(OR(INDIRECT(CONCATENATE("'2018-07 (Д)'!Q",TEXT(MATCH($C41,'2018-07 (Д)'!$C$2:$C$100,0)+1,0)))="Н/Д",INDIRECT(CONCATENATE("'2018-06 (Д)'!Q",TEXT(MATCH($C41,'2018-06 (Д)'!$C$2:$C$100,0)+1,0)))="Н/Д",AND(INDIRECT(CONCATENATE("'2018-07 (Д)'!Q",TEXT(MATCH($C41,'2018-07 (Д)'!$C$2:$C$100,0)+1,0)))="Н/Д",INDIRECT(CONCATENATE("'2018-06 (Д)'!Q",TEXT(MATCH($C41,'2018-06 (Д)'!$C$2:$C$100,0)+1,0))))),"Н/Д",((INDIRECT(CONCATENATE("'2018-07 (Д)'!Q",TEXT(MATCH($C41,'2018-07 (Д)'!$C$2:$C$100,0)+1,0)))-INDIRECT(CONCATENATE("'2018-06 (Д)'!Q",TEXT(MATCH($C41,'2018-06 (Д)'!$C$2:$C$100,0)+1,0))))/INDIRECT(CONCATENATE("'2018-06 (Д)'!Q",TEXT(MATCH($C41,'2018-06 (Д)'!$C$2:$C$100,0)+1,0))))*100)</f>
        <v>87.261734326617429</v>
      </c>
      <c r="EL41" s="9">
        <f ca="1">IF(OR(INDIRECT(CONCATENATE("'2018-08 (Д)'!Q",TEXT(MATCH($C41,'2018-08 (Д)'!$C$2:$C$100,0)+1,0)))="Н/Д",INDIRECT(CONCATENATE("'2018-07 (Д)'!Q",TEXT(MATCH($C41,'2018-07 (Д)'!$C$2:$C$100,0)+1,0)))="Н/Д",AND(INDIRECT(CONCATENATE("'2018-08 (Д)'!Q",TEXT(MATCH($C41,'2018-08 (Д)'!$C$2:$C$100,0)+1,0)))="Н/Д",INDIRECT(CONCATENATE("'2018-07 (Д)'!Q",TEXT(MATCH($C41,'2018-07 (Д)'!$C$2:$C$100,0)+1,0))))),"Н/Д",((INDIRECT(CONCATENATE("'2018-08 (Д)'!Q",TEXT(MATCH($C41,'2018-08 (Д)'!$C$2:$C$100,0)+1,0)))-INDIRECT(CONCATENATE("'2018-07 (Д)'!Q",TEXT(MATCH($C41,'2018-07 (Д)'!$C$2:$C$100,0)+1,0))))/INDIRECT(CONCATENATE("'2018-07 (Д)'!Q",TEXT(MATCH($C41,'2018-07 (Д)'!$C$2:$C$100,0)+1,0))))*100)</f>
        <v>151.99986907642563</v>
      </c>
      <c r="EM41" s="9">
        <f ca="1">IF(OR(INDIRECT(CONCATENATE("'2018-09 (Д)'!Q",TEXT(MATCH($C41,'2018-09 (Д)'!$C$2:$C$100,0)+1,0)))="Н/Д",INDIRECT(CONCATENATE("'2018-08 (Д)'!Q",TEXT(MATCH($C41,'2018-08 (Д)'!$C$2:$C$100,0)+1,0)))="Н/Д",AND(INDIRECT(CONCATENATE("'2018-09 (Д)'!Q",TEXT(MATCH($C41,'2018-09 (Д)'!$C$2:$C$100,0)+1,0)))="Н/Д",INDIRECT(CONCATENATE("'2018-08 (Д)'!Q",TEXT(MATCH($C41,'2018-08 (Д)'!$C$2:$C$100,0)+1,0))))),"Н/Д",((INDIRECT(CONCATENATE("'2018-09 (Д)'!Q",TEXT(MATCH($C41,'2018-09 (Д)'!$C$2:$C$100,0)+1,0)))-INDIRECT(CONCATENATE("'2018-08 (Д)'!Q",TEXT(MATCH($C41,'2018-08 (Д)'!$C$2:$C$100,0)+1,0))))/INDIRECT(CONCATENATE("'2018-08 (Д)'!Q",TEXT(MATCH($C41,'2018-08 (Д)'!$C$2:$C$100,0)+1,0))))*100)</f>
        <v>-73.322120269575052</v>
      </c>
      <c r="EN41" s="9">
        <f ca="1">IF(OR(INDIRECT(CONCATENATE("'2018-10 (Д)'!Q",TEXT(MATCH($C41,'2018-10 (Д)'!$C$2:$C$100,0)+1,0)))="Н/Д",INDIRECT(CONCATENATE("'2018-09 (Д)'!Q",TEXT(MATCH($C41,'2018-09 (Д)'!$C$2:$C$100,0)+1,0)))="Н/Д",AND(INDIRECT(CONCATENATE("'2018-10 (Д)'!Q",TEXT(MATCH($C41,'2018-10 (Д)'!$C$2:$C$100,0)+1,0)))="Н/Д",INDIRECT(CONCATENATE("'2018-09 (Д)'!Q",TEXT(MATCH($C41,'2018-09 (Д)'!$C$2:$C$100,0)+1,0))))),"Н/Д",((INDIRECT(CONCATENATE("'2018-10 (Д)'!Q",TEXT(MATCH($C41,'2018-10 (Д)'!$C$2:$C$100,0)+1,0)))-INDIRECT(CONCATENATE("'2018-09 (Д)'!Q",TEXT(MATCH($C41,'2018-09 (Д)'!$C$2:$C$100,0)+1,0))))/INDIRECT(CONCATENATE("'2018-09 (Д)'!Q",TEXT(MATCH($C41,'2018-09 (Д)'!$C$2:$C$100,0)+1,0))))*100)</f>
        <v>222.52302973447095</v>
      </c>
      <c r="EO41" s="9">
        <f ca="1">IF(OR(INDIRECT(CONCATENATE("'2018-11 (Д)'!Q",TEXT(MATCH($C41,'2018-11 (Д)'!$C$2:$C$100,0)+1,0)))="Н/Д",INDIRECT(CONCATENATE("'2018-10 (Д)'!Q",TEXT(MATCH($C41,'2018-10 (Д)'!$C$2:$C$100,0)+1,0)))="Н/Д",AND(INDIRECT(CONCATENATE("'2018-11 (Д)'!Q",TEXT(MATCH($C41,'2018-11 (Д)'!$C$2:$C$100,0)+1,0)))="Н/Д",INDIRECT(CONCATENATE("'2018-10 (Д)'!Q",TEXT(MATCH($C41,'2018-10 (Д)'!$C$2:$C$100,0)+1,0))))),"Н/Д",((INDIRECT(CONCATENATE("'2018-11 (Д)'!Q",TEXT(MATCH($C41,'2018-11 (Д)'!$C$2:$C$100,0)+1,0)))-INDIRECT(CONCATENATE("'2018-10 (Д)'!Q",TEXT(MATCH($C41,'2018-10 (Д)'!$C$2:$C$100,0)+1,0))))/INDIRECT(CONCATENATE("'2018-10 (Д)'!Q",TEXT(MATCH($C41,'2018-10 (Д)'!$C$2:$C$100,0)+1,0))))*100)</f>
        <v>-17.904138688050409</v>
      </c>
      <c r="EP41" s="9">
        <f ca="1">IF(OR(INDIRECT(CONCATENATE("'2018-12 (Д)'!Q",TEXT(MATCH($C41,'2018-12 (Д)'!$C$2:$C$100,0)+1,0)))="Н/Д",INDIRECT(CONCATENATE("'2018-11 (Д)'!Q",TEXT(MATCH($C41,'2018-11 (Д)'!$C$2:$C$100,0)+1,0)))="Н/Д",AND(INDIRECT(CONCATENATE("'2018-12 (Д)'!Q",TEXT(MATCH($C41,'2018-12 (Д)'!$C$2:$C$100,0)+1,0)))="Н/Д",INDIRECT(CONCATENATE("'2018-11 (Д)'!Q",TEXT(MATCH($C41,'2018-11 (Д)'!$C$2:$C$100,0)+1,0))))),"Н/Д",((INDIRECT(CONCATENATE("'2018-12 (Д)'!Q",TEXT(MATCH($C41,'2018-12 (Д)'!$C$2:$C$100,0)+1,0)))-INDIRECT(CONCATENATE("'2018-11 (Д)'!Q",TEXT(MATCH($C41,'2018-11 (Д)'!$C$2:$C$100,0)+1,0))))/INDIRECT(CONCATENATE("'2018-11 (Д)'!Q",TEXT(MATCH($C41,'2018-11 (Д)'!$C$2:$C$100,0)+1,0))))*100)</f>
        <v>8.6175952116198626</v>
      </c>
      <c r="EQ41" s="9"/>
      <c r="ER41" s="9">
        <f ca="1">IF(OR(INDIRECT(CONCATENATE("'2018-03 (Д)'!R",TEXT(MATCH($C41,'2018-03 (Д)'!$C$2:$C$100,0)+1,0)))="Н/Д",INDIRECT(CONCATENATE("'2018-02 (Д)'!R",TEXT(MATCH($C41,'2018-02 (Д)'!$C$2:$C$100,0)+1,0)))="Н/Д",AND(INDIRECT(CONCATENATE("'2018-03 (Д)'!R",TEXT(MATCH($C41,'2018-03 (Д)'!$C$2:$C$100,0)+1,0)))="Н/Д",INDIRECT(CONCATENATE("'2018-02 (Д)'!R",TEXT(MATCH($C41,'2018-02 (Д)'!$C$2:$C$100,0)+1,0))))),"Н/Д",((INDIRECT(CONCATENATE("'2018-03 (Д)'!R",TEXT(MATCH($C41,'2018-03 (Д)'!$C$2:$C$100,0)+1,0)))-INDIRECT(CONCATENATE("'2018-02 (Д)'!R",TEXT(MATCH($C41,'2018-02 (Д)'!$C$2:$C$100,0)+1,0))))/INDIRECT(CONCATENATE("'2018-02 (Д)'!R",TEXT(MATCH($C41,'2018-02 (Д)'!$C$2:$C$100,0)+1,0))))*100)</f>
        <v>126.00832244520102</v>
      </c>
      <c r="ES41" s="9">
        <f ca="1">IF(OR(INDIRECT(CONCATENATE("'2018-04 (Д)'!R",TEXT(MATCH($C41,'2018-04 (Д)'!$C$2:$C$100,0)+1,0)))="Н/Д",INDIRECT(CONCATENATE("'2018-03 (Д)'!R",TEXT(MATCH($C41,'2018-03 (Д)'!$C$2:$C$100,0)+1,0)))="Н/Д",AND(INDIRECT(CONCATENATE("'2018-04 (Д)'!R",TEXT(MATCH($C41,'2018-04 (Д)'!$C$2:$C$100,0)+1,0)))="Н/Д",INDIRECT(CONCATENATE("'2018-03 (Д)'!R",TEXT(MATCH($C41,'2018-03 (Д)'!$C$2:$C$100,0)+1,0))))),"Н/Д",((INDIRECT(CONCATENATE("'2018-04 (Д)'!R",TEXT(MATCH($C41,'2018-04 (Д)'!$C$2:$C$100,0)+1,0)))-INDIRECT(CONCATENATE("'2018-03 (Д)'!R",TEXT(MATCH($C41,'2018-03 (Д)'!$C$2:$C$100,0)+1,0))))/INDIRECT(CONCATENATE("'2018-03 (Д)'!R",TEXT(MATCH($C41,'2018-03 (Д)'!$C$2:$C$100,0)+1,0))))*100)</f>
        <v>11.179017458256926</v>
      </c>
      <c r="ET41" s="9">
        <f ca="1">IF(OR(INDIRECT(CONCATENATE("'2018-05 (Д)'!R",TEXT(MATCH($C41,'2018-05 (Д)'!$C$2:$C$100,0)+1,0)))="Н/Д",INDIRECT(CONCATENATE("'2018-04 (Д)'!R",TEXT(MATCH($C41,'2018-04 (Д)'!$C$2:$C$100,0)+1,0)))="Н/Д",AND(INDIRECT(CONCATENATE("'2018-05 (Д)'!R",TEXT(MATCH($C41,'2018-05 (Д)'!$C$2:$C$100,0)+1,0)))="Н/Д",INDIRECT(CONCATENATE("'2018-04 (Д)'!R",TEXT(MATCH($C41,'2018-04 (Д)'!$C$2:$C$100,0)+1,0))))),"Н/Д",((INDIRECT(CONCATENATE("'2018-05 (Д)'!R",TEXT(MATCH($C41,'2018-05 (Д)'!$C$2:$C$100,0)+1,0)))-INDIRECT(CONCATENATE("'2018-04 (Д)'!R",TEXT(MATCH($C41,'2018-04 (Д)'!$C$2:$C$100,0)+1,0))))/INDIRECT(CONCATENATE("'2018-04 (Д)'!R",TEXT(MATCH($C41,'2018-04 (Д)'!$C$2:$C$100,0)+1,0))))*100)</f>
        <v>136.88317010798244</v>
      </c>
      <c r="EU41" s="9">
        <f ca="1">IF(OR(INDIRECT(CONCATENATE("'2018-06 (Д)'!R",TEXT(MATCH($C41,'2018-06 (Д)'!$C$2:$C$100,0)+1,0)))="Н/Д",INDIRECT(CONCATENATE("'2018-05 (Д)'!R",TEXT(MATCH($C41,'2018-05 (Д)'!$C$2:$C$100,0)+1,0)))="Н/Д",AND(INDIRECT(CONCATENATE("'2018-06 (Д)'!R",TEXT(MATCH($C41,'2018-06 (Д)'!$C$2:$C$100,0)+1,0)))="Н/Д",INDIRECT(CONCATENATE("'2018-05 (Д)'!R",TEXT(MATCH($C41,'2018-05 (Д)'!$C$2:$C$100,0)+1,0))))),"Н/Д",((INDIRECT(CONCATENATE("'2018-06 (Д)'!R",TEXT(MATCH($C41,'2018-06 (Д)'!$C$2:$C$100,0)+1,0)))-INDIRECT(CONCATENATE("'2018-05 (Д)'!R",TEXT(MATCH($C41,'2018-05 (Д)'!$C$2:$C$100,0)+1,0))))/INDIRECT(CONCATENATE("'2018-05 (Д)'!R",TEXT(MATCH($C41,'2018-05 (Д)'!$C$2:$C$100,0)+1,0))))*100)</f>
        <v>-28.209584260242977</v>
      </c>
      <c r="EV41" s="9">
        <f ca="1">IF(OR(INDIRECT(CONCATENATE("'2018-07 (Д)'!R",TEXT(MATCH($C41,'2018-07 (Д)'!$C$2:$C$100,0)+1,0)))="Н/Д",INDIRECT(CONCATENATE("'2018-06 (Д)'!R",TEXT(MATCH($C41,'2018-06 (Д)'!$C$2:$C$100,0)+1,0)))="Н/Д",AND(INDIRECT(CONCATENATE("'2018-07 (Д)'!R",TEXT(MATCH($C41,'2018-07 (Д)'!$C$2:$C$100,0)+1,0)))="Н/Д",INDIRECT(CONCATENATE("'2018-06 (Д)'!R",TEXT(MATCH($C41,'2018-06 (Д)'!$C$2:$C$100,0)+1,0))))),"Н/Д",((INDIRECT(CONCATENATE("'2018-07 (Д)'!R",TEXT(MATCH($C41,'2018-07 (Д)'!$C$2:$C$100,0)+1,0)))-INDIRECT(CONCATENATE("'2018-06 (Д)'!R",TEXT(MATCH($C41,'2018-06 (Д)'!$C$2:$C$100,0)+1,0))))/INDIRECT(CONCATENATE("'2018-06 (Д)'!R",TEXT(MATCH($C41,'2018-06 (Д)'!$C$2:$C$100,0)+1,0))))*100)</f>
        <v>-42.487043158111319</v>
      </c>
      <c r="EW41" s="9">
        <f ca="1">IF(OR(INDIRECT(CONCATENATE("'2018-08 (Д)'!R",TEXT(MATCH($C41,'2018-08 (Д)'!$C$2:$C$100,0)+1,0)))="Н/Д",INDIRECT(CONCATENATE("'2018-07 (Д)'!R",TEXT(MATCH($C41,'2018-07 (Д)'!$C$2:$C$100,0)+1,0)))="Н/Д",AND(INDIRECT(CONCATENATE("'2018-08 (Д)'!R",TEXT(MATCH($C41,'2018-08 (Д)'!$C$2:$C$100,0)+1,0)))="Н/Д",INDIRECT(CONCATENATE("'2018-07 (Д)'!R",TEXT(MATCH($C41,'2018-07 (Д)'!$C$2:$C$100,0)+1,0))))),"Н/Д",((INDIRECT(CONCATENATE("'2018-08 (Д)'!R",TEXT(MATCH($C41,'2018-08 (Д)'!$C$2:$C$100,0)+1,0)))-INDIRECT(CONCATENATE("'2018-07 (Д)'!R",TEXT(MATCH($C41,'2018-07 (Д)'!$C$2:$C$100,0)+1,0))))/INDIRECT(CONCATENATE("'2018-07 (Д)'!R",TEXT(MATCH($C41,'2018-07 (Д)'!$C$2:$C$100,0)+1,0))))*100)</f>
        <v>0.72123304487162521</v>
      </c>
      <c r="EX41" s="9">
        <f ca="1">IF(OR(INDIRECT(CONCATENATE("'2018-09 (Д)'!R",TEXT(MATCH($C41,'2018-09 (Д)'!$C$2:$C$100,0)+1,0)))="Н/Д",INDIRECT(CONCATENATE("'2018-08 (Д)'!R",TEXT(MATCH($C41,'2018-08 (Д)'!$C$2:$C$100,0)+1,0)))="Н/Д",AND(INDIRECT(CONCATENATE("'2018-09 (Д)'!R",TEXT(MATCH($C41,'2018-09 (Д)'!$C$2:$C$100,0)+1,0)))="Н/Д",INDIRECT(CONCATENATE("'2018-08 (Д)'!R",TEXT(MATCH($C41,'2018-08 (Д)'!$C$2:$C$100,0)+1,0))))),"Н/Д",((INDIRECT(CONCATENATE("'2018-09 (Д)'!R",TEXT(MATCH($C41,'2018-09 (Д)'!$C$2:$C$100,0)+1,0)))-INDIRECT(CONCATENATE("'2018-08 (Д)'!R",TEXT(MATCH($C41,'2018-08 (Д)'!$C$2:$C$100,0)+1,0))))/INDIRECT(CONCATENATE("'2018-08 (Д)'!R",TEXT(MATCH($C41,'2018-08 (Д)'!$C$2:$C$100,0)+1,0))))*100)</f>
        <v>-63.151445062353162</v>
      </c>
      <c r="EY41" s="9">
        <f ca="1">IF(OR(INDIRECT(CONCATENATE("'2018-10 (Д)'!R",TEXT(MATCH($C41,'2018-10 (Д)'!$C$2:$C$100,0)+1,0)))="Н/Д",INDIRECT(CONCATENATE("'2018-09 (Д)'!R",TEXT(MATCH($C41,'2018-09 (Д)'!$C$2:$C$100,0)+1,0)))="Н/Д",AND(INDIRECT(CONCATENATE("'2018-10 (Д)'!R",TEXT(MATCH($C41,'2018-10 (Д)'!$C$2:$C$100,0)+1,0)))="Н/Д",INDIRECT(CONCATENATE("'2018-09 (Д)'!R",TEXT(MATCH($C41,'2018-09 (Д)'!$C$2:$C$100,0)+1,0))))),"Н/Д",((INDIRECT(CONCATENATE("'2018-10 (Д)'!R",TEXT(MATCH($C41,'2018-10 (Д)'!$C$2:$C$100,0)+1,0)))-INDIRECT(CONCATENATE("'2018-09 (Д)'!R",TEXT(MATCH($C41,'2018-09 (Д)'!$C$2:$C$100,0)+1,0))))/INDIRECT(CONCATENATE("'2018-09 (Д)'!R",TEXT(MATCH($C41,'2018-09 (Д)'!$C$2:$C$100,0)+1,0))))*100)</f>
        <v>243.32940642256159</v>
      </c>
      <c r="EZ41" s="9">
        <f ca="1">IF(OR(INDIRECT(CONCATENATE("'2018-11 (Д)'!R",TEXT(MATCH($C41,'2018-11 (Д)'!$C$2:$C$100,0)+1,0)))="Н/Д",INDIRECT(CONCATENATE("'2018-10 (Д)'!R",TEXT(MATCH($C41,'2018-10 (Д)'!$C$2:$C$100,0)+1,0)))="Н/Д",AND(INDIRECT(CONCATENATE("'2018-11 (Д)'!R",TEXT(MATCH($C41,'2018-11 (Д)'!$C$2:$C$100,0)+1,0)))="Н/Д",INDIRECT(CONCATENATE("'2018-10 (Д)'!R",TEXT(MATCH($C41,'2018-10 (Д)'!$C$2:$C$100,0)+1,0))))),"Н/Д",((INDIRECT(CONCATENATE("'2018-11 (Д)'!R",TEXT(MATCH($C41,'2018-11 (Д)'!$C$2:$C$100,0)+1,0)))-INDIRECT(CONCATENATE("'2018-10 (Д)'!R",TEXT(MATCH($C41,'2018-10 (Д)'!$C$2:$C$100,0)+1,0))))/INDIRECT(CONCATENATE("'2018-10 (Д)'!R",TEXT(MATCH($C41,'2018-10 (Д)'!$C$2:$C$100,0)+1,0))))*100)</f>
        <v>-29.303018203432952</v>
      </c>
      <c r="FA41" s="9">
        <f ca="1">IF(OR(INDIRECT(CONCATENATE("'2018-12 (Д)'!R",TEXT(MATCH($C41,'2018-12 (Д)'!$C$2:$C$100,0)+1,0)))="Н/Д",INDIRECT(CONCATENATE("'2018-11 (Д)'!R",TEXT(MATCH($C41,'2018-11 (Д)'!$C$2:$C$100,0)+1,0)))="Н/Д",AND(INDIRECT(CONCATENATE("'2018-12 (Д)'!R",TEXT(MATCH($C41,'2018-12 (Д)'!$C$2:$C$100,0)+1,0)))="Н/Д",INDIRECT(CONCATENATE("'2018-11 (Д)'!R",TEXT(MATCH($C41,'2018-11 (Д)'!$C$2:$C$100,0)+1,0))))),"Н/Д",((INDIRECT(CONCATENATE("'2018-12 (Д)'!R",TEXT(MATCH($C41,'2018-12 (Д)'!$C$2:$C$100,0)+1,0)))-INDIRECT(CONCATENATE("'2018-11 (Д)'!R",TEXT(MATCH($C41,'2018-11 (Д)'!$C$2:$C$100,0)+1,0))))/INDIRECT(CONCATENATE("'2018-11 (Д)'!R",TEXT(MATCH($C41,'2018-11 (Д)'!$C$2:$C$100,0)+1,0))))*100)</f>
        <v>36.464132168856324</v>
      </c>
      <c r="FB41" s="9"/>
      <c r="FC41" s="9">
        <f ca="1">IF(OR(INDIRECT(CONCATENATE("'2018-03 (Д)'!S",TEXT(MATCH($C41,'2018-03 (Д)'!$C$2:$C$100,0)+1,0)))="Н/Д",INDIRECT(CONCATENATE("'2018-02 (Д)'!S",TEXT(MATCH($C41,'2018-02 (Д)'!$C$2:$C$100,0)+1,0)))="Н/Д",AND(INDIRECT(CONCATENATE("'2018-03 (Д)'!S",TEXT(MATCH($C41,'2018-03 (Д)'!$C$2:$C$100,0)+1,0)))="Н/Д",INDIRECT(CONCATENATE("'2018-02 (Д)'!S",TEXT(MATCH($C41,'2018-02 (Д)'!$C$2:$C$100,0)+1,0))))),"Н/Д",((INDIRECT(CONCATENATE("'2018-03 (Д)'!S",TEXT(MATCH($C41,'2018-03 (Д)'!$C$2:$C$100,0)+1,0)))-INDIRECT(CONCATENATE("'2018-02 (Д)'!S",TEXT(MATCH($C41,'2018-02 (Д)'!$C$2:$C$100,0)+1,0))))/INDIRECT(CONCATENATE("'2018-02 (Д)'!S",TEXT(MATCH($C41,'2018-02 (Д)'!$C$2:$C$100,0)+1,0))))*100)</f>
        <v>77.489360345682499</v>
      </c>
      <c r="FD41" s="9">
        <f ca="1">IF(OR(INDIRECT(CONCATENATE("'2018-04 (Д)'!S",TEXT(MATCH($C41,'2018-04 (Д)'!$C$2:$C$100,0)+1,0)))="Н/Д",INDIRECT(CONCATENATE("'2018-03 (Д)'!S",TEXT(MATCH($C41,'2018-03 (Д)'!$C$2:$C$100,0)+1,0)))="Н/Д",AND(INDIRECT(CONCATENATE("'2018-04 (Д)'!S",TEXT(MATCH($C41,'2018-04 (Д)'!$C$2:$C$100,0)+1,0)))="Н/Д",INDIRECT(CONCATENATE("'2018-03 (Д)'!S",TEXT(MATCH($C41,'2018-03 (Д)'!$C$2:$C$100,0)+1,0))))),"Н/Д",((INDIRECT(CONCATENATE("'2018-04 (Д)'!S",TEXT(MATCH($C41,'2018-04 (Д)'!$C$2:$C$100,0)+1,0)))-INDIRECT(CONCATENATE("'2018-03 (Д)'!S",TEXT(MATCH($C41,'2018-03 (Д)'!$C$2:$C$100,0)+1,0))))/INDIRECT(CONCATENATE("'2018-03 (Д)'!S",TEXT(MATCH($C41,'2018-03 (Д)'!$C$2:$C$100,0)+1,0))))*100)</f>
        <v>10.879754063000762</v>
      </c>
      <c r="FE41" s="9">
        <f ca="1">IF(OR(INDIRECT(CONCATENATE("'2018-05 (Д)'!S",TEXT(MATCH($C41,'2018-05 (Д)'!$C$2:$C$100,0)+1,0)))="Н/Д",INDIRECT(CONCATENATE("'2018-04 (Д)'!S",TEXT(MATCH($C41,'2018-04 (Д)'!$C$2:$C$100,0)+1,0)))="Н/Д",AND(INDIRECT(CONCATENATE("'2018-05 (Д)'!S",TEXT(MATCH($C41,'2018-05 (Д)'!$C$2:$C$100,0)+1,0)))="Н/Д",INDIRECT(CONCATENATE("'2018-04 (Д)'!S",TEXT(MATCH($C41,'2018-04 (Д)'!$C$2:$C$100,0)+1,0))))),"Н/Д",((INDIRECT(CONCATENATE("'2018-05 (Д)'!S",TEXT(MATCH($C41,'2018-05 (Д)'!$C$2:$C$100,0)+1,0)))-INDIRECT(CONCATENATE("'2018-04 (Д)'!S",TEXT(MATCH($C41,'2018-04 (Д)'!$C$2:$C$100,0)+1,0))))/INDIRECT(CONCATENATE("'2018-04 (Д)'!S",TEXT(MATCH($C41,'2018-04 (Д)'!$C$2:$C$100,0)+1,0))))*100)</f>
        <v>64.060122186766705</v>
      </c>
      <c r="FF41" s="9">
        <f ca="1">IF(OR(INDIRECT(CONCATENATE("'2018-06 (Д)'!S",TEXT(MATCH($C41,'2018-06 (Д)'!$C$2:$C$100,0)+1,0)))="Н/Д",INDIRECT(CONCATENATE("'2018-05 (Д)'!S",TEXT(MATCH($C41,'2018-05 (Д)'!$C$2:$C$100,0)+1,0)))="Н/Д",AND(INDIRECT(CONCATENATE("'2018-06 (Д)'!S",TEXT(MATCH($C41,'2018-06 (Д)'!$C$2:$C$100,0)+1,0)))="Н/Д",INDIRECT(CONCATENATE("'2018-05 (Д)'!S",TEXT(MATCH($C41,'2018-05 (Д)'!$C$2:$C$100,0)+1,0))))),"Н/Д",((INDIRECT(CONCATENATE("'2018-06 (Д)'!S",TEXT(MATCH($C41,'2018-06 (Д)'!$C$2:$C$100,0)+1,0)))-INDIRECT(CONCATENATE("'2018-05 (Д)'!S",TEXT(MATCH($C41,'2018-05 (Д)'!$C$2:$C$100,0)+1,0))))/INDIRECT(CONCATENATE("'2018-05 (Д)'!S",TEXT(MATCH($C41,'2018-05 (Д)'!$C$2:$C$100,0)+1,0))))*100)</f>
        <v>-12.646566555540071</v>
      </c>
      <c r="FG41" s="9">
        <f ca="1">IF(OR(INDIRECT(CONCATENATE("'2018-07 (Д)'!S",TEXT(MATCH($C41,'2018-07 (Д)'!$C$2:$C$100,0)+1,0)))="Н/Д",INDIRECT(CONCATENATE("'2018-06 (Д)'!S",TEXT(MATCH($C41,'2018-06 (Д)'!$C$2:$C$100,0)+1,0)))="Н/Д",AND(INDIRECT(CONCATENATE("'2018-07 (Д)'!S",TEXT(MATCH($C41,'2018-07 (Д)'!$C$2:$C$100,0)+1,0)))="Н/Д",INDIRECT(CONCATENATE("'2018-06 (Д)'!S",TEXT(MATCH($C41,'2018-06 (Д)'!$C$2:$C$100,0)+1,0))))),"Н/Д",((INDIRECT(CONCATENATE("'2018-07 (Д)'!S",TEXT(MATCH($C41,'2018-07 (Д)'!$C$2:$C$100,0)+1,0)))-INDIRECT(CONCATENATE("'2018-06 (Д)'!S",TEXT(MATCH($C41,'2018-06 (Д)'!$C$2:$C$100,0)+1,0))))/INDIRECT(CONCATENATE("'2018-06 (Д)'!S",TEXT(MATCH($C41,'2018-06 (Д)'!$C$2:$C$100,0)+1,0))))*100)</f>
        <v>55.936073420617852</v>
      </c>
      <c r="FH41" s="9">
        <f ca="1">IF(OR(INDIRECT(CONCATENATE("'2018-08 (Д)'!S",TEXT(MATCH($C41,'2018-08 (Д)'!$C$2:$C$100,0)+1,0)))="Н/Д",INDIRECT(CONCATENATE("'2018-07 (Д)'!S",TEXT(MATCH($C41,'2018-07 (Д)'!$C$2:$C$100,0)+1,0)))="Н/Д",AND(INDIRECT(CONCATENATE("'2018-08 (Д)'!S",TEXT(MATCH($C41,'2018-08 (Д)'!$C$2:$C$100,0)+1,0)))="Н/Д",INDIRECT(CONCATENATE("'2018-07 (Д)'!S",TEXT(MATCH($C41,'2018-07 (Д)'!$C$2:$C$100,0)+1,0))))),"Н/Д",((INDIRECT(CONCATENATE("'2018-08 (Д)'!S",TEXT(MATCH($C41,'2018-08 (Д)'!$C$2:$C$100,0)+1,0)))-INDIRECT(CONCATENATE("'2018-07 (Д)'!S",TEXT(MATCH($C41,'2018-07 (Д)'!$C$2:$C$100,0)+1,0))))/INDIRECT(CONCATENATE("'2018-07 (Д)'!S",TEXT(MATCH($C41,'2018-07 (Д)'!$C$2:$C$100,0)+1,0))))*100)</f>
        <v>-52.20210565541251</v>
      </c>
      <c r="FI41" s="9">
        <f ca="1">IF(OR(INDIRECT(CONCATENATE("'2018-09 (Д)'!S",TEXT(MATCH($C41,'2018-09 (Д)'!$C$2:$C$100,0)+1,0)))="Н/Д",INDIRECT(CONCATENATE("'2018-08 (Д)'!S",TEXT(MATCH($C41,'2018-08 (Д)'!$C$2:$C$100,0)+1,0)))="Н/Д",AND(INDIRECT(CONCATENATE("'2018-09 (Д)'!S",TEXT(MATCH($C41,'2018-09 (Д)'!$C$2:$C$100,0)+1,0)))="Н/Д",INDIRECT(CONCATENATE("'2018-08 (Д)'!S",TEXT(MATCH($C41,'2018-08 (Д)'!$C$2:$C$100,0)+1,0))))),"Н/Д",((INDIRECT(CONCATENATE("'2018-09 (Д)'!S",TEXT(MATCH($C41,'2018-09 (Д)'!$C$2:$C$100,0)+1,0)))-INDIRECT(CONCATENATE("'2018-08 (Д)'!S",TEXT(MATCH($C41,'2018-08 (Д)'!$C$2:$C$100,0)+1,0))))/INDIRECT(CONCATENATE("'2018-08 (Д)'!S",TEXT(MATCH($C41,'2018-08 (Д)'!$C$2:$C$100,0)+1,0))))*100)</f>
        <v>44.958889338185735</v>
      </c>
      <c r="FJ41" s="9">
        <f ca="1">IF(OR(INDIRECT(CONCATENATE("'2018-10 (Д)'!S",TEXT(MATCH($C41,'2018-10 (Д)'!$C$2:$C$100,0)+1,0)))="Н/Д",INDIRECT(CONCATENATE("'2018-09 (Д)'!S",TEXT(MATCH($C41,'2018-09 (Д)'!$C$2:$C$100,0)+1,0)))="Н/Д",AND(INDIRECT(CONCATENATE("'2018-10 (Д)'!S",TEXT(MATCH($C41,'2018-10 (Д)'!$C$2:$C$100,0)+1,0)))="Н/Д",INDIRECT(CONCATENATE("'2018-09 (Д)'!S",TEXT(MATCH($C41,'2018-09 (Д)'!$C$2:$C$100,0)+1,0))))),"Н/Д",((INDIRECT(CONCATENATE("'2018-10 (Д)'!S",TEXT(MATCH($C41,'2018-10 (Д)'!$C$2:$C$100,0)+1,0)))-INDIRECT(CONCATENATE("'2018-09 (Д)'!S",TEXT(MATCH($C41,'2018-09 (Д)'!$C$2:$C$100,0)+1,0))))/INDIRECT(CONCATENATE("'2018-09 (Д)'!S",TEXT(MATCH($C41,'2018-09 (Д)'!$C$2:$C$100,0)+1,0))))*100)</f>
        <v>-26.515477242084661</v>
      </c>
      <c r="FK41" s="9">
        <f ca="1">IF(OR(INDIRECT(CONCATENATE("'2018-11 (Д)'!S",TEXT(MATCH($C41,'2018-11 (Д)'!$C$2:$C$100,0)+1,0)))="Н/Д",INDIRECT(CONCATENATE("'2018-10 (Д)'!S",TEXT(MATCH($C41,'2018-10 (Д)'!$C$2:$C$100,0)+1,0)))="Н/Д",AND(INDIRECT(CONCATENATE("'2018-11 (Д)'!S",TEXT(MATCH($C41,'2018-11 (Д)'!$C$2:$C$100,0)+1,0)))="Н/Д",INDIRECT(CONCATENATE("'2018-10 (Д)'!S",TEXT(MATCH($C41,'2018-10 (Д)'!$C$2:$C$100,0)+1,0))))),"Н/Д",((INDIRECT(CONCATENATE("'2018-11 (Д)'!S",TEXT(MATCH($C41,'2018-11 (Д)'!$C$2:$C$100,0)+1,0)))-INDIRECT(CONCATENATE("'2018-10 (Д)'!S",TEXT(MATCH($C41,'2018-10 (Д)'!$C$2:$C$100,0)+1,0))))/INDIRECT(CONCATENATE("'2018-10 (Д)'!S",TEXT(MATCH($C41,'2018-10 (Д)'!$C$2:$C$100,0)+1,0))))*100)</f>
        <v>7.3622754350842072</v>
      </c>
      <c r="FL41" s="9">
        <f ca="1">IF(OR(INDIRECT(CONCATENATE("'2018-12 (Д)'!S",TEXT(MATCH($C41,'2018-12 (Д)'!$C$2:$C$100,0)+1,0)))="Н/Д",INDIRECT(CONCATENATE("'2018-11 (Д)'!S",TEXT(MATCH($C41,'2018-11 (Д)'!$C$2:$C$100,0)+1,0)))="Н/Д",AND(INDIRECT(CONCATENATE("'2018-12 (Д)'!S",TEXT(MATCH($C41,'2018-12 (Д)'!$C$2:$C$100,0)+1,0)))="Н/Д",INDIRECT(CONCATENATE("'2018-11 (Д)'!S",TEXT(MATCH($C41,'2018-11 (Д)'!$C$2:$C$100,0)+1,0))))),"Н/Д",((INDIRECT(CONCATENATE("'2018-12 (Д)'!S",TEXT(MATCH($C41,'2018-12 (Д)'!$C$2:$C$100,0)+1,0)))-INDIRECT(CONCATENATE("'2018-11 (Д)'!S",TEXT(MATCH($C41,'2018-11 (Д)'!$C$2:$C$100,0)+1,0))))/INDIRECT(CONCATENATE("'2018-11 (Д)'!S",TEXT(MATCH($C41,'2018-11 (Д)'!$C$2:$C$100,0)+1,0))))*100)</f>
        <v>37.339447889638713</v>
      </c>
      <c r="FM41" s="9"/>
      <c r="FN41" s="9">
        <f ca="1">IF(OR(INDIRECT(CONCATENATE("'2018-03 (Д)'!T",TEXT(MATCH($C41,'2018-03 (Д)'!$C$2:$C$100,0)+1,0)))="Н/Д",INDIRECT(CONCATENATE("'2018-02 (Д)'!T",TEXT(MATCH($C41,'2018-02 (Д)'!$C$2:$C$100,0)+1,0)))="Н/Д",AND(INDIRECT(CONCATENATE("'2018-03 (Д)'!T",TEXT(MATCH($C41,'2018-03 (Д)'!$C$2:$C$100,0)+1,0)))="Н/Д",INDIRECT(CONCATENATE("'2018-02 (Д)'!T",TEXT(MATCH($C41,'2018-02 (Д)'!$C$2:$C$100,0)+1,0))))),"Н/Д",((INDIRECT(CONCATENATE("'2018-03 (Д)'!T",TEXT(MATCH($C41,'2018-03 (Д)'!$C$2:$C$100,0)+1,0)))-INDIRECT(CONCATENATE("'2018-02 (Д)'!T",TEXT(MATCH($C41,'2018-02 (Д)'!$C$2:$C$100,0)+1,0))))/INDIRECT(CONCATENATE("'2018-02 (Д)'!T",TEXT(MATCH($C41,'2018-02 (Д)'!$C$2:$C$100,0)+1,0))))*100)</f>
        <v>53.588635741789894</v>
      </c>
      <c r="FO41" s="9">
        <f ca="1">IF(OR(INDIRECT(CONCATENATE("'2018-04 (Д)'!T",TEXT(MATCH($C41,'2018-04 (Д)'!$C$2:$C$100,0)+1,0)))="Н/Д",INDIRECT(CONCATENATE("'2018-03 (Д)'!T",TEXT(MATCH($C41,'2018-03 (Д)'!$C$2:$C$100,0)+1,0)))="Н/Д",AND(INDIRECT(CONCATENATE("'2018-04 (Д)'!T",TEXT(MATCH($C41,'2018-04 (Д)'!$C$2:$C$100,0)+1,0)))="Н/Д",INDIRECT(CONCATENATE("'2018-03 (Д)'!T",TEXT(MATCH($C41,'2018-03 (Д)'!$C$2:$C$100,0)+1,0))))),"Н/Д",((INDIRECT(CONCATENATE("'2018-04 (Д)'!T",TEXT(MATCH($C41,'2018-04 (Д)'!$C$2:$C$100,0)+1,0)))-INDIRECT(CONCATENATE("'2018-03 (Д)'!T",TEXT(MATCH($C41,'2018-03 (Д)'!$C$2:$C$100,0)+1,0))))/INDIRECT(CONCATENATE("'2018-03 (Д)'!T",TEXT(MATCH($C41,'2018-03 (Д)'!$C$2:$C$100,0)+1,0))))*100)</f>
        <v>-0.32271288761955819</v>
      </c>
      <c r="FP41" s="9">
        <f ca="1">IF(OR(INDIRECT(CONCATENATE("'2018-05 (Д)'!T",TEXT(MATCH($C41,'2018-05 (Д)'!$C$2:$C$100,0)+1,0)))="Н/Д",INDIRECT(CONCATENATE("'2018-04 (Д)'!T",TEXT(MATCH($C41,'2018-04 (Д)'!$C$2:$C$100,0)+1,0)))="Н/Д",AND(INDIRECT(CONCATENATE("'2018-05 (Д)'!T",TEXT(MATCH($C41,'2018-05 (Д)'!$C$2:$C$100,0)+1,0)))="Н/Д",INDIRECT(CONCATENATE("'2018-04 (Д)'!T",TEXT(MATCH($C41,'2018-04 (Д)'!$C$2:$C$100,0)+1,0))))),"Н/Д",((INDIRECT(CONCATENATE("'2018-05 (Д)'!T",TEXT(MATCH($C41,'2018-05 (Д)'!$C$2:$C$100,0)+1,0)))-INDIRECT(CONCATENATE("'2018-04 (Д)'!T",TEXT(MATCH($C41,'2018-04 (Д)'!$C$2:$C$100,0)+1,0))))/INDIRECT(CONCATENATE("'2018-04 (Д)'!T",TEXT(MATCH($C41,'2018-04 (Д)'!$C$2:$C$100,0)+1,0))))*100)</f>
        <v>-0.62120129131821511</v>
      </c>
      <c r="FQ41" s="9">
        <f ca="1">IF(OR(INDIRECT(CONCATENATE("'2018-06 (Д)'!T",TEXT(MATCH($C41,'2018-06 (Д)'!$C$2:$C$100,0)+1,0)))="Н/Д",INDIRECT(CONCATENATE("'2018-05 (Д)'!T",TEXT(MATCH($C41,'2018-05 (Д)'!$C$2:$C$100,0)+1,0)))="Н/Д",AND(INDIRECT(CONCATENATE("'2018-06 (Д)'!T",TEXT(MATCH($C41,'2018-06 (Д)'!$C$2:$C$100,0)+1,0)))="Н/Д",INDIRECT(CONCATENATE("'2018-05 (Д)'!T",TEXT(MATCH($C41,'2018-05 (Д)'!$C$2:$C$100,0)+1,0))))),"Н/Д",((INDIRECT(CONCATENATE("'2018-06 (Д)'!T",TEXT(MATCH($C41,'2018-06 (Д)'!$C$2:$C$100,0)+1,0)))-INDIRECT(CONCATENATE("'2018-05 (Д)'!T",TEXT(MATCH($C41,'2018-05 (Д)'!$C$2:$C$100,0)+1,0))))/INDIRECT(CONCATENATE("'2018-05 (Д)'!T",TEXT(MATCH($C41,'2018-05 (Д)'!$C$2:$C$100,0)+1,0))))*100)</f>
        <v>5.5683874093528756</v>
      </c>
      <c r="FR41" s="9">
        <f ca="1">IF(OR(INDIRECT(CONCATENATE("'2018-07 (Д)'!T",TEXT(MATCH($C41,'2018-07 (Д)'!$C$2:$C$100,0)+1,0)))="Н/Д",INDIRECT(CONCATENATE("'2018-06 (Д)'!T",TEXT(MATCH($C41,'2018-06 (Д)'!$C$2:$C$100,0)+1,0)))="Н/Д",AND(INDIRECT(CONCATENATE("'2018-07 (Д)'!T",TEXT(MATCH($C41,'2018-07 (Д)'!$C$2:$C$100,0)+1,0)))="Н/Д",INDIRECT(CONCATENATE("'2018-06 (Д)'!T",TEXT(MATCH($C41,'2018-06 (Д)'!$C$2:$C$100,0)+1,0))))),"Н/Д",((INDIRECT(CONCATENATE("'2018-07 (Д)'!T",TEXT(MATCH($C41,'2018-07 (Д)'!$C$2:$C$100,0)+1,0)))-INDIRECT(CONCATENATE("'2018-06 (Д)'!T",TEXT(MATCH($C41,'2018-06 (Д)'!$C$2:$C$100,0)+1,0))))/INDIRECT(CONCATENATE("'2018-06 (Д)'!T",TEXT(MATCH($C41,'2018-06 (Д)'!$C$2:$C$100,0)+1,0))))*100)</f>
        <v>-4.3307417181392189</v>
      </c>
      <c r="FS41" s="9">
        <f ca="1">IF(OR(INDIRECT(CONCATENATE("'2018-08 (Д)'!T",TEXT(MATCH($C41,'2018-08 (Д)'!$C$2:$C$100,0)+1,0)))="Н/Д",INDIRECT(CONCATENATE("'2018-07 (Д)'!T",TEXT(MATCH($C41,'2018-07 (Д)'!$C$2:$C$100,0)+1,0)))="Н/Д",AND(INDIRECT(CONCATENATE("'2018-08 (Д)'!T",TEXT(MATCH($C41,'2018-08 (Д)'!$C$2:$C$100,0)+1,0)))="Н/Д",INDIRECT(CONCATENATE("'2018-07 (Д)'!T",TEXT(MATCH($C41,'2018-07 (Д)'!$C$2:$C$100,0)+1,0))))),"Н/Д",((INDIRECT(CONCATENATE("'2018-08 (Д)'!T",TEXT(MATCH($C41,'2018-08 (Д)'!$C$2:$C$100,0)+1,0)))-INDIRECT(CONCATENATE("'2018-07 (Д)'!T",TEXT(MATCH($C41,'2018-07 (Д)'!$C$2:$C$100,0)+1,0))))/INDIRECT(CONCATENATE("'2018-07 (Д)'!T",TEXT(MATCH($C41,'2018-07 (Д)'!$C$2:$C$100,0)+1,0))))*100)</f>
        <v>28.910318943070152</v>
      </c>
      <c r="FT41" s="9">
        <f ca="1">IF(OR(INDIRECT(CONCATENATE("'2018-09 (Д)'!T",TEXT(MATCH($C41,'2018-09 (Д)'!$C$2:$C$100,0)+1,0)))="Н/Д",INDIRECT(CONCATENATE("'2018-08 (Д)'!T",TEXT(MATCH($C41,'2018-08 (Д)'!$C$2:$C$100,0)+1,0)))="Н/Д",AND(INDIRECT(CONCATENATE("'2018-09 (Д)'!T",TEXT(MATCH($C41,'2018-09 (Д)'!$C$2:$C$100,0)+1,0)))="Н/Д",INDIRECT(CONCATENATE("'2018-08 (Д)'!T",TEXT(MATCH($C41,'2018-08 (Д)'!$C$2:$C$100,0)+1,0))))),"Н/Д",((INDIRECT(CONCATENATE("'2018-09 (Д)'!T",TEXT(MATCH($C41,'2018-09 (Д)'!$C$2:$C$100,0)+1,0)))-INDIRECT(CONCATENATE("'2018-08 (Д)'!T",TEXT(MATCH($C41,'2018-08 (Д)'!$C$2:$C$100,0)+1,0))))/INDIRECT(CONCATENATE("'2018-08 (Д)'!T",TEXT(MATCH($C41,'2018-08 (Д)'!$C$2:$C$100,0)+1,0))))*100)</f>
        <v>-10.236132074350325</v>
      </c>
      <c r="FU41" s="9">
        <f ca="1">IF(OR(INDIRECT(CONCATENATE("'2018-10 (Д)'!T",TEXT(MATCH($C41,'2018-10 (Д)'!$C$2:$C$100,0)+1,0)))="Н/Д",INDIRECT(CONCATENATE("'2018-09 (Д)'!T",TEXT(MATCH($C41,'2018-09 (Д)'!$C$2:$C$100,0)+1,0)))="Н/Д",AND(INDIRECT(CONCATENATE("'2018-10 (Д)'!T",TEXT(MATCH($C41,'2018-10 (Д)'!$C$2:$C$100,0)+1,0)))="Н/Д",INDIRECT(CONCATENATE("'2018-09 (Д)'!T",TEXT(MATCH($C41,'2018-09 (Д)'!$C$2:$C$100,0)+1,0))))),"Н/Д",((INDIRECT(CONCATENATE("'2018-10 (Д)'!T",TEXT(MATCH($C41,'2018-10 (Д)'!$C$2:$C$100,0)+1,0)))-INDIRECT(CONCATENATE("'2018-09 (Д)'!T",TEXT(MATCH($C41,'2018-09 (Д)'!$C$2:$C$100,0)+1,0))))/INDIRECT(CONCATENATE("'2018-09 (Д)'!T",TEXT(MATCH($C41,'2018-09 (Д)'!$C$2:$C$100,0)+1,0))))*100)</f>
        <v>19.651780086219759</v>
      </c>
      <c r="FV41" s="9">
        <f ca="1">IF(OR(INDIRECT(CONCATENATE("'2018-11 (Д)'!T",TEXT(MATCH($C41,'2018-11 (Д)'!$C$2:$C$100,0)+1,0)))="Н/Д",INDIRECT(CONCATENATE("'2018-10 (Д)'!T",TEXT(MATCH($C41,'2018-10 (Д)'!$C$2:$C$100,0)+1,0)))="Н/Д",AND(INDIRECT(CONCATENATE("'2018-11 (Д)'!T",TEXT(MATCH($C41,'2018-11 (Д)'!$C$2:$C$100,0)+1,0)))="Н/Д",INDIRECT(CONCATENATE("'2018-10 (Д)'!T",TEXT(MATCH($C41,'2018-10 (Д)'!$C$2:$C$100,0)+1,0))))),"Н/Д",((INDIRECT(CONCATENATE("'2018-11 (Д)'!T",TEXT(MATCH($C41,'2018-11 (Д)'!$C$2:$C$100,0)+1,0)))-INDIRECT(CONCATENATE("'2018-10 (Д)'!T",TEXT(MATCH($C41,'2018-10 (Д)'!$C$2:$C$100,0)+1,0))))/INDIRECT(CONCATENATE("'2018-10 (Д)'!T",TEXT(MATCH($C41,'2018-10 (Д)'!$C$2:$C$100,0)+1,0))))*100)</f>
        <v>3.0927833374959612</v>
      </c>
      <c r="FW41" s="9">
        <f ca="1">IF(OR(INDIRECT(CONCATENATE("'2018-12 (Д)'!T",TEXT(MATCH($C41,'2018-12 (Д)'!$C$2:$C$100,0)+1,0)))="Н/Д",INDIRECT(CONCATENATE("'2018-11 (Д)'!T",TEXT(MATCH($C41,'2018-11 (Д)'!$C$2:$C$100,0)+1,0)))="Н/Д",AND(INDIRECT(CONCATENATE("'2018-12 (Д)'!T",TEXT(MATCH($C41,'2018-12 (Д)'!$C$2:$C$100,0)+1,0)))="Н/Д",INDIRECT(CONCATENATE("'2018-11 (Д)'!T",TEXT(MATCH($C41,'2018-11 (Д)'!$C$2:$C$100,0)+1,0))))),"Н/Д",((INDIRECT(CONCATENATE("'2018-12 (Д)'!T",TEXT(MATCH($C41,'2018-12 (Д)'!$C$2:$C$100,0)+1,0)))-INDIRECT(CONCATENATE("'2018-11 (Д)'!T",TEXT(MATCH($C41,'2018-11 (Д)'!$C$2:$C$100,0)+1,0))))/INDIRECT(CONCATENATE("'2018-11 (Д)'!T",TEXT(MATCH($C41,'2018-11 (Д)'!$C$2:$C$100,0)+1,0))))*100)</f>
        <v>-10.807598939416883</v>
      </c>
      <c r="FX41" s="9"/>
      <c r="FY41" s="9">
        <f ca="1">IF(OR(INDIRECT(CONCATENATE("'2018-03 (Д)'!U",TEXT(MATCH($C41,'2018-03 (Д)'!$C$2:$C$100,0)+1,0)))="Н/Д",INDIRECT(CONCATENATE("'2018-02 (Д)'!U",TEXT(MATCH($C41,'2018-02 (Д)'!$C$2:$C$100,0)+1,0)))="Н/Д",AND(INDIRECT(CONCATENATE("'2018-03 (Д)'!U",TEXT(MATCH($C41,'2018-03 (Д)'!$C$2:$C$100,0)+1,0)))="Н/Д",INDIRECT(CONCATENATE("'2018-02 (Д)'!U",TEXT(MATCH($C41,'2018-02 (Д)'!$C$2:$C$100,0)+1,0))))),"Н/Д",((INDIRECT(CONCATENATE("'2018-03 (Д)'!U",TEXT(MATCH($C41,'2018-03 (Д)'!$C$2:$C$100,0)+1,0)))-INDIRECT(CONCATENATE("'2018-02 (Д)'!U",TEXT(MATCH($C41,'2018-02 (Д)'!$C$2:$C$100,0)+1,0))))/INDIRECT(CONCATENATE("'2018-02 (Д)'!U",TEXT(MATCH($C41,'2018-02 (Д)'!$C$2:$C$100,0)+1,0))))*100)</f>
        <v>248.1769206749596</v>
      </c>
      <c r="FZ41" s="9">
        <f ca="1">IF(OR(INDIRECT(CONCATENATE("'2018-04 (Д)'!U",TEXT(MATCH($C41,'2018-04 (Д)'!$C$2:$C$100,0)+1,0)))="Н/Д",INDIRECT(CONCATENATE("'2018-03 (Д)'!U",TEXT(MATCH($C41,'2018-03 (Д)'!$C$2:$C$100,0)+1,0)))="Н/Д",AND(INDIRECT(CONCATENATE("'2018-04 (Д)'!U",TEXT(MATCH($C41,'2018-04 (Д)'!$C$2:$C$100,0)+1,0)))="Н/Д",INDIRECT(CONCATENATE("'2018-03 (Д)'!U",TEXT(MATCH($C41,'2018-03 (Д)'!$C$2:$C$100,0)+1,0))))),"Н/Д",((INDIRECT(CONCATENATE("'2018-04 (Д)'!U",TEXT(MATCH($C41,'2018-04 (Д)'!$C$2:$C$100,0)+1,0)))-INDIRECT(CONCATENATE("'2018-03 (Д)'!U",TEXT(MATCH($C41,'2018-03 (Д)'!$C$2:$C$100,0)+1,0))))/INDIRECT(CONCATENATE("'2018-03 (Д)'!U",TEXT(MATCH($C41,'2018-03 (Д)'!$C$2:$C$100,0)+1,0))))*100)</f>
        <v>-169.63142085690981</v>
      </c>
      <c r="GA41" s="9">
        <f ca="1">IF(OR(INDIRECT(CONCATENATE("'2018-05 (Д)'!U",TEXT(MATCH($C41,'2018-05 (Д)'!$C$2:$C$100,0)+1,0)))="Н/Д",INDIRECT(CONCATENATE("'2018-04 (Д)'!U",TEXT(MATCH($C41,'2018-04 (Д)'!$C$2:$C$100,0)+1,0)))="Н/Д",AND(INDIRECT(CONCATENATE("'2018-05 (Д)'!U",TEXT(MATCH($C41,'2018-05 (Д)'!$C$2:$C$100,0)+1,0)))="Н/Д",INDIRECT(CONCATENATE("'2018-04 (Д)'!U",TEXT(MATCH($C41,'2018-04 (Д)'!$C$2:$C$100,0)+1,0))))),"Н/Д",((INDIRECT(CONCATENATE("'2018-05 (Д)'!U",TEXT(MATCH($C41,'2018-05 (Д)'!$C$2:$C$100,0)+1,0)))-INDIRECT(CONCATENATE("'2018-04 (Д)'!U",TEXT(MATCH($C41,'2018-04 (Д)'!$C$2:$C$100,0)+1,0))))/INDIRECT(CONCATENATE("'2018-04 (Д)'!U",TEXT(MATCH($C41,'2018-04 (Д)'!$C$2:$C$100,0)+1,0))))*100)</f>
        <v>-175.44150144614539</v>
      </c>
      <c r="GB41" s="9">
        <f ca="1">IF(OR(INDIRECT(CONCATENATE("'2018-06 (Д)'!U",TEXT(MATCH($C41,'2018-06 (Д)'!$C$2:$C$100,0)+1,0)))="Н/Д",INDIRECT(CONCATENATE("'2018-05 (Д)'!U",TEXT(MATCH($C41,'2018-05 (Д)'!$C$2:$C$100,0)+1,0)))="Н/Д",AND(INDIRECT(CONCATENATE("'2018-06 (Д)'!U",TEXT(MATCH($C41,'2018-06 (Д)'!$C$2:$C$100,0)+1,0)))="Н/Д",INDIRECT(CONCATENATE("'2018-05 (Д)'!U",TEXT(MATCH($C41,'2018-05 (Д)'!$C$2:$C$100,0)+1,0))))),"Н/Д",((INDIRECT(CONCATENATE("'2018-06 (Д)'!U",TEXT(MATCH($C41,'2018-06 (Д)'!$C$2:$C$100,0)+1,0)))-INDIRECT(CONCATENATE("'2018-05 (Д)'!U",TEXT(MATCH($C41,'2018-05 (Д)'!$C$2:$C$100,0)+1,0))))/INDIRECT(CONCATENATE("'2018-05 (Д)'!U",TEXT(MATCH($C41,'2018-05 (Д)'!$C$2:$C$100,0)+1,0))))*100)</f>
        <v>-63.322598195802691</v>
      </c>
      <c r="GC41" s="9">
        <f ca="1">IF(OR(INDIRECT(CONCATENATE("'2018-07 (Д)'!U",TEXT(MATCH($C41,'2018-07 (Д)'!$C$2:$C$100,0)+1,0)))="Н/Д",INDIRECT(CONCATENATE("'2018-06 (Д)'!U",TEXT(MATCH($C41,'2018-06 (Д)'!$C$2:$C$100,0)+1,0)))="Н/Д",AND(INDIRECT(CONCATENATE("'2018-07 (Д)'!U",TEXT(MATCH($C41,'2018-07 (Д)'!$C$2:$C$100,0)+1,0)))="Н/Д",INDIRECT(CONCATENATE("'2018-06 (Д)'!U",TEXT(MATCH($C41,'2018-06 (Д)'!$C$2:$C$100,0)+1,0))))),"Н/Д",((INDIRECT(CONCATENATE("'2018-07 (Д)'!U",TEXT(MATCH($C41,'2018-07 (Д)'!$C$2:$C$100,0)+1,0)))-INDIRECT(CONCATENATE("'2018-06 (Д)'!U",TEXT(MATCH($C41,'2018-06 (Д)'!$C$2:$C$100,0)+1,0))))/INDIRECT(CONCATENATE("'2018-06 (Д)'!U",TEXT(MATCH($C41,'2018-06 (Д)'!$C$2:$C$100,0)+1,0))))*100)</f>
        <v>4231.2904365848071</v>
      </c>
      <c r="GD41" s="9">
        <f ca="1">IF(OR(INDIRECT(CONCATENATE("'2018-08 (Д)'!U",TEXT(MATCH($C41,'2018-08 (Д)'!$C$2:$C$100,0)+1,0)))="Н/Д",INDIRECT(CONCATENATE("'2018-07 (Д)'!U",TEXT(MATCH($C41,'2018-07 (Д)'!$C$2:$C$100,0)+1,0)))="Н/Д",AND(INDIRECT(CONCATENATE("'2018-08 (Д)'!U",TEXT(MATCH($C41,'2018-08 (Д)'!$C$2:$C$100,0)+1,0)))="Н/Д",INDIRECT(CONCATENATE("'2018-07 (Д)'!U",TEXT(MATCH($C41,'2018-07 (Д)'!$C$2:$C$100,0)+1,0))))),"Н/Д",((INDIRECT(CONCATENATE("'2018-08 (Д)'!U",TEXT(MATCH($C41,'2018-08 (Д)'!$C$2:$C$100,0)+1,0)))-INDIRECT(CONCATENATE("'2018-07 (Д)'!U",TEXT(MATCH($C41,'2018-07 (Д)'!$C$2:$C$100,0)+1,0))))/INDIRECT(CONCATENATE("'2018-07 (Д)'!U",TEXT(MATCH($C41,'2018-07 (Д)'!$C$2:$C$100,0)+1,0))))*100)</f>
        <v>-172.66065261047021</v>
      </c>
      <c r="GE41" s="9">
        <f ca="1">IF(OR(INDIRECT(CONCATENATE("'2018-09 (Д)'!U",TEXT(MATCH($C41,'2018-09 (Д)'!$C$2:$C$100,0)+1,0)))="Н/Д",INDIRECT(CONCATENATE("'2018-08 (Д)'!U",TEXT(MATCH($C41,'2018-08 (Д)'!$C$2:$C$100,0)+1,0)))="Н/Д",AND(INDIRECT(CONCATENATE("'2018-09 (Д)'!U",TEXT(MATCH($C41,'2018-09 (Д)'!$C$2:$C$100,0)+1,0)))="Н/Д",INDIRECT(CONCATENATE("'2018-08 (Д)'!U",TEXT(MATCH($C41,'2018-08 (Д)'!$C$2:$C$100,0)+1,0))))),"Н/Д",((INDIRECT(CONCATENATE("'2018-09 (Д)'!U",TEXT(MATCH($C41,'2018-09 (Д)'!$C$2:$C$100,0)+1,0)))-INDIRECT(CONCATENATE("'2018-08 (Д)'!U",TEXT(MATCH($C41,'2018-08 (Д)'!$C$2:$C$100,0)+1,0))))/INDIRECT(CONCATENATE("'2018-08 (Д)'!U",TEXT(MATCH($C41,'2018-08 (Д)'!$C$2:$C$100,0)+1,0))))*100)</f>
        <v>-101.39705561424147</v>
      </c>
      <c r="GF41" s="9">
        <f ca="1">IF(OR(INDIRECT(CONCATENATE("'2018-10 (Д)'!U",TEXT(MATCH($C41,'2018-10 (Д)'!$C$2:$C$100,0)+1,0)))="Н/Д",INDIRECT(CONCATENATE("'2018-09 (Д)'!U",TEXT(MATCH($C41,'2018-09 (Д)'!$C$2:$C$100,0)+1,0)))="Н/Д",AND(INDIRECT(CONCATENATE("'2018-10 (Д)'!U",TEXT(MATCH($C41,'2018-10 (Д)'!$C$2:$C$100,0)+1,0)))="Н/Д",INDIRECT(CONCATENATE("'2018-09 (Д)'!U",TEXT(MATCH($C41,'2018-09 (Д)'!$C$2:$C$100,0)+1,0))))),"Н/Д",((INDIRECT(CONCATENATE("'2018-10 (Д)'!U",TEXT(MATCH($C41,'2018-10 (Д)'!$C$2:$C$100,0)+1,0)))-INDIRECT(CONCATENATE("'2018-09 (Д)'!U",TEXT(MATCH($C41,'2018-09 (Д)'!$C$2:$C$100,0)+1,0))))/INDIRECT(CONCATENATE("'2018-09 (Д)'!U",TEXT(MATCH($C41,'2018-09 (Д)'!$C$2:$C$100,0)+1,0))))*100)</f>
        <v>2224.9406526846901</v>
      </c>
      <c r="GG41" s="9">
        <f ca="1">IF(OR(INDIRECT(CONCATENATE("'2018-11 (Д)'!U",TEXT(MATCH($C41,'2018-11 (Д)'!$C$2:$C$100,0)+1,0)))="Н/Д",INDIRECT(CONCATENATE("'2018-10 (Д)'!U",TEXT(MATCH($C41,'2018-10 (Д)'!$C$2:$C$100,0)+1,0)))="Н/Д",AND(INDIRECT(CONCATENATE("'2018-11 (Д)'!U",TEXT(MATCH($C41,'2018-11 (Д)'!$C$2:$C$100,0)+1,0)))="Н/Д",INDIRECT(CONCATENATE("'2018-10 (Д)'!U",TEXT(MATCH($C41,'2018-10 (Д)'!$C$2:$C$100,0)+1,0))))),"Н/Д",((INDIRECT(CONCATENATE("'2018-11 (Д)'!U",TEXT(MATCH($C41,'2018-11 (Д)'!$C$2:$C$100,0)+1,0)))-INDIRECT(CONCATENATE("'2018-10 (Д)'!U",TEXT(MATCH($C41,'2018-10 (Д)'!$C$2:$C$100,0)+1,0))))/INDIRECT(CONCATENATE("'2018-10 (Д)'!U",TEXT(MATCH($C41,'2018-10 (Д)'!$C$2:$C$100,0)+1,0))))*100)</f>
        <v>-73.189763972036531</v>
      </c>
      <c r="GH41" s="9">
        <f ca="1">IF(OR(INDIRECT(CONCATENATE("'2018-12 (Д)'!U",TEXT(MATCH($C41,'2018-12 (Д)'!$C$2:$C$100,0)+1,0)))="Н/Д",INDIRECT(CONCATENATE("'2018-11 (Д)'!U",TEXT(MATCH($C41,'2018-11 (Д)'!$C$2:$C$100,0)+1,0)))="Н/Д",AND(INDIRECT(CONCATENATE("'2018-12 (Д)'!U",TEXT(MATCH($C41,'2018-12 (Д)'!$C$2:$C$100,0)+1,0)))="Н/Д",INDIRECT(CONCATENATE("'2018-11 (Д)'!U",TEXT(MATCH($C41,'2018-11 (Д)'!$C$2:$C$100,0)+1,0))))),"Н/Д",((INDIRECT(CONCATENATE("'2018-12 (Д)'!U",TEXT(MATCH($C41,'2018-12 (Д)'!$C$2:$C$100,0)+1,0)))-INDIRECT(CONCATENATE("'2018-11 (Д)'!U",TEXT(MATCH($C41,'2018-11 (Д)'!$C$2:$C$100,0)+1,0))))/INDIRECT(CONCATENATE("'2018-11 (Д)'!U",TEXT(MATCH($C41,'2018-11 (Д)'!$C$2:$C$100,0)+1,0))))*100)</f>
        <v>-146.7656008429951</v>
      </c>
      <c r="GI41" s="9"/>
      <c r="GJ41" s="9">
        <f ca="1">IF(OR(INDIRECT(CONCATENATE("'2018-03 (Д)'!V",TEXT(MATCH($C41,'2018-03 (Д)'!$C$2:$C$100,0)+1,0)))="Н/Д",INDIRECT(CONCATENATE("'2018-02 (Д)'!V",TEXT(MATCH($C41,'2018-02 (Д)'!$C$2:$C$100,0)+1,0)))="Н/Д",AND(INDIRECT(CONCATENATE("'2018-03 (Д)'!V",TEXT(MATCH($C41,'2018-03 (Д)'!$C$2:$C$100,0)+1,0)))="Н/Д",INDIRECT(CONCATENATE("'2018-02 (Д)'!V",TEXT(MATCH($C41,'2018-02 (Д)'!$C$2:$C$100,0)+1,0))))),"Н/Д",((INDIRECT(CONCATENATE("'2018-03 (Д)'!V",TEXT(MATCH($C41,'2018-03 (Д)'!$C$2:$C$100,0)+1,0)))-INDIRECT(CONCATENATE("'2018-02 (Д)'!V",TEXT(MATCH($C41,'2018-02 (Д)'!$C$2:$C$100,0)+1,0))))/INDIRECT(CONCATENATE("'2018-02 (Д)'!V",TEXT(MATCH($C41,'2018-02 (Д)'!$C$2:$C$100,0)+1,0))))*100)</f>
        <v>2.5489110665970744</v>
      </c>
      <c r="GK41" s="9">
        <f ca="1">IF(OR(INDIRECT(CONCATENATE("'2018-04 (Д)'!V",TEXT(MATCH($C41,'2018-04 (Д)'!$C$2:$C$100,0)+1,0)))="Н/Д",INDIRECT(CONCATENATE("'2018-03 (Д)'!V",TEXT(MATCH($C41,'2018-03 (Д)'!$C$2:$C$100,0)+1,0)))="Н/Д",AND(INDIRECT(CONCATENATE("'2018-04 (Д)'!V",TEXT(MATCH($C41,'2018-04 (Д)'!$C$2:$C$100,0)+1,0)))="Н/Д",INDIRECT(CONCATENATE("'2018-03 (Д)'!V",TEXT(MATCH($C41,'2018-03 (Д)'!$C$2:$C$100,0)+1,0))))),"Н/Д",((INDIRECT(CONCATENATE("'2018-04 (Д)'!V",TEXT(MATCH($C41,'2018-04 (Д)'!$C$2:$C$100,0)+1,0)))-INDIRECT(CONCATENATE("'2018-03 (Д)'!V",TEXT(MATCH($C41,'2018-03 (Д)'!$C$2:$C$100,0)+1,0))))/INDIRECT(CONCATENATE("'2018-03 (Д)'!V",TEXT(MATCH($C41,'2018-03 (Д)'!$C$2:$C$100,0)+1,0))))*100)</f>
        <v>146.34200246886101</v>
      </c>
      <c r="GL41" s="9">
        <f ca="1">IF(OR(INDIRECT(CONCATENATE("'2018-05 (Д)'!V",TEXT(MATCH($C41,'2018-05 (Д)'!$C$2:$C$100,0)+1,0)))="Н/Д",INDIRECT(CONCATENATE("'2018-04 (Д)'!V",TEXT(MATCH($C41,'2018-04 (Д)'!$C$2:$C$100,0)+1,0)))="Н/Д",AND(INDIRECT(CONCATENATE("'2018-05 (Д)'!V",TEXT(MATCH($C41,'2018-05 (Д)'!$C$2:$C$100,0)+1,0)))="Н/Д",INDIRECT(CONCATENATE("'2018-04 (Д)'!V",TEXT(MATCH($C41,'2018-04 (Д)'!$C$2:$C$100,0)+1,0))))),"Н/Д",((INDIRECT(CONCATENATE("'2018-05 (Д)'!V",TEXT(MATCH($C41,'2018-05 (Д)'!$C$2:$C$100,0)+1,0)))-INDIRECT(CONCATENATE("'2018-04 (Д)'!V",TEXT(MATCH($C41,'2018-04 (Д)'!$C$2:$C$100,0)+1,0))))/INDIRECT(CONCATENATE("'2018-04 (Д)'!V",TEXT(MATCH($C41,'2018-04 (Д)'!$C$2:$C$100,0)+1,0))))*100)</f>
        <v>-42.219768077809775</v>
      </c>
      <c r="GM41" s="9">
        <f ca="1">IF(OR(INDIRECT(CONCATENATE("'2018-06 (Д)'!V",TEXT(MATCH($C41,'2018-06 (Д)'!$C$2:$C$100,0)+1,0)))="Н/Д",INDIRECT(CONCATENATE("'2018-05 (Д)'!V",TEXT(MATCH($C41,'2018-05 (Д)'!$C$2:$C$100,0)+1,0)))="Н/Д",AND(INDIRECT(CONCATENATE("'2018-06 (Д)'!V",TEXT(MATCH($C41,'2018-06 (Д)'!$C$2:$C$100,0)+1,0)))="Н/Д",INDIRECT(CONCATENATE("'2018-05 (Д)'!V",TEXT(MATCH($C41,'2018-05 (Д)'!$C$2:$C$100,0)+1,0))))),"Н/Д",((INDIRECT(CONCATENATE("'2018-06 (Д)'!V",TEXT(MATCH($C41,'2018-06 (Д)'!$C$2:$C$100,0)+1,0)))-INDIRECT(CONCATENATE("'2018-05 (Д)'!V",TEXT(MATCH($C41,'2018-05 (Д)'!$C$2:$C$100,0)+1,0))))/INDIRECT(CONCATENATE("'2018-05 (Д)'!V",TEXT(MATCH($C41,'2018-05 (Д)'!$C$2:$C$100,0)+1,0))))*100)</f>
        <v>63.494928439347575</v>
      </c>
      <c r="GN41" s="9">
        <f ca="1">IF(OR(INDIRECT(CONCATENATE("'2018-07 (Д)'!V",TEXT(MATCH($C41,'2018-07 (Д)'!$C$2:$C$100,0)+1,0)))="Н/Д",INDIRECT(CONCATENATE("'2018-06 (Д)'!V",TEXT(MATCH($C41,'2018-06 (Д)'!$C$2:$C$100,0)+1,0)))="Н/Д",AND(INDIRECT(CONCATENATE("'2018-07 (Д)'!V",TEXT(MATCH($C41,'2018-07 (Д)'!$C$2:$C$100,0)+1,0)))="Н/Д",INDIRECT(CONCATENATE("'2018-06 (Д)'!V",TEXT(MATCH($C41,'2018-06 (Д)'!$C$2:$C$100,0)+1,0))))),"Н/Д",((INDIRECT(CONCATENATE("'2018-07 (Д)'!V",TEXT(MATCH($C41,'2018-07 (Д)'!$C$2:$C$100,0)+1,0)))-INDIRECT(CONCATENATE("'2018-06 (Д)'!V",TEXT(MATCH($C41,'2018-06 (Д)'!$C$2:$C$100,0)+1,0))))/INDIRECT(CONCATENATE("'2018-06 (Д)'!V",TEXT(MATCH($C41,'2018-06 (Д)'!$C$2:$C$100,0)+1,0))))*100)</f>
        <v>-15.144956382832465</v>
      </c>
      <c r="GO41" s="9">
        <f ca="1">IF(OR(INDIRECT(CONCATENATE("'2018-08 (Д)'!V",TEXT(MATCH($C41,'2018-08 (Д)'!$C$2:$C$100,0)+1,0)))="Н/Д",INDIRECT(CONCATENATE("'2018-07 (Д)'!V",TEXT(MATCH($C41,'2018-07 (Д)'!$C$2:$C$100,0)+1,0)))="Н/Д",AND(INDIRECT(CONCATENATE("'2018-08 (Д)'!V",TEXT(MATCH($C41,'2018-08 (Д)'!$C$2:$C$100,0)+1,0)))="Н/Д",INDIRECT(CONCATENATE("'2018-07 (Д)'!V",TEXT(MATCH($C41,'2018-07 (Д)'!$C$2:$C$100,0)+1,0))))),"Н/Д",((INDIRECT(CONCATENATE("'2018-08 (Д)'!V",TEXT(MATCH($C41,'2018-08 (Д)'!$C$2:$C$100,0)+1,0)))-INDIRECT(CONCATENATE("'2018-07 (Д)'!V",TEXT(MATCH($C41,'2018-07 (Д)'!$C$2:$C$100,0)+1,0))))/INDIRECT(CONCATENATE("'2018-07 (Д)'!V",TEXT(MATCH($C41,'2018-07 (Д)'!$C$2:$C$100,0)+1,0))))*100)</f>
        <v>-35.638937525423763</v>
      </c>
      <c r="GP41" s="9">
        <f ca="1">IF(OR(INDIRECT(CONCATENATE("'2018-09 (Д)'!V",TEXT(MATCH($C41,'2018-09 (Д)'!$C$2:$C$100,0)+1,0)))="Н/Д",INDIRECT(CONCATENATE("'2018-08 (Д)'!V",TEXT(MATCH($C41,'2018-08 (Д)'!$C$2:$C$100,0)+1,0)))="Н/Д",AND(INDIRECT(CONCATENATE("'2018-09 (Д)'!V",TEXT(MATCH($C41,'2018-09 (Д)'!$C$2:$C$100,0)+1,0)))="Н/Д",INDIRECT(CONCATENATE("'2018-08 (Д)'!V",TEXT(MATCH($C41,'2018-08 (Д)'!$C$2:$C$100,0)+1,0))))),"Н/Д",((INDIRECT(CONCATENATE("'2018-09 (Д)'!V",TEXT(MATCH($C41,'2018-09 (Д)'!$C$2:$C$100,0)+1,0)))-INDIRECT(CONCATENATE("'2018-08 (Д)'!V",TEXT(MATCH($C41,'2018-08 (Д)'!$C$2:$C$100,0)+1,0))))/INDIRECT(CONCATENATE("'2018-08 (Д)'!V",TEXT(MATCH($C41,'2018-08 (Д)'!$C$2:$C$100,0)+1,0))))*100)</f>
        <v>35.806862488299011</v>
      </c>
      <c r="GQ41" s="9">
        <f ca="1">IF(OR(INDIRECT(CONCATENATE("'2018-10 (Д)'!V",TEXT(MATCH($C41,'2018-10 (Д)'!$C$2:$C$100,0)+1,0)))="Н/Д",INDIRECT(CONCATENATE("'2018-09 (Д)'!V",TEXT(MATCH($C41,'2018-09 (Д)'!$C$2:$C$100,0)+1,0)))="Н/Д",AND(INDIRECT(CONCATENATE("'2018-10 (Д)'!V",TEXT(MATCH($C41,'2018-10 (Д)'!$C$2:$C$100,0)+1,0)))="Н/Д",INDIRECT(CONCATENATE("'2018-09 (Д)'!V",TEXT(MATCH($C41,'2018-09 (Д)'!$C$2:$C$100,0)+1,0))))),"Н/Д",((INDIRECT(CONCATENATE("'2018-10 (Д)'!V",TEXT(MATCH($C41,'2018-10 (Д)'!$C$2:$C$100,0)+1,0)))-INDIRECT(CONCATENATE("'2018-09 (Д)'!V",TEXT(MATCH($C41,'2018-09 (Д)'!$C$2:$C$100,0)+1,0))))/INDIRECT(CONCATENATE("'2018-09 (Д)'!V",TEXT(MATCH($C41,'2018-09 (Д)'!$C$2:$C$100,0)+1,0))))*100)</f>
        <v>-15.045834236833771</v>
      </c>
      <c r="GR41" s="9">
        <f ca="1">IF(OR(INDIRECT(CONCATENATE("'2018-11 (Д)'!V",TEXT(MATCH($C41,'2018-11 (Д)'!$C$2:$C$100,0)+1,0)))="Н/Д",INDIRECT(CONCATENATE("'2018-10 (Д)'!V",TEXT(MATCH($C41,'2018-10 (Д)'!$C$2:$C$100,0)+1,0)))="Н/Д",AND(INDIRECT(CONCATENATE("'2018-11 (Д)'!V",TEXT(MATCH($C41,'2018-11 (Д)'!$C$2:$C$100,0)+1,0)))="Н/Д",INDIRECT(CONCATENATE("'2018-10 (Д)'!V",TEXT(MATCH($C41,'2018-10 (Д)'!$C$2:$C$100,0)+1,0))))),"Н/Д",((INDIRECT(CONCATENATE("'2018-11 (Д)'!V",TEXT(MATCH($C41,'2018-11 (Д)'!$C$2:$C$100,0)+1,0)))-INDIRECT(CONCATENATE("'2018-10 (Д)'!V",TEXT(MATCH($C41,'2018-10 (Д)'!$C$2:$C$100,0)+1,0))))/INDIRECT(CONCATENATE("'2018-10 (Д)'!V",TEXT(MATCH($C41,'2018-10 (Д)'!$C$2:$C$100,0)+1,0))))*100)</f>
        <v>-21.951409880526377</v>
      </c>
      <c r="GS41" s="9">
        <f ca="1">IF(OR(INDIRECT(CONCATENATE("'2018-12 (Д)'!V",TEXT(MATCH($C41,'2018-12 (Д)'!$C$2:$C$100,0)+1,0)))="Н/Д",INDIRECT(CONCATENATE("'2018-11 (Д)'!V",TEXT(MATCH($C41,'2018-11 (Д)'!$C$2:$C$100,0)+1,0)))="Н/Д",AND(INDIRECT(CONCATENATE("'2018-12 (Д)'!V",TEXT(MATCH($C41,'2018-12 (Д)'!$C$2:$C$100,0)+1,0)))="Н/Д",INDIRECT(CONCATENATE("'2018-11 (Д)'!V",TEXT(MATCH($C41,'2018-11 (Д)'!$C$2:$C$100,0)+1,0))))),"Н/Д",((INDIRECT(CONCATENATE("'2018-12 (Д)'!V",TEXT(MATCH($C41,'2018-12 (Д)'!$C$2:$C$100,0)+1,0)))-INDIRECT(CONCATENATE("'2018-11 (Д)'!V",TEXT(MATCH($C41,'2018-11 (Д)'!$C$2:$C$100,0)+1,0))))/INDIRECT(CONCATENATE("'2018-11 (Д)'!V",TEXT(MATCH($C41,'2018-11 (Д)'!$C$2:$C$100,0)+1,0))))*100)</f>
        <v>30.424290265920234</v>
      </c>
      <c r="GT41" s="9"/>
      <c r="GU41" s="9">
        <f ca="1">IF(OR(INDIRECT(CONCATENATE("'2018-03 (Д)'!W",TEXT(MATCH($C41,'2018-03 (Д)'!$C$2:$C$100,0)+1,0)))="Н/Д",INDIRECT(CONCATENATE("'2018-02 (Д)'!W",TEXT(MATCH($C41,'2018-02 (Д)'!$C$2:$C$100,0)+1,0)))="Н/Д",AND(INDIRECT(CONCATENATE("'2018-03 (Д)'!W",TEXT(MATCH($C41,'2018-03 (Д)'!$C$2:$C$100,0)+1,0)))="Н/Д",INDIRECT(CONCATENATE("'2018-02 (Д)'!W",TEXT(MATCH($C41,'2018-02 (Д)'!$C$2:$C$100,0)+1,0))))),"Н/Д",((INDIRECT(CONCATENATE("'2018-03 (Д)'!W",TEXT(MATCH($C41,'2018-03 (Д)'!$C$2:$C$100,0)+1,0)))-INDIRECT(CONCATENATE("'2018-02 (Д)'!W",TEXT(MATCH($C41,'2018-02 (Д)'!$C$2:$C$100,0)+1,0))))/INDIRECT(CONCATENATE("'2018-02 (Д)'!W",TEXT(MATCH($C41,'2018-02 (Д)'!$C$2:$C$100,0)+1,0))))*100)</f>
        <v>-0.60446840024438397</v>
      </c>
      <c r="GV41" s="9">
        <f ca="1">IF(OR(INDIRECT(CONCATENATE("'2018-04 (Д)'!W",TEXT(MATCH($C41,'2018-04 (Д)'!$C$2:$C$100,0)+1,0)))="Н/Д",INDIRECT(CONCATENATE("'2018-03 (Д)'!W",TEXT(MATCH($C41,'2018-03 (Д)'!$C$2:$C$100,0)+1,0)))="Н/Д",AND(INDIRECT(CONCATENATE("'2018-04 (Д)'!W",TEXT(MATCH($C41,'2018-04 (Д)'!$C$2:$C$100,0)+1,0)))="Н/Д",INDIRECT(CONCATENATE("'2018-03 (Д)'!W",TEXT(MATCH($C41,'2018-03 (Д)'!$C$2:$C$100,0)+1,0))))),"Н/Д",((INDIRECT(CONCATENATE("'2018-04 (Д)'!W",TEXT(MATCH($C41,'2018-04 (Д)'!$C$2:$C$100,0)+1,0)))-INDIRECT(CONCATENATE("'2018-03 (Д)'!W",TEXT(MATCH($C41,'2018-03 (Д)'!$C$2:$C$100,0)+1,0))))/INDIRECT(CONCATENATE("'2018-03 (Д)'!W",TEXT(MATCH($C41,'2018-03 (Д)'!$C$2:$C$100,0)+1,0))))*100)</f>
        <v>126.35988703629346</v>
      </c>
      <c r="GW41" s="9">
        <f ca="1">IF(OR(INDIRECT(CONCATENATE("'2018-05 (Д)'!W",TEXT(MATCH($C41,'2018-05 (Д)'!$C$2:$C$100,0)+1,0)))="Н/Д",INDIRECT(CONCATENATE("'2018-04 (Д)'!W",TEXT(MATCH($C41,'2018-04 (Д)'!$C$2:$C$100,0)+1,0)))="Н/Д",AND(INDIRECT(CONCATENATE("'2018-05 (Д)'!W",TEXT(MATCH($C41,'2018-05 (Д)'!$C$2:$C$100,0)+1,0)))="Н/Д",INDIRECT(CONCATENATE("'2018-04 (Д)'!W",TEXT(MATCH($C41,'2018-04 (Д)'!$C$2:$C$100,0)+1,0))))),"Н/Д",((INDIRECT(CONCATENATE("'2018-05 (Д)'!W",TEXT(MATCH($C41,'2018-05 (Д)'!$C$2:$C$100,0)+1,0)))-INDIRECT(CONCATENATE("'2018-04 (Д)'!W",TEXT(MATCH($C41,'2018-04 (Д)'!$C$2:$C$100,0)+1,0))))/INDIRECT(CONCATENATE("'2018-04 (Д)'!W",TEXT(MATCH($C41,'2018-04 (Д)'!$C$2:$C$100,0)+1,0))))*100)</f>
        <v>-35.037765163428944</v>
      </c>
      <c r="GX41" s="9">
        <f ca="1">IF(OR(INDIRECT(CONCATENATE("'2018-06 (Д)'!W",TEXT(MATCH($C41,'2018-06 (Д)'!$C$2:$C$100,0)+1,0)))="Н/Д",INDIRECT(CONCATENATE("'2018-05 (Д)'!W",TEXT(MATCH($C41,'2018-05 (Д)'!$C$2:$C$100,0)+1,0)))="Н/Д",AND(INDIRECT(CONCATENATE("'2018-06 (Д)'!W",TEXT(MATCH($C41,'2018-06 (Д)'!$C$2:$C$100,0)+1,0)))="Н/Д",INDIRECT(CONCATENATE("'2018-05 (Д)'!W",TEXT(MATCH($C41,'2018-05 (Д)'!$C$2:$C$100,0)+1,0))))),"Н/Д",((INDIRECT(CONCATENATE("'2018-06 (Д)'!W",TEXT(MATCH($C41,'2018-06 (Д)'!$C$2:$C$100,0)+1,0)))-INDIRECT(CONCATENATE("'2018-05 (Д)'!W",TEXT(MATCH($C41,'2018-05 (Д)'!$C$2:$C$100,0)+1,0))))/INDIRECT(CONCATENATE("'2018-05 (Д)'!W",TEXT(MATCH($C41,'2018-05 (Д)'!$C$2:$C$100,0)+1,0))))*100)</f>
        <v>34.269339485343927</v>
      </c>
      <c r="GY41" s="9">
        <f ca="1">IF(OR(INDIRECT(CONCATENATE("'2018-07 (Д)'!W",TEXT(MATCH($C41,'2018-07 (Д)'!$C$2:$C$100,0)+1,0)))="Н/Д",INDIRECT(CONCATENATE("'2018-06 (Д)'!W",TEXT(MATCH($C41,'2018-06 (Д)'!$C$2:$C$100,0)+1,0)))="Н/Д",AND(INDIRECT(CONCATENATE("'2018-07 (Д)'!W",TEXT(MATCH($C41,'2018-07 (Д)'!$C$2:$C$100,0)+1,0)))="Н/Д",INDIRECT(CONCATENATE("'2018-06 (Д)'!W",TEXT(MATCH($C41,'2018-06 (Д)'!$C$2:$C$100,0)+1,0))))),"Н/Д",((INDIRECT(CONCATENATE("'2018-07 (Д)'!W",TEXT(MATCH($C41,'2018-07 (Д)'!$C$2:$C$100,0)+1,0)))-INDIRECT(CONCATENATE("'2018-06 (Д)'!W",TEXT(MATCH($C41,'2018-06 (Д)'!$C$2:$C$100,0)+1,0))))/INDIRECT(CONCATENATE("'2018-06 (Д)'!W",TEXT(MATCH($C41,'2018-06 (Д)'!$C$2:$C$100,0)+1,0))))*100)</f>
        <v>-14.05464762930089</v>
      </c>
      <c r="GZ41" s="9">
        <f ca="1">IF(OR(INDIRECT(CONCATENATE("'2018-08 (Д)'!W",TEXT(MATCH($C41,'2018-08 (Д)'!$C$2:$C$100,0)+1,0)))="Н/Д",INDIRECT(CONCATENATE("'2018-07 (Д)'!W",TEXT(MATCH($C41,'2018-07 (Д)'!$C$2:$C$100,0)+1,0)))="Н/Д",AND(INDIRECT(CONCATENATE("'2018-08 (Д)'!W",TEXT(MATCH($C41,'2018-08 (Д)'!$C$2:$C$100,0)+1,0)))="Н/Д",INDIRECT(CONCATENATE("'2018-07 (Д)'!W",TEXT(MATCH($C41,'2018-07 (Д)'!$C$2:$C$100,0)+1,0))))),"Н/Д",((INDIRECT(CONCATENATE("'2018-08 (Д)'!W",TEXT(MATCH($C41,'2018-08 (Д)'!$C$2:$C$100,0)+1,0)))-INDIRECT(CONCATENATE("'2018-07 (Д)'!W",TEXT(MATCH($C41,'2018-07 (Д)'!$C$2:$C$100,0)+1,0))))/INDIRECT(CONCATENATE("'2018-07 (Д)'!W",TEXT(MATCH($C41,'2018-07 (Д)'!$C$2:$C$100,0)+1,0))))*100)</f>
        <v>-9.1112082104372174</v>
      </c>
      <c r="HA41" s="9">
        <f ca="1">IF(OR(INDIRECT(CONCATENATE("'2018-09 (Д)'!W",TEXT(MATCH($C41,'2018-09 (Д)'!$C$2:$C$100,0)+1,0)))="Н/Д",INDIRECT(CONCATENATE("'2018-08 (Д)'!W",TEXT(MATCH($C41,'2018-08 (Д)'!$C$2:$C$100,0)+1,0)))="Н/Д",AND(INDIRECT(CONCATENATE("'2018-09 (Д)'!W",TEXT(MATCH($C41,'2018-09 (Д)'!$C$2:$C$100,0)+1,0)))="Н/Д",INDIRECT(CONCATENATE("'2018-08 (Д)'!W",TEXT(MATCH($C41,'2018-08 (Д)'!$C$2:$C$100,0)+1,0))))),"Н/Д",((INDIRECT(CONCATENATE("'2018-09 (Д)'!W",TEXT(MATCH($C41,'2018-09 (Д)'!$C$2:$C$100,0)+1,0)))-INDIRECT(CONCATENATE("'2018-08 (Д)'!W",TEXT(MATCH($C41,'2018-08 (Д)'!$C$2:$C$100,0)+1,0))))/INDIRECT(CONCATENATE("'2018-08 (Д)'!W",TEXT(MATCH($C41,'2018-08 (Д)'!$C$2:$C$100,0)+1,0))))*100)</f>
        <v>0.25382437794426504</v>
      </c>
      <c r="HB41" s="9">
        <f ca="1">IF(OR(INDIRECT(CONCATENATE("'2018-10 (Д)'!W",TEXT(MATCH($C41,'2018-10 (Д)'!$C$2:$C$100,0)+1,0)))="Н/Д",INDIRECT(CONCATENATE("'2018-09 (Д)'!W",TEXT(MATCH($C41,'2018-09 (Д)'!$C$2:$C$100,0)+1,0)))="Н/Д",AND(INDIRECT(CONCATENATE("'2018-10 (Д)'!W",TEXT(MATCH($C41,'2018-10 (Д)'!$C$2:$C$100,0)+1,0)))="Н/Д",INDIRECT(CONCATENATE("'2018-09 (Д)'!W",TEXT(MATCH($C41,'2018-09 (Д)'!$C$2:$C$100,0)+1,0))))),"Н/Д",((INDIRECT(CONCATENATE("'2018-10 (Д)'!W",TEXT(MATCH($C41,'2018-10 (Д)'!$C$2:$C$100,0)+1,0)))-INDIRECT(CONCATENATE("'2018-09 (Д)'!W",TEXT(MATCH($C41,'2018-09 (Д)'!$C$2:$C$100,0)+1,0))))/INDIRECT(CONCATENATE("'2018-09 (Д)'!W",TEXT(MATCH($C41,'2018-09 (Д)'!$C$2:$C$100,0)+1,0))))*100)</f>
        <v>-12.639640408740524</v>
      </c>
      <c r="HC41" s="9">
        <f ca="1">IF(OR(INDIRECT(CONCATENATE("'2018-11 (Д)'!W",TEXT(MATCH($C41,'2018-11 (Д)'!$C$2:$C$100,0)+1,0)))="Н/Д",INDIRECT(CONCATENATE("'2018-10 (Д)'!W",TEXT(MATCH($C41,'2018-10 (Д)'!$C$2:$C$100,0)+1,0)))="Н/Д",AND(INDIRECT(CONCATENATE("'2018-11 (Д)'!W",TEXT(MATCH($C41,'2018-11 (Д)'!$C$2:$C$100,0)+1,0)))="Н/Д",INDIRECT(CONCATENATE("'2018-10 (Д)'!W",TEXT(MATCH($C41,'2018-10 (Д)'!$C$2:$C$100,0)+1,0))))),"Н/Д",((INDIRECT(CONCATENATE("'2018-11 (Д)'!W",TEXT(MATCH($C41,'2018-11 (Д)'!$C$2:$C$100,0)+1,0)))-INDIRECT(CONCATENATE("'2018-10 (Д)'!W",TEXT(MATCH($C41,'2018-10 (Д)'!$C$2:$C$100,0)+1,0))))/INDIRECT(CONCATENATE("'2018-10 (Д)'!W",TEXT(MATCH($C41,'2018-10 (Д)'!$C$2:$C$100,0)+1,0))))*100)</f>
        <v>11.113988731986126</v>
      </c>
      <c r="HD41" s="9">
        <f ca="1">IF(OR(INDIRECT(CONCATENATE("'2018-12 (Д)'!W",TEXT(MATCH($C41,'2018-12 (Д)'!$C$2:$C$100,0)+1,0)))="Н/Д",INDIRECT(CONCATENATE("'2018-11 (Д)'!W",TEXT(MATCH($C41,'2018-11 (Д)'!$C$2:$C$100,0)+1,0)))="Н/Д",AND(INDIRECT(CONCATENATE("'2018-12 (Д)'!W",TEXT(MATCH($C41,'2018-12 (Д)'!$C$2:$C$100,0)+1,0)))="Н/Д",INDIRECT(CONCATENATE("'2018-11 (Д)'!W",TEXT(MATCH($C41,'2018-11 (Д)'!$C$2:$C$100,0)+1,0))))),"Н/Д",((INDIRECT(CONCATENATE("'2018-12 (Д)'!W",TEXT(MATCH($C41,'2018-12 (Д)'!$C$2:$C$100,0)+1,0)))-INDIRECT(CONCATENATE("'2018-11 (Д)'!W",TEXT(MATCH($C41,'2018-11 (Д)'!$C$2:$C$100,0)+1,0))))/INDIRECT(CONCATENATE("'2018-11 (Д)'!W",TEXT(MATCH($C41,'2018-11 (Д)'!$C$2:$C$100,0)+1,0))))*100)</f>
        <v>1.0136467786758578</v>
      </c>
    </row>
    <row r="42" spans="1:212" x14ac:dyDescent="0.25">
      <c r="A42" s="2" t="s">
        <v>61</v>
      </c>
      <c r="B42" s="2" t="s">
        <v>64</v>
      </c>
      <c r="C42" s="15">
        <v>82000000</v>
      </c>
      <c r="D42" s="9"/>
      <c r="E42" s="9">
        <f ca="1">IF(OR(INDIRECT(CONCATENATE("'2018-03 (Д)'!E",TEXT(MATCH($C42,'2018-03 (Д)'!$C$2:$C$100,0)+1,0)))="Н/Д",INDIRECT(CONCATENATE("'2018-02 (Д)'!E",TEXT(MATCH($C42,'2018-02 (Д)'!$C$2:$C$100,0)+1,0)))="Н/Д",AND(INDIRECT(CONCATENATE("'2018-03 (Д)'!E",TEXT(MATCH($C42,'2018-03 (Д)'!$C$2:$C$100,0)+1,0)))="Н/Д",INDIRECT(CONCATENATE("'2018-02 (Д)'!E",TEXT(MATCH($C42,'2018-02 (Д)'!$C$2:$C$100,0)+1,0))))),"Н/Д",((INDIRECT(CONCATENATE("'2018-03 (Д)'!E",TEXT(MATCH($C42,'2018-03 (Д)'!$C$2:$C$100,0)+1,0)))-INDIRECT(CONCATENATE("'2018-02 (Д)'!E",TEXT(MATCH($C42,'2018-02 (Д)'!$C$2:$C$100,0)+1,0))))/INDIRECT(CONCATENATE("'2018-02 (Д)'!E",TEXT(MATCH($C42,'2018-02 (Д)'!$C$2:$C$100,0)+1,0))))*100)</f>
        <v>2.9260852940004205</v>
      </c>
      <c r="F42" s="9">
        <f ca="1">IF(OR(INDIRECT(CONCATENATE("'2018-04 (Д)'!E",TEXT(MATCH($C42,'2018-04 (Д)'!$C$2:$C$100,0)+1,0)))="Н/Д",INDIRECT(CONCATENATE("'2018-03 (Д)'!E",TEXT(MATCH($C42,'2018-03 (Д)'!$C$2:$C$100,0)+1,0)))="Н/Д",AND(INDIRECT(CONCATENATE("'2018-04 (Д)'!E",TEXT(MATCH($C42,'2018-04 (Д)'!$C$2:$C$100,0)+1,0)))="Н/Д",INDIRECT(CONCATENATE("'2018-03 (Д)'!E",TEXT(MATCH($C42,'2018-03 (Д)'!$C$2:$C$100,0)+1,0))))),"Н/Д",((INDIRECT(CONCATENATE("'2018-04 (Д)'!E",TEXT(MATCH($C42,'2018-04 (Д)'!$C$2:$C$100,0)+1,0)))-INDIRECT(CONCATENATE("'2018-03 (Д)'!E",TEXT(MATCH($C42,'2018-03 (Д)'!$C$2:$C$100,0)+1,0))))/INDIRECT(CONCATENATE("'2018-03 (Д)'!E",TEXT(MATCH($C42,'2018-03 (Д)'!$C$2:$C$100,0)+1,0))))*100)</f>
        <v>32.494713789043551</v>
      </c>
      <c r="G42" s="9">
        <f ca="1">IF(OR(INDIRECT(CONCATENATE("'2018-05 (Д)'!E",TEXT(MATCH($C42,'2018-05 (Д)'!$C$2:$C$100,0)+1,0)))="Н/Д",INDIRECT(CONCATENATE("'2018-04 (Д)'!E",TEXT(MATCH($C42,'2018-04 (Д)'!$C$2:$C$100,0)+1,0)))="Н/Д",AND(INDIRECT(CONCATENATE("'2018-05 (Д)'!E",TEXT(MATCH($C42,'2018-05 (Д)'!$C$2:$C$100,0)+1,0)))="Н/Д",INDIRECT(CONCATENATE("'2018-04 (Д)'!E",TEXT(MATCH($C42,'2018-04 (Д)'!$C$2:$C$100,0)+1,0))))),"Н/Д",((INDIRECT(CONCATENATE("'2018-05 (Д)'!E",TEXT(MATCH($C42,'2018-05 (Д)'!$C$2:$C$100,0)+1,0)))-INDIRECT(CONCATENATE("'2018-04 (Д)'!E",TEXT(MATCH($C42,'2018-04 (Д)'!$C$2:$C$100,0)+1,0))))/INDIRECT(CONCATENATE("'2018-04 (Д)'!E",TEXT(MATCH($C42,'2018-04 (Д)'!$C$2:$C$100,0)+1,0))))*100)</f>
        <v>-12.749222831329158</v>
      </c>
      <c r="H42" s="9">
        <f ca="1">IF(OR(INDIRECT(CONCATENATE("'2018-06 (Д)'!E",TEXT(MATCH($C42,'2018-06 (Д)'!$C$2:$C$100,0)+1,0)))="Н/Д",INDIRECT(CONCATENATE("'2018-05 (Д)'!E",TEXT(MATCH($C42,'2018-05 (Д)'!$C$2:$C$100,0)+1,0)))="Н/Д",AND(INDIRECT(CONCATENATE("'2018-06 (Д)'!E",TEXT(MATCH($C42,'2018-06 (Д)'!$C$2:$C$100,0)+1,0)))="Н/Д",INDIRECT(CONCATENATE("'2018-05 (Д)'!E",TEXT(MATCH($C42,'2018-05 (Д)'!$C$2:$C$100,0)+1,0))))),"Н/Д",((INDIRECT(CONCATENATE("'2018-06 (Д)'!E",TEXT(MATCH($C42,'2018-06 (Д)'!$C$2:$C$100,0)+1,0)))-INDIRECT(CONCATENATE("'2018-05 (Д)'!E",TEXT(MATCH($C42,'2018-05 (Д)'!$C$2:$C$100,0)+1,0))))/INDIRECT(CONCATENATE("'2018-05 (Д)'!E",TEXT(MATCH($C42,'2018-05 (Д)'!$C$2:$C$100,0)+1,0))))*100)</f>
        <v>13.898410952409652</v>
      </c>
      <c r="I42" s="9">
        <f ca="1">IF(OR(INDIRECT(CONCATENATE("'2018-07 (Д)'!E",TEXT(MATCH($C42,'2018-07 (Д)'!$C$2:$C$100,0)+1,0)))="Н/Д",INDIRECT(CONCATENATE("'2018-06 (Д)'!E",TEXT(MATCH($C42,'2018-06 (Д)'!$C$2:$C$100,0)+1,0)))="Н/Д",AND(INDIRECT(CONCATENATE("'2018-07 (Д)'!E",TEXT(MATCH($C42,'2018-07 (Д)'!$C$2:$C$100,0)+1,0)))="Н/Д",INDIRECT(CONCATENATE("'2018-06 (Д)'!E",TEXT(MATCH($C42,'2018-06 (Д)'!$C$2:$C$100,0)+1,0))))),"Н/Д",((INDIRECT(CONCATENATE("'2018-07 (Д)'!E",TEXT(MATCH($C42,'2018-07 (Д)'!$C$2:$C$100,0)+1,0)))-INDIRECT(CONCATENATE("'2018-06 (Д)'!E",TEXT(MATCH($C42,'2018-06 (Д)'!$C$2:$C$100,0)+1,0))))/INDIRECT(CONCATENATE("'2018-06 (Д)'!E",TEXT(MATCH($C42,'2018-06 (Д)'!$C$2:$C$100,0)+1,0))))*100)</f>
        <v>-8.7092118311062841</v>
      </c>
      <c r="J42" s="9">
        <f ca="1">IF(OR(INDIRECT(CONCATENATE("'2018-08 (Д)'!E",TEXT(MATCH($C42,'2018-08 (Д)'!$C$2:$C$100,0)+1,0)))="Н/Д",INDIRECT(CONCATENATE("'2018-07 (Д)'!E",TEXT(MATCH($C42,'2018-07 (Д)'!$C$2:$C$100,0)+1,0)))="Н/Д",AND(INDIRECT(CONCATENATE("'2018-08 (Д)'!E",TEXT(MATCH($C42,'2018-08 (Д)'!$C$2:$C$100,0)+1,0)))="Н/Д",INDIRECT(CONCATENATE("'2018-07 (Д)'!E",TEXT(MATCH($C42,'2018-07 (Д)'!$C$2:$C$100,0)+1,0))))),"Н/Д",((INDIRECT(CONCATENATE("'2018-08 (Д)'!E",TEXT(MATCH($C42,'2018-08 (Д)'!$C$2:$C$100,0)+1,0)))-INDIRECT(CONCATENATE("'2018-07 (Д)'!E",TEXT(MATCH($C42,'2018-07 (Д)'!$C$2:$C$100,0)+1,0))))/INDIRECT(CONCATENATE("'2018-07 (Д)'!E",TEXT(MATCH($C42,'2018-07 (Д)'!$C$2:$C$100,0)+1,0))))*100)</f>
        <v>13.298527720238374</v>
      </c>
      <c r="K42" s="9">
        <f ca="1">IF(OR(INDIRECT(CONCATENATE("'2018-09 (Д)'!E",TEXT(MATCH($C42,'2018-09 (Д)'!$C$2:$C$100,0)+1,0)))="Н/Д",INDIRECT(CONCATENATE("'2018-08 (Д)'!E",TEXT(MATCH($C42,'2018-08 (Д)'!$C$2:$C$100,0)+1,0)))="Н/Д",AND(INDIRECT(CONCATENATE("'2018-09 (Д)'!E",TEXT(MATCH($C42,'2018-09 (Д)'!$C$2:$C$100,0)+1,0)))="Н/Д",INDIRECT(CONCATENATE("'2018-08 (Д)'!E",TEXT(MATCH($C42,'2018-08 (Д)'!$C$2:$C$100,0)+1,0))))),"Н/Д",((INDIRECT(CONCATENATE("'2018-09 (Д)'!E",TEXT(MATCH($C42,'2018-09 (Д)'!$C$2:$C$100,0)+1,0)))-INDIRECT(CONCATENATE("'2018-08 (Д)'!E",TEXT(MATCH($C42,'2018-08 (Д)'!$C$2:$C$100,0)+1,0))))/INDIRECT(CONCATENATE("'2018-08 (Д)'!E",TEXT(MATCH($C42,'2018-08 (Д)'!$C$2:$C$100,0)+1,0))))*100)</f>
        <v>-8.3036637735349785</v>
      </c>
      <c r="L42" s="9">
        <f ca="1">IF(OR(INDIRECT(CONCATENATE("'2018-10 (Д)'!E",TEXT(MATCH($C42,'2018-10 (Д)'!$C$2:$C$100,0)+1,0)))="Н/Д",INDIRECT(CONCATENATE("'2018-09 (Д)'!E",TEXT(MATCH($C42,'2018-09 (Д)'!$C$2:$C$100,0)+1,0)))="Н/Д",AND(INDIRECT(CONCATENATE("'2018-10 (Д)'!E",TEXT(MATCH($C42,'2018-10 (Д)'!$C$2:$C$100,0)+1,0)))="Н/Д",INDIRECT(CONCATENATE("'2018-09 (Д)'!E",TEXT(MATCH($C42,'2018-09 (Д)'!$C$2:$C$100,0)+1,0))))),"Н/Д",((INDIRECT(CONCATENATE("'2018-10 (Д)'!E",TEXT(MATCH($C42,'2018-10 (Д)'!$C$2:$C$100,0)+1,0)))-INDIRECT(CONCATENATE("'2018-09 (Д)'!E",TEXT(MATCH($C42,'2018-09 (Д)'!$C$2:$C$100,0)+1,0))))/INDIRECT(CONCATENATE("'2018-09 (Д)'!E",TEXT(MATCH($C42,'2018-09 (Д)'!$C$2:$C$100,0)+1,0))))*100)</f>
        <v>-1.7303894202445551</v>
      </c>
      <c r="M42" s="9">
        <f ca="1">IF(OR(INDIRECT(CONCATENATE("'2018-11 (Д)'!E",TEXT(MATCH($C42,'2018-11 (Д)'!$C$2:$C$100,0)+1,0)))="Н/Д",INDIRECT(CONCATENATE("'2018-10 (Д)'!E",TEXT(MATCH($C42,'2018-10 (Д)'!$C$2:$C$100,0)+1,0)))="Н/Д",AND(INDIRECT(CONCATENATE("'2018-11 (Д)'!E",TEXT(MATCH($C42,'2018-11 (Д)'!$C$2:$C$100,0)+1,0)))="Н/Д",INDIRECT(CONCATENATE("'2018-10 (Д)'!E",TEXT(MATCH($C42,'2018-10 (Д)'!$C$2:$C$100,0)+1,0))))),"Н/Д",((INDIRECT(CONCATENATE("'2018-11 (Д)'!E",TEXT(MATCH($C42,'2018-11 (Д)'!$C$2:$C$100,0)+1,0)))-INDIRECT(CONCATENATE("'2018-10 (Д)'!E",TEXT(MATCH($C42,'2018-10 (Д)'!$C$2:$C$100,0)+1,0))))/INDIRECT(CONCATENATE("'2018-10 (Д)'!E",TEXT(MATCH($C42,'2018-10 (Д)'!$C$2:$C$100,0)+1,0))))*100)</f>
        <v>8.6454278361285013</v>
      </c>
      <c r="N42" s="9">
        <f ca="1">IF(OR(INDIRECT(CONCATENATE("'2018-12 (Д)'!E",TEXT(MATCH($C42,'2018-12 (Д)'!$C$2:$C$100,0)+1,0)))="Н/Д",INDIRECT(CONCATENATE("'2018-11 (Д)'!E",TEXT(MATCH($C42,'2018-11 (Д)'!$C$2:$C$100,0)+1,0)))="Н/Д",AND(INDIRECT(CONCATENATE("'2018-12 (Д)'!E",TEXT(MATCH($C42,'2018-12 (Д)'!$C$2:$C$100,0)+1,0)))="Н/Д",INDIRECT(CONCATENATE("'2018-11 (Д)'!E",TEXT(MATCH($C42,'2018-11 (Д)'!$C$2:$C$100,0)+1,0))))),"Н/Д",((INDIRECT(CONCATENATE("'2018-12 (Д)'!E",TEXT(MATCH($C42,'2018-12 (Д)'!$C$2:$C$100,0)+1,0)))-INDIRECT(CONCATENATE("'2018-11 (Д)'!E",TEXT(MATCH($C42,'2018-11 (Д)'!$C$2:$C$100,0)+1,0))))/INDIRECT(CONCATENATE("'2018-11 (Д)'!E",TEXT(MATCH($C42,'2018-11 (Д)'!$C$2:$C$100,0)+1,0))))*100)</f>
        <v>11.226681897609829</v>
      </c>
      <c r="O42" s="9"/>
      <c r="P42" s="9">
        <f ca="1">IF(OR(INDIRECT(CONCATENATE("'2018-03 (Д)'!F",TEXT(MATCH($C42,'2018-03 (Д)'!$C$2:$C$100,0)+1,0)))="Н/Д",INDIRECT(CONCATENATE("'2018-02 (Д)'!F",TEXT(MATCH($C42,'2018-02 (Д)'!$C$2:$C$100,0)+1,0)))="Н/Д",AND(INDIRECT(CONCATENATE("'2018-03 (Д)'!F",TEXT(MATCH($C42,'2018-03 (Д)'!$C$2:$C$100,0)+1,0)))="Н/Д",INDIRECT(CONCATENATE("'2018-02 (Д)'!F",TEXT(MATCH($C42,'2018-02 (Д)'!$C$2:$C$100,0)+1,0))))),"Н/Д",((INDIRECT(CONCATENATE("'2018-03 (Д)'!F",TEXT(MATCH($C42,'2018-03 (Д)'!$C$2:$C$100,0)+1,0)))-INDIRECT(CONCATENATE("'2018-02 (Д)'!F",TEXT(MATCH($C42,'2018-02 (Д)'!$C$2:$C$100,0)+1,0))))/INDIRECT(CONCATENATE("'2018-02 (Д)'!F",TEXT(MATCH($C42,'2018-02 (Д)'!$C$2:$C$100,0)+1,0))))*100)</f>
        <v>-6.4376367907163408</v>
      </c>
      <c r="Q42" s="9">
        <f ca="1">IF(OR(INDIRECT(CONCATENATE("'2018-04 (Д)'!F",TEXT(MATCH($C42,'2018-04 (Д)'!$C$2:$C$100,0)+1,0)))="Н/Д",INDIRECT(CONCATENATE("'2018-03 (Д)'!F",TEXT(MATCH($C42,'2018-03 (Д)'!$C$2:$C$100,0)+1,0)))="Н/Д",AND(INDIRECT(CONCATENATE("'2018-04 (Д)'!F",TEXT(MATCH($C42,'2018-04 (Д)'!$C$2:$C$100,0)+1,0)))="Н/Д",INDIRECT(CONCATENATE("'2018-03 (Д)'!F",TEXT(MATCH($C42,'2018-03 (Д)'!$C$2:$C$100,0)+1,0))))),"Н/Д",((INDIRECT(CONCATENATE("'2018-04 (Д)'!F",TEXT(MATCH($C42,'2018-04 (Д)'!$C$2:$C$100,0)+1,0)))-INDIRECT(CONCATENATE("'2018-03 (Д)'!F",TEXT(MATCH($C42,'2018-03 (Д)'!$C$2:$C$100,0)+1,0))))/INDIRECT(CONCATENATE("'2018-03 (Д)'!F",TEXT(MATCH($C42,'2018-03 (Д)'!$C$2:$C$100,0)+1,0))))*100)</f>
        <v>127.11413068781852</v>
      </c>
      <c r="R42" s="9">
        <f ca="1">IF(OR(INDIRECT(CONCATENATE("'2018-05 (Д)'!F",TEXT(MATCH($C42,'2018-05 (Д)'!$C$2:$C$100,0)+1,0)))="Н/Д",INDIRECT(CONCATENATE("'2018-04 (Д)'!F",TEXT(MATCH($C42,'2018-04 (Д)'!$C$2:$C$100,0)+1,0)))="Н/Д",AND(INDIRECT(CONCATENATE("'2018-05 (Д)'!F",TEXT(MATCH($C42,'2018-05 (Д)'!$C$2:$C$100,0)+1,0)))="Н/Д",INDIRECT(CONCATENATE("'2018-04 (Д)'!F",TEXT(MATCH($C42,'2018-04 (Д)'!$C$2:$C$100,0)+1,0))))),"Н/Д",((INDIRECT(CONCATENATE("'2018-05 (Д)'!F",TEXT(MATCH($C42,'2018-05 (Д)'!$C$2:$C$100,0)+1,0)))-INDIRECT(CONCATENATE("'2018-04 (Д)'!F",TEXT(MATCH($C42,'2018-04 (Д)'!$C$2:$C$100,0)+1,0))))/INDIRECT(CONCATENATE("'2018-04 (Д)'!F",TEXT(MATCH($C42,'2018-04 (Д)'!$C$2:$C$100,0)+1,0))))*100)</f>
        <v>-30.986698736329981</v>
      </c>
      <c r="S42" s="9">
        <f ca="1">IF(OR(INDIRECT(CONCATENATE("'2018-06 (Д)'!F",TEXT(MATCH($C42,'2018-06 (Д)'!$C$2:$C$100,0)+1,0)))="Н/Д",INDIRECT(CONCATENATE("'2018-05 (Д)'!F",TEXT(MATCH($C42,'2018-05 (Д)'!$C$2:$C$100,0)+1,0)))="Н/Д",AND(INDIRECT(CONCATENATE("'2018-06 (Д)'!F",TEXT(MATCH($C42,'2018-06 (Д)'!$C$2:$C$100,0)+1,0)))="Н/Д",INDIRECT(CONCATENATE("'2018-05 (Д)'!F",TEXT(MATCH($C42,'2018-05 (Д)'!$C$2:$C$100,0)+1,0))))),"Н/Д",((INDIRECT(CONCATENATE("'2018-06 (Д)'!F",TEXT(MATCH($C42,'2018-06 (Д)'!$C$2:$C$100,0)+1,0)))-INDIRECT(CONCATENATE("'2018-05 (Д)'!F",TEXT(MATCH($C42,'2018-05 (Д)'!$C$2:$C$100,0)+1,0))))/INDIRECT(CONCATENATE("'2018-05 (Д)'!F",TEXT(MATCH($C42,'2018-05 (Д)'!$C$2:$C$100,0)+1,0))))*100)</f>
        <v>0.46527225797742217</v>
      </c>
      <c r="T42" s="9">
        <f ca="1">IF(OR(INDIRECT(CONCATENATE("'2018-07 (Д)'!F",TEXT(MATCH($C42,'2018-07 (Д)'!$C$2:$C$100,0)+1,0)))="Н/Д",INDIRECT(CONCATENATE("'2018-06 (Д)'!F",TEXT(MATCH($C42,'2018-06 (Д)'!$C$2:$C$100,0)+1,0)))="Н/Д",AND(INDIRECT(CONCATENATE("'2018-07 (Д)'!F",TEXT(MATCH($C42,'2018-07 (Д)'!$C$2:$C$100,0)+1,0)))="Н/Д",INDIRECT(CONCATENATE("'2018-06 (Д)'!F",TEXT(MATCH($C42,'2018-06 (Д)'!$C$2:$C$100,0)+1,0))))),"Н/Д",((INDIRECT(CONCATENATE("'2018-07 (Д)'!F",TEXT(MATCH($C42,'2018-07 (Д)'!$C$2:$C$100,0)+1,0)))-INDIRECT(CONCATENATE("'2018-06 (Д)'!F",TEXT(MATCH($C42,'2018-06 (Д)'!$C$2:$C$100,0)+1,0))))/INDIRECT(CONCATENATE("'2018-06 (Д)'!F",TEXT(MATCH($C42,'2018-06 (Д)'!$C$2:$C$100,0)+1,0))))*100)</f>
        <v>-12.463770703020275</v>
      </c>
      <c r="U42" s="9">
        <f ca="1">IF(OR(INDIRECT(CONCATENATE("'2018-08 (Д)'!F",TEXT(MATCH($C42,'2018-08 (Д)'!$C$2:$C$100,0)+1,0)))="Н/Д",INDIRECT(CONCATENATE("'2018-07 (Д)'!F",TEXT(MATCH($C42,'2018-07 (Д)'!$C$2:$C$100,0)+1,0)))="Н/Д",AND(INDIRECT(CONCATENATE("'2018-08 (Д)'!F",TEXT(MATCH($C42,'2018-08 (Д)'!$C$2:$C$100,0)+1,0)))="Н/Д",INDIRECT(CONCATENATE("'2018-07 (Д)'!F",TEXT(MATCH($C42,'2018-07 (Д)'!$C$2:$C$100,0)+1,0))))),"Н/Д",((INDIRECT(CONCATENATE("'2018-08 (Д)'!F",TEXT(MATCH($C42,'2018-08 (Д)'!$C$2:$C$100,0)+1,0)))-INDIRECT(CONCATENATE("'2018-07 (Д)'!F",TEXT(MATCH($C42,'2018-07 (Д)'!$C$2:$C$100,0)+1,0))))/INDIRECT(CONCATENATE("'2018-07 (Д)'!F",TEXT(MATCH($C42,'2018-07 (Д)'!$C$2:$C$100,0)+1,0))))*100)</f>
        <v>41.256959506457669</v>
      </c>
      <c r="V42" s="9">
        <f ca="1">IF(OR(INDIRECT(CONCATENATE("'2018-09 (Д)'!F",TEXT(MATCH($C42,'2018-09 (Д)'!$C$2:$C$100,0)+1,0)))="Н/Д",INDIRECT(CONCATENATE("'2018-08 (Д)'!F",TEXT(MATCH($C42,'2018-08 (Д)'!$C$2:$C$100,0)+1,0)))="Н/Д",AND(INDIRECT(CONCATENATE("'2018-09 (Д)'!F",TEXT(MATCH($C42,'2018-09 (Д)'!$C$2:$C$100,0)+1,0)))="Н/Д",INDIRECT(CONCATENATE("'2018-08 (Д)'!F",TEXT(MATCH($C42,'2018-08 (Д)'!$C$2:$C$100,0)+1,0))))),"Н/Д",((INDIRECT(CONCATENATE("'2018-09 (Д)'!F",TEXT(MATCH($C42,'2018-09 (Д)'!$C$2:$C$100,0)+1,0)))-INDIRECT(CONCATENATE("'2018-08 (Д)'!F",TEXT(MATCH($C42,'2018-08 (Д)'!$C$2:$C$100,0)+1,0))))/INDIRECT(CONCATENATE("'2018-08 (Д)'!F",TEXT(MATCH($C42,'2018-08 (Д)'!$C$2:$C$100,0)+1,0))))*100)</f>
        <v>-33.521954733166965</v>
      </c>
      <c r="W42" s="9">
        <f ca="1">IF(OR(INDIRECT(CONCATENATE("'2018-10 (Д)'!F",TEXT(MATCH($C42,'2018-10 (Д)'!$C$2:$C$100,0)+1,0)))="Н/Д",INDIRECT(CONCATENATE("'2018-09 (Д)'!F",TEXT(MATCH($C42,'2018-09 (Д)'!$C$2:$C$100,0)+1,0)))="Н/Д",AND(INDIRECT(CONCATENATE("'2018-10 (Д)'!F",TEXT(MATCH($C42,'2018-10 (Д)'!$C$2:$C$100,0)+1,0)))="Н/Д",INDIRECT(CONCATENATE("'2018-09 (Д)'!F",TEXT(MATCH($C42,'2018-09 (Д)'!$C$2:$C$100,0)+1,0))))),"Н/Д",((INDIRECT(CONCATENATE("'2018-10 (Д)'!F",TEXT(MATCH($C42,'2018-10 (Д)'!$C$2:$C$100,0)+1,0)))-INDIRECT(CONCATENATE("'2018-09 (Д)'!F",TEXT(MATCH($C42,'2018-09 (Д)'!$C$2:$C$100,0)+1,0))))/INDIRECT(CONCATENATE("'2018-09 (Д)'!F",TEXT(MATCH($C42,'2018-09 (Д)'!$C$2:$C$100,0)+1,0))))*100)</f>
        <v>1.7825415579893149</v>
      </c>
      <c r="X42" s="9">
        <f ca="1">IF(OR(INDIRECT(CONCATENATE("'2018-11 (Д)'!F",TEXT(MATCH($C42,'2018-11 (Д)'!$C$2:$C$100,0)+1,0)))="Н/Д",INDIRECT(CONCATENATE("'2018-10 (Д)'!F",TEXT(MATCH($C42,'2018-10 (Д)'!$C$2:$C$100,0)+1,0)))="Н/Д",AND(INDIRECT(CONCATENATE("'2018-11 (Д)'!F",TEXT(MATCH($C42,'2018-11 (Д)'!$C$2:$C$100,0)+1,0)))="Н/Д",INDIRECT(CONCATENATE("'2018-10 (Д)'!F",TEXT(MATCH($C42,'2018-10 (Д)'!$C$2:$C$100,0)+1,0))))),"Н/Д",((INDIRECT(CONCATENATE("'2018-11 (Д)'!F",TEXT(MATCH($C42,'2018-11 (Д)'!$C$2:$C$100,0)+1,0)))-INDIRECT(CONCATENATE("'2018-10 (Д)'!F",TEXT(MATCH($C42,'2018-10 (Д)'!$C$2:$C$100,0)+1,0))))/INDIRECT(CONCATENATE("'2018-10 (Д)'!F",TEXT(MATCH($C42,'2018-10 (Д)'!$C$2:$C$100,0)+1,0))))*100)</f>
        <v>46.249653485308713</v>
      </c>
      <c r="Y42" s="9">
        <f ca="1">IF(OR(INDIRECT(CONCATENATE("'2018-12 (Д)'!F",TEXT(MATCH($C42,'2018-12 (Д)'!$C$2:$C$100,0)+1,0)))="Н/Д",INDIRECT(CONCATENATE("'2018-11 (Д)'!F",TEXT(MATCH($C42,'2018-11 (Д)'!$C$2:$C$100,0)+1,0)))="Н/Д",AND(INDIRECT(CONCATENATE("'2018-12 (Д)'!F",TEXT(MATCH($C42,'2018-12 (Д)'!$C$2:$C$100,0)+1,0)))="Н/Д",INDIRECT(CONCATENATE("'2018-11 (Д)'!F",TEXT(MATCH($C42,'2018-11 (Д)'!$C$2:$C$100,0)+1,0))))),"Н/Д",((INDIRECT(CONCATENATE("'2018-12 (Д)'!F",TEXT(MATCH($C42,'2018-12 (Д)'!$C$2:$C$100,0)+1,0)))-INDIRECT(CONCATENATE("'2018-11 (Д)'!F",TEXT(MATCH($C42,'2018-11 (Д)'!$C$2:$C$100,0)+1,0))))/INDIRECT(CONCATENATE("'2018-11 (Д)'!F",TEXT(MATCH($C42,'2018-11 (Д)'!$C$2:$C$100,0)+1,0))))*100)</f>
        <v>38.014588240731001</v>
      </c>
      <c r="Z42" s="9"/>
      <c r="AA42" s="9">
        <f ca="1">IF(OR(INDIRECT(CONCATENATE("'2018-03 (Д)'!G",TEXT(MATCH($C42,'2018-03 (Д)'!$C$2:$C$100,0)+1,0)))="Н/Д",INDIRECT(CONCATENATE("'2018-02 (Д)'!G",TEXT(MATCH($C42,'2018-02 (Д)'!$C$2:$C$100,0)+1,0)))="Н/Д",AND(INDIRECT(CONCATENATE("'2018-03 (Д)'!G",TEXT(MATCH($C42,'2018-03 (Д)'!$C$2:$C$100,0)+1,0)))="Н/Д",INDIRECT(CONCATENATE("'2018-02 (Д)'!G",TEXT(MATCH($C42,'2018-02 (Д)'!$C$2:$C$100,0)+1,0))))),"Н/Д",((INDIRECT(CONCATENATE("'2018-03 (Д)'!G",TEXT(MATCH($C42,'2018-03 (Д)'!$C$2:$C$100,0)+1,0)))-INDIRECT(CONCATENATE("'2018-02 (Д)'!G",TEXT(MATCH($C42,'2018-02 (Д)'!$C$2:$C$100,0)+1,0))))/INDIRECT(CONCATENATE("'2018-02 (Д)'!G",TEXT(MATCH($C42,'2018-02 (Д)'!$C$2:$C$100,0)+1,0))))*100)</f>
        <v>-54.976443267918484</v>
      </c>
      <c r="AB42" s="9">
        <f ca="1">IF(OR(INDIRECT(CONCATENATE("'2018-04 (Д)'!G",TEXT(MATCH($C42,'2018-04 (Д)'!$C$2:$C$100,0)+1,0)))="Н/Д",INDIRECT(CONCATENATE("'2018-03 (Д)'!G",TEXT(MATCH($C42,'2018-03 (Д)'!$C$2:$C$100,0)+1,0)))="Н/Д",AND(INDIRECT(CONCATENATE("'2018-04 (Д)'!G",TEXT(MATCH($C42,'2018-04 (Д)'!$C$2:$C$100,0)+1,0)))="Н/Д",INDIRECT(CONCATENATE("'2018-03 (Д)'!G",TEXT(MATCH($C42,'2018-03 (Д)'!$C$2:$C$100,0)+1,0))))),"Н/Д",((INDIRECT(CONCATENATE("'2018-04 (Д)'!G",TEXT(MATCH($C42,'2018-04 (Д)'!$C$2:$C$100,0)+1,0)))-INDIRECT(CONCATENATE("'2018-03 (Д)'!G",TEXT(MATCH($C42,'2018-03 (Д)'!$C$2:$C$100,0)+1,0))))/INDIRECT(CONCATENATE("'2018-03 (Д)'!G",TEXT(MATCH($C42,'2018-03 (Д)'!$C$2:$C$100,0)+1,0))))*100)</f>
        <v>674.88770079125743</v>
      </c>
      <c r="AC42" s="9">
        <f ca="1">IF(OR(INDIRECT(CONCATENATE("'2018-05 (Д)'!G",TEXT(MATCH($C42,'2018-05 (Д)'!$C$2:$C$100,0)+1,0)))="Н/Д",INDIRECT(CONCATENATE("'2018-04 (Д)'!G",TEXT(MATCH($C42,'2018-04 (Д)'!$C$2:$C$100,0)+1,0)))="Н/Д",AND(INDIRECT(CONCATENATE("'2018-05 (Д)'!G",TEXT(MATCH($C42,'2018-05 (Д)'!$C$2:$C$100,0)+1,0)))="Н/Д",INDIRECT(CONCATENATE("'2018-04 (Д)'!G",TEXT(MATCH($C42,'2018-04 (Д)'!$C$2:$C$100,0)+1,0))))),"Н/Д",((INDIRECT(CONCATENATE("'2018-05 (Д)'!G",TEXT(MATCH($C42,'2018-05 (Д)'!$C$2:$C$100,0)+1,0)))-INDIRECT(CONCATENATE("'2018-04 (Д)'!G",TEXT(MATCH($C42,'2018-04 (Д)'!$C$2:$C$100,0)+1,0))))/INDIRECT(CONCATENATE("'2018-04 (Д)'!G",TEXT(MATCH($C42,'2018-04 (Д)'!$C$2:$C$100,0)+1,0))))*100)</f>
        <v>-80.943610126723129</v>
      </c>
      <c r="AD42" s="9">
        <f ca="1">IF(OR(INDIRECT(CONCATENATE("'2018-06 (Д)'!G",TEXT(MATCH($C42,'2018-06 (Д)'!$C$2:$C$100,0)+1,0)))="Н/Д",INDIRECT(CONCATENATE("'2018-05 (Д)'!G",TEXT(MATCH($C42,'2018-05 (Д)'!$C$2:$C$100,0)+1,0)))="Н/Д",AND(INDIRECT(CONCATENATE("'2018-06 (Д)'!G",TEXT(MATCH($C42,'2018-06 (Д)'!$C$2:$C$100,0)+1,0)))="Н/Д",INDIRECT(CONCATENATE("'2018-05 (Д)'!G",TEXT(MATCH($C42,'2018-05 (Д)'!$C$2:$C$100,0)+1,0))))),"Н/Д",((INDIRECT(CONCATENATE("'2018-06 (Д)'!G",TEXT(MATCH($C42,'2018-06 (Д)'!$C$2:$C$100,0)+1,0)))-INDIRECT(CONCATENATE("'2018-05 (Д)'!G",TEXT(MATCH($C42,'2018-05 (Д)'!$C$2:$C$100,0)+1,0))))/INDIRECT(CONCATENATE("'2018-05 (Д)'!G",TEXT(MATCH($C42,'2018-05 (Д)'!$C$2:$C$100,0)+1,0))))*100)</f>
        <v>179.44457326306517</v>
      </c>
      <c r="AE42" s="9">
        <f ca="1">IF(OR(INDIRECT(CONCATENATE("'2018-07 (Д)'!G",TEXT(MATCH($C42,'2018-07 (Д)'!$C$2:$C$100,0)+1,0)))="Н/Д",INDIRECT(CONCATENATE("'2018-06 (Д)'!G",TEXT(MATCH($C42,'2018-06 (Д)'!$C$2:$C$100,0)+1,0)))="Н/Д",AND(INDIRECT(CONCATENATE("'2018-07 (Д)'!G",TEXT(MATCH($C42,'2018-07 (Д)'!$C$2:$C$100,0)+1,0)))="Н/Д",INDIRECT(CONCATENATE("'2018-06 (Д)'!G",TEXT(MATCH($C42,'2018-06 (Д)'!$C$2:$C$100,0)+1,0))))),"Н/Д",((INDIRECT(CONCATENATE("'2018-07 (Д)'!G",TEXT(MATCH($C42,'2018-07 (Д)'!$C$2:$C$100,0)+1,0)))-INDIRECT(CONCATENATE("'2018-06 (Д)'!G",TEXT(MATCH($C42,'2018-06 (Д)'!$C$2:$C$100,0)+1,0))))/INDIRECT(CONCATENATE("'2018-06 (Д)'!G",TEXT(MATCH($C42,'2018-06 (Д)'!$C$2:$C$100,0)+1,0))))*100)</f>
        <v>-54.046859404488188</v>
      </c>
      <c r="AF42" s="9">
        <f ca="1">IF(OR(INDIRECT(CONCATENATE("'2018-08 (Д)'!G",TEXT(MATCH($C42,'2018-08 (Д)'!$C$2:$C$100,0)+1,0)))="Н/Д",INDIRECT(CONCATENATE("'2018-07 (Д)'!G",TEXT(MATCH($C42,'2018-07 (Д)'!$C$2:$C$100,0)+1,0)))="Н/Д",AND(INDIRECT(CONCATENATE("'2018-08 (Д)'!G",TEXT(MATCH($C42,'2018-08 (Д)'!$C$2:$C$100,0)+1,0)))="Н/Д",INDIRECT(CONCATENATE("'2018-07 (Д)'!G",TEXT(MATCH($C42,'2018-07 (Д)'!$C$2:$C$100,0)+1,0))))),"Н/Д",((INDIRECT(CONCATENATE("'2018-08 (Д)'!G",TEXT(MATCH($C42,'2018-08 (Д)'!$C$2:$C$100,0)+1,0)))-INDIRECT(CONCATENATE("'2018-07 (Д)'!G",TEXT(MATCH($C42,'2018-07 (Д)'!$C$2:$C$100,0)+1,0))))/INDIRECT(CONCATENATE("'2018-07 (Д)'!G",TEXT(MATCH($C42,'2018-07 (Д)'!$C$2:$C$100,0)+1,0))))*100)</f>
        <v>45.623053790294549</v>
      </c>
      <c r="AG42" s="9">
        <f ca="1">IF(OR(INDIRECT(CONCATENATE("'2018-09 (Д)'!G",TEXT(MATCH($C42,'2018-09 (Д)'!$C$2:$C$100,0)+1,0)))="Н/Д",INDIRECT(CONCATENATE("'2018-08 (Д)'!G",TEXT(MATCH($C42,'2018-08 (Д)'!$C$2:$C$100,0)+1,0)))="Н/Д",AND(INDIRECT(CONCATENATE("'2018-09 (Д)'!G",TEXT(MATCH($C42,'2018-09 (Д)'!$C$2:$C$100,0)+1,0)))="Н/Д",INDIRECT(CONCATENATE("'2018-08 (Д)'!G",TEXT(MATCH($C42,'2018-08 (Д)'!$C$2:$C$100,0)+1,0))))),"Н/Д",((INDIRECT(CONCATENATE("'2018-09 (Д)'!G",TEXT(MATCH($C42,'2018-09 (Д)'!$C$2:$C$100,0)+1,0)))-INDIRECT(CONCATENATE("'2018-08 (Д)'!G",TEXT(MATCH($C42,'2018-08 (Д)'!$C$2:$C$100,0)+1,0))))/INDIRECT(CONCATENATE("'2018-08 (Д)'!G",TEXT(MATCH($C42,'2018-08 (Д)'!$C$2:$C$100,0)+1,0))))*100)</f>
        <v>-0.43919927147347121</v>
      </c>
      <c r="AH42" s="9">
        <f ca="1">IF(OR(INDIRECT(CONCATENATE("'2018-10 (Д)'!G",TEXT(MATCH($C42,'2018-10 (Д)'!$C$2:$C$100,0)+1,0)))="Н/Д",INDIRECT(CONCATENATE("'2018-09 (Д)'!G",TEXT(MATCH($C42,'2018-09 (Д)'!$C$2:$C$100,0)+1,0)))="Н/Д",AND(INDIRECT(CONCATENATE("'2018-10 (Д)'!G",TEXT(MATCH($C42,'2018-10 (Д)'!$C$2:$C$100,0)+1,0)))="Н/Д",INDIRECT(CONCATENATE("'2018-09 (Д)'!G",TEXT(MATCH($C42,'2018-09 (Д)'!$C$2:$C$100,0)+1,0))))),"Н/Д",((INDIRECT(CONCATENATE("'2018-10 (Д)'!G",TEXT(MATCH($C42,'2018-10 (Д)'!$C$2:$C$100,0)+1,0)))-INDIRECT(CONCATENATE("'2018-09 (Д)'!G",TEXT(MATCH($C42,'2018-09 (Д)'!$C$2:$C$100,0)+1,0))))/INDIRECT(CONCATENATE("'2018-09 (Д)'!G",TEXT(MATCH($C42,'2018-09 (Д)'!$C$2:$C$100,0)+1,0))))*100)</f>
        <v>-20.538002904561615</v>
      </c>
      <c r="AI42" s="9">
        <f ca="1">IF(OR(INDIRECT(CONCATENATE("'2018-11 (Д)'!G",TEXT(MATCH($C42,'2018-11 (Д)'!$C$2:$C$100,0)+1,0)))="Н/Д",INDIRECT(CONCATENATE("'2018-10 (Д)'!G",TEXT(MATCH($C42,'2018-10 (Д)'!$C$2:$C$100,0)+1,0)))="Н/Д",AND(INDIRECT(CONCATENATE("'2018-11 (Д)'!G",TEXT(MATCH($C42,'2018-11 (Д)'!$C$2:$C$100,0)+1,0)))="Н/Д",INDIRECT(CONCATENATE("'2018-10 (Д)'!G",TEXT(MATCH($C42,'2018-10 (Д)'!$C$2:$C$100,0)+1,0))))),"Н/Д",((INDIRECT(CONCATENATE("'2018-11 (Д)'!G",TEXT(MATCH($C42,'2018-11 (Д)'!$C$2:$C$100,0)+1,0)))-INDIRECT(CONCATENATE("'2018-10 (Д)'!G",TEXT(MATCH($C42,'2018-10 (Д)'!$C$2:$C$100,0)+1,0))))/INDIRECT(CONCATENATE("'2018-10 (Д)'!G",TEXT(MATCH($C42,'2018-10 (Д)'!$C$2:$C$100,0)+1,0))))*100)</f>
        <v>144.60048287353493</v>
      </c>
      <c r="AJ42" s="9">
        <f ca="1">IF(OR(INDIRECT(CONCATENATE("'2018-12 (Д)'!G",TEXT(MATCH($C42,'2018-12 (Д)'!$C$2:$C$100,0)+1,0)))="Н/Д",INDIRECT(CONCATENATE("'2018-11 (Д)'!G",TEXT(MATCH($C42,'2018-11 (Д)'!$C$2:$C$100,0)+1,0)))="Н/Д",AND(INDIRECT(CONCATENATE("'2018-12 (Д)'!G",TEXT(MATCH($C42,'2018-12 (Д)'!$C$2:$C$100,0)+1,0)))="Н/Д",INDIRECT(CONCATENATE("'2018-11 (Д)'!G",TEXT(MATCH($C42,'2018-11 (Д)'!$C$2:$C$100,0)+1,0))))),"Н/Д",((INDIRECT(CONCATENATE("'2018-12 (Д)'!G",TEXT(MATCH($C42,'2018-12 (Д)'!$C$2:$C$100,0)+1,0)))-INDIRECT(CONCATENATE("'2018-11 (Д)'!G",TEXT(MATCH($C42,'2018-11 (Д)'!$C$2:$C$100,0)+1,0))))/INDIRECT(CONCATENATE("'2018-11 (Д)'!G",TEXT(MATCH($C42,'2018-11 (Д)'!$C$2:$C$100,0)+1,0))))*100)</f>
        <v>-3.1236865151817503</v>
      </c>
      <c r="AK42" s="9"/>
      <c r="AL42" s="9">
        <f ca="1">IF(OR(INDIRECT(CONCATENATE("'2018-03 (Д)'!H",TEXT(MATCH($C42,'2018-03 (Д)'!$C$2:$C$100,0)+1,0)))="Н/Д",INDIRECT(CONCATENATE("'2018-02 (Д)'!H",TEXT(MATCH($C42,'2018-02 (Д)'!$C$2:$C$100,0)+1,0)))="Н/Д",AND(INDIRECT(CONCATENATE("'2018-03 (Д)'!H",TEXT(MATCH($C42,'2018-03 (Д)'!$C$2:$C$100,0)+1,0)))="Н/Д",INDIRECT(CONCATENATE("'2018-02 (Д)'!H",TEXT(MATCH($C42,'2018-02 (Д)'!$C$2:$C$100,0)+1,0))))),"Н/Д",((INDIRECT(CONCATENATE("'2018-03 (Д)'!H",TEXT(MATCH($C42,'2018-03 (Д)'!$C$2:$C$100,0)+1,0)))-INDIRECT(CONCATENATE("'2018-02 (Д)'!H",TEXT(MATCH($C42,'2018-02 (Д)'!$C$2:$C$100,0)+1,0))))/INDIRECT(CONCATENATE("'2018-02 (Д)'!H",TEXT(MATCH($C42,'2018-02 (Д)'!$C$2:$C$100,0)+1,0))))*100)</f>
        <v>34.146441173102943</v>
      </c>
      <c r="AM42" s="9">
        <f ca="1">IF(OR(INDIRECT(CONCATENATE("'2018-04 (Д)'!H",TEXT(MATCH($C42,'2018-04 (Д)'!$C$2:$C$100,0)+1,0)))="Н/Д",INDIRECT(CONCATENATE("'2018-03 (Д)'!H",TEXT(MATCH($C42,'2018-03 (Д)'!$C$2:$C$100,0)+1,0)))="Н/Д",AND(INDIRECT(CONCATENATE("'2018-04 (Д)'!H",TEXT(MATCH($C42,'2018-04 (Д)'!$C$2:$C$100,0)+1,0)))="Н/Д",INDIRECT(CONCATENATE("'2018-03 (Д)'!H",TEXT(MATCH($C42,'2018-03 (Д)'!$C$2:$C$100,0)+1,0))))),"Н/Д",((INDIRECT(CONCATENATE("'2018-04 (Д)'!H",TEXT(MATCH($C42,'2018-04 (Д)'!$C$2:$C$100,0)+1,0)))-INDIRECT(CONCATENATE("'2018-03 (Д)'!H",TEXT(MATCH($C42,'2018-03 (Д)'!$C$2:$C$100,0)+1,0))))/INDIRECT(CONCATENATE("'2018-03 (Д)'!H",TEXT(MATCH($C42,'2018-03 (Д)'!$C$2:$C$100,0)+1,0))))*100)</f>
        <v>22.170479776598924</v>
      </c>
      <c r="AN42" s="9">
        <f ca="1">IF(OR(INDIRECT(CONCATENATE("'2018-05 (Д)'!H",TEXT(MATCH($C42,'2018-05 (Д)'!$C$2:$C$100,0)+1,0)))="Н/Д",INDIRECT(CONCATENATE("'2018-04 (Д)'!H",TEXT(MATCH($C42,'2018-04 (Д)'!$C$2:$C$100,0)+1,0)))="Н/Д",AND(INDIRECT(CONCATENATE("'2018-05 (Д)'!H",TEXT(MATCH($C42,'2018-05 (Д)'!$C$2:$C$100,0)+1,0)))="Н/Д",INDIRECT(CONCATENATE("'2018-04 (Д)'!H",TEXT(MATCH($C42,'2018-04 (Д)'!$C$2:$C$100,0)+1,0))))),"Н/Д",((INDIRECT(CONCATENATE("'2018-05 (Д)'!H",TEXT(MATCH($C42,'2018-05 (Д)'!$C$2:$C$100,0)+1,0)))-INDIRECT(CONCATENATE("'2018-04 (Д)'!H",TEXT(MATCH($C42,'2018-04 (Д)'!$C$2:$C$100,0)+1,0))))/INDIRECT(CONCATENATE("'2018-04 (Д)'!H",TEXT(MATCH($C42,'2018-04 (Д)'!$C$2:$C$100,0)+1,0))))*100)</f>
        <v>-4.8932537741366655</v>
      </c>
      <c r="AO42" s="9">
        <f ca="1">IF(OR(INDIRECT(CONCATENATE("'2018-06 (Д)'!H",TEXT(MATCH($C42,'2018-06 (Д)'!$C$2:$C$100,0)+1,0)))="Н/Д",INDIRECT(CONCATENATE("'2018-05 (Д)'!H",TEXT(MATCH($C42,'2018-05 (Д)'!$C$2:$C$100,0)+1,0)))="Н/Д",AND(INDIRECT(CONCATENATE("'2018-06 (Д)'!H",TEXT(MATCH($C42,'2018-06 (Д)'!$C$2:$C$100,0)+1,0)))="Н/Д",INDIRECT(CONCATENATE("'2018-05 (Д)'!H",TEXT(MATCH($C42,'2018-05 (Д)'!$C$2:$C$100,0)+1,0))))),"Н/Д",((INDIRECT(CONCATENATE("'2018-06 (Д)'!H",TEXT(MATCH($C42,'2018-06 (Д)'!$C$2:$C$100,0)+1,0)))-INDIRECT(CONCATENATE("'2018-05 (Д)'!H",TEXT(MATCH($C42,'2018-05 (Д)'!$C$2:$C$100,0)+1,0))))/INDIRECT(CONCATENATE("'2018-05 (Д)'!H",TEXT(MATCH($C42,'2018-05 (Д)'!$C$2:$C$100,0)+1,0))))*100)</f>
        <v>-8.0573284228231881</v>
      </c>
      <c r="AP42" s="9">
        <f ca="1">IF(OR(INDIRECT(CONCATENATE("'2018-07 (Д)'!H",TEXT(MATCH($C42,'2018-07 (Д)'!$C$2:$C$100,0)+1,0)))="Н/Д",INDIRECT(CONCATENATE("'2018-06 (Д)'!H",TEXT(MATCH($C42,'2018-06 (Д)'!$C$2:$C$100,0)+1,0)))="Н/Д",AND(INDIRECT(CONCATENATE("'2018-07 (Д)'!H",TEXT(MATCH($C42,'2018-07 (Д)'!$C$2:$C$100,0)+1,0)))="Н/Д",INDIRECT(CONCATENATE("'2018-06 (Д)'!H",TEXT(MATCH($C42,'2018-06 (Д)'!$C$2:$C$100,0)+1,0))))),"Н/Д",((INDIRECT(CONCATENATE("'2018-07 (Д)'!H",TEXT(MATCH($C42,'2018-07 (Д)'!$C$2:$C$100,0)+1,0)))-INDIRECT(CONCATENATE("'2018-06 (Д)'!H",TEXT(MATCH($C42,'2018-06 (Д)'!$C$2:$C$100,0)+1,0))))/INDIRECT(CONCATENATE("'2018-06 (Д)'!H",TEXT(MATCH($C42,'2018-06 (Д)'!$C$2:$C$100,0)+1,0))))*100)</f>
        <v>13.135019501180578</v>
      </c>
      <c r="AQ42" s="9">
        <f ca="1">IF(OR(INDIRECT(CONCATENATE("'2018-08 (Д)'!H",TEXT(MATCH($C42,'2018-08 (Д)'!$C$2:$C$100,0)+1,0)))="Н/Д",INDIRECT(CONCATENATE("'2018-07 (Д)'!H",TEXT(MATCH($C42,'2018-07 (Д)'!$C$2:$C$100,0)+1,0)))="Н/Д",AND(INDIRECT(CONCATENATE("'2018-08 (Д)'!H",TEXT(MATCH($C42,'2018-08 (Д)'!$C$2:$C$100,0)+1,0)))="Н/Д",INDIRECT(CONCATENATE("'2018-07 (Д)'!H",TEXT(MATCH($C42,'2018-07 (Д)'!$C$2:$C$100,0)+1,0))))),"Н/Д",((INDIRECT(CONCATENATE("'2018-08 (Д)'!H",TEXT(MATCH($C42,'2018-08 (Д)'!$C$2:$C$100,0)+1,0)))-INDIRECT(CONCATENATE("'2018-07 (Д)'!H",TEXT(MATCH($C42,'2018-07 (Д)'!$C$2:$C$100,0)+1,0))))/INDIRECT(CONCATENATE("'2018-07 (Д)'!H",TEXT(MATCH($C42,'2018-07 (Д)'!$C$2:$C$100,0)+1,0))))*100)</f>
        <v>-10.485114083460223</v>
      </c>
      <c r="AR42" s="9">
        <f ca="1">IF(OR(INDIRECT(CONCATENATE("'2018-09 (Д)'!H",TEXT(MATCH($C42,'2018-09 (Д)'!$C$2:$C$100,0)+1,0)))="Н/Д",INDIRECT(CONCATENATE("'2018-08 (Д)'!H",TEXT(MATCH($C42,'2018-08 (Д)'!$C$2:$C$100,0)+1,0)))="Н/Д",AND(INDIRECT(CONCATENATE("'2018-09 (Д)'!H",TEXT(MATCH($C42,'2018-09 (Д)'!$C$2:$C$100,0)+1,0)))="Н/Д",INDIRECT(CONCATENATE("'2018-08 (Д)'!H",TEXT(MATCH($C42,'2018-08 (Д)'!$C$2:$C$100,0)+1,0))))),"Н/Д",((INDIRECT(CONCATENATE("'2018-09 (Д)'!H",TEXT(MATCH($C42,'2018-09 (Д)'!$C$2:$C$100,0)+1,0)))-INDIRECT(CONCATENATE("'2018-08 (Д)'!H",TEXT(MATCH($C42,'2018-08 (Д)'!$C$2:$C$100,0)+1,0))))/INDIRECT(CONCATENATE("'2018-08 (Д)'!H",TEXT(MATCH($C42,'2018-08 (Д)'!$C$2:$C$100,0)+1,0))))*100)</f>
        <v>-8.3075368509405028</v>
      </c>
      <c r="AS42" s="9">
        <f ca="1">IF(OR(INDIRECT(CONCATENATE("'2018-10 (Д)'!H",TEXT(MATCH($C42,'2018-10 (Д)'!$C$2:$C$100,0)+1,0)))="Н/Д",INDIRECT(CONCATENATE("'2018-09 (Д)'!H",TEXT(MATCH($C42,'2018-09 (Д)'!$C$2:$C$100,0)+1,0)))="Н/Д",AND(INDIRECT(CONCATENATE("'2018-10 (Д)'!H",TEXT(MATCH($C42,'2018-10 (Д)'!$C$2:$C$100,0)+1,0)))="Н/Д",INDIRECT(CONCATENATE("'2018-09 (Д)'!H",TEXT(MATCH($C42,'2018-09 (Д)'!$C$2:$C$100,0)+1,0))))),"Н/Д",((INDIRECT(CONCATENATE("'2018-10 (Д)'!H",TEXT(MATCH($C42,'2018-10 (Д)'!$C$2:$C$100,0)+1,0)))-INDIRECT(CONCATENATE("'2018-09 (Д)'!H",TEXT(MATCH($C42,'2018-09 (Д)'!$C$2:$C$100,0)+1,0))))/INDIRECT(CONCATENATE("'2018-09 (Д)'!H",TEXT(MATCH($C42,'2018-09 (Д)'!$C$2:$C$100,0)+1,0))))*100)</f>
        <v>-1.2958860744345313</v>
      </c>
      <c r="AT42" s="9">
        <f ca="1">IF(OR(INDIRECT(CONCATENATE("'2018-11 (Д)'!H",TEXT(MATCH($C42,'2018-11 (Д)'!$C$2:$C$100,0)+1,0)))="Н/Д",INDIRECT(CONCATENATE("'2018-10 (Д)'!H",TEXT(MATCH($C42,'2018-10 (Д)'!$C$2:$C$100,0)+1,0)))="Н/Д",AND(INDIRECT(CONCATENATE("'2018-11 (Д)'!H",TEXT(MATCH($C42,'2018-11 (Д)'!$C$2:$C$100,0)+1,0)))="Н/Д",INDIRECT(CONCATENATE("'2018-10 (Д)'!H",TEXT(MATCH($C42,'2018-10 (Д)'!$C$2:$C$100,0)+1,0))))),"Н/Д",((INDIRECT(CONCATENATE("'2018-11 (Д)'!H",TEXT(MATCH($C42,'2018-11 (Д)'!$C$2:$C$100,0)+1,0)))-INDIRECT(CONCATENATE("'2018-10 (Д)'!H",TEXT(MATCH($C42,'2018-10 (Д)'!$C$2:$C$100,0)+1,0))))/INDIRECT(CONCATENATE("'2018-10 (Д)'!H",TEXT(MATCH($C42,'2018-10 (Д)'!$C$2:$C$100,0)+1,0))))*100)</f>
        <v>11.878031067242558</v>
      </c>
      <c r="AU42" s="9">
        <f ca="1">IF(OR(INDIRECT(CONCATENATE("'2018-12 (Д)'!H",TEXT(MATCH($C42,'2018-12 (Д)'!$C$2:$C$100,0)+1,0)))="Н/Д",INDIRECT(CONCATENATE("'2018-11 (Д)'!H",TEXT(MATCH($C42,'2018-11 (Д)'!$C$2:$C$100,0)+1,0)))="Н/Д",AND(INDIRECT(CONCATENATE("'2018-12 (Д)'!H",TEXT(MATCH($C42,'2018-12 (Д)'!$C$2:$C$100,0)+1,0)))="Н/Д",INDIRECT(CONCATENATE("'2018-11 (Д)'!H",TEXT(MATCH($C42,'2018-11 (Д)'!$C$2:$C$100,0)+1,0))))),"Н/Д",((INDIRECT(CONCATENATE("'2018-12 (Д)'!H",TEXT(MATCH($C42,'2018-12 (Д)'!$C$2:$C$100,0)+1,0)))-INDIRECT(CONCATENATE("'2018-11 (Д)'!H",TEXT(MATCH($C42,'2018-11 (Д)'!$C$2:$C$100,0)+1,0))))/INDIRECT(CONCATENATE("'2018-11 (Д)'!H",TEXT(MATCH($C42,'2018-11 (Д)'!$C$2:$C$100,0)+1,0))))*100)</f>
        <v>166.1292747415506</v>
      </c>
      <c r="AV42" s="9"/>
      <c r="AW42" s="9">
        <f ca="1">IF(OR(INDIRECT(CONCATENATE("'2018-03 (Д)'!I",TEXT(MATCH($C42,'2018-03 (Д)'!$C$2:$C$100,0)+1,0)))="Н/Д",INDIRECT(CONCATENATE("'2018-02 (Д)'!I",TEXT(MATCH($C42,'2018-02 (Д)'!$C$2:$C$100,0)+1,0)))="Н/Д",AND(INDIRECT(CONCATENATE("'2018-03 (Д)'!I",TEXT(MATCH($C42,'2018-03 (Д)'!$C$2:$C$100,0)+1,0)))="Н/Д",INDIRECT(CONCATENATE("'2018-02 (Д)'!I",TEXT(MATCH($C42,'2018-02 (Д)'!$C$2:$C$100,0)+1,0))))),"Н/Д",((INDIRECT(CONCATENATE("'2018-03 (Д)'!I",TEXT(MATCH($C42,'2018-03 (Д)'!$C$2:$C$100,0)+1,0)))-INDIRECT(CONCATENATE("'2018-02 (Д)'!I",TEXT(MATCH($C42,'2018-02 (Д)'!$C$2:$C$100,0)+1,0))))/INDIRECT(CONCATENATE("'2018-02 (Д)'!I",TEXT(MATCH($C42,'2018-02 (Д)'!$C$2:$C$100,0)+1,0))))*100)</f>
        <v>-55.593250243935103</v>
      </c>
      <c r="AX42" s="9">
        <f ca="1">IF(OR(INDIRECT(CONCATENATE("'2018-04 (Д)'!I",TEXT(MATCH($C42,'2018-04 (Д)'!$C$2:$C$100,0)+1,0)))="Н/Д",INDIRECT(CONCATENATE("'2018-03 (Д)'!I",TEXT(MATCH($C42,'2018-03 (Д)'!$C$2:$C$100,0)+1,0)))="Н/Д",AND(INDIRECT(CONCATENATE("'2018-04 (Д)'!I",TEXT(MATCH($C42,'2018-04 (Д)'!$C$2:$C$100,0)+1,0)))="Н/Д",INDIRECT(CONCATENATE("'2018-03 (Д)'!I",TEXT(MATCH($C42,'2018-03 (Д)'!$C$2:$C$100,0)+1,0))))),"Н/Д",((INDIRECT(CONCATENATE("'2018-04 (Д)'!I",TEXT(MATCH($C42,'2018-04 (Д)'!$C$2:$C$100,0)+1,0)))-INDIRECT(CONCATENATE("'2018-03 (Д)'!I",TEXT(MATCH($C42,'2018-03 (Д)'!$C$2:$C$100,0)+1,0))))/INDIRECT(CONCATENATE("'2018-03 (Д)'!I",TEXT(MATCH($C42,'2018-03 (Д)'!$C$2:$C$100,0)+1,0))))*100)</f>
        <v>192.4777766807205</v>
      </c>
      <c r="AY42" s="9">
        <f ca="1">IF(OR(INDIRECT(CONCATENATE("'2018-05 (Д)'!I",TEXT(MATCH($C42,'2018-05 (Д)'!$C$2:$C$100,0)+1,0)))="Н/Д",INDIRECT(CONCATENATE("'2018-04 (Д)'!I",TEXT(MATCH($C42,'2018-04 (Д)'!$C$2:$C$100,0)+1,0)))="Н/Д",AND(INDIRECT(CONCATENATE("'2018-05 (Д)'!I",TEXT(MATCH($C42,'2018-05 (Д)'!$C$2:$C$100,0)+1,0)))="Н/Д",INDIRECT(CONCATENATE("'2018-04 (Д)'!I",TEXT(MATCH($C42,'2018-04 (Д)'!$C$2:$C$100,0)+1,0))))),"Н/Д",((INDIRECT(CONCATENATE("'2018-05 (Д)'!I",TEXT(MATCH($C42,'2018-05 (Д)'!$C$2:$C$100,0)+1,0)))-INDIRECT(CONCATENATE("'2018-04 (Д)'!I",TEXT(MATCH($C42,'2018-04 (Д)'!$C$2:$C$100,0)+1,0))))/INDIRECT(CONCATENATE("'2018-04 (Д)'!I",TEXT(MATCH($C42,'2018-04 (Д)'!$C$2:$C$100,0)+1,0))))*100)</f>
        <v>-27.06930705761873</v>
      </c>
      <c r="AZ42" s="9">
        <f ca="1">IF(OR(INDIRECT(CONCATENATE("'2018-06 (Д)'!I",TEXT(MATCH($C42,'2018-06 (Д)'!$C$2:$C$100,0)+1,0)))="Н/Д",INDIRECT(CONCATENATE("'2018-05 (Д)'!I",TEXT(MATCH($C42,'2018-05 (Д)'!$C$2:$C$100,0)+1,0)))="Н/Д",AND(INDIRECT(CONCATENATE("'2018-06 (Д)'!I",TEXT(MATCH($C42,'2018-06 (Д)'!$C$2:$C$100,0)+1,0)))="Н/Д",INDIRECT(CONCATENATE("'2018-05 (Д)'!I",TEXT(MATCH($C42,'2018-05 (Д)'!$C$2:$C$100,0)+1,0))))),"Н/Д",((INDIRECT(CONCATENATE("'2018-06 (Д)'!I",TEXT(MATCH($C42,'2018-06 (Д)'!$C$2:$C$100,0)+1,0)))-INDIRECT(CONCATENATE("'2018-05 (Д)'!I",TEXT(MATCH($C42,'2018-05 (Д)'!$C$2:$C$100,0)+1,0))))/INDIRECT(CONCATENATE("'2018-05 (Д)'!I",TEXT(MATCH($C42,'2018-05 (Д)'!$C$2:$C$100,0)+1,0))))*100)</f>
        <v>5.0623618693562831</v>
      </c>
      <c r="BA42" s="9">
        <f ca="1">IF(OR(INDIRECT(CONCATENATE("'2018-07 (Д)'!I",TEXT(MATCH($C42,'2018-07 (Д)'!$C$2:$C$100,0)+1,0)))="Н/Д",INDIRECT(CONCATENATE("'2018-06 (Д)'!I",TEXT(MATCH($C42,'2018-06 (Д)'!$C$2:$C$100,0)+1,0)))="Н/Д",AND(INDIRECT(CONCATENATE("'2018-07 (Д)'!I",TEXT(MATCH($C42,'2018-07 (Д)'!$C$2:$C$100,0)+1,0)))="Н/Д",INDIRECT(CONCATENATE("'2018-06 (Д)'!I",TEXT(MATCH($C42,'2018-06 (Д)'!$C$2:$C$100,0)+1,0))))),"Н/Д",((INDIRECT(CONCATENATE("'2018-07 (Д)'!I",TEXT(MATCH($C42,'2018-07 (Д)'!$C$2:$C$100,0)+1,0)))-INDIRECT(CONCATENATE("'2018-06 (Д)'!I",TEXT(MATCH($C42,'2018-06 (Д)'!$C$2:$C$100,0)+1,0))))/INDIRECT(CONCATENATE("'2018-06 (Д)'!I",TEXT(MATCH($C42,'2018-06 (Д)'!$C$2:$C$100,0)+1,0))))*100)</f>
        <v>-2.476005920611553</v>
      </c>
      <c r="BB42" s="9">
        <f ca="1">IF(OR(INDIRECT(CONCATENATE("'2018-08 (Д)'!I",TEXT(MATCH($C42,'2018-08 (Д)'!$C$2:$C$100,0)+1,0)))="Н/Д",INDIRECT(CONCATENATE("'2018-07 (Д)'!I",TEXT(MATCH($C42,'2018-07 (Д)'!$C$2:$C$100,0)+1,0)))="Н/Д",AND(INDIRECT(CONCATENATE("'2018-08 (Д)'!I",TEXT(MATCH($C42,'2018-08 (Д)'!$C$2:$C$100,0)+1,0)))="Н/Д",INDIRECT(CONCATENATE("'2018-07 (Д)'!I",TEXT(MATCH($C42,'2018-07 (Д)'!$C$2:$C$100,0)+1,0))))),"Н/Д",((INDIRECT(CONCATENATE("'2018-08 (Д)'!I",TEXT(MATCH($C42,'2018-08 (Д)'!$C$2:$C$100,0)+1,0)))-INDIRECT(CONCATENATE("'2018-07 (Д)'!I",TEXT(MATCH($C42,'2018-07 (Д)'!$C$2:$C$100,0)+1,0))))/INDIRECT(CONCATENATE("'2018-07 (Д)'!I",TEXT(MATCH($C42,'2018-07 (Д)'!$C$2:$C$100,0)+1,0))))*100)</f>
        <v>14.997988244820256</v>
      </c>
      <c r="BC42" s="9">
        <f ca="1">IF(OR(INDIRECT(CONCATENATE("'2018-09 (Д)'!I",TEXT(MATCH($C42,'2018-09 (Д)'!$C$2:$C$100,0)+1,0)))="Н/Д",INDIRECT(CONCATENATE("'2018-08 (Д)'!I",TEXT(MATCH($C42,'2018-08 (Д)'!$C$2:$C$100,0)+1,0)))="Н/Д",AND(INDIRECT(CONCATENATE("'2018-09 (Д)'!I",TEXT(MATCH($C42,'2018-09 (Д)'!$C$2:$C$100,0)+1,0)))="Н/Д",INDIRECT(CONCATENATE("'2018-08 (Д)'!I",TEXT(MATCH($C42,'2018-08 (Д)'!$C$2:$C$100,0)+1,0))))),"Н/Д",((INDIRECT(CONCATENATE("'2018-09 (Д)'!I",TEXT(MATCH($C42,'2018-09 (Д)'!$C$2:$C$100,0)+1,0)))-INDIRECT(CONCATENATE("'2018-08 (Д)'!I",TEXT(MATCH($C42,'2018-08 (Д)'!$C$2:$C$100,0)+1,0))))/INDIRECT(CONCATENATE("'2018-08 (Д)'!I",TEXT(MATCH($C42,'2018-08 (Д)'!$C$2:$C$100,0)+1,0))))*100)</f>
        <v>-6.164505842415811</v>
      </c>
      <c r="BD42" s="9">
        <f ca="1">IF(OR(INDIRECT(CONCATENATE("'2018-10 (Д)'!I",TEXT(MATCH($C42,'2018-10 (Д)'!$C$2:$C$100,0)+1,0)))="Н/Д",INDIRECT(CONCATENATE("'2018-09 (Д)'!I",TEXT(MATCH($C42,'2018-09 (Д)'!$C$2:$C$100,0)+1,0)))="Н/Д",AND(INDIRECT(CONCATENATE("'2018-10 (Д)'!I",TEXT(MATCH($C42,'2018-10 (Д)'!$C$2:$C$100,0)+1,0)))="Н/Д",INDIRECT(CONCATENATE("'2018-09 (Д)'!I",TEXT(MATCH($C42,'2018-09 (Д)'!$C$2:$C$100,0)+1,0))))),"Н/Д",((INDIRECT(CONCATENATE("'2018-10 (Д)'!I",TEXT(MATCH($C42,'2018-10 (Д)'!$C$2:$C$100,0)+1,0)))-INDIRECT(CONCATENATE("'2018-09 (Д)'!I",TEXT(MATCH($C42,'2018-09 (Д)'!$C$2:$C$100,0)+1,0))))/INDIRECT(CONCATENATE("'2018-09 (Д)'!I",TEXT(MATCH($C42,'2018-09 (Д)'!$C$2:$C$100,0)+1,0))))*100)</f>
        <v>9.2375216466125671</v>
      </c>
      <c r="BE42" s="9">
        <f ca="1">IF(OR(INDIRECT(CONCATENATE("'2018-11 (Д)'!I",TEXT(MATCH($C42,'2018-11 (Д)'!$C$2:$C$100,0)+1,0)))="Н/Д",INDIRECT(CONCATENATE("'2018-10 (Д)'!I",TEXT(MATCH($C42,'2018-10 (Д)'!$C$2:$C$100,0)+1,0)))="Н/Д",AND(INDIRECT(CONCATENATE("'2018-11 (Д)'!I",TEXT(MATCH($C42,'2018-11 (Д)'!$C$2:$C$100,0)+1,0)))="Н/Д",INDIRECT(CONCATENATE("'2018-10 (Д)'!I",TEXT(MATCH($C42,'2018-10 (Д)'!$C$2:$C$100,0)+1,0))))),"Н/Д",((INDIRECT(CONCATENATE("'2018-11 (Д)'!I",TEXT(MATCH($C42,'2018-11 (Д)'!$C$2:$C$100,0)+1,0)))-INDIRECT(CONCATENATE("'2018-10 (Д)'!I",TEXT(MATCH($C42,'2018-10 (Д)'!$C$2:$C$100,0)+1,0))))/INDIRECT(CONCATENATE("'2018-10 (Д)'!I",TEXT(MATCH($C42,'2018-10 (Д)'!$C$2:$C$100,0)+1,0))))*100)</f>
        <v>-4.9626966482295511</v>
      </c>
      <c r="BF42" s="9">
        <f ca="1">IF(OR(INDIRECT(CONCATENATE("'2018-12 (Д)'!I",TEXT(MATCH($C42,'2018-12 (Д)'!$C$2:$C$100,0)+1,0)))="Н/Д",INDIRECT(CONCATENATE("'2018-11 (Д)'!I",TEXT(MATCH($C42,'2018-11 (Д)'!$C$2:$C$100,0)+1,0)))="Н/Д",AND(INDIRECT(CONCATENATE("'2018-12 (Д)'!I",TEXT(MATCH($C42,'2018-12 (Д)'!$C$2:$C$100,0)+1,0)))="Н/Д",INDIRECT(CONCATENATE("'2018-11 (Д)'!I",TEXT(MATCH($C42,'2018-11 (Д)'!$C$2:$C$100,0)+1,0))))),"Н/Д",((INDIRECT(CONCATENATE("'2018-12 (Д)'!I",TEXT(MATCH($C42,'2018-12 (Д)'!$C$2:$C$100,0)+1,0)))-INDIRECT(CONCATENATE("'2018-11 (Д)'!I",TEXT(MATCH($C42,'2018-11 (Д)'!$C$2:$C$100,0)+1,0))))/INDIRECT(CONCATENATE("'2018-11 (Д)'!I",TEXT(MATCH($C42,'2018-11 (Д)'!$C$2:$C$100,0)+1,0))))*100)</f>
        <v>4.3475058460598817</v>
      </c>
      <c r="BG42" s="9"/>
      <c r="BH42" s="9" t="str">
        <f ca="1">IF(OR(INDIRECT(CONCATENATE("'2018-03 (Д)'!J",TEXT(MATCH($C42,'2018-03 (Д)'!$C$2:$C$100,0)+1,0)))="Н/Д",INDIRECT(CONCATENATE("'2018-02 (Д)'!J",TEXT(MATCH($C42,'2018-02 (Д)'!$C$2:$C$100,0)+1,0)))="Н/Д",AND(INDIRECT(CONCATENATE("'2018-03 (Д)'!J",TEXT(MATCH($C42,'2018-03 (Д)'!$C$2:$C$100,0)+1,0)))="Н/Д",INDIRECT(CONCATENATE("'2018-02 (Д)'!J",TEXT(MATCH($C42,'2018-02 (Д)'!$C$2:$C$100,0)+1,0))))),"Н/Д",((INDIRECT(CONCATENATE("'2018-03 (Д)'!J",TEXT(MATCH($C42,'2018-03 (Д)'!$C$2:$C$100,0)+1,0)))-INDIRECT(CONCATENATE("'2018-02 (Д)'!J",TEXT(MATCH($C42,'2018-02 (Д)'!$C$2:$C$100,0)+1,0))))/INDIRECT(CONCATENATE("'2018-02 (Д)'!J",TEXT(MATCH($C42,'2018-02 (Д)'!$C$2:$C$100,0)+1,0))))*100)</f>
        <v>Н/Д</v>
      </c>
      <c r="BI42" s="9" t="str">
        <f ca="1">IF(OR(INDIRECT(CONCATENATE("'2018-04 (Д)'!J",TEXT(MATCH($C42,'2018-04 (Д)'!$C$2:$C$100,0)+1,0)))="Н/Д",INDIRECT(CONCATENATE("'2018-03 (Д)'!J",TEXT(MATCH($C42,'2018-03 (Д)'!$C$2:$C$100,0)+1,0)))="Н/Д",AND(INDIRECT(CONCATENATE("'2018-04 (Д)'!J",TEXT(MATCH($C42,'2018-04 (Д)'!$C$2:$C$100,0)+1,0)))="Н/Д",INDIRECT(CONCATENATE("'2018-03 (Д)'!J",TEXT(MATCH($C42,'2018-03 (Д)'!$C$2:$C$100,0)+1,0))))),"Н/Д",((INDIRECT(CONCATENATE("'2018-04 (Д)'!J",TEXT(MATCH($C42,'2018-04 (Д)'!$C$2:$C$100,0)+1,0)))-INDIRECT(CONCATENATE("'2018-03 (Д)'!J",TEXT(MATCH($C42,'2018-03 (Д)'!$C$2:$C$100,0)+1,0))))/INDIRECT(CONCATENATE("'2018-03 (Д)'!J",TEXT(MATCH($C42,'2018-03 (Д)'!$C$2:$C$100,0)+1,0))))*100)</f>
        <v>Н/Д</v>
      </c>
      <c r="BJ42" s="9" t="str">
        <f ca="1">IF(OR(INDIRECT(CONCATENATE("'2018-05 (Д)'!J",TEXT(MATCH($C42,'2018-05 (Д)'!$C$2:$C$100,0)+1,0)))="Н/Д",INDIRECT(CONCATENATE("'2018-04 (Д)'!J",TEXT(MATCH($C42,'2018-04 (Д)'!$C$2:$C$100,0)+1,0)))="Н/Д",AND(INDIRECT(CONCATENATE("'2018-05 (Д)'!J",TEXT(MATCH($C42,'2018-05 (Д)'!$C$2:$C$100,0)+1,0)))="Н/Д",INDIRECT(CONCATENATE("'2018-04 (Д)'!J",TEXT(MATCH($C42,'2018-04 (Д)'!$C$2:$C$100,0)+1,0))))),"Н/Д",((INDIRECT(CONCATENATE("'2018-05 (Д)'!J",TEXT(MATCH($C42,'2018-05 (Д)'!$C$2:$C$100,0)+1,0)))-INDIRECT(CONCATENATE("'2018-04 (Д)'!J",TEXT(MATCH($C42,'2018-04 (Д)'!$C$2:$C$100,0)+1,0))))/INDIRECT(CONCATENATE("'2018-04 (Д)'!J",TEXT(MATCH($C42,'2018-04 (Д)'!$C$2:$C$100,0)+1,0))))*100)</f>
        <v>Н/Д</v>
      </c>
      <c r="BK42" s="9" t="str">
        <f ca="1">IF(OR(INDIRECT(CONCATENATE("'2018-06 (Д)'!J",TEXT(MATCH($C42,'2018-06 (Д)'!$C$2:$C$100,0)+1,0)))="Н/Д",INDIRECT(CONCATENATE("'2018-05 (Д)'!J",TEXT(MATCH($C42,'2018-05 (Д)'!$C$2:$C$100,0)+1,0)))="Н/Д",AND(INDIRECT(CONCATENATE("'2018-06 (Д)'!J",TEXT(MATCH($C42,'2018-06 (Д)'!$C$2:$C$100,0)+1,0)))="Н/Д",INDIRECT(CONCATENATE("'2018-05 (Д)'!J",TEXT(MATCH($C42,'2018-05 (Д)'!$C$2:$C$100,0)+1,0))))),"Н/Д",((INDIRECT(CONCATENATE("'2018-06 (Д)'!J",TEXT(MATCH($C42,'2018-06 (Д)'!$C$2:$C$100,0)+1,0)))-INDIRECT(CONCATENATE("'2018-05 (Д)'!J",TEXT(MATCH($C42,'2018-05 (Д)'!$C$2:$C$100,0)+1,0))))/INDIRECT(CONCATENATE("'2018-05 (Д)'!J",TEXT(MATCH($C42,'2018-05 (Д)'!$C$2:$C$100,0)+1,0))))*100)</f>
        <v>Н/Д</v>
      </c>
      <c r="BL42" s="9" t="str">
        <f ca="1">IF(OR(INDIRECT(CONCATENATE("'2018-07 (Д)'!J",TEXT(MATCH($C42,'2018-07 (Д)'!$C$2:$C$100,0)+1,0)))="Н/Д",INDIRECT(CONCATENATE("'2018-06 (Д)'!J",TEXT(MATCH($C42,'2018-06 (Д)'!$C$2:$C$100,0)+1,0)))="Н/Д",AND(INDIRECT(CONCATENATE("'2018-07 (Д)'!J",TEXT(MATCH($C42,'2018-07 (Д)'!$C$2:$C$100,0)+1,0)))="Н/Д",INDIRECT(CONCATENATE("'2018-06 (Д)'!J",TEXT(MATCH($C42,'2018-06 (Д)'!$C$2:$C$100,0)+1,0))))),"Н/Д",((INDIRECT(CONCATENATE("'2018-07 (Д)'!J",TEXT(MATCH($C42,'2018-07 (Д)'!$C$2:$C$100,0)+1,0)))-INDIRECT(CONCATENATE("'2018-06 (Д)'!J",TEXT(MATCH($C42,'2018-06 (Д)'!$C$2:$C$100,0)+1,0))))/INDIRECT(CONCATENATE("'2018-06 (Д)'!J",TEXT(MATCH($C42,'2018-06 (Д)'!$C$2:$C$100,0)+1,0))))*100)</f>
        <v>Н/Д</v>
      </c>
      <c r="BM42" s="9" t="str">
        <f ca="1">IF(OR(INDIRECT(CONCATENATE("'2018-08 (Д)'!J",TEXT(MATCH($C42,'2018-08 (Д)'!$C$2:$C$100,0)+1,0)))="Н/Д",INDIRECT(CONCATENATE("'2018-07 (Д)'!J",TEXT(MATCH($C42,'2018-07 (Д)'!$C$2:$C$100,0)+1,0)))="Н/Д",AND(INDIRECT(CONCATENATE("'2018-08 (Д)'!J",TEXT(MATCH($C42,'2018-08 (Д)'!$C$2:$C$100,0)+1,0)))="Н/Д",INDIRECT(CONCATENATE("'2018-07 (Д)'!J",TEXT(MATCH($C42,'2018-07 (Д)'!$C$2:$C$100,0)+1,0))))),"Н/Д",((INDIRECT(CONCATENATE("'2018-08 (Д)'!J",TEXT(MATCH($C42,'2018-08 (Д)'!$C$2:$C$100,0)+1,0)))-INDIRECT(CONCATENATE("'2018-07 (Д)'!J",TEXT(MATCH($C42,'2018-07 (Д)'!$C$2:$C$100,0)+1,0))))/INDIRECT(CONCATENATE("'2018-07 (Д)'!J",TEXT(MATCH($C42,'2018-07 (Д)'!$C$2:$C$100,0)+1,0))))*100)</f>
        <v>Н/Д</v>
      </c>
      <c r="BN42" s="9" t="str">
        <f ca="1">IF(OR(INDIRECT(CONCATENATE("'2018-09 (Д)'!J",TEXT(MATCH($C42,'2018-09 (Д)'!$C$2:$C$100,0)+1,0)))="Н/Д",INDIRECT(CONCATENATE("'2018-08 (Д)'!J",TEXT(MATCH($C42,'2018-08 (Д)'!$C$2:$C$100,0)+1,0)))="Н/Д",AND(INDIRECT(CONCATENATE("'2018-09 (Д)'!J",TEXT(MATCH($C42,'2018-09 (Д)'!$C$2:$C$100,0)+1,0)))="Н/Д",INDIRECT(CONCATENATE("'2018-08 (Д)'!J",TEXT(MATCH($C42,'2018-08 (Д)'!$C$2:$C$100,0)+1,0))))),"Н/Д",((INDIRECT(CONCATENATE("'2018-09 (Д)'!J",TEXT(MATCH($C42,'2018-09 (Д)'!$C$2:$C$100,0)+1,0)))-INDIRECT(CONCATENATE("'2018-08 (Д)'!J",TEXT(MATCH($C42,'2018-08 (Д)'!$C$2:$C$100,0)+1,0))))/INDIRECT(CONCATENATE("'2018-08 (Д)'!J",TEXT(MATCH($C42,'2018-08 (Д)'!$C$2:$C$100,0)+1,0))))*100)</f>
        <v>Н/Д</v>
      </c>
      <c r="BO42" s="9" t="str">
        <f ca="1">IF(OR(INDIRECT(CONCATENATE("'2018-10 (Д)'!J",TEXT(MATCH($C42,'2018-10 (Д)'!$C$2:$C$100,0)+1,0)))="Н/Д",INDIRECT(CONCATENATE("'2018-09 (Д)'!J",TEXT(MATCH($C42,'2018-09 (Д)'!$C$2:$C$100,0)+1,0)))="Н/Д",AND(INDIRECT(CONCATENATE("'2018-10 (Д)'!J",TEXT(MATCH($C42,'2018-10 (Д)'!$C$2:$C$100,0)+1,0)))="Н/Д",INDIRECT(CONCATENATE("'2018-09 (Д)'!J",TEXT(MATCH($C42,'2018-09 (Д)'!$C$2:$C$100,0)+1,0))))),"Н/Д",((INDIRECT(CONCATENATE("'2018-10 (Д)'!J",TEXT(MATCH($C42,'2018-10 (Д)'!$C$2:$C$100,0)+1,0)))-INDIRECT(CONCATENATE("'2018-09 (Д)'!J",TEXT(MATCH($C42,'2018-09 (Д)'!$C$2:$C$100,0)+1,0))))/INDIRECT(CONCATENATE("'2018-09 (Д)'!J",TEXT(MATCH($C42,'2018-09 (Д)'!$C$2:$C$100,0)+1,0))))*100)</f>
        <v>Н/Д</v>
      </c>
      <c r="BP42" s="9" t="str">
        <f ca="1">IF(OR(INDIRECT(CONCATENATE("'2018-11 (Д)'!J",TEXT(MATCH($C42,'2018-11 (Д)'!$C$2:$C$100,0)+1,0)))="Н/Д",INDIRECT(CONCATENATE("'2018-10 (Д)'!J",TEXT(MATCH($C42,'2018-10 (Д)'!$C$2:$C$100,0)+1,0)))="Н/Д",AND(INDIRECT(CONCATENATE("'2018-11 (Д)'!J",TEXT(MATCH($C42,'2018-11 (Д)'!$C$2:$C$100,0)+1,0)))="Н/Д",INDIRECT(CONCATENATE("'2018-10 (Д)'!J",TEXT(MATCH($C42,'2018-10 (Д)'!$C$2:$C$100,0)+1,0))))),"Н/Д",((INDIRECT(CONCATENATE("'2018-11 (Д)'!J",TEXT(MATCH($C42,'2018-11 (Д)'!$C$2:$C$100,0)+1,0)))-INDIRECT(CONCATENATE("'2018-10 (Д)'!J",TEXT(MATCH($C42,'2018-10 (Д)'!$C$2:$C$100,0)+1,0))))/INDIRECT(CONCATENATE("'2018-10 (Д)'!J",TEXT(MATCH($C42,'2018-10 (Д)'!$C$2:$C$100,0)+1,0))))*100)</f>
        <v>Н/Д</v>
      </c>
      <c r="BQ42" s="9" t="str">
        <f ca="1">IF(OR(INDIRECT(CONCATENATE("'2018-12 (Д)'!J",TEXT(MATCH($C42,'2018-12 (Д)'!$C$2:$C$100,0)+1,0)))="Н/Д",INDIRECT(CONCATENATE("'2018-11 (Д)'!J",TEXT(MATCH($C42,'2018-11 (Д)'!$C$2:$C$100,0)+1,0)))="Н/Д",AND(INDIRECT(CONCATENATE("'2018-12 (Д)'!J",TEXT(MATCH($C42,'2018-12 (Д)'!$C$2:$C$100,0)+1,0)))="Н/Д",INDIRECT(CONCATENATE("'2018-11 (Д)'!J",TEXT(MATCH($C42,'2018-11 (Д)'!$C$2:$C$100,0)+1,0))))),"Н/Д",((INDIRECT(CONCATENATE("'2018-12 (Д)'!J",TEXT(MATCH($C42,'2018-12 (Д)'!$C$2:$C$100,0)+1,0)))-INDIRECT(CONCATENATE("'2018-11 (Д)'!J",TEXT(MATCH($C42,'2018-11 (Д)'!$C$2:$C$100,0)+1,0))))/INDIRECT(CONCATENATE("'2018-11 (Д)'!J",TEXT(MATCH($C42,'2018-11 (Д)'!$C$2:$C$100,0)+1,0))))*100)</f>
        <v>Н/Д</v>
      </c>
      <c r="BR42" s="9"/>
      <c r="BS42" s="9">
        <f ca="1">IF(OR(INDIRECT(CONCATENATE("'2018-03 (Д)'!K",TEXT(MATCH($C42,'2018-03 (Д)'!$C$2:$C$100,0)+1,0)))="Н/Д",INDIRECT(CONCATENATE("'2018-02 (Д)'!K",TEXT(MATCH($C42,'2018-02 (Д)'!$C$2:$C$100,0)+1,0)))="Н/Д",AND(INDIRECT(CONCATENATE("'2018-03 (Д)'!K",TEXT(MATCH($C42,'2018-03 (Д)'!$C$2:$C$100,0)+1,0)))="Н/Д",INDIRECT(CONCATENATE("'2018-02 (Д)'!K",TEXT(MATCH($C42,'2018-02 (Д)'!$C$2:$C$100,0)+1,0))))),"Н/Д",((INDIRECT(CONCATENATE("'2018-03 (Д)'!K",TEXT(MATCH($C42,'2018-03 (Д)'!$C$2:$C$100,0)+1,0)))-INDIRECT(CONCATENATE("'2018-02 (Д)'!K",TEXT(MATCH($C42,'2018-02 (Д)'!$C$2:$C$100,0)+1,0))))/INDIRECT(CONCATENATE("'2018-02 (Д)'!K",TEXT(MATCH($C42,'2018-02 (Д)'!$C$2:$C$100,0)+1,0))))*100)</f>
        <v>-23.318761441469679</v>
      </c>
      <c r="BT42" s="9">
        <f ca="1">IF(OR(INDIRECT(CONCATENATE("'2018-04 (Д)'!K",TEXT(MATCH($C42,'2018-04 (Д)'!$C$2:$C$100,0)+1,0)))="Н/Д",INDIRECT(CONCATENATE("'2018-03 (Д)'!K",TEXT(MATCH($C42,'2018-03 (Д)'!$C$2:$C$100,0)+1,0)))="Н/Д",AND(INDIRECT(CONCATENATE("'2018-04 (Д)'!K",TEXT(MATCH($C42,'2018-04 (Д)'!$C$2:$C$100,0)+1,0)))="Н/Д",INDIRECT(CONCATENATE("'2018-03 (Д)'!K",TEXT(MATCH($C42,'2018-03 (Д)'!$C$2:$C$100,0)+1,0))))),"Н/Д",((INDIRECT(CONCATENATE("'2018-04 (Д)'!K",TEXT(MATCH($C42,'2018-04 (Д)'!$C$2:$C$100,0)+1,0)))-INDIRECT(CONCATENATE("'2018-03 (Д)'!K",TEXT(MATCH($C42,'2018-03 (Д)'!$C$2:$C$100,0)+1,0))))/INDIRECT(CONCATENATE("'2018-03 (Д)'!K",TEXT(MATCH($C42,'2018-03 (Д)'!$C$2:$C$100,0)+1,0))))*100)</f>
        <v>179.67544843224525</v>
      </c>
      <c r="BU42" s="9">
        <f ca="1">IF(OR(INDIRECT(CONCATENATE("'2018-05 (Д)'!K",TEXT(MATCH($C42,'2018-05 (Д)'!$C$2:$C$100,0)+1,0)))="Н/Д",INDIRECT(CONCATENATE("'2018-04 (Д)'!K",TEXT(MATCH($C42,'2018-04 (Д)'!$C$2:$C$100,0)+1,0)))="Н/Д",AND(INDIRECT(CONCATENATE("'2018-05 (Д)'!K",TEXT(MATCH($C42,'2018-05 (Д)'!$C$2:$C$100,0)+1,0)))="Н/Д",INDIRECT(CONCATENATE("'2018-04 (Д)'!K",TEXT(MATCH($C42,'2018-04 (Д)'!$C$2:$C$100,0)+1,0))))),"Н/Д",((INDIRECT(CONCATENATE("'2018-05 (Д)'!K",TEXT(MATCH($C42,'2018-05 (Д)'!$C$2:$C$100,0)+1,0)))-INDIRECT(CONCATENATE("'2018-04 (Д)'!K",TEXT(MATCH($C42,'2018-04 (Д)'!$C$2:$C$100,0)+1,0))))/INDIRECT(CONCATENATE("'2018-04 (Д)'!K",TEXT(MATCH($C42,'2018-04 (Д)'!$C$2:$C$100,0)+1,0))))*100)</f>
        <v>38.457172402822266</v>
      </c>
      <c r="BV42" s="9">
        <f ca="1">IF(OR(INDIRECT(CONCATENATE("'2018-06 (Д)'!K",TEXT(MATCH($C42,'2018-06 (Д)'!$C$2:$C$100,0)+1,0)))="Н/Д",INDIRECT(CONCATENATE("'2018-05 (Д)'!K",TEXT(MATCH($C42,'2018-05 (Д)'!$C$2:$C$100,0)+1,0)))="Н/Д",AND(INDIRECT(CONCATENATE("'2018-06 (Д)'!K",TEXT(MATCH($C42,'2018-06 (Д)'!$C$2:$C$100,0)+1,0)))="Н/Д",INDIRECT(CONCATENATE("'2018-05 (Д)'!K",TEXT(MATCH($C42,'2018-05 (Д)'!$C$2:$C$100,0)+1,0))))),"Н/Д",((INDIRECT(CONCATENATE("'2018-06 (Д)'!K",TEXT(MATCH($C42,'2018-06 (Д)'!$C$2:$C$100,0)+1,0)))-INDIRECT(CONCATENATE("'2018-05 (Д)'!K",TEXT(MATCH($C42,'2018-05 (Д)'!$C$2:$C$100,0)+1,0))))/INDIRECT(CONCATENATE("'2018-05 (Д)'!K",TEXT(MATCH($C42,'2018-05 (Д)'!$C$2:$C$100,0)+1,0))))*100)</f>
        <v>-54.060164589711093</v>
      </c>
      <c r="BW42" s="9">
        <f ca="1">IF(OR(INDIRECT(CONCATENATE("'2018-07 (Д)'!K",TEXT(MATCH($C42,'2018-07 (Д)'!$C$2:$C$100,0)+1,0)))="Н/Д",INDIRECT(CONCATENATE("'2018-06 (Д)'!K",TEXT(MATCH($C42,'2018-06 (Д)'!$C$2:$C$100,0)+1,0)))="Н/Д",AND(INDIRECT(CONCATENATE("'2018-07 (Д)'!K",TEXT(MATCH($C42,'2018-07 (Д)'!$C$2:$C$100,0)+1,0)))="Н/Д",INDIRECT(CONCATENATE("'2018-06 (Д)'!K",TEXT(MATCH($C42,'2018-06 (Д)'!$C$2:$C$100,0)+1,0))))),"Н/Д",((INDIRECT(CONCATENATE("'2018-07 (Д)'!K",TEXT(MATCH($C42,'2018-07 (Д)'!$C$2:$C$100,0)+1,0)))-INDIRECT(CONCATENATE("'2018-06 (Д)'!K",TEXT(MATCH($C42,'2018-06 (Д)'!$C$2:$C$100,0)+1,0))))/INDIRECT(CONCATENATE("'2018-06 (Д)'!K",TEXT(MATCH($C42,'2018-06 (Д)'!$C$2:$C$100,0)+1,0))))*100)</f>
        <v>-26.446108425178032</v>
      </c>
      <c r="BX42" s="9">
        <f ca="1">IF(OR(INDIRECT(CONCATENATE("'2018-08 (Д)'!K",TEXT(MATCH($C42,'2018-08 (Д)'!$C$2:$C$100,0)+1,0)))="Н/Д",INDIRECT(CONCATENATE("'2018-07 (Д)'!K",TEXT(MATCH($C42,'2018-07 (Д)'!$C$2:$C$100,0)+1,0)))="Н/Д",AND(INDIRECT(CONCATENATE("'2018-08 (Д)'!K",TEXT(MATCH($C42,'2018-08 (Д)'!$C$2:$C$100,0)+1,0)))="Н/Д",INDIRECT(CONCATENATE("'2018-07 (Д)'!K",TEXT(MATCH($C42,'2018-07 (Д)'!$C$2:$C$100,0)+1,0))))),"Н/Д",((INDIRECT(CONCATENATE("'2018-08 (Д)'!K",TEXT(MATCH($C42,'2018-08 (Д)'!$C$2:$C$100,0)+1,0)))-INDIRECT(CONCATENATE("'2018-07 (Д)'!K",TEXT(MATCH($C42,'2018-07 (Д)'!$C$2:$C$100,0)+1,0))))/INDIRECT(CONCATENATE("'2018-07 (Д)'!K",TEXT(MATCH($C42,'2018-07 (Д)'!$C$2:$C$100,0)+1,0))))*100)</f>
        <v>107.7698878249862</v>
      </c>
      <c r="BY42" s="9">
        <f ca="1">IF(OR(INDIRECT(CONCATENATE("'2018-09 (Д)'!K",TEXT(MATCH($C42,'2018-09 (Д)'!$C$2:$C$100,0)+1,0)))="Н/Д",INDIRECT(CONCATENATE("'2018-08 (Д)'!K",TEXT(MATCH($C42,'2018-08 (Д)'!$C$2:$C$100,0)+1,0)))="Н/Д",AND(INDIRECT(CONCATENATE("'2018-09 (Д)'!K",TEXT(MATCH($C42,'2018-09 (Д)'!$C$2:$C$100,0)+1,0)))="Н/Д",INDIRECT(CONCATENATE("'2018-08 (Д)'!K",TEXT(MATCH($C42,'2018-08 (Д)'!$C$2:$C$100,0)+1,0))))),"Н/Д",((INDIRECT(CONCATENATE("'2018-09 (Д)'!K",TEXT(MATCH($C42,'2018-09 (Д)'!$C$2:$C$100,0)+1,0)))-INDIRECT(CONCATENATE("'2018-08 (Д)'!K",TEXT(MATCH($C42,'2018-08 (Д)'!$C$2:$C$100,0)+1,0))))/INDIRECT(CONCATENATE("'2018-08 (Д)'!K",TEXT(MATCH($C42,'2018-08 (Д)'!$C$2:$C$100,0)+1,0))))*100)</f>
        <v>-59.8982288201207</v>
      </c>
      <c r="BZ42" s="9">
        <f ca="1">IF(OR(INDIRECT(CONCATENATE("'2018-10 (Д)'!K",TEXT(MATCH($C42,'2018-10 (Д)'!$C$2:$C$100,0)+1,0)))="Н/Д",INDIRECT(CONCATENATE("'2018-09 (Д)'!K",TEXT(MATCH($C42,'2018-09 (Д)'!$C$2:$C$100,0)+1,0)))="Н/Д",AND(INDIRECT(CONCATENATE("'2018-10 (Д)'!K",TEXT(MATCH($C42,'2018-10 (Д)'!$C$2:$C$100,0)+1,0)))="Н/Д",INDIRECT(CONCATENATE("'2018-09 (Д)'!K",TEXT(MATCH($C42,'2018-09 (Д)'!$C$2:$C$100,0)+1,0))))),"Н/Д",((INDIRECT(CONCATENATE("'2018-10 (Д)'!K",TEXT(MATCH($C42,'2018-10 (Д)'!$C$2:$C$100,0)+1,0)))-INDIRECT(CONCATENATE("'2018-09 (Д)'!K",TEXT(MATCH($C42,'2018-09 (Д)'!$C$2:$C$100,0)+1,0))))/INDIRECT(CONCATENATE("'2018-09 (Д)'!K",TEXT(MATCH($C42,'2018-09 (Д)'!$C$2:$C$100,0)+1,0))))*100)</f>
        <v>-6.8991571368719775</v>
      </c>
      <c r="CA42" s="9">
        <f ca="1">IF(OR(INDIRECT(CONCATENATE("'2018-11 (Д)'!K",TEXT(MATCH($C42,'2018-11 (Д)'!$C$2:$C$100,0)+1,0)))="Н/Д",INDIRECT(CONCATENATE("'2018-10 (Д)'!K",TEXT(MATCH($C42,'2018-10 (Д)'!$C$2:$C$100,0)+1,0)))="Н/Д",AND(INDIRECT(CONCATENATE("'2018-11 (Д)'!K",TEXT(MATCH($C42,'2018-11 (Д)'!$C$2:$C$100,0)+1,0)))="Н/Д",INDIRECT(CONCATENATE("'2018-10 (Д)'!K",TEXT(MATCH($C42,'2018-10 (Д)'!$C$2:$C$100,0)+1,0))))),"Н/Д",((INDIRECT(CONCATENATE("'2018-11 (Д)'!K",TEXT(MATCH($C42,'2018-11 (Д)'!$C$2:$C$100,0)+1,0)))-INDIRECT(CONCATENATE("'2018-10 (Д)'!K",TEXT(MATCH($C42,'2018-10 (Д)'!$C$2:$C$100,0)+1,0))))/INDIRECT(CONCATENATE("'2018-10 (Д)'!K",TEXT(MATCH($C42,'2018-10 (Д)'!$C$2:$C$100,0)+1,0))))*100)</f>
        <v>166.31691626877375</v>
      </c>
      <c r="CB42" s="9">
        <f ca="1">IF(OR(INDIRECT(CONCATENATE("'2018-12 (Д)'!K",TEXT(MATCH($C42,'2018-12 (Д)'!$C$2:$C$100,0)+1,0)))="Н/Д",INDIRECT(CONCATENATE("'2018-11 (Д)'!K",TEXT(MATCH($C42,'2018-11 (Д)'!$C$2:$C$100,0)+1,0)))="Н/Д",AND(INDIRECT(CONCATENATE("'2018-12 (Д)'!K",TEXT(MATCH($C42,'2018-12 (Д)'!$C$2:$C$100,0)+1,0)))="Н/Д",INDIRECT(CONCATENATE("'2018-11 (Д)'!K",TEXT(MATCH($C42,'2018-11 (Д)'!$C$2:$C$100,0)+1,0))))),"Н/Д",((INDIRECT(CONCATENATE("'2018-12 (Д)'!K",TEXT(MATCH($C42,'2018-12 (Д)'!$C$2:$C$100,0)+1,0)))-INDIRECT(CONCATENATE("'2018-11 (Д)'!K",TEXT(MATCH($C42,'2018-11 (Д)'!$C$2:$C$100,0)+1,0))))/INDIRECT(CONCATENATE("'2018-11 (Д)'!K",TEXT(MATCH($C42,'2018-11 (Д)'!$C$2:$C$100,0)+1,0))))*100)</f>
        <v>-57.286913676663985</v>
      </c>
      <c r="CC42" s="9"/>
      <c r="CD42" s="9">
        <f ca="1">IF(OR(INDIRECT(CONCATENATE("'2018-03 (Д)'!L",TEXT(MATCH($C42,'2018-03 (Д)'!$C$2:$C$100,0)+1,0)))="Н/Д",INDIRECT(CONCATENATE("'2018-02 (Д)'!L",TEXT(MATCH($C42,'2018-02 (Д)'!$C$2:$C$100,0)+1,0)))="Н/Д",AND(INDIRECT(CONCATENATE("'2018-03 (Д)'!L",TEXT(MATCH($C42,'2018-03 (Д)'!$C$2:$C$100,0)+1,0)))="Н/Д",INDIRECT(CONCATENATE("'2018-02 (Д)'!L",TEXT(MATCH($C42,'2018-02 (Д)'!$C$2:$C$100,0)+1,0))))),"Н/Д",((INDIRECT(CONCATENATE("'2018-03 (Д)'!L",TEXT(MATCH($C42,'2018-03 (Д)'!$C$2:$C$100,0)+1,0)))-INDIRECT(CONCATENATE("'2018-02 (Д)'!L",TEXT(MATCH($C42,'2018-02 (Д)'!$C$2:$C$100,0)+1,0))))/INDIRECT(CONCATENATE("'2018-02 (Д)'!L",TEXT(MATCH($C42,'2018-02 (Д)'!$C$2:$C$100,0)+1,0))))*100)</f>
        <v>46.454428819818126</v>
      </c>
      <c r="CE42" s="9">
        <f ca="1">IF(OR(INDIRECT(CONCATENATE("'2018-04 (Д)'!L",TEXT(MATCH($C42,'2018-04 (Д)'!$C$2:$C$100,0)+1,0)))="Н/Д",INDIRECT(CONCATENATE("'2018-03 (Д)'!L",TEXT(MATCH($C42,'2018-03 (Д)'!$C$2:$C$100,0)+1,0)))="Н/Д",AND(INDIRECT(CONCATENATE("'2018-04 (Д)'!L",TEXT(MATCH($C42,'2018-04 (Д)'!$C$2:$C$100,0)+1,0)))="Н/Д",INDIRECT(CONCATENATE("'2018-03 (Д)'!L",TEXT(MATCH($C42,'2018-03 (Д)'!$C$2:$C$100,0)+1,0))))),"Н/Д",((INDIRECT(CONCATENATE("'2018-04 (Д)'!L",TEXT(MATCH($C42,'2018-04 (Д)'!$C$2:$C$100,0)+1,0)))-INDIRECT(CONCATENATE("'2018-03 (Д)'!L",TEXT(MATCH($C42,'2018-03 (Д)'!$C$2:$C$100,0)+1,0))))/INDIRECT(CONCATENATE("'2018-03 (Д)'!L",TEXT(MATCH($C42,'2018-03 (Д)'!$C$2:$C$100,0)+1,0))))*100)</f>
        <v>307.96693362558506</v>
      </c>
      <c r="CF42" s="9">
        <f ca="1">IF(OR(INDIRECT(CONCATENATE("'2018-05 (Д)'!L",TEXT(MATCH($C42,'2018-05 (Д)'!$C$2:$C$100,0)+1,0)))="Н/Д",INDIRECT(CONCATENATE("'2018-04 (Д)'!L",TEXT(MATCH($C42,'2018-04 (Д)'!$C$2:$C$100,0)+1,0)))="Н/Д",AND(INDIRECT(CONCATENATE("'2018-05 (Д)'!L",TEXT(MATCH($C42,'2018-05 (Д)'!$C$2:$C$100,0)+1,0)))="Н/Д",INDIRECT(CONCATENATE("'2018-04 (Д)'!L",TEXT(MATCH($C42,'2018-04 (Д)'!$C$2:$C$100,0)+1,0))))),"Н/Д",((INDIRECT(CONCATENATE("'2018-05 (Д)'!L",TEXT(MATCH($C42,'2018-05 (Д)'!$C$2:$C$100,0)+1,0)))-INDIRECT(CONCATENATE("'2018-04 (Д)'!L",TEXT(MATCH($C42,'2018-04 (Д)'!$C$2:$C$100,0)+1,0))))/INDIRECT(CONCATENATE("'2018-04 (Д)'!L",TEXT(MATCH($C42,'2018-04 (Д)'!$C$2:$C$100,0)+1,0))))*100)</f>
        <v>-44.548351739476502</v>
      </c>
      <c r="CG42" s="9">
        <f ca="1">IF(OR(INDIRECT(CONCATENATE("'2018-06 (Д)'!L",TEXT(MATCH($C42,'2018-06 (Д)'!$C$2:$C$100,0)+1,0)))="Н/Д",INDIRECT(CONCATENATE("'2018-05 (Д)'!L",TEXT(MATCH($C42,'2018-05 (Д)'!$C$2:$C$100,0)+1,0)))="Н/Д",AND(INDIRECT(CONCATENATE("'2018-06 (Д)'!L",TEXT(MATCH($C42,'2018-06 (Д)'!$C$2:$C$100,0)+1,0)))="Н/Д",INDIRECT(CONCATENATE("'2018-05 (Д)'!L",TEXT(MATCH($C42,'2018-05 (Д)'!$C$2:$C$100,0)+1,0))))),"Н/Д",((INDIRECT(CONCATENATE("'2018-06 (Д)'!L",TEXT(MATCH($C42,'2018-06 (Д)'!$C$2:$C$100,0)+1,0)))-INDIRECT(CONCATENATE("'2018-05 (Д)'!L",TEXT(MATCH($C42,'2018-05 (Д)'!$C$2:$C$100,0)+1,0))))/INDIRECT(CONCATENATE("'2018-05 (Д)'!L",TEXT(MATCH($C42,'2018-05 (Д)'!$C$2:$C$100,0)+1,0))))*100)</f>
        <v>-9.0358595317205026</v>
      </c>
      <c r="CH42" s="9">
        <f ca="1">IF(OR(INDIRECT(CONCATENATE("'2018-07 (Д)'!L",TEXT(MATCH($C42,'2018-07 (Д)'!$C$2:$C$100,0)+1,0)))="Н/Д",INDIRECT(CONCATENATE("'2018-06 (Д)'!L",TEXT(MATCH($C42,'2018-06 (Д)'!$C$2:$C$100,0)+1,0)))="Н/Д",AND(INDIRECT(CONCATENATE("'2018-07 (Д)'!L",TEXT(MATCH($C42,'2018-07 (Д)'!$C$2:$C$100,0)+1,0)))="Н/Д",INDIRECT(CONCATENATE("'2018-06 (Д)'!L",TEXT(MATCH($C42,'2018-06 (Д)'!$C$2:$C$100,0)+1,0))))),"Н/Д",((INDIRECT(CONCATENATE("'2018-07 (Д)'!L",TEXT(MATCH($C42,'2018-07 (Д)'!$C$2:$C$100,0)+1,0)))-INDIRECT(CONCATENATE("'2018-06 (Д)'!L",TEXT(MATCH($C42,'2018-06 (Д)'!$C$2:$C$100,0)+1,0))))/INDIRECT(CONCATENATE("'2018-06 (Д)'!L",TEXT(MATCH($C42,'2018-06 (Д)'!$C$2:$C$100,0)+1,0))))*100)</f>
        <v>-67.734734477172594</v>
      </c>
      <c r="CI42" s="9">
        <f ca="1">IF(OR(INDIRECT(CONCATENATE("'2018-08 (Д)'!L",TEXT(MATCH($C42,'2018-08 (Д)'!$C$2:$C$100,0)+1,0)))="Н/Д",INDIRECT(CONCATENATE("'2018-07 (Д)'!L",TEXT(MATCH($C42,'2018-07 (Д)'!$C$2:$C$100,0)+1,0)))="Н/Д",AND(INDIRECT(CONCATENATE("'2018-08 (Д)'!L",TEXT(MATCH($C42,'2018-08 (Д)'!$C$2:$C$100,0)+1,0)))="Н/Д",INDIRECT(CONCATENATE("'2018-07 (Д)'!L",TEXT(MATCH($C42,'2018-07 (Д)'!$C$2:$C$100,0)+1,0))))),"Н/Д",((INDIRECT(CONCATENATE("'2018-08 (Д)'!L",TEXT(MATCH($C42,'2018-08 (Д)'!$C$2:$C$100,0)+1,0)))-INDIRECT(CONCATENATE("'2018-07 (Д)'!L",TEXT(MATCH($C42,'2018-07 (Д)'!$C$2:$C$100,0)+1,0))))/INDIRECT(CONCATENATE("'2018-07 (Д)'!L",TEXT(MATCH($C42,'2018-07 (Д)'!$C$2:$C$100,0)+1,0))))*100)</f>
        <v>505.92346126814709</v>
      </c>
      <c r="CJ42" s="9">
        <f ca="1">IF(OR(INDIRECT(CONCATENATE("'2018-09 (Д)'!L",TEXT(MATCH($C42,'2018-09 (Д)'!$C$2:$C$100,0)+1,0)))="Н/Д",INDIRECT(CONCATENATE("'2018-08 (Д)'!L",TEXT(MATCH($C42,'2018-08 (Д)'!$C$2:$C$100,0)+1,0)))="Н/Д",AND(INDIRECT(CONCATENATE("'2018-09 (Д)'!L",TEXT(MATCH($C42,'2018-09 (Д)'!$C$2:$C$100,0)+1,0)))="Н/Д",INDIRECT(CONCATENATE("'2018-08 (Д)'!L",TEXT(MATCH($C42,'2018-08 (Д)'!$C$2:$C$100,0)+1,0))))),"Н/Д",((INDIRECT(CONCATENATE("'2018-09 (Д)'!L",TEXT(MATCH($C42,'2018-09 (Д)'!$C$2:$C$100,0)+1,0)))-INDIRECT(CONCATENATE("'2018-08 (Д)'!L",TEXT(MATCH($C42,'2018-08 (Д)'!$C$2:$C$100,0)+1,0))))/INDIRECT(CONCATENATE("'2018-08 (Д)'!L",TEXT(MATCH($C42,'2018-08 (Д)'!$C$2:$C$100,0)+1,0))))*100)</f>
        <v>-77.069809525150063</v>
      </c>
      <c r="CK42" s="9">
        <f ca="1">IF(OR(INDIRECT(CONCATENATE("'2018-10 (Д)'!L",TEXT(MATCH($C42,'2018-10 (Д)'!$C$2:$C$100,0)+1,0)))="Н/Д",INDIRECT(CONCATENATE("'2018-09 (Д)'!L",TEXT(MATCH($C42,'2018-09 (Д)'!$C$2:$C$100,0)+1,0)))="Н/Д",AND(INDIRECT(CONCATENATE("'2018-10 (Д)'!L",TEXT(MATCH($C42,'2018-10 (Д)'!$C$2:$C$100,0)+1,0)))="Н/Д",INDIRECT(CONCATENATE("'2018-09 (Д)'!L",TEXT(MATCH($C42,'2018-09 (Д)'!$C$2:$C$100,0)+1,0))))),"Н/Д",((INDIRECT(CONCATENATE("'2018-10 (Д)'!L",TEXT(MATCH($C42,'2018-10 (Д)'!$C$2:$C$100,0)+1,0)))-INDIRECT(CONCATENATE("'2018-09 (Д)'!L",TEXT(MATCH($C42,'2018-09 (Д)'!$C$2:$C$100,0)+1,0))))/INDIRECT(CONCATENATE("'2018-09 (Д)'!L",TEXT(MATCH($C42,'2018-09 (Д)'!$C$2:$C$100,0)+1,0))))*100)</f>
        <v>18.74303930624011</v>
      </c>
      <c r="CL42" s="9">
        <f ca="1">IF(OR(INDIRECT(CONCATENATE("'2018-11 (Д)'!L",TEXT(MATCH($C42,'2018-11 (Д)'!$C$2:$C$100,0)+1,0)))="Н/Д",INDIRECT(CONCATENATE("'2018-10 (Д)'!L",TEXT(MATCH($C42,'2018-10 (Д)'!$C$2:$C$100,0)+1,0)))="Н/Д",AND(INDIRECT(CONCATENATE("'2018-11 (Д)'!L",TEXT(MATCH($C42,'2018-11 (Д)'!$C$2:$C$100,0)+1,0)))="Н/Д",INDIRECT(CONCATENATE("'2018-10 (Д)'!L",TEXT(MATCH($C42,'2018-10 (Д)'!$C$2:$C$100,0)+1,0))))),"Н/Д",((INDIRECT(CONCATENATE("'2018-11 (Д)'!L",TEXT(MATCH($C42,'2018-11 (Д)'!$C$2:$C$100,0)+1,0)))-INDIRECT(CONCATENATE("'2018-10 (Д)'!L",TEXT(MATCH($C42,'2018-10 (Д)'!$C$2:$C$100,0)+1,0))))/INDIRECT(CONCATENATE("'2018-10 (Д)'!L",TEXT(MATCH($C42,'2018-10 (Д)'!$C$2:$C$100,0)+1,0))))*100)</f>
        <v>232.02847850058421</v>
      </c>
      <c r="CM42" s="9">
        <f ca="1">IF(OR(INDIRECT(CONCATENATE("'2018-12 (Д)'!L",TEXT(MATCH($C42,'2018-12 (Д)'!$C$2:$C$100,0)+1,0)))="Н/Д",INDIRECT(CONCATENATE("'2018-11 (Д)'!L",TEXT(MATCH($C42,'2018-11 (Д)'!$C$2:$C$100,0)+1,0)))="Н/Д",AND(INDIRECT(CONCATENATE("'2018-12 (Д)'!L",TEXT(MATCH($C42,'2018-12 (Д)'!$C$2:$C$100,0)+1,0)))="Н/Д",INDIRECT(CONCATENATE("'2018-11 (Д)'!L",TEXT(MATCH($C42,'2018-11 (Д)'!$C$2:$C$100,0)+1,0))))),"Н/Д",((INDIRECT(CONCATENATE("'2018-12 (Д)'!L",TEXT(MATCH($C42,'2018-12 (Д)'!$C$2:$C$100,0)+1,0)))-INDIRECT(CONCATENATE("'2018-11 (Д)'!L",TEXT(MATCH($C42,'2018-11 (Д)'!$C$2:$C$100,0)+1,0))))/INDIRECT(CONCATENATE("'2018-11 (Д)'!L",TEXT(MATCH($C42,'2018-11 (Д)'!$C$2:$C$100,0)+1,0))))*100)</f>
        <v>-51.593897363177589</v>
      </c>
      <c r="CN42" s="9"/>
      <c r="CO42" s="9">
        <f ca="1">IF(OR(INDIRECT(CONCATENATE("'2018-03 (Д)'!M",TEXT(MATCH($C42,'2018-03 (Д)'!$C$2:$C$100,0)+1,0)))="Н/Д",INDIRECT(CONCATENATE("'2018-02 (Д)'!M",TEXT(MATCH($C42,'2018-02 (Д)'!$C$2:$C$100,0)+1,0)))="Н/Д",AND(INDIRECT(CONCATENATE("'2018-03 (Д)'!M",TEXT(MATCH($C42,'2018-03 (Д)'!$C$2:$C$100,0)+1,0)))="Н/Д",INDIRECT(CONCATENATE("'2018-02 (Д)'!M",TEXT(MATCH($C42,'2018-02 (Д)'!$C$2:$C$100,0)+1,0))))),"Н/Д",((INDIRECT(CONCATENATE("'2018-03 (Д)'!M",TEXT(MATCH($C42,'2018-03 (Д)'!$C$2:$C$100,0)+1,0)))-INDIRECT(CONCATENATE("'2018-02 (Д)'!M",TEXT(MATCH($C42,'2018-02 (Д)'!$C$2:$C$100,0)+1,0))))/INDIRECT(CONCATENATE("'2018-02 (Д)'!M",TEXT(MATCH($C42,'2018-02 (Д)'!$C$2:$C$100,0)+1,0))))*100)</f>
        <v>-217.97805968326705</v>
      </c>
      <c r="CP42" s="9">
        <f ca="1">IF(OR(INDIRECT(CONCATENATE("'2018-04 (Д)'!M",TEXT(MATCH($C42,'2018-04 (Д)'!$C$2:$C$100,0)+1,0)))="Н/Д",INDIRECT(CONCATENATE("'2018-03 (Д)'!M",TEXT(MATCH($C42,'2018-03 (Д)'!$C$2:$C$100,0)+1,0)))="Н/Д",AND(INDIRECT(CONCATENATE("'2018-04 (Д)'!M",TEXT(MATCH($C42,'2018-04 (Д)'!$C$2:$C$100,0)+1,0)))="Н/Д",INDIRECT(CONCATENATE("'2018-03 (Д)'!M",TEXT(MATCH($C42,'2018-03 (Д)'!$C$2:$C$100,0)+1,0))))),"Н/Д",((INDIRECT(CONCATENATE("'2018-04 (Д)'!M",TEXT(MATCH($C42,'2018-04 (Д)'!$C$2:$C$100,0)+1,0)))-INDIRECT(CONCATENATE("'2018-03 (Д)'!M",TEXT(MATCH($C42,'2018-03 (Д)'!$C$2:$C$100,0)+1,0))))/INDIRECT(CONCATENATE("'2018-03 (Д)'!M",TEXT(MATCH($C42,'2018-03 (Д)'!$C$2:$C$100,0)+1,0))))*100)</f>
        <v>-149.4029096341572</v>
      </c>
      <c r="CQ42" s="9">
        <f ca="1">IF(OR(INDIRECT(CONCATENATE("'2018-05 (Д)'!M",TEXT(MATCH($C42,'2018-05 (Д)'!$C$2:$C$100,0)+1,0)))="Н/Д",INDIRECT(CONCATENATE("'2018-04 (Д)'!M",TEXT(MATCH($C42,'2018-04 (Д)'!$C$2:$C$100,0)+1,0)))="Н/Д",AND(INDIRECT(CONCATENATE("'2018-05 (Д)'!M",TEXT(MATCH($C42,'2018-05 (Д)'!$C$2:$C$100,0)+1,0)))="Н/Д",INDIRECT(CONCATENATE("'2018-04 (Д)'!M",TEXT(MATCH($C42,'2018-04 (Д)'!$C$2:$C$100,0)+1,0))))),"Н/Д",((INDIRECT(CONCATENATE("'2018-05 (Д)'!M",TEXT(MATCH($C42,'2018-05 (Д)'!$C$2:$C$100,0)+1,0)))-INDIRECT(CONCATENATE("'2018-04 (Д)'!M",TEXT(MATCH($C42,'2018-04 (Д)'!$C$2:$C$100,0)+1,0))))/INDIRECT(CONCATENATE("'2018-04 (Д)'!M",TEXT(MATCH($C42,'2018-04 (Д)'!$C$2:$C$100,0)+1,0))))*100)</f>
        <v>-331.45506339176774</v>
      </c>
      <c r="CR42" s="9">
        <f ca="1">IF(OR(INDIRECT(CONCATENATE("'2018-06 (Д)'!M",TEXT(MATCH($C42,'2018-06 (Д)'!$C$2:$C$100,0)+1,0)))="Н/Д",INDIRECT(CONCATENATE("'2018-05 (Д)'!M",TEXT(MATCH($C42,'2018-05 (Д)'!$C$2:$C$100,0)+1,0)))="Н/Д",AND(INDIRECT(CONCATENATE("'2018-06 (Д)'!M",TEXT(MATCH($C42,'2018-06 (Д)'!$C$2:$C$100,0)+1,0)))="Н/Д",INDIRECT(CONCATENATE("'2018-05 (Д)'!M",TEXT(MATCH($C42,'2018-05 (Д)'!$C$2:$C$100,0)+1,0))))),"Н/Д",((INDIRECT(CONCATENATE("'2018-06 (Д)'!M",TEXT(MATCH($C42,'2018-06 (Д)'!$C$2:$C$100,0)+1,0)))-INDIRECT(CONCATENATE("'2018-05 (Д)'!M",TEXT(MATCH($C42,'2018-05 (Д)'!$C$2:$C$100,0)+1,0))))/INDIRECT(CONCATENATE("'2018-05 (Д)'!M",TEXT(MATCH($C42,'2018-05 (Д)'!$C$2:$C$100,0)+1,0))))*100)</f>
        <v>27.718610860948928</v>
      </c>
      <c r="CS42" s="9">
        <f ca="1">IF(OR(INDIRECT(CONCATENATE("'2018-07 (Д)'!M",TEXT(MATCH($C42,'2018-07 (Д)'!$C$2:$C$100,0)+1,0)))="Н/Д",INDIRECT(CONCATENATE("'2018-06 (Д)'!M",TEXT(MATCH($C42,'2018-06 (Д)'!$C$2:$C$100,0)+1,0)))="Н/Д",AND(INDIRECT(CONCATENATE("'2018-07 (Д)'!M",TEXT(MATCH($C42,'2018-07 (Д)'!$C$2:$C$100,0)+1,0)))="Н/Д",INDIRECT(CONCATENATE("'2018-06 (Д)'!M",TEXT(MATCH($C42,'2018-06 (Д)'!$C$2:$C$100,0)+1,0))))),"Н/Д",((INDIRECT(CONCATENATE("'2018-07 (Д)'!M",TEXT(MATCH($C42,'2018-07 (Д)'!$C$2:$C$100,0)+1,0)))-INDIRECT(CONCATENATE("'2018-06 (Д)'!M",TEXT(MATCH($C42,'2018-06 (Д)'!$C$2:$C$100,0)+1,0))))/INDIRECT(CONCATENATE("'2018-06 (Д)'!M",TEXT(MATCH($C42,'2018-06 (Д)'!$C$2:$C$100,0)+1,0))))*100)</f>
        <v>151.46045053058975</v>
      </c>
      <c r="CT42" s="9">
        <f ca="1">IF(OR(INDIRECT(CONCATENATE("'2018-08 (Д)'!M",TEXT(MATCH($C42,'2018-08 (Д)'!$C$2:$C$100,0)+1,0)))="Н/Д",INDIRECT(CONCATENATE("'2018-07 (Д)'!M",TEXT(MATCH($C42,'2018-07 (Д)'!$C$2:$C$100,0)+1,0)))="Н/Д",AND(INDIRECT(CONCATENATE("'2018-08 (Д)'!M",TEXT(MATCH($C42,'2018-08 (Д)'!$C$2:$C$100,0)+1,0)))="Н/Д",INDIRECT(CONCATENATE("'2018-07 (Д)'!M",TEXT(MATCH($C42,'2018-07 (Д)'!$C$2:$C$100,0)+1,0))))),"Н/Д",((INDIRECT(CONCATENATE("'2018-08 (Д)'!M",TEXT(MATCH($C42,'2018-08 (Д)'!$C$2:$C$100,0)+1,0)))-INDIRECT(CONCATENATE("'2018-07 (Д)'!M",TEXT(MATCH($C42,'2018-07 (Д)'!$C$2:$C$100,0)+1,0))))/INDIRECT(CONCATENATE("'2018-07 (Д)'!M",TEXT(MATCH($C42,'2018-07 (Д)'!$C$2:$C$100,0)+1,0))))*100)</f>
        <v>-38.576005646340626</v>
      </c>
      <c r="CU42" s="9">
        <f ca="1">IF(OR(INDIRECT(CONCATENATE("'2018-09 (Д)'!M",TEXT(MATCH($C42,'2018-09 (Д)'!$C$2:$C$100,0)+1,0)))="Н/Д",INDIRECT(CONCATENATE("'2018-08 (Д)'!M",TEXT(MATCH($C42,'2018-08 (Д)'!$C$2:$C$100,0)+1,0)))="Н/Д",AND(INDIRECT(CONCATENATE("'2018-09 (Д)'!M",TEXT(MATCH($C42,'2018-09 (Д)'!$C$2:$C$100,0)+1,0)))="Н/Д",INDIRECT(CONCATENATE("'2018-08 (Д)'!M",TEXT(MATCH($C42,'2018-08 (Д)'!$C$2:$C$100,0)+1,0))))),"Н/Д",((INDIRECT(CONCATENATE("'2018-09 (Д)'!M",TEXT(MATCH($C42,'2018-09 (Д)'!$C$2:$C$100,0)+1,0)))-INDIRECT(CONCATENATE("'2018-08 (Д)'!M",TEXT(MATCH($C42,'2018-08 (Д)'!$C$2:$C$100,0)+1,0))))/INDIRECT(CONCATENATE("'2018-08 (Д)'!M",TEXT(MATCH($C42,'2018-08 (Д)'!$C$2:$C$100,0)+1,0))))*100)</f>
        <v>142.13440706523571</v>
      </c>
      <c r="CV42" s="9">
        <f ca="1">IF(OR(INDIRECT(CONCATENATE("'2018-10 (Д)'!M",TEXT(MATCH($C42,'2018-10 (Д)'!$C$2:$C$100,0)+1,0)))="Н/Д",INDIRECT(CONCATENATE("'2018-09 (Д)'!M",TEXT(MATCH($C42,'2018-09 (Д)'!$C$2:$C$100,0)+1,0)))="Н/Д",AND(INDIRECT(CONCATENATE("'2018-10 (Д)'!M",TEXT(MATCH($C42,'2018-10 (Д)'!$C$2:$C$100,0)+1,0)))="Н/Д",INDIRECT(CONCATENATE("'2018-09 (Д)'!M",TEXT(MATCH($C42,'2018-09 (Д)'!$C$2:$C$100,0)+1,0))))),"Н/Д",((INDIRECT(CONCATENATE("'2018-10 (Д)'!M",TEXT(MATCH($C42,'2018-10 (Д)'!$C$2:$C$100,0)+1,0)))-INDIRECT(CONCATENATE("'2018-09 (Д)'!M",TEXT(MATCH($C42,'2018-09 (Д)'!$C$2:$C$100,0)+1,0))))/INDIRECT(CONCATENATE("'2018-09 (Д)'!M",TEXT(MATCH($C42,'2018-09 (Д)'!$C$2:$C$100,0)+1,0))))*100)</f>
        <v>3.6118154126622253</v>
      </c>
      <c r="CW42" s="9">
        <f ca="1">IF(OR(INDIRECT(CONCATENATE("'2018-11 (Д)'!M",TEXT(MATCH($C42,'2018-11 (Д)'!$C$2:$C$100,0)+1,0)))="Н/Д",INDIRECT(CONCATENATE("'2018-10 (Д)'!M",TEXT(MATCH($C42,'2018-10 (Д)'!$C$2:$C$100,0)+1,0)))="Н/Д",AND(INDIRECT(CONCATENATE("'2018-11 (Д)'!M",TEXT(MATCH($C42,'2018-11 (Д)'!$C$2:$C$100,0)+1,0)))="Н/Д",INDIRECT(CONCATENATE("'2018-10 (Д)'!M",TEXT(MATCH($C42,'2018-10 (Д)'!$C$2:$C$100,0)+1,0))))),"Н/Д",((INDIRECT(CONCATENATE("'2018-11 (Д)'!M",TEXT(MATCH($C42,'2018-11 (Д)'!$C$2:$C$100,0)+1,0)))-INDIRECT(CONCATENATE("'2018-10 (Д)'!M",TEXT(MATCH($C42,'2018-10 (Д)'!$C$2:$C$100,0)+1,0))))/INDIRECT(CONCATENATE("'2018-10 (Д)'!M",TEXT(MATCH($C42,'2018-10 (Д)'!$C$2:$C$100,0)+1,0))))*100)</f>
        <v>-61.348749134058934</v>
      </c>
      <c r="CX42" s="9">
        <f ca="1">IF(OR(INDIRECT(CONCATENATE("'2018-12 (Д)'!M",TEXT(MATCH($C42,'2018-12 (Д)'!$C$2:$C$100,0)+1,0)))="Н/Д",INDIRECT(CONCATENATE("'2018-11 (Д)'!M",TEXT(MATCH($C42,'2018-11 (Д)'!$C$2:$C$100,0)+1,0)))="Н/Д",AND(INDIRECT(CONCATENATE("'2018-12 (Д)'!M",TEXT(MATCH($C42,'2018-12 (Д)'!$C$2:$C$100,0)+1,0)))="Н/Д",INDIRECT(CONCATENATE("'2018-11 (Д)'!M",TEXT(MATCH($C42,'2018-11 (Д)'!$C$2:$C$100,0)+1,0))))),"Н/Д",((INDIRECT(CONCATENATE("'2018-12 (Д)'!M",TEXT(MATCH($C42,'2018-12 (Д)'!$C$2:$C$100,0)+1,0)))-INDIRECT(CONCATENATE("'2018-11 (Д)'!M",TEXT(MATCH($C42,'2018-11 (Д)'!$C$2:$C$100,0)+1,0))))/INDIRECT(CONCATENATE("'2018-11 (Д)'!M",TEXT(MATCH($C42,'2018-11 (Д)'!$C$2:$C$100,0)+1,0))))*100)</f>
        <v>7.414525070771619</v>
      </c>
      <c r="CY42" s="9"/>
      <c r="CZ42" s="9">
        <f ca="1">IF(OR(INDIRECT(CONCATENATE("'2018-03 (Д)'!N",TEXT(MATCH($C42,'2018-03 (Д)'!$C$2:$C$100,0)+1,0)))="Н/Д",INDIRECT(CONCATENATE("'2018-02 (Д)'!N",TEXT(MATCH($C42,'2018-02 (Д)'!$C$2:$C$100,0)+1,0)))="Н/Д",AND(INDIRECT(CONCATENATE("'2018-03 (Д)'!N",TEXT(MATCH($C42,'2018-03 (Д)'!$C$2:$C$100,0)+1,0)))="Н/Д",INDIRECT(CONCATENATE("'2018-02 (Д)'!N",TEXT(MATCH($C42,'2018-02 (Д)'!$C$2:$C$100,0)+1,0))))),"Н/Д",((INDIRECT(CONCATENATE("'2018-03 (Д)'!N",TEXT(MATCH($C42,'2018-03 (Д)'!$C$2:$C$100,0)+1,0)))-INDIRECT(CONCATENATE("'2018-02 (Д)'!N",TEXT(MATCH($C42,'2018-02 (Д)'!$C$2:$C$100,0)+1,0))))/INDIRECT(CONCATENATE("'2018-02 (Д)'!N",TEXT(MATCH($C42,'2018-02 (Д)'!$C$2:$C$100,0)+1,0))))*100)</f>
        <v>179.98039923385201</v>
      </c>
      <c r="DA42" s="9">
        <f ca="1">IF(OR(INDIRECT(CONCATENATE("'2018-04 (Д)'!N",TEXT(MATCH($C42,'2018-04 (Д)'!$C$2:$C$100,0)+1,0)))="Н/Д",INDIRECT(CONCATENATE("'2018-03 (Д)'!N",TEXT(MATCH($C42,'2018-03 (Д)'!$C$2:$C$100,0)+1,0)))="Н/Д",AND(INDIRECT(CONCATENATE("'2018-04 (Д)'!N",TEXT(MATCH($C42,'2018-04 (Д)'!$C$2:$C$100,0)+1,0)))="Н/Д",INDIRECT(CONCATENATE("'2018-03 (Д)'!N",TEXT(MATCH($C42,'2018-03 (Д)'!$C$2:$C$100,0)+1,0))))),"Н/Д",((INDIRECT(CONCATENATE("'2018-04 (Д)'!N",TEXT(MATCH($C42,'2018-04 (Д)'!$C$2:$C$100,0)+1,0)))-INDIRECT(CONCATENATE("'2018-03 (Д)'!N",TEXT(MATCH($C42,'2018-03 (Д)'!$C$2:$C$100,0)+1,0))))/INDIRECT(CONCATENATE("'2018-03 (Д)'!N",TEXT(MATCH($C42,'2018-03 (Д)'!$C$2:$C$100,0)+1,0))))*100)</f>
        <v>80.765864541060267</v>
      </c>
      <c r="DB42" s="9">
        <f ca="1">IF(OR(INDIRECT(CONCATENATE("'2018-05 (Д)'!N",TEXT(MATCH($C42,'2018-05 (Д)'!$C$2:$C$100,0)+1,0)))="Н/Д",INDIRECT(CONCATENATE("'2018-04 (Д)'!N",TEXT(MATCH($C42,'2018-04 (Д)'!$C$2:$C$100,0)+1,0)))="Н/Д",AND(INDIRECT(CONCATENATE("'2018-05 (Д)'!N",TEXT(MATCH($C42,'2018-05 (Д)'!$C$2:$C$100,0)+1,0)))="Н/Д",INDIRECT(CONCATENATE("'2018-04 (Д)'!N",TEXT(MATCH($C42,'2018-04 (Д)'!$C$2:$C$100,0)+1,0))))),"Н/Д",((INDIRECT(CONCATENATE("'2018-05 (Д)'!N",TEXT(MATCH($C42,'2018-05 (Д)'!$C$2:$C$100,0)+1,0)))-INDIRECT(CONCATENATE("'2018-04 (Д)'!N",TEXT(MATCH($C42,'2018-04 (Д)'!$C$2:$C$100,0)+1,0))))/INDIRECT(CONCATENATE("'2018-04 (Д)'!N",TEXT(MATCH($C42,'2018-04 (Д)'!$C$2:$C$100,0)+1,0))))*100)</f>
        <v>34.900980794703287</v>
      </c>
      <c r="DC42" s="9">
        <f ca="1">IF(OR(INDIRECT(CONCATENATE("'2018-06 (Д)'!N",TEXT(MATCH($C42,'2018-06 (Д)'!$C$2:$C$100,0)+1,0)))="Н/Д",INDIRECT(CONCATENATE("'2018-05 (Д)'!N",TEXT(MATCH($C42,'2018-05 (Д)'!$C$2:$C$100,0)+1,0)))="Н/Д",AND(INDIRECT(CONCATENATE("'2018-06 (Д)'!N",TEXT(MATCH($C42,'2018-06 (Д)'!$C$2:$C$100,0)+1,0)))="Н/Д",INDIRECT(CONCATENATE("'2018-05 (Д)'!N",TEXT(MATCH($C42,'2018-05 (Д)'!$C$2:$C$100,0)+1,0))))),"Н/Д",((INDIRECT(CONCATENATE("'2018-06 (Д)'!N",TEXT(MATCH($C42,'2018-06 (Д)'!$C$2:$C$100,0)+1,0)))-INDIRECT(CONCATENATE("'2018-05 (Д)'!N",TEXT(MATCH($C42,'2018-05 (Д)'!$C$2:$C$100,0)+1,0))))/INDIRECT(CONCATENATE("'2018-05 (Д)'!N",TEXT(MATCH($C42,'2018-05 (Д)'!$C$2:$C$100,0)+1,0))))*100)</f>
        <v>25.155801165872489</v>
      </c>
      <c r="DD42" s="9">
        <f ca="1">IF(OR(INDIRECT(CONCATENATE("'2018-07 (Д)'!N",TEXT(MATCH($C42,'2018-07 (Д)'!$C$2:$C$100,0)+1,0)))="Н/Д",INDIRECT(CONCATENATE("'2018-06 (Д)'!N",TEXT(MATCH($C42,'2018-06 (Д)'!$C$2:$C$100,0)+1,0)))="Н/Д",AND(INDIRECT(CONCATENATE("'2018-07 (Д)'!N",TEXT(MATCH($C42,'2018-07 (Д)'!$C$2:$C$100,0)+1,0)))="Н/Д",INDIRECT(CONCATENATE("'2018-06 (Д)'!N",TEXT(MATCH($C42,'2018-06 (Д)'!$C$2:$C$100,0)+1,0))))),"Н/Д",((INDIRECT(CONCATENATE("'2018-07 (Д)'!N",TEXT(MATCH($C42,'2018-07 (Д)'!$C$2:$C$100,0)+1,0)))-INDIRECT(CONCATENATE("'2018-06 (Д)'!N",TEXT(MATCH($C42,'2018-06 (Д)'!$C$2:$C$100,0)+1,0))))/INDIRECT(CONCATENATE("'2018-06 (Д)'!N",TEXT(MATCH($C42,'2018-06 (Д)'!$C$2:$C$100,0)+1,0))))*100)</f>
        <v>19.122878742999131</v>
      </c>
      <c r="DE42" s="9">
        <f ca="1">IF(OR(INDIRECT(CONCATENATE("'2018-08 (Д)'!N",TEXT(MATCH($C42,'2018-08 (Д)'!$C$2:$C$100,0)+1,0)))="Н/Д",INDIRECT(CONCATENATE("'2018-07 (Д)'!N",TEXT(MATCH($C42,'2018-07 (Д)'!$C$2:$C$100,0)+1,0)))="Н/Д",AND(INDIRECT(CONCATENATE("'2018-08 (Д)'!N",TEXT(MATCH($C42,'2018-08 (Д)'!$C$2:$C$100,0)+1,0)))="Н/Д",INDIRECT(CONCATENATE("'2018-07 (Д)'!N",TEXT(MATCH($C42,'2018-07 (Д)'!$C$2:$C$100,0)+1,0))))),"Н/Д",((INDIRECT(CONCATENATE("'2018-08 (Д)'!N",TEXT(MATCH($C42,'2018-08 (Д)'!$C$2:$C$100,0)+1,0)))-INDIRECT(CONCATENATE("'2018-07 (Д)'!N",TEXT(MATCH($C42,'2018-07 (Д)'!$C$2:$C$100,0)+1,0))))/INDIRECT(CONCATENATE("'2018-07 (Д)'!N",TEXT(MATCH($C42,'2018-07 (Д)'!$C$2:$C$100,0)+1,0))))*100)</f>
        <v>16.536195881878658</v>
      </c>
      <c r="DF42" s="9">
        <f ca="1">IF(OR(INDIRECT(CONCATENATE("'2018-09 (Д)'!N",TEXT(MATCH($C42,'2018-09 (Д)'!$C$2:$C$100,0)+1,0)))="Н/Д",INDIRECT(CONCATENATE("'2018-08 (Д)'!N",TEXT(MATCH($C42,'2018-08 (Д)'!$C$2:$C$100,0)+1,0)))="Н/Д",AND(INDIRECT(CONCATENATE("'2018-09 (Д)'!N",TEXT(MATCH($C42,'2018-09 (Д)'!$C$2:$C$100,0)+1,0)))="Н/Д",INDIRECT(CONCATENATE("'2018-08 (Д)'!N",TEXT(MATCH($C42,'2018-08 (Д)'!$C$2:$C$100,0)+1,0))))),"Н/Д",((INDIRECT(CONCATENATE("'2018-09 (Д)'!N",TEXT(MATCH($C42,'2018-09 (Д)'!$C$2:$C$100,0)+1,0)))-INDIRECT(CONCATENATE("'2018-08 (Д)'!N",TEXT(MATCH($C42,'2018-08 (Д)'!$C$2:$C$100,0)+1,0))))/INDIRECT(CONCATENATE("'2018-08 (Д)'!N",TEXT(MATCH($C42,'2018-08 (Д)'!$C$2:$C$100,0)+1,0))))*100)</f>
        <v>16.483552652602302</v>
      </c>
      <c r="DG42" s="9">
        <f ca="1">IF(OR(INDIRECT(CONCATENATE("'2018-10 (Д)'!N",TEXT(MATCH($C42,'2018-10 (Д)'!$C$2:$C$100,0)+1,0)))="Н/Д",INDIRECT(CONCATENATE("'2018-09 (Д)'!N",TEXT(MATCH($C42,'2018-09 (Д)'!$C$2:$C$100,0)+1,0)))="Н/Д",AND(INDIRECT(CONCATENATE("'2018-10 (Д)'!N",TEXT(MATCH($C42,'2018-10 (Д)'!$C$2:$C$100,0)+1,0)))="Н/Д",INDIRECT(CONCATENATE("'2018-09 (Д)'!N",TEXT(MATCH($C42,'2018-09 (Д)'!$C$2:$C$100,0)+1,0))))),"Н/Д",((INDIRECT(CONCATENATE("'2018-10 (Д)'!N",TEXT(MATCH($C42,'2018-10 (Д)'!$C$2:$C$100,0)+1,0)))-INDIRECT(CONCATENATE("'2018-09 (Д)'!N",TEXT(MATCH($C42,'2018-09 (Д)'!$C$2:$C$100,0)+1,0))))/INDIRECT(CONCATENATE("'2018-09 (Д)'!N",TEXT(MATCH($C42,'2018-09 (Д)'!$C$2:$C$100,0)+1,0))))*100)</f>
        <v>12.529055884113701</v>
      </c>
      <c r="DH42" s="9">
        <f ca="1">IF(OR(INDIRECT(CONCATENATE("'2018-11 (Д)'!N",TEXT(MATCH($C42,'2018-11 (Д)'!$C$2:$C$100,0)+1,0)))="Н/Д",INDIRECT(CONCATENATE("'2018-10 (Д)'!N",TEXT(MATCH($C42,'2018-10 (Д)'!$C$2:$C$100,0)+1,0)))="Н/Д",AND(INDIRECT(CONCATENATE("'2018-11 (Д)'!N",TEXT(MATCH($C42,'2018-11 (Д)'!$C$2:$C$100,0)+1,0)))="Н/Д",INDIRECT(CONCATENATE("'2018-10 (Д)'!N",TEXT(MATCH($C42,'2018-10 (Д)'!$C$2:$C$100,0)+1,0))))),"Н/Д",((INDIRECT(CONCATENATE("'2018-11 (Д)'!N",TEXT(MATCH($C42,'2018-11 (Д)'!$C$2:$C$100,0)+1,0)))-INDIRECT(CONCATENATE("'2018-10 (Д)'!N",TEXT(MATCH($C42,'2018-10 (Д)'!$C$2:$C$100,0)+1,0))))/INDIRECT(CONCATENATE("'2018-10 (Д)'!N",TEXT(MATCH($C42,'2018-10 (Д)'!$C$2:$C$100,0)+1,0))))*100)</f>
        <v>13.650262365358989</v>
      </c>
      <c r="DI42" s="9">
        <f ca="1">IF(OR(INDIRECT(CONCATENATE("'2018-12 (Д)'!N",TEXT(MATCH($C42,'2018-12 (Д)'!$C$2:$C$100,0)+1,0)))="Н/Д",INDIRECT(CONCATENATE("'2018-11 (Д)'!N",TEXT(MATCH($C42,'2018-11 (Д)'!$C$2:$C$100,0)+1,0)))="Н/Д",AND(INDIRECT(CONCATENATE("'2018-12 (Д)'!N",TEXT(MATCH($C42,'2018-12 (Д)'!$C$2:$C$100,0)+1,0)))="Н/Д",INDIRECT(CONCATENATE("'2018-11 (Д)'!N",TEXT(MATCH($C42,'2018-11 (Д)'!$C$2:$C$100,0)+1,0))))),"Н/Д",((INDIRECT(CONCATENATE("'2018-12 (Д)'!N",TEXT(MATCH($C42,'2018-12 (Д)'!$C$2:$C$100,0)+1,0)))-INDIRECT(CONCATENATE("'2018-11 (Д)'!N",TEXT(MATCH($C42,'2018-11 (Д)'!$C$2:$C$100,0)+1,0))))/INDIRECT(CONCATENATE("'2018-11 (Д)'!N",TEXT(MATCH($C42,'2018-11 (Д)'!$C$2:$C$100,0)+1,0))))*100)</f>
        <v>12.744746281364689</v>
      </c>
      <c r="DJ42" s="9"/>
      <c r="DK42" s="9">
        <f ca="1">IF(OR(INDIRECT(CONCATENATE("'2018-03 (Д)'!O",TEXT(MATCH($C42,'2018-03 (Д)'!$C$2:$C$100,0)+1,0)))="Н/Д",INDIRECT(CONCATENATE("'2018-02 (Д)'!O",TEXT(MATCH($C42,'2018-02 (Д)'!$C$2:$C$100,0)+1,0)))="Н/Д",AND(INDIRECT(CONCATENATE("'2018-03 (Д)'!O",TEXT(MATCH($C42,'2018-03 (Д)'!$C$2:$C$100,0)+1,0)))="Н/Д",INDIRECT(CONCATENATE("'2018-02 (Д)'!O",TEXT(MATCH($C42,'2018-02 (Д)'!$C$2:$C$100,0)+1,0))))),"Н/Д",((INDIRECT(CONCATENATE("'2018-03 (Д)'!O",TEXT(MATCH($C42,'2018-03 (Д)'!$C$2:$C$100,0)+1,0)))-INDIRECT(CONCATENATE("'2018-02 (Д)'!O",TEXT(MATCH($C42,'2018-02 (Д)'!$C$2:$C$100,0)+1,0))))/INDIRECT(CONCATENATE("'2018-02 (Д)'!O",TEXT(MATCH($C42,'2018-02 (Д)'!$C$2:$C$100,0)+1,0))))*100)</f>
        <v>-33.164840922848335</v>
      </c>
      <c r="DL42" s="9">
        <f ca="1">IF(OR(INDIRECT(CONCATENATE("'2018-04 (Д)'!O",TEXT(MATCH($C42,'2018-04 (Д)'!$C$2:$C$100,0)+1,0)))="Н/Д",INDIRECT(CONCATENATE("'2018-03 (Д)'!O",TEXT(MATCH($C42,'2018-03 (Д)'!$C$2:$C$100,0)+1,0)))="Н/Д",AND(INDIRECT(CONCATENATE("'2018-04 (Д)'!O",TEXT(MATCH($C42,'2018-04 (Д)'!$C$2:$C$100,0)+1,0)))="Н/Д",INDIRECT(CONCATENATE("'2018-03 (Д)'!O",TEXT(MATCH($C42,'2018-03 (Д)'!$C$2:$C$100,0)+1,0))))),"Н/Д",((INDIRECT(CONCATENATE("'2018-04 (Д)'!O",TEXT(MATCH($C42,'2018-04 (Д)'!$C$2:$C$100,0)+1,0)))-INDIRECT(CONCATENATE("'2018-03 (Д)'!O",TEXT(MATCH($C42,'2018-03 (Д)'!$C$2:$C$100,0)+1,0))))/INDIRECT(CONCATENATE("'2018-03 (Д)'!O",TEXT(MATCH($C42,'2018-03 (Д)'!$C$2:$C$100,0)+1,0))))*100)</f>
        <v>318.24157759389897</v>
      </c>
      <c r="DM42" s="9">
        <f ca="1">IF(OR(INDIRECT(CONCATENATE("'2018-05 (Д)'!O",TEXT(MATCH($C42,'2018-05 (Д)'!$C$2:$C$100,0)+1,0)))="Н/Д",INDIRECT(CONCATENATE("'2018-04 (Д)'!O",TEXT(MATCH($C42,'2018-04 (Д)'!$C$2:$C$100,0)+1,0)))="Н/Д",AND(INDIRECT(CONCATENATE("'2018-05 (Д)'!O",TEXT(MATCH($C42,'2018-05 (Д)'!$C$2:$C$100,0)+1,0)))="Н/Д",INDIRECT(CONCATENATE("'2018-04 (Д)'!O",TEXT(MATCH($C42,'2018-04 (Д)'!$C$2:$C$100,0)+1,0))))),"Н/Д",((INDIRECT(CONCATENATE("'2018-05 (Д)'!O",TEXT(MATCH($C42,'2018-05 (Д)'!$C$2:$C$100,0)+1,0)))-INDIRECT(CONCATENATE("'2018-04 (Д)'!O",TEXT(MATCH($C42,'2018-04 (Д)'!$C$2:$C$100,0)+1,0))))/INDIRECT(CONCATENATE("'2018-04 (Д)'!O",TEXT(MATCH($C42,'2018-04 (Д)'!$C$2:$C$100,0)+1,0))))*100)</f>
        <v>-45.735394731248711</v>
      </c>
      <c r="DN42" s="9">
        <f ca="1">IF(OR(INDIRECT(CONCATENATE("'2018-06 (Д)'!O",TEXT(MATCH($C42,'2018-06 (Д)'!$C$2:$C$100,0)+1,0)))="Н/Д",INDIRECT(CONCATENATE("'2018-05 (Д)'!O",TEXT(MATCH($C42,'2018-05 (Д)'!$C$2:$C$100,0)+1,0)))="Н/Д",AND(INDIRECT(CONCATENATE("'2018-06 (Д)'!O",TEXT(MATCH($C42,'2018-06 (Д)'!$C$2:$C$100,0)+1,0)))="Н/Д",INDIRECT(CONCATENATE("'2018-05 (Д)'!O",TEXT(MATCH($C42,'2018-05 (Д)'!$C$2:$C$100,0)+1,0))))),"Н/Д",((INDIRECT(CONCATENATE("'2018-06 (Д)'!O",TEXT(MATCH($C42,'2018-06 (Д)'!$C$2:$C$100,0)+1,0)))-INDIRECT(CONCATENATE("'2018-05 (Д)'!O",TEXT(MATCH($C42,'2018-05 (Д)'!$C$2:$C$100,0)+1,0))))/INDIRECT(CONCATENATE("'2018-05 (Д)'!O",TEXT(MATCH($C42,'2018-05 (Д)'!$C$2:$C$100,0)+1,0))))*100)</f>
        <v>59.261841188283768</v>
      </c>
      <c r="DO42" s="9">
        <f ca="1">IF(OR(INDIRECT(CONCATENATE("'2018-07 (Д)'!O",TEXT(MATCH($C42,'2018-07 (Д)'!$C$2:$C$100,0)+1,0)))="Н/Д",INDIRECT(CONCATENATE("'2018-06 (Д)'!O",TEXT(MATCH($C42,'2018-06 (Д)'!$C$2:$C$100,0)+1,0)))="Н/Д",AND(INDIRECT(CONCATENATE("'2018-07 (Д)'!O",TEXT(MATCH($C42,'2018-07 (Д)'!$C$2:$C$100,0)+1,0)))="Н/Д",INDIRECT(CONCATENATE("'2018-06 (Д)'!O",TEXT(MATCH($C42,'2018-06 (Д)'!$C$2:$C$100,0)+1,0))))),"Н/Д",((INDIRECT(CONCATENATE("'2018-07 (Д)'!O",TEXT(MATCH($C42,'2018-07 (Д)'!$C$2:$C$100,0)+1,0)))-INDIRECT(CONCATENATE("'2018-06 (Д)'!O",TEXT(MATCH($C42,'2018-06 (Д)'!$C$2:$C$100,0)+1,0))))/INDIRECT(CONCATENATE("'2018-06 (Д)'!O",TEXT(MATCH($C42,'2018-06 (Д)'!$C$2:$C$100,0)+1,0))))*100)</f>
        <v>-4.6274017726208454</v>
      </c>
      <c r="DP42" s="9">
        <f ca="1">IF(OR(INDIRECT(CONCATENATE("'2018-08 (Д)'!O",TEXT(MATCH($C42,'2018-08 (Д)'!$C$2:$C$100,0)+1,0)))="Н/Д",INDIRECT(CONCATENATE("'2018-07 (Д)'!O",TEXT(MATCH($C42,'2018-07 (Д)'!$C$2:$C$100,0)+1,0)))="Н/Д",AND(INDIRECT(CONCATENATE("'2018-08 (Д)'!O",TEXT(MATCH($C42,'2018-08 (Д)'!$C$2:$C$100,0)+1,0)))="Н/Д",INDIRECT(CONCATENATE("'2018-07 (Д)'!O",TEXT(MATCH($C42,'2018-07 (Д)'!$C$2:$C$100,0)+1,0))))),"Н/Д",((INDIRECT(CONCATENATE("'2018-08 (Д)'!O",TEXT(MATCH($C42,'2018-08 (Д)'!$C$2:$C$100,0)+1,0)))-INDIRECT(CONCATENATE("'2018-07 (Д)'!O",TEXT(MATCH($C42,'2018-07 (Д)'!$C$2:$C$100,0)+1,0))))/INDIRECT(CONCATENATE("'2018-07 (Д)'!O",TEXT(MATCH($C42,'2018-07 (Д)'!$C$2:$C$100,0)+1,0))))*100)</f>
        <v>-30.599373138239933</v>
      </c>
      <c r="DQ42" s="9">
        <f ca="1">IF(OR(INDIRECT(CONCATENATE("'2018-09 (Д)'!O",TEXT(MATCH($C42,'2018-09 (Д)'!$C$2:$C$100,0)+1,0)))="Н/Д",INDIRECT(CONCATENATE("'2018-08 (Д)'!O",TEXT(MATCH($C42,'2018-08 (Д)'!$C$2:$C$100,0)+1,0)))="Н/Д",AND(INDIRECT(CONCATENATE("'2018-09 (Д)'!O",TEXT(MATCH($C42,'2018-09 (Д)'!$C$2:$C$100,0)+1,0)))="Н/Д",INDIRECT(CONCATENATE("'2018-08 (Д)'!O",TEXT(MATCH($C42,'2018-08 (Д)'!$C$2:$C$100,0)+1,0))))),"Н/Д",((INDIRECT(CONCATENATE("'2018-09 (Д)'!O",TEXT(MATCH($C42,'2018-09 (Д)'!$C$2:$C$100,0)+1,0)))-INDIRECT(CONCATENATE("'2018-08 (Д)'!O",TEXT(MATCH($C42,'2018-08 (Д)'!$C$2:$C$100,0)+1,0))))/INDIRECT(CONCATENATE("'2018-08 (Д)'!O",TEXT(MATCH($C42,'2018-08 (Д)'!$C$2:$C$100,0)+1,0))))*100)</f>
        <v>4.1623252185605839</v>
      </c>
      <c r="DR42" s="9">
        <f ca="1">IF(OR(INDIRECT(CONCATENATE("'2018-10 (Д)'!O",TEXT(MATCH($C42,'2018-10 (Д)'!$C$2:$C$100,0)+1,0)))="Н/Д",INDIRECT(CONCATENATE("'2018-09 (Д)'!O",TEXT(MATCH($C42,'2018-09 (Д)'!$C$2:$C$100,0)+1,0)))="Н/Д",AND(INDIRECT(CONCATENATE("'2018-10 (Д)'!O",TEXT(MATCH($C42,'2018-10 (Д)'!$C$2:$C$100,0)+1,0)))="Н/Д",INDIRECT(CONCATENATE("'2018-09 (Д)'!O",TEXT(MATCH($C42,'2018-09 (Д)'!$C$2:$C$100,0)+1,0))))),"Н/Д",((INDIRECT(CONCATENATE("'2018-10 (Д)'!O",TEXT(MATCH($C42,'2018-10 (Д)'!$C$2:$C$100,0)+1,0)))-INDIRECT(CONCATENATE("'2018-09 (Д)'!O",TEXT(MATCH($C42,'2018-09 (Д)'!$C$2:$C$100,0)+1,0))))/INDIRECT(CONCATENATE("'2018-09 (Д)'!O",TEXT(MATCH($C42,'2018-09 (Д)'!$C$2:$C$100,0)+1,0))))*100)</f>
        <v>17.989211596537039</v>
      </c>
      <c r="DS42" s="9">
        <f ca="1">IF(OR(INDIRECT(CONCATENATE("'2018-11 (Д)'!O",TEXT(MATCH($C42,'2018-11 (Д)'!$C$2:$C$100,0)+1,0)))="Н/Д",INDIRECT(CONCATENATE("'2018-10 (Д)'!O",TEXT(MATCH($C42,'2018-10 (Д)'!$C$2:$C$100,0)+1,0)))="Н/Д",AND(INDIRECT(CONCATENATE("'2018-11 (Д)'!O",TEXT(MATCH($C42,'2018-11 (Д)'!$C$2:$C$100,0)+1,0)))="Н/Д",INDIRECT(CONCATENATE("'2018-10 (Д)'!O",TEXT(MATCH($C42,'2018-10 (Д)'!$C$2:$C$100,0)+1,0))))),"Н/Д",((INDIRECT(CONCATENATE("'2018-11 (Д)'!O",TEXT(MATCH($C42,'2018-11 (Д)'!$C$2:$C$100,0)+1,0)))-INDIRECT(CONCATENATE("'2018-10 (Д)'!O",TEXT(MATCH($C42,'2018-10 (Д)'!$C$2:$C$100,0)+1,0))))/INDIRECT(CONCATENATE("'2018-10 (Д)'!O",TEXT(MATCH($C42,'2018-10 (Д)'!$C$2:$C$100,0)+1,0))))*100)</f>
        <v>95.133799051510564</v>
      </c>
      <c r="DT42" s="9">
        <f ca="1">IF(OR(INDIRECT(CONCATENATE("'2018-12 (Д)'!O",TEXT(MATCH($C42,'2018-12 (Д)'!$C$2:$C$100,0)+1,0)))="Н/Д",INDIRECT(CONCATENATE("'2018-11 (Д)'!O",TEXT(MATCH($C42,'2018-11 (Д)'!$C$2:$C$100,0)+1,0)))="Н/Д",AND(INDIRECT(CONCATENATE("'2018-12 (Д)'!O",TEXT(MATCH($C42,'2018-12 (Д)'!$C$2:$C$100,0)+1,0)))="Н/Д",INDIRECT(CONCATENATE("'2018-11 (Д)'!O",TEXT(MATCH($C42,'2018-11 (Д)'!$C$2:$C$100,0)+1,0))))),"Н/Д",((INDIRECT(CONCATENATE("'2018-12 (Д)'!O",TEXT(MATCH($C42,'2018-12 (Д)'!$C$2:$C$100,0)+1,0)))-INDIRECT(CONCATENATE("'2018-11 (Д)'!O",TEXT(MATCH($C42,'2018-11 (Д)'!$C$2:$C$100,0)+1,0))))/INDIRECT(CONCATENATE("'2018-11 (Д)'!O",TEXT(MATCH($C42,'2018-11 (Д)'!$C$2:$C$100,0)+1,0))))*100)</f>
        <v>-17.746951681851701</v>
      </c>
      <c r="DU42" s="9"/>
      <c r="DV42" s="9">
        <f ca="1">IF(OR(INDIRECT(CONCATENATE("'2018-03 (Д)'!P",TEXT(MATCH($C42,'2018-03 (Д)'!$C$2:$C$100,0)+1,0)))="Н/Д",INDIRECT(CONCATENATE("'2018-02 (Д)'!P",TEXT(MATCH($C42,'2018-02 (Д)'!$C$2:$C$100,0)+1,0)))="Н/Д",AND(INDIRECT(CONCATENATE("'2018-03 (Д)'!P",TEXT(MATCH($C42,'2018-03 (Д)'!$C$2:$C$100,0)+1,0)))="Н/Д",INDIRECT(CONCATENATE("'2018-02 (Д)'!P",TEXT(MATCH($C42,'2018-02 (Д)'!$C$2:$C$100,0)+1,0))))),"Н/Д",((INDIRECT(CONCATENATE("'2018-03 (Д)'!P",TEXT(MATCH($C42,'2018-03 (Д)'!$C$2:$C$100,0)+1,0)))-INDIRECT(CONCATENATE("'2018-02 (Д)'!P",TEXT(MATCH($C42,'2018-02 (Д)'!$C$2:$C$100,0)+1,0))))/INDIRECT(CONCATENATE("'2018-02 (Д)'!P",TEXT(MATCH($C42,'2018-02 (Д)'!$C$2:$C$100,0)+1,0))))*100)</f>
        <v>-25.711841872034704</v>
      </c>
      <c r="DW42" s="9">
        <f ca="1">IF(OR(INDIRECT(CONCATENATE("'2018-04 (Д)'!P",TEXT(MATCH($C42,'2018-04 (Д)'!$C$2:$C$100,0)+1,0)))="Н/Д",INDIRECT(CONCATENATE("'2018-03 (Д)'!P",TEXT(MATCH($C42,'2018-03 (Д)'!$C$2:$C$100,0)+1,0)))="Н/Д",AND(INDIRECT(CONCATENATE("'2018-04 (Д)'!P",TEXT(MATCH($C42,'2018-04 (Д)'!$C$2:$C$100,0)+1,0)))="Н/Д",INDIRECT(CONCATENATE("'2018-03 (Д)'!P",TEXT(MATCH($C42,'2018-03 (Д)'!$C$2:$C$100,0)+1,0))))),"Н/Д",((INDIRECT(CONCATENATE("'2018-04 (Д)'!P",TEXT(MATCH($C42,'2018-04 (Д)'!$C$2:$C$100,0)+1,0)))-INDIRECT(CONCATENATE("'2018-03 (Д)'!P",TEXT(MATCH($C42,'2018-03 (Д)'!$C$2:$C$100,0)+1,0))))/INDIRECT(CONCATENATE("'2018-03 (Д)'!P",TEXT(MATCH($C42,'2018-03 (Д)'!$C$2:$C$100,0)+1,0))))*100)</f>
        <v>88.397373705394457</v>
      </c>
      <c r="DX42" s="9">
        <f ca="1">IF(OR(INDIRECT(CONCATENATE("'2018-05 (Д)'!P",TEXT(MATCH($C42,'2018-05 (Д)'!$C$2:$C$100,0)+1,0)))="Н/Д",INDIRECT(CONCATENATE("'2018-04 (Д)'!P",TEXT(MATCH($C42,'2018-04 (Д)'!$C$2:$C$100,0)+1,0)))="Н/Д",AND(INDIRECT(CONCATENATE("'2018-05 (Д)'!P",TEXT(MATCH($C42,'2018-05 (Д)'!$C$2:$C$100,0)+1,0)))="Н/Д",INDIRECT(CONCATENATE("'2018-04 (Д)'!P",TEXT(MATCH($C42,'2018-04 (Д)'!$C$2:$C$100,0)+1,0))))),"Н/Д",((INDIRECT(CONCATENATE("'2018-05 (Д)'!P",TEXT(MATCH($C42,'2018-05 (Д)'!$C$2:$C$100,0)+1,0)))-INDIRECT(CONCATENATE("'2018-04 (Д)'!P",TEXT(MATCH($C42,'2018-04 (Д)'!$C$2:$C$100,0)+1,0))))/INDIRECT(CONCATENATE("'2018-04 (Д)'!P",TEXT(MATCH($C42,'2018-04 (Д)'!$C$2:$C$100,0)+1,0))))*100)</f>
        <v>82.138447706855573</v>
      </c>
      <c r="DY42" s="9">
        <f ca="1">IF(OR(INDIRECT(CONCATENATE("'2018-06 (Д)'!P",TEXT(MATCH($C42,'2018-06 (Д)'!$C$2:$C$100,0)+1,0)))="Н/Д",INDIRECT(CONCATENATE("'2018-05 (Д)'!P",TEXT(MATCH($C42,'2018-05 (Д)'!$C$2:$C$100,0)+1,0)))="Н/Д",AND(INDIRECT(CONCATENATE("'2018-06 (Д)'!P",TEXT(MATCH($C42,'2018-06 (Д)'!$C$2:$C$100,0)+1,0)))="Н/Д",INDIRECT(CONCATENATE("'2018-05 (Д)'!P",TEXT(MATCH($C42,'2018-05 (Д)'!$C$2:$C$100,0)+1,0))))),"Н/Д",((INDIRECT(CONCATENATE("'2018-06 (Д)'!P",TEXT(MATCH($C42,'2018-06 (Д)'!$C$2:$C$100,0)+1,0)))-INDIRECT(CONCATENATE("'2018-05 (Д)'!P",TEXT(MATCH($C42,'2018-05 (Д)'!$C$2:$C$100,0)+1,0))))/INDIRECT(CONCATENATE("'2018-05 (Д)'!P",TEXT(MATCH($C42,'2018-05 (Д)'!$C$2:$C$100,0)+1,0))))*100)</f>
        <v>-58.290267217407376</v>
      </c>
      <c r="DZ42" s="9">
        <f ca="1">IF(OR(INDIRECT(CONCATENATE("'2018-07 (Д)'!P",TEXT(MATCH($C42,'2018-07 (Д)'!$C$2:$C$100,0)+1,0)))="Н/Д",INDIRECT(CONCATENATE("'2018-06 (Д)'!P",TEXT(MATCH($C42,'2018-06 (Д)'!$C$2:$C$100,0)+1,0)))="Н/Д",AND(INDIRECT(CONCATENATE("'2018-07 (Д)'!P",TEXT(MATCH($C42,'2018-07 (Д)'!$C$2:$C$100,0)+1,0)))="Н/Д",INDIRECT(CONCATENATE("'2018-06 (Д)'!P",TEXT(MATCH($C42,'2018-06 (Д)'!$C$2:$C$100,0)+1,0))))),"Н/Д",((INDIRECT(CONCATENATE("'2018-07 (Д)'!P",TEXT(MATCH($C42,'2018-07 (Д)'!$C$2:$C$100,0)+1,0)))-INDIRECT(CONCATENATE("'2018-06 (Д)'!P",TEXT(MATCH($C42,'2018-06 (Д)'!$C$2:$C$100,0)+1,0))))/INDIRECT(CONCATENATE("'2018-06 (Д)'!P",TEXT(MATCH($C42,'2018-06 (Д)'!$C$2:$C$100,0)+1,0))))*100)</f>
        <v>189.38057896988974</v>
      </c>
      <c r="EA42" s="9">
        <f ca="1">IF(OR(INDIRECT(CONCATENATE("'2018-08 (Д)'!P",TEXT(MATCH($C42,'2018-08 (Д)'!$C$2:$C$100,0)+1,0)))="Н/Д",INDIRECT(CONCATENATE("'2018-07 (Д)'!P",TEXT(MATCH($C42,'2018-07 (Д)'!$C$2:$C$100,0)+1,0)))="Н/Д",AND(INDIRECT(CONCATENATE("'2018-08 (Д)'!P",TEXT(MATCH($C42,'2018-08 (Д)'!$C$2:$C$100,0)+1,0)))="Н/Д",INDIRECT(CONCATENATE("'2018-07 (Д)'!P",TEXT(MATCH($C42,'2018-07 (Д)'!$C$2:$C$100,0)+1,0))))),"Н/Д",((INDIRECT(CONCATENATE("'2018-08 (Д)'!P",TEXT(MATCH($C42,'2018-08 (Д)'!$C$2:$C$100,0)+1,0)))-INDIRECT(CONCATENATE("'2018-07 (Д)'!P",TEXT(MATCH($C42,'2018-07 (Д)'!$C$2:$C$100,0)+1,0))))/INDIRECT(CONCATENATE("'2018-07 (Д)'!P",TEXT(MATCH($C42,'2018-07 (Д)'!$C$2:$C$100,0)+1,0))))*100)</f>
        <v>14.307385377563294</v>
      </c>
      <c r="EB42" s="9">
        <f ca="1">IF(OR(INDIRECT(CONCATENATE("'2018-09 (Д)'!P",TEXT(MATCH($C42,'2018-09 (Д)'!$C$2:$C$100,0)+1,0)))="Н/Д",INDIRECT(CONCATENATE("'2018-08 (Д)'!P",TEXT(MATCH($C42,'2018-08 (Д)'!$C$2:$C$100,0)+1,0)))="Н/Д",AND(INDIRECT(CONCATENATE("'2018-09 (Д)'!P",TEXT(MATCH($C42,'2018-09 (Д)'!$C$2:$C$100,0)+1,0)))="Н/Д",INDIRECT(CONCATENATE("'2018-08 (Д)'!P",TEXT(MATCH($C42,'2018-08 (Д)'!$C$2:$C$100,0)+1,0))))),"Н/Д",((INDIRECT(CONCATENATE("'2018-09 (Д)'!P",TEXT(MATCH($C42,'2018-09 (Д)'!$C$2:$C$100,0)+1,0)))-INDIRECT(CONCATENATE("'2018-08 (Д)'!P",TEXT(MATCH($C42,'2018-08 (Д)'!$C$2:$C$100,0)+1,0))))/INDIRECT(CONCATENATE("'2018-08 (Д)'!P",TEXT(MATCH($C42,'2018-08 (Д)'!$C$2:$C$100,0)+1,0))))*100)</f>
        <v>-73.668527117865324</v>
      </c>
      <c r="EC42" s="9">
        <f ca="1">IF(OR(INDIRECT(CONCATENATE("'2018-10 (Д)'!P",TEXT(MATCH($C42,'2018-10 (Д)'!$C$2:$C$100,0)+1,0)))="Н/Д",INDIRECT(CONCATENATE("'2018-09 (Д)'!P",TEXT(MATCH($C42,'2018-09 (Д)'!$C$2:$C$100,0)+1,0)))="Н/Д",AND(INDIRECT(CONCATENATE("'2018-10 (Д)'!P",TEXT(MATCH($C42,'2018-10 (Д)'!$C$2:$C$100,0)+1,0)))="Н/Д",INDIRECT(CONCATENATE("'2018-09 (Д)'!P",TEXT(MATCH($C42,'2018-09 (Д)'!$C$2:$C$100,0)+1,0))))),"Н/Д",((INDIRECT(CONCATENATE("'2018-10 (Д)'!P",TEXT(MATCH($C42,'2018-10 (Д)'!$C$2:$C$100,0)+1,0)))-INDIRECT(CONCATENATE("'2018-09 (Д)'!P",TEXT(MATCH($C42,'2018-09 (Д)'!$C$2:$C$100,0)+1,0))))/INDIRECT(CONCATENATE("'2018-09 (Д)'!P",TEXT(MATCH($C42,'2018-09 (Д)'!$C$2:$C$100,0)+1,0))))*100)</f>
        <v>7.9076896448036909</v>
      </c>
      <c r="ED42" s="9">
        <f ca="1">IF(OR(INDIRECT(CONCATENATE("'2018-11 (Д)'!P",TEXT(MATCH($C42,'2018-11 (Д)'!$C$2:$C$100,0)+1,0)))="Н/Д",INDIRECT(CONCATENATE("'2018-10 (Д)'!P",TEXT(MATCH($C42,'2018-10 (Д)'!$C$2:$C$100,0)+1,0)))="Н/Д",AND(INDIRECT(CONCATENATE("'2018-11 (Д)'!P",TEXT(MATCH($C42,'2018-11 (Д)'!$C$2:$C$100,0)+1,0)))="Н/Д",INDIRECT(CONCATENATE("'2018-10 (Д)'!P",TEXT(MATCH($C42,'2018-10 (Д)'!$C$2:$C$100,0)+1,0))))),"Н/Д",((INDIRECT(CONCATENATE("'2018-11 (Д)'!P",TEXT(MATCH($C42,'2018-11 (Д)'!$C$2:$C$100,0)+1,0)))-INDIRECT(CONCATENATE("'2018-10 (Д)'!P",TEXT(MATCH($C42,'2018-10 (Д)'!$C$2:$C$100,0)+1,0))))/INDIRECT(CONCATENATE("'2018-10 (Д)'!P",TEXT(MATCH($C42,'2018-10 (Д)'!$C$2:$C$100,0)+1,0))))*100)</f>
        <v>189.61064500423385</v>
      </c>
      <c r="EE42" s="9">
        <f ca="1">IF(OR(INDIRECT(CONCATENATE("'2018-12 (Д)'!P",TEXT(MATCH($C42,'2018-12 (Д)'!$C$2:$C$100,0)+1,0)))="Н/Д",INDIRECT(CONCATENATE("'2018-11 (Д)'!P",TEXT(MATCH($C42,'2018-11 (Д)'!$C$2:$C$100,0)+1,0)))="Н/Д",AND(INDIRECT(CONCATENATE("'2018-12 (Д)'!P",TEXT(MATCH($C42,'2018-12 (Д)'!$C$2:$C$100,0)+1,0)))="Н/Д",INDIRECT(CONCATENATE("'2018-11 (Д)'!P",TEXT(MATCH($C42,'2018-11 (Д)'!$C$2:$C$100,0)+1,0))))),"Н/Д",((INDIRECT(CONCATENATE("'2018-12 (Д)'!P",TEXT(MATCH($C42,'2018-12 (Д)'!$C$2:$C$100,0)+1,0)))-INDIRECT(CONCATENATE("'2018-11 (Д)'!P",TEXT(MATCH($C42,'2018-11 (Д)'!$C$2:$C$100,0)+1,0))))/INDIRECT(CONCATENATE("'2018-11 (Д)'!P",TEXT(MATCH($C42,'2018-11 (Д)'!$C$2:$C$100,0)+1,0))))*100)</f>
        <v>-49.895446934245527</v>
      </c>
      <c r="EF42" s="9"/>
      <c r="EG42" s="9">
        <f ca="1">IF(OR(INDIRECT(CONCATENATE("'2018-03 (Д)'!Q",TEXT(MATCH($C42,'2018-03 (Д)'!$C$2:$C$100,0)+1,0)))="Н/Д",INDIRECT(CONCATENATE("'2018-02 (Д)'!Q",TEXT(MATCH($C42,'2018-02 (Д)'!$C$2:$C$100,0)+1,0)))="Н/Д",AND(INDIRECT(CONCATENATE("'2018-03 (Д)'!Q",TEXT(MATCH($C42,'2018-03 (Д)'!$C$2:$C$100,0)+1,0)))="Н/Д",INDIRECT(CONCATENATE("'2018-02 (Д)'!Q",TEXT(MATCH($C42,'2018-02 (Д)'!$C$2:$C$100,0)+1,0))))),"Н/Д",((INDIRECT(CONCATENATE("'2018-03 (Д)'!Q",TEXT(MATCH($C42,'2018-03 (Д)'!$C$2:$C$100,0)+1,0)))-INDIRECT(CONCATENATE("'2018-02 (Д)'!Q",TEXT(MATCH($C42,'2018-02 (Д)'!$C$2:$C$100,0)+1,0))))/INDIRECT(CONCATENATE("'2018-02 (Д)'!Q",TEXT(MATCH($C42,'2018-02 (Д)'!$C$2:$C$100,0)+1,0))))*100)</f>
        <v>31.243074703041383</v>
      </c>
      <c r="EH42" s="9">
        <f ca="1">IF(OR(INDIRECT(CONCATENATE("'2018-04 (Д)'!Q",TEXT(MATCH($C42,'2018-04 (Д)'!$C$2:$C$100,0)+1,0)))="Н/Д",INDIRECT(CONCATENATE("'2018-03 (Д)'!Q",TEXT(MATCH($C42,'2018-03 (Д)'!$C$2:$C$100,0)+1,0)))="Н/Д",AND(INDIRECT(CONCATENATE("'2018-04 (Д)'!Q",TEXT(MATCH($C42,'2018-04 (Д)'!$C$2:$C$100,0)+1,0)))="Н/Д",INDIRECT(CONCATENATE("'2018-03 (Д)'!Q",TEXT(MATCH($C42,'2018-03 (Д)'!$C$2:$C$100,0)+1,0))))),"Н/Д",((INDIRECT(CONCATENATE("'2018-04 (Д)'!Q",TEXT(MATCH($C42,'2018-04 (Д)'!$C$2:$C$100,0)+1,0)))-INDIRECT(CONCATENATE("'2018-03 (Д)'!Q",TEXT(MATCH($C42,'2018-03 (Д)'!$C$2:$C$100,0)+1,0))))/INDIRECT(CONCATENATE("'2018-03 (Д)'!Q",TEXT(MATCH($C42,'2018-03 (Д)'!$C$2:$C$100,0)+1,0))))*100)</f>
        <v>-9.3745512214286215</v>
      </c>
      <c r="EI42" s="9">
        <f ca="1">IF(OR(INDIRECT(CONCATENATE("'2018-05 (Д)'!Q",TEXT(MATCH($C42,'2018-05 (Д)'!$C$2:$C$100,0)+1,0)))="Н/Д",INDIRECT(CONCATENATE("'2018-04 (Д)'!Q",TEXT(MATCH($C42,'2018-04 (Д)'!$C$2:$C$100,0)+1,0)))="Н/Д",AND(INDIRECT(CONCATENATE("'2018-05 (Д)'!Q",TEXT(MATCH($C42,'2018-05 (Д)'!$C$2:$C$100,0)+1,0)))="Н/Д",INDIRECT(CONCATENATE("'2018-04 (Д)'!Q",TEXT(MATCH($C42,'2018-04 (Д)'!$C$2:$C$100,0)+1,0))))),"Н/Д",((INDIRECT(CONCATENATE("'2018-05 (Д)'!Q",TEXT(MATCH($C42,'2018-05 (Д)'!$C$2:$C$100,0)+1,0)))-INDIRECT(CONCATENATE("'2018-04 (Д)'!Q",TEXT(MATCH($C42,'2018-04 (Д)'!$C$2:$C$100,0)+1,0))))/INDIRECT(CONCATENATE("'2018-04 (Д)'!Q",TEXT(MATCH($C42,'2018-04 (Д)'!$C$2:$C$100,0)+1,0))))*100)</f>
        <v>13.150395721379688</v>
      </c>
      <c r="EJ42" s="9">
        <f ca="1">IF(OR(INDIRECT(CONCATENATE("'2018-06 (Д)'!Q",TEXT(MATCH($C42,'2018-06 (Д)'!$C$2:$C$100,0)+1,0)))="Н/Д",INDIRECT(CONCATENATE("'2018-05 (Д)'!Q",TEXT(MATCH($C42,'2018-05 (Д)'!$C$2:$C$100,0)+1,0)))="Н/Д",AND(INDIRECT(CONCATENATE("'2018-06 (Д)'!Q",TEXT(MATCH($C42,'2018-06 (Д)'!$C$2:$C$100,0)+1,0)))="Н/Д",INDIRECT(CONCATENATE("'2018-05 (Д)'!Q",TEXT(MATCH($C42,'2018-05 (Д)'!$C$2:$C$100,0)+1,0))))),"Н/Д",((INDIRECT(CONCATENATE("'2018-06 (Д)'!Q",TEXT(MATCH($C42,'2018-06 (Д)'!$C$2:$C$100,0)+1,0)))-INDIRECT(CONCATENATE("'2018-05 (Д)'!Q",TEXT(MATCH($C42,'2018-05 (Д)'!$C$2:$C$100,0)+1,0))))/INDIRECT(CONCATENATE("'2018-05 (Д)'!Q",TEXT(MATCH($C42,'2018-05 (Д)'!$C$2:$C$100,0)+1,0))))*100)</f>
        <v>-69.480124842166674</v>
      </c>
      <c r="EK42" s="9">
        <f ca="1">IF(OR(INDIRECT(CONCATENATE("'2018-07 (Д)'!Q",TEXT(MATCH($C42,'2018-07 (Д)'!$C$2:$C$100,0)+1,0)))="Н/Д",INDIRECT(CONCATENATE("'2018-06 (Д)'!Q",TEXT(MATCH($C42,'2018-06 (Д)'!$C$2:$C$100,0)+1,0)))="Н/Д",AND(INDIRECT(CONCATENATE("'2018-07 (Д)'!Q",TEXT(MATCH($C42,'2018-07 (Д)'!$C$2:$C$100,0)+1,0)))="Н/Д",INDIRECT(CONCATENATE("'2018-06 (Д)'!Q",TEXT(MATCH($C42,'2018-06 (Д)'!$C$2:$C$100,0)+1,0))))),"Н/Д",((INDIRECT(CONCATENATE("'2018-07 (Д)'!Q",TEXT(MATCH($C42,'2018-07 (Д)'!$C$2:$C$100,0)+1,0)))-INDIRECT(CONCATENATE("'2018-06 (Д)'!Q",TEXT(MATCH($C42,'2018-06 (Д)'!$C$2:$C$100,0)+1,0))))/INDIRECT(CONCATENATE("'2018-06 (Д)'!Q",TEXT(MATCH($C42,'2018-06 (Д)'!$C$2:$C$100,0)+1,0))))*100)</f>
        <v>-43.344986754392764</v>
      </c>
      <c r="EL42" s="9">
        <f ca="1">IF(OR(INDIRECT(CONCATENATE("'2018-08 (Д)'!Q",TEXT(MATCH($C42,'2018-08 (Д)'!$C$2:$C$100,0)+1,0)))="Н/Д",INDIRECT(CONCATENATE("'2018-07 (Д)'!Q",TEXT(MATCH($C42,'2018-07 (Д)'!$C$2:$C$100,0)+1,0)))="Н/Д",AND(INDIRECT(CONCATENATE("'2018-08 (Д)'!Q",TEXT(MATCH($C42,'2018-08 (Д)'!$C$2:$C$100,0)+1,0)))="Н/Д",INDIRECT(CONCATENATE("'2018-07 (Д)'!Q",TEXT(MATCH($C42,'2018-07 (Д)'!$C$2:$C$100,0)+1,0))))),"Н/Д",((INDIRECT(CONCATENATE("'2018-08 (Д)'!Q",TEXT(MATCH($C42,'2018-08 (Д)'!$C$2:$C$100,0)+1,0)))-INDIRECT(CONCATENATE("'2018-07 (Д)'!Q",TEXT(MATCH($C42,'2018-07 (Д)'!$C$2:$C$100,0)+1,0))))/INDIRECT(CONCATENATE("'2018-07 (Д)'!Q",TEXT(MATCH($C42,'2018-07 (Д)'!$C$2:$C$100,0)+1,0))))*100)</f>
        <v>613.01313929201126</v>
      </c>
      <c r="EM42" s="9">
        <f ca="1">IF(OR(INDIRECT(CONCATENATE("'2018-09 (Д)'!Q",TEXT(MATCH($C42,'2018-09 (Д)'!$C$2:$C$100,0)+1,0)))="Н/Д",INDIRECT(CONCATENATE("'2018-08 (Д)'!Q",TEXT(MATCH($C42,'2018-08 (Д)'!$C$2:$C$100,0)+1,0)))="Н/Д",AND(INDIRECT(CONCATENATE("'2018-09 (Д)'!Q",TEXT(MATCH($C42,'2018-09 (Д)'!$C$2:$C$100,0)+1,0)))="Н/Д",INDIRECT(CONCATENATE("'2018-08 (Д)'!Q",TEXT(MATCH($C42,'2018-08 (Д)'!$C$2:$C$100,0)+1,0))))),"Н/Д",((INDIRECT(CONCATENATE("'2018-09 (Д)'!Q",TEXT(MATCH($C42,'2018-09 (Д)'!$C$2:$C$100,0)+1,0)))-INDIRECT(CONCATENATE("'2018-08 (Д)'!Q",TEXT(MATCH($C42,'2018-08 (Д)'!$C$2:$C$100,0)+1,0))))/INDIRECT(CONCATENATE("'2018-08 (Д)'!Q",TEXT(MATCH($C42,'2018-08 (Д)'!$C$2:$C$100,0)+1,0))))*100)</f>
        <v>-68.598741016435696</v>
      </c>
      <c r="EN42" s="9">
        <f ca="1">IF(OR(INDIRECT(CONCATENATE("'2018-10 (Д)'!Q",TEXT(MATCH($C42,'2018-10 (Д)'!$C$2:$C$100,0)+1,0)))="Н/Д",INDIRECT(CONCATENATE("'2018-09 (Д)'!Q",TEXT(MATCH($C42,'2018-09 (Д)'!$C$2:$C$100,0)+1,0)))="Н/Д",AND(INDIRECT(CONCATENATE("'2018-10 (Д)'!Q",TEXT(MATCH($C42,'2018-10 (Д)'!$C$2:$C$100,0)+1,0)))="Н/Д",INDIRECT(CONCATENATE("'2018-09 (Д)'!Q",TEXT(MATCH($C42,'2018-09 (Д)'!$C$2:$C$100,0)+1,0))))),"Н/Д",((INDIRECT(CONCATENATE("'2018-10 (Д)'!Q",TEXT(MATCH($C42,'2018-10 (Д)'!$C$2:$C$100,0)+1,0)))-INDIRECT(CONCATENATE("'2018-09 (Д)'!Q",TEXT(MATCH($C42,'2018-09 (Д)'!$C$2:$C$100,0)+1,0))))/INDIRECT(CONCATENATE("'2018-09 (Д)'!Q",TEXT(MATCH($C42,'2018-09 (Д)'!$C$2:$C$100,0)+1,0))))*100)</f>
        <v>-197.80388175428419</v>
      </c>
      <c r="EO42" s="9">
        <f ca="1">IF(OR(INDIRECT(CONCATENATE("'2018-11 (Д)'!Q",TEXT(MATCH($C42,'2018-11 (Д)'!$C$2:$C$100,0)+1,0)))="Н/Д",INDIRECT(CONCATENATE("'2018-10 (Д)'!Q",TEXT(MATCH($C42,'2018-10 (Д)'!$C$2:$C$100,0)+1,0)))="Н/Д",AND(INDIRECT(CONCATENATE("'2018-11 (Д)'!Q",TEXT(MATCH($C42,'2018-11 (Д)'!$C$2:$C$100,0)+1,0)))="Н/Д",INDIRECT(CONCATENATE("'2018-10 (Д)'!Q",TEXT(MATCH($C42,'2018-10 (Д)'!$C$2:$C$100,0)+1,0))))),"Н/Д",((INDIRECT(CONCATENATE("'2018-11 (Д)'!Q",TEXT(MATCH($C42,'2018-11 (Д)'!$C$2:$C$100,0)+1,0)))-INDIRECT(CONCATENATE("'2018-10 (Д)'!Q",TEXT(MATCH($C42,'2018-10 (Д)'!$C$2:$C$100,0)+1,0))))/INDIRECT(CONCATENATE("'2018-10 (Д)'!Q",TEXT(MATCH($C42,'2018-10 (Д)'!$C$2:$C$100,0)+1,0))))*100)</f>
        <v>-329.06973661114995</v>
      </c>
      <c r="EP42" s="9">
        <f ca="1">IF(OR(INDIRECT(CONCATENATE("'2018-12 (Д)'!Q",TEXT(MATCH($C42,'2018-12 (Д)'!$C$2:$C$100,0)+1,0)))="Н/Д",INDIRECT(CONCATENATE("'2018-11 (Д)'!Q",TEXT(MATCH($C42,'2018-11 (Д)'!$C$2:$C$100,0)+1,0)))="Н/Д",AND(INDIRECT(CONCATENATE("'2018-12 (Д)'!Q",TEXT(MATCH($C42,'2018-12 (Д)'!$C$2:$C$100,0)+1,0)))="Н/Д",INDIRECT(CONCATENATE("'2018-11 (Д)'!Q",TEXT(MATCH($C42,'2018-11 (Д)'!$C$2:$C$100,0)+1,0))))),"Н/Д",((INDIRECT(CONCATENATE("'2018-12 (Д)'!Q",TEXT(MATCH($C42,'2018-12 (Д)'!$C$2:$C$100,0)+1,0)))-INDIRECT(CONCATENATE("'2018-11 (Д)'!Q",TEXT(MATCH($C42,'2018-11 (Д)'!$C$2:$C$100,0)+1,0))))/INDIRECT(CONCATENATE("'2018-11 (Д)'!Q",TEXT(MATCH($C42,'2018-11 (Д)'!$C$2:$C$100,0)+1,0))))*100)</f>
        <v>-68.112424216382536</v>
      </c>
      <c r="EQ42" s="9"/>
      <c r="ER42" s="9">
        <f ca="1">IF(OR(INDIRECT(CONCATENATE("'2018-03 (Д)'!R",TEXT(MATCH($C42,'2018-03 (Д)'!$C$2:$C$100,0)+1,0)))="Н/Д",INDIRECT(CONCATENATE("'2018-02 (Д)'!R",TEXT(MATCH($C42,'2018-02 (Д)'!$C$2:$C$100,0)+1,0)))="Н/Д",AND(INDIRECT(CONCATENATE("'2018-03 (Д)'!R",TEXT(MATCH($C42,'2018-03 (Д)'!$C$2:$C$100,0)+1,0)))="Н/Д",INDIRECT(CONCATENATE("'2018-02 (Д)'!R",TEXT(MATCH($C42,'2018-02 (Д)'!$C$2:$C$100,0)+1,0))))),"Н/Д",((INDIRECT(CONCATENATE("'2018-03 (Д)'!R",TEXT(MATCH($C42,'2018-03 (Д)'!$C$2:$C$100,0)+1,0)))-INDIRECT(CONCATENATE("'2018-02 (Д)'!R",TEXT(MATCH($C42,'2018-02 (Д)'!$C$2:$C$100,0)+1,0))))/INDIRECT(CONCATENATE("'2018-02 (Д)'!R",TEXT(MATCH($C42,'2018-02 (Д)'!$C$2:$C$100,0)+1,0))))*100)</f>
        <v>-15.813286647119945</v>
      </c>
      <c r="ES42" s="9">
        <f ca="1">IF(OR(INDIRECT(CONCATENATE("'2018-04 (Д)'!R",TEXT(MATCH($C42,'2018-04 (Д)'!$C$2:$C$100,0)+1,0)))="Н/Д",INDIRECT(CONCATENATE("'2018-03 (Д)'!R",TEXT(MATCH($C42,'2018-03 (Д)'!$C$2:$C$100,0)+1,0)))="Н/Д",AND(INDIRECT(CONCATENATE("'2018-04 (Д)'!R",TEXT(MATCH($C42,'2018-04 (Д)'!$C$2:$C$100,0)+1,0)))="Н/Д",INDIRECT(CONCATENATE("'2018-03 (Д)'!R",TEXT(MATCH($C42,'2018-03 (Д)'!$C$2:$C$100,0)+1,0))))),"Н/Д",((INDIRECT(CONCATENATE("'2018-04 (Д)'!R",TEXT(MATCH($C42,'2018-04 (Д)'!$C$2:$C$100,0)+1,0)))-INDIRECT(CONCATENATE("'2018-03 (Д)'!R",TEXT(MATCH($C42,'2018-03 (Д)'!$C$2:$C$100,0)+1,0))))/INDIRECT(CONCATENATE("'2018-03 (Д)'!R",TEXT(MATCH($C42,'2018-03 (Д)'!$C$2:$C$100,0)+1,0))))*100)</f>
        <v>197.32198544870369</v>
      </c>
      <c r="ET42" s="9">
        <f ca="1">IF(OR(INDIRECT(CONCATENATE("'2018-05 (Д)'!R",TEXT(MATCH($C42,'2018-05 (Д)'!$C$2:$C$100,0)+1,0)))="Н/Д",INDIRECT(CONCATENATE("'2018-04 (Д)'!R",TEXT(MATCH($C42,'2018-04 (Д)'!$C$2:$C$100,0)+1,0)))="Н/Д",AND(INDIRECT(CONCATENATE("'2018-05 (Д)'!R",TEXT(MATCH($C42,'2018-05 (Д)'!$C$2:$C$100,0)+1,0)))="Н/Д",INDIRECT(CONCATENATE("'2018-04 (Д)'!R",TEXT(MATCH($C42,'2018-04 (Д)'!$C$2:$C$100,0)+1,0))))),"Н/Д",((INDIRECT(CONCATENATE("'2018-05 (Д)'!R",TEXT(MATCH($C42,'2018-05 (Д)'!$C$2:$C$100,0)+1,0)))-INDIRECT(CONCATENATE("'2018-04 (Д)'!R",TEXT(MATCH($C42,'2018-04 (Д)'!$C$2:$C$100,0)+1,0))))/INDIRECT(CONCATENATE("'2018-04 (Д)'!R",TEXT(MATCH($C42,'2018-04 (Д)'!$C$2:$C$100,0)+1,0))))*100)</f>
        <v>-85.198189389483446</v>
      </c>
      <c r="EU42" s="9">
        <f ca="1">IF(OR(INDIRECT(CONCATENATE("'2018-06 (Д)'!R",TEXT(MATCH($C42,'2018-06 (Д)'!$C$2:$C$100,0)+1,0)))="Н/Д",INDIRECT(CONCATENATE("'2018-05 (Д)'!R",TEXT(MATCH($C42,'2018-05 (Д)'!$C$2:$C$100,0)+1,0)))="Н/Д",AND(INDIRECT(CONCATENATE("'2018-06 (Д)'!R",TEXT(MATCH($C42,'2018-06 (Д)'!$C$2:$C$100,0)+1,0)))="Н/Д",INDIRECT(CONCATENATE("'2018-05 (Д)'!R",TEXT(MATCH($C42,'2018-05 (Д)'!$C$2:$C$100,0)+1,0))))),"Н/Д",((INDIRECT(CONCATENATE("'2018-06 (Д)'!R",TEXT(MATCH($C42,'2018-06 (Д)'!$C$2:$C$100,0)+1,0)))-INDIRECT(CONCATENATE("'2018-05 (Д)'!R",TEXT(MATCH($C42,'2018-05 (Д)'!$C$2:$C$100,0)+1,0))))/INDIRECT(CONCATENATE("'2018-05 (Д)'!R",TEXT(MATCH($C42,'2018-05 (Д)'!$C$2:$C$100,0)+1,0))))*100)</f>
        <v>516.95687640295034</v>
      </c>
      <c r="EV42" s="9">
        <f ca="1">IF(OR(INDIRECT(CONCATENATE("'2018-07 (Д)'!R",TEXT(MATCH($C42,'2018-07 (Д)'!$C$2:$C$100,0)+1,0)))="Н/Д",INDIRECT(CONCATENATE("'2018-06 (Д)'!R",TEXT(MATCH($C42,'2018-06 (Д)'!$C$2:$C$100,0)+1,0)))="Н/Д",AND(INDIRECT(CONCATENATE("'2018-07 (Д)'!R",TEXT(MATCH($C42,'2018-07 (Д)'!$C$2:$C$100,0)+1,0)))="Н/Д",INDIRECT(CONCATENATE("'2018-06 (Д)'!R",TEXT(MATCH($C42,'2018-06 (Д)'!$C$2:$C$100,0)+1,0))))),"Н/Д",((INDIRECT(CONCATENATE("'2018-07 (Д)'!R",TEXT(MATCH($C42,'2018-07 (Д)'!$C$2:$C$100,0)+1,0)))-INDIRECT(CONCATENATE("'2018-06 (Д)'!R",TEXT(MATCH($C42,'2018-06 (Д)'!$C$2:$C$100,0)+1,0))))/INDIRECT(CONCATENATE("'2018-06 (Д)'!R",TEXT(MATCH($C42,'2018-06 (Д)'!$C$2:$C$100,0)+1,0))))*100)</f>
        <v>20.909599510596252</v>
      </c>
      <c r="EW42" s="9">
        <f ca="1">IF(OR(INDIRECT(CONCATENATE("'2018-08 (Д)'!R",TEXT(MATCH($C42,'2018-08 (Д)'!$C$2:$C$100,0)+1,0)))="Н/Д",INDIRECT(CONCATENATE("'2018-07 (Д)'!R",TEXT(MATCH($C42,'2018-07 (Д)'!$C$2:$C$100,0)+1,0)))="Н/Д",AND(INDIRECT(CONCATENATE("'2018-08 (Д)'!R",TEXT(MATCH($C42,'2018-08 (Д)'!$C$2:$C$100,0)+1,0)))="Н/Д",INDIRECT(CONCATENATE("'2018-07 (Д)'!R",TEXT(MATCH($C42,'2018-07 (Д)'!$C$2:$C$100,0)+1,0))))),"Н/Д",((INDIRECT(CONCATENATE("'2018-08 (Д)'!R",TEXT(MATCH($C42,'2018-08 (Д)'!$C$2:$C$100,0)+1,0)))-INDIRECT(CONCATENATE("'2018-07 (Д)'!R",TEXT(MATCH($C42,'2018-07 (Д)'!$C$2:$C$100,0)+1,0))))/INDIRECT(CONCATENATE("'2018-07 (Д)'!R",TEXT(MATCH($C42,'2018-07 (Д)'!$C$2:$C$100,0)+1,0))))*100)</f>
        <v>-1.89497656821241</v>
      </c>
      <c r="EX42" s="9">
        <f ca="1">IF(OR(INDIRECT(CONCATENATE("'2018-09 (Д)'!R",TEXT(MATCH($C42,'2018-09 (Д)'!$C$2:$C$100,0)+1,0)))="Н/Д",INDIRECT(CONCATENATE("'2018-08 (Д)'!R",TEXT(MATCH($C42,'2018-08 (Д)'!$C$2:$C$100,0)+1,0)))="Н/Д",AND(INDIRECT(CONCATENATE("'2018-09 (Д)'!R",TEXT(MATCH($C42,'2018-09 (Д)'!$C$2:$C$100,0)+1,0)))="Н/Д",INDIRECT(CONCATENATE("'2018-08 (Д)'!R",TEXT(MATCH($C42,'2018-08 (Д)'!$C$2:$C$100,0)+1,0))))),"Н/Д",((INDIRECT(CONCATENATE("'2018-09 (Д)'!R",TEXT(MATCH($C42,'2018-09 (Д)'!$C$2:$C$100,0)+1,0)))-INDIRECT(CONCATENATE("'2018-08 (Д)'!R",TEXT(MATCH($C42,'2018-08 (Д)'!$C$2:$C$100,0)+1,0))))/INDIRECT(CONCATENATE("'2018-08 (Д)'!R",TEXT(MATCH($C42,'2018-08 (Д)'!$C$2:$C$100,0)+1,0))))*100)</f>
        <v>-1.9796383519486576</v>
      </c>
      <c r="EY42" s="9">
        <f ca="1">IF(OR(INDIRECT(CONCATENATE("'2018-10 (Д)'!R",TEXT(MATCH($C42,'2018-10 (Д)'!$C$2:$C$100,0)+1,0)))="Н/Д",INDIRECT(CONCATENATE("'2018-09 (Д)'!R",TEXT(MATCH($C42,'2018-09 (Д)'!$C$2:$C$100,0)+1,0)))="Н/Д",AND(INDIRECT(CONCATENATE("'2018-10 (Д)'!R",TEXT(MATCH($C42,'2018-10 (Д)'!$C$2:$C$100,0)+1,0)))="Н/Д",INDIRECT(CONCATENATE("'2018-09 (Д)'!R",TEXT(MATCH($C42,'2018-09 (Д)'!$C$2:$C$100,0)+1,0))))),"Н/Д",((INDIRECT(CONCATENATE("'2018-10 (Д)'!R",TEXT(MATCH($C42,'2018-10 (Д)'!$C$2:$C$100,0)+1,0)))-INDIRECT(CONCATENATE("'2018-09 (Д)'!R",TEXT(MATCH($C42,'2018-09 (Д)'!$C$2:$C$100,0)+1,0))))/INDIRECT(CONCATENATE("'2018-09 (Д)'!R",TEXT(MATCH($C42,'2018-09 (Д)'!$C$2:$C$100,0)+1,0))))*100)</f>
        <v>26.006193091491092</v>
      </c>
      <c r="EZ42" s="9">
        <f ca="1">IF(OR(INDIRECT(CONCATENATE("'2018-11 (Д)'!R",TEXT(MATCH($C42,'2018-11 (Д)'!$C$2:$C$100,0)+1,0)))="Н/Д",INDIRECT(CONCATENATE("'2018-10 (Д)'!R",TEXT(MATCH($C42,'2018-10 (Д)'!$C$2:$C$100,0)+1,0)))="Н/Д",AND(INDIRECT(CONCATENATE("'2018-11 (Д)'!R",TEXT(MATCH($C42,'2018-11 (Д)'!$C$2:$C$100,0)+1,0)))="Н/Д",INDIRECT(CONCATENATE("'2018-10 (Д)'!R",TEXT(MATCH($C42,'2018-10 (Д)'!$C$2:$C$100,0)+1,0))))),"Н/Д",((INDIRECT(CONCATENATE("'2018-11 (Д)'!R",TEXT(MATCH($C42,'2018-11 (Д)'!$C$2:$C$100,0)+1,0)))-INDIRECT(CONCATENATE("'2018-10 (Д)'!R",TEXT(MATCH($C42,'2018-10 (Д)'!$C$2:$C$100,0)+1,0))))/INDIRECT(CONCATENATE("'2018-10 (Д)'!R",TEXT(MATCH($C42,'2018-10 (Д)'!$C$2:$C$100,0)+1,0))))*100)</f>
        <v>-80.46522609284132</v>
      </c>
      <c r="FA42" s="9">
        <f ca="1">IF(OR(INDIRECT(CONCATENATE("'2018-12 (Д)'!R",TEXT(MATCH($C42,'2018-12 (Д)'!$C$2:$C$100,0)+1,0)))="Н/Д",INDIRECT(CONCATENATE("'2018-11 (Д)'!R",TEXT(MATCH($C42,'2018-11 (Д)'!$C$2:$C$100,0)+1,0)))="Н/Д",AND(INDIRECT(CONCATENATE("'2018-12 (Д)'!R",TEXT(MATCH($C42,'2018-12 (Д)'!$C$2:$C$100,0)+1,0)))="Н/Д",INDIRECT(CONCATENATE("'2018-11 (Д)'!R",TEXT(MATCH($C42,'2018-11 (Д)'!$C$2:$C$100,0)+1,0))))),"Н/Д",((INDIRECT(CONCATENATE("'2018-12 (Д)'!R",TEXT(MATCH($C42,'2018-12 (Д)'!$C$2:$C$100,0)+1,0)))-INDIRECT(CONCATENATE("'2018-11 (Д)'!R",TEXT(MATCH($C42,'2018-11 (Д)'!$C$2:$C$100,0)+1,0))))/INDIRECT(CONCATENATE("'2018-11 (Д)'!R",TEXT(MATCH($C42,'2018-11 (Д)'!$C$2:$C$100,0)+1,0))))*100)</f>
        <v>-34.082897584010205</v>
      </c>
      <c r="FB42" s="9"/>
      <c r="FC42" s="9">
        <f ca="1">IF(OR(INDIRECT(CONCATENATE("'2018-03 (Д)'!S",TEXT(MATCH($C42,'2018-03 (Д)'!$C$2:$C$100,0)+1,0)))="Н/Д",INDIRECT(CONCATENATE("'2018-02 (Д)'!S",TEXT(MATCH($C42,'2018-02 (Д)'!$C$2:$C$100,0)+1,0)))="Н/Д",AND(INDIRECT(CONCATENATE("'2018-03 (Д)'!S",TEXT(MATCH($C42,'2018-03 (Д)'!$C$2:$C$100,0)+1,0)))="Н/Д",INDIRECT(CONCATENATE("'2018-02 (Д)'!S",TEXT(MATCH($C42,'2018-02 (Д)'!$C$2:$C$100,0)+1,0))))),"Н/Д",((INDIRECT(CONCATENATE("'2018-03 (Д)'!S",TEXT(MATCH($C42,'2018-03 (Д)'!$C$2:$C$100,0)+1,0)))-INDIRECT(CONCATENATE("'2018-02 (Д)'!S",TEXT(MATCH($C42,'2018-02 (Д)'!$C$2:$C$100,0)+1,0))))/INDIRECT(CONCATENATE("'2018-02 (Д)'!S",TEXT(MATCH($C42,'2018-02 (Д)'!$C$2:$C$100,0)+1,0))))*100)</f>
        <v>-78.960709759188859</v>
      </c>
      <c r="FD42" s="9">
        <f ca="1">IF(OR(INDIRECT(CONCATENATE("'2018-04 (Д)'!S",TEXT(MATCH($C42,'2018-04 (Д)'!$C$2:$C$100,0)+1,0)))="Н/Д",INDIRECT(CONCATENATE("'2018-03 (Д)'!S",TEXT(MATCH($C42,'2018-03 (Д)'!$C$2:$C$100,0)+1,0)))="Н/Д",AND(INDIRECT(CONCATENATE("'2018-04 (Д)'!S",TEXT(MATCH($C42,'2018-04 (Д)'!$C$2:$C$100,0)+1,0)))="Н/Д",INDIRECT(CONCATENATE("'2018-03 (Д)'!S",TEXT(MATCH($C42,'2018-03 (Д)'!$C$2:$C$100,0)+1,0))))),"Н/Д",((INDIRECT(CONCATENATE("'2018-04 (Д)'!S",TEXT(MATCH($C42,'2018-04 (Д)'!$C$2:$C$100,0)+1,0)))-INDIRECT(CONCATENATE("'2018-03 (Д)'!S",TEXT(MATCH($C42,'2018-03 (Д)'!$C$2:$C$100,0)+1,0))))/INDIRECT(CONCATENATE("'2018-03 (Д)'!S",TEXT(MATCH($C42,'2018-03 (Д)'!$C$2:$C$100,0)+1,0))))*100)</f>
        <v>-100</v>
      </c>
      <c r="FE42" s="9" t="e">
        <f ca="1">IF(OR(INDIRECT(CONCATENATE("'2018-05 (Д)'!S",TEXT(MATCH($C42,'2018-05 (Д)'!$C$2:$C$100,0)+1,0)))="Н/Д",INDIRECT(CONCATENATE("'2018-04 (Д)'!S",TEXT(MATCH($C42,'2018-04 (Д)'!$C$2:$C$100,0)+1,0)))="Н/Д",AND(INDIRECT(CONCATENATE("'2018-05 (Д)'!S",TEXT(MATCH($C42,'2018-05 (Д)'!$C$2:$C$100,0)+1,0)))="Н/Д",INDIRECT(CONCATENATE("'2018-04 (Д)'!S",TEXT(MATCH($C42,'2018-04 (Д)'!$C$2:$C$100,0)+1,0))))),"Н/Д",((INDIRECT(CONCATENATE("'2018-05 (Д)'!S",TEXT(MATCH($C42,'2018-05 (Д)'!$C$2:$C$100,0)+1,0)))-INDIRECT(CONCATENATE("'2018-04 (Д)'!S",TEXT(MATCH($C42,'2018-04 (Д)'!$C$2:$C$100,0)+1,0))))/INDIRECT(CONCATENATE("'2018-04 (Д)'!S",TEXT(MATCH($C42,'2018-04 (Д)'!$C$2:$C$100,0)+1,0))))*100)</f>
        <v>#DIV/0!</v>
      </c>
      <c r="FF42" s="9">
        <f ca="1">IF(OR(INDIRECT(CONCATENATE("'2018-06 (Д)'!S",TEXT(MATCH($C42,'2018-06 (Д)'!$C$2:$C$100,0)+1,0)))="Н/Д",INDIRECT(CONCATENATE("'2018-05 (Д)'!S",TEXT(MATCH($C42,'2018-05 (Д)'!$C$2:$C$100,0)+1,0)))="Н/Д",AND(INDIRECT(CONCATENATE("'2018-06 (Д)'!S",TEXT(MATCH($C42,'2018-06 (Д)'!$C$2:$C$100,0)+1,0)))="Н/Д",INDIRECT(CONCATENATE("'2018-05 (Д)'!S",TEXT(MATCH($C42,'2018-05 (Д)'!$C$2:$C$100,0)+1,0))))),"Н/Д",((INDIRECT(CONCATENATE("'2018-06 (Д)'!S",TEXT(MATCH($C42,'2018-06 (Д)'!$C$2:$C$100,0)+1,0)))-INDIRECT(CONCATENATE("'2018-05 (Д)'!S",TEXT(MATCH($C42,'2018-05 (Д)'!$C$2:$C$100,0)+1,0))))/INDIRECT(CONCATENATE("'2018-05 (Д)'!S",TEXT(MATCH($C42,'2018-05 (Д)'!$C$2:$C$100,0)+1,0))))*100)</f>
        <v>16102.584985835694</v>
      </c>
      <c r="FG42" s="9">
        <f ca="1">IF(OR(INDIRECT(CONCATENATE("'2018-07 (Д)'!S",TEXT(MATCH($C42,'2018-07 (Д)'!$C$2:$C$100,0)+1,0)))="Н/Д",INDIRECT(CONCATENATE("'2018-06 (Д)'!S",TEXT(MATCH($C42,'2018-06 (Д)'!$C$2:$C$100,0)+1,0)))="Н/Д",AND(INDIRECT(CONCATENATE("'2018-07 (Д)'!S",TEXT(MATCH($C42,'2018-07 (Д)'!$C$2:$C$100,0)+1,0)))="Н/Д",INDIRECT(CONCATENATE("'2018-06 (Д)'!S",TEXT(MATCH($C42,'2018-06 (Д)'!$C$2:$C$100,0)+1,0))))),"Н/Д",((INDIRECT(CONCATENATE("'2018-07 (Д)'!S",TEXT(MATCH($C42,'2018-07 (Д)'!$C$2:$C$100,0)+1,0)))-INDIRECT(CONCATENATE("'2018-06 (Д)'!S",TEXT(MATCH($C42,'2018-06 (Д)'!$C$2:$C$100,0)+1,0))))/INDIRECT(CONCATENATE("'2018-06 (Д)'!S",TEXT(MATCH($C42,'2018-06 (Д)'!$C$2:$C$100,0)+1,0))))*100)</f>
        <v>-99.781449905039992</v>
      </c>
      <c r="FH42" s="9">
        <f ca="1">IF(OR(INDIRECT(CONCATENATE("'2018-08 (Д)'!S",TEXT(MATCH($C42,'2018-08 (Д)'!$C$2:$C$100,0)+1,0)))="Н/Д",INDIRECT(CONCATENATE("'2018-07 (Д)'!S",TEXT(MATCH($C42,'2018-07 (Д)'!$C$2:$C$100,0)+1,0)))="Н/Д",AND(INDIRECT(CONCATENATE("'2018-08 (Д)'!S",TEXT(MATCH($C42,'2018-08 (Д)'!$C$2:$C$100,0)+1,0)))="Н/Д",INDIRECT(CONCATENATE("'2018-07 (Д)'!S",TEXT(MATCH($C42,'2018-07 (Д)'!$C$2:$C$100,0)+1,0))))),"Н/Д",((INDIRECT(CONCATENATE("'2018-08 (Д)'!S",TEXT(MATCH($C42,'2018-08 (Д)'!$C$2:$C$100,0)+1,0)))-INDIRECT(CONCATENATE("'2018-07 (Д)'!S",TEXT(MATCH($C42,'2018-07 (Д)'!$C$2:$C$100,0)+1,0))))/INDIRECT(CONCATENATE("'2018-07 (Д)'!S",TEXT(MATCH($C42,'2018-07 (Д)'!$C$2:$C$100,0)+1,0))))*100)</f>
        <v>8328.6</v>
      </c>
      <c r="FI42" s="9">
        <f ca="1">IF(OR(INDIRECT(CONCATENATE("'2018-09 (Д)'!S",TEXT(MATCH($C42,'2018-09 (Д)'!$C$2:$C$100,0)+1,0)))="Н/Д",INDIRECT(CONCATENATE("'2018-08 (Д)'!S",TEXT(MATCH($C42,'2018-08 (Д)'!$C$2:$C$100,0)+1,0)))="Н/Д",AND(INDIRECT(CONCATENATE("'2018-09 (Д)'!S",TEXT(MATCH($C42,'2018-09 (Д)'!$C$2:$C$100,0)+1,0)))="Н/Д",INDIRECT(CONCATENATE("'2018-08 (Д)'!S",TEXT(MATCH($C42,'2018-08 (Д)'!$C$2:$C$100,0)+1,0))))),"Н/Д",((INDIRECT(CONCATENATE("'2018-09 (Д)'!S",TEXT(MATCH($C42,'2018-09 (Д)'!$C$2:$C$100,0)+1,0)))-INDIRECT(CONCATENATE("'2018-08 (Д)'!S",TEXT(MATCH($C42,'2018-08 (Д)'!$C$2:$C$100,0)+1,0))))/INDIRECT(CONCATENATE("'2018-08 (Д)'!S",TEXT(MATCH($C42,'2018-08 (Д)'!$C$2:$C$100,0)+1,0))))*100)</f>
        <v>75.564150629997869</v>
      </c>
      <c r="FJ42" s="9">
        <f ca="1">IF(OR(INDIRECT(CONCATENATE("'2018-10 (Д)'!S",TEXT(MATCH($C42,'2018-10 (Д)'!$C$2:$C$100,0)+1,0)))="Н/Д",INDIRECT(CONCATENATE("'2018-09 (Д)'!S",TEXT(MATCH($C42,'2018-09 (Д)'!$C$2:$C$100,0)+1,0)))="Н/Д",AND(INDIRECT(CONCATENATE("'2018-10 (Д)'!S",TEXT(MATCH($C42,'2018-10 (Д)'!$C$2:$C$100,0)+1,0)))="Н/Д",INDIRECT(CONCATENATE("'2018-09 (Д)'!S",TEXT(MATCH($C42,'2018-09 (Д)'!$C$2:$C$100,0)+1,0))))),"Н/Д",((INDIRECT(CONCATENATE("'2018-10 (Д)'!S",TEXT(MATCH($C42,'2018-10 (Д)'!$C$2:$C$100,0)+1,0)))-INDIRECT(CONCATENATE("'2018-09 (Д)'!S",TEXT(MATCH($C42,'2018-09 (Д)'!$C$2:$C$100,0)+1,0))))/INDIRECT(CONCATENATE("'2018-09 (Д)'!S",TEXT(MATCH($C42,'2018-09 (Д)'!$C$2:$C$100,0)+1,0))))*100)</f>
        <v>466.97590149754012</v>
      </c>
      <c r="FK42" s="9">
        <f ca="1">IF(OR(INDIRECT(CONCATENATE("'2018-11 (Д)'!S",TEXT(MATCH($C42,'2018-11 (Д)'!$C$2:$C$100,0)+1,0)))="Н/Д",INDIRECT(CONCATENATE("'2018-10 (Д)'!S",TEXT(MATCH($C42,'2018-10 (Д)'!$C$2:$C$100,0)+1,0)))="Н/Д",AND(INDIRECT(CONCATENATE("'2018-11 (Д)'!S",TEXT(MATCH($C42,'2018-11 (Д)'!$C$2:$C$100,0)+1,0)))="Н/Д",INDIRECT(CONCATENATE("'2018-10 (Д)'!S",TEXT(MATCH($C42,'2018-10 (Д)'!$C$2:$C$100,0)+1,0))))),"Н/Д",((INDIRECT(CONCATENATE("'2018-11 (Д)'!S",TEXT(MATCH($C42,'2018-11 (Д)'!$C$2:$C$100,0)+1,0)))-INDIRECT(CONCATENATE("'2018-10 (Д)'!S",TEXT(MATCH($C42,'2018-10 (Д)'!$C$2:$C$100,0)+1,0))))/INDIRECT(CONCATENATE("'2018-10 (Д)'!S",TEXT(MATCH($C42,'2018-10 (Д)'!$C$2:$C$100,0)+1,0))))*100)</f>
        <v>-87.173122064902316</v>
      </c>
      <c r="FL42" s="9">
        <f ca="1">IF(OR(INDIRECT(CONCATENATE("'2018-12 (Д)'!S",TEXT(MATCH($C42,'2018-12 (Д)'!$C$2:$C$100,0)+1,0)))="Н/Д",INDIRECT(CONCATENATE("'2018-11 (Д)'!S",TEXT(MATCH($C42,'2018-11 (Д)'!$C$2:$C$100,0)+1,0)))="Н/Д",AND(INDIRECT(CONCATENATE("'2018-12 (Д)'!S",TEXT(MATCH($C42,'2018-12 (Д)'!$C$2:$C$100,0)+1,0)))="Н/Д",INDIRECT(CONCATENATE("'2018-11 (Д)'!S",TEXT(MATCH($C42,'2018-11 (Д)'!$C$2:$C$100,0)+1,0))))),"Н/Д",((INDIRECT(CONCATENATE("'2018-12 (Д)'!S",TEXT(MATCH($C42,'2018-12 (Д)'!$C$2:$C$100,0)+1,0)))-INDIRECT(CONCATENATE("'2018-11 (Д)'!S",TEXT(MATCH($C42,'2018-11 (Д)'!$C$2:$C$100,0)+1,0))))/INDIRECT(CONCATENATE("'2018-11 (Д)'!S",TEXT(MATCH($C42,'2018-11 (Д)'!$C$2:$C$100,0)+1,0))))*100)</f>
        <v>-60.738180196253346</v>
      </c>
      <c r="FM42" s="9"/>
      <c r="FN42" s="9">
        <f ca="1">IF(OR(INDIRECT(CONCATENATE("'2018-03 (Д)'!T",TEXT(MATCH($C42,'2018-03 (Д)'!$C$2:$C$100,0)+1,0)))="Н/Д",INDIRECT(CONCATENATE("'2018-02 (Д)'!T",TEXT(MATCH($C42,'2018-02 (Д)'!$C$2:$C$100,0)+1,0)))="Н/Д",AND(INDIRECT(CONCATENATE("'2018-03 (Д)'!T",TEXT(MATCH($C42,'2018-03 (Д)'!$C$2:$C$100,0)+1,0)))="Н/Д",INDIRECT(CONCATENATE("'2018-02 (Д)'!T",TEXT(MATCH($C42,'2018-02 (Д)'!$C$2:$C$100,0)+1,0))))),"Н/Д",((INDIRECT(CONCATENATE("'2018-03 (Д)'!T",TEXT(MATCH($C42,'2018-03 (Д)'!$C$2:$C$100,0)+1,0)))-INDIRECT(CONCATENATE("'2018-02 (Д)'!T",TEXT(MATCH($C42,'2018-02 (Д)'!$C$2:$C$100,0)+1,0))))/INDIRECT(CONCATENATE("'2018-02 (Д)'!T",TEXT(MATCH($C42,'2018-02 (Д)'!$C$2:$C$100,0)+1,0))))*100)</f>
        <v>8.0354124390542534</v>
      </c>
      <c r="FO42" s="9">
        <f ca="1">IF(OR(INDIRECT(CONCATENATE("'2018-04 (Д)'!T",TEXT(MATCH($C42,'2018-04 (Д)'!$C$2:$C$100,0)+1,0)))="Н/Д",INDIRECT(CONCATENATE("'2018-03 (Д)'!T",TEXT(MATCH($C42,'2018-03 (Д)'!$C$2:$C$100,0)+1,0)))="Н/Д",AND(INDIRECT(CONCATENATE("'2018-04 (Д)'!T",TEXT(MATCH($C42,'2018-04 (Д)'!$C$2:$C$100,0)+1,0)))="Н/Д",INDIRECT(CONCATENATE("'2018-03 (Д)'!T",TEXT(MATCH($C42,'2018-03 (Д)'!$C$2:$C$100,0)+1,0))))),"Н/Д",((INDIRECT(CONCATENATE("'2018-04 (Д)'!T",TEXT(MATCH($C42,'2018-04 (Д)'!$C$2:$C$100,0)+1,0)))-INDIRECT(CONCATENATE("'2018-03 (Д)'!T",TEXT(MATCH($C42,'2018-03 (Д)'!$C$2:$C$100,0)+1,0))))/INDIRECT(CONCATENATE("'2018-03 (Д)'!T",TEXT(MATCH($C42,'2018-03 (Д)'!$C$2:$C$100,0)+1,0))))*100)</f>
        <v>22.963216409757493</v>
      </c>
      <c r="FP42" s="9">
        <f ca="1">IF(OR(INDIRECT(CONCATENATE("'2018-05 (Д)'!T",TEXT(MATCH($C42,'2018-05 (Д)'!$C$2:$C$100,0)+1,0)))="Н/Д",INDIRECT(CONCATENATE("'2018-04 (Д)'!T",TEXT(MATCH($C42,'2018-04 (Д)'!$C$2:$C$100,0)+1,0)))="Н/Д",AND(INDIRECT(CONCATENATE("'2018-05 (Д)'!T",TEXT(MATCH($C42,'2018-05 (Д)'!$C$2:$C$100,0)+1,0)))="Н/Д",INDIRECT(CONCATENATE("'2018-04 (Д)'!T",TEXT(MATCH($C42,'2018-04 (Д)'!$C$2:$C$100,0)+1,0))))),"Н/Д",((INDIRECT(CONCATENATE("'2018-05 (Д)'!T",TEXT(MATCH($C42,'2018-05 (Д)'!$C$2:$C$100,0)+1,0)))-INDIRECT(CONCATENATE("'2018-04 (Д)'!T",TEXT(MATCH($C42,'2018-04 (Д)'!$C$2:$C$100,0)+1,0))))/INDIRECT(CONCATENATE("'2018-04 (Д)'!T",TEXT(MATCH($C42,'2018-04 (Д)'!$C$2:$C$100,0)+1,0))))*100)</f>
        <v>-17.084876512303438</v>
      </c>
      <c r="FQ42" s="9">
        <f ca="1">IF(OR(INDIRECT(CONCATENATE("'2018-06 (Д)'!T",TEXT(MATCH($C42,'2018-06 (Д)'!$C$2:$C$100,0)+1,0)))="Н/Д",INDIRECT(CONCATENATE("'2018-05 (Д)'!T",TEXT(MATCH($C42,'2018-05 (Д)'!$C$2:$C$100,0)+1,0)))="Н/Д",AND(INDIRECT(CONCATENATE("'2018-06 (Д)'!T",TEXT(MATCH($C42,'2018-06 (Д)'!$C$2:$C$100,0)+1,0)))="Н/Д",INDIRECT(CONCATENATE("'2018-05 (Д)'!T",TEXT(MATCH($C42,'2018-05 (Д)'!$C$2:$C$100,0)+1,0))))),"Н/Д",((INDIRECT(CONCATENATE("'2018-06 (Д)'!T",TEXT(MATCH($C42,'2018-06 (Д)'!$C$2:$C$100,0)+1,0)))-INDIRECT(CONCATENATE("'2018-05 (Д)'!T",TEXT(MATCH($C42,'2018-05 (Д)'!$C$2:$C$100,0)+1,0))))/INDIRECT(CONCATENATE("'2018-05 (Д)'!T",TEXT(MATCH($C42,'2018-05 (Д)'!$C$2:$C$100,0)+1,0))))*100)</f>
        <v>14.566348402432242</v>
      </c>
      <c r="FR42" s="9">
        <f ca="1">IF(OR(INDIRECT(CONCATENATE("'2018-07 (Д)'!T",TEXT(MATCH($C42,'2018-07 (Д)'!$C$2:$C$100,0)+1,0)))="Н/Д",INDIRECT(CONCATENATE("'2018-06 (Д)'!T",TEXT(MATCH($C42,'2018-06 (Д)'!$C$2:$C$100,0)+1,0)))="Н/Д",AND(INDIRECT(CONCATENATE("'2018-07 (Д)'!T",TEXT(MATCH($C42,'2018-07 (Д)'!$C$2:$C$100,0)+1,0)))="Н/Д",INDIRECT(CONCATENATE("'2018-06 (Д)'!T",TEXT(MATCH($C42,'2018-06 (Д)'!$C$2:$C$100,0)+1,0))))),"Н/Д",((INDIRECT(CONCATENATE("'2018-07 (Д)'!T",TEXT(MATCH($C42,'2018-07 (Д)'!$C$2:$C$100,0)+1,0)))-INDIRECT(CONCATENATE("'2018-06 (Д)'!T",TEXT(MATCH($C42,'2018-06 (Д)'!$C$2:$C$100,0)+1,0))))/INDIRECT(CONCATENATE("'2018-06 (Д)'!T",TEXT(MATCH($C42,'2018-06 (Д)'!$C$2:$C$100,0)+1,0))))*100)</f>
        <v>-3.5540612402202423</v>
      </c>
      <c r="FS42" s="9">
        <f ca="1">IF(OR(INDIRECT(CONCATENATE("'2018-08 (Д)'!T",TEXT(MATCH($C42,'2018-08 (Д)'!$C$2:$C$100,0)+1,0)))="Н/Д",INDIRECT(CONCATENATE("'2018-07 (Д)'!T",TEXT(MATCH($C42,'2018-07 (Д)'!$C$2:$C$100,0)+1,0)))="Н/Д",AND(INDIRECT(CONCATENATE("'2018-08 (Д)'!T",TEXT(MATCH($C42,'2018-08 (Д)'!$C$2:$C$100,0)+1,0)))="Н/Д",INDIRECT(CONCATENATE("'2018-07 (Д)'!T",TEXT(MATCH($C42,'2018-07 (Д)'!$C$2:$C$100,0)+1,0))))),"Н/Д",((INDIRECT(CONCATENATE("'2018-08 (Д)'!T",TEXT(MATCH($C42,'2018-08 (Д)'!$C$2:$C$100,0)+1,0)))-INDIRECT(CONCATENATE("'2018-07 (Д)'!T",TEXT(MATCH($C42,'2018-07 (Д)'!$C$2:$C$100,0)+1,0))))/INDIRECT(CONCATENATE("'2018-07 (Д)'!T",TEXT(MATCH($C42,'2018-07 (Д)'!$C$2:$C$100,0)+1,0))))*100)</f>
        <v>209.3556295436488</v>
      </c>
      <c r="FT42" s="9">
        <f ca="1">IF(OR(INDIRECT(CONCATENATE("'2018-09 (Д)'!T",TEXT(MATCH($C42,'2018-09 (Д)'!$C$2:$C$100,0)+1,0)))="Н/Д",INDIRECT(CONCATENATE("'2018-08 (Д)'!T",TEXT(MATCH($C42,'2018-08 (Д)'!$C$2:$C$100,0)+1,0)))="Н/Д",AND(INDIRECT(CONCATENATE("'2018-09 (Д)'!T",TEXT(MATCH($C42,'2018-09 (Д)'!$C$2:$C$100,0)+1,0)))="Н/Д",INDIRECT(CONCATENATE("'2018-08 (Д)'!T",TEXT(MATCH($C42,'2018-08 (Д)'!$C$2:$C$100,0)+1,0))))),"Н/Д",((INDIRECT(CONCATENATE("'2018-09 (Д)'!T",TEXT(MATCH($C42,'2018-09 (Д)'!$C$2:$C$100,0)+1,0)))-INDIRECT(CONCATENATE("'2018-08 (Д)'!T",TEXT(MATCH($C42,'2018-08 (Д)'!$C$2:$C$100,0)+1,0))))/INDIRECT(CONCATENATE("'2018-08 (Д)'!T",TEXT(MATCH($C42,'2018-08 (Д)'!$C$2:$C$100,0)+1,0))))*100)</f>
        <v>-59.792096616249623</v>
      </c>
      <c r="FU42" s="9">
        <f ca="1">IF(OR(INDIRECT(CONCATENATE("'2018-10 (Д)'!T",TEXT(MATCH($C42,'2018-10 (Д)'!$C$2:$C$100,0)+1,0)))="Н/Д",INDIRECT(CONCATENATE("'2018-09 (Д)'!T",TEXT(MATCH($C42,'2018-09 (Д)'!$C$2:$C$100,0)+1,0)))="Н/Д",AND(INDIRECT(CONCATENATE("'2018-10 (Д)'!T",TEXT(MATCH($C42,'2018-10 (Д)'!$C$2:$C$100,0)+1,0)))="Н/Д",INDIRECT(CONCATENATE("'2018-09 (Д)'!T",TEXT(MATCH($C42,'2018-09 (Д)'!$C$2:$C$100,0)+1,0))))),"Н/Д",((INDIRECT(CONCATENATE("'2018-10 (Д)'!T",TEXT(MATCH($C42,'2018-10 (Д)'!$C$2:$C$100,0)+1,0)))-INDIRECT(CONCATENATE("'2018-09 (Д)'!T",TEXT(MATCH($C42,'2018-09 (Д)'!$C$2:$C$100,0)+1,0))))/INDIRECT(CONCATENATE("'2018-09 (Д)'!T",TEXT(MATCH($C42,'2018-09 (Д)'!$C$2:$C$100,0)+1,0))))*100)</f>
        <v>-17.391845433683471</v>
      </c>
      <c r="FV42" s="9">
        <f ca="1">IF(OR(INDIRECT(CONCATENATE("'2018-11 (Д)'!T",TEXT(MATCH($C42,'2018-11 (Д)'!$C$2:$C$100,0)+1,0)))="Н/Д",INDIRECT(CONCATENATE("'2018-10 (Д)'!T",TEXT(MATCH($C42,'2018-10 (Д)'!$C$2:$C$100,0)+1,0)))="Н/Д",AND(INDIRECT(CONCATENATE("'2018-11 (Д)'!T",TEXT(MATCH($C42,'2018-11 (Д)'!$C$2:$C$100,0)+1,0)))="Н/Д",INDIRECT(CONCATENATE("'2018-10 (Д)'!T",TEXT(MATCH($C42,'2018-10 (Д)'!$C$2:$C$100,0)+1,0))))),"Н/Д",((INDIRECT(CONCATENATE("'2018-11 (Д)'!T",TEXT(MATCH($C42,'2018-11 (Д)'!$C$2:$C$100,0)+1,0)))-INDIRECT(CONCATENATE("'2018-10 (Д)'!T",TEXT(MATCH($C42,'2018-10 (Д)'!$C$2:$C$100,0)+1,0))))/INDIRECT(CONCATENATE("'2018-10 (Д)'!T",TEXT(MATCH($C42,'2018-10 (Д)'!$C$2:$C$100,0)+1,0))))*100)</f>
        <v>26.347756109478222</v>
      </c>
      <c r="FW42" s="9">
        <f ca="1">IF(OR(INDIRECT(CONCATENATE("'2018-12 (Д)'!T",TEXT(MATCH($C42,'2018-12 (Д)'!$C$2:$C$100,0)+1,0)))="Н/Д",INDIRECT(CONCATENATE("'2018-11 (Д)'!T",TEXT(MATCH($C42,'2018-11 (Д)'!$C$2:$C$100,0)+1,0)))="Н/Д",AND(INDIRECT(CONCATENATE("'2018-12 (Д)'!T",TEXT(MATCH($C42,'2018-12 (Д)'!$C$2:$C$100,0)+1,0)))="Н/Д",INDIRECT(CONCATENATE("'2018-11 (Д)'!T",TEXT(MATCH($C42,'2018-11 (Д)'!$C$2:$C$100,0)+1,0))))),"Н/Д",((INDIRECT(CONCATENATE("'2018-12 (Д)'!T",TEXT(MATCH($C42,'2018-12 (Д)'!$C$2:$C$100,0)+1,0)))-INDIRECT(CONCATENATE("'2018-11 (Д)'!T",TEXT(MATCH($C42,'2018-11 (Д)'!$C$2:$C$100,0)+1,0))))/INDIRECT(CONCATENATE("'2018-11 (Д)'!T",TEXT(MATCH($C42,'2018-11 (Д)'!$C$2:$C$100,0)+1,0))))*100)</f>
        <v>8.1100600950711659</v>
      </c>
      <c r="FX42" s="9"/>
      <c r="FY42" s="9">
        <f ca="1">IF(OR(INDIRECT(CONCATENATE("'2018-03 (Д)'!U",TEXT(MATCH($C42,'2018-03 (Д)'!$C$2:$C$100,0)+1,0)))="Н/Д",INDIRECT(CONCATENATE("'2018-02 (Д)'!U",TEXT(MATCH($C42,'2018-02 (Д)'!$C$2:$C$100,0)+1,0)))="Н/Д",AND(INDIRECT(CONCATENATE("'2018-03 (Д)'!U",TEXT(MATCH($C42,'2018-03 (Д)'!$C$2:$C$100,0)+1,0)))="Н/Д",INDIRECT(CONCATENATE("'2018-02 (Д)'!U",TEXT(MATCH($C42,'2018-02 (Д)'!$C$2:$C$100,0)+1,0))))),"Н/Д",((INDIRECT(CONCATENATE("'2018-03 (Д)'!U",TEXT(MATCH($C42,'2018-03 (Д)'!$C$2:$C$100,0)+1,0)))-INDIRECT(CONCATENATE("'2018-02 (Д)'!U",TEXT(MATCH($C42,'2018-02 (Д)'!$C$2:$C$100,0)+1,0))))/INDIRECT(CONCATENATE("'2018-02 (Д)'!U",TEXT(MATCH($C42,'2018-02 (Д)'!$C$2:$C$100,0)+1,0))))*100)</f>
        <v>342.97794164383208</v>
      </c>
      <c r="FZ42" s="9">
        <f ca="1">IF(OR(INDIRECT(CONCATENATE("'2018-04 (Д)'!U",TEXT(MATCH($C42,'2018-04 (Д)'!$C$2:$C$100,0)+1,0)))="Н/Д",INDIRECT(CONCATENATE("'2018-03 (Д)'!U",TEXT(MATCH($C42,'2018-03 (Д)'!$C$2:$C$100,0)+1,0)))="Н/Д",AND(INDIRECT(CONCATENATE("'2018-04 (Д)'!U",TEXT(MATCH($C42,'2018-04 (Д)'!$C$2:$C$100,0)+1,0)))="Н/Д",INDIRECT(CONCATENATE("'2018-03 (Д)'!U",TEXT(MATCH($C42,'2018-03 (Д)'!$C$2:$C$100,0)+1,0))))),"Н/Д",((INDIRECT(CONCATENATE("'2018-04 (Д)'!U",TEXT(MATCH($C42,'2018-04 (Д)'!$C$2:$C$100,0)+1,0)))-INDIRECT(CONCATENATE("'2018-03 (Д)'!U",TEXT(MATCH($C42,'2018-03 (Д)'!$C$2:$C$100,0)+1,0))))/INDIRECT(CONCATENATE("'2018-03 (Д)'!U",TEXT(MATCH($C42,'2018-03 (Д)'!$C$2:$C$100,0)+1,0))))*100)</f>
        <v>-77.740236652107868</v>
      </c>
      <c r="GA42" s="9">
        <f ca="1">IF(OR(INDIRECT(CONCATENATE("'2018-05 (Д)'!U",TEXT(MATCH($C42,'2018-05 (Д)'!$C$2:$C$100,0)+1,0)))="Н/Д",INDIRECT(CONCATENATE("'2018-04 (Д)'!U",TEXT(MATCH($C42,'2018-04 (Д)'!$C$2:$C$100,0)+1,0)))="Н/Д",AND(INDIRECT(CONCATENATE("'2018-05 (Д)'!U",TEXT(MATCH($C42,'2018-05 (Д)'!$C$2:$C$100,0)+1,0)))="Н/Д",INDIRECT(CONCATENATE("'2018-04 (Д)'!U",TEXT(MATCH($C42,'2018-04 (Д)'!$C$2:$C$100,0)+1,0))))),"Н/Д",((INDIRECT(CONCATENATE("'2018-05 (Д)'!U",TEXT(MATCH($C42,'2018-05 (Д)'!$C$2:$C$100,0)+1,0)))-INDIRECT(CONCATENATE("'2018-04 (Д)'!U",TEXT(MATCH($C42,'2018-04 (Д)'!$C$2:$C$100,0)+1,0))))/INDIRECT(CONCATENATE("'2018-04 (Д)'!U",TEXT(MATCH($C42,'2018-04 (Д)'!$C$2:$C$100,0)+1,0))))*100)</f>
        <v>288.21870514860041</v>
      </c>
      <c r="GB42" s="9">
        <f ca="1">IF(OR(INDIRECT(CONCATENATE("'2018-06 (Д)'!U",TEXT(MATCH($C42,'2018-06 (Д)'!$C$2:$C$100,0)+1,0)))="Н/Д",INDIRECT(CONCATENATE("'2018-05 (Д)'!U",TEXT(MATCH($C42,'2018-05 (Д)'!$C$2:$C$100,0)+1,0)))="Н/Д",AND(INDIRECT(CONCATENATE("'2018-06 (Д)'!U",TEXT(MATCH($C42,'2018-06 (Д)'!$C$2:$C$100,0)+1,0)))="Н/Д",INDIRECT(CONCATENATE("'2018-05 (Д)'!U",TEXT(MATCH($C42,'2018-05 (Д)'!$C$2:$C$100,0)+1,0))))),"Н/Д",((INDIRECT(CONCATENATE("'2018-06 (Д)'!U",TEXT(MATCH($C42,'2018-06 (Д)'!$C$2:$C$100,0)+1,0)))-INDIRECT(CONCATENATE("'2018-05 (Д)'!U",TEXT(MATCH($C42,'2018-05 (Д)'!$C$2:$C$100,0)+1,0))))/INDIRECT(CONCATENATE("'2018-05 (Д)'!U",TEXT(MATCH($C42,'2018-05 (Д)'!$C$2:$C$100,0)+1,0))))*100)</f>
        <v>-35.181416392272638</v>
      </c>
      <c r="GC42" s="9">
        <f ca="1">IF(OR(INDIRECT(CONCATENATE("'2018-07 (Д)'!U",TEXT(MATCH($C42,'2018-07 (Д)'!$C$2:$C$100,0)+1,0)))="Н/Д",INDIRECT(CONCATENATE("'2018-06 (Д)'!U",TEXT(MATCH($C42,'2018-06 (Д)'!$C$2:$C$100,0)+1,0)))="Н/Д",AND(INDIRECT(CONCATENATE("'2018-07 (Д)'!U",TEXT(MATCH($C42,'2018-07 (Д)'!$C$2:$C$100,0)+1,0)))="Н/Д",INDIRECT(CONCATENATE("'2018-06 (Д)'!U",TEXT(MATCH($C42,'2018-06 (Д)'!$C$2:$C$100,0)+1,0))))),"Н/Д",((INDIRECT(CONCATENATE("'2018-07 (Д)'!U",TEXT(MATCH($C42,'2018-07 (Д)'!$C$2:$C$100,0)+1,0)))-INDIRECT(CONCATENATE("'2018-06 (Д)'!U",TEXT(MATCH($C42,'2018-06 (Д)'!$C$2:$C$100,0)+1,0))))/INDIRECT(CONCATENATE("'2018-06 (Д)'!U",TEXT(MATCH($C42,'2018-06 (Д)'!$C$2:$C$100,0)+1,0))))*100)</f>
        <v>545.88742342044827</v>
      </c>
      <c r="GD42" s="9">
        <f ca="1">IF(OR(INDIRECT(CONCATENATE("'2018-08 (Д)'!U",TEXT(MATCH($C42,'2018-08 (Д)'!$C$2:$C$100,0)+1,0)))="Н/Д",INDIRECT(CONCATENATE("'2018-07 (Д)'!U",TEXT(MATCH($C42,'2018-07 (Д)'!$C$2:$C$100,0)+1,0)))="Н/Д",AND(INDIRECT(CONCATENATE("'2018-08 (Д)'!U",TEXT(MATCH($C42,'2018-08 (Д)'!$C$2:$C$100,0)+1,0)))="Н/Д",INDIRECT(CONCATENATE("'2018-07 (Д)'!U",TEXT(MATCH($C42,'2018-07 (Д)'!$C$2:$C$100,0)+1,0))))),"Н/Д",((INDIRECT(CONCATENATE("'2018-08 (Д)'!U",TEXT(MATCH($C42,'2018-08 (Д)'!$C$2:$C$100,0)+1,0)))-INDIRECT(CONCATENATE("'2018-07 (Д)'!U",TEXT(MATCH($C42,'2018-07 (Д)'!$C$2:$C$100,0)+1,0))))/INDIRECT(CONCATENATE("'2018-07 (Д)'!U",TEXT(MATCH($C42,'2018-07 (Д)'!$C$2:$C$100,0)+1,0))))*100)</f>
        <v>61.027169813641258</v>
      </c>
      <c r="GE42" s="9">
        <f ca="1">IF(OR(INDIRECT(CONCATENATE("'2018-09 (Д)'!U",TEXT(MATCH($C42,'2018-09 (Д)'!$C$2:$C$100,0)+1,0)))="Н/Д",INDIRECT(CONCATENATE("'2018-08 (Д)'!U",TEXT(MATCH($C42,'2018-08 (Д)'!$C$2:$C$100,0)+1,0)))="Н/Д",AND(INDIRECT(CONCATENATE("'2018-09 (Д)'!U",TEXT(MATCH($C42,'2018-09 (Д)'!$C$2:$C$100,0)+1,0)))="Н/Д",INDIRECT(CONCATENATE("'2018-08 (Д)'!U",TEXT(MATCH($C42,'2018-08 (Д)'!$C$2:$C$100,0)+1,0))))),"Н/Д",((INDIRECT(CONCATENATE("'2018-09 (Д)'!U",TEXT(MATCH($C42,'2018-09 (Д)'!$C$2:$C$100,0)+1,0)))-INDIRECT(CONCATENATE("'2018-08 (Д)'!U",TEXT(MATCH($C42,'2018-08 (Д)'!$C$2:$C$100,0)+1,0))))/INDIRECT(CONCATENATE("'2018-08 (Д)'!U",TEXT(MATCH($C42,'2018-08 (Д)'!$C$2:$C$100,0)+1,0))))*100)</f>
        <v>-112.40762336711553</v>
      </c>
      <c r="GF42" s="9">
        <f ca="1">IF(OR(INDIRECT(CONCATENATE("'2018-10 (Д)'!U",TEXT(MATCH($C42,'2018-10 (Д)'!$C$2:$C$100,0)+1,0)))="Н/Д",INDIRECT(CONCATENATE("'2018-09 (Д)'!U",TEXT(MATCH($C42,'2018-09 (Д)'!$C$2:$C$100,0)+1,0)))="Н/Д",AND(INDIRECT(CONCATENATE("'2018-10 (Д)'!U",TEXT(MATCH($C42,'2018-10 (Д)'!$C$2:$C$100,0)+1,0)))="Н/Д",INDIRECT(CONCATENATE("'2018-09 (Д)'!U",TEXT(MATCH($C42,'2018-09 (Д)'!$C$2:$C$100,0)+1,0))))),"Н/Д",((INDIRECT(CONCATENATE("'2018-10 (Д)'!U",TEXT(MATCH($C42,'2018-10 (Д)'!$C$2:$C$100,0)+1,0)))-INDIRECT(CONCATENATE("'2018-09 (Д)'!U",TEXT(MATCH($C42,'2018-09 (Д)'!$C$2:$C$100,0)+1,0))))/INDIRECT(CONCATENATE("'2018-09 (Д)'!U",TEXT(MATCH($C42,'2018-09 (Д)'!$C$2:$C$100,0)+1,0))))*100)</f>
        <v>-254.78401934372306</v>
      </c>
      <c r="GG42" s="9">
        <f ca="1">IF(OR(INDIRECT(CONCATENATE("'2018-11 (Д)'!U",TEXT(MATCH($C42,'2018-11 (Д)'!$C$2:$C$100,0)+1,0)))="Н/Д",INDIRECT(CONCATENATE("'2018-10 (Д)'!U",TEXT(MATCH($C42,'2018-10 (Д)'!$C$2:$C$100,0)+1,0)))="Н/Д",AND(INDIRECT(CONCATENATE("'2018-11 (Д)'!U",TEXT(MATCH($C42,'2018-11 (Д)'!$C$2:$C$100,0)+1,0)))="Н/Д",INDIRECT(CONCATENATE("'2018-10 (Д)'!U",TEXT(MATCH($C42,'2018-10 (Д)'!$C$2:$C$100,0)+1,0))))),"Н/Д",((INDIRECT(CONCATENATE("'2018-11 (Д)'!U",TEXT(MATCH($C42,'2018-11 (Д)'!$C$2:$C$100,0)+1,0)))-INDIRECT(CONCATENATE("'2018-10 (Д)'!U",TEXT(MATCH($C42,'2018-10 (Д)'!$C$2:$C$100,0)+1,0))))/INDIRECT(CONCATENATE("'2018-10 (Д)'!U",TEXT(MATCH($C42,'2018-10 (Д)'!$C$2:$C$100,0)+1,0))))*100)</f>
        <v>-357.39454542387938</v>
      </c>
      <c r="GH42" s="9">
        <f ca="1">IF(OR(INDIRECT(CONCATENATE("'2018-12 (Д)'!U",TEXT(MATCH($C42,'2018-12 (Д)'!$C$2:$C$100,0)+1,0)))="Н/Д",INDIRECT(CONCATENATE("'2018-11 (Д)'!U",TEXT(MATCH($C42,'2018-11 (Д)'!$C$2:$C$100,0)+1,0)))="Н/Д",AND(INDIRECT(CONCATENATE("'2018-12 (Д)'!U",TEXT(MATCH($C42,'2018-12 (Д)'!$C$2:$C$100,0)+1,0)))="Н/Д",INDIRECT(CONCATENATE("'2018-11 (Д)'!U",TEXT(MATCH($C42,'2018-11 (Д)'!$C$2:$C$100,0)+1,0))))),"Н/Д",((INDIRECT(CONCATENATE("'2018-12 (Д)'!U",TEXT(MATCH($C42,'2018-12 (Д)'!$C$2:$C$100,0)+1,0)))-INDIRECT(CONCATENATE("'2018-11 (Д)'!U",TEXT(MATCH($C42,'2018-11 (Д)'!$C$2:$C$100,0)+1,0))))/INDIRECT(CONCATENATE("'2018-11 (Д)'!U",TEXT(MATCH($C42,'2018-11 (Д)'!$C$2:$C$100,0)+1,0))))*100)</f>
        <v>-121.7915915099822</v>
      </c>
      <c r="GI42" s="9"/>
      <c r="GJ42" s="9">
        <f ca="1">IF(OR(INDIRECT(CONCATENATE("'2018-03 (Д)'!V",TEXT(MATCH($C42,'2018-03 (Д)'!$C$2:$C$100,0)+1,0)))="Н/Д",INDIRECT(CONCATENATE("'2018-02 (Д)'!V",TEXT(MATCH($C42,'2018-02 (Д)'!$C$2:$C$100,0)+1,0)))="Н/Д",AND(INDIRECT(CONCATENATE("'2018-03 (Д)'!V",TEXT(MATCH($C42,'2018-03 (Д)'!$C$2:$C$100,0)+1,0)))="Н/Д",INDIRECT(CONCATENATE("'2018-02 (Д)'!V",TEXT(MATCH($C42,'2018-02 (Д)'!$C$2:$C$100,0)+1,0))))),"Н/Д",((INDIRECT(CONCATENATE("'2018-03 (Д)'!V",TEXT(MATCH($C42,'2018-03 (Д)'!$C$2:$C$100,0)+1,0)))-INDIRECT(CONCATENATE("'2018-02 (Д)'!V",TEXT(MATCH($C42,'2018-02 (Д)'!$C$2:$C$100,0)+1,0))))/INDIRECT(CONCATENATE("'2018-02 (Д)'!V",TEXT(MATCH($C42,'2018-02 (Д)'!$C$2:$C$100,0)+1,0))))*100)</f>
        <v>6.5016272041909309</v>
      </c>
      <c r="GK42" s="9">
        <f ca="1">IF(OR(INDIRECT(CONCATENATE("'2018-04 (Д)'!V",TEXT(MATCH($C42,'2018-04 (Д)'!$C$2:$C$100,0)+1,0)))="Н/Д",INDIRECT(CONCATENATE("'2018-03 (Д)'!V",TEXT(MATCH($C42,'2018-03 (Д)'!$C$2:$C$100,0)+1,0)))="Н/Д",AND(INDIRECT(CONCATENATE("'2018-04 (Д)'!V",TEXT(MATCH($C42,'2018-04 (Д)'!$C$2:$C$100,0)+1,0)))="Н/Д",INDIRECT(CONCATENATE("'2018-03 (Д)'!V",TEXT(MATCH($C42,'2018-03 (Д)'!$C$2:$C$100,0)+1,0))))),"Н/Д",((INDIRECT(CONCATENATE("'2018-04 (Д)'!V",TEXT(MATCH($C42,'2018-04 (Д)'!$C$2:$C$100,0)+1,0)))-INDIRECT(CONCATENATE("'2018-03 (Д)'!V",TEXT(MATCH($C42,'2018-03 (Д)'!$C$2:$C$100,0)+1,0))))/INDIRECT(CONCATENATE("'2018-03 (Д)'!V",TEXT(MATCH($C42,'2018-03 (Д)'!$C$2:$C$100,0)+1,0))))*100)</f>
        <v>0.75386293625379608</v>
      </c>
      <c r="GL42" s="9">
        <f ca="1">IF(OR(INDIRECT(CONCATENATE("'2018-05 (Д)'!V",TEXT(MATCH($C42,'2018-05 (Д)'!$C$2:$C$100,0)+1,0)))="Н/Д",INDIRECT(CONCATENATE("'2018-04 (Д)'!V",TEXT(MATCH($C42,'2018-04 (Д)'!$C$2:$C$100,0)+1,0)))="Н/Д",AND(INDIRECT(CONCATENATE("'2018-05 (Д)'!V",TEXT(MATCH($C42,'2018-05 (Д)'!$C$2:$C$100,0)+1,0)))="Н/Д",INDIRECT(CONCATENATE("'2018-04 (Д)'!V",TEXT(MATCH($C42,'2018-04 (Д)'!$C$2:$C$100,0)+1,0))))),"Н/Д",((INDIRECT(CONCATENATE("'2018-05 (Д)'!V",TEXT(MATCH($C42,'2018-05 (Д)'!$C$2:$C$100,0)+1,0)))-INDIRECT(CONCATENATE("'2018-04 (Д)'!V",TEXT(MATCH($C42,'2018-04 (Д)'!$C$2:$C$100,0)+1,0))))/INDIRECT(CONCATENATE("'2018-04 (Д)'!V",TEXT(MATCH($C42,'2018-04 (Д)'!$C$2:$C$100,0)+1,0))))*100)</f>
        <v>1.0414507236543964</v>
      </c>
      <c r="GM42" s="9">
        <f ca="1">IF(OR(INDIRECT(CONCATENATE("'2018-06 (Д)'!V",TEXT(MATCH($C42,'2018-06 (Д)'!$C$2:$C$100,0)+1,0)))="Н/Д",INDIRECT(CONCATENATE("'2018-05 (Д)'!V",TEXT(MATCH($C42,'2018-05 (Д)'!$C$2:$C$100,0)+1,0)))="Н/Д",AND(INDIRECT(CONCATENATE("'2018-06 (Д)'!V",TEXT(MATCH($C42,'2018-06 (Д)'!$C$2:$C$100,0)+1,0)))="Н/Д",INDIRECT(CONCATENATE("'2018-05 (Д)'!V",TEXT(MATCH($C42,'2018-05 (Д)'!$C$2:$C$100,0)+1,0))))),"Н/Д",((INDIRECT(CONCATENATE("'2018-06 (Д)'!V",TEXT(MATCH($C42,'2018-06 (Д)'!$C$2:$C$100,0)+1,0)))-INDIRECT(CONCATENATE("'2018-05 (Д)'!V",TEXT(MATCH($C42,'2018-05 (Д)'!$C$2:$C$100,0)+1,0))))/INDIRECT(CONCATENATE("'2018-05 (Д)'!V",TEXT(MATCH($C42,'2018-05 (Д)'!$C$2:$C$100,0)+1,0))))*100)</f>
        <v>20.836365898266962</v>
      </c>
      <c r="GN42" s="9">
        <f ca="1">IF(OR(INDIRECT(CONCATENATE("'2018-07 (Д)'!V",TEXT(MATCH($C42,'2018-07 (Д)'!$C$2:$C$100,0)+1,0)))="Н/Д",INDIRECT(CONCATENATE("'2018-06 (Д)'!V",TEXT(MATCH($C42,'2018-06 (Д)'!$C$2:$C$100,0)+1,0)))="Н/Д",AND(INDIRECT(CONCATENATE("'2018-07 (Д)'!V",TEXT(MATCH($C42,'2018-07 (Д)'!$C$2:$C$100,0)+1,0)))="Н/Д",INDIRECT(CONCATENATE("'2018-06 (Д)'!V",TEXT(MATCH($C42,'2018-06 (Д)'!$C$2:$C$100,0)+1,0))))),"Н/Д",((INDIRECT(CONCATENATE("'2018-07 (Д)'!V",TEXT(MATCH($C42,'2018-07 (Д)'!$C$2:$C$100,0)+1,0)))-INDIRECT(CONCATENATE("'2018-06 (Д)'!V",TEXT(MATCH($C42,'2018-06 (Д)'!$C$2:$C$100,0)+1,0))))/INDIRECT(CONCATENATE("'2018-06 (Д)'!V",TEXT(MATCH($C42,'2018-06 (Д)'!$C$2:$C$100,0)+1,0))))*100)</f>
        <v>-7.0969662142117311</v>
      </c>
      <c r="GO42" s="9">
        <f ca="1">IF(OR(INDIRECT(CONCATENATE("'2018-08 (Д)'!V",TEXT(MATCH($C42,'2018-08 (Д)'!$C$2:$C$100,0)+1,0)))="Н/Д",INDIRECT(CONCATENATE("'2018-07 (Д)'!V",TEXT(MATCH($C42,'2018-07 (Д)'!$C$2:$C$100,0)+1,0)))="Н/Д",AND(INDIRECT(CONCATENATE("'2018-08 (Д)'!V",TEXT(MATCH($C42,'2018-08 (Д)'!$C$2:$C$100,0)+1,0)))="Н/Д",INDIRECT(CONCATENATE("'2018-07 (Д)'!V",TEXT(MATCH($C42,'2018-07 (Д)'!$C$2:$C$100,0)+1,0))))),"Н/Д",((INDIRECT(CONCATENATE("'2018-08 (Д)'!V",TEXT(MATCH($C42,'2018-08 (Д)'!$C$2:$C$100,0)+1,0)))-INDIRECT(CONCATENATE("'2018-07 (Д)'!V",TEXT(MATCH($C42,'2018-07 (Д)'!$C$2:$C$100,0)+1,0))))/INDIRECT(CONCATENATE("'2018-07 (Д)'!V",TEXT(MATCH($C42,'2018-07 (Д)'!$C$2:$C$100,0)+1,0))))*100)</f>
        <v>1.9864330001177801</v>
      </c>
      <c r="GP42" s="9">
        <f ca="1">IF(OR(INDIRECT(CONCATENATE("'2018-09 (Д)'!V",TEXT(MATCH($C42,'2018-09 (Д)'!$C$2:$C$100,0)+1,0)))="Н/Д",INDIRECT(CONCATENATE("'2018-08 (Д)'!V",TEXT(MATCH($C42,'2018-08 (Д)'!$C$2:$C$100,0)+1,0)))="Н/Д",AND(INDIRECT(CONCATENATE("'2018-09 (Д)'!V",TEXT(MATCH($C42,'2018-09 (Д)'!$C$2:$C$100,0)+1,0)))="Н/Д",INDIRECT(CONCATENATE("'2018-08 (Д)'!V",TEXT(MATCH($C42,'2018-08 (Д)'!$C$2:$C$100,0)+1,0))))),"Н/Д",((INDIRECT(CONCATENATE("'2018-09 (Д)'!V",TEXT(MATCH($C42,'2018-09 (Д)'!$C$2:$C$100,0)+1,0)))-INDIRECT(CONCATENATE("'2018-08 (Д)'!V",TEXT(MATCH($C42,'2018-08 (Д)'!$C$2:$C$100,0)+1,0))))/INDIRECT(CONCATENATE("'2018-08 (Д)'!V",TEXT(MATCH($C42,'2018-08 (Д)'!$C$2:$C$100,0)+1,0))))*100)</f>
        <v>5.8286518398019602</v>
      </c>
      <c r="GQ42" s="9">
        <f ca="1">IF(OR(INDIRECT(CONCATENATE("'2018-10 (Д)'!V",TEXT(MATCH($C42,'2018-10 (Д)'!$C$2:$C$100,0)+1,0)))="Н/Д",INDIRECT(CONCATENATE("'2018-09 (Д)'!V",TEXT(MATCH($C42,'2018-09 (Д)'!$C$2:$C$100,0)+1,0)))="Н/Д",AND(INDIRECT(CONCATENATE("'2018-10 (Д)'!V",TEXT(MATCH($C42,'2018-10 (Д)'!$C$2:$C$100,0)+1,0)))="Н/Д",INDIRECT(CONCATENATE("'2018-09 (Д)'!V",TEXT(MATCH($C42,'2018-09 (Д)'!$C$2:$C$100,0)+1,0))))),"Н/Д",((INDIRECT(CONCATENATE("'2018-10 (Д)'!V",TEXT(MATCH($C42,'2018-10 (Д)'!$C$2:$C$100,0)+1,0)))-INDIRECT(CONCATENATE("'2018-09 (Д)'!V",TEXT(MATCH($C42,'2018-09 (Д)'!$C$2:$C$100,0)+1,0))))/INDIRECT(CONCATENATE("'2018-09 (Д)'!V",TEXT(MATCH($C42,'2018-09 (Д)'!$C$2:$C$100,0)+1,0))))*100)</f>
        <v>-2.9670265183474029</v>
      </c>
      <c r="GR42" s="9">
        <f ca="1">IF(OR(INDIRECT(CONCATENATE("'2018-11 (Д)'!V",TEXT(MATCH($C42,'2018-11 (Д)'!$C$2:$C$100,0)+1,0)))="Н/Д",INDIRECT(CONCATENATE("'2018-10 (Д)'!V",TEXT(MATCH($C42,'2018-10 (Д)'!$C$2:$C$100,0)+1,0)))="Н/Д",AND(INDIRECT(CONCATENATE("'2018-11 (Д)'!V",TEXT(MATCH($C42,'2018-11 (Д)'!$C$2:$C$100,0)+1,0)))="Н/Д",INDIRECT(CONCATENATE("'2018-10 (Д)'!V",TEXT(MATCH($C42,'2018-10 (Д)'!$C$2:$C$100,0)+1,0))))),"Н/Д",((INDIRECT(CONCATENATE("'2018-11 (Д)'!V",TEXT(MATCH($C42,'2018-11 (Д)'!$C$2:$C$100,0)+1,0)))-INDIRECT(CONCATENATE("'2018-10 (Д)'!V",TEXT(MATCH($C42,'2018-10 (Д)'!$C$2:$C$100,0)+1,0))))/INDIRECT(CONCATENATE("'2018-10 (Д)'!V",TEXT(MATCH($C42,'2018-10 (Д)'!$C$2:$C$100,0)+1,0))))*100)</f>
        <v>-5.2401275503380269</v>
      </c>
      <c r="GS42" s="9">
        <f ca="1">IF(OR(INDIRECT(CONCATENATE("'2018-12 (Д)'!V",TEXT(MATCH($C42,'2018-12 (Д)'!$C$2:$C$100,0)+1,0)))="Н/Д",INDIRECT(CONCATENATE("'2018-11 (Д)'!V",TEXT(MATCH($C42,'2018-11 (Д)'!$C$2:$C$100,0)+1,0)))="Н/Д",AND(INDIRECT(CONCATENATE("'2018-12 (Д)'!V",TEXT(MATCH($C42,'2018-12 (Д)'!$C$2:$C$100,0)+1,0)))="Н/Д",INDIRECT(CONCATENATE("'2018-11 (Д)'!V",TEXT(MATCH($C42,'2018-11 (Д)'!$C$2:$C$100,0)+1,0))))),"Н/Д",((INDIRECT(CONCATENATE("'2018-12 (Д)'!V",TEXT(MATCH($C42,'2018-12 (Д)'!$C$2:$C$100,0)+1,0)))-INDIRECT(CONCATENATE("'2018-11 (Д)'!V",TEXT(MATCH($C42,'2018-11 (Д)'!$C$2:$C$100,0)+1,0))))/INDIRECT(CONCATENATE("'2018-11 (Д)'!V",TEXT(MATCH($C42,'2018-11 (Д)'!$C$2:$C$100,0)+1,0))))*100)</f>
        <v>-4.0396870949307297</v>
      </c>
      <c r="GT42" s="9"/>
      <c r="GU42" s="9">
        <f ca="1">IF(OR(INDIRECT(CONCATENATE("'2018-03 (Д)'!W",TEXT(MATCH($C42,'2018-03 (Д)'!$C$2:$C$100,0)+1,0)))="Н/Д",INDIRECT(CONCATENATE("'2018-02 (Д)'!W",TEXT(MATCH($C42,'2018-02 (Д)'!$C$2:$C$100,0)+1,0)))="Н/Д",AND(INDIRECT(CONCATENATE("'2018-03 (Д)'!W",TEXT(MATCH($C42,'2018-03 (Д)'!$C$2:$C$100,0)+1,0)))="Н/Д",INDIRECT(CONCATENATE("'2018-02 (Д)'!W",TEXT(MATCH($C42,'2018-02 (Д)'!$C$2:$C$100,0)+1,0))))),"Н/Д",((INDIRECT(CONCATENATE("'2018-03 (Д)'!W",TEXT(MATCH($C42,'2018-03 (Д)'!$C$2:$C$100,0)+1,0)))-INDIRECT(CONCATENATE("'2018-02 (Д)'!W",TEXT(MATCH($C42,'2018-02 (Д)'!$C$2:$C$100,0)+1,0))))/INDIRECT(CONCATENATE("'2018-02 (Д)'!W",TEXT(MATCH($C42,'2018-02 (Д)'!$C$2:$C$100,0)+1,0))))*100)</f>
        <v>1.6065860961621756</v>
      </c>
      <c r="GV42" s="9">
        <f ca="1">IF(OR(INDIRECT(CONCATENATE("'2018-04 (Д)'!W",TEXT(MATCH($C42,'2018-04 (Д)'!$C$2:$C$100,0)+1,0)))="Н/Д",INDIRECT(CONCATENATE("'2018-03 (Д)'!W",TEXT(MATCH($C42,'2018-03 (Д)'!$C$2:$C$100,0)+1,0)))="Н/Д",AND(INDIRECT(CONCATENATE("'2018-04 (Д)'!W",TEXT(MATCH($C42,'2018-04 (Д)'!$C$2:$C$100,0)+1,0)))="Н/Д",INDIRECT(CONCATENATE("'2018-03 (Д)'!W",TEXT(MATCH($C42,'2018-03 (Д)'!$C$2:$C$100,0)+1,0))))),"Н/Д",((INDIRECT(CONCATENATE("'2018-04 (Д)'!W",TEXT(MATCH($C42,'2018-04 (Д)'!$C$2:$C$100,0)+1,0)))-INDIRECT(CONCATENATE("'2018-03 (Д)'!W",TEXT(MATCH($C42,'2018-03 (Д)'!$C$2:$C$100,0)+1,0))))/INDIRECT(CONCATENATE("'2018-03 (Д)'!W",TEXT(MATCH($C42,'2018-03 (Д)'!$C$2:$C$100,0)+1,0))))*100)</f>
        <v>43.130953049755604</v>
      </c>
      <c r="GW42" s="9">
        <f ca="1">IF(OR(INDIRECT(CONCATENATE("'2018-05 (Д)'!W",TEXT(MATCH($C42,'2018-05 (Д)'!$C$2:$C$100,0)+1,0)))="Н/Д",INDIRECT(CONCATENATE("'2018-04 (Д)'!W",TEXT(MATCH($C42,'2018-04 (Д)'!$C$2:$C$100,0)+1,0)))="Н/Д",AND(INDIRECT(CONCATENATE("'2018-05 (Д)'!W",TEXT(MATCH($C42,'2018-05 (Д)'!$C$2:$C$100,0)+1,0)))="Н/Д",INDIRECT(CONCATENATE("'2018-04 (Д)'!W",TEXT(MATCH($C42,'2018-04 (Д)'!$C$2:$C$100,0)+1,0))))),"Н/Д",((INDIRECT(CONCATENATE("'2018-05 (Д)'!W",TEXT(MATCH($C42,'2018-05 (Д)'!$C$2:$C$100,0)+1,0)))-INDIRECT(CONCATENATE("'2018-04 (Д)'!W",TEXT(MATCH($C42,'2018-04 (Д)'!$C$2:$C$100,0)+1,0))))/INDIRECT(CONCATENATE("'2018-04 (Д)'!W",TEXT(MATCH($C42,'2018-04 (Д)'!$C$2:$C$100,0)+1,0))))*100)</f>
        <v>-15.979227379676498</v>
      </c>
      <c r="GX42" s="9">
        <f ca="1">IF(OR(INDIRECT(CONCATENATE("'2018-06 (Д)'!W",TEXT(MATCH($C42,'2018-06 (Д)'!$C$2:$C$100,0)+1,0)))="Н/Д",INDIRECT(CONCATENATE("'2018-05 (Д)'!W",TEXT(MATCH($C42,'2018-05 (Д)'!$C$2:$C$100,0)+1,0)))="Н/Д",AND(INDIRECT(CONCATENATE("'2018-06 (Д)'!W",TEXT(MATCH($C42,'2018-06 (Д)'!$C$2:$C$100,0)+1,0)))="Н/Д",INDIRECT(CONCATENATE("'2018-05 (Д)'!W",TEXT(MATCH($C42,'2018-05 (Д)'!$C$2:$C$100,0)+1,0))))),"Н/Д",((INDIRECT(CONCATENATE("'2018-06 (Д)'!W",TEXT(MATCH($C42,'2018-06 (Д)'!$C$2:$C$100,0)+1,0)))-INDIRECT(CONCATENATE("'2018-05 (Д)'!W",TEXT(MATCH($C42,'2018-05 (Д)'!$C$2:$C$100,0)+1,0))))/INDIRECT(CONCATENATE("'2018-05 (Д)'!W",TEXT(MATCH($C42,'2018-05 (Д)'!$C$2:$C$100,0)+1,0))))*100)</f>
        <v>11.989671358117956</v>
      </c>
      <c r="GY42" s="9">
        <f ca="1">IF(OR(INDIRECT(CONCATENATE("'2018-07 (Д)'!W",TEXT(MATCH($C42,'2018-07 (Д)'!$C$2:$C$100,0)+1,0)))="Н/Д",INDIRECT(CONCATENATE("'2018-06 (Д)'!W",TEXT(MATCH($C42,'2018-06 (Д)'!$C$2:$C$100,0)+1,0)))="Н/Д",AND(INDIRECT(CONCATENATE("'2018-07 (Д)'!W",TEXT(MATCH($C42,'2018-07 (Д)'!$C$2:$C$100,0)+1,0)))="Н/Д",INDIRECT(CONCATENATE("'2018-06 (Д)'!W",TEXT(MATCH($C42,'2018-06 (Д)'!$C$2:$C$100,0)+1,0))))),"Н/Д",((INDIRECT(CONCATENATE("'2018-07 (Д)'!W",TEXT(MATCH($C42,'2018-07 (Д)'!$C$2:$C$100,0)+1,0)))-INDIRECT(CONCATENATE("'2018-06 (Д)'!W",TEXT(MATCH($C42,'2018-06 (Д)'!$C$2:$C$100,0)+1,0))))/INDIRECT(CONCATENATE("'2018-06 (Д)'!W",TEXT(MATCH($C42,'2018-06 (Д)'!$C$2:$C$100,0)+1,0))))*100)</f>
        <v>-9.1828277391486548</v>
      </c>
      <c r="GZ42" s="9">
        <f ca="1">IF(OR(INDIRECT(CONCATENATE("'2018-08 (Д)'!W",TEXT(MATCH($C42,'2018-08 (Д)'!$C$2:$C$100,0)+1,0)))="Н/Д",INDIRECT(CONCATENATE("'2018-07 (Д)'!W",TEXT(MATCH($C42,'2018-07 (Д)'!$C$2:$C$100,0)+1,0)))="Н/Д",AND(INDIRECT(CONCATENATE("'2018-08 (Д)'!W",TEXT(MATCH($C42,'2018-08 (Д)'!$C$2:$C$100,0)+1,0)))="Н/Д",INDIRECT(CONCATENATE("'2018-07 (Д)'!W",TEXT(MATCH($C42,'2018-07 (Д)'!$C$2:$C$100,0)+1,0))))),"Н/Д",((INDIRECT(CONCATENATE("'2018-08 (Д)'!W",TEXT(MATCH($C42,'2018-08 (Д)'!$C$2:$C$100,0)+1,0)))-INDIRECT(CONCATENATE("'2018-07 (Д)'!W",TEXT(MATCH($C42,'2018-07 (Д)'!$C$2:$C$100,0)+1,0))))/INDIRECT(CONCATENATE("'2018-07 (Д)'!W",TEXT(MATCH($C42,'2018-07 (Д)'!$C$2:$C$100,0)+1,0))))*100)</f>
        <v>16.876891225092635</v>
      </c>
      <c r="HA42" s="9">
        <f ca="1">IF(OR(INDIRECT(CONCATENATE("'2018-09 (Д)'!W",TEXT(MATCH($C42,'2018-09 (Д)'!$C$2:$C$100,0)+1,0)))="Н/Д",INDIRECT(CONCATENATE("'2018-08 (Д)'!W",TEXT(MATCH($C42,'2018-08 (Д)'!$C$2:$C$100,0)+1,0)))="Н/Д",AND(INDIRECT(CONCATENATE("'2018-09 (Д)'!W",TEXT(MATCH($C42,'2018-09 (Д)'!$C$2:$C$100,0)+1,0)))="Н/Д",INDIRECT(CONCATENATE("'2018-08 (Д)'!W",TEXT(MATCH($C42,'2018-08 (Д)'!$C$2:$C$100,0)+1,0))))),"Н/Д",((INDIRECT(CONCATENATE("'2018-09 (Д)'!W",TEXT(MATCH($C42,'2018-09 (Д)'!$C$2:$C$100,0)+1,0)))-INDIRECT(CONCATENATE("'2018-08 (Д)'!W",TEXT(MATCH($C42,'2018-08 (Д)'!$C$2:$C$100,0)+1,0))))/INDIRECT(CONCATENATE("'2018-08 (Д)'!W",TEXT(MATCH($C42,'2018-08 (Д)'!$C$2:$C$100,0)+1,0))))*100)</f>
        <v>-12.139436465815248</v>
      </c>
      <c r="HB42" s="9">
        <f ca="1">IF(OR(INDIRECT(CONCATENATE("'2018-10 (Д)'!W",TEXT(MATCH($C42,'2018-10 (Д)'!$C$2:$C$100,0)+1,0)))="Н/Д",INDIRECT(CONCATENATE("'2018-09 (Д)'!W",TEXT(MATCH($C42,'2018-09 (Д)'!$C$2:$C$100,0)+1,0)))="Н/Д",AND(INDIRECT(CONCATENATE("'2018-10 (Д)'!W",TEXT(MATCH($C42,'2018-10 (Д)'!$C$2:$C$100,0)+1,0)))="Н/Д",INDIRECT(CONCATENATE("'2018-09 (Д)'!W",TEXT(MATCH($C42,'2018-09 (Д)'!$C$2:$C$100,0)+1,0))))),"Н/Д",((INDIRECT(CONCATENATE("'2018-10 (Д)'!W",TEXT(MATCH($C42,'2018-10 (Д)'!$C$2:$C$100,0)+1,0)))-INDIRECT(CONCATENATE("'2018-09 (Д)'!W",TEXT(MATCH($C42,'2018-09 (Д)'!$C$2:$C$100,0)+1,0))))/INDIRECT(CONCATENATE("'2018-09 (Д)'!W",TEXT(MATCH($C42,'2018-09 (Д)'!$C$2:$C$100,0)+1,0))))*100)</f>
        <v>-1.3629362333084327</v>
      </c>
      <c r="HC42" s="9">
        <f ca="1">IF(OR(INDIRECT(CONCATENATE("'2018-11 (Д)'!W",TEXT(MATCH($C42,'2018-11 (Д)'!$C$2:$C$100,0)+1,0)))="Н/Д",INDIRECT(CONCATENATE("'2018-10 (Д)'!W",TEXT(MATCH($C42,'2018-10 (Д)'!$C$2:$C$100,0)+1,0)))="Н/Д",AND(INDIRECT(CONCATENATE("'2018-11 (Д)'!W",TEXT(MATCH($C42,'2018-11 (Д)'!$C$2:$C$100,0)+1,0)))="Н/Д",INDIRECT(CONCATENATE("'2018-10 (Д)'!W",TEXT(MATCH($C42,'2018-10 (Д)'!$C$2:$C$100,0)+1,0))))),"Н/Д",((INDIRECT(CONCATENATE("'2018-11 (Д)'!W",TEXT(MATCH($C42,'2018-11 (Д)'!$C$2:$C$100,0)+1,0)))-INDIRECT(CONCATENATE("'2018-10 (Д)'!W",TEXT(MATCH($C42,'2018-10 (Д)'!$C$2:$C$100,0)+1,0))))/INDIRECT(CONCATENATE("'2018-10 (Д)'!W",TEXT(MATCH($C42,'2018-10 (Д)'!$C$2:$C$100,0)+1,0))))*100)</f>
        <v>13.031418111607479</v>
      </c>
      <c r="HD42" s="9">
        <f ca="1">IF(OR(INDIRECT(CONCATENATE("'2018-12 (Д)'!W",TEXT(MATCH($C42,'2018-12 (Д)'!$C$2:$C$100,0)+1,0)))="Н/Д",INDIRECT(CONCATENATE("'2018-11 (Д)'!W",TEXT(MATCH($C42,'2018-11 (Д)'!$C$2:$C$100,0)+1,0)))="Н/Д",AND(INDIRECT(CONCATENATE("'2018-12 (Д)'!W",TEXT(MATCH($C42,'2018-12 (Д)'!$C$2:$C$100,0)+1,0)))="Н/Д",INDIRECT(CONCATENATE("'2018-11 (Д)'!W",TEXT(MATCH($C42,'2018-11 (Д)'!$C$2:$C$100,0)+1,0))))),"Н/Д",((INDIRECT(CONCATENATE("'2018-12 (Д)'!W",TEXT(MATCH($C42,'2018-12 (Д)'!$C$2:$C$100,0)+1,0)))-INDIRECT(CONCATENATE("'2018-11 (Д)'!W",TEXT(MATCH($C42,'2018-11 (Д)'!$C$2:$C$100,0)+1,0))))/INDIRECT(CONCATENATE("'2018-11 (Д)'!W",TEXT(MATCH($C42,'2018-11 (Д)'!$C$2:$C$100,0)+1,0))))*100)</f>
        <v>15.377010456183401</v>
      </c>
    </row>
    <row r="43" spans="1:212" x14ac:dyDescent="0.25">
      <c r="A43" s="2" t="s">
        <v>61</v>
      </c>
      <c r="B43" s="2" t="s">
        <v>65</v>
      </c>
      <c r="C43" s="15">
        <v>26000000</v>
      </c>
      <c r="D43" s="9"/>
      <c r="E43" s="9">
        <f ca="1">IF(OR(INDIRECT(CONCATENATE("'2018-03 (Д)'!E",TEXT(MATCH($C43,'2018-03 (Д)'!$C$2:$C$100,0)+1,0)))="Н/Д",INDIRECT(CONCATENATE("'2018-02 (Д)'!E",TEXT(MATCH($C43,'2018-02 (Д)'!$C$2:$C$100,0)+1,0)))="Н/Д",AND(INDIRECT(CONCATENATE("'2018-03 (Д)'!E",TEXT(MATCH($C43,'2018-03 (Д)'!$C$2:$C$100,0)+1,0)))="Н/Д",INDIRECT(CONCATENATE("'2018-02 (Д)'!E",TEXT(MATCH($C43,'2018-02 (Д)'!$C$2:$C$100,0)+1,0))))),"Н/Д",((INDIRECT(CONCATENATE("'2018-03 (Д)'!E",TEXT(MATCH($C43,'2018-03 (Д)'!$C$2:$C$100,0)+1,0)))-INDIRECT(CONCATENATE("'2018-02 (Д)'!E",TEXT(MATCH($C43,'2018-02 (Д)'!$C$2:$C$100,0)+1,0))))/INDIRECT(CONCATENATE("'2018-02 (Д)'!E",TEXT(MATCH($C43,'2018-02 (Д)'!$C$2:$C$100,0)+1,0))))*100)</f>
        <v>17.811692638979039</v>
      </c>
      <c r="F43" s="9">
        <f ca="1">IF(OR(INDIRECT(CONCATENATE("'2018-04 (Д)'!E",TEXT(MATCH($C43,'2018-04 (Д)'!$C$2:$C$100,0)+1,0)))="Н/Д",INDIRECT(CONCATENATE("'2018-03 (Д)'!E",TEXT(MATCH($C43,'2018-03 (Д)'!$C$2:$C$100,0)+1,0)))="Н/Д",AND(INDIRECT(CONCATENATE("'2018-04 (Д)'!E",TEXT(MATCH($C43,'2018-04 (Д)'!$C$2:$C$100,0)+1,0)))="Н/Д",INDIRECT(CONCATENATE("'2018-03 (Д)'!E",TEXT(MATCH($C43,'2018-03 (Д)'!$C$2:$C$100,0)+1,0))))),"Н/Д",((INDIRECT(CONCATENATE("'2018-04 (Д)'!E",TEXT(MATCH($C43,'2018-04 (Д)'!$C$2:$C$100,0)+1,0)))-INDIRECT(CONCATENATE("'2018-03 (Д)'!E",TEXT(MATCH($C43,'2018-03 (Д)'!$C$2:$C$100,0)+1,0))))/INDIRECT(CONCATENATE("'2018-03 (Д)'!E",TEXT(MATCH($C43,'2018-03 (Д)'!$C$2:$C$100,0)+1,0))))*100)</f>
        <v>17.993793398019307</v>
      </c>
      <c r="G43" s="9">
        <f ca="1">IF(OR(INDIRECT(CONCATENATE("'2018-05 (Д)'!E",TEXT(MATCH($C43,'2018-05 (Д)'!$C$2:$C$100,0)+1,0)))="Н/Д",INDIRECT(CONCATENATE("'2018-04 (Д)'!E",TEXT(MATCH($C43,'2018-04 (Д)'!$C$2:$C$100,0)+1,0)))="Н/Д",AND(INDIRECT(CONCATENATE("'2018-05 (Д)'!E",TEXT(MATCH($C43,'2018-05 (Д)'!$C$2:$C$100,0)+1,0)))="Н/Д",INDIRECT(CONCATENATE("'2018-04 (Д)'!E",TEXT(MATCH($C43,'2018-04 (Д)'!$C$2:$C$100,0)+1,0))))),"Н/Д",((INDIRECT(CONCATENATE("'2018-05 (Д)'!E",TEXT(MATCH($C43,'2018-05 (Д)'!$C$2:$C$100,0)+1,0)))-INDIRECT(CONCATENATE("'2018-04 (Д)'!E",TEXT(MATCH($C43,'2018-04 (Д)'!$C$2:$C$100,0)+1,0))))/INDIRECT(CONCATENATE("'2018-04 (Д)'!E",TEXT(MATCH($C43,'2018-04 (Д)'!$C$2:$C$100,0)+1,0))))*100)</f>
        <v>-2.3157793415163397</v>
      </c>
      <c r="H43" s="9">
        <f ca="1">IF(OR(INDIRECT(CONCATENATE("'2018-06 (Д)'!E",TEXT(MATCH($C43,'2018-06 (Д)'!$C$2:$C$100,0)+1,0)))="Н/Д",INDIRECT(CONCATENATE("'2018-05 (Д)'!E",TEXT(MATCH($C43,'2018-05 (Д)'!$C$2:$C$100,0)+1,0)))="Н/Д",AND(INDIRECT(CONCATENATE("'2018-06 (Д)'!E",TEXT(MATCH($C43,'2018-06 (Д)'!$C$2:$C$100,0)+1,0)))="Н/Д",INDIRECT(CONCATENATE("'2018-05 (Д)'!E",TEXT(MATCH($C43,'2018-05 (Д)'!$C$2:$C$100,0)+1,0))))),"Н/Д",((INDIRECT(CONCATENATE("'2018-06 (Д)'!E",TEXT(MATCH($C43,'2018-06 (Д)'!$C$2:$C$100,0)+1,0)))-INDIRECT(CONCATENATE("'2018-05 (Д)'!E",TEXT(MATCH($C43,'2018-05 (Д)'!$C$2:$C$100,0)+1,0))))/INDIRECT(CONCATENATE("'2018-05 (Д)'!E",TEXT(MATCH($C43,'2018-05 (Д)'!$C$2:$C$100,0)+1,0))))*100)</f>
        <v>53.114264524591782</v>
      </c>
      <c r="I43" s="9">
        <f ca="1">IF(OR(INDIRECT(CONCATENATE("'2018-07 (Д)'!E",TEXT(MATCH($C43,'2018-07 (Д)'!$C$2:$C$100,0)+1,0)))="Н/Д",INDIRECT(CONCATENATE("'2018-06 (Д)'!E",TEXT(MATCH($C43,'2018-06 (Д)'!$C$2:$C$100,0)+1,0)))="Н/Д",AND(INDIRECT(CONCATENATE("'2018-07 (Д)'!E",TEXT(MATCH($C43,'2018-07 (Д)'!$C$2:$C$100,0)+1,0)))="Н/Д",INDIRECT(CONCATENATE("'2018-06 (Д)'!E",TEXT(MATCH($C43,'2018-06 (Д)'!$C$2:$C$100,0)+1,0))))),"Н/Д",((INDIRECT(CONCATENATE("'2018-07 (Д)'!E",TEXT(MATCH($C43,'2018-07 (Д)'!$C$2:$C$100,0)+1,0)))-INDIRECT(CONCATENATE("'2018-06 (Д)'!E",TEXT(MATCH($C43,'2018-06 (Д)'!$C$2:$C$100,0)+1,0))))/INDIRECT(CONCATENATE("'2018-06 (Д)'!E",TEXT(MATCH($C43,'2018-06 (Д)'!$C$2:$C$100,0)+1,0))))*100)</f>
        <v>-35.173018455595987</v>
      </c>
      <c r="J43" s="9">
        <f ca="1">IF(OR(INDIRECT(CONCATENATE("'2018-08 (Д)'!E",TEXT(MATCH($C43,'2018-08 (Д)'!$C$2:$C$100,0)+1,0)))="Н/Д",INDIRECT(CONCATENATE("'2018-07 (Д)'!E",TEXT(MATCH($C43,'2018-07 (Д)'!$C$2:$C$100,0)+1,0)))="Н/Д",AND(INDIRECT(CONCATENATE("'2018-08 (Д)'!E",TEXT(MATCH($C43,'2018-08 (Д)'!$C$2:$C$100,0)+1,0)))="Н/Д",INDIRECT(CONCATENATE("'2018-07 (Д)'!E",TEXT(MATCH($C43,'2018-07 (Д)'!$C$2:$C$100,0)+1,0))))),"Н/Д",((INDIRECT(CONCATENATE("'2018-08 (Д)'!E",TEXT(MATCH($C43,'2018-08 (Д)'!$C$2:$C$100,0)+1,0)))-INDIRECT(CONCATENATE("'2018-07 (Д)'!E",TEXT(MATCH($C43,'2018-07 (Д)'!$C$2:$C$100,0)+1,0))))/INDIRECT(CONCATENATE("'2018-07 (Д)'!E",TEXT(MATCH($C43,'2018-07 (Д)'!$C$2:$C$100,0)+1,0))))*100)</f>
        <v>31.5152287078181</v>
      </c>
      <c r="K43" s="9">
        <f ca="1">IF(OR(INDIRECT(CONCATENATE("'2018-09 (Д)'!E",TEXT(MATCH($C43,'2018-09 (Д)'!$C$2:$C$100,0)+1,0)))="Н/Д",INDIRECT(CONCATENATE("'2018-08 (Д)'!E",TEXT(MATCH($C43,'2018-08 (Д)'!$C$2:$C$100,0)+1,0)))="Н/Д",AND(INDIRECT(CONCATENATE("'2018-09 (Д)'!E",TEXT(MATCH($C43,'2018-09 (Д)'!$C$2:$C$100,0)+1,0)))="Н/Д",INDIRECT(CONCATENATE("'2018-08 (Д)'!E",TEXT(MATCH($C43,'2018-08 (Д)'!$C$2:$C$100,0)+1,0))))),"Н/Д",((INDIRECT(CONCATENATE("'2018-09 (Д)'!E",TEXT(MATCH($C43,'2018-09 (Д)'!$C$2:$C$100,0)+1,0)))-INDIRECT(CONCATENATE("'2018-08 (Д)'!E",TEXT(MATCH($C43,'2018-08 (Д)'!$C$2:$C$100,0)+1,0))))/INDIRECT(CONCATENATE("'2018-08 (Д)'!E",TEXT(MATCH($C43,'2018-08 (Д)'!$C$2:$C$100,0)+1,0))))*100)</f>
        <v>4.221131224167368</v>
      </c>
      <c r="L43" s="9">
        <f ca="1">IF(OR(INDIRECT(CONCATENATE("'2018-10 (Д)'!E",TEXT(MATCH($C43,'2018-10 (Д)'!$C$2:$C$100,0)+1,0)))="Н/Д",INDIRECT(CONCATENATE("'2018-09 (Д)'!E",TEXT(MATCH($C43,'2018-09 (Д)'!$C$2:$C$100,0)+1,0)))="Н/Д",AND(INDIRECT(CONCATENATE("'2018-10 (Д)'!E",TEXT(MATCH($C43,'2018-10 (Д)'!$C$2:$C$100,0)+1,0)))="Н/Д",INDIRECT(CONCATENATE("'2018-09 (Д)'!E",TEXT(MATCH($C43,'2018-09 (Д)'!$C$2:$C$100,0)+1,0))))),"Н/Д",((INDIRECT(CONCATENATE("'2018-10 (Д)'!E",TEXT(MATCH($C43,'2018-10 (Д)'!$C$2:$C$100,0)+1,0)))-INDIRECT(CONCATENATE("'2018-09 (Д)'!E",TEXT(MATCH($C43,'2018-09 (Д)'!$C$2:$C$100,0)+1,0))))/INDIRECT(CONCATENATE("'2018-09 (Д)'!E",TEXT(MATCH($C43,'2018-09 (Д)'!$C$2:$C$100,0)+1,0))))*100)</f>
        <v>-13.444825916663181</v>
      </c>
      <c r="M43" s="9">
        <f ca="1">IF(OR(INDIRECT(CONCATENATE("'2018-11 (Д)'!E",TEXT(MATCH($C43,'2018-11 (Д)'!$C$2:$C$100,0)+1,0)))="Н/Д",INDIRECT(CONCATENATE("'2018-10 (Д)'!E",TEXT(MATCH($C43,'2018-10 (Д)'!$C$2:$C$100,0)+1,0)))="Н/Д",AND(INDIRECT(CONCATENATE("'2018-11 (Д)'!E",TEXT(MATCH($C43,'2018-11 (Д)'!$C$2:$C$100,0)+1,0)))="Н/Д",INDIRECT(CONCATENATE("'2018-10 (Д)'!E",TEXT(MATCH($C43,'2018-10 (Д)'!$C$2:$C$100,0)+1,0))))),"Н/Д",((INDIRECT(CONCATENATE("'2018-11 (Д)'!E",TEXT(MATCH($C43,'2018-11 (Д)'!$C$2:$C$100,0)+1,0)))-INDIRECT(CONCATENATE("'2018-10 (Д)'!E",TEXT(MATCH($C43,'2018-10 (Д)'!$C$2:$C$100,0)+1,0))))/INDIRECT(CONCATENATE("'2018-10 (Д)'!E",TEXT(MATCH($C43,'2018-10 (Д)'!$C$2:$C$100,0)+1,0))))*100)</f>
        <v>0.33112797008189776</v>
      </c>
      <c r="N43" s="9">
        <f ca="1">IF(OR(INDIRECT(CONCATENATE("'2018-12 (Д)'!E",TEXT(MATCH($C43,'2018-12 (Д)'!$C$2:$C$100,0)+1,0)))="Н/Д",INDIRECT(CONCATENATE("'2018-11 (Д)'!E",TEXT(MATCH($C43,'2018-11 (Д)'!$C$2:$C$100,0)+1,0)))="Н/Д",AND(INDIRECT(CONCATENATE("'2018-12 (Д)'!E",TEXT(MATCH($C43,'2018-12 (Д)'!$C$2:$C$100,0)+1,0)))="Н/Д",INDIRECT(CONCATENATE("'2018-11 (Д)'!E",TEXT(MATCH($C43,'2018-11 (Д)'!$C$2:$C$100,0)+1,0))))),"Н/Д",((INDIRECT(CONCATENATE("'2018-12 (Д)'!E",TEXT(MATCH($C43,'2018-12 (Д)'!$C$2:$C$100,0)+1,0)))-INDIRECT(CONCATENATE("'2018-11 (Д)'!E",TEXT(MATCH($C43,'2018-11 (Д)'!$C$2:$C$100,0)+1,0))))/INDIRECT(CONCATENATE("'2018-11 (Д)'!E",TEXT(MATCH($C43,'2018-11 (Д)'!$C$2:$C$100,0)+1,0))))*100)</f>
        <v>1.8091929256623407</v>
      </c>
      <c r="O43" s="9"/>
      <c r="P43" s="9">
        <f ca="1">IF(OR(INDIRECT(CONCATENATE("'2018-03 (Д)'!F",TEXT(MATCH($C43,'2018-03 (Д)'!$C$2:$C$100,0)+1,0)))="Н/Д",INDIRECT(CONCATENATE("'2018-02 (Д)'!F",TEXT(MATCH($C43,'2018-02 (Д)'!$C$2:$C$100,0)+1,0)))="Н/Д",AND(INDIRECT(CONCATENATE("'2018-03 (Д)'!F",TEXT(MATCH($C43,'2018-03 (Д)'!$C$2:$C$100,0)+1,0)))="Н/Д",INDIRECT(CONCATENATE("'2018-02 (Д)'!F",TEXT(MATCH($C43,'2018-02 (Д)'!$C$2:$C$100,0)+1,0))))),"Н/Д",((INDIRECT(CONCATENATE("'2018-03 (Д)'!F",TEXT(MATCH($C43,'2018-03 (Д)'!$C$2:$C$100,0)+1,0)))-INDIRECT(CONCATENATE("'2018-02 (Д)'!F",TEXT(MATCH($C43,'2018-02 (Д)'!$C$2:$C$100,0)+1,0))))/INDIRECT(CONCATENATE("'2018-02 (Д)'!F",TEXT(MATCH($C43,'2018-02 (Д)'!$C$2:$C$100,0)+1,0))))*100)</f>
        <v>54.439663720156794</v>
      </c>
      <c r="Q43" s="9">
        <f ca="1">IF(OR(INDIRECT(CONCATENATE("'2018-04 (Д)'!F",TEXT(MATCH($C43,'2018-04 (Д)'!$C$2:$C$100,0)+1,0)))="Н/Д",INDIRECT(CONCATENATE("'2018-03 (Д)'!F",TEXT(MATCH($C43,'2018-03 (Д)'!$C$2:$C$100,0)+1,0)))="Н/Д",AND(INDIRECT(CONCATENATE("'2018-04 (Д)'!F",TEXT(MATCH($C43,'2018-04 (Д)'!$C$2:$C$100,0)+1,0)))="Н/Д",INDIRECT(CONCATENATE("'2018-03 (Д)'!F",TEXT(MATCH($C43,'2018-03 (Д)'!$C$2:$C$100,0)+1,0))))),"Н/Д",((INDIRECT(CONCATENATE("'2018-04 (Д)'!F",TEXT(MATCH($C43,'2018-04 (Д)'!$C$2:$C$100,0)+1,0)))-INDIRECT(CONCATENATE("'2018-03 (Д)'!F",TEXT(MATCH($C43,'2018-03 (Д)'!$C$2:$C$100,0)+1,0))))/INDIRECT(CONCATENATE("'2018-03 (Д)'!F",TEXT(MATCH($C43,'2018-03 (Д)'!$C$2:$C$100,0)+1,0))))*100)</f>
        <v>113.1382920660602</v>
      </c>
      <c r="R43" s="9">
        <f ca="1">IF(OR(INDIRECT(CONCATENATE("'2018-05 (Д)'!F",TEXT(MATCH($C43,'2018-05 (Д)'!$C$2:$C$100,0)+1,0)))="Н/Д",INDIRECT(CONCATENATE("'2018-04 (Д)'!F",TEXT(MATCH($C43,'2018-04 (Д)'!$C$2:$C$100,0)+1,0)))="Н/Д",AND(INDIRECT(CONCATENATE("'2018-05 (Д)'!F",TEXT(MATCH($C43,'2018-05 (Д)'!$C$2:$C$100,0)+1,0)))="Н/Д",INDIRECT(CONCATENATE("'2018-04 (Д)'!F",TEXT(MATCH($C43,'2018-04 (Д)'!$C$2:$C$100,0)+1,0))))),"Н/Д",((INDIRECT(CONCATENATE("'2018-05 (Д)'!F",TEXT(MATCH($C43,'2018-05 (Д)'!$C$2:$C$100,0)+1,0)))-INDIRECT(CONCATENATE("'2018-04 (Д)'!F",TEXT(MATCH($C43,'2018-04 (Д)'!$C$2:$C$100,0)+1,0))))/INDIRECT(CONCATENATE("'2018-04 (Д)'!F",TEXT(MATCH($C43,'2018-04 (Д)'!$C$2:$C$100,0)+1,0))))*100)</f>
        <v>-1.7009960860129187</v>
      </c>
      <c r="S43" s="9">
        <f ca="1">IF(OR(INDIRECT(CONCATENATE("'2018-06 (Д)'!F",TEXT(MATCH($C43,'2018-06 (Д)'!$C$2:$C$100,0)+1,0)))="Н/Д",INDIRECT(CONCATENATE("'2018-05 (Д)'!F",TEXT(MATCH($C43,'2018-05 (Д)'!$C$2:$C$100,0)+1,0)))="Н/Д",AND(INDIRECT(CONCATENATE("'2018-06 (Д)'!F",TEXT(MATCH($C43,'2018-06 (Д)'!$C$2:$C$100,0)+1,0)))="Н/Д",INDIRECT(CONCATENATE("'2018-05 (Д)'!F",TEXT(MATCH($C43,'2018-05 (Д)'!$C$2:$C$100,0)+1,0))))),"Н/Д",((INDIRECT(CONCATENATE("'2018-06 (Д)'!F",TEXT(MATCH($C43,'2018-06 (Д)'!$C$2:$C$100,0)+1,0)))-INDIRECT(CONCATENATE("'2018-05 (Д)'!F",TEXT(MATCH($C43,'2018-05 (Д)'!$C$2:$C$100,0)+1,0))))/INDIRECT(CONCATENATE("'2018-05 (Д)'!F",TEXT(MATCH($C43,'2018-05 (Д)'!$C$2:$C$100,0)+1,0))))*100)</f>
        <v>29.751829453470478</v>
      </c>
      <c r="T43" s="9">
        <f ca="1">IF(OR(INDIRECT(CONCATENATE("'2018-07 (Д)'!F",TEXT(MATCH($C43,'2018-07 (Д)'!$C$2:$C$100,0)+1,0)))="Н/Д",INDIRECT(CONCATENATE("'2018-06 (Д)'!F",TEXT(MATCH($C43,'2018-06 (Д)'!$C$2:$C$100,0)+1,0)))="Н/Д",AND(INDIRECT(CONCATENATE("'2018-07 (Д)'!F",TEXT(MATCH($C43,'2018-07 (Д)'!$C$2:$C$100,0)+1,0)))="Н/Д",INDIRECT(CONCATENATE("'2018-06 (Д)'!F",TEXT(MATCH($C43,'2018-06 (Д)'!$C$2:$C$100,0)+1,0))))),"Н/Д",((INDIRECT(CONCATENATE("'2018-07 (Д)'!F",TEXT(MATCH($C43,'2018-07 (Д)'!$C$2:$C$100,0)+1,0)))-INDIRECT(CONCATENATE("'2018-06 (Д)'!F",TEXT(MATCH($C43,'2018-06 (Д)'!$C$2:$C$100,0)+1,0))))/INDIRECT(CONCATENATE("'2018-06 (Д)'!F",TEXT(MATCH($C43,'2018-06 (Д)'!$C$2:$C$100,0)+1,0))))*100)</f>
        <v>-30.901065979480531</v>
      </c>
      <c r="U43" s="9">
        <f ca="1">IF(OR(INDIRECT(CONCATENATE("'2018-08 (Д)'!F",TEXT(MATCH($C43,'2018-08 (Д)'!$C$2:$C$100,0)+1,0)))="Н/Д",INDIRECT(CONCATENATE("'2018-07 (Д)'!F",TEXT(MATCH($C43,'2018-07 (Д)'!$C$2:$C$100,0)+1,0)))="Н/Д",AND(INDIRECT(CONCATENATE("'2018-08 (Д)'!F",TEXT(MATCH($C43,'2018-08 (Д)'!$C$2:$C$100,0)+1,0)))="Н/Д",INDIRECT(CONCATENATE("'2018-07 (Д)'!F",TEXT(MATCH($C43,'2018-07 (Д)'!$C$2:$C$100,0)+1,0))))),"Н/Д",((INDIRECT(CONCATENATE("'2018-08 (Д)'!F",TEXT(MATCH($C43,'2018-08 (Д)'!$C$2:$C$100,0)+1,0)))-INDIRECT(CONCATENATE("'2018-07 (Д)'!F",TEXT(MATCH($C43,'2018-07 (Д)'!$C$2:$C$100,0)+1,0))))/INDIRECT(CONCATENATE("'2018-07 (Д)'!F",TEXT(MATCH($C43,'2018-07 (Д)'!$C$2:$C$100,0)+1,0))))*100)</f>
        <v>29.105189634894437</v>
      </c>
      <c r="V43" s="9">
        <f ca="1">IF(OR(INDIRECT(CONCATENATE("'2018-09 (Д)'!F",TEXT(MATCH($C43,'2018-09 (Д)'!$C$2:$C$100,0)+1,0)))="Н/Д",INDIRECT(CONCATENATE("'2018-08 (Д)'!F",TEXT(MATCH($C43,'2018-08 (Д)'!$C$2:$C$100,0)+1,0)))="Н/Д",AND(INDIRECT(CONCATENATE("'2018-09 (Д)'!F",TEXT(MATCH($C43,'2018-09 (Д)'!$C$2:$C$100,0)+1,0)))="Н/Д",INDIRECT(CONCATENATE("'2018-08 (Д)'!F",TEXT(MATCH($C43,'2018-08 (Д)'!$C$2:$C$100,0)+1,0))))),"Н/Д",((INDIRECT(CONCATENATE("'2018-09 (Д)'!F",TEXT(MATCH($C43,'2018-09 (Д)'!$C$2:$C$100,0)+1,0)))-INDIRECT(CONCATENATE("'2018-08 (Д)'!F",TEXT(MATCH($C43,'2018-08 (Д)'!$C$2:$C$100,0)+1,0))))/INDIRECT(CONCATENATE("'2018-08 (Д)'!F",TEXT(MATCH($C43,'2018-08 (Д)'!$C$2:$C$100,0)+1,0))))*100)</f>
        <v>-17.066829796717318</v>
      </c>
      <c r="W43" s="9">
        <f ca="1">IF(OR(INDIRECT(CONCATENATE("'2018-10 (Д)'!F",TEXT(MATCH($C43,'2018-10 (Д)'!$C$2:$C$100,0)+1,0)))="Н/Д",INDIRECT(CONCATENATE("'2018-09 (Д)'!F",TEXT(MATCH($C43,'2018-09 (Д)'!$C$2:$C$100,0)+1,0)))="Н/Д",AND(INDIRECT(CONCATENATE("'2018-10 (Д)'!F",TEXT(MATCH($C43,'2018-10 (Д)'!$C$2:$C$100,0)+1,0)))="Н/Д",INDIRECT(CONCATENATE("'2018-09 (Д)'!F",TEXT(MATCH($C43,'2018-09 (Д)'!$C$2:$C$100,0)+1,0))))),"Н/Д",((INDIRECT(CONCATENATE("'2018-10 (Д)'!F",TEXT(MATCH($C43,'2018-10 (Д)'!$C$2:$C$100,0)+1,0)))-INDIRECT(CONCATENATE("'2018-09 (Д)'!F",TEXT(MATCH($C43,'2018-09 (Д)'!$C$2:$C$100,0)+1,0))))/INDIRECT(CONCATENATE("'2018-09 (Д)'!F",TEXT(MATCH($C43,'2018-09 (Д)'!$C$2:$C$100,0)+1,0))))*100)</f>
        <v>-20.239784857871268</v>
      </c>
      <c r="X43" s="9">
        <f ca="1">IF(OR(INDIRECT(CONCATENATE("'2018-11 (Д)'!F",TEXT(MATCH($C43,'2018-11 (Д)'!$C$2:$C$100,0)+1,0)))="Н/Д",INDIRECT(CONCATENATE("'2018-10 (Д)'!F",TEXT(MATCH($C43,'2018-10 (Д)'!$C$2:$C$100,0)+1,0)))="Н/Д",AND(INDIRECT(CONCATENATE("'2018-11 (Д)'!F",TEXT(MATCH($C43,'2018-11 (Д)'!$C$2:$C$100,0)+1,0)))="Н/Д",INDIRECT(CONCATENATE("'2018-10 (Д)'!F",TEXT(MATCH($C43,'2018-10 (Д)'!$C$2:$C$100,0)+1,0))))),"Н/Д",((INDIRECT(CONCATENATE("'2018-11 (Д)'!F",TEXT(MATCH($C43,'2018-11 (Д)'!$C$2:$C$100,0)+1,0)))-INDIRECT(CONCATENATE("'2018-10 (Д)'!F",TEXT(MATCH($C43,'2018-10 (Д)'!$C$2:$C$100,0)+1,0))))/INDIRECT(CONCATENATE("'2018-10 (Д)'!F",TEXT(MATCH($C43,'2018-10 (Д)'!$C$2:$C$100,0)+1,0))))*100)</f>
        <v>47.635855200797181</v>
      </c>
      <c r="Y43" s="9">
        <f ca="1">IF(OR(INDIRECT(CONCATENATE("'2018-12 (Д)'!F",TEXT(MATCH($C43,'2018-12 (Д)'!$C$2:$C$100,0)+1,0)))="Н/Д",INDIRECT(CONCATENATE("'2018-11 (Д)'!F",TEXT(MATCH($C43,'2018-11 (Д)'!$C$2:$C$100,0)+1,0)))="Н/Д",AND(INDIRECT(CONCATENATE("'2018-12 (Д)'!F",TEXT(MATCH($C43,'2018-12 (Д)'!$C$2:$C$100,0)+1,0)))="Н/Д",INDIRECT(CONCATENATE("'2018-11 (Д)'!F",TEXT(MATCH($C43,'2018-11 (Д)'!$C$2:$C$100,0)+1,0))))),"Н/Д",((INDIRECT(CONCATENATE("'2018-12 (Д)'!F",TEXT(MATCH($C43,'2018-12 (Д)'!$C$2:$C$100,0)+1,0)))-INDIRECT(CONCATENATE("'2018-11 (Д)'!F",TEXT(MATCH($C43,'2018-11 (Д)'!$C$2:$C$100,0)+1,0))))/INDIRECT(CONCATENATE("'2018-11 (Д)'!F",TEXT(MATCH($C43,'2018-11 (Д)'!$C$2:$C$100,0)+1,0))))*100)</f>
        <v>-14.667029320605774</v>
      </c>
      <c r="Z43" s="9"/>
      <c r="AA43" s="9">
        <f ca="1">IF(OR(INDIRECT(CONCATENATE("'2018-03 (Д)'!G",TEXT(MATCH($C43,'2018-03 (Д)'!$C$2:$C$100,0)+1,0)))="Н/Д",INDIRECT(CONCATENATE("'2018-02 (Д)'!G",TEXT(MATCH($C43,'2018-02 (Д)'!$C$2:$C$100,0)+1,0)))="Н/Д",AND(INDIRECT(CONCATENATE("'2018-03 (Д)'!G",TEXT(MATCH($C43,'2018-03 (Д)'!$C$2:$C$100,0)+1,0)))="Н/Д",INDIRECT(CONCATENATE("'2018-02 (Д)'!G",TEXT(MATCH($C43,'2018-02 (Д)'!$C$2:$C$100,0)+1,0))))),"Н/Д",((INDIRECT(CONCATENATE("'2018-03 (Д)'!G",TEXT(MATCH($C43,'2018-03 (Д)'!$C$2:$C$100,0)+1,0)))-INDIRECT(CONCATENATE("'2018-02 (Д)'!G",TEXT(MATCH($C43,'2018-02 (Д)'!$C$2:$C$100,0)+1,0))))/INDIRECT(CONCATENATE("'2018-02 (Д)'!G",TEXT(MATCH($C43,'2018-02 (Д)'!$C$2:$C$100,0)+1,0))))*100)</f>
        <v>8.8227756594587419</v>
      </c>
      <c r="AB43" s="9">
        <f ca="1">IF(OR(INDIRECT(CONCATENATE("'2018-04 (Д)'!G",TEXT(MATCH($C43,'2018-04 (Д)'!$C$2:$C$100,0)+1,0)))="Н/Д",INDIRECT(CONCATENATE("'2018-03 (Д)'!G",TEXT(MATCH($C43,'2018-03 (Д)'!$C$2:$C$100,0)+1,0)))="Н/Д",AND(INDIRECT(CONCATENATE("'2018-04 (Д)'!G",TEXT(MATCH($C43,'2018-04 (Д)'!$C$2:$C$100,0)+1,0)))="Н/Д",INDIRECT(CONCATENATE("'2018-03 (Д)'!G",TEXT(MATCH($C43,'2018-03 (Д)'!$C$2:$C$100,0)+1,0))))),"Н/Д",((INDIRECT(CONCATENATE("'2018-04 (Д)'!G",TEXT(MATCH($C43,'2018-04 (Д)'!$C$2:$C$100,0)+1,0)))-INDIRECT(CONCATENATE("'2018-03 (Д)'!G",TEXT(MATCH($C43,'2018-03 (Д)'!$C$2:$C$100,0)+1,0))))/INDIRECT(CONCATENATE("'2018-03 (Д)'!G",TEXT(MATCH($C43,'2018-03 (Д)'!$C$2:$C$100,0)+1,0))))*100)</f>
        <v>252.81495819571248</v>
      </c>
      <c r="AC43" s="9">
        <f ca="1">IF(OR(INDIRECT(CONCATENATE("'2018-05 (Д)'!G",TEXT(MATCH($C43,'2018-05 (Д)'!$C$2:$C$100,0)+1,0)))="Н/Д",INDIRECT(CONCATENATE("'2018-04 (Д)'!G",TEXT(MATCH($C43,'2018-04 (Д)'!$C$2:$C$100,0)+1,0)))="Н/Д",AND(INDIRECT(CONCATENATE("'2018-05 (Д)'!G",TEXT(MATCH($C43,'2018-05 (Д)'!$C$2:$C$100,0)+1,0)))="Н/Д",INDIRECT(CONCATENATE("'2018-04 (Д)'!G",TEXT(MATCH($C43,'2018-04 (Д)'!$C$2:$C$100,0)+1,0))))),"Н/Д",((INDIRECT(CONCATENATE("'2018-05 (Д)'!G",TEXT(MATCH($C43,'2018-05 (Д)'!$C$2:$C$100,0)+1,0)))-INDIRECT(CONCATENATE("'2018-04 (Д)'!G",TEXT(MATCH($C43,'2018-04 (Д)'!$C$2:$C$100,0)+1,0))))/INDIRECT(CONCATENATE("'2018-04 (Д)'!G",TEXT(MATCH($C43,'2018-04 (Д)'!$C$2:$C$100,0)+1,0))))*100)</f>
        <v>-96.949882220294796</v>
      </c>
      <c r="AD43" s="9">
        <f ca="1">IF(OR(INDIRECT(CONCATENATE("'2018-06 (Д)'!G",TEXT(MATCH($C43,'2018-06 (Д)'!$C$2:$C$100,0)+1,0)))="Н/Д",INDIRECT(CONCATENATE("'2018-05 (Д)'!G",TEXT(MATCH($C43,'2018-05 (Д)'!$C$2:$C$100,0)+1,0)))="Н/Д",AND(INDIRECT(CONCATENATE("'2018-06 (Д)'!G",TEXT(MATCH($C43,'2018-06 (Д)'!$C$2:$C$100,0)+1,0)))="Н/Д",INDIRECT(CONCATENATE("'2018-05 (Д)'!G",TEXT(MATCH($C43,'2018-05 (Д)'!$C$2:$C$100,0)+1,0))))),"Н/Д",((INDIRECT(CONCATENATE("'2018-06 (Д)'!G",TEXT(MATCH($C43,'2018-06 (Д)'!$C$2:$C$100,0)+1,0)))-INDIRECT(CONCATENATE("'2018-05 (Д)'!G",TEXT(MATCH($C43,'2018-05 (Д)'!$C$2:$C$100,0)+1,0))))/INDIRECT(CONCATENATE("'2018-05 (Д)'!G",TEXT(MATCH($C43,'2018-05 (Д)'!$C$2:$C$100,0)+1,0))))*100)</f>
        <v>2242.2358053396715</v>
      </c>
      <c r="AE43" s="9">
        <f ca="1">IF(OR(INDIRECT(CONCATENATE("'2018-07 (Д)'!G",TEXT(MATCH($C43,'2018-07 (Д)'!$C$2:$C$100,0)+1,0)))="Н/Д",INDIRECT(CONCATENATE("'2018-06 (Д)'!G",TEXT(MATCH($C43,'2018-06 (Д)'!$C$2:$C$100,0)+1,0)))="Н/Д",AND(INDIRECT(CONCATENATE("'2018-07 (Д)'!G",TEXT(MATCH($C43,'2018-07 (Д)'!$C$2:$C$100,0)+1,0)))="Н/Д",INDIRECT(CONCATENATE("'2018-06 (Д)'!G",TEXT(MATCH($C43,'2018-06 (Д)'!$C$2:$C$100,0)+1,0))))),"Н/Д",((INDIRECT(CONCATENATE("'2018-07 (Д)'!G",TEXT(MATCH($C43,'2018-07 (Д)'!$C$2:$C$100,0)+1,0)))-INDIRECT(CONCATENATE("'2018-06 (Д)'!G",TEXT(MATCH($C43,'2018-06 (Д)'!$C$2:$C$100,0)+1,0))))/INDIRECT(CONCATENATE("'2018-06 (Д)'!G",TEXT(MATCH($C43,'2018-06 (Д)'!$C$2:$C$100,0)+1,0))))*100)</f>
        <v>-26.418363943882639</v>
      </c>
      <c r="AF43" s="9">
        <f ca="1">IF(OR(INDIRECT(CONCATENATE("'2018-08 (Д)'!G",TEXT(MATCH($C43,'2018-08 (Д)'!$C$2:$C$100,0)+1,0)))="Н/Д",INDIRECT(CONCATENATE("'2018-07 (Д)'!G",TEXT(MATCH($C43,'2018-07 (Д)'!$C$2:$C$100,0)+1,0)))="Н/Д",AND(INDIRECT(CONCATENATE("'2018-08 (Д)'!G",TEXT(MATCH($C43,'2018-08 (Д)'!$C$2:$C$100,0)+1,0)))="Н/Д",INDIRECT(CONCATENATE("'2018-07 (Д)'!G",TEXT(MATCH($C43,'2018-07 (Д)'!$C$2:$C$100,0)+1,0))))),"Н/Д",((INDIRECT(CONCATENATE("'2018-08 (Д)'!G",TEXT(MATCH($C43,'2018-08 (Д)'!$C$2:$C$100,0)+1,0)))-INDIRECT(CONCATENATE("'2018-07 (Д)'!G",TEXT(MATCH($C43,'2018-07 (Д)'!$C$2:$C$100,0)+1,0))))/INDIRECT(CONCATENATE("'2018-07 (Д)'!G",TEXT(MATCH($C43,'2018-07 (Д)'!$C$2:$C$100,0)+1,0))))*100)</f>
        <v>13.488615587135</v>
      </c>
      <c r="AG43" s="9">
        <f ca="1">IF(OR(INDIRECT(CONCATENATE("'2018-09 (Д)'!G",TEXT(MATCH($C43,'2018-09 (Д)'!$C$2:$C$100,0)+1,0)))="Н/Д",INDIRECT(CONCATENATE("'2018-08 (Д)'!G",TEXT(MATCH($C43,'2018-08 (Д)'!$C$2:$C$100,0)+1,0)))="Н/Д",AND(INDIRECT(CONCATENATE("'2018-09 (Д)'!G",TEXT(MATCH($C43,'2018-09 (Д)'!$C$2:$C$100,0)+1,0)))="Н/Д",INDIRECT(CONCATENATE("'2018-08 (Д)'!G",TEXT(MATCH($C43,'2018-08 (Д)'!$C$2:$C$100,0)+1,0))))),"Н/Д",((INDIRECT(CONCATENATE("'2018-09 (Д)'!G",TEXT(MATCH($C43,'2018-09 (Д)'!$C$2:$C$100,0)+1,0)))-INDIRECT(CONCATENATE("'2018-08 (Д)'!G",TEXT(MATCH($C43,'2018-08 (Д)'!$C$2:$C$100,0)+1,0))))/INDIRECT(CONCATENATE("'2018-08 (Д)'!G",TEXT(MATCH($C43,'2018-08 (Д)'!$C$2:$C$100,0)+1,0))))*100)</f>
        <v>26.412193463436857</v>
      </c>
      <c r="AH43" s="9">
        <f ca="1">IF(OR(INDIRECT(CONCATENATE("'2018-10 (Д)'!G",TEXT(MATCH($C43,'2018-10 (Д)'!$C$2:$C$100,0)+1,0)))="Н/Д",INDIRECT(CONCATENATE("'2018-09 (Д)'!G",TEXT(MATCH($C43,'2018-09 (Д)'!$C$2:$C$100,0)+1,0)))="Н/Д",AND(INDIRECT(CONCATENATE("'2018-10 (Д)'!G",TEXT(MATCH($C43,'2018-10 (Д)'!$C$2:$C$100,0)+1,0)))="Н/Д",INDIRECT(CONCATENATE("'2018-09 (Д)'!G",TEXT(MATCH($C43,'2018-09 (Д)'!$C$2:$C$100,0)+1,0))))),"Н/Д",((INDIRECT(CONCATENATE("'2018-10 (Д)'!G",TEXT(MATCH($C43,'2018-10 (Д)'!$C$2:$C$100,0)+1,0)))-INDIRECT(CONCATENATE("'2018-09 (Д)'!G",TEXT(MATCH($C43,'2018-09 (Д)'!$C$2:$C$100,0)+1,0))))/INDIRECT(CONCATENATE("'2018-09 (Д)'!G",TEXT(MATCH($C43,'2018-09 (Д)'!$C$2:$C$100,0)+1,0))))*100)</f>
        <v>-77.287193339578167</v>
      </c>
      <c r="AI43" s="9">
        <f ca="1">IF(OR(INDIRECT(CONCATENATE("'2018-11 (Д)'!G",TEXT(MATCH($C43,'2018-11 (Д)'!$C$2:$C$100,0)+1,0)))="Н/Д",INDIRECT(CONCATENATE("'2018-10 (Д)'!G",TEXT(MATCH($C43,'2018-10 (Д)'!$C$2:$C$100,0)+1,0)))="Н/Д",AND(INDIRECT(CONCATENATE("'2018-11 (Д)'!G",TEXT(MATCH($C43,'2018-11 (Д)'!$C$2:$C$100,0)+1,0)))="Н/Д",INDIRECT(CONCATENATE("'2018-10 (Д)'!G",TEXT(MATCH($C43,'2018-10 (Д)'!$C$2:$C$100,0)+1,0))))),"Н/Д",((INDIRECT(CONCATENATE("'2018-11 (Д)'!G",TEXT(MATCH($C43,'2018-11 (Д)'!$C$2:$C$100,0)+1,0)))-INDIRECT(CONCATENATE("'2018-10 (Д)'!G",TEXT(MATCH($C43,'2018-10 (Д)'!$C$2:$C$100,0)+1,0))))/INDIRECT(CONCATENATE("'2018-10 (Д)'!G",TEXT(MATCH($C43,'2018-10 (Д)'!$C$2:$C$100,0)+1,0))))*100)</f>
        <v>511.94864671379986</v>
      </c>
      <c r="AJ43" s="9">
        <f ca="1">IF(OR(INDIRECT(CONCATENATE("'2018-12 (Д)'!G",TEXT(MATCH($C43,'2018-12 (Д)'!$C$2:$C$100,0)+1,0)))="Н/Д",INDIRECT(CONCATENATE("'2018-11 (Д)'!G",TEXT(MATCH($C43,'2018-11 (Д)'!$C$2:$C$100,0)+1,0)))="Н/Д",AND(INDIRECT(CONCATENATE("'2018-12 (Д)'!G",TEXT(MATCH($C43,'2018-12 (Д)'!$C$2:$C$100,0)+1,0)))="Н/Д",INDIRECT(CONCATENATE("'2018-11 (Д)'!G",TEXT(MATCH($C43,'2018-11 (Д)'!$C$2:$C$100,0)+1,0))))),"Н/Д",((INDIRECT(CONCATENATE("'2018-12 (Д)'!G",TEXT(MATCH($C43,'2018-12 (Д)'!$C$2:$C$100,0)+1,0)))-INDIRECT(CONCATENATE("'2018-11 (Д)'!G",TEXT(MATCH($C43,'2018-11 (Д)'!$C$2:$C$100,0)+1,0))))/INDIRECT(CONCATENATE("'2018-11 (Д)'!G",TEXT(MATCH($C43,'2018-11 (Д)'!$C$2:$C$100,0)+1,0))))*100)</f>
        <v>-39.895901365765944</v>
      </c>
      <c r="AK43" s="9"/>
      <c r="AL43" s="9">
        <f ca="1">IF(OR(INDIRECT(CONCATENATE("'2018-03 (Д)'!H",TEXT(MATCH($C43,'2018-03 (Д)'!$C$2:$C$100,0)+1,0)))="Н/Д",INDIRECT(CONCATENATE("'2018-02 (Д)'!H",TEXT(MATCH($C43,'2018-02 (Д)'!$C$2:$C$100,0)+1,0)))="Н/Д",AND(INDIRECT(CONCATENATE("'2018-03 (Д)'!H",TEXT(MATCH($C43,'2018-03 (Д)'!$C$2:$C$100,0)+1,0)))="Н/Д",INDIRECT(CONCATENATE("'2018-02 (Д)'!H",TEXT(MATCH($C43,'2018-02 (Д)'!$C$2:$C$100,0)+1,0))))),"Н/Д",((INDIRECT(CONCATENATE("'2018-03 (Д)'!H",TEXT(MATCH($C43,'2018-03 (Д)'!$C$2:$C$100,0)+1,0)))-INDIRECT(CONCATENATE("'2018-02 (Д)'!H",TEXT(MATCH($C43,'2018-02 (Д)'!$C$2:$C$100,0)+1,0))))/INDIRECT(CONCATENATE("'2018-02 (Д)'!H",TEXT(MATCH($C43,'2018-02 (Д)'!$C$2:$C$100,0)+1,0))))*100)</f>
        <v>107.09486541204372</v>
      </c>
      <c r="AM43" s="9">
        <f ca="1">IF(OR(INDIRECT(CONCATENATE("'2018-04 (Д)'!H",TEXT(MATCH($C43,'2018-04 (Д)'!$C$2:$C$100,0)+1,0)))="Н/Д",INDIRECT(CONCATENATE("'2018-03 (Д)'!H",TEXT(MATCH($C43,'2018-03 (Д)'!$C$2:$C$100,0)+1,0)))="Н/Д",AND(INDIRECT(CONCATENATE("'2018-04 (Д)'!H",TEXT(MATCH($C43,'2018-04 (Д)'!$C$2:$C$100,0)+1,0)))="Н/Д",INDIRECT(CONCATENATE("'2018-03 (Д)'!H",TEXT(MATCH($C43,'2018-03 (Д)'!$C$2:$C$100,0)+1,0))))),"Н/Д",((INDIRECT(CONCATENATE("'2018-04 (Д)'!H",TEXT(MATCH($C43,'2018-04 (Д)'!$C$2:$C$100,0)+1,0)))-INDIRECT(CONCATENATE("'2018-03 (Д)'!H",TEXT(MATCH($C43,'2018-03 (Д)'!$C$2:$C$100,0)+1,0))))/INDIRECT(CONCATENATE("'2018-03 (Д)'!H",TEXT(MATCH($C43,'2018-03 (Д)'!$C$2:$C$100,0)+1,0))))*100)</f>
        <v>30.991572384533523</v>
      </c>
      <c r="AN43" s="9">
        <f ca="1">IF(OR(INDIRECT(CONCATENATE("'2018-05 (Д)'!H",TEXT(MATCH($C43,'2018-05 (Д)'!$C$2:$C$100,0)+1,0)))="Н/Д",INDIRECT(CONCATENATE("'2018-04 (Д)'!H",TEXT(MATCH($C43,'2018-04 (Д)'!$C$2:$C$100,0)+1,0)))="Н/Д",AND(INDIRECT(CONCATENATE("'2018-05 (Д)'!H",TEXT(MATCH($C43,'2018-05 (Д)'!$C$2:$C$100,0)+1,0)))="Н/Д",INDIRECT(CONCATENATE("'2018-04 (Д)'!H",TEXT(MATCH($C43,'2018-04 (Д)'!$C$2:$C$100,0)+1,0))))),"Н/Д",((INDIRECT(CONCATENATE("'2018-05 (Д)'!H",TEXT(MATCH($C43,'2018-05 (Д)'!$C$2:$C$100,0)+1,0)))-INDIRECT(CONCATENATE("'2018-04 (Д)'!H",TEXT(MATCH($C43,'2018-04 (Д)'!$C$2:$C$100,0)+1,0))))/INDIRECT(CONCATENATE("'2018-04 (Д)'!H",TEXT(MATCH($C43,'2018-04 (Д)'!$C$2:$C$100,0)+1,0))))*100)</f>
        <v>-7.5616127229662711</v>
      </c>
      <c r="AO43" s="9">
        <f ca="1">IF(OR(INDIRECT(CONCATENATE("'2018-06 (Д)'!H",TEXT(MATCH($C43,'2018-06 (Д)'!$C$2:$C$100,0)+1,0)))="Н/Д",INDIRECT(CONCATENATE("'2018-05 (Д)'!H",TEXT(MATCH($C43,'2018-05 (Д)'!$C$2:$C$100,0)+1,0)))="Н/Д",AND(INDIRECT(CONCATENATE("'2018-06 (Д)'!H",TEXT(MATCH($C43,'2018-06 (Д)'!$C$2:$C$100,0)+1,0)))="Н/Д",INDIRECT(CONCATENATE("'2018-05 (Д)'!H",TEXT(MATCH($C43,'2018-05 (Д)'!$C$2:$C$100,0)+1,0))))),"Н/Д",((INDIRECT(CONCATENATE("'2018-06 (Д)'!H",TEXT(MATCH($C43,'2018-06 (Д)'!$C$2:$C$100,0)+1,0)))-INDIRECT(CONCATENATE("'2018-05 (Д)'!H",TEXT(MATCH($C43,'2018-05 (Д)'!$C$2:$C$100,0)+1,0))))/INDIRECT(CONCATENATE("'2018-05 (Д)'!H",TEXT(MATCH($C43,'2018-05 (Д)'!$C$2:$C$100,0)+1,0))))*100)</f>
        <v>-1.5378537321459018</v>
      </c>
      <c r="AP43" s="9">
        <f ca="1">IF(OR(INDIRECT(CONCATENATE("'2018-07 (Д)'!H",TEXT(MATCH($C43,'2018-07 (Д)'!$C$2:$C$100,0)+1,0)))="Н/Д",INDIRECT(CONCATENATE("'2018-06 (Д)'!H",TEXT(MATCH($C43,'2018-06 (Д)'!$C$2:$C$100,0)+1,0)))="Н/Д",AND(INDIRECT(CONCATENATE("'2018-07 (Д)'!H",TEXT(MATCH($C43,'2018-07 (Д)'!$C$2:$C$100,0)+1,0)))="Н/Д",INDIRECT(CONCATENATE("'2018-06 (Д)'!H",TEXT(MATCH($C43,'2018-06 (Д)'!$C$2:$C$100,0)+1,0))))),"Н/Д",((INDIRECT(CONCATENATE("'2018-07 (Д)'!H",TEXT(MATCH($C43,'2018-07 (Д)'!$C$2:$C$100,0)+1,0)))-INDIRECT(CONCATENATE("'2018-06 (Д)'!H",TEXT(MATCH($C43,'2018-06 (Д)'!$C$2:$C$100,0)+1,0))))/INDIRECT(CONCATENATE("'2018-06 (Д)'!H",TEXT(MATCH($C43,'2018-06 (Д)'!$C$2:$C$100,0)+1,0))))*100)</f>
        <v>3.9192574000052911</v>
      </c>
      <c r="AQ43" s="9">
        <f ca="1">IF(OR(INDIRECT(CONCATENATE("'2018-08 (Д)'!H",TEXT(MATCH($C43,'2018-08 (Д)'!$C$2:$C$100,0)+1,0)))="Н/Д",INDIRECT(CONCATENATE("'2018-07 (Д)'!H",TEXT(MATCH($C43,'2018-07 (Д)'!$C$2:$C$100,0)+1,0)))="Н/Д",AND(INDIRECT(CONCATENATE("'2018-08 (Д)'!H",TEXT(MATCH($C43,'2018-08 (Д)'!$C$2:$C$100,0)+1,0)))="Н/Д",INDIRECT(CONCATENATE("'2018-07 (Д)'!H",TEXT(MATCH($C43,'2018-07 (Д)'!$C$2:$C$100,0)+1,0))))),"Н/Д",((INDIRECT(CONCATENATE("'2018-08 (Д)'!H",TEXT(MATCH($C43,'2018-08 (Д)'!$C$2:$C$100,0)+1,0)))-INDIRECT(CONCATENATE("'2018-07 (Д)'!H",TEXT(MATCH($C43,'2018-07 (Д)'!$C$2:$C$100,0)+1,0))))/INDIRECT(CONCATENATE("'2018-07 (Д)'!H",TEXT(MATCH($C43,'2018-07 (Д)'!$C$2:$C$100,0)+1,0))))*100)</f>
        <v>14.352359801627221</v>
      </c>
      <c r="AR43" s="9">
        <f ca="1">IF(OR(INDIRECT(CONCATENATE("'2018-09 (Д)'!H",TEXT(MATCH($C43,'2018-09 (Д)'!$C$2:$C$100,0)+1,0)))="Н/Д",INDIRECT(CONCATENATE("'2018-08 (Д)'!H",TEXT(MATCH($C43,'2018-08 (Д)'!$C$2:$C$100,0)+1,0)))="Н/Д",AND(INDIRECT(CONCATENATE("'2018-09 (Д)'!H",TEXT(MATCH($C43,'2018-09 (Д)'!$C$2:$C$100,0)+1,0)))="Н/Д",INDIRECT(CONCATENATE("'2018-08 (Д)'!H",TEXT(MATCH($C43,'2018-08 (Д)'!$C$2:$C$100,0)+1,0))))),"Н/Д",((INDIRECT(CONCATENATE("'2018-09 (Д)'!H",TEXT(MATCH($C43,'2018-09 (Д)'!$C$2:$C$100,0)+1,0)))-INDIRECT(CONCATENATE("'2018-08 (Д)'!H",TEXT(MATCH($C43,'2018-08 (Д)'!$C$2:$C$100,0)+1,0))))/INDIRECT(CONCATENATE("'2018-08 (Д)'!H",TEXT(MATCH($C43,'2018-08 (Д)'!$C$2:$C$100,0)+1,0))))*100)</f>
        <v>-13.370688060983687</v>
      </c>
      <c r="AS43" s="9">
        <f ca="1">IF(OR(INDIRECT(CONCATENATE("'2018-10 (Д)'!H",TEXT(MATCH($C43,'2018-10 (Д)'!$C$2:$C$100,0)+1,0)))="Н/Д",INDIRECT(CONCATENATE("'2018-09 (Д)'!H",TEXT(MATCH($C43,'2018-09 (Д)'!$C$2:$C$100,0)+1,0)))="Н/Д",AND(INDIRECT(CONCATENATE("'2018-10 (Д)'!H",TEXT(MATCH($C43,'2018-10 (Д)'!$C$2:$C$100,0)+1,0)))="Н/Д",INDIRECT(CONCATENATE("'2018-09 (Д)'!H",TEXT(MATCH($C43,'2018-09 (Д)'!$C$2:$C$100,0)+1,0))))),"Н/Д",((INDIRECT(CONCATENATE("'2018-10 (Д)'!H",TEXT(MATCH($C43,'2018-10 (Д)'!$C$2:$C$100,0)+1,0)))-INDIRECT(CONCATENATE("'2018-09 (Д)'!H",TEXT(MATCH($C43,'2018-09 (Д)'!$C$2:$C$100,0)+1,0))))/INDIRECT(CONCATENATE("'2018-09 (Д)'!H",TEXT(MATCH($C43,'2018-09 (Д)'!$C$2:$C$100,0)+1,0))))*100)</f>
        <v>-23.044681996178664</v>
      </c>
      <c r="AT43" s="9">
        <f ca="1">IF(OR(INDIRECT(CONCATENATE("'2018-11 (Д)'!H",TEXT(MATCH($C43,'2018-11 (Д)'!$C$2:$C$100,0)+1,0)))="Н/Д",INDIRECT(CONCATENATE("'2018-10 (Д)'!H",TEXT(MATCH($C43,'2018-10 (Д)'!$C$2:$C$100,0)+1,0)))="Н/Д",AND(INDIRECT(CONCATENATE("'2018-11 (Д)'!H",TEXT(MATCH($C43,'2018-11 (Д)'!$C$2:$C$100,0)+1,0)))="Н/Д",INDIRECT(CONCATENATE("'2018-10 (Д)'!H",TEXT(MATCH($C43,'2018-10 (Д)'!$C$2:$C$100,0)+1,0))))),"Н/Д",((INDIRECT(CONCATENATE("'2018-11 (Д)'!H",TEXT(MATCH($C43,'2018-11 (Д)'!$C$2:$C$100,0)+1,0)))-INDIRECT(CONCATENATE("'2018-10 (Д)'!H",TEXT(MATCH($C43,'2018-10 (Д)'!$C$2:$C$100,0)+1,0))))/INDIRECT(CONCATENATE("'2018-10 (Д)'!H",TEXT(MATCH($C43,'2018-10 (Д)'!$C$2:$C$100,0)+1,0))))*100)</f>
        <v>38.833002764232681</v>
      </c>
      <c r="AU43" s="9">
        <f ca="1">IF(OR(INDIRECT(CONCATENATE("'2018-12 (Д)'!H",TEXT(MATCH($C43,'2018-12 (Д)'!$C$2:$C$100,0)+1,0)))="Н/Д",INDIRECT(CONCATENATE("'2018-11 (Д)'!H",TEXT(MATCH($C43,'2018-11 (Д)'!$C$2:$C$100,0)+1,0)))="Н/Д",AND(INDIRECT(CONCATENATE("'2018-12 (Д)'!H",TEXT(MATCH($C43,'2018-12 (Д)'!$C$2:$C$100,0)+1,0)))="Н/Д",INDIRECT(CONCATENATE("'2018-11 (Д)'!H",TEXT(MATCH($C43,'2018-11 (Д)'!$C$2:$C$100,0)+1,0))))),"Н/Д",((INDIRECT(CONCATENATE("'2018-12 (Д)'!H",TEXT(MATCH($C43,'2018-12 (Д)'!$C$2:$C$100,0)+1,0)))-INDIRECT(CONCATENATE("'2018-11 (Д)'!H",TEXT(MATCH($C43,'2018-11 (Д)'!$C$2:$C$100,0)+1,0))))/INDIRECT(CONCATENATE("'2018-11 (Д)'!H",TEXT(MATCH($C43,'2018-11 (Д)'!$C$2:$C$100,0)+1,0))))*100)</f>
        <v>-8.8758123421213799</v>
      </c>
      <c r="AV43" s="9"/>
      <c r="AW43" s="9">
        <f ca="1">IF(OR(INDIRECT(CONCATENATE("'2018-03 (Д)'!I",TEXT(MATCH($C43,'2018-03 (Д)'!$C$2:$C$100,0)+1,0)))="Н/Д",INDIRECT(CONCATENATE("'2018-02 (Д)'!I",TEXT(MATCH($C43,'2018-02 (Д)'!$C$2:$C$100,0)+1,0)))="Н/Д",AND(INDIRECT(CONCATENATE("'2018-03 (Д)'!I",TEXT(MATCH($C43,'2018-03 (Д)'!$C$2:$C$100,0)+1,0)))="Н/Д",INDIRECT(CONCATENATE("'2018-02 (Д)'!I",TEXT(MATCH($C43,'2018-02 (Д)'!$C$2:$C$100,0)+1,0))))),"Н/Д",((INDIRECT(CONCATENATE("'2018-03 (Д)'!I",TEXT(MATCH($C43,'2018-03 (Д)'!$C$2:$C$100,0)+1,0)))-INDIRECT(CONCATENATE("'2018-02 (Д)'!I",TEXT(MATCH($C43,'2018-02 (Д)'!$C$2:$C$100,0)+1,0))))/INDIRECT(CONCATENATE("'2018-02 (Д)'!I",TEXT(MATCH($C43,'2018-02 (Д)'!$C$2:$C$100,0)+1,0))))*100)</f>
        <v>-62.313860804337715</v>
      </c>
      <c r="AX43" s="9">
        <f ca="1">IF(OR(INDIRECT(CONCATENATE("'2018-04 (Д)'!I",TEXT(MATCH($C43,'2018-04 (Д)'!$C$2:$C$100,0)+1,0)))="Н/Д",INDIRECT(CONCATENATE("'2018-03 (Д)'!I",TEXT(MATCH($C43,'2018-03 (Д)'!$C$2:$C$100,0)+1,0)))="Н/Д",AND(INDIRECT(CONCATENATE("'2018-04 (Д)'!I",TEXT(MATCH($C43,'2018-04 (Д)'!$C$2:$C$100,0)+1,0)))="Н/Д",INDIRECT(CONCATENATE("'2018-03 (Д)'!I",TEXT(MATCH($C43,'2018-03 (Д)'!$C$2:$C$100,0)+1,0))))),"Н/Д",((INDIRECT(CONCATENATE("'2018-04 (Д)'!I",TEXT(MATCH($C43,'2018-04 (Д)'!$C$2:$C$100,0)+1,0)))-INDIRECT(CONCATENATE("'2018-03 (Д)'!I",TEXT(MATCH($C43,'2018-03 (Д)'!$C$2:$C$100,0)+1,0))))/INDIRECT(CONCATENATE("'2018-03 (Д)'!I",TEXT(MATCH($C43,'2018-03 (Д)'!$C$2:$C$100,0)+1,0))))*100)</f>
        <v>313.26409148077016</v>
      </c>
      <c r="AY43" s="9">
        <f ca="1">IF(OR(INDIRECT(CONCATENATE("'2018-05 (Д)'!I",TEXT(MATCH($C43,'2018-05 (Д)'!$C$2:$C$100,0)+1,0)))="Н/Д",INDIRECT(CONCATENATE("'2018-04 (Д)'!I",TEXT(MATCH($C43,'2018-04 (Д)'!$C$2:$C$100,0)+1,0)))="Н/Д",AND(INDIRECT(CONCATENATE("'2018-05 (Д)'!I",TEXT(MATCH($C43,'2018-05 (Д)'!$C$2:$C$100,0)+1,0)))="Н/Д",INDIRECT(CONCATENATE("'2018-04 (Д)'!I",TEXT(MATCH($C43,'2018-04 (Д)'!$C$2:$C$100,0)+1,0))))),"Н/Д",((INDIRECT(CONCATENATE("'2018-05 (Д)'!I",TEXT(MATCH($C43,'2018-05 (Д)'!$C$2:$C$100,0)+1,0)))-INDIRECT(CONCATENATE("'2018-04 (Д)'!I",TEXT(MATCH($C43,'2018-04 (Д)'!$C$2:$C$100,0)+1,0))))/INDIRECT(CONCATENATE("'2018-04 (Д)'!I",TEXT(MATCH($C43,'2018-04 (Д)'!$C$2:$C$100,0)+1,0))))*100)</f>
        <v>-33.57910215868656</v>
      </c>
      <c r="AZ43" s="9">
        <f ca="1">IF(OR(INDIRECT(CONCATENATE("'2018-06 (Д)'!I",TEXT(MATCH($C43,'2018-06 (Д)'!$C$2:$C$100,0)+1,0)))="Н/Д",INDIRECT(CONCATENATE("'2018-05 (Д)'!I",TEXT(MATCH($C43,'2018-05 (Д)'!$C$2:$C$100,0)+1,0)))="Н/Д",AND(INDIRECT(CONCATENATE("'2018-06 (Д)'!I",TEXT(MATCH($C43,'2018-06 (Д)'!$C$2:$C$100,0)+1,0)))="Н/Д",INDIRECT(CONCATENATE("'2018-05 (Д)'!I",TEXT(MATCH($C43,'2018-05 (Д)'!$C$2:$C$100,0)+1,0))))),"Н/Д",((INDIRECT(CONCATENATE("'2018-06 (Д)'!I",TEXT(MATCH($C43,'2018-06 (Д)'!$C$2:$C$100,0)+1,0)))-INDIRECT(CONCATENATE("'2018-05 (Д)'!I",TEXT(MATCH($C43,'2018-05 (Д)'!$C$2:$C$100,0)+1,0))))/INDIRECT(CONCATENATE("'2018-05 (Д)'!I",TEXT(MATCH($C43,'2018-05 (Д)'!$C$2:$C$100,0)+1,0))))*100)</f>
        <v>3.7080250571704299</v>
      </c>
      <c r="BA43" s="9">
        <f ca="1">IF(OR(INDIRECT(CONCATENATE("'2018-07 (Д)'!I",TEXT(MATCH($C43,'2018-07 (Д)'!$C$2:$C$100,0)+1,0)))="Н/Д",INDIRECT(CONCATENATE("'2018-06 (Д)'!I",TEXT(MATCH($C43,'2018-06 (Д)'!$C$2:$C$100,0)+1,0)))="Н/Д",AND(INDIRECT(CONCATENATE("'2018-07 (Д)'!I",TEXT(MATCH($C43,'2018-07 (Д)'!$C$2:$C$100,0)+1,0)))="Н/Д",INDIRECT(CONCATENATE("'2018-06 (Д)'!I",TEXT(MATCH($C43,'2018-06 (Д)'!$C$2:$C$100,0)+1,0))))),"Н/Д",((INDIRECT(CONCATENATE("'2018-07 (Д)'!I",TEXT(MATCH($C43,'2018-07 (Д)'!$C$2:$C$100,0)+1,0)))-INDIRECT(CONCATENATE("'2018-06 (Д)'!I",TEXT(MATCH($C43,'2018-06 (Д)'!$C$2:$C$100,0)+1,0))))/INDIRECT(CONCATENATE("'2018-06 (Д)'!I",TEXT(MATCH($C43,'2018-06 (Д)'!$C$2:$C$100,0)+1,0))))*100)</f>
        <v>-3.2211708193027322</v>
      </c>
      <c r="BB43" s="9">
        <f ca="1">IF(OR(INDIRECT(CONCATENATE("'2018-08 (Д)'!I",TEXT(MATCH($C43,'2018-08 (Д)'!$C$2:$C$100,0)+1,0)))="Н/Д",INDIRECT(CONCATENATE("'2018-07 (Д)'!I",TEXT(MATCH($C43,'2018-07 (Д)'!$C$2:$C$100,0)+1,0)))="Н/Д",AND(INDIRECT(CONCATENATE("'2018-08 (Д)'!I",TEXT(MATCH($C43,'2018-08 (Д)'!$C$2:$C$100,0)+1,0)))="Н/Д",INDIRECT(CONCATENATE("'2018-07 (Д)'!I",TEXT(MATCH($C43,'2018-07 (Д)'!$C$2:$C$100,0)+1,0))))),"Н/Д",((INDIRECT(CONCATENATE("'2018-08 (Д)'!I",TEXT(MATCH($C43,'2018-08 (Д)'!$C$2:$C$100,0)+1,0)))-INDIRECT(CONCATENATE("'2018-07 (Д)'!I",TEXT(MATCH($C43,'2018-07 (Д)'!$C$2:$C$100,0)+1,0))))/INDIRECT(CONCATENATE("'2018-07 (Д)'!I",TEXT(MATCH($C43,'2018-07 (Д)'!$C$2:$C$100,0)+1,0))))*100)</f>
        <v>20.826229507433599</v>
      </c>
      <c r="BC43" s="9">
        <f ca="1">IF(OR(INDIRECT(CONCATENATE("'2018-09 (Д)'!I",TEXT(MATCH($C43,'2018-09 (Д)'!$C$2:$C$100,0)+1,0)))="Н/Д",INDIRECT(CONCATENATE("'2018-08 (Д)'!I",TEXT(MATCH($C43,'2018-08 (Д)'!$C$2:$C$100,0)+1,0)))="Н/Д",AND(INDIRECT(CONCATENATE("'2018-09 (Д)'!I",TEXT(MATCH($C43,'2018-09 (Д)'!$C$2:$C$100,0)+1,0)))="Н/Д",INDIRECT(CONCATENATE("'2018-08 (Д)'!I",TEXT(MATCH($C43,'2018-08 (Д)'!$C$2:$C$100,0)+1,0))))),"Н/Д",((INDIRECT(CONCATENATE("'2018-09 (Д)'!I",TEXT(MATCH($C43,'2018-09 (Д)'!$C$2:$C$100,0)+1,0)))-INDIRECT(CONCATENATE("'2018-08 (Д)'!I",TEXT(MATCH($C43,'2018-08 (Д)'!$C$2:$C$100,0)+1,0))))/INDIRECT(CONCATENATE("'2018-08 (Д)'!I",TEXT(MATCH($C43,'2018-08 (Д)'!$C$2:$C$100,0)+1,0))))*100)</f>
        <v>-6.5229807046299078</v>
      </c>
      <c r="BD43" s="9">
        <f ca="1">IF(OR(INDIRECT(CONCATENATE("'2018-10 (Д)'!I",TEXT(MATCH($C43,'2018-10 (Д)'!$C$2:$C$100,0)+1,0)))="Н/Д",INDIRECT(CONCATENATE("'2018-09 (Д)'!I",TEXT(MATCH($C43,'2018-09 (Д)'!$C$2:$C$100,0)+1,0)))="Н/Д",AND(INDIRECT(CONCATENATE("'2018-10 (Д)'!I",TEXT(MATCH($C43,'2018-10 (Д)'!$C$2:$C$100,0)+1,0)))="Н/Д",INDIRECT(CONCATENATE("'2018-09 (Д)'!I",TEXT(MATCH($C43,'2018-09 (Д)'!$C$2:$C$100,0)+1,0))))),"Н/Д",((INDIRECT(CONCATENATE("'2018-10 (Д)'!I",TEXT(MATCH($C43,'2018-10 (Д)'!$C$2:$C$100,0)+1,0)))-INDIRECT(CONCATENATE("'2018-09 (Д)'!I",TEXT(MATCH($C43,'2018-09 (Д)'!$C$2:$C$100,0)+1,0))))/INDIRECT(CONCATENATE("'2018-09 (Д)'!I",TEXT(MATCH($C43,'2018-09 (Д)'!$C$2:$C$100,0)+1,0))))*100)</f>
        <v>10.377339561250817</v>
      </c>
      <c r="BE43" s="9">
        <f ca="1">IF(OR(INDIRECT(CONCATENATE("'2018-11 (Д)'!I",TEXT(MATCH($C43,'2018-11 (Д)'!$C$2:$C$100,0)+1,0)))="Н/Д",INDIRECT(CONCATENATE("'2018-10 (Д)'!I",TEXT(MATCH($C43,'2018-10 (Д)'!$C$2:$C$100,0)+1,0)))="Н/Д",AND(INDIRECT(CONCATENATE("'2018-11 (Д)'!I",TEXT(MATCH($C43,'2018-11 (Д)'!$C$2:$C$100,0)+1,0)))="Н/Д",INDIRECT(CONCATENATE("'2018-10 (Д)'!I",TEXT(MATCH($C43,'2018-10 (Д)'!$C$2:$C$100,0)+1,0))))),"Н/Д",((INDIRECT(CONCATENATE("'2018-11 (Д)'!I",TEXT(MATCH($C43,'2018-11 (Д)'!$C$2:$C$100,0)+1,0)))-INDIRECT(CONCATENATE("'2018-10 (Д)'!I",TEXT(MATCH($C43,'2018-10 (Д)'!$C$2:$C$100,0)+1,0))))/INDIRECT(CONCATENATE("'2018-10 (Д)'!I",TEXT(MATCH($C43,'2018-10 (Д)'!$C$2:$C$100,0)+1,0))))*100)</f>
        <v>-7.7952395402946548</v>
      </c>
      <c r="BF43" s="9">
        <f ca="1">IF(OR(INDIRECT(CONCATENATE("'2018-12 (Д)'!I",TEXT(MATCH($C43,'2018-12 (Д)'!$C$2:$C$100,0)+1,0)))="Н/Д",INDIRECT(CONCATENATE("'2018-11 (Д)'!I",TEXT(MATCH($C43,'2018-11 (Д)'!$C$2:$C$100,0)+1,0)))="Н/Д",AND(INDIRECT(CONCATENATE("'2018-12 (Д)'!I",TEXT(MATCH($C43,'2018-12 (Д)'!$C$2:$C$100,0)+1,0)))="Н/Д",INDIRECT(CONCATENATE("'2018-11 (Д)'!I",TEXT(MATCH($C43,'2018-11 (Д)'!$C$2:$C$100,0)+1,0))))),"Н/Д",((INDIRECT(CONCATENATE("'2018-12 (Д)'!I",TEXT(MATCH($C43,'2018-12 (Д)'!$C$2:$C$100,0)+1,0)))-INDIRECT(CONCATENATE("'2018-11 (Д)'!I",TEXT(MATCH($C43,'2018-11 (Д)'!$C$2:$C$100,0)+1,0))))/INDIRECT(CONCATENATE("'2018-11 (Д)'!I",TEXT(MATCH($C43,'2018-11 (Д)'!$C$2:$C$100,0)+1,0))))*100)</f>
        <v>-0.70376400675422435</v>
      </c>
      <c r="BG43" s="9"/>
      <c r="BH43" s="9" t="str">
        <f ca="1">IF(OR(INDIRECT(CONCATENATE("'2018-03 (Д)'!J",TEXT(MATCH($C43,'2018-03 (Д)'!$C$2:$C$100,0)+1,0)))="Н/Д",INDIRECT(CONCATENATE("'2018-02 (Д)'!J",TEXT(MATCH($C43,'2018-02 (Д)'!$C$2:$C$100,0)+1,0)))="Н/Д",AND(INDIRECT(CONCATENATE("'2018-03 (Д)'!J",TEXT(MATCH($C43,'2018-03 (Д)'!$C$2:$C$100,0)+1,0)))="Н/Д",INDIRECT(CONCATENATE("'2018-02 (Д)'!J",TEXT(MATCH($C43,'2018-02 (Д)'!$C$2:$C$100,0)+1,0))))),"Н/Д",((INDIRECT(CONCATENATE("'2018-03 (Д)'!J",TEXT(MATCH($C43,'2018-03 (Д)'!$C$2:$C$100,0)+1,0)))-INDIRECT(CONCATENATE("'2018-02 (Д)'!J",TEXT(MATCH($C43,'2018-02 (Д)'!$C$2:$C$100,0)+1,0))))/INDIRECT(CONCATENATE("'2018-02 (Д)'!J",TEXT(MATCH($C43,'2018-02 (Д)'!$C$2:$C$100,0)+1,0))))*100)</f>
        <v>Н/Д</v>
      </c>
      <c r="BI43" s="9" t="str">
        <f ca="1">IF(OR(INDIRECT(CONCATENATE("'2018-04 (Д)'!J",TEXT(MATCH($C43,'2018-04 (Д)'!$C$2:$C$100,0)+1,0)))="Н/Д",INDIRECT(CONCATENATE("'2018-03 (Д)'!J",TEXT(MATCH($C43,'2018-03 (Д)'!$C$2:$C$100,0)+1,0)))="Н/Д",AND(INDIRECT(CONCATENATE("'2018-04 (Д)'!J",TEXT(MATCH($C43,'2018-04 (Д)'!$C$2:$C$100,0)+1,0)))="Н/Д",INDIRECT(CONCATENATE("'2018-03 (Д)'!J",TEXT(MATCH($C43,'2018-03 (Д)'!$C$2:$C$100,0)+1,0))))),"Н/Д",((INDIRECT(CONCATENATE("'2018-04 (Д)'!J",TEXT(MATCH($C43,'2018-04 (Д)'!$C$2:$C$100,0)+1,0)))-INDIRECT(CONCATENATE("'2018-03 (Д)'!J",TEXT(MATCH($C43,'2018-03 (Д)'!$C$2:$C$100,0)+1,0))))/INDIRECT(CONCATENATE("'2018-03 (Д)'!J",TEXT(MATCH($C43,'2018-03 (Д)'!$C$2:$C$100,0)+1,0))))*100)</f>
        <v>Н/Д</v>
      </c>
      <c r="BJ43" s="9" t="str">
        <f ca="1">IF(OR(INDIRECT(CONCATENATE("'2018-05 (Д)'!J",TEXT(MATCH($C43,'2018-05 (Д)'!$C$2:$C$100,0)+1,0)))="Н/Д",INDIRECT(CONCATENATE("'2018-04 (Д)'!J",TEXT(MATCH($C43,'2018-04 (Д)'!$C$2:$C$100,0)+1,0)))="Н/Д",AND(INDIRECT(CONCATENATE("'2018-05 (Д)'!J",TEXT(MATCH($C43,'2018-05 (Д)'!$C$2:$C$100,0)+1,0)))="Н/Д",INDIRECT(CONCATENATE("'2018-04 (Д)'!J",TEXT(MATCH($C43,'2018-04 (Д)'!$C$2:$C$100,0)+1,0))))),"Н/Д",((INDIRECT(CONCATENATE("'2018-05 (Д)'!J",TEXT(MATCH($C43,'2018-05 (Д)'!$C$2:$C$100,0)+1,0)))-INDIRECT(CONCATENATE("'2018-04 (Д)'!J",TEXT(MATCH($C43,'2018-04 (Д)'!$C$2:$C$100,0)+1,0))))/INDIRECT(CONCATENATE("'2018-04 (Д)'!J",TEXT(MATCH($C43,'2018-04 (Д)'!$C$2:$C$100,0)+1,0))))*100)</f>
        <v>Н/Д</v>
      </c>
      <c r="BK43" s="9" t="str">
        <f ca="1">IF(OR(INDIRECT(CONCATENATE("'2018-06 (Д)'!J",TEXT(MATCH($C43,'2018-06 (Д)'!$C$2:$C$100,0)+1,0)))="Н/Д",INDIRECT(CONCATENATE("'2018-05 (Д)'!J",TEXT(MATCH($C43,'2018-05 (Д)'!$C$2:$C$100,0)+1,0)))="Н/Д",AND(INDIRECT(CONCATENATE("'2018-06 (Д)'!J",TEXT(MATCH($C43,'2018-06 (Д)'!$C$2:$C$100,0)+1,0)))="Н/Д",INDIRECT(CONCATENATE("'2018-05 (Д)'!J",TEXT(MATCH($C43,'2018-05 (Д)'!$C$2:$C$100,0)+1,0))))),"Н/Д",((INDIRECT(CONCATENATE("'2018-06 (Д)'!J",TEXT(MATCH($C43,'2018-06 (Д)'!$C$2:$C$100,0)+1,0)))-INDIRECT(CONCATENATE("'2018-05 (Д)'!J",TEXT(MATCH($C43,'2018-05 (Д)'!$C$2:$C$100,0)+1,0))))/INDIRECT(CONCATENATE("'2018-05 (Д)'!J",TEXT(MATCH($C43,'2018-05 (Д)'!$C$2:$C$100,0)+1,0))))*100)</f>
        <v>Н/Д</v>
      </c>
      <c r="BL43" s="9" t="str">
        <f ca="1">IF(OR(INDIRECT(CONCATENATE("'2018-07 (Д)'!J",TEXT(MATCH($C43,'2018-07 (Д)'!$C$2:$C$100,0)+1,0)))="Н/Д",INDIRECT(CONCATENATE("'2018-06 (Д)'!J",TEXT(MATCH($C43,'2018-06 (Д)'!$C$2:$C$100,0)+1,0)))="Н/Д",AND(INDIRECT(CONCATENATE("'2018-07 (Д)'!J",TEXT(MATCH($C43,'2018-07 (Д)'!$C$2:$C$100,0)+1,0)))="Н/Д",INDIRECT(CONCATENATE("'2018-06 (Д)'!J",TEXT(MATCH($C43,'2018-06 (Д)'!$C$2:$C$100,0)+1,0))))),"Н/Д",((INDIRECT(CONCATENATE("'2018-07 (Д)'!J",TEXT(MATCH($C43,'2018-07 (Д)'!$C$2:$C$100,0)+1,0)))-INDIRECT(CONCATENATE("'2018-06 (Д)'!J",TEXT(MATCH($C43,'2018-06 (Д)'!$C$2:$C$100,0)+1,0))))/INDIRECT(CONCATENATE("'2018-06 (Д)'!J",TEXT(MATCH($C43,'2018-06 (Д)'!$C$2:$C$100,0)+1,0))))*100)</f>
        <v>Н/Д</v>
      </c>
      <c r="BM43" s="9" t="str">
        <f ca="1">IF(OR(INDIRECT(CONCATENATE("'2018-08 (Д)'!J",TEXT(MATCH($C43,'2018-08 (Д)'!$C$2:$C$100,0)+1,0)))="Н/Д",INDIRECT(CONCATENATE("'2018-07 (Д)'!J",TEXT(MATCH($C43,'2018-07 (Д)'!$C$2:$C$100,0)+1,0)))="Н/Д",AND(INDIRECT(CONCATENATE("'2018-08 (Д)'!J",TEXT(MATCH($C43,'2018-08 (Д)'!$C$2:$C$100,0)+1,0)))="Н/Д",INDIRECT(CONCATENATE("'2018-07 (Д)'!J",TEXT(MATCH($C43,'2018-07 (Д)'!$C$2:$C$100,0)+1,0))))),"Н/Д",((INDIRECT(CONCATENATE("'2018-08 (Д)'!J",TEXT(MATCH($C43,'2018-08 (Д)'!$C$2:$C$100,0)+1,0)))-INDIRECT(CONCATENATE("'2018-07 (Д)'!J",TEXT(MATCH($C43,'2018-07 (Д)'!$C$2:$C$100,0)+1,0))))/INDIRECT(CONCATENATE("'2018-07 (Д)'!J",TEXT(MATCH($C43,'2018-07 (Д)'!$C$2:$C$100,0)+1,0))))*100)</f>
        <v>Н/Д</v>
      </c>
      <c r="BN43" s="9" t="str">
        <f ca="1">IF(OR(INDIRECT(CONCATENATE("'2018-09 (Д)'!J",TEXT(MATCH($C43,'2018-09 (Д)'!$C$2:$C$100,0)+1,0)))="Н/Д",INDIRECT(CONCATENATE("'2018-08 (Д)'!J",TEXT(MATCH($C43,'2018-08 (Д)'!$C$2:$C$100,0)+1,0)))="Н/Д",AND(INDIRECT(CONCATENATE("'2018-09 (Д)'!J",TEXT(MATCH($C43,'2018-09 (Д)'!$C$2:$C$100,0)+1,0)))="Н/Д",INDIRECT(CONCATENATE("'2018-08 (Д)'!J",TEXT(MATCH($C43,'2018-08 (Д)'!$C$2:$C$100,0)+1,0))))),"Н/Д",((INDIRECT(CONCATENATE("'2018-09 (Д)'!J",TEXT(MATCH($C43,'2018-09 (Д)'!$C$2:$C$100,0)+1,0)))-INDIRECT(CONCATENATE("'2018-08 (Д)'!J",TEXT(MATCH($C43,'2018-08 (Д)'!$C$2:$C$100,0)+1,0))))/INDIRECT(CONCATENATE("'2018-08 (Д)'!J",TEXT(MATCH($C43,'2018-08 (Д)'!$C$2:$C$100,0)+1,0))))*100)</f>
        <v>Н/Д</v>
      </c>
      <c r="BO43" s="9" t="str">
        <f ca="1">IF(OR(INDIRECT(CONCATENATE("'2018-10 (Д)'!J",TEXT(MATCH($C43,'2018-10 (Д)'!$C$2:$C$100,0)+1,0)))="Н/Д",INDIRECT(CONCATENATE("'2018-09 (Д)'!J",TEXT(MATCH($C43,'2018-09 (Д)'!$C$2:$C$100,0)+1,0)))="Н/Д",AND(INDIRECT(CONCATENATE("'2018-10 (Д)'!J",TEXT(MATCH($C43,'2018-10 (Д)'!$C$2:$C$100,0)+1,0)))="Н/Д",INDIRECT(CONCATENATE("'2018-09 (Д)'!J",TEXT(MATCH($C43,'2018-09 (Д)'!$C$2:$C$100,0)+1,0))))),"Н/Д",((INDIRECT(CONCATENATE("'2018-10 (Д)'!J",TEXT(MATCH($C43,'2018-10 (Д)'!$C$2:$C$100,0)+1,0)))-INDIRECT(CONCATENATE("'2018-09 (Д)'!J",TEXT(MATCH($C43,'2018-09 (Д)'!$C$2:$C$100,0)+1,0))))/INDIRECT(CONCATENATE("'2018-09 (Д)'!J",TEXT(MATCH($C43,'2018-09 (Д)'!$C$2:$C$100,0)+1,0))))*100)</f>
        <v>Н/Д</v>
      </c>
      <c r="BP43" s="9" t="str">
        <f ca="1">IF(OR(INDIRECT(CONCATENATE("'2018-11 (Д)'!J",TEXT(MATCH($C43,'2018-11 (Д)'!$C$2:$C$100,0)+1,0)))="Н/Д",INDIRECT(CONCATENATE("'2018-10 (Д)'!J",TEXT(MATCH($C43,'2018-10 (Д)'!$C$2:$C$100,0)+1,0)))="Н/Д",AND(INDIRECT(CONCATENATE("'2018-11 (Д)'!J",TEXT(MATCH($C43,'2018-11 (Д)'!$C$2:$C$100,0)+1,0)))="Н/Д",INDIRECT(CONCATENATE("'2018-10 (Д)'!J",TEXT(MATCH($C43,'2018-10 (Д)'!$C$2:$C$100,0)+1,0))))),"Н/Д",((INDIRECT(CONCATENATE("'2018-11 (Д)'!J",TEXT(MATCH($C43,'2018-11 (Д)'!$C$2:$C$100,0)+1,0)))-INDIRECT(CONCATENATE("'2018-10 (Д)'!J",TEXT(MATCH($C43,'2018-10 (Д)'!$C$2:$C$100,0)+1,0))))/INDIRECT(CONCATENATE("'2018-10 (Д)'!J",TEXT(MATCH($C43,'2018-10 (Д)'!$C$2:$C$100,0)+1,0))))*100)</f>
        <v>Н/Д</v>
      </c>
      <c r="BQ43" s="9" t="str">
        <f ca="1">IF(OR(INDIRECT(CONCATENATE("'2018-12 (Д)'!J",TEXT(MATCH($C43,'2018-12 (Д)'!$C$2:$C$100,0)+1,0)))="Н/Д",INDIRECT(CONCATENATE("'2018-11 (Д)'!J",TEXT(MATCH($C43,'2018-11 (Д)'!$C$2:$C$100,0)+1,0)))="Н/Д",AND(INDIRECT(CONCATENATE("'2018-12 (Д)'!J",TEXT(MATCH($C43,'2018-12 (Д)'!$C$2:$C$100,0)+1,0)))="Н/Д",INDIRECT(CONCATENATE("'2018-11 (Д)'!J",TEXT(MATCH($C43,'2018-11 (Д)'!$C$2:$C$100,0)+1,0))))),"Н/Д",((INDIRECT(CONCATENATE("'2018-12 (Д)'!J",TEXT(MATCH($C43,'2018-12 (Д)'!$C$2:$C$100,0)+1,0)))-INDIRECT(CONCATENATE("'2018-11 (Д)'!J",TEXT(MATCH($C43,'2018-11 (Д)'!$C$2:$C$100,0)+1,0))))/INDIRECT(CONCATENATE("'2018-11 (Д)'!J",TEXT(MATCH($C43,'2018-11 (Д)'!$C$2:$C$100,0)+1,0))))*100)</f>
        <v>Н/Д</v>
      </c>
      <c r="BR43" s="9"/>
      <c r="BS43" s="9">
        <f ca="1">IF(OR(INDIRECT(CONCATENATE("'2018-03 (Д)'!K",TEXT(MATCH($C43,'2018-03 (Д)'!$C$2:$C$100,0)+1,0)))="Н/Д",INDIRECT(CONCATENATE("'2018-02 (Д)'!K",TEXT(MATCH($C43,'2018-02 (Д)'!$C$2:$C$100,0)+1,0)))="Н/Д",AND(INDIRECT(CONCATENATE("'2018-03 (Д)'!K",TEXT(MATCH($C43,'2018-03 (Д)'!$C$2:$C$100,0)+1,0)))="Н/Д",INDIRECT(CONCATENATE("'2018-02 (Д)'!K",TEXT(MATCH($C43,'2018-02 (Д)'!$C$2:$C$100,0)+1,0))))),"Н/Д",((INDIRECT(CONCATENATE("'2018-03 (Д)'!K",TEXT(MATCH($C43,'2018-03 (Д)'!$C$2:$C$100,0)+1,0)))-INDIRECT(CONCATENATE("'2018-02 (Д)'!K",TEXT(MATCH($C43,'2018-02 (Д)'!$C$2:$C$100,0)+1,0))))/INDIRECT(CONCATENATE("'2018-02 (Д)'!K",TEXT(MATCH($C43,'2018-02 (Д)'!$C$2:$C$100,0)+1,0))))*100)</f>
        <v>50.193546360737209</v>
      </c>
      <c r="BT43" s="9">
        <f ca="1">IF(OR(INDIRECT(CONCATENATE("'2018-04 (Д)'!K",TEXT(MATCH($C43,'2018-04 (Д)'!$C$2:$C$100,0)+1,0)))="Н/Д",INDIRECT(CONCATENATE("'2018-03 (Д)'!K",TEXT(MATCH($C43,'2018-03 (Д)'!$C$2:$C$100,0)+1,0)))="Н/Д",AND(INDIRECT(CONCATENATE("'2018-04 (Д)'!K",TEXT(MATCH($C43,'2018-04 (Д)'!$C$2:$C$100,0)+1,0)))="Н/Д",INDIRECT(CONCATENATE("'2018-03 (Д)'!K",TEXT(MATCH($C43,'2018-03 (Д)'!$C$2:$C$100,0)+1,0))))),"Н/Д",((INDIRECT(CONCATENATE("'2018-04 (Д)'!K",TEXT(MATCH($C43,'2018-04 (Д)'!$C$2:$C$100,0)+1,0)))-INDIRECT(CONCATENATE("'2018-03 (Д)'!K",TEXT(MATCH($C43,'2018-03 (Д)'!$C$2:$C$100,0)+1,0))))/INDIRECT(CONCATENATE("'2018-03 (Д)'!K",TEXT(MATCH($C43,'2018-03 (Д)'!$C$2:$C$100,0)+1,0))))*100)</f>
        <v>22.338487649434811</v>
      </c>
      <c r="BU43" s="9">
        <f ca="1">IF(OR(INDIRECT(CONCATENATE("'2018-05 (Д)'!K",TEXT(MATCH($C43,'2018-05 (Д)'!$C$2:$C$100,0)+1,0)))="Н/Д",INDIRECT(CONCATENATE("'2018-04 (Д)'!K",TEXT(MATCH($C43,'2018-04 (Д)'!$C$2:$C$100,0)+1,0)))="Н/Д",AND(INDIRECT(CONCATENATE("'2018-05 (Д)'!K",TEXT(MATCH($C43,'2018-05 (Д)'!$C$2:$C$100,0)+1,0)))="Н/Д",INDIRECT(CONCATENATE("'2018-04 (Д)'!K",TEXT(MATCH($C43,'2018-04 (Д)'!$C$2:$C$100,0)+1,0))))),"Н/Д",((INDIRECT(CONCATENATE("'2018-05 (Д)'!K",TEXT(MATCH($C43,'2018-05 (Д)'!$C$2:$C$100,0)+1,0)))-INDIRECT(CONCATENATE("'2018-04 (Д)'!K",TEXT(MATCH($C43,'2018-04 (Д)'!$C$2:$C$100,0)+1,0))))/INDIRECT(CONCATENATE("'2018-04 (Д)'!K",TEXT(MATCH($C43,'2018-04 (Д)'!$C$2:$C$100,0)+1,0))))*100)</f>
        <v>-7.1829152872352973</v>
      </c>
      <c r="BV43" s="9">
        <f ca="1">IF(OR(INDIRECT(CONCATENATE("'2018-06 (Д)'!K",TEXT(MATCH($C43,'2018-06 (Д)'!$C$2:$C$100,0)+1,0)))="Н/Д",INDIRECT(CONCATENATE("'2018-05 (Д)'!K",TEXT(MATCH($C43,'2018-05 (Д)'!$C$2:$C$100,0)+1,0)))="Н/Д",AND(INDIRECT(CONCATENATE("'2018-06 (Д)'!K",TEXT(MATCH($C43,'2018-06 (Д)'!$C$2:$C$100,0)+1,0)))="Н/Д",INDIRECT(CONCATENATE("'2018-05 (Д)'!K",TEXT(MATCH($C43,'2018-05 (Д)'!$C$2:$C$100,0)+1,0))))),"Н/Д",((INDIRECT(CONCATENATE("'2018-06 (Д)'!K",TEXT(MATCH($C43,'2018-06 (Д)'!$C$2:$C$100,0)+1,0)))-INDIRECT(CONCATENATE("'2018-05 (Д)'!K",TEXT(MATCH($C43,'2018-05 (Д)'!$C$2:$C$100,0)+1,0))))/INDIRECT(CONCATENATE("'2018-05 (Д)'!K",TEXT(MATCH($C43,'2018-05 (Д)'!$C$2:$C$100,0)+1,0))))*100)</f>
        <v>14.866237812564433</v>
      </c>
      <c r="BW43" s="9">
        <f ca="1">IF(OR(INDIRECT(CONCATENATE("'2018-07 (Д)'!K",TEXT(MATCH($C43,'2018-07 (Д)'!$C$2:$C$100,0)+1,0)))="Н/Д",INDIRECT(CONCATENATE("'2018-06 (Д)'!K",TEXT(MATCH($C43,'2018-06 (Д)'!$C$2:$C$100,0)+1,0)))="Н/Д",AND(INDIRECT(CONCATENATE("'2018-07 (Д)'!K",TEXT(MATCH($C43,'2018-07 (Д)'!$C$2:$C$100,0)+1,0)))="Н/Д",INDIRECT(CONCATENATE("'2018-06 (Д)'!K",TEXT(MATCH($C43,'2018-06 (Д)'!$C$2:$C$100,0)+1,0))))),"Н/Д",((INDIRECT(CONCATENATE("'2018-07 (Д)'!K",TEXT(MATCH($C43,'2018-07 (Д)'!$C$2:$C$100,0)+1,0)))-INDIRECT(CONCATENATE("'2018-06 (Д)'!K",TEXT(MATCH($C43,'2018-06 (Д)'!$C$2:$C$100,0)+1,0))))/INDIRECT(CONCATENATE("'2018-06 (Д)'!K",TEXT(MATCH($C43,'2018-06 (Д)'!$C$2:$C$100,0)+1,0))))*100)</f>
        <v>-60.119416720595389</v>
      </c>
      <c r="BX43" s="9">
        <f ca="1">IF(OR(INDIRECT(CONCATENATE("'2018-08 (Д)'!K",TEXT(MATCH($C43,'2018-08 (Д)'!$C$2:$C$100,0)+1,0)))="Н/Д",INDIRECT(CONCATENATE("'2018-07 (Д)'!K",TEXT(MATCH($C43,'2018-07 (Д)'!$C$2:$C$100,0)+1,0)))="Н/Д",AND(INDIRECT(CONCATENATE("'2018-08 (Д)'!K",TEXT(MATCH($C43,'2018-08 (Д)'!$C$2:$C$100,0)+1,0)))="Н/Д",INDIRECT(CONCATENATE("'2018-07 (Д)'!K",TEXT(MATCH($C43,'2018-07 (Д)'!$C$2:$C$100,0)+1,0))))),"Н/Д",((INDIRECT(CONCATENATE("'2018-08 (Д)'!K",TEXT(MATCH($C43,'2018-08 (Д)'!$C$2:$C$100,0)+1,0)))-INDIRECT(CONCATENATE("'2018-07 (Д)'!K",TEXT(MATCH($C43,'2018-07 (Д)'!$C$2:$C$100,0)+1,0))))/INDIRECT(CONCATENATE("'2018-07 (Д)'!K",TEXT(MATCH($C43,'2018-07 (Д)'!$C$2:$C$100,0)+1,0))))*100)</f>
        <v>-8.0052970873330587</v>
      </c>
      <c r="BY43" s="9">
        <f ca="1">IF(OR(INDIRECT(CONCATENATE("'2018-09 (Д)'!K",TEXT(MATCH($C43,'2018-09 (Д)'!$C$2:$C$100,0)+1,0)))="Н/Д",INDIRECT(CONCATENATE("'2018-08 (Д)'!K",TEXT(MATCH($C43,'2018-08 (Д)'!$C$2:$C$100,0)+1,0)))="Н/Д",AND(INDIRECT(CONCATENATE("'2018-09 (Д)'!K",TEXT(MATCH($C43,'2018-09 (Д)'!$C$2:$C$100,0)+1,0)))="Н/Д",INDIRECT(CONCATENATE("'2018-08 (Д)'!K",TEXT(MATCH($C43,'2018-08 (Д)'!$C$2:$C$100,0)+1,0))))),"Н/Д",((INDIRECT(CONCATENATE("'2018-09 (Д)'!K",TEXT(MATCH($C43,'2018-09 (Д)'!$C$2:$C$100,0)+1,0)))-INDIRECT(CONCATENATE("'2018-08 (Д)'!K",TEXT(MATCH($C43,'2018-08 (Д)'!$C$2:$C$100,0)+1,0))))/INDIRECT(CONCATENATE("'2018-08 (Д)'!K",TEXT(MATCH($C43,'2018-08 (Д)'!$C$2:$C$100,0)+1,0))))*100)</f>
        <v>2.0794341164765897</v>
      </c>
      <c r="BZ43" s="9">
        <f ca="1">IF(OR(INDIRECT(CONCATENATE("'2018-10 (Д)'!K",TEXT(MATCH($C43,'2018-10 (Д)'!$C$2:$C$100,0)+1,0)))="Н/Д",INDIRECT(CONCATENATE("'2018-09 (Д)'!K",TEXT(MATCH($C43,'2018-09 (Д)'!$C$2:$C$100,0)+1,0)))="Н/Д",AND(INDIRECT(CONCATENATE("'2018-10 (Д)'!K",TEXT(MATCH($C43,'2018-10 (Д)'!$C$2:$C$100,0)+1,0)))="Н/Д",INDIRECT(CONCATENATE("'2018-09 (Д)'!K",TEXT(MATCH($C43,'2018-09 (Д)'!$C$2:$C$100,0)+1,0))))),"Н/Д",((INDIRECT(CONCATENATE("'2018-10 (Д)'!K",TEXT(MATCH($C43,'2018-10 (Д)'!$C$2:$C$100,0)+1,0)))-INDIRECT(CONCATENATE("'2018-09 (Д)'!K",TEXT(MATCH($C43,'2018-09 (Д)'!$C$2:$C$100,0)+1,0))))/INDIRECT(CONCATENATE("'2018-09 (Д)'!K",TEXT(MATCH($C43,'2018-09 (Д)'!$C$2:$C$100,0)+1,0))))*100)</f>
        <v>1.8359144817540831</v>
      </c>
      <c r="CA43" s="9">
        <f ca="1">IF(OR(INDIRECT(CONCATENATE("'2018-11 (Д)'!K",TEXT(MATCH($C43,'2018-11 (Д)'!$C$2:$C$100,0)+1,0)))="Н/Д",INDIRECT(CONCATENATE("'2018-10 (Д)'!K",TEXT(MATCH($C43,'2018-10 (Д)'!$C$2:$C$100,0)+1,0)))="Н/Д",AND(INDIRECT(CONCATENATE("'2018-11 (Д)'!K",TEXT(MATCH($C43,'2018-11 (Д)'!$C$2:$C$100,0)+1,0)))="Н/Д",INDIRECT(CONCATENATE("'2018-10 (Д)'!K",TEXT(MATCH($C43,'2018-10 (Д)'!$C$2:$C$100,0)+1,0))))),"Н/Д",((INDIRECT(CONCATENATE("'2018-11 (Д)'!K",TEXT(MATCH($C43,'2018-11 (Д)'!$C$2:$C$100,0)+1,0)))-INDIRECT(CONCATENATE("'2018-10 (Д)'!K",TEXT(MATCH($C43,'2018-10 (Д)'!$C$2:$C$100,0)+1,0))))/INDIRECT(CONCATENATE("'2018-10 (Д)'!K",TEXT(MATCH($C43,'2018-10 (Д)'!$C$2:$C$100,0)+1,0))))*100)</f>
        <v>58.783927221739475</v>
      </c>
      <c r="CB43" s="9">
        <f ca="1">IF(OR(INDIRECT(CONCATENATE("'2018-12 (Д)'!K",TEXT(MATCH($C43,'2018-12 (Д)'!$C$2:$C$100,0)+1,0)))="Н/Д",INDIRECT(CONCATENATE("'2018-11 (Д)'!K",TEXT(MATCH($C43,'2018-11 (Д)'!$C$2:$C$100,0)+1,0)))="Н/Д",AND(INDIRECT(CONCATENATE("'2018-12 (Д)'!K",TEXT(MATCH($C43,'2018-12 (Д)'!$C$2:$C$100,0)+1,0)))="Н/Д",INDIRECT(CONCATENATE("'2018-11 (Д)'!K",TEXT(MATCH($C43,'2018-11 (Д)'!$C$2:$C$100,0)+1,0))))),"Н/Д",((INDIRECT(CONCATENATE("'2018-12 (Д)'!K",TEXT(MATCH($C43,'2018-12 (Д)'!$C$2:$C$100,0)+1,0)))-INDIRECT(CONCATENATE("'2018-11 (Д)'!K",TEXT(MATCH($C43,'2018-11 (Д)'!$C$2:$C$100,0)+1,0))))/INDIRECT(CONCATENATE("'2018-11 (Д)'!K",TEXT(MATCH($C43,'2018-11 (Д)'!$C$2:$C$100,0)+1,0))))*100)</f>
        <v>-20.229769422292637</v>
      </c>
      <c r="CC43" s="9"/>
      <c r="CD43" s="9">
        <f ca="1">IF(OR(INDIRECT(CONCATENATE("'2018-03 (Д)'!L",TEXT(MATCH($C43,'2018-03 (Д)'!$C$2:$C$100,0)+1,0)))="Н/Д",INDIRECT(CONCATENATE("'2018-02 (Д)'!L",TEXT(MATCH($C43,'2018-02 (Д)'!$C$2:$C$100,0)+1,0)))="Н/Д",AND(INDIRECT(CONCATENATE("'2018-03 (Д)'!L",TEXT(MATCH($C43,'2018-03 (Д)'!$C$2:$C$100,0)+1,0)))="Н/Д",INDIRECT(CONCATENATE("'2018-02 (Д)'!L",TEXT(MATCH($C43,'2018-02 (Д)'!$C$2:$C$100,0)+1,0))))),"Н/Д",((INDIRECT(CONCATENATE("'2018-03 (Д)'!L",TEXT(MATCH($C43,'2018-03 (Д)'!$C$2:$C$100,0)+1,0)))-INDIRECT(CONCATENATE("'2018-02 (Д)'!L",TEXT(MATCH($C43,'2018-02 (Д)'!$C$2:$C$100,0)+1,0))))/INDIRECT(CONCATENATE("'2018-02 (Д)'!L",TEXT(MATCH($C43,'2018-02 (Д)'!$C$2:$C$100,0)+1,0))))*100)</f>
        <v>7.7898679442691385</v>
      </c>
      <c r="CE43" s="9">
        <f ca="1">IF(OR(INDIRECT(CONCATENATE("'2018-04 (Д)'!L",TEXT(MATCH($C43,'2018-04 (Д)'!$C$2:$C$100,0)+1,0)))="Н/Д",INDIRECT(CONCATENATE("'2018-03 (Д)'!L",TEXT(MATCH($C43,'2018-03 (Д)'!$C$2:$C$100,0)+1,0)))="Н/Д",AND(INDIRECT(CONCATENATE("'2018-04 (Д)'!L",TEXT(MATCH($C43,'2018-04 (Д)'!$C$2:$C$100,0)+1,0)))="Н/Д",INDIRECT(CONCATENATE("'2018-03 (Д)'!L",TEXT(MATCH($C43,'2018-03 (Д)'!$C$2:$C$100,0)+1,0))))),"Н/Д",((INDIRECT(CONCATENATE("'2018-04 (Д)'!L",TEXT(MATCH($C43,'2018-04 (Д)'!$C$2:$C$100,0)+1,0)))-INDIRECT(CONCATENATE("'2018-03 (Д)'!L",TEXT(MATCH($C43,'2018-03 (Д)'!$C$2:$C$100,0)+1,0))))/INDIRECT(CONCATENATE("'2018-03 (Д)'!L",TEXT(MATCH($C43,'2018-03 (Д)'!$C$2:$C$100,0)+1,0))))*100)</f>
        <v>-130.78896097179921</v>
      </c>
      <c r="CF43" s="9">
        <f ca="1">IF(OR(INDIRECT(CONCATENATE("'2018-05 (Д)'!L",TEXT(MATCH($C43,'2018-05 (Д)'!$C$2:$C$100,0)+1,0)))="Н/Д",INDIRECT(CONCATENATE("'2018-04 (Д)'!L",TEXT(MATCH($C43,'2018-04 (Д)'!$C$2:$C$100,0)+1,0)))="Н/Д",AND(INDIRECT(CONCATENATE("'2018-05 (Д)'!L",TEXT(MATCH($C43,'2018-05 (Д)'!$C$2:$C$100,0)+1,0)))="Н/Д",INDIRECT(CONCATENATE("'2018-04 (Д)'!L",TEXT(MATCH($C43,'2018-04 (Д)'!$C$2:$C$100,0)+1,0))))),"Н/Д",((INDIRECT(CONCATENATE("'2018-05 (Д)'!L",TEXT(MATCH($C43,'2018-05 (Д)'!$C$2:$C$100,0)+1,0)))-INDIRECT(CONCATENATE("'2018-04 (Д)'!L",TEXT(MATCH($C43,'2018-04 (Д)'!$C$2:$C$100,0)+1,0))))/INDIRECT(CONCATENATE("'2018-04 (Д)'!L",TEXT(MATCH($C43,'2018-04 (Д)'!$C$2:$C$100,0)+1,0))))*100)</f>
        <v>532.32610095330858</v>
      </c>
      <c r="CG43" s="9">
        <f ca="1">IF(OR(INDIRECT(CONCATENATE("'2018-06 (Д)'!L",TEXT(MATCH($C43,'2018-06 (Д)'!$C$2:$C$100,0)+1,0)))="Н/Д",INDIRECT(CONCATENATE("'2018-05 (Д)'!L",TEXT(MATCH($C43,'2018-05 (Д)'!$C$2:$C$100,0)+1,0)))="Н/Д",AND(INDIRECT(CONCATENATE("'2018-06 (Д)'!L",TEXT(MATCH($C43,'2018-06 (Д)'!$C$2:$C$100,0)+1,0)))="Н/Д",INDIRECT(CONCATENATE("'2018-05 (Д)'!L",TEXT(MATCH($C43,'2018-05 (Д)'!$C$2:$C$100,0)+1,0))))),"Н/Д",((INDIRECT(CONCATENATE("'2018-06 (Д)'!L",TEXT(MATCH($C43,'2018-06 (Д)'!$C$2:$C$100,0)+1,0)))-INDIRECT(CONCATENATE("'2018-05 (Д)'!L",TEXT(MATCH($C43,'2018-05 (Д)'!$C$2:$C$100,0)+1,0))))/INDIRECT(CONCATENATE("'2018-05 (Д)'!L",TEXT(MATCH($C43,'2018-05 (Д)'!$C$2:$C$100,0)+1,0))))*100)</f>
        <v>-55.259570387306802</v>
      </c>
      <c r="CH43" s="9">
        <f ca="1">IF(OR(INDIRECT(CONCATENATE("'2018-07 (Д)'!L",TEXT(MATCH($C43,'2018-07 (Д)'!$C$2:$C$100,0)+1,0)))="Н/Д",INDIRECT(CONCATENATE("'2018-06 (Д)'!L",TEXT(MATCH($C43,'2018-06 (Д)'!$C$2:$C$100,0)+1,0)))="Н/Д",AND(INDIRECT(CONCATENATE("'2018-07 (Д)'!L",TEXT(MATCH($C43,'2018-07 (Д)'!$C$2:$C$100,0)+1,0)))="Н/Д",INDIRECT(CONCATENATE("'2018-06 (Д)'!L",TEXT(MATCH($C43,'2018-06 (Д)'!$C$2:$C$100,0)+1,0))))),"Н/Д",((INDIRECT(CONCATENATE("'2018-07 (Д)'!L",TEXT(MATCH($C43,'2018-07 (Д)'!$C$2:$C$100,0)+1,0)))-INDIRECT(CONCATENATE("'2018-06 (Д)'!L",TEXT(MATCH($C43,'2018-06 (Д)'!$C$2:$C$100,0)+1,0))))/INDIRECT(CONCATENATE("'2018-06 (Д)'!L",TEXT(MATCH($C43,'2018-06 (Д)'!$C$2:$C$100,0)+1,0))))*100)</f>
        <v>-19.701712397872281</v>
      </c>
      <c r="CI43" s="9">
        <f ca="1">IF(OR(INDIRECT(CONCATENATE("'2018-08 (Д)'!L",TEXT(MATCH($C43,'2018-08 (Д)'!$C$2:$C$100,0)+1,0)))="Н/Д",INDIRECT(CONCATENATE("'2018-07 (Д)'!L",TEXT(MATCH($C43,'2018-07 (Д)'!$C$2:$C$100,0)+1,0)))="Н/Д",AND(INDIRECT(CONCATENATE("'2018-08 (Д)'!L",TEXT(MATCH($C43,'2018-08 (Д)'!$C$2:$C$100,0)+1,0)))="Н/Д",INDIRECT(CONCATENATE("'2018-07 (Д)'!L",TEXT(MATCH($C43,'2018-07 (Д)'!$C$2:$C$100,0)+1,0))))),"Н/Д",((INDIRECT(CONCATENATE("'2018-08 (Д)'!L",TEXT(MATCH($C43,'2018-08 (Д)'!$C$2:$C$100,0)+1,0)))-INDIRECT(CONCATENATE("'2018-07 (Д)'!L",TEXT(MATCH($C43,'2018-07 (Д)'!$C$2:$C$100,0)+1,0))))/INDIRECT(CONCATENATE("'2018-07 (Д)'!L",TEXT(MATCH($C43,'2018-07 (Д)'!$C$2:$C$100,0)+1,0))))*100)</f>
        <v>163.96462456739681</v>
      </c>
      <c r="CJ43" s="9">
        <f ca="1">IF(OR(INDIRECT(CONCATENATE("'2018-09 (Д)'!L",TEXT(MATCH($C43,'2018-09 (Д)'!$C$2:$C$100,0)+1,0)))="Н/Д",INDIRECT(CONCATENATE("'2018-08 (Д)'!L",TEXT(MATCH($C43,'2018-08 (Д)'!$C$2:$C$100,0)+1,0)))="Н/Д",AND(INDIRECT(CONCATENATE("'2018-09 (Д)'!L",TEXT(MATCH($C43,'2018-09 (Д)'!$C$2:$C$100,0)+1,0)))="Н/Д",INDIRECT(CONCATENATE("'2018-08 (Д)'!L",TEXT(MATCH($C43,'2018-08 (Д)'!$C$2:$C$100,0)+1,0))))),"Н/Д",((INDIRECT(CONCATENATE("'2018-09 (Д)'!L",TEXT(MATCH($C43,'2018-09 (Д)'!$C$2:$C$100,0)+1,0)))-INDIRECT(CONCATENATE("'2018-08 (Д)'!L",TEXT(MATCH($C43,'2018-08 (Д)'!$C$2:$C$100,0)+1,0))))/INDIRECT(CONCATENATE("'2018-08 (Д)'!L",TEXT(MATCH($C43,'2018-08 (Д)'!$C$2:$C$100,0)+1,0))))*100)</f>
        <v>-43.406586300592004</v>
      </c>
      <c r="CK43" s="9">
        <f ca="1">IF(OR(INDIRECT(CONCATENATE("'2018-10 (Д)'!L",TEXT(MATCH($C43,'2018-10 (Д)'!$C$2:$C$100,0)+1,0)))="Н/Д",INDIRECT(CONCATENATE("'2018-09 (Д)'!L",TEXT(MATCH($C43,'2018-09 (Д)'!$C$2:$C$100,0)+1,0)))="Н/Д",AND(INDIRECT(CONCATENATE("'2018-10 (Д)'!L",TEXT(MATCH($C43,'2018-10 (Д)'!$C$2:$C$100,0)+1,0)))="Н/Д",INDIRECT(CONCATENATE("'2018-09 (Д)'!L",TEXT(MATCH($C43,'2018-09 (Д)'!$C$2:$C$100,0)+1,0))))),"Н/Д",((INDIRECT(CONCATENATE("'2018-10 (Д)'!L",TEXT(MATCH($C43,'2018-10 (Д)'!$C$2:$C$100,0)+1,0)))-INDIRECT(CONCATENATE("'2018-09 (Д)'!L",TEXT(MATCH($C43,'2018-09 (Д)'!$C$2:$C$100,0)+1,0))))/INDIRECT(CONCATENATE("'2018-09 (Д)'!L",TEXT(MATCH($C43,'2018-09 (Д)'!$C$2:$C$100,0)+1,0))))*100)</f>
        <v>-28.458292567001099</v>
      </c>
      <c r="CL43" s="9">
        <f ca="1">IF(OR(INDIRECT(CONCATENATE("'2018-11 (Д)'!L",TEXT(MATCH($C43,'2018-11 (Д)'!$C$2:$C$100,0)+1,0)))="Н/Д",INDIRECT(CONCATENATE("'2018-10 (Д)'!L",TEXT(MATCH($C43,'2018-10 (Д)'!$C$2:$C$100,0)+1,0)))="Н/Д",AND(INDIRECT(CONCATENATE("'2018-11 (Д)'!L",TEXT(MATCH($C43,'2018-11 (Д)'!$C$2:$C$100,0)+1,0)))="Н/Д",INDIRECT(CONCATENATE("'2018-10 (Д)'!L",TEXT(MATCH($C43,'2018-10 (Д)'!$C$2:$C$100,0)+1,0))))),"Н/Д",((INDIRECT(CONCATENATE("'2018-11 (Д)'!L",TEXT(MATCH($C43,'2018-11 (Д)'!$C$2:$C$100,0)+1,0)))-INDIRECT(CONCATENATE("'2018-10 (Д)'!L",TEXT(MATCH($C43,'2018-10 (Д)'!$C$2:$C$100,0)+1,0))))/INDIRECT(CONCATENATE("'2018-10 (Д)'!L",TEXT(MATCH($C43,'2018-10 (Д)'!$C$2:$C$100,0)+1,0))))*100)</f>
        <v>105.21577704687677</v>
      </c>
      <c r="CM43" s="9">
        <f ca="1">IF(OR(INDIRECT(CONCATENATE("'2018-12 (Д)'!L",TEXT(MATCH($C43,'2018-12 (Д)'!$C$2:$C$100,0)+1,0)))="Н/Д",INDIRECT(CONCATENATE("'2018-11 (Д)'!L",TEXT(MATCH($C43,'2018-11 (Д)'!$C$2:$C$100,0)+1,0)))="Н/Д",AND(INDIRECT(CONCATENATE("'2018-12 (Д)'!L",TEXT(MATCH($C43,'2018-12 (Д)'!$C$2:$C$100,0)+1,0)))="Н/Д",INDIRECT(CONCATENATE("'2018-11 (Д)'!L",TEXT(MATCH($C43,'2018-11 (Д)'!$C$2:$C$100,0)+1,0))))),"Н/Д",((INDIRECT(CONCATENATE("'2018-12 (Д)'!L",TEXT(MATCH($C43,'2018-12 (Д)'!$C$2:$C$100,0)+1,0)))-INDIRECT(CONCATENATE("'2018-11 (Д)'!L",TEXT(MATCH($C43,'2018-11 (Д)'!$C$2:$C$100,0)+1,0))))/INDIRECT(CONCATENATE("'2018-11 (Д)'!L",TEXT(MATCH($C43,'2018-11 (Д)'!$C$2:$C$100,0)+1,0))))*100)</f>
        <v>-47.364236961056186</v>
      </c>
      <c r="CN43" s="9"/>
      <c r="CO43" s="9">
        <f ca="1">IF(OR(INDIRECT(CONCATENATE("'2018-03 (Д)'!M",TEXT(MATCH($C43,'2018-03 (Д)'!$C$2:$C$100,0)+1,0)))="Н/Д",INDIRECT(CONCATENATE("'2018-02 (Д)'!M",TEXT(MATCH($C43,'2018-02 (Д)'!$C$2:$C$100,0)+1,0)))="Н/Д",AND(INDIRECT(CONCATENATE("'2018-03 (Д)'!M",TEXT(MATCH($C43,'2018-03 (Д)'!$C$2:$C$100,0)+1,0)))="Н/Д",INDIRECT(CONCATENATE("'2018-02 (Д)'!M",TEXT(MATCH($C43,'2018-02 (Д)'!$C$2:$C$100,0)+1,0))))),"Н/Д",((INDIRECT(CONCATENATE("'2018-03 (Д)'!M",TEXT(MATCH($C43,'2018-03 (Д)'!$C$2:$C$100,0)+1,0)))-INDIRECT(CONCATENATE("'2018-02 (Д)'!M",TEXT(MATCH($C43,'2018-02 (Д)'!$C$2:$C$100,0)+1,0))))/INDIRECT(CONCATENATE("'2018-02 (Д)'!M",TEXT(MATCH($C43,'2018-02 (Д)'!$C$2:$C$100,0)+1,0))))*100)</f>
        <v>-3.0043891615243834</v>
      </c>
      <c r="CP43" s="9">
        <f ca="1">IF(OR(INDIRECT(CONCATENATE("'2018-04 (Д)'!M",TEXT(MATCH($C43,'2018-04 (Д)'!$C$2:$C$100,0)+1,0)))="Н/Д",INDIRECT(CONCATENATE("'2018-03 (Д)'!M",TEXT(MATCH($C43,'2018-03 (Д)'!$C$2:$C$100,0)+1,0)))="Н/Д",AND(INDIRECT(CONCATENATE("'2018-04 (Д)'!M",TEXT(MATCH($C43,'2018-04 (Д)'!$C$2:$C$100,0)+1,0)))="Н/Д",INDIRECT(CONCATENATE("'2018-03 (Д)'!M",TEXT(MATCH($C43,'2018-03 (Д)'!$C$2:$C$100,0)+1,0))))),"Н/Д",((INDIRECT(CONCATENATE("'2018-04 (Д)'!M",TEXT(MATCH($C43,'2018-04 (Д)'!$C$2:$C$100,0)+1,0)))-INDIRECT(CONCATENATE("'2018-03 (Д)'!M",TEXT(MATCH($C43,'2018-03 (Д)'!$C$2:$C$100,0)+1,0))))/INDIRECT(CONCATENATE("'2018-03 (Д)'!M",TEXT(MATCH($C43,'2018-03 (Д)'!$C$2:$C$100,0)+1,0))))*100)</f>
        <v>-91.722882714400214</v>
      </c>
      <c r="CQ43" s="9">
        <f ca="1">IF(OR(INDIRECT(CONCATENATE("'2018-05 (Д)'!M",TEXT(MATCH($C43,'2018-05 (Д)'!$C$2:$C$100,0)+1,0)))="Н/Д",INDIRECT(CONCATENATE("'2018-04 (Д)'!M",TEXT(MATCH($C43,'2018-04 (Д)'!$C$2:$C$100,0)+1,0)))="Н/Д",AND(INDIRECT(CONCATENATE("'2018-05 (Д)'!M",TEXT(MATCH($C43,'2018-05 (Д)'!$C$2:$C$100,0)+1,0)))="Н/Д",INDIRECT(CONCATENATE("'2018-04 (Д)'!M",TEXT(MATCH($C43,'2018-04 (Д)'!$C$2:$C$100,0)+1,0))))),"Н/Д",((INDIRECT(CONCATENATE("'2018-05 (Д)'!M",TEXT(MATCH($C43,'2018-05 (Д)'!$C$2:$C$100,0)+1,0)))-INDIRECT(CONCATENATE("'2018-04 (Д)'!M",TEXT(MATCH($C43,'2018-04 (Д)'!$C$2:$C$100,0)+1,0))))/INDIRECT(CONCATENATE("'2018-04 (Д)'!M",TEXT(MATCH($C43,'2018-04 (Д)'!$C$2:$C$100,0)+1,0))))*100)</f>
        <v>2021.9443211619932</v>
      </c>
      <c r="CR43" s="9">
        <f ca="1">IF(OR(INDIRECT(CONCATENATE("'2018-06 (Д)'!M",TEXT(MATCH($C43,'2018-06 (Д)'!$C$2:$C$100,0)+1,0)))="Н/Д",INDIRECT(CONCATENATE("'2018-05 (Д)'!M",TEXT(MATCH($C43,'2018-05 (Д)'!$C$2:$C$100,0)+1,0)))="Н/Д",AND(INDIRECT(CONCATENATE("'2018-06 (Д)'!M",TEXT(MATCH($C43,'2018-06 (Д)'!$C$2:$C$100,0)+1,0)))="Н/Д",INDIRECT(CONCATENATE("'2018-05 (Д)'!M",TEXT(MATCH($C43,'2018-05 (Д)'!$C$2:$C$100,0)+1,0))))),"Н/Д",((INDIRECT(CONCATENATE("'2018-06 (Д)'!M",TEXT(MATCH($C43,'2018-06 (Д)'!$C$2:$C$100,0)+1,0)))-INDIRECT(CONCATENATE("'2018-05 (Д)'!M",TEXT(MATCH($C43,'2018-05 (Д)'!$C$2:$C$100,0)+1,0))))/INDIRECT(CONCATENATE("'2018-05 (Д)'!M",TEXT(MATCH($C43,'2018-05 (Д)'!$C$2:$C$100,0)+1,0))))*100)</f>
        <v>-98.421824906607213</v>
      </c>
      <c r="CS43" s="9">
        <f ca="1">IF(OR(INDIRECT(CONCATENATE("'2018-07 (Д)'!M",TEXT(MATCH($C43,'2018-07 (Д)'!$C$2:$C$100,0)+1,0)))="Н/Д",INDIRECT(CONCATENATE("'2018-06 (Д)'!M",TEXT(MATCH($C43,'2018-06 (Д)'!$C$2:$C$100,0)+1,0)))="Н/Д",AND(INDIRECT(CONCATENATE("'2018-07 (Д)'!M",TEXT(MATCH($C43,'2018-07 (Д)'!$C$2:$C$100,0)+1,0)))="Н/Д",INDIRECT(CONCATENATE("'2018-06 (Д)'!M",TEXT(MATCH($C43,'2018-06 (Д)'!$C$2:$C$100,0)+1,0))))),"Н/Д",((INDIRECT(CONCATENATE("'2018-07 (Д)'!M",TEXT(MATCH($C43,'2018-07 (Д)'!$C$2:$C$100,0)+1,0)))-INDIRECT(CONCATENATE("'2018-06 (Д)'!M",TEXT(MATCH($C43,'2018-06 (Д)'!$C$2:$C$100,0)+1,0))))/INDIRECT(CONCATENATE("'2018-06 (Д)'!M",TEXT(MATCH($C43,'2018-06 (Д)'!$C$2:$C$100,0)+1,0))))*100)</f>
        <v>-87.202409638554073</v>
      </c>
      <c r="CT43" s="9">
        <f ca="1">IF(OR(INDIRECT(CONCATENATE("'2018-08 (Д)'!M",TEXT(MATCH($C43,'2018-08 (Д)'!$C$2:$C$100,0)+1,0)))="Н/Д",INDIRECT(CONCATENATE("'2018-07 (Д)'!M",TEXT(MATCH($C43,'2018-07 (Д)'!$C$2:$C$100,0)+1,0)))="Н/Д",AND(INDIRECT(CONCATENATE("'2018-08 (Д)'!M",TEXT(MATCH($C43,'2018-08 (Д)'!$C$2:$C$100,0)+1,0)))="Н/Д",INDIRECT(CONCATENATE("'2018-07 (Д)'!M",TEXT(MATCH($C43,'2018-07 (Д)'!$C$2:$C$100,0)+1,0))))),"Н/Д",((INDIRECT(CONCATENATE("'2018-08 (Д)'!M",TEXT(MATCH($C43,'2018-08 (Д)'!$C$2:$C$100,0)+1,0)))-INDIRECT(CONCATENATE("'2018-07 (Д)'!M",TEXT(MATCH($C43,'2018-07 (Д)'!$C$2:$C$100,0)+1,0))))/INDIRECT(CONCATENATE("'2018-07 (Д)'!M",TEXT(MATCH($C43,'2018-07 (Д)'!$C$2:$C$100,0)+1,0))))*100)</f>
        <v>34647.222745245323</v>
      </c>
      <c r="CU43" s="9">
        <f ca="1">IF(OR(INDIRECT(CONCATENATE("'2018-09 (Д)'!M",TEXT(MATCH($C43,'2018-09 (Д)'!$C$2:$C$100,0)+1,0)))="Н/Д",INDIRECT(CONCATENATE("'2018-08 (Д)'!M",TEXT(MATCH($C43,'2018-08 (Д)'!$C$2:$C$100,0)+1,0)))="Н/Д",AND(INDIRECT(CONCATENATE("'2018-09 (Д)'!M",TEXT(MATCH($C43,'2018-09 (Д)'!$C$2:$C$100,0)+1,0)))="Н/Д",INDIRECT(CONCATENATE("'2018-08 (Д)'!M",TEXT(MATCH($C43,'2018-08 (Д)'!$C$2:$C$100,0)+1,0))))),"Н/Д",((INDIRECT(CONCATENATE("'2018-09 (Д)'!M",TEXT(MATCH($C43,'2018-09 (Д)'!$C$2:$C$100,0)+1,0)))-INDIRECT(CONCATENATE("'2018-08 (Д)'!M",TEXT(MATCH($C43,'2018-08 (Д)'!$C$2:$C$100,0)+1,0))))/INDIRECT(CONCATENATE("'2018-08 (Д)'!M",TEXT(MATCH($C43,'2018-08 (Д)'!$C$2:$C$100,0)+1,0))))*100)</f>
        <v>-31.219082325209602</v>
      </c>
      <c r="CV43" s="9">
        <f ca="1">IF(OR(INDIRECT(CONCATENATE("'2018-10 (Д)'!M",TEXT(MATCH($C43,'2018-10 (Д)'!$C$2:$C$100,0)+1,0)))="Н/Д",INDIRECT(CONCATENATE("'2018-09 (Д)'!M",TEXT(MATCH($C43,'2018-09 (Д)'!$C$2:$C$100,0)+1,0)))="Н/Д",AND(INDIRECT(CONCATENATE("'2018-10 (Д)'!M",TEXT(MATCH($C43,'2018-10 (Д)'!$C$2:$C$100,0)+1,0)))="Н/Д",INDIRECT(CONCATENATE("'2018-09 (Д)'!M",TEXT(MATCH($C43,'2018-09 (Д)'!$C$2:$C$100,0)+1,0))))),"Н/Д",((INDIRECT(CONCATENATE("'2018-10 (Д)'!M",TEXT(MATCH($C43,'2018-10 (Д)'!$C$2:$C$100,0)+1,0)))-INDIRECT(CONCATENATE("'2018-09 (Д)'!M",TEXT(MATCH($C43,'2018-09 (Д)'!$C$2:$C$100,0)+1,0))))/INDIRECT(CONCATENATE("'2018-09 (Д)'!M",TEXT(MATCH($C43,'2018-09 (Д)'!$C$2:$C$100,0)+1,0))))*100)</f>
        <v>-36.942579188808928</v>
      </c>
      <c r="CW43" s="9">
        <f ca="1">IF(OR(INDIRECT(CONCATENATE("'2018-11 (Д)'!M",TEXT(MATCH($C43,'2018-11 (Д)'!$C$2:$C$100,0)+1,0)))="Н/Д",INDIRECT(CONCATENATE("'2018-10 (Д)'!M",TEXT(MATCH($C43,'2018-10 (Д)'!$C$2:$C$100,0)+1,0)))="Н/Д",AND(INDIRECT(CONCATENATE("'2018-11 (Д)'!M",TEXT(MATCH($C43,'2018-11 (Д)'!$C$2:$C$100,0)+1,0)))="Н/Д",INDIRECT(CONCATENATE("'2018-10 (Д)'!M",TEXT(MATCH($C43,'2018-10 (Д)'!$C$2:$C$100,0)+1,0))))),"Н/Д",((INDIRECT(CONCATENATE("'2018-11 (Д)'!M",TEXT(MATCH($C43,'2018-11 (Д)'!$C$2:$C$100,0)+1,0)))-INDIRECT(CONCATENATE("'2018-10 (Д)'!M",TEXT(MATCH($C43,'2018-10 (Д)'!$C$2:$C$100,0)+1,0))))/INDIRECT(CONCATENATE("'2018-10 (Д)'!M",TEXT(MATCH($C43,'2018-10 (Д)'!$C$2:$C$100,0)+1,0))))*100)</f>
        <v>510.18043748781787</v>
      </c>
      <c r="CX43" s="9">
        <f ca="1">IF(OR(INDIRECT(CONCATENATE("'2018-12 (Д)'!M",TEXT(MATCH($C43,'2018-12 (Д)'!$C$2:$C$100,0)+1,0)))="Н/Д",INDIRECT(CONCATENATE("'2018-11 (Д)'!M",TEXT(MATCH($C43,'2018-11 (Д)'!$C$2:$C$100,0)+1,0)))="Н/Д",AND(INDIRECT(CONCATENATE("'2018-12 (Д)'!M",TEXT(MATCH($C43,'2018-12 (Д)'!$C$2:$C$100,0)+1,0)))="Н/Д",INDIRECT(CONCATENATE("'2018-11 (Д)'!M",TEXT(MATCH($C43,'2018-11 (Д)'!$C$2:$C$100,0)+1,0))))),"Н/Д",((INDIRECT(CONCATENATE("'2018-12 (Д)'!M",TEXT(MATCH($C43,'2018-12 (Д)'!$C$2:$C$100,0)+1,0)))-INDIRECT(CONCATENATE("'2018-11 (Д)'!M",TEXT(MATCH($C43,'2018-11 (Д)'!$C$2:$C$100,0)+1,0))))/INDIRECT(CONCATENATE("'2018-11 (Д)'!M",TEXT(MATCH($C43,'2018-11 (Д)'!$C$2:$C$100,0)+1,0))))*100)</f>
        <v>-72.608430178809087</v>
      </c>
      <c r="CY43" s="9"/>
      <c r="CZ43" s="9">
        <f ca="1">IF(OR(INDIRECT(CONCATENATE("'2018-03 (Д)'!N",TEXT(MATCH($C43,'2018-03 (Д)'!$C$2:$C$100,0)+1,0)))="Н/Д",INDIRECT(CONCATENATE("'2018-02 (Д)'!N",TEXT(MATCH($C43,'2018-02 (Д)'!$C$2:$C$100,0)+1,0)))="Н/Д",AND(INDIRECT(CONCATENATE("'2018-03 (Д)'!N",TEXT(MATCH($C43,'2018-03 (Д)'!$C$2:$C$100,0)+1,0)))="Н/Д",INDIRECT(CONCATENATE("'2018-02 (Д)'!N",TEXT(MATCH($C43,'2018-02 (Д)'!$C$2:$C$100,0)+1,0))))),"Н/Д",((INDIRECT(CONCATENATE("'2018-03 (Д)'!N",TEXT(MATCH($C43,'2018-03 (Д)'!$C$2:$C$100,0)+1,0)))-INDIRECT(CONCATENATE("'2018-02 (Д)'!N",TEXT(MATCH($C43,'2018-02 (Д)'!$C$2:$C$100,0)+1,0))))/INDIRECT(CONCATENATE("'2018-02 (Д)'!N",TEXT(MATCH($C43,'2018-02 (Д)'!$C$2:$C$100,0)+1,0))))*100)</f>
        <v>220.88202092004531</v>
      </c>
      <c r="DA43" s="9">
        <f ca="1">IF(OR(INDIRECT(CONCATENATE("'2018-04 (Д)'!N",TEXT(MATCH($C43,'2018-04 (Д)'!$C$2:$C$100,0)+1,0)))="Н/Д",INDIRECT(CONCATENATE("'2018-03 (Д)'!N",TEXT(MATCH($C43,'2018-03 (Д)'!$C$2:$C$100,0)+1,0)))="Н/Д",AND(INDIRECT(CONCATENATE("'2018-04 (Д)'!N",TEXT(MATCH($C43,'2018-04 (Д)'!$C$2:$C$100,0)+1,0)))="Н/Д",INDIRECT(CONCATENATE("'2018-03 (Д)'!N",TEXT(MATCH($C43,'2018-03 (Д)'!$C$2:$C$100,0)+1,0))))),"Н/Д",((INDIRECT(CONCATENATE("'2018-04 (Д)'!N",TEXT(MATCH($C43,'2018-04 (Д)'!$C$2:$C$100,0)+1,0)))-INDIRECT(CONCATENATE("'2018-03 (Д)'!N",TEXT(MATCH($C43,'2018-03 (Д)'!$C$2:$C$100,0)+1,0))))/INDIRECT(CONCATENATE("'2018-03 (Д)'!N",TEXT(MATCH($C43,'2018-03 (Д)'!$C$2:$C$100,0)+1,0))))*100)</f>
        <v>43.341845055693099</v>
      </c>
      <c r="DB43" s="9">
        <f ca="1">IF(OR(INDIRECT(CONCATENATE("'2018-05 (Д)'!N",TEXT(MATCH($C43,'2018-05 (Д)'!$C$2:$C$100,0)+1,0)))="Н/Д",INDIRECT(CONCATENATE("'2018-04 (Д)'!N",TEXT(MATCH($C43,'2018-04 (Д)'!$C$2:$C$100,0)+1,0)))="Н/Д",AND(INDIRECT(CONCATENATE("'2018-05 (Д)'!N",TEXT(MATCH($C43,'2018-05 (Д)'!$C$2:$C$100,0)+1,0)))="Н/Д",INDIRECT(CONCATENATE("'2018-04 (Д)'!N",TEXT(MATCH($C43,'2018-04 (Д)'!$C$2:$C$100,0)+1,0))))),"Н/Д",((INDIRECT(CONCATENATE("'2018-05 (Д)'!N",TEXT(MATCH($C43,'2018-05 (Д)'!$C$2:$C$100,0)+1,0)))-INDIRECT(CONCATENATE("'2018-04 (Д)'!N",TEXT(MATCH($C43,'2018-04 (Д)'!$C$2:$C$100,0)+1,0))))/INDIRECT(CONCATENATE("'2018-04 (Д)'!N",TEXT(MATCH($C43,'2018-04 (Д)'!$C$2:$C$100,0)+1,0))))*100)</f>
        <v>78.655147887494394</v>
      </c>
      <c r="DC43" s="9">
        <f ca="1">IF(OR(INDIRECT(CONCATENATE("'2018-06 (Д)'!N",TEXT(MATCH($C43,'2018-06 (Д)'!$C$2:$C$100,0)+1,0)))="Н/Д",INDIRECT(CONCATENATE("'2018-05 (Д)'!N",TEXT(MATCH($C43,'2018-05 (Д)'!$C$2:$C$100,0)+1,0)))="Н/Д",AND(INDIRECT(CONCATENATE("'2018-06 (Д)'!N",TEXT(MATCH($C43,'2018-06 (Д)'!$C$2:$C$100,0)+1,0)))="Н/Д",INDIRECT(CONCATENATE("'2018-05 (Д)'!N",TEXT(MATCH($C43,'2018-05 (Д)'!$C$2:$C$100,0)+1,0))))),"Н/Д",((INDIRECT(CONCATENATE("'2018-06 (Д)'!N",TEXT(MATCH($C43,'2018-06 (Д)'!$C$2:$C$100,0)+1,0)))-INDIRECT(CONCATENATE("'2018-05 (Д)'!N",TEXT(MATCH($C43,'2018-05 (Д)'!$C$2:$C$100,0)+1,0))))/INDIRECT(CONCATENATE("'2018-05 (Д)'!N",TEXT(MATCH($C43,'2018-05 (Д)'!$C$2:$C$100,0)+1,0))))*100)</f>
        <v>38.315342649985325</v>
      </c>
      <c r="DD43" s="9">
        <f ca="1">IF(OR(INDIRECT(CONCATENATE("'2018-07 (Д)'!N",TEXT(MATCH($C43,'2018-07 (Д)'!$C$2:$C$100,0)+1,0)))="Н/Д",INDIRECT(CONCATENATE("'2018-06 (Д)'!N",TEXT(MATCH($C43,'2018-06 (Д)'!$C$2:$C$100,0)+1,0)))="Н/Д",AND(INDIRECT(CONCATENATE("'2018-07 (Д)'!N",TEXT(MATCH($C43,'2018-07 (Д)'!$C$2:$C$100,0)+1,0)))="Н/Д",INDIRECT(CONCATENATE("'2018-06 (Д)'!N",TEXT(MATCH($C43,'2018-06 (Д)'!$C$2:$C$100,0)+1,0))))),"Н/Д",((INDIRECT(CONCATENATE("'2018-07 (Д)'!N",TEXT(MATCH($C43,'2018-07 (Д)'!$C$2:$C$100,0)+1,0)))-INDIRECT(CONCATENATE("'2018-06 (Д)'!N",TEXT(MATCH($C43,'2018-06 (Д)'!$C$2:$C$100,0)+1,0))))/INDIRECT(CONCATENATE("'2018-06 (Д)'!N",TEXT(MATCH($C43,'2018-06 (Д)'!$C$2:$C$100,0)+1,0))))*100)</f>
        <v>14.767697393814109</v>
      </c>
      <c r="DE43" s="9">
        <f ca="1">IF(OR(INDIRECT(CONCATENATE("'2018-08 (Д)'!N",TEXT(MATCH($C43,'2018-08 (Д)'!$C$2:$C$100,0)+1,0)))="Н/Д",INDIRECT(CONCATENATE("'2018-07 (Д)'!N",TEXT(MATCH($C43,'2018-07 (Д)'!$C$2:$C$100,0)+1,0)))="Н/Д",AND(INDIRECT(CONCATENATE("'2018-08 (Д)'!N",TEXT(MATCH($C43,'2018-08 (Д)'!$C$2:$C$100,0)+1,0)))="Н/Д",INDIRECT(CONCATENATE("'2018-07 (Д)'!N",TEXT(MATCH($C43,'2018-07 (Д)'!$C$2:$C$100,0)+1,0))))),"Н/Д",((INDIRECT(CONCATENATE("'2018-08 (Д)'!N",TEXT(MATCH($C43,'2018-08 (Д)'!$C$2:$C$100,0)+1,0)))-INDIRECT(CONCATENATE("'2018-07 (Д)'!N",TEXT(MATCH($C43,'2018-07 (Д)'!$C$2:$C$100,0)+1,0))))/INDIRECT(CONCATENATE("'2018-07 (Д)'!N",TEXT(MATCH($C43,'2018-07 (Д)'!$C$2:$C$100,0)+1,0))))*100)</f>
        <v>11.320611200217263</v>
      </c>
      <c r="DF43" s="9">
        <f ca="1">IF(OR(INDIRECT(CONCATENATE("'2018-09 (Д)'!N",TEXT(MATCH($C43,'2018-09 (Д)'!$C$2:$C$100,0)+1,0)))="Н/Д",INDIRECT(CONCATENATE("'2018-08 (Д)'!N",TEXT(MATCH($C43,'2018-08 (Д)'!$C$2:$C$100,0)+1,0)))="Н/Д",AND(INDIRECT(CONCATENATE("'2018-09 (Д)'!N",TEXT(MATCH($C43,'2018-09 (Д)'!$C$2:$C$100,0)+1,0)))="Н/Д",INDIRECT(CONCATENATE("'2018-08 (Д)'!N",TEXT(MATCH($C43,'2018-08 (Д)'!$C$2:$C$100,0)+1,0))))),"Н/Д",((INDIRECT(CONCATENATE("'2018-09 (Д)'!N",TEXT(MATCH($C43,'2018-09 (Д)'!$C$2:$C$100,0)+1,0)))-INDIRECT(CONCATENATE("'2018-08 (Д)'!N",TEXT(MATCH($C43,'2018-08 (Д)'!$C$2:$C$100,0)+1,0))))/INDIRECT(CONCATENATE("'2018-08 (Д)'!N",TEXT(MATCH($C43,'2018-08 (Д)'!$C$2:$C$100,0)+1,0))))*100)</f>
        <v>10.185363455742499</v>
      </c>
      <c r="DG43" s="9">
        <f ca="1">IF(OR(INDIRECT(CONCATENATE("'2018-10 (Д)'!N",TEXT(MATCH($C43,'2018-10 (Д)'!$C$2:$C$100,0)+1,0)))="Н/Д",INDIRECT(CONCATENATE("'2018-09 (Д)'!N",TEXT(MATCH($C43,'2018-09 (Д)'!$C$2:$C$100,0)+1,0)))="Н/Д",AND(INDIRECT(CONCATENATE("'2018-10 (Д)'!N",TEXT(MATCH($C43,'2018-10 (Д)'!$C$2:$C$100,0)+1,0)))="Н/Д",INDIRECT(CONCATENATE("'2018-09 (Д)'!N",TEXT(MATCH($C43,'2018-09 (Д)'!$C$2:$C$100,0)+1,0))))),"Н/Д",((INDIRECT(CONCATENATE("'2018-10 (Д)'!N",TEXT(MATCH($C43,'2018-10 (Д)'!$C$2:$C$100,0)+1,0)))-INDIRECT(CONCATENATE("'2018-09 (Д)'!N",TEXT(MATCH($C43,'2018-09 (Д)'!$C$2:$C$100,0)+1,0))))/INDIRECT(CONCATENATE("'2018-09 (Д)'!N",TEXT(MATCH($C43,'2018-09 (Д)'!$C$2:$C$100,0)+1,0))))*100)</f>
        <v>10.689816115700241</v>
      </c>
      <c r="DH43" s="9">
        <f ca="1">IF(OR(INDIRECT(CONCATENATE("'2018-11 (Д)'!N",TEXT(MATCH($C43,'2018-11 (Д)'!$C$2:$C$100,0)+1,0)))="Н/Д",INDIRECT(CONCATENATE("'2018-10 (Д)'!N",TEXT(MATCH($C43,'2018-10 (Д)'!$C$2:$C$100,0)+1,0)))="Н/Д",AND(INDIRECT(CONCATENATE("'2018-11 (Д)'!N",TEXT(MATCH($C43,'2018-11 (Д)'!$C$2:$C$100,0)+1,0)))="Н/Д",INDIRECT(CONCATENATE("'2018-10 (Д)'!N",TEXT(MATCH($C43,'2018-10 (Д)'!$C$2:$C$100,0)+1,0))))),"Н/Д",((INDIRECT(CONCATENATE("'2018-11 (Д)'!N",TEXT(MATCH($C43,'2018-11 (Д)'!$C$2:$C$100,0)+1,0)))-INDIRECT(CONCATENATE("'2018-10 (Д)'!N",TEXT(MATCH($C43,'2018-10 (Д)'!$C$2:$C$100,0)+1,0))))/INDIRECT(CONCATENATE("'2018-10 (Д)'!N",TEXT(MATCH($C43,'2018-10 (Д)'!$C$2:$C$100,0)+1,0))))*100)</f>
        <v>11.597334103305164</v>
      </c>
      <c r="DI43" s="9">
        <f ca="1">IF(OR(INDIRECT(CONCATENATE("'2018-12 (Д)'!N",TEXT(MATCH($C43,'2018-12 (Д)'!$C$2:$C$100,0)+1,0)))="Н/Д",INDIRECT(CONCATENATE("'2018-11 (Д)'!N",TEXT(MATCH($C43,'2018-11 (Д)'!$C$2:$C$100,0)+1,0)))="Н/Д",AND(INDIRECT(CONCATENATE("'2018-12 (Д)'!N",TEXT(MATCH($C43,'2018-12 (Д)'!$C$2:$C$100,0)+1,0)))="Н/Д",INDIRECT(CONCATENATE("'2018-11 (Д)'!N",TEXT(MATCH($C43,'2018-11 (Д)'!$C$2:$C$100,0)+1,0))))),"Н/Д",((INDIRECT(CONCATENATE("'2018-12 (Д)'!N",TEXT(MATCH($C43,'2018-12 (Д)'!$C$2:$C$100,0)+1,0)))-INDIRECT(CONCATENATE("'2018-11 (Д)'!N",TEXT(MATCH($C43,'2018-11 (Д)'!$C$2:$C$100,0)+1,0))))/INDIRECT(CONCATENATE("'2018-11 (Д)'!N",TEXT(MATCH($C43,'2018-11 (Д)'!$C$2:$C$100,0)+1,0))))*100)</f>
        <v>7.629084497173114</v>
      </c>
      <c r="DJ43" s="9"/>
      <c r="DK43" s="9">
        <f ca="1">IF(OR(INDIRECT(CONCATENATE("'2018-03 (Д)'!O",TEXT(MATCH($C43,'2018-03 (Д)'!$C$2:$C$100,0)+1,0)))="Н/Д",INDIRECT(CONCATENATE("'2018-02 (Д)'!O",TEXT(MATCH($C43,'2018-02 (Д)'!$C$2:$C$100,0)+1,0)))="Н/Д",AND(INDIRECT(CONCATENATE("'2018-03 (Д)'!O",TEXT(MATCH($C43,'2018-03 (Д)'!$C$2:$C$100,0)+1,0)))="Н/Д",INDIRECT(CONCATENATE("'2018-02 (Д)'!O",TEXT(MATCH($C43,'2018-02 (Д)'!$C$2:$C$100,0)+1,0))))),"Н/Д",((INDIRECT(CONCATENATE("'2018-03 (Д)'!O",TEXT(MATCH($C43,'2018-03 (Д)'!$C$2:$C$100,0)+1,0)))-INDIRECT(CONCATENATE("'2018-02 (Д)'!O",TEXT(MATCH($C43,'2018-02 (Д)'!$C$2:$C$100,0)+1,0))))/INDIRECT(CONCATENATE("'2018-02 (Д)'!O",TEXT(MATCH($C43,'2018-02 (Д)'!$C$2:$C$100,0)+1,0))))*100)</f>
        <v>-48.7229340735243</v>
      </c>
      <c r="DL43" s="9">
        <f ca="1">IF(OR(INDIRECT(CONCATENATE("'2018-04 (Д)'!O",TEXT(MATCH($C43,'2018-04 (Д)'!$C$2:$C$100,0)+1,0)))="Н/Д",INDIRECT(CONCATENATE("'2018-03 (Д)'!O",TEXT(MATCH($C43,'2018-03 (Д)'!$C$2:$C$100,0)+1,0)))="Н/Д",AND(INDIRECT(CONCATENATE("'2018-04 (Д)'!O",TEXT(MATCH($C43,'2018-04 (Д)'!$C$2:$C$100,0)+1,0)))="Н/Д",INDIRECT(CONCATENATE("'2018-03 (Д)'!O",TEXT(MATCH($C43,'2018-03 (Д)'!$C$2:$C$100,0)+1,0))))),"Н/Д",((INDIRECT(CONCATENATE("'2018-04 (Д)'!O",TEXT(MATCH($C43,'2018-04 (Д)'!$C$2:$C$100,0)+1,0)))-INDIRECT(CONCATENATE("'2018-03 (Д)'!O",TEXT(MATCH($C43,'2018-03 (Д)'!$C$2:$C$100,0)+1,0))))/INDIRECT(CONCATENATE("'2018-03 (Д)'!O",TEXT(MATCH($C43,'2018-03 (Д)'!$C$2:$C$100,0)+1,0))))*100)</f>
        <v>-100</v>
      </c>
      <c r="DM43" s="9" t="e">
        <f ca="1">IF(OR(INDIRECT(CONCATENATE("'2018-05 (Д)'!O",TEXT(MATCH($C43,'2018-05 (Д)'!$C$2:$C$100,0)+1,0)))="Н/Д",INDIRECT(CONCATENATE("'2018-04 (Д)'!O",TEXT(MATCH($C43,'2018-04 (Д)'!$C$2:$C$100,0)+1,0)))="Н/Д",AND(INDIRECT(CONCATENATE("'2018-05 (Д)'!O",TEXT(MATCH($C43,'2018-05 (Д)'!$C$2:$C$100,0)+1,0)))="Н/Д",INDIRECT(CONCATENATE("'2018-04 (Д)'!O",TEXT(MATCH($C43,'2018-04 (Д)'!$C$2:$C$100,0)+1,0))))),"Н/Д",((INDIRECT(CONCATENATE("'2018-05 (Д)'!O",TEXT(MATCH($C43,'2018-05 (Д)'!$C$2:$C$100,0)+1,0)))-INDIRECT(CONCATENATE("'2018-04 (Д)'!O",TEXT(MATCH($C43,'2018-04 (Д)'!$C$2:$C$100,0)+1,0))))/INDIRECT(CONCATENATE("'2018-04 (Д)'!O",TEXT(MATCH($C43,'2018-04 (Д)'!$C$2:$C$100,0)+1,0))))*100)</f>
        <v>#DIV/0!</v>
      </c>
      <c r="DN43" s="9">
        <f ca="1">IF(OR(INDIRECT(CONCATENATE("'2018-06 (Д)'!O",TEXT(MATCH($C43,'2018-06 (Д)'!$C$2:$C$100,0)+1,0)))="Н/Д",INDIRECT(CONCATENATE("'2018-05 (Д)'!O",TEXT(MATCH($C43,'2018-05 (Д)'!$C$2:$C$100,0)+1,0)))="Н/Д",AND(INDIRECT(CONCATENATE("'2018-06 (Д)'!O",TEXT(MATCH($C43,'2018-06 (Д)'!$C$2:$C$100,0)+1,0)))="Н/Д",INDIRECT(CONCATENATE("'2018-05 (Д)'!O",TEXT(MATCH($C43,'2018-05 (Д)'!$C$2:$C$100,0)+1,0))))),"Н/Д",((INDIRECT(CONCATENATE("'2018-06 (Д)'!O",TEXT(MATCH($C43,'2018-06 (Д)'!$C$2:$C$100,0)+1,0)))-INDIRECT(CONCATENATE("'2018-05 (Д)'!O",TEXT(MATCH($C43,'2018-05 (Д)'!$C$2:$C$100,0)+1,0))))/INDIRECT(CONCATENATE("'2018-05 (Д)'!O",TEXT(MATCH($C43,'2018-05 (Д)'!$C$2:$C$100,0)+1,0))))*100)</f>
        <v>-977.19298245614038</v>
      </c>
      <c r="DO43" s="9">
        <f ca="1">IF(OR(INDIRECT(CONCATENATE("'2018-07 (Д)'!O",TEXT(MATCH($C43,'2018-07 (Д)'!$C$2:$C$100,0)+1,0)))="Н/Д",INDIRECT(CONCATENATE("'2018-06 (Д)'!O",TEXT(MATCH($C43,'2018-06 (Д)'!$C$2:$C$100,0)+1,0)))="Н/Д",AND(INDIRECT(CONCATENATE("'2018-07 (Д)'!O",TEXT(MATCH($C43,'2018-07 (Д)'!$C$2:$C$100,0)+1,0)))="Н/Д",INDIRECT(CONCATENATE("'2018-06 (Д)'!O",TEXT(MATCH($C43,'2018-06 (Д)'!$C$2:$C$100,0)+1,0))))),"Н/Д",((INDIRECT(CONCATENATE("'2018-07 (Д)'!O",TEXT(MATCH($C43,'2018-07 (Д)'!$C$2:$C$100,0)+1,0)))-INDIRECT(CONCATENATE("'2018-06 (Д)'!O",TEXT(MATCH($C43,'2018-06 (Д)'!$C$2:$C$100,0)+1,0))))/INDIRECT(CONCATENATE("'2018-06 (Д)'!O",TEXT(MATCH($C43,'2018-06 (Д)'!$C$2:$C$100,0)+1,0))))*100)</f>
        <v>936.58279999999991</v>
      </c>
      <c r="DP43" s="9">
        <f ca="1">IF(OR(INDIRECT(CONCATENATE("'2018-08 (Д)'!O",TEXT(MATCH($C43,'2018-08 (Д)'!$C$2:$C$100,0)+1,0)))="Н/Д",INDIRECT(CONCATENATE("'2018-07 (Д)'!O",TEXT(MATCH($C43,'2018-07 (Д)'!$C$2:$C$100,0)+1,0)))="Н/Д",AND(INDIRECT(CONCATENATE("'2018-08 (Д)'!O",TEXT(MATCH($C43,'2018-08 (Д)'!$C$2:$C$100,0)+1,0)))="Н/Д",INDIRECT(CONCATENATE("'2018-07 (Д)'!O",TEXT(MATCH($C43,'2018-07 (Д)'!$C$2:$C$100,0)+1,0))))),"Н/Д",((INDIRECT(CONCATENATE("'2018-08 (Д)'!O",TEXT(MATCH($C43,'2018-08 (Д)'!$C$2:$C$100,0)+1,0)))-INDIRECT(CONCATENATE("'2018-07 (Д)'!O",TEXT(MATCH($C43,'2018-07 (Д)'!$C$2:$C$100,0)+1,0))))/INDIRECT(CONCATENATE("'2018-07 (Д)'!O",TEXT(MATCH($C43,'2018-07 (Д)'!$C$2:$C$100,0)+1,0))))*100)</f>
        <v>-198.36551407181366</v>
      </c>
      <c r="DQ43" s="9">
        <f ca="1">IF(OR(INDIRECT(CONCATENATE("'2018-09 (Д)'!O",TEXT(MATCH($C43,'2018-09 (Д)'!$C$2:$C$100,0)+1,0)))="Н/Д",INDIRECT(CONCATENATE("'2018-08 (Д)'!O",TEXT(MATCH($C43,'2018-08 (Д)'!$C$2:$C$100,0)+1,0)))="Н/Д",AND(INDIRECT(CONCATENATE("'2018-09 (Д)'!O",TEXT(MATCH($C43,'2018-09 (Д)'!$C$2:$C$100,0)+1,0)))="Н/Д",INDIRECT(CONCATENATE("'2018-08 (Д)'!O",TEXT(MATCH($C43,'2018-08 (Д)'!$C$2:$C$100,0)+1,0))))),"Н/Д",((INDIRECT(CONCATENATE("'2018-09 (Д)'!O",TEXT(MATCH($C43,'2018-09 (Д)'!$C$2:$C$100,0)+1,0)))-INDIRECT(CONCATENATE("'2018-08 (Д)'!O",TEXT(MATCH($C43,'2018-08 (Д)'!$C$2:$C$100,0)+1,0))))/INDIRECT(CONCATENATE("'2018-08 (Д)'!O",TEXT(MATCH($C43,'2018-08 (Д)'!$C$2:$C$100,0)+1,0))))*100)</f>
        <v>-99.934643599701843</v>
      </c>
      <c r="DR43" s="9">
        <f ca="1">IF(OR(INDIRECT(CONCATENATE("'2018-10 (Д)'!O",TEXT(MATCH($C43,'2018-10 (Д)'!$C$2:$C$100,0)+1,0)))="Н/Д",INDIRECT(CONCATENATE("'2018-09 (Д)'!O",TEXT(MATCH($C43,'2018-09 (Д)'!$C$2:$C$100,0)+1,0)))="Н/Д",AND(INDIRECT(CONCATENATE("'2018-10 (Д)'!O",TEXT(MATCH($C43,'2018-10 (Д)'!$C$2:$C$100,0)+1,0)))="Н/Д",INDIRECT(CONCATENATE("'2018-09 (Д)'!O",TEXT(MATCH($C43,'2018-09 (Д)'!$C$2:$C$100,0)+1,0))))),"Н/Д",((INDIRECT(CONCATENATE("'2018-10 (Д)'!O",TEXT(MATCH($C43,'2018-10 (Д)'!$C$2:$C$100,0)+1,0)))-INDIRECT(CONCATENATE("'2018-09 (Д)'!O",TEXT(MATCH($C43,'2018-09 (Д)'!$C$2:$C$100,0)+1,0))))/INDIRECT(CONCATENATE("'2018-09 (Д)'!O",TEXT(MATCH($C43,'2018-09 (Д)'!$C$2:$C$100,0)+1,0))))*100)</f>
        <v>-1326.5306122446634</v>
      </c>
      <c r="DS43" s="9">
        <f ca="1">IF(OR(INDIRECT(CONCATENATE("'2018-11 (Д)'!O",TEXT(MATCH($C43,'2018-11 (Д)'!$C$2:$C$100,0)+1,0)))="Н/Д",INDIRECT(CONCATENATE("'2018-10 (Д)'!O",TEXT(MATCH($C43,'2018-10 (Д)'!$C$2:$C$100,0)+1,0)))="Н/Д",AND(INDIRECT(CONCATENATE("'2018-11 (Д)'!O",TEXT(MATCH($C43,'2018-11 (Д)'!$C$2:$C$100,0)+1,0)))="Н/Д",INDIRECT(CONCATENATE("'2018-10 (Д)'!O",TEXT(MATCH($C43,'2018-10 (Д)'!$C$2:$C$100,0)+1,0))))),"Н/Д",((INDIRECT(CONCATENATE("'2018-11 (Д)'!O",TEXT(MATCH($C43,'2018-11 (Д)'!$C$2:$C$100,0)+1,0)))-INDIRECT(CONCATENATE("'2018-10 (Д)'!O",TEXT(MATCH($C43,'2018-10 (Д)'!$C$2:$C$100,0)+1,0))))/INDIRECT(CONCATENATE("'2018-10 (Д)'!O",TEXT(MATCH($C43,'2018-10 (Д)'!$C$2:$C$100,0)+1,0))))*100)</f>
        <v>-99.750415973380271</v>
      </c>
      <c r="DT43" s="9">
        <f ca="1">IF(OR(INDIRECT(CONCATENATE("'2018-12 (Д)'!O",TEXT(MATCH($C43,'2018-12 (Д)'!$C$2:$C$100,0)+1,0)))="Н/Д",INDIRECT(CONCATENATE("'2018-11 (Д)'!O",TEXT(MATCH($C43,'2018-11 (Д)'!$C$2:$C$100,0)+1,0)))="Н/Д",AND(INDIRECT(CONCATENATE("'2018-12 (Д)'!O",TEXT(MATCH($C43,'2018-12 (Д)'!$C$2:$C$100,0)+1,0)))="Н/Д",INDIRECT(CONCATENATE("'2018-11 (Д)'!O",TEXT(MATCH($C43,'2018-11 (Д)'!$C$2:$C$100,0)+1,0))))),"Н/Д",((INDIRECT(CONCATENATE("'2018-12 (Д)'!O",TEXT(MATCH($C43,'2018-12 (Д)'!$C$2:$C$100,0)+1,0)))-INDIRECT(CONCATENATE("'2018-11 (Д)'!O",TEXT(MATCH($C43,'2018-11 (Д)'!$C$2:$C$100,0)+1,0))))/INDIRECT(CONCATENATE("'2018-11 (Д)'!O",TEXT(MATCH($C43,'2018-11 (Д)'!$C$2:$C$100,0)+1,0))))*100)</f>
        <v>-400.00000000285326</v>
      </c>
      <c r="DU43" s="9"/>
      <c r="DV43" s="9">
        <f ca="1">IF(OR(INDIRECT(CONCATENATE("'2018-03 (Д)'!P",TEXT(MATCH($C43,'2018-03 (Д)'!$C$2:$C$100,0)+1,0)))="Н/Д",INDIRECT(CONCATENATE("'2018-02 (Д)'!P",TEXT(MATCH($C43,'2018-02 (Д)'!$C$2:$C$100,0)+1,0)))="Н/Д",AND(INDIRECT(CONCATENATE("'2018-03 (Д)'!P",TEXT(MATCH($C43,'2018-03 (Д)'!$C$2:$C$100,0)+1,0)))="Н/Д",INDIRECT(CONCATENATE("'2018-02 (Д)'!P",TEXT(MATCH($C43,'2018-02 (Д)'!$C$2:$C$100,0)+1,0))))),"Н/Д",((INDIRECT(CONCATENATE("'2018-03 (Д)'!P",TEXT(MATCH($C43,'2018-03 (Д)'!$C$2:$C$100,0)+1,0)))-INDIRECT(CONCATENATE("'2018-02 (Д)'!P",TEXT(MATCH($C43,'2018-02 (Д)'!$C$2:$C$100,0)+1,0))))/INDIRECT(CONCATENATE("'2018-02 (Д)'!P",TEXT(MATCH($C43,'2018-02 (Д)'!$C$2:$C$100,0)+1,0))))*100)</f>
        <v>-42.997213764877742</v>
      </c>
      <c r="DW43" s="9">
        <f ca="1">IF(OR(INDIRECT(CONCATENATE("'2018-04 (Д)'!P",TEXT(MATCH($C43,'2018-04 (Д)'!$C$2:$C$100,0)+1,0)))="Н/Д",INDIRECT(CONCATENATE("'2018-03 (Д)'!P",TEXT(MATCH($C43,'2018-03 (Д)'!$C$2:$C$100,0)+1,0)))="Н/Д",AND(INDIRECT(CONCATENATE("'2018-04 (Д)'!P",TEXT(MATCH($C43,'2018-04 (Д)'!$C$2:$C$100,0)+1,0)))="Н/Д",INDIRECT(CONCATENATE("'2018-03 (Д)'!P",TEXT(MATCH($C43,'2018-03 (Д)'!$C$2:$C$100,0)+1,0))))),"Н/Д",((INDIRECT(CONCATENATE("'2018-04 (Д)'!P",TEXT(MATCH($C43,'2018-04 (Д)'!$C$2:$C$100,0)+1,0)))-INDIRECT(CONCATENATE("'2018-03 (Д)'!P",TEXT(MATCH($C43,'2018-03 (Д)'!$C$2:$C$100,0)+1,0))))/INDIRECT(CONCATENATE("'2018-03 (Д)'!P",TEXT(MATCH($C43,'2018-03 (Д)'!$C$2:$C$100,0)+1,0))))*100)</f>
        <v>66.639823577820792</v>
      </c>
      <c r="DX43" s="9">
        <f ca="1">IF(OR(INDIRECT(CONCATENATE("'2018-05 (Д)'!P",TEXT(MATCH($C43,'2018-05 (Д)'!$C$2:$C$100,0)+1,0)))="Н/Д",INDIRECT(CONCATENATE("'2018-04 (Д)'!P",TEXT(MATCH($C43,'2018-04 (Д)'!$C$2:$C$100,0)+1,0)))="Н/Д",AND(INDIRECT(CONCATENATE("'2018-05 (Д)'!P",TEXT(MATCH($C43,'2018-05 (Д)'!$C$2:$C$100,0)+1,0)))="Н/Д",INDIRECT(CONCATENATE("'2018-04 (Д)'!P",TEXT(MATCH($C43,'2018-04 (Д)'!$C$2:$C$100,0)+1,0))))),"Н/Д",((INDIRECT(CONCATENATE("'2018-05 (Д)'!P",TEXT(MATCH($C43,'2018-05 (Д)'!$C$2:$C$100,0)+1,0)))-INDIRECT(CONCATENATE("'2018-04 (Д)'!P",TEXT(MATCH($C43,'2018-04 (Д)'!$C$2:$C$100,0)+1,0))))/INDIRECT(CONCATENATE("'2018-04 (Д)'!P",TEXT(MATCH($C43,'2018-04 (Д)'!$C$2:$C$100,0)+1,0))))*100)</f>
        <v>16.435320125600128</v>
      </c>
      <c r="DY43" s="9">
        <f ca="1">IF(OR(INDIRECT(CONCATENATE("'2018-06 (Д)'!P",TEXT(MATCH($C43,'2018-06 (Д)'!$C$2:$C$100,0)+1,0)))="Н/Д",INDIRECT(CONCATENATE("'2018-05 (Д)'!P",TEXT(MATCH($C43,'2018-05 (Д)'!$C$2:$C$100,0)+1,0)))="Н/Д",AND(INDIRECT(CONCATENATE("'2018-06 (Д)'!P",TEXT(MATCH($C43,'2018-06 (Д)'!$C$2:$C$100,0)+1,0)))="Н/Д",INDIRECT(CONCATENATE("'2018-05 (Д)'!P",TEXT(MATCH($C43,'2018-05 (Д)'!$C$2:$C$100,0)+1,0))))),"Н/Д",((INDIRECT(CONCATENATE("'2018-06 (Д)'!P",TEXT(MATCH($C43,'2018-06 (Д)'!$C$2:$C$100,0)+1,0)))-INDIRECT(CONCATENATE("'2018-05 (Д)'!P",TEXT(MATCH($C43,'2018-05 (Д)'!$C$2:$C$100,0)+1,0))))/INDIRECT(CONCATENATE("'2018-05 (Д)'!P",TEXT(MATCH($C43,'2018-05 (Д)'!$C$2:$C$100,0)+1,0))))*100)</f>
        <v>-2.8330681743346617</v>
      </c>
      <c r="DZ43" s="9">
        <f ca="1">IF(OR(INDIRECT(CONCATENATE("'2018-07 (Д)'!P",TEXT(MATCH($C43,'2018-07 (Д)'!$C$2:$C$100,0)+1,0)))="Н/Д",INDIRECT(CONCATENATE("'2018-06 (Д)'!P",TEXT(MATCH($C43,'2018-06 (Д)'!$C$2:$C$100,0)+1,0)))="Н/Д",AND(INDIRECT(CONCATENATE("'2018-07 (Д)'!P",TEXT(MATCH($C43,'2018-07 (Д)'!$C$2:$C$100,0)+1,0)))="Н/Д",INDIRECT(CONCATENATE("'2018-06 (Д)'!P",TEXT(MATCH($C43,'2018-06 (Д)'!$C$2:$C$100,0)+1,0))))),"Н/Д",((INDIRECT(CONCATENATE("'2018-07 (Д)'!P",TEXT(MATCH($C43,'2018-07 (Д)'!$C$2:$C$100,0)+1,0)))-INDIRECT(CONCATENATE("'2018-06 (Д)'!P",TEXT(MATCH($C43,'2018-06 (Д)'!$C$2:$C$100,0)+1,0))))/INDIRECT(CONCATENATE("'2018-06 (Д)'!P",TEXT(MATCH($C43,'2018-06 (Д)'!$C$2:$C$100,0)+1,0))))*100)</f>
        <v>-35.374267755919462</v>
      </c>
      <c r="EA43" s="9">
        <f ca="1">IF(OR(INDIRECT(CONCATENATE("'2018-08 (Д)'!P",TEXT(MATCH($C43,'2018-08 (Д)'!$C$2:$C$100,0)+1,0)))="Н/Д",INDIRECT(CONCATENATE("'2018-07 (Д)'!P",TEXT(MATCH($C43,'2018-07 (Д)'!$C$2:$C$100,0)+1,0)))="Н/Д",AND(INDIRECT(CONCATENATE("'2018-08 (Д)'!P",TEXT(MATCH($C43,'2018-08 (Д)'!$C$2:$C$100,0)+1,0)))="Н/Д",INDIRECT(CONCATENATE("'2018-07 (Д)'!P",TEXT(MATCH($C43,'2018-07 (Д)'!$C$2:$C$100,0)+1,0))))),"Н/Д",((INDIRECT(CONCATENATE("'2018-08 (Д)'!P",TEXT(MATCH($C43,'2018-08 (Д)'!$C$2:$C$100,0)+1,0)))-INDIRECT(CONCATENATE("'2018-07 (Д)'!P",TEXT(MATCH($C43,'2018-07 (Д)'!$C$2:$C$100,0)+1,0))))/INDIRECT(CONCATENATE("'2018-07 (Д)'!P",TEXT(MATCH($C43,'2018-07 (Д)'!$C$2:$C$100,0)+1,0))))*100)</f>
        <v>14.103826085141936</v>
      </c>
      <c r="EB43" s="9">
        <f ca="1">IF(OR(INDIRECT(CONCATENATE("'2018-09 (Д)'!P",TEXT(MATCH($C43,'2018-09 (Д)'!$C$2:$C$100,0)+1,0)))="Н/Д",INDIRECT(CONCATENATE("'2018-08 (Д)'!P",TEXT(MATCH($C43,'2018-08 (Д)'!$C$2:$C$100,0)+1,0)))="Н/Д",AND(INDIRECT(CONCATENATE("'2018-09 (Д)'!P",TEXT(MATCH($C43,'2018-09 (Д)'!$C$2:$C$100,0)+1,0)))="Н/Д",INDIRECT(CONCATENATE("'2018-08 (Д)'!P",TEXT(MATCH($C43,'2018-08 (Д)'!$C$2:$C$100,0)+1,0))))),"Н/Д",((INDIRECT(CONCATENATE("'2018-09 (Д)'!P",TEXT(MATCH($C43,'2018-09 (Д)'!$C$2:$C$100,0)+1,0)))-INDIRECT(CONCATENATE("'2018-08 (Д)'!P",TEXT(MATCH($C43,'2018-08 (Д)'!$C$2:$C$100,0)+1,0))))/INDIRECT(CONCATENATE("'2018-08 (Д)'!P",TEXT(MATCH($C43,'2018-08 (Д)'!$C$2:$C$100,0)+1,0))))*100)</f>
        <v>18.234778568831299</v>
      </c>
      <c r="EC43" s="9">
        <f ca="1">IF(OR(INDIRECT(CONCATENATE("'2018-10 (Д)'!P",TEXT(MATCH($C43,'2018-10 (Д)'!$C$2:$C$100,0)+1,0)))="Н/Д",INDIRECT(CONCATENATE("'2018-09 (Д)'!P",TEXT(MATCH($C43,'2018-09 (Д)'!$C$2:$C$100,0)+1,0)))="Н/Д",AND(INDIRECT(CONCATENATE("'2018-10 (Д)'!P",TEXT(MATCH($C43,'2018-10 (Д)'!$C$2:$C$100,0)+1,0)))="Н/Д",INDIRECT(CONCATENATE("'2018-09 (Д)'!P",TEXT(MATCH($C43,'2018-09 (Д)'!$C$2:$C$100,0)+1,0))))),"Н/Д",((INDIRECT(CONCATENATE("'2018-10 (Д)'!P",TEXT(MATCH($C43,'2018-10 (Д)'!$C$2:$C$100,0)+1,0)))-INDIRECT(CONCATENATE("'2018-09 (Д)'!P",TEXT(MATCH($C43,'2018-09 (Д)'!$C$2:$C$100,0)+1,0))))/INDIRECT(CONCATENATE("'2018-09 (Д)'!P",TEXT(MATCH($C43,'2018-09 (Д)'!$C$2:$C$100,0)+1,0))))*100)</f>
        <v>44.177655729609697</v>
      </c>
      <c r="ED43" s="9">
        <f ca="1">IF(OR(INDIRECT(CONCATENATE("'2018-11 (Д)'!P",TEXT(MATCH($C43,'2018-11 (Д)'!$C$2:$C$100,0)+1,0)))="Н/Д",INDIRECT(CONCATENATE("'2018-10 (Д)'!P",TEXT(MATCH($C43,'2018-10 (Д)'!$C$2:$C$100,0)+1,0)))="Н/Д",AND(INDIRECT(CONCATENATE("'2018-11 (Д)'!P",TEXT(MATCH($C43,'2018-11 (Д)'!$C$2:$C$100,0)+1,0)))="Н/Д",INDIRECT(CONCATENATE("'2018-10 (Д)'!P",TEXT(MATCH($C43,'2018-10 (Д)'!$C$2:$C$100,0)+1,0))))),"Н/Д",((INDIRECT(CONCATENATE("'2018-11 (Д)'!P",TEXT(MATCH($C43,'2018-11 (Д)'!$C$2:$C$100,0)+1,0)))-INDIRECT(CONCATENATE("'2018-10 (Д)'!P",TEXT(MATCH($C43,'2018-10 (Д)'!$C$2:$C$100,0)+1,0))))/INDIRECT(CONCATENATE("'2018-10 (Д)'!P",TEXT(MATCH($C43,'2018-10 (Д)'!$C$2:$C$100,0)+1,0))))*100)</f>
        <v>0.31469635316466121</v>
      </c>
      <c r="EE43" s="9">
        <f ca="1">IF(OR(INDIRECT(CONCATENATE("'2018-12 (Д)'!P",TEXT(MATCH($C43,'2018-12 (Д)'!$C$2:$C$100,0)+1,0)))="Н/Д",INDIRECT(CONCATENATE("'2018-11 (Д)'!P",TEXT(MATCH($C43,'2018-11 (Д)'!$C$2:$C$100,0)+1,0)))="Н/Д",AND(INDIRECT(CONCATENATE("'2018-12 (Д)'!P",TEXT(MATCH($C43,'2018-12 (Д)'!$C$2:$C$100,0)+1,0)))="Н/Д",INDIRECT(CONCATENATE("'2018-11 (Д)'!P",TEXT(MATCH($C43,'2018-11 (Д)'!$C$2:$C$100,0)+1,0))))),"Н/Д",((INDIRECT(CONCATENATE("'2018-12 (Д)'!P",TEXT(MATCH($C43,'2018-12 (Д)'!$C$2:$C$100,0)+1,0)))-INDIRECT(CONCATENATE("'2018-11 (Д)'!P",TEXT(MATCH($C43,'2018-11 (Д)'!$C$2:$C$100,0)+1,0))))/INDIRECT(CONCATENATE("'2018-11 (Д)'!P",TEXT(MATCH($C43,'2018-11 (Д)'!$C$2:$C$100,0)+1,0))))*100)</f>
        <v>-34.6734286982025</v>
      </c>
      <c r="EF43" s="9"/>
      <c r="EG43" s="9">
        <f ca="1">IF(OR(INDIRECT(CONCATENATE("'2018-03 (Д)'!Q",TEXT(MATCH($C43,'2018-03 (Д)'!$C$2:$C$100,0)+1,0)))="Н/Д",INDIRECT(CONCATENATE("'2018-02 (Д)'!Q",TEXT(MATCH($C43,'2018-02 (Д)'!$C$2:$C$100,0)+1,0)))="Н/Д",AND(INDIRECT(CONCATENATE("'2018-03 (Д)'!Q",TEXT(MATCH($C43,'2018-03 (Д)'!$C$2:$C$100,0)+1,0)))="Н/Д",INDIRECT(CONCATENATE("'2018-02 (Д)'!Q",TEXT(MATCH($C43,'2018-02 (Д)'!$C$2:$C$100,0)+1,0))))),"Н/Д",((INDIRECT(CONCATENATE("'2018-03 (Д)'!Q",TEXT(MATCH($C43,'2018-03 (Д)'!$C$2:$C$100,0)+1,0)))-INDIRECT(CONCATENATE("'2018-02 (Д)'!Q",TEXT(MATCH($C43,'2018-02 (Д)'!$C$2:$C$100,0)+1,0))))/INDIRECT(CONCATENATE("'2018-02 (Д)'!Q",TEXT(MATCH($C43,'2018-02 (Д)'!$C$2:$C$100,0)+1,0))))*100)</f>
        <v>142.74279976604947</v>
      </c>
      <c r="EH43" s="9">
        <f ca="1">IF(OR(INDIRECT(CONCATENATE("'2018-04 (Д)'!Q",TEXT(MATCH($C43,'2018-04 (Д)'!$C$2:$C$100,0)+1,0)))="Н/Д",INDIRECT(CONCATENATE("'2018-03 (Д)'!Q",TEXT(MATCH($C43,'2018-03 (Д)'!$C$2:$C$100,0)+1,0)))="Н/Д",AND(INDIRECT(CONCATENATE("'2018-04 (Д)'!Q",TEXT(MATCH($C43,'2018-04 (Д)'!$C$2:$C$100,0)+1,0)))="Н/Д",INDIRECT(CONCATENATE("'2018-03 (Д)'!Q",TEXT(MATCH($C43,'2018-03 (Д)'!$C$2:$C$100,0)+1,0))))),"Н/Д",((INDIRECT(CONCATENATE("'2018-04 (Д)'!Q",TEXT(MATCH($C43,'2018-04 (Д)'!$C$2:$C$100,0)+1,0)))-INDIRECT(CONCATENATE("'2018-03 (Д)'!Q",TEXT(MATCH($C43,'2018-03 (Д)'!$C$2:$C$100,0)+1,0))))/INDIRECT(CONCATENATE("'2018-03 (Д)'!Q",TEXT(MATCH($C43,'2018-03 (Д)'!$C$2:$C$100,0)+1,0))))*100)</f>
        <v>-52.461694888604057</v>
      </c>
      <c r="EI43" s="9">
        <f ca="1">IF(OR(INDIRECT(CONCATENATE("'2018-05 (Д)'!Q",TEXT(MATCH($C43,'2018-05 (Д)'!$C$2:$C$100,0)+1,0)))="Н/Д",INDIRECT(CONCATENATE("'2018-04 (Д)'!Q",TEXT(MATCH($C43,'2018-04 (Д)'!$C$2:$C$100,0)+1,0)))="Н/Д",AND(INDIRECT(CONCATENATE("'2018-05 (Д)'!Q",TEXT(MATCH($C43,'2018-05 (Д)'!$C$2:$C$100,0)+1,0)))="Н/Д",INDIRECT(CONCATENATE("'2018-04 (Д)'!Q",TEXT(MATCH($C43,'2018-04 (Д)'!$C$2:$C$100,0)+1,0))))),"Н/Д",((INDIRECT(CONCATENATE("'2018-05 (Д)'!Q",TEXT(MATCH($C43,'2018-05 (Д)'!$C$2:$C$100,0)+1,0)))-INDIRECT(CONCATENATE("'2018-04 (Д)'!Q",TEXT(MATCH($C43,'2018-04 (Д)'!$C$2:$C$100,0)+1,0))))/INDIRECT(CONCATENATE("'2018-04 (Д)'!Q",TEXT(MATCH($C43,'2018-04 (Д)'!$C$2:$C$100,0)+1,0))))*100)</f>
        <v>43.176019676889979</v>
      </c>
      <c r="EJ43" s="9">
        <f ca="1">IF(OR(INDIRECT(CONCATENATE("'2018-06 (Д)'!Q",TEXT(MATCH($C43,'2018-06 (Д)'!$C$2:$C$100,0)+1,0)))="Н/Д",INDIRECT(CONCATENATE("'2018-05 (Д)'!Q",TEXT(MATCH($C43,'2018-05 (Д)'!$C$2:$C$100,0)+1,0)))="Н/Д",AND(INDIRECT(CONCATENATE("'2018-06 (Д)'!Q",TEXT(MATCH($C43,'2018-06 (Д)'!$C$2:$C$100,0)+1,0)))="Н/Д",INDIRECT(CONCATENATE("'2018-05 (Д)'!Q",TEXT(MATCH($C43,'2018-05 (Д)'!$C$2:$C$100,0)+1,0))))),"Н/Д",((INDIRECT(CONCATENATE("'2018-06 (Д)'!Q",TEXT(MATCH($C43,'2018-06 (Д)'!$C$2:$C$100,0)+1,0)))-INDIRECT(CONCATENATE("'2018-05 (Д)'!Q",TEXT(MATCH($C43,'2018-05 (Д)'!$C$2:$C$100,0)+1,0))))/INDIRECT(CONCATENATE("'2018-05 (Д)'!Q",TEXT(MATCH($C43,'2018-05 (Д)'!$C$2:$C$100,0)+1,0))))*100)</f>
        <v>-55.842980467426564</v>
      </c>
      <c r="EK43" s="9">
        <f ca="1">IF(OR(INDIRECT(CONCATENATE("'2018-07 (Д)'!Q",TEXT(MATCH($C43,'2018-07 (Д)'!$C$2:$C$100,0)+1,0)))="Н/Д",INDIRECT(CONCATENATE("'2018-06 (Д)'!Q",TEXT(MATCH($C43,'2018-06 (Д)'!$C$2:$C$100,0)+1,0)))="Н/Д",AND(INDIRECT(CONCATENATE("'2018-07 (Д)'!Q",TEXT(MATCH($C43,'2018-07 (Д)'!$C$2:$C$100,0)+1,0)))="Н/Д",INDIRECT(CONCATENATE("'2018-06 (Д)'!Q",TEXT(MATCH($C43,'2018-06 (Д)'!$C$2:$C$100,0)+1,0))))),"Н/Д",((INDIRECT(CONCATENATE("'2018-07 (Д)'!Q",TEXT(MATCH($C43,'2018-07 (Д)'!$C$2:$C$100,0)+1,0)))-INDIRECT(CONCATENATE("'2018-06 (Д)'!Q",TEXT(MATCH($C43,'2018-06 (Д)'!$C$2:$C$100,0)+1,0))))/INDIRECT(CONCATENATE("'2018-06 (Д)'!Q",TEXT(MATCH($C43,'2018-06 (Д)'!$C$2:$C$100,0)+1,0))))*100)</f>
        <v>-55.877866730541527</v>
      </c>
      <c r="EL43" s="9">
        <f ca="1">IF(OR(INDIRECT(CONCATENATE("'2018-08 (Д)'!Q",TEXT(MATCH($C43,'2018-08 (Д)'!$C$2:$C$100,0)+1,0)))="Н/Д",INDIRECT(CONCATENATE("'2018-07 (Д)'!Q",TEXT(MATCH($C43,'2018-07 (Д)'!$C$2:$C$100,0)+1,0)))="Н/Д",AND(INDIRECT(CONCATENATE("'2018-08 (Д)'!Q",TEXT(MATCH($C43,'2018-08 (Д)'!$C$2:$C$100,0)+1,0)))="Н/Д",INDIRECT(CONCATENATE("'2018-07 (Д)'!Q",TEXT(MATCH($C43,'2018-07 (Д)'!$C$2:$C$100,0)+1,0))))),"Н/Д",((INDIRECT(CONCATENATE("'2018-08 (Д)'!Q",TEXT(MATCH($C43,'2018-08 (Д)'!$C$2:$C$100,0)+1,0)))-INDIRECT(CONCATENATE("'2018-07 (Д)'!Q",TEXT(MATCH($C43,'2018-07 (Д)'!$C$2:$C$100,0)+1,0))))/INDIRECT(CONCATENATE("'2018-07 (Д)'!Q",TEXT(MATCH($C43,'2018-07 (Д)'!$C$2:$C$100,0)+1,0))))*100)</f>
        <v>105.72613204731816</v>
      </c>
      <c r="EM43" s="9">
        <f ca="1">IF(OR(INDIRECT(CONCATENATE("'2018-09 (Д)'!Q",TEXT(MATCH($C43,'2018-09 (Д)'!$C$2:$C$100,0)+1,0)))="Н/Д",INDIRECT(CONCATENATE("'2018-08 (Д)'!Q",TEXT(MATCH($C43,'2018-08 (Д)'!$C$2:$C$100,0)+1,0)))="Н/Д",AND(INDIRECT(CONCATENATE("'2018-09 (Д)'!Q",TEXT(MATCH($C43,'2018-09 (Д)'!$C$2:$C$100,0)+1,0)))="Н/Д",INDIRECT(CONCATENATE("'2018-08 (Д)'!Q",TEXT(MATCH($C43,'2018-08 (Д)'!$C$2:$C$100,0)+1,0))))),"Н/Д",((INDIRECT(CONCATENATE("'2018-09 (Д)'!Q",TEXT(MATCH($C43,'2018-09 (Д)'!$C$2:$C$100,0)+1,0)))-INDIRECT(CONCATENATE("'2018-08 (Д)'!Q",TEXT(MATCH($C43,'2018-08 (Д)'!$C$2:$C$100,0)+1,0))))/INDIRECT(CONCATENATE("'2018-08 (Д)'!Q",TEXT(MATCH($C43,'2018-08 (Д)'!$C$2:$C$100,0)+1,0))))*100)</f>
        <v>-66.682560238824365</v>
      </c>
      <c r="EN43" s="9">
        <f ca="1">IF(OR(INDIRECT(CONCATENATE("'2018-10 (Д)'!Q",TEXT(MATCH($C43,'2018-10 (Д)'!$C$2:$C$100,0)+1,0)))="Н/Д",INDIRECT(CONCATENATE("'2018-09 (Д)'!Q",TEXT(MATCH($C43,'2018-09 (Д)'!$C$2:$C$100,0)+1,0)))="Н/Д",AND(INDIRECT(CONCATENATE("'2018-10 (Д)'!Q",TEXT(MATCH($C43,'2018-10 (Д)'!$C$2:$C$100,0)+1,0)))="Н/Д",INDIRECT(CONCATENATE("'2018-09 (Д)'!Q",TEXT(MATCH($C43,'2018-09 (Д)'!$C$2:$C$100,0)+1,0))))),"Н/Д",((INDIRECT(CONCATENATE("'2018-10 (Д)'!Q",TEXT(MATCH($C43,'2018-10 (Д)'!$C$2:$C$100,0)+1,0)))-INDIRECT(CONCATENATE("'2018-09 (Д)'!Q",TEXT(MATCH($C43,'2018-09 (Д)'!$C$2:$C$100,0)+1,0))))/INDIRECT(CONCATENATE("'2018-09 (Д)'!Q",TEXT(MATCH($C43,'2018-09 (Д)'!$C$2:$C$100,0)+1,0))))*100)</f>
        <v>34.087588733987758</v>
      </c>
      <c r="EO43" s="9">
        <f ca="1">IF(OR(INDIRECT(CONCATENATE("'2018-11 (Д)'!Q",TEXT(MATCH($C43,'2018-11 (Д)'!$C$2:$C$100,0)+1,0)))="Н/Д",INDIRECT(CONCATENATE("'2018-10 (Д)'!Q",TEXT(MATCH($C43,'2018-10 (Д)'!$C$2:$C$100,0)+1,0)))="Н/Д",AND(INDIRECT(CONCATENATE("'2018-11 (Д)'!Q",TEXT(MATCH($C43,'2018-11 (Д)'!$C$2:$C$100,0)+1,0)))="Н/Д",INDIRECT(CONCATENATE("'2018-10 (Д)'!Q",TEXT(MATCH($C43,'2018-10 (Д)'!$C$2:$C$100,0)+1,0))))),"Н/Д",((INDIRECT(CONCATENATE("'2018-11 (Д)'!Q",TEXT(MATCH($C43,'2018-11 (Д)'!$C$2:$C$100,0)+1,0)))-INDIRECT(CONCATENATE("'2018-10 (Д)'!Q",TEXT(MATCH($C43,'2018-10 (Д)'!$C$2:$C$100,0)+1,0))))/INDIRECT(CONCATENATE("'2018-10 (Д)'!Q",TEXT(MATCH($C43,'2018-10 (Д)'!$C$2:$C$100,0)+1,0))))*100)</f>
        <v>351.04729217195472</v>
      </c>
      <c r="EP43" s="9">
        <f ca="1">IF(OR(INDIRECT(CONCATENATE("'2018-12 (Д)'!Q",TEXT(MATCH($C43,'2018-12 (Д)'!$C$2:$C$100,0)+1,0)))="Н/Д",INDIRECT(CONCATENATE("'2018-11 (Д)'!Q",TEXT(MATCH($C43,'2018-11 (Д)'!$C$2:$C$100,0)+1,0)))="Н/Д",AND(INDIRECT(CONCATENATE("'2018-12 (Д)'!Q",TEXT(MATCH($C43,'2018-12 (Д)'!$C$2:$C$100,0)+1,0)))="Н/Д",INDIRECT(CONCATENATE("'2018-11 (Д)'!Q",TEXT(MATCH($C43,'2018-11 (Д)'!$C$2:$C$100,0)+1,0))))),"Н/Д",((INDIRECT(CONCATENATE("'2018-12 (Д)'!Q",TEXT(MATCH($C43,'2018-12 (Д)'!$C$2:$C$100,0)+1,0)))-INDIRECT(CONCATENATE("'2018-11 (Д)'!Q",TEXT(MATCH($C43,'2018-11 (Д)'!$C$2:$C$100,0)+1,0))))/INDIRECT(CONCATENATE("'2018-11 (Д)'!Q",TEXT(MATCH($C43,'2018-11 (Д)'!$C$2:$C$100,0)+1,0))))*100)</f>
        <v>-85.011093021945356</v>
      </c>
      <c r="EQ43" s="9"/>
      <c r="ER43" s="9">
        <f ca="1">IF(OR(INDIRECT(CONCATENATE("'2018-03 (Д)'!R",TEXT(MATCH($C43,'2018-03 (Д)'!$C$2:$C$100,0)+1,0)))="Н/Д",INDIRECT(CONCATENATE("'2018-02 (Д)'!R",TEXT(MATCH($C43,'2018-02 (Д)'!$C$2:$C$100,0)+1,0)))="Н/Д",AND(INDIRECT(CONCATENATE("'2018-03 (Д)'!R",TEXT(MATCH($C43,'2018-03 (Д)'!$C$2:$C$100,0)+1,0)))="Н/Д",INDIRECT(CONCATENATE("'2018-02 (Д)'!R",TEXT(MATCH($C43,'2018-02 (Д)'!$C$2:$C$100,0)+1,0))))),"Н/Д",((INDIRECT(CONCATENATE("'2018-03 (Д)'!R",TEXT(MATCH($C43,'2018-03 (Д)'!$C$2:$C$100,0)+1,0)))-INDIRECT(CONCATENATE("'2018-02 (Д)'!R",TEXT(MATCH($C43,'2018-02 (Д)'!$C$2:$C$100,0)+1,0))))/INDIRECT(CONCATENATE("'2018-02 (Д)'!R",TEXT(MATCH($C43,'2018-02 (Д)'!$C$2:$C$100,0)+1,0))))*100)</f>
        <v>-55.953732833451831</v>
      </c>
      <c r="ES43" s="9">
        <f ca="1">IF(OR(INDIRECT(CONCATENATE("'2018-04 (Д)'!R",TEXT(MATCH($C43,'2018-04 (Д)'!$C$2:$C$100,0)+1,0)))="Н/Д",INDIRECT(CONCATENATE("'2018-03 (Д)'!R",TEXT(MATCH($C43,'2018-03 (Д)'!$C$2:$C$100,0)+1,0)))="Н/Д",AND(INDIRECT(CONCATENATE("'2018-04 (Д)'!R",TEXT(MATCH($C43,'2018-04 (Д)'!$C$2:$C$100,0)+1,0)))="Н/Д",INDIRECT(CONCATENATE("'2018-03 (Д)'!R",TEXT(MATCH($C43,'2018-03 (Д)'!$C$2:$C$100,0)+1,0))))),"Н/Д",((INDIRECT(CONCATENATE("'2018-04 (Д)'!R",TEXT(MATCH($C43,'2018-04 (Д)'!$C$2:$C$100,0)+1,0)))-INDIRECT(CONCATENATE("'2018-03 (Д)'!R",TEXT(MATCH($C43,'2018-03 (Д)'!$C$2:$C$100,0)+1,0))))/INDIRECT(CONCATENATE("'2018-03 (Д)'!R",TEXT(MATCH($C43,'2018-03 (Д)'!$C$2:$C$100,0)+1,0))))*100)</f>
        <v>129.88808178218346</v>
      </c>
      <c r="ET43" s="9">
        <f ca="1">IF(OR(INDIRECT(CONCATENATE("'2018-05 (Д)'!R",TEXT(MATCH($C43,'2018-05 (Д)'!$C$2:$C$100,0)+1,0)))="Н/Д",INDIRECT(CONCATENATE("'2018-04 (Д)'!R",TEXT(MATCH($C43,'2018-04 (Д)'!$C$2:$C$100,0)+1,0)))="Н/Д",AND(INDIRECT(CONCATENATE("'2018-05 (Д)'!R",TEXT(MATCH($C43,'2018-05 (Д)'!$C$2:$C$100,0)+1,0)))="Н/Д",INDIRECT(CONCATENATE("'2018-04 (Д)'!R",TEXT(MATCH($C43,'2018-04 (Д)'!$C$2:$C$100,0)+1,0))))),"Н/Д",((INDIRECT(CONCATENATE("'2018-05 (Д)'!R",TEXT(MATCH($C43,'2018-05 (Д)'!$C$2:$C$100,0)+1,0)))-INDIRECT(CONCATENATE("'2018-04 (Д)'!R",TEXT(MATCH($C43,'2018-04 (Д)'!$C$2:$C$100,0)+1,0))))/INDIRECT(CONCATENATE("'2018-04 (Д)'!R",TEXT(MATCH($C43,'2018-04 (Д)'!$C$2:$C$100,0)+1,0))))*100)</f>
        <v>-74.338439881500278</v>
      </c>
      <c r="EU43" s="9">
        <f ca="1">IF(OR(INDIRECT(CONCATENATE("'2018-06 (Д)'!R",TEXT(MATCH($C43,'2018-06 (Д)'!$C$2:$C$100,0)+1,0)))="Н/Д",INDIRECT(CONCATENATE("'2018-05 (Д)'!R",TEXT(MATCH($C43,'2018-05 (Д)'!$C$2:$C$100,0)+1,0)))="Н/Д",AND(INDIRECT(CONCATENATE("'2018-06 (Д)'!R",TEXT(MATCH($C43,'2018-06 (Д)'!$C$2:$C$100,0)+1,0)))="Н/Д",INDIRECT(CONCATENATE("'2018-05 (Д)'!R",TEXT(MATCH($C43,'2018-05 (Д)'!$C$2:$C$100,0)+1,0))))),"Н/Д",((INDIRECT(CONCATENATE("'2018-06 (Д)'!R",TEXT(MATCH($C43,'2018-06 (Д)'!$C$2:$C$100,0)+1,0)))-INDIRECT(CONCATENATE("'2018-05 (Д)'!R",TEXT(MATCH($C43,'2018-05 (Д)'!$C$2:$C$100,0)+1,0))))/INDIRECT(CONCATENATE("'2018-05 (Д)'!R",TEXT(MATCH($C43,'2018-05 (Д)'!$C$2:$C$100,0)+1,0))))*100)</f>
        <v>97289.741762745805</v>
      </c>
      <c r="EV43" s="9">
        <f ca="1">IF(OR(INDIRECT(CONCATENATE("'2018-07 (Д)'!R",TEXT(MATCH($C43,'2018-07 (Д)'!$C$2:$C$100,0)+1,0)))="Н/Д",INDIRECT(CONCATENATE("'2018-06 (Д)'!R",TEXT(MATCH($C43,'2018-06 (Д)'!$C$2:$C$100,0)+1,0)))="Н/Д",AND(INDIRECT(CONCATENATE("'2018-07 (Д)'!R",TEXT(MATCH($C43,'2018-07 (Д)'!$C$2:$C$100,0)+1,0)))="Н/Д",INDIRECT(CONCATENATE("'2018-06 (Д)'!R",TEXT(MATCH($C43,'2018-06 (Д)'!$C$2:$C$100,0)+1,0))))),"Н/Д",((INDIRECT(CONCATENATE("'2018-07 (Д)'!R",TEXT(MATCH($C43,'2018-07 (Д)'!$C$2:$C$100,0)+1,0)))-INDIRECT(CONCATENATE("'2018-06 (Д)'!R",TEXT(MATCH($C43,'2018-06 (Д)'!$C$2:$C$100,0)+1,0))))/INDIRECT(CONCATENATE("'2018-06 (Д)'!R",TEXT(MATCH($C43,'2018-06 (Д)'!$C$2:$C$100,0)+1,0))))*100)</f>
        <v>-99.592939559048503</v>
      </c>
      <c r="EW43" s="9">
        <f ca="1">IF(OR(INDIRECT(CONCATENATE("'2018-08 (Д)'!R",TEXT(MATCH($C43,'2018-08 (Д)'!$C$2:$C$100,0)+1,0)))="Н/Д",INDIRECT(CONCATENATE("'2018-07 (Д)'!R",TEXT(MATCH($C43,'2018-07 (Д)'!$C$2:$C$100,0)+1,0)))="Н/Д",AND(INDIRECT(CONCATENATE("'2018-08 (Д)'!R",TEXT(MATCH($C43,'2018-08 (Д)'!$C$2:$C$100,0)+1,0)))="Н/Д",INDIRECT(CONCATENATE("'2018-07 (Д)'!R",TEXT(MATCH($C43,'2018-07 (Д)'!$C$2:$C$100,0)+1,0))))),"Н/Д",((INDIRECT(CONCATENATE("'2018-08 (Д)'!R",TEXT(MATCH($C43,'2018-08 (Д)'!$C$2:$C$100,0)+1,0)))-INDIRECT(CONCATENATE("'2018-07 (Д)'!R",TEXT(MATCH($C43,'2018-07 (Д)'!$C$2:$C$100,0)+1,0))))/INDIRECT(CONCATENATE("'2018-07 (Д)'!R",TEXT(MATCH($C43,'2018-07 (Д)'!$C$2:$C$100,0)+1,0))))*100)</f>
        <v>654.65094933961507</v>
      </c>
      <c r="EX43" s="9">
        <f ca="1">IF(OR(INDIRECT(CONCATENATE("'2018-09 (Д)'!R",TEXT(MATCH($C43,'2018-09 (Д)'!$C$2:$C$100,0)+1,0)))="Н/Д",INDIRECT(CONCATENATE("'2018-08 (Д)'!R",TEXT(MATCH($C43,'2018-08 (Д)'!$C$2:$C$100,0)+1,0)))="Н/Д",AND(INDIRECT(CONCATENATE("'2018-09 (Д)'!R",TEXT(MATCH($C43,'2018-09 (Д)'!$C$2:$C$100,0)+1,0)))="Н/Д",INDIRECT(CONCATENATE("'2018-08 (Д)'!R",TEXT(MATCH($C43,'2018-08 (Д)'!$C$2:$C$100,0)+1,0))))),"Н/Д",((INDIRECT(CONCATENATE("'2018-09 (Д)'!R",TEXT(MATCH($C43,'2018-09 (Д)'!$C$2:$C$100,0)+1,0)))-INDIRECT(CONCATENATE("'2018-08 (Д)'!R",TEXT(MATCH($C43,'2018-08 (Д)'!$C$2:$C$100,0)+1,0))))/INDIRECT(CONCATENATE("'2018-08 (Д)'!R",TEXT(MATCH($C43,'2018-08 (Д)'!$C$2:$C$100,0)+1,0))))*100)</f>
        <v>-79.715804381607541</v>
      </c>
      <c r="EY43" s="9">
        <f ca="1">IF(OR(INDIRECT(CONCATENATE("'2018-10 (Д)'!R",TEXT(MATCH($C43,'2018-10 (Д)'!$C$2:$C$100,0)+1,0)))="Н/Д",INDIRECT(CONCATENATE("'2018-09 (Д)'!R",TEXT(MATCH($C43,'2018-09 (Д)'!$C$2:$C$100,0)+1,0)))="Н/Д",AND(INDIRECT(CONCATENATE("'2018-10 (Д)'!R",TEXT(MATCH($C43,'2018-10 (Д)'!$C$2:$C$100,0)+1,0)))="Н/Д",INDIRECT(CONCATENATE("'2018-09 (Д)'!R",TEXT(MATCH($C43,'2018-09 (Д)'!$C$2:$C$100,0)+1,0))))),"Н/Д",((INDIRECT(CONCATENATE("'2018-10 (Д)'!R",TEXT(MATCH($C43,'2018-10 (Д)'!$C$2:$C$100,0)+1,0)))-INDIRECT(CONCATENATE("'2018-09 (Д)'!R",TEXT(MATCH($C43,'2018-09 (Д)'!$C$2:$C$100,0)+1,0))))/INDIRECT(CONCATENATE("'2018-09 (Д)'!R",TEXT(MATCH($C43,'2018-09 (Д)'!$C$2:$C$100,0)+1,0))))*100)</f>
        <v>-61.412390470389951</v>
      </c>
      <c r="EZ43" s="9">
        <f ca="1">IF(OR(INDIRECT(CONCATENATE("'2018-11 (Д)'!R",TEXT(MATCH($C43,'2018-11 (Д)'!$C$2:$C$100,0)+1,0)))="Н/Д",INDIRECT(CONCATENATE("'2018-10 (Д)'!R",TEXT(MATCH($C43,'2018-10 (Д)'!$C$2:$C$100,0)+1,0)))="Н/Д",AND(INDIRECT(CONCATENATE("'2018-11 (Д)'!R",TEXT(MATCH($C43,'2018-11 (Д)'!$C$2:$C$100,0)+1,0)))="Н/Д",INDIRECT(CONCATENATE("'2018-10 (Д)'!R",TEXT(MATCH($C43,'2018-10 (Д)'!$C$2:$C$100,0)+1,0))))),"Н/Д",((INDIRECT(CONCATENATE("'2018-11 (Д)'!R",TEXT(MATCH($C43,'2018-11 (Д)'!$C$2:$C$100,0)+1,0)))-INDIRECT(CONCATENATE("'2018-10 (Д)'!R",TEXT(MATCH($C43,'2018-10 (Д)'!$C$2:$C$100,0)+1,0))))/INDIRECT(CONCATENATE("'2018-10 (Д)'!R",TEXT(MATCH($C43,'2018-10 (Д)'!$C$2:$C$100,0)+1,0))))*100)</f>
        <v>4.8283560293089138</v>
      </c>
      <c r="FA43" s="9">
        <f ca="1">IF(OR(INDIRECT(CONCATENATE("'2018-12 (Д)'!R",TEXT(MATCH($C43,'2018-12 (Д)'!$C$2:$C$100,0)+1,0)))="Н/Д",INDIRECT(CONCATENATE("'2018-11 (Д)'!R",TEXT(MATCH($C43,'2018-11 (Д)'!$C$2:$C$100,0)+1,0)))="Н/Д",AND(INDIRECT(CONCATENATE("'2018-12 (Д)'!R",TEXT(MATCH($C43,'2018-12 (Д)'!$C$2:$C$100,0)+1,0)))="Н/Д",INDIRECT(CONCATENATE("'2018-11 (Д)'!R",TEXT(MATCH($C43,'2018-11 (Д)'!$C$2:$C$100,0)+1,0))))),"Н/Д",((INDIRECT(CONCATENATE("'2018-12 (Д)'!R",TEXT(MATCH($C43,'2018-12 (Д)'!$C$2:$C$100,0)+1,0)))-INDIRECT(CONCATENATE("'2018-11 (Д)'!R",TEXT(MATCH($C43,'2018-11 (Д)'!$C$2:$C$100,0)+1,0))))/INDIRECT(CONCATENATE("'2018-11 (Д)'!R",TEXT(MATCH($C43,'2018-11 (Д)'!$C$2:$C$100,0)+1,0))))*100)</f>
        <v>4841.5900535550709</v>
      </c>
      <c r="FB43" s="9"/>
      <c r="FC43" s="9" t="str">
        <f ca="1">IF(OR(INDIRECT(CONCATENATE("'2018-03 (Д)'!S",TEXT(MATCH($C43,'2018-03 (Д)'!$C$2:$C$100,0)+1,0)))="Н/Д",INDIRECT(CONCATENATE("'2018-02 (Д)'!S",TEXT(MATCH($C43,'2018-02 (Д)'!$C$2:$C$100,0)+1,0)))="Н/Д",AND(INDIRECT(CONCATENATE("'2018-03 (Д)'!S",TEXT(MATCH($C43,'2018-03 (Д)'!$C$2:$C$100,0)+1,0)))="Н/Д",INDIRECT(CONCATENATE("'2018-02 (Д)'!S",TEXT(MATCH($C43,'2018-02 (Д)'!$C$2:$C$100,0)+1,0))))),"Н/Д",((INDIRECT(CONCATENATE("'2018-03 (Д)'!S",TEXT(MATCH($C43,'2018-03 (Д)'!$C$2:$C$100,0)+1,0)))-INDIRECT(CONCATENATE("'2018-02 (Д)'!S",TEXT(MATCH($C43,'2018-02 (Д)'!$C$2:$C$100,0)+1,0))))/INDIRECT(CONCATENATE("'2018-02 (Д)'!S",TEXT(MATCH($C43,'2018-02 (Д)'!$C$2:$C$100,0)+1,0))))*100)</f>
        <v>Н/Д</v>
      </c>
      <c r="FD43" s="9" t="str">
        <f ca="1">IF(OR(INDIRECT(CONCATENATE("'2018-04 (Д)'!S",TEXT(MATCH($C43,'2018-04 (Д)'!$C$2:$C$100,0)+1,0)))="Н/Д",INDIRECT(CONCATENATE("'2018-03 (Д)'!S",TEXT(MATCH($C43,'2018-03 (Д)'!$C$2:$C$100,0)+1,0)))="Н/Д",AND(INDIRECT(CONCATENATE("'2018-04 (Д)'!S",TEXT(MATCH($C43,'2018-04 (Д)'!$C$2:$C$100,0)+1,0)))="Н/Д",INDIRECT(CONCATENATE("'2018-03 (Д)'!S",TEXT(MATCH($C43,'2018-03 (Д)'!$C$2:$C$100,0)+1,0))))),"Н/Д",((INDIRECT(CONCATENATE("'2018-04 (Д)'!S",TEXT(MATCH($C43,'2018-04 (Д)'!$C$2:$C$100,0)+1,0)))-INDIRECT(CONCATENATE("'2018-03 (Д)'!S",TEXT(MATCH($C43,'2018-03 (Д)'!$C$2:$C$100,0)+1,0))))/INDIRECT(CONCATENATE("'2018-03 (Д)'!S",TEXT(MATCH($C43,'2018-03 (Д)'!$C$2:$C$100,0)+1,0))))*100)</f>
        <v>Н/Д</v>
      </c>
      <c r="FE43" s="9">
        <f ca="1">IF(OR(INDIRECT(CONCATENATE("'2018-05 (Д)'!S",TEXT(MATCH($C43,'2018-05 (Д)'!$C$2:$C$100,0)+1,0)))="Н/Д",INDIRECT(CONCATENATE("'2018-04 (Д)'!S",TEXT(MATCH($C43,'2018-04 (Д)'!$C$2:$C$100,0)+1,0)))="Н/Д",AND(INDIRECT(CONCATENATE("'2018-05 (Д)'!S",TEXT(MATCH($C43,'2018-05 (Д)'!$C$2:$C$100,0)+1,0)))="Н/Д",INDIRECT(CONCATENATE("'2018-04 (Д)'!S",TEXT(MATCH($C43,'2018-04 (Д)'!$C$2:$C$100,0)+1,0))))),"Н/Д",((INDIRECT(CONCATENATE("'2018-05 (Д)'!S",TEXT(MATCH($C43,'2018-05 (Д)'!$C$2:$C$100,0)+1,0)))-INDIRECT(CONCATENATE("'2018-04 (Д)'!S",TEXT(MATCH($C43,'2018-04 (Д)'!$C$2:$C$100,0)+1,0))))/INDIRECT(CONCATENATE("'2018-04 (Д)'!S",TEXT(MATCH($C43,'2018-04 (Д)'!$C$2:$C$100,0)+1,0))))*100)</f>
        <v>-100</v>
      </c>
      <c r="FF43" s="9" t="e">
        <f ca="1">IF(OR(INDIRECT(CONCATENATE("'2018-06 (Д)'!S",TEXT(MATCH($C43,'2018-06 (Д)'!$C$2:$C$100,0)+1,0)))="Н/Д",INDIRECT(CONCATENATE("'2018-05 (Д)'!S",TEXT(MATCH($C43,'2018-05 (Д)'!$C$2:$C$100,0)+1,0)))="Н/Д",AND(INDIRECT(CONCATENATE("'2018-06 (Д)'!S",TEXT(MATCH($C43,'2018-06 (Д)'!$C$2:$C$100,0)+1,0)))="Н/Д",INDIRECT(CONCATENATE("'2018-05 (Д)'!S",TEXT(MATCH($C43,'2018-05 (Д)'!$C$2:$C$100,0)+1,0))))),"Н/Д",((INDIRECT(CONCATENATE("'2018-06 (Д)'!S",TEXT(MATCH($C43,'2018-06 (Д)'!$C$2:$C$100,0)+1,0)))-INDIRECT(CONCATENATE("'2018-05 (Д)'!S",TEXT(MATCH($C43,'2018-05 (Д)'!$C$2:$C$100,0)+1,0))))/INDIRECT(CONCATENATE("'2018-05 (Д)'!S",TEXT(MATCH($C43,'2018-05 (Д)'!$C$2:$C$100,0)+1,0))))*100)</f>
        <v>#DIV/0!</v>
      </c>
      <c r="FG43" s="9" t="e">
        <f ca="1">IF(OR(INDIRECT(CONCATENATE("'2018-07 (Д)'!S",TEXT(MATCH($C43,'2018-07 (Д)'!$C$2:$C$100,0)+1,0)))="Н/Д",INDIRECT(CONCATENATE("'2018-06 (Д)'!S",TEXT(MATCH($C43,'2018-06 (Д)'!$C$2:$C$100,0)+1,0)))="Н/Д",AND(INDIRECT(CONCATENATE("'2018-07 (Д)'!S",TEXT(MATCH($C43,'2018-07 (Д)'!$C$2:$C$100,0)+1,0)))="Н/Д",INDIRECT(CONCATENATE("'2018-06 (Д)'!S",TEXT(MATCH($C43,'2018-06 (Д)'!$C$2:$C$100,0)+1,0))))),"Н/Д",((INDIRECT(CONCATENATE("'2018-07 (Д)'!S",TEXT(MATCH($C43,'2018-07 (Д)'!$C$2:$C$100,0)+1,0)))-INDIRECT(CONCATENATE("'2018-06 (Д)'!S",TEXT(MATCH($C43,'2018-06 (Д)'!$C$2:$C$100,0)+1,0))))/INDIRECT(CONCATENATE("'2018-06 (Д)'!S",TEXT(MATCH($C43,'2018-06 (Д)'!$C$2:$C$100,0)+1,0))))*100)</f>
        <v>#DIV/0!</v>
      </c>
      <c r="FH43" s="9" t="e">
        <f ca="1">IF(OR(INDIRECT(CONCATENATE("'2018-08 (Д)'!S",TEXT(MATCH($C43,'2018-08 (Д)'!$C$2:$C$100,0)+1,0)))="Н/Д",INDIRECT(CONCATENATE("'2018-07 (Д)'!S",TEXT(MATCH($C43,'2018-07 (Д)'!$C$2:$C$100,0)+1,0)))="Н/Д",AND(INDIRECT(CONCATENATE("'2018-08 (Д)'!S",TEXT(MATCH($C43,'2018-08 (Д)'!$C$2:$C$100,0)+1,0)))="Н/Д",INDIRECT(CONCATENATE("'2018-07 (Д)'!S",TEXT(MATCH($C43,'2018-07 (Д)'!$C$2:$C$100,0)+1,0))))),"Н/Д",((INDIRECT(CONCATENATE("'2018-08 (Д)'!S",TEXT(MATCH($C43,'2018-08 (Д)'!$C$2:$C$100,0)+1,0)))-INDIRECT(CONCATENATE("'2018-07 (Д)'!S",TEXT(MATCH($C43,'2018-07 (Д)'!$C$2:$C$100,0)+1,0))))/INDIRECT(CONCATENATE("'2018-07 (Д)'!S",TEXT(MATCH($C43,'2018-07 (Д)'!$C$2:$C$100,0)+1,0))))*100)</f>
        <v>#DIV/0!</v>
      </c>
      <c r="FI43" s="9" t="e">
        <f ca="1">IF(OR(INDIRECT(CONCATENATE("'2018-09 (Д)'!S",TEXT(MATCH($C43,'2018-09 (Д)'!$C$2:$C$100,0)+1,0)))="Н/Д",INDIRECT(CONCATENATE("'2018-08 (Д)'!S",TEXT(MATCH($C43,'2018-08 (Д)'!$C$2:$C$100,0)+1,0)))="Н/Д",AND(INDIRECT(CONCATENATE("'2018-09 (Д)'!S",TEXT(MATCH($C43,'2018-09 (Д)'!$C$2:$C$100,0)+1,0)))="Н/Д",INDIRECT(CONCATENATE("'2018-08 (Д)'!S",TEXT(MATCH($C43,'2018-08 (Д)'!$C$2:$C$100,0)+1,0))))),"Н/Д",((INDIRECT(CONCATENATE("'2018-09 (Д)'!S",TEXT(MATCH($C43,'2018-09 (Д)'!$C$2:$C$100,0)+1,0)))-INDIRECT(CONCATENATE("'2018-08 (Д)'!S",TEXT(MATCH($C43,'2018-08 (Д)'!$C$2:$C$100,0)+1,0))))/INDIRECT(CONCATENATE("'2018-08 (Д)'!S",TEXT(MATCH($C43,'2018-08 (Д)'!$C$2:$C$100,0)+1,0))))*100)</f>
        <v>#DIV/0!</v>
      </c>
      <c r="FJ43" s="9">
        <f ca="1">IF(OR(INDIRECT(CONCATENATE("'2018-10 (Д)'!S",TEXT(MATCH($C43,'2018-10 (Д)'!$C$2:$C$100,0)+1,0)))="Н/Д",INDIRECT(CONCATENATE("'2018-09 (Д)'!S",TEXT(MATCH($C43,'2018-09 (Д)'!$C$2:$C$100,0)+1,0)))="Н/Д",AND(INDIRECT(CONCATENATE("'2018-10 (Д)'!S",TEXT(MATCH($C43,'2018-10 (Д)'!$C$2:$C$100,0)+1,0)))="Н/Д",INDIRECT(CONCATENATE("'2018-09 (Д)'!S",TEXT(MATCH($C43,'2018-09 (Д)'!$C$2:$C$100,0)+1,0))))),"Н/Д",((INDIRECT(CONCATENATE("'2018-10 (Д)'!S",TEXT(MATCH($C43,'2018-10 (Д)'!$C$2:$C$100,0)+1,0)))-INDIRECT(CONCATENATE("'2018-09 (Д)'!S",TEXT(MATCH($C43,'2018-09 (Д)'!$C$2:$C$100,0)+1,0))))/INDIRECT(CONCATENATE("'2018-09 (Д)'!S",TEXT(MATCH($C43,'2018-09 (Д)'!$C$2:$C$100,0)+1,0))))*100)</f>
        <v>200</v>
      </c>
      <c r="FK43" s="9">
        <f ca="1">IF(OR(INDIRECT(CONCATENATE("'2018-11 (Д)'!S",TEXT(MATCH($C43,'2018-11 (Д)'!$C$2:$C$100,0)+1,0)))="Н/Д",INDIRECT(CONCATENATE("'2018-10 (Д)'!S",TEXT(MATCH($C43,'2018-10 (Д)'!$C$2:$C$100,0)+1,0)))="Н/Д",AND(INDIRECT(CONCATENATE("'2018-11 (Д)'!S",TEXT(MATCH($C43,'2018-11 (Д)'!$C$2:$C$100,0)+1,0)))="Н/Д",INDIRECT(CONCATENATE("'2018-10 (Д)'!S",TEXT(MATCH($C43,'2018-10 (Д)'!$C$2:$C$100,0)+1,0))))),"Н/Д",((INDIRECT(CONCATENATE("'2018-11 (Д)'!S",TEXT(MATCH($C43,'2018-11 (Д)'!$C$2:$C$100,0)+1,0)))-INDIRECT(CONCATENATE("'2018-10 (Д)'!S",TEXT(MATCH($C43,'2018-10 (Д)'!$C$2:$C$100,0)+1,0))))/INDIRECT(CONCATENATE("'2018-10 (Д)'!S",TEXT(MATCH($C43,'2018-10 (Д)'!$C$2:$C$100,0)+1,0))))*100)</f>
        <v>-66.666666666666657</v>
      </c>
      <c r="FL43" s="9">
        <f ca="1">IF(OR(INDIRECT(CONCATENATE("'2018-12 (Д)'!S",TEXT(MATCH($C43,'2018-12 (Д)'!$C$2:$C$100,0)+1,0)))="Н/Д",INDIRECT(CONCATENATE("'2018-11 (Д)'!S",TEXT(MATCH($C43,'2018-11 (Д)'!$C$2:$C$100,0)+1,0)))="Н/Д",AND(INDIRECT(CONCATENATE("'2018-12 (Д)'!S",TEXT(MATCH($C43,'2018-12 (Д)'!$C$2:$C$100,0)+1,0)))="Н/Д",INDIRECT(CONCATENATE("'2018-11 (Д)'!S",TEXT(MATCH($C43,'2018-11 (Д)'!$C$2:$C$100,0)+1,0))))),"Н/Д",((INDIRECT(CONCATENATE("'2018-12 (Д)'!S",TEXT(MATCH($C43,'2018-12 (Д)'!$C$2:$C$100,0)+1,0)))-INDIRECT(CONCATENATE("'2018-11 (Д)'!S",TEXT(MATCH($C43,'2018-11 (Д)'!$C$2:$C$100,0)+1,0))))/INDIRECT(CONCATENATE("'2018-11 (Д)'!S",TEXT(MATCH($C43,'2018-11 (Д)'!$C$2:$C$100,0)+1,0))))*100)</f>
        <v>650</v>
      </c>
      <c r="FM43" s="9"/>
      <c r="FN43" s="9">
        <f ca="1">IF(OR(INDIRECT(CONCATENATE("'2018-03 (Д)'!T",TEXT(MATCH($C43,'2018-03 (Д)'!$C$2:$C$100,0)+1,0)))="Н/Д",INDIRECT(CONCATENATE("'2018-02 (Д)'!T",TEXT(MATCH($C43,'2018-02 (Д)'!$C$2:$C$100,0)+1,0)))="Н/Д",AND(INDIRECT(CONCATENATE("'2018-03 (Д)'!T",TEXT(MATCH($C43,'2018-03 (Д)'!$C$2:$C$100,0)+1,0)))="Н/Д",INDIRECT(CONCATENATE("'2018-02 (Д)'!T",TEXT(MATCH($C43,'2018-02 (Д)'!$C$2:$C$100,0)+1,0))))),"Н/Д",((INDIRECT(CONCATENATE("'2018-03 (Д)'!T",TEXT(MATCH($C43,'2018-03 (Д)'!$C$2:$C$100,0)+1,0)))-INDIRECT(CONCATENATE("'2018-02 (Д)'!T",TEXT(MATCH($C43,'2018-02 (Д)'!$C$2:$C$100,0)+1,0))))/INDIRECT(CONCATENATE("'2018-02 (Д)'!T",TEXT(MATCH($C43,'2018-02 (Д)'!$C$2:$C$100,0)+1,0))))*100)</f>
        <v>75.818799290835912</v>
      </c>
      <c r="FO43" s="9">
        <f ca="1">IF(OR(INDIRECT(CONCATENATE("'2018-04 (Д)'!T",TEXT(MATCH($C43,'2018-04 (Д)'!$C$2:$C$100,0)+1,0)))="Н/Д",INDIRECT(CONCATENATE("'2018-03 (Д)'!T",TEXT(MATCH($C43,'2018-03 (Д)'!$C$2:$C$100,0)+1,0)))="Н/Д",AND(INDIRECT(CONCATENATE("'2018-04 (Д)'!T",TEXT(MATCH($C43,'2018-04 (Д)'!$C$2:$C$100,0)+1,0)))="Н/Д",INDIRECT(CONCATENATE("'2018-03 (Д)'!T",TEXT(MATCH($C43,'2018-03 (Д)'!$C$2:$C$100,0)+1,0))))),"Н/Д",((INDIRECT(CONCATENATE("'2018-04 (Д)'!T",TEXT(MATCH($C43,'2018-04 (Д)'!$C$2:$C$100,0)+1,0)))-INDIRECT(CONCATENATE("'2018-03 (Д)'!T",TEXT(MATCH($C43,'2018-03 (Д)'!$C$2:$C$100,0)+1,0))))/INDIRECT(CONCATENATE("'2018-03 (Д)'!T",TEXT(MATCH($C43,'2018-03 (Д)'!$C$2:$C$100,0)+1,0))))*100)</f>
        <v>8.7852245973249374</v>
      </c>
      <c r="FP43" s="9">
        <f ca="1">IF(OR(INDIRECT(CONCATENATE("'2018-05 (Д)'!T",TEXT(MATCH($C43,'2018-05 (Д)'!$C$2:$C$100,0)+1,0)))="Н/Д",INDIRECT(CONCATENATE("'2018-04 (Д)'!T",TEXT(MATCH($C43,'2018-04 (Д)'!$C$2:$C$100,0)+1,0)))="Н/Д",AND(INDIRECT(CONCATENATE("'2018-05 (Д)'!T",TEXT(MATCH($C43,'2018-05 (Д)'!$C$2:$C$100,0)+1,0)))="Н/Д",INDIRECT(CONCATENATE("'2018-04 (Д)'!T",TEXT(MATCH($C43,'2018-04 (Д)'!$C$2:$C$100,0)+1,0))))),"Н/Д",((INDIRECT(CONCATENATE("'2018-05 (Д)'!T",TEXT(MATCH($C43,'2018-05 (Д)'!$C$2:$C$100,0)+1,0)))-INDIRECT(CONCATENATE("'2018-04 (Д)'!T",TEXT(MATCH($C43,'2018-04 (Д)'!$C$2:$C$100,0)+1,0))))/INDIRECT(CONCATENATE("'2018-04 (Д)'!T",TEXT(MATCH($C43,'2018-04 (Д)'!$C$2:$C$100,0)+1,0))))*100)</f>
        <v>23.410585711494189</v>
      </c>
      <c r="FQ43" s="9">
        <f ca="1">IF(OR(INDIRECT(CONCATENATE("'2018-06 (Д)'!T",TEXT(MATCH($C43,'2018-06 (Д)'!$C$2:$C$100,0)+1,0)))="Н/Д",INDIRECT(CONCATENATE("'2018-05 (Д)'!T",TEXT(MATCH($C43,'2018-05 (Д)'!$C$2:$C$100,0)+1,0)))="Н/Д",AND(INDIRECT(CONCATENATE("'2018-06 (Д)'!T",TEXT(MATCH($C43,'2018-06 (Д)'!$C$2:$C$100,0)+1,0)))="Н/Д",INDIRECT(CONCATENATE("'2018-05 (Д)'!T",TEXT(MATCH($C43,'2018-05 (Д)'!$C$2:$C$100,0)+1,0))))),"Н/Д",((INDIRECT(CONCATENATE("'2018-06 (Д)'!T",TEXT(MATCH($C43,'2018-06 (Д)'!$C$2:$C$100,0)+1,0)))-INDIRECT(CONCATENATE("'2018-05 (Д)'!T",TEXT(MATCH($C43,'2018-05 (Д)'!$C$2:$C$100,0)+1,0))))/INDIRECT(CONCATENATE("'2018-05 (Д)'!T",TEXT(MATCH($C43,'2018-05 (Д)'!$C$2:$C$100,0)+1,0))))*100)</f>
        <v>-12.357962500882232</v>
      </c>
      <c r="FR43" s="9">
        <f ca="1">IF(OR(INDIRECT(CONCATENATE("'2018-07 (Д)'!T",TEXT(MATCH($C43,'2018-07 (Д)'!$C$2:$C$100,0)+1,0)))="Н/Д",INDIRECT(CONCATENATE("'2018-06 (Д)'!T",TEXT(MATCH($C43,'2018-06 (Д)'!$C$2:$C$100,0)+1,0)))="Н/Д",AND(INDIRECT(CONCATENATE("'2018-07 (Д)'!T",TEXT(MATCH($C43,'2018-07 (Д)'!$C$2:$C$100,0)+1,0)))="Н/Д",INDIRECT(CONCATENATE("'2018-06 (Д)'!T",TEXT(MATCH($C43,'2018-06 (Д)'!$C$2:$C$100,0)+1,0))))),"Н/Д",((INDIRECT(CONCATENATE("'2018-07 (Д)'!T",TEXT(MATCH($C43,'2018-07 (Д)'!$C$2:$C$100,0)+1,0)))-INDIRECT(CONCATENATE("'2018-06 (Д)'!T",TEXT(MATCH($C43,'2018-06 (Д)'!$C$2:$C$100,0)+1,0))))/INDIRECT(CONCATENATE("'2018-06 (Д)'!T",TEXT(MATCH($C43,'2018-06 (Д)'!$C$2:$C$100,0)+1,0))))*100)</f>
        <v>45.526084131775733</v>
      </c>
      <c r="FS43" s="9">
        <f ca="1">IF(OR(INDIRECT(CONCATENATE("'2018-08 (Д)'!T",TEXT(MATCH($C43,'2018-08 (Д)'!$C$2:$C$100,0)+1,0)))="Н/Д",INDIRECT(CONCATENATE("'2018-07 (Д)'!T",TEXT(MATCH($C43,'2018-07 (Д)'!$C$2:$C$100,0)+1,0)))="Н/Д",AND(INDIRECT(CONCATENATE("'2018-08 (Д)'!T",TEXT(MATCH($C43,'2018-08 (Д)'!$C$2:$C$100,0)+1,0)))="Н/Д",INDIRECT(CONCATENATE("'2018-07 (Д)'!T",TEXT(MATCH($C43,'2018-07 (Д)'!$C$2:$C$100,0)+1,0))))),"Н/Д",((INDIRECT(CONCATENATE("'2018-08 (Д)'!T",TEXT(MATCH($C43,'2018-08 (Д)'!$C$2:$C$100,0)+1,0)))-INDIRECT(CONCATENATE("'2018-07 (Д)'!T",TEXT(MATCH($C43,'2018-07 (Д)'!$C$2:$C$100,0)+1,0))))/INDIRECT(CONCATENATE("'2018-07 (Д)'!T",TEXT(MATCH($C43,'2018-07 (Д)'!$C$2:$C$100,0)+1,0))))*100)</f>
        <v>35.533530949959669</v>
      </c>
      <c r="FT43" s="9">
        <f ca="1">IF(OR(INDIRECT(CONCATENATE("'2018-09 (Д)'!T",TEXT(MATCH($C43,'2018-09 (Д)'!$C$2:$C$100,0)+1,0)))="Н/Д",INDIRECT(CONCATENATE("'2018-08 (Д)'!T",TEXT(MATCH($C43,'2018-08 (Д)'!$C$2:$C$100,0)+1,0)))="Н/Д",AND(INDIRECT(CONCATENATE("'2018-09 (Д)'!T",TEXT(MATCH($C43,'2018-09 (Д)'!$C$2:$C$100,0)+1,0)))="Н/Д",INDIRECT(CONCATENATE("'2018-08 (Д)'!T",TEXT(MATCH($C43,'2018-08 (Д)'!$C$2:$C$100,0)+1,0))))),"Н/Д",((INDIRECT(CONCATENATE("'2018-09 (Д)'!T",TEXT(MATCH($C43,'2018-09 (Д)'!$C$2:$C$100,0)+1,0)))-INDIRECT(CONCATENATE("'2018-08 (Д)'!T",TEXT(MATCH($C43,'2018-08 (Д)'!$C$2:$C$100,0)+1,0))))/INDIRECT(CONCATENATE("'2018-08 (Д)'!T",TEXT(MATCH($C43,'2018-08 (Д)'!$C$2:$C$100,0)+1,0))))*100)</f>
        <v>0.67605360241684342</v>
      </c>
      <c r="FU43" s="9">
        <f ca="1">IF(OR(INDIRECT(CONCATENATE("'2018-10 (Д)'!T",TEXT(MATCH($C43,'2018-10 (Д)'!$C$2:$C$100,0)+1,0)))="Н/Д",INDIRECT(CONCATENATE("'2018-09 (Д)'!T",TEXT(MATCH($C43,'2018-09 (Д)'!$C$2:$C$100,0)+1,0)))="Н/Д",AND(INDIRECT(CONCATENATE("'2018-10 (Д)'!T",TEXT(MATCH($C43,'2018-10 (Д)'!$C$2:$C$100,0)+1,0)))="Н/Д",INDIRECT(CONCATENATE("'2018-09 (Д)'!T",TEXT(MATCH($C43,'2018-09 (Д)'!$C$2:$C$100,0)+1,0))))),"Н/Д",((INDIRECT(CONCATENATE("'2018-10 (Д)'!T",TEXT(MATCH($C43,'2018-10 (Д)'!$C$2:$C$100,0)+1,0)))-INDIRECT(CONCATENATE("'2018-09 (Д)'!T",TEXT(MATCH($C43,'2018-09 (Д)'!$C$2:$C$100,0)+1,0))))/INDIRECT(CONCATENATE("'2018-09 (Д)'!T",TEXT(MATCH($C43,'2018-09 (Д)'!$C$2:$C$100,0)+1,0))))*100)</f>
        <v>-4.328269118529108</v>
      </c>
      <c r="FV43" s="9">
        <f ca="1">IF(OR(INDIRECT(CONCATENATE("'2018-11 (Д)'!T",TEXT(MATCH($C43,'2018-11 (Д)'!$C$2:$C$100,0)+1,0)))="Н/Д",INDIRECT(CONCATENATE("'2018-10 (Д)'!T",TEXT(MATCH($C43,'2018-10 (Д)'!$C$2:$C$100,0)+1,0)))="Н/Д",AND(INDIRECT(CONCATENATE("'2018-11 (Д)'!T",TEXT(MATCH($C43,'2018-11 (Д)'!$C$2:$C$100,0)+1,0)))="Н/Д",INDIRECT(CONCATENATE("'2018-10 (Д)'!T",TEXT(MATCH($C43,'2018-10 (Д)'!$C$2:$C$100,0)+1,0))))),"Н/Д",((INDIRECT(CONCATENATE("'2018-11 (Д)'!T",TEXT(MATCH($C43,'2018-11 (Д)'!$C$2:$C$100,0)+1,0)))-INDIRECT(CONCATENATE("'2018-10 (Д)'!T",TEXT(MATCH($C43,'2018-10 (Д)'!$C$2:$C$100,0)+1,0))))/INDIRECT(CONCATENATE("'2018-10 (Д)'!T",TEXT(MATCH($C43,'2018-10 (Д)'!$C$2:$C$100,0)+1,0))))*100)</f>
        <v>-7.6462409218120237</v>
      </c>
      <c r="FW43" s="9">
        <f ca="1">IF(OR(INDIRECT(CONCATENATE("'2018-12 (Д)'!T",TEXT(MATCH($C43,'2018-12 (Д)'!$C$2:$C$100,0)+1,0)))="Н/Д",INDIRECT(CONCATENATE("'2018-11 (Д)'!T",TEXT(MATCH($C43,'2018-11 (Д)'!$C$2:$C$100,0)+1,0)))="Н/Д",AND(INDIRECT(CONCATENATE("'2018-12 (Д)'!T",TEXT(MATCH($C43,'2018-12 (Д)'!$C$2:$C$100,0)+1,0)))="Н/Д",INDIRECT(CONCATENATE("'2018-11 (Д)'!T",TEXT(MATCH($C43,'2018-11 (Д)'!$C$2:$C$100,0)+1,0))))),"Н/Д",((INDIRECT(CONCATENATE("'2018-12 (Д)'!T",TEXT(MATCH($C43,'2018-12 (Д)'!$C$2:$C$100,0)+1,0)))-INDIRECT(CONCATENATE("'2018-11 (Д)'!T",TEXT(MATCH($C43,'2018-11 (Д)'!$C$2:$C$100,0)+1,0))))/INDIRECT(CONCATENATE("'2018-11 (Д)'!T",TEXT(MATCH($C43,'2018-11 (Д)'!$C$2:$C$100,0)+1,0))))*100)</f>
        <v>11.625154687706464</v>
      </c>
      <c r="FX43" s="9"/>
      <c r="FY43" s="9">
        <f ca="1">IF(OR(INDIRECT(CONCATENATE("'2018-03 (Д)'!U",TEXT(MATCH($C43,'2018-03 (Д)'!$C$2:$C$100,0)+1,0)))="Н/Д",INDIRECT(CONCATENATE("'2018-02 (Д)'!U",TEXT(MATCH($C43,'2018-02 (Д)'!$C$2:$C$100,0)+1,0)))="Н/Д",AND(INDIRECT(CONCATENATE("'2018-03 (Д)'!U",TEXT(MATCH($C43,'2018-03 (Д)'!$C$2:$C$100,0)+1,0)))="Н/Д",INDIRECT(CONCATENATE("'2018-02 (Д)'!U",TEXT(MATCH($C43,'2018-02 (Д)'!$C$2:$C$100,0)+1,0))))),"Н/Д",((INDIRECT(CONCATENATE("'2018-03 (Д)'!U",TEXT(MATCH($C43,'2018-03 (Д)'!$C$2:$C$100,0)+1,0)))-INDIRECT(CONCATENATE("'2018-02 (Д)'!U",TEXT(MATCH($C43,'2018-02 (Д)'!$C$2:$C$100,0)+1,0))))/INDIRECT(CONCATENATE("'2018-02 (Д)'!U",TEXT(MATCH($C43,'2018-02 (Д)'!$C$2:$C$100,0)+1,0))))*100)</f>
        <v>-103.55751771211096</v>
      </c>
      <c r="FZ43" s="9">
        <f ca="1">IF(OR(INDIRECT(CONCATENATE("'2018-04 (Д)'!U",TEXT(MATCH($C43,'2018-04 (Д)'!$C$2:$C$100,0)+1,0)))="Н/Д",INDIRECT(CONCATENATE("'2018-03 (Д)'!U",TEXT(MATCH($C43,'2018-03 (Д)'!$C$2:$C$100,0)+1,0)))="Н/Д",AND(INDIRECT(CONCATENATE("'2018-04 (Д)'!U",TEXT(MATCH($C43,'2018-04 (Д)'!$C$2:$C$100,0)+1,0)))="Н/Д",INDIRECT(CONCATENATE("'2018-03 (Д)'!U",TEXT(MATCH($C43,'2018-03 (Д)'!$C$2:$C$100,0)+1,0))))),"Н/Д",((INDIRECT(CONCATENATE("'2018-04 (Д)'!U",TEXT(MATCH($C43,'2018-04 (Д)'!$C$2:$C$100,0)+1,0)))-INDIRECT(CONCATENATE("'2018-03 (Д)'!U",TEXT(MATCH($C43,'2018-03 (Д)'!$C$2:$C$100,0)+1,0))))/INDIRECT(CONCATENATE("'2018-03 (Д)'!U",TEXT(MATCH($C43,'2018-03 (Д)'!$C$2:$C$100,0)+1,0))))*100)</f>
        <v>199.25902745552628</v>
      </c>
      <c r="GA43" s="9">
        <f ca="1">IF(OR(INDIRECT(CONCATENATE("'2018-05 (Д)'!U",TEXT(MATCH($C43,'2018-05 (Д)'!$C$2:$C$100,0)+1,0)))="Н/Д",INDIRECT(CONCATENATE("'2018-04 (Д)'!U",TEXT(MATCH($C43,'2018-04 (Д)'!$C$2:$C$100,0)+1,0)))="Н/Д",AND(INDIRECT(CONCATENATE("'2018-05 (Д)'!U",TEXT(MATCH($C43,'2018-05 (Д)'!$C$2:$C$100,0)+1,0)))="Н/Д",INDIRECT(CONCATENATE("'2018-04 (Д)'!U",TEXT(MATCH($C43,'2018-04 (Д)'!$C$2:$C$100,0)+1,0))))),"Н/Д",((INDIRECT(CONCATENATE("'2018-05 (Д)'!U",TEXT(MATCH($C43,'2018-05 (Д)'!$C$2:$C$100,0)+1,0)))-INDIRECT(CONCATENATE("'2018-04 (Д)'!U",TEXT(MATCH($C43,'2018-04 (Д)'!$C$2:$C$100,0)+1,0))))/INDIRECT(CONCATENATE("'2018-04 (Д)'!U",TEXT(MATCH($C43,'2018-04 (Д)'!$C$2:$C$100,0)+1,0))))*100)</f>
        <v>-128.31320085035574</v>
      </c>
      <c r="GB43" s="9">
        <f ca="1">IF(OR(INDIRECT(CONCATENATE("'2018-06 (Д)'!U",TEXT(MATCH($C43,'2018-06 (Д)'!$C$2:$C$100,0)+1,0)))="Н/Д",INDIRECT(CONCATENATE("'2018-05 (Д)'!U",TEXT(MATCH($C43,'2018-05 (Д)'!$C$2:$C$100,0)+1,0)))="Н/Д",AND(INDIRECT(CONCATENATE("'2018-06 (Д)'!U",TEXT(MATCH($C43,'2018-06 (Д)'!$C$2:$C$100,0)+1,0)))="Н/Д",INDIRECT(CONCATENATE("'2018-05 (Д)'!U",TEXT(MATCH($C43,'2018-05 (Д)'!$C$2:$C$100,0)+1,0))))),"Н/Д",((INDIRECT(CONCATENATE("'2018-06 (Д)'!U",TEXT(MATCH($C43,'2018-06 (Д)'!$C$2:$C$100,0)+1,0)))-INDIRECT(CONCATENATE("'2018-05 (Д)'!U",TEXT(MATCH($C43,'2018-05 (Д)'!$C$2:$C$100,0)+1,0))))/INDIRECT(CONCATENATE("'2018-05 (Д)'!U",TEXT(MATCH($C43,'2018-05 (Д)'!$C$2:$C$100,0)+1,0))))*100)</f>
        <v>-123.69551039675497</v>
      </c>
      <c r="GC43" s="9">
        <f ca="1">IF(OR(INDIRECT(CONCATENATE("'2018-07 (Д)'!U",TEXT(MATCH($C43,'2018-07 (Д)'!$C$2:$C$100,0)+1,0)))="Н/Д",INDIRECT(CONCATENATE("'2018-06 (Д)'!U",TEXT(MATCH($C43,'2018-06 (Д)'!$C$2:$C$100,0)+1,0)))="Н/Д",AND(INDIRECT(CONCATENATE("'2018-07 (Д)'!U",TEXT(MATCH($C43,'2018-07 (Д)'!$C$2:$C$100,0)+1,0)))="Н/Д",INDIRECT(CONCATENATE("'2018-06 (Д)'!U",TEXT(MATCH($C43,'2018-06 (Д)'!$C$2:$C$100,0)+1,0))))),"Н/Д",((INDIRECT(CONCATENATE("'2018-07 (Д)'!U",TEXT(MATCH($C43,'2018-07 (Д)'!$C$2:$C$100,0)+1,0)))-INDIRECT(CONCATENATE("'2018-06 (Д)'!U",TEXT(MATCH($C43,'2018-06 (Д)'!$C$2:$C$100,0)+1,0))))/INDIRECT(CONCATENATE("'2018-06 (Д)'!U",TEXT(MATCH($C43,'2018-06 (Д)'!$C$2:$C$100,0)+1,0))))*100)</f>
        <v>15775.779273566186</v>
      </c>
      <c r="GD43" s="9">
        <f ca="1">IF(OR(INDIRECT(CONCATENATE("'2018-08 (Д)'!U",TEXT(MATCH($C43,'2018-08 (Д)'!$C$2:$C$100,0)+1,0)))="Н/Д",INDIRECT(CONCATENATE("'2018-07 (Д)'!U",TEXT(MATCH($C43,'2018-07 (Д)'!$C$2:$C$100,0)+1,0)))="Н/Д",AND(INDIRECT(CONCATENATE("'2018-08 (Д)'!U",TEXT(MATCH($C43,'2018-08 (Д)'!$C$2:$C$100,0)+1,0)))="Н/Д",INDIRECT(CONCATENATE("'2018-07 (Д)'!U",TEXT(MATCH($C43,'2018-07 (Д)'!$C$2:$C$100,0)+1,0))))),"Н/Д",((INDIRECT(CONCATENATE("'2018-08 (Д)'!U",TEXT(MATCH($C43,'2018-08 (Д)'!$C$2:$C$100,0)+1,0)))-INDIRECT(CONCATENATE("'2018-07 (Д)'!U",TEXT(MATCH($C43,'2018-07 (Д)'!$C$2:$C$100,0)+1,0))))/INDIRECT(CONCATENATE("'2018-07 (Д)'!U",TEXT(MATCH($C43,'2018-07 (Д)'!$C$2:$C$100,0)+1,0))))*100)</f>
        <v>-50.433460900434781</v>
      </c>
      <c r="GE43" s="9">
        <f ca="1">IF(OR(INDIRECT(CONCATENATE("'2018-09 (Д)'!U",TEXT(MATCH($C43,'2018-09 (Д)'!$C$2:$C$100,0)+1,0)))="Н/Д",INDIRECT(CONCATENATE("'2018-08 (Д)'!U",TEXT(MATCH($C43,'2018-08 (Д)'!$C$2:$C$100,0)+1,0)))="Н/Д",AND(INDIRECT(CONCATENATE("'2018-09 (Д)'!U",TEXT(MATCH($C43,'2018-09 (Д)'!$C$2:$C$100,0)+1,0)))="Н/Д",INDIRECT(CONCATENATE("'2018-08 (Д)'!U",TEXT(MATCH($C43,'2018-08 (Д)'!$C$2:$C$100,0)+1,0))))),"Н/Д",((INDIRECT(CONCATENATE("'2018-09 (Д)'!U",TEXT(MATCH($C43,'2018-09 (Д)'!$C$2:$C$100,0)+1,0)))-INDIRECT(CONCATENATE("'2018-08 (Д)'!U",TEXT(MATCH($C43,'2018-08 (Д)'!$C$2:$C$100,0)+1,0))))/INDIRECT(CONCATENATE("'2018-08 (Д)'!U",TEXT(MATCH($C43,'2018-08 (Д)'!$C$2:$C$100,0)+1,0))))*100)</f>
        <v>-352.65481196033824</v>
      </c>
      <c r="GF43" s="9">
        <f ca="1">IF(OR(INDIRECT(CONCATENATE("'2018-10 (Д)'!U",TEXT(MATCH($C43,'2018-10 (Д)'!$C$2:$C$100,0)+1,0)))="Н/Д",INDIRECT(CONCATENATE("'2018-09 (Д)'!U",TEXT(MATCH($C43,'2018-09 (Д)'!$C$2:$C$100,0)+1,0)))="Н/Д",AND(INDIRECT(CONCATENATE("'2018-10 (Д)'!U",TEXT(MATCH($C43,'2018-10 (Д)'!$C$2:$C$100,0)+1,0)))="Н/Д",INDIRECT(CONCATENATE("'2018-09 (Д)'!U",TEXT(MATCH($C43,'2018-09 (Д)'!$C$2:$C$100,0)+1,0))))),"Н/Д",((INDIRECT(CONCATENATE("'2018-10 (Д)'!U",TEXT(MATCH($C43,'2018-10 (Д)'!$C$2:$C$100,0)+1,0)))-INDIRECT(CONCATENATE("'2018-09 (Д)'!U",TEXT(MATCH($C43,'2018-09 (Д)'!$C$2:$C$100,0)+1,0))))/INDIRECT(CONCATENATE("'2018-09 (Д)'!U",TEXT(MATCH($C43,'2018-09 (Д)'!$C$2:$C$100,0)+1,0))))*100)</f>
        <v>-99.102780794778937</v>
      </c>
      <c r="GG43" s="9">
        <f ca="1">IF(OR(INDIRECT(CONCATENATE("'2018-11 (Д)'!U",TEXT(MATCH($C43,'2018-11 (Д)'!$C$2:$C$100,0)+1,0)))="Н/Д",INDIRECT(CONCATENATE("'2018-10 (Д)'!U",TEXT(MATCH($C43,'2018-10 (Д)'!$C$2:$C$100,0)+1,0)))="Н/Д",AND(INDIRECT(CONCATENATE("'2018-11 (Д)'!U",TEXT(MATCH($C43,'2018-11 (Д)'!$C$2:$C$100,0)+1,0)))="Н/Д",INDIRECT(CONCATENATE("'2018-10 (Д)'!U",TEXT(MATCH($C43,'2018-10 (Д)'!$C$2:$C$100,0)+1,0))))),"Н/Д",((INDIRECT(CONCATENATE("'2018-11 (Д)'!U",TEXT(MATCH($C43,'2018-11 (Д)'!$C$2:$C$100,0)+1,0)))-INDIRECT(CONCATENATE("'2018-10 (Д)'!U",TEXT(MATCH($C43,'2018-10 (Д)'!$C$2:$C$100,0)+1,0))))/INDIRECT(CONCATENATE("'2018-10 (Д)'!U",TEXT(MATCH($C43,'2018-10 (Д)'!$C$2:$C$100,0)+1,0))))*100)</f>
        <v>-1285.8061350856178</v>
      </c>
      <c r="GH43" s="9">
        <f ca="1">IF(OR(INDIRECT(CONCATENATE("'2018-12 (Д)'!U",TEXT(MATCH($C43,'2018-12 (Д)'!$C$2:$C$100,0)+1,0)))="Н/Д",INDIRECT(CONCATENATE("'2018-11 (Д)'!U",TEXT(MATCH($C43,'2018-11 (Д)'!$C$2:$C$100,0)+1,0)))="Н/Д",AND(INDIRECT(CONCATENATE("'2018-12 (Д)'!U",TEXT(MATCH($C43,'2018-12 (Д)'!$C$2:$C$100,0)+1,0)))="Н/Д",INDIRECT(CONCATENATE("'2018-11 (Д)'!U",TEXT(MATCH($C43,'2018-11 (Д)'!$C$2:$C$100,0)+1,0))))),"Н/Д",((INDIRECT(CONCATENATE("'2018-12 (Д)'!U",TEXT(MATCH($C43,'2018-12 (Д)'!$C$2:$C$100,0)+1,0)))-INDIRECT(CONCATENATE("'2018-11 (Д)'!U",TEXT(MATCH($C43,'2018-11 (Д)'!$C$2:$C$100,0)+1,0))))/INDIRECT(CONCATENATE("'2018-11 (Д)'!U",TEXT(MATCH($C43,'2018-11 (Д)'!$C$2:$C$100,0)+1,0))))*100)</f>
        <v>-273.51251425731607</v>
      </c>
      <c r="GI43" s="9"/>
      <c r="GJ43" s="9">
        <f ca="1">IF(OR(INDIRECT(CONCATENATE("'2018-03 (Д)'!V",TEXT(MATCH($C43,'2018-03 (Д)'!$C$2:$C$100,0)+1,0)))="Н/Д",INDIRECT(CONCATENATE("'2018-02 (Д)'!V",TEXT(MATCH($C43,'2018-02 (Д)'!$C$2:$C$100,0)+1,0)))="Н/Д",AND(INDIRECT(CONCATENATE("'2018-03 (Д)'!V",TEXT(MATCH($C43,'2018-03 (Д)'!$C$2:$C$100,0)+1,0)))="Н/Д",INDIRECT(CONCATENATE("'2018-02 (Д)'!V",TEXT(MATCH($C43,'2018-02 (Д)'!$C$2:$C$100,0)+1,0))))),"Н/Д",((INDIRECT(CONCATENATE("'2018-03 (Д)'!V",TEXT(MATCH($C43,'2018-03 (Д)'!$C$2:$C$100,0)+1,0)))-INDIRECT(CONCATENATE("'2018-02 (Д)'!V",TEXT(MATCH($C43,'2018-02 (Д)'!$C$2:$C$100,0)+1,0))))/INDIRECT(CONCATENATE("'2018-02 (Д)'!V",TEXT(MATCH($C43,'2018-02 (Д)'!$C$2:$C$100,0)+1,0))))*100)</f>
        <v>13.707934304454467</v>
      </c>
      <c r="GK43" s="9">
        <f ca="1">IF(OR(INDIRECT(CONCATENATE("'2018-04 (Д)'!V",TEXT(MATCH($C43,'2018-04 (Д)'!$C$2:$C$100,0)+1,0)))="Н/Д",INDIRECT(CONCATENATE("'2018-03 (Д)'!V",TEXT(MATCH($C43,'2018-03 (Д)'!$C$2:$C$100,0)+1,0)))="Н/Д",AND(INDIRECT(CONCATENATE("'2018-04 (Д)'!V",TEXT(MATCH($C43,'2018-04 (Д)'!$C$2:$C$100,0)+1,0)))="Н/Д",INDIRECT(CONCATENATE("'2018-03 (Д)'!V",TEXT(MATCH($C43,'2018-03 (Д)'!$C$2:$C$100,0)+1,0))))),"Н/Д",((INDIRECT(CONCATENATE("'2018-04 (Д)'!V",TEXT(MATCH($C43,'2018-04 (Д)'!$C$2:$C$100,0)+1,0)))-INDIRECT(CONCATENATE("'2018-03 (Д)'!V",TEXT(MATCH($C43,'2018-03 (Д)'!$C$2:$C$100,0)+1,0))))/INDIRECT(CONCATENATE("'2018-03 (Д)'!V",TEXT(MATCH($C43,'2018-03 (Д)'!$C$2:$C$100,0)+1,0))))*100)</f>
        <v>3.5153899389327767</v>
      </c>
      <c r="GL43" s="9">
        <f ca="1">IF(OR(INDIRECT(CONCATENATE("'2018-05 (Д)'!V",TEXT(MATCH($C43,'2018-05 (Д)'!$C$2:$C$100,0)+1,0)))="Н/Д",INDIRECT(CONCATENATE("'2018-04 (Д)'!V",TEXT(MATCH($C43,'2018-04 (Д)'!$C$2:$C$100,0)+1,0)))="Н/Д",AND(INDIRECT(CONCATENATE("'2018-05 (Д)'!V",TEXT(MATCH($C43,'2018-05 (Д)'!$C$2:$C$100,0)+1,0)))="Н/Д",INDIRECT(CONCATENATE("'2018-04 (Д)'!V",TEXT(MATCH($C43,'2018-04 (Д)'!$C$2:$C$100,0)+1,0))))),"Н/Д",((INDIRECT(CONCATENATE("'2018-05 (Д)'!V",TEXT(MATCH($C43,'2018-05 (Д)'!$C$2:$C$100,0)+1,0)))-INDIRECT(CONCATENATE("'2018-04 (Д)'!V",TEXT(MATCH($C43,'2018-04 (Д)'!$C$2:$C$100,0)+1,0))))/INDIRECT(CONCATENATE("'2018-04 (Д)'!V",TEXT(MATCH($C43,'2018-04 (Д)'!$C$2:$C$100,0)+1,0))))*100)</f>
        <v>-2.5084056411118034</v>
      </c>
      <c r="GM43" s="9">
        <f ca="1">IF(OR(INDIRECT(CONCATENATE("'2018-06 (Д)'!V",TEXT(MATCH($C43,'2018-06 (Д)'!$C$2:$C$100,0)+1,0)))="Н/Д",INDIRECT(CONCATENATE("'2018-05 (Д)'!V",TEXT(MATCH($C43,'2018-05 (Д)'!$C$2:$C$100,0)+1,0)))="Н/Д",AND(INDIRECT(CONCATENATE("'2018-06 (Д)'!V",TEXT(MATCH($C43,'2018-06 (Д)'!$C$2:$C$100,0)+1,0)))="Н/Д",INDIRECT(CONCATENATE("'2018-05 (Д)'!V",TEXT(MATCH($C43,'2018-05 (Д)'!$C$2:$C$100,0)+1,0))))),"Н/Д",((INDIRECT(CONCATENATE("'2018-06 (Д)'!V",TEXT(MATCH($C43,'2018-06 (Д)'!$C$2:$C$100,0)+1,0)))-INDIRECT(CONCATENATE("'2018-05 (Д)'!V",TEXT(MATCH($C43,'2018-05 (Д)'!$C$2:$C$100,0)+1,0))))/INDIRECT(CONCATENATE("'2018-05 (Д)'!V",TEXT(MATCH($C43,'2018-05 (Д)'!$C$2:$C$100,0)+1,0))))*100)</f>
        <v>60.494897395119281</v>
      </c>
      <c r="GN43" s="9">
        <f ca="1">IF(OR(INDIRECT(CONCATENATE("'2018-07 (Д)'!V",TEXT(MATCH($C43,'2018-07 (Д)'!$C$2:$C$100,0)+1,0)))="Н/Д",INDIRECT(CONCATENATE("'2018-06 (Д)'!V",TEXT(MATCH($C43,'2018-06 (Д)'!$C$2:$C$100,0)+1,0)))="Н/Д",AND(INDIRECT(CONCATENATE("'2018-07 (Д)'!V",TEXT(MATCH($C43,'2018-07 (Д)'!$C$2:$C$100,0)+1,0)))="Н/Д",INDIRECT(CONCATENATE("'2018-06 (Д)'!V",TEXT(MATCH($C43,'2018-06 (Д)'!$C$2:$C$100,0)+1,0))))),"Н/Д",((INDIRECT(CONCATENATE("'2018-07 (Д)'!V",TEXT(MATCH($C43,'2018-07 (Д)'!$C$2:$C$100,0)+1,0)))-INDIRECT(CONCATENATE("'2018-06 (Д)'!V",TEXT(MATCH($C43,'2018-06 (Д)'!$C$2:$C$100,0)+1,0))))/INDIRECT(CONCATENATE("'2018-06 (Д)'!V",TEXT(MATCH($C43,'2018-06 (Д)'!$C$2:$C$100,0)+1,0))))*100)</f>
        <v>-36.264092360312681</v>
      </c>
      <c r="GO43" s="9">
        <f ca="1">IF(OR(INDIRECT(CONCATENATE("'2018-08 (Д)'!V",TEXT(MATCH($C43,'2018-08 (Д)'!$C$2:$C$100,0)+1,0)))="Н/Д",INDIRECT(CONCATENATE("'2018-07 (Д)'!V",TEXT(MATCH($C43,'2018-07 (Д)'!$C$2:$C$100,0)+1,0)))="Н/Д",AND(INDIRECT(CONCATENATE("'2018-08 (Д)'!V",TEXT(MATCH($C43,'2018-08 (Д)'!$C$2:$C$100,0)+1,0)))="Н/Д",INDIRECT(CONCATENATE("'2018-07 (Д)'!V",TEXT(MATCH($C43,'2018-07 (Д)'!$C$2:$C$100,0)+1,0))))),"Н/Д",((INDIRECT(CONCATENATE("'2018-08 (Д)'!V",TEXT(MATCH($C43,'2018-08 (Д)'!$C$2:$C$100,0)+1,0)))-INDIRECT(CONCATENATE("'2018-07 (Д)'!V",TEXT(MATCH($C43,'2018-07 (Д)'!$C$2:$C$100,0)+1,0))))/INDIRECT(CONCATENATE("'2018-07 (Д)'!V",TEXT(MATCH($C43,'2018-07 (Д)'!$C$2:$C$100,0)+1,0))))*100)</f>
        <v>32.182556193236714</v>
      </c>
      <c r="GP43" s="9">
        <f ca="1">IF(OR(INDIRECT(CONCATENATE("'2018-09 (Д)'!V",TEXT(MATCH($C43,'2018-09 (Д)'!$C$2:$C$100,0)+1,0)))="Н/Д",INDIRECT(CONCATENATE("'2018-08 (Д)'!V",TEXT(MATCH($C43,'2018-08 (Д)'!$C$2:$C$100,0)+1,0)))="Н/Д",AND(INDIRECT(CONCATENATE("'2018-09 (Д)'!V",TEXT(MATCH($C43,'2018-09 (Д)'!$C$2:$C$100,0)+1,0)))="Н/Д",INDIRECT(CONCATENATE("'2018-08 (Д)'!V",TEXT(MATCH($C43,'2018-08 (Д)'!$C$2:$C$100,0)+1,0))))),"Н/Д",((INDIRECT(CONCATENATE("'2018-09 (Д)'!V",TEXT(MATCH($C43,'2018-09 (Д)'!$C$2:$C$100,0)+1,0)))-INDIRECT(CONCATENATE("'2018-08 (Д)'!V",TEXT(MATCH($C43,'2018-08 (Д)'!$C$2:$C$100,0)+1,0))))/INDIRECT(CONCATENATE("'2018-08 (Д)'!V",TEXT(MATCH($C43,'2018-08 (Д)'!$C$2:$C$100,0)+1,0))))*100)</f>
        <v>9.9784271003767628</v>
      </c>
      <c r="GQ43" s="9">
        <f ca="1">IF(OR(INDIRECT(CONCATENATE("'2018-10 (Д)'!V",TEXT(MATCH($C43,'2018-10 (Д)'!$C$2:$C$100,0)+1,0)))="Н/Д",INDIRECT(CONCATENATE("'2018-09 (Д)'!V",TEXT(MATCH($C43,'2018-09 (Д)'!$C$2:$C$100,0)+1,0)))="Н/Д",AND(INDIRECT(CONCATENATE("'2018-10 (Д)'!V",TEXT(MATCH($C43,'2018-10 (Д)'!$C$2:$C$100,0)+1,0)))="Н/Д",INDIRECT(CONCATENATE("'2018-09 (Д)'!V",TEXT(MATCH($C43,'2018-09 (Д)'!$C$2:$C$100,0)+1,0))))),"Н/Д",((INDIRECT(CONCATENATE("'2018-10 (Д)'!V",TEXT(MATCH($C43,'2018-10 (Д)'!$C$2:$C$100,0)+1,0)))-INDIRECT(CONCATENATE("'2018-09 (Д)'!V",TEXT(MATCH($C43,'2018-09 (Д)'!$C$2:$C$100,0)+1,0))))/INDIRECT(CONCATENATE("'2018-09 (Д)'!V",TEXT(MATCH($C43,'2018-09 (Д)'!$C$2:$C$100,0)+1,0))))*100)</f>
        <v>-12.059052957961464</v>
      </c>
      <c r="GR43" s="9">
        <f ca="1">IF(OR(INDIRECT(CONCATENATE("'2018-11 (Д)'!V",TEXT(MATCH($C43,'2018-11 (Д)'!$C$2:$C$100,0)+1,0)))="Н/Д",INDIRECT(CONCATENATE("'2018-10 (Д)'!V",TEXT(MATCH($C43,'2018-10 (Д)'!$C$2:$C$100,0)+1,0)))="Н/Д",AND(INDIRECT(CONCATENATE("'2018-11 (Д)'!V",TEXT(MATCH($C43,'2018-11 (Д)'!$C$2:$C$100,0)+1,0)))="Н/Д",INDIRECT(CONCATENATE("'2018-10 (Д)'!V",TEXT(MATCH($C43,'2018-10 (Д)'!$C$2:$C$100,0)+1,0))))),"Н/Д",((INDIRECT(CONCATENATE("'2018-11 (Д)'!V",TEXT(MATCH($C43,'2018-11 (Д)'!$C$2:$C$100,0)+1,0)))-INDIRECT(CONCATENATE("'2018-10 (Д)'!V",TEXT(MATCH($C43,'2018-10 (Д)'!$C$2:$C$100,0)+1,0))))/INDIRECT(CONCATENATE("'2018-10 (Д)'!V",TEXT(MATCH($C43,'2018-10 (Д)'!$C$2:$C$100,0)+1,0))))*100)</f>
        <v>-8.4188098485440506</v>
      </c>
      <c r="GS43" s="9">
        <f ca="1">IF(OR(INDIRECT(CONCATENATE("'2018-12 (Д)'!V",TEXT(MATCH($C43,'2018-12 (Д)'!$C$2:$C$100,0)+1,0)))="Н/Д",INDIRECT(CONCATENATE("'2018-11 (Д)'!V",TEXT(MATCH($C43,'2018-11 (Д)'!$C$2:$C$100,0)+1,0)))="Н/Д",AND(INDIRECT(CONCATENATE("'2018-12 (Д)'!V",TEXT(MATCH($C43,'2018-12 (Д)'!$C$2:$C$100,0)+1,0)))="Н/Д",INDIRECT(CONCATENATE("'2018-11 (Д)'!V",TEXT(MATCH($C43,'2018-11 (Д)'!$C$2:$C$100,0)+1,0))))),"Н/Д",((INDIRECT(CONCATENATE("'2018-12 (Д)'!V",TEXT(MATCH($C43,'2018-12 (Д)'!$C$2:$C$100,0)+1,0)))-INDIRECT(CONCATENATE("'2018-11 (Д)'!V",TEXT(MATCH($C43,'2018-11 (Д)'!$C$2:$C$100,0)+1,0))))/INDIRECT(CONCATENATE("'2018-11 (Д)'!V",TEXT(MATCH($C43,'2018-11 (Д)'!$C$2:$C$100,0)+1,0))))*100)</f>
        <v>6.7221574318753738</v>
      </c>
      <c r="GT43" s="9"/>
      <c r="GU43" s="9">
        <f ca="1">IF(OR(INDIRECT(CONCATENATE("'2018-03 (Д)'!W",TEXT(MATCH($C43,'2018-03 (Д)'!$C$2:$C$100,0)+1,0)))="Н/Д",INDIRECT(CONCATENATE("'2018-02 (Д)'!W",TEXT(MATCH($C43,'2018-02 (Д)'!$C$2:$C$100,0)+1,0)))="Н/Д",AND(INDIRECT(CONCATENATE("'2018-03 (Д)'!W",TEXT(MATCH($C43,'2018-03 (Д)'!$C$2:$C$100,0)+1,0)))="Н/Д",INDIRECT(CONCATENATE("'2018-02 (Д)'!W",TEXT(MATCH($C43,'2018-02 (Д)'!$C$2:$C$100,0)+1,0))))),"Н/Д",((INDIRECT(CONCATENATE("'2018-03 (Д)'!W",TEXT(MATCH($C43,'2018-03 (Д)'!$C$2:$C$100,0)+1,0)))-INDIRECT(CONCATENATE("'2018-02 (Д)'!W",TEXT(MATCH($C43,'2018-02 (Д)'!$C$2:$C$100,0)+1,0))))/INDIRECT(CONCATENATE("'2018-02 (Д)'!W",TEXT(MATCH($C43,'2018-02 (Д)'!$C$2:$C$100,0)+1,0))))*100)</f>
        <v>19.665088976703917</v>
      </c>
      <c r="GV43" s="9">
        <f ca="1">IF(OR(INDIRECT(CONCATENATE("'2018-04 (Д)'!W",TEXT(MATCH($C43,'2018-04 (Д)'!$C$2:$C$100,0)+1,0)))="Н/Д",INDIRECT(CONCATENATE("'2018-03 (Д)'!W",TEXT(MATCH($C43,'2018-03 (Д)'!$C$2:$C$100,0)+1,0)))="Н/Д",AND(INDIRECT(CONCATENATE("'2018-04 (Д)'!W",TEXT(MATCH($C43,'2018-04 (Д)'!$C$2:$C$100,0)+1,0)))="Н/Д",INDIRECT(CONCATENATE("'2018-03 (Д)'!W",TEXT(MATCH($C43,'2018-03 (Д)'!$C$2:$C$100,0)+1,0))))),"Н/Д",((INDIRECT(CONCATENATE("'2018-04 (Д)'!W",TEXT(MATCH($C43,'2018-04 (Д)'!$C$2:$C$100,0)+1,0)))-INDIRECT(CONCATENATE("'2018-03 (Д)'!W",TEXT(MATCH($C43,'2018-03 (Д)'!$C$2:$C$100,0)+1,0))))/INDIRECT(CONCATENATE("'2018-03 (Д)'!W",TEXT(MATCH($C43,'2018-03 (Д)'!$C$2:$C$100,0)+1,0))))*100)</f>
        <v>23.897745073868645</v>
      </c>
      <c r="GW43" s="9">
        <f ca="1">IF(OR(INDIRECT(CONCATENATE("'2018-05 (Д)'!W",TEXT(MATCH($C43,'2018-05 (Д)'!$C$2:$C$100,0)+1,0)))="Н/Д",INDIRECT(CONCATENATE("'2018-04 (Д)'!W",TEXT(MATCH($C43,'2018-04 (Д)'!$C$2:$C$100,0)+1,0)))="Н/Д",AND(INDIRECT(CONCATENATE("'2018-05 (Д)'!W",TEXT(MATCH($C43,'2018-05 (Д)'!$C$2:$C$100,0)+1,0)))="Н/Д",INDIRECT(CONCATENATE("'2018-04 (Д)'!W",TEXT(MATCH($C43,'2018-04 (Д)'!$C$2:$C$100,0)+1,0))))),"Н/Д",((INDIRECT(CONCATENATE("'2018-05 (Д)'!W",TEXT(MATCH($C43,'2018-05 (Д)'!$C$2:$C$100,0)+1,0)))-INDIRECT(CONCATENATE("'2018-04 (Д)'!W",TEXT(MATCH($C43,'2018-04 (Д)'!$C$2:$C$100,0)+1,0))))/INDIRECT(CONCATENATE("'2018-04 (Д)'!W",TEXT(MATCH($C43,'2018-04 (Д)'!$C$2:$C$100,0)+1,0))))*100)</f>
        <v>-2.267377773677655</v>
      </c>
      <c r="GX43" s="9">
        <f ca="1">IF(OR(INDIRECT(CONCATENATE("'2018-06 (Д)'!W",TEXT(MATCH($C43,'2018-06 (Д)'!$C$2:$C$100,0)+1,0)))="Н/Д",INDIRECT(CONCATENATE("'2018-05 (Д)'!W",TEXT(MATCH($C43,'2018-05 (Д)'!$C$2:$C$100,0)+1,0)))="Н/Д",AND(INDIRECT(CONCATENATE("'2018-06 (Д)'!W",TEXT(MATCH($C43,'2018-06 (Д)'!$C$2:$C$100,0)+1,0)))="Н/Д",INDIRECT(CONCATENATE("'2018-05 (Д)'!W",TEXT(MATCH($C43,'2018-05 (Д)'!$C$2:$C$100,0)+1,0))))),"Н/Д",((INDIRECT(CONCATENATE("'2018-06 (Д)'!W",TEXT(MATCH($C43,'2018-06 (Д)'!$C$2:$C$100,0)+1,0)))-INDIRECT(CONCATENATE("'2018-05 (Д)'!W",TEXT(MATCH($C43,'2018-05 (Д)'!$C$2:$C$100,0)+1,0))))/INDIRECT(CONCATENATE("'2018-05 (Д)'!W",TEXT(MATCH($C43,'2018-05 (Д)'!$C$2:$C$100,0)+1,0))))*100)</f>
        <v>50.642618679562702</v>
      </c>
      <c r="GY43" s="9">
        <f ca="1">IF(OR(INDIRECT(CONCATENATE("'2018-07 (Д)'!W",TEXT(MATCH($C43,'2018-07 (Д)'!$C$2:$C$100,0)+1,0)))="Н/Д",INDIRECT(CONCATENATE("'2018-06 (Д)'!W",TEXT(MATCH($C43,'2018-06 (Д)'!$C$2:$C$100,0)+1,0)))="Н/Д",AND(INDIRECT(CONCATENATE("'2018-07 (Д)'!W",TEXT(MATCH($C43,'2018-07 (Д)'!$C$2:$C$100,0)+1,0)))="Н/Д",INDIRECT(CONCATENATE("'2018-06 (Д)'!W",TEXT(MATCH($C43,'2018-06 (Д)'!$C$2:$C$100,0)+1,0))))),"Н/Д",((INDIRECT(CONCATENATE("'2018-07 (Д)'!W",TEXT(MATCH($C43,'2018-07 (Д)'!$C$2:$C$100,0)+1,0)))-INDIRECT(CONCATENATE("'2018-06 (Д)'!W",TEXT(MATCH($C43,'2018-06 (Д)'!$C$2:$C$100,0)+1,0))))/INDIRECT(CONCATENATE("'2018-06 (Д)'!W",TEXT(MATCH($C43,'2018-06 (Д)'!$C$2:$C$100,0)+1,0))))*100)</f>
        <v>-34.781506504163218</v>
      </c>
      <c r="GZ43" s="9">
        <f ca="1">IF(OR(INDIRECT(CONCATENATE("'2018-08 (Д)'!W",TEXT(MATCH($C43,'2018-08 (Д)'!$C$2:$C$100,0)+1,0)))="Н/Д",INDIRECT(CONCATENATE("'2018-07 (Д)'!W",TEXT(MATCH($C43,'2018-07 (Д)'!$C$2:$C$100,0)+1,0)))="Н/Д",AND(INDIRECT(CONCATENATE("'2018-08 (Д)'!W",TEXT(MATCH($C43,'2018-08 (Д)'!$C$2:$C$100,0)+1,0)))="Н/Д",INDIRECT(CONCATENATE("'2018-07 (Д)'!W",TEXT(MATCH($C43,'2018-07 (Д)'!$C$2:$C$100,0)+1,0))))),"Н/Д",((INDIRECT(CONCATENATE("'2018-08 (Д)'!W",TEXT(MATCH($C43,'2018-08 (Д)'!$C$2:$C$100,0)+1,0)))-INDIRECT(CONCATENATE("'2018-07 (Д)'!W",TEXT(MATCH($C43,'2018-07 (Д)'!$C$2:$C$100,0)+1,0))))/INDIRECT(CONCATENATE("'2018-07 (Д)'!W",TEXT(MATCH($C43,'2018-07 (Д)'!$C$2:$C$100,0)+1,0))))*100)</f>
        <v>31.273839755513617</v>
      </c>
      <c r="HA43" s="9">
        <f ca="1">IF(OR(INDIRECT(CONCATENATE("'2018-09 (Д)'!W",TEXT(MATCH($C43,'2018-09 (Д)'!$C$2:$C$100,0)+1,0)))="Н/Д",INDIRECT(CONCATENATE("'2018-08 (Д)'!W",TEXT(MATCH($C43,'2018-08 (Д)'!$C$2:$C$100,0)+1,0)))="Н/Д",AND(INDIRECT(CONCATENATE("'2018-09 (Д)'!W",TEXT(MATCH($C43,'2018-09 (Д)'!$C$2:$C$100,0)+1,0)))="Н/Д",INDIRECT(CONCATENATE("'2018-08 (Д)'!W",TEXT(MATCH($C43,'2018-08 (Д)'!$C$2:$C$100,0)+1,0))))),"Н/Д",((INDIRECT(CONCATENATE("'2018-09 (Д)'!W",TEXT(MATCH($C43,'2018-09 (Д)'!$C$2:$C$100,0)+1,0)))-INDIRECT(CONCATENATE("'2018-08 (Д)'!W",TEXT(MATCH($C43,'2018-08 (Д)'!$C$2:$C$100,0)+1,0))))/INDIRECT(CONCATENATE("'2018-08 (Д)'!W",TEXT(MATCH($C43,'2018-08 (Д)'!$C$2:$C$100,0)+1,0))))*100)</f>
        <v>2.1775436133074946</v>
      </c>
      <c r="HB43" s="9">
        <f ca="1">IF(OR(INDIRECT(CONCATENATE("'2018-10 (Д)'!W",TEXT(MATCH($C43,'2018-10 (Д)'!$C$2:$C$100,0)+1,0)))="Н/Д",INDIRECT(CONCATENATE("'2018-09 (Д)'!W",TEXT(MATCH($C43,'2018-09 (Д)'!$C$2:$C$100,0)+1,0)))="Н/Д",AND(INDIRECT(CONCATENATE("'2018-10 (Д)'!W",TEXT(MATCH($C43,'2018-10 (Д)'!$C$2:$C$100,0)+1,0)))="Н/Д",INDIRECT(CONCATENATE("'2018-09 (Д)'!W",TEXT(MATCH($C43,'2018-09 (Д)'!$C$2:$C$100,0)+1,0))))),"Н/Д",((INDIRECT(CONCATENATE("'2018-10 (Д)'!W",TEXT(MATCH($C43,'2018-10 (Д)'!$C$2:$C$100,0)+1,0)))-INDIRECT(CONCATENATE("'2018-09 (Д)'!W",TEXT(MATCH($C43,'2018-09 (Д)'!$C$2:$C$100,0)+1,0))))/INDIRECT(CONCATENATE("'2018-09 (Д)'!W",TEXT(MATCH($C43,'2018-09 (Д)'!$C$2:$C$100,0)+1,0))))*100)</f>
        <v>-13.974894648030098</v>
      </c>
      <c r="HC43" s="9">
        <f ca="1">IF(OR(INDIRECT(CONCATENATE("'2018-11 (Д)'!W",TEXT(MATCH($C43,'2018-11 (Д)'!$C$2:$C$100,0)+1,0)))="Н/Д",INDIRECT(CONCATENATE("'2018-10 (Д)'!W",TEXT(MATCH($C43,'2018-10 (Д)'!$C$2:$C$100,0)+1,0)))="Н/Д",AND(INDIRECT(CONCATENATE("'2018-11 (Д)'!W",TEXT(MATCH($C43,'2018-11 (Д)'!$C$2:$C$100,0)+1,0)))="Н/Д",INDIRECT(CONCATENATE("'2018-10 (Д)'!W",TEXT(MATCH($C43,'2018-10 (Д)'!$C$2:$C$100,0)+1,0))))),"Н/Д",((INDIRECT(CONCATENATE("'2018-11 (Д)'!W",TEXT(MATCH($C43,'2018-11 (Д)'!$C$2:$C$100,0)+1,0)))-INDIRECT(CONCATENATE("'2018-10 (Д)'!W",TEXT(MATCH($C43,'2018-10 (Д)'!$C$2:$C$100,0)+1,0))))/INDIRECT(CONCATENATE("'2018-10 (Д)'!W",TEXT(MATCH($C43,'2018-10 (Д)'!$C$2:$C$100,0)+1,0))))*100)</f>
        <v>3.7458895391446099</v>
      </c>
      <c r="HD43" s="9">
        <f ca="1">IF(OR(INDIRECT(CONCATENATE("'2018-12 (Д)'!W",TEXT(MATCH($C43,'2018-12 (Д)'!$C$2:$C$100,0)+1,0)))="Н/Д",INDIRECT(CONCATENATE("'2018-11 (Д)'!W",TEXT(MATCH($C43,'2018-11 (Д)'!$C$2:$C$100,0)+1,0)))="Н/Д",AND(INDIRECT(CONCATENATE("'2018-12 (Д)'!W",TEXT(MATCH($C43,'2018-12 (Д)'!$C$2:$C$100,0)+1,0)))="Н/Д",INDIRECT(CONCATENATE("'2018-11 (Д)'!W",TEXT(MATCH($C43,'2018-11 (Д)'!$C$2:$C$100,0)+1,0))))),"Н/Д",((INDIRECT(CONCATENATE("'2018-12 (Д)'!W",TEXT(MATCH($C43,'2018-12 (Д)'!$C$2:$C$100,0)+1,0)))-INDIRECT(CONCATENATE("'2018-11 (Д)'!W",TEXT(MATCH($C43,'2018-11 (Д)'!$C$2:$C$100,0)+1,0))))/INDIRECT(CONCATENATE("'2018-11 (Д)'!W",TEXT(MATCH($C43,'2018-11 (Д)'!$C$2:$C$100,0)+1,0))))*100)</f>
        <v>0.10932844714675741</v>
      </c>
    </row>
    <row r="44" spans="1:212" x14ac:dyDescent="0.25">
      <c r="A44" s="2" t="s">
        <v>61</v>
      </c>
      <c r="B44" s="2" t="s">
        <v>66</v>
      </c>
      <c r="C44" s="15">
        <v>90000000</v>
      </c>
      <c r="D44" s="9"/>
      <c r="E44" s="9">
        <f ca="1">IF(OR(INDIRECT(CONCATENATE("'2018-03 (Д)'!E",TEXT(MATCH($C44,'2018-03 (Д)'!$C$2:$C$100,0)+1,0)))="Н/Д",INDIRECT(CONCATENATE("'2018-02 (Д)'!E",TEXT(MATCH($C44,'2018-02 (Д)'!$C$2:$C$100,0)+1,0)))="Н/Д",AND(INDIRECT(CONCATENATE("'2018-03 (Д)'!E",TEXT(MATCH($C44,'2018-03 (Д)'!$C$2:$C$100,0)+1,0)))="Н/Д",INDIRECT(CONCATENATE("'2018-02 (Д)'!E",TEXT(MATCH($C44,'2018-02 (Д)'!$C$2:$C$100,0)+1,0))))),"Н/Д",((INDIRECT(CONCATENATE("'2018-03 (Д)'!E",TEXT(MATCH($C44,'2018-03 (Д)'!$C$2:$C$100,0)+1,0)))-INDIRECT(CONCATENATE("'2018-02 (Д)'!E",TEXT(MATCH($C44,'2018-02 (Д)'!$C$2:$C$100,0)+1,0))))/INDIRECT(CONCATENATE("'2018-02 (Д)'!E",TEXT(MATCH($C44,'2018-02 (Д)'!$C$2:$C$100,0)+1,0))))*100)</f>
        <v>-3.2906389817908823</v>
      </c>
      <c r="F44" s="9">
        <f ca="1">IF(OR(INDIRECT(CONCATENATE("'2018-04 (Д)'!E",TEXT(MATCH($C44,'2018-04 (Д)'!$C$2:$C$100,0)+1,0)))="Н/Д",INDIRECT(CONCATENATE("'2018-03 (Д)'!E",TEXT(MATCH($C44,'2018-03 (Д)'!$C$2:$C$100,0)+1,0)))="Н/Д",AND(INDIRECT(CONCATENATE("'2018-04 (Д)'!E",TEXT(MATCH($C44,'2018-04 (Д)'!$C$2:$C$100,0)+1,0)))="Н/Д",INDIRECT(CONCATENATE("'2018-03 (Д)'!E",TEXT(MATCH($C44,'2018-03 (Д)'!$C$2:$C$100,0)+1,0))))),"Н/Д",((INDIRECT(CONCATENATE("'2018-04 (Д)'!E",TEXT(MATCH($C44,'2018-04 (Д)'!$C$2:$C$100,0)+1,0)))-INDIRECT(CONCATENATE("'2018-03 (Д)'!E",TEXT(MATCH($C44,'2018-03 (Д)'!$C$2:$C$100,0)+1,0))))/INDIRECT(CONCATENATE("'2018-03 (Д)'!E",TEXT(MATCH($C44,'2018-03 (Д)'!$C$2:$C$100,0)+1,0))))*100)</f>
        <v>41.391621650731601</v>
      </c>
      <c r="G44" s="9">
        <f ca="1">IF(OR(INDIRECT(CONCATENATE("'2018-05 (Д)'!E",TEXT(MATCH($C44,'2018-05 (Д)'!$C$2:$C$100,0)+1,0)))="Н/Д",INDIRECT(CONCATENATE("'2018-04 (Д)'!E",TEXT(MATCH($C44,'2018-04 (Д)'!$C$2:$C$100,0)+1,0)))="Н/Д",AND(INDIRECT(CONCATENATE("'2018-05 (Д)'!E",TEXT(MATCH($C44,'2018-05 (Д)'!$C$2:$C$100,0)+1,0)))="Н/Д",INDIRECT(CONCATENATE("'2018-04 (Д)'!E",TEXT(MATCH($C44,'2018-04 (Д)'!$C$2:$C$100,0)+1,0))))),"Н/Д",((INDIRECT(CONCATENATE("'2018-05 (Д)'!E",TEXT(MATCH($C44,'2018-05 (Д)'!$C$2:$C$100,0)+1,0)))-INDIRECT(CONCATENATE("'2018-04 (Д)'!E",TEXT(MATCH($C44,'2018-04 (Д)'!$C$2:$C$100,0)+1,0))))/INDIRECT(CONCATENATE("'2018-04 (Д)'!E",TEXT(MATCH($C44,'2018-04 (Д)'!$C$2:$C$100,0)+1,0))))*100)</f>
        <v>-0.22416770737742694</v>
      </c>
      <c r="H44" s="9">
        <f ca="1">IF(OR(INDIRECT(CONCATENATE("'2018-06 (Д)'!E",TEXT(MATCH($C44,'2018-06 (Д)'!$C$2:$C$100,0)+1,0)))="Н/Д",INDIRECT(CONCATENATE("'2018-05 (Д)'!E",TEXT(MATCH($C44,'2018-05 (Д)'!$C$2:$C$100,0)+1,0)))="Н/Д",AND(INDIRECT(CONCATENATE("'2018-06 (Д)'!E",TEXT(MATCH($C44,'2018-06 (Д)'!$C$2:$C$100,0)+1,0)))="Н/Д",INDIRECT(CONCATENATE("'2018-05 (Д)'!E",TEXT(MATCH($C44,'2018-05 (Д)'!$C$2:$C$100,0)+1,0))))),"Н/Д",((INDIRECT(CONCATENATE("'2018-06 (Д)'!E",TEXT(MATCH($C44,'2018-06 (Д)'!$C$2:$C$100,0)+1,0)))-INDIRECT(CONCATENATE("'2018-05 (Д)'!E",TEXT(MATCH($C44,'2018-05 (Д)'!$C$2:$C$100,0)+1,0))))/INDIRECT(CONCATENATE("'2018-05 (Д)'!E",TEXT(MATCH($C44,'2018-05 (Д)'!$C$2:$C$100,0)+1,0))))*100)</f>
        <v>-5.2912500582566775</v>
      </c>
      <c r="I44" s="9">
        <f ca="1">IF(OR(INDIRECT(CONCATENATE("'2018-07 (Д)'!E",TEXT(MATCH($C44,'2018-07 (Д)'!$C$2:$C$100,0)+1,0)))="Н/Д",INDIRECT(CONCATENATE("'2018-06 (Д)'!E",TEXT(MATCH($C44,'2018-06 (Д)'!$C$2:$C$100,0)+1,0)))="Н/Д",AND(INDIRECT(CONCATENATE("'2018-07 (Д)'!E",TEXT(MATCH($C44,'2018-07 (Д)'!$C$2:$C$100,0)+1,0)))="Н/Д",INDIRECT(CONCATENATE("'2018-06 (Д)'!E",TEXT(MATCH($C44,'2018-06 (Д)'!$C$2:$C$100,0)+1,0))))),"Н/Д",((INDIRECT(CONCATENATE("'2018-07 (Д)'!E",TEXT(MATCH($C44,'2018-07 (Д)'!$C$2:$C$100,0)+1,0)))-INDIRECT(CONCATENATE("'2018-06 (Д)'!E",TEXT(MATCH($C44,'2018-06 (Д)'!$C$2:$C$100,0)+1,0))))/INDIRECT(CONCATENATE("'2018-06 (Д)'!E",TEXT(MATCH($C44,'2018-06 (Д)'!$C$2:$C$100,0)+1,0))))*100)</f>
        <v>19.365246197409274</v>
      </c>
      <c r="J44" s="9">
        <f ca="1">IF(OR(INDIRECT(CONCATENATE("'2018-08 (Д)'!E",TEXT(MATCH($C44,'2018-08 (Д)'!$C$2:$C$100,0)+1,0)))="Н/Д",INDIRECT(CONCATENATE("'2018-07 (Д)'!E",TEXT(MATCH($C44,'2018-07 (Д)'!$C$2:$C$100,0)+1,0)))="Н/Д",AND(INDIRECT(CONCATENATE("'2018-08 (Д)'!E",TEXT(MATCH($C44,'2018-08 (Д)'!$C$2:$C$100,0)+1,0)))="Н/Д",INDIRECT(CONCATENATE("'2018-07 (Д)'!E",TEXT(MATCH($C44,'2018-07 (Д)'!$C$2:$C$100,0)+1,0))))),"Н/Д",((INDIRECT(CONCATENATE("'2018-08 (Д)'!E",TEXT(MATCH($C44,'2018-08 (Д)'!$C$2:$C$100,0)+1,0)))-INDIRECT(CONCATENATE("'2018-07 (Д)'!E",TEXT(MATCH($C44,'2018-07 (Д)'!$C$2:$C$100,0)+1,0))))/INDIRECT(CONCATENATE("'2018-07 (Д)'!E",TEXT(MATCH($C44,'2018-07 (Д)'!$C$2:$C$100,0)+1,0))))*100)</f>
        <v>-14.652605546497794</v>
      </c>
      <c r="K44" s="9">
        <f ca="1">IF(OR(INDIRECT(CONCATENATE("'2018-09 (Д)'!E",TEXT(MATCH($C44,'2018-09 (Д)'!$C$2:$C$100,0)+1,0)))="Н/Д",INDIRECT(CONCATENATE("'2018-08 (Д)'!E",TEXT(MATCH($C44,'2018-08 (Д)'!$C$2:$C$100,0)+1,0)))="Н/Д",AND(INDIRECT(CONCATENATE("'2018-09 (Д)'!E",TEXT(MATCH($C44,'2018-09 (Д)'!$C$2:$C$100,0)+1,0)))="Н/Д",INDIRECT(CONCATENATE("'2018-08 (Д)'!E",TEXT(MATCH($C44,'2018-08 (Д)'!$C$2:$C$100,0)+1,0))))),"Н/Д",((INDIRECT(CONCATENATE("'2018-09 (Д)'!E",TEXT(MATCH($C44,'2018-09 (Д)'!$C$2:$C$100,0)+1,0)))-INDIRECT(CONCATENATE("'2018-08 (Д)'!E",TEXT(MATCH($C44,'2018-08 (Д)'!$C$2:$C$100,0)+1,0))))/INDIRECT(CONCATENATE("'2018-08 (Д)'!E",TEXT(MATCH($C44,'2018-08 (Д)'!$C$2:$C$100,0)+1,0))))*100)</f>
        <v>11.315242676225914</v>
      </c>
      <c r="L44" s="9">
        <f ca="1">IF(OR(INDIRECT(CONCATENATE("'2018-10 (Д)'!E",TEXT(MATCH($C44,'2018-10 (Д)'!$C$2:$C$100,0)+1,0)))="Н/Д",INDIRECT(CONCATENATE("'2018-09 (Д)'!E",TEXT(MATCH($C44,'2018-09 (Д)'!$C$2:$C$100,0)+1,0)))="Н/Д",AND(INDIRECT(CONCATENATE("'2018-10 (Д)'!E",TEXT(MATCH($C44,'2018-10 (Д)'!$C$2:$C$100,0)+1,0)))="Н/Д",INDIRECT(CONCATENATE("'2018-09 (Д)'!E",TEXT(MATCH($C44,'2018-09 (Д)'!$C$2:$C$100,0)+1,0))))),"Н/Д",((INDIRECT(CONCATENATE("'2018-10 (Д)'!E",TEXT(MATCH($C44,'2018-10 (Д)'!$C$2:$C$100,0)+1,0)))-INDIRECT(CONCATENATE("'2018-09 (Д)'!E",TEXT(MATCH($C44,'2018-09 (Д)'!$C$2:$C$100,0)+1,0))))/INDIRECT(CONCATENATE("'2018-09 (Д)'!E",TEXT(MATCH($C44,'2018-09 (Д)'!$C$2:$C$100,0)+1,0))))*100)</f>
        <v>-6.5012878614346388</v>
      </c>
      <c r="M44" s="9">
        <f ca="1">IF(OR(INDIRECT(CONCATENATE("'2018-11 (Д)'!E",TEXT(MATCH($C44,'2018-11 (Д)'!$C$2:$C$100,0)+1,0)))="Н/Д",INDIRECT(CONCATENATE("'2018-10 (Д)'!E",TEXT(MATCH($C44,'2018-10 (Д)'!$C$2:$C$100,0)+1,0)))="Н/Д",AND(INDIRECT(CONCATENATE("'2018-11 (Д)'!E",TEXT(MATCH($C44,'2018-11 (Д)'!$C$2:$C$100,0)+1,0)))="Н/Д",INDIRECT(CONCATENATE("'2018-10 (Д)'!E",TEXT(MATCH($C44,'2018-10 (Д)'!$C$2:$C$100,0)+1,0))))),"Н/Д",((INDIRECT(CONCATENATE("'2018-11 (Д)'!E",TEXT(MATCH($C44,'2018-11 (Д)'!$C$2:$C$100,0)+1,0)))-INDIRECT(CONCATENATE("'2018-10 (Д)'!E",TEXT(MATCH($C44,'2018-10 (Д)'!$C$2:$C$100,0)+1,0))))/INDIRECT(CONCATENATE("'2018-10 (Д)'!E",TEXT(MATCH($C44,'2018-10 (Д)'!$C$2:$C$100,0)+1,0))))*100)</f>
        <v>32.390708081957605</v>
      </c>
      <c r="N44" s="9">
        <f ca="1">IF(OR(INDIRECT(CONCATENATE("'2018-12 (Д)'!E",TEXT(MATCH($C44,'2018-12 (Д)'!$C$2:$C$100,0)+1,0)))="Н/Д",INDIRECT(CONCATENATE("'2018-11 (Д)'!E",TEXT(MATCH($C44,'2018-11 (Д)'!$C$2:$C$100,0)+1,0)))="Н/Д",AND(INDIRECT(CONCATENATE("'2018-12 (Д)'!E",TEXT(MATCH($C44,'2018-12 (Д)'!$C$2:$C$100,0)+1,0)))="Н/Д",INDIRECT(CONCATENATE("'2018-11 (Д)'!E",TEXT(MATCH($C44,'2018-11 (Д)'!$C$2:$C$100,0)+1,0))))),"Н/Д",((INDIRECT(CONCATENATE("'2018-12 (Д)'!E",TEXT(MATCH($C44,'2018-12 (Д)'!$C$2:$C$100,0)+1,0)))-INDIRECT(CONCATENATE("'2018-11 (Д)'!E",TEXT(MATCH($C44,'2018-11 (Д)'!$C$2:$C$100,0)+1,0))))/INDIRECT(CONCATENATE("'2018-11 (Д)'!E",TEXT(MATCH($C44,'2018-11 (Д)'!$C$2:$C$100,0)+1,0))))*100)</f>
        <v>-9.0615536465916033</v>
      </c>
      <c r="O44" s="9"/>
      <c r="P44" s="9">
        <f ca="1">IF(OR(INDIRECT(CONCATENATE("'2018-03 (Д)'!F",TEXT(MATCH($C44,'2018-03 (Д)'!$C$2:$C$100,0)+1,0)))="Н/Д",INDIRECT(CONCATENATE("'2018-02 (Д)'!F",TEXT(MATCH($C44,'2018-02 (Д)'!$C$2:$C$100,0)+1,0)))="Н/Д",AND(INDIRECT(CONCATENATE("'2018-03 (Д)'!F",TEXT(MATCH($C44,'2018-03 (Д)'!$C$2:$C$100,0)+1,0)))="Н/Д",INDIRECT(CONCATENATE("'2018-02 (Д)'!F",TEXT(MATCH($C44,'2018-02 (Д)'!$C$2:$C$100,0)+1,0))))),"Н/Д",((INDIRECT(CONCATENATE("'2018-03 (Д)'!F",TEXT(MATCH($C44,'2018-03 (Д)'!$C$2:$C$100,0)+1,0)))-INDIRECT(CONCATENATE("'2018-02 (Д)'!F",TEXT(MATCH($C44,'2018-02 (Д)'!$C$2:$C$100,0)+1,0))))/INDIRECT(CONCATENATE("'2018-02 (Д)'!F",TEXT(MATCH($C44,'2018-02 (Д)'!$C$2:$C$100,0)+1,0))))*100)</f>
        <v>-10.928738833042518</v>
      </c>
      <c r="Q44" s="9">
        <f ca="1">IF(OR(INDIRECT(CONCATENATE("'2018-04 (Д)'!F",TEXT(MATCH($C44,'2018-04 (Д)'!$C$2:$C$100,0)+1,0)))="Н/Д",INDIRECT(CONCATENATE("'2018-03 (Д)'!F",TEXT(MATCH($C44,'2018-03 (Д)'!$C$2:$C$100,0)+1,0)))="Н/Д",AND(INDIRECT(CONCATENATE("'2018-04 (Д)'!F",TEXT(MATCH($C44,'2018-04 (Д)'!$C$2:$C$100,0)+1,0)))="Н/Д",INDIRECT(CONCATENATE("'2018-03 (Д)'!F",TEXT(MATCH($C44,'2018-03 (Д)'!$C$2:$C$100,0)+1,0))))),"Н/Д",((INDIRECT(CONCATENATE("'2018-04 (Д)'!F",TEXT(MATCH($C44,'2018-04 (Д)'!$C$2:$C$100,0)+1,0)))-INDIRECT(CONCATENATE("'2018-03 (Д)'!F",TEXT(MATCH($C44,'2018-03 (Д)'!$C$2:$C$100,0)+1,0))))/INDIRECT(CONCATENATE("'2018-03 (Д)'!F",TEXT(MATCH($C44,'2018-03 (Д)'!$C$2:$C$100,0)+1,0))))*100)</f>
        <v>65.905820490896261</v>
      </c>
      <c r="R44" s="9">
        <f ca="1">IF(OR(INDIRECT(CONCATENATE("'2018-05 (Д)'!F",TEXT(MATCH($C44,'2018-05 (Д)'!$C$2:$C$100,0)+1,0)))="Н/Д",INDIRECT(CONCATENATE("'2018-04 (Д)'!F",TEXT(MATCH($C44,'2018-04 (Д)'!$C$2:$C$100,0)+1,0)))="Н/Д",AND(INDIRECT(CONCATENATE("'2018-05 (Д)'!F",TEXT(MATCH($C44,'2018-05 (Д)'!$C$2:$C$100,0)+1,0)))="Н/Д",INDIRECT(CONCATENATE("'2018-04 (Д)'!F",TEXT(MATCH($C44,'2018-04 (Д)'!$C$2:$C$100,0)+1,0))))),"Н/Д",((INDIRECT(CONCATENATE("'2018-05 (Д)'!F",TEXT(MATCH($C44,'2018-05 (Д)'!$C$2:$C$100,0)+1,0)))-INDIRECT(CONCATENATE("'2018-04 (Д)'!F",TEXT(MATCH($C44,'2018-04 (Д)'!$C$2:$C$100,0)+1,0))))/INDIRECT(CONCATENATE("'2018-04 (Д)'!F",TEXT(MATCH($C44,'2018-04 (Д)'!$C$2:$C$100,0)+1,0))))*100)</f>
        <v>-11.538513252261172</v>
      </c>
      <c r="S44" s="9">
        <f ca="1">IF(OR(INDIRECT(CONCATENATE("'2018-06 (Д)'!F",TEXT(MATCH($C44,'2018-06 (Д)'!$C$2:$C$100,0)+1,0)))="Н/Д",INDIRECT(CONCATENATE("'2018-05 (Д)'!F",TEXT(MATCH($C44,'2018-05 (Д)'!$C$2:$C$100,0)+1,0)))="Н/Д",AND(INDIRECT(CONCATENATE("'2018-06 (Д)'!F",TEXT(MATCH($C44,'2018-06 (Д)'!$C$2:$C$100,0)+1,0)))="Н/Д",INDIRECT(CONCATENATE("'2018-05 (Д)'!F",TEXT(MATCH($C44,'2018-05 (Д)'!$C$2:$C$100,0)+1,0))))),"Н/Д",((INDIRECT(CONCATENATE("'2018-06 (Д)'!F",TEXT(MATCH($C44,'2018-06 (Д)'!$C$2:$C$100,0)+1,0)))-INDIRECT(CONCATENATE("'2018-05 (Д)'!F",TEXT(MATCH($C44,'2018-05 (Д)'!$C$2:$C$100,0)+1,0))))/INDIRECT(CONCATENATE("'2018-05 (Д)'!F",TEXT(MATCH($C44,'2018-05 (Д)'!$C$2:$C$100,0)+1,0))))*100)</f>
        <v>-2.361202268133634</v>
      </c>
      <c r="T44" s="9">
        <f ca="1">IF(OR(INDIRECT(CONCATENATE("'2018-07 (Д)'!F",TEXT(MATCH($C44,'2018-07 (Д)'!$C$2:$C$100,0)+1,0)))="Н/Д",INDIRECT(CONCATENATE("'2018-06 (Д)'!F",TEXT(MATCH($C44,'2018-06 (Д)'!$C$2:$C$100,0)+1,0)))="Н/Д",AND(INDIRECT(CONCATENATE("'2018-07 (Д)'!F",TEXT(MATCH($C44,'2018-07 (Д)'!$C$2:$C$100,0)+1,0)))="Н/Д",INDIRECT(CONCATENATE("'2018-06 (Д)'!F",TEXT(MATCH($C44,'2018-06 (Д)'!$C$2:$C$100,0)+1,0))))),"Н/Д",((INDIRECT(CONCATENATE("'2018-07 (Д)'!F",TEXT(MATCH($C44,'2018-07 (Д)'!$C$2:$C$100,0)+1,0)))-INDIRECT(CONCATENATE("'2018-06 (Д)'!F",TEXT(MATCH($C44,'2018-06 (Д)'!$C$2:$C$100,0)+1,0))))/INDIRECT(CONCATENATE("'2018-06 (Д)'!F",TEXT(MATCH($C44,'2018-06 (Д)'!$C$2:$C$100,0)+1,0))))*100)</f>
        <v>5.3462860128464467</v>
      </c>
      <c r="U44" s="9">
        <f ca="1">IF(OR(INDIRECT(CONCATENATE("'2018-08 (Д)'!F",TEXT(MATCH($C44,'2018-08 (Д)'!$C$2:$C$100,0)+1,0)))="Н/Д",INDIRECT(CONCATENATE("'2018-07 (Д)'!F",TEXT(MATCH($C44,'2018-07 (Д)'!$C$2:$C$100,0)+1,0)))="Н/Д",AND(INDIRECT(CONCATENATE("'2018-08 (Д)'!F",TEXT(MATCH($C44,'2018-08 (Д)'!$C$2:$C$100,0)+1,0)))="Н/Д",INDIRECT(CONCATENATE("'2018-07 (Д)'!F",TEXT(MATCH($C44,'2018-07 (Д)'!$C$2:$C$100,0)+1,0))))),"Н/Д",((INDIRECT(CONCATENATE("'2018-08 (Д)'!F",TEXT(MATCH($C44,'2018-08 (Д)'!$C$2:$C$100,0)+1,0)))-INDIRECT(CONCATENATE("'2018-07 (Д)'!F",TEXT(MATCH($C44,'2018-07 (Д)'!$C$2:$C$100,0)+1,0))))/INDIRECT(CONCATENATE("'2018-07 (Д)'!F",TEXT(MATCH($C44,'2018-07 (Д)'!$C$2:$C$100,0)+1,0))))*100)</f>
        <v>2.2671116553416417</v>
      </c>
      <c r="V44" s="9">
        <f ca="1">IF(OR(INDIRECT(CONCATENATE("'2018-09 (Д)'!F",TEXT(MATCH($C44,'2018-09 (Д)'!$C$2:$C$100,0)+1,0)))="Н/Д",INDIRECT(CONCATENATE("'2018-08 (Д)'!F",TEXT(MATCH($C44,'2018-08 (Д)'!$C$2:$C$100,0)+1,0)))="Н/Д",AND(INDIRECT(CONCATENATE("'2018-09 (Д)'!F",TEXT(MATCH($C44,'2018-09 (Д)'!$C$2:$C$100,0)+1,0)))="Н/Д",INDIRECT(CONCATENATE("'2018-08 (Д)'!F",TEXT(MATCH($C44,'2018-08 (Д)'!$C$2:$C$100,0)+1,0))))),"Н/Д",((INDIRECT(CONCATENATE("'2018-09 (Д)'!F",TEXT(MATCH($C44,'2018-09 (Д)'!$C$2:$C$100,0)+1,0)))-INDIRECT(CONCATENATE("'2018-08 (Д)'!F",TEXT(MATCH($C44,'2018-08 (Д)'!$C$2:$C$100,0)+1,0))))/INDIRECT(CONCATENATE("'2018-08 (Д)'!F",TEXT(MATCH($C44,'2018-08 (Д)'!$C$2:$C$100,0)+1,0))))*100)</f>
        <v>-10.720578066177255</v>
      </c>
      <c r="W44" s="9">
        <f ca="1">IF(OR(INDIRECT(CONCATENATE("'2018-10 (Д)'!F",TEXT(MATCH($C44,'2018-10 (Д)'!$C$2:$C$100,0)+1,0)))="Н/Д",INDIRECT(CONCATENATE("'2018-09 (Д)'!F",TEXT(MATCH($C44,'2018-09 (Д)'!$C$2:$C$100,0)+1,0)))="Н/Д",AND(INDIRECT(CONCATENATE("'2018-10 (Д)'!F",TEXT(MATCH($C44,'2018-10 (Д)'!$C$2:$C$100,0)+1,0)))="Н/Д",INDIRECT(CONCATENATE("'2018-09 (Д)'!F",TEXT(MATCH($C44,'2018-09 (Д)'!$C$2:$C$100,0)+1,0))))),"Н/Д",((INDIRECT(CONCATENATE("'2018-10 (Д)'!F",TEXT(MATCH($C44,'2018-10 (Д)'!$C$2:$C$100,0)+1,0)))-INDIRECT(CONCATENATE("'2018-09 (Д)'!F",TEXT(MATCH($C44,'2018-09 (Д)'!$C$2:$C$100,0)+1,0))))/INDIRECT(CONCATENATE("'2018-09 (Д)'!F",TEXT(MATCH($C44,'2018-09 (Д)'!$C$2:$C$100,0)+1,0))))*100)</f>
        <v>-2.7554831404743498</v>
      </c>
      <c r="X44" s="9">
        <f ca="1">IF(OR(INDIRECT(CONCATENATE("'2018-11 (Д)'!F",TEXT(MATCH($C44,'2018-11 (Д)'!$C$2:$C$100,0)+1,0)))="Н/Д",INDIRECT(CONCATENATE("'2018-10 (Д)'!F",TEXT(MATCH($C44,'2018-10 (Д)'!$C$2:$C$100,0)+1,0)))="Н/Д",AND(INDIRECT(CONCATENATE("'2018-11 (Д)'!F",TEXT(MATCH($C44,'2018-11 (Д)'!$C$2:$C$100,0)+1,0)))="Н/Д",INDIRECT(CONCATENATE("'2018-10 (Д)'!F",TEXT(MATCH($C44,'2018-10 (Д)'!$C$2:$C$100,0)+1,0))))),"Н/Д",((INDIRECT(CONCATENATE("'2018-11 (Д)'!F",TEXT(MATCH($C44,'2018-11 (Д)'!$C$2:$C$100,0)+1,0)))-INDIRECT(CONCATENATE("'2018-10 (Д)'!F",TEXT(MATCH($C44,'2018-10 (Д)'!$C$2:$C$100,0)+1,0))))/INDIRECT(CONCATENATE("'2018-10 (Д)'!F",TEXT(MATCH($C44,'2018-10 (Д)'!$C$2:$C$100,0)+1,0))))*100)</f>
        <v>39.313323141300771</v>
      </c>
      <c r="Y44" s="9">
        <f ca="1">IF(OR(INDIRECT(CONCATENATE("'2018-12 (Д)'!F",TEXT(MATCH($C44,'2018-12 (Д)'!$C$2:$C$100,0)+1,0)))="Н/Д",INDIRECT(CONCATENATE("'2018-11 (Д)'!F",TEXT(MATCH($C44,'2018-11 (Д)'!$C$2:$C$100,0)+1,0)))="Н/Д",AND(INDIRECT(CONCATENATE("'2018-12 (Д)'!F",TEXT(MATCH($C44,'2018-12 (Д)'!$C$2:$C$100,0)+1,0)))="Н/Д",INDIRECT(CONCATENATE("'2018-11 (Д)'!F",TEXT(MATCH($C44,'2018-11 (Д)'!$C$2:$C$100,0)+1,0))))),"Н/Д",((INDIRECT(CONCATENATE("'2018-12 (Д)'!F",TEXT(MATCH($C44,'2018-12 (Д)'!$C$2:$C$100,0)+1,0)))-INDIRECT(CONCATENATE("'2018-11 (Д)'!F",TEXT(MATCH($C44,'2018-11 (Д)'!$C$2:$C$100,0)+1,0))))/INDIRECT(CONCATENATE("'2018-11 (Д)'!F",TEXT(MATCH($C44,'2018-11 (Д)'!$C$2:$C$100,0)+1,0))))*100)</f>
        <v>-20.026208389277862</v>
      </c>
      <c r="Z44" s="9"/>
      <c r="AA44" s="9">
        <f ca="1">IF(OR(INDIRECT(CONCATENATE("'2018-03 (Д)'!G",TEXT(MATCH($C44,'2018-03 (Д)'!$C$2:$C$100,0)+1,0)))="Н/Д",INDIRECT(CONCATENATE("'2018-02 (Д)'!G",TEXT(MATCH($C44,'2018-02 (Д)'!$C$2:$C$100,0)+1,0)))="Н/Д",AND(INDIRECT(CONCATENATE("'2018-03 (Д)'!G",TEXT(MATCH($C44,'2018-03 (Д)'!$C$2:$C$100,0)+1,0)))="Н/Д",INDIRECT(CONCATENATE("'2018-02 (Д)'!G",TEXT(MATCH($C44,'2018-02 (Д)'!$C$2:$C$100,0)+1,0))))),"Н/Д",((INDIRECT(CONCATENATE("'2018-03 (Д)'!G",TEXT(MATCH($C44,'2018-03 (Д)'!$C$2:$C$100,0)+1,0)))-INDIRECT(CONCATENATE("'2018-02 (Д)'!G",TEXT(MATCH($C44,'2018-02 (Д)'!$C$2:$C$100,0)+1,0))))/INDIRECT(CONCATENATE("'2018-02 (Д)'!G",TEXT(MATCH($C44,'2018-02 (Д)'!$C$2:$C$100,0)+1,0))))*100)</f>
        <v>-67.727597805488799</v>
      </c>
      <c r="AB44" s="9">
        <f ca="1">IF(OR(INDIRECT(CONCATENATE("'2018-04 (Д)'!G",TEXT(MATCH($C44,'2018-04 (Д)'!$C$2:$C$100,0)+1,0)))="Н/Д",INDIRECT(CONCATENATE("'2018-03 (Д)'!G",TEXT(MATCH($C44,'2018-03 (Д)'!$C$2:$C$100,0)+1,0)))="Н/Д",AND(INDIRECT(CONCATENATE("'2018-04 (Д)'!G",TEXT(MATCH($C44,'2018-04 (Д)'!$C$2:$C$100,0)+1,0)))="Н/Д",INDIRECT(CONCATENATE("'2018-03 (Д)'!G",TEXT(MATCH($C44,'2018-03 (Д)'!$C$2:$C$100,0)+1,0))))),"Н/Д",((INDIRECT(CONCATENATE("'2018-04 (Д)'!G",TEXT(MATCH($C44,'2018-04 (Д)'!$C$2:$C$100,0)+1,0)))-INDIRECT(CONCATENATE("'2018-03 (Д)'!G",TEXT(MATCH($C44,'2018-03 (Д)'!$C$2:$C$100,0)+1,0))))/INDIRECT(CONCATENATE("'2018-03 (Д)'!G",TEXT(MATCH($C44,'2018-03 (Д)'!$C$2:$C$100,0)+1,0))))*100)</f>
        <v>819.09462518771204</v>
      </c>
      <c r="AC44" s="9">
        <f ca="1">IF(OR(INDIRECT(CONCATENATE("'2018-05 (Д)'!G",TEXT(MATCH($C44,'2018-05 (Д)'!$C$2:$C$100,0)+1,0)))="Н/Д",INDIRECT(CONCATENATE("'2018-04 (Д)'!G",TEXT(MATCH($C44,'2018-04 (Д)'!$C$2:$C$100,0)+1,0)))="Н/Д",AND(INDIRECT(CONCATENATE("'2018-05 (Д)'!G",TEXT(MATCH($C44,'2018-05 (Д)'!$C$2:$C$100,0)+1,0)))="Н/Д",INDIRECT(CONCATENATE("'2018-04 (Д)'!G",TEXT(MATCH($C44,'2018-04 (Д)'!$C$2:$C$100,0)+1,0))))),"Н/Д",((INDIRECT(CONCATENATE("'2018-05 (Д)'!G",TEXT(MATCH($C44,'2018-05 (Д)'!$C$2:$C$100,0)+1,0)))-INDIRECT(CONCATENATE("'2018-04 (Д)'!G",TEXT(MATCH($C44,'2018-04 (Д)'!$C$2:$C$100,0)+1,0))))/INDIRECT(CONCATENATE("'2018-04 (Д)'!G",TEXT(MATCH($C44,'2018-04 (Д)'!$C$2:$C$100,0)+1,0))))*100)</f>
        <v>-81.312603780624713</v>
      </c>
      <c r="AD44" s="9">
        <f ca="1">IF(OR(INDIRECT(CONCATENATE("'2018-06 (Д)'!G",TEXT(MATCH($C44,'2018-06 (Д)'!$C$2:$C$100,0)+1,0)))="Н/Д",INDIRECT(CONCATENATE("'2018-05 (Д)'!G",TEXT(MATCH($C44,'2018-05 (Д)'!$C$2:$C$100,0)+1,0)))="Н/Д",AND(INDIRECT(CONCATENATE("'2018-06 (Д)'!G",TEXT(MATCH($C44,'2018-06 (Д)'!$C$2:$C$100,0)+1,0)))="Н/Д",INDIRECT(CONCATENATE("'2018-05 (Д)'!G",TEXT(MATCH($C44,'2018-05 (Д)'!$C$2:$C$100,0)+1,0))))),"Н/Д",((INDIRECT(CONCATENATE("'2018-06 (Д)'!G",TEXT(MATCH($C44,'2018-06 (Д)'!$C$2:$C$100,0)+1,0)))-INDIRECT(CONCATENATE("'2018-05 (Д)'!G",TEXT(MATCH($C44,'2018-05 (Д)'!$C$2:$C$100,0)+1,0))))/INDIRECT(CONCATENATE("'2018-05 (Д)'!G",TEXT(MATCH($C44,'2018-05 (Д)'!$C$2:$C$100,0)+1,0))))*100)</f>
        <v>142.54713787734195</v>
      </c>
      <c r="AE44" s="9">
        <f ca="1">IF(OR(INDIRECT(CONCATENATE("'2018-07 (Д)'!G",TEXT(MATCH($C44,'2018-07 (Д)'!$C$2:$C$100,0)+1,0)))="Н/Д",INDIRECT(CONCATENATE("'2018-06 (Д)'!G",TEXT(MATCH($C44,'2018-06 (Д)'!$C$2:$C$100,0)+1,0)))="Н/Д",AND(INDIRECT(CONCATENATE("'2018-07 (Д)'!G",TEXT(MATCH($C44,'2018-07 (Д)'!$C$2:$C$100,0)+1,0)))="Н/Д",INDIRECT(CONCATENATE("'2018-06 (Д)'!G",TEXT(MATCH($C44,'2018-06 (Д)'!$C$2:$C$100,0)+1,0))))),"Н/Д",((INDIRECT(CONCATENATE("'2018-07 (Д)'!G",TEXT(MATCH($C44,'2018-07 (Д)'!$C$2:$C$100,0)+1,0)))-INDIRECT(CONCATENATE("'2018-06 (Д)'!G",TEXT(MATCH($C44,'2018-06 (Д)'!$C$2:$C$100,0)+1,0))))/INDIRECT(CONCATENATE("'2018-06 (Д)'!G",TEXT(MATCH($C44,'2018-06 (Д)'!$C$2:$C$100,0)+1,0))))*100)</f>
        <v>-38.231319000258935</v>
      </c>
      <c r="AF44" s="9">
        <f ca="1">IF(OR(INDIRECT(CONCATENATE("'2018-08 (Д)'!G",TEXT(MATCH($C44,'2018-08 (Д)'!$C$2:$C$100,0)+1,0)))="Н/Д",INDIRECT(CONCATENATE("'2018-07 (Д)'!G",TEXT(MATCH($C44,'2018-07 (Д)'!$C$2:$C$100,0)+1,0)))="Н/Д",AND(INDIRECT(CONCATENATE("'2018-08 (Д)'!G",TEXT(MATCH($C44,'2018-08 (Д)'!$C$2:$C$100,0)+1,0)))="Н/Д",INDIRECT(CONCATENATE("'2018-07 (Д)'!G",TEXT(MATCH($C44,'2018-07 (Д)'!$C$2:$C$100,0)+1,0))))),"Н/Д",((INDIRECT(CONCATENATE("'2018-08 (Д)'!G",TEXT(MATCH($C44,'2018-08 (Д)'!$C$2:$C$100,0)+1,0)))-INDIRECT(CONCATENATE("'2018-07 (Д)'!G",TEXT(MATCH($C44,'2018-07 (Д)'!$C$2:$C$100,0)+1,0))))/INDIRECT(CONCATENATE("'2018-07 (Д)'!G",TEXT(MATCH($C44,'2018-07 (Д)'!$C$2:$C$100,0)+1,0))))*100)</f>
        <v>53.635477867333933</v>
      </c>
      <c r="AG44" s="9">
        <f ca="1">IF(OR(INDIRECT(CONCATENATE("'2018-09 (Д)'!G",TEXT(MATCH($C44,'2018-09 (Д)'!$C$2:$C$100,0)+1,0)))="Н/Д",INDIRECT(CONCATENATE("'2018-08 (Д)'!G",TEXT(MATCH($C44,'2018-08 (Д)'!$C$2:$C$100,0)+1,0)))="Н/Д",AND(INDIRECT(CONCATENATE("'2018-09 (Д)'!G",TEXT(MATCH($C44,'2018-09 (Д)'!$C$2:$C$100,0)+1,0)))="Н/Д",INDIRECT(CONCATENATE("'2018-08 (Д)'!G",TEXT(MATCH($C44,'2018-08 (Д)'!$C$2:$C$100,0)+1,0))))),"Н/Д",((INDIRECT(CONCATENATE("'2018-09 (Д)'!G",TEXT(MATCH($C44,'2018-09 (Д)'!$C$2:$C$100,0)+1,0)))-INDIRECT(CONCATENATE("'2018-08 (Д)'!G",TEXT(MATCH($C44,'2018-08 (Д)'!$C$2:$C$100,0)+1,0))))/INDIRECT(CONCATENATE("'2018-08 (Д)'!G",TEXT(MATCH($C44,'2018-08 (Д)'!$C$2:$C$100,0)+1,0))))*100)</f>
        <v>-24.651865864963799</v>
      </c>
      <c r="AH44" s="9">
        <f ca="1">IF(OR(INDIRECT(CONCATENATE("'2018-10 (Д)'!G",TEXT(MATCH($C44,'2018-10 (Д)'!$C$2:$C$100,0)+1,0)))="Н/Д",INDIRECT(CONCATENATE("'2018-09 (Д)'!G",TEXT(MATCH($C44,'2018-09 (Д)'!$C$2:$C$100,0)+1,0)))="Н/Д",AND(INDIRECT(CONCATENATE("'2018-10 (Д)'!G",TEXT(MATCH($C44,'2018-10 (Д)'!$C$2:$C$100,0)+1,0)))="Н/Д",INDIRECT(CONCATENATE("'2018-09 (Д)'!G",TEXT(MATCH($C44,'2018-09 (Д)'!$C$2:$C$100,0)+1,0))))),"Н/Д",((INDIRECT(CONCATENATE("'2018-10 (Д)'!G",TEXT(MATCH($C44,'2018-10 (Д)'!$C$2:$C$100,0)+1,0)))-INDIRECT(CONCATENATE("'2018-09 (Д)'!G",TEXT(MATCH($C44,'2018-09 (Д)'!$C$2:$C$100,0)+1,0))))/INDIRECT(CONCATENATE("'2018-09 (Д)'!G",TEXT(MATCH($C44,'2018-09 (Д)'!$C$2:$C$100,0)+1,0))))*100)</f>
        <v>-31.112591258911277</v>
      </c>
      <c r="AI44" s="9">
        <f ca="1">IF(OR(INDIRECT(CONCATENATE("'2018-11 (Д)'!G",TEXT(MATCH($C44,'2018-11 (Д)'!$C$2:$C$100,0)+1,0)))="Н/Д",INDIRECT(CONCATENATE("'2018-10 (Д)'!G",TEXT(MATCH($C44,'2018-10 (Д)'!$C$2:$C$100,0)+1,0)))="Н/Д",AND(INDIRECT(CONCATENATE("'2018-11 (Д)'!G",TEXT(MATCH($C44,'2018-11 (Д)'!$C$2:$C$100,0)+1,0)))="Н/Д",INDIRECT(CONCATENATE("'2018-10 (Д)'!G",TEXT(MATCH($C44,'2018-10 (Д)'!$C$2:$C$100,0)+1,0))))),"Н/Д",((INDIRECT(CONCATENATE("'2018-11 (Д)'!G",TEXT(MATCH($C44,'2018-11 (Д)'!$C$2:$C$100,0)+1,0)))-INDIRECT(CONCATENATE("'2018-10 (Д)'!G",TEXT(MATCH($C44,'2018-10 (Д)'!$C$2:$C$100,0)+1,0))))/INDIRECT(CONCATENATE("'2018-10 (Д)'!G",TEXT(MATCH($C44,'2018-10 (Д)'!$C$2:$C$100,0)+1,0))))*100)</f>
        <v>242.63504853538285</v>
      </c>
      <c r="AJ44" s="9">
        <f ca="1">IF(OR(INDIRECT(CONCATENATE("'2018-12 (Д)'!G",TEXT(MATCH($C44,'2018-12 (Д)'!$C$2:$C$100,0)+1,0)))="Н/Д",INDIRECT(CONCATENATE("'2018-11 (Д)'!G",TEXT(MATCH($C44,'2018-11 (Д)'!$C$2:$C$100,0)+1,0)))="Н/Д",AND(INDIRECT(CONCATENATE("'2018-12 (Д)'!G",TEXT(MATCH($C44,'2018-12 (Д)'!$C$2:$C$100,0)+1,0)))="Н/Д",INDIRECT(CONCATENATE("'2018-11 (Д)'!G",TEXT(MATCH($C44,'2018-11 (Д)'!$C$2:$C$100,0)+1,0))))),"Н/Д",((INDIRECT(CONCATENATE("'2018-12 (Д)'!G",TEXT(MATCH($C44,'2018-12 (Д)'!$C$2:$C$100,0)+1,0)))-INDIRECT(CONCATENATE("'2018-11 (Д)'!G",TEXT(MATCH($C44,'2018-11 (Д)'!$C$2:$C$100,0)+1,0))))/INDIRECT(CONCATENATE("'2018-11 (Д)'!G",TEXT(MATCH($C44,'2018-11 (Д)'!$C$2:$C$100,0)+1,0))))*100)</f>
        <v>-45.064891692303</v>
      </c>
      <c r="AK44" s="9"/>
      <c r="AL44" s="9">
        <f ca="1">IF(OR(INDIRECT(CONCATENATE("'2018-03 (Д)'!H",TEXT(MATCH($C44,'2018-03 (Д)'!$C$2:$C$100,0)+1,0)))="Н/Д",INDIRECT(CONCATENATE("'2018-02 (Д)'!H",TEXT(MATCH($C44,'2018-02 (Д)'!$C$2:$C$100,0)+1,0)))="Н/Д",AND(INDIRECT(CONCATENATE("'2018-03 (Д)'!H",TEXT(MATCH($C44,'2018-03 (Д)'!$C$2:$C$100,0)+1,0)))="Н/Д",INDIRECT(CONCATENATE("'2018-02 (Д)'!H",TEXT(MATCH($C44,'2018-02 (Д)'!$C$2:$C$100,0)+1,0))))),"Н/Д",((INDIRECT(CONCATENATE("'2018-03 (Д)'!H",TEXT(MATCH($C44,'2018-03 (Д)'!$C$2:$C$100,0)+1,0)))-INDIRECT(CONCATENATE("'2018-02 (Д)'!H",TEXT(MATCH($C44,'2018-02 (Д)'!$C$2:$C$100,0)+1,0))))/INDIRECT(CONCATENATE("'2018-02 (Д)'!H",TEXT(MATCH($C44,'2018-02 (Д)'!$C$2:$C$100,0)+1,0))))*100)</f>
        <v>60.376638406885462</v>
      </c>
      <c r="AM44" s="9">
        <f ca="1">IF(OR(INDIRECT(CONCATENATE("'2018-04 (Д)'!H",TEXT(MATCH($C44,'2018-04 (Д)'!$C$2:$C$100,0)+1,0)))="Н/Д",INDIRECT(CONCATENATE("'2018-03 (Д)'!H",TEXT(MATCH($C44,'2018-03 (Д)'!$C$2:$C$100,0)+1,0)))="Н/Д",AND(INDIRECT(CONCATENATE("'2018-04 (Д)'!H",TEXT(MATCH($C44,'2018-04 (Д)'!$C$2:$C$100,0)+1,0)))="Н/Д",INDIRECT(CONCATENATE("'2018-03 (Д)'!H",TEXT(MATCH($C44,'2018-03 (Д)'!$C$2:$C$100,0)+1,0))))),"Н/Д",((INDIRECT(CONCATENATE("'2018-04 (Д)'!H",TEXT(MATCH($C44,'2018-04 (Д)'!$C$2:$C$100,0)+1,0)))-INDIRECT(CONCATENATE("'2018-03 (Д)'!H",TEXT(MATCH($C44,'2018-03 (Д)'!$C$2:$C$100,0)+1,0))))/INDIRECT(CONCATENATE("'2018-03 (Д)'!H",TEXT(MATCH($C44,'2018-03 (Д)'!$C$2:$C$100,0)+1,0))))*100)</f>
        <v>8.4067870192769263</v>
      </c>
      <c r="AN44" s="9">
        <f ca="1">IF(OR(INDIRECT(CONCATENATE("'2018-05 (Д)'!H",TEXT(MATCH($C44,'2018-05 (Д)'!$C$2:$C$100,0)+1,0)))="Н/Д",INDIRECT(CONCATENATE("'2018-04 (Д)'!H",TEXT(MATCH($C44,'2018-04 (Д)'!$C$2:$C$100,0)+1,0)))="Н/Д",AND(INDIRECT(CONCATENATE("'2018-05 (Д)'!H",TEXT(MATCH($C44,'2018-05 (Д)'!$C$2:$C$100,0)+1,0)))="Н/Д",INDIRECT(CONCATENATE("'2018-04 (Д)'!H",TEXT(MATCH($C44,'2018-04 (Д)'!$C$2:$C$100,0)+1,0))))),"Н/Д",((INDIRECT(CONCATENATE("'2018-05 (Д)'!H",TEXT(MATCH($C44,'2018-05 (Д)'!$C$2:$C$100,0)+1,0)))-INDIRECT(CONCATENATE("'2018-04 (Д)'!H",TEXT(MATCH($C44,'2018-04 (Д)'!$C$2:$C$100,0)+1,0))))/INDIRECT(CONCATENATE("'2018-04 (Д)'!H",TEXT(MATCH($C44,'2018-04 (Д)'!$C$2:$C$100,0)+1,0))))*100)</f>
        <v>7.0580320364035538</v>
      </c>
      <c r="AO44" s="9">
        <f ca="1">IF(OR(INDIRECT(CONCATENATE("'2018-06 (Д)'!H",TEXT(MATCH($C44,'2018-06 (Д)'!$C$2:$C$100,0)+1,0)))="Н/Д",INDIRECT(CONCATENATE("'2018-05 (Д)'!H",TEXT(MATCH($C44,'2018-05 (Д)'!$C$2:$C$100,0)+1,0)))="Н/Д",AND(INDIRECT(CONCATENATE("'2018-06 (Д)'!H",TEXT(MATCH($C44,'2018-06 (Д)'!$C$2:$C$100,0)+1,0)))="Н/Д",INDIRECT(CONCATENATE("'2018-05 (Д)'!H",TEXT(MATCH($C44,'2018-05 (Д)'!$C$2:$C$100,0)+1,0))))),"Н/Д",((INDIRECT(CONCATENATE("'2018-06 (Д)'!H",TEXT(MATCH($C44,'2018-06 (Д)'!$C$2:$C$100,0)+1,0)))-INDIRECT(CONCATENATE("'2018-05 (Д)'!H",TEXT(MATCH($C44,'2018-05 (Д)'!$C$2:$C$100,0)+1,0))))/INDIRECT(CONCATENATE("'2018-05 (Д)'!H",TEXT(MATCH($C44,'2018-05 (Д)'!$C$2:$C$100,0)+1,0))))*100)</f>
        <v>-20.54225050268338</v>
      </c>
      <c r="AP44" s="9">
        <f ca="1">IF(OR(INDIRECT(CONCATENATE("'2018-07 (Д)'!H",TEXT(MATCH($C44,'2018-07 (Д)'!$C$2:$C$100,0)+1,0)))="Н/Д",INDIRECT(CONCATENATE("'2018-06 (Д)'!H",TEXT(MATCH($C44,'2018-06 (Д)'!$C$2:$C$100,0)+1,0)))="Н/Д",AND(INDIRECT(CONCATENATE("'2018-07 (Д)'!H",TEXT(MATCH($C44,'2018-07 (Д)'!$C$2:$C$100,0)+1,0)))="Н/Д",INDIRECT(CONCATENATE("'2018-06 (Д)'!H",TEXT(MATCH($C44,'2018-06 (Д)'!$C$2:$C$100,0)+1,0))))),"Н/Д",((INDIRECT(CONCATENATE("'2018-07 (Д)'!H",TEXT(MATCH($C44,'2018-07 (Д)'!$C$2:$C$100,0)+1,0)))-INDIRECT(CONCATENATE("'2018-06 (Д)'!H",TEXT(MATCH($C44,'2018-06 (Д)'!$C$2:$C$100,0)+1,0))))/INDIRECT(CONCATENATE("'2018-06 (Д)'!H",TEXT(MATCH($C44,'2018-06 (Д)'!$C$2:$C$100,0)+1,0))))*100)</f>
        <v>32.578152669835305</v>
      </c>
      <c r="AQ44" s="9">
        <f ca="1">IF(OR(INDIRECT(CONCATENATE("'2018-08 (Д)'!H",TEXT(MATCH($C44,'2018-08 (Д)'!$C$2:$C$100,0)+1,0)))="Н/Д",INDIRECT(CONCATENATE("'2018-07 (Д)'!H",TEXT(MATCH($C44,'2018-07 (Д)'!$C$2:$C$100,0)+1,0)))="Н/Д",AND(INDIRECT(CONCATENATE("'2018-08 (Д)'!H",TEXT(MATCH($C44,'2018-08 (Д)'!$C$2:$C$100,0)+1,0)))="Н/Д",INDIRECT(CONCATENATE("'2018-07 (Д)'!H",TEXT(MATCH($C44,'2018-07 (Д)'!$C$2:$C$100,0)+1,0))))),"Н/Д",((INDIRECT(CONCATENATE("'2018-08 (Д)'!H",TEXT(MATCH($C44,'2018-08 (Д)'!$C$2:$C$100,0)+1,0)))-INDIRECT(CONCATENATE("'2018-07 (Д)'!H",TEXT(MATCH($C44,'2018-07 (Д)'!$C$2:$C$100,0)+1,0))))/INDIRECT(CONCATENATE("'2018-07 (Д)'!H",TEXT(MATCH($C44,'2018-07 (Д)'!$C$2:$C$100,0)+1,0))))*100)</f>
        <v>-19.160069879461801</v>
      </c>
      <c r="AR44" s="9">
        <f ca="1">IF(OR(INDIRECT(CONCATENATE("'2018-09 (Д)'!H",TEXT(MATCH($C44,'2018-09 (Д)'!$C$2:$C$100,0)+1,0)))="Н/Д",INDIRECT(CONCATENATE("'2018-08 (Д)'!H",TEXT(MATCH($C44,'2018-08 (Д)'!$C$2:$C$100,0)+1,0)))="Н/Д",AND(INDIRECT(CONCATENATE("'2018-09 (Д)'!H",TEXT(MATCH($C44,'2018-09 (Д)'!$C$2:$C$100,0)+1,0)))="Н/Д",INDIRECT(CONCATENATE("'2018-08 (Д)'!H",TEXT(MATCH($C44,'2018-08 (Д)'!$C$2:$C$100,0)+1,0))))),"Н/Д",((INDIRECT(CONCATENATE("'2018-09 (Д)'!H",TEXT(MATCH($C44,'2018-09 (Д)'!$C$2:$C$100,0)+1,0)))-INDIRECT(CONCATENATE("'2018-08 (Д)'!H",TEXT(MATCH($C44,'2018-08 (Д)'!$C$2:$C$100,0)+1,0))))/INDIRECT(CONCATENATE("'2018-08 (Д)'!H",TEXT(MATCH($C44,'2018-08 (Д)'!$C$2:$C$100,0)+1,0))))*100)</f>
        <v>2.1354608346642427</v>
      </c>
      <c r="AS44" s="9">
        <f ca="1">IF(OR(INDIRECT(CONCATENATE("'2018-10 (Д)'!H",TEXT(MATCH($C44,'2018-10 (Д)'!$C$2:$C$100,0)+1,0)))="Н/Д",INDIRECT(CONCATENATE("'2018-09 (Д)'!H",TEXT(MATCH($C44,'2018-09 (Д)'!$C$2:$C$100,0)+1,0)))="Н/Д",AND(INDIRECT(CONCATENATE("'2018-10 (Д)'!H",TEXT(MATCH($C44,'2018-10 (Д)'!$C$2:$C$100,0)+1,0)))="Н/Д",INDIRECT(CONCATENATE("'2018-09 (Д)'!H",TEXT(MATCH($C44,'2018-09 (Д)'!$C$2:$C$100,0)+1,0))))),"Н/Д",((INDIRECT(CONCATENATE("'2018-10 (Д)'!H",TEXT(MATCH($C44,'2018-10 (Д)'!$C$2:$C$100,0)+1,0)))-INDIRECT(CONCATENATE("'2018-09 (Д)'!H",TEXT(MATCH($C44,'2018-09 (Д)'!$C$2:$C$100,0)+1,0))))/INDIRECT(CONCATENATE("'2018-09 (Д)'!H",TEXT(MATCH($C44,'2018-09 (Д)'!$C$2:$C$100,0)+1,0))))*100)</f>
        <v>4.7662755991703794</v>
      </c>
      <c r="AT44" s="9">
        <f ca="1">IF(OR(INDIRECT(CONCATENATE("'2018-11 (Д)'!H",TEXT(MATCH($C44,'2018-11 (Д)'!$C$2:$C$100,0)+1,0)))="Н/Д",INDIRECT(CONCATENATE("'2018-10 (Д)'!H",TEXT(MATCH($C44,'2018-10 (Д)'!$C$2:$C$100,0)+1,0)))="Н/Д",AND(INDIRECT(CONCATENATE("'2018-11 (Д)'!H",TEXT(MATCH($C44,'2018-11 (Д)'!$C$2:$C$100,0)+1,0)))="Н/Д",INDIRECT(CONCATENATE("'2018-10 (Д)'!H",TEXT(MATCH($C44,'2018-10 (Д)'!$C$2:$C$100,0)+1,0))))),"Н/Д",((INDIRECT(CONCATENATE("'2018-11 (Д)'!H",TEXT(MATCH($C44,'2018-11 (Д)'!$C$2:$C$100,0)+1,0)))-INDIRECT(CONCATENATE("'2018-10 (Д)'!H",TEXT(MATCH($C44,'2018-10 (Д)'!$C$2:$C$100,0)+1,0))))/INDIRECT(CONCATENATE("'2018-10 (Д)'!H",TEXT(MATCH($C44,'2018-10 (Д)'!$C$2:$C$100,0)+1,0))))*100)</f>
        <v>-1.808178503519049</v>
      </c>
      <c r="AU44" s="9">
        <f ca="1">IF(OR(INDIRECT(CONCATENATE("'2018-12 (Д)'!H",TEXT(MATCH($C44,'2018-12 (Д)'!$C$2:$C$100,0)+1,0)))="Н/Д",INDIRECT(CONCATENATE("'2018-11 (Д)'!H",TEXT(MATCH($C44,'2018-11 (Д)'!$C$2:$C$100,0)+1,0)))="Н/Д",AND(INDIRECT(CONCATENATE("'2018-12 (Д)'!H",TEXT(MATCH($C44,'2018-12 (Д)'!$C$2:$C$100,0)+1,0)))="Н/Д",INDIRECT(CONCATENATE("'2018-11 (Д)'!H",TEXT(MATCH($C44,'2018-11 (Д)'!$C$2:$C$100,0)+1,0))))),"Н/Д",((INDIRECT(CONCATENATE("'2018-12 (Д)'!H",TEXT(MATCH($C44,'2018-12 (Д)'!$C$2:$C$100,0)+1,0)))-INDIRECT(CONCATENATE("'2018-11 (Д)'!H",TEXT(MATCH($C44,'2018-11 (Д)'!$C$2:$C$100,0)+1,0))))/INDIRECT(CONCATENATE("'2018-11 (Д)'!H",TEXT(MATCH($C44,'2018-11 (Д)'!$C$2:$C$100,0)+1,0))))*100)</f>
        <v>0.39744302598634296</v>
      </c>
      <c r="AV44" s="9"/>
      <c r="AW44" s="9">
        <f ca="1">IF(OR(INDIRECT(CONCATENATE("'2018-03 (Д)'!I",TEXT(MATCH($C44,'2018-03 (Д)'!$C$2:$C$100,0)+1,0)))="Н/Д",INDIRECT(CONCATENATE("'2018-02 (Д)'!I",TEXT(MATCH($C44,'2018-02 (Д)'!$C$2:$C$100,0)+1,0)))="Н/Д",AND(INDIRECT(CONCATENATE("'2018-03 (Д)'!I",TEXT(MATCH($C44,'2018-03 (Д)'!$C$2:$C$100,0)+1,0)))="Н/Д",INDIRECT(CONCATENATE("'2018-02 (Д)'!I",TEXT(MATCH($C44,'2018-02 (Д)'!$C$2:$C$100,0)+1,0))))),"Н/Д",((INDIRECT(CONCATENATE("'2018-03 (Д)'!I",TEXT(MATCH($C44,'2018-03 (Д)'!$C$2:$C$100,0)+1,0)))-INDIRECT(CONCATENATE("'2018-02 (Д)'!I",TEXT(MATCH($C44,'2018-02 (Д)'!$C$2:$C$100,0)+1,0))))/INDIRECT(CONCATENATE("'2018-02 (Д)'!I",TEXT(MATCH($C44,'2018-02 (Д)'!$C$2:$C$100,0)+1,0))))*100)</f>
        <v>-47.511341443481307</v>
      </c>
      <c r="AX44" s="9">
        <f ca="1">IF(OR(INDIRECT(CONCATENATE("'2018-04 (Д)'!I",TEXT(MATCH($C44,'2018-04 (Д)'!$C$2:$C$100,0)+1,0)))="Н/Д",INDIRECT(CONCATENATE("'2018-03 (Д)'!I",TEXT(MATCH($C44,'2018-03 (Д)'!$C$2:$C$100,0)+1,0)))="Н/Д",AND(INDIRECT(CONCATENATE("'2018-04 (Д)'!I",TEXT(MATCH($C44,'2018-04 (Д)'!$C$2:$C$100,0)+1,0)))="Н/Д",INDIRECT(CONCATENATE("'2018-03 (Д)'!I",TEXT(MATCH($C44,'2018-03 (Д)'!$C$2:$C$100,0)+1,0))))),"Н/Д",((INDIRECT(CONCATENATE("'2018-04 (Д)'!I",TEXT(MATCH($C44,'2018-04 (Д)'!$C$2:$C$100,0)+1,0)))-INDIRECT(CONCATENATE("'2018-03 (Д)'!I",TEXT(MATCH($C44,'2018-03 (Д)'!$C$2:$C$100,0)+1,0))))/INDIRECT(CONCATENATE("'2018-03 (Д)'!I",TEXT(MATCH($C44,'2018-03 (Д)'!$C$2:$C$100,0)+1,0))))*100)</f>
        <v>56.852444755758633</v>
      </c>
      <c r="AY44" s="9">
        <f ca="1">IF(OR(INDIRECT(CONCATENATE("'2018-05 (Д)'!I",TEXT(MATCH($C44,'2018-05 (Д)'!$C$2:$C$100,0)+1,0)))="Н/Д",INDIRECT(CONCATENATE("'2018-04 (Д)'!I",TEXT(MATCH($C44,'2018-04 (Д)'!$C$2:$C$100,0)+1,0)))="Н/Д",AND(INDIRECT(CONCATENATE("'2018-05 (Д)'!I",TEXT(MATCH($C44,'2018-05 (Д)'!$C$2:$C$100,0)+1,0)))="Н/Д",INDIRECT(CONCATENATE("'2018-04 (Д)'!I",TEXT(MATCH($C44,'2018-04 (Д)'!$C$2:$C$100,0)+1,0))))),"Н/Д",((INDIRECT(CONCATENATE("'2018-05 (Д)'!I",TEXT(MATCH($C44,'2018-05 (Д)'!$C$2:$C$100,0)+1,0)))-INDIRECT(CONCATENATE("'2018-04 (Д)'!I",TEXT(MATCH($C44,'2018-04 (Д)'!$C$2:$C$100,0)+1,0))))/INDIRECT(CONCATENATE("'2018-04 (Д)'!I",TEXT(MATCH($C44,'2018-04 (Д)'!$C$2:$C$100,0)+1,0))))*100)</f>
        <v>-4.8464015255494273</v>
      </c>
      <c r="AZ44" s="9">
        <f ca="1">IF(OR(INDIRECT(CONCATENATE("'2018-06 (Д)'!I",TEXT(MATCH($C44,'2018-06 (Д)'!$C$2:$C$100,0)+1,0)))="Н/Д",INDIRECT(CONCATENATE("'2018-05 (Д)'!I",TEXT(MATCH($C44,'2018-05 (Д)'!$C$2:$C$100,0)+1,0)))="Н/Д",AND(INDIRECT(CONCATENATE("'2018-06 (Д)'!I",TEXT(MATCH($C44,'2018-06 (Д)'!$C$2:$C$100,0)+1,0)))="Н/Д",INDIRECT(CONCATENATE("'2018-05 (Д)'!I",TEXT(MATCH($C44,'2018-05 (Д)'!$C$2:$C$100,0)+1,0))))),"Н/Д",((INDIRECT(CONCATENATE("'2018-06 (Д)'!I",TEXT(MATCH($C44,'2018-06 (Д)'!$C$2:$C$100,0)+1,0)))-INDIRECT(CONCATENATE("'2018-05 (Д)'!I",TEXT(MATCH($C44,'2018-05 (Д)'!$C$2:$C$100,0)+1,0))))/INDIRECT(CONCATENATE("'2018-05 (Д)'!I",TEXT(MATCH($C44,'2018-05 (Д)'!$C$2:$C$100,0)+1,0))))*100)</f>
        <v>6.1344752360512338</v>
      </c>
      <c r="BA44" s="9">
        <f ca="1">IF(OR(INDIRECT(CONCATENATE("'2018-07 (Д)'!I",TEXT(MATCH($C44,'2018-07 (Д)'!$C$2:$C$100,0)+1,0)))="Н/Д",INDIRECT(CONCATENATE("'2018-06 (Д)'!I",TEXT(MATCH($C44,'2018-06 (Д)'!$C$2:$C$100,0)+1,0)))="Н/Д",AND(INDIRECT(CONCATENATE("'2018-07 (Д)'!I",TEXT(MATCH($C44,'2018-07 (Д)'!$C$2:$C$100,0)+1,0)))="Н/Д",INDIRECT(CONCATENATE("'2018-06 (Д)'!I",TEXT(MATCH($C44,'2018-06 (Д)'!$C$2:$C$100,0)+1,0))))),"Н/Д",((INDIRECT(CONCATENATE("'2018-07 (Д)'!I",TEXT(MATCH($C44,'2018-07 (Д)'!$C$2:$C$100,0)+1,0)))-INDIRECT(CONCATENATE("'2018-06 (Д)'!I",TEXT(MATCH($C44,'2018-06 (Д)'!$C$2:$C$100,0)+1,0))))/INDIRECT(CONCATENATE("'2018-06 (Д)'!I",TEXT(MATCH($C44,'2018-06 (Д)'!$C$2:$C$100,0)+1,0))))*100)</f>
        <v>4.8329409825466163</v>
      </c>
      <c r="BB44" s="9">
        <f ca="1">IF(OR(INDIRECT(CONCATENATE("'2018-08 (Д)'!I",TEXT(MATCH($C44,'2018-08 (Д)'!$C$2:$C$100,0)+1,0)))="Н/Д",INDIRECT(CONCATENATE("'2018-07 (Д)'!I",TEXT(MATCH($C44,'2018-07 (Д)'!$C$2:$C$100,0)+1,0)))="Н/Д",AND(INDIRECT(CONCATENATE("'2018-08 (Д)'!I",TEXT(MATCH($C44,'2018-08 (Д)'!$C$2:$C$100,0)+1,0)))="Н/Д",INDIRECT(CONCATENATE("'2018-07 (Д)'!I",TEXT(MATCH($C44,'2018-07 (Д)'!$C$2:$C$100,0)+1,0))))),"Н/Д",((INDIRECT(CONCATENATE("'2018-08 (Д)'!I",TEXT(MATCH($C44,'2018-08 (Д)'!$C$2:$C$100,0)+1,0)))-INDIRECT(CONCATENATE("'2018-07 (Д)'!I",TEXT(MATCH($C44,'2018-07 (Д)'!$C$2:$C$100,0)+1,0))))/INDIRECT(CONCATENATE("'2018-07 (Д)'!I",TEXT(MATCH($C44,'2018-07 (Д)'!$C$2:$C$100,0)+1,0))))*100)</f>
        <v>4.5850563034377432</v>
      </c>
      <c r="BC44" s="9">
        <f ca="1">IF(OR(INDIRECT(CONCATENATE("'2018-09 (Д)'!I",TEXT(MATCH($C44,'2018-09 (Д)'!$C$2:$C$100,0)+1,0)))="Н/Д",INDIRECT(CONCATENATE("'2018-08 (Д)'!I",TEXT(MATCH($C44,'2018-08 (Д)'!$C$2:$C$100,0)+1,0)))="Н/Д",AND(INDIRECT(CONCATENATE("'2018-09 (Д)'!I",TEXT(MATCH($C44,'2018-09 (Д)'!$C$2:$C$100,0)+1,0)))="Н/Д",INDIRECT(CONCATENATE("'2018-08 (Д)'!I",TEXT(MATCH($C44,'2018-08 (Д)'!$C$2:$C$100,0)+1,0))))),"Н/Д",((INDIRECT(CONCATENATE("'2018-09 (Д)'!I",TEXT(MATCH($C44,'2018-09 (Д)'!$C$2:$C$100,0)+1,0)))-INDIRECT(CONCATENATE("'2018-08 (Д)'!I",TEXT(MATCH($C44,'2018-08 (Д)'!$C$2:$C$100,0)+1,0))))/INDIRECT(CONCATENATE("'2018-08 (Д)'!I",TEXT(MATCH($C44,'2018-08 (Д)'!$C$2:$C$100,0)+1,0))))*100)</f>
        <v>0.21814917782933169</v>
      </c>
      <c r="BD44" s="9">
        <f ca="1">IF(OR(INDIRECT(CONCATENATE("'2018-10 (Д)'!I",TEXT(MATCH($C44,'2018-10 (Д)'!$C$2:$C$100,0)+1,0)))="Н/Д",INDIRECT(CONCATENATE("'2018-09 (Д)'!I",TEXT(MATCH($C44,'2018-09 (Д)'!$C$2:$C$100,0)+1,0)))="Н/Д",AND(INDIRECT(CONCATENATE("'2018-10 (Д)'!I",TEXT(MATCH($C44,'2018-10 (Д)'!$C$2:$C$100,0)+1,0)))="Н/Д",INDIRECT(CONCATENATE("'2018-09 (Д)'!I",TEXT(MATCH($C44,'2018-09 (Д)'!$C$2:$C$100,0)+1,0))))),"Н/Д",((INDIRECT(CONCATENATE("'2018-10 (Д)'!I",TEXT(MATCH($C44,'2018-10 (Д)'!$C$2:$C$100,0)+1,0)))-INDIRECT(CONCATENATE("'2018-09 (Д)'!I",TEXT(MATCH($C44,'2018-09 (Д)'!$C$2:$C$100,0)+1,0))))/INDIRECT(CONCATENATE("'2018-09 (Д)'!I",TEXT(MATCH($C44,'2018-09 (Д)'!$C$2:$C$100,0)+1,0))))*100)</f>
        <v>2.5330891439085748</v>
      </c>
      <c r="BE44" s="9">
        <f ca="1">IF(OR(INDIRECT(CONCATENATE("'2018-11 (Д)'!I",TEXT(MATCH($C44,'2018-11 (Д)'!$C$2:$C$100,0)+1,0)))="Н/Д",INDIRECT(CONCATENATE("'2018-10 (Д)'!I",TEXT(MATCH($C44,'2018-10 (Д)'!$C$2:$C$100,0)+1,0)))="Н/Д",AND(INDIRECT(CONCATENATE("'2018-11 (Д)'!I",TEXT(MATCH($C44,'2018-11 (Д)'!$C$2:$C$100,0)+1,0)))="Н/Д",INDIRECT(CONCATENATE("'2018-10 (Д)'!I",TEXT(MATCH($C44,'2018-10 (Д)'!$C$2:$C$100,0)+1,0))))),"Н/Д",((INDIRECT(CONCATENATE("'2018-11 (Д)'!I",TEXT(MATCH($C44,'2018-11 (Д)'!$C$2:$C$100,0)+1,0)))-INDIRECT(CONCATENATE("'2018-10 (Д)'!I",TEXT(MATCH($C44,'2018-10 (Д)'!$C$2:$C$100,0)+1,0))))/INDIRECT(CONCATENATE("'2018-10 (Д)'!I",TEXT(MATCH($C44,'2018-10 (Д)'!$C$2:$C$100,0)+1,0))))*100)</f>
        <v>16.776028929476439</v>
      </c>
      <c r="BF44" s="9">
        <f ca="1">IF(OR(INDIRECT(CONCATENATE("'2018-12 (Д)'!I",TEXT(MATCH($C44,'2018-12 (Д)'!$C$2:$C$100,0)+1,0)))="Н/Д",INDIRECT(CONCATENATE("'2018-11 (Д)'!I",TEXT(MATCH($C44,'2018-11 (Д)'!$C$2:$C$100,0)+1,0)))="Н/Д",AND(INDIRECT(CONCATENATE("'2018-12 (Д)'!I",TEXT(MATCH($C44,'2018-12 (Д)'!$C$2:$C$100,0)+1,0)))="Н/Д",INDIRECT(CONCATENATE("'2018-11 (Д)'!I",TEXT(MATCH($C44,'2018-11 (Д)'!$C$2:$C$100,0)+1,0))))),"Н/Д",((INDIRECT(CONCATENATE("'2018-12 (Д)'!I",TEXT(MATCH($C44,'2018-12 (Д)'!$C$2:$C$100,0)+1,0)))-INDIRECT(CONCATENATE("'2018-11 (Д)'!I",TEXT(MATCH($C44,'2018-11 (Д)'!$C$2:$C$100,0)+1,0))))/INDIRECT(CONCATENATE("'2018-11 (Д)'!I",TEXT(MATCH($C44,'2018-11 (Д)'!$C$2:$C$100,0)+1,0))))*100)</f>
        <v>-12.027726678499583</v>
      </c>
      <c r="BG44" s="9"/>
      <c r="BH44" s="9" t="str">
        <f ca="1">IF(OR(INDIRECT(CONCATENATE("'2018-03 (Д)'!J",TEXT(MATCH($C44,'2018-03 (Д)'!$C$2:$C$100,0)+1,0)))="Н/Д",INDIRECT(CONCATENATE("'2018-02 (Д)'!J",TEXT(MATCH($C44,'2018-02 (Д)'!$C$2:$C$100,0)+1,0)))="Н/Д",AND(INDIRECT(CONCATENATE("'2018-03 (Д)'!J",TEXT(MATCH($C44,'2018-03 (Д)'!$C$2:$C$100,0)+1,0)))="Н/Д",INDIRECT(CONCATENATE("'2018-02 (Д)'!J",TEXT(MATCH($C44,'2018-02 (Д)'!$C$2:$C$100,0)+1,0))))),"Н/Д",((INDIRECT(CONCATENATE("'2018-03 (Д)'!J",TEXT(MATCH($C44,'2018-03 (Д)'!$C$2:$C$100,0)+1,0)))-INDIRECT(CONCATENATE("'2018-02 (Д)'!J",TEXT(MATCH($C44,'2018-02 (Д)'!$C$2:$C$100,0)+1,0))))/INDIRECT(CONCATENATE("'2018-02 (Д)'!J",TEXT(MATCH($C44,'2018-02 (Д)'!$C$2:$C$100,0)+1,0))))*100)</f>
        <v>Н/Д</v>
      </c>
      <c r="BI44" s="9" t="str">
        <f ca="1">IF(OR(INDIRECT(CONCATENATE("'2018-04 (Д)'!J",TEXT(MATCH($C44,'2018-04 (Д)'!$C$2:$C$100,0)+1,0)))="Н/Д",INDIRECT(CONCATENATE("'2018-03 (Д)'!J",TEXT(MATCH($C44,'2018-03 (Д)'!$C$2:$C$100,0)+1,0)))="Н/Д",AND(INDIRECT(CONCATENATE("'2018-04 (Д)'!J",TEXT(MATCH($C44,'2018-04 (Д)'!$C$2:$C$100,0)+1,0)))="Н/Д",INDIRECT(CONCATENATE("'2018-03 (Д)'!J",TEXT(MATCH($C44,'2018-03 (Д)'!$C$2:$C$100,0)+1,0))))),"Н/Д",((INDIRECT(CONCATENATE("'2018-04 (Д)'!J",TEXT(MATCH($C44,'2018-04 (Д)'!$C$2:$C$100,0)+1,0)))-INDIRECT(CONCATENATE("'2018-03 (Д)'!J",TEXT(MATCH($C44,'2018-03 (Д)'!$C$2:$C$100,0)+1,0))))/INDIRECT(CONCATENATE("'2018-03 (Д)'!J",TEXT(MATCH($C44,'2018-03 (Д)'!$C$2:$C$100,0)+1,0))))*100)</f>
        <v>Н/Д</v>
      </c>
      <c r="BJ44" s="9" t="str">
        <f ca="1">IF(OR(INDIRECT(CONCATENATE("'2018-05 (Д)'!J",TEXT(MATCH($C44,'2018-05 (Д)'!$C$2:$C$100,0)+1,0)))="Н/Д",INDIRECT(CONCATENATE("'2018-04 (Д)'!J",TEXT(MATCH($C44,'2018-04 (Д)'!$C$2:$C$100,0)+1,0)))="Н/Д",AND(INDIRECT(CONCATENATE("'2018-05 (Д)'!J",TEXT(MATCH($C44,'2018-05 (Д)'!$C$2:$C$100,0)+1,0)))="Н/Д",INDIRECT(CONCATENATE("'2018-04 (Д)'!J",TEXT(MATCH($C44,'2018-04 (Д)'!$C$2:$C$100,0)+1,0))))),"Н/Д",((INDIRECT(CONCATENATE("'2018-05 (Д)'!J",TEXT(MATCH($C44,'2018-05 (Д)'!$C$2:$C$100,0)+1,0)))-INDIRECT(CONCATENATE("'2018-04 (Д)'!J",TEXT(MATCH($C44,'2018-04 (Д)'!$C$2:$C$100,0)+1,0))))/INDIRECT(CONCATENATE("'2018-04 (Д)'!J",TEXT(MATCH($C44,'2018-04 (Д)'!$C$2:$C$100,0)+1,0))))*100)</f>
        <v>Н/Д</v>
      </c>
      <c r="BK44" s="9" t="str">
        <f ca="1">IF(OR(INDIRECT(CONCATENATE("'2018-06 (Д)'!J",TEXT(MATCH($C44,'2018-06 (Д)'!$C$2:$C$100,0)+1,0)))="Н/Д",INDIRECT(CONCATENATE("'2018-05 (Д)'!J",TEXT(MATCH($C44,'2018-05 (Д)'!$C$2:$C$100,0)+1,0)))="Н/Д",AND(INDIRECT(CONCATENATE("'2018-06 (Д)'!J",TEXT(MATCH($C44,'2018-06 (Д)'!$C$2:$C$100,0)+1,0)))="Н/Д",INDIRECT(CONCATENATE("'2018-05 (Д)'!J",TEXT(MATCH($C44,'2018-05 (Д)'!$C$2:$C$100,0)+1,0))))),"Н/Д",((INDIRECT(CONCATENATE("'2018-06 (Д)'!J",TEXT(MATCH($C44,'2018-06 (Д)'!$C$2:$C$100,0)+1,0)))-INDIRECT(CONCATENATE("'2018-05 (Д)'!J",TEXT(MATCH($C44,'2018-05 (Д)'!$C$2:$C$100,0)+1,0))))/INDIRECT(CONCATENATE("'2018-05 (Д)'!J",TEXT(MATCH($C44,'2018-05 (Д)'!$C$2:$C$100,0)+1,0))))*100)</f>
        <v>Н/Д</v>
      </c>
      <c r="BL44" s="9" t="str">
        <f ca="1">IF(OR(INDIRECT(CONCATENATE("'2018-07 (Д)'!J",TEXT(MATCH($C44,'2018-07 (Д)'!$C$2:$C$100,0)+1,0)))="Н/Д",INDIRECT(CONCATENATE("'2018-06 (Д)'!J",TEXT(MATCH($C44,'2018-06 (Д)'!$C$2:$C$100,0)+1,0)))="Н/Д",AND(INDIRECT(CONCATENATE("'2018-07 (Д)'!J",TEXT(MATCH($C44,'2018-07 (Д)'!$C$2:$C$100,0)+1,0)))="Н/Д",INDIRECT(CONCATENATE("'2018-06 (Д)'!J",TEXT(MATCH($C44,'2018-06 (Д)'!$C$2:$C$100,0)+1,0))))),"Н/Д",((INDIRECT(CONCATENATE("'2018-07 (Д)'!J",TEXT(MATCH($C44,'2018-07 (Д)'!$C$2:$C$100,0)+1,0)))-INDIRECT(CONCATENATE("'2018-06 (Д)'!J",TEXT(MATCH($C44,'2018-06 (Д)'!$C$2:$C$100,0)+1,0))))/INDIRECT(CONCATENATE("'2018-06 (Д)'!J",TEXT(MATCH($C44,'2018-06 (Д)'!$C$2:$C$100,0)+1,0))))*100)</f>
        <v>Н/Д</v>
      </c>
      <c r="BM44" s="9" t="str">
        <f ca="1">IF(OR(INDIRECT(CONCATENATE("'2018-08 (Д)'!J",TEXT(MATCH($C44,'2018-08 (Д)'!$C$2:$C$100,0)+1,0)))="Н/Д",INDIRECT(CONCATENATE("'2018-07 (Д)'!J",TEXT(MATCH($C44,'2018-07 (Д)'!$C$2:$C$100,0)+1,0)))="Н/Д",AND(INDIRECT(CONCATENATE("'2018-08 (Д)'!J",TEXT(MATCH($C44,'2018-08 (Д)'!$C$2:$C$100,0)+1,0)))="Н/Д",INDIRECT(CONCATENATE("'2018-07 (Д)'!J",TEXT(MATCH($C44,'2018-07 (Д)'!$C$2:$C$100,0)+1,0))))),"Н/Д",((INDIRECT(CONCATENATE("'2018-08 (Д)'!J",TEXT(MATCH($C44,'2018-08 (Д)'!$C$2:$C$100,0)+1,0)))-INDIRECT(CONCATENATE("'2018-07 (Д)'!J",TEXT(MATCH($C44,'2018-07 (Д)'!$C$2:$C$100,0)+1,0))))/INDIRECT(CONCATENATE("'2018-07 (Д)'!J",TEXT(MATCH($C44,'2018-07 (Д)'!$C$2:$C$100,0)+1,0))))*100)</f>
        <v>Н/Д</v>
      </c>
      <c r="BN44" s="9" t="str">
        <f ca="1">IF(OR(INDIRECT(CONCATENATE("'2018-09 (Д)'!J",TEXT(MATCH($C44,'2018-09 (Д)'!$C$2:$C$100,0)+1,0)))="Н/Д",INDIRECT(CONCATENATE("'2018-08 (Д)'!J",TEXT(MATCH($C44,'2018-08 (Д)'!$C$2:$C$100,0)+1,0)))="Н/Д",AND(INDIRECT(CONCATENATE("'2018-09 (Д)'!J",TEXT(MATCH($C44,'2018-09 (Д)'!$C$2:$C$100,0)+1,0)))="Н/Д",INDIRECT(CONCATENATE("'2018-08 (Д)'!J",TEXT(MATCH($C44,'2018-08 (Д)'!$C$2:$C$100,0)+1,0))))),"Н/Д",((INDIRECT(CONCATENATE("'2018-09 (Д)'!J",TEXT(MATCH($C44,'2018-09 (Д)'!$C$2:$C$100,0)+1,0)))-INDIRECT(CONCATENATE("'2018-08 (Д)'!J",TEXT(MATCH($C44,'2018-08 (Д)'!$C$2:$C$100,0)+1,0))))/INDIRECT(CONCATENATE("'2018-08 (Д)'!J",TEXT(MATCH($C44,'2018-08 (Д)'!$C$2:$C$100,0)+1,0))))*100)</f>
        <v>Н/Д</v>
      </c>
      <c r="BO44" s="9" t="str">
        <f ca="1">IF(OR(INDIRECT(CONCATENATE("'2018-10 (Д)'!J",TEXT(MATCH($C44,'2018-10 (Д)'!$C$2:$C$100,0)+1,0)))="Н/Д",INDIRECT(CONCATENATE("'2018-09 (Д)'!J",TEXT(MATCH($C44,'2018-09 (Д)'!$C$2:$C$100,0)+1,0)))="Н/Д",AND(INDIRECT(CONCATENATE("'2018-10 (Д)'!J",TEXT(MATCH($C44,'2018-10 (Д)'!$C$2:$C$100,0)+1,0)))="Н/Д",INDIRECT(CONCATENATE("'2018-09 (Д)'!J",TEXT(MATCH($C44,'2018-09 (Д)'!$C$2:$C$100,0)+1,0))))),"Н/Д",((INDIRECT(CONCATENATE("'2018-10 (Д)'!J",TEXT(MATCH($C44,'2018-10 (Д)'!$C$2:$C$100,0)+1,0)))-INDIRECT(CONCATENATE("'2018-09 (Д)'!J",TEXT(MATCH($C44,'2018-09 (Д)'!$C$2:$C$100,0)+1,0))))/INDIRECT(CONCATENATE("'2018-09 (Д)'!J",TEXT(MATCH($C44,'2018-09 (Д)'!$C$2:$C$100,0)+1,0))))*100)</f>
        <v>Н/Д</v>
      </c>
      <c r="BP44" s="9" t="str">
        <f ca="1">IF(OR(INDIRECT(CONCATENATE("'2018-11 (Д)'!J",TEXT(MATCH($C44,'2018-11 (Д)'!$C$2:$C$100,0)+1,0)))="Н/Д",INDIRECT(CONCATENATE("'2018-10 (Д)'!J",TEXT(MATCH($C44,'2018-10 (Д)'!$C$2:$C$100,0)+1,0)))="Н/Д",AND(INDIRECT(CONCATENATE("'2018-11 (Д)'!J",TEXT(MATCH($C44,'2018-11 (Д)'!$C$2:$C$100,0)+1,0)))="Н/Д",INDIRECT(CONCATENATE("'2018-10 (Д)'!J",TEXT(MATCH($C44,'2018-10 (Д)'!$C$2:$C$100,0)+1,0))))),"Н/Д",((INDIRECT(CONCATENATE("'2018-11 (Д)'!J",TEXT(MATCH($C44,'2018-11 (Д)'!$C$2:$C$100,0)+1,0)))-INDIRECT(CONCATENATE("'2018-10 (Д)'!J",TEXT(MATCH($C44,'2018-10 (Д)'!$C$2:$C$100,0)+1,0))))/INDIRECT(CONCATENATE("'2018-10 (Д)'!J",TEXT(MATCH($C44,'2018-10 (Д)'!$C$2:$C$100,0)+1,0))))*100)</f>
        <v>Н/Д</v>
      </c>
      <c r="BQ44" s="9" t="str">
        <f ca="1">IF(OR(INDIRECT(CONCATENATE("'2018-12 (Д)'!J",TEXT(MATCH($C44,'2018-12 (Д)'!$C$2:$C$100,0)+1,0)))="Н/Д",INDIRECT(CONCATENATE("'2018-11 (Д)'!J",TEXT(MATCH($C44,'2018-11 (Д)'!$C$2:$C$100,0)+1,0)))="Н/Д",AND(INDIRECT(CONCATENATE("'2018-12 (Д)'!J",TEXT(MATCH($C44,'2018-12 (Д)'!$C$2:$C$100,0)+1,0)))="Н/Д",INDIRECT(CONCATENATE("'2018-11 (Д)'!J",TEXT(MATCH($C44,'2018-11 (Д)'!$C$2:$C$100,0)+1,0))))),"Н/Д",((INDIRECT(CONCATENATE("'2018-12 (Д)'!J",TEXT(MATCH($C44,'2018-12 (Д)'!$C$2:$C$100,0)+1,0)))-INDIRECT(CONCATENATE("'2018-11 (Д)'!J",TEXT(MATCH($C44,'2018-11 (Д)'!$C$2:$C$100,0)+1,0))))/INDIRECT(CONCATENATE("'2018-11 (Д)'!J",TEXT(MATCH($C44,'2018-11 (Д)'!$C$2:$C$100,0)+1,0))))*100)</f>
        <v>Н/Д</v>
      </c>
      <c r="BR44" s="9"/>
      <c r="BS44" s="9">
        <f ca="1">IF(OR(INDIRECT(CONCATENATE("'2018-03 (Д)'!K",TEXT(MATCH($C44,'2018-03 (Д)'!$C$2:$C$100,0)+1,0)))="Н/Д",INDIRECT(CONCATENATE("'2018-02 (Д)'!K",TEXT(MATCH($C44,'2018-02 (Д)'!$C$2:$C$100,0)+1,0)))="Н/Д",AND(INDIRECT(CONCATENATE("'2018-03 (Д)'!K",TEXT(MATCH($C44,'2018-03 (Д)'!$C$2:$C$100,0)+1,0)))="Н/Д",INDIRECT(CONCATENATE("'2018-02 (Д)'!K",TEXT(MATCH($C44,'2018-02 (Д)'!$C$2:$C$100,0)+1,0))))),"Н/Д",((INDIRECT(CONCATENATE("'2018-03 (Д)'!K",TEXT(MATCH($C44,'2018-03 (Д)'!$C$2:$C$100,0)+1,0)))-INDIRECT(CONCATENATE("'2018-02 (Д)'!K",TEXT(MATCH($C44,'2018-02 (Д)'!$C$2:$C$100,0)+1,0))))/INDIRECT(CONCATENATE("'2018-02 (Д)'!K",TEXT(MATCH($C44,'2018-02 (Д)'!$C$2:$C$100,0)+1,0))))*100)</f>
        <v>-31.97624092829205</v>
      </c>
      <c r="BT44" s="9">
        <f ca="1">IF(OR(INDIRECT(CONCATENATE("'2018-04 (Д)'!K",TEXT(MATCH($C44,'2018-04 (Д)'!$C$2:$C$100,0)+1,0)))="Н/Д",INDIRECT(CONCATENATE("'2018-03 (Д)'!K",TEXT(MATCH($C44,'2018-03 (Д)'!$C$2:$C$100,0)+1,0)))="Н/Д",AND(INDIRECT(CONCATENATE("'2018-04 (Д)'!K",TEXT(MATCH($C44,'2018-04 (Д)'!$C$2:$C$100,0)+1,0)))="Н/Д",INDIRECT(CONCATENATE("'2018-03 (Д)'!K",TEXT(MATCH($C44,'2018-03 (Д)'!$C$2:$C$100,0)+1,0))))),"Н/Д",((INDIRECT(CONCATENATE("'2018-04 (Д)'!K",TEXT(MATCH($C44,'2018-04 (Д)'!$C$2:$C$100,0)+1,0)))-INDIRECT(CONCATENATE("'2018-03 (Д)'!K",TEXT(MATCH($C44,'2018-03 (Д)'!$C$2:$C$100,0)+1,0))))/INDIRECT(CONCATENATE("'2018-03 (Д)'!K",TEXT(MATCH($C44,'2018-03 (Д)'!$C$2:$C$100,0)+1,0))))*100)</f>
        <v>228.1086672495004</v>
      </c>
      <c r="BU44" s="9">
        <f ca="1">IF(OR(INDIRECT(CONCATENATE("'2018-05 (Д)'!K",TEXT(MATCH($C44,'2018-05 (Д)'!$C$2:$C$100,0)+1,0)))="Н/Д",INDIRECT(CONCATENATE("'2018-04 (Д)'!K",TEXT(MATCH($C44,'2018-04 (Д)'!$C$2:$C$100,0)+1,0)))="Н/Д",AND(INDIRECT(CONCATENATE("'2018-05 (Д)'!K",TEXT(MATCH($C44,'2018-05 (Д)'!$C$2:$C$100,0)+1,0)))="Н/Д",INDIRECT(CONCATENATE("'2018-04 (Д)'!K",TEXT(MATCH($C44,'2018-04 (Д)'!$C$2:$C$100,0)+1,0))))),"Н/Д",((INDIRECT(CONCATENATE("'2018-05 (Д)'!K",TEXT(MATCH($C44,'2018-05 (Д)'!$C$2:$C$100,0)+1,0)))-INDIRECT(CONCATENATE("'2018-04 (Д)'!K",TEXT(MATCH($C44,'2018-04 (Д)'!$C$2:$C$100,0)+1,0))))/INDIRECT(CONCATENATE("'2018-04 (Д)'!K",TEXT(MATCH($C44,'2018-04 (Д)'!$C$2:$C$100,0)+1,0))))*100)</f>
        <v>38.880255053796823</v>
      </c>
      <c r="BV44" s="9">
        <f ca="1">IF(OR(INDIRECT(CONCATENATE("'2018-06 (Д)'!K",TEXT(MATCH($C44,'2018-06 (Д)'!$C$2:$C$100,0)+1,0)))="Н/Д",INDIRECT(CONCATENATE("'2018-05 (Д)'!K",TEXT(MATCH($C44,'2018-05 (Д)'!$C$2:$C$100,0)+1,0)))="Н/Д",AND(INDIRECT(CONCATENATE("'2018-06 (Д)'!K",TEXT(MATCH($C44,'2018-06 (Д)'!$C$2:$C$100,0)+1,0)))="Н/Д",INDIRECT(CONCATENATE("'2018-05 (Д)'!K",TEXT(MATCH($C44,'2018-05 (Д)'!$C$2:$C$100,0)+1,0))))),"Н/Д",((INDIRECT(CONCATENATE("'2018-06 (Д)'!K",TEXT(MATCH($C44,'2018-06 (Д)'!$C$2:$C$100,0)+1,0)))-INDIRECT(CONCATENATE("'2018-05 (Д)'!K",TEXT(MATCH($C44,'2018-05 (Д)'!$C$2:$C$100,0)+1,0))))/INDIRECT(CONCATENATE("'2018-05 (Д)'!K",TEXT(MATCH($C44,'2018-05 (Д)'!$C$2:$C$100,0)+1,0))))*100)</f>
        <v>-46.296497757300145</v>
      </c>
      <c r="BW44" s="9">
        <f ca="1">IF(OR(INDIRECT(CONCATENATE("'2018-07 (Д)'!K",TEXT(MATCH($C44,'2018-07 (Д)'!$C$2:$C$100,0)+1,0)))="Н/Д",INDIRECT(CONCATENATE("'2018-06 (Д)'!K",TEXT(MATCH($C44,'2018-06 (Д)'!$C$2:$C$100,0)+1,0)))="Н/Д",AND(INDIRECT(CONCATENATE("'2018-07 (Д)'!K",TEXT(MATCH($C44,'2018-07 (Д)'!$C$2:$C$100,0)+1,0)))="Н/Д",INDIRECT(CONCATENATE("'2018-06 (Д)'!K",TEXT(MATCH($C44,'2018-06 (Д)'!$C$2:$C$100,0)+1,0))))),"Н/Д",((INDIRECT(CONCATENATE("'2018-07 (Д)'!K",TEXT(MATCH($C44,'2018-07 (Д)'!$C$2:$C$100,0)+1,0)))-INDIRECT(CONCATENATE("'2018-06 (Д)'!K",TEXT(MATCH($C44,'2018-06 (Д)'!$C$2:$C$100,0)+1,0))))/INDIRECT(CONCATENATE("'2018-06 (Д)'!K",TEXT(MATCH($C44,'2018-06 (Д)'!$C$2:$C$100,0)+1,0))))*100)</f>
        <v>-29.005418477756312</v>
      </c>
      <c r="BX44" s="9">
        <f ca="1">IF(OR(INDIRECT(CONCATENATE("'2018-08 (Д)'!K",TEXT(MATCH($C44,'2018-08 (Д)'!$C$2:$C$100,0)+1,0)))="Н/Д",INDIRECT(CONCATENATE("'2018-07 (Д)'!K",TEXT(MATCH($C44,'2018-07 (Д)'!$C$2:$C$100,0)+1,0)))="Н/Д",AND(INDIRECT(CONCATENATE("'2018-08 (Д)'!K",TEXT(MATCH($C44,'2018-08 (Д)'!$C$2:$C$100,0)+1,0)))="Н/Д",INDIRECT(CONCATENATE("'2018-07 (Д)'!K",TEXT(MATCH($C44,'2018-07 (Д)'!$C$2:$C$100,0)+1,0))))),"Н/Д",((INDIRECT(CONCATENATE("'2018-08 (Д)'!K",TEXT(MATCH($C44,'2018-08 (Д)'!$C$2:$C$100,0)+1,0)))-INDIRECT(CONCATENATE("'2018-07 (Д)'!K",TEXT(MATCH($C44,'2018-07 (Д)'!$C$2:$C$100,0)+1,0))))/INDIRECT(CONCATENATE("'2018-07 (Д)'!K",TEXT(MATCH($C44,'2018-07 (Д)'!$C$2:$C$100,0)+1,0))))*100)</f>
        <v>93.670036281840282</v>
      </c>
      <c r="BY44" s="9">
        <f ca="1">IF(OR(INDIRECT(CONCATENATE("'2018-09 (Д)'!K",TEXT(MATCH($C44,'2018-09 (Д)'!$C$2:$C$100,0)+1,0)))="Н/Д",INDIRECT(CONCATENATE("'2018-08 (Д)'!K",TEXT(MATCH($C44,'2018-08 (Д)'!$C$2:$C$100,0)+1,0)))="Н/Д",AND(INDIRECT(CONCATENATE("'2018-09 (Д)'!K",TEXT(MATCH($C44,'2018-09 (Д)'!$C$2:$C$100,0)+1,0)))="Н/Д",INDIRECT(CONCATENATE("'2018-08 (Д)'!K",TEXT(MATCH($C44,'2018-08 (Д)'!$C$2:$C$100,0)+1,0))))),"Н/Д",((INDIRECT(CONCATENATE("'2018-09 (Д)'!K",TEXT(MATCH($C44,'2018-09 (Д)'!$C$2:$C$100,0)+1,0)))-INDIRECT(CONCATENATE("'2018-08 (Д)'!K",TEXT(MATCH($C44,'2018-08 (Д)'!$C$2:$C$100,0)+1,0))))/INDIRECT(CONCATENATE("'2018-08 (Д)'!K",TEXT(MATCH($C44,'2018-08 (Д)'!$C$2:$C$100,0)+1,0))))*100)</f>
        <v>-62.738537690431443</v>
      </c>
      <c r="BZ44" s="9">
        <f ca="1">IF(OR(INDIRECT(CONCATENATE("'2018-10 (Д)'!K",TEXT(MATCH($C44,'2018-10 (Д)'!$C$2:$C$100,0)+1,0)))="Н/Д",INDIRECT(CONCATENATE("'2018-09 (Д)'!K",TEXT(MATCH($C44,'2018-09 (Д)'!$C$2:$C$100,0)+1,0)))="Н/Д",AND(INDIRECT(CONCATENATE("'2018-10 (Д)'!K",TEXT(MATCH($C44,'2018-10 (Д)'!$C$2:$C$100,0)+1,0)))="Н/Д",INDIRECT(CONCATENATE("'2018-09 (Д)'!K",TEXT(MATCH($C44,'2018-09 (Д)'!$C$2:$C$100,0)+1,0))))),"Н/Д",((INDIRECT(CONCATENATE("'2018-10 (Д)'!K",TEXT(MATCH($C44,'2018-10 (Д)'!$C$2:$C$100,0)+1,0)))-INDIRECT(CONCATENATE("'2018-09 (Д)'!K",TEXT(MATCH($C44,'2018-09 (Д)'!$C$2:$C$100,0)+1,0))))/INDIRECT(CONCATENATE("'2018-09 (Д)'!K",TEXT(MATCH($C44,'2018-09 (Д)'!$C$2:$C$100,0)+1,0))))*100)</f>
        <v>2.3576870700165302</v>
      </c>
      <c r="CA44" s="9">
        <f ca="1">IF(OR(INDIRECT(CONCATENATE("'2018-11 (Д)'!K",TEXT(MATCH($C44,'2018-11 (Д)'!$C$2:$C$100,0)+1,0)))="Н/Д",INDIRECT(CONCATENATE("'2018-10 (Д)'!K",TEXT(MATCH($C44,'2018-10 (Д)'!$C$2:$C$100,0)+1,0)))="Н/Д",AND(INDIRECT(CONCATENATE("'2018-11 (Д)'!K",TEXT(MATCH($C44,'2018-11 (Д)'!$C$2:$C$100,0)+1,0)))="Н/Д",INDIRECT(CONCATENATE("'2018-10 (Д)'!K",TEXT(MATCH($C44,'2018-10 (Д)'!$C$2:$C$100,0)+1,0))))),"Н/Д",((INDIRECT(CONCATENATE("'2018-11 (Д)'!K",TEXT(MATCH($C44,'2018-11 (Д)'!$C$2:$C$100,0)+1,0)))-INDIRECT(CONCATENATE("'2018-10 (Д)'!K",TEXT(MATCH($C44,'2018-10 (Д)'!$C$2:$C$100,0)+1,0))))/INDIRECT(CONCATENATE("'2018-10 (Д)'!K",TEXT(MATCH($C44,'2018-10 (Д)'!$C$2:$C$100,0)+1,0))))*100)</f>
        <v>173.3174285388337</v>
      </c>
      <c r="CB44" s="9">
        <f ca="1">IF(OR(INDIRECT(CONCATENATE("'2018-12 (Д)'!K",TEXT(MATCH($C44,'2018-12 (Д)'!$C$2:$C$100,0)+1,0)))="Н/Д",INDIRECT(CONCATENATE("'2018-11 (Д)'!K",TEXT(MATCH($C44,'2018-11 (Д)'!$C$2:$C$100,0)+1,0)))="Н/Д",AND(INDIRECT(CONCATENATE("'2018-12 (Д)'!K",TEXT(MATCH($C44,'2018-12 (Д)'!$C$2:$C$100,0)+1,0)))="Н/Д",INDIRECT(CONCATENATE("'2018-11 (Д)'!K",TEXT(MATCH($C44,'2018-11 (Д)'!$C$2:$C$100,0)+1,0))))),"Н/Д",((INDIRECT(CONCATENATE("'2018-12 (Д)'!K",TEXT(MATCH($C44,'2018-12 (Д)'!$C$2:$C$100,0)+1,0)))-INDIRECT(CONCATENATE("'2018-11 (Д)'!K",TEXT(MATCH($C44,'2018-11 (Д)'!$C$2:$C$100,0)+1,0))))/INDIRECT(CONCATENATE("'2018-11 (Д)'!K",TEXT(MATCH($C44,'2018-11 (Д)'!$C$2:$C$100,0)+1,0))))*100)</f>
        <v>-68.219831070833933</v>
      </c>
      <c r="CC44" s="9"/>
      <c r="CD44" s="9">
        <f ca="1">IF(OR(INDIRECT(CONCATENATE("'2018-03 (Д)'!L",TEXT(MATCH($C44,'2018-03 (Д)'!$C$2:$C$100,0)+1,0)))="Н/Д",INDIRECT(CONCATENATE("'2018-02 (Д)'!L",TEXT(MATCH($C44,'2018-02 (Д)'!$C$2:$C$100,0)+1,0)))="Н/Д",AND(INDIRECT(CONCATENATE("'2018-03 (Д)'!L",TEXT(MATCH($C44,'2018-03 (Д)'!$C$2:$C$100,0)+1,0)))="Н/Д",INDIRECT(CONCATENATE("'2018-02 (Д)'!L",TEXT(MATCH($C44,'2018-02 (Д)'!$C$2:$C$100,0)+1,0))))),"Н/Д",((INDIRECT(CONCATENATE("'2018-03 (Д)'!L",TEXT(MATCH($C44,'2018-03 (Д)'!$C$2:$C$100,0)+1,0)))-INDIRECT(CONCATENATE("'2018-02 (Д)'!L",TEXT(MATCH($C44,'2018-02 (Д)'!$C$2:$C$100,0)+1,0))))/INDIRECT(CONCATENATE("'2018-02 (Д)'!L",TEXT(MATCH($C44,'2018-02 (Д)'!$C$2:$C$100,0)+1,0))))*100)</f>
        <v>-34.244979115498317</v>
      </c>
      <c r="CE44" s="9">
        <f ca="1">IF(OR(INDIRECT(CONCATENATE("'2018-04 (Д)'!L",TEXT(MATCH($C44,'2018-04 (Д)'!$C$2:$C$100,0)+1,0)))="Н/Д",INDIRECT(CONCATENATE("'2018-03 (Д)'!L",TEXT(MATCH($C44,'2018-03 (Д)'!$C$2:$C$100,0)+1,0)))="Н/Д",AND(INDIRECT(CONCATENATE("'2018-04 (Д)'!L",TEXT(MATCH($C44,'2018-04 (Д)'!$C$2:$C$100,0)+1,0)))="Н/Д",INDIRECT(CONCATENATE("'2018-03 (Д)'!L",TEXT(MATCH($C44,'2018-03 (Д)'!$C$2:$C$100,0)+1,0))))),"Н/Д",((INDIRECT(CONCATENATE("'2018-04 (Д)'!L",TEXT(MATCH($C44,'2018-04 (Д)'!$C$2:$C$100,0)+1,0)))-INDIRECT(CONCATENATE("'2018-03 (Д)'!L",TEXT(MATCH($C44,'2018-03 (Д)'!$C$2:$C$100,0)+1,0))))/INDIRECT(CONCATENATE("'2018-03 (Д)'!L",TEXT(MATCH($C44,'2018-03 (Д)'!$C$2:$C$100,0)+1,0))))*100)</f>
        <v>213.70192064679725</v>
      </c>
      <c r="CF44" s="9">
        <f ca="1">IF(OR(INDIRECT(CONCATENATE("'2018-05 (Д)'!L",TEXT(MATCH($C44,'2018-05 (Д)'!$C$2:$C$100,0)+1,0)))="Н/Д",INDIRECT(CONCATENATE("'2018-04 (Д)'!L",TEXT(MATCH($C44,'2018-04 (Д)'!$C$2:$C$100,0)+1,0)))="Н/Д",AND(INDIRECT(CONCATENATE("'2018-05 (Д)'!L",TEXT(MATCH($C44,'2018-05 (Д)'!$C$2:$C$100,0)+1,0)))="Н/Д",INDIRECT(CONCATENATE("'2018-04 (Д)'!L",TEXT(MATCH($C44,'2018-04 (Д)'!$C$2:$C$100,0)+1,0))))),"Н/Д",((INDIRECT(CONCATENATE("'2018-05 (Д)'!L",TEXT(MATCH($C44,'2018-05 (Д)'!$C$2:$C$100,0)+1,0)))-INDIRECT(CONCATENATE("'2018-04 (Д)'!L",TEXT(MATCH($C44,'2018-04 (Д)'!$C$2:$C$100,0)+1,0))))/INDIRECT(CONCATENATE("'2018-04 (Д)'!L",TEXT(MATCH($C44,'2018-04 (Д)'!$C$2:$C$100,0)+1,0))))*100)</f>
        <v>21.788118601960033</v>
      </c>
      <c r="CG44" s="9">
        <f ca="1">IF(OR(INDIRECT(CONCATENATE("'2018-06 (Д)'!L",TEXT(MATCH($C44,'2018-06 (Д)'!$C$2:$C$100,0)+1,0)))="Н/Д",INDIRECT(CONCATENATE("'2018-05 (Д)'!L",TEXT(MATCH($C44,'2018-05 (Д)'!$C$2:$C$100,0)+1,0)))="Н/Д",AND(INDIRECT(CONCATENATE("'2018-06 (Д)'!L",TEXT(MATCH($C44,'2018-06 (Д)'!$C$2:$C$100,0)+1,0)))="Н/Д",INDIRECT(CONCATENATE("'2018-05 (Д)'!L",TEXT(MATCH($C44,'2018-05 (Д)'!$C$2:$C$100,0)+1,0))))),"Н/Д",((INDIRECT(CONCATENATE("'2018-06 (Д)'!L",TEXT(MATCH($C44,'2018-06 (Д)'!$C$2:$C$100,0)+1,0)))-INDIRECT(CONCATENATE("'2018-05 (Д)'!L",TEXT(MATCH($C44,'2018-05 (Д)'!$C$2:$C$100,0)+1,0))))/INDIRECT(CONCATENATE("'2018-05 (Д)'!L",TEXT(MATCH($C44,'2018-05 (Д)'!$C$2:$C$100,0)+1,0))))*100)</f>
        <v>0.82634169582954886</v>
      </c>
      <c r="CH44" s="9">
        <f ca="1">IF(OR(INDIRECT(CONCATENATE("'2018-07 (Д)'!L",TEXT(MATCH($C44,'2018-07 (Д)'!$C$2:$C$100,0)+1,0)))="Н/Д",INDIRECT(CONCATENATE("'2018-06 (Д)'!L",TEXT(MATCH($C44,'2018-06 (Д)'!$C$2:$C$100,0)+1,0)))="Н/Д",AND(INDIRECT(CONCATENATE("'2018-07 (Д)'!L",TEXT(MATCH($C44,'2018-07 (Д)'!$C$2:$C$100,0)+1,0)))="Н/Д",INDIRECT(CONCATENATE("'2018-06 (Д)'!L",TEXT(MATCH($C44,'2018-06 (Д)'!$C$2:$C$100,0)+1,0))))),"Н/Д",((INDIRECT(CONCATENATE("'2018-07 (Д)'!L",TEXT(MATCH($C44,'2018-07 (Д)'!$C$2:$C$100,0)+1,0)))-INDIRECT(CONCATENATE("'2018-06 (Д)'!L",TEXT(MATCH($C44,'2018-06 (Д)'!$C$2:$C$100,0)+1,0))))/INDIRECT(CONCATENATE("'2018-06 (Д)'!L",TEXT(MATCH($C44,'2018-06 (Д)'!$C$2:$C$100,0)+1,0))))*100)</f>
        <v>-63.479996833322929</v>
      </c>
      <c r="CI44" s="9">
        <f ca="1">IF(OR(INDIRECT(CONCATENATE("'2018-08 (Д)'!L",TEXT(MATCH($C44,'2018-08 (Д)'!$C$2:$C$100,0)+1,0)))="Н/Д",INDIRECT(CONCATENATE("'2018-07 (Д)'!L",TEXT(MATCH($C44,'2018-07 (Д)'!$C$2:$C$100,0)+1,0)))="Н/Д",AND(INDIRECT(CONCATENATE("'2018-08 (Д)'!L",TEXT(MATCH($C44,'2018-08 (Д)'!$C$2:$C$100,0)+1,0)))="Н/Д",INDIRECT(CONCATENATE("'2018-07 (Д)'!L",TEXT(MATCH($C44,'2018-07 (Д)'!$C$2:$C$100,0)+1,0))))),"Н/Д",((INDIRECT(CONCATENATE("'2018-08 (Д)'!L",TEXT(MATCH($C44,'2018-08 (Д)'!$C$2:$C$100,0)+1,0)))-INDIRECT(CONCATENATE("'2018-07 (Д)'!L",TEXT(MATCH($C44,'2018-07 (Д)'!$C$2:$C$100,0)+1,0))))/INDIRECT(CONCATENATE("'2018-07 (Д)'!L",TEXT(MATCH($C44,'2018-07 (Д)'!$C$2:$C$100,0)+1,0))))*100)</f>
        <v>194.96392626310123</v>
      </c>
      <c r="CJ44" s="9">
        <f ca="1">IF(OR(INDIRECT(CONCATENATE("'2018-09 (Д)'!L",TEXT(MATCH($C44,'2018-09 (Д)'!$C$2:$C$100,0)+1,0)))="Н/Д",INDIRECT(CONCATENATE("'2018-08 (Д)'!L",TEXT(MATCH($C44,'2018-08 (Д)'!$C$2:$C$100,0)+1,0)))="Н/Д",AND(INDIRECT(CONCATENATE("'2018-09 (Д)'!L",TEXT(MATCH($C44,'2018-09 (Д)'!$C$2:$C$100,0)+1,0)))="Н/Д",INDIRECT(CONCATENATE("'2018-08 (Д)'!L",TEXT(MATCH($C44,'2018-08 (Д)'!$C$2:$C$100,0)+1,0))))),"Н/Д",((INDIRECT(CONCATENATE("'2018-09 (Д)'!L",TEXT(MATCH($C44,'2018-09 (Д)'!$C$2:$C$100,0)+1,0)))-INDIRECT(CONCATENATE("'2018-08 (Д)'!L",TEXT(MATCH($C44,'2018-08 (Д)'!$C$2:$C$100,0)+1,0))))/INDIRECT(CONCATENATE("'2018-08 (Д)'!L",TEXT(MATCH($C44,'2018-08 (Д)'!$C$2:$C$100,0)+1,0))))*100)</f>
        <v>-36.479339290724688</v>
      </c>
      <c r="CK44" s="9">
        <f ca="1">IF(OR(INDIRECT(CONCATENATE("'2018-10 (Д)'!L",TEXT(MATCH($C44,'2018-10 (Д)'!$C$2:$C$100,0)+1,0)))="Н/Д",INDIRECT(CONCATENATE("'2018-09 (Д)'!L",TEXT(MATCH($C44,'2018-09 (Д)'!$C$2:$C$100,0)+1,0)))="Н/Д",AND(INDIRECT(CONCATENATE("'2018-10 (Д)'!L",TEXT(MATCH($C44,'2018-10 (Д)'!$C$2:$C$100,0)+1,0)))="Н/Д",INDIRECT(CONCATENATE("'2018-09 (Д)'!L",TEXT(MATCH($C44,'2018-09 (Д)'!$C$2:$C$100,0)+1,0))))),"Н/Д",((INDIRECT(CONCATENATE("'2018-10 (Д)'!L",TEXT(MATCH($C44,'2018-10 (Д)'!$C$2:$C$100,0)+1,0)))-INDIRECT(CONCATENATE("'2018-09 (Д)'!L",TEXT(MATCH($C44,'2018-09 (Д)'!$C$2:$C$100,0)+1,0))))/INDIRECT(CONCATENATE("'2018-09 (Д)'!L",TEXT(MATCH($C44,'2018-09 (Д)'!$C$2:$C$100,0)+1,0))))*100)</f>
        <v>-34.454497961299829</v>
      </c>
      <c r="CL44" s="9">
        <f ca="1">IF(OR(INDIRECT(CONCATENATE("'2018-11 (Д)'!L",TEXT(MATCH($C44,'2018-11 (Д)'!$C$2:$C$100,0)+1,0)))="Н/Д",INDIRECT(CONCATENATE("'2018-10 (Д)'!L",TEXT(MATCH($C44,'2018-10 (Д)'!$C$2:$C$100,0)+1,0)))="Н/Д",AND(INDIRECT(CONCATENATE("'2018-11 (Д)'!L",TEXT(MATCH($C44,'2018-11 (Д)'!$C$2:$C$100,0)+1,0)))="Н/Д",INDIRECT(CONCATENATE("'2018-10 (Д)'!L",TEXT(MATCH($C44,'2018-10 (Д)'!$C$2:$C$100,0)+1,0))))),"Н/Д",((INDIRECT(CONCATENATE("'2018-11 (Д)'!L",TEXT(MATCH($C44,'2018-11 (Д)'!$C$2:$C$100,0)+1,0)))-INDIRECT(CONCATENATE("'2018-10 (Д)'!L",TEXT(MATCH($C44,'2018-10 (Д)'!$C$2:$C$100,0)+1,0))))/INDIRECT(CONCATENATE("'2018-10 (Д)'!L",TEXT(MATCH($C44,'2018-10 (Д)'!$C$2:$C$100,0)+1,0))))*100)</f>
        <v>187.23959234379495</v>
      </c>
      <c r="CM44" s="9">
        <f ca="1">IF(OR(INDIRECT(CONCATENATE("'2018-12 (Д)'!L",TEXT(MATCH($C44,'2018-12 (Д)'!$C$2:$C$100,0)+1,0)))="Н/Д",INDIRECT(CONCATENATE("'2018-11 (Д)'!L",TEXT(MATCH($C44,'2018-11 (Д)'!$C$2:$C$100,0)+1,0)))="Н/Д",AND(INDIRECT(CONCATENATE("'2018-12 (Д)'!L",TEXT(MATCH($C44,'2018-12 (Д)'!$C$2:$C$100,0)+1,0)))="Н/Д",INDIRECT(CONCATENATE("'2018-11 (Д)'!L",TEXT(MATCH($C44,'2018-11 (Д)'!$C$2:$C$100,0)+1,0))))),"Н/Д",((INDIRECT(CONCATENATE("'2018-12 (Д)'!L",TEXT(MATCH($C44,'2018-12 (Д)'!$C$2:$C$100,0)+1,0)))-INDIRECT(CONCATENATE("'2018-11 (Д)'!L",TEXT(MATCH($C44,'2018-11 (Д)'!$C$2:$C$100,0)+1,0))))/INDIRECT(CONCATENATE("'2018-11 (Д)'!L",TEXT(MATCH($C44,'2018-11 (Д)'!$C$2:$C$100,0)+1,0))))*100)</f>
        <v>-49.198234285790612</v>
      </c>
      <c r="CN44" s="9"/>
      <c r="CO44" s="9">
        <f ca="1">IF(OR(INDIRECT(CONCATENATE("'2018-03 (Д)'!M",TEXT(MATCH($C44,'2018-03 (Д)'!$C$2:$C$100,0)+1,0)))="Н/Д",INDIRECT(CONCATENATE("'2018-02 (Д)'!M",TEXT(MATCH($C44,'2018-02 (Д)'!$C$2:$C$100,0)+1,0)))="Н/Д",AND(INDIRECT(CONCATENATE("'2018-03 (Д)'!M",TEXT(MATCH($C44,'2018-03 (Д)'!$C$2:$C$100,0)+1,0)))="Н/Д",INDIRECT(CONCATENATE("'2018-02 (Д)'!M",TEXT(MATCH($C44,'2018-02 (Д)'!$C$2:$C$100,0)+1,0))))),"Н/Д",((INDIRECT(CONCATENATE("'2018-03 (Д)'!M",TEXT(MATCH($C44,'2018-03 (Д)'!$C$2:$C$100,0)+1,0)))-INDIRECT(CONCATENATE("'2018-02 (Д)'!M",TEXT(MATCH($C44,'2018-02 (Д)'!$C$2:$C$100,0)+1,0))))/INDIRECT(CONCATENATE("'2018-02 (Д)'!M",TEXT(MATCH($C44,'2018-02 (Д)'!$C$2:$C$100,0)+1,0))))*100)</f>
        <v>-57.360617672574811</v>
      </c>
      <c r="CP44" s="9">
        <f ca="1">IF(OR(INDIRECT(CONCATENATE("'2018-04 (Д)'!M",TEXT(MATCH($C44,'2018-04 (Д)'!$C$2:$C$100,0)+1,0)))="Н/Д",INDIRECT(CONCATENATE("'2018-03 (Д)'!M",TEXT(MATCH($C44,'2018-03 (Д)'!$C$2:$C$100,0)+1,0)))="Н/Д",AND(INDIRECT(CONCATENATE("'2018-04 (Д)'!M",TEXT(MATCH($C44,'2018-04 (Д)'!$C$2:$C$100,0)+1,0)))="Н/Д",INDIRECT(CONCATENATE("'2018-03 (Д)'!M",TEXT(MATCH($C44,'2018-03 (Д)'!$C$2:$C$100,0)+1,0))))),"Н/Д",((INDIRECT(CONCATENATE("'2018-04 (Д)'!M",TEXT(MATCH($C44,'2018-04 (Д)'!$C$2:$C$100,0)+1,0)))-INDIRECT(CONCATENATE("'2018-03 (Д)'!M",TEXT(MATCH($C44,'2018-03 (Д)'!$C$2:$C$100,0)+1,0))))/INDIRECT(CONCATENATE("'2018-03 (Д)'!M",TEXT(MATCH($C44,'2018-03 (Д)'!$C$2:$C$100,0)+1,0))))*100)</f>
        <v>10.181448637466683</v>
      </c>
      <c r="CQ44" s="9">
        <f ca="1">IF(OR(INDIRECT(CONCATENATE("'2018-05 (Д)'!M",TEXT(MATCH($C44,'2018-05 (Д)'!$C$2:$C$100,0)+1,0)))="Н/Д",INDIRECT(CONCATENATE("'2018-04 (Д)'!M",TEXT(MATCH($C44,'2018-04 (Д)'!$C$2:$C$100,0)+1,0)))="Н/Д",AND(INDIRECT(CONCATENATE("'2018-05 (Д)'!M",TEXT(MATCH($C44,'2018-05 (Д)'!$C$2:$C$100,0)+1,0)))="Н/Д",INDIRECT(CONCATENATE("'2018-04 (Д)'!M",TEXT(MATCH($C44,'2018-04 (Д)'!$C$2:$C$100,0)+1,0))))),"Н/Д",((INDIRECT(CONCATENATE("'2018-05 (Д)'!M",TEXT(MATCH($C44,'2018-05 (Д)'!$C$2:$C$100,0)+1,0)))-INDIRECT(CONCATENATE("'2018-04 (Д)'!M",TEXT(MATCH($C44,'2018-04 (Д)'!$C$2:$C$100,0)+1,0))))/INDIRECT(CONCATENATE("'2018-04 (Д)'!M",TEXT(MATCH($C44,'2018-04 (Д)'!$C$2:$C$100,0)+1,0))))*100)</f>
        <v>1.0881294380936717</v>
      </c>
      <c r="CR44" s="9">
        <f ca="1">IF(OR(INDIRECT(CONCATENATE("'2018-06 (Д)'!M",TEXT(MATCH($C44,'2018-06 (Д)'!$C$2:$C$100,0)+1,0)))="Н/Д",INDIRECT(CONCATENATE("'2018-05 (Д)'!M",TEXT(MATCH($C44,'2018-05 (Д)'!$C$2:$C$100,0)+1,0)))="Н/Д",AND(INDIRECT(CONCATENATE("'2018-06 (Д)'!M",TEXT(MATCH($C44,'2018-06 (Д)'!$C$2:$C$100,0)+1,0)))="Н/Д",INDIRECT(CONCATENATE("'2018-05 (Д)'!M",TEXT(MATCH($C44,'2018-05 (Д)'!$C$2:$C$100,0)+1,0))))),"Н/Д",((INDIRECT(CONCATENATE("'2018-06 (Д)'!M",TEXT(MATCH($C44,'2018-06 (Д)'!$C$2:$C$100,0)+1,0)))-INDIRECT(CONCATENATE("'2018-05 (Д)'!M",TEXT(MATCH($C44,'2018-05 (Д)'!$C$2:$C$100,0)+1,0))))/INDIRECT(CONCATENATE("'2018-05 (Д)'!M",TEXT(MATCH($C44,'2018-05 (Д)'!$C$2:$C$100,0)+1,0))))*100)</f>
        <v>3.3154277127025602</v>
      </c>
      <c r="CS44" s="9">
        <f ca="1">IF(OR(INDIRECT(CONCATENATE("'2018-07 (Д)'!M",TEXT(MATCH($C44,'2018-07 (Д)'!$C$2:$C$100,0)+1,0)))="Н/Д",INDIRECT(CONCATENATE("'2018-06 (Д)'!M",TEXT(MATCH($C44,'2018-06 (Д)'!$C$2:$C$100,0)+1,0)))="Н/Д",AND(INDIRECT(CONCATENATE("'2018-07 (Д)'!M",TEXT(MATCH($C44,'2018-07 (Д)'!$C$2:$C$100,0)+1,0)))="Н/Д",INDIRECT(CONCATENATE("'2018-06 (Д)'!M",TEXT(MATCH($C44,'2018-06 (Д)'!$C$2:$C$100,0)+1,0))))),"Н/Д",((INDIRECT(CONCATENATE("'2018-07 (Д)'!M",TEXT(MATCH($C44,'2018-07 (Д)'!$C$2:$C$100,0)+1,0)))-INDIRECT(CONCATENATE("'2018-06 (Д)'!M",TEXT(MATCH($C44,'2018-06 (Д)'!$C$2:$C$100,0)+1,0))))/INDIRECT(CONCATENATE("'2018-06 (Д)'!M",TEXT(MATCH($C44,'2018-06 (Д)'!$C$2:$C$100,0)+1,0))))*100)</f>
        <v>27.233516936668391</v>
      </c>
      <c r="CT44" s="9">
        <f ca="1">IF(OR(INDIRECT(CONCATENATE("'2018-08 (Д)'!M",TEXT(MATCH($C44,'2018-08 (Д)'!$C$2:$C$100,0)+1,0)))="Н/Д",INDIRECT(CONCATENATE("'2018-07 (Д)'!M",TEXT(MATCH($C44,'2018-07 (Д)'!$C$2:$C$100,0)+1,0)))="Н/Д",AND(INDIRECT(CONCATENATE("'2018-08 (Д)'!M",TEXT(MATCH($C44,'2018-08 (Д)'!$C$2:$C$100,0)+1,0)))="Н/Д",INDIRECT(CONCATENATE("'2018-07 (Д)'!M",TEXT(MATCH($C44,'2018-07 (Д)'!$C$2:$C$100,0)+1,0))))),"Н/Д",((INDIRECT(CONCATENATE("'2018-08 (Д)'!M",TEXT(MATCH($C44,'2018-08 (Д)'!$C$2:$C$100,0)+1,0)))-INDIRECT(CONCATENATE("'2018-07 (Д)'!M",TEXT(MATCH($C44,'2018-07 (Д)'!$C$2:$C$100,0)+1,0))))/INDIRECT(CONCATENATE("'2018-07 (Д)'!M",TEXT(MATCH($C44,'2018-07 (Д)'!$C$2:$C$100,0)+1,0))))*100)</f>
        <v>-26.059455176568967</v>
      </c>
      <c r="CU44" s="9">
        <f ca="1">IF(OR(INDIRECT(CONCATENATE("'2018-09 (Д)'!M",TEXT(MATCH($C44,'2018-09 (Д)'!$C$2:$C$100,0)+1,0)))="Н/Д",INDIRECT(CONCATENATE("'2018-08 (Д)'!M",TEXT(MATCH($C44,'2018-08 (Д)'!$C$2:$C$100,0)+1,0)))="Н/Д",AND(INDIRECT(CONCATENATE("'2018-09 (Д)'!M",TEXT(MATCH($C44,'2018-09 (Д)'!$C$2:$C$100,0)+1,0)))="Н/Д",INDIRECT(CONCATENATE("'2018-08 (Д)'!M",TEXT(MATCH($C44,'2018-08 (Д)'!$C$2:$C$100,0)+1,0))))),"Н/Д",((INDIRECT(CONCATENATE("'2018-09 (Д)'!M",TEXT(MATCH($C44,'2018-09 (Д)'!$C$2:$C$100,0)+1,0)))-INDIRECT(CONCATENATE("'2018-08 (Д)'!M",TEXT(MATCH($C44,'2018-08 (Д)'!$C$2:$C$100,0)+1,0))))/INDIRECT(CONCATENATE("'2018-08 (Д)'!M",TEXT(MATCH($C44,'2018-08 (Д)'!$C$2:$C$100,0)+1,0))))*100)</f>
        <v>11.017009302166581</v>
      </c>
      <c r="CV44" s="9">
        <f ca="1">IF(OR(INDIRECT(CONCATENATE("'2018-10 (Д)'!M",TEXT(MATCH($C44,'2018-10 (Д)'!$C$2:$C$100,0)+1,0)))="Н/Д",INDIRECT(CONCATENATE("'2018-09 (Д)'!M",TEXT(MATCH($C44,'2018-09 (Д)'!$C$2:$C$100,0)+1,0)))="Н/Д",AND(INDIRECT(CONCATENATE("'2018-10 (Д)'!M",TEXT(MATCH($C44,'2018-10 (Д)'!$C$2:$C$100,0)+1,0)))="Н/Д",INDIRECT(CONCATENATE("'2018-09 (Д)'!M",TEXT(MATCH($C44,'2018-09 (Д)'!$C$2:$C$100,0)+1,0))))),"Н/Д",((INDIRECT(CONCATENATE("'2018-10 (Д)'!M",TEXT(MATCH($C44,'2018-10 (Д)'!$C$2:$C$100,0)+1,0)))-INDIRECT(CONCATENATE("'2018-09 (Д)'!M",TEXT(MATCH($C44,'2018-09 (Д)'!$C$2:$C$100,0)+1,0))))/INDIRECT(CONCATENATE("'2018-09 (Д)'!M",TEXT(MATCH($C44,'2018-09 (Д)'!$C$2:$C$100,0)+1,0))))*100)</f>
        <v>14.158204443237462</v>
      </c>
      <c r="CW44" s="9">
        <f ca="1">IF(OR(INDIRECT(CONCATENATE("'2018-11 (Д)'!M",TEXT(MATCH($C44,'2018-11 (Д)'!$C$2:$C$100,0)+1,0)))="Н/Д",INDIRECT(CONCATENATE("'2018-10 (Д)'!M",TEXT(MATCH($C44,'2018-10 (Д)'!$C$2:$C$100,0)+1,0)))="Н/Д",AND(INDIRECT(CONCATENATE("'2018-11 (Д)'!M",TEXT(MATCH($C44,'2018-11 (Д)'!$C$2:$C$100,0)+1,0)))="Н/Д",INDIRECT(CONCATENATE("'2018-10 (Д)'!M",TEXT(MATCH($C44,'2018-10 (Д)'!$C$2:$C$100,0)+1,0))))),"Н/Д",((INDIRECT(CONCATENATE("'2018-11 (Д)'!M",TEXT(MATCH($C44,'2018-11 (Д)'!$C$2:$C$100,0)+1,0)))-INDIRECT(CONCATENATE("'2018-10 (Д)'!M",TEXT(MATCH($C44,'2018-10 (Д)'!$C$2:$C$100,0)+1,0))))/INDIRECT(CONCATENATE("'2018-10 (Д)'!M",TEXT(MATCH($C44,'2018-10 (Д)'!$C$2:$C$100,0)+1,0))))*100)</f>
        <v>16.859706797929213</v>
      </c>
      <c r="CX44" s="9">
        <f ca="1">IF(OR(INDIRECT(CONCATENATE("'2018-12 (Д)'!M",TEXT(MATCH($C44,'2018-12 (Д)'!$C$2:$C$100,0)+1,0)))="Н/Д",INDIRECT(CONCATENATE("'2018-11 (Д)'!M",TEXT(MATCH($C44,'2018-11 (Д)'!$C$2:$C$100,0)+1,0)))="Н/Д",AND(INDIRECT(CONCATENATE("'2018-12 (Д)'!M",TEXT(MATCH($C44,'2018-12 (Д)'!$C$2:$C$100,0)+1,0)))="Н/Д",INDIRECT(CONCATENATE("'2018-11 (Д)'!M",TEXT(MATCH($C44,'2018-11 (Д)'!$C$2:$C$100,0)+1,0))))),"Н/Д",((INDIRECT(CONCATENATE("'2018-12 (Д)'!M",TEXT(MATCH($C44,'2018-12 (Д)'!$C$2:$C$100,0)+1,0)))-INDIRECT(CONCATENATE("'2018-11 (Д)'!M",TEXT(MATCH($C44,'2018-11 (Д)'!$C$2:$C$100,0)+1,0))))/INDIRECT(CONCATENATE("'2018-11 (Д)'!M",TEXT(MATCH($C44,'2018-11 (Д)'!$C$2:$C$100,0)+1,0))))*100)</f>
        <v>-39.120037994869712</v>
      </c>
      <c r="CY44" s="9"/>
      <c r="CZ44" s="9">
        <f ca="1">IF(OR(INDIRECT(CONCATENATE("'2018-03 (Д)'!N",TEXT(MATCH($C44,'2018-03 (Д)'!$C$2:$C$100,0)+1,0)))="Н/Д",INDIRECT(CONCATENATE("'2018-02 (Д)'!N",TEXT(MATCH($C44,'2018-02 (Д)'!$C$2:$C$100,0)+1,0)))="Н/Д",AND(INDIRECT(CONCATENATE("'2018-03 (Д)'!N",TEXT(MATCH($C44,'2018-03 (Д)'!$C$2:$C$100,0)+1,0)))="Н/Д",INDIRECT(CONCATENATE("'2018-02 (Д)'!N",TEXT(MATCH($C44,'2018-02 (Д)'!$C$2:$C$100,0)+1,0))))),"Н/Д",((INDIRECT(CONCATENATE("'2018-03 (Д)'!N",TEXT(MATCH($C44,'2018-03 (Д)'!$C$2:$C$100,0)+1,0)))-INDIRECT(CONCATENATE("'2018-02 (Д)'!N",TEXT(MATCH($C44,'2018-02 (Д)'!$C$2:$C$100,0)+1,0))))/INDIRECT(CONCATENATE("'2018-02 (Д)'!N",TEXT(MATCH($C44,'2018-02 (Д)'!$C$2:$C$100,0)+1,0))))*100)</f>
        <v>132.32730047671305</v>
      </c>
      <c r="DA44" s="9">
        <f ca="1">IF(OR(INDIRECT(CONCATENATE("'2018-04 (Д)'!N",TEXT(MATCH($C44,'2018-04 (Д)'!$C$2:$C$100,0)+1,0)))="Н/Д",INDIRECT(CONCATENATE("'2018-03 (Д)'!N",TEXT(MATCH($C44,'2018-03 (Д)'!$C$2:$C$100,0)+1,0)))="Н/Д",AND(INDIRECT(CONCATENATE("'2018-04 (Д)'!N",TEXT(MATCH($C44,'2018-04 (Д)'!$C$2:$C$100,0)+1,0)))="Н/Д",INDIRECT(CONCATENATE("'2018-03 (Д)'!N",TEXT(MATCH($C44,'2018-03 (Д)'!$C$2:$C$100,0)+1,0))))),"Н/Д",((INDIRECT(CONCATENATE("'2018-04 (Д)'!N",TEXT(MATCH($C44,'2018-04 (Д)'!$C$2:$C$100,0)+1,0)))-INDIRECT(CONCATENATE("'2018-03 (Д)'!N",TEXT(MATCH($C44,'2018-03 (Д)'!$C$2:$C$100,0)+1,0))))/INDIRECT(CONCATENATE("'2018-03 (Д)'!N",TEXT(MATCH($C44,'2018-03 (Д)'!$C$2:$C$100,0)+1,0))))*100)</f>
        <v>58.191704999439366</v>
      </c>
      <c r="DB44" s="9">
        <f ca="1">IF(OR(INDIRECT(CONCATENATE("'2018-05 (Д)'!N",TEXT(MATCH($C44,'2018-05 (Д)'!$C$2:$C$100,0)+1,0)))="Н/Д",INDIRECT(CONCATENATE("'2018-04 (Д)'!N",TEXT(MATCH($C44,'2018-04 (Д)'!$C$2:$C$100,0)+1,0)))="Н/Д",AND(INDIRECT(CONCATENATE("'2018-05 (Д)'!N",TEXT(MATCH($C44,'2018-05 (Д)'!$C$2:$C$100,0)+1,0)))="Н/Д",INDIRECT(CONCATENATE("'2018-04 (Д)'!N",TEXT(MATCH($C44,'2018-04 (Д)'!$C$2:$C$100,0)+1,0))))),"Н/Д",((INDIRECT(CONCATENATE("'2018-05 (Д)'!N",TEXT(MATCH($C44,'2018-05 (Д)'!$C$2:$C$100,0)+1,0)))-INDIRECT(CONCATENATE("'2018-04 (Д)'!N",TEXT(MATCH($C44,'2018-04 (Д)'!$C$2:$C$100,0)+1,0))))/INDIRECT(CONCATENATE("'2018-04 (Д)'!N",TEXT(MATCH($C44,'2018-04 (Д)'!$C$2:$C$100,0)+1,0))))*100)</f>
        <v>37.830188155707837</v>
      </c>
      <c r="DC44" s="9">
        <f ca="1">IF(OR(INDIRECT(CONCATENATE("'2018-06 (Д)'!N",TEXT(MATCH($C44,'2018-06 (Д)'!$C$2:$C$100,0)+1,0)))="Н/Д",INDIRECT(CONCATENATE("'2018-05 (Д)'!N",TEXT(MATCH($C44,'2018-05 (Д)'!$C$2:$C$100,0)+1,0)))="Н/Д",AND(INDIRECT(CONCATENATE("'2018-06 (Д)'!N",TEXT(MATCH($C44,'2018-06 (Д)'!$C$2:$C$100,0)+1,0)))="Н/Д",INDIRECT(CONCATENATE("'2018-05 (Д)'!N",TEXT(MATCH($C44,'2018-05 (Д)'!$C$2:$C$100,0)+1,0))))),"Н/Д",((INDIRECT(CONCATENATE("'2018-06 (Д)'!N",TEXT(MATCH($C44,'2018-06 (Д)'!$C$2:$C$100,0)+1,0)))-INDIRECT(CONCATENATE("'2018-05 (Д)'!N",TEXT(MATCH($C44,'2018-05 (Д)'!$C$2:$C$100,0)+1,0))))/INDIRECT(CONCATENATE("'2018-05 (Д)'!N",TEXT(MATCH($C44,'2018-05 (Д)'!$C$2:$C$100,0)+1,0))))*100)</f>
        <v>27.983071577000949</v>
      </c>
      <c r="DD44" s="9">
        <f ca="1">IF(OR(INDIRECT(CONCATENATE("'2018-07 (Д)'!N",TEXT(MATCH($C44,'2018-07 (Д)'!$C$2:$C$100,0)+1,0)))="Н/Д",INDIRECT(CONCATENATE("'2018-06 (Д)'!N",TEXT(MATCH($C44,'2018-06 (Д)'!$C$2:$C$100,0)+1,0)))="Н/Д",AND(INDIRECT(CONCATENATE("'2018-07 (Д)'!N",TEXT(MATCH($C44,'2018-07 (Д)'!$C$2:$C$100,0)+1,0)))="Н/Д",INDIRECT(CONCATENATE("'2018-06 (Д)'!N",TEXT(MATCH($C44,'2018-06 (Д)'!$C$2:$C$100,0)+1,0))))),"Н/Д",((INDIRECT(CONCATENATE("'2018-07 (Д)'!N",TEXT(MATCH($C44,'2018-07 (Д)'!$C$2:$C$100,0)+1,0)))-INDIRECT(CONCATENATE("'2018-06 (Д)'!N",TEXT(MATCH($C44,'2018-06 (Д)'!$C$2:$C$100,0)+1,0))))/INDIRECT(CONCATENATE("'2018-06 (Д)'!N",TEXT(MATCH($C44,'2018-06 (Д)'!$C$2:$C$100,0)+1,0))))*100)</f>
        <v>22.845840693132711</v>
      </c>
      <c r="DE44" s="9">
        <f ca="1">IF(OR(INDIRECT(CONCATENATE("'2018-08 (Д)'!N",TEXT(MATCH($C44,'2018-08 (Д)'!$C$2:$C$100,0)+1,0)))="Н/Д",INDIRECT(CONCATENATE("'2018-07 (Д)'!N",TEXT(MATCH($C44,'2018-07 (Д)'!$C$2:$C$100,0)+1,0)))="Н/Д",AND(INDIRECT(CONCATENATE("'2018-08 (Д)'!N",TEXT(MATCH($C44,'2018-08 (Д)'!$C$2:$C$100,0)+1,0)))="Н/Д",INDIRECT(CONCATENATE("'2018-07 (Д)'!N",TEXT(MATCH($C44,'2018-07 (Д)'!$C$2:$C$100,0)+1,0))))),"Н/Д",((INDIRECT(CONCATENATE("'2018-08 (Д)'!N",TEXT(MATCH($C44,'2018-08 (Д)'!$C$2:$C$100,0)+1,0)))-INDIRECT(CONCATENATE("'2018-07 (Д)'!N",TEXT(MATCH($C44,'2018-07 (Д)'!$C$2:$C$100,0)+1,0))))/INDIRECT(CONCATENATE("'2018-07 (Д)'!N",TEXT(MATCH($C44,'2018-07 (Д)'!$C$2:$C$100,0)+1,0))))*100)</f>
        <v>18.66988458222799</v>
      </c>
      <c r="DF44" s="9">
        <f ca="1">IF(OR(INDIRECT(CONCATENATE("'2018-09 (Д)'!N",TEXT(MATCH($C44,'2018-09 (Д)'!$C$2:$C$100,0)+1,0)))="Н/Д",INDIRECT(CONCATENATE("'2018-08 (Д)'!N",TEXT(MATCH($C44,'2018-08 (Д)'!$C$2:$C$100,0)+1,0)))="Н/Д",AND(INDIRECT(CONCATENATE("'2018-09 (Д)'!N",TEXT(MATCH($C44,'2018-09 (Д)'!$C$2:$C$100,0)+1,0)))="Н/Д",INDIRECT(CONCATENATE("'2018-08 (Д)'!N",TEXT(MATCH($C44,'2018-08 (Д)'!$C$2:$C$100,0)+1,0))))),"Н/Д",((INDIRECT(CONCATENATE("'2018-09 (Д)'!N",TEXT(MATCH($C44,'2018-09 (Д)'!$C$2:$C$100,0)+1,0)))-INDIRECT(CONCATENATE("'2018-08 (Д)'!N",TEXT(MATCH($C44,'2018-08 (Д)'!$C$2:$C$100,0)+1,0))))/INDIRECT(CONCATENATE("'2018-08 (Д)'!N",TEXT(MATCH($C44,'2018-08 (Д)'!$C$2:$C$100,0)+1,0))))*100)</f>
        <v>18.830304976720992</v>
      </c>
      <c r="DG44" s="9">
        <f ca="1">IF(OR(INDIRECT(CONCATENATE("'2018-10 (Д)'!N",TEXT(MATCH($C44,'2018-10 (Д)'!$C$2:$C$100,0)+1,0)))="Н/Д",INDIRECT(CONCATENATE("'2018-09 (Д)'!N",TEXT(MATCH($C44,'2018-09 (Д)'!$C$2:$C$100,0)+1,0)))="Н/Д",AND(INDIRECT(CONCATENATE("'2018-10 (Д)'!N",TEXT(MATCH($C44,'2018-10 (Д)'!$C$2:$C$100,0)+1,0)))="Н/Д",INDIRECT(CONCATENATE("'2018-09 (Д)'!N",TEXT(MATCH($C44,'2018-09 (Д)'!$C$2:$C$100,0)+1,0))))),"Н/Д",((INDIRECT(CONCATENATE("'2018-10 (Д)'!N",TEXT(MATCH($C44,'2018-10 (Д)'!$C$2:$C$100,0)+1,0)))-INDIRECT(CONCATENATE("'2018-09 (Д)'!N",TEXT(MATCH($C44,'2018-09 (Д)'!$C$2:$C$100,0)+1,0))))/INDIRECT(CONCATENATE("'2018-09 (Д)'!N",TEXT(MATCH($C44,'2018-09 (Д)'!$C$2:$C$100,0)+1,0))))*100)</f>
        <v>14.126122268058699</v>
      </c>
      <c r="DH44" s="9">
        <f ca="1">IF(OR(INDIRECT(CONCATENATE("'2018-11 (Д)'!N",TEXT(MATCH($C44,'2018-11 (Д)'!$C$2:$C$100,0)+1,0)))="Н/Д",INDIRECT(CONCATENATE("'2018-10 (Д)'!N",TEXT(MATCH($C44,'2018-10 (Д)'!$C$2:$C$100,0)+1,0)))="Н/Д",AND(INDIRECT(CONCATENATE("'2018-11 (Д)'!N",TEXT(MATCH($C44,'2018-11 (Д)'!$C$2:$C$100,0)+1,0)))="Н/Д",INDIRECT(CONCATENATE("'2018-10 (Д)'!N",TEXT(MATCH($C44,'2018-10 (Д)'!$C$2:$C$100,0)+1,0))))),"Н/Д",((INDIRECT(CONCATENATE("'2018-11 (Д)'!N",TEXT(MATCH($C44,'2018-11 (Д)'!$C$2:$C$100,0)+1,0)))-INDIRECT(CONCATENATE("'2018-10 (Д)'!N",TEXT(MATCH($C44,'2018-10 (Д)'!$C$2:$C$100,0)+1,0))))/INDIRECT(CONCATENATE("'2018-10 (Д)'!N",TEXT(MATCH($C44,'2018-10 (Д)'!$C$2:$C$100,0)+1,0))))*100)</f>
        <v>13.895175248278905</v>
      </c>
      <c r="DI44" s="9">
        <f ca="1">IF(OR(INDIRECT(CONCATENATE("'2018-12 (Д)'!N",TEXT(MATCH($C44,'2018-12 (Д)'!$C$2:$C$100,0)+1,0)))="Н/Д",INDIRECT(CONCATENATE("'2018-11 (Д)'!N",TEXT(MATCH($C44,'2018-11 (Д)'!$C$2:$C$100,0)+1,0)))="Н/Д",AND(INDIRECT(CONCATENATE("'2018-12 (Д)'!N",TEXT(MATCH($C44,'2018-12 (Д)'!$C$2:$C$100,0)+1,0)))="Н/Д",INDIRECT(CONCATENATE("'2018-11 (Д)'!N",TEXT(MATCH($C44,'2018-11 (Д)'!$C$2:$C$100,0)+1,0))))),"Н/Д",((INDIRECT(CONCATENATE("'2018-12 (Д)'!N",TEXT(MATCH($C44,'2018-12 (Д)'!$C$2:$C$100,0)+1,0)))-INDIRECT(CONCATENATE("'2018-11 (Д)'!N",TEXT(MATCH($C44,'2018-11 (Д)'!$C$2:$C$100,0)+1,0))))/INDIRECT(CONCATENATE("'2018-11 (Д)'!N",TEXT(MATCH($C44,'2018-11 (Д)'!$C$2:$C$100,0)+1,0))))*100)</f>
        <v>13.562924234754345</v>
      </c>
      <c r="DJ44" s="9"/>
      <c r="DK44" s="9">
        <f ca="1">IF(OR(INDIRECT(CONCATENATE("'2018-03 (Д)'!O",TEXT(MATCH($C44,'2018-03 (Д)'!$C$2:$C$100,0)+1,0)))="Н/Д",INDIRECT(CONCATENATE("'2018-02 (Д)'!O",TEXT(MATCH($C44,'2018-02 (Д)'!$C$2:$C$100,0)+1,0)))="Н/Д",AND(INDIRECT(CONCATENATE("'2018-03 (Д)'!O",TEXT(MATCH($C44,'2018-03 (Д)'!$C$2:$C$100,0)+1,0)))="Н/Д",INDIRECT(CONCATENATE("'2018-02 (Д)'!O",TEXT(MATCH($C44,'2018-02 (Д)'!$C$2:$C$100,0)+1,0))))),"Н/Д",((INDIRECT(CONCATENATE("'2018-03 (Д)'!O",TEXT(MATCH($C44,'2018-03 (Д)'!$C$2:$C$100,0)+1,0)))-INDIRECT(CONCATENATE("'2018-02 (Д)'!O",TEXT(MATCH($C44,'2018-02 (Д)'!$C$2:$C$100,0)+1,0))))/INDIRECT(CONCATENATE("'2018-02 (Д)'!O",TEXT(MATCH($C44,'2018-02 (Д)'!$C$2:$C$100,0)+1,0))))*100)</f>
        <v>-100</v>
      </c>
      <c r="DL44" s="9" t="e">
        <f ca="1">IF(OR(INDIRECT(CONCATENATE("'2018-04 (Д)'!O",TEXT(MATCH($C44,'2018-04 (Д)'!$C$2:$C$100,0)+1,0)))="Н/Д",INDIRECT(CONCATENATE("'2018-03 (Д)'!O",TEXT(MATCH($C44,'2018-03 (Д)'!$C$2:$C$100,0)+1,0)))="Н/Д",AND(INDIRECT(CONCATENATE("'2018-04 (Д)'!O",TEXT(MATCH($C44,'2018-04 (Д)'!$C$2:$C$100,0)+1,0)))="Н/Д",INDIRECT(CONCATENATE("'2018-03 (Д)'!O",TEXT(MATCH($C44,'2018-03 (Д)'!$C$2:$C$100,0)+1,0))))),"Н/Д",((INDIRECT(CONCATENATE("'2018-04 (Д)'!O",TEXT(MATCH($C44,'2018-04 (Д)'!$C$2:$C$100,0)+1,0)))-INDIRECT(CONCATENATE("'2018-03 (Д)'!O",TEXT(MATCH($C44,'2018-03 (Д)'!$C$2:$C$100,0)+1,0))))/INDIRECT(CONCATENATE("'2018-03 (Д)'!O",TEXT(MATCH($C44,'2018-03 (Д)'!$C$2:$C$100,0)+1,0))))*100)</f>
        <v>#DIV/0!</v>
      </c>
      <c r="DM44" s="9">
        <f ca="1">IF(OR(INDIRECT(CONCATENATE("'2018-05 (Д)'!O",TEXT(MATCH($C44,'2018-05 (Д)'!$C$2:$C$100,0)+1,0)))="Н/Д",INDIRECT(CONCATENATE("'2018-04 (Д)'!O",TEXT(MATCH($C44,'2018-04 (Д)'!$C$2:$C$100,0)+1,0)))="Н/Д",AND(INDIRECT(CONCATENATE("'2018-05 (Д)'!O",TEXT(MATCH($C44,'2018-05 (Д)'!$C$2:$C$100,0)+1,0)))="Н/Д",INDIRECT(CONCATENATE("'2018-04 (Д)'!O",TEXT(MATCH($C44,'2018-04 (Д)'!$C$2:$C$100,0)+1,0))))),"Н/Д",((INDIRECT(CONCATENATE("'2018-05 (Д)'!O",TEXT(MATCH($C44,'2018-05 (Д)'!$C$2:$C$100,0)+1,0)))-INDIRECT(CONCATENATE("'2018-04 (Д)'!O",TEXT(MATCH($C44,'2018-04 (Д)'!$C$2:$C$100,0)+1,0))))/INDIRECT(CONCATENATE("'2018-04 (Д)'!O",TEXT(MATCH($C44,'2018-04 (Д)'!$C$2:$C$100,0)+1,0))))*100)</f>
        <v>1964.0939926061258</v>
      </c>
      <c r="DN44" s="9">
        <f ca="1">IF(OR(INDIRECT(CONCATENATE("'2018-06 (Д)'!O",TEXT(MATCH($C44,'2018-06 (Д)'!$C$2:$C$100,0)+1,0)))="Н/Д",INDIRECT(CONCATENATE("'2018-05 (Д)'!O",TEXT(MATCH($C44,'2018-05 (Д)'!$C$2:$C$100,0)+1,0)))="Н/Д",AND(INDIRECT(CONCATENATE("'2018-06 (Д)'!O",TEXT(MATCH($C44,'2018-06 (Д)'!$C$2:$C$100,0)+1,0)))="Н/Д",INDIRECT(CONCATENATE("'2018-05 (Д)'!O",TEXT(MATCH($C44,'2018-05 (Д)'!$C$2:$C$100,0)+1,0))))),"Н/Д",((INDIRECT(CONCATENATE("'2018-06 (Д)'!O",TEXT(MATCH($C44,'2018-06 (Д)'!$C$2:$C$100,0)+1,0)))-INDIRECT(CONCATENATE("'2018-05 (Д)'!O",TEXT(MATCH($C44,'2018-05 (Д)'!$C$2:$C$100,0)+1,0))))/INDIRECT(CONCATENATE("'2018-05 (Д)'!O",TEXT(MATCH($C44,'2018-05 (Д)'!$C$2:$C$100,0)+1,0))))*100)</f>
        <v>-101.81854819235976</v>
      </c>
      <c r="DO44" s="9">
        <f ca="1">IF(OR(INDIRECT(CONCATENATE("'2018-07 (Д)'!O",TEXT(MATCH($C44,'2018-07 (Д)'!$C$2:$C$100,0)+1,0)))="Н/Д",INDIRECT(CONCATENATE("'2018-06 (Д)'!O",TEXT(MATCH($C44,'2018-06 (Д)'!$C$2:$C$100,0)+1,0)))="Н/Д",AND(INDIRECT(CONCATENATE("'2018-07 (Д)'!O",TEXT(MATCH($C44,'2018-07 (Д)'!$C$2:$C$100,0)+1,0)))="Н/Д",INDIRECT(CONCATENATE("'2018-06 (Д)'!O",TEXT(MATCH($C44,'2018-06 (Д)'!$C$2:$C$100,0)+1,0))))),"Н/Д",((INDIRECT(CONCATENATE("'2018-07 (Д)'!O",TEXT(MATCH($C44,'2018-07 (Д)'!$C$2:$C$100,0)+1,0)))-INDIRECT(CONCATENATE("'2018-06 (Д)'!O",TEXT(MATCH($C44,'2018-06 (Д)'!$C$2:$C$100,0)+1,0))))/INDIRECT(CONCATENATE("'2018-06 (Д)'!O",TEXT(MATCH($C44,'2018-06 (Д)'!$C$2:$C$100,0)+1,0))))*100)</f>
        <v>-100</v>
      </c>
      <c r="DP44" s="9" t="e">
        <f ca="1">IF(OR(INDIRECT(CONCATENATE("'2018-08 (Д)'!O",TEXT(MATCH($C44,'2018-08 (Д)'!$C$2:$C$100,0)+1,0)))="Н/Д",INDIRECT(CONCATENATE("'2018-07 (Д)'!O",TEXT(MATCH($C44,'2018-07 (Д)'!$C$2:$C$100,0)+1,0)))="Н/Д",AND(INDIRECT(CONCATENATE("'2018-08 (Д)'!O",TEXT(MATCH($C44,'2018-08 (Д)'!$C$2:$C$100,0)+1,0)))="Н/Д",INDIRECT(CONCATENATE("'2018-07 (Д)'!O",TEXT(MATCH($C44,'2018-07 (Д)'!$C$2:$C$100,0)+1,0))))),"Н/Д",((INDIRECT(CONCATENATE("'2018-08 (Д)'!O",TEXT(MATCH($C44,'2018-08 (Д)'!$C$2:$C$100,0)+1,0)))-INDIRECT(CONCATENATE("'2018-07 (Д)'!O",TEXT(MATCH($C44,'2018-07 (Д)'!$C$2:$C$100,0)+1,0))))/INDIRECT(CONCATENATE("'2018-07 (Д)'!O",TEXT(MATCH($C44,'2018-07 (Д)'!$C$2:$C$100,0)+1,0))))*100)</f>
        <v>#DIV/0!</v>
      </c>
      <c r="DQ44" s="9">
        <f ca="1">IF(OR(INDIRECT(CONCATENATE("'2018-09 (Д)'!O",TEXT(MATCH($C44,'2018-09 (Д)'!$C$2:$C$100,0)+1,0)))="Н/Д",INDIRECT(CONCATENATE("'2018-08 (Д)'!O",TEXT(MATCH($C44,'2018-08 (Д)'!$C$2:$C$100,0)+1,0)))="Н/Д",AND(INDIRECT(CONCATENATE("'2018-09 (Д)'!O",TEXT(MATCH($C44,'2018-09 (Д)'!$C$2:$C$100,0)+1,0)))="Н/Д",INDIRECT(CONCATENATE("'2018-08 (Д)'!O",TEXT(MATCH($C44,'2018-08 (Д)'!$C$2:$C$100,0)+1,0))))),"Н/Д",((INDIRECT(CONCATENATE("'2018-09 (Д)'!O",TEXT(MATCH($C44,'2018-09 (Д)'!$C$2:$C$100,0)+1,0)))-INDIRECT(CONCATENATE("'2018-08 (Д)'!O",TEXT(MATCH($C44,'2018-08 (Д)'!$C$2:$C$100,0)+1,0))))/INDIRECT(CONCATENATE("'2018-08 (Д)'!O",TEXT(MATCH($C44,'2018-08 (Д)'!$C$2:$C$100,0)+1,0))))*100)</f>
        <v>-100.00928853834736</v>
      </c>
      <c r="DR44" s="9">
        <f ca="1">IF(OR(INDIRECT(CONCATENATE("'2018-10 (Д)'!O",TEXT(MATCH($C44,'2018-10 (Д)'!$C$2:$C$100,0)+1,0)))="Н/Д",INDIRECT(CONCATENATE("'2018-09 (Д)'!O",TEXT(MATCH($C44,'2018-09 (Д)'!$C$2:$C$100,0)+1,0)))="Н/Д",AND(INDIRECT(CONCATENATE("'2018-10 (Д)'!O",TEXT(MATCH($C44,'2018-10 (Д)'!$C$2:$C$100,0)+1,0)))="Н/Д",INDIRECT(CONCATENATE("'2018-09 (Д)'!O",TEXT(MATCH($C44,'2018-09 (Д)'!$C$2:$C$100,0)+1,0))))),"Н/Д",((INDIRECT(CONCATENATE("'2018-10 (Д)'!O",TEXT(MATCH($C44,'2018-10 (Д)'!$C$2:$C$100,0)+1,0)))-INDIRECT(CONCATENATE("'2018-09 (Д)'!O",TEXT(MATCH($C44,'2018-09 (Д)'!$C$2:$C$100,0)+1,0))))/INDIRECT(CONCATENATE("'2018-09 (Д)'!O",TEXT(MATCH($C44,'2018-09 (Д)'!$C$2:$C$100,0)+1,0))))*100)</f>
        <v>1114247.8261066976</v>
      </c>
      <c r="DS44" s="9">
        <f ca="1">IF(OR(INDIRECT(CONCATENATE("'2018-11 (Д)'!O",TEXT(MATCH($C44,'2018-11 (Д)'!$C$2:$C$100,0)+1,0)))="Н/Д",INDIRECT(CONCATENATE("'2018-10 (Д)'!O",TEXT(MATCH($C44,'2018-10 (Д)'!$C$2:$C$100,0)+1,0)))="Н/Д",AND(INDIRECT(CONCATENATE("'2018-11 (Д)'!O",TEXT(MATCH($C44,'2018-11 (Д)'!$C$2:$C$100,0)+1,0)))="Н/Д",INDIRECT(CONCATENATE("'2018-10 (Д)'!O",TEXT(MATCH($C44,'2018-10 (Д)'!$C$2:$C$100,0)+1,0))))),"Н/Д",((INDIRECT(CONCATENATE("'2018-11 (Д)'!O",TEXT(MATCH($C44,'2018-11 (Д)'!$C$2:$C$100,0)+1,0)))-INDIRECT(CONCATENATE("'2018-10 (Д)'!O",TEXT(MATCH($C44,'2018-10 (Д)'!$C$2:$C$100,0)+1,0))))/INDIRECT(CONCATENATE("'2018-10 (Д)'!O",TEXT(MATCH($C44,'2018-10 (Д)'!$C$2:$C$100,0)+1,0))))*100)</f>
        <v>-100</v>
      </c>
      <c r="DT44" s="9" t="e">
        <f ca="1">IF(OR(INDIRECT(CONCATENATE("'2018-12 (Д)'!O",TEXT(MATCH($C44,'2018-12 (Д)'!$C$2:$C$100,0)+1,0)))="Н/Д",INDIRECT(CONCATENATE("'2018-11 (Д)'!O",TEXT(MATCH($C44,'2018-11 (Д)'!$C$2:$C$100,0)+1,0)))="Н/Д",AND(INDIRECT(CONCATENATE("'2018-12 (Д)'!O",TEXT(MATCH($C44,'2018-12 (Д)'!$C$2:$C$100,0)+1,0)))="Н/Д",INDIRECT(CONCATENATE("'2018-11 (Д)'!O",TEXT(MATCH($C44,'2018-11 (Д)'!$C$2:$C$100,0)+1,0))))),"Н/Д",((INDIRECT(CONCATENATE("'2018-12 (Д)'!O",TEXT(MATCH($C44,'2018-12 (Д)'!$C$2:$C$100,0)+1,0)))-INDIRECT(CONCATENATE("'2018-11 (Д)'!O",TEXT(MATCH($C44,'2018-11 (Д)'!$C$2:$C$100,0)+1,0))))/INDIRECT(CONCATENATE("'2018-11 (Д)'!O",TEXT(MATCH($C44,'2018-11 (Д)'!$C$2:$C$100,0)+1,0))))*100)</f>
        <v>#DIV/0!</v>
      </c>
      <c r="DU44" s="9"/>
      <c r="DV44" s="9">
        <f ca="1">IF(OR(INDIRECT(CONCATENATE("'2018-03 (Д)'!P",TEXT(MATCH($C44,'2018-03 (Д)'!$C$2:$C$100,0)+1,0)))="Н/Д",INDIRECT(CONCATENATE("'2018-02 (Д)'!P",TEXT(MATCH($C44,'2018-02 (Д)'!$C$2:$C$100,0)+1,0)))="Н/Д",AND(INDIRECT(CONCATENATE("'2018-03 (Д)'!P",TEXT(MATCH($C44,'2018-03 (Д)'!$C$2:$C$100,0)+1,0)))="Н/Д",INDIRECT(CONCATENATE("'2018-02 (Д)'!P",TEXT(MATCH($C44,'2018-02 (Д)'!$C$2:$C$100,0)+1,0))))),"Н/Д",((INDIRECT(CONCATENATE("'2018-03 (Д)'!P",TEXT(MATCH($C44,'2018-03 (Д)'!$C$2:$C$100,0)+1,0)))-INDIRECT(CONCATENATE("'2018-02 (Д)'!P",TEXT(MATCH($C44,'2018-02 (Д)'!$C$2:$C$100,0)+1,0))))/INDIRECT(CONCATENATE("'2018-02 (Д)'!P",TEXT(MATCH($C44,'2018-02 (Д)'!$C$2:$C$100,0)+1,0))))*100)</f>
        <v>31.12147144369245</v>
      </c>
      <c r="DW44" s="9">
        <f ca="1">IF(OR(INDIRECT(CONCATENATE("'2018-04 (Д)'!P",TEXT(MATCH($C44,'2018-04 (Д)'!$C$2:$C$100,0)+1,0)))="Н/Д",INDIRECT(CONCATENATE("'2018-03 (Д)'!P",TEXT(MATCH($C44,'2018-03 (Д)'!$C$2:$C$100,0)+1,0)))="Н/Д",AND(INDIRECT(CONCATENATE("'2018-04 (Д)'!P",TEXT(MATCH($C44,'2018-04 (Д)'!$C$2:$C$100,0)+1,0)))="Н/Д",INDIRECT(CONCATENATE("'2018-03 (Д)'!P",TEXT(MATCH($C44,'2018-03 (Д)'!$C$2:$C$100,0)+1,0))))),"Н/Д",((INDIRECT(CONCATENATE("'2018-04 (Д)'!P",TEXT(MATCH($C44,'2018-04 (Д)'!$C$2:$C$100,0)+1,0)))-INDIRECT(CONCATENATE("'2018-03 (Д)'!P",TEXT(MATCH($C44,'2018-03 (Д)'!$C$2:$C$100,0)+1,0))))/INDIRECT(CONCATENATE("'2018-03 (Д)'!P",TEXT(MATCH($C44,'2018-03 (Д)'!$C$2:$C$100,0)+1,0))))*100)</f>
        <v>46.565390729410829</v>
      </c>
      <c r="DX44" s="9">
        <f ca="1">IF(OR(INDIRECT(CONCATENATE("'2018-05 (Д)'!P",TEXT(MATCH($C44,'2018-05 (Д)'!$C$2:$C$100,0)+1,0)))="Н/Д",INDIRECT(CONCATENATE("'2018-04 (Д)'!P",TEXT(MATCH($C44,'2018-04 (Д)'!$C$2:$C$100,0)+1,0)))="Н/Д",AND(INDIRECT(CONCATENATE("'2018-05 (Д)'!P",TEXT(MATCH($C44,'2018-05 (Д)'!$C$2:$C$100,0)+1,0)))="Н/Д",INDIRECT(CONCATENATE("'2018-04 (Д)'!P",TEXT(MATCH($C44,'2018-04 (Д)'!$C$2:$C$100,0)+1,0))))),"Н/Д",((INDIRECT(CONCATENATE("'2018-05 (Д)'!P",TEXT(MATCH($C44,'2018-05 (Д)'!$C$2:$C$100,0)+1,0)))-INDIRECT(CONCATENATE("'2018-04 (Д)'!P",TEXT(MATCH($C44,'2018-04 (Д)'!$C$2:$C$100,0)+1,0))))/INDIRECT(CONCATENATE("'2018-04 (Д)'!P",TEXT(MATCH($C44,'2018-04 (Д)'!$C$2:$C$100,0)+1,0))))*100)</f>
        <v>20.759700997279346</v>
      </c>
      <c r="DY44" s="9">
        <f ca="1">IF(OR(INDIRECT(CONCATENATE("'2018-06 (Д)'!P",TEXT(MATCH($C44,'2018-06 (Д)'!$C$2:$C$100,0)+1,0)))="Н/Д",INDIRECT(CONCATENATE("'2018-05 (Д)'!P",TEXT(MATCH($C44,'2018-05 (Д)'!$C$2:$C$100,0)+1,0)))="Н/Д",AND(INDIRECT(CONCATENATE("'2018-06 (Д)'!P",TEXT(MATCH($C44,'2018-06 (Д)'!$C$2:$C$100,0)+1,0)))="Н/Д",INDIRECT(CONCATENATE("'2018-05 (Д)'!P",TEXT(MATCH($C44,'2018-05 (Д)'!$C$2:$C$100,0)+1,0))))),"Н/Д",((INDIRECT(CONCATENATE("'2018-06 (Д)'!P",TEXT(MATCH($C44,'2018-06 (Д)'!$C$2:$C$100,0)+1,0)))-INDIRECT(CONCATENATE("'2018-05 (Д)'!P",TEXT(MATCH($C44,'2018-05 (Д)'!$C$2:$C$100,0)+1,0))))/INDIRECT(CONCATENATE("'2018-05 (Д)'!P",TEXT(MATCH($C44,'2018-05 (Д)'!$C$2:$C$100,0)+1,0))))*100)</f>
        <v>-30.015444402561798</v>
      </c>
      <c r="DZ44" s="9">
        <f ca="1">IF(OR(INDIRECT(CONCATENATE("'2018-07 (Д)'!P",TEXT(MATCH($C44,'2018-07 (Д)'!$C$2:$C$100,0)+1,0)))="Н/Д",INDIRECT(CONCATENATE("'2018-06 (Д)'!P",TEXT(MATCH($C44,'2018-06 (Д)'!$C$2:$C$100,0)+1,0)))="Н/Д",AND(INDIRECT(CONCATENATE("'2018-07 (Д)'!P",TEXT(MATCH($C44,'2018-07 (Д)'!$C$2:$C$100,0)+1,0)))="Н/Д",INDIRECT(CONCATENATE("'2018-06 (Д)'!P",TEXT(MATCH($C44,'2018-06 (Д)'!$C$2:$C$100,0)+1,0))))),"Н/Д",((INDIRECT(CONCATENATE("'2018-07 (Д)'!P",TEXT(MATCH($C44,'2018-07 (Д)'!$C$2:$C$100,0)+1,0)))-INDIRECT(CONCATENATE("'2018-06 (Д)'!P",TEXT(MATCH($C44,'2018-06 (Д)'!$C$2:$C$100,0)+1,0))))/INDIRECT(CONCATENATE("'2018-06 (Д)'!P",TEXT(MATCH($C44,'2018-06 (Д)'!$C$2:$C$100,0)+1,0))))*100)</f>
        <v>12.49658134668128</v>
      </c>
      <c r="EA44" s="9">
        <f ca="1">IF(OR(INDIRECT(CONCATENATE("'2018-08 (Д)'!P",TEXT(MATCH($C44,'2018-08 (Д)'!$C$2:$C$100,0)+1,0)))="Н/Д",INDIRECT(CONCATENATE("'2018-07 (Д)'!P",TEXT(MATCH($C44,'2018-07 (Д)'!$C$2:$C$100,0)+1,0)))="Н/Д",AND(INDIRECT(CONCATENATE("'2018-08 (Д)'!P",TEXT(MATCH($C44,'2018-08 (Д)'!$C$2:$C$100,0)+1,0)))="Н/Д",INDIRECT(CONCATENATE("'2018-07 (Д)'!P",TEXT(MATCH($C44,'2018-07 (Д)'!$C$2:$C$100,0)+1,0))))),"Н/Д",((INDIRECT(CONCATENATE("'2018-08 (Д)'!P",TEXT(MATCH($C44,'2018-08 (Д)'!$C$2:$C$100,0)+1,0)))-INDIRECT(CONCATENATE("'2018-07 (Д)'!P",TEXT(MATCH($C44,'2018-07 (Д)'!$C$2:$C$100,0)+1,0))))/INDIRECT(CONCATENATE("'2018-07 (Д)'!P",TEXT(MATCH($C44,'2018-07 (Д)'!$C$2:$C$100,0)+1,0))))*100)</f>
        <v>14.869577132761277</v>
      </c>
      <c r="EB44" s="9">
        <f ca="1">IF(OR(INDIRECT(CONCATENATE("'2018-09 (Д)'!P",TEXT(MATCH($C44,'2018-09 (Д)'!$C$2:$C$100,0)+1,0)))="Н/Д",INDIRECT(CONCATENATE("'2018-08 (Д)'!P",TEXT(MATCH($C44,'2018-08 (Д)'!$C$2:$C$100,0)+1,0)))="Н/Д",AND(INDIRECT(CONCATENATE("'2018-09 (Д)'!P",TEXT(MATCH($C44,'2018-09 (Д)'!$C$2:$C$100,0)+1,0)))="Н/Д",INDIRECT(CONCATENATE("'2018-08 (Д)'!P",TEXT(MATCH($C44,'2018-08 (Д)'!$C$2:$C$100,0)+1,0))))),"Н/Д",((INDIRECT(CONCATENATE("'2018-09 (Д)'!P",TEXT(MATCH($C44,'2018-09 (Д)'!$C$2:$C$100,0)+1,0)))-INDIRECT(CONCATENATE("'2018-08 (Д)'!P",TEXT(MATCH($C44,'2018-08 (Д)'!$C$2:$C$100,0)+1,0))))/INDIRECT(CONCATENATE("'2018-08 (Д)'!P",TEXT(MATCH($C44,'2018-08 (Д)'!$C$2:$C$100,0)+1,0))))*100)</f>
        <v>9.0887209486490725</v>
      </c>
      <c r="EC44" s="9">
        <f ca="1">IF(OR(INDIRECT(CONCATENATE("'2018-10 (Д)'!P",TEXT(MATCH($C44,'2018-10 (Д)'!$C$2:$C$100,0)+1,0)))="Н/Д",INDIRECT(CONCATENATE("'2018-09 (Д)'!P",TEXT(MATCH($C44,'2018-09 (Д)'!$C$2:$C$100,0)+1,0)))="Н/Д",AND(INDIRECT(CONCATENATE("'2018-10 (Д)'!P",TEXT(MATCH($C44,'2018-10 (Д)'!$C$2:$C$100,0)+1,0)))="Н/Д",INDIRECT(CONCATENATE("'2018-09 (Д)'!P",TEXT(MATCH($C44,'2018-09 (Д)'!$C$2:$C$100,0)+1,0))))),"Н/Д",((INDIRECT(CONCATENATE("'2018-10 (Д)'!P",TEXT(MATCH($C44,'2018-10 (Д)'!$C$2:$C$100,0)+1,0)))-INDIRECT(CONCATENATE("'2018-09 (Д)'!P",TEXT(MATCH($C44,'2018-09 (Д)'!$C$2:$C$100,0)+1,0))))/INDIRECT(CONCATENATE("'2018-09 (Д)'!P",TEXT(MATCH($C44,'2018-09 (Д)'!$C$2:$C$100,0)+1,0))))*100)</f>
        <v>-11.881060626185326</v>
      </c>
      <c r="ED44" s="9">
        <f ca="1">IF(OR(INDIRECT(CONCATENATE("'2018-11 (Д)'!P",TEXT(MATCH($C44,'2018-11 (Д)'!$C$2:$C$100,0)+1,0)))="Н/Д",INDIRECT(CONCATENATE("'2018-10 (Д)'!P",TEXT(MATCH($C44,'2018-10 (Д)'!$C$2:$C$100,0)+1,0)))="Н/Д",AND(INDIRECT(CONCATENATE("'2018-11 (Д)'!P",TEXT(MATCH($C44,'2018-11 (Д)'!$C$2:$C$100,0)+1,0)))="Н/Д",INDIRECT(CONCATENATE("'2018-10 (Д)'!P",TEXT(MATCH($C44,'2018-10 (Д)'!$C$2:$C$100,0)+1,0))))),"Н/Д",((INDIRECT(CONCATENATE("'2018-11 (Д)'!P",TEXT(MATCH($C44,'2018-11 (Д)'!$C$2:$C$100,0)+1,0)))-INDIRECT(CONCATENATE("'2018-10 (Д)'!P",TEXT(MATCH($C44,'2018-10 (Д)'!$C$2:$C$100,0)+1,0))))/INDIRECT(CONCATENATE("'2018-10 (Д)'!P",TEXT(MATCH($C44,'2018-10 (Д)'!$C$2:$C$100,0)+1,0))))*100)</f>
        <v>92.433127954276443</v>
      </c>
      <c r="EE44" s="9">
        <f ca="1">IF(OR(INDIRECT(CONCATENATE("'2018-12 (Д)'!P",TEXT(MATCH($C44,'2018-12 (Д)'!$C$2:$C$100,0)+1,0)))="Н/Д",INDIRECT(CONCATENATE("'2018-11 (Д)'!P",TEXT(MATCH($C44,'2018-11 (Д)'!$C$2:$C$100,0)+1,0)))="Н/Д",AND(INDIRECT(CONCATENATE("'2018-12 (Д)'!P",TEXT(MATCH($C44,'2018-12 (Д)'!$C$2:$C$100,0)+1,0)))="Н/Д",INDIRECT(CONCATENATE("'2018-11 (Д)'!P",TEXT(MATCH($C44,'2018-11 (Д)'!$C$2:$C$100,0)+1,0))))),"Н/Д",((INDIRECT(CONCATENATE("'2018-12 (Д)'!P",TEXT(MATCH($C44,'2018-12 (Д)'!$C$2:$C$100,0)+1,0)))-INDIRECT(CONCATENATE("'2018-11 (Д)'!P",TEXT(MATCH($C44,'2018-11 (Д)'!$C$2:$C$100,0)+1,0))))/INDIRECT(CONCATENATE("'2018-11 (Д)'!P",TEXT(MATCH($C44,'2018-11 (Д)'!$C$2:$C$100,0)+1,0))))*100)</f>
        <v>16.005981286532446</v>
      </c>
      <c r="EF44" s="9"/>
      <c r="EG44" s="9">
        <f ca="1">IF(OR(INDIRECT(CONCATENATE("'2018-03 (Д)'!Q",TEXT(MATCH($C44,'2018-03 (Д)'!$C$2:$C$100,0)+1,0)))="Н/Д",INDIRECT(CONCATENATE("'2018-02 (Д)'!Q",TEXT(MATCH($C44,'2018-02 (Д)'!$C$2:$C$100,0)+1,0)))="Н/Д",AND(INDIRECT(CONCATENATE("'2018-03 (Д)'!Q",TEXT(MATCH($C44,'2018-03 (Д)'!$C$2:$C$100,0)+1,0)))="Н/Д",INDIRECT(CONCATENATE("'2018-02 (Д)'!Q",TEXT(MATCH($C44,'2018-02 (Д)'!$C$2:$C$100,0)+1,0))))),"Н/Д",((INDIRECT(CONCATENATE("'2018-03 (Д)'!Q",TEXT(MATCH($C44,'2018-03 (Д)'!$C$2:$C$100,0)+1,0)))-INDIRECT(CONCATENATE("'2018-02 (Д)'!Q",TEXT(MATCH($C44,'2018-02 (Д)'!$C$2:$C$100,0)+1,0))))/INDIRECT(CONCATENATE("'2018-02 (Д)'!Q",TEXT(MATCH($C44,'2018-02 (Д)'!$C$2:$C$100,0)+1,0))))*100)</f>
        <v>15.248405791016605</v>
      </c>
      <c r="EH44" s="9">
        <f ca="1">IF(OR(INDIRECT(CONCATENATE("'2018-04 (Д)'!Q",TEXT(MATCH($C44,'2018-04 (Д)'!$C$2:$C$100,0)+1,0)))="Н/Д",INDIRECT(CONCATENATE("'2018-03 (Д)'!Q",TEXT(MATCH($C44,'2018-03 (Д)'!$C$2:$C$100,0)+1,0)))="Н/Д",AND(INDIRECT(CONCATENATE("'2018-04 (Д)'!Q",TEXT(MATCH($C44,'2018-04 (Д)'!$C$2:$C$100,0)+1,0)))="Н/Д",INDIRECT(CONCATENATE("'2018-03 (Д)'!Q",TEXT(MATCH($C44,'2018-03 (Д)'!$C$2:$C$100,0)+1,0))))),"Н/Д",((INDIRECT(CONCATENATE("'2018-04 (Д)'!Q",TEXT(MATCH($C44,'2018-04 (Д)'!$C$2:$C$100,0)+1,0)))-INDIRECT(CONCATENATE("'2018-03 (Д)'!Q",TEXT(MATCH($C44,'2018-03 (Д)'!$C$2:$C$100,0)+1,0))))/INDIRECT(CONCATENATE("'2018-03 (Д)'!Q",TEXT(MATCH($C44,'2018-03 (Д)'!$C$2:$C$100,0)+1,0))))*100)</f>
        <v>9.7609147765374331</v>
      </c>
      <c r="EI44" s="9">
        <f ca="1">IF(OR(INDIRECT(CONCATENATE("'2018-05 (Д)'!Q",TEXT(MATCH($C44,'2018-05 (Д)'!$C$2:$C$100,0)+1,0)))="Н/Д",INDIRECT(CONCATENATE("'2018-04 (Д)'!Q",TEXT(MATCH($C44,'2018-04 (Д)'!$C$2:$C$100,0)+1,0)))="Н/Д",AND(INDIRECT(CONCATENATE("'2018-05 (Д)'!Q",TEXT(MATCH($C44,'2018-05 (Д)'!$C$2:$C$100,0)+1,0)))="Н/Д",INDIRECT(CONCATENATE("'2018-04 (Д)'!Q",TEXT(MATCH($C44,'2018-04 (Д)'!$C$2:$C$100,0)+1,0))))),"Н/Д",((INDIRECT(CONCATENATE("'2018-05 (Д)'!Q",TEXT(MATCH($C44,'2018-05 (Д)'!$C$2:$C$100,0)+1,0)))-INDIRECT(CONCATENATE("'2018-04 (Д)'!Q",TEXT(MATCH($C44,'2018-04 (Д)'!$C$2:$C$100,0)+1,0))))/INDIRECT(CONCATENATE("'2018-04 (Д)'!Q",TEXT(MATCH($C44,'2018-04 (Д)'!$C$2:$C$100,0)+1,0))))*100)</f>
        <v>8.9917414665928739</v>
      </c>
      <c r="EJ44" s="9">
        <f ca="1">IF(OR(INDIRECT(CONCATENATE("'2018-06 (Д)'!Q",TEXT(MATCH($C44,'2018-06 (Д)'!$C$2:$C$100,0)+1,0)))="Н/Д",INDIRECT(CONCATENATE("'2018-05 (Д)'!Q",TEXT(MATCH($C44,'2018-05 (Д)'!$C$2:$C$100,0)+1,0)))="Н/Д",AND(INDIRECT(CONCATENATE("'2018-06 (Д)'!Q",TEXT(MATCH($C44,'2018-06 (Д)'!$C$2:$C$100,0)+1,0)))="Н/Д",INDIRECT(CONCATENATE("'2018-05 (Д)'!Q",TEXT(MATCH($C44,'2018-05 (Д)'!$C$2:$C$100,0)+1,0))))),"Н/Д",((INDIRECT(CONCATENATE("'2018-06 (Д)'!Q",TEXT(MATCH($C44,'2018-06 (Д)'!$C$2:$C$100,0)+1,0)))-INDIRECT(CONCATENATE("'2018-05 (Д)'!Q",TEXT(MATCH($C44,'2018-05 (Д)'!$C$2:$C$100,0)+1,0))))/INDIRECT(CONCATENATE("'2018-05 (Д)'!Q",TEXT(MATCH($C44,'2018-05 (Д)'!$C$2:$C$100,0)+1,0))))*100)</f>
        <v>-56.843599611376696</v>
      </c>
      <c r="EK44" s="9">
        <f ca="1">IF(OR(INDIRECT(CONCATENATE("'2018-07 (Д)'!Q",TEXT(MATCH($C44,'2018-07 (Д)'!$C$2:$C$100,0)+1,0)))="Н/Д",INDIRECT(CONCATENATE("'2018-06 (Д)'!Q",TEXT(MATCH($C44,'2018-06 (Д)'!$C$2:$C$100,0)+1,0)))="Н/Д",AND(INDIRECT(CONCATENATE("'2018-07 (Д)'!Q",TEXT(MATCH($C44,'2018-07 (Д)'!$C$2:$C$100,0)+1,0)))="Н/Д",INDIRECT(CONCATENATE("'2018-06 (Д)'!Q",TEXT(MATCH($C44,'2018-06 (Д)'!$C$2:$C$100,0)+1,0))))),"Н/Д",((INDIRECT(CONCATENATE("'2018-07 (Д)'!Q",TEXT(MATCH($C44,'2018-07 (Д)'!$C$2:$C$100,0)+1,0)))-INDIRECT(CONCATENATE("'2018-06 (Д)'!Q",TEXT(MATCH($C44,'2018-06 (Д)'!$C$2:$C$100,0)+1,0))))/INDIRECT(CONCATENATE("'2018-06 (Д)'!Q",TEXT(MATCH($C44,'2018-06 (Д)'!$C$2:$C$100,0)+1,0))))*100)</f>
        <v>-2.6752605296246657</v>
      </c>
      <c r="EL44" s="9">
        <f ca="1">IF(OR(INDIRECT(CONCATENATE("'2018-08 (Д)'!Q",TEXT(MATCH($C44,'2018-08 (Д)'!$C$2:$C$100,0)+1,0)))="Н/Д",INDIRECT(CONCATENATE("'2018-07 (Д)'!Q",TEXT(MATCH($C44,'2018-07 (Д)'!$C$2:$C$100,0)+1,0)))="Н/Д",AND(INDIRECT(CONCATENATE("'2018-08 (Д)'!Q",TEXT(MATCH($C44,'2018-08 (Д)'!$C$2:$C$100,0)+1,0)))="Н/Д",INDIRECT(CONCATENATE("'2018-07 (Д)'!Q",TEXT(MATCH($C44,'2018-07 (Д)'!$C$2:$C$100,0)+1,0))))),"Н/Д",((INDIRECT(CONCATENATE("'2018-08 (Д)'!Q",TEXT(MATCH($C44,'2018-08 (Д)'!$C$2:$C$100,0)+1,0)))-INDIRECT(CONCATENATE("'2018-07 (Д)'!Q",TEXT(MATCH($C44,'2018-07 (Д)'!$C$2:$C$100,0)+1,0))))/INDIRECT(CONCATENATE("'2018-07 (Д)'!Q",TEXT(MATCH($C44,'2018-07 (Д)'!$C$2:$C$100,0)+1,0))))*100)</f>
        <v>552.4877299932981</v>
      </c>
      <c r="EM44" s="9">
        <f ca="1">IF(OR(INDIRECT(CONCATENATE("'2018-09 (Д)'!Q",TEXT(MATCH($C44,'2018-09 (Д)'!$C$2:$C$100,0)+1,0)))="Н/Д",INDIRECT(CONCATENATE("'2018-08 (Д)'!Q",TEXT(MATCH($C44,'2018-08 (Д)'!$C$2:$C$100,0)+1,0)))="Н/Д",AND(INDIRECT(CONCATENATE("'2018-09 (Д)'!Q",TEXT(MATCH($C44,'2018-09 (Д)'!$C$2:$C$100,0)+1,0)))="Н/Д",INDIRECT(CONCATENATE("'2018-08 (Д)'!Q",TEXT(MATCH($C44,'2018-08 (Д)'!$C$2:$C$100,0)+1,0))))),"Н/Д",((INDIRECT(CONCATENATE("'2018-09 (Д)'!Q",TEXT(MATCH($C44,'2018-09 (Д)'!$C$2:$C$100,0)+1,0)))-INDIRECT(CONCATENATE("'2018-08 (Д)'!Q",TEXT(MATCH($C44,'2018-08 (Д)'!$C$2:$C$100,0)+1,0))))/INDIRECT(CONCATENATE("'2018-08 (Д)'!Q",TEXT(MATCH($C44,'2018-08 (Д)'!$C$2:$C$100,0)+1,0))))*100)</f>
        <v>-74.373729056744949</v>
      </c>
      <c r="EN44" s="9">
        <f ca="1">IF(OR(INDIRECT(CONCATENATE("'2018-10 (Д)'!Q",TEXT(MATCH($C44,'2018-10 (Д)'!$C$2:$C$100,0)+1,0)))="Н/Д",INDIRECT(CONCATENATE("'2018-09 (Д)'!Q",TEXT(MATCH($C44,'2018-09 (Д)'!$C$2:$C$100,0)+1,0)))="Н/Д",AND(INDIRECT(CONCATENATE("'2018-10 (Д)'!Q",TEXT(MATCH($C44,'2018-10 (Д)'!$C$2:$C$100,0)+1,0)))="Н/Д",INDIRECT(CONCATENATE("'2018-09 (Д)'!Q",TEXT(MATCH($C44,'2018-09 (Д)'!$C$2:$C$100,0)+1,0))))),"Н/Д",((INDIRECT(CONCATENATE("'2018-10 (Д)'!Q",TEXT(MATCH($C44,'2018-10 (Д)'!$C$2:$C$100,0)+1,0)))-INDIRECT(CONCATENATE("'2018-09 (Д)'!Q",TEXT(MATCH($C44,'2018-09 (Д)'!$C$2:$C$100,0)+1,0))))/INDIRECT(CONCATENATE("'2018-09 (Д)'!Q",TEXT(MATCH($C44,'2018-09 (Д)'!$C$2:$C$100,0)+1,0))))*100)</f>
        <v>-26.229256271981232</v>
      </c>
      <c r="EO44" s="9">
        <f ca="1">IF(OR(INDIRECT(CONCATENATE("'2018-11 (Д)'!Q",TEXT(MATCH($C44,'2018-11 (Д)'!$C$2:$C$100,0)+1,0)))="Н/Д",INDIRECT(CONCATENATE("'2018-10 (Д)'!Q",TEXT(MATCH($C44,'2018-10 (Д)'!$C$2:$C$100,0)+1,0)))="Н/Д",AND(INDIRECT(CONCATENATE("'2018-11 (Д)'!Q",TEXT(MATCH($C44,'2018-11 (Д)'!$C$2:$C$100,0)+1,0)))="Н/Д",INDIRECT(CONCATENATE("'2018-10 (Д)'!Q",TEXT(MATCH($C44,'2018-10 (Д)'!$C$2:$C$100,0)+1,0))))),"Н/Д",((INDIRECT(CONCATENATE("'2018-11 (Д)'!Q",TEXT(MATCH($C44,'2018-11 (Д)'!$C$2:$C$100,0)+1,0)))-INDIRECT(CONCATENATE("'2018-10 (Д)'!Q",TEXT(MATCH($C44,'2018-10 (Д)'!$C$2:$C$100,0)+1,0))))/INDIRECT(CONCATENATE("'2018-10 (Д)'!Q",TEXT(MATCH($C44,'2018-10 (Д)'!$C$2:$C$100,0)+1,0))))*100)</f>
        <v>103.91296416095437</v>
      </c>
      <c r="EP44" s="9">
        <f ca="1">IF(OR(INDIRECT(CONCATENATE("'2018-12 (Д)'!Q",TEXT(MATCH($C44,'2018-12 (Д)'!$C$2:$C$100,0)+1,0)))="Н/Д",INDIRECT(CONCATENATE("'2018-11 (Д)'!Q",TEXT(MATCH($C44,'2018-11 (Д)'!$C$2:$C$100,0)+1,0)))="Н/Д",AND(INDIRECT(CONCATENATE("'2018-12 (Д)'!Q",TEXT(MATCH($C44,'2018-12 (Д)'!$C$2:$C$100,0)+1,0)))="Н/Д",INDIRECT(CONCATENATE("'2018-11 (Д)'!Q",TEXT(MATCH($C44,'2018-11 (Д)'!$C$2:$C$100,0)+1,0))))),"Н/Д",((INDIRECT(CONCATENATE("'2018-12 (Д)'!Q",TEXT(MATCH($C44,'2018-12 (Д)'!$C$2:$C$100,0)+1,0)))-INDIRECT(CONCATENATE("'2018-11 (Д)'!Q",TEXT(MATCH($C44,'2018-11 (Д)'!$C$2:$C$100,0)+1,0))))/INDIRECT(CONCATENATE("'2018-11 (Д)'!Q",TEXT(MATCH($C44,'2018-11 (Д)'!$C$2:$C$100,0)+1,0))))*100)</f>
        <v>10.988514392705403</v>
      </c>
      <c r="EQ44" s="9"/>
      <c r="ER44" s="9">
        <f ca="1">IF(OR(INDIRECT(CONCATENATE("'2018-03 (Д)'!R",TEXT(MATCH($C44,'2018-03 (Д)'!$C$2:$C$100,0)+1,0)))="Н/Д",INDIRECT(CONCATENATE("'2018-02 (Д)'!R",TEXT(MATCH($C44,'2018-02 (Д)'!$C$2:$C$100,0)+1,0)))="Н/Д",AND(INDIRECT(CONCATENATE("'2018-03 (Д)'!R",TEXT(MATCH($C44,'2018-03 (Д)'!$C$2:$C$100,0)+1,0)))="Н/Д",INDIRECT(CONCATENATE("'2018-02 (Д)'!R",TEXT(MATCH($C44,'2018-02 (Д)'!$C$2:$C$100,0)+1,0))))),"Н/Д",((INDIRECT(CONCATENATE("'2018-03 (Д)'!R",TEXT(MATCH($C44,'2018-03 (Д)'!$C$2:$C$100,0)+1,0)))-INDIRECT(CONCATENATE("'2018-02 (Д)'!R",TEXT(MATCH($C44,'2018-02 (Д)'!$C$2:$C$100,0)+1,0))))/INDIRECT(CONCATENATE("'2018-02 (Д)'!R",TEXT(MATCH($C44,'2018-02 (Д)'!$C$2:$C$100,0)+1,0))))*100)</f>
        <v>4.3440084351763772</v>
      </c>
      <c r="ES44" s="9">
        <f ca="1">IF(OR(INDIRECT(CONCATENATE("'2018-04 (Д)'!R",TEXT(MATCH($C44,'2018-04 (Д)'!$C$2:$C$100,0)+1,0)))="Н/Д",INDIRECT(CONCATENATE("'2018-03 (Д)'!R",TEXT(MATCH($C44,'2018-03 (Д)'!$C$2:$C$100,0)+1,0)))="Н/Д",AND(INDIRECT(CONCATENATE("'2018-04 (Д)'!R",TEXT(MATCH($C44,'2018-04 (Д)'!$C$2:$C$100,0)+1,0)))="Н/Д",INDIRECT(CONCATENATE("'2018-03 (Д)'!R",TEXT(MATCH($C44,'2018-03 (Д)'!$C$2:$C$100,0)+1,0))))),"Н/Д",((INDIRECT(CONCATENATE("'2018-04 (Д)'!R",TEXT(MATCH($C44,'2018-04 (Д)'!$C$2:$C$100,0)+1,0)))-INDIRECT(CONCATENATE("'2018-03 (Д)'!R",TEXT(MATCH($C44,'2018-03 (Д)'!$C$2:$C$100,0)+1,0))))/INDIRECT(CONCATENATE("'2018-03 (Д)'!R",TEXT(MATCH($C44,'2018-03 (Д)'!$C$2:$C$100,0)+1,0))))*100)</f>
        <v>535.91700548760355</v>
      </c>
      <c r="ET44" s="9">
        <f ca="1">IF(OR(INDIRECT(CONCATENATE("'2018-05 (Д)'!R",TEXT(MATCH($C44,'2018-05 (Д)'!$C$2:$C$100,0)+1,0)))="Н/Д",INDIRECT(CONCATENATE("'2018-04 (Д)'!R",TEXT(MATCH($C44,'2018-04 (Д)'!$C$2:$C$100,0)+1,0)))="Н/Д",AND(INDIRECT(CONCATENATE("'2018-05 (Д)'!R",TEXT(MATCH($C44,'2018-05 (Д)'!$C$2:$C$100,0)+1,0)))="Н/Д",INDIRECT(CONCATENATE("'2018-04 (Д)'!R",TEXT(MATCH($C44,'2018-04 (Д)'!$C$2:$C$100,0)+1,0))))),"Н/Д",((INDIRECT(CONCATENATE("'2018-05 (Д)'!R",TEXT(MATCH($C44,'2018-05 (Д)'!$C$2:$C$100,0)+1,0)))-INDIRECT(CONCATENATE("'2018-04 (Д)'!R",TEXT(MATCH($C44,'2018-04 (Д)'!$C$2:$C$100,0)+1,0))))/INDIRECT(CONCATENATE("'2018-04 (Д)'!R",TEXT(MATCH($C44,'2018-04 (Д)'!$C$2:$C$100,0)+1,0))))*100)</f>
        <v>-40.00175676435699</v>
      </c>
      <c r="EU44" s="9">
        <f ca="1">IF(OR(INDIRECT(CONCATENATE("'2018-06 (Д)'!R",TEXT(MATCH($C44,'2018-06 (Д)'!$C$2:$C$100,0)+1,0)))="Н/Д",INDIRECT(CONCATENATE("'2018-05 (Д)'!R",TEXT(MATCH($C44,'2018-05 (Д)'!$C$2:$C$100,0)+1,0)))="Н/Д",AND(INDIRECT(CONCATENATE("'2018-06 (Д)'!R",TEXT(MATCH($C44,'2018-06 (Д)'!$C$2:$C$100,0)+1,0)))="Н/Д",INDIRECT(CONCATENATE("'2018-05 (Д)'!R",TEXT(MATCH($C44,'2018-05 (Д)'!$C$2:$C$100,0)+1,0))))),"Н/Д",((INDIRECT(CONCATENATE("'2018-06 (Д)'!R",TEXT(MATCH($C44,'2018-06 (Д)'!$C$2:$C$100,0)+1,0)))-INDIRECT(CONCATENATE("'2018-05 (Д)'!R",TEXT(MATCH($C44,'2018-05 (Д)'!$C$2:$C$100,0)+1,0))))/INDIRECT(CONCATENATE("'2018-05 (Д)'!R",TEXT(MATCH($C44,'2018-05 (Д)'!$C$2:$C$100,0)+1,0))))*100)</f>
        <v>162.69841951757965</v>
      </c>
      <c r="EV44" s="9">
        <f ca="1">IF(OR(INDIRECT(CONCATENATE("'2018-07 (Д)'!R",TEXT(MATCH($C44,'2018-07 (Д)'!$C$2:$C$100,0)+1,0)))="Н/Д",INDIRECT(CONCATENATE("'2018-06 (Д)'!R",TEXT(MATCH($C44,'2018-06 (Д)'!$C$2:$C$100,0)+1,0)))="Н/Д",AND(INDIRECT(CONCATENATE("'2018-07 (Д)'!R",TEXT(MATCH($C44,'2018-07 (Д)'!$C$2:$C$100,0)+1,0)))="Н/Д",INDIRECT(CONCATENATE("'2018-06 (Д)'!R",TEXT(MATCH($C44,'2018-06 (Д)'!$C$2:$C$100,0)+1,0))))),"Н/Д",((INDIRECT(CONCATENATE("'2018-07 (Д)'!R",TEXT(MATCH($C44,'2018-07 (Д)'!$C$2:$C$100,0)+1,0)))-INDIRECT(CONCATENATE("'2018-06 (Д)'!R",TEXT(MATCH($C44,'2018-06 (Д)'!$C$2:$C$100,0)+1,0))))/INDIRECT(CONCATENATE("'2018-06 (Д)'!R",TEXT(MATCH($C44,'2018-06 (Д)'!$C$2:$C$100,0)+1,0))))*100)</f>
        <v>-58.125282100278831</v>
      </c>
      <c r="EW44" s="9">
        <f ca="1">IF(OR(INDIRECT(CONCATENATE("'2018-08 (Д)'!R",TEXT(MATCH($C44,'2018-08 (Д)'!$C$2:$C$100,0)+1,0)))="Н/Д",INDIRECT(CONCATENATE("'2018-07 (Д)'!R",TEXT(MATCH($C44,'2018-07 (Д)'!$C$2:$C$100,0)+1,0)))="Н/Д",AND(INDIRECT(CONCATENATE("'2018-08 (Д)'!R",TEXT(MATCH($C44,'2018-08 (Д)'!$C$2:$C$100,0)+1,0)))="Н/Д",INDIRECT(CONCATENATE("'2018-07 (Д)'!R",TEXT(MATCH($C44,'2018-07 (Д)'!$C$2:$C$100,0)+1,0))))),"Н/Д",((INDIRECT(CONCATENATE("'2018-08 (Д)'!R",TEXT(MATCH($C44,'2018-08 (Д)'!$C$2:$C$100,0)+1,0)))-INDIRECT(CONCATENATE("'2018-07 (Д)'!R",TEXT(MATCH($C44,'2018-07 (Д)'!$C$2:$C$100,0)+1,0))))/INDIRECT(CONCATENATE("'2018-07 (Д)'!R",TEXT(MATCH($C44,'2018-07 (Д)'!$C$2:$C$100,0)+1,0))))*100)</f>
        <v>-21.157687714857023</v>
      </c>
      <c r="EX44" s="9">
        <f ca="1">IF(OR(INDIRECT(CONCATENATE("'2018-09 (Д)'!R",TEXT(MATCH($C44,'2018-09 (Д)'!$C$2:$C$100,0)+1,0)))="Н/Д",INDIRECT(CONCATENATE("'2018-08 (Д)'!R",TEXT(MATCH($C44,'2018-08 (Д)'!$C$2:$C$100,0)+1,0)))="Н/Д",AND(INDIRECT(CONCATENATE("'2018-09 (Д)'!R",TEXT(MATCH($C44,'2018-09 (Д)'!$C$2:$C$100,0)+1,0)))="Н/Д",INDIRECT(CONCATENATE("'2018-08 (Д)'!R",TEXT(MATCH($C44,'2018-08 (Д)'!$C$2:$C$100,0)+1,0))))),"Н/Д",((INDIRECT(CONCATENATE("'2018-09 (Д)'!R",TEXT(MATCH($C44,'2018-09 (Д)'!$C$2:$C$100,0)+1,0)))-INDIRECT(CONCATENATE("'2018-08 (Д)'!R",TEXT(MATCH($C44,'2018-08 (Д)'!$C$2:$C$100,0)+1,0))))/INDIRECT(CONCATENATE("'2018-08 (Д)'!R",TEXT(MATCH($C44,'2018-08 (Д)'!$C$2:$C$100,0)+1,0))))*100)</f>
        <v>17.950716049916704</v>
      </c>
      <c r="EY44" s="9">
        <f ca="1">IF(OR(INDIRECT(CONCATENATE("'2018-10 (Д)'!R",TEXT(MATCH($C44,'2018-10 (Д)'!$C$2:$C$100,0)+1,0)))="Н/Д",INDIRECT(CONCATENATE("'2018-09 (Д)'!R",TEXT(MATCH($C44,'2018-09 (Д)'!$C$2:$C$100,0)+1,0)))="Н/Д",AND(INDIRECT(CONCATENATE("'2018-10 (Д)'!R",TEXT(MATCH($C44,'2018-10 (Д)'!$C$2:$C$100,0)+1,0)))="Н/Д",INDIRECT(CONCATENATE("'2018-09 (Д)'!R",TEXT(MATCH($C44,'2018-09 (Д)'!$C$2:$C$100,0)+1,0))))),"Н/Д",((INDIRECT(CONCATENATE("'2018-10 (Д)'!R",TEXT(MATCH($C44,'2018-10 (Д)'!$C$2:$C$100,0)+1,0)))-INDIRECT(CONCATENATE("'2018-09 (Д)'!R",TEXT(MATCH($C44,'2018-09 (Д)'!$C$2:$C$100,0)+1,0))))/INDIRECT(CONCATENATE("'2018-09 (Д)'!R",TEXT(MATCH($C44,'2018-09 (Д)'!$C$2:$C$100,0)+1,0))))*100)</f>
        <v>61.48880527852242</v>
      </c>
      <c r="EZ44" s="9">
        <f ca="1">IF(OR(INDIRECT(CONCATENATE("'2018-11 (Д)'!R",TEXT(MATCH($C44,'2018-11 (Д)'!$C$2:$C$100,0)+1,0)))="Н/Д",INDIRECT(CONCATENATE("'2018-10 (Д)'!R",TEXT(MATCH($C44,'2018-10 (Д)'!$C$2:$C$100,0)+1,0)))="Н/Д",AND(INDIRECT(CONCATENATE("'2018-11 (Д)'!R",TEXT(MATCH($C44,'2018-11 (Д)'!$C$2:$C$100,0)+1,0)))="Н/Д",INDIRECT(CONCATENATE("'2018-10 (Д)'!R",TEXT(MATCH($C44,'2018-10 (Д)'!$C$2:$C$100,0)+1,0))))),"Н/Д",((INDIRECT(CONCATENATE("'2018-11 (Д)'!R",TEXT(MATCH($C44,'2018-11 (Д)'!$C$2:$C$100,0)+1,0)))-INDIRECT(CONCATENATE("'2018-10 (Д)'!R",TEXT(MATCH($C44,'2018-10 (Д)'!$C$2:$C$100,0)+1,0))))/INDIRECT(CONCATENATE("'2018-10 (Д)'!R",TEXT(MATCH($C44,'2018-10 (Д)'!$C$2:$C$100,0)+1,0))))*100)</f>
        <v>10.05407543530646</v>
      </c>
      <c r="FA44" s="9">
        <f ca="1">IF(OR(INDIRECT(CONCATENATE("'2018-12 (Д)'!R",TEXT(MATCH($C44,'2018-12 (Д)'!$C$2:$C$100,0)+1,0)))="Н/Д",INDIRECT(CONCATENATE("'2018-11 (Д)'!R",TEXT(MATCH($C44,'2018-11 (Д)'!$C$2:$C$100,0)+1,0)))="Н/Д",AND(INDIRECT(CONCATENATE("'2018-12 (Д)'!R",TEXT(MATCH($C44,'2018-12 (Д)'!$C$2:$C$100,0)+1,0)))="Н/Д",INDIRECT(CONCATENATE("'2018-11 (Д)'!R",TEXT(MATCH($C44,'2018-11 (Д)'!$C$2:$C$100,0)+1,0))))),"Н/Д",((INDIRECT(CONCATENATE("'2018-12 (Д)'!R",TEXT(MATCH($C44,'2018-12 (Д)'!$C$2:$C$100,0)+1,0)))-INDIRECT(CONCATENATE("'2018-11 (Д)'!R",TEXT(MATCH($C44,'2018-11 (Д)'!$C$2:$C$100,0)+1,0))))/INDIRECT(CONCATENATE("'2018-11 (Д)'!R",TEXT(MATCH($C44,'2018-11 (Д)'!$C$2:$C$100,0)+1,0))))*100)</f>
        <v>-75.730880224098655</v>
      </c>
      <c r="FB44" s="9"/>
      <c r="FC44" s="9">
        <f ca="1">IF(OR(INDIRECT(CONCATENATE("'2018-03 (Д)'!S",TEXT(MATCH($C44,'2018-03 (Д)'!$C$2:$C$100,0)+1,0)))="Н/Д",INDIRECT(CONCATENATE("'2018-02 (Д)'!S",TEXT(MATCH($C44,'2018-02 (Д)'!$C$2:$C$100,0)+1,0)))="Н/Д",AND(INDIRECT(CONCATENATE("'2018-03 (Д)'!S",TEXT(MATCH($C44,'2018-03 (Д)'!$C$2:$C$100,0)+1,0)))="Н/Д",INDIRECT(CONCATENATE("'2018-02 (Д)'!S",TEXT(MATCH($C44,'2018-02 (Д)'!$C$2:$C$100,0)+1,0))))),"Н/Д",((INDIRECT(CONCATENATE("'2018-03 (Д)'!S",TEXT(MATCH($C44,'2018-03 (Д)'!$C$2:$C$100,0)+1,0)))-INDIRECT(CONCATENATE("'2018-02 (Д)'!S",TEXT(MATCH($C44,'2018-02 (Д)'!$C$2:$C$100,0)+1,0))))/INDIRECT(CONCATENATE("'2018-02 (Д)'!S",TEXT(MATCH($C44,'2018-02 (Д)'!$C$2:$C$100,0)+1,0))))*100)</f>
        <v>16.666666666666664</v>
      </c>
      <c r="FD44" s="9">
        <f ca="1">IF(OR(INDIRECT(CONCATENATE("'2018-04 (Д)'!S",TEXT(MATCH($C44,'2018-04 (Д)'!$C$2:$C$100,0)+1,0)))="Н/Д",INDIRECT(CONCATENATE("'2018-03 (Д)'!S",TEXT(MATCH($C44,'2018-03 (Д)'!$C$2:$C$100,0)+1,0)))="Н/Д",AND(INDIRECT(CONCATENATE("'2018-04 (Д)'!S",TEXT(MATCH($C44,'2018-04 (Д)'!$C$2:$C$100,0)+1,0)))="Н/Д",INDIRECT(CONCATENATE("'2018-03 (Д)'!S",TEXT(MATCH($C44,'2018-03 (Д)'!$C$2:$C$100,0)+1,0))))),"Н/Д",((INDIRECT(CONCATENATE("'2018-04 (Д)'!S",TEXT(MATCH($C44,'2018-04 (Д)'!$C$2:$C$100,0)+1,0)))-INDIRECT(CONCATENATE("'2018-03 (Д)'!S",TEXT(MATCH($C44,'2018-03 (Д)'!$C$2:$C$100,0)+1,0))))/INDIRECT(CONCATENATE("'2018-03 (Д)'!S",TEXT(MATCH($C44,'2018-03 (Д)'!$C$2:$C$100,0)+1,0))))*100)</f>
        <v>-100</v>
      </c>
      <c r="FE44" s="9" t="e">
        <f ca="1">IF(OR(INDIRECT(CONCATENATE("'2018-05 (Д)'!S",TEXT(MATCH($C44,'2018-05 (Д)'!$C$2:$C$100,0)+1,0)))="Н/Д",INDIRECT(CONCATENATE("'2018-04 (Д)'!S",TEXT(MATCH($C44,'2018-04 (Д)'!$C$2:$C$100,0)+1,0)))="Н/Д",AND(INDIRECT(CONCATENATE("'2018-05 (Д)'!S",TEXT(MATCH($C44,'2018-05 (Д)'!$C$2:$C$100,0)+1,0)))="Н/Д",INDIRECT(CONCATENATE("'2018-04 (Д)'!S",TEXT(MATCH($C44,'2018-04 (Д)'!$C$2:$C$100,0)+1,0))))),"Н/Д",((INDIRECT(CONCATENATE("'2018-05 (Д)'!S",TEXT(MATCH($C44,'2018-05 (Д)'!$C$2:$C$100,0)+1,0)))-INDIRECT(CONCATENATE("'2018-04 (Д)'!S",TEXT(MATCH($C44,'2018-04 (Д)'!$C$2:$C$100,0)+1,0))))/INDIRECT(CONCATENATE("'2018-04 (Д)'!S",TEXT(MATCH($C44,'2018-04 (Д)'!$C$2:$C$100,0)+1,0))))*100)</f>
        <v>#DIV/0!</v>
      </c>
      <c r="FF44" s="9">
        <f ca="1">IF(OR(INDIRECT(CONCATENATE("'2018-06 (Д)'!S",TEXT(MATCH($C44,'2018-06 (Д)'!$C$2:$C$100,0)+1,0)))="Н/Д",INDIRECT(CONCATENATE("'2018-05 (Д)'!S",TEXT(MATCH($C44,'2018-05 (Д)'!$C$2:$C$100,0)+1,0)))="Н/Д",AND(INDIRECT(CONCATENATE("'2018-06 (Д)'!S",TEXT(MATCH($C44,'2018-06 (Д)'!$C$2:$C$100,0)+1,0)))="Н/Д",INDIRECT(CONCATENATE("'2018-05 (Д)'!S",TEXT(MATCH($C44,'2018-05 (Д)'!$C$2:$C$100,0)+1,0))))),"Н/Д",((INDIRECT(CONCATENATE("'2018-06 (Д)'!S",TEXT(MATCH($C44,'2018-06 (Д)'!$C$2:$C$100,0)+1,0)))-INDIRECT(CONCATENATE("'2018-05 (Д)'!S",TEXT(MATCH($C44,'2018-05 (Д)'!$C$2:$C$100,0)+1,0))))/INDIRECT(CONCATENATE("'2018-05 (Д)'!S",TEXT(MATCH($C44,'2018-05 (Д)'!$C$2:$C$100,0)+1,0))))*100)</f>
        <v>477.09250000000003</v>
      </c>
      <c r="FG44" s="9">
        <f ca="1">IF(OR(INDIRECT(CONCATENATE("'2018-07 (Д)'!S",TEXT(MATCH($C44,'2018-07 (Д)'!$C$2:$C$100,0)+1,0)))="Н/Д",INDIRECT(CONCATENATE("'2018-06 (Д)'!S",TEXT(MATCH($C44,'2018-06 (Д)'!$C$2:$C$100,0)+1,0)))="Н/Д",AND(INDIRECT(CONCATENATE("'2018-07 (Д)'!S",TEXT(MATCH($C44,'2018-07 (Д)'!$C$2:$C$100,0)+1,0)))="Н/Д",INDIRECT(CONCATENATE("'2018-06 (Д)'!S",TEXT(MATCH($C44,'2018-06 (Д)'!$C$2:$C$100,0)+1,0))))),"Н/Д",((INDIRECT(CONCATENATE("'2018-07 (Д)'!S",TEXT(MATCH($C44,'2018-07 (Д)'!$C$2:$C$100,0)+1,0)))-INDIRECT(CONCATENATE("'2018-06 (Д)'!S",TEXT(MATCH($C44,'2018-06 (Д)'!$C$2:$C$100,0)+1,0))))/INDIRECT(CONCATENATE("'2018-06 (Д)'!S",TEXT(MATCH($C44,'2018-06 (Д)'!$C$2:$C$100,0)+1,0))))*100)</f>
        <v>-89.603053236699495</v>
      </c>
      <c r="FH44" s="9">
        <f ca="1">IF(OR(INDIRECT(CONCATENATE("'2018-08 (Д)'!S",TEXT(MATCH($C44,'2018-08 (Д)'!$C$2:$C$100,0)+1,0)))="Н/Д",INDIRECT(CONCATENATE("'2018-07 (Д)'!S",TEXT(MATCH($C44,'2018-07 (Д)'!$C$2:$C$100,0)+1,0)))="Н/Д",AND(INDIRECT(CONCATENATE("'2018-08 (Д)'!S",TEXT(MATCH($C44,'2018-08 (Д)'!$C$2:$C$100,0)+1,0)))="Н/Д",INDIRECT(CONCATENATE("'2018-07 (Д)'!S",TEXT(MATCH($C44,'2018-07 (Д)'!$C$2:$C$100,0)+1,0))))),"Н/Д",((INDIRECT(CONCATENATE("'2018-08 (Д)'!S",TEXT(MATCH($C44,'2018-08 (Д)'!$C$2:$C$100,0)+1,0)))-INDIRECT(CONCATENATE("'2018-07 (Д)'!S",TEXT(MATCH($C44,'2018-07 (Д)'!$C$2:$C$100,0)+1,0))))/INDIRECT(CONCATENATE("'2018-07 (Д)'!S",TEXT(MATCH($C44,'2018-07 (Д)'!$C$2:$C$100,0)+1,0))))*100)</f>
        <v>210.63075000000003</v>
      </c>
      <c r="FI44" s="9">
        <f ca="1">IF(OR(INDIRECT(CONCATENATE("'2018-09 (Д)'!S",TEXT(MATCH($C44,'2018-09 (Д)'!$C$2:$C$100,0)+1,0)))="Н/Д",INDIRECT(CONCATENATE("'2018-08 (Д)'!S",TEXT(MATCH($C44,'2018-08 (Д)'!$C$2:$C$100,0)+1,0)))="Н/Д",AND(INDIRECT(CONCATENATE("'2018-09 (Д)'!S",TEXT(MATCH($C44,'2018-09 (Д)'!$C$2:$C$100,0)+1,0)))="Н/Д",INDIRECT(CONCATENATE("'2018-08 (Д)'!S",TEXT(MATCH($C44,'2018-08 (Д)'!$C$2:$C$100,0)+1,0))))),"Н/Д",((INDIRECT(CONCATENATE("'2018-09 (Д)'!S",TEXT(MATCH($C44,'2018-09 (Д)'!$C$2:$C$100,0)+1,0)))-INDIRECT(CONCATENATE("'2018-08 (Д)'!S",TEXT(MATCH($C44,'2018-08 (Д)'!$C$2:$C$100,0)+1,0))))/INDIRECT(CONCATENATE("'2018-08 (Д)'!S",TEXT(MATCH($C44,'2018-08 (Д)'!$C$2:$C$100,0)+1,0))))*100)</f>
        <v>-86.894997785419903</v>
      </c>
      <c r="FJ44" s="9">
        <f ca="1">IF(OR(INDIRECT(CONCATENATE("'2018-10 (Д)'!S",TEXT(MATCH($C44,'2018-10 (Д)'!$C$2:$C$100,0)+1,0)))="Н/Д",INDIRECT(CONCATENATE("'2018-09 (Д)'!S",TEXT(MATCH($C44,'2018-09 (Д)'!$C$2:$C$100,0)+1,0)))="Н/Д",AND(INDIRECT(CONCATENATE("'2018-10 (Д)'!S",TEXT(MATCH($C44,'2018-10 (Д)'!$C$2:$C$100,0)+1,0)))="Н/Д",INDIRECT(CONCATENATE("'2018-09 (Д)'!S",TEXT(MATCH($C44,'2018-09 (Д)'!$C$2:$C$100,0)+1,0))))),"Н/Д",((INDIRECT(CONCATENATE("'2018-10 (Д)'!S",TEXT(MATCH($C44,'2018-10 (Д)'!$C$2:$C$100,0)+1,0)))-INDIRECT(CONCATENATE("'2018-09 (Д)'!S",TEXT(MATCH($C44,'2018-09 (Д)'!$C$2:$C$100,0)+1,0))))/INDIRECT(CONCATENATE("'2018-09 (Д)'!S",TEXT(MATCH($C44,'2018-09 (Д)'!$C$2:$C$100,0)+1,0))))*100)</f>
        <v>261.74027324574382</v>
      </c>
      <c r="FK44" s="9">
        <f ca="1">IF(OR(INDIRECT(CONCATENATE("'2018-11 (Д)'!S",TEXT(MATCH($C44,'2018-11 (Д)'!$C$2:$C$100,0)+1,0)))="Н/Д",INDIRECT(CONCATENATE("'2018-10 (Д)'!S",TEXT(MATCH($C44,'2018-10 (Д)'!$C$2:$C$100,0)+1,0)))="Н/Д",AND(INDIRECT(CONCATENATE("'2018-11 (Д)'!S",TEXT(MATCH($C44,'2018-11 (Д)'!$C$2:$C$100,0)+1,0)))="Н/Д",INDIRECT(CONCATENATE("'2018-10 (Д)'!S",TEXT(MATCH($C44,'2018-10 (Д)'!$C$2:$C$100,0)+1,0))))),"Н/Д",((INDIRECT(CONCATENATE("'2018-11 (Д)'!S",TEXT(MATCH($C44,'2018-11 (Д)'!$C$2:$C$100,0)+1,0)))-INDIRECT(CONCATENATE("'2018-10 (Д)'!S",TEXT(MATCH($C44,'2018-10 (Д)'!$C$2:$C$100,0)+1,0))))/INDIRECT(CONCATENATE("'2018-10 (Д)'!S",TEXT(MATCH($C44,'2018-10 (Д)'!$C$2:$C$100,0)+1,0))))*100)</f>
        <v>-76.72387547012201</v>
      </c>
      <c r="FL44" s="9">
        <f ca="1">IF(OR(INDIRECT(CONCATENATE("'2018-12 (Д)'!S",TEXT(MATCH($C44,'2018-12 (Д)'!$C$2:$C$100,0)+1,0)))="Н/Д",INDIRECT(CONCATENATE("'2018-11 (Д)'!S",TEXT(MATCH($C44,'2018-11 (Д)'!$C$2:$C$100,0)+1,0)))="Н/Д",AND(INDIRECT(CONCATENATE("'2018-12 (Д)'!S",TEXT(MATCH($C44,'2018-12 (Д)'!$C$2:$C$100,0)+1,0)))="Н/Д",INDIRECT(CONCATENATE("'2018-11 (Д)'!S",TEXT(MATCH($C44,'2018-11 (Д)'!$C$2:$C$100,0)+1,0))))),"Н/Д",((INDIRECT(CONCATENATE("'2018-12 (Д)'!S",TEXT(MATCH($C44,'2018-12 (Д)'!$C$2:$C$100,0)+1,0)))-INDIRECT(CONCATENATE("'2018-11 (Д)'!S",TEXT(MATCH($C44,'2018-11 (Д)'!$C$2:$C$100,0)+1,0))))/INDIRECT(CONCATENATE("'2018-11 (Д)'!S",TEXT(MATCH($C44,'2018-11 (Д)'!$C$2:$C$100,0)+1,0))))*100)</f>
        <v>204.6356649834299</v>
      </c>
      <c r="FM44" s="9"/>
      <c r="FN44" s="9">
        <f ca="1">IF(OR(INDIRECT(CONCATENATE("'2018-03 (Д)'!T",TEXT(MATCH($C44,'2018-03 (Д)'!$C$2:$C$100,0)+1,0)))="Н/Д",INDIRECT(CONCATENATE("'2018-02 (Д)'!T",TEXT(MATCH($C44,'2018-02 (Д)'!$C$2:$C$100,0)+1,0)))="Н/Д",AND(INDIRECT(CONCATENATE("'2018-03 (Д)'!T",TEXT(MATCH($C44,'2018-03 (Д)'!$C$2:$C$100,0)+1,0)))="Н/Д",INDIRECT(CONCATENATE("'2018-02 (Д)'!T",TEXT(MATCH($C44,'2018-02 (Д)'!$C$2:$C$100,0)+1,0))))),"Н/Д",((INDIRECT(CONCATENATE("'2018-03 (Д)'!T",TEXT(MATCH($C44,'2018-03 (Д)'!$C$2:$C$100,0)+1,0)))-INDIRECT(CONCATENATE("'2018-02 (Д)'!T",TEXT(MATCH($C44,'2018-02 (Д)'!$C$2:$C$100,0)+1,0))))/INDIRECT(CONCATENATE("'2018-02 (Д)'!T",TEXT(MATCH($C44,'2018-02 (Д)'!$C$2:$C$100,0)+1,0))))*100)</f>
        <v>59.717810889574544</v>
      </c>
      <c r="FO44" s="9">
        <f ca="1">IF(OR(INDIRECT(CONCATENATE("'2018-04 (Д)'!T",TEXT(MATCH($C44,'2018-04 (Д)'!$C$2:$C$100,0)+1,0)))="Н/Д",INDIRECT(CONCATENATE("'2018-03 (Д)'!T",TEXT(MATCH($C44,'2018-03 (Д)'!$C$2:$C$100,0)+1,0)))="Н/Д",AND(INDIRECT(CONCATENATE("'2018-04 (Д)'!T",TEXT(MATCH($C44,'2018-04 (Д)'!$C$2:$C$100,0)+1,0)))="Н/Д",INDIRECT(CONCATENATE("'2018-03 (Д)'!T",TEXT(MATCH($C44,'2018-03 (Д)'!$C$2:$C$100,0)+1,0))))),"Н/Д",((INDIRECT(CONCATENATE("'2018-04 (Д)'!T",TEXT(MATCH($C44,'2018-04 (Д)'!$C$2:$C$100,0)+1,0)))-INDIRECT(CONCATENATE("'2018-03 (Д)'!T",TEXT(MATCH($C44,'2018-03 (Д)'!$C$2:$C$100,0)+1,0))))/INDIRECT(CONCATENATE("'2018-03 (Д)'!T",TEXT(MATCH($C44,'2018-03 (Д)'!$C$2:$C$100,0)+1,0))))*100)</f>
        <v>-20.000992438475176</v>
      </c>
      <c r="FP44" s="9">
        <f ca="1">IF(OR(INDIRECT(CONCATENATE("'2018-05 (Д)'!T",TEXT(MATCH($C44,'2018-05 (Д)'!$C$2:$C$100,0)+1,0)))="Н/Д",INDIRECT(CONCATENATE("'2018-04 (Д)'!T",TEXT(MATCH($C44,'2018-04 (Д)'!$C$2:$C$100,0)+1,0)))="Н/Д",AND(INDIRECT(CONCATENATE("'2018-05 (Д)'!T",TEXT(MATCH($C44,'2018-05 (Д)'!$C$2:$C$100,0)+1,0)))="Н/Д",INDIRECT(CONCATENATE("'2018-04 (Д)'!T",TEXT(MATCH($C44,'2018-04 (Д)'!$C$2:$C$100,0)+1,0))))),"Н/Д",((INDIRECT(CONCATENATE("'2018-05 (Д)'!T",TEXT(MATCH($C44,'2018-05 (Д)'!$C$2:$C$100,0)+1,0)))-INDIRECT(CONCATENATE("'2018-04 (Д)'!T",TEXT(MATCH($C44,'2018-04 (Д)'!$C$2:$C$100,0)+1,0))))/INDIRECT(CONCATENATE("'2018-04 (Д)'!T",TEXT(MATCH($C44,'2018-04 (Д)'!$C$2:$C$100,0)+1,0))))*100)</f>
        <v>-3.2057066109311485</v>
      </c>
      <c r="FQ44" s="9">
        <f ca="1">IF(OR(INDIRECT(CONCATENATE("'2018-06 (Д)'!T",TEXT(MATCH($C44,'2018-06 (Д)'!$C$2:$C$100,0)+1,0)))="Н/Д",INDIRECT(CONCATENATE("'2018-05 (Д)'!T",TEXT(MATCH($C44,'2018-05 (Д)'!$C$2:$C$100,0)+1,0)))="Н/Д",AND(INDIRECT(CONCATENATE("'2018-06 (Д)'!T",TEXT(MATCH($C44,'2018-06 (Д)'!$C$2:$C$100,0)+1,0)))="Н/Д",INDIRECT(CONCATENATE("'2018-05 (Д)'!T",TEXT(MATCH($C44,'2018-05 (Д)'!$C$2:$C$100,0)+1,0))))),"Н/Д",((INDIRECT(CONCATENATE("'2018-06 (Д)'!T",TEXT(MATCH($C44,'2018-06 (Д)'!$C$2:$C$100,0)+1,0)))-INDIRECT(CONCATENATE("'2018-05 (Д)'!T",TEXT(MATCH($C44,'2018-05 (Д)'!$C$2:$C$100,0)+1,0))))/INDIRECT(CONCATENATE("'2018-05 (Д)'!T",TEXT(MATCH($C44,'2018-05 (Д)'!$C$2:$C$100,0)+1,0))))*100)</f>
        <v>3.7758454462185074</v>
      </c>
      <c r="FR44" s="9">
        <f ca="1">IF(OR(INDIRECT(CONCATENATE("'2018-07 (Д)'!T",TEXT(MATCH($C44,'2018-07 (Д)'!$C$2:$C$100,0)+1,0)))="Н/Д",INDIRECT(CONCATENATE("'2018-06 (Д)'!T",TEXT(MATCH($C44,'2018-06 (Д)'!$C$2:$C$100,0)+1,0)))="Н/Д",AND(INDIRECT(CONCATENATE("'2018-07 (Д)'!T",TEXT(MATCH($C44,'2018-07 (Д)'!$C$2:$C$100,0)+1,0)))="Н/Д",INDIRECT(CONCATENATE("'2018-06 (Д)'!T",TEXT(MATCH($C44,'2018-06 (Д)'!$C$2:$C$100,0)+1,0))))),"Н/Д",((INDIRECT(CONCATENATE("'2018-07 (Д)'!T",TEXT(MATCH($C44,'2018-07 (Д)'!$C$2:$C$100,0)+1,0)))-INDIRECT(CONCATENATE("'2018-06 (Д)'!T",TEXT(MATCH($C44,'2018-06 (Д)'!$C$2:$C$100,0)+1,0))))/INDIRECT(CONCATENATE("'2018-06 (Д)'!T",TEXT(MATCH($C44,'2018-06 (Д)'!$C$2:$C$100,0)+1,0))))*100)</f>
        <v>6.3843525999199846</v>
      </c>
      <c r="FS44" s="9">
        <f ca="1">IF(OR(INDIRECT(CONCATENATE("'2018-08 (Д)'!T",TEXT(MATCH($C44,'2018-08 (Д)'!$C$2:$C$100,0)+1,0)))="Н/Д",INDIRECT(CONCATENATE("'2018-07 (Д)'!T",TEXT(MATCH($C44,'2018-07 (Д)'!$C$2:$C$100,0)+1,0)))="Н/Д",AND(INDIRECT(CONCATENATE("'2018-08 (Д)'!T",TEXT(MATCH($C44,'2018-08 (Д)'!$C$2:$C$100,0)+1,0)))="Н/Д",INDIRECT(CONCATENATE("'2018-07 (Д)'!T",TEXT(MATCH($C44,'2018-07 (Д)'!$C$2:$C$100,0)+1,0))))),"Н/Д",((INDIRECT(CONCATENATE("'2018-08 (Д)'!T",TEXT(MATCH($C44,'2018-08 (Д)'!$C$2:$C$100,0)+1,0)))-INDIRECT(CONCATENATE("'2018-07 (Д)'!T",TEXT(MATCH($C44,'2018-07 (Д)'!$C$2:$C$100,0)+1,0))))/INDIRECT(CONCATENATE("'2018-07 (Д)'!T",TEXT(MATCH($C44,'2018-07 (Д)'!$C$2:$C$100,0)+1,0))))*100)</f>
        <v>7.9461977715179977</v>
      </c>
      <c r="FT44" s="9">
        <f ca="1">IF(OR(INDIRECT(CONCATENATE("'2018-09 (Д)'!T",TEXT(MATCH($C44,'2018-09 (Д)'!$C$2:$C$100,0)+1,0)))="Н/Д",INDIRECT(CONCATENATE("'2018-08 (Д)'!T",TEXT(MATCH($C44,'2018-08 (Д)'!$C$2:$C$100,0)+1,0)))="Н/Д",AND(INDIRECT(CONCATENATE("'2018-09 (Д)'!T",TEXT(MATCH($C44,'2018-09 (Д)'!$C$2:$C$100,0)+1,0)))="Н/Д",INDIRECT(CONCATENATE("'2018-08 (Д)'!T",TEXT(MATCH($C44,'2018-08 (Д)'!$C$2:$C$100,0)+1,0))))),"Н/Д",((INDIRECT(CONCATENATE("'2018-09 (Д)'!T",TEXT(MATCH($C44,'2018-09 (Д)'!$C$2:$C$100,0)+1,0)))-INDIRECT(CONCATENATE("'2018-08 (Д)'!T",TEXT(MATCH($C44,'2018-08 (Д)'!$C$2:$C$100,0)+1,0))))/INDIRECT(CONCATENATE("'2018-08 (Д)'!T",TEXT(MATCH($C44,'2018-08 (Д)'!$C$2:$C$100,0)+1,0))))*100)</f>
        <v>-16.108603379484322</v>
      </c>
      <c r="FU44" s="9">
        <f ca="1">IF(OR(INDIRECT(CONCATENATE("'2018-10 (Д)'!T",TEXT(MATCH($C44,'2018-10 (Д)'!$C$2:$C$100,0)+1,0)))="Н/Д",INDIRECT(CONCATENATE("'2018-09 (Д)'!T",TEXT(MATCH($C44,'2018-09 (Д)'!$C$2:$C$100,0)+1,0)))="Н/Д",AND(INDIRECT(CONCATENATE("'2018-10 (Д)'!T",TEXT(MATCH($C44,'2018-10 (Д)'!$C$2:$C$100,0)+1,0)))="Н/Д",INDIRECT(CONCATENATE("'2018-09 (Д)'!T",TEXT(MATCH($C44,'2018-09 (Д)'!$C$2:$C$100,0)+1,0))))),"Н/Д",((INDIRECT(CONCATENATE("'2018-10 (Д)'!T",TEXT(MATCH($C44,'2018-10 (Д)'!$C$2:$C$100,0)+1,0)))-INDIRECT(CONCATENATE("'2018-09 (Д)'!T",TEXT(MATCH($C44,'2018-09 (Д)'!$C$2:$C$100,0)+1,0))))/INDIRECT(CONCATENATE("'2018-09 (Д)'!T",TEXT(MATCH($C44,'2018-09 (Д)'!$C$2:$C$100,0)+1,0))))*100)</f>
        <v>34.569510224373914</v>
      </c>
      <c r="FV44" s="9">
        <f ca="1">IF(OR(INDIRECT(CONCATENATE("'2018-11 (Д)'!T",TEXT(MATCH($C44,'2018-11 (Д)'!$C$2:$C$100,0)+1,0)))="Н/Д",INDIRECT(CONCATENATE("'2018-10 (Д)'!T",TEXT(MATCH($C44,'2018-10 (Д)'!$C$2:$C$100,0)+1,0)))="Н/Д",AND(INDIRECT(CONCATENATE("'2018-11 (Д)'!T",TEXT(MATCH($C44,'2018-11 (Д)'!$C$2:$C$100,0)+1,0)))="Н/Д",INDIRECT(CONCATENATE("'2018-10 (Д)'!T",TEXT(MATCH($C44,'2018-10 (Д)'!$C$2:$C$100,0)+1,0))))),"Н/Д",((INDIRECT(CONCATENATE("'2018-11 (Д)'!T",TEXT(MATCH($C44,'2018-11 (Д)'!$C$2:$C$100,0)+1,0)))-INDIRECT(CONCATENATE("'2018-10 (Д)'!T",TEXT(MATCH($C44,'2018-10 (Д)'!$C$2:$C$100,0)+1,0))))/INDIRECT(CONCATENATE("'2018-10 (Д)'!T",TEXT(MATCH($C44,'2018-10 (Д)'!$C$2:$C$100,0)+1,0))))*100)</f>
        <v>-1.1437445770062771</v>
      </c>
      <c r="FW44" s="9">
        <f ca="1">IF(OR(INDIRECT(CONCATENATE("'2018-12 (Д)'!T",TEXT(MATCH($C44,'2018-12 (Д)'!$C$2:$C$100,0)+1,0)))="Н/Д",INDIRECT(CONCATENATE("'2018-11 (Д)'!T",TEXT(MATCH($C44,'2018-11 (Д)'!$C$2:$C$100,0)+1,0)))="Н/Д",AND(INDIRECT(CONCATENATE("'2018-12 (Д)'!T",TEXT(MATCH($C44,'2018-12 (Д)'!$C$2:$C$100,0)+1,0)))="Н/Д",INDIRECT(CONCATENATE("'2018-11 (Д)'!T",TEXT(MATCH($C44,'2018-11 (Д)'!$C$2:$C$100,0)+1,0))))),"Н/Д",((INDIRECT(CONCATENATE("'2018-12 (Д)'!T",TEXT(MATCH($C44,'2018-12 (Д)'!$C$2:$C$100,0)+1,0)))-INDIRECT(CONCATENATE("'2018-11 (Д)'!T",TEXT(MATCH($C44,'2018-11 (Д)'!$C$2:$C$100,0)+1,0))))/INDIRECT(CONCATENATE("'2018-11 (Д)'!T",TEXT(MATCH($C44,'2018-11 (Д)'!$C$2:$C$100,0)+1,0))))*100)</f>
        <v>21.318796008660854</v>
      </c>
      <c r="FX44" s="9"/>
      <c r="FY44" s="9">
        <f ca="1">IF(OR(INDIRECT(CONCATENATE("'2018-03 (Д)'!U",TEXT(MATCH($C44,'2018-03 (Д)'!$C$2:$C$100,0)+1,0)))="Н/Д",INDIRECT(CONCATENATE("'2018-02 (Д)'!U",TEXT(MATCH($C44,'2018-02 (Д)'!$C$2:$C$100,0)+1,0)))="Н/Д",AND(INDIRECT(CONCATENATE("'2018-03 (Д)'!U",TEXT(MATCH($C44,'2018-03 (Д)'!$C$2:$C$100,0)+1,0)))="Н/Д",INDIRECT(CONCATENATE("'2018-02 (Д)'!U",TEXT(MATCH($C44,'2018-02 (Д)'!$C$2:$C$100,0)+1,0))))),"Н/Д",((INDIRECT(CONCATENATE("'2018-03 (Д)'!U",TEXT(MATCH($C44,'2018-03 (Д)'!$C$2:$C$100,0)+1,0)))-INDIRECT(CONCATENATE("'2018-02 (Д)'!U",TEXT(MATCH($C44,'2018-02 (Д)'!$C$2:$C$100,0)+1,0))))/INDIRECT(CONCATENATE("'2018-02 (Д)'!U",TEXT(MATCH($C44,'2018-02 (Д)'!$C$2:$C$100,0)+1,0))))*100)</f>
        <v>-114.6457052001648</v>
      </c>
      <c r="FZ44" s="9">
        <f ca="1">IF(OR(INDIRECT(CONCATENATE("'2018-04 (Д)'!U",TEXT(MATCH($C44,'2018-04 (Д)'!$C$2:$C$100,0)+1,0)))="Н/Д",INDIRECT(CONCATENATE("'2018-03 (Д)'!U",TEXT(MATCH($C44,'2018-03 (Д)'!$C$2:$C$100,0)+1,0)))="Н/Д",AND(INDIRECT(CONCATENATE("'2018-04 (Д)'!U",TEXT(MATCH($C44,'2018-04 (Д)'!$C$2:$C$100,0)+1,0)))="Н/Д",INDIRECT(CONCATENATE("'2018-03 (Д)'!U",TEXT(MATCH($C44,'2018-03 (Д)'!$C$2:$C$100,0)+1,0))))),"Н/Д",((INDIRECT(CONCATENATE("'2018-04 (Д)'!U",TEXT(MATCH($C44,'2018-04 (Д)'!$C$2:$C$100,0)+1,0)))-INDIRECT(CONCATENATE("'2018-03 (Д)'!U",TEXT(MATCH($C44,'2018-03 (Д)'!$C$2:$C$100,0)+1,0))))/INDIRECT(CONCATENATE("'2018-03 (Д)'!U",TEXT(MATCH($C44,'2018-03 (Д)'!$C$2:$C$100,0)+1,0))))*100)</f>
        <v>-296.1541336689707</v>
      </c>
      <c r="GA44" s="9">
        <f ca="1">IF(OR(INDIRECT(CONCATENATE("'2018-05 (Д)'!U",TEXT(MATCH($C44,'2018-05 (Д)'!$C$2:$C$100,0)+1,0)))="Н/Д",INDIRECT(CONCATENATE("'2018-04 (Д)'!U",TEXT(MATCH($C44,'2018-04 (Д)'!$C$2:$C$100,0)+1,0)))="Н/Д",AND(INDIRECT(CONCATENATE("'2018-05 (Д)'!U",TEXT(MATCH($C44,'2018-05 (Д)'!$C$2:$C$100,0)+1,0)))="Н/Д",INDIRECT(CONCATENATE("'2018-04 (Д)'!U",TEXT(MATCH($C44,'2018-04 (Д)'!$C$2:$C$100,0)+1,0))))),"Н/Д",((INDIRECT(CONCATENATE("'2018-05 (Д)'!U",TEXT(MATCH($C44,'2018-05 (Д)'!$C$2:$C$100,0)+1,0)))-INDIRECT(CONCATENATE("'2018-04 (Д)'!U",TEXT(MATCH($C44,'2018-04 (Д)'!$C$2:$C$100,0)+1,0))))/INDIRECT(CONCATENATE("'2018-04 (Д)'!U",TEXT(MATCH($C44,'2018-04 (Д)'!$C$2:$C$100,0)+1,0))))*100)</f>
        <v>232.16025451846613</v>
      </c>
      <c r="GB44" s="9">
        <f ca="1">IF(OR(INDIRECT(CONCATENATE("'2018-06 (Д)'!U",TEXT(MATCH($C44,'2018-06 (Д)'!$C$2:$C$100,0)+1,0)))="Н/Д",INDIRECT(CONCATENATE("'2018-05 (Д)'!U",TEXT(MATCH($C44,'2018-05 (Д)'!$C$2:$C$100,0)+1,0)))="Н/Д",AND(INDIRECT(CONCATENATE("'2018-06 (Д)'!U",TEXT(MATCH($C44,'2018-06 (Д)'!$C$2:$C$100,0)+1,0)))="Н/Д",INDIRECT(CONCATENATE("'2018-05 (Д)'!U",TEXT(MATCH($C44,'2018-05 (Д)'!$C$2:$C$100,0)+1,0))))),"Н/Д",((INDIRECT(CONCATENATE("'2018-06 (Д)'!U",TEXT(MATCH($C44,'2018-06 (Д)'!$C$2:$C$100,0)+1,0)))-INDIRECT(CONCATENATE("'2018-05 (Д)'!U",TEXT(MATCH($C44,'2018-05 (Д)'!$C$2:$C$100,0)+1,0))))/INDIRECT(CONCATENATE("'2018-05 (Д)'!U",TEXT(MATCH($C44,'2018-05 (Д)'!$C$2:$C$100,0)+1,0))))*100)</f>
        <v>-64.987940853590203</v>
      </c>
      <c r="GC44" s="9">
        <f ca="1">IF(OR(INDIRECT(CONCATENATE("'2018-07 (Д)'!U",TEXT(MATCH($C44,'2018-07 (Д)'!$C$2:$C$100,0)+1,0)))="Н/Д",INDIRECT(CONCATENATE("'2018-06 (Д)'!U",TEXT(MATCH($C44,'2018-06 (Д)'!$C$2:$C$100,0)+1,0)))="Н/Д",AND(INDIRECT(CONCATENATE("'2018-07 (Д)'!U",TEXT(MATCH($C44,'2018-07 (Д)'!$C$2:$C$100,0)+1,0)))="Н/Д",INDIRECT(CONCATENATE("'2018-06 (Д)'!U",TEXT(MATCH($C44,'2018-06 (Д)'!$C$2:$C$100,0)+1,0))))),"Н/Д",((INDIRECT(CONCATENATE("'2018-07 (Д)'!U",TEXT(MATCH($C44,'2018-07 (Д)'!$C$2:$C$100,0)+1,0)))-INDIRECT(CONCATENATE("'2018-06 (Д)'!U",TEXT(MATCH($C44,'2018-06 (Д)'!$C$2:$C$100,0)+1,0))))/INDIRECT(CONCATENATE("'2018-06 (Д)'!U",TEXT(MATCH($C44,'2018-06 (Д)'!$C$2:$C$100,0)+1,0))))*100)</f>
        <v>1.4666377774040256</v>
      </c>
      <c r="GD44" s="9">
        <f ca="1">IF(OR(INDIRECT(CONCATENATE("'2018-08 (Д)'!U",TEXT(MATCH($C44,'2018-08 (Д)'!$C$2:$C$100,0)+1,0)))="Н/Д",INDIRECT(CONCATENATE("'2018-07 (Д)'!U",TEXT(MATCH($C44,'2018-07 (Д)'!$C$2:$C$100,0)+1,0)))="Н/Д",AND(INDIRECT(CONCATENATE("'2018-08 (Д)'!U",TEXT(MATCH($C44,'2018-08 (Д)'!$C$2:$C$100,0)+1,0)))="Н/Д",INDIRECT(CONCATENATE("'2018-07 (Д)'!U",TEXT(MATCH($C44,'2018-07 (Д)'!$C$2:$C$100,0)+1,0))))),"Н/Д",((INDIRECT(CONCATENATE("'2018-08 (Д)'!U",TEXT(MATCH($C44,'2018-08 (Д)'!$C$2:$C$100,0)+1,0)))-INDIRECT(CONCATENATE("'2018-07 (Д)'!U",TEXT(MATCH($C44,'2018-07 (Д)'!$C$2:$C$100,0)+1,0))))/INDIRECT(CONCATENATE("'2018-07 (Д)'!U",TEXT(MATCH($C44,'2018-07 (Д)'!$C$2:$C$100,0)+1,0))))*100)</f>
        <v>3.6984947531612926</v>
      </c>
      <c r="GE44" s="9">
        <f ca="1">IF(OR(INDIRECT(CONCATENATE("'2018-09 (Д)'!U",TEXT(MATCH($C44,'2018-09 (Д)'!$C$2:$C$100,0)+1,0)))="Н/Д",INDIRECT(CONCATENATE("'2018-08 (Д)'!U",TEXT(MATCH($C44,'2018-08 (Д)'!$C$2:$C$100,0)+1,0)))="Н/Д",AND(INDIRECT(CONCATENATE("'2018-09 (Д)'!U",TEXT(MATCH($C44,'2018-09 (Д)'!$C$2:$C$100,0)+1,0)))="Н/Д",INDIRECT(CONCATENATE("'2018-08 (Д)'!U",TEXT(MATCH($C44,'2018-08 (Д)'!$C$2:$C$100,0)+1,0))))),"Н/Д",((INDIRECT(CONCATENATE("'2018-09 (Д)'!U",TEXT(MATCH($C44,'2018-09 (Д)'!$C$2:$C$100,0)+1,0)))-INDIRECT(CONCATENATE("'2018-08 (Д)'!U",TEXT(MATCH($C44,'2018-08 (Д)'!$C$2:$C$100,0)+1,0))))/INDIRECT(CONCATENATE("'2018-08 (Д)'!U",TEXT(MATCH($C44,'2018-08 (Д)'!$C$2:$C$100,0)+1,0))))*100)</f>
        <v>42.50453765754839</v>
      </c>
      <c r="GF44" s="9">
        <f ca="1">IF(OR(INDIRECT(CONCATENATE("'2018-10 (Д)'!U",TEXT(MATCH($C44,'2018-10 (Д)'!$C$2:$C$100,0)+1,0)))="Н/Д",INDIRECT(CONCATENATE("'2018-09 (Д)'!U",TEXT(MATCH($C44,'2018-09 (Д)'!$C$2:$C$100,0)+1,0)))="Н/Д",AND(INDIRECT(CONCATENATE("'2018-10 (Д)'!U",TEXT(MATCH($C44,'2018-10 (Д)'!$C$2:$C$100,0)+1,0)))="Н/Д",INDIRECT(CONCATENATE("'2018-09 (Д)'!U",TEXT(MATCH($C44,'2018-09 (Д)'!$C$2:$C$100,0)+1,0))))),"Н/Д",((INDIRECT(CONCATENATE("'2018-10 (Д)'!U",TEXT(MATCH($C44,'2018-10 (Д)'!$C$2:$C$100,0)+1,0)))-INDIRECT(CONCATENATE("'2018-09 (Д)'!U",TEXT(MATCH($C44,'2018-09 (Д)'!$C$2:$C$100,0)+1,0))))/INDIRECT(CONCATENATE("'2018-09 (Д)'!U",TEXT(MATCH($C44,'2018-09 (Д)'!$C$2:$C$100,0)+1,0))))*100)</f>
        <v>-57.661755207873256</v>
      </c>
      <c r="GG44" s="9">
        <f ca="1">IF(OR(INDIRECT(CONCATENATE("'2018-11 (Д)'!U",TEXT(MATCH($C44,'2018-11 (Д)'!$C$2:$C$100,0)+1,0)))="Н/Д",INDIRECT(CONCATENATE("'2018-10 (Д)'!U",TEXT(MATCH($C44,'2018-10 (Д)'!$C$2:$C$100,0)+1,0)))="Н/Д",AND(INDIRECT(CONCATENATE("'2018-11 (Д)'!U",TEXT(MATCH($C44,'2018-11 (Д)'!$C$2:$C$100,0)+1,0)))="Н/Д",INDIRECT(CONCATENATE("'2018-10 (Д)'!U",TEXT(MATCH($C44,'2018-10 (Д)'!$C$2:$C$100,0)+1,0))))),"Н/Д",((INDIRECT(CONCATENATE("'2018-11 (Д)'!U",TEXT(MATCH($C44,'2018-11 (Д)'!$C$2:$C$100,0)+1,0)))-INDIRECT(CONCATENATE("'2018-10 (Д)'!U",TEXT(MATCH($C44,'2018-10 (Д)'!$C$2:$C$100,0)+1,0))))/INDIRECT(CONCATENATE("'2018-10 (Д)'!U",TEXT(MATCH($C44,'2018-10 (Д)'!$C$2:$C$100,0)+1,0))))*100)</f>
        <v>159.25824575742365</v>
      </c>
      <c r="GH44" s="9">
        <f ca="1">IF(OR(INDIRECT(CONCATENATE("'2018-12 (Д)'!U",TEXT(MATCH($C44,'2018-12 (Д)'!$C$2:$C$100,0)+1,0)))="Н/Д",INDIRECT(CONCATENATE("'2018-11 (Д)'!U",TEXT(MATCH($C44,'2018-11 (Д)'!$C$2:$C$100,0)+1,0)))="Н/Д",AND(INDIRECT(CONCATENATE("'2018-12 (Д)'!U",TEXT(MATCH($C44,'2018-12 (Д)'!$C$2:$C$100,0)+1,0)))="Н/Д",INDIRECT(CONCATENATE("'2018-11 (Д)'!U",TEXT(MATCH($C44,'2018-11 (Д)'!$C$2:$C$100,0)+1,0))))),"Н/Д",((INDIRECT(CONCATENATE("'2018-12 (Д)'!U",TEXT(MATCH($C44,'2018-12 (Д)'!$C$2:$C$100,0)+1,0)))-INDIRECT(CONCATENATE("'2018-11 (Д)'!U",TEXT(MATCH($C44,'2018-11 (Д)'!$C$2:$C$100,0)+1,0))))/INDIRECT(CONCATENATE("'2018-11 (Д)'!U",TEXT(MATCH($C44,'2018-11 (Д)'!$C$2:$C$100,0)+1,0))))*100)</f>
        <v>-70.856359364066961</v>
      </c>
      <c r="GI44" s="9"/>
      <c r="GJ44" s="9">
        <f ca="1">IF(OR(INDIRECT(CONCATENATE("'2018-03 (Д)'!V",TEXT(MATCH($C44,'2018-03 (Д)'!$C$2:$C$100,0)+1,0)))="Н/Д",INDIRECT(CONCATENATE("'2018-02 (Д)'!V",TEXT(MATCH($C44,'2018-02 (Д)'!$C$2:$C$100,0)+1,0)))="Н/Д",AND(INDIRECT(CONCATENATE("'2018-03 (Д)'!V",TEXT(MATCH($C44,'2018-03 (Д)'!$C$2:$C$100,0)+1,0)))="Н/Д",INDIRECT(CONCATENATE("'2018-02 (Д)'!V",TEXT(MATCH($C44,'2018-02 (Д)'!$C$2:$C$100,0)+1,0))))),"Н/Д",((INDIRECT(CONCATENATE("'2018-03 (Д)'!V",TEXT(MATCH($C44,'2018-03 (Д)'!$C$2:$C$100,0)+1,0)))-INDIRECT(CONCATENATE("'2018-02 (Д)'!V",TEXT(MATCH($C44,'2018-02 (Д)'!$C$2:$C$100,0)+1,0))))/INDIRECT(CONCATENATE("'2018-02 (Д)'!V",TEXT(MATCH($C44,'2018-02 (Д)'!$C$2:$C$100,0)+1,0))))*100)</f>
        <v>5.6804290466376228</v>
      </c>
      <c r="GK44" s="9">
        <f ca="1">IF(OR(INDIRECT(CONCATENATE("'2018-04 (Д)'!V",TEXT(MATCH($C44,'2018-04 (Д)'!$C$2:$C$100,0)+1,0)))="Н/Д",INDIRECT(CONCATENATE("'2018-03 (Д)'!V",TEXT(MATCH($C44,'2018-03 (Д)'!$C$2:$C$100,0)+1,0)))="Н/Д",AND(INDIRECT(CONCATENATE("'2018-04 (Д)'!V",TEXT(MATCH($C44,'2018-04 (Д)'!$C$2:$C$100,0)+1,0)))="Н/Д",INDIRECT(CONCATENATE("'2018-03 (Д)'!V",TEXT(MATCH($C44,'2018-03 (Д)'!$C$2:$C$100,0)+1,0))))),"Н/Д",((INDIRECT(CONCATENATE("'2018-04 (Д)'!V",TEXT(MATCH($C44,'2018-04 (Д)'!$C$2:$C$100,0)+1,0)))-INDIRECT(CONCATENATE("'2018-03 (Д)'!V",TEXT(MATCH($C44,'2018-03 (Д)'!$C$2:$C$100,0)+1,0))))/INDIRECT(CONCATENATE("'2018-03 (Д)'!V",TEXT(MATCH($C44,'2018-03 (Д)'!$C$2:$C$100,0)+1,0))))*100)</f>
        <v>17.124427949690219</v>
      </c>
      <c r="GL44" s="9">
        <f ca="1">IF(OR(INDIRECT(CONCATENATE("'2018-05 (Д)'!V",TEXT(MATCH($C44,'2018-05 (Д)'!$C$2:$C$100,0)+1,0)))="Н/Д",INDIRECT(CONCATENATE("'2018-04 (Д)'!V",TEXT(MATCH($C44,'2018-04 (Д)'!$C$2:$C$100,0)+1,0)))="Н/Д",AND(INDIRECT(CONCATENATE("'2018-05 (Д)'!V",TEXT(MATCH($C44,'2018-05 (Д)'!$C$2:$C$100,0)+1,0)))="Н/Д",INDIRECT(CONCATENATE("'2018-04 (Д)'!V",TEXT(MATCH($C44,'2018-04 (Д)'!$C$2:$C$100,0)+1,0))))),"Н/Д",((INDIRECT(CONCATENATE("'2018-05 (Д)'!V",TEXT(MATCH($C44,'2018-05 (Д)'!$C$2:$C$100,0)+1,0)))-INDIRECT(CONCATENATE("'2018-04 (Д)'!V",TEXT(MATCH($C44,'2018-04 (Д)'!$C$2:$C$100,0)+1,0))))/INDIRECT(CONCATENATE("'2018-04 (Д)'!V",TEXT(MATCH($C44,'2018-04 (Д)'!$C$2:$C$100,0)+1,0))))*100)</f>
        <v>15.641027874602276</v>
      </c>
      <c r="GM44" s="9">
        <f ca="1">IF(OR(INDIRECT(CONCATENATE("'2018-06 (Д)'!V",TEXT(MATCH($C44,'2018-06 (Д)'!$C$2:$C$100,0)+1,0)))="Н/Д",INDIRECT(CONCATENATE("'2018-05 (Д)'!V",TEXT(MATCH($C44,'2018-05 (Д)'!$C$2:$C$100,0)+1,0)))="Н/Д",AND(INDIRECT(CONCATENATE("'2018-06 (Д)'!V",TEXT(MATCH($C44,'2018-06 (Д)'!$C$2:$C$100,0)+1,0)))="Н/Д",INDIRECT(CONCATENATE("'2018-05 (Д)'!V",TEXT(MATCH($C44,'2018-05 (Д)'!$C$2:$C$100,0)+1,0))))),"Н/Д",((INDIRECT(CONCATENATE("'2018-06 (Д)'!V",TEXT(MATCH($C44,'2018-06 (Д)'!$C$2:$C$100,0)+1,0)))-INDIRECT(CONCATENATE("'2018-05 (Д)'!V",TEXT(MATCH($C44,'2018-05 (Д)'!$C$2:$C$100,0)+1,0))))/INDIRECT(CONCATENATE("'2018-05 (Д)'!V",TEXT(MATCH($C44,'2018-05 (Д)'!$C$2:$C$100,0)+1,0))))*100)</f>
        <v>-8.4341676007411657</v>
      </c>
      <c r="GN44" s="9">
        <f ca="1">IF(OR(INDIRECT(CONCATENATE("'2018-07 (Д)'!V",TEXT(MATCH($C44,'2018-07 (Д)'!$C$2:$C$100,0)+1,0)))="Н/Д",INDIRECT(CONCATENATE("'2018-06 (Д)'!V",TEXT(MATCH($C44,'2018-06 (Д)'!$C$2:$C$100,0)+1,0)))="Н/Д",AND(INDIRECT(CONCATENATE("'2018-07 (Д)'!V",TEXT(MATCH($C44,'2018-07 (Д)'!$C$2:$C$100,0)+1,0)))="Н/Д",INDIRECT(CONCATENATE("'2018-06 (Д)'!V",TEXT(MATCH($C44,'2018-06 (Д)'!$C$2:$C$100,0)+1,0))))),"Н/Д",((INDIRECT(CONCATENATE("'2018-07 (Д)'!V",TEXT(MATCH($C44,'2018-07 (Д)'!$C$2:$C$100,0)+1,0)))-INDIRECT(CONCATENATE("'2018-06 (Д)'!V",TEXT(MATCH($C44,'2018-06 (Д)'!$C$2:$C$100,0)+1,0))))/INDIRECT(CONCATENATE("'2018-06 (Д)'!V",TEXT(MATCH($C44,'2018-06 (Д)'!$C$2:$C$100,0)+1,0))))*100)</f>
        <v>35.400028228984418</v>
      </c>
      <c r="GO44" s="9">
        <f ca="1">IF(OR(INDIRECT(CONCATENATE("'2018-08 (Д)'!V",TEXT(MATCH($C44,'2018-08 (Д)'!$C$2:$C$100,0)+1,0)))="Н/Д",INDIRECT(CONCATENATE("'2018-07 (Д)'!V",TEXT(MATCH($C44,'2018-07 (Д)'!$C$2:$C$100,0)+1,0)))="Н/Д",AND(INDIRECT(CONCATENATE("'2018-08 (Д)'!V",TEXT(MATCH($C44,'2018-08 (Д)'!$C$2:$C$100,0)+1,0)))="Н/Д",INDIRECT(CONCATENATE("'2018-07 (Д)'!V",TEXT(MATCH($C44,'2018-07 (Д)'!$C$2:$C$100,0)+1,0))))),"Н/Д",((INDIRECT(CONCATENATE("'2018-08 (Д)'!V",TEXT(MATCH($C44,'2018-08 (Д)'!$C$2:$C$100,0)+1,0)))-INDIRECT(CONCATENATE("'2018-07 (Д)'!V",TEXT(MATCH($C44,'2018-07 (Д)'!$C$2:$C$100,0)+1,0))))/INDIRECT(CONCATENATE("'2018-07 (Д)'!V",TEXT(MATCH($C44,'2018-07 (Д)'!$C$2:$C$100,0)+1,0))))*100)</f>
        <v>-29.709688137590064</v>
      </c>
      <c r="GP44" s="9">
        <f ca="1">IF(OR(INDIRECT(CONCATENATE("'2018-09 (Д)'!V",TEXT(MATCH($C44,'2018-09 (Д)'!$C$2:$C$100,0)+1,0)))="Н/Д",INDIRECT(CONCATENATE("'2018-08 (Д)'!V",TEXT(MATCH($C44,'2018-08 (Д)'!$C$2:$C$100,0)+1,0)))="Н/Д",AND(INDIRECT(CONCATENATE("'2018-09 (Д)'!V",TEXT(MATCH($C44,'2018-09 (Д)'!$C$2:$C$100,0)+1,0)))="Н/Д",INDIRECT(CONCATENATE("'2018-08 (Д)'!V",TEXT(MATCH($C44,'2018-08 (Д)'!$C$2:$C$100,0)+1,0))))),"Н/Д",((INDIRECT(CONCATENATE("'2018-09 (Д)'!V",TEXT(MATCH($C44,'2018-09 (Д)'!$C$2:$C$100,0)+1,0)))-INDIRECT(CONCATENATE("'2018-08 (Д)'!V",TEXT(MATCH($C44,'2018-08 (Д)'!$C$2:$C$100,0)+1,0))))/INDIRECT(CONCATENATE("'2018-08 (Д)'!V",TEXT(MATCH($C44,'2018-08 (Д)'!$C$2:$C$100,0)+1,0))))*100)</f>
        <v>39.846274854549826</v>
      </c>
      <c r="GQ44" s="9">
        <f ca="1">IF(OR(INDIRECT(CONCATENATE("'2018-10 (Д)'!V",TEXT(MATCH($C44,'2018-10 (Д)'!$C$2:$C$100,0)+1,0)))="Н/Д",INDIRECT(CONCATENATE("'2018-09 (Д)'!V",TEXT(MATCH($C44,'2018-09 (Д)'!$C$2:$C$100,0)+1,0)))="Н/Д",AND(INDIRECT(CONCATENATE("'2018-10 (Д)'!V",TEXT(MATCH($C44,'2018-10 (Д)'!$C$2:$C$100,0)+1,0)))="Н/Д",INDIRECT(CONCATENATE("'2018-09 (Д)'!V",TEXT(MATCH($C44,'2018-09 (Д)'!$C$2:$C$100,0)+1,0))))),"Н/Д",((INDIRECT(CONCATENATE("'2018-10 (Д)'!V",TEXT(MATCH($C44,'2018-10 (Д)'!$C$2:$C$100,0)+1,0)))-INDIRECT(CONCATENATE("'2018-09 (Д)'!V",TEXT(MATCH($C44,'2018-09 (Д)'!$C$2:$C$100,0)+1,0))))/INDIRECT(CONCATENATE("'2018-09 (Д)'!V",TEXT(MATCH($C44,'2018-09 (Д)'!$C$2:$C$100,0)+1,0))))*100)</f>
        <v>-9.5975224129359749</v>
      </c>
      <c r="GR44" s="9">
        <f ca="1">IF(OR(INDIRECT(CONCATENATE("'2018-11 (Д)'!V",TEXT(MATCH($C44,'2018-11 (Д)'!$C$2:$C$100,0)+1,0)))="Н/Д",INDIRECT(CONCATENATE("'2018-10 (Д)'!V",TEXT(MATCH($C44,'2018-10 (Д)'!$C$2:$C$100,0)+1,0)))="Н/Д",AND(INDIRECT(CONCATENATE("'2018-11 (Д)'!V",TEXT(MATCH($C44,'2018-11 (Д)'!$C$2:$C$100,0)+1,0)))="Н/Д",INDIRECT(CONCATENATE("'2018-10 (Д)'!V",TEXT(MATCH($C44,'2018-10 (Д)'!$C$2:$C$100,0)+1,0))))),"Н/Д",((INDIRECT(CONCATENATE("'2018-11 (Д)'!V",TEXT(MATCH($C44,'2018-11 (Д)'!$C$2:$C$100,0)+1,0)))-INDIRECT(CONCATENATE("'2018-10 (Д)'!V",TEXT(MATCH($C44,'2018-10 (Д)'!$C$2:$C$100,0)+1,0))))/INDIRECT(CONCATENATE("'2018-10 (Д)'!V",TEXT(MATCH($C44,'2018-10 (Д)'!$C$2:$C$100,0)+1,0))))*100)</f>
        <v>26.235486484804426</v>
      </c>
      <c r="GS44" s="9">
        <f ca="1">IF(OR(INDIRECT(CONCATENATE("'2018-12 (Д)'!V",TEXT(MATCH($C44,'2018-12 (Д)'!$C$2:$C$100,0)+1,0)))="Н/Д",INDIRECT(CONCATENATE("'2018-11 (Д)'!V",TEXT(MATCH($C44,'2018-11 (Д)'!$C$2:$C$100,0)+1,0)))="Н/Д",AND(INDIRECT(CONCATENATE("'2018-12 (Д)'!V",TEXT(MATCH($C44,'2018-12 (Д)'!$C$2:$C$100,0)+1,0)))="Н/Д",INDIRECT(CONCATENATE("'2018-11 (Д)'!V",TEXT(MATCH($C44,'2018-11 (Д)'!$C$2:$C$100,0)+1,0))))),"Н/Д",((INDIRECT(CONCATENATE("'2018-12 (Д)'!V",TEXT(MATCH($C44,'2018-12 (Д)'!$C$2:$C$100,0)+1,0)))-INDIRECT(CONCATENATE("'2018-11 (Д)'!V",TEXT(MATCH($C44,'2018-11 (Д)'!$C$2:$C$100,0)+1,0))))/INDIRECT(CONCATENATE("'2018-11 (Д)'!V",TEXT(MATCH($C44,'2018-11 (Д)'!$C$2:$C$100,0)+1,0))))*100)</f>
        <v>1.6976385328490244</v>
      </c>
      <c r="GT44" s="9"/>
      <c r="GU44" s="9">
        <f ca="1">IF(OR(INDIRECT(CONCATENATE("'2018-03 (Д)'!W",TEXT(MATCH($C44,'2018-03 (Д)'!$C$2:$C$100,0)+1,0)))="Н/Д",INDIRECT(CONCATENATE("'2018-02 (Д)'!W",TEXT(MATCH($C44,'2018-02 (Д)'!$C$2:$C$100,0)+1,0)))="Н/Д",AND(INDIRECT(CONCATENATE("'2018-03 (Д)'!W",TEXT(MATCH($C44,'2018-03 (Д)'!$C$2:$C$100,0)+1,0)))="Н/Д",INDIRECT(CONCATENATE("'2018-02 (Д)'!W",TEXT(MATCH($C44,'2018-02 (Д)'!$C$2:$C$100,0)+1,0))))),"Н/Д",((INDIRECT(CONCATENATE("'2018-03 (Д)'!W",TEXT(MATCH($C44,'2018-03 (Д)'!$C$2:$C$100,0)+1,0)))-INDIRECT(CONCATENATE("'2018-02 (Д)'!W",TEXT(MATCH($C44,'2018-02 (Д)'!$C$2:$C$100,0)+1,0))))/INDIRECT(CONCATENATE("'2018-02 (Д)'!W",TEXT(MATCH($C44,'2018-02 (Д)'!$C$2:$C$100,0)+1,0))))*100)</f>
        <v>-4.9138011390137093</v>
      </c>
      <c r="GV44" s="9">
        <f ca="1">IF(OR(INDIRECT(CONCATENATE("'2018-04 (Д)'!W",TEXT(MATCH($C44,'2018-04 (Д)'!$C$2:$C$100,0)+1,0)))="Н/Д",INDIRECT(CONCATENATE("'2018-03 (Д)'!W",TEXT(MATCH($C44,'2018-03 (Д)'!$C$2:$C$100,0)+1,0)))="Н/Д",AND(INDIRECT(CONCATENATE("'2018-04 (Д)'!W",TEXT(MATCH($C44,'2018-04 (Д)'!$C$2:$C$100,0)+1,0)))="Н/Д",INDIRECT(CONCATENATE("'2018-03 (Д)'!W",TEXT(MATCH($C44,'2018-03 (Д)'!$C$2:$C$100,0)+1,0))))),"Н/Д",((INDIRECT(CONCATENATE("'2018-04 (Д)'!W",TEXT(MATCH($C44,'2018-04 (Д)'!$C$2:$C$100,0)+1,0)))-INDIRECT(CONCATENATE("'2018-03 (Д)'!W",TEXT(MATCH($C44,'2018-03 (Д)'!$C$2:$C$100,0)+1,0))))/INDIRECT(CONCATENATE("'2018-03 (Д)'!W",TEXT(MATCH($C44,'2018-03 (Д)'!$C$2:$C$100,0)+1,0))))*100)</f>
        <v>47.082387857201375</v>
      </c>
      <c r="GW44" s="9">
        <f ca="1">IF(OR(INDIRECT(CONCATENATE("'2018-05 (Д)'!W",TEXT(MATCH($C44,'2018-05 (Д)'!$C$2:$C$100,0)+1,0)))="Н/Д",INDIRECT(CONCATENATE("'2018-04 (Д)'!W",TEXT(MATCH($C44,'2018-04 (Д)'!$C$2:$C$100,0)+1,0)))="Н/Д",AND(INDIRECT(CONCATENATE("'2018-05 (Д)'!W",TEXT(MATCH($C44,'2018-05 (Д)'!$C$2:$C$100,0)+1,0)))="Н/Д",INDIRECT(CONCATENATE("'2018-04 (Д)'!W",TEXT(MATCH($C44,'2018-04 (Д)'!$C$2:$C$100,0)+1,0))))),"Н/Д",((INDIRECT(CONCATENATE("'2018-05 (Д)'!W",TEXT(MATCH($C44,'2018-05 (Д)'!$C$2:$C$100,0)+1,0)))-INDIRECT(CONCATENATE("'2018-04 (Д)'!W",TEXT(MATCH($C44,'2018-04 (Д)'!$C$2:$C$100,0)+1,0))))/INDIRECT(CONCATENATE("'2018-04 (Д)'!W",TEXT(MATCH($C44,'2018-04 (Д)'!$C$2:$C$100,0)+1,0))))*100)</f>
        <v>-2.5225802517593916</v>
      </c>
      <c r="GX44" s="9">
        <f ca="1">IF(OR(INDIRECT(CONCATENATE("'2018-06 (Д)'!W",TEXT(MATCH($C44,'2018-06 (Д)'!$C$2:$C$100,0)+1,0)))="Н/Д",INDIRECT(CONCATENATE("'2018-05 (Д)'!W",TEXT(MATCH($C44,'2018-05 (Д)'!$C$2:$C$100,0)+1,0)))="Н/Д",AND(INDIRECT(CONCATENATE("'2018-06 (Д)'!W",TEXT(MATCH($C44,'2018-06 (Д)'!$C$2:$C$100,0)+1,0)))="Н/Д",INDIRECT(CONCATENATE("'2018-05 (Д)'!W",TEXT(MATCH($C44,'2018-05 (Д)'!$C$2:$C$100,0)+1,0))))),"Н/Д",((INDIRECT(CONCATENATE("'2018-06 (Д)'!W",TEXT(MATCH($C44,'2018-06 (Д)'!$C$2:$C$100,0)+1,0)))-INDIRECT(CONCATENATE("'2018-05 (Д)'!W",TEXT(MATCH($C44,'2018-05 (Д)'!$C$2:$C$100,0)+1,0))))/INDIRECT(CONCATENATE("'2018-05 (Д)'!W",TEXT(MATCH($C44,'2018-05 (Д)'!$C$2:$C$100,0)+1,0))))*100)</f>
        <v>-5.4944391732662732</v>
      </c>
      <c r="GY44" s="9">
        <f ca="1">IF(OR(INDIRECT(CONCATENATE("'2018-07 (Д)'!W",TEXT(MATCH($C44,'2018-07 (Д)'!$C$2:$C$100,0)+1,0)))="Н/Д",INDIRECT(CONCATENATE("'2018-06 (Д)'!W",TEXT(MATCH($C44,'2018-06 (Д)'!$C$2:$C$100,0)+1,0)))="Н/Д",AND(INDIRECT(CONCATENATE("'2018-07 (Д)'!W",TEXT(MATCH($C44,'2018-07 (Д)'!$C$2:$C$100,0)+1,0)))="Н/Д",INDIRECT(CONCATENATE("'2018-06 (Д)'!W",TEXT(MATCH($C44,'2018-06 (Д)'!$C$2:$C$100,0)+1,0))))),"Н/Д",((INDIRECT(CONCATENATE("'2018-07 (Д)'!W",TEXT(MATCH($C44,'2018-07 (Д)'!$C$2:$C$100,0)+1,0)))-INDIRECT(CONCATENATE("'2018-06 (Д)'!W",TEXT(MATCH($C44,'2018-06 (Д)'!$C$2:$C$100,0)+1,0))))/INDIRECT(CONCATENATE("'2018-06 (Д)'!W",TEXT(MATCH($C44,'2018-06 (Д)'!$C$2:$C$100,0)+1,0))))*100)</f>
        <v>15.019872822337183</v>
      </c>
      <c r="GZ44" s="9">
        <f ca="1">IF(OR(INDIRECT(CONCATENATE("'2018-08 (Д)'!W",TEXT(MATCH($C44,'2018-08 (Д)'!$C$2:$C$100,0)+1,0)))="Н/Д",INDIRECT(CONCATENATE("'2018-07 (Д)'!W",TEXT(MATCH($C44,'2018-07 (Д)'!$C$2:$C$100,0)+1,0)))="Н/Д",AND(INDIRECT(CONCATENATE("'2018-08 (Д)'!W",TEXT(MATCH($C44,'2018-08 (Д)'!$C$2:$C$100,0)+1,0)))="Н/Д",INDIRECT(CONCATENATE("'2018-07 (Д)'!W",TEXT(MATCH($C44,'2018-07 (Д)'!$C$2:$C$100,0)+1,0))))),"Н/Д",((INDIRECT(CONCATENATE("'2018-08 (Д)'!W",TEXT(MATCH($C44,'2018-08 (Д)'!$C$2:$C$100,0)+1,0)))-INDIRECT(CONCATENATE("'2018-07 (Д)'!W",TEXT(MATCH($C44,'2018-07 (Д)'!$C$2:$C$100,0)+1,0))))/INDIRECT(CONCATENATE("'2018-07 (Д)'!W",TEXT(MATCH($C44,'2018-07 (Д)'!$C$2:$C$100,0)+1,0))))*100)</f>
        <v>-10.287464161179404</v>
      </c>
      <c r="HA44" s="9">
        <f ca="1">IF(OR(INDIRECT(CONCATENATE("'2018-09 (Д)'!W",TEXT(MATCH($C44,'2018-09 (Д)'!$C$2:$C$100,0)+1,0)))="Н/Д",INDIRECT(CONCATENATE("'2018-08 (Д)'!W",TEXT(MATCH($C44,'2018-08 (Д)'!$C$2:$C$100,0)+1,0)))="Н/Д",AND(INDIRECT(CONCATENATE("'2018-09 (Д)'!W",TEXT(MATCH($C44,'2018-09 (Д)'!$C$2:$C$100,0)+1,0)))="Н/Д",INDIRECT(CONCATENATE("'2018-08 (Д)'!W",TEXT(MATCH($C44,'2018-08 (Д)'!$C$2:$C$100,0)+1,0))))),"Н/Д",((INDIRECT(CONCATENATE("'2018-09 (Д)'!W",TEXT(MATCH($C44,'2018-09 (Д)'!$C$2:$C$100,0)+1,0)))-INDIRECT(CONCATENATE("'2018-08 (Д)'!W",TEXT(MATCH($C44,'2018-08 (Д)'!$C$2:$C$100,0)+1,0))))/INDIRECT(CONCATENATE("'2018-08 (Д)'!W",TEXT(MATCH($C44,'2018-08 (Д)'!$C$2:$C$100,0)+1,0))))*100)</f>
        <v>6.4646193814552113</v>
      </c>
      <c r="HB44" s="9">
        <f ca="1">IF(OR(INDIRECT(CONCATENATE("'2018-10 (Д)'!W",TEXT(MATCH($C44,'2018-10 (Д)'!$C$2:$C$100,0)+1,0)))="Н/Д",INDIRECT(CONCATENATE("'2018-09 (Д)'!W",TEXT(MATCH($C44,'2018-09 (Д)'!$C$2:$C$100,0)+1,0)))="Н/Д",AND(INDIRECT(CONCATENATE("'2018-10 (Д)'!W",TEXT(MATCH($C44,'2018-10 (Д)'!$C$2:$C$100,0)+1,0)))="Н/Д",INDIRECT(CONCATENATE("'2018-09 (Д)'!W",TEXT(MATCH($C44,'2018-09 (Д)'!$C$2:$C$100,0)+1,0))))),"Н/Д",((INDIRECT(CONCATENATE("'2018-10 (Д)'!W",TEXT(MATCH($C44,'2018-10 (Д)'!$C$2:$C$100,0)+1,0)))-INDIRECT(CONCATENATE("'2018-09 (Д)'!W",TEXT(MATCH($C44,'2018-09 (Д)'!$C$2:$C$100,0)+1,0))))/INDIRECT(CONCATENATE("'2018-09 (Д)'!W",TEXT(MATCH($C44,'2018-09 (Д)'!$C$2:$C$100,0)+1,0))))*100)</f>
        <v>-5.8335050077238249</v>
      </c>
      <c r="HC44" s="9">
        <f ca="1">IF(OR(INDIRECT(CONCATENATE("'2018-11 (Д)'!W",TEXT(MATCH($C44,'2018-11 (Д)'!$C$2:$C$100,0)+1,0)))="Н/Д",INDIRECT(CONCATENATE("'2018-10 (Д)'!W",TEXT(MATCH($C44,'2018-10 (Д)'!$C$2:$C$100,0)+1,0)))="Н/Д",AND(INDIRECT(CONCATENATE("'2018-11 (Д)'!W",TEXT(MATCH($C44,'2018-11 (Д)'!$C$2:$C$100,0)+1,0)))="Н/Д",INDIRECT(CONCATENATE("'2018-10 (Д)'!W",TEXT(MATCH($C44,'2018-10 (Д)'!$C$2:$C$100,0)+1,0))))),"Н/Д",((INDIRECT(CONCATENATE("'2018-11 (Д)'!W",TEXT(MATCH($C44,'2018-11 (Д)'!$C$2:$C$100,0)+1,0)))-INDIRECT(CONCATENATE("'2018-10 (Д)'!W",TEXT(MATCH($C44,'2018-10 (Д)'!$C$2:$C$100,0)+1,0))))/INDIRECT(CONCATENATE("'2018-10 (Д)'!W",TEXT(MATCH($C44,'2018-10 (Д)'!$C$2:$C$100,0)+1,0))))*100)</f>
        <v>33.705605099057593</v>
      </c>
      <c r="HD44" s="9">
        <f ca="1">IF(OR(INDIRECT(CONCATENATE("'2018-12 (Д)'!W",TEXT(MATCH($C44,'2018-12 (Д)'!$C$2:$C$100,0)+1,0)))="Н/Д",INDIRECT(CONCATENATE("'2018-11 (Д)'!W",TEXT(MATCH($C44,'2018-11 (Д)'!$C$2:$C$100,0)+1,0)))="Н/Д",AND(INDIRECT(CONCATENATE("'2018-12 (Д)'!W",TEXT(MATCH($C44,'2018-12 (Д)'!$C$2:$C$100,0)+1,0)))="Н/Д",INDIRECT(CONCATENATE("'2018-11 (Д)'!W",TEXT(MATCH($C44,'2018-11 (Д)'!$C$2:$C$100,0)+1,0))))),"Н/Д",((INDIRECT(CONCATENATE("'2018-12 (Д)'!W",TEXT(MATCH($C44,'2018-12 (Д)'!$C$2:$C$100,0)+1,0)))-INDIRECT(CONCATENATE("'2018-11 (Д)'!W",TEXT(MATCH($C44,'2018-11 (Д)'!$C$2:$C$100,0)+1,0))))/INDIRECT(CONCATENATE("'2018-11 (Д)'!W",TEXT(MATCH($C44,'2018-11 (Д)'!$C$2:$C$100,0)+1,0))))*100)</f>
        <v>-11.228505521644264</v>
      </c>
    </row>
    <row r="45" spans="1:212" x14ac:dyDescent="0.25">
      <c r="A45" s="2" t="s">
        <v>61</v>
      </c>
      <c r="B45" s="2" t="s">
        <v>67</v>
      </c>
      <c r="C45" s="15">
        <v>7000000</v>
      </c>
      <c r="D45" s="9"/>
      <c r="E45" s="9">
        <f ca="1">IF(OR(INDIRECT(CONCATENATE("'2018-03 (Д)'!E",TEXT(MATCH($C45,'2018-03 (Д)'!$C$2:$C$100,0)+1,0)))="Н/Д",INDIRECT(CONCATENATE("'2018-02 (Д)'!E",TEXT(MATCH($C45,'2018-02 (Д)'!$C$2:$C$100,0)+1,0)))="Н/Д",AND(INDIRECT(CONCATENATE("'2018-03 (Д)'!E",TEXT(MATCH($C45,'2018-03 (Д)'!$C$2:$C$100,0)+1,0)))="Н/Д",INDIRECT(CONCATENATE("'2018-02 (Д)'!E",TEXT(MATCH($C45,'2018-02 (Д)'!$C$2:$C$100,0)+1,0))))),"Н/Д",((INDIRECT(CONCATENATE("'2018-03 (Д)'!E",TEXT(MATCH($C45,'2018-03 (Д)'!$C$2:$C$100,0)+1,0)))-INDIRECT(CONCATENATE("'2018-02 (Д)'!E",TEXT(MATCH($C45,'2018-02 (Д)'!$C$2:$C$100,0)+1,0))))/INDIRECT(CONCATENATE("'2018-02 (Д)'!E",TEXT(MATCH($C45,'2018-02 (Д)'!$C$2:$C$100,0)+1,0))))*100)</f>
        <v>-12.104737172904869</v>
      </c>
      <c r="F45" s="9">
        <f ca="1">IF(OR(INDIRECT(CONCATENATE("'2018-04 (Д)'!E",TEXT(MATCH($C45,'2018-04 (Д)'!$C$2:$C$100,0)+1,0)))="Н/Д",INDIRECT(CONCATENATE("'2018-03 (Д)'!E",TEXT(MATCH($C45,'2018-03 (Д)'!$C$2:$C$100,0)+1,0)))="Н/Д",AND(INDIRECT(CONCATENATE("'2018-04 (Д)'!E",TEXT(MATCH($C45,'2018-04 (Д)'!$C$2:$C$100,0)+1,0)))="Н/Д",INDIRECT(CONCATENATE("'2018-03 (Д)'!E",TEXT(MATCH($C45,'2018-03 (Д)'!$C$2:$C$100,0)+1,0))))),"Н/Д",((INDIRECT(CONCATENATE("'2018-04 (Д)'!E",TEXT(MATCH($C45,'2018-04 (Д)'!$C$2:$C$100,0)+1,0)))-INDIRECT(CONCATENATE("'2018-03 (Д)'!E",TEXT(MATCH($C45,'2018-03 (Д)'!$C$2:$C$100,0)+1,0))))/INDIRECT(CONCATENATE("'2018-03 (Д)'!E",TEXT(MATCH($C45,'2018-03 (Д)'!$C$2:$C$100,0)+1,0))))*100)</f>
        <v>76.077849306191368</v>
      </c>
      <c r="G45" s="9">
        <f ca="1">IF(OR(INDIRECT(CONCATENATE("'2018-05 (Д)'!E",TEXT(MATCH($C45,'2018-05 (Д)'!$C$2:$C$100,0)+1,0)))="Н/Д",INDIRECT(CONCATENATE("'2018-04 (Д)'!E",TEXT(MATCH($C45,'2018-04 (Д)'!$C$2:$C$100,0)+1,0)))="Н/Д",AND(INDIRECT(CONCATENATE("'2018-05 (Д)'!E",TEXT(MATCH($C45,'2018-05 (Д)'!$C$2:$C$100,0)+1,0)))="Н/Д",INDIRECT(CONCATENATE("'2018-04 (Д)'!E",TEXT(MATCH($C45,'2018-04 (Д)'!$C$2:$C$100,0)+1,0))))),"Н/Д",((INDIRECT(CONCATENATE("'2018-05 (Д)'!E",TEXT(MATCH($C45,'2018-05 (Д)'!$C$2:$C$100,0)+1,0)))-INDIRECT(CONCATENATE("'2018-04 (Д)'!E",TEXT(MATCH($C45,'2018-04 (Д)'!$C$2:$C$100,0)+1,0))))/INDIRECT(CONCATENATE("'2018-04 (Д)'!E",TEXT(MATCH($C45,'2018-04 (Д)'!$C$2:$C$100,0)+1,0))))*100)</f>
        <v>2.8326356211129502</v>
      </c>
      <c r="H45" s="9">
        <f ca="1">IF(OR(INDIRECT(CONCATENATE("'2018-06 (Д)'!E",TEXT(MATCH($C45,'2018-06 (Д)'!$C$2:$C$100,0)+1,0)))="Н/Д",INDIRECT(CONCATENATE("'2018-05 (Д)'!E",TEXT(MATCH($C45,'2018-05 (Д)'!$C$2:$C$100,0)+1,0)))="Н/Д",AND(INDIRECT(CONCATENATE("'2018-06 (Д)'!E",TEXT(MATCH($C45,'2018-06 (Д)'!$C$2:$C$100,0)+1,0)))="Н/Д",INDIRECT(CONCATENATE("'2018-05 (Д)'!E",TEXT(MATCH($C45,'2018-05 (Д)'!$C$2:$C$100,0)+1,0))))),"Н/Д",((INDIRECT(CONCATENATE("'2018-06 (Д)'!E",TEXT(MATCH($C45,'2018-06 (Д)'!$C$2:$C$100,0)+1,0)))-INDIRECT(CONCATENATE("'2018-05 (Д)'!E",TEXT(MATCH($C45,'2018-05 (Д)'!$C$2:$C$100,0)+1,0))))/INDIRECT(CONCATENATE("'2018-05 (Д)'!E",TEXT(MATCH($C45,'2018-05 (Д)'!$C$2:$C$100,0)+1,0))))*100)</f>
        <v>-5.6928636523874623</v>
      </c>
      <c r="I45" s="9">
        <f ca="1">IF(OR(INDIRECT(CONCATENATE("'2018-07 (Д)'!E",TEXT(MATCH($C45,'2018-07 (Д)'!$C$2:$C$100,0)+1,0)))="Н/Д",INDIRECT(CONCATENATE("'2018-06 (Д)'!E",TEXT(MATCH($C45,'2018-06 (Д)'!$C$2:$C$100,0)+1,0)))="Н/Д",AND(INDIRECT(CONCATENATE("'2018-07 (Д)'!E",TEXT(MATCH($C45,'2018-07 (Д)'!$C$2:$C$100,0)+1,0)))="Н/Д",INDIRECT(CONCATENATE("'2018-06 (Д)'!E",TEXT(MATCH($C45,'2018-06 (Д)'!$C$2:$C$100,0)+1,0))))),"Н/Д",((INDIRECT(CONCATENATE("'2018-07 (Д)'!E",TEXT(MATCH($C45,'2018-07 (Д)'!$C$2:$C$100,0)+1,0)))-INDIRECT(CONCATENATE("'2018-06 (Д)'!E",TEXT(MATCH($C45,'2018-06 (Д)'!$C$2:$C$100,0)+1,0))))/INDIRECT(CONCATENATE("'2018-06 (Д)'!E",TEXT(MATCH($C45,'2018-06 (Д)'!$C$2:$C$100,0)+1,0))))*100)</f>
        <v>-25.201320119083292</v>
      </c>
      <c r="J45" s="9">
        <f ca="1">IF(OR(INDIRECT(CONCATENATE("'2018-08 (Д)'!E",TEXT(MATCH($C45,'2018-08 (Д)'!$C$2:$C$100,0)+1,0)))="Н/Д",INDIRECT(CONCATENATE("'2018-07 (Д)'!E",TEXT(MATCH($C45,'2018-07 (Д)'!$C$2:$C$100,0)+1,0)))="Н/Д",AND(INDIRECT(CONCATENATE("'2018-08 (Д)'!E",TEXT(MATCH($C45,'2018-08 (Д)'!$C$2:$C$100,0)+1,0)))="Н/Д",INDIRECT(CONCATENATE("'2018-07 (Д)'!E",TEXT(MATCH($C45,'2018-07 (Д)'!$C$2:$C$100,0)+1,0))))),"Н/Д",((INDIRECT(CONCATENATE("'2018-08 (Д)'!E",TEXT(MATCH($C45,'2018-08 (Д)'!$C$2:$C$100,0)+1,0)))-INDIRECT(CONCATENATE("'2018-07 (Д)'!E",TEXT(MATCH($C45,'2018-07 (Д)'!$C$2:$C$100,0)+1,0))))/INDIRECT(CONCATENATE("'2018-07 (Д)'!E",TEXT(MATCH($C45,'2018-07 (Д)'!$C$2:$C$100,0)+1,0))))*100)</f>
        <v>36.996232215924167</v>
      </c>
      <c r="K45" s="9">
        <f ca="1">IF(OR(INDIRECT(CONCATENATE("'2018-09 (Д)'!E",TEXT(MATCH($C45,'2018-09 (Д)'!$C$2:$C$100,0)+1,0)))="Н/Д",INDIRECT(CONCATENATE("'2018-08 (Д)'!E",TEXT(MATCH($C45,'2018-08 (Д)'!$C$2:$C$100,0)+1,0)))="Н/Д",AND(INDIRECT(CONCATENATE("'2018-09 (Д)'!E",TEXT(MATCH($C45,'2018-09 (Д)'!$C$2:$C$100,0)+1,0)))="Н/Д",INDIRECT(CONCATENATE("'2018-08 (Д)'!E",TEXT(MATCH($C45,'2018-08 (Д)'!$C$2:$C$100,0)+1,0))))),"Н/Д",((INDIRECT(CONCATENATE("'2018-09 (Д)'!E",TEXT(MATCH($C45,'2018-09 (Д)'!$C$2:$C$100,0)+1,0)))-INDIRECT(CONCATENATE("'2018-08 (Д)'!E",TEXT(MATCH($C45,'2018-08 (Д)'!$C$2:$C$100,0)+1,0))))/INDIRECT(CONCATENATE("'2018-08 (Д)'!E",TEXT(MATCH($C45,'2018-08 (Д)'!$C$2:$C$100,0)+1,0))))*100)</f>
        <v>-18.834212237213805</v>
      </c>
      <c r="L45" s="9">
        <f ca="1">IF(OR(INDIRECT(CONCATENATE("'2018-10 (Д)'!E",TEXT(MATCH($C45,'2018-10 (Д)'!$C$2:$C$100,0)+1,0)))="Н/Д",INDIRECT(CONCATENATE("'2018-09 (Д)'!E",TEXT(MATCH($C45,'2018-09 (Д)'!$C$2:$C$100,0)+1,0)))="Н/Д",AND(INDIRECT(CONCATENATE("'2018-10 (Д)'!E",TEXT(MATCH($C45,'2018-10 (Д)'!$C$2:$C$100,0)+1,0)))="Н/Д",INDIRECT(CONCATENATE("'2018-09 (Д)'!E",TEXT(MATCH($C45,'2018-09 (Д)'!$C$2:$C$100,0)+1,0))))),"Н/Д",((INDIRECT(CONCATENATE("'2018-10 (Д)'!E",TEXT(MATCH($C45,'2018-10 (Д)'!$C$2:$C$100,0)+1,0)))-INDIRECT(CONCATENATE("'2018-09 (Д)'!E",TEXT(MATCH($C45,'2018-09 (Д)'!$C$2:$C$100,0)+1,0))))/INDIRECT(CONCATENATE("'2018-09 (Д)'!E",TEXT(MATCH($C45,'2018-09 (Д)'!$C$2:$C$100,0)+1,0))))*100)</f>
        <v>-9.4446301629898581</v>
      </c>
      <c r="M45" s="9">
        <f ca="1">IF(OR(INDIRECT(CONCATENATE("'2018-11 (Д)'!E",TEXT(MATCH($C45,'2018-11 (Д)'!$C$2:$C$100,0)+1,0)))="Н/Д",INDIRECT(CONCATENATE("'2018-10 (Д)'!E",TEXT(MATCH($C45,'2018-10 (Д)'!$C$2:$C$100,0)+1,0)))="Н/Д",AND(INDIRECT(CONCATENATE("'2018-11 (Д)'!E",TEXT(MATCH($C45,'2018-11 (Д)'!$C$2:$C$100,0)+1,0)))="Н/Д",INDIRECT(CONCATENATE("'2018-10 (Д)'!E",TEXT(MATCH($C45,'2018-10 (Д)'!$C$2:$C$100,0)+1,0))))),"Н/Д",((INDIRECT(CONCATENATE("'2018-11 (Д)'!E",TEXT(MATCH($C45,'2018-11 (Д)'!$C$2:$C$100,0)+1,0)))-INDIRECT(CONCATENATE("'2018-10 (Д)'!E",TEXT(MATCH($C45,'2018-10 (Д)'!$C$2:$C$100,0)+1,0))))/INDIRECT(CONCATENATE("'2018-10 (Д)'!E",TEXT(MATCH($C45,'2018-10 (Д)'!$C$2:$C$100,0)+1,0))))*100)</f>
        <v>53.931553413675815</v>
      </c>
      <c r="N45" s="9">
        <f ca="1">IF(OR(INDIRECT(CONCATENATE("'2018-12 (Д)'!E",TEXT(MATCH($C45,'2018-12 (Д)'!$C$2:$C$100,0)+1,0)))="Н/Д",INDIRECT(CONCATENATE("'2018-11 (Д)'!E",TEXT(MATCH($C45,'2018-11 (Д)'!$C$2:$C$100,0)+1,0)))="Н/Д",AND(INDIRECT(CONCATENATE("'2018-12 (Д)'!E",TEXT(MATCH($C45,'2018-12 (Д)'!$C$2:$C$100,0)+1,0)))="Н/Д",INDIRECT(CONCATENATE("'2018-11 (Д)'!E",TEXT(MATCH($C45,'2018-11 (Д)'!$C$2:$C$100,0)+1,0))))),"Н/Д",((INDIRECT(CONCATENATE("'2018-12 (Д)'!E",TEXT(MATCH($C45,'2018-12 (Д)'!$C$2:$C$100,0)+1,0)))-INDIRECT(CONCATENATE("'2018-11 (Д)'!E",TEXT(MATCH($C45,'2018-11 (Д)'!$C$2:$C$100,0)+1,0))))/INDIRECT(CONCATENATE("'2018-11 (Д)'!E",TEXT(MATCH($C45,'2018-11 (Д)'!$C$2:$C$100,0)+1,0))))*100)</f>
        <v>-9.4357524390766319</v>
      </c>
      <c r="O45" s="9"/>
      <c r="P45" s="9">
        <f ca="1">IF(OR(INDIRECT(CONCATENATE("'2018-03 (Д)'!F",TEXT(MATCH($C45,'2018-03 (Д)'!$C$2:$C$100,0)+1,0)))="Н/Д",INDIRECT(CONCATENATE("'2018-02 (Д)'!F",TEXT(MATCH($C45,'2018-02 (Д)'!$C$2:$C$100,0)+1,0)))="Н/Д",AND(INDIRECT(CONCATENATE("'2018-03 (Д)'!F",TEXT(MATCH($C45,'2018-03 (Д)'!$C$2:$C$100,0)+1,0)))="Н/Д",INDIRECT(CONCATENATE("'2018-02 (Д)'!F",TEXT(MATCH($C45,'2018-02 (Д)'!$C$2:$C$100,0)+1,0))))),"Н/Д",((INDIRECT(CONCATENATE("'2018-03 (Д)'!F",TEXT(MATCH($C45,'2018-03 (Д)'!$C$2:$C$100,0)+1,0)))-INDIRECT(CONCATENATE("'2018-02 (Д)'!F",TEXT(MATCH($C45,'2018-02 (Д)'!$C$2:$C$100,0)+1,0))))/INDIRECT(CONCATENATE("'2018-02 (Д)'!F",TEXT(MATCH($C45,'2018-02 (Д)'!$C$2:$C$100,0)+1,0))))*100)</f>
        <v>1.7243399136863946</v>
      </c>
      <c r="Q45" s="9">
        <f ca="1">IF(OR(INDIRECT(CONCATENATE("'2018-04 (Д)'!F",TEXT(MATCH($C45,'2018-04 (Д)'!$C$2:$C$100,0)+1,0)))="Н/Д",INDIRECT(CONCATENATE("'2018-03 (Д)'!F",TEXT(MATCH($C45,'2018-03 (Д)'!$C$2:$C$100,0)+1,0)))="Н/Д",AND(INDIRECT(CONCATENATE("'2018-04 (Д)'!F",TEXT(MATCH($C45,'2018-04 (Д)'!$C$2:$C$100,0)+1,0)))="Н/Д",INDIRECT(CONCATENATE("'2018-03 (Д)'!F",TEXT(MATCH($C45,'2018-03 (Д)'!$C$2:$C$100,0)+1,0))))),"Н/Д",((INDIRECT(CONCATENATE("'2018-04 (Д)'!F",TEXT(MATCH($C45,'2018-04 (Д)'!$C$2:$C$100,0)+1,0)))-INDIRECT(CONCATENATE("'2018-03 (Д)'!F",TEXT(MATCH($C45,'2018-03 (Д)'!$C$2:$C$100,0)+1,0))))/INDIRECT(CONCATENATE("'2018-03 (Д)'!F",TEXT(MATCH($C45,'2018-03 (Д)'!$C$2:$C$100,0)+1,0))))*100)</f>
        <v>98.075931983555336</v>
      </c>
      <c r="R45" s="9">
        <f ca="1">IF(OR(INDIRECT(CONCATENATE("'2018-05 (Д)'!F",TEXT(MATCH($C45,'2018-05 (Д)'!$C$2:$C$100,0)+1,0)))="Н/Д",INDIRECT(CONCATENATE("'2018-04 (Д)'!F",TEXT(MATCH($C45,'2018-04 (Д)'!$C$2:$C$100,0)+1,0)))="Н/Д",AND(INDIRECT(CONCATENATE("'2018-05 (Д)'!F",TEXT(MATCH($C45,'2018-05 (Д)'!$C$2:$C$100,0)+1,0)))="Н/Д",INDIRECT(CONCATENATE("'2018-04 (Д)'!F",TEXT(MATCH($C45,'2018-04 (Д)'!$C$2:$C$100,0)+1,0))))),"Н/Д",((INDIRECT(CONCATENATE("'2018-05 (Д)'!F",TEXT(MATCH($C45,'2018-05 (Д)'!$C$2:$C$100,0)+1,0)))-INDIRECT(CONCATENATE("'2018-04 (Д)'!F",TEXT(MATCH($C45,'2018-04 (Д)'!$C$2:$C$100,0)+1,0))))/INDIRECT(CONCATENATE("'2018-04 (Д)'!F",TEXT(MATCH($C45,'2018-04 (Д)'!$C$2:$C$100,0)+1,0))))*100)</f>
        <v>-4.909072144422459</v>
      </c>
      <c r="S45" s="9">
        <f ca="1">IF(OR(INDIRECT(CONCATENATE("'2018-06 (Д)'!F",TEXT(MATCH($C45,'2018-06 (Д)'!$C$2:$C$100,0)+1,0)))="Н/Д",INDIRECT(CONCATENATE("'2018-05 (Д)'!F",TEXT(MATCH($C45,'2018-05 (Д)'!$C$2:$C$100,0)+1,0)))="Н/Д",AND(INDIRECT(CONCATENATE("'2018-06 (Д)'!F",TEXT(MATCH($C45,'2018-06 (Д)'!$C$2:$C$100,0)+1,0)))="Н/Д",INDIRECT(CONCATENATE("'2018-05 (Д)'!F",TEXT(MATCH($C45,'2018-05 (Д)'!$C$2:$C$100,0)+1,0))))),"Н/Д",((INDIRECT(CONCATENATE("'2018-06 (Д)'!F",TEXT(MATCH($C45,'2018-06 (Д)'!$C$2:$C$100,0)+1,0)))-INDIRECT(CONCATENATE("'2018-05 (Д)'!F",TEXT(MATCH($C45,'2018-05 (Д)'!$C$2:$C$100,0)+1,0))))/INDIRECT(CONCATENATE("'2018-05 (Д)'!F",TEXT(MATCH($C45,'2018-05 (Д)'!$C$2:$C$100,0)+1,0))))*100)</f>
        <v>-9.3936951918074119</v>
      </c>
      <c r="T45" s="9">
        <f ca="1">IF(OR(INDIRECT(CONCATENATE("'2018-07 (Д)'!F",TEXT(MATCH($C45,'2018-07 (Д)'!$C$2:$C$100,0)+1,0)))="Н/Д",INDIRECT(CONCATENATE("'2018-06 (Д)'!F",TEXT(MATCH($C45,'2018-06 (Д)'!$C$2:$C$100,0)+1,0)))="Н/Д",AND(INDIRECT(CONCATENATE("'2018-07 (Д)'!F",TEXT(MATCH($C45,'2018-07 (Д)'!$C$2:$C$100,0)+1,0)))="Н/Д",INDIRECT(CONCATENATE("'2018-06 (Д)'!F",TEXT(MATCH($C45,'2018-06 (Д)'!$C$2:$C$100,0)+1,0))))),"Н/Д",((INDIRECT(CONCATENATE("'2018-07 (Д)'!F",TEXT(MATCH($C45,'2018-07 (Д)'!$C$2:$C$100,0)+1,0)))-INDIRECT(CONCATENATE("'2018-06 (Д)'!F",TEXT(MATCH($C45,'2018-06 (Д)'!$C$2:$C$100,0)+1,0))))/INDIRECT(CONCATENATE("'2018-06 (Д)'!F",TEXT(MATCH($C45,'2018-06 (Д)'!$C$2:$C$100,0)+1,0))))*100)</f>
        <v>-30.308025410249911</v>
      </c>
      <c r="U45" s="9">
        <f ca="1">IF(OR(INDIRECT(CONCATENATE("'2018-08 (Д)'!F",TEXT(MATCH($C45,'2018-08 (Д)'!$C$2:$C$100,0)+1,0)))="Н/Д",INDIRECT(CONCATENATE("'2018-07 (Д)'!F",TEXT(MATCH($C45,'2018-07 (Д)'!$C$2:$C$100,0)+1,0)))="Н/Д",AND(INDIRECT(CONCATENATE("'2018-08 (Д)'!F",TEXT(MATCH($C45,'2018-08 (Д)'!$C$2:$C$100,0)+1,0)))="Н/Д",INDIRECT(CONCATENATE("'2018-07 (Д)'!F",TEXT(MATCH($C45,'2018-07 (Д)'!$C$2:$C$100,0)+1,0))))),"Н/Д",((INDIRECT(CONCATENATE("'2018-08 (Д)'!F",TEXT(MATCH($C45,'2018-08 (Д)'!$C$2:$C$100,0)+1,0)))-INDIRECT(CONCATENATE("'2018-07 (Д)'!F",TEXT(MATCH($C45,'2018-07 (Д)'!$C$2:$C$100,0)+1,0))))/INDIRECT(CONCATENATE("'2018-07 (Д)'!F",TEXT(MATCH($C45,'2018-07 (Д)'!$C$2:$C$100,0)+1,0))))*100)</f>
        <v>71.595359605879409</v>
      </c>
      <c r="V45" s="9">
        <f ca="1">IF(OR(INDIRECT(CONCATENATE("'2018-09 (Д)'!F",TEXT(MATCH($C45,'2018-09 (Д)'!$C$2:$C$100,0)+1,0)))="Н/Д",INDIRECT(CONCATENATE("'2018-08 (Д)'!F",TEXT(MATCH($C45,'2018-08 (Д)'!$C$2:$C$100,0)+1,0)))="Н/Д",AND(INDIRECT(CONCATENATE("'2018-09 (Д)'!F",TEXT(MATCH($C45,'2018-09 (Д)'!$C$2:$C$100,0)+1,0)))="Н/Д",INDIRECT(CONCATENATE("'2018-08 (Д)'!F",TEXT(MATCH($C45,'2018-08 (Д)'!$C$2:$C$100,0)+1,0))))),"Н/Д",((INDIRECT(CONCATENATE("'2018-09 (Д)'!F",TEXT(MATCH($C45,'2018-09 (Д)'!$C$2:$C$100,0)+1,0)))-INDIRECT(CONCATENATE("'2018-08 (Д)'!F",TEXT(MATCH($C45,'2018-08 (Д)'!$C$2:$C$100,0)+1,0))))/INDIRECT(CONCATENATE("'2018-08 (Д)'!F",TEXT(MATCH($C45,'2018-08 (Д)'!$C$2:$C$100,0)+1,0))))*100)</f>
        <v>-31.501882196922114</v>
      </c>
      <c r="W45" s="9">
        <f ca="1">IF(OR(INDIRECT(CONCATENATE("'2018-10 (Д)'!F",TEXT(MATCH($C45,'2018-10 (Д)'!$C$2:$C$100,0)+1,0)))="Н/Д",INDIRECT(CONCATENATE("'2018-09 (Д)'!F",TEXT(MATCH($C45,'2018-09 (Д)'!$C$2:$C$100,0)+1,0)))="Н/Д",AND(INDIRECT(CONCATENATE("'2018-10 (Д)'!F",TEXT(MATCH($C45,'2018-10 (Д)'!$C$2:$C$100,0)+1,0)))="Н/Д",INDIRECT(CONCATENATE("'2018-09 (Д)'!F",TEXT(MATCH($C45,'2018-09 (Д)'!$C$2:$C$100,0)+1,0))))),"Н/Д",((INDIRECT(CONCATENATE("'2018-10 (Д)'!F",TEXT(MATCH($C45,'2018-10 (Д)'!$C$2:$C$100,0)+1,0)))-INDIRECT(CONCATENATE("'2018-09 (Д)'!F",TEXT(MATCH($C45,'2018-09 (Д)'!$C$2:$C$100,0)+1,0))))/INDIRECT(CONCATENATE("'2018-09 (Д)'!F",TEXT(MATCH($C45,'2018-09 (Д)'!$C$2:$C$100,0)+1,0))))*100)</f>
        <v>-9.9123502317756547</v>
      </c>
      <c r="X45" s="9">
        <f ca="1">IF(OR(INDIRECT(CONCATENATE("'2018-11 (Д)'!F",TEXT(MATCH($C45,'2018-11 (Д)'!$C$2:$C$100,0)+1,0)))="Н/Д",INDIRECT(CONCATENATE("'2018-10 (Д)'!F",TEXT(MATCH($C45,'2018-10 (Д)'!$C$2:$C$100,0)+1,0)))="Н/Д",AND(INDIRECT(CONCATENATE("'2018-11 (Д)'!F",TEXT(MATCH($C45,'2018-11 (Д)'!$C$2:$C$100,0)+1,0)))="Н/Д",INDIRECT(CONCATENATE("'2018-10 (Д)'!F",TEXT(MATCH($C45,'2018-10 (Д)'!$C$2:$C$100,0)+1,0))))),"Н/Д",((INDIRECT(CONCATENATE("'2018-11 (Д)'!F",TEXT(MATCH($C45,'2018-11 (Д)'!$C$2:$C$100,0)+1,0)))-INDIRECT(CONCATENATE("'2018-10 (Д)'!F",TEXT(MATCH($C45,'2018-10 (Д)'!$C$2:$C$100,0)+1,0))))/INDIRECT(CONCATENATE("'2018-10 (Д)'!F",TEXT(MATCH($C45,'2018-10 (Д)'!$C$2:$C$100,0)+1,0))))*100)</f>
        <v>80.486736393760467</v>
      </c>
      <c r="Y45" s="9">
        <f ca="1">IF(OR(INDIRECT(CONCATENATE("'2018-12 (Д)'!F",TEXT(MATCH($C45,'2018-12 (Д)'!$C$2:$C$100,0)+1,0)))="Н/Д",INDIRECT(CONCATENATE("'2018-11 (Д)'!F",TEXT(MATCH($C45,'2018-11 (Д)'!$C$2:$C$100,0)+1,0)))="Н/Д",AND(INDIRECT(CONCATENATE("'2018-12 (Д)'!F",TEXT(MATCH($C45,'2018-12 (Д)'!$C$2:$C$100,0)+1,0)))="Н/Д",INDIRECT(CONCATENATE("'2018-11 (Д)'!F",TEXT(MATCH($C45,'2018-11 (Д)'!$C$2:$C$100,0)+1,0))))),"Н/Д",((INDIRECT(CONCATENATE("'2018-12 (Д)'!F",TEXT(MATCH($C45,'2018-12 (Д)'!$C$2:$C$100,0)+1,0)))-INDIRECT(CONCATENATE("'2018-11 (Д)'!F",TEXT(MATCH($C45,'2018-11 (Д)'!$C$2:$C$100,0)+1,0))))/INDIRECT(CONCATENATE("'2018-11 (Д)'!F",TEXT(MATCH($C45,'2018-11 (Д)'!$C$2:$C$100,0)+1,0))))*100)</f>
        <v>-24.562264376293047</v>
      </c>
      <c r="Z45" s="9"/>
      <c r="AA45" s="9">
        <f ca="1">IF(OR(INDIRECT(CONCATENATE("'2018-03 (Д)'!G",TEXT(MATCH($C45,'2018-03 (Д)'!$C$2:$C$100,0)+1,0)))="Н/Д",INDIRECT(CONCATENATE("'2018-02 (Д)'!G",TEXT(MATCH($C45,'2018-02 (Д)'!$C$2:$C$100,0)+1,0)))="Н/Д",AND(INDIRECT(CONCATENATE("'2018-03 (Д)'!G",TEXT(MATCH($C45,'2018-03 (Д)'!$C$2:$C$100,0)+1,0)))="Н/Д",INDIRECT(CONCATENATE("'2018-02 (Д)'!G",TEXT(MATCH($C45,'2018-02 (Д)'!$C$2:$C$100,0)+1,0))))),"Н/Д",((INDIRECT(CONCATENATE("'2018-03 (Д)'!G",TEXT(MATCH($C45,'2018-03 (Д)'!$C$2:$C$100,0)+1,0)))-INDIRECT(CONCATENATE("'2018-02 (Д)'!G",TEXT(MATCH($C45,'2018-02 (Д)'!$C$2:$C$100,0)+1,0))))/INDIRECT(CONCATENATE("'2018-02 (Д)'!G",TEXT(MATCH($C45,'2018-02 (Д)'!$C$2:$C$100,0)+1,0))))*100)</f>
        <v>-35.574121376662156</v>
      </c>
      <c r="AB45" s="9">
        <f ca="1">IF(OR(INDIRECT(CONCATENATE("'2018-04 (Д)'!G",TEXT(MATCH($C45,'2018-04 (Д)'!$C$2:$C$100,0)+1,0)))="Н/Д",INDIRECT(CONCATENATE("'2018-03 (Д)'!G",TEXT(MATCH($C45,'2018-03 (Д)'!$C$2:$C$100,0)+1,0)))="Н/Д",AND(INDIRECT(CONCATENATE("'2018-04 (Д)'!G",TEXT(MATCH($C45,'2018-04 (Д)'!$C$2:$C$100,0)+1,0)))="Н/Д",INDIRECT(CONCATENATE("'2018-03 (Д)'!G",TEXT(MATCH($C45,'2018-03 (Д)'!$C$2:$C$100,0)+1,0))))),"Н/Д",((INDIRECT(CONCATENATE("'2018-04 (Д)'!G",TEXT(MATCH($C45,'2018-04 (Д)'!$C$2:$C$100,0)+1,0)))-INDIRECT(CONCATENATE("'2018-03 (Д)'!G",TEXT(MATCH($C45,'2018-03 (Д)'!$C$2:$C$100,0)+1,0))))/INDIRECT(CONCATENATE("'2018-03 (Д)'!G",TEXT(MATCH($C45,'2018-03 (Д)'!$C$2:$C$100,0)+1,0))))*100)</f>
        <v>425.98345451546874</v>
      </c>
      <c r="AC45" s="9">
        <f ca="1">IF(OR(INDIRECT(CONCATENATE("'2018-05 (Д)'!G",TEXT(MATCH($C45,'2018-05 (Д)'!$C$2:$C$100,0)+1,0)))="Н/Д",INDIRECT(CONCATENATE("'2018-04 (Д)'!G",TEXT(MATCH($C45,'2018-04 (Д)'!$C$2:$C$100,0)+1,0)))="Н/Д",AND(INDIRECT(CONCATENATE("'2018-05 (Д)'!G",TEXT(MATCH($C45,'2018-05 (Д)'!$C$2:$C$100,0)+1,0)))="Н/Д",INDIRECT(CONCATENATE("'2018-04 (Д)'!G",TEXT(MATCH($C45,'2018-04 (Д)'!$C$2:$C$100,0)+1,0))))),"Н/Д",((INDIRECT(CONCATENATE("'2018-05 (Д)'!G",TEXT(MATCH($C45,'2018-05 (Д)'!$C$2:$C$100,0)+1,0)))-INDIRECT(CONCATENATE("'2018-04 (Д)'!G",TEXT(MATCH($C45,'2018-04 (Д)'!$C$2:$C$100,0)+1,0))))/INDIRECT(CONCATENATE("'2018-04 (Д)'!G",TEXT(MATCH($C45,'2018-04 (Д)'!$C$2:$C$100,0)+1,0))))*100)</f>
        <v>-72.45359731386155</v>
      </c>
      <c r="AD45" s="9">
        <f ca="1">IF(OR(INDIRECT(CONCATENATE("'2018-06 (Д)'!G",TEXT(MATCH($C45,'2018-06 (Д)'!$C$2:$C$100,0)+1,0)))="Н/Д",INDIRECT(CONCATENATE("'2018-05 (Д)'!G",TEXT(MATCH($C45,'2018-05 (Д)'!$C$2:$C$100,0)+1,0)))="Н/Д",AND(INDIRECT(CONCATENATE("'2018-06 (Д)'!G",TEXT(MATCH($C45,'2018-06 (Д)'!$C$2:$C$100,0)+1,0)))="Н/Д",INDIRECT(CONCATENATE("'2018-05 (Д)'!G",TEXT(MATCH($C45,'2018-05 (Д)'!$C$2:$C$100,0)+1,0))))),"Н/Д",((INDIRECT(CONCATENATE("'2018-06 (Д)'!G",TEXT(MATCH($C45,'2018-06 (Д)'!$C$2:$C$100,0)+1,0)))-INDIRECT(CONCATENATE("'2018-05 (Д)'!G",TEXT(MATCH($C45,'2018-05 (Д)'!$C$2:$C$100,0)+1,0))))/INDIRECT(CONCATENATE("'2018-05 (Д)'!G",TEXT(MATCH($C45,'2018-05 (Д)'!$C$2:$C$100,0)+1,0))))*100)</f>
        <v>123.50855587280174</v>
      </c>
      <c r="AE45" s="9">
        <f ca="1">IF(OR(INDIRECT(CONCATENATE("'2018-07 (Д)'!G",TEXT(MATCH($C45,'2018-07 (Д)'!$C$2:$C$100,0)+1,0)))="Н/Д",INDIRECT(CONCATENATE("'2018-06 (Д)'!G",TEXT(MATCH($C45,'2018-06 (Д)'!$C$2:$C$100,0)+1,0)))="Н/Д",AND(INDIRECT(CONCATENATE("'2018-07 (Д)'!G",TEXT(MATCH($C45,'2018-07 (Д)'!$C$2:$C$100,0)+1,0)))="Н/Д",INDIRECT(CONCATENATE("'2018-06 (Д)'!G",TEXT(MATCH($C45,'2018-06 (Д)'!$C$2:$C$100,0)+1,0))))),"Н/Д",((INDIRECT(CONCATENATE("'2018-07 (Д)'!G",TEXT(MATCH($C45,'2018-07 (Д)'!$C$2:$C$100,0)+1,0)))-INDIRECT(CONCATENATE("'2018-06 (Д)'!G",TEXT(MATCH($C45,'2018-06 (Д)'!$C$2:$C$100,0)+1,0))))/INDIRECT(CONCATENATE("'2018-06 (Д)'!G",TEXT(MATCH($C45,'2018-06 (Д)'!$C$2:$C$100,0)+1,0))))*100)</f>
        <v>-46.760951030861314</v>
      </c>
      <c r="AF45" s="9">
        <f ca="1">IF(OR(INDIRECT(CONCATENATE("'2018-08 (Д)'!G",TEXT(MATCH($C45,'2018-08 (Д)'!$C$2:$C$100,0)+1,0)))="Н/Д",INDIRECT(CONCATENATE("'2018-07 (Д)'!G",TEXT(MATCH($C45,'2018-07 (Д)'!$C$2:$C$100,0)+1,0)))="Н/Д",AND(INDIRECT(CONCATENATE("'2018-08 (Д)'!G",TEXT(MATCH($C45,'2018-08 (Д)'!$C$2:$C$100,0)+1,0)))="Н/Д",INDIRECT(CONCATENATE("'2018-07 (Д)'!G",TEXT(MATCH($C45,'2018-07 (Д)'!$C$2:$C$100,0)+1,0))))),"Н/Д",((INDIRECT(CONCATENATE("'2018-08 (Д)'!G",TEXT(MATCH($C45,'2018-08 (Д)'!$C$2:$C$100,0)+1,0)))-INDIRECT(CONCATENATE("'2018-07 (Д)'!G",TEXT(MATCH($C45,'2018-07 (Д)'!$C$2:$C$100,0)+1,0))))/INDIRECT(CONCATENATE("'2018-07 (Д)'!G",TEXT(MATCH($C45,'2018-07 (Д)'!$C$2:$C$100,0)+1,0))))*100)</f>
        <v>77.374894268543642</v>
      </c>
      <c r="AG45" s="9">
        <f ca="1">IF(OR(INDIRECT(CONCATENATE("'2018-09 (Д)'!G",TEXT(MATCH($C45,'2018-09 (Д)'!$C$2:$C$100,0)+1,0)))="Н/Д",INDIRECT(CONCATENATE("'2018-08 (Д)'!G",TEXT(MATCH($C45,'2018-08 (Д)'!$C$2:$C$100,0)+1,0)))="Н/Д",AND(INDIRECT(CONCATENATE("'2018-09 (Д)'!G",TEXT(MATCH($C45,'2018-09 (Д)'!$C$2:$C$100,0)+1,0)))="Н/Д",INDIRECT(CONCATENATE("'2018-08 (Д)'!G",TEXT(MATCH($C45,'2018-08 (Д)'!$C$2:$C$100,0)+1,0))))),"Н/Д",((INDIRECT(CONCATENATE("'2018-09 (Д)'!G",TEXT(MATCH($C45,'2018-09 (Д)'!$C$2:$C$100,0)+1,0)))-INDIRECT(CONCATENATE("'2018-08 (Д)'!G",TEXT(MATCH($C45,'2018-08 (Д)'!$C$2:$C$100,0)+1,0))))/INDIRECT(CONCATENATE("'2018-08 (Д)'!G",TEXT(MATCH($C45,'2018-08 (Д)'!$C$2:$C$100,0)+1,0))))*100)</f>
        <v>-47.720030372185299</v>
      </c>
      <c r="AH45" s="9">
        <f ca="1">IF(OR(INDIRECT(CONCATENATE("'2018-10 (Д)'!G",TEXT(MATCH($C45,'2018-10 (Д)'!$C$2:$C$100,0)+1,0)))="Н/Д",INDIRECT(CONCATENATE("'2018-09 (Д)'!G",TEXT(MATCH($C45,'2018-09 (Д)'!$C$2:$C$100,0)+1,0)))="Н/Д",AND(INDIRECT(CONCATENATE("'2018-10 (Д)'!G",TEXT(MATCH($C45,'2018-10 (Д)'!$C$2:$C$100,0)+1,0)))="Н/Д",INDIRECT(CONCATENATE("'2018-09 (Д)'!G",TEXT(MATCH($C45,'2018-09 (Д)'!$C$2:$C$100,0)+1,0))))),"Н/Д",((INDIRECT(CONCATENATE("'2018-10 (Д)'!G",TEXT(MATCH($C45,'2018-10 (Д)'!$C$2:$C$100,0)+1,0)))-INDIRECT(CONCATENATE("'2018-09 (Д)'!G",TEXT(MATCH($C45,'2018-09 (Д)'!$C$2:$C$100,0)+1,0))))/INDIRECT(CONCATENATE("'2018-09 (Д)'!G",TEXT(MATCH($C45,'2018-09 (Д)'!$C$2:$C$100,0)+1,0))))*100)</f>
        <v>14.999510085113895</v>
      </c>
      <c r="AI45" s="9">
        <f ca="1">IF(OR(INDIRECT(CONCATENATE("'2018-11 (Д)'!G",TEXT(MATCH($C45,'2018-11 (Д)'!$C$2:$C$100,0)+1,0)))="Н/Д",INDIRECT(CONCATENATE("'2018-10 (Д)'!G",TEXT(MATCH($C45,'2018-10 (Д)'!$C$2:$C$100,0)+1,0)))="Н/Д",AND(INDIRECT(CONCATENATE("'2018-11 (Д)'!G",TEXT(MATCH($C45,'2018-11 (Д)'!$C$2:$C$100,0)+1,0)))="Н/Д",INDIRECT(CONCATENATE("'2018-10 (Д)'!G",TEXT(MATCH($C45,'2018-10 (Д)'!$C$2:$C$100,0)+1,0))))),"Н/Д",((INDIRECT(CONCATENATE("'2018-11 (Д)'!G",TEXT(MATCH($C45,'2018-11 (Д)'!$C$2:$C$100,0)+1,0)))-INDIRECT(CONCATENATE("'2018-10 (Д)'!G",TEXT(MATCH($C45,'2018-10 (Д)'!$C$2:$C$100,0)+1,0))))/INDIRECT(CONCATENATE("'2018-10 (Д)'!G",TEXT(MATCH($C45,'2018-10 (Д)'!$C$2:$C$100,0)+1,0))))*100)</f>
        <v>115.72290940316674</v>
      </c>
      <c r="AJ45" s="9">
        <f ca="1">IF(OR(INDIRECT(CONCATENATE("'2018-12 (Д)'!G",TEXT(MATCH($C45,'2018-12 (Д)'!$C$2:$C$100,0)+1,0)))="Н/Д",INDIRECT(CONCATENATE("'2018-11 (Д)'!G",TEXT(MATCH($C45,'2018-11 (Д)'!$C$2:$C$100,0)+1,0)))="Н/Д",AND(INDIRECT(CONCATENATE("'2018-12 (Д)'!G",TEXT(MATCH($C45,'2018-12 (Д)'!$C$2:$C$100,0)+1,0)))="Н/Д",INDIRECT(CONCATENATE("'2018-11 (Д)'!G",TEXT(MATCH($C45,'2018-11 (Д)'!$C$2:$C$100,0)+1,0))))),"Н/Д",((INDIRECT(CONCATENATE("'2018-12 (Д)'!G",TEXT(MATCH($C45,'2018-12 (Д)'!$C$2:$C$100,0)+1,0)))-INDIRECT(CONCATENATE("'2018-11 (Д)'!G",TEXT(MATCH($C45,'2018-11 (Д)'!$C$2:$C$100,0)+1,0))))/INDIRECT(CONCATENATE("'2018-11 (Д)'!G",TEXT(MATCH($C45,'2018-11 (Д)'!$C$2:$C$100,0)+1,0))))*100)</f>
        <v>-38.494240620524138</v>
      </c>
      <c r="AK45" s="9"/>
      <c r="AL45" s="9">
        <f ca="1">IF(OR(INDIRECT(CONCATENATE("'2018-03 (Д)'!H",TEXT(MATCH($C45,'2018-03 (Д)'!$C$2:$C$100,0)+1,0)))="Н/Д",INDIRECT(CONCATENATE("'2018-02 (Д)'!H",TEXT(MATCH($C45,'2018-02 (Д)'!$C$2:$C$100,0)+1,0)))="Н/Д",AND(INDIRECT(CONCATENATE("'2018-03 (Д)'!H",TEXT(MATCH($C45,'2018-03 (Д)'!$C$2:$C$100,0)+1,0)))="Н/Д",INDIRECT(CONCATENATE("'2018-02 (Д)'!H",TEXT(MATCH($C45,'2018-02 (Д)'!$C$2:$C$100,0)+1,0))))),"Н/Д",((INDIRECT(CONCATENATE("'2018-03 (Д)'!H",TEXT(MATCH($C45,'2018-03 (Д)'!$C$2:$C$100,0)+1,0)))-INDIRECT(CONCATENATE("'2018-02 (Д)'!H",TEXT(MATCH($C45,'2018-02 (Д)'!$C$2:$C$100,0)+1,0))))/INDIRECT(CONCATENATE("'2018-02 (Д)'!H",TEXT(MATCH($C45,'2018-02 (Д)'!$C$2:$C$100,0)+1,0))))*100)</f>
        <v>66.989630399109018</v>
      </c>
      <c r="AM45" s="9">
        <f ca="1">IF(OR(INDIRECT(CONCATENATE("'2018-04 (Д)'!H",TEXT(MATCH($C45,'2018-04 (Д)'!$C$2:$C$100,0)+1,0)))="Н/Д",INDIRECT(CONCATENATE("'2018-03 (Д)'!H",TEXT(MATCH($C45,'2018-03 (Д)'!$C$2:$C$100,0)+1,0)))="Н/Д",AND(INDIRECT(CONCATENATE("'2018-04 (Д)'!H",TEXT(MATCH($C45,'2018-04 (Д)'!$C$2:$C$100,0)+1,0)))="Н/Д",INDIRECT(CONCATENATE("'2018-03 (Д)'!H",TEXT(MATCH($C45,'2018-03 (Д)'!$C$2:$C$100,0)+1,0))))),"Н/Д",((INDIRECT(CONCATENATE("'2018-04 (Д)'!H",TEXT(MATCH($C45,'2018-04 (Д)'!$C$2:$C$100,0)+1,0)))-INDIRECT(CONCATENATE("'2018-03 (Д)'!H",TEXT(MATCH($C45,'2018-03 (Д)'!$C$2:$C$100,0)+1,0))))/INDIRECT(CONCATENATE("'2018-03 (Д)'!H",TEXT(MATCH($C45,'2018-03 (Д)'!$C$2:$C$100,0)+1,0))))*100)</f>
        <v>0.93176383274213936</v>
      </c>
      <c r="AN45" s="9">
        <f ca="1">IF(OR(INDIRECT(CONCATENATE("'2018-05 (Д)'!H",TEXT(MATCH($C45,'2018-05 (Д)'!$C$2:$C$100,0)+1,0)))="Н/Д",INDIRECT(CONCATENATE("'2018-04 (Д)'!H",TEXT(MATCH($C45,'2018-04 (Д)'!$C$2:$C$100,0)+1,0)))="Н/Д",AND(INDIRECT(CONCATENATE("'2018-05 (Д)'!H",TEXT(MATCH($C45,'2018-05 (Д)'!$C$2:$C$100,0)+1,0)))="Н/Д",INDIRECT(CONCATENATE("'2018-04 (Д)'!H",TEXT(MATCH($C45,'2018-04 (Д)'!$C$2:$C$100,0)+1,0))))),"Н/Д",((INDIRECT(CONCATENATE("'2018-05 (Д)'!H",TEXT(MATCH($C45,'2018-05 (Д)'!$C$2:$C$100,0)+1,0)))-INDIRECT(CONCATENATE("'2018-04 (Д)'!H",TEXT(MATCH($C45,'2018-04 (Д)'!$C$2:$C$100,0)+1,0))))/INDIRECT(CONCATENATE("'2018-04 (Д)'!H",TEXT(MATCH($C45,'2018-04 (Д)'!$C$2:$C$100,0)+1,0))))*100)</f>
        <v>0.9642844874122749</v>
      </c>
      <c r="AO45" s="9">
        <f ca="1">IF(OR(INDIRECT(CONCATENATE("'2018-06 (Д)'!H",TEXT(MATCH($C45,'2018-06 (Д)'!$C$2:$C$100,0)+1,0)))="Н/Д",INDIRECT(CONCATENATE("'2018-05 (Д)'!H",TEXT(MATCH($C45,'2018-05 (Д)'!$C$2:$C$100,0)+1,0)))="Н/Д",AND(INDIRECT(CONCATENATE("'2018-06 (Д)'!H",TEXT(MATCH($C45,'2018-06 (Д)'!$C$2:$C$100,0)+1,0)))="Н/Д",INDIRECT(CONCATENATE("'2018-05 (Д)'!H",TEXT(MATCH($C45,'2018-05 (Д)'!$C$2:$C$100,0)+1,0))))),"Н/Д",((INDIRECT(CONCATENATE("'2018-06 (Д)'!H",TEXT(MATCH($C45,'2018-06 (Д)'!$C$2:$C$100,0)+1,0)))-INDIRECT(CONCATENATE("'2018-05 (Д)'!H",TEXT(MATCH($C45,'2018-05 (Д)'!$C$2:$C$100,0)+1,0))))/INDIRECT(CONCATENATE("'2018-05 (Д)'!H",TEXT(MATCH($C45,'2018-05 (Д)'!$C$2:$C$100,0)+1,0))))*100)</f>
        <v>-3.3910570223831775</v>
      </c>
      <c r="AP45" s="9">
        <f ca="1">IF(OR(INDIRECT(CONCATENATE("'2018-07 (Д)'!H",TEXT(MATCH($C45,'2018-07 (Д)'!$C$2:$C$100,0)+1,0)))="Н/Д",INDIRECT(CONCATENATE("'2018-06 (Д)'!H",TEXT(MATCH($C45,'2018-06 (Д)'!$C$2:$C$100,0)+1,0)))="Н/Д",AND(INDIRECT(CONCATENATE("'2018-07 (Д)'!H",TEXT(MATCH($C45,'2018-07 (Д)'!$C$2:$C$100,0)+1,0)))="Н/Д",INDIRECT(CONCATENATE("'2018-06 (Д)'!H",TEXT(MATCH($C45,'2018-06 (Д)'!$C$2:$C$100,0)+1,0))))),"Н/Д",((INDIRECT(CONCATENATE("'2018-07 (Д)'!H",TEXT(MATCH($C45,'2018-07 (Д)'!$C$2:$C$100,0)+1,0)))-INDIRECT(CONCATENATE("'2018-06 (Д)'!H",TEXT(MATCH($C45,'2018-06 (Д)'!$C$2:$C$100,0)+1,0))))/INDIRECT(CONCATENATE("'2018-06 (Д)'!H",TEXT(MATCH($C45,'2018-06 (Д)'!$C$2:$C$100,0)+1,0))))*100)</f>
        <v>5.2917038318327565</v>
      </c>
      <c r="AQ45" s="9">
        <f ca="1">IF(OR(INDIRECT(CONCATENATE("'2018-08 (Д)'!H",TEXT(MATCH($C45,'2018-08 (Д)'!$C$2:$C$100,0)+1,0)))="Н/Д",INDIRECT(CONCATENATE("'2018-07 (Д)'!H",TEXT(MATCH($C45,'2018-07 (Д)'!$C$2:$C$100,0)+1,0)))="Н/Д",AND(INDIRECT(CONCATENATE("'2018-08 (Д)'!H",TEXT(MATCH($C45,'2018-08 (Д)'!$C$2:$C$100,0)+1,0)))="Н/Д",INDIRECT(CONCATENATE("'2018-07 (Д)'!H",TEXT(MATCH($C45,'2018-07 (Д)'!$C$2:$C$100,0)+1,0))))),"Н/Д",((INDIRECT(CONCATENATE("'2018-08 (Д)'!H",TEXT(MATCH($C45,'2018-08 (Д)'!$C$2:$C$100,0)+1,0)))-INDIRECT(CONCATENATE("'2018-07 (Д)'!H",TEXT(MATCH($C45,'2018-07 (Д)'!$C$2:$C$100,0)+1,0))))/INDIRECT(CONCATENATE("'2018-07 (Д)'!H",TEXT(MATCH($C45,'2018-07 (Д)'!$C$2:$C$100,0)+1,0))))*100)</f>
        <v>8.5522841492801547</v>
      </c>
      <c r="AR45" s="9">
        <f ca="1">IF(OR(INDIRECT(CONCATENATE("'2018-09 (Д)'!H",TEXT(MATCH($C45,'2018-09 (Д)'!$C$2:$C$100,0)+1,0)))="Н/Д",INDIRECT(CONCATENATE("'2018-08 (Д)'!H",TEXT(MATCH($C45,'2018-08 (Д)'!$C$2:$C$100,0)+1,0)))="Н/Д",AND(INDIRECT(CONCATENATE("'2018-09 (Д)'!H",TEXT(MATCH($C45,'2018-09 (Д)'!$C$2:$C$100,0)+1,0)))="Н/Д",INDIRECT(CONCATENATE("'2018-08 (Д)'!H",TEXT(MATCH($C45,'2018-08 (Д)'!$C$2:$C$100,0)+1,0))))),"Н/Д",((INDIRECT(CONCATENATE("'2018-09 (Д)'!H",TEXT(MATCH($C45,'2018-09 (Д)'!$C$2:$C$100,0)+1,0)))-INDIRECT(CONCATENATE("'2018-08 (Д)'!H",TEXT(MATCH($C45,'2018-08 (Д)'!$C$2:$C$100,0)+1,0))))/INDIRECT(CONCATENATE("'2018-08 (Д)'!H",TEXT(MATCH($C45,'2018-08 (Д)'!$C$2:$C$100,0)+1,0))))*100)</f>
        <v>-3.8235729354908132</v>
      </c>
      <c r="AS45" s="9">
        <f ca="1">IF(OR(INDIRECT(CONCATENATE("'2018-10 (Д)'!H",TEXT(MATCH($C45,'2018-10 (Д)'!$C$2:$C$100,0)+1,0)))="Н/Д",INDIRECT(CONCATENATE("'2018-09 (Д)'!H",TEXT(MATCH($C45,'2018-09 (Д)'!$C$2:$C$100,0)+1,0)))="Н/Д",AND(INDIRECT(CONCATENATE("'2018-10 (Д)'!H",TEXT(MATCH($C45,'2018-10 (Д)'!$C$2:$C$100,0)+1,0)))="Н/Д",INDIRECT(CONCATENATE("'2018-09 (Д)'!H",TEXT(MATCH($C45,'2018-09 (Д)'!$C$2:$C$100,0)+1,0))))),"Н/Д",((INDIRECT(CONCATENATE("'2018-10 (Д)'!H",TEXT(MATCH($C45,'2018-10 (Д)'!$C$2:$C$100,0)+1,0)))-INDIRECT(CONCATENATE("'2018-09 (Д)'!H",TEXT(MATCH($C45,'2018-09 (Д)'!$C$2:$C$100,0)+1,0))))/INDIRECT(CONCATENATE("'2018-09 (Д)'!H",TEXT(MATCH($C45,'2018-09 (Д)'!$C$2:$C$100,0)+1,0))))*100)</f>
        <v>-9.8482391291537486</v>
      </c>
      <c r="AT45" s="9">
        <f ca="1">IF(OR(INDIRECT(CONCATENATE("'2018-11 (Д)'!H",TEXT(MATCH($C45,'2018-11 (Д)'!$C$2:$C$100,0)+1,0)))="Н/Д",INDIRECT(CONCATENATE("'2018-10 (Д)'!H",TEXT(MATCH($C45,'2018-10 (Д)'!$C$2:$C$100,0)+1,0)))="Н/Д",AND(INDIRECT(CONCATENATE("'2018-11 (Д)'!H",TEXT(MATCH($C45,'2018-11 (Д)'!$C$2:$C$100,0)+1,0)))="Н/Д",INDIRECT(CONCATENATE("'2018-10 (Д)'!H",TEXT(MATCH($C45,'2018-10 (Д)'!$C$2:$C$100,0)+1,0))))),"Н/Д",((INDIRECT(CONCATENATE("'2018-11 (Д)'!H",TEXT(MATCH($C45,'2018-11 (Д)'!$C$2:$C$100,0)+1,0)))-INDIRECT(CONCATENATE("'2018-10 (Д)'!H",TEXT(MATCH($C45,'2018-10 (Д)'!$C$2:$C$100,0)+1,0))))/INDIRECT(CONCATENATE("'2018-10 (Д)'!H",TEXT(MATCH($C45,'2018-10 (Д)'!$C$2:$C$100,0)+1,0))))*100)</f>
        <v>17.596321954050932</v>
      </c>
      <c r="AU45" s="9">
        <f ca="1">IF(OR(INDIRECT(CONCATENATE("'2018-12 (Д)'!H",TEXT(MATCH($C45,'2018-12 (Д)'!$C$2:$C$100,0)+1,0)))="Н/Д",INDIRECT(CONCATENATE("'2018-11 (Д)'!H",TEXT(MATCH($C45,'2018-11 (Д)'!$C$2:$C$100,0)+1,0)))="Н/Д",AND(INDIRECT(CONCATENATE("'2018-12 (Д)'!H",TEXT(MATCH($C45,'2018-12 (Д)'!$C$2:$C$100,0)+1,0)))="Н/Д",INDIRECT(CONCATENATE("'2018-11 (Д)'!H",TEXT(MATCH($C45,'2018-11 (Д)'!$C$2:$C$100,0)+1,0))))),"Н/Д",((INDIRECT(CONCATENATE("'2018-12 (Д)'!H",TEXT(MATCH($C45,'2018-12 (Д)'!$C$2:$C$100,0)+1,0)))-INDIRECT(CONCATENATE("'2018-11 (Д)'!H",TEXT(MATCH($C45,'2018-11 (Д)'!$C$2:$C$100,0)+1,0))))/INDIRECT(CONCATENATE("'2018-11 (Д)'!H",TEXT(MATCH($C45,'2018-11 (Д)'!$C$2:$C$100,0)+1,0))))*100)</f>
        <v>-2.3789269683357244</v>
      </c>
      <c r="AV45" s="9"/>
      <c r="AW45" s="9">
        <f ca="1">IF(OR(INDIRECT(CONCATENATE("'2018-03 (Д)'!I",TEXT(MATCH($C45,'2018-03 (Д)'!$C$2:$C$100,0)+1,0)))="Н/Д",INDIRECT(CONCATENATE("'2018-02 (Д)'!I",TEXT(MATCH($C45,'2018-02 (Д)'!$C$2:$C$100,0)+1,0)))="Н/Д",AND(INDIRECT(CONCATENATE("'2018-03 (Д)'!I",TEXT(MATCH($C45,'2018-03 (Д)'!$C$2:$C$100,0)+1,0)))="Н/Д",INDIRECT(CONCATENATE("'2018-02 (Д)'!I",TEXT(MATCH($C45,'2018-02 (Д)'!$C$2:$C$100,0)+1,0))))),"Н/Д",((INDIRECT(CONCATENATE("'2018-03 (Д)'!I",TEXT(MATCH($C45,'2018-03 (Д)'!$C$2:$C$100,0)+1,0)))-INDIRECT(CONCATENATE("'2018-02 (Д)'!I",TEXT(MATCH($C45,'2018-02 (Д)'!$C$2:$C$100,0)+1,0))))/INDIRECT(CONCATENATE("'2018-02 (Д)'!I",TEXT(MATCH($C45,'2018-02 (Д)'!$C$2:$C$100,0)+1,0))))*100)</f>
        <v>-57.849893466385097</v>
      </c>
      <c r="AX45" s="9">
        <f ca="1">IF(OR(INDIRECT(CONCATENATE("'2018-04 (Д)'!I",TEXT(MATCH($C45,'2018-04 (Д)'!$C$2:$C$100,0)+1,0)))="Н/Д",INDIRECT(CONCATENATE("'2018-03 (Д)'!I",TEXT(MATCH($C45,'2018-03 (Д)'!$C$2:$C$100,0)+1,0)))="Н/Д",AND(INDIRECT(CONCATENATE("'2018-04 (Д)'!I",TEXT(MATCH($C45,'2018-04 (Д)'!$C$2:$C$100,0)+1,0)))="Н/Д",INDIRECT(CONCATENATE("'2018-03 (Д)'!I",TEXT(MATCH($C45,'2018-03 (Д)'!$C$2:$C$100,0)+1,0))))),"Н/Д",((INDIRECT(CONCATENATE("'2018-04 (Д)'!I",TEXT(MATCH($C45,'2018-04 (Д)'!$C$2:$C$100,0)+1,0)))-INDIRECT(CONCATENATE("'2018-03 (Д)'!I",TEXT(MATCH($C45,'2018-03 (Д)'!$C$2:$C$100,0)+1,0))))/INDIRECT(CONCATENATE("'2018-03 (Д)'!I",TEXT(MATCH($C45,'2018-03 (Д)'!$C$2:$C$100,0)+1,0))))*100)</f>
        <v>160.19351436659855</v>
      </c>
      <c r="AY45" s="9">
        <f ca="1">IF(OR(INDIRECT(CONCATENATE("'2018-05 (Д)'!I",TEXT(MATCH($C45,'2018-05 (Д)'!$C$2:$C$100,0)+1,0)))="Н/Д",INDIRECT(CONCATENATE("'2018-04 (Д)'!I",TEXT(MATCH($C45,'2018-04 (Д)'!$C$2:$C$100,0)+1,0)))="Н/Д",AND(INDIRECT(CONCATENATE("'2018-05 (Д)'!I",TEXT(MATCH($C45,'2018-05 (Д)'!$C$2:$C$100,0)+1,0)))="Н/Д",INDIRECT(CONCATENATE("'2018-04 (Д)'!I",TEXT(MATCH($C45,'2018-04 (Д)'!$C$2:$C$100,0)+1,0))))),"Н/Д",((INDIRECT(CONCATENATE("'2018-05 (Д)'!I",TEXT(MATCH($C45,'2018-05 (Д)'!$C$2:$C$100,0)+1,0)))-INDIRECT(CONCATENATE("'2018-04 (Д)'!I",TEXT(MATCH($C45,'2018-04 (Д)'!$C$2:$C$100,0)+1,0))))/INDIRECT(CONCATENATE("'2018-04 (Д)'!I",TEXT(MATCH($C45,'2018-04 (Д)'!$C$2:$C$100,0)+1,0))))*100)</f>
        <v>-16.582343023772356</v>
      </c>
      <c r="AZ45" s="9">
        <f ca="1">IF(OR(INDIRECT(CONCATENATE("'2018-06 (Д)'!I",TEXT(MATCH($C45,'2018-06 (Д)'!$C$2:$C$100,0)+1,0)))="Н/Д",INDIRECT(CONCATENATE("'2018-05 (Д)'!I",TEXT(MATCH($C45,'2018-05 (Д)'!$C$2:$C$100,0)+1,0)))="Н/Д",AND(INDIRECT(CONCATENATE("'2018-06 (Д)'!I",TEXT(MATCH($C45,'2018-06 (Д)'!$C$2:$C$100,0)+1,0)))="Н/Д",INDIRECT(CONCATENATE("'2018-05 (Д)'!I",TEXT(MATCH($C45,'2018-05 (Д)'!$C$2:$C$100,0)+1,0))))),"Н/Д",((INDIRECT(CONCATENATE("'2018-06 (Д)'!I",TEXT(MATCH($C45,'2018-06 (Д)'!$C$2:$C$100,0)+1,0)))-INDIRECT(CONCATENATE("'2018-05 (Д)'!I",TEXT(MATCH($C45,'2018-05 (Д)'!$C$2:$C$100,0)+1,0))))/INDIRECT(CONCATENATE("'2018-05 (Д)'!I",TEXT(MATCH($C45,'2018-05 (Д)'!$C$2:$C$100,0)+1,0))))*100)</f>
        <v>0.27056201010378422</v>
      </c>
      <c r="BA45" s="9">
        <f ca="1">IF(OR(INDIRECT(CONCATENATE("'2018-07 (Д)'!I",TEXT(MATCH($C45,'2018-07 (Д)'!$C$2:$C$100,0)+1,0)))="Н/Д",INDIRECT(CONCATENATE("'2018-06 (Д)'!I",TEXT(MATCH($C45,'2018-06 (Д)'!$C$2:$C$100,0)+1,0)))="Н/Д",AND(INDIRECT(CONCATENATE("'2018-07 (Д)'!I",TEXT(MATCH($C45,'2018-07 (Д)'!$C$2:$C$100,0)+1,0)))="Н/Д",INDIRECT(CONCATENATE("'2018-06 (Д)'!I",TEXT(MATCH($C45,'2018-06 (Д)'!$C$2:$C$100,0)+1,0))))),"Н/Д",((INDIRECT(CONCATENATE("'2018-07 (Д)'!I",TEXT(MATCH($C45,'2018-07 (Д)'!$C$2:$C$100,0)+1,0)))-INDIRECT(CONCATENATE("'2018-06 (Д)'!I",TEXT(MATCH($C45,'2018-06 (Д)'!$C$2:$C$100,0)+1,0))))/INDIRECT(CONCATENATE("'2018-06 (Д)'!I",TEXT(MATCH($C45,'2018-06 (Д)'!$C$2:$C$100,0)+1,0))))*100)</f>
        <v>0.29673573881342119</v>
      </c>
      <c r="BB45" s="9">
        <f ca="1">IF(OR(INDIRECT(CONCATENATE("'2018-08 (Д)'!I",TEXT(MATCH($C45,'2018-08 (Д)'!$C$2:$C$100,0)+1,0)))="Н/Д",INDIRECT(CONCATENATE("'2018-07 (Д)'!I",TEXT(MATCH($C45,'2018-07 (Д)'!$C$2:$C$100,0)+1,0)))="Н/Д",AND(INDIRECT(CONCATENATE("'2018-08 (Д)'!I",TEXT(MATCH($C45,'2018-08 (Д)'!$C$2:$C$100,0)+1,0)))="Н/Д",INDIRECT(CONCATENATE("'2018-07 (Д)'!I",TEXT(MATCH($C45,'2018-07 (Д)'!$C$2:$C$100,0)+1,0))))),"Н/Д",((INDIRECT(CONCATENATE("'2018-08 (Д)'!I",TEXT(MATCH($C45,'2018-08 (Д)'!$C$2:$C$100,0)+1,0)))-INDIRECT(CONCATENATE("'2018-07 (Д)'!I",TEXT(MATCH($C45,'2018-07 (Д)'!$C$2:$C$100,0)+1,0))))/INDIRECT(CONCATENATE("'2018-07 (Д)'!I",TEXT(MATCH($C45,'2018-07 (Д)'!$C$2:$C$100,0)+1,0))))*100)</f>
        <v>14.913084062566066</v>
      </c>
      <c r="BC45" s="9">
        <f ca="1">IF(OR(INDIRECT(CONCATENATE("'2018-09 (Д)'!I",TEXT(MATCH($C45,'2018-09 (Д)'!$C$2:$C$100,0)+1,0)))="Н/Д",INDIRECT(CONCATENATE("'2018-08 (Д)'!I",TEXT(MATCH($C45,'2018-08 (Д)'!$C$2:$C$100,0)+1,0)))="Н/Д",AND(INDIRECT(CONCATENATE("'2018-09 (Д)'!I",TEXT(MATCH($C45,'2018-09 (Д)'!$C$2:$C$100,0)+1,0)))="Н/Д",INDIRECT(CONCATENATE("'2018-08 (Д)'!I",TEXT(MATCH($C45,'2018-08 (Д)'!$C$2:$C$100,0)+1,0))))),"Н/Д",((INDIRECT(CONCATENATE("'2018-09 (Д)'!I",TEXT(MATCH($C45,'2018-09 (Д)'!$C$2:$C$100,0)+1,0)))-INDIRECT(CONCATENATE("'2018-08 (Д)'!I",TEXT(MATCH($C45,'2018-08 (Д)'!$C$2:$C$100,0)+1,0))))/INDIRECT(CONCATENATE("'2018-08 (Д)'!I",TEXT(MATCH($C45,'2018-08 (Д)'!$C$2:$C$100,0)+1,0))))*100)</f>
        <v>-2.8689364910319757</v>
      </c>
      <c r="BD45" s="9">
        <f ca="1">IF(OR(INDIRECT(CONCATENATE("'2018-10 (Д)'!I",TEXT(MATCH($C45,'2018-10 (Д)'!$C$2:$C$100,0)+1,0)))="Н/Д",INDIRECT(CONCATENATE("'2018-09 (Д)'!I",TEXT(MATCH($C45,'2018-09 (Д)'!$C$2:$C$100,0)+1,0)))="Н/Д",AND(INDIRECT(CONCATENATE("'2018-10 (Д)'!I",TEXT(MATCH($C45,'2018-10 (Д)'!$C$2:$C$100,0)+1,0)))="Н/Д",INDIRECT(CONCATENATE("'2018-09 (Д)'!I",TEXT(MATCH($C45,'2018-09 (Д)'!$C$2:$C$100,0)+1,0))))),"Н/Д",((INDIRECT(CONCATENATE("'2018-10 (Д)'!I",TEXT(MATCH($C45,'2018-10 (Д)'!$C$2:$C$100,0)+1,0)))-INDIRECT(CONCATENATE("'2018-09 (Д)'!I",TEXT(MATCH($C45,'2018-09 (Д)'!$C$2:$C$100,0)+1,0))))/INDIRECT(CONCATENATE("'2018-09 (Д)'!I",TEXT(MATCH($C45,'2018-09 (Д)'!$C$2:$C$100,0)+1,0))))*100)</f>
        <v>9.262812529213786</v>
      </c>
      <c r="BE45" s="9">
        <f ca="1">IF(OR(INDIRECT(CONCATENATE("'2018-11 (Д)'!I",TEXT(MATCH($C45,'2018-11 (Д)'!$C$2:$C$100,0)+1,0)))="Н/Д",INDIRECT(CONCATENATE("'2018-10 (Д)'!I",TEXT(MATCH($C45,'2018-10 (Д)'!$C$2:$C$100,0)+1,0)))="Н/Д",AND(INDIRECT(CONCATENATE("'2018-11 (Д)'!I",TEXT(MATCH($C45,'2018-11 (Д)'!$C$2:$C$100,0)+1,0)))="Н/Д",INDIRECT(CONCATENATE("'2018-10 (Д)'!I",TEXT(MATCH($C45,'2018-10 (Д)'!$C$2:$C$100,0)+1,0))))),"Н/Д",((INDIRECT(CONCATENATE("'2018-11 (Д)'!I",TEXT(MATCH($C45,'2018-11 (Д)'!$C$2:$C$100,0)+1,0)))-INDIRECT(CONCATENATE("'2018-10 (Д)'!I",TEXT(MATCH($C45,'2018-10 (Д)'!$C$2:$C$100,0)+1,0))))/INDIRECT(CONCATENATE("'2018-10 (Д)'!I",TEXT(MATCH($C45,'2018-10 (Д)'!$C$2:$C$100,0)+1,0))))*100)</f>
        <v>-11.961990527852345</v>
      </c>
      <c r="BF45" s="9">
        <f ca="1">IF(OR(INDIRECT(CONCATENATE("'2018-12 (Д)'!I",TEXT(MATCH($C45,'2018-12 (Д)'!$C$2:$C$100,0)+1,0)))="Н/Д",INDIRECT(CONCATENATE("'2018-11 (Д)'!I",TEXT(MATCH($C45,'2018-11 (Д)'!$C$2:$C$100,0)+1,0)))="Н/Д",AND(INDIRECT(CONCATENATE("'2018-12 (Д)'!I",TEXT(MATCH($C45,'2018-12 (Д)'!$C$2:$C$100,0)+1,0)))="Н/Д",INDIRECT(CONCATENATE("'2018-11 (Д)'!I",TEXT(MATCH($C45,'2018-11 (Д)'!$C$2:$C$100,0)+1,0))))),"Н/Д",((INDIRECT(CONCATENATE("'2018-12 (Д)'!I",TEXT(MATCH($C45,'2018-12 (Д)'!$C$2:$C$100,0)+1,0)))-INDIRECT(CONCATENATE("'2018-11 (Д)'!I",TEXT(MATCH($C45,'2018-11 (Д)'!$C$2:$C$100,0)+1,0))))/INDIRECT(CONCATENATE("'2018-11 (Д)'!I",TEXT(MATCH($C45,'2018-11 (Д)'!$C$2:$C$100,0)+1,0))))*100)</f>
        <v>4.7160211414678983</v>
      </c>
      <c r="BG45" s="9"/>
      <c r="BH45" s="9" t="str">
        <f ca="1">IF(OR(INDIRECT(CONCATENATE("'2018-03 (Д)'!J",TEXT(MATCH($C45,'2018-03 (Д)'!$C$2:$C$100,0)+1,0)))="Н/Д",INDIRECT(CONCATENATE("'2018-02 (Д)'!J",TEXT(MATCH($C45,'2018-02 (Д)'!$C$2:$C$100,0)+1,0)))="Н/Д",AND(INDIRECT(CONCATENATE("'2018-03 (Д)'!J",TEXT(MATCH($C45,'2018-03 (Д)'!$C$2:$C$100,0)+1,0)))="Н/Д",INDIRECT(CONCATENATE("'2018-02 (Д)'!J",TEXT(MATCH($C45,'2018-02 (Д)'!$C$2:$C$100,0)+1,0))))),"Н/Д",((INDIRECT(CONCATENATE("'2018-03 (Д)'!J",TEXT(MATCH($C45,'2018-03 (Д)'!$C$2:$C$100,0)+1,0)))-INDIRECT(CONCATENATE("'2018-02 (Д)'!J",TEXT(MATCH($C45,'2018-02 (Д)'!$C$2:$C$100,0)+1,0))))/INDIRECT(CONCATENATE("'2018-02 (Д)'!J",TEXT(MATCH($C45,'2018-02 (Д)'!$C$2:$C$100,0)+1,0))))*100)</f>
        <v>Н/Д</v>
      </c>
      <c r="BI45" s="9" t="str">
        <f ca="1">IF(OR(INDIRECT(CONCATENATE("'2018-04 (Д)'!J",TEXT(MATCH($C45,'2018-04 (Д)'!$C$2:$C$100,0)+1,0)))="Н/Д",INDIRECT(CONCATENATE("'2018-03 (Д)'!J",TEXT(MATCH($C45,'2018-03 (Д)'!$C$2:$C$100,0)+1,0)))="Н/Д",AND(INDIRECT(CONCATENATE("'2018-04 (Д)'!J",TEXT(MATCH($C45,'2018-04 (Д)'!$C$2:$C$100,0)+1,0)))="Н/Д",INDIRECT(CONCATENATE("'2018-03 (Д)'!J",TEXT(MATCH($C45,'2018-03 (Д)'!$C$2:$C$100,0)+1,0))))),"Н/Д",((INDIRECT(CONCATENATE("'2018-04 (Д)'!J",TEXT(MATCH($C45,'2018-04 (Д)'!$C$2:$C$100,0)+1,0)))-INDIRECT(CONCATENATE("'2018-03 (Д)'!J",TEXT(MATCH($C45,'2018-03 (Д)'!$C$2:$C$100,0)+1,0))))/INDIRECT(CONCATENATE("'2018-03 (Д)'!J",TEXT(MATCH($C45,'2018-03 (Д)'!$C$2:$C$100,0)+1,0))))*100)</f>
        <v>Н/Д</v>
      </c>
      <c r="BJ45" s="9" t="str">
        <f ca="1">IF(OR(INDIRECT(CONCATENATE("'2018-05 (Д)'!J",TEXT(MATCH($C45,'2018-05 (Д)'!$C$2:$C$100,0)+1,0)))="Н/Д",INDIRECT(CONCATENATE("'2018-04 (Д)'!J",TEXT(MATCH($C45,'2018-04 (Д)'!$C$2:$C$100,0)+1,0)))="Н/Д",AND(INDIRECT(CONCATENATE("'2018-05 (Д)'!J",TEXT(MATCH($C45,'2018-05 (Д)'!$C$2:$C$100,0)+1,0)))="Н/Д",INDIRECT(CONCATENATE("'2018-04 (Д)'!J",TEXT(MATCH($C45,'2018-04 (Д)'!$C$2:$C$100,0)+1,0))))),"Н/Д",((INDIRECT(CONCATENATE("'2018-05 (Д)'!J",TEXT(MATCH($C45,'2018-05 (Д)'!$C$2:$C$100,0)+1,0)))-INDIRECT(CONCATENATE("'2018-04 (Д)'!J",TEXT(MATCH($C45,'2018-04 (Д)'!$C$2:$C$100,0)+1,0))))/INDIRECT(CONCATENATE("'2018-04 (Д)'!J",TEXT(MATCH($C45,'2018-04 (Д)'!$C$2:$C$100,0)+1,0))))*100)</f>
        <v>Н/Д</v>
      </c>
      <c r="BK45" s="9" t="str">
        <f ca="1">IF(OR(INDIRECT(CONCATENATE("'2018-06 (Д)'!J",TEXT(MATCH($C45,'2018-06 (Д)'!$C$2:$C$100,0)+1,0)))="Н/Д",INDIRECT(CONCATENATE("'2018-05 (Д)'!J",TEXT(MATCH($C45,'2018-05 (Д)'!$C$2:$C$100,0)+1,0)))="Н/Д",AND(INDIRECT(CONCATENATE("'2018-06 (Д)'!J",TEXT(MATCH($C45,'2018-06 (Д)'!$C$2:$C$100,0)+1,0)))="Н/Д",INDIRECT(CONCATENATE("'2018-05 (Д)'!J",TEXT(MATCH($C45,'2018-05 (Д)'!$C$2:$C$100,0)+1,0))))),"Н/Д",((INDIRECT(CONCATENATE("'2018-06 (Д)'!J",TEXT(MATCH($C45,'2018-06 (Д)'!$C$2:$C$100,0)+1,0)))-INDIRECT(CONCATENATE("'2018-05 (Д)'!J",TEXT(MATCH($C45,'2018-05 (Д)'!$C$2:$C$100,0)+1,0))))/INDIRECT(CONCATENATE("'2018-05 (Д)'!J",TEXT(MATCH($C45,'2018-05 (Д)'!$C$2:$C$100,0)+1,0))))*100)</f>
        <v>Н/Д</v>
      </c>
      <c r="BL45" s="9" t="str">
        <f ca="1">IF(OR(INDIRECT(CONCATENATE("'2018-07 (Д)'!J",TEXT(MATCH($C45,'2018-07 (Д)'!$C$2:$C$100,0)+1,0)))="Н/Д",INDIRECT(CONCATENATE("'2018-06 (Д)'!J",TEXT(MATCH($C45,'2018-06 (Д)'!$C$2:$C$100,0)+1,0)))="Н/Д",AND(INDIRECT(CONCATENATE("'2018-07 (Д)'!J",TEXT(MATCH($C45,'2018-07 (Д)'!$C$2:$C$100,0)+1,0)))="Н/Д",INDIRECT(CONCATENATE("'2018-06 (Д)'!J",TEXT(MATCH($C45,'2018-06 (Д)'!$C$2:$C$100,0)+1,0))))),"Н/Д",((INDIRECT(CONCATENATE("'2018-07 (Д)'!J",TEXT(MATCH($C45,'2018-07 (Д)'!$C$2:$C$100,0)+1,0)))-INDIRECT(CONCATENATE("'2018-06 (Д)'!J",TEXT(MATCH($C45,'2018-06 (Д)'!$C$2:$C$100,0)+1,0))))/INDIRECT(CONCATENATE("'2018-06 (Д)'!J",TEXT(MATCH($C45,'2018-06 (Д)'!$C$2:$C$100,0)+1,0))))*100)</f>
        <v>Н/Д</v>
      </c>
      <c r="BM45" s="9" t="str">
        <f ca="1">IF(OR(INDIRECT(CONCATENATE("'2018-08 (Д)'!J",TEXT(MATCH($C45,'2018-08 (Д)'!$C$2:$C$100,0)+1,0)))="Н/Д",INDIRECT(CONCATENATE("'2018-07 (Д)'!J",TEXT(MATCH($C45,'2018-07 (Д)'!$C$2:$C$100,0)+1,0)))="Н/Д",AND(INDIRECT(CONCATENATE("'2018-08 (Д)'!J",TEXT(MATCH($C45,'2018-08 (Д)'!$C$2:$C$100,0)+1,0)))="Н/Д",INDIRECT(CONCATENATE("'2018-07 (Д)'!J",TEXT(MATCH($C45,'2018-07 (Д)'!$C$2:$C$100,0)+1,0))))),"Н/Д",((INDIRECT(CONCATENATE("'2018-08 (Д)'!J",TEXT(MATCH($C45,'2018-08 (Д)'!$C$2:$C$100,0)+1,0)))-INDIRECT(CONCATENATE("'2018-07 (Д)'!J",TEXT(MATCH($C45,'2018-07 (Д)'!$C$2:$C$100,0)+1,0))))/INDIRECT(CONCATENATE("'2018-07 (Д)'!J",TEXT(MATCH($C45,'2018-07 (Д)'!$C$2:$C$100,0)+1,0))))*100)</f>
        <v>Н/Д</v>
      </c>
      <c r="BN45" s="9" t="str">
        <f ca="1">IF(OR(INDIRECT(CONCATENATE("'2018-09 (Д)'!J",TEXT(MATCH($C45,'2018-09 (Д)'!$C$2:$C$100,0)+1,0)))="Н/Д",INDIRECT(CONCATENATE("'2018-08 (Д)'!J",TEXT(MATCH($C45,'2018-08 (Д)'!$C$2:$C$100,0)+1,0)))="Н/Д",AND(INDIRECT(CONCATENATE("'2018-09 (Д)'!J",TEXT(MATCH($C45,'2018-09 (Д)'!$C$2:$C$100,0)+1,0)))="Н/Д",INDIRECT(CONCATENATE("'2018-08 (Д)'!J",TEXT(MATCH($C45,'2018-08 (Д)'!$C$2:$C$100,0)+1,0))))),"Н/Д",((INDIRECT(CONCATENATE("'2018-09 (Д)'!J",TEXT(MATCH($C45,'2018-09 (Д)'!$C$2:$C$100,0)+1,0)))-INDIRECT(CONCATENATE("'2018-08 (Д)'!J",TEXT(MATCH($C45,'2018-08 (Д)'!$C$2:$C$100,0)+1,0))))/INDIRECT(CONCATENATE("'2018-08 (Д)'!J",TEXT(MATCH($C45,'2018-08 (Д)'!$C$2:$C$100,0)+1,0))))*100)</f>
        <v>Н/Д</v>
      </c>
      <c r="BO45" s="9" t="str">
        <f ca="1">IF(OR(INDIRECT(CONCATENATE("'2018-10 (Д)'!J",TEXT(MATCH($C45,'2018-10 (Д)'!$C$2:$C$100,0)+1,0)))="Н/Д",INDIRECT(CONCATENATE("'2018-09 (Д)'!J",TEXT(MATCH($C45,'2018-09 (Д)'!$C$2:$C$100,0)+1,0)))="Н/Д",AND(INDIRECT(CONCATENATE("'2018-10 (Д)'!J",TEXT(MATCH($C45,'2018-10 (Д)'!$C$2:$C$100,0)+1,0)))="Н/Д",INDIRECT(CONCATENATE("'2018-09 (Д)'!J",TEXT(MATCH($C45,'2018-09 (Д)'!$C$2:$C$100,0)+1,0))))),"Н/Д",((INDIRECT(CONCATENATE("'2018-10 (Д)'!J",TEXT(MATCH($C45,'2018-10 (Д)'!$C$2:$C$100,0)+1,0)))-INDIRECT(CONCATENATE("'2018-09 (Д)'!J",TEXT(MATCH($C45,'2018-09 (Д)'!$C$2:$C$100,0)+1,0))))/INDIRECT(CONCATENATE("'2018-09 (Д)'!J",TEXT(MATCH($C45,'2018-09 (Д)'!$C$2:$C$100,0)+1,0))))*100)</f>
        <v>Н/Д</v>
      </c>
      <c r="BP45" s="9" t="str">
        <f ca="1">IF(OR(INDIRECT(CONCATENATE("'2018-11 (Д)'!J",TEXT(MATCH($C45,'2018-11 (Д)'!$C$2:$C$100,0)+1,0)))="Н/Д",INDIRECT(CONCATENATE("'2018-10 (Д)'!J",TEXT(MATCH($C45,'2018-10 (Д)'!$C$2:$C$100,0)+1,0)))="Н/Д",AND(INDIRECT(CONCATENATE("'2018-11 (Д)'!J",TEXT(MATCH($C45,'2018-11 (Д)'!$C$2:$C$100,0)+1,0)))="Н/Д",INDIRECT(CONCATENATE("'2018-10 (Д)'!J",TEXT(MATCH($C45,'2018-10 (Д)'!$C$2:$C$100,0)+1,0))))),"Н/Д",((INDIRECT(CONCATENATE("'2018-11 (Д)'!J",TEXT(MATCH($C45,'2018-11 (Д)'!$C$2:$C$100,0)+1,0)))-INDIRECT(CONCATENATE("'2018-10 (Д)'!J",TEXT(MATCH($C45,'2018-10 (Д)'!$C$2:$C$100,0)+1,0))))/INDIRECT(CONCATENATE("'2018-10 (Д)'!J",TEXT(MATCH($C45,'2018-10 (Д)'!$C$2:$C$100,0)+1,0))))*100)</f>
        <v>Н/Д</v>
      </c>
      <c r="BQ45" s="9" t="str">
        <f ca="1">IF(OR(INDIRECT(CONCATENATE("'2018-12 (Д)'!J",TEXT(MATCH($C45,'2018-12 (Д)'!$C$2:$C$100,0)+1,0)))="Н/Д",INDIRECT(CONCATENATE("'2018-11 (Д)'!J",TEXT(MATCH($C45,'2018-11 (Д)'!$C$2:$C$100,0)+1,0)))="Н/Д",AND(INDIRECT(CONCATENATE("'2018-12 (Д)'!J",TEXT(MATCH($C45,'2018-12 (Д)'!$C$2:$C$100,0)+1,0)))="Н/Д",INDIRECT(CONCATENATE("'2018-11 (Д)'!J",TEXT(MATCH($C45,'2018-11 (Д)'!$C$2:$C$100,0)+1,0))))),"Н/Д",((INDIRECT(CONCATENATE("'2018-12 (Д)'!J",TEXT(MATCH($C45,'2018-12 (Д)'!$C$2:$C$100,0)+1,0)))-INDIRECT(CONCATENATE("'2018-11 (Д)'!J",TEXT(MATCH($C45,'2018-11 (Д)'!$C$2:$C$100,0)+1,0))))/INDIRECT(CONCATENATE("'2018-11 (Д)'!J",TEXT(MATCH($C45,'2018-11 (Д)'!$C$2:$C$100,0)+1,0))))*100)</f>
        <v>Н/Д</v>
      </c>
      <c r="BR45" s="9"/>
      <c r="BS45" s="9">
        <f ca="1">IF(OR(INDIRECT(CONCATENATE("'2018-03 (Д)'!K",TEXT(MATCH($C45,'2018-03 (Д)'!$C$2:$C$100,0)+1,0)))="Н/Д",INDIRECT(CONCATENATE("'2018-02 (Д)'!K",TEXT(MATCH($C45,'2018-02 (Д)'!$C$2:$C$100,0)+1,0)))="Н/Д",AND(INDIRECT(CONCATENATE("'2018-03 (Д)'!K",TEXT(MATCH($C45,'2018-03 (Д)'!$C$2:$C$100,0)+1,0)))="Н/Д",INDIRECT(CONCATENATE("'2018-02 (Д)'!K",TEXT(MATCH($C45,'2018-02 (Д)'!$C$2:$C$100,0)+1,0))))),"Н/Д",((INDIRECT(CONCATENATE("'2018-03 (Д)'!K",TEXT(MATCH($C45,'2018-03 (Д)'!$C$2:$C$100,0)+1,0)))-INDIRECT(CONCATENATE("'2018-02 (Д)'!K",TEXT(MATCH($C45,'2018-02 (Д)'!$C$2:$C$100,0)+1,0))))/INDIRECT(CONCATENATE("'2018-02 (Д)'!K",TEXT(MATCH($C45,'2018-02 (Д)'!$C$2:$C$100,0)+1,0))))*100)</f>
        <v>-45.343260250364047</v>
      </c>
      <c r="BT45" s="9">
        <f ca="1">IF(OR(INDIRECT(CONCATENATE("'2018-04 (Д)'!K",TEXT(MATCH($C45,'2018-04 (Д)'!$C$2:$C$100,0)+1,0)))="Н/Д",INDIRECT(CONCATENATE("'2018-03 (Д)'!K",TEXT(MATCH($C45,'2018-03 (Д)'!$C$2:$C$100,0)+1,0)))="Н/Д",AND(INDIRECT(CONCATENATE("'2018-04 (Д)'!K",TEXT(MATCH($C45,'2018-04 (Д)'!$C$2:$C$100,0)+1,0)))="Н/Д",INDIRECT(CONCATENATE("'2018-03 (Д)'!K",TEXT(MATCH($C45,'2018-03 (Д)'!$C$2:$C$100,0)+1,0))))),"Н/Д",((INDIRECT(CONCATENATE("'2018-04 (Д)'!K",TEXT(MATCH($C45,'2018-04 (Д)'!$C$2:$C$100,0)+1,0)))-INDIRECT(CONCATENATE("'2018-03 (Д)'!K",TEXT(MATCH($C45,'2018-03 (Д)'!$C$2:$C$100,0)+1,0))))/INDIRECT(CONCATENATE("'2018-03 (Д)'!K",TEXT(MATCH($C45,'2018-03 (Д)'!$C$2:$C$100,0)+1,0))))*100)</f>
        <v>207.86021420885703</v>
      </c>
      <c r="BU45" s="9">
        <f ca="1">IF(OR(INDIRECT(CONCATENATE("'2018-05 (Д)'!K",TEXT(MATCH($C45,'2018-05 (Д)'!$C$2:$C$100,0)+1,0)))="Н/Д",INDIRECT(CONCATENATE("'2018-04 (Д)'!K",TEXT(MATCH($C45,'2018-04 (Д)'!$C$2:$C$100,0)+1,0)))="Н/Д",AND(INDIRECT(CONCATENATE("'2018-05 (Д)'!K",TEXT(MATCH($C45,'2018-05 (Д)'!$C$2:$C$100,0)+1,0)))="Н/Д",INDIRECT(CONCATENATE("'2018-04 (Д)'!K",TEXT(MATCH($C45,'2018-04 (Д)'!$C$2:$C$100,0)+1,0))))),"Н/Д",((INDIRECT(CONCATENATE("'2018-05 (Д)'!K",TEXT(MATCH($C45,'2018-05 (Д)'!$C$2:$C$100,0)+1,0)))-INDIRECT(CONCATENATE("'2018-04 (Д)'!K",TEXT(MATCH($C45,'2018-04 (Д)'!$C$2:$C$100,0)+1,0))))/INDIRECT(CONCATENATE("'2018-04 (Д)'!K",TEXT(MATCH($C45,'2018-04 (Д)'!$C$2:$C$100,0)+1,0))))*100)</f>
        <v>96.898022308682698</v>
      </c>
      <c r="BV45" s="9">
        <f ca="1">IF(OR(INDIRECT(CONCATENATE("'2018-06 (Д)'!K",TEXT(MATCH($C45,'2018-06 (Д)'!$C$2:$C$100,0)+1,0)))="Н/Д",INDIRECT(CONCATENATE("'2018-05 (Д)'!K",TEXT(MATCH($C45,'2018-05 (Д)'!$C$2:$C$100,0)+1,0)))="Н/Д",AND(INDIRECT(CONCATENATE("'2018-06 (Д)'!K",TEXT(MATCH($C45,'2018-06 (Д)'!$C$2:$C$100,0)+1,0)))="Н/Д",INDIRECT(CONCATENATE("'2018-05 (Д)'!K",TEXT(MATCH($C45,'2018-05 (Д)'!$C$2:$C$100,0)+1,0))))),"Н/Д",((INDIRECT(CONCATENATE("'2018-06 (Д)'!K",TEXT(MATCH($C45,'2018-06 (Д)'!$C$2:$C$100,0)+1,0)))-INDIRECT(CONCATENATE("'2018-05 (Д)'!K",TEXT(MATCH($C45,'2018-05 (Д)'!$C$2:$C$100,0)+1,0))))/INDIRECT(CONCATENATE("'2018-05 (Д)'!K",TEXT(MATCH($C45,'2018-05 (Д)'!$C$2:$C$100,0)+1,0))))*100)</f>
        <v>-71.856147943463469</v>
      </c>
      <c r="BW45" s="9">
        <f ca="1">IF(OR(INDIRECT(CONCATENATE("'2018-07 (Д)'!K",TEXT(MATCH($C45,'2018-07 (Д)'!$C$2:$C$100,0)+1,0)))="Н/Д",INDIRECT(CONCATENATE("'2018-06 (Д)'!K",TEXT(MATCH($C45,'2018-06 (Д)'!$C$2:$C$100,0)+1,0)))="Н/Д",AND(INDIRECT(CONCATENATE("'2018-07 (Д)'!K",TEXT(MATCH($C45,'2018-07 (Д)'!$C$2:$C$100,0)+1,0)))="Н/Д",INDIRECT(CONCATENATE("'2018-06 (Д)'!K",TEXT(MATCH($C45,'2018-06 (Д)'!$C$2:$C$100,0)+1,0))))),"Н/Д",((INDIRECT(CONCATENATE("'2018-07 (Д)'!K",TEXT(MATCH($C45,'2018-07 (Д)'!$C$2:$C$100,0)+1,0)))-INDIRECT(CONCATENATE("'2018-06 (Д)'!K",TEXT(MATCH($C45,'2018-06 (Д)'!$C$2:$C$100,0)+1,0))))/INDIRECT(CONCATENATE("'2018-06 (Д)'!K",TEXT(MATCH($C45,'2018-06 (Д)'!$C$2:$C$100,0)+1,0))))*100)</f>
        <v>-50.062140851179308</v>
      </c>
      <c r="BX45" s="9">
        <f ca="1">IF(OR(INDIRECT(CONCATENATE("'2018-08 (Д)'!K",TEXT(MATCH($C45,'2018-08 (Д)'!$C$2:$C$100,0)+1,0)))="Н/Д",INDIRECT(CONCATENATE("'2018-07 (Д)'!K",TEXT(MATCH($C45,'2018-07 (Д)'!$C$2:$C$100,0)+1,0)))="Н/Д",AND(INDIRECT(CONCATENATE("'2018-08 (Д)'!K",TEXT(MATCH($C45,'2018-08 (Д)'!$C$2:$C$100,0)+1,0)))="Н/Д",INDIRECT(CONCATENATE("'2018-07 (Д)'!K",TEXT(MATCH($C45,'2018-07 (Д)'!$C$2:$C$100,0)+1,0))))),"Н/Д",((INDIRECT(CONCATENATE("'2018-08 (Д)'!K",TEXT(MATCH($C45,'2018-08 (Д)'!$C$2:$C$100,0)+1,0)))-INDIRECT(CONCATENATE("'2018-07 (Д)'!K",TEXT(MATCH($C45,'2018-07 (Д)'!$C$2:$C$100,0)+1,0))))/INDIRECT(CONCATENATE("'2018-07 (Д)'!K",TEXT(MATCH($C45,'2018-07 (Д)'!$C$2:$C$100,0)+1,0))))*100)</f>
        <v>474.73470001839263</v>
      </c>
      <c r="BY45" s="9">
        <f ca="1">IF(OR(INDIRECT(CONCATENATE("'2018-09 (Д)'!K",TEXT(MATCH($C45,'2018-09 (Д)'!$C$2:$C$100,0)+1,0)))="Н/Д",INDIRECT(CONCATENATE("'2018-08 (Д)'!K",TEXT(MATCH($C45,'2018-08 (Д)'!$C$2:$C$100,0)+1,0)))="Н/Д",AND(INDIRECT(CONCATENATE("'2018-09 (Д)'!K",TEXT(MATCH($C45,'2018-09 (Д)'!$C$2:$C$100,0)+1,0)))="Н/Д",INDIRECT(CONCATENATE("'2018-08 (Д)'!K",TEXT(MATCH($C45,'2018-08 (Д)'!$C$2:$C$100,0)+1,0))))),"Н/Д",((INDIRECT(CONCATENATE("'2018-09 (Д)'!K",TEXT(MATCH($C45,'2018-09 (Д)'!$C$2:$C$100,0)+1,0)))-INDIRECT(CONCATENATE("'2018-08 (Д)'!K",TEXT(MATCH($C45,'2018-08 (Д)'!$C$2:$C$100,0)+1,0))))/INDIRECT(CONCATENATE("'2018-08 (Д)'!K",TEXT(MATCH($C45,'2018-08 (Д)'!$C$2:$C$100,0)+1,0))))*100)</f>
        <v>-84.968066797371009</v>
      </c>
      <c r="BZ45" s="9">
        <f ca="1">IF(OR(INDIRECT(CONCATENATE("'2018-10 (Д)'!K",TEXT(MATCH($C45,'2018-10 (Д)'!$C$2:$C$100,0)+1,0)))="Н/Д",INDIRECT(CONCATENATE("'2018-09 (Д)'!K",TEXT(MATCH($C45,'2018-09 (Д)'!$C$2:$C$100,0)+1,0)))="Н/Д",AND(INDIRECT(CONCATENATE("'2018-10 (Д)'!K",TEXT(MATCH($C45,'2018-10 (Д)'!$C$2:$C$100,0)+1,0)))="Н/Д",INDIRECT(CONCATENATE("'2018-09 (Д)'!K",TEXT(MATCH($C45,'2018-09 (Д)'!$C$2:$C$100,0)+1,0))))),"Н/Д",((INDIRECT(CONCATENATE("'2018-10 (Д)'!K",TEXT(MATCH($C45,'2018-10 (Д)'!$C$2:$C$100,0)+1,0)))-INDIRECT(CONCATENATE("'2018-09 (Д)'!K",TEXT(MATCH($C45,'2018-09 (Д)'!$C$2:$C$100,0)+1,0))))/INDIRECT(CONCATENATE("'2018-09 (Д)'!K",TEXT(MATCH($C45,'2018-09 (Д)'!$C$2:$C$100,0)+1,0))))*100)</f>
        <v>-20.365448399308281</v>
      </c>
      <c r="CA45" s="9">
        <f ca="1">IF(OR(INDIRECT(CONCATENATE("'2018-11 (Д)'!K",TEXT(MATCH($C45,'2018-11 (Д)'!$C$2:$C$100,0)+1,0)))="Н/Д",INDIRECT(CONCATENATE("'2018-10 (Д)'!K",TEXT(MATCH($C45,'2018-10 (Д)'!$C$2:$C$100,0)+1,0)))="Н/Д",AND(INDIRECT(CONCATENATE("'2018-11 (Д)'!K",TEXT(MATCH($C45,'2018-11 (Д)'!$C$2:$C$100,0)+1,0)))="Н/Д",INDIRECT(CONCATENATE("'2018-10 (Д)'!K",TEXT(MATCH($C45,'2018-10 (Д)'!$C$2:$C$100,0)+1,0))))),"Н/Д",((INDIRECT(CONCATENATE("'2018-11 (Д)'!K",TEXT(MATCH($C45,'2018-11 (Д)'!$C$2:$C$100,0)+1,0)))-INDIRECT(CONCATENATE("'2018-10 (Д)'!K",TEXT(MATCH($C45,'2018-10 (Д)'!$C$2:$C$100,0)+1,0))))/INDIRECT(CONCATENATE("'2018-10 (Д)'!K",TEXT(MATCH($C45,'2018-10 (Д)'!$C$2:$C$100,0)+1,0))))*100)</f>
        <v>732.86544872053196</v>
      </c>
      <c r="CB45" s="9">
        <f ca="1">IF(OR(INDIRECT(CONCATENATE("'2018-12 (Д)'!K",TEXT(MATCH($C45,'2018-12 (Д)'!$C$2:$C$100,0)+1,0)))="Н/Д",INDIRECT(CONCATENATE("'2018-11 (Д)'!K",TEXT(MATCH($C45,'2018-11 (Д)'!$C$2:$C$100,0)+1,0)))="Н/Д",AND(INDIRECT(CONCATENATE("'2018-12 (Д)'!K",TEXT(MATCH($C45,'2018-12 (Д)'!$C$2:$C$100,0)+1,0)))="Н/Д",INDIRECT(CONCATENATE("'2018-11 (Д)'!K",TEXT(MATCH($C45,'2018-11 (Д)'!$C$2:$C$100,0)+1,0))))),"Н/Д",((INDIRECT(CONCATENATE("'2018-12 (Д)'!K",TEXT(MATCH($C45,'2018-12 (Д)'!$C$2:$C$100,0)+1,0)))-INDIRECT(CONCATENATE("'2018-11 (Д)'!K",TEXT(MATCH($C45,'2018-11 (Д)'!$C$2:$C$100,0)+1,0))))/INDIRECT(CONCATENATE("'2018-11 (Д)'!K",TEXT(MATCH($C45,'2018-11 (Д)'!$C$2:$C$100,0)+1,0))))*100)</f>
        <v>-86.654964545074534</v>
      </c>
      <c r="CC45" s="9"/>
      <c r="CD45" s="9">
        <f ca="1">IF(OR(INDIRECT(CONCATENATE("'2018-03 (Д)'!L",TEXT(MATCH($C45,'2018-03 (Д)'!$C$2:$C$100,0)+1,0)))="Н/Д",INDIRECT(CONCATENATE("'2018-02 (Д)'!L",TEXT(MATCH($C45,'2018-02 (Д)'!$C$2:$C$100,0)+1,0)))="Н/Д",AND(INDIRECT(CONCATENATE("'2018-03 (Д)'!L",TEXT(MATCH($C45,'2018-03 (Д)'!$C$2:$C$100,0)+1,0)))="Н/Д",INDIRECT(CONCATENATE("'2018-02 (Д)'!L",TEXT(MATCH($C45,'2018-02 (Д)'!$C$2:$C$100,0)+1,0))))),"Н/Д",((INDIRECT(CONCATENATE("'2018-03 (Д)'!L",TEXT(MATCH($C45,'2018-03 (Д)'!$C$2:$C$100,0)+1,0)))-INDIRECT(CONCATENATE("'2018-02 (Д)'!L",TEXT(MATCH($C45,'2018-02 (Д)'!$C$2:$C$100,0)+1,0))))/INDIRECT(CONCATENATE("'2018-02 (Д)'!L",TEXT(MATCH($C45,'2018-02 (Д)'!$C$2:$C$100,0)+1,0))))*100)</f>
        <v>29.207187910648262</v>
      </c>
      <c r="CE45" s="9">
        <f ca="1">IF(OR(INDIRECT(CONCATENATE("'2018-04 (Д)'!L",TEXT(MATCH($C45,'2018-04 (Д)'!$C$2:$C$100,0)+1,0)))="Н/Д",INDIRECT(CONCATENATE("'2018-03 (Д)'!L",TEXT(MATCH($C45,'2018-03 (Д)'!$C$2:$C$100,0)+1,0)))="Н/Д",AND(INDIRECT(CONCATENATE("'2018-04 (Д)'!L",TEXT(MATCH($C45,'2018-04 (Д)'!$C$2:$C$100,0)+1,0)))="Н/Д",INDIRECT(CONCATENATE("'2018-03 (Д)'!L",TEXT(MATCH($C45,'2018-03 (Д)'!$C$2:$C$100,0)+1,0))))),"Н/Д",((INDIRECT(CONCATENATE("'2018-04 (Д)'!L",TEXT(MATCH($C45,'2018-04 (Д)'!$C$2:$C$100,0)+1,0)))-INDIRECT(CONCATENATE("'2018-03 (Д)'!L",TEXT(MATCH($C45,'2018-03 (Д)'!$C$2:$C$100,0)+1,0))))/INDIRECT(CONCATENATE("'2018-03 (Д)'!L",TEXT(MATCH($C45,'2018-03 (Д)'!$C$2:$C$100,0)+1,0))))*100)</f>
        <v>100.82404879510094</v>
      </c>
      <c r="CF45" s="9">
        <f ca="1">IF(OR(INDIRECT(CONCATENATE("'2018-05 (Д)'!L",TEXT(MATCH($C45,'2018-05 (Д)'!$C$2:$C$100,0)+1,0)))="Н/Д",INDIRECT(CONCATENATE("'2018-04 (Д)'!L",TEXT(MATCH($C45,'2018-04 (Д)'!$C$2:$C$100,0)+1,0)))="Н/Д",AND(INDIRECT(CONCATENATE("'2018-05 (Д)'!L",TEXT(MATCH($C45,'2018-05 (Д)'!$C$2:$C$100,0)+1,0)))="Н/Д",INDIRECT(CONCATENATE("'2018-04 (Д)'!L",TEXT(MATCH($C45,'2018-04 (Д)'!$C$2:$C$100,0)+1,0))))),"Н/Д",((INDIRECT(CONCATENATE("'2018-05 (Д)'!L",TEXT(MATCH($C45,'2018-05 (Д)'!$C$2:$C$100,0)+1,0)))-INDIRECT(CONCATENATE("'2018-04 (Д)'!L",TEXT(MATCH($C45,'2018-04 (Д)'!$C$2:$C$100,0)+1,0))))/INDIRECT(CONCATENATE("'2018-04 (Д)'!L",TEXT(MATCH($C45,'2018-04 (Д)'!$C$2:$C$100,0)+1,0))))*100)</f>
        <v>140.21457963712368</v>
      </c>
      <c r="CG45" s="9">
        <f ca="1">IF(OR(INDIRECT(CONCATENATE("'2018-06 (Д)'!L",TEXT(MATCH($C45,'2018-06 (Д)'!$C$2:$C$100,0)+1,0)))="Н/Д",INDIRECT(CONCATENATE("'2018-05 (Д)'!L",TEXT(MATCH($C45,'2018-05 (Д)'!$C$2:$C$100,0)+1,0)))="Н/Д",AND(INDIRECT(CONCATENATE("'2018-06 (Д)'!L",TEXT(MATCH($C45,'2018-06 (Д)'!$C$2:$C$100,0)+1,0)))="Н/Д",INDIRECT(CONCATENATE("'2018-05 (Д)'!L",TEXT(MATCH($C45,'2018-05 (Д)'!$C$2:$C$100,0)+1,0))))),"Н/Д",((INDIRECT(CONCATENATE("'2018-06 (Д)'!L",TEXT(MATCH($C45,'2018-06 (Д)'!$C$2:$C$100,0)+1,0)))-INDIRECT(CONCATENATE("'2018-05 (Д)'!L",TEXT(MATCH($C45,'2018-05 (Д)'!$C$2:$C$100,0)+1,0))))/INDIRECT(CONCATENATE("'2018-05 (Д)'!L",TEXT(MATCH($C45,'2018-05 (Д)'!$C$2:$C$100,0)+1,0))))*100)</f>
        <v>-23.444268586694701</v>
      </c>
      <c r="CH45" s="9">
        <f ca="1">IF(OR(INDIRECT(CONCATENATE("'2018-07 (Д)'!L",TEXT(MATCH($C45,'2018-07 (Д)'!$C$2:$C$100,0)+1,0)))="Н/Д",INDIRECT(CONCATENATE("'2018-06 (Д)'!L",TEXT(MATCH($C45,'2018-06 (Д)'!$C$2:$C$100,0)+1,0)))="Н/Д",AND(INDIRECT(CONCATENATE("'2018-07 (Д)'!L",TEXT(MATCH($C45,'2018-07 (Д)'!$C$2:$C$100,0)+1,0)))="Н/Д",INDIRECT(CONCATENATE("'2018-06 (Д)'!L",TEXT(MATCH($C45,'2018-06 (Д)'!$C$2:$C$100,0)+1,0))))),"Н/Д",((INDIRECT(CONCATENATE("'2018-07 (Д)'!L",TEXT(MATCH($C45,'2018-07 (Д)'!$C$2:$C$100,0)+1,0)))-INDIRECT(CONCATENATE("'2018-06 (Д)'!L",TEXT(MATCH($C45,'2018-06 (Д)'!$C$2:$C$100,0)+1,0))))/INDIRECT(CONCATENATE("'2018-06 (Д)'!L",TEXT(MATCH($C45,'2018-06 (Д)'!$C$2:$C$100,0)+1,0))))*100)</f>
        <v>-87.755290970253412</v>
      </c>
      <c r="CI45" s="9">
        <f ca="1">IF(OR(INDIRECT(CONCATENATE("'2018-08 (Д)'!L",TEXT(MATCH($C45,'2018-08 (Д)'!$C$2:$C$100,0)+1,0)))="Н/Д",INDIRECT(CONCATENATE("'2018-07 (Д)'!L",TEXT(MATCH($C45,'2018-07 (Д)'!$C$2:$C$100,0)+1,0)))="Н/Д",AND(INDIRECT(CONCATENATE("'2018-08 (Д)'!L",TEXT(MATCH($C45,'2018-08 (Д)'!$C$2:$C$100,0)+1,0)))="Н/Д",INDIRECT(CONCATENATE("'2018-07 (Д)'!L",TEXT(MATCH($C45,'2018-07 (Д)'!$C$2:$C$100,0)+1,0))))),"Н/Д",((INDIRECT(CONCATENATE("'2018-08 (Д)'!L",TEXT(MATCH($C45,'2018-08 (Д)'!$C$2:$C$100,0)+1,0)))-INDIRECT(CONCATENATE("'2018-07 (Д)'!L",TEXT(MATCH($C45,'2018-07 (Д)'!$C$2:$C$100,0)+1,0))))/INDIRECT(CONCATENATE("'2018-07 (Д)'!L",TEXT(MATCH($C45,'2018-07 (Д)'!$C$2:$C$100,0)+1,0))))*100)</f>
        <v>816.23078946286012</v>
      </c>
      <c r="CJ45" s="9">
        <f ca="1">IF(OR(INDIRECT(CONCATENATE("'2018-09 (Д)'!L",TEXT(MATCH($C45,'2018-09 (Д)'!$C$2:$C$100,0)+1,0)))="Н/Д",INDIRECT(CONCATENATE("'2018-08 (Д)'!L",TEXT(MATCH($C45,'2018-08 (Д)'!$C$2:$C$100,0)+1,0)))="Н/Д",AND(INDIRECT(CONCATENATE("'2018-09 (Д)'!L",TEXT(MATCH($C45,'2018-09 (Д)'!$C$2:$C$100,0)+1,0)))="Н/Д",INDIRECT(CONCATENATE("'2018-08 (Д)'!L",TEXT(MATCH($C45,'2018-08 (Д)'!$C$2:$C$100,0)+1,0))))),"Н/Д",((INDIRECT(CONCATENATE("'2018-09 (Д)'!L",TEXT(MATCH($C45,'2018-09 (Д)'!$C$2:$C$100,0)+1,0)))-INDIRECT(CONCATENATE("'2018-08 (Д)'!L",TEXT(MATCH($C45,'2018-08 (Д)'!$C$2:$C$100,0)+1,0))))/INDIRECT(CONCATENATE("'2018-08 (Д)'!L",TEXT(MATCH($C45,'2018-08 (Д)'!$C$2:$C$100,0)+1,0))))*100)</f>
        <v>-37.420404582289059</v>
      </c>
      <c r="CK45" s="9">
        <f ca="1">IF(OR(INDIRECT(CONCATENATE("'2018-10 (Д)'!L",TEXT(MATCH($C45,'2018-10 (Д)'!$C$2:$C$100,0)+1,0)))="Н/Д",INDIRECT(CONCATENATE("'2018-09 (Д)'!L",TEXT(MATCH($C45,'2018-09 (Д)'!$C$2:$C$100,0)+1,0)))="Н/Д",AND(INDIRECT(CONCATENATE("'2018-10 (Д)'!L",TEXT(MATCH($C45,'2018-10 (Д)'!$C$2:$C$100,0)+1,0)))="Н/Д",INDIRECT(CONCATENATE("'2018-09 (Д)'!L",TEXT(MATCH($C45,'2018-09 (Д)'!$C$2:$C$100,0)+1,0))))),"Н/Д",((INDIRECT(CONCATENATE("'2018-10 (Д)'!L",TEXT(MATCH($C45,'2018-10 (Д)'!$C$2:$C$100,0)+1,0)))-INDIRECT(CONCATENATE("'2018-09 (Д)'!L",TEXT(MATCH($C45,'2018-09 (Д)'!$C$2:$C$100,0)+1,0))))/INDIRECT(CONCATENATE("'2018-09 (Д)'!L",TEXT(MATCH($C45,'2018-09 (Д)'!$C$2:$C$100,0)+1,0))))*100)</f>
        <v>-64.496276817260451</v>
      </c>
      <c r="CL45" s="9">
        <f ca="1">IF(OR(INDIRECT(CONCATENATE("'2018-11 (Д)'!L",TEXT(MATCH($C45,'2018-11 (Д)'!$C$2:$C$100,0)+1,0)))="Н/Д",INDIRECT(CONCATENATE("'2018-10 (Д)'!L",TEXT(MATCH($C45,'2018-10 (Д)'!$C$2:$C$100,0)+1,0)))="Н/Д",AND(INDIRECT(CONCATENATE("'2018-11 (Д)'!L",TEXT(MATCH($C45,'2018-11 (Д)'!$C$2:$C$100,0)+1,0)))="Н/Д",INDIRECT(CONCATENATE("'2018-10 (Д)'!L",TEXT(MATCH($C45,'2018-10 (Д)'!$C$2:$C$100,0)+1,0))))),"Н/Д",((INDIRECT(CONCATENATE("'2018-11 (Д)'!L",TEXT(MATCH($C45,'2018-11 (Д)'!$C$2:$C$100,0)+1,0)))-INDIRECT(CONCATENATE("'2018-10 (Д)'!L",TEXT(MATCH($C45,'2018-10 (Д)'!$C$2:$C$100,0)+1,0))))/INDIRECT(CONCATENATE("'2018-10 (Д)'!L",TEXT(MATCH($C45,'2018-10 (Д)'!$C$2:$C$100,0)+1,0))))*100)</f>
        <v>452.3898705099154</v>
      </c>
      <c r="CM45" s="9">
        <f ca="1">IF(OR(INDIRECT(CONCATENATE("'2018-12 (Д)'!L",TEXT(MATCH($C45,'2018-12 (Д)'!$C$2:$C$100,0)+1,0)))="Н/Д",INDIRECT(CONCATENATE("'2018-11 (Д)'!L",TEXT(MATCH($C45,'2018-11 (Д)'!$C$2:$C$100,0)+1,0)))="Н/Д",AND(INDIRECT(CONCATENATE("'2018-12 (Д)'!L",TEXT(MATCH($C45,'2018-12 (Д)'!$C$2:$C$100,0)+1,0)))="Н/Д",INDIRECT(CONCATENATE("'2018-11 (Д)'!L",TEXT(MATCH($C45,'2018-11 (Д)'!$C$2:$C$100,0)+1,0))))),"Н/Д",((INDIRECT(CONCATENATE("'2018-12 (Д)'!L",TEXT(MATCH($C45,'2018-12 (Д)'!$C$2:$C$100,0)+1,0)))-INDIRECT(CONCATENATE("'2018-11 (Д)'!L",TEXT(MATCH($C45,'2018-11 (Д)'!$C$2:$C$100,0)+1,0))))/INDIRECT(CONCATENATE("'2018-11 (Д)'!L",TEXT(MATCH($C45,'2018-11 (Д)'!$C$2:$C$100,0)+1,0))))*100)</f>
        <v>-17.154822771473384</v>
      </c>
      <c r="CN45" s="9"/>
      <c r="CO45" s="9">
        <f ca="1">IF(OR(INDIRECT(CONCATENATE("'2018-03 (Д)'!M",TEXT(MATCH($C45,'2018-03 (Д)'!$C$2:$C$100,0)+1,0)))="Н/Д",INDIRECT(CONCATENATE("'2018-02 (Д)'!M",TEXT(MATCH($C45,'2018-02 (Д)'!$C$2:$C$100,0)+1,0)))="Н/Д",AND(INDIRECT(CONCATENATE("'2018-03 (Д)'!M",TEXT(MATCH($C45,'2018-03 (Д)'!$C$2:$C$100,0)+1,0)))="Н/Д",INDIRECT(CONCATENATE("'2018-02 (Д)'!M",TEXT(MATCH($C45,'2018-02 (Д)'!$C$2:$C$100,0)+1,0))))),"Н/Д",((INDIRECT(CONCATENATE("'2018-03 (Д)'!M",TEXT(MATCH($C45,'2018-03 (Д)'!$C$2:$C$100,0)+1,0)))-INDIRECT(CONCATENATE("'2018-02 (Д)'!M",TEXT(MATCH($C45,'2018-02 (Д)'!$C$2:$C$100,0)+1,0))))/INDIRECT(CONCATENATE("'2018-02 (Д)'!M",TEXT(MATCH($C45,'2018-02 (Д)'!$C$2:$C$100,0)+1,0))))*100)</f>
        <v>7.1523000738608431</v>
      </c>
      <c r="CP45" s="9">
        <f ca="1">IF(OR(INDIRECT(CONCATENATE("'2018-04 (Д)'!M",TEXT(MATCH($C45,'2018-04 (Д)'!$C$2:$C$100,0)+1,0)))="Н/Д",INDIRECT(CONCATENATE("'2018-03 (Д)'!M",TEXT(MATCH($C45,'2018-03 (Д)'!$C$2:$C$100,0)+1,0)))="Н/Д",AND(INDIRECT(CONCATENATE("'2018-04 (Д)'!M",TEXT(MATCH($C45,'2018-04 (Д)'!$C$2:$C$100,0)+1,0)))="Н/Д",INDIRECT(CONCATENATE("'2018-03 (Д)'!M",TEXT(MATCH($C45,'2018-03 (Д)'!$C$2:$C$100,0)+1,0))))),"Н/Д",((INDIRECT(CONCATENATE("'2018-04 (Д)'!M",TEXT(MATCH($C45,'2018-04 (Д)'!$C$2:$C$100,0)+1,0)))-INDIRECT(CONCATENATE("'2018-03 (Д)'!M",TEXT(MATCH($C45,'2018-03 (Д)'!$C$2:$C$100,0)+1,0))))/INDIRECT(CONCATENATE("'2018-03 (Д)'!M",TEXT(MATCH($C45,'2018-03 (Д)'!$C$2:$C$100,0)+1,0))))*100)</f>
        <v>-25.252210773349482</v>
      </c>
      <c r="CQ45" s="9">
        <f ca="1">IF(OR(INDIRECT(CONCATENATE("'2018-05 (Д)'!M",TEXT(MATCH($C45,'2018-05 (Д)'!$C$2:$C$100,0)+1,0)))="Н/Д",INDIRECT(CONCATENATE("'2018-04 (Д)'!M",TEXT(MATCH($C45,'2018-04 (Д)'!$C$2:$C$100,0)+1,0)))="Н/Д",AND(INDIRECT(CONCATENATE("'2018-05 (Д)'!M",TEXT(MATCH($C45,'2018-05 (Д)'!$C$2:$C$100,0)+1,0)))="Н/Д",INDIRECT(CONCATENATE("'2018-04 (Д)'!M",TEXT(MATCH($C45,'2018-04 (Д)'!$C$2:$C$100,0)+1,0))))),"Н/Д",((INDIRECT(CONCATENATE("'2018-05 (Д)'!M",TEXT(MATCH($C45,'2018-05 (Д)'!$C$2:$C$100,0)+1,0)))-INDIRECT(CONCATENATE("'2018-04 (Д)'!M",TEXT(MATCH($C45,'2018-04 (Д)'!$C$2:$C$100,0)+1,0))))/INDIRECT(CONCATENATE("'2018-04 (Д)'!M",TEXT(MATCH($C45,'2018-04 (Д)'!$C$2:$C$100,0)+1,0))))*100)</f>
        <v>44.572827336744709</v>
      </c>
      <c r="CR45" s="9">
        <f ca="1">IF(OR(INDIRECT(CONCATENATE("'2018-06 (Д)'!M",TEXT(MATCH($C45,'2018-06 (Д)'!$C$2:$C$100,0)+1,0)))="Н/Д",INDIRECT(CONCATENATE("'2018-05 (Д)'!M",TEXT(MATCH($C45,'2018-05 (Д)'!$C$2:$C$100,0)+1,0)))="Н/Д",AND(INDIRECT(CONCATENATE("'2018-06 (Д)'!M",TEXT(MATCH($C45,'2018-06 (Д)'!$C$2:$C$100,0)+1,0)))="Н/Д",INDIRECT(CONCATENATE("'2018-05 (Д)'!M",TEXT(MATCH($C45,'2018-05 (Д)'!$C$2:$C$100,0)+1,0))))),"Н/Д",((INDIRECT(CONCATENATE("'2018-06 (Д)'!M",TEXT(MATCH($C45,'2018-06 (Д)'!$C$2:$C$100,0)+1,0)))-INDIRECT(CONCATENATE("'2018-05 (Д)'!M",TEXT(MATCH($C45,'2018-05 (Д)'!$C$2:$C$100,0)+1,0))))/INDIRECT(CONCATENATE("'2018-05 (Д)'!M",TEXT(MATCH($C45,'2018-05 (Д)'!$C$2:$C$100,0)+1,0))))*100)</f>
        <v>4.748460596944537</v>
      </c>
      <c r="CS45" s="9">
        <f ca="1">IF(OR(INDIRECT(CONCATENATE("'2018-07 (Д)'!M",TEXT(MATCH($C45,'2018-07 (Д)'!$C$2:$C$100,0)+1,0)))="Н/Д",INDIRECT(CONCATENATE("'2018-06 (Д)'!M",TEXT(MATCH($C45,'2018-06 (Д)'!$C$2:$C$100,0)+1,0)))="Н/Д",AND(INDIRECT(CONCATENATE("'2018-07 (Д)'!M",TEXT(MATCH($C45,'2018-07 (Д)'!$C$2:$C$100,0)+1,0)))="Н/Д",INDIRECT(CONCATENATE("'2018-06 (Д)'!M",TEXT(MATCH($C45,'2018-06 (Д)'!$C$2:$C$100,0)+1,0))))),"Н/Д",((INDIRECT(CONCATENATE("'2018-07 (Д)'!M",TEXT(MATCH($C45,'2018-07 (Д)'!$C$2:$C$100,0)+1,0)))-INDIRECT(CONCATENATE("'2018-06 (Д)'!M",TEXT(MATCH($C45,'2018-06 (Д)'!$C$2:$C$100,0)+1,0))))/INDIRECT(CONCATENATE("'2018-06 (Д)'!M",TEXT(MATCH($C45,'2018-06 (Д)'!$C$2:$C$100,0)+1,0))))*100)</f>
        <v>9.5200950665982607</v>
      </c>
      <c r="CT45" s="9">
        <f ca="1">IF(OR(INDIRECT(CONCATENATE("'2018-08 (Д)'!M",TEXT(MATCH($C45,'2018-08 (Д)'!$C$2:$C$100,0)+1,0)))="Н/Д",INDIRECT(CONCATENATE("'2018-07 (Д)'!M",TEXT(MATCH($C45,'2018-07 (Д)'!$C$2:$C$100,0)+1,0)))="Н/Д",AND(INDIRECT(CONCATENATE("'2018-08 (Д)'!M",TEXT(MATCH($C45,'2018-08 (Д)'!$C$2:$C$100,0)+1,0)))="Н/Д",INDIRECT(CONCATENATE("'2018-07 (Д)'!M",TEXT(MATCH($C45,'2018-07 (Д)'!$C$2:$C$100,0)+1,0))))),"Н/Д",((INDIRECT(CONCATENATE("'2018-08 (Д)'!M",TEXT(MATCH($C45,'2018-08 (Д)'!$C$2:$C$100,0)+1,0)))-INDIRECT(CONCATENATE("'2018-07 (Д)'!M",TEXT(MATCH($C45,'2018-07 (Д)'!$C$2:$C$100,0)+1,0))))/INDIRECT(CONCATENATE("'2018-07 (Д)'!M",TEXT(MATCH($C45,'2018-07 (Д)'!$C$2:$C$100,0)+1,0))))*100)</f>
        <v>16.361349871649061</v>
      </c>
      <c r="CU45" s="9">
        <f ca="1">IF(OR(INDIRECT(CONCATENATE("'2018-09 (Д)'!M",TEXT(MATCH($C45,'2018-09 (Д)'!$C$2:$C$100,0)+1,0)))="Н/Д",INDIRECT(CONCATENATE("'2018-08 (Д)'!M",TEXT(MATCH($C45,'2018-08 (Д)'!$C$2:$C$100,0)+1,0)))="Н/Д",AND(INDIRECT(CONCATENATE("'2018-09 (Д)'!M",TEXT(MATCH($C45,'2018-09 (Д)'!$C$2:$C$100,0)+1,0)))="Н/Д",INDIRECT(CONCATENATE("'2018-08 (Д)'!M",TEXT(MATCH($C45,'2018-08 (Д)'!$C$2:$C$100,0)+1,0))))),"Н/Д",((INDIRECT(CONCATENATE("'2018-09 (Д)'!M",TEXT(MATCH($C45,'2018-09 (Д)'!$C$2:$C$100,0)+1,0)))-INDIRECT(CONCATENATE("'2018-08 (Д)'!M",TEXT(MATCH($C45,'2018-08 (Д)'!$C$2:$C$100,0)+1,0))))/INDIRECT(CONCATENATE("'2018-08 (Д)'!M",TEXT(MATCH($C45,'2018-08 (Д)'!$C$2:$C$100,0)+1,0))))*100)</f>
        <v>-12.990180960761103</v>
      </c>
      <c r="CV45" s="9">
        <f ca="1">IF(OR(INDIRECT(CONCATENATE("'2018-10 (Д)'!M",TEXT(MATCH($C45,'2018-10 (Д)'!$C$2:$C$100,0)+1,0)))="Н/Д",INDIRECT(CONCATENATE("'2018-09 (Д)'!M",TEXT(MATCH($C45,'2018-09 (Д)'!$C$2:$C$100,0)+1,0)))="Н/Д",AND(INDIRECT(CONCATENATE("'2018-10 (Д)'!M",TEXT(MATCH($C45,'2018-10 (Д)'!$C$2:$C$100,0)+1,0)))="Н/Д",INDIRECT(CONCATENATE("'2018-09 (Д)'!M",TEXT(MATCH($C45,'2018-09 (Д)'!$C$2:$C$100,0)+1,0))))),"Н/Д",((INDIRECT(CONCATENATE("'2018-10 (Д)'!M",TEXT(MATCH($C45,'2018-10 (Д)'!$C$2:$C$100,0)+1,0)))-INDIRECT(CONCATENATE("'2018-09 (Д)'!M",TEXT(MATCH($C45,'2018-09 (Д)'!$C$2:$C$100,0)+1,0))))/INDIRECT(CONCATENATE("'2018-09 (Д)'!M",TEXT(MATCH($C45,'2018-09 (Д)'!$C$2:$C$100,0)+1,0))))*100)</f>
        <v>-3.4616290556876406</v>
      </c>
      <c r="CW45" s="9">
        <f ca="1">IF(OR(INDIRECT(CONCATENATE("'2018-11 (Д)'!M",TEXT(MATCH($C45,'2018-11 (Д)'!$C$2:$C$100,0)+1,0)))="Н/Д",INDIRECT(CONCATENATE("'2018-10 (Д)'!M",TEXT(MATCH($C45,'2018-10 (Д)'!$C$2:$C$100,0)+1,0)))="Н/Д",AND(INDIRECT(CONCATENATE("'2018-11 (Д)'!M",TEXT(MATCH($C45,'2018-11 (Д)'!$C$2:$C$100,0)+1,0)))="Н/Д",INDIRECT(CONCATENATE("'2018-10 (Д)'!M",TEXT(MATCH($C45,'2018-10 (Д)'!$C$2:$C$100,0)+1,0))))),"Н/Д",((INDIRECT(CONCATENATE("'2018-11 (Д)'!M",TEXT(MATCH($C45,'2018-11 (Д)'!$C$2:$C$100,0)+1,0)))-INDIRECT(CONCATENATE("'2018-10 (Д)'!M",TEXT(MATCH($C45,'2018-10 (Д)'!$C$2:$C$100,0)+1,0))))/INDIRECT(CONCATENATE("'2018-10 (Д)'!M",TEXT(MATCH($C45,'2018-10 (Д)'!$C$2:$C$100,0)+1,0))))*100)</f>
        <v>12.063775847778816</v>
      </c>
      <c r="CX45" s="9">
        <f ca="1">IF(OR(INDIRECT(CONCATENATE("'2018-12 (Д)'!M",TEXT(MATCH($C45,'2018-12 (Д)'!$C$2:$C$100,0)+1,0)))="Н/Д",INDIRECT(CONCATENATE("'2018-11 (Д)'!M",TEXT(MATCH($C45,'2018-11 (Д)'!$C$2:$C$100,0)+1,0)))="Н/Д",AND(INDIRECT(CONCATENATE("'2018-12 (Д)'!M",TEXT(MATCH($C45,'2018-12 (Д)'!$C$2:$C$100,0)+1,0)))="Н/Д",INDIRECT(CONCATENATE("'2018-11 (Д)'!M",TEXT(MATCH($C45,'2018-11 (Д)'!$C$2:$C$100,0)+1,0))))),"Н/Д",((INDIRECT(CONCATENATE("'2018-12 (Д)'!M",TEXT(MATCH($C45,'2018-12 (Д)'!$C$2:$C$100,0)+1,0)))-INDIRECT(CONCATENATE("'2018-11 (Д)'!M",TEXT(MATCH($C45,'2018-11 (Д)'!$C$2:$C$100,0)+1,0))))/INDIRECT(CONCATENATE("'2018-11 (Д)'!M",TEXT(MATCH($C45,'2018-11 (Д)'!$C$2:$C$100,0)+1,0))))*100)</f>
        <v>-12.09948389695508</v>
      </c>
      <c r="CY45" s="9"/>
      <c r="CZ45" s="9">
        <f ca="1">IF(OR(INDIRECT(CONCATENATE("'2018-03 (Д)'!N",TEXT(MATCH($C45,'2018-03 (Д)'!$C$2:$C$100,0)+1,0)))="Н/Д",INDIRECT(CONCATENATE("'2018-02 (Д)'!N",TEXT(MATCH($C45,'2018-02 (Д)'!$C$2:$C$100,0)+1,0)))="Н/Д",AND(INDIRECT(CONCATENATE("'2018-03 (Д)'!N",TEXT(MATCH($C45,'2018-03 (Д)'!$C$2:$C$100,0)+1,0)))="Н/Д",INDIRECT(CONCATENATE("'2018-02 (Д)'!N",TEXT(MATCH($C45,'2018-02 (Д)'!$C$2:$C$100,0)+1,0))))),"Н/Д",((INDIRECT(CONCATENATE("'2018-03 (Д)'!N",TEXT(MATCH($C45,'2018-03 (Д)'!$C$2:$C$100,0)+1,0)))-INDIRECT(CONCATENATE("'2018-02 (Д)'!N",TEXT(MATCH($C45,'2018-02 (Д)'!$C$2:$C$100,0)+1,0))))/INDIRECT(CONCATENATE("'2018-02 (Д)'!N",TEXT(MATCH($C45,'2018-02 (Д)'!$C$2:$C$100,0)+1,0))))*100)</f>
        <v>148.98537529108728</v>
      </c>
      <c r="DA45" s="9">
        <f ca="1">IF(OR(INDIRECT(CONCATENATE("'2018-04 (Д)'!N",TEXT(MATCH($C45,'2018-04 (Д)'!$C$2:$C$100,0)+1,0)))="Н/Д",INDIRECT(CONCATENATE("'2018-03 (Д)'!N",TEXT(MATCH($C45,'2018-03 (Д)'!$C$2:$C$100,0)+1,0)))="Н/Д",AND(INDIRECT(CONCATENATE("'2018-04 (Д)'!N",TEXT(MATCH($C45,'2018-04 (Д)'!$C$2:$C$100,0)+1,0)))="Н/Д",INDIRECT(CONCATENATE("'2018-03 (Д)'!N",TEXT(MATCH($C45,'2018-03 (Д)'!$C$2:$C$100,0)+1,0))))),"Н/Д",((INDIRECT(CONCATENATE("'2018-04 (Д)'!N",TEXT(MATCH($C45,'2018-04 (Д)'!$C$2:$C$100,0)+1,0)))-INDIRECT(CONCATENATE("'2018-03 (Д)'!N",TEXT(MATCH($C45,'2018-03 (Д)'!$C$2:$C$100,0)+1,0))))/INDIRECT(CONCATENATE("'2018-03 (Д)'!N",TEXT(MATCH($C45,'2018-03 (Д)'!$C$2:$C$100,0)+1,0))))*100)</f>
        <v>62.695912945517286</v>
      </c>
      <c r="DB45" s="9">
        <f ca="1">IF(OR(INDIRECT(CONCATENATE("'2018-05 (Д)'!N",TEXT(MATCH($C45,'2018-05 (Д)'!$C$2:$C$100,0)+1,0)))="Н/Д",INDIRECT(CONCATENATE("'2018-04 (Д)'!N",TEXT(MATCH($C45,'2018-04 (Д)'!$C$2:$C$100,0)+1,0)))="Н/Д",AND(INDIRECT(CONCATENATE("'2018-05 (Д)'!N",TEXT(MATCH($C45,'2018-05 (Д)'!$C$2:$C$100,0)+1,0)))="Н/Д",INDIRECT(CONCATENATE("'2018-04 (Д)'!N",TEXT(MATCH($C45,'2018-04 (Д)'!$C$2:$C$100,0)+1,0))))),"Н/Д",((INDIRECT(CONCATENATE("'2018-05 (Д)'!N",TEXT(MATCH($C45,'2018-05 (Д)'!$C$2:$C$100,0)+1,0)))-INDIRECT(CONCATENATE("'2018-04 (Д)'!N",TEXT(MATCH($C45,'2018-04 (Д)'!$C$2:$C$100,0)+1,0))))/INDIRECT(CONCATENATE("'2018-04 (Д)'!N",TEXT(MATCH($C45,'2018-04 (Д)'!$C$2:$C$100,0)+1,0))))*100)</f>
        <v>37.803608893478255</v>
      </c>
      <c r="DC45" s="9">
        <f ca="1">IF(OR(INDIRECT(CONCATENATE("'2018-06 (Д)'!N",TEXT(MATCH($C45,'2018-06 (Д)'!$C$2:$C$100,0)+1,0)))="Н/Д",INDIRECT(CONCATENATE("'2018-05 (Д)'!N",TEXT(MATCH($C45,'2018-05 (Д)'!$C$2:$C$100,0)+1,0)))="Н/Д",AND(INDIRECT(CONCATENATE("'2018-06 (Д)'!N",TEXT(MATCH($C45,'2018-06 (Д)'!$C$2:$C$100,0)+1,0)))="Н/Д",INDIRECT(CONCATENATE("'2018-05 (Д)'!N",TEXT(MATCH($C45,'2018-05 (Д)'!$C$2:$C$100,0)+1,0))))),"Н/Д",((INDIRECT(CONCATENATE("'2018-06 (Д)'!N",TEXT(MATCH($C45,'2018-06 (Д)'!$C$2:$C$100,0)+1,0)))-INDIRECT(CONCATENATE("'2018-05 (Д)'!N",TEXT(MATCH($C45,'2018-05 (Д)'!$C$2:$C$100,0)+1,0))))/INDIRECT(CONCATENATE("'2018-05 (Д)'!N",TEXT(MATCH($C45,'2018-05 (Д)'!$C$2:$C$100,0)+1,0))))*100)</f>
        <v>28.859014205193525</v>
      </c>
      <c r="DD45" s="9">
        <f ca="1">IF(OR(INDIRECT(CONCATENATE("'2018-07 (Д)'!N",TEXT(MATCH($C45,'2018-07 (Д)'!$C$2:$C$100,0)+1,0)))="Н/Д",INDIRECT(CONCATENATE("'2018-06 (Д)'!N",TEXT(MATCH($C45,'2018-06 (Д)'!$C$2:$C$100,0)+1,0)))="Н/Д",AND(INDIRECT(CONCATENATE("'2018-07 (Д)'!N",TEXT(MATCH($C45,'2018-07 (Д)'!$C$2:$C$100,0)+1,0)))="Н/Д",INDIRECT(CONCATENATE("'2018-06 (Д)'!N",TEXT(MATCH($C45,'2018-06 (Д)'!$C$2:$C$100,0)+1,0))))),"Н/Д",((INDIRECT(CONCATENATE("'2018-07 (Д)'!N",TEXT(MATCH($C45,'2018-07 (Д)'!$C$2:$C$100,0)+1,0)))-INDIRECT(CONCATENATE("'2018-06 (Д)'!N",TEXT(MATCH($C45,'2018-06 (Д)'!$C$2:$C$100,0)+1,0))))/INDIRECT(CONCATENATE("'2018-06 (Д)'!N",TEXT(MATCH($C45,'2018-06 (Д)'!$C$2:$C$100,0)+1,0))))*100)</f>
        <v>19.822213045561181</v>
      </c>
      <c r="DE45" s="9">
        <f ca="1">IF(OR(INDIRECT(CONCATENATE("'2018-08 (Д)'!N",TEXT(MATCH($C45,'2018-08 (Д)'!$C$2:$C$100,0)+1,0)))="Н/Д",INDIRECT(CONCATENATE("'2018-07 (Д)'!N",TEXT(MATCH($C45,'2018-07 (Д)'!$C$2:$C$100,0)+1,0)))="Н/Д",AND(INDIRECT(CONCATENATE("'2018-08 (Д)'!N",TEXT(MATCH($C45,'2018-08 (Д)'!$C$2:$C$100,0)+1,0)))="Н/Д",INDIRECT(CONCATENATE("'2018-07 (Д)'!N",TEXT(MATCH($C45,'2018-07 (Д)'!$C$2:$C$100,0)+1,0))))),"Н/Д",((INDIRECT(CONCATENATE("'2018-08 (Д)'!N",TEXT(MATCH($C45,'2018-08 (Д)'!$C$2:$C$100,0)+1,0)))-INDIRECT(CONCATENATE("'2018-07 (Д)'!N",TEXT(MATCH($C45,'2018-07 (Д)'!$C$2:$C$100,0)+1,0))))/INDIRECT(CONCATENATE("'2018-07 (Д)'!N",TEXT(MATCH($C45,'2018-07 (Д)'!$C$2:$C$100,0)+1,0))))*100)</f>
        <v>18.037721809070632</v>
      </c>
      <c r="DF45" s="9">
        <f ca="1">IF(OR(INDIRECT(CONCATENATE("'2018-09 (Д)'!N",TEXT(MATCH($C45,'2018-09 (Д)'!$C$2:$C$100,0)+1,0)))="Н/Д",INDIRECT(CONCATENATE("'2018-08 (Д)'!N",TEXT(MATCH($C45,'2018-08 (Д)'!$C$2:$C$100,0)+1,0)))="Н/Д",AND(INDIRECT(CONCATENATE("'2018-09 (Д)'!N",TEXT(MATCH($C45,'2018-09 (Д)'!$C$2:$C$100,0)+1,0)))="Н/Д",INDIRECT(CONCATENATE("'2018-08 (Д)'!N",TEXT(MATCH($C45,'2018-08 (Д)'!$C$2:$C$100,0)+1,0))))),"Н/Д",((INDIRECT(CONCATENATE("'2018-09 (Д)'!N",TEXT(MATCH($C45,'2018-09 (Д)'!$C$2:$C$100,0)+1,0)))-INDIRECT(CONCATENATE("'2018-08 (Д)'!N",TEXT(MATCH($C45,'2018-08 (Д)'!$C$2:$C$100,0)+1,0))))/INDIRECT(CONCATENATE("'2018-08 (Д)'!N",TEXT(MATCH($C45,'2018-08 (Д)'!$C$2:$C$100,0)+1,0))))*100)</f>
        <v>14.685456978169256</v>
      </c>
      <c r="DG45" s="9">
        <f ca="1">IF(OR(INDIRECT(CONCATENATE("'2018-10 (Д)'!N",TEXT(MATCH($C45,'2018-10 (Д)'!$C$2:$C$100,0)+1,0)))="Н/Д",INDIRECT(CONCATENATE("'2018-09 (Д)'!N",TEXT(MATCH($C45,'2018-09 (Д)'!$C$2:$C$100,0)+1,0)))="Н/Д",AND(INDIRECT(CONCATENATE("'2018-10 (Д)'!N",TEXT(MATCH($C45,'2018-10 (Д)'!$C$2:$C$100,0)+1,0)))="Н/Д",INDIRECT(CONCATENATE("'2018-09 (Д)'!N",TEXT(MATCH($C45,'2018-09 (Д)'!$C$2:$C$100,0)+1,0))))),"Н/Д",((INDIRECT(CONCATENATE("'2018-10 (Д)'!N",TEXT(MATCH($C45,'2018-10 (Д)'!$C$2:$C$100,0)+1,0)))-INDIRECT(CONCATENATE("'2018-09 (Д)'!N",TEXT(MATCH($C45,'2018-09 (Д)'!$C$2:$C$100,0)+1,0))))/INDIRECT(CONCATENATE("'2018-09 (Д)'!N",TEXT(MATCH($C45,'2018-09 (Д)'!$C$2:$C$100,0)+1,0))))*100)</f>
        <v>11.340164928190706</v>
      </c>
      <c r="DH45" s="9">
        <f ca="1">IF(OR(INDIRECT(CONCATENATE("'2018-11 (Д)'!N",TEXT(MATCH($C45,'2018-11 (Д)'!$C$2:$C$100,0)+1,0)))="Н/Д",INDIRECT(CONCATENATE("'2018-10 (Д)'!N",TEXT(MATCH($C45,'2018-10 (Д)'!$C$2:$C$100,0)+1,0)))="Н/Д",AND(INDIRECT(CONCATENATE("'2018-11 (Д)'!N",TEXT(MATCH($C45,'2018-11 (Д)'!$C$2:$C$100,0)+1,0)))="Н/Д",INDIRECT(CONCATENATE("'2018-10 (Д)'!N",TEXT(MATCH($C45,'2018-10 (Д)'!$C$2:$C$100,0)+1,0))))),"Н/Д",((INDIRECT(CONCATENATE("'2018-11 (Д)'!N",TEXT(MATCH($C45,'2018-11 (Д)'!$C$2:$C$100,0)+1,0)))-INDIRECT(CONCATENATE("'2018-10 (Д)'!N",TEXT(MATCH($C45,'2018-10 (Д)'!$C$2:$C$100,0)+1,0))))/INDIRECT(CONCATENATE("'2018-10 (Д)'!N",TEXT(MATCH($C45,'2018-10 (Д)'!$C$2:$C$100,0)+1,0))))*100)</f>
        <v>11.995207519492215</v>
      </c>
      <c r="DI45" s="9">
        <f ca="1">IF(OR(INDIRECT(CONCATENATE("'2018-12 (Д)'!N",TEXT(MATCH($C45,'2018-12 (Д)'!$C$2:$C$100,0)+1,0)))="Н/Д",INDIRECT(CONCATENATE("'2018-11 (Д)'!N",TEXT(MATCH($C45,'2018-11 (Д)'!$C$2:$C$100,0)+1,0)))="Н/Д",AND(INDIRECT(CONCATENATE("'2018-12 (Д)'!N",TEXT(MATCH($C45,'2018-12 (Д)'!$C$2:$C$100,0)+1,0)))="Н/Д",INDIRECT(CONCATENATE("'2018-11 (Д)'!N",TEXT(MATCH($C45,'2018-11 (Д)'!$C$2:$C$100,0)+1,0))))),"Н/Д",((INDIRECT(CONCATENATE("'2018-12 (Д)'!N",TEXT(MATCH($C45,'2018-12 (Д)'!$C$2:$C$100,0)+1,0)))-INDIRECT(CONCATENATE("'2018-11 (Д)'!N",TEXT(MATCH($C45,'2018-11 (Д)'!$C$2:$C$100,0)+1,0))))/INDIRECT(CONCATENATE("'2018-11 (Д)'!N",TEXT(MATCH($C45,'2018-11 (Д)'!$C$2:$C$100,0)+1,0))))*100)</f>
        <v>10.161853086264481</v>
      </c>
      <c r="DJ45" s="9"/>
      <c r="DK45" s="9">
        <f ca="1">IF(OR(INDIRECT(CONCATENATE("'2018-03 (Д)'!O",TEXT(MATCH($C45,'2018-03 (Д)'!$C$2:$C$100,0)+1,0)))="Н/Д",INDIRECT(CONCATENATE("'2018-02 (Д)'!O",TEXT(MATCH($C45,'2018-02 (Д)'!$C$2:$C$100,0)+1,0)))="Н/Д",AND(INDIRECT(CONCATENATE("'2018-03 (Д)'!O",TEXT(MATCH($C45,'2018-03 (Д)'!$C$2:$C$100,0)+1,0)))="Н/Д",INDIRECT(CONCATENATE("'2018-02 (Д)'!O",TEXT(MATCH($C45,'2018-02 (Д)'!$C$2:$C$100,0)+1,0))))),"Н/Д",((INDIRECT(CONCATENATE("'2018-03 (Д)'!O",TEXT(MATCH($C45,'2018-03 (Д)'!$C$2:$C$100,0)+1,0)))-INDIRECT(CONCATENATE("'2018-02 (Д)'!O",TEXT(MATCH($C45,'2018-02 (Д)'!$C$2:$C$100,0)+1,0))))/INDIRECT(CONCATENATE("'2018-02 (Д)'!O",TEXT(MATCH($C45,'2018-02 (Д)'!$C$2:$C$100,0)+1,0))))*100)</f>
        <v>31.595245765225094</v>
      </c>
      <c r="DL45" s="9">
        <f ca="1">IF(OR(INDIRECT(CONCATENATE("'2018-04 (Д)'!O",TEXT(MATCH($C45,'2018-04 (Д)'!$C$2:$C$100,0)+1,0)))="Н/Д",INDIRECT(CONCATENATE("'2018-03 (Д)'!O",TEXT(MATCH($C45,'2018-03 (Д)'!$C$2:$C$100,0)+1,0)))="Н/Д",AND(INDIRECT(CONCATENATE("'2018-04 (Д)'!O",TEXT(MATCH($C45,'2018-04 (Д)'!$C$2:$C$100,0)+1,0)))="Н/Д",INDIRECT(CONCATENATE("'2018-03 (Д)'!O",TEXT(MATCH($C45,'2018-03 (Д)'!$C$2:$C$100,0)+1,0))))),"Н/Д",((INDIRECT(CONCATENATE("'2018-04 (Д)'!O",TEXT(MATCH($C45,'2018-04 (Д)'!$C$2:$C$100,0)+1,0)))-INDIRECT(CONCATENATE("'2018-03 (Д)'!O",TEXT(MATCH($C45,'2018-03 (Д)'!$C$2:$C$100,0)+1,0))))/INDIRECT(CONCATENATE("'2018-03 (Д)'!O",TEXT(MATCH($C45,'2018-03 (Д)'!$C$2:$C$100,0)+1,0))))*100)</f>
        <v>-79.009288264204386</v>
      </c>
      <c r="DM45" s="9">
        <f ca="1">IF(OR(INDIRECT(CONCATENATE("'2018-05 (Д)'!O",TEXT(MATCH($C45,'2018-05 (Д)'!$C$2:$C$100,0)+1,0)))="Н/Д",INDIRECT(CONCATENATE("'2018-04 (Д)'!O",TEXT(MATCH($C45,'2018-04 (Д)'!$C$2:$C$100,0)+1,0)))="Н/Д",AND(INDIRECT(CONCATENATE("'2018-05 (Д)'!O",TEXT(MATCH($C45,'2018-05 (Д)'!$C$2:$C$100,0)+1,0)))="Н/Д",INDIRECT(CONCATENATE("'2018-04 (Д)'!O",TEXT(MATCH($C45,'2018-04 (Д)'!$C$2:$C$100,0)+1,0))))),"Н/Д",((INDIRECT(CONCATENATE("'2018-05 (Д)'!O",TEXT(MATCH($C45,'2018-05 (Д)'!$C$2:$C$100,0)+1,0)))-INDIRECT(CONCATENATE("'2018-04 (Д)'!O",TEXT(MATCH($C45,'2018-04 (Д)'!$C$2:$C$100,0)+1,0))))/INDIRECT(CONCATENATE("'2018-04 (Д)'!O",TEXT(MATCH($C45,'2018-04 (Д)'!$C$2:$C$100,0)+1,0))))*100)</f>
        <v>-117.76313504878986</v>
      </c>
      <c r="DN45" s="9">
        <f ca="1">IF(OR(INDIRECT(CONCATENATE("'2018-06 (Д)'!O",TEXT(MATCH($C45,'2018-06 (Д)'!$C$2:$C$100,0)+1,0)))="Н/Д",INDIRECT(CONCATENATE("'2018-05 (Д)'!O",TEXT(MATCH($C45,'2018-05 (Д)'!$C$2:$C$100,0)+1,0)))="Н/Д",AND(INDIRECT(CONCATENATE("'2018-06 (Д)'!O",TEXT(MATCH($C45,'2018-06 (Д)'!$C$2:$C$100,0)+1,0)))="Н/Д",INDIRECT(CONCATENATE("'2018-05 (Д)'!O",TEXT(MATCH($C45,'2018-05 (Д)'!$C$2:$C$100,0)+1,0))))),"Н/Д",((INDIRECT(CONCATENATE("'2018-06 (Д)'!O",TEXT(MATCH($C45,'2018-06 (Д)'!$C$2:$C$100,0)+1,0)))-INDIRECT(CONCATENATE("'2018-05 (Д)'!O",TEXT(MATCH($C45,'2018-05 (Д)'!$C$2:$C$100,0)+1,0))))/INDIRECT(CONCATENATE("'2018-05 (Д)'!O",TEXT(MATCH($C45,'2018-05 (Д)'!$C$2:$C$100,0)+1,0))))*100)</f>
        <v>259.91506877582742</v>
      </c>
      <c r="DO45" s="9">
        <f ca="1">IF(OR(INDIRECT(CONCATENATE("'2018-07 (Д)'!O",TEXT(MATCH($C45,'2018-07 (Д)'!$C$2:$C$100,0)+1,0)))="Н/Д",INDIRECT(CONCATENATE("'2018-06 (Д)'!O",TEXT(MATCH($C45,'2018-06 (Д)'!$C$2:$C$100,0)+1,0)))="Н/Д",AND(INDIRECT(CONCATENATE("'2018-07 (Д)'!O",TEXT(MATCH($C45,'2018-07 (Д)'!$C$2:$C$100,0)+1,0)))="Н/Д",INDIRECT(CONCATENATE("'2018-06 (Д)'!O",TEXT(MATCH($C45,'2018-06 (Д)'!$C$2:$C$100,0)+1,0))))),"Н/Д",((INDIRECT(CONCATENATE("'2018-07 (Д)'!O",TEXT(MATCH($C45,'2018-07 (Д)'!$C$2:$C$100,0)+1,0)))-INDIRECT(CONCATENATE("'2018-06 (Д)'!O",TEXT(MATCH($C45,'2018-06 (Д)'!$C$2:$C$100,0)+1,0))))/INDIRECT(CONCATENATE("'2018-06 (Д)'!O",TEXT(MATCH($C45,'2018-06 (Д)'!$C$2:$C$100,0)+1,0))))*100)</f>
        <v>-754.18645704456969</v>
      </c>
      <c r="DP45" s="9">
        <f ca="1">IF(OR(INDIRECT(CONCATENATE("'2018-08 (Д)'!O",TEXT(MATCH($C45,'2018-08 (Д)'!$C$2:$C$100,0)+1,0)))="Н/Д",INDIRECT(CONCATENATE("'2018-07 (Д)'!O",TEXT(MATCH($C45,'2018-07 (Д)'!$C$2:$C$100,0)+1,0)))="Н/Д",AND(INDIRECT(CONCATENATE("'2018-08 (Д)'!O",TEXT(MATCH($C45,'2018-08 (Д)'!$C$2:$C$100,0)+1,0)))="Н/Д",INDIRECT(CONCATENATE("'2018-07 (Д)'!O",TEXT(MATCH($C45,'2018-07 (Д)'!$C$2:$C$100,0)+1,0))))),"Н/Д",((INDIRECT(CONCATENATE("'2018-08 (Д)'!O",TEXT(MATCH($C45,'2018-08 (Д)'!$C$2:$C$100,0)+1,0)))-INDIRECT(CONCATENATE("'2018-07 (Д)'!O",TEXT(MATCH($C45,'2018-07 (Д)'!$C$2:$C$100,0)+1,0))))/INDIRECT(CONCATENATE("'2018-07 (Д)'!O",TEXT(MATCH($C45,'2018-07 (Д)'!$C$2:$C$100,0)+1,0))))*100)</f>
        <v>-72.587542324779903</v>
      </c>
      <c r="DQ45" s="9">
        <f ca="1">IF(OR(INDIRECT(CONCATENATE("'2018-09 (Д)'!O",TEXT(MATCH($C45,'2018-09 (Д)'!$C$2:$C$100,0)+1,0)))="Н/Д",INDIRECT(CONCATENATE("'2018-08 (Д)'!O",TEXT(MATCH($C45,'2018-08 (Д)'!$C$2:$C$100,0)+1,0)))="Н/Д",AND(INDIRECT(CONCATENATE("'2018-09 (Д)'!O",TEXT(MATCH($C45,'2018-09 (Д)'!$C$2:$C$100,0)+1,0)))="Н/Д",INDIRECT(CONCATENATE("'2018-08 (Д)'!O",TEXT(MATCH($C45,'2018-08 (Д)'!$C$2:$C$100,0)+1,0))))),"Н/Д",((INDIRECT(CONCATENATE("'2018-09 (Д)'!O",TEXT(MATCH($C45,'2018-09 (Д)'!$C$2:$C$100,0)+1,0)))-INDIRECT(CONCATENATE("'2018-08 (Д)'!O",TEXT(MATCH($C45,'2018-08 (Д)'!$C$2:$C$100,0)+1,0))))/INDIRECT(CONCATENATE("'2018-08 (Д)'!O",TEXT(MATCH($C45,'2018-08 (Д)'!$C$2:$C$100,0)+1,0))))*100)</f>
        <v>-58.58892402027984</v>
      </c>
      <c r="DR45" s="9">
        <f ca="1">IF(OR(INDIRECT(CONCATENATE("'2018-10 (Д)'!O",TEXT(MATCH($C45,'2018-10 (Д)'!$C$2:$C$100,0)+1,0)))="Н/Д",INDIRECT(CONCATENATE("'2018-09 (Д)'!O",TEXT(MATCH($C45,'2018-09 (Д)'!$C$2:$C$100,0)+1,0)))="Н/Д",AND(INDIRECT(CONCATENATE("'2018-10 (Д)'!O",TEXT(MATCH($C45,'2018-10 (Д)'!$C$2:$C$100,0)+1,0)))="Н/Д",INDIRECT(CONCATENATE("'2018-09 (Д)'!O",TEXT(MATCH($C45,'2018-09 (Д)'!$C$2:$C$100,0)+1,0))))),"Н/Д",((INDIRECT(CONCATENATE("'2018-10 (Д)'!O",TEXT(MATCH($C45,'2018-10 (Д)'!$C$2:$C$100,0)+1,0)))-INDIRECT(CONCATENATE("'2018-09 (Д)'!O",TEXT(MATCH($C45,'2018-09 (Д)'!$C$2:$C$100,0)+1,0))))/INDIRECT(CONCATENATE("'2018-09 (Д)'!O",TEXT(MATCH($C45,'2018-09 (Д)'!$C$2:$C$100,0)+1,0))))*100)</f>
        <v>427.22123232146487</v>
      </c>
      <c r="DS45" s="9">
        <f ca="1">IF(OR(INDIRECT(CONCATENATE("'2018-11 (Д)'!O",TEXT(MATCH($C45,'2018-11 (Д)'!$C$2:$C$100,0)+1,0)))="Н/Д",INDIRECT(CONCATENATE("'2018-10 (Д)'!O",TEXT(MATCH($C45,'2018-10 (Д)'!$C$2:$C$100,0)+1,0)))="Н/Д",AND(INDIRECT(CONCATENATE("'2018-11 (Д)'!O",TEXT(MATCH($C45,'2018-11 (Д)'!$C$2:$C$100,0)+1,0)))="Н/Д",INDIRECT(CONCATENATE("'2018-10 (Д)'!O",TEXT(MATCH($C45,'2018-10 (Д)'!$C$2:$C$100,0)+1,0))))),"Н/Д",((INDIRECT(CONCATENATE("'2018-11 (Д)'!O",TEXT(MATCH($C45,'2018-11 (Д)'!$C$2:$C$100,0)+1,0)))-INDIRECT(CONCATENATE("'2018-10 (Д)'!O",TEXT(MATCH($C45,'2018-10 (Д)'!$C$2:$C$100,0)+1,0))))/INDIRECT(CONCATENATE("'2018-10 (Д)'!O",TEXT(MATCH($C45,'2018-10 (Д)'!$C$2:$C$100,0)+1,0))))*100)</f>
        <v>589.27303304192094</v>
      </c>
      <c r="DT45" s="9">
        <f ca="1">IF(OR(INDIRECT(CONCATENATE("'2018-12 (Д)'!O",TEXT(MATCH($C45,'2018-12 (Д)'!$C$2:$C$100,0)+1,0)))="Н/Д",INDIRECT(CONCATENATE("'2018-11 (Д)'!O",TEXT(MATCH($C45,'2018-11 (Д)'!$C$2:$C$100,0)+1,0)))="Н/Д",AND(INDIRECT(CONCATENATE("'2018-12 (Д)'!O",TEXT(MATCH($C45,'2018-12 (Д)'!$C$2:$C$100,0)+1,0)))="Н/Д",INDIRECT(CONCATENATE("'2018-11 (Д)'!O",TEXT(MATCH($C45,'2018-11 (Д)'!$C$2:$C$100,0)+1,0))))),"Н/Д",((INDIRECT(CONCATENATE("'2018-12 (Д)'!O",TEXT(MATCH($C45,'2018-12 (Д)'!$C$2:$C$100,0)+1,0)))-INDIRECT(CONCATENATE("'2018-11 (Д)'!O",TEXT(MATCH($C45,'2018-11 (Д)'!$C$2:$C$100,0)+1,0))))/INDIRECT(CONCATENATE("'2018-11 (Д)'!O",TEXT(MATCH($C45,'2018-11 (Д)'!$C$2:$C$100,0)+1,0))))*100)</f>
        <v>-97.617741615450939</v>
      </c>
      <c r="DU45" s="9"/>
      <c r="DV45" s="9">
        <f ca="1">IF(OR(INDIRECT(CONCATENATE("'2018-03 (Д)'!P",TEXT(MATCH($C45,'2018-03 (Д)'!$C$2:$C$100,0)+1,0)))="Н/Д",INDIRECT(CONCATENATE("'2018-02 (Д)'!P",TEXT(MATCH($C45,'2018-02 (Д)'!$C$2:$C$100,0)+1,0)))="Н/Д",AND(INDIRECT(CONCATENATE("'2018-03 (Д)'!P",TEXT(MATCH($C45,'2018-03 (Д)'!$C$2:$C$100,0)+1,0)))="Н/Д",INDIRECT(CONCATENATE("'2018-02 (Д)'!P",TEXT(MATCH($C45,'2018-02 (Д)'!$C$2:$C$100,0)+1,0))))),"Н/Д",((INDIRECT(CONCATENATE("'2018-03 (Д)'!P",TEXT(MATCH($C45,'2018-03 (Д)'!$C$2:$C$100,0)+1,0)))-INDIRECT(CONCATENATE("'2018-02 (Д)'!P",TEXT(MATCH($C45,'2018-02 (Д)'!$C$2:$C$100,0)+1,0))))/INDIRECT(CONCATENATE("'2018-02 (Д)'!P",TEXT(MATCH($C45,'2018-02 (Д)'!$C$2:$C$100,0)+1,0))))*100)</f>
        <v>18.759576601289211</v>
      </c>
      <c r="DW45" s="9">
        <f ca="1">IF(OR(INDIRECT(CONCATENATE("'2018-04 (Д)'!P",TEXT(MATCH($C45,'2018-04 (Д)'!$C$2:$C$100,0)+1,0)))="Н/Д",INDIRECT(CONCATENATE("'2018-03 (Д)'!P",TEXT(MATCH($C45,'2018-03 (Д)'!$C$2:$C$100,0)+1,0)))="Н/Д",AND(INDIRECT(CONCATENATE("'2018-04 (Д)'!P",TEXT(MATCH($C45,'2018-04 (Д)'!$C$2:$C$100,0)+1,0)))="Н/Д",INDIRECT(CONCATENATE("'2018-03 (Д)'!P",TEXT(MATCH($C45,'2018-03 (Д)'!$C$2:$C$100,0)+1,0))))),"Н/Д",((INDIRECT(CONCATENATE("'2018-04 (Д)'!P",TEXT(MATCH($C45,'2018-04 (Д)'!$C$2:$C$100,0)+1,0)))-INDIRECT(CONCATENATE("'2018-03 (Д)'!P",TEXT(MATCH($C45,'2018-03 (Д)'!$C$2:$C$100,0)+1,0))))/INDIRECT(CONCATENATE("'2018-03 (Д)'!P",TEXT(MATCH($C45,'2018-03 (Д)'!$C$2:$C$100,0)+1,0))))*100)</f>
        <v>186.36836776942522</v>
      </c>
      <c r="DX45" s="9">
        <f ca="1">IF(OR(INDIRECT(CONCATENATE("'2018-05 (Д)'!P",TEXT(MATCH($C45,'2018-05 (Д)'!$C$2:$C$100,0)+1,0)))="Н/Д",INDIRECT(CONCATENATE("'2018-04 (Д)'!P",TEXT(MATCH($C45,'2018-04 (Д)'!$C$2:$C$100,0)+1,0)))="Н/Д",AND(INDIRECT(CONCATENATE("'2018-05 (Д)'!P",TEXT(MATCH($C45,'2018-05 (Д)'!$C$2:$C$100,0)+1,0)))="Н/Д",INDIRECT(CONCATENATE("'2018-04 (Д)'!P",TEXT(MATCH($C45,'2018-04 (Д)'!$C$2:$C$100,0)+1,0))))),"Н/Д",((INDIRECT(CONCATENATE("'2018-05 (Д)'!P",TEXT(MATCH($C45,'2018-05 (Д)'!$C$2:$C$100,0)+1,0)))-INDIRECT(CONCATENATE("'2018-04 (Д)'!P",TEXT(MATCH($C45,'2018-04 (Д)'!$C$2:$C$100,0)+1,0))))/INDIRECT(CONCATENATE("'2018-04 (Д)'!P",TEXT(MATCH($C45,'2018-04 (Д)'!$C$2:$C$100,0)+1,0))))*100)</f>
        <v>-7.326273183983206</v>
      </c>
      <c r="DY45" s="9">
        <f ca="1">IF(OR(INDIRECT(CONCATENATE("'2018-06 (Д)'!P",TEXT(MATCH($C45,'2018-06 (Д)'!$C$2:$C$100,0)+1,0)))="Н/Д",INDIRECT(CONCATENATE("'2018-05 (Д)'!P",TEXT(MATCH($C45,'2018-05 (Д)'!$C$2:$C$100,0)+1,0)))="Н/Д",AND(INDIRECT(CONCATENATE("'2018-06 (Д)'!P",TEXT(MATCH($C45,'2018-06 (Д)'!$C$2:$C$100,0)+1,0)))="Н/Д",INDIRECT(CONCATENATE("'2018-05 (Д)'!P",TEXT(MATCH($C45,'2018-05 (Д)'!$C$2:$C$100,0)+1,0))))),"Н/Д",((INDIRECT(CONCATENATE("'2018-06 (Д)'!P",TEXT(MATCH($C45,'2018-06 (Д)'!$C$2:$C$100,0)+1,0)))-INDIRECT(CONCATENATE("'2018-05 (Д)'!P",TEXT(MATCH($C45,'2018-05 (Д)'!$C$2:$C$100,0)+1,0))))/INDIRECT(CONCATENATE("'2018-05 (Д)'!P",TEXT(MATCH($C45,'2018-05 (Д)'!$C$2:$C$100,0)+1,0))))*100)</f>
        <v>-55.738685245578765</v>
      </c>
      <c r="DZ45" s="9">
        <f ca="1">IF(OR(INDIRECT(CONCATENATE("'2018-07 (Д)'!P",TEXT(MATCH($C45,'2018-07 (Д)'!$C$2:$C$100,0)+1,0)))="Н/Д",INDIRECT(CONCATENATE("'2018-06 (Д)'!P",TEXT(MATCH($C45,'2018-06 (Д)'!$C$2:$C$100,0)+1,0)))="Н/Д",AND(INDIRECT(CONCATENATE("'2018-07 (Д)'!P",TEXT(MATCH($C45,'2018-07 (Д)'!$C$2:$C$100,0)+1,0)))="Н/Д",INDIRECT(CONCATENATE("'2018-06 (Д)'!P",TEXT(MATCH($C45,'2018-06 (Д)'!$C$2:$C$100,0)+1,0))))),"Н/Д",((INDIRECT(CONCATENATE("'2018-07 (Д)'!P",TEXT(MATCH($C45,'2018-07 (Д)'!$C$2:$C$100,0)+1,0)))-INDIRECT(CONCATENATE("'2018-06 (Д)'!P",TEXT(MATCH($C45,'2018-06 (Д)'!$C$2:$C$100,0)+1,0))))/INDIRECT(CONCATENATE("'2018-06 (Д)'!P",TEXT(MATCH($C45,'2018-06 (Д)'!$C$2:$C$100,0)+1,0))))*100)</f>
        <v>112.21631782736135</v>
      </c>
      <c r="EA45" s="9">
        <f ca="1">IF(OR(INDIRECT(CONCATENATE("'2018-08 (Д)'!P",TEXT(MATCH($C45,'2018-08 (Д)'!$C$2:$C$100,0)+1,0)))="Н/Д",INDIRECT(CONCATENATE("'2018-07 (Д)'!P",TEXT(MATCH($C45,'2018-07 (Д)'!$C$2:$C$100,0)+1,0)))="Н/Д",AND(INDIRECT(CONCATENATE("'2018-08 (Д)'!P",TEXT(MATCH($C45,'2018-08 (Д)'!$C$2:$C$100,0)+1,0)))="Н/Д",INDIRECT(CONCATENATE("'2018-07 (Д)'!P",TEXT(MATCH($C45,'2018-07 (Д)'!$C$2:$C$100,0)+1,0))))),"Н/Д",((INDIRECT(CONCATENATE("'2018-08 (Д)'!P",TEXT(MATCH($C45,'2018-08 (Д)'!$C$2:$C$100,0)+1,0)))-INDIRECT(CONCATENATE("'2018-07 (Д)'!P",TEXT(MATCH($C45,'2018-07 (Д)'!$C$2:$C$100,0)+1,0))))/INDIRECT(CONCATENATE("'2018-07 (Д)'!P",TEXT(MATCH($C45,'2018-07 (Д)'!$C$2:$C$100,0)+1,0))))*100)</f>
        <v>-17.883389051580647</v>
      </c>
      <c r="EB45" s="9">
        <f ca="1">IF(OR(INDIRECT(CONCATENATE("'2018-09 (Д)'!P",TEXT(MATCH($C45,'2018-09 (Д)'!$C$2:$C$100,0)+1,0)))="Н/Д",INDIRECT(CONCATENATE("'2018-08 (Д)'!P",TEXT(MATCH($C45,'2018-08 (Д)'!$C$2:$C$100,0)+1,0)))="Н/Д",AND(INDIRECT(CONCATENATE("'2018-09 (Д)'!P",TEXT(MATCH($C45,'2018-09 (Д)'!$C$2:$C$100,0)+1,0)))="Н/Д",INDIRECT(CONCATENATE("'2018-08 (Д)'!P",TEXT(MATCH($C45,'2018-08 (Д)'!$C$2:$C$100,0)+1,0))))),"Н/Д",((INDIRECT(CONCATENATE("'2018-09 (Д)'!P",TEXT(MATCH($C45,'2018-09 (Д)'!$C$2:$C$100,0)+1,0)))-INDIRECT(CONCATENATE("'2018-08 (Д)'!P",TEXT(MATCH($C45,'2018-08 (Д)'!$C$2:$C$100,0)+1,0))))/INDIRECT(CONCATENATE("'2018-08 (Д)'!P",TEXT(MATCH($C45,'2018-08 (Д)'!$C$2:$C$100,0)+1,0))))*100)</f>
        <v>-34.254888036973114</v>
      </c>
      <c r="EC45" s="9">
        <f ca="1">IF(OR(INDIRECT(CONCATENATE("'2018-10 (Д)'!P",TEXT(MATCH($C45,'2018-10 (Д)'!$C$2:$C$100,0)+1,0)))="Н/Д",INDIRECT(CONCATENATE("'2018-09 (Д)'!P",TEXT(MATCH($C45,'2018-09 (Д)'!$C$2:$C$100,0)+1,0)))="Н/Д",AND(INDIRECT(CONCATENATE("'2018-10 (Д)'!P",TEXT(MATCH($C45,'2018-10 (Д)'!$C$2:$C$100,0)+1,0)))="Н/Д",INDIRECT(CONCATENATE("'2018-09 (Д)'!P",TEXT(MATCH($C45,'2018-09 (Д)'!$C$2:$C$100,0)+1,0))))),"Н/Д",((INDIRECT(CONCATENATE("'2018-10 (Д)'!P",TEXT(MATCH($C45,'2018-10 (Д)'!$C$2:$C$100,0)+1,0)))-INDIRECT(CONCATENATE("'2018-09 (Д)'!P",TEXT(MATCH($C45,'2018-09 (Д)'!$C$2:$C$100,0)+1,0))))/INDIRECT(CONCATENATE("'2018-09 (Д)'!P",TEXT(MATCH($C45,'2018-09 (Д)'!$C$2:$C$100,0)+1,0))))*100)</f>
        <v>105.50064669247574</v>
      </c>
      <c r="ED45" s="9">
        <f ca="1">IF(OR(INDIRECT(CONCATENATE("'2018-11 (Д)'!P",TEXT(MATCH($C45,'2018-11 (Д)'!$C$2:$C$100,0)+1,0)))="Н/Д",INDIRECT(CONCATENATE("'2018-10 (Д)'!P",TEXT(MATCH($C45,'2018-10 (Д)'!$C$2:$C$100,0)+1,0)))="Н/Д",AND(INDIRECT(CONCATENATE("'2018-11 (Д)'!P",TEXT(MATCH($C45,'2018-11 (Д)'!$C$2:$C$100,0)+1,0)))="Н/Д",INDIRECT(CONCATENATE("'2018-10 (Д)'!P",TEXT(MATCH($C45,'2018-10 (Д)'!$C$2:$C$100,0)+1,0))))),"Н/Д",((INDIRECT(CONCATENATE("'2018-11 (Д)'!P",TEXT(MATCH($C45,'2018-11 (Д)'!$C$2:$C$100,0)+1,0)))-INDIRECT(CONCATENATE("'2018-10 (Д)'!P",TEXT(MATCH($C45,'2018-10 (Д)'!$C$2:$C$100,0)+1,0))))/INDIRECT(CONCATENATE("'2018-10 (Д)'!P",TEXT(MATCH($C45,'2018-10 (Д)'!$C$2:$C$100,0)+1,0))))*100)</f>
        <v>-22.716386443601049</v>
      </c>
      <c r="EE45" s="9">
        <f ca="1">IF(OR(INDIRECT(CONCATENATE("'2018-12 (Д)'!P",TEXT(MATCH($C45,'2018-12 (Д)'!$C$2:$C$100,0)+1,0)))="Н/Д",INDIRECT(CONCATENATE("'2018-11 (Д)'!P",TEXT(MATCH($C45,'2018-11 (Д)'!$C$2:$C$100,0)+1,0)))="Н/Д",AND(INDIRECT(CONCATENATE("'2018-12 (Д)'!P",TEXT(MATCH($C45,'2018-12 (Д)'!$C$2:$C$100,0)+1,0)))="Н/Д",INDIRECT(CONCATENATE("'2018-11 (Д)'!P",TEXT(MATCH($C45,'2018-11 (Д)'!$C$2:$C$100,0)+1,0))))),"Н/Д",((INDIRECT(CONCATENATE("'2018-12 (Д)'!P",TEXT(MATCH($C45,'2018-12 (Д)'!$C$2:$C$100,0)+1,0)))-INDIRECT(CONCATENATE("'2018-11 (Д)'!P",TEXT(MATCH($C45,'2018-11 (Д)'!$C$2:$C$100,0)+1,0))))/INDIRECT(CONCATENATE("'2018-11 (Д)'!P",TEXT(MATCH($C45,'2018-11 (Д)'!$C$2:$C$100,0)+1,0))))*100)</f>
        <v>0.45113840693080187</v>
      </c>
      <c r="EF45" s="9"/>
      <c r="EG45" s="9">
        <f ca="1">IF(OR(INDIRECT(CONCATENATE("'2018-03 (Д)'!Q",TEXT(MATCH($C45,'2018-03 (Д)'!$C$2:$C$100,0)+1,0)))="Н/Д",INDIRECT(CONCATENATE("'2018-02 (Д)'!Q",TEXT(MATCH($C45,'2018-02 (Д)'!$C$2:$C$100,0)+1,0)))="Н/Д",AND(INDIRECT(CONCATENATE("'2018-03 (Д)'!Q",TEXT(MATCH($C45,'2018-03 (Д)'!$C$2:$C$100,0)+1,0)))="Н/Д",INDIRECT(CONCATENATE("'2018-02 (Д)'!Q",TEXT(MATCH($C45,'2018-02 (Д)'!$C$2:$C$100,0)+1,0))))),"Н/Д",((INDIRECT(CONCATENATE("'2018-03 (Д)'!Q",TEXT(MATCH($C45,'2018-03 (Д)'!$C$2:$C$100,0)+1,0)))-INDIRECT(CONCATENATE("'2018-02 (Д)'!Q",TEXT(MATCH($C45,'2018-02 (Д)'!$C$2:$C$100,0)+1,0))))/INDIRECT(CONCATENATE("'2018-02 (Д)'!Q",TEXT(MATCH($C45,'2018-02 (Д)'!$C$2:$C$100,0)+1,0))))*100)</f>
        <v>54.28488933545237</v>
      </c>
      <c r="EH45" s="9">
        <f ca="1">IF(OR(INDIRECT(CONCATENATE("'2018-04 (Д)'!Q",TEXT(MATCH($C45,'2018-04 (Д)'!$C$2:$C$100,0)+1,0)))="Н/Д",INDIRECT(CONCATENATE("'2018-03 (Д)'!Q",TEXT(MATCH($C45,'2018-03 (Д)'!$C$2:$C$100,0)+1,0)))="Н/Д",AND(INDIRECT(CONCATENATE("'2018-04 (Д)'!Q",TEXT(MATCH($C45,'2018-04 (Д)'!$C$2:$C$100,0)+1,0)))="Н/Д",INDIRECT(CONCATENATE("'2018-03 (Д)'!Q",TEXT(MATCH($C45,'2018-03 (Д)'!$C$2:$C$100,0)+1,0))))),"Н/Д",((INDIRECT(CONCATENATE("'2018-04 (Д)'!Q",TEXT(MATCH($C45,'2018-04 (Д)'!$C$2:$C$100,0)+1,0)))-INDIRECT(CONCATENATE("'2018-03 (Д)'!Q",TEXT(MATCH($C45,'2018-03 (Д)'!$C$2:$C$100,0)+1,0))))/INDIRECT(CONCATENATE("'2018-03 (Д)'!Q",TEXT(MATCH($C45,'2018-03 (Д)'!$C$2:$C$100,0)+1,0))))*100)</f>
        <v>43.359541076140168</v>
      </c>
      <c r="EI45" s="9">
        <f ca="1">IF(OR(INDIRECT(CONCATENATE("'2018-05 (Д)'!Q",TEXT(MATCH($C45,'2018-05 (Д)'!$C$2:$C$100,0)+1,0)))="Н/Д",INDIRECT(CONCATENATE("'2018-04 (Д)'!Q",TEXT(MATCH($C45,'2018-04 (Д)'!$C$2:$C$100,0)+1,0)))="Н/Д",AND(INDIRECT(CONCATENATE("'2018-05 (Д)'!Q",TEXT(MATCH($C45,'2018-05 (Д)'!$C$2:$C$100,0)+1,0)))="Н/Д",INDIRECT(CONCATENATE("'2018-04 (Д)'!Q",TEXT(MATCH($C45,'2018-04 (Д)'!$C$2:$C$100,0)+1,0))))),"Н/Д",((INDIRECT(CONCATENATE("'2018-05 (Д)'!Q",TEXT(MATCH($C45,'2018-05 (Д)'!$C$2:$C$100,0)+1,0)))-INDIRECT(CONCATENATE("'2018-04 (Д)'!Q",TEXT(MATCH($C45,'2018-04 (Д)'!$C$2:$C$100,0)+1,0))))/INDIRECT(CONCATENATE("'2018-04 (Д)'!Q",TEXT(MATCH($C45,'2018-04 (Д)'!$C$2:$C$100,0)+1,0))))*100)</f>
        <v>17.545992855791919</v>
      </c>
      <c r="EJ45" s="9">
        <f ca="1">IF(OR(INDIRECT(CONCATENATE("'2018-06 (Д)'!Q",TEXT(MATCH($C45,'2018-06 (Д)'!$C$2:$C$100,0)+1,0)))="Н/Д",INDIRECT(CONCATENATE("'2018-05 (Д)'!Q",TEXT(MATCH($C45,'2018-05 (Д)'!$C$2:$C$100,0)+1,0)))="Н/Д",AND(INDIRECT(CONCATENATE("'2018-06 (Д)'!Q",TEXT(MATCH($C45,'2018-06 (Д)'!$C$2:$C$100,0)+1,0)))="Н/Д",INDIRECT(CONCATENATE("'2018-05 (Д)'!Q",TEXT(MATCH($C45,'2018-05 (Д)'!$C$2:$C$100,0)+1,0))))),"Н/Д",((INDIRECT(CONCATENATE("'2018-06 (Д)'!Q",TEXT(MATCH($C45,'2018-06 (Д)'!$C$2:$C$100,0)+1,0)))-INDIRECT(CONCATENATE("'2018-05 (Д)'!Q",TEXT(MATCH($C45,'2018-05 (Д)'!$C$2:$C$100,0)+1,0))))/INDIRECT(CONCATENATE("'2018-05 (Д)'!Q",TEXT(MATCH($C45,'2018-05 (Д)'!$C$2:$C$100,0)+1,0))))*100)</f>
        <v>-47.135137474511133</v>
      </c>
      <c r="EK45" s="9">
        <f ca="1">IF(OR(INDIRECT(CONCATENATE("'2018-07 (Д)'!Q",TEXT(MATCH($C45,'2018-07 (Д)'!$C$2:$C$100,0)+1,0)))="Н/Д",INDIRECT(CONCATENATE("'2018-06 (Д)'!Q",TEXT(MATCH($C45,'2018-06 (Д)'!$C$2:$C$100,0)+1,0)))="Н/Д",AND(INDIRECT(CONCATENATE("'2018-07 (Д)'!Q",TEXT(MATCH($C45,'2018-07 (Д)'!$C$2:$C$100,0)+1,0)))="Н/Д",INDIRECT(CONCATENATE("'2018-06 (Д)'!Q",TEXT(MATCH($C45,'2018-06 (Д)'!$C$2:$C$100,0)+1,0))))),"Н/Д",((INDIRECT(CONCATENATE("'2018-07 (Д)'!Q",TEXT(MATCH($C45,'2018-07 (Д)'!$C$2:$C$100,0)+1,0)))-INDIRECT(CONCATENATE("'2018-06 (Д)'!Q",TEXT(MATCH($C45,'2018-06 (Д)'!$C$2:$C$100,0)+1,0))))/INDIRECT(CONCATENATE("'2018-06 (Д)'!Q",TEXT(MATCH($C45,'2018-06 (Д)'!$C$2:$C$100,0)+1,0))))*100)</f>
        <v>-68.024477360171204</v>
      </c>
      <c r="EL45" s="9">
        <f ca="1">IF(OR(INDIRECT(CONCATENATE("'2018-08 (Д)'!Q",TEXT(MATCH($C45,'2018-08 (Д)'!$C$2:$C$100,0)+1,0)))="Н/Д",INDIRECT(CONCATENATE("'2018-07 (Д)'!Q",TEXT(MATCH($C45,'2018-07 (Д)'!$C$2:$C$100,0)+1,0)))="Н/Д",AND(INDIRECT(CONCATENATE("'2018-08 (Д)'!Q",TEXT(MATCH($C45,'2018-08 (Д)'!$C$2:$C$100,0)+1,0)))="Н/Д",INDIRECT(CONCATENATE("'2018-07 (Д)'!Q",TEXT(MATCH($C45,'2018-07 (Д)'!$C$2:$C$100,0)+1,0))))),"Н/Д",((INDIRECT(CONCATENATE("'2018-08 (Д)'!Q",TEXT(MATCH($C45,'2018-08 (Д)'!$C$2:$C$100,0)+1,0)))-INDIRECT(CONCATENATE("'2018-07 (Д)'!Q",TEXT(MATCH($C45,'2018-07 (Д)'!$C$2:$C$100,0)+1,0))))/INDIRECT(CONCATENATE("'2018-07 (Д)'!Q",TEXT(MATCH($C45,'2018-07 (Д)'!$C$2:$C$100,0)+1,0))))*100)</f>
        <v>430.26716433235919</v>
      </c>
      <c r="EM45" s="9">
        <f ca="1">IF(OR(INDIRECT(CONCATENATE("'2018-09 (Д)'!Q",TEXT(MATCH($C45,'2018-09 (Д)'!$C$2:$C$100,0)+1,0)))="Н/Д",INDIRECT(CONCATENATE("'2018-08 (Д)'!Q",TEXT(MATCH($C45,'2018-08 (Д)'!$C$2:$C$100,0)+1,0)))="Н/Д",AND(INDIRECT(CONCATENATE("'2018-09 (Д)'!Q",TEXT(MATCH($C45,'2018-09 (Д)'!$C$2:$C$100,0)+1,0)))="Н/Д",INDIRECT(CONCATENATE("'2018-08 (Д)'!Q",TEXT(MATCH($C45,'2018-08 (Д)'!$C$2:$C$100,0)+1,0))))),"Н/Д",((INDIRECT(CONCATENATE("'2018-09 (Д)'!Q",TEXT(MATCH($C45,'2018-09 (Д)'!$C$2:$C$100,0)+1,0)))-INDIRECT(CONCATENATE("'2018-08 (Д)'!Q",TEXT(MATCH($C45,'2018-08 (Д)'!$C$2:$C$100,0)+1,0))))/INDIRECT(CONCATENATE("'2018-08 (Д)'!Q",TEXT(MATCH($C45,'2018-08 (Д)'!$C$2:$C$100,0)+1,0))))*100)</f>
        <v>-97.316203588764878</v>
      </c>
      <c r="EN45" s="9">
        <f ca="1">IF(OR(INDIRECT(CONCATENATE("'2018-10 (Д)'!Q",TEXT(MATCH($C45,'2018-10 (Д)'!$C$2:$C$100,0)+1,0)))="Н/Д",INDIRECT(CONCATENATE("'2018-09 (Д)'!Q",TEXT(MATCH($C45,'2018-09 (Д)'!$C$2:$C$100,0)+1,0)))="Н/Д",AND(INDIRECT(CONCATENATE("'2018-10 (Д)'!Q",TEXT(MATCH($C45,'2018-10 (Д)'!$C$2:$C$100,0)+1,0)))="Н/Д",INDIRECT(CONCATENATE("'2018-09 (Д)'!Q",TEXT(MATCH($C45,'2018-09 (Д)'!$C$2:$C$100,0)+1,0))))),"Н/Д",((INDIRECT(CONCATENATE("'2018-10 (Д)'!Q",TEXT(MATCH($C45,'2018-10 (Д)'!$C$2:$C$100,0)+1,0)))-INDIRECT(CONCATENATE("'2018-09 (Д)'!Q",TEXT(MATCH($C45,'2018-09 (Д)'!$C$2:$C$100,0)+1,0))))/INDIRECT(CONCATENATE("'2018-09 (Д)'!Q",TEXT(MATCH($C45,'2018-09 (Д)'!$C$2:$C$100,0)+1,0))))*100)</f>
        <v>139.29691921052697</v>
      </c>
      <c r="EO45" s="9">
        <f ca="1">IF(OR(INDIRECT(CONCATENATE("'2018-11 (Д)'!Q",TEXT(MATCH($C45,'2018-11 (Д)'!$C$2:$C$100,0)+1,0)))="Н/Д",INDIRECT(CONCATENATE("'2018-10 (Д)'!Q",TEXT(MATCH($C45,'2018-10 (Д)'!$C$2:$C$100,0)+1,0)))="Н/Д",AND(INDIRECT(CONCATENATE("'2018-11 (Д)'!Q",TEXT(MATCH($C45,'2018-11 (Д)'!$C$2:$C$100,0)+1,0)))="Н/Д",INDIRECT(CONCATENATE("'2018-10 (Д)'!Q",TEXT(MATCH($C45,'2018-10 (Д)'!$C$2:$C$100,0)+1,0))))),"Н/Д",((INDIRECT(CONCATENATE("'2018-11 (Д)'!Q",TEXT(MATCH($C45,'2018-11 (Д)'!$C$2:$C$100,0)+1,0)))-INDIRECT(CONCATENATE("'2018-10 (Д)'!Q",TEXT(MATCH($C45,'2018-10 (Д)'!$C$2:$C$100,0)+1,0))))/INDIRECT(CONCATENATE("'2018-10 (Д)'!Q",TEXT(MATCH($C45,'2018-10 (Д)'!$C$2:$C$100,0)+1,0))))*100)</f>
        <v>1569.2523826741995</v>
      </c>
      <c r="EP45" s="9">
        <f ca="1">IF(OR(INDIRECT(CONCATENATE("'2018-12 (Д)'!Q",TEXT(MATCH($C45,'2018-12 (Д)'!$C$2:$C$100,0)+1,0)))="Н/Д",INDIRECT(CONCATENATE("'2018-11 (Д)'!Q",TEXT(MATCH($C45,'2018-11 (Д)'!$C$2:$C$100,0)+1,0)))="Н/Д",AND(INDIRECT(CONCATENATE("'2018-12 (Д)'!Q",TEXT(MATCH($C45,'2018-12 (Д)'!$C$2:$C$100,0)+1,0)))="Н/Д",INDIRECT(CONCATENATE("'2018-11 (Д)'!Q",TEXT(MATCH($C45,'2018-11 (Д)'!$C$2:$C$100,0)+1,0))))),"Н/Д",((INDIRECT(CONCATENATE("'2018-12 (Д)'!Q",TEXT(MATCH($C45,'2018-12 (Д)'!$C$2:$C$100,0)+1,0)))-INDIRECT(CONCATENATE("'2018-11 (Д)'!Q",TEXT(MATCH($C45,'2018-11 (Д)'!$C$2:$C$100,0)+1,0))))/INDIRECT(CONCATENATE("'2018-11 (Д)'!Q",TEXT(MATCH($C45,'2018-11 (Д)'!$C$2:$C$100,0)+1,0))))*100)</f>
        <v>-104.59006366637713</v>
      </c>
      <c r="EQ45" s="9"/>
      <c r="ER45" s="9">
        <f ca="1">IF(OR(INDIRECT(CONCATENATE("'2018-03 (Д)'!R",TEXT(MATCH($C45,'2018-03 (Д)'!$C$2:$C$100,0)+1,0)))="Н/Д",INDIRECT(CONCATENATE("'2018-02 (Д)'!R",TEXT(MATCH($C45,'2018-02 (Д)'!$C$2:$C$100,0)+1,0)))="Н/Д",AND(INDIRECT(CONCATENATE("'2018-03 (Д)'!R",TEXT(MATCH($C45,'2018-03 (Д)'!$C$2:$C$100,0)+1,0)))="Н/Д",INDIRECT(CONCATENATE("'2018-02 (Д)'!R",TEXT(MATCH($C45,'2018-02 (Д)'!$C$2:$C$100,0)+1,0))))),"Н/Д",((INDIRECT(CONCATENATE("'2018-03 (Д)'!R",TEXT(MATCH($C45,'2018-03 (Д)'!$C$2:$C$100,0)+1,0)))-INDIRECT(CONCATENATE("'2018-02 (Д)'!R",TEXT(MATCH($C45,'2018-02 (Д)'!$C$2:$C$100,0)+1,0))))/INDIRECT(CONCATENATE("'2018-02 (Д)'!R",TEXT(MATCH($C45,'2018-02 (Д)'!$C$2:$C$100,0)+1,0))))*100)</f>
        <v>135.21417164638697</v>
      </c>
      <c r="ES45" s="9">
        <f ca="1">IF(OR(INDIRECT(CONCATENATE("'2018-04 (Д)'!R",TEXT(MATCH($C45,'2018-04 (Д)'!$C$2:$C$100,0)+1,0)))="Н/Д",INDIRECT(CONCATENATE("'2018-03 (Д)'!R",TEXT(MATCH($C45,'2018-03 (Д)'!$C$2:$C$100,0)+1,0)))="Н/Д",AND(INDIRECT(CONCATENATE("'2018-04 (Д)'!R",TEXT(MATCH($C45,'2018-04 (Д)'!$C$2:$C$100,0)+1,0)))="Н/Д",INDIRECT(CONCATENATE("'2018-03 (Д)'!R",TEXT(MATCH($C45,'2018-03 (Д)'!$C$2:$C$100,0)+1,0))))),"Н/Д",((INDIRECT(CONCATENATE("'2018-04 (Д)'!R",TEXT(MATCH($C45,'2018-04 (Д)'!$C$2:$C$100,0)+1,0)))-INDIRECT(CONCATENATE("'2018-03 (Д)'!R",TEXT(MATCH($C45,'2018-03 (Д)'!$C$2:$C$100,0)+1,0))))/INDIRECT(CONCATENATE("'2018-03 (Д)'!R",TEXT(MATCH($C45,'2018-03 (Д)'!$C$2:$C$100,0)+1,0))))*100)</f>
        <v>-70.775893520735337</v>
      </c>
      <c r="ET45" s="9">
        <f ca="1">IF(OR(INDIRECT(CONCATENATE("'2018-05 (Д)'!R",TEXT(MATCH($C45,'2018-05 (Д)'!$C$2:$C$100,0)+1,0)))="Н/Д",INDIRECT(CONCATENATE("'2018-04 (Д)'!R",TEXT(MATCH($C45,'2018-04 (Д)'!$C$2:$C$100,0)+1,0)))="Н/Д",AND(INDIRECT(CONCATENATE("'2018-05 (Д)'!R",TEXT(MATCH($C45,'2018-05 (Д)'!$C$2:$C$100,0)+1,0)))="Н/Д",INDIRECT(CONCATENATE("'2018-04 (Д)'!R",TEXT(MATCH($C45,'2018-04 (Д)'!$C$2:$C$100,0)+1,0))))),"Н/Д",((INDIRECT(CONCATENATE("'2018-05 (Д)'!R",TEXT(MATCH($C45,'2018-05 (Д)'!$C$2:$C$100,0)+1,0)))-INDIRECT(CONCATENATE("'2018-04 (Д)'!R",TEXT(MATCH($C45,'2018-04 (Д)'!$C$2:$C$100,0)+1,0))))/INDIRECT(CONCATENATE("'2018-04 (Д)'!R",TEXT(MATCH($C45,'2018-04 (Д)'!$C$2:$C$100,0)+1,0))))*100)</f>
        <v>84.867657030675176</v>
      </c>
      <c r="EU45" s="9">
        <f ca="1">IF(OR(INDIRECT(CONCATENATE("'2018-06 (Д)'!R",TEXT(MATCH($C45,'2018-06 (Д)'!$C$2:$C$100,0)+1,0)))="Н/Д",INDIRECT(CONCATENATE("'2018-05 (Д)'!R",TEXT(MATCH($C45,'2018-05 (Д)'!$C$2:$C$100,0)+1,0)))="Н/Д",AND(INDIRECT(CONCATENATE("'2018-06 (Д)'!R",TEXT(MATCH($C45,'2018-06 (Д)'!$C$2:$C$100,0)+1,0)))="Н/Д",INDIRECT(CONCATENATE("'2018-05 (Д)'!R",TEXT(MATCH($C45,'2018-05 (Д)'!$C$2:$C$100,0)+1,0))))),"Н/Д",((INDIRECT(CONCATENATE("'2018-06 (Д)'!R",TEXT(MATCH($C45,'2018-06 (Д)'!$C$2:$C$100,0)+1,0)))-INDIRECT(CONCATENATE("'2018-05 (Д)'!R",TEXT(MATCH($C45,'2018-05 (Д)'!$C$2:$C$100,0)+1,0))))/INDIRECT(CONCATENATE("'2018-05 (Д)'!R",TEXT(MATCH($C45,'2018-05 (Д)'!$C$2:$C$100,0)+1,0))))*100)</f>
        <v>-35.526496610497794</v>
      </c>
      <c r="EV45" s="9">
        <f ca="1">IF(OR(INDIRECT(CONCATENATE("'2018-07 (Д)'!R",TEXT(MATCH($C45,'2018-07 (Д)'!$C$2:$C$100,0)+1,0)))="Н/Д",INDIRECT(CONCATENATE("'2018-06 (Д)'!R",TEXT(MATCH($C45,'2018-06 (Д)'!$C$2:$C$100,0)+1,0)))="Н/Д",AND(INDIRECT(CONCATENATE("'2018-07 (Д)'!R",TEXT(MATCH($C45,'2018-07 (Д)'!$C$2:$C$100,0)+1,0)))="Н/Д",INDIRECT(CONCATENATE("'2018-06 (Д)'!R",TEXT(MATCH($C45,'2018-06 (Д)'!$C$2:$C$100,0)+1,0))))),"Н/Д",((INDIRECT(CONCATENATE("'2018-07 (Д)'!R",TEXT(MATCH($C45,'2018-07 (Д)'!$C$2:$C$100,0)+1,0)))-INDIRECT(CONCATENATE("'2018-06 (Д)'!R",TEXT(MATCH($C45,'2018-06 (Д)'!$C$2:$C$100,0)+1,0))))/INDIRECT(CONCATENATE("'2018-06 (Д)'!R",TEXT(MATCH($C45,'2018-06 (Д)'!$C$2:$C$100,0)+1,0))))*100)</f>
        <v>-17.844876789121898</v>
      </c>
      <c r="EW45" s="9">
        <f ca="1">IF(OR(INDIRECT(CONCATENATE("'2018-08 (Д)'!R",TEXT(MATCH($C45,'2018-08 (Д)'!$C$2:$C$100,0)+1,0)))="Н/Д",INDIRECT(CONCATENATE("'2018-07 (Д)'!R",TEXT(MATCH($C45,'2018-07 (Д)'!$C$2:$C$100,0)+1,0)))="Н/Д",AND(INDIRECT(CONCATENATE("'2018-08 (Д)'!R",TEXT(MATCH($C45,'2018-08 (Д)'!$C$2:$C$100,0)+1,0)))="Н/Д",INDIRECT(CONCATENATE("'2018-07 (Д)'!R",TEXT(MATCH($C45,'2018-07 (Д)'!$C$2:$C$100,0)+1,0))))),"Н/Д",((INDIRECT(CONCATENATE("'2018-08 (Д)'!R",TEXT(MATCH($C45,'2018-08 (Д)'!$C$2:$C$100,0)+1,0)))-INDIRECT(CONCATENATE("'2018-07 (Д)'!R",TEXT(MATCH($C45,'2018-07 (Д)'!$C$2:$C$100,0)+1,0))))/INDIRECT(CONCATENATE("'2018-07 (Д)'!R",TEXT(MATCH($C45,'2018-07 (Д)'!$C$2:$C$100,0)+1,0))))*100)</f>
        <v>91.421895590752854</v>
      </c>
      <c r="EX45" s="9">
        <f ca="1">IF(OR(INDIRECT(CONCATENATE("'2018-09 (Д)'!R",TEXT(MATCH($C45,'2018-09 (Д)'!$C$2:$C$100,0)+1,0)))="Н/Д",INDIRECT(CONCATENATE("'2018-08 (Д)'!R",TEXT(MATCH($C45,'2018-08 (Д)'!$C$2:$C$100,0)+1,0)))="Н/Д",AND(INDIRECT(CONCATENATE("'2018-09 (Д)'!R",TEXT(MATCH($C45,'2018-09 (Д)'!$C$2:$C$100,0)+1,0)))="Н/Д",INDIRECT(CONCATENATE("'2018-08 (Д)'!R",TEXT(MATCH($C45,'2018-08 (Д)'!$C$2:$C$100,0)+1,0))))),"Н/Д",((INDIRECT(CONCATENATE("'2018-09 (Д)'!R",TEXT(MATCH($C45,'2018-09 (Д)'!$C$2:$C$100,0)+1,0)))-INDIRECT(CONCATENATE("'2018-08 (Д)'!R",TEXT(MATCH($C45,'2018-08 (Д)'!$C$2:$C$100,0)+1,0))))/INDIRECT(CONCATENATE("'2018-08 (Д)'!R",TEXT(MATCH($C45,'2018-08 (Д)'!$C$2:$C$100,0)+1,0))))*100)</f>
        <v>-5.9193724437914357</v>
      </c>
      <c r="EY45" s="9">
        <f ca="1">IF(OR(INDIRECT(CONCATENATE("'2018-10 (Д)'!R",TEXT(MATCH($C45,'2018-10 (Д)'!$C$2:$C$100,0)+1,0)))="Н/Д",INDIRECT(CONCATENATE("'2018-09 (Д)'!R",TEXT(MATCH($C45,'2018-09 (Д)'!$C$2:$C$100,0)+1,0)))="Н/Д",AND(INDIRECT(CONCATENATE("'2018-10 (Д)'!R",TEXT(MATCH($C45,'2018-10 (Д)'!$C$2:$C$100,0)+1,0)))="Н/Д",INDIRECT(CONCATENATE("'2018-09 (Д)'!R",TEXT(MATCH($C45,'2018-09 (Д)'!$C$2:$C$100,0)+1,0))))),"Н/Д",((INDIRECT(CONCATENATE("'2018-10 (Д)'!R",TEXT(MATCH($C45,'2018-10 (Д)'!$C$2:$C$100,0)+1,0)))-INDIRECT(CONCATENATE("'2018-09 (Д)'!R",TEXT(MATCH($C45,'2018-09 (Д)'!$C$2:$C$100,0)+1,0))))/INDIRECT(CONCATENATE("'2018-09 (Д)'!R",TEXT(MATCH($C45,'2018-09 (Д)'!$C$2:$C$100,0)+1,0))))*100)</f>
        <v>-10.339156372761547</v>
      </c>
      <c r="EZ45" s="9">
        <f ca="1">IF(OR(INDIRECT(CONCATENATE("'2018-11 (Д)'!R",TEXT(MATCH($C45,'2018-11 (Д)'!$C$2:$C$100,0)+1,0)))="Н/Д",INDIRECT(CONCATENATE("'2018-10 (Д)'!R",TEXT(MATCH($C45,'2018-10 (Д)'!$C$2:$C$100,0)+1,0)))="Н/Д",AND(INDIRECT(CONCATENATE("'2018-11 (Д)'!R",TEXT(MATCH($C45,'2018-11 (Д)'!$C$2:$C$100,0)+1,0)))="Н/Д",INDIRECT(CONCATENATE("'2018-10 (Д)'!R",TEXT(MATCH($C45,'2018-10 (Д)'!$C$2:$C$100,0)+1,0))))),"Н/Д",((INDIRECT(CONCATENATE("'2018-11 (Д)'!R",TEXT(MATCH($C45,'2018-11 (Д)'!$C$2:$C$100,0)+1,0)))-INDIRECT(CONCATENATE("'2018-10 (Д)'!R",TEXT(MATCH($C45,'2018-10 (Д)'!$C$2:$C$100,0)+1,0))))/INDIRECT(CONCATENATE("'2018-10 (Д)'!R",TEXT(MATCH($C45,'2018-10 (Д)'!$C$2:$C$100,0)+1,0))))*100)</f>
        <v>51.975726630668007</v>
      </c>
      <c r="FA45" s="9">
        <f ca="1">IF(OR(INDIRECT(CONCATENATE("'2018-12 (Д)'!R",TEXT(MATCH($C45,'2018-12 (Д)'!$C$2:$C$100,0)+1,0)))="Н/Д",INDIRECT(CONCATENATE("'2018-11 (Д)'!R",TEXT(MATCH($C45,'2018-11 (Д)'!$C$2:$C$100,0)+1,0)))="Н/Д",AND(INDIRECT(CONCATENATE("'2018-12 (Д)'!R",TEXT(MATCH($C45,'2018-12 (Д)'!$C$2:$C$100,0)+1,0)))="Н/Д",INDIRECT(CONCATENATE("'2018-11 (Д)'!R",TEXT(MATCH($C45,'2018-11 (Д)'!$C$2:$C$100,0)+1,0))))),"Н/Д",((INDIRECT(CONCATENATE("'2018-12 (Д)'!R",TEXT(MATCH($C45,'2018-12 (Д)'!$C$2:$C$100,0)+1,0)))-INDIRECT(CONCATENATE("'2018-11 (Д)'!R",TEXT(MATCH($C45,'2018-11 (Д)'!$C$2:$C$100,0)+1,0))))/INDIRECT(CONCATENATE("'2018-11 (Д)'!R",TEXT(MATCH($C45,'2018-11 (Д)'!$C$2:$C$100,0)+1,0))))*100)</f>
        <v>-32.96028199324418</v>
      </c>
      <c r="FB45" s="9"/>
      <c r="FC45" s="9">
        <f ca="1">IF(OR(INDIRECT(CONCATENATE("'2018-03 (Д)'!S",TEXT(MATCH($C45,'2018-03 (Д)'!$C$2:$C$100,0)+1,0)))="Н/Д",INDIRECT(CONCATENATE("'2018-02 (Д)'!S",TEXT(MATCH($C45,'2018-02 (Д)'!$C$2:$C$100,0)+1,0)))="Н/Д",AND(INDIRECT(CONCATENATE("'2018-03 (Д)'!S",TEXT(MATCH($C45,'2018-03 (Д)'!$C$2:$C$100,0)+1,0)))="Н/Д",INDIRECT(CONCATENATE("'2018-02 (Д)'!S",TEXT(MATCH($C45,'2018-02 (Д)'!$C$2:$C$100,0)+1,0))))),"Н/Д",((INDIRECT(CONCATENATE("'2018-03 (Д)'!S",TEXT(MATCH($C45,'2018-03 (Д)'!$C$2:$C$100,0)+1,0)))-INDIRECT(CONCATENATE("'2018-02 (Д)'!S",TEXT(MATCH($C45,'2018-02 (Д)'!$C$2:$C$100,0)+1,0))))/INDIRECT(CONCATENATE("'2018-02 (Д)'!S",TEXT(MATCH($C45,'2018-02 (Д)'!$C$2:$C$100,0)+1,0))))*100)</f>
        <v>191.05031160395032</v>
      </c>
      <c r="FD45" s="9">
        <f ca="1">IF(OR(INDIRECT(CONCATENATE("'2018-04 (Д)'!S",TEXT(MATCH($C45,'2018-04 (Д)'!$C$2:$C$100,0)+1,0)))="Н/Д",INDIRECT(CONCATENATE("'2018-03 (Д)'!S",TEXT(MATCH($C45,'2018-03 (Д)'!$C$2:$C$100,0)+1,0)))="Н/Д",AND(INDIRECT(CONCATENATE("'2018-04 (Д)'!S",TEXT(MATCH($C45,'2018-04 (Д)'!$C$2:$C$100,0)+1,0)))="Н/Д",INDIRECT(CONCATENATE("'2018-03 (Д)'!S",TEXT(MATCH($C45,'2018-03 (Д)'!$C$2:$C$100,0)+1,0))))),"Н/Д",((INDIRECT(CONCATENATE("'2018-04 (Д)'!S",TEXT(MATCH($C45,'2018-04 (Д)'!$C$2:$C$100,0)+1,0)))-INDIRECT(CONCATENATE("'2018-03 (Д)'!S",TEXT(MATCH($C45,'2018-03 (Д)'!$C$2:$C$100,0)+1,0))))/INDIRECT(CONCATENATE("'2018-03 (Д)'!S",TEXT(MATCH($C45,'2018-03 (Д)'!$C$2:$C$100,0)+1,0))))*100)</f>
        <v>531.82187745445435</v>
      </c>
      <c r="FE45" s="9">
        <f ca="1">IF(OR(INDIRECT(CONCATENATE("'2018-05 (Д)'!S",TEXT(MATCH($C45,'2018-05 (Д)'!$C$2:$C$100,0)+1,0)))="Н/Д",INDIRECT(CONCATENATE("'2018-04 (Д)'!S",TEXT(MATCH($C45,'2018-04 (Д)'!$C$2:$C$100,0)+1,0)))="Н/Д",AND(INDIRECT(CONCATENATE("'2018-05 (Д)'!S",TEXT(MATCH($C45,'2018-05 (Д)'!$C$2:$C$100,0)+1,0)))="Н/Д",INDIRECT(CONCATENATE("'2018-04 (Д)'!S",TEXT(MATCH($C45,'2018-04 (Д)'!$C$2:$C$100,0)+1,0))))),"Н/Д",((INDIRECT(CONCATENATE("'2018-05 (Д)'!S",TEXT(MATCH($C45,'2018-05 (Д)'!$C$2:$C$100,0)+1,0)))-INDIRECT(CONCATENATE("'2018-04 (Д)'!S",TEXT(MATCH($C45,'2018-04 (Д)'!$C$2:$C$100,0)+1,0))))/INDIRECT(CONCATENATE("'2018-04 (Д)'!S",TEXT(MATCH($C45,'2018-04 (Д)'!$C$2:$C$100,0)+1,0))))*100)</f>
        <v>-56.222998090756306</v>
      </c>
      <c r="FF45" s="9">
        <f ca="1">IF(OR(INDIRECT(CONCATENATE("'2018-06 (Д)'!S",TEXT(MATCH($C45,'2018-06 (Д)'!$C$2:$C$100,0)+1,0)))="Н/Д",INDIRECT(CONCATENATE("'2018-05 (Д)'!S",TEXT(MATCH($C45,'2018-05 (Д)'!$C$2:$C$100,0)+1,0)))="Н/Д",AND(INDIRECT(CONCATENATE("'2018-06 (Д)'!S",TEXT(MATCH($C45,'2018-06 (Д)'!$C$2:$C$100,0)+1,0)))="Н/Д",INDIRECT(CONCATENATE("'2018-05 (Д)'!S",TEXT(MATCH($C45,'2018-05 (Д)'!$C$2:$C$100,0)+1,0))))),"Н/Д",((INDIRECT(CONCATENATE("'2018-06 (Д)'!S",TEXT(MATCH($C45,'2018-06 (Д)'!$C$2:$C$100,0)+1,0)))-INDIRECT(CONCATENATE("'2018-05 (Д)'!S",TEXT(MATCH($C45,'2018-05 (Д)'!$C$2:$C$100,0)+1,0))))/INDIRECT(CONCATENATE("'2018-05 (Д)'!S",TEXT(MATCH($C45,'2018-05 (Д)'!$C$2:$C$100,0)+1,0))))*100)</f>
        <v>243.36645519457107</v>
      </c>
      <c r="FG45" s="9">
        <f ca="1">IF(OR(INDIRECT(CONCATENATE("'2018-07 (Д)'!S",TEXT(MATCH($C45,'2018-07 (Д)'!$C$2:$C$100,0)+1,0)))="Н/Д",INDIRECT(CONCATENATE("'2018-06 (Д)'!S",TEXT(MATCH($C45,'2018-06 (Д)'!$C$2:$C$100,0)+1,0)))="Н/Д",AND(INDIRECT(CONCATENATE("'2018-07 (Д)'!S",TEXT(MATCH($C45,'2018-07 (Д)'!$C$2:$C$100,0)+1,0)))="Н/Д",INDIRECT(CONCATENATE("'2018-06 (Д)'!S",TEXT(MATCH($C45,'2018-06 (Д)'!$C$2:$C$100,0)+1,0))))),"Н/Д",((INDIRECT(CONCATENATE("'2018-07 (Д)'!S",TEXT(MATCH($C45,'2018-07 (Д)'!$C$2:$C$100,0)+1,0)))-INDIRECT(CONCATENATE("'2018-06 (Д)'!S",TEXT(MATCH($C45,'2018-06 (Д)'!$C$2:$C$100,0)+1,0))))/INDIRECT(CONCATENATE("'2018-06 (Д)'!S",TEXT(MATCH($C45,'2018-06 (Д)'!$C$2:$C$100,0)+1,0))))*100)</f>
        <v>-53.509944285568487</v>
      </c>
      <c r="FH45" s="9">
        <f ca="1">IF(OR(INDIRECT(CONCATENATE("'2018-08 (Д)'!S",TEXT(MATCH($C45,'2018-08 (Д)'!$C$2:$C$100,0)+1,0)))="Н/Д",INDIRECT(CONCATENATE("'2018-07 (Д)'!S",TEXT(MATCH($C45,'2018-07 (Д)'!$C$2:$C$100,0)+1,0)))="Н/Д",AND(INDIRECT(CONCATENATE("'2018-08 (Д)'!S",TEXT(MATCH($C45,'2018-08 (Д)'!$C$2:$C$100,0)+1,0)))="Н/Д",INDIRECT(CONCATENATE("'2018-07 (Д)'!S",TEXT(MATCH($C45,'2018-07 (Д)'!$C$2:$C$100,0)+1,0))))),"Н/Д",((INDIRECT(CONCATENATE("'2018-08 (Д)'!S",TEXT(MATCH($C45,'2018-08 (Д)'!$C$2:$C$100,0)+1,0)))-INDIRECT(CONCATENATE("'2018-07 (Д)'!S",TEXT(MATCH($C45,'2018-07 (Д)'!$C$2:$C$100,0)+1,0))))/INDIRECT(CONCATENATE("'2018-07 (Д)'!S",TEXT(MATCH($C45,'2018-07 (Д)'!$C$2:$C$100,0)+1,0))))*100)</f>
        <v>195.05819697782738</v>
      </c>
      <c r="FI45" s="9">
        <f ca="1">IF(OR(INDIRECT(CONCATENATE("'2018-09 (Д)'!S",TEXT(MATCH($C45,'2018-09 (Д)'!$C$2:$C$100,0)+1,0)))="Н/Д",INDIRECT(CONCATENATE("'2018-08 (Д)'!S",TEXT(MATCH($C45,'2018-08 (Д)'!$C$2:$C$100,0)+1,0)))="Н/Д",AND(INDIRECT(CONCATENATE("'2018-09 (Д)'!S",TEXT(MATCH($C45,'2018-09 (Д)'!$C$2:$C$100,0)+1,0)))="Н/Д",INDIRECT(CONCATENATE("'2018-08 (Д)'!S",TEXT(MATCH($C45,'2018-08 (Д)'!$C$2:$C$100,0)+1,0))))),"Н/Д",((INDIRECT(CONCATENATE("'2018-09 (Д)'!S",TEXT(MATCH($C45,'2018-09 (Д)'!$C$2:$C$100,0)+1,0)))-INDIRECT(CONCATENATE("'2018-08 (Д)'!S",TEXT(MATCH($C45,'2018-08 (Д)'!$C$2:$C$100,0)+1,0))))/INDIRECT(CONCATENATE("'2018-08 (Д)'!S",TEXT(MATCH($C45,'2018-08 (Д)'!$C$2:$C$100,0)+1,0))))*100)</f>
        <v>-4.7811535443967674</v>
      </c>
      <c r="FJ45" s="9">
        <f ca="1">IF(OR(INDIRECT(CONCATENATE("'2018-10 (Д)'!S",TEXT(MATCH($C45,'2018-10 (Д)'!$C$2:$C$100,0)+1,0)))="Н/Д",INDIRECT(CONCATENATE("'2018-09 (Д)'!S",TEXT(MATCH($C45,'2018-09 (Д)'!$C$2:$C$100,0)+1,0)))="Н/Д",AND(INDIRECT(CONCATENATE("'2018-10 (Д)'!S",TEXT(MATCH($C45,'2018-10 (Д)'!$C$2:$C$100,0)+1,0)))="Н/Д",INDIRECT(CONCATENATE("'2018-09 (Д)'!S",TEXT(MATCH($C45,'2018-09 (Д)'!$C$2:$C$100,0)+1,0))))),"Н/Д",((INDIRECT(CONCATENATE("'2018-10 (Д)'!S",TEXT(MATCH($C45,'2018-10 (Д)'!$C$2:$C$100,0)+1,0)))-INDIRECT(CONCATENATE("'2018-09 (Д)'!S",TEXT(MATCH($C45,'2018-09 (Д)'!$C$2:$C$100,0)+1,0))))/INDIRECT(CONCATENATE("'2018-09 (Д)'!S",TEXT(MATCH($C45,'2018-09 (Д)'!$C$2:$C$100,0)+1,0))))*100)</f>
        <v>19.002384408946089</v>
      </c>
      <c r="FK45" s="9">
        <f ca="1">IF(OR(INDIRECT(CONCATENATE("'2018-11 (Д)'!S",TEXT(MATCH($C45,'2018-11 (Д)'!$C$2:$C$100,0)+1,0)))="Н/Д",INDIRECT(CONCATENATE("'2018-10 (Д)'!S",TEXT(MATCH($C45,'2018-10 (Д)'!$C$2:$C$100,0)+1,0)))="Н/Д",AND(INDIRECT(CONCATENATE("'2018-11 (Д)'!S",TEXT(MATCH($C45,'2018-11 (Д)'!$C$2:$C$100,0)+1,0)))="Н/Д",INDIRECT(CONCATENATE("'2018-10 (Д)'!S",TEXT(MATCH($C45,'2018-10 (Д)'!$C$2:$C$100,0)+1,0))))),"Н/Д",((INDIRECT(CONCATENATE("'2018-11 (Д)'!S",TEXT(MATCH($C45,'2018-11 (Д)'!$C$2:$C$100,0)+1,0)))-INDIRECT(CONCATENATE("'2018-10 (Д)'!S",TEXT(MATCH($C45,'2018-10 (Д)'!$C$2:$C$100,0)+1,0))))/INDIRECT(CONCATENATE("'2018-10 (Д)'!S",TEXT(MATCH($C45,'2018-10 (Д)'!$C$2:$C$100,0)+1,0))))*100)</f>
        <v>6.4914277985163027</v>
      </c>
      <c r="FL45" s="9">
        <f ca="1">IF(OR(INDIRECT(CONCATENATE("'2018-12 (Д)'!S",TEXT(MATCH($C45,'2018-12 (Д)'!$C$2:$C$100,0)+1,0)))="Н/Д",INDIRECT(CONCATENATE("'2018-11 (Д)'!S",TEXT(MATCH($C45,'2018-11 (Д)'!$C$2:$C$100,0)+1,0)))="Н/Д",AND(INDIRECT(CONCATENATE("'2018-12 (Д)'!S",TEXT(MATCH($C45,'2018-12 (Д)'!$C$2:$C$100,0)+1,0)))="Н/Д",INDIRECT(CONCATENATE("'2018-11 (Д)'!S",TEXT(MATCH($C45,'2018-11 (Д)'!$C$2:$C$100,0)+1,0))))),"Н/Д",((INDIRECT(CONCATENATE("'2018-12 (Д)'!S",TEXT(MATCH($C45,'2018-12 (Д)'!$C$2:$C$100,0)+1,0)))-INDIRECT(CONCATENATE("'2018-11 (Д)'!S",TEXT(MATCH($C45,'2018-11 (Д)'!$C$2:$C$100,0)+1,0))))/INDIRECT(CONCATENATE("'2018-11 (Д)'!S",TEXT(MATCH($C45,'2018-11 (Д)'!$C$2:$C$100,0)+1,0))))*100)</f>
        <v>5.2870095803342956</v>
      </c>
      <c r="FM45" s="9"/>
      <c r="FN45" s="9">
        <f ca="1">IF(OR(INDIRECT(CONCATENATE("'2018-03 (Д)'!T",TEXT(MATCH($C45,'2018-03 (Д)'!$C$2:$C$100,0)+1,0)))="Н/Д",INDIRECT(CONCATENATE("'2018-02 (Д)'!T",TEXT(MATCH($C45,'2018-02 (Д)'!$C$2:$C$100,0)+1,0)))="Н/Д",AND(INDIRECT(CONCATENATE("'2018-03 (Д)'!T",TEXT(MATCH($C45,'2018-03 (Д)'!$C$2:$C$100,0)+1,0)))="Н/Д",INDIRECT(CONCATENATE("'2018-02 (Д)'!T",TEXT(MATCH($C45,'2018-02 (Д)'!$C$2:$C$100,0)+1,0))))),"Н/Д",((INDIRECT(CONCATENATE("'2018-03 (Д)'!T",TEXT(MATCH($C45,'2018-03 (Д)'!$C$2:$C$100,0)+1,0)))-INDIRECT(CONCATENATE("'2018-02 (Д)'!T",TEXT(MATCH($C45,'2018-02 (Д)'!$C$2:$C$100,0)+1,0))))/INDIRECT(CONCATENATE("'2018-02 (Д)'!T",TEXT(MATCH($C45,'2018-02 (Д)'!$C$2:$C$100,0)+1,0))))*100)</f>
        <v>25.010901629177479</v>
      </c>
      <c r="FO45" s="9">
        <f ca="1">IF(OR(INDIRECT(CONCATENATE("'2018-04 (Д)'!T",TEXT(MATCH($C45,'2018-04 (Д)'!$C$2:$C$100,0)+1,0)))="Н/Д",INDIRECT(CONCATENATE("'2018-03 (Д)'!T",TEXT(MATCH($C45,'2018-03 (Д)'!$C$2:$C$100,0)+1,0)))="Н/Д",AND(INDIRECT(CONCATENATE("'2018-04 (Д)'!T",TEXT(MATCH($C45,'2018-04 (Д)'!$C$2:$C$100,0)+1,0)))="Н/Д",INDIRECT(CONCATENATE("'2018-03 (Д)'!T",TEXT(MATCH($C45,'2018-03 (Д)'!$C$2:$C$100,0)+1,0))))),"Н/Д",((INDIRECT(CONCATENATE("'2018-04 (Д)'!T",TEXT(MATCH($C45,'2018-04 (Д)'!$C$2:$C$100,0)+1,0)))-INDIRECT(CONCATENATE("'2018-03 (Д)'!T",TEXT(MATCH($C45,'2018-03 (Д)'!$C$2:$C$100,0)+1,0))))/INDIRECT(CONCATENATE("'2018-03 (Д)'!T",TEXT(MATCH($C45,'2018-03 (Д)'!$C$2:$C$100,0)+1,0))))*100)</f>
        <v>11.729118512675205</v>
      </c>
      <c r="FP45" s="9">
        <f ca="1">IF(OR(INDIRECT(CONCATENATE("'2018-05 (Д)'!T",TEXT(MATCH($C45,'2018-05 (Д)'!$C$2:$C$100,0)+1,0)))="Н/Д",INDIRECT(CONCATENATE("'2018-04 (Д)'!T",TEXT(MATCH($C45,'2018-04 (Д)'!$C$2:$C$100,0)+1,0)))="Н/Д",AND(INDIRECT(CONCATENATE("'2018-05 (Д)'!T",TEXT(MATCH($C45,'2018-05 (Д)'!$C$2:$C$100,0)+1,0)))="Н/Д",INDIRECT(CONCATENATE("'2018-04 (Д)'!T",TEXT(MATCH($C45,'2018-04 (Д)'!$C$2:$C$100,0)+1,0))))),"Н/Д",((INDIRECT(CONCATENATE("'2018-05 (Д)'!T",TEXT(MATCH($C45,'2018-05 (Д)'!$C$2:$C$100,0)+1,0)))-INDIRECT(CONCATENATE("'2018-04 (Д)'!T",TEXT(MATCH($C45,'2018-04 (Д)'!$C$2:$C$100,0)+1,0))))/INDIRECT(CONCATENATE("'2018-04 (Д)'!T",TEXT(MATCH($C45,'2018-04 (Д)'!$C$2:$C$100,0)+1,0))))*100)</f>
        <v>-9.0391407480796246</v>
      </c>
      <c r="FQ45" s="9">
        <f ca="1">IF(OR(INDIRECT(CONCATENATE("'2018-06 (Д)'!T",TEXT(MATCH($C45,'2018-06 (Д)'!$C$2:$C$100,0)+1,0)))="Н/Д",INDIRECT(CONCATENATE("'2018-05 (Д)'!T",TEXT(MATCH($C45,'2018-05 (Д)'!$C$2:$C$100,0)+1,0)))="Н/Д",AND(INDIRECT(CONCATENATE("'2018-06 (Д)'!T",TEXT(MATCH($C45,'2018-06 (Д)'!$C$2:$C$100,0)+1,0)))="Н/Д",INDIRECT(CONCATENATE("'2018-05 (Д)'!T",TEXT(MATCH($C45,'2018-05 (Д)'!$C$2:$C$100,0)+1,0))))),"Н/Д",((INDIRECT(CONCATENATE("'2018-06 (Д)'!T",TEXT(MATCH($C45,'2018-06 (Д)'!$C$2:$C$100,0)+1,0)))-INDIRECT(CONCATENATE("'2018-05 (Д)'!T",TEXT(MATCH($C45,'2018-05 (Д)'!$C$2:$C$100,0)+1,0))))/INDIRECT(CONCATENATE("'2018-05 (Д)'!T",TEXT(MATCH($C45,'2018-05 (Д)'!$C$2:$C$100,0)+1,0))))*100)</f>
        <v>24.394850663788624</v>
      </c>
      <c r="FR45" s="9">
        <f ca="1">IF(OR(INDIRECT(CONCATENATE("'2018-07 (Д)'!T",TEXT(MATCH($C45,'2018-07 (Д)'!$C$2:$C$100,0)+1,0)))="Н/Д",INDIRECT(CONCATENATE("'2018-06 (Д)'!T",TEXT(MATCH($C45,'2018-06 (Д)'!$C$2:$C$100,0)+1,0)))="Н/Д",AND(INDIRECT(CONCATENATE("'2018-07 (Д)'!T",TEXT(MATCH($C45,'2018-07 (Д)'!$C$2:$C$100,0)+1,0)))="Н/Д",INDIRECT(CONCATENATE("'2018-06 (Д)'!T",TEXT(MATCH($C45,'2018-06 (Д)'!$C$2:$C$100,0)+1,0))))),"Н/Д",((INDIRECT(CONCATENATE("'2018-07 (Д)'!T",TEXT(MATCH($C45,'2018-07 (Д)'!$C$2:$C$100,0)+1,0)))-INDIRECT(CONCATENATE("'2018-06 (Д)'!T",TEXT(MATCH($C45,'2018-06 (Д)'!$C$2:$C$100,0)+1,0))))/INDIRECT(CONCATENATE("'2018-06 (Д)'!T",TEXT(MATCH($C45,'2018-06 (Д)'!$C$2:$C$100,0)+1,0))))*100)</f>
        <v>4.0812279828601108</v>
      </c>
      <c r="FS45" s="9">
        <f ca="1">IF(OR(INDIRECT(CONCATENATE("'2018-08 (Д)'!T",TEXT(MATCH($C45,'2018-08 (Д)'!$C$2:$C$100,0)+1,0)))="Н/Д",INDIRECT(CONCATENATE("'2018-07 (Д)'!T",TEXT(MATCH($C45,'2018-07 (Д)'!$C$2:$C$100,0)+1,0)))="Н/Д",AND(INDIRECT(CONCATENATE("'2018-08 (Д)'!T",TEXT(MATCH($C45,'2018-08 (Д)'!$C$2:$C$100,0)+1,0)))="Н/Д",INDIRECT(CONCATENATE("'2018-07 (Д)'!T",TEXT(MATCH($C45,'2018-07 (Д)'!$C$2:$C$100,0)+1,0))))),"Н/Д",((INDIRECT(CONCATENATE("'2018-08 (Д)'!T",TEXT(MATCH($C45,'2018-08 (Д)'!$C$2:$C$100,0)+1,0)))-INDIRECT(CONCATENATE("'2018-07 (Д)'!T",TEXT(MATCH($C45,'2018-07 (Д)'!$C$2:$C$100,0)+1,0))))/INDIRECT(CONCATENATE("'2018-07 (Д)'!T",TEXT(MATCH($C45,'2018-07 (Д)'!$C$2:$C$100,0)+1,0))))*100)</f>
        <v>-5.2987417060212332</v>
      </c>
      <c r="FT45" s="9">
        <f ca="1">IF(OR(INDIRECT(CONCATENATE("'2018-09 (Д)'!T",TEXT(MATCH($C45,'2018-09 (Д)'!$C$2:$C$100,0)+1,0)))="Н/Д",INDIRECT(CONCATENATE("'2018-08 (Д)'!T",TEXT(MATCH($C45,'2018-08 (Д)'!$C$2:$C$100,0)+1,0)))="Н/Д",AND(INDIRECT(CONCATENATE("'2018-09 (Д)'!T",TEXT(MATCH($C45,'2018-09 (Д)'!$C$2:$C$100,0)+1,0)))="Н/Д",INDIRECT(CONCATENATE("'2018-08 (Д)'!T",TEXT(MATCH($C45,'2018-08 (Д)'!$C$2:$C$100,0)+1,0))))),"Н/Д",((INDIRECT(CONCATENATE("'2018-09 (Д)'!T",TEXT(MATCH($C45,'2018-09 (Д)'!$C$2:$C$100,0)+1,0)))-INDIRECT(CONCATENATE("'2018-08 (Д)'!T",TEXT(MATCH($C45,'2018-08 (Д)'!$C$2:$C$100,0)+1,0))))/INDIRECT(CONCATENATE("'2018-08 (Д)'!T",TEXT(MATCH($C45,'2018-08 (Д)'!$C$2:$C$100,0)+1,0))))*100)</f>
        <v>5.835299384726075</v>
      </c>
      <c r="FU45" s="9">
        <f ca="1">IF(OR(INDIRECT(CONCATENATE("'2018-10 (Д)'!T",TEXT(MATCH($C45,'2018-10 (Д)'!$C$2:$C$100,0)+1,0)))="Н/Д",INDIRECT(CONCATENATE("'2018-09 (Д)'!T",TEXT(MATCH($C45,'2018-09 (Д)'!$C$2:$C$100,0)+1,0)))="Н/Д",AND(INDIRECT(CONCATENATE("'2018-10 (Д)'!T",TEXT(MATCH($C45,'2018-10 (Д)'!$C$2:$C$100,0)+1,0)))="Н/Д",INDIRECT(CONCATENATE("'2018-09 (Д)'!T",TEXT(MATCH($C45,'2018-09 (Д)'!$C$2:$C$100,0)+1,0))))),"Н/Д",((INDIRECT(CONCATENATE("'2018-10 (Д)'!T",TEXT(MATCH($C45,'2018-10 (Д)'!$C$2:$C$100,0)+1,0)))-INDIRECT(CONCATENATE("'2018-09 (Д)'!T",TEXT(MATCH($C45,'2018-09 (Д)'!$C$2:$C$100,0)+1,0))))/INDIRECT(CONCATENATE("'2018-09 (Д)'!T",TEXT(MATCH($C45,'2018-09 (Д)'!$C$2:$C$100,0)+1,0))))*100)</f>
        <v>-6.9533481513498332</v>
      </c>
      <c r="FV45" s="9">
        <f ca="1">IF(OR(INDIRECT(CONCATENATE("'2018-11 (Д)'!T",TEXT(MATCH($C45,'2018-11 (Д)'!$C$2:$C$100,0)+1,0)))="Н/Д",INDIRECT(CONCATENATE("'2018-10 (Д)'!T",TEXT(MATCH($C45,'2018-10 (Д)'!$C$2:$C$100,0)+1,0)))="Н/Д",AND(INDIRECT(CONCATENATE("'2018-11 (Д)'!T",TEXT(MATCH($C45,'2018-11 (Д)'!$C$2:$C$100,0)+1,0)))="Н/Д",INDIRECT(CONCATENATE("'2018-10 (Д)'!T",TEXT(MATCH($C45,'2018-10 (Д)'!$C$2:$C$100,0)+1,0))))),"Н/Д",((INDIRECT(CONCATENATE("'2018-11 (Д)'!T",TEXT(MATCH($C45,'2018-11 (Д)'!$C$2:$C$100,0)+1,0)))-INDIRECT(CONCATENATE("'2018-10 (Д)'!T",TEXT(MATCH($C45,'2018-10 (Д)'!$C$2:$C$100,0)+1,0))))/INDIRECT(CONCATENATE("'2018-10 (Д)'!T",TEXT(MATCH($C45,'2018-10 (Д)'!$C$2:$C$100,0)+1,0))))*100)</f>
        <v>27.052869636444843</v>
      </c>
      <c r="FW45" s="9">
        <f ca="1">IF(OR(INDIRECT(CONCATENATE("'2018-12 (Д)'!T",TEXT(MATCH($C45,'2018-12 (Д)'!$C$2:$C$100,0)+1,0)))="Н/Д",INDIRECT(CONCATENATE("'2018-11 (Д)'!T",TEXT(MATCH($C45,'2018-11 (Д)'!$C$2:$C$100,0)+1,0)))="Н/Д",AND(INDIRECT(CONCATENATE("'2018-12 (Д)'!T",TEXT(MATCH($C45,'2018-12 (Д)'!$C$2:$C$100,0)+1,0)))="Н/Д",INDIRECT(CONCATENATE("'2018-11 (Д)'!T",TEXT(MATCH($C45,'2018-11 (Д)'!$C$2:$C$100,0)+1,0))))),"Н/Д",((INDIRECT(CONCATENATE("'2018-12 (Д)'!T",TEXT(MATCH($C45,'2018-12 (Д)'!$C$2:$C$100,0)+1,0)))-INDIRECT(CONCATENATE("'2018-11 (Д)'!T",TEXT(MATCH($C45,'2018-11 (Д)'!$C$2:$C$100,0)+1,0))))/INDIRECT(CONCATENATE("'2018-11 (Д)'!T",TEXT(MATCH($C45,'2018-11 (Д)'!$C$2:$C$100,0)+1,0))))*100)</f>
        <v>-14.65967634546519</v>
      </c>
      <c r="FX45" s="9"/>
      <c r="FY45" s="9">
        <f ca="1">IF(OR(INDIRECT(CONCATENATE("'2018-03 (Д)'!U",TEXT(MATCH($C45,'2018-03 (Д)'!$C$2:$C$100,0)+1,0)))="Н/Д",INDIRECT(CONCATENATE("'2018-02 (Д)'!U",TEXT(MATCH($C45,'2018-02 (Д)'!$C$2:$C$100,0)+1,0)))="Н/Д",AND(INDIRECT(CONCATENATE("'2018-03 (Д)'!U",TEXT(MATCH($C45,'2018-03 (Д)'!$C$2:$C$100,0)+1,0)))="Н/Д",INDIRECT(CONCATENATE("'2018-02 (Д)'!U",TEXT(MATCH($C45,'2018-02 (Д)'!$C$2:$C$100,0)+1,0))))),"Н/Д",((INDIRECT(CONCATENATE("'2018-03 (Д)'!U",TEXT(MATCH($C45,'2018-03 (Д)'!$C$2:$C$100,0)+1,0)))-INDIRECT(CONCATENATE("'2018-02 (Д)'!U",TEXT(MATCH($C45,'2018-02 (Д)'!$C$2:$C$100,0)+1,0))))/INDIRECT(CONCATENATE("'2018-02 (Д)'!U",TEXT(MATCH($C45,'2018-02 (Д)'!$C$2:$C$100,0)+1,0))))*100)</f>
        <v>-97.2172104481905</v>
      </c>
      <c r="FZ45" s="9">
        <f ca="1">IF(OR(INDIRECT(CONCATENATE("'2018-04 (Д)'!U",TEXT(MATCH($C45,'2018-04 (Д)'!$C$2:$C$100,0)+1,0)))="Н/Д",INDIRECT(CONCATENATE("'2018-03 (Д)'!U",TEXT(MATCH($C45,'2018-03 (Д)'!$C$2:$C$100,0)+1,0)))="Н/Д",AND(INDIRECT(CONCATENATE("'2018-04 (Д)'!U",TEXT(MATCH($C45,'2018-04 (Д)'!$C$2:$C$100,0)+1,0)))="Н/Д",INDIRECT(CONCATENATE("'2018-03 (Д)'!U",TEXT(MATCH($C45,'2018-03 (Д)'!$C$2:$C$100,0)+1,0))))),"Н/Д",((INDIRECT(CONCATENATE("'2018-04 (Д)'!U",TEXT(MATCH($C45,'2018-04 (Д)'!$C$2:$C$100,0)+1,0)))-INDIRECT(CONCATENATE("'2018-03 (Д)'!U",TEXT(MATCH($C45,'2018-03 (Д)'!$C$2:$C$100,0)+1,0))))/INDIRECT(CONCATENATE("'2018-03 (Д)'!U",TEXT(MATCH($C45,'2018-03 (Д)'!$C$2:$C$100,0)+1,0))))*100)</f>
        <v>5639.2735836464835</v>
      </c>
      <c r="GA45" s="9">
        <f ca="1">IF(OR(INDIRECT(CONCATENATE("'2018-05 (Д)'!U",TEXT(MATCH($C45,'2018-05 (Д)'!$C$2:$C$100,0)+1,0)))="Н/Д",INDIRECT(CONCATENATE("'2018-04 (Д)'!U",TEXT(MATCH($C45,'2018-04 (Д)'!$C$2:$C$100,0)+1,0)))="Н/Д",AND(INDIRECT(CONCATENATE("'2018-05 (Д)'!U",TEXT(MATCH($C45,'2018-05 (Д)'!$C$2:$C$100,0)+1,0)))="Н/Д",INDIRECT(CONCATENATE("'2018-04 (Д)'!U",TEXT(MATCH($C45,'2018-04 (Д)'!$C$2:$C$100,0)+1,0))))),"Н/Д",((INDIRECT(CONCATENATE("'2018-05 (Д)'!U",TEXT(MATCH($C45,'2018-05 (Д)'!$C$2:$C$100,0)+1,0)))-INDIRECT(CONCATENATE("'2018-04 (Д)'!U",TEXT(MATCH($C45,'2018-04 (Д)'!$C$2:$C$100,0)+1,0))))/INDIRECT(CONCATENATE("'2018-04 (Д)'!U",TEXT(MATCH($C45,'2018-04 (Д)'!$C$2:$C$100,0)+1,0))))*100)</f>
        <v>-83.050361935702966</v>
      </c>
      <c r="GB45" s="9">
        <f ca="1">IF(OR(INDIRECT(CONCATENATE("'2018-06 (Д)'!U",TEXT(MATCH($C45,'2018-06 (Д)'!$C$2:$C$100,0)+1,0)))="Н/Д",INDIRECT(CONCATENATE("'2018-05 (Д)'!U",TEXT(MATCH($C45,'2018-05 (Д)'!$C$2:$C$100,0)+1,0)))="Н/Д",AND(INDIRECT(CONCATENATE("'2018-06 (Д)'!U",TEXT(MATCH($C45,'2018-06 (Д)'!$C$2:$C$100,0)+1,0)))="Н/Д",INDIRECT(CONCATENATE("'2018-05 (Д)'!U",TEXT(MATCH($C45,'2018-05 (Д)'!$C$2:$C$100,0)+1,0))))),"Н/Д",((INDIRECT(CONCATENATE("'2018-06 (Д)'!U",TEXT(MATCH($C45,'2018-06 (Д)'!$C$2:$C$100,0)+1,0)))-INDIRECT(CONCATENATE("'2018-05 (Д)'!U",TEXT(MATCH($C45,'2018-05 (Д)'!$C$2:$C$100,0)+1,0))))/INDIRECT(CONCATENATE("'2018-05 (Д)'!U",TEXT(MATCH($C45,'2018-05 (Д)'!$C$2:$C$100,0)+1,0))))*100)</f>
        <v>122.38822698574729</v>
      </c>
      <c r="GC45" s="9">
        <f ca="1">IF(OR(INDIRECT(CONCATENATE("'2018-07 (Д)'!U",TEXT(MATCH($C45,'2018-07 (Д)'!$C$2:$C$100,0)+1,0)))="Н/Д",INDIRECT(CONCATENATE("'2018-06 (Д)'!U",TEXT(MATCH($C45,'2018-06 (Д)'!$C$2:$C$100,0)+1,0)))="Н/Д",AND(INDIRECT(CONCATENATE("'2018-07 (Д)'!U",TEXT(MATCH($C45,'2018-07 (Д)'!$C$2:$C$100,0)+1,0)))="Н/Д",INDIRECT(CONCATENATE("'2018-06 (Д)'!U",TEXT(MATCH($C45,'2018-06 (Д)'!$C$2:$C$100,0)+1,0))))),"Н/Д",((INDIRECT(CONCATENATE("'2018-07 (Д)'!U",TEXT(MATCH($C45,'2018-07 (Д)'!$C$2:$C$100,0)+1,0)))-INDIRECT(CONCATENATE("'2018-06 (Д)'!U",TEXT(MATCH($C45,'2018-06 (Д)'!$C$2:$C$100,0)+1,0))))/INDIRECT(CONCATENATE("'2018-06 (Д)'!U",TEXT(MATCH($C45,'2018-06 (Д)'!$C$2:$C$100,0)+1,0))))*100)</f>
        <v>216.53605238965227</v>
      </c>
      <c r="GD45" s="9">
        <f ca="1">IF(OR(INDIRECT(CONCATENATE("'2018-08 (Д)'!U",TEXT(MATCH($C45,'2018-08 (Д)'!$C$2:$C$100,0)+1,0)))="Н/Д",INDIRECT(CONCATENATE("'2018-07 (Д)'!U",TEXT(MATCH($C45,'2018-07 (Д)'!$C$2:$C$100,0)+1,0)))="Н/Д",AND(INDIRECT(CONCATENATE("'2018-08 (Д)'!U",TEXT(MATCH($C45,'2018-08 (Д)'!$C$2:$C$100,0)+1,0)))="Н/Д",INDIRECT(CONCATENATE("'2018-07 (Д)'!U",TEXT(MATCH($C45,'2018-07 (Д)'!$C$2:$C$100,0)+1,0))))),"Н/Д",((INDIRECT(CONCATENATE("'2018-08 (Д)'!U",TEXT(MATCH($C45,'2018-08 (Д)'!$C$2:$C$100,0)+1,0)))-INDIRECT(CONCATENATE("'2018-07 (Д)'!U",TEXT(MATCH($C45,'2018-07 (Д)'!$C$2:$C$100,0)+1,0))))/INDIRECT(CONCATENATE("'2018-07 (Д)'!U",TEXT(MATCH($C45,'2018-07 (Д)'!$C$2:$C$100,0)+1,0))))*100)</f>
        <v>-48.554746850514455</v>
      </c>
      <c r="GE45" s="9">
        <f ca="1">IF(OR(INDIRECT(CONCATENATE("'2018-09 (Д)'!U",TEXT(MATCH($C45,'2018-09 (Д)'!$C$2:$C$100,0)+1,0)))="Н/Д",INDIRECT(CONCATENATE("'2018-08 (Д)'!U",TEXT(MATCH($C45,'2018-08 (Д)'!$C$2:$C$100,0)+1,0)))="Н/Д",AND(INDIRECT(CONCATENATE("'2018-09 (Д)'!U",TEXT(MATCH($C45,'2018-09 (Д)'!$C$2:$C$100,0)+1,0)))="Н/Д",INDIRECT(CONCATENATE("'2018-08 (Д)'!U",TEXT(MATCH($C45,'2018-08 (Д)'!$C$2:$C$100,0)+1,0))))),"Н/Д",((INDIRECT(CONCATENATE("'2018-09 (Д)'!U",TEXT(MATCH($C45,'2018-09 (Д)'!$C$2:$C$100,0)+1,0)))-INDIRECT(CONCATENATE("'2018-08 (Д)'!U",TEXT(MATCH($C45,'2018-08 (Д)'!$C$2:$C$100,0)+1,0))))/INDIRECT(CONCATENATE("'2018-08 (Д)'!U",TEXT(MATCH($C45,'2018-08 (Д)'!$C$2:$C$100,0)+1,0))))*100)</f>
        <v>-96.47252045671982</v>
      </c>
      <c r="GF45" s="9">
        <f ca="1">IF(OR(INDIRECT(CONCATENATE("'2018-10 (Д)'!U",TEXT(MATCH($C45,'2018-10 (Д)'!$C$2:$C$100,0)+1,0)))="Н/Д",INDIRECT(CONCATENATE("'2018-09 (Д)'!U",TEXT(MATCH($C45,'2018-09 (Д)'!$C$2:$C$100,0)+1,0)))="Н/Д",AND(INDIRECT(CONCATENATE("'2018-10 (Д)'!U",TEXT(MATCH($C45,'2018-10 (Д)'!$C$2:$C$100,0)+1,0)))="Н/Д",INDIRECT(CONCATENATE("'2018-09 (Д)'!U",TEXT(MATCH($C45,'2018-09 (Д)'!$C$2:$C$100,0)+1,0))))),"Н/Д",((INDIRECT(CONCATENATE("'2018-10 (Д)'!U",TEXT(MATCH($C45,'2018-10 (Д)'!$C$2:$C$100,0)+1,0)))-INDIRECT(CONCATENATE("'2018-09 (Д)'!U",TEXT(MATCH($C45,'2018-09 (Д)'!$C$2:$C$100,0)+1,0))))/INDIRECT(CONCATENATE("'2018-09 (Д)'!U",TEXT(MATCH($C45,'2018-09 (Д)'!$C$2:$C$100,0)+1,0))))*100)</f>
        <v>2153.1939493144127</v>
      </c>
      <c r="GG45" s="9">
        <f ca="1">IF(OR(INDIRECT(CONCATENATE("'2018-11 (Д)'!U",TEXT(MATCH($C45,'2018-11 (Д)'!$C$2:$C$100,0)+1,0)))="Н/Д",INDIRECT(CONCATENATE("'2018-10 (Д)'!U",TEXT(MATCH($C45,'2018-10 (Д)'!$C$2:$C$100,0)+1,0)))="Н/Д",AND(INDIRECT(CONCATENATE("'2018-11 (Д)'!U",TEXT(MATCH($C45,'2018-11 (Д)'!$C$2:$C$100,0)+1,0)))="Н/Д",INDIRECT(CONCATENATE("'2018-10 (Д)'!U",TEXT(MATCH($C45,'2018-10 (Д)'!$C$2:$C$100,0)+1,0))))),"Н/Д",((INDIRECT(CONCATENATE("'2018-11 (Д)'!U",TEXT(MATCH($C45,'2018-11 (Д)'!$C$2:$C$100,0)+1,0)))-INDIRECT(CONCATENATE("'2018-10 (Д)'!U",TEXT(MATCH($C45,'2018-10 (Д)'!$C$2:$C$100,0)+1,0))))/INDIRECT(CONCATENATE("'2018-10 (Д)'!U",TEXT(MATCH($C45,'2018-10 (Д)'!$C$2:$C$100,0)+1,0))))*100)</f>
        <v>86.280163670675876</v>
      </c>
      <c r="GH45" s="9">
        <f ca="1">IF(OR(INDIRECT(CONCATENATE("'2018-12 (Д)'!U",TEXT(MATCH($C45,'2018-12 (Д)'!$C$2:$C$100,0)+1,0)))="Н/Д",INDIRECT(CONCATENATE("'2018-11 (Д)'!U",TEXT(MATCH($C45,'2018-11 (Д)'!$C$2:$C$100,0)+1,0)))="Н/Д",AND(INDIRECT(CONCATENATE("'2018-12 (Д)'!U",TEXT(MATCH($C45,'2018-12 (Д)'!$C$2:$C$100,0)+1,0)))="Н/Д",INDIRECT(CONCATENATE("'2018-11 (Д)'!U",TEXT(MATCH($C45,'2018-11 (Д)'!$C$2:$C$100,0)+1,0))))),"Н/Д",((INDIRECT(CONCATENATE("'2018-12 (Д)'!U",TEXT(MATCH($C45,'2018-12 (Д)'!$C$2:$C$100,0)+1,0)))-INDIRECT(CONCATENATE("'2018-11 (Д)'!U",TEXT(MATCH($C45,'2018-11 (Д)'!$C$2:$C$100,0)+1,0))))/INDIRECT(CONCATENATE("'2018-11 (Д)'!U",TEXT(MATCH($C45,'2018-11 (Д)'!$C$2:$C$100,0)+1,0))))*100)</f>
        <v>98.518277793499806</v>
      </c>
      <c r="GI45" s="9"/>
      <c r="GJ45" s="9">
        <f ca="1">IF(OR(INDIRECT(CONCATENATE("'2018-03 (Д)'!V",TEXT(MATCH($C45,'2018-03 (Д)'!$C$2:$C$100,0)+1,0)))="Н/Д",INDIRECT(CONCATENATE("'2018-02 (Д)'!V",TEXT(MATCH($C45,'2018-02 (Д)'!$C$2:$C$100,0)+1,0)))="Н/Д",AND(INDIRECT(CONCATENATE("'2018-03 (Д)'!V",TEXT(MATCH($C45,'2018-03 (Д)'!$C$2:$C$100,0)+1,0)))="Н/Д",INDIRECT(CONCATENATE("'2018-02 (Д)'!V",TEXT(MATCH($C45,'2018-02 (Д)'!$C$2:$C$100,0)+1,0))))),"Н/Д",((INDIRECT(CONCATENATE("'2018-03 (Д)'!V",TEXT(MATCH($C45,'2018-03 (Д)'!$C$2:$C$100,0)+1,0)))-INDIRECT(CONCATENATE("'2018-02 (Д)'!V",TEXT(MATCH($C45,'2018-02 (Д)'!$C$2:$C$100,0)+1,0))))/INDIRECT(CONCATENATE("'2018-02 (Д)'!V",TEXT(MATCH($C45,'2018-02 (Д)'!$C$2:$C$100,0)+1,0))))*100)</f>
        <v>-30.894969948219476</v>
      </c>
      <c r="GK45" s="9">
        <f ca="1">IF(OR(INDIRECT(CONCATENATE("'2018-04 (Д)'!V",TEXT(MATCH($C45,'2018-04 (Д)'!$C$2:$C$100,0)+1,0)))="Н/Д",INDIRECT(CONCATENATE("'2018-03 (Д)'!V",TEXT(MATCH($C45,'2018-03 (Д)'!$C$2:$C$100,0)+1,0)))="Н/Д",AND(INDIRECT(CONCATENATE("'2018-04 (Д)'!V",TEXT(MATCH($C45,'2018-04 (Д)'!$C$2:$C$100,0)+1,0)))="Н/Д",INDIRECT(CONCATENATE("'2018-03 (Д)'!V",TEXT(MATCH($C45,'2018-03 (Д)'!$C$2:$C$100,0)+1,0))))),"Н/Д",((INDIRECT(CONCATENATE("'2018-04 (Д)'!V",TEXT(MATCH($C45,'2018-04 (Д)'!$C$2:$C$100,0)+1,0)))-INDIRECT(CONCATENATE("'2018-03 (Д)'!V",TEXT(MATCH($C45,'2018-03 (Д)'!$C$2:$C$100,0)+1,0))))/INDIRECT(CONCATENATE("'2018-03 (Д)'!V",TEXT(MATCH($C45,'2018-03 (Д)'!$C$2:$C$100,0)+1,0))))*100)</f>
        <v>32.079233590869471</v>
      </c>
      <c r="GL45" s="9">
        <f ca="1">IF(OR(INDIRECT(CONCATENATE("'2018-05 (Д)'!V",TEXT(MATCH($C45,'2018-05 (Д)'!$C$2:$C$100,0)+1,0)))="Н/Д",INDIRECT(CONCATENATE("'2018-04 (Д)'!V",TEXT(MATCH($C45,'2018-04 (Д)'!$C$2:$C$100,0)+1,0)))="Н/Д",AND(INDIRECT(CONCATENATE("'2018-05 (Д)'!V",TEXT(MATCH($C45,'2018-05 (Д)'!$C$2:$C$100,0)+1,0)))="Н/Д",INDIRECT(CONCATENATE("'2018-04 (Д)'!V",TEXT(MATCH($C45,'2018-04 (Д)'!$C$2:$C$100,0)+1,0))))),"Н/Д",((INDIRECT(CONCATENATE("'2018-05 (Д)'!V",TEXT(MATCH($C45,'2018-05 (Д)'!$C$2:$C$100,0)+1,0)))-INDIRECT(CONCATENATE("'2018-04 (Д)'!V",TEXT(MATCH($C45,'2018-04 (Д)'!$C$2:$C$100,0)+1,0))))/INDIRECT(CONCATENATE("'2018-04 (Д)'!V",TEXT(MATCH($C45,'2018-04 (Д)'!$C$2:$C$100,0)+1,0))))*100)</f>
        <v>26.054020909031227</v>
      </c>
      <c r="GM45" s="9">
        <f ca="1">IF(OR(INDIRECT(CONCATENATE("'2018-06 (Д)'!V",TEXT(MATCH($C45,'2018-06 (Д)'!$C$2:$C$100,0)+1,0)))="Н/Д",INDIRECT(CONCATENATE("'2018-05 (Д)'!V",TEXT(MATCH($C45,'2018-05 (Д)'!$C$2:$C$100,0)+1,0)))="Н/Д",AND(INDIRECT(CONCATENATE("'2018-06 (Д)'!V",TEXT(MATCH($C45,'2018-06 (Д)'!$C$2:$C$100,0)+1,0)))="Н/Д",INDIRECT(CONCATENATE("'2018-05 (Д)'!V",TEXT(MATCH($C45,'2018-05 (Д)'!$C$2:$C$100,0)+1,0))))),"Н/Д",((INDIRECT(CONCATENATE("'2018-06 (Д)'!V",TEXT(MATCH($C45,'2018-06 (Д)'!$C$2:$C$100,0)+1,0)))-INDIRECT(CONCATENATE("'2018-05 (Д)'!V",TEXT(MATCH($C45,'2018-05 (Д)'!$C$2:$C$100,0)+1,0))))/INDIRECT(CONCATENATE("'2018-05 (Д)'!V",TEXT(MATCH($C45,'2018-05 (Д)'!$C$2:$C$100,0)+1,0))))*100)</f>
        <v>2.6811381299685655</v>
      </c>
      <c r="GN45" s="9">
        <f ca="1">IF(OR(INDIRECT(CONCATENATE("'2018-07 (Д)'!V",TEXT(MATCH($C45,'2018-07 (Д)'!$C$2:$C$100,0)+1,0)))="Н/Д",INDIRECT(CONCATENATE("'2018-06 (Д)'!V",TEXT(MATCH($C45,'2018-06 (Д)'!$C$2:$C$100,0)+1,0)))="Н/Д",AND(INDIRECT(CONCATENATE("'2018-07 (Д)'!V",TEXT(MATCH($C45,'2018-07 (Д)'!$C$2:$C$100,0)+1,0)))="Н/Д",INDIRECT(CONCATENATE("'2018-06 (Д)'!V",TEXT(MATCH($C45,'2018-06 (Д)'!$C$2:$C$100,0)+1,0))))),"Н/Д",((INDIRECT(CONCATENATE("'2018-07 (Д)'!V",TEXT(MATCH($C45,'2018-07 (Д)'!$C$2:$C$100,0)+1,0)))-INDIRECT(CONCATENATE("'2018-06 (Д)'!V",TEXT(MATCH($C45,'2018-06 (Д)'!$C$2:$C$100,0)+1,0))))/INDIRECT(CONCATENATE("'2018-06 (Д)'!V",TEXT(MATCH($C45,'2018-06 (Д)'!$C$2:$C$100,0)+1,0))))*100)</f>
        <v>-15.005027915459088</v>
      </c>
      <c r="GO45" s="9">
        <f ca="1">IF(OR(INDIRECT(CONCATENATE("'2018-08 (Д)'!V",TEXT(MATCH($C45,'2018-08 (Д)'!$C$2:$C$100,0)+1,0)))="Н/Д",INDIRECT(CONCATENATE("'2018-07 (Д)'!V",TEXT(MATCH($C45,'2018-07 (Д)'!$C$2:$C$100,0)+1,0)))="Н/Д",AND(INDIRECT(CONCATENATE("'2018-08 (Д)'!V",TEXT(MATCH($C45,'2018-08 (Д)'!$C$2:$C$100,0)+1,0)))="Н/Д",INDIRECT(CONCATENATE("'2018-07 (Д)'!V",TEXT(MATCH($C45,'2018-07 (Д)'!$C$2:$C$100,0)+1,0))))),"Н/Д",((INDIRECT(CONCATENATE("'2018-08 (Д)'!V",TEXT(MATCH($C45,'2018-08 (Д)'!$C$2:$C$100,0)+1,0)))-INDIRECT(CONCATENATE("'2018-07 (Д)'!V",TEXT(MATCH($C45,'2018-07 (Д)'!$C$2:$C$100,0)+1,0))))/INDIRECT(CONCATENATE("'2018-07 (Д)'!V",TEXT(MATCH($C45,'2018-07 (Д)'!$C$2:$C$100,0)+1,0))))*100)</f>
        <v>-19.648060362185038</v>
      </c>
      <c r="GP45" s="9">
        <f ca="1">IF(OR(INDIRECT(CONCATENATE("'2018-09 (Д)'!V",TEXT(MATCH($C45,'2018-09 (Д)'!$C$2:$C$100,0)+1,0)))="Н/Д",INDIRECT(CONCATENATE("'2018-08 (Д)'!V",TEXT(MATCH($C45,'2018-08 (Д)'!$C$2:$C$100,0)+1,0)))="Н/Д",AND(INDIRECT(CONCATENATE("'2018-09 (Д)'!V",TEXT(MATCH($C45,'2018-09 (Д)'!$C$2:$C$100,0)+1,0)))="Н/Д",INDIRECT(CONCATENATE("'2018-08 (Д)'!V",TEXT(MATCH($C45,'2018-08 (Д)'!$C$2:$C$100,0)+1,0))))),"Н/Д",((INDIRECT(CONCATENATE("'2018-09 (Д)'!V",TEXT(MATCH($C45,'2018-09 (Д)'!$C$2:$C$100,0)+1,0)))-INDIRECT(CONCATENATE("'2018-08 (Д)'!V",TEXT(MATCH($C45,'2018-08 (Д)'!$C$2:$C$100,0)+1,0))))/INDIRECT(CONCATENATE("'2018-08 (Д)'!V",TEXT(MATCH($C45,'2018-08 (Д)'!$C$2:$C$100,0)+1,0))))*100)</f>
        <v>25.454894978296583</v>
      </c>
      <c r="GQ45" s="9">
        <f ca="1">IF(OR(INDIRECT(CONCATENATE("'2018-10 (Д)'!V",TEXT(MATCH($C45,'2018-10 (Д)'!$C$2:$C$100,0)+1,0)))="Н/Д",INDIRECT(CONCATENATE("'2018-09 (Д)'!V",TEXT(MATCH($C45,'2018-09 (Д)'!$C$2:$C$100,0)+1,0)))="Н/Д",AND(INDIRECT(CONCATENATE("'2018-10 (Д)'!V",TEXT(MATCH($C45,'2018-10 (Д)'!$C$2:$C$100,0)+1,0)))="Н/Д",INDIRECT(CONCATENATE("'2018-09 (Д)'!V",TEXT(MATCH($C45,'2018-09 (Д)'!$C$2:$C$100,0)+1,0))))),"Н/Д",((INDIRECT(CONCATENATE("'2018-10 (Д)'!V",TEXT(MATCH($C45,'2018-10 (Д)'!$C$2:$C$100,0)+1,0)))-INDIRECT(CONCATENATE("'2018-09 (Д)'!V",TEXT(MATCH($C45,'2018-09 (Д)'!$C$2:$C$100,0)+1,0))))/INDIRECT(CONCATENATE("'2018-09 (Д)'!V",TEXT(MATCH($C45,'2018-09 (Д)'!$C$2:$C$100,0)+1,0))))*100)</f>
        <v>-8.5517828052710776</v>
      </c>
      <c r="GR45" s="9">
        <f ca="1">IF(OR(INDIRECT(CONCATENATE("'2018-11 (Д)'!V",TEXT(MATCH($C45,'2018-11 (Д)'!$C$2:$C$100,0)+1,0)))="Н/Д",INDIRECT(CONCATENATE("'2018-10 (Д)'!V",TEXT(MATCH($C45,'2018-10 (Д)'!$C$2:$C$100,0)+1,0)))="Н/Д",AND(INDIRECT(CONCATENATE("'2018-11 (Д)'!V",TEXT(MATCH($C45,'2018-11 (Д)'!$C$2:$C$100,0)+1,0)))="Н/Д",INDIRECT(CONCATENATE("'2018-10 (Д)'!V",TEXT(MATCH($C45,'2018-10 (Д)'!$C$2:$C$100,0)+1,0))))),"Н/Д",((INDIRECT(CONCATENATE("'2018-11 (Д)'!V",TEXT(MATCH($C45,'2018-11 (Д)'!$C$2:$C$100,0)+1,0)))-INDIRECT(CONCATENATE("'2018-10 (Д)'!V",TEXT(MATCH($C45,'2018-10 (Д)'!$C$2:$C$100,0)+1,0))))/INDIRECT(CONCATENATE("'2018-10 (Д)'!V",TEXT(MATCH($C45,'2018-10 (Д)'!$C$2:$C$100,0)+1,0))))*100)</f>
        <v>3.9936247086790679</v>
      </c>
      <c r="GS45" s="9">
        <f ca="1">IF(OR(INDIRECT(CONCATENATE("'2018-12 (Д)'!V",TEXT(MATCH($C45,'2018-12 (Д)'!$C$2:$C$100,0)+1,0)))="Н/Д",INDIRECT(CONCATENATE("'2018-11 (Д)'!V",TEXT(MATCH($C45,'2018-11 (Д)'!$C$2:$C$100,0)+1,0)))="Н/Д",AND(INDIRECT(CONCATENATE("'2018-12 (Д)'!V",TEXT(MATCH($C45,'2018-12 (Д)'!$C$2:$C$100,0)+1,0)))="Н/Д",INDIRECT(CONCATENATE("'2018-11 (Д)'!V",TEXT(MATCH($C45,'2018-11 (Д)'!$C$2:$C$100,0)+1,0))))),"Н/Д",((INDIRECT(CONCATENATE("'2018-12 (Д)'!V",TEXT(MATCH($C45,'2018-12 (Д)'!$C$2:$C$100,0)+1,0)))-INDIRECT(CONCATENATE("'2018-11 (Д)'!V",TEXT(MATCH($C45,'2018-11 (Д)'!$C$2:$C$100,0)+1,0))))/INDIRECT(CONCATENATE("'2018-11 (Д)'!V",TEXT(MATCH($C45,'2018-11 (Д)'!$C$2:$C$100,0)+1,0))))*100)</f>
        <v>39.933732605348219</v>
      </c>
      <c r="GT45" s="9"/>
      <c r="GU45" s="9">
        <f ca="1">IF(OR(INDIRECT(CONCATENATE("'2018-03 (Д)'!W",TEXT(MATCH($C45,'2018-03 (Д)'!$C$2:$C$100,0)+1,0)))="Н/Д",INDIRECT(CONCATENATE("'2018-02 (Д)'!W",TEXT(MATCH($C45,'2018-02 (Д)'!$C$2:$C$100,0)+1,0)))="Н/Д",AND(INDIRECT(CONCATENATE("'2018-03 (Д)'!W",TEXT(MATCH($C45,'2018-03 (Д)'!$C$2:$C$100,0)+1,0)))="Н/Д",INDIRECT(CONCATENATE("'2018-02 (Д)'!W",TEXT(MATCH($C45,'2018-02 (Д)'!$C$2:$C$100,0)+1,0))))),"Н/Д",((INDIRECT(CONCATENATE("'2018-03 (Д)'!W",TEXT(MATCH($C45,'2018-03 (Д)'!$C$2:$C$100,0)+1,0)))-INDIRECT(CONCATENATE("'2018-02 (Д)'!W",TEXT(MATCH($C45,'2018-02 (Д)'!$C$2:$C$100,0)+1,0))))/INDIRECT(CONCATENATE("'2018-02 (Д)'!W",TEXT(MATCH($C45,'2018-02 (Д)'!$C$2:$C$100,0)+1,0))))*100)</f>
        <v>-9.22392347072776</v>
      </c>
      <c r="GV45" s="9">
        <f ca="1">IF(OR(INDIRECT(CONCATENATE("'2018-04 (Д)'!W",TEXT(MATCH($C45,'2018-04 (Д)'!$C$2:$C$100,0)+1,0)))="Н/Д",INDIRECT(CONCATENATE("'2018-03 (Д)'!W",TEXT(MATCH($C45,'2018-03 (Д)'!$C$2:$C$100,0)+1,0)))="Н/Д",AND(INDIRECT(CONCATENATE("'2018-04 (Д)'!W",TEXT(MATCH($C45,'2018-04 (Д)'!$C$2:$C$100,0)+1,0)))="Н/Д",INDIRECT(CONCATENATE("'2018-03 (Д)'!W",TEXT(MATCH($C45,'2018-03 (Д)'!$C$2:$C$100,0)+1,0))))),"Н/Д",((INDIRECT(CONCATENATE("'2018-04 (Д)'!W",TEXT(MATCH($C45,'2018-04 (Д)'!$C$2:$C$100,0)+1,0)))-INDIRECT(CONCATENATE("'2018-03 (Д)'!W",TEXT(MATCH($C45,'2018-03 (Д)'!$C$2:$C$100,0)+1,0))))/INDIRECT(CONCATENATE("'2018-03 (Д)'!W",TEXT(MATCH($C45,'2018-03 (Д)'!$C$2:$C$100,0)+1,0))))*100)</f>
        <v>81.947545887667701</v>
      </c>
      <c r="GW45" s="9">
        <f ca="1">IF(OR(INDIRECT(CONCATENATE("'2018-05 (Д)'!W",TEXT(MATCH($C45,'2018-05 (Д)'!$C$2:$C$100,0)+1,0)))="Н/Д",INDIRECT(CONCATENATE("'2018-04 (Д)'!W",TEXT(MATCH($C45,'2018-04 (Д)'!$C$2:$C$100,0)+1,0)))="Н/Д",AND(INDIRECT(CONCATENATE("'2018-05 (Д)'!W",TEXT(MATCH($C45,'2018-05 (Д)'!$C$2:$C$100,0)+1,0)))="Н/Д",INDIRECT(CONCATENATE("'2018-04 (Д)'!W",TEXT(MATCH($C45,'2018-04 (Д)'!$C$2:$C$100,0)+1,0))))),"Н/Д",((INDIRECT(CONCATENATE("'2018-05 (Д)'!W",TEXT(MATCH($C45,'2018-05 (Д)'!$C$2:$C$100,0)+1,0)))-INDIRECT(CONCATENATE("'2018-04 (Д)'!W",TEXT(MATCH($C45,'2018-04 (Д)'!$C$2:$C$100,0)+1,0))))/INDIRECT(CONCATENATE("'2018-04 (Д)'!W",TEXT(MATCH($C45,'2018-04 (Д)'!$C$2:$C$100,0)+1,0))))*100)</f>
        <v>0.71204237425281991</v>
      </c>
      <c r="GX45" s="9">
        <f ca="1">IF(OR(INDIRECT(CONCATENATE("'2018-06 (Д)'!W",TEXT(MATCH($C45,'2018-06 (Д)'!$C$2:$C$100,0)+1,0)))="Н/Д",INDIRECT(CONCATENATE("'2018-05 (Д)'!W",TEXT(MATCH($C45,'2018-05 (Д)'!$C$2:$C$100,0)+1,0)))="Н/Д",AND(INDIRECT(CONCATENATE("'2018-06 (Д)'!W",TEXT(MATCH($C45,'2018-06 (Д)'!$C$2:$C$100,0)+1,0)))="Н/Д",INDIRECT(CONCATENATE("'2018-05 (Д)'!W",TEXT(MATCH($C45,'2018-05 (Д)'!$C$2:$C$100,0)+1,0))))),"Н/Д",((INDIRECT(CONCATENATE("'2018-06 (Д)'!W",TEXT(MATCH($C45,'2018-06 (Д)'!$C$2:$C$100,0)+1,0)))-INDIRECT(CONCATENATE("'2018-05 (Д)'!W",TEXT(MATCH($C45,'2018-05 (Д)'!$C$2:$C$100,0)+1,0))))/INDIRECT(CONCATENATE("'2018-05 (Д)'!W",TEXT(MATCH($C45,'2018-05 (Д)'!$C$2:$C$100,0)+1,0))))*100)</f>
        <v>-6.6940366666684099</v>
      </c>
      <c r="GY45" s="9">
        <f ca="1">IF(OR(INDIRECT(CONCATENATE("'2018-07 (Д)'!W",TEXT(MATCH($C45,'2018-07 (Д)'!$C$2:$C$100,0)+1,0)))="Н/Д",INDIRECT(CONCATENATE("'2018-06 (Д)'!W",TEXT(MATCH($C45,'2018-06 (Д)'!$C$2:$C$100,0)+1,0)))="Н/Д",AND(INDIRECT(CONCATENATE("'2018-07 (Д)'!W",TEXT(MATCH($C45,'2018-07 (Д)'!$C$2:$C$100,0)+1,0)))="Н/Д",INDIRECT(CONCATENATE("'2018-06 (Д)'!W",TEXT(MATCH($C45,'2018-06 (Д)'!$C$2:$C$100,0)+1,0))))),"Н/Д",((INDIRECT(CONCATENATE("'2018-07 (Д)'!W",TEXT(MATCH($C45,'2018-07 (Д)'!$C$2:$C$100,0)+1,0)))-INDIRECT(CONCATENATE("'2018-06 (Д)'!W",TEXT(MATCH($C45,'2018-06 (Д)'!$C$2:$C$100,0)+1,0))))/INDIRECT(CONCATENATE("'2018-06 (Д)'!W",TEXT(MATCH($C45,'2018-06 (Д)'!$C$2:$C$100,0)+1,0))))*100)</f>
        <v>-26.480226582384418</v>
      </c>
      <c r="GZ45" s="9">
        <f ca="1">IF(OR(INDIRECT(CONCATENATE("'2018-08 (Д)'!W",TEXT(MATCH($C45,'2018-08 (Д)'!$C$2:$C$100,0)+1,0)))="Н/Д",INDIRECT(CONCATENATE("'2018-07 (Д)'!W",TEXT(MATCH($C45,'2018-07 (Д)'!$C$2:$C$100,0)+1,0)))="Н/Д",AND(INDIRECT(CONCATENATE("'2018-08 (Д)'!W",TEXT(MATCH($C45,'2018-08 (Д)'!$C$2:$C$100,0)+1,0)))="Н/Д",INDIRECT(CONCATENATE("'2018-07 (Д)'!W",TEXT(MATCH($C45,'2018-07 (Д)'!$C$2:$C$100,0)+1,0))))),"Н/Д",((INDIRECT(CONCATENATE("'2018-08 (Д)'!W",TEXT(MATCH($C45,'2018-08 (Д)'!$C$2:$C$100,0)+1,0)))-INDIRECT(CONCATENATE("'2018-07 (Д)'!W",TEXT(MATCH($C45,'2018-07 (Д)'!$C$2:$C$100,0)+1,0))))/INDIRECT(CONCATENATE("'2018-07 (Д)'!W",TEXT(MATCH($C45,'2018-07 (Д)'!$C$2:$C$100,0)+1,0))))*100)</f>
        <v>45.348561594755274</v>
      </c>
      <c r="HA45" s="9">
        <f ca="1">IF(OR(INDIRECT(CONCATENATE("'2018-09 (Д)'!W",TEXT(MATCH($C45,'2018-09 (Д)'!$C$2:$C$100,0)+1,0)))="Н/Д",INDIRECT(CONCATENATE("'2018-08 (Д)'!W",TEXT(MATCH($C45,'2018-08 (Д)'!$C$2:$C$100,0)+1,0)))="Н/Д",AND(INDIRECT(CONCATENATE("'2018-09 (Д)'!W",TEXT(MATCH($C45,'2018-09 (Д)'!$C$2:$C$100,0)+1,0)))="Н/Д",INDIRECT(CONCATENATE("'2018-08 (Д)'!W",TEXT(MATCH($C45,'2018-08 (Д)'!$C$2:$C$100,0)+1,0))))),"Н/Д",((INDIRECT(CONCATENATE("'2018-09 (Д)'!W",TEXT(MATCH($C45,'2018-09 (Д)'!$C$2:$C$100,0)+1,0)))-INDIRECT(CONCATENATE("'2018-08 (Д)'!W",TEXT(MATCH($C45,'2018-08 (Д)'!$C$2:$C$100,0)+1,0))))/INDIRECT(CONCATENATE("'2018-08 (Д)'!W",TEXT(MATCH($C45,'2018-08 (Д)'!$C$2:$C$100,0)+1,0))))*100)</f>
        <v>-22.417693514609056</v>
      </c>
      <c r="HB45" s="9">
        <f ca="1">IF(OR(INDIRECT(CONCATENATE("'2018-10 (Д)'!W",TEXT(MATCH($C45,'2018-10 (Д)'!$C$2:$C$100,0)+1,0)))="Н/Д",INDIRECT(CONCATENATE("'2018-09 (Д)'!W",TEXT(MATCH($C45,'2018-09 (Д)'!$C$2:$C$100,0)+1,0)))="Н/Д",AND(INDIRECT(CONCATENATE("'2018-10 (Д)'!W",TEXT(MATCH($C45,'2018-10 (Д)'!$C$2:$C$100,0)+1,0)))="Н/Д",INDIRECT(CONCATENATE("'2018-09 (Д)'!W",TEXT(MATCH($C45,'2018-09 (Д)'!$C$2:$C$100,0)+1,0))))),"Н/Д",((INDIRECT(CONCATENATE("'2018-10 (Д)'!W",TEXT(MATCH($C45,'2018-10 (Д)'!$C$2:$C$100,0)+1,0)))-INDIRECT(CONCATENATE("'2018-09 (Д)'!W",TEXT(MATCH($C45,'2018-09 (Д)'!$C$2:$C$100,0)+1,0))))/INDIRECT(CONCATENATE("'2018-09 (Д)'!W",TEXT(MATCH($C45,'2018-09 (Д)'!$C$2:$C$100,0)+1,0))))*100)</f>
        <v>-9.6413337313088938</v>
      </c>
      <c r="HC45" s="9">
        <f ca="1">IF(OR(INDIRECT(CONCATENATE("'2018-11 (Д)'!W",TEXT(MATCH($C45,'2018-11 (Д)'!$C$2:$C$100,0)+1,0)))="Н/Д",INDIRECT(CONCATENATE("'2018-10 (Д)'!W",TEXT(MATCH($C45,'2018-10 (Д)'!$C$2:$C$100,0)+1,0)))="Н/Д",AND(INDIRECT(CONCATENATE("'2018-11 (Д)'!W",TEXT(MATCH($C45,'2018-11 (Д)'!$C$2:$C$100,0)+1,0)))="Н/Д",INDIRECT(CONCATENATE("'2018-10 (Д)'!W",TEXT(MATCH($C45,'2018-10 (Д)'!$C$2:$C$100,0)+1,0))))),"Н/Д",((INDIRECT(CONCATENATE("'2018-11 (Д)'!W",TEXT(MATCH($C45,'2018-11 (Д)'!$C$2:$C$100,0)+1,0)))-INDIRECT(CONCATENATE("'2018-10 (Д)'!W",TEXT(MATCH($C45,'2018-10 (Д)'!$C$2:$C$100,0)+1,0))))/INDIRECT(CONCATENATE("'2018-10 (Д)'!W",TEXT(MATCH($C45,'2018-10 (Д)'!$C$2:$C$100,0)+1,0))))*100)</f>
        <v>60.508621742587444</v>
      </c>
      <c r="HD45" s="9">
        <f ca="1">IF(OR(INDIRECT(CONCATENATE("'2018-12 (Д)'!W",TEXT(MATCH($C45,'2018-12 (Д)'!$C$2:$C$100,0)+1,0)))="Н/Д",INDIRECT(CONCATENATE("'2018-11 (Д)'!W",TEXT(MATCH($C45,'2018-11 (Д)'!$C$2:$C$100,0)+1,0)))="Н/Д",AND(INDIRECT(CONCATENATE("'2018-12 (Д)'!W",TEXT(MATCH($C45,'2018-12 (Д)'!$C$2:$C$100,0)+1,0)))="Н/Д",INDIRECT(CONCATENATE("'2018-11 (Д)'!W",TEXT(MATCH($C45,'2018-11 (Д)'!$C$2:$C$100,0)+1,0))))),"Н/Д",((INDIRECT(CONCATENATE("'2018-12 (Д)'!W",TEXT(MATCH($C45,'2018-12 (Д)'!$C$2:$C$100,0)+1,0)))-INDIRECT(CONCATENATE("'2018-11 (Д)'!W",TEXT(MATCH($C45,'2018-11 (Д)'!$C$2:$C$100,0)+1,0))))/INDIRECT(CONCATENATE("'2018-11 (Д)'!W",TEXT(MATCH($C45,'2018-11 (Д)'!$C$2:$C$100,0)+1,0))))*100)</f>
        <v>-13.593481308832287</v>
      </c>
    </row>
    <row r="46" spans="1:212" x14ac:dyDescent="0.25">
      <c r="A46" s="2" t="s">
        <v>61</v>
      </c>
      <c r="B46" s="2" t="s">
        <v>68</v>
      </c>
      <c r="C46" s="15">
        <v>96000000</v>
      </c>
      <c r="D46" s="9"/>
      <c r="E46" s="9">
        <f ca="1">IF(OR(INDIRECT(CONCATENATE("'2018-03 (Д)'!E",TEXT(MATCH($C46,'2018-03 (Д)'!$C$2:$C$100,0)+1,0)))="Н/Д",INDIRECT(CONCATENATE("'2018-02 (Д)'!E",TEXT(MATCH($C46,'2018-02 (Д)'!$C$2:$C$100,0)+1,0)))="Н/Д",AND(INDIRECT(CONCATENATE("'2018-03 (Д)'!E",TEXT(MATCH($C46,'2018-03 (Д)'!$C$2:$C$100,0)+1,0)))="Н/Д",INDIRECT(CONCATENATE("'2018-02 (Д)'!E",TEXT(MATCH($C46,'2018-02 (Д)'!$C$2:$C$100,0)+1,0))))),"Н/Д",((INDIRECT(CONCATENATE("'2018-03 (Д)'!E",TEXT(MATCH($C46,'2018-03 (Д)'!$C$2:$C$100,0)+1,0)))-INDIRECT(CONCATENATE("'2018-02 (Д)'!E",TEXT(MATCH($C46,'2018-02 (Д)'!$C$2:$C$100,0)+1,0))))/INDIRECT(CONCATENATE("'2018-02 (Д)'!E",TEXT(MATCH($C46,'2018-02 (Д)'!$C$2:$C$100,0)+1,0))))*100)</f>
        <v>23.279998832075805</v>
      </c>
      <c r="F46" s="9">
        <f ca="1">IF(OR(INDIRECT(CONCATENATE("'2018-04 (Д)'!E",TEXT(MATCH($C46,'2018-04 (Д)'!$C$2:$C$100,0)+1,0)))="Н/Д",INDIRECT(CONCATENATE("'2018-03 (Д)'!E",TEXT(MATCH($C46,'2018-03 (Д)'!$C$2:$C$100,0)+1,0)))="Н/Д",AND(INDIRECT(CONCATENATE("'2018-04 (Д)'!E",TEXT(MATCH($C46,'2018-04 (Д)'!$C$2:$C$100,0)+1,0)))="Н/Д",INDIRECT(CONCATENATE("'2018-03 (Д)'!E",TEXT(MATCH($C46,'2018-03 (Д)'!$C$2:$C$100,0)+1,0))))),"Н/Д",((INDIRECT(CONCATENATE("'2018-04 (Д)'!E",TEXT(MATCH($C46,'2018-04 (Д)'!$C$2:$C$100,0)+1,0)))-INDIRECT(CONCATENATE("'2018-03 (Д)'!E",TEXT(MATCH($C46,'2018-03 (Д)'!$C$2:$C$100,0)+1,0))))/INDIRECT(CONCATENATE("'2018-03 (Д)'!E",TEXT(MATCH($C46,'2018-03 (Д)'!$C$2:$C$100,0)+1,0))))*100)</f>
        <v>6.9088932220270678</v>
      </c>
      <c r="G46" s="9">
        <f ca="1">IF(OR(INDIRECT(CONCATENATE("'2018-05 (Д)'!E",TEXT(MATCH($C46,'2018-05 (Д)'!$C$2:$C$100,0)+1,0)))="Н/Д",INDIRECT(CONCATENATE("'2018-04 (Д)'!E",TEXT(MATCH($C46,'2018-04 (Д)'!$C$2:$C$100,0)+1,0)))="Н/Д",AND(INDIRECT(CONCATENATE("'2018-05 (Д)'!E",TEXT(MATCH($C46,'2018-05 (Д)'!$C$2:$C$100,0)+1,0)))="Н/Д",INDIRECT(CONCATENATE("'2018-04 (Д)'!E",TEXT(MATCH($C46,'2018-04 (Д)'!$C$2:$C$100,0)+1,0))))),"Н/Д",((INDIRECT(CONCATENATE("'2018-05 (Д)'!E",TEXT(MATCH($C46,'2018-05 (Д)'!$C$2:$C$100,0)+1,0)))-INDIRECT(CONCATENATE("'2018-04 (Д)'!E",TEXT(MATCH($C46,'2018-04 (Д)'!$C$2:$C$100,0)+1,0))))/INDIRECT(CONCATENATE("'2018-04 (Д)'!E",TEXT(MATCH($C46,'2018-04 (Д)'!$C$2:$C$100,0)+1,0))))*100)</f>
        <v>2.2221079284479339</v>
      </c>
      <c r="H46" s="9">
        <f ca="1">IF(OR(INDIRECT(CONCATENATE("'2018-06 (Д)'!E",TEXT(MATCH($C46,'2018-06 (Д)'!$C$2:$C$100,0)+1,0)))="Н/Д",INDIRECT(CONCATENATE("'2018-05 (Д)'!E",TEXT(MATCH($C46,'2018-05 (Д)'!$C$2:$C$100,0)+1,0)))="Н/Д",AND(INDIRECT(CONCATENATE("'2018-06 (Д)'!E",TEXT(MATCH($C46,'2018-06 (Д)'!$C$2:$C$100,0)+1,0)))="Н/Д",INDIRECT(CONCATENATE("'2018-05 (Д)'!E",TEXT(MATCH($C46,'2018-05 (Д)'!$C$2:$C$100,0)+1,0))))),"Н/Д",((INDIRECT(CONCATENATE("'2018-06 (Д)'!E",TEXT(MATCH($C46,'2018-06 (Д)'!$C$2:$C$100,0)+1,0)))-INDIRECT(CONCATENATE("'2018-05 (Д)'!E",TEXT(MATCH($C46,'2018-05 (Д)'!$C$2:$C$100,0)+1,0))))/INDIRECT(CONCATENATE("'2018-05 (Д)'!E",TEXT(MATCH($C46,'2018-05 (Д)'!$C$2:$C$100,0)+1,0))))*100)</f>
        <v>6.6340091365748828</v>
      </c>
      <c r="I46" s="9">
        <f ca="1">IF(OR(INDIRECT(CONCATENATE("'2018-07 (Д)'!E",TEXT(MATCH($C46,'2018-07 (Д)'!$C$2:$C$100,0)+1,0)))="Н/Д",INDIRECT(CONCATENATE("'2018-06 (Д)'!E",TEXT(MATCH($C46,'2018-06 (Д)'!$C$2:$C$100,0)+1,0)))="Н/Д",AND(INDIRECT(CONCATENATE("'2018-07 (Д)'!E",TEXT(MATCH($C46,'2018-07 (Д)'!$C$2:$C$100,0)+1,0)))="Н/Д",INDIRECT(CONCATENATE("'2018-06 (Д)'!E",TEXT(MATCH($C46,'2018-06 (Д)'!$C$2:$C$100,0)+1,0))))),"Н/Д",((INDIRECT(CONCATENATE("'2018-07 (Д)'!E",TEXT(MATCH($C46,'2018-07 (Д)'!$C$2:$C$100,0)+1,0)))-INDIRECT(CONCATENATE("'2018-06 (Д)'!E",TEXT(MATCH($C46,'2018-06 (Д)'!$C$2:$C$100,0)+1,0))))/INDIRECT(CONCATENATE("'2018-06 (Д)'!E",TEXT(MATCH($C46,'2018-06 (Д)'!$C$2:$C$100,0)+1,0))))*100)</f>
        <v>-5.429883479358339</v>
      </c>
      <c r="J46" s="9">
        <f ca="1">IF(OR(INDIRECT(CONCATENATE("'2018-08 (Д)'!E",TEXT(MATCH($C46,'2018-08 (Д)'!$C$2:$C$100,0)+1,0)))="Н/Д",INDIRECT(CONCATENATE("'2018-07 (Д)'!E",TEXT(MATCH($C46,'2018-07 (Д)'!$C$2:$C$100,0)+1,0)))="Н/Д",AND(INDIRECT(CONCATENATE("'2018-08 (Д)'!E",TEXT(MATCH($C46,'2018-08 (Д)'!$C$2:$C$100,0)+1,0)))="Н/Д",INDIRECT(CONCATENATE("'2018-07 (Д)'!E",TEXT(MATCH($C46,'2018-07 (Д)'!$C$2:$C$100,0)+1,0))))),"Н/Д",((INDIRECT(CONCATENATE("'2018-08 (Д)'!E",TEXT(MATCH($C46,'2018-08 (Д)'!$C$2:$C$100,0)+1,0)))-INDIRECT(CONCATENATE("'2018-07 (Д)'!E",TEXT(MATCH($C46,'2018-07 (Д)'!$C$2:$C$100,0)+1,0))))/INDIRECT(CONCATENATE("'2018-07 (Д)'!E",TEXT(MATCH($C46,'2018-07 (Д)'!$C$2:$C$100,0)+1,0))))*100)</f>
        <v>18.14971715677715</v>
      </c>
      <c r="K46" s="9">
        <f ca="1">IF(OR(INDIRECT(CONCATENATE("'2018-09 (Д)'!E",TEXT(MATCH($C46,'2018-09 (Д)'!$C$2:$C$100,0)+1,0)))="Н/Д",INDIRECT(CONCATENATE("'2018-08 (Д)'!E",TEXT(MATCH($C46,'2018-08 (Д)'!$C$2:$C$100,0)+1,0)))="Н/Д",AND(INDIRECT(CONCATENATE("'2018-09 (Д)'!E",TEXT(MATCH($C46,'2018-09 (Д)'!$C$2:$C$100,0)+1,0)))="Н/Д",INDIRECT(CONCATENATE("'2018-08 (Д)'!E",TEXT(MATCH($C46,'2018-08 (Д)'!$C$2:$C$100,0)+1,0))))),"Н/Д",((INDIRECT(CONCATENATE("'2018-09 (Д)'!E",TEXT(MATCH($C46,'2018-09 (Д)'!$C$2:$C$100,0)+1,0)))-INDIRECT(CONCATENATE("'2018-08 (Д)'!E",TEXT(MATCH($C46,'2018-08 (Д)'!$C$2:$C$100,0)+1,0))))/INDIRECT(CONCATENATE("'2018-08 (Д)'!E",TEXT(MATCH($C46,'2018-08 (Д)'!$C$2:$C$100,0)+1,0))))*100)</f>
        <v>-2.9342264659145294</v>
      </c>
      <c r="L46" s="9">
        <f ca="1">IF(OR(INDIRECT(CONCATENATE("'2018-10 (Д)'!E",TEXT(MATCH($C46,'2018-10 (Д)'!$C$2:$C$100,0)+1,0)))="Н/Д",INDIRECT(CONCATENATE("'2018-09 (Д)'!E",TEXT(MATCH($C46,'2018-09 (Д)'!$C$2:$C$100,0)+1,0)))="Н/Д",AND(INDIRECT(CONCATENATE("'2018-10 (Д)'!E",TEXT(MATCH($C46,'2018-10 (Д)'!$C$2:$C$100,0)+1,0)))="Н/Д",INDIRECT(CONCATENATE("'2018-09 (Д)'!E",TEXT(MATCH($C46,'2018-09 (Д)'!$C$2:$C$100,0)+1,0))))),"Н/Д",((INDIRECT(CONCATENATE("'2018-10 (Д)'!E",TEXT(MATCH($C46,'2018-10 (Д)'!$C$2:$C$100,0)+1,0)))-INDIRECT(CONCATENATE("'2018-09 (Д)'!E",TEXT(MATCH($C46,'2018-09 (Д)'!$C$2:$C$100,0)+1,0))))/INDIRECT(CONCATENATE("'2018-09 (Д)'!E",TEXT(MATCH($C46,'2018-09 (Д)'!$C$2:$C$100,0)+1,0))))*100)</f>
        <v>-6.9625200957319322</v>
      </c>
      <c r="M46" s="9">
        <f ca="1">IF(OR(INDIRECT(CONCATENATE("'2018-11 (Д)'!E",TEXT(MATCH($C46,'2018-11 (Д)'!$C$2:$C$100,0)+1,0)))="Н/Д",INDIRECT(CONCATENATE("'2018-10 (Д)'!E",TEXT(MATCH($C46,'2018-10 (Д)'!$C$2:$C$100,0)+1,0)))="Н/Д",AND(INDIRECT(CONCATENATE("'2018-11 (Д)'!E",TEXT(MATCH($C46,'2018-11 (Д)'!$C$2:$C$100,0)+1,0)))="Н/Д",INDIRECT(CONCATENATE("'2018-10 (Д)'!E",TEXT(MATCH($C46,'2018-10 (Д)'!$C$2:$C$100,0)+1,0))))),"Н/Д",((INDIRECT(CONCATENATE("'2018-11 (Д)'!E",TEXT(MATCH($C46,'2018-11 (Д)'!$C$2:$C$100,0)+1,0)))-INDIRECT(CONCATENATE("'2018-10 (Д)'!E",TEXT(MATCH($C46,'2018-10 (Д)'!$C$2:$C$100,0)+1,0))))/INDIRECT(CONCATENATE("'2018-10 (Д)'!E",TEXT(MATCH($C46,'2018-10 (Д)'!$C$2:$C$100,0)+1,0))))*100)</f>
        <v>-3.5026704129546347</v>
      </c>
      <c r="N46" s="9">
        <f ca="1">IF(OR(INDIRECT(CONCATENATE("'2018-12 (Д)'!E",TEXT(MATCH($C46,'2018-12 (Д)'!$C$2:$C$100,0)+1,0)))="Н/Д",INDIRECT(CONCATENATE("'2018-11 (Д)'!E",TEXT(MATCH($C46,'2018-11 (Д)'!$C$2:$C$100,0)+1,0)))="Н/Д",AND(INDIRECT(CONCATENATE("'2018-12 (Д)'!E",TEXT(MATCH($C46,'2018-12 (Д)'!$C$2:$C$100,0)+1,0)))="Н/Д",INDIRECT(CONCATENATE("'2018-11 (Д)'!E",TEXT(MATCH($C46,'2018-11 (Д)'!$C$2:$C$100,0)+1,0))))),"Н/Д",((INDIRECT(CONCATENATE("'2018-12 (Д)'!E",TEXT(MATCH($C46,'2018-12 (Д)'!$C$2:$C$100,0)+1,0)))-INDIRECT(CONCATENATE("'2018-11 (Д)'!E",TEXT(MATCH($C46,'2018-11 (Д)'!$C$2:$C$100,0)+1,0))))/INDIRECT(CONCATENATE("'2018-11 (Д)'!E",TEXT(MATCH($C46,'2018-11 (Д)'!$C$2:$C$100,0)+1,0))))*100)</f>
        <v>0.19698301784700109</v>
      </c>
      <c r="O46" s="9"/>
      <c r="P46" s="9">
        <f ca="1">IF(OR(INDIRECT(CONCATENATE("'2018-03 (Д)'!F",TEXT(MATCH($C46,'2018-03 (Д)'!$C$2:$C$100,0)+1,0)))="Н/Д",INDIRECT(CONCATENATE("'2018-02 (Д)'!F",TEXT(MATCH($C46,'2018-02 (Д)'!$C$2:$C$100,0)+1,0)))="Н/Д",AND(INDIRECT(CONCATENATE("'2018-03 (Д)'!F",TEXT(MATCH($C46,'2018-03 (Д)'!$C$2:$C$100,0)+1,0)))="Н/Д",INDIRECT(CONCATENATE("'2018-02 (Д)'!F",TEXT(MATCH($C46,'2018-02 (Д)'!$C$2:$C$100,0)+1,0))))),"Н/Д",((INDIRECT(CONCATENATE("'2018-03 (Д)'!F",TEXT(MATCH($C46,'2018-03 (Д)'!$C$2:$C$100,0)+1,0)))-INDIRECT(CONCATENATE("'2018-02 (Д)'!F",TEXT(MATCH($C46,'2018-02 (Д)'!$C$2:$C$100,0)+1,0))))/INDIRECT(CONCATENATE("'2018-02 (Д)'!F",TEXT(MATCH($C46,'2018-02 (Д)'!$C$2:$C$100,0)+1,0))))*100)</f>
        <v>89.866074892082622</v>
      </c>
      <c r="Q46" s="9">
        <f ca="1">IF(OR(INDIRECT(CONCATENATE("'2018-04 (Д)'!F",TEXT(MATCH($C46,'2018-04 (Д)'!$C$2:$C$100,0)+1,0)))="Н/Д",INDIRECT(CONCATENATE("'2018-03 (Д)'!F",TEXT(MATCH($C46,'2018-03 (Д)'!$C$2:$C$100,0)+1,0)))="Н/Д",AND(INDIRECT(CONCATENATE("'2018-04 (Д)'!F",TEXT(MATCH($C46,'2018-04 (Д)'!$C$2:$C$100,0)+1,0)))="Н/Д",INDIRECT(CONCATENATE("'2018-03 (Д)'!F",TEXT(MATCH($C46,'2018-03 (Д)'!$C$2:$C$100,0)+1,0))))),"Н/Д",((INDIRECT(CONCATENATE("'2018-04 (Д)'!F",TEXT(MATCH($C46,'2018-04 (Д)'!$C$2:$C$100,0)+1,0)))-INDIRECT(CONCATENATE("'2018-03 (Д)'!F",TEXT(MATCH($C46,'2018-03 (Д)'!$C$2:$C$100,0)+1,0))))/INDIRECT(CONCATENATE("'2018-03 (Д)'!F",TEXT(MATCH($C46,'2018-03 (Д)'!$C$2:$C$100,0)+1,0))))*100)</f>
        <v>63.881469163115135</v>
      </c>
      <c r="R46" s="9">
        <f ca="1">IF(OR(INDIRECT(CONCATENATE("'2018-05 (Д)'!F",TEXT(MATCH($C46,'2018-05 (Д)'!$C$2:$C$100,0)+1,0)))="Н/Д",INDIRECT(CONCATENATE("'2018-04 (Д)'!F",TEXT(MATCH($C46,'2018-04 (Д)'!$C$2:$C$100,0)+1,0)))="Н/Д",AND(INDIRECT(CONCATENATE("'2018-05 (Д)'!F",TEXT(MATCH($C46,'2018-05 (Д)'!$C$2:$C$100,0)+1,0)))="Н/Д",INDIRECT(CONCATENATE("'2018-04 (Д)'!F",TEXT(MATCH($C46,'2018-04 (Д)'!$C$2:$C$100,0)+1,0))))),"Н/Д",((INDIRECT(CONCATENATE("'2018-05 (Д)'!F",TEXT(MATCH($C46,'2018-05 (Д)'!$C$2:$C$100,0)+1,0)))-INDIRECT(CONCATENATE("'2018-04 (Д)'!F",TEXT(MATCH($C46,'2018-04 (Д)'!$C$2:$C$100,0)+1,0))))/INDIRECT(CONCATENATE("'2018-04 (Д)'!F",TEXT(MATCH($C46,'2018-04 (Д)'!$C$2:$C$100,0)+1,0))))*100)</f>
        <v>-9.9749596931076248</v>
      </c>
      <c r="S46" s="9">
        <f ca="1">IF(OR(INDIRECT(CONCATENATE("'2018-06 (Д)'!F",TEXT(MATCH($C46,'2018-06 (Д)'!$C$2:$C$100,0)+1,0)))="Н/Д",INDIRECT(CONCATENATE("'2018-05 (Д)'!F",TEXT(MATCH($C46,'2018-05 (Д)'!$C$2:$C$100,0)+1,0)))="Н/Д",AND(INDIRECT(CONCATENATE("'2018-06 (Д)'!F",TEXT(MATCH($C46,'2018-06 (Д)'!$C$2:$C$100,0)+1,0)))="Н/Д",INDIRECT(CONCATENATE("'2018-05 (Д)'!F",TEXT(MATCH($C46,'2018-05 (Д)'!$C$2:$C$100,0)+1,0))))),"Н/Д",((INDIRECT(CONCATENATE("'2018-06 (Д)'!F",TEXT(MATCH($C46,'2018-06 (Д)'!$C$2:$C$100,0)+1,0)))-INDIRECT(CONCATENATE("'2018-05 (Д)'!F",TEXT(MATCH($C46,'2018-05 (Д)'!$C$2:$C$100,0)+1,0))))/INDIRECT(CONCATENATE("'2018-05 (Д)'!F",TEXT(MATCH($C46,'2018-05 (Д)'!$C$2:$C$100,0)+1,0))))*100)</f>
        <v>-11.422516913124111</v>
      </c>
      <c r="T46" s="9">
        <f ca="1">IF(OR(INDIRECT(CONCATENATE("'2018-07 (Д)'!F",TEXT(MATCH($C46,'2018-07 (Д)'!$C$2:$C$100,0)+1,0)))="Н/Д",INDIRECT(CONCATENATE("'2018-06 (Д)'!F",TEXT(MATCH($C46,'2018-06 (Д)'!$C$2:$C$100,0)+1,0)))="Н/Д",AND(INDIRECT(CONCATENATE("'2018-07 (Д)'!F",TEXT(MATCH($C46,'2018-07 (Д)'!$C$2:$C$100,0)+1,0)))="Н/Д",INDIRECT(CONCATENATE("'2018-06 (Д)'!F",TEXT(MATCH($C46,'2018-06 (Д)'!$C$2:$C$100,0)+1,0))))),"Н/Д",((INDIRECT(CONCATENATE("'2018-07 (Д)'!F",TEXT(MATCH($C46,'2018-07 (Д)'!$C$2:$C$100,0)+1,0)))-INDIRECT(CONCATENATE("'2018-06 (Д)'!F",TEXT(MATCH($C46,'2018-06 (Д)'!$C$2:$C$100,0)+1,0))))/INDIRECT(CONCATENATE("'2018-06 (Д)'!F",TEXT(MATCH($C46,'2018-06 (Д)'!$C$2:$C$100,0)+1,0))))*100)</f>
        <v>8.278255058240779</v>
      </c>
      <c r="U46" s="9">
        <f ca="1">IF(OR(INDIRECT(CONCATENATE("'2018-08 (Д)'!F",TEXT(MATCH($C46,'2018-08 (Д)'!$C$2:$C$100,0)+1,0)))="Н/Д",INDIRECT(CONCATENATE("'2018-07 (Д)'!F",TEXT(MATCH($C46,'2018-07 (Д)'!$C$2:$C$100,0)+1,0)))="Н/Д",AND(INDIRECT(CONCATENATE("'2018-08 (Д)'!F",TEXT(MATCH($C46,'2018-08 (Д)'!$C$2:$C$100,0)+1,0)))="Н/Д",INDIRECT(CONCATENATE("'2018-07 (Д)'!F",TEXT(MATCH($C46,'2018-07 (Д)'!$C$2:$C$100,0)+1,0))))),"Н/Д",((INDIRECT(CONCATENATE("'2018-08 (Д)'!F",TEXT(MATCH($C46,'2018-08 (Д)'!$C$2:$C$100,0)+1,0)))-INDIRECT(CONCATENATE("'2018-07 (Д)'!F",TEXT(MATCH($C46,'2018-07 (Д)'!$C$2:$C$100,0)+1,0))))/INDIRECT(CONCATENATE("'2018-07 (Д)'!F",TEXT(MATCH($C46,'2018-07 (Д)'!$C$2:$C$100,0)+1,0))))*100)</f>
        <v>22.36442086380934</v>
      </c>
      <c r="V46" s="9">
        <f ca="1">IF(OR(INDIRECT(CONCATENATE("'2018-09 (Д)'!F",TEXT(MATCH($C46,'2018-09 (Д)'!$C$2:$C$100,0)+1,0)))="Н/Д",INDIRECT(CONCATENATE("'2018-08 (Д)'!F",TEXT(MATCH($C46,'2018-08 (Д)'!$C$2:$C$100,0)+1,0)))="Н/Д",AND(INDIRECT(CONCATENATE("'2018-09 (Д)'!F",TEXT(MATCH($C46,'2018-09 (Д)'!$C$2:$C$100,0)+1,0)))="Н/Д",INDIRECT(CONCATENATE("'2018-08 (Д)'!F",TEXT(MATCH($C46,'2018-08 (Д)'!$C$2:$C$100,0)+1,0))))),"Н/Д",((INDIRECT(CONCATENATE("'2018-09 (Д)'!F",TEXT(MATCH($C46,'2018-09 (Д)'!$C$2:$C$100,0)+1,0)))-INDIRECT(CONCATENATE("'2018-08 (Д)'!F",TEXT(MATCH($C46,'2018-08 (Д)'!$C$2:$C$100,0)+1,0))))/INDIRECT(CONCATENATE("'2018-08 (Д)'!F",TEXT(MATCH($C46,'2018-08 (Д)'!$C$2:$C$100,0)+1,0))))*100)</f>
        <v>-29.355734155777093</v>
      </c>
      <c r="W46" s="9">
        <f ca="1">IF(OR(INDIRECT(CONCATENATE("'2018-10 (Д)'!F",TEXT(MATCH($C46,'2018-10 (Д)'!$C$2:$C$100,0)+1,0)))="Н/Д",INDIRECT(CONCATENATE("'2018-09 (Д)'!F",TEXT(MATCH($C46,'2018-09 (Д)'!$C$2:$C$100,0)+1,0)))="Н/Д",AND(INDIRECT(CONCATENATE("'2018-10 (Д)'!F",TEXT(MATCH($C46,'2018-10 (Д)'!$C$2:$C$100,0)+1,0)))="Н/Д",INDIRECT(CONCATENATE("'2018-09 (Д)'!F",TEXT(MATCH($C46,'2018-09 (Д)'!$C$2:$C$100,0)+1,0))))),"Н/Д",((INDIRECT(CONCATENATE("'2018-10 (Д)'!F",TEXT(MATCH($C46,'2018-10 (Д)'!$C$2:$C$100,0)+1,0)))-INDIRECT(CONCATENATE("'2018-09 (Д)'!F",TEXT(MATCH($C46,'2018-09 (Д)'!$C$2:$C$100,0)+1,0))))/INDIRECT(CONCATENATE("'2018-09 (Д)'!F",TEXT(MATCH($C46,'2018-09 (Д)'!$C$2:$C$100,0)+1,0))))*100)</f>
        <v>16.627808402133276</v>
      </c>
      <c r="X46" s="9">
        <f ca="1">IF(OR(INDIRECT(CONCATENATE("'2018-11 (Д)'!F",TEXT(MATCH($C46,'2018-11 (Д)'!$C$2:$C$100,0)+1,0)))="Н/Д",INDIRECT(CONCATENATE("'2018-10 (Д)'!F",TEXT(MATCH($C46,'2018-10 (Д)'!$C$2:$C$100,0)+1,0)))="Н/Д",AND(INDIRECT(CONCATENATE("'2018-11 (Д)'!F",TEXT(MATCH($C46,'2018-11 (Д)'!$C$2:$C$100,0)+1,0)))="Н/Д",INDIRECT(CONCATENATE("'2018-10 (Д)'!F",TEXT(MATCH($C46,'2018-10 (Д)'!$C$2:$C$100,0)+1,0))))),"Н/Д",((INDIRECT(CONCATENATE("'2018-11 (Д)'!F",TEXT(MATCH($C46,'2018-11 (Д)'!$C$2:$C$100,0)+1,0)))-INDIRECT(CONCATENATE("'2018-10 (Д)'!F",TEXT(MATCH($C46,'2018-10 (Д)'!$C$2:$C$100,0)+1,0))))/INDIRECT(CONCATENATE("'2018-10 (Д)'!F",TEXT(MATCH($C46,'2018-10 (Д)'!$C$2:$C$100,0)+1,0))))*100)</f>
        <v>19.23606827155</v>
      </c>
      <c r="Y46" s="9">
        <f ca="1">IF(OR(INDIRECT(CONCATENATE("'2018-12 (Д)'!F",TEXT(MATCH($C46,'2018-12 (Д)'!$C$2:$C$100,0)+1,0)))="Н/Д",INDIRECT(CONCATENATE("'2018-11 (Д)'!F",TEXT(MATCH($C46,'2018-11 (Д)'!$C$2:$C$100,0)+1,0)))="Н/Д",AND(INDIRECT(CONCATENATE("'2018-12 (Д)'!F",TEXT(MATCH($C46,'2018-12 (Д)'!$C$2:$C$100,0)+1,0)))="Н/Д",INDIRECT(CONCATENATE("'2018-11 (Д)'!F",TEXT(MATCH($C46,'2018-11 (Д)'!$C$2:$C$100,0)+1,0))))),"Н/Д",((INDIRECT(CONCATENATE("'2018-12 (Д)'!F",TEXT(MATCH($C46,'2018-12 (Д)'!$C$2:$C$100,0)+1,0)))-INDIRECT(CONCATENATE("'2018-11 (Д)'!F",TEXT(MATCH($C46,'2018-11 (Д)'!$C$2:$C$100,0)+1,0))))/INDIRECT(CONCATENATE("'2018-11 (Д)'!F",TEXT(MATCH($C46,'2018-11 (Д)'!$C$2:$C$100,0)+1,0))))*100)</f>
        <v>5.2070840632995017</v>
      </c>
      <c r="Z46" s="9"/>
      <c r="AA46" s="9">
        <f ca="1">IF(OR(INDIRECT(CONCATENATE("'2018-03 (Д)'!G",TEXT(MATCH($C46,'2018-03 (Д)'!$C$2:$C$100,0)+1,0)))="Н/Д",INDIRECT(CONCATENATE("'2018-02 (Д)'!G",TEXT(MATCH($C46,'2018-02 (Д)'!$C$2:$C$100,0)+1,0)))="Н/Д",AND(INDIRECT(CONCATENATE("'2018-03 (Д)'!G",TEXT(MATCH($C46,'2018-03 (Д)'!$C$2:$C$100,0)+1,0)))="Н/Д",INDIRECT(CONCATENATE("'2018-02 (Д)'!G",TEXT(MATCH($C46,'2018-02 (Д)'!$C$2:$C$100,0)+1,0))))),"Н/Д",((INDIRECT(CONCATENATE("'2018-03 (Д)'!G",TEXT(MATCH($C46,'2018-03 (Д)'!$C$2:$C$100,0)+1,0)))-INDIRECT(CONCATENATE("'2018-02 (Д)'!G",TEXT(MATCH($C46,'2018-02 (Д)'!$C$2:$C$100,0)+1,0))))/INDIRECT(CONCATENATE("'2018-02 (Д)'!G",TEXT(MATCH($C46,'2018-02 (Д)'!$C$2:$C$100,0)+1,0))))*100)</f>
        <v>37.684032522511309</v>
      </c>
      <c r="AB46" s="9">
        <f ca="1">IF(OR(INDIRECT(CONCATENATE("'2018-04 (Д)'!G",TEXT(MATCH($C46,'2018-04 (Д)'!$C$2:$C$100,0)+1,0)))="Н/Д",INDIRECT(CONCATENATE("'2018-03 (Д)'!G",TEXT(MATCH($C46,'2018-03 (Д)'!$C$2:$C$100,0)+1,0)))="Н/Д",AND(INDIRECT(CONCATENATE("'2018-04 (Д)'!G",TEXT(MATCH($C46,'2018-04 (Д)'!$C$2:$C$100,0)+1,0)))="Н/Д",INDIRECT(CONCATENATE("'2018-03 (Д)'!G",TEXT(MATCH($C46,'2018-03 (Д)'!$C$2:$C$100,0)+1,0))))),"Н/Д",((INDIRECT(CONCATENATE("'2018-04 (Д)'!G",TEXT(MATCH($C46,'2018-04 (Д)'!$C$2:$C$100,0)+1,0)))-INDIRECT(CONCATENATE("'2018-03 (Д)'!G",TEXT(MATCH($C46,'2018-03 (Д)'!$C$2:$C$100,0)+1,0))))/INDIRECT(CONCATENATE("'2018-03 (Д)'!G",TEXT(MATCH($C46,'2018-03 (Д)'!$C$2:$C$100,0)+1,0))))*100)</f>
        <v>64.938503999814117</v>
      </c>
      <c r="AC46" s="9">
        <f ca="1">IF(OR(INDIRECT(CONCATENATE("'2018-05 (Д)'!G",TEXT(MATCH($C46,'2018-05 (Д)'!$C$2:$C$100,0)+1,0)))="Н/Д",INDIRECT(CONCATENATE("'2018-04 (Д)'!G",TEXT(MATCH($C46,'2018-04 (Д)'!$C$2:$C$100,0)+1,0)))="Н/Д",AND(INDIRECT(CONCATENATE("'2018-05 (Д)'!G",TEXT(MATCH($C46,'2018-05 (Д)'!$C$2:$C$100,0)+1,0)))="Н/Д",INDIRECT(CONCATENATE("'2018-04 (Д)'!G",TEXT(MATCH($C46,'2018-04 (Д)'!$C$2:$C$100,0)+1,0))))),"Н/Д",((INDIRECT(CONCATENATE("'2018-05 (Д)'!G",TEXT(MATCH($C46,'2018-05 (Д)'!$C$2:$C$100,0)+1,0)))-INDIRECT(CONCATENATE("'2018-04 (Д)'!G",TEXT(MATCH($C46,'2018-04 (Д)'!$C$2:$C$100,0)+1,0))))/INDIRECT(CONCATENATE("'2018-04 (Д)'!G",TEXT(MATCH($C46,'2018-04 (Д)'!$C$2:$C$100,0)+1,0))))*100)</f>
        <v>-83.31105030030578</v>
      </c>
      <c r="AD46" s="9">
        <f ca="1">IF(OR(INDIRECT(CONCATENATE("'2018-06 (Д)'!G",TEXT(MATCH($C46,'2018-06 (Д)'!$C$2:$C$100,0)+1,0)))="Н/Д",INDIRECT(CONCATENATE("'2018-05 (Д)'!G",TEXT(MATCH($C46,'2018-05 (Д)'!$C$2:$C$100,0)+1,0)))="Н/Д",AND(INDIRECT(CONCATENATE("'2018-06 (Д)'!G",TEXT(MATCH($C46,'2018-06 (Д)'!$C$2:$C$100,0)+1,0)))="Н/Д",INDIRECT(CONCATENATE("'2018-05 (Д)'!G",TEXT(MATCH($C46,'2018-05 (Д)'!$C$2:$C$100,0)+1,0))))),"Н/Д",((INDIRECT(CONCATENATE("'2018-06 (Д)'!G",TEXT(MATCH($C46,'2018-06 (Д)'!$C$2:$C$100,0)+1,0)))-INDIRECT(CONCATENATE("'2018-05 (Д)'!G",TEXT(MATCH($C46,'2018-05 (Д)'!$C$2:$C$100,0)+1,0))))/INDIRECT(CONCATENATE("'2018-05 (Д)'!G",TEXT(MATCH($C46,'2018-05 (Д)'!$C$2:$C$100,0)+1,0))))*100)</f>
        <v>330.7394728968199</v>
      </c>
      <c r="AE46" s="9">
        <f ca="1">IF(OR(INDIRECT(CONCATENATE("'2018-07 (Д)'!G",TEXT(MATCH($C46,'2018-07 (Д)'!$C$2:$C$100,0)+1,0)))="Н/Д",INDIRECT(CONCATENATE("'2018-06 (Д)'!G",TEXT(MATCH($C46,'2018-06 (Д)'!$C$2:$C$100,0)+1,0)))="Н/Д",AND(INDIRECT(CONCATENATE("'2018-07 (Д)'!G",TEXT(MATCH($C46,'2018-07 (Д)'!$C$2:$C$100,0)+1,0)))="Н/Д",INDIRECT(CONCATENATE("'2018-06 (Д)'!G",TEXT(MATCH($C46,'2018-06 (Д)'!$C$2:$C$100,0)+1,0))))),"Н/Д",((INDIRECT(CONCATENATE("'2018-07 (Д)'!G",TEXT(MATCH($C46,'2018-07 (Д)'!$C$2:$C$100,0)+1,0)))-INDIRECT(CONCATENATE("'2018-06 (Д)'!G",TEXT(MATCH($C46,'2018-06 (Д)'!$C$2:$C$100,0)+1,0))))/INDIRECT(CONCATENATE("'2018-06 (Д)'!G",TEXT(MATCH($C46,'2018-06 (Д)'!$C$2:$C$100,0)+1,0))))*100)</f>
        <v>-39.931684354659254</v>
      </c>
      <c r="AF46" s="9">
        <f ca="1">IF(OR(INDIRECT(CONCATENATE("'2018-08 (Д)'!G",TEXT(MATCH($C46,'2018-08 (Д)'!$C$2:$C$100,0)+1,0)))="Н/Д",INDIRECT(CONCATENATE("'2018-07 (Д)'!G",TEXT(MATCH($C46,'2018-07 (Д)'!$C$2:$C$100,0)+1,0)))="Н/Д",AND(INDIRECT(CONCATENATE("'2018-08 (Д)'!G",TEXT(MATCH($C46,'2018-08 (Д)'!$C$2:$C$100,0)+1,0)))="Н/Д",INDIRECT(CONCATENATE("'2018-07 (Д)'!G",TEXT(MATCH($C46,'2018-07 (Д)'!$C$2:$C$100,0)+1,0))))),"Н/Д",((INDIRECT(CONCATENATE("'2018-08 (Д)'!G",TEXT(MATCH($C46,'2018-08 (Д)'!$C$2:$C$100,0)+1,0)))-INDIRECT(CONCATENATE("'2018-07 (Д)'!G",TEXT(MATCH($C46,'2018-07 (Д)'!$C$2:$C$100,0)+1,0))))/INDIRECT(CONCATENATE("'2018-07 (Д)'!G",TEXT(MATCH($C46,'2018-07 (Д)'!$C$2:$C$100,0)+1,0))))*100)</f>
        <v>50.522046463331719</v>
      </c>
      <c r="AG46" s="9">
        <f ca="1">IF(OR(INDIRECT(CONCATENATE("'2018-09 (Д)'!G",TEXT(MATCH($C46,'2018-09 (Д)'!$C$2:$C$100,0)+1,0)))="Н/Д",INDIRECT(CONCATENATE("'2018-08 (Д)'!G",TEXT(MATCH($C46,'2018-08 (Д)'!$C$2:$C$100,0)+1,0)))="Н/Д",AND(INDIRECT(CONCATENATE("'2018-09 (Д)'!G",TEXT(MATCH($C46,'2018-09 (Д)'!$C$2:$C$100,0)+1,0)))="Н/Д",INDIRECT(CONCATENATE("'2018-08 (Д)'!G",TEXT(MATCH($C46,'2018-08 (Д)'!$C$2:$C$100,0)+1,0))))),"Н/Д",((INDIRECT(CONCATENATE("'2018-09 (Д)'!G",TEXT(MATCH($C46,'2018-09 (Д)'!$C$2:$C$100,0)+1,0)))-INDIRECT(CONCATENATE("'2018-08 (Д)'!G",TEXT(MATCH($C46,'2018-08 (Д)'!$C$2:$C$100,0)+1,0))))/INDIRECT(CONCATENATE("'2018-08 (Д)'!G",TEXT(MATCH($C46,'2018-08 (Д)'!$C$2:$C$100,0)+1,0))))*100)</f>
        <v>-55.22098143577675</v>
      </c>
      <c r="AH46" s="9">
        <f ca="1">IF(OR(INDIRECT(CONCATENATE("'2018-10 (Д)'!G",TEXT(MATCH($C46,'2018-10 (Д)'!$C$2:$C$100,0)+1,0)))="Н/Д",INDIRECT(CONCATENATE("'2018-09 (Д)'!G",TEXT(MATCH($C46,'2018-09 (Д)'!$C$2:$C$100,0)+1,0)))="Н/Д",AND(INDIRECT(CONCATENATE("'2018-10 (Д)'!G",TEXT(MATCH($C46,'2018-10 (Д)'!$C$2:$C$100,0)+1,0)))="Н/Д",INDIRECT(CONCATENATE("'2018-09 (Д)'!G",TEXT(MATCH($C46,'2018-09 (Д)'!$C$2:$C$100,0)+1,0))))),"Н/Д",((INDIRECT(CONCATENATE("'2018-10 (Д)'!G",TEXT(MATCH($C46,'2018-10 (Д)'!$C$2:$C$100,0)+1,0)))-INDIRECT(CONCATENATE("'2018-09 (Д)'!G",TEXT(MATCH($C46,'2018-09 (Д)'!$C$2:$C$100,0)+1,0))))/INDIRECT(CONCATENATE("'2018-09 (Д)'!G",TEXT(MATCH($C46,'2018-09 (Д)'!$C$2:$C$100,0)+1,0))))*100)</f>
        <v>64.003740349336738</v>
      </c>
      <c r="AI46" s="9">
        <f ca="1">IF(OR(INDIRECT(CONCATENATE("'2018-11 (Д)'!G",TEXT(MATCH($C46,'2018-11 (Д)'!$C$2:$C$100,0)+1,0)))="Н/Д",INDIRECT(CONCATENATE("'2018-10 (Д)'!G",TEXT(MATCH($C46,'2018-10 (Д)'!$C$2:$C$100,0)+1,0)))="Н/Д",AND(INDIRECT(CONCATENATE("'2018-11 (Д)'!G",TEXT(MATCH($C46,'2018-11 (Д)'!$C$2:$C$100,0)+1,0)))="Н/Д",INDIRECT(CONCATENATE("'2018-10 (Д)'!G",TEXT(MATCH($C46,'2018-10 (Д)'!$C$2:$C$100,0)+1,0))))),"Н/Д",((INDIRECT(CONCATENATE("'2018-11 (Д)'!G",TEXT(MATCH($C46,'2018-11 (Д)'!$C$2:$C$100,0)+1,0)))-INDIRECT(CONCATENATE("'2018-10 (Д)'!G",TEXT(MATCH($C46,'2018-10 (Д)'!$C$2:$C$100,0)+1,0))))/INDIRECT(CONCATENATE("'2018-10 (Д)'!G",TEXT(MATCH($C46,'2018-10 (Д)'!$C$2:$C$100,0)+1,0))))*100)</f>
        <v>128.40199952415549</v>
      </c>
      <c r="AJ46" s="9">
        <f ca="1">IF(OR(INDIRECT(CONCATENATE("'2018-12 (Д)'!G",TEXT(MATCH($C46,'2018-12 (Д)'!$C$2:$C$100,0)+1,0)))="Н/Д",INDIRECT(CONCATENATE("'2018-11 (Д)'!G",TEXT(MATCH($C46,'2018-11 (Д)'!$C$2:$C$100,0)+1,0)))="Н/Д",AND(INDIRECT(CONCATENATE("'2018-12 (Д)'!G",TEXT(MATCH($C46,'2018-12 (Д)'!$C$2:$C$100,0)+1,0)))="Н/Д",INDIRECT(CONCATENATE("'2018-11 (Д)'!G",TEXT(MATCH($C46,'2018-11 (Д)'!$C$2:$C$100,0)+1,0))))),"Н/Д",((INDIRECT(CONCATENATE("'2018-12 (Д)'!G",TEXT(MATCH($C46,'2018-12 (Д)'!$C$2:$C$100,0)+1,0)))-INDIRECT(CONCATENATE("'2018-11 (Д)'!G",TEXT(MATCH($C46,'2018-11 (Д)'!$C$2:$C$100,0)+1,0))))/INDIRECT(CONCATENATE("'2018-11 (Д)'!G",TEXT(MATCH($C46,'2018-11 (Д)'!$C$2:$C$100,0)+1,0))))*100)</f>
        <v>-49.11040926989908</v>
      </c>
      <c r="AK46" s="9"/>
      <c r="AL46" s="9">
        <f ca="1">IF(OR(INDIRECT(CONCATENATE("'2018-03 (Д)'!H",TEXT(MATCH($C46,'2018-03 (Д)'!$C$2:$C$100,0)+1,0)))="Н/Д",INDIRECT(CONCATENATE("'2018-02 (Д)'!H",TEXT(MATCH($C46,'2018-02 (Д)'!$C$2:$C$100,0)+1,0)))="Н/Д",AND(INDIRECT(CONCATENATE("'2018-03 (Д)'!H",TEXT(MATCH($C46,'2018-03 (Д)'!$C$2:$C$100,0)+1,0)))="Н/Д",INDIRECT(CONCATENATE("'2018-02 (Д)'!H",TEXT(MATCH($C46,'2018-02 (Д)'!$C$2:$C$100,0)+1,0))))),"Н/Д",((INDIRECT(CONCATENATE("'2018-03 (Д)'!H",TEXT(MATCH($C46,'2018-03 (Д)'!$C$2:$C$100,0)+1,0)))-INDIRECT(CONCATENATE("'2018-02 (Д)'!H",TEXT(MATCH($C46,'2018-02 (Д)'!$C$2:$C$100,0)+1,0))))/INDIRECT(CONCATENATE("'2018-02 (Д)'!H",TEXT(MATCH($C46,'2018-02 (Д)'!$C$2:$C$100,0)+1,0))))*100)</f>
        <v>102.47306100890532</v>
      </c>
      <c r="AM46" s="9">
        <f ca="1">IF(OR(INDIRECT(CONCATENATE("'2018-04 (Д)'!H",TEXT(MATCH($C46,'2018-04 (Д)'!$C$2:$C$100,0)+1,0)))="Н/Д",INDIRECT(CONCATENATE("'2018-03 (Д)'!H",TEXT(MATCH($C46,'2018-03 (Д)'!$C$2:$C$100,0)+1,0)))="Н/Д",AND(INDIRECT(CONCATENATE("'2018-04 (Д)'!H",TEXT(MATCH($C46,'2018-04 (Д)'!$C$2:$C$100,0)+1,0)))="Н/Д",INDIRECT(CONCATENATE("'2018-03 (Д)'!H",TEXT(MATCH($C46,'2018-03 (Д)'!$C$2:$C$100,0)+1,0))))),"Н/Д",((INDIRECT(CONCATENATE("'2018-04 (Д)'!H",TEXT(MATCH($C46,'2018-04 (Д)'!$C$2:$C$100,0)+1,0)))-INDIRECT(CONCATENATE("'2018-03 (Д)'!H",TEXT(MATCH($C46,'2018-03 (Д)'!$C$2:$C$100,0)+1,0))))/INDIRECT(CONCATENATE("'2018-03 (Д)'!H",TEXT(MATCH($C46,'2018-03 (Д)'!$C$2:$C$100,0)+1,0))))*100)</f>
        <v>33.407662544015885</v>
      </c>
      <c r="AN46" s="9">
        <f ca="1">IF(OR(INDIRECT(CONCATENATE("'2018-05 (Д)'!H",TEXT(MATCH($C46,'2018-05 (Д)'!$C$2:$C$100,0)+1,0)))="Н/Д",INDIRECT(CONCATENATE("'2018-04 (Д)'!H",TEXT(MATCH($C46,'2018-04 (Д)'!$C$2:$C$100,0)+1,0)))="Н/Д",AND(INDIRECT(CONCATENATE("'2018-05 (Д)'!H",TEXT(MATCH($C46,'2018-05 (Д)'!$C$2:$C$100,0)+1,0)))="Н/Д",INDIRECT(CONCATENATE("'2018-04 (Д)'!H",TEXT(MATCH($C46,'2018-04 (Д)'!$C$2:$C$100,0)+1,0))))),"Н/Д",((INDIRECT(CONCATENATE("'2018-05 (Д)'!H",TEXT(MATCH($C46,'2018-05 (Д)'!$C$2:$C$100,0)+1,0)))-INDIRECT(CONCATENATE("'2018-04 (Д)'!H",TEXT(MATCH($C46,'2018-04 (Д)'!$C$2:$C$100,0)+1,0))))/INDIRECT(CONCATENATE("'2018-04 (Д)'!H",TEXT(MATCH($C46,'2018-04 (Д)'!$C$2:$C$100,0)+1,0))))*100)</f>
        <v>-6.3933162432412356</v>
      </c>
      <c r="AO46" s="9">
        <f ca="1">IF(OR(INDIRECT(CONCATENATE("'2018-06 (Д)'!H",TEXT(MATCH($C46,'2018-06 (Д)'!$C$2:$C$100,0)+1,0)))="Н/Д",INDIRECT(CONCATENATE("'2018-05 (Д)'!H",TEXT(MATCH($C46,'2018-05 (Д)'!$C$2:$C$100,0)+1,0)))="Н/Д",AND(INDIRECT(CONCATENATE("'2018-06 (Д)'!H",TEXT(MATCH($C46,'2018-06 (Д)'!$C$2:$C$100,0)+1,0)))="Н/Д",INDIRECT(CONCATENATE("'2018-05 (Д)'!H",TEXT(MATCH($C46,'2018-05 (Д)'!$C$2:$C$100,0)+1,0))))),"Н/Д",((INDIRECT(CONCATENATE("'2018-06 (Д)'!H",TEXT(MATCH($C46,'2018-06 (Д)'!$C$2:$C$100,0)+1,0)))-INDIRECT(CONCATENATE("'2018-05 (Д)'!H",TEXT(MATCH($C46,'2018-05 (Д)'!$C$2:$C$100,0)+1,0))))/INDIRECT(CONCATENATE("'2018-05 (Д)'!H",TEXT(MATCH($C46,'2018-05 (Д)'!$C$2:$C$100,0)+1,0))))*100)</f>
        <v>-4.5764575050636225</v>
      </c>
      <c r="AP46" s="9">
        <f ca="1">IF(OR(INDIRECT(CONCATENATE("'2018-07 (Д)'!H",TEXT(MATCH($C46,'2018-07 (Д)'!$C$2:$C$100,0)+1,0)))="Н/Д",INDIRECT(CONCATENATE("'2018-06 (Д)'!H",TEXT(MATCH($C46,'2018-06 (Д)'!$C$2:$C$100,0)+1,0)))="Н/Д",AND(INDIRECT(CONCATENATE("'2018-07 (Д)'!H",TEXT(MATCH($C46,'2018-07 (Д)'!$C$2:$C$100,0)+1,0)))="Н/Д",INDIRECT(CONCATENATE("'2018-06 (Д)'!H",TEXT(MATCH($C46,'2018-06 (Д)'!$C$2:$C$100,0)+1,0))))),"Н/Д",((INDIRECT(CONCATENATE("'2018-07 (Д)'!H",TEXT(MATCH($C46,'2018-07 (Д)'!$C$2:$C$100,0)+1,0)))-INDIRECT(CONCATENATE("'2018-06 (Д)'!H",TEXT(MATCH($C46,'2018-06 (Д)'!$C$2:$C$100,0)+1,0))))/INDIRECT(CONCATENATE("'2018-06 (Д)'!H",TEXT(MATCH($C46,'2018-06 (Д)'!$C$2:$C$100,0)+1,0))))*100)</f>
        <v>11.408221829410509</v>
      </c>
      <c r="AQ46" s="9">
        <f ca="1">IF(OR(INDIRECT(CONCATENATE("'2018-08 (Д)'!H",TEXT(MATCH($C46,'2018-08 (Д)'!$C$2:$C$100,0)+1,0)))="Н/Д",INDIRECT(CONCATENATE("'2018-07 (Д)'!H",TEXT(MATCH($C46,'2018-07 (Д)'!$C$2:$C$100,0)+1,0)))="Н/Д",AND(INDIRECT(CONCATENATE("'2018-08 (Д)'!H",TEXT(MATCH($C46,'2018-08 (Д)'!$C$2:$C$100,0)+1,0)))="Н/Д",INDIRECT(CONCATENATE("'2018-07 (Д)'!H",TEXT(MATCH($C46,'2018-07 (Д)'!$C$2:$C$100,0)+1,0))))),"Н/Д",((INDIRECT(CONCATENATE("'2018-08 (Д)'!H",TEXT(MATCH($C46,'2018-08 (Д)'!$C$2:$C$100,0)+1,0)))-INDIRECT(CONCATENATE("'2018-07 (Д)'!H",TEXT(MATCH($C46,'2018-07 (Д)'!$C$2:$C$100,0)+1,0))))/INDIRECT(CONCATENATE("'2018-07 (Д)'!H",TEXT(MATCH($C46,'2018-07 (Д)'!$C$2:$C$100,0)+1,0))))*100)</f>
        <v>-9.8338326519813801</v>
      </c>
      <c r="AR46" s="9">
        <f ca="1">IF(OR(INDIRECT(CONCATENATE("'2018-09 (Д)'!H",TEXT(MATCH($C46,'2018-09 (Д)'!$C$2:$C$100,0)+1,0)))="Н/Д",INDIRECT(CONCATENATE("'2018-08 (Д)'!H",TEXT(MATCH($C46,'2018-08 (Д)'!$C$2:$C$100,0)+1,0)))="Н/Д",AND(INDIRECT(CONCATENATE("'2018-09 (Д)'!H",TEXT(MATCH($C46,'2018-09 (Д)'!$C$2:$C$100,0)+1,0)))="Н/Д",INDIRECT(CONCATENATE("'2018-08 (Д)'!H",TEXT(MATCH($C46,'2018-08 (Д)'!$C$2:$C$100,0)+1,0))))),"Н/Д",((INDIRECT(CONCATENATE("'2018-09 (Д)'!H",TEXT(MATCH($C46,'2018-09 (Д)'!$C$2:$C$100,0)+1,0)))-INDIRECT(CONCATENATE("'2018-08 (Д)'!H",TEXT(MATCH($C46,'2018-08 (Д)'!$C$2:$C$100,0)+1,0))))/INDIRECT(CONCATENATE("'2018-08 (Д)'!H",TEXT(MATCH($C46,'2018-08 (Д)'!$C$2:$C$100,0)+1,0))))*100)</f>
        <v>-13.096775614062341</v>
      </c>
      <c r="AS46" s="9">
        <f ca="1">IF(OR(INDIRECT(CONCATENATE("'2018-10 (Д)'!H",TEXT(MATCH($C46,'2018-10 (Д)'!$C$2:$C$100,0)+1,0)))="Н/Д",INDIRECT(CONCATENATE("'2018-09 (Д)'!H",TEXT(MATCH($C46,'2018-09 (Д)'!$C$2:$C$100,0)+1,0)))="Н/Д",AND(INDIRECT(CONCATENATE("'2018-10 (Д)'!H",TEXT(MATCH($C46,'2018-10 (Д)'!$C$2:$C$100,0)+1,0)))="Н/Д",INDIRECT(CONCATENATE("'2018-09 (Д)'!H",TEXT(MATCH($C46,'2018-09 (Д)'!$C$2:$C$100,0)+1,0))))),"Н/Д",((INDIRECT(CONCATENATE("'2018-10 (Д)'!H",TEXT(MATCH($C46,'2018-10 (Д)'!$C$2:$C$100,0)+1,0)))-INDIRECT(CONCATENATE("'2018-09 (Д)'!H",TEXT(MATCH($C46,'2018-09 (Д)'!$C$2:$C$100,0)+1,0))))/INDIRECT(CONCATENATE("'2018-09 (Д)'!H",TEXT(MATCH($C46,'2018-09 (Д)'!$C$2:$C$100,0)+1,0))))*100)</f>
        <v>7.5298523122954455</v>
      </c>
      <c r="AT46" s="9">
        <f ca="1">IF(OR(INDIRECT(CONCATENATE("'2018-11 (Д)'!H",TEXT(MATCH($C46,'2018-11 (Д)'!$C$2:$C$100,0)+1,0)))="Н/Д",INDIRECT(CONCATENATE("'2018-10 (Д)'!H",TEXT(MATCH($C46,'2018-10 (Д)'!$C$2:$C$100,0)+1,0)))="Н/Д",AND(INDIRECT(CONCATENATE("'2018-11 (Д)'!H",TEXT(MATCH($C46,'2018-11 (Д)'!$C$2:$C$100,0)+1,0)))="Н/Д",INDIRECT(CONCATENATE("'2018-10 (Д)'!H",TEXT(MATCH($C46,'2018-10 (Д)'!$C$2:$C$100,0)+1,0))))),"Н/Д",((INDIRECT(CONCATENATE("'2018-11 (Д)'!H",TEXT(MATCH($C46,'2018-11 (Д)'!$C$2:$C$100,0)+1,0)))-INDIRECT(CONCATENATE("'2018-10 (Д)'!H",TEXT(MATCH($C46,'2018-10 (Д)'!$C$2:$C$100,0)+1,0))))/INDIRECT(CONCATENATE("'2018-10 (Д)'!H",TEXT(MATCH($C46,'2018-10 (Д)'!$C$2:$C$100,0)+1,0))))*100)</f>
        <v>15.712585426630715</v>
      </c>
      <c r="AU46" s="9">
        <f ca="1">IF(OR(INDIRECT(CONCATENATE("'2018-12 (Д)'!H",TEXT(MATCH($C46,'2018-12 (Д)'!$C$2:$C$100,0)+1,0)))="Н/Д",INDIRECT(CONCATENATE("'2018-11 (Д)'!H",TEXT(MATCH($C46,'2018-11 (Д)'!$C$2:$C$100,0)+1,0)))="Н/Д",AND(INDIRECT(CONCATENATE("'2018-12 (Д)'!H",TEXT(MATCH($C46,'2018-12 (Д)'!$C$2:$C$100,0)+1,0)))="Н/Д",INDIRECT(CONCATENATE("'2018-11 (Д)'!H",TEXT(MATCH($C46,'2018-11 (Д)'!$C$2:$C$100,0)+1,0))))),"Н/Д",((INDIRECT(CONCATENATE("'2018-12 (Д)'!H",TEXT(MATCH($C46,'2018-12 (Д)'!$C$2:$C$100,0)+1,0)))-INDIRECT(CONCATENATE("'2018-11 (Д)'!H",TEXT(MATCH($C46,'2018-11 (Д)'!$C$2:$C$100,0)+1,0))))/INDIRECT(CONCATENATE("'2018-11 (Д)'!H",TEXT(MATCH($C46,'2018-11 (Д)'!$C$2:$C$100,0)+1,0))))*100)</f>
        <v>-0.19949915181212613</v>
      </c>
      <c r="AV46" s="9"/>
      <c r="AW46" s="9">
        <f ca="1">IF(OR(INDIRECT(CONCATENATE("'2018-03 (Д)'!I",TEXT(MATCH($C46,'2018-03 (Д)'!$C$2:$C$100,0)+1,0)))="Н/Д",INDIRECT(CONCATENATE("'2018-02 (Д)'!I",TEXT(MATCH($C46,'2018-02 (Д)'!$C$2:$C$100,0)+1,0)))="Н/Д",AND(INDIRECT(CONCATENATE("'2018-03 (Д)'!I",TEXT(MATCH($C46,'2018-03 (Д)'!$C$2:$C$100,0)+1,0)))="Н/Д",INDIRECT(CONCATENATE("'2018-02 (Д)'!I",TEXT(MATCH($C46,'2018-02 (Д)'!$C$2:$C$100,0)+1,0))))),"Н/Д",((INDIRECT(CONCATENATE("'2018-03 (Д)'!I",TEXT(MATCH($C46,'2018-03 (Д)'!$C$2:$C$100,0)+1,0)))-INDIRECT(CONCATENATE("'2018-02 (Д)'!I",TEXT(MATCH($C46,'2018-02 (Д)'!$C$2:$C$100,0)+1,0))))/INDIRECT(CONCATENATE("'2018-02 (Д)'!I",TEXT(MATCH($C46,'2018-02 (Д)'!$C$2:$C$100,0)+1,0))))*100)</f>
        <v>-62.539469732872242</v>
      </c>
      <c r="AX46" s="9">
        <f ca="1">IF(OR(INDIRECT(CONCATENATE("'2018-04 (Д)'!I",TEXT(MATCH($C46,'2018-04 (Д)'!$C$2:$C$100,0)+1,0)))="Н/Д",INDIRECT(CONCATENATE("'2018-03 (Д)'!I",TEXT(MATCH($C46,'2018-03 (Д)'!$C$2:$C$100,0)+1,0)))="Н/Д",AND(INDIRECT(CONCATENATE("'2018-04 (Д)'!I",TEXT(MATCH($C46,'2018-04 (Д)'!$C$2:$C$100,0)+1,0)))="Н/Д",INDIRECT(CONCATENATE("'2018-03 (Д)'!I",TEXT(MATCH($C46,'2018-03 (Д)'!$C$2:$C$100,0)+1,0))))),"Н/Д",((INDIRECT(CONCATENATE("'2018-04 (Д)'!I",TEXT(MATCH($C46,'2018-04 (Д)'!$C$2:$C$100,0)+1,0)))-INDIRECT(CONCATENATE("'2018-03 (Д)'!I",TEXT(MATCH($C46,'2018-03 (Д)'!$C$2:$C$100,0)+1,0))))/INDIRECT(CONCATENATE("'2018-03 (Д)'!I",TEXT(MATCH($C46,'2018-03 (Д)'!$C$2:$C$100,0)+1,0))))*100)</f>
        <v>317.43831855855882</v>
      </c>
      <c r="AY46" s="9">
        <f ca="1">IF(OR(INDIRECT(CONCATENATE("'2018-05 (Д)'!I",TEXT(MATCH($C46,'2018-05 (Д)'!$C$2:$C$100,0)+1,0)))="Н/Д",INDIRECT(CONCATENATE("'2018-04 (Д)'!I",TEXT(MATCH($C46,'2018-04 (Д)'!$C$2:$C$100,0)+1,0)))="Н/Д",AND(INDIRECT(CONCATENATE("'2018-05 (Д)'!I",TEXT(MATCH($C46,'2018-05 (Д)'!$C$2:$C$100,0)+1,0)))="Н/Д",INDIRECT(CONCATENATE("'2018-04 (Д)'!I",TEXT(MATCH($C46,'2018-04 (Д)'!$C$2:$C$100,0)+1,0))))),"Н/Д",((INDIRECT(CONCATENATE("'2018-05 (Д)'!I",TEXT(MATCH($C46,'2018-05 (Д)'!$C$2:$C$100,0)+1,0)))-INDIRECT(CONCATENATE("'2018-04 (Д)'!I",TEXT(MATCH($C46,'2018-04 (Д)'!$C$2:$C$100,0)+1,0))))/INDIRECT(CONCATENATE("'2018-04 (Д)'!I",TEXT(MATCH($C46,'2018-04 (Д)'!$C$2:$C$100,0)+1,0))))*100)</f>
        <v>-33.803082944176197</v>
      </c>
      <c r="AZ46" s="9">
        <f ca="1">IF(OR(INDIRECT(CONCATENATE("'2018-06 (Д)'!I",TEXT(MATCH($C46,'2018-06 (Д)'!$C$2:$C$100,0)+1,0)))="Н/Д",INDIRECT(CONCATENATE("'2018-05 (Д)'!I",TEXT(MATCH($C46,'2018-05 (Д)'!$C$2:$C$100,0)+1,0)))="Н/Д",AND(INDIRECT(CONCATENATE("'2018-06 (Д)'!I",TEXT(MATCH($C46,'2018-06 (Д)'!$C$2:$C$100,0)+1,0)))="Н/Д",INDIRECT(CONCATENATE("'2018-05 (Д)'!I",TEXT(MATCH($C46,'2018-05 (Д)'!$C$2:$C$100,0)+1,0))))),"Н/Д",((INDIRECT(CONCATENATE("'2018-06 (Д)'!I",TEXT(MATCH($C46,'2018-06 (Д)'!$C$2:$C$100,0)+1,0)))-INDIRECT(CONCATENATE("'2018-05 (Д)'!I",TEXT(MATCH($C46,'2018-05 (Д)'!$C$2:$C$100,0)+1,0))))/INDIRECT(CONCATENATE("'2018-05 (Д)'!I",TEXT(MATCH($C46,'2018-05 (Д)'!$C$2:$C$100,0)+1,0))))*100)</f>
        <v>3.6744494730846933</v>
      </c>
      <c r="BA46" s="9">
        <f ca="1">IF(OR(INDIRECT(CONCATENATE("'2018-07 (Д)'!I",TEXT(MATCH($C46,'2018-07 (Д)'!$C$2:$C$100,0)+1,0)))="Н/Д",INDIRECT(CONCATENATE("'2018-06 (Д)'!I",TEXT(MATCH($C46,'2018-06 (Д)'!$C$2:$C$100,0)+1,0)))="Н/Д",AND(INDIRECT(CONCATENATE("'2018-07 (Д)'!I",TEXT(MATCH($C46,'2018-07 (Д)'!$C$2:$C$100,0)+1,0)))="Н/Д",INDIRECT(CONCATENATE("'2018-06 (Д)'!I",TEXT(MATCH($C46,'2018-06 (Д)'!$C$2:$C$100,0)+1,0))))),"Н/Д",((INDIRECT(CONCATENATE("'2018-07 (Д)'!I",TEXT(MATCH($C46,'2018-07 (Д)'!$C$2:$C$100,0)+1,0)))-INDIRECT(CONCATENATE("'2018-06 (Д)'!I",TEXT(MATCH($C46,'2018-06 (Д)'!$C$2:$C$100,0)+1,0))))/INDIRECT(CONCATENATE("'2018-06 (Д)'!I",TEXT(MATCH($C46,'2018-06 (Д)'!$C$2:$C$100,0)+1,0))))*100)</f>
        <v>-3.2433035277889939</v>
      </c>
      <c r="BB46" s="9">
        <f ca="1">IF(OR(INDIRECT(CONCATENATE("'2018-08 (Д)'!I",TEXT(MATCH($C46,'2018-08 (Д)'!$C$2:$C$100,0)+1,0)))="Н/Д",INDIRECT(CONCATENATE("'2018-07 (Д)'!I",TEXT(MATCH($C46,'2018-07 (Д)'!$C$2:$C$100,0)+1,0)))="Н/Д",AND(INDIRECT(CONCATENATE("'2018-08 (Д)'!I",TEXT(MATCH($C46,'2018-08 (Д)'!$C$2:$C$100,0)+1,0)))="Н/Д",INDIRECT(CONCATENATE("'2018-07 (Д)'!I",TEXT(MATCH($C46,'2018-07 (Д)'!$C$2:$C$100,0)+1,0))))),"Н/Д",((INDIRECT(CONCATENATE("'2018-08 (Д)'!I",TEXT(MATCH($C46,'2018-08 (Д)'!$C$2:$C$100,0)+1,0)))-INDIRECT(CONCATENATE("'2018-07 (Д)'!I",TEXT(MATCH($C46,'2018-07 (Д)'!$C$2:$C$100,0)+1,0))))/INDIRECT(CONCATENATE("'2018-07 (Д)'!I",TEXT(MATCH($C46,'2018-07 (Д)'!$C$2:$C$100,0)+1,0))))*100)</f>
        <v>20.509831314305309</v>
      </c>
      <c r="BC46" s="9">
        <f ca="1">IF(OR(INDIRECT(CONCATENATE("'2018-09 (Д)'!I",TEXT(MATCH($C46,'2018-09 (Д)'!$C$2:$C$100,0)+1,0)))="Н/Д",INDIRECT(CONCATENATE("'2018-08 (Д)'!I",TEXT(MATCH($C46,'2018-08 (Д)'!$C$2:$C$100,0)+1,0)))="Н/Д",AND(INDIRECT(CONCATENATE("'2018-09 (Д)'!I",TEXT(MATCH($C46,'2018-09 (Д)'!$C$2:$C$100,0)+1,0)))="Н/Д",INDIRECT(CONCATENATE("'2018-08 (Д)'!I",TEXT(MATCH($C46,'2018-08 (Д)'!$C$2:$C$100,0)+1,0))))),"Н/Д",((INDIRECT(CONCATENATE("'2018-09 (Д)'!I",TEXT(MATCH($C46,'2018-09 (Д)'!$C$2:$C$100,0)+1,0)))-INDIRECT(CONCATENATE("'2018-08 (Д)'!I",TEXT(MATCH($C46,'2018-08 (Д)'!$C$2:$C$100,0)+1,0))))/INDIRECT(CONCATENATE("'2018-08 (Д)'!I",TEXT(MATCH($C46,'2018-08 (Д)'!$C$2:$C$100,0)+1,0))))*100)</f>
        <v>-6.4958547942241447</v>
      </c>
      <c r="BD46" s="9">
        <f ca="1">IF(OR(INDIRECT(CONCATENATE("'2018-10 (Д)'!I",TEXT(MATCH($C46,'2018-10 (Д)'!$C$2:$C$100,0)+1,0)))="Н/Д",INDIRECT(CONCATENATE("'2018-09 (Д)'!I",TEXT(MATCH($C46,'2018-09 (Д)'!$C$2:$C$100,0)+1,0)))="Н/Д",AND(INDIRECT(CONCATENATE("'2018-10 (Д)'!I",TEXT(MATCH($C46,'2018-10 (Д)'!$C$2:$C$100,0)+1,0)))="Н/Д",INDIRECT(CONCATENATE("'2018-09 (Д)'!I",TEXT(MATCH($C46,'2018-09 (Д)'!$C$2:$C$100,0)+1,0))))),"Н/Д",((INDIRECT(CONCATENATE("'2018-10 (Д)'!I",TEXT(MATCH($C46,'2018-10 (Д)'!$C$2:$C$100,0)+1,0)))-INDIRECT(CONCATENATE("'2018-09 (Д)'!I",TEXT(MATCH($C46,'2018-09 (Д)'!$C$2:$C$100,0)+1,0))))/INDIRECT(CONCATENATE("'2018-09 (Д)'!I",TEXT(MATCH($C46,'2018-09 (Д)'!$C$2:$C$100,0)+1,0))))*100)</f>
        <v>10.359814413938636</v>
      </c>
      <c r="BE46" s="9">
        <f ca="1">IF(OR(INDIRECT(CONCATENATE("'2018-11 (Д)'!I",TEXT(MATCH($C46,'2018-11 (Д)'!$C$2:$C$100,0)+1,0)))="Н/Д",INDIRECT(CONCATENATE("'2018-10 (Д)'!I",TEXT(MATCH($C46,'2018-10 (Д)'!$C$2:$C$100,0)+1,0)))="Н/Д",AND(INDIRECT(CONCATENATE("'2018-11 (Д)'!I",TEXT(MATCH($C46,'2018-11 (Д)'!$C$2:$C$100,0)+1,0)))="Н/Д",INDIRECT(CONCATENATE("'2018-10 (Д)'!I",TEXT(MATCH($C46,'2018-10 (Д)'!$C$2:$C$100,0)+1,0))))),"Н/Д",((INDIRECT(CONCATENATE("'2018-11 (Д)'!I",TEXT(MATCH($C46,'2018-11 (Д)'!$C$2:$C$100,0)+1,0)))-INDIRECT(CONCATENATE("'2018-10 (Д)'!I",TEXT(MATCH($C46,'2018-10 (Д)'!$C$2:$C$100,0)+1,0))))/INDIRECT(CONCATENATE("'2018-10 (Д)'!I",TEXT(MATCH($C46,'2018-10 (Д)'!$C$2:$C$100,0)+1,0))))*100)</f>
        <v>-7.5297014229951413</v>
      </c>
      <c r="BF46" s="9">
        <f ca="1">IF(OR(INDIRECT(CONCATENATE("'2018-12 (Д)'!I",TEXT(MATCH($C46,'2018-12 (Д)'!$C$2:$C$100,0)+1,0)))="Н/Д",INDIRECT(CONCATENATE("'2018-11 (Д)'!I",TEXT(MATCH($C46,'2018-11 (Д)'!$C$2:$C$100,0)+1,0)))="Н/Д",AND(INDIRECT(CONCATENATE("'2018-12 (Д)'!I",TEXT(MATCH($C46,'2018-12 (Д)'!$C$2:$C$100,0)+1,0)))="Н/Д",INDIRECT(CONCATENATE("'2018-11 (Д)'!I",TEXT(MATCH($C46,'2018-11 (Д)'!$C$2:$C$100,0)+1,0))))),"Н/Д",((INDIRECT(CONCATENATE("'2018-12 (Д)'!I",TEXT(MATCH($C46,'2018-12 (Д)'!$C$2:$C$100,0)+1,0)))-INDIRECT(CONCATENATE("'2018-11 (Д)'!I",TEXT(MATCH($C46,'2018-11 (Д)'!$C$2:$C$100,0)+1,0))))/INDIRECT(CONCATENATE("'2018-11 (Д)'!I",TEXT(MATCH($C46,'2018-11 (Д)'!$C$2:$C$100,0)+1,0))))*100)</f>
        <v>-0.85668393657465314</v>
      </c>
      <c r="BG46" s="9"/>
      <c r="BH46" s="9" t="str">
        <f ca="1">IF(OR(INDIRECT(CONCATENATE("'2018-03 (Д)'!J",TEXT(MATCH($C46,'2018-03 (Д)'!$C$2:$C$100,0)+1,0)))="Н/Д",INDIRECT(CONCATENATE("'2018-02 (Д)'!J",TEXT(MATCH($C46,'2018-02 (Д)'!$C$2:$C$100,0)+1,0)))="Н/Д",AND(INDIRECT(CONCATENATE("'2018-03 (Д)'!J",TEXT(MATCH($C46,'2018-03 (Д)'!$C$2:$C$100,0)+1,0)))="Н/Д",INDIRECT(CONCATENATE("'2018-02 (Д)'!J",TEXT(MATCH($C46,'2018-02 (Д)'!$C$2:$C$100,0)+1,0))))),"Н/Д",((INDIRECT(CONCATENATE("'2018-03 (Д)'!J",TEXT(MATCH($C46,'2018-03 (Д)'!$C$2:$C$100,0)+1,0)))-INDIRECT(CONCATENATE("'2018-02 (Д)'!J",TEXT(MATCH($C46,'2018-02 (Д)'!$C$2:$C$100,0)+1,0))))/INDIRECT(CONCATENATE("'2018-02 (Д)'!J",TEXT(MATCH($C46,'2018-02 (Д)'!$C$2:$C$100,0)+1,0))))*100)</f>
        <v>Н/Д</v>
      </c>
      <c r="BI46" s="9" t="str">
        <f ca="1">IF(OR(INDIRECT(CONCATENATE("'2018-04 (Д)'!J",TEXT(MATCH($C46,'2018-04 (Д)'!$C$2:$C$100,0)+1,0)))="Н/Д",INDIRECT(CONCATENATE("'2018-03 (Д)'!J",TEXT(MATCH($C46,'2018-03 (Д)'!$C$2:$C$100,0)+1,0)))="Н/Д",AND(INDIRECT(CONCATENATE("'2018-04 (Д)'!J",TEXT(MATCH($C46,'2018-04 (Д)'!$C$2:$C$100,0)+1,0)))="Н/Д",INDIRECT(CONCATENATE("'2018-03 (Д)'!J",TEXT(MATCH($C46,'2018-03 (Д)'!$C$2:$C$100,0)+1,0))))),"Н/Д",((INDIRECT(CONCATENATE("'2018-04 (Д)'!J",TEXT(MATCH($C46,'2018-04 (Д)'!$C$2:$C$100,0)+1,0)))-INDIRECT(CONCATENATE("'2018-03 (Д)'!J",TEXT(MATCH($C46,'2018-03 (Д)'!$C$2:$C$100,0)+1,0))))/INDIRECT(CONCATENATE("'2018-03 (Д)'!J",TEXT(MATCH($C46,'2018-03 (Д)'!$C$2:$C$100,0)+1,0))))*100)</f>
        <v>Н/Д</v>
      </c>
      <c r="BJ46" s="9" t="str">
        <f ca="1">IF(OR(INDIRECT(CONCATENATE("'2018-05 (Д)'!J",TEXT(MATCH($C46,'2018-05 (Д)'!$C$2:$C$100,0)+1,0)))="Н/Д",INDIRECT(CONCATENATE("'2018-04 (Д)'!J",TEXT(MATCH($C46,'2018-04 (Д)'!$C$2:$C$100,0)+1,0)))="Н/Д",AND(INDIRECT(CONCATENATE("'2018-05 (Д)'!J",TEXT(MATCH($C46,'2018-05 (Д)'!$C$2:$C$100,0)+1,0)))="Н/Д",INDIRECT(CONCATENATE("'2018-04 (Д)'!J",TEXT(MATCH($C46,'2018-04 (Д)'!$C$2:$C$100,0)+1,0))))),"Н/Д",((INDIRECT(CONCATENATE("'2018-05 (Д)'!J",TEXT(MATCH($C46,'2018-05 (Д)'!$C$2:$C$100,0)+1,0)))-INDIRECT(CONCATENATE("'2018-04 (Д)'!J",TEXT(MATCH($C46,'2018-04 (Д)'!$C$2:$C$100,0)+1,0))))/INDIRECT(CONCATENATE("'2018-04 (Д)'!J",TEXT(MATCH($C46,'2018-04 (Д)'!$C$2:$C$100,0)+1,0))))*100)</f>
        <v>Н/Д</v>
      </c>
      <c r="BK46" s="9" t="str">
        <f ca="1">IF(OR(INDIRECT(CONCATENATE("'2018-06 (Д)'!J",TEXT(MATCH($C46,'2018-06 (Д)'!$C$2:$C$100,0)+1,0)))="Н/Д",INDIRECT(CONCATENATE("'2018-05 (Д)'!J",TEXT(MATCH($C46,'2018-05 (Д)'!$C$2:$C$100,0)+1,0)))="Н/Д",AND(INDIRECT(CONCATENATE("'2018-06 (Д)'!J",TEXT(MATCH($C46,'2018-06 (Д)'!$C$2:$C$100,0)+1,0)))="Н/Д",INDIRECT(CONCATENATE("'2018-05 (Д)'!J",TEXT(MATCH($C46,'2018-05 (Д)'!$C$2:$C$100,0)+1,0))))),"Н/Д",((INDIRECT(CONCATENATE("'2018-06 (Д)'!J",TEXT(MATCH($C46,'2018-06 (Д)'!$C$2:$C$100,0)+1,0)))-INDIRECT(CONCATENATE("'2018-05 (Д)'!J",TEXT(MATCH($C46,'2018-05 (Д)'!$C$2:$C$100,0)+1,0))))/INDIRECT(CONCATENATE("'2018-05 (Д)'!J",TEXT(MATCH($C46,'2018-05 (Д)'!$C$2:$C$100,0)+1,0))))*100)</f>
        <v>Н/Д</v>
      </c>
      <c r="BL46" s="9" t="str">
        <f ca="1">IF(OR(INDIRECT(CONCATENATE("'2018-07 (Д)'!J",TEXT(MATCH($C46,'2018-07 (Д)'!$C$2:$C$100,0)+1,0)))="Н/Д",INDIRECT(CONCATENATE("'2018-06 (Д)'!J",TEXT(MATCH($C46,'2018-06 (Д)'!$C$2:$C$100,0)+1,0)))="Н/Д",AND(INDIRECT(CONCATENATE("'2018-07 (Д)'!J",TEXT(MATCH($C46,'2018-07 (Д)'!$C$2:$C$100,0)+1,0)))="Н/Д",INDIRECT(CONCATENATE("'2018-06 (Д)'!J",TEXT(MATCH($C46,'2018-06 (Д)'!$C$2:$C$100,0)+1,0))))),"Н/Д",((INDIRECT(CONCATENATE("'2018-07 (Д)'!J",TEXT(MATCH($C46,'2018-07 (Д)'!$C$2:$C$100,0)+1,0)))-INDIRECT(CONCATENATE("'2018-06 (Д)'!J",TEXT(MATCH($C46,'2018-06 (Д)'!$C$2:$C$100,0)+1,0))))/INDIRECT(CONCATENATE("'2018-06 (Д)'!J",TEXT(MATCH($C46,'2018-06 (Д)'!$C$2:$C$100,0)+1,0))))*100)</f>
        <v>Н/Д</v>
      </c>
      <c r="BM46" s="9" t="str">
        <f ca="1">IF(OR(INDIRECT(CONCATENATE("'2018-08 (Д)'!J",TEXT(MATCH($C46,'2018-08 (Д)'!$C$2:$C$100,0)+1,0)))="Н/Д",INDIRECT(CONCATENATE("'2018-07 (Д)'!J",TEXT(MATCH($C46,'2018-07 (Д)'!$C$2:$C$100,0)+1,0)))="Н/Д",AND(INDIRECT(CONCATENATE("'2018-08 (Д)'!J",TEXT(MATCH($C46,'2018-08 (Д)'!$C$2:$C$100,0)+1,0)))="Н/Д",INDIRECT(CONCATENATE("'2018-07 (Д)'!J",TEXT(MATCH($C46,'2018-07 (Д)'!$C$2:$C$100,0)+1,0))))),"Н/Д",((INDIRECT(CONCATENATE("'2018-08 (Д)'!J",TEXT(MATCH($C46,'2018-08 (Д)'!$C$2:$C$100,0)+1,0)))-INDIRECT(CONCATENATE("'2018-07 (Д)'!J",TEXT(MATCH($C46,'2018-07 (Д)'!$C$2:$C$100,0)+1,0))))/INDIRECT(CONCATENATE("'2018-07 (Д)'!J",TEXT(MATCH($C46,'2018-07 (Д)'!$C$2:$C$100,0)+1,0))))*100)</f>
        <v>Н/Д</v>
      </c>
      <c r="BN46" s="9" t="str">
        <f ca="1">IF(OR(INDIRECT(CONCATENATE("'2018-09 (Д)'!J",TEXT(MATCH($C46,'2018-09 (Д)'!$C$2:$C$100,0)+1,0)))="Н/Д",INDIRECT(CONCATENATE("'2018-08 (Д)'!J",TEXT(MATCH($C46,'2018-08 (Д)'!$C$2:$C$100,0)+1,0)))="Н/Д",AND(INDIRECT(CONCATENATE("'2018-09 (Д)'!J",TEXT(MATCH($C46,'2018-09 (Д)'!$C$2:$C$100,0)+1,0)))="Н/Д",INDIRECT(CONCATENATE("'2018-08 (Д)'!J",TEXT(MATCH($C46,'2018-08 (Д)'!$C$2:$C$100,0)+1,0))))),"Н/Д",((INDIRECT(CONCATENATE("'2018-09 (Д)'!J",TEXT(MATCH($C46,'2018-09 (Д)'!$C$2:$C$100,0)+1,0)))-INDIRECT(CONCATENATE("'2018-08 (Д)'!J",TEXT(MATCH($C46,'2018-08 (Д)'!$C$2:$C$100,0)+1,0))))/INDIRECT(CONCATENATE("'2018-08 (Д)'!J",TEXT(MATCH($C46,'2018-08 (Д)'!$C$2:$C$100,0)+1,0))))*100)</f>
        <v>Н/Д</v>
      </c>
      <c r="BO46" s="9" t="str">
        <f ca="1">IF(OR(INDIRECT(CONCATENATE("'2018-10 (Д)'!J",TEXT(MATCH($C46,'2018-10 (Д)'!$C$2:$C$100,0)+1,0)))="Н/Д",INDIRECT(CONCATENATE("'2018-09 (Д)'!J",TEXT(MATCH($C46,'2018-09 (Д)'!$C$2:$C$100,0)+1,0)))="Н/Д",AND(INDIRECT(CONCATENATE("'2018-10 (Д)'!J",TEXT(MATCH($C46,'2018-10 (Д)'!$C$2:$C$100,0)+1,0)))="Н/Д",INDIRECT(CONCATENATE("'2018-09 (Д)'!J",TEXT(MATCH($C46,'2018-09 (Д)'!$C$2:$C$100,0)+1,0))))),"Н/Д",((INDIRECT(CONCATENATE("'2018-10 (Д)'!J",TEXT(MATCH($C46,'2018-10 (Д)'!$C$2:$C$100,0)+1,0)))-INDIRECT(CONCATENATE("'2018-09 (Д)'!J",TEXT(MATCH($C46,'2018-09 (Д)'!$C$2:$C$100,0)+1,0))))/INDIRECT(CONCATENATE("'2018-09 (Д)'!J",TEXT(MATCH($C46,'2018-09 (Д)'!$C$2:$C$100,0)+1,0))))*100)</f>
        <v>Н/Д</v>
      </c>
      <c r="BP46" s="9" t="str">
        <f ca="1">IF(OR(INDIRECT(CONCATENATE("'2018-11 (Д)'!J",TEXT(MATCH($C46,'2018-11 (Д)'!$C$2:$C$100,0)+1,0)))="Н/Д",INDIRECT(CONCATENATE("'2018-10 (Д)'!J",TEXT(MATCH($C46,'2018-10 (Д)'!$C$2:$C$100,0)+1,0)))="Н/Д",AND(INDIRECT(CONCATENATE("'2018-11 (Д)'!J",TEXT(MATCH($C46,'2018-11 (Д)'!$C$2:$C$100,0)+1,0)))="Н/Д",INDIRECT(CONCATENATE("'2018-10 (Д)'!J",TEXT(MATCH($C46,'2018-10 (Д)'!$C$2:$C$100,0)+1,0))))),"Н/Д",((INDIRECT(CONCATENATE("'2018-11 (Д)'!J",TEXT(MATCH($C46,'2018-11 (Д)'!$C$2:$C$100,0)+1,0)))-INDIRECT(CONCATENATE("'2018-10 (Д)'!J",TEXT(MATCH($C46,'2018-10 (Д)'!$C$2:$C$100,0)+1,0))))/INDIRECT(CONCATENATE("'2018-10 (Д)'!J",TEXT(MATCH($C46,'2018-10 (Д)'!$C$2:$C$100,0)+1,0))))*100)</f>
        <v>Н/Д</v>
      </c>
      <c r="BQ46" s="9" t="str">
        <f ca="1">IF(OR(INDIRECT(CONCATENATE("'2018-12 (Д)'!J",TEXT(MATCH($C46,'2018-12 (Д)'!$C$2:$C$100,0)+1,0)))="Н/Д",INDIRECT(CONCATENATE("'2018-11 (Д)'!J",TEXT(MATCH($C46,'2018-11 (Д)'!$C$2:$C$100,0)+1,0)))="Н/Д",AND(INDIRECT(CONCATENATE("'2018-12 (Д)'!J",TEXT(MATCH($C46,'2018-12 (Д)'!$C$2:$C$100,0)+1,0)))="Н/Д",INDIRECT(CONCATENATE("'2018-11 (Д)'!J",TEXT(MATCH($C46,'2018-11 (Д)'!$C$2:$C$100,0)+1,0))))),"Н/Д",((INDIRECT(CONCATENATE("'2018-12 (Д)'!J",TEXT(MATCH($C46,'2018-12 (Д)'!$C$2:$C$100,0)+1,0)))-INDIRECT(CONCATENATE("'2018-11 (Д)'!J",TEXT(MATCH($C46,'2018-11 (Д)'!$C$2:$C$100,0)+1,0))))/INDIRECT(CONCATENATE("'2018-11 (Д)'!J",TEXT(MATCH($C46,'2018-11 (Д)'!$C$2:$C$100,0)+1,0))))*100)</f>
        <v>Н/Д</v>
      </c>
      <c r="BR46" s="9"/>
      <c r="BS46" s="9">
        <f ca="1">IF(OR(INDIRECT(CONCATENATE("'2018-03 (Д)'!K",TEXT(MATCH($C46,'2018-03 (Д)'!$C$2:$C$100,0)+1,0)))="Н/Д",INDIRECT(CONCATENATE("'2018-02 (Д)'!K",TEXT(MATCH($C46,'2018-02 (Д)'!$C$2:$C$100,0)+1,0)))="Н/Д",AND(INDIRECT(CONCATENATE("'2018-03 (Д)'!K",TEXT(MATCH($C46,'2018-03 (Д)'!$C$2:$C$100,0)+1,0)))="Н/Д",INDIRECT(CONCATENATE("'2018-02 (Д)'!K",TEXT(MATCH($C46,'2018-02 (Д)'!$C$2:$C$100,0)+1,0))))),"Н/Д",((INDIRECT(CONCATENATE("'2018-03 (Д)'!K",TEXT(MATCH($C46,'2018-03 (Д)'!$C$2:$C$100,0)+1,0)))-INDIRECT(CONCATENATE("'2018-02 (Д)'!K",TEXT(MATCH($C46,'2018-02 (Д)'!$C$2:$C$100,0)+1,0))))/INDIRECT(CONCATENATE("'2018-02 (Д)'!K",TEXT(MATCH($C46,'2018-02 (Д)'!$C$2:$C$100,0)+1,0))))*100)</f>
        <v>-41.586422325232128</v>
      </c>
      <c r="BT46" s="9">
        <f ca="1">IF(OR(INDIRECT(CONCATENATE("'2018-04 (Д)'!K",TEXT(MATCH($C46,'2018-04 (Д)'!$C$2:$C$100,0)+1,0)))="Н/Д",INDIRECT(CONCATENATE("'2018-03 (Д)'!K",TEXT(MATCH($C46,'2018-03 (Д)'!$C$2:$C$100,0)+1,0)))="Н/Д",AND(INDIRECT(CONCATENATE("'2018-04 (Д)'!K",TEXT(MATCH($C46,'2018-04 (Д)'!$C$2:$C$100,0)+1,0)))="Н/Д",INDIRECT(CONCATENATE("'2018-03 (Д)'!K",TEXT(MATCH($C46,'2018-03 (Д)'!$C$2:$C$100,0)+1,0))))),"Н/Д",((INDIRECT(CONCATENATE("'2018-04 (Д)'!K",TEXT(MATCH($C46,'2018-04 (Д)'!$C$2:$C$100,0)+1,0)))-INDIRECT(CONCATENATE("'2018-03 (Д)'!K",TEXT(MATCH($C46,'2018-03 (Д)'!$C$2:$C$100,0)+1,0))))/INDIRECT(CONCATENATE("'2018-03 (Д)'!K",TEXT(MATCH($C46,'2018-03 (Д)'!$C$2:$C$100,0)+1,0))))*100)</f>
        <v>358.80034874830955</v>
      </c>
      <c r="BU46" s="9">
        <f ca="1">IF(OR(INDIRECT(CONCATENATE("'2018-05 (Д)'!K",TEXT(MATCH($C46,'2018-05 (Д)'!$C$2:$C$100,0)+1,0)))="Н/Д",INDIRECT(CONCATENATE("'2018-04 (Д)'!K",TEXT(MATCH($C46,'2018-04 (Д)'!$C$2:$C$100,0)+1,0)))="Н/Д",AND(INDIRECT(CONCATENATE("'2018-05 (Д)'!K",TEXT(MATCH($C46,'2018-05 (Д)'!$C$2:$C$100,0)+1,0)))="Н/Д",INDIRECT(CONCATENATE("'2018-04 (Д)'!K",TEXT(MATCH($C46,'2018-04 (Д)'!$C$2:$C$100,0)+1,0))))),"Н/Д",((INDIRECT(CONCATENATE("'2018-05 (Д)'!K",TEXT(MATCH($C46,'2018-05 (Д)'!$C$2:$C$100,0)+1,0)))-INDIRECT(CONCATENATE("'2018-04 (Д)'!K",TEXT(MATCH($C46,'2018-04 (Д)'!$C$2:$C$100,0)+1,0))))/INDIRECT(CONCATENATE("'2018-04 (Д)'!K",TEXT(MATCH($C46,'2018-04 (Д)'!$C$2:$C$100,0)+1,0))))*100)</f>
        <v>-23.782771502174661</v>
      </c>
      <c r="BV46" s="9">
        <f ca="1">IF(OR(INDIRECT(CONCATENATE("'2018-06 (Д)'!K",TEXT(MATCH($C46,'2018-06 (Д)'!$C$2:$C$100,0)+1,0)))="Н/Д",INDIRECT(CONCATENATE("'2018-05 (Д)'!K",TEXT(MATCH($C46,'2018-05 (Д)'!$C$2:$C$100,0)+1,0)))="Н/Д",AND(INDIRECT(CONCATENATE("'2018-06 (Д)'!K",TEXT(MATCH($C46,'2018-06 (Д)'!$C$2:$C$100,0)+1,0)))="Н/Д",INDIRECT(CONCATENATE("'2018-05 (Д)'!K",TEXT(MATCH($C46,'2018-05 (Д)'!$C$2:$C$100,0)+1,0))))),"Н/Д",((INDIRECT(CONCATENATE("'2018-06 (Д)'!K",TEXT(MATCH($C46,'2018-06 (Д)'!$C$2:$C$100,0)+1,0)))-INDIRECT(CONCATENATE("'2018-05 (Д)'!K",TEXT(MATCH($C46,'2018-05 (Д)'!$C$2:$C$100,0)+1,0))))/INDIRECT(CONCATENATE("'2018-05 (Д)'!K",TEXT(MATCH($C46,'2018-05 (Д)'!$C$2:$C$100,0)+1,0))))*100)</f>
        <v>-30.401006467438556</v>
      </c>
      <c r="BW46" s="9">
        <f ca="1">IF(OR(INDIRECT(CONCATENATE("'2018-07 (Д)'!K",TEXT(MATCH($C46,'2018-07 (Д)'!$C$2:$C$100,0)+1,0)))="Н/Д",INDIRECT(CONCATENATE("'2018-06 (Д)'!K",TEXT(MATCH($C46,'2018-06 (Д)'!$C$2:$C$100,0)+1,0)))="Н/Д",AND(INDIRECT(CONCATENATE("'2018-07 (Д)'!K",TEXT(MATCH($C46,'2018-07 (Д)'!$C$2:$C$100,0)+1,0)))="Н/Д",INDIRECT(CONCATENATE("'2018-06 (Д)'!K",TEXT(MATCH($C46,'2018-06 (Д)'!$C$2:$C$100,0)+1,0))))),"Н/Д",((INDIRECT(CONCATENATE("'2018-07 (Д)'!K",TEXT(MATCH($C46,'2018-07 (Д)'!$C$2:$C$100,0)+1,0)))-INDIRECT(CONCATENATE("'2018-06 (Д)'!K",TEXT(MATCH($C46,'2018-06 (Д)'!$C$2:$C$100,0)+1,0))))/INDIRECT(CONCATENATE("'2018-06 (Д)'!K",TEXT(MATCH($C46,'2018-06 (Д)'!$C$2:$C$100,0)+1,0))))*100)</f>
        <v>-39.234840984477884</v>
      </c>
      <c r="BX46" s="9">
        <f ca="1">IF(OR(INDIRECT(CONCATENATE("'2018-08 (Д)'!K",TEXT(MATCH($C46,'2018-08 (Д)'!$C$2:$C$100,0)+1,0)))="Н/Д",INDIRECT(CONCATENATE("'2018-07 (Д)'!K",TEXT(MATCH($C46,'2018-07 (Д)'!$C$2:$C$100,0)+1,0)))="Н/Д",AND(INDIRECT(CONCATENATE("'2018-08 (Д)'!K",TEXT(MATCH($C46,'2018-08 (Д)'!$C$2:$C$100,0)+1,0)))="Н/Д",INDIRECT(CONCATENATE("'2018-07 (Д)'!K",TEXT(MATCH($C46,'2018-07 (Д)'!$C$2:$C$100,0)+1,0))))),"Н/Д",((INDIRECT(CONCATENATE("'2018-08 (Д)'!K",TEXT(MATCH($C46,'2018-08 (Д)'!$C$2:$C$100,0)+1,0)))-INDIRECT(CONCATENATE("'2018-07 (Д)'!K",TEXT(MATCH($C46,'2018-07 (Д)'!$C$2:$C$100,0)+1,0))))/INDIRECT(CONCATENATE("'2018-07 (Д)'!K",TEXT(MATCH($C46,'2018-07 (Д)'!$C$2:$C$100,0)+1,0))))*100)</f>
        <v>73.553273393648155</v>
      </c>
      <c r="BY46" s="9">
        <f ca="1">IF(OR(INDIRECT(CONCATENATE("'2018-09 (Д)'!K",TEXT(MATCH($C46,'2018-09 (Д)'!$C$2:$C$100,0)+1,0)))="Н/Д",INDIRECT(CONCATENATE("'2018-08 (Д)'!K",TEXT(MATCH($C46,'2018-08 (Д)'!$C$2:$C$100,0)+1,0)))="Н/Д",AND(INDIRECT(CONCATENATE("'2018-09 (Д)'!K",TEXT(MATCH($C46,'2018-09 (Д)'!$C$2:$C$100,0)+1,0)))="Н/Д",INDIRECT(CONCATENATE("'2018-08 (Д)'!K",TEXT(MATCH($C46,'2018-08 (Д)'!$C$2:$C$100,0)+1,0))))),"Н/Д",((INDIRECT(CONCATENATE("'2018-09 (Д)'!K",TEXT(MATCH($C46,'2018-09 (Д)'!$C$2:$C$100,0)+1,0)))-INDIRECT(CONCATENATE("'2018-08 (Д)'!K",TEXT(MATCH($C46,'2018-08 (Д)'!$C$2:$C$100,0)+1,0))))/INDIRECT(CONCATENATE("'2018-08 (Д)'!K",TEXT(MATCH($C46,'2018-08 (Д)'!$C$2:$C$100,0)+1,0))))*100)</f>
        <v>-62.155035342083224</v>
      </c>
      <c r="BZ46" s="9">
        <f ca="1">IF(OR(INDIRECT(CONCATENATE("'2018-10 (Д)'!K",TEXT(MATCH($C46,'2018-10 (Д)'!$C$2:$C$100,0)+1,0)))="Н/Д",INDIRECT(CONCATENATE("'2018-09 (Д)'!K",TEXT(MATCH($C46,'2018-09 (Д)'!$C$2:$C$100,0)+1,0)))="Н/Д",AND(INDIRECT(CONCATENATE("'2018-10 (Д)'!K",TEXT(MATCH($C46,'2018-10 (Д)'!$C$2:$C$100,0)+1,0)))="Н/Д",INDIRECT(CONCATENATE("'2018-09 (Д)'!K",TEXT(MATCH($C46,'2018-09 (Д)'!$C$2:$C$100,0)+1,0))))),"Н/Д",((INDIRECT(CONCATENATE("'2018-10 (Д)'!K",TEXT(MATCH($C46,'2018-10 (Д)'!$C$2:$C$100,0)+1,0)))-INDIRECT(CONCATENATE("'2018-09 (Д)'!K",TEXT(MATCH($C46,'2018-09 (Д)'!$C$2:$C$100,0)+1,0))))/INDIRECT(CONCATENATE("'2018-09 (Д)'!K",TEXT(MATCH($C46,'2018-09 (Д)'!$C$2:$C$100,0)+1,0))))*100)</f>
        <v>53.949869919878658</v>
      </c>
      <c r="CA46" s="9">
        <f ca="1">IF(OR(INDIRECT(CONCATENATE("'2018-11 (Д)'!K",TEXT(MATCH($C46,'2018-11 (Д)'!$C$2:$C$100,0)+1,0)))="Н/Д",INDIRECT(CONCATENATE("'2018-10 (Д)'!K",TEXT(MATCH($C46,'2018-10 (Д)'!$C$2:$C$100,0)+1,0)))="Н/Д",AND(INDIRECT(CONCATENATE("'2018-11 (Д)'!K",TEXT(MATCH($C46,'2018-11 (Д)'!$C$2:$C$100,0)+1,0)))="Н/Д",INDIRECT(CONCATENATE("'2018-10 (Д)'!K",TEXT(MATCH($C46,'2018-10 (Д)'!$C$2:$C$100,0)+1,0))))),"Н/Д",((INDIRECT(CONCATENATE("'2018-11 (Д)'!K",TEXT(MATCH($C46,'2018-11 (Д)'!$C$2:$C$100,0)+1,0)))-INDIRECT(CONCATENATE("'2018-10 (Д)'!K",TEXT(MATCH($C46,'2018-10 (Д)'!$C$2:$C$100,0)+1,0))))/INDIRECT(CONCATENATE("'2018-10 (Д)'!K",TEXT(MATCH($C46,'2018-10 (Д)'!$C$2:$C$100,0)+1,0))))*100)</f>
        <v>91.381843566590575</v>
      </c>
      <c r="CB46" s="9">
        <f ca="1">IF(OR(INDIRECT(CONCATENATE("'2018-12 (Д)'!K",TEXT(MATCH($C46,'2018-12 (Д)'!$C$2:$C$100,0)+1,0)))="Н/Д",INDIRECT(CONCATENATE("'2018-11 (Д)'!K",TEXT(MATCH($C46,'2018-11 (Д)'!$C$2:$C$100,0)+1,0)))="Н/Д",AND(INDIRECT(CONCATENATE("'2018-12 (Д)'!K",TEXT(MATCH($C46,'2018-12 (Д)'!$C$2:$C$100,0)+1,0)))="Н/Д",INDIRECT(CONCATENATE("'2018-11 (Д)'!K",TEXT(MATCH($C46,'2018-11 (Д)'!$C$2:$C$100,0)+1,0))))),"Н/Д",((INDIRECT(CONCATENATE("'2018-12 (Д)'!K",TEXT(MATCH($C46,'2018-12 (Д)'!$C$2:$C$100,0)+1,0)))-INDIRECT(CONCATENATE("'2018-11 (Д)'!K",TEXT(MATCH($C46,'2018-11 (Д)'!$C$2:$C$100,0)+1,0))))/INDIRECT(CONCATENATE("'2018-11 (Д)'!K",TEXT(MATCH($C46,'2018-11 (Д)'!$C$2:$C$100,0)+1,0))))*100)</f>
        <v>-68.554732682673219</v>
      </c>
      <c r="CC46" s="9"/>
      <c r="CD46" s="9">
        <f ca="1">IF(OR(INDIRECT(CONCATENATE("'2018-03 (Д)'!L",TEXT(MATCH($C46,'2018-03 (Д)'!$C$2:$C$100,0)+1,0)))="Н/Д",INDIRECT(CONCATENATE("'2018-02 (Д)'!L",TEXT(MATCH($C46,'2018-02 (Д)'!$C$2:$C$100,0)+1,0)))="Н/Д",AND(INDIRECT(CONCATENATE("'2018-03 (Д)'!L",TEXT(MATCH($C46,'2018-03 (Д)'!$C$2:$C$100,0)+1,0)))="Н/Д",INDIRECT(CONCATENATE("'2018-02 (Д)'!L",TEXT(MATCH($C46,'2018-02 (Д)'!$C$2:$C$100,0)+1,0))))),"Н/Д",((INDIRECT(CONCATENATE("'2018-03 (Д)'!L",TEXT(MATCH($C46,'2018-03 (Д)'!$C$2:$C$100,0)+1,0)))-INDIRECT(CONCATENATE("'2018-02 (Д)'!L",TEXT(MATCH($C46,'2018-02 (Д)'!$C$2:$C$100,0)+1,0))))/INDIRECT(CONCATENATE("'2018-02 (Д)'!L",TEXT(MATCH($C46,'2018-02 (Д)'!$C$2:$C$100,0)+1,0))))*100)</f>
        <v>69.684307957657694</v>
      </c>
      <c r="CE46" s="9">
        <f ca="1">IF(OR(INDIRECT(CONCATENATE("'2018-04 (Д)'!L",TEXT(MATCH($C46,'2018-04 (Д)'!$C$2:$C$100,0)+1,0)))="Н/Д",INDIRECT(CONCATENATE("'2018-03 (Д)'!L",TEXT(MATCH($C46,'2018-03 (Д)'!$C$2:$C$100,0)+1,0)))="Н/Д",AND(INDIRECT(CONCATENATE("'2018-04 (Д)'!L",TEXT(MATCH($C46,'2018-04 (Д)'!$C$2:$C$100,0)+1,0)))="Н/Д",INDIRECT(CONCATENATE("'2018-03 (Д)'!L",TEXT(MATCH($C46,'2018-03 (Д)'!$C$2:$C$100,0)+1,0))))),"Н/Д",((INDIRECT(CONCATENATE("'2018-04 (Д)'!L",TEXT(MATCH($C46,'2018-04 (Д)'!$C$2:$C$100,0)+1,0)))-INDIRECT(CONCATENATE("'2018-03 (Д)'!L",TEXT(MATCH($C46,'2018-03 (Д)'!$C$2:$C$100,0)+1,0))))/INDIRECT(CONCATENATE("'2018-03 (Д)'!L",TEXT(MATCH($C46,'2018-03 (Д)'!$C$2:$C$100,0)+1,0))))*100)</f>
        <v>98.729605286863062</v>
      </c>
      <c r="CF46" s="9">
        <f ca="1">IF(OR(INDIRECT(CONCATENATE("'2018-05 (Д)'!L",TEXT(MATCH($C46,'2018-05 (Д)'!$C$2:$C$100,0)+1,0)))="Н/Д",INDIRECT(CONCATENATE("'2018-04 (Д)'!L",TEXT(MATCH($C46,'2018-04 (Д)'!$C$2:$C$100,0)+1,0)))="Н/Д",AND(INDIRECT(CONCATENATE("'2018-05 (Д)'!L",TEXT(MATCH($C46,'2018-05 (Д)'!$C$2:$C$100,0)+1,0)))="Н/Д",INDIRECT(CONCATENATE("'2018-04 (Д)'!L",TEXT(MATCH($C46,'2018-04 (Д)'!$C$2:$C$100,0)+1,0))))),"Н/Д",((INDIRECT(CONCATENATE("'2018-05 (Д)'!L",TEXT(MATCH($C46,'2018-05 (Д)'!$C$2:$C$100,0)+1,0)))-INDIRECT(CONCATENATE("'2018-04 (Д)'!L",TEXT(MATCH($C46,'2018-04 (Д)'!$C$2:$C$100,0)+1,0))))/INDIRECT(CONCATENATE("'2018-04 (Д)'!L",TEXT(MATCH($C46,'2018-04 (Д)'!$C$2:$C$100,0)+1,0))))*100)</f>
        <v>70.514627248594152</v>
      </c>
      <c r="CG46" s="9">
        <f ca="1">IF(OR(INDIRECT(CONCATENATE("'2018-06 (Д)'!L",TEXT(MATCH($C46,'2018-06 (Д)'!$C$2:$C$100,0)+1,0)))="Н/Д",INDIRECT(CONCATENATE("'2018-05 (Д)'!L",TEXT(MATCH($C46,'2018-05 (Д)'!$C$2:$C$100,0)+1,0)))="Н/Д",AND(INDIRECT(CONCATENATE("'2018-06 (Д)'!L",TEXT(MATCH($C46,'2018-06 (Д)'!$C$2:$C$100,0)+1,0)))="Н/Д",INDIRECT(CONCATENATE("'2018-05 (Д)'!L",TEXT(MATCH($C46,'2018-05 (Д)'!$C$2:$C$100,0)+1,0))))),"Н/Д",((INDIRECT(CONCATENATE("'2018-06 (Д)'!L",TEXT(MATCH($C46,'2018-06 (Д)'!$C$2:$C$100,0)+1,0)))-INDIRECT(CONCATENATE("'2018-05 (Д)'!L",TEXT(MATCH($C46,'2018-05 (Д)'!$C$2:$C$100,0)+1,0))))/INDIRECT(CONCATENATE("'2018-05 (Д)'!L",TEXT(MATCH($C46,'2018-05 (Д)'!$C$2:$C$100,0)+1,0))))*100)</f>
        <v>-68.703913105847107</v>
      </c>
      <c r="CH46" s="9">
        <f ca="1">IF(OR(INDIRECT(CONCATENATE("'2018-07 (Д)'!L",TEXT(MATCH($C46,'2018-07 (Д)'!$C$2:$C$100,0)+1,0)))="Н/Д",INDIRECT(CONCATENATE("'2018-06 (Д)'!L",TEXT(MATCH($C46,'2018-06 (Д)'!$C$2:$C$100,0)+1,0)))="Н/Д",AND(INDIRECT(CONCATENATE("'2018-07 (Д)'!L",TEXT(MATCH($C46,'2018-07 (Д)'!$C$2:$C$100,0)+1,0)))="Н/Д",INDIRECT(CONCATENATE("'2018-06 (Д)'!L",TEXT(MATCH($C46,'2018-06 (Д)'!$C$2:$C$100,0)+1,0))))),"Н/Д",((INDIRECT(CONCATENATE("'2018-07 (Д)'!L",TEXT(MATCH($C46,'2018-07 (Д)'!$C$2:$C$100,0)+1,0)))-INDIRECT(CONCATENATE("'2018-06 (Д)'!L",TEXT(MATCH($C46,'2018-06 (Д)'!$C$2:$C$100,0)+1,0))))/INDIRECT(CONCATENATE("'2018-06 (Д)'!L",TEXT(MATCH($C46,'2018-06 (Д)'!$C$2:$C$100,0)+1,0))))*100)</f>
        <v>113.08555481796316</v>
      </c>
      <c r="CI46" s="9">
        <f ca="1">IF(OR(INDIRECT(CONCATENATE("'2018-08 (Д)'!L",TEXT(MATCH($C46,'2018-08 (Д)'!$C$2:$C$100,0)+1,0)))="Н/Д",INDIRECT(CONCATENATE("'2018-07 (Д)'!L",TEXT(MATCH($C46,'2018-07 (Д)'!$C$2:$C$100,0)+1,0)))="Н/Д",AND(INDIRECT(CONCATENATE("'2018-08 (Д)'!L",TEXT(MATCH($C46,'2018-08 (Д)'!$C$2:$C$100,0)+1,0)))="Н/Д",INDIRECT(CONCATENATE("'2018-07 (Д)'!L",TEXT(MATCH($C46,'2018-07 (Д)'!$C$2:$C$100,0)+1,0))))),"Н/Д",((INDIRECT(CONCATENATE("'2018-08 (Д)'!L",TEXT(MATCH($C46,'2018-08 (Д)'!$C$2:$C$100,0)+1,0)))-INDIRECT(CONCATENATE("'2018-07 (Д)'!L",TEXT(MATCH($C46,'2018-07 (Д)'!$C$2:$C$100,0)+1,0))))/INDIRECT(CONCATENATE("'2018-07 (Д)'!L",TEXT(MATCH($C46,'2018-07 (Д)'!$C$2:$C$100,0)+1,0))))*100)</f>
        <v>152.7741045280622</v>
      </c>
      <c r="CJ46" s="9">
        <f ca="1">IF(OR(INDIRECT(CONCATENATE("'2018-09 (Д)'!L",TEXT(MATCH($C46,'2018-09 (Д)'!$C$2:$C$100,0)+1,0)))="Н/Д",INDIRECT(CONCATENATE("'2018-08 (Д)'!L",TEXT(MATCH($C46,'2018-08 (Д)'!$C$2:$C$100,0)+1,0)))="Н/Д",AND(INDIRECT(CONCATENATE("'2018-09 (Д)'!L",TEXT(MATCH($C46,'2018-09 (Д)'!$C$2:$C$100,0)+1,0)))="Н/Д",INDIRECT(CONCATENATE("'2018-08 (Д)'!L",TEXT(MATCH($C46,'2018-08 (Д)'!$C$2:$C$100,0)+1,0))))),"Н/Д",((INDIRECT(CONCATENATE("'2018-09 (Д)'!L",TEXT(MATCH($C46,'2018-09 (Д)'!$C$2:$C$100,0)+1,0)))-INDIRECT(CONCATENATE("'2018-08 (Д)'!L",TEXT(MATCH($C46,'2018-08 (Д)'!$C$2:$C$100,0)+1,0))))/INDIRECT(CONCATENATE("'2018-08 (Д)'!L",TEXT(MATCH($C46,'2018-08 (Д)'!$C$2:$C$100,0)+1,0))))*100)</f>
        <v>-64.531116552089429</v>
      </c>
      <c r="CK46" s="9">
        <f ca="1">IF(OR(INDIRECT(CONCATENATE("'2018-10 (Д)'!L",TEXT(MATCH($C46,'2018-10 (Д)'!$C$2:$C$100,0)+1,0)))="Н/Д",INDIRECT(CONCATENATE("'2018-09 (Д)'!L",TEXT(MATCH($C46,'2018-09 (Д)'!$C$2:$C$100,0)+1,0)))="Н/Д",AND(INDIRECT(CONCATENATE("'2018-10 (Д)'!L",TEXT(MATCH($C46,'2018-10 (Д)'!$C$2:$C$100,0)+1,0)))="Н/Д",INDIRECT(CONCATENATE("'2018-09 (Д)'!L",TEXT(MATCH($C46,'2018-09 (Д)'!$C$2:$C$100,0)+1,0))))),"Н/Д",((INDIRECT(CONCATENATE("'2018-10 (Д)'!L",TEXT(MATCH($C46,'2018-10 (Д)'!$C$2:$C$100,0)+1,0)))-INDIRECT(CONCATENATE("'2018-09 (Д)'!L",TEXT(MATCH($C46,'2018-09 (Д)'!$C$2:$C$100,0)+1,0))))/INDIRECT(CONCATENATE("'2018-09 (Д)'!L",TEXT(MATCH($C46,'2018-09 (Д)'!$C$2:$C$100,0)+1,0))))*100)</f>
        <v>54.691098599803311</v>
      </c>
      <c r="CL46" s="9">
        <f ca="1">IF(OR(INDIRECT(CONCATENATE("'2018-11 (Д)'!L",TEXT(MATCH($C46,'2018-11 (Д)'!$C$2:$C$100,0)+1,0)))="Н/Д",INDIRECT(CONCATENATE("'2018-10 (Д)'!L",TEXT(MATCH($C46,'2018-10 (Д)'!$C$2:$C$100,0)+1,0)))="Н/Д",AND(INDIRECT(CONCATENATE("'2018-11 (Д)'!L",TEXT(MATCH($C46,'2018-11 (Д)'!$C$2:$C$100,0)+1,0)))="Н/Д",INDIRECT(CONCATENATE("'2018-10 (Д)'!L",TEXT(MATCH($C46,'2018-10 (Д)'!$C$2:$C$100,0)+1,0))))),"Н/Д",((INDIRECT(CONCATENATE("'2018-11 (Д)'!L",TEXT(MATCH($C46,'2018-11 (Д)'!$C$2:$C$100,0)+1,0)))-INDIRECT(CONCATENATE("'2018-10 (Д)'!L",TEXT(MATCH($C46,'2018-10 (Д)'!$C$2:$C$100,0)+1,0))))/INDIRECT(CONCATENATE("'2018-10 (Д)'!L",TEXT(MATCH($C46,'2018-10 (Д)'!$C$2:$C$100,0)+1,0))))*100)</f>
        <v>8.3405741587614859</v>
      </c>
      <c r="CM46" s="9">
        <f ca="1">IF(OR(INDIRECT(CONCATENATE("'2018-12 (Д)'!L",TEXT(MATCH($C46,'2018-12 (Д)'!$C$2:$C$100,0)+1,0)))="Н/Д",INDIRECT(CONCATENATE("'2018-11 (Д)'!L",TEXT(MATCH($C46,'2018-11 (Д)'!$C$2:$C$100,0)+1,0)))="Н/Д",AND(INDIRECT(CONCATENATE("'2018-12 (Д)'!L",TEXT(MATCH($C46,'2018-12 (Д)'!$C$2:$C$100,0)+1,0)))="Н/Д",INDIRECT(CONCATENATE("'2018-11 (Д)'!L",TEXT(MATCH($C46,'2018-11 (Д)'!$C$2:$C$100,0)+1,0))))),"Н/Д",((INDIRECT(CONCATENATE("'2018-12 (Д)'!L",TEXT(MATCH($C46,'2018-12 (Д)'!$C$2:$C$100,0)+1,0)))-INDIRECT(CONCATENATE("'2018-11 (Д)'!L",TEXT(MATCH($C46,'2018-11 (Д)'!$C$2:$C$100,0)+1,0))))/INDIRECT(CONCATENATE("'2018-11 (Д)'!L",TEXT(MATCH($C46,'2018-11 (Д)'!$C$2:$C$100,0)+1,0))))*100)</f>
        <v>70.441444953411079</v>
      </c>
      <c r="CN46" s="9"/>
      <c r="CO46" s="9">
        <f ca="1">IF(OR(INDIRECT(CONCATENATE("'2018-03 (Д)'!M",TEXT(MATCH($C46,'2018-03 (Д)'!$C$2:$C$100,0)+1,0)))="Н/Д",INDIRECT(CONCATENATE("'2018-02 (Д)'!M",TEXT(MATCH($C46,'2018-02 (Д)'!$C$2:$C$100,0)+1,0)))="Н/Д",AND(INDIRECT(CONCATENATE("'2018-03 (Д)'!M",TEXT(MATCH($C46,'2018-03 (Д)'!$C$2:$C$100,0)+1,0)))="Н/Д",INDIRECT(CONCATENATE("'2018-02 (Д)'!M",TEXT(MATCH($C46,'2018-02 (Д)'!$C$2:$C$100,0)+1,0))))),"Н/Д",((INDIRECT(CONCATENATE("'2018-03 (Д)'!M",TEXT(MATCH($C46,'2018-03 (Д)'!$C$2:$C$100,0)+1,0)))-INDIRECT(CONCATENATE("'2018-02 (Д)'!M",TEXT(MATCH($C46,'2018-02 (Д)'!$C$2:$C$100,0)+1,0))))/INDIRECT(CONCATENATE("'2018-02 (Д)'!M",TEXT(MATCH($C46,'2018-02 (Д)'!$C$2:$C$100,0)+1,0))))*100)</f>
        <v>629.2139857219056</v>
      </c>
      <c r="CP46" s="9">
        <f ca="1">IF(OR(INDIRECT(CONCATENATE("'2018-04 (Д)'!M",TEXT(MATCH($C46,'2018-04 (Д)'!$C$2:$C$100,0)+1,0)))="Н/Д",INDIRECT(CONCATENATE("'2018-03 (Д)'!M",TEXT(MATCH($C46,'2018-03 (Д)'!$C$2:$C$100,0)+1,0)))="Н/Д",AND(INDIRECT(CONCATENATE("'2018-04 (Д)'!M",TEXT(MATCH($C46,'2018-04 (Д)'!$C$2:$C$100,0)+1,0)))="Н/Д",INDIRECT(CONCATENATE("'2018-03 (Д)'!M",TEXT(MATCH($C46,'2018-03 (Д)'!$C$2:$C$100,0)+1,0))))),"Н/Д",((INDIRECT(CONCATENATE("'2018-04 (Д)'!M",TEXT(MATCH($C46,'2018-04 (Д)'!$C$2:$C$100,0)+1,0)))-INDIRECT(CONCATENATE("'2018-03 (Д)'!M",TEXT(MATCH($C46,'2018-03 (Д)'!$C$2:$C$100,0)+1,0))))/INDIRECT(CONCATENATE("'2018-03 (Д)'!M",TEXT(MATCH($C46,'2018-03 (Д)'!$C$2:$C$100,0)+1,0))))*100)</f>
        <v>69.130687469910171</v>
      </c>
      <c r="CQ46" s="9">
        <f ca="1">IF(OR(INDIRECT(CONCATENATE("'2018-05 (Д)'!M",TEXT(MATCH($C46,'2018-05 (Д)'!$C$2:$C$100,0)+1,0)))="Н/Д",INDIRECT(CONCATENATE("'2018-04 (Д)'!M",TEXT(MATCH($C46,'2018-04 (Д)'!$C$2:$C$100,0)+1,0)))="Н/Д",AND(INDIRECT(CONCATENATE("'2018-05 (Д)'!M",TEXT(MATCH($C46,'2018-05 (Д)'!$C$2:$C$100,0)+1,0)))="Н/Д",INDIRECT(CONCATENATE("'2018-04 (Д)'!M",TEXT(MATCH($C46,'2018-04 (Д)'!$C$2:$C$100,0)+1,0))))),"Н/Д",((INDIRECT(CONCATENATE("'2018-05 (Д)'!M",TEXT(MATCH($C46,'2018-05 (Д)'!$C$2:$C$100,0)+1,0)))-INDIRECT(CONCATENATE("'2018-04 (Д)'!M",TEXT(MATCH($C46,'2018-04 (Д)'!$C$2:$C$100,0)+1,0))))/INDIRECT(CONCATENATE("'2018-04 (Д)'!M",TEXT(MATCH($C46,'2018-04 (Д)'!$C$2:$C$100,0)+1,0))))*100)</f>
        <v>-81.900392244396201</v>
      </c>
      <c r="CR46" s="9">
        <f ca="1">IF(OR(INDIRECT(CONCATENATE("'2018-06 (Д)'!M",TEXT(MATCH($C46,'2018-06 (Д)'!$C$2:$C$100,0)+1,0)))="Н/Д",INDIRECT(CONCATENATE("'2018-05 (Д)'!M",TEXT(MATCH($C46,'2018-05 (Д)'!$C$2:$C$100,0)+1,0)))="Н/Д",AND(INDIRECT(CONCATENATE("'2018-06 (Д)'!M",TEXT(MATCH($C46,'2018-06 (Д)'!$C$2:$C$100,0)+1,0)))="Н/Д",INDIRECT(CONCATENATE("'2018-05 (Д)'!M",TEXT(MATCH($C46,'2018-05 (Д)'!$C$2:$C$100,0)+1,0))))),"Н/Д",((INDIRECT(CONCATENATE("'2018-06 (Д)'!M",TEXT(MATCH($C46,'2018-06 (Д)'!$C$2:$C$100,0)+1,0)))-INDIRECT(CONCATENATE("'2018-05 (Д)'!M",TEXT(MATCH($C46,'2018-05 (Д)'!$C$2:$C$100,0)+1,0))))/INDIRECT(CONCATENATE("'2018-05 (Д)'!M",TEXT(MATCH($C46,'2018-05 (Д)'!$C$2:$C$100,0)+1,0))))*100)</f>
        <v>39.656578148373022</v>
      </c>
      <c r="CS46" s="9">
        <f ca="1">IF(OR(INDIRECT(CONCATENATE("'2018-07 (Д)'!M",TEXT(MATCH($C46,'2018-07 (Д)'!$C$2:$C$100,0)+1,0)))="Н/Д",INDIRECT(CONCATENATE("'2018-06 (Д)'!M",TEXT(MATCH($C46,'2018-06 (Д)'!$C$2:$C$100,0)+1,0)))="Н/Д",AND(INDIRECT(CONCATENATE("'2018-07 (Д)'!M",TEXT(MATCH($C46,'2018-07 (Д)'!$C$2:$C$100,0)+1,0)))="Н/Д",INDIRECT(CONCATENATE("'2018-06 (Д)'!M",TEXT(MATCH($C46,'2018-06 (Д)'!$C$2:$C$100,0)+1,0))))),"Н/Д",((INDIRECT(CONCATENATE("'2018-07 (Д)'!M",TEXT(MATCH($C46,'2018-07 (Д)'!$C$2:$C$100,0)+1,0)))-INDIRECT(CONCATENATE("'2018-06 (Д)'!M",TEXT(MATCH($C46,'2018-06 (Д)'!$C$2:$C$100,0)+1,0))))/INDIRECT(CONCATENATE("'2018-06 (Д)'!M",TEXT(MATCH($C46,'2018-06 (Д)'!$C$2:$C$100,0)+1,0))))*100)</f>
        <v>83.009552407800783</v>
      </c>
      <c r="CT46" s="9">
        <f ca="1">IF(OR(INDIRECT(CONCATENATE("'2018-08 (Д)'!M",TEXT(MATCH($C46,'2018-08 (Д)'!$C$2:$C$100,0)+1,0)))="Н/Д",INDIRECT(CONCATENATE("'2018-07 (Д)'!M",TEXT(MATCH($C46,'2018-07 (Д)'!$C$2:$C$100,0)+1,0)))="Н/Д",AND(INDIRECT(CONCATENATE("'2018-08 (Д)'!M",TEXT(MATCH($C46,'2018-08 (Д)'!$C$2:$C$100,0)+1,0)))="Н/Д",INDIRECT(CONCATENATE("'2018-07 (Д)'!M",TEXT(MATCH($C46,'2018-07 (Д)'!$C$2:$C$100,0)+1,0))))),"Н/Д",((INDIRECT(CONCATENATE("'2018-08 (Д)'!M",TEXT(MATCH($C46,'2018-08 (Д)'!$C$2:$C$100,0)+1,0)))-INDIRECT(CONCATENATE("'2018-07 (Д)'!M",TEXT(MATCH($C46,'2018-07 (Д)'!$C$2:$C$100,0)+1,0))))/INDIRECT(CONCATENATE("'2018-07 (Д)'!M",TEXT(MATCH($C46,'2018-07 (Д)'!$C$2:$C$100,0)+1,0))))*100)</f>
        <v>-92.176457613836888</v>
      </c>
      <c r="CU46" s="9">
        <f ca="1">IF(OR(INDIRECT(CONCATENATE("'2018-09 (Д)'!M",TEXT(MATCH($C46,'2018-09 (Д)'!$C$2:$C$100,0)+1,0)))="Н/Д",INDIRECT(CONCATENATE("'2018-08 (Д)'!M",TEXT(MATCH($C46,'2018-08 (Д)'!$C$2:$C$100,0)+1,0)))="Н/Д",AND(INDIRECT(CONCATENATE("'2018-09 (Д)'!M",TEXT(MATCH($C46,'2018-09 (Д)'!$C$2:$C$100,0)+1,0)))="Н/Д",INDIRECT(CONCATENATE("'2018-08 (Д)'!M",TEXT(MATCH($C46,'2018-08 (Д)'!$C$2:$C$100,0)+1,0))))),"Н/Д",((INDIRECT(CONCATENATE("'2018-09 (Д)'!M",TEXT(MATCH($C46,'2018-09 (Д)'!$C$2:$C$100,0)+1,0)))-INDIRECT(CONCATENATE("'2018-08 (Д)'!M",TEXT(MATCH($C46,'2018-08 (Д)'!$C$2:$C$100,0)+1,0))))/INDIRECT(CONCATENATE("'2018-08 (Д)'!M",TEXT(MATCH($C46,'2018-08 (Д)'!$C$2:$C$100,0)+1,0))))*100)</f>
        <v>2301.6292979202226</v>
      </c>
      <c r="CV46" s="9">
        <f ca="1">IF(OR(INDIRECT(CONCATENATE("'2018-10 (Д)'!M",TEXT(MATCH($C46,'2018-10 (Д)'!$C$2:$C$100,0)+1,0)))="Н/Д",INDIRECT(CONCATENATE("'2018-09 (Д)'!M",TEXT(MATCH($C46,'2018-09 (Д)'!$C$2:$C$100,0)+1,0)))="Н/Д",AND(INDIRECT(CONCATENATE("'2018-10 (Д)'!M",TEXT(MATCH($C46,'2018-10 (Д)'!$C$2:$C$100,0)+1,0)))="Н/Д",INDIRECT(CONCATENATE("'2018-09 (Д)'!M",TEXT(MATCH($C46,'2018-09 (Д)'!$C$2:$C$100,0)+1,0))))),"Н/Д",((INDIRECT(CONCATENATE("'2018-10 (Д)'!M",TEXT(MATCH($C46,'2018-10 (Д)'!$C$2:$C$100,0)+1,0)))-INDIRECT(CONCATENATE("'2018-09 (Д)'!M",TEXT(MATCH($C46,'2018-09 (Д)'!$C$2:$C$100,0)+1,0))))/INDIRECT(CONCATENATE("'2018-09 (Д)'!M",TEXT(MATCH($C46,'2018-09 (Д)'!$C$2:$C$100,0)+1,0))))*100)</f>
        <v>-53.016802099012303</v>
      </c>
      <c r="CW46" s="9">
        <f ca="1">IF(OR(INDIRECT(CONCATENATE("'2018-11 (Д)'!M",TEXT(MATCH($C46,'2018-11 (Д)'!$C$2:$C$100,0)+1,0)))="Н/Д",INDIRECT(CONCATENATE("'2018-10 (Д)'!M",TEXT(MATCH($C46,'2018-10 (Д)'!$C$2:$C$100,0)+1,0)))="Н/Д",AND(INDIRECT(CONCATENATE("'2018-11 (Д)'!M",TEXT(MATCH($C46,'2018-11 (Д)'!$C$2:$C$100,0)+1,0)))="Н/Д",INDIRECT(CONCATENATE("'2018-10 (Д)'!M",TEXT(MATCH($C46,'2018-10 (Д)'!$C$2:$C$100,0)+1,0))))),"Н/Д",((INDIRECT(CONCATENATE("'2018-11 (Д)'!M",TEXT(MATCH($C46,'2018-11 (Д)'!$C$2:$C$100,0)+1,0)))-INDIRECT(CONCATENATE("'2018-10 (Д)'!M",TEXT(MATCH($C46,'2018-10 (Д)'!$C$2:$C$100,0)+1,0))))/INDIRECT(CONCATENATE("'2018-10 (Д)'!M",TEXT(MATCH($C46,'2018-10 (Д)'!$C$2:$C$100,0)+1,0))))*100)</f>
        <v>-46.461291611084683</v>
      </c>
      <c r="CX46" s="9">
        <f ca="1">IF(OR(INDIRECT(CONCATENATE("'2018-12 (Д)'!M",TEXT(MATCH($C46,'2018-12 (Д)'!$C$2:$C$100,0)+1,0)))="Н/Д",INDIRECT(CONCATENATE("'2018-11 (Д)'!M",TEXT(MATCH($C46,'2018-11 (Д)'!$C$2:$C$100,0)+1,0)))="Н/Д",AND(INDIRECT(CONCATENATE("'2018-12 (Д)'!M",TEXT(MATCH($C46,'2018-12 (Д)'!$C$2:$C$100,0)+1,0)))="Н/Д",INDIRECT(CONCATENATE("'2018-11 (Д)'!M",TEXT(MATCH($C46,'2018-11 (Д)'!$C$2:$C$100,0)+1,0))))),"Н/Д",((INDIRECT(CONCATENATE("'2018-12 (Д)'!M",TEXT(MATCH($C46,'2018-12 (Д)'!$C$2:$C$100,0)+1,0)))-INDIRECT(CONCATENATE("'2018-11 (Д)'!M",TEXT(MATCH($C46,'2018-11 (Д)'!$C$2:$C$100,0)+1,0))))/INDIRECT(CONCATENATE("'2018-11 (Д)'!M",TEXT(MATCH($C46,'2018-11 (Д)'!$C$2:$C$100,0)+1,0))))*100)</f>
        <v>629.77892441275435</v>
      </c>
      <c r="CY46" s="9"/>
      <c r="CZ46" s="9">
        <f ca="1">IF(OR(INDIRECT(CONCATENATE("'2018-03 (Д)'!N",TEXT(MATCH($C46,'2018-03 (Д)'!$C$2:$C$100,0)+1,0)))="Н/Д",INDIRECT(CONCATENATE("'2018-02 (Д)'!N",TEXT(MATCH($C46,'2018-02 (Д)'!$C$2:$C$100,0)+1,0)))="Н/Д",AND(INDIRECT(CONCATENATE("'2018-03 (Д)'!N",TEXT(MATCH($C46,'2018-03 (Д)'!$C$2:$C$100,0)+1,0)))="Н/Д",INDIRECT(CONCATENATE("'2018-02 (Д)'!N",TEXT(MATCH($C46,'2018-02 (Д)'!$C$2:$C$100,0)+1,0))))),"Н/Д",((INDIRECT(CONCATENATE("'2018-03 (Д)'!N",TEXT(MATCH($C46,'2018-03 (Д)'!$C$2:$C$100,0)+1,0)))-INDIRECT(CONCATENATE("'2018-02 (Д)'!N",TEXT(MATCH($C46,'2018-02 (Д)'!$C$2:$C$100,0)+1,0))))/INDIRECT(CONCATENATE("'2018-02 (Д)'!N",TEXT(MATCH($C46,'2018-02 (Д)'!$C$2:$C$100,0)+1,0))))*100)</f>
        <v>136.07576923765407</v>
      </c>
      <c r="DA46" s="9">
        <f ca="1">IF(OR(INDIRECT(CONCATENATE("'2018-04 (Д)'!N",TEXT(MATCH($C46,'2018-04 (Д)'!$C$2:$C$100,0)+1,0)))="Н/Д",INDIRECT(CONCATENATE("'2018-03 (Д)'!N",TEXT(MATCH($C46,'2018-03 (Д)'!$C$2:$C$100,0)+1,0)))="Н/Д",AND(INDIRECT(CONCATENATE("'2018-04 (Д)'!N",TEXT(MATCH($C46,'2018-04 (Д)'!$C$2:$C$100,0)+1,0)))="Н/Д",INDIRECT(CONCATENATE("'2018-03 (Д)'!N",TEXT(MATCH($C46,'2018-03 (Д)'!$C$2:$C$100,0)+1,0))))),"Н/Д",((INDIRECT(CONCATENATE("'2018-04 (Д)'!N",TEXT(MATCH($C46,'2018-04 (Д)'!$C$2:$C$100,0)+1,0)))-INDIRECT(CONCATENATE("'2018-03 (Д)'!N",TEXT(MATCH($C46,'2018-03 (Д)'!$C$2:$C$100,0)+1,0))))/INDIRECT(CONCATENATE("'2018-03 (Д)'!N",TEXT(MATCH($C46,'2018-03 (Д)'!$C$2:$C$100,0)+1,0))))*100)</f>
        <v>97.372853931822519</v>
      </c>
      <c r="DB46" s="9">
        <f ca="1">IF(OR(INDIRECT(CONCATENATE("'2018-05 (Д)'!N",TEXT(MATCH($C46,'2018-05 (Д)'!$C$2:$C$100,0)+1,0)))="Н/Д",INDIRECT(CONCATENATE("'2018-04 (Д)'!N",TEXT(MATCH($C46,'2018-04 (Д)'!$C$2:$C$100,0)+1,0)))="Н/Д",AND(INDIRECT(CONCATENATE("'2018-05 (Д)'!N",TEXT(MATCH($C46,'2018-05 (Д)'!$C$2:$C$100,0)+1,0)))="Н/Д",INDIRECT(CONCATENATE("'2018-04 (Д)'!N",TEXT(MATCH($C46,'2018-04 (Д)'!$C$2:$C$100,0)+1,0))))),"Н/Д",((INDIRECT(CONCATENATE("'2018-05 (Д)'!N",TEXT(MATCH($C46,'2018-05 (Д)'!$C$2:$C$100,0)+1,0)))-INDIRECT(CONCATENATE("'2018-04 (Д)'!N",TEXT(MATCH($C46,'2018-04 (Д)'!$C$2:$C$100,0)+1,0))))/INDIRECT(CONCATENATE("'2018-04 (Д)'!N",TEXT(MATCH($C46,'2018-04 (Д)'!$C$2:$C$100,0)+1,0))))*100)</f>
        <v>17.472207094719881</v>
      </c>
      <c r="DC46" s="9">
        <f ca="1">IF(OR(INDIRECT(CONCATENATE("'2018-06 (Д)'!N",TEXT(MATCH($C46,'2018-06 (Д)'!$C$2:$C$100,0)+1,0)))="Н/Д",INDIRECT(CONCATENATE("'2018-05 (Д)'!N",TEXT(MATCH($C46,'2018-05 (Д)'!$C$2:$C$100,0)+1,0)))="Н/Д",AND(INDIRECT(CONCATENATE("'2018-06 (Д)'!N",TEXT(MATCH($C46,'2018-06 (Д)'!$C$2:$C$100,0)+1,0)))="Н/Д",INDIRECT(CONCATENATE("'2018-05 (Д)'!N",TEXT(MATCH($C46,'2018-05 (Д)'!$C$2:$C$100,0)+1,0))))),"Н/Д",((INDIRECT(CONCATENATE("'2018-06 (Д)'!N",TEXT(MATCH($C46,'2018-06 (Д)'!$C$2:$C$100,0)+1,0)))-INDIRECT(CONCATENATE("'2018-05 (Д)'!N",TEXT(MATCH($C46,'2018-05 (Д)'!$C$2:$C$100,0)+1,0))))/INDIRECT(CONCATENATE("'2018-05 (Д)'!N",TEXT(MATCH($C46,'2018-05 (Д)'!$C$2:$C$100,0)+1,0))))*100)</f>
        <v>51.031965496212891</v>
      </c>
      <c r="DD46" s="9">
        <f ca="1">IF(OR(INDIRECT(CONCATENATE("'2018-07 (Д)'!N",TEXT(MATCH($C46,'2018-07 (Д)'!$C$2:$C$100,0)+1,0)))="Н/Д",INDIRECT(CONCATENATE("'2018-06 (Д)'!N",TEXT(MATCH($C46,'2018-06 (Д)'!$C$2:$C$100,0)+1,0)))="Н/Д",AND(INDIRECT(CONCATENATE("'2018-07 (Д)'!N",TEXT(MATCH($C46,'2018-07 (Д)'!$C$2:$C$100,0)+1,0)))="Н/Д",INDIRECT(CONCATENATE("'2018-06 (Д)'!N",TEXT(MATCH($C46,'2018-06 (Д)'!$C$2:$C$100,0)+1,0))))),"Н/Д",((INDIRECT(CONCATENATE("'2018-07 (Д)'!N",TEXT(MATCH($C46,'2018-07 (Д)'!$C$2:$C$100,0)+1,0)))-INDIRECT(CONCATENATE("'2018-06 (Д)'!N",TEXT(MATCH($C46,'2018-06 (Д)'!$C$2:$C$100,0)+1,0))))/INDIRECT(CONCATENATE("'2018-06 (Д)'!N",TEXT(MATCH($C46,'2018-06 (Д)'!$C$2:$C$100,0)+1,0))))*100)</f>
        <v>22.911932031590101</v>
      </c>
      <c r="DE46" s="9">
        <f ca="1">IF(OR(INDIRECT(CONCATENATE("'2018-08 (Д)'!N",TEXT(MATCH($C46,'2018-08 (Д)'!$C$2:$C$100,0)+1,0)))="Н/Д",INDIRECT(CONCATENATE("'2018-07 (Д)'!N",TEXT(MATCH($C46,'2018-07 (Д)'!$C$2:$C$100,0)+1,0)))="Н/Д",AND(INDIRECT(CONCATENATE("'2018-08 (Д)'!N",TEXT(MATCH($C46,'2018-08 (Д)'!$C$2:$C$100,0)+1,0)))="Н/Д",INDIRECT(CONCATENATE("'2018-07 (Д)'!N",TEXT(MATCH($C46,'2018-07 (Д)'!$C$2:$C$100,0)+1,0))))),"Н/Д",((INDIRECT(CONCATENATE("'2018-08 (Д)'!N",TEXT(MATCH($C46,'2018-08 (Д)'!$C$2:$C$100,0)+1,0)))-INDIRECT(CONCATENATE("'2018-07 (Д)'!N",TEXT(MATCH($C46,'2018-07 (Д)'!$C$2:$C$100,0)+1,0))))/INDIRECT(CONCATENATE("'2018-07 (Д)'!N",TEXT(MATCH($C46,'2018-07 (Д)'!$C$2:$C$100,0)+1,0))))*100)</f>
        <v>31.650345227489112</v>
      </c>
      <c r="DF46" s="9">
        <f ca="1">IF(OR(INDIRECT(CONCATENATE("'2018-09 (Д)'!N",TEXT(MATCH($C46,'2018-09 (Д)'!$C$2:$C$100,0)+1,0)))="Н/Д",INDIRECT(CONCATENATE("'2018-08 (Д)'!N",TEXT(MATCH($C46,'2018-08 (Д)'!$C$2:$C$100,0)+1,0)))="Н/Д",AND(INDIRECT(CONCATENATE("'2018-09 (Д)'!N",TEXT(MATCH($C46,'2018-09 (Д)'!$C$2:$C$100,0)+1,0)))="Н/Д",INDIRECT(CONCATENATE("'2018-08 (Д)'!N",TEXT(MATCH($C46,'2018-08 (Д)'!$C$2:$C$100,0)+1,0))))),"Н/Д",((INDIRECT(CONCATENATE("'2018-09 (Д)'!N",TEXT(MATCH($C46,'2018-09 (Д)'!$C$2:$C$100,0)+1,0)))-INDIRECT(CONCATENATE("'2018-08 (Д)'!N",TEXT(MATCH($C46,'2018-08 (Д)'!$C$2:$C$100,0)+1,0))))/INDIRECT(CONCATENATE("'2018-08 (Д)'!N",TEXT(MATCH($C46,'2018-08 (Д)'!$C$2:$C$100,0)+1,0))))*100)</f>
        <v>16.290402250932924</v>
      </c>
      <c r="DG46" s="9">
        <f ca="1">IF(OR(INDIRECT(CONCATENATE("'2018-10 (Д)'!N",TEXT(MATCH($C46,'2018-10 (Д)'!$C$2:$C$100,0)+1,0)))="Н/Д",INDIRECT(CONCATENATE("'2018-09 (Д)'!N",TEXT(MATCH($C46,'2018-09 (Д)'!$C$2:$C$100,0)+1,0)))="Н/Д",AND(INDIRECT(CONCATENATE("'2018-10 (Д)'!N",TEXT(MATCH($C46,'2018-10 (Д)'!$C$2:$C$100,0)+1,0)))="Н/Д",INDIRECT(CONCATENATE("'2018-09 (Д)'!N",TEXT(MATCH($C46,'2018-09 (Д)'!$C$2:$C$100,0)+1,0))))),"Н/Д",((INDIRECT(CONCATENATE("'2018-10 (Д)'!N",TEXT(MATCH($C46,'2018-10 (Д)'!$C$2:$C$100,0)+1,0)))-INDIRECT(CONCATENATE("'2018-09 (Д)'!N",TEXT(MATCH($C46,'2018-09 (Д)'!$C$2:$C$100,0)+1,0))))/INDIRECT(CONCATENATE("'2018-09 (Д)'!N",TEXT(MATCH($C46,'2018-09 (Д)'!$C$2:$C$100,0)+1,0))))*100)</f>
        <v>10.657076160290448</v>
      </c>
      <c r="DH46" s="9">
        <f ca="1">IF(OR(INDIRECT(CONCATENATE("'2018-11 (Д)'!N",TEXT(MATCH($C46,'2018-11 (Д)'!$C$2:$C$100,0)+1,0)))="Н/Д",INDIRECT(CONCATENATE("'2018-10 (Д)'!N",TEXT(MATCH($C46,'2018-10 (Д)'!$C$2:$C$100,0)+1,0)))="Н/Д",AND(INDIRECT(CONCATENATE("'2018-11 (Д)'!N",TEXT(MATCH($C46,'2018-11 (Д)'!$C$2:$C$100,0)+1,0)))="Н/Д",INDIRECT(CONCATENATE("'2018-10 (Д)'!N",TEXT(MATCH($C46,'2018-10 (Д)'!$C$2:$C$100,0)+1,0))))),"Н/Д",((INDIRECT(CONCATENATE("'2018-11 (Д)'!N",TEXT(MATCH($C46,'2018-11 (Д)'!$C$2:$C$100,0)+1,0)))-INDIRECT(CONCATENATE("'2018-10 (Д)'!N",TEXT(MATCH($C46,'2018-10 (Д)'!$C$2:$C$100,0)+1,0))))/INDIRECT(CONCATENATE("'2018-10 (Д)'!N",TEXT(MATCH($C46,'2018-10 (Д)'!$C$2:$C$100,0)+1,0))))*100)</f>
        <v>14.31839823247466</v>
      </c>
      <c r="DI46" s="9">
        <f ca="1">IF(OR(INDIRECT(CONCATENATE("'2018-12 (Д)'!N",TEXT(MATCH($C46,'2018-12 (Д)'!$C$2:$C$100,0)+1,0)))="Н/Д",INDIRECT(CONCATENATE("'2018-11 (Д)'!N",TEXT(MATCH($C46,'2018-11 (Д)'!$C$2:$C$100,0)+1,0)))="Н/Д",AND(INDIRECT(CONCATENATE("'2018-12 (Д)'!N",TEXT(MATCH($C46,'2018-12 (Д)'!$C$2:$C$100,0)+1,0)))="Н/Д",INDIRECT(CONCATENATE("'2018-11 (Д)'!N",TEXT(MATCH($C46,'2018-11 (Д)'!$C$2:$C$100,0)+1,0))))),"Н/Д",((INDIRECT(CONCATENATE("'2018-12 (Д)'!N",TEXT(MATCH($C46,'2018-12 (Д)'!$C$2:$C$100,0)+1,0)))-INDIRECT(CONCATENATE("'2018-11 (Д)'!N",TEXT(MATCH($C46,'2018-11 (Д)'!$C$2:$C$100,0)+1,0))))/INDIRECT(CONCATENATE("'2018-11 (Д)'!N",TEXT(MATCH($C46,'2018-11 (Д)'!$C$2:$C$100,0)+1,0))))*100)</f>
        <v>16.169256770910355</v>
      </c>
      <c r="DJ46" s="9"/>
      <c r="DK46" s="9">
        <f ca="1">IF(OR(INDIRECT(CONCATENATE("'2018-03 (Д)'!O",TEXT(MATCH($C46,'2018-03 (Д)'!$C$2:$C$100,0)+1,0)))="Н/Д",INDIRECT(CONCATENATE("'2018-02 (Д)'!O",TEXT(MATCH($C46,'2018-02 (Д)'!$C$2:$C$100,0)+1,0)))="Н/Д",AND(INDIRECT(CONCATENATE("'2018-03 (Д)'!O",TEXT(MATCH($C46,'2018-03 (Д)'!$C$2:$C$100,0)+1,0)))="Н/Д",INDIRECT(CONCATENATE("'2018-02 (Д)'!O",TEXT(MATCH($C46,'2018-02 (Д)'!$C$2:$C$100,0)+1,0))))),"Н/Д",((INDIRECT(CONCATENATE("'2018-03 (Д)'!O",TEXT(MATCH($C46,'2018-03 (Д)'!$C$2:$C$100,0)+1,0)))-INDIRECT(CONCATENATE("'2018-02 (Д)'!O",TEXT(MATCH($C46,'2018-02 (Д)'!$C$2:$C$100,0)+1,0))))/INDIRECT(CONCATENATE("'2018-02 (Д)'!O",TEXT(MATCH($C46,'2018-02 (Д)'!$C$2:$C$100,0)+1,0))))*100)</f>
        <v>20957</v>
      </c>
      <c r="DL46" s="9">
        <f ca="1">IF(OR(INDIRECT(CONCATENATE("'2018-04 (Д)'!O",TEXT(MATCH($C46,'2018-04 (Д)'!$C$2:$C$100,0)+1,0)))="Н/Д",INDIRECT(CONCATENATE("'2018-03 (Д)'!O",TEXT(MATCH($C46,'2018-03 (Д)'!$C$2:$C$100,0)+1,0)))="Н/Д",AND(INDIRECT(CONCATENATE("'2018-04 (Д)'!O",TEXT(MATCH($C46,'2018-04 (Д)'!$C$2:$C$100,0)+1,0)))="Н/Д",INDIRECT(CONCATENATE("'2018-03 (Д)'!O",TEXT(MATCH($C46,'2018-03 (Д)'!$C$2:$C$100,0)+1,0))))),"Н/Д",((INDIRECT(CONCATENATE("'2018-04 (Д)'!O",TEXT(MATCH($C46,'2018-04 (Д)'!$C$2:$C$100,0)+1,0)))-INDIRECT(CONCATENATE("'2018-03 (Д)'!O",TEXT(MATCH($C46,'2018-03 (Д)'!$C$2:$C$100,0)+1,0))))/INDIRECT(CONCATENATE("'2018-03 (Д)'!O",TEXT(MATCH($C46,'2018-03 (Д)'!$C$2:$C$100,0)+1,0))))*100)</f>
        <v>-104.9627202355511</v>
      </c>
      <c r="DM46" s="9">
        <f ca="1">IF(OR(INDIRECT(CONCATENATE("'2018-05 (Д)'!O",TEXT(MATCH($C46,'2018-05 (Д)'!$C$2:$C$100,0)+1,0)))="Н/Д",INDIRECT(CONCATENATE("'2018-04 (Д)'!O",TEXT(MATCH($C46,'2018-04 (Д)'!$C$2:$C$100,0)+1,0)))="Н/Д",AND(INDIRECT(CONCATENATE("'2018-05 (Д)'!O",TEXT(MATCH($C46,'2018-05 (Д)'!$C$2:$C$100,0)+1,0)))="Н/Д",INDIRECT(CONCATENATE("'2018-04 (Д)'!O",TEXT(MATCH($C46,'2018-04 (Д)'!$C$2:$C$100,0)+1,0))))),"Н/Д",((INDIRECT(CONCATENATE("'2018-05 (Д)'!O",TEXT(MATCH($C46,'2018-05 (Д)'!$C$2:$C$100,0)+1,0)))-INDIRECT(CONCATENATE("'2018-04 (Д)'!O",TEXT(MATCH($C46,'2018-04 (Д)'!$C$2:$C$100,0)+1,0))))/INDIRECT(CONCATENATE("'2018-04 (Д)'!O",TEXT(MATCH($C46,'2018-04 (Д)'!$C$2:$C$100,0)+1,0))))*100)</f>
        <v>-47723.540669856513</v>
      </c>
      <c r="DN46" s="9">
        <f ca="1">IF(OR(INDIRECT(CONCATENATE("'2018-06 (Д)'!O",TEXT(MATCH($C46,'2018-06 (Д)'!$C$2:$C$100,0)+1,0)))="Н/Д",INDIRECT(CONCATENATE("'2018-05 (Д)'!O",TEXT(MATCH($C46,'2018-05 (Д)'!$C$2:$C$100,0)+1,0)))="Н/Д",AND(INDIRECT(CONCATENATE("'2018-06 (Д)'!O",TEXT(MATCH($C46,'2018-06 (Д)'!$C$2:$C$100,0)+1,0)))="Н/Д",INDIRECT(CONCATENATE("'2018-05 (Д)'!O",TEXT(MATCH($C46,'2018-05 (Д)'!$C$2:$C$100,0)+1,0))))),"Н/Д",((INDIRECT(CONCATENATE("'2018-06 (Д)'!O",TEXT(MATCH($C46,'2018-06 (Д)'!$C$2:$C$100,0)+1,0)))-INDIRECT(CONCATENATE("'2018-05 (Д)'!O",TEXT(MATCH($C46,'2018-05 (Д)'!$C$2:$C$100,0)+1,0))))/INDIRECT(CONCATENATE("'2018-05 (Д)'!O",TEXT(MATCH($C46,'2018-05 (Д)'!$C$2:$C$100,0)+1,0))))*100)</f>
        <v>-132.84733134270778</v>
      </c>
      <c r="DO46" s="9">
        <f ca="1">IF(OR(INDIRECT(CONCATENATE("'2018-07 (Д)'!O",TEXT(MATCH($C46,'2018-07 (Д)'!$C$2:$C$100,0)+1,0)))="Н/Д",INDIRECT(CONCATENATE("'2018-06 (Д)'!O",TEXT(MATCH($C46,'2018-06 (Д)'!$C$2:$C$100,0)+1,0)))="Н/Д",AND(INDIRECT(CONCATENATE("'2018-07 (Д)'!O",TEXT(MATCH($C46,'2018-07 (Д)'!$C$2:$C$100,0)+1,0)))="Н/Д",INDIRECT(CONCATENATE("'2018-06 (Д)'!O",TEXT(MATCH($C46,'2018-06 (Д)'!$C$2:$C$100,0)+1,0))))),"Н/Д",((INDIRECT(CONCATENATE("'2018-07 (Д)'!O",TEXT(MATCH($C46,'2018-07 (Д)'!$C$2:$C$100,0)+1,0)))-INDIRECT(CONCATENATE("'2018-06 (Д)'!O",TEXT(MATCH($C46,'2018-06 (Д)'!$C$2:$C$100,0)+1,0))))/INDIRECT(CONCATENATE("'2018-06 (Д)'!O",TEXT(MATCH($C46,'2018-06 (Д)'!$C$2:$C$100,0)+1,0))))*100)</f>
        <v>-1884.072306845293</v>
      </c>
      <c r="DP46" s="9">
        <f ca="1">IF(OR(INDIRECT(CONCATENATE("'2018-08 (Д)'!O",TEXT(MATCH($C46,'2018-08 (Д)'!$C$2:$C$100,0)+1,0)))="Н/Д",INDIRECT(CONCATENATE("'2018-07 (Д)'!O",TEXT(MATCH($C46,'2018-07 (Д)'!$C$2:$C$100,0)+1,0)))="Н/Д",AND(INDIRECT(CONCATENATE("'2018-08 (Д)'!O",TEXT(MATCH($C46,'2018-08 (Д)'!$C$2:$C$100,0)+1,0)))="Н/Д",INDIRECT(CONCATENATE("'2018-07 (Д)'!O",TEXT(MATCH($C46,'2018-07 (Д)'!$C$2:$C$100,0)+1,0))))),"Н/Д",((INDIRECT(CONCATENATE("'2018-08 (Д)'!O",TEXT(MATCH($C46,'2018-08 (Д)'!$C$2:$C$100,0)+1,0)))-INDIRECT(CONCATENATE("'2018-07 (Д)'!O",TEXT(MATCH($C46,'2018-07 (Д)'!$C$2:$C$100,0)+1,0))))/INDIRECT(CONCATENATE("'2018-07 (Д)'!O",TEXT(MATCH($C46,'2018-07 (Д)'!$C$2:$C$100,0)+1,0))))*100)</f>
        <v>-98.877837679925022</v>
      </c>
      <c r="DQ46" s="9">
        <f ca="1">IF(OR(INDIRECT(CONCATENATE("'2018-09 (Д)'!O",TEXT(MATCH($C46,'2018-09 (Д)'!$C$2:$C$100,0)+1,0)))="Н/Д",INDIRECT(CONCATENATE("'2018-08 (Д)'!O",TEXT(MATCH($C46,'2018-08 (Д)'!$C$2:$C$100,0)+1,0)))="Н/Д",AND(INDIRECT(CONCATENATE("'2018-09 (Д)'!O",TEXT(MATCH($C46,'2018-09 (Д)'!$C$2:$C$100,0)+1,0)))="Н/Д",INDIRECT(CONCATENATE("'2018-08 (Д)'!O",TEXT(MATCH($C46,'2018-08 (Д)'!$C$2:$C$100,0)+1,0))))),"Н/Д",((INDIRECT(CONCATENATE("'2018-09 (Д)'!O",TEXT(MATCH($C46,'2018-09 (Д)'!$C$2:$C$100,0)+1,0)))-INDIRECT(CONCATENATE("'2018-08 (Д)'!O",TEXT(MATCH($C46,'2018-08 (Д)'!$C$2:$C$100,0)+1,0))))/INDIRECT(CONCATENATE("'2018-08 (Д)'!O",TEXT(MATCH($C46,'2018-08 (Д)'!$C$2:$C$100,0)+1,0))))*100)</f>
        <v>-97.332477770649334</v>
      </c>
      <c r="DR46" s="9">
        <f ca="1">IF(OR(INDIRECT(CONCATENATE("'2018-10 (Д)'!O",TEXT(MATCH($C46,'2018-10 (Д)'!$C$2:$C$100,0)+1,0)))="Н/Д",INDIRECT(CONCATENATE("'2018-09 (Д)'!O",TEXT(MATCH($C46,'2018-09 (Д)'!$C$2:$C$100,0)+1,0)))="Н/Д",AND(INDIRECT(CONCATENATE("'2018-10 (Д)'!O",TEXT(MATCH($C46,'2018-10 (Д)'!$C$2:$C$100,0)+1,0)))="Н/Д",INDIRECT(CONCATENATE("'2018-09 (Д)'!O",TEXT(MATCH($C46,'2018-09 (Д)'!$C$2:$C$100,0)+1,0))))),"Н/Д",((INDIRECT(CONCATENATE("'2018-10 (Д)'!O",TEXT(MATCH($C46,'2018-10 (Д)'!$C$2:$C$100,0)+1,0)))-INDIRECT(CONCATENATE("'2018-09 (Д)'!O",TEXT(MATCH($C46,'2018-09 (Д)'!$C$2:$C$100,0)+1,0))))/INDIRECT(CONCATENATE("'2018-09 (Д)'!O",TEXT(MATCH($C46,'2018-09 (Д)'!$C$2:$C$100,0)+1,0))))*100)</f>
        <v>119020.16036660776</v>
      </c>
      <c r="DS46" s="9">
        <f ca="1">IF(OR(INDIRECT(CONCATENATE("'2018-11 (Д)'!O",TEXT(MATCH($C46,'2018-11 (Д)'!$C$2:$C$100,0)+1,0)))="Н/Д",INDIRECT(CONCATENATE("'2018-10 (Д)'!O",TEXT(MATCH($C46,'2018-10 (Д)'!$C$2:$C$100,0)+1,0)))="Н/Д",AND(INDIRECT(CONCATENATE("'2018-11 (Д)'!O",TEXT(MATCH($C46,'2018-11 (Д)'!$C$2:$C$100,0)+1,0)))="Н/Д",INDIRECT(CONCATENATE("'2018-10 (Д)'!O",TEXT(MATCH($C46,'2018-10 (Д)'!$C$2:$C$100,0)+1,0))))),"Н/Д",((INDIRECT(CONCATENATE("'2018-11 (Д)'!O",TEXT(MATCH($C46,'2018-11 (Д)'!$C$2:$C$100,0)+1,0)))-INDIRECT(CONCATENATE("'2018-10 (Д)'!O",TEXT(MATCH($C46,'2018-10 (Д)'!$C$2:$C$100,0)+1,0))))/INDIRECT(CONCATENATE("'2018-10 (Д)'!O",TEXT(MATCH($C46,'2018-10 (Д)'!$C$2:$C$100,0)+1,0))))*100)</f>
        <v>-53.745724426614004</v>
      </c>
      <c r="DT46" s="9">
        <f ca="1">IF(OR(INDIRECT(CONCATENATE("'2018-12 (Д)'!O",TEXT(MATCH($C46,'2018-12 (Д)'!$C$2:$C$100,0)+1,0)))="Н/Д",INDIRECT(CONCATENATE("'2018-11 (Д)'!O",TEXT(MATCH($C46,'2018-11 (Д)'!$C$2:$C$100,0)+1,0)))="Н/Д",AND(INDIRECT(CONCATENATE("'2018-12 (Д)'!O",TEXT(MATCH($C46,'2018-12 (Д)'!$C$2:$C$100,0)+1,0)))="Н/Д",INDIRECT(CONCATENATE("'2018-11 (Д)'!O",TEXT(MATCH($C46,'2018-11 (Д)'!$C$2:$C$100,0)+1,0))))),"Н/Д",((INDIRECT(CONCATENATE("'2018-12 (Д)'!O",TEXT(MATCH($C46,'2018-12 (Д)'!$C$2:$C$100,0)+1,0)))-INDIRECT(CONCATENATE("'2018-11 (Д)'!O",TEXT(MATCH($C46,'2018-11 (Д)'!$C$2:$C$100,0)+1,0))))/INDIRECT(CONCATENATE("'2018-11 (Д)'!O",TEXT(MATCH($C46,'2018-11 (Д)'!$C$2:$C$100,0)+1,0))))*100)</f>
        <v>-141.55989413875469</v>
      </c>
      <c r="DU46" s="9"/>
      <c r="DV46" s="9">
        <f ca="1">IF(OR(INDIRECT(CONCATENATE("'2018-03 (Д)'!P",TEXT(MATCH($C46,'2018-03 (Д)'!$C$2:$C$100,0)+1,0)))="Н/Д",INDIRECT(CONCATENATE("'2018-02 (Д)'!P",TEXT(MATCH($C46,'2018-02 (Д)'!$C$2:$C$100,0)+1,0)))="Н/Д",AND(INDIRECT(CONCATENATE("'2018-03 (Д)'!P",TEXT(MATCH($C46,'2018-03 (Д)'!$C$2:$C$100,0)+1,0)))="Н/Д",INDIRECT(CONCATENATE("'2018-02 (Д)'!P",TEXT(MATCH($C46,'2018-02 (Д)'!$C$2:$C$100,0)+1,0))))),"Н/Д",((INDIRECT(CONCATENATE("'2018-03 (Д)'!P",TEXT(MATCH($C46,'2018-03 (Д)'!$C$2:$C$100,0)+1,0)))-INDIRECT(CONCATENATE("'2018-02 (Д)'!P",TEXT(MATCH($C46,'2018-02 (Д)'!$C$2:$C$100,0)+1,0))))/INDIRECT(CONCATENATE("'2018-02 (Д)'!P",TEXT(MATCH($C46,'2018-02 (Д)'!$C$2:$C$100,0)+1,0))))*100)</f>
        <v>-8.0338352367760031</v>
      </c>
      <c r="DW46" s="9">
        <f ca="1">IF(OR(INDIRECT(CONCATENATE("'2018-04 (Д)'!P",TEXT(MATCH($C46,'2018-04 (Д)'!$C$2:$C$100,0)+1,0)))="Н/Д",INDIRECT(CONCATENATE("'2018-03 (Д)'!P",TEXT(MATCH($C46,'2018-03 (Д)'!$C$2:$C$100,0)+1,0)))="Н/Д",AND(INDIRECT(CONCATENATE("'2018-04 (Д)'!P",TEXT(MATCH($C46,'2018-04 (Д)'!$C$2:$C$100,0)+1,0)))="Н/Д",INDIRECT(CONCATENATE("'2018-03 (Д)'!P",TEXT(MATCH($C46,'2018-03 (Д)'!$C$2:$C$100,0)+1,0))))),"Н/Д",((INDIRECT(CONCATENATE("'2018-04 (Д)'!P",TEXT(MATCH($C46,'2018-04 (Д)'!$C$2:$C$100,0)+1,0)))-INDIRECT(CONCATENATE("'2018-03 (Д)'!P",TEXT(MATCH($C46,'2018-03 (Д)'!$C$2:$C$100,0)+1,0))))/INDIRECT(CONCATENATE("'2018-03 (Д)'!P",TEXT(MATCH($C46,'2018-03 (Д)'!$C$2:$C$100,0)+1,0))))*100)</f>
        <v>11.771231691741775</v>
      </c>
      <c r="DX46" s="9">
        <f ca="1">IF(OR(INDIRECT(CONCATENATE("'2018-05 (Д)'!P",TEXT(MATCH($C46,'2018-05 (Д)'!$C$2:$C$100,0)+1,0)))="Н/Д",INDIRECT(CONCATENATE("'2018-04 (Д)'!P",TEXT(MATCH($C46,'2018-04 (Д)'!$C$2:$C$100,0)+1,0)))="Н/Д",AND(INDIRECT(CONCATENATE("'2018-05 (Д)'!P",TEXT(MATCH($C46,'2018-05 (Д)'!$C$2:$C$100,0)+1,0)))="Н/Д",INDIRECT(CONCATENATE("'2018-04 (Д)'!P",TEXT(MATCH($C46,'2018-04 (Д)'!$C$2:$C$100,0)+1,0))))),"Н/Д",((INDIRECT(CONCATENATE("'2018-05 (Д)'!P",TEXT(MATCH($C46,'2018-05 (Д)'!$C$2:$C$100,0)+1,0)))-INDIRECT(CONCATENATE("'2018-04 (Д)'!P",TEXT(MATCH($C46,'2018-04 (Д)'!$C$2:$C$100,0)+1,0))))/INDIRECT(CONCATENATE("'2018-04 (Д)'!P",TEXT(MATCH($C46,'2018-04 (Д)'!$C$2:$C$100,0)+1,0))))*100)</f>
        <v>33.29016339146294</v>
      </c>
      <c r="DY46" s="9">
        <f ca="1">IF(OR(INDIRECT(CONCATENATE("'2018-06 (Д)'!P",TEXT(MATCH($C46,'2018-06 (Д)'!$C$2:$C$100,0)+1,0)))="Н/Д",INDIRECT(CONCATENATE("'2018-05 (Д)'!P",TEXT(MATCH($C46,'2018-05 (Д)'!$C$2:$C$100,0)+1,0)))="Н/Д",AND(INDIRECT(CONCATENATE("'2018-06 (Д)'!P",TEXT(MATCH($C46,'2018-06 (Д)'!$C$2:$C$100,0)+1,0)))="Н/Д",INDIRECT(CONCATENATE("'2018-05 (Д)'!P",TEXT(MATCH($C46,'2018-05 (Д)'!$C$2:$C$100,0)+1,0))))),"Н/Д",((INDIRECT(CONCATENATE("'2018-06 (Д)'!P",TEXT(MATCH($C46,'2018-06 (Д)'!$C$2:$C$100,0)+1,0)))-INDIRECT(CONCATENATE("'2018-05 (Д)'!P",TEXT(MATCH($C46,'2018-05 (Д)'!$C$2:$C$100,0)+1,0))))/INDIRECT(CONCATENATE("'2018-05 (Д)'!P",TEXT(MATCH($C46,'2018-05 (Д)'!$C$2:$C$100,0)+1,0))))*100)</f>
        <v>-25.000664017739016</v>
      </c>
      <c r="DZ46" s="9">
        <f ca="1">IF(OR(INDIRECT(CONCATENATE("'2018-07 (Д)'!P",TEXT(MATCH($C46,'2018-07 (Д)'!$C$2:$C$100,0)+1,0)))="Н/Д",INDIRECT(CONCATENATE("'2018-06 (Д)'!P",TEXT(MATCH($C46,'2018-06 (Д)'!$C$2:$C$100,0)+1,0)))="Н/Д",AND(INDIRECT(CONCATENATE("'2018-07 (Д)'!P",TEXT(MATCH($C46,'2018-07 (Д)'!$C$2:$C$100,0)+1,0)))="Н/Д",INDIRECT(CONCATENATE("'2018-06 (Д)'!P",TEXT(MATCH($C46,'2018-06 (Д)'!$C$2:$C$100,0)+1,0))))),"Н/Д",((INDIRECT(CONCATENATE("'2018-07 (Д)'!P",TEXT(MATCH($C46,'2018-07 (Д)'!$C$2:$C$100,0)+1,0)))-INDIRECT(CONCATENATE("'2018-06 (Д)'!P",TEXT(MATCH($C46,'2018-06 (Д)'!$C$2:$C$100,0)+1,0))))/INDIRECT(CONCATENATE("'2018-06 (Д)'!P",TEXT(MATCH($C46,'2018-06 (Д)'!$C$2:$C$100,0)+1,0))))*100)</f>
        <v>27.427608282903794</v>
      </c>
      <c r="EA46" s="9">
        <f ca="1">IF(OR(INDIRECT(CONCATENATE("'2018-08 (Д)'!P",TEXT(MATCH($C46,'2018-08 (Д)'!$C$2:$C$100,0)+1,0)))="Н/Д",INDIRECT(CONCATENATE("'2018-07 (Д)'!P",TEXT(MATCH($C46,'2018-07 (Д)'!$C$2:$C$100,0)+1,0)))="Н/Д",AND(INDIRECT(CONCATENATE("'2018-08 (Д)'!P",TEXT(MATCH($C46,'2018-08 (Д)'!$C$2:$C$100,0)+1,0)))="Н/Д",INDIRECT(CONCATENATE("'2018-07 (Д)'!P",TEXT(MATCH($C46,'2018-07 (Д)'!$C$2:$C$100,0)+1,0))))),"Н/Д",((INDIRECT(CONCATENATE("'2018-08 (Д)'!P",TEXT(MATCH($C46,'2018-08 (Д)'!$C$2:$C$100,0)+1,0)))-INDIRECT(CONCATENATE("'2018-07 (Д)'!P",TEXT(MATCH($C46,'2018-07 (Д)'!$C$2:$C$100,0)+1,0))))/INDIRECT(CONCATENATE("'2018-07 (Д)'!P",TEXT(MATCH($C46,'2018-07 (Д)'!$C$2:$C$100,0)+1,0))))*100)</f>
        <v>30.947537924191675</v>
      </c>
      <c r="EB46" s="9">
        <f ca="1">IF(OR(INDIRECT(CONCATENATE("'2018-09 (Д)'!P",TEXT(MATCH($C46,'2018-09 (Д)'!$C$2:$C$100,0)+1,0)))="Н/Д",INDIRECT(CONCATENATE("'2018-08 (Д)'!P",TEXT(MATCH($C46,'2018-08 (Д)'!$C$2:$C$100,0)+1,0)))="Н/Д",AND(INDIRECT(CONCATENATE("'2018-09 (Д)'!P",TEXT(MATCH($C46,'2018-09 (Д)'!$C$2:$C$100,0)+1,0)))="Н/Д",INDIRECT(CONCATENATE("'2018-08 (Д)'!P",TEXT(MATCH($C46,'2018-08 (Д)'!$C$2:$C$100,0)+1,0))))),"Н/Д",((INDIRECT(CONCATENATE("'2018-09 (Д)'!P",TEXT(MATCH($C46,'2018-09 (Д)'!$C$2:$C$100,0)+1,0)))-INDIRECT(CONCATENATE("'2018-08 (Д)'!P",TEXT(MATCH($C46,'2018-08 (Д)'!$C$2:$C$100,0)+1,0))))/INDIRECT(CONCATENATE("'2018-08 (Д)'!P",TEXT(MATCH($C46,'2018-08 (Д)'!$C$2:$C$100,0)+1,0))))*100)</f>
        <v>-31.060217935653522</v>
      </c>
      <c r="EC46" s="9">
        <f ca="1">IF(OR(INDIRECT(CONCATENATE("'2018-10 (Д)'!P",TEXT(MATCH($C46,'2018-10 (Д)'!$C$2:$C$100,0)+1,0)))="Н/Д",INDIRECT(CONCATENATE("'2018-09 (Д)'!P",TEXT(MATCH($C46,'2018-09 (Д)'!$C$2:$C$100,0)+1,0)))="Н/Д",AND(INDIRECT(CONCATENATE("'2018-10 (Д)'!P",TEXT(MATCH($C46,'2018-10 (Д)'!$C$2:$C$100,0)+1,0)))="Н/Д",INDIRECT(CONCATENATE("'2018-09 (Д)'!P",TEXT(MATCH($C46,'2018-09 (Д)'!$C$2:$C$100,0)+1,0))))),"Н/Д",((INDIRECT(CONCATENATE("'2018-10 (Д)'!P",TEXT(MATCH($C46,'2018-10 (Д)'!$C$2:$C$100,0)+1,0)))-INDIRECT(CONCATENATE("'2018-09 (Д)'!P",TEXT(MATCH($C46,'2018-09 (Д)'!$C$2:$C$100,0)+1,0))))/INDIRECT(CONCATENATE("'2018-09 (Д)'!P",TEXT(MATCH($C46,'2018-09 (Д)'!$C$2:$C$100,0)+1,0))))*100)</f>
        <v>1.0269517994411823</v>
      </c>
      <c r="ED46" s="9">
        <f ca="1">IF(OR(INDIRECT(CONCATENATE("'2018-11 (Д)'!P",TEXT(MATCH($C46,'2018-11 (Д)'!$C$2:$C$100,0)+1,0)))="Н/Д",INDIRECT(CONCATENATE("'2018-10 (Д)'!P",TEXT(MATCH($C46,'2018-10 (Д)'!$C$2:$C$100,0)+1,0)))="Н/Д",AND(INDIRECT(CONCATENATE("'2018-11 (Д)'!P",TEXT(MATCH($C46,'2018-11 (Д)'!$C$2:$C$100,0)+1,0)))="Н/Д",INDIRECT(CONCATENATE("'2018-10 (Д)'!P",TEXT(MATCH($C46,'2018-10 (Д)'!$C$2:$C$100,0)+1,0))))),"Н/Д",((INDIRECT(CONCATENATE("'2018-11 (Д)'!P",TEXT(MATCH($C46,'2018-11 (Д)'!$C$2:$C$100,0)+1,0)))-INDIRECT(CONCATENATE("'2018-10 (Д)'!P",TEXT(MATCH($C46,'2018-10 (Д)'!$C$2:$C$100,0)+1,0))))/INDIRECT(CONCATENATE("'2018-10 (Д)'!P",TEXT(MATCH($C46,'2018-10 (Д)'!$C$2:$C$100,0)+1,0))))*100)</f>
        <v>49.516289784187869</v>
      </c>
      <c r="EE46" s="9">
        <f ca="1">IF(OR(INDIRECT(CONCATENATE("'2018-12 (Д)'!P",TEXT(MATCH($C46,'2018-12 (Д)'!$C$2:$C$100,0)+1,0)))="Н/Д",INDIRECT(CONCATENATE("'2018-11 (Д)'!P",TEXT(MATCH($C46,'2018-11 (Д)'!$C$2:$C$100,0)+1,0)))="Н/Д",AND(INDIRECT(CONCATENATE("'2018-12 (Д)'!P",TEXT(MATCH($C46,'2018-12 (Д)'!$C$2:$C$100,0)+1,0)))="Н/Д",INDIRECT(CONCATENATE("'2018-11 (Д)'!P",TEXT(MATCH($C46,'2018-11 (Д)'!$C$2:$C$100,0)+1,0))))),"Н/Д",((INDIRECT(CONCATENATE("'2018-12 (Д)'!P",TEXT(MATCH($C46,'2018-12 (Д)'!$C$2:$C$100,0)+1,0)))-INDIRECT(CONCATENATE("'2018-11 (Д)'!P",TEXT(MATCH($C46,'2018-11 (Д)'!$C$2:$C$100,0)+1,0))))/INDIRECT(CONCATENATE("'2018-11 (Д)'!P",TEXT(MATCH($C46,'2018-11 (Д)'!$C$2:$C$100,0)+1,0))))*100)</f>
        <v>-18.030790137133192</v>
      </c>
      <c r="EF46" s="9"/>
      <c r="EG46" s="9">
        <f ca="1">IF(OR(INDIRECT(CONCATENATE("'2018-03 (Д)'!Q",TEXT(MATCH($C46,'2018-03 (Д)'!$C$2:$C$100,0)+1,0)))="Н/Д",INDIRECT(CONCATENATE("'2018-02 (Д)'!Q",TEXT(MATCH($C46,'2018-02 (Д)'!$C$2:$C$100,0)+1,0)))="Н/Д",AND(INDIRECT(CONCATENATE("'2018-03 (Д)'!Q",TEXT(MATCH($C46,'2018-03 (Д)'!$C$2:$C$100,0)+1,0)))="Н/Д",INDIRECT(CONCATENATE("'2018-02 (Д)'!Q",TEXT(MATCH($C46,'2018-02 (Д)'!$C$2:$C$100,0)+1,0))))),"Н/Д",((INDIRECT(CONCATENATE("'2018-03 (Д)'!Q",TEXT(MATCH($C46,'2018-03 (Д)'!$C$2:$C$100,0)+1,0)))-INDIRECT(CONCATENATE("'2018-02 (Д)'!Q",TEXT(MATCH($C46,'2018-02 (Д)'!$C$2:$C$100,0)+1,0))))/INDIRECT(CONCATENATE("'2018-02 (Д)'!Q",TEXT(MATCH($C46,'2018-02 (Д)'!$C$2:$C$100,0)+1,0))))*100)</f>
        <v>-21.956439739689561</v>
      </c>
      <c r="EH46" s="9">
        <f ca="1">IF(OR(INDIRECT(CONCATENATE("'2018-04 (Д)'!Q",TEXT(MATCH($C46,'2018-04 (Д)'!$C$2:$C$100,0)+1,0)))="Н/Д",INDIRECT(CONCATENATE("'2018-03 (Д)'!Q",TEXT(MATCH($C46,'2018-03 (Д)'!$C$2:$C$100,0)+1,0)))="Н/Д",AND(INDIRECT(CONCATENATE("'2018-04 (Д)'!Q",TEXT(MATCH($C46,'2018-04 (Д)'!$C$2:$C$100,0)+1,0)))="Н/Д",INDIRECT(CONCATENATE("'2018-03 (Д)'!Q",TEXT(MATCH($C46,'2018-03 (Д)'!$C$2:$C$100,0)+1,0))))),"Н/Д",((INDIRECT(CONCATENATE("'2018-04 (Д)'!Q",TEXT(MATCH($C46,'2018-04 (Д)'!$C$2:$C$100,0)+1,0)))-INDIRECT(CONCATENATE("'2018-03 (Д)'!Q",TEXT(MATCH($C46,'2018-03 (Д)'!$C$2:$C$100,0)+1,0))))/INDIRECT(CONCATENATE("'2018-03 (Д)'!Q",TEXT(MATCH($C46,'2018-03 (Д)'!$C$2:$C$100,0)+1,0))))*100)</f>
        <v>3549.8826424623153</v>
      </c>
      <c r="EI46" s="9">
        <f ca="1">IF(OR(INDIRECT(CONCATENATE("'2018-05 (Д)'!Q",TEXT(MATCH($C46,'2018-05 (Д)'!$C$2:$C$100,0)+1,0)))="Н/Д",INDIRECT(CONCATENATE("'2018-04 (Д)'!Q",TEXT(MATCH($C46,'2018-04 (Д)'!$C$2:$C$100,0)+1,0)))="Н/Д",AND(INDIRECT(CONCATENATE("'2018-05 (Д)'!Q",TEXT(MATCH($C46,'2018-05 (Д)'!$C$2:$C$100,0)+1,0)))="Н/Д",INDIRECT(CONCATENATE("'2018-04 (Д)'!Q",TEXT(MATCH($C46,'2018-04 (Д)'!$C$2:$C$100,0)+1,0))))),"Н/Д",((INDIRECT(CONCATENATE("'2018-05 (Д)'!Q",TEXT(MATCH($C46,'2018-05 (Д)'!$C$2:$C$100,0)+1,0)))-INDIRECT(CONCATENATE("'2018-04 (Д)'!Q",TEXT(MATCH($C46,'2018-04 (Д)'!$C$2:$C$100,0)+1,0))))/INDIRECT(CONCATENATE("'2018-04 (Д)'!Q",TEXT(MATCH($C46,'2018-04 (Д)'!$C$2:$C$100,0)+1,0))))*100)</f>
        <v>-95.66717422811935</v>
      </c>
      <c r="EJ46" s="9">
        <f ca="1">IF(OR(INDIRECT(CONCATENATE("'2018-06 (Д)'!Q",TEXT(MATCH($C46,'2018-06 (Д)'!$C$2:$C$100,0)+1,0)))="Н/Д",INDIRECT(CONCATENATE("'2018-05 (Д)'!Q",TEXT(MATCH($C46,'2018-05 (Д)'!$C$2:$C$100,0)+1,0)))="Н/Д",AND(INDIRECT(CONCATENATE("'2018-06 (Д)'!Q",TEXT(MATCH($C46,'2018-06 (Д)'!$C$2:$C$100,0)+1,0)))="Н/Д",INDIRECT(CONCATENATE("'2018-05 (Д)'!Q",TEXT(MATCH($C46,'2018-05 (Д)'!$C$2:$C$100,0)+1,0))))),"Н/Д",((INDIRECT(CONCATENATE("'2018-06 (Д)'!Q",TEXT(MATCH($C46,'2018-06 (Д)'!$C$2:$C$100,0)+1,0)))-INDIRECT(CONCATENATE("'2018-05 (Д)'!Q",TEXT(MATCH($C46,'2018-05 (Д)'!$C$2:$C$100,0)+1,0))))/INDIRECT(CONCATENATE("'2018-05 (Д)'!Q",TEXT(MATCH($C46,'2018-05 (Д)'!$C$2:$C$100,0)+1,0))))*100)</f>
        <v>126.39886474056878</v>
      </c>
      <c r="EK46" s="9">
        <f ca="1">IF(OR(INDIRECT(CONCATENATE("'2018-07 (Д)'!Q",TEXT(MATCH($C46,'2018-07 (Д)'!$C$2:$C$100,0)+1,0)))="Н/Д",INDIRECT(CONCATENATE("'2018-06 (Д)'!Q",TEXT(MATCH($C46,'2018-06 (Д)'!$C$2:$C$100,0)+1,0)))="Н/Д",AND(INDIRECT(CONCATENATE("'2018-07 (Д)'!Q",TEXT(MATCH($C46,'2018-07 (Д)'!$C$2:$C$100,0)+1,0)))="Н/Д",INDIRECT(CONCATENATE("'2018-06 (Д)'!Q",TEXT(MATCH($C46,'2018-06 (Д)'!$C$2:$C$100,0)+1,0))))),"Н/Д",((INDIRECT(CONCATENATE("'2018-07 (Д)'!Q",TEXT(MATCH($C46,'2018-07 (Д)'!$C$2:$C$100,0)+1,0)))-INDIRECT(CONCATENATE("'2018-06 (Д)'!Q",TEXT(MATCH($C46,'2018-06 (Д)'!$C$2:$C$100,0)+1,0))))/INDIRECT(CONCATENATE("'2018-06 (Д)'!Q",TEXT(MATCH($C46,'2018-06 (Д)'!$C$2:$C$100,0)+1,0))))*100)</f>
        <v>-79.341551025940262</v>
      </c>
      <c r="EL46" s="9">
        <f ca="1">IF(OR(INDIRECT(CONCATENATE("'2018-08 (Д)'!Q",TEXT(MATCH($C46,'2018-08 (Д)'!$C$2:$C$100,0)+1,0)))="Н/Д",INDIRECT(CONCATENATE("'2018-07 (Д)'!Q",TEXT(MATCH($C46,'2018-07 (Д)'!$C$2:$C$100,0)+1,0)))="Н/Д",AND(INDIRECT(CONCATENATE("'2018-08 (Д)'!Q",TEXT(MATCH($C46,'2018-08 (Д)'!$C$2:$C$100,0)+1,0)))="Н/Д",INDIRECT(CONCATENATE("'2018-07 (Д)'!Q",TEXT(MATCH($C46,'2018-07 (Д)'!$C$2:$C$100,0)+1,0))))),"Н/Д",((INDIRECT(CONCATENATE("'2018-08 (Д)'!Q",TEXT(MATCH($C46,'2018-08 (Д)'!$C$2:$C$100,0)+1,0)))-INDIRECT(CONCATENATE("'2018-07 (Д)'!Q",TEXT(MATCH($C46,'2018-07 (Д)'!$C$2:$C$100,0)+1,0))))/INDIRECT(CONCATENATE("'2018-07 (Д)'!Q",TEXT(MATCH($C46,'2018-07 (Д)'!$C$2:$C$100,0)+1,0))))*100)</f>
        <v>-22.250212249670344</v>
      </c>
      <c r="EM46" s="9">
        <f ca="1">IF(OR(INDIRECT(CONCATENATE("'2018-09 (Д)'!Q",TEXT(MATCH($C46,'2018-09 (Д)'!$C$2:$C$100,0)+1,0)))="Н/Д",INDIRECT(CONCATENATE("'2018-08 (Д)'!Q",TEXT(MATCH($C46,'2018-08 (Д)'!$C$2:$C$100,0)+1,0)))="Н/Д",AND(INDIRECT(CONCATENATE("'2018-09 (Д)'!Q",TEXT(MATCH($C46,'2018-09 (Д)'!$C$2:$C$100,0)+1,0)))="Н/Д",INDIRECT(CONCATENATE("'2018-08 (Д)'!Q",TEXT(MATCH($C46,'2018-08 (Д)'!$C$2:$C$100,0)+1,0))))),"Н/Д",((INDIRECT(CONCATENATE("'2018-09 (Д)'!Q",TEXT(MATCH($C46,'2018-09 (Д)'!$C$2:$C$100,0)+1,0)))-INDIRECT(CONCATENATE("'2018-08 (Д)'!Q",TEXT(MATCH($C46,'2018-08 (Д)'!$C$2:$C$100,0)+1,0))))/INDIRECT(CONCATENATE("'2018-08 (Д)'!Q",TEXT(MATCH($C46,'2018-08 (Д)'!$C$2:$C$100,0)+1,0))))*100)</f>
        <v>-28.978741084651549</v>
      </c>
      <c r="EN46" s="9">
        <f ca="1">IF(OR(INDIRECT(CONCATENATE("'2018-10 (Д)'!Q",TEXT(MATCH($C46,'2018-10 (Д)'!$C$2:$C$100,0)+1,0)))="Н/Д",INDIRECT(CONCATENATE("'2018-09 (Д)'!Q",TEXT(MATCH($C46,'2018-09 (Д)'!$C$2:$C$100,0)+1,0)))="Н/Д",AND(INDIRECT(CONCATENATE("'2018-10 (Д)'!Q",TEXT(MATCH($C46,'2018-10 (Д)'!$C$2:$C$100,0)+1,0)))="Н/Д",INDIRECT(CONCATENATE("'2018-09 (Д)'!Q",TEXT(MATCH($C46,'2018-09 (Д)'!$C$2:$C$100,0)+1,0))))),"Н/Д",((INDIRECT(CONCATENATE("'2018-10 (Д)'!Q",TEXT(MATCH($C46,'2018-10 (Д)'!$C$2:$C$100,0)+1,0)))-INDIRECT(CONCATENATE("'2018-09 (Д)'!Q",TEXT(MATCH($C46,'2018-09 (Д)'!$C$2:$C$100,0)+1,0))))/INDIRECT(CONCATENATE("'2018-09 (Д)'!Q",TEXT(MATCH($C46,'2018-09 (Д)'!$C$2:$C$100,0)+1,0))))*100)</f>
        <v>412.52646282904897</v>
      </c>
      <c r="EO46" s="9">
        <f ca="1">IF(OR(INDIRECT(CONCATENATE("'2018-11 (Д)'!Q",TEXT(MATCH($C46,'2018-11 (Д)'!$C$2:$C$100,0)+1,0)))="Н/Д",INDIRECT(CONCATENATE("'2018-10 (Д)'!Q",TEXT(MATCH($C46,'2018-10 (Д)'!$C$2:$C$100,0)+1,0)))="Н/Д",AND(INDIRECT(CONCATENATE("'2018-11 (Д)'!Q",TEXT(MATCH($C46,'2018-11 (Д)'!$C$2:$C$100,0)+1,0)))="Н/Д",INDIRECT(CONCATENATE("'2018-10 (Д)'!Q",TEXT(MATCH($C46,'2018-10 (Д)'!$C$2:$C$100,0)+1,0))))),"Н/Д",((INDIRECT(CONCATENATE("'2018-11 (Д)'!Q",TEXT(MATCH($C46,'2018-11 (Д)'!$C$2:$C$100,0)+1,0)))-INDIRECT(CONCATENATE("'2018-10 (Д)'!Q",TEXT(MATCH($C46,'2018-10 (Д)'!$C$2:$C$100,0)+1,0))))/INDIRECT(CONCATENATE("'2018-10 (Д)'!Q",TEXT(MATCH($C46,'2018-10 (Д)'!$C$2:$C$100,0)+1,0))))*100)</f>
        <v>3.1294635054953752</v>
      </c>
      <c r="EP46" s="9">
        <f ca="1">IF(OR(INDIRECT(CONCATENATE("'2018-12 (Д)'!Q",TEXT(MATCH($C46,'2018-12 (Д)'!$C$2:$C$100,0)+1,0)))="Н/Д",INDIRECT(CONCATENATE("'2018-11 (Д)'!Q",TEXT(MATCH($C46,'2018-11 (Д)'!$C$2:$C$100,0)+1,0)))="Н/Д",AND(INDIRECT(CONCATENATE("'2018-12 (Д)'!Q",TEXT(MATCH($C46,'2018-12 (Д)'!$C$2:$C$100,0)+1,0)))="Н/Д",INDIRECT(CONCATENATE("'2018-11 (Д)'!Q",TEXT(MATCH($C46,'2018-11 (Д)'!$C$2:$C$100,0)+1,0))))),"Н/Д",((INDIRECT(CONCATENATE("'2018-12 (Д)'!Q",TEXT(MATCH($C46,'2018-12 (Д)'!$C$2:$C$100,0)+1,0)))-INDIRECT(CONCATENATE("'2018-11 (Д)'!Q",TEXT(MATCH($C46,'2018-11 (Д)'!$C$2:$C$100,0)+1,0))))/INDIRECT(CONCATENATE("'2018-11 (Д)'!Q",TEXT(MATCH($C46,'2018-11 (Д)'!$C$2:$C$100,0)+1,0))))*100)</f>
        <v>-92.066328022042939</v>
      </c>
      <c r="EQ46" s="9"/>
      <c r="ER46" s="9">
        <f ca="1">IF(OR(INDIRECT(CONCATENATE("'2018-03 (Д)'!R",TEXT(MATCH($C46,'2018-03 (Д)'!$C$2:$C$100,0)+1,0)))="Н/Д",INDIRECT(CONCATENATE("'2018-02 (Д)'!R",TEXT(MATCH($C46,'2018-02 (Д)'!$C$2:$C$100,0)+1,0)))="Н/Д",AND(INDIRECT(CONCATENATE("'2018-03 (Д)'!R",TEXT(MATCH($C46,'2018-03 (Д)'!$C$2:$C$100,0)+1,0)))="Н/Д",INDIRECT(CONCATENATE("'2018-02 (Д)'!R",TEXT(MATCH($C46,'2018-02 (Д)'!$C$2:$C$100,0)+1,0))))),"Н/Д",((INDIRECT(CONCATENATE("'2018-03 (Д)'!R",TEXT(MATCH($C46,'2018-03 (Д)'!$C$2:$C$100,0)+1,0)))-INDIRECT(CONCATENATE("'2018-02 (Д)'!R",TEXT(MATCH($C46,'2018-02 (Д)'!$C$2:$C$100,0)+1,0))))/INDIRECT(CONCATENATE("'2018-02 (Д)'!R",TEXT(MATCH($C46,'2018-02 (Д)'!$C$2:$C$100,0)+1,0))))*100)</f>
        <v>12.062075542064326</v>
      </c>
      <c r="ES46" s="9">
        <f ca="1">IF(OR(INDIRECT(CONCATENATE("'2018-04 (Д)'!R",TEXT(MATCH($C46,'2018-04 (Д)'!$C$2:$C$100,0)+1,0)))="Н/Д",INDIRECT(CONCATENATE("'2018-03 (Д)'!R",TEXT(MATCH($C46,'2018-03 (Д)'!$C$2:$C$100,0)+1,0)))="Н/Д",AND(INDIRECT(CONCATENATE("'2018-04 (Д)'!R",TEXT(MATCH($C46,'2018-04 (Д)'!$C$2:$C$100,0)+1,0)))="Н/Д",INDIRECT(CONCATENATE("'2018-03 (Д)'!R",TEXT(MATCH($C46,'2018-03 (Д)'!$C$2:$C$100,0)+1,0))))),"Н/Д",((INDIRECT(CONCATENATE("'2018-04 (Д)'!R",TEXT(MATCH($C46,'2018-04 (Д)'!$C$2:$C$100,0)+1,0)))-INDIRECT(CONCATENATE("'2018-03 (Д)'!R",TEXT(MATCH($C46,'2018-03 (Д)'!$C$2:$C$100,0)+1,0))))/INDIRECT(CONCATENATE("'2018-03 (Д)'!R",TEXT(MATCH($C46,'2018-03 (Д)'!$C$2:$C$100,0)+1,0))))*100)</f>
        <v>-56.894304129803729</v>
      </c>
      <c r="ET46" s="9">
        <f ca="1">IF(OR(INDIRECT(CONCATENATE("'2018-05 (Д)'!R",TEXT(MATCH($C46,'2018-05 (Д)'!$C$2:$C$100,0)+1,0)))="Н/Д",INDIRECT(CONCATENATE("'2018-04 (Д)'!R",TEXT(MATCH($C46,'2018-04 (Д)'!$C$2:$C$100,0)+1,0)))="Н/Д",AND(INDIRECT(CONCATENATE("'2018-05 (Д)'!R",TEXT(MATCH($C46,'2018-05 (Д)'!$C$2:$C$100,0)+1,0)))="Н/Д",INDIRECT(CONCATENATE("'2018-04 (Д)'!R",TEXT(MATCH($C46,'2018-04 (Д)'!$C$2:$C$100,0)+1,0))))),"Н/Д",((INDIRECT(CONCATENATE("'2018-05 (Д)'!R",TEXT(MATCH($C46,'2018-05 (Д)'!$C$2:$C$100,0)+1,0)))-INDIRECT(CONCATENATE("'2018-04 (Д)'!R",TEXT(MATCH($C46,'2018-04 (Д)'!$C$2:$C$100,0)+1,0))))/INDIRECT(CONCATENATE("'2018-04 (Д)'!R",TEXT(MATCH($C46,'2018-04 (Д)'!$C$2:$C$100,0)+1,0))))*100)</f>
        <v>67.595294603490998</v>
      </c>
      <c r="EU46" s="9">
        <f ca="1">IF(OR(INDIRECT(CONCATENATE("'2018-06 (Д)'!R",TEXT(MATCH($C46,'2018-06 (Д)'!$C$2:$C$100,0)+1,0)))="Н/Д",INDIRECT(CONCATENATE("'2018-05 (Д)'!R",TEXT(MATCH($C46,'2018-05 (Д)'!$C$2:$C$100,0)+1,0)))="Н/Д",AND(INDIRECT(CONCATENATE("'2018-06 (Д)'!R",TEXT(MATCH($C46,'2018-06 (Д)'!$C$2:$C$100,0)+1,0)))="Н/Д",INDIRECT(CONCATENATE("'2018-05 (Д)'!R",TEXT(MATCH($C46,'2018-05 (Д)'!$C$2:$C$100,0)+1,0))))),"Н/Д",((INDIRECT(CONCATENATE("'2018-06 (Д)'!R",TEXT(MATCH($C46,'2018-06 (Д)'!$C$2:$C$100,0)+1,0)))-INDIRECT(CONCATENATE("'2018-05 (Д)'!R",TEXT(MATCH($C46,'2018-05 (Д)'!$C$2:$C$100,0)+1,0))))/INDIRECT(CONCATENATE("'2018-05 (Д)'!R",TEXT(MATCH($C46,'2018-05 (Д)'!$C$2:$C$100,0)+1,0))))*100)</f>
        <v>-595.27148916541012</v>
      </c>
      <c r="EV46" s="9">
        <f ca="1">IF(OR(INDIRECT(CONCATENATE("'2018-07 (Д)'!R",TEXT(MATCH($C46,'2018-07 (Д)'!$C$2:$C$100,0)+1,0)))="Н/Д",INDIRECT(CONCATENATE("'2018-06 (Д)'!R",TEXT(MATCH($C46,'2018-06 (Д)'!$C$2:$C$100,0)+1,0)))="Н/Д",AND(INDIRECT(CONCATENATE("'2018-07 (Д)'!R",TEXT(MATCH($C46,'2018-07 (Д)'!$C$2:$C$100,0)+1,0)))="Н/Д",INDIRECT(CONCATENATE("'2018-06 (Д)'!R",TEXT(MATCH($C46,'2018-06 (Д)'!$C$2:$C$100,0)+1,0))))),"Н/Д",((INDIRECT(CONCATENATE("'2018-07 (Д)'!R",TEXT(MATCH($C46,'2018-07 (Д)'!$C$2:$C$100,0)+1,0)))-INDIRECT(CONCATENATE("'2018-06 (Д)'!R",TEXT(MATCH($C46,'2018-06 (Д)'!$C$2:$C$100,0)+1,0))))/INDIRECT(CONCATENATE("'2018-06 (Д)'!R",TEXT(MATCH($C46,'2018-06 (Д)'!$C$2:$C$100,0)+1,0))))*100)</f>
        <v>-122.03074622200801</v>
      </c>
      <c r="EW46" s="9">
        <f ca="1">IF(OR(INDIRECT(CONCATENATE("'2018-08 (Д)'!R",TEXT(MATCH($C46,'2018-08 (Д)'!$C$2:$C$100,0)+1,0)))="Н/Д",INDIRECT(CONCATENATE("'2018-07 (Д)'!R",TEXT(MATCH($C46,'2018-07 (Д)'!$C$2:$C$100,0)+1,0)))="Н/Д",AND(INDIRECT(CONCATENATE("'2018-08 (Д)'!R",TEXT(MATCH($C46,'2018-08 (Д)'!$C$2:$C$100,0)+1,0)))="Н/Д",INDIRECT(CONCATENATE("'2018-07 (Д)'!R",TEXT(MATCH($C46,'2018-07 (Д)'!$C$2:$C$100,0)+1,0))))),"Н/Д",((INDIRECT(CONCATENATE("'2018-08 (Д)'!R",TEXT(MATCH($C46,'2018-08 (Д)'!$C$2:$C$100,0)+1,0)))-INDIRECT(CONCATENATE("'2018-07 (Д)'!R",TEXT(MATCH($C46,'2018-07 (Д)'!$C$2:$C$100,0)+1,0))))/INDIRECT(CONCATENATE("'2018-07 (Д)'!R",TEXT(MATCH($C46,'2018-07 (Д)'!$C$2:$C$100,0)+1,0))))*100)</f>
        <v>-51.19222843434703</v>
      </c>
      <c r="EX46" s="9">
        <f ca="1">IF(OR(INDIRECT(CONCATENATE("'2018-09 (Д)'!R",TEXT(MATCH($C46,'2018-09 (Д)'!$C$2:$C$100,0)+1,0)))="Н/Д",INDIRECT(CONCATENATE("'2018-08 (Д)'!R",TEXT(MATCH($C46,'2018-08 (Д)'!$C$2:$C$100,0)+1,0)))="Н/Д",AND(INDIRECT(CONCATENATE("'2018-09 (Д)'!R",TEXT(MATCH($C46,'2018-09 (Д)'!$C$2:$C$100,0)+1,0)))="Н/Д",INDIRECT(CONCATENATE("'2018-08 (Д)'!R",TEXT(MATCH($C46,'2018-08 (Д)'!$C$2:$C$100,0)+1,0))))),"Н/Д",((INDIRECT(CONCATENATE("'2018-09 (Д)'!R",TEXT(MATCH($C46,'2018-09 (Д)'!$C$2:$C$100,0)+1,0)))-INDIRECT(CONCATENATE("'2018-08 (Д)'!R",TEXT(MATCH($C46,'2018-08 (Д)'!$C$2:$C$100,0)+1,0))))/INDIRECT(CONCATENATE("'2018-08 (Д)'!R",TEXT(MATCH($C46,'2018-08 (Д)'!$C$2:$C$100,0)+1,0))))*100)</f>
        <v>31.465911807024693</v>
      </c>
      <c r="EY46" s="9">
        <f ca="1">IF(OR(INDIRECT(CONCATENATE("'2018-10 (Д)'!R",TEXT(MATCH($C46,'2018-10 (Д)'!$C$2:$C$100,0)+1,0)))="Н/Д",INDIRECT(CONCATENATE("'2018-09 (Д)'!R",TEXT(MATCH($C46,'2018-09 (Д)'!$C$2:$C$100,0)+1,0)))="Н/Д",AND(INDIRECT(CONCATENATE("'2018-10 (Д)'!R",TEXT(MATCH($C46,'2018-10 (Д)'!$C$2:$C$100,0)+1,0)))="Н/Д",INDIRECT(CONCATENATE("'2018-09 (Д)'!R",TEXT(MATCH($C46,'2018-09 (Д)'!$C$2:$C$100,0)+1,0))))),"Н/Д",((INDIRECT(CONCATENATE("'2018-10 (Д)'!R",TEXT(MATCH($C46,'2018-10 (Д)'!$C$2:$C$100,0)+1,0)))-INDIRECT(CONCATENATE("'2018-09 (Д)'!R",TEXT(MATCH($C46,'2018-09 (Д)'!$C$2:$C$100,0)+1,0))))/INDIRECT(CONCATENATE("'2018-09 (Д)'!R",TEXT(MATCH($C46,'2018-09 (Д)'!$C$2:$C$100,0)+1,0))))*100)</f>
        <v>179.69483690685547</v>
      </c>
      <c r="EZ46" s="9">
        <f ca="1">IF(OR(INDIRECT(CONCATENATE("'2018-11 (Д)'!R",TEXT(MATCH($C46,'2018-11 (Д)'!$C$2:$C$100,0)+1,0)))="Н/Д",INDIRECT(CONCATENATE("'2018-10 (Д)'!R",TEXT(MATCH($C46,'2018-10 (Д)'!$C$2:$C$100,0)+1,0)))="Н/Д",AND(INDIRECT(CONCATENATE("'2018-11 (Д)'!R",TEXT(MATCH($C46,'2018-11 (Д)'!$C$2:$C$100,0)+1,0)))="Н/Д",INDIRECT(CONCATENATE("'2018-10 (Д)'!R",TEXT(MATCH($C46,'2018-10 (Д)'!$C$2:$C$100,0)+1,0))))),"Н/Д",((INDIRECT(CONCATENATE("'2018-11 (Д)'!R",TEXT(MATCH($C46,'2018-11 (Д)'!$C$2:$C$100,0)+1,0)))-INDIRECT(CONCATENATE("'2018-10 (Д)'!R",TEXT(MATCH($C46,'2018-10 (Д)'!$C$2:$C$100,0)+1,0))))/INDIRECT(CONCATENATE("'2018-10 (Д)'!R",TEXT(MATCH($C46,'2018-10 (Д)'!$C$2:$C$100,0)+1,0))))*100)</f>
        <v>384.93716963635126</v>
      </c>
      <c r="FA46" s="9">
        <f ca="1">IF(OR(INDIRECT(CONCATENATE("'2018-12 (Д)'!R",TEXT(MATCH($C46,'2018-12 (Д)'!$C$2:$C$100,0)+1,0)))="Н/Д",INDIRECT(CONCATENATE("'2018-11 (Д)'!R",TEXT(MATCH($C46,'2018-11 (Д)'!$C$2:$C$100,0)+1,0)))="Н/Д",AND(INDIRECT(CONCATENATE("'2018-12 (Д)'!R",TEXT(MATCH($C46,'2018-12 (Д)'!$C$2:$C$100,0)+1,0)))="Н/Д",INDIRECT(CONCATENATE("'2018-11 (Д)'!R",TEXT(MATCH($C46,'2018-11 (Д)'!$C$2:$C$100,0)+1,0))))),"Н/Д",((INDIRECT(CONCATENATE("'2018-12 (Д)'!R",TEXT(MATCH($C46,'2018-12 (Д)'!$C$2:$C$100,0)+1,0)))-INDIRECT(CONCATENATE("'2018-11 (Д)'!R",TEXT(MATCH($C46,'2018-11 (Д)'!$C$2:$C$100,0)+1,0))))/INDIRECT(CONCATENATE("'2018-11 (Д)'!R",TEXT(MATCH($C46,'2018-11 (Д)'!$C$2:$C$100,0)+1,0))))*100)</f>
        <v>-50.208145550187346</v>
      </c>
      <c r="FB46" s="9"/>
      <c r="FC46" s="9" t="e">
        <f ca="1">IF(OR(INDIRECT(CONCATENATE("'2018-03 (Д)'!S",TEXT(MATCH($C46,'2018-03 (Д)'!$C$2:$C$100,0)+1,0)))="Н/Д",INDIRECT(CONCATENATE("'2018-02 (Д)'!S",TEXT(MATCH($C46,'2018-02 (Д)'!$C$2:$C$100,0)+1,0)))="Н/Д",AND(INDIRECT(CONCATENATE("'2018-03 (Д)'!S",TEXT(MATCH($C46,'2018-03 (Д)'!$C$2:$C$100,0)+1,0)))="Н/Д",INDIRECT(CONCATENATE("'2018-02 (Д)'!S",TEXT(MATCH($C46,'2018-02 (Д)'!$C$2:$C$100,0)+1,0))))),"Н/Д",((INDIRECT(CONCATENATE("'2018-03 (Д)'!S",TEXT(MATCH($C46,'2018-03 (Д)'!$C$2:$C$100,0)+1,0)))-INDIRECT(CONCATENATE("'2018-02 (Д)'!S",TEXT(MATCH($C46,'2018-02 (Д)'!$C$2:$C$100,0)+1,0))))/INDIRECT(CONCATENATE("'2018-02 (Д)'!S",TEXT(MATCH($C46,'2018-02 (Д)'!$C$2:$C$100,0)+1,0))))*100)</f>
        <v>#DIV/0!</v>
      </c>
      <c r="FD46" s="9" t="e">
        <f ca="1">IF(OR(INDIRECT(CONCATENATE("'2018-04 (Д)'!S",TEXT(MATCH($C46,'2018-04 (Д)'!$C$2:$C$100,0)+1,0)))="Н/Д",INDIRECT(CONCATENATE("'2018-03 (Д)'!S",TEXT(MATCH($C46,'2018-03 (Д)'!$C$2:$C$100,0)+1,0)))="Н/Д",AND(INDIRECT(CONCATENATE("'2018-04 (Д)'!S",TEXT(MATCH($C46,'2018-04 (Д)'!$C$2:$C$100,0)+1,0)))="Н/Д",INDIRECT(CONCATENATE("'2018-03 (Д)'!S",TEXT(MATCH($C46,'2018-03 (Д)'!$C$2:$C$100,0)+1,0))))),"Н/Д",((INDIRECT(CONCATENATE("'2018-04 (Д)'!S",TEXT(MATCH($C46,'2018-04 (Д)'!$C$2:$C$100,0)+1,0)))-INDIRECT(CONCATENATE("'2018-03 (Д)'!S",TEXT(MATCH($C46,'2018-03 (Д)'!$C$2:$C$100,0)+1,0))))/INDIRECT(CONCATENATE("'2018-03 (Д)'!S",TEXT(MATCH($C46,'2018-03 (Д)'!$C$2:$C$100,0)+1,0))))*100)</f>
        <v>#DIV/0!</v>
      </c>
      <c r="FE46" s="9" t="e">
        <f ca="1">IF(OR(INDIRECT(CONCATENATE("'2018-05 (Д)'!S",TEXT(MATCH($C46,'2018-05 (Д)'!$C$2:$C$100,0)+1,0)))="Н/Д",INDIRECT(CONCATENATE("'2018-04 (Д)'!S",TEXT(MATCH($C46,'2018-04 (Д)'!$C$2:$C$100,0)+1,0)))="Н/Д",AND(INDIRECT(CONCATENATE("'2018-05 (Д)'!S",TEXT(MATCH($C46,'2018-05 (Д)'!$C$2:$C$100,0)+1,0)))="Н/Д",INDIRECT(CONCATENATE("'2018-04 (Д)'!S",TEXT(MATCH($C46,'2018-04 (Д)'!$C$2:$C$100,0)+1,0))))),"Н/Д",((INDIRECT(CONCATENATE("'2018-05 (Д)'!S",TEXT(MATCH($C46,'2018-05 (Д)'!$C$2:$C$100,0)+1,0)))-INDIRECT(CONCATENATE("'2018-04 (Д)'!S",TEXT(MATCH($C46,'2018-04 (Д)'!$C$2:$C$100,0)+1,0))))/INDIRECT(CONCATENATE("'2018-04 (Д)'!S",TEXT(MATCH($C46,'2018-04 (Д)'!$C$2:$C$100,0)+1,0))))*100)</f>
        <v>#DIV/0!</v>
      </c>
      <c r="FF46" s="9" t="e">
        <f ca="1">IF(OR(INDIRECT(CONCATENATE("'2018-06 (Д)'!S",TEXT(MATCH($C46,'2018-06 (Д)'!$C$2:$C$100,0)+1,0)))="Н/Д",INDIRECT(CONCATENATE("'2018-05 (Д)'!S",TEXT(MATCH($C46,'2018-05 (Д)'!$C$2:$C$100,0)+1,0)))="Н/Д",AND(INDIRECT(CONCATENATE("'2018-06 (Д)'!S",TEXT(MATCH($C46,'2018-06 (Д)'!$C$2:$C$100,0)+1,0)))="Н/Д",INDIRECT(CONCATENATE("'2018-05 (Д)'!S",TEXT(MATCH($C46,'2018-05 (Д)'!$C$2:$C$100,0)+1,0))))),"Н/Д",((INDIRECT(CONCATENATE("'2018-06 (Д)'!S",TEXT(MATCH($C46,'2018-06 (Д)'!$C$2:$C$100,0)+1,0)))-INDIRECT(CONCATENATE("'2018-05 (Д)'!S",TEXT(MATCH($C46,'2018-05 (Д)'!$C$2:$C$100,0)+1,0))))/INDIRECT(CONCATENATE("'2018-05 (Д)'!S",TEXT(MATCH($C46,'2018-05 (Д)'!$C$2:$C$100,0)+1,0))))*100)</f>
        <v>#DIV/0!</v>
      </c>
      <c r="FG46" s="9">
        <f ca="1">IF(OR(INDIRECT(CONCATENATE("'2018-07 (Д)'!S",TEXT(MATCH($C46,'2018-07 (Д)'!$C$2:$C$100,0)+1,0)))="Н/Д",INDIRECT(CONCATENATE("'2018-06 (Д)'!S",TEXT(MATCH($C46,'2018-06 (Д)'!$C$2:$C$100,0)+1,0)))="Н/Д",AND(INDIRECT(CONCATENATE("'2018-07 (Д)'!S",TEXT(MATCH($C46,'2018-07 (Д)'!$C$2:$C$100,0)+1,0)))="Н/Д",INDIRECT(CONCATENATE("'2018-06 (Д)'!S",TEXT(MATCH($C46,'2018-06 (Д)'!$C$2:$C$100,0)+1,0))))),"Н/Д",((INDIRECT(CONCATENATE("'2018-07 (Д)'!S",TEXT(MATCH($C46,'2018-07 (Д)'!$C$2:$C$100,0)+1,0)))-INDIRECT(CONCATENATE("'2018-06 (Д)'!S",TEXT(MATCH($C46,'2018-06 (Д)'!$C$2:$C$100,0)+1,0))))/INDIRECT(CONCATENATE("'2018-06 (Д)'!S",TEXT(MATCH($C46,'2018-06 (Д)'!$C$2:$C$100,0)+1,0))))*100)</f>
        <v>-100</v>
      </c>
      <c r="FH46" s="9" t="e">
        <f ca="1">IF(OR(INDIRECT(CONCATENATE("'2018-08 (Д)'!S",TEXT(MATCH($C46,'2018-08 (Д)'!$C$2:$C$100,0)+1,0)))="Н/Д",INDIRECT(CONCATENATE("'2018-07 (Д)'!S",TEXT(MATCH($C46,'2018-07 (Д)'!$C$2:$C$100,0)+1,0)))="Н/Д",AND(INDIRECT(CONCATENATE("'2018-08 (Д)'!S",TEXT(MATCH($C46,'2018-08 (Д)'!$C$2:$C$100,0)+1,0)))="Н/Д",INDIRECT(CONCATENATE("'2018-07 (Д)'!S",TEXT(MATCH($C46,'2018-07 (Д)'!$C$2:$C$100,0)+1,0))))),"Н/Д",((INDIRECT(CONCATENATE("'2018-08 (Д)'!S",TEXT(MATCH($C46,'2018-08 (Д)'!$C$2:$C$100,0)+1,0)))-INDIRECT(CONCATENATE("'2018-07 (Д)'!S",TEXT(MATCH($C46,'2018-07 (Д)'!$C$2:$C$100,0)+1,0))))/INDIRECT(CONCATENATE("'2018-07 (Д)'!S",TEXT(MATCH($C46,'2018-07 (Д)'!$C$2:$C$100,0)+1,0))))*100)</f>
        <v>#DIV/0!</v>
      </c>
      <c r="FI46" s="9" t="e">
        <f ca="1">IF(OR(INDIRECT(CONCATENATE("'2018-09 (Д)'!S",TEXT(MATCH($C46,'2018-09 (Д)'!$C$2:$C$100,0)+1,0)))="Н/Д",INDIRECT(CONCATENATE("'2018-08 (Д)'!S",TEXT(MATCH($C46,'2018-08 (Д)'!$C$2:$C$100,0)+1,0)))="Н/Д",AND(INDIRECT(CONCATENATE("'2018-09 (Д)'!S",TEXT(MATCH($C46,'2018-09 (Д)'!$C$2:$C$100,0)+1,0)))="Н/Д",INDIRECT(CONCATENATE("'2018-08 (Д)'!S",TEXT(MATCH($C46,'2018-08 (Д)'!$C$2:$C$100,0)+1,0))))),"Н/Д",((INDIRECT(CONCATENATE("'2018-09 (Д)'!S",TEXT(MATCH($C46,'2018-09 (Д)'!$C$2:$C$100,0)+1,0)))-INDIRECT(CONCATENATE("'2018-08 (Д)'!S",TEXT(MATCH($C46,'2018-08 (Д)'!$C$2:$C$100,0)+1,0))))/INDIRECT(CONCATENATE("'2018-08 (Д)'!S",TEXT(MATCH($C46,'2018-08 (Д)'!$C$2:$C$100,0)+1,0))))*100)</f>
        <v>#DIV/0!</v>
      </c>
      <c r="FJ46" s="9" t="e">
        <f ca="1">IF(OR(INDIRECT(CONCATENATE("'2018-10 (Д)'!S",TEXT(MATCH($C46,'2018-10 (Д)'!$C$2:$C$100,0)+1,0)))="Н/Д",INDIRECT(CONCATENATE("'2018-09 (Д)'!S",TEXT(MATCH($C46,'2018-09 (Д)'!$C$2:$C$100,0)+1,0)))="Н/Д",AND(INDIRECT(CONCATENATE("'2018-10 (Д)'!S",TEXT(MATCH($C46,'2018-10 (Д)'!$C$2:$C$100,0)+1,0)))="Н/Д",INDIRECT(CONCATENATE("'2018-09 (Д)'!S",TEXT(MATCH($C46,'2018-09 (Д)'!$C$2:$C$100,0)+1,0))))),"Н/Д",((INDIRECT(CONCATENATE("'2018-10 (Д)'!S",TEXT(MATCH($C46,'2018-10 (Д)'!$C$2:$C$100,0)+1,0)))-INDIRECT(CONCATENATE("'2018-09 (Д)'!S",TEXT(MATCH($C46,'2018-09 (Д)'!$C$2:$C$100,0)+1,0))))/INDIRECT(CONCATENATE("'2018-09 (Д)'!S",TEXT(MATCH($C46,'2018-09 (Д)'!$C$2:$C$100,0)+1,0))))*100)</f>
        <v>#DIV/0!</v>
      </c>
      <c r="FK46" s="9" t="e">
        <f ca="1">IF(OR(INDIRECT(CONCATENATE("'2018-11 (Д)'!S",TEXT(MATCH($C46,'2018-11 (Д)'!$C$2:$C$100,0)+1,0)))="Н/Д",INDIRECT(CONCATENATE("'2018-10 (Д)'!S",TEXT(MATCH($C46,'2018-10 (Д)'!$C$2:$C$100,0)+1,0)))="Н/Д",AND(INDIRECT(CONCATENATE("'2018-11 (Д)'!S",TEXT(MATCH($C46,'2018-11 (Д)'!$C$2:$C$100,0)+1,0)))="Н/Д",INDIRECT(CONCATENATE("'2018-10 (Д)'!S",TEXT(MATCH($C46,'2018-10 (Д)'!$C$2:$C$100,0)+1,0))))),"Н/Д",((INDIRECT(CONCATENATE("'2018-11 (Д)'!S",TEXT(MATCH($C46,'2018-11 (Д)'!$C$2:$C$100,0)+1,0)))-INDIRECT(CONCATENATE("'2018-10 (Д)'!S",TEXT(MATCH($C46,'2018-10 (Д)'!$C$2:$C$100,0)+1,0))))/INDIRECT(CONCATENATE("'2018-10 (Д)'!S",TEXT(MATCH($C46,'2018-10 (Д)'!$C$2:$C$100,0)+1,0))))*100)</f>
        <v>#DIV/0!</v>
      </c>
      <c r="FL46" s="9" t="e">
        <f ca="1">IF(OR(INDIRECT(CONCATENATE("'2018-12 (Д)'!S",TEXT(MATCH($C46,'2018-12 (Д)'!$C$2:$C$100,0)+1,0)))="Н/Д",INDIRECT(CONCATENATE("'2018-11 (Д)'!S",TEXT(MATCH($C46,'2018-11 (Д)'!$C$2:$C$100,0)+1,0)))="Н/Д",AND(INDIRECT(CONCATENATE("'2018-12 (Д)'!S",TEXT(MATCH($C46,'2018-12 (Д)'!$C$2:$C$100,0)+1,0)))="Н/Д",INDIRECT(CONCATENATE("'2018-11 (Д)'!S",TEXT(MATCH($C46,'2018-11 (Д)'!$C$2:$C$100,0)+1,0))))),"Н/Д",((INDIRECT(CONCATENATE("'2018-12 (Д)'!S",TEXT(MATCH($C46,'2018-12 (Д)'!$C$2:$C$100,0)+1,0)))-INDIRECT(CONCATENATE("'2018-11 (Д)'!S",TEXT(MATCH($C46,'2018-11 (Д)'!$C$2:$C$100,0)+1,0))))/INDIRECT(CONCATENATE("'2018-11 (Д)'!S",TEXT(MATCH($C46,'2018-11 (Д)'!$C$2:$C$100,0)+1,0))))*100)</f>
        <v>#DIV/0!</v>
      </c>
      <c r="FM46" s="9"/>
      <c r="FN46" s="9">
        <f ca="1">IF(OR(INDIRECT(CONCATENATE("'2018-03 (Д)'!T",TEXT(MATCH($C46,'2018-03 (Д)'!$C$2:$C$100,0)+1,0)))="Н/Д",INDIRECT(CONCATENATE("'2018-02 (Д)'!T",TEXT(MATCH($C46,'2018-02 (Д)'!$C$2:$C$100,0)+1,0)))="Н/Д",AND(INDIRECT(CONCATENATE("'2018-03 (Д)'!T",TEXT(MATCH($C46,'2018-03 (Д)'!$C$2:$C$100,0)+1,0)))="Н/Д",INDIRECT(CONCATENATE("'2018-02 (Д)'!T",TEXT(MATCH($C46,'2018-02 (Д)'!$C$2:$C$100,0)+1,0))))),"Н/Д",((INDIRECT(CONCATENATE("'2018-03 (Д)'!T",TEXT(MATCH($C46,'2018-03 (Д)'!$C$2:$C$100,0)+1,0)))-INDIRECT(CONCATENATE("'2018-02 (Д)'!T",TEXT(MATCH($C46,'2018-02 (Д)'!$C$2:$C$100,0)+1,0))))/INDIRECT(CONCATENATE("'2018-02 (Д)'!T",TEXT(MATCH($C46,'2018-02 (Д)'!$C$2:$C$100,0)+1,0))))*100)</f>
        <v>15.099818119315167</v>
      </c>
      <c r="FO46" s="9">
        <f ca="1">IF(OR(INDIRECT(CONCATENATE("'2018-04 (Д)'!T",TEXT(MATCH($C46,'2018-04 (Д)'!$C$2:$C$100,0)+1,0)))="Н/Д",INDIRECT(CONCATENATE("'2018-03 (Д)'!T",TEXT(MATCH($C46,'2018-03 (Д)'!$C$2:$C$100,0)+1,0)))="Н/Д",AND(INDIRECT(CONCATENATE("'2018-04 (Д)'!T",TEXT(MATCH($C46,'2018-04 (Д)'!$C$2:$C$100,0)+1,0)))="Н/Д",INDIRECT(CONCATENATE("'2018-03 (Д)'!T",TEXT(MATCH($C46,'2018-03 (Д)'!$C$2:$C$100,0)+1,0))))),"Н/Д",((INDIRECT(CONCATENATE("'2018-04 (Д)'!T",TEXT(MATCH($C46,'2018-04 (Д)'!$C$2:$C$100,0)+1,0)))-INDIRECT(CONCATENATE("'2018-03 (Д)'!T",TEXT(MATCH($C46,'2018-03 (Д)'!$C$2:$C$100,0)+1,0))))/INDIRECT(CONCATENATE("'2018-03 (Д)'!T",TEXT(MATCH($C46,'2018-03 (Д)'!$C$2:$C$100,0)+1,0))))*100)</f>
        <v>16.234616108487661</v>
      </c>
      <c r="FP46" s="9">
        <f ca="1">IF(OR(INDIRECT(CONCATENATE("'2018-05 (Д)'!T",TEXT(MATCH($C46,'2018-05 (Д)'!$C$2:$C$100,0)+1,0)))="Н/Д",INDIRECT(CONCATENATE("'2018-04 (Д)'!T",TEXT(MATCH($C46,'2018-04 (Д)'!$C$2:$C$100,0)+1,0)))="Н/Д",AND(INDIRECT(CONCATENATE("'2018-05 (Д)'!T",TEXT(MATCH($C46,'2018-05 (Д)'!$C$2:$C$100,0)+1,0)))="Н/Д",INDIRECT(CONCATENATE("'2018-04 (Д)'!T",TEXT(MATCH($C46,'2018-04 (Д)'!$C$2:$C$100,0)+1,0))))),"Н/Д",((INDIRECT(CONCATENATE("'2018-05 (Д)'!T",TEXT(MATCH($C46,'2018-05 (Д)'!$C$2:$C$100,0)+1,0)))-INDIRECT(CONCATENATE("'2018-04 (Д)'!T",TEXT(MATCH($C46,'2018-04 (Д)'!$C$2:$C$100,0)+1,0))))/INDIRECT(CONCATENATE("'2018-04 (Д)'!T",TEXT(MATCH($C46,'2018-04 (Д)'!$C$2:$C$100,0)+1,0))))*100)</f>
        <v>20.798077756259147</v>
      </c>
      <c r="FQ46" s="9">
        <f ca="1">IF(OR(INDIRECT(CONCATENATE("'2018-06 (Д)'!T",TEXT(MATCH($C46,'2018-06 (Д)'!$C$2:$C$100,0)+1,0)))="Н/Д",INDIRECT(CONCATENATE("'2018-05 (Д)'!T",TEXT(MATCH($C46,'2018-05 (Д)'!$C$2:$C$100,0)+1,0)))="Н/Д",AND(INDIRECT(CONCATENATE("'2018-06 (Д)'!T",TEXT(MATCH($C46,'2018-06 (Д)'!$C$2:$C$100,0)+1,0)))="Н/Д",INDIRECT(CONCATENATE("'2018-05 (Д)'!T",TEXT(MATCH($C46,'2018-05 (Д)'!$C$2:$C$100,0)+1,0))))),"Н/Д",((INDIRECT(CONCATENATE("'2018-06 (Д)'!T",TEXT(MATCH($C46,'2018-06 (Д)'!$C$2:$C$100,0)+1,0)))-INDIRECT(CONCATENATE("'2018-05 (Д)'!T",TEXT(MATCH($C46,'2018-05 (Д)'!$C$2:$C$100,0)+1,0))))/INDIRECT(CONCATENATE("'2018-05 (Д)'!T",TEXT(MATCH($C46,'2018-05 (Д)'!$C$2:$C$100,0)+1,0))))*100)</f>
        <v>-0.25631844082992961</v>
      </c>
      <c r="FR46" s="9">
        <f ca="1">IF(OR(INDIRECT(CONCATENATE("'2018-07 (Д)'!T",TEXT(MATCH($C46,'2018-07 (Д)'!$C$2:$C$100,0)+1,0)))="Н/Д",INDIRECT(CONCATENATE("'2018-06 (Д)'!T",TEXT(MATCH($C46,'2018-06 (Д)'!$C$2:$C$100,0)+1,0)))="Н/Д",AND(INDIRECT(CONCATENATE("'2018-07 (Д)'!T",TEXT(MATCH($C46,'2018-07 (Д)'!$C$2:$C$100,0)+1,0)))="Н/Д",INDIRECT(CONCATENATE("'2018-06 (Д)'!T",TEXT(MATCH($C46,'2018-06 (Д)'!$C$2:$C$100,0)+1,0))))),"Н/Д",((INDIRECT(CONCATENATE("'2018-07 (Д)'!T",TEXT(MATCH($C46,'2018-07 (Д)'!$C$2:$C$100,0)+1,0)))-INDIRECT(CONCATENATE("'2018-06 (Д)'!T",TEXT(MATCH($C46,'2018-06 (Д)'!$C$2:$C$100,0)+1,0))))/INDIRECT(CONCATENATE("'2018-06 (Д)'!T",TEXT(MATCH($C46,'2018-06 (Д)'!$C$2:$C$100,0)+1,0))))*100)</f>
        <v>-32.297821889871209</v>
      </c>
      <c r="FS46" s="9">
        <f ca="1">IF(OR(INDIRECT(CONCATENATE("'2018-08 (Д)'!T",TEXT(MATCH($C46,'2018-08 (Д)'!$C$2:$C$100,0)+1,0)))="Н/Д",INDIRECT(CONCATENATE("'2018-07 (Д)'!T",TEXT(MATCH($C46,'2018-07 (Д)'!$C$2:$C$100,0)+1,0)))="Н/Д",AND(INDIRECT(CONCATENATE("'2018-08 (Д)'!T",TEXT(MATCH($C46,'2018-08 (Д)'!$C$2:$C$100,0)+1,0)))="Н/Д",INDIRECT(CONCATENATE("'2018-07 (Д)'!T",TEXT(MATCH($C46,'2018-07 (Д)'!$C$2:$C$100,0)+1,0))))),"Н/Д",((INDIRECT(CONCATENATE("'2018-08 (Д)'!T",TEXT(MATCH($C46,'2018-08 (Д)'!$C$2:$C$100,0)+1,0)))-INDIRECT(CONCATENATE("'2018-07 (Д)'!T",TEXT(MATCH($C46,'2018-07 (Д)'!$C$2:$C$100,0)+1,0))))/INDIRECT(CONCATENATE("'2018-07 (Д)'!T",TEXT(MATCH($C46,'2018-07 (Д)'!$C$2:$C$100,0)+1,0))))*100)</f>
        <v>9.3557205815988365</v>
      </c>
      <c r="FT46" s="9">
        <f ca="1">IF(OR(INDIRECT(CONCATENATE("'2018-09 (Д)'!T",TEXT(MATCH($C46,'2018-09 (Д)'!$C$2:$C$100,0)+1,0)))="Н/Д",INDIRECT(CONCATENATE("'2018-08 (Д)'!T",TEXT(MATCH($C46,'2018-08 (Д)'!$C$2:$C$100,0)+1,0)))="Н/Д",AND(INDIRECT(CONCATENATE("'2018-09 (Д)'!T",TEXT(MATCH($C46,'2018-09 (Д)'!$C$2:$C$100,0)+1,0)))="Н/Д",INDIRECT(CONCATENATE("'2018-08 (Д)'!T",TEXT(MATCH($C46,'2018-08 (Д)'!$C$2:$C$100,0)+1,0))))),"Н/Д",((INDIRECT(CONCATENATE("'2018-09 (Д)'!T",TEXT(MATCH($C46,'2018-09 (Д)'!$C$2:$C$100,0)+1,0)))-INDIRECT(CONCATENATE("'2018-08 (Д)'!T",TEXT(MATCH($C46,'2018-08 (Д)'!$C$2:$C$100,0)+1,0))))/INDIRECT(CONCATENATE("'2018-08 (Д)'!T",TEXT(MATCH($C46,'2018-08 (Д)'!$C$2:$C$100,0)+1,0))))*100)</f>
        <v>23.481301997973382</v>
      </c>
      <c r="FU46" s="9">
        <f ca="1">IF(OR(INDIRECT(CONCATENATE("'2018-10 (Д)'!T",TEXT(MATCH($C46,'2018-10 (Д)'!$C$2:$C$100,0)+1,0)))="Н/Д",INDIRECT(CONCATENATE("'2018-09 (Д)'!T",TEXT(MATCH($C46,'2018-09 (Д)'!$C$2:$C$100,0)+1,0)))="Н/Д",AND(INDIRECT(CONCATENATE("'2018-10 (Д)'!T",TEXT(MATCH($C46,'2018-10 (Д)'!$C$2:$C$100,0)+1,0)))="Н/Д",INDIRECT(CONCATENATE("'2018-09 (Д)'!T",TEXT(MATCH($C46,'2018-09 (Д)'!$C$2:$C$100,0)+1,0))))),"Н/Д",((INDIRECT(CONCATENATE("'2018-10 (Д)'!T",TEXT(MATCH($C46,'2018-10 (Д)'!$C$2:$C$100,0)+1,0)))-INDIRECT(CONCATENATE("'2018-09 (Д)'!T",TEXT(MATCH($C46,'2018-09 (Д)'!$C$2:$C$100,0)+1,0))))/INDIRECT(CONCATENATE("'2018-09 (Д)'!T",TEXT(MATCH($C46,'2018-09 (Д)'!$C$2:$C$100,0)+1,0))))*100)</f>
        <v>7.6414898647136686</v>
      </c>
      <c r="FV46" s="9">
        <f ca="1">IF(OR(INDIRECT(CONCATENATE("'2018-11 (Д)'!T",TEXT(MATCH($C46,'2018-11 (Д)'!$C$2:$C$100,0)+1,0)))="Н/Д",INDIRECT(CONCATENATE("'2018-10 (Д)'!T",TEXT(MATCH($C46,'2018-10 (Д)'!$C$2:$C$100,0)+1,0)))="Н/Д",AND(INDIRECT(CONCATENATE("'2018-11 (Д)'!T",TEXT(MATCH($C46,'2018-11 (Д)'!$C$2:$C$100,0)+1,0)))="Н/Д",INDIRECT(CONCATENATE("'2018-10 (Д)'!T",TEXT(MATCH($C46,'2018-10 (Д)'!$C$2:$C$100,0)+1,0))))),"Н/Д",((INDIRECT(CONCATENATE("'2018-11 (Д)'!T",TEXT(MATCH($C46,'2018-11 (Д)'!$C$2:$C$100,0)+1,0)))-INDIRECT(CONCATENATE("'2018-10 (Д)'!T",TEXT(MATCH($C46,'2018-10 (Д)'!$C$2:$C$100,0)+1,0))))/INDIRECT(CONCATENATE("'2018-10 (Д)'!T",TEXT(MATCH($C46,'2018-10 (Д)'!$C$2:$C$100,0)+1,0))))*100)</f>
        <v>0.37709938948331567</v>
      </c>
      <c r="FW46" s="9">
        <f ca="1">IF(OR(INDIRECT(CONCATENATE("'2018-12 (Д)'!T",TEXT(MATCH($C46,'2018-12 (Д)'!$C$2:$C$100,0)+1,0)))="Н/Д",INDIRECT(CONCATENATE("'2018-11 (Д)'!T",TEXT(MATCH($C46,'2018-11 (Д)'!$C$2:$C$100,0)+1,0)))="Н/Д",AND(INDIRECT(CONCATENATE("'2018-12 (Д)'!T",TEXT(MATCH($C46,'2018-12 (Д)'!$C$2:$C$100,0)+1,0)))="Н/Д",INDIRECT(CONCATENATE("'2018-11 (Д)'!T",TEXT(MATCH($C46,'2018-11 (Д)'!$C$2:$C$100,0)+1,0))))),"Н/Д",((INDIRECT(CONCATENATE("'2018-12 (Д)'!T",TEXT(MATCH($C46,'2018-12 (Д)'!$C$2:$C$100,0)+1,0)))-INDIRECT(CONCATENATE("'2018-11 (Д)'!T",TEXT(MATCH($C46,'2018-11 (Д)'!$C$2:$C$100,0)+1,0))))/INDIRECT(CONCATENATE("'2018-11 (Д)'!T",TEXT(MATCH($C46,'2018-11 (Д)'!$C$2:$C$100,0)+1,0))))*100)</f>
        <v>-4.7002838391293444</v>
      </c>
      <c r="FX46" s="9"/>
      <c r="FY46" s="9">
        <f ca="1">IF(OR(INDIRECT(CONCATENATE("'2018-03 (Д)'!U",TEXT(MATCH($C46,'2018-03 (Д)'!$C$2:$C$100,0)+1,0)))="Н/Д",INDIRECT(CONCATENATE("'2018-02 (Д)'!U",TEXT(MATCH($C46,'2018-02 (Д)'!$C$2:$C$100,0)+1,0)))="Н/Д",AND(INDIRECT(CONCATENATE("'2018-03 (Д)'!U",TEXT(MATCH($C46,'2018-03 (Д)'!$C$2:$C$100,0)+1,0)))="Н/Д",INDIRECT(CONCATENATE("'2018-02 (Д)'!U",TEXT(MATCH($C46,'2018-02 (Д)'!$C$2:$C$100,0)+1,0))))),"Н/Д",((INDIRECT(CONCATENATE("'2018-03 (Д)'!U",TEXT(MATCH($C46,'2018-03 (Д)'!$C$2:$C$100,0)+1,0)))-INDIRECT(CONCATENATE("'2018-02 (Д)'!U",TEXT(MATCH($C46,'2018-02 (Д)'!$C$2:$C$100,0)+1,0))))/INDIRECT(CONCATENATE("'2018-02 (Д)'!U",TEXT(MATCH($C46,'2018-02 (Д)'!$C$2:$C$100,0)+1,0))))*100)</f>
        <v>-100.47459558058323</v>
      </c>
      <c r="FZ46" s="9">
        <f ca="1">IF(OR(INDIRECT(CONCATENATE("'2018-04 (Д)'!U",TEXT(MATCH($C46,'2018-04 (Д)'!$C$2:$C$100,0)+1,0)))="Н/Д",INDIRECT(CONCATENATE("'2018-03 (Д)'!U",TEXT(MATCH($C46,'2018-03 (Д)'!$C$2:$C$100,0)+1,0)))="Н/Д",AND(INDIRECT(CONCATENATE("'2018-04 (Д)'!U",TEXT(MATCH($C46,'2018-04 (Д)'!$C$2:$C$100,0)+1,0)))="Н/Д",INDIRECT(CONCATENATE("'2018-03 (Д)'!U",TEXT(MATCH($C46,'2018-03 (Д)'!$C$2:$C$100,0)+1,0))))),"Н/Д",((INDIRECT(CONCATENATE("'2018-04 (Д)'!U",TEXT(MATCH($C46,'2018-04 (Д)'!$C$2:$C$100,0)+1,0)))-INDIRECT(CONCATENATE("'2018-03 (Д)'!U",TEXT(MATCH($C46,'2018-03 (Д)'!$C$2:$C$100,0)+1,0))))/INDIRECT(CONCATENATE("'2018-03 (Д)'!U",TEXT(MATCH($C46,'2018-03 (Д)'!$C$2:$C$100,0)+1,0))))*100)</f>
        <v>134.9238728850637</v>
      </c>
      <c r="GA46" s="9">
        <f ca="1">IF(OR(INDIRECT(CONCATENATE("'2018-05 (Д)'!U",TEXT(MATCH($C46,'2018-05 (Д)'!$C$2:$C$100,0)+1,0)))="Н/Д",INDIRECT(CONCATENATE("'2018-04 (Д)'!U",TEXT(MATCH($C46,'2018-04 (Д)'!$C$2:$C$100,0)+1,0)))="Н/Д",AND(INDIRECT(CONCATENATE("'2018-05 (Д)'!U",TEXT(MATCH($C46,'2018-05 (Д)'!$C$2:$C$100,0)+1,0)))="Н/Д",INDIRECT(CONCATENATE("'2018-04 (Д)'!U",TEXT(MATCH($C46,'2018-04 (Д)'!$C$2:$C$100,0)+1,0))))),"Н/Д",((INDIRECT(CONCATENATE("'2018-05 (Д)'!U",TEXT(MATCH($C46,'2018-05 (Д)'!$C$2:$C$100,0)+1,0)))-INDIRECT(CONCATENATE("'2018-04 (Д)'!U",TEXT(MATCH($C46,'2018-04 (Д)'!$C$2:$C$100,0)+1,0))))/INDIRECT(CONCATENATE("'2018-04 (Д)'!U",TEXT(MATCH($C46,'2018-04 (Д)'!$C$2:$C$100,0)+1,0))))*100)</f>
        <v>-47.079128054180877</v>
      </c>
      <c r="GB46" s="9">
        <f ca="1">IF(OR(INDIRECT(CONCATENATE("'2018-06 (Д)'!U",TEXT(MATCH($C46,'2018-06 (Д)'!$C$2:$C$100,0)+1,0)))="Н/Д",INDIRECT(CONCATENATE("'2018-05 (Д)'!U",TEXT(MATCH($C46,'2018-05 (Д)'!$C$2:$C$100,0)+1,0)))="Н/Д",AND(INDIRECT(CONCATENATE("'2018-06 (Д)'!U",TEXT(MATCH($C46,'2018-06 (Д)'!$C$2:$C$100,0)+1,0)))="Н/Д",INDIRECT(CONCATENATE("'2018-05 (Д)'!U",TEXT(MATCH($C46,'2018-05 (Д)'!$C$2:$C$100,0)+1,0))))),"Н/Д",((INDIRECT(CONCATENATE("'2018-06 (Д)'!U",TEXT(MATCH($C46,'2018-06 (Д)'!$C$2:$C$100,0)+1,0)))-INDIRECT(CONCATENATE("'2018-05 (Д)'!U",TEXT(MATCH($C46,'2018-05 (Д)'!$C$2:$C$100,0)+1,0))))/INDIRECT(CONCATENATE("'2018-05 (Д)'!U",TEXT(MATCH($C46,'2018-05 (Д)'!$C$2:$C$100,0)+1,0))))*100)</f>
        <v>3255.1635951585749</v>
      </c>
      <c r="GC46" s="9">
        <f ca="1">IF(OR(INDIRECT(CONCATENATE("'2018-07 (Д)'!U",TEXT(MATCH($C46,'2018-07 (Д)'!$C$2:$C$100,0)+1,0)))="Н/Д",INDIRECT(CONCATENATE("'2018-06 (Д)'!U",TEXT(MATCH($C46,'2018-06 (Д)'!$C$2:$C$100,0)+1,0)))="Н/Д",AND(INDIRECT(CONCATENATE("'2018-07 (Д)'!U",TEXT(MATCH($C46,'2018-07 (Д)'!$C$2:$C$100,0)+1,0)))="Н/Д",INDIRECT(CONCATENATE("'2018-06 (Д)'!U",TEXT(MATCH($C46,'2018-06 (Д)'!$C$2:$C$100,0)+1,0))))),"Н/Д",((INDIRECT(CONCATENATE("'2018-07 (Д)'!U",TEXT(MATCH($C46,'2018-07 (Д)'!$C$2:$C$100,0)+1,0)))-INDIRECT(CONCATENATE("'2018-06 (Д)'!U",TEXT(MATCH($C46,'2018-06 (Д)'!$C$2:$C$100,0)+1,0))))/INDIRECT(CONCATENATE("'2018-06 (Д)'!U",TEXT(MATCH($C46,'2018-06 (Д)'!$C$2:$C$100,0)+1,0))))*100)</f>
        <v>-194.64815504794112</v>
      </c>
      <c r="GD46" s="9">
        <f ca="1">IF(OR(INDIRECT(CONCATENATE("'2018-08 (Д)'!U",TEXT(MATCH($C46,'2018-08 (Д)'!$C$2:$C$100,0)+1,0)))="Н/Д",INDIRECT(CONCATENATE("'2018-07 (Д)'!U",TEXT(MATCH($C46,'2018-07 (Д)'!$C$2:$C$100,0)+1,0)))="Н/Д",AND(INDIRECT(CONCATENATE("'2018-08 (Д)'!U",TEXT(MATCH($C46,'2018-08 (Д)'!$C$2:$C$100,0)+1,0)))="Н/Д",INDIRECT(CONCATENATE("'2018-07 (Д)'!U",TEXT(MATCH($C46,'2018-07 (Д)'!$C$2:$C$100,0)+1,0))))),"Н/Д",((INDIRECT(CONCATENATE("'2018-08 (Д)'!U",TEXT(MATCH($C46,'2018-08 (Д)'!$C$2:$C$100,0)+1,0)))-INDIRECT(CONCATENATE("'2018-07 (Д)'!U",TEXT(MATCH($C46,'2018-07 (Д)'!$C$2:$C$100,0)+1,0))))/INDIRECT(CONCATENATE("'2018-07 (Д)'!U",TEXT(MATCH($C46,'2018-07 (Д)'!$C$2:$C$100,0)+1,0))))*100)</f>
        <v>-99.396659007075783</v>
      </c>
      <c r="GE46" s="9">
        <f ca="1">IF(OR(INDIRECT(CONCATENATE("'2018-09 (Д)'!U",TEXT(MATCH($C46,'2018-09 (Д)'!$C$2:$C$100,0)+1,0)))="Н/Д",INDIRECT(CONCATENATE("'2018-08 (Д)'!U",TEXT(MATCH($C46,'2018-08 (Д)'!$C$2:$C$100,0)+1,0)))="Н/Д",AND(INDIRECT(CONCATENATE("'2018-09 (Д)'!U",TEXT(MATCH($C46,'2018-09 (Д)'!$C$2:$C$100,0)+1,0)))="Н/Д",INDIRECT(CONCATENATE("'2018-08 (Д)'!U",TEXT(MATCH($C46,'2018-08 (Д)'!$C$2:$C$100,0)+1,0))))),"Н/Д",((INDIRECT(CONCATENATE("'2018-09 (Д)'!U",TEXT(MATCH($C46,'2018-09 (Д)'!$C$2:$C$100,0)+1,0)))-INDIRECT(CONCATENATE("'2018-08 (Д)'!U",TEXT(MATCH($C46,'2018-08 (Д)'!$C$2:$C$100,0)+1,0))))/INDIRECT(CONCATENATE("'2018-08 (Д)'!U",TEXT(MATCH($C46,'2018-08 (Д)'!$C$2:$C$100,0)+1,0))))*100)</f>
        <v>-368.12617443678295</v>
      </c>
      <c r="GF46" s="9">
        <f ca="1">IF(OR(INDIRECT(CONCATENATE("'2018-10 (Д)'!U",TEXT(MATCH($C46,'2018-10 (Д)'!$C$2:$C$100,0)+1,0)))="Н/Д",INDIRECT(CONCATENATE("'2018-09 (Д)'!U",TEXT(MATCH($C46,'2018-09 (Д)'!$C$2:$C$100,0)+1,0)))="Н/Д",AND(INDIRECT(CONCATENATE("'2018-10 (Д)'!U",TEXT(MATCH($C46,'2018-10 (Д)'!$C$2:$C$100,0)+1,0)))="Н/Д",INDIRECT(CONCATENATE("'2018-09 (Д)'!U",TEXT(MATCH($C46,'2018-09 (Д)'!$C$2:$C$100,0)+1,0))))),"Н/Д",((INDIRECT(CONCATENATE("'2018-10 (Д)'!U",TEXT(MATCH($C46,'2018-10 (Д)'!$C$2:$C$100,0)+1,0)))-INDIRECT(CONCATENATE("'2018-09 (Д)'!U",TEXT(MATCH($C46,'2018-09 (Д)'!$C$2:$C$100,0)+1,0))))/INDIRECT(CONCATENATE("'2018-09 (Д)'!U",TEXT(MATCH($C46,'2018-09 (Д)'!$C$2:$C$100,0)+1,0))))*100)</f>
        <v>-496.906948300436</v>
      </c>
      <c r="GG46" s="9">
        <f ca="1">IF(OR(INDIRECT(CONCATENATE("'2018-11 (Д)'!U",TEXT(MATCH($C46,'2018-11 (Д)'!$C$2:$C$100,0)+1,0)))="Н/Д",INDIRECT(CONCATENATE("'2018-10 (Д)'!U",TEXT(MATCH($C46,'2018-10 (Д)'!$C$2:$C$100,0)+1,0)))="Н/Д",AND(INDIRECT(CONCATENATE("'2018-11 (Д)'!U",TEXT(MATCH($C46,'2018-11 (Д)'!$C$2:$C$100,0)+1,0)))="Н/Д",INDIRECT(CONCATENATE("'2018-10 (Д)'!U",TEXT(MATCH($C46,'2018-10 (Д)'!$C$2:$C$100,0)+1,0))))),"Н/Д",((INDIRECT(CONCATENATE("'2018-11 (Д)'!U",TEXT(MATCH($C46,'2018-11 (Д)'!$C$2:$C$100,0)+1,0)))-INDIRECT(CONCATENATE("'2018-10 (Д)'!U",TEXT(MATCH($C46,'2018-10 (Д)'!$C$2:$C$100,0)+1,0))))/INDIRECT(CONCATENATE("'2018-10 (Д)'!U",TEXT(MATCH($C46,'2018-10 (Д)'!$C$2:$C$100,0)+1,0))))*100)</f>
        <v>-129.09274450140856</v>
      </c>
      <c r="GH46" s="9">
        <f ca="1">IF(OR(INDIRECT(CONCATENATE("'2018-12 (Д)'!U",TEXT(MATCH($C46,'2018-12 (Д)'!$C$2:$C$100,0)+1,0)))="Н/Д",INDIRECT(CONCATENATE("'2018-11 (Д)'!U",TEXT(MATCH($C46,'2018-11 (Д)'!$C$2:$C$100,0)+1,0)))="Н/Д",AND(INDIRECT(CONCATENATE("'2018-12 (Д)'!U",TEXT(MATCH($C46,'2018-12 (Д)'!$C$2:$C$100,0)+1,0)))="Н/Д",INDIRECT(CONCATENATE("'2018-11 (Д)'!U",TEXT(MATCH($C46,'2018-11 (Д)'!$C$2:$C$100,0)+1,0))))),"Н/Д",((INDIRECT(CONCATENATE("'2018-12 (Д)'!U",TEXT(MATCH($C46,'2018-12 (Д)'!$C$2:$C$100,0)+1,0)))-INDIRECT(CONCATENATE("'2018-11 (Д)'!U",TEXT(MATCH($C46,'2018-11 (Д)'!$C$2:$C$100,0)+1,0))))/INDIRECT(CONCATENATE("'2018-11 (Д)'!U",TEXT(MATCH($C46,'2018-11 (Д)'!$C$2:$C$100,0)+1,0))))*100)</f>
        <v>-301.55224107574401</v>
      </c>
      <c r="GI46" s="9"/>
      <c r="GJ46" s="9">
        <f ca="1">IF(OR(INDIRECT(CONCATENATE("'2018-03 (Д)'!V",TEXT(MATCH($C46,'2018-03 (Д)'!$C$2:$C$100,0)+1,0)))="Н/Д",INDIRECT(CONCATENATE("'2018-02 (Д)'!V",TEXT(MATCH($C46,'2018-02 (Д)'!$C$2:$C$100,0)+1,0)))="Н/Д",AND(INDIRECT(CONCATENATE("'2018-03 (Д)'!V",TEXT(MATCH($C46,'2018-03 (Д)'!$C$2:$C$100,0)+1,0)))="Н/Д",INDIRECT(CONCATENATE("'2018-02 (Д)'!V",TEXT(MATCH($C46,'2018-02 (Д)'!$C$2:$C$100,0)+1,0))))),"Н/Д",((INDIRECT(CONCATENATE("'2018-03 (Д)'!V",TEXT(MATCH($C46,'2018-03 (Д)'!$C$2:$C$100,0)+1,0)))-INDIRECT(CONCATENATE("'2018-02 (Д)'!V",TEXT(MATCH($C46,'2018-02 (Д)'!$C$2:$C$100,0)+1,0))))/INDIRECT(CONCATENATE("'2018-02 (Д)'!V",TEXT(MATCH($C46,'2018-02 (Д)'!$C$2:$C$100,0)+1,0))))*100)</f>
        <v>15.493114128986276</v>
      </c>
      <c r="GK46" s="9">
        <f ca="1">IF(OR(INDIRECT(CONCATENATE("'2018-04 (Д)'!V",TEXT(MATCH($C46,'2018-04 (Д)'!$C$2:$C$100,0)+1,0)))="Н/Д",INDIRECT(CONCATENATE("'2018-03 (Д)'!V",TEXT(MATCH($C46,'2018-03 (Д)'!$C$2:$C$100,0)+1,0)))="Н/Д",AND(INDIRECT(CONCATENATE("'2018-04 (Д)'!V",TEXT(MATCH($C46,'2018-04 (Д)'!$C$2:$C$100,0)+1,0)))="Н/Д",INDIRECT(CONCATENATE("'2018-03 (Д)'!V",TEXT(MATCH($C46,'2018-03 (Д)'!$C$2:$C$100,0)+1,0))))),"Н/Д",((INDIRECT(CONCATENATE("'2018-04 (Д)'!V",TEXT(MATCH($C46,'2018-04 (Д)'!$C$2:$C$100,0)+1,0)))-INDIRECT(CONCATENATE("'2018-03 (Д)'!V",TEXT(MATCH($C46,'2018-03 (Д)'!$C$2:$C$100,0)+1,0))))/INDIRECT(CONCATENATE("'2018-03 (Д)'!V",TEXT(MATCH($C46,'2018-03 (Д)'!$C$2:$C$100,0)+1,0))))*100)</f>
        <v>-4.0442170082956066</v>
      </c>
      <c r="GL46" s="9">
        <f ca="1">IF(OR(INDIRECT(CONCATENATE("'2018-05 (Д)'!V",TEXT(MATCH($C46,'2018-05 (Д)'!$C$2:$C$100,0)+1,0)))="Н/Д",INDIRECT(CONCATENATE("'2018-04 (Д)'!V",TEXT(MATCH($C46,'2018-04 (Д)'!$C$2:$C$100,0)+1,0)))="Н/Д",AND(INDIRECT(CONCATENATE("'2018-05 (Д)'!V",TEXT(MATCH($C46,'2018-05 (Д)'!$C$2:$C$100,0)+1,0)))="Н/Д",INDIRECT(CONCATENATE("'2018-04 (Д)'!V",TEXT(MATCH($C46,'2018-04 (Д)'!$C$2:$C$100,0)+1,0))))),"Н/Д",((INDIRECT(CONCATENATE("'2018-05 (Д)'!V",TEXT(MATCH($C46,'2018-05 (Д)'!$C$2:$C$100,0)+1,0)))-INDIRECT(CONCATENATE("'2018-04 (Д)'!V",TEXT(MATCH($C46,'2018-04 (Д)'!$C$2:$C$100,0)+1,0))))/INDIRECT(CONCATENATE("'2018-04 (Д)'!V",TEXT(MATCH($C46,'2018-04 (Д)'!$C$2:$C$100,0)+1,0))))*100)</f>
        <v>6.2269530838699358</v>
      </c>
      <c r="GM46" s="9">
        <f ca="1">IF(OR(INDIRECT(CONCATENATE("'2018-06 (Д)'!V",TEXT(MATCH($C46,'2018-06 (Д)'!$C$2:$C$100,0)+1,0)))="Н/Д",INDIRECT(CONCATENATE("'2018-05 (Д)'!V",TEXT(MATCH($C46,'2018-05 (Д)'!$C$2:$C$100,0)+1,0)))="Н/Д",AND(INDIRECT(CONCATENATE("'2018-06 (Д)'!V",TEXT(MATCH($C46,'2018-06 (Д)'!$C$2:$C$100,0)+1,0)))="Н/Д",INDIRECT(CONCATENATE("'2018-05 (Д)'!V",TEXT(MATCH($C46,'2018-05 (Д)'!$C$2:$C$100,0)+1,0))))),"Н/Д",((INDIRECT(CONCATENATE("'2018-06 (Д)'!V",TEXT(MATCH($C46,'2018-06 (Д)'!$C$2:$C$100,0)+1,0)))-INDIRECT(CONCATENATE("'2018-05 (Д)'!V",TEXT(MATCH($C46,'2018-05 (Д)'!$C$2:$C$100,0)+1,0))))/INDIRECT(CONCATENATE("'2018-05 (Д)'!V",TEXT(MATCH($C46,'2018-05 (Д)'!$C$2:$C$100,0)+1,0))))*100)</f>
        <v>11.658511975746833</v>
      </c>
      <c r="GN46" s="9">
        <f ca="1">IF(OR(INDIRECT(CONCATENATE("'2018-07 (Д)'!V",TEXT(MATCH($C46,'2018-07 (Д)'!$C$2:$C$100,0)+1,0)))="Н/Д",INDIRECT(CONCATENATE("'2018-06 (Д)'!V",TEXT(MATCH($C46,'2018-06 (Д)'!$C$2:$C$100,0)+1,0)))="Н/Д",AND(INDIRECT(CONCATENATE("'2018-07 (Д)'!V",TEXT(MATCH($C46,'2018-07 (Д)'!$C$2:$C$100,0)+1,0)))="Н/Д",INDIRECT(CONCATENATE("'2018-06 (Д)'!V",TEXT(MATCH($C46,'2018-06 (Д)'!$C$2:$C$100,0)+1,0))))),"Н/Д",((INDIRECT(CONCATENATE("'2018-07 (Д)'!V",TEXT(MATCH($C46,'2018-07 (Д)'!$C$2:$C$100,0)+1,0)))-INDIRECT(CONCATENATE("'2018-06 (Д)'!V",TEXT(MATCH($C46,'2018-06 (Д)'!$C$2:$C$100,0)+1,0))))/INDIRECT(CONCATENATE("'2018-06 (Д)'!V",TEXT(MATCH($C46,'2018-06 (Д)'!$C$2:$C$100,0)+1,0))))*100)</f>
        <v>-8.4558831880695955</v>
      </c>
      <c r="GO46" s="9">
        <f ca="1">IF(OR(INDIRECT(CONCATENATE("'2018-08 (Д)'!V",TEXT(MATCH($C46,'2018-08 (Д)'!$C$2:$C$100,0)+1,0)))="Н/Д",INDIRECT(CONCATENATE("'2018-07 (Д)'!V",TEXT(MATCH($C46,'2018-07 (Д)'!$C$2:$C$100,0)+1,0)))="Н/Д",AND(INDIRECT(CONCATENATE("'2018-08 (Д)'!V",TEXT(MATCH($C46,'2018-08 (Д)'!$C$2:$C$100,0)+1,0)))="Н/Д",INDIRECT(CONCATENATE("'2018-07 (Д)'!V",TEXT(MATCH($C46,'2018-07 (Д)'!$C$2:$C$100,0)+1,0))))),"Н/Д",((INDIRECT(CONCATENATE("'2018-08 (Д)'!V",TEXT(MATCH($C46,'2018-08 (Д)'!$C$2:$C$100,0)+1,0)))-INDIRECT(CONCATENATE("'2018-07 (Д)'!V",TEXT(MATCH($C46,'2018-07 (Д)'!$C$2:$C$100,0)+1,0))))/INDIRECT(CONCATENATE("'2018-07 (Д)'!V",TEXT(MATCH($C46,'2018-07 (Д)'!$C$2:$C$100,0)+1,0))))*100)</f>
        <v>17.049272374726858</v>
      </c>
      <c r="GP46" s="9">
        <f ca="1">IF(OR(INDIRECT(CONCATENATE("'2018-09 (Д)'!V",TEXT(MATCH($C46,'2018-09 (Д)'!$C$2:$C$100,0)+1,0)))="Н/Д",INDIRECT(CONCATENATE("'2018-08 (Д)'!V",TEXT(MATCH($C46,'2018-08 (Д)'!$C$2:$C$100,0)+1,0)))="Н/Д",AND(INDIRECT(CONCATENATE("'2018-09 (Д)'!V",TEXT(MATCH($C46,'2018-09 (Д)'!$C$2:$C$100,0)+1,0)))="Н/Д",INDIRECT(CONCATENATE("'2018-08 (Д)'!V",TEXT(MATCH($C46,'2018-08 (Д)'!$C$2:$C$100,0)+1,0))))),"Н/Д",((INDIRECT(CONCATENATE("'2018-09 (Д)'!V",TEXT(MATCH($C46,'2018-09 (Д)'!$C$2:$C$100,0)+1,0)))-INDIRECT(CONCATENATE("'2018-08 (Д)'!V",TEXT(MATCH($C46,'2018-08 (Д)'!$C$2:$C$100,0)+1,0))))/INDIRECT(CONCATENATE("'2018-08 (Д)'!V",TEXT(MATCH($C46,'2018-08 (Д)'!$C$2:$C$100,0)+1,0))))*100)</f>
        <v>4.27759958788553</v>
      </c>
      <c r="GQ46" s="9">
        <f ca="1">IF(OR(INDIRECT(CONCATENATE("'2018-10 (Д)'!V",TEXT(MATCH($C46,'2018-10 (Д)'!$C$2:$C$100,0)+1,0)))="Н/Д",INDIRECT(CONCATENATE("'2018-09 (Д)'!V",TEXT(MATCH($C46,'2018-09 (Д)'!$C$2:$C$100,0)+1,0)))="Н/Д",AND(INDIRECT(CONCATENATE("'2018-10 (Д)'!V",TEXT(MATCH($C46,'2018-10 (Д)'!$C$2:$C$100,0)+1,0)))="Н/Д",INDIRECT(CONCATENATE("'2018-09 (Д)'!V",TEXT(MATCH($C46,'2018-09 (Д)'!$C$2:$C$100,0)+1,0))))),"Н/Д",((INDIRECT(CONCATENATE("'2018-10 (Д)'!V",TEXT(MATCH($C46,'2018-10 (Д)'!$C$2:$C$100,0)+1,0)))-INDIRECT(CONCATENATE("'2018-09 (Д)'!V",TEXT(MATCH($C46,'2018-09 (Д)'!$C$2:$C$100,0)+1,0))))/INDIRECT(CONCATENATE("'2018-09 (Д)'!V",TEXT(MATCH($C46,'2018-09 (Д)'!$C$2:$C$100,0)+1,0))))*100)</f>
        <v>-11.324739711787755</v>
      </c>
      <c r="GR46" s="9">
        <f ca="1">IF(OR(INDIRECT(CONCATENATE("'2018-11 (Д)'!V",TEXT(MATCH($C46,'2018-11 (Д)'!$C$2:$C$100,0)+1,0)))="Н/Д",INDIRECT(CONCATENATE("'2018-10 (Д)'!V",TEXT(MATCH($C46,'2018-10 (Д)'!$C$2:$C$100,0)+1,0)))="Н/Д",AND(INDIRECT(CONCATENATE("'2018-11 (Д)'!V",TEXT(MATCH($C46,'2018-11 (Д)'!$C$2:$C$100,0)+1,0)))="Н/Д",INDIRECT(CONCATENATE("'2018-10 (Д)'!V",TEXT(MATCH($C46,'2018-10 (Д)'!$C$2:$C$100,0)+1,0))))),"Н/Д",((INDIRECT(CONCATENATE("'2018-11 (Д)'!V",TEXT(MATCH($C46,'2018-11 (Д)'!$C$2:$C$100,0)+1,0)))-INDIRECT(CONCATENATE("'2018-10 (Д)'!V",TEXT(MATCH($C46,'2018-10 (Д)'!$C$2:$C$100,0)+1,0))))/INDIRECT(CONCATENATE("'2018-10 (Д)'!V",TEXT(MATCH($C46,'2018-10 (Д)'!$C$2:$C$100,0)+1,0))))*100)</f>
        <v>-9.0328540308732084</v>
      </c>
      <c r="GS46" s="9">
        <f ca="1">IF(OR(INDIRECT(CONCATENATE("'2018-12 (Д)'!V",TEXT(MATCH($C46,'2018-12 (Д)'!$C$2:$C$100,0)+1,0)))="Н/Д",INDIRECT(CONCATENATE("'2018-11 (Д)'!V",TEXT(MATCH($C46,'2018-11 (Д)'!$C$2:$C$100,0)+1,0)))="Н/Д",AND(INDIRECT(CONCATENATE("'2018-12 (Д)'!V",TEXT(MATCH($C46,'2018-12 (Д)'!$C$2:$C$100,0)+1,0)))="Н/Д",INDIRECT(CONCATENATE("'2018-11 (Д)'!V",TEXT(MATCH($C46,'2018-11 (Д)'!$C$2:$C$100,0)+1,0))))),"Н/Д",((INDIRECT(CONCATENATE("'2018-12 (Д)'!V",TEXT(MATCH($C46,'2018-12 (Д)'!$C$2:$C$100,0)+1,0)))-INDIRECT(CONCATENATE("'2018-11 (Д)'!V",TEXT(MATCH($C46,'2018-11 (Д)'!$C$2:$C$100,0)+1,0))))/INDIRECT(CONCATENATE("'2018-11 (Д)'!V",TEXT(MATCH($C46,'2018-11 (Д)'!$C$2:$C$100,0)+1,0))))*100)</f>
        <v>-1.4001560875593007</v>
      </c>
      <c r="GT46" s="9"/>
      <c r="GU46" s="9">
        <f ca="1">IF(OR(INDIRECT(CONCATENATE("'2018-03 (Д)'!W",TEXT(MATCH($C46,'2018-03 (Д)'!$C$2:$C$100,0)+1,0)))="Н/Д",INDIRECT(CONCATENATE("'2018-02 (Д)'!W",TEXT(MATCH($C46,'2018-02 (Д)'!$C$2:$C$100,0)+1,0)))="Н/Д",AND(INDIRECT(CONCATENATE("'2018-03 (Д)'!W",TEXT(MATCH($C46,'2018-03 (Д)'!$C$2:$C$100,0)+1,0)))="Н/Д",INDIRECT(CONCATENATE("'2018-02 (Д)'!W",TEXT(MATCH($C46,'2018-02 (Д)'!$C$2:$C$100,0)+1,0))))),"Н/Д",((INDIRECT(CONCATENATE("'2018-03 (Д)'!W",TEXT(MATCH($C46,'2018-03 (Д)'!$C$2:$C$100,0)+1,0)))-INDIRECT(CONCATENATE("'2018-02 (Д)'!W",TEXT(MATCH($C46,'2018-02 (Д)'!$C$2:$C$100,0)+1,0))))/INDIRECT(CONCATENATE("'2018-02 (Д)'!W",TEXT(MATCH($C46,'2018-02 (Д)'!$C$2:$C$100,0)+1,0))))*100)</f>
        <v>26.587723777776155</v>
      </c>
      <c r="GV46" s="9">
        <f ca="1">IF(OR(INDIRECT(CONCATENATE("'2018-04 (Д)'!W",TEXT(MATCH($C46,'2018-04 (Д)'!$C$2:$C$100,0)+1,0)))="Н/Д",INDIRECT(CONCATENATE("'2018-03 (Д)'!W",TEXT(MATCH($C46,'2018-03 (Д)'!$C$2:$C$100,0)+1,0)))="Н/Д",AND(INDIRECT(CONCATENATE("'2018-04 (Д)'!W",TEXT(MATCH($C46,'2018-04 (Д)'!$C$2:$C$100,0)+1,0)))="Н/Д",INDIRECT(CONCATENATE("'2018-03 (Д)'!W",TEXT(MATCH($C46,'2018-03 (Д)'!$C$2:$C$100,0)+1,0))))),"Н/Д",((INDIRECT(CONCATENATE("'2018-04 (Д)'!W",TEXT(MATCH($C46,'2018-04 (Д)'!$C$2:$C$100,0)+1,0)))-INDIRECT(CONCATENATE("'2018-03 (Д)'!W",TEXT(MATCH($C46,'2018-03 (Д)'!$C$2:$C$100,0)+1,0))))/INDIRECT(CONCATENATE("'2018-03 (Д)'!W",TEXT(MATCH($C46,'2018-03 (Д)'!$C$2:$C$100,0)+1,0))))*100)</f>
        <v>11.162048261369325</v>
      </c>
      <c r="GW46" s="9">
        <f ca="1">IF(OR(INDIRECT(CONCATENATE("'2018-05 (Д)'!W",TEXT(MATCH($C46,'2018-05 (Д)'!$C$2:$C$100,0)+1,0)))="Н/Д",INDIRECT(CONCATENATE("'2018-04 (Д)'!W",TEXT(MATCH($C46,'2018-04 (Д)'!$C$2:$C$100,0)+1,0)))="Н/Д",AND(INDIRECT(CONCATENATE("'2018-05 (Д)'!W",TEXT(MATCH($C46,'2018-05 (Д)'!$C$2:$C$100,0)+1,0)))="Н/Д",INDIRECT(CONCATENATE("'2018-04 (Д)'!W",TEXT(MATCH($C46,'2018-04 (Д)'!$C$2:$C$100,0)+1,0))))),"Н/Д",((INDIRECT(CONCATENATE("'2018-05 (Д)'!W",TEXT(MATCH($C46,'2018-05 (Д)'!$C$2:$C$100,0)+1,0)))-INDIRECT(CONCATENATE("'2018-04 (Д)'!W",TEXT(MATCH($C46,'2018-04 (Д)'!$C$2:$C$100,0)+1,0))))/INDIRECT(CONCATENATE("'2018-04 (Д)'!W",TEXT(MATCH($C46,'2018-04 (Д)'!$C$2:$C$100,0)+1,0))))*100)</f>
        <v>0.87685443405881791</v>
      </c>
      <c r="GX46" s="9">
        <f ca="1">IF(OR(INDIRECT(CONCATENATE("'2018-06 (Д)'!W",TEXT(MATCH($C46,'2018-06 (Д)'!$C$2:$C$100,0)+1,0)))="Н/Д",INDIRECT(CONCATENATE("'2018-05 (Д)'!W",TEXT(MATCH($C46,'2018-05 (Д)'!$C$2:$C$100,0)+1,0)))="Н/Д",AND(INDIRECT(CONCATENATE("'2018-06 (Д)'!W",TEXT(MATCH($C46,'2018-06 (Д)'!$C$2:$C$100,0)+1,0)))="Н/Д",INDIRECT(CONCATENATE("'2018-05 (Д)'!W",TEXT(MATCH($C46,'2018-05 (Д)'!$C$2:$C$100,0)+1,0))))),"Н/Д",((INDIRECT(CONCATENATE("'2018-06 (Д)'!W",TEXT(MATCH($C46,'2018-06 (Д)'!$C$2:$C$100,0)+1,0)))-INDIRECT(CONCATENATE("'2018-05 (Д)'!W",TEXT(MATCH($C46,'2018-05 (Д)'!$C$2:$C$100,0)+1,0))))/INDIRECT(CONCATENATE("'2018-05 (Д)'!W",TEXT(MATCH($C46,'2018-05 (Д)'!$C$2:$C$100,0)+1,0))))*100)</f>
        <v>4.8513950583867889</v>
      </c>
      <c r="GY46" s="9">
        <f ca="1">IF(OR(INDIRECT(CONCATENATE("'2018-07 (Д)'!W",TEXT(MATCH($C46,'2018-07 (Д)'!$C$2:$C$100,0)+1,0)))="Н/Д",INDIRECT(CONCATENATE("'2018-06 (Д)'!W",TEXT(MATCH($C46,'2018-06 (Д)'!$C$2:$C$100,0)+1,0)))="Н/Д",AND(INDIRECT(CONCATENATE("'2018-07 (Д)'!W",TEXT(MATCH($C46,'2018-07 (Д)'!$C$2:$C$100,0)+1,0)))="Н/Д",INDIRECT(CONCATENATE("'2018-06 (Д)'!W",TEXT(MATCH($C46,'2018-06 (Д)'!$C$2:$C$100,0)+1,0))))),"Н/Д",((INDIRECT(CONCATENATE("'2018-07 (Д)'!W",TEXT(MATCH($C46,'2018-07 (Д)'!$C$2:$C$100,0)+1,0)))-INDIRECT(CONCATENATE("'2018-06 (Д)'!W",TEXT(MATCH($C46,'2018-06 (Д)'!$C$2:$C$100,0)+1,0))))/INDIRECT(CONCATENATE("'2018-06 (Д)'!W",TEXT(MATCH($C46,'2018-06 (Д)'!$C$2:$C$100,0)+1,0))))*100)</f>
        <v>-4.2798826738802465</v>
      </c>
      <c r="GZ46" s="9">
        <f ca="1">IF(OR(INDIRECT(CONCATENATE("'2018-08 (Д)'!W",TEXT(MATCH($C46,'2018-08 (Д)'!$C$2:$C$100,0)+1,0)))="Н/Д",INDIRECT(CONCATENATE("'2018-07 (Д)'!W",TEXT(MATCH($C46,'2018-07 (Д)'!$C$2:$C$100,0)+1,0)))="Н/Д",AND(INDIRECT(CONCATENATE("'2018-08 (Д)'!W",TEXT(MATCH($C46,'2018-08 (Д)'!$C$2:$C$100,0)+1,0)))="Н/Д",INDIRECT(CONCATENATE("'2018-07 (Д)'!W",TEXT(MATCH($C46,'2018-07 (Д)'!$C$2:$C$100,0)+1,0))))),"Н/Д",((INDIRECT(CONCATENATE("'2018-08 (Д)'!W",TEXT(MATCH($C46,'2018-08 (Д)'!$C$2:$C$100,0)+1,0)))-INDIRECT(CONCATENATE("'2018-07 (Д)'!W",TEXT(MATCH($C46,'2018-07 (Д)'!$C$2:$C$100,0)+1,0))))/INDIRECT(CONCATENATE("'2018-07 (Д)'!W",TEXT(MATCH($C46,'2018-07 (Д)'!$C$2:$C$100,0)+1,0))))*100)</f>
        <v>18.530558874397304</v>
      </c>
      <c r="HA46" s="9">
        <f ca="1">IF(OR(INDIRECT(CONCATENATE("'2018-09 (Д)'!W",TEXT(MATCH($C46,'2018-09 (Д)'!$C$2:$C$100,0)+1,0)))="Н/Д",INDIRECT(CONCATENATE("'2018-08 (Д)'!W",TEXT(MATCH($C46,'2018-08 (Д)'!$C$2:$C$100,0)+1,0)))="Н/Д",AND(INDIRECT(CONCATENATE("'2018-09 (Д)'!W",TEXT(MATCH($C46,'2018-09 (Д)'!$C$2:$C$100,0)+1,0)))="Н/Д",INDIRECT(CONCATENATE("'2018-08 (Д)'!W",TEXT(MATCH($C46,'2018-08 (Д)'!$C$2:$C$100,0)+1,0))))),"Н/Д",((INDIRECT(CONCATENATE("'2018-09 (Д)'!W",TEXT(MATCH($C46,'2018-09 (Д)'!$C$2:$C$100,0)+1,0)))-INDIRECT(CONCATENATE("'2018-08 (Д)'!W",TEXT(MATCH($C46,'2018-08 (Д)'!$C$2:$C$100,0)+1,0))))/INDIRECT(CONCATENATE("'2018-08 (Д)'!W",TEXT(MATCH($C46,'2018-08 (Д)'!$C$2:$C$100,0)+1,0))))*100)</f>
        <v>-5.4806802803114545</v>
      </c>
      <c r="HB46" s="9">
        <f ca="1">IF(OR(INDIRECT(CONCATENATE("'2018-10 (Д)'!W",TEXT(MATCH($C46,'2018-10 (Д)'!$C$2:$C$100,0)+1,0)))="Н/Д",INDIRECT(CONCATENATE("'2018-09 (Д)'!W",TEXT(MATCH($C46,'2018-09 (Д)'!$C$2:$C$100,0)+1,0)))="Н/Д",AND(INDIRECT(CONCATENATE("'2018-10 (Д)'!W",TEXT(MATCH($C46,'2018-10 (Д)'!$C$2:$C$100,0)+1,0)))="Н/Д",INDIRECT(CONCATENATE("'2018-09 (Д)'!W",TEXT(MATCH($C46,'2018-09 (Д)'!$C$2:$C$100,0)+1,0))))),"Н/Д",((INDIRECT(CONCATENATE("'2018-10 (Д)'!W",TEXT(MATCH($C46,'2018-10 (Д)'!$C$2:$C$100,0)+1,0)))-INDIRECT(CONCATENATE("'2018-09 (Д)'!W",TEXT(MATCH($C46,'2018-09 (Д)'!$C$2:$C$100,0)+1,0))))/INDIRECT(CONCATENATE("'2018-09 (Д)'!W",TEXT(MATCH($C46,'2018-09 (Д)'!$C$2:$C$100,0)+1,0))))*100)</f>
        <v>-5.2604109254054645</v>
      </c>
      <c r="HC46" s="9">
        <f ca="1">IF(OR(INDIRECT(CONCATENATE("'2018-11 (Д)'!W",TEXT(MATCH($C46,'2018-11 (Д)'!$C$2:$C$100,0)+1,0)))="Н/Д",INDIRECT(CONCATENATE("'2018-10 (Д)'!W",TEXT(MATCH($C46,'2018-10 (Д)'!$C$2:$C$100,0)+1,0)))="Н/Д",AND(INDIRECT(CONCATENATE("'2018-11 (Д)'!W",TEXT(MATCH($C46,'2018-11 (Д)'!$C$2:$C$100,0)+1,0)))="Н/Д",INDIRECT(CONCATENATE("'2018-10 (Д)'!W",TEXT(MATCH($C46,'2018-10 (Д)'!$C$2:$C$100,0)+1,0))))),"Н/Д",((INDIRECT(CONCATENATE("'2018-11 (Д)'!W",TEXT(MATCH($C46,'2018-11 (Д)'!$C$2:$C$100,0)+1,0)))-INDIRECT(CONCATENATE("'2018-10 (Д)'!W",TEXT(MATCH($C46,'2018-10 (Д)'!$C$2:$C$100,0)+1,0))))/INDIRECT(CONCATENATE("'2018-10 (Д)'!W",TEXT(MATCH($C46,'2018-10 (Д)'!$C$2:$C$100,0)+1,0))))*100)</f>
        <v>-1.4770527503809094</v>
      </c>
      <c r="HD46" s="9">
        <f ca="1">IF(OR(INDIRECT(CONCATENATE("'2018-12 (Д)'!W",TEXT(MATCH($C46,'2018-12 (Д)'!$C$2:$C$100,0)+1,0)))="Н/Д",INDIRECT(CONCATENATE("'2018-11 (Д)'!W",TEXT(MATCH($C46,'2018-11 (Д)'!$C$2:$C$100,0)+1,0)))="Н/Д",AND(INDIRECT(CONCATENATE("'2018-12 (Д)'!W",TEXT(MATCH($C46,'2018-12 (Д)'!$C$2:$C$100,0)+1,0)))="Н/Д",INDIRECT(CONCATENATE("'2018-11 (Д)'!W",TEXT(MATCH($C46,'2018-11 (Д)'!$C$2:$C$100,0)+1,0))))),"Н/Д",((INDIRECT(CONCATENATE("'2018-12 (Д)'!W",TEXT(MATCH($C46,'2018-12 (Д)'!$C$2:$C$100,0)+1,0)))-INDIRECT(CONCATENATE("'2018-11 (Д)'!W",TEXT(MATCH($C46,'2018-11 (Д)'!$C$2:$C$100,0)+1,0))))/INDIRECT(CONCATENATE("'2018-11 (Д)'!W",TEXT(MATCH($C46,'2018-11 (Д)'!$C$2:$C$100,0)+1,0))))*100)</f>
        <v>0.73380166565510285</v>
      </c>
    </row>
    <row r="47" spans="1:212" x14ac:dyDescent="0.25">
      <c r="A47" s="2" t="s">
        <v>69</v>
      </c>
      <c r="B47" s="2" t="s">
        <v>70</v>
      </c>
      <c r="C47" s="15">
        <v>1000000</v>
      </c>
      <c r="D47" s="9"/>
      <c r="E47" s="9">
        <f ca="1">IF(OR(INDIRECT(CONCATENATE("'2018-03 (Д)'!E",TEXT(MATCH($C47,'2018-03 (Д)'!$C$2:$C$100,0)+1,0)))="Н/Д",INDIRECT(CONCATENATE("'2018-02 (Д)'!E",TEXT(MATCH($C47,'2018-02 (Д)'!$C$2:$C$100,0)+1,0)))="Н/Д",AND(INDIRECT(CONCATENATE("'2018-03 (Д)'!E",TEXT(MATCH($C47,'2018-03 (Д)'!$C$2:$C$100,0)+1,0)))="Н/Д",INDIRECT(CONCATENATE("'2018-02 (Д)'!E",TEXT(MATCH($C47,'2018-02 (Д)'!$C$2:$C$100,0)+1,0))))),"Н/Д",((INDIRECT(CONCATENATE("'2018-03 (Д)'!E",TEXT(MATCH($C47,'2018-03 (Д)'!$C$2:$C$100,0)+1,0)))-INDIRECT(CONCATENATE("'2018-02 (Д)'!E",TEXT(MATCH($C47,'2018-02 (Д)'!$C$2:$C$100,0)+1,0))))/INDIRECT(CONCATENATE("'2018-02 (Д)'!E",TEXT(MATCH($C47,'2018-02 (Д)'!$C$2:$C$100,0)+1,0))))*100)</f>
        <v>6.4226668846302113</v>
      </c>
      <c r="F47" s="9">
        <f ca="1">IF(OR(INDIRECT(CONCATENATE("'2018-04 (Д)'!E",TEXT(MATCH($C47,'2018-04 (Д)'!$C$2:$C$100,0)+1,0)))="Н/Д",INDIRECT(CONCATENATE("'2018-03 (Д)'!E",TEXT(MATCH($C47,'2018-03 (Д)'!$C$2:$C$100,0)+1,0)))="Н/Д",AND(INDIRECT(CONCATENATE("'2018-04 (Д)'!E",TEXT(MATCH($C47,'2018-04 (Д)'!$C$2:$C$100,0)+1,0)))="Н/Д",INDIRECT(CONCATENATE("'2018-03 (Д)'!E",TEXT(MATCH($C47,'2018-03 (Д)'!$C$2:$C$100,0)+1,0))))),"Н/Д",((INDIRECT(CONCATENATE("'2018-04 (Д)'!E",TEXT(MATCH($C47,'2018-04 (Д)'!$C$2:$C$100,0)+1,0)))-INDIRECT(CONCATENATE("'2018-03 (Д)'!E",TEXT(MATCH($C47,'2018-03 (Д)'!$C$2:$C$100,0)+1,0))))/INDIRECT(CONCATENATE("'2018-03 (Д)'!E",TEXT(MATCH($C47,'2018-03 (Д)'!$C$2:$C$100,0)+1,0))))*100)</f>
        <v>58.009423280631367</v>
      </c>
      <c r="G47" s="9">
        <f ca="1">IF(OR(INDIRECT(CONCATENATE("'2018-05 (Д)'!E",TEXT(MATCH($C47,'2018-05 (Д)'!$C$2:$C$100,0)+1,0)))="Н/Д",INDIRECT(CONCATENATE("'2018-04 (Д)'!E",TEXT(MATCH($C47,'2018-04 (Д)'!$C$2:$C$100,0)+1,0)))="Н/Д",AND(INDIRECT(CONCATENATE("'2018-05 (Д)'!E",TEXT(MATCH($C47,'2018-05 (Д)'!$C$2:$C$100,0)+1,0)))="Н/Д",INDIRECT(CONCATENATE("'2018-04 (Д)'!E",TEXT(MATCH($C47,'2018-04 (Д)'!$C$2:$C$100,0)+1,0))))),"Н/Д",((INDIRECT(CONCATENATE("'2018-05 (Д)'!E",TEXT(MATCH($C47,'2018-05 (Д)'!$C$2:$C$100,0)+1,0)))-INDIRECT(CONCATENATE("'2018-04 (Д)'!E",TEXT(MATCH($C47,'2018-04 (Д)'!$C$2:$C$100,0)+1,0))))/INDIRECT(CONCATENATE("'2018-04 (Д)'!E",TEXT(MATCH($C47,'2018-04 (Д)'!$C$2:$C$100,0)+1,0))))*100)</f>
        <v>-7.5751604092049725</v>
      </c>
      <c r="H47" s="9">
        <f ca="1">IF(OR(INDIRECT(CONCATENATE("'2018-06 (Д)'!E",TEXT(MATCH($C47,'2018-06 (Д)'!$C$2:$C$100,0)+1,0)))="Н/Д",INDIRECT(CONCATENATE("'2018-05 (Д)'!E",TEXT(MATCH($C47,'2018-05 (Д)'!$C$2:$C$100,0)+1,0)))="Н/Д",AND(INDIRECT(CONCATENATE("'2018-06 (Д)'!E",TEXT(MATCH($C47,'2018-06 (Д)'!$C$2:$C$100,0)+1,0)))="Н/Д",INDIRECT(CONCATENATE("'2018-05 (Д)'!E",TEXT(MATCH($C47,'2018-05 (Д)'!$C$2:$C$100,0)+1,0))))),"Н/Д",((INDIRECT(CONCATENATE("'2018-06 (Д)'!E",TEXT(MATCH($C47,'2018-06 (Д)'!$C$2:$C$100,0)+1,0)))-INDIRECT(CONCATENATE("'2018-05 (Д)'!E",TEXT(MATCH($C47,'2018-05 (Д)'!$C$2:$C$100,0)+1,0))))/INDIRECT(CONCATENATE("'2018-05 (Д)'!E",TEXT(MATCH($C47,'2018-05 (Д)'!$C$2:$C$100,0)+1,0))))*100)</f>
        <v>2.2844823143490709</v>
      </c>
      <c r="I47" s="9">
        <f ca="1">IF(OR(INDIRECT(CONCATENATE("'2018-07 (Д)'!E",TEXT(MATCH($C47,'2018-07 (Д)'!$C$2:$C$100,0)+1,0)))="Н/Д",INDIRECT(CONCATENATE("'2018-06 (Д)'!E",TEXT(MATCH($C47,'2018-06 (Д)'!$C$2:$C$100,0)+1,0)))="Н/Д",AND(INDIRECT(CONCATENATE("'2018-07 (Д)'!E",TEXT(MATCH($C47,'2018-07 (Д)'!$C$2:$C$100,0)+1,0)))="Н/Д",INDIRECT(CONCATENATE("'2018-06 (Д)'!E",TEXT(MATCH($C47,'2018-06 (Д)'!$C$2:$C$100,0)+1,0))))),"Н/Д",((INDIRECT(CONCATENATE("'2018-07 (Д)'!E",TEXT(MATCH($C47,'2018-07 (Д)'!$C$2:$C$100,0)+1,0)))-INDIRECT(CONCATENATE("'2018-06 (Д)'!E",TEXT(MATCH($C47,'2018-06 (Д)'!$C$2:$C$100,0)+1,0))))/INDIRECT(CONCATENATE("'2018-06 (Д)'!E",TEXT(MATCH($C47,'2018-06 (Д)'!$C$2:$C$100,0)+1,0))))*100)</f>
        <v>-23.659280726752446</v>
      </c>
      <c r="J47" s="9">
        <f ca="1">IF(OR(INDIRECT(CONCATENATE("'2018-08 (Д)'!E",TEXT(MATCH($C47,'2018-08 (Д)'!$C$2:$C$100,0)+1,0)))="Н/Д",INDIRECT(CONCATENATE("'2018-07 (Д)'!E",TEXT(MATCH($C47,'2018-07 (Д)'!$C$2:$C$100,0)+1,0)))="Н/Д",AND(INDIRECT(CONCATENATE("'2018-08 (Д)'!E",TEXT(MATCH($C47,'2018-08 (Д)'!$C$2:$C$100,0)+1,0)))="Н/Д",INDIRECT(CONCATENATE("'2018-07 (Д)'!E",TEXT(MATCH($C47,'2018-07 (Д)'!$C$2:$C$100,0)+1,0))))),"Н/Д",((INDIRECT(CONCATENATE("'2018-08 (Д)'!E",TEXT(MATCH($C47,'2018-08 (Д)'!$C$2:$C$100,0)+1,0)))-INDIRECT(CONCATENATE("'2018-07 (Д)'!E",TEXT(MATCH($C47,'2018-07 (Д)'!$C$2:$C$100,0)+1,0))))/INDIRECT(CONCATENATE("'2018-07 (Д)'!E",TEXT(MATCH($C47,'2018-07 (Д)'!$C$2:$C$100,0)+1,0))))*100)</f>
        <v>39.989957446711614</v>
      </c>
      <c r="K47" s="9">
        <f ca="1">IF(OR(INDIRECT(CONCATENATE("'2018-09 (Д)'!E",TEXT(MATCH($C47,'2018-09 (Д)'!$C$2:$C$100,0)+1,0)))="Н/Д",INDIRECT(CONCATENATE("'2018-08 (Д)'!E",TEXT(MATCH($C47,'2018-08 (Д)'!$C$2:$C$100,0)+1,0)))="Н/Д",AND(INDIRECT(CONCATENATE("'2018-09 (Д)'!E",TEXT(MATCH($C47,'2018-09 (Д)'!$C$2:$C$100,0)+1,0)))="Н/Д",INDIRECT(CONCATENATE("'2018-08 (Д)'!E",TEXT(MATCH($C47,'2018-08 (Д)'!$C$2:$C$100,0)+1,0))))),"Н/Д",((INDIRECT(CONCATENATE("'2018-09 (Д)'!E",TEXT(MATCH($C47,'2018-09 (Д)'!$C$2:$C$100,0)+1,0)))-INDIRECT(CONCATENATE("'2018-08 (Д)'!E",TEXT(MATCH($C47,'2018-08 (Д)'!$C$2:$C$100,0)+1,0))))/INDIRECT(CONCATENATE("'2018-08 (Д)'!E",TEXT(MATCH($C47,'2018-08 (Д)'!$C$2:$C$100,0)+1,0))))*100)</f>
        <v>-19.057580899870729</v>
      </c>
      <c r="L47" s="9">
        <f ca="1">IF(OR(INDIRECT(CONCATENATE("'2018-10 (Д)'!E",TEXT(MATCH($C47,'2018-10 (Д)'!$C$2:$C$100,0)+1,0)))="Н/Д",INDIRECT(CONCATENATE("'2018-09 (Д)'!E",TEXT(MATCH($C47,'2018-09 (Д)'!$C$2:$C$100,0)+1,0)))="Н/Д",AND(INDIRECT(CONCATENATE("'2018-10 (Д)'!E",TEXT(MATCH($C47,'2018-10 (Д)'!$C$2:$C$100,0)+1,0)))="Н/Д",INDIRECT(CONCATENATE("'2018-09 (Д)'!E",TEXT(MATCH($C47,'2018-09 (Д)'!$C$2:$C$100,0)+1,0))))),"Н/Д",((INDIRECT(CONCATENATE("'2018-10 (Д)'!E",TEXT(MATCH($C47,'2018-10 (Д)'!$C$2:$C$100,0)+1,0)))-INDIRECT(CONCATENATE("'2018-09 (Д)'!E",TEXT(MATCH($C47,'2018-09 (Д)'!$C$2:$C$100,0)+1,0))))/INDIRECT(CONCATENATE("'2018-09 (Д)'!E",TEXT(MATCH($C47,'2018-09 (Д)'!$C$2:$C$100,0)+1,0))))*100)</f>
        <v>-15.094979531394644</v>
      </c>
      <c r="M47" s="9">
        <f ca="1">IF(OR(INDIRECT(CONCATENATE("'2018-11 (Д)'!E",TEXT(MATCH($C47,'2018-11 (Д)'!$C$2:$C$100,0)+1,0)))="Н/Д",INDIRECT(CONCATENATE("'2018-10 (Д)'!E",TEXT(MATCH($C47,'2018-10 (Д)'!$C$2:$C$100,0)+1,0)))="Н/Д",AND(INDIRECT(CONCATENATE("'2018-11 (Д)'!E",TEXT(MATCH($C47,'2018-11 (Д)'!$C$2:$C$100,0)+1,0)))="Н/Д",INDIRECT(CONCATENATE("'2018-10 (Д)'!E",TEXT(MATCH($C47,'2018-10 (Д)'!$C$2:$C$100,0)+1,0))))),"Н/Д",((INDIRECT(CONCATENATE("'2018-11 (Д)'!E",TEXT(MATCH($C47,'2018-11 (Д)'!$C$2:$C$100,0)+1,0)))-INDIRECT(CONCATENATE("'2018-10 (Д)'!E",TEXT(MATCH($C47,'2018-10 (Д)'!$C$2:$C$100,0)+1,0))))/INDIRECT(CONCATENATE("'2018-10 (Д)'!E",TEXT(MATCH($C47,'2018-10 (Д)'!$C$2:$C$100,0)+1,0))))*100)</f>
        <v>52.575053052197205</v>
      </c>
      <c r="N47" s="9">
        <f ca="1">IF(OR(INDIRECT(CONCATENATE("'2018-12 (Д)'!E",TEXT(MATCH($C47,'2018-12 (Д)'!$C$2:$C$100,0)+1,0)))="Н/Д",INDIRECT(CONCATENATE("'2018-11 (Д)'!E",TEXT(MATCH($C47,'2018-11 (Д)'!$C$2:$C$100,0)+1,0)))="Н/Д",AND(INDIRECT(CONCATENATE("'2018-12 (Д)'!E",TEXT(MATCH($C47,'2018-12 (Д)'!$C$2:$C$100,0)+1,0)))="Н/Д",INDIRECT(CONCATENATE("'2018-11 (Д)'!E",TEXT(MATCH($C47,'2018-11 (Д)'!$C$2:$C$100,0)+1,0))))),"Н/Д",((INDIRECT(CONCATENATE("'2018-12 (Д)'!E",TEXT(MATCH($C47,'2018-12 (Д)'!$C$2:$C$100,0)+1,0)))-INDIRECT(CONCATENATE("'2018-11 (Д)'!E",TEXT(MATCH($C47,'2018-11 (Д)'!$C$2:$C$100,0)+1,0))))/INDIRECT(CONCATENATE("'2018-11 (Д)'!E",TEXT(MATCH($C47,'2018-11 (Д)'!$C$2:$C$100,0)+1,0))))*100)</f>
        <v>-19.967926992022658</v>
      </c>
      <c r="O47" s="9"/>
      <c r="P47" s="9">
        <f ca="1">IF(OR(INDIRECT(CONCATENATE("'2018-03 (Д)'!F",TEXT(MATCH($C47,'2018-03 (Д)'!$C$2:$C$100,0)+1,0)))="Н/Д",INDIRECT(CONCATENATE("'2018-02 (Д)'!F",TEXT(MATCH($C47,'2018-02 (Д)'!$C$2:$C$100,0)+1,0)))="Н/Д",AND(INDIRECT(CONCATENATE("'2018-03 (Д)'!F",TEXT(MATCH($C47,'2018-03 (Д)'!$C$2:$C$100,0)+1,0)))="Н/Д",INDIRECT(CONCATENATE("'2018-02 (Д)'!F",TEXT(MATCH($C47,'2018-02 (Д)'!$C$2:$C$100,0)+1,0))))),"Н/Д",((INDIRECT(CONCATENATE("'2018-03 (Д)'!F",TEXT(MATCH($C47,'2018-03 (Д)'!$C$2:$C$100,0)+1,0)))-INDIRECT(CONCATENATE("'2018-02 (Д)'!F",TEXT(MATCH($C47,'2018-02 (Д)'!$C$2:$C$100,0)+1,0))))/INDIRECT(CONCATENATE("'2018-02 (Д)'!F",TEXT(MATCH($C47,'2018-02 (Д)'!$C$2:$C$100,0)+1,0))))*100)</f>
        <v>-7.872926710719236</v>
      </c>
      <c r="Q47" s="9">
        <f ca="1">IF(OR(INDIRECT(CONCATENATE("'2018-04 (Д)'!F",TEXT(MATCH($C47,'2018-04 (Д)'!$C$2:$C$100,0)+1,0)))="Н/Д",INDIRECT(CONCATENATE("'2018-03 (Д)'!F",TEXT(MATCH($C47,'2018-03 (Д)'!$C$2:$C$100,0)+1,0)))="Н/Д",AND(INDIRECT(CONCATENATE("'2018-04 (Д)'!F",TEXT(MATCH($C47,'2018-04 (Д)'!$C$2:$C$100,0)+1,0)))="Н/Д",INDIRECT(CONCATENATE("'2018-03 (Д)'!F",TEXT(MATCH($C47,'2018-03 (Д)'!$C$2:$C$100,0)+1,0))))),"Н/Д",((INDIRECT(CONCATENATE("'2018-04 (Д)'!F",TEXT(MATCH($C47,'2018-04 (Д)'!$C$2:$C$100,0)+1,0)))-INDIRECT(CONCATENATE("'2018-03 (Д)'!F",TEXT(MATCH($C47,'2018-03 (Д)'!$C$2:$C$100,0)+1,0))))/INDIRECT(CONCATENATE("'2018-03 (Д)'!F",TEXT(MATCH($C47,'2018-03 (Д)'!$C$2:$C$100,0)+1,0))))*100)</f>
        <v>132.10231835863843</v>
      </c>
      <c r="R47" s="9">
        <f ca="1">IF(OR(INDIRECT(CONCATENATE("'2018-05 (Д)'!F",TEXT(MATCH($C47,'2018-05 (Д)'!$C$2:$C$100,0)+1,0)))="Н/Д",INDIRECT(CONCATENATE("'2018-04 (Д)'!F",TEXT(MATCH($C47,'2018-04 (Д)'!$C$2:$C$100,0)+1,0)))="Н/Д",AND(INDIRECT(CONCATENATE("'2018-05 (Д)'!F",TEXT(MATCH($C47,'2018-05 (Д)'!$C$2:$C$100,0)+1,0)))="Н/Д",INDIRECT(CONCATENATE("'2018-04 (Д)'!F",TEXT(MATCH($C47,'2018-04 (Д)'!$C$2:$C$100,0)+1,0))))),"Н/Д",((INDIRECT(CONCATENATE("'2018-05 (Д)'!F",TEXT(MATCH($C47,'2018-05 (Д)'!$C$2:$C$100,0)+1,0)))-INDIRECT(CONCATENATE("'2018-04 (Д)'!F",TEXT(MATCH($C47,'2018-04 (Д)'!$C$2:$C$100,0)+1,0))))/INDIRECT(CONCATENATE("'2018-04 (Д)'!F",TEXT(MATCH($C47,'2018-04 (Д)'!$C$2:$C$100,0)+1,0))))*100)</f>
        <v>-21.95444607488924</v>
      </c>
      <c r="S47" s="9">
        <f ca="1">IF(OR(INDIRECT(CONCATENATE("'2018-06 (Д)'!F",TEXT(MATCH($C47,'2018-06 (Д)'!$C$2:$C$100,0)+1,0)))="Н/Д",INDIRECT(CONCATENATE("'2018-05 (Д)'!F",TEXT(MATCH($C47,'2018-05 (Д)'!$C$2:$C$100,0)+1,0)))="Н/Д",AND(INDIRECT(CONCATENATE("'2018-06 (Д)'!F",TEXT(MATCH($C47,'2018-06 (Д)'!$C$2:$C$100,0)+1,0)))="Н/Д",INDIRECT(CONCATENATE("'2018-05 (Д)'!F",TEXT(MATCH($C47,'2018-05 (Д)'!$C$2:$C$100,0)+1,0))))),"Н/Д",((INDIRECT(CONCATENATE("'2018-06 (Д)'!F",TEXT(MATCH($C47,'2018-06 (Д)'!$C$2:$C$100,0)+1,0)))-INDIRECT(CONCATENATE("'2018-05 (Д)'!F",TEXT(MATCH($C47,'2018-05 (Д)'!$C$2:$C$100,0)+1,0))))/INDIRECT(CONCATENATE("'2018-05 (Д)'!F",TEXT(MATCH($C47,'2018-05 (Д)'!$C$2:$C$100,0)+1,0))))*100)</f>
        <v>2.1813091907097029</v>
      </c>
      <c r="T47" s="9">
        <f ca="1">IF(OR(INDIRECT(CONCATENATE("'2018-07 (Д)'!F",TEXT(MATCH($C47,'2018-07 (Д)'!$C$2:$C$100,0)+1,0)))="Н/Д",INDIRECT(CONCATENATE("'2018-06 (Д)'!F",TEXT(MATCH($C47,'2018-06 (Д)'!$C$2:$C$100,0)+1,0)))="Н/Д",AND(INDIRECT(CONCATENATE("'2018-07 (Д)'!F",TEXT(MATCH($C47,'2018-07 (Д)'!$C$2:$C$100,0)+1,0)))="Н/Д",INDIRECT(CONCATENATE("'2018-06 (Д)'!F",TEXT(MATCH($C47,'2018-06 (Д)'!$C$2:$C$100,0)+1,0))))),"Н/Д",((INDIRECT(CONCATENATE("'2018-07 (Д)'!F",TEXT(MATCH($C47,'2018-07 (Д)'!$C$2:$C$100,0)+1,0)))-INDIRECT(CONCATENATE("'2018-06 (Д)'!F",TEXT(MATCH($C47,'2018-06 (Д)'!$C$2:$C$100,0)+1,0))))/INDIRECT(CONCATENATE("'2018-06 (Д)'!F",TEXT(MATCH($C47,'2018-06 (Д)'!$C$2:$C$100,0)+1,0))))*100)</f>
        <v>-23.260813647290121</v>
      </c>
      <c r="U47" s="9">
        <f ca="1">IF(OR(INDIRECT(CONCATENATE("'2018-08 (Д)'!F",TEXT(MATCH($C47,'2018-08 (Д)'!$C$2:$C$100,0)+1,0)))="Н/Д",INDIRECT(CONCATENATE("'2018-07 (Д)'!F",TEXT(MATCH($C47,'2018-07 (Д)'!$C$2:$C$100,0)+1,0)))="Н/Д",AND(INDIRECT(CONCATENATE("'2018-08 (Д)'!F",TEXT(MATCH($C47,'2018-08 (Д)'!$C$2:$C$100,0)+1,0)))="Н/Д",INDIRECT(CONCATENATE("'2018-07 (Д)'!F",TEXT(MATCH($C47,'2018-07 (Д)'!$C$2:$C$100,0)+1,0))))),"Н/Д",((INDIRECT(CONCATENATE("'2018-08 (Д)'!F",TEXT(MATCH($C47,'2018-08 (Д)'!$C$2:$C$100,0)+1,0)))-INDIRECT(CONCATENATE("'2018-07 (Д)'!F",TEXT(MATCH($C47,'2018-07 (Д)'!$C$2:$C$100,0)+1,0))))/INDIRECT(CONCATENATE("'2018-07 (Д)'!F",TEXT(MATCH($C47,'2018-07 (Д)'!$C$2:$C$100,0)+1,0))))*100)</f>
        <v>65.09043118915892</v>
      </c>
      <c r="V47" s="9">
        <f ca="1">IF(OR(INDIRECT(CONCATENATE("'2018-09 (Д)'!F",TEXT(MATCH($C47,'2018-09 (Д)'!$C$2:$C$100,0)+1,0)))="Н/Д",INDIRECT(CONCATENATE("'2018-08 (Д)'!F",TEXT(MATCH($C47,'2018-08 (Д)'!$C$2:$C$100,0)+1,0)))="Н/Д",AND(INDIRECT(CONCATENATE("'2018-09 (Д)'!F",TEXT(MATCH($C47,'2018-09 (Д)'!$C$2:$C$100,0)+1,0)))="Н/Д",INDIRECT(CONCATENATE("'2018-08 (Д)'!F",TEXT(MATCH($C47,'2018-08 (Д)'!$C$2:$C$100,0)+1,0))))),"Н/Д",((INDIRECT(CONCATENATE("'2018-09 (Д)'!F",TEXT(MATCH($C47,'2018-09 (Д)'!$C$2:$C$100,0)+1,0)))-INDIRECT(CONCATENATE("'2018-08 (Д)'!F",TEXT(MATCH($C47,'2018-08 (Д)'!$C$2:$C$100,0)+1,0))))/INDIRECT(CONCATENATE("'2018-08 (Д)'!F",TEXT(MATCH($C47,'2018-08 (Д)'!$C$2:$C$100,0)+1,0))))*100)</f>
        <v>-37.636690215808898</v>
      </c>
      <c r="W47" s="9">
        <f ca="1">IF(OR(INDIRECT(CONCATENATE("'2018-10 (Д)'!F",TEXT(MATCH($C47,'2018-10 (Д)'!$C$2:$C$100,0)+1,0)))="Н/Д",INDIRECT(CONCATENATE("'2018-09 (Д)'!F",TEXT(MATCH($C47,'2018-09 (Д)'!$C$2:$C$100,0)+1,0)))="Н/Д",AND(INDIRECT(CONCATENATE("'2018-10 (Д)'!F",TEXT(MATCH($C47,'2018-10 (Д)'!$C$2:$C$100,0)+1,0)))="Н/Д",INDIRECT(CONCATENATE("'2018-09 (Д)'!F",TEXT(MATCH($C47,'2018-09 (Д)'!$C$2:$C$100,0)+1,0))))),"Н/Д",((INDIRECT(CONCATENATE("'2018-10 (Д)'!F",TEXT(MATCH($C47,'2018-10 (Д)'!$C$2:$C$100,0)+1,0)))-INDIRECT(CONCATENATE("'2018-09 (Д)'!F",TEXT(MATCH($C47,'2018-09 (Д)'!$C$2:$C$100,0)+1,0))))/INDIRECT(CONCATENATE("'2018-09 (Д)'!F",TEXT(MATCH($C47,'2018-09 (Д)'!$C$2:$C$100,0)+1,0))))*100)</f>
        <v>-15.241548652505784</v>
      </c>
      <c r="X47" s="9">
        <f ca="1">IF(OR(INDIRECT(CONCATENATE("'2018-11 (Д)'!F",TEXT(MATCH($C47,'2018-11 (Д)'!$C$2:$C$100,0)+1,0)))="Н/Д",INDIRECT(CONCATENATE("'2018-10 (Д)'!F",TEXT(MATCH($C47,'2018-10 (Д)'!$C$2:$C$100,0)+1,0)))="Н/Д",AND(INDIRECT(CONCATENATE("'2018-11 (Д)'!F",TEXT(MATCH($C47,'2018-11 (Д)'!$C$2:$C$100,0)+1,0)))="Н/Д",INDIRECT(CONCATENATE("'2018-10 (Д)'!F",TEXT(MATCH($C47,'2018-10 (Д)'!$C$2:$C$100,0)+1,0))))),"Н/Д",((INDIRECT(CONCATENATE("'2018-11 (Д)'!F",TEXT(MATCH($C47,'2018-11 (Д)'!$C$2:$C$100,0)+1,0)))-INDIRECT(CONCATENATE("'2018-10 (Д)'!F",TEXT(MATCH($C47,'2018-10 (Д)'!$C$2:$C$100,0)+1,0))))/INDIRECT(CONCATENATE("'2018-10 (Д)'!F",TEXT(MATCH($C47,'2018-10 (Д)'!$C$2:$C$100,0)+1,0))))*100)</f>
        <v>108.29746773707025</v>
      </c>
      <c r="Y47" s="9">
        <f ca="1">IF(OR(INDIRECT(CONCATENATE("'2018-12 (Д)'!F",TEXT(MATCH($C47,'2018-12 (Д)'!$C$2:$C$100,0)+1,0)))="Н/Д",INDIRECT(CONCATENATE("'2018-11 (Д)'!F",TEXT(MATCH($C47,'2018-11 (Д)'!$C$2:$C$100,0)+1,0)))="Н/Д",AND(INDIRECT(CONCATENATE("'2018-12 (Д)'!F",TEXT(MATCH($C47,'2018-12 (Д)'!$C$2:$C$100,0)+1,0)))="Н/Д",INDIRECT(CONCATENATE("'2018-11 (Д)'!F",TEXT(MATCH($C47,'2018-11 (Д)'!$C$2:$C$100,0)+1,0))))),"Н/Д",((INDIRECT(CONCATENATE("'2018-12 (Д)'!F",TEXT(MATCH($C47,'2018-12 (Д)'!$C$2:$C$100,0)+1,0)))-INDIRECT(CONCATENATE("'2018-11 (Д)'!F",TEXT(MATCH($C47,'2018-11 (Д)'!$C$2:$C$100,0)+1,0))))/INDIRECT(CONCATENATE("'2018-11 (Д)'!F",TEXT(MATCH($C47,'2018-11 (Д)'!$C$2:$C$100,0)+1,0))))*100)</f>
        <v>-31.593188410694527</v>
      </c>
      <c r="Z47" s="9"/>
      <c r="AA47" s="9">
        <f ca="1">IF(OR(INDIRECT(CONCATENATE("'2018-03 (Д)'!G",TEXT(MATCH($C47,'2018-03 (Д)'!$C$2:$C$100,0)+1,0)))="Н/Д",INDIRECT(CONCATENATE("'2018-02 (Д)'!G",TEXT(MATCH($C47,'2018-02 (Д)'!$C$2:$C$100,0)+1,0)))="Н/Д",AND(INDIRECT(CONCATENATE("'2018-03 (Д)'!G",TEXT(MATCH($C47,'2018-03 (Д)'!$C$2:$C$100,0)+1,0)))="Н/Д",INDIRECT(CONCATENATE("'2018-02 (Д)'!G",TEXT(MATCH($C47,'2018-02 (Д)'!$C$2:$C$100,0)+1,0))))),"Н/Д",((INDIRECT(CONCATENATE("'2018-03 (Д)'!G",TEXT(MATCH($C47,'2018-03 (Д)'!$C$2:$C$100,0)+1,0)))-INDIRECT(CONCATENATE("'2018-02 (Д)'!G",TEXT(MATCH($C47,'2018-02 (Д)'!$C$2:$C$100,0)+1,0))))/INDIRECT(CONCATENATE("'2018-02 (Д)'!G",TEXT(MATCH($C47,'2018-02 (Д)'!$C$2:$C$100,0)+1,0))))*100)</f>
        <v>-58.54853899666427</v>
      </c>
      <c r="AB47" s="9">
        <f ca="1">IF(OR(INDIRECT(CONCATENATE("'2018-04 (Д)'!G",TEXT(MATCH($C47,'2018-04 (Д)'!$C$2:$C$100,0)+1,0)))="Н/Д",INDIRECT(CONCATENATE("'2018-03 (Д)'!G",TEXT(MATCH($C47,'2018-03 (Д)'!$C$2:$C$100,0)+1,0)))="Н/Д",AND(INDIRECT(CONCATENATE("'2018-04 (Д)'!G",TEXT(MATCH($C47,'2018-04 (Д)'!$C$2:$C$100,0)+1,0)))="Н/Д",INDIRECT(CONCATENATE("'2018-03 (Д)'!G",TEXT(MATCH($C47,'2018-03 (Д)'!$C$2:$C$100,0)+1,0))))),"Н/Д",((INDIRECT(CONCATENATE("'2018-04 (Д)'!G",TEXT(MATCH($C47,'2018-04 (Д)'!$C$2:$C$100,0)+1,0)))-INDIRECT(CONCATENATE("'2018-03 (Д)'!G",TEXT(MATCH($C47,'2018-03 (Д)'!$C$2:$C$100,0)+1,0))))/INDIRECT(CONCATENATE("'2018-03 (Д)'!G",TEXT(MATCH($C47,'2018-03 (Д)'!$C$2:$C$100,0)+1,0))))*100)</f>
        <v>1072.9820763811854</v>
      </c>
      <c r="AC47" s="9">
        <f ca="1">IF(OR(INDIRECT(CONCATENATE("'2018-05 (Д)'!G",TEXT(MATCH($C47,'2018-05 (Д)'!$C$2:$C$100,0)+1,0)))="Н/Д",INDIRECT(CONCATENATE("'2018-04 (Д)'!G",TEXT(MATCH($C47,'2018-04 (Д)'!$C$2:$C$100,0)+1,0)))="Н/Д",AND(INDIRECT(CONCATENATE("'2018-05 (Д)'!G",TEXT(MATCH($C47,'2018-05 (Д)'!$C$2:$C$100,0)+1,0)))="Н/Д",INDIRECT(CONCATENATE("'2018-04 (Д)'!G",TEXT(MATCH($C47,'2018-04 (Д)'!$C$2:$C$100,0)+1,0))))),"Н/Д",((INDIRECT(CONCATENATE("'2018-05 (Д)'!G",TEXT(MATCH($C47,'2018-05 (Д)'!$C$2:$C$100,0)+1,0)))-INDIRECT(CONCATENATE("'2018-04 (Д)'!G",TEXT(MATCH($C47,'2018-04 (Д)'!$C$2:$C$100,0)+1,0))))/INDIRECT(CONCATENATE("'2018-04 (Д)'!G",TEXT(MATCH($C47,'2018-04 (Д)'!$C$2:$C$100,0)+1,0))))*100)</f>
        <v>-85.204920519142007</v>
      </c>
      <c r="AD47" s="9">
        <f ca="1">IF(OR(INDIRECT(CONCATENATE("'2018-06 (Д)'!G",TEXT(MATCH($C47,'2018-06 (Д)'!$C$2:$C$100,0)+1,0)))="Н/Д",INDIRECT(CONCATENATE("'2018-05 (Д)'!G",TEXT(MATCH($C47,'2018-05 (Д)'!$C$2:$C$100,0)+1,0)))="Н/Д",AND(INDIRECT(CONCATENATE("'2018-06 (Д)'!G",TEXT(MATCH($C47,'2018-06 (Д)'!$C$2:$C$100,0)+1,0)))="Н/Д",INDIRECT(CONCATENATE("'2018-05 (Д)'!G",TEXT(MATCH($C47,'2018-05 (Д)'!$C$2:$C$100,0)+1,0))))),"Н/Д",((INDIRECT(CONCATENATE("'2018-06 (Д)'!G",TEXT(MATCH($C47,'2018-06 (Д)'!$C$2:$C$100,0)+1,0)))-INDIRECT(CONCATENATE("'2018-05 (Д)'!G",TEXT(MATCH($C47,'2018-05 (Д)'!$C$2:$C$100,0)+1,0))))/INDIRECT(CONCATENATE("'2018-05 (Д)'!G",TEXT(MATCH($C47,'2018-05 (Д)'!$C$2:$C$100,0)+1,0))))*100)</f>
        <v>354.63072505921713</v>
      </c>
      <c r="AE47" s="9">
        <f ca="1">IF(OR(INDIRECT(CONCATENATE("'2018-07 (Д)'!G",TEXT(MATCH($C47,'2018-07 (Д)'!$C$2:$C$100,0)+1,0)))="Н/Д",INDIRECT(CONCATENATE("'2018-06 (Д)'!G",TEXT(MATCH($C47,'2018-06 (Д)'!$C$2:$C$100,0)+1,0)))="Н/Д",AND(INDIRECT(CONCATENATE("'2018-07 (Д)'!G",TEXT(MATCH($C47,'2018-07 (Д)'!$C$2:$C$100,0)+1,0)))="Н/Д",INDIRECT(CONCATENATE("'2018-06 (Д)'!G",TEXT(MATCH($C47,'2018-06 (Д)'!$C$2:$C$100,0)+1,0))))),"Н/Д",((INDIRECT(CONCATENATE("'2018-07 (Д)'!G",TEXT(MATCH($C47,'2018-07 (Д)'!$C$2:$C$100,0)+1,0)))-INDIRECT(CONCATENATE("'2018-06 (Д)'!G",TEXT(MATCH($C47,'2018-06 (Д)'!$C$2:$C$100,0)+1,0))))/INDIRECT(CONCATENATE("'2018-06 (Д)'!G",TEXT(MATCH($C47,'2018-06 (Д)'!$C$2:$C$100,0)+1,0))))*100)</f>
        <v>-54.296740926135158</v>
      </c>
      <c r="AF47" s="9">
        <f ca="1">IF(OR(INDIRECT(CONCATENATE("'2018-08 (Д)'!G",TEXT(MATCH($C47,'2018-08 (Д)'!$C$2:$C$100,0)+1,0)))="Н/Д",INDIRECT(CONCATENATE("'2018-07 (Д)'!G",TEXT(MATCH($C47,'2018-07 (Д)'!$C$2:$C$100,0)+1,0)))="Н/Д",AND(INDIRECT(CONCATENATE("'2018-08 (Д)'!G",TEXT(MATCH($C47,'2018-08 (Д)'!$C$2:$C$100,0)+1,0)))="Н/Д",INDIRECT(CONCATENATE("'2018-07 (Д)'!G",TEXT(MATCH($C47,'2018-07 (Д)'!$C$2:$C$100,0)+1,0))))),"Н/Д",((INDIRECT(CONCATENATE("'2018-08 (Д)'!G",TEXT(MATCH($C47,'2018-08 (Д)'!$C$2:$C$100,0)+1,0)))-INDIRECT(CONCATENATE("'2018-07 (Д)'!G",TEXT(MATCH($C47,'2018-07 (Д)'!$C$2:$C$100,0)+1,0))))/INDIRECT(CONCATENATE("'2018-07 (Д)'!G",TEXT(MATCH($C47,'2018-07 (Д)'!$C$2:$C$100,0)+1,0))))*100)</f>
        <v>66.911112904606654</v>
      </c>
      <c r="AG47" s="9">
        <f ca="1">IF(OR(INDIRECT(CONCATENATE("'2018-09 (Д)'!G",TEXT(MATCH($C47,'2018-09 (Д)'!$C$2:$C$100,0)+1,0)))="Н/Д",INDIRECT(CONCATENATE("'2018-08 (Д)'!G",TEXT(MATCH($C47,'2018-08 (Д)'!$C$2:$C$100,0)+1,0)))="Н/Д",AND(INDIRECT(CONCATENATE("'2018-09 (Д)'!G",TEXT(MATCH($C47,'2018-09 (Д)'!$C$2:$C$100,0)+1,0)))="Н/Д",INDIRECT(CONCATENATE("'2018-08 (Д)'!G",TEXT(MATCH($C47,'2018-08 (Д)'!$C$2:$C$100,0)+1,0))))),"Н/Д",((INDIRECT(CONCATENATE("'2018-09 (Д)'!G",TEXT(MATCH($C47,'2018-09 (Д)'!$C$2:$C$100,0)+1,0)))-INDIRECT(CONCATENATE("'2018-08 (Д)'!G",TEXT(MATCH($C47,'2018-08 (Д)'!$C$2:$C$100,0)+1,0))))/INDIRECT(CONCATENATE("'2018-08 (Д)'!G",TEXT(MATCH($C47,'2018-08 (Д)'!$C$2:$C$100,0)+1,0))))*100)</f>
        <v>-39.108730643169771</v>
      </c>
      <c r="AH47" s="9">
        <f ca="1">IF(OR(INDIRECT(CONCATENATE("'2018-10 (Д)'!G",TEXT(MATCH($C47,'2018-10 (Д)'!$C$2:$C$100,0)+1,0)))="Н/Д",INDIRECT(CONCATENATE("'2018-09 (Д)'!G",TEXT(MATCH($C47,'2018-09 (Д)'!$C$2:$C$100,0)+1,0)))="Н/Д",AND(INDIRECT(CONCATENATE("'2018-10 (Д)'!G",TEXT(MATCH($C47,'2018-10 (Д)'!$C$2:$C$100,0)+1,0)))="Н/Д",INDIRECT(CONCATENATE("'2018-09 (Д)'!G",TEXT(MATCH($C47,'2018-09 (Д)'!$C$2:$C$100,0)+1,0))))),"Н/Д",((INDIRECT(CONCATENATE("'2018-10 (Д)'!G",TEXT(MATCH($C47,'2018-10 (Д)'!$C$2:$C$100,0)+1,0)))-INDIRECT(CONCATENATE("'2018-09 (Д)'!G",TEXT(MATCH($C47,'2018-09 (Д)'!$C$2:$C$100,0)+1,0))))/INDIRECT(CONCATENATE("'2018-09 (Д)'!G",TEXT(MATCH($C47,'2018-09 (Д)'!$C$2:$C$100,0)+1,0))))*100)</f>
        <v>-71.786596055571522</v>
      </c>
      <c r="AI47" s="9">
        <f ca="1">IF(OR(INDIRECT(CONCATENATE("'2018-11 (Д)'!G",TEXT(MATCH($C47,'2018-11 (Д)'!$C$2:$C$100,0)+1,0)))="Н/Д",INDIRECT(CONCATENATE("'2018-10 (Д)'!G",TEXT(MATCH($C47,'2018-10 (Д)'!$C$2:$C$100,0)+1,0)))="Н/Д",AND(INDIRECT(CONCATENATE("'2018-11 (Д)'!G",TEXT(MATCH($C47,'2018-11 (Д)'!$C$2:$C$100,0)+1,0)))="Н/Д",INDIRECT(CONCATENATE("'2018-10 (Д)'!G",TEXT(MATCH($C47,'2018-10 (Д)'!$C$2:$C$100,0)+1,0))))),"Н/Д",((INDIRECT(CONCATENATE("'2018-11 (Д)'!G",TEXT(MATCH($C47,'2018-11 (Д)'!$C$2:$C$100,0)+1,0)))-INDIRECT(CONCATENATE("'2018-10 (Д)'!G",TEXT(MATCH($C47,'2018-10 (Д)'!$C$2:$C$100,0)+1,0))))/INDIRECT(CONCATENATE("'2018-10 (Д)'!G",TEXT(MATCH($C47,'2018-10 (Д)'!$C$2:$C$100,0)+1,0))))*100)</f>
        <v>656.60858740050469</v>
      </c>
      <c r="AJ47" s="9">
        <f ca="1">IF(OR(INDIRECT(CONCATENATE("'2018-12 (Д)'!G",TEXT(MATCH($C47,'2018-12 (Д)'!$C$2:$C$100,0)+1,0)))="Н/Д",INDIRECT(CONCATENATE("'2018-11 (Д)'!G",TEXT(MATCH($C47,'2018-11 (Д)'!$C$2:$C$100,0)+1,0)))="Н/Д",AND(INDIRECT(CONCATENATE("'2018-12 (Д)'!G",TEXT(MATCH($C47,'2018-12 (Д)'!$C$2:$C$100,0)+1,0)))="Н/Д",INDIRECT(CONCATENATE("'2018-11 (Д)'!G",TEXT(MATCH($C47,'2018-11 (Д)'!$C$2:$C$100,0)+1,0))))),"Н/Д",((INDIRECT(CONCATENATE("'2018-12 (Д)'!G",TEXT(MATCH($C47,'2018-12 (Д)'!$C$2:$C$100,0)+1,0)))-INDIRECT(CONCATENATE("'2018-11 (Д)'!G",TEXT(MATCH($C47,'2018-11 (Д)'!$C$2:$C$100,0)+1,0))))/INDIRECT(CONCATENATE("'2018-11 (Д)'!G",TEXT(MATCH($C47,'2018-11 (Д)'!$C$2:$C$100,0)+1,0))))*100)</f>
        <v>-62.79134066036265</v>
      </c>
      <c r="AK47" s="9"/>
      <c r="AL47" s="9">
        <f ca="1">IF(OR(INDIRECT(CONCATENATE("'2018-03 (Д)'!H",TEXT(MATCH($C47,'2018-03 (Д)'!$C$2:$C$100,0)+1,0)))="Н/Д",INDIRECT(CONCATENATE("'2018-02 (Д)'!H",TEXT(MATCH($C47,'2018-02 (Д)'!$C$2:$C$100,0)+1,0)))="Н/Д",AND(INDIRECT(CONCATENATE("'2018-03 (Д)'!H",TEXT(MATCH($C47,'2018-03 (Д)'!$C$2:$C$100,0)+1,0)))="Н/Д",INDIRECT(CONCATENATE("'2018-02 (Д)'!H",TEXT(MATCH($C47,'2018-02 (Д)'!$C$2:$C$100,0)+1,0))))),"Н/Д",((INDIRECT(CONCATENATE("'2018-03 (Д)'!H",TEXT(MATCH($C47,'2018-03 (Д)'!$C$2:$C$100,0)+1,0)))-INDIRECT(CONCATENATE("'2018-02 (Д)'!H",TEXT(MATCH($C47,'2018-02 (Д)'!$C$2:$C$100,0)+1,0))))/INDIRECT(CONCATENATE("'2018-02 (Д)'!H",TEXT(MATCH($C47,'2018-02 (Д)'!$C$2:$C$100,0)+1,0))))*100)</f>
        <v>39.976099207504667</v>
      </c>
      <c r="AM47" s="9">
        <f ca="1">IF(OR(INDIRECT(CONCATENATE("'2018-04 (Д)'!H",TEXT(MATCH($C47,'2018-04 (Д)'!$C$2:$C$100,0)+1,0)))="Н/Д",INDIRECT(CONCATENATE("'2018-03 (Д)'!H",TEXT(MATCH($C47,'2018-03 (Д)'!$C$2:$C$100,0)+1,0)))="Н/Д",AND(INDIRECT(CONCATENATE("'2018-04 (Д)'!H",TEXT(MATCH($C47,'2018-04 (Д)'!$C$2:$C$100,0)+1,0)))="Н/Д",INDIRECT(CONCATENATE("'2018-03 (Д)'!H",TEXT(MATCH($C47,'2018-03 (Д)'!$C$2:$C$100,0)+1,0))))),"Н/Д",((INDIRECT(CONCATENATE("'2018-04 (Д)'!H",TEXT(MATCH($C47,'2018-04 (Д)'!$C$2:$C$100,0)+1,0)))-INDIRECT(CONCATENATE("'2018-03 (Д)'!H",TEXT(MATCH($C47,'2018-03 (Д)'!$C$2:$C$100,0)+1,0))))/INDIRECT(CONCATENATE("'2018-03 (Д)'!H",TEXT(MATCH($C47,'2018-03 (Д)'!$C$2:$C$100,0)+1,0))))*100)</f>
        <v>3.1865088233922783</v>
      </c>
      <c r="AN47" s="9">
        <f ca="1">IF(OR(INDIRECT(CONCATENATE("'2018-05 (Д)'!H",TEXT(MATCH($C47,'2018-05 (Д)'!$C$2:$C$100,0)+1,0)))="Н/Д",INDIRECT(CONCATENATE("'2018-04 (Д)'!H",TEXT(MATCH($C47,'2018-04 (Д)'!$C$2:$C$100,0)+1,0)))="Н/Д",AND(INDIRECT(CONCATENATE("'2018-05 (Д)'!H",TEXT(MATCH($C47,'2018-05 (Д)'!$C$2:$C$100,0)+1,0)))="Н/Д",INDIRECT(CONCATENATE("'2018-04 (Д)'!H",TEXT(MATCH($C47,'2018-04 (Д)'!$C$2:$C$100,0)+1,0))))),"Н/Д",((INDIRECT(CONCATENATE("'2018-05 (Д)'!H",TEXT(MATCH($C47,'2018-05 (Д)'!$C$2:$C$100,0)+1,0)))-INDIRECT(CONCATENATE("'2018-04 (Д)'!H",TEXT(MATCH($C47,'2018-04 (Д)'!$C$2:$C$100,0)+1,0))))/INDIRECT(CONCATENATE("'2018-04 (Д)'!H",TEXT(MATCH($C47,'2018-04 (Д)'!$C$2:$C$100,0)+1,0))))*100)</f>
        <v>-3.5029209297167379</v>
      </c>
      <c r="AO47" s="9">
        <f ca="1">IF(OR(INDIRECT(CONCATENATE("'2018-06 (Д)'!H",TEXT(MATCH($C47,'2018-06 (Д)'!$C$2:$C$100,0)+1,0)))="Н/Д",INDIRECT(CONCATENATE("'2018-05 (Д)'!H",TEXT(MATCH($C47,'2018-05 (Д)'!$C$2:$C$100,0)+1,0)))="Н/Д",AND(INDIRECT(CONCATENATE("'2018-06 (Д)'!H",TEXT(MATCH($C47,'2018-06 (Д)'!$C$2:$C$100,0)+1,0)))="Н/Д",INDIRECT(CONCATENATE("'2018-05 (Д)'!H",TEXT(MATCH($C47,'2018-05 (Д)'!$C$2:$C$100,0)+1,0))))),"Н/Д",((INDIRECT(CONCATENATE("'2018-06 (Д)'!H",TEXT(MATCH($C47,'2018-06 (Д)'!$C$2:$C$100,0)+1,0)))-INDIRECT(CONCATENATE("'2018-05 (Д)'!H",TEXT(MATCH($C47,'2018-05 (Д)'!$C$2:$C$100,0)+1,0))))/INDIRECT(CONCATENATE("'2018-05 (Д)'!H",TEXT(MATCH($C47,'2018-05 (Д)'!$C$2:$C$100,0)+1,0))))*100)</f>
        <v>1.0696233775528119</v>
      </c>
      <c r="AP47" s="9">
        <f ca="1">IF(OR(INDIRECT(CONCATENATE("'2018-07 (Д)'!H",TEXT(MATCH($C47,'2018-07 (Д)'!$C$2:$C$100,0)+1,0)))="Н/Д",INDIRECT(CONCATENATE("'2018-06 (Д)'!H",TEXT(MATCH($C47,'2018-06 (Д)'!$C$2:$C$100,0)+1,0)))="Н/Д",AND(INDIRECT(CONCATENATE("'2018-07 (Д)'!H",TEXT(MATCH($C47,'2018-07 (Д)'!$C$2:$C$100,0)+1,0)))="Н/Д",INDIRECT(CONCATENATE("'2018-06 (Д)'!H",TEXT(MATCH($C47,'2018-06 (Д)'!$C$2:$C$100,0)+1,0))))),"Н/Д",((INDIRECT(CONCATENATE("'2018-07 (Д)'!H",TEXT(MATCH($C47,'2018-07 (Д)'!$C$2:$C$100,0)+1,0)))-INDIRECT(CONCATENATE("'2018-06 (Д)'!H",TEXT(MATCH($C47,'2018-06 (Д)'!$C$2:$C$100,0)+1,0))))/INDIRECT(CONCATENATE("'2018-06 (Д)'!H",TEXT(MATCH($C47,'2018-06 (Д)'!$C$2:$C$100,0)+1,0))))*100)</f>
        <v>9.1250506275154883</v>
      </c>
      <c r="AQ47" s="9">
        <f ca="1">IF(OR(INDIRECT(CONCATENATE("'2018-08 (Д)'!H",TEXT(MATCH($C47,'2018-08 (Д)'!$C$2:$C$100,0)+1,0)))="Н/Д",INDIRECT(CONCATENATE("'2018-07 (Д)'!H",TEXT(MATCH($C47,'2018-07 (Д)'!$C$2:$C$100,0)+1,0)))="Н/Д",AND(INDIRECT(CONCATENATE("'2018-08 (Д)'!H",TEXT(MATCH($C47,'2018-08 (Д)'!$C$2:$C$100,0)+1,0)))="Н/Д",INDIRECT(CONCATENATE("'2018-07 (Д)'!H",TEXT(MATCH($C47,'2018-07 (Д)'!$C$2:$C$100,0)+1,0))))),"Н/Д",((INDIRECT(CONCATENATE("'2018-08 (Д)'!H",TEXT(MATCH($C47,'2018-08 (Д)'!$C$2:$C$100,0)+1,0)))-INDIRECT(CONCATENATE("'2018-07 (Д)'!H",TEXT(MATCH($C47,'2018-07 (Д)'!$C$2:$C$100,0)+1,0))))/INDIRECT(CONCATENATE("'2018-07 (Д)'!H",TEXT(MATCH($C47,'2018-07 (Д)'!$C$2:$C$100,0)+1,0))))*100)</f>
        <v>12.608092540016813</v>
      </c>
      <c r="AR47" s="9">
        <f ca="1">IF(OR(INDIRECT(CONCATENATE("'2018-09 (Д)'!H",TEXT(MATCH($C47,'2018-09 (Д)'!$C$2:$C$100,0)+1,0)))="Н/Д",INDIRECT(CONCATENATE("'2018-08 (Д)'!H",TEXT(MATCH($C47,'2018-08 (Д)'!$C$2:$C$100,0)+1,0)))="Н/Д",AND(INDIRECT(CONCATENATE("'2018-09 (Д)'!H",TEXT(MATCH($C47,'2018-09 (Д)'!$C$2:$C$100,0)+1,0)))="Н/Д",INDIRECT(CONCATENATE("'2018-08 (Д)'!H",TEXT(MATCH($C47,'2018-08 (Д)'!$C$2:$C$100,0)+1,0))))),"Н/Д",((INDIRECT(CONCATENATE("'2018-09 (Д)'!H",TEXT(MATCH($C47,'2018-09 (Д)'!$C$2:$C$100,0)+1,0)))-INDIRECT(CONCATENATE("'2018-08 (Д)'!H",TEXT(MATCH($C47,'2018-08 (Д)'!$C$2:$C$100,0)+1,0))))/INDIRECT(CONCATENATE("'2018-08 (Д)'!H",TEXT(MATCH($C47,'2018-08 (Д)'!$C$2:$C$100,0)+1,0))))*100)</f>
        <v>-8.3146319407945075</v>
      </c>
      <c r="AS47" s="9">
        <f ca="1">IF(OR(INDIRECT(CONCATENATE("'2018-10 (Д)'!H",TEXT(MATCH($C47,'2018-10 (Д)'!$C$2:$C$100,0)+1,0)))="Н/Д",INDIRECT(CONCATENATE("'2018-09 (Д)'!H",TEXT(MATCH($C47,'2018-09 (Д)'!$C$2:$C$100,0)+1,0)))="Н/Д",AND(INDIRECT(CONCATENATE("'2018-10 (Д)'!H",TEXT(MATCH($C47,'2018-10 (Д)'!$C$2:$C$100,0)+1,0)))="Н/Д",INDIRECT(CONCATENATE("'2018-09 (Д)'!H",TEXT(MATCH($C47,'2018-09 (Д)'!$C$2:$C$100,0)+1,0))))),"Н/Д",((INDIRECT(CONCATENATE("'2018-10 (Д)'!H",TEXT(MATCH($C47,'2018-10 (Д)'!$C$2:$C$100,0)+1,0)))-INDIRECT(CONCATENATE("'2018-09 (Д)'!H",TEXT(MATCH($C47,'2018-09 (Д)'!$C$2:$C$100,0)+1,0))))/INDIRECT(CONCATENATE("'2018-09 (Д)'!H",TEXT(MATCH($C47,'2018-09 (Д)'!$C$2:$C$100,0)+1,0))))*100)</f>
        <v>-2.3592732594903425</v>
      </c>
      <c r="AT47" s="9">
        <f ca="1">IF(OR(INDIRECT(CONCATENATE("'2018-11 (Д)'!H",TEXT(MATCH($C47,'2018-11 (Д)'!$C$2:$C$100,0)+1,0)))="Н/Д",INDIRECT(CONCATENATE("'2018-10 (Д)'!H",TEXT(MATCH($C47,'2018-10 (Д)'!$C$2:$C$100,0)+1,0)))="Н/Д",AND(INDIRECT(CONCATENATE("'2018-11 (Д)'!H",TEXT(MATCH($C47,'2018-11 (Д)'!$C$2:$C$100,0)+1,0)))="Н/Д",INDIRECT(CONCATENATE("'2018-10 (Д)'!H",TEXT(MATCH($C47,'2018-10 (Д)'!$C$2:$C$100,0)+1,0))))),"Н/Д",((INDIRECT(CONCATENATE("'2018-11 (Д)'!H",TEXT(MATCH($C47,'2018-11 (Д)'!$C$2:$C$100,0)+1,0)))-INDIRECT(CONCATENATE("'2018-10 (Д)'!H",TEXT(MATCH($C47,'2018-10 (Д)'!$C$2:$C$100,0)+1,0))))/INDIRECT(CONCATENATE("'2018-10 (Д)'!H",TEXT(MATCH($C47,'2018-10 (Д)'!$C$2:$C$100,0)+1,0))))*100)</f>
        <v>11.435822458900791</v>
      </c>
      <c r="AU47" s="9">
        <f ca="1">IF(OR(INDIRECT(CONCATENATE("'2018-12 (Д)'!H",TEXT(MATCH($C47,'2018-12 (Д)'!$C$2:$C$100,0)+1,0)))="Н/Д",INDIRECT(CONCATENATE("'2018-11 (Д)'!H",TEXT(MATCH($C47,'2018-11 (Д)'!$C$2:$C$100,0)+1,0)))="Н/Д",AND(INDIRECT(CONCATENATE("'2018-12 (Д)'!H",TEXT(MATCH($C47,'2018-12 (Д)'!$C$2:$C$100,0)+1,0)))="Н/Д",INDIRECT(CONCATENATE("'2018-11 (Д)'!H",TEXT(MATCH($C47,'2018-11 (Д)'!$C$2:$C$100,0)+1,0))))),"Н/Д",((INDIRECT(CONCATENATE("'2018-12 (Д)'!H",TEXT(MATCH($C47,'2018-12 (Д)'!$C$2:$C$100,0)+1,0)))-INDIRECT(CONCATENATE("'2018-11 (Д)'!H",TEXT(MATCH($C47,'2018-11 (Д)'!$C$2:$C$100,0)+1,0))))/INDIRECT(CONCATENATE("'2018-11 (Д)'!H",TEXT(MATCH($C47,'2018-11 (Д)'!$C$2:$C$100,0)+1,0))))*100)</f>
        <v>1.8152453668476787</v>
      </c>
      <c r="AV47" s="9"/>
      <c r="AW47" s="9">
        <f ca="1">IF(OR(INDIRECT(CONCATENATE("'2018-03 (Д)'!I",TEXT(MATCH($C47,'2018-03 (Д)'!$C$2:$C$100,0)+1,0)))="Н/Д",INDIRECT(CONCATENATE("'2018-02 (Д)'!I",TEXT(MATCH($C47,'2018-02 (Д)'!$C$2:$C$100,0)+1,0)))="Н/Д",AND(INDIRECT(CONCATENATE("'2018-03 (Д)'!I",TEXT(MATCH($C47,'2018-03 (Д)'!$C$2:$C$100,0)+1,0)))="Н/Д",INDIRECT(CONCATENATE("'2018-02 (Д)'!I",TEXT(MATCH($C47,'2018-02 (Д)'!$C$2:$C$100,0)+1,0))))),"Н/Д",((INDIRECT(CONCATENATE("'2018-03 (Д)'!I",TEXT(MATCH($C47,'2018-03 (Д)'!$C$2:$C$100,0)+1,0)))-INDIRECT(CONCATENATE("'2018-02 (Д)'!I",TEXT(MATCH($C47,'2018-02 (Д)'!$C$2:$C$100,0)+1,0))))/INDIRECT(CONCATENATE("'2018-02 (Д)'!I",TEXT(MATCH($C47,'2018-02 (Д)'!$C$2:$C$100,0)+1,0))))*100)</f>
        <v>-48.996922725274928</v>
      </c>
      <c r="AX47" s="9">
        <f ca="1">IF(OR(INDIRECT(CONCATENATE("'2018-04 (Д)'!I",TEXT(MATCH($C47,'2018-04 (Д)'!$C$2:$C$100,0)+1,0)))="Н/Д",INDIRECT(CONCATENATE("'2018-03 (Д)'!I",TEXT(MATCH($C47,'2018-03 (Д)'!$C$2:$C$100,0)+1,0)))="Н/Д",AND(INDIRECT(CONCATENATE("'2018-04 (Д)'!I",TEXT(MATCH($C47,'2018-04 (Д)'!$C$2:$C$100,0)+1,0)))="Н/Д",INDIRECT(CONCATENATE("'2018-03 (Д)'!I",TEXT(MATCH($C47,'2018-03 (Д)'!$C$2:$C$100,0)+1,0))))),"Н/Д",((INDIRECT(CONCATENATE("'2018-04 (Д)'!I",TEXT(MATCH($C47,'2018-04 (Д)'!$C$2:$C$100,0)+1,0)))-INDIRECT(CONCATENATE("'2018-03 (Д)'!I",TEXT(MATCH($C47,'2018-03 (Д)'!$C$2:$C$100,0)+1,0))))/INDIRECT(CONCATENATE("'2018-03 (Д)'!I",TEXT(MATCH($C47,'2018-03 (Д)'!$C$2:$C$100,0)+1,0))))*100)</f>
        <v>159.49183344574999</v>
      </c>
      <c r="AY47" s="9">
        <f ca="1">IF(OR(INDIRECT(CONCATENATE("'2018-05 (Д)'!I",TEXT(MATCH($C47,'2018-05 (Д)'!$C$2:$C$100,0)+1,0)))="Н/Д",INDIRECT(CONCATENATE("'2018-04 (Д)'!I",TEXT(MATCH($C47,'2018-04 (Д)'!$C$2:$C$100,0)+1,0)))="Н/Д",AND(INDIRECT(CONCATENATE("'2018-05 (Д)'!I",TEXT(MATCH($C47,'2018-05 (Д)'!$C$2:$C$100,0)+1,0)))="Н/Д",INDIRECT(CONCATENATE("'2018-04 (Д)'!I",TEXT(MATCH($C47,'2018-04 (Д)'!$C$2:$C$100,0)+1,0))))),"Н/Д",((INDIRECT(CONCATENATE("'2018-05 (Д)'!I",TEXT(MATCH($C47,'2018-05 (Д)'!$C$2:$C$100,0)+1,0)))-INDIRECT(CONCATENATE("'2018-04 (Д)'!I",TEXT(MATCH($C47,'2018-04 (Д)'!$C$2:$C$100,0)+1,0))))/INDIRECT(CONCATENATE("'2018-04 (Д)'!I",TEXT(MATCH($C47,'2018-04 (Д)'!$C$2:$C$100,0)+1,0))))*100)</f>
        <v>-24.831667517199481</v>
      </c>
      <c r="AZ47" s="9">
        <f ca="1">IF(OR(INDIRECT(CONCATENATE("'2018-06 (Д)'!I",TEXT(MATCH($C47,'2018-06 (Д)'!$C$2:$C$100,0)+1,0)))="Н/Д",INDIRECT(CONCATENATE("'2018-05 (Д)'!I",TEXT(MATCH($C47,'2018-05 (Д)'!$C$2:$C$100,0)+1,0)))="Н/Д",AND(INDIRECT(CONCATENATE("'2018-06 (Д)'!I",TEXT(MATCH($C47,'2018-06 (Д)'!$C$2:$C$100,0)+1,0)))="Н/Д",INDIRECT(CONCATENATE("'2018-05 (Д)'!I",TEXT(MATCH($C47,'2018-05 (Д)'!$C$2:$C$100,0)+1,0))))),"Н/Д",((INDIRECT(CONCATENATE("'2018-06 (Д)'!I",TEXT(MATCH($C47,'2018-06 (Д)'!$C$2:$C$100,0)+1,0)))-INDIRECT(CONCATENATE("'2018-05 (Д)'!I",TEXT(MATCH($C47,'2018-05 (Д)'!$C$2:$C$100,0)+1,0))))/INDIRECT(CONCATENATE("'2018-05 (Д)'!I",TEXT(MATCH($C47,'2018-05 (Д)'!$C$2:$C$100,0)+1,0))))*100)</f>
        <v>7.8191241901377815</v>
      </c>
      <c r="BA47" s="9">
        <f ca="1">IF(OR(INDIRECT(CONCATENATE("'2018-07 (Д)'!I",TEXT(MATCH($C47,'2018-07 (Д)'!$C$2:$C$100,0)+1,0)))="Н/Д",INDIRECT(CONCATENATE("'2018-06 (Д)'!I",TEXT(MATCH($C47,'2018-06 (Д)'!$C$2:$C$100,0)+1,0)))="Н/Д",AND(INDIRECT(CONCATENATE("'2018-07 (Д)'!I",TEXT(MATCH($C47,'2018-07 (Д)'!$C$2:$C$100,0)+1,0)))="Н/Д",INDIRECT(CONCATENATE("'2018-06 (Д)'!I",TEXT(MATCH($C47,'2018-06 (Д)'!$C$2:$C$100,0)+1,0))))),"Н/Д",((INDIRECT(CONCATENATE("'2018-07 (Д)'!I",TEXT(MATCH($C47,'2018-07 (Д)'!$C$2:$C$100,0)+1,0)))-INDIRECT(CONCATENATE("'2018-06 (Д)'!I",TEXT(MATCH($C47,'2018-06 (Д)'!$C$2:$C$100,0)+1,0))))/INDIRECT(CONCATENATE("'2018-06 (Д)'!I",TEXT(MATCH($C47,'2018-06 (Д)'!$C$2:$C$100,0)+1,0))))*100)</f>
        <v>4.9654562964057396</v>
      </c>
      <c r="BB47" s="9">
        <f ca="1">IF(OR(INDIRECT(CONCATENATE("'2018-08 (Д)'!I",TEXT(MATCH($C47,'2018-08 (Д)'!$C$2:$C$100,0)+1,0)))="Н/Д",INDIRECT(CONCATENATE("'2018-07 (Д)'!I",TEXT(MATCH($C47,'2018-07 (Д)'!$C$2:$C$100,0)+1,0)))="Н/Д",AND(INDIRECT(CONCATENATE("'2018-08 (Д)'!I",TEXT(MATCH($C47,'2018-08 (Д)'!$C$2:$C$100,0)+1,0)))="Н/Д",INDIRECT(CONCATENATE("'2018-07 (Д)'!I",TEXT(MATCH($C47,'2018-07 (Д)'!$C$2:$C$100,0)+1,0))))),"Н/Д",((INDIRECT(CONCATENATE("'2018-08 (Д)'!I",TEXT(MATCH($C47,'2018-08 (Д)'!$C$2:$C$100,0)+1,0)))-INDIRECT(CONCATENATE("'2018-07 (Д)'!I",TEXT(MATCH($C47,'2018-07 (Д)'!$C$2:$C$100,0)+1,0))))/INDIRECT(CONCATENATE("'2018-07 (Д)'!I",TEXT(MATCH($C47,'2018-07 (Д)'!$C$2:$C$100,0)+1,0))))*100)</f>
        <v>18.005824606575761</v>
      </c>
      <c r="BC47" s="9">
        <f ca="1">IF(OR(INDIRECT(CONCATENATE("'2018-09 (Д)'!I",TEXT(MATCH($C47,'2018-09 (Д)'!$C$2:$C$100,0)+1,0)))="Н/Д",INDIRECT(CONCATENATE("'2018-08 (Д)'!I",TEXT(MATCH($C47,'2018-08 (Д)'!$C$2:$C$100,0)+1,0)))="Н/Д",AND(INDIRECT(CONCATENATE("'2018-09 (Д)'!I",TEXT(MATCH($C47,'2018-09 (Д)'!$C$2:$C$100,0)+1,0)))="Н/Д",INDIRECT(CONCATENATE("'2018-08 (Д)'!I",TEXT(MATCH($C47,'2018-08 (Д)'!$C$2:$C$100,0)+1,0))))),"Н/Д",((INDIRECT(CONCATENATE("'2018-09 (Д)'!I",TEXT(MATCH($C47,'2018-09 (Д)'!$C$2:$C$100,0)+1,0)))-INDIRECT(CONCATENATE("'2018-08 (Д)'!I",TEXT(MATCH($C47,'2018-08 (Д)'!$C$2:$C$100,0)+1,0))))/INDIRECT(CONCATENATE("'2018-08 (Д)'!I",TEXT(MATCH($C47,'2018-08 (Д)'!$C$2:$C$100,0)+1,0))))*100)</f>
        <v>-6.8060433881865983</v>
      </c>
      <c r="BD47" s="9">
        <f ca="1">IF(OR(INDIRECT(CONCATENATE("'2018-10 (Д)'!I",TEXT(MATCH($C47,'2018-10 (Д)'!$C$2:$C$100,0)+1,0)))="Н/Д",INDIRECT(CONCATENATE("'2018-09 (Д)'!I",TEXT(MATCH($C47,'2018-09 (Д)'!$C$2:$C$100,0)+1,0)))="Н/Д",AND(INDIRECT(CONCATENATE("'2018-10 (Д)'!I",TEXT(MATCH($C47,'2018-10 (Д)'!$C$2:$C$100,0)+1,0)))="Н/Д",INDIRECT(CONCATENATE("'2018-09 (Д)'!I",TEXT(MATCH($C47,'2018-09 (Д)'!$C$2:$C$100,0)+1,0))))),"Н/Д",((INDIRECT(CONCATENATE("'2018-10 (Д)'!I",TEXT(MATCH($C47,'2018-10 (Д)'!$C$2:$C$100,0)+1,0)))-INDIRECT(CONCATENATE("'2018-09 (Д)'!I",TEXT(MATCH($C47,'2018-09 (Д)'!$C$2:$C$100,0)+1,0))))/INDIRECT(CONCATENATE("'2018-09 (Д)'!I",TEXT(MATCH($C47,'2018-09 (Д)'!$C$2:$C$100,0)+1,0))))*100)</f>
        <v>-1.6326011056519398E-2</v>
      </c>
      <c r="BE47" s="9">
        <f ca="1">IF(OR(INDIRECT(CONCATENATE("'2018-11 (Д)'!I",TEXT(MATCH($C47,'2018-11 (Д)'!$C$2:$C$100,0)+1,0)))="Н/Д",INDIRECT(CONCATENATE("'2018-10 (Д)'!I",TEXT(MATCH($C47,'2018-10 (Д)'!$C$2:$C$100,0)+1,0)))="Н/Д",AND(INDIRECT(CONCATENATE("'2018-11 (Д)'!I",TEXT(MATCH($C47,'2018-11 (Д)'!$C$2:$C$100,0)+1,0)))="Н/Д",INDIRECT(CONCATENATE("'2018-10 (Д)'!I",TEXT(MATCH($C47,'2018-10 (Д)'!$C$2:$C$100,0)+1,0))))),"Н/Д",((INDIRECT(CONCATENATE("'2018-11 (Д)'!I",TEXT(MATCH($C47,'2018-11 (Д)'!$C$2:$C$100,0)+1,0)))-INDIRECT(CONCATENATE("'2018-10 (Д)'!I",TEXT(MATCH($C47,'2018-10 (Д)'!$C$2:$C$100,0)+1,0))))/INDIRECT(CONCATENATE("'2018-10 (Д)'!I",TEXT(MATCH($C47,'2018-10 (Д)'!$C$2:$C$100,0)+1,0))))*100)</f>
        <v>-10.184853065237355</v>
      </c>
      <c r="BF47" s="9">
        <f ca="1">IF(OR(INDIRECT(CONCATENATE("'2018-12 (Д)'!I",TEXT(MATCH($C47,'2018-12 (Д)'!$C$2:$C$100,0)+1,0)))="Н/Д",INDIRECT(CONCATENATE("'2018-11 (Д)'!I",TEXT(MATCH($C47,'2018-11 (Д)'!$C$2:$C$100,0)+1,0)))="Н/Д",AND(INDIRECT(CONCATENATE("'2018-12 (Д)'!I",TEXT(MATCH($C47,'2018-12 (Д)'!$C$2:$C$100,0)+1,0)))="Н/Д",INDIRECT(CONCATENATE("'2018-11 (Д)'!I",TEXT(MATCH($C47,'2018-11 (Д)'!$C$2:$C$100,0)+1,0))))),"Н/Д",((INDIRECT(CONCATENATE("'2018-12 (Д)'!I",TEXT(MATCH($C47,'2018-12 (Д)'!$C$2:$C$100,0)+1,0)))-INDIRECT(CONCATENATE("'2018-11 (Д)'!I",TEXT(MATCH($C47,'2018-11 (Д)'!$C$2:$C$100,0)+1,0))))/INDIRECT(CONCATENATE("'2018-11 (Д)'!I",TEXT(MATCH($C47,'2018-11 (Д)'!$C$2:$C$100,0)+1,0))))*100)</f>
        <v>1.3730209541771754</v>
      </c>
      <c r="BG47" s="9"/>
      <c r="BH47" s="9" t="str">
        <f ca="1">IF(OR(INDIRECT(CONCATENATE("'2018-03 (Д)'!J",TEXT(MATCH($C47,'2018-03 (Д)'!$C$2:$C$100,0)+1,0)))="Н/Д",INDIRECT(CONCATENATE("'2018-02 (Д)'!J",TEXT(MATCH($C47,'2018-02 (Д)'!$C$2:$C$100,0)+1,0)))="Н/Д",AND(INDIRECT(CONCATENATE("'2018-03 (Д)'!J",TEXT(MATCH($C47,'2018-03 (Д)'!$C$2:$C$100,0)+1,0)))="Н/Д",INDIRECT(CONCATENATE("'2018-02 (Д)'!J",TEXT(MATCH($C47,'2018-02 (Д)'!$C$2:$C$100,0)+1,0))))),"Н/Д",((INDIRECT(CONCATENATE("'2018-03 (Д)'!J",TEXT(MATCH($C47,'2018-03 (Д)'!$C$2:$C$100,0)+1,0)))-INDIRECT(CONCATENATE("'2018-02 (Д)'!J",TEXT(MATCH($C47,'2018-02 (Д)'!$C$2:$C$100,0)+1,0))))/INDIRECT(CONCATENATE("'2018-02 (Д)'!J",TEXT(MATCH($C47,'2018-02 (Д)'!$C$2:$C$100,0)+1,0))))*100)</f>
        <v>Н/Д</v>
      </c>
      <c r="BI47" s="9" t="str">
        <f ca="1">IF(OR(INDIRECT(CONCATENATE("'2018-04 (Д)'!J",TEXT(MATCH($C47,'2018-04 (Д)'!$C$2:$C$100,0)+1,0)))="Н/Д",INDIRECT(CONCATENATE("'2018-03 (Д)'!J",TEXT(MATCH($C47,'2018-03 (Д)'!$C$2:$C$100,0)+1,0)))="Н/Д",AND(INDIRECT(CONCATENATE("'2018-04 (Д)'!J",TEXT(MATCH($C47,'2018-04 (Д)'!$C$2:$C$100,0)+1,0)))="Н/Д",INDIRECT(CONCATENATE("'2018-03 (Д)'!J",TEXT(MATCH($C47,'2018-03 (Д)'!$C$2:$C$100,0)+1,0))))),"Н/Д",((INDIRECT(CONCATENATE("'2018-04 (Д)'!J",TEXT(MATCH($C47,'2018-04 (Д)'!$C$2:$C$100,0)+1,0)))-INDIRECT(CONCATENATE("'2018-03 (Д)'!J",TEXT(MATCH($C47,'2018-03 (Д)'!$C$2:$C$100,0)+1,0))))/INDIRECT(CONCATENATE("'2018-03 (Д)'!J",TEXT(MATCH($C47,'2018-03 (Д)'!$C$2:$C$100,0)+1,0))))*100)</f>
        <v>Н/Д</v>
      </c>
      <c r="BJ47" s="9" t="str">
        <f ca="1">IF(OR(INDIRECT(CONCATENATE("'2018-05 (Д)'!J",TEXT(MATCH($C47,'2018-05 (Д)'!$C$2:$C$100,0)+1,0)))="Н/Д",INDIRECT(CONCATENATE("'2018-04 (Д)'!J",TEXT(MATCH($C47,'2018-04 (Д)'!$C$2:$C$100,0)+1,0)))="Н/Д",AND(INDIRECT(CONCATENATE("'2018-05 (Д)'!J",TEXT(MATCH($C47,'2018-05 (Д)'!$C$2:$C$100,0)+1,0)))="Н/Д",INDIRECT(CONCATENATE("'2018-04 (Д)'!J",TEXT(MATCH($C47,'2018-04 (Д)'!$C$2:$C$100,0)+1,0))))),"Н/Д",((INDIRECT(CONCATENATE("'2018-05 (Д)'!J",TEXT(MATCH($C47,'2018-05 (Д)'!$C$2:$C$100,0)+1,0)))-INDIRECT(CONCATENATE("'2018-04 (Д)'!J",TEXT(MATCH($C47,'2018-04 (Д)'!$C$2:$C$100,0)+1,0))))/INDIRECT(CONCATENATE("'2018-04 (Д)'!J",TEXT(MATCH($C47,'2018-04 (Д)'!$C$2:$C$100,0)+1,0))))*100)</f>
        <v>Н/Д</v>
      </c>
      <c r="BK47" s="9" t="str">
        <f ca="1">IF(OR(INDIRECT(CONCATENATE("'2018-06 (Д)'!J",TEXT(MATCH($C47,'2018-06 (Д)'!$C$2:$C$100,0)+1,0)))="Н/Д",INDIRECT(CONCATENATE("'2018-05 (Д)'!J",TEXT(MATCH($C47,'2018-05 (Д)'!$C$2:$C$100,0)+1,0)))="Н/Д",AND(INDIRECT(CONCATENATE("'2018-06 (Д)'!J",TEXT(MATCH($C47,'2018-06 (Д)'!$C$2:$C$100,0)+1,0)))="Н/Д",INDIRECT(CONCATENATE("'2018-05 (Д)'!J",TEXT(MATCH($C47,'2018-05 (Д)'!$C$2:$C$100,0)+1,0))))),"Н/Д",((INDIRECT(CONCATENATE("'2018-06 (Д)'!J",TEXT(MATCH($C47,'2018-06 (Д)'!$C$2:$C$100,0)+1,0)))-INDIRECT(CONCATENATE("'2018-05 (Д)'!J",TEXT(MATCH($C47,'2018-05 (Д)'!$C$2:$C$100,0)+1,0))))/INDIRECT(CONCATENATE("'2018-05 (Д)'!J",TEXT(MATCH($C47,'2018-05 (Д)'!$C$2:$C$100,0)+1,0))))*100)</f>
        <v>Н/Д</v>
      </c>
      <c r="BL47" s="9" t="str">
        <f ca="1">IF(OR(INDIRECT(CONCATENATE("'2018-07 (Д)'!J",TEXT(MATCH($C47,'2018-07 (Д)'!$C$2:$C$100,0)+1,0)))="Н/Д",INDIRECT(CONCATENATE("'2018-06 (Д)'!J",TEXT(MATCH($C47,'2018-06 (Д)'!$C$2:$C$100,0)+1,0)))="Н/Д",AND(INDIRECT(CONCATENATE("'2018-07 (Д)'!J",TEXT(MATCH($C47,'2018-07 (Д)'!$C$2:$C$100,0)+1,0)))="Н/Д",INDIRECT(CONCATENATE("'2018-06 (Д)'!J",TEXT(MATCH($C47,'2018-06 (Д)'!$C$2:$C$100,0)+1,0))))),"Н/Д",((INDIRECT(CONCATENATE("'2018-07 (Д)'!J",TEXT(MATCH($C47,'2018-07 (Д)'!$C$2:$C$100,0)+1,0)))-INDIRECT(CONCATENATE("'2018-06 (Д)'!J",TEXT(MATCH($C47,'2018-06 (Д)'!$C$2:$C$100,0)+1,0))))/INDIRECT(CONCATENATE("'2018-06 (Д)'!J",TEXT(MATCH($C47,'2018-06 (Д)'!$C$2:$C$100,0)+1,0))))*100)</f>
        <v>Н/Д</v>
      </c>
      <c r="BM47" s="9" t="str">
        <f ca="1">IF(OR(INDIRECT(CONCATENATE("'2018-08 (Д)'!J",TEXT(MATCH($C47,'2018-08 (Д)'!$C$2:$C$100,0)+1,0)))="Н/Д",INDIRECT(CONCATENATE("'2018-07 (Д)'!J",TEXT(MATCH($C47,'2018-07 (Д)'!$C$2:$C$100,0)+1,0)))="Н/Д",AND(INDIRECT(CONCATENATE("'2018-08 (Д)'!J",TEXT(MATCH($C47,'2018-08 (Д)'!$C$2:$C$100,0)+1,0)))="Н/Д",INDIRECT(CONCATENATE("'2018-07 (Д)'!J",TEXT(MATCH($C47,'2018-07 (Д)'!$C$2:$C$100,0)+1,0))))),"Н/Д",((INDIRECT(CONCATENATE("'2018-08 (Д)'!J",TEXT(MATCH($C47,'2018-08 (Д)'!$C$2:$C$100,0)+1,0)))-INDIRECT(CONCATENATE("'2018-07 (Д)'!J",TEXT(MATCH($C47,'2018-07 (Д)'!$C$2:$C$100,0)+1,0))))/INDIRECT(CONCATENATE("'2018-07 (Д)'!J",TEXT(MATCH($C47,'2018-07 (Д)'!$C$2:$C$100,0)+1,0))))*100)</f>
        <v>Н/Д</v>
      </c>
      <c r="BN47" s="9" t="str">
        <f ca="1">IF(OR(INDIRECT(CONCATENATE("'2018-09 (Д)'!J",TEXT(MATCH($C47,'2018-09 (Д)'!$C$2:$C$100,0)+1,0)))="Н/Д",INDIRECT(CONCATENATE("'2018-08 (Д)'!J",TEXT(MATCH($C47,'2018-08 (Д)'!$C$2:$C$100,0)+1,0)))="Н/Д",AND(INDIRECT(CONCATENATE("'2018-09 (Д)'!J",TEXT(MATCH($C47,'2018-09 (Д)'!$C$2:$C$100,0)+1,0)))="Н/Д",INDIRECT(CONCATENATE("'2018-08 (Д)'!J",TEXT(MATCH($C47,'2018-08 (Д)'!$C$2:$C$100,0)+1,0))))),"Н/Д",((INDIRECT(CONCATENATE("'2018-09 (Д)'!J",TEXT(MATCH($C47,'2018-09 (Д)'!$C$2:$C$100,0)+1,0)))-INDIRECT(CONCATENATE("'2018-08 (Д)'!J",TEXT(MATCH($C47,'2018-08 (Д)'!$C$2:$C$100,0)+1,0))))/INDIRECT(CONCATENATE("'2018-08 (Д)'!J",TEXT(MATCH($C47,'2018-08 (Д)'!$C$2:$C$100,0)+1,0))))*100)</f>
        <v>Н/Д</v>
      </c>
      <c r="BO47" s="9" t="str">
        <f ca="1">IF(OR(INDIRECT(CONCATENATE("'2018-10 (Д)'!J",TEXT(MATCH($C47,'2018-10 (Д)'!$C$2:$C$100,0)+1,0)))="Н/Д",INDIRECT(CONCATENATE("'2018-09 (Д)'!J",TEXT(MATCH($C47,'2018-09 (Д)'!$C$2:$C$100,0)+1,0)))="Н/Д",AND(INDIRECT(CONCATENATE("'2018-10 (Д)'!J",TEXT(MATCH($C47,'2018-10 (Д)'!$C$2:$C$100,0)+1,0)))="Н/Д",INDIRECT(CONCATENATE("'2018-09 (Д)'!J",TEXT(MATCH($C47,'2018-09 (Д)'!$C$2:$C$100,0)+1,0))))),"Н/Д",((INDIRECT(CONCATENATE("'2018-10 (Д)'!J",TEXT(MATCH($C47,'2018-10 (Д)'!$C$2:$C$100,0)+1,0)))-INDIRECT(CONCATENATE("'2018-09 (Д)'!J",TEXT(MATCH($C47,'2018-09 (Д)'!$C$2:$C$100,0)+1,0))))/INDIRECT(CONCATENATE("'2018-09 (Д)'!J",TEXT(MATCH($C47,'2018-09 (Д)'!$C$2:$C$100,0)+1,0))))*100)</f>
        <v>Н/Д</v>
      </c>
      <c r="BP47" s="9" t="str">
        <f ca="1">IF(OR(INDIRECT(CONCATENATE("'2018-11 (Д)'!J",TEXT(MATCH($C47,'2018-11 (Д)'!$C$2:$C$100,0)+1,0)))="Н/Д",INDIRECT(CONCATENATE("'2018-10 (Д)'!J",TEXT(MATCH($C47,'2018-10 (Д)'!$C$2:$C$100,0)+1,0)))="Н/Д",AND(INDIRECT(CONCATENATE("'2018-11 (Д)'!J",TEXT(MATCH($C47,'2018-11 (Д)'!$C$2:$C$100,0)+1,0)))="Н/Д",INDIRECT(CONCATENATE("'2018-10 (Д)'!J",TEXT(MATCH($C47,'2018-10 (Д)'!$C$2:$C$100,0)+1,0))))),"Н/Д",((INDIRECT(CONCATENATE("'2018-11 (Д)'!J",TEXT(MATCH($C47,'2018-11 (Д)'!$C$2:$C$100,0)+1,0)))-INDIRECT(CONCATENATE("'2018-10 (Д)'!J",TEXT(MATCH($C47,'2018-10 (Д)'!$C$2:$C$100,0)+1,0))))/INDIRECT(CONCATENATE("'2018-10 (Д)'!J",TEXT(MATCH($C47,'2018-10 (Д)'!$C$2:$C$100,0)+1,0))))*100)</f>
        <v>Н/Д</v>
      </c>
      <c r="BQ47" s="9" t="str">
        <f ca="1">IF(OR(INDIRECT(CONCATENATE("'2018-12 (Д)'!J",TEXT(MATCH($C47,'2018-12 (Д)'!$C$2:$C$100,0)+1,0)))="Н/Д",INDIRECT(CONCATENATE("'2018-11 (Д)'!J",TEXT(MATCH($C47,'2018-11 (Д)'!$C$2:$C$100,0)+1,0)))="Н/Д",AND(INDIRECT(CONCATENATE("'2018-12 (Д)'!J",TEXT(MATCH($C47,'2018-12 (Д)'!$C$2:$C$100,0)+1,0)))="Н/Д",INDIRECT(CONCATENATE("'2018-11 (Д)'!J",TEXT(MATCH($C47,'2018-11 (Д)'!$C$2:$C$100,0)+1,0))))),"Н/Д",((INDIRECT(CONCATENATE("'2018-12 (Д)'!J",TEXT(MATCH($C47,'2018-12 (Д)'!$C$2:$C$100,0)+1,0)))-INDIRECT(CONCATENATE("'2018-11 (Д)'!J",TEXT(MATCH($C47,'2018-11 (Д)'!$C$2:$C$100,0)+1,0))))/INDIRECT(CONCATENATE("'2018-11 (Д)'!J",TEXT(MATCH($C47,'2018-11 (Д)'!$C$2:$C$100,0)+1,0))))*100)</f>
        <v>Н/Д</v>
      </c>
      <c r="BR47" s="9"/>
      <c r="BS47" s="9">
        <f ca="1">IF(OR(INDIRECT(CONCATENATE("'2018-03 (Д)'!K",TEXT(MATCH($C47,'2018-03 (Д)'!$C$2:$C$100,0)+1,0)))="Н/Д",INDIRECT(CONCATENATE("'2018-02 (Д)'!K",TEXT(MATCH($C47,'2018-02 (Д)'!$C$2:$C$100,0)+1,0)))="Н/Д",AND(INDIRECT(CONCATENATE("'2018-03 (Д)'!K",TEXT(MATCH($C47,'2018-03 (Д)'!$C$2:$C$100,0)+1,0)))="Н/Д",INDIRECT(CONCATENATE("'2018-02 (Д)'!K",TEXT(MATCH($C47,'2018-02 (Д)'!$C$2:$C$100,0)+1,0))))),"Н/Д",((INDIRECT(CONCATENATE("'2018-03 (Д)'!K",TEXT(MATCH($C47,'2018-03 (Д)'!$C$2:$C$100,0)+1,0)))-INDIRECT(CONCATENATE("'2018-02 (Д)'!K",TEXT(MATCH($C47,'2018-02 (Д)'!$C$2:$C$100,0)+1,0))))/INDIRECT(CONCATENATE("'2018-02 (Д)'!K",TEXT(MATCH($C47,'2018-02 (Д)'!$C$2:$C$100,0)+1,0))))*100)</f>
        <v>-47.528255355976171</v>
      </c>
      <c r="BT47" s="9">
        <f ca="1">IF(OR(INDIRECT(CONCATENATE("'2018-04 (Д)'!K",TEXT(MATCH($C47,'2018-04 (Д)'!$C$2:$C$100,0)+1,0)))="Н/Д",INDIRECT(CONCATENATE("'2018-03 (Д)'!K",TEXT(MATCH($C47,'2018-03 (Д)'!$C$2:$C$100,0)+1,0)))="Н/Д",AND(INDIRECT(CONCATENATE("'2018-04 (Д)'!K",TEXT(MATCH($C47,'2018-04 (Д)'!$C$2:$C$100,0)+1,0)))="Н/Д",INDIRECT(CONCATENATE("'2018-03 (Д)'!K",TEXT(MATCH($C47,'2018-03 (Д)'!$C$2:$C$100,0)+1,0))))),"Н/Д",((INDIRECT(CONCATENATE("'2018-04 (Д)'!K",TEXT(MATCH($C47,'2018-04 (Д)'!$C$2:$C$100,0)+1,0)))-INDIRECT(CONCATENATE("'2018-03 (Д)'!K",TEXT(MATCH($C47,'2018-03 (Д)'!$C$2:$C$100,0)+1,0))))/INDIRECT(CONCATENATE("'2018-03 (Д)'!K",TEXT(MATCH($C47,'2018-03 (Д)'!$C$2:$C$100,0)+1,0))))*100)</f>
        <v>220.42300662312275</v>
      </c>
      <c r="BU47" s="9">
        <f ca="1">IF(OR(INDIRECT(CONCATENATE("'2018-05 (Д)'!K",TEXT(MATCH($C47,'2018-05 (Д)'!$C$2:$C$100,0)+1,0)))="Н/Д",INDIRECT(CONCATENATE("'2018-04 (Д)'!K",TEXT(MATCH($C47,'2018-04 (Д)'!$C$2:$C$100,0)+1,0)))="Н/Д",AND(INDIRECT(CONCATENATE("'2018-05 (Д)'!K",TEXT(MATCH($C47,'2018-05 (Д)'!$C$2:$C$100,0)+1,0)))="Н/Д",INDIRECT(CONCATENATE("'2018-04 (Д)'!K",TEXT(MATCH($C47,'2018-04 (Д)'!$C$2:$C$100,0)+1,0))))),"Н/Д",((INDIRECT(CONCATENATE("'2018-05 (Д)'!K",TEXT(MATCH($C47,'2018-05 (Д)'!$C$2:$C$100,0)+1,0)))-INDIRECT(CONCATENATE("'2018-04 (Д)'!K",TEXT(MATCH($C47,'2018-04 (Д)'!$C$2:$C$100,0)+1,0))))/INDIRECT(CONCATENATE("'2018-04 (Д)'!K",TEXT(MATCH($C47,'2018-04 (Д)'!$C$2:$C$100,0)+1,0))))*100)</f>
        <v>114.05810410564501</v>
      </c>
      <c r="BV47" s="9">
        <f ca="1">IF(OR(INDIRECT(CONCATENATE("'2018-06 (Д)'!K",TEXT(MATCH($C47,'2018-06 (Д)'!$C$2:$C$100,0)+1,0)))="Н/Д",INDIRECT(CONCATENATE("'2018-05 (Д)'!K",TEXT(MATCH($C47,'2018-05 (Д)'!$C$2:$C$100,0)+1,0)))="Н/Д",AND(INDIRECT(CONCATENATE("'2018-06 (Д)'!K",TEXT(MATCH($C47,'2018-06 (Д)'!$C$2:$C$100,0)+1,0)))="Н/Д",INDIRECT(CONCATENATE("'2018-05 (Д)'!K",TEXT(MATCH($C47,'2018-05 (Д)'!$C$2:$C$100,0)+1,0))))),"Н/Д",((INDIRECT(CONCATENATE("'2018-06 (Д)'!K",TEXT(MATCH($C47,'2018-06 (Д)'!$C$2:$C$100,0)+1,0)))-INDIRECT(CONCATENATE("'2018-05 (Д)'!K",TEXT(MATCH($C47,'2018-05 (Д)'!$C$2:$C$100,0)+1,0))))/INDIRECT(CONCATENATE("'2018-05 (Д)'!K",TEXT(MATCH($C47,'2018-05 (Д)'!$C$2:$C$100,0)+1,0))))*100)</f>
        <v>-70.944486351490909</v>
      </c>
      <c r="BW47" s="9">
        <f ca="1">IF(OR(INDIRECT(CONCATENATE("'2018-07 (Д)'!K",TEXT(MATCH($C47,'2018-07 (Д)'!$C$2:$C$100,0)+1,0)))="Н/Д",INDIRECT(CONCATENATE("'2018-06 (Д)'!K",TEXT(MATCH($C47,'2018-06 (Д)'!$C$2:$C$100,0)+1,0)))="Н/Д",AND(INDIRECT(CONCATENATE("'2018-07 (Д)'!K",TEXT(MATCH($C47,'2018-07 (Д)'!$C$2:$C$100,0)+1,0)))="Н/Д",INDIRECT(CONCATENATE("'2018-06 (Д)'!K",TEXT(MATCH($C47,'2018-06 (Д)'!$C$2:$C$100,0)+1,0))))),"Н/Д",((INDIRECT(CONCATENATE("'2018-07 (Д)'!K",TEXT(MATCH($C47,'2018-07 (Д)'!$C$2:$C$100,0)+1,0)))-INDIRECT(CONCATENATE("'2018-06 (Д)'!K",TEXT(MATCH($C47,'2018-06 (Д)'!$C$2:$C$100,0)+1,0))))/INDIRECT(CONCATENATE("'2018-06 (Д)'!K",TEXT(MATCH($C47,'2018-06 (Д)'!$C$2:$C$100,0)+1,0))))*100)</f>
        <v>-41.419856485469268</v>
      </c>
      <c r="BX47" s="9">
        <f ca="1">IF(OR(INDIRECT(CONCATENATE("'2018-08 (Д)'!K",TEXT(MATCH($C47,'2018-08 (Д)'!$C$2:$C$100,0)+1,0)))="Н/Д",INDIRECT(CONCATENATE("'2018-07 (Д)'!K",TEXT(MATCH($C47,'2018-07 (Д)'!$C$2:$C$100,0)+1,0)))="Н/Д",AND(INDIRECT(CONCATENATE("'2018-08 (Д)'!K",TEXT(MATCH($C47,'2018-08 (Д)'!$C$2:$C$100,0)+1,0)))="Н/Д",INDIRECT(CONCATENATE("'2018-07 (Д)'!K",TEXT(MATCH($C47,'2018-07 (Д)'!$C$2:$C$100,0)+1,0))))),"Н/Д",((INDIRECT(CONCATENATE("'2018-08 (Д)'!K",TEXT(MATCH($C47,'2018-08 (Д)'!$C$2:$C$100,0)+1,0)))-INDIRECT(CONCATENATE("'2018-07 (Д)'!K",TEXT(MATCH($C47,'2018-07 (Д)'!$C$2:$C$100,0)+1,0))))/INDIRECT(CONCATENATE("'2018-07 (Д)'!K",TEXT(MATCH($C47,'2018-07 (Д)'!$C$2:$C$100,0)+1,0))))*100)</f>
        <v>337.01719879592389</v>
      </c>
      <c r="BY47" s="9">
        <f ca="1">IF(OR(INDIRECT(CONCATENATE("'2018-09 (Д)'!K",TEXT(MATCH($C47,'2018-09 (Д)'!$C$2:$C$100,0)+1,0)))="Н/Д",INDIRECT(CONCATENATE("'2018-08 (Д)'!K",TEXT(MATCH($C47,'2018-08 (Д)'!$C$2:$C$100,0)+1,0)))="Н/Д",AND(INDIRECT(CONCATENATE("'2018-09 (Д)'!K",TEXT(MATCH($C47,'2018-09 (Д)'!$C$2:$C$100,0)+1,0)))="Н/Д",INDIRECT(CONCATENATE("'2018-08 (Д)'!K",TEXT(MATCH($C47,'2018-08 (Д)'!$C$2:$C$100,0)+1,0))))),"Н/Д",((INDIRECT(CONCATENATE("'2018-09 (Д)'!K",TEXT(MATCH($C47,'2018-09 (Д)'!$C$2:$C$100,0)+1,0)))-INDIRECT(CONCATENATE("'2018-08 (Д)'!K",TEXT(MATCH($C47,'2018-08 (Д)'!$C$2:$C$100,0)+1,0))))/INDIRECT(CONCATENATE("'2018-08 (Д)'!K",TEXT(MATCH($C47,'2018-08 (Д)'!$C$2:$C$100,0)+1,0))))*100)</f>
        <v>-80.812604896801702</v>
      </c>
      <c r="BZ47" s="9">
        <f ca="1">IF(OR(INDIRECT(CONCATENATE("'2018-10 (Д)'!K",TEXT(MATCH($C47,'2018-10 (Д)'!$C$2:$C$100,0)+1,0)))="Н/Д",INDIRECT(CONCATENATE("'2018-09 (Д)'!K",TEXT(MATCH($C47,'2018-09 (Д)'!$C$2:$C$100,0)+1,0)))="Н/Д",AND(INDIRECT(CONCATENATE("'2018-10 (Д)'!K",TEXT(MATCH($C47,'2018-10 (Д)'!$C$2:$C$100,0)+1,0)))="Н/Д",INDIRECT(CONCATENATE("'2018-09 (Д)'!K",TEXT(MATCH($C47,'2018-09 (Д)'!$C$2:$C$100,0)+1,0))))),"Н/Д",((INDIRECT(CONCATENATE("'2018-10 (Д)'!K",TEXT(MATCH($C47,'2018-10 (Д)'!$C$2:$C$100,0)+1,0)))-INDIRECT(CONCATENATE("'2018-09 (Д)'!K",TEXT(MATCH($C47,'2018-09 (Д)'!$C$2:$C$100,0)+1,0))))/INDIRECT(CONCATENATE("'2018-09 (Д)'!K",TEXT(MATCH($C47,'2018-09 (Д)'!$C$2:$C$100,0)+1,0))))*100)</f>
        <v>-35.339687064959961</v>
      </c>
      <c r="CA47" s="9">
        <f ca="1">IF(OR(INDIRECT(CONCATENATE("'2018-11 (Д)'!K",TEXT(MATCH($C47,'2018-11 (Д)'!$C$2:$C$100,0)+1,0)))="Н/Д",INDIRECT(CONCATENATE("'2018-10 (Д)'!K",TEXT(MATCH($C47,'2018-10 (Д)'!$C$2:$C$100,0)+1,0)))="Н/Д",AND(INDIRECT(CONCATENATE("'2018-11 (Д)'!K",TEXT(MATCH($C47,'2018-11 (Д)'!$C$2:$C$100,0)+1,0)))="Н/Д",INDIRECT(CONCATENATE("'2018-10 (Д)'!K",TEXT(MATCH($C47,'2018-10 (Д)'!$C$2:$C$100,0)+1,0))))),"Н/Д",((INDIRECT(CONCATENATE("'2018-11 (Д)'!K",TEXT(MATCH($C47,'2018-11 (Д)'!$C$2:$C$100,0)+1,0)))-INDIRECT(CONCATENATE("'2018-10 (Д)'!K",TEXT(MATCH($C47,'2018-10 (Д)'!$C$2:$C$100,0)+1,0))))/INDIRECT(CONCATENATE("'2018-10 (Д)'!K",TEXT(MATCH($C47,'2018-10 (Д)'!$C$2:$C$100,0)+1,0))))*100)</f>
        <v>723.80201252396762</v>
      </c>
      <c r="CB47" s="9">
        <f ca="1">IF(OR(INDIRECT(CONCATENATE("'2018-12 (Д)'!K",TEXT(MATCH($C47,'2018-12 (Д)'!$C$2:$C$100,0)+1,0)))="Н/Д",INDIRECT(CONCATENATE("'2018-11 (Д)'!K",TEXT(MATCH($C47,'2018-11 (Д)'!$C$2:$C$100,0)+1,0)))="Н/Д",AND(INDIRECT(CONCATENATE("'2018-12 (Д)'!K",TEXT(MATCH($C47,'2018-12 (Д)'!$C$2:$C$100,0)+1,0)))="Н/Д",INDIRECT(CONCATENATE("'2018-11 (Д)'!K",TEXT(MATCH($C47,'2018-11 (Д)'!$C$2:$C$100,0)+1,0))))),"Н/Д",((INDIRECT(CONCATENATE("'2018-12 (Д)'!K",TEXT(MATCH($C47,'2018-12 (Д)'!$C$2:$C$100,0)+1,0)))-INDIRECT(CONCATENATE("'2018-11 (Д)'!K",TEXT(MATCH($C47,'2018-11 (Д)'!$C$2:$C$100,0)+1,0))))/INDIRECT(CONCATENATE("'2018-11 (Д)'!K",TEXT(MATCH($C47,'2018-11 (Д)'!$C$2:$C$100,0)+1,0))))*100)</f>
        <v>-84.374952362457876</v>
      </c>
      <c r="CC47" s="9"/>
      <c r="CD47" s="9">
        <f ca="1">IF(OR(INDIRECT(CONCATENATE("'2018-03 (Д)'!L",TEXT(MATCH($C47,'2018-03 (Д)'!$C$2:$C$100,0)+1,0)))="Н/Д",INDIRECT(CONCATENATE("'2018-02 (Д)'!L",TEXT(MATCH($C47,'2018-02 (Д)'!$C$2:$C$100,0)+1,0)))="Н/Д",AND(INDIRECT(CONCATENATE("'2018-03 (Д)'!L",TEXT(MATCH($C47,'2018-03 (Д)'!$C$2:$C$100,0)+1,0)))="Н/Д",INDIRECT(CONCATENATE("'2018-02 (Д)'!L",TEXT(MATCH($C47,'2018-02 (Д)'!$C$2:$C$100,0)+1,0))))),"Н/Д",((INDIRECT(CONCATENATE("'2018-03 (Д)'!L",TEXT(MATCH($C47,'2018-03 (Д)'!$C$2:$C$100,0)+1,0)))-INDIRECT(CONCATENATE("'2018-02 (Д)'!L",TEXT(MATCH($C47,'2018-02 (Д)'!$C$2:$C$100,0)+1,0))))/INDIRECT(CONCATENATE("'2018-02 (Д)'!L",TEXT(MATCH($C47,'2018-02 (Д)'!$C$2:$C$100,0)+1,0))))*100)</f>
        <v>39.836281787123482</v>
      </c>
      <c r="CE47" s="9">
        <f ca="1">IF(OR(INDIRECT(CONCATENATE("'2018-04 (Д)'!L",TEXT(MATCH($C47,'2018-04 (Д)'!$C$2:$C$100,0)+1,0)))="Н/Д",INDIRECT(CONCATENATE("'2018-03 (Д)'!L",TEXT(MATCH($C47,'2018-03 (Д)'!$C$2:$C$100,0)+1,0)))="Н/Д",AND(INDIRECT(CONCATENATE("'2018-04 (Д)'!L",TEXT(MATCH($C47,'2018-04 (Д)'!$C$2:$C$100,0)+1,0)))="Н/Д",INDIRECT(CONCATENATE("'2018-03 (Д)'!L",TEXT(MATCH($C47,'2018-03 (Д)'!$C$2:$C$100,0)+1,0))))),"Н/Д",((INDIRECT(CONCATENATE("'2018-04 (Д)'!L",TEXT(MATCH($C47,'2018-04 (Д)'!$C$2:$C$100,0)+1,0)))-INDIRECT(CONCATENATE("'2018-03 (Д)'!L",TEXT(MATCH($C47,'2018-03 (Д)'!$C$2:$C$100,0)+1,0))))/INDIRECT(CONCATENATE("'2018-03 (Д)'!L",TEXT(MATCH($C47,'2018-03 (Д)'!$C$2:$C$100,0)+1,0))))*100)</f>
        <v>108.76733580522486</v>
      </c>
      <c r="CF47" s="9">
        <f ca="1">IF(OR(INDIRECT(CONCATENATE("'2018-05 (Д)'!L",TEXT(MATCH($C47,'2018-05 (Д)'!$C$2:$C$100,0)+1,0)))="Н/Д",INDIRECT(CONCATENATE("'2018-04 (Д)'!L",TEXT(MATCH($C47,'2018-04 (Д)'!$C$2:$C$100,0)+1,0)))="Н/Д",AND(INDIRECT(CONCATENATE("'2018-05 (Д)'!L",TEXT(MATCH($C47,'2018-05 (Д)'!$C$2:$C$100,0)+1,0)))="Н/Д",INDIRECT(CONCATENATE("'2018-04 (Д)'!L",TEXT(MATCH($C47,'2018-04 (Д)'!$C$2:$C$100,0)+1,0))))),"Н/Д",((INDIRECT(CONCATENATE("'2018-05 (Д)'!L",TEXT(MATCH($C47,'2018-05 (Д)'!$C$2:$C$100,0)+1,0)))-INDIRECT(CONCATENATE("'2018-04 (Д)'!L",TEXT(MATCH($C47,'2018-04 (Д)'!$C$2:$C$100,0)+1,0))))/INDIRECT(CONCATENATE("'2018-04 (Д)'!L",TEXT(MATCH($C47,'2018-04 (Д)'!$C$2:$C$100,0)+1,0))))*100)</f>
        <v>82.941398748650215</v>
      </c>
      <c r="CG47" s="9">
        <f ca="1">IF(OR(INDIRECT(CONCATENATE("'2018-06 (Д)'!L",TEXT(MATCH($C47,'2018-06 (Д)'!$C$2:$C$100,0)+1,0)))="Н/Д",INDIRECT(CONCATENATE("'2018-05 (Д)'!L",TEXT(MATCH($C47,'2018-05 (Д)'!$C$2:$C$100,0)+1,0)))="Н/Д",AND(INDIRECT(CONCATENATE("'2018-06 (Д)'!L",TEXT(MATCH($C47,'2018-06 (Д)'!$C$2:$C$100,0)+1,0)))="Н/Д",INDIRECT(CONCATENATE("'2018-05 (Д)'!L",TEXT(MATCH($C47,'2018-05 (Д)'!$C$2:$C$100,0)+1,0))))),"Н/Д",((INDIRECT(CONCATENATE("'2018-06 (Д)'!L",TEXT(MATCH($C47,'2018-06 (Д)'!$C$2:$C$100,0)+1,0)))-INDIRECT(CONCATENATE("'2018-05 (Д)'!L",TEXT(MATCH($C47,'2018-05 (Д)'!$C$2:$C$100,0)+1,0))))/INDIRECT(CONCATENATE("'2018-05 (Д)'!L",TEXT(MATCH($C47,'2018-05 (Д)'!$C$2:$C$100,0)+1,0))))*100)</f>
        <v>-44.800901699061221</v>
      </c>
      <c r="CH47" s="9">
        <f ca="1">IF(OR(INDIRECT(CONCATENATE("'2018-07 (Д)'!L",TEXT(MATCH($C47,'2018-07 (Д)'!$C$2:$C$100,0)+1,0)))="Н/Д",INDIRECT(CONCATENATE("'2018-06 (Д)'!L",TEXT(MATCH($C47,'2018-06 (Д)'!$C$2:$C$100,0)+1,0)))="Н/Д",AND(INDIRECT(CONCATENATE("'2018-07 (Д)'!L",TEXT(MATCH($C47,'2018-07 (Д)'!$C$2:$C$100,0)+1,0)))="Н/Д",INDIRECT(CONCATENATE("'2018-06 (Д)'!L",TEXT(MATCH($C47,'2018-06 (Д)'!$C$2:$C$100,0)+1,0))))),"Н/Д",((INDIRECT(CONCATENATE("'2018-07 (Д)'!L",TEXT(MATCH($C47,'2018-07 (Д)'!$C$2:$C$100,0)+1,0)))-INDIRECT(CONCATENATE("'2018-06 (Д)'!L",TEXT(MATCH($C47,'2018-06 (Д)'!$C$2:$C$100,0)+1,0))))/INDIRECT(CONCATENATE("'2018-06 (Д)'!L",TEXT(MATCH($C47,'2018-06 (Д)'!$C$2:$C$100,0)+1,0))))*100)</f>
        <v>-72.466047023075248</v>
      </c>
      <c r="CI47" s="9">
        <f ca="1">IF(OR(INDIRECT(CONCATENATE("'2018-08 (Д)'!L",TEXT(MATCH($C47,'2018-08 (Д)'!$C$2:$C$100,0)+1,0)))="Н/Д",INDIRECT(CONCATENATE("'2018-07 (Д)'!L",TEXT(MATCH($C47,'2018-07 (Д)'!$C$2:$C$100,0)+1,0)))="Н/Д",AND(INDIRECT(CONCATENATE("'2018-08 (Д)'!L",TEXT(MATCH($C47,'2018-08 (Д)'!$C$2:$C$100,0)+1,0)))="Н/Д",INDIRECT(CONCATENATE("'2018-07 (Д)'!L",TEXT(MATCH($C47,'2018-07 (Д)'!$C$2:$C$100,0)+1,0))))),"Н/Д",((INDIRECT(CONCATENATE("'2018-08 (Д)'!L",TEXT(MATCH($C47,'2018-08 (Д)'!$C$2:$C$100,0)+1,0)))-INDIRECT(CONCATENATE("'2018-07 (Д)'!L",TEXT(MATCH($C47,'2018-07 (Д)'!$C$2:$C$100,0)+1,0))))/INDIRECT(CONCATENATE("'2018-07 (Д)'!L",TEXT(MATCH($C47,'2018-07 (Д)'!$C$2:$C$100,0)+1,0))))*100)</f>
        <v>601.60477081622287</v>
      </c>
      <c r="CJ47" s="9">
        <f ca="1">IF(OR(INDIRECT(CONCATENATE("'2018-09 (Д)'!L",TEXT(MATCH($C47,'2018-09 (Д)'!$C$2:$C$100,0)+1,0)))="Н/Д",INDIRECT(CONCATENATE("'2018-08 (Д)'!L",TEXT(MATCH($C47,'2018-08 (Д)'!$C$2:$C$100,0)+1,0)))="Н/Д",AND(INDIRECT(CONCATENATE("'2018-09 (Д)'!L",TEXT(MATCH($C47,'2018-09 (Д)'!$C$2:$C$100,0)+1,0)))="Н/Д",INDIRECT(CONCATENATE("'2018-08 (Д)'!L",TEXT(MATCH($C47,'2018-08 (Д)'!$C$2:$C$100,0)+1,0))))),"Н/Д",((INDIRECT(CONCATENATE("'2018-09 (Д)'!L",TEXT(MATCH($C47,'2018-09 (Д)'!$C$2:$C$100,0)+1,0)))-INDIRECT(CONCATENATE("'2018-08 (Д)'!L",TEXT(MATCH($C47,'2018-08 (Д)'!$C$2:$C$100,0)+1,0))))/INDIRECT(CONCATENATE("'2018-08 (Д)'!L",TEXT(MATCH($C47,'2018-08 (Д)'!$C$2:$C$100,0)+1,0))))*100)</f>
        <v>-81.58886770650146</v>
      </c>
      <c r="CK47" s="9">
        <f ca="1">IF(OR(INDIRECT(CONCATENATE("'2018-10 (Д)'!L",TEXT(MATCH($C47,'2018-10 (Д)'!$C$2:$C$100,0)+1,0)))="Н/Д",INDIRECT(CONCATENATE("'2018-09 (Д)'!L",TEXT(MATCH($C47,'2018-09 (Д)'!$C$2:$C$100,0)+1,0)))="Н/Д",AND(INDIRECT(CONCATENATE("'2018-10 (Д)'!L",TEXT(MATCH($C47,'2018-10 (Д)'!$C$2:$C$100,0)+1,0)))="Н/Д",INDIRECT(CONCATENATE("'2018-09 (Д)'!L",TEXT(MATCH($C47,'2018-09 (Д)'!$C$2:$C$100,0)+1,0))))),"Н/Д",((INDIRECT(CONCATENATE("'2018-10 (Д)'!L",TEXT(MATCH($C47,'2018-10 (Д)'!$C$2:$C$100,0)+1,0)))-INDIRECT(CONCATENATE("'2018-09 (Д)'!L",TEXT(MATCH($C47,'2018-09 (Д)'!$C$2:$C$100,0)+1,0))))/INDIRECT(CONCATENATE("'2018-09 (Д)'!L",TEXT(MATCH($C47,'2018-09 (Д)'!$C$2:$C$100,0)+1,0))))*100)</f>
        <v>-0.30176594509988192</v>
      </c>
      <c r="CL47" s="9">
        <f ca="1">IF(OR(INDIRECT(CONCATENATE("'2018-11 (Д)'!L",TEXT(MATCH($C47,'2018-11 (Д)'!$C$2:$C$100,0)+1,0)))="Н/Д",INDIRECT(CONCATENATE("'2018-10 (Д)'!L",TEXT(MATCH($C47,'2018-10 (Д)'!$C$2:$C$100,0)+1,0)))="Н/Д",AND(INDIRECT(CONCATENATE("'2018-11 (Д)'!L",TEXT(MATCH($C47,'2018-11 (Д)'!$C$2:$C$100,0)+1,0)))="Н/Д",INDIRECT(CONCATENATE("'2018-10 (Д)'!L",TEXT(MATCH($C47,'2018-10 (Д)'!$C$2:$C$100,0)+1,0))))),"Н/Д",((INDIRECT(CONCATENATE("'2018-11 (Д)'!L",TEXT(MATCH($C47,'2018-11 (Д)'!$C$2:$C$100,0)+1,0)))-INDIRECT(CONCATENATE("'2018-10 (Д)'!L",TEXT(MATCH($C47,'2018-10 (Д)'!$C$2:$C$100,0)+1,0))))/INDIRECT(CONCATENATE("'2018-10 (Д)'!L",TEXT(MATCH($C47,'2018-10 (Д)'!$C$2:$C$100,0)+1,0))))*100)</f>
        <v>703.9576082324661</v>
      </c>
      <c r="CM47" s="9">
        <f ca="1">IF(OR(INDIRECT(CONCATENATE("'2018-12 (Д)'!L",TEXT(MATCH($C47,'2018-12 (Д)'!$C$2:$C$100,0)+1,0)))="Н/Д",INDIRECT(CONCATENATE("'2018-11 (Д)'!L",TEXT(MATCH($C47,'2018-11 (Д)'!$C$2:$C$100,0)+1,0)))="Н/Д",AND(INDIRECT(CONCATENATE("'2018-12 (Д)'!L",TEXT(MATCH($C47,'2018-12 (Д)'!$C$2:$C$100,0)+1,0)))="Н/Д",INDIRECT(CONCATENATE("'2018-11 (Д)'!L",TEXT(MATCH($C47,'2018-11 (Д)'!$C$2:$C$100,0)+1,0))))),"Н/Д",((INDIRECT(CONCATENATE("'2018-12 (Д)'!L",TEXT(MATCH($C47,'2018-12 (Д)'!$C$2:$C$100,0)+1,0)))-INDIRECT(CONCATENATE("'2018-11 (Д)'!L",TEXT(MATCH($C47,'2018-11 (Д)'!$C$2:$C$100,0)+1,0))))/INDIRECT(CONCATENATE("'2018-11 (Д)'!L",TEXT(MATCH($C47,'2018-11 (Д)'!$C$2:$C$100,0)+1,0))))*100)</f>
        <v>-34.519028689395476</v>
      </c>
      <c r="CN47" s="9"/>
      <c r="CO47" s="9">
        <f ca="1">IF(OR(INDIRECT(CONCATENATE("'2018-03 (Д)'!M",TEXT(MATCH($C47,'2018-03 (Д)'!$C$2:$C$100,0)+1,0)))="Н/Д",INDIRECT(CONCATENATE("'2018-02 (Д)'!M",TEXT(MATCH($C47,'2018-02 (Д)'!$C$2:$C$100,0)+1,0)))="Н/Д",AND(INDIRECT(CONCATENATE("'2018-03 (Д)'!M",TEXT(MATCH($C47,'2018-03 (Д)'!$C$2:$C$100,0)+1,0)))="Н/Д",INDIRECT(CONCATENATE("'2018-02 (Д)'!M",TEXT(MATCH($C47,'2018-02 (Д)'!$C$2:$C$100,0)+1,0))))),"Н/Д",((INDIRECT(CONCATENATE("'2018-03 (Д)'!M",TEXT(MATCH($C47,'2018-03 (Д)'!$C$2:$C$100,0)+1,0)))-INDIRECT(CONCATENATE("'2018-02 (Д)'!M",TEXT(MATCH($C47,'2018-02 (Д)'!$C$2:$C$100,0)+1,0))))/INDIRECT(CONCATENATE("'2018-02 (Д)'!M",TEXT(MATCH($C47,'2018-02 (Д)'!$C$2:$C$100,0)+1,0))))*100)</f>
        <v>-34.615560117218692</v>
      </c>
      <c r="CP47" s="9">
        <f ca="1">IF(OR(INDIRECT(CONCATENATE("'2018-04 (Д)'!M",TEXT(MATCH($C47,'2018-04 (Д)'!$C$2:$C$100,0)+1,0)))="Н/Д",INDIRECT(CONCATENATE("'2018-03 (Д)'!M",TEXT(MATCH($C47,'2018-03 (Д)'!$C$2:$C$100,0)+1,0)))="Н/Д",AND(INDIRECT(CONCATENATE("'2018-04 (Д)'!M",TEXT(MATCH($C47,'2018-04 (Д)'!$C$2:$C$100,0)+1,0)))="Н/Д",INDIRECT(CONCATENATE("'2018-03 (Д)'!M",TEXT(MATCH($C47,'2018-03 (Д)'!$C$2:$C$100,0)+1,0))))),"Н/Д",((INDIRECT(CONCATENATE("'2018-04 (Д)'!M",TEXT(MATCH($C47,'2018-04 (Д)'!$C$2:$C$100,0)+1,0)))-INDIRECT(CONCATENATE("'2018-03 (Д)'!M",TEXT(MATCH($C47,'2018-03 (Д)'!$C$2:$C$100,0)+1,0))))/INDIRECT(CONCATENATE("'2018-03 (Д)'!M",TEXT(MATCH($C47,'2018-03 (Д)'!$C$2:$C$100,0)+1,0))))*100)</f>
        <v>27.056586777178325</v>
      </c>
      <c r="CQ47" s="9">
        <f ca="1">IF(OR(INDIRECT(CONCATENATE("'2018-05 (Д)'!M",TEXT(MATCH($C47,'2018-05 (Д)'!$C$2:$C$100,0)+1,0)))="Н/Д",INDIRECT(CONCATENATE("'2018-04 (Д)'!M",TEXT(MATCH($C47,'2018-04 (Д)'!$C$2:$C$100,0)+1,0)))="Н/Д",AND(INDIRECT(CONCATENATE("'2018-05 (Д)'!M",TEXT(MATCH($C47,'2018-05 (Д)'!$C$2:$C$100,0)+1,0)))="Н/Д",INDIRECT(CONCATENATE("'2018-04 (Д)'!M",TEXT(MATCH($C47,'2018-04 (Д)'!$C$2:$C$100,0)+1,0))))),"Н/Д",((INDIRECT(CONCATENATE("'2018-05 (Д)'!M",TEXT(MATCH($C47,'2018-05 (Д)'!$C$2:$C$100,0)+1,0)))-INDIRECT(CONCATENATE("'2018-04 (Д)'!M",TEXT(MATCH($C47,'2018-04 (Д)'!$C$2:$C$100,0)+1,0))))/INDIRECT(CONCATENATE("'2018-04 (Д)'!M",TEXT(MATCH($C47,'2018-04 (Д)'!$C$2:$C$100,0)+1,0))))*100)</f>
        <v>-4.9080346602681697</v>
      </c>
      <c r="CR47" s="9">
        <f ca="1">IF(OR(INDIRECT(CONCATENATE("'2018-06 (Д)'!M",TEXT(MATCH($C47,'2018-06 (Д)'!$C$2:$C$100,0)+1,0)))="Н/Д",INDIRECT(CONCATENATE("'2018-05 (Д)'!M",TEXT(MATCH($C47,'2018-05 (Д)'!$C$2:$C$100,0)+1,0)))="Н/Д",AND(INDIRECT(CONCATENATE("'2018-06 (Д)'!M",TEXT(MATCH($C47,'2018-06 (Д)'!$C$2:$C$100,0)+1,0)))="Н/Д",INDIRECT(CONCATENATE("'2018-05 (Д)'!M",TEXT(MATCH($C47,'2018-05 (Д)'!$C$2:$C$100,0)+1,0))))),"Н/Д",((INDIRECT(CONCATENATE("'2018-06 (Д)'!M",TEXT(MATCH($C47,'2018-06 (Д)'!$C$2:$C$100,0)+1,0)))-INDIRECT(CONCATENATE("'2018-05 (Д)'!M",TEXT(MATCH($C47,'2018-05 (Д)'!$C$2:$C$100,0)+1,0))))/INDIRECT(CONCATENATE("'2018-05 (Д)'!M",TEXT(MATCH($C47,'2018-05 (Д)'!$C$2:$C$100,0)+1,0))))*100)</f>
        <v>-10.766201828429628</v>
      </c>
      <c r="CS47" s="9">
        <f ca="1">IF(OR(INDIRECT(CONCATENATE("'2018-07 (Д)'!M",TEXT(MATCH($C47,'2018-07 (Д)'!$C$2:$C$100,0)+1,0)))="Н/Д",INDIRECT(CONCATENATE("'2018-06 (Д)'!M",TEXT(MATCH($C47,'2018-06 (Д)'!$C$2:$C$100,0)+1,0)))="Н/Д",AND(INDIRECT(CONCATENATE("'2018-07 (Д)'!M",TEXT(MATCH($C47,'2018-07 (Д)'!$C$2:$C$100,0)+1,0)))="Н/Д",INDIRECT(CONCATENATE("'2018-06 (Д)'!M",TEXT(MATCH($C47,'2018-06 (Д)'!$C$2:$C$100,0)+1,0))))),"Н/Д",((INDIRECT(CONCATENATE("'2018-07 (Д)'!M",TEXT(MATCH($C47,'2018-07 (Д)'!$C$2:$C$100,0)+1,0)))-INDIRECT(CONCATENATE("'2018-06 (Д)'!M",TEXT(MATCH($C47,'2018-06 (Д)'!$C$2:$C$100,0)+1,0))))/INDIRECT(CONCATENATE("'2018-06 (Д)'!M",TEXT(MATCH($C47,'2018-06 (Д)'!$C$2:$C$100,0)+1,0))))*100)</f>
        <v>13.271920662685297</v>
      </c>
      <c r="CT47" s="9">
        <f ca="1">IF(OR(INDIRECT(CONCATENATE("'2018-08 (Д)'!M",TEXT(MATCH($C47,'2018-08 (Д)'!$C$2:$C$100,0)+1,0)))="Н/Д",INDIRECT(CONCATENATE("'2018-07 (Д)'!M",TEXT(MATCH($C47,'2018-07 (Д)'!$C$2:$C$100,0)+1,0)))="Н/Д",AND(INDIRECT(CONCATENATE("'2018-08 (Д)'!M",TEXT(MATCH($C47,'2018-08 (Д)'!$C$2:$C$100,0)+1,0)))="Н/Д",INDIRECT(CONCATENATE("'2018-07 (Д)'!M",TEXT(MATCH($C47,'2018-07 (Д)'!$C$2:$C$100,0)+1,0))))),"Н/Д",((INDIRECT(CONCATENATE("'2018-08 (Д)'!M",TEXT(MATCH($C47,'2018-08 (Д)'!$C$2:$C$100,0)+1,0)))-INDIRECT(CONCATENATE("'2018-07 (Д)'!M",TEXT(MATCH($C47,'2018-07 (Д)'!$C$2:$C$100,0)+1,0))))/INDIRECT(CONCATENATE("'2018-07 (Д)'!M",TEXT(MATCH($C47,'2018-07 (Д)'!$C$2:$C$100,0)+1,0))))*100)</f>
        <v>59.839874855507055</v>
      </c>
      <c r="CU47" s="9">
        <f ca="1">IF(OR(INDIRECT(CONCATENATE("'2018-09 (Д)'!M",TEXT(MATCH($C47,'2018-09 (Д)'!$C$2:$C$100,0)+1,0)))="Н/Д",INDIRECT(CONCATENATE("'2018-08 (Д)'!M",TEXT(MATCH($C47,'2018-08 (Д)'!$C$2:$C$100,0)+1,0)))="Н/Д",AND(INDIRECT(CONCATENATE("'2018-09 (Д)'!M",TEXT(MATCH($C47,'2018-09 (Д)'!$C$2:$C$100,0)+1,0)))="Н/Д",INDIRECT(CONCATENATE("'2018-08 (Д)'!M",TEXT(MATCH($C47,'2018-08 (Д)'!$C$2:$C$100,0)+1,0))))),"Н/Д",((INDIRECT(CONCATENATE("'2018-09 (Д)'!M",TEXT(MATCH($C47,'2018-09 (Д)'!$C$2:$C$100,0)+1,0)))-INDIRECT(CONCATENATE("'2018-08 (Д)'!M",TEXT(MATCH($C47,'2018-08 (Д)'!$C$2:$C$100,0)+1,0))))/INDIRECT(CONCATENATE("'2018-08 (Д)'!M",TEXT(MATCH($C47,'2018-08 (Д)'!$C$2:$C$100,0)+1,0))))*100)</f>
        <v>8.5076629286967709</v>
      </c>
      <c r="CV47" s="9">
        <f ca="1">IF(OR(INDIRECT(CONCATENATE("'2018-10 (Д)'!M",TEXT(MATCH($C47,'2018-10 (Д)'!$C$2:$C$100,0)+1,0)))="Н/Д",INDIRECT(CONCATENATE("'2018-09 (Д)'!M",TEXT(MATCH($C47,'2018-09 (Д)'!$C$2:$C$100,0)+1,0)))="Н/Д",AND(INDIRECT(CONCATENATE("'2018-10 (Д)'!M",TEXT(MATCH($C47,'2018-10 (Д)'!$C$2:$C$100,0)+1,0)))="Н/Д",INDIRECT(CONCATENATE("'2018-09 (Д)'!M",TEXT(MATCH($C47,'2018-09 (Д)'!$C$2:$C$100,0)+1,0))))),"Н/Д",((INDIRECT(CONCATENATE("'2018-10 (Д)'!M",TEXT(MATCH($C47,'2018-10 (Д)'!$C$2:$C$100,0)+1,0)))-INDIRECT(CONCATENATE("'2018-09 (Д)'!M",TEXT(MATCH($C47,'2018-09 (Д)'!$C$2:$C$100,0)+1,0))))/INDIRECT(CONCATENATE("'2018-09 (Д)'!M",TEXT(MATCH($C47,'2018-09 (Д)'!$C$2:$C$100,0)+1,0))))*100)</f>
        <v>25.235222001950309</v>
      </c>
      <c r="CW47" s="9">
        <f ca="1">IF(OR(INDIRECT(CONCATENATE("'2018-11 (Д)'!M",TEXT(MATCH($C47,'2018-11 (Д)'!$C$2:$C$100,0)+1,0)))="Н/Д",INDIRECT(CONCATENATE("'2018-10 (Д)'!M",TEXT(MATCH($C47,'2018-10 (Д)'!$C$2:$C$100,0)+1,0)))="Н/Д",AND(INDIRECT(CONCATENATE("'2018-11 (Д)'!M",TEXT(MATCH($C47,'2018-11 (Д)'!$C$2:$C$100,0)+1,0)))="Н/Д",INDIRECT(CONCATENATE("'2018-10 (Д)'!M",TEXT(MATCH($C47,'2018-10 (Д)'!$C$2:$C$100,0)+1,0))))),"Н/Д",((INDIRECT(CONCATENATE("'2018-11 (Д)'!M",TEXT(MATCH($C47,'2018-11 (Д)'!$C$2:$C$100,0)+1,0)))-INDIRECT(CONCATENATE("'2018-10 (Д)'!M",TEXT(MATCH($C47,'2018-10 (Д)'!$C$2:$C$100,0)+1,0))))/INDIRECT(CONCATENATE("'2018-10 (Д)'!M",TEXT(MATCH($C47,'2018-10 (Д)'!$C$2:$C$100,0)+1,0))))*100)</f>
        <v>10.483672224030631</v>
      </c>
      <c r="CX47" s="9">
        <f ca="1">IF(OR(INDIRECT(CONCATENATE("'2018-12 (Д)'!M",TEXT(MATCH($C47,'2018-12 (Д)'!$C$2:$C$100,0)+1,0)))="Н/Д",INDIRECT(CONCATENATE("'2018-11 (Д)'!M",TEXT(MATCH($C47,'2018-11 (Д)'!$C$2:$C$100,0)+1,0)))="Н/Д",AND(INDIRECT(CONCATENATE("'2018-12 (Д)'!M",TEXT(MATCH($C47,'2018-12 (Д)'!$C$2:$C$100,0)+1,0)))="Н/Д",INDIRECT(CONCATENATE("'2018-11 (Д)'!M",TEXT(MATCH($C47,'2018-11 (Д)'!$C$2:$C$100,0)+1,0))))),"Н/Д",((INDIRECT(CONCATENATE("'2018-12 (Д)'!M",TEXT(MATCH($C47,'2018-12 (Д)'!$C$2:$C$100,0)+1,0)))-INDIRECT(CONCATENATE("'2018-11 (Д)'!M",TEXT(MATCH($C47,'2018-11 (Д)'!$C$2:$C$100,0)+1,0))))/INDIRECT(CONCATENATE("'2018-11 (Д)'!M",TEXT(MATCH($C47,'2018-11 (Д)'!$C$2:$C$100,0)+1,0))))*100)</f>
        <v>-21.996400132238669</v>
      </c>
      <c r="CY47" s="9"/>
      <c r="CZ47" s="9">
        <f ca="1">IF(OR(INDIRECT(CONCATENATE("'2018-03 (Д)'!N",TEXT(MATCH($C47,'2018-03 (Д)'!$C$2:$C$100,0)+1,0)))="Н/Д",INDIRECT(CONCATENATE("'2018-02 (Д)'!N",TEXT(MATCH($C47,'2018-02 (Д)'!$C$2:$C$100,0)+1,0)))="Н/Д",AND(INDIRECT(CONCATENATE("'2018-03 (Д)'!N",TEXT(MATCH($C47,'2018-03 (Д)'!$C$2:$C$100,0)+1,0)))="Н/Д",INDIRECT(CONCATENATE("'2018-02 (Д)'!N",TEXT(MATCH($C47,'2018-02 (Д)'!$C$2:$C$100,0)+1,0))))),"Н/Д",((INDIRECT(CONCATENATE("'2018-03 (Д)'!N",TEXT(MATCH($C47,'2018-03 (Д)'!$C$2:$C$100,0)+1,0)))-INDIRECT(CONCATENATE("'2018-02 (Д)'!N",TEXT(MATCH($C47,'2018-02 (Д)'!$C$2:$C$100,0)+1,0))))/INDIRECT(CONCATENATE("'2018-02 (Д)'!N",TEXT(MATCH($C47,'2018-02 (Д)'!$C$2:$C$100,0)+1,0))))*100)</f>
        <v>146.59107858834625</v>
      </c>
      <c r="DA47" s="9">
        <f ca="1">IF(OR(INDIRECT(CONCATENATE("'2018-04 (Д)'!N",TEXT(MATCH($C47,'2018-04 (Д)'!$C$2:$C$100,0)+1,0)))="Н/Д",INDIRECT(CONCATENATE("'2018-03 (Д)'!N",TEXT(MATCH($C47,'2018-03 (Д)'!$C$2:$C$100,0)+1,0)))="Н/Д",AND(INDIRECT(CONCATENATE("'2018-04 (Д)'!N",TEXT(MATCH($C47,'2018-04 (Д)'!$C$2:$C$100,0)+1,0)))="Н/Д",INDIRECT(CONCATENATE("'2018-03 (Д)'!N",TEXT(MATCH($C47,'2018-03 (Д)'!$C$2:$C$100,0)+1,0))))),"Н/Д",((INDIRECT(CONCATENATE("'2018-04 (Д)'!N",TEXT(MATCH($C47,'2018-04 (Д)'!$C$2:$C$100,0)+1,0)))-INDIRECT(CONCATENATE("'2018-03 (Д)'!N",TEXT(MATCH($C47,'2018-03 (Д)'!$C$2:$C$100,0)+1,0))))/INDIRECT(CONCATENATE("'2018-03 (Д)'!N",TEXT(MATCH($C47,'2018-03 (Д)'!$C$2:$C$100,0)+1,0))))*100)</f>
        <v>65.228306855988649</v>
      </c>
      <c r="DB47" s="9">
        <f ca="1">IF(OR(INDIRECT(CONCATENATE("'2018-05 (Д)'!N",TEXT(MATCH($C47,'2018-05 (Д)'!$C$2:$C$100,0)+1,0)))="Н/Д",INDIRECT(CONCATENATE("'2018-04 (Д)'!N",TEXT(MATCH($C47,'2018-04 (Д)'!$C$2:$C$100,0)+1,0)))="Н/Д",AND(INDIRECT(CONCATENATE("'2018-05 (Д)'!N",TEXT(MATCH($C47,'2018-05 (Д)'!$C$2:$C$100,0)+1,0)))="Н/Д",INDIRECT(CONCATENATE("'2018-04 (Д)'!N",TEXT(MATCH($C47,'2018-04 (Д)'!$C$2:$C$100,0)+1,0))))),"Н/Д",((INDIRECT(CONCATENATE("'2018-05 (Д)'!N",TEXT(MATCH($C47,'2018-05 (Д)'!$C$2:$C$100,0)+1,0)))-INDIRECT(CONCATENATE("'2018-04 (Д)'!N",TEXT(MATCH($C47,'2018-04 (Д)'!$C$2:$C$100,0)+1,0))))/INDIRECT(CONCATENATE("'2018-04 (Д)'!N",TEXT(MATCH($C47,'2018-04 (Д)'!$C$2:$C$100,0)+1,0))))*100)</f>
        <v>43.816131984867717</v>
      </c>
      <c r="DC47" s="9">
        <f ca="1">IF(OR(INDIRECT(CONCATENATE("'2018-06 (Д)'!N",TEXT(MATCH($C47,'2018-06 (Д)'!$C$2:$C$100,0)+1,0)))="Н/Д",INDIRECT(CONCATENATE("'2018-05 (Д)'!N",TEXT(MATCH($C47,'2018-05 (Д)'!$C$2:$C$100,0)+1,0)))="Н/Д",AND(INDIRECT(CONCATENATE("'2018-06 (Д)'!N",TEXT(MATCH($C47,'2018-06 (Д)'!$C$2:$C$100,0)+1,0)))="Н/Д",INDIRECT(CONCATENATE("'2018-05 (Д)'!N",TEXT(MATCH($C47,'2018-05 (Д)'!$C$2:$C$100,0)+1,0))))),"Н/Д",((INDIRECT(CONCATENATE("'2018-06 (Д)'!N",TEXT(MATCH($C47,'2018-06 (Д)'!$C$2:$C$100,0)+1,0)))-INDIRECT(CONCATENATE("'2018-05 (Д)'!N",TEXT(MATCH($C47,'2018-05 (Д)'!$C$2:$C$100,0)+1,0))))/INDIRECT(CONCATENATE("'2018-05 (Д)'!N",TEXT(MATCH($C47,'2018-05 (Д)'!$C$2:$C$100,0)+1,0))))*100)</f>
        <v>27.671866612666502</v>
      </c>
      <c r="DD47" s="9">
        <f ca="1">IF(OR(INDIRECT(CONCATENATE("'2018-07 (Д)'!N",TEXT(MATCH($C47,'2018-07 (Д)'!$C$2:$C$100,0)+1,0)))="Н/Д",INDIRECT(CONCATENATE("'2018-06 (Д)'!N",TEXT(MATCH($C47,'2018-06 (Д)'!$C$2:$C$100,0)+1,0)))="Н/Д",AND(INDIRECT(CONCATENATE("'2018-07 (Д)'!N",TEXT(MATCH($C47,'2018-07 (Д)'!$C$2:$C$100,0)+1,0)))="Н/Д",INDIRECT(CONCATENATE("'2018-06 (Д)'!N",TEXT(MATCH($C47,'2018-06 (Д)'!$C$2:$C$100,0)+1,0))))),"Н/Д",((INDIRECT(CONCATENATE("'2018-07 (Д)'!N",TEXT(MATCH($C47,'2018-07 (Д)'!$C$2:$C$100,0)+1,0)))-INDIRECT(CONCATENATE("'2018-06 (Д)'!N",TEXT(MATCH($C47,'2018-06 (Д)'!$C$2:$C$100,0)+1,0))))/INDIRECT(CONCATENATE("'2018-06 (Д)'!N",TEXT(MATCH($C47,'2018-06 (Д)'!$C$2:$C$100,0)+1,0))))*100)</f>
        <v>19.732204541376571</v>
      </c>
      <c r="DE47" s="9">
        <f ca="1">IF(OR(INDIRECT(CONCATENATE("'2018-08 (Д)'!N",TEXT(MATCH($C47,'2018-08 (Д)'!$C$2:$C$100,0)+1,0)))="Н/Д",INDIRECT(CONCATENATE("'2018-07 (Д)'!N",TEXT(MATCH($C47,'2018-07 (Д)'!$C$2:$C$100,0)+1,0)))="Н/Д",AND(INDIRECT(CONCATENATE("'2018-08 (Д)'!N",TEXT(MATCH($C47,'2018-08 (Д)'!$C$2:$C$100,0)+1,0)))="Н/Д",INDIRECT(CONCATENATE("'2018-07 (Д)'!N",TEXT(MATCH($C47,'2018-07 (Д)'!$C$2:$C$100,0)+1,0))))),"Н/Д",((INDIRECT(CONCATENATE("'2018-08 (Д)'!N",TEXT(MATCH($C47,'2018-08 (Д)'!$C$2:$C$100,0)+1,0)))-INDIRECT(CONCATENATE("'2018-07 (Д)'!N",TEXT(MATCH($C47,'2018-07 (Д)'!$C$2:$C$100,0)+1,0))))/INDIRECT(CONCATENATE("'2018-07 (Д)'!N",TEXT(MATCH($C47,'2018-07 (Д)'!$C$2:$C$100,0)+1,0))))*100)</f>
        <v>18.596000811129727</v>
      </c>
      <c r="DF47" s="9">
        <f ca="1">IF(OR(INDIRECT(CONCATENATE("'2018-09 (Д)'!N",TEXT(MATCH($C47,'2018-09 (Д)'!$C$2:$C$100,0)+1,0)))="Н/Д",INDIRECT(CONCATENATE("'2018-08 (Д)'!N",TEXT(MATCH($C47,'2018-08 (Д)'!$C$2:$C$100,0)+1,0)))="Н/Д",AND(INDIRECT(CONCATENATE("'2018-09 (Д)'!N",TEXT(MATCH($C47,'2018-09 (Д)'!$C$2:$C$100,0)+1,0)))="Н/Д",INDIRECT(CONCATENATE("'2018-08 (Д)'!N",TEXT(MATCH($C47,'2018-08 (Д)'!$C$2:$C$100,0)+1,0))))),"Н/Д",((INDIRECT(CONCATENATE("'2018-09 (Д)'!N",TEXT(MATCH($C47,'2018-09 (Д)'!$C$2:$C$100,0)+1,0)))-INDIRECT(CONCATENATE("'2018-08 (Д)'!N",TEXT(MATCH($C47,'2018-08 (Д)'!$C$2:$C$100,0)+1,0))))/INDIRECT(CONCATENATE("'2018-08 (Д)'!N",TEXT(MATCH($C47,'2018-08 (Д)'!$C$2:$C$100,0)+1,0))))*100)</f>
        <v>15.139066074557689</v>
      </c>
      <c r="DG47" s="9">
        <f ca="1">IF(OR(INDIRECT(CONCATENATE("'2018-10 (Д)'!N",TEXT(MATCH($C47,'2018-10 (Д)'!$C$2:$C$100,0)+1,0)))="Н/Д",INDIRECT(CONCATENATE("'2018-09 (Д)'!N",TEXT(MATCH($C47,'2018-09 (Д)'!$C$2:$C$100,0)+1,0)))="Н/Д",AND(INDIRECT(CONCATENATE("'2018-10 (Д)'!N",TEXT(MATCH($C47,'2018-10 (Д)'!$C$2:$C$100,0)+1,0)))="Н/Д",INDIRECT(CONCATENATE("'2018-09 (Д)'!N",TEXT(MATCH($C47,'2018-09 (Д)'!$C$2:$C$100,0)+1,0))))),"Н/Д",((INDIRECT(CONCATENATE("'2018-10 (Д)'!N",TEXT(MATCH($C47,'2018-10 (Д)'!$C$2:$C$100,0)+1,0)))-INDIRECT(CONCATENATE("'2018-09 (Д)'!N",TEXT(MATCH($C47,'2018-09 (Д)'!$C$2:$C$100,0)+1,0))))/INDIRECT(CONCATENATE("'2018-09 (Д)'!N",TEXT(MATCH($C47,'2018-09 (Д)'!$C$2:$C$100,0)+1,0))))*100)</f>
        <v>11.217936323816588</v>
      </c>
      <c r="DH47" s="9">
        <f ca="1">IF(OR(INDIRECT(CONCATENATE("'2018-11 (Д)'!N",TEXT(MATCH($C47,'2018-11 (Д)'!$C$2:$C$100,0)+1,0)))="Н/Д",INDIRECT(CONCATENATE("'2018-10 (Д)'!N",TEXT(MATCH($C47,'2018-10 (Д)'!$C$2:$C$100,0)+1,0)))="Н/Д",AND(INDIRECT(CONCATENATE("'2018-11 (Д)'!N",TEXT(MATCH($C47,'2018-11 (Д)'!$C$2:$C$100,0)+1,0)))="Н/Д",INDIRECT(CONCATENATE("'2018-10 (Д)'!N",TEXT(MATCH($C47,'2018-10 (Д)'!$C$2:$C$100,0)+1,0))))),"Н/Д",((INDIRECT(CONCATENATE("'2018-11 (Д)'!N",TEXT(MATCH($C47,'2018-11 (Д)'!$C$2:$C$100,0)+1,0)))-INDIRECT(CONCATENATE("'2018-10 (Д)'!N",TEXT(MATCH($C47,'2018-10 (Д)'!$C$2:$C$100,0)+1,0))))/INDIRECT(CONCATENATE("'2018-10 (Д)'!N",TEXT(MATCH($C47,'2018-10 (Д)'!$C$2:$C$100,0)+1,0))))*100)</f>
        <v>11.49257338233668</v>
      </c>
      <c r="DI47" s="9">
        <f ca="1">IF(OR(INDIRECT(CONCATENATE("'2018-12 (Д)'!N",TEXT(MATCH($C47,'2018-12 (Д)'!$C$2:$C$100,0)+1,0)))="Н/Д",INDIRECT(CONCATENATE("'2018-11 (Д)'!N",TEXT(MATCH($C47,'2018-11 (Д)'!$C$2:$C$100,0)+1,0)))="Н/Д",AND(INDIRECT(CONCATENATE("'2018-12 (Д)'!N",TEXT(MATCH($C47,'2018-12 (Д)'!$C$2:$C$100,0)+1,0)))="Н/Д",INDIRECT(CONCATENATE("'2018-11 (Д)'!N",TEXT(MATCH($C47,'2018-11 (Д)'!$C$2:$C$100,0)+1,0))))),"Н/Д",((INDIRECT(CONCATENATE("'2018-12 (Д)'!N",TEXT(MATCH($C47,'2018-12 (Д)'!$C$2:$C$100,0)+1,0)))-INDIRECT(CONCATENATE("'2018-11 (Д)'!N",TEXT(MATCH($C47,'2018-11 (Д)'!$C$2:$C$100,0)+1,0))))/INDIRECT(CONCATENATE("'2018-11 (Д)'!N",TEXT(MATCH($C47,'2018-11 (Д)'!$C$2:$C$100,0)+1,0))))*100)</f>
        <v>11.092028967793752</v>
      </c>
      <c r="DJ47" s="9"/>
      <c r="DK47" s="9">
        <f ca="1">IF(OR(INDIRECT(CONCATENATE("'2018-03 (Д)'!O",TEXT(MATCH($C47,'2018-03 (Д)'!$C$2:$C$100,0)+1,0)))="Н/Д",INDIRECT(CONCATENATE("'2018-02 (Д)'!O",TEXT(MATCH($C47,'2018-02 (Д)'!$C$2:$C$100,0)+1,0)))="Н/Д",AND(INDIRECT(CONCATENATE("'2018-03 (Д)'!O",TEXT(MATCH($C47,'2018-03 (Д)'!$C$2:$C$100,0)+1,0)))="Н/Д",INDIRECT(CONCATENATE("'2018-02 (Д)'!O",TEXT(MATCH($C47,'2018-02 (Д)'!$C$2:$C$100,0)+1,0))))),"Н/Д",((INDIRECT(CONCATENATE("'2018-03 (Д)'!O",TEXT(MATCH($C47,'2018-03 (Д)'!$C$2:$C$100,0)+1,0)))-INDIRECT(CONCATENATE("'2018-02 (Д)'!O",TEXT(MATCH($C47,'2018-02 (Д)'!$C$2:$C$100,0)+1,0))))/INDIRECT(CONCATENATE("'2018-02 (Д)'!O",TEXT(MATCH($C47,'2018-02 (Д)'!$C$2:$C$100,0)+1,0))))*100)</f>
        <v>-82.486946492128737</v>
      </c>
      <c r="DL47" s="9">
        <f ca="1">IF(OR(INDIRECT(CONCATENATE("'2018-04 (Д)'!O",TEXT(MATCH($C47,'2018-04 (Д)'!$C$2:$C$100,0)+1,0)))="Н/Д",INDIRECT(CONCATENATE("'2018-03 (Д)'!O",TEXT(MATCH($C47,'2018-03 (Д)'!$C$2:$C$100,0)+1,0)))="Н/Д",AND(INDIRECT(CONCATENATE("'2018-04 (Д)'!O",TEXT(MATCH($C47,'2018-04 (Д)'!$C$2:$C$100,0)+1,0)))="Н/Д",INDIRECT(CONCATENATE("'2018-03 (Д)'!O",TEXT(MATCH($C47,'2018-03 (Д)'!$C$2:$C$100,0)+1,0))))),"Н/Д",((INDIRECT(CONCATENATE("'2018-04 (Д)'!O",TEXT(MATCH($C47,'2018-04 (Д)'!$C$2:$C$100,0)+1,0)))-INDIRECT(CONCATENATE("'2018-03 (Д)'!O",TEXT(MATCH($C47,'2018-03 (Д)'!$C$2:$C$100,0)+1,0))))/INDIRECT(CONCATENATE("'2018-03 (Д)'!O",TEXT(MATCH($C47,'2018-03 (Д)'!$C$2:$C$100,0)+1,0))))*100)</f>
        <v>-130.91398467873654</v>
      </c>
      <c r="DM47" s="9">
        <f ca="1">IF(OR(INDIRECT(CONCATENATE("'2018-05 (Д)'!O",TEXT(MATCH($C47,'2018-05 (Д)'!$C$2:$C$100,0)+1,0)))="Н/Д",INDIRECT(CONCATENATE("'2018-04 (Д)'!O",TEXT(MATCH($C47,'2018-04 (Д)'!$C$2:$C$100,0)+1,0)))="Н/Д",AND(INDIRECT(CONCATENATE("'2018-05 (Д)'!O",TEXT(MATCH($C47,'2018-05 (Д)'!$C$2:$C$100,0)+1,0)))="Н/Д",INDIRECT(CONCATENATE("'2018-04 (Д)'!O",TEXT(MATCH($C47,'2018-04 (Д)'!$C$2:$C$100,0)+1,0))))),"Н/Д",((INDIRECT(CONCATENATE("'2018-05 (Д)'!O",TEXT(MATCH($C47,'2018-05 (Д)'!$C$2:$C$100,0)+1,0)))-INDIRECT(CONCATENATE("'2018-04 (Д)'!O",TEXT(MATCH($C47,'2018-04 (Д)'!$C$2:$C$100,0)+1,0))))/INDIRECT(CONCATENATE("'2018-04 (Д)'!O",TEXT(MATCH($C47,'2018-04 (Д)'!$C$2:$C$100,0)+1,0))))*100)</f>
        <v>740.75436395722181</v>
      </c>
      <c r="DN47" s="9">
        <f ca="1">IF(OR(INDIRECT(CONCATENATE("'2018-06 (Д)'!O",TEXT(MATCH($C47,'2018-06 (Д)'!$C$2:$C$100,0)+1,0)))="Н/Д",INDIRECT(CONCATENATE("'2018-05 (Д)'!O",TEXT(MATCH($C47,'2018-05 (Д)'!$C$2:$C$100,0)+1,0)))="Н/Д",AND(INDIRECT(CONCATENATE("'2018-06 (Д)'!O",TEXT(MATCH($C47,'2018-06 (Д)'!$C$2:$C$100,0)+1,0)))="Н/Д",INDIRECT(CONCATENATE("'2018-05 (Д)'!O",TEXT(MATCH($C47,'2018-05 (Д)'!$C$2:$C$100,0)+1,0))))),"Н/Д",((INDIRECT(CONCATENATE("'2018-06 (Д)'!O",TEXT(MATCH($C47,'2018-06 (Д)'!$C$2:$C$100,0)+1,0)))-INDIRECT(CONCATENATE("'2018-05 (Д)'!O",TEXT(MATCH($C47,'2018-05 (Д)'!$C$2:$C$100,0)+1,0))))/INDIRECT(CONCATENATE("'2018-05 (Д)'!O",TEXT(MATCH($C47,'2018-05 (Д)'!$C$2:$C$100,0)+1,0))))*100)</f>
        <v>-70.061603512108292</v>
      </c>
      <c r="DO47" s="9">
        <f ca="1">IF(OR(INDIRECT(CONCATENATE("'2018-07 (Д)'!O",TEXT(MATCH($C47,'2018-07 (Д)'!$C$2:$C$100,0)+1,0)))="Н/Д",INDIRECT(CONCATENATE("'2018-06 (Д)'!O",TEXT(MATCH($C47,'2018-06 (Д)'!$C$2:$C$100,0)+1,0)))="Н/Д",AND(INDIRECT(CONCATENATE("'2018-07 (Д)'!O",TEXT(MATCH($C47,'2018-07 (Д)'!$C$2:$C$100,0)+1,0)))="Н/Д",INDIRECT(CONCATENATE("'2018-06 (Д)'!O",TEXT(MATCH($C47,'2018-06 (Д)'!$C$2:$C$100,0)+1,0))))),"Н/Д",((INDIRECT(CONCATENATE("'2018-07 (Д)'!O",TEXT(MATCH($C47,'2018-07 (Д)'!$C$2:$C$100,0)+1,0)))-INDIRECT(CONCATENATE("'2018-06 (Д)'!O",TEXT(MATCH($C47,'2018-06 (Д)'!$C$2:$C$100,0)+1,0))))/INDIRECT(CONCATENATE("'2018-06 (Д)'!O",TEXT(MATCH($C47,'2018-06 (Д)'!$C$2:$C$100,0)+1,0))))*100)</f>
        <v>-475.37884547159297</v>
      </c>
      <c r="DP47" s="9">
        <f ca="1">IF(OR(INDIRECT(CONCATENATE("'2018-08 (Д)'!O",TEXT(MATCH($C47,'2018-08 (Д)'!$C$2:$C$100,0)+1,0)))="Н/Д",INDIRECT(CONCATENATE("'2018-07 (Д)'!O",TEXT(MATCH($C47,'2018-07 (Д)'!$C$2:$C$100,0)+1,0)))="Н/Д",AND(INDIRECT(CONCATENATE("'2018-08 (Д)'!O",TEXT(MATCH($C47,'2018-08 (Д)'!$C$2:$C$100,0)+1,0)))="Н/Д",INDIRECT(CONCATENATE("'2018-07 (Д)'!O",TEXT(MATCH($C47,'2018-07 (Д)'!$C$2:$C$100,0)+1,0))))),"Н/Д",((INDIRECT(CONCATENATE("'2018-08 (Д)'!O",TEXT(MATCH($C47,'2018-08 (Д)'!$C$2:$C$100,0)+1,0)))-INDIRECT(CONCATENATE("'2018-07 (Д)'!O",TEXT(MATCH($C47,'2018-07 (Д)'!$C$2:$C$100,0)+1,0))))/INDIRECT(CONCATENATE("'2018-07 (Д)'!O",TEXT(MATCH($C47,'2018-07 (Д)'!$C$2:$C$100,0)+1,0))))*100)</f>
        <v>-177.45940557520768</v>
      </c>
      <c r="DQ47" s="9">
        <f ca="1">IF(OR(INDIRECT(CONCATENATE("'2018-09 (Д)'!O",TEXT(MATCH($C47,'2018-09 (Д)'!$C$2:$C$100,0)+1,0)))="Н/Д",INDIRECT(CONCATENATE("'2018-08 (Д)'!O",TEXT(MATCH($C47,'2018-08 (Д)'!$C$2:$C$100,0)+1,0)))="Н/Д",AND(INDIRECT(CONCATENATE("'2018-09 (Д)'!O",TEXT(MATCH($C47,'2018-09 (Д)'!$C$2:$C$100,0)+1,0)))="Н/Д",INDIRECT(CONCATENATE("'2018-08 (Д)'!O",TEXT(MATCH($C47,'2018-08 (Д)'!$C$2:$C$100,0)+1,0))))),"Н/Д",((INDIRECT(CONCATENATE("'2018-09 (Д)'!O",TEXT(MATCH($C47,'2018-09 (Д)'!$C$2:$C$100,0)+1,0)))-INDIRECT(CONCATENATE("'2018-08 (Д)'!O",TEXT(MATCH($C47,'2018-08 (Д)'!$C$2:$C$100,0)+1,0))))/INDIRECT(CONCATENATE("'2018-08 (Д)'!O",TEXT(MATCH($C47,'2018-08 (Д)'!$C$2:$C$100,0)+1,0))))*100)</f>
        <v>-189.09526140491801</v>
      </c>
      <c r="DR47" s="9">
        <f ca="1">IF(OR(INDIRECT(CONCATENATE("'2018-10 (Д)'!O",TEXT(MATCH($C47,'2018-10 (Д)'!$C$2:$C$100,0)+1,0)))="Н/Д",INDIRECT(CONCATENATE("'2018-09 (Д)'!O",TEXT(MATCH($C47,'2018-09 (Д)'!$C$2:$C$100,0)+1,0)))="Н/Д",AND(INDIRECT(CONCATENATE("'2018-10 (Д)'!O",TEXT(MATCH($C47,'2018-10 (Д)'!$C$2:$C$100,0)+1,0)))="Н/Д",INDIRECT(CONCATENATE("'2018-09 (Д)'!O",TEXT(MATCH($C47,'2018-09 (Д)'!$C$2:$C$100,0)+1,0))))),"Н/Д",((INDIRECT(CONCATENATE("'2018-10 (Д)'!O",TEXT(MATCH($C47,'2018-10 (Д)'!$C$2:$C$100,0)+1,0)))-INDIRECT(CONCATENATE("'2018-09 (Д)'!O",TEXT(MATCH($C47,'2018-09 (Д)'!$C$2:$C$100,0)+1,0))))/INDIRECT(CONCATENATE("'2018-09 (Д)'!O",TEXT(MATCH($C47,'2018-09 (Д)'!$C$2:$C$100,0)+1,0))))*100)</f>
        <v>-199.48791856258529</v>
      </c>
      <c r="DS47" s="9">
        <f ca="1">IF(OR(INDIRECT(CONCATENATE("'2018-11 (Д)'!O",TEXT(MATCH($C47,'2018-11 (Д)'!$C$2:$C$100,0)+1,0)))="Н/Д",INDIRECT(CONCATENATE("'2018-10 (Д)'!O",TEXT(MATCH($C47,'2018-10 (Д)'!$C$2:$C$100,0)+1,0)))="Н/Д",AND(INDIRECT(CONCATENATE("'2018-11 (Д)'!O",TEXT(MATCH($C47,'2018-11 (Д)'!$C$2:$C$100,0)+1,0)))="Н/Д",INDIRECT(CONCATENATE("'2018-10 (Д)'!O",TEXT(MATCH($C47,'2018-10 (Д)'!$C$2:$C$100,0)+1,0))))),"Н/Д",((INDIRECT(CONCATENATE("'2018-11 (Д)'!O",TEXT(MATCH($C47,'2018-11 (Д)'!$C$2:$C$100,0)+1,0)))-INDIRECT(CONCATENATE("'2018-10 (Д)'!O",TEXT(MATCH($C47,'2018-10 (Д)'!$C$2:$C$100,0)+1,0))))/INDIRECT(CONCATENATE("'2018-10 (Д)'!O",TEXT(MATCH($C47,'2018-10 (Д)'!$C$2:$C$100,0)+1,0))))*100)</f>
        <v>-197.06639049026774</v>
      </c>
      <c r="DT47" s="9">
        <f ca="1">IF(OR(INDIRECT(CONCATENATE("'2018-12 (Д)'!O",TEXT(MATCH($C47,'2018-12 (Д)'!$C$2:$C$100,0)+1,0)))="Н/Д",INDIRECT(CONCATENATE("'2018-11 (Д)'!O",TEXT(MATCH($C47,'2018-11 (Д)'!$C$2:$C$100,0)+1,0)))="Н/Д",AND(INDIRECT(CONCATENATE("'2018-12 (Д)'!O",TEXT(MATCH($C47,'2018-12 (Д)'!$C$2:$C$100,0)+1,0)))="Н/Д",INDIRECT(CONCATENATE("'2018-11 (Д)'!O",TEXT(MATCH($C47,'2018-11 (Д)'!$C$2:$C$100,0)+1,0))))),"Н/Д",((INDIRECT(CONCATENATE("'2018-12 (Д)'!O",TEXT(MATCH($C47,'2018-12 (Д)'!$C$2:$C$100,0)+1,0)))-INDIRECT(CONCATENATE("'2018-11 (Д)'!O",TEXT(MATCH($C47,'2018-11 (Д)'!$C$2:$C$100,0)+1,0))))/INDIRECT(CONCATENATE("'2018-11 (Д)'!O",TEXT(MATCH($C47,'2018-11 (Д)'!$C$2:$C$100,0)+1,0))))*100)</f>
        <v>-335.67299640744443</v>
      </c>
      <c r="DU47" s="9"/>
      <c r="DV47" s="9">
        <f ca="1">IF(OR(INDIRECT(CONCATENATE("'2018-03 (Д)'!P",TEXT(MATCH($C47,'2018-03 (Д)'!$C$2:$C$100,0)+1,0)))="Н/Д",INDIRECT(CONCATENATE("'2018-02 (Д)'!P",TEXT(MATCH($C47,'2018-02 (Д)'!$C$2:$C$100,0)+1,0)))="Н/Д",AND(INDIRECT(CONCATENATE("'2018-03 (Д)'!P",TEXT(MATCH($C47,'2018-03 (Д)'!$C$2:$C$100,0)+1,0)))="Н/Д",INDIRECT(CONCATENATE("'2018-02 (Д)'!P",TEXT(MATCH($C47,'2018-02 (Д)'!$C$2:$C$100,0)+1,0))))),"Н/Д",((INDIRECT(CONCATENATE("'2018-03 (Д)'!P",TEXT(MATCH($C47,'2018-03 (Д)'!$C$2:$C$100,0)+1,0)))-INDIRECT(CONCATENATE("'2018-02 (Д)'!P",TEXT(MATCH($C47,'2018-02 (Д)'!$C$2:$C$100,0)+1,0))))/INDIRECT(CONCATENATE("'2018-02 (Д)'!P",TEXT(MATCH($C47,'2018-02 (Д)'!$C$2:$C$100,0)+1,0))))*100)</f>
        <v>19.248289465620267</v>
      </c>
      <c r="DW47" s="9">
        <f ca="1">IF(OR(INDIRECT(CONCATENATE("'2018-04 (Д)'!P",TEXT(MATCH($C47,'2018-04 (Д)'!$C$2:$C$100,0)+1,0)))="Н/Д",INDIRECT(CONCATENATE("'2018-03 (Д)'!P",TEXT(MATCH($C47,'2018-03 (Д)'!$C$2:$C$100,0)+1,0)))="Н/Д",AND(INDIRECT(CONCATENATE("'2018-04 (Д)'!P",TEXT(MATCH($C47,'2018-04 (Д)'!$C$2:$C$100,0)+1,0)))="Н/Д",INDIRECT(CONCATENATE("'2018-03 (Д)'!P",TEXT(MATCH($C47,'2018-03 (Д)'!$C$2:$C$100,0)+1,0))))),"Н/Д",((INDIRECT(CONCATENATE("'2018-04 (Д)'!P",TEXT(MATCH($C47,'2018-04 (Д)'!$C$2:$C$100,0)+1,0)))-INDIRECT(CONCATENATE("'2018-03 (Д)'!P",TEXT(MATCH($C47,'2018-03 (Д)'!$C$2:$C$100,0)+1,0))))/INDIRECT(CONCATENATE("'2018-03 (Д)'!P",TEXT(MATCH($C47,'2018-03 (Д)'!$C$2:$C$100,0)+1,0))))*100)</f>
        <v>103.09318622909767</v>
      </c>
      <c r="DX47" s="9">
        <f ca="1">IF(OR(INDIRECT(CONCATENATE("'2018-05 (Д)'!P",TEXT(MATCH($C47,'2018-05 (Д)'!$C$2:$C$100,0)+1,0)))="Н/Д",INDIRECT(CONCATENATE("'2018-04 (Д)'!P",TEXT(MATCH($C47,'2018-04 (Д)'!$C$2:$C$100,0)+1,0)))="Н/Д",AND(INDIRECT(CONCATENATE("'2018-05 (Д)'!P",TEXT(MATCH($C47,'2018-05 (Д)'!$C$2:$C$100,0)+1,0)))="Н/Д",INDIRECT(CONCATENATE("'2018-04 (Д)'!P",TEXT(MATCH($C47,'2018-04 (Д)'!$C$2:$C$100,0)+1,0))))),"Н/Д",((INDIRECT(CONCATENATE("'2018-05 (Д)'!P",TEXT(MATCH($C47,'2018-05 (Д)'!$C$2:$C$100,0)+1,0)))-INDIRECT(CONCATENATE("'2018-04 (Д)'!P",TEXT(MATCH($C47,'2018-04 (Д)'!$C$2:$C$100,0)+1,0))))/INDIRECT(CONCATENATE("'2018-04 (Д)'!P",TEXT(MATCH($C47,'2018-04 (Д)'!$C$2:$C$100,0)+1,0))))*100)</f>
        <v>-6.2132599348441069</v>
      </c>
      <c r="DY47" s="9">
        <f ca="1">IF(OR(INDIRECT(CONCATENATE("'2018-06 (Д)'!P",TEXT(MATCH($C47,'2018-06 (Д)'!$C$2:$C$100,0)+1,0)))="Н/Д",INDIRECT(CONCATENATE("'2018-05 (Д)'!P",TEXT(MATCH($C47,'2018-05 (Д)'!$C$2:$C$100,0)+1,0)))="Н/Д",AND(INDIRECT(CONCATENATE("'2018-06 (Д)'!P",TEXT(MATCH($C47,'2018-06 (Д)'!$C$2:$C$100,0)+1,0)))="Н/Д",INDIRECT(CONCATENATE("'2018-05 (Д)'!P",TEXT(MATCH($C47,'2018-05 (Д)'!$C$2:$C$100,0)+1,0))))),"Н/Д",((INDIRECT(CONCATENATE("'2018-06 (Д)'!P",TEXT(MATCH($C47,'2018-06 (Д)'!$C$2:$C$100,0)+1,0)))-INDIRECT(CONCATENATE("'2018-05 (Д)'!P",TEXT(MATCH($C47,'2018-05 (Д)'!$C$2:$C$100,0)+1,0))))/INDIRECT(CONCATENATE("'2018-05 (Д)'!P",TEXT(MATCH($C47,'2018-05 (Д)'!$C$2:$C$100,0)+1,0))))*100)</f>
        <v>-42.724582899068963</v>
      </c>
      <c r="DZ47" s="9">
        <f ca="1">IF(OR(INDIRECT(CONCATENATE("'2018-07 (Д)'!P",TEXT(MATCH($C47,'2018-07 (Д)'!$C$2:$C$100,0)+1,0)))="Н/Д",INDIRECT(CONCATENATE("'2018-06 (Д)'!P",TEXT(MATCH($C47,'2018-06 (Д)'!$C$2:$C$100,0)+1,0)))="Н/Д",AND(INDIRECT(CONCATENATE("'2018-07 (Д)'!P",TEXT(MATCH($C47,'2018-07 (Д)'!$C$2:$C$100,0)+1,0)))="Н/Д",INDIRECT(CONCATENATE("'2018-06 (Д)'!P",TEXT(MATCH($C47,'2018-06 (Д)'!$C$2:$C$100,0)+1,0))))),"Н/Д",((INDIRECT(CONCATENATE("'2018-07 (Д)'!P",TEXT(MATCH($C47,'2018-07 (Д)'!$C$2:$C$100,0)+1,0)))-INDIRECT(CONCATENATE("'2018-06 (Д)'!P",TEXT(MATCH($C47,'2018-06 (Д)'!$C$2:$C$100,0)+1,0))))/INDIRECT(CONCATENATE("'2018-06 (Д)'!P",TEXT(MATCH($C47,'2018-06 (Д)'!$C$2:$C$100,0)+1,0))))*100)</f>
        <v>118.19550256467453</v>
      </c>
      <c r="EA47" s="9">
        <f ca="1">IF(OR(INDIRECT(CONCATENATE("'2018-08 (Д)'!P",TEXT(MATCH($C47,'2018-08 (Д)'!$C$2:$C$100,0)+1,0)))="Н/Д",INDIRECT(CONCATENATE("'2018-07 (Д)'!P",TEXT(MATCH($C47,'2018-07 (Д)'!$C$2:$C$100,0)+1,0)))="Н/Д",AND(INDIRECT(CONCATENATE("'2018-08 (Д)'!P",TEXT(MATCH($C47,'2018-08 (Д)'!$C$2:$C$100,0)+1,0)))="Н/Д",INDIRECT(CONCATENATE("'2018-07 (Д)'!P",TEXT(MATCH($C47,'2018-07 (Д)'!$C$2:$C$100,0)+1,0))))),"Н/Д",((INDIRECT(CONCATENATE("'2018-08 (Д)'!P",TEXT(MATCH($C47,'2018-08 (Д)'!$C$2:$C$100,0)+1,0)))-INDIRECT(CONCATENATE("'2018-07 (Д)'!P",TEXT(MATCH($C47,'2018-07 (Д)'!$C$2:$C$100,0)+1,0))))/INDIRECT(CONCATENATE("'2018-07 (Д)'!P",TEXT(MATCH($C47,'2018-07 (Д)'!$C$2:$C$100,0)+1,0))))*100)</f>
        <v>68.750249554189708</v>
      </c>
      <c r="EB47" s="9">
        <f ca="1">IF(OR(INDIRECT(CONCATENATE("'2018-09 (Д)'!P",TEXT(MATCH($C47,'2018-09 (Д)'!$C$2:$C$100,0)+1,0)))="Н/Д",INDIRECT(CONCATENATE("'2018-08 (Д)'!P",TEXT(MATCH($C47,'2018-08 (Д)'!$C$2:$C$100,0)+1,0)))="Н/Д",AND(INDIRECT(CONCATENATE("'2018-09 (Д)'!P",TEXT(MATCH($C47,'2018-09 (Д)'!$C$2:$C$100,0)+1,0)))="Н/Д",INDIRECT(CONCATENATE("'2018-08 (Д)'!P",TEXT(MATCH($C47,'2018-08 (Д)'!$C$2:$C$100,0)+1,0))))),"Н/Д",((INDIRECT(CONCATENATE("'2018-09 (Д)'!P",TEXT(MATCH($C47,'2018-09 (Д)'!$C$2:$C$100,0)+1,0)))-INDIRECT(CONCATENATE("'2018-08 (Д)'!P",TEXT(MATCH($C47,'2018-08 (Д)'!$C$2:$C$100,0)+1,0))))/INDIRECT(CONCATENATE("'2018-08 (Д)'!P",TEXT(MATCH($C47,'2018-08 (Д)'!$C$2:$C$100,0)+1,0))))*100)</f>
        <v>-65.474346441432601</v>
      </c>
      <c r="EC47" s="9">
        <f ca="1">IF(OR(INDIRECT(CONCATENATE("'2018-10 (Д)'!P",TEXT(MATCH($C47,'2018-10 (Д)'!$C$2:$C$100,0)+1,0)))="Н/Д",INDIRECT(CONCATENATE("'2018-09 (Д)'!P",TEXT(MATCH($C47,'2018-09 (Д)'!$C$2:$C$100,0)+1,0)))="Н/Д",AND(INDIRECT(CONCATENATE("'2018-10 (Д)'!P",TEXT(MATCH($C47,'2018-10 (Д)'!$C$2:$C$100,0)+1,0)))="Н/Д",INDIRECT(CONCATENATE("'2018-09 (Д)'!P",TEXT(MATCH($C47,'2018-09 (Д)'!$C$2:$C$100,0)+1,0))))),"Н/Д",((INDIRECT(CONCATENATE("'2018-10 (Д)'!P",TEXT(MATCH($C47,'2018-10 (Д)'!$C$2:$C$100,0)+1,0)))-INDIRECT(CONCATENATE("'2018-09 (Д)'!P",TEXT(MATCH($C47,'2018-09 (Д)'!$C$2:$C$100,0)+1,0))))/INDIRECT(CONCATENATE("'2018-09 (Д)'!P",TEXT(MATCH($C47,'2018-09 (Д)'!$C$2:$C$100,0)+1,0))))*100)</f>
        <v>36.816597360141706</v>
      </c>
      <c r="ED47" s="9">
        <f ca="1">IF(OR(INDIRECT(CONCATENATE("'2018-11 (Д)'!P",TEXT(MATCH($C47,'2018-11 (Д)'!$C$2:$C$100,0)+1,0)))="Н/Д",INDIRECT(CONCATENATE("'2018-10 (Д)'!P",TEXT(MATCH($C47,'2018-10 (Д)'!$C$2:$C$100,0)+1,0)))="Н/Д",AND(INDIRECT(CONCATENATE("'2018-11 (Д)'!P",TEXT(MATCH($C47,'2018-11 (Д)'!$C$2:$C$100,0)+1,0)))="Н/Д",INDIRECT(CONCATENATE("'2018-10 (Д)'!P",TEXT(MATCH($C47,'2018-10 (Д)'!$C$2:$C$100,0)+1,0))))),"Н/Д",((INDIRECT(CONCATENATE("'2018-11 (Д)'!P",TEXT(MATCH($C47,'2018-11 (Д)'!$C$2:$C$100,0)+1,0)))-INDIRECT(CONCATENATE("'2018-10 (Д)'!P",TEXT(MATCH($C47,'2018-10 (Д)'!$C$2:$C$100,0)+1,0))))/INDIRECT(CONCATENATE("'2018-10 (Д)'!P",TEXT(MATCH($C47,'2018-10 (Д)'!$C$2:$C$100,0)+1,0))))*100)</f>
        <v>4.4293253967283004</v>
      </c>
      <c r="EE47" s="9">
        <f ca="1">IF(OR(INDIRECT(CONCATENATE("'2018-12 (Д)'!P",TEXT(MATCH($C47,'2018-12 (Д)'!$C$2:$C$100,0)+1,0)))="Н/Д",INDIRECT(CONCATENATE("'2018-11 (Д)'!P",TEXT(MATCH($C47,'2018-11 (Д)'!$C$2:$C$100,0)+1,0)))="Н/Д",AND(INDIRECT(CONCATENATE("'2018-12 (Д)'!P",TEXT(MATCH($C47,'2018-12 (Д)'!$C$2:$C$100,0)+1,0)))="Н/Д",INDIRECT(CONCATENATE("'2018-11 (Д)'!P",TEXT(MATCH($C47,'2018-11 (Д)'!$C$2:$C$100,0)+1,0))))),"Н/Д",((INDIRECT(CONCATENATE("'2018-12 (Д)'!P",TEXT(MATCH($C47,'2018-12 (Д)'!$C$2:$C$100,0)+1,0)))-INDIRECT(CONCATENATE("'2018-11 (Д)'!P",TEXT(MATCH($C47,'2018-11 (Д)'!$C$2:$C$100,0)+1,0))))/INDIRECT(CONCATENATE("'2018-11 (Д)'!P",TEXT(MATCH($C47,'2018-11 (Д)'!$C$2:$C$100,0)+1,0))))*100)</f>
        <v>-18.580023029258829</v>
      </c>
      <c r="EF47" s="9"/>
      <c r="EG47" s="9">
        <f ca="1">IF(OR(INDIRECT(CONCATENATE("'2018-03 (Д)'!Q",TEXT(MATCH($C47,'2018-03 (Д)'!$C$2:$C$100,0)+1,0)))="Н/Д",INDIRECT(CONCATENATE("'2018-02 (Д)'!Q",TEXT(MATCH($C47,'2018-02 (Д)'!$C$2:$C$100,0)+1,0)))="Н/Д",AND(INDIRECT(CONCATENATE("'2018-03 (Д)'!Q",TEXT(MATCH($C47,'2018-03 (Д)'!$C$2:$C$100,0)+1,0)))="Н/Д",INDIRECT(CONCATENATE("'2018-02 (Д)'!Q",TEXT(MATCH($C47,'2018-02 (Д)'!$C$2:$C$100,0)+1,0))))),"Н/Д",((INDIRECT(CONCATENATE("'2018-03 (Д)'!Q",TEXT(MATCH($C47,'2018-03 (Д)'!$C$2:$C$100,0)+1,0)))-INDIRECT(CONCATENATE("'2018-02 (Д)'!Q",TEXT(MATCH($C47,'2018-02 (Д)'!$C$2:$C$100,0)+1,0))))/INDIRECT(CONCATENATE("'2018-02 (Д)'!Q",TEXT(MATCH($C47,'2018-02 (Д)'!$C$2:$C$100,0)+1,0))))*100)</f>
        <v>378.35363880918749</v>
      </c>
      <c r="EH47" s="9">
        <f ca="1">IF(OR(INDIRECT(CONCATENATE("'2018-04 (Д)'!Q",TEXT(MATCH($C47,'2018-04 (Д)'!$C$2:$C$100,0)+1,0)))="Н/Д",INDIRECT(CONCATENATE("'2018-03 (Д)'!Q",TEXT(MATCH($C47,'2018-03 (Д)'!$C$2:$C$100,0)+1,0)))="Н/Д",AND(INDIRECT(CONCATENATE("'2018-04 (Д)'!Q",TEXT(MATCH($C47,'2018-04 (Д)'!$C$2:$C$100,0)+1,0)))="Н/Д",INDIRECT(CONCATENATE("'2018-03 (Д)'!Q",TEXT(MATCH($C47,'2018-03 (Д)'!$C$2:$C$100,0)+1,0))))),"Н/Д",((INDIRECT(CONCATENATE("'2018-04 (Д)'!Q",TEXT(MATCH($C47,'2018-04 (Д)'!$C$2:$C$100,0)+1,0)))-INDIRECT(CONCATENATE("'2018-03 (Д)'!Q",TEXT(MATCH($C47,'2018-03 (Д)'!$C$2:$C$100,0)+1,0))))/INDIRECT(CONCATENATE("'2018-03 (Д)'!Q",TEXT(MATCH($C47,'2018-03 (Д)'!$C$2:$C$100,0)+1,0))))*100)</f>
        <v>125.88910317289465</v>
      </c>
      <c r="EI47" s="9">
        <f ca="1">IF(OR(INDIRECT(CONCATENATE("'2018-05 (Д)'!Q",TEXT(MATCH($C47,'2018-05 (Д)'!$C$2:$C$100,0)+1,0)))="Н/Д",INDIRECT(CONCATENATE("'2018-04 (Д)'!Q",TEXT(MATCH($C47,'2018-04 (Д)'!$C$2:$C$100,0)+1,0)))="Н/Д",AND(INDIRECT(CONCATENATE("'2018-05 (Д)'!Q",TEXT(MATCH($C47,'2018-05 (Д)'!$C$2:$C$100,0)+1,0)))="Н/Д",INDIRECT(CONCATENATE("'2018-04 (Д)'!Q",TEXT(MATCH($C47,'2018-04 (Д)'!$C$2:$C$100,0)+1,0))))),"Н/Д",((INDIRECT(CONCATENATE("'2018-05 (Д)'!Q",TEXT(MATCH($C47,'2018-05 (Д)'!$C$2:$C$100,0)+1,0)))-INDIRECT(CONCATENATE("'2018-04 (Д)'!Q",TEXT(MATCH($C47,'2018-04 (Д)'!$C$2:$C$100,0)+1,0))))/INDIRECT(CONCATENATE("'2018-04 (Д)'!Q",TEXT(MATCH($C47,'2018-04 (Д)'!$C$2:$C$100,0)+1,0))))*100)</f>
        <v>18.911914990765816</v>
      </c>
      <c r="EJ47" s="9">
        <f ca="1">IF(OR(INDIRECT(CONCATENATE("'2018-06 (Д)'!Q",TEXT(MATCH($C47,'2018-06 (Д)'!$C$2:$C$100,0)+1,0)))="Н/Д",INDIRECT(CONCATENATE("'2018-05 (Д)'!Q",TEXT(MATCH($C47,'2018-05 (Д)'!$C$2:$C$100,0)+1,0)))="Н/Д",AND(INDIRECT(CONCATENATE("'2018-06 (Д)'!Q",TEXT(MATCH($C47,'2018-06 (Д)'!$C$2:$C$100,0)+1,0)))="Н/Д",INDIRECT(CONCATENATE("'2018-05 (Д)'!Q",TEXT(MATCH($C47,'2018-05 (Д)'!$C$2:$C$100,0)+1,0))))),"Н/Д",((INDIRECT(CONCATENATE("'2018-06 (Д)'!Q",TEXT(MATCH($C47,'2018-06 (Д)'!$C$2:$C$100,0)+1,0)))-INDIRECT(CONCATENATE("'2018-05 (Д)'!Q",TEXT(MATCH($C47,'2018-05 (Д)'!$C$2:$C$100,0)+1,0))))/INDIRECT(CONCATENATE("'2018-05 (Д)'!Q",TEXT(MATCH($C47,'2018-05 (Д)'!$C$2:$C$100,0)+1,0))))*100)</f>
        <v>-84.92971101131819</v>
      </c>
      <c r="EK47" s="9">
        <f ca="1">IF(OR(INDIRECT(CONCATENATE("'2018-07 (Д)'!Q",TEXT(MATCH($C47,'2018-07 (Д)'!$C$2:$C$100,0)+1,0)))="Н/Д",INDIRECT(CONCATENATE("'2018-06 (Д)'!Q",TEXT(MATCH($C47,'2018-06 (Д)'!$C$2:$C$100,0)+1,0)))="Н/Д",AND(INDIRECT(CONCATENATE("'2018-07 (Д)'!Q",TEXT(MATCH($C47,'2018-07 (Д)'!$C$2:$C$100,0)+1,0)))="Н/Д",INDIRECT(CONCATENATE("'2018-06 (Д)'!Q",TEXT(MATCH($C47,'2018-06 (Д)'!$C$2:$C$100,0)+1,0))))),"Н/Д",((INDIRECT(CONCATENATE("'2018-07 (Д)'!Q",TEXT(MATCH($C47,'2018-07 (Д)'!$C$2:$C$100,0)+1,0)))-INDIRECT(CONCATENATE("'2018-06 (Д)'!Q",TEXT(MATCH($C47,'2018-06 (Д)'!$C$2:$C$100,0)+1,0))))/INDIRECT(CONCATENATE("'2018-06 (Д)'!Q",TEXT(MATCH($C47,'2018-06 (Д)'!$C$2:$C$100,0)+1,0))))*100)</f>
        <v>24.610389685078836</v>
      </c>
      <c r="EL47" s="9">
        <f ca="1">IF(OR(INDIRECT(CONCATENATE("'2018-08 (Д)'!Q",TEXT(MATCH($C47,'2018-08 (Д)'!$C$2:$C$100,0)+1,0)))="Н/Д",INDIRECT(CONCATENATE("'2018-07 (Д)'!Q",TEXT(MATCH($C47,'2018-07 (Д)'!$C$2:$C$100,0)+1,0)))="Н/Д",AND(INDIRECT(CONCATENATE("'2018-08 (Д)'!Q",TEXT(MATCH($C47,'2018-08 (Д)'!$C$2:$C$100,0)+1,0)))="Н/Д",INDIRECT(CONCATENATE("'2018-07 (Д)'!Q",TEXT(MATCH($C47,'2018-07 (Д)'!$C$2:$C$100,0)+1,0))))),"Н/Д",((INDIRECT(CONCATENATE("'2018-08 (Д)'!Q",TEXT(MATCH($C47,'2018-08 (Д)'!$C$2:$C$100,0)+1,0)))-INDIRECT(CONCATENATE("'2018-07 (Д)'!Q",TEXT(MATCH($C47,'2018-07 (Д)'!$C$2:$C$100,0)+1,0))))/INDIRECT(CONCATENATE("'2018-07 (Д)'!Q",TEXT(MATCH($C47,'2018-07 (Д)'!$C$2:$C$100,0)+1,0))))*100)</f>
        <v>149.94787790502323</v>
      </c>
      <c r="EM47" s="9">
        <f ca="1">IF(OR(INDIRECT(CONCATENATE("'2018-09 (Д)'!Q",TEXT(MATCH($C47,'2018-09 (Д)'!$C$2:$C$100,0)+1,0)))="Н/Д",INDIRECT(CONCATENATE("'2018-08 (Д)'!Q",TEXT(MATCH($C47,'2018-08 (Д)'!$C$2:$C$100,0)+1,0)))="Н/Д",AND(INDIRECT(CONCATENATE("'2018-09 (Д)'!Q",TEXT(MATCH($C47,'2018-09 (Д)'!$C$2:$C$100,0)+1,0)))="Н/Д",INDIRECT(CONCATENATE("'2018-08 (Д)'!Q",TEXT(MATCH($C47,'2018-08 (Д)'!$C$2:$C$100,0)+1,0))))),"Н/Д",((INDIRECT(CONCATENATE("'2018-09 (Д)'!Q",TEXT(MATCH($C47,'2018-09 (Д)'!$C$2:$C$100,0)+1,0)))-INDIRECT(CONCATENATE("'2018-08 (Д)'!Q",TEXT(MATCH($C47,'2018-08 (Д)'!$C$2:$C$100,0)+1,0))))/INDIRECT(CONCATENATE("'2018-08 (Д)'!Q",TEXT(MATCH($C47,'2018-08 (Д)'!$C$2:$C$100,0)+1,0))))*100)</f>
        <v>-91.318827875702482</v>
      </c>
      <c r="EN47" s="9">
        <f ca="1">IF(OR(INDIRECT(CONCATENATE("'2018-10 (Д)'!Q",TEXT(MATCH($C47,'2018-10 (Д)'!$C$2:$C$100,0)+1,0)))="Н/Д",INDIRECT(CONCATENATE("'2018-09 (Д)'!Q",TEXT(MATCH($C47,'2018-09 (Д)'!$C$2:$C$100,0)+1,0)))="Н/Д",AND(INDIRECT(CONCATENATE("'2018-10 (Д)'!Q",TEXT(MATCH($C47,'2018-10 (Д)'!$C$2:$C$100,0)+1,0)))="Н/Д",INDIRECT(CONCATENATE("'2018-09 (Д)'!Q",TEXT(MATCH($C47,'2018-09 (Д)'!$C$2:$C$100,0)+1,0))))),"Н/Д",((INDIRECT(CONCATENATE("'2018-10 (Д)'!Q",TEXT(MATCH($C47,'2018-10 (Д)'!$C$2:$C$100,0)+1,0)))-INDIRECT(CONCATENATE("'2018-09 (Д)'!Q",TEXT(MATCH($C47,'2018-09 (Д)'!$C$2:$C$100,0)+1,0))))/INDIRECT(CONCATENATE("'2018-09 (Д)'!Q",TEXT(MATCH($C47,'2018-09 (Д)'!$C$2:$C$100,0)+1,0))))*100)</f>
        <v>291.02181328322689</v>
      </c>
      <c r="EO47" s="9">
        <f ca="1">IF(OR(INDIRECT(CONCATENATE("'2018-11 (Д)'!Q",TEXT(MATCH($C47,'2018-11 (Д)'!$C$2:$C$100,0)+1,0)))="Н/Д",INDIRECT(CONCATENATE("'2018-10 (Д)'!Q",TEXT(MATCH($C47,'2018-10 (Д)'!$C$2:$C$100,0)+1,0)))="Н/Д",AND(INDIRECT(CONCATENATE("'2018-11 (Д)'!Q",TEXT(MATCH($C47,'2018-11 (Д)'!$C$2:$C$100,0)+1,0)))="Н/Д",INDIRECT(CONCATENATE("'2018-10 (Д)'!Q",TEXT(MATCH($C47,'2018-10 (Д)'!$C$2:$C$100,0)+1,0))))),"Н/Д",((INDIRECT(CONCATENATE("'2018-11 (Д)'!Q",TEXT(MATCH($C47,'2018-11 (Д)'!$C$2:$C$100,0)+1,0)))-INDIRECT(CONCATENATE("'2018-10 (Д)'!Q",TEXT(MATCH($C47,'2018-10 (Д)'!$C$2:$C$100,0)+1,0))))/INDIRECT(CONCATENATE("'2018-10 (Д)'!Q",TEXT(MATCH($C47,'2018-10 (Д)'!$C$2:$C$100,0)+1,0))))*100)</f>
        <v>196.41213894847954</v>
      </c>
      <c r="EP47" s="9">
        <f ca="1">IF(OR(INDIRECT(CONCATENATE("'2018-12 (Д)'!Q",TEXT(MATCH($C47,'2018-12 (Д)'!$C$2:$C$100,0)+1,0)))="Н/Д",INDIRECT(CONCATENATE("'2018-11 (Д)'!Q",TEXT(MATCH($C47,'2018-11 (Д)'!$C$2:$C$100,0)+1,0)))="Н/Д",AND(INDIRECT(CONCATENATE("'2018-12 (Д)'!Q",TEXT(MATCH($C47,'2018-12 (Д)'!$C$2:$C$100,0)+1,0)))="Н/Д",INDIRECT(CONCATENATE("'2018-11 (Д)'!Q",TEXT(MATCH($C47,'2018-11 (Д)'!$C$2:$C$100,0)+1,0))))),"Н/Д",((INDIRECT(CONCATENATE("'2018-12 (Д)'!Q",TEXT(MATCH($C47,'2018-12 (Д)'!$C$2:$C$100,0)+1,0)))-INDIRECT(CONCATENATE("'2018-11 (Д)'!Q",TEXT(MATCH($C47,'2018-11 (Д)'!$C$2:$C$100,0)+1,0))))/INDIRECT(CONCATENATE("'2018-11 (Д)'!Q",TEXT(MATCH($C47,'2018-11 (Д)'!$C$2:$C$100,0)+1,0))))*100)</f>
        <v>-82.294481306728073</v>
      </c>
      <c r="EQ47" s="9"/>
      <c r="ER47" s="9">
        <f ca="1">IF(OR(INDIRECT(CONCATENATE("'2018-03 (Д)'!R",TEXT(MATCH($C47,'2018-03 (Д)'!$C$2:$C$100,0)+1,0)))="Н/Д",INDIRECT(CONCATENATE("'2018-02 (Д)'!R",TEXT(MATCH($C47,'2018-02 (Д)'!$C$2:$C$100,0)+1,0)))="Н/Д",AND(INDIRECT(CONCATENATE("'2018-03 (Д)'!R",TEXT(MATCH($C47,'2018-03 (Д)'!$C$2:$C$100,0)+1,0)))="Н/Д",INDIRECT(CONCATENATE("'2018-02 (Д)'!R",TEXT(MATCH($C47,'2018-02 (Д)'!$C$2:$C$100,0)+1,0))))),"Н/Д",((INDIRECT(CONCATENATE("'2018-03 (Д)'!R",TEXT(MATCH($C47,'2018-03 (Д)'!$C$2:$C$100,0)+1,0)))-INDIRECT(CONCATENATE("'2018-02 (Д)'!R",TEXT(MATCH($C47,'2018-02 (Д)'!$C$2:$C$100,0)+1,0))))/INDIRECT(CONCATENATE("'2018-02 (Д)'!R",TEXT(MATCH($C47,'2018-02 (Д)'!$C$2:$C$100,0)+1,0))))*100)</f>
        <v>-5.0347988511543322</v>
      </c>
      <c r="ES47" s="9">
        <f ca="1">IF(OR(INDIRECT(CONCATENATE("'2018-04 (Д)'!R",TEXT(MATCH($C47,'2018-04 (Д)'!$C$2:$C$100,0)+1,0)))="Н/Д",INDIRECT(CONCATENATE("'2018-03 (Д)'!R",TEXT(MATCH($C47,'2018-03 (Д)'!$C$2:$C$100,0)+1,0)))="Н/Д",AND(INDIRECT(CONCATENATE("'2018-04 (Д)'!R",TEXT(MATCH($C47,'2018-04 (Д)'!$C$2:$C$100,0)+1,0)))="Н/Д",INDIRECT(CONCATENATE("'2018-03 (Д)'!R",TEXT(MATCH($C47,'2018-03 (Д)'!$C$2:$C$100,0)+1,0))))),"Н/Д",((INDIRECT(CONCATENATE("'2018-04 (Д)'!R",TEXT(MATCH($C47,'2018-04 (Д)'!$C$2:$C$100,0)+1,0)))-INDIRECT(CONCATENATE("'2018-03 (Д)'!R",TEXT(MATCH($C47,'2018-03 (Д)'!$C$2:$C$100,0)+1,0))))/INDIRECT(CONCATENATE("'2018-03 (Д)'!R",TEXT(MATCH($C47,'2018-03 (Д)'!$C$2:$C$100,0)+1,0))))*100)</f>
        <v>65.338618930948527</v>
      </c>
      <c r="ET47" s="9">
        <f ca="1">IF(OR(INDIRECT(CONCATENATE("'2018-05 (Д)'!R",TEXT(MATCH($C47,'2018-05 (Д)'!$C$2:$C$100,0)+1,0)))="Н/Д",INDIRECT(CONCATENATE("'2018-04 (Д)'!R",TEXT(MATCH($C47,'2018-04 (Д)'!$C$2:$C$100,0)+1,0)))="Н/Д",AND(INDIRECT(CONCATENATE("'2018-05 (Д)'!R",TEXT(MATCH($C47,'2018-05 (Д)'!$C$2:$C$100,0)+1,0)))="Н/Д",INDIRECT(CONCATENATE("'2018-04 (Д)'!R",TEXT(MATCH($C47,'2018-04 (Д)'!$C$2:$C$100,0)+1,0))))),"Н/Д",((INDIRECT(CONCATENATE("'2018-05 (Д)'!R",TEXT(MATCH($C47,'2018-05 (Д)'!$C$2:$C$100,0)+1,0)))-INDIRECT(CONCATENATE("'2018-04 (Д)'!R",TEXT(MATCH($C47,'2018-04 (Д)'!$C$2:$C$100,0)+1,0))))/INDIRECT(CONCATENATE("'2018-04 (Д)'!R",TEXT(MATCH($C47,'2018-04 (Д)'!$C$2:$C$100,0)+1,0))))*100)</f>
        <v>-14.997602370222001</v>
      </c>
      <c r="EU47" s="9">
        <f ca="1">IF(OR(INDIRECT(CONCATENATE("'2018-06 (Д)'!R",TEXT(MATCH($C47,'2018-06 (Д)'!$C$2:$C$100,0)+1,0)))="Н/Д",INDIRECT(CONCATENATE("'2018-05 (Д)'!R",TEXT(MATCH($C47,'2018-05 (Д)'!$C$2:$C$100,0)+1,0)))="Н/Д",AND(INDIRECT(CONCATENATE("'2018-06 (Д)'!R",TEXT(MATCH($C47,'2018-06 (Д)'!$C$2:$C$100,0)+1,0)))="Н/Д",INDIRECT(CONCATENATE("'2018-05 (Д)'!R",TEXT(MATCH($C47,'2018-05 (Д)'!$C$2:$C$100,0)+1,0))))),"Н/Д",((INDIRECT(CONCATENATE("'2018-06 (Д)'!R",TEXT(MATCH($C47,'2018-06 (Д)'!$C$2:$C$100,0)+1,0)))-INDIRECT(CONCATENATE("'2018-05 (Д)'!R",TEXT(MATCH($C47,'2018-05 (Д)'!$C$2:$C$100,0)+1,0))))/INDIRECT(CONCATENATE("'2018-05 (Д)'!R",TEXT(MATCH($C47,'2018-05 (Д)'!$C$2:$C$100,0)+1,0))))*100)</f>
        <v>-20.535773750442083</v>
      </c>
      <c r="EV47" s="9">
        <f ca="1">IF(OR(INDIRECT(CONCATENATE("'2018-07 (Д)'!R",TEXT(MATCH($C47,'2018-07 (Д)'!$C$2:$C$100,0)+1,0)))="Н/Д",INDIRECT(CONCATENATE("'2018-06 (Д)'!R",TEXT(MATCH($C47,'2018-06 (Д)'!$C$2:$C$100,0)+1,0)))="Н/Д",AND(INDIRECT(CONCATENATE("'2018-07 (Д)'!R",TEXT(MATCH($C47,'2018-07 (Д)'!$C$2:$C$100,0)+1,0)))="Н/Д",INDIRECT(CONCATENATE("'2018-06 (Д)'!R",TEXT(MATCH($C47,'2018-06 (Д)'!$C$2:$C$100,0)+1,0))))),"Н/Д",((INDIRECT(CONCATENATE("'2018-07 (Д)'!R",TEXT(MATCH($C47,'2018-07 (Д)'!$C$2:$C$100,0)+1,0)))-INDIRECT(CONCATENATE("'2018-06 (Д)'!R",TEXT(MATCH($C47,'2018-06 (Д)'!$C$2:$C$100,0)+1,0))))/INDIRECT(CONCATENATE("'2018-06 (Д)'!R",TEXT(MATCH($C47,'2018-06 (Д)'!$C$2:$C$100,0)+1,0))))*100)</f>
        <v>-40.058629265716704</v>
      </c>
      <c r="EW47" s="9">
        <f ca="1">IF(OR(INDIRECT(CONCATENATE("'2018-08 (Д)'!R",TEXT(MATCH($C47,'2018-08 (Д)'!$C$2:$C$100,0)+1,0)))="Н/Д",INDIRECT(CONCATENATE("'2018-07 (Д)'!R",TEXT(MATCH($C47,'2018-07 (Д)'!$C$2:$C$100,0)+1,0)))="Н/Д",AND(INDIRECT(CONCATENATE("'2018-08 (Д)'!R",TEXT(MATCH($C47,'2018-08 (Д)'!$C$2:$C$100,0)+1,0)))="Н/Д",INDIRECT(CONCATENATE("'2018-07 (Д)'!R",TEXT(MATCH($C47,'2018-07 (Д)'!$C$2:$C$100,0)+1,0))))),"Н/Д",((INDIRECT(CONCATENATE("'2018-08 (Д)'!R",TEXT(MATCH($C47,'2018-08 (Д)'!$C$2:$C$100,0)+1,0)))-INDIRECT(CONCATENATE("'2018-07 (Д)'!R",TEXT(MATCH($C47,'2018-07 (Д)'!$C$2:$C$100,0)+1,0))))/INDIRECT(CONCATENATE("'2018-07 (Д)'!R",TEXT(MATCH($C47,'2018-07 (Д)'!$C$2:$C$100,0)+1,0))))*100)</f>
        <v>38.475003055365761</v>
      </c>
      <c r="EX47" s="9">
        <f ca="1">IF(OR(INDIRECT(CONCATENATE("'2018-09 (Д)'!R",TEXT(MATCH($C47,'2018-09 (Д)'!$C$2:$C$100,0)+1,0)))="Н/Д",INDIRECT(CONCATENATE("'2018-08 (Д)'!R",TEXT(MATCH($C47,'2018-08 (Д)'!$C$2:$C$100,0)+1,0)))="Н/Д",AND(INDIRECT(CONCATENATE("'2018-09 (Д)'!R",TEXT(MATCH($C47,'2018-09 (Д)'!$C$2:$C$100,0)+1,0)))="Н/Д",INDIRECT(CONCATENATE("'2018-08 (Д)'!R",TEXT(MATCH($C47,'2018-08 (Д)'!$C$2:$C$100,0)+1,0))))),"Н/Д",((INDIRECT(CONCATENATE("'2018-09 (Д)'!R",TEXT(MATCH($C47,'2018-09 (Д)'!$C$2:$C$100,0)+1,0)))-INDIRECT(CONCATENATE("'2018-08 (Д)'!R",TEXT(MATCH($C47,'2018-08 (Д)'!$C$2:$C$100,0)+1,0))))/INDIRECT(CONCATENATE("'2018-08 (Д)'!R",TEXT(MATCH($C47,'2018-08 (Д)'!$C$2:$C$100,0)+1,0))))*100)</f>
        <v>68.007504294001492</v>
      </c>
      <c r="EY47" s="9">
        <f ca="1">IF(OR(INDIRECT(CONCATENATE("'2018-10 (Д)'!R",TEXT(MATCH($C47,'2018-10 (Д)'!$C$2:$C$100,0)+1,0)))="Н/Д",INDIRECT(CONCATENATE("'2018-09 (Д)'!R",TEXT(MATCH($C47,'2018-09 (Д)'!$C$2:$C$100,0)+1,0)))="Н/Д",AND(INDIRECT(CONCATENATE("'2018-10 (Д)'!R",TEXT(MATCH($C47,'2018-10 (Д)'!$C$2:$C$100,0)+1,0)))="Н/Д",INDIRECT(CONCATENATE("'2018-09 (Д)'!R",TEXT(MATCH($C47,'2018-09 (Д)'!$C$2:$C$100,0)+1,0))))),"Н/Д",((INDIRECT(CONCATENATE("'2018-10 (Д)'!R",TEXT(MATCH($C47,'2018-10 (Д)'!$C$2:$C$100,0)+1,0)))-INDIRECT(CONCATENATE("'2018-09 (Д)'!R",TEXT(MATCH($C47,'2018-09 (Д)'!$C$2:$C$100,0)+1,0))))/INDIRECT(CONCATENATE("'2018-09 (Д)'!R",TEXT(MATCH($C47,'2018-09 (Д)'!$C$2:$C$100,0)+1,0))))*100)</f>
        <v>-43.690295409570282</v>
      </c>
      <c r="EZ47" s="9">
        <f ca="1">IF(OR(INDIRECT(CONCATENATE("'2018-11 (Д)'!R",TEXT(MATCH($C47,'2018-11 (Д)'!$C$2:$C$100,0)+1,0)))="Н/Д",INDIRECT(CONCATENATE("'2018-10 (Д)'!R",TEXT(MATCH($C47,'2018-10 (Д)'!$C$2:$C$100,0)+1,0)))="Н/Д",AND(INDIRECT(CONCATENATE("'2018-11 (Д)'!R",TEXT(MATCH($C47,'2018-11 (Д)'!$C$2:$C$100,0)+1,0)))="Н/Д",INDIRECT(CONCATENATE("'2018-10 (Д)'!R",TEXT(MATCH($C47,'2018-10 (Д)'!$C$2:$C$100,0)+1,0))))),"Н/Д",((INDIRECT(CONCATENATE("'2018-11 (Д)'!R",TEXT(MATCH($C47,'2018-11 (Д)'!$C$2:$C$100,0)+1,0)))-INDIRECT(CONCATENATE("'2018-10 (Д)'!R",TEXT(MATCH($C47,'2018-10 (Д)'!$C$2:$C$100,0)+1,0))))/INDIRECT(CONCATENATE("'2018-10 (Д)'!R",TEXT(MATCH($C47,'2018-10 (Д)'!$C$2:$C$100,0)+1,0))))*100)</f>
        <v>60.222813090562155</v>
      </c>
      <c r="FA47" s="9">
        <f ca="1">IF(OR(INDIRECT(CONCATENATE("'2018-12 (Д)'!R",TEXT(MATCH($C47,'2018-12 (Д)'!$C$2:$C$100,0)+1,0)))="Н/Д",INDIRECT(CONCATENATE("'2018-11 (Д)'!R",TEXT(MATCH($C47,'2018-11 (Д)'!$C$2:$C$100,0)+1,0)))="Н/Д",AND(INDIRECT(CONCATENATE("'2018-12 (Д)'!R",TEXT(MATCH($C47,'2018-12 (Д)'!$C$2:$C$100,0)+1,0)))="Н/Д",INDIRECT(CONCATENATE("'2018-11 (Д)'!R",TEXT(MATCH($C47,'2018-11 (Д)'!$C$2:$C$100,0)+1,0))))),"Н/Д",((INDIRECT(CONCATENATE("'2018-12 (Д)'!R",TEXT(MATCH($C47,'2018-12 (Д)'!$C$2:$C$100,0)+1,0)))-INDIRECT(CONCATENATE("'2018-11 (Д)'!R",TEXT(MATCH($C47,'2018-11 (Д)'!$C$2:$C$100,0)+1,0))))/INDIRECT(CONCATENATE("'2018-11 (Д)'!R",TEXT(MATCH($C47,'2018-11 (Д)'!$C$2:$C$100,0)+1,0))))*100)</f>
        <v>-12.480468910861177</v>
      </c>
      <c r="FB47" s="9"/>
      <c r="FC47" s="9">
        <f ca="1">IF(OR(INDIRECT(CONCATENATE("'2018-03 (Д)'!S",TEXT(MATCH($C47,'2018-03 (Д)'!$C$2:$C$100,0)+1,0)))="Н/Д",INDIRECT(CONCATENATE("'2018-02 (Д)'!S",TEXT(MATCH($C47,'2018-02 (Д)'!$C$2:$C$100,0)+1,0)))="Н/Д",AND(INDIRECT(CONCATENATE("'2018-03 (Д)'!S",TEXT(MATCH($C47,'2018-03 (Д)'!$C$2:$C$100,0)+1,0)))="Н/Д",INDIRECT(CONCATENATE("'2018-02 (Д)'!S",TEXT(MATCH($C47,'2018-02 (Д)'!$C$2:$C$100,0)+1,0))))),"Н/Д",((INDIRECT(CONCATENATE("'2018-03 (Д)'!S",TEXT(MATCH($C47,'2018-03 (Д)'!$C$2:$C$100,0)+1,0)))-INDIRECT(CONCATENATE("'2018-02 (Д)'!S",TEXT(MATCH($C47,'2018-02 (Д)'!$C$2:$C$100,0)+1,0))))/INDIRECT(CONCATENATE("'2018-02 (Д)'!S",TEXT(MATCH($C47,'2018-02 (Д)'!$C$2:$C$100,0)+1,0))))*100)</f>
        <v>446.43816204877174</v>
      </c>
      <c r="FD47" s="9">
        <f ca="1">IF(OR(INDIRECT(CONCATENATE("'2018-04 (Д)'!S",TEXT(MATCH($C47,'2018-04 (Д)'!$C$2:$C$100,0)+1,0)))="Н/Д",INDIRECT(CONCATENATE("'2018-03 (Д)'!S",TEXT(MATCH($C47,'2018-03 (Д)'!$C$2:$C$100,0)+1,0)))="Н/Д",AND(INDIRECT(CONCATENATE("'2018-04 (Д)'!S",TEXT(MATCH($C47,'2018-04 (Д)'!$C$2:$C$100,0)+1,0)))="Н/Д",INDIRECT(CONCATENATE("'2018-03 (Д)'!S",TEXT(MATCH($C47,'2018-03 (Д)'!$C$2:$C$100,0)+1,0))))),"Н/Д",((INDIRECT(CONCATENATE("'2018-04 (Д)'!S",TEXT(MATCH($C47,'2018-04 (Д)'!$C$2:$C$100,0)+1,0)))-INDIRECT(CONCATENATE("'2018-03 (Д)'!S",TEXT(MATCH($C47,'2018-03 (Д)'!$C$2:$C$100,0)+1,0))))/INDIRECT(CONCATENATE("'2018-03 (Д)'!S",TEXT(MATCH($C47,'2018-03 (Д)'!$C$2:$C$100,0)+1,0))))*100)</f>
        <v>-53.152677910423584</v>
      </c>
      <c r="FE47" s="9">
        <f ca="1">IF(OR(INDIRECT(CONCATENATE("'2018-05 (Д)'!S",TEXT(MATCH($C47,'2018-05 (Д)'!$C$2:$C$100,0)+1,0)))="Н/Д",INDIRECT(CONCATENATE("'2018-04 (Д)'!S",TEXT(MATCH($C47,'2018-04 (Д)'!$C$2:$C$100,0)+1,0)))="Н/Д",AND(INDIRECT(CONCATENATE("'2018-05 (Д)'!S",TEXT(MATCH($C47,'2018-05 (Д)'!$C$2:$C$100,0)+1,0)))="Н/Д",INDIRECT(CONCATENATE("'2018-04 (Д)'!S",TEXT(MATCH($C47,'2018-04 (Д)'!$C$2:$C$100,0)+1,0))))),"Н/Д",((INDIRECT(CONCATENATE("'2018-05 (Д)'!S",TEXT(MATCH($C47,'2018-05 (Д)'!$C$2:$C$100,0)+1,0)))-INDIRECT(CONCATENATE("'2018-04 (Д)'!S",TEXT(MATCH($C47,'2018-04 (Д)'!$C$2:$C$100,0)+1,0))))/INDIRECT(CONCATENATE("'2018-04 (Д)'!S",TEXT(MATCH($C47,'2018-04 (Д)'!$C$2:$C$100,0)+1,0))))*100)</f>
        <v>76.735124760076715</v>
      </c>
      <c r="FF47" s="9">
        <f ca="1">IF(OR(INDIRECT(CONCATENATE("'2018-06 (Д)'!S",TEXT(MATCH($C47,'2018-06 (Д)'!$C$2:$C$100,0)+1,0)))="Н/Д",INDIRECT(CONCATENATE("'2018-05 (Д)'!S",TEXT(MATCH($C47,'2018-05 (Д)'!$C$2:$C$100,0)+1,0)))="Н/Д",AND(INDIRECT(CONCATENATE("'2018-06 (Д)'!S",TEXT(MATCH($C47,'2018-06 (Д)'!$C$2:$C$100,0)+1,0)))="Н/Д",INDIRECT(CONCATENATE("'2018-05 (Д)'!S",TEXT(MATCH($C47,'2018-05 (Д)'!$C$2:$C$100,0)+1,0))))),"Н/Д",((INDIRECT(CONCATENATE("'2018-06 (Д)'!S",TEXT(MATCH($C47,'2018-06 (Д)'!$C$2:$C$100,0)+1,0)))-INDIRECT(CONCATENATE("'2018-05 (Д)'!S",TEXT(MATCH($C47,'2018-05 (Д)'!$C$2:$C$100,0)+1,0))))/INDIRECT(CONCATENATE("'2018-05 (Д)'!S",TEXT(MATCH($C47,'2018-05 (Д)'!$C$2:$C$100,0)+1,0))))*100)</f>
        <v>17.745631468630155</v>
      </c>
      <c r="FG47" s="9">
        <f ca="1">IF(OR(INDIRECT(CONCATENATE("'2018-07 (Д)'!S",TEXT(MATCH($C47,'2018-07 (Д)'!$C$2:$C$100,0)+1,0)))="Н/Д",INDIRECT(CONCATENATE("'2018-06 (Д)'!S",TEXT(MATCH($C47,'2018-06 (Д)'!$C$2:$C$100,0)+1,0)))="Н/Д",AND(INDIRECT(CONCATENATE("'2018-07 (Д)'!S",TEXT(MATCH($C47,'2018-07 (Д)'!$C$2:$C$100,0)+1,0)))="Н/Д",INDIRECT(CONCATENATE("'2018-06 (Д)'!S",TEXT(MATCH($C47,'2018-06 (Д)'!$C$2:$C$100,0)+1,0))))),"Н/Д",((INDIRECT(CONCATENATE("'2018-07 (Д)'!S",TEXT(MATCH($C47,'2018-07 (Д)'!$C$2:$C$100,0)+1,0)))-INDIRECT(CONCATENATE("'2018-06 (Д)'!S",TEXT(MATCH($C47,'2018-06 (Д)'!$C$2:$C$100,0)+1,0))))/INDIRECT(CONCATENATE("'2018-06 (Д)'!S",TEXT(MATCH($C47,'2018-06 (Д)'!$C$2:$C$100,0)+1,0))))*100)</f>
        <v>1054.5517298628474</v>
      </c>
      <c r="FH47" s="9">
        <f ca="1">IF(OR(INDIRECT(CONCATENATE("'2018-08 (Д)'!S",TEXT(MATCH($C47,'2018-08 (Д)'!$C$2:$C$100,0)+1,0)))="Н/Д",INDIRECT(CONCATENATE("'2018-07 (Д)'!S",TEXT(MATCH($C47,'2018-07 (Д)'!$C$2:$C$100,0)+1,0)))="Н/Д",AND(INDIRECT(CONCATENATE("'2018-08 (Д)'!S",TEXT(MATCH($C47,'2018-08 (Д)'!$C$2:$C$100,0)+1,0)))="Н/Д",INDIRECT(CONCATENATE("'2018-07 (Д)'!S",TEXT(MATCH($C47,'2018-07 (Д)'!$C$2:$C$100,0)+1,0))))),"Н/Д",((INDIRECT(CONCATENATE("'2018-08 (Д)'!S",TEXT(MATCH($C47,'2018-08 (Д)'!$C$2:$C$100,0)+1,0)))-INDIRECT(CONCATENATE("'2018-07 (Д)'!S",TEXT(MATCH($C47,'2018-07 (Д)'!$C$2:$C$100,0)+1,0))))/INDIRECT(CONCATENATE("'2018-07 (Д)'!S",TEXT(MATCH($C47,'2018-07 (Д)'!$C$2:$C$100,0)+1,0))))*100)</f>
        <v>44.815526397381674</v>
      </c>
      <c r="FI47" s="9">
        <f ca="1">IF(OR(INDIRECT(CONCATENATE("'2018-09 (Д)'!S",TEXT(MATCH($C47,'2018-09 (Д)'!$C$2:$C$100,0)+1,0)))="Н/Д",INDIRECT(CONCATENATE("'2018-08 (Д)'!S",TEXT(MATCH($C47,'2018-08 (Д)'!$C$2:$C$100,0)+1,0)))="Н/Д",AND(INDIRECT(CONCATENATE("'2018-09 (Д)'!S",TEXT(MATCH($C47,'2018-09 (Д)'!$C$2:$C$100,0)+1,0)))="Н/Д",INDIRECT(CONCATENATE("'2018-08 (Д)'!S",TEXT(MATCH($C47,'2018-08 (Д)'!$C$2:$C$100,0)+1,0))))),"Н/Д",((INDIRECT(CONCATENATE("'2018-09 (Д)'!S",TEXT(MATCH($C47,'2018-09 (Д)'!$C$2:$C$100,0)+1,0)))-INDIRECT(CONCATENATE("'2018-08 (Д)'!S",TEXT(MATCH($C47,'2018-08 (Д)'!$C$2:$C$100,0)+1,0))))/INDIRECT(CONCATENATE("'2018-08 (Д)'!S",TEXT(MATCH($C47,'2018-08 (Д)'!$C$2:$C$100,0)+1,0))))*100)</f>
        <v>19.467470854326798</v>
      </c>
      <c r="FJ47" s="9">
        <f ca="1">IF(OR(INDIRECT(CONCATENATE("'2018-10 (Д)'!S",TEXT(MATCH($C47,'2018-10 (Д)'!$C$2:$C$100,0)+1,0)))="Н/Д",INDIRECT(CONCATENATE("'2018-09 (Д)'!S",TEXT(MATCH($C47,'2018-09 (Д)'!$C$2:$C$100,0)+1,0)))="Н/Д",AND(INDIRECT(CONCATENATE("'2018-10 (Д)'!S",TEXT(MATCH($C47,'2018-10 (Д)'!$C$2:$C$100,0)+1,0)))="Н/Д",INDIRECT(CONCATENATE("'2018-09 (Д)'!S",TEXT(MATCH($C47,'2018-09 (Д)'!$C$2:$C$100,0)+1,0))))),"Н/Д",((INDIRECT(CONCATENATE("'2018-10 (Д)'!S",TEXT(MATCH($C47,'2018-10 (Д)'!$C$2:$C$100,0)+1,0)))-INDIRECT(CONCATENATE("'2018-09 (Д)'!S",TEXT(MATCH($C47,'2018-09 (Д)'!$C$2:$C$100,0)+1,0))))/INDIRECT(CONCATENATE("'2018-09 (Д)'!S",TEXT(MATCH($C47,'2018-09 (Д)'!$C$2:$C$100,0)+1,0))))*100)</f>
        <v>-6.6154831242073122</v>
      </c>
      <c r="FK47" s="9">
        <f ca="1">IF(OR(INDIRECT(CONCATENATE("'2018-11 (Д)'!S",TEXT(MATCH($C47,'2018-11 (Д)'!$C$2:$C$100,0)+1,0)))="Н/Д",INDIRECT(CONCATENATE("'2018-10 (Д)'!S",TEXT(MATCH($C47,'2018-10 (Д)'!$C$2:$C$100,0)+1,0)))="Н/Д",AND(INDIRECT(CONCATENATE("'2018-11 (Д)'!S",TEXT(MATCH($C47,'2018-11 (Д)'!$C$2:$C$100,0)+1,0)))="Н/Д",INDIRECT(CONCATENATE("'2018-10 (Д)'!S",TEXT(MATCH($C47,'2018-10 (Д)'!$C$2:$C$100,0)+1,0))))),"Н/Д",((INDIRECT(CONCATENATE("'2018-11 (Д)'!S",TEXT(MATCH($C47,'2018-11 (Д)'!$C$2:$C$100,0)+1,0)))-INDIRECT(CONCATENATE("'2018-10 (Д)'!S",TEXT(MATCH($C47,'2018-10 (Д)'!$C$2:$C$100,0)+1,0))))/INDIRECT(CONCATENATE("'2018-10 (Д)'!S",TEXT(MATCH($C47,'2018-10 (Д)'!$C$2:$C$100,0)+1,0))))*100)</f>
        <v>-13.980366172854158</v>
      </c>
      <c r="FL47" s="9">
        <f ca="1">IF(OR(INDIRECT(CONCATENATE("'2018-12 (Д)'!S",TEXT(MATCH($C47,'2018-12 (Д)'!$C$2:$C$100,0)+1,0)))="Н/Д",INDIRECT(CONCATENATE("'2018-11 (Д)'!S",TEXT(MATCH($C47,'2018-11 (Д)'!$C$2:$C$100,0)+1,0)))="Н/Д",AND(INDIRECT(CONCATENATE("'2018-12 (Д)'!S",TEXT(MATCH($C47,'2018-12 (Д)'!$C$2:$C$100,0)+1,0)))="Н/Д",INDIRECT(CONCATENATE("'2018-11 (Д)'!S",TEXT(MATCH($C47,'2018-11 (Д)'!$C$2:$C$100,0)+1,0))))),"Н/Д",((INDIRECT(CONCATENATE("'2018-12 (Д)'!S",TEXT(MATCH($C47,'2018-12 (Д)'!$C$2:$C$100,0)+1,0)))-INDIRECT(CONCATENATE("'2018-11 (Д)'!S",TEXT(MATCH($C47,'2018-11 (Д)'!$C$2:$C$100,0)+1,0))))/INDIRECT(CONCATENATE("'2018-11 (Д)'!S",TEXT(MATCH($C47,'2018-11 (Д)'!$C$2:$C$100,0)+1,0))))*100)</f>
        <v>4.0882334907106506</v>
      </c>
      <c r="FM47" s="9"/>
      <c r="FN47" s="9">
        <f ca="1">IF(OR(INDIRECT(CONCATENATE("'2018-03 (Д)'!T",TEXT(MATCH($C47,'2018-03 (Д)'!$C$2:$C$100,0)+1,0)))="Н/Д",INDIRECT(CONCATENATE("'2018-02 (Д)'!T",TEXT(MATCH($C47,'2018-02 (Д)'!$C$2:$C$100,0)+1,0)))="Н/Д",AND(INDIRECT(CONCATENATE("'2018-03 (Д)'!T",TEXT(MATCH($C47,'2018-03 (Д)'!$C$2:$C$100,0)+1,0)))="Н/Д",INDIRECT(CONCATENATE("'2018-02 (Д)'!T",TEXT(MATCH($C47,'2018-02 (Д)'!$C$2:$C$100,0)+1,0))))),"Н/Д",((INDIRECT(CONCATENATE("'2018-03 (Д)'!T",TEXT(MATCH($C47,'2018-03 (Д)'!$C$2:$C$100,0)+1,0)))-INDIRECT(CONCATENATE("'2018-02 (Д)'!T",TEXT(MATCH($C47,'2018-02 (Д)'!$C$2:$C$100,0)+1,0))))/INDIRECT(CONCATENATE("'2018-02 (Д)'!T",TEXT(MATCH($C47,'2018-02 (Д)'!$C$2:$C$100,0)+1,0))))*100)</f>
        <v>37.219561374705037</v>
      </c>
      <c r="FO47" s="9">
        <f ca="1">IF(OR(INDIRECT(CONCATENATE("'2018-04 (Д)'!T",TEXT(MATCH($C47,'2018-04 (Д)'!$C$2:$C$100,0)+1,0)))="Н/Д",INDIRECT(CONCATENATE("'2018-03 (Д)'!T",TEXT(MATCH($C47,'2018-03 (Д)'!$C$2:$C$100,0)+1,0)))="Н/Д",AND(INDIRECT(CONCATENATE("'2018-04 (Д)'!T",TEXT(MATCH($C47,'2018-04 (Д)'!$C$2:$C$100,0)+1,0)))="Н/Д",INDIRECT(CONCATENATE("'2018-03 (Д)'!T",TEXT(MATCH($C47,'2018-03 (Д)'!$C$2:$C$100,0)+1,0))))),"Н/Д",((INDIRECT(CONCATENATE("'2018-04 (Д)'!T",TEXT(MATCH($C47,'2018-04 (Д)'!$C$2:$C$100,0)+1,0)))-INDIRECT(CONCATENATE("'2018-03 (Д)'!T",TEXT(MATCH($C47,'2018-03 (Д)'!$C$2:$C$100,0)+1,0))))/INDIRECT(CONCATENATE("'2018-03 (Д)'!T",TEXT(MATCH($C47,'2018-03 (Д)'!$C$2:$C$100,0)+1,0))))*100)</f>
        <v>-0.66864970471154306</v>
      </c>
      <c r="FP47" s="9">
        <f ca="1">IF(OR(INDIRECT(CONCATENATE("'2018-05 (Д)'!T",TEXT(MATCH($C47,'2018-05 (Д)'!$C$2:$C$100,0)+1,0)))="Н/Д",INDIRECT(CONCATENATE("'2018-04 (Д)'!T",TEXT(MATCH($C47,'2018-04 (Д)'!$C$2:$C$100,0)+1,0)))="Н/Д",AND(INDIRECT(CONCATENATE("'2018-05 (Д)'!T",TEXT(MATCH($C47,'2018-05 (Д)'!$C$2:$C$100,0)+1,0)))="Н/Д",INDIRECT(CONCATENATE("'2018-04 (Д)'!T",TEXT(MATCH($C47,'2018-04 (Д)'!$C$2:$C$100,0)+1,0))))),"Н/Д",((INDIRECT(CONCATENATE("'2018-05 (Д)'!T",TEXT(MATCH($C47,'2018-05 (Д)'!$C$2:$C$100,0)+1,0)))-INDIRECT(CONCATENATE("'2018-04 (Д)'!T",TEXT(MATCH($C47,'2018-04 (Д)'!$C$2:$C$100,0)+1,0))))/INDIRECT(CONCATENATE("'2018-04 (Д)'!T",TEXT(MATCH($C47,'2018-04 (Д)'!$C$2:$C$100,0)+1,0))))*100)</f>
        <v>6.0428257253222348</v>
      </c>
      <c r="FQ47" s="9">
        <f ca="1">IF(OR(INDIRECT(CONCATENATE("'2018-06 (Д)'!T",TEXT(MATCH($C47,'2018-06 (Д)'!$C$2:$C$100,0)+1,0)))="Н/Д",INDIRECT(CONCATENATE("'2018-05 (Д)'!T",TEXT(MATCH($C47,'2018-05 (Д)'!$C$2:$C$100,0)+1,0)))="Н/Д",AND(INDIRECT(CONCATENATE("'2018-06 (Д)'!T",TEXT(MATCH($C47,'2018-06 (Д)'!$C$2:$C$100,0)+1,0)))="Н/Д",INDIRECT(CONCATENATE("'2018-05 (Д)'!T",TEXT(MATCH($C47,'2018-05 (Д)'!$C$2:$C$100,0)+1,0))))),"Н/Д",((INDIRECT(CONCATENATE("'2018-06 (Д)'!T",TEXT(MATCH($C47,'2018-06 (Д)'!$C$2:$C$100,0)+1,0)))-INDIRECT(CONCATENATE("'2018-05 (Д)'!T",TEXT(MATCH($C47,'2018-05 (Д)'!$C$2:$C$100,0)+1,0))))/INDIRECT(CONCATENATE("'2018-05 (Д)'!T",TEXT(MATCH($C47,'2018-05 (Д)'!$C$2:$C$100,0)+1,0))))*100)</f>
        <v>0.72323243765669165</v>
      </c>
      <c r="FR47" s="9">
        <f ca="1">IF(OR(INDIRECT(CONCATENATE("'2018-07 (Д)'!T",TEXT(MATCH($C47,'2018-07 (Д)'!$C$2:$C$100,0)+1,0)))="Н/Д",INDIRECT(CONCATENATE("'2018-06 (Д)'!T",TEXT(MATCH($C47,'2018-06 (Д)'!$C$2:$C$100,0)+1,0)))="Н/Д",AND(INDIRECT(CONCATENATE("'2018-07 (Д)'!T",TEXT(MATCH($C47,'2018-07 (Д)'!$C$2:$C$100,0)+1,0)))="Н/Д",INDIRECT(CONCATENATE("'2018-06 (Д)'!T",TEXT(MATCH($C47,'2018-06 (Д)'!$C$2:$C$100,0)+1,0))))),"Н/Д",((INDIRECT(CONCATENATE("'2018-07 (Д)'!T",TEXT(MATCH($C47,'2018-07 (Д)'!$C$2:$C$100,0)+1,0)))-INDIRECT(CONCATENATE("'2018-06 (Д)'!T",TEXT(MATCH($C47,'2018-06 (Д)'!$C$2:$C$100,0)+1,0))))/INDIRECT(CONCATENATE("'2018-06 (Д)'!T",TEXT(MATCH($C47,'2018-06 (Д)'!$C$2:$C$100,0)+1,0))))*100)</f>
        <v>0.18031891947863538</v>
      </c>
      <c r="FS47" s="9">
        <f ca="1">IF(OR(INDIRECT(CONCATENATE("'2018-08 (Д)'!T",TEXT(MATCH($C47,'2018-08 (Д)'!$C$2:$C$100,0)+1,0)))="Н/Д",INDIRECT(CONCATENATE("'2018-07 (Д)'!T",TEXT(MATCH($C47,'2018-07 (Д)'!$C$2:$C$100,0)+1,0)))="Н/Д",AND(INDIRECT(CONCATENATE("'2018-08 (Д)'!T",TEXT(MATCH($C47,'2018-08 (Д)'!$C$2:$C$100,0)+1,0)))="Н/Д",INDIRECT(CONCATENATE("'2018-07 (Д)'!T",TEXT(MATCH($C47,'2018-07 (Д)'!$C$2:$C$100,0)+1,0))))),"Н/Д",((INDIRECT(CONCATENATE("'2018-08 (Д)'!T",TEXT(MATCH($C47,'2018-08 (Д)'!$C$2:$C$100,0)+1,0)))-INDIRECT(CONCATENATE("'2018-07 (Д)'!T",TEXT(MATCH($C47,'2018-07 (Д)'!$C$2:$C$100,0)+1,0))))/INDIRECT(CONCATENATE("'2018-07 (Д)'!T",TEXT(MATCH($C47,'2018-07 (Д)'!$C$2:$C$100,0)+1,0))))*100)</f>
        <v>5.285651494443977</v>
      </c>
      <c r="FT47" s="9">
        <f ca="1">IF(OR(INDIRECT(CONCATENATE("'2018-09 (Д)'!T",TEXT(MATCH($C47,'2018-09 (Д)'!$C$2:$C$100,0)+1,0)))="Н/Д",INDIRECT(CONCATENATE("'2018-08 (Д)'!T",TEXT(MATCH($C47,'2018-08 (Д)'!$C$2:$C$100,0)+1,0)))="Н/Д",AND(INDIRECT(CONCATENATE("'2018-09 (Д)'!T",TEXT(MATCH($C47,'2018-09 (Д)'!$C$2:$C$100,0)+1,0)))="Н/Д",INDIRECT(CONCATENATE("'2018-08 (Д)'!T",TEXT(MATCH($C47,'2018-08 (Д)'!$C$2:$C$100,0)+1,0))))),"Н/Д",((INDIRECT(CONCATENATE("'2018-09 (Д)'!T",TEXT(MATCH($C47,'2018-09 (Д)'!$C$2:$C$100,0)+1,0)))-INDIRECT(CONCATENATE("'2018-08 (Д)'!T",TEXT(MATCH($C47,'2018-08 (Д)'!$C$2:$C$100,0)+1,0))))/INDIRECT(CONCATENATE("'2018-08 (Д)'!T",TEXT(MATCH($C47,'2018-08 (Д)'!$C$2:$C$100,0)+1,0))))*100)</f>
        <v>-6.3947750714999252</v>
      </c>
      <c r="FU47" s="9">
        <f ca="1">IF(OR(INDIRECT(CONCATENATE("'2018-10 (Д)'!T",TEXT(MATCH($C47,'2018-10 (Д)'!$C$2:$C$100,0)+1,0)))="Н/Д",INDIRECT(CONCATENATE("'2018-09 (Д)'!T",TEXT(MATCH($C47,'2018-09 (Д)'!$C$2:$C$100,0)+1,0)))="Н/Д",AND(INDIRECT(CONCATENATE("'2018-10 (Д)'!T",TEXT(MATCH($C47,'2018-10 (Д)'!$C$2:$C$100,0)+1,0)))="Н/Д",INDIRECT(CONCATENATE("'2018-09 (Д)'!T",TEXT(MATCH($C47,'2018-09 (Д)'!$C$2:$C$100,0)+1,0))))),"Н/Д",((INDIRECT(CONCATENATE("'2018-10 (Д)'!T",TEXT(MATCH($C47,'2018-10 (Д)'!$C$2:$C$100,0)+1,0)))-INDIRECT(CONCATENATE("'2018-09 (Д)'!T",TEXT(MATCH($C47,'2018-09 (Д)'!$C$2:$C$100,0)+1,0))))/INDIRECT(CONCATENATE("'2018-09 (Д)'!T",TEXT(MATCH($C47,'2018-09 (Д)'!$C$2:$C$100,0)+1,0))))*100)</f>
        <v>-9.5716172666462729</v>
      </c>
      <c r="FV47" s="9">
        <f ca="1">IF(OR(INDIRECT(CONCATENATE("'2018-11 (Д)'!T",TEXT(MATCH($C47,'2018-11 (Д)'!$C$2:$C$100,0)+1,0)))="Н/Д",INDIRECT(CONCATENATE("'2018-10 (Д)'!T",TEXT(MATCH($C47,'2018-10 (Д)'!$C$2:$C$100,0)+1,0)))="Н/Д",AND(INDIRECT(CONCATENATE("'2018-11 (Д)'!T",TEXT(MATCH($C47,'2018-11 (Д)'!$C$2:$C$100,0)+1,0)))="Н/Д",INDIRECT(CONCATENATE("'2018-10 (Д)'!T",TEXT(MATCH($C47,'2018-10 (Д)'!$C$2:$C$100,0)+1,0))))),"Н/Д",((INDIRECT(CONCATENATE("'2018-11 (Д)'!T",TEXT(MATCH($C47,'2018-11 (Д)'!$C$2:$C$100,0)+1,0)))-INDIRECT(CONCATENATE("'2018-10 (Д)'!T",TEXT(MATCH($C47,'2018-10 (Д)'!$C$2:$C$100,0)+1,0))))/INDIRECT(CONCATENATE("'2018-10 (Д)'!T",TEXT(MATCH($C47,'2018-10 (Д)'!$C$2:$C$100,0)+1,0))))*100)</f>
        <v>24.412279357821888</v>
      </c>
      <c r="FW47" s="9">
        <f ca="1">IF(OR(INDIRECT(CONCATENATE("'2018-12 (Д)'!T",TEXT(MATCH($C47,'2018-12 (Д)'!$C$2:$C$100,0)+1,0)))="Н/Д",INDIRECT(CONCATENATE("'2018-11 (Д)'!T",TEXT(MATCH($C47,'2018-11 (Д)'!$C$2:$C$100,0)+1,0)))="Н/Д",AND(INDIRECT(CONCATENATE("'2018-12 (Д)'!T",TEXT(MATCH($C47,'2018-12 (Д)'!$C$2:$C$100,0)+1,0)))="Н/Д",INDIRECT(CONCATENATE("'2018-11 (Д)'!T",TEXT(MATCH($C47,'2018-11 (Д)'!$C$2:$C$100,0)+1,0))))),"Н/Д",((INDIRECT(CONCATENATE("'2018-12 (Д)'!T",TEXT(MATCH($C47,'2018-12 (Д)'!$C$2:$C$100,0)+1,0)))-INDIRECT(CONCATENATE("'2018-11 (Д)'!T",TEXT(MATCH($C47,'2018-11 (Д)'!$C$2:$C$100,0)+1,0))))/INDIRECT(CONCATENATE("'2018-11 (Д)'!T",TEXT(MATCH($C47,'2018-11 (Д)'!$C$2:$C$100,0)+1,0))))*100)</f>
        <v>-16.603223606702002</v>
      </c>
      <c r="FX47" s="9"/>
      <c r="FY47" s="9">
        <f ca="1">IF(OR(INDIRECT(CONCATENATE("'2018-03 (Д)'!U",TEXT(MATCH($C47,'2018-03 (Д)'!$C$2:$C$100,0)+1,0)))="Н/Д",INDIRECT(CONCATENATE("'2018-02 (Д)'!U",TEXT(MATCH($C47,'2018-02 (Д)'!$C$2:$C$100,0)+1,0)))="Н/Д",AND(INDIRECT(CONCATENATE("'2018-03 (Д)'!U",TEXT(MATCH($C47,'2018-03 (Д)'!$C$2:$C$100,0)+1,0)))="Н/Д",INDIRECT(CONCATENATE("'2018-02 (Д)'!U",TEXT(MATCH($C47,'2018-02 (Д)'!$C$2:$C$100,0)+1,0))))),"Н/Д",((INDIRECT(CONCATENATE("'2018-03 (Д)'!U",TEXT(MATCH($C47,'2018-03 (Д)'!$C$2:$C$100,0)+1,0)))-INDIRECT(CONCATENATE("'2018-02 (Д)'!U",TEXT(MATCH($C47,'2018-02 (Д)'!$C$2:$C$100,0)+1,0))))/INDIRECT(CONCATENATE("'2018-02 (Д)'!U",TEXT(MATCH($C47,'2018-02 (Д)'!$C$2:$C$100,0)+1,0))))*100)</f>
        <v>-15.007826092061116</v>
      </c>
      <c r="FZ47" s="9">
        <f ca="1">IF(OR(INDIRECT(CONCATENATE("'2018-04 (Д)'!U",TEXT(MATCH($C47,'2018-04 (Д)'!$C$2:$C$100,0)+1,0)))="Н/Д",INDIRECT(CONCATENATE("'2018-03 (Д)'!U",TEXT(MATCH($C47,'2018-03 (Д)'!$C$2:$C$100,0)+1,0)))="Н/Д",AND(INDIRECT(CONCATENATE("'2018-04 (Д)'!U",TEXT(MATCH($C47,'2018-04 (Д)'!$C$2:$C$100,0)+1,0)))="Н/Д",INDIRECT(CONCATENATE("'2018-03 (Д)'!U",TEXT(MATCH($C47,'2018-03 (Д)'!$C$2:$C$100,0)+1,0))))),"Н/Д",((INDIRECT(CONCATENATE("'2018-04 (Д)'!U",TEXT(MATCH($C47,'2018-04 (Д)'!$C$2:$C$100,0)+1,0)))-INDIRECT(CONCATENATE("'2018-03 (Д)'!U",TEXT(MATCH($C47,'2018-03 (Д)'!$C$2:$C$100,0)+1,0))))/INDIRECT(CONCATENATE("'2018-03 (Д)'!U",TEXT(MATCH($C47,'2018-03 (Д)'!$C$2:$C$100,0)+1,0))))*100)</f>
        <v>-31.677913365244986</v>
      </c>
      <c r="GA47" s="9">
        <f ca="1">IF(OR(INDIRECT(CONCATENATE("'2018-05 (Д)'!U",TEXT(MATCH($C47,'2018-05 (Д)'!$C$2:$C$100,0)+1,0)))="Н/Д",INDIRECT(CONCATENATE("'2018-04 (Д)'!U",TEXT(MATCH($C47,'2018-04 (Д)'!$C$2:$C$100,0)+1,0)))="Н/Д",AND(INDIRECT(CONCATENATE("'2018-05 (Д)'!U",TEXT(MATCH($C47,'2018-05 (Д)'!$C$2:$C$100,0)+1,0)))="Н/Д",INDIRECT(CONCATENATE("'2018-04 (Д)'!U",TEXT(MATCH($C47,'2018-04 (Д)'!$C$2:$C$100,0)+1,0))))),"Н/Д",((INDIRECT(CONCATENATE("'2018-05 (Д)'!U",TEXT(MATCH($C47,'2018-05 (Д)'!$C$2:$C$100,0)+1,0)))-INDIRECT(CONCATENATE("'2018-04 (Д)'!U",TEXT(MATCH($C47,'2018-04 (Д)'!$C$2:$C$100,0)+1,0))))/INDIRECT(CONCATENATE("'2018-04 (Д)'!U",TEXT(MATCH($C47,'2018-04 (Д)'!$C$2:$C$100,0)+1,0))))*100)</f>
        <v>22.179087335272719</v>
      </c>
      <c r="GB47" s="9">
        <f ca="1">IF(OR(INDIRECT(CONCATENATE("'2018-06 (Д)'!U",TEXT(MATCH($C47,'2018-06 (Д)'!$C$2:$C$100,0)+1,0)))="Н/Д",INDIRECT(CONCATENATE("'2018-05 (Д)'!U",TEXT(MATCH($C47,'2018-05 (Д)'!$C$2:$C$100,0)+1,0)))="Н/Д",AND(INDIRECT(CONCATENATE("'2018-06 (Д)'!U",TEXT(MATCH($C47,'2018-06 (Д)'!$C$2:$C$100,0)+1,0)))="Н/Д",INDIRECT(CONCATENATE("'2018-05 (Д)'!U",TEXT(MATCH($C47,'2018-05 (Д)'!$C$2:$C$100,0)+1,0))))),"Н/Д",((INDIRECT(CONCATENATE("'2018-06 (Д)'!U",TEXT(MATCH($C47,'2018-06 (Д)'!$C$2:$C$100,0)+1,0)))-INDIRECT(CONCATENATE("'2018-05 (Д)'!U",TEXT(MATCH($C47,'2018-05 (Д)'!$C$2:$C$100,0)+1,0))))/INDIRECT(CONCATENATE("'2018-05 (Д)'!U",TEXT(MATCH($C47,'2018-05 (Д)'!$C$2:$C$100,0)+1,0))))*100)</f>
        <v>-1.9452465531127232</v>
      </c>
      <c r="GC47" s="9">
        <f ca="1">IF(OR(INDIRECT(CONCATENATE("'2018-07 (Д)'!U",TEXT(MATCH($C47,'2018-07 (Д)'!$C$2:$C$100,0)+1,0)))="Н/Д",INDIRECT(CONCATENATE("'2018-06 (Д)'!U",TEXT(MATCH($C47,'2018-06 (Д)'!$C$2:$C$100,0)+1,0)))="Н/Д",AND(INDIRECT(CONCATENATE("'2018-07 (Д)'!U",TEXT(MATCH($C47,'2018-07 (Д)'!$C$2:$C$100,0)+1,0)))="Н/Д",INDIRECT(CONCATENATE("'2018-06 (Д)'!U",TEXT(MATCH($C47,'2018-06 (Д)'!$C$2:$C$100,0)+1,0))))),"Н/Д",((INDIRECT(CONCATENATE("'2018-07 (Д)'!U",TEXT(MATCH($C47,'2018-07 (Д)'!$C$2:$C$100,0)+1,0)))-INDIRECT(CONCATENATE("'2018-06 (Д)'!U",TEXT(MATCH($C47,'2018-06 (Д)'!$C$2:$C$100,0)+1,0))))/INDIRECT(CONCATENATE("'2018-06 (Д)'!U",TEXT(MATCH($C47,'2018-06 (Д)'!$C$2:$C$100,0)+1,0))))*100)</f>
        <v>27.786412832940027</v>
      </c>
      <c r="GD47" s="9">
        <f ca="1">IF(OR(INDIRECT(CONCATENATE("'2018-08 (Д)'!U",TEXT(MATCH($C47,'2018-08 (Д)'!$C$2:$C$100,0)+1,0)))="Н/Д",INDIRECT(CONCATENATE("'2018-07 (Д)'!U",TEXT(MATCH($C47,'2018-07 (Д)'!$C$2:$C$100,0)+1,0)))="Н/Д",AND(INDIRECT(CONCATENATE("'2018-08 (Д)'!U",TEXT(MATCH($C47,'2018-08 (Д)'!$C$2:$C$100,0)+1,0)))="Н/Д",INDIRECT(CONCATENATE("'2018-07 (Д)'!U",TEXT(MATCH($C47,'2018-07 (Д)'!$C$2:$C$100,0)+1,0))))),"Н/Д",((INDIRECT(CONCATENATE("'2018-08 (Д)'!U",TEXT(MATCH($C47,'2018-08 (Д)'!$C$2:$C$100,0)+1,0)))-INDIRECT(CONCATENATE("'2018-07 (Д)'!U",TEXT(MATCH($C47,'2018-07 (Д)'!$C$2:$C$100,0)+1,0))))/INDIRECT(CONCATENATE("'2018-07 (Д)'!U",TEXT(MATCH($C47,'2018-07 (Д)'!$C$2:$C$100,0)+1,0))))*100)</f>
        <v>52.410457059148541</v>
      </c>
      <c r="GE47" s="9">
        <f ca="1">IF(OR(INDIRECT(CONCATENATE("'2018-09 (Д)'!U",TEXT(MATCH($C47,'2018-09 (Д)'!$C$2:$C$100,0)+1,0)))="Н/Д",INDIRECT(CONCATENATE("'2018-08 (Д)'!U",TEXT(MATCH($C47,'2018-08 (Д)'!$C$2:$C$100,0)+1,0)))="Н/Д",AND(INDIRECT(CONCATENATE("'2018-09 (Д)'!U",TEXT(MATCH($C47,'2018-09 (Д)'!$C$2:$C$100,0)+1,0)))="Н/Д",INDIRECT(CONCATENATE("'2018-08 (Д)'!U",TEXT(MATCH($C47,'2018-08 (Д)'!$C$2:$C$100,0)+1,0))))),"Н/Д",((INDIRECT(CONCATENATE("'2018-09 (Д)'!U",TEXT(MATCH($C47,'2018-09 (Д)'!$C$2:$C$100,0)+1,0)))-INDIRECT(CONCATENATE("'2018-08 (Д)'!U",TEXT(MATCH($C47,'2018-08 (Д)'!$C$2:$C$100,0)+1,0))))/INDIRECT(CONCATENATE("'2018-08 (Д)'!U",TEXT(MATCH($C47,'2018-08 (Д)'!$C$2:$C$100,0)+1,0))))*100)</f>
        <v>-35.967463476496405</v>
      </c>
      <c r="GF47" s="9">
        <f ca="1">IF(OR(INDIRECT(CONCATENATE("'2018-10 (Д)'!U",TEXT(MATCH($C47,'2018-10 (Д)'!$C$2:$C$100,0)+1,0)))="Н/Д",INDIRECT(CONCATENATE("'2018-09 (Д)'!U",TEXT(MATCH($C47,'2018-09 (Д)'!$C$2:$C$100,0)+1,0)))="Н/Д",AND(INDIRECT(CONCATENATE("'2018-10 (Д)'!U",TEXT(MATCH($C47,'2018-10 (Д)'!$C$2:$C$100,0)+1,0)))="Н/Д",INDIRECT(CONCATENATE("'2018-09 (Д)'!U",TEXT(MATCH($C47,'2018-09 (Д)'!$C$2:$C$100,0)+1,0))))),"Н/Д",((INDIRECT(CONCATENATE("'2018-10 (Д)'!U",TEXT(MATCH($C47,'2018-10 (Д)'!$C$2:$C$100,0)+1,0)))-INDIRECT(CONCATENATE("'2018-09 (Д)'!U",TEXT(MATCH($C47,'2018-09 (Д)'!$C$2:$C$100,0)+1,0))))/INDIRECT(CONCATENATE("'2018-09 (Д)'!U",TEXT(MATCH($C47,'2018-09 (Д)'!$C$2:$C$100,0)+1,0))))*100)</f>
        <v>-15.739555520895593</v>
      </c>
      <c r="GG47" s="9">
        <f ca="1">IF(OR(INDIRECT(CONCATENATE("'2018-11 (Д)'!U",TEXT(MATCH($C47,'2018-11 (Д)'!$C$2:$C$100,0)+1,0)))="Н/Д",INDIRECT(CONCATENATE("'2018-10 (Д)'!U",TEXT(MATCH($C47,'2018-10 (Д)'!$C$2:$C$100,0)+1,0)))="Н/Д",AND(INDIRECT(CONCATENATE("'2018-11 (Д)'!U",TEXT(MATCH($C47,'2018-11 (Д)'!$C$2:$C$100,0)+1,0)))="Н/Д",INDIRECT(CONCATENATE("'2018-10 (Д)'!U",TEXT(MATCH($C47,'2018-10 (Д)'!$C$2:$C$100,0)+1,0))))),"Н/Д",((INDIRECT(CONCATENATE("'2018-11 (Д)'!U",TEXT(MATCH($C47,'2018-11 (Д)'!$C$2:$C$100,0)+1,0)))-INDIRECT(CONCATENATE("'2018-10 (Д)'!U",TEXT(MATCH($C47,'2018-10 (Д)'!$C$2:$C$100,0)+1,0))))/INDIRECT(CONCATENATE("'2018-10 (Д)'!U",TEXT(MATCH($C47,'2018-10 (Д)'!$C$2:$C$100,0)+1,0))))*100)</f>
        <v>43.42806790804638</v>
      </c>
      <c r="GH47" s="9">
        <f ca="1">IF(OR(INDIRECT(CONCATENATE("'2018-12 (Д)'!U",TEXT(MATCH($C47,'2018-12 (Д)'!$C$2:$C$100,0)+1,0)))="Н/Д",INDIRECT(CONCATENATE("'2018-11 (Д)'!U",TEXT(MATCH($C47,'2018-11 (Д)'!$C$2:$C$100,0)+1,0)))="Н/Д",AND(INDIRECT(CONCATENATE("'2018-12 (Д)'!U",TEXT(MATCH($C47,'2018-12 (Д)'!$C$2:$C$100,0)+1,0)))="Н/Д",INDIRECT(CONCATENATE("'2018-11 (Д)'!U",TEXT(MATCH($C47,'2018-11 (Д)'!$C$2:$C$100,0)+1,0))))),"Н/Д",((INDIRECT(CONCATENATE("'2018-12 (Д)'!U",TEXT(MATCH($C47,'2018-12 (Д)'!$C$2:$C$100,0)+1,0)))-INDIRECT(CONCATENATE("'2018-11 (Д)'!U",TEXT(MATCH($C47,'2018-11 (Д)'!$C$2:$C$100,0)+1,0))))/INDIRECT(CONCATENATE("'2018-11 (Д)'!U",TEXT(MATCH($C47,'2018-11 (Д)'!$C$2:$C$100,0)+1,0))))*100)</f>
        <v>17.691443318783964</v>
      </c>
      <c r="GI47" s="9"/>
      <c r="GJ47" s="9">
        <f ca="1">IF(OR(INDIRECT(CONCATENATE("'2018-03 (Д)'!V",TEXT(MATCH($C47,'2018-03 (Д)'!$C$2:$C$100,0)+1,0)))="Н/Д",INDIRECT(CONCATENATE("'2018-02 (Д)'!V",TEXT(MATCH($C47,'2018-02 (Д)'!$C$2:$C$100,0)+1,0)))="Н/Д",AND(INDIRECT(CONCATENATE("'2018-03 (Д)'!V",TEXT(MATCH($C47,'2018-03 (Д)'!$C$2:$C$100,0)+1,0)))="Н/Д",INDIRECT(CONCATENATE("'2018-02 (Д)'!V",TEXT(MATCH($C47,'2018-02 (Д)'!$C$2:$C$100,0)+1,0))))),"Н/Д",((INDIRECT(CONCATENATE("'2018-03 (Д)'!V",TEXT(MATCH($C47,'2018-03 (Д)'!$C$2:$C$100,0)+1,0)))-INDIRECT(CONCATENATE("'2018-02 (Д)'!V",TEXT(MATCH($C47,'2018-02 (Д)'!$C$2:$C$100,0)+1,0))))/INDIRECT(CONCATENATE("'2018-02 (Д)'!V",TEXT(MATCH($C47,'2018-02 (Д)'!$C$2:$C$100,0)+1,0))))*100)</f>
        <v>22.922977063873457</v>
      </c>
      <c r="GK47" s="9">
        <f ca="1">IF(OR(INDIRECT(CONCATENATE("'2018-04 (Д)'!V",TEXT(MATCH($C47,'2018-04 (Д)'!$C$2:$C$100,0)+1,0)))="Н/Д",INDIRECT(CONCATENATE("'2018-03 (Д)'!V",TEXT(MATCH($C47,'2018-03 (Д)'!$C$2:$C$100,0)+1,0)))="Н/Д",AND(INDIRECT(CONCATENATE("'2018-04 (Д)'!V",TEXT(MATCH($C47,'2018-04 (Д)'!$C$2:$C$100,0)+1,0)))="Н/Д",INDIRECT(CONCATENATE("'2018-03 (Д)'!V",TEXT(MATCH($C47,'2018-03 (Д)'!$C$2:$C$100,0)+1,0))))),"Н/Д",((INDIRECT(CONCATENATE("'2018-04 (Д)'!V",TEXT(MATCH($C47,'2018-04 (Д)'!$C$2:$C$100,0)+1,0)))-INDIRECT(CONCATENATE("'2018-03 (Д)'!V",TEXT(MATCH($C47,'2018-03 (Д)'!$C$2:$C$100,0)+1,0))))/INDIRECT(CONCATENATE("'2018-03 (Д)'!V",TEXT(MATCH($C47,'2018-03 (Д)'!$C$2:$C$100,0)+1,0))))*100)</f>
        <v>-6.0850649784742421</v>
      </c>
      <c r="GL47" s="9">
        <f ca="1">IF(OR(INDIRECT(CONCATENATE("'2018-05 (Д)'!V",TEXT(MATCH($C47,'2018-05 (Д)'!$C$2:$C$100,0)+1,0)))="Н/Д",INDIRECT(CONCATENATE("'2018-04 (Д)'!V",TEXT(MATCH($C47,'2018-04 (Д)'!$C$2:$C$100,0)+1,0)))="Н/Д",AND(INDIRECT(CONCATENATE("'2018-05 (Д)'!V",TEXT(MATCH($C47,'2018-05 (Д)'!$C$2:$C$100,0)+1,0)))="Н/Д",INDIRECT(CONCATENATE("'2018-04 (Д)'!V",TEXT(MATCH($C47,'2018-04 (Д)'!$C$2:$C$100,0)+1,0))))),"Н/Д",((INDIRECT(CONCATENATE("'2018-05 (Д)'!V",TEXT(MATCH($C47,'2018-05 (Д)'!$C$2:$C$100,0)+1,0)))-INDIRECT(CONCATENATE("'2018-04 (Д)'!V",TEXT(MATCH($C47,'2018-04 (Д)'!$C$2:$C$100,0)+1,0))))/INDIRECT(CONCATENATE("'2018-04 (Д)'!V",TEXT(MATCH($C47,'2018-04 (Д)'!$C$2:$C$100,0)+1,0))))*100)</f>
        <v>23.166424035511596</v>
      </c>
      <c r="GM47" s="9">
        <f ca="1">IF(OR(INDIRECT(CONCATENATE("'2018-06 (Д)'!V",TEXT(MATCH($C47,'2018-06 (Д)'!$C$2:$C$100,0)+1,0)))="Н/Д",INDIRECT(CONCATENATE("'2018-05 (Д)'!V",TEXT(MATCH($C47,'2018-05 (Д)'!$C$2:$C$100,0)+1,0)))="Н/Д",AND(INDIRECT(CONCATENATE("'2018-06 (Д)'!V",TEXT(MATCH($C47,'2018-06 (Д)'!$C$2:$C$100,0)+1,0)))="Н/Д",INDIRECT(CONCATENATE("'2018-05 (Д)'!V",TEXT(MATCH($C47,'2018-05 (Д)'!$C$2:$C$100,0)+1,0))))),"Н/Д",((INDIRECT(CONCATENATE("'2018-06 (Д)'!V",TEXT(MATCH($C47,'2018-06 (Д)'!$C$2:$C$100,0)+1,0)))-INDIRECT(CONCATENATE("'2018-05 (Д)'!V",TEXT(MATCH($C47,'2018-05 (Д)'!$C$2:$C$100,0)+1,0))))/INDIRECT(CONCATENATE("'2018-05 (Д)'!V",TEXT(MATCH($C47,'2018-05 (Д)'!$C$2:$C$100,0)+1,0))))*100)</f>
        <v>2.4242514727385611</v>
      </c>
      <c r="GN47" s="9">
        <f ca="1">IF(OR(INDIRECT(CONCATENATE("'2018-07 (Д)'!V",TEXT(MATCH($C47,'2018-07 (Д)'!$C$2:$C$100,0)+1,0)))="Н/Д",INDIRECT(CONCATENATE("'2018-06 (Д)'!V",TEXT(MATCH($C47,'2018-06 (Д)'!$C$2:$C$100,0)+1,0)))="Н/Д",AND(INDIRECT(CONCATENATE("'2018-07 (Д)'!V",TEXT(MATCH($C47,'2018-07 (Д)'!$C$2:$C$100,0)+1,0)))="Н/Д",INDIRECT(CONCATENATE("'2018-06 (Д)'!V",TEXT(MATCH($C47,'2018-06 (Д)'!$C$2:$C$100,0)+1,0))))),"Н/Д",((INDIRECT(CONCATENATE("'2018-07 (Д)'!V",TEXT(MATCH($C47,'2018-07 (Д)'!$C$2:$C$100,0)+1,0)))-INDIRECT(CONCATENATE("'2018-06 (Д)'!V",TEXT(MATCH($C47,'2018-06 (Д)'!$C$2:$C$100,0)+1,0))))/INDIRECT(CONCATENATE("'2018-06 (Д)'!V",TEXT(MATCH($C47,'2018-06 (Д)'!$C$2:$C$100,0)+1,0))))*100)</f>
        <v>-24.19780574170797</v>
      </c>
      <c r="GO47" s="9">
        <f ca="1">IF(OR(INDIRECT(CONCATENATE("'2018-08 (Д)'!V",TEXT(MATCH($C47,'2018-08 (Д)'!$C$2:$C$100,0)+1,0)))="Н/Д",INDIRECT(CONCATENATE("'2018-07 (Д)'!V",TEXT(MATCH($C47,'2018-07 (Д)'!$C$2:$C$100,0)+1,0)))="Н/Д",AND(INDIRECT(CONCATENATE("'2018-08 (Д)'!V",TEXT(MATCH($C47,'2018-08 (Д)'!$C$2:$C$100,0)+1,0)))="Н/Д",INDIRECT(CONCATENATE("'2018-07 (Д)'!V",TEXT(MATCH($C47,'2018-07 (Д)'!$C$2:$C$100,0)+1,0))))),"Н/Д",((INDIRECT(CONCATENATE("'2018-08 (Д)'!V",TEXT(MATCH($C47,'2018-08 (Д)'!$C$2:$C$100,0)+1,0)))-INDIRECT(CONCATENATE("'2018-07 (Д)'!V",TEXT(MATCH($C47,'2018-07 (Д)'!$C$2:$C$100,0)+1,0))))/INDIRECT(CONCATENATE("'2018-07 (Д)'!V",TEXT(MATCH($C47,'2018-07 (Д)'!$C$2:$C$100,0)+1,0))))*100)</f>
        <v>5.6475476749016629</v>
      </c>
      <c r="GP47" s="9">
        <f ca="1">IF(OR(INDIRECT(CONCATENATE("'2018-09 (Д)'!V",TEXT(MATCH($C47,'2018-09 (Д)'!$C$2:$C$100,0)+1,0)))="Н/Д",INDIRECT(CONCATENATE("'2018-08 (Д)'!V",TEXT(MATCH($C47,'2018-08 (Д)'!$C$2:$C$100,0)+1,0)))="Н/Д",AND(INDIRECT(CONCATENATE("'2018-09 (Д)'!V",TEXT(MATCH($C47,'2018-09 (Д)'!$C$2:$C$100,0)+1,0)))="Н/Д",INDIRECT(CONCATENATE("'2018-08 (Д)'!V",TEXT(MATCH($C47,'2018-08 (Д)'!$C$2:$C$100,0)+1,0))))),"Н/Д",((INDIRECT(CONCATENATE("'2018-09 (Д)'!V",TEXT(MATCH($C47,'2018-09 (Д)'!$C$2:$C$100,0)+1,0)))-INDIRECT(CONCATENATE("'2018-08 (Д)'!V",TEXT(MATCH($C47,'2018-08 (Д)'!$C$2:$C$100,0)+1,0))))/INDIRECT(CONCATENATE("'2018-08 (Д)'!V",TEXT(MATCH($C47,'2018-08 (Д)'!$C$2:$C$100,0)+1,0))))*100)</f>
        <v>20.664886646509444</v>
      </c>
      <c r="GQ47" s="9">
        <f ca="1">IF(OR(INDIRECT(CONCATENATE("'2018-10 (Д)'!V",TEXT(MATCH($C47,'2018-10 (Д)'!$C$2:$C$100,0)+1,0)))="Н/Д",INDIRECT(CONCATENATE("'2018-09 (Д)'!V",TEXT(MATCH($C47,'2018-09 (Д)'!$C$2:$C$100,0)+1,0)))="Н/Д",AND(INDIRECT(CONCATENATE("'2018-10 (Д)'!V",TEXT(MATCH($C47,'2018-10 (Д)'!$C$2:$C$100,0)+1,0)))="Н/Д",INDIRECT(CONCATENATE("'2018-09 (Д)'!V",TEXT(MATCH($C47,'2018-09 (Д)'!$C$2:$C$100,0)+1,0))))),"Н/Д",((INDIRECT(CONCATENATE("'2018-10 (Д)'!V",TEXT(MATCH($C47,'2018-10 (Д)'!$C$2:$C$100,0)+1,0)))-INDIRECT(CONCATENATE("'2018-09 (Д)'!V",TEXT(MATCH($C47,'2018-09 (Д)'!$C$2:$C$100,0)+1,0))))/INDIRECT(CONCATENATE("'2018-09 (Д)'!V",TEXT(MATCH($C47,'2018-09 (Д)'!$C$2:$C$100,0)+1,0))))*100)</f>
        <v>-14.933021660261117</v>
      </c>
      <c r="GR47" s="9">
        <f ca="1">IF(OR(INDIRECT(CONCATENATE("'2018-11 (Д)'!V",TEXT(MATCH($C47,'2018-11 (Д)'!$C$2:$C$100,0)+1,0)))="Н/Д",INDIRECT(CONCATENATE("'2018-10 (Д)'!V",TEXT(MATCH($C47,'2018-10 (Д)'!$C$2:$C$100,0)+1,0)))="Н/Д",AND(INDIRECT(CONCATENATE("'2018-11 (Д)'!V",TEXT(MATCH($C47,'2018-11 (Д)'!$C$2:$C$100,0)+1,0)))="Н/Д",INDIRECT(CONCATENATE("'2018-10 (Д)'!V",TEXT(MATCH($C47,'2018-10 (Д)'!$C$2:$C$100,0)+1,0))))),"Н/Д",((INDIRECT(CONCATENATE("'2018-11 (Д)'!V",TEXT(MATCH($C47,'2018-11 (Д)'!$C$2:$C$100,0)+1,0)))-INDIRECT(CONCATENATE("'2018-10 (Д)'!V",TEXT(MATCH($C47,'2018-10 (Д)'!$C$2:$C$100,0)+1,0))))/INDIRECT(CONCATENATE("'2018-10 (Д)'!V",TEXT(MATCH($C47,'2018-10 (Д)'!$C$2:$C$100,0)+1,0))))*100)</f>
        <v>-8.7745151339730931</v>
      </c>
      <c r="GS47" s="9">
        <f ca="1">IF(OR(INDIRECT(CONCATENATE("'2018-12 (Д)'!V",TEXT(MATCH($C47,'2018-12 (Д)'!$C$2:$C$100,0)+1,0)))="Н/Д",INDIRECT(CONCATENATE("'2018-11 (Д)'!V",TEXT(MATCH($C47,'2018-11 (Д)'!$C$2:$C$100,0)+1,0)))="Н/Д",AND(INDIRECT(CONCATENATE("'2018-12 (Д)'!V",TEXT(MATCH($C47,'2018-12 (Д)'!$C$2:$C$100,0)+1,0)))="Н/Д",INDIRECT(CONCATENATE("'2018-11 (Д)'!V",TEXT(MATCH($C47,'2018-11 (Д)'!$C$2:$C$100,0)+1,0))))),"Н/Д",((INDIRECT(CONCATENATE("'2018-12 (Д)'!V",TEXT(MATCH($C47,'2018-12 (Д)'!$C$2:$C$100,0)+1,0)))-INDIRECT(CONCATENATE("'2018-11 (Д)'!V",TEXT(MATCH($C47,'2018-11 (Д)'!$C$2:$C$100,0)+1,0))))/INDIRECT(CONCATENATE("'2018-11 (Д)'!V",TEXT(MATCH($C47,'2018-11 (Д)'!$C$2:$C$100,0)+1,0))))*100)</f>
        <v>9.2569115136294471</v>
      </c>
      <c r="GT47" s="9"/>
      <c r="GU47" s="9">
        <f ca="1">IF(OR(INDIRECT(CONCATENATE("'2018-03 (Д)'!W",TEXT(MATCH($C47,'2018-03 (Д)'!$C$2:$C$100,0)+1,0)))="Н/Д",INDIRECT(CONCATENATE("'2018-02 (Д)'!W",TEXT(MATCH($C47,'2018-02 (Д)'!$C$2:$C$100,0)+1,0)))="Н/Д",AND(INDIRECT(CONCATENATE("'2018-03 (Д)'!W",TEXT(MATCH($C47,'2018-03 (Д)'!$C$2:$C$100,0)+1,0)))="Н/Д",INDIRECT(CONCATENATE("'2018-02 (Д)'!W",TEXT(MATCH($C47,'2018-02 (Д)'!$C$2:$C$100,0)+1,0))))),"Н/Д",((INDIRECT(CONCATENATE("'2018-03 (Д)'!W",TEXT(MATCH($C47,'2018-03 (Д)'!$C$2:$C$100,0)+1,0)))-INDIRECT(CONCATENATE("'2018-02 (Д)'!W",TEXT(MATCH($C47,'2018-02 (Д)'!$C$2:$C$100,0)+1,0))))/INDIRECT(CONCATENATE("'2018-02 (Д)'!W",TEXT(MATCH($C47,'2018-02 (Д)'!$C$2:$C$100,0)+1,0))))*100)</f>
        <v>3.3679013613617435</v>
      </c>
      <c r="GV47" s="9">
        <f ca="1">IF(OR(INDIRECT(CONCATENATE("'2018-04 (Д)'!W",TEXT(MATCH($C47,'2018-04 (Д)'!$C$2:$C$100,0)+1,0)))="Н/Д",INDIRECT(CONCATENATE("'2018-03 (Д)'!W",TEXT(MATCH($C47,'2018-03 (Д)'!$C$2:$C$100,0)+1,0)))="Н/Д",AND(INDIRECT(CONCATENATE("'2018-04 (Д)'!W",TEXT(MATCH($C47,'2018-04 (Д)'!$C$2:$C$100,0)+1,0)))="Н/Д",INDIRECT(CONCATENATE("'2018-03 (Д)'!W",TEXT(MATCH($C47,'2018-03 (Д)'!$C$2:$C$100,0)+1,0))))),"Н/Д",((INDIRECT(CONCATENATE("'2018-04 (Д)'!W",TEXT(MATCH($C47,'2018-04 (Д)'!$C$2:$C$100,0)+1,0)))-INDIRECT(CONCATENATE("'2018-03 (Д)'!W",TEXT(MATCH($C47,'2018-03 (Д)'!$C$2:$C$100,0)+1,0))))/INDIRECT(CONCATENATE("'2018-03 (Д)'!W",TEXT(MATCH($C47,'2018-03 (Д)'!$C$2:$C$100,0)+1,0))))*100)</f>
        <v>72.082777054156452</v>
      </c>
      <c r="GW47" s="9">
        <f ca="1">IF(OR(INDIRECT(CONCATENATE("'2018-05 (Д)'!W",TEXT(MATCH($C47,'2018-05 (Д)'!$C$2:$C$100,0)+1,0)))="Н/Д",INDIRECT(CONCATENATE("'2018-04 (Д)'!W",TEXT(MATCH($C47,'2018-04 (Д)'!$C$2:$C$100,0)+1,0)))="Н/Д",AND(INDIRECT(CONCATENATE("'2018-05 (Д)'!W",TEXT(MATCH($C47,'2018-05 (Д)'!$C$2:$C$100,0)+1,0)))="Н/Д",INDIRECT(CONCATENATE("'2018-04 (Д)'!W",TEXT(MATCH($C47,'2018-04 (Д)'!$C$2:$C$100,0)+1,0))))),"Н/Д",((INDIRECT(CONCATENATE("'2018-05 (Д)'!W",TEXT(MATCH($C47,'2018-05 (Д)'!$C$2:$C$100,0)+1,0)))-INDIRECT(CONCATENATE("'2018-04 (Д)'!W",TEXT(MATCH($C47,'2018-04 (Д)'!$C$2:$C$100,0)+1,0))))/INDIRECT(CONCATENATE("'2018-04 (Д)'!W",TEXT(MATCH($C47,'2018-04 (Д)'!$C$2:$C$100,0)+1,0))))*100)</f>
        <v>-11.239761676642781</v>
      </c>
      <c r="GX47" s="9">
        <f ca="1">IF(OR(INDIRECT(CONCATENATE("'2018-06 (Д)'!W",TEXT(MATCH($C47,'2018-06 (Д)'!$C$2:$C$100,0)+1,0)))="Н/Д",INDIRECT(CONCATENATE("'2018-05 (Д)'!W",TEXT(MATCH($C47,'2018-05 (Д)'!$C$2:$C$100,0)+1,0)))="Н/Д",AND(INDIRECT(CONCATENATE("'2018-06 (Д)'!W",TEXT(MATCH($C47,'2018-06 (Д)'!$C$2:$C$100,0)+1,0)))="Н/Д",INDIRECT(CONCATENATE("'2018-05 (Д)'!W",TEXT(MATCH($C47,'2018-05 (Д)'!$C$2:$C$100,0)+1,0))))),"Н/Д",((INDIRECT(CONCATENATE("'2018-06 (Д)'!W",TEXT(MATCH($C47,'2018-06 (Д)'!$C$2:$C$100,0)+1,0)))-INDIRECT(CONCATENATE("'2018-05 (Д)'!W",TEXT(MATCH($C47,'2018-05 (Д)'!$C$2:$C$100,0)+1,0))))/INDIRECT(CONCATENATE("'2018-05 (Д)'!W",TEXT(MATCH($C47,'2018-05 (Д)'!$C$2:$C$100,0)+1,0))))*100)</f>
        <v>2.2488890181098888</v>
      </c>
      <c r="GY47" s="9">
        <f ca="1">IF(OR(INDIRECT(CONCATENATE("'2018-07 (Д)'!W",TEXT(MATCH($C47,'2018-07 (Д)'!$C$2:$C$100,0)+1,0)))="Н/Д",INDIRECT(CONCATENATE("'2018-06 (Д)'!W",TEXT(MATCH($C47,'2018-06 (Д)'!$C$2:$C$100,0)+1,0)))="Н/Д",AND(INDIRECT(CONCATENATE("'2018-07 (Д)'!W",TEXT(MATCH($C47,'2018-07 (Д)'!$C$2:$C$100,0)+1,0)))="Н/Д",INDIRECT(CONCATENATE("'2018-06 (Д)'!W",TEXT(MATCH($C47,'2018-06 (Д)'!$C$2:$C$100,0)+1,0))))),"Н/Д",((INDIRECT(CONCATENATE("'2018-07 (Д)'!W",TEXT(MATCH($C47,'2018-07 (Д)'!$C$2:$C$100,0)+1,0)))-INDIRECT(CONCATENATE("'2018-06 (Д)'!W",TEXT(MATCH($C47,'2018-06 (Д)'!$C$2:$C$100,0)+1,0))))/INDIRECT(CONCATENATE("'2018-06 (Д)'!W",TEXT(MATCH($C47,'2018-06 (Д)'!$C$2:$C$100,0)+1,0))))*100)</f>
        <v>-23.586270515533251</v>
      </c>
      <c r="GZ47" s="9">
        <f ca="1">IF(OR(INDIRECT(CONCATENATE("'2018-08 (Д)'!W",TEXT(MATCH($C47,'2018-08 (Д)'!$C$2:$C$100,0)+1,0)))="Н/Д",INDIRECT(CONCATENATE("'2018-07 (Д)'!W",TEXT(MATCH($C47,'2018-07 (Д)'!$C$2:$C$100,0)+1,0)))="Н/Д",AND(INDIRECT(CONCATENATE("'2018-08 (Д)'!W",TEXT(MATCH($C47,'2018-08 (Д)'!$C$2:$C$100,0)+1,0)))="Н/Д",INDIRECT(CONCATENATE("'2018-07 (Д)'!W",TEXT(MATCH($C47,'2018-07 (Д)'!$C$2:$C$100,0)+1,0))))),"Н/Д",((INDIRECT(CONCATENATE("'2018-08 (Д)'!W",TEXT(MATCH($C47,'2018-08 (Д)'!$C$2:$C$100,0)+1,0)))-INDIRECT(CONCATENATE("'2018-07 (Д)'!W",TEXT(MATCH($C47,'2018-07 (Д)'!$C$2:$C$100,0)+1,0))))/INDIRECT(CONCATENATE("'2018-07 (Д)'!W",TEXT(MATCH($C47,'2018-07 (Д)'!$C$2:$C$100,0)+1,0))))*100)</f>
        <v>45.734013151001648</v>
      </c>
      <c r="HA47" s="9">
        <f ca="1">IF(OR(INDIRECT(CONCATENATE("'2018-09 (Д)'!W",TEXT(MATCH($C47,'2018-09 (Д)'!$C$2:$C$100,0)+1,0)))="Н/Д",INDIRECT(CONCATENATE("'2018-08 (Д)'!W",TEXT(MATCH($C47,'2018-08 (Д)'!$C$2:$C$100,0)+1,0)))="Н/Д",AND(INDIRECT(CONCATENATE("'2018-09 (Д)'!W",TEXT(MATCH($C47,'2018-09 (Д)'!$C$2:$C$100,0)+1,0)))="Н/Д",INDIRECT(CONCATENATE("'2018-08 (Д)'!W",TEXT(MATCH($C47,'2018-08 (Д)'!$C$2:$C$100,0)+1,0))))),"Н/Д",((INDIRECT(CONCATENATE("'2018-09 (Д)'!W",TEXT(MATCH($C47,'2018-09 (Д)'!$C$2:$C$100,0)+1,0)))-INDIRECT(CONCATENATE("'2018-08 (Д)'!W",TEXT(MATCH($C47,'2018-08 (Д)'!$C$2:$C$100,0)+1,0))))/INDIRECT(CONCATENATE("'2018-08 (Д)'!W",TEXT(MATCH($C47,'2018-08 (Д)'!$C$2:$C$100,0)+1,0))))*100)</f>
        <v>-23.808554050663286</v>
      </c>
      <c r="HB47" s="9">
        <f ca="1">IF(OR(INDIRECT(CONCATENATE("'2018-10 (Д)'!W",TEXT(MATCH($C47,'2018-10 (Д)'!$C$2:$C$100,0)+1,0)))="Н/Д",INDIRECT(CONCATENATE("'2018-09 (Д)'!W",TEXT(MATCH($C47,'2018-09 (Д)'!$C$2:$C$100,0)+1,0)))="Н/Д",AND(INDIRECT(CONCATENATE("'2018-10 (Д)'!W",TEXT(MATCH($C47,'2018-10 (Д)'!$C$2:$C$100,0)+1,0)))="Н/Д",INDIRECT(CONCATENATE("'2018-09 (Д)'!W",TEXT(MATCH($C47,'2018-09 (Д)'!$C$2:$C$100,0)+1,0))))),"Н/Д",((INDIRECT(CONCATENATE("'2018-10 (Д)'!W",TEXT(MATCH($C47,'2018-10 (Д)'!$C$2:$C$100,0)+1,0)))-INDIRECT(CONCATENATE("'2018-09 (Д)'!W",TEXT(MATCH($C47,'2018-09 (Д)'!$C$2:$C$100,0)+1,0))))/INDIRECT(CONCATENATE("'2018-09 (Д)'!W",TEXT(MATCH($C47,'2018-09 (Д)'!$C$2:$C$100,0)+1,0))))*100)</f>
        <v>-15.179303584383225</v>
      </c>
      <c r="HC47" s="9">
        <f ca="1">IF(OR(INDIRECT(CONCATENATE("'2018-11 (Д)'!W",TEXT(MATCH($C47,'2018-11 (Д)'!$C$2:$C$100,0)+1,0)))="Н/Д",INDIRECT(CONCATENATE("'2018-10 (Д)'!W",TEXT(MATCH($C47,'2018-10 (Д)'!$C$2:$C$100,0)+1,0)))="Н/Д",AND(INDIRECT(CONCATENATE("'2018-11 (Д)'!W",TEXT(MATCH($C47,'2018-11 (Д)'!$C$2:$C$100,0)+1,0)))="Н/Д",INDIRECT(CONCATENATE("'2018-10 (Д)'!W",TEXT(MATCH($C47,'2018-10 (Д)'!$C$2:$C$100,0)+1,0))))),"Н/Д",((INDIRECT(CONCATENATE("'2018-11 (Д)'!W",TEXT(MATCH($C47,'2018-11 (Д)'!$C$2:$C$100,0)+1,0)))-INDIRECT(CONCATENATE("'2018-10 (Д)'!W",TEXT(MATCH($C47,'2018-10 (Д)'!$C$2:$C$100,0)+1,0))))/INDIRECT(CONCATENATE("'2018-10 (Д)'!W",TEXT(MATCH($C47,'2018-10 (Д)'!$C$2:$C$100,0)+1,0))))*100)</f>
        <v>64.255071965482784</v>
      </c>
      <c r="HD47" s="9">
        <f ca="1">IF(OR(INDIRECT(CONCATENATE("'2018-12 (Д)'!W",TEXT(MATCH($C47,'2018-12 (Д)'!$C$2:$C$100,0)+1,0)))="Н/Д",INDIRECT(CONCATENATE("'2018-11 (Д)'!W",TEXT(MATCH($C47,'2018-11 (Д)'!$C$2:$C$100,0)+1,0)))="Н/Д",AND(INDIRECT(CONCATENATE("'2018-12 (Д)'!W",TEXT(MATCH($C47,'2018-12 (Д)'!$C$2:$C$100,0)+1,0)))="Н/Д",INDIRECT(CONCATENATE("'2018-11 (Д)'!W",TEXT(MATCH($C47,'2018-11 (Д)'!$C$2:$C$100,0)+1,0))))),"Н/Д",((INDIRECT(CONCATENATE("'2018-12 (Д)'!W",TEXT(MATCH($C47,'2018-12 (Д)'!$C$2:$C$100,0)+1,0)))-INDIRECT(CONCATENATE("'2018-11 (Д)'!W",TEXT(MATCH($C47,'2018-11 (Д)'!$C$2:$C$100,0)+1,0))))/INDIRECT(CONCATENATE("'2018-11 (Д)'!W",TEXT(MATCH($C47,'2018-11 (Д)'!$C$2:$C$100,0)+1,0))))*100)</f>
        <v>-23.05525624055733</v>
      </c>
    </row>
    <row r="48" spans="1:212" x14ac:dyDescent="0.25">
      <c r="A48" s="2" t="s">
        <v>69</v>
      </c>
      <c r="B48" s="2" t="s">
        <v>71</v>
      </c>
      <c r="C48" s="15">
        <v>25000000</v>
      </c>
      <c r="D48" s="9"/>
      <c r="E48" s="9">
        <f ca="1">IF(OR(INDIRECT(CONCATENATE("'2018-03 (Д)'!E",TEXT(MATCH($C48,'2018-03 (Д)'!$C$2:$C$100,0)+1,0)))="Н/Д",INDIRECT(CONCATENATE("'2018-02 (Д)'!E",TEXT(MATCH($C48,'2018-02 (Д)'!$C$2:$C$100,0)+1,0)))="Н/Д",AND(INDIRECT(CONCATENATE("'2018-03 (Д)'!E",TEXT(MATCH($C48,'2018-03 (Д)'!$C$2:$C$100,0)+1,0)))="Н/Д",INDIRECT(CONCATENATE("'2018-02 (Д)'!E",TEXT(MATCH($C48,'2018-02 (Д)'!$C$2:$C$100,0)+1,0))))),"Н/Д",((INDIRECT(CONCATENATE("'2018-03 (Д)'!E",TEXT(MATCH($C48,'2018-03 (Д)'!$C$2:$C$100,0)+1,0)))-INDIRECT(CONCATENATE("'2018-02 (Д)'!E",TEXT(MATCH($C48,'2018-02 (Д)'!$C$2:$C$100,0)+1,0))))/INDIRECT(CONCATENATE("'2018-02 (Д)'!E",TEXT(MATCH($C48,'2018-02 (Д)'!$C$2:$C$100,0)+1,0))))*100)</f>
        <v>21.757764647249399</v>
      </c>
      <c r="F48" s="9">
        <f ca="1">IF(OR(INDIRECT(CONCATENATE("'2018-04 (Д)'!E",TEXT(MATCH($C48,'2018-04 (Д)'!$C$2:$C$100,0)+1,0)))="Н/Д",INDIRECT(CONCATENATE("'2018-03 (Д)'!E",TEXT(MATCH($C48,'2018-03 (Д)'!$C$2:$C$100,0)+1,0)))="Н/Д",AND(INDIRECT(CONCATENATE("'2018-04 (Д)'!E",TEXT(MATCH($C48,'2018-04 (Д)'!$C$2:$C$100,0)+1,0)))="Н/Д",INDIRECT(CONCATENATE("'2018-03 (Д)'!E",TEXT(MATCH($C48,'2018-03 (Д)'!$C$2:$C$100,0)+1,0))))),"Н/Д",((INDIRECT(CONCATENATE("'2018-04 (Д)'!E",TEXT(MATCH($C48,'2018-04 (Д)'!$C$2:$C$100,0)+1,0)))-INDIRECT(CONCATENATE("'2018-03 (Д)'!E",TEXT(MATCH($C48,'2018-03 (Д)'!$C$2:$C$100,0)+1,0))))/INDIRECT(CONCATENATE("'2018-03 (Д)'!E",TEXT(MATCH($C48,'2018-03 (Д)'!$C$2:$C$100,0)+1,0))))*100)</f>
        <v>136.57380566786986</v>
      </c>
      <c r="G48" s="9">
        <f ca="1">IF(OR(INDIRECT(CONCATENATE("'2018-05 (Д)'!E",TEXT(MATCH($C48,'2018-05 (Д)'!$C$2:$C$100,0)+1,0)))="Н/Д",INDIRECT(CONCATENATE("'2018-04 (Д)'!E",TEXT(MATCH($C48,'2018-04 (Д)'!$C$2:$C$100,0)+1,0)))="Н/Д",AND(INDIRECT(CONCATENATE("'2018-05 (Д)'!E",TEXT(MATCH($C48,'2018-05 (Д)'!$C$2:$C$100,0)+1,0)))="Н/Д",INDIRECT(CONCATENATE("'2018-04 (Д)'!E",TEXT(MATCH($C48,'2018-04 (Д)'!$C$2:$C$100,0)+1,0))))),"Н/Д",((INDIRECT(CONCATENATE("'2018-05 (Д)'!E",TEXT(MATCH($C48,'2018-05 (Д)'!$C$2:$C$100,0)+1,0)))-INDIRECT(CONCATENATE("'2018-04 (Д)'!E",TEXT(MATCH($C48,'2018-04 (Д)'!$C$2:$C$100,0)+1,0))))/INDIRECT(CONCATENATE("'2018-04 (Д)'!E",TEXT(MATCH($C48,'2018-04 (Д)'!$C$2:$C$100,0)+1,0))))*100)</f>
        <v>-29.632552476028973</v>
      </c>
      <c r="H48" s="9">
        <f ca="1">IF(OR(INDIRECT(CONCATENATE("'2018-06 (Д)'!E",TEXT(MATCH($C48,'2018-06 (Д)'!$C$2:$C$100,0)+1,0)))="Н/Д",INDIRECT(CONCATENATE("'2018-05 (Д)'!E",TEXT(MATCH($C48,'2018-05 (Д)'!$C$2:$C$100,0)+1,0)))="Н/Д",AND(INDIRECT(CONCATENATE("'2018-06 (Д)'!E",TEXT(MATCH($C48,'2018-06 (Д)'!$C$2:$C$100,0)+1,0)))="Н/Д",INDIRECT(CONCATENATE("'2018-05 (Д)'!E",TEXT(MATCH($C48,'2018-05 (Д)'!$C$2:$C$100,0)+1,0))))),"Н/Д",((INDIRECT(CONCATENATE("'2018-06 (Д)'!E",TEXT(MATCH($C48,'2018-06 (Д)'!$C$2:$C$100,0)+1,0)))-INDIRECT(CONCATENATE("'2018-05 (Д)'!E",TEXT(MATCH($C48,'2018-05 (Д)'!$C$2:$C$100,0)+1,0))))/INDIRECT(CONCATENATE("'2018-05 (Д)'!E",TEXT(MATCH($C48,'2018-05 (Д)'!$C$2:$C$100,0)+1,0))))*100)</f>
        <v>9.6935510926485779</v>
      </c>
      <c r="I48" s="9">
        <f ca="1">IF(OR(INDIRECT(CONCATENATE("'2018-07 (Д)'!E",TEXT(MATCH($C48,'2018-07 (Д)'!$C$2:$C$100,0)+1,0)))="Н/Д",INDIRECT(CONCATENATE("'2018-06 (Д)'!E",TEXT(MATCH($C48,'2018-06 (Д)'!$C$2:$C$100,0)+1,0)))="Н/Д",AND(INDIRECT(CONCATENATE("'2018-07 (Д)'!E",TEXT(MATCH($C48,'2018-07 (Д)'!$C$2:$C$100,0)+1,0)))="Н/Д",INDIRECT(CONCATENATE("'2018-06 (Д)'!E",TEXT(MATCH($C48,'2018-06 (Д)'!$C$2:$C$100,0)+1,0))))),"Н/Д",((INDIRECT(CONCATENATE("'2018-07 (Д)'!E",TEXT(MATCH($C48,'2018-07 (Д)'!$C$2:$C$100,0)+1,0)))-INDIRECT(CONCATENATE("'2018-06 (Д)'!E",TEXT(MATCH($C48,'2018-06 (Д)'!$C$2:$C$100,0)+1,0))))/INDIRECT(CONCATENATE("'2018-06 (Д)'!E",TEXT(MATCH($C48,'2018-06 (Д)'!$C$2:$C$100,0)+1,0))))*100)</f>
        <v>-17.244584478090683</v>
      </c>
      <c r="J48" s="9">
        <f ca="1">IF(OR(INDIRECT(CONCATENATE("'2018-08 (Д)'!E",TEXT(MATCH($C48,'2018-08 (Д)'!$C$2:$C$100,0)+1,0)))="Н/Д",INDIRECT(CONCATENATE("'2018-07 (Д)'!E",TEXT(MATCH($C48,'2018-07 (Д)'!$C$2:$C$100,0)+1,0)))="Н/Д",AND(INDIRECT(CONCATENATE("'2018-08 (Д)'!E",TEXT(MATCH($C48,'2018-08 (Д)'!$C$2:$C$100,0)+1,0)))="Н/Д",INDIRECT(CONCATENATE("'2018-07 (Д)'!E",TEXT(MATCH($C48,'2018-07 (Д)'!$C$2:$C$100,0)+1,0))))),"Н/Д",((INDIRECT(CONCATENATE("'2018-08 (Д)'!E",TEXT(MATCH($C48,'2018-08 (Д)'!$C$2:$C$100,0)+1,0)))-INDIRECT(CONCATENATE("'2018-07 (Д)'!E",TEXT(MATCH($C48,'2018-07 (Д)'!$C$2:$C$100,0)+1,0))))/INDIRECT(CONCATENATE("'2018-07 (Д)'!E",TEXT(MATCH($C48,'2018-07 (Д)'!$C$2:$C$100,0)+1,0))))*100)</f>
        <v>44.747944538433273</v>
      </c>
      <c r="K48" s="9">
        <f ca="1">IF(OR(INDIRECT(CONCATENATE("'2018-09 (Д)'!E",TEXT(MATCH($C48,'2018-09 (Д)'!$C$2:$C$100,0)+1,0)))="Н/Д",INDIRECT(CONCATENATE("'2018-08 (Д)'!E",TEXT(MATCH($C48,'2018-08 (Д)'!$C$2:$C$100,0)+1,0)))="Н/Д",AND(INDIRECT(CONCATENATE("'2018-09 (Д)'!E",TEXT(MATCH($C48,'2018-09 (Д)'!$C$2:$C$100,0)+1,0)))="Н/Д",INDIRECT(CONCATENATE("'2018-08 (Д)'!E",TEXT(MATCH($C48,'2018-08 (Д)'!$C$2:$C$100,0)+1,0))))),"Н/Д",((INDIRECT(CONCATENATE("'2018-09 (Д)'!E",TEXT(MATCH($C48,'2018-09 (Д)'!$C$2:$C$100,0)+1,0)))-INDIRECT(CONCATENATE("'2018-08 (Д)'!E",TEXT(MATCH($C48,'2018-08 (Д)'!$C$2:$C$100,0)+1,0))))/INDIRECT(CONCATENATE("'2018-08 (Д)'!E",TEXT(MATCH($C48,'2018-08 (Д)'!$C$2:$C$100,0)+1,0))))*100)</f>
        <v>-34.731062846470074</v>
      </c>
      <c r="L48" s="9">
        <f ca="1">IF(OR(INDIRECT(CONCATENATE("'2018-10 (Д)'!E",TEXT(MATCH($C48,'2018-10 (Д)'!$C$2:$C$100,0)+1,0)))="Н/Д",INDIRECT(CONCATENATE("'2018-09 (Д)'!E",TEXT(MATCH($C48,'2018-09 (Д)'!$C$2:$C$100,0)+1,0)))="Н/Д",AND(INDIRECT(CONCATENATE("'2018-10 (Д)'!E",TEXT(MATCH($C48,'2018-10 (Д)'!$C$2:$C$100,0)+1,0)))="Н/Д",INDIRECT(CONCATENATE("'2018-09 (Д)'!E",TEXT(MATCH($C48,'2018-09 (Д)'!$C$2:$C$100,0)+1,0))))),"Н/Д",((INDIRECT(CONCATENATE("'2018-10 (Д)'!E",TEXT(MATCH($C48,'2018-10 (Д)'!$C$2:$C$100,0)+1,0)))-INDIRECT(CONCATENATE("'2018-09 (Д)'!E",TEXT(MATCH($C48,'2018-09 (Д)'!$C$2:$C$100,0)+1,0))))/INDIRECT(CONCATENATE("'2018-09 (Д)'!E",TEXT(MATCH($C48,'2018-09 (Д)'!$C$2:$C$100,0)+1,0))))*100)</f>
        <v>-8.3162989494124187</v>
      </c>
      <c r="M48" s="9">
        <f ca="1">IF(OR(INDIRECT(CONCATENATE("'2018-11 (Д)'!E",TEXT(MATCH($C48,'2018-11 (Д)'!$C$2:$C$100,0)+1,0)))="Н/Д",INDIRECT(CONCATENATE("'2018-10 (Д)'!E",TEXT(MATCH($C48,'2018-10 (Д)'!$C$2:$C$100,0)+1,0)))="Н/Д",AND(INDIRECT(CONCATENATE("'2018-11 (Д)'!E",TEXT(MATCH($C48,'2018-11 (Д)'!$C$2:$C$100,0)+1,0)))="Н/Д",INDIRECT(CONCATENATE("'2018-10 (Д)'!E",TEXT(MATCH($C48,'2018-10 (Д)'!$C$2:$C$100,0)+1,0))))),"Н/Д",((INDIRECT(CONCATENATE("'2018-11 (Д)'!E",TEXT(MATCH($C48,'2018-11 (Д)'!$C$2:$C$100,0)+1,0)))-INDIRECT(CONCATENATE("'2018-10 (Д)'!E",TEXT(MATCH($C48,'2018-10 (Д)'!$C$2:$C$100,0)+1,0))))/INDIRECT(CONCATENATE("'2018-10 (Д)'!E",TEXT(MATCH($C48,'2018-10 (Д)'!$C$2:$C$100,0)+1,0))))*100)</f>
        <v>86.732979645222414</v>
      </c>
      <c r="N48" s="9">
        <f ca="1">IF(OR(INDIRECT(CONCATENATE("'2018-12 (Д)'!E",TEXT(MATCH($C48,'2018-12 (Д)'!$C$2:$C$100,0)+1,0)))="Н/Д",INDIRECT(CONCATENATE("'2018-11 (Д)'!E",TEXT(MATCH($C48,'2018-11 (Д)'!$C$2:$C$100,0)+1,0)))="Н/Д",AND(INDIRECT(CONCATENATE("'2018-12 (Д)'!E",TEXT(MATCH($C48,'2018-12 (Д)'!$C$2:$C$100,0)+1,0)))="Н/Д",INDIRECT(CONCATENATE("'2018-11 (Д)'!E",TEXT(MATCH($C48,'2018-11 (Д)'!$C$2:$C$100,0)+1,0))))),"Н/Д",((INDIRECT(CONCATENATE("'2018-12 (Д)'!E",TEXT(MATCH($C48,'2018-12 (Д)'!$C$2:$C$100,0)+1,0)))-INDIRECT(CONCATENATE("'2018-11 (Д)'!E",TEXT(MATCH($C48,'2018-11 (Д)'!$C$2:$C$100,0)+1,0))))/INDIRECT(CONCATENATE("'2018-11 (Д)'!E",TEXT(MATCH($C48,'2018-11 (Д)'!$C$2:$C$100,0)+1,0))))*100)</f>
        <v>-30.446121434948196</v>
      </c>
      <c r="O48" s="9"/>
      <c r="P48" s="9" t="str">
        <f ca="1">IF(OR(INDIRECT(CONCATENATE("'2018-03 (Д)'!F",TEXT(MATCH($C48,'2018-03 (Д)'!$C$2:$C$100,0)+1,0)))="Н/Д",INDIRECT(CONCATENATE("'2018-02 (Д)'!F",TEXT(MATCH($C48,'2018-02 (Д)'!$C$2:$C$100,0)+1,0)))="Н/Д",AND(INDIRECT(CONCATENATE("'2018-03 (Д)'!F",TEXT(MATCH($C48,'2018-03 (Д)'!$C$2:$C$100,0)+1,0)))="Н/Д",INDIRECT(CONCATENATE("'2018-02 (Д)'!F",TEXT(MATCH($C48,'2018-02 (Д)'!$C$2:$C$100,0)+1,0))))),"Н/Д",((INDIRECT(CONCATENATE("'2018-03 (Д)'!F",TEXT(MATCH($C48,'2018-03 (Д)'!$C$2:$C$100,0)+1,0)))-INDIRECT(CONCATENATE("'2018-02 (Д)'!F",TEXT(MATCH($C48,'2018-02 (Д)'!$C$2:$C$100,0)+1,0))))/INDIRECT(CONCATENATE("'2018-02 (Д)'!F",TEXT(MATCH($C48,'2018-02 (Д)'!$C$2:$C$100,0)+1,0))))*100)</f>
        <v>Н/Д</v>
      </c>
      <c r="Q48" s="9" t="str">
        <f ca="1">IF(OR(INDIRECT(CONCATENATE("'2018-04 (Д)'!F",TEXT(MATCH($C48,'2018-04 (Д)'!$C$2:$C$100,0)+1,0)))="Н/Д",INDIRECT(CONCATENATE("'2018-03 (Д)'!F",TEXT(MATCH($C48,'2018-03 (Д)'!$C$2:$C$100,0)+1,0)))="Н/Д",AND(INDIRECT(CONCATENATE("'2018-04 (Д)'!F",TEXT(MATCH($C48,'2018-04 (Д)'!$C$2:$C$100,0)+1,0)))="Н/Д",INDIRECT(CONCATENATE("'2018-03 (Д)'!F",TEXT(MATCH($C48,'2018-03 (Д)'!$C$2:$C$100,0)+1,0))))),"Н/Д",((INDIRECT(CONCATENATE("'2018-04 (Д)'!F",TEXT(MATCH($C48,'2018-04 (Д)'!$C$2:$C$100,0)+1,0)))-INDIRECT(CONCATENATE("'2018-03 (Д)'!F",TEXT(MATCH($C48,'2018-03 (Д)'!$C$2:$C$100,0)+1,0))))/INDIRECT(CONCATENATE("'2018-03 (Д)'!F",TEXT(MATCH($C48,'2018-03 (Д)'!$C$2:$C$100,0)+1,0))))*100)</f>
        <v>Н/Д</v>
      </c>
      <c r="R48" s="9" t="str">
        <f ca="1">IF(OR(INDIRECT(CONCATENATE("'2018-05 (Д)'!F",TEXT(MATCH($C48,'2018-05 (Д)'!$C$2:$C$100,0)+1,0)))="Н/Д",INDIRECT(CONCATENATE("'2018-04 (Д)'!F",TEXT(MATCH($C48,'2018-04 (Д)'!$C$2:$C$100,0)+1,0)))="Н/Д",AND(INDIRECT(CONCATENATE("'2018-05 (Д)'!F",TEXT(MATCH($C48,'2018-05 (Д)'!$C$2:$C$100,0)+1,0)))="Н/Д",INDIRECT(CONCATENATE("'2018-04 (Д)'!F",TEXT(MATCH($C48,'2018-04 (Д)'!$C$2:$C$100,0)+1,0))))),"Н/Д",((INDIRECT(CONCATENATE("'2018-05 (Д)'!F",TEXT(MATCH($C48,'2018-05 (Д)'!$C$2:$C$100,0)+1,0)))-INDIRECT(CONCATENATE("'2018-04 (Д)'!F",TEXT(MATCH($C48,'2018-04 (Д)'!$C$2:$C$100,0)+1,0))))/INDIRECT(CONCATENATE("'2018-04 (Д)'!F",TEXT(MATCH($C48,'2018-04 (Д)'!$C$2:$C$100,0)+1,0))))*100)</f>
        <v>Н/Д</v>
      </c>
      <c r="S48" s="9">
        <f ca="1">IF(OR(INDIRECT(CONCATENATE("'2018-06 (Д)'!F",TEXT(MATCH($C48,'2018-06 (Д)'!$C$2:$C$100,0)+1,0)))="Н/Д",INDIRECT(CONCATENATE("'2018-05 (Д)'!F",TEXT(MATCH($C48,'2018-05 (Д)'!$C$2:$C$100,0)+1,0)))="Н/Д",AND(INDIRECT(CONCATENATE("'2018-06 (Д)'!F",TEXT(MATCH($C48,'2018-06 (Д)'!$C$2:$C$100,0)+1,0)))="Н/Д",INDIRECT(CONCATENATE("'2018-05 (Д)'!F",TEXT(MATCH($C48,'2018-05 (Д)'!$C$2:$C$100,0)+1,0))))),"Н/Д",((INDIRECT(CONCATENATE("'2018-06 (Д)'!F",TEXT(MATCH($C48,'2018-06 (Д)'!$C$2:$C$100,0)+1,0)))-INDIRECT(CONCATENATE("'2018-05 (Д)'!F",TEXT(MATCH($C48,'2018-05 (Д)'!$C$2:$C$100,0)+1,0))))/INDIRECT(CONCATENATE("'2018-05 (Д)'!F",TEXT(MATCH($C48,'2018-05 (Д)'!$C$2:$C$100,0)+1,0))))*100)</f>
        <v>17.163104348221751</v>
      </c>
      <c r="T48" s="9">
        <f ca="1">IF(OR(INDIRECT(CONCATENATE("'2018-07 (Д)'!F",TEXT(MATCH($C48,'2018-07 (Д)'!$C$2:$C$100,0)+1,0)))="Н/Д",INDIRECT(CONCATENATE("'2018-06 (Д)'!F",TEXT(MATCH($C48,'2018-06 (Д)'!$C$2:$C$100,0)+1,0)))="Н/Д",AND(INDIRECT(CONCATENATE("'2018-07 (Д)'!F",TEXT(MATCH($C48,'2018-07 (Д)'!$C$2:$C$100,0)+1,0)))="Н/Д",INDIRECT(CONCATENATE("'2018-06 (Д)'!F",TEXT(MATCH($C48,'2018-06 (Д)'!$C$2:$C$100,0)+1,0))))),"Н/Д",((INDIRECT(CONCATENATE("'2018-07 (Д)'!F",TEXT(MATCH($C48,'2018-07 (Д)'!$C$2:$C$100,0)+1,0)))-INDIRECT(CONCATENATE("'2018-06 (Д)'!F",TEXT(MATCH($C48,'2018-06 (Д)'!$C$2:$C$100,0)+1,0))))/INDIRECT(CONCATENATE("'2018-06 (Д)'!F",TEXT(MATCH($C48,'2018-06 (Д)'!$C$2:$C$100,0)+1,0))))*100)</f>
        <v>-24.611333839135181</v>
      </c>
      <c r="U48" s="9">
        <f ca="1">IF(OR(INDIRECT(CONCATENATE("'2018-08 (Д)'!F",TEXT(MATCH($C48,'2018-08 (Д)'!$C$2:$C$100,0)+1,0)))="Н/Д",INDIRECT(CONCATENATE("'2018-07 (Д)'!F",TEXT(MATCH($C48,'2018-07 (Д)'!$C$2:$C$100,0)+1,0)))="Н/Д",AND(INDIRECT(CONCATENATE("'2018-08 (Д)'!F",TEXT(MATCH($C48,'2018-08 (Д)'!$C$2:$C$100,0)+1,0)))="Н/Д",INDIRECT(CONCATENATE("'2018-07 (Д)'!F",TEXT(MATCH($C48,'2018-07 (Д)'!$C$2:$C$100,0)+1,0))))),"Н/Д",((INDIRECT(CONCATENATE("'2018-08 (Д)'!F",TEXT(MATCH($C48,'2018-08 (Д)'!$C$2:$C$100,0)+1,0)))-INDIRECT(CONCATENATE("'2018-07 (Д)'!F",TEXT(MATCH($C48,'2018-07 (Д)'!$C$2:$C$100,0)+1,0))))/INDIRECT(CONCATENATE("'2018-07 (Д)'!F",TEXT(MATCH($C48,'2018-07 (Д)'!$C$2:$C$100,0)+1,0))))*100)</f>
        <v>58.795731852831445</v>
      </c>
      <c r="V48" s="9">
        <f ca="1">IF(OR(INDIRECT(CONCATENATE("'2018-09 (Д)'!F",TEXT(MATCH($C48,'2018-09 (Д)'!$C$2:$C$100,0)+1,0)))="Н/Д",INDIRECT(CONCATENATE("'2018-08 (Д)'!F",TEXT(MATCH($C48,'2018-08 (Д)'!$C$2:$C$100,0)+1,0)))="Н/Д",AND(INDIRECT(CONCATENATE("'2018-09 (Д)'!F",TEXT(MATCH($C48,'2018-09 (Д)'!$C$2:$C$100,0)+1,0)))="Н/Д",INDIRECT(CONCATENATE("'2018-08 (Д)'!F",TEXT(MATCH($C48,'2018-08 (Д)'!$C$2:$C$100,0)+1,0))))),"Н/Д",((INDIRECT(CONCATENATE("'2018-09 (Д)'!F",TEXT(MATCH($C48,'2018-09 (Д)'!$C$2:$C$100,0)+1,0)))-INDIRECT(CONCATENATE("'2018-08 (Д)'!F",TEXT(MATCH($C48,'2018-08 (Д)'!$C$2:$C$100,0)+1,0))))/INDIRECT(CONCATENATE("'2018-08 (Д)'!F",TEXT(MATCH($C48,'2018-08 (Д)'!$C$2:$C$100,0)+1,0))))*100)</f>
        <v>-38.8929264704133</v>
      </c>
      <c r="W48" s="9">
        <f ca="1">IF(OR(INDIRECT(CONCATENATE("'2018-10 (Д)'!F",TEXT(MATCH($C48,'2018-10 (Д)'!$C$2:$C$100,0)+1,0)))="Н/Д",INDIRECT(CONCATENATE("'2018-09 (Д)'!F",TEXT(MATCH($C48,'2018-09 (Д)'!$C$2:$C$100,0)+1,0)))="Н/Д",AND(INDIRECT(CONCATENATE("'2018-10 (Д)'!F",TEXT(MATCH($C48,'2018-10 (Д)'!$C$2:$C$100,0)+1,0)))="Н/Д",INDIRECT(CONCATENATE("'2018-09 (Д)'!F",TEXT(MATCH($C48,'2018-09 (Д)'!$C$2:$C$100,0)+1,0))))),"Н/Д",((INDIRECT(CONCATENATE("'2018-10 (Д)'!F",TEXT(MATCH($C48,'2018-10 (Д)'!$C$2:$C$100,0)+1,0)))-INDIRECT(CONCATENATE("'2018-09 (Д)'!F",TEXT(MATCH($C48,'2018-09 (Д)'!$C$2:$C$100,0)+1,0))))/INDIRECT(CONCATENATE("'2018-09 (Д)'!F",TEXT(MATCH($C48,'2018-09 (Д)'!$C$2:$C$100,0)+1,0))))*100)</f>
        <v>-13.982042564899091</v>
      </c>
      <c r="X48" s="9">
        <f ca="1">IF(OR(INDIRECT(CONCATENATE("'2018-11 (Д)'!F",TEXT(MATCH($C48,'2018-11 (Д)'!$C$2:$C$100,0)+1,0)))="Н/Д",INDIRECT(CONCATENATE("'2018-10 (Д)'!F",TEXT(MATCH($C48,'2018-10 (Д)'!$C$2:$C$100,0)+1,0)))="Н/Д",AND(INDIRECT(CONCATENATE("'2018-11 (Д)'!F",TEXT(MATCH($C48,'2018-11 (Д)'!$C$2:$C$100,0)+1,0)))="Н/Д",INDIRECT(CONCATENATE("'2018-10 (Д)'!F",TEXT(MATCH($C48,'2018-10 (Д)'!$C$2:$C$100,0)+1,0))))),"Н/Д",((INDIRECT(CONCATENATE("'2018-11 (Д)'!F",TEXT(MATCH($C48,'2018-11 (Д)'!$C$2:$C$100,0)+1,0)))-INDIRECT(CONCATENATE("'2018-10 (Д)'!F",TEXT(MATCH($C48,'2018-10 (Д)'!$C$2:$C$100,0)+1,0))))/INDIRECT(CONCATENATE("'2018-10 (Д)'!F",TEXT(MATCH($C48,'2018-10 (Д)'!$C$2:$C$100,0)+1,0))))*100)</f>
        <v>115.90866158426168</v>
      </c>
      <c r="Y48" s="9">
        <f ca="1">IF(OR(INDIRECT(CONCATENATE("'2018-12 (Д)'!F",TEXT(MATCH($C48,'2018-12 (Д)'!$C$2:$C$100,0)+1,0)))="Н/Д",INDIRECT(CONCATENATE("'2018-11 (Д)'!F",TEXT(MATCH($C48,'2018-11 (Д)'!$C$2:$C$100,0)+1,0)))="Н/Д",AND(INDIRECT(CONCATENATE("'2018-12 (Д)'!F",TEXT(MATCH($C48,'2018-12 (Д)'!$C$2:$C$100,0)+1,0)))="Н/Д",INDIRECT(CONCATENATE("'2018-11 (Д)'!F",TEXT(MATCH($C48,'2018-11 (Д)'!$C$2:$C$100,0)+1,0))))),"Н/Д",((INDIRECT(CONCATENATE("'2018-12 (Д)'!F",TEXT(MATCH($C48,'2018-12 (Д)'!$C$2:$C$100,0)+1,0)))-INDIRECT(CONCATENATE("'2018-11 (Д)'!F",TEXT(MATCH($C48,'2018-11 (Д)'!$C$2:$C$100,0)+1,0))))/INDIRECT(CONCATENATE("'2018-11 (Д)'!F",TEXT(MATCH($C48,'2018-11 (Д)'!$C$2:$C$100,0)+1,0))))*100)</f>
        <v>-33.341078447426334</v>
      </c>
      <c r="Z48" s="9"/>
      <c r="AA48" s="9" t="str">
        <f ca="1">IF(OR(INDIRECT(CONCATENATE("'2018-03 (Д)'!G",TEXT(MATCH($C48,'2018-03 (Д)'!$C$2:$C$100,0)+1,0)))="Н/Д",INDIRECT(CONCATENATE("'2018-02 (Д)'!G",TEXT(MATCH($C48,'2018-02 (Д)'!$C$2:$C$100,0)+1,0)))="Н/Д",AND(INDIRECT(CONCATENATE("'2018-03 (Д)'!G",TEXT(MATCH($C48,'2018-03 (Д)'!$C$2:$C$100,0)+1,0)))="Н/Д",INDIRECT(CONCATENATE("'2018-02 (Д)'!G",TEXT(MATCH($C48,'2018-02 (Д)'!$C$2:$C$100,0)+1,0))))),"Н/Д",((INDIRECT(CONCATENATE("'2018-03 (Д)'!G",TEXT(MATCH($C48,'2018-03 (Д)'!$C$2:$C$100,0)+1,0)))-INDIRECT(CONCATENATE("'2018-02 (Д)'!G",TEXT(MATCH($C48,'2018-02 (Д)'!$C$2:$C$100,0)+1,0))))/INDIRECT(CONCATENATE("'2018-02 (Д)'!G",TEXT(MATCH($C48,'2018-02 (Д)'!$C$2:$C$100,0)+1,0))))*100)</f>
        <v>Н/Д</v>
      </c>
      <c r="AB48" s="9" t="str">
        <f ca="1">IF(OR(INDIRECT(CONCATENATE("'2018-04 (Д)'!G",TEXT(MATCH($C48,'2018-04 (Д)'!$C$2:$C$100,0)+1,0)))="Н/Д",INDIRECT(CONCATENATE("'2018-03 (Д)'!G",TEXT(MATCH($C48,'2018-03 (Д)'!$C$2:$C$100,0)+1,0)))="Н/Д",AND(INDIRECT(CONCATENATE("'2018-04 (Д)'!G",TEXT(MATCH($C48,'2018-04 (Д)'!$C$2:$C$100,0)+1,0)))="Н/Д",INDIRECT(CONCATENATE("'2018-03 (Д)'!G",TEXT(MATCH($C48,'2018-03 (Д)'!$C$2:$C$100,0)+1,0))))),"Н/Д",((INDIRECT(CONCATENATE("'2018-04 (Д)'!G",TEXT(MATCH($C48,'2018-04 (Д)'!$C$2:$C$100,0)+1,0)))-INDIRECT(CONCATENATE("'2018-03 (Д)'!G",TEXT(MATCH($C48,'2018-03 (Д)'!$C$2:$C$100,0)+1,0))))/INDIRECT(CONCATENATE("'2018-03 (Д)'!G",TEXT(MATCH($C48,'2018-03 (Д)'!$C$2:$C$100,0)+1,0))))*100)</f>
        <v>Н/Д</v>
      </c>
      <c r="AC48" s="9" t="str">
        <f ca="1">IF(OR(INDIRECT(CONCATENATE("'2018-05 (Д)'!G",TEXT(MATCH($C48,'2018-05 (Д)'!$C$2:$C$100,0)+1,0)))="Н/Д",INDIRECT(CONCATENATE("'2018-04 (Д)'!G",TEXT(MATCH($C48,'2018-04 (Д)'!$C$2:$C$100,0)+1,0)))="Н/Д",AND(INDIRECT(CONCATENATE("'2018-05 (Д)'!G",TEXT(MATCH($C48,'2018-05 (Д)'!$C$2:$C$100,0)+1,0)))="Н/Д",INDIRECT(CONCATENATE("'2018-04 (Д)'!G",TEXT(MATCH($C48,'2018-04 (Д)'!$C$2:$C$100,0)+1,0))))),"Н/Д",((INDIRECT(CONCATENATE("'2018-05 (Д)'!G",TEXT(MATCH($C48,'2018-05 (Д)'!$C$2:$C$100,0)+1,0)))-INDIRECT(CONCATENATE("'2018-04 (Д)'!G",TEXT(MATCH($C48,'2018-04 (Д)'!$C$2:$C$100,0)+1,0))))/INDIRECT(CONCATENATE("'2018-04 (Д)'!G",TEXT(MATCH($C48,'2018-04 (Д)'!$C$2:$C$100,0)+1,0))))*100)</f>
        <v>Н/Д</v>
      </c>
      <c r="AD48" s="9">
        <f ca="1">IF(OR(INDIRECT(CONCATENATE("'2018-06 (Д)'!G",TEXT(MATCH($C48,'2018-06 (Д)'!$C$2:$C$100,0)+1,0)))="Н/Д",INDIRECT(CONCATENATE("'2018-05 (Д)'!G",TEXT(MATCH($C48,'2018-05 (Д)'!$C$2:$C$100,0)+1,0)))="Н/Д",AND(INDIRECT(CONCATENATE("'2018-06 (Д)'!G",TEXT(MATCH($C48,'2018-06 (Д)'!$C$2:$C$100,0)+1,0)))="Н/Д",INDIRECT(CONCATENATE("'2018-05 (Д)'!G",TEXT(MATCH($C48,'2018-05 (Д)'!$C$2:$C$100,0)+1,0))))),"Н/Д",((INDIRECT(CONCATENATE("'2018-06 (Д)'!G",TEXT(MATCH($C48,'2018-06 (Д)'!$C$2:$C$100,0)+1,0)))-INDIRECT(CONCATENATE("'2018-05 (Д)'!G",TEXT(MATCH($C48,'2018-05 (Д)'!$C$2:$C$100,0)+1,0))))/INDIRECT(CONCATENATE("'2018-05 (Д)'!G",TEXT(MATCH($C48,'2018-05 (Д)'!$C$2:$C$100,0)+1,0))))*100)</f>
        <v>313.64709265631581</v>
      </c>
      <c r="AE48" s="9">
        <f ca="1">IF(OR(INDIRECT(CONCATENATE("'2018-07 (Д)'!G",TEXT(MATCH($C48,'2018-07 (Д)'!$C$2:$C$100,0)+1,0)))="Н/Д",INDIRECT(CONCATENATE("'2018-06 (Д)'!G",TEXT(MATCH($C48,'2018-06 (Д)'!$C$2:$C$100,0)+1,0)))="Н/Д",AND(INDIRECT(CONCATENATE("'2018-07 (Д)'!G",TEXT(MATCH($C48,'2018-07 (Д)'!$C$2:$C$100,0)+1,0)))="Н/Д",INDIRECT(CONCATENATE("'2018-06 (Д)'!G",TEXT(MATCH($C48,'2018-06 (Д)'!$C$2:$C$100,0)+1,0))))),"Н/Д",((INDIRECT(CONCATENATE("'2018-07 (Д)'!G",TEXT(MATCH($C48,'2018-07 (Д)'!$C$2:$C$100,0)+1,0)))-INDIRECT(CONCATENATE("'2018-06 (Д)'!G",TEXT(MATCH($C48,'2018-06 (Д)'!$C$2:$C$100,0)+1,0))))/INDIRECT(CONCATENATE("'2018-06 (Д)'!G",TEXT(MATCH($C48,'2018-06 (Д)'!$C$2:$C$100,0)+1,0))))*100)</f>
        <v>-29.097048135143506</v>
      </c>
      <c r="AF48" s="9">
        <f ca="1">IF(OR(INDIRECT(CONCATENATE("'2018-08 (Д)'!G",TEXT(MATCH($C48,'2018-08 (Д)'!$C$2:$C$100,0)+1,0)))="Н/Д",INDIRECT(CONCATENATE("'2018-07 (Д)'!G",TEXT(MATCH($C48,'2018-07 (Д)'!$C$2:$C$100,0)+1,0)))="Н/Д",AND(INDIRECT(CONCATENATE("'2018-08 (Д)'!G",TEXT(MATCH($C48,'2018-08 (Д)'!$C$2:$C$100,0)+1,0)))="Н/Д",INDIRECT(CONCATENATE("'2018-07 (Д)'!G",TEXT(MATCH($C48,'2018-07 (Д)'!$C$2:$C$100,0)+1,0))))),"Н/Д",((INDIRECT(CONCATENATE("'2018-08 (Д)'!G",TEXT(MATCH($C48,'2018-08 (Д)'!$C$2:$C$100,0)+1,0)))-INDIRECT(CONCATENATE("'2018-07 (Д)'!G",TEXT(MATCH($C48,'2018-07 (Д)'!$C$2:$C$100,0)+1,0))))/INDIRECT(CONCATENATE("'2018-07 (Д)'!G",TEXT(MATCH($C48,'2018-07 (Д)'!$C$2:$C$100,0)+1,0))))*100)</f>
        <v>8.756661440261059</v>
      </c>
      <c r="AG48" s="9">
        <f ca="1">IF(OR(INDIRECT(CONCATENATE("'2018-09 (Д)'!G",TEXT(MATCH($C48,'2018-09 (Д)'!$C$2:$C$100,0)+1,0)))="Н/Д",INDIRECT(CONCATENATE("'2018-08 (Д)'!G",TEXT(MATCH($C48,'2018-08 (Д)'!$C$2:$C$100,0)+1,0)))="Н/Д",AND(INDIRECT(CONCATENATE("'2018-09 (Д)'!G",TEXT(MATCH($C48,'2018-09 (Д)'!$C$2:$C$100,0)+1,0)))="Н/Д",INDIRECT(CONCATENATE("'2018-08 (Д)'!G",TEXT(MATCH($C48,'2018-08 (Д)'!$C$2:$C$100,0)+1,0))))),"Н/Д",((INDIRECT(CONCATENATE("'2018-09 (Д)'!G",TEXT(MATCH($C48,'2018-09 (Д)'!$C$2:$C$100,0)+1,0)))-INDIRECT(CONCATENATE("'2018-08 (Д)'!G",TEXT(MATCH($C48,'2018-08 (Д)'!$C$2:$C$100,0)+1,0))))/INDIRECT(CONCATENATE("'2018-08 (Д)'!G",TEXT(MATCH($C48,'2018-08 (Д)'!$C$2:$C$100,0)+1,0))))*100)</f>
        <v>-11.862644573417125</v>
      </c>
      <c r="AH48" s="9">
        <f ca="1">IF(OR(INDIRECT(CONCATENATE("'2018-10 (Д)'!G",TEXT(MATCH($C48,'2018-10 (Д)'!$C$2:$C$100,0)+1,0)))="Н/Д",INDIRECT(CONCATENATE("'2018-09 (Д)'!G",TEXT(MATCH($C48,'2018-09 (Д)'!$C$2:$C$100,0)+1,0)))="Н/Д",AND(INDIRECT(CONCATENATE("'2018-10 (Д)'!G",TEXT(MATCH($C48,'2018-10 (Д)'!$C$2:$C$100,0)+1,0)))="Н/Д",INDIRECT(CONCATENATE("'2018-09 (Д)'!G",TEXT(MATCH($C48,'2018-09 (Д)'!$C$2:$C$100,0)+1,0))))),"Н/Д",((INDIRECT(CONCATENATE("'2018-10 (Д)'!G",TEXT(MATCH($C48,'2018-10 (Д)'!$C$2:$C$100,0)+1,0)))-INDIRECT(CONCATENATE("'2018-09 (Д)'!G",TEXT(MATCH($C48,'2018-09 (Д)'!$C$2:$C$100,0)+1,0))))/INDIRECT(CONCATENATE("'2018-09 (Д)'!G",TEXT(MATCH($C48,'2018-09 (Д)'!$C$2:$C$100,0)+1,0))))*100)</f>
        <v>-25.777735892755999</v>
      </c>
      <c r="AI48" s="9">
        <f ca="1">IF(OR(INDIRECT(CONCATENATE("'2018-11 (Д)'!G",TEXT(MATCH($C48,'2018-11 (Д)'!$C$2:$C$100,0)+1,0)))="Н/Д",INDIRECT(CONCATENATE("'2018-10 (Д)'!G",TEXT(MATCH($C48,'2018-10 (Д)'!$C$2:$C$100,0)+1,0)))="Н/Д",AND(INDIRECT(CONCATENATE("'2018-11 (Д)'!G",TEXT(MATCH($C48,'2018-11 (Д)'!$C$2:$C$100,0)+1,0)))="Н/Д",INDIRECT(CONCATENATE("'2018-10 (Д)'!G",TEXT(MATCH($C48,'2018-10 (Д)'!$C$2:$C$100,0)+1,0))))),"Н/Д",((INDIRECT(CONCATENATE("'2018-11 (Д)'!G",TEXT(MATCH($C48,'2018-11 (Д)'!$C$2:$C$100,0)+1,0)))-INDIRECT(CONCATENATE("'2018-10 (Д)'!G",TEXT(MATCH($C48,'2018-10 (Д)'!$C$2:$C$100,0)+1,0))))/INDIRECT(CONCATENATE("'2018-10 (Д)'!G",TEXT(MATCH($C48,'2018-10 (Д)'!$C$2:$C$100,0)+1,0))))*100)</f>
        <v>129.22649861683072</v>
      </c>
      <c r="AJ48" s="9">
        <f ca="1">IF(OR(INDIRECT(CONCATENATE("'2018-12 (Д)'!G",TEXT(MATCH($C48,'2018-12 (Д)'!$C$2:$C$100,0)+1,0)))="Н/Д",INDIRECT(CONCATENATE("'2018-11 (Д)'!G",TEXT(MATCH($C48,'2018-11 (Д)'!$C$2:$C$100,0)+1,0)))="Н/Д",AND(INDIRECT(CONCATENATE("'2018-12 (Д)'!G",TEXT(MATCH($C48,'2018-12 (Д)'!$C$2:$C$100,0)+1,0)))="Н/Д",INDIRECT(CONCATENATE("'2018-11 (Д)'!G",TEXT(MATCH($C48,'2018-11 (Д)'!$C$2:$C$100,0)+1,0))))),"Н/Д",((INDIRECT(CONCATENATE("'2018-12 (Д)'!G",TEXT(MATCH($C48,'2018-12 (Д)'!$C$2:$C$100,0)+1,0)))-INDIRECT(CONCATENATE("'2018-11 (Д)'!G",TEXT(MATCH($C48,'2018-11 (Д)'!$C$2:$C$100,0)+1,0))))/INDIRECT(CONCATENATE("'2018-11 (Д)'!G",TEXT(MATCH($C48,'2018-11 (Д)'!$C$2:$C$100,0)+1,0))))*100)</f>
        <v>-33.579703767831624</v>
      </c>
      <c r="AK48" s="9"/>
      <c r="AL48" s="9" t="str">
        <f ca="1">IF(OR(INDIRECT(CONCATENATE("'2018-03 (Д)'!H",TEXT(MATCH($C48,'2018-03 (Д)'!$C$2:$C$100,0)+1,0)))="Н/Д",INDIRECT(CONCATENATE("'2018-02 (Д)'!H",TEXT(MATCH($C48,'2018-02 (Д)'!$C$2:$C$100,0)+1,0)))="Н/Д",AND(INDIRECT(CONCATENATE("'2018-03 (Д)'!H",TEXT(MATCH($C48,'2018-03 (Д)'!$C$2:$C$100,0)+1,0)))="Н/Д",INDIRECT(CONCATENATE("'2018-02 (Д)'!H",TEXT(MATCH($C48,'2018-02 (Д)'!$C$2:$C$100,0)+1,0))))),"Н/Д",((INDIRECT(CONCATENATE("'2018-03 (Д)'!H",TEXT(MATCH($C48,'2018-03 (Д)'!$C$2:$C$100,0)+1,0)))-INDIRECT(CONCATENATE("'2018-02 (Д)'!H",TEXT(MATCH($C48,'2018-02 (Д)'!$C$2:$C$100,0)+1,0))))/INDIRECT(CONCATENATE("'2018-02 (Д)'!H",TEXT(MATCH($C48,'2018-02 (Д)'!$C$2:$C$100,0)+1,0))))*100)</f>
        <v>Н/Д</v>
      </c>
      <c r="AM48" s="9" t="str">
        <f ca="1">IF(OR(INDIRECT(CONCATENATE("'2018-04 (Д)'!H",TEXT(MATCH($C48,'2018-04 (Д)'!$C$2:$C$100,0)+1,0)))="Н/Д",INDIRECT(CONCATENATE("'2018-03 (Д)'!H",TEXT(MATCH($C48,'2018-03 (Д)'!$C$2:$C$100,0)+1,0)))="Н/Д",AND(INDIRECT(CONCATENATE("'2018-04 (Д)'!H",TEXT(MATCH($C48,'2018-04 (Д)'!$C$2:$C$100,0)+1,0)))="Н/Д",INDIRECT(CONCATENATE("'2018-03 (Д)'!H",TEXT(MATCH($C48,'2018-03 (Д)'!$C$2:$C$100,0)+1,0))))),"Н/Д",((INDIRECT(CONCATENATE("'2018-04 (Д)'!H",TEXT(MATCH($C48,'2018-04 (Д)'!$C$2:$C$100,0)+1,0)))-INDIRECT(CONCATENATE("'2018-03 (Д)'!H",TEXT(MATCH($C48,'2018-03 (Д)'!$C$2:$C$100,0)+1,0))))/INDIRECT(CONCATENATE("'2018-03 (Д)'!H",TEXT(MATCH($C48,'2018-03 (Д)'!$C$2:$C$100,0)+1,0))))*100)</f>
        <v>Н/Д</v>
      </c>
      <c r="AN48" s="9" t="str">
        <f ca="1">IF(OR(INDIRECT(CONCATENATE("'2018-05 (Д)'!H",TEXT(MATCH($C48,'2018-05 (Д)'!$C$2:$C$100,0)+1,0)))="Н/Д",INDIRECT(CONCATENATE("'2018-04 (Д)'!H",TEXT(MATCH($C48,'2018-04 (Д)'!$C$2:$C$100,0)+1,0)))="Н/Д",AND(INDIRECT(CONCATENATE("'2018-05 (Д)'!H",TEXT(MATCH($C48,'2018-05 (Д)'!$C$2:$C$100,0)+1,0)))="Н/Д",INDIRECT(CONCATENATE("'2018-04 (Д)'!H",TEXT(MATCH($C48,'2018-04 (Д)'!$C$2:$C$100,0)+1,0))))),"Н/Д",((INDIRECT(CONCATENATE("'2018-05 (Д)'!H",TEXT(MATCH($C48,'2018-05 (Д)'!$C$2:$C$100,0)+1,0)))-INDIRECT(CONCATENATE("'2018-04 (Д)'!H",TEXT(MATCH($C48,'2018-04 (Д)'!$C$2:$C$100,0)+1,0))))/INDIRECT(CONCATENATE("'2018-04 (Д)'!H",TEXT(MATCH($C48,'2018-04 (Д)'!$C$2:$C$100,0)+1,0))))*100)</f>
        <v>Н/Д</v>
      </c>
      <c r="AO48" s="9">
        <f ca="1">IF(OR(INDIRECT(CONCATENATE("'2018-06 (Д)'!H",TEXT(MATCH($C48,'2018-06 (Д)'!$C$2:$C$100,0)+1,0)))="Н/Д",INDIRECT(CONCATENATE("'2018-05 (Д)'!H",TEXT(MATCH($C48,'2018-05 (Д)'!$C$2:$C$100,0)+1,0)))="Н/Д",AND(INDIRECT(CONCATENATE("'2018-06 (Д)'!H",TEXT(MATCH($C48,'2018-06 (Д)'!$C$2:$C$100,0)+1,0)))="Н/Д",INDIRECT(CONCATENATE("'2018-05 (Д)'!H",TEXT(MATCH($C48,'2018-05 (Д)'!$C$2:$C$100,0)+1,0))))),"Н/Д",((INDIRECT(CONCATENATE("'2018-06 (Д)'!H",TEXT(MATCH($C48,'2018-06 (Д)'!$C$2:$C$100,0)+1,0)))-INDIRECT(CONCATENATE("'2018-05 (Д)'!H",TEXT(MATCH($C48,'2018-05 (Д)'!$C$2:$C$100,0)+1,0))))/INDIRECT(CONCATENATE("'2018-05 (Д)'!H",TEXT(MATCH($C48,'2018-05 (Д)'!$C$2:$C$100,0)+1,0))))*100)</f>
        <v>-3.856932254476785</v>
      </c>
      <c r="AP48" s="9">
        <f ca="1">IF(OR(INDIRECT(CONCATENATE("'2018-07 (Д)'!H",TEXT(MATCH($C48,'2018-07 (Д)'!$C$2:$C$100,0)+1,0)))="Н/Д",INDIRECT(CONCATENATE("'2018-06 (Д)'!H",TEXT(MATCH($C48,'2018-06 (Д)'!$C$2:$C$100,0)+1,0)))="Н/Д",AND(INDIRECT(CONCATENATE("'2018-07 (Д)'!H",TEXT(MATCH($C48,'2018-07 (Д)'!$C$2:$C$100,0)+1,0)))="Н/Д",INDIRECT(CONCATENATE("'2018-06 (Д)'!H",TEXT(MATCH($C48,'2018-06 (Д)'!$C$2:$C$100,0)+1,0))))),"Н/Д",((INDIRECT(CONCATENATE("'2018-07 (Д)'!H",TEXT(MATCH($C48,'2018-07 (Д)'!$C$2:$C$100,0)+1,0)))-INDIRECT(CONCATENATE("'2018-06 (Д)'!H",TEXT(MATCH($C48,'2018-06 (Д)'!$C$2:$C$100,0)+1,0))))/INDIRECT(CONCATENATE("'2018-06 (Д)'!H",TEXT(MATCH($C48,'2018-06 (Д)'!$C$2:$C$100,0)+1,0))))*100)</f>
        <v>6.1871068182364066</v>
      </c>
      <c r="AQ48" s="9">
        <f ca="1">IF(OR(INDIRECT(CONCATENATE("'2018-08 (Д)'!H",TEXT(MATCH($C48,'2018-08 (Д)'!$C$2:$C$100,0)+1,0)))="Н/Д",INDIRECT(CONCATENATE("'2018-07 (Д)'!H",TEXT(MATCH($C48,'2018-07 (Д)'!$C$2:$C$100,0)+1,0)))="Н/Д",AND(INDIRECT(CONCATENATE("'2018-08 (Д)'!H",TEXT(MATCH($C48,'2018-08 (Д)'!$C$2:$C$100,0)+1,0)))="Н/Д",INDIRECT(CONCATENATE("'2018-07 (Д)'!H",TEXT(MATCH($C48,'2018-07 (Д)'!$C$2:$C$100,0)+1,0))))),"Н/Д",((INDIRECT(CONCATENATE("'2018-08 (Д)'!H",TEXT(MATCH($C48,'2018-08 (Д)'!$C$2:$C$100,0)+1,0)))-INDIRECT(CONCATENATE("'2018-07 (Д)'!H",TEXT(MATCH($C48,'2018-07 (Д)'!$C$2:$C$100,0)+1,0))))/INDIRECT(CONCATENATE("'2018-07 (Д)'!H",TEXT(MATCH($C48,'2018-07 (Д)'!$C$2:$C$100,0)+1,0))))*100)</f>
        <v>3.3198693336274099</v>
      </c>
      <c r="AR48" s="9">
        <f ca="1">IF(OR(INDIRECT(CONCATENATE("'2018-09 (Д)'!H",TEXT(MATCH($C48,'2018-09 (Д)'!$C$2:$C$100,0)+1,0)))="Н/Д",INDIRECT(CONCATENATE("'2018-08 (Д)'!H",TEXT(MATCH($C48,'2018-08 (Д)'!$C$2:$C$100,0)+1,0)))="Н/Д",AND(INDIRECT(CONCATENATE("'2018-09 (Д)'!H",TEXT(MATCH($C48,'2018-09 (Д)'!$C$2:$C$100,0)+1,0)))="Н/Д",INDIRECT(CONCATENATE("'2018-08 (Д)'!H",TEXT(MATCH($C48,'2018-08 (Д)'!$C$2:$C$100,0)+1,0))))),"Н/Д",((INDIRECT(CONCATENATE("'2018-09 (Д)'!H",TEXT(MATCH($C48,'2018-09 (Д)'!$C$2:$C$100,0)+1,0)))-INDIRECT(CONCATENATE("'2018-08 (Д)'!H",TEXT(MATCH($C48,'2018-08 (Д)'!$C$2:$C$100,0)+1,0))))/INDIRECT(CONCATENATE("'2018-08 (Д)'!H",TEXT(MATCH($C48,'2018-08 (Д)'!$C$2:$C$100,0)+1,0))))*100)</f>
        <v>-14.295296469424363</v>
      </c>
      <c r="AS48" s="9">
        <f ca="1">IF(OR(INDIRECT(CONCATENATE("'2018-10 (Д)'!H",TEXT(MATCH($C48,'2018-10 (Д)'!$C$2:$C$100,0)+1,0)))="Н/Д",INDIRECT(CONCATENATE("'2018-09 (Д)'!H",TEXT(MATCH($C48,'2018-09 (Д)'!$C$2:$C$100,0)+1,0)))="Н/Д",AND(INDIRECT(CONCATENATE("'2018-10 (Д)'!H",TEXT(MATCH($C48,'2018-10 (Д)'!$C$2:$C$100,0)+1,0)))="Н/Д",INDIRECT(CONCATENATE("'2018-09 (Д)'!H",TEXT(MATCH($C48,'2018-09 (Д)'!$C$2:$C$100,0)+1,0))))),"Н/Д",((INDIRECT(CONCATENATE("'2018-10 (Д)'!H",TEXT(MATCH($C48,'2018-10 (Д)'!$C$2:$C$100,0)+1,0)))-INDIRECT(CONCATENATE("'2018-09 (Д)'!H",TEXT(MATCH($C48,'2018-09 (Д)'!$C$2:$C$100,0)+1,0))))/INDIRECT(CONCATENATE("'2018-09 (Д)'!H",TEXT(MATCH($C48,'2018-09 (Д)'!$C$2:$C$100,0)+1,0))))*100)</f>
        <v>-5.3094858543952022</v>
      </c>
      <c r="AT48" s="9">
        <f ca="1">IF(OR(INDIRECT(CONCATENATE("'2018-11 (Д)'!H",TEXT(MATCH($C48,'2018-11 (Д)'!$C$2:$C$100,0)+1,0)))="Н/Д",INDIRECT(CONCATENATE("'2018-10 (Д)'!H",TEXT(MATCH($C48,'2018-10 (Д)'!$C$2:$C$100,0)+1,0)))="Н/Д",AND(INDIRECT(CONCATENATE("'2018-11 (Д)'!H",TEXT(MATCH($C48,'2018-11 (Д)'!$C$2:$C$100,0)+1,0)))="Н/Д",INDIRECT(CONCATENATE("'2018-10 (Д)'!H",TEXT(MATCH($C48,'2018-10 (Д)'!$C$2:$C$100,0)+1,0))))),"Н/Д",((INDIRECT(CONCATENATE("'2018-11 (Д)'!H",TEXT(MATCH($C48,'2018-11 (Д)'!$C$2:$C$100,0)+1,0)))-INDIRECT(CONCATENATE("'2018-10 (Д)'!H",TEXT(MATCH($C48,'2018-10 (Д)'!$C$2:$C$100,0)+1,0))))/INDIRECT(CONCATENATE("'2018-10 (Д)'!H",TEXT(MATCH($C48,'2018-10 (Д)'!$C$2:$C$100,0)+1,0))))*100)</f>
        <v>19.5153746437568</v>
      </c>
      <c r="AU48" s="9">
        <f ca="1">IF(OR(INDIRECT(CONCATENATE("'2018-12 (Д)'!H",TEXT(MATCH($C48,'2018-12 (Д)'!$C$2:$C$100,0)+1,0)))="Н/Д",INDIRECT(CONCATENATE("'2018-11 (Д)'!H",TEXT(MATCH($C48,'2018-11 (Д)'!$C$2:$C$100,0)+1,0)))="Н/Д",AND(INDIRECT(CONCATENATE("'2018-12 (Д)'!H",TEXT(MATCH($C48,'2018-12 (Д)'!$C$2:$C$100,0)+1,0)))="Н/Д",INDIRECT(CONCATENATE("'2018-11 (Д)'!H",TEXT(MATCH($C48,'2018-11 (Д)'!$C$2:$C$100,0)+1,0))))),"Н/Д",((INDIRECT(CONCATENATE("'2018-12 (Д)'!H",TEXT(MATCH($C48,'2018-12 (Д)'!$C$2:$C$100,0)+1,0)))-INDIRECT(CONCATENATE("'2018-11 (Д)'!H",TEXT(MATCH($C48,'2018-11 (Д)'!$C$2:$C$100,0)+1,0))))/INDIRECT(CONCATENATE("'2018-11 (Д)'!H",TEXT(MATCH($C48,'2018-11 (Д)'!$C$2:$C$100,0)+1,0))))*100)</f>
        <v>13.605423571278715</v>
      </c>
      <c r="AV48" s="9"/>
      <c r="AW48" s="9" t="str">
        <f ca="1">IF(OR(INDIRECT(CONCATENATE("'2018-03 (Д)'!I",TEXT(MATCH($C48,'2018-03 (Д)'!$C$2:$C$100,0)+1,0)))="Н/Д",INDIRECT(CONCATENATE("'2018-02 (Д)'!I",TEXT(MATCH($C48,'2018-02 (Д)'!$C$2:$C$100,0)+1,0)))="Н/Д",AND(INDIRECT(CONCATENATE("'2018-03 (Д)'!I",TEXT(MATCH($C48,'2018-03 (Д)'!$C$2:$C$100,0)+1,0)))="Н/Д",INDIRECT(CONCATENATE("'2018-02 (Д)'!I",TEXT(MATCH($C48,'2018-02 (Д)'!$C$2:$C$100,0)+1,0))))),"Н/Д",((INDIRECT(CONCATENATE("'2018-03 (Д)'!I",TEXT(MATCH($C48,'2018-03 (Д)'!$C$2:$C$100,0)+1,0)))-INDIRECT(CONCATENATE("'2018-02 (Д)'!I",TEXT(MATCH($C48,'2018-02 (Д)'!$C$2:$C$100,0)+1,0))))/INDIRECT(CONCATENATE("'2018-02 (Д)'!I",TEXT(MATCH($C48,'2018-02 (Д)'!$C$2:$C$100,0)+1,0))))*100)</f>
        <v>Н/Д</v>
      </c>
      <c r="AX48" s="9" t="str">
        <f ca="1">IF(OR(INDIRECT(CONCATENATE("'2018-04 (Д)'!I",TEXT(MATCH($C48,'2018-04 (Д)'!$C$2:$C$100,0)+1,0)))="Н/Д",INDIRECT(CONCATENATE("'2018-03 (Д)'!I",TEXT(MATCH($C48,'2018-03 (Д)'!$C$2:$C$100,0)+1,0)))="Н/Д",AND(INDIRECT(CONCATENATE("'2018-04 (Д)'!I",TEXT(MATCH($C48,'2018-04 (Д)'!$C$2:$C$100,0)+1,0)))="Н/Д",INDIRECT(CONCATENATE("'2018-03 (Д)'!I",TEXT(MATCH($C48,'2018-03 (Д)'!$C$2:$C$100,0)+1,0))))),"Н/Д",((INDIRECT(CONCATENATE("'2018-04 (Д)'!I",TEXT(MATCH($C48,'2018-04 (Д)'!$C$2:$C$100,0)+1,0)))-INDIRECT(CONCATENATE("'2018-03 (Д)'!I",TEXT(MATCH($C48,'2018-03 (Д)'!$C$2:$C$100,0)+1,0))))/INDIRECT(CONCATENATE("'2018-03 (Д)'!I",TEXT(MATCH($C48,'2018-03 (Д)'!$C$2:$C$100,0)+1,0))))*100)</f>
        <v>Н/Д</v>
      </c>
      <c r="AY48" s="9" t="str">
        <f ca="1">IF(OR(INDIRECT(CONCATENATE("'2018-05 (Д)'!I",TEXT(MATCH($C48,'2018-05 (Д)'!$C$2:$C$100,0)+1,0)))="Н/Д",INDIRECT(CONCATENATE("'2018-04 (Д)'!I",TEXT(MATCH($C48,'2018-04 (Д)'!$C$2:$C$100,0)+1,0)))="Н/Д",AND(INDIRECT(CONCATENATE("'2018-05 (Д)'!I",TEXT(MATCH($C48,'2018-05 (Д)'!$C$2:$C$100,0)+1,0)))="Н/Д",INDIRECT(CONCATENATE("'2018-04 (Д)'!I",TEXT(MATCH($C48,'2018-04 (Д)'!$C$2:$C$100,0)+1,0))))),"Н/Д",((INDIRECT(CONCATENATE("'2018-05 (Д)'!I",TEXT(MATCH($C48,'2018-05 (Д)'!$C$2:$C$100,0)+1,0)))-INDIRECT(CONCATENATE("'2018-04 (Д)'!I",TEXT(MATCH($C48,'2018-04 (Д)'!$C$2:$C$100,0)+1,0))))/INDIRECT(CONCATENATE("'2018-04 (Д)'!I",TEXT(MATCH($C48,'2018-04 (Д)'!$C$2:$C$100,0)+1,0))))*100)</f>
        <v>Н/Д</v>
      </c>
      <c r="AZ48" s="9">
        <f ca="1">IF(OR(INDIRECT(CONCATENATE("'2018-06 (Д)'!I",TEXT(MATCH($C48,'2018-06 (Д)'!$C$2:$C$100,0)+1,0)))="Н/Д",INDIRECT(CONCATENATE("'2018-05 (Д)'!I",TEXT(MATCH($C48,'2018-05 (Д)'!$C$2:$C$100,0)+1,0)))="Н/Д",AND(INDIRECT(CONCATENATE("'2018-06 (Д)'!I",TEXT(MATCH($C48,'2018-06 (Д)'!$C$2:$C$100,0)+1,0)))="Н/Д",INDIRECT(CONCATENATE("'2018-05 (Д)'!I",TEXT(MATCH($C48,'2018-05 (Д)'!$C$2:$C$100,0)+1,0))))),"Н/Д",((INDIRECT(CONCATENATE("'2018-06 (Д)'!I",TEXT(MATCH($C48,'2018-06 (Д)'!$C$2:$C$100,0)+1,0)))-INDIRECT(CONCATENATE("'2018-05 (Д)'!I",TEXT(MATCH($C48,'2018-05 (Д)'!$C$2:$C$100,0)+1,0))))/INDIRECT(CONCATENATE("'2018-05 (Д)'!I",TEXT(MATCH($C48,'2018-05 (Д)'!$C$2:$C$100,0)+1,0))))*100)</f>
        <v>14.269514188389849</v>
      </c>
      <c r="BA48" s="9">
        <f ca="1">IF(OR(INDIRECT(CONCATENATE("'2018-07 (Д)'!I",TEXT(MATCH($C48,'2018-07 (Д)'!$C$2:$C$100,0)+1,0)))="Н/Д",INDIRECT(CONCATENATE("'2018-06 (Д)'!I",TEXT(MATCH($C48,'2018-06 (Д)'!$C$2:$C$100,0)+1,0)))="Н/Д",AND(INDIRECT(CONCATENATE("'2018-07 (Д)'!I",TEXT(MATCH($C48,'2018-07 (Д)'!$C$2:$C$100,0)+1,0)))="Н/Д",INDIRECT(CONCATENATE("'2018-06 (Д)'!I",TEXT(MATCH($C48,'2018-06 (Д)'!$C$2:$C$100,0)+1,0))))),"Н/Д",((INDIRECT(CONCATENATE("'2018-07 (Д)'!I",TEXT(MATCH($C48,'2018-07 (Д)'!$C$2:$C$100,0)+1,0)))-INDIRECT(CONCATENATE("'2018-06 (Д)'!I",TEXT(MATCH($C48,'2018-06 (Д)'!$C$2:$C$100,0)+1,0))))/INDIRECT(CONCATENATE("'2018-06 (Д)'!I",TEXT(MATCH($C48,'2018-06 (Д)'!$C$2:$C$100,0)+1,0))))*100)</f>
        <v>5.3096662926790232</v>
      </c>
      <c r="BB48" s="9">
        <f ca="1">IF(OR(INDIRECT(CONCATENATE("'2018-08 (Д)'!I",TEXT(MATCH($C48,'2018-08 (Д)'!$C$2:$C$100,0)+1,0)))="Н/Д",INDIRECT(CONCATENATE("'2018-07 (Д)'!I",TEXT(MATCH($C48,'2018-07 (Д)'!$C$2:$C$100,0)+1,0)))="Н/Д",AND(INDIRECT(CONCATENATE("'2018-08 (Д)'!I",TEXT(MATCH($C48,'2018-08 (Д)'!$C$2:$C$100,0)+1,0)))="Н/Д",INDIRECT(CONCATENATE("'2018-07 (Д)'!I",TEXT(MATCH($C48,'2018-07 (Д)'!$C$2:$C$100,0)+1,0))))),"Н/Д",((INDIRECT(CONCATENATE("'2018-08 (Д)'!I",TEXT(MATCH($C48,'2018-08 (Д)'!$C$2:$C$100,0)+1,0)))-INDIRECT(CONCATENATE("'2018-07 (Д)'!I",TEXT(MATCH($C48,'2018-07 (Д)'!$C$2:$C$100,0)+1,0))))/INDIRECT(CONCATENATE("'2018-07 (Д)'!I",TEXT(MATCH($C48,'2018-07 (Д)'!$C$2:$C$100,0)+1,0))))*100)</f>
        <v>11.339255865332635</v>
      </c>
      <c r="BC48" s="9">
        <f ca="1">IF(OR(INDIRECT(CONCATENATE("'2018-09 (Д)'!I",TEXT(MATCH($C48,'2018-09 (Д)'!$C$2:$C$100,0)+1,0)))="Н/Д",INDIRECT(CONCATENATE("'2018-08 (Д)'!I",TEXT(MATCH($C48,'2018-08 (Д)'!$C$2:$C$100,0)+1,0)))="Н/Д",AND(INDIRECT(CONCATENATE("'2018-09 (Д)'!I",TEXT(MATCH($C48,'2018-09 (Д)'!$C$2:$C$100,0)+1,0)))="Н/Д",INDIRECT(CONCATENATE("'2018-08 (Д)'!I",TEXT(MATCH($C48,'2018-08 (Д)'!$C$2:$C$100,0)+1,0))))),"Н/Д",((INDIRECT(CONCATENATE("'2018-09 (Д)'!I",TEXT(MATCH($C48,'2018-09 (Д)'!$C$2:$C$100,0)+1,0)))-INDIRECT(CONCATENATE("'2018-08 (Д)'!I",TEXT(MATCH($C48,'2018-08 (Д)'!$C$2:$C$100,0)+1,0))))/INDIRECT(CONCATENATE("'2018-08 (Д)'!I",TEXT(MATCH($C48,'2018-08 (Д)'!$C$2:$C$100,0)+1,0))))*100)</f>
        <v>-12.433849750637393</v>
      </c>
      <c r="BD48" s="9">
        <f ca="1">IF(OR(INDIRECT(CONCATENATE("'2018-10 (Д)'!I",TEXT(MATCH($C48,'2018-10 (Д)'!$C$2:$C$100,0)+1,0)))="Н/Д",INDIRECT(CONCATENATE("'2018-09 (Д)'!I",TEXT(MATCH($C48,'2018-09 (Д)'!$C$2:$C$100,0)+1,0)))="Н/Д",AND(INDIRECT(CONCATENATE("'2018-10 (Д)'!I",TEXT(MATCH($C48,'2018-10 (Д)'!$C$2:$C$100,0)+1,0)))="Н/Д",INDIRECT(CONCATENATE("'2018-09 (Д)'!I",TEXT(MATCH($C48,'2018-09 (Д)'!$C$2:$C$100,0)+1,0))))),"Н/Д",((INDIRECT(CONCATENATE("'2018-10 (Д)'!I",TEXT(MATCH($C48,'2018-10 (Д)'!$C$2:$C$100,0)+1,0)))-INDIRECT(CONCATENATE("'2018-09 (Д)'!I",TEXT(MATCH($C48,'2018-09 (Д)'!$C$2:$C$100,0)+1,0))))/INDIRECT(CONCATENATE("'2018-09 (Д)'!I",TEXT(MATCH($C48,'2018-09 (Д)'!$C$2:$C$100,0)+1,0))))*100)</f>
        <v>9.0415470435366139</v>
      </c>
      <c r="BE48" s="9">
        <f ca="1">IF(OR(INDIRECT(CONCATENATE("'2018-11 (Д)'!I",TEXT(MATCH($C48,'2018-11 (Д)'!$C$2:$C$100,0)+1,0)))="Н/Д",INDIRECT(CONCATENATE("'2018-10 (Д)'!I",TEXT(MATCH($C48,'2018-10 (Д)'!$C$2:$C$100,0)+1,0)))="Н/Д",AND(INDIRECT(CONCATENATE("'2018-11 (Д)'!I",TEXT(MATCH($C48,'2018-11 (Д)'!$C$2:$C$100,0)+1,0)))="Н/Д",INDIRECT(CONCATENATE("'2018-10 (Д)'!I",TEXT(MATCH($C48,'2018-10 (Д)'!$C$2:$C$100,0)+1,0))))),"Н/Д",((INDIRECT(CONCATENATE("'2018-11 (Д)'!I",TEXT(MATCH($C48,'2018-11 (Д)'!$C$2:$C$100,0)+1,0)))-INDIRECT(CONCATENATE("'2018-10 (Д)'!I",TEXT(MATCH($C48,'2018-10 (Д)'!$C$2:$C$100,0)+1,0))))/INDIRECT(CONCATENATE("'2018-10 (Д)'!I",TEXT(MATCH($C48,'2018-10 (Д)'!$C$2:$C$100,0)+1,0))))*100)</f>
        <v>-14.080647759478934</v>
      </c>
      <c r="BF48" s="9">
        <f ca="1">IF(OR(INDIRECT(CONCATENATE("'2018-12 (Д)'!I",TEXT(MATCH($C48,'2018-12 (Д)'!$C$2:$C$100,0)+1,0)))="Н/Д",INDIRECT(CONCATENATE("'2018-11 (Д)'!I",TEXT(MATCH($C48,'2018-11 (Д)'!$C$2:$C$100,0)+1,0)))="Н/Д",AND(INDIRECT(CONCATENATE("'2018-12 (Д)'!I",TEXT(MATCH($C48,'2018-12 (Д)'!$C$2:$C$100,0)+1,0)))="Н/Д",INDIRECT(CONCATENATE("'2018-11 (Д)'!I",TEXT(MATCH($C48,'2018-11 (Д)'!$C$2:$C$100,0)+1,0))))),"Н/Д",((INDIRECT(CONCATENATE("'2018-12 (Д)'!I",TEXT(MATCH($C48,'2018-12 (Д)'!$C$2:$C$100,0)+1,0)))-INDIRECT(CONCATENATE("'2018-11 (Д)'!I",TEXT(MATCH($C48,'2018-11 (Д)'!$C$2:$C$100,0)+1,0))))/INDIRECT(CONCATENATE("'2018-11 (Д)'!I",TEXT(MATCH($C48,'2018-11 (Д)'!$C$2:$C$100,0)+1,0))))*100)</f>
        <v>0.89768652986693298</v>
      </c>
      <c r="BG48" s="9"/>
      <c r="BH48" s="9" t="str">
        <f ca="1">IF(OR(INDIRECT(CONCATENATE("'2018-03 (Д)'!J",TEXT(MATCH($C48,'2018-03 (Д)'!$C$2:$C$100,0)+1,0)))="Н/Д",INDIRECT(CONCATENATE("'2018-02 (Д)'!J",TEXT(MATCH($C48,'2018-02 (Д)'!$C$2:$C$100,0)+1,0)))="Н/Д",AND(INDIRECT(CONCATENATE("'2018-03 (Д)'!J",TEXT(MATCH($C48,'2018-03 (Д)'!$C$2:$C$100,0)+1,0)))="Н/Д",INDIRECT(CONCATENATE("'2018-02 (Д)'!J",TEXT(MATCH($C48,'2018-02 (Д)'!$C$2:$C$100,0)+1,0))))),"Н/Д",((INDIRECT(CONCATENATE("'2018-03 (Д)'!J",TEXT(MATCH($C48,'2018-03 (Д)'!$C$2:$C$100,0)+1,0)))-INDIRECT(CONCATENATE("'2018-02 (Д)'!J",TEXT(MATCH($C48,'2018-02 (Д)'!$C$2:$C$100,0)+1,0))))/INDIRECT(CONCATENATE("'2018-02 (Д)'!J",TEXT(MATCH($C48,'2018-02 (Д)'!$C$2:$C$100,0)+1,0))))*100)</f>
        <v>Н/Д</v>
      </c>
      <c r="BI48" s="9" t="str">
        <f ca="1">IF(OR(INDIRECT(CONCATENATE("'2018-04 (Д)'!J",TEXT(MATCH($C48,'2018-04 (Д)'!$C$2:$C$100,0)+1,0)))="Н/Д",INDIRECT(CONCATENATE("'2018-03 (Д)'!J",TEXT(MATCH($C48,'2018-03 (Д)'!$C$2:$C$100,0)+1,0)))="Н/Д",AND(INDIRECT(CONCATENATE("'2018-04 (Д)'!J",TEXT(MATCH($C48,'2018-04 (Д)'!$C$2:$C$100,0)+1,0)))="Н/Д",INDIRECT(CONCATENATE("'2018-03 (Д)'!J",TEXT(MATCH($C48,'2018-03 (Д)'!$C$2:$C$100,0)+1,0))))),"Н/Д",((INDIRECT(CONCATENATE("'2018-04 (Д)'!J",TEXT(MATCH($C48,'2018-04 (Д)'!$C$2:$C$100,0)+1,0)))-INDIRECT(CONCATENATE("'2018-03 (Д)'!J",TEXT(MATCH($C48,'2018-03 (Д)'!$C$2:$C$100,0)+1,0))))/INDIRECT(CONCATENATE("'2018-03 (Д)'!J",TEXT(MATCH($C48,'2018-03 (Д)'!$C$2:$C$100,0)+1,0))))*100)</f>
        <v>Н/Д</v>
      </c>
      <c r="BJ48" s="9" t="str">
        <f ca="1">IF(OR(INDIRECT(CONCATENATE("'2018-05 (Д)'!J",TEXT(MATCH($C48,'2018-05 (Д)'!$C$2:$C$100,0)+1,0)))="Н/Д",INDIRECT(CONCATENATE("'2018-04 (Д)'!J",TEXT(MATCH($C48,'2018-04 (Д)'!$C$2:$C$100,0)+1,0)))="Н/Д",AND(INDIRECT(CONCATENATE("'2018-05 (Д)'!J",TEXT(MATCH($C48,'2018-05 (Д)'!$C$2:$C$100,0)+1,0)))="Н/Д",INDIRECT(CONCATENATE("'2018-04 (Д)'!J",TEXT(MATCH($C48,'2018-04 (Д)'!$C$2:$C$100,0)+1,0))))),"Н/Д",((INDIRECT(CONCATENATE("'2018-05 (Д)'!J",TEXT(MATCH($C48,'2018-05 (Д)'!$C$2:$C$100,0)+1,0)))-INDIRECT(CONCATENATE("'2018-04 (Д)'!J",TEXT(MATCH($C48,'2018-04 (Д)'!$C$2:$C$100,0)+1,0))))/INDIRECT(CONCATENATE("'2018-04 (Д)'!J",TEXT(MATCH($C48,'2018-04 (Д)'!$C$2:$C$100,0)+1,0))))*100)</f>
        <v>Н/Д</v>
      </c>
      <c r="BK48" s="9" t="str">
        <f ca="1">IF(OR(INDIRECT(CONCATENATE("'2018-06 (Д)'!J",TEXT(MATCH($C48,'2018-06 (Д)'!$C$2:$C$100,0)+1,0)))="Н/Д",INDIRECT(CONCATENATE("'2018-05 (Д)'!J",TEXT(MATCH($C48,'2018-05 (Д)'!$C$2:$C$100,0)+1,0)))="Н/Д",AND(INDIRECT(CONCATENATE("'2018-06 (Д)'!J",TEXT(MATCH($C48,'2018-06 (Д)'!$C$2:$C$100,0)+1,0)))="Н/Д",INDIRECT(CONCATENATE("'2018-05 (Д)'!J",TEXT(MATCH($C48,'2018-05 (Д)'!$C$2:$C$100,0)+1,0))))),"Н/Д",((INDIRECT(CONCATENATE("'2018-06 (Д)'!J",TEXT(MATCH($C48,'2018-06 (Д)'!$C$2:$C$100,0)+1,0)))-INDIRECT(CONCATENATE("'2018-05 (Д)'!J",TEXT(MATCH($C48,'2018-05 (Д)'!$C$2:$C$100,0)+1,0))))/INDIRECT(CONCATENATE("'2018-05 (Д)'!J",TEXT(MATCH($C48,'2018-05 (Д)'!$C$2:$C$100,0)+1,0))))*100)</f>
        <v>Н/Д</v>
      </c>
      <c r="BL48" s="9" t="str">
        <f ca="1">IF(OR(INDIRECT(CONCATENATE("'2018-07 (Д)'!J",TEXT(MATCH($C48,'2018-07 (Д)'!$C$2:$C$100,0)+1,0)))="Н/Д",INDIRECT(CONCATENATE("'2018-06 (Д)'!J",TEXT(MATCH($C48,'2018-06 (Д)'!$C$2:$C$100,0)+1,0)))="Н/Д",AND(INDIRECT(CONCATENATE("'2018-07 (Д)'!J",TEXT(MATCH($C48,'2018-07 (Д)'!$C$2:$C$100,0)+1,0)))="Н/Д",INDIRECT(CONCATENATE("'2018-06 (Д)'!J",TEXT(MATCH($C48,'2018-06 (Д)'!$C$2:$C$100,0)+1,0))))),"Н/Д",((INDIRECT(CONCATENATE("'2018-07 (Д)'!J",TEXT(MATCH($C48,'2018-07 (Д)'!$C$2:$C$100,0)+1,0)))-INDIRECT(CONCATENATE("'2018-06 (Д)'!J",TEXT(MATCH($C48,'2018-06 (Д)'!$C$2:$C$100,0)+1,0))))/INDIRECT(CONCATENATE("'2018-06 (Д)'!J",TEXT(MATCH($C48,'2018-06 (Д)'!$C$2:$C$100,0)+1,0))))*100)</f>
        <v>Н/Д</v>
      </c>
      <c r="BM48" s="9" t="str">
        <f ca="1">IF(OR(INDIRECT(CONCATENATE("'2018-08 (Д)'!J",TEXT(MATCH($C48,'2018-08 (Д)'!$C$2:$C$100,0)+1,0)))="Н/Д",INDIRECT(CONCATENATE("'2018-07 (Д)'!J",TEXT(MATCH($C48,'2018-07 (Д)'!$C$2:$C$100,0)+1,0)))="Н/Д",AND(INDIRECT(CONCATENATE("'2018-08 (Д)'!J",TEXT(MATCH($C48,'2018-08 (Д)'!$C$2:$C$100,0)+1,0)))="Н/Д",INDIRECT(CONCATENATE("'2018-07 (Д)'!J",TEXT(MATCH($C48,'2018-07 (Д)'!$C$2:$C$100,0)+1,0))))),"Н/Д",((INDIRECT(CONCATENATE("'2018-08 (Д)'!J",TEXT(MATCH($C48,'2018-08 (Д)'!$C$2:$C$100,0)+1,0)))-INDIRECT(CONCATENATE("'2018-07 (Д)'!J",TEXT(MATCH($C48,'2018-07 (Д)'!$C$2:$C$100,0)+1,0))))/INDIRECT(CONCATENATE("'2018-07 (Д)'!J",TEXT(MATCH($C48,'2018-07 (Д)'!$C$2:$C$100,0)+1,0))))*100)</f>
        <v>Н/Д</v>
      </c>
      <c r="BN48" s="9" t="str">
        <f ca="1">IF(OR(INDIRECT(CONCATENATE("'2018-09 (Д)'!J",TEXT(MATCH($C48,'2018-09 (Д)'!$C$2:$C$100,0)+1,0)))="Н/Д",INDIRECT(CONCATENATE("'2018-08 (Д)'!J",TEXT(MATCH($C48,'2018-08 (Д)'!$C$2:$C$100,0)+1,0)))="Н/Д",AND(INDIRECT(CONCATENATE("'2018-09 (Д)'!J",TEXT(MATCH($C48,'2018-09 (Д)'!$C$2:$C$100,0)+1,0)))="Н/Д",INDIRECT(CONCATENATE("'2018-08 (Д)'!J",TEXT(MATCH($C48,'2018-08 (Д)'!$C$2:$C$100,0)+1,0))))),"Н/Д",((INDIRECT(CONCATENATE("'2018-09 (Д)'!J",TEXT(MATCH($C48,'2018-09 (Д)'!$C$2:$C$100,0)+1,0)))-INDIRECT(CONCATENATE("'2018-08 (Д)'!J",TEXT(MATCH($C48,'2018-08 (Д)'!$C$2:$C$100,0)+1,0))))/INDIRECT(CONCATENATE("'2018-08 (Д)'!J",TEXT(MATCH($C48,'2018-08 (Д)'!$C$2:$C$100,0)+1,0))))*100)</f>
        <v>Н/Д</v>
      </c>
      <c r="BO48" s="9" t="str">
        <f ca="1">IF(OR(INDIRECT(CONCATENATE("'2018-10 (Д)'!J",TEXT(MATCH($C48,'2018-10 (Д)'!$C$2:$C$100,0)+1,0)))="Н/Д",INDIRECT(CONCATENATE("'2018-09 (Д)'!J",TEXT(MATCH($C48,'2018-09 (Д)'!$C$2:$C$100,0)+1,0)))="Н/Д",AND(INDIRECT(CONCATENATE("'2018-10 (Д)'!J",TEXT(MATCH($C48,'2018-10 (Д)'!$C$2:$C$100,0)+1,0)))="Н/Д",INDIRECT(CONCATENATE("'2018-09 (Д)'!J",TEXT(MATCH($C48,'2018-09 (Д)'!$C$2:$C$100,0)+1,0))))),"Н/Д",((INDIRECT(CONCATENATE("'2018-10 (Д)'!J",TEXT(MATCH($C48,'2018-10 (Д)'!$C$2:$C$100,0)+1,0)))-INDIRECT(CONCATENATE("'2018-09 (Д)'!J",TEXT(MATCH($C48,'2018-09 (Д)'!$C$2:$C$100,0)+1,0))))/INDIRECT(CONCATENATE("'2018-09 (Д)'!J",TEXT(MATCH($C48,'2018-09 (Д)'!$C$2:$C$100,0)+1,0))))*100)</f>
        <v>Н/Д</v>
      </c>
      <c r="BP48" s="9" t="str">
        <f ca="1">IF(OR(INDIRECT(CONCATENATE("'2018-11 (Д)'!J",TEXT(MATCH($C48,'2018-11 (Д)'!$C$2:$C$100,0)+1,0)))="Н/Д",INDIRECT(CONCATENATE("'2018-10 (Д)'!J",TEXT(MATCH($C48,'2018-10 (Д)'!$C$2:$C$100,0)+1,0)))="Н/Д",AND(INDIRECT(CONCATENATE("'2018-11 (Д)'!J",TEXT(MATCH($C48,'2018-11 (Д)'!$C$2:$C$100,0)+1,0)))="Н/Д",INDIRECT(CONCATENATE("'2018-10 (Д)'!J",TEXT(MATCH($C48,'2018-10 (Д)'!$C$2:$C$100,0)+1,0))))),"Н/Д",((INDIRECT(CONCATENATE("'2018-11 (Д)'!J",TEXT(MATCH($C48,'2018-11 (Д)'!$C$2:$C$100,0)+1,0)))-INDIRECT(CONCATENATE("'2018-10 (Д)'!J",TEXT(MATCH($C48,'2018-10 (Д)'!$C$2:$C$100,0)+1,0))))/INDIRECT(CONCATENATE("'2018-10 (Д)'!J",TEXT(MATCH($C48,'2018-10 (Д)'!$C$2:$C$100,0)+1,0))))*100)</f>
        <v>Н/Д</v>
      </c>
      <c r="BQ48" s="9" t="str">
        <f ca="1">IF(OR(INDIRECT(CONCATENATE("'2018-12 (Д)'!J",TEXT(MATCH($C48,'2018-12 (Д)'!$C$2:$C$100,0)+1,0)))="Н/Д",INDIRECT(CONCATENATE("'2018-11 (Д)'!J",TEXT(MATCH($C48,'2018-11 (Д)'!$C$2:$C$100,0)+1,0)))="Н/Д",AND(INDIRECT(CONCATENATE("'2018-12 (Д)'!J",TEXT(MATCH($C48,'2018-12 (Д)'!$C$2:$C$100,0)+1,0)))="Н/Д",INDIRECT(CONCATENATE("'2018-11 (Д)'!J",TEXT(MATCH($C48,'2018-11 (Д)'!$C$2:$C$100,0)+1,0))))),"Н/Д",((INDIRECT(CONCATENATE("'2018-12 (Д)'!J",TEXT(MATCH($C48,'2018-12 (Д)'!$C$2:$C$100,0)+1,0)))-INDIRECT(CONCATENATE("'2018-11 (Д)'!J",TEXT(MATCH($C48,'2018-11 (Д)'!$C$2:$C$100,0)+1,0))))/INDIRECT(CONCATENATE("'2018-11 (Д)'!J",TEXT(MATCH($C48,'2018-11 (Д)'!$C$2:$C$100,0)+1,0))))*100)</f>
        <v>Н/Д</v>
      </c>
      <c r="BR48" s="9"/>
      <c r="BS48" s="9" t="str">
        <f ca="1">IF(OR(INDIRECT(CONCATENATE("'2018-03 (Д)'!K",TEXT(MATCH($C48,'2018-03 (Д)'!$C$2:$C$100,0)+1,0)))="Н/Д",INDIRECT(CONCATENATE("'2018-02 (Д)'!K",TEXT(MATCH($C48,'2018-02 (Д)'!$C$2:$C$100,0)+1,0)))="Н/Д",AND(INDIRECT(CONCATENATE("'2018-03 (Д)'!K",TEXT(MATCH($C48,'2018-03 (Д)'!$C$2:$C$100,0)+1,0)))="Н/Д",INDIRECT(CONCATENATE("'2018-02 (Д)'!K",TEXT(MATCH($C48,'2018-02 (Д)'!$C$2:$C$100,0)+1,0))))),"Н/Д",((INDIRECT(CONCATENATE("'2018-03 (Д)'!K",TEXT(MATCH($C48,'2018-03 (Д)'!$C$2:$C$100,0)+1,0)))-INDIRECT(CONCATENATE("'2018-02 (Д)'!K",TEXT(MATCH($C48,'2018-02 (Д)'!$C$2:$C$100,0)+1,0))))/INDIRECT(CONCATENATE("'2018-02 (Д)'!K",TEXT(MATCH($C48,'2018-02 (Д)'!$C$2:$C$100,0)+1,0))))*100)</f>
        <v>Н/Д</v>
      </c>
      <c r="BT48" s="9" t="str">
        <f ca="1">IF(OR(INDIRECT(CONCATENATE("'2018-04 (Д)'!K",TEXT(MATCH($C48,'2018-04 (Д)'!$C$2:$C$100,0)+1,0)))="Н/Д",INDIRECT(CONCATENATE("'2018-03 (Д)'!K",TEXT(MATCH($C48,'2018-03 (Д)'!$C$2:$C$100,0)+1,0)))="Н/Д",AND(INDIRECT(CONCATENATE("'2018-04 (Д)'!K",TEXT(MATCH($C48,'2018-04 (Д)'!$C$2:$C$100,0)+1,0)))="Н/Д",INDIRECT(CONCATENATE("'2018-03 (Д)'!K",TEXT(MATCH($C48,'2018-03 (Д)'!$C$2:$C$100,0)+1,0))))),"Н/Д",((INDIRECT(CONCATENATE("'2018-04 (Д)'!K",TEXT(MATCH($C48,'2018-04 (Д)'!$C$2:$C$100,0)+1,0)))-INDIRECT(CONCATENATE("'2018-03 (Д)'!K",TEXT(MATCH($C48,'2018-03 (Д)'!$C$2:$C$100,0)+1,0))))/INDIRECT(CONCATENATE("'2018-03 (Д)'!K",TEXT(MATCH($C48,'2018-03 (Д)'!$C$2:$C$100,0)+1,0))))*100)</f>
        <v>Н/Д</v>
      </c>
      <c r="BU48" s="9" t="str">
        <f ca="1">IF(OR(INDIRECT(CONCATENATE("'2018-05 (Д)'!K",TEXT(MATCH($C48,'2018-05 (Д)'!$C$2:$C$100,0)+1,0)))="Н/Д",INDIRECT(CONCATENATE("'2018-04 (Д)'!K",TEXT(MATCH($C48,'2018-04 (Д)'!$C$2:$C$100,0)+1,0)))="Н/Д",AND(INDIRECT(CONCATENATE("'2018-05 (Д)'!K",TEXT(MATCH($C48,'2018-05 (Д)'!$C$2:$C$100,0)+1,0)))="Н/Д",INDIRECT(CONCATENATE("'2018-04 (Д)'!K",TEXT(MATCH($C48,'2018-04 (Д)'!$C$2:$C$100,0)+1,0))))),"Н/Д",((INDIRECT(CONCATENATE("'2018-05 (Д)'!K",TEXT(MATCH($C48,'2018-05 (Д)'!$C$2:$C$100,0)+1,0)))-INDIRECT(CONCATENATE("'2018-04 (Д)'!K",TEXT(MATCH($C48,'2018-04 (Д)'!$C$2:$C$100,0)+1,0))))/INDIRECT(CONCATENATE("'2018-04 (Д)'!K",TEXT(MATCH($C48,'2018-04 (Д)'!$C$2:$C$100,0)+1,0))))*100)</f>
        <v>Н/Д</v>
      </c>
      <c r="BV48" s="9">
        <f ca="1">IF(OR(INDIRECT(CONCATENATE("'2018-06 (Д)'!K",TEXT(MATCH($C48,'2018-06 (Д)'!$C$2:$C$100,0)+1,0)))="Н/Д",INDIRECT(CONCATENATE("'2018-05 (Д)'!K",TEXT(MATCH($C48,'2018-05 (Д)'!$C$2:$C$100,0)+1,0)))="Н/Д",AND(INDIRECT(CONCATENATE("'2018-06 (Д)'!K",TEXT(MATCH($C48,'2018-06 (Д)'!$C$2:$C$100,0)+1,0)))="Н/Д",INDIRECT(CONCATENATE("'2018-05 (Д)'!K",TEXT(MATCH($C48,'2018-05 (Д)'!$C$2:$C$100,0)+1,0))))),"Н/Д",((INDIRECT(CONCATENATE("'2018-06 (Д)'!K",TEXT(MATCH($C48,'2018-06 (Д)'!$C$2:$C$100,0)+1,0)))-INDIRECT(CONCATENATE("'2018-05 (Д)'!K",TEXT(MATCH($C48,'2018-05 (Д)'!$C$2:$C$100,0)+1,0))))/INDIRECT(CONCATENATE("'2018-05 (Д)'!K",TEXT(MATCH($C48,'2018-05 (Д)'!$C$2:$C$100,0)+1,0))))*100)</f>
        <v>-69.569617338961805</v>
      </c>
      <c r="BW48" s="9">
        <f ca="1">IF(OR(INDIRECT(CONCATENATE("'2018-07 (Д)'!K",TEXT(MATCH($C48,'2018-07 (Д)'!$C$2:$C$100,0)+1,0)))="Н/Д",INDIRECT(CONCATENATE("'2018-06 (Д)'!K",TEXT(MATCH($C48,'2018-06 (Д)'!$C$2:$C$100,0)+1,0)))="Н/Д",AND(INDIRECT(CONCATENATE("'2018-07 (Д)'!K",TEXT(MATCH($C48,'2018-07 (Д)'!$C$2:$C$100,0)+1,0)))="Н/Д",INDIRECT(CONCATENATE("'2018-06 (Д)'!K",TEXT(MATCH($C48,'2018-06 (Д)'!$C$2:$C$100,0)+1,0))))),"Н/Д",((INDIRECT(CONCATENATE("'2018-07 (Д)'!K",TEXT(MATCH($C48,'2018-07 (Д)'!$C$2:$C$100,0)+1,0)))-INDIRECT(CONCATENATE("'2018-06 (Д)'!K",TEXT(MATCH($C48,'2018-06 (Д)'!$C$2:$C$100,0)+1,0))))/INDIRECT(CONCATENATE("'2018-06 (Д)'!K",TEXT(MATCH($C48,'2018-06 (Д)'!$C$2:$C$100,0)+1,0))))*100)</f>
        <v>-53.803503551257769</v>
      </c>
      <c r="BX48" s="9">
        <f ca="1">IF(OR(INDIRECT(CONCATENATE("'2018-08 (Д)'!K",TEXT(MATCH($C48,'2018-08 (Д)'!$C$2:$C$100,0)+1,0)))="Н/Д",INDIRECT(CONCATENATE("'2018-07 (Д)'!K",TEXT(MATCH($C48,'2018-07 (Д)'!$C$2:$C$100,0)+1,0)))="Н/Д",AND(INDIRECT(CONCATENATE("'2018-08 (Д)'!K",TEXT(MATCH($C48,'2018-08 (Д)'!$C$2:$C$100,0)+1,0)))="Н/Д",INDIRECT(CONCATENATE("'2018-07 (Д)'!K",TEXT(MATCH($C48,'2018-07 (Д)'!$C$2:$C$100,0)+1,0))))),"Н/Д",((INDIRECT(CONCATENATE("'2018-08 (Д)'!K",TEXT(MATCH($C48,'2018-08 (Д)'!$C$2:$C$100,0)+1,0)))-INDIRECT(CONCATENATE("'2018-07 (Д)'!K",TEXT(MATCH($C48,'2018-07 (Д)'!$C$2:$C$100,0)+1,0))))/INDIRECT(CONCATENATE("'2018-07 (Д)'!K",TEXT(MATCH($C48,'2018-07 (Д)'!$C$2:$C$100,0)+1,0))))*100)</f>
        <v>439.13692515165872</v>
      </c>
      <c r="BY48" s="9">
        <f ca="1">IF(OR(INDIRECT(CONCATENATE("'2018-09 (Д)'!K",TEXT(MATCH($C48,'2018-09 (Д)'!$C$2:$C$100,0)+1,0)))="Н/Д",INDIRECT(CONCATENATE("'2018-08 (Д)'!K",TEXT(MATCH($C48,'2018-08 (Д)'!$C$2:$C$100,0)+1,0)))="Н/Д",AND(INDIRECT(CONCATENATE("'2018-09 (Д)'!K",TEXT(MATCH($C48,'2018-09 (Д)'!$C$2:$C$100,0)+1,0)))="Н/Д",INDIRECT(CONCATENATE("'2018-08 (Д)'!K",TEXT(MATCH($C48,'2018-08 (Д)'!$C$2:$C$100,0)+1,0))))),"Н/Д",((INDIRECT(CONCATENATE("'2018-09 (Д)'!K",TEXT(MATCH($C48,'2018-09 (Д)'!$C$2:$C$100,0)+1,0)))-INDIRECT(CONCATENATE("'2018-08 (Д)'!K",TEXT(MATCH($C48,'2018-08 (Д)'!$C$2:$C$100,0)+1,0))))/INDIRECT(CONCATENATE("'2018-08 (Д)'!K",TEXT(MATCH($C48,'2018-08 (Д)'!$C$2:$C$100,0)+1,0))))*100)</f>
        <v>-82.562084228751658</v>
      </c>
      <c r="BZ48" s="9">
        <f ca="1">IF(OR(INDIRECT(CONCATENATE("'2018-10 (Д)'!K",TEXT(MATCH($C48,'2018-10 (Д)'!$C$2:$C$100,0)+1,0)))="Н/Д",INDIRECT(CONCATENATE("'2018-09 (Д)'!K",TEXT(MATCH($C48,'2018-09 (Д)'!$C$2:$C$100,0)+1,0)))="Н/Д",AND(INDIRECT(CONCATENATE("'2018-10 (Д)'!K",TEXT(MATCH($C48,'2018-10 (Д)'!$C$2:$C$100,0)+1,0)))="Н/Д",INDIRECT(CONCATENATE("'2018-09 (Д)'!K",TEXT(MATCH($C48,'2018-09 (Д)'!$C$2:$C$100,0)+1,0))))),"Н/Д",((INDIRECT(CONCATENATE("'2018-10 (Д)'!K",TEXT(MATCH($C48,'2018-10 (Д)'!$C$2:$C$100,0)+1,0)))-INDIRECT(CONCATENATE("'2018-09 (Д)'!K",TEXT(MATCH($C48,'2018-09 (Д)'!$C$2:$C$100,0)+1,0))))/INDIRECT(CONCATENATE("'2018-09 (Д)'!K",TEXT(MATCH($C48,'2018-09 (Д)'!$C$2:$C$100,0)+1,0))))*100)</f>
        <v>-34.354686255919489</v>
      </c>
      <c r="CA48" s="9">
        <f ca="1">IF(OR(INDIRECT(CONCATENATE("'2018-11 (Д)'!K",TEXT(MATCH($C48,'2018-11 (Д)'!$C$2:$C$100,0)+1,0)))="Н/Д",INDIRECT(CONCATENATE("'2018-10 (Д)'!K",TEXT(MATCH($C48,'2018-10 (Д)'!$C$2:$C$100,0)+1,0)))="Н/Д",AND(INDIRECT(CONCATENATE("'2018-11 (Д)'!K",TEXT(MATCH($C48,'2018-11 (Д)'!$C$2:$C$100,0)+1,0)))="Н/Д",INDIRECT(CONCATENATE("'2018-10 (Д)'!K",TEXT(MATCH($C48,'2018-10 (Д)'!$C$2:$C$100,0)+1,0))))),"Н/Д",((INDIRECT(CONCATENATE("'2018-11 (Д)'!K",TEXT(MATCH($C48,'2018-11 (Д)'!$C$2:$C$100,0)+1,0)))-INDIRECT(CONCATENATE("'2018-10 (Д)'!K",TEXT(MATCH($C48,'2018-10 (Д)'!$C$2:$C$100,0)+1,0))))/INDIRECT(CONCATENATE("'2018-10 (Д)'!K",TEXT(MATCH($C48,'2018-10 (Д)'!$C$2:$C$100,0)+1,0))))*100)</f>
        <v>811.63195910959485</v>
      </c>
      <c r="CB48" s="9">
        <f ca="1">IF(OR(INDIRECT(CONCATENATE("'2018-12 (Д)'!K",TEXT(MATCH($C48,'2018-12 (Д)'!$C$2:$C$100,0)+1,0)))="Н/Д",INDIRECT(CONCATENATE("'2018-11 (Д)'!K",TEXT(MATCH($C48,'2018-11 (Д)'!$C$2:$C$100,0)+1,0)))="Н/Д",AND(INDIRECT(CONCATENATE("'2018-12 (Д)'!K",TEXT(MATCH($C48,'2018-12 (Д)'!$C$2:$C$100,0)+1,0)))="Н/Д",INDIRECT(CONCATENATE("'2018-11 (Д)'!K",TEXT(MATCH($C48,'2018-11 (Д)'!$C$2:$C$100,0)+1,0))))),"Н/Д",((INDIRECT(CONCATENATE("'2018-12 (Д)'!K",TEXT(MATCH($C48,'2018-12 (Д)'!$C$2:$C$100,0)+1,0)))-INDIRECT(CONCATENATE("'2018-11 (Д)'!K",TEXT(MATCH($C48,'2018-11 (Д)'!$C$2:$C$100,0)+1,0))))/INDIRECT(CONCATENATE("'2018-11 (Д)'!K",TEXT(MATCH($C48,'2018-11 (Д)'!$C$2:$C$100,0)+1,0))))*100)</f>
        <v>-83.641855581906384</v>
      </c>
      <c r="CC48" s="9"/>
      <c r="CD48" s="9" t="str">
        <f ca="1">IF(OR(INDIRECT(CONCATENATE("'2018-03 (Д)'!L",TEXT(MATCH($C48,'2018-03 (Д)'!$C$2:$C$100,0)+1,0)))="Н/Д",INDIRECT(CONCATENATE("'2018-02 (Д)'!L",TEXT(MATCH($C48,'2018-02 (Д)'!$C$2:$C$100,0)+1,0)))="Н/Д",AND(INDIRECT(CONCATENATE("'2018-03 (Д)'!L",TEXT(MATCH($C48,'2018-03 (Д)'!$C$2:$C$100,0)+1,0)))="Н/Д",INDIRECT(CONCATENATE("'2018-02 (Д)'!L",TEXT(MATCH($C48,'2018-02 (Д)'!$C$2:$C$100,0)+1,0))))),"Н/Д",((INDIRECT(CONCATENATE("'2018-03 (Д)'!L",TEXT(MATCH($C48,'2018-03 (Д)'!$C$2:$C$100,0)+1,0)))-INDIRECT(CONCATENATE("'2018-02 (Д)'!L",TEXT(MATCH($C48,'2018-02 (Д)'!$C$2:$C$100,0)+1,0))))/INDIRECT(CONCATENATE("'2018-02 (Д)'!L",TEXT(MATCH($C48,'2018-02 (Д)'!$C$2:$C$100,0)+1,0))))*100)</f>
        <v>Н/Д</v>
      </c>
      <c r="CE48" s="9" t="str">
        <f ca="1">IF(OR(INDIRECT(CONCATENATE("'2018-04 (Д)'!L",TEXT(MATCH($C48,'2018-04 (Д)'!$C$2:$C$100,0)+1,0)))="Н/Д",INDIRECT(CONCATENATE("'2018-03 (Д)'!L",TEXT(MATCH($C48,'2018-03 (Д)'!$C$2:$C$100,0)+1,0)))="Н/Д",AND(INDIRECT(CONCATENATE("'2018-04 (Д)'!L",TEXT(MATCH($C48,'2018-04 (Д)'!$C$2:$C$100,0)+1,0)))="Н/Д",INDIRECT(CONCATENATE("'2018-03 (Д)'!L",TEXT(MATCH($C48,'2018-03 (Д)'!$C$2:$C$100,0)+1,0))))),"Н/Д",((INDIRECT(CONCATENATE("'2018-04 (Д)'!L",TEXT(MATCH($C48,'2018-04 (Д)'!$C$2:$C$100,0)+1,0)))-INDIRECT(CONCATENATE("'2018-03 (Д)'!L",TEXT(MATCH($C48,'2018-03 (Д)'!$C$2:$C$100,0)+1,0))))/INDIRECT(CONCATENATE("'2018-03 (Д)'!L",TEXT(MATCH($C48,'2018-03 (Д)'!$C$2:$C$100,0)+1,0))))*100)</f>
        <v>Н/Д</v>
      </c>
      <c r="CF48" s="9" t="str">
        <f ca="1">IF(OR(INDIRECT(CONCATENATE("'2018-05 (Д)'!L",TEXT(MATCH($C48,'2018-05 (Д)'!$C$2:$C$100,0)+1,0)))="Н/Д",INDIRECT(CONCATENATE("'2018-04 (Д)'!L",TEXT(MATCH($C48,'2018-04 (Д)'!$C$2:$C$100,0)+1,0)))="Н/Д",AND(INDIRECT(CONCATENATE("'2018-05 (Д)'!L",TEXT(MATCH($C48,'2018-05 (Д)'!$C$2:$C$100,0)+1,0)))="Н/Д",INDIRECT(CONCATENATE("'2018-04 (Д)'!L",TEXT(MATCH($C48,'2018-04 (Д)'!$C$2:$C$100,0)+1,0))))),"Н/Д",((INDIRECT(CONCATENATE("'2018-05 (Д)'!L",TEXT(MATCH($C48,'2018-05 (Д)'!$C$2:$C$100,0)+1,0)))-INDIRECT(CONCATENATE("'2018-04 (Д)'!L",TEXT(MATCH($C48,'2018-04 (Д)'!$C$2:$C$100,0)+1,0))))/INDIRECT(CONCATENATE("'2018-04 (Д)'!L",TEXT(MATCH($C48,'2018-04 (Д)'!$C$2:$C$100,0)+1,0))))*100)</f>
        <v>Н/Д</v>
      </c>
      <c r="CG48" s="9">
        <f ca="1">IF(OR(INDIRECT(CONCATENATE("'2018-06 (Д)'!L",TEXT(MATCH($C48,'2018-06 (Д)'!$C$2:$C$100,0)+1,0)))="Н/Д",INDIRECT(CONCATENATE("'2018-05 (Д)'!L",TEXT(MATCH($C48,'2018-05 (Д)'!$C$2:$C$100,0)+1,0)))="Н/Д",AND(INDIRECT(CONCATENATE("'2018-06 (Д)'!L",TEXT(MATCH($C48,'2018-06 (Д)'!$C$2:$C$100,0)+1,0)))="Н/Д",INDIRECT(CONCATENATE("'2018-05 (Д)'!L",TEXT(MATCH($C48,'2018-05 (Д)'!$C$2:$C$100,0)+1,0))))),"Н/Д",((INDIRECT(CONCATENATE("'2018-06 (Д)'!L",TEXT(MATCH($C48,'2018-06 (Д)'!$C$2:$C$100,0)+1,0)))-INDIRECT(CONCATENATE("'2018-05 (Д)'!L",TEXT(MATCH($C48,'2018-05 (Д)'!$C$2:$C$100,0)+1,0))))/INDIRECT(CONCATENATE("'2018-05 (Д)'!L",TEXT(MATCH($C48,'2018-05 (Д)'!$C$2:$C$100,0)+1,0))))*100)</f>
        <v>-49.029650112277864</v>
      </c>
      <c r="CH48" s="9">
        <f ca="1">IF(OR(INDIRECT(CONCATENATE("'2018-07 (Д)'!L",TEXT(MATCH($C48,'2018-07 (Д)'!$C$2:$C$100,0)+1,0)))="Н/Д",INDIRECT(CONCATENATE("'2018-06 (Д)'!L",TEXT(MATCH($C48,'2018-06 (Д)'!$C$2:$C$100,0)+1,0)))="Н/Д",AND(INDIRECT(CONCATENATE("'2018-07 (Д)'!L",TEXT(MATCH($C48,'2018-07 (Д)'!$C$2:$C$100,0)+1,0)))="Н/Д",INDIRECT(CONCATENATE("'2018-06 (Д)'!L",TEXT(MATCH($C48,'2018-06 (Д)'!$C$2:$C$100,0)+1,0))))),"Н/Д",((INDIRECT(CONCATENATE("'2018-07 (Д)'!L",TEXT(MATCH($C48,'2018-07 (Д)'!$C$2:$C$100,0)+1,0)))-INDIRECT(CONCATENATE("'2018-06 (Д)'!L",TEXT(MATCH($C48,'2018-06 (Д)'!$C$2:$C$100,0)+1,0))))/INDIRECT(CONCATENATE("'2018-06 (Д)'!L",TEXT(MATCH($C48,'2018-06 (Д)'!$C$2:$C$100,0)+1,0))))*100)</f>
        <v>-84.043900859290972</v>
      </c>
      <c r="CI48" s="9">
        <f ca="1">IF(OR(INDIRECT(CONCATENATE("'2018-08 (Д)'!L",TEXT(MATCH($C48,'2018-08 (Д)'!$C$2:$C$100,0)+1,0)))="Н/Д",INDIRECT(CONCATENATE("'2018-07 (Д)'!L",TEXT(MATCH($C48,'2018-07 (Д)'!$C$2:$C$100,0)+1,0)))="Н/Д",AND(INDIRECT(CONCATENATE("'2018-08 (Д)'!L",TEXT(MATCH($C48,'2018-08 (Д)'!$C$2:$C$100,0)+1,0)))="Н/Д",INDIRECT(CONCATENATE("'2018-07 (Д)'!L",TEXT(MATCH($C48,'2018-07 (Д)'!$C$2:$C$100,0)+1,0))))),"Н/Д",((INDIRECT(CONCATENATE("'2018-08 (Д)'!L",TEXT(MATCH($C48,'2018-08 (Д)'!$C$2:$C$100,0)+1,0)))-INDIRECT(CONCATENATE("'2018-07 (Д)'!L",TEXT(MATCH($C48,'2018-07 (Д)'!$C$2:$C$100,0)+1,0))))/INDIRECT(CONCATENATE("'2018-07 (Д)'!L",TEXT(MATCH($C48,'2018-07 (Д)'!$C$2:$C$100,0)+1,0))))*100)</f>
        <v>1520.9658525552099</v>
      </c>
      <c r="CJ48" s="9">
        <f ca="1">IF(OR(INDIRECT(CONCATENATE("'2018-09 (Д)'!L",TEXT(MATCH($C48,'2018-09 (Д)'!$C$2:$C$100,0)+1,0)))="Н/Д",INDIRECT(CONCATENATE("'2018-08 (Д)'!L",TEXT(MATCH($C48,'2018-08 (Д)'!$C$2:$C$100,0)+1,0)))="Н/Д",AND(INDIRECT(CONCATENATE("'2018-09 (Д)'!L",TEXT(MATCH($C48,'2018-09 (Д)'!$C$2:$C$100,0)+1,0)))="Н/Д",INDIRECT(CONCATENATE("'2018-08 (Д)'!L",TEXT(MATCH($C48,'2018-08 (Д)'!$C$2:$C$100,0)+1,0))))),"Н/Д",((INDIRECT(CONCATENATE("'2018-09 (Д)'!L",TEXT(MATCH($C48,'2018-09 (Д)'!$C$2:$C$100,0)+1,0)))-INDIRECT(CONCATENATE("'2018-08 (Д)'!L",TEXT(MATCH($C48,'2018-08 (Д)'!$C$2:$C$100,0)+1,0))))/INDIRECT(CONCATENATE("'2018-08 (Д)'!L",TEXT(MATCH($C48,'2018-08 (Д)'!$C$2:$C$100,0)+1,0))))*100)</f>
        <v>-89.796950373354221</v>
      </c>
      <c r="CK48" s="9">
        <f ca="1">IF(OR(INDIRECT(CONCATENATE("'2018-10 (Д)'!L",TEXT(MATCH($C48,'2018-10 (Д)'!$C$2:$C$100,0)+1,0)))="Н/Д",INDIRECT(CONCATENATE("'2018-09 (Д)'!L",TEXT(MATCH($C48,'2018-09 (Д)'!$C$2:$C$100,0)+1,0)))="Н/Д",AND(INDIRECT(CONCATENATE("'2018-10 (Д)'!L",TEXT(MATCH($C48,'2018-10 (Д)'!$C$2:$C$100,0)+1,0)))="Н/Д",INDIRECT(CONCATENATE("'2018-09 (Д)'!L",TEXT(MATCH($C48,'2018-09 (Д)'!$C$2:$C$100,0)+1,0))))),"Н/Д",((INDIRECT(CONCATENATE("'2018-10 (Д)'!L",TEXT(MATCH($C48,'2018-10 (Д)'!$C$2:$C$100,0)+1,0)))-INDIRECT(CONCATENATE("'2018-09 (Д)'!L",TEXT(MATCH($C48,'2018-09 (Д)'!$C$2:$C$100,0)+1,0))))/INDIRECT(CONCATENATE("'2018-09 (Д)'!L",TEXT(MATCH($C48,'2018-09 (Д)'!$C$2:$C$100,0)+1,0))))*100)</f>
        <v>-16.349802936850331</v>
      </c>
      <c r="CL48" s="9">
        <f ca="1">IF(OR(INDIRECT(CONCATENATE("'2018-11 (Д)'!L",TEXT(MATCH($C48,'2018-11 (Д)'!$C$2:$C$100,0)+1,0)))="Н/Д",INDIRECT(CONCATENATE("'2018-10 (Д)'!L",TEXT(MATCH($C48,'2018-10 (Д)'!$C$2:$C$100,0)+1,0)))="Н/Д",AND(INDIRECT(CONCATENATE("'2018-11 (Д)'!L",TEXT(MATCH($C48,'2018-11 (Д)'!$C$2:$C$100,0)+1,0)))="Н/Д",INDIRECT(CONCATENATE("'2018-10 (Д)'!L",TEXT(MATCH($C48,'2018-10 (Д)'!$C$2:$C$100,0)+1,0))))),"Н/Д",((INDIRECT(CONCATENATE("'2018-11 (Д)'!L",TEXT(MATCH($C48,'2018-11 (Д)'!$C$2:$C$100,0)+1,0)))-INDIRECT(CONCATENATE("'2018-10 (Д)'!L",TEXT(MATCH($C48,'2018-10 (Д)'!$C$2:$C$100,0)+1,0))))/INDIRECT(CONCATENATE("'2018-10 (Д)'!L",TEXT(MATCH($C48,'2018-10 (Д)'!$C$2:$C$100,0)+1,0))))*100)</f>
        <v>1083.9586048575047</v>
      </c>
      <c r="CM48" s="9">
        <f ca="1">IF(OR(INDIRECT(CONCATENATE("'2018-12 (Д)'!L",TEXT(MATCH($C48,'2018-12 (Д)'!$C$2:$C$100,0)+1,0)))="Н/Д",INDIRECT(CONCATENATE("'2018-11 (Д)'!L",TEXT(MATCH($C48,'2018-11 (Д)'!$C$2:$C$100,0)+1,0)))="Н/Д",AND(INDIRECT(CONCATENATE("'2018-12 (Д)'!L",TEXT(MATCH($C48,'2018-12 (Д)'!$C$2:$C$100,0)+1,0)))="Н/Д",INDIRECT(CONCATENATE("'2018-11 (Д)'!L",TEXT(MATCH($C48,'2018-11 (Д)'!$C$2:$C$100,0)+1,0))))),"Н/Д",((INDIRECT(CONCATENATE("'2018-12 (Д)'!L",TEXT(MATCH($C48,'2018-12 (Д)'!$C$2:$C$100,0)+1,0)))-INDIRECT(CONCATENATE("'2018-11 (Д)'!L",TEXT(MATCH($C48,'2018-11 (Д)'!$C$2:$C$100,0)+1,0))))/INDIRECT(CONCATENATE("'2018-11 (Д)'!L",TEXT(MATCH($C48,'2018-11 (Д)'!$C$2:$C$100,0)+1,0))))*100)</f>
        <v>-73.785951839384623</v>
      </c>
      <c r="CN48" s="9"/>
      <c r="CO48" s="9" t="str">
        <f ca="1">IF(OR(INDIRECT(CONCATENATE("'2018-03 (Д)'!M",TEXT(MATCH($C48,'2018-03 (Д)'!$C$2:$C$100,0)+1,0)))="Н/Д",INDIRECT(CONCATENATE("'2018-02 (Д)'!M",TEXT(MATCH($C48,'2018-02 (Д)'!$C$2:$C$100,0)+1,0)))="Н/Д",AND(INDIRECT(CONCATENATE("'2018-03 (Д)'!M",TEXT(MATCH($C48,'2018-03 (Д)'!$C$2:$C$100,0)+1,0)))="Н/Д",INDIRECT(CONCATENATE("'2018-02 (Д)'!M",TEXT(MATCH($C48,'2018-02 (Д)'!$C$2:$C$100,0)+1,0))))),"Н/Д",((INDIRECT(CONCATENATE("'2018-03 (Д)'!M",TEXT(MATCH($C48,'2018-03 (Д)'!$C$2:$C$100,0)+1,0)))-INDIRECT(CONCATENATE("'2018-02 (Д)'!M",TEXT(MATCH($C48,'2018-02 (Д)'!$C$2:$C$100,0)+1,0))))/INDIRECT(CONCATENATE("'2018-02 (Д)'!M",TEXT(MATCH($C48,'2018-02 (Д)'!$C$2:$C$100,0)+1,0))))*100)</f>
        <v>Н/Д</v>
      </c>
      <c r="CP48" s="9" t="str">
        <f ca="1">IF(OR(INDIRECT(CONCATENATE("'2018-04 (Д)'!M",TEXT(MATCH($C48,'2018-04 (Д)'!$C$2:$C$100,0)+1,0)))="Н/Д",INDIRECT(CONCATENATE("'2018-03 (Д)'!M",TEXT(MATCH($C48,'2018-03 (Д)'!$C$2:$C$100,0)+1,0)))="Н/Д",AND(INDIRECT(CONCATENATE("'2018-04 (Д)'!M",TEXT(MATCH($C48,'2018-04 (Д)'!$C$2:$C$100,0)+1,0)))="Н/Д",INDIRECT(CONCATENATE("'2018-03 (Д)'!M",TEXT(MATCH($C48,'2018-03 (Д)'!$C$2:$C$100,0)+1,0))))),"Н/Д",((INDIRECT(CONCATENATE("'2018-04 (Д)'!M",TEXT(MATCH($C48,'2018-04 (Д)'!$C$2:$C$100,0)+1,0)))-INDIRECT(CONCATENATE("'2018-03 (Д)'!M",TEXT(MATCH($C48,'2018-03 (Д)'!$C$2:$C$100,0)+1,0))))/INDIRECT(CONCATENATE("'2018-03 (Д)'!M",TEXT(MATCH($C48,'2018-03 (Д)'!$C$2:$C$100,0)+1,0))))*100)</f>
        <v>Н/Д</v>
      </c>
      <c r="CQ48" s="9" t="str">
        <f ca="1">IF(OR(INDIRECT(CONCATENATE("'2018-05 (Д)'!M",TEXT(MATCH($C48,'2018-05 (Д)'!$C$2:$C$100,0)+1,0)))="Н/Д",INDIRECT(CONCATENATE("'2018-04 (Д)'!M",TEXT(MATCH($C48,'2018-04 (Д)'!$C$2:$C$100,0)+1,0)))="Н/Д",AND(INDIRECT(CONCATENATE("'2018-05 (Д)'!M",TEXT(MATCH($C48,'2018-05 (Д)'!$C$2:$C$100,0)+1,0)))="Н/Д",INDIRECT(CONCATENATE("'2018-04 (Д)'!M",TEXT(MATCH($C48,'2018-04 (Д)'!$C$2:$C$100,0)+1,0))))),"Н/Д",((INDIRECT(CONCATENATE("'2018-05 (Д)'!M",TEXT(MATCH($C48,'2018-05 (Д)'!$C$2:$C$100,0)+1,0)))-INDIRECT(CONCATENATE("'2018-04 (Д)'!M",TEXT(MATCH($C48,'2018-04 (Д)'!$C$2:$C$100,0)+1,0))))/INDIRECT(CONCATENATE("'2018-04 (Д)'!M",TEXT(MATCH($C48,'2018-04 (Д)'!$C$2:$C$100,0)+1,0))))*100)</f>
        <v>Н/Д</v>
      </c>
      <c r="CR48" s="9">
        <f ca="1">IF(OR(INDIRECT(CONCATENATE("'2018-06 (Д)'!M",TEXT(MATCH($C48,'2018-06 (Д)'!$C$2:$C$100,0)+1,0)))="Н/Д",INDIRECT(CONCATENATE("'2018-05 (Д)'!M",TEXT(MATCH($C48,'2018-05 (Д)'!$C$2:$C$100,0)+1,0)))="Н/Д",AND(INDIRECT(CONCATENATE("'2018-06 (Д)'!M",TEXT(MATCH($C48,'2018-06 (Д)'!$C$2:$C$100,0)+1,0)))="Н/Д",INDIRECT(CONCATENATE("'2018-05 (Д)'!M",TEXT(MATCH($C48,'2018-05 (Д)'!$C$2:$C$100,0)+1,0))))),"Н/Д",((INDIRECT(CONCATENATE("'2018-06 (Д)'!M",TEXT(MATCH($C48,'2018-06 (Д)'!$C$2:$C$100,0)+1,0)))-INDIRECT(CONCATENATE("'2018-05 (Д)'!M",TEXT(MATCH($C48,'2018-05 (Д)'!$C$2:$C$100,0)+1,0))))/INDIRECT(CONCATENATE("'2018-05 (Д)'!M",TEXT(MATCH($C48,'2018-05 (Д)'!$C$2:$C$100,0)+1,0))))*100)</f>
        <v>4.3670134044640809</v>
      </c>
      <c r="CS48" s="9">
        <f ca="1">IF(OR(INDIRECT(CONCATENATE("'2018-07 (Д)'!M",TEXT(MATCH($C48,'2018-07 (Д)'!$C$2:$C$100,0)+1,0)))="Н/Д",INDIRECT(CONCATENATE("'2018-06 (Д)'!M",TEXT(MATCH($C48,'2018-06 (Д)'!$C$2:$C$100,0)+1,0)))="Н/Д",AND(INDIRECT(CONCATENATE("'2018-07 (Д)'!M",TEXT(MATCH($C48,'2018-07 (Д)'!$C$2:$C$100,0)+1,0)))="Н/Д",INDIRECT(CONCATENATE("'2018-06 (Д)'!M",TEXT(MATCH($C48,'2018-06 (Д)'!$C$2:$C$100,0)+1,0))))),"Н/Д",((INDIRECT(CONCATENATE("'2018-07 (Д)'!M",TEXT(MATCH($C48,'2018-07 (Д)'!$C$2:$C$100,0)+1,0)))-INDIRECT(CONCATENATE("'2018-06 (Д)'!M",TEXT(MATCH($C48,'2018-06 (Д)'!$C$2:$C$100,0)+1,0))))/INDIRECT(CONCATENATE("'2018-06 (Д)'!M",TEXT(MATCH($C48,'2018-06 (Д)'!$C$2:$C$100,0)+1,0))))*100)</f>
        <v>73.998193854414922</v>
      </c>
      <c r="CT48" s="9">
        <f ca="1">IF(OR(INDIRECT(CONCATENATE("'2018-08 (Д)'!M",TEXT(MATCH($C48,'2018-08 (Д)'!$C$2:$C$100,0)+1,0)))="Н/Д",INDIRECT(CONCATENATE("'2018-07 (Д)'!M",TEXT(MATCH($C48,'2018-07 (Д)'!$C$2:$C$100,0)+1,0)))="Н/Д",AND(INDIRECT(CONCATENATE("'2018-08 (Д)'!M",TEXT(MATCH($C48,'2018-08 (Д)'!$C$2:$C$100,0)+1,0)))="Н/Д",INDIRECT(CONCATENATE("'2018-07 (Д)'!M",TEXT(MATCH($C48,'2018-07 (Д)'!$C$2:$C$100,0)+1,0))))),"Н/Д",((INDIRECT(CONCATENATE("'2018-08 (Д)'!M",TEXT(MATCH($C48,'2018-08 (Д)'!$C$2:$C$100,0)+1,0)))-INDIRECT(CONCATENATE("'2018-07 (Д)'!M",TEXT(MATCH($C48,'2018-07 (Д)'!$C$2:$C$100,0)+1,0))))/INDIRECT(CONCATENATE("'2018-07 (Д)'!M",TEXT(MATCH($C48,'2018-07 (Д)'!$C$2:$C$100,0)+1,0))))*100)</f>
        <v>24.87180180038705</v>
      </c>
      <c r="CU48" s="9">
        <f ca="1">IF(OR(INDIRECT(CONCATENATE("'2018-09 (Д)'!M",TEXT(MATCH($C48,'2018-09 (Д)'!$C$2:$C$100,0)+1,0)))="Н/Д",INDIRECT(CONCATENATE("'2018-08 (Д)'!M",TEXT(MATCH($C48,'2018-08 (Д)'!$C$2:$C$100,0)+1,0)))="Н/Д",AND(INDIRECT(CONCATENATE("'2018-09 (Д)'!M",TEXT(MATCH($C48,'2018-09 (Д)'!$C$2:$C$100,0)+1,0)))="Н/Д",INDIRECT(CONCATENATE("'2018-08 (Д)'!M",TEXT(MATCH($C48,'2018-08 (Д)'!$C$2:$C$100,0)+1,0))))),"Н/Д",((INDIRECT(CONCATENATE("'2018-09 (Д)'!M",TEXT(MATCH($C48,'2018-09 (Д)'!$C$2:$C$100,0)+1,0)))-INDIRECT(CONCATENATE("'2018-08 (Д)'!M",TEXT(MATCH($C48,'2018-08 (Д)'!$C$2:$C$100,0)+1,0))))/INDIRECT(CONCATENATE("'2018-08 (Д)'!M",TEXT(MATCH($C48,'2018-08 (Д)'!$C$2:$C$100,0)+1,0))))*100)</f>
        <v>36.418467511585561</v>
      </c>
      <c r="CV48" s="9">
        <f ca="1">IF(OR(INDIRECT(CONCATENATE("'2018-10 (Д)'!M",TEXT(MATCH($C48,'2018-10 (Д)'!$C$2:$C$100,0)+1,0)))="Н/Д",INDIRECT(CONCATENATE("'2018-09 (Д)'!M",TEXT(MATCH($C48,'2018-09 (Д)'!$C$2:$C$100,0)+1,0)))="Н/Д",AND(INDIRECT(CONCATENATE("'2018-10 (Д)'!M",TEXT(MATCH($C48,'2018-10 (Д)'!$C$2:$C$100,0)+1,0)))="Н/Д",INDIRECT(CONCATENATE("'2018-09 (Д)'!M",TEXT(MATCH($C48,'2018-09 (Д)'!$C$2:$C$100,0)+1,0))))),"Н/Д",((INDIRECT(CONCATENATE("'2018-10 (Д)'!M",TEXT(MATCH($C48,'2018-10 (Д)'!$C$2:$C$100,0)+1,0)))-INDIRECT(CONCATENATE("'2018-09 (Д)'!M",TEXT(MATCH($C48,'2018-09 (Д)'!$C$2:$C$100,0)+1,0))))/INDIRECT(CONCATENATE("'2018-09 (Д)'!M",TEXT(MATCH($C48,'2018-09 (Д)'!$C$2:$C$100,0)+1,0))))*100)</f>
        <v>-7.0649737500469962</v>
      </c>
      <c r="CW48" s="9">
        <f ca="1">IF(OR(INDIRECT(CONCATENATE("'2018-11 (Д)'!M",TEXT(MATCH($C48,'2018-11 (Д)'!$C$2:$C$100,0)+1,0)))="Н/Д",INDIRECT(CONCATENATE("'2018-10 (Д)'!M",TEXT(MATCH($C48,'2018-10 (Д)'!$C$2:$C$100,0)+1,0)))="Н/Д",AND(INDIRECT(CONCATENATE("'2018-11 (Д)'!M",TEXT(MATCH($C48,'2018-11 (Д)'!$C$2:$C$100,0)+1,0)))="Н/Д",INDIRECT(CONCATENATE("'2018-10 (Д)'!M",TEXT(MATCH($C48,'2018-10 (Д)'!$C$2:$C$100,0)+1,0))))),"Н/Д",((INDIRECT(CONCATENATE("'2018-11 (Д)'!M",TEXT(MATCH($C48,'2018-11 (Д)'!$C$2:$C$100,0)+1,0)))-INDIRECT(CONCATENATE("'2018-10 (Д)'!M",TEXT(MATCH($C48,'2018-10 (Д)'!$C$2:$C$100,0)+1,0))))/INDIRECT(CONCATENATE("'2018-10 (Д)'!M",TEXT(MATCH($C48,'2018-10 (Д)'!$C$2:$C$100,0)+1,0))))*100)</f>
        <v>6.5238442677827857</v>
      </c>
      <c r="CX48" s="9">
        <f ca="1">IF(OR(INDIRECT(CONCATENATE("'2018-12 (Д)'!M",TEXT(MATCH($C48,'2018-12 (Д)'!$C$2:$C$100,0)+1,0)))="Н/Д",INDIRECT(CONCATENATE("'2018-11 (Д)'!M",TEXT(MATCH($C48,'2018-11 (Д)'!$C$2:$C$100,0)+1,0)))="Н/Д",AND(INDIRECT(CONCATENATE("'2018-12 (Д)'!M",TEXT(MATCH($C48,'2018-12 (Д)'!$C$2:$C$100,0)+1,0)))="Н/Д",INDIRECT(CONCATENATE("'2018-11 (Д)'!M",TEXT(MATCH($C48,'2018-11 (Д)'!$C$2:$C$100,0)+1,0))))),"Н/Д",((INDIRECT(CONCATENATE("'2018-12 (Д)'!M",TEXT(MATCH($C48,'2018-12 (Д)'!$C$2:$C$100,0)+1,0)))-INDIRECT(CONCATENATE("'2018-11 (Д)'!M",TEXT(MATCH($C48,'2018-11 (Д)'!$C$2:$C$100,0)+1,0))))/INDIRECT(CONCATENATE("'2018-11 (Д)'!M",TEXT(MATCH($C48,'2018-11 (Д)'!$C$2:$C$100,0)+1,0))))*100)</f>
        <v>1.7842012666474085</v>
      </c>
      <c r="CY48" s="9"/>
      <c r="CZ48" s="9" t="str">
        <f ca="1">IF(OR(INDIRECT(CONCATENATE("'2018-03 (Д)'!N",TEXT(MATCH($C48,'2018-03 (Д)'!$C$2:$C$100,0)+1,0)))="Н/Д",INDIRECT(CONCATENATE("'2018-02 (Д)'!N",TEXT(MATCH($C48,'2018-02 (Д)'!$C$2:$C$100,0)+1,0)))="Н/Д",AND(INDIRECT(CONCATENATE("'2018-03 (Д)'!N",TEXT(MATCH($C48,'2018-03 (Д)'!$C$2:$C$100,0)+1,0)))="Н/Д",INDIRECT(CONCATENATE("'2018-02 (Д)'!N",TEXT(MATCH($C48,'2018-02 (Д)'!$C$2:$C$100,0)+1,0))))),"Н/Д",((INDIRECT(CONCATENATE("'2018-03 (Д)'!N",TEXT(MATCH($C48,'2018-03 (Д)'!$C$2:$C$100,0)+1,0)))-INDIRECT(CONCATENATE("'2018-02 (Д)'!N",TEXT(MATCH($C48,'2018-02 (Д)'!$C$2:$C$100,0)+1,0))))/INDIRECT(CONCATENATE("'2018-02 (Д)'!N",TEXT(MATCH($C48,'2018-02 (Д)'!$C$2:$C$100,0)+1,0))))*100)</f>
        <v>Н/Д</v>
      </c>
      <c r="DA48" s="9" t="str">
        <f ca="1">IF(OR(INDIRECT(CONCATENATE("'2018-04 (Д)'!N",TEXT(MATCH($C48,'2018-04 (Д)'!$C$2:$C$100,0)+1,0)))="Н/Д",INDIRECT(CONCATENATE("'2018-03 (Д)'!N",TEXT(MATCH($C48,'2018-03 (Д)'!$C$2:$C$100,0)+1,0)))="Н/Д",AND(INDIRECT(CONCATENATE("'2018-04 (Д)'!N",TEXT(MATCH($C48,'2018-04 (Д)'!$C$2:$C$100,0)+1,0)))="Н/Д",INDIRECT(CONCATENATE("'2018-03 (Д)'!N",TEXT(MATCH($C48,'2018-03 (Д)'!$C$2:$C$100,0)+1,0))))),"Н/Д",((INDIRECT(CONCATENATE("'2018-04 (Д)'!N",TEXT(MATCH($C48,'2018-04 (Д)'!$C$2:$C$100,0)+1,0)))-INDIRECT(CONCATENATE("'2018-03 (Д)'!N",TEXT(MATCH($C48,'2018-03 (Д)'!$C$2:$C$100,0)+1,0))))/INDIRECT(CONCATENATE("'2018-03 (Д)'!N",TEXT(MATCH($C48,'2018-03 (Д)'!$C$2:$C$100,0)+1,0))))*100)</f>
        <v>Н/Д</v>
      </c>
      <c r="DB48" s="9" t="str">
        <f ca="1">IF(OR(INDIRECT(CONCATENATE("'2018-05 (Д)'!N",TEXT(MATCH($C48,'2018-05 (Д)'!$C$2:$C$100,0)+1,0)))="Н/Д",INDIRECT(CONCATENATE("'2018-04 (Д)'!N",TEXT(MATCH($C48,'2018-04 (Д)'!$C$2:$C$100,0)+1,0)))="Н/Д",AND(INDIRECT(CONCATENATE("'2018-05 (Д)'!N",TEXT(MATCH($C48,'2018-05 (Д)'!$C$2:$C$100,0)+1,0)))="Н/Д",INDIRECT(CONCATENATE("'2018-04 (Д)'!N",TEXT(MATCH($C48,'2018-04 (Д)'!$C$2:$C$100,0)+1,0))))),"Н/Д",((INDIRECT(CONCATENATE("'2018-05 (Д)'!N",TEXT(MATCH($C48,'2018-05 (Д)'!$C$2:$C$100,0)+1,0)))-INDIRECT(CONCATENATE("'2018-04 (Д)'!N",TEXT(MATCH($C48,'2018-04 (Д)'!$C$2:$C$100,0)+1,0))))/INDIRECT(CONCATENATE("'2018-04 (Д)'!N",TEXT(MATCH($C48,'2018-04 (Д)'!$C$2:$C$100,0)+1,0))))*100)</f>
        <v>Н/Д</v>
      </c>
      <c r="DC48" s="9">
        <f ca="1">IF(OR(INDIRECT(CONCATENATE("'2018-06 (Д)'!N",TEXT(MATCH($C48,'2018-06 (Д)'!$C$2:$C$100,0)+1,0)))="Н/Д",INDIRECT(CONCATENATE("'2018-05 (Д)'!N",TEXT(MATCH($C48,'2018-05 (Д)'!$C$2:$C$100,0)+1,0)))="Н/Д",AND(INDIRECT(CONCATENATE("'2018-06 (Д)'!N",TEXT(MATCH($C48,'2018-06 (Д)'!$C$2:$C$100,0)+1,0)))="Н/Д",INDIRECT(CONCATENATE("'2018-05 (Д)'!N",TEXT(MATCH($C48,'2018-05 (Д)'!$C$2:$C$100,0)+1,0))))),"Н/Д",((INDIRECT(CONCATENATE("'2018-06 (Д)'!N",TEXT(MATCH($C48,'2018-06 (Д)'!$C$2:$C$100,0)+1,0)))-INDIRECT(CONCATENATE("'2018-05 (Д)'!N",TEXT(MATCH($C48,'2018-05 (Д)'!$C$2:$C$100,0)+1,0))))/INDIRECT(CONCATENATE("'2018-05 (Д)'!N",TEXT(MATCH($C48,'2018-05 (Д)'!$C$2:$C$100,0)+1,0))))*100)</f>
        <v>28.666874326208792</v>
      </c>
      <c r="DD48" s="9">
        <f ca="1">IF(OR(INDIRECT(CONCATENATE("'2018-07 (Д)'!N",TEXT(MATCH($C48,'2018-07 (Д)'!$C$2:$C$100,0)+1,0)))="Н/Д",INDIRECT(CONCATENATE("'2018-06 (Д)'!N",TEXT(MATCH($C48,'2018-06 (Д)'!$C$2:$C$100,0)+1,0)))="Н/Д",AND(INDIRECT(CONCATENATE("'2018-07 (Д)'!N",TEXT(MATCH($C48,'2018-07 (Д)'!$C$2:$C$100,0)+1,0)))="Н/Д",INDIRECT(CONCATENATE("'2018-06 (Д)'!N",TEXT(MATCH($C48,'2018-06 (Д)'!$C$2:$C$100,0)+1,0))))),"Н/Д",((INDIRECT(CONCATENATE("'2018-07 (Д)'!N",TEXT(MATCH($C48,'2018-07 (Д)'!$C$2:$C$100,0)+1,0)))-INDIRECT(CONCATENATE("'2018-06 (Д)'!N",TEXT(MATCH($C48,'2018-06 (Д)'!$C$2:$C$100,0)+1,0))))/INDIRECT(CONCATENATE("'2018-06 (Д)'!N",TEXT(MATCH($C48,'2018-06 (Д)'!$C$2:$C$100,0)+1,0))))*100)</f>
        <v>21.800378008553295</v>
      </c>
      <c r="DE48" s="9">
        <f ca="1">IF(OR(INDIRECT(CONCATENATE("'2018-08 (Д)'!N",TEXT(MATCH($C48,'2018-08 (Д)'!$C$2:$C$100,0)+1,0)))="Н/Д",INDIRECT(CONCATENATE("'2018-07 (Д)'!N",TEXT(MATCH($C48,'2018-07 (Д)'!$C$2:$C$100,0)+1,0)))="Н/Д",AND(INDIRECT(CONCATENATE("'2018-08 (Д)'!N",TEXT(MATCH($C48,'2018-08 (Д)'!$C$2:$C$100,0)+1,0)))="Н/Д",INDIRECT(CONCATENATE("'2018-07 (Д)'!N",TEXT(MATCH($C48,'2018-07 (Д)'!$C$2:$C$100,0)+1,0))))),"Н/Д",((INDIRECT(CONCATENATE("'2018-08 (Д)'!N",TEXT(MATCH($C48,'2018-08 (Д)'!$C$2:$C$100,0)+1,0)))-INDIRECT(CONCATENATE("'2018-07 (Д)'!N",TEXT(MATCH($C48,'2018-07 (Д)'!$C$2:$C$100,0)+1,0))))/INDIRECT(CONCATENATE("'2018-07 (Д)'!N",TEXT(MATCH($C48,'2018-07 (Д)'!$C$2:$C$100,0)+1,0))))*100)</f>
        <v>17.824863256658144</v>
      </c>
      <c r="DF48" s="9">
        <f ca="1">IF(OR(INDIRECT(CONCATENATE("'2018-09 (Д)'!N",TEXT(MATCH($C48,'2018-09 (Д)'!$C$2:$C$100,0)+1,0)))="Н/Д",INDIRECT(CONCATENATE("'2018-08 (Д)'!N",TEXT(MATCH($C48,'2018-08 (Д)'!$C$2:$C$100,0)+1,0)))="Н/Д",AND(INDIRECT(CONCATENATE("'2018-09 (Д)'!N",TEXT(MATCH($C48,'2018-09 (Д)'!$C$2:$C$100,0)+1,0)))="Н/Д",INDIRECT(CONCATENATE("'2018-08 (Д)'!N",TEXT(MATCH($C48,'2018-08 (Д)'!$C$2:$C$100,0)+1,0))))),"Н/Д",((INDIRECT(CONCATENATE("'2018-09 (Д)'!N",TEXT(MATCH($C48,'2018-09 (Д)'!$C$2:$C$100,0)+1,0)))-INDIRECT(CONCATENATE("'2018-08 (Д)'!N",TEXT(MATCH($C48,'2018-08 (Д)'!$C$2:$C$100,0)+1,0))))/INDIRECT(CONCATENATE("'2018-08 (Д)'!N",TEXT(MATCH($C48,'2018-08 (Д)'!$C$2:$C$100,0)+1,0))))*100)</f>
        <v>14.773505785869409</v>
      </c>
      <c r="DG48" s="9">
        <f ca="1">IF(OR(INDIRECT(CONCATENATE("'2018-10 (Д)'!N",TEXT(MATCH($C48,'2018-10 (Д)'!$C$2:$C$100,0)+1,0)))="Н/Д",INDIRECT(CONCATENATE("'2018-09 (Д)'!N",TEXT(MATCH($C48,'2018-09 (Д)'!$C$2:$C$100,0)+1,0)))="Н/Д",AND(INDIRECT(CONCATENATE("'2018-10 (Д)'!N",TEXT(MATCH($C48,'2018-10 (Д)'!$C$2:$C$100,0)+1,0)))="Н/Д",INDIRECT(CONCATENATE("'2018-09 (Д)'!N",TEXT(MATCH($C48,'2018-09 (Д)'!$C$2:$C$100,0)+1,0))))),"Н/Д",((INDIRECT(CONCATENATE("'2018-10 (Д)'!N",TEXT(MATCH($C48,'2018-10 (Д)'!$C$2:$C$100,0)+1,0)))-INDIRECT(CONCATENATE("'2018-09 (Д)'!N",TEXT(MATCH($C48,'2018-09 (Д)'!$C$2:$C$100,0)+1,0))))/INDIRECT(CONCATENATE("'2018-09 (Д)'!N",TEXT(MATCH($C48,'2018-09 (Д)'!$C$2:$C$100,0)+1,0))))*100)</f>
        <v>12.2611438156482</v>
      </c>
      <c r="DH48" s="9">
        <f ca="1">IF(OR(INDIRECT(CONCATENATE("'2018-11 (Д)'!N",TEXT(MATCH($C48,'2018-11 (Д)'!$C$2:$C$100,0)+1,0)))="Н/Д",INDIRECT(CONCATENATE("'2018-10 (Д)'!N",TEXT(MATCH($C48,'2018-10 (Д)'!$C$2:$C$100,0)+1,0)))="Н/Д",AND(INDIRECT(CONCATENATE("'2018-11 (Д)'!N",TEXT(MATCH($C48,'2018-11 (Д)'!$C$2:$C$100,0)+1,0)))="Н/Д",INDIRECT(CONCATENATE("'2018-10 (Д)'!N",TEXT(MATCH($C48,'2018-10 (Д)'!$C$2:$C$100,0)+1,0))))),"Н/Д",((INDIRECT(CONCATENATE("'2018-11 (Д)'!N",TEXT(MATCH($C48,'2018-11 (Д)'!$C$2:$C$100,0)+1,0)))-INDIRECT(CONCATENATE("'2018-10 (Д)'!N",TEXT(MATCH($C48,'2018-10 (Д)'!$C$2:$C$100,0)+1,0))))/INDIRECT(CONCATENATE("'2018-10 (Д)'!N",TEXT(MATCH($C48,'2018-10 (Д)'!$C$2:$C$100,0)+1,0))))*100)</f>
        <v>12.07652513314356</v>
      </c>
      <c r="DI48" s="9">
        <f ca="1">IF(OR(INDIRECT(CONCATENATE("'2018-12 (Д)'!N",TEXT(MATCH($C48,'2018-12 (Д)'!$C$2:$C$100,0)+1,0)))="Н/Д",INDIRECT(CONCATENATE("'2018-11 (Д)'!N",TEXT(MATCH($C48,'2018-11 (Д)'!$C$2:$C$100,0)+1,0)))="Н/Д",AND(INDIRECT(CONCATENATE("'2018-12 (Д)'!N",TEXT(MATCH($C48,'2018-12 (Д)'!$C$2:$C$100,0)+1,0)))="Н/Д",INDIRECT(CONCATENATE("'2018-11 (Д)'!N",TEXT(MATCH($C48,'2018-11 (Д)'!$C$2:$C$100,0)+1,0))))),"Н/Д",((INDIRECT(CONCATENATE("'2018-12 (Д)'!N",TEXT(MATCH($C48,'2018-12 (Д)'!$C$2:$C$100,0)+1,0)))-INDIRECT(CONCATENATE("'2018-11 (Д)'!N",TEXT(MATCH($C48,'2018-11 (Д)'!$C$2:$C$100,0)+1,0))))/INDIRECT(CONCATENATE("'2018-11 (Д)'!N",TEXT(MATCH($C48,'2018-11 (Д)'!$C$2:$C$100,0)+1,0))))*100)</f>
        <v>11.315293871981931</v>
      </c>
      <c r="DJ48" s="9"/>
      <c r="DK48" s="9" t="str">
        <f ca="1">IF(OR(INDIRECT(CONCATENATE("'2018-03 (Д)'!O",TEXT(MATCH($C48,'2018-03 (Д)'!$C$2:$C$100,0)+1,0)))="Н/Д",INDIRECT(CONCATENATE("'2018-02 (Д)'!O",TEXT(MATCH($C48,'2018-02 (Д)'!$C$2:$C$100,0)+1,0)))="Н/Д",AND(INDIRECT(CONCATENATE("'2018-03 (Д)'!O",TEXT(MATCH($C48,'2018-03 (Д)'!$C$2:$C$100,0)+1,0)))="Н/Д",INDIRECT(CONCATENATE("'2018-02 (Д)'!O",TEXT(MATCH($C48,'2018-02 (Д)'!$C$2:$C$100,0)+1,0))))),"Н/Д",((INDIRECT(CONCATENATE("'2018-03 (Д)'!O",TEXT(MATCH($C48,'2018-03 (Д)'!$C$2:$C$100,0)+1,0)))-INDIRECT(CONCATENATE("'2018-02 (Д)'!O",TEXT(MATCH($C48,'2018-02 (Д)'!$C$2:$C$100,0)+1,0))))/INDIRECT(CONCATENATE("'2018-02 (Д)'!O",TEXT(MATCH($C48,'2018-02 (Д)'!$C$2:$C$100,0)+1,0))))*100)</f>
        <v>Н/Д</v>
      </c>
      <c r="DL48" s="9" t="str">
        <f ca="1">IF(OR(INDIRECT(CONCATENATE("'2018-04 (Д)'!O",TEXT(MATCH($C48,'2018-04 (Д)'!$C$2:$C$100,0)+1,0)))="Н/Д",INDIRECT(CONCATENATE("'2018-03 (Д)'!O",TEXT(MATCH($C48,'2018-03 (Д)'!$C$2:$C$100,0)+1,0)))="Н/Д",AND(INDIRECT(CONCATENATE("'2018-04 (Д)'!O",TEXT(MATCH($C48,'2018-04 (Д)'!$C$2:$C$100,0)+1,0)))="Н/Д",INDIRECT(CONCATENATE("'2018-03 (Д)'!O",TEXT(MATCH($C48,'2018-03 (Д)'!$C$2:$C$100,0)+1,0))))),"Н/Д",((INDIRECT(CONCATENATE("'2018-04 (Д)'!O",TEXT(MATCH($C48,'2018-04 (Д)'!$C$2:$C$100,0)+1,0)))-INDIRECT(CONCATENATE("'2018-03 (Д)'!O",TEXT(MATCH($C48,'2018-03 (Д)'!$C$2:$C$100,0)+1,0))))/INDIRECT(CONCATENATE("'2018-03 (Д)'!O",TEXT(MATCH($C48,'2018-03 (Д)'!$C$2:$C$100,0)+1,0))))*100)</f>
        <v>Н/Д</v>
      </c>
      <c r="DM48" s="9" t="str">
        <f ca="1">IF(OR(INDIRECT(CONCATENATE("'2018-05 (Д)'!O",TEXT(MATCH($C48,'2018-05 (Д)'!$C$2:$C$100,0)+1,0)))="Н/Д",INDIRECT(CONCATENATE("'2018-04 (Д)'!O",TEXT(MATCH($C48,'2018-04 (Д)'!$C$2:$C$100,0)+1,0)))="Н/Д",AND(INDIRECT(CONCATENATE("'2018-05 (Д)'!O",TEXT(MATCH($C48,'2018-05 (Д)'!$C$2:$C$100,0)+1,0)))="Н/Д",INDIRECT(CONCATENATE("'2018-04 (Д)'!O",TEXT(MATCH($C48,'2018-04 (Д)'!$C$2:$C$100,0)+1,0))))),"Н/Д",((INDIRECT(CONCATENATE("'2018-05 (Д)'!O",TEXT(MATCH($C48,'2018-05 (Д)'!$C$2:$C$100,0)+1,0)))-INDIRECT(CONCATENATE("'2018-04 (Д)'!O",TEXT(MATCH($C48,'2018-04 (Д)'!$C$2:$C$100,0)+1,0))))/INDIRECT(CONCATENATE("'2018-04 (Д)'!O",TEXT(MATCH($C48,'2018-04 (Д)'!$C$2:$C$100,0)+1,0))))*100)</f>
        <v>Н/Д</v>
      </c>
      <c r="DN48" s="9">
        <f ca="1">IF(OR(INDIRECT(CONCATENATE("'2018-06 (Д)'!O",TEXT(MATCH($C48,'2018-06 (Д)'!$C$2:$C$100,0)+1,0)))="Н/Д",INDIRECT(CONCATENATE("'2018-05 (Д)'!O",TEXT(MATCH($C48,'2018-05 (Д)'!$C$2:$C$100,0)+1,0)))="Н/Д",AND(INDIRECT(CONCATENATE("'2018-06 (Д)'!O",TEXT(MATCH($C48,'2018-06 (Д)'!$C$2:$C$100,0)+1,0)))="Н/Д",INDIRECT(CONCATENATE("'2018-05 (Д)'!O",TEXT(MATCH($C48,'2018-05 (Д)'!$C$2:$C$100,0)+1,0))))),"Н/Д",((INDIRECT(CONCATENATE("'2018-06 (Д)'!O",TEXT(MATCH($C48,'2018-06 (Д)'!$C$2:$C$100,0)+1,0)))-INDIRECT(CONCATENATE("'2018-05 (Д)'!O",TEXT(MATCH($C48,'2018-05 (Д)'!$C$2:$C$100,0)+1,0))))/INDIRECT(CONCATENATE("'2018-05 (Д)'!O",TEXT(MATCH($C48,'2018-05 (Д)'!$C$2:$C$100,0)+1,0))))*100)</f>
        <v>-19.297055429164274</v>
      </c>
      <c r="DO48" s="9">
        <f ca="1">IF(OR(INDIRECT(CONCATENATE("'2018-07 (Д)'!O",TEXT(MATCH($C48,'2018-07 (Д)'!$C$2:$C$100,0)+1,0)))="Н/Д",INDIRECT(CONCATENATE("'2018-06 (Д)'!O",TEXT(MATCH($C48,'2018-06 (Д)'!$C$2:$C$100,0)+1,0)))="Н/Д",AND(INDIRECT(CONCATENATE("'2018-07 (Д)'!O",TEXT(MATCH($C48,'2018-07 (Д)'!$C$2:$C$100,0)+1,0)))="Н/Д",INDIRECT(CONCATENATE("'2018-06 (Д)'!O",TEXT(MATCH($C48,'2018-06 (Д)'!$C$2:$C$100,0)+1,0))))),"Н/Д",((INDIRECT(CONCATENATE("'2018-07 (Д)'!O",TEXT(MATCH($C48,'2018-07 (Д)'!$C$2:$C$100,0)+1,0)))-INDIRECT(CONCATENATE("'2018-06 (Д)'!O",TEXT(MATCH($C48,'2018-06 (Д)'!$C$2:$C$100,0)+1,0))))/INDIRECT(CONCATENATE("'2018-06 (Д)'!O",TEXT(MATCH($C48,'2018-06 (Д)'!$C$2:$C$100,0)+1,0))))*100)</f>
        <v>43.393741975523533</v>
      </c>
      <c r="DP48" s="9">
        <f ca="1">IF(OR(INDIRECT(CONCATENATE("'2018-08 (Д)'!O",TEXT(MATCH($C48,'2018-08 (Д)'!$C$2:$C$100,0)+1,0)))="Н/Д",INDIRECT(CONCATENATE("'2018-07 (Д)'!O",TEXT(MATCH($C48,'2018-07 (Д)'!$C$2:$C$100,0)+1,0)))="Н/Д",AND(INDIRECT(CONCATENATE("'2018-08 (Д)'!O",TEXT(MATCH($C48,'2018-08 (Д)'!$C$2:$C$100,0)+1,0)))="Н/Д",INDIRECT(CONCATENATE("'2018-07 (Д)'!O",TEXT(MATCH($C48,'2018-07 (Д)'!$C$2:$C$100,0)+1,0))))),"Н/Д",((INDIRECT(CONCATENATE("'2018-08 (Д)'!O",TEXT(MATCH($C48,'2018-08 (Д)'!$C$2:$C$100,0)+1,0)))-INDIRECT(CONCATENATE("'2018-07 (Д)'!O",TEXT(MATCH($C48,'2018-07 (Д)'!$C$2:$C$100,0)+1,0))))/INDIRECT(CONCATENATE("'2018-07 (Д)'!O",TEXT(MATCH($C48,'2018-07 (Д)'!$C$2:$C$100,0)+1,0))))*100)</f>
        <v>-110.27303308777225</v>
      </c>
      <c r="DQ48" s="9">
        <f ca="1">IF(OR(INDIRECT(CONCATENATE("'2018-09 (Д)'!O",TEXT(MATCH($C48,'2018-09 (Д)'!$C$2:$C$100,0)+1,0)))="Н/Д",INDIRECT(CONCATENATE("'2018-08 (Д)'!O",TEXT(MATCH($C48,'2018-08 (Д)'!$C$2:$C$100,0)+1,0)))="Н/Д",AND(INDIRECT(CONCATENATE("'2018-09 (Д)'!O",TEXT(MATCH($C48,'2018-09 (Д)'!$C$2:$C$100,0)+1,0)))="Н/Д",INDIRECT(CONCATENATE("'2018-08 (Д)'!O",TEXT(MATCH($C48,'2018-08 (Д)'!$C$2:$C$100,0)+1,0))))),"Н/Д",((INDIRECT(CONCATENATE("'2018-09 (Д)'!O",TEXT(MATCH($C48,'2018-09 (Д)'!$C$2:$C$100,0)+1,0)))-INDIRECT(CONCATENATE("'2018-08 (Д)'!O",TEXT(MATCH($C48,'2018-08 (Д)'!$C$2:$C$100,0)+1,0))))/INDIRECT(CONCATENATE("'2018-08 (Д)'!O",TEXT(MATCH($C48,'2018-08 (Д)'!$C$2:$C$100,0)+1,0))))*100)</f>
        <v>753.69474599317778</v>
      </c>
      <c r="DR48" s="9">
        <f ca="1">IF(OR(INDIRECT(CONCATENATE("'2018-10 (Д)'!O",TEXT(MATCH($C48,'2018-10 (Д)'!$C$2:$C$100,0)+1,0)))="Н/Д",INDIRECT(CONCATENATE("'2018-09 (Д)'!O",TEXT(MATCH($C48,'2018-09 (Д)'!$C$2:$C$100,0)+1,0)))="Н/Д",AND(INDIRECT(CONCATENATE("'2018-10 (Д)'!O",TEXT(MATCH($C48,'2018-10 (Д)'!$C$2:$C$100,0)+1,0)))="Н/Д",INDIRECT(CONCATENATE("'2018-09 (Д)'!O",TEXT(MATCH($C48,'2018-09 (Д)'!$C$2:$C$100,0)+1,0))))),"Н/Д",((INDIRECT(CONCATENATE("'2018-10 (Д)'!O",TEXT(MATCH($C48,'2018-10 (Д)'!$C$2:$C$100,0)+1,0)))-INDIRECT(CONCATENATE("'2018-09 (Д)'!O",TEXT(MATCH($C48,'2018-09 (Д)'!$C$2:$C$100,0)+1,0))))/INDIRECT(CONCATENATE("'2018-09 (Д)'!O",TEXT(MATCH($C48,'2018-09 (Д)'!$C$2:$C$100,0)+1,0))))*100)</f>
        <v>-437.75066844919792</v>
      </c>
      <c r="DS48" s="9">
        <f ca="1">IF(OR(INDIRECT(CONCATENATE("'2018-11 (Д)'!O",TEXT(MATCH($C48,'2018-11 (Д)'!$C$2:$C$100,0)+1,0)))="Н/Д",INDIRECT(CONCATENATE("'2018-10 (Д)'!O",TEXT(MATCH($C48,'2018-10 (Д)'!$C$2:$C$100,0)+1,0)))="Н/Д",AND(INDIRECT(CONCATENATE("'2018-11 (Д)'!O",TEXT(MATCH($C48,'2018-11 (Д)'!$C$2:$C$100,0)+1,0)))="Н/Д",INDIRECT(CONCATENATE("'2018-10 (Д)'!O",TEXT(MATCH($C48,'2018-10 (Д)'!$C$2:$C$100,0)+1,0))))),"Н/Д",((INDIRECT(CONCATENATE("'2018-11 (Д)'!O",TEXT(MATCH($C48,'2018-11 (Д)'!$C$2:$C$100,0)+1,0)))-INDIRECT(CONCATENATE("'2018-10 (Д)'!O",TEXT(MATCH($C48,'2018-10 (Д)'!$C$2:$C$100,0)+1,0))))/INDIRECT(CONCATENATE("'2018-10 (Д)'!O",TEXT(MATCH($C48,'2018-10 (Д)'!$C$2:$C$100,0)+1,0))))*100)</f>
        <v>-12.655913704170974</v>
      </c>
      <c r="DT48" s="9">
        <f ca="1">IF(OR(INDIRECT(CONCATENATE("'2018-12 (Д)'!O",TEXT(MATCH($C48,'2018-12 (Д)'!$C$2:$C$100,0)+1,0)))="Н/Д",INDIRECT(CONCATENATE("'2018-11 (Д)'!O",TEXT(MATCH($C48,'2018-11 (Д)'!$C$2:$C$100,0)+1,0)))="Н/Д",AND(INDIRECT(CONCATENATE("'2018-12 (Д)'!O",TEXT(MATCH($C48,'2018-12 (Д)'!$C$2:$C$100,0)+1,0)))="Н/Д",INDIRECT(CONCATENATE("'2018-11 (Д)'!O",TEXT(MATCH($C48,'2018-11 (Д)'!$C$2:$C$100,0)+1,0))))),"Н/Д",((INDIRECT(CONCATENATE("'2018-12 (Д)'!O",TEXT(MATCH($C48,'2018-12 (Д)'!$C$2:$C$100,0)+1,0)))-INDIRECT(CONCATENATE("'2018-11 (Д)'!O",TEXT(MATCH($C48,'2018-11 (Д)'!$C$2:$C$100,0)+1,0))))/INDIRECT(CONCATENATE("'2018-11 (Д)'!O",TEXT(MATCH($C48,'2018-11 (Д)'!$C$2:$C$100,0)+1,0))))*100)</f>
        <v>-195.92956447793713</v>
      </c>
      <c r="DU48" s="9"/>
      <c r="DV48" s="9" t="str">
        <f ca="1">IF(OR(INDIRECT(CONCATENATE("'2018-03 (Д)'!P",TEXT(MATCH($C48,'2018-03 (Д)'!$C$2:$C$100,0)+1,0)))="Н/Д",INDIRECT(CONCATENATE("'2018-02 (Д)'!P",TEXT(MATCH($C48,'2018-02 (Д)'!$C$2:$C$100,0)+1,0)))="Н/Д",AND(INDIRECT(CONCATENATE("'2018-03 (Д)'!P",TEXT(MATCH($C48,'2018-03 (Д)'!$C$2:$C$100,0)+1,0)))="Н/Д",INDIRECT(CONCATENATE("'2018-02 (Д)'!P",TEXT(MATCH($C48,'2018-02 (Д)'!$C$2:$C$100,0)+1,0))))),"Н/Д",((INDIRECT(CONCATENATE("'2018-03 (Д)'!P",TEXT(MATCH($C48,'2018-03 (Д)'!$C$2:$C$100,0)+1,0)))-INDIRECT(CONCATENATE("'2018-02 (Д)'!P",TEXT(MATCH($C48,'2018-02 (Д)'!$C$2:$C$100,0)+1,0))))/INDIRECT(CONCATENATE("'2018-02 (Д)'!P",TEXT(MATCH($C48,'2018-02 (Д)'!$C$2:$C$100,0)+1,0))))*100)</f>
        <v>Н/Д</v>
      </c>
      <c r="DW48" s="9" t="str">
        <f ca="1">IF(OR(INDIRECT(CONCATENATE("'2018-04 (Д)'!P",TEXT(MATCH($C48,'2018-04 (Д)'!$C$2:$C$100,0)+1,0)))="Н/Д",INDIRECT(CONCATENATE("'2018-03 (Д)'!P",TEXT(MATCH($C48,'2018-03 (Д)'!$C$2:$C$100,0)+1,0)))="Н/Д",AND(INDIRECT(CONCATENATE("'2018-04 (Д)'!P",TEXT(MATCH($C48,'2018-04 (Д)'!$C$2:$C$100,0)+1,0)))="Н/Д",INDIRECT(CONCATENATE("'2018-03 (Д)'!P",TEXT(MATCH($C48,'2018-03 (Д)'!$C$2:$C$100,0)+1,0))))),"Н/Д",((INDIRECT(CONCATENATE("'2018-04 (Д)'!P",TEXT(MATCH($C48,'2018-04 (Д)'!$C$2:$C$100,0)+1,0)))-INDIRECT(CONCATENATE("'2018-03 (Д)'!P",TEXT(MATCH($C48,'2018-03 (Д)'!$C$2:$C$100,0)+1,0))))/INDIRECT(CONCATENATE("'2018-03 (Д)'!P",TEXT(MATCH($C48,'2018-03 (Д)'!$C$2:$C$100,0)+1,0))))*100)</f>
        <v>Н/Д</v>
      </c>
      <c r="DX48" s="9" t="str">
        <f ca="1">IF(OR(INDIRECT(CONCATENATE("'2018-05 (Д)'!P",TEXT(MATCH($C48,'2018-05 (Д)'!$C$2:$C$100,0)+1,0)))="Н/Д",INDIRECT(CONCATENATE("'2018-04 (Д)'!P",TEXT(MATCH($C48,'2018-04 (Д)'!$C$2:$C$100,0)+1,0)))="Н/Д",AND(INDIRECT(CONCATENATE("'2018-05 (Д)'!P",TEXT(MATCH($C48,'2018-05 (Д)'!$C$2:$C$100,0)+1,0)))="Н/Д",INDIRECT(CONCATENATE("'2018-04 (Д)'!P",TEXT(MATCH($C48,'2018-04 (Д)'!$C$2:$C$100,0)+1,0))))),"Н/Д",((INDIRECT(CONCATENATE("'2018-05 (Д)'!P",TEXT(MATCH($C48,'2018-05 (Д)'!$C$2:$C$100,0)+1,0)))-INDIRECT(CONCATENATE("'2018-04 (Д)'!P",TEXT(MATCH($C48,'2018-04 (Д)'!$C$2:$C$100,0)+1,0))))/INDIRECT(CONCATENATE("'2018-04 (Д)'!P",TEXT(MATCH($C48,'2018-04 (Д)'!$C$2:$C$100,0)+1,0))))*100)</f>
        <v>Н/Д</v>
      </c>
      <c r="DY48" s="9">
        <f ca="1">IF(OR(INDIRECT(CONCATENATE("'2018-06 (Д)'!P",TEXT(MATCH($C48,'2018-06 (Д)'!$C$2:$C$100,0)+1,0)))="Н/Д",INDIRECT(CONCATENATE("'2018-05 (Д)'!P",TEXT(MATCH($C48,'2018-05 (Д)'!$C$2:$C$100,0)+1,0)))="Н/Д",AND(INDIRECT(CONCATENATE("'2018-06 (Д)'!P",TEXT(MATCH($C48,'2018-06 (Д)'!$C$2:$C$100,0)+1,0)))="Н/Д",INDIRECT(CONCATENATE("'2018-05 (Д)'!P",TEXT(MATCH($C48,'2018-05 (Д)'!$C$2:$C$100,0)+1,0))))),"Н/Д",((INDIRECT(CONCATENATE("'2018-06 (Д)'!P",TEXT(MATCH($C48,'2018-06 (Д)'!$C$2:$C$100,0)+1,0)))-INDIRECT(CONCATENATE("'2018-05 (Д)'!P",TEXT(MATCH($C48,'2018-05 (Д)'!$C$2:$C$100,0)+1,0))))/INDIRECT(CONCATENATE("'2018-05 (Д)'!P",TEXT(MATCH($C48,'2018-05 (Д)'!$C$2:$C$100,0)+1,0))))*100)</f>
        <v>47.351710727294552</v>
      </c>
      <c r="DZ48" s="9">
        <f ca="1">IF(OR(INDIRECT(CONCATENATE("'2018-07 (Д)'!P",TEXT(MATCH($C48,'2018-07 (Д)'!$C$2:$C$100,0)+1,0)))="Н/Д",INDIRECT(CONCATENATE("'2018-06 (Д)'!P",TEXT(MATCH($C48,'2018-06 (Д)'!$C$2:$C$100,0)+1,0)))="Н/Д",AND(INDIRECT(CONCATENATE("'2018-07 (Д)'!P",TEXT(MATCH($C48,'2018-07 (Д)'!$C$2:$C$100,0)+1,0)))="Н/Д",INDIRECT(CONCATENATE("'2018-06 (Д)'!P",TEXT(MATCH($C48,'2018-06 (Д)'!$C$2:$C$100,0)+1,0))))),"Н/Д",((INDIRECT(CONCATENATE("'2018-07 (Д)'!P",TEXT(MATCH($C48,'2018-07 (Д)'!$C$2:$C$100,0)+1,0)))-INDIRECT(CONCATENATE("'2018-06 (Д)'!P",TEXT(MATCH($C48,'2018-06 (Д)'!$C$2:$C$100,0)+1,0))))/INDIRECT(CONCATENATE("'2018-06 (Д)'!P",TEXT(MATCH($C48,'2018-06 (Д)'!$C$2:$C$100,0)+1,0))))*100)</f>
        <v>-46.725761450587974</v>
      </c>
      <c r="EA48" s="9">
        <f ca="1">IF(OR(INDIRECT(CONCATENATE("'2018-08 (Д)'!P",TEXT(MATCH($C48,'2018-08 (Д)'!$C$2:$C$100,0)+1,0)))="Н/Д",INDIRECT(CONCATENATE("'2018-07 (Д)'!P",TEXT(MATCH($C48,'2018-07 (Д)'!$C$2:$C$100,0)+1,0)))="Н/Д",AND(INDIRECT(CONCATENATE("'2018-08 (Д)'!P",TEXT(MATCH($C48,'2018-08 (Д)'!$C$2:$C$100,0)+1,0)))="Н/Д",INDIRECT(CONCATENATE("'2018-07 (Д)'!P",TEXT(MATCH($C48,'2018-07 (Д)'!$C$2:$C$100,0)+1,0))))),"Н/Д",((INDIRECT(CONCATENATE("'2018-08 (Д)'!P",TEXT(MATCH($C48,'2018-08 (Д)'!$C$2:$C$100,0)+1,0)))-INDIRECT(CONCATENATE("'2018-07 (Д)'!P",TEXT(MATCH($C48,'2018-07 (Д)'!$C$2:$C$100,0)+1,0))))/INDIRECT(CONCATENATE("'2018-07 (Д)'!P",TEXT(MATCH($C48,'2018-07 (Д)'!$C$2:$C$100,0)+1,0))))*100)</f>
        <v>93.437851018117584</v>
      </c>
      <c r="EB48" s="9">
        <f ca="1">IF(OR(INDIRECT(CONCATENATE("'2018-09 (Д)'!P",TEXT(MATCH($C48,'2018-09 (Д)'!$C$2:$C$100,0)+1,0)))="Н/Д",INDIRECT(CONCATENATE("'2018-08 (Д)'!P",TEXT(MATCH($C48,'2018-08 (Д)'!$C$2:$C$100,0)+1,0)))="Н/Д",AND(INDIRECT(CONCATENATE("'2018-09 (Д)'!P",TEXT(MATCH($C48,'2018-09 (Д)'!$C$2:$C$100,0)+1,0)))="Н/Д",INDIRECT(CONCATENATE("'2018-08 (Д)'!P",TEXT(MATCH($C48,'2018-08 (Д)'!$C$2:$C$100,0)+1,0))))),"Н/Д",((INDIRECT(CONCATENATE("'2018-09 (Д)'!P",TEXT(MATCH($C48,'2018-09 (Д)'!$C$2:$C$100,0)+1,0)))-INDIRECT(CONCATENATE("'2018-08 (Д)'!P",TEXT(MATCH($C48,'2018-08 (Д)'!$C$2:$C$100,0)+1,0))))/INDIRECT(CONCATENATE("'2018-08 (Д)'!P",TEXT(MATCH($C48,'2018-08 (Д)'!$C$2:$C$100,0)+1,0))))*100)</f>
        <v>-6.8478322403024094</v>
      </c>
      <c r="EC48" s="9">
        <f ca="1">IF(OR(INDIRECT(CONCATENATE("'2018-10 (Д)'!P",TEXT(MATCH($C48,'2018-10 (Д)'!$C$2:$C$100,0)+1,0)))="Н/Д",INDIRECT(CONCATENATE("'2018-09 (Д)'!P",TEXT(MATCH($C48,'2018-09 (Д)'!$C$2:$C$100,0)+1,0)))="Н/Д",AND(INDIRECT(CONCATENATE("'2018-10 (Д)'!P",TEXT(MATCH($C48,'2018-10 (Д)'!$C$2:$C$100,0)+1,0)))="Н/Д",INDIRECT(CONCATENATE("'2018-09 (Д)'!P",TEXT(MATCH($C48,'2018-09 (Д)'!$C$2:$C$100,0)+1,0))))),"Н/Д",((INDIRECT(CONCATENATE("'2018-10 (Д)'!P",TEXT(MATCH($C48,'2018-10 (Д)'!$C$2:$C$100,0)+1,0)))-INDIRECT(CONCATENATE("'2018-09 (Д)'!P",TEXT(MATCH($C48,'2018-09 (Д)'!$C$2:$C$100,0)+1,0))))/INDIRECT(CONCATENATE("'2018-09 (Д)'!P",TEXT(MATCH($C48,'2018-09 (Д)'!$C$2:$C$100,0)+1,0))))*100)</f>
        <v>-42.862445582440522</v>
      </c>
      <c r="ED48" s="9">
        <f ca="1">IF(OR(INDIRECT(CONCATENATE("'2018-11 (Д)'!P",TEXT(MATCH($C48,'2018-11 (Д)'!$C$2:$C$100,0)+1,0)))="Н/Д",INDIRECT(CONCATENATE("'2018-10 (Д)'!P",TEXT(MATCH($C48,'2018-10 (Д)'!$C$2:$C$100,0)+1,0)))="Н/Д",AND(INDIRECT(CONCATENATE("'2018-11 (Д)'!P",TEXT(MATCH($C48,'2018-11 (Д)'!$C$2:$C$100,0)+1,0)))="Н/Д",INDIRECT(CONCATENATE("'2018-10 (Д)'!P",TEXT(MATCH($C48,'2018-10 (Д)'!$C$2:$C$100,0)+1,0))))),"Н/Д",((INDIRECT(CONCATENATE("'2018-11 (Д)'!P",TEXT(MATCH($C48,'2018-11 (Д)'!$C$2:$C$100,0)+1,0)))-INDIRECT(CONCATENATE("'2018-10 (Д)'!P",TEXT(MATCH($C48,'2018-10 (Д)'!$C$2:$C$100,0)+1,0))))/INDIRECT(CONCATENATE("'2018-10 (Д)'!P",TEXT(MATCH($C48,'2018-10 (Д)'!$C$2:$C$100,0)+1,0))))*100)</f>
        <v>-5.6344894245987449</v>
      </c>
      <c r="EE48" s="9">
        <f ca="1">IF(OR(INDIRECT(CONCATENATE("'2018-12 (Д)'!P",TEXT(MATCH($C48,'2018-12 (Д)'!$C$2:$C$100,0)+1,0)))="Н/Д",INDIRECT(CONCATENATE("'2018-11 (Д)'!P",TEXT(MATCH($C48,'2018-11 (Д)'!$C$2:$C$100,0)+1,0)))="Н/Д",AND(INDIRECT(CONCATENATE("'2018-12 (Д)'!P",TEXT(MATCH($C48,'2018-12 (Д)'!$C$2:$C$100,0)+1,0)))="Н/Д",INDIRECT(CONCATENATE("'2018-11 (Д)'!P",TEXT(MATCH($C48,'2018-11 (Д)'!$C$2:$C$100,0)+1,0))))),"Н/Д",((INDIRECT(CONCATENATE("'2018-12 (Д)'!P",TEXT(MATCH($C48,'2018-12 (Д)'!$C$2:$C$100,0)+1,0)))-INDIRECT(CONCATENATE("'2018-11 (Д)'!P",TEXT(MATCH($C48,'2018-11 (Д)'!$C$2:$C$100,0)+1,0))))/INDIRECT(CONCATENATE("'2018-11 (Д)'!P",TEXT(MATCH($C48,'2018-11 (Д)'!$C$2:$C$100,0)+1,0))))*100)</f>
        <v>88.374085010238616</v>
      </c>
      <c r="EF48" s="9"/>
      <c r="EG48" s="9" t="str">
        <f ca="1">IF(OR(INDIRECT(CONCATENATE("'2018-03 (Д)'!Q",TEXT(MATCH($C48,'2018-03 (Д)'!$C$2:$C$100,0)+1,0)))="Н/Д",INDIRECT(CONCATENATE("'2018-02 (Д)'!Q",TEXT(MATCH($C48,'2018-02 (Д)'!$C$2:$C$100,0)+1,0)))="Н/Д",AND(INDIRECT(CONCATENATE("'2018-03 (Д)'!Q",TEXT(MATCH($C48,'2018-03 (Д)'!$C$2:$C$100,0)+1,0)))="Н/Д",INDIRECT(CONCATENATE("'2018-02 (Д)'!Q",TEXT(MATCH($C48,'2018-02 (Д)'!$C$2:$C$100,0)+1,0))))),"Н/Д",((INDIRECT(CONCATENATE("'2018-03 (Д)'!Q",TEXT(MATCH($C48,'2018-03 (Д)'!$C$2:$C$100,0)+1,0)))-INDIRECT(CONCATENATE("'2018-02 (Д)'!Q",TEXT(MATCH($C48,'2018-02 (Д)'!$C$2:$C$100,0)+1,0))))/INDIRECT(CONCATENATE("'2018-02 (Д)'!Q",TEXT(MATCH($C48,'2018-02 (Д)'!$C$2:$C$100,0)+1,0))))*100)</f>
        <v>Н/Д</v>
      </c>
      <c r="EH48" s="9" t="str">
        <f ca="1">IF(OR(INDIRECT(CONCATENATE("'2018-04 (Д)'!Q",TEXT(MATCH($C48,'2018-04 (Д)'!$C$2:$C$100,0)+1,0)))="Н/Д",INDIRECT(CONCATENATE("'2018-03 (Д)'!Q",TEXT(MATCH($C48,'2018-03 (Д)'!$C$2:$C$100,0)+1,0)))="Н/Д",AND(INDIRECT(CONCATENATE("'2018-04 (Д)'!Q",TEXT(MATCH($C48,'2018-04 (Д)'!$C$2:$C$100,0)+1,0)))="Н/Д",INDIRECT(CONCATENATE("'2018-03 (Д)'!Q",TEXT(MATCH($C48,'2018-03 (Д)'!$C$2:$C$100,0)+1,0))))),"Н/Д",((INDIRECT(CONCATENATE("'2018-04 (Д)'!Q",TEXT(MATCH($C48,'2018-04 (Д)'!$C$2:$C$100,0)+1,0)))-INDIRECT(CONCATENATE("'2018-03 (Д)'!Q",TEXT(MATCH($C48,'2018-03 (Д)'!$C$2:$C$100,0)+1,0))))/INDIRECT(CONCATENATE("'2018-03 (Д)'!Q",TEXT(MATCH($C48,'2018-03 (Д)'!$C$2:$C$100,0)+1,0))))*100)</f>
        <v>Н/Д</v>
      </c>
      <c r="EI48" s="9" t="str">
        <f ca="1">IF(OR(INDIRECT(CONCATENATE("'2018-05 (Д)'!Q",TEXT(MATCH($C48,'2018-05 (Д)'!$C$2:$C$100,0)+1,0)))="Н/Д",INDIRECT(CONCATENATE("'2018-04 (Д)'!Q",TEXT(MATCH($C48,'2018-04 (Д)'!$C$2:$C$100,0)+1,0)))="Н/Д",AND(INDIRECT(CONCATENATE("'2018-05 (Д)'!Q",TEXT(MATCH($C48,'2018-05 (Д)'!$C$2:$C$100,0)+1,0)))="Н/Д",INDIRECT(CONCATENATE("'2018-04 (Д)'!Q",TEXT(MATCH($C48,'2018-04 (Д)'!$C$2:$C$100,0)+1,0))))),"Н/Д",((INDIRECT(CONCATENATE("'2018-05 (Д)'!Q",TEXT(MATCH($C48,'2018-05 (Д)'!$C$2:$C$100,0)+1,0)))-INDIRECT(CONCATENATE("'2018-04 (Д)'!Q",TEXT(MATCH($C48,'2018-04 (Д)'!$C$2:$C$100,0)+1,0))))/INDIRECT(CONCATENATE("'2018-04 (Д)'!Q",TEXT(MATCH($C48,'2018-04 (Д)'!$C$2:$C$100,0)+1,0))))*100)</f>
        <v>Н/Д</v>
      </c>
      <c r="EJ48" s="9">
        <f ca="1">IF(OR(INDIRECT(CONCATENATE("'2018-06 (Д)'!Q",TEXT(MATCH($C48,'2018-06 (Д)'!$C$2:$C$100,0)+1,0)))="Н/Д",INDIRECT(CONCATENATE("'2018-05 (Д)'!Q",TEXT(MATCH($C48,'2018-05 (Д)'!$C$2:$C$100,0)+1,0)))="Н/Д",AND(INDIRECT(CONCATENATE("'2018-06 (Д)'!Q",TEXT(MATCH($C48,'2018-06 (Д)'!$C$2:$C$100,0)+1,0)))="Н/Д",INDIRECT(CONCATENATE("'2018-05 (Д)'!Q",TEXT(MATCH($C48,'2018-05 (Д)'!$C$2:$C$100,0)+1,0))))),"Н/Д",((INDIRECT(CONCATENATE("'2018-06 (Д)'!Q",TEXT(MATCH($C48,'2018-06 (Д)'!$C$2:$C$100,0)+1,0)))-INDIRECT(CONCATENATE("'2018-05 (Д)'!Q",TEXT(MATCH($C48,'2018-05 (Д)'!$C$2:$C$100,0)+1,0))))/INDIRECT(CONCATENATE("'2018-05 (Д)'!Q",TEXT(MATCH($C48,'2018-05 (Д)'!$C$2:$C$100,0)+1,0))))*100)</f>
        <v>-41.021503668012535</v>
      </c>
      <c r="EK48" s="9">
        <f ca="1">IF(OR(INDIRECT(CONCATENATE("'2018-07 (Д)'!Q",TEXT(MATCH($C48,'2018-07 (Д)'!$C$2:$C$100,0)+1,0)))="Н/Д",INDIRECT(CONCATENATE("'2018-06 (Д)'!Q",TEXT(MATCH($C48,'2018-06 (Д)'!$C$2:$C$100,0)+1,0)))="Н/Д",AND(INDIRECT(CONCATENATE("'2018-07 (Д)'!Q",TEXT(MATCH($C48,'2018-07 (Д)'!$C$2:$C$100,0)+1,0)))="Н/Д",INDIRECT(CONCATENATE("'2018-06 (Д)'!Q",TEXT(MATCH($C48,'2018-06 (Д)'!$C$2:$C$100,0)+1,0))))),"Н/Д",((INDIRECT(CONCATENATE("'2018-07 (Д)'!Q",TEXT(MATCH($C48,'2018-07 (Д)'!$C$2:$C$100,0)+1,0)))-INDIRECT(CONCATENATE("'2018-06 (Д)'!Q",TEXT(MATCH($C48,'2018-06 (Д)'!$C$2:$C$100,0)+1,0))))/INDIRECT(CONCATENATE("'2018-06 (Д)'!Q",TEXT(MATCH($C48,'2018-06 (Д)'!$C$2:$C$100,0)+1,0))))*100)</f>
        <v>-50.797758583376449</v>
      </c>
      <c r="EL48" s="9">
        <f ca="1">IF(OR(INDIRECT(CONCATENATE("'2018-08 (Д)'!Q",TEXT(MATCH($C48,'2018-08 (Д)'!$C$2:$C$100,0)+1,0)))="Н/Д",INDIRECT(CONCATENATE("'2018-07 (Д)'!Q",TEXT(MATCH($C48,'2018-07 (Д)'!$C$2:$C$100,0)+1,0)))="Н/Д",AND(INDIRECT(CONCATENATE("'2018-08 (Д)'!Q",TEXT(MATCH($C48,'2018-08 (Д)'!$C$2:$C$100,0)+1,0)))="Н/Д",INDIRECT(CONCATENATE("'2018-07 (Д)'!Q",TEXT(MATCH($C48,'2018-07 (Д)'!$C$2:$C$100,0)+1,0))))),"Н/Д",((INDIRECT(CONCATENATE("'2018-08 (Д)'!Q",TEXT(MATCH($C48,'2018-08 (Д)'!$C$2:$C$100,0)+1,0)))-INDIRECT(CONCATENATE("'2018-07 (Д)'!Q",TEXT(MATCH($C48,'2018-07 (Д)'!$C$2:$C$100,0)+1,0))))/INDIRECT(CONCATENATE("'2018-07 (Д)'!Q",TEXT(MATCH($C48,'2018-07 (Д)'!$C$2:$C$100,0)+1,0))))*100)</f>
        <v>415.73191744283992</v>
      </c>
      <c r="EM48" s="9">
        <f ca="1">IF(OR(INDIRECT(CONCATENATE("'2018-09 (Д)'!Q",TEXT(MATCH($C48,'2018-09 (Д)'!$C$2:$C$100,0)+1,0)))="Н/Д",INDIRECT(CONCATENATE("'2018-08 (Д)'!Q",TEXT(MATCH($C48,'2018-08 (Д)'!$C$2:$C$100,0)+1,0)))="Н/Д",AND(INDIRECT(CONCATENATE("'2018-09 (Д)'!Q",TEXT(MATCH($C48,'2018-09 (Д)'!$C$2:$C$100,0)+1,0)))="Н/Д",INDIRECT(CONCATENATE("'2018-08 (Д)'!Q",TEXT(MATCH($C48,'2018-08 (Д)'!$C$2:$C$100,0)+1,0))))),"Н/Д",((INDIRECT(CONCATENATE("'2018-09 (Д)'!Q",TEXT(MATCH($C48,'2018-09 (Д)'!$C$2:$C$100,0)+1,0)))-INDIRECT(CONCATENATE("'2018-08 (Д)'!Q",TEXT(MATCH($C48,'2018-08 (Д)'!$C$2:$C$100,0)+1,0))))/INDIRECT(CONCATENATE("'2018-08 (Д)'!Q",TEXT(MATCH($C48,'2018-08 (Д)'!$C$2:$C$100,0)+1,0))))*100)</f>
        <v>-73.90782381478968</v>
      </c>
      <c r="EN48" s="9">
        <f ca="1">IF(OR(INDIRECT(CONCATENATE("'2018-10 (Д)'!Q",TEXT(MATCH($C48,'2018-10 (Д)'!$C$2:$C$100,0)+1,0)))="Н/Д",INDIRECT(CONCATENATE("'2018-09 (Д)'!Q",TEXT(MATCH($C48,'2018-09 (Д)'!$C$2:$C$100,0)+1,0)))="Н/Д",AND(INDIRECT(CONCATENATE("'2018-10 (Д)'!Q",TEXT(MATCH($C48,'2018-10 (Д)'!$C$2:$C$100,0)+1,0)))="Н/Д",INDIRECT(CONCATENATE("'2018-09 (Д)'!Q",TEXT(MATCH($C48,'2018-09 (Д)'!$C$2:$C$100,0)+1,0))))),"Н/Д",((INDIRECT(CONCATENATE("'2018-10 (Д)'!Q",TEXT(MATCH($C48,'2018-10 (Д)'!$C$2:$C$100,0)+1,0)))-INDIRECT(CONCATENATE("'2018-09 (Д)'!Q",TEXT(MATCH($C48,'2018-09 (Д)'!$C$2:$C$100,0)+1,0))))/INDIRECT(CONCATENATE("'2018-09 (Д)'!Q",TEXT(MATCH($C48,'2018-09 (Д)'!$C$2:$C$100,0)+1,0))))*100)</f>
        <v>6.3647833202268593</v>
      </c>
      <c r="EO48" s="9">
        <f ca="1">IF(OR(INDIRECT(CONCATENATE("'2018-11 (Д)'!Q",TEXT(MATCH($C48,'2018-11 (Д)'!$C$2:$C$100,0)+1,0)))="Н/Д",INDIRECT(CONCATENATE("'2018-10 (Д)'!Q",TEXT(MATCH($C48,'2018-10 (Д)'!$C$2:$C$100,0)+1,0)))="Н/Д",AND(INDIRECT(CONCATENATE("'2018-11 (Д)'!Q",TEXT(MATCH($C48,'2018-11 (Д)'!$C$2:$C$100,0)+1,0)))="Н/Д",INDIRECT(CONCATENATE("'2018-10 (Д)'!Q",TEXT(MATCH($C48,'2018-10 (Д)'!$C$2:$C$100,0)+1,0))))),"Н/Д",((INDIRECT(CONCATENATE("'2018-11 (Д)'!Q",TEXT(MATCH($C48,'2018-11 (Д)'!$C$2:$C$100,0)+1,0)))-INDIRECT(CONCATENATE("'2018-10 (Д)'!Q",TEXT(MATCH($C48,'2018-10 (Д)'!$C$2:$C$100,0)+1,0))))/INDIRECT(CONCATENATE("'2018-10 (Д)'!Q",TEXT(MATCH($C48,'2018-10 (Д)'!$C$2:$C$100,0)+1,0))))*100)</f>
        <v>202.87350249048521</v>
      </c>
      <c r="EP48" s="9">
        <f ca="1">IF(OR(INDIRECT(CONCATENATE("'2018-12 (Д)'!Q",TEXT(MATCH($C48,'2018-12 (Д)'!$C$2:$C$100,0)+1,0)))="Н/Д",INDIRECT(CONCATENATE("'2018-11 (Д)'!Q",TEXT(MATCH($C48,'2018-11 (Д)'!$C$2:$C$100,0)+1,0)))="Н/Д",AND(INDIRECT(CONCATENATE("'2018-12 (Д)'!Q",TEXT(MATCH($C48,'2018-12 (Д)'!$C$2:$C$100,0)+1,0)))="Н/Д",INDIRECT(CONCATENATE("'2018-11 (Д)'!Q",TEXT(MATCH($C48,'2018-11 (Д)'!$C$2:$C$100,0)+1,0))))),"Н/Д",((INDIRECT(CONCATENATE("'2018-12 (Д)'!Q",TEXT(MATCH($C48,'2018-12 (Д)'!$C$2:$C$100,0)+1,0)))-INDIRECT(CONCATENATE("'2018-11 (Д)'!Q",TEXT(MATCH($C48,'2018-11 (Д)'!$C$2:$C$100,0)+1,0))))/INDIRECT(CONCATENATE("'2018-11 (Д)'!Q",TEXT(MATCH($C48,'2018-11 (Д)'!$C$2:$C$100,0)+1,0))))*100)</f>
        <v>-55.120889846288911</v>
      </c>
      <c r="EQ48" s="9"/>
      <c r="ER48" s="9" t="str">
        <f ca="1">IF(OR(INDIRECT(CONCATENATE("'2018-03 (Д)'!R",TEXT(MATCH($C48,'2018-03 (Д)'!$C$2:$C$100,0)+1,0)))="Н/Д",INDIRECT(CONCATENATE("'2018-02 (Д)'!R",TEXT(MATCH($C48,'2018-02 (Д)'!$C$2:$C$100,0)+1,0)))="Н/Д",AND(INDIRECT(CONCATENATE("'2018-03 (Д)'!R",TEXT(MATCH($C48,'2018-03 (Д)'!$C$2:$C$100,0)+1,0)))="Н/Д",INDIRECT(CONCATENATE("'2018-02 (Д)'!R",TEXT(MATCH($C48,'2018-02 (Д)'!$C$2:$C$100,0)+1,0))))),"Н/Д",((INDIRECT(CONCATENATE("'2018-03 (Д)'!R",TEXT(MATCH($C48,'2018-03 (Д)'!$C$2:$C$100,0)+1,0)))-INDIRECT(CONCATENATE("'2018-02 (Д)'!R",TEXT(MATCH($C48,'2018-02 (Д)'!$C$2:$C$100,0)+1,0))))/INDIRECT(CONCATENATE("'2018-02 (Д)'!R",TEXT(MATCH($C48,'2018-02 (Д)'!$C$2:$C$100,0)+1,0))))*100)</f>
        <v>Н/Д</v>
      </c>
      <c r="ES48" s="9" t="str">
        <f ca="1">IF(OR(INDIRECT(CONCATENATE("'2018-04 (Д)'!R",TEXT(MATCH($C48,'2018-04 (Д)'!$C$2:$C$100,0)+1,0)))="Н/Д",INDIRECT(CONCATENATE("'2018-03 (Д)'!R",TEXT(MATCH($C48,'2018-03 (Д)'!$C$2:$C$100,0)+1,0)))="Н/Д",AND(INDIRECT(CONCATENATE("'2018-04 (Д)'!R",TEXT(MATCH($C48,'2018-04 (Д)'!$C$2:$C$100,0)+1,0)))="Н/Д",INDIRECT(CONCATENATE("'2018-03 (Д)'!R",TEXT(MATCH($C48,'2018-03 (Д)'!$C$2:$C$100,0)+1,0))))),"Н/Д",((INDIRECT(CONCATENATE("'2018-04 (Д)'!R",TEXT(MATCH($C48,'2018-04 (Д)'!$C$2:$C$100,0)+1,0)))-INDIRECT(CONCATENATE("'2018-03 (Д)'!R",TEXT(MATCH($C48,'2018-03 (Д)'!$C$2:$C$100,0)+1,0))))/INDIRECT(CONCATENATE("'2018-03 (Д)'!R",TEXT(MATCH($C48,'2018-03 (Д)'!$C$2:$C$100,0)+1,0))))*100)</f>
        <v>Н/Д</v>
      </c>
      <c r="ET48" s="9" t="str">
        <f ca="1">IF(OR(INDIRECT(CONCATENATE("'2018-05 (Д)'!R",TEXT(MATCH($C48,'2018-05 (Д)'!$C$2:$C$100,0)+1,0)))="Н/Д",INDIRECT(CONCATENATE("'2018-04 (Д)'!R",TEXT(MATCH($C48,'2018-04 (Д)'!$C$2:$C$100,0)+1,0)))="Н/Д",AND(INDIRECT(CONCATENATE("'2018-05 (Д)'!R",TEXT(MATCH($C48,'2018-05 (Д)'!$C$2:$C$100,0)+1,0)))="Н/Д",INDIRECT(CONCATENATE("'2018-04 (Д)'!R",TEXT(MATCH($C48,'2018-04 (Д)'!$C$2:$C$100,0)+1,0))))),"Н/Д",((INDIRECT(CONCATENATE("'2018-05 (Д)'!R",TEXT(MATCH($C48,'2018-05 (Д)'!$C$2:$C$100,0)+1,0)))-INDIRECT(CONCATENATE("'2018-04 (Д)'!R",TEXT(MATCH($C48,'2018-04 (Д)'!$C$2:$C$100,0)+1,0))))/INDIRECT(CONCATENATE("'2018-04 (Д)'!R",TEXT(MATCH($C48,'2018-04 (Д)'!$C$2:$C$100,0)+1,0))))*100)</f>
        <v>Н/Д</v>
      </c>
      <c r="EU48" s="9">
        <f ca="1">IF(OR(INDIRECT(CONCATENATE("'2018-06 (Д)'!R",TEXT(MATCH($C48,'2018-06 (Д)'!$C$2:$C$100,0)+1,0)))="Н/Д",INDIRECT(CONCATENATE("'2018-05 (Д)'!R",TEXT(MATCH($C48,'2018-05 (Д)'!$C$2:$C$100,0)+1,0)))="Н/Д",AND(INDIRECT(CONCATENATE("'2018-06 (Д)'!R",TEXT(MATCH($C48,'2018-06 (Д)'!$C$2:$C$100,0)+1,0)))="Н/Д",INDIRECT(CONCATENATE("'2018-05 (Д)'!R",TEXT(MATCH($C48,'2018-05 (Д)'!$C$2:$C$100,0)+1,0))))),"Н/Д",((INDIRECT(CONCATENATE("'2018-06 (Д)'!R",TEXT(MATCH($C48,'2018-06 (Д)'!$C$2:$C$100,0)+1,0)))-INDIRECT(CONCATENATE("'2018-05 (Д)'!R",TEXT(MATCH($C48,'2018-05 (Д)'!$C$2:$C$100,0)+1,0))))/INDIRECT(CONCATENATE("'2018-05 (Д)'!R",TEXT(MATCH($C48,'2018-05 (Д)'!$C$2:$C$100,0)+1,0))))*100)</f>
        <v>-9.5400887221222899</v>
      </c>
      <c r="EV48" s="9">
        <f ca="1">IF(OR(INDIRECT(CONCATENATE("'2018-07 (Д)'!R",TEXT(MATCH($C48,'2018-07 (Д)'!$C$2:$C$100,0)+1,0)))="Н/Д",INDIRECT(CONCATENATE("'2018-06 (Д)'!R",TEXT(MATCH($C48,'2018-06 (Д)'!$C$2:$C$100,0)+1,0)))="Н/Д",AND(INDIRECT(CONCATENATE("'2018-07 (Д)'!R",TEXT(MATCH($C48,'2018-07 (Д)'!$C$2:$C$100,0)+1,0)))="Н/Д",INDIRECT(CONCATENATE("'2018-06 (Д)'!R",TEXT(MATCH($C48,'2018-06 (Д)'!$C$2:$C$100,0)+1,0))))),"Н/Д",((INDIRECT(CONCATENATE("'2018-07 (Д)'!R",TEXT(MATCH($C48,'2018-07 (Д)'!$C$2:$C$100,0)+1,0)))-INDIRECT(CONCATENATE("'2018-06 (Д)'!R",TEXT(MATCH($C48,'2018-06 (Д)'!$C$2:$C$100,0)+1,0))))/INDIRECT(CONCATENATE("'2018-06 (Д)'!R",TEXT(MATCH($C48,'2018-06 (Д)'!$C$2:$C$100,0)+1,0))))*100)</f>
        <v>24.119677835265602</v>
      </c>
      <c r="EW48" s="9">
        <f ca="1">IF(OR(INDIRECT(CONCATENATE("'2018-08 (Д)'!R",TEXT(MATCH($C48,'2018-08 (Д)'!$C$2:$C$100,0)+1,0)))="Н/Д",INDIRECT(CONCATENATE("'2018-07 (Д)'!R",TEXT(MATCH($C48,'2018-07 (Д)'!$C$2:$C$100,0)+1,0)))="Н/Д",AND(INDIRECT(CONCATENATE("'2018-08 (Д)'!R",TEXT(MATCH($C48,'2018-08 (Д)'!$C$2:$C$100,0)+1,0)))="Н/Д",INDIRECT(CONCATENATE("'2018-07 (Д)'!R",TEXT(MATCH($C48,'2018-07 (Д)'!$C$2:$C$100,0)+1,0))))),"Н/Д",((INDIRECT(CONCATENATE("'2018-08 (Д)'!R",TEXT(MATCH($C48,'2018-08 (Д)'!$C$2:$C$100,0)+1,0)))-INDIRECT(CONCATENATE("'2018-07 (Д)'!R",TEXT(MATCH($C48,'2018-07 (Д)'!$C$2:$C$100,0)+1,0))))/INDIRECT(CONCATENATE("'2018-07 (Д)'!R",TEXT(MATCH($C48,'2018-07 (Д)'!$C$2:$C$100,0)+1,0))))*100)</f>
        <v>-12.737042486875632</v>
      </c>
      <c r="EX48" s="9">
        <f ca="1">IF(OR(INDIRECT(CONCATENATE("'2018-09 (Д)'!R",TEXT(MATCH($C48,'2018-09 (Д)'!$C$2:$C$100,0)+1,0)))="Н/Д",INDIRECT(CONCATENATE("'2018-08 (Д)'!R",TEXT(MATCH($C48,'2018-08 (Д)'!$C$2:$C$100,0)+1,0)))="Н/Д",AND(INDIRECT(CONCATENATE("'2018-09 (Д)'!R",TEXT(MATCH($C48,'2018-09 (Д)'!$C$2:$C$100,0)+1,0)))="Н/Д",INDIRECT(CONCATENATE("'2018-08 (Д)'!R",TEXT(MATCH($C48,'2018-08 (Д)'!$C$2:$C$100,0)+1,0))))),"Н/Д",((INDIRECT(CONCATENATE("'2018-09 (Д)'!R",TEXT(MATCH($C48,'2018-09 (Д)'!$C$2:$C$100,0)+1,0)))-INDIRECT(CONCATENATE("'2018-08 (Д)'!R",TEXT(MATCH($C48,'2018-08 (Д)'!$C$2:$C$100,0)+1,0))))/INDIRECT(CONCATENATE("'2018-08 (Д)'!R",TEXT(MATCH($C48,'2018-08 (Д)'!$C$2:$C$100,0)+1,0))))*100)</f>
        <v>9.0015651453999777</v>
      </c>
      <c r="EY48" s="9">
        <f ca="1">IF(OR(INDIRECT(CONCATENATE("'2018-10 (Д)'!R",TEXT(MATCH($C48,'2018-10 (Д)'!$C$2:$C$100,0)+1,0)))="Н/Д",INDIRECT(CONCATENATE("'2018-09 (Д)'!R",TEXT(MATCH($C48,'2018-09 (Д)'!$C$2:$C$100,0)+1,0)))="Н/Д",AND(INDIRECT(CONCATENATE("'2018-10 (Д)'!R",TEXT(MATCH($C48,'2018-10 (Д)'!$C$2:$C$100,0)+1,0)))="Н/Д",INDIRECT(CONCATENATE("'2018-09 (Д)'!R",TEXT(MATCH($C48,'2018-09 (Д)'!$C$2:$C$100,0)+1,0))))),"Н/Д",((INDIRECT(CONCATENATE("'2018-10 (Д)'!R",TEXT(MATCH($C48,'2018-10 (Д)'!$C$2:$C$100,0)+1,0)))-INDIRECT(CONCATENATE("'2018-09 (Д)'!R",TEXT(MATCH($C48,'2018-09 (Д)'!$C$2:$C$100,0)+1,0))))/INDIRECT(CONCATENATE("'2018-09 (Д)'!R",TEXT(MATCH($C48,'2018-09 (Д)'!$C$2:$C$100,0)+1,0))))*100)</f>
        <v>150.16270258346859</v>
      </c>
      <c r="EZ48" s="9">
        <f ca="1">IF(OR(INDIRECT(CONCATENATE("'2018-11 (Д)'!R",TEXT(MATCH($C48,'2018-11 (Д)'!$C$2:$C$100,0)+1,0)))="Н/Д",INDIRECT(CONCATENATE("'2018-10 (Д)'!R",TEXT(MATCH($C48,'2018-10 (Д)'!$C$2:$C$100,0)+1,0)))="Н/Д",AND(INDIRECT(CONCATENATE("'2018-11 (Д)'!R",TEXT(MATCH($C48,'2018-11 (Д)'!$C$2:$C$100,0)+1,0)))="Н/Д",INDIRECT(CONCATENATE("'2018-10 (Д)'!R",TEXT(MATCH($C48,'2018-10 (Д)'!$C$2:$C$100,0)+1,0))))),"Н/Д",((INDIRECT(CONCATENATE("'2018-11 (Д)'!R",TEXT(MATCH($C48,'2018-11 (Д)'!$C$2:$C$100,0)+1,0)))-INDIRECT(CONCATENATE("'2018-10 (Д)'!R",TEXT(MATCH($C48,'2018-10 (Д)'!$C$2:$C$100,0)+1,0))))/INDIRECT(CONCATENATE("'2018-10 (Д)'!R",TEXT(MATCH($C48,'2018-10 (Д)'!$C$2:$C$100,0)+1,0))))*100)</f>
        <v>-60.801132857491126</v>
      </c>
      <c r="FA48" s="9">
        <f ca="1">IF(OR(INDIRECT(CONCATENATE("'2018-12 (Д)'!R",TEXT(MATCH($C48,'2018-12 (Д)'!$C$2:$C$100,0)+1,0)))="Н/Д",INDIRECT(CONCATENATE("'2018-11 (Д)'!R",TEXT(MATCH($C48,'2018-11 (Д)'!$C$2:$C$100,0)+1,0)))="Н/Д",AND(INDIRECT(CONCATENATE("'2018-12 (Д)'!R",TEXT(MATCH($C48,'2018-12 (Д)'!$C$2:$C$100,0)+1,0)))="Н/Д",INDIRECT(CONCATENATE("'2018-11 (Д)'!R",TEXT(MATCH($C48,'2018-11 (Д)'!$C$2:$C$100,0)+1,0))))),"Н/Д",((INDIRECT(CONCATENATE("'2018-12 (Д)'!R",TEXT(MATCH($C48,'2018-12 (Д)'!$C$2:$C$100,0)+1,0)))-INDIRECT(CONCATENATE("'2018-11 (Д)'!R",TEXT(MATCH($C48,'2018-11 (Д)'!$C$2:$C$100,0)+1,0))))/INDIRECT(CONCATENATE("'2018-11 (Д)'!R",TEXT(MATCH($C48,'2018-11 (Д)'!$C$2:$C$100,0)+1,0))))*100)</f>
        <v>48.101426542726493</v>
      </c>
      <c r="FB48" s="9"/>
      <c r="FC48" s="9" t="str">
        <f ca="1">IF(OR(INDIRECT(CONCATENATE("'2018-03 (Д)'!S",TEXT(MATCH($C48,'2018-03 (Д)'!$C$2:$C$100,0)+1,0)))="Н/Д",INDIRECT(CONCATENATE("'2018-02 (Д)'!S",TEXT(MATCH($C48,'2018-02 (Д)'!$C$2:$C$100,0)+1,0)))="Н/Д",AND(INDIRECT(CONCATENATE("'2018-03 (Д)'!S",TEXT(MATCH($C48,'2018-03 (Д)'!$C$2:$C$100,0)+1,0)))="Н/Д",INDIRECT(CONCATENATE("'2018-02 (Д)'!S",TEXT(MATCH($C48,'2018-02 (Д)'!$C$2:$C$100,0)+1,0))))),"Н/Д",((INDIRECT(CONCATENATE("'2018-03 (Д)'!S",TEXT(MATCH($C48,'2018-03 (Д)'!$C$2:$C$100,0)+1,0)))-INDIRECT(CONCATENATE("'2018-02 (Д)'!S",TEXT(MATCH($C48,'2018-02 (Д)'!$C$2:$C$100,0)+1,0))))/INDIRECT(CONCATENATE("'2018-02 (Д)'!S",TEXT(MATCH($C48,'2018-02 (Д)'!$C$2:$C$100,0)+1,0))))*100)</f>
        <v>Н/Д</v>
      </c>
      <c r="FD48" s="9" t="str">
        <f ca="1">IF(OR(INDIRECT(CONCATENATE("'2018-04 (Д)'!S",TEXT(MATCH($C48,'2018-04 (Д)'!$C$2:$C$100,0)+1,0)))="Н/Д",INDIRECT(CONCATENATE("'2018-03 (Д)'!S",TEXT(MATCH($C48,'2018-03 (Д)'!$C$2:$C$100,0)+1,0)))="Н/Д",AND(INDIRECT(CONCATENATE("'2018-04 (Д)'!S",TEXT(MATCH($C48,'2018-04 (Д)'!$C$2:$C$100,0)+1,0)))="Н/Д",INDIRECT(CONCATENATE("'2018-03 (Д)'!S",TEXT(MATCH($C48,'2018-03 (Д)'!$C$2:$C$100,0)+1,0))))),"Н/Д",((INDIRECT(CONCATENATE("'2018-04 (Д)'!S",TEXT(MATCH($C48,'2018-04 (Д)'!$C$2:$C$100,0)+1,0)))-INDIRECT(CONCATENATE("'2018-03 (Д)'!S",TEXT(MATCH($C48,'2018-03 (Д)'!$C$2:$C$100,0)+1,0))))/INDIRECT(CONCATENATE("'2018-03 (Д)'!S",TEXT(MATCH($C48,'2018-03 (Д)'!$C$2:$C$100,0)+1,0))))*100)</f>
        <v>Н/Д</v>
      </c>
      <c r="FE48" s="9" t="str">
        <f ca="1">IF(OR(INDIRECT(CONCATENATE("'2018-05 (Д)'!S",TEXT(MATCH($C48,'2018-05 (Д)'!$C$2:$C$100,0)+1,0)))="Н/Д",INDIRECT(CONCATENATE("'2018-04 (Д)'!S",TEXT(MATCH($C48,'2018-04 (Д)'!$C$2:$C$100,0)+1,0)))="Н/Д",AND(INDIRECT(CONCATENATE("'2018-05 (Д)'!S",TEXT(MATCH($C48,'2018-05 (Д)'!$C$2:$C$100,0)+1,0)))="Н/Д",INDIRECT(CONCATENATE("'2018-04 (Д)'!S",TEXT(MATCH($C48,'2018-04 (Д)'!$C$2:$C$100,0)+1,0))))),"Н/Д",((INDIRECT(CONCATENATE("'2018-05 (Д)'!S",TEXT(MATCH($C48,'2018-05 (Д)'!$C$2:$C$100,0)+1,0)))-INDIRECT(CONCATENATE("'2018-04 (Д)'!S",TEXT(MATCH($C48,'2018-04 (Д)'!$C$2:$C$100,0)+1,0))))/INDIRECT(CONCATENATE("'2018-04 (Д)'!S",TEXT(MATCH($C48,'2018-04 (Д)'!$C$2:$C$100,0)+1,0))))*100)</f>
        <v>Н/Д</v>
      </c>
      <c r="FF48" s="9">
        <f ca="1">IF(OR(INDIRECT(CONCATENATE("'2018-06 (Д)'!S",TEXT(MATCH($C48,'2018-06 (Д)'!$C$2:$C$100,0)+1,0)))="Н/Д",INDIRECT(CONCATENATE("'2018-05 (Д)'!S",TEXT(MATCH($C48,'2018-05 (Д)'!$C$2:$C$100,0)+1,0)))="Н/Д",AND(INDIRECT(CONCATENATE("'2018-06 (Д)'!S",TEXT(MATCH($C48,'2018-06 (Д)'!$C$2:$C$100,0)+1,0)))="Н/Д",INDIRECT(CONCATENATE("'2018-05 (Д)'!S",TEXT(MATCH($C48,'2018-05 (Д)'!$C$2:$C$100,0)+1,0))))),"Н/Д",((INDIRECT(CONCATENATE("'2018-06 (Д)'!S",TEXT(MATCH($C48,'2018-06 (Д)'!$C$2:$C$100,0)+1,0)))-INDIRECT(CONCATENATE("'2018-05 (Д)'!S",TEXT(MATCH($C48,'2018-05 (Д)'!$C$2:$C$100,0)+1,0))))/INDIRECT(CONCATENATE("'2018-05 (Д)'!S",TEXT(MATCH($C48,'2018-05 (Д)'!$C$2:$C$100,0)+1,0))))*100)</f>
        <v>-18.833515542518082</v>
      </c>
      <c r="FG48" s="9">
        <f ca="1">IF(OR(INDIRECT(CONCATENATE("'2018-07 (Д)'!S",TEXT(MATCH($C48,'2018-07 (Д)'!$C$2:$C$100,0)+1,0)))="Н/Д",INDIRECT(CONCATENATE("'2018-06 (Д)'!S",TEXT(MATCH($C48,'2018-06 (Д)'!$C$2:$C$100,0)+1,0)))="Н/Д",AND(INDIRECT(CONCATENATE("'2018-07 (Д)'!S",TEXT(MATCH($C48,'2018-07 (Д)'!$C$2:$C$100,0)+1,0)))="Н/Д",INDIRECT(CONCATENATE("'2018-06 (Д)'!S",TEXT(MATCH($C48,'2018-06 (Д)'!$C$2:$C$100,0)+1,0))))),"Н/Д",((INDIRECT(CONCATENATE("'2018-07 (Д)'!S",TEXT(MATCH($C48,'2018-07 (Д)'!$C$2:$C$100,0)+1,0)))-INDIRECT(CONCATENATE("'2018-06 (Д)'!S",TEXT(MATCH($C48,'2018-06 (Д)'!$C$2:$C$100,0)+1,0))))/INDIRECT(CONCATENATE("'2018-06 (Д)'!S",TEXT(MATCH($C48,'2018-06 (Д)'!$C$2:$C$100,0)+1,0))))*100)</f>
        <v>-7.9997607759159681</v>
      </c>
      <c r="FH48" s="9">
        <f ca="1">IF(OR(INDIRECT(CONCATENATE("'2018-08 (Д)'!S",TEXT(MATCH($C48,'2018-08 (Д)'!$C$2:$C$100,0)+1,0)))="Н/Д",INDIRECT(CONCATENATE("'2018-07 (Д)'!S",TEXT(MATCH($C48,'2018-07 (Д)'!$C$2:$C$100,0)+1,0)))="Н/Д",AND(INDIRECT(CONCATENATE("'2018-08 (Д)'!S",TEXT(MATCH($C48,'2018-08 (Д)'!$C$2:$C$100,0)+1,0)))="Н/Д",INDIRECT(CONCATENATE("'2018-07 (Д)'!S",TEXT(MATCH($C48,'2018-07 (Д)'!$C$2:$C$100,0)+1,0))))),"Н/Д",((INDIRECT(CONCATENATE("'2018-08 (Д)'!S",TEXT(MATCH($C48,'2018-08 (Д)'!$C$2:$C$100,0)+1,0)))-INDIRECT(CONCATENATE("'2018-07 (Д)'!S",TEXT(MATCH($C48,'2018-07 (Д)'!$C$2:$C$100,0)+1,0))))/INDIRECT(CONCATENATE("'2018-07 (Д)'!S",TEXT(MATCH($C48,'2018-07 (Д)'!$C$2:$C$100,0)+1,0))))*100)</f>
        <v>-24.95201534490085</v>
      </c>
      <c r="FI48" s="9">
        <f ca="1">IF(OR(INDIRECT(CONCATENATE("'2018-09 (Д)'!S",TEXT(MATCH($C48,'2018-09 (Д)'!$C$2:$C$100,0)+1,0)))="Н/Д",INDIRECT(CONCATENATE("'2018-08 (Д)'!S",TEXT(MATCH($C48,'2018-08 (Д)'!$C$2:$C$100,0)+1,0)))="Н/Д",AND(INDIRECT(CONCATENATE("'2018-09 (Д)'!S",TEXT(MATCH($C48,'2018-09 (Д)'!$C$2:$C$100,0)+1,0)))="Н/Д",INDIRECT(CONCATENATE("'2018-08 (Д)'!S",TEXT(MATCH($C48,'2018-08 (Д)'!$C$2:$C$100,0)+1,0))))),"Н/Д",((INDIRECT(CONCATENATE("'2018-09 (Д)'!S",TEXT(MATCH($C48,'2018-09 (Д)'!$C$2:$C$100,0)+1,0)))-INDIRECT(CONCATENATE("'2018-08 (Д)'!S",TEXT(MATCH($C48,'2018-08 (Д)'!$C$2:$C$100,0)+1,0))))/INDIRECT(CONCATENATE("'2018-08 (Д)'!S",TEXT(MATCH($C48,'2018-08 (Д)'!$C$2:$C$100,0)+1,0))))*100)</f>
        <v>-8.5059390918920403</v>
      </c>
      <c r="FJ48" s="9">
        <f ca="1">IF(OR(INDIRECT(CONCATENATE("'2018-10 (Д)'!S",TEXT(MATCH($C48,'2018-10 (Д)'!$C$2:$C$100,0)+1,0)))="Н/Д",INDIRECT(CONCATENATE("'2018-09 (Д)'!S",TEXT(MATCH($C48,'2018-09 (Д)'!$C$2:$C$100,0)+1,0)))="Н/Д",AND(INDIRECT(CONCATENATE("'2018-10 (Д)'!S",TEXT(MATCH($C48,'2018-10 (Д)'!$C$2:$C$100,0)+1,0)))="Н/Д",INDIRECT(CONCATENATE("'2018-09 (Д)'!S",TEXT(MATCH($C48,'2018-09 (Д)'!$C$2:$C$100,0)+1,0))))),"Н/Д",((INDIRECT(CONCATENATE("'2018-10 (Д)'!S",TEXT(MATCH($C48,'2018-10 (Д)'!$C$2:$C$100,0)+1,0)))-INDIRECT(CONCATENATE("'2018-09 (Д)'!S",TEXT(MATCH($C48,'2018-09 (Д)'!$C$2:$C$100,0)+1,0))))/INDIRECT(CONCATENATE("'2018-09 (Д)'!S",TEXT(MATCH($C48,'2018-09 (Д)'!$C$2:$C$100,0)+1,0))))*100)</f>
        <v>15.421337033573968</v>
      </c>
      <c r="FK48" s="9">
        <f ca="1">IF(OR(INDIRECT(CONCATENATE("'2018-11 (Д)'!S",TEXT(MATCH($C48,'2018-11 (Д)'!$C$2:$C$100,0)+1,0)))="Н/Д",INDIRECT(CONCATENATE("'2018-10 (Д)'!S",TEXT(MATCH($C48,'2018-10 (Д)'!$C$2:$C$100,0)+1,0)))="Н/Д",AND(INDIRECT(CONCATENATE("'2018-11 (Д)'!S",TEXT(MATCH($C48,'2018-11 (Д)'!$C$2:$C$100,0)+1,0)))="Н/Д",INDIRECT(CONCATENATE("'2018-10 (Д)'!S",TEXT(MATCH($C48,'2018-10 (Д)'!$C$2:$C$100,0)+1,0))))),"Н/Д",((INDIRECT(CONCATENATE("'2018-11 (Д)'!S",TEXT(MATCH($C48,'2018-11 (Д)'!$C$2:$C$100,0)+1,0)))-INDIRECT(CONCATENATE("'2018-10 (Д)'!S",TEXT(MATCH($C48,'2018-10 (Д)'!$C$2:$C$100,0)+1,0))))/INDIRECT(CONCATENATE("'2018-10 (Д)'!S",TEXT(MATCH($C48,'2018-10 (Д)'!$C$2:$C$100,0)+1,0))))*100)</f>
        <v>-0.99045130126825587</v>
      </c>
      <c r="FL48" s="9">
        <f ca="1">IF(OR(INDIRECT(CONCATENATE("'2018-12 (Д)'!S",TEXT(MATCH($C48,'2018-12 (Д)'!$C$2:$C$100,0)+1,0)))="Н/Д",INDIRECT(CONCATENATE("'2018-11 (Д)'!S",TEXT(MATCH($C48,'2018-11 (Д)'!$C$2:$C$100,0)+1,0)))="Н/Д",AND(INDIRECT(CONCATENATE("'2018-12 (Д)'!S",TEXT(MATCH($C48,'2018-12 (Д)'!$C$2:$C$100,0)+1,0)))="Н/Д",INDIRECT(CONCATENATE("'2018-11 (Д)'!S",TEXT(MATCH($C48,'2018-11 (Д)'!$C$2:$C$100,0)+1,0))))),"Н/Д",((INDIRECT(CONCATENATE("'2018-12 (Д)'!S",TEXT(MATCH($C48,'2018-12 (Д)'!$C$2:$C$100,0)+1,0)))-INDIRECT(CONCATENATE("'2018-11 (Д)'!S",TEXT(MATCH($C48,'2018-11 (Д)'!$C$2:$C$100,0)+1,0))))/INDIRECT(CONCATENATE("'2018-11 (Д)'!S",TEXT(MATCH($C48,'2018-11 (Д)'!$C$2:$C$100,0)+1,0))))*100)</f>
        <v>40.736733673113221</v>
      </c>
      <c r="FM48" s="9"/>
      <c r="FN48" s="9" t="str">
        <f ca="1">IF(OR(INDIRECT(CONCATENATE("'2018-03 (Д)'!T",TEXT(MATCH($C48,'2018-03 (Д)'!$C$2:$C$100,0)+1,0)))="Н/Д",INDIRECT(CONCATENATE("'2018-02 (Д)'!T",TEXT(MATCH($C48,'2018-02 (Д)'!$C$2:$C$100,0)+1,0)))="Н/Д",AND(INDIRECT(CONCATENATE("'2018-03 (Д)'!T",TEXT(MATCH($C48,'2018-03 (Д)'!$C$2:$C$100,0)+1,0)))="Н/Д",INDIRECT(CONCATENATE("'2018-02 (Д)'!T",TEXT(MATCH($C48,'2018-02 (Д)'!$C$2:$C$100,0)+1,0))))),"Н/Д",((INDIRECT(CONCATENATE("'2018-03 (Д)'!T",TEXT(MATCH($C48,'2018-03 (Д)'!$C$2:$C$100,0)+1,0)))-INDIRECT(CONCATENATE("'2018-02 (Д)'!T",TEXT(MATCH($C48,'2018-02 (Д)'!$C$2:$C$100,0)+1,0))))/INDIRECT(CONCATENATE("'2018-02 (Д)'!T",TEXT(MATCH($C48,'2018-02 (Д)'!$C$2:$C$100,0)+1,0))))*100)</f>
        <v>Н/Д</v>
      </c>
      <c r="FO48" s="9" t="str">
        <f ca="1">IF(OR(INDIRECT(CONCATENATE("'2018-04 (Д)'!T",TEXT(MATCH($C48,'2018-04 (Д)'!$C$2:$C$100,0)+1,0)))="Н/Д",INDIRECT(CONCATENATE("'2018-03 (Д)'!T",TEXT(MATCH($C48,'2018-03 (Д)'!$C$2:$C$100,0)+1,0)))="Н/Д",AND(INDIRECT(CONCATENATE("'2018-04 (Д)'!T",TEXT(MATCH($C48,'2018-04 (Д)'!$C$2:$C$100,0)+1,0)))="Н/Д",INDIRECT(CONCATENATE("'2018-03 (Д)'!T",TEXT(MATCH($C48,'2018-03 (Д)'!$C$2:$C$100,0)+1,0))))),"Н/Д",((INDIRECT(CONCATENATE("'2018-04 (Д)'!T",TEXT(MATCH($C48,'2018-04 (Д)'!$C$2:$C$100,0)+1,0)))-INDIRECT(CONCATENATE("'2018-03 (Д)'!T",TEXT(MATCH($C48,'2018-03 (Д)'!$C$2:$C$100,0)+1,0))))/INDIRECT(CONCATENATE("'2018-03 (Д)'!T",TEXT(MATCH($C48,'2018-03 (Д)'!$C$2:$C$100,0)+1,0))))*100)</f>
        <v>Н/Д</v>
      </c>
      <c r="FP48" s="9" t="str">
        <f ca="1">IF(OR(INDIRECT(CONCATENATE("'2018-05 (Д)'!T",TEXT(MATCH($C48,'2018-05 (Д)'!$C$2:$C$100,0)+1,0)))="Н/Д",INDIRECT(CONCATENATE("'2018-04 (Д)'!T",TEXT(MATCH($C48,'2018-04 (Д)'!$C$2:$C$100,0)+1,0)))="Н/Д",AND(INDIRECT(CONCATENATE("'2018-05 (Д)'!T",TEXT(MATCH($C48,'2018-05 (Д)'!$C$2:$C$100,0)+1,0)))="Н/Д",INDIRECT(CONCATENATE("'2018-04 (Д)'!T",TEXT(MATCH($C48,'2018-04 (Д)'!$C$2:$C$100,0)+1,0))))),"Н/Д",((INDIRECT(CONCATENATE("'2018-05 (Д)'!T",TEXT(MATCH($C48,'2018-05 (Д)'!$C$2:$C$100,0)+1,0)))-INDIRECT(CONCATENATE("'2018-04 (Д)'!T",TEXT(MATCH($C48,'2018-04 (Д)'!$C$2:$C$100,0)+1,0))))/INDIRECT(CONCATENATE("'2018-04 (Д)'!T",TEXT(MATCH($C48,'2018-04 (Д)'!$C$2:$C$100,0)+1,0))))*100)</f>
        <v>Н/Д</v>
      </c>
      <c r="FQ48" s="9">
        <f ca="1">IF(OR(INDIRECT(CONCATENATE("'2018-06 (Д)'!T",TEXT(MATCH($C48,'2018-06 (Д)'!$C$2:$C$100,0)+1,0)))="Н/Д",INDIRECT(CONCATENATE("'2018-05 (Д)'!T",TEXT(MATCH($C48,'2018-05 (Д)'!$C$2:$C$100,0)+1,0)))="Н/Д",AND(INDIRECT(CONCATENATE("'2018-06 (Д)'!T",TEXT(MATCH($C48,'2018-06 (Д)'!$C$2:$C$100,0)+1,0)))="Н/Д",INDIRECT(CONCATENATE("'2018-05 (Д)'!T",TEXT(MATCH($C48,'2018-05 (Д)'!$C$2:$C$100,0)+1,0))))),"Н/Д",((INDIRECT(CONCATENATE("'2018-06 (Д)'!T",TEXT(MATCH($C48,'2018-06 (Д)'!$C$2:$C$100,0)+1,0)))-INDIRECT(CONCATENATE("'2018-05 (Д)'!T",TEXT(MATCH($C48,'2018-05 (Д)'!$C$2:$C$100,0)+1,0))))/INDIRECT(CONCATENATE("'2018-05 (Д)'!T",TEXT(MATCH($C48,'2018-05 (Д)'!$C$2:$C$100,0)+1,0))))*100)</f>
        <v>-3.3957641377174488</v>
      </c>
      <c r="FR48" s="9">
        <f ca="1">IF(OR(INDIRECT(CONCATENATE("'2018-07 (Д)'!T",TEXT(MATCH($C48,'2018-07 (Д)'!$C$2:$C$100,0)+1,0)))="Н/Д",INDIRECT(CONCATENATE("'2018-06 (Д)'!T",TEXT(MATCH($C48,'2018-06 (Д)'!$C$2:$C$100,0)+1,0)))="Н/Д",AND(INDIRECT(CONCATENATE("'2018-07 (Д)'!T",TEXT(MATCH($C48,'2018-07 (Д)'!$C$2:$C$100,0)+1,0)))="Н/Д",INDIRECT(CONCATENATE("'2018-06 (Д)'!T",TEXT(MATCH($C48,'2018-06 (Д)'!$C$2:$C$100,0)+1,0))))),"Н/Д",((INDIRECT(CONCATENATE("'2018-07 (Д)'!T",TEXT(MATCH($C48,'2018-07 (Д)'!$C$2:$C$100,0)+1,0)))-INDIRECT(CONCATENATE("'2018-06 (Д)'!T",TEXT(MATCH($C48,'2018-06 (Д)'!$C$2:$C$100,0)+1,0))))/INDIRECT(CONCATENATE("'2018-06 (Д)'!T",TEXT(MATCH($C48,'2018-06 (Д)'!$C$2:$C$100,0)+1,0))))*100)</f>
        <v>5.4914643138921333</v>
      </c>
      <c r="FS48" s="9">
        <f ca="1">IF(OR(INDIRECT(CONCATENATE("'2018-08 (Д)'!T",TEXT(MATCH($C48,'2018-08 (Д)'!$C$2:$C$100,0)+1,0)))="Н/Д",INDIRECT(CONCATENATE("'2018-07 (Д)'!T",TEXT(MATCH($C48,'2018-07 (Д)'!$C$2:$C$100,0)+1,0)))="Н/Д",AND(INDIRECT(CONCATENATE("'2018-08 (Д)'!T",TEXT(MATCH($C48,'2018-08 (Д)'!$C$2:$C$100,0)+1,0)))="Н/Д",INDIRECT(CONCATENATE("'2018-07 (Д)'!T",TEXT(MATCH($C48,'2018-07 (Д)'!$C$2:$C$100,0)+1,0))))),"Н/Д",((INDIRECT(CONCATENATE("'2018-08 (Д)'!T",TEXT(MATCH($C48,'2018-08 (Д)'!$C$2:$C$100,0)+1,0)))-INDIRECT(CONCATENATE("'2018-07 (Д)'!T",TEXT(MATCH($C48,'2018-07 (Д)'!$C$2:$C$100,0)+1,0))))/INDIRECT(CONCATENATE("'2018-07 (Д)'!T",TEXT(MATCH($C48,'2018-07 (Д)'!$C$2:$C$100,0)+1,0))))*100)</f>
        <v>-2.8730469966400234</v>
      </c>
      <c r="FT48" s="9">
        <f ca="1">IF(OR(INDIRECT(CONCATENATE("'2018-09 (Д)'!T",TEXT(MATCH($C48,'2018-09 (Д)'!$C$2:$C$100,0)+1,0)))="Н/Д",INDIRECT(CONCATENATE("'2018-08 (Д)'!T",TEXT(MATCH($C48,'2018-08 (Д)'!$C$2:$C$100,0)+1,0)))="Н/Д",AND(INDIRECT(CONCATENATE("'2018-09 (Д)'!T",TEXT(MATCH($C48,'2018-09 (Д)'!$C$2:$C$100,0)+1,0)))="Н/Д",INDIRECT(CONCATENATE("'2018-08 (Д)'!T",TEXT(MATCH($C48,'2018-08 (Д)'!$C$2:$C$100,0)+1,0))))),"Н/Д",((INDIRECT(CONCATENATE("'2018-09 (Д)'!T",TEXT(MATCH($C48,'2018-09 (Д)'!$C$2:$C$100,0)+1,0)))-INDIRECT(CONCATENATE("'2018-08 (Д)'!T",TEXT(MATCH($C48,'2018-08 (Д)'!$C$2:$C$100,0)+1,0))))/INDIRECT(CONCATENATE("'2018-08 (Д)'!T",TEXT(MATCH($C48,'2018-08 (Д)'!$C$2:$C$100,0)+1,0))))*100)</f>
        <v>4.1043129598958856</v>
      </c>
      <c r="FU48" s="9">
        <f ca="1">IF(OR(INDIRECT(CONCATENATE("'2018-10 (Д)'!T",TEXT(MATCH($C48,'2018-10 (Д)'!$C$2:$C$100,0)+1,0)))="Н/Д",INDIRECT(CONCATENATE("'2018-09 (Д)'!T",TEXT(MATCH($C48,'2018-09 (Д)'!$C$2:$C$100,0)+1,0)))="Н/Д",AND(INDIRECT(CONCATENATE("'2018-10 (Д)'!T",TEXT(MATCH($C48,'2018-10 (Д)'!$C$2:$C$100,0)+1,0)))="Н/Д",INDIRECT(CONCATENATE("'2018-09 (Д)'!T",TEXT(MATCH($C48,'2018-09 (Д)'!$C$2:$C$100,0)+1,0))))),"Н/Д",((INDIRECT(CONCATENATE("'2018-10 (Д)'!T",TEXT(MATCH($C48,'2018-10 (Д)'!$C$2:$C$100,0)+1,0)))-INDIRECT(CONCATENATE("'2018-09 (Д)'!T",TEXT(MATCH($C48,'2018-09 (Д)'!$C$2:$C$100,0)+1,0))))/INDIRECT(CONCATENATE("'2018-09 (Д)'!T",TEXT(MATCH($C48,'2018-09 (Д)'!$C$2:$C$100,0)+1,0))))*100)</f>
        <v>-6.9519574796603383</v>
      </c>
      <c r="FV48" s="9">
        <f ca="1">IF(OR(INDIRECT(CONCATENATE("'2018-11 (Д)'!T",TEXT(MATCH($C48,'2018-11 (Д)'!$C$2:$C$100,0)+1,0)))="Н/Д",INDIRECT(CONCATENATE("'2018-10 (Д)'!T",TEXT(MATCH($C48,'2018-10 (Д)'!$C$2:$C$100,0)+1,0)))="Н/Д",AND(INDIRECT(CONCATENATE("'2018-11 (Д)'!T",TEXT(MATCH($C48,'2018-11 (Д)'!$C$2:$C$100,0)+1,0)))="Н/Д",INDIRECT(CONCATENATE("'2018-10 (Д)'!T",TEXT(MATCH($C48,'2018-10 (Д)'!$C$2:$C$100,0)+1,0))))),"Н/Д",((INDIRECT(CONCATENATE("'2018-11 (Д)'!T",TEXT(MATCH($C48,'2018-11 (Д)'!$C$2:$C$100,0)+1,0)))-INDIRECT(CONCATENATE("'2018-10 (Д)'!T",TEXT(MATCH($C48,'2018-10 (Д)'!$C$2:$C$100,0)+1,0))))/INDIRECT(CONCATENATE("'2018-10 (Д)'!T",TEXT(MATCH($C48,'2018-10 (Д)'!$C$2:$C$100,0)+1,0))))*100)</f>
        <v>16.626676948366452</v>
      </c>
      <c r="FW48" s="9">
        <f ca="1">IF(OR(INDIRECT(CONCATENATE("'2018-12 (Д)'!T",TEXT(MATCH($C48,'2018-12 (Д)'!$C$2:$C$100,0)+1,0)))="Н/Д",INDIRECT(CONCATENATE("'2018-11 (Д)'!T",TEXT(MATCH($C48,'2018-11 (Д)'!$C$2:$C$100,0)+1,0)))="Н/Д",AND(INDIRECT(CONCATENATE("'2018-12 (Д)'!T",TEXT(MATCH($C48,'2018-12 (Д)'!$C$2:$C$100,0)+1,0)))="Н/Д",INDIRECT(CONCATENATE("'2018-11 (Д)'!T",TEXT(MATCH($C48,'2018-11 (Д)'!$C$2:$C$100,0)+1,0))))),"Н/Д",((INDIRECT(CONCATENATE("'2018-12 (Д)'!T",TEXT(MATCH($C48,'2018-12 (Д)'!$C$2:$C$100,0)+1,0)))-INDIRECT(CONCATENATE("'2018-11 (Д)'!T",TEXT(MATCH($C48,'2018-11 (Д)'!$C$2:$C$100,0)+1,0))))/INDIRECT(CONCATENATE("'2018-11 (Д)'!T",TEXT(MATCH($C48,'2018-11 (Д)'!$C$2:$C$100,0)+1,0))))*100)</f>
        <v>-1.4136645522737334</v>
      </c>
      <c r="FX48" s="9"/>
      <c r="FY48" s="9" t="str">
        <f ca="1">IF(OR(INDIRECT(CONCATENATE("'2018-03 (Д)'!U",TEXT(MATCH($C48,'2018-03 (Д)'!$C$2:$C$100,0)+1,0)))="Н/Д",INDIRECT(CONCATENATE("'2018-02 (Д)'!U",TEXT(MATCH($C48,'2018-02 (Д)'!$C$2:$C$100,0)+1,0)))="Н/Д",AND(INDIRECT(CONCATENATE("'2018-03 (Д)'!U",TEXT(MATCH($C48,'2018-03 (Д)'!$C$2:$C$100,0)+1,0)))="Н/Д",INDIRECT(CONCATENATE("'2018-02 (Д)'!U",TEXT(MATCH($C48,'2018-02 (Д)'!$C$2:$C$100,0)+1,0))))),"Н/Д",((INDIRECT(CONCATENATE("'2018-03 (Д)'!U",TEXT(MATCH($C48,'2018-03 (Д)'!$C$2:$C$100,0)+1,0)))-INDIRECT(CONCATENATE("'2018-02 (Д)'!U",TEXT(MATCH($C48,'2018-02 (Д)'!$C$2:$C$100,0)+1,0))))/INDIRECT(CONCATENATE("'2018-02 (Д)'!U",TEXT(MATCH($C48,'2018-02 (Д)'!$C$2:$C$100,0)+1,0))))*100)</f>
        <v>Н/Д</v>
      </c>
      <c r="FZ48" s="9" t="str">
        <f ca="1">IF(OR(INDIRECT(CONCATENATE("'2018-04 (Д)'!U",TEXT(MATCH($C48,'2018-04 (Д)'!$C$2:$C$100,0)+1,0)))="Н/Д",INDIRECT(CONCATENATE("'2018-03 (Д)'!U",TEXT(MATCH($C48,'2018-03 (Д)'!$C$2:$C$100,0)+1,0)))="Н/Д",AND(INDIRECT(CONCATENATE("'2018-04 (Д)'!U",TEXT(MATCH($C48,'2018-04 (Д)'!$C$2:$C$100,0)+1,0)))="Н/Д",INDIRECT(CONCATENATE("'2018-03 (Д)'!U",TEXT(MATCH($C48,'2018-03 (Д)'!$C$2:$C$100,0)+1,0))))),"Н/Д",((INDIRECT(CONCATENATE("'2018-04 (Д)'!U",TEXT(MATCH($C48,'2018-04 (Д)'!$C$2:$C$100,0)+1,0)))-INDIRECT(CONCATENATE("'2018-03 (Д)'!U",TEXT(MATCH($C48,'2018-03 (Д)'!$C$2:$C$100,0)+1,0))))/INDIRECT(CONCATENATE("'2018-03 (Д)'!U",TEXT(MATCH($C48,'2018-03 (Д)'!$C$2:$C$100,0)+1,0))))*100)</f>
        <v>Н/Д</v>
      </c>
      <c r="GA48" s="9" t="str">
        <f ca="1">IF(OR(INDIRECT(CONCATENATE("'2018-05 (Д)'!U",TEXT(MATCH($C48,'2018-05 (Д)'!$C$2:$C$100,0)+1,0)))="Н/Д",INDIRECT(CONCATENATE("'2018-04 (Д)'!U",TEXT(MATCH($C48,'2018-04 (Д)'!$C$2:$C$100,0)+1,0)))="Н/Д",AND(INDIRECT(CONCATENATE("'2018-05 (Д)'!U",TEXT(MATCH($C48,'2018-05 (Д)'!$C$2:$C$100,0)+1,0)))="Н/Д",INDIRECT(CONCATENATE("'2018-04 (Д)'!U",TEXT(MATCH($C48,'2018-04 (Д)'!$C$2:$C$100,0)+1,0))))),"Н/Д",((INDIRECT(CONCATENATE("'2018-05 (Д)'!U",TEXT(MATCH($C48,'2018-05 (Д)'!$C$2:$C$100,0)+1,0)))-INDIRECT(CONCATENATE("'2018-04 (Д)'!U",TEXT(MATCH($C48,'2018-04 (Д)'!$C$2:$C$100,0)+1,0))))/INDIRECT(CONCATENATE("'2018-04 (Д)'!U",TEXT(MATCH($C48,'2018-04 (Д)'!$C$2:$C$100,0)+1,0))))*100)</f>
        <v>Н/Д</v>
      </c>
      <c r="GB48" s="9">
        <f ca="1">IF(OR(INDIRECT(CONCATENATE("'2018-06 (Д)'!U",TEXT(MATCH($C48,'2018-06 (Д)'!$C$2:$C$100,0)+1,0)))="Н/Д",INDIRECT(CONCATENATE("'2018-05 (Д)'!U",TEXT(MATCH($C48,'2018-05 (Д)'!$C$2:$C$100,0)+1,0)))="Н/Д",AND(INDIRECT(CONCATENATE("'2018-06 (Д)'!U",TEXT(MATCH($C48,'2018-06 (Д)'!$C$2:$C$100,0)+1,0)))="Н/Д",INDIRECT(CONCATENATE("'2018-05 (Д)'!U",TEXT(MATCH($C48,'2018-05 (Д)'!$C$2:$C$100,0)+1,0))))),"Н/Д",((INDIRECT(CONCATENATE("'2018-06 (Д)'!U",TEXT(MATCH($C48,'2018-06 (Д)'!$C$2:$C$100,0)+1,0)))-INDIRECT(CONCATENATE("'2018-05 (Д)'!U",TEXT(MATCH($C48,'2018-05 (Д)'!$C$2:$C$100,0)+1,0))))/INDIRECT(CONCATENATE("'2018-05 (Д)'!U",TEXT(MATCH($C48,'2018-05 (Д)'!$C$2:$C$100,0)+1,0))))*100)</f>
        <v>-48.444071225319711</v>
      </c>
      <c r="GC48" s="9">
        <f ca="1">IF(OR(INDIRECT(CONCATENATE("'2018-07 (Д)'!U",TEXT(MATCH($C48,'2018-07 (Д)'!$C$2:$C$100,0)+1,0)))="Н/Д",INDIRECT(CONCATENATE("'2018-06 (Д)'!U",TEXT(MATCH($C48,'2018-06 (Д)'!$C$2:$C$100,0)+1,0)))="Н/Д",AND(INDIRECT(CONCATENATE("'2018-07 (Д)'!U",TEXT(MATCH($C48,'2018-07 (Д)'!$C$2:$C$100,0)+1,0)))="Н/Д",INDIRECT(CONCATENATE("'2018-06 (Д)'!U",TEXT(MATCH($C48,'2018-06 (Д)'!$C$2:$C$100,0)+1,0))))),"Н/Д",((INDIRECT(CONCATENATE("'2018-07 (Д)'!U",TEXT(MATCH($C48,'2018-07 (Д)'!$C$2:$C$100,0)+1,0)))-INDIRECT(CONCATENATE("'2018-06 (Д)'!U",TEXT(MATCH($C48,'2018-06 (Д)'!$C$2:$C$100,0)+1,0))))/INDIRECT(CONCATENATE("'2018-06 (Д)'!U",TEXT(MATCH($C48,'2018-06 (Д)'!$C$2:$C$100,0)+1,0))))*100)</f>
        <v>62.207967190609494</v>
      </c>
      <c r="GD48" s="9">
        <f ca="1">IF(OR(INDIRECT(CONCATENATE("'2018-08 (Д)'!U",TEXT(MATCH($C48,'2018-08 (Д)'!$C$2:$C$100,0)+1,0)))="Н/Д",INDIRECT(CONCATENATE("'2018-07 (Д)'!U",TEXT(MATCH($C48,'2018-07 (Д)'!$C$2:$C$100,0)+1,0)))="Н/Д",AND(INDIRECT(CONCATENATE("'2018-08 (Д)'!U",TEXT(MATCH($C48,'2018-08 (Д)'!$C$2:$C$100,0)+1,0)))="Н/Д",INDIRECT(CONCATENATE("'2018-07 (Д)'!U",TEXT(MATCH($C48,'2018-07 (Д)'!$C$2:$C$100,0)+1,0))))),"Н/Д",((INDIRECT(CONCATENATE("'2018-08 (Д)'!U",TEXT(MATCH($C48,'2018-08 (Д)'!$C$2:$C$100,0)+1,0)))-INDIRECT(CONCATENATE("'2018-07 (Д)'!U",TEXT(MATCH($C48,'2018-07 (Д)'!$C$2:$C$100,0)+1,0))))/INDIRECT(CONCATENATE("'2018-07 (Д)'!U",TEXT(MATCH($C48,'2018-07 (Д)'!$C$2:$C$100,0)+1,0))))*100)</f>
        <v>11.475544672785459</v>
      </c>
      <c r="GE48" s="9">
        <f ca="1">IF(OR(INDIRECT(CONCATENATE("'2018-09 (Д)'!U",TEXT(MATCH($C48,'2018-09 (Д)'!$C$2:$C$100,0)+1,0)))="Н/Д",INDIRECT(CONCATENATE("'2018-08 (Д)'!U",TEXT(MATCH($C48,'2018-08 (Д)'!$C$2:$C$100,0)+1,0)))="Н/Д",AND(INDIRECT(CONCATENATE("'2018-09 (Д)'!U",TEXT(MATCH($C48,'2018-09 (Д)'!$C$2:$C$100,0)+1,0)))="Н/Д",INDIRECT(CONCATENATE("'2018-08 (Д)'!U",TEXT(MATCH($C48,'2018-08 (Д)'!$C$2:$C$100,0)+1,0))))),"Н/Д",((INDIRECT(CONCATENATE("'2018-09 (Д)'!U",TEXT(MATCH($C48,'2018-09 (Д)'!$C$2:$C$100,0)+1,0)))-INDIRECT(CONCATENATE("'2018-08 (Д)'!U",TEXT(MATCH($C48,'2018-08 (Д)'!$C$2:$C$100,0)+1,0))))/INDIRECT(CONCATENATE("'2018-08 (Д)'!U",TEXT(MATCH($C48,'2018-08 (Д)'!$C$2:$C$100,0)+1,0))))*100)</f>
        <v>-73.648979586839687</v>
      </c>
      <c r="GF48" s="9">
        <f ca="1">IF(OR(INDIRECT(CONCATENATE("'2018-10 (Д)'!U",TEXT(MATCH($C48,'2018-10 (Д)'!$C$2:$C$100,0)+1,0)))="Н/Д",INDIRECT(CONCATENATE("'2018-09 (Д)'!U",TEXT(MATCH($C48,'2018-09 (Д)'!$C$2:$C$100,0)+1,0)))="Н/Д",AND(INDIRECT(CONCATENATE("'2018-10 (Д)'!U",TEXT(MATCH($C48,'2018-10 (Д)'!$C$2:$C$100,0)+1,0)))="Н/Д",INDIRECT(CONCATENATE("'2018-09 (Д)'!U",TEXT(MATCH($C48,'2018-09 (Д)'!$C$2:$C$100,0)+1,0))))),"Н/Д",((INDIRECT(CONCATENATE("'2018-10 (Д)'!U",TEXT(MATCH($C48,'2018-10 (Д)'!$C$2:$C$100,0)+1,0)))-INDIRECT(CONCATENATE("'2018-09 (Д)'!U",TEXT(MATCH($C48,'2018-09 (Д)'!$C$2:$C$100,0)+1,0))))/INDIRECT(CONCATENATE("'2018-09 (Д)'!U",TEXT(MATCH($C48,'2018-09 (Д)'!$C$2:$C$100,0)+1,0))))*100)</f>
        <v>160.14945725384374</v>
      </c>
      <c r="GG48" s="9">
        <f ca="1">IF(OR(INDIRECT(CONCATENATE("'2018-11 (Д)'!U",TEXT(MATCH($C48,'2018-11 (Д)'!$C$2:$C$100,0)+1,0)))="Н/Д",INDIRECT(CONCATENATE("'2018-10 (Д)'!U",TEXT(MATCH($C48,'2018-10 (Д)'!$C$2:$C$100,0)+1,0)))="Н/Д",AND(INDIRECT(CONCATENATE("'2018-11 (Д)'!U",TEXT(MATCH($C48,'2018-11 (Д)'!$C$2:$C$100,0)+1,0)))="Н/Д",INDIRECT(CONCATENATE("'2018-10 (Д)'!U",TEXT(MATCH($C48,'2018-10 (Д)'!$C$2:$C$100,0)+1,0))))),"Н/Д",((INDIRECT(CONCATENATE("'2018-11 (Д)'!U",TEXT(MATCH($C48,'2018-11 (Д)'!$C$2:$C$100,0)+1,0)))-INDIRECT(CONCATENATE("'2018-10 (Д)'!U",TEXT(MATCH($C48,'2018-10 (Д)'!$C$2:$C$100,0)+1,0))))/INDIRECT(CONCATENATE("'2018-10 (Д)'!U",TEXT(MATCH($C48,'2018-10 (Д)'!$C$2:$C$100,0)+1,0))))*100)</f>
        <v>-6.1167259445179329</v>
      </c>
      <c r="GH48" s="9">
        <f ca="1">IF(OR(INDIRECT(CONCATENATE("'2018-12 (Д)'!U",TEXT(MATCH($C48,'2018-12 (Д)'!$C$2:$C$100,0)+1,0)))="Н/Д",INDIRECT(CONCATENATE("'2018-11 (Д)'!U",TEXT(MATCH($C48,'2018-11 (Д)'!$C$2:$C$100,0)+1,0)))="Н/Д",AND(INDIRECT(CONCATENATE("'2018-12 (Д)'!U",TEXT(MATCH($C48,'2018-12 (Д)'!$C$2:$C$100,0)+1,0)))="Н/Д",INDIRECT(CONCATENATE("'2018-11 (Д)'!U",TEXT(MATCH($C48,'2018-11 (Д)'!$C$2:$C$100,0)+1,0))))),"Н/Д",((INDIRECT(CONCATENATE("'2018-12 (Д)'!U",TEXT(MATCH($C48,'2018-12 (Д)'!$C$2:$C$100,0)+1,0)))-INDIRECT(CONCATENATE("'2018-11 (Д)'!U",TEXT(MATCH($C48,'2018-11 (Д)'!$C$2:$C$100,0)+1,0))))/INDIRECT(CONCATENATE("'2018-11 (Д)'!U",TEXT(MATCH($C48,'2018-11 (Д)'!$C$2:$C$100,0)+1,0))))*100)</f>
        <v>46.835483217562569</v>
      </c>
      <c r="GI48" s="9"/>
      <c r="GJ48" s="9" t="str">
        <f ca="1">IF(OR(INDIRECT(CONCATENATE("'2018-03 (Д)'!V",TEXT(MATCH($C48,'2018-03 (Д)'!$C$2:$C$100,0)+1,0)))="Н/Д",INDIRECT(CONCATENATE("'2018-02 (Д)'!V",TEXT(MATCH($C48,'2018-02 (Д)'!$C$2:$C$100,0)+1,0)))="Н/Д",AND(INDIRECT(CONCATENATE("'2018-03 (Д)'!V",TEXT(MATCH($C48,'2018-03 (Д)'!$C$2:$C$100,0)+1,0)))="Н/Д",INDIRECT(CONCATENATE("'2018-02 (Д)'!V",TEXT(MATCH($C48,'2018-02 (Д)'!$C$2:$C$100,0)+1,0))))),"Н/Д",((INDIRECT(CONCATENATE("'2018-03 (Д)'!V",TEXT(MATCH($C48,'2018-03 (Д)'!$C$2:$C$100,0)+1,0)))-INDIRECT(CONCATENATE("'2018-02 (Д)'!V",TEXT(MATCH($C48,'2018-02 (Д)'!$C$2:$C$100,0)+1,0))))/INDIRECT(CONCATENATE("'2018-02 (Д)'!V",TEXT(MATCH($C48,'2018-02 (Д)'!$C$2:$C$100,0)+1,0))))*100)</f>
        <v>Н/Д</v>
      </c>
      <c r="GK48" s="9" t="str">
        <f ca="1">IF(OR(INDIRECT(CONCATENATE("'2018-04 (Д)'!V",TEXT(MATCH($C48,'2018-04 (Д)'!$C$2:$C$100,0)+1,0)))="Н/Д",INDIRECT(CONCATENATE("'2018-03 (Д)'!V",TEXT(MATCH($C48,'2018-03 (Д)'!$C$2:$C$100,0)+1,0)))="Н/Д",AND(INDIRECT(CONCATENATE("'2018-04 (Д)'!V",TEXT(MATCH($C48,'2018-04 (Д)'!$C$2:$C$100,0)+1,0)))="Н/Д",INDIRECT(CONCATENATE("'2018-03 (Д)'!V",TEXT(MATCH($C48,'2018-03 (Д)'!$C$2:$C$100,0)+1,0))))),"Н/Д",((INDIRECT(CONCATENATE("'2018-04 (Д)'!V",TEXT(MATCH($C48,'2018-04 (Д)'!$C$2:$C$100,0)+1,0)))-INDIRECT(CONCATENATE("'2018-03 (Д)'!V",TEXT(MATCH($C48,'2018-03 (Д)'!$C$2:$C$100,0)+1,0))))/INDIRECT(CONCATENATE("'2018-03 (Д)'!V",TEXT(MATCH($C48,'2018-03 (Д)'!$C$2:$C$100,0)+1,0))))*100)</f>
        <v>Н/Д</v>
      </c>
      <c r="GL48" s="9" t="str">
        <f ca="1">IF(OR(INDIRECT(CONCATENATE("'2018-05 (Д)'!V",TEXT(MATCH($C48,'2018-05 (Д)'!$C$2:$C$100,0)+1,0)))="Н/Д",INDIRECT(CONCATENATE("'2018-04 (Д)'!V",TEXT(MATCH($C48,'2018-04 (Д)'!$C$2:$C$100,0)+1,0)))="Н/Д",AND(INDIRECT(CONCATENATE("'2018-05 (Д)'!V",TEXT(MATCH($C48,'2018-05 (Д)'!$C$2:$C$100,0)+1,0)))="Н/Д",INDIRECT(CONCATENATE("'2018-04 (Д)'!V",TEXT(MATCH($C48,'2018-04 (Д)'!$C$2:$C$100,0)+1,0))))),"Н/Д",((INDIRECT(CONCATENATE("'2018-05 (Д)'!V",TEXT(MATCH($C48,'2018-05 (Д)'!$C$2:$C$100,0)+1,0)))-INDIRECT(CONCATENATE("'2018-04 (Д)'!V",TEXT(MATCH($C48,'2018-04 (Д)'!$C$2:$C$100,0)+1,0))))/INDIRECT(CONCATENATE("'2018-04 (Д)'!V",TEXT(MATCH($C48,'2018-04 (Д)'!$C$2:$C$100,0)+1,0))))*100)</f>
        <v>Н/Д</v>
      </c>
      <c r="GM48" s="9">
        <f ca="1">IF(OR(INDIRECT(CONCATENATE("'2018-06 (Д)'!V",TEXT(MATCH($C48,'2018-06 (Д)'!$C$2:$C$100,0)+1,0)))="Н/Д",INDIRECT(CONCATENATE("'2018-05 (Д)'!V",TEXT(MATCH($C48,'2018-05 (Д)'!$C$2:$C$100,0)+1,0)))="Н/Д",AND(INDIRECT(CONCATENATE("'2018-06 (Д)'!V",TEXT(MATCH($C48,'2018-06 (Д)'!$C$2:$C$100,0)+1,0)))="Н/Д",INDIRECT(CONCATENATE("'2018-05 (Д)'!V",TEXT(MATCH($C48,'2018-05 (Д)'!$C$2:$C$100,0)+1,0))))),"Н/Д",((INDIRECT(CONCATENATE("'2018-06 (Д)'!V",TEXT(MATCH($C48,'2018-06 (Д)'!$C$2:$C$100,0)+1,0)))-INDIRECT(CONCATENATE("'2018-05 (Д)'!V",TEXT(MATCH($C48,'2018-05 (Д)'!$C$2:$C$100,0)+1,0))))/INDIRECT(CONCATENATE("'2018-05 (Д)'!V",TEXT(MATCH($C48,'2018-05 (Д)'!$C$2:$C$100,0)+1,0))))*100)</f>
        <v>-33.36950309326123</v>
      </c>
      <c r="GN48" s="9">
        <f ca="1">IF(OR(INDIRECT(CONCATENATE("'2018-07 (Д)'!V",TEXT(MATCH($C48,'2018-07 (Д)'!$C$2:$C$100,0)+1,0)))="Н/Д",INDIRECT(CONCATENATE("'2018-06 (Д)'!V",TEXT(MATCH($C48,'2018-06 (Д)'!$C$2:$C$100,0)+1,0)))="Н/Д",AND(INDIRECT(CONCATENATE("'2018-07 (Д)'!V",TEXT(MATCH($C48,'2018-07 (Д)'!$C$2:$C$100,0)+1,0)))="Н/Д",INDIRECT(CONCATENATE("'2018-06 (Д)'!V",TEXT(MATCH($C48,'2018-06 (Д)'!$C$2:$C$100,0)+1,0))))),"Н/Д",((INDIRECT(CONCATENATE("'2018-07 (Д)'!V",TEXT(MATCH($C48,'2018-07 (Д)'!$C$2:$C$100,0)+1,0)))-INDIRECT(CONCATENATE("'2018-06 (Д)'!V",TEXT(MATCH($C48,'2018-06 (Д)'!$C$2:$C$100,0)+1,0))))/INDIRECT(CONCATENATE("'2018-06 (Д)'!V",TEXT(MATCH($C48,'2018-06 (Д)'!$C$2:$C$100,0)+1,0))))*100)</f>
        <v>57.435347296771702</v>
      </c>
      <c r="GO48" s="9">
        <f ca="1">IF(OR(INDIRECT(CONCATENATE("'2018-08 (Д)'!V",TEXT(MATCH($C48,'2018-08 (Д)'!$C$2:$C$100,0)+1,0)))="Н/Д",INDIRECT(CONCATENATE("'2018-07 (Д)'!V",TEXT(MATCH($C48,'2018-07 (Д)'!$C$2:$C$100,0)+1,0)))="Н/Д",AND(INDIRECT(CONCATENATE("'2018-08 (Д)'!V",TEXT(MATCH($C48,'2018-08 (Д)'!$C$2:$C$100,0)+1,0)))="Н/Д",INDIRECT(CONCATENATE("'2018-07 (Д)'!V",TEXT(MATCH($C48,'2018-07 (Д)'!$C$2:$C$100,0)+1,0))))),"Н/Д",((INDIRECT(CONCATENATE("'2018-08 (Д)'!V",TEXT(MATCH($C48,'2018-08 (Д)'!$C$2:$C$100,0)+1,0)))-INDIRECT(CONCATENATE("'2018-07 (Д)'!V",TEXT(MATCH($C48,'2018-07 (Д)'!$C$2:$C$100,0)+1,0))))/INDIRECT(CONCATENATE("'2018-07 (Д)'!V",TEXT(MATCH($C48,'2018-07 (Д)'!$C$2:$C$100,0)+1,0))))*100)</f>
        <v>-23.445048868345069</v>
      </c>
      <c r="GP48" s="9">
        <f ca="1">IF(OR(INDIRECT(CONCATENATE("'2018-09 (Д)'!V",TEXT(MATCH($C48,'2018-09 (Д)'!$C$2:$C$100,0)+1,0)))="Н/Д",INDIRECT(CONCATENATE("'2018-08 (Д)'!V",TEXT(MATCH($C48,'2018-08 (Д)'!$C$2:$C$100,0)+1,0)))="Н/Д",AND(INDIRECT(CONCATENATE("'2018-09 (Д)'!V",TEXT(MATCH($C48,'2018-09 (Д)'!$C$2:$C$100,0)+1,0)))="Н/Д",INDIRECT(CONCATENATE("'2018-08 (Д)'!V",TEXT(MATCH($C48,'2018-08 (Д)'!$C$2:$C$100,0)+1,0))))),"Н/Д",((INDIRECT(CONCATENATE("'2018-09 (Д)'!V",TEXT(MATCH($C48,'2018-09 (Д)'!$C$2:$C$100,0)+1,0)))-INDIRECT(CONCATENATE("'2018-08 (Д)'!V",TEXT(MATCH($C48,'2018-08 (Д)'!$C$2:$C$100,0)+1,0))))/INDIRECT(CONCATENATE("'2018-08 (Д)'!V",TEXT(MATCH($C48,'2018-08 (Д)'!$C$2:$C$100,0)+1,0))))*100)</f>
        <v>7.1758065023033932</v>
      </c>
      <c r="GQ48" s="9">
        <f ca="1">IF(OR(INDIRECT(CONCATENATE("'2018-10 (Д)'!V",TEXT(MATCH($C48,'2018-10 (Д)'!$C$2:$C$100,0)+1,0)))="Н/Д",INDIRECT(CONCATENATE("'2018-09 (Д)'!V",TEXT(MATCH($C48,'2018-09 (Д)'!$C$2:$C$100,0)+1,0)))="Н/Д",AND(INDIRECT(CONCATENATE("'2018-10 (Д)'!V",TEXT(MATCH($C48,'2018-10 (Д)'!$C$2:$C$100,0)+1,0)))="Н/Д",INDIRECT(CONCATENATE("'2018-09 (Д)'!V",TEXT(MATCH($C48,'2018-09 (Д)'!$C$2:$C$100,0)+1,0))))),"Н/Д",((INDIRECT(CONCATENATE("'2018-10 (Д)'!V",TEXT(MATCH($C48,'2018-10 (Д)'!$C$2:$C$100,0)+1,0)))-INDIRECT(CONCATENATE("'2018-09 (Д)'!V",TEXT(MATCH($C48,'2018-09 (Д)'!$C$2:$C$100,0)+1,0))))/INDIRECT(CONCATENATE("'2018-09 (Д)'!V",TEXT(MATCH($C48,'2018-09 (Д)'!$C$2:$C$100,0)+1,0))))*100)</f>
        <v>24.211076023518405</v>
      </c>
      <c r="GR48" s="9">
        <f ca="1">IF(OR(INDIRECT(CONCATENATE("'2018-11 (Д)'!V",TEXT(MATCH($C48,'2018-11 (Д)'!$C$2:$C$100,0)+1,0)))="Н/Д",INDIRECT(CONCATENATE("'2018-10 (Д)'!V",TEXT(MATCH($C48,'2018-10 (Д)'!$C$2:$C$100,0)+1,0)))="Н/Д",AND(INDIRECT(CONCATENATE("'2018-11 (Д)'!V",TEXT(MATCH($C48,'2018-11 (Д)'!$C$2:$C$100,0)+1,0)))="Н/Д",INDIRECT(CONCATENATE("'2018-10 (Д)'!V",TEXT(MATCH($C48,'2018-10 (Д)'!$C$2:$C$100,0)+1,0))))),"Н/Д",((INDIRECT(CONCATENATE("'2018-11 (Д)'!V",TEXT(MATCH($C48,'2018-11 (Д)'!$C$2:$C$100,0)+1,0)))-INDIRECT(CONCATENATE("'2018-10 (Д)'!V",TEXT(MATCH($C48,'2018-10 (Д)'!$C$2:$C$100,0)+1,0))))/INDIRECT(CONCATENATE("'2018-10 (Д)'!V",TEXT(MATCH($C48,'2018-10 (Д)'!$C$2:$C$100,0)+1,0))))*100)</f>
        <v>-29.262727179695464</v>
      </c>
      <c r="GS48" s="9">
        <f ca="1">IF(OR(INDIRECT(CONCATENATE("'2018-12 (Д)'!V",TEXT(MATCH($C48,'2018-12 (Д)'!$C$2:$C$100,0)+1,0)))="Н/Д",INDIRECT(CONCATENATE("'2018-11 (Д)'!V",TEXT(MATCH($C48,'2018-11 (Д)'!$C$2:$C$100,0)+1,0)))="Н/Д",AND(INDIRECT(CONCATENATE("'2018-12 (Д)'!V",TEXT(MATCH($C48,'2018-12 (Д)'!$C$2:$C$100,0)+1,0)))="Н/Д",INDIRECT(CONCATENATE("'2018-11 (Д)'!V",TEXT(MATCH($C48,'2018-11 (Д)'!$C$2:$C$100,0)+1,0))))),"Н/Д",((INDIRECT(CONCATENATE("'2018-12 (Д)'!V",TEXT(MATCH($C48,'2018-12 (Д)'!$C$2:$C$100,0)+1,0)))-INDIRECT(CONCATENATE("'2018-11 (Д)'!V",TEXT(MATCH($C48,'2018-11 (Д)'!$C$2:$C$100,0)+1,0))))/INDIRECT(CONCATENATE("'2018-11 (Д)'!V",TEXT(MATCH($C48,'2018-11 (Д)'!$C$2:$C$100,0)+1,0))))*100)</f>
        <v>4.6844142452951187</v>
      </c>
      <c r="GT48" s="9"/>
      <c r="GU48" s="9">
        <f ca="1">IF(OR(INDIRECT(CONCATENATE("'2018-03 (Д)'!W",TEXT(MATCH($C48,'2018-03 (Д)'!$C$2:$C$100,0)+1,0)))="Н/Д",INDIRECT(CONCATENATE("'2018-02 (Д)'!W",TEXT(MATCH($C48,'2018-02 (Д)'!$C$2:$C$100,0)+1,0)))="Н/Д",AND(INDIRECT(CONCATENATE("'2018-03 (Д)'!W",TEXT(MATCH($C48,'2018-03 (Д)'!$C$2:$C$100,0)+1,0)))="Н/Д",INDIRECT(CONCATENATE("'2018-02 (Д)'!W",TEXT(MATCH($C48,'2018-02 (Д)'!$C$2:$C$100,0)+1,0))))),"Н/Д",((INDIRECT(CONCATENATE("'2018-03 (Д)'!W",TEXT(MATCH($C48,'2018-03 (Д)'!$C$2:$C$100,0)+1,0)))-INDIRECT(CONCATENATE("'2018-02 (Д)'!W",TEXT(MATCH($C48,'2018-02 (Д)'!$C$2:$C$100,0)+1,0))))/INDIRECT(CONCATENATE("'2018-02 (Д)'!W",TEXT(MATCH($C48,'2018-02 (Д)'!$C$2:$C$100,0)+1,0))))*100)</f>
        <v>21.757764647249399</v>
      </c>
      <c r="GV48" s="9">
        <f ca="1">IF(OR(INDIRECT(CONCATENATE("'2018-04 (Д)'!W",TEXT(MATCH($C48,'2018-04 (Д)'!$C$2:$C$100,0)+1,0)))="Н/Д",INDIRECT(CONCATENATE("'2018-03 (Д)'!W",TEXT(MATCH($C48,'2018-03 (Д)'!$C$2:$C$100,0)+1,0)))="Н/Д",AND(INDIRECT(CONCATENATE("'2018-04 (Д)'!W",TEXT(MATCH($C48,'2018-04 (Д)'!$C$2:$C$100,0)+1,0)))="Н/Д",INDIRECT(CONCATENATE("'2018-03 (Д)'!W",TEXT(MATCH($C48,'2018-03 (Д)'!$C$2:$C$100,0)+1,0))))),"Н/Д",((INDIRECT(CONCATENATE("'2018-04 (Д)'!W",TEXT(MATCH($C48,'2018-04 (Д)'!$C$2:$C$100,0)+1,0)))-INDIRECT(CONCATENATE("'2018-03 (Д)'!W",TEXT(MATCH($C48,'2018-03 (Д)'!$C$2:$C$100,0)+1,0))))/INDIRECT(CONCATENATE("'2018-03 (Д)'!W",TEXT(MATCH($C48,'2018-03 (Д)'!$C$2:$C$100,0)+1,0))))*100)</f>
        <v>935.72888359430385</v>
      </c>
      <c r="GW48" s="9">
        <f ca="1">IF(OR(INDIRECT(CONCATENATE("'2018-05 (Д)'!W",TEXT(MATCH($C48,'2018-05 (Д)'!$C$2:$C$100,0)+1,0)))="Н/Д",INDIRECT(CONCATENATE("'2018-04 (Д)'!W",TEXT(MATCH($C48,'2018-04 (Д)'!$C$2:$C$100,0)+1,0)))="Н/Д",AND(INDIRECT(CONCATENATE("'2018-05 (Д)'!W",TEXT(MATCH($C48,'2018-05 (Д)'!$C$2:$C$100,0)+1,0)))="Н/Д",INDIRECT(CONCATENATE("'2018-04 (Д)'!W",TEXT(MATCH($C48,'2018-04 (Д)'!$C$2:$C$100,0)+1,0))))),"Н/Д",((INDIRECT(CONCATENATE("'2018-05 (Д)'!W",TEXT(MATCH($C48,'2018-05 (Д)'!$C$2:$C$100,0)+1,0)))-INDIRECT(CONCATENATE("'2018-04 (Д)'!W",TEXT(MATCH($C48,'2018-04 (Д)'!$C$2:$C$100,0)+1,0))))/INDIRECT(CONCATENATE("'2018-04 (Д)'!W",TEXT(MATCH($C48,'2018-04 (Д)'!$C$2:$C$100,0)+1,0))))*100)</f>
        <v>-54.262156587822993</v>
      </c>
      <c r="GX48" s="9">
        <f ca="1">IF(OR(INDIRECT(CONCATENATE("'2018-06 (Д)'!W",TEXT(MATCH($C48,'2018-06 (Д)'!$C$2:$C$100,0)+1,0)))="Н/Д",INDIRECT(CONCATENATE("'2018-05 (Д)'!W",TEXT(MATCH($C48,'2018-05 (Д)'!$C$2:$C$100,0)+1,0)))="Н/Д",AND(INDIRECT(CONCATENATE("'2018-06 (Д)'!W",TEXT(MATCH($C48,'2018-06 (Д)'!$C$2:$C$100,0)+1,0)))="Н/Д",INDIRECT(CONCATENATE("'2018-05 (Д)'!W",TEXT(MATCH($C48,'2018-05 (Д)'!$C$2:$C$100,0)+1,0))))),"Н/Д",((INDIRECT(CONCATENATE("'2018-06 (Д)'!W",TEXT(MATCH($C48,'2018-06 (Д)'!$C$2:$C$100,0)+1,0)))-INDIRECT(CONCATENATE("'2018-05 (Д)'!W",TEXT(MATCH($C48,'2018-05 (Д)'!$C$2:$C$100,0)+1,0))))/INDIRECT(CONCATENATE("'2018-05 (Д)'!W",TEXT(MATCH($C48,'2018-05 (Д)'!$C$2:$C$100,0)+1,0))))*100)</f>
        <v>11.975902607564654</v>
      </c>
      <c r="GY48" s="9">
        <f ca="1">IF(OR(INDIRECT(CONCATENATE("'2018-07 (Д)'!W",TEXT(MATCH($C48,'2018-07 (Д)'!$C$2:$C$100,0)+1,0)))="Н/Д",INDIRECT(CONCATENATE("'2018-06 (Д)'!W",TEXT(MATCH($C48,'2018-06 (Д)'!$C$2:$C$100,0)+1,0)))="Н/Д",AND(INDIRECT(CONCATENATE("'2018-07 (Д)'!W",TEXT(MATCH($C48,'2018-07 (Д)'!$C$2:$C$100,0)+1,0)))="Н/Д",INDIRECT(CONCATENATE("'2018-06 (Д)'!W",TEXT(MATCH($C48,'2018-06 (Д)'!$C$2:$C$100,0)+1,0))))),"Н/Д",((INDIRECT(CONCATENATE("'2018-07 (Д)'!W",TEXT(MATCH($C48,'2018-07 (Д)'!$C$2:$C$100,0)+1,0)))-INDIRECT(CONCATENATE("'2018-06 (Д)'!W",TEXT(MATCH($C48,'2018-06 (Д)'!$C$2:$C$100,0)+1,0))))/INDIRECT(CONCATENATE("'2018-06 (Д)'!W",TEXT(MATCH($C48,'2018-06 (Д)'!$C$2:$C$100,0)+1,0))))*100)</f>
        <v>-19.562569771031814</v>
      </c>
      <c r="GZ48" s="9">
        <f ca="1">IF(OR(INDIRECT(CONCATENATE("'2018-08 (Д)'!W",TEXT(MATCH($C48,'2018-08 (Д)'!$C$2:$C$100,0)+1,0)))="Н/Д",INDIRECT(CONCATENATE("'2018-07 (Д)'!W",TEXT(MATCH($C48,'2018-07 (Д)'!$C$2:$C$100,0)+1,0)))="Н/Д",AND(INDIRECT(CONCATENATE("'2018-08 (Д)'!W",TEXT(MATCH($C48,'2018-08 (Д)'!$C$2:$C$100,0)+1,0)))="Н/Д",INDIRECT(CONCATENATE("'2018-07 (Д)'!W",TEXT(MATCH($C48,'2018-07 (Д)'!$C$2:$C$100,0)+1,0))))),"Н/Д",((INDIRECT(CONCATENATE("'2018-08 (Д)'!W",TEXT(MATCH($C48,'2018-08 (Д)'!$C$2:$C$100,0)+1,0)))-INDIRECT(CONCATENATE("'2018-07 (Д)'!W",TEXT(MATCH($C48,'2018-07 (Д)'!$C$2:$C$100,0)+1,0))))/INDIRECT(CONCATENATE("'2018-07 (Д)'!W",TEXT(MATCH($C48,'2018-07 (Д)'!$C$2:$C$100,0)+1,0))))*100)</f>
        <v>49.051583322876304</v>
      </c>
      <c r="HA48" s="9">
        <f ca="1">IF(OR(INDIRECT(CONCATENATE("'2018-09 (Д)'!W",TEXT(MATCH($C48,'2018-09 (Д)'!$C$2:$C$100,0)+1,0)))="Н/Д",INDIRECT(CONCATENATE("'2018-08 (Д)'!W",TEXT(MATCH($C48,'2018-08 (Д)'!$C$2:$C$100,0)+1,0)))="Н/Д",AND(INDIRECT(CONCATENATE("'2018-09 (Д)'!W",TEXT(MATCH($C48,'2018-09 (Д)'!$C$2:$C$100,0)+1,0)))="Н/Д",INDIRECT(CONCATENATE("'2018-08 (Д)'!W",TEXT(MATCH($C48,'2018-08 (Д)'!$C$2:$C$100,0)+1,0))))),"Н/Д",((INDIRECT(CONCATENATE("'2018-09 (Д)'!W",TEXT(MATCH($C48,'2018-09 (Д)'!$C$2:$C$100,0)+1,0)))-INDIRECT(CONCATENATE("'2018-08 (Д)'!W",TEXT(MATCH($C48,'2018-08 (Д)'!$C$2:$C$100,0)+1,0))))/INDIRECT(CONCATENATE("'2018-08 (Д)'!W",TEXT(MATCH($C48,'2018-08 (Д)'!$C$2:$C$100,0)+1,0))))*100)</f>
        <v>-36.072780089387017</v>
      </c>
      <c r="HB48" s="9">
        <f ca="1">IF(OR(INDIRECT(CONCATENATE("'2018-10 (Д)'!W",TEXT(MATCH($C48,'2018-10 (Д)'!$C$2:$C$100,0)+1,0)))="Н/Д",INDIRECT(CONCATENATE("'2018-09 (Д)'!W",TEXT(MATCH($C48,'2018-09 (Д)'!$C$2:$C$100,0)+1,0)))="Н/Д",AND(INDIRECT(CONCATENATE("'2018-10 (Д)'!W",TEXT(MATCH($C48,'2018-10 (Д)'!$C$2:$C$100,0)+1,0)))="Н/Д",INDIRECT(CONCATENATE("'2018-09 (Д)'!W",TEXT(MATCH($C48,'2018-09 (Д)'!$C$2:$C$100,0)+1,0))))),"Н/Д",((INDIRECT(CONCATENATE("'2018-10 (Д)'!W",TEXT(MATCH($C48,'2018-10 (Д)'!$C$2:$C$100,0)+1,0)))-INDIRECT(CONCATENATE("'2018-09 (Д)'!W",TEXT(MATCH($C48,'2018-09 (Д)'!$C$2:$C$100,0)+1,0))))/INDIRECT(CONCATENATE("'2018-09 (Д)'!W",TEXT(MATCH($C48,'2018-09 (Д)'!$C$2:$C$100,0)+1,0))))*100)</f>
        <v>-10.090080267016027</v>
      </c>
      <c r="HC48" s="9">
        <f ca="1">IF(OR(INDIRECT(CONCATENATE("'2018-11 (Д)'!W",TEXT(MATCH($C48,'2018-11 (Д)'!$C$2:$C$100,0)+1,0)))="Н/Д",INDIRECT(CONCATENATE("'2018-10 (Д)'!W",TEXT(MATCH($C48,'2018-10 (Д)'!$C$2:$C$100,0)+1,0)))="Н/Д",AND(INDIRECT(CONCATENATE("'2018-11 (Д)'!W",TEXT(MATCH($C48,'2018-11 (Д)'!$C$2:$C$100,0)+1,0)))="Н/Д",INDIRECT(CONCATENATE("'2018-10 (Д)'!W",TEXT(MATCH($C48,'2018-10 (Д)'!$C$2:$C$100,0)+1,0))))),"Н/Д",((INDIRECT(CONCATENATE("'2018-11 (Д)'!W",TEXT(MATCH($C48,'2018-11 (Д)'!$C$2:$C$100,0)+1,0)))-INDIRECT(CONCATENATE("'2018-10 (Д)'!W",TEXT(MATCH($C48,'2018-10 (Д)'!$C$2:$C$100,0)+1,0))))/INDIRECT(CONCATENATE("'2018-10 (Д)'!W",TEXT(MATCH($C48,'2018-10 (Д)'!$C$2:$C$100,0)+1,0))))*100)</f>
        <v>95.243714908601532</v>
      </c>
      <c r="HD48" s="9">
        <f ca="1">IF(OR(INDIRECT(CONCATENATE("'2018-12 (Д)'!W",TEXT(MATCH($C48,'2018-12 (Д)'!$C$2:$C$100,0)+1,0)))="Н/Д",INDIRECT(CONCATENATE("'2018-11 (Д)'!W",TEXT(MATCH($C48,'2018-11 (Д)'!$C$2:$C$100,0)+1,0)))="Н/Д",AND(INDIRECT(CONCATENATE("'2018-12 (Д)'!W",TEXT(MATCH($C48,'2018-12 (Д)'!$C$2:$C$100,0)+1,0)))="Н/Д",INDIRECT(CONCATENATE("'2018-11 (Д)'!W",TEXT(MATCH($C48,'2018-11 (Д)'!$C$2:$C$100,0)+1,0))))),"Н/Д",((INDIRECT(CONCATENATE("'2018-12 (Д)'!W",TEXT(MATCH($C48,'2018-12 (Д)'!$C$2:$C$100,0)+1,0)))-INDIRECT(CONCATENATE("'2018-11 (Д)'!W",TEXT(MATCH($C48,'2018-11 (Д)'!$C$2:$C$100,0)+1,0))))/INDIRECT(CONCATENATE("'2018-11 (Д)'!W",TEXT(MATCH($C48,'2018-11 (Д)'!$C$2:$C$100,0)+1,0))))*100)</f>
        <v>-31.466683471191686</v>
      </c>
    </row>
    <row r="49" spans="1:212" x14ac:dyDescent="0.25">
      <c r="A49" s="2" t="s">
        <v>69</v>
      </c>
      <c r="B49" s="2" t="s">
        <v>72</v>
      </c>
      <c r="C49" s="15">
        <v>32000000</v>
      </c>
      <c r="D49" s="9"/>
      <c r="E49" s="9">
        <f ca="1">IF(OR(INDIRECT(CONCATENATE("'2018-03 (Д)'!E",TEXT(MATCH($C49,'2018-03 (Д)'!$C$2:$C$100,0)+1,0)))="Н/Д",INDIRECT(CONCATENATE("'2018-02 (Д)'!E",TEXT(MATCH($C49,'2018-02 (Д)'!$C$2:$C$100,0)+1,0)))="Н/Д",AND(INDIRECT(CONCATENATE("'2018-03 (Д)'!E",TEXT(MATCH($C49,'2018-03 (Д)'!$C$2:$C$100,0)+1,0)))="Н/Д",INDIRECT(CONCATENATE("'2018-02 (Д)'!E",TEXT(MATCH($C49,'2018-02 (Д)'!$C$2:$C$100,0)+1,0))))),"Н/Д",((INDIRECT(CONCATENATE("'2018-03 (Д)'!E",TEXT(MATCH($C49,'2018-03 (Д)'!$C$2:$C$100,0)+1,0)))-INDIRECT(CONCATENATE("'2018-02 (Д)'!E",TEXT(MATCH($C49,'2018-02 (Д)'!$C$2:$C$100,0)+1,0))))/INDIRECT(CONCATENATE("'2018-02 (Д)'!E",TEXT(MATCH($C49,'2018-02 (Д)'!$C$2:$C$100,0)+1,0))))*100)</f>
        <v>26.378747083792209</v>
      </c>
      <c r="F49" s="9">
        <f ca="1">IF(OR(INDIRECT(CONCATENATE("'2018-04 (Д)'!E",TEXT(MATCH($C49,'2018-04 (Д)'!$C$2:$C$100,0)+1,0)))="Н/Д",INDIRECT(CONCATENATE("'2018-03 (Д)'!E",TEXT(MATCH($C49,'2018-03 (Д)'!$C$2:$C$100,0)+1,0)))="Н/Д",AND(INDIRECT(CONCATENATE("'2018-04 (Д)'!E",TEXT(MATCH($C49,'2018-04 (Д)'!$C$2:$C$100,0)+1,0)))="Н/Д",INDIRECT(CONCATENATE("'2018-03 (Д)'!E",TEXT(MATCH($C49,'2018-03 (Д)'!$C$2:$C$100,0)+1,0))))),"Н/Д",((INDIRECT(CONCATENATE("'2018-04 (Д)'!E",TEXT(MATCH($C49,'2018-04 (Д)'!$C$2:$C$100,0)+1,0)))-INDIRECT(CONCATENATE("'2018-03 (Д)'!E",TEXT(MATCH($C49,'2018-03 (Д)'!$C$2:$C$100,0)+1,0))))/INDIRECT(CONCATENATE("'2018-03 (Д)'!E",TEXT(MATCH($C49,'2018-03 (Д)'!$C$2:$C$100,0)+1,0))))*100)</f>
        <v>100.25860851349655</v>
      </c>
      <c r="G49" s="9">
        <f ca="1">IF(OR(INDIRECT(CONCATENATE("'2018-05 (Д)'!E",TEXT(MATCH($C49,'2018-05 (Д)'!$C$2:$C$100,0)+1,0)))="Н/Д",INDIRECT(CONCATENATE("'2018-04 (Д)'!E",TEXT(MATCH($C49,'2018-04 (Д)'!$C$2:$C$100,0)+1,0)))="Н/Д",AND(INDIRECT(CONCATENATE("'2018-05 (Д)'!E",TEXT(MATCH($C49,'2018-05 (Д)'!$C$2:$C$100,0)+1,0)))="Н/Д",INDIRECT(CONCATENATE("'2018-04 (Д)'!E",TEXT(MATCH($C49,'2018-04 (Д)'!$C$2:$C$100,0)+1,0))))),"Н/Д",((INDIRECT(CONCATENATE("'2018-05 (Д)'!E",TEXT(MATCH($C49,'2018-05 (Д)'!$C$2:$C$100,0)+1,0)))-INDIRECT(CONCATENATE("'2018-04 (Д)'!E",TEXT(MATCH($C49,'2018-04 (Д)'!$C$2:$C$100,0)+1,0))))/INDIRECT(CONCATENATE("'2018-04 (Д)'!E",TEXT(MATCH($C49,'2018-04 (Д)'!$C$2:$C$100,0)+1,0))))*100)</f>
        <v>-26.262310410895235</v>
      </c>
      <c r="H49" s="9">
        <f ca="1">IF(OR(INDIRECT(CONCATENATE("'2018-06 (Д)'!E",TEXT(MATCH($C49,'2018-06 (Д)'!$C$2:$C$100,0)+1,0)))="Н/Д",INDIRECT(CONCATENATE("'2018-05 (Д)'!E",TEXT(MATCH($C49,'2018-05 (Д)'!$C$2:$C$100,0)+1,0)))="Н/Д",AND(INDIRECT(CONCATENATE("'2018-06 (Д)'!E",TEXT(MATCH($C49,'2018-06 (Д)'!$C$2:$C$100,0)+1,0)))="Н/Д",INDIRECT(CONCATENATE("'2018-05 (Д)'!E",TEXT(MATCH($C49,'2018-05 (Д)'!$C$2:$C$100,0)+1,0))))),"Н/Д",((INDIRECT(CONCATENATE("'2018-06 (Д)'!E",TEXT(MATCH($C49,'2018-06 (Д)'!$C$2:$C$100,0)+1,0)))-INDIRECT(CONCATENATE("'2018-05 (Д)'!E",TEXT(MATCH($C49,'2018-05 (Д)'!$C$2:$C$100,0)+1,0))))/INDIRECT(CONCATENATE("'2018-05 (Д)'!E",TEXT(MATCH($C49,'2018-05 (Д)'!$C$2:$C$100,0)+1,0))))*100)</f>
        <v>37.80281248536528</v>
      </c>
      <c r="I49" s="9">
        <f ca="1">IF(OR(INDIRECT(CONCATENATE("'2018-07 (Д)'!E",TEXT(MATCH($C49,'2018-07 (Д)'!$C$2:$C$100,0)+1,0)))="Н/Д",INDIRECT(CONCATENATE("'2018-06 (Д)'!E",TEXT(MATCH($C49,'2018-06 (Д)'!$C$2:$C$100,0)+1,0)))="Н/Д",AND(INDIRECT(CONCATENATE("'2018-07 (Д)'!E",TEXT(MATCH($C49,'2018-07 (Д)'!$C$2:$C$100,0)+1,0)))="Н/Д",INDIRECT(CONCATENATE("'2018-06 (Д)'!E",TEXT(MATCH($C49,'2018-06 (Д)'!$C$2:$C$100,0)+1,0))))),"Н/Д",((INDIRECT(CONCATENATE("'2018-07 (Д)'!E",TEXT(MATCH($C49,'2018-07 (Д)'!$C$2:$C$100,0)+1,0)))-INDIRECT(CONCATENATE("'2018-06 (Д)'!E",TEXT(MATCH($C49,'2018-06 (Д)'!$C$2:$C$100,0)+1,0))))/INDIRECT(CONCATENATE("'2018-06 (Д)'!E",TEXT(MATCH($C49,'2018-06 (Д)'!$C$2:$C$100,0)+1,0))))*100)</f>
        <v>-40.719768398185515</v>
      </c>
      <c r="J49" s="9">
        <f ca="1">IF(OR(INDIRECT(CONCATENATE("'2018-08 (Д)'!E",TEXT(MATCH($C49,'2018-08 (Д)'!$C$2:$C$100,0)+1,0)))="Н/Д",INDIRECT(CONCATENATE("'2018-07 (Д)'!E",TEXT(MATCH($C49,'2018-07 (Д)'!$C$2:$C$100,0)+1,0)))="Н/Д",AND(INDIRECT(CONCATENATE("'2018-08 (Д)'!E",TEXT(MATCH($C49,'2018-08 (Д)'!$C$2:$C$100,0)+1,0)))="Н/Д",INDIRECT(CONCATENATE("'2018-07 (Д)'!E",TEXT(MATCH($C49,'2018-07 (Д)'!$C$2:$C$100,0)+1,0))))),"Н/Д",((INDIRECT(CONCATENATE("'2018-08 (Д)'!E",TEXT(MATCH($C49,'2018-08 (Д)'!$C$2:$C$100,0)+1,0)))-INDIRECT(CONCATENATE("'2018-07 (Д)'!E",TEXT(MATCH($C49,'2018-07 (Д)'!$C$2:$C$100,0)+1,0))))/INDIRECT(CONCATENATE("'2018-07 (Д)'!E",TEXT(MATCH($C49,'2018-07 (Д)'!$C$2:$C$100,0)+1,0))))*100)</f>
        <v>57.757560517227667</v>
      </c>
      <c r="K49" s="9">
        <f ca="1">IF(OR(INDIRECT(CONCATENATE("'2018-09 (Д)'!E",TEXT(MATCH($C49,'2018-09 (Д)'!$C$2:$C$100,0)+1,0)))="Н/Д",INDIRECT(CONCATENATE("'2018-08 (Д)'!E",TEXT(MATCH($C49,'2018-08 (Д)'!$C$2:$C$100,0)+1,0)))="Н/Д",AND(INDIRECT(CONCATENATE("'2018-09 (Д)'!E",TEXT(MATCH($C49,'2018-09 (Д)'!$C$2:$C$100,0)+1,0)))="Н/Д",INDIRECT(CONCATENATE("'2018-08 (Д)'!E",TEXT(MATCH($C49,'2018-08 (Д)'!$C$2:$C$100,0)+1,0))))),"Н/Д",((INDIRECT(CONCATENATE("'2018-09 (Д)'!E",TEXT(MATCH($C49,'2018-09 (Д)'!$C$2:$C$100,0)+1,0)))-INDIRECT(CONCATENATE("'2018-08 (Д)'!E",TEXT(MATCH($C49,'2018-08 (Д)'!$C$2:$C$100,0)+1,0))))/INDIRECT(CONCATENATE("'2018-08 (Д)'!E",TEXT(MATCH($C49,'2018-08 (Д)'!$C$2:$C$100,0)+1,0))))*100)</f>
        <v>-19.854003948563335</v>
      </c>
      <c r="L49" s="9">
        <f ca="1">IF(OR(INDIRECT(CONCATENATE("'2018-10 (Д)'!E",TEXT(MATCH($C49,'2018-10 (Д)'!$C$2:$C$100,0)+1,0)))="Н/Д",INDIRECT(CONCATENATE("'2018-09 (Д)'!E",TEXT(MATCH($C49,'2018-09 (Д)'!$C$2:$C$100,0)+1,0)))="Н/Д",AND(INDIRECT(CONCATENATE("'2018-10 (Д)'!E",TEXT(MATCH($C49,'2018-10 (Д)'!$C$2:$C$100,0)+1,0)))="Н/Д",INDIRECT(CONCATENATE("'2018-09 (Д)'!E",TEXT(MATCH($C49,'2018-09 (Д)'!$C$2:$C$100,0)+1,0))))),"Н/Д",((INDIRECT(CONCATENATE("'2018-10 (Д)'!E",TEXT(MATCH($C49,'2018-10 (Д)'!$C$2:$C$100,0)+1,0)))-INDIRECT(CONCATENATE("'2018-09 (Д)'!E",TEXT(MATCH($C49,'2018-09 (Д)'!$C$2:$C$100,0)+1,0))))/INDIRECT(CONCATENATE("'2018-09 (Д)'!E",TEXT(MATCH($C49,'2018-09 (Д)'!$C$2:$C$100,0)+1,0))))*100)</f>
        <v>-25.46248399897889</v>
      </c>
      <c r="M49" s="9">
        <f ca="1">IF(OR(INDIRECT(CONCATENATE("'2018-11 (Д)'!E",TEXT(MATCH($C49,'2018-11 (Д)'!$C$2:$C$100,0)+1,0)))="Н/Д",INDIRECT(CONCATENATE("'2018-10 (Д)'!E",TEXT(MATCH($C49,'2018-10 (Д)'!$C$2:$C$100,0)+1,0)))="Н/Д",AND(INDIRECT(CONCATENATE("'2018-11 (Д)'!E",TEXT(MATCH($C49,'2018-11 (Д)'!$C$2:$C$100,0)+1,0)))="Н/Д",INDIRECT(CONCATENATE("'2018-10 (Д)'!E",TEXT(MATCH($C49,'2018-10 (Д)'!$C$2:$C$100,0)+1,0))))),"Н/Д",((INDIRECT(CONCATENATE("'2018-11 (Д)'!E",TEXT(MATCH($C49,'2018-11 (Д)'!$C$2:$C$100,0)+1,0)))-INDIRECT(CONCATENATE("'2018-10 (Д)'!E",TEXT(MATCH($C49,'2018-10 (Д)'!$C$2:$C$100,0)+1,0))))/INDIRECT(CONCATENATE("'2018-10 (Д)'!E",TEXT(MATCH($C49,'2018-10 (Д)'!$C$2:$C$100,0)+1,0))))*100)</f>
        <v>123.19913748981645</v>
      </c>
      <c r="N49" s="9">
        <f ca="1">IF(OR(INDIRECT(CONCATENATE("'2018-12 (Д)'!E",TEXT(MATCH($C49,'2018-12 (Д)'!$C$2:$C$100,0)+1,0)))="Н/Д",INDIRECT(CONCATENATE("'2018-11 (Д)'!E",TEXT(MATCH($C49,'2018-11 (Д)'!$C$2:$C$100,0)+1,0)))="Н/Д",AND(INDIRECT(CONCATENATE("'2018-12 (Д)'!E",TEXT(MATCH($C49,'2018-12 (Д)'!$C$2:$C$100,0)+1,0)))="Н/Д",INDIRECT(CONCATENATE("'2018-11 (Д)'!E",TEXT(MATCH($C49,'2018-11 (Д)'!$C$2:$C$100,0)+1,0))))),"Н/Д",((INDIRECT(CONCATENATE("'2018-12 (Д)'!E",TEXT(MATCH($C49,'2018-12 (Д)'!$C$2:$C$100,0)+1,0)))-INDIRECT(CONCATENATE("'2018-11 (Д)'!E",TEXT(MATCH($C49,'2018-11 (Д)'!$C$2:$C$100,0)+1,0))))/INDIRECT(CONCATENATE("'2018-11 (Д)'!E",TEXT(MATCH($C49,'2018-11 (Д)'!$C$2:$C$100,0)+1,0))))*100)</f>
        <v>-40.127857972748956</v>
      </c>
      <c r="O49" s="9"/>
      <c r="P49" s="9">
        <f ca="1">IF(OR(INDIRECT(CONCATENATE("'2018-03 (Д)'!F",TEXT(MATCH($C49,'2018-03 (Д)'!$C$2:$C$100,0)+1,0)))="Н/Д",INDIRECT(CONCATENATE("'2018-02 (Д)'!F",TEXT(MATCH($C49,'2018-02 (Д)'!$C$2:$C$100,0)+1,0)))="Н/Д",AND(INDIRECT(CONCATENATE("'2018-03 (Д)'!F",TEXT(MATCH($C49,'2018-03 (Д)'!$C$2:$C$100,0)+1,0)))="Н/Д",INDIRECT(CONCATENATE("'2018-02 (Д)'!F",TEXT(MATCH($C49,'2018-02 (Д)'!$C$2:$C$100,0)+1,0))))),"Н/Д",((INDIRECT(CONCATENATE("'2018-03 (Д)'!F",TEXT(MATCH($C49,'2018-03 (Д)'!$C$2:$C$100,0)+1,0)))-INDIRECT(CONCATENATE("'2018-02 (Д)'!F",TEXT(MATCH($C49,'2018-02 (Д)'!$C$2:$C$100,0)+1,0))))/INDIRECT(CONCATENATE("'2018-02 (Д)'!F",TEXT(MATCH($C49,'2018-02 (Д)'!$C$2:$C$100,0)+1,0))))*100)</f>
        <v>22.400251464902585</v>
      </c>
      <c r="Q49" s="9">
        <f ca="1">IF(OR(INDIRECT(CONCATENATE("'2018-04 (Д)'!F",TEXT(MATCH($C49,'2018-04 (Д)'!$C$2:$C$100,0)+1,0)))="Н/Д",INDIRECT(CONCATENATE("'2018-03 (Д)'!F",TEXT(MATCH($C49,'2018-03 (Д)'!$C$2:$C$100,0)+1,0)))="Н/Д",AND(INDIRECT(CONCATENATE("'2018-04 (Д)'!F",TEXT(MATCH($C49,'2018-04 (Д)'!$C$2:$C$100,0)+1,0)))="Н/Д",INDIRECT(CONCATENATE("'2018-03 (Д)'!F",TEXT(MATCH($C49,'2018-03 (Д)'!$C$2:$C$100,0)+1,0))))),"Н/Д",((INDIRECT(CONCATENATE("'2018-04 (Д)'!F",TEXT(MATCH($C49,'2018-04 (Д)'!$C$2:$C$100,0)+1,0)))-INDIRECT(CONCATENATE("'2018-03 (Д)'!F",TEXT(MATCH($C49,'2018-03 (Д)'!$C$2:$C$100,0)+1,0))))/INDIRECT(CONCATENATE("'2018-03 (Д)'!F",TEXT(MATCH($C49,'2018-03 (Д)'!$C$2:$C$100,0)+1,0))))*100)</f>
        <v>111.54455872571245</v>
      </c>
      <c r="R49" s="9">
        <f ca="1">IF(OR(INDIRECT(CONCATENATE("'2018-05 (Д)'!F",TEXT(MATCH($C49,'2018-05 (Д)'!$C$2:$C$100,0)+1,0)))="Н/Д",INDIRECT(CONCATENATE("'2018-04 (Д)'!F",TEXT(MATCH($C49,'2018-04 (Д)'!$C$2:$C$100,0)+1,0)))="Н/Д",AND(INDIRECT(CONCATENATE("'2018-05 (Д)'!F",TEXT(MATCH($C49,'2018-05 (Д)'!$C$2:$C$100,0)+1,0)))="Н/Д",INDIRECT(CONCATENATE("'2018-04 (Д)'!F",TEXT(MATCH($C49,'2018-04 (Д)'!$C$2:$C$100,0)+1,0))))),"Н/Д",((INDIRECT(CONCATENATE("'2018-05 (Д)'!F",TEXT(MATCH($C49,'2018-05 (Д)'!$C$2:$C$100,0)+1,0)))-INDIRECT(CONCATENATE("'2018-04 (Д)'!F",TEXT(MATCH($C49,'2018-04 (Д)'!$C$2:$C$100,0)+1,0))))/INDIRECT(CONCATENATE("'2018-04 (Д)'!F",TEXT(MATCH($C49,'2018-04 (Д)'!$C$2:$C$100,0)+1,0))))*100)</f>
        <v>-31.833218378836097</v>
      </c>
      <c r="S49" s="9">
        <f ca="1">IF(OR(INDIRECT(CONCATENATE("'2018-06 (Д)'!F",TEXT(MATCH($C49,'2018-06 (Д)'!$C$2:$C$100,0)+1,0)))="Н/Д",INDIRECT(CONCATENATE("'2018-05 (Д)'!F",TEXT(MATCH($C49,'2018-05 (Д)'!$C$2:$C$100,0)+1,0)))="Н/Д",AND(INDIRECT(CONCATENATE("'2018-06 (Д)'!F",TEXT(MATCH($C49,'2018-06 (Д)'!$C$2:$C$100,0)+1,0)))="Н/Д",INDIRECT(CONCATENATE("'2018-05 (Д)'!F",TEXT(MATCH($C49,'2018-05 (Д)'!$C$2:$C$100,0)+1,0))))),"Н/Д",((INDIRECT(CONCATENATE("'2018-06 (Д)'!F",TEXT(MATCH($C49,'2018-06 (Д)'!$C$2:$C$100,0)+1,0)))-INDIRECT(CONCATENATE("'2018-05 (Д)'!F",TEXT(MATCH($C49,'2018-05 (Д)'!$C$2:$C$100,0)+1,0))))/INDIRECT(CONCATENATE("'2018-05 (Д)'!F",TEXT(MATCH($C49,'2018-05 (Д)'!$C$2:$C$100,0)+1,0))))*100)</f>
        <v>45.169316497348291</v>
      </c>
      <c r="T49" s="9">
        <f ca="1">IF(OR(INDIRECT(CONCATENATE("'2018-07 (Д)'!F",TEXT(MATCH($C49,'2018-07 (Д)'!$C$2:$C$100,0)+1,0)))="Н/Д",INDIRECT(CONCATENATE("'2018-06 (Д)'!F",TEXT(MATCH($C49,'2018-06 (Д)'!$C$2:$C$100,0)+1,0)))="Н/Д",AND(INDIRECT(CONCATENATE("'2018-07 (Д)'!F",TEXT(MATCH($C49,'2018-07 (Д)'!$C$2:$C$100,0)+1,0)))="Н/Д",INDIRECT(CONCATENATE("'2018-06 (Д)'!F",TEXT(MATCH($C49,'2018-06 (Д)'!$C$2:$C$100,0)+1,0))))),"Н/Д",((INDIRECT(CONCATENATE("'2018-07 (Д)'!F",TEXT(MATCH($C49,'2018-07 (Д)'!$C$2:$C$100,0)+1,0)))-INDIRECT(CONCATENATE("'2018-06 (Д)'!F",TEXT(MATCH($C49,'2018-06 (Д)'!$C$2:$C$100,0)+1,0))))/INDIRECT(CONCATENATE("'2018-06 (Д)'!F",TEXT(MATCH($C49,'2018-06 (Д)'!$C$2:$C$100,0)+1,0))))*100)</f>
        <v>-42.077133998093672</v>
      </c>
      <c r="U49" s="9">
        <f ca="1">IF(OR(INDIRECT(CONCATENATE("'2018-08 (Д)'!F",TEXT(MATCH($C49,'2018-08 (Д)'!$C$2:$C$100,0)+1,0)))="Н/Д",INDIRECT(CONCATENATE("'2018-07 (Д)'!F",TEXT(MATCH($C49,'2018-07 (Д)'!$C$2:$C$100,0)+1,0)))="Н/Д",AND(INDIRECT(CONCATENATE("'2018-08 (Д)'!F",TEXT(MATCH($C49,'2018-08 (Д)'!$C$2:$C$100,0)+1,0)))="Н/Д",INDIRECT(CONCATENATE("'2018-07 (Д)'!F",TEXT(MATCH($C49,'2018-07 (Д)'!$C$2:$C$100,0)+1,0))))),"Н/Д",((INDIRECT(CONCATENATE("'2018-08 (Д)'!F",TEXT(MATCH($C49,'2018-08 (Д)'!$C$2:$C$100,0)+1,0)))-INDIRECT(CONCATENATE("'2018-07 (Д)'!F",TEXT(MATCH($C49,'2018-07 (Д)'!$C$2:$C$100,0)+1,0))))/INDIRECT(CONCATENATE("'2018-07 (Д)'!F",TEXT(MATCH($C49,'2018-07 (Д)'!$C$2:$C$100,0)+1,0))))*100)</f>
        <v>69.447124356943519</v>
      </c>
      <c r="V49" s="9">
        <f ca="1">IF(OR(INDIRECT(CONCATENATE("'2018-09 (Д)'!F",TEXT(MATCH($C49,'2018-09 (Д)'!$C$2:$C$100,0)+1,0)))="Н/Д",INDIRECT(CONCATENATE("'2018-08 (Д)'!F",TEXT(MATCH($C49,'2018-08 (Д)'!$C$2:$C$100,0)+1,0)))="Н/Д",AND(INDIRECT(CONCATENATE("'2018-09 (Д)'!F",TEXT(MATCH($C49,'2018-09 (Д)'!$C$2:$C$100,0)+1,0)))="Н/Д",INDIRECT(CONCATENATE("'2018-08 (Д)'!F",TEXT(MATCH($C49,'2018-08 (Д)'!$C$2:$C$100,0)+1,0))))),"Н/Д",((INDIRECT(CONCATENATE("'2018-09 (Д)'!F",TEXT(MATCH($C49,'2018-09 (Д)'!$C$2:$C$100,0)+1,0)))-INDIRECT(CONCATENATE("'2018-08 (Д)'!F",TEXT(MATCH($C49,'2018-08 (Д)'!$C$2:$C$100,0)+1,0))))/INDIRECT(CONCATENATE("'2018-08 (Д)'!F",TEXT(MATCH($C49,'2018-08 (Д)'!$C$2:$C$100,0)+1,0))))*100)</f>
        <v>-35.108767846574437</v>
      </c>
      <c r="W49" s="9">
        <f ca="1">IF(OR(INDIRECT(CONCATENATE("'2018-10 (Д)'!F",TEXT(MATCH($C49,'2018-10 (Д)'!$C$2:$C$100,0)+1,0)))="Н/Д",INDIRECT(CONCATENATE("'2018-09 (Д)'!F",TEXT(MATCH($C49,'2018-09 (Д)'!$C$2:$C$100,0)+1,0)))="Н/Д",AND(INDIRECT(CONCATENATE("'2018-10 (Д)'!F",TEXT(MATCH($C49,'2018-10 (Д)'!$C$2:$C$100,0)+1,0)))="Н/Д",INDIRECT(CONCATENATE("'2018-09 (Д)'!F",TEXT(MATCH($C49,'2018-09 (Д)'!$C$2:$C$100,0)+1,0))))),"Н/Д",((INDIRECT(CONCATENATE("'2018-10 (Д)'!F",TEXT(MATCH($C49,'2018-10 (Д)'!$C$2:$C$100,0)+1,0)))-INDIRECT(CONCATENATE("'2018-09 (Д)'!F",TEXT(MATCH($C49,'2018-09 (Д)'!$C$2:$C$100,0)+1,0))))/INDIRECT(CONCATENATE("'2018-09 (Д)'!F",TEXT(MATCH($C49,'2018-09 (Д)'!$C$2:$C$100,0)+1,0))))*100)</f>
        <v>-29.806212466203991</v>
      </c>
      <c r="X49" s="9">
        <f ca="1">IF(OR(INDIRECT(CONCATENATE("'2018-11 (Д)'!F",TEXT(MATCH($C49,'2018-11 (Д)'!$C$2:$C$100,0)+1,0)))="Н/Д",INDIRECT(CONCATENATE("'2018-10 (Д)'!F",TEXT(MATCH($C49,'2018-10 (Д)'!$C$2:$C$100,0)+1,0)))="Н/Д",AND(INDIRECT(CONCATENATE("'2018-11 (Д)'!F",TEXT(MATCH($C49,'2018-11 (Д)'!$C$2:$C$100,0)+1,0)))="Н/Д",INDIRECT(CONCATENATE("'2018-10 (Д)'!F",TEXT(MATCH($C49,'2018-10 (Д)'!$C$2:$C$100,0)+1,0))))),"Н/Д",((INDIRECT(CONCATENATE("'2018-11 (Д)'!F",TEXT(MATCH($C49,'2018-11 (Д)'!$C$2:$C$100,0)+1,0)))-INDIRECT(CONCATENATE("'2018-10 (Д)'!F",TEXT(MATCH($C49,'2018-10 (Д)'!$C$2:$C$100,0)+1,0))))/INDIRECT(CONCATENATE("'2018-10 (Д)'!F",TEXT(MATCH($C49,'2018-10 (Д)'!$C$2:$C$100,0)+1,0))))*100)</f>
        <v>181.16615866414119</v>
      </c>
      <c r="Y49" s="9">
        <f ca="1">IF(OR(INDIRECT(CONCATENATE("'2018-12 (Д)'!F",TEXT(MATCH($C49,'2018-12 (Д)'!$C$2:$C$100,0)+1,0)))="Н/Д",INDIRECT(CONCATENATE("'2018-11 (Д)'!F",TEXT(MATCH($C49,'2018-11 (Д)'!$C$2:$C$100,0)+1,0)))="Н/Д",AND(INDIRECT(CONCATENATE("'2018-12 (Д)'!F",TEXT(MATCH($C49,'2018-12 (Д)'!$C$2:$C$100,0)+1,0)))="Н/Д",INDIRECT(CONCATENATE("'2018-11 (Д)'!F",TEXT(MATCH($C49,'2018-11 (Д)'!$C$2:$C$100,0)+1,0))))),"Н/Д",((INDIRECT(CONCATENATE("'2018-12 (Д)'!F",TEXT(MATCH($C49,'2018-12 (Д)'!$C$2:$C$100,0)+1,0)))-INDIRECT(CONCATENATE("'2018-11 (Д)'!F",TEXT(MATCH($C49,'2018-11 (Д)'!$C$2:$C$100,0)+1,0))))/INDIRECT(CONCATENATE("'2018-11 (Д)'!F",TEXT(MATCH($C49,'2018-11 (Д)'!$C$2:$C$100,0)+1,0))))*100)</f>
        <v>-41.855622810387395</v>
      </c>
      <c r="Z49" s="9"/>
      <c r="AA49" s="9">
        <f ca="1">IF(OR(INDIRECT(CONCATENATE("'2018-03 (Д)'!G",TEXT(MATCH($C49,'2018-03 (Д)'!$C$2:$C$100,0)+1,0)))="Н/Д",INDIRECT(CONCATENATE("'2018-02 (Д)'!G",TEXT(MATCH($C49,'2018-02 (Д)'!$C$2:$C$100,0)+1,0)))="Н/Д",AND(INDIRECT(CONCATENATE("'2018-03 (Д)'!G",TEXT(MATCH($C49,'2018-03 (Д)'!$C$2:$C$100,0)+1,0)))="Н/Д",INDIRECT(CONCATENATE("'2018-02 (Д)'!G",TEXT(MATCH($C49,'2018-02 (Д)'!$C$2:$C$100,0)+1,0))))),"Н/Д",((INDIRECT(CONCATENATE("'2018-03 (Д)'!G",TEXT(MATCH($C49,'2018-03 (Д)'!$C$2:$C$100,0)+1,0)))-INDIRECT(CONCATENATE("'2018-02 (Д)'!G",TEXT(MATCH($C49,'2018-02 (Д)'!$C$2:$C$100,0)+1,0))))/INDIRECT(CONCATENATE("'2018-02 (Д)'!G",TEXT(MATCH($C49,'2018-02 (Д)'!$C$2:$C$100,0)+1,0))))*100)</f>
        <v>66.353857497220687</v>
      </c>
      <c r="AB49" s="9">
        <f ca="1">IF(OR(INDIRECT(CONCATENATE("'2018-04 (Д)'!G",TEXT(MATCH($C49,'2018-04 (Д)'!$C$2:$C$100,0)+1,0)))="Н/Д",INDIRECT(CONCATENATE("'2018-03 (Д)'!G",TEXT(MATCH($C49,'2018-03 (Д)'!$C$2:$C$100,0)+1,0)))="Н/Д",AND(INDIRECT(CONCATENATE("'2018-04 (Д)'!G",TEXT(MATCH($C49,'2018-04 (Д)'!$C$2:$C$100,0)+1,0)))="Н/Д",INDIRECT(CONCATENATE("'2018-03 (Д)'!G",TEXT(MATCH($C49,'2018-03 (Д)'!$C$2:$C$100,0)+1,0))))),"Н/Д",((INDIRECT(CONCATENATE("'2018-04 (Д)'!G",TEXT(MATCH($C49,'2018-04 (Д)'!$C$2:$C$100,0)+1,0)))-INDIRECT(CONCATENATE("'2018-03 (Д)'!G",TEXT(MATCH($C49,'2018-03 (Д)'!$C$2:$C$100,0)+1,0))))/INDIRECT(CONCATENATE("'2018-03 (Д)'!G",TEXT(MATCH($C49,'2018-03 (Д)'!$C$2:$C$100,0)+1,0))))*100)</f>
        <v>438.98450198248122</v>
      </c>
      <c r="AC49" s="9">
        <f ca="1">IF(OR(INDIRECT(CONCATENATE("'2018-05 (Д)'!G",TEXT(MATCH($C49,'2018-05 (Д)'!$C$2:$C$100,0)+1,0)))="Н/Д",INDIRECT(CONCATENATE("'2018-04 (Д)'!G",TEXT(MATCH($C49,'2018-04 (Д)'!$C$2:$C$100,0)+1,0)))="Н/Д",AND(INDIRECT(CONCATENATE("'2018-05 (Д)'!G",TEXT(MATCH($C49,'2018-05 (Д)'!$C$2:$C$100,0)+1,0)))="Н/Д",INDIRECT(CONCATENATE("'2018-04 (Д)'!G",TEXT(MATCH($C49,'2018-04 (Д)'!$C$2:$C$100,0)+1,0))))),"Н/Д",((INDIRECT(CONCATENATE("'2018-05 (Д)'!G",TEXT(MATCH($C49,'2018-05 (Д)'!$C$2:$C$100,0)+1,0)))-INDIRECT(CONCATENATE("'2018-04 (Д)'!G",TEXT(MATCH($C49,'2018-04 (Д)'!$C$2:$C$100,0)+1,0))))/INDIRECT(CONCATENATE("'2018-04 (Д)'!G",TEXT(MATCH($C49,'2018-04 (Д)'!$C$2:$C$100,0)+1,0))))*100)</f>
        <v>-80.063912216759121</v>
      </c>
      <c r="AD49" s="9">
        <f ca="1">IF(OR(INDIRECT(CONCATENATE("'2018-06 (Д)'!G",TEXT(MATCH($C49,'2018-06 (Д)'!$C$2:$C$100,0)+1,0)))="Н/Д",INDIRECT(CONCATENATE("'2018-05 (Д)'!G",TEXT(MATCH($C49,'2018-05 (Д)'!$C$2:$C$100,0)+1,0)))="Н/Д",AND(INDIRECT(CONCATENATE("'2018-06 (Д)'!G",TEXT(MATCH($C49,'2018-06 (Д)'!$C$2:$C$100,0)+1,0)))="Н/Д",INDIRECT(CONCATENATE("'2018-05 (Д)'!G",TEXT(MATCH($C49,'2018-05 (Д)'!$C$2:$C$100,0)+1,0))))),"Н/Д",((INDIRECT(CONCATENATE("'2018-06 (Д)'!G",TEXT(MATCH($C49,'2018-06 (Д)'!$C$2:$C$100,0)+1,0)))-INDIRECT(CONCATENATE("'2018-05 (Д)'!G",TEXT(MATCH($C49,'2018-05 (Д)'!$C$2:$C$100,0)+1,0))))/INDIRECT(CONCATENATE("'2018-05 (Д)'!G",TEXT(MATCH($C49,'2018-05 (Д)'!$C$2:$C$100,0)+1,0))))*100)</f>
        <v>364.98897281697452</v>
      </c>
      <c r="AE49" s="9">
        <f ca="1">IF(OR(INDIRECT(CONCATENATE("'2018-07 (Д)'!G",TEXT(MATCH($C49,'2018-07 (Д)'!$C$2:$C$100,0)+1,0)))="Н/Д",INDIRECT(CONCATENATE("'2018-06 (Д)'!G",TEXT(MATCH($C49,'2018-06 (Д)'!$C$2:$C$100,0)+1,0)))="Н/Д",AND(INDIRECT(CONCATENATE("'2018-07 (Д)'!G",TEXT(MATCH($C49,'2018-07 (Д)'!$C$2:$C$100,0)+1,0)))="Н/Д",INDIRECT(CONCATENATE("'2018-06 (Д)'!G",TEXT(MATCH($C49,'2018-06 (Д)'!$C$2:$C$100,0)+1,0))))),"Н/Д",((INDIRECT(CONCATENATE("'2018-07 (Д)'!G",TEXT(MATCH($C49,'2018-07 (Д)'!$C$2:$C$100,0)+1,0)))-INDIRECT(CONCATENATE("'2018-06 (Д)'!G",TEXT(MATCH($C49,'2018-06 (Д)'!$C$2:$C$100,0)+1,0))))/INDIRECT(CONCATENATE("'2018-06 (Д)'!G",TEXT(MATCH($C49,'2018-06 (Д)'!$C$2:$C$100,0)+1,0))))*100)</f>
        <v>-60.591035383037614</v>
      </c>
      <c r="AF49" s="9">
        <f ca="1">IF(OR(INDIRECT(CONCATENATE("'2018-08 (Д)'!G",TEXT(MATCH($C49,'2018-08 (Д)'!$C$2:$C$100,0)+1,0)))="Н/Д",INDIRECT(CONCATENATE("'2018-07 (Д)'!G",TEXT(MATCH($C49,'2018-07 (Д)'!$C$2:$C$100,0)+1,0)))="Н/Д",AND(INDIRECT(CONCATENATE("'2018-08 (Д)'!G",TEXT(MATCH($C49,'2018-08 (Д)'!$C$2:$C$100,0)+1,0)))="Н/Д",INDIRECT(CONCATENATE("'2018-07 (Д)'!G",TEXT(MATCH($C49,'2018-07 (Д)'!$C$2:$C$100,0)+1,0))))),"Н/Д",((INDIRECT(CONCATENATE("'2018-08 (Д)'!G",TEXT(MATCH($C49,'2018-08 (Д)'!$C$2:$C$100,0)+1,0)))-INDIRECT(CONCATENATE("'2018-07 (Д)'!G",TEXT(MATCH($C49,'2018-07 (Д)'!$C$2:$C$100,0)+1,0))))/INDIRECT(CONCATENATE("'2018-07 (Д)'!G",TEXT(MATCH($C49,'2018-07 (Д)'!$C$2:$C$100,0)+1,0))))*100)</f>
        <v>75.159514649712051</v>
      </c>
      <c r="AG49" s="9">
        <f ca="1">IF(OR(INDIRECT(CONCATENATE("'2018-09 (Д)'!G",TEXT(MATCH($C49,'2018-09 (Д)'!$C$2:$C$100,0)+1,0)))="Н/Д",INDIRECT(CONCATENATE("'2018-08 (Д)'!G",TEXT(MATCH($C49,'2018-08 (Д)'!$C$2:$C$100,0)+1,0)))="Н/Д",AND(INDIRECT(CONCATENATE("'2018-09 (Д)'!G",TEXT(MATCH($C49,'2018-09 (Д)'!$C$2:$C$100,0)+1,0)))="Н/Д",INDIRECT(CONCATENATE("'2018-08 (Д)'!G",TEXT(MATCH($C49,'2018-08 (Д)'!$C$2:$C$100,0)+1,0))))),"Н/Д",((INDIRECT(CONCATENATE("'2018-09 (Д)'!G",TEXT(MATCH($C49,'2018-09 (Д)'!$C$2:$C$100,0)+1,0)))-INDIRECT(CONCATENATE("'2018-08 (Д)'!G",TEXT(MATCH($C49,'2018-08 (Д)'!$C$2:$C$100,0)+1,0))))/INDIRECT(CONCATENATE("'2018-08 (Д)'!G",TEXT(MATCH($C49,'2018-08 (Д)'!$C$2:$C$100,0)+1,0))))*100)</f>
        <v>-38.169748813489988</v>
      </c>
      <c r="AH49" s="9">
        <f ca="1">IF(OR(INDIRECT(CONCATENATE("'2018-10 (Д)'!G",TEXT(MATCH($C49,'2018-10 (Д)'!$C$2:$C$100,0)+1,0)))="Н/Д",INDIRECT(CONCATENATE("'2018-09 (Д)'!G",TEXT(MATCH($C49,'2018-09 (Д)'!$C$2:$C$100,0)+1,0)))="Н/Д",AND(INDIRECT(CONCATENATE("'2018-10 (Д)'!G",TEXT(MATCH($C49,'2018-10 (Д)'!$C$2:$C$100,0)+1,0)))="Н/Д",INDIRECT(CONCATENATE("'2018-09 (Д)'!G",TEXT(MATCH($C49,'2018-09 (Д)'!$C$2:$C$100,0)+1,0))))),"Н/Д",((INDIRECT(CONCATENATE("'2018-10 (Д)'!G",TEXT(MATCH($C49,'2018-10 (Д)'!$C$2:$C$100,0)+1,0)))-INDIRECT(CONCATENATE("'2018-09 (Д)'!G",TEXT(MATCH($C49,'2018-09 (Д)'!$C$2:$C$100,0)+1,0))))/INDIRECT(CONCATENATE("'2018-09 (Д)'!G",TEXT(MATCH($C49,'2018-09 (Д)'!$C$2:$C$100,0)+1,0))))*100)</f>
        <v>-70.437332639851562</v>
      </c>
      <c r="AI49" s="9">
        <f ca="1">IF(OR(INDIRECT(CONCATENATE("'2018-11 (Д)'!G",TEXT(MATCH($C49,'2018-11 (Д)'!$C$2:$C$100,0)+1,0)))="Н/Д",INDIRECT(CONCATENATE("'2018-10 (Д)'!G",TEXT(MATCH($C49,'2018-10 (Д)'!$C$2:$C$100,0)+1,0)))="Н/Д",AND(INDIRECT(CONCATENATE("'2018-11 (Д)'!G",TEXT(MATCH($C49,'2018-11 (Д)'!$C$2:$C$100,0)+1,0)))="Н/Д",INDIRECT(CONCATENATE("'2018-10 (Д)'!G",TEXT(MATCH($C49,'2018-10 (Д)'!$C$2:$C$100,0)+1,0))))),"Н/Д",((INDIRECT(CONCATENATE("'2018-11 (Д)'!G",TEXT(MATCH($C49,'2018-11 (Д)'!$C$2:$C$100,0)+1,0)))-INDIRECT(CONCATENATE("'2018-10 (Д)'!G",TEXT(MATCH($C49,'2018-10 (Д)'!$C$2:$C$100,0)+1,0))))/INDIRECT(CONCATENATE("'2018-10 (Д)'!G",TEXT(MATCH($C49,'2018-10 (Д)'!$C$2:$C$100,0)+1,0))))*100)</f>
        <v>824.60595773536318</v>
      </c>
      <c r="AJ49" s="9">
        <f ca="1">IF(OR(INDIRECT(CONCATENATE("'2018-12 (Д)'!G",TEXT(MATCH($C49,'2018-12 (Д)'!$C$2:$C$100,0)+1,0)))="Н/Д",INDIRECT(CONCATENATE("'2018-11 (Д)'!G",TEXT(MATCH($C49,'2018-11 (Д)'!$C$2:$C$100,0)+1,0)))="Н/Д",AND(INDIRECT(CONCATENATE("'2018-12 (Д)'!G",TEXT(MATCH($C49,'2018-12 (Д)'!$C$2:$C$100,0)+1,0)))="Н/Д",INDIRECT(CONCATENATE("'2018-11 (Д)'!G",TEXT(MATCH($C49,'2018-11 (Д)'!$C$2:$C$100,0)+1,0))))),"Н/Д",((INDIRECT(CONCATENATE("'2018-12 (Д)'!G",TEXT(MATCH($C49,'2018-12 (Д)'!$C$2:$C$100,0)+1,0)))-INDIRECT(CONCATENATE("'2018-11 (Д)'!G",TEXT(MATCH($C49,'2018-11 (Д)'!$C$2:$C$100,0)+1,0))))/INDIRECT(CONCATENATE("'2018-11 (Д)'!G",TEXT(MATCH($C49,'2018-11 (Д)'!$C$2:$C$100,0)+1,0))))*100)</f>
        <v>-53.942893228545351</v>
      </c>
      <c r="AK49" s="9"/>
      <c r="AL49" s="9">
        <f ca="1">IF(OR(INDIRECT(CONCATENATE("'2018-03 (Д)'!H",TEXT(MATCH($C49,'2018-03 (Д)'!$C$2:$C$100,0)+1,0)))="Н/Д",INDIRECT(CONCATENATE("'2018-02 (Д)'!H",TEXT(MATCH($C49,'2018-02 (Д)'!$C$2:$C$100,0)+1,0)))="Н/Д",AND(INDIRECT(CONCATENATE("'2018-03 (Д)'!H",TEXT(MATCH($C49,'2018-03 (Д)'!$C$2:$C$100,0)+1,0)))="Н/Д",INDIRECT(CONCATENATE("'2018-02 (Д)'!H",TEXT(MATCH($C49,'2018-02 (Д)'!$C$2:$C$100,0)+1,0))))),"Н/Д",((INDIRECT(CONCATENATE("'2018-03 (Д)'!H",TEXT(MATCH($C49,'2018-03 (Д)'!$C$2:$C$100,0)+1,0)))-INDIRECT(CONCATENATE("'2018-02 (Д)'!H",TEXT(MATCH($C49,'2018-02 (Д)'!$C$2:$C$100,0)+1,0))))/INDIRECT(CONCATENATE("'2018-02 (Д)'!H",TEXT(MATCH($C49,'2018-02 (Д)'!$C$2:$C$100,0)+1,0))))*100)</f>
        <v>27.581343044182116</v>
      </c>
      <c r="AM49" s="9">
        <f ca="1">IF(OR(INDIRECT(CONCATENATE("'2018-04 (Д)'!H",TEXT(MATCH($C49,'2018-04 (Д)'!$C$2:$C$100,0)+1,0)))="Н/Д",INDIRECT(CONCATENATE("'2018-03 (Д)'!H",TEXT(MATCH($C49,'2018-03 (Д)'!$C$2:$C$100,0)+1,0)))="Н/Д",AND(INDIRECT(CONCATENATE("'2018-04 (Д)'!H",TEXT(MATCH($C49,'2018-04 (Д)'!$C$2:$C$100,0)+1,0)))="Н/Д",INDIRECT(CONCATENATE("'2018-03 (Д)'!H",TEXT(MATCH($C49,'2018-03 (Д)'!$C$2:$C$100,0)+1,0))))),"Н/Д",((INDIRECT(CONCATENATE("'2018-04 (Д)'!H",TEXT(MATCH($C49,'2018-04 (Д)'!$C$2:$C$100,0)+1,0)))-INDIRECT(CONCATENATE("'2018-03 (Д)'!H",TEXT(MATCH($C49,'2018-03 (Д)'!$C$2:$C$100,0)+1,0))))/INDIRECT(CONCATENATE("'2018-03 (Д)'!H",TEXT(MATCH($C49,'2018-03 (Д)'!$C$2:$C$100,0)+1,0))))*100)</f>
        <v>-8.8530439635293181</v>
      </c>
      <c r="AN49" s="9">
        <f ca="1">IF(OR(INDIRECT(CONCATENATE("'2018-05 (Д)'!H",TEXT(MATCH($C49,'2018-05 (Д)'!$C$2:$C$100,0)+1,0)))="Н/Д",INDIRECT(CONCATENATE("'2018-04 (Д)'!H",TEXT(MATCH($C49,'2018-04 (Д)'!$C$2:$C$100,0)+1,0)))="Н/Д",AND(INDIRECT(CONCATENATE("'2018-05 (Д)'!H",TEXT(MATCH($C49,'2018-05 (Д)'!$C$2:$C$100,0)+1,0)))="Н/Д",INDIRECT(CONCATENATE("'2018-04 (Д)'!H",TEXT(MATCH($C49,'2018-04 (Д)'!$C$2:$C$100,0)+1,0))))),"Н/Д",((INDIRECT(CONCATENATE("'2018-05 (Д)'!H",TEXT(MATCH($C49,'2018-05 (Д)'!$C$2:$C$100,0)+1,0)))-INDIRECT(CONCATENATE("'2018-04 (Д)'!H",TEXT(MATCH($C49,'2018-04 (Д)'!$C$2:$C$100,0)+1,0))))/INDIRECT(CONCATENATE("'2018-04 (Д)'!H",TEXT(MATCH($C49,'2018-04 (Д)'!$C$2:$C$100,0)+1,0))))*100)</f>
        <v>8.5269014844502422</v>
      </c>
      <c r="AO49" s="9">
        <f ca="1">IF(OR(INDIRECT(CONCATENATE("'2018-06 (Д)'!H",TEXT(MATCH($C49,'2018-06 (Д)'!$C$2:$C$100,0)+1,0)))="Н/Д",INDIRECT(CONCATENATE("'2018-05 (Д)'!H",TEXT(MATCH($C49,'2018-05 (Д)'!$C$2:$C$100,0)+1,0)))="Н/Д",AND(INDIRECT(CONCATENATE("'2018-06 (Д)'!H",TEXT(MATCH($C49,'2018-06 (Д)'!$C$2:$C$100,0)+1,0)))="Н/Д",INDIRECT(CONCATENATE("'2018-05 (Д)'!H",TEXT(MATCH($C49,'2018-05 (Д)'!$C$2:$C$100,0)+1,0))))),"Н/Д",((INDIRECT(CONCATENATE("'2018-06 (Д)'!H",TEXT(MATCH($C49,'2018-06 (Д)'!$C$2:$C$100,0)+1,0)))-INDIRECT(CONCATENATE("'2018-05 (Д)'!H",TEXT(MATCH($C49,'2018-05 (Д)'!$C$2:$C$100,0)+1,0))))/INDIRECT(CONCATENATE("'2018-05 (Д)'!H",TEXT(MATCH($C49,'2018-05 (Д)'!$C$2:$C$100,0)+1,0))))*100)</f>
        <v>-9.5957567386718061</v>
      </c>
      <c r="AP49" s="9">
        <f ca="1">IF(OR(INDIRECT(CONCATENATE("'2018-07 (Д)'!H",TEXT(MATCH($C49,'2018-07 (Д)'!$C$2:$C$100,0)+1,0)))="Н/Д",INDIRECT(CONCATENATE("'2018-06 (Д)'!H",TEXT(MATCH($C49,'2018-06 (Д)'!$C$2:$C$100,0)+1,0)))="Н/Д",AND(INDIRECT(CONCATENATE("'2018-07 (Д)'!H",TEXT(MATCH($C49,'2018-07 (Д)'!$C$2:$C$100,0)+1,0)))="Н/Д",INDIRECT(CONCATENATE("'2018-06 (Д)'!H",TEXT(MATCH($C49,'2018-06 (Д)'!$C$2:$C$100,0)+1,0))))),"Н/Д",((INDIRECT(CONCATENATE("'2018-07 (Д)'!H",TEXT(MATCH($C49,'2018-07 (Д)'!$C$2:$C$100,0)+1,0)))-INDIRECT(CONCATENATE("'2018-06 (Д)'!H",TEXT(MATCH($C49,'2018-06 (Д)'!$C$2:$C$100,0)+1,0))))/INDIRECT(CONCATENATE("'2018-06 (Д)'!H",TEXT(MATCH($C49,'2018-06 (Д)'!$C$2:$C$100,0)+1,0))))*100)</f>
        <v>14.49319392572802</v>
      </c>
      <c r="AQ49" s="9">
        <f ca="1">IF(OR(INDIRECT(CONCATENATE("'2018-08 (Д)'!H",TEXT(MATCH($C49,'2018-08 (Д)'!$C$2:$C$100,0)+1,0)))="Н/Д",INDIRECT(CONCATENATE("'2018-07 (Д)'!H",TEXT(MATCH($C49,'2018-07 (Д)'!$C$2:$C$100,0)+1,0)))="Н/Д",AND(INDIRECT(CONCATENATE("'2018-08 (Д)'!H",TEXT(MATCH($C49,'2018-08 (Д)'!$C$2:$C$100,0)+1,0)))="Н/Д",INDIRECT(CONCATENATE("'2018-07 (Д)'!H",TEXT(MATCH($C49,'2018-07 (Д)'!$C$2:$C$100,0)+1,0))))),"Н/Д",((INDIRECT(CONCATENATE("'2018-08 (Д)'!H",TEXT(MATCH($C49,'2018-08 (Д)'!$C$2:$C$100,0)+1,0)))-INDIRECT(CONCATENATE("'2018-07 (Д)'!H",TEXT(MATCH($C49,'2018-07 (Д)'!$C$2:$C$100,0)+1,0))))/INDIRECT(CONCATENATE("'2018-07 (Д)'!H",TEXT(MATCH($C49,'2018-07 (Д)'!$C$2:$C$100,0)+1,0))))*100)</f>
        <v>8.2534172404467441</v>
      </c>
      <c r="AR49" s="9">
        <f ca="1">IF(OR(INDIRECT(CONCATENATE("'2018-09 (Д)'!H",TEXT(MATCH($C49,'2018-09 (Д)'!$C$2:$C$100,0)+1,0)))="Н/Д",INDIRECT(CONCATENATE("'2018-08 (Д)'!H",TEXT(MATCH($C49,'2018-08 (Д)'!$C$2:$C$100,0)+1,0)))="Н/Д",AND(INDIRECT(CONCATENATE("'2018-09 (Д)'!H",TEXT(MATCH($C49,'2018-09 (Д)'!$C$2:$C$100,0)+1,0)))="Н/Д",INDIRECT(CONCATENATE("'2018-08 (Д)'!H",TEXT(MATCH($C49,'2018-08 (Д)'!$C$2:$C$100,0)+1,0))))),"Н/Д",((INDIRECT(CONCATENATE("'2018-09 (Д)'!H",TEXT(MATCH($C49,'2018-09 (Д)'!$C$2:$C$100,0)+1,0)))-INDIRECT(CONCATENATE("'2018-08 (Д)'!H",TEXT(MATCH($C49,'2018-08 (Д)'!$C$2:$C$100,0)+1,0))))/INDIRECT(CONCATENATE("'2018-08 (Д)'!H",TEXT(MATCH($C49,'2018-08 (Д)'!$C$2:$C$100,0)+1,0))))*100)</f>
        <v>-8.5884566586488624</v>
      </c>
      <c r="AS49" s="9">
        <f ca="1">IF(OR(INDIRECT(CONCATENATE("'2018-10 (Д)'!H",TEXT(MATCH($C49,'2018-10 (Д)'!$C$2:$C$100,0)+1,0)))="Н/Д",INDIRECT(CONCATENATE("'2018-09 (Д)'!H",TEXT(MATCH($C49,'2018-09 (Д)'!$C$2:$C$100,0)+1,0)))="Н/Д",AND(INDIRECT(CONCATENATE("'2018-10 (Д)'!H",TEXT(MATCH($C49,'2018-10 (Д)'!$C$2:$C$100,0)+1,0)))="Н/Д",INDIRECT(CONCATENATE("'2018-09 (Д)'!H",TEXT(MATCH($C49,'2018-09 (Д)'!$C$2:$C$100,0)+1,0))))),"Н/Д",((INDIRECT(CONCATENATE("'2018-10 (Д)'!H",TEXT(MATCH($C49,'2018-10 (Д)'!$C$2:$C$100,0)+1,0)))-INDIRECT(CONCATENATE("'2018-09 (Д)'!H",TEXT(MATCH($C49,'2018-09 (Д)'!$C$2:$C$100,0)+1,0))))/INDIRECT(CONCATENATE("'2018-09 (Д)'!H",TEXT(MATCH($C49,'2018-09 (Д)'!$C$2:$C$100,0)+1,0))))*100)</f>
        <v>-3.990813189951476</v>
      </c>
      <c r="AT49" s="9">
        <f ca="1">IF(OR(INDIRECT(CONCATENATE("'2018-11 (Д)'!H",TEXT(MATCH($C49,'2018-11 (Д)'!$C$2:$C$100,0)+1,0)))="Н/Д",INDIRECT(CONCATENATE("'2018-10 (Д)'!H",TEXT(MATCH($C49,'2018-10 (Д)'!$C$2:$C$100,0)+1,0)))="Н/Д",AND(INDIRECT(CONCATENATE("'2018-11 (Д)'!H",TEXT(MATCH($C49,'2018-11 (Д)'!$C$2:$C$100,0)+1,0)))="Н/Д",INDIRECT(CONCATENATE("'2018-10 (Д)'!H",TEXT(MATCH($C49,'2018-10 (Д)'!$C$2:$C$100,0)+1,0))))),"Н/Д",((INDIRECT(CONCATENATE("'2018-11 (Д)'!H",TEXT(MATCH($C49,'2018-11 (Д)'!$C$2:$C$100,0)+1,0)))-INDIRECT(CONCATENATE("'2018-10 (Д)'!H",TEXT(MATCH($C49,'2018-10 (Д)'!$C$2:$C$100,0)+1,0))))/INDIRECT(CONCATENATE("'2018-10 (Д)'!H",TEXT(MATCH($C49,'2018-10 (Д)'!$C$2:$C$100,0)+1,0))))*100)</f>
        <v>6.4527917805897008</v>
      </c>
      <c r="AU49" s="9">
        <f ca="1">IF(OR(INDIRECT(CONCATENATE("'2018-12 (Д)'!H",TEXT(MATCH($C49,'2018-12 (Д)'!$C$2:$C$100,0)+1,0)))="Н/Д",INDIRECT(CONCATENATE("'2018-11 (Д)'!H",TEXT(MATCH($C49,'2018-11 (Д)'!$C$2:$C$100,0)+1,0)))="Н/Д",AND(INDIRECT(CONCATENATE("'2018-12 (Д)'!H",TEXT(MATCH($C49,'2018-12 (Д)'!$C$2:$C$100,0)+1,0)))="Н/Д",INDIRECT(CONCATENATE("'2018-11 (Д)'!H",TEXT(MATCH($C49,'2018-11 (Д)'!$C$2:$C$100,0)+1,0))))),"Н/Д",((INDIRECT(CONCATENATE("'2018-12 (Д)'!H",TEXT(MATCH($C49,'2018-12 (Д)'!$C$2:$C$100,0)+1,0)))-INDIRECT(CONCATENATE("'2018-11 (Д)'!H",TEXT(MATCH($C49,'2018-11 (Д)'!$C$2:$C$100,0)+1,0))))/INDIRECT(CONCATENATE("'2018-11 (Д)'!H",TEXT(MATCH($C49,'2018-11 (Д)'!$C$2:$C$100,0)+1,0))))*100)</f>
        <v>1.3309792197828578</v>
      </c>
      <c r="AV49" s="9"/>
      <c r="AW49" s="9">
        <f ca="1">IF(OR(INDIRECT(CONCATENATE("'2018-03 (Д)'!I",TEXT(MATCH($C49,'2018-03 (Д)'!$C$2:$C$100,0)+1,0)))="Н/Д",INDIRECT(CONCATENATE("'2018-02 (Д)'!I",TEXT(MATCH($C49,'2018-02 (Д)'!$C$2:$C$100,0)+1,0)))="Н/Д",AND(INDIRECT(CONCATENATE("'2018-03 (Д)'!I",TEXT(MATCH($C49,'2018-03 (Д)'!$C$2:$C$100,0)+1,0)))="Н/Д",INDIRECT(CONCATENATE("'2018-02 (Д)'!I",TEXT(MATCH($C49,'2018-02 (Д)'!$C$2:$C$100,0)+1,0))))),"Н/Д",((INDIRECT(CONCATENATE("'2018-03 (Д)'!I",TEXT(MATCH($C49,'2018-03 (Д)'!$C$2:$C$100,0)+1,0)))-INDIRECT(CONCATENATE("'2018-02 (Д)'!I",TEXT(MATCH($C49,'2018-02 (Д)'!$C$2:$C$100,0)+1,0))))/INDIRECT(CONCATENATE("'2018-02 (Д)'!I",TEXT(MATCH($C49,'2018-02 (Д)'!$C$2:$C$100,0)+1,0))))*100)</f>
        <v>-53.840563301128967</v>
      </c>
      <c r="AX49" s="9">
        <f ca="1">IF(OR(INDIRECT(CONCATENATE("'2018-04 (Д)'!I",TEXT(MATCH($C49,'2018-04 (Д)'!$C$2:$C$100,0)+1,0)))="Н/Д",INDIRECT(CONCATENATE("'2018-03 (Д)'!I",TEXT(MATCH($C49,'2018-03 (Д)'!$C$2:$C$100,0)+1,0)))="Н/Д",AND(INDIRECT(CONCATENATE("'2018-04 (Д)'!I",TEXT(MATCH($C49,'2018-04 (Д)'!$C$2:$C$100,0)+1,0)))="Н/Д",INDIRECT(CONCATENATE("'2018-03 (Д)'!I",TEXT(MATCH($C49,'2018-03 (Д)'!$C$2:$C$100,0)+1,0))))),"Н/Д",((INDIRECT(CONCATENATE("'2018-04 (Д)'!I",TEXT(MATCH($C49,'2018-04 (Д)'!$C$2:$C$100,0)+1,0)))-INDIRECT(CONCATENATE("'2018-03 (Д)'!I",TEXT(MATCH($C49,'2018-03 (Д)'!$C$2:$C$100,0)+1,0))))/INDIRECT(CONCATENATE("'2018-03 (Д)'!I",TEXT(MATCH($C49,'2018-03 (Д)'!$C$2:$C$100,0)+1,0))))*100)</f>
        <v>203.33164463570165</v>
      </c>
      <c r="AY49" s="9">
        <f ca="1">IF(OR(INDIRECT(CONCATENATE("'2018-05 (Д)'!I",TEXT(MATCH($C49,'2018-05 (Д)'!$C$2:$C$100,0)+1,0)))="Н/Д",INDIRECT(CONCATENATE("'2018-04 (Д)'!I",TEXT(MATCH($C49,'2018-04 (Д)'!$C$2:$C$100,0)+1,0)))="Н/Д",AND(INDIRECT(CONCATENATE("'2018-05 (Д)'!I",TEXT(MATCH($C49,'2018-05 (Д)'!$C$2:$C$100,0)+1,0)))="Н/Д",INDIRECT(CONCATENATE("'2018-04 (Д)'!I",TEXT(MATCH($C49,'2018-04 (Д)'!$C$2:$C$100,0)+1,0))))),"Н/Д",((INDIRECT(CONCATENATE("'2018-05 (Д)'!I",TEXT(MATCH($C49,'2018-05 (Д)'!$C$2:$C$100,0)+1,0)))-INDIRECT(CONCATENATE("'2018-04 (Д)'!I",TEXT(MATCH($C49,'2018-04 (Д)'!$C$2:$C$100,0)+1,0))))/INDIRECT(CONCATENATE("'2018-04 (Д)'!I",TEXT(MATCH($C49,'2018-04 (Д)'!$C$2:$C$100,0)+1,0))))*100)</f>
        <v>-25.844964078356963</v>
      </c>
      <c r="AZ49" s="9">
        <f ca="1">IF(OR(INDIRECT(CONCATENATE("'2018-06 (Д)'!I",TEXT(MATCH($C49,'2018-06 (Д)'!$C$2:$C$100,0)+1,0)))="Н/Д",INDIRECT(CONCATENATE("'2018-05 (Д)'!I",TEXT(MATCH($C49,'2018-05 (Д)'!$C$2:$C$100,0)+1,0)))="Н/Д",AND(INDIRECT(CONCATENATE("'2018-06 (Д)'!I",TEXT(MATCH($C49,'2018-06 (Д)'!$C$2:$C$100,0)+1,0)))="Н/Д",INDIRECT(CONCATENATE("'2018-05 (Д)'!I",TEXT(MATCH($C49,'2018-05 (Д)'!$C$2:$C$100,0)+1,0))))),"Н/Д",((INDIRECT(CONCATENATE("'2018-06 (Д)'!I",TEXT(MATCH($C49,'2018-06 (Д)'!$C$2:$C$100,0)+1,0)))-INDIRECT(CONCATENATE("'2018-05 (Д)'!I",TEXT(MATCH($C49,'2018-05 (Д)'!$C$2:$C$100,0)+1,0))))/INDIRECT(CONCATENATE("'2018-05 (Д)'!I",TEXT(MATCH($C49,'2018-05 (Д)'!$C$2:$C$100,0)+1,0))))*100)</f>
        <v>5.7160349571198834</v>
      </c>
      <c r="BA49" s="9">
        <f ca="1">IF(OR(INDIRECT(CONCATENATE("'2018-07 (Д)'!I",TEXT(MATCH($C49,'2018-07 (Д)'!$C$2:$C$100,0)+1,0)))="Н/Д",INDIRECT(CONCATENATE("'2018-06 (Д)'!I",TEXT(MATCH($C49,'2018-06 (Д)'!$C$2:$C$100,0)+1,0)))="Н/Д",AND(INDIRECT(CONCATENATE("'2018-07 (Д)'!I",TEXT(MATCH($C49,'2018-07 (Д)'!$C$2:$C$100,0)+1,0)))="Н/Д",INDIRECT(CONCATENATE("'2018-06 (Д)'!I",TEXT(MATCH($C49,'2018-06 (Д)'!$C$2:$C$100,0)+1,0))))),"Н/Д",((INDIRECT(CONCATENATE("'2018-07 (Д)'!I",TEXT(MATCH($C49,'2018-07 (Д)'!$C$2:$C$100,0)+1,0)))-INDIRECT(CONCATENATE("'2018-06 (Д)'!I",TEXT(MATCH($C49,'2018-06 (Д)'!$C$2:$C$100,0)+1,0))))/INDIRECT(CONCATENATE("'2018-06 (Д)'!I",TEXT(MATCH($C49,'2018-06 (Д)'!$C$2:$C$100,0)+1,0))))*100)</f>
        <v>-0.37588827406787817</v>
      </c>
      <c r="BB49" s="9">
        <f ca="1">IF(OR(INDIRECT(CONCATENATE("'2018-08 (Д)'!I",TEXT(MATCH($C49,'2018-08 (Д)'!$C$2:$C$100,0)+1,0)))="Н/Д",INDIRECT(CONCATENATE("'2018-07 (Д)'!I",TEXT(MATCH($C49,'2018-07 (Д)'!$C$2:$C$100,0)+1,0)))="Н/Д",AND(INDIRECT(CONCATENATE("'2018-08 (Д)'!I",TEXT(MATCH($C49,'2018-08 (Д)'!$C$2:$C$100,0)+1,0)))="Н/Д",INDIRECT(CONCATENATE("'2018-07 (Д)'!I",TEXT(MATCH($C49,'2018-07 (Д)'!$C$2:$C$100,0)+1,0))))),"Н/Д",((INDIRECT(CONCATENATE("'2018-08 (Д)'!I",TEXT(MATCH($C49,'2018-08 (Д)'!$C$2:$C$100,0)+1,0)))-INDIRECT(CONCATENATE("'2018-07 (Д)'!I",TEXT(MATCH($C49,'2018-07 (Д)'!$C$2:$C$100,0)+1,0))))/INDIRECT(CONCATENATE("'2018-07 (Д)'!I",TEXT(MATCH($C49,'2018-07 (Д)'!$C$2:$C$100,0)+1,0))))*100)</f>
        <v>11.934560261902725</v>
      </c>
      <c r="BC49" s="9">
        <f ca="1">IF(OR(INDIRECT(CONCATENATE("'2018-09 (Д)'!I",TEXT(MATCH($C49,'2018-09 (Д)'!$C$2:$C$100,0)+1,0)))="Н/Д",INDIRECT(CONCATENATE("'2018-08 (Д)'!I",TEXT(MATCH($C49,'2018-08 (Д)'!$C$2:$C$100,0)+1,0)))="Н/Д",AND(INDIRECT(CONCATENATE("'2018-09 (Д)'!I",TEXT(MATCH($C49,'2018-09 (Д)'!$C$2:$C$100,0)+1,0)))="Н/Д",INDIRECT(CONCATENATE("'2018-08 (Д)'!I",TEXT(MATCH($C49,'2018-08 (Д)'!$C$2:$C$100,0)+1,0))))),"Н/Д",((INDIRECT(CONCATENATE("'2018-09 (Д)'!I",TEXT(MATCH($C49,'2018-09 (Д)'!$C$2:$C$100,0)+1,0)))-INDIRECT(CONCATENATE("'2018-08 (Д)'!I",TEXT(MATCH($C49,'2018-08 (Д)'!$C$2:$C$100,0)+1,0))))/INDIRECT(CONCATENATE("'2018-08 (Д)'!I",TEXT(MATCH($C49,'2018-08 (Д)'!$C$2:$C$100,0)+1,0))))*100)</f>
        <v>-6.2093971387453157</v>
      </c>
      <c r="BD49" s="9">
        <f ca="1">IF(OR(INDIRECT(CONCATENATE("'2018-10 (Д)'!I",TEXT(MATCH($C49,'2018-10 (Д)'!$C$2:$C$100,0)+1,0)))="Н/Д",INDIRECT(CONCATENATE("'2018-09 (Д)'!I",TEXT(MATCH($C49,'2018-09 (Д)'!$C$2:$C$100,0)+1,0)))="Н/Д",AND(INDIRECT(CONCATENATE("'2018-10 (Д)'!I",TEXT(MATCH($C49,'2018-10 (Д)'!$C$2:$C$100,0)+1,0)))="Н/Д",INDIRECT(CONCATENATE("'2018-09 (Д)'!I",TEXT(MATCH($C49,'2018-09 (Д)'!$C$2:$C$100,0)+1,0))))),"Н/Д",((INDIRECT(CONCATENATE("'2018-10 (Д)'!I",TEXT(MATCH($C49,'2018-10 (Д)'!$C$2:$C$100,0)+1,0)))-INDIRECT(CONCATENATE("'2018-09 (Д)'!I",TEXT(MATCH($C49,'2018-09 (Д)'!$C$2:$C$100,0)+1,0))))/INDIRECT(CONCATENATE("'2018-09 (Д)'!I",TEXT(MATCH($C49,'2018-09 (Д)'!$C$2:$C$100,0)+1,0))))*100)</f>
        <v>9.9678146085042059</v>
      </c>
      <c r="BE49" s="9">
        <f ca="1">IF(OR(INDIRECT(CONCATENATE("'2018-11 (Д)'!I",TEXT(MATCH($C49,'2018-11 (Д)'!$C$2:$C$100,0)+1,0)))="Н/Д",INDIRECT(CONCATENATE("'2018-10 (Д)'!I",TEXT(MATCH($C49,'2018-10 (Д)'!$C$2:$C$100,0)+1,0)))="Н/Д",AND(INDIRECT(CONCATENATE("'2018-11 (Д)'!I",TEXT(MATCH($C49,'2018-11 (Д)'!$C$2:$C$100,0)+1,0)))="Н/Д",INDIRECT(CONCATENATE("'2018-10 (Д)'!I",TEXT(MATCH($C49,'2018-10 (Д)'!$C$2:$C$100,0)+1,0))))),"Н/Д",((INDIRECT(CONCATENATE("'2018-11 (Д)'!I",TEXT(MATCH($C49,'2018-11 (Д)'!$C$2:$C$100,0)+1,0)))-INDIRECT(CONCATENATE("'2018-10 (Д)'!I",TEXT(MATCH($C49,'2018-10 (Д)'!$C$2:$C$100,0)+1,0))))/INDIRECT(CONCATENATE("'2018-10 (Д)'!I",TEXT(MATCH($C49,'2018-10 (Д)'!$C$2:$C$100,0)+1,0))))*100)</f>
        <v>-10.51116774955474</v>
      </c>
      <c r="BF49" s="9">
        <f ca="1">IF(OR(INDIRECT(CONCATENATE("'2018-12 (Д)'!I",TEXT(MATCH($C49,'2018-12 (Д)'!$C$2:$C$100,0)+1,0)))="Н/Д",INDIRECT(CONCATENATE("'2018-11 (Д)'!I",TEXT(MATCH($C49,'2018-11 (Д)'!$C$2:$C$100,0)+1,0)))="Н/Д",AND(INDIRECT(CONCATENATE("'2018-12 (Д)'!I",TEXT(MATCH($C49,'2018-12 (Д)'!$C$2:$C$100,0)+1,0)))="Н/Д",INDIRECT(CONCATENATE("'2018-11 (Д)'!I",TEXT(MATCH($C49,'2018-11 (Д)'!$C$2:$C$100,0)+1,0))))),"Н/Д",((INDIRECT(CONCATENATE("'2018-12 (Д)'!I",TEXT(MATCH($C49,'2018-12 (Д)'!$C$2:$C$100,0)+1,0)))-INDIRECT(CONCATENATE("'2018-11 (Д)'!I",TEXT(MATCH($C49,'2018-11 (Д)'!$C$2:$C$100,0)+1,0))))/INDIRECT(CONCATENATE("'2018-11 (Д)'!I",TEXT(MATCH($C49,'2018-11 (Д)'!$C$2:$C$100,0)+1,0))))*100)</f>
        <v>8.0449092706701038</v>
      </c>
      <c r="BG49" s="9"/>
      <c r="BH49" s="9" t="str">
        <f ca="1">IF(OR(INDIRECT(CONCATENATE("'2018-03 (Д)'!J",TEXT(MATCH($C49,'2018-03 (Д)'!$C$2:$C$100,0)+1,0)))="Н/Д",INDIRECT(CONCATENATE("'2018-02 (Д)'!J",TEXT(MATCH($C49,'2018-02 (Д)'!$C$2:$C$100,0)+1,0)))="Н/Д",AND(INDIRECT(CONCATENATE("'2018-03 (Д)'!J",TEXT(MATCH($C49,'2018-03 (Д)'!$C$2:$C$100,0)+1,0)))="Н/Д",INDIRECT(CONCATENATE("'2018-02 (Д)'!J",TEXT(MATCH($C49,'2018-02 (Д)'!$C$2:$C$100,0)+1,0))))),"Н/Д",((INDIRECT(CONCATENATE("'2018-03 (Д)'!J",TEXT(MATCH($C49,'2018-03 (Д)'!$C$2:$C$100,0)+1,0)))-INDIRECT(CONCATENATE("'2018-02 (Д)'!J",TEXT(MATCH($C49,'2018-02 (Д)'!$C$2:$C$100,0)+1,0))))/INDIRECT(CONCATENATE("'2018-02 (Д)'!J",TEXT(MATCH($C49,'2018-02 (Д)'!$C$2:$C$100,0)+1,0))))*100)</f>
        <v>Н/Д</v>
      </c>
      <c r="BI49" s="9" t="str">
        <f ca="1">IF(OR(INDIRECT(CONCATENATE("'2018-04 (Д)'!J",TEXT(MATCH($C49,'2018-04 (Д)'!$C$2:$C$100,0)+1,0)))="Н/Д",INDIRECT(CONCATENATE("'2018-03 (Д)'!J",TEXT(MATCH($C49,'2018-03 (Д)'!$C$2:$C$100,0)+1,0)))="Н/Д",AND(INDIRECT(CONCATENATE("'2018-04 (Д)'!J",TEXT(MATCH($C49,'2018-04 (Д)'!$C$2:$C$100,0)+1,0)))="Н/Д",INDIRECT(CONCATENATE("'2018-03 (Д)'!J",TEXT(MATCH($C49,'2018-03 (Д)'!$C$2:$C$100,0)+1,0))))),"Н/Д",((INDIRECT(CONCATENATE("'2018-04 (Д)'!J",TEXT(MATCH($C49,'2018-04 (Д)'!$C$2:$C$100,0)+1,0)))-INDIRECT(CONCATENATE("'2018-03 (Д)'!J",TEXT(MATCH($C49,'2018-03 (Д)'!$C$2:$C$100,0)+1,0))))/INDIRECT(CONCATENATE("'2018-03 (Д)'!J",TEXT(MATCH($C49,'2018-03 (Д)'!$C$2:$C$100,0)+1,0))))*100)</f>
        <v>Н/Д</v>
      </c>
      <c r="BJ49" s="9" t="str">
        <f ca="1">IF(OR(INDIRECT(CONCATENATE("'2018-05 (Д)'!J",TEXT(MATCH($C49,'2018-05 (Д)'!$C$2:$C$100,0)+1,0)))="Н/Д",INDIRECT(CONCATENATE("'2018-04 (Д)'!J",TEXT(MATCH($C49,'2018-04 (Д)'!$C$2:$C$100,0)+1,0)))="Н/Д",AND(INDIRECT(CONCATENATE("'2018-05 (Д)'!J",TEXT(MATCH($C49,'2018-05 (Д)'!$C$2:$C$100,0)+1,0)))="Н/Д",INDIRECT(CONCATENATE("'2018-04 (Д)'!J",TEXT(MATCH($C49,'2018-04 (Д)'!$C$2:$C$100,0)+1,0))))),"Н/Д",((INDIRECT(CONCATENATE("'2018-05 (Д)'!J",TEXT(MATCH($C49,'2018-05 (Д)'!$C$2:$C$100,0)+1,0)))-INDIRECT(CONCATENATE("'2018-04 (Д)'!J",TEXT(MATCH($C49,'2018-04 (Д)'!$C$2:$C$100,0)+1,0))))/INDIRECT(CONCATENATE("'2018-04 (Д)'!J",TEXT(MATCH($C49,'2018-04 (Д)'!$C$2:$C$100,0)+1,0))))*100)</f>
        <v>Н/Д</v>
      </c>
      <c r="BK49" s="9" t="str">
        <f ca="1">IF(OR(INDIRECT(CONCATENATE("'2018-06 (Д)'!J",TEXT(MATCH($C49,'2018-06 (Д)'!$C$2:$C$100,0)+1,0)))="Н/Д",INDIRECT(CONCATENATE("'2018-05 (Д)'!J",TEXT(MATCH($C49,'2018-05 (Д)'!$C$2:$C$100,0)+1,0)))="Н/Д",AND(INDIRECT(CONCATENATE("'2018-06 (Д)'!J",TEXT(MATCH($C49,'2018-06 (Д)'!$C$2:$C$100,0)+1,0)))="Н/Д",INDIRECT(CONCATENATE("'2018-05 (Д)'!J",TEXT(MATCH($C49,'2018-05 (Д)'!$C$2:$C$100,0)+1,0))))),"Н/Д",((INDIRECT(CONCATENATE("'2018-06 (Д)'!J",TEXT(MATCH($C49,'2018-06 (Д)'!$C$2:$C$100,0)+1,0)))-INDIRECT(CONCATENATE("'2018-05 (Д)'!J",TEXT(MATCH($C49,'2018-05 (Д)'!$C$2:$C$100,0)+1,0))))/INDIRECT(CONCATENATE("'2018-05 (Д)'!J",TEXT(MATCH($C49,'2018-05 (Д)'!$C$2:$C$100,0)+1,0))))*100)</f>
        <v>Н/Д</v>
      </c>
      <c r="BL49" s="9" t="str">
        <f ca="1">IF(OR(INDIRECT(CONCATENATE("'2018-07 (Д)'!J",TEXT(MATCH($C49,'2018-07 (Д)'!$C$2:$C$100,0)+1,0)))="Н/Д",INDIRECT(CONCATENATE("'2018-06 (Д)'!J",TEXT(MATCH($C49,'2018-06 (Д)'!$C$2:$C$100,0)+1,0)))="Н/Д",AND(INDIRECT(CONCATENATE("'2018-07 (Д)'!J",TEXT(MATCH($C49,'2018-07 (Д)'!$C$2:$C$100,0)+1,0)))="Н/Д",INDIRECT(CONCATENATE("'2018-06 (Д)'!J",TEXT(MATCH($C49,'2018-06 (Д)'!$C$2:$C$100,0)+1,0))))),"Н/Д",((INDIRECT(CONCATENATE("'2018-07 (Д)'!J",TEXT(MATCH($C49,'2018-07 (Д)'!$C$2:$C$100,0)+1,0)))-INDIRECT(CONCATENATE("'2018-06 (Д)'!J",TEXT(MATCH($C49,'2018-06 (Д)'!$C$2:$C$100,0)+1,0))))/INDIRECT(CONCATENATE("'2018-06 (Д)'!J",TEXT(MATCH($C49,'2018-06 (Д)'!$C$2:$C$100,0)+1,0))))*100)</f>
        <v>Н/Д</v>
      </c>
      <c r="BM49" s="9" t="str">
        <f ca="1">IF(OR(INDIRECT(CONCATENATE("'2018-08 (Д)'!J",TEXT(MATCH($C49,'2018-08 (Д)'!$C$2:$C$100,0)+1,0)))="Н/Д",INDIRECT(CONCATENATE("'2018-07 (Д)'!J",TEXT(MATCH($C49,'2018-07 (Д)'!$C$2:$C$100,0)+1,0)))="Н/Д",AND(INDIRECT(CONCATENATE("'2018-08 (Д)'!J",TEXT(MATCH($C49,'2018-08 (Д)'!$C$2:$C$100,0)+1,0)))="Н/Д",INDIRECT(CONCATENATE("'2018-07 (Д)'!J",TEXT(MATCH($C49,'2018-07 (Д)'!$C$2:$C$100,0)+1,0))))),"Н/Д",((INDIRECT(CONCATENATE("'2018-08 (Д)'!J",TEXT(MATCH($C49,'2018-08 (Д)'!$C$2:$C$100,0)+1,0)))-INDIRECT(CONCATENATE("'2018-07 (Д)'!J",TEXT(MATCH($C49,'2018-07 (Д)'!$C$2:$C$100,0)+1,0))))/INDIRECT(CONCATENATE("'2018-07 (Д)'!J",TEXT(MATCH($C49,'2018-07 (Д)'!$C$2:$C$100,0)+1,0))))*100)</f>
        <v>Н/Д</v>
      </c>
      <c r="BN49" s="9" t="str">
        <f ca="1">IF(OR(INDIRECT(CONCATENATE("'2018-09 (Д)'!J",TEXT(MATCH($C49,'2018-09 (Д)'!$C$2:$C$100,0)+1,0)))="Н/Д",INDIRECT(CONCATENATE("'2018-08 (Д)'!J",TEXT(MATCH($C49,'2018-08 (Д)'!$C$2:$C$100,0)+1,0)))="Н/Д",AND(INDIRECT(CONCATENATE("'2018-09 (Д)'!J",TEXT(MATCH($C49,'2018-09 (Д)'!$C$2:$C$100,0)+1,0)))="Н/Д",INDIRECT(CONCATENATE("'2018-08 (Д)'!J",TEXT(MATCH($C49,'2018-08 (Д)'!$C$2:$C$100,0)+1,0))))),"Н/Д",((INDIRECT(CONCATENATE("'2018-09 (Д)'!J",TEXT(MATCH($C49,'2018-09 (Д)'!$C$2:$C$100,0)+1,0)))-INDIRECT(CONCATENATE("'2018-08 (Д)'!J",TEXT(MATCH($C49,'2018-08 (Д)'!$C$2:$C$100,0)+1,0))))/INDIRECT(CONCATENATE("'2018-08 (Д)'!J",TEXT(MATCH($C49,'2018-08 (Д)'!$C$2:$C$100,0)+1,0))))*100)</f>
        <v>Н/Д</v>
      </c>
      <c r="BO49" s="9" t="str">
        <f ca="1">IF(OR(INDIRECT(CONCATENATE("'2018-10 (Д)'!J",TEXT(MATCH($C49,'2018-10 (Д)'!$C$2:$C$100,0)+1,0)))="Н/Д",INDIRECT(CONCATENATE("'2018-09 (Д)'!J",TEXT(MATCH($C49,'2018-09 (Д)'!$C$2:$C$100,0)+1,0)))="Н/Д",AND(INDIRECT(CONCATENATE("'2018-10 (Д)'!J",TEXT(MATCH($C49,'2018-10 (Д)'!$C$2:$C$100,0)+1,0)))="Н/Д",INDIRECT(CONCATENATE("'2018-09 (Д)'!J",TEXT(MATCH($C49,'2018-09 (Д)'!$C$2:$C$100,0)+1,0))))),"Н/Д",((INDIRECT(CONCATENATE("'2018-10 (Д)'!J",TEXT(MATCH($C49,'2018-10 (Д)'!$C$2:$C$100,0)+1,0)))-INDIRECT(CONCATENATE("'2018-09 (Д)'!J",TEXT(MATCH($C49,'2018-09 (Д)'!$C$2:$C$100,0)+1,0))))/INDIRECT(CONCATENATE("'2018-09 (Д)'!J",TEXT(MATCH($C49,'2018-09 (Д)'!$C$2:$C$100,0)+1,0))))*100)</f>
        <v>Н/Д</v>
      </c>
      <c r="BP49" s="9" t="str">
        <f ca="1">IF(OR(INDIRECT(CONCATENATE("'2018-11 (Д)'!J",TEXT(MATCH($C49,'2018-11 (Д)'!$C$2:$C$100,0)+1,0)))="Н/Д",INDIRECT(CONCATENATE("'2018-10 (Д)'!J",TEXT(MATCH($C49,'2018-10 (Д)'!$C$2:$C$100,0)+1,0)))="Н/Д",AND(INDIRECT(CONCATENATE("'2018-11 (Д)'!J",TEXT(MATCH($C49,'2018-11 (Д)'!$C$2:$C$100,0)+1,0)))="Н/Д",INDIRECT(CONCATENATE("'2018-10 (Д)'!J",TEXT(MATCH($C49,'2018-10 (Д)'!$C$2:$C$100,0)+1,0))))),"Н/Д",((INDIRECT(CONCATENATE("'2018-11 (Д)'!J",TEXT(MATCH($C49,'2018-11 (Д)'!$C$2:$C$100,0)+1,0)))-INDIRECT(CONCATENATE("'2018-10 (Д)'!J",TEXT(MATCH($C49,'2018-10 (Д)'!$C$2:$C$100,0)+1,0))))/INDIRECT(CONCATENATE("'2018-10 (Д)'!J",TEXT(MATCH($C49,'2018-10 (Д)'!$C$2:$C$100,0)+1,0))))*100)</f>
        <v>Н/Д</v>
      </c>
      <c r="BQ49" s="9" t="str">
        <f ca="1">IF(OR(INDIRECT(CONCATENATE("'2018-12 (Д)'!J",TEXT(MATCH($C49,'2018-12 (Д)'!$C$2:$C$100,0)+1,0)))="Н/Д",INDIRECT(CONCATENATE("'2018-11 (Д)'!J",TEXT(MATCH($C49,'2018-11 (Д)'!$C$2:$C$100,0)+1,0)))="Н/Д",AND(INDIRECT(CONCATENATE("'2018-12 (Д)'!J",TEXT(MATCH($C49,'2018-12 (Д)'!$C$2:$C$100,0)+1,0)))="Н/Д",INDIRECT(CONCATENATE("'2018-11 (Д)'!J",TEXT(MATCH($C49,'2018-11 (Д)'!$C$2:$C$100,0)+1,0))))),"Н/Д",((INDIRECT(CONCATENATE("'2018-12 (Д)'!J",TEXT(MATCH($C49,'2018-12 (Д)'!$C$2:$C$100,0)+1,0)))-INDIRECT(CONCATENATE("'2018-11 (Д)'!J",TEXT(MATCH($C49,'2018-11 (Д)'!$C$2:$C$100,0)+1,0))))/INDIRECT(CONCATENATE("'2018-11 (Д)'!J",TEXT(MATCH($C49,'2018-11 (Д)'!$C$2:$C$100,0)+1,0))))*100)</f>
        <v>Н/Д</v>
      </c>
      <c r="BR49" s="9"/>
      <c r="BS49" s="9">
        <f ca="1">IF(OR(INDIRECT(CONCATENATE("'2018-03 (Д)'!K",TEXT(MATCH($C49,'2018-03 (Д)'!$C$2:$C$100,0)+1,0)))="Н/Д",INDIRECT(CONCATENATE("'2018-02 (Д)'!K",TEXT(MATCH($C49,'2018-02 (Д)'!$C$2:$C$100,0)+1,0)))="Н/Д",AND(INDIRECT(CONCATENATE("'2018-03 (Д)'!K",TEXT(MATCH($C49,'2018-03 (Д)'!$C$2:$C$100,0)+1,0)))="Н/Д",INDIRECT(CONCATENATE("'2018-02 (Д)'!K",TEXT(MATCH($C49,'2018-02 (Д)'!$C$2:$C$100,0)+1,0))))),"Н/Д",((INDIRECT(CONCATENATE("'2018-03 (Д)'!K",TEXT(MATCH($C49,'2018-03 (Д)'!$C$2:$C$100,0)+1,0)))-INDIRECT(CONCATENATE("'2018-02 (Д)'!K",TEXT(MATCH($C49,'2018-02 (Д)'!$C$2:$C$100,0)+1,0))))/INDIRECT(CONCATENATE("'2018-02 (Д)'!K",TEXT(MATCH($C49,'2018-02 (Д)'!$C$2:$C$100,0)+1,0))))*100)</f>
        <v>-50.502653446020219</v>
      </c>
      <c r="BT49" s="9">
        <f ca="1">IF(OR(INDIRECT(CONCATENATE("'2018-04 (Д)'!K",TEXT(MATCH($C49,'2018-04 (Д)'!$C$2:$C$100,0)+1,0)))="Н/Д",INDIRECT(CONCATENATE("'2018-03 (Д)'!K",TEXT(MATCH($C49,'2018-03 (Д)'!$C$2:$C$100,0)+1,0)))="Н/Д",AND(INDIRECT(CONCATENATE("'2018-04 (Д)'!K",TEXT(MATCH($C49,'2018-04 (Д)'!$C$2:$C$100,0)+1,0)))="Н/Д",INDIRECT(CONCATENATE("'2018-03 (Д)'!K",TEXT(MATCH($C49,'2018-03 (Д)'!$C$2:$C$100,0)+1,0))))),"Н/Д",((INDIRECT(CONCATENATE("'2018-04 (Д)'!K",TEXT(MATCH($C49,'2018-04 (Д)'!$C$2:$C$100,0)+1,0)))-INDIRECT(CONCATENATE("'2018-03 (Д)'!K",TEXT(MATCH($C49,'2018-03 (Д)'!$C$2:$C$100,0)+1,0))))/INDIRECT(CONCATENATE("'2018-03 (Д)'!K",TEXT(MATCH($C49,'2018-03 (Д)'!$C$2:$C$100,0)+1,0))))*100)</f>
        <v>163.11577892656413</v>
      </c>
      <c r="BU49" s="9">
        <f ca="1">IF(OR(INDIRECT(CONCATENATE("'2018-05 (Д)'!K",TEXT(MATCH($C49,'2018-05 (Д)'!$C$2:$C$100,0)+1,0)))="Н/Д",INDIRECT(CONCATENATE("'2018-04 (Д)'!K",TEXT(MATCH($C49,'2018-04 (Д)'!$C$2:$C$100,0)+1,0)))="Н/Д",AND(INDIRECT(CONCATENATE("'2018-05 (Д)'!K",TEXT(MATCH($C49,'2018-05 (Д)'!$C$2:$C$100,0)+1,0)))="Н/Д",INDIRECT(CONCATENATE("'2018-04 (Д)'!K",TEXT(MATCH($C49,'2018-04 (Д)'!$C$2:$C$100,0)+1,0))))),"Н/Д",((INDIRECT(CONCATENATE("'2018-05 (Д)'!K",TEXT(MATCH($C49,'2018-05 (Д)'!$C$2:$C$100,0)+1,0)))-INDIRECT(CONCATENATE("'2018-04 (Д)'!K",TEXT(MATCH($C49,'2018-04 (Д)'!$C$2:$C$100,0)+1,0))))/INDIRECT(CONCATENATE("'2018-04 (Д)'!K",TEXT(MATCH($C49,'2018-04 (Д)'!$C$2:$C$100,0)+1,0))))*100)</f>
        <v>147.32672567599596</v>
      </c>
      <c r="BV49" s="9">
        <f ca="1">IF(OR(INDIRECT(CONCATENATE("'2018-06 (Д)'!K",TEXT(MATCH($C49,'2018-06 (Д)'!$C$2:$C$100,0)+1,0)))="Н/Д",INDIRECT(CONCATENATE("'2018-05 (Д)'!K",TEXT(MATCH($C49,'2018-05 (Д)'!$C$2:$C$100,0)+1,0)))="Н/Д",AND(INDIRECT(CONCATENATE("'2018-06 (Д)'!K",TEXT(MATCH($C49,'2018-06 (Д)'!$C$2:$C$100,0)+1,0)))="Н/Д",INDIRECT(CONCATENATE("'2018-05 (Д)'!K",TEXT(MATCH($C49,'2018-05 (Д)'!$C$2:$C$100,0)+1,0))))),"Н/Д",((INDIRECT(CONCATENATE("'2018-06 (Д)'!K",TEXT(MATCH($C49,'2018-06 (Д)'!$C$2:$C$100,0)+1,0)))-INDIRECT(CONCATENATE("'2018-05 (Д)'!K",TEXT(MATCH($C49,'2018-05 (Д)'!$C$2:$C$100,0)+1,0))))/INDIRECT(CONCATENATE("'2018-05 (Д)'!K",TEXT(MATCH($C49,'2018-05 (Д)'!$C$2:$C$100,0)+1,0))))*100)</f>
        <v>-73.477011971161375</v>
      </c>
      <c r="BW49" s="9">
        <f ca="1">IF(OR(INDIRECT(CONCATENATE("'2018-07 (Д)'!K",TEXT(MATCH($C49,'2018-07 (Д)'!$C$2:$C$100,0)+1,0)))="Н/Д",INDIRECT(CONCATENATE("'2018-06 (Д)'!K",TEXT(MATCH($C49,'2018-06 (Д)'!$C$2:$C$100,0)+1,0)))="Н/Д",AND(INDIRECT(CONCATENATE("'2018-07 (Д)'!K",TEXT(MATCH($C49,'2018-07 (Д)'!$C$2:$C$100,0)+1,0)))="Н/Д",INDIRECT(CONCATENATE("'2018-06 (Д)'!K",TEXT(MATCH($C49,'2018-06 (Д)'!$C$2:$C$100,0)+1,0))))),"Н/Д",((INDIRECT(CONCATENATE("'2018-07 (Д)'!K",TEXT(MATCH($C49,'2018-07 (Д)'!$C$2:$C$100,0)+1,0)))-INDIRECT(CONCATENATE("'2018-06 (Д)'!K",TEXT(MATCH($C49,'2018-06 (Д)'!$C$2:$C$100,0)+1,0))))/INDIRECT(CONCATENATE("'2018-06 (Д)'!K",TEXT(MATCH($C49,'2018-06 (Д)'!$C$2:$C$100,0)+1,0))))*100)</f>
        <v>-43.163789813077749</v>
      </c>
      <c r="BX49" s="9">
        <f ca="1">IF(OR(INDIRECT(CONCATENATE("'2018-08 (Д)'!K",TEXT(MATCH($C49,'2018-08 (Д)'!$C$2:$C$100,0)+1,0)))="Н/Д",INDIRECT(CONCATENATE("'2018-07 (Д)'!K",TEXT(MATCH($C49,'2018-07 (Д)'!$C$2:$C$100,0)+1,0)))="Н/Д",AND(INDIRECT(CONCATENATE("'2018-08 (Д)'!K",TEXT(MATCH($C49,'2018-08 (Д)'!$C$2:$C$100,0)+1,0)))="Н/Д",INDIRECT(CONCATENATE("'2018-07 (Д)'!K",TEXT(MATCH($C49,'2018-07 (Д)'!$C$2:$C$100,0)+1,0))))),"Н/Д",((INDIRECT(CONCATENATE("'2018-08 (Д)'!K",TEXT(MATCH($C49,'2018-08 (Д)'!$C$2:$C$100,0)+1,0)))-INDIRECT(CONCATENATE("'2018-07 (Д)'!K",TEXT(MATCH($C49,'2018-07 (Д)'!$C$2:$C$100,0)+1,0))))/INDIRECT(CONCATENATE("'2018-07 (Д)'!K",TEXT(MATCH($C49,'2018-07 (Д)'!$C$2:$C$100,0)+1,0))))*100)</f>
        <v>415.13641387092599</v>
      </c>
      <c r="BY49" s="9">
        <f ca="1">IF(OR(INDIRECT(CONCATENATE("'2018-09 (Д)'!K",TEXT(MATCH($C49,'2018-09 (Д)'!$C$2:$C$100,0)+1,0)))="Н/Д",INDIRECT(CONCATENATE("'2018-08 (Д)'!K",TEXT(MATCH($C49,'2018-08 (Д)'!$C$2:$C$100,0)+1,0)))="Н/Д",AND(INDIRECT(CONCATENATE("'2018-09 (Д)'!K",TEXT(MATCH($C49,'2018-09 (Д)'!$C$2:$C$100,0)+1,0)))="Н/Д",INDIRECT(CONCATENATE("'2018-08 (Д)'!K",TEXT(MATCH($C49,'2018-08 (Д)'!$C$2:$C$100,0)+1,0))))),"Н/Д",((INDIRECT(CONCATENATE("'2018-09 (Д)'!K",TEXT(MATCH($C49,'2018-09 (Д)'!$C$2:$C$100,0)+1,0)))-INDIRECT(CONCATENATE("'2018-08 (Д)'!K",TEXT(MATCH($C49,'2018-08 (Д)'!$C$2:$C$100,0)+1,0))))/INDIRECT(CONCATENATE("'2018-08 (Д)'!K",TEXT(MATCH($C49,'2018-08 (Д)'!$C$2:$C$100,0)+1,0))))*100)</f>
        <v>-83.454771299045163</v>
      </c>
      <c r="BZ49" s="9">
        <f ca="1">IF(OR(INDIRECT(CONCATENATE("'2018-10 (Д)'!K",TEXT(MATCH($C49,'2018-10 (Д)'!$C$2:$C$100,0)+1,0)))="Н/Д",INDIRECT(CONCATENATE("'2018-09 (Д)'!K",TEXT(MATCH($C49,'2018-09 (Д)'!$C$2:$C$100,0)+1,0)))="Н/Д",AND(INDIRECT(CONCATENATE("'2018-10 (Д)'!K",TEXT(MATCH($C49,'2018-10 (Д)'!$C$2:$C$100,0)+1,0)))="Н/Д",INDIRECT(CONCATENATE("'2018-09 (Д)'!K",TEXT(MATCH($C49,'2018-09 (Д)'!$C$2:$C$100,0)+1,0))))),"Н/Д",((INDIRECT(CONCATENATE("'2018-10 (Д)'!K",TEXT(MATCH($C49,'2018-10 (Д)'!$C$2:$C$100,0)+1,0)))-INDIRECT(CONCATENATE("'2018-09 (Д)'!K",TEXT(MATCH($C49,'2018-09 (Д)'!$C$2:$C$100,0)+1,0))))/INDIRECT(CONCATENATE("'2018-09 (Д)'!K",TEXT(MATCH($C49,'2018-09 (Д)'!$C$2:$C$100,0)+1,0))))*100)</f>
        <v>-29.983059896886871</v>
      </c>
      <c r="CA49" s="9">
        <f ca="1">IF(OR(INDIRECT(CONCATENATE("'2018-11 (Д)'!K",TEXT(MATCH($C49,'2018-11 (Д)'!$C$2:$C$100,0)+1,0)))="Н/Д",INDIRECT(CONCATENATE("'2018-10 (Д)'!K",TEXT(MATCH($C49,'2018-10 (Д)'!$C$2:$C$100,0)+1,0)))="Н/Д",AND(INDIRECT(CONCATENATE("'2018-11 (Д)'!K",TEXT(MATCH($C49,'2018-11 (Д)'!$C$2:$C$100,0)+1,0)))="Н/Д",INDIRECT(CONCATENATE("'2018-10 (Д)'!K",TEXT(MATCH($C49,'2018-10 (Д)'!$C$2:$C$100,0)+1,0))))),"Н/Д",((INDIRECT(CONCATENATE("'2018-11 (Д)'!K",TEXT(MATCH($C49,'2018-11 (Д)'!$C$2:$C$100,0)+1,0)))-INDIRECT(CONCATENATE("'2018-10 (Д)'!K",TEXT(MATCH($C49,'2018-10 (Д)'!$C$2:$C$100,0)+1,0))))/INDIRECT(CONCATENATE("'2018-10 (Д)'!K",TEXT(MATCH($C49,'2018-10 (Д)'!$C$2:$C$100,0)+1,0))))*100)</f>
        <v>802.15515948616985</v>
      </c>
      <c r="CB49" s="9">
        <f ca="1">IF(OR(INDIRECT(CONCATENATE("'2018-12 (Д)'!K",TEXT(MATCH($C49,'2018-12 (Д)'!$C$2:$C$100,0)+1,0)))="Н/Д",INDIRECT(CONCATENATE("'2018-11 (Д)'!K",TEXT(MATCH($C49,'2018-11 (Д)'!$C$2:$C$100,0)+1,0)))="Н/Д",AND(INDIRECT(CONCATENATE("'2018-12 (Д)'!K",TEXT(MATCH($C49,'2018-12 (Д)'!$C$2:$C$100,0)+1,0)))="Н/Д",INDIRECT(CONCATENATE("'2018-11 (Д)'!K",TEXT(MATCH($C49,'2018-11 (Д)'!$C$2:$C$100,0)+1,0))))),"Н/Д",((INDIRECT(CONCATENATE("'2018-12 (Д)'!K",TEXT(MATCH($C49,'2018-12 (Д)'!$C$2:$C$100,0)+1,0)))-INDIRECT(CONCATENATE("'2018-11 (Д)'!K",TEXT(MATCH($C49,'2018-11 (Д)'!$C$2:$C$100,0)+1,0))))/INDIRECT(CONCATENATE("'2018-11 (Д)'!K",TEXT(MATCH($C49,'2018-11 (Д)'!$C$2:$C$100,0)+1,0))))*100)</f>
        <v>-84.369199576577842</v>
      </c>
      <c r="CC49" s="9"/>
      <c r="CD49" s="9">
        <f ca="1">IF(OR(INDIRECT(CONCATENATE("'2018-03 (Д)'!L",TEXT(MATCH($C49,'2018-03 (Д)'!$C$2:$C$100,0)+1,0)))="Н/Д",INDIRECT(CONCATENATE("'2018-02 (Д)'!L",TEXT(MATCH($C49,'2018-02 (Д)'!$C$2:$C$100,0)+1,0)))="Н/Д",AND(INDIRECT(CONCATENATE("'2018-03 (Д)'!L",TEXT(MATCH($C49,'2018-03 (Д)'!$C$2:$C$100,0)+1,0)))="Н/Д",INDIRECT(CONCATENATE("'2018-02 (Д)'!L",TEXT(MATCH($C49,'2018-02 (Д)'!$C$2:$C$100,0)+1,0))))),"Н/Д",((INDIRECT(CONCATENATE("'2018-03 (Д)'!L",TEXT(MATCH($C49,'2018-03 (Д)'!$C$2:$C$100,0)+1,0)))-INDIRECT(CONCATENATE("'2018-02 (Д)'!L",TEXT(MATCH($C49,'2018-02 (Д)'!$C$2:$C$100,0)+1,0))))/INDIRECT(CONCATENATE("'2018-02 (Д)'!L",TEXT(MATCH($C49,'2018-02 (Д)'!$C$2:$C$100,0)+1,0))))*100)</f>
        <v>77.567414405220759</v>
      </c>
      <c r="CE49" s="9">
        <f ca="1">IF(OR(INDIRECT(CONCATENATE("'2018-04 (Д)'!L",TEXT(MATCH($C49,'2018-04 (Д)'!$C$2:$C$100,0)+1,0)))="Н/Д",INDIRECT(CONCATENATE("'2018-03 (Д)'!L",TEXT(MATCH($C49,'2018-03 (Д)'!$C$2:$C$100,0)+1,0)))="Н/Д",AND(INDIRECT(CONCATENATE("'2018-04 (Д)'!L",TEXT(MATCH($C49,'2018-04 (Д)'!$C$2:$C$100,0)+1,0)))="Н/Д",INDIRECT(CONCATENATE("'2018-03 (Д)'!L",TEXT(MATCH($C49,'2018-03 (Д)'!$C$2:$C$100,0)+1,0))))),"Н/Д",((INDIRECT(CONCATENATE("'2018-04 (Д)'!L",TEXT(MATCH($C49,'2018-04 (Д)'!$C$2:$C$100,0)+1,0)))-INDIRECT(CONCATENATE("'2018-03 (Д)'!L",TEXT(MATCH($C49,'2018-03 (Д)'!$C$2:$C$100,0)+1,0))))/INDIRECT(CONCATENATE("'2018-03 (Д)'!L",TEXT(MATCH($C49,'2018-03 (Д)'!$C$2:$C$100,0)+1,0))))*100)</f>
        <v>11.262852238811375</v>
      </c>
      <c r="CF49" s="9">
        <f ca="1">IF(OR(INDIRECT(CONCATENATE("'2018-05 (Д)'!L",TEXT(MATCH($C49,'2018-05 (Д)'!$C$2:$C$100,0)+1,0)))="Н/Д",INDIRECT(CONCATENATE("'2018-04 (Д)'!L",TEXT(MATCH($C49,'2018-04 (Д)'!$C$2:$C$100,0)+1,0)))="Н/Д",AND(INDIRECT(CONCATENATE("'2018-05 (Д)'!L",TEXT(MATCH($C49,'2018-05 (Д)'!$C$2:$C$100,0)+1,0)))="Н/Д",INDIRECT(CONCATENATE("'2018-04 (Д)'!L",TEXT(MATCH($C49,'2018-04 (Д)'!$C$2:$C$100,0)+1,0))))),"Н/Д",((INDIRECT(CONCATENATE("'2018-05 (Д)'!L",TEXT(MATCH($C49,'2018-05 (Д)'!$C$2:$C$100,0)+1,0)))-INDIRECT(CONCATENATE("'2018-04 (Д)'!L",TEXT(MATCH($C49,'2018-04 (Д)'!$C$2:$C$100,0)+1,0))))/INDIRECT(CONCATENATE("'2018-04 (Д)'!L",TEXT(MATCH($C49,'2018-04 (Д)'!$C$2:$C$100,0)+1,0))))*100)</f>
        <v>212.32762746337511</v>
      </c>
      <c r="CG49" s="9">
        <f ca="1">IF(OR(INDIRECT(CONCATENATE("'2018-06 (Д)'!L",TEXT(MATCH($C49,'2018-06 (Д)'!$C$2:$C$100,0)+1,0)))="Н/Д",INDIRECT(CONCATENATE("'2018-05 (Д)'!L",TEXT(MATCH($C49,'2018-05 (Д)'!$C$2:$C$100,0)+1,0)))="Н/Д",AND(INDIRECT(CONCATENATE("'2018-06 (Д)'!L",TEXT(MATCH($C49,'2018-06 (Д)'!$C$2:$C$100,0)+1,0)))="Н/Д",INDIRECT(CONCATENATE("'2018-05 (Д)'!L",TEXT(MATCH($C49,'2018-05 (Д)'!$C$2:$C$100,0)+1,0))))),"Н/Д",((INDIRECT(CONCATENATE("'2018-06 (Д)'!L",TEXT(MATCH($C49,'2018-06 (Д)'!$C$2:$C$100,0)+1,0)))-INDIRECT(CONCATENATE("'2018-05 (Д)'!L",TEXT(MATCH($C49,'2018-05 (Д)'!$C$2:$C$100,0)+1,0))))/INDIRECT(CONCATENATE("'2018-05 (Д)'!L",TEXT(MATCH($C49,'2018-05 (Д)'!$C$2:$C$100,0)+1,0))))*100)</f>
        <v>-27.098218557121829</v>
      </c>
      <c r="CH49" s="9">
        <f ca="1">IF(OR(INDIRECT(CONCATENATE("'2018-07 (Д)'!L",TEXT(MATCH($C49,'2018-07 (Д)'!$C$2:$C$100,0)+1,0)))="Н/Д",INDIRECT(CONCATENATE("'2018-06 (Д)'!L",TEXT(MATCH($C49,'2018-06 (Д)'!$C$2:$C$100,0)+1,0)))="Н/Д",AND(INDIRECT(CONCATENATE("'2018-07 (Д)'!L",TEXT(MATCH($C49,'2018-07 (Д)'!$C$2:$C$100,0)+1,0)))="Н/Д",INDIRECT(CONCATENATE("'2018-06 (Д)'!L",TEXT(MATCH($C49,'2018-06 (Д)'!$C$2:$C$100,0)+1,0))))),"Н/Д",((INDIRECT(CONCATENATE("'2018-07 (Д)'!L",TEXT(MATCH($C49,'2018-07 (Д)'!$C$2:$C$100,0)+1,0)))-INDIRECT(CONCATENATE("'2018-06 (Д)'!L",TEXT(MATCH($C49,'2018-06 (Д)'!$C$2:$C$100,0)+1,0))))/INDIRECT(CONCATENATE("'2018-06 (Д)'!L",TEXT(MATCH($C49,'2018-06 (Д)'!$C$2:$C$100,0)+1,0))))*100)</f>
        <v>-84.092307784934988</v>
      </c>
      <c r="CI49" s="9">
        <f ca="1">IF(OR(INDIRECT(CONCATENATE("'2018-08 (Д)'!L",TEXT(MATCH($C49,'2018-08 (Д)'!$C$2:$C$100,0)+1,0)))="Н/Д",INDIRECT(CONCATENATE("'2018-07 (Д)'!L",TEXT(MATCH($C49,'2018-07 (Д)'!$C$2:$C$100,0)+1,0)))="Н/Д",AND(INDIRECT(CONCATENATE("'2018-08 (Д)'!L",TEXT(MATCH($C49,'2018-08 (Д)'!$C$2:$C$100,0)+1,0)))="Н/Д",INDIRECT(CONCATENATE("'2018-07 (Д)'!L",TEXT(MATCH($C49,'2018-07 (Д)'!$C$2:$C$100,0)+1,0))))),"Н/Д",((INDIRECT(CONCATENATE("'2018-08 (Д)'!L",TEXT(MATCH($C49,'2018-08 (Д)'!$C$2:$C$100,0)+1,0)))-INDIRECT(CONCATENATE("'2018-07 (Д)'!L",TEXT(MATCH($C49,'2018-07 (Д)'!$C$2:$C$100,0)+1,0))))/INDIRECT(CONCATENATE("'2018-07 (Д)'!L",TEXT(MATCH($C49,'2018-07 (Д)'!$C$2:$C$100,0)+1,0))))*100)</f>
        <v>820.08262017280663</v>
      </c>
      <c r="CJ49" s="9">
        <f ca="1">IF(OR(INDIRECT(CONCATENATE("'2018-09 (Д)'!L",TEXT(MATCH($C49,'2018-09 (Д)'!$C$2:$C$100,0)+1,0)))="Н/Д",INDIRECT(CONCATENATE("'2018-08 (Д)'!L",TEXT(MATCH($C49,'2018-08 (Д)'!$C$2:$C$100,0)+1,0)))="Н/Д",AND(INDIRECT(CONCATENATE("'2018-09 (Д)'!L",TEXT(MATCH($C49,'2018-09 (Д)'!$C$2:$C$100,0)+1,0)))="Н/Д",INDIRECT(CONCATENATE("'2018-08 (Д)'!L",TEXT(MATCH($C49,'2018-08 (Д)'!$C$2:$C$100,0)+1,0))))),"Н/Д",((INDIRECT(CONCATENATE("'2018-09 (Д)'!L",TEXT(MATCH($C49,'2018-09 (Д)'!$C$2:$C$100,0)+1,0)))-INDIRECT(CONCATENATE("'2018-08 (Д)'!L",TEXT(MATCH($C49,'2018-08 (Д)'!$C$2:$C$100,0)+1,0))))/INDIRECT(CONCATENATE("'2018-08 (Д)'!L",TEXT(MATCH($C49,'2018-08 (Д)'!$C$2:$C$100,0)+1,0))))*100)</f>
        <v>-70.094919287973084</v>
      </c>
      <c r="CK49" s="9">
        <f ca="1">IF(OR(INDIRECT(CONCATENATE("'2018-10 (Д)'!L",TEXT(MATCH($C49,'2018-10 (Д)'!$C$2:$C$100,0)+1,0)))="Н/Д",INDIRECT(CONCATENATE("'2018-09 (Д)'!L",TEXT(MATCH($C49,'2018-09 (Д)'!$C$2:$C$100,0)+1,0)))="Н/Д",AND(INDIRECT(CONCATENATE("'2018-10 (Д)'!L",TEXT(MATCH($C49,'2018-10 (Д)'!$C$2:$C$100,0)+1,0)))="Н/Д",INDIRECT(CONCATENATE("'2018-09 (Д)'!L",TEXT(MATCH($C49,'2018-09 (Д)'!$C$2:$C$100,0)+1,0))))),"Н/Д",((INDIRECT(CONCATENATE("'2018-10 (Д)'!L",TEXT(MATCH($C49,'2018-10 (Д)'!$C$2:$C$100,0)+1,0)))-INDIRECT(CONCATENATE("'2018-09 (Д)'!L",TEXT(MATCH($C49,'2018-09 (Д)'!$C$2:$C$100,0)+1,0))))/INDIRECT(CONCATENATE("'2018-09 (Д)'!L",TEXT(MATCH($C49,'2018-09 (Д)'!$C$2:$C$100,0)+1,0))))*100)</f>
        <v>-60.10252068282049</v>
      </c>
      <c r="CL49" s="9">
        <f ca="1">IF(OR(INDIRECT(CONCATENATE("'2018-11 (Д)'!L",TEXT(MATCH($C49,'2018-11 (Д)'!$C$2:$C$100,0)+1,0)))="Н/Д",INDIRECT(CONCATENATE("'2018-10 (Д)'!L",TEXT(MATCH($C49,'2018-10 (Д)'!$C$2:$C$100,0)+1,0)))="Н/Д",AND(INDIRECT(CONCATENATE("'2018-11 (Д)'!L",TEXT(MATCH($C49,'2018-11 (Д)'!$C$2:$C$100,0)+1,0)))="Н/Д",INDIRECT(CONCATENATE("'2018-10 (Д)'!L",TEXT(MATCH($C49,'2018-10 (Д)'!$C$2:$C$100,0)+1,0))))),"Н/Д",((INDIRECT(CONCATENATE("'2018-11 (Д)'!L",TEXT(MATCH($C49,'2018-11 (Д)'!$C$2:$C$100,0)+1,0)))-INDIRECT(CONCATENATE("'2018-10 (Д)'!L",TEXT(MATCH($C49,'2018-10 (Д)'!$C$2:$C$100,0)+1,0))))/INDIRECT(CONCATENATE("'2018-10 (Д)'!L",TEXT(MATCH($C49,'2018-10 (Д)'!$C$2:$C$100,0)+1,0))))*100)</f>
        <v>870.75013142974262</v>
      </c>
      <c r="CM49" s="9">
        <f ca="1">IF(OR(INDIRECT(CONCATENATE("'2018-12 (Д)'!L",TEXT(MATCH($C49,'2018-12 (Д)'!$C$2:$C$100,0)+1,0)))="Н/Д",INDIRECT(CONCATENATE("'2018-11 (Д)'!L",TEXT(MATCH($C49,'2018-11 (Д)'!$C$2:$C$100,0)+1,0)))="Н/Д",AND(INDIRECT(CONCATENATE("'2018-12 (Д)'!L",TEXT(MATCH($C49,'2018-12 (Д)'!$C$2:$C$100,0)+1,0)))="Н/Д",INDIRECT(CONCATENATE("'2018-11 (Д)'!L",TEXT(MATCH($C49,'2018-11 (Д)'!$C$2:$C$100,0)+1,0))))),"Н/Д",((INDIRECT(CONCATENATE("'2018-12 (Д)'!L",TEXT(MATCH($C49,'2018-12 (Д)'!$C$2:$C$100,0)+1,0)))-INDIRECT(CONCATENATE("'2018-11 (Д)'!L",TEXT(MATCH($C49,'2018-11 (Д)'!$C$2:$C$100,0)+1,0))))/INDIRECT(CONCATENATE("'2018-11 (Д)'!L",TEXT(MATCH($C49,'2018-11 (Д)'!$C$2:$C$100,0)+1,0))))*100)</f>
        <v>-60.730290589912883</v>
      </c>
      <c r="CN49" s="9"/>
      <c r="CO49" s="9">
        <f ca="1">IF(OR(INDIRECT(CONCATENATE("'2018-03 (Д)'!M",TEXT(MATCH($C49,'2018-03 (Д)'!$C$2:$C$100,0)+1,0)))="Н/Д",INDIRECT(CONCATENATE("'2018-02 (Д)'!M",TEXT(MATCH($C49,'2018-02 (Д)'!$C$2:$C$100,0)+1,0)))="Н/Д",AND(INDIRECT(CONCATENATE("'2018-03 (Д)'!M",TEXT(MATCH($C49,'2018-03 (Д)'!$C$2:$C$100,0)+1,0)))="Н/Д",INDIRECT(CONCATENATE("'2018-02 (Д)'!M",TEXT(MATCH($C49,'2018-02 (Д)'!$C$2:$C$100,0)+1,0))))),"Н/Д",((INDIRECT(CONCATENATE("'2018-03 (Д)'!M",TEXT(MATCH($C49,'2018-03 (Д)'!$C$2:$C$100,0)+1,0)))-INDIRECT(CONCATENATE("'2018-02 (Д)'!M",TEXT(MATCH($C49,'2018-02 (Д)'!$C$2:$C$100,0)+1,0))))/INDIRECT(CONCATENATE("'2018-02 (Д)'!M",TEXT(MATCH($C49,'2018-02 (Д)'!$C$2:$C$100,0)+1,0))))*100)</f>
        <v>6.8674489704191934</v>
      </c>
      <c r="CP49" s="9">
        <f ca="1">IF(OR(INDIRECT(CONCATENATE("'2018-04 (Д)'!M",TEXT(MATCH($C49,'2018-04 (Д)'!$C$2:$C$100,0)+1,0)))="Н/Д",INDIRECT(CONCATENATE("'2018-03 (Д)'!M",TEXT(MATCH($C49,'2018-03 (Д)'!$C$2:$C$100,0)+1,0)))="Н/Д",AND(INDIRECT(CONCATENATE("'2018-04 (Д)'!M",TEXT(MATCH($C49,'2018-04 (Д)'!$C$2:$C$100,0)+1,0)))="Н/Д",INDIRECT(CONCATENATE("'2018-03 (Д)'!M",TEXT(MATCH($C49,'2018-03 (Д)'!$C$2:$C$100,0)+1,0))))),"Н/Д",((INDIRECT(CONCATENATE("'2018-04 (Д)'!M",TEXT(MATCH($C49,'2018-04 (Д)'!$C$2:$C$100,0)+1,0)))-INDIRECT(CONCATENATE("'2018-03 (Д)'!M",TEXT(MATCH($C49,'2018-03 (Д)'!$C$2:$C$100,0)+1,0))))/INDIRECT(CONCATENATE("'2018-03 (Д)'!M",TEXT(MATCH($C49,'2018-03 (Д)'!$C$2:$C$100,0)+1,0))))*100)</f>
        <v>21.604740294756169</v>
      </c>
      <c r="CQ49" s="9">
        <f ca="1">IF(OR(INDIRECT(CONCATENATE("'2018-05 (Д)'!M",TEXT(MATCH($C49,'2018-05 (Д)'!$C$2:$C$100,0)+1,0)))="Н/Д",INDIRECT(CONCATENATE("'2018-04 (Д)'!M",TEXT(MATCH($C49,'2018-04 (Д)'!$C$2:$C$100,0)+1,0)))="Н/Д",AND(INDIRECT(CONCATENATE("'2018-05 (Д)'!M",TEXT(MATCH($C49,'2018-05 (Д)'!$C$2:$C$100,0)+1,0)))="Н/Д",INDIRECT(CONCATENATE("'2018-04 (Д)'!M",TEXT(MATCH($C49,'2018-04 (Д)'!$C$2:$C$100,0)+1,0))))),"Н/Д",((INDIRECT(CONCATENATE("'2018-05 (Д)'!M",TEXT(MATCH($C49,'2018-05 (Д)'!$C$2:$C$100,0)+1,0)))-INDIRECT(CONCATENATE("'2018-04 (Д)'!M",TEXT(MATCH($C49,'2018-04 (Д)'!$C$2:$C$100,0)+1,0))))/INDIRECT(CONCATENATE("'2018-04 (Д)'!M",TEXT(MATCH($C49,'2018-04 (Д)'!$C$2:$C$100,0)+1,0))))*100)</f>
        <v>-5.363131262508352</v>
      </c>
      <c r="CR49" s="9">
        <f ca="1">IF(OR(INDIRECT(CONCATENATE("'2018-06 (Д)'!M",TEXT(MATCH($C49,'2018-06 (Д)'!$C$2:$C$100,0)+1,0)))="Н/Д",INDIRECT(CONCATENATE("'2018-05 (Д)'!M",TEXT(MATCH($C49,'2018-05 (Д)'!$C$2:$C$100,0)+1,0)))="Н/Д",AND(INDIRECT(CONCATENATE("'2018-06 (Д)'!M",TEXT(MATCH($C49,'2018-06 (Д)'!$C$2:$C$100,0)+1,0)))="Н/Д",INDIRECT(CONCATENATE("'2018-05 (Д)'!M",TEXT(MATCH($C49,'2018-05 (Д)'!$C$2:$C$100,0)+1,0))))),"Н/Д",((INDIRECT(CONCATENATE("'2018-06 (Д)'!M",TEXT(MATCH($C49,'2018-06 (Д)'!$C$2:$C$100,0)+1,0)))-INDIRECT(CONCATENATE("'2018-05 (Д)'!M",TEXT(MATCH($C49,'2018-05 (Д)'!$C$2:$C$100,0)+1,0))))/INDIRECT(CONCATENATE("'2018-05 (Д)'!M",TEXT(MATCH($C49,'2018-05 (Д)'!$C$2:$C$100,0)+1,0))))*100)</f>
        <v>17.956680515719253</v>
      </c>
      <c r="CS49" s="9">
        <f ca="1">IF(OR(INDIRECT(CONCATENATE("'2018-07 (Д)'!M",TEXT(MATCH($C49,'2018-07 (Д)'!$C$2:$C$100,0)+1,0)))="Н/Д",INDIRECT(CONCATENATE("'2018-06 (Д)'!M",TEXT(MATCH($C49,'2018-06 (Д)'!$C$2:$C$100,0)+1,0)))="Н/Д",AND(INDIRECT(CONCATENATE("'2018-07 (Д)'!M",TEXT(MATCH($C49,'2018-07 (Д)'!$C$2:$C$100,0)+1,0)))="Н/Д",INDIRECT(CONCATENATE("'2018-06 (Д)'!M",TEXT(MATCH($C49,'2018-06 (Д)'!$C$2:$C$100,0)+1,0))))),"Н/Д",((INDIRECT(CONCATENATE("'2018-07 (Д)'!M",TEXT(MATCH($C49,'2018-07 (Д)'!$C$2:$C$100,0)+1,0)))-INDIRECT(CONCATENATE("'2018-06 (Д)'!M",TEXT(MATCH($C49,'2018-06 (Д)'!$C$2:$C$100,0)+1,0))))/INDIRECT(CONCATENATE("'2018-06 (Д)'!M",TEXT(MATCH($C49,'2018-06 (Д)'!$C$2:$C$100,0)+1,0))))*100)</f>
        <v>-21.273863916212736</v>
      </c>
      <c r="CT49" s="9">
        <f ca="1">IF(OR(INDIRECT(CONCATENATE("'2018-08 (Д)'!M",TEXT(MATCH($C49,'2018-08 (Д)'!$C$2:$C$100,0)+1,0)))="Н/Д",INDIRECT(CONCATENATE("'2018-07 (Д)'!M",TEXT(MATCH($C49,'2018-07 (Д)'!$C$2:$C$100,0)+1,0)))="Н/Д",AND(INDIRECT(CONCATENATE("'2018-08 (Д)'!M",TEXT(MATCH($C49,'2018-08 (Д)'!$C$2:$C$100,0)+1,0)))="Н/Д",INDIRECT(CONCATENATE("'2018-07 (Д)'!M",TEXT(MATCH($C49,'2018-07 (Д)'!$C$2:$C$100,0)+1,0))))),"Н/Д",((INDIRECT(CONCATENATE("'2018-08 (Д)'!M",TEXT(MATCH($C49,'2018-08 (Д)'!$C$2:$C$100,0)+1,0)))-INDIRECT(CONCATENATE("'2018-07 (Д)'!M",TEXT(MATCH($C49,'2018-07 (Д)'!$C$2:$C$100,0)+1,0))))/INDIRECT(CONCATENATE("'2018-07 (Д)'!M",TEXT(MATCH($C49,'2018-07 (Д)'!$C$2:$C$100,0)+1,0))))*100)</f>
        <v>28.667499859648881</v>
      </c>
      <c r="CU49" s="9">
        <f ca="1">IF(OR(INDIRECT(CONCATENATE("'2018-09 (Д)'!M",TEXT(MATCH($C49,'2018-09 (Д)'!$C$2:$C$100,0)+1,0)))="Н/Д",INDIRECT(CONCATENATE("'2018-08 (Д)'!M",TEXT(MATCH($C49,'2018-08 (Д)'!$C$2:$C$100,0)+1,0)))="Н/Д",AND(INDIRECT(CONCATENATE("'2018-09 (Д)'!M",TEXT(MATCH($C49,'2018-09 (Д)'!$C$2:$C$100,0)+1,0)))="Н/Д",INDIRECT(CONCATENATE("'2018-08 (Д)'!M",TEXT(MATCH($C49,'2018-08 (Д)'!$C$2:$C$100,0)+1,0))))),"Н/Д",((INDIRECT(CONCATENATE("'2018-09 (Д)'!M",TEXT(MATCH($C49,'2018-09 (Д)'!$C$2:$C$100,0)+1,0)))-INDIRECT(CONCATENATE("'2018-08 (Д)'!M",TEXT(MATCH($C49,'2018-08 (Д)'!$C$2:$C$100,0)+1,0))))/INDIRECT(CONCATENATE("'2018-08 (Д)'!M",TEXT(MATCH($C49,'2018-08 (Д)'!$C$2:$C$100,0)+1,0))))*100)</f>
        <v>-18.404685886023945</v>
      </c>
      <c r="CV49" s="9">
        <f ca="1">IF(OR(INDIRECT(CONCATENATE("'2018-10 (Д)'!M",TEXT(MATCH($C49,'2018-10 (Д)'!$C$2:$C$100,0)+1,0)))="Н/Д",INDIRECT(CONCATENATE("'2018-09 (Д)'!M",TEXT(MATCH($C49,'2018-09 (Д)'!$C$2:$C$100,0)+1,0)))="Н/Д",AND(INDIRECT(CONCATENATE("'2018-10 (Д)'!M",TEXT(MATCH($C49,'2018-10 (Д)'!$C$2:$C$100,0)+1,0)))="Н/Д",INDIRECT(CONCATENATE("'2018-09 (Д)'!M",TEXT(MATCH($C49,'2018-09 (Д)'!$C$2:$C$100,0)+1,0))))),"Н/Д",((INDIRECT(CONCATENATE("'2018-10 (Д)'!M",TEXT(MATCH($C49,'2018-10 (Д)'!$C$2:$C$100,0)+1,0)))-INDIRECT(CONCATENATE("'2018-09 (Д)'!M",TEXT(MATCH($C49,'2018-09 (Д)'!$C$2:$C$100,0)+1,0))))/INDIRECT(CONCATENATE("'2018-09 (Д)'!M",TEXT(MATCH($C49,'2018-09 (Д)'!$C$2:$C$100,0)+1,0))))*100)</f>
        <v>27.87490379549336</v>
      </c>
      <c r="CW49" s="9">
        <f ca="1">IF(OR(INDIRECT(CONCATENATE("'2018-11 (Д)'!M",TEXT(MATCH($C49,'2018-11 (Д)'!$C$2:$C$100,0)+1,0)))="Н/Д",INDIRECT(CONCATENATE("'2018-10 (Д)'!M",TEXT(MATCH($C49,'2018-10 (Д)'!$C$2:$C$100,0)+1,0)))="Н/Д",AND(INDIRECT(CONCATENATE("'2018-11 (Д)'!M",TEXT(MATCH($C49,'2018-11 (Д)'!$C$2:$C$100,0)+1,0)))="Н/Д",INDIRECT(CONCATENATE("'2018-10 (Д)'!M",TEXT(MATCH($C49,'2018-10 (Д)'!$C$2:$C$100,0)+1,0))))),"Н/Д",((INDIRECT(CONCATENATE("'2018-11 (Д)'!M",TEXT(MATCH($C49,'2018-11 (Д)'!$C$2:$C$100,0)+1,0)))-INDIRECT(CONCATENATE("'2018-10 (Д)'!M",TEXT(MATCH($C49,'2018-10 (Д)'!$C$2:$C$100,0)+1,0))))/INDIRECT(CONCATENATE("'2018-10 (Д)'!M",TEXT(MATCH($C49,'2018-10 (Д)'!$C$2:$C$100,0)+1,0))))*100)</f>
        <v>-8.7024424217185157</v>
      </c>
      <c r="CX49" s="9">
        <f ca="1">IF(OR(INDIRECT(CONCATENATE("'2018-12 (Д)'!M",TEXT(MATCH($C49,'2018-12 (Д)'!$C$2:$C$100,0)+1,0)))="Н/Д",INDIRECT(CONCATENATE("'2018-11 (Д)'!M",TEXT(MATCH($C49,'2018-11 (Д)'!$C$2:$C$100,0)+1,0)))="Н/Д",AND(INDIRECT(CONCATENATE("'2018-12 (Д)'!M",TEXT(MATCH($C49,'2018-12 (Д)'!$C$2:$C$100,0)+1,0)))="Н/Д",INDIRECT(CONCATENATE("'2018-11 (Д)'!M",TEXT(MATCH($C49,'2018-11 (Д)'!$C$2:$C$100,0)+1,0))))),"Н/Д",((INDIRECT(CONCATENATE("'2018-12 (Д)'!M",TEXT(MATCH($C49,'2018-12 (Д)'!$C$2:$C$100,0)+1,0)))-INDIRECT(CONCATENATE("'2018-11 (Д)'!M",TEXT(MATCH($C49,'2018-11 (Д)'!$C$2:$C$100,0)+1,0))))/INDIRECT(CONCATENATE("'2018-11 (Д)'!M",TEXT(MATCH($C49,'2018-11 (Д)'!$C$2:$C$100,0)+1,0))))*100)</f>
        <v>-3.3979924985646588</v>
      </c>
      <c r="CY49" s="9"/>
      <c r="CZ49" s="9">
        <f ca="1">IF(OR(INDIRECT(CONCATENATE("'2018-03 (Д)'!N",TEXT(MATCH($C49,'2018-03 (Д)'!$C$2:$C$100,0)+1,0)))="Н/Д",INDIRECT(CONCATENATE("'2018-02 (Д)'!N",TEXT(MATCH($C49,'2018-02 (Д)'!$C$2:$C$100,0)+1,0)))="Н/Д",AND(INDIRECT(CONCATENATE("'2018-03 (Д)'!N",TEXT(MATCH($C49,'2018-03 (Д)'!$C$2:$C$100,0)+1,0)))="Н/Д",INDIRECT(CONCATENATE("'2018-02 (Д)'!N",TEXT(MATCH($C49,'2018-02 (Д)'!$C$2:$C$100,0)+1,0))))),"Н/Д",((INDIRECT(CONCATENATE("'2018-03 (Д)'!N",TEXT(MATCH($C49,'2018-03 (Д)'!$C$2:$C$100,0)+1,0)))-INDIRECT(CONCATENATE("'2018-02 (Д)'!N",TEXT(MATCH($C49,'2018-02 (Д)'!$C$2:$C$100,0)+1,0))))/INDIRECT(CONCATENATE("'2018-02 (Д)'!N",TEXT(MATCH($C49,'2018-02 (Д)'!$C$2:$C$100,0)+1,0))))*100)</f>
        <v>142.81683736481429</v>
      </c>
      <c r="DA49" s="9">
        <f ca="1">IF(OR(INDIRECT(CONCATENATE("'2018-04 (Д)'!N",TEXT(MATCH($C49,'2018-04 (Д)'!$C$2:$C$100,0)+1,0)))="Н/Д",INDIRECT(CONCATENATE("'2018-03 (Д)'!N",TEXT(MATCH($C49,'2018-03 (Д)'!$C$2:$C$100,0)+1,0)))="Н/Д",AND(INDIRECT(CONCATENATE("'2018-04 (Д)'!N",TEXT(MATCH($C49,'2018-04 (Д)'!$C$2:$C$100,0)+1,0)))="Н/Д",INDIRECT(CONCATENATE("'2018-03 (Д)'!N",TEXT(MATCH($C49,'2018-03 (Д)'!$C$2:$C$100,0)+1,0))))),"Н/Д",((INDIRECT(CONCATENATE("'2018-04 (Д)'!N",TEXT(MATCH($C49,'2018-04 (Д)'!$C$2:$C$100,0)+1,0)))-INDIRECT(CONCATENATE("'2018-03 (Д)'!N",TEXT(MATCH($C49,'2018-03 (Д)'!$C$2:$C$100,0)+1,0))))/INDIRECT(CONCATENATE("'2018-03 (Д)'!N",TEXT(MATCH($C49,'2018-03 (Д)'!$C$2:$C$100,0)+1,0))))*100)</f>
        <v>63.703568475797724</v>
      </c>
      <c r="DB49" s="9">
        <f ca="1">IF(OR(INDIRECT(CONCATENATE("'2018-05 (Д)'!N",TEXT(MATCH($C49,'2018-05 (Д)'!$C$2:$C$100,0)+1,0)))="Н/Д",INDIRECT(CONCATENATE("'2018-04 (Д)'!N",TEXT(MATCH($C49,'2018-04 (Д)'!$C$2:$C$100,0)+1,0)))="Н/Д",AND(INDIRECT(CONCATENATE("'2018-05 (Д)'!N",TEXT(MATCH($C49,'2018-05 (Д)'!$C$2:$C$100,0)+1,0)))="Н/Д",INDIRECT(CONCATENATE("'2018-04 (Д)'!N",TEXT(MATCH($C49,'2018-04 (Д)'!$C$2:$C$100,0)+1,0))))),"Н/Д",((INDIRECT(CONCATENATE("'2018-05 (Д)'!N",TEXT(MATCH($C49,'2018-05 (Д)'!$C$2:$C$100,0)+1,0)))-INDIRECT(CONCATENATE("'2018-04 (Д)'!N",TEXT(MATCH($C49,'2018-04 (Д)'!$C$2:$C$100,0)+1,0))))/INDIRECT(CONCATENATE("'2018-04 (Д)'!N",TEXT(MATCH($C49,'2018-04 (Д)'!$C$2:$C$100,0)+1,0))))*100)</f>
        <v>39.953917347661296</v>
      </c>
      <c r="DC49" s="9">
        <f ca="1">IF(OR(INDIRECT(CONCATENATE("'2018-06 (Д)'!N",TEXT(MATCH($C49,'2018-06 (Д)'!$C$2:$C$100,0)+1,0)))="Н/Д",INDIRECT(CONCATENATE("'2018-05 (Д)'!N",TEXT(MATCH($C49,'2018-05 (Д)'!$C$2:$C$100,0)+1,0)))="Н/Д",AND(INDIRECT(CONCATENATE("'2018-06 (Д)'!N",TEXT(MATCH($C49,'2018-06 (Д)'!$C$2:$C$100,0)+1,0)))="Н/Д",INDIRECT(CONCATENATE("'2018-05 (Д)'!N",TEXT(MATCH($C49,'2018-05 (Д)'!$C$2:$C$100,0)+1,0))))),"Н/Д",((INDIRECT(CONCATENATE("'2018-06 (Д)'!N",TEXT(MATCH($C49,'2018-06 (Д)'!$C$2:$C$100,0)+1,0)))-INDIRECT(CONCATENATE("'2018-05 (Д)'!N",TEXT(MATCH($C49,'2018-05 (Д)'!$C$2:$C$100,0)+1,0))))/INDIRECT(CONCATENATE("'2018-05 (Д)'!N",TEXT(MATCH($C49,'2018-05 (Д)'!$C$2:$C$100,0)+1,0))))*100)</f>
        <v>29.472119021384515</v>
      </c>
      <c r="DD49" s="9">
        <f ca="1">IF(OR(INDIRECT(CONCATENATE("'2018-07 (Д)'!N",TEXT(MATCH($C49,'2018-07 (Д)'!$C$2:$C$100,0)+1,0)))="Н/Д",INDIRECT(CONCATENATE("'2018-06 (Д)'!N",TEXT(MATCH($C49,'2018-06 (Д)'!$C$2:$C$100,0)+1,0)))="Н/Д",AND(INDIRECT(CONCATENATE("'2018-07 (Д)'!N",TEXT(MATCH($C49,'2018-07 (Д)'!$C$2:$C$100,0)+1,0)))="Н/Д",INDIRECT(CONCATENATE("'2018-06 (Д)'!N",TEXT(MATCH($C49,'2018-06 (Д)'!$C$2:$C$100,0)+1,0))))),"Н/Д",((INDIRECT(CONCATENATE("'2018-07 (Д)'!N",TEXT(MATCH($C49,'2018-07 (Д)'!$C$2:$C$100,0)+1,0)))-INDIRECT(CONCATENATE("'2018-06 (Д)'!N",TEXT(MATCH($C49,'2018-06 (Д)'!$C$2:$C$100,0)+1,0))))/INDIRECT(CONCATENATE("'2018-06 (Д)'!N",TEXT(MATCH($C49,'2018-06 (Д)'!$C$2:$C$100,0)+1,0))))*100)</f>
        <v>22.288469413579008</v>
      </c>
      <c r="DE49" s="9">
        <f ca="1">IF(OR(INDIRECT(CONCATENATE("'2018-08 (Д)'!N",TEXT(MATCH($C49,'2018-08 (Д)'!$C$2:$C$100,0)+1,0)))="Н/Д",INDIRECT(CONCATENATE("'2018-07 (Д)'!N",TEXT(MATCH($C49,'2018-07 (Д)'!$C$2:$C$100,0)+1,0)))="Н/Д",AND(INDIRECT(CONCATENATE("'2018-08 (Д)'!N",TEXT(MATCH($C49,'2018-08 (Д)'!$C$2:$C$100,0)+1,0)))="Н/Д",INDIRECT(CONCATENATE("'2018-07 (Д)'!N",TEXT(MATCH($C49,'2018-07 (Д)'!$C$2:$C$100,0)+1,0))))),"Н/Д",((INDIRECT(CONCATENATE("'2018-08 (Д)'!N",TEXT(MATCH($C49,'2018-08 (Д)'!$C$2:$C$100,0)+1,0)))-INDIRECT(CONCATENATE("'2018-07 (Д)'!N",TEXT(MATCH($C49,'2018-07 (Д)'!$C$2:$C$100,0)+1,0))))/INDIRECT(CONCATENATE("'2018-07 (Д)'!N",TEXT(MATCH($C49,'2018-07 (Д)'!$C$2:$C$100,0)+1,0))))*100)</f>
        <v>18.040949943826003</v>
      </c>
      <c r="DF49" s="9">
        <f ca="1">IF(OR(INDIRECT(CONCATENATE("'2018-09 (Д)'!N",TEXT(MATCH($C49,'2018-09 (Д)'!$C$2:$C$100,0)+1,0)))="Н/Д",INDIRECT(CONCATENATE("'2018-08 (Д)'!N",TEXT(MATCH($C49,'2018-08 (Д)'!$C$2:$C$100,0)+1,0)))="Н/Д",AND(INDIRECT(CONCATENATE("'2018-09 (Д)'!N",TEXT(MATCH($C49,'2018-09 (Д)'!$C$2:$C$100,0)+1,0)))="Н/Д",INDIRECT(CONCATENATE("'2018-08 (Д)'!N",TEXT(MATCH($C49,'2018-08 (Д)'!$C$2:$C$100,0)+1,0))))),"Н/Д",((INDIRECT(CONCATENATE("'2018-09 (Д)'!N",TEXT(MATCH($C49,'2018-09 (Д)'!$C$2:$C$100,0)+1,0)))-INDIRECT(CONCATENATE("'2018-08 (Д)'!N",TEXT(MATCH($C49,'2018-08 (Д)'!$C$2:$C$100,0)+1,0))))/INDIRECT(CONCATENATE("'2018-08 (Д)'!N",TEXT(MATCH($C49,'2018-08 (Д)'!$C$2:$C$100,0)+1,0))))*100)</f>
        <v>15.31670993318961</v>
      </c>
      <c r="DG49" s="9">
        <f ca="1">IF(OR(INDIRECT(CONCATENATE("'2018-10 (Д)'!N",TEXT(MATCH($C49,'2018-10 (Д)'!$C$2:$C$100,0)+1,0)))="Н/Д",INDIRECT(CONCATENATE("'2018-09 (Д)'!N",TEXT(MATCH($C49,'2018-09 (Д)'!$C$2:$C$100,0)+1,0)))="Н/Д",AND(INDIRECT(CONCATENATE("'2018-10 (Д)'!N",TEXT(MATCH($C49,'2018-10 (Д)'!$C$2:$C$100,0)+1,0)))="Н/Д",INDIRECT(CONCATENATE("'2018-09 (Д)'!N",TEXT(MATCH($C49,'2018-09 (Д)'!$C$2:$C$100,0)+1,0))))),"Н/Д",((INDIRECT(CONCATENATE("'2018-10 (Д)'!N",TEXT(MATCH($C49,'2018-10 (Д)'!$C$2:$C$100,0)+1,0)))-INDIRECT(CONCATENATE("'2018-09 (Д)'!N",TEXT(MATCH($C49,'2018-09 (Д)'!$C$2:$C$100,0)+1,0))))/INDIRECT(CONCATENATE("'2018-09 (Д)'!N",TEXT(MATCH($C49,'2018-09 (Д)'!$C$2:$C$100,0)+1,0))))*100)</f>
        <v>10.807115313665008</v>
      </c>
      <c r="DH49" s="9">
        <f ca="1">IF(OR(INDIRECT(CONCATENATE("'2018-11 (Д)'!N",TEXT(MATCH($C49,'2018-11 (Д)'!$C$2:$C$100,0)+1,0)))="Н/Д",INDIRECT(CONCATENATE("'2018-10 (Д)'!N",TEXT(MATCH($C49,'2018-10 (Д)'!$C$2:$C$100,0)+1,0)))="Н/Д",AND(INDIRECT(CONCATENATE("'2018-11 (Д)'!N",TEXT(MATCH($C49,'2018-11 (Д)'!$C$2:$C$100,0)+1,0)))="Н/Д",INDIRECT(CONCATENATE("'2018-10 (Д)'!N",TEXT(MATCH($C49,'2018-10 (Д)'!$C$2:$C$100,0)+1,0))))),"Н/Д",((INDIRECT(CONCATENATE("'2018-11 (Д)'!N",TEXT(MATCH($C49,'2018-11 (Д)'!$C$2:$C$100,0)+1,0)))-INDIRECT(CONCATENATE("'2018-10 (Д)'!N",TEXT(MATCH($C49,'2018-10 (Д)'!$C$2:$C$100,0)+1,0))))/INDIRECT(CONCATENATE("'2018-10 (Д)'!N",TEXT(MATCH($C49,'2018-10 (Д)'!$C$2:$C$100,0)+1,0))))*100)</f>
        <v>12.175712158367597</v>
      </c>
      <c r="DI49" s="9">
        <f ca="1">IF(OR(INDIRECT(CONCATENATE("'2018-12 (Д)'!N",TEXT(MATCH($C49,'2018-12 (Д)'!$C$2:$C$100,0)+1,0)))="Н/Д",INDIRECT(CONCATENATE("'2018-11 (Д)'!N",TEXT(MATCH($C49,'2018-11 (Д)'!$C$2:$C$100,0)+1,0)))="Н/Д",AND(INDIRECT(CONCATENATE("'2018-12 (Д)'!N",TEXT(MATCH($C49,'2018-12 (Д)'!$C$2:$C$100,0)+1,0)))="Н/Д",INDIRECT(CONCATENATE("'2018-11 (Д)'!N",TEXT(MATCH($C49,'2018-11 (Д)'!$C$2:$C$100,0)+1,0))))),"Н/Д",((INDIRECT(CONCATENATE("'2018-12 (Д)'!N",TEXT(MATCH($C49,'2018-12 (Д)'!$C$2:$C$100,0)+1,0)))-INDIRECT(CONCATENATE("'2018-11 (Д)'!N",TEXT(MATCH($C49,'2018-11 (Д)'!$C$2:$C$100,0)+1,0))))/INDIRECT(CONCATENATE("'2018-11 (Д)'!N",TEXT(MATCH($C49,'2018-11 (Д)'!$C$2:$C$100,0)+1,0))))*100)</f>
        <v>11.301936116352465</v>
      </c>
      <c r="DJ49" s="9"/>
      <c r="DK49" s="9">
        <f ca="1">IF(OR(INDIRECT(CONCATENATE("'2018-03 (Д)'!O",TEXT(MATCH($C49,'2018-03 (Д)'!$C$2:$C$100,0)+1,0)))="Н/Д",INDIRECT(CONCATENATE("'2018-02 (Д)'!O",TEXT(MATCH($C49,'2018-02 (Д)'!$C$2:$C$100,0)+1,0)))="Н/Д",AND(INDIRECT(CONCATENATE("'2018-03 (Д)'!O",TEXT(MATCH($C49,'2018-03 (Д)'!$C$2:$C$100,0)+1,0)))="Н/Д",INDIRECT(CONCATENATE("'2018-02 (Д)'!O",TEXT(MATCH($C49,'2018-02 (Д)'!$C$2:$C$100,0)+1,0))))),"Н/Д",((INDIRECT(CONCATENATE("'2018-03 (Д)'!O",TEXT(MATCH($C49,'2018-03 (Д)'!$C$2:$C$100,0)+1,0)))-INDIRECT(CONCATENATE("'2018-02 (Д)'!O",TEXT(MATCH($C49,'2018-02 (Д)'!$C$2:$C$100,0)+1,0))))/INDIRECT(CONCATENATE("'2018-02 (Д)'!O",TEXT(MATCH($C49,'2018-02 (Д)'!$C$2:$C$100,0)+1,0))))*100)</f>
        <v>6142.9633979252285</v>
      </c>
      <c r="DL49" s="9">
        <f ca="1">IF(OR(INDIRECT(CONCATENATE("'2018-04 (Д)'!O",TEXT(MATCH($C49,'2018-04 (Д)'!$C$2:$C$100,0)+1,0)))="Н/Д",INDIRECT(CONCATENATE("'2018-03 (Д)'!O",TEXT(MATCH($C49,'2018-03 (Д)'!$C$2:$C$100,0)+1,0)))="Н/Д",AND(INDIRECT(CONCATENATE("'2018-04 (Д)'!O",TEXT(MATCH($C49,'2018-04 (Д)'!$C$2:$C$100,0)+1,0)))="Н/Д",INDIRECT(CONCATENATE("'2018-03 (Д)'!O",TEXT(MATCH($C49,'2018-03 (Д)'!$C$2:$C$100,0)+1,0))))),"Н/Д",((INDIRECT(CONCATENATE("'2018-04 (Д)'!O",TEXT(MATCH($C49,'2018-04 (Д)'!$C$2:$C$100,0)+1,0)))-INDIRECT(CONCATENATE("'2018-03 (Д)'!O",TEXT(MATCH($C49,'2018-03 (Д)'!$C$2:$C$100,0)+1,0))))/INDIRECT(CONCATENATE("'2018-03 (Д)'!O",TEXT(MATCH($C49,'2018-03 (Д)'!$C$2:$C$100,0)+1,0))))*100)</f>
        <v>-331.53662138308778</v>
      </c>
      <c r="DM49" s="9">
        <f ca="1">IF(OR(INDIRECT(CONCATENATE("'2018-05 (Д)'!O",TEXT(MATCH($C49,'2018-05 (Д)'!$C$2:$C$100,0)+1,0)))="Н/Д",INDIRECT(CONCATENATE("'2018-04 (Д)'!O",TEXT(MATCH($C49,'2018-04 (Д)'!$C$2:$C$100,0)+1,0)))="Н/Д",AND(INDIRECT(CONCATENATE("'2018-05 (Д)'!O",TEXT(MATCH($C49,'2018-05 (Д)'!$C$2:$C$100,0)+1,0)))="Н/Д",INDIRECT(CONCATENATE("'2018-04 (Д)'!O",TEXT(MATCH($C49,'2018-04 (Д)'!$C$2:$C$100,0)+1,0))))),"Н/Д",((INDIRECT(CONCATENATE("'2018-05 (Д)'!O",TEXT(MATCH($C49,'2018-05 (Д)'!$C$2:$C$100,0)+1,0)))-INDIRECT(CONCATENATE("'2018-04 (Д)'!O",TEXT(MATCH($C49,'2018-04 (Д)'!$C$2:$C$100,0)+1,0))))/INDIRECT(CONCATENATE("'2018-04 (Д)'!O",TEXT(MATCH($C49,'2018-04 (Д)'!$C$2:$C$100,0)+1,0))))*100)</f>
        <v>-282.57072172654313</v>
      </c>
      <c r="DN49" s="9">
        <f ca="1">IF(OR(INDIRECT(CONCATENATE("'2018-06 (Д)'!O",TEXT(MATCH($C49,'2018-06 (Д)'!$C$2:$C$100,0)+1,0)))="Н/Д",INDIRECT(CONCATENATE("'2018-05 (Д)'!O",TEXT(MATCH($C49,'2018-05 (Д)'!$C$2:$C$100,0)+1,0)))="Н/Д",AND(INDIRECT(CONCATENATE("'2018-06 (Д)'!O",TEXT(MATCH($C49,'2018-06 (Д)'!$C$2:$C$100,0)+1,0)))="Н/Д",INDIRECT(CONCATENATE("'2018-05 (Д)'!O",TEXT(MATCH($C49,'2018-05 (Д)'!$C$2:$C$100,0)+1,0))))),"Н/Д",((INDIRECT(CONCATENATE("'2018-06 (Д)'!O",TEXT(MATCH($C49,'2018-06 (Д)'!$C$2:$C$100,0)+1,0)))-INDIRECT(CONCATENATE("'2018-05 (Д)'!O",TEXT(MATCH($C49,'2018-05 (Д)'!$C$2:$C$100,0)+1,0))))/INDIRECT(CONCATENATE("'2018-05 (Д)'!O",TEXT(MATCH($C49,'2018-05 (Д)'!$C$2:$C$100,0)+1,0))))*100)</f>
        <v>-147.1037001435912</v>
      </c>
      <c r="DO49" s="9">
        <f ca="1">IF(OR(INDIRECT(CONCATENATE("'2018-07 (Д)'!O",TEXT(MATCH($C49,'2018-07 (Д)'!$C$2:$C$100,0)+1,0)))="Н/Д",INDIRECT(CONCATENATE("'2018-06 (Д)'!O",TEXT(MATCH($C49,'2018-06 (Д)'!$C$2:$C$100,0)+1,0)))="Н/Д",AND(INDIRECT(CONCATENATE("'2018-07 (Д)'!O",TEXT(MATCH($C49,'2018-07 (Д)'!$C$2:$C$100,0)+1,0)))="Н/Д",INDIRECT(CONCATENATE("'2018-06 (Д)'!O",TEXT(MATCH($C49,'2018-06 (Д)'!$C$2:$C$100,0)+1,0))))),"Н/Д",((INDIRECT(CONCATENATE("'2018-07 (Д)'!O",TEXT(MATCH($C49,'2018-07 (Д)'!$C$2:$C$100,0)+1,0)))-INDIRECT(CONCATENATE("'2018-06 (Д)'!O",TEXT(MATCH($C49,'2018-06 (Д)'!$C$2:$C$100,0)+1,0))))/INDIRECT(CONCATENATE("'2018-06 (Д)'!O",TEXT(MATCH($C49,'2018-06 (Д)'!$C$2:$C$100,0)+1,0))))*100)</f>
        <v>-103.02132309639956</v>
      </c>
      <c r="DP49" s="9">
        <f ca="1">IF(OR(INDIRECT(CONCATENATE("'2018-08 (Д)'!O",TEXT(MATCH($C49,'2018-08 (Д)'!$C$2:$C$100,0)+1,0)))="Н/Д",INDIRECT(CONCATENATE("'2018-07 (Д)'!O",TEXT(MATCH($C49,'2018-07 (Д)'!$C$2:$C$100,0)+1,0)))="Н/Д",AND(INDIRECT(CONCATENATE("'2018-08 (Д)'!O",TEXT(MATCH($C49,'2018-08 (Д)'!$C$2:$C$100,0)+1,0)))="Н/Д",INDIRECT(CONCATENATE("'2018-07 (Д)'!O",TEXT(MATCH($C49,'2018-07 (Д)'!$C$2:$C$100,0)+1,0))))),"Н/Д",((INDIRECT(CONCATENATE("'2018-08 (Д)'!O",TEXT(MATCH($C49,'2018-08 (Д)'!$C$2:$C$100,0)+1,0)))-INDIRECT(CONCATENATE("'2018-07 (Д)'!O",TEXT(MATCH($C49,'2018-07 (Д)'!$C$2:$C$100,0)+1,0))))/INDIRECT(CONCATENATE("'2018-07 (Д)'!O",TEXT(MATCH($C49,'2018-07 (Д)'!$C$2:$C$100,0)+1,0))))*100)</f>
        <v>2133.8805503439694</v>
      </c>
      <c r="DQ49" s="9">
        <f ca="1">IF(OR(INDIRECT(CONCATENATE("'2018-09 (Д)'!O",TEXT(MATCH($C49,'2018-09 (Д)'!$C$2:$C$100,0)+1,0)))="Н/Д",INDIRECT(CONCATENATE("'2018-08 (Д)'!O",TEXT(MATCH($C49,'2018-08 (Д)'!$C$2:$C$100,0)+1,0)))="Н/Д",AND(INDIRECT(CONCATENATE("'2018-09 (Д)'!O",TEXT(MATCH($C49,'2018-09 (Д)'!$C$2:$C$100,0)+1,0)))="Н/Д",INDIRECT(CONCATENATE("'2018-08 (Д)'!O",TEXT(MATCH($C49,'2018-08 (Д)'!$C$2:$C$100,0)+1,0))))),"Н/Д",((INDIRECT(CONCATENATE("'2018-09 (Д)'!O",TEXT(MATCH($C49,'2018-09 (Д)'!$C$2:$C$100,0)+1,0)))-INDIRECT(CONCATENATE("'2018-08 (Д)'!O",TEXT(MATCH($C49,'2018-08 (Д)'!$C$2:$C$100,0)+1,0))))/INDIRECT(CONCATENATE("'2018-08 (Д)'!O",TEXT(MATCH($C49,'2018-08 (Д)'!$C$2:$C$100,0)+1,0))))*100)</f>
        <v>-33.641519514181013</v>
      </c>
      <c r="DR49" s="9">
        <f ca="1">IF(OR(INDIRECT(CONCATENATE("'2018-10 (Д)'!O",TEXT(MATCH($C49,'2018-10 (Д)'!$C$2:$C$100,0)+1,0)))="Н/Д",INDIRECT(CONCATENATE("'2018-09 (Д)'!O",TEXT(MATCH($C49,'2018-09 (Д)'!$C$2:$C$100,0)+1,0)))="Н/Д",AND(INDIRECT(CONCATENATE("'2018-10 (Д)'!O",TEXT(MATCH($C49,'2018-10 (Д)'!$C$2:$C$100,0)+1,0)))="Н/Д",INDIRECT(CONCATENATE("'2018-09 (Д)'!O",TEXT(MATCH($C49,'2018-09 (Д)'!$C$2:$C$100,0)+1,0))))),"Н/Д",((INDIRECT(CONCATENATE("'2018-10 (Д)'!O",TEXT(MATCH($C49,'2018-10 (Д)'!$C$2:$C$100,0)+1,0)))-INDIRECT(CONCATENATE("'2018-09 (Д)'!O",TEXT(MATCH($C49,'2018-09 (Д)'!$C$2:$C$100,0)+1,0))))/INDIRECT(CONCATENATE("'2018-09 (Д)'!O",TEXT(MATCH($C49,'2018-09 (Д)'!$C$2:$C$100,0)+1,0))))*100)</f>
        <v>763.70655013236683</v>
      </c>
      <c r="DS49" s="9">
        <f ca="1">IF(OR(INDIRECT(CONCATENATE("'2018-11 (Д)'!O",TEXT(MATCH($C49,'2018-11 (Д)'!$C$2:$C$100,0)+1,0)))="Н/Д",INDIRECT(CONCATENATE("'2018-10 (Д)'!O",TEXT(MATCH($C49,'2018-10 (Д)'!$C$2:$C$100,0)+1,0)))="Н/Д",AND(INDIRECT(CONCATENATE("'2018-11 (Д)'!O",TEXT(MATCH($C49,'2018-11 (Д)'!$C$2:$C$100,0)+1,0)))="Н/Д",INDIRECT(CONCATENATE("'2018-10 (Д)'!O",TEXT(MATCH($C49,'2018-10 (Д)'!$C$2:$C$100,0)+1,0))))),"Н/Д",((INDIRECT(CONCATENATE("'2018-11 (Д)'!O",TEXT(MATCH($C49,'2018-11 (Д)'!$C$2:$C$100,0)+1,0)))-INDIRECT(CONCATENATE("'2018-10 (Д)'!O",TEXT(MATCH($C49,'2018-10 (Д)'!$C$2:$C$100,0)+1,0))))/INDIRECT(CONCATENATE("'2018-10 (Д)'!O",TEXT(MATCH($C49,'2018-10 (Д)'!$C$2:$C$100,0)+1,0))))*100)</f>
        <v>-78.040591834333952</v>
      </c>
      <c r="DT49" s="9">
        <f ca="1">IF(OR(INDIRECT(CONCATENATE("'2018-12 (Д)'!O",TEXT(MATCH($C49,'2018-12 (Д)'!$C$2:$C$100,0)+1,0)))="Н/Д",INDIRECT(CONCATENATE("'2018-11 (Д)'!O",TEXT(MATCH($C49,'2018-11 (Д)'!$C$2:$C$100,0)+1,0)))="Н/Д",AND(INDIRECT(CONCATENATE("'2018-12 (Д)'!O",TEXT(MATCH($C49,'2018-12 (Д)'!$C$2:$C$100,0)+1,0)))="Н/Д",INDIRECT(CONCATENATE("'2018-11 (Д)'!O",TEXT(MATCH($C49,'2018-11 (Д)'!$C$2:$C$100,0)+1,0))))),"Н/Д",((INDIRECT(CONCATENATE("'2018-12 (Д)'!O",TEXT(MATCH($C49,'2018-12 (Д)'!$C$2:$C$100,0)+1,0)))-INDIRECT(CONCATENATE("'2018-11 (Д)'!O",TEXT(MATCH($C49,'2018-11 (Д)'!$C$2:$C$100,0)+1,0))))/INDIRECT(CONCATENATE("'2018-11 (Д)'!O",TEXT(MATCH($C49,'2018-11 (Д)'!$C$2:$C$100,0)+1,0))))*100)</f>
        <v>-190.96272871688689</v>
      </c>
      <c r="DU49" s="9"/>
      <c r="DV49" s="9">
        <f ca="1">IF(OR(INDIRECT(CONCATENATE("'2018-03 (Д)'!P",TEXT(MATCH($C49,'2018-03 (Д)'!$C$2:$C$100,0)+1,0)))="Н/Д",INDIRECT(CONCATENATE("'2018-02 (Д)'!P",TEXT(MATCH($C49,'2018-02 (Д)'!$C$2:$C$100,0)+1,0)))="Н/Д",AND(INDIRECT(CONCATENATE("'2018-03 (Д)'!P",TEXT(MATCH($C49,'2018-03 (Д)'!$C$2:$C$100,0)+1,0)))="Н/Д",INDIRECT(CONCATENATE("'2018-02 (Д)'!P",TEXT(MATCH($C49,'2018-02 (Д)'!$C$2:$C$100,0)+1,0))))),"Н/Д",((INDIRECT(CONCATENATE("'2018-03 (Д)'!P",TEXT(MATCH($C49,'2018-03 (Д)'!$C$2:$C$100,0)+1,0)))-INDIRECT(CONCATENATE("'2018-02 (Д)'!P",TEXT(MATCH($C49,'2018-02 (Д)'!$C$2:$C$100,0)+1,0))))/INDIRECT(CONCATENATE("'2018-02 (Д)'!P",TEXT(MATCH($C49,'2018-02 (Д)'!$C$2:$C$100,0)+1,0))))*100)</f>
        <v>-1.8667123254932729</v>
      </c>
      <c r="DW49" s="9">
        <f ca="1">IF(OR(INDIRECT(CONCATENATE("'2018-04 (Д)'!P",TEXT(MATCH($C49,'2018-04 (Д)'!$C$2:$C$100,0)+1,0)))="Н/Д",INDIRECT(CONCATENATE("'2018-03 (Д)'!P",TEXT(MATCH($C49,'2018-03 (Д)'!$C$2:$C$100,0)+1,0)))="Н/Д",AND(INDIRECT(CONCATENATE("'2018-04 (Д)'!P",TEXT(MATCH($C49,'2018-04 (Д)'!$C$2:$C$100,0)+1,0)))="Н/Д",INDIRECT(CONCATENATE("'2018-03 (Д)'!P",TEXT(MATCH($C49,'2018-03 (Д)'!$C$2:$C$100,0)+1,0))))),"Н/Д",((INDIRECT(CONCATENATE("'2018-04 (Д)'!P",TEXT(MATCH($C49,'2018-04 (Д)'!$C$2:$C$100,0)+1,0)))-INDIRECT(CONCATENATE("'2018-03 (Д)'!P",TEXT(MATCH($C49,'2018-03 (Д)'!$C$2:$C$100,0)+1,0))))/INDIRECT(CONCATENATE("'2018-03 (Д)'!P",TEXT(MATCH($C49,'2018-03 (Д)'!$C$2:$C$100,0)+1,0))))*100)</f>
        <v>11.210914658300593</v>
      </c>
      <c r="DX49" s="9">
        <f ca="1">IF(OR(INDIRECT(CONCATENATE("'2018-05 (Д)'!P",TEXT(MATCH($C49,'2018-05 (Д)'!$C$2:$C$100,0)+1,0)))="Н/Д",INDIRECT(CONCATENATE("'2018-04 (Д)'!P",TEXT(MATCH($C49,'2018-04 (Д)'!$C$2:$C$100,0)+1,0)))="Н/Д",AND(INDIRECT(CONCATENATE("'2018-05 (Д)'!P",TEXT(MATCH($C49,'2018-05 (Д)'!$C$2:$C$100,0)+1,0)))="Н/Д",INDIRECT(CONCATENATE("'2018-04 (Д)'!P",TEXT(MATCH($C49,'2018-04 (Д)'!$C$2:$C$100,0)+1,0))))),"Н/Д",((INDIRECT(CONCATENATE("'2018-05 (Д)'!P",TEXT(MATCH($C49,'2018-05 (Д)'!$C$2:$C$100,0)+1,0)))-INDIRECT(CONCATENATE("'2018-04 (Д)'!P",TEXT(MATCH($C49,'2018-04 (Д)'!$C$2:$C$100,0)+1,0))))/INDIRECT(CONCATENATE("'2018-04 (Д)'!P",TEXT(MATCH($C49,'2018-04 (Д)'!$C$2:$C$100,0)+1,0))))*100)</f>
        <v>-6.021196935432819</v>
      </c>
      <c r="DY49" s="9">
        <f ca="1">IF(OR(INDIRECT(CONCATENATE("'2018-06 (Д)'!P",TEXT(MATCH($C49,'2018-06 (Д)'!$C$2:$C$100,0)+1,0)))="Н/Д",INDIRECT(CONCATENATE("'2018-05 (Д)'!P",TEXT(MATCH($C49,'2018-05 (Д)'!$C$2:$C$100,0)+1,0)))="Н/Д",AND(INDIRECT(CONCATENATE("'2018-06 (Д)'!P",TEXT(MATCH($C49,'2018-06 (Д)'!$C$2:$C$100,0)+1,0)))="Н/Д",INDIRECT(CONCATENATE("'2018-05 (Д)'!P",TEXT(MATCH($C49,'2018-05 (Д)'!$C$2:$C$100,0)+1,0))))),"Н/Д",((INDIRECT(CONCATENATE("'2018-06 (Д)'!P",TEXT(MATCH($C49,'2018-06 (Д)'!$C$2:$C$100,0)+1,0)))-INDIRECT(CONCATENATE("'2018-05 (Д)'!P",TEXT(MATCH($C49,'2018-05 (Д)'!$C$2:$C$100,0)+1,0))))/INDIRECT(CONCATENATE("'2018-05 (Д)'!P",TEXT(MATCH($C49,'2018-05 (Д)'!$C$2:$C$100,0)+1,0))))*100)</f>
        <v>6.8776081461274705</v>
      </c>
      <c r="DZ49" s="9">
        <f ca="1">IF(OR(INDIRECT(CONCATENATE("'2018-07 (Д)'!P",TEXT(MATCH($C49,'2018-07 (Д)'!$C$2:$C$100,0)+1,0)))="Н/Д",INDIRECT(CONCATENATE("'2018-06 (Д)'!P",TEXT(MATCH($C49,'2018-06 (Д)'!$C$2:$C$100,0)+1,0)))="Н/Д",AND(INDIRECT(CONCATENATE("'2018-07 (Д)'!P",TEXT(MATCH($C49,'2018-07 (Д)'!$C$2:$C$100,0)+1,0)))="Н/Д",INDIRECT(CONCATENATE("'2018-06 (Д)'!P",TEXT(MATCH($C49,'2018-06 (Д)'!$C$2:$C$100,0)+1,0))))),"Н/Д",((INDIRECT(CONCATENATE("'2018-07 (Д)'!P",TEXT(MATCH($C49,'2018-07 (Д)'!$C$2:$C$100,0)+1,0)))-INDIRECT(CONCATENATE("'2018-06 (Д)'!P",TEXT(MATCH($C49,'2018-06 (Д)'!$C$2:$C$100,0)+1,0))))/INDIRECT(CONCATENATE("'2018-06 (Д)'!P",TEXT(MATCH($C49,'2018-06 (Д)'!$C$2:$C$100,0)+1,0))))*100)</f>
        <v>-16.344544978620164</v>
      </c>
      <c r="EA49" s="9">
        <f ca="1">IF(OR(INDIRECT(CONCATENATE("'2018-08 (Д)'!P",TEXT(MATCH($C49,'2018-08 (Д)'!$C$2:$C$100,0)+1,0)))="Н/Д",INDIRECT(CONCATENATE("'2018-07 (Д)'!P",TEXT(MATCH($C49,'2018-07 (Д)'!$C$2:$C$100,0)+1,0)))="Н/Д",AND(INDIRECT(CONCATENATE("'2018-08 (Д)'!P",TEXT(MATCH($C49,'2018-08 (Д)'!$C$2:$C$100,0)+1,0)))="Н/Д",INDIRECT(CONCATENATE("'2018-07 (Д)'!P",TEXT(MATCH($C49,'2018-07 (Д)'!$C$2:$C$100,0)+1,0))))),"Н/Д",((INDIRECT(CONCATENATE("'2018-08 (Д)'!P",TEXT(MATCH($C49,'2018-08 (Д)'!$C$2:$C$100,0)+1,0)))-INDIRECT(CONCATENATE("'2018-07 (Д)'!P",TEXT(MATCH($C49,'2018-07 (Д)'!$C$2:$C$100,0)+1,0))))/INDIRECT(CONCATENATE("'2018-07 (Д)'!P",TEXT(MATCH($C49,'2018-07 (Д)'!$C$2:$C$100,0)+1,0))))*100)</f>
        <v>25.737677341082627</v>
      </c>
      <c r="EB49" s="9">
        <f ca="1">IF(OR(INDIRECT(CONCATENATE("'2018-09 (Д)'!P",TEXT(MATCH($C49,'2018-09 (Д)'!$C$2:$C$100,0)+1,0)))="Н/Д",INDIRECT(CONCATENATE("'2018-08 (Д)'!P",TEXT(MATCH($C49,'2018-08 (Д)'!$C$2:$C$100,0)+1,0)))="Н/Д",AND(INDIRECT(CONCATENATE("'2018-09 (Д)'!P",TEXT(MATCH($C49,'2018-09 (Д)'!$C$2:$C$100,0)+1,0)))="Н/Д",INDIRECT(CONCATENATE("'2018-08 (Д)'!P",TEXT(MATCH($C49,'2018-08 (Д)'!$C$2:$C$100,0)+1,0))))),"Н/Д",((INDIRECT(CONCATENATE("'2018-09 (Д)'!P",TEXT(MATCH($C49,'2018-09 (Д)'!$C$2:$C$100,0)+1,0)))-INDIRECT(CONCATENATE("'2018-08 (Д)'!P",TEXT(MATCH($C49,'2018-08 (Д)'!$C$2:$C$100,0)+1,0))))/INDIRECT(CONCATENATE("'2018-08 (Д)'!P",TEXT(MATCH($C49,'2018-08 (Д)'!$C$2:$C$100,0)+1,0))))*100)</f>
        <v>-3.1756165034300885</v>
      </c>
      <c r="EC49" s="9">
        <f ca="1">IF(OR(INDIRECT(CONCATENATE("'2018-10 (Д)'!P",TEXT(MATCH($C49,'2018-10 (Д)'!$C$2:$C$100,0)+1,0)))="Н/Д",INDIRECT(CONCATENATE("'2018-09 (Д)'!P",TEXT(MATCH($C49,'2018-09 (Д)'!$C$2:$C$100,0)+1,0)))="Н/Д",AND(INDIRECT(CONCATENATE("'2018-10 (Д)'!P",TEXT(MATCH($C49,'2018-10 (Д)'!$C$2:$C$100,0)+1,0)))="Н/Д",INDIRECT(CONCATENATE("'2018-09 (Д)'!P",TEXT(MATCH($C49,'2018-09 (Д)'!$C$2:$C$100,0)+1,0))))),"Н/Д",((INDIRECT(CONCATENATE("'2018-10 (Д)'!P",TEXT(MATCH($C49,'2018-10 (Д)'!$C$2:$C$100,0)+1,0)))-INDIRECT(CONCATENATE("'2018-09 (Д)'!P",TEXT(MATCH($C49,'2018-09 (Д)'!$C$2:$C$100,0)+1,0))))/INDIRECT(CONCATENATE("'2018-09 (Д)'!P",TEXT(MATCH($C49,'2018-09 (Д)'!$C$2:$C$100,0)+1,0))))*100)</f>
        <v>13.637507940912291</v>
      </c>
      <c r="ED49" s="9">
        <f ca="1">IF(OR(INDIRECT(CONCATENATE("'2018-11 (Д)'!P",TEXT(MATCH($C49,'2018-11 (Д)'!$C$2:$C$100,0)+1,0)))="Н/Д",INDIRECT(CONCATENATE("'2018-10 (Д)'!P",TEXT(MATCH($C49,'2018-10 (Д)'!$C$2:$C$100,0)+1,0)))="Н/Д",AND(INDIRECT(CONCATENATE("'2018-11 (Д)'!P",TEXT(MATCH($C49,'2018-11 (Д)'!$C$2:$C$100,0)+1,0)))="Н/Д",INDIRECT(CONCATENATE("'2018-10 (Д)'!P",TEXT(MATCH($C49,'2018-10 (Д)'!$C$2:$C$100,0)+1,0))))),"Н/Д",((INDIRECT(CONCATENATE("'2018-11 (Д)'!P",TEXT(MATCH($C49,'2018-11 (Д)'!$C$2:$C$100,0)+1,0)))-INDIRECT(CONCATENATE("'2018-10 (Д)'!P",TEXT(MATCH($C49,'2018-10 (Д)'!$C$2:$C$100,0)+1,0))))/INDIRECT(CONCATENATE("'2018-10 (Д)'!P",TEXT(MATCH($C49,'2018-10 (Д)'!$C$2:$C$100,0)+1,0))))*100)</f>
        <v>3.5650788257415944</v>
      </c>
      <c r="EE49" s="9">
        <f ca="1">IF(OR(INDIRECT(CONCATENATE("'2018-12 (Д)'!P",TEXT(MATCH($C49,'2018-12 (Д)'!$C$2:$C$100,0)+1,0)))="Н/Д",INDIRECT(CONCATENATE("'2018-11 (Д)'!P",TEXT(MATCH($C49,'2018-11 (Д)'!$C$2:$C$100,0)+1,0)))="Н/Д",AND(INDIRECT(CONCATENATE("'2018-12 (Д)'!P",TEXT(MATCH($C49,'2018-12 (Д)'!$C$2:$C$100,0)+1,0)))="Н/Д",INDIRECT(CONCATENATE("'2018-11 (Д)'!P",TEXT(MATCH($C49,'2018-11 (Д)'!$C$2:$C$100,0)+1,0))))),"Н/Д",((INDIRECT(CONCATENATE("'2018-12 (Д)'!P",TEXT(MATCH($C49,'2018-12 (Д)'!$C$2:$C$100,0)+1,0)))-INDIRECT(CONCATENATE("'2018-11 (Д)'!P",TEXT(MATCH($C49,'2018-11 (Д)'!$C$2:$C$100,0)+1,0))))/INDIRECT(CONCATENATE("'2018-11 (Д)'!P",TEXT(MATCH($C49,'2018-11 (Д)'!$C$2:$C$100,0)+1,0))))*100)</f>
        <v>-31.094949248156688</v>
      </c>
      <c r="EF49" s="9"/>
      <c r="EG49" s="9">
        <f ca="1">IF(OR(INDIRECT(CONCATENATE("'2018-03 (Д)'!Q",TEXT(MATCH($C49,'2018-03 (Д)'!$C$2:$C$100,0)+1,0)))="Н/Д",INDIRECT(CONCATENATE("'2018-02 (Д)'!Q",TEXT(MATCH($C49,'2018-02 (Д)'!$C$2:$C$100,0)+1,0)))="Н/Д",AND(INDIRECT(CONCATENATE("'2018-03 (Д)'!Q",TEXT(MATCH($C49,'2018-03 (Д)'!$C$2:$C$100,0)+1,0)))="Н/Д",INDIRECT(CONCATENATE("'2018-02 (Д)'!Q",TEXT(MATCH($C49,'2018-02 (Д)'!$C$2:$C$100,0)+1,0))))),"Н/Д",((INDIRECT(CONCATENATE("'2018-03 (Д)'!Q",TEXT(MATCH($C49,'2018-03 (Д)'!$C$2:$C$100,0)+1,0)))-INDIRECT(CONCATENATE("'2018-02 (Д)'!Q",TEXT(MATCH($C49,'2018-02 (Д)'!$C$2:$C$100,0)+1,0))))/INDIRECT(CONCATENATE("'2018-02 (Д)'!Q",TEXT(MATCH($C49,'2018-02 (Д)'!$C$2:$C$100,0)+1,0))))*100)</f>
        <v>317.97046680013</v>
      </c>
      <c r="EH49" s="9">
        <f ca="1">IF(OR(INDIRECT(CONCATENATE("'2018-04 (Д)'!Q",TEXT(MATCH($C49,'2018-04 (Д)'!$C$2:$C$100,0)+1,0)))="Н/Д",INDIRECT(CONCATENATE("'2018-03 (Д)'!Q",TEXT(MATCH($C49,'2018-03 (Д)'!$C$2:$C$100,0)+1,0)))="Н/Д",AND(INDIRECT(CONCATENATE("'2018-04 (Д)'!Q",TEXT(MATCH($C49,'2018-04 (Д)'!$C$2:$C$100,0)+1,0)))="Н/Д",INDIRECT(CONCATENATE("'2018-03 (Д)'!Q",TEXT(MATCH($C49,'2018-03 (Д)'!$C$2:$C$100,0)+1,0))))),"Н/Д",((INDIRECT(CONCATENATE("'2018-04 (Д)'!Q",TEXT(MATCH($C49,'2018-04 (Д)'!$C$2:$C$100,0)+1,0)))-INDIRECT(CONCATENATE("'2018-03 (Д)'!Q",TEXT(MATCH($C49,'2018-03 (Д)'!$C$2:$C$100,0)+1,0))))/INDIRECT(CONCATENATE("'2018-03 (Д)'!Q",TEXT(MATCH($C49,'2018-03 (Д)'!$C$2:$C$100,0)+1,0))))*100)</f>
        <v>149.60436286924065</v>
      </c>
      <c r="EI49" s="9">
        <f ca="1">IF(OR(INDIRECT(CONCATENATE("'2018-05 (Д)'!Q",TEXT(MATCH($C49,'2018-05 (Д)'!$C$2:$C$100,0)+1,0)))="Н/Д",INDIRECT(CONCATENATE("'2018-04 (Д)'!Q",TEXT(MATCH($C49,'2018-04 (Д)'!$C$2:$C$100,0)+1,0)))="Н/Д",AND(INDIRECT(CONCATENATE("'2018-05 (Д)'!Q",TEXT(MATCH($C49,'2018-05 (Д)'!$C$2:$C$100,0)+1,0)))="Н/Д",INDIRECT(CONCATENATE("'2018-04 (Д)'!Q",TEXT(MATCH($C49,'2018-04 (Д)'!$C$2:$C$100,0)+1,0))))),"Н/Д",((INDIRECT(CONCATENATE("'2018-05 (Д)'!Q",TEXT(MATCH($C49,'2018-05 (Д)'!$C$2:$C$100,0)+1,0)))-INDIRECT(CONCATENATE("'2018-04 (Д)'!Q",TEXT(MATCH($C49,'2018-04 (Д)'!$C$2:$C$100,0)+1,0))))/INDIRECT(CONCATENATE("'2018-04 (Д)'!Q",TEXT(MATCH($C49,'2018-04 (Д)'!$C$2:$C$100,0)+1,0))))*100)</f>
        <v>-17.924342031893701</v>
      </c>
      <c r="EJ49" s="9">
        <f ca="1">IF(OR(INDIRECT(CONCATENATE("'2018-06 (Д)'!Q",TEXT(MATCH($C49,'2018-06 (Д)'!$C$2:$C$100,0)+1,0)))="Н/Д",INDIRECT(CONCATENATE("'2018-05 (Д)'!Q",TEXT(MATCH($C49,'2018-05 (Д)'!$C$2:$C$100,0)+1,0)))="Н/Д",AND(INDIRECT(CONCATENATE("'2018-06 (Д)'!Q",TEXT(MATCH($C49,'2018-06 (Д)'!$C$2:$C$100,0)+1,0)))="Н/Д",INDIRECT(CONCATENATE("'2018-05 (Д)'!Q",TEXT(MATCH($C49,'2018-05 (Д)'!$C$2:$C$100,0)+1,0))))),"Н/Д",((INDIRECT(CONCATENATE("'2018-06 (Д)'!Q",TEXT(MATCH($C49,'2018-06 (Д)'!$C$2:$C$100,0)+1,0)))-INDIRECT(CONCATENATE("'2018-05 (Д)'!Q",TEXT(MATCH($C49,'2018-05 (Д)'!$C$2:$C$100,0)+1,0))))/INDIRECT(CONCATENATE("'2018-05 (Д)'!Q",TEXT(MATCH($C49,'2018-05 (Д)'!$C$2:$C$100,0)+1,0))))*100)</f>
        <v>-94.671796718643392</v>
      </c>
      <c r="EK49" s="9">
        <f ca="1">IF(OR(INDIRECT(CONCATENATE("'2018-07 (Д)'!Q",TEXT(MATCH($C49,'2018-07 (Д)'!$C$2:$C$100,0)+1,0)))="Н/Д",INDIRECT(CONCATENATE("'2018-06 (Д)'!Q",TEXT(MATCH($C49,'2018-06 (Д)'!$C$2:$C$100,0)+1,0)))="Н/Д",AND(INDIRECT(CONCATENATE("'2018-07 (Д)'!Q",TEXT(MATCH($C49,'2018-07 (Д)'!$C$2:$C$100,0)+1,0)))="Н/Д",INDIRECT(CONCATENATE("'2018-06 (Д)'!Q",TEXT(MATCH($C49,'2018-06 (Д)'!$C$2:$C$100,0)+1,0))))),"Н/Д",((INDIRECT(CONCATENATE("'2018-07 (Д)'!Q",TEXT(MATCH($C49,'2018-07 (Д)'!$C$2:$C$100,0)+1,0)))-INDIRECT(CONCATENATE("'2018-06 (Д)'!Q",TEXT(MATCH($C49,'2018-06 (Д)'!$C$2:$C$100,0)+1,0))))/INDIRECT(CONCATENATE("'2018-06 (Д)'!Q",TEXT(MATCH($C49,'2018-06 (Д)'!$C$2:$C$100,0)+1,0))))*100)</f>
        <v>246.38637700068466</v>
      </c>
      <c r="EL49" s="9">
        <f ca="1">IF(OR(INDIRECT(CONCATENATE("'2018-08 (Д)'!Q",TEXT(MATCH($C49,'2018-08 (Д)'!$C$2:$C$100,0)+1,0)))="Н/Д",INDIRECT(CONCATENATE("'2018-07 (Д)'!Q",TEXT(MATCH($C49,'2018-07 (Д)'!$C$2:$C$100,0)+1,0)))="Н/Д",AND(INDIRECT(CONCATENATE("'2018-08 (Д)'!Q",TEXT(MATCH($C49,'2018-08 (Д)'!$C$2:$C$100,0)+1,0)))="Н/Д",INDIRECT(CONCATENATE("'2018-07 (Д)'!Q",TEXT(MATCH($C49,'2018-07 (Д)'!$C$2:$C$100,0)+1,0))))),"Н/Д",((INDIRECT(CONCATENATE("'2018-08 (Д)'!Q",TEXT(MATCH($C49,'2018-08 (Д)'!$C$2:$C$100,0)+1,0)))-INDIRECT(CONCATENATE("'2018-07 (Д)'!Q",TEXT(MATCH($C49,'2018-07 (Д)'!$C$2:$C$100,0)+1,0))))/INDIRECT(CONCATENATE("'2018-07 (Д)'!Q",TEXT(MATCH($C49,'2018-07 (Д)'!$C$2:$C$100,0)+1,0))))*100)</f>
        <v>347.33950912134105</v>
      </c>
      <c r="EM49" s="9">
        <f ca="1">IF(OR(INDIRECT(CONCATENATE("'2018-09 (Д)'!Q",TEXT(MATCH($C49,'2018-09 (Д)'!$C$2:$C$100,0)+1,0)))="Н/Д",INDIRECT(CONCATENATE("'2018-08 (Д)'!Q",TEXT(MATCH($C49,'2018-08 (Д)'!$C$2:$C$100,0)+1,0)))="Н/Д",AND(INDIRECT(CONCATENATE("'2018-09 (Д)'!Q",TEXT(MATCH($C49,'2018-09 (Д)'!$C$2:$C$100,0)+1,0)))="Н/Д",INDIRECT(CONCATENATE("'2018-08 (Д)'!Q",TEXT(MATCH($C49,'2018-08 (Д)'!$C$2:$C$100,0)+1,0))))),"Н/Д",((INDIRECT(CONCATENATE("'2018-09 (Д)'!Q",TEXT(MATCH($C49,'2018-09 (Д)'!$C$2:$C$100,0)+1,0)))-INDIRECT(CONCATENATE("'2018-08 (Д)'!Q",TEXT(MATCH($C49,'2018-08 (Д)'!$C$2:$C$100,0)+1,0))))/INDIRECT(CONCATENATE("'2018-08 (Д)'!Q",TEXT(MATCH($C49,'2018-08 (Д)'!$C$2:$C$100,0)+1,0))))*100)</f>
        <v>-95.878926942365155</v>
      </c>
      <c r="EN49" s="9">
        <f ca="1">IF(OR(INDIRECT(CONCATENATE("'2018-10 (Д)'!Q",TEXT(MATCH($C49,'2018-10 (Д)'!$C$2:$C$100,0)+1,0)))="Н/Д",INDIRECT(CONCATENATE("'2018-09 (Д)'!Q",TEXT(MATCH($C49,'2018-09 (Д)'!$C$2:$C$100,0)+1,0)))="Н/Д",AND(INDIRECT(CONCATENATE("'2018-10 (Д)'!Q",TEXT(MATCH($C49,'2018-10 (Д)'!$C$2:$C$100,0)+1,0)))="Н/Д",INDIRECT(CONCATENATE("'2018-09 (Д)'!Q",TEXT(MATCH($C49,'2018-09 (Д)'!$C$2:$C$100,0)+1,0))))),"Н/Д",((INDIRECT(CONCATENATE("'2018-10 (Д)'!Q",TEXT(MATCH($C49,'2018-10 (Д)'!$C$2:$C$100,0)+1,0)))-INDIRECT(CONCATENATE("'2018-09 (Д)'!Q",TEXT(MATCH($C49,'2018-09 (Д)'!$C$2:$C$100,0)+1,0))))/INDIRECT(CONCATENATE("'2018-09 (Д)'!Q",TEXT(MATCH($C49,'2018-09 (Д)'!$C$2:$C$100,0)+1,0))))*100)</f>
        <v>83.167929255276334</v>
      </c>
      <c r="EO49" s="9">
        <f ca="1">IF(OR(INDIRECT(CONCATENATE("'2018-11 (Д)'!Q",TEXT(MATCH($C49,'2018-11 (Д)'!$C$2:$C$100,0)+1,0)))="Н/Д",INDIRECT(CONCATENATE("'2018-10 (Д)'!Q",TEXT(MATCH($C49,'2018-10 (Д)'!$C$2:$C$100,0)+1,0)))="Н/Д",AND(INDIRECT(CONCATENATE("'2018-11 (Д)'!Q",TEXT(MATCH($C49,'2018-11 (Д)'!$C$2:$C$100,0)+1,0)))="Н/Д",INDIRECT(CONCATENATE("'2018-10 (Д)'!Q",TEXT(MATCH($C49,'2018-10 (Д)'!$C$2:$C$100,0)+1,0))))),"Н/Д",((INDIRECT(CONCATENATE("'2018-11 (Д)'!Q",TEXT(MATCH($C49,'2018-11 (Д)'!$C$2:$C$100,0)+1,0)))-INDIRECT(CONCATENATE("'2018-10 (Д)'!Q",TEXT(MATCH($C49,'2018-10 (Д)'!$C$2:$C$100,0)+1,0))))/INDIRECT(CONCATENATE("'2018-10 (Д)'!Q",TEXT(MATCH($C49,'2018-10 (Д)'!$C$2:$C$100,0)+1,0))))*100)</f>
        <v>1054.6810913978143</v>
      </c>
      <c r="EP49" s="9">
        <f ca="1">IF(OR(INDIRECT(CONCATENATE("'2018-12 (Д)'!Q",TEXT(MATCH($C49,'2018-12 (Д)'!$C$2:$C$100,0)+1,0)))="Н/Д",INDIRECT(CONCATENATE("'2018-11 (Д)'!Q",TEXT(MATCH($C49,'2018-11 (Д)'!$C$2:$C$100,0)+1,0)))="Н/Д",AND(INDIRECT(CONCATENATE("'2018-12 (Д)'!Q",TEXT(MATCH($C49,'2018-12 (Д)'!$C$2:$C$100,0)+1,0)))="Н/Д",INDIRECT(CONCATENATE("'2018-11 (Д)'!Q",TEXT(MATCH($C49,'2018-11 (Д)'!$C$2:$C$100,0)+1,0))))),"Н/Д",((INDIRECT(CONCATENATE("'2018-12 (Д)'!Q",TEXT(MATCH($C49,'2018-12 (Д)'!$C$2:$C$100,0)+1,0)))-INDIRECT(CONCATENATE("'2018-11 (Д)'!Q",TEXT(MATCH($C49,'2018-11 (Д)'!$C$2:$C$100,0)+1,0))))/INDIRECT(CONCATENATE("'2018-11 (Д)'!Q",TEXT(MATCH($C49,'2018-11 (Д)'!$C$2:$C$100,0)+1,0))))*100)</f>
        <v>-28.557417600549488</v>
      </c>
      <c r="EQ49" s="9"/>
      <c r="ER49" s="9">
        <f ca="1">IF(OR(INDIRECT(CONCATENATE("'2018-03 (Д)'!R",TEXT(MATCH($C49,'2018-03 (Д)'!$C$2:$C$100,0)+1,0)))="Н/Д",INDIRECT(CONCATENATE("'2018-02 (Д)'!R",TEXT(MATCH($C49,'2018-02 (Д)'!$C$2:$C$100,0)+1,0)))="Н/Д",AND(INDIRECT(CONCATENATE("'2018-03 (Д)'!R",TEXT(MATCH($C49,'2018-03 (Д)'!$C$2:$C$100,0)+1,0)))="Н/Д",INDIRECT(CONCATENATE("'2018-02 (Д)'!R",TEXT(MATCH($C49,'2018-02 (Д)'!$C$2:$C$100,0)+1,0))))),"Н/Д",((INDIRECT(CONCATENATE("'2018-03 (Д)'!R",TEXT(MATCH($C49,'2018-03 (Д)'!$C$2:$C$100,0)+1,0)))-INDIRECT(CONCATENATE("'2018-02 (Д)'!R",TEXT(MATCH($C49,'2018-02 (Д)'!$C$2:$C$100,0)+1,0))))/INDIRECT(CONCATENATE("'2018-02 (Д)'!R",TEXT(MATCH($C49,'2018-02 (Д)'!$C$2:$C$100,0)+1,0))))*100)</f>
        <v>-28.743474814497706</v>
      </c>
      <c r="ES49" s="9">
        <f ca="1">IF(OR(INDIRECT(CONCATENATE("'2018-04 (Д)'!R",TEXT(MATCH($C49,'2018-04 (Д)'!$C$2:$C$100,0)+1,0)))="Н/Д",INDIRECT(CONCATENATE("'2018-03 (Д)'!R",TEXT(MATCH($C49,'2018-03 (Д)'!$C$2:$C$100,0)+1,0)))="Н/Д",AND(INDIRECT(CONCATENATE("'2018-04 (Д)'!R",TEXT(MATCH($C49,'2018-04 (Д)'!$C$2:$C$100,0)+1,0)))="Н/Д",INDIRECT(CONCATENATE("'2018-03 (Д)'!R",TEXT(MATCH($C49,'2018-03 (Д)'!$C$2:$C$100,0)+1,0))))),"Н/Д",((INDIRECT(CONCATENATE("'2018-04 (Д)'!R",TEXT(MATCH($C49,'2018-04 (Д)'!$C$2:$C$100,0)+1,0)))-INDIRECT(CONCATENATE("'2018-03 (Д)'!R",TEXT(MATCH($C49,'2018-03 (Д)'!$C$2:$C$100,0)+1,0))))/INDIRECT(CONCATENATE("'2018-03 (Д)'!R",TEXT(MATCH($C49,'2018-03 (Д)'!$C$2:$C$100,0)+1,0))))*100)</f>
        <v>73.380336862225064</v>
      </c>
      <c r="ET49" s="9">
        <f ca="1">IF(OR(INDIRECT(CONCATENATE("'2018-05 (Д)'!R",TEXT(MATCH($C49,'2018-05 (Д)'!$C$2:$C$100,0)+1,0)))="Н/Д",INDIRECT(CONCATENATE("'2018-04 (Д)'!R",TEXT(MATCH($C49,'2018-04 (Д)'!$C$2:$C$100,0)+1,0)))="Н/Д",AND(INDIRECT(CONCATENATE("'2018-05 (Д)'!R",TEXT(MATCH($C49,'2018-05 (Д)'!$C$2:$C$100,0)+1,0)))="Н/Д",INDIRECT(CONCATENATE("'2018-04 (Д)'!R",TEXT(MATCH($C49,'2018-04 (Д)'!$C$2:$C$100,0)+1,0))))),"Н/Д",((INDIRECT(CONCATENATE("'2018-05 (Д)'!R",TEXT(MATCH($C49,'2018-05 (Д)'!$C$2:$C$100,0)+1,0)))-INDIRECT(CONCATENATE("'2018-04 (Д)'!R",TEXT(MATCH($C49,'2018-04 (Д)'!$C$2:$C$100,0)+1,0))))/INDIRECT(CONCATENATE("'2018-04 (Д)'!R",TEXT(MATCH($C49,'2018-04 (Д)'!$C$2:$C$100,0)+1,0))))*100)</f>
        <v>47.60545657058195</v>
      </c>
      <c r="EU49" s="9">
        <f ca="1">IF(OR(INDIRECT(CONCATENATE("'2018-06 (Д)'!R",TEXT(MATCH($C49,'2018-06 (Д)'!$C$2:$C$100,0)+1,0)))="Н/Д",INDIRECT(CONCATENATE("'2018-05 (Д)'!R",TEXT(MATCH($C49,'2018-05 (Д)'!$C$2:$C$100,0)+1,0)))="Н/Д",AND(INDIRECT(CONCATENATE("'2018-06 (Д)'!R",TEXT(MATCH($C49,'2018-06 (Д)'!$C$2:$C$100,0)+1,0)))="Н/Д",INDIRECT(CONCATENATE("'2018-05 (Д)'!R",TEXT(MATCH($C49,'2018-05 (Д)'!$C$2:$C$100,0)+1,0))))),"Н/Д",((INDIRECT(CONCATENATE("'2018-06 (Д)'!R",TEXT(MATCH($C49,'2018-06 (Д)'!$C$2:$C$100,0)+1,0)))-INDIRECT(CONCATENATE("'2018-05 (Д)'!R",TEXT(MATCH($C49,'2018-05 (Д)'!$C$2:$C$100,0)+1,0))))/INDIRECT(CONCATENATE("'2018-05 (Д)'!R",TEXT(MATCH($C49,'2018-05 (Д)'!$C$2:$C$100,0)+1,0))))*100)</f>
        <v>-36.672488207295942</v>
      </c>
      <c r="EV49" s="9">
        <f ca="1">IF(OR(INDIRECT(CONCATENATE("'2018-07 (Д)'!R",TEXT(MATCH($C49,'2018-07 (Д)'!$C$2:$C$100,0)+1,0)))="Н/Д",INDIRECT(CONCATENATE("'2018-06 (Д)'!R",TEXT(MATCH($C49,'2018-06 (Д)'!$C$2:$C$100,0)+1,0)))="Н/Д",AND(INDIRECT(CONCATENATE("'2018-07 (Д)'!R",TEXT(MATCH($C49,'2018-07 (Д)'!$C$2:$C$100,0)+1,0)))="Н/Д",INDIRECT(CONCATENATE("'2018-06 (Д)'!R",TEXT(MATCH($C49,'2018-06 (Д)'!$C$2:$C$100,0)+1,0))))),"Н/Д",((INDIRECT(CONCATENATE("'2018-07 (Д)'!R",TEXT(MATCH($C49,'2018-07 (Д)'!$C$2:$C$100,0)+1,0)))-INDIRECT(CONCATENATE("'2018-06 (Д)'!R",TEXT(MATCH($C49,'2018-06 (Д)'!$C$2:$C$100,0)+1,0))))/INDIRECT(CONCATENATE("'2018-06 (Д)'!R",TEXT(MATCH($C49,'2018-06 (Д)'!$C$2:$C$100,0)+1,0))))*100)</f>
        <v>1.7514347354371633</v>
      </c>
      <c r="EW49" s="9">
        <f ca="1">IF(OR(INDIRECT(CONCATENATE("'2018-08 (Д)'!R",TEXT(MATCH($C49,'2018-08 (Д)'!$C$2:$C$100,0)+1,0)))="Н/Д",INDIRECT(CONCATENATE("'2018-07 (Д)'!R",TEXT(MATCH($C49,'2018-07 (Д)'!$C$2:$C$100,0)+1,0)))="Н/Д",AND(INDIRECT(CONCATENATE("'2018-08 (Д)'!R",TEXT(MATCH($C49,'2018-08 (Д)'!$C$2:$C$100,0)+1,0)))="Н/Д",INDIRECT(CONCATENATE("'2018-07 (Д)'!R",TEXT(MATCH($C49,'2018-07 (Д)'!$C$2:$C$100,0)+1,0))))),"Н/Д",((INDIRECT(CONCATENATE("'2018-08 (Д)'!R",TEXT(MATCH($C49,'2018-08 (Д)'!$C$2:$C$100,0)+1,0)))-INDIRECT(CONCATENATE("'2018-07 (Д)'!R",TEXT(MATCH($C49,'2018-07 (Д)'!$C$2:$C$100,0)+1,0))))/INDIRECT(CONCATENATE("'2018-07 (Д)'!R",TEXT(MATCH($C49,'2018-07 (Д)'!$C$2:$C$100,0)+1,0))))*100)</f>
        <v>-1.8514660462493862</v>
      </c>
      <c r="EX49" s="9">
        <f ca="1">IF(OR(INDIRECT(CONCATENATE("'2018-09 (Д)'!R",TEXT(MATCH($C49,'2018-09 (Д)'!$C$2:$C$100,0)+1,0)))="Н/Д",INDIRECT(CONCATENATE("'2018-08 (Д)'!R",TEXT(MATCH($C49,'2018-08 (Д)'!$C$2:$C$100,0)+1,0)))="Н/Д",AND(INDIRECT(CONCATENATE("'2018-09 (Д)'!R",TEXT(MATCH($C49,'2018-09 (Д)'!$C$2:$C$100,0)+1,0)))="Н/Д",INDIRECT(CONCATENATE("'2018-08 (Д)'!R",TEXT(MATCH($C49,'2018-08 (Д)'!$C$2:$C$100,0)+1,0))))),"Н/Д",((INDIRECT(CONCATENATE("'2018-09 (Д)'!R",TEXT(MATCH($C49,'2018-09 (Д)'!$C$2:$C$100,0)+1,0)))-INDIRECT(CONCATENATE("'2018-08 (Д)'!R",TEXT(MATCH($C49,'2018-08 (Д)'!$C$2:$C$100,0)+1,0))))/INDIRECT(CONCATENATE("'2018-08 (Д)'!R",TEXT(MATCH($C49,'2018-08 (Д)'!$C$2:$C$100,0)+1,0))))*100)</f>
        <v>61.132920899642954</v>
      </c>
      <c r="EY49" s="9">
        <f ca="1">IF(OR(INDIRECT(CONCATENATE("'2018-10 (Д)'!R",TEXT(MATCH($C49,'2018-10 (Д)'!$C$2:$C$100,0)+1,0)))="Н/Д",INDIRECT(CONCATENATE("'2018-09 (Д)'!R",TEXT(MATCH($C49,'2018-09 (Д)'!$C$2:$C$100,0)+1,0)))="Н/Д",AND(INDIRECT(CONCATENATE("'2018-10 (Д)'!R",TEXT(MATCH($C49,'2018-10 (Д)'!$C$2:$C$100,0)+1,0)))="Н/Д",INDIRECT(CONCATENATE("'2018-09 (Д)'!R",TEXT(MATCH($C49,'2018-09 (Д)'!$C$2:$C$100,0)+1,0))))),"Н/Д",((INDIRECT(CONCATENATE("'2018-10 (Д)'!R",TEXT(MATCH($C49,'2018-10 (Д)'!$C$2:$C$100,0)+1,0)))-INDIRECT(CONCATENATE("'2018-09 (Д)'!R",TEXT(MATCH($C49,'2018-09 (Д)'!$C$2:$C$100,0)+1,0))))/INDIRECT(CONCATENATE("'2018-09 (Д)'!R",TEXT(MATCH($C49,'2018-09 (Д)'!$C$2:$C$100,0)+1,0))))*100)</f>
        <v>-31.260643887922367</v>
      </c>
      <c r="EZ49" s="9">
        <f ca="1">IF(OR(INDIRECT(CONCATENATE("'2018-11 (Д)'!R",TEXT(MATCH($C49,'2018-11 (Д)'!$C$2:$C$100,0)+1,0)))="Н/Д",INDIRECT(CONCATENATE("'2018-10 (Д)'!R",TEXT(MATCH($C49,'2018-10 (Д)'!$C$2:$C$100,0)+1,0)))="Н/Д",AND(INDIRECT(CONCATENATE("'2018-11 (Д)'!R",TEXT(MATCH($C49,'2018-11 (Д)'!$C$2:$C$100,0)+1,0)))="Н/Д",INDIRECT(CONCATENATE("'2018-10 (Д)'!R",TEXT(MATCH($C49,'2018-10 (Д)'!$C$2:$C$100,0)+1,0))))),"Н/Д",((INDIRECT(CONCATENATE("'2018-11 (Д)'!R",TEXT(MATCH($C49,'2018-11 (Д)'!$C$2:$C$100,0)+1,0)))-INDIRECT(CONCATENATE("'2018-10 (Д)'!R",TEXT(MATCH($C49,'2018-10 (Д)'!$C$2:$C$100,0)+1,0))))/INDIRECT(CONCATENATE("'2018-10 (Д)'!R",TEXT(MATCH($C49,'2018-10 (Д)'!$C$2:$C$100,0)+1,0))))*100)</f>
        <v>137.18434938234486</v>
      </c>
      <c r="FA49" s="9">
        <f ca="1">IF(OR(INDIRECT(CONCATENATE("'2018-12 (Д)'!R",TEXT(MATCH($C49,'2018-12 (Д)'!$C$2:$C$100,0)+1,0)))="Н/Д",INDIRECT(CONCATENATE("'2018-11 (Д)'!R",TEXT(MATCH($C49,'2018-11 (Д)'!$C$2:$C$100,0)+1,0)))="Н/Д",AND(INDIRECT(CONCATENATE("'2018-12 (Д)'!R",TEXT(MATCH($C49,'2018-12 (Д)'!$C$2:$C$100,0)+1,0)))="Н/Д",INDIRECT(CONCATENATE("'2018-11 (Д)'!R",TEXT(MATCH($C49,'2018-11 (Д)'!$C$2:$C$100,0)+1,0))))),"Н/Д",((INDIRECT(CONCATENATE("'2018-12 (Д)'!R",TEXT(MATCH($C49,'2018-12 (Д)'!$C$2:$C$100,0)+1,0)))-INDIRECT(CONCATENATE("'2018-11 (Д)'!R",TEXT(MATCH($C49,'2018-11 (Д)'!$C$2:$C$100,0)+1,0))))/INDIRECT(CONCATENATE("'2018-11 (Д)'!R",TEXT(MATCH($C49,'2018-11 (Д)'!$C$2:$C$100,0)+1,0))))*100)</f>
        <v>-55.687545453831163</v>
      </c>
      <c r="FB49" s="9"/>
      <c r="FC49" s="9">
        <f ca="1">IF(OR(INDIRECT(CONCATENATE("'2018-03 (Д)'!S",TEXT(MATCH($C49,'2018-03 (Д)'!$C$2:$C$100,0)+1,0)))="Н/Д",INDIRECT(CONCATENATE("'2018-02 (Д)'!S",TEXT(MATCH($C49,'2018-02 (Д)'!$C$2:$C$100,0)+1,0)))="Н/Д",AND(INDIRECT(CONCATENATE("'2018-03 (Д)'!S",TEXT(MATCH($C49,'2018-03 (Д)'!$C$2:$C$100,0)+1,0)))="Н/Д",INDIRECT(CONCATENATE("'2018-02 (Д)'!S",TEXT(MATCH($C49,'2018-02 (Д)'!$C$2:$C$100,0)+1,0))))),"Н/Д",((INDIRECT(CONCATENATE("'2018-03 (Д)'!S",TEXT(MATCH($C49,'2018-03 (Д)'!$C$2:$C$100,0)+1,0)))-INDIRECT(CONCATENATE("'2018-02 (Д)'!S",TEXT(MATCH($C49,'2018-02 (Д)'!$C$2:$C$100,0)+1,0))))/INDIRECT(CONCATENATE("'2018-02 (Д)'!S",TEXT(MATCH($C49,'2018-02 (Д)'!$C$2:$C$100,0)+1,0))))*100)</f>
        <v>220.86090096739332</v>
      </c>
      <c r="FD49" s="9">
        <f ca="1">IF(OR(INDIRECT(CONCATENATE("'2018-04 (Д)'!S",TEXT(MATCH($C49,'2018-04 (Д)'!$C$2:$C$100,0)+1,0)))="Н/Д",INDIRECT(CONCATENATE("'2018-03 (Д)'!S",TEXT(MATCH($C49,'2018-03 (Д)'!$C$2:$C$100,0)+1,0)))="Н/Д",AND(INDIRECT(CONCATENATE("'2018-04 (Д)'!S",TEXT(MATCH($C49,'2018-04 (Д)'!$C$2:$C$100,0)+1,0)))="Н/Д",INDIRECT(CONCATENATE("'2018-03 (Д)'!S",TEXT(MATCH($C49,'2018-03 (Д)'!$C$2:$C$100,0)+1,0))))),"Н/Д",((INDIRECT(CONCATENATE("'2018-04 (Д)'!S",TEXT(MATCH($C49,'2018-04 (Д)'!$C$2:$C$100,0)+1,0)))-INDIRECT(CONCATENATE("'2018-03 (Д)'!S",TEXT(MATCH($C49,'2018-03 (Д)'!$C$2:$C$100,0)+1,0))))/INDIRECT(CONCATENATE("'2018-03 (Д)'!S",TEXT(MATCH($C49,'2018-03 (Д)'!$C$2:$C$100,0)+1,0))))*100)</f>
        <v>3.5309098377490242</v>
      </c>
      <c r="FE49" s="9">
        <f ca="1">IF(OR(INDIRECT(CONCATENATE("'2018-05 (Д)'!S",TEXT(MATCH($C49,'2018-05 (Д)'!$C$2:$C$100,0)+1,0)))="Н/Д",INDIRECT(CONCATENATE("'2018-04 (Д)'!S",TEXT(MATCH($C49,'2018-04 (Д)'!$C$2:$C$100,0)+1,0)))="Н/Д",AND(INDIRECT(CONCATENATE("'2018-05 (Д)'!S",TEXT(MATCH($C49,'2018-05 (Д)'!$C$2:$C$100,0)+1,0)))="Н/Д",INDIRECT(CONCATENATE("'2018-04 (Д)'!S",TEXT(MATCH($C49,'2018-04 (Д)'!$C$2:$C$100,0)+1,0))))),"Н/Д",((INDIRECT(CONCATENATE("'2018-05 (Д)'!S",TEXT(MATCH($C49,'2018-05 (Д)'!$C$2:$C$100,0)+1,0)))-INDIRECT(CONCATENATE("'2018-04 (Д)'!S",TEXT(MATCH($C49,'2018-04 (Д)'!$C$2:$C$100,0)+1,0))))/INDIRECT(CONCATENATE("'2018-04 (Д)'!S",TEXT(MATCH($C49,'2018-04 (Д)'!$C$2:$C$100,0)+1,0))))*100)</f>
        <v>-3.5907334375471147</v>
      </c>
      <c r="FF49" s="9">
        <f ca="1">IF(OR(INDIRECT(CONCATENATE("'2018-06 (Д)'!S",TEXT(MATCH($C49,'2018-06 (Д)'!$C$2:$C$100,0)+1,0)))="Н/Д",INDIRECT(CONCATENATE("'2018-05 (Д)'!S",TEXT(MATCH($C49,'2018-05 (Д)'!$C$2:$C$100,0)+1,0)))="Н/Д",AND(INDIRECT(CONCATENATE("'2018-06 (Д)'!S",TEXT(MATCH($C49,'2018-06 (Д)'!$C$2:$C$100,0)+1,0)))="Н/Д",INDIRECT(CONCATENATE("'2018-05 (Д)'!S",TEXT(MATCH($C49,'2018-05 (Д)'!$C$2:$C$100,0)+1,0))))),"Н/Д",((INDIRECT(CONCATENATE("'2018-06 (Д)'!S",TEXT(MATCH($C49,'2018-06 (Д)'!$C$2:$C$100,0)+1,0)))-INDIRECT(CONCATENATE("'2018-05 (Д)'!S",TEXT(MATCH($C49,'2018-05 (Д)'!$C$2:$C$100,0)+1,0))))/INDIRECT(CONCATENATE("'2018-05 (Д)'!S",TEXT(MATCH($C49,'2018-05 (Д)'!$C$2:$C$100,0)+1,0))))*100)</f>
        <v>30.192545794020258</v>
      </c>
      <c r="FG49" s="9">
        <f ca="1">IF(OR(INDIRECT(CONCATENATE("'2018-07 (Д)'!S",TEXT(MATCH($C49,'2018-07 (Д)'!$C$2:$C$100,0)+1,0)))="Н/Д",INDIRECT(CONCATENATE("'2018-06 (Д)'!S",TEXT(MATCH($C49,'2018-06 (Д)'!$C$2:$C$100,0)+1,0)))="Н/Д",AND(INDIRECT(CONCATENATE("'2018-07 (Д)'!S",TEXT(MATCH($C49,'2018-07 (Д)'!$C$2:$C$100,0)+1,0)))="Н/Д",INDIRECT(CONCATENATE("'2018-06 (Д)'!S",TEXT(MATCH($C49,'2018-06 (Д)'!$C$2:$C$100,0)+1,0))))),"Н/Д",((INDIRECT(CONCATENATE("'2018-07 (Д)'!S",TEXT(MATCH($C49,'2018-07 (Д)'!$C$2:$C$100,0)+1,0)))-INDIRECT(CONCATENATE("'2018-06 (Д)'!S",TEXT(MATCH($C49,'2018-06 (Д)'!$C$2:$C$100,0)+1,0))))/INDIRECT(CONCATENATE("'2018-06 (Д)'!S",TEXT(MATCH($C49,'2018-06 (Д)'!$C$2:$C$100,0)+1,0))))*100)</f>
        <v>-31.52432884162225</v>
      </c>
      <c r="FH49" s="9">
        <f ca="1">IF(OR(INDIRECT(CONCATENATE("'2018-08 (Д)'!S",TEXT(MATCH($C49,'2018-08 (Д)'!$C$2:$C$100,0)+1,0)))="Н/Д",INDIRECT(CONCATENATE("'2018-07 (Д)'!S",TEXT(MATCH($C49,'2018-07 (Д)'!$C$2:$C$100,0)+1,0)))="Н/Д",AND(INDIRECT(CONCATENATE("'2018-08 (Д)'!S",TEXT(MATCH($C49,'2018-08 (Д)'!$C$2:$C$100,0)+1,0)))="Н/Д",INDIRECT(CONCATENATE("'2018-07 (Д)'!S",TEXT(MATCH($C49,'2018-07 (Д)'!$C$2:$C$100,0)+1,0))))),"Н/Д",((INDIRECT(CONCATENATE("'2018-08 (Д)'!S",TEXT(MATCH($C49,'2018-08 (Д)'!$C$2:$C$100,0)+1,0)))-INDIRECT(CONCATENATE("'2018-07 (Д)'!S",TEXT(MATCH($C49,'2018-07 (Д)'!$C$2:$C$100,0)+1,0))))/INDIRECT(CONCATENATE("'2018-07 (Д)'!S",TEXT(MATCH($C49,'2018-07 (Д)'!$C$2:$C$100,0)+1,0))))*100)</f>
        <v>-17.054422446997478</v>
      </c>
      <c r="FI49" s="9">
        <f ca="1">IF(OR(INDIRECT(CONCATENATE("'2018-09 (Д)'!S",TEXT(MATCH($C49,'2018-09 (Д)'!$C$2:$C$100,0)+1,0)))="Н/Д",INDIRECT(CONCATENATE("'2018-08 (Д)'!S",TEXT(MATCH($C49,'2018-08 (Д)'!$C$2:$C$100,0)+1,0)))="Н/Д",AND(INDIRECT(CONCATENATE("'2018-09 (Д)'!S",TEXT(MATCH($C49,'2018-09 (Д)'!$C$2:$C$100,0)+1,0)))="Н/Д",INDIRECT(CONCATENATE("'2018-08 (Д)'!S",TEXT(MATCH($C49,'2018-08 (Д)'!$C$2:$C$100,0)+1,0))))),"Н/Д",((INDIRECT(CONCATENATE("'2018-09 (Д)'!S",TEXT(MATCH($C49,'2018-09 (Д)'!$C$2:$C$100,0)+1,0)))-INDIRECT(CONCATENATE("'2018-08 (Д)'!S",TEXT(MATCH($C49,'2018-08 (Д)'!$C$2:$C$100,0)+1,0))))/INDIRECT(CONCATENATE("'2018-08 (Д)'!S",TEXT(MATCH($C49,'2018-08 (Д)'!$C$2:$C$100,0)+1,0))))*100)</f>
        <v>1.8271707311642194</v>
      </c>
      <c r="FJ49" s="9">
        <f ca="1">IF(OR(INDIRECT(CONCATENATE("'2018-10 (Д)'!S",TEXT(MATCH($C49,'2018-10 (Д)'!$C$2:$C$100,0)+1,0)))="Н/Д",INDIRECT(CONCATENATE("'2018-09 (Д)'!S",TEXT(MATCH($C49,'2018-09 (Д)'!$C$2:$C$100,0)+1,0)))="Н/Д",AND(INDIRECT(CONCATENATE("'2018-10 (Д)'!S",TEXT(MATCH($C49,'2018-10 (Д)'!$C$2:$C$100,0)+1,0)))="Н/Д",INDIRECT(CONCATENATE("'2018-09 (Д)'!S",TEXT(MATCH($C49,'2018-09 (Д)'!$C$2:$C$100,0)+1,0))))),"Н/Д",((INDIRECT(CONCATENATE("'2018-10 (Д)'!S",TEXT(MATCH($C49,'2018-10 (Д)'!$C$2:$C$100,0)+1,0)))-INDIRECT(CONCATENATE("'2018-09 (Д)'!S",TEXT(MATCH($C49,'2018-09 (Д)'!$C$2:$C$100,0)+1,0))))/INDIRECT(CONCATENATE("'2018-09 (Д)'!S",TEXT(MATCH($C49,'2018-09 (Д)'!$C$2:$C$100,0)+1,0))))*100)</f>
        <v>-45.645487707027286</v>
      </c>
      <c r="FK49" s="9">
        <f ca="1">IF(OR(INDIRECT(CONCATENATE("'2018-11 (Д)'!S",TEXT(MATCH($C49,'2018-11 (Д)'!$C$2:$C$100,0)+1,0)))="Н/Д",INDIRECT(CONCATENATE("'2018-10 (Д)'!S",TEXT(MATCH($C49,'2018-10 (Д)'!$C$2:$C$100,0)+1,0)))="Н/Д",AND(INDIRECT(CONCATENATE("'2018-11 (Д)'!S",TEXT(MATCH($C49,'2018-11 (Д)'!$C$2:$C$100,0)+1,0)))="Н/Д",INDIRECT(CONCATENATE("'2018-10 (Д)'!S",TEXT(MATCH($C49,'2018-10 (Д)'!$C$2:$C$100,0)+1,0))))),"Н/Д",((INDIRECT(CONCATENATE("'2018-11 (Д)'!S",TEXT(MATCH($C49,'2018-11 (Д)'!$C$2:$C$100,0)+1,0)))-INDIRECT(CONCATENATE("'2018-10 (Д)'!S",TEXT(MATCH($C49,'2018-10 (Д)'!$C$2:$C$100,0)+1,0))))/INDIRECT(CONCATENATE("'2018-10 (Д)'!S",TEXT(MATCH($C49,'2018-10 (Д)'!$C$2:$C$100,0)+1,0))))*100)</f>
        <v>-9.8278566544664763</v>
      </c>
      <c r="FL49" s="9">
        <f ca="1">IF(OR(INDIRECT(CONCATENATE("'2018-12 (Д)'!S",TEXT(MATCH($C49,'2018-12 (Д)'!$C$2:$C$100,0)+1,0)))="Н/Д",INDIRECT(CONCATENATE("'2018-11 (Д)'!S",TEXT(MATCH($C49,'2018-11 (Д)'!$C$2:$C$100,0)+1,0)))="Н/Д",AND(INDIRECT(CONCATENATE("'2018-12 (Д)'!S",TEXT(MATCH($C49,'2018-12 (Д)'!$C$2:$C$100,0)+1,0)))="Н/Д",INDIRECT(CONCATENATE("'2018-11 (Д)'!S",TEXT(MATCH($C49,'2018-11 (Д)'!$C$2:$C$100,0)+1,0))))),"Н/Д",((INDIRECT(CONCATENATE("'2018-12 (Д)'!S",TEXT(MATCH($C49,'2018-12 (Д)'!$C$2:$C$100,0)+1,0)))-INDIRECT(CONCATENATE("'2018-11 (Д)'!S",TEXT(MATCH($C49,'2018-11 (Д)'!$C$2:$C$100,0)+1,0))))/INDIRECT(CONCATENATE("'2018-11 (Д)'!S",TEXT(MATCH($C49,'2018-11 (Д)'!$C$2:$C$100,0)+1,0))))*100)</f>
        <v>45.335533798702023</v>
      </c>
      <c r="FM49" s="9"/>
      <c r="FN49" s="9">
        <f ca="1">IF(OR(INDIRECT(CONCATENATE("'2018-03 (Д)'!T",TEXT(MATCH($C49,'2018-03 (Д)'!$C$2:$C$100,0)+1,0)))="Н/Д",INDIRECT(CONCATENATE("'2018-02 (Д)'!T",TEXT(MATCH($C49,'2018-02 (Д)'!$C$2:$C$100,0)+1,0)))="Н/Д",AND(INDIRECT(CONCATENATE("'2018-03 (Д)'!T",TEXT(MATCH($C49,'2018-03 (Д)'!$C$2:$C$100,0)+1,0)))="Н/Д",INDIRECT(CONCATENATE("'2018-02 (Д)'!T",TEXT(MATCH($C49,'2018-02 (Д)'!$C$2:$C$100,0)+1,0))))),"Н/Д",((INDIRECT(CONCATENATE("'2018-03 (Д)'!T",TEXT(MATCH($C49,'2018-03 (Д)'!$C$2:$C$100,0)+1,0)))-INDIRECT(CONCATENATE("'2018-02 (Д)'!T",TEXT(MATCH($C49,'2018-02 (Д)'!$C$2:$C$100,0)+1,0))))/INDIRECT(CONCATENATE("'2018-02 (Д)'!T",TEXT(MATCH($C49,'2018-02 (Д)'!$C$2:$C$100,0)+1,0))))*100)</f>
        <v>4.2984507667444998</v>
      </c>
      <c r="FO49" s="9">
        <f ca="1">IF(OR(INDIRECT(CONCATENATE("'2018-04 (Д)'!T",TEXT(MATCH($C49,'2018-04 (Д)'!$C$2:$C$100,0)+1,0)))="Н/Д",INDIRECT(CONCATENATE("'2018-03 (Д)'!T",TEXT(MATCH($C49,'2018-03 (Д)'!$C$2:$C$100,0)+1,0)))="Н/Д",AND(INDIRECT(CONCATENATE("'2018-04 (Д)'!T",TEXT(MATCH($C49,'2018-04 (Д)'!$C$2:$C$100,0)+1,0)))="Н/Д",INDIRECT(CONCATENATE("'2018-03 (Д)'!T",TEXT(MATCH($C49,'2018-03 (Д)'!$C$2:$C$100,0)+1,0))))),"Н/Д",((INDIRECT(CONCATENATE("'2018-04 (Д)'!T",TEXT(MATCH($C49,'2018-04 (Д)'!$C$2:$C$100,0)+1,0)))-INDIRECT(CONCATENATE("'2018-03 (Д)'!T",TEXT(MATCH($C49,'2018-03 (Д)'!$C$2:$C$100,0)+1,0))))/INDIRECT(CONCATENATE("'2018-03 (Д)'!T",TEXT(MATCH($C49,'2018-03 (Д)'!$C$2:$C$100,0)+1,0))))*100)</f>
        <v>19.5572516582742</v>
      </c>
      <c r="FP49" s="9">
        <f ca="1">IF(OR(INDIRECT(CONCATENATE("'2018-05 (Д)'!T",TEXT(MATCH($C49,'2018-05 (Д)'!$C$2:$C$100,0)+1,0)))="Н/Д",INDIRECT(CONCATENATE("'2018-04 (Д)'!T",TEXT(MATCH($C49,'2018-04 (Д)'!$C$2:$C$100,0)+1,0)))="Н/Д",AND(INDIRECT(CONCATENATE("'2018-05 (Д)'!T",TEXT(MATCH($C49,'2018-05 (Д)'!$C$2:$C$100,0)+1,0)))="Н/Д",INDIRECT(CONCATENATE("'2018-04 (Д)'!T",TEXT(MATCH($C49,'2018-04 (Д)'!$C$2:$C$100,0)+1,0))))),"Н/Д",((INDIRECT(CONCATENATE("'2018-05 (Д)'!T",TEXT(MATCH($C49,'2018-05 (Д)'!$C$2:$C$100,0)+1,0)))-INDIRECT(CONCATENATE("'2018-04 (Д)'!T",TEXT(MATCH($C49,'2018-04 (Д)'!$C$2:$C$100,0)+1,0))))/INDIRECT(CONCATENATE("'2018-04 (Д)'!T",TEXT(MATCH($C49,'2018-04 (Д)'!$C$2:$C$100,0)+1,0))))*100)</f>
        <v>-0.63188865250393134</v>
      </c>
      <c r="FQ49" s="9">
        <f ca="1">IF(OR(INDIRECT(CONCATENATE("'2018-06 (Д)'!T",TEXT(MATCH($C49,'2018-06 (Д)'!$C$2:$C$100,0)+1,0)))="Н/Д",INDIRECT(CONCATENATE("'2018-05 (Д)'!T",TEXT(MATCH($C49,'2018-05 (Д)'!$C$2:$C$100,0)+1,0)))="Н/Д",AND(INDIRECT(CONCATENATE("'2018-06 (Д)'!T",TEXT(MATCH($C49,'2018-06 (Д)'!$C$2:$C$100,0)+1,0)))="Н/Д",INDIRECT(CONCATENATE("'2018-05 (Д)'!T",TEXT(MATCH($C49,'2018-05 (Д)'!$C$2:$C$100,0)+1,0))))),"Н/Д",((INDIRECT(CONCATENATE("'2018-06 (Д)'!T",TEXT(MATCH($C49,'2018-06 (Д)'!$C$2:$C$100,0)+1,0)))-INDIRECT(CONCATENATE("'2018-05 (Д)'!T",TEXT(MATCH($C49,'2018-05 (Д)'!$C$2:$C$100,0)+1,0))))/INDIRECT(CONCATENATE("'2018-05 (Д)'!T",TEXT(MATCH($C49,'2018-05 (Д)'!$C$2:$C$100,0)+1,0))))*100)</f>
        <v>-3.882456780252201</v>
      </c>
      <c r="FR49" s="9">
        <f ca="1">IF(OR(INDIRECT(CONCATENATE("'2018-07 (Д)'!T",TEXT(MATCH($C49,'2018-07 (Д)'!$C$2:$C$100,0)+1,0)))="Н/Д",INDIRECT(CONCATENATE("'2018-06 (Д)'!T",TEXT(MATCH($C49,'2018-06 (Д)'!$C$2:$C$100,0)+1,0)))="Н/Д",AND(INDIRECT(CONCATENATE("'2018-07 (Д)'!T",TEXT(MATCH($C49,'2018-07 (Д)'!$C$2:$C$100,0)+1,0)))="Н/Д",INDIRECT(CONCATENATE("'2018-06 (Д)'!T",TEXT(MATCH($C49,'2018-06 (Д)'!$C$2:$C$100,0)+1,0))))),"Н/Д",((INDIRECT(CONCATENATE("'2018-07 (Д)'!T",TEXT(MATCH($C49,'2018-07 (Д)'!$C$2:$C$100,0)+1,0)))-INDIRECT(CONCATENATE("'2018-06 (Д)'!T",TEXT(MATCH($C49,'2018-06 (Д)'!$C$2:$C$100,0)+1,0))))/INDIRECT(CONCATENATE("'2018-06 (Д)'!T",TEXT(MATCH($C49,'2018-06 (Д)'!$C$2:$C$100,0)+1,0))))*100)</f>
        <v>5.9009186236416102</v>
      </c>
      <c r="FS49" s="9">
        <f ca="1">IF(OR(INDIRECT(CONCATENATE("'2018-08 (Д)'!T",TEXT(MATCH($C49,'2018-08 (Д)'!$C$2:$C$100,0)+1,0)))="Н/Д",INDIRECT(CONCATENATE("'2018-07 (Д)'!T",TEXT(MATCH($C49,'2018-07 (Д)'!$C$2:$C$100,0)+1,0)))="Н/Д",AND(INDIRECT(CONCATENATE("'2018-08 (Д)'!T",TEXT(MATCH($C49,'2018-08 (Д)'!$C$2:$C$100,0)+1,0)))="Н/Д",INDIRECT(CONCATENATE("'2018-07 (Д)'!T",TEXT(MATCH($C49,'2018-07 (Д)'!$C$2:$C$100,0)+1,0))))),"Н/Д",((INDIRECT(CONCATENATE("'2018-08 (Д)'!T",TEXT(MATCH($C49,'2018-08 (Д)'!$C$2:$C$100,0)+1,0)))-INDIRECT(CONCATENATE("'2018-07 (Д)'!T",TEXT(MATCH($C49,'2018-07 (Д)'!$C$2:$C$100,0)+1,0))))/INDIRECT(CONCATENATE("'2018-07 (Д)'!T",TEXT(MATCH($C49,'2018-07 (Д)'!$C$2:$C$100,0)+1,0))))*100)</f>
        <v>8.6984597168554103</v>
      </c>
      <c r="FT49" s="9">
        <f ca="1">IF(OR(INDIRECT(CONCATENATE("'2018-09 (Д)'!T",TEXT(MATCH($C49,'2018-09 (Д)'!$C$2:$C$100,0)+1,0)))="Н/Д",INDIRECT(CONCATENATE("'2018-08 (Д)'!T",TEXT(MATCH($C49,'2018-08 (Д)'!$C$2:$C$100,0)+1,0)))="Н/Д",AND(INDIRECT(CONCATENATE("'2018-09 (Д)'!T",TEXT(MATCH($C49,'2018-09 (Д)'!$C$2:$C$100,0)+1,0)))="Н/Д",INDIRECT(CONCATENATE("'2018-08 (Д)'!T",TEXT(MATCH($C49,'2018-08 (Д)'!$C$2:$C$100,0)+1,0))))),"Н/Д",((INDIRECT(CONCATENATE("'2018-09 (Д)'!T",TEXT(MATCH($C49,'2018-09 (Д)'!$C$2:$C$100,0)+1,0)))-INDIRECT(CONCATENATE("'2018-08 (Д)'!T",TEXT(MATCH($C49,'2018-08 (Д)'!$C$2:$C$100,0)+1,0))))/INDIRECT(CONCATENATE("'2018-08 (Д)'!T",TEXT(MATCH($C49,'2018-08 (Д)'!$C$2:$C$100,0)+1,0))))*100)</f>
        <v>-1.1192085499008197</v>
      </c>
      <c r="FU49" s="9">
        <f ca="1">IF(OR(INDIRECT(CONCATENATE("'2018-10 (Д)'!T",TEXT(MATCH($C49,'2018-10 (Д)'!$C$2:$C$100,0)+1,0)))="Н/Д",INDIRECT(CONCATENATE("'2018-09 (Д)'!T",TEXT(MATCH($C49,'2018-09 (Д)'!$C$2:$C$100,0)+1,0)))="Н/Д",AND(INDIRECT(CONCATENATE("'2018-10 (Д)'!T",TEXT(MATCH($C49,'2018-10 (Д)'!$C$2:$C$100,0)+1,0)))="Н/Д",INDIRECT(CONCATENATE("'2018-09 (Д)'!T",TEXT(MATCH($C49,'2018-09 (Д)'!$C$2:$C$100,0)+1,0))))),"Н/Д",((INDIRECT(CONCATENATE("'2018-10 (Д)'!T",TEXT(MATCH($C49,'2018-10 (Д)'!$C$2:$C$100,0)+1,0)))-INDIRECT(CONCATENATE("'2018-09 (Д)'!T",TEXT(MATCH($C49,'2018-09 (Д)'!$C$2:$C$100,0)+1,0))))/INDIRECT(CONCATENATE("'2018-09 (Д)'!T",TEXT(MATCH($C49,'2018-09 (Д)'!$C$2:$C$100,0)+1,0))))*100)</f>
        <v>-10.770694648285213</v>
      </c>
      <c r="FV49" s="9">
        <f ca="1">IF(OR(INDIRECT(CONCATENATE("'2018-11 (Д)'!T",TEXT(MATCH($C49,'2018-11 (Д)'!$C$2:$C$100,0)+1,0)))="Н/Д",INDIRECT(CONCATENATE("'2018-10 (Д)'!T",TEXT(MATCH($C49,'2018-10 (Д)'!$C$2:$C$100,0)+1,0)))="Н/Д",AND(INDIRECT(CONCATENATE("'2018-11 (Д)'!T",TEXT(MATCH($C49,'2018-11 (Д)'!$C$2:$C$100,0)+1,0)))="Н/Д",INDIRECT(CONCATENATE("'2018-10 (Д)'!T",TEXT(MATCH($C49,'2018-10 (Д)'!$C$2:$C$100,0)+1,0))))),"Н/Д",((INDIRECT(CONCATENATE("'2018-11 (Д)'!T",TEXT(MATCH($C49,'2018-11 (Д)'!$C$2:$C$100,0)+1,0)))-INDIRECT(CONCATENATE("'2018-10 (Д)'!T",TEXT(MATCH($C49,'2018-10 (Д)'!$C$2:$C$100,0)+1,0))))/INDIRECT(CONCATENATE("'2018-10 (Д)'!T",TEXT(MATCH($C49,'2018-10 (Д)'!$C$2:$C$100,0)+1,0))))*100)</f>
        <v>-12.079831550139223</v>
      </c>
      <c r="FW49" s="9">
        <f ca="1">IF(OR(INDIRECT(CONCATENATE("'2018-12 (Д)'!T",TEXT(MATCH($C49,'2018-12 (Д)'!$C$2:$C$100,0)+1,0)))="Н/Д",INDIRECT(CONCATENATE("'2018-11 (Д)'!T",TEXT(MATCH($C49,'2018-11 (Д)'!$C$2:$C$100,0)+1,0)))="Н/Д",AND(INDIRECT(CONCATENATE("'2018-12 (Д)'!T",TEXT(MATCH($C49,'2018-12 (Д)'!$C$2:$C$100,0)+1,0)))="Н/Д",INDIRECT(CONCATENATE("'2018-11 (Д)'!T",TEXT(MATCH($C49,'2018-11 (Д)'!$C$2:$C$100,0)+1,0))))),"Н/Д",((INDIRECT(CONCATENATE("'2018-12 (Д)'!T",TEXT(MATCH($C49,'2018-12 (Д)'!$C$2:$C$100,0)+1,0)))-INDIRECT(CONCATENATE("'2018-11 (Д)'!T",TEXT(MATCH($C49,'2018-11 (Д)'!$C$2:$C$100,0)+1,0))))/INDIRECT(CONCATENATE("'2018-11 (Д)'!T",TEXT(MATCH($C49,'2018-11 (Д)'!$C$2:$C$100,0)+1,0))))*100)</f>
        <v>12.25149287374831</v>
      </c>
      <c r="FX49" s="9"/>
      <c r="FY49" s="9">
        <f ca="1">IF(OR(INDIRECT(CONCATENATE("'2018-03 (Д)'!U",TEXT(MATCH($C49,'2018-03 (Д)'!$C$2:$C$100,0)+1,0)))="Н/Д",INDIRECT(CONCATENATE("'2018-02 (Д)'!U",TEXT(MATCH($C49,'2018-02 (Д)'!$C$2:$C$100,0)+1,0)))="Н/Д",AND(INDIRECT(CONCATENATE("'2018-03 (Д)'!U",TEXT(MATCH($C49,'2018-03 (Д)'!$C$2:$C$100,0)+1,0)))="Н/Д",INDIRECT(CONCATENATE("'2018-02 (Д)'!U",TEXT(MATCH($C49,'2018-02 (Д)'!$C$2:$C$100,0)+1,0))))),"Н/Д",((INDIRECT(CONCATENATE("'2018-03 (Д)'!U",TEXT(MATCH($C49,'2018-03 (Д)'!$C$2:$C$100,0)+1,0)))-INDIRECT(CONCATENATE("'2018-02 (Д)'!U",TEXT(MATCH($C49,'2018-02 (Д)'!$C$2:$C$100,0)+1,0))))/INDIRECT(CONCATENATE("'2018-02 (Д)'!U",TEXT(MATCH($C49,'2018-02 (Д)'!$C$2:$C$100,0)+1,0))))*100)</f>
        <v>-14999.291587283566</v>
      </c>
      <c r="FZ49" s="9">
        <f ca="1">IF(OR(INDIRECT(CONCATENATE("'2018-04 (Д)'!U",TEXT(MATCH($C49,'2018-04 (Д)'!$C$2:$C$100,0)+1,0)))="Н/Д",INDIRECT(CONCATENATE("'2018-03 (Д)'!U",TEXT(MATCH($C49,'2018-03 (Д)'!$C$2:$C$100,0)+1,0)))="Н/Д",AND(INDIRECT(CONCATENATE("'2018-04 (Д)'!U",TEXT(MATCH($C49,'2018-04 (Д)'!$C$2:$C$100,0)+1,0)))="Н/Д",INDIRECT(CONCATENATE("'2018-03 (Д)'!U",TEXT(MATCH($C49,'2018-03 (Д)'!$C$2:$C$100,0)+1,0))))),"Н/Д",((INDIRECT(CONCATENATE("'2018-04 (Д)'!U",TEXT(MATCH($C49,'2018-04 (Д)'!$C$2:$C$100,0)+1,0)))-INDIRECT(CONCATENATE("'2018-03 (Д)'!U",TEXT(MATCH($C49,'2018-03 (Д)'!$C$2:$C$100,0)+1,0))))/INDIRECT(CONCATENATE("'2018-03 (Д)'!U",TEXT(MATCH($C49,'2018-03 (Д)'!$C$2:$C$100,0)+1,0))))*100)</f>
        <v>-58.288582878162146</v>
      </c>
      <c r="GA49" s="9">
        <f ca="1">IF(OR(INDIRECT(CONCATENATE("'2018-05 (Д)'!U",TEXT(MATCH($C49,'2018-05 (Д)'!$C$2:$C$100,0)+1,0)))="Н/Д",INDIRECT(CONCATENATE("'2018-04 (Д)'!U",TEXT(MATCH($C49,'2018-04 (Д)'!$C$2:$C$100,0)+1,0)))="Н/Д",AND(INDIRECT(CONCATENATE("'2018-05 (Д)'!U",TEXT(MATCH($C49,'2018-05 (Д)'!$C$2:$C$100,0)+1,0)))="Н/Д",INDIRECT(CONCATENATE("'2018-04 (Д)'!U",TEXT(MATCH($C49,'2018-04 (Д)'!$C$2:$C$100,0)+1,0))))),"Н/Д",((INDIRECT(CONCATENATE("'2018-05 (Д)'!U",TEXT(MATCH($C49,'2018-05 (Д)'!$C$2:$C$100,0)+1,0)))-INDIRECT(CONCATENATE("'2018-04 (Д)'!U",TEXT(MATCH($C49,'2018-04 (Д)'!$C$2:$C$100,0)+1,0))))/INDIRECT(CONCATENATE("'2018-04 (Д)'!U",TEXT(MATCH($C49,'2018-04 (Д)'!$C$2:$C$100,0)+1,0))))*100)</f>
        <v>112.47428683287563</v>
      </c>
      <c r="GB49" s="9">
        <f ca="1">IF(OR(INDIRECT(CONCATENATE("'2018-06 (Д)'!U",TEXT(MATCH($C49,'2018-06 (Д)'!$C$2:$C$100,0)+1,0)))="Н/Д",INDIRECT(CONCATENATE("'2018-05 (Д)'!U",TEXT(MATCH($C49,'2018-05 (Д)'!$C$2:$C$100,0)+1,0)))="Н/Д",AND(INDIRECT(CONCATENATE("'2018-06 (Д)'!U",TEXT(MATCH($C49,'2018-06 (Д)'!$C$2:$C$100,0)+1,0)))="Н/Д",INDIRECT(CONCATENATE("'2018-05 (Д)'!U",TEXT(MATCH($C49,'2018-05 (Д)'!$C$2:$C$100,0)+1,0))))),"Н/Д",((INDIRECT(CONCATENATE("'2018-06 (Д)'!U",TEXT(MATCH($C49,'2018-06 (Д)'!$C$2:$C$100,0)+1,0)))-INDIRECT(CONCATENATE("'2018-05 (Д)'!U",TEXT(MATCH($C49,'2018-05 (Д)'!$C$2:$C$100,0)+1,0))))/INDIRECT(CONCATENATE("'2018-05 (Д)'!U",TEXT(MATCH($C49,'2018-05 (Д)'!$C$2:$C$100,0)+1,0))))*100)</f>
        <v>233.45371278223226</v>
      </c>
      <c r="GC49" s="9">
        <f ca="1">IF(OR(INDIRECT(CONCATENATE("'2018-07 (Д)'!U",TEXT(MATCH($C49,'2018-07 (Д)'!$C$2:$C$100,0)+1,0)))="Н/Д",INDIRECT(CONCATENATE("'2018-06 (Д)'!U",TEXT(MATCH($C49,'2018-06 (Д)'!$C$2:$C$100,0)+1,0)))="Н/Д",AND(INDIRECT(CONCATENATE("'2018-07 (Д)'!U",TEXT(MATCH($C49,'2018-07 (Д)'!$C$2:$C$100,0)+1,0)))="Н/Д",INDIRECT(CONCATENATE("'2018-06 (Д)'!U",TEXT(MATCH($C49,'2018-06 (Д)'!$C$2:$C$100,0)+1,0))))),"Н/Д",((INDIRECT(CONCATENATE("'2018-07 (Д)'!U",TEXT(MATCH($C49,'2018-07 (Д)'!$C$2:$C$100,0)+1,0)))-INDIRECT(CONCATENATE("'2018-06 (Д)'!U",TEXT(MATCH($C49,'2018-06 (Д)'!$C$2:$C$100,0)+1,0))))/INDIRECT(CONCATENATE("'2018-06 (Д)'!U",TEXT(MATCH($C49,'2018-06 (Д)'!$C$2:$C$100,0)+1,0))))*100)</f>
        <v>-118.29951700529797</v>
      </c>
      <c r="GD49" s="9">
        <f ca="1">IF(OR(INDIRECT(CONCATENATE("'2018-08 (Д)'!U",TEXT(MATCH($C49,'2018-08 (Д)'!$C$2:$C$100,0)+1,0)))="Н/Д",INDIRECT(CONCATENATE("'2018-07 (Д)'!U",TEXT(MATCH($C49,'2018-07 (Д)'!$C$2:$C$100,0)+1,0)))="Н/Д",AND(INDIRECT(CONCATENATE("'2018-08 (Д)'!U",TEXT(MATCH($C49,'2018-08 (Д)'!$C$2:$C$100,0)+1,0)))="Н/Д",INDIRECT(CONCATENATE("'2018-07 (Д)'!U",TEXT(MATCH($C49,'2018-07 (Д)'!$C$2:$C$100,0)+1,0))))),"Н/Д",((INDIRECT(CONCATENATE("'2018-08 (Д)'!U",TEXT(MATCH($C49,'2018-08 (Д)'!$C$2:$C$100,0)+1,0)))-INDIRECT(CONCATENATE("'2018-07 (Д)'!U",TEXT(MATCH($C49,'2018-07 (Д)'!$C$2:$C$100,0)+1,0))))/INDIRECT(CONCATENATE("'2018-07 (Д)'!U",TEXT(MATCH($C49,'2018-07 (Д)'!$C$2:$C$100,0)+1,0))))*100)</f>
        <v>-188.32827454606206</v>
      </c>
      <c r="GE49" s="9">
        <f ca="1">IF(OR(INDIRECT(CONCATENATE("'2018-09 (Д)'!U",TEXT(MATCH($C49,'2018-09 (Д)'!$C$2:$C$100,0)+1,0)))="Н/Д",INDIRECT(CONCATENATE("'2018-08 (Д)'!U",TEXT(MATCH($C49,'2018-08 (Д)'!$C$2:$C$100,0)+1,0)))="Н/Д",AND(INDIRECT(CONCATENATE("'2018-09 (Д)'!U",TEXT(MATCH($C49,'2018-09 (Д)'!$C$2:$C$100,0)+1,0)))="Н/Д",INDIRECT(CONCATENATE("'2018-08 (Д)'!U",TEXT(MATCH($C49,'2018-08 (Д)'!$C$2:$C$100,0)+1,0))))),"Н/Д",((INDIRECT(CONCATENATE("'2018-09 (Д)'!U",TEXT(MATCH($C49,'2018-09 (Д)'!$C$2:$C$100,0)+1,0)))-INDIRECT(CONCATENATE("'2018-08 (Д)'!U",TEXT(MATCH($C49,'2018-08 (Д)'!$C$2:$C$100,0)+1,0))))/INDIRECT(CONCATENATE("'2018-08 (Д)'!U",TEXT(MATCH($C49,'2018-08 (Д)'!$C$2:$C$100,0)+1,0))))*100)</f>
        <v>105.97181358947394</v>
      </c>
      <c r="GF49" s="9">
        <f ca="1">IF(OR(INDIRECT(CONCATENATE("'2018-10 (Д)'!U",TEXT(MATCH($C49,'2018-10 (Д)'!$C$2:$C$100,0)+1,0)))="Н/Д",INDIRECT(CONCATENATE("'2018-09 (Д)'!U",TEXT(MATCH($C49,'2018-09 (Д)'!$C$2:$C$100,0)+1,0)))="Н/Д",AND(INDIRECT(CONCATENATE("'2018-10 (Д)'!U",TEXT(MATCH($C49,'2018-10 (Д)'!$C$2:$C$100,0)+1,0)))="Н/Д",INDIRECT(CONCATENATE("'2018-09 (Д)'!U",TEXT(MATCH($C49,'2018-09 (Д)'!$C$2:$C$100,0)+1,0))))),"Н/Д",((INDIRECT(CONCATENATE("'2018-10 (Д)'!U",TEXT(MATCH($C49,'2018-10 (Д)'!$C$2:$C$100,0)+1,0)))-INDIRECT(CONCATENATE("'2018-09 (Д)'!U",TEXT(MATCH($C49,'2018-09 (Д)'!$C$2:$C$100,0)+1,0))))/INDIRECT(CONCATENATE("'2018-09 (Д)'!U",TEXT(MATCH($C49,'2018-09 (Д)'!$C$2:$C$100,0)+1,0))))*100)</f>
        <v>-48.708178722842639</v>
      </c>
      <c r="GG49" s="9">
        <f ca="1">IF(OR(INDIRECT(CONCATENATE("'2018-11 (Д)'!U",TEXT(MATCH($C49,'2018-11 (Д)'!$C$2:$C$100,0)+1,0)))="Н/Д",INDIRECT(CONCATENATE("'2018-10 (Д)'!U",TEXT(MATCH($C49,'2018-10 (Д)'!$C$2:$C$100,0)+1,0)))="Н/Д",AND(INDIRECT(CONCATENATE("'2018-11 (Д)'!U",TEXT(MATCH($C49,'2018-11 (Д)'!$C$2:$C$100,0)+1,0)))="Н/Д",INDIRECT(CONCATENATE("'2018-10 (Д)'!U",TEXT(MATCH($C49,'2018-10 (Д)'!$C$2:$C$100,0)+1,0))))),"Н/Д",((INDIRECT(CONCATENATE("'2018-11 (Д)'!U",TEXT(MATCH($C49,'2018-11 (Д)'!$C$2:$C$100,0)+1,0)))-INDIRECT(CONCATENATE("'2018-10 (Д)'!U",TEXT(MATCH($C49,'2018-10 (Д)'!$C$2:$C$100,0)+1,0))))/INDIRECT(CONCATENATE("'2018-10 (Д)'!U",TEXT(MATCH($C49,'2018-10 (Д)'!$C$2:$C$100,0)+1,0))))*100)</f>
        <v>3.0303782204483065</v>
      </c>
      <c r="GH49" s="9">
        <f ca="1">IF(OR(INDIRECT(CONCATENATE("'2018-12 (Д)'!U",TEXT(MATCH($C49,'2018-12 (Д)'!$C$2:$C$100,0)+1,0)))="Н/Д",INDIRECT(CONCATENATE("'2018-11 (Д)'!U",TEXT(MATCH($C49,'2018-11 (Д)'!$C$2:$C$100,0)+1,0)))="Н/Д",AND(INDIRECT(CONCATENATE("'2018-12 (Д)'!U",TEXT(MATCH($C49,'2018-12 (Д)'!$C$2:$C$100,0)+1,0)))="Н/Д",INDIRECT(CONCATENATE("'2018-11 (Д)'!U",TEXT(MATCH($C49,'2018-11 (Д)'!$C$2:$C$100,0)+1,0))))),"Н/Д",((INDIRECT(CONCATENATE("'2018-12 (Д)'!U",TEXT(MATCH($C49,'2018-12 (Д)'!$C$2:$C$100,0)+1,0)))-INDIRECT(CONCATENATE("'2018-11 (Д)'!U",TEXT(MATCH($C49,'2018-11 (Д)'!$C$2:$C$100,0)+1,0))))/INDIRECT(CONCATENATE("'2018-11 (Д)'!U",TEXT(MATCH($C49,'2018-11 (Д)'!$C$2:$C$100,0)+1,0))))*100)</f>
        <v>162.84829495799164</v>
      </c>
      <c r="GI49" s="9"/>
      <c r="GJ49" s="9">
        <f ca="1">IF(OR(INDIRECT(CONCATENATE("'2018-03 (Д)'!V",TEXT(MATCH($C49,'2018-03 (Д)'!$C$2:$C$100,0)+1,0)))="Н/Д",INDIRECT(CONCATENATE("'2018-02 (Д)'!V",TEXT(MATCH($C49,'2018-02 (Д)'!$C$2:$C$100,0)+1,0)))="Н/Д",AND(INDIRECT(CONCATENATE("'2018-03 (Д)'!V",TEXT(MATCH($C49,'2018-03 (Д)'!$C$2:$C$100,0)+1,0)))="Н/Д",INDIRECT(CONCATENATE("'2018-02 (Д)'!V",TEXT(MATCH($C49,'2018-02 (Д)'!$C$2:$C$100,0)+1,0))))),"Н/Д",((INDIRECT(CONCATENATE("'2018-03 (Д)'!V",TEXT(MATCH($C49,'2018-03 (Д)'!$C$2:$C$100,0)+1,0)))-INDIRECT(CONCATENATE("'2018-02 (Д)'!V",TEXT(MATCH($C49,'2018-02 (Д)'!$C$2:$C$100,0)+1,0))))/INDIRECT(CONCATENATE("'2018-02 (Д)'!V",TEXT(MATCH($C49,'2018-02 (Д)'!$C$2:$C$100,0)+1,0))))*100)</f>
        <v>56.388855989054434</v>
      </c>
      <c r="GK49" s="9">
        <f ca="1">IF(OR(INDIRECT(CONCATENATE("'2018-04 (Д)'!V",TEXT(MATCH($C49,'2018-04 (Д)'!$C$2:$C$100,0)+1,0)))="Н/Д",INDIRECT(CONCATENATE("'2018-03 (Д)'!V",TEXT(MATCH($C49,'2018-03 (Д)'!$C$2:$C$100,0)+1,0)))="Н/Д",AND(INDIRECT(CONCATENATE("'2018-04 (Д)'!V",TEXT(MATCH($C49,'2018-04 (Д)'!$C$2:$C$100,0)+1,0)))="Н/Д",INDIRECT(CONCATENATE("'2018-03 (Д)'!V",TEXT(MATCH($C49,'2018-03 (Д)'!$C$2:$C$100,0)+1,0))))),"Н/Д",((INDIRECT(CONCATENATE("'2018-04 (Д)'!V",TEXT(MATCH($C49,'2018-04 (Д)'!$C$2:$C$100,0)+1,0)))-INDIRECT(CONCATENATE("'2018-03 (Д)'!V",TEXT(MATCH($C49,'2018-03 (Д)'!$C$2:$C$100,0)+1,0))))/INDIRECT(CONCATENATE("'2018-03 (Д)'!V",TEXT(MATCH($C49,'2018-03 (Д)'!$C$2:$C$100,0)+1,0))))*100)</f>
        <v>33.629603991972282</v>
      </c>
      <c r="GL49" s="9">
        <f ca="1">IF(OR(INDIRECT(CONCATENATE("'2018-05 (Д)'!V",TEXT(MATCH($C49,'2018-05 (Д)'!$C$2:$C$100,0)+1,0)))="Н/Д",INDIRECT(CONCATENATE("'2018-04 (Д)'!V",TEXT(MATCH($C49,'2018-04 (Д)'!$C$2:$C$100,0)+1,0)))="Н/Д",AND(INDIRECT(CONCATENATE("'2018-05 (Д)'!V",TEXT(MATCH($C49,'2018-05 (Д)'!$C$2:$C$100,0)+1,0)))="Н/Д",INDIRECT(CONCATENATE("'2018-04 (Д)'!V",TEXT(MATCH($C49,'2018-04 (Д)'!$C$2:$C$100,0)+1,0))))),"Н/Д",((INDIRECT(CONCATENATE("'2018-05 (Д)'!V",TEXT(MATCH($C49,'2018-05 (Д)'!$C$2:$C$100,0)+1,0)))-INDIRECT(CONCATENATE("'2018-04 (Д)'!V",TEXT(MATCH($C49,'2018-04 (Д)'!$C$2:$C$100,0)+1,0))))/INDIRECT(CONCATENATE("'2018-04 (Д)'!V",TEXT(MATCH($C49,'2018-04 (Д)'!$C$2:$C$100,0)+1,0))))*100)</f>
        <v>25.803227090056485</v>
      </c>
      <c r="GM49" s="9">
        <f ca="1">IF(OR(INDIRECT(CONCATENATE("'2018-06 (Д)'!V",TEXT(MATCH($C49,'2018-06 (Д)'!$C$2:$C$100,0)+1,0)))="Н/Д",INDIRECT(CONCATENATE("'2018-05 (Д)'!V",TEXT(MATCH($C49,'2018-05 (Д)'!$C$2:$C$100,0)+1,0)))="Н/Д",AND(INDIRECT(CONCATENATE("'2018-06 (Д)'!V",TEXT(MATCH($C49,'2018-06 (Д)'!$C$2:$C$100,0)+1,0)))="Н/Д",INDIRECT(CONCATENATE("'2018-05 (Д)'!V",TEXT(MATCH($C49,'2018-05 (Д)'!$C$2:$C$100,0)+1,0))))),"Н/Д",((INDIRECT(CONCATENATE("'2018-06 (Д)'!V",TEXT(MATCH($C49,'2018-06 (Д)'!$C$2:$C$100,0)+1,0)))-INDIRECT(CONCATENATE("'2018-05 (Д)'!V",TEXT(MATCH($C49,'2018-05 (Д)'!$C$2:$C$100,0)+1,0))))/INDIRECT(CONCATENATE("'2018-05 (Д)'!V",TEXT(MATCH($C49,'2018-05 (Д)'!$C$2:$C$100,0)+1,0))))*100)</f>
        <v>0.49783258913828715</v>
      </c>
      <c r="GN49" s="9">
        <f ca="1">IF(OR(INDIRECT(CONCATENATE("'2018-07 (Д)'!V",TEXT(MATCH($C49,'2018-07 (Д)'!$C$2:$C$100,0)+1,0)))="Н/Д",INDIRECT(CONCATENATE("'2018-06 (Д)'!V",TEXT(MATCH($C49,'2018-06 (Д)'!$C$2:$C$100,0)+1,0)))="Н/Д",AND(INDIRECT(CONCATENATE("'2018-07 (Д)'!V",TEXT(MATCH($C49,'2018-07 (Д)'!$C$2:$C$100,0)+1,0)))="Н/Д",INDIRECT(CONCATENATE("'2018-06 (Д)'!V",TEXT(MATCH($C49,'2018-06 (Д)'!$C$2:$C$100,0)+1,0))))),"Н/Д",((INDIRECT(CONCATENATE("'2018-07 (Д)'!V",TEXT(MATCH($C49,'2018-07 (Д)'!$C$2:$C$100,0)+1,0)))-INDIRECT(CONCATENATE("'2018-06 (Д)'!V",TEXT(MATCH($C49,'2018-06 (Д)'!$C$2:$C$100,0)+1,0))))/INDIRECT(CONCATENATE("'2018-06 (Д)'!V",TEXT(MATCH($C49,'2018-06 (Д)'!$C$2:$C$100,0)+1,0))))*100)</f>
        <v>-30.790429002364185</v>
      </c>
      <c r="GO49" s="9">
        <f ca="1">IF(OR(INDIRECT(CONCATENATE("'2018-08 (Д)'!V",TEXT(MATCH($C49,'2018-08 (Д)'!$C$2:$C$100,0)+1,0)))="Н/Д",INDIRECT(CONCATENATE("'2018-07 (Д)'!V",TEXT(MATCH($C49,'2018-07 (Д)'!$C$2:$C$100,0)+1,0)))="Н/Д",AND(INDIRECT(CONCATENATE("'2018-08 (Д)'!V",TEXT(MATCH($C49,'2018-08 (Д)'!$C$2:$C$100,0)+1,0)))="Н/Д",INDIRECT(CONCATENATE("'2018-07 (Д)'!V",TEXT(MATCH($C49,'2018-07 (Д)'!$C$2:$C$100,0)+1,0))))),"Н/Д",((INDIRECT(CONCATENATE("'2018-08 (Д)'!V",TEXT(MATCH($C49,'2018-08 (Д)'!$C$2:$C$100,0)+1,0)))-INDIRECT(CONCATENATE("'2018-07 (Д)'!V",TEXT(MATCH($C49,'2018-07 (Д)'!$C$2:$C$100,0)+1,0))))/INDIRECT(CONCATENATE("'2018-07 (Д)'!V",TEXT(MATCH($C49,'2018-07 (Д)'!$C$2:$C$100,0)+1,0))))*100)</f>
        <v>-13.808268974114879</v>
      </c>
      <c r="GP49" s="9">
        <f ca="1">IF(OR(INDIRECT(CONCATENATE("'2018-09 (Д)'!V",TEXT(MATCH($C49,'2018-09 (Д)'!$C$2:$C$100,0)+1,0)))="Н/Д",INDIRECT(CONCATENATE("'2018-08 (Д)'!V",TEXT(MATCH($C49,'2018-08 (Д)'!$C$2:$C$100,0)+1,0)))="Н/Д",AND(INDIRECT(CONCATENATE("'2018-09 (Д)'!V",TEXT(MATCH($C49,'2018-09 (Д)'!$C$2:$C$100,0)+1,0)))="Н/Д",INDIRECT(CONCATENATE("'2018-08 (Д)'!V",TEXT(MATCH($C49,'2018-08 (Д)'!$C$2:$C$100,0)+1,0))))),"Н/Д",((INDIRECT(CONCATENATE("'2018-09 (Д)'!V",TEXT(MATCH($C49,'2018-09 (Д)'!$C$2:$C$100,0)+1,0)))-INDIRECT(CONCATENATE("'2018-08 (Д)'!V",TEXT(MATCH($C49,'2018-08 (Д)'!$C$2:$C$100,0)+1,0))))/INDIRECT(CONCATENATE("'2018-08 (Д)'!V",TEXT(MATCH($C49,'2018-08 (Д)'!$C$2:$C$100,0)+1,0))))*100)</f>
        <v>163.74972299849654</v>
      </c>
      <c r="GQ49" s="9">
        <f ca="1">IF(OR(INDIRECT(CONCATENATE("'2018-10 (Д)'!V",TEXT(MATCH($C49,'2018-10 (Д)'!$C$2:$C$100,0)+1,0)))="Н/Д",INDIRECT(CONCATENATE("'2018-09 (Д)'!V",TEXT(MATCH($C49,'2018-09 (Д)'!$C$2:$C$100,0)+1,0)))="Н/Д",AND(INDIRECT(CONCATENATE("'2018-10 (Д)'!V",TEXT(MATCH($C49,'2018-10 (Д)'!$C$2:$C$100,0)+1,0)))="Н/Д",INDIRECT(CONCATENATE("'2018-09 (Д)'!V",TEXT(MATCH($C49,'2018-09 (Д)'!$C$2:$C$100,0)+1,0))))),"Н/Д",((INDIRECT(CONCATENATE("'2018-10 (Д)'!V",TEXT(MATCH($C49,'2018-10 (Д)'!$C$2:$C$100,0)+1,0)))-INDIRECT(CONCATENATE("'2018-09 (Д)'!V",TEXT(MATCH($C49,'2018-09 (Д)'!$C$2:$C$100,0)+1,0))))/INDIRECT(CONCATENATE("'2018-09 (Д)'!V",TEXT(MATCH($C49,'2018-09 (Д)'!$C$2:$C$100,0)+1,0))))*100)</f>
        <v>-12.599768030003208</v>
      </c>
      <c r="GR49" s="9">
        <f ca="1">IF(OR(INDIRECT(CONCATENATE("'2018-11 (Д)'!V",TEXT(MATCH($C49,'2018-11 (Д)'!$C$2:$C$100,0)+1,0)))="Н/Д",INDIRECT(CONCATENATE("'2018-10 (Д)'!V",TEXT(MATCH($C49,'2018-10 (Д)'!$C$2:$C$100,0)+1,0)))="Н/Д",AND(INDIRECT(CONCATENATE("'2018-11 (Д)'!V",TEXT(MATCH($C49,'2018-11 (Д)'!$C$2:$C$100,0)+1,0)))="Н/Д",INDIRECT(CONCATENATE("'2018-10 (Д)'!V",TEXT(MATCH($C49,'2018-10 (Д)'!$C$2:$C$100,0)+1,0))))),"Н/Д",((INDIRECT(CONCATENATE("'2018-11 (Д)'!V",TEXT(MATCH($C49,'2018-11 (Д)'!$C$2:$C$100,0)+1,0)))-INDIRECT(CONCATENATE("'2018-10 (Д)'!V",TEXT(MATCH($C49,'2018-10 (Д)'!$C$2:$C$100,0)+1,0))))/INDIRECT(CONCATENATE("'2018-10 (Д)'!V",TEXT(MATCH($C49,'2018-10 (Д)'!$C$2:$C$100,0)+1,0))))*100)</f>
        <v>-14.66048519862429</v>
      </c>
      <c r="GS49" s="9">
        <f ca="1">IF(OR(INDIRECT(CONCATENATE("'2018-12 (Д)'!V",TEXT(MATCH($C49,'2018-12 (Д)'!$C$2:$C$100,0)+1,0)))="Н/Д",INDIRECT(CONCATENATE("'2018-11 (Д)'!V",TEXT(MATCH($C49,'2018-11 (Д)'!$C$2:$C$100,0)+1,0)))="Н/Д",AND(INDIRECT(CONCATENATE("'2018-12 (Д)'!V",TEXT(MATCH($C49,'2018-12 (Д)'!$C$2:$C$100,0)+1,0)))="Н/Д",INDIRECT(CONCATENATE("'2018-11 (Д)'!V",TEXT(MATCH($C49,'2018-11 (Д)'!$C$2:$C$100,0)+1,0))))),"Н/Д",((INDIRECT(CONCATENATE("'2018-12 (Д)'!V",TEXT(MATCH($C49,'2018-12 (Д)'!$C$2:$C$100,0)+1,0)))-INDIRECT(CONCATENATE("'2018-11 (Д)'!V",TEXT(MATCH($C49,'2018-11 (Д)'!$C$2:$C$100,0)+1,0))))/INDIRECT(CONCATENATE("'2018-11 (Д)'!V",TEXT(MATCH($C49,'2018-11 (Д)'!$C$2:$C$100,0)+1,0))))*100)</f>
        <v>-26.589885967486854</v>
      </c>
      <c r="GT49" s="9"/>
      <c r="GU49" s="9">
        <f ca="1">IF(OR(INDIRECT(CONCATENATE("'2018-03 (Д)'!W",TEXT(MATCH($C49,'2018-03 (Д)'!$C$2:$C$100,0)+1,0)))="Н/Д",INDIRECT(CONCATENATE("'2018-02 (Д)'!W",TEXT(MATCH($C49,'2018-02 (Д)'!$C$2:$C$100,0)+1,0)))="Н/Д",AND(INDIRECT(CONCATENATE("'2018-03 (Д)'!W",TEXT(MATCH($C49,'2018-03 (Д)'!$C$2:$C$100,0)+1,0)))="Н/Д",INDIRECT(CONCATENATE("'2018-02 (Д)'!W",TEXT(MATCH($C49,'2018-02 (Д)'!$C$2:$C$100,0)+1,0))))),"Н/Д",((INDIRECT(CONCATENATE("'2018-03 (Д)'!W",TEXT(MATCH($C49,'2018-03 (Д)'!$C$2:$C$100,0)+1,0)))-INDIRECT(CONCATENATE("'2018-02 (Д)'!W",TEXT(MATCH($C49,'2018-02 (Д)'!$C$2:$C$100,0)+1,0))))/INDIRECT(CONCATENATE("'2018-02 (Д)'!W",TEXT(MATCH($C49,'2018-02 (Д)'!$C$2:$C$100,0)+1,0))))*100)</f>
        <v>25.226863785497144</v>
      </c>
      <c r="GV49" s="9">
        <f ca="1">IF(OR(INDIRECT(CONCATENATE("'2018-04 (Д)'!W",TEXT(MATCH($C49,'2018-04 (Д)'!$C$2:$C$100,0)+1,0)))="Н/Д",INDIRECT(CONCATENATE("'2018-03 (Д)'!W",TEXT(MATCH($C49,'2018-03 (Д)'!$C$2:$C$100,0)+1,0)))="Н/Д",AND(INDIRECT(CONCATENATE("'2018-04 (Д)'!W",TEXT(MATCH($C49,'2018-04 (Д)'!$C$2:$C$100,0)+1,0)))="Н/Д",INDIRECT(CONCATENATE("'2018-03 (Д)'!W",TEXT(MATCH($C49,'2018-03 (Д)'!$C$2:$C$100,0)+1,0))))),"Н/Д",((INDIRECT(CONCATENATE("'2018-04 (Д)'!W",TEXT(MATCH($C49,'2018-04 (Д)'!$C$2:$C$100,0)+1,0)))-INDIRECT(CONCATENATE("'2018-03 (Д)'!W",TEXT(MATCH($C49,'2018-03 (Д)'!$C$2:$C$100,0)+1,0))))/INDIRECT(CONCATENATE("'2018-03 (Д)'!W",TEXT(MATCH($C49,'2018-03 (Д)'!$C$2:$C$100,0)+1,0))))*100)</f>
        <v>103.71755615286557</v>
      </c>
      <c r="GW49" s="9">
        <f ca="1">IF(OR(INDIRECT(CONCATENATE("'2018-05 (Д)'!W",TEXT(MATCH($C49,'2018-05 (Д)'!$C$2:$C$100,0)+1,0)))="Н/Д",INDIRECT(CONCATENATE("'2018-04 (Д)'!W",TEXT(MATCH($C49,'2018-04 (Д)'!$C$2:$C$100,0)+1,0)))="Н/Д",AND(INDIRECT(CONCATENATE("'2018-05 (Д)'!W",TEXT(MATCH($C49,'2018-05 (Д)'!$C$2:$C$100,0)+1,0)))="Н/Д",INDIRECT(CONCATENATE("'2018-04 (Д)'!W",TEXT(MATCH($C49,'2018-04 (Д)'!$C$2:$C$100,0)+1,0))))),"Н/Д",((INDIRECT(CONCATENATE("'2018-05 (Д)'!W",TEXT(MATCH($C49,'2018-05 (Д)'!$C$2:$C$100,0)+1,0)))-INDIRECT(CONCATENATE("'2018-04 (Д)'!W",TEXT(MATCH($C49,'2018-04 (Д)'!$C$2:$C$100,0)+1,0))))/INDIRECT(CONCATENATE("'2018-04 (Д)'!W",TEXT(MATCH($C49,'2018-04 (Д)'!$C$2:$C$100,0)+1,0))))*100)</f>
        <v>-28.044347724279401</v>
      </c>
      <c r="GX49" s="9">
        <f ca="1">IF(OR(INDIRECT(CONCATENATE("'2018-06 (Д)'!W",TEXT(MATCH($C49,'2018-06 (Д)'!$C$2:$C$100,0)+1,0)))="Н/Д",INDIRECT(CONCATENATE("'2018-05 (Д)'!W",TEXT(MATCH($C49,'2018-05 (Д)'!$C$2:$C$100,0)+1,0)))="Н/Д",AND(INDIRECT(CONCATENATE("'2018-06 (Д)'!W",TEXT(MATCH($C49,'2018-06 (Д)'!$C$2:$C$100,0)+1,0)))="Н/Д",INDIRECT(CONCATENATE("'2018-05 (Д)'!W",TEXT(MATCH($C49,'2018-05 (Д)'!$C$2:$C$100,0)+1,0))))),"Н/Д",((INDIRECT(CONCATENATE("'2018-06 (Д)'!W",TEXT(MATCH($C49,'2018-06 (Д)'!$C$2:$C$100,0)+1,0)))-INDIRECT(CONCATENATE("'2018-05 (Д)'!W",TEXT(MATCH($C49,'2018-05 (Д)'!$C$2:$C$100,0)+1,0))))/INDIRECT(CONCATENATE("'2018-05 (Д)'!W",TEXT(MATCH($C49,'2018-05 (Д)'!$C$2:$C$100,0)+1,0))))*100)</f>
        <v>40.056686767171009</v>
      </c>
      <c r="GY49" s="9">
        <f ca="1">IF(OR(INDIRECT(CONCATENATE("'2018-07 (Д)'!W",TEXT(MATCH($C49,'2018-07 (Д)'!$C$2:$C$100,0)+1,0)))="Н/Д",INDIRECT(CONCATENATE("'2018-06 (Д)'!W",TEXT(MATCH($C49,'2018-06 (Д)'!$C$2:$C$100,0)+1,0)))="Н/Д",AND(INDIRECT(CONCATENATE("'2018-07 (Д)'!W",TEXT(MATCH($C49,'2018-07 (Д)'!$C$2:$C$100,0)+1,0)))="Н/Д",INDIRECT(CONCATENATE("'2018-06 (Д)'!W",TEXT(MATCH($C49,'2018-06 (Д)'!$C$2:$C$100,0)+1,0))))),"Н/Д",((INDIRECT(CONCATENATE("'2018-07 (Д)'!W",TEXT(MATCH($C49,'2018-07 (Д)'!$C$2:$C$100,0)+1,0)))-INDIRECT(CONCATENATE("'2018-06 (Д)'!W",TEXT(MATCH($C49,'2018-06 (Д)'!$C$2:$C$100,0)+1,0))))/INDIRECT(CONCATENATE("'2018-06 (Д)'!W",TEXT(MATCH($C49,'2018-06 (Д)'!$C$2:$C$100,0)+1,0))))*100)</f>
        <v>-41.14357933180537</v>
      </c>
      <c r="GZ49" s="9">
        <f ca="1">IF(OR(INDIRECT(CONCATENATE("'2018-08 (Д)'!W",TEXT(MATCH($C49,'2018-08 (Д)'!$C$2:$C$100,0)+1,0)))="Н/Д",INDIRECT(CONCATENATE("'2018-07 (Д)'!W",TEXT(MATCH($C49,'2018-07 (Д)'!$C$2:$C$100,0)+1,0)))="Н/Д",AND(INDIRECT(CONCATENATE("'2018-08 (Д)'!W",TEXT(MATCH($C49,'2018-08 (Д)'!$C$2:$C$100,0)+1,0)))="Н/Д",INDIRECT(CONCATENATE("'2018-07 (Д)'!W",TEXT(MATCH($C49,'2018-07 (Д)'!$C$2:$C$100,0)+1,0))))),"Н/Д",((INDIRECT(CONCATENATE("'2018-08 (Д)'!W",TEXT(MATCH($C49,'2018-08 (Д)'!$C$2:$C$100,0)+1,0)))-INDIRECT(CONCATENATE("'2018-07 (Д)'!W",TEXT(MATCH($C49,'2018-07 (Д)'!$C$2:$C$100,0)+1,0))))/INDIRECT(CONCATENATE("'2018-07 (Д)'!W",TEXT(MATCH($C49,'2018-07 (Д)'!$C$2:$C$100,0)+1,0))))*100)</f>
        <v>61.299228819085229</v>
      </c>
      <c r="HA49" s="9">
        <f ca="1">IF(OR(INDIRECT(CONCATENATE("'2018-09 (Д)'!W",TEXT(MATCH($C49,'2018-09 (Д)'!$C$2:$C$100,0)+1,0)))="Н/Д",INDIRECT(CONCATENATE("'2018-08 (Д)'!W",TEXT(MATCH($C49,'2018-08 (Д)'!$C$2:$C$100,0)+1,0)))="Н/Д",AND(INDIRECT(CONCATENATE("'2018-09 (Д)'!W",TEXT(MATCH($C49,'2018-09 (Д)'!$C$2:$C$100,0)+1,0)))="Н/Д",INDIRECT(CONCATENATE("'2018-08 (Д)'!W",TEXT(MATCH($C49,'2018-08 (Д)'!$C$2:$C$100,0)+1,0))))),"Н/Д",((INDIRECT(CONCATENATE("'2018-09 (Д)'!W",TEXT(MATCH($C49,'2018-09 (Д)'!$C$2:$C$100,0)+1,0)))-INDIRECT(CONCATENATE("'2018-08 (Д)'!W",TEXT(MATCH($C49,'2018-08 (Д)'!$C$2:$C$100,0)+1,0))))/INDIRECT(CONCATENATE("'2018-08 (Д)'!W",TEXT(MATCH($C49,'2018-08 (Д)'!$C$2:$C$100,0)+1,0))))*100)</f>
        <v>-24.689566265058659</v>
      </c>
      <c r="HB49" s="9">
        <f ca="1">IF(OR(INDIRECT(CONCATENATE("'2018-10 (Д)'!W",TEXT(MATCH($C49,'2018-10 (Д)'!$C$2:$C$100,0)+1,0)))="Н/Д",INDIRECT(CONCATENATE("'2018-09 (Д)'!W",TEXT(MATCH($C49,'2018-09 (Д)'!$C$2:$C$100,0)+1,0)))="Н/Д",AND(INDIRECT(CONCATENATE("'2018-10 (Д)'!W",TEXT(MATCH($C49,'2018-10 (Д)'!$C$2:$C$100,0)+1,0)))="Н/Д",INDIRECT(CONCATENATE("'2018-09 (Д)'!W",TEXT(MATCH($C49,'2018-09 (Д)'!$C$2:$C$100,0)+1,0))))),"Н/Д",((INDIRECT(CONCATENATE("'2018-10 (Д)'!W",TEXT(MATCH($C49,'2018-10 (Д)'!$C$2:$C$100,0)+1,0)))-INDIRECT(CONCATENATE("'2018-09 (Д)'!W",TEXT(MATCH($C49,'2018-09 (Д)'!$C$2:$C$100,0)+1,0))))/INDIRECT(CONCATENATE("'2018-09 (Д)'!W",TEXT(MATCH($C49,'2018-09 (Д)'!$C$2:$C$100,0)+1,0))))*100)</f>
        <v>-26.676395609482583</v>
      </c>
      <c r="HC49" s="9">
        <f ca="1">IF(OR(INDIRECT(CONCATENATE("'2018-11 (Д)'!W",TEXT(MATCH($C49,'2018-11 (Д)'!$C$2:$C$100,0)+1,0)))="Н/Д",INDIRECT(CONCATENATE("'2018-10 (Д)'!W",TEXT(MATCH($C49,'2018-10 (Д)'!$C$2:$C$100,0)+1,0)))="Н/Д",AND(INDIRECT(CONCATENATE("'2018-11 (Д)'!W",TEXT(MATCH($C49,'2018-11 (Д)'!$C$2:$C$100,0)+1,0)))="Н/Д",INDIRECT(CONCATENATE("'2018-10 (Д)'!W",TEXT(MATCH($C49,'2018-10 (Д)'!$C$2:$C$100,0)+1,0))))),"Н/Д",((INDIRECT(CONCATENATE("'2018-11 (Д)'!W",TEXT(MATCH($C49,'2018-11 (Д)'!$C$2:$C$100,0)+1,0)))-INDIRECT(CONCATENATE("'2018-10 (Д)'!W",TEXT(MATCH($C49,'2018-10 (Д)'!$C$2:$C$100,0)+1,0))))/INDIRECT(CONCATENATE("'2018-10 (Д)'!W",TEXT(MATCH($C49,'2018-10 (Д)'!$C$2:$C$100,0)+1,0))))*100)</f>
        <v>138.52188096969454</v>
      </c>
      <c r="HD49" s="9">
        <f ca="1">IF(OR(INDIRECT(CONCATENATE("'2018-12 (Д)'!W",TEXT(MATCH($C49,'2018-12 (Д)'!$C$2:$C$100,0)+1,0)))="Н/Д",INDIRECT(CONCATENATE("'2018-11 (Д)'!W",TEXT(MATCH($C49,'2018-11 (Д)'!$C$2:$C$100,0)+1,0)))="Н/Д",AND(INDIRECT(CONCATENATE("'2018-12 (Д)'!W",TEXT(MATCH($C49,'2018-12 (Д)'!$C$2:$C$100,0)+1,0)))="Н/Д",INDIRECT(CONCATENATE("'2018-11 (Д)'!W",TEXT(MATCH($C49,'2018-11 (Д)'!$C$2:$C$100,0)+1,0))))),"Н/Д",((INDIRECT(CONCATENATE("'2018-12 (Д)'!W",TEXT(MATCH($C49,'2018-12 (Д)'!$C$2:$C$100,0)+1,0)))-INDIRECT(CONCATENATE("'2018-11 (Д)'!W",TEXT(MATCH($C49,'2018-11 (Д)'!$C$2:$C$100,0)+1,0))))/INDIRECT(CONCATENATE("'2018-11 (Д)'!W",TEXT(MATCH($C49,'2018-11 (Д)'!$C$2:$C$100,0)+1,0))))*100)</f>
        <v>-40.676606230248638</v>
      </c>
    </row>
    <row r="50" spans="1:212" x14ac:dyDescent="0.25">
      <c r="A50" s="2" t="s">
        <v>69</v>
      </c>
      <c r="B50" s="2" t="s">
        <v>73</v>
      </c>
      <c r="C50" s="15">
        <v>4000000</v>
      </c>
      <c r="D50" s="9"/>
      <c r="E50" s="9">
        <f ca="1">IF(OR(INDIRECT(CONCATENATE("'2018-03 (Д)'!E",TEXT(MATCH($C50,'2018-03 (Д)'!$C$2:$C$100,0)+1,0)))="Н/Д",INDIRECT(CONCATENATE("'2018-02 (Д)'!E",TEXT(MATCH($C50,'2018-02 (Д)'!$C$2:$C$100,0)+1,0)))="Н/Д",AND(INDIRECT(CONCATENATE("'2018-03 (Д)'!E",TEXT(MATCH($C50,'2018-03 (Д)'!$C$2:$C$100,0)+1,0)))="Н/Д",INDIRECT(CONCATENATE("'2018-02 (Д)'!E",TEXT(MATCH($C50,'2018-02 (Д)'!$C$2:$C$100,0)+1,0))))),"Н/Д",((INDIRECT(CONCATENATE("'2018-03 (Д)'!E",TEXT(MATCH($C50,'2018-03 (Д)'!$C$2:$C$100,0)+1,0)))-INDIRECT(CONCATENATE("'2018-02 (Д)'!E",TEXT(MATCH($C50,'2018-02 (Д)'!$C$2:$C$100,0)+1,0))))/INDIRECT(CONCATENATE("'2018-02 (Д)'!E",TEXT(MATCH($C50,'2018-02 (Д)'!$C$2:$C$100,0)+1,0))))*100)</f>
        <v>18.390671953056483</v>
      </c>
      <c r="F50" s="9">
        <f ca="1">IF(OR(INDIRECT(CONCATENATE("'2018-04 (Д)'!E",TEXT(MATCH($C50,'2018-04 (Д)'!$C$2:$C$100,0)+1,0)))="Н/Д",INDIRECT(CONCATENATE("'2018-03 (Д)'!E",TEXT(MATCH($C50,'2018-03 (Д)'!$C$2:$C$100,0)+1,0)))="Н/Д",AND(INDIRECT(CONCATENATE("'2018-04 (Д)'!E",TEXT(MATCH($C50,'2018-04 (Д)'!$C$2:$C$100,0)+1,0)))="Н/Д",INDIRECT(CONCATENATE("'2018-03 (Д)'!E",TEXT(MATCH($C50,'2018-03 (Д)'!$C$2:$C$100,0)+1,0))))),"Н/Д",((INDIRECT(CONCATENATE("'2018-04 (Д)'!E",TEXT(MATCH($C50,'2018-04 (Д)'!$C$2:$C$100,0)+1,0)))-INDIRECT(CONCATENATE("'2018-03 (Д)'!E",TEXT(MATCH($C50,'2018-03 (Д)'!$C$2:$C$100,0)+1,0))))/INDIRECT(CONCATENATE("'2018-03 (Д)'!E",TEXT(MATCH($C50,'2018-03 (Д)'!$C$2:$C$100,0)+1,0))))*100)</f>
        <v>117.60811620212567</v>
      </c>
      <c r="G50" s="9">
        <f ca="1">IF(OR(INDIRECT(CONCATENATE("'2018-05 (Д)'!E",TEXT(MATCH($C50,'2018-05 (Д)'!$C$2:$C$100,0)+1,0)))="Н/Д",INDIRECT(CONCATENATE("'2018-04 (Д)'!E",TEXT(MATCH($C50,'2018-04 (Д)'!$C$2:$C$100,0)+1,0)))="Н/Д",AND(INDIRECT(CONCATENATE("'2018-05 (Д)'!E",TEXT(MATCH($C50,'2018-05 (Д)'!$C$2:$C$100,0)+1,0)))="Н/Д",INDIRECT(CONCATENATE("'2018-04 (Д)'!E",TEXT(MATCH($C50,'2018-04 (Д)'!$C$2:$C$100,0)+1,0))))),"Н/Д",((INDIRECT(CONCATENATE("'2018-05 (Д)'!E",TEXT(MATCH($C50,'2018-05 (Д)'!$C$2:$C$100,0)+1,0)))-INDIRECT(CONCATENATE("'2018-04 (Д)'!E",TEXT(MATCH($C50,'2018-04 (Д)'!$C$2:$C$100,0)+1,0))))/INDIRECT(CONCATENATE("'2018-04 (Д)'!E",TEXT(MATCH($C50,'2018-04 (Д)'!$C$2:$C$100,0)+1,0))))*100)</f>
        <v>-14.457101548882623</v>
      </c>
      <c r="H50" s="9">
        <f ca="1">IF(OR(INDIRECT(CONCATENATE("'2018-06 (Д)'!E",TEXT(MATCH($C50,'2018-06 (Д)'!$C$2:$C$100,0)+1,0)))="Н/Д",INDIRECT(CONCATENATE("'2018-05 (Д)'!E",TEXT(MATCH($C50,'2018-05 (Д)'!$C$2:$C$100,0)+1,0)))="Н/Д",AND(INDIRECT(CONCATENATE("'2018-06 (Д)'!E",TEXT(MATCH($C50,'2018-06 (Д)'!$C$2:$C$100,0)+1,0)))="Н/Д",INDIRECT(CONCATENATE("'2018-05 (Д)'!E",TEXT(MATCH($C50,'2018-05 (Д)'!$C$2:$C$100,0)+1,0))))),"Н/Д",((INDIRECT(CONCATENATE("'2018-06 (Д)'!E",TEXT(MATCH($C50,'2018-06 (Д)'!$C$2:$C$100,0)+1,0)))-INDIRECT(CONCATENATE("'2018-05 (Д)'!E",TEXT(MATCH($C50,'2018-05 (Д)'!$C$2:$C$100,0)+1,0))))/INDIRECT(CONCATENATE("'2018-05 (Д)'!E",TEXT(MATCH($C50,'2018-05 (Д)'!$C$2:$C$100,0)+1,0))))*100)</f>
        <v>-5.1233827092660293</v>
      </c>
      <c r="I50" s="9">
        <f ca="1">IF(OR(INDIRECT(CONCATENATE("'2018-07 (Д)'!E",TEXT(MATCH($C50,'2018-07 (Д)'!$C$2:$C$100,0)+1,0)))="Н/Д",INDIRECT(CONCATENATE("'2018-06 (Д)'!E",TEXT(MATCH($C50,'2018-06 (Д)'!$C$2:$C$100,0)+1,0)))="Н/Д",AND(INDIRECT(CONCATENATE("'2018-07 (Д)'!E",TEXT(MATCH($C50,'2018-07 (Д)'!$C$2:$C$100,0)+1,0)))="Н/Д",INDIRECT(CONCATENATE("'2018-06 (Д)'!E",TEXT(MATCH($C50,'2018-06 (Д)'!$C$2:$C$100,0)+1,0))))),"Н/Д",((INDIRECT(CONCATENATE("'2018-07 (Д)'!E",TEXT(MATCH($C50,'2018-07 (Д)'!$C$2:$C$100,0)+1,0)))-INDIRECT(CONCATENATE("'2018-06 (Д)'!E",TEXT(MATCH($C50,'2018-06 (Д)'!$C$2:$C$100,0)+1,0))))/INDIRECT(CONCATENATE("'2018-06 (Д)'!E",TEXT(MATCH($C50,'2018-06 (Д)'!$C$2:$C$100,0)+1,0))))*100)</f>
        <v>-2.6601914543846124</v>
      </c>
      <c r="J50" s="9">
        <f ca="1">IF(OR(INDIRECT(CONCATENATE("'2018-08 (Д)'!E",TEXT(MATCH($C50,'2018-08 (Д)'!$C$2:$C$100,0)+1,0)))="Н/Д",INDIRECT(CONCATENATE("'2018-07 (Д)'!E",TEXT(MATCH($C50,'2018-07 (Д)'!$C$2:$C$100,0)+1,0)))="Н/Д",AND(INDIRECT(CONCATENATE("'2018-08 (Д)'!E",TEXT(MATCH($C50,'2018-08 (Д)'!$C$2:$C$100,0)+1,0)))="Н/Д",INDIRECT(CONCATENATE("'2018-07 (Д)'!E",TEXT(MATCH($C50,'2018-07 (Д)'!$C$2:$C$100,0)+1,0))))),"Н/Д",((INDIRECT(CONCATENATE("'2018-08 (Д)'!E",TEXT(MATCH($C50,'2018-08 (Д)'!$C$2:$C$100,0)+1,0)))-INDIRECT(CONCATENATE("'2018-07 (Д)'!E",TEXT(MATCH($C50,'2018-07 (Д)'!$C$2:$C$100,0)+1,0))))/INDIRECT(CONCATENATE("'2018-07 (Д)'!E",TEXT(MATCH($C50,'2018-07 (Д)'!$C$2:$C$100,0)+1,0))))*100)</f>
        <v>-6.0017102124080965</v>
      </c>
      <c r="K50" s="9">
        <f ca="1">IF(OR(INDIRECT(CONCATENATE("'2018-09 (Д)'!E",TEXT(MATCH($C50,'2018-09 (Д)'!$C$2:$C$100,0)+1,0)))="Н/Д",INDIRECT(CONCATENATE("'2018-08 (Д)'!E",TEXT(MATCH($C50,'2018-08 (Д)'!$C$2:$C$100,0)+1,0)))="Н/Д",AND(INDIRECT(CONCATENATE("'2018-09 (Д)'!E",TEXT(MATCH($C50,'2018-09 (Д)'!$C$2:$C$100,0)+1,0)))="Н/Д",INDIRECT(CONCATENATE("'2018-08 (Д)'!E",TEXT(MATCH($C50,'2018-08 (Д)'!$C$2:$C$100,0)+1,0))))),"Н/Д",((INDIRECT(CONCATENATE("'2018-09 (Д)'!E",TEXT(MATCH($C50,'2018-09 (Д)'!$C$2:$C$100,0)+1,0)))-INDIRECT(CONCATENATE("'2018-08 (Д)'!E",TEXT(MATCH($C50,'2018-08 (Д)'!$C$2:$C$100,0)+1,0))))/INDIRECT(CONCATENATE("'2018-08 (Д)'!E",TEXT(MATCH($C50,'2018-08 (Д)'!$C$2:$C$100,0)+1,0))))*100)</f>
        <v>3.276179076381819</v>
      </c>
      <c r="L50" s="9">
        <f ca="1">IF(OR(INDIRECT(CONCATENATE("'2018-10 (Д)'!E",TEXT(MATCH($C50,'2018-10 (Д)'!$C$2:$C$100,0)+1,0)))="Н/Д",INDIRECT(CONCATENATE("'2018-09 (Д)'!E",TEXT(MATCH($C50,'2018-09 (Д)'!$C$2:$C$100,0)+1,0)))="Н/Д",AND(INDIRECT(CONCATENATE("'2018-10 (Д)'!E",TEXT(MATCH($C50,'2018-10 (Д)'!$C$2:$C$100,0)+1,0)))="Н/Д",INDIRECT(CONCATENATE("'2018-09 (Д)'!E",TEXT(MATCH($C50,'2018-09 (Д)'!$C$2:$C$100,0)+1,0))))),"Н/Д",((INDIRECT(CONCATENATE("'2018-10 (Д)'!E",TEXT(MATCH($C50,'2018-10 (Д)'!$C$2:$C$100,0)+1,0)))-INDIRECT(CONCATENATE("'2018-09 (Д)'!E",TEXT(MATCH($C50,'2018-09 (Д)'!$C$2:$C$100,0)+1,0))))/INDIRECT(CONCATENATE("'2018-09 (Д)'!E",TEXT(MATCH($C50,'2018-09 (Д)'!$C$2:$C$100,0)+1,0))))*100)</f>
        <v>-27.159812944535489</v>
      </c>
      <c r="M50" s="9">
        <f ca="1">IF(OR(INDIRECT(CONCATENATE("'2018-11 (Д)'!E",TEXT(MATCH($C50,'2018-11 (Д)'!$C$2:$C$100,0)+1,0)))="Н/Д",INDIRECT(CONCATENATE("'2018-10 (Д)'!E",TEXT(MATCH($C50,'2018-10 (Д)'!$C$2:$C$100,0)+1,0)))="Н/Д",AND(INDIRECT(CONCATENATE("'2018-11 (Д)'!E",TEXT(MATCH($C50,'2018-11 (Д)'!$C$2:$C$100,0)+1,0)))="Н/Д",INDIRECT(CONCATENATE("'2018-10 (Д)'!E",TEXT(MATCH($C50,'2018-10 (Д)'!$C$2:$C$100,0)+1,0))))),"Н/Д",((INDIRECT(CONCATENATE("'2018-11 (Д)'!E",TEXT(MATCH($C50,'2018-11 (Д)'!$C$2:$C$100,0)+1,0)))-INDIRECT(CONCATENATE("'2018-10 (Д)'!E",TEXT(MATCH($C50,'2018-10 (Д)'!$C$2:$C$100,0)+1,0))))/INDIRECT(CONCATENATE("'2018-10 (Д)'!E",TEXT(MATCH($C50,'2018-10 (Д)'!$C$2:$C$100,0)+1,0))))*100)</f>
        <v>144.56170894475264</v>
      </c>
      <c r="N50" s="9">
        <f ca="1">IF(OR(INDIRECT(CONCATENATE("'2018-12 (Д)'!E",TEXT(MATCH($C50,'2018-12 (Д)'!$C$2:$C$100,0)+1,0)))="Н/Д",INDIRECT(CONCATENATE("'2018-11 (Д)'!E",TEXT(MATCH($C50,'2018-11 (Д)'!$C$2:$C$100,0)+1,0)))="Н/Д",AND(INDIRECT(CONCATENATE("'2018-12 (Д)'!E",TEXT(MATCH($C50,'2018-12 (Д)'!$C$2:$C$100,0)+1,0)))="Н/Д",INDIRECT(CONCATENATE("'2018-11 (Д)'!E",TEXT(MATCH($C50,'2018-11 (Д)'!$C$2:$C$100,0)+1,0))))),"Н/Д",((INDIRECT(CONCATENATE("'2018-12 (Д)'!E",TEXT(MATCH($C50,'2018-12 (Д)'!$C$2:$C$100,0)+1,0)))-INDIRECT(CONCATENATE("'2018-11 (Д)'!E",TEXT(MATCH($C50,'2018-11 (Д)'!$C$2:$C$100,0)+1,0))))/INDIRECT(CONCATENATE("'2018-11 (Д)'!E",TEXT(MATCH($C50,'2018-11 (Д)'!$C$2:$C$100,0)+1,0))))*100)</f>
        <v>-31.884827217991891</v>
      </c>
      <c r="O50" s="9"/>
      <c r="P50" s="9">
        <f ca="1">IF(OR(INDIRECT(CONCATENATE("'2018-03 (Д)'!F",TEXT(MATCH($C50,'2018-03 (Д)'!$C$2:$C$100,0)+1,0)))="Н/Д",INDIRECT(CONCATENATE("'2018-02 (Д)'!F",TEXT(MATCH($C50,'2018-02 (Д)'!$C$2:$C$100,0)+1,0)))="Н/Д",AND(INDIRECT(CONCATENATE("'2018-03 (Д)'!F",TEXT(MATCH($C50,'2018-03 (Д)'!$C$2:$C$100,0)+1,0)))="Н/Д",INDIRECT(CONCATENATE("'2018-02 (Д)'!F",TEXT(MATCH($C50,'2018-02 (Д)'!$C$2:$C$100,0)+1,0))))),"Н/Д",((INDIRECT(CONCATENATE("'2018-03 (Д)'!F",TEXT(MATCH($C50,'2018-03 (Д)'!$C$2:$C$100,0)+1,0)))-INDIRECT(CONCATENATE("'2018-02 (Д)'!F",TEXT(MATCH($C50,'2018-02 (Д)'!$C$2:$C$100,0)+1,0))))/INDIRECT(CONCATENATE("'2018-02 (Д)'!F",TEXT(MATCH($C50,'2018-02 (Д)'!$C$2:$C$100,0)+1,0))))*100)</f>
        <v>12.296513427629529</v>
      </c>
      <c r="Q50" s="9">
        <f ca="1">IF(OR(INDIRECT(CONCATENATE("'2018-04 (Д)'!F",TEXT(MATCH($C50,'2018-04 (Д)'!$C$2:$C$100,0)+1,0)))="Н/Д",INDIRECT(CONCATENATE("'2018-03 (Д)'!F",TEXT(MATCH($C50,'2018-03 (Д)'!$C$2:$C$100,0)+1,0)))="Н/Д",AND(INDIRECT(CONCATENATE("'2018-04 (Д)'!F",TEXT(MATCH($C50,'2018-04 (Д)'!$C$2:$C$100,0)+1,0)))="Н/Д",INDIRECT(CONCATENATE("'2018-03 (Д)'!F",TEXT(MATCH($C50,'2018-03 (Д)'!$C$2:$C$100,0)+1,0))))),"Н/Д",((INDIRECT(CONCATENATE("'2018-04 (Д)'!F",TEXT(MATCH($C50,'2018-04 (Д)'!$C$2:$C$100,0)+1,0)))-INDIRECT(CONCATENATE("'2018-03 (Д)'!F",TEXT(MATCH($C50,'2018-03 (Д)'!$C$2:$C$100,0)+1,0))))/INDIRECT(CONCATENATE("'2018-03 (Д)'!F",TEXT(MATCH($C50,'2018-03 (Д)'!$C$2:$C$100,0)+1,0))))*100)</f>
        <v>128.11566703112504</v>
      </c>
      <c r="R50" s="9">
        <f ca="1">IF(OR(INDIRECT(CONCATENATE("'2018-05 (Д)'!F",TEXT(MATCH($C50,'2018-05 (Д)'!$C$2:$C$100,0)+1,0)))="Н/Д",INDIRECT(CONCATENATE("'2018-04 (Д)'!F",TEXT(MATCH($C50,'2018-04 (Д)'!$C$2:$C$100,0)+1,0)))="Н/Д",AND(INDIRECT(CONCATENATE("'2018-05 (Д)'!F",TEXT(MATCH($C50,'2018-05 (Д)'!$C$2:$C$100,0)+1,0)))="Н/Д",INDIRECT(CONCATENATE("'2018-04 (Д)'!F",TEXT(MATCH($C50,'2018-04 (Д)'!$C$2:$C$100,0)+1,0))))),"Н/Д",((INDIRECT(CONCATENATE("'2018-05 (Д)'!F",TEXT(MATCH($C50,'2018-05 (Д)'!$C$2:$C$100,0)+1,0)))-INDIRECT(CONCATENATE("'2018-04 (Д)'!F",TEXT(MATCH($C50,'2018-04 (Д)'!$C$2:$C$100,0)+1,0))))/INDIRECT(CONCATENATE("'2018-04 (Д)'!F",TEXT(MATCH($C50,'2018-04 (Д)'!$C$2:$C$100,0)+1,0))))*100)</f>
        <v>-21.95679595824372</v>
      </c>
      <c r="S50" s="9">
        <f ca="1">IF(OR(INDIRECT(CONCATENATE("'2018-06 (Д)'!F",TEXT(MATCH($C50,'2018-06 (Д)'!$C$2:$C$100,0)+1,0)))="Н/Д",INDIRECT(CONCATENATE("'2018-05 (Д)'!F",TEXT(MATCH($C50,'2018-05 (Д)'!$C$2:$C$100,0)+1,0)))="Н/Д",AND(INDIRECT(CONCATENATE("'2018-06 (Д)'!F",TEXT(MATCH($C50,'2018-06 (Д)'!$C$2:$C$100,0)+1,0)))="Н/Д",INDIRECT(CONCATENATE("'2018-05 (Д)'!F",TEXT(MATCH($C50,'2018-05 (Д)'!$C$2:$C$100,0)+1,0))))),"Н/Д",((INDIRECT(CONCATENATE("'2018-06 (Д)'!F",TEXT(MATCH($C50,'2018-06 (Д)'!$C$2:$C$100,0)+1,0)))-INDIRECT(CONCATENATE("'2018-05 (Д)'!F",TEXT(MATCH($C50,'2018-05 (Д)'!$C$2:$C$100,0)+1,0))))/INDIRECT(CONCATENATE("'2018-05 (Д)'!F",TEXT(MATCH($C50,'2018-05 (Д)'!$C$2:$C$100,0)+1,0))))*100)</f>
        <v>0.45132249612489178</v>
      </c>
      <c r="T50" s="9">
        <f ca="1">IF(OR(INDIRECT(CONCATENATE("'2018-07 (Д)'!F",TEXT(MATCH($C50,'2018-07 (Д)'!$C$2:$C$100,0)+1,0)))="Н/Д",INDIRECT(CONCATENATE("'2018-06 (Д)'!F",TEXT(MATCH($C50,'2018-06 (Д)'!$C$2:$C$100,0)+1,0)))="Н/Д",AND(INDIRECT(CONCATENATE("'2018-07 (Д)'!F",TEXT(MATCH($C50,'2018-07 (Д)'!$C$2:$C$100,0)+1,0)))="Н/Д",INDIRECT(CONCATENATE("'2018-06 (Д)'!F",TEXT(MATCH($C50,'2018-06 (Д)'!$C$2:$C$100,0)+1,0))))),"Н/Д",((INDIRECT(CONCATENATE("'2018-07 (Д)'!F",TEXT(MATCH($C50,'2018-07 (Д)'!$C$2:$C$100,0)+1,0)))-INDIRECT(CONCATENATE("'2018-06 (Д)'!F",TEXT(MATCH($C50,'2018-06 (Д)'!$C$2:$C$100,0)+1,0))))/INDIRECT(CONCATENATE("'2018-06 (Д)'!F",TEXT(MATCH($C50,'2018-06 (Д)'!$C$2:$C$100,0)+1,0))))*100)</f>
        <v>-14.675030760653421</v>
      </c>
      <c r="U50" s="9">
        <f ca="1">IF(OR(INDIRECT(CONCATENATE("'2018-08 (Д)'!F",TEXT(MATCH($C50,'2018-08 (Д)'!$C$2:$C$100,0)+1,0)))="Н/Д",INDIRECT(CONCATENATE("'2018-07 (Д)'!F",TEXT(MATCH($C50,'2018-07 (Д)'!$C$2:$C$100,0)+1,0)))="Н/Д",AND(INDIRECT(CONCATENATE("'2018-08 (Д)'!F",TEXT(MATCH($C50,'2018-08 (Д)'!$C$2:$C$100,0)+1,0)))="Н/Д",INDIRECT(CONCATENATE("'2018-07 (Д)'!F",TEXT(MATCH($C50,'2018-07 (Д)'!$C$2:$C$100,0)+1,0))))),"Н/Д",((INDIRECT(CONCATENATE("'2018-08 (Д)'!F",TEXT(MATCH($C50,'2018-08 (Д)'!$C$2:$C$100,0)+1,0)))-INDIRECT(CONCATENATE("'2018-07 (Д)'!F",TEXT(MATCH($C50,'2018-07 (Д)'!$C$2:$C$100,0)+1,0))))/INDIRECT(CONCATENATE("'2018-07 (Д)'!F",TEXT(MATCH($C50,'2018-07 (Д)'!$C$2:$C$100,0)+1,0))))*100)</f>
        <v>5.8924900918987859</v>
      </c>
      <c r="V50" s="9">
        <f ca="1">IF(OR(INDIRECT(CONCATENATE("'2018-09 (Д)'!F",TEXT(MATCH($C50,'2018-09 (Д)'!$C$2:$C$100,0)+1,0)))="Н/Д",INDIRECT(CONCATENATE("'2018-08 (Д)'!F",TEXT(MATCH($C50,'2018-08 (Д)'!$C$2:$C$100,0)+1,0)))="Н/Д",AND(INDIRECT(CONCATENATE("'2018-09 (Д)'!F",TEXT(MATCH($C50,'2018-09 (Д)'!$C$2:$C$100,0)+1,0)))="Н/Д",INDIRECT(CONCATENATE("'2018-08 (Д)'!F",TEXT(MATCH($C50,'2018-08 (Д)'!$C$2:$C$100,0)+1,0))))),"Н/Д",((INDIRECT(CONCATENATE("'2018-09 (Д)'!F",TEXT(MATCH($C50,'2018-09 (Д)'!$C$2:$C$100,0)+1,0)))-INDIRECT(CONCATENATE("'2018-08 (Д)'!F",TEXT(MATCH($C50,'2018-08 (Д)'!$C$2:$C$100,0)+1,0))))/INDIRECT(CONCATENATE("'2018-08 (Д)'!F",TEXT(MATCH($C50,'2018-08 (Д)'!$C$2:$C$100,0)+1,0))))*100)</f>
        <v>2.3047109312021861</v>
      </c>
      <c r="W50" s="9">
        <f ca="1">IF(OR(INDIRECT(CONCATENATE("'2018-10 (Д)'!F",TEXT(MATCH($C50,'2018-10 (Д)'!$C$2:$C$100,0)+1,0)))="Н/Д",INDIRECT(CONCATENATE("'2018-09 (Д)'!F",TEXT(MATCH($C50,'2018-09 (Д)'!$C$2:$C$100,0)+1,0)))="Н/Д",AND(INDIRECT(CONCATENATE("'2018-10 (Д)'!F",TEXT(MATCH($C50,'2018-10 (Д)'!$C$2:$C$100,0)+1,0)))="Н/Д",INDIRECT(CONCATENATE("'2018-09 (Д)'!F",TEXT(MATCH($C50,'2018-09 (Д)'!$C$2:$C$100,0)+1,0))))),"Н/Д",((INDIRECT(CONCATENATE("'2018-10 (Д)'!F",TEXT(MATCH($C50,'2018-10 (Д)'!$C$2:$C$100,0)+1,0)))-INDIRECT(CONCATENATE("'2018-09 (Д)'!F",TEXT(MATCH($C50,'2018-09 (Д)'!$C$2:$C$100,0)+1,0))))/INDIRECT(CONCATENATE("'2018-09 (Д)'!F",TEXT(MATCH($C50,'2018-09 (Д)'!$C$2:$C$100,0)+1,0))))*100)</f>
        <v>-33.153963073910099</v>
      </c>
      <c r="X50" s="9">
        <f ca="1">IF(OR(INDIRECT(CONCATENATE("'2018-11 (Д)'!F",TEXT(MATCH($C50,'2018-11 (Д)'!$C$2:$C$100,0)+1,0)))="Н/Д",INDIRECT(CONCATENATE("'2018-10 (Д)'!F",TEXT(MATCH($C50,'2018-10 (Д)'!$C$2:$C$100,0)+1,0)))="Н/Д",AND(INDIRECT(CONCATENATE("'2018-11 (Д)'!F",TEXT(MATCH($C50,'2018-11 (Д)'!$C$2:$C$100,0)+1,0)))="Н/Д",INDIRECT(CONCATENATE("'2018-10 (Д)'!F",TEXT(MATCH($C50,'2018-10 (Д)'!$C$2:$C$100,0)+1,0))))),"Н/Д",((INDIRECT(CONCATENATE("'2018-11 (Д)'!F",TEXT(MATCH($C50,'2018-11 (Д)'!$C$2:$C$100,0)+1,0)))-INDIRECT(CONCATENATE("'2018-10 (Д)'!F",TEXT(MATCH($C50,'2018-10 (Д)'!$C$2:$C$100,0)+1,0))))/INDIRECT(CONCATENATE("'2018-10 (Д)'!F",TEXT(MATCH($C50,'2018-10 (Д)'!$C$2:$C$100,0)+1,0))))*100)</f>
        <v>173.15378373874353</v>
      </c>
      <c r="Y50" s="9">
        <f ca="1">IF(OR(INDIRECT(CONCATENATE("'2018-12 (Д)'!F",TEXT(MATCH($C50,'2018-12 (Д)'!$C$2:$C$100,0)+1,0)))="Н/Д",INDIRECT(CONCATENATE("'2018-11 (Д)'!F",TEXT(MATCH($C50,'2018-11 (Д)'!$C$2:$C$100,0)+1,0)))="Н/Д",AND(INDIRECT(CONCATENATE("'2018-12 (Д)'!F",TEXT(MATCH($C50,'2018-12 (Д)'!$C$2:$C$100,0)+1,0)))="Н/Д",INDIRECT(CONCATENATE("'2018-11 (Д)'!F",TEXT(MATCH($C50,'2018-11 (Д)'!$C$2:$C$100,0)+1,0))))),"Н/Д",((INDIRECT(CONCATENATE("'2018-12 (Д)'!F",TEXT(MATCH($C50,'2018-12 (Д)'!$C$2:$C$100,0)+1,0)))-INDIRECT(CONCATENATE("'2018-11 (Д)'!F",TEXT(MATCH($C50,'2018-11 (Д)'!$C$2:$C$100,0)+1,0))))/INDIRECT(CONCATENATE("'2018-11 (Д)'!F",TEXT(MATCH($C50,'2018-11 (Д)'!$C$2:$C$100,0)+1,0))))*100)</f>
        <v>-32.99345045004894</v>
      </c>
      <c r="Z50" s="9"/>
      <c r="AA50" s="9">
        <f ca="1">IF(OR(INDIRECT(CONCATENATE("'2018-03 (Д)'!G",TEXT(MATCH($C50,'2018-03 (Д)'!$C$2:$C$100,0)+1,0)))="Н/Д",INDIRECT(CONCATENATE("'2018-02 (Д)'!G",TEXT(MATCH($C50,'2018-02 (Д)'!$C$2:$C$100,0)+1,0)))="Н/Д",AND(INDIRECT(CONCATENATE("'2018-03 (Д)'!G",TEXT(MATCH($C50,'2018-03 (Д)'!$C$2:$C$100,0)+1,0)))="Н/Д",INDIRECT(CONCATENATE("'2018-02 (Д)'!G",TEXT(MATCH($C50,'2018-02 (Д)'!$C$2:$C$100,0)+1,0))))),"Н/Д",((INDIRECT(CONCATENATE("'2018-03 (Д)'!G",TEXT(MATCH($C50,'2018-03 (Д)'!$C$2:$C$100,0)+1,0)))-INDIRECT(CONCATENATE("'2018-02 (Д)'!G",TEXT(MATCH($C50,'2018-02 (Д)'!$C$2:$C$100,0)+1,0))))/INDIRECT(CONCATENATE("'2018-02 (Д)'!G",TEXT(MATCH($C50,'2018-02 (Д)'!$C$2:$C$100,0)+1,0))))*100)</f>
        <v>13.41645567681887</v>
      </c>
      <c r="AB50" s="9">
        <f ca="1">IF(OR(INDIRECT(CONCATENATE("'2018-04 (Д)'!G",TEXT(MATCH($C50,'2018-04 (Д)'!$C$2:$C$100,0)+1,0)))="Н/Д",INDIRECT(CONCATENATE("'2018-03 (Д)'!G",TEXT(MATCH($C50,'2018-03 (Д)'!$C$2:$C$100,0)+1,0)))="Н/Д",AND(INDIRECT(CONCATENATE("'2018-04 (Д)'!G",TEXT(MATCH($C50,'2018-04 (Д)'!$C$2:$C$100,0)+1,0)))="Н/Д",INDIRECT(CONCATENATE("'2018-03 (Д)'!G",TEXT(MATCH($C50,'2018-03 (Д)'!$C$2:$C$100,0)+1,0))))),"Н/Д",((INDIRECT(CONCATENATE("'2018-04 (Д)'!G",TEXT(MATCH($C50,'2018-04 (Д)'!$C$2:$C$100,0)+1,0)))-INDIRECT(CONCATENATE("'2018-03 (Д)'!G",TEXT(MATCH($C50,'2018-03 (Д)'!$C$2:$C$100,0)+1,0))))/INDIRECT(CONCATENATE("'2018-03 (Д)'!G",TEXT(MATCH($C50,'2018-03 (Д)'!$C$2:$C$100,0)+1,0))))*100)</f>
        <v>362.83400897791591</v>
      </c>
      <c r="AC50" s="9">
        <f ca="1">IF(OR(INDIRECT(CONCATENATE("'2018-05 (Д)'!G",TEXT(MATCH($C50,'2018-05 (Д)'!$C$2:$C$100,0)+1,0)))="Н/Д",INDIRECT(CONCATENATE("'2018-04 (Д)'!G",TEXT(MATCH($C50,'2018-04 (Д)'!$C$2:$C$100,0)+1,0)))="Н/Д",AND(INDIRECT(CONCATENATE("'2018-05 (Д)'!G",TEXT(MATCH($C50,'2018-05 (Д)'!$C$2:$C$100,0)+1,0)))="Н/Д",INDIRECT(CONCATENATE("'2018-04 (Д)'!G",TEXT(MATCH($C50,'2018-04 (Д)'!$C$2:$C$100,0)+1,0))))),"Н/Д",((INDIRECT(CONCATENATE("'2018-05 (Д)'!G",TEXT(MATCH($C50,'2018-05 (Д)'!$C$2:$C$100,0)+1,0)))-INDIRECT(CONCATENATE("'2018-04 (Д)'!G",TEXT(MATCH($C50,'2018-04 (Д)'!$C$2:$C$100,0)+1,0))))/INDIRECT(CONCATENATE("'2018-04 (Д)'!G",TEXT(MATCH($C50,'2018-04 (Д)'!$C$2:$C$100,0)+1,0))))*100)</f>
        <v>-72.110732936983752</v>
      </c>
      <c r="AD50" s="9">
        <f ca="1">IF(OR(INDIRECT(CONCATENATE("'2018-06 (Д)'!G",TEXT(MATCH($C50,'2018-06 (Д)'!$C$2:$C$100,0)+1,0)))="Н/Д",INDIRECT(CONCATENATE("'2018-05 (Д)'!G",TEXT(MATCH($C50,'2018-05 (Д)'!$C$2:$C$100,0)+1,0)))="Н/Д",AND(INDIRECT(CONCATENATE("'2018-06 (Д)'!G",TEXT(MATCH($C50,'2018-06 (Д)'!$C$2:$C$100,0)+1,0)))="Н/Д",INDIRECT(CONCATENATE("'2018-05 (Д)'!G",TEXT(MATCH($C50,'2018-05 (Д)'!$C$2:$C$100,0)+1,0))))),"Н/Д",((INDIRECT(CONCATENATE("'2018-06 (Д)'!G",TEXT(MATCH($C50,'2018-06 (Д)'!$C$2:$C$100,0)+1,0)))-INDIRECT(CONCATENATE("'2018-05 (Д)'!G",TEXT(MATCH($C50,'2018-05 (Д)'!$C$2:$C$100,0)+1,0))))/INDIRECT(CONCATENATE("'2018-05 (Д)'!G",TEXT(MATCH($C50,'2018-05 (Д)'!$C$2:$C$100,0)+1,0))))*100)</f>
        <v>106.39764130739707</v>
      </c>
      <c r="AE50" s="9">
        <f ca="1">IF(OR(INDIRECT(CONCATENATE("'2018-07 (Д)'!G",TEXT(MATCH($C50,'2018-07 (Д)'!$C$2:$C$100,0)+1,0)))="Н/Д",INDIRECT(CONCATENATE("'2018-06 (Д)'!G",TEXT(MATCH($C50,'2018-06 (Д)'!$C$2:$C$100,0)+1,0)))="Н/Д",AND(INDIRECT(CONCATENATE("'2018-07 (Д)'!G",TEXT(MATCH($C50,'2018-07 (Д)'!$C$2:$C$100,0)+1,0)))="Н/Д",INDIRECT(CONCATENATE("'2018-06 (Д)'!G",TEXT(MATCH($C50,'2018-06 (Д)'!$C$2:$C$100,0)+1,0))))),"Н/Д",((INDIRECT(CONCATENATE("'2018-07 (Д)'!G",TEXT(MATCH($C50,'2018-07 (Д)'!$C$2:$C$100,0)+1,0)))-INDIRECT(CONCATENATE("'2018-06 (Д)'!G",TEXT(MATCH($C50,'2018-06 (Д)'!$C$2:$C$100,0)+1,0))))/INDIRECT(CONCATENATE("'2018-06 (Д)'!G",TEXT(MATCH($C50,'2018-06 (Д)'!$C$2:$C$100,0)+1,0))))*100)</f>
        <v>0.31056566058526724</v>
      </c>
      <c r="AF50" s="9">
        <f ca="1">IF(OR(INDIRECT(CONCATENATE("'2018-08 (Д)'!G",TEXT(MATCH($C50,'2018-08 (Д)'!$C$2:$C$100,0)+1,0)))="Н/Д",INDIRECT(CONCATENATE("'2018-07 (Д)'!G",TEXT(MATCH($C50,'2018-07 (Д)'!$C$2:$C$100,0)+1,0)))="Н/Д",AND(INDIRECT(CONCATENATE("'2018-08 (Д)'!G",TEXT(MATCH($C50,'2018-08 (Д)'!$C$2:$C$100,0)+1,0)))="Н/Д",INDIRECT(CONCATENATE("'2018-07 (Д)'!G",TEXT(MATCH($C50,'2018-07 (Д)'!$C$2:$C$100,0)+1,0))))),"Н/Д",((INDIRECT(CONCATENATE("'2018-08 (Д)'!G",TEXT(MATCH($C50,'2018-08 (Д)'!$C$2:$C$100,0)+1,0)))-INDIRECT(CONCATENATE("'2018-07 (Д)'!G",TEXT(MATCH($C50,'2018-07 (Д)'!$C$2:$C$100,0)+1,0))))/INDIRECT(CONCATENATE("'2018-07 (Д)'!G",TEXT(MATCH($C50,'2018-07 (Д)'!$C$2:$C$100,0)+1,0))))*100)</f>
        <v>-45.387594174714025</v>
      </c>
      <c r="AG50" s="9">
        <f ca="1">IF(OR(INDIRECT(CONCATENATE("'2018-09 (Д)'!G",TEXT(MATCH($C50,'2018-09 (Д)'!$C$2:$C$100,0)+1,0)))="Н/Д",INDIRECT(CONCATENATE("'2018-08 (Д)'!G",TEXT(MATCH($C50,'2018-08 (Д)'!$C$2:$C$100,0)+1,0)))="Н/Д",AND(INDIRECT(CONCATENATE("'2018-09 (Д)'!G",TEXT(MATCH($C50,'2018-09 (Д)'!$C$2:$C$100,0)+1,0)))="Н/Д",INDIRECT(CONCATENATE("'2018-08 (Д)'!G",TEXT(MATCH($C50,'2018-08 (Д)'!$C$2:$C$100,0)+1,0))))),"Н/Д",((INDIRECT(CONCATENATE("'2018-09 (Д)'!G",TEXT(MATCH($C50,'2018-09 (Д)'!$C$2:$C$100,0)+1,0)))-INDIRECT(CONCATENATE("'2018-08 (Д)'!G",TEXT(MATCH($C50,'2018-08 (Д)'!$C$2:$C$100,0)+1,0))))/INDIRECT(CONCATENATE("'2018-08 (Д)'!G",TEXT(MATCH($C50,'2018-08 (Д)'!$C$2:$C$100,0)+1,0))))*100)</f>
        <v>56.15552769116173</v>
      </c>
      <c r="AH50" s="9">
        <f ca="1">IF(OR(INDIRECT(CONCATENATE("'2018-10 (Д)'!G",TEXT(MATCH($C50,'2018-10 (Д)'!$C$2:$C$100,0)+1,0)))="Н/Д",INDIRECT(CONCATENATE("'2018-09 (Д)'!G",TEXT(MATCH($C50,'2018-09 (Д)'!$C$2:$C$100,0)+1,0)))="Н/Д",AND(INDIRECT(CONCATENATE("'2018-10 (Д)'!G",TEXT(MATCH($C50,'2018-10 (Д)'!$C$2:$C$100,0)+1,0)))="Н/Д",INDIRECT(CONCATENATE("'2018-09 (Д)'!G",TEXT(MATCH($C50,'2018-09 (Д)'!$C$2:$C$100,0)+1,0))))),"Н/Д",((INDIRECT(CONCATENATE("'2018-10 (Д)'!G",TEXT(MATCH($C50,'2018-10 (Д)'!$C$2:$C$100,0)+1,0)))-INDIRECT(CONCATENATE("'2018-09 (Д)'!G",TEXT(MATCH($C50,'2018-09 (Д)'!$C$2:$C$100,0)+1,0))))/INDIRECT(CONCATENATE("'2018-09 (Д)'!G",TEXT(MATCH($C50,'2018-09 (Д)'!$C$2:$C$100,0)+1,0))))*100)</f>
        <v>-39.205452612300405</v>
      </c>
      <c r="AI50" s="9">
        <f ca="1">IF(OR(INDIRECT(CONCATENATE("'2018-11 (Д)'!G",TEXT(MATCH($C50,'2018-11 (Д)'!$C$2:$C$100,0)+1,0)))="Н/Д",INDIRECT(CONCATENATE("'2018-10 (Д)'!G",TEXT(MATCH($C50,'2018-10 (Д)'!$C$2:$C$100,0)+1,0)))="Н/Д",AND(INDIRECT(CONCATENATE("'2018-11 (Д)'!G",TEXT(MATCH($C50,'2018-11 (Д)'!$C$2:$C$100,0)+1,0)))="Н/Д",INDIRECT(CONCATENATE("'2018-10 (Д)'!G",TEXT(MATCH($C50,'2018-10 (Д)'!$C$2:$C$100,0)+1,0))))),"Н/Д",((INDIRECT(CONCATENATE("'2018-11 (Д)'!G",TEXT(MATCH($C50,'2018-11 (Д)'!$C$2:$C$100,0)+1,0)))-INDIRECT(CONCATENATE("'2018-10 (Д)'!G",TEXT(MATCH($C50,'2018-10 (Д)'!$C$2:$C$100,0)+1,0))))/INDIRECT(CONCATENATE("'2018-10 (Д)'!G",TEXT(MATCH($C50,'2018-10 (Д)'!$C$2:$C$100,0)+1,0))))*100)</f>
        <v>341.72456805220679</v>
      </c>
      <c r="AJ50" s="9">
        <f ca="1">IF(OR(INDIRECT(CONCATENATE("'2018-12 (Д)'!G",TEXT(MATCH($C50,'2018-12 (Д)'!$C$2:$C$100,0)+1,0)))="Н/Д",INDIRECT(CONCATENATE("'2018-11 (Д)'!G",TEXT(MATCH($C50,'2018-11 (Д)'!$C$2:$C$100,0)+1,0)))="Н/Д",AND(INDIRECT(CONCATENATE("'2018-12 (Д)'!G",TEXT(MATCH($C50,'2018-12 (Д)'!$C$2:$C$100,0)+1,0)))="Н/Д",INDIRECT(CONCATENATE("'2018-11 (Д)'!G",TEXT(MATCH($C50,'2018-11 (Д)'!$C$2:$C$100,0)+1,0))))),"Н/Д",((INDIRECT(CONCATENATE("'2018-12 (Д)'!G",TEXT(MATCH($C50,'2018-12 (Д)'!$C$2:$C$100,0)+1,0)))-INDIRECT(CONCATENATE("'2018-11 (Д)'!G",TEXT(MATCH($C50,'2018-11 (Д)'!$C$2:$C$100,0)+1,0))))/INDIRECT(CONCATENATE("'2018-11 (Д)'!G",TEXT(MATCH($C50,'2018-11 (Д)'!$C$2:$C$100,0)+1,0))))*100)</f>
        <v>-48.143300879059225</v>
      </c>
      <c r="AK50" s="9"/>
      <c r="AL50" s="9">
        <f ca="1">IF(OR(INDIRECT(CONCATENATE("'2018-03 (Д)'!H",TEXT(MATCH($C50,'2018-03 (Д)'!$C$2:$C$100,0)+1,0)))="Н/Д",INDIRECT(CONCATENATE("'2018-02 (Д)'!H",TEXT(MATCH($C50,'2018-02 (Д)'!$C$2:$C$100,0)+1,0)))="Н/Д",AND(INDIRECT(CONCATENATE("'2018-03 (Д)'!H",TEXT(MATCH($C50,'2018-03 (Д)'!$C$2:$C$100,0)+1,0)))="Н/Д",INDIRECT(CONCATENATE("'2018-02 (Д)'!H",TEXT(MATCH($C50,'2018-02 (Д)'!$C$2:$C$100,0)+1,0))))),"Н/Д",((INDIRECT(CONCATENATE("'2018-03 (Д)'!H",TEXT(MATCH($C50,'2018-03 (Д)'!$C$2:$C$100,0)+1,0)))-INDIRECT(CONCATENATE("'2018-02 (Д)'!H",TEXT(MATCH($C50,'2018-02 (Д)'!$C$2:$C$100,0)+1,0))))/INDIRECT(CONCATENATE("'2018-02 (Д)'!H",TEXT(MATCH($C50,'2018-02 (Д)'!$C$2:$C$100,0)+1,0))))*100)</f>
        <v>52.404371477090592</v>
      </c>
      <c r="AM50" s="9">
        <f ca="1">IF(OR(INDIRECT(CONCATENATE("'2018-04 (Д)'!H",TEXT(MATCH($C50,'2018-04 (Д)'!$C$2:$C$100,0)+1,0)))="Н/Д",INDIRECT(CONCATENATE("'2018-03 (Д)'!H",TEXT(MATCH($C50,'2018-03 (Д)'!$C$2:$C$100,0)+1,0)))="Н/Д",AND(INDIRECT(CONCATENATE("'2018-04 (Д)'!H",TEXT(MATCH($C50,'2018-04 (Д)'!$C$2:$C$100,0)+1,0)))="Н/Д",INDIRECT(CONCATENATE("'2018-03 (Д)'!H",TEXT(MATCH($C50,'2018-03 (Д)'!$C$2:$C$100,0)+1,0))))),"Н/Д",((INDIRECT(CONCATENATE("'2018-04 (Д)'!H",TEXT(MATCH($C50,'2018-04 (Д)'!$C$2:$C$100,0)+1,0)))-INDIRECT(CONCATENATE("'2018-03 (Д)'!H",TEXT(MATCH($C50,'2018-03 (Д)'!$C$2:$C$100,0)+1,0))))/INDIRECT(CONCATENATE("'2018-03 (Д)'!H",TEXT(MATCH($C50,'2018-03 (Д)'!$C$2:$C$100,0)+1,0))))*100)</f>
        <v>-1.2325157325681144</v>
      </c>
      <c r="AN50" s="9">
        <f ca="1">IF(OR(INDIRECT(CONCATENATE("'2018-05 (Д)'!H",TEXT(MATCH($C50,'2018-05 (Д)'!$C$2:$C$100,0)+1,0)))="Н/Д",INDIRECT(CONCATENATE("'2018-04 (Д)'!H",TEXT(MATCH($C50,'2018-04 (Д)'!$C$2:$C$100,0)+1,0)))="Н/Д",AND(INDIRECT(CONCATENATE("'2018-05 (Д)'!H",TEXT(MATCH($C50,'2018-05 (Д)'!$C$2:$C$100,0)+1,0)))="Н/Д",INDIRECT(CONCATENATE("'2018-04 (Д)'!H",TEXT(MATCH($C50,'2018-04 (Д)'!$C$2:$C$100,0)+1,0))))),"Н/Д",((INDIRECT(CONCATENATE("'2018-05 (Д)'!H",TEXT(MATCH($C50,'2018-05 (Д)'!$C$2:$C$100,0)+1,0)))-INDIRECT(CONCATENATE("'2018-04 (Д)'!H",TEXT(MATCH($C50,'2018-04 (Д)'!$C$2:$C$100,0)+1,0))))/INDIRECT(CONCATENATE("'2018-04 (Д)'!H",TEXT(MATCH($C50,'2018-04 (Д)'!$C$2:$C$100,0)+1,0))))*100)</f>
        <v>4.6568266313000715</v>
      </c>
      <c r="AO50" s="9">
        <f ca="1">IF(OR(INDIRECT(CONCATENATE("'2018-06 (Д)'!H",TEXT(MATCH($C50,'2018-06 (Д)'!$C$2:$C$100,0)+1,0)))="Н/Д",INDIRECT(CONCATENATE("'2018-05 (Д)'!H",TEXT(MATCH($C50,'2018-05 (Д)'!$C$2:$C$100,0)+1,0)))="Н/Д",AND(INDIRECT(CONCATENATE("'2018-06 (Д)'!H",TEXT(MATCH($C50,'2018-06 (Д)'!$C$2:$C$100,0)+1,0)))="Н/Д",INDIRECT(CONCATENATE("'2018-05 (Д)'!H",TEXT(MATCH($C50,'2018-05 (Д)'!$C$2:$C$100,0)+1,0))))),"Н/Д",((INDIRECT(CONCATENATE("'2018-06 (Д)'!H",TEXT(MATCH($C50,'2018-06 (Д)'!$C$2:$C$100,0)+1,0)))-INDIRECT(CONCATENATE("'2018-05 (Д)'!H",TEXT(MATCH($C50,'2018-05 (Д)'!$C$2:$C$100,0)+1,0))))/INDIRECT(CONCATENATE("'2018-05 (Д)'!H",TEXT(MATCH($C50,'2018-05 (Д)'!$C$2:$C$100,0)+1,0))))*100)</f>
        <v>-3.3783383536957716</v>
      </c>
      <c r="AP50" s="9">
        <f ca="1">IF(OR(INDIRECT(CONCATENATE("'2018-07 (Д)'!H",TEXT(MATCH($C50,'2018-07 (Д)'!$C$2:$C$100,0)+1,0)))="Н/Д",INDIRECT(CONCATENATE("'2018-06 (Д)'!H",TEXT(MATCH($C50,'2018-06 (Д)'!$C$2:$C$100,0)+1,0)))="Н/Д",AND(INDIRECT(CONCATENATE("'2018-07 (Д)'!H",TEXT(MATCH($C50,'2018-07 (Д)'!$C$2:$C$100,0)+1,0)))="Н/Д",INDIRECT(CONCATENATE("'2018-06 (Д)'!H",TEXT(MATCH($C50,'2018-06 (Д)'!$C$2:$C$100,0)+1,0))))),"Н/Д",((INDIRECT(CONCATENATE("'2018-07 (Д)'!H",TEXT(MATCH($C50,'2018-07 (Д)'!$C$2:$C$100,0)+1,0)))-INDIRECT(CONCATENATE("'2018-06 (Д)'!H",TEXT(MATCH($C50,'2018-06 (Д)'!$C$2:$C$100,0)+1,0))))/INDIRECT(CONCATENATE("'2018-06 (Д)'!H",TEXT(MATCH($C50,'2018-06 (Д)'!$C$2:$C$100,0)+1,0))))*100)</f>
        <v>6.8928511707790063</v>
      </c>
      <c r="AQ50" s="9">
        <f ca="1">IF(OR(INDIRECT(CONCATENATE("'2018-08 (Д)'!H",TEXT(MATCH($C50,'2018-08 (Д)'!$C$2:$C$100,0)+1,0)))="Н/Д",INDIRECT(CONCATENATE("'2018-07 (Д)'!H",TEXT(MATCH($C50,'2018-07 (Д)'!$C$2:$C$100,0)+1,0)))="Н/Д",AND(INDIRECT(CONCATENATE("'2018-08 (Д)'!H",TEXT(MATCH($C50,'2018-08 (Д)'!$C$2:$C$100,0)+1,0)))="Н/Д",INDIRECT(CONCATENATE("'2018-07 (Д)'!H",TEXT(MATCH($C50,'2018-07 (Д)'!$C$2:$C$100,0)+1,0))))),"Н/Д",((INDIRECT(CONCATENATE("'2018-08 (Д)'!H",TEXT(MATCH($C50,'2018-08 (Д)'!$C$2:$C$100,0)+1,0)))-INDIRECT(CONCATENATE("'2018-07 (Д)'!H",TEXT(MATCH($C50,'2018-07 (Д)'!$C$2:$C$100,0)+1,0))))/INDIRECT(CONCATENATE("'2018-07 (Д)'!H",TEXT(MATCH($C50,'2018-07 (Д)'!$C$2:$C$100,0)+1,0))))*100)</f>
        <v>0.23192608772447379</v>
      </c>
      <c r="AR50" s="9">
        <f ca="1">IF(OR(INDIRECT(CONCATENATE("'2018-09 (Д)'!H",TEXT(MATCH($C50,'2018-09 (Д)'!$C$2:$C$100,0)+1,0)))="Н/Д",INDIRECT(CONCATENATE("'2018-08 (Д)'!H",TEXT(MATCH($C50,'2018-08 (Д)'!$C$2:$C$100,0)+1,0)))="Н/Д",AND(INDIRECT(CONCATENATE("'2018-09 (Д)'!H",TEXT(MATCH($C50,'2018-09 (Д)'!$C$2:$C$100,0)+1,0)))="Н/Д",INDIRECT(CONCATENATE("'2018-08 (Д)'!H",TEXT(MATCH($C50,'2018-08 (Д)'!$C$2:$C$100,0)+1,0))))),"Н/Д",((INDIRECT(CONCATENATE("'2018-09 (Д)'!H",TEXT(MATCH($C50,'2018-09 (Д)'!$C$2:$C$100,0)+1,0)))-INDIRECT(CONCATENATE("'2018-08 (Д)'!H",TEXT(MATCH($C50,'2018-08 (Д)'!$C$2:$C$100,0)+1,0))))/INDIRECT(CONCATENATE("'2018-08 (Д)'!H",TEXT(MATCH($C50,'2018-08 (Д)'!$C$2:$C$100,0)+1,0))))*100)</f>
        <v>-9.6055583273523961</v>
      </c>
      <c r="AS50" s="9">
        <f ca="1">IF(OR(INDIRECT(CONCATENATE("'2018-10 (Д)'!H",TEXT(MATCH($C50,'2018-10 (Д)'!$C$2:$C$100,0)+1,0)))="Н/Д",INDIRECT(CONCATENATE("'2018-09 (Д)'!H",TEXT(MATCH($C50,'2018-09 (Д)'!$C$2:$C$100,0)+1,0)))="Н/Д",AND(INDIRECT(CONCATENATE("'2018-10 (Д)'!H",TEXT(MATCH($C50,'2018-10 (Д)'!$C$2:$C$100,0)+1,0)))="Н/Д",INDIRECT(CONCATENATE("'2018-09 (Д)'!H",TEXT(MATCH($C50,'2018-09 (Д)'!$C$2:$C$100,0)+1,0))))),"Н/Д",((INDIRECT(CONCATENATE("'2018-10 (Д)'!H",TEXT(MATCH($C50,'2018-10 (Д)'!$C$2:$C$100,0)+1,0)))-INDIRECT(CONCATENATE("'2018-09 (Д)'!H",TEXT(MATCH($C50,'2018-09 (Д)'!$C$2:$C$100,0)+1,0))))/INDIRECT(CONCATENATE("'2018-09 (Д)'!H",TEXT(MATCH($C50,'2018-09 (Д)'!$C$2:$C$100,0)+1,0))))*100)</f>
        <v>-7.0257185450202568</v>
      </c>
      <c r="AT50" s="9">
        <f ca="1">IF(OR(INDIRECT(CONCATENATE("'2018-11 (Д)'!H",TEXT(MATCH($C50,'2018-11 (Д)'!$C$2:$C$100,0)+1,0)))="Н/Д",INDIRECT(CONCATENATE("'2018-10 (Д)'!H",TEXT(MATCH($C50,'2018-10 (Д)'!$C$2:$C$100,0)+1,0)))="Н/Д",AND(INDIRECT(CONCATENATE("'2018-11 (Д)'!H",TEXT(MATCH($C50,'2018-11 (Д)'!$C$2:$C$100,0)+1,0)))="Н/Д",INDIRECT(CONCATENATE("'2018-10 (Д)'!H",TEXT(MATCH($C50,'2018-10 (Д)'!$C$2:$C$100,0)+1,0))))),"Н/Д",((INDIRECT(CONCATENATE("'2018-11 (Д)'!H",TEXT(MATCH($C50,'2018-11 (Д)'!$C$2:$C$100,0)+1,0)))-INDIRECT(CONCATENATE("'2018-10 (Д)'!H",TEXT(MATCH($C50,'2018-10 (Д)'!$C$2:$C$100,0)+1,0))))/INDIRECT(CONCATENATE("'2018-10 (Д)'!H",TEXT(MATCH($C50,'2018-10 (Д)'!$C$2:$C$100,0)+1,0))))*100)</f>
        <v>28.336450828584937</v>
      </c>
      <c r="AU50" s="9">
        <f ca="1">IF(OR(INDIRECT(CONCATENATE("'2018-12 (Д)'!H",TEXT(MATCH($C50,'2018-12 (Д)'!$C$2:$C$100,0)+1,0)))="Н/Д",INDIRECT(CONCATENATE("'2018-11 (Д)'!H",TEXT(MATCH($C50,'2018-11 (Д)'!$C$2:$C$100,0)+1,0)))="Н/Д",AND(INDIRECT(CONCATENATE("'2018-12 (Д)'!H",TEXT(MATCH($C50,'2018-12 (Д)'!$C$2:$C$100,0)+1,0)))="Н/Д",INDIRECT(CONCATENATE("'2018-11 (Д)'!H",TEXT(MATCH($C50,'2018-11 (Д)'!$C$2:$C$100,0)+1,0))))),"Н/Д",((INDIRECT(CONCATENATE("'2018-12 (Д)'!H",TEXT(MATCH($C50,'2018-12 (Д)'!$C$2:$C$100,0)+1,0)))-INDIRECT(CONCATENATE("'2018-11 (Д)'!H",TEXT(MATCH($C50,'2018-11 (Д)'!$C$2:$C$100,0)+1,0))))/INDIRECT(CONCATENATE("'2018-11 (Д)'!H",TEXT(MATCH($C50,'2018-11 (Д)'!$C$2:$C$100,0)+1,0))))*100)</f>
        <v>-6.9078491346541275</v>
      </c>
      <c r="AV50" s="9"/>
      <c r="AW50" s="9">
        <f ca="1">IF(OR(INDIRECT(CONCATENATE("'2018-03 (Д)'!I",TEXT(MATCH($C50,'2018-03 (Д)'!$C$2:$C$100,0)+1,0)))="Н/Д",INDIRECT(CONCATENATE("'2018-02 (Д)'!I",TEXT(MATCH($C50,'2018-02 (Д)'!$C$2:$C$100,0)+1,0)))="Н/Д",AND(INDIRECT(CONCATENATE("'2018-03 (Д)'!I",TEXT(MATCH($C50,'2018-03 (Д)'!$C$2:$C$100,0)+1,0)))="Н/Д",INDIRECT(CONCATENATE("'2018-02 (Д)'!I",TEXT(MATCH($C50,'2018-02 (Д)'!$C$2:$C$100,0)+1,0))))),"Н/Д",((INDIRECT(CONCATENATE("'2018-03 (Д)'!I",TEXT(MATCH($C50,'2018-03 (Д)'!$C$2:$C$100,0)+1,0)))-INDIRECT(CONCATENATE("'2018-02 (Д)'!I",TEXT(MATCH($C50,'2018-02 (Д)'!$C$2:$C$100,0)+1,0))))/INDIRECT(CONCATENATE("'2018-02 (Д)'!I",TEXT(MATCH($C50,'2018-02 (Д)'!$C$2:$C$100,0)+1,0))))*100)</f>
        <v>-61.364411253360309</v>
      </c>
      <c r="AX50" s="9">
        <f ca="1">IF(OR(INDIRECT(CONCATENATE("'2018-04 (Д)'!I",TEXT(MATCH($C50,'2018-04 (Д)'!$C$2:$C$100,0)+1,0)))="Н/Д",INDIRECT(CONCATENATE("'2018-03 (Д)'!I",TEXT(MATCH($C50,'2018-03 (Д)'!$C$2:$C$100,0)+1,0)))="Н/Д",AND(INDIRECT(CONCATENATE("'2018-04 (Д)'!I",TEXT(MATCH($C50,'2018-04 (Д)'!$C$2:$C$100,0)+1,0)))="Н/Д",INDIRECT(CONCATENATE("'2018-03 (Д)'!I",TEXT(MATCH($C50,'2018-03 (Д)'!$C$2:$C$100,0)+1,0))))),"Н/Д",((INDIRECT(CONCATENATE("'2018-04 (Д)'!I",TEXT(MATCH($C50,'2018-04 (Д)'!$C$2:$C$100,0)+1,0)))-INDIRECT(CONCATENATE("'2018-03 (Д)'!I",TEXT(MATCH($C50,'2018-03 (Д)'!$C$2:$C$100,0)+1,0))))/INDIRECT(CONCATENATE("'2018-03 (Д)'!I",TEXT(MATCH($C50,'2018-03 (Д)'!$C$2:$C$100,0)+1,0))))*100)</f>
        <v>250.97075860716899</v>
      </c>
      <c r="AY50" s="9">
        <f ca="1">IF(OR(INDIRECT(CONCATENATE("'2018-05 (Д)'!I",TEXT(MATCH($C50,'2018-05 (Д)'!$C$2:$C$100,0)+1,0)))="Н/Д",INDIRECT(CONCATENATE("'2018-04 (Д)'!I",TEXT(MATCH($C50,'2018-04 (Д)'!$C$2:$C$100,0)+1,0)))="Н/Д",AND(INDIRECT(CONCATENATE("'2018-05 (Д)'!I",TEXT(MATCH($C50,'2018-05 (Д)'!$C$2:$C$100,0)+1,0)))="Н/Д",INDIRECT(CONCATENATE("'2018-04 (Д)'!I",TEXT(MATCH($C50,'2018-04 (Д)'!$C$2:$C$100,0)+1,0))))),"Н/Д",((INDIRECT(CONCATENATE("'2018-05 (Д)'!I",TEXT(MATCH($C50,'2018-05 (Д)'!$C$2:$C$100,0)+1,0)))-INDIRECT(CONCATENATE("'2018-04 (Д)'!I",TEXT(MATCH($C50,'2018-04 (Д)'!$C$2:$C$100,0)+1,0))))/INDIRECT(CONCATENATE("'2018-04 (Д)'!I",TEXT(MATCH($C50,'2018-04 (Д)'!$C$2:$C$100,0)+1,0))))*100)</f>
        <v>-24.126122782262915</v>
      </c>
      <c r="AZ50" s="9">
        <f ca="1">IF(OR(INDIRECT(CONCATENATE("'2018-06 (Д)'!I",TEXT(MATCH($C50,'2018-06 (Д)'!$C$2:$C$100,0)+1,0)))="Н/Д",INDIRECT(CONCATENATE("'2018-05 (Д)'!I",TEXT(MATCH($C50,'2018-05 (Д)'!$C$2:$C$100,0)+1,0)))="Н/Д",AND(INDIRECT(CONCATENATE("'2018-06 (Д)'!I",TEXT(MATCH($C50,'2018-06 (Д)'!$C$2:$C$100,0)+1,0)))="Н/Д",INDIRECT(CONCATENATE("'2018-05 (Д)'!I",TEXT(MATCH($C50,'2018-05 (Д)'!$C$2:$C$100,0)+1,0))))),"Н/Д",((INDIRECT(CONCATENATE("'2018-06 (Д)'!I",TEXT(MATCH($C50,'2018-06 (Д)'!$C$2:$C$100,0)+1,0)))-INDIRECT(CONCATENATE("'2018-05 (Д)'!I",TEXT(MATCH($C50,'2018-05 (Д)'!$C$2:$C$100,0)+1,0))))/INDIRECT(CONCATENATE("'2018-05 (Д)'!I",TEXT(MATCH($C50,'2018-05 (Д)'!$C$2:$C$100,0)+1,0))))*100)</f>
        <v>7.4135045804096729</v>
      </c>
      <c r="BA50" s="9">
        <f ca="1">IF(OR(INDIRECT(CONCATENATE("'2018-07 (Д)'!I",TEXT(MATCH($C50,'2018-07 (Д)'!$C$2:$C$100,0)+1,0)))="Н/Д",INDIRECT(CONCATENATE("'2018-06 (Д)'!I",TEXT(MATCH($C50,'2018-06 (Д)'!$C$2:$C$100,0)+1,0)))="Н/Д",AND(INDIRECT(CONCATENATE("'2018-07 (Д)'!I",TEXT(MATCH($C50,'2018-07 (Д)'!$C$2:$C$100,0)+1,0)))="Н/Д",INDIRECT(CONCATENATE("'2018-06 (Д)'!I",TEXT(MATCH($C50,'2018-06 (Д)'!$C$2:$C$100,0)+1,0))))),"Н/Д",((INDIRECT(CONCATENATE("'2018-07 (Д)'!I",TEXT(MATCH($C50,'2018-07 (Д)'!$C$2:$C$100,0)+1,0)))-INDIRECT(CONCATENATE("'2018-06 (Д)'!I",TEXT(MATCH($C50,'2018-06 (Д)'!$C$2:$C$100,0)+1,0))))/INDIRECT(CONCATENATE("'2018-06 (Д)'!I",TEXT(MATCH($C50,'2018-06 (Д)'!$C$2:$C$100,0)+1,0))))*100)</f>
        <v>-6.759165192375546</v>
      </c>
      <c r="BB50" s="9">
        <f ca="1">IF(OR(INDIRECT(CONCATENATE("'2018-08 (Д)'!I",TEXT(MATCH($C50,'2018-08 (Д)'!$C$2:$C$100,0)+1,0)))="Н/Д",INDIRECT(CONCATENATE("'2018-07 (Д)'!I",TEXT(MATCH($C50,'2018-07 (Д)'!$C$2:$C$100,0)+1,0)))="Н/Д",AND(INDIRECT(CONCATENATE("'2018-08 (Д)'!I",TEXT(MATCH($C50,'2018-08 (Д)'!$C$2:$C$100,0)+1,0)))="Н/Д",INDIRECT(CONCATENATE("'2018-07 (Д)'!I",TEXT(MATCH($C50,'2018-07 (Д)'!$C$2:$C$100,0)+1,0))))),"Н/Д",((INDIRECT(CONCATENATE("'2018-08 (Д)'!I",TEXT(MATCH($C50,'2018-08 (Д)'!$C$2:$C$100,0)+1,0)))-INDIRECT(CONCATENATE("'2018-07 (Д)'!I",TEXT(MATCH($C50,'2018-07 (Д)'!$C$2:$C$100,0)+1,0))))/INDIRECT(CONCATENATE("'2018-07 (Д)'!I",TEXT(MATCH($C50,'2018-07 (Д)'!$C$2:$C$100,0)+1,0))))*100)</f>
        <v>14.682792047963783</v>
      </c>
      <c r="BC50" s="9">
        <f ca="1">IF(OR(INDIRECT(CONCATENATE("'2018-09 (Д)'!I",TEXT(MATCH($C50,'2018-09 (Д)'!$C$2:$C$100,0)+1,0)))="Н/Д",INDIRECT(CONCATENATE("'2018-08 (Д)'!I",TEXT(MATCH($C50,'2018-08 (Д)'!$C$2:$C$100,0)+1,0)))="Н/Д",AND(INDIRECT(CONCATENATE("'2018-09 (Д)'!I",TEXT(MATCH($C50,'2018-09 (Д)'!$C$2:$C$100,0)+1,0)))="Н/Д",INDIRECT(CONCATENATE("'2018-08 (Д)'!I",TEXT(MATCH($C50,'2018-08 (Д)'!$C$2:$C$100,0)+1,0))))),"Н/Д",((INDIRECT(CONCATENATE("'2018-09 (Д)'!I",TEXT(MATCH($C50,'2018-09 (Д)'!$C$2:$C$100,0)+1,0)))-INDIRECT(CONCATENATE("'2018-08 (Д)'!I",TEXT(MATCH($C50,'2018-08 (Д)'!$C$2:$C$100,0)+1,0))))/INDIRECT(CONCATENATE("'2018-08 (Д)'!I",TEXT(MATCH($C50,'2018-08 (Д)'!$C$2:$C$100,0)+1,0))))*100)</f>
        <v>-4.8474470029157644</v>
      </c>
      <c r="BD50" s="9">
        <f ca="1">IF(OR(INDIRECT(CONCATENATE("'2018-10 (Д)'!I",TEXT(MATCH($C50,'2018-10 (Д)'!$C$2:$C$100,0)+1,0)))="Н/Д",INDIRECT(CONCATENATE("'2018-09 (Д)'!I",TEXT(MATCH($C50,'2018-09 (Д)'!$C$2:$C$100,0)+1,0)))="Н/Д",AND(INDIRECT(CONCATENATE("'2018-10 (Д)'!I",TEXT(MATCH($C50,'2018-10 (Д)'!$C$2:$C$100,0)+1,0)))="Н/Д",INDIRECT(CONCATENATE("'2018-09 (Д)'!I",TEXT(MATCH($C50,'2018-09 (Д)'!$C$2:$C$100,0)+1,0))))),"Н/Д",((INDIRECT(CONCATENATE("'2018-10 (Д)'!I",TEXT(MATCH($C50,'2018-10 (Д)'!$C$2:$C$100,0)+1,0)))-INDIRECT(CONCATENATE("'2018-09 (Д)'!I",TEXT(MATCH($C50,'2018-09 (Д)'!$C$2:$C$100,0)+1,0))))/INDIRECT(CONCATENATE("'2018-09 (Д)'!I",TEXT(MATCH($C50,'2018-09 (Д)'!$C$2:$C$100,0)+1,0))))*100)</f>
        <v>7.9259828926292482</v>
      </c>
      <c r="BE50" s="9">
        <f ca="1">IF(OR(INDIRECT(CONCATENATE("'2018-11 (Д)'!I",TEXT(MATCH($C50,'2018-11 (Д)'!$C$2:$C$100,0)+1,0)))="Н/Д",INDIRECT(CONCATENATE("'2018-10 (Д)'!I",TEXT(MATCH($C50,'2018-10 (Д)'!$C$2:$C$100,0)+1,0)))="Н/Д",AND(INDIRECT(CONCATENATE("'2018-11 (Д)'!I",TEXT(MATCH($C50,'2018-11 (Д)'!$C$2:$C$100,0)+1,0)))="Н/Д",INDIRECT(CONCATENATE("'2018-10 (Д)'!I",TEXT(MATCH($C50,'2018-10 (Д)'!$C$2:$C$100,0)+1,0))))),"Н/Д",((INDIRECT(CONCATENATE("'2018-11 (Д)'!I",TEXT(MATCH($C50,'2018-11 (Д)'!$C$2:$C$100,0)+1,0)))-INDIRECT(CONCATENATE("'2018-10 (Д)'!I",TEXT(MATCH($C50,'2018-10 (Д)'!$C$2:$C$100,0)+1,0))))/INDIRECT(CONCATENATE("'2018-10 (Д)'!I",TEXT(MATCH($C50,'2018-10 (Д)'!$C$2:$C$100,0)+1,0))))*100)</f>
        <v>-8.4981720790849771</v>
      </c>
      <c r="BF50" s="9">
        <f ca="1">IF(OR(INDIRECT(CONCATENATE("'2018-12 (Д)'!I",TEXT(MATCH($C50,'2018-12 (Д)'!$C$2:$C$100,0)+1,0)))="Н/Д",INDIRECT(CONCATENATE("'2018-11 (Д)'!I",TEXT(MATCH($C50,'2018-11 (Д)'!$C$2:$C$100,0)+1,0)))="Н/Д",AND(INDIRECT(CONCATENATE("'2018-12 (Д)'!I",TEXT(MATCH($C50,'2018-12 (Д)'!$C$2:$C$100,0)+1,0)))="Н/Д",INDIRECT(CONCATENATE("'2018-11 (Д)'!I",TEXT(MATCH($C50,'2018-11 (Д)'!$C$2:$C$100,0)+1,0))))),"Н/Д",((INDIRECT(CONCATENATE("'2018-12 (Д)'!I",TEXT(MATCH($C50,'2018-12 (Д)'!$C$2:$C$100,0)+1,0)))-INDIRECT(CONCATENATE("'2018-11 (Д)'!I",TEXT(MATCH($C50,'2018-11 (Д)'!$C$2:$C$100,0)+1,0))))/INDIRECT(CONCATENATE("'2018-11 (Д)'!I",TEXT(MATCH($C50,'2018-11 (Д)'!$C$2:$C$100,0)+1,0))))*100)</f>
        <v>-0.6170695656400621</v>
      </c>
      <c r="BG50" s="9"/>
      <c r="BH50" s="9" t="str">
        <f ca="1">IF(OR(INDIRECT(CONCATENATE("'2018-03 (Д)'!J",TEXT(MATCH($C50,'2018-03 (Д)'!$C$2:$C$100,0)+1,0)))="Н/Д",INDIRECT(CONCATENATE("'2018-02 (Д)'!J",TEXT(MATCH($C50,'2018-02 (Д)'!$C$2:$C$100,0)+1,0)))="Н/Д",AND(INDIRECT(CONCATENATE("'2018-03 (Д)'!J",TEXT(MATCH($C50,'2018-03 (Д)'!$C$2:$C$100,0)+1,0)))="Н/Д",INDIRECT(CONCATENATE("'2018-02 (Д)'!J",TEXT(MATCH($C50,'2018-02 (Д)'!$C$2:$C$100,0)+1,0))))),"Н/Д",((INDIRECT(CONCATENATE("'2018-03 (Д)'!J",TEXT(MATCH($C50,'2018-03 (Д)'!$C$2:$C$100,0)+1,0)))-INDIRECT(CONCATENATE("'2018-02 (Д)'!J",TEXT(MATCH($C50,'2018-02 (Д)'!$C$2:$C$100,0)+1,0))))/INDIRECT(CONCATENATE("'2018-02 (Д)'!J",TEXT(MATCH($C50,'2018-02 (Д)'!$C$2:$C$100,0)+1,0))))*100)</f>
        <v>Н/Д</v>
      </c>
      <c r="BI50" s="9" t="str">
        <f ca="1">IF(OR(INDIRECT(CONCATENATE("'2018-04 (Д)'!J",TEXT(MATCH($C50,'2018-04 (Д)'!$C$2:$C$100,0)+1,0)))="Н/Д",INDIRECT(CONCATENATE("'2018-03 (Д)'!J",TEXT(MATCH($C50,'2018-03 (Д)'!$C$2:$C$100,0)+1,0)))="Н/Д",AND(INDIRECT(CONCATENATE("'2018-04 (Д)'!J",TEXT(MATCH($C50,'2018-04 (Д)'!$C$2:$C$100,0)+1,0)))="Н/Д",INDIRECT(CONCATENATE("'2018-03 (Д)'!J",TEXT(MATCH($C50,'2018-03 (Д)'!$C$2:$C$100,0)+1,0))))),"Н/Д",((INDIRECT(CONCATENATE("'2018-04 (Д)'!J",TEXT(MATCH($C50,'2018-04 (Д)'!$C$2:$C$100,0)+1,0)))-INDIRECT(CONCATENATE("'2018-03 (Д)'!J",TEXT(MATCH($C50,'2018-03 (Д)'!$C$2:$C$100,0)+1,0))))/INDIRECT(CONCATENATE("'2018-03 (Д)'!J",TEXT(MATCH($C50,'2018-03 (Д)'!$C$2:$C$100,0)+1,0))))*100)</f>
        <v>Н/Д</v>
      </c>
      <c r="BJ50" s="9" t="str">
        <f ca="1">IF(OR(INDIRECT(CONCATENATE("'2018-05 (Д)'!J",TEXT(MATCH($C50,'2018-05 (Д)'!$C$2:$C$100,0)+1,0)))="Н/Д",INDIRECT(CONCATENATE("'2018-04 (Д)'!J",TEXT(MATCH($C50,'2018-04 (Д)'!$C$2:$C$100,0)+1,0)))="Н/Д",AND(INDIRECT(CONCATENATE("'2018-05 (Д)'!J",TEXT(MATCH($C50,'2018-05 (Д)'!$C$2:$C$100,0)+1,0)))="Н/Д",INDIRECT(CONCATENATE("'2018-04 (Д)'!J",TEXT(MATCH($C50,'2018-04 (Д)'!$C$2:$C$100,0)+1,0))))),"Н/Д",((INDIRECT(CONCATENATE("'2018-05 (Д)'!J",TEXT(MATCH($C50,'2018-05 (Д)'!$C$2:$C$100,0)+1,0)))-INDIRECT(CONCATENATE("'2018-04 (Д)'!J",TEXT(MATCH($C50,'2018-04 (Д)'!$C$2:$C$100,0)+1,0))))/INDIRECT(CONCATENATE("'2018-04 (Д)'!J",TEXT(MATCH($C50,'2018-04 (Д)'!$C$2:$C$100,0)+1,0))))*100)</f>
        <v>Н/Д</v>
      </c>
      <c r="BK50" s="9" t="str">
        <f ca="1">IF(OR(INDIRECT(CONCATENATE("'2018-06 (Д)'!J",TEXT(MATCH($C50,'2018-06 (Д)'!$C$2:$C$100,0)+1,0)))="Н/Д",INDIRECT(CONCATENATE("'2018-05 (Д)'!J",TEXT(MATCH($C50,'2018-05 (Д)'!$C$2:$C$100,0)+1,0)))="Н/Д",AND(INDIRECT(CONCATENATE("'2018-06 (Д)'!J",TEXT(MATCH($C50,'2018-06 (Д)'!$C$2:$C$100,0)+1,0)))="Н/Д",INDIRECT(CONCATENATE("'2018-05 (Д)'!J",TEXT(MATCH($C50,'2018-05 (Д)'!$C$2:$C$100,0)+1,0))))),"Н/Д",((INDIRECT(CONCATENATE("'2018-06 (Д)'!J",TEXT(MATCH($C50,'2018-06 (Д)'!$C$2:$C$100,0)+1,0)))-INDIRECT(CONCATENATE("'2018-05 (Д)'!J",TEXT(MATCH($C50,'2018-05 (Д)'!$C$2:$C$100,0)+1,0))))/INDIRECT(CONCATENATE("'2018-05 (Д)'!J",TEXT(MATCH($C50,'2018-05 (Д)'!$C$2:$C$100,0)+1,0))))*100)</f>
        <v>Н/Д</v>
      </c>
      <c r="BL50" s="9" t="str">
        <f ca="1">IF(OR(INDIRECT(CONCATENATE("'2018-07 (Д)'!J",TEXT(MATCH($C50,'2018-07 (Д)'!$C$2:$C$100,0)+1,0)))="Н/Д",INDIRECT(CONCATENATE("'2018-06 (Д)'!J",TEXT(MATCH($C50,'2018-06 (Д)'!$C$2:$C$100,0)+1,0)))="Н/Д",AND(INDIRECT(CONCATENATE("'2018-07 (Д)'!J",TEXT(MATCH($C50,'2018-07 (Д)'!$C$2:$C$100,0)+1,0)))="Н/Д",INDIRECT(CONCATENATE("'2018-06 (Д)'!J",TEXT(MATCH($C50,'2018-06 (Д)'!$C$2:$C$100,0)+1,0))))),"Н/Д",((INDIRECT(CONCATENATE("'2018-07 (Д)'!J",TEXT(MATCH($C50,'2018-07 (Д)'!$C$2:$C$100,0)+1,0)))-INDIRECT(CONCATENATE("'2018-06 (Д)'!J",TEXT(MATCH($C50,'2018-06 (Д)'!$C$2:$C$100,0)+1,0))))/INDIRECT(CONCATENATE("'2018-06 (Д)'!J",TEXT(MATCH($C50,'2018-06 (Д)'!$C$2:$C$100,0)+1,0))))*100)</f>
        <v>Н/Д</v>
      </c>
      <c r="BM50" s="9" t="str">
        <f ca="1">IF(OR(INDIRECT(CONCATENATE("'2018-08 (Д)'!J",TEXT(MATCH($C50,'2018-08 (Д)'!$C$2:$C$100,0)+1,0)))="Н/Д",INDIRECT(CONCATENATE("'2018-07 (Д)'!J",TEXT(MATCH($C50,'2018-07 (Д)'!$C$2:$C$100,0)+1,0)))="Н/Д",AND(INDIRECT(CONCATENATE("'2018-08 (Д)'!J",TEXT(MATCH($C50,'2018-08 (Д)'!$C$2:$C$100,0)+1,0)))="Н/Д",INDIRECT(CONCATENATE("'2018-07 (Д)'!J",TEXT(MATCH($C50,'2018-07 (Д)'!$C$2:$C$100,0)+1,0))))),"Н/Д",((INDIRECT(CONCATENATE("'2018-08 (Д)'!J",TEXT(MATCH($C50,'2018-08 (Д)'!$C$2:$C$100,0)+1,0)))-INDIRECT(CONCATENATE("'2018-07 (Д)'!J",TEXT(MATCH($C50,'2018-07 (Д)'!$C$2:$C$100,0)+1,0))))/INDIRECT(CONCATENATE("'2018-07 (Д)'!J",TEXT(MATCH($C50,'2018-07 (Д)'!$C$2:$C$100,0)+1,0))))*100)</f>
        <v>Н/Д</v>
      </c>
      <c r="BN50" s="9" t="str">
        <f ca="1">IF(OR(INDIRECT(CONCATENATE("'2018-09 (Д)'!J",TEXT(MATCH($C50,'2018-09 (Д)'!$C$2:$C$100,0)+1,0)))="Н/Д",INDIRECT(CONCATENATE("'2018-08 (Д)'!J",TEXT(MATCH($C50,'2018-08 (Д)'!$C$2:$C$100,0)+1,0)))="Н/Д",AND(INDIRECT(CONCATENATE("'2018-09 (Д)'!J",TEXT(MATCH($C50,'2018-09 (Д)'!$C$2:$C$100,0)+1,0)))="Н/Д",INDIRECT(CONCATENATE("'2018-08 (Д)'!J",TEXT(MATCH($C50,'2018-08 (Д)'!$C$2:$C$100,0)+1,0))))),"Н/Д",((INDIRECT(CONCATENATE("'2018-09 (Д)'!J",TEXT(MATCH($C50,'2018-09 (Д)'!$C$2:$C$100,0)+1,0)))-INDIRECT(CONCATENATE("'2018-08 (Д)'!J",TEXT(MATCH($C50,'2018-08 (Д)'!$C$2:$C$100,0)+1,0))))/INDIRECT(CONCATENATE("'2018-08 (Д)'!J",TEXT(MATCH($C50,'2018-08 (Д)'!$C$2:$C$100,0)+1,0))))*100)</f>
        <v>Н/Д</v>
      </c>
      <c r="BO50" s="9" t="str">
        <f ca="1">IF(OR(INDIRECT(CONCATENATE("'2018-10 (Д)'!J",TEXT(MATCH($C50,'2018-10 (Д)'!$C$2:$C$100,0)+1,0)))="Н/Д",INDIRECT(CONCATENATE("'2018-09 (Д)'!J",TEXT(MATCH($C50,'2018-09 (Д)'!$C$2:$C$100,0)+1,0)))="Н/Д",AND(INDIRECT(CONCATENATE("'2018-10 (Д)'!J",TEXT(MATCH($C50,'2018-10 (Д)'!$C$2:$C$100,0)+1,0)))="Н/Д",INDIRECT(CONCATENATE("'2018-09 (Д)'!J",TEXT(MATCH($C50,'2018-09 (Д)'!$C$2:$C$100,0)+1,0))))),"Н/Д",((INDIRECT(CONCATENATE("'2018-10 (Д)'!J",TEXT(MATCH($C50,'2018-10 (Д)'!$C$2:$C$100,0)+1,0)))-INDIRECT(CONCATENATE("'2018-09 (Д)'!J",TEXT(MATCH($C50,'2018-09 (Д)'!$C$2:$C$100,0)+1,0))))/INDIRECT(CONCATENATE("'2018-09 (Д)'!J",TEXT(MATCH($C50,'2018-09 (Д)'!$C$2:$C$100,0)+1,0))))*100)</f>
        <v>Н/Д</v>
      </c>
      <c r="BP50" s="9" t="str">
        <f ca="1">IF(OR(INDIRECT(CONCATENATE("'2018-11 (Д)'!J",TEXT(MATCH($C50,'2018-11 (Д)'!$C$2:$C$100,0)+1,0)))="Н/Д",INDIRECT(CONCATENATE("'2018-10 (Д)'!J",TEXT(MATCH($C50,'2018-10 (Д)'!$C$2:$C$100,0)+1,0)))="Н/Д",AND(INDIRECT(CONCATENATE("'2018-11 (Д)'!J",TEXT(MATCH($C50,'2018-11 (Д)'!$C$2:$C$100,0)+1,0)))="Н/Д",INDIRECT(CONCATENATE("'2018-10 (Д)'!J",TEXT(MATCH($C50,'2018-10 (Д)'!$C$2:$C$100,0)+1,0))))),"Н/Д",((INDIRECT(CONCATENATE("'2018-11 (Д)'!J",TEXT(MATCH($C50,'2018-11 (Д)'!$C$2:$C$100,0)+1,0)))-INDIRECT(CONCATENATE("'2018-10 (Д)'!J",TEXT(MATCH($C50,'2018-10 (Д)'!$C$2:$C$100,0)+1,0))))/INDIRECT(CONCATENATE("'2018-10 (Д)'!J",TEXT(MATCH($C50,'2018-10 (Д)'!$C$2:$C$100,0)+1,0))))*100)</f>
        <v>Н/Д</v>
      </c>
      <c r="BQ50" s="9" t="str">
        <f ca="1">IF(OR(INDIRECT(CONCATENATE("'2018-12 (Д)'!J",TEXT(MATCH($C50,'2018-12 (Д)'!$C$2:$C$100,0)+1,0)))="Н/Д",INDIRECT(CONCATENATE("'2018-11 (Д)'!J",TEXT(MATCH($C50,'2018-11 (Д)'!$C$2:$C$100,0)+1,0)))="Н/Д",AND(INDIRECT(CONCATENATE("'2018-12 (Д)'!J",TEXT(MATCH($C50,'2018-12 (Д)'!$C$2:$C$100,0)+1,0)))="Н/Д",INDIRECT(CONCATENATE("'2018-11 (Д)'!J",TEXT(MATCH($C50,'2018-11 (Д)'!$C$2:$C$100,0)+1,0))))),"Н/Д",((INDIRECT(CONCATENATE("'2018-12 (Д)'!J",TEXT(MATCH($C50,'2018-12 (Д)'!$C$2:$C$100,0)+1,0)))-INDIRECT(CONCATENATE("'2018-11 (Д)'!J",TEXT(MATCH($C50,'2018-11 (Д)'!$C$2:$C$100,0)+1,0))))/INDIRECT(CONCATENATE("'2018-11 (Д)'!J",TEXT(MATCH($C50,'2018-11 (Д)'!$C$2:$C$100,0)+1,0))))*100)</f>
        <v>Н/Д</v>
      </c>
      <c r="BR50" s="9"/>
      <c r="BS50" s="9">
        <f ca="1">IF(OR(INDIRECT(CONCATENATE("'2018-03 (Д)'!K",TEXT(MATCH($C50,'2018-03 (Д)'!$C$2:$C$100,0)+1,0)))="Н/Д",INDIRECT(CONCATENATE("'2018-02 (Д)'!K",TEXT(MATCH($C50,'2018-02 (Д)'!$C$2:$C$100,0)+1,0)))="Н/Д",AND(INDIRECT(CONCATENATE("'2018-03 (Д)'!K",TEXT(MATCH($C50,'2018-03 (Д)'!$C$2:$C$100,0)+1,0)))="Н/Д",INDIRECT(CONCATENATE("'2018-02 (Д)'!K",TEXT(MATCH($C50,'2018-02 (Д)'!$C$2:$C$100,0)+1,0))))),"Н/Д",((INDIRECT(CONCATENATE("'2018-03 (Д)'!K",TEXT(MATCH($C50,'2018-03 (Д)'!$C$2:$C$100,0)+1,0)))-INDIRECT(CONCATENATE("'2018-02 (Д)'!K",TEXT(MATCH($C50,'2018-02 (Д)'!$C$2:$C$100,0)+1,0))))/INDIRECT(CONCATENATE("'2018-02 (Д)'!K",TEXT(MATCH($C50,'2018-02 (Д)'!$C$2:$C$100,0)+1,0))))*100)</f>
        <v>-48.482757343124312</v>
      </c>
      <c r="BT50" s="9">
        <f ca="1">IF(OR(INDIRECT(CONCATENATE("'2018-04 (Д)'!K",TEXT(MATCH($C50,'2018-04 (Д)'!$C$2:$C$100,0)+1,0)))="Н/Д",INDIRECT(CONCATENATE("'2018-03 (Д)'!K",TEXT(MATCH($C50,'2018-03 (Д)'!$C$2:$C$100,0)+1,0)))="Н/Д",AND(INDIRECT(CONCATENATE("'2018-04 (Д)'!K",TEXT(MATCH($C50,'2018-04 (Д)'!$C$2:$C$100,0)+1,0)))="Н/Д",INDIRECT(CONCATENATE("'2018-03 (Д)'!K",TEXT(MATCH($C50,'2018-03 (Д)'!$C$2:$C$100,0)+1,0))))),"Н/Д",((INDIRECT(CONCATENATE("'2018-04 (Д)'!K",TEXT(MATCH($C50,'2018-04 (Д)'!$C$2:$C$100,0)+1,0)))-INDIRECT(CONCATENATE("'2018-03 (Д)'!K",TEXT(MATCH($C50,'2018-03 (Д)'!$C$2:$C$100,0)+1,0))))/INDIRECT(CONCATENATE("'2018-03 (Д)'!K",TEXT(MATCH($C50,'2018-03 (Д)'!$C$2:$C$100,0)+1,0))))*100)</f>
        <v>156.55961052479327</v>
      </c>
      <c r="BU50" s="9">
        <f ca="1">IF(OR(INDIRECT(CONCATENATE("'2018-05 (Д)'!K",TEXT(MATCH($C50,'2018-05 (Д)'!$C$2:$C$100,0)+1,0)))="Н/Д",INDIRECT(CONCATENATE("'2018-04 (Д)'!K",TEXT(MATCH($C50,'2018-04 (Д)'!$C$2:$C$100,0)+1,0)))="Н/Д",AND(INDIRECT(CONCATENATE("'2018-05 (Д)'!K",TEXT(MATCH($C50,'2018-05 (Д)'!$C$2:$C$100,0)+1,0)))="Н/Д",INDIRECT(CONCATENATE("'2018-04 (Д)'!K",TEXT(MATCH($C50,'2018-04 (Д)'!$C$2:$C$100,0)+1,0))))),"Н/Д",((INDIRECT(CONCATENATE("'2018-05 (Д)'!K",TEXT(MATCH($C50,'2018-05 (Д)'!$C$2:$C$100,0)+1,0)))-INDIRECT(CONCATENATE("'2018-04 (Д)'!K",TEXT(MATCH($C50,'2018-04 (Д)'!$C$2:$C$100,0)+1,0))))/INDIRECT(CONCATENATE("'2018-04 (Д)'!K",TEXT(MATCH($C50,'2018-04 (Д)'!$C$2:$C$100,0)+1,0))))*100)</f>
        <v>140.83689573416135</v>
      </c>
      <c r="BV50" s="9">
        <f ca="1">IF(OR(INDIRECT(CONCATENATE("'2018-06 (Д)'!K",TEXT(MATCH($C50,'2018-06 (Д)'!$C$2:$C$100,0)+1,0)))="Н/Д",INDIRECT(CONCATENATE("'2018-05 (Д)'!K",TEXT(MATCH($C50,'2018-05 (Д)'!$C$2:$C$100,0)+1,0)))="Н/Д",AND(INDIRECT(CONCATENATE("'2018-06 (Д)'!K",TEXT(MATCH($C50,'2018-06 (Д)'!$C$2:$C$100,0)+1,0)))="Н/Д",INDIRECT(CONCATENATE("'2018-05 (Д)'!K",TEXT(MATCH($C50,'2018-05 (Д)'!$C$2:$C$100,0)+1,0))))),"Н/Д",((INDIRECT(CONCATENATE("'2018-06 (Д)'!K",TEXT(MATCH($C50,'2018-06 (Д)'!$C$2:$C$100,0)+1,0)))-INDIRECT(CONCATENATE("'2018-05 (Д)'!K",TEXT(MATCH($C50,'2018-05 (Д)'!$C$2:$C$100,0)+1,0))))/INDIRECT(CONCATENATE("'2018-05 (Д)'!K",TEXT(MATCH($C50,'2018-05 (Д)'!$C$2:$C$100,0)+1,0))))*100)</f>
        <v>-70.436442971361558</v>
      </c>
      <c r="BW50" s="9">
        <f ca="1">IF(OR(INDIRECT(CONCATENATE("'2018-07 (Д)'!K",TEXT(MATCH($C50,'2018-07 (Д)'!$C$2:$C$100,0)+1,0)))="Н/Д",INDIRECT(CONCATENATE("'2018-06 (Д)'!K",TEXT(MATCH($C50,'2018-06 (Д)'!$C$2:$C$100,0)+1,0)))="Н/Д",AND(INDIRECT(CONCATENATE("'2018-07 (Д)'!K",TEXT(MATCH($C50,'2018-07 (Д)'!$C$2:$C$100,0)+1,0)))="Н/Д",INDIRECT(CONCATENATE("'2018-06 (Д)'!K",TEXT(MATCH($C50,'2018-06 (Д)'!$C$2:$C$100,0)+1,0))))),"Н/Д",((INDIRECT(CONCATENATE("'2018-07 (Д)'!K",TEXT(MATCH($C50,'2018-07 (Д)'!$C$2:$C$100,0)+1,0)))-INDIRECT(CONCATENATE("'2018-06 (Д)'!K",TEXT(MATCH($C50,'2018-06 (Д)'!$C$2:$C$100,0)+1,0))))/INDIRECT(CONCATENATE("'2018-06 (Д)'!K",TEXT(MATCH($C50,'2018-06 (Д)'!$C$2:$C$100,0)+1,0))))*100)</f>
        <v>-53.725186087857054</v>
      </c>
      <c r="BX50" s="9">
        <f ca="1">IF(OR(INDIRECT(CONCATENATE("'2018-08 (Д)'!K",TEXT(MATCH($C50,'2018-08 (Д)'!$C$2:$C$100,0)+1,0)))="Н/Д",INDIRECT(CONCATENATE("'2018-07 (Д)'!K",TEXT(MATCH($C50,'2018-07 (Д)'!$C$2:$C$100,0)+1,0)))="Н/Д",AND(INDIRECT(CONCATENATE("'2018-08 (Д)'!K",TEXT(MATCH($C50,'2018-08 (Д)'!$C$2:$C$100,0)+1,0)))="Н/Д",INDIRECT(CONCATENATE("'2018-07 (Д)'!K",TEXT(MATCH($C50,'2018-07 (Д)'!$C$2:$C$100,0)+1,0))))),"Н/Д",((INDIRECT(CONCATENATE("'2018-08 (Д)'!K",TEXT(MATCH($C50,'2018-08 (Д)'!$C$2:$C$100,0)+1,0)))-INDIRECT(CONCATENATE("'2018-07 (Д)'!K",TEXT(MATCH($C50,'2018-07 (Д)'!$C$2:$C$100,0)+1,0))))/INDIRECT(CONCATENATE("'2018-07 (Д)'!K",TEXT(MATCH($C50,'2018-07 (Д)'!$C$2:$C$100,0)+1,0))))*100)</f>
        <v>451.44667548967857</v>
      </c>
      <c r="BY50" s="9">
        <f ca="1">IF(OR(INDIRECT(CONCATENATE("'2018-09 (Д)'!K",TEXT(MATCH($C50,'2018-09 (Д)'!$C$2:$C$100,0)+1,0)))="Н/Д",INDIRECT(CONCATENATE("'2018-08 (Д)'!K",TEXT(MATCH($C50,'2018-08 (Д)'!$C$2:$C$100,0)+1,0)))="Н/Д",AND(INDIRECT(CONCATENATE("'2018-09 (Д)'!K",TEXT(MATCH($C50,'2018-09 (Д)'!$C$2:$C$100,0)+1,0)))="Н/Д",INDIRECT(CONCATENATE("'2018-08 (Д)'!K",TEXT(MATCH($C50,'2018-08 (Д)'!$C$2:$C$100,0)+1,0))))),"Н/Д",((INDIRECT(CONCATENATE("'2018-09 (Д)'!K",TEXT(MATCH($C50,'2018-09 (Д)'!$C$2:$C$100,0)+1,0)))-INDIRECT(CONCATENATE("'2018-08 (Д)'!K",TEXT(MATCH($C50,'2018-08 (Д)'!$C$2:$C$100,0)+1,0))))/INDIRECT(CONCATENATE("'2018-08 (Д)'!K",TEXT(MATCH($C50,'2018-08 (Д)'!$C$2:$C$100,0)+1,0))))*100)</f>
        <v>-83.953649641100952</v>
      </c>
      <c r="BZ50" s="9">
        <f ca="1">IF(OR(INDIRECT(CONCATENATE("'2018-10 (Д)'!K",TEXT(MATCH($C50,'2018-10 (Д)'!$C$2:$C$100,0)+1,0)))="Н/Д",INDIRECT(CONCATENATE("'2018-09 (Д)'!K",TEXT(MATCH($C50,'2018-09 (Д)'!$C$2:$C$100,0)+1,0)))="Н/Д",AND(INDIRECT(CONCATENATE("'2018-10 (Д)'!K",TEXT(MATCH($C50,'2018-10 (Д)'!$C$2:$C$100,0)+1,0)))="Н/Д",INDIRECT(CONCATENATE("'2018-09 (Д)'!K",TEXT(MATCH($C50,'2018-09 (Д)'!$C$2:$C$100,0)+1,0))))),"Н/Д",((INDIRECT(CONCATENATE("'2018-10 (Д)'!K",TEXT(MATCH($C50,'2018-10 (Д)'!$C$2:$C$100,0)+1,0)))-INDIRECT(CONCATENATE("'2018-09 (Д)'!K",TEXT(MATCH($C50,'2018-09 (Д)'!$C$2:$C$100,0)+1,0))))/INDIRECT(CONCATENATE("'2018-09 (Д)'!K",TEXT(MATCH($C50,'2018-09 (Д)'!$C$2:$C$100,0)+1,0))))*100)</f>
        <v>-28.181072813037467</v>
      </c>
      <c r="CA50" s="9">
        <f ca="1">IF(OR(INDIRECT(CONCATENATE("'2018-11 (Д)'!K",TEXT(MATCH($C50,'2018-11 (Д)'!$C$2:$C$100,0)+1,0)))="Н/Д",INDIRECT(CONCATENATE("'2018-10 (Д)'!K",TEXT(MATCH($C50,'2018-10 (Д)'!$C$2:$C$100,0)+1,0)))="Н/Д",AND(INDIRECT(CONCATENATE("'2018-11 (Д)'!K",TEXT(MATCH($C50,'2018-11 (Д)'!$C$2:$C$100,0)+1,0)))="Н/Д",INDIRECT(CONCATENATE("'2018-10 (Д)'!K",TEXT(MATCH($C50,'2018-10 (Д)'!$C$2:$C$100,0)+1,0))))),"Н/Д",((INDIRECT(CONCATENATE("'2018-11 (Д)'!K",TEXT(MATCH($C50,'2018-11 (Д)'!$C$2:$C$100,0)+1,0)))-INDIRECT(CONCATENATE("'2018-10 (Д)'!K",TEXT(MATCH($C50,'2018-10 (Д)'!$C$2:$C$100,0)+1,0))))/INDIRECT(CONCATENATE("'2018-10 (Д)'!K",TEXT(MATCH($C50,'2018-10 (Д)'!$C$2:$C$100,0)+1,0))))*100)</f>
        <v>816.62913726909835</v>
      </c>
      <c r="CB50" s="9">
        <f ca="1">IF(OR(INDIRECT(CONCATENATE("'2018-12 (Д)'!K",TEXT(MATCH($C50,'2018-12 (Д)'!$C$2:$C$100,0)+1,0)))="Н/Д",INDIRECT(CONCATENATE("'2018-11 (Д)'!K",TEXT(MATCH($C50,'2018-11 (Д)'!$C$2:$C$100,0)+1,0)))="Н/Д",AND(INDIRECT(CONCATENATE("'2018-12 (Д)'!K",TEXT(MATCH($C50,'2018-12 (Д)'!$C$2:$C$100,0)+1,0)))="Н/Д",INDIRECT(CONCATENATE("'2018-11 (Д)'!K",TEXT(MATCH($C50,'2018-11 (Д)'!$C$2:$C$100,0)+1,0))))),"Н/Д",((INDIRECT(CONCATENATE("'2018-12 (Д)'!K",TEXT(MATCH($C50,'2018-12 (Д)'!$C$2:$C$100,0)+1,0)))-INDIRECT(CONCATENATE("'2018-11 (Д)'!K",TEXT(MATCH($C50,'2018-11 (Д)'!$C$2:$C$100,0)+1,0))))/INDIRECT(CONCATENATE("'2018-11 (Д)'!K",TEXT(MATCH($C50,'2018-11 (Д)'!$C$2:$C$100,0)+1,0))))*100)</f>
        <v>-86.340872318618537</v>
      </c>
      <c r="CC50" s="9"/>
      <c r="CD50" s="9">
        <f ca="1">IF(OR(INDIRECT(CONCATENATE("'2018-03 (Д)'!L",TEXT(MATCH($C50,'2018-03 (Д)'!$C$2:$C$100,0)+1,0)))="Н/Д",INDIRECT(CONCATENATE("'2018-02 (Д)'!L",TEXT(MATCH($C50,'2018-02 (Д)'!$C$2:$C$100,0)+1,0)))="Н/Д",AND(INDIRECT(CONCATENATE("'2018-03 (Д)'!L",TEXT(MATCH($C50,'2018-03 (Д)'!$C$2:$C$100,0)+1,0)))="Н/Д",INDIRECT(CONCATENATE("'2018-02 (Д)'!L",TEXT(MATCH($C50,'2018-02 (Д)'!$C$2:$C$100,0)+1,0))))),"Н/Д",((INDIRECT(CONCATENATE("'2018-03 (Д)'!L",TEXT(MATCH($C50,'2018-03 (Д)'!$C$2:$C$100,0)+1,0)))-INDIRECT(CONCATENATE("'2018-02 (Д)'!L",TEXT(MATCH($C50,'2018-02 (Д)'!$C$2:$C$100,0)+1,0))))/INDIRECT(CONCATENATE("'2018-02 (Д)'!L",TEXT(MATCH($C50,'2018-02 (Д)'!$C$2:$C$100,0)+1,0))))*100)</f>
        <v>14.81259303424712</v>
      </c>
      <c r="CE50" s="9">
        <f ca="1">IF(OR(INDIRECT(CONCATENATE("'2018-04 (Д)'!L",TEXT(MATCH($C50,'2018-04 (Д)'!$C$2:$C$100,0)+1,0)))="Н/Д",INDIRECT(CONCATENATE("'2018-03 (Д)'!L",TEXT(MATCH($C50,'2018-03 (Д)'!$C$2:$C$100,0)+1,0)))="Н/Д",AND(INDIRECT(CONCATENATE("'2018-04 (Д)'!L",TEXT(MATCH($C50,'2018-04 (Д)'!$C$2:$C$100,0)+1,0)))="Н/Д",INDIRECT(CONCATENATE("'2018-03 (Д)'!L",TEXT(MATCH($C50,'2018-03 (Д)'!$C$2:$C$100,0)+1,0))))),"Н/Д",((INDIRECT(CONCATENATE("'2018-04 (Д)'!L",TEXT(MATCH($C50,'2018-04 (Д)'!$C$2:$C$100,0)+1,0)))-INDIRECT(CONCATENATE("'2018-03 (Д)'!L",TEXT(MATCH($C50,'2018-03 (Д)'!$C$2:$C$100,0)+1,0))))/INDIRECT(CONCATENATE("'2018-03 (Д)'!L",TEXT(MATCH($C50,'2018-03 (Д)'!$C$2:$C$100,0)+1,0))))*100)</f>
        <v>526.33171962064125</v>
      </c>
      <c r="CF50" s="9">
        <f ca="1">IF(OR(INDIRECT(CONCATENATE("'2018-05 (Д)'!L",TEXT(MATCH($C50,'2018-05 (Д)'!$C$2:$C$100,0)+1,0)))="Н/Д",INDIRECT(CONCATENATE("'2018-04 (Д)'!L",TEXT(MATCH($C50,'2018-04 (Д)'!$C$2:$C$100,0)+1,0)))="Н/Д",AND(INDIRECT(CONCATENATE("'2018-05 (Д)'!L",TEXT(MATCH($C50,'2018-05 (Д)'!$C$2:$C$100,0)+1,0)))="Н/Д",INDIRECT(CONCATENATE("'2018-04 (Д)'!L",TEXT(MATCH($C50,'2018-04 (Д)'!$C$2:$C$100,0)+1,0))))),"Н/Д",((INDIRECT(CONCATENATE("'2018-05 (Д)'!L",TEXT(MATCH($C50,'2018-05 (Д)'!$C$2:$C$100,0)+1,0)))-INDIRECT(CONCATENATE("'2018-04 (Д)'!L",TEXT(MATCH($C50,'2018-04 (Д)'!$C$2:$C$100,0)+1,0))))/INDIRECT(CONCATENATE("'2018-04 (Д)'!L",TEXT(MATCH($C50,'2018-04 (Д)'!$C$2:$C$100,0)+1,0))))*100)</f>
        <v>143.65832814475729</v>
      </c>
      <c r="CG50" s="9">
        <f ca="1">IF(OR(INDIRECT(CONCATENATE("'2018-06 (Д)'!L",TEXT(MATCH($C50,'2018-06 (Д)'!$C$2:$C$100,0)+1,0)))="Н/Д",INDIRECT(CONCATENATE("'2018-05 (Д)'!L",TEXT(MATCH($C50,'2018-05 (Д)'!$C$2:$C$100,0)+1,0)))="Н/Д",AND(INDIRECT(CONCATENATE("'2018-06 (Д)'!L",TEXT(MATCH($C50,'2018-06 (Д)'!$C$2:$C$100,0)+1,0)))="Н/Д",INDIRECT(CONCATENATE("'2018-05 (Д)'!L",TEXT(MATCH($C50,'2018-05 (Д)'!$C$2:$C$100,0)+1,0))))),"Н/Д",((INDIRECT(CONCATENATE("'2018-06 (Д)'!L",TEXT(MATCH($C50,'2018-06 (Д)'!$C$2:$C$100,0)+1,0)))-INDIRECT(CONCATENATE("'2018-05 (Д)'!L",TEXT(MATCH($C50,'2018-05 (Д)'!$C$2:$C$100,0)+1,0))))/INDIRECT(CONCATENATE("'2018-05 (Д)'!L",TEXT(MATCH($C50,'2018-05 (Д)'!$C$2:$C$100,0)+1,0))))*100)</f>
        <v>-44.10815807405379</v>
      </c>
      <c r="CH50" s="9">
        <f ca="1">IF(OR(INDIRECT(CONCATENATE("'2018-07 (Д)'!L",TEXT(MATCH($C50,'2018-07 (Д)'!$C$2:$C$100,0)+1,0)))="Н/Д",INDIRECT(CONCATENATE("'2018-06 (Д)'!L",TEXT(MATCH($C50,'2018-06 (Д)'!$C$2:$C$100,0)+1,0)))="Н/Д",AND(INDIRECT(CONCATENATE("'2018-07 (Д)'!L",TEXT(MATCH($C50,'2018-07 (Д)'!$C$2:$C$100,0)+1,0)))="Н/Д",INDIRECT(CONCATENATE("'2018-06 (Д)'!L",TEXT(MATCH($C50,'2018-06 (Д)'!$C$2:$C$100,0)+1,0))))),"Н/Д",((INDIRECT(CONCATENATE("'2018-07 (Д)'!L",TEXT(MATCH($C50,'2018-07 (Д)'!$C$2:$C$100,0)+1,0)))-INDIRECT(CONCATENATE("'2018-06 (Д)'!L",TEXT(MATCH($C50,'2018-06 (Д)'!$C$2:$C$100,0)+1,0))))/INDIRECT(CONCATENATE("'2018-06 (Д)'!L",TEXT(MATCH($C50,'2018-06 (Д)'!$C$2:$C$100,0)+1,0))))*100)</f>
        <v>-93.90675050178416</v>
      </c>
      <c r="CI50" s="9">
        <f ca="1">IF(OR(INDIRECT(CONCATENATE("'2018-08 (Д)'!L",TEXT(MATCH($C50,'2018-08 (Д)'!$C$2:$C$100,0)+1,0)))="Н/Д",INDIRECT(CONCATENATE("'2018-07 (Д)'!L",TEXT(MATCH($C50,'2018-07 (Д)'!$C$2:$C$100,0)+1,0)))="Н/Д",AND(INDIRECT(CONCATENATE("'2018-08 (Д)'!L",TEXT(MATCH($C50,'2018-08 (Д)'!$C$2:$C$100,0)+1,0)))="Н/Д",INDIRECT(CONCATENATE("'2018-07 (Д)'!L",TEXT(MATCH($C50,'2018-07 (Д)'!$C$2:$C$100,0)+1,0))))),"Н/Д",((INDIRECT(CONCATENATE("'2018-08 (Д)'!L",TEXT(MATCH($C50,'2018-08 (Д)'!$C$2:$C$100,0)+1,0)))-INDIRECT(CONCATENATE("'2018-07 (Д)'!L",TEXT(MATCH($C50,'2018-07 (Д)'!$C$2:$C$100,0)+1,0))))/INDIRECT(CONCATENATE("'2018-07 (Д)'!L",TEXT(MATCH($C50,'2018-07 (Д)'!$C$2:$C$100,0)+1,0))))*100)</f>
        <v>1527.2526565047333</v>
      </c>
      <c r="CJ50" s="9">
        <f ca="1">IF(OR(INDIRECT(CONCATENATE("'2018-09 (Д)'!L",TEXT(MATCH($C50,'2018-09 (Д)'!$C$2:$C$100,0)+1,0)))="Н/Д",INDIRECT(CONCATENATE("'2018-08 (Д)'!L",TEXT(MATCH($C50,'2018-08 (Д)'!$C$2:$C$100,0)+1,0)))="Н/Д",AND(INDIRECT(CONCATENATE("'2018-09 (Д)'!L",TEXT(MATCH($C50,'2018-09 (Д)'!$C$2:$C$100,0)+1,0)))="Н/Д",INDIRECT(CONCATENATE("'2018-08 (Д)'!L",TEXT(MATCH($C50,'2018-08 (Д)'!$C$2:$C$100,0)+1,0))))),"Н/Д",((INDIRECT(CONCATENATE("'2018-09 (Д)'!L",TEXT(MATCH($C50,'2018-09 (Д)'!$C$2:$C$100,0)+1,0)))-INDIRECT(CONCATENATE("'2018-08 (Д)'!L",TEXT(MATCH($C50,'2018-08 (Д)'!$C$2:$C$100,0)+1,0))))/INDIRECT(CONCATENATE("'2018-08 (Д)'!L",TEXT(MATCH($C50,'2018-08 (Д)'!$C$2:$C$100,0)+1,0))))*100)</f>
        <v>-5.761002802064203</v>
      </c>
      <c r="CK50" s="9">
        <f ca="1">IF(OR(INDIRECT(CONCATENATE("'2018-10 (Д)'!L",TEXT(MATCH($C50,'2018-10 (Д)'!$C$2:$C$100,0)+1,0)))="Н/Д",INDIRECT(CONCATENATE("'2018-09 (Д)'!L",TEXT(MATCH($C50,'2018-09 (Д)'!$C$2:$C$100,0)+1,0)))="Н/Д",AND(INDIRECT(CONCATENATE("'2018-10 (Д)'!L",TEXT(MATCH($C50,'2018-10 (Д)'!$C$2:$C$100,0)+1,0)))="Н/Д",INDIRECT(CONCATENATE("'2018-09 (Д)'!L",TEXT(MATCH($C50,'2018-09 (Д)'!$C$2:$C$100,0)+1,0))))),"Н/Д",((INDIRECT(CONCATENATE("'2018-10 (Д)'!L",TEXT(MATCH($C50,'2018-10 (Д)'!$C$2:$C$100,0)+1,0)))-INDIRECT(CONCATENATE("'2018-09 (Д)'!L",TEXT(MATCH($C50,'2018-09 (Д)'!$C$2:$C$100,0)+1,0))))/INDIRECT(CONCATENATE("'2018-09 (Д)'!L",TEXT(MATCH($C50,'2018-09 (Д)'!$C$2:$C$100,0)+1,0))))*100)</f>
        <v>-90.512031565610201</v>
      </c>
      <c r="CL50" s="9">
        <f ca="1">IF(OR(INDIRECT(CONCATENATE("'2018-11 (Д)'!L",TEXT(MATCH($C50,'2018-11 (Д)'!$C$2:$C$100,0)+1,0)))="Н/Д",INDIRECT(CONCATENATE("'2018-10 (Д)'!L",TEXT(MATCH($C50,'2018-10 (Д)'!$C$2:$C$100,0)+1,0)))="Н/Д",AND(INDIRECT(CONCATENATE("'2018-11 (Д)'!L",TEXT(MATCH($C50,'2018-11 (Д)'!$C$2:$C$100,0)+1,0)))="Н/Д",INDIRECT(CONCATENATE("'2018-10 (Д)'!L",TEXT(MATCH($C50,'2018-10 (Д)'!$C$2:$C$100,0)+1,0))))),"Н/Д",((INDIRECT(CONCATENATE("'2018-11 (Д)'!L",TEXT(MATCH($C50,'2018-11 (Д)'!$C$2:$C$100,0)+1,0)))-INDIRECT(CONCATENATE("'2018-10 (Д)'!L",TEXT(MATCH($C50,'2018-10 (Д)'!$C$2:$C$100,0)+1,0))))/INDIRECT(CONCATENATE("'2018-10 (Д)'!L",TEXT(MATCH($C50,'2018-10 (Д)'!$C$2:$C$100,0)+1,0))))*100)</f>
        <v>1199.9555521411871</v>
      </c>
      <c r="CM50" s="9">
        <f ca="1">IF(OR(INDIRECT(CONCATENATE("'2018-12 (Д)'!L",TEXT(MATCH($C50,'2018-12 (Д)'!$C$2:$C$100,0)+1,0)))="Н/Д",INDIRECT(CONCATENATE("'2018-11 (Д)'!L",TEXT(MATCH($C50,'2018-11 (Д)'!$C$2:$C$100,0)+1,0)))="Н/Д",AND(INDIRECT(CONCATENATE("'2018-12 (Д)'!L",TEXT(MATCH($C50,'2018-12 (Д)'!$C$2:$C$100,0)+1,0)))="Н/Д",INDIRECT(CONCATENATE("'2018-11 (Д)'!L",TEXT(MATCH($C50,'2018-11 (Д)'!$C$2:$C$100,0)+1,0))))),"Н/Д",((INDIRECT(CONCATENATE("'2018-12 (Д)'!L",TEXT(MATCH($C50,'2018-12 (Д)'!$C$2:$C$100,0)+1,0)))-INDIRECT(CONCATENATE("'2018-11 (Д)'!L",TEXT(MATCH($C50,'2018-11 (Д)'!$C$2:$C$100,0)+1,0))))/INDIRECT(CONCATENATE("'2018-11 (Д)'!L",TEXT(MATCH($C50,'2018-11 (Д)'!$C$2:$C$100,0)+1,0))))*100)</f>
        <v>10.434945828035449</v>
      </c>
      <c r="CN50" s="9"/>
      <c r="CO50" s="9">
        <f ca="1">IF(OR(INDIRECT(CONCATENATE("'2018-03 (Д)'!M",TEXT(MATCH($C50,'2018-03 (Д)'!$C$2:$C$100,0)+1,0)))="Н/Д",INDIRECT(CONCATENATE("'2018-02 (Д)'!M",TEXT(MATCH($C50,'2018-02 (Д)'!$C$2:$C$100,0)+1,0)))="Н/Д",AND(INDIRECT(CONCATENATE("'2018-03 (Д)'!M",TEXT(MATCH($C50,'2018-03 (Д)'!$C$2:$C$100,0)+1,0)))="Н/Д",INDIRECT(CONCATENATE("'2018-02 (Д)'!M",TEXT(MATCH($C50,'2018-02 (Д)'!$C$2:$C$100,0)+1,0))))),"Н/Д",((INDIRECT(CONCATENATE("'2018-03 (Д)'!M",TEXT(MATCH($C50,'2018-03 (Д)'!$C$2:$C$100,0)+1,0)))-INDIRECT(CONCATENATE("'2018-02 (Д)'!M",TEXT(MATCH($C50,'2018-02 (Д)'!$C$2:$C$100,0)+1,0))))/INDIRECT(CONCATENATE("'2018-02 (Д)'!M",TEXT(MATCH($C50,'2018-02 (Д)'!$C$2:$C$100,0)+1,0))))*100)</f>
        <v>-15.976365069255477</v>
      </c>
      <c r="CP50" s="9">
        <f ca="1">IF(OR(INDIRECT(CONCATENATE("'2018-04 (Д)'!M",TEXT(MATCH($C50,'2018-04 (Д)'!$C$2:$C$100,0)+1,0)))="Н/Д",INDIRECT(CONCATENATE("'2018-03 (Д)'!M",TEXT(MATCH($C50,'2018-03 (Д)'!$C$2:$C$100,0)+1,0)))="Н/Д",AND(INDIRECT(CONCATENATE("'2018-04 (Д)'!M",TEXT(MATCH($C50,'2018-04 (Д)'!$C$2:$C$100,0)+1,0)))="Н/Д",INDIRECT(CONCATENATE("'2018-03 (Д)'!M",TEXT(MATCH($C50,'2018-03 (Д)'!$C$2:$C$100,0)+1,0))))),"Н/Д",((INDIRECT(CONCATENATE("'2018-04 (Д)'!M",TEXT(MATCH($C50,'2018-04 (Д)'!$C$2:$C$100,0)+1,0)))-INDIRECT(CONCATENATE("'2018-03 (Д)'!M",TEXT(MATCH($C50,'2018-03 (Д)'!$C$2:$C$100,0)+1,0))))/INDIRECT(CONCATENATE("'2018-03 (Д)'!M",TEXT(MATCH($C50,'2018-03 (Д)'!$C$2:$C$100,0)+1,0))))*100)</f>
        <v>-7.791446335786925</v>
      </c>
      <c r="CQ50" s="9">
        <f ca="1">IF(OR(INDIRECT(CONCATENATE("'2018-05 (Д)'!M",TEXT(MATCH($C50,'2018-05 (Д)'!$C$2:$C$100,0)+1,0)))="Н/Д",INDIRECT(CONCATENATE("'2018-04 (Д)'!M",TEXT(MATCH($C50,'2018-04 (Д)'!$C$2:$C$100,0)+1,0)))="Н/Д",AND(INDIRECT(CONCATENATE("'2018-05 (Д)'!M",TEXT(MATCH($C50,'2018-05 (Д)'!$C$2:$C$100,0)+1,0)))="Н/Д",INDIRECT(CONCATENATE("'2018-04 (Д)'!M",TEXT(MATCH($C50,'2018-04 (Д)'!$C$2:$C$100,0)+1,0))))),"Н/Д",((INDIRECT(CONCATENATE("'2018-05 (Д)'!M",TEXT(MATCH($C50,'2018-05 (Д)'!$C$2:$C$100,0)+1,0)))-INDIRECT(CONCATENATE("'2018-04 (Д)'!M",TEXT(MATCH($C50,'2018-04 (Д)'!$C$2:$C$100,0)+1,0))))/INDIRECT(CONCATENATE("'2018-04 (Д)'!M",TEXT(MATCH($C50,'2018-04 (Д)'!$C$2:$C$100,0)+1,0))))*100)</f>
        <v>12.858857497662997</v>
      </c>
      <c r="CR50" s="9">
        <f ca="1">IF(OR(INDIRECT(CONCATENATE("'2018-06 (Д)'!M",TEXT(MATCH($C50,'2018-06 (Д)'!$C$2:$C$100,0)+1,0)))="Н/Д",INDIRECT(CONCATENATE("'2018-05 (Д)'!M",TEXT(MATCH($C50,'2018-05 (Д)'!$C$2:$C$100,0)+1,0)))="Н/Д",AND(INDIRECT(CONCATENATE("'2018-06 (Д)'!M",TEXT(MATCH($C50,'2018-06 (Д)'!$C$2:$C$100,0)+1,0)))="Н/Д",INDIRECT(CONCATENATE("'2018-05 (Д)'!M",TEXT(MATCH($C50,'2018-05 (Д)'!$C$2:$C$100,0)+1,0))))),"Н/Д",((INDIRECT(CONCATENATE("'2018-06 (Д)'!M",TEXT(MATCH($C50,'2018-06 (Д)'!$C$2:$C$100,0)+1,0)))-INDIRECT(CONCATENATE("'2018-05 (Д)'!M",TEXT(MATCH($C50,'2018-05 (Д)'!$C$2:$C$100,0)+1,0))))/INDIRECT(CONCATENATE("'2018-05 (Д)'!M",TEXT(MATCH($C50,'2018-05 (Д)'!$C$2:$C$100,0)+1,0))))*100)</f>
        <v>10.620356409063305</v>
      </c>
      <c r="CS50" s="9">
        <f ca="1">IF(OR(INDIRECT(CONCATENATE("'2018-07 (Д)'!M",TEXT(MATCH($C50,'2018-07 (Д)'!$C$2:$C$100,0)+1,0)))="Н/Д",INDIRECT(CONCATENATE("'2018-06 (Д)'!M",TEXT(MATCH($C50,'2018-06 (Д)'!$C$2:$C$100,0)+1,0)))="Н/Д",AND(INDIRECT(CONCATENATE("'2018-07 (Д)'!M",TEXT(MATCH($C50,'2018-07 (Д)'!$C$2:$C$100,0)+1,0)))="Н/Д",INDIRECT(CONCATENATE("'2018-06 (Д)'!M",TEXT(MATCH($C50,'2018-06 (Д)'!$C$2:$C$100,0)+1,0))))),"Н/Д",((INDIRECT(CONCATENATE("'2018-07 (Д)'!M",TEXT(MATCH($C50,'2018-07 (Д)'!$C$2:$C$100,0)+1,0)))-INDIRECT(CONCATENATE("'2018-06 (Д)'!M",TEXT(MATCH($C50,'2018-06 (Д)'!$C$2:$C$100,0)+1,0))))/INDIRECT(CONCATENATE("'2018-06 (Д)'!M",TEXT(MATCH($C50,'2018-06 (Д)'!$C$2:$C$100,0)+1,0))))*100)</f>
        <v>1.0596074284689589</v>
      </c>
      <c r="CT50" s="9">
        <f ca="1">IF(OR(INDIRECT(CONCATENATE("'2018-08 (Д)'!M",TEXT(MATCH($C50,'2018-08 (Д)'!$C$2:$C$100,0)+1,0)))="Н/Д",INDIRECT(CONCATENATE("'2018-07 (Д)'!M",TEXT(MATCH($C50,'2018-07 (Д)'!$C$2:$C$100,0)+1,0)))="Н/Д",AND(INDIRECT(CONCATENATE("'2018-08 (Д)'!M",TEXT(MATCH($C50,'2018-08 (Д)'!$C$2:$C$100,0)+1,0)))="Н/Д",INDIRECT(CONCATENATE("'2018-07 (Д)'!M",TEXT(MATCH($C50,'2018-07 (Д)'!$C$2:$C$100,0)+1,0))))),"Н/Д",((INDIRECT(CONCATENATE("'2018-08 (Д)'!M",TEXT(MATCH($C50,'2018-08 (Д)'!$C$2:$C$100,0)+1,0)))-INDIRECT(CONCATENATE("'2018-07 (Д)'!M",TEXT(MATCH($C50,'2018-07 (Д)'!$C$2:$C$100,0)+1,0))))/INDIRECT(CONCATENATE("'2018-07 (Д)'!M",TEXT(MATCH($C50,'2018-07 (Д)'!$C$2:$C$100,0)+1,0))))*100)</f>
        <v>5.2830091461633399</v>
      </c>
      <c r="CU50" s="9">
        <f ca="1">IF(OR(INDIRECT(CONCATENATE("'2018-09 (Д)'!M",TEXT(MATCH($C50,'2018-09 (Д)'!$C$2:$C$100,0)+1,0)))="Н/Д",INDIRECT(CONCATENATE("'2018-08 (Д)'!M",TEXT(MATCH($C50,'2018-08 (Д)'!$C$2:$C$100,0)+1,0)))="Н/Д",AND(INDIRECT(CONCATENATE("'2018-09 (Д)'!M",TEXT(MATCH($C50,'2018-09 (Д)'!$C$2:$C$100,0)+1,0)))="Н/Д",INDIRECT(CONCATENATE("'2018-08 (Д)'!M",TEXT(MATCH($C50,'2018-08 (Д)'!$C$2:$C$100,0)+1,0))))),"Н/Д",((INDIRECT(CONCATENATE("'2018-09 (Д)'!M",TEXT(MATCH($C50,'2018-09 (Д)'!$C$2:$C$100,0)+1,0)))-INDIRECT(CONCATENATE("'2018-08 (Д)'!M",TEXT(MATCH($C50,'2018-08 (Д)'!$C$2:$C$100,0)+1,0))))/INDIRECT(CONCATENATE("'2018-08 (Д)'!M",TEXT(MATCH($C50,'2018-08 (Д)'!$C$2:$C$100,0)+1,0))))*100)</f>
        <v>3.698413626332496</v>
      </c>
      <c r="CV50" s="9">
        <f ca="1">IF(OR(INDIRECT(CONCATENATE("'2018-10 (Д)'!M",TEXT(MATCH($C50,'2018-10 (Д)'!$C$2:$C$100,0)+1,0)))="Н/Д",INDIRECT(CONCATENATE("'2018-09 (Д)'!M",TEXT(MATCH($C50,'2018-09 (Д)'!$C$2:$C$100,0)+1,0)))="Н/Д",AND(INDIRECT(CONCATENATE("'2018-10 (Д)'!M",TEXT(MATCH($C50,'2018-10 (Д)'!$C$2:$C$100,0)+1,0)))="Н/Д",INDIRECT(CONCATENATE("'2018-09 (Д)'!M",TEXT(MATCH($C50,'2018-09 (Д)'!$C$2:$C$100,0)+1,0))))),"Н/Д",((INDIRECT(CONCATENATE("'2018-10 (Д)'!M",TEXT(MATCH($C50,'2018-10 (Д)'!$C$2:$C$100,0)+1,0)))-INDIRECT(CONCATENATE("'2018-09 (Д)'!M",TEXT(MATCH($C50,'2018-09 (Д)'!$C$2:$C$100,0)+1,0))))/INDIRECT(CONCATENATE("'2018-09 (Д)'!M",TEXT(MATCH($C50,'2018-09 (Д)'!$C$2:$C$100,0)+1,0))))*100)</f>
        <v>-1.4011833131214795</v>
      </c>
      <c r="CW50" s="9">
        <f ca="1">IF(OR(INDIRECT(CONCATENATE("'2018-11 (Д)'!M",TEXT(MATCH($C50,'2018-11 (Д)'!$C$2:$C$100,0)+1,0)))="Н/Д",INDIRECT(CONCATENATE("'2018-10 (Д)'!M",TEXT(MATCH($C50,'2018-10 (Д)'!$C$2:$C$100,0)+1,0)))="Н/Д",AND(INDIRECT(CONCATENATE("'2018-11 (Д)'!M",TEXT(MATCH($C50,'2018-11 (Д)'!$C$2:$C$100,0)+1,0)))="Н/Д",INDIRECT(CONCATENATE("'2018-10 (Д)'!M",TEXT(MATCH($C50,'2018-10 (Д)'!$C$2:$C$100,0)+1,0))))),"Н/Д",((INDIRECT(CONCATENATE("'2018-11 (Д)'!M",TEXT(MATCH($C50,'2018-11 (Д)'!$C$2:$C$100,0)+1,0)))-INDIRECT(CONCATENATE("'2018-10 (Д)'!M",TEXT(MATCH($C50,'2018-10 (Д)'!$C$2:$C$100,0)+1,0))))/INDIRECT(CONCATENATE("'2018-10 (Д)'!M",TEXT(MATCH($C50,'2018-10 (Д)'!$C$2:$C$100,0)+1,0))))*100)</f>
        <v>0.24622807681103603</v>
      </c>
      <c r="CX50" s="9">
        <f ca="1">IF(OR(INDIRECT(CONCATENATE("'2018-12 (Д)'!M",TEXT(MATCH($C50,'2018-12 (Д)'!$C$2:$C$100,0)+1,0)))="Н/Д",INDIRECT(CONCATENATE("'2018-11 (Д)'!M",TEXT(MATCH($C50,'2018-11 (Д)'!$C$2:$C$100,0)+1,0)))="Н/Д",AND(INDIRECT(CONCATENATE("'2018-12 (Д)'!M",TEXT(MATCH($C50,'2018-12 (Д)'!$C$2:$C$100,0)+1,0)))="Н/Д",INDIRECT(CONCATENATE("'2018-11 (Д)'!M",TEXT(MATCH($C50,'2018-11 (Д)'!$C$2:$C$100,0)+1,0))))),"Н/Д",((INDIRECT(CONCATENATE("'2018-12 (Д)'!M",TEXT(MATCH($C50,'2018-12 (Д)'!$C$2:$C$100,0)+1,0)))-INDIRECT(CONCATENATE("'2018-11 (Д)'!M",TEXT(MATCH($C50,'2018-11 (Д)'!$C$2:$C$100,0)+1,0))))/INDIRECT(CONCATENATE("'2018-11 (Д)'!M",TEXT(MATCH($C50,'2018-11 (Д)'!$C$2:$C$100,0)+1,0))))*100)</f>
        <v>-2.0908312652798453</v>
      </c>
      <c r="CY50" s="9"/>
      <c r="CZ50" s="9">
        <f ca="1">IF(OR(INDIRECT(CONCATENATE("'2018-03 (Д)'!N",TEXT(MATCH($C50,'2018-03 (Д)'!$C$2:$C$100,0)+1,0)))="Н/Д",INDIRECT(CONCATENATE("'2018-02 (Д)'!N",TEXT(MATCH($C50,'2018-02 (Д)'!$C$2:$C$100,0)+1,0)))="Н/Д",AND(INDIRECT(CONCATENATE("'2018-03 (Д)'!N",TEXT(MATCH($C50,'2018-03 (Д)'!$C$2:$C$100,0)+1,0)))="Н/Д",INDIRECT(CONCATENATE("'2018-02 (Д)'!N",TEXT(MATCH($C50,'2018-02 (Д)'!$C$2:$C$100,0)+1,0))))),"Н/Д",((INDIRECT(CONCATENATE("'2018-03 (Д)'!N",TEXT(MATCH($C50,'2018-03 (Д)'!$C$2:$C$100,0)+1,0)))-INDIRECT(CONCATENATE("'2018-02 (Д)'!N",TEXT(MATCH($C50,'2018-02 (Д)'!$C$2:$C$100,0)+1,0))))/INDIRECT(CONCATENATE("'2018-02 (Д)'!N",TEXT(MATCH($C50,'2018-02 (Д)'!$C$2:$C$100,0)+1,0))))*100)</f>
        <v>133.16982783136092</v>
      </c>
      <c r="DA50" s="9">
        <f ca="1">IF(OR(INDIRECT(CONCATENATE("'2018-04 (Д)'!N",TEXT(MATCH($C50,'2018-04 (Д)'!$C$2:$C$100,0)+1,0)))="Н/Д",INDIRECT(CONCATENATE("'2018-03 (Д)'!N",TEXT(MATCH($C50,'2018-03 (Д)'!$C$2:$C$100,0)+1,0)))="Н/Д",AND(INDIRECT(CONCATENATE("'2018-04 (Д)'!N",TEXT(MATCH($C50,'2018-04 (Д)'!$C$2:$C$100,0)+1,0)))="Н/Д",INDIRECT(CONCATENATE("'2018-03 (Д)'!N",TEXT(MATCH($C50,'2018-03 (Д)'!$C$2:$C$100,0)+1,0))))),"Н/Д",((INDIRECT(CONCATENATE("'2018-04 (Д)'!N",TEXT(MATCH($C50,'2018-04 (Д)'!$C$2:$C$100,0)+1,0)))-INDIRECT(CONCATENATE("'2018-03 (Д)'!N",TEXT(MATCH($C50,'2018-03 (Д)'!$C$2:$C$100,0)+1,0))))/INDIRECT(CONCATENATE("'2018-03 (Д)'!N",TEXT(MATCH($C50,'2018-03 (Д)'!$C$2:$C$100,0)+1,0))))*100)</f>
        <v>71.366261282420069</v>
      </c>
      <c r="DB50" s="9">
        <f ca="1">IF(OR(INDIRECT(CONCATENATE("'2018-05 (Д)'!N",TEXT(MATCH($C50,'2018-05 (Д)'!$C$2:$C$100,0)+1,0)))="Н/Д",INDIRECT(CONCATENATE("'2018-04 (Д)'!N",TEXT(MATCH($C50,'2018-04 (Д)'!$C$2:$C$100,0)+1,0)))="Н/Д",AND(INDIRECT(CONCATENATE("'2018-05 (Д)'!N",TEXT(MATCH($C50,'2018-05 (Д)'!$C$2:$C$100,0)+1,0)))="Н/Д",INDIRECT(CONCATENATE("'2018-04 (Д)'!N",TEXT(MATCH($C50,'2018-04 (Д)'!$C$2:$C$100,0)+1,0))))),"Н/Д",((INDIRECT(CONCATENATE("'2018-05 (Д)'!N",TEXT(MATCH($C50,'2018-05 (Д)'!$C$2:$C$100,0)+1,0)))-INDIRECT(CONCATENATE("'2018-04 (Д)'!N",TEXT(MATCH($C50,'2018-04 (Д)'!$C$2:$C$100,0)+1,0))))/INDIRECT(CONCATENATE("'2018-04 (Д)'!N",TEXT(MATCH($C50,'2018-04 (Д)'!$C$2:$C$100,0)+1,0))))*100)</f>
        <v>39.33637943352479</v>
      </c>
      <c r="DC50" s="9">
        <f ca="1">IF(OR(INDIRECT(CONCATENATE("'2018-06 (Д)'!N",TEXT(MATCH($C50,'2018-06 (Д)'!$C$2:$C$100,0)+1,0)))="Н/Д",INDIRECT(CONCATENATE("'2018-05 (Д)'!N",TEXT(MATCH($C50,'2018-05 (Д)'!$C$2:$C$100,0)+1,0)))="Н/Д",AND(INDIRECT(CONCATENATE("'2018-06 (Д)'!N",TEXT(MATCH($C50,'2018-06 (Д)'!$C$2:$C$100,0)+1,0)))="Н/Д",INDIRECT(CONCATENATE("'2018-05 (Д)'!N",TEXT(MATCH($C50,'2018-05 (Д)'!$C$2:$C$100,0)+1,0))))),"Н/Д",((INDIRECT(CONCATENATE("'2018-06 (Д)'!N",TEXT(MATCH($C50,'2018-06 (Д)'!$C$2:$C$100,0)+1,0)))-INDIRECT(CONCATENATE("'2018-05 (Д)'!N",TEXT(MATCH($C50,'2018-05 (Д)'!$C$2:$C$100,0)+1,0))))/INDIRECT(CONCATENATE("'2018-05 (Д)'!N",TEXT(MATCH($C50,'2018-05 (Д)'!$C$2:$C$100,0)+1,0))))*100)</f>
        <v>28.854032186838836</v>
      </c>
      <c r="DD50" s="9">
        <f ca="1">IF(OR(INDIRECT(CONCATENATE("'2018-07 (Д)'!N",TEXT(MATCH($C50,'2018-07 (Д)'!$C$2:$C$100,0)+1,0)))="Н/Д",INDIRECT(CONCATENATE("'2018-06 (Д)'!N",TEXT(MATCH($C50,'2018-06 (Д)'!$C$2:$C$100,0)+1,0)))="Н/Д",AND(INDIRECT(CONCATENATE("'2018-07 (Д)'!N",TEXT(MATCH($C50,'2018-07 (Д)'!$C$2:$C$100,0)+1,0)))="Н/Д",INDIRECT(CONCATENATE("'2018-06 (Д)'!N",TEXT(MATCH($C50,'2018-06 (Д)'!$C$2:$C$100,0)+1,0))))),"Н/Д",((INDIRECT(CONCATENATE("'2018-07 (Д)'!N",TEXT(MATCH($C50,'2018-07 (Д)'!$C$2:$C$100,0)+1,0)))-INDIRECT(CONCATENATE("'2018-06 (Д)'!N",TEXT(MATCH($C50,'2018-06 (Д)'!$C$2:$C$100,0)+1,0))))/INDIRECT(CONCATENATE("'2018-06 (Д)'!N",TEXT(MATCH($C50,'2018-06 (Д)'!$C$2:$C$100,0)+1,0))))*100)</f>
        <v>19.872642533336453</v>
      </c>
      <c r="DE50" s="9">
        <f ca="1">IF(OR(INDIRECT(CONCATENATE("'2018-08 (Д)'!N",TEXT(MATCH($C50,'2018-08 (Д)'!$C$2:$C$100,0)+1,0)))="Н/Д",INDIRECT(CONCATENATE("'2018-07 (Д)'!N",TEXT(MATCH($C50,'2018-07 (Д)'!$C$2:$C$100,0)+1,0)))="Н/Д",AND(INDIRECT(CONCATENATE("'2018-08 (Д)'!N",TEXT(MATCH($C50,'2018-08 (Д)'!$C$2:$C$100,0)+1,0)))="Н/Д",INDIRECT(CONCATENATE("'2018-07 (Д)'!N",TEXT(MATCH($C50,'2018-07 (Д)'!$C$2:$C$100,0)+1,0))))),"Н/Д",((INDIRECT(CONCATENATE("'2018-08 (Д)'!N",TEXT(MATCH($C50,'2018-08 (Д)'!$C$2:$C$100,0)+1,0)))-INDIRECT(CONCATENATE("'2018-07 (Д)'!N",TEXT(MATCH($C50,'2018-07 (Д)'!$C$2:$C$100,0)+1,0))))/INDIRECT(CONCATENATE("'2018-07 (Д)'!N",TEXT(MATCH($C50,'2018-07 (Д)'!$C$2:$C$100,0)+1,0))))*100)</f>
        <v>17.613694404626585</v>
      </c>
      <c r="DF50" s="9">
        <f ca="1">IF(OR(INDIRECT(CONCATENATE("'2018-09 (Д)'!N",TEXT(MATCH($C50,'2018-09 (Д)'!$C$2:$C$100,0)+1,0)))="Н/Д",INDIRECT(CONCATENATE("'2018-08 (Д)'!N",TEXT(MATCH($C50,'2018-08 (Д)'!$C$2:$C$100,0)+1,0)))="Н/Д",AND(INDIRECT(CONCATENATE("'2018-09 (Д)'!N",TEXT(MATCH($C50,'2018-09 (Д)'!$C$2:$C$100,0)+1,0)))="Н/Д",INDIRECT(CONCATENATE("'2018-08 (Д)'!N",TEXT(MATCH($C50,'2018-08 (Д)'!$C$2:$C$100,0)+1,0))))),"Н/Д",((INDIRECT(CONCATENATE("'2018-09 (Д)'!N",TEXT(MATCH($C50,'2018-09 (Д)'!$C$2:$C$100,0)+1,0)))-INDIRECT(CONCATENATE("'2018-08 (Д)'!N",TEXT(MATCH($C50,'2018-08 (Д)'!$C$2:$C$100,0)+1,0))))/INDIRECT(CONCATENATE("'2018-08 (Д)'!N",TEXT(MATCH($C50,'2018-08 (Д)'!$C$2:$C$100,0)+1,0))))*100)</f>
        <v>15.177634205828996</v>
      </c>
      <c r="DG50" s="9">
        <f ca="1">IF(OR(INDIRECT(CONCATENATE("'2018-10 (Д)'!N",TEXT(MATCH($C50,'2018-10 (Д)'!$C$2:$C$100,0)+1,0)))="Н/Д",INDIRECT(CONCATENATE("'2018-09 (Д)'!N",TEXT(MATCH($C50,'2018-09 (Д)'!$C$2:$C$100,0)+1,0)))="Н/Д",AND(INDIRECT(CONCATENATE("'2018-10 (Д)'!N",TEXT(MATCH($C50,'2018-10 (Д)'!$C$2:$C$100,0)+1,0)))="Н/Д",INDIRECT(CONCATENATE("'2018-09 (Д)'!N",TEXT(MATCH($C50,'2018-09 (Д)'!$C$2:$C$100,0)+1,0))))),"Н/Д",((INDIRECT(CONCATENATE("'2018-10 (Д)'!N",TEXT(MATCH($C50,'2018-10 (Д)'!$C$2:$C$100,0)+1,0)))-INDIRECT(CONCATENATE("'2018-09 (Д)'!N",TEXT(MATCH($C50,'2018-09 (Д)'!$C$2:$C$100,0)+1,0))))/INDIRECT(CONCATENATE("'2018-09 (Д)'!N",TEXT(MATCH($C50,'2018-09 (Д)'!$C$2:$C$100,0)+1,0))))*100)</f>
        <v>10.071436109214346</v>
      </c>
      <c r="DH50" s="9">
        <f ca="1">IF(OR(INDIRECT(CONCATENATE("'2018-11 (Д)'!N",TEXT(MATCH($C50,'2018-11 (Д)'!$C$2:$C$100,0)+1,0)))="Н/Д",INDIRECT(CONCATENATE("'2018-10 (Д)'!N",TEXT(MATCH($C50,'2018-10 (Д)'!$C$2:$C$100,0)+1,0)))="Н/Д",AND(INDIRECT(CONCATENATE("'2018-11 (Д)'!N",TEXT(MATCH($C50,'2018-11 (Д)'!$C$2:$C$100,0)+1,0)))="Н/Д",INDIRECT(CONCATENATE("'2018-10 (Д)'!N",TEXT(MATCH($C50,'2018-10 (Д)'!$C$2:$C$100,0)+1,0))))),"Н/Д",((INDIRECT(CONCATENATE("'2018-11 (Д)'!N",TEXT(MATCH($C50,'2018-11 (Д)'!$C$2:$C$100,0)+1,0)))-INDIRECT(CONCATENATE("'2018-10 (Д)'!N",TEXT(MATCH($C50,'2018-10 (Д)'!$C$2:$C$100,0)+1,0))))/INDIRECT(CONCATENATE("'2018-10 (Д)'!N",TEXT(MATCH($C50,'2018-10 (Д)'!$C$2:$C$100,0)+1,0))))*100)</f>
        <v>11.838965774937577</v>
      </c>
      <c r="DI50" s="9">
        <f ca="1">IF(OR(INDIRECT(CONCATENATE("'2018-12 (Д)'!N",TEXT(MATCH($C50,'2018-12 (Д)'!$C$2:$C$100,0)+1,0)))="Н/Д",INDIRECT(CONCATENATE("'2018-11 (Д)'!N",TEXT(MATCH($C50,'2018-11 (Д)'!$C$2:$C$100,0)+1,0)))="Н/Д",AND(INDIRECT(CONCATENATE("'2018-12 (Д)'!N",TEXT(MATCH($C50,'2018-12 (Д)'!$C$2:$C$100,0)+1,0)))="Н/Д",INDIRECT(CONCATENATE("'2018-11 (Д)'!N",TEXT(MATCH($C50,'2018-11 (Д)'!$C$2:$C$100,0)+1,0))))),"Н/Д",((INDIRECT(CONCATENATE("'2018-12 (Д)'!N",TEXT(MATCH($C50,'2018-12 (Д)'!$C$2:$C$100,0)+1,0)))-INDIRECT(CONCATENATE("'2018-11 (Д)'!N",TEXT(MATCH($C50,'2018-11 (Д)'!$C$2:$C$100,0)+1,0))))/INDIRECT(CONCATENATE("'2018-11 (Д)'!N",TEXT(MATCH($C50,'2018-11 (Д)'!$C$2:$C$100,0)+1,0))))*100)</f>
        <v>9.9643591723860414</v>
      </c>
      <c r="DJ50" s="9"/>
      <c r="DK50" s="9">
        <f ca="1">IF(OR(INDIRECT(CONCATENATE("'2018-03 (Д)'!O",TEXT(MATCH($C50,'2018-03 (Д)'!$C$2:$C$100,0)+1,0)))="Н/Д",INDIRECT(CONCATENATE("'2018-02 (Д)'!O",TEXT(MATCH($C50,'2018-02 (Д)'!$C$2:$C$100,0)+1,0)))="Н/Д",AND(INDIRECT(CONCATENATE("'2018-03 (Д)'!O",TEXT(MATCH($C50,'2018-03 (Д)'!$C$2:$C$100,0)+1,0)))="Н/Д",INDIRECT(CONCATENATE("'2018-02 (Д)'!O",TEXT(MATCH($C50,'2018-02 (Д)'!$C$2:$C$100,0)+1,0))))),"Н/Д",((INDIRECT(CONCATENATE("'2018-03 (Д)'!O",TEXT(MATCH($C50,'2018-03 (Д)'!$C$2:$C$100,0)+1,0)))-INDIRECT(CONCATENATE("'2018-02 (Д)'!O",TEXT(MATCH($C50,'2018-02 (Д)'!$C$2:$C$100,0)+1,0))))/INDIRECT(CONCATENATE("'2018-02 (Д)'!O",TEXT(MATCH($C50,'2018-02 (Д)'!$C$2:$C$100,0)+1,0))))*100)</f>
        <v>210.57240045828394</v>
      </c>
      <c r="DL50" s="9">
        <f ca="1">IF(OR(INDIRECT(CONCATENATE("'2018-04 (Д)'!O",TEXT(MATCH($C50,'2018-04 (Д)'!$C$2:$C$100,0)+1,0)))="Н/Д",INDIRECT(CONCATENATE("'2018-03 (Д)'!O",TEXT(MATCH($C50,'2018-03 (Д)'!$C$2:$C$100,0)+1,0)))="Н/Д",AND(INDIRECT(CONCATENATE("'2018-04 (Д)'!O",TEXT(MATCH($C50,'2018-04 (Д)'!$C$2:$C$100,0)+1,0)))="Н/Д",INDIRECT(CONCATENATE("'2018-03 (Д)'!O",TEXT(MATCH($C50,'2018-03 (Д)'!$C$2:$C$100,0)+1,0))))),"Н/Д",((INDIRECT(CONCATENATE("'2018-04 (Д)'!O",TEXT(MATCH($C50,'2018-04 (Д)'!$C$2:$C$100,0)+1,0)))-INDIRECT(CONCATENATE("'2018-03 (Д)'!O",TEXT(MATCH($C50,'2018-03 (Д)'!$C$2:$C$100,0)+1,0))))/INDIRECT(CONCATENATE("'2018-03 (Д)'!O",TEXT(MATCH($C50,'2018-03 (Д)'!$C$2:$C$100,0)+1,0))))*100)</f>
        <v>-54.581063297680586</v>
      </c>
      <c r="DM50" s="9">
        <f ca="1">IF(OR(INDIRECT(CONCATENATE("'2018-05 (Д)'!O",TEXT(MATCH($C50,'2018-05 (Д)'!$C$2:$C$100,0)+1,0)))="Н/Д",INDIRECT(CONCATENATE("'2018-04 (Д)'!O",TEXT(MATCH($C50,'2018-04 (Д)'!$C$2:$C$100,0)+1,0)))="Н/Д",AND(INDIRECT(CONCATENATE("'2018-05 (Д)'!O",TEXT(MATCH($C50,'2018-05 (Д)'!$C$2:$C$100,0)+1,0)))="Н/Д",INDIRECT(CONCATENATE("'2018-04 (Д)'!O",TEXT(MATCH($C50,'2018-04 (Д)'!$C$2:$C$100,0)+1,0))))),"Н/Д",((INDIRECT(CONCATENATE("'2018-05 (Д)'!O",TEXT(MATCH($C50,'2018-05 (Д)'!$C$2:$C$100,0)+1,0)))-INDIRECT(CONCATENATE("'2018-04 (Д)'!O",TEXT(MATCH($C50,'2018-04 (Д)'!$C$2:$C$100,0)+1,0))))/INDIRECT(CONCATENATE("'2018-04 (Д)'!O",TEXT(MATCH($C50,'2018-04 (Д)'!$C$2:$C$100,0)+1,0))))*100)</f>
        <v>-371.45499999999998</v>
      </c>
      <c r="DN50" s="9">
        <f ca="1">IF(OR(INDIRECT(CONCATENATE("'2018-06 (Д)'!O",TEXT(MATCH($C50,'2018-06 (Д)'!$C$2:$C$100,0)+1,0)))="Н/Д",INDIRECT(CONCATENATE("'2018-05 (Д)'!O",TEXT(MATCH($C50,'2018-05 (Д)'!$C$2:$C$100,0)+1,0)))="Н/Д",AND(INDIRECT(CONCATENATE("'2018-06 (Д)'!O",TEXT(MATCH($C50,'2018-06 (Д)'!$C$2:$C$100,0)+1,0)))="Н/Д",INDIRECT(CONCATENATE("'2018-05 (Д)'!O",TEXT(MATCH($C50,'2018-05 (Д)'!$C$2:$C$100,0)+1,0))))),"Н/Д",((INDIRECT(CONCATENATE("'2018-06 (Д)'!O",TEXT(MATCH($C50,'2018-06 (Д)'!$C$2:$C$100,0)+1,0)))-INDIRECT(CONCATENATE("'2018-05 (Д)'!O",TEXT(MATCH($C50,'2018-05 (Д)'!$C$2:$C$100,0)+1,0))))/INDIRECT(CONCATENATE("'2018-05 (Д)'!O",TEXT(MATCH($C50,'2018-05 (Д)'!$C$2:$C$100,0)+1,0))))*100)</f>
        <v>-184.66958236717497</v>
      </c>
      <c r="DO50" s="9">
        <f ca="1">IF(OR(INDIRECT(CONCATENATE("'2018-07 (Д)'!O",TEXT(MATCH($C50,'2018-07 (Д)'!$C$2:$C$100,0)+1,0)))="Н/Д",INDIRECT(CONCATENATE("'2018-06 (Д)'!O",TEXT(MATCH($C50,'2018-06 (Д)'!$C$2:$C$100,0)+1,0)))="Н/Д",AND(INDIRECT(CONCATENATE("'2018-07 (Д)'!O",TEXT(MATCH($C50,'2018-07 (Д)'!$C$2:$C$100,0)+1,0)))="Н/Д",INDIRECT(CONCATENATE("'2018-06 (Д)'!O",TEXT(MATCH($C50,'2018-06 (Д)'!$C$2:$C$100,0)+1,0))))),"Н/Д",((INDIRECT(CONCATENATE("'2018-07 (Д)'!O",TEXT(MATCH($C50,'2018-07 (Д)'!$C$2:$C$100,0)+1,0)))-INDIRECT(CONCATENATE("'2018-06 (Д)'!O",TEXT(MATCH($C50,'2018-06 (Д)'!$C$2:$C$100,0)+1,0))))/INDIRECT(CONCATENATE("'2018-06 (Д)'!O",TEXT(MATCH($C50,'2018-06 (Д)'!$C$2:$C$100,0)+1,0))))*100)</f>
        <v>-117.27926454414708</v>
      </c>
      <c r="DP50" s="9">
        <f ca="1">IF(OR(INDIRECT(CONCATENATE("'2018-08 (Д)'!O",TEXT(MATCH($C50,'2018-08 (Д)'!$C$2:$C$100,0)+1,0)))="Н/Д",INDIRECT(CONCATENATE("'2018-07 (Д)'!O",TEXT(MATCH($C50,'2018-07 (Д)'!$C$2:$C$100,0)+1,0)))="Н/Д",AND(INDIRECT(CONCATENATE("'2018-08 (Д)'!O",TEXT(MATCH($C50,'2018-08 (Д)'!$C$2:$C$100,0)+1,0)))="Н/Д",INDIRECT(CONCATENATE("'2018-07 (Д)'!O",TEXT(MATCH($C50,'2018-07 (Д)'!$C$2:$C$100,0)+1,0))))),"Н/Д",((INDIRECT(CONCATENATE("'2018-08 (Д)'!O",TEXT(MATCH($C50,'2018-08 (Д)'!$C$2:$C$100,0)+1,0)))-INDIRECT(CONCATENATE("'2018-07 (Д)'!O",TEXT(MATCH($C50,'2018-07 (Д)'!$C$2:$C$100,0)+1,0))))/INDIRECT(CONCATENATE("'2018-07 (Д)'!O",TEXT(MATCH($C50,'2018-07 (Д)'!$C$2:$C$100,0)+1,0))))*100)</f>
        <v>-138.86057474855335</v>
      </c>
      <c r="DQ50" s="9">
        <f ca="1">IF(OR(INDIRECT(CONCATENATE("'2018-09 (Д)'!O",TEXT(MATCH($C50,'2018-09 (Д)'!$C$2:$C$100,0)+1,0)))="Н/Д",INDIRECT(CONCATENATE("'2018-08 (Д)'!O",TEXT(MATCH($C50,'2018-08 (Д)'!$C$2:$C$100,0)+1,0)))="Н/Д",AND(INDIRECT(CONCATENATE("'2018-09 (Д)'!O",TEXT(MATCH($C50,'2018-09 (Д)'!$C$2:$C$100,0)+1,0)))="Н/Д",INDIRECT(CONCATENATE("'2018-08 (Д)'!O",TEXT(MATCH($C50,'2018-08 (Д)'!$C$2:$C$100,0)+1,0))))),"Н/Д",((INDIRECT(CONCATENATE("'2018-09 (Д)'!O",TEXT(MATCH($C50,'2018-09 (Д)'!$C$2:$C$100,0)+1,0)))-INDIRECT(CONCATENATE("'2018-08 (Д)'!O",TEXT(MATCH($C50,'2018-08 (Д)'!$C$2:$C$100,0)+1,0))))/INDIRECT(CONCATENATE("'2018-08 (Д)'!O",TEXT(MATCH($C50,'2018-08 (Д)'!$C$2:$C$100,0)+1,0))))*100)</f>
        <v>48.524118070554358</v>
      </c>
      <c r="DR50" s="9">
        <f ca="1">IF(OR(INDIRECT(CONCATENATE("'2018-10 (Д)'!O",TEXT(MATCH($C50,'2018-10 (Д)'!$C$2:$C$100,0)+1,0)))="Н/Д",INDIRECT(CONCATENATE("'2018-09 (Д)'!O",TEXT(MATCH($C50,'2018-09 (Д)'!$C$2:$C$100,0)+1,0)))="Н/Д",AND(INDIRECT(CONCATENATE("'2018-10 (Д)'!O",TEXT(MATCH($C50,'2018-10 (Д)'!$C$2:$C$100,0)+1,0)))="Н/Д",INDIRECT(CONCATENATE("'2018-09 (Д)'!O",TEXT(MATCH($C50,'2018-09 (Д)'!$C$2:$C$100,0)+1,0))))),"Н/Д",((INDIRECT(CONCATENATE("'2018-10 (Д)'!O",TEXT(MATCH($C50,'2018-10 (Д)'!$C$2:$C$100,0)+1,0)))-INDIRECT(CONCATENATE("'2018-09 (Д)'!O",TEXT(MATCH($C50,'2018-09 (Д)'!$C$2:$C$100,0)+1,0))))/INDIRECT(CONCATENATE("'2018-09 (Д)'!O",TEXT(MATCH($C50,'2018-09 (Д)'!$C$2:$C$100,0)+1,0))))*100)</f>
        <v>1197.8154790757796</v>
      </c>
      <c r="DS50" s="9">
        <f ca="1">IF(OR(INDIRECT(CONCATENATE("'2018-11 (Д)'!O",TEXT(MATCH($C50,'2018-11 (Д)'!$C$2:$C$100,0)+1,0)))="Н/Д",INDIRECT(CONCATENATE("'2018-10 (Д)'!O",TEXT(MATCH($C50,'2018-10 (Д)'!$C$2:$C$100,0)+1,0)))="Н/Д",AND(INDIRECT(CONCATENATE("'2018-11 (Д)'!O",TEXT(MATCH($C50,'2018-11 (Д)'!$C$2:$C$100,0)+1,0)))="Н/Д",INDIRECT(CONCATENATE("'2018-10 (Д)'!O",TEXT(MATCH($C50,'2018-10 (Д)'!$C$2:$C$100,0)+1,0))))),"Н/Д",((INDIRECT(CONCATENATE("'2018-11 (Д)'!O",TEXT(MATCH($C50,'2018-11 (Д)'!$C$2:$C$100,0)+1,0)))-INDIRECT(CONCATENATE("'2018-10 (Д)'!O",TEXT(MATCH($C50,'2018-10 (Д)'!$C$2:$C$100,0)+1,0))))/INDIRECT(CONCATENATE("'2018-10 (Д)'!O",TEXT(MATCH($C50,'2018-10 (Д)'!$C$2:$C$100,0)+1,0))))*100)</f>
        <v>-119.05256107308352</v>
      </c>
      <c r="DT50" s="9">
        <f ca="1">IF(OR(INDIRECT(CONCATENATE("'2018-12 (Д)'!O",TEXT(MATCH($C50,'2018-12 (Д)'!$C$2:$C$100,0)+1,0)))="Н/Д",INDIRECT(CONCATENATE("'2018-11 (Д)'!O",TEXT(MATCH($C50,'2018-11 (Д)'!$C$2:$C$100,0)+1,0)))="Н/Д",AND(INDIRECT(CONCATENATE("'2018-12 (Д)'!O",TEXT(MATCH($C50,'2018-12 (Д)'!$C$2:$C$100,0)+1,0)))="Н/Д",INDIRECT(CONCATENATE("'2018-11 (Д)'!O",TEXT(MATCH($C50,'2018-11 (Д)'!$C$2:$C$100,0)+1,0))))),"Н/Д",((INDIRECT(CONCATENATE("'2018-12 (Д)'!O",TEXT(MATCH($C50,'2018-12 (Д)'!$C$2:$C$100,0)+1,0)))-INDIRECT(CONCATENATE("'2018-11 (Д)'!O",TEXT(MATCH($C50,'2018-11 (Д)'!$C$2:$C$100,0)+1,0))))/INDIRECT(CONCATENATE("'2018-11 (Д)'!O",TEXT(MATCH($C50,'2018-11 (Д)'!$C$2:$C$100,0)+1,0))))*100)</f>
        <v>-489.07716998097112</v>
      </c>
      <c r="DU50" s="9"/>
      <c r="DV50" s="9">
        <f ca="1">IF(OR(INDIRECT(CONCATENATE("'2018-03 (Д)'!P",TEXT(MATCH($C50,'2018-03 (Д)'!$C$2:$C$100,0)+1,0)))="Н/Д",INDIRECT(CONCATENATE("'2018-02 (Д)'!P",TEXT(MATCH($C50,'2018-02 (Д)'!$C$2:$C$100,0)+1,0)))="Н/Д",AND(INDIRECT(CONCATENATE("'2018-03 (Д)'!P",TEXT(MATCH($C50,'2018-03 (Д)'!$C$2:$C$100,0)+1,0)))="Н/Д",INDIRECT(CONCATENATE("'2018-02 (Д)'!P",TEXT(MATCH($C50,'2018-02 (Д)'!$C$2:$C$100,0)+1,0))))),"Н/Д",((INDIRECT(CONCATENATE("'2018-03 (Д)'!P",TEXT(MATCH($C50,'2018-03 (Д)'!$C$2:$C$100,0)+1,0)))-INDIRECT(CONCATENATE("'2018-02 (Д)'!P",TEXT(MATCH($C50,'2018-02 (Д)'!$C$2:$C$100,0)+1,0))))/INDIRECT(CONCATENATE("'2018-02 (Д)'!P",TEXT(MATCH($C50,'2018-02 (Д)'!$C$2:$C$100,0)+1,0))))*100)</f>
        <v>-39.531494500567902</v>
      </c>
      <c r="DW50" s="9">
        <f ca="1">IF(OR(INDIRECT(CONCATENATE("'2018-04 (Д)'!P",TEXT(MATCH($C50,'2018-04 (Д)'!$C$2:$C$100,0)+1,0)))="Н/Д",INDIRECT(CONCATENATE("'2018-03 (Д)'!P",TEXT(MATCH($C50,'2018-03 (Д)'!$C$2:$C$100,0)+1,0)))="Н/Д",AND(INDIRECT(CONCATENATE("'2018-04 (Д)'!P",TEXT(MATCH($C50,'2018-04 (Д)'!$C$2:$C$100,0)+1,0)))="Н/Д",INDIRECT(CONCATENATE("'2018-03 (Д)'!P",TEXT(MATCH($C50,'2018-03 (Д)'!$C$2:$C$100,0)+1,0))))),"Н/Д",((INDIRECT(CONCATENATE("'2018-04 (Д)'!P",TEXT(MATCH($C50,'2018-04 (Д)'!$C$2:$C$100,0)+1,0)))-INDIRECT(CONCATENATE("'2018-03 (Д)'!P",TEXT(MATCH($C50,'2018-03 (Д)'!$C$2:$C$100,0)+1,0))))/INDIRECT(CONCATENATE("'2018-03 (Д)'!P",TEXT(MATCH($C50,'2018-03 (Д)'!$C$2:$C$100,0)+1,0))))*100)</f>
        <v>-6.0934699475890239</v>
      </c>
      <c r="DX50" s="9">
        <f ca="1">IF(OR(INDIRECT(CONCATENATE("'2018-05 (Д)'!P",TEXT(MATCH($C50,'2018-05 (Д)'!$C$2:$C$100,0)+1,0)))="Н/Д",INDIRECT(CONCATENATE("'2018-04 (Д)'!P",TEXT(MATCH($C50,'2018-04 (Д)'!$C$2:$C$100,0)+1,0)))="Н/Д",AND(INDIRECT(CONCATENATE("'2018-05 (Д)'!P",TEXT(MATCH($C50,'2018-05 (Д)'!$C$2:$C$100,0)+1,0)))="Н/Д",INDIRECT(CONCATENATE("'2018-04 (Д)'!P",TEXT(MATCH($C50,'2018-04 (Д)'!$C$2:$C$100,0)+1,0))))),"Н/Д",((INDIRECT(CONCATENATE("'2018-05 (Д)'!P",TEXT(MATCH($C50,'2018-05 (Д)'!$C$2:$C$100,0)+1,0)))-INDIRECT(CONCATENATE("'2018-04 (Д)'!P",TEXT(MATCH($C50,'2018-04 (Д)'!$C$2:$C$100,0)+1,0))))/INDIRECT(CONCATENATE("'2018-04 (Д)'!P",TEXT(MATCH($C50,'2018-04 (Д)'!$C$2:$C$100,0)+1,0))))*100)</f>
        <v>109.6339697810027</v>
      </c>
      <c r="DY50" s="9">
        <f ca="1">IF(OR(INDIRECT(CONCATENATE("'2018-06 (Д)'!P",TEXT(MATCH($C50,'2018-06 (Д)'!$C$2:$C$100,0)+1,0)))="Н/Д",INDIRECT(CONCATENATE("'2018-05 (Д)'!P",TEXT(MATCH($C50,'2018-05 (Д)'!$C$2:$C$100,0)+1,0)))="Н/Д",AND(INDIRECT(CONCATENATE("'2018-06 (Д)'!P",TEXT(MATCH($C50,'2018-06 (Д)'!$C$2:$C$100,0)+1,0)))="Н/Д",INDIRECT(CONCATENATE("'2018-05 (Д)'!P",TEXT(MATCH($C50,'2018-05 (Д)'!$C$2:$C$100,0)+1,0))))),"Н/Д",((INDIRECT(CONCATENATE("'2018-06 (Д)'!P",TEXT(MATCH($C50,'2018-06 (Д)'!$C$2:$C$100,0)+1,0)))-INDIRECT(CONCATENATE("'2018-05 (Д)'!P",TEXT(MATCH($C50,'2018-05 (Д)'!$C$2:$C$100,0)+1,0))))/INDIRECT(CONCATENATE("'2018-05 (Д)'!P",TEXT(MATCH($C50,'2018-05 (Д)'!$C$2:$C$100,0)+1,0))))*100)</f>
        <v>-56.232713515484789</v>
      </c>
      <c r="DZ50" s="9">
        <f ca="1">IF(OR(INDIRECT(CONCATENATE("'2018-07 (Д)'!P",TEXT(MATCH($C50,'2018-07 (Д)'!$C$2:$C$100,0)+1,0)))="Н/Д",INDIRECT(CONCATENATE("'2018-06 (Д)'!P",TEXT(MATCH($C50,'2018-06 (Д)'!$C$2:$C$100,0)+1,0)))="Н/Д",AND(INDIRECT(CONCATENATE("'2018-07 (Д)'!P",TEXT(MATCH($C50,'2018-07 (Д)'!$C$2:$C$100,0)+1,0)))="Н/Д",INDIRECT(CONCATENATE("'2018-06 (Д)'!P",TEXT(MATCH($C50,'2018-06 (Д)'!$C$2:$C$100,0)+1,0))))),"Н/Д",((INDIRECT(CONCATENATE("'2018-07 (Д)'!P",TEXT(MATCH($C50,'2018-07 (Д)'!$C$2:$C$100,0)+1,0)))-INDIRECT(CONCATENATE("'2018-06 (Д)'!P",TEXT(MATCH($C50,'2018-06 (Д)'!$C$2:$C$100,0)+1,0))))/INDIRECT(CONCATENATE("'2018-06 (Д)'!P",TEXT(MATCH($C50,'2018-06 (Д)'!$C$2:$C$100,0)+1,0))))*100)</f>
        <v>36.724250767527018</v>
      </c>
      <c r="EA50" s="9">
        <f ca="1">IF(OR(INDIRECT(CONCATENATE("'2018-08 (Д)'!P",TEXT(MATCH($C50,'2018-08 (Д)'!$C$2:$C$100,0)+1,0)))="Н/Д",INDIRECT(CONCATENATE("'2018-07 (Д)'!P",TEXT(MATCH($C50,'2018-07 (Д)'!$C$2:$C$100,0)+1,0)))="Н/Д",AND(INDIRECT(CONCATENATE("'2018-08 (Д)'!P",TEXT(MATCH($C50,'2018-08 (Д)'!$C$2:$C$100,0)+1,0)))="Н/Д",INDIRECT(CONCATENATE("'2018-07 (Д)'!P",TEXT(MATCH($C50,'2018-07 (Д)'!$C$2:$C$100,0)+1,0))))),"Н/Д",((INDIRECT(CONCATENATE("'2018-08 (Д)'!P",TEXT(MATCH($C50,'2018-08 (Д)'!$C$2:$C$100,0)+1,0)))-INDIRECT(CONCATENATE("'2018-07 (Д)'!P",TEXT(MATCH($C50,'2018-07 (Д)'!$C$2:$C$100,0)+1,0))))/INDIRECT(CONCATENATE("'2018-07 (Д)'!P",TEXT(MATCH($C50,'2018-07 (Д)'!$C$2:$C$100,0)+1,0))))*100)</f>
        <v>64.173378095867946</v>
      </c>
      <c r="EB50" s="9">
        <f ca="1">IF(OR(INDIRECT(CONCATENATE("'2018-09 (Д)'!P",TEXT(MATCH($C50,'2018-09 (Д)'!$C$2:$C$100,0)+1,0)))="Н/Д",INDIRECT(CONCATENATE("'2018-08 (Д)'!P",TEXT(MATCH($C50,'2018-08 (Д)'!$C$2:$C$100,0)+1,0)))="Н/Д",AND(INDIRECT(CONCATENATE("'2018-09 (Д)'!P",TEXT(MATCH($C50,'2018-09 (Д)'!$C$2:$C$100,0)+1,0)))="Н/Д",INDIRECT(CONCATENATE("'2018-08 (Д)'!P",TEXT(MATCH($C50,'2018-08 (Д)'!$C$2:$C$100,0)+1,0))))),"Н/Д",((INDIRECT(CONCATENATE("'2018-09 (Д)'!P",TEXT(MATCH($C50,'2018-09 (Д)'!$C$2:$C$100,0)+1,0)))-INDIRECT(CONCATENATE("'2018-08 (Д)'!P",TEXT(MATCH($C50,'2018-08 (Д)'!$C$2:$C$100,0)+1,0))))/INDIRECT(CONCATENATE("'2018-08 (Д)'!P",TEXT(MATCH($C50,'2018-08 (Д)'!$C$2:$C$100,0)+1,0))))*100)</f>
        <v>0.39612616848569437</v>
      </c>
      <c r="EC50" s="9">
        <f ca="1">IF(OR(INDIRECT(CONCATENATE("'2018-10 (Д)'!P",TEXT(MATCH($C50,'2018-10 (Д)'!$C$2:$C$100,0)+1,0)))="Н/Д",INDIRECT(CONCATENATE("'2018-09 (Д)'!P",TEXT(MATCH($C50,'2018-09 (Д)'!$C$2:$C$100,0)+1,0)))="Н/Д",AND(INDIRECT(CONCATENATE("'2018-10 (Д)'!P",TEXT(MATCH($C50,'2018-10 (Д)'!$C$2:$C$100,0)+1,0)))="Н/Д",INDIRECT(CONCATENATE("'2018-09 (Д)'!P",TEXT(MATCH($C50,'2018-09 (Д)'!$C$2:$C$100,0)+1,0))))),"Н/Д",((INDIRECT(CONCATENATE("'2018-10 (Д)'!P",TEXT(MATCH($C50,'2018-10 (Д)'!$C$2:$C$100,0)+1,0)))-INDIRECT(CONCATENATE("'2018-09 (Д)'!P",TEXT(MATCH($C50,'2018-09 (Д)'!$C$2:$C$100,0)+1,0))))/INDIRECT(CONCATENATE("'2018-09 (Д)'!P",TEXT(MATCH($C50,'2018-09 (Д)'!$C$2:$C$100,0)+1,0))))*100)</f>
        <v>-50.068742169277549</v>
      </c>
      <c r="ED50" s="9">
        <f ca="1">IF(OR(INDIRECT(CONCATENATE("'2018-11 (Д)'!P",TEXT(MATCH($C50,'2018-11 (Д)'!$C$2:$C$100,0)+1,0)))="Н/Д",INDIRECT(CONCATENATE("'2018-10 (Д)'!P",TEXT(MATCH($C50,'2018-10 (Д)'!$C$2:$C$100,0)+1,0)))="Н/Д",AND(INDIRECT(CONCATENATE("'2018-11 (Д)'!P",TEXT(MATCH($C50,'2018-11 (Д)'!$C$2:$C$100,0)+1,0)))="Н/Д",INDIRECT(CONCATENATE("'2018-10 (Д)'!P",TEXT(MATCH($C50,'2018-10 (Д)'!$C$2:$C$100,0)+1,0))))),"Н/Д",((INDIRECT(CONCATENATE("'2018-11 (Д)'!P",TEXT(MATCH($C50,'2018-11 (Д)'!$C$2:$C$100,0)+1,0)))-INDIRECT(CONCATENATE("'2018-10 (Д)'!P",TEXT(MATCH($C50,'2018-10 (Д)'!$C$2:$C$100,0)+1,0))))/INDIRECT(CONCATENATE("'2018-10 (Д)'!P",TEXT(MATCH($C50,'2018-10 (Д)'!$C$2:$C$100,0)+1,0))))*100)</f>
        <v>142.96463291762683</v>
      </c>
      <c r="EE50" s="9">
        <f ca="1">IF(OR(INDIRECT(CONCATENATE("'2018-12 (Д)'!P",TEXT(MATCH($C50,'2018-12 (Д)'!$C$2:$C$100,0)+1,0)))="Н/Д",INDIRECT(CONCATENATE("'2018-11 (Д)'!P",TEXT(MATCH($C50,'2018-11 (Д)'!$C$2:$C$100,0)+1,0)))="Н/Д",AND(INDIRECT(CONCATENATE("'2018-12 (Д)'!P",TEXT(MATCH($C50,'2018-12 (Д)'!$C$2:$C$100,0)+1,0)))="Н/Д",INDIRECT(CONCATENATE("'2018-11 (Д)'!P",TEXT(MATCH($C50,'2018-11 (Д)'!$C$2:$C$100,0)+1,0))))),"Н/Д",((INDIRECT(CONCATENATE("'2018-12 (Д)'!P",TEXT(MATCH($C50,'2018-12 (Д)'!$C$2:$C$100,0)+1,0)))-INDIRECT(CONCATENATE("'2018-11 (Д)'!P",TEXT(MATCH($C50,'2018-11 (Д)'!$C$2:$C$100,0)+1,0))))/INDIRECT(CONCATENATE("'2018-11 (Д)'!P",TEXT(MATCH($C50,'2018-11 (Д)'!$C$2:$C$100,0)+1,0))))*100)</f>
        <v>-55.667491389944978</v>
      </c>
      <c r="EF50" s="9"/>
      <c r="EG50" s="9">
        <f ca="1">IF(OR(INDIRECT(CONCATENATE("'2018-03 (Д)'!Q",TEXT(MATCH($C50,'2018-03 (Д)'!$C$2:$C$100,0)+1,0)))="Н/Д",INDIRECT(CONCATENATE("'2018-02 (Д)'!Q",TEXT(MATCH($C50,'2018-02 (Д)'!$C$2:$C$100,0)+1,0)))="Н/Д",AND(INDIRECT(CONCATENATE("'2018-03 (Д)'!Q",TEXT(MATCH($C50,'2018-03 (Д)'!$C$2:$C$100,0)+1,0)))="Н/Д",INDIRECT(CONCATENATE("'2018-02 (Д)'!Q",TEXT(MATCH($C50,'2018-02 (Д)'!$C$2:$C$100,0)+1,0))))),"Н/Д",((INDIRECT(CONCATENATE("'2018-03 (Д)'!Q",TEXT(MATCH($C50,'2018-03 (Д)'!$C$2:$C$100,0)+1,0)))-INDIRECT(CONCATENATE("'2018-02 (Д)'!Q",TEXT(MATCH($C50,'2018-02 (Д)'!$C$2:$C$100,0)+1,0))))/INDIRECT(CONCATENATE("'2018-02 (Д)'!Q",TEXT(MATCH($C50,'2018-02 (Д)'!$C$2:$C$100,0)+1,0))))*100)</f>
        <v>101.5981741529161</v>
      </c>
      <c r="EH50" s="9">
        <f ca="1">IF(OR(INDIRECT(CONCATENATE("'2018-04 (Д)'!Q",TEXT(MATCH($C50,'2018-04 (Д)'!$C$2:$C$100,0)+1,0)))="Н/Д",INDIRECT(CONCATENATE("'2018-03 (Д)'!Q",TEXT(MATCH($C50,'2018-03 (Д)'!$C$2:$C$100,0)+1,0)))="Н/Д",AND(INDIRECT(CONCATENATE("'2018-04 (Д)'!Q",TEXT(MATCH($C50,'2018-04 (Д)'!$C$2:$C$100,0)+1,0)))="Н/Д",INDIRECT(CONCATENATE("'2018-03 (Д)'!Q",TEXT(MATCH($C50,'2018-03 (Д)'!$C$2:$C$100,0)+1,0))))),"Н/Д",((INDIRECT(CONCATENATE("'2018-04 (Д)'!Q",TEXT(MATCH($C50,'2018-04 (Д)'!$C$2:$C$100,0)+1,0)))-INDIRECT(CONCATENATE("'2018-03 (Д)'!Q",TEXT(MATCH($C50,'2018-03 (Д)'!$C$2:$C$100,0)+1,0))))/INDIRECT(CONCATENATE("'2018-03 (Д)'!Q",TEXT(MATCH($C50,'2018-03 (Д)'!$C$2:$C$100,0)+1,0))))*100)</f>
        <v>168.47307270021355</v>
      </c>
      <c r="EI50" s="9">
        <f ca="1">IF(OR(INDIRECT(CONCATENATE("'2018-05 (Д)'!Q",TEXT(MATCH($C50,'2018-05 (Д)'!$C$2:$C$100,0)+1,0)))="Н/Д",INDIRECT(CONCATENATE("'2018-04 (Д)'!Q",TEXT(MATCH($C50,'2018-04 (Д)'!$C$2:$C$100,0)+1,0)))="Н/Д",AND(INDIRECT(CONCATENATE("'2018-05 (Д)'!Q",TEXT(MATCH($C50,'2018-05 (Д)'!$C$2:$C$100,0)+1,0)))="Н/Д",INDIRECT(CONCATENATE("'2018-04 (Д)'!Q",TEXT(MATCH($C50,'2018-04 (Д)'!$C$2:$C$100,0)+1,0))))),"Н/Д",((INDIRECT(CONCATENATE("'2018-05 (Д)'!Q",TEXT(MATCH($C50,'2018-05 (Д)'!$C$2:$C$100,0)+1,0)))-INDIRECT(CONCATENATE("'2018-04 (Д)'!Q",TEXT(MATCH($C50,'2018-04 (Д)'!$C$2:$C$100,0)+1,0))))/INDIRECT(CONCATENATE("'2018-04 (Д)'!Q",TEXT(MATCH($C50,'2018-04 (Д)'!$C$2:$C$100,0)+1,0))))*100)</f>
        <v>-49.197229024290024</v>
      </c>
      <c r="EJ50" s="9">
        <f ca="1">IF(OR(INDIRECT(CONCATENATE("'2018-06 (Д)'!Q",TEXT(MATCH($C50,'2018-06 (Д)'!$C$2:$C$100,0)+1,0)))="Н/Д",INDIRECT(CONCATENATE("'2018-05 (Д)'!Q",TEXT(MATCH($C50,'2018-05 (Д)'!$C$2:$C$100,0)+1,0)))="Н/Д",AND(INDIRECT(CONCATENATE("'2018-06 (Д)'!Q",TEXT(MATCH($C50,'2018-06 (Д)'!$C$2:$C$100,0)+1,0)))="Н/Д",INDIRECT(CONCATENATE("'2018-05 (Д)'!Q",TEXT(MATCH($C50,'2018-05 (Д)'!$C$2:$C$100,0)+1,0))))),"Н/Д",((INDIRECT(CONCATENATE("'2018-06 (Д)'!Q",TEXT(MATCH($C50,'2018-06 (Д)'!$C$2:$C$100,0)+1,0)))-INDIRECT(CONCATENATE("'2018-05 (Д)'!Q",TEXT(MATCH($C50,'2018-05 (Д)'!$C$2:$C$100,0)+1,0))))/INDIRECT(CONCATENATE("'2018-05 (Д)'!Q",TEXT(MATCH($C50,'2018-05 (Д)'!$C$2:$C$100,0)+1,0))))*100)</f>
        <v>-32.500205957703713</v>
      </c>
      <c r="EK50" s="9">
        <f ca="1">IF(OR(INDIRECT(CONCATENATE("'2018-07 (Д)'!Q",TEXT(MATCH($C50,'2018-07 (Д)'!$C$2:$C$100,0)+1,0)))="Н/Д",INDIRECT(CONCATENATE("'2018-06 (Д)'!Q",TEXT(MATCH($C50,'2018-06 (Д)'!$C$2:$C$100,0)+1,0)))="Н/Д",AND(INDIRECT(CONCATENATE("'2018-07 (Д)'!Q",TEXT(MATCH($C50,'2018-07 (Д)'!$C$2:$C$100,0)+1,0)))="Н/Д",INDIRECT(CONCATENATE("'2018-06 (Д)'!Q",TEXT(MATCH($C50,'2018-06 (Д)'!$C$2:$C$100,0)+1,0))))),"Н/Д",((INDIRECT(CONCATENATE("'2018-07 (Д)'!Q",TEXT(MATCH($C50,'2018-07 (Д)'!$C$2:$C$100,0)+1,0)))-INDIRECT(CONCATENATE("'2018-06 (Д)'!Q",TEXT(MATCH($C50,'2018-06 (Д)'!$C$2:$C$100,0)+1,0))))/INDIRECT(CONCATENATE("'2018-06 (Д)'!Q",TEXT(MATCH($C50,'2018-06 (Д)'!$C$2:$C$100,0)+1,0))))*100)</f>
        <v>-3.1893696868398291</v>
      </c>
      <c r="EL50" s="9">
        <f ca="1">IF(OR(INDIRECT(CONCATENATE("'2018-08 (Д)'!Q",TEXT(MATCH($C50,'2018-08 (Д)'!$C$2:$C$100,0)+1,0)))="Н/Д",INDIRECT(CONCATENATE("'2018-07 (Д)'!Q",TEXT(MATCH($C50,'2018-07 (Д)'!$C$2:$C$100,0)+1,0)))="Н/Д",AND(INDIRECT(CONCATENATE("'2018-08 (Д)'!Q",TEXT(MATCH($C50,'2018-08 (Д)'!$C$2:$C$100,0)+1,0)))="Н/Д",INDIRECT(CONCATENATE("'2018-07 (Д)'!Q",TEXT(MATCH($C50,'2018-07 (Д)'!$C$2:$C$100,0)+1,0))))),"Н/Д",((INDIRECT(CONCATENATE("'2018-08 (Д)'!Q",TEXT(MATCH($C50,'2018-08 (Д)'!$C$2:$C$100,0)+1,0)))-INDIRECT(CONCATENATE("'2018-07 (Д)'!Q",TEXT(MATCH($C50,'2018-07 (Д)'!$C$2:$C$100,0)+1,0))))/INDIRECT(CONCATENATE("'2018-07 (Д)'!Q",TEXT(MATCH($C50,'2018-07 (Д)'!$C$2:$C$100,0)+1,0))))*100)</f>
        <v>100.29473056661506</v>
      </c>
      <c r="EM50" s="9">
        <f ca="1">IF(OR(INDIRECT(CONCATENATE("'2018-09 (Д)'!Q",TEXT(MATCH($C50,'2018-09 (Д)'!$C$2:$C$100,0)+1,0)))="Н/Д",INDIRECT(CONCATENATE("'2018-08 (Д)'!Q",TEXT(MATCH($C50,'2018-08 (Д)'!$C$2:$C$100,0)+1,0)))="Н/Д",AND(INDIRECT(CONCATENATE("'2018-09 (Д)'!Q",TEXT(MATCH($C50,'2018-09 (Д)'!$C$2:$C$100,0)+1,0)))="Н/Д",INDIRECT(CONCATENATE("'2018-08 (Д)'!Q",TEXT(MATCH($C50,'2018-08 (Д)'!$C$2:$C$100,0)+1,0))))),"Н/Д",((INDIRECT(CONCATENATE("'2018-09 (Д)'!Q",TEXT(MATCH($C50,'2018-09 (Д)'!$C$2:$C$100,0)+1,0)))-INDIRECT(CONCATENATE("'2018-08 (Д)'!Q",TEXT(MATCH($C50,'2018-08 (Д)'!$C$2:$C$100,0)+1,0))))/INDIRECT(CONCATENATE("'2018-08 (Д)'!Q",TEXT(MATCH($C50,'2018-08 (Д)'!$C$2:$C$100,0)+1,0))))*100)</f>
        <v>-70.153335955604717</v>
      </c>
      <c r="EN50" s="9">
        <f ca="1">IF(OR(INDIRECT(CONCATENATE("'2018-10 (Д)'!Q",TEXT(MATCH($C50,'2018-10 (Д)'!$C$2:$C$100,0)+1,0)))="Н/Д",INDIRECT(CONCATENATE("'2018-09 (Д)'!Q",TEXT(MATCH($C50,'2018-09 (Д)'!$C$2:$C$100,0)+1,0)))="Н/Д",AND(INDIRECT(CONCATENATE("'2018-10 (Д)'!Q",TEXT(MATCH($C50,'2018-10 (Д)'!$C$2:$C$100,0)+1,0)))="Н/Д",INDIRECT(CONCATENATE("'2018-09 (Д)'!Q",TEXT(MATCH($C50,'2018-09 (Д)'!$C$2:$C$100,0)+1,0))))),"Н/Д",((INDIRECT(CONCATENATE("'2018-10 (Д)'!Q",TEXT(MATCH($C50,'2018-10 (Д)'!$C$2:$C$100,0)+1,0)))-INDIRECT(CONCATENATE("'2018-09 (Д)'!Q",TEXT(MATCH($C50,'2018-09 (Д)'!$C$2:$C$100,0)+1,0))))/INDIRECT(CONCATENATE("'2018-09 (Д)'!Q",TEXT(MATCH($C50,'2018-09 (Д)'!$C$2:$C$100,0)+1,0))))*100)</f>
        <v>68.557386321358507</v>
      </c>
      <c r="EO50" s="9">
        <f ca="1">IF(OR(INDIRECT(CONCATENATE("'2018-11 (Д)'!Q",TEXT(MATCH($C50,'2018-11 (Д)'!$C$2:$C$100,0)+1,0)))="Н/Д",INDIRECT(CONCATENATE("'2018-10 (Д)'!Q",TEXT(MATCH($C50,'2018-10 (Д)'!$C$2:$C$100,0)+1,0)))="Н/Д",AND(INDIRECT(CONCATENATE("'2018-11 (Д)'!Q",TEXT(MATCH($C50,'2018-11 (Д)'!$C$2:$C$100,0)+1,0)))="Н/Д",INDIRECT(CONCATENATE("'2018-10 (Д)'!Q",TEXT(MATCH($C50,'2018-10 (Д)'!$C$2:$C$100,0)+1,0))))),"Н/Д",((INDIRECT(CONCATENATE("'2018-11 (Д)'!Q",TEXT(MATCH($C50,'2018-11 (Д)'!$C$2:$C$100,0)+1,0)))-INDIRECT(CONCATENATE("'2018-10 (Д)'!Q",TEXT(MATCH($C50,'2018-10 (Д)'!$C$2:$C$100,0)+1,0))))/INDIRECT(CONCATENATE("'2018-10 (Д)'!Q",TEXT(MATCH($C50,'2018-10 (Д)'!$C$2:$C$100,0)+1,0))))*100)</f>
        <v>164.17950197189651</v>
      </c>
      <c r="EP50" s="9">
        <f ca="1">IF(OR(INDIRECT(CONCATENATE("'2018-12 (Д)'!Q",TEXT(MATCH($C50,'2018-12 (Д)'!$C$2:$C$100,0)+1,0)))="Н/Д",INDIRECT(CONCATENATE("'2018-11 (Д)'!Q",TEXT(MATCH($C50,'2018-11 (Д)'!$C$2:$C$100,0)+1,0)))="Н/Д",AND(INDIRECT(CONCATENATE("'2018-12 (Д)'!Q",TEXT(MATCH($C50,'2018-12 (Д)'!$C$2:$C$100,0)+1,0)))="Н/Д",INDIRECT(CONCATENATE("'2018-11 (Д)'!Q",TEXT(MATCH($C50,'2018-11 (Д)'!$C$2:$C$100,0)+1,0))))),"Н/Д",((INDIRECT(CONCATENATE("'2018-12 (Д)'!Q",TEXT(MATCH($C50,'2018-12 (Д)'!$C$2:$C$100,0)+1,0)))-INDIRECT(CONCATENATE("'2018-11 (Д)'!Q",TEXT(MATCH($C50,'2018-11 (Д)'!$C$2:$C$100,0)+1,0))))/INDIRECT(CONCATENATE("'2018-11 (Д)'!Q",TEXT(MATCH($C50,'2018-11 (Д)'!$C$2:$C$100,0)+1,0))))*100)</f>
        <v>-63.52807026246041</v>
      </c>
      <c r="EQ50" s="9"/>
      <c r="ER50" s="9">
        <f ca="1">IF(OR(INDIRECT(CONCATENATE("'2018-03 (Д)'!R",TEXT(MATCH($C50,'2018-03 (Д)'!$C$2:$C$100,0)+1,0)))="Н/Д",INDIRECT(CONCATENATE("'2018-02 (Д)'!R",TEXT(MATCH($C50,'2018-02 (Д)'!$C$2:$C$100,0)+1,0)))="Н/Д",AND(INDIRECT(CONCATENATE("'2018-03 (Д)'!R",TEXT(MATCH($C50,'2018-03 (Д)'!$C$2:$C$100,0)+1,0)))="Н/Д",INDIRECT(CONCATENATE("'2018-02 (Д)'!R",TEXT(MATCH($C50,'2018-02 (Д)'!$C$2:$C$100,0)+1,0))))),"Н/Д",((INDIRECT(CONCATENATE("'2018-03 (Д)'!R",TEXT(MATCH($C50,'2018-03 (Д)'!$C$2:$C$100,0)+1,0)))-INDIRECT(CONCATENATE("'2018-02 (Д)'!R",TEXT(MATCH($C50,'2018-02 (Д)'!$C$2:$C$100,0)+1,0))))/INDIRECT(CONCATENATE("'2018-02 (Д)'!R",TEXT(MATCH($C50,'2018-02 (Д)'!$C$2:$C$100,0)+1,0))))*100)</f>
        <v>-40.300501842542204</v>
      </c>
      <c r="ES50" s="9">
        <f ca="1">IF(OR(INDIRECT(CONCATENATE("'2018-04 (Д)'!R",TEXT(MATCH($C50,'2018-04 (Д)'!$C$2:$C$100,0)+1,0)))="Н/Д",INDIRECT(CONCATENATE("'2018-03 (Д)'!R",TEXT(MATCH($C50,'2018-03 (Д)'!$C$2:$C$100,0)+1,0)))="Н/Д",AND(INDIRECT(CONCATENATE("'2018-04 (Д)'!R",TEXT(MATCH($C50,'2018-04 (Д)'!$C$2:$C$100,0)+1,0)))="Н/Д",INDIRECT(CONCATENATE("'2018-03 (Д)'!R",TEXT(MATCH($C50,'2018-03 (Д)'!$C$2:$C$100,0)+1,0))))),"Н/Д",((INDIRECT(CONCATENATE("'2018-04 (Д)'!R",TEXT(MATCH($C50,'2018-04 (Д)'!$C$2:$C$100,0)+1,0)))-INDIRECT(CONCATENATE("'2018-03 (Д)'!R",TEXT(MATCH($C50,'2018-03 (Д)'!$C$2:$C$100,0)+1,0))))/INDIRECT(CONCATENATE("'2018-03 (Д)'!R",TEXT(MATCH($C50,'2018-03 (Д)'!$C$2:$C$100,0)+1,0))))*100)</f>
        <v>21.904370191119305</v>
      </c>
      <c r="ET50" s="9">
        <f ca="1">IF(OR(INDIRECT(CONCATENATE("'2018-05 (Д)'!R",TEXT(MATCH($C50,'2018-05 (Д)'!$C$2:$C$100,0)+1,0)))="Н/Д",INDIRECT(CONCATENATE("'2018-04 (Д)'!R",TEXT(MATCH($C50,'2018-04 (Д)'!$C$2:$C$100,0)+1,0)))="Н/Д",AND(INDIRECT(CONCATENATE("'2018-05 (Д)'!R",TEXT(MATCH($C50,'2018-05 (Д)'!$C$2:$C$100,0)+1,0)))="Н/Д",INDIRECT(CONCATENATE("'2018-04 (Д)'!R",TEXT(MATCH($C50,'2018-04 (Д)'!$C$2:$C$100,0)+1,0))))),"Н/Д",((INDIRECT(CONCATENATE("'2018-05 (Д)'!R",TEXT(MATCH($C50,'2018-05 (Д)'!$C$2:$C$100,0)+1,0)))-INDIRECT(CONCATENATE("'2018-04 (Д)'!R",TEXT(MATCH($C50,'2018-04 (Д)'!$C$2:$C$100,0)+1,0))))/INDIRECT(CONCATENATE("'2018-04 (Д)'!R",TEXT(MATCH($C50,'2018-04 (Д)'!$C$2:$C$100,0)+1,0))))*100)</f>
        <v>-11.182459947619869</v>
      </c>
      <c r="EU50" s="9">
        <f ca="1">IF(OR(INDIRECT(CONCATENATE("'2018-06 (Д)'!R",TEXT(MATCH($C50,'2018-06 (Д)'!$C$2:$C$100,0)+1,0)))="Н/Д",INDIRECT(CONCATENATE("'2018-05 (Д)'!R",TEXT(MATCH($C50,'2018-05 (Д)'!$C$2:$C$100,0)+1,0)))="Н/Д",AND(INDIRECT(CONCATENATE("'2018-06 (Д)'!R",TEXT(MATCH($C50,'2018-06 (Д)'!$C$2:$C$100,0)+1,0)))="Н/Д",INDIRECT(CONCATENATE("'2018-05 (Д)'!R",TEXT(MATCH($C50,'2018-05 (Д)'!$C$2:$C$100,0)+1,0))))),"Н/Д",((INDIRECT(CONCATENATE("'2018-06 (Д)'!R",TEXT(MATCH($C50,'2018-06 (Д)'!$C$2:$C$100,0)+1,0)))-INDIRECT(CONCATENATE("'2018-05 (Д)'!R",TEXT(MATCH($C50,'2018-05 (Д)'!$C$2:$C$100,0)+1,0))))/INDIRECT(CONCATENATE("'2018-05 (Д)'!R",TEXT(MATCH($C50,'2018-05 (Д)'!$C$2:$C$100,0)+1,0))))*100)</f>
        <v>31.171381737142351</v>
      </c>
      <c r="EV50" s="9">
        <f ca="1">IF(OR(INDIRECT(CONCATENATE("'2018-07 (Д)'!R",TEXT(MATCH($C50,'2018-07 (Д)'!$C$2:$C$100,0)+1,0)))="Н/Д",INDIRECT(CONCATENATE("'2018-06 (Д)'!R",TEXT(MATCH($C50,'2018-06 (Д)'!$C$2:$C$100,0)+1,0)))="Н/Д",AND(INDIRECT(CONCATENATE("'2018-07 (Д)'!R",TEXT(MATCH($C50,'2018-07 (Д)'!$C$2:$C$100,0)+1,0)))="Н/Д",INDIRECT(CONCATENATE("'2018-06 (Д)'!R",TEXT(MATCH($C50,'2018-06 (Д)'!$C$2:$C$100,0)+1,0))))),"Н/Д",((INDIRECT(CONCATENATE("'2018-07 (Д)'!R",TEXT(MATCH($C50,'2018-07 (Д)'!$C$2:$C$100,0)+1,0)))-INDIRECT(CONCATENATE("'2018-06 (Д)'!R",TEXT(MATCH($C50,'2018-06 (Д)'!$C$2:$C$100,0)+1,0))))/INDIRECT(CONCATENATE("'2018-06 (Д)'!R",TEXT(MATCH($C50,'2018-06 (Д)'!$C$2:$C$100,0)+1,0))))*100)</f>
        <v>-21.2535490035674</v>
      </c>
      <c r="EW50" s="9">
        <f ca="1">IF(OR(INDIRECT(CONCATENATE("'2018-08 (Д)'!R",TEXT(MATCH($C50,'2018-08 (Д)'!$C$2:$C$100,0)+1,0)))="Н/Д",INDIRECT(CONCATENATE("'2018-07 (Д)'!R",TEXT(MATCH($C50,'2018-07 (Д)'!$C$2:$C$100,0)+1,0)))="Н/Д",AND(INDIRECT(CONCATENATE("'2018-08 (Д)'!R",TEXT(MATCH($C50,'2018-08 (Д)'!$C$2:$C$100,0)+1,0)))="Н/Д",INDIRECT(CONCATENATE("'2018-07 (Д)'!R",TEXT(MATCH($C50,'2018-07 (Д)'!$C$2:$C$100,0)+1,0))))),"Н/Д",((INDIRECT(CONCATENATE("'2018-08 (Д)'!R",TEXT(MATCH($C50,'2018-08 (Д)'!$C$2:$C$100,0)+1,0)))-INDIRECT(CONCATENATE("'2018-07 (Д)'!R",TEXT(MATCH($C50,'2018-07 (Д)'!$C$2:$C$100,0)+1,0))))/INDIRECT(CONCATENATE("'2018-07 (Д)'!R",TEXT(MATCH($C50,'2018-07 (Д)'!$C$2:$C$100,0)+1,0))))*100)</f>
        <v>36.214315724704029</v>
      </c>
      <c r="EX50" s="9">
        <f ca="1">IF(OR(INDIRECT(CONCATENATE("'2018-09 (Д)'!R",TEXT(MATCH($C50,'2018-09 (Д)'!$C$2:$C$100,0)+1,0)))="Н/Д",INDIRECT(CONCATENATE("'2018-08 (Д)'!R",TEXT(MATCH($C50,'2018-08 (Д)'!$C$2:$C$100,0)+1,0)))="Н/Д",AND(INDIRECT(CONCATENATE("'2018-09 (Д)'!R",TEXT(MATCH($C50,'2018-09 (Д)'!$C$2:$C$100,0)+1,0)))="Н/Д",INDIRECT(CONCATENATE("'2018-08 (Д)'!R",TEXT(MATCH($C50,'2018-08 (Д)'!$C$2:$C$100,0)+1,0))))),"Н/Д",((INDIRECT(CONCATENATE("'2018-09 (Д)'!R",TEXT(MATCH($C50,'2018-09 (Д)'!$C$2:$C$100,0)+1,0)))-INDIRECT(CONCATENATE("'2018-08 (Д)'!R",TEXT(MATCH($C50,'2018-08 (Д)'!$C$2:$C$100,0)+1,0))))/INDIRECT(CONCATENATE("'2018-08 (Д)'!R",TEXT(MATCH($C50,'2018-08 (Д)'!$C$2:$C$100,0)+1,0))))*100)</f>
        <v>-14.970809008014113</v>
      </c>
      <c r="EY50" s="9">
        <f ca="1">IF(OR(INDIRECT(CONCATENATE("'2018-10 (Д)'!R",TEXT(MATCH($C50,'2018-10 (Д)'!$C$2:$C$100,0)+1,0)))="Н/Д",INDIRECT(CONCATENATE("'2018-09 (Д)'!R",TEXT(MATCH($C50,'2018-09 (Д)'!$C$2:$C$100,0)+1,0)))="Н/Д",AND(INDIRECT(CONCATENATE("'2018-10 (Д)'!R",TEXT(MATCH($C50,'2018-10 (Д)'!$C$2:$C$100,0)+1,0)))="Н/Д",INDIRECT(CONCATENATE("'2018-09 (Д)'!R",TEXT(MATCH($C50,'2018-09 (Д)'!$C$2:$C$100,0)+1,0))))),"Н/Д",((INDIRECT(CONCATENATE("'2018-10 (Д)'!R",TEXT(MATCH($C50,'2018-10 (Д)'!$C$2:$C$100,0)+1,0)))-INDIRECT(CONCATENATE("'2018-09 (Д)'!R",TEXT(MATCH($C50,'2018-09 (Д)'!$C$2:$C$100,0)+1,0))))/INDIRECT(CONCATENATE("'2018-09 (Д)'!R",TEXT(MATCH($C50,'2018-09 (Д)'!$C$2:$C$100,0)+1,0))))*100)</f>
        <v>-20.821940927850761</v>
      </c>
      <c r="EZ50" s="9">
        <f ca="1">IF(OR(INDIRECT(CONCATENATE("'2018-11 (Д)'!R",TEXT(MATCH($C50,'2018-11 (Д)'!$C$2:$C$100,0)+1,0)))="Н/Д",INDIRECT(CONCATENATE("'2018-10 (Д)'!R",TEXT(MATCH($C50,'2018-10 (Д)'!$C$2:$C$100,0)+1,0)))="Н/Д",AND(INDIRECT(CONCATENATE("'2018-11 (Д)'!R",TEXT(MATCH($C50,'2018-11 (Д)'!$C$2:$C$100,0)+1,0)))="Н/Д",INDIRECT(CONCATENATE("'2018-10 (Д)'!R",TEXT(MATCH($C50,'2018-10 (Д)'!$C$2:$C$100,0)+1,0))))),"Н/Д",((INDIRECT(CONCATENATE("'2018-11 (Д)'!R",TEXT(MATCH($C50,'2018-11 (Д)'!$C$2:$C$100,0)+1,0)))-INDIRECT(CONCATENATE("'2018-10 (Д)'!R",TEXT(MATCH($C50,'2018-10 (Д)'!$C$2:$C$100,0)+1,0))))/INDIRECT(CONCATENATE("'2018-10 (Д)'!R",TEXT(MATCH($C50,'2018-10 (Д)'!$C$2:$C$100,0)+1,0))))*100)</f>
        <v>0.46282941792271509</v>
      </c>
      <c r="FA50" s="9">
        <f ca="1">IF(OR(INDIRECT(CONCATENATE("'2018-12 (Д)'!R",TEXT(MATCH($C50,'2018-12 (Д)'!$C$2:$C$100,0)+1,0)))="Н/Д",INDIRECT(CONCATENATE("'2018-11 (Д)'!R",TEXT(MATCH($C50,'2018-11 (Д)'!$C$2:$C$100,0)+1,0)))="Н/Д",AND(INDIRECT(CONCATENATE("'2018-12 (Д)'!R",TEXT(MATCH($C50,'2018-12 (Д)'!$C$2:$C$100,0)+1,0)))="Н/Д",INDIRECT(CONCATENATE("'2018-11 (Д)'!R",TEXT(MATCH($C50,'2018-11 (Д)'!$C$2:$C$100,0)+1,0))))),"Н/Д",((INDIRECT(CONCATENATE("'2018-12 (Д)'!R",TEXT(MATCH($C50,'2018-12 (Д)'!$C$2:$C$100,0)+1,0)))-INDIRECT(CONCATENATE("'2018-11 (Д)'!R",TEXT(MATCH($C50,'2018-11 (Д)'!$C$2:$C$100,0)+1,0))))/INDIRECT(CONCATENATE("'2018-11 (Д)'!R",TEXT(MATCH($C50,'2018-11 (Д)'!$C$2:$C$100,0)+1,0))))*100)</f>
        <v>14.470325025034025</v>
      </c>
      <c r="FB50" s="9"/>
      <c r="FC50" s="9">
        <f ca="1">IF(OR(INDIRECT(CONCATENATE("'2018-03 (Д)'!S",TEXT(MATCH($C50,'2018-03 (Д)'!$C$2:$C$100,0)+1,0)))="Н/Д",INDIRECT(CONCATENATE("'2018-02 (Д)'!S",TEXT(MATCH($C50,'2018-02 (Д)'!$C$2:$C$100,0)+1,0)))="Н/Д",AND(INDIRECT(CONCATENATE("'2018-03 (Д)'!S",TEXT(MATCH($C50,'2018-03 (Д)'!$C$2:$C$100,0)+1,0)))="Н/Д",INDIRECT(CONCATENATE("'2018-02 (Д)'!S",TEXT(MATCH($C50,'2018-02 (Д)'!$C$2:$C$100,0)+1,0))))),"Н/Д",((INDIRECT(CONCATENATE("'2018-03 (Д)'!S",TEXT(MATCH($C50,'2018-03 (Д)'!$C$2:$C$100,0)+1,0)))-INDIRECT(CONCATENATE("'2018-02 (Д)'!S",TEXT(MATCH($C50,'2018-02 (Д)'!$C$2:$C$100,0)+1,0))))/INDIRECT(CONCATENATE("'2018-02 (Д)'!S",TEXT(MATCH($C50,'2018-02 (Д)'!$C$2:$C$100,0)+1,0))))*100)</f>
        <v>60.028016621008007</v>
      </c>
      <c r="FD50" s="9">
        <f ca="1">IF(OR(INDIRECT(CONCATENATE("'2018-04 (Д)'!S",TEXT(MATCH($C50,'2018-04 (Д)'!$C$2:$C$100,0)+1,0)))="Н/Д",INDIRECT(CONCATENATE("'2018-03 (Д)'!S",TEXT(MATCH($C50,'2018-03 (Д)'!$C$2:$C$100,0)+1,0)))="Н/Д",AND(INDIRECT(CONCATENATE("'2018-04 (Д)'!S",TEXT(MATCH($C50,'2018-04 (Д)'!$C$2:$C$100,0)+1,0)))="Н/Д",INDIRECT(CONCATENATE("'2018-03 (Д)'!S",TEXT(MATCH($C50,'2018-03 (Д)'!$C$2:$C$100,0)+1,0))))),"Н/Д",((INDIRECT(CONCATENATE("'2018-04 (Д)'!S",TEXT(MATCH($C50,'2018-04 (Д)'!$C$2:$C$100,0)+1,0)))-INDIRECT(CONCATENATE("'2018-03 (Д)'!S",TEXT(MATCH($C50,'2018-03 (Д)'!$C$2:$C$100,0)+1,0))))/INDIRECT(CONCATENATE("'2018-03 (Д)'!S",TEXT(MATCH($C50,'2018-03 (Д)'!$C$2:$C$100,0)+1,0))))*100)</f>
        <v>179.83847222223795</v>
      </c>
      <c r="FE50" s="9">
        <f ca="1">IF(OR(INDIRECT(CONCATENATE("'2018-05 (Д)'!S",TEXT(MATCH($C50,'2018-05 (Д)'!$C$2:$C$100,0)+1,0)))="Н/Д",INDIRECT(CONCATENATE("'2018-04 (Д)'!S",TEXT(MATCH($C50,'2018-04 (Д)'!$C$2:$C$100,0)+1,0)))="Н/Д",AND(INDIRECT(CONCATENATE("'2018-05 (Д)'!S",TEXT(MATCH($C50,'2018-05 (Д)'!$C$2:$C$100,0)+1,0)))="Н/Д",INDIRECT(CONCATENATE("'2018-04 (Д)'!S",TEXT(MATCH($C50,'2018-04 (Д)'!$C$2:$C$100,0)+1,0))))),"Н/Д",((INDIRECT(CONCATENATE("'2018-05 (Д)'!S",TEXT(MATCH($C50,'2018-05 (Д)'!$C$2:$C$100,0)+1,0)))-INDIRECT(CONCATENATE("'2018-04 (Д)'!S",TEXT(MATCH($C50,'2018-04 (Д)'!$C$2:$C$100,0)+1,0))))/INDIRECT(CONCATENATE("'2018-04 (Д)'!S",TEXT(MATCH($C50,'2018-04 (Д)'!$C$2:$C$100,0)+1,0))))*100)</f>
        <v>13.758747019130244</v>
      </c>
      <c r="FF50" s="9">
        <f ca="1">IF(OR(INDIRECT(CONCATENATE("'2018-06 (Д)'!S",TEXT(MATCH($C50,'2018-06 (Д)'!$C$2:$C$100,0)+1,0)))="Н/Д",INDIRECT(CONCATENATE("'2018-05 (Д)'!S",TEXT(MATCH($C50,'2018-05 (Д)'!$C$2:$C$100,0)+1,0)))="Н/Д",AND(INDIRECT(CONCATENATE("'2018-06 (Д)'!S",TEXT(MATCH($C50,'2018-06 (Д)'!$C$2:$C$100,0)+1,0)))="Н/Д",INDIRECT(CONCATENATE("'2018-05 (Д)'!S",TEXT(MATCH($C50,'2018-05 (Д)'!$C$2:$C$100,0)+1,0))))),"Н/Д",((INDIRECT(CONCATENATE("'2018-06 (Д)'!S",TEXT(MATCH($C50,'2018-06 (Д)'!$C$2:$C$100,0)+1,0)))-INDIRECT(CONCATENATE("'2018-05 (Д)'!S",TEXT(MATCH($C50,'2018-05 (Д)'!$C$2:$C$100,0)+1,0))))/INDIRECT(CONCATENATE("'2018-05 (Д)'!S",TEXT(MATCH($C50,'2018-05 (Д)'!$C$2:$C$100,0)+1,0))))*100)</f>
        <v>13.136068035319873</v>
      </c>
      <c r="FG50" s="9">
        <f ca="1">IF(OR(INDIRECT(CONCATENATE("'2018-07 (Д)'!S",TEXT(MATCH($C50,'2018-07 (Д)'!$C$2:$C$100,0)+1,0)))="Н/Д",INDIRECT(CONCATENATE("'2018-06 (Д)'!S",TEXT(MATCH($C50,'2018-06 (Д)'!$C$2:$C$100,0)+1,0)))="Н/Д",AND(INDIRECT(CONCATENATE("'2018-07 (Д)'!S",TEXT(MATCH($C50,'2018-07 (Д)'!$C$2:$C$100,0)+1,0)))="Н/Д",INDIRECT(CONCATENATE("'2018-06 (Д)'!S",TEXT(MATCH($C50,'2018-06 (Д)'!$C$2:$C$100,0)+1,0))))),"Н/Д",((INDIRECT(CONCATENATE("'2018-07 (Д)'!S",TEXT(MATCH($C50,'2018-07 (Д)'!$C$2:$C$100,0)+1,0)))-INDIRECT(CONCATENATE("'2018-06 (Д)'!S",TEXT(MATCH($C50,'2018-06 (Д)'!$C$2:$C$100,0)+1,0))))/INDIRECT(CONCATENATE("'2018-06 (Д)'!S",TEXT(MATCH($C50,'2018-06 (Д)'!$C$2:$C$100,0)+1,0))))*100)</f>
        <v>-27.851297850841757</v>
      </c>
      <c r="FH50" s="9">
        <f ca="1">IF(OR(INDIRECT(CONCATENATE("'2018-08 (Д)'!S",TEXT(MATCH($C50,'2018-08 (Д)'!$C$2:$C$100,0)+1,0)))="Н/Д",INDIRECT(CONCATENATE("'2018-07 (Д)'!S",TEXT(MATCH($C50,'2018-07 (Д)'!$C$2:$C$100,0)+1,0)))="Н/Д",AND(INDIRECT(CONCATENATE("'2018-08 (Д)'!S",TEXT(MATCH($C50,'2018-08 (Д)'!$C$2:$C$100,0)+1,0)))="Н/Д",INDIRECT(CONCATENATE("'2018-07 (Д)'!S",TEXT(MATCH($C50,'2018-07 (Д)'!$C$2:$C$100,0)+1,0))))),"Н/Д",((INDIRECT(CONCATENATE("'2018-08 (Д)'!S",TEXT(MATCH($C50,'2018-08 (Д)'!$C$2:$C$100,0)+1,0)))-INDIRECT(CONCATENATE("'2018-07 (Д)'!S",TEXT(MATCH($C50,'2018-07 (Д)'!$C$2:$C$100,0)+1,0))))/INDIRECT(CONCATENATE("'2018-07 (Д)'!S",TEXT(MATCH($C50,'2018-07 (Д)'!$C$2:$C$100,0)+1,0))))*100)</f>
        <v>-60.772372429188749</v>
      </c>
      <c r="FI50" s="9">
        <f ca="1">IF(OR(INDIRECT(CONCATENATE("'2018-09 (Д)'!S",TEXT(MATCH($C50,'2018-09 (Д)'!$C$2:$C$100,0)+1,0)))="Н/Д",INDIRECT(CONCATENATE("'2018-08 (Д)'!S",TEXT(MATCH($C50,'2018-08 (Д)'!$C$2:$C$100,0)+1,0)))="Н/Д",AND(INDIRECT(CONCATENATE("'2018-09 (Д)'!S",TEXT(MATCH($C50,'2018-09 (Д)'!$C$2:$C$100,0)+1,0)))="Н/Д",INDIRECT(CONCATENATE("'2018-08 (Д)'!S",TEXT(MATCH($C50,'2018-08 (Д)'!$C$2:$C$100,0)+1,0))))),"Н/Д",((INDIRECT(CONCATENATE("'2018-09 (Д)'!S",TEXT(MATCH($C50,'2018-09 (Д)'!$C$2:$C$100,0)+1,0)))-INDIRECT(CONCATENATE("'2018-08 (Д)'!S",TEXT(MATCH($C50,'2018-08 (Д)'!$C$2:$C$100,0)+1,0))))/INDIRECT(CONCATENATE("'2018-08 (Д)'!S",TEXT(MATCH($C50,'2018-08 (Д)'!$C$2:$C$100,0)+1,0))))*100)</f>
        <v>56.18583843748285</v>
      </c>
      <c r="FJ50" s="9">
        <f ca="1">IF(OR(INDIRECT(CONCATENATE("'2018-10 (Д)'!S",TEXT(MATCH($C50,'2018-10 (Д)'!$C$2:$C$100,0)+1,0)))="Н/Д",INDIRECT(CONCATENATE("'2018-09 (Д)'!S",TEXT(MATCH($C50,'2018-09 (Д)'!$C$2:$C$100,0)+1,0)))="Н/Д",AND(INDIRECT(CONCATENATE("'2018-10 (Д)'!S",TEXT(MATCH($C50,'2018-10 (Д)'!$C$2:$C$100,0)+1,0)))="Н/Д",INDIRECT(CONCATENATE("'2018-09 (Д)'!S",TEXT(MATCH($C50,'2018-09 (Д)'!$C$2:$C$100,0)+1,0))))),"Н/Д",((INDIRECT(CONCATENATE("'2018-10 (Д)'!S",TEXT(MATCH($C50,'2018-10 (Д)'!$C$2:$C$100,0)+1,0)))-INDIRECT(CONCATENATE("'2018-09 (Д)'!S",TEXT(MATCH($C50,'2018-09 (Д)'!$C$2:$C$100,0)+1,0))))/INDIRECT(CONCATENATE("'2018-09 (Д)'!S",TEXT(MATCH($C50,'2018-09 (Д)'!$C$2:$C$100,0)+1,0))))*100)</f>
        <v>-11.500012805838033</v>
      </c>
      <c r="FK50" s="9">
        <f ca="1">IF(OR(INDIRECT(CONCATENATE("'2018-11 (Д)'!S",TEXT(MATCH($C50,'2018-11 (Д)'!$C$2:$C$100,0)+1,0)))="Н/Д",INDIRECT(CONCATENATE("'2018-10 (Д)'!S",TEXT(MATCH($C50,'2018-10 (Д)'!$C$2:$C$100,0)+1,0)))="Н/Д",AND(INDIRECT(CONCATENATE("'2018-11 (Д)'!S",TEXT(MATCH($C50,'2018-11 (Д)'!$C$2:$C$100,0)+1,0)))="Н/Д",INDIRECT(CONCATENATE("'2018-10 (Д)'!S",TEXT(MATCH($C50,'2018-10 (Д)'!$C$2:$C$100,0)+1,0))))),"Н/Д",((INDIRECT(CONCATENATE("'2018-11 (Д)'!S",TEXT(MATCH($C50,'2018-11 (Д)'!$C$2:$C$100,0)+1,0)))-INDIRECT(CONCATENATE("'2018-10 (Д)'!S",TEXT(MATCH($C50,'2018-10 (Д)'!$C$2:$C$100,0)+1,0))))/INDIRECT(CONCATENATE("'2018-10 (Д)'!S",TEXT(MATCH($C50,'2018-10 (Д)'!$C$2:$C$100,0)+1,0))))*100)</f>
        <v>-27.662200237103708</v>
      </c>
      <c r="FL50" s="9">
        <f ca="1">IF(OR(INDIRECT(CONCATENATE("'2018-12 (Д)'!S",TEXT(MATCH($C50,'2018-12 (Д)'!$C$2:$C$100,0)+1,0)))="Н/Д",INDIRECT(CONCATENATE("'2018-11 (Д)'!S",TEXT(MATCH($C50,'2018-11 (Д)'!$C$2:$C$100,0)+1,0)))="Н/Д",AND(INDIRECT(CONCATENATE("'2018-12 (Д)'!S",TEXT(MATCH($C50,'2018-12 (Д)'!$C$2:$C$100,0)+1,0)))="Н/Д",INDIRECT(CONCATENATE("'2018-11 (Д)'!S",TEXT(MATCH($C50,'2018-11 (Д)'!$C$2:$C$100,0)+1,0))))),"Н/Д",((INDIRECT(CONCATENATE("'2018-12 (Д)'!S",TEXT(MATCH($C50,'2018-12 (Д)'!$C$2:$C$100,0)+1,0)))-INDIRECT(CONCATENATE("'2018-11 (Д)'!S",TEXT(MATCH($C50,'2018-11 (Д)'!$C$2:$C$100,0)+1,0))))/INDIRECT(CONCATENATE("'2018-11 (Д)'!S",TEXT(MATCH($C50,'2018-11 (Д)'!$C$2:$C$100,0)+1,0))))*100)</f>
        <v>-5.394679046810495</v>
      </c>
      <c r="FM50" s="9"/>
      <c r="FN50" s="9">
        <f ca="1">IF(OR(INDIRECT(CONCATENATE("'2018-03 (Д)'!T",TEXT(MATCH($C50,'2018-03 (Д)'!$C$2:$C$100,0)+1,0)))="Н/Д",INDIRECT(CONCATENATE("'2018-02 (Д)'!T",TEXT(MATCH($C50,'2018-02 (Д)'!$C$2:$C$100,0)+1,0)))="Н/Д",AND(INDIRECT(CONCATENATE("'2018-03 (Д)'!T",TEXT(MATCH($C50,'2018-03 (Д)'!$C$2:$C$100,0)+1,0)))="Н/Д",INDIRECT(CONCATENATE("'2018-02 (Д)'!T",TEXT(MATCH($C50,'2018-02 (Д)'!$C$2:$C$100,0)+1,0))))),"Н/Д",((INDIRECT(CONCATENATE("'2018-03 (Д)'!T",TEXT(MATCH($C50,'2018-03 (Д)'!$C$2:$C$100,0)+1,0)))-INDIRECT(CONCATENATE("'2018-02 (Д)'!T",TEXT(MATCH($C50,'2018-02 (Д)'!$C$2:$C$100,0)+1,0))))/INDIRECT(CONCATENATE("'2018-02 (Д)'!T",TEXT(MATCH($C50,'2018-02 (Д)'!$C$2:$C$100,0)+1,0))))*100)</f>
        <v>9.8273553100893274</v>
      </c>
      <c r="FO50" s="9">
        <f ca="1">IF(OR(INDIRECT(CONCATENATE("'2018-04 (Д)'!T",TEXT(MATCH($C50,'2018-04 (Д)'!$C$2:$C$100,0)+1,0)))="Н/Д",INDIRECT(CONCATENATE("'2018-03 (Д)'!T",TEXT(MATCH($C50,'2018-03 (Д)'!$C$2:$C$100,0)+1,0)))="Н/Д",AND(INDIRECT(CONCATENATE("'2018-04 (Д)'!T",TEXT(MATCH($C50,'2018-04 (Д)'!$C$2:$C$100,0)+1,0)))="Н/Д",INDIRECT(CONCATENATE("'2018-03 (Д)'!T",TEXT(MATCH($C50,'2018-03 (Д)'!$C$2:$C$100,0)+1,0))))),"Н/Д",((INDIRECT(CONCATENATE("'2018-04 (Д)'!T",TEXT(MATCH($C50,'2018-04 (Д)'!$C$2:$C$100,0)+1,0)))-INDIRECT(CONCATENATE("'2018-03 (Д)'!T",TEXT(MATCH($C50,'2018-03 (Д)'!$C$2:$C$100,0)+1,0))))/INDIRECT(CONCATENATE("'2018-03 (Д)'!T",TEXT(MATCH($C50,'2018-03 (Д)'!$C$2:$C$100,0)+1,0))))*100)</f>
        <v>67.872122089910803</v>
      </c>
      <c r="FP50" s="9">
        <f ca="1">IF(OR(INDIRECT(CONCATENATE("'2018-05 (Д)'!T",TEXT(MATCH($C50,'2018-05 (Д)'!$C$2:$C$100,0)+1,0)))="Н/Д",INDIRECT(CONCATENATE("'2018-04 (Д)'!T",TEXT(MATCH($C50,'2018-04 (Д)'!$C$2:$C$100,0)+1,0)))="Н/Д",AND(INDIRECT(CONCATENATE("'2018-05 (Д)'!T",TEXT(MATCH($C50,'2018-05 (Д)'!$C$2:$C$100,0)+1,0)))="Н/Д",INDIRECT(CONCATENATE("'2018-04 (Д)'!T",TEXT(MATCH($C50,'2018-04 (Д)'!$C$2:$C$100,0)+1,0))))),"Н/Д",((INDIRECT(CONCATENATE("'2018-05 (Д)'!T",TEXT(MATCH($C50,'2018-05 (Д)'!$C$2:$C$100,0)+1,0)))-INDIRECT(CONCATENATE("'2018-04 (Д)'!T",TEXT(MATCH($C50,'2018-04 (Д)'!$C$2:$C$100,0)+1,0))))/INDIRECT(CONCATENATE("'2018-04 (Д)'!T",TEXT(MATCH($C50,'2018-04 (Д)'!$C$2:$C$100,0)+1,0))))*100)</f>
        <v>-33.940081536134635</v>
      </c>
      <c r="FQ50" s="9">
        <f ca="1">IF(OR(INDIRECT(CONCATENATE("'2018-06 (Д)'!T",TEXT(MATCH($C50,'2018-06 (Д)'!$C$2:$C$100,0)+1,0)))="Н/Д",INDIRECT(CONCATENATE("'2018-05 (Д)'!T",TEXT(MATCH($C50,'2018-05 (Д)'!$C$2:$C$100,0)+1,0)))="Н/Д",AND(INDIRECT(CONCATENATE("'2018-06 (Д)'!T",TEXT(MATCH($C50,'2018-06 (Д)'!$C$2:$C$100,0)+1,0)))="Н/Д",INDIRECT(CONCATENATE("'2018-05 (Д)'!T",TEXT(MATCH($C50,'2018-05 (Д)'!$C$2:$C$100,0)+1,0))))),"Н/Д",((INDIRECT(CONCATENATE("'2018-06 (Д)'!T",TEXT(MATCH($C50,'2018-06 (Д)'!$C$2:$C$100,0)+1,0)))-INDIRECT(CONCATENATE("'2018-05 (Д)'!T",TEXT(MATCH($C50,'2018-05 (Д)'!$C$2:$C$100,0)+1,0))))/INDIRECT(CONCATENATE("'2018-05 (Д)'!T",TEXT(MATCH($C50,'2018-05 (Д)'!$C$2:$C$100,0)+1,0))))*100)</f>
        <v>1.0979014734852865</v>
      </c>
      <c r="FR50" s="9">
        <f ca="1">IF(OR(INDIRECT(CONCATENATE("'2018-07 (Д)'!T",TEXT(MATCH($C50,'2018-07 (Д)'!$C$2:$C$100,0)+1,0)))="Н/Д",INDIRECT(CONCATENATE("'2018-06 (Д)'!T",TEXT(MATCH($C50,'2018-06 (Д)'!$C$2:$C$100,0)+1,0)))="Н/Д",AND(INDIRECT(CONCATENATE("'2018-07 (Д)'!T",TEXT(MATCH($C50,'2018-07 (Д)'!$C$2:$C$100,0)+1,0)))="Н/Д",INDIRECT(CONCATENATE("'2018-06 (Д)'!T",TEXT(MATCH($C50,'2018-06 (Д)'!$C$2:$C$100,0)+1,0))))),"Н/Д",((INDIRECT(CONCATENATE("'2018-07 (Д)'!T",TEXT(MATCH($C50,'2018-07 (Д)'!$C$2:$C$100,0)+1,0)))-INDIRECT(CONCATENATE("'2018-06 (Д)'!T",TEXT(MATCH($C50,'2018-06 (Д)'!$C$2:$C$100,0)+1,0))))/INDIRECT(CONCATENATE("'2018-06 (Д)'!T",TEXT(MATCH($C50,'2018-06 (Д)'!$C$2:$C$100,0)+1,0))))*100)</f>
        <v>12.404690601594707</v>
      </c>
      <c r="FS50" s="9">
        <f ca="1">IF(OR(INDIRECT(CONCATENATE("'2018-08 (Д)'!T",TEXT(MATCH($C50,'2018-08 (Д)'!$C$2:$C$100,0)+1,0)))="Н/Д",INDIRECT(CONCATENATE("'2018-07 (Д)'!T",TEXT(MATCH($C50,'2018-07 (Д)'!$C$2:$C$100,0)+1,0)))="Н/Д",AND(INDIRECT(CONCATENATE("'2018-08 (Д)'!T",TEXT(MATCH($C50,'2018-08 (Д)'!$C$2:$C$100,0)+1,0)))="Н/Д",INDIRECT(CONCATENATE("'2018-07 (Д)'!T",TEXT(MATCH($C50,'2018-07 (Д)'!$C$2:$C$100,0)+1,0))))),"Н/Д",((INDIRECT(CONCATENATE("'2018-08 (Д)'!T",TEXT(MATCH($C50,'2018-08 (Д)'!$C$2:$C$100,0)+1,0)))-INDIRECT(CONCATENATE("'2018-07 (Д)'!T",TEXT(MATCH($C50,'2018-07 (Д)'!$C$2:$C$100,0)+1,0))))/INDIRECT(CONCATENATE("'2018-07 (Д)'!T",TEXT(MATCH($C50,'2018-07 (Д)'!$C$2:$C$100,0)+1,0))))*100)</f>
        <v>11.475615321926275</v>
      </c>
      <c r="FT50" s="9">
        <f ca="1">IF(OR(INDIRECT(CONCATENATE("'2018-09 (Д)'!T",TEXT(MATCH($C50,'2018-09 (Д)'!$C$2:$C$100,0)+1,0)))="Н/Д",INDIRECT(CONCATENATE("'2018-08 (Д)'!T",TEXT(MATCH($C50,'2018-08 (Д)'!$C$2:$C$100,0)+1,0)))="Н/Д",AND(INDIRECT(CONCATENATE("'2018-09 (Д)'!T",TEXT(MATCH($C50,'2018-09 (Д)'!$C$2:$C$100,0)+1,0)))="Н/Д",INDIRECT(CONCATENATE("'2018-08 (Д)'!T",TEXT(MATCH($C50,'2018-08 (Д)'!$C$2:$C$100,0)+1,0))))),"Н/Д",((INDIRECT(CONCATENATE("'2018-09 (Д)'!T",TEXT(MATCH($C50,'2018-09 (Д)'!$C$2:$C$100,0)+1,0)))-INDIRECT(CONCATENATE("'2018-08 (Д)'!T",TEXT(MATCH($C50,'2018-08 (Д)'!$C$2:$C$100,0)+1,0))))/INDIRECT(CONCATENATE("'2018-08 (Д)'!T",TEXT(MATCH($C50,'2018-08 (Д)'!$C$2:$C$100,0)+1,0))))*100)</f>
        <v>-0.56398450036016934</v>
      </c>
      <c r="FU50" s="9">
        <f ca="1">IF(OR(INDIRECT(CONCATENATE("'2018-10 (Д)'!T",TEXT(MATCH($C50,'2018-10 (Д)'!$C$2:$C$100,0)+1,0)))="Н/Д",INDIRECT(CONCATENATE("'2018-09 (Д)'!T",TEXT(MATCH($C50,'2018-09 (Д)'!$C$2:$C$100,0)+1,0)))="Н/Д",AND(INDIRECT(CONCATENATE("'2018-10 (Д)'!T",TEXT(MATCH($C50,'2018-10 (Д)'!$C$2:$C$100,0)+1,0)))="Н/Д",INDIRECT(CONCATENATE("'2018-09 (Д)'!T",TEXT(MATCH($C50,'2018-09 (Д)'!$C$2:$C$100,0)+1,0))))),"Н/Д",((INDIRECT(CONCATENATE("'2018-10 (Д)'!T",TEXT(MATCH($C50,'2018-10 (Д)'!$C$2:$C$100,0)+1,0)))-INDIRECT(CONCATENATE("'2018-09 (Д)'!T",TEXT(MATCH($C50,'2018-09 (Д)'!$C$2:$C$100,0)+1,0))))/INDIRECT(CONCATENATE("'2018-09 (Д)'!T",TEXT(MATCH($C50,'2018-09 (Д)'!$C$2:$C$100,0)+1,0))))*100)</f>
        <v>-13.474863637900192</v>
      </c>
      <c r="FV50" s="9">
        <f ca="1">IF(OR(INDIRECT(CONCATENATE("'2018-11 (Д)'!T",TEXT(MATCH($C50,'2018-11 (Д)'!$C$2:$C$100,0)+1,0)))="Н/Д",INDIRECT(CONCATENATE("'2018-10 (Д)'!T",TEXT(MATCH($C50,'2018-10 (Д)'!$C$2:$C$100,0)+1,0)))="Н/Д",AND(INDIRECT(CONCATENATE("'2018-11 (Д)'!T",TEXT(MATCH($C50,'2018-11 (Д)'!$C$2:$C$100,0)+1,0)))="Н/Д",INDIRECT(CONCATENATE("'2018-10 (Д)'!T",TEXT(MATCH($C50,'2018-10 (Д)'!$C$2:$C$100,0)+1,0))))),"Н/Д",((INDIRECT(CONCATENATE("'2018-11 (Д)'!T",TEXT(MATCH($C50,'2018-11 (Д)'!$C$2:$C$100,0)+1,0)))-INDIRECT(CONCATENATE("'2018-10 (Д)'!T",TEXT(MATCH($C50,'2018-10 (Д)'!$C$2:$C$100,0)+1,0))))/INDIRECT(CONCATENATE("'2018-10 (Д)'!T",TEXT(MATCH($C50,'2018-10 (Д)'!$C$2:$C$100,0)+1,0))))*100)</f>
        <v>-0.9904625359826783</v>
      </c>
      <c r="FW50" s="9">
        <f ca="1">IF(OR(INDIRECT(CONCATENATE("'2018-12 (Д)'!T",TEXT(MATCH($C50,'2018-12 (Д)'!$C$2:$C$100,0)+1,0)))="Н/Д",INDIRECT(CONCATENATE("'2018-11 (Д)'!T",TEXT(MATCH($C50,'2018-11 (Д)'!$C$2:$C$100,0)+1,0)))="Н/Д",AND(INDIRECT(CONCATENATE("'2018-12 (Д)'!T",TEXT(MATCH($C50,'2018-12 (Д)'!$C$2:$C$100,0)+1,0)))="Н/Д",INDIRECT(CONCATENATE("'2018-11 (Д)'!T",TEXT(MATCH($C50,'2018-11 (Д)'!$C$2:$C$100,0)+1,0))))),"Н/Д",((INDIRECT(CONCATENATE("'2018-12 (Д)'!T",TEXT(MATCH($C50,'2018-12 (Д)'!$C$2:$C$100,0)+1,0)))-INDIRECT(CONCATENATE("'2018-11 (Д)'!T",TEXT(MATCH($C50,'2018-11 (Д)'!$C$2:$C$100,0)+1,0))))/INDIRECT(CONCATENATE("'2018-11 (Д)'!T",TEXT(MATCH($C50,'2018-11 (Д)'!$C$2:$C$100,0)+1,0))))*100)</f>
        <v>247.92593305394118</v>
      </c>
      <c r="FX50" s="9"/>
      <c r="FY50" s="9">
        <f ca="1">IF(OR(INDIRECT(CONCATENATE("'2018-03 (Д)'!U",TEXT(MATCH($C50,'2018-03 (Д)'!$C$2:$C$100,0)+1,0)))="Н/Д",INDIRECT(CONCATENATE("'2018-02 (Д)'!U",TEXT(MATCH($C50,'2018-02 (Д)'!$C$2:$C$100,0)+1,0)))="Н/Д",AND(INDIRECT(CONCATENATE("'2018-03 (Д)'!U",TEXT(MATCH($C50,'2018-03 (Д)'!$C$2:$C$100,0)+1,0)))="Н/Д",INDIRECT(CONCATENATE("'2018-02 (Д)'!U",TEXT(MATCH($C50,'2018-02 (Д)'!$C$2:$C$100,0)+1,0))))),"Н/Д",((INDIRECT(CONCATENATE("'2018-03 (Д)'!U",TEXT(MATCH($C50,'2018-03 (Д)'!$C$2:$C$100,0)+1,0)))-INDIRECT(CONCATENATE("'2018-02 (Д)'!U",TEXT(MATCH($C50,'2018-02 (Д)'!$C$2:$C$100,0)+1,0))))/INDIRECT(CONCATENATE("'2018-02 (Д)'!U",TEXT(MATCH($C50,'2018-02 (Д)'!$C$2:$C$100,0)+1,0))))*100)</f>
        <v>-16.017865424651543</v>
      </c>
      <c r="FZ50" s="9">
        <f ca="1">IF(OR(INDIRECT(CONCATENATE("'2018-04 (Д)'!U",TEXT(MATCH($C50,'2018-04 (Д)'!$C$2:$C$100,0)+1,0)))="Н/Д",INDIRECT(CONCATENATE("'2018-03 (Д)'!U",TEXT(MATCH($C50,'2018-03 (Д)'!$C$2:$C$100,0)+1,0)))="Н/Д",AND(INDIRECT(CONCATENATE("'2018-04 (Д)'!U",TEXT(MATCH($C50,'2018-04 (Д)'!$C$2:$C$100,0)+1,0)))="Н/Д",INDIRECT(CONCATENATE("'2018-03 (Д)'!U",TEXT(MATCH($C50,'2018-03 (Д)'!$C$2:$C$100,0)+1,0))))),"Н/Д",((INDIRECT(CONCATENATE("'2018-04 (Д)'!U",TEXT(MATCH($C50,'2018-04 (Д)'!$C$2:$C$100,0)+1,0)))-INDIRECT(CONCATENATE("'2018-03 (Д)'!U",TEXT(MATCH($C50,'2018-03 (Д)'!$C$2:$C$100,0)+1,0))))/INDIRECT(CONCATENATE("'2018-03 (Д)'!U",TEXT(MATCH($C50,'2018-03 (Д)'!$C$2:$C$100,0)+1,0))))*100)</f>
        <v>-103.14420669184278</v>
      </c>
      <c r="GA50" s="9">
        <f ca="1">IF(OR(INDIRECT(CONCATENATE("'2018-05 (Д)'!U",TEXT(MATCH($C50,'2018-05 (Д)'!$C$2:$C$100,0)+1,0)))="Н/Д",INDIRECT(CONCATENATE("'2018-04 (Д)'!U",TEXT(MATCH($C50,'2018-04 (Д)'!$C$2:$C$100,0)+1,0)))="Н/Д",AND(INDIRECT(CONCATENATE("'2018-05 (Д)'!U",TEXT(MATCH($C50,'2018-05 (Д)'!$C$2:$C$100,0)+1,0)))="Н/Д",INDIRECT(CONCATENATE("'2018-04 (Д)'!U",TEXT(MATCH($C50,'2018-04 (Д)'!$C$2:$C$100,0)+1,0))))),"Н/Д",((INDIRECT(CONCATENATE("'2018-05 (Д)'!U",TEXT(MATCH($C50,'2018-05 (Д)'!$C$2:$C$100,0)+1,0)))-INDIRECT(CONCATENATE("'2018-04 (Д)'!U",TEXT(MATCH($C50,'2018-04 (Д)'!$C$2:$C$100,0)+1,0))))/INDIRECT(CONCATENATE("'2018-04 (Д)'!U",TEXT(MATCH($C50,'2018-04 (Д)'!$C$2:$C$100,0)+1,0))))*100)</f>
        <v>2531.2609969903569</v>
      </c>
      <c r="GB50" s="9">
        <f ca="1">IF(OR(INDIRECT(CONCATENATE("'2018-06 (Д)'!U",TEXT(MATCH($C50,'2018-06 (Д)'!$C$2:$C$100,0)+1,0)))="Н/Д",INDIRECT(CONCATENATE("'2018-05 (Д)'!U",TEXT(MATCH($C50,'2018-05 (Д)'!$C$2:$C$100,0)+1,0)))="Н/Д",AND(INDIRECT(CONCATENATE("'2018-06 (Д)'!U",TEXT(MATCH($C50,'2018-06 (Д)'!$C$2:$C$100,0)+1,0)))="Н/Д",INDIRECT(CONCATENATE("'2018-05 (Д)'!U",TEXT(MATCH($C50,'2018-05 (Д)'!$C$2:$C$100,0)+1,0))))),"Н/Д",((INDIRECT(CONCATENATE("'2018-06 (Д)'!U",TEXT(MATCH($C50,'2018-06 (Д)'!$C$2:$C$100,0)+1,0)))-INDIRECT(CONCATENATE("'2018-05 (Д)'!U",TEXT(MATCH($C50,'2018-05 (Д)'!$C$2:$C$100,0)+1,0))))/INDIRECT(CONCATENATE("'2018-05 (Д)'!U",TEXT(MATCH($C50,'2018-05 (Д)'!$C$2:$C$100,0)+1,0))))*100)</f>
        <v>-165.00864167217813</v>
      </c>
      <c r="GC50" s="9">
        <f ca="1">IF(OR(INDIRECT(CONCATENATE("'2018-07 (Д)'!U",TEXT(MATCH($C50,'2018-07 (Д)'!$C$2:$C$100,0)+1,0)))="Н/Д",INDIRECT(CONCATENATE("'2018-06 (Д)'!U",TEXT(MATCH($C50,'2018-06 (Д)'!$C$2:$C$100,0)+1,0)))="Н/Д",AND(INDIRECT(CONCATENATE("'2018-07 (Д)'!U",TEXT(MATCH($C50,'2018-07 (Д)'!$C$2:$C$100,0)+1,0)))="Н/Д",INDIRECT(CONCATENATE("'2018-06 (Д)'!U",TEXT(MATCH($C50,'2018-06 (Д)'!$C$2:$C$100,0)+1,0))))),"Н/Д",((INDIRECT(CONCATENATE("'2018-07 (Д)'!U",TEXT(MATCH($C50,'2018-07 (Д)'!$C$2:$C$100,0)+1,0)))-INDIRECT(CONCATENATE("'2018-06 (Д)'!U",TEXT(MATCH($C50,'2018-06 (Д)'!$C$2:$C$100,0)+1,0))))/INDIRECT(CONCATENATE("'2018-06 (Д)'!U",TEXT(MATCH($C50,'2018-06 (Д)'!$C$2:$C$100,0)+1,0))))*100)</f>
        <v>-111.12262456442579</v>
      </c>
      <c r="GD50" s="9">
        <f ca="1">IF(OR(INDIRECT(CONCATENATE("'2018-08 (Д)'!U",TEXT(MATCH($C50,'2018-08 (Д)'!$C$2:$C$100,0)+1,0)))="Н/Д",INDIRECT(CONCATENATE("'2018-07 (Д)'!U",TEXT(MATCH($C50,'2018-07 (Д)'!$C$2:$C$100,0)+1,0)))="Н/Д",AND(INDIRECT(CONCATENATE("'2018-08 (Д)'!U",TEXT(MATCH($C50,'2018-08 (Д)'!$C$2:$C$100,0)+1,0)))="Н/Д",INDIRECT(CONCATENATE("'2018-07 (Д)'!U",TEXT(MATCH($C50,'2018-07 (Д)'!$C$2:$C$100,0)+1,0))))),"Н/Д",((INDIRECT(CONCATENATE("'2018-08 (Д)'!U",TEXT(MATCH($C50,'2018-08 (Д)'!$C$2:$C$100,0)+1,0)))-INDIRECT(CONCATENATE("'2018-07 (Д)'!U",TEXT(MATCH($C50,'2018-07 (Д)'!$C$2:$C$100,0)+1,0))))/INDIRECT(CONCATENATE("'2018-07 (Д)'!U",TEXT(MATCH($C50,'2018-07 (Д)'!$C$2:$C$100,0)+1,0))))*100)</f>
        <v>-428.72002034023285</v>
      </c>
      <c r="GE50" s="9">
        <f ca="1">IF(OR(INDIRECT(CONCATENATE("'2018-09 (Д)'!U",TEXT(MATCH($C50,'2018-09 (Д)'!$C$2:$C$100,0)+1,0)))="Н/Д",INDIRECT(CONCATENATE("'2018-08 (Д)'!U",TEXT(MATCH($C50,'2018-08 (Д)'!$C$2:$C$100,0)+1,0)))="Н/Д",AND(INDIRECT(CONCATENATE("'2018-09 (Д)'!U",TEXT(MATCH($C50,'2018-09 (Д)'!$C$2:$C$100,0)+1,0)))="Н/Д",INDIRECT(CONCATENATE("'2018-08 (Д)'!U",TEXT(MATCH($C50,'2018-08 (Д)'!$C$2:$C$100,0)+1,0))))),"Н/Д",((INDIRECT(CONCATENATE("'2018-09 (Д)'!U",TEXT(MATCH($C50,'2018-09 (Д)'!$C$2:$C$100,0)+1,0)))-INDIRECT(CONCATENATE("'2018-08 (Д)'!U",TEXT(MATCH($C50,'2018-08 (Д)'!$C$2:$C$100,0)+1,0))))/INDIRECT(CONCATENATE("'2018-08 (Д)'!U",TEXT(MATCH($C50,'2018-08 (Д)'!$C$2:$C$100,0)+1,0))))*100)</f>
        <v>462.46591819907667</v>
      </c>
      <c r="GF50" s="9">
        <f ca="1">IF(OR(INDIRECT(CONCATENATE("'2018-10 (Д)'!U",TEXT(MATCH($C50,'2018-10 (Д)'!$C$2:$C$100,0)+1,0)))="Н/Д",INDIRECT(CONCATENATE("'2018-09 (Д)'!U",TEXT(MATCH($C50,'2018-09 (Д)'!$C$2:$C$100,0)+1,0)))="Н/Д",AND(INDIRECT(CONCATENATE("'2018-10 (Д)'!U",TEXT(MATCH($C50,'2018-10 (Д)'!$C$2:$C$100,0)+1,0)))="Н/Д",INDIRECT(CONCATENATE("'2018-09 (Д)'!U",TEXT(MATCH($C50,'2018-09 (Д)'!$C$2:$C$100,0)+1,0))))),"Н/Д",((INDIRECT(CONCATENATE("'2018-10 (Д)'!U",TEXT(MATCH($C50,'2018-10 (Д)'!$C$2:$C$100,0)+1,0)))-INDIRECT(CONCATENATE("'2018-09 (Д)'!U",TEXT(MATCH($C50,'2018-09 (Д)'!$C$2:$C$100,0)+1,0))))/INDIRECT(CONCATENATE("'2018-09 (Д)'!U",TEXT(MATCH($C50,'2018-09 (Д)'!$C$2:$C$100,0)+1,0))))*100)</f>
        <v>-150.30571137632182</v>
      </c>
      <c r="GG50" s="9">
        <f ca="1">IF(OR(INDIRECT(CONCATENATE("'2018-11 (Д)'!U",TEXT(MATCH($C50,'2018-11 (Д)'!$C$2:$C$100,0)+1,0)))="Н/Д",INDIRECT(CONCATENATE("'2018-10 (Д)'!U",TEXT(MATCH($C50,'2018-10 (Д)'!$C$2:$C$100,0)+1,0)))="Н/Д",AND(INDIRECT(CONCATENATE("'2018-11 (Д)'!U",TEXT(MATCH($C50,'2018-11 (Д)'!$C$2:$C$100,0)+1,0)))="Н/Д",INDIRECT(CONCATENATE("'2018-10 (Д)'!U",TEXT(MATCH($C50,'2018-10 (Д)'!$C$2:$C$100,0)+1,0))))),"Н/Д",((INDIRECT(CONCATENATE("'2018-11 (Д)'!U",TEXT(MATCH($C50,'2018-11 (Д)'!$C$2:$C$100,0)+1,0)))-INDIRECT(CONCATENATE("'2018-10 (Д)'!U",TEXT(MATCH($C50,'2018-10 (Д)'!$C$2:$C$100,0)+1,0))))/INDIRECT(CONCATENATE("'2018-10 (Д)'!U",TEXT(MATCH($C50,'2018-10 (Д)'!$C$2:$C$100,0)+1,0))))*100)</f>
        <v>-261.57216633274925</v>
      </c>
      <c r="GH50" s="9">
        <f ca="1">IF(OR(INDIRECT(CONCATENATE("'2018-12 (Д)'!U",TEXT(MATCH($C50,'2018-12 (Д)'!$C$2:$C$100,0)+1,0)))="Н/Д",INDIRECT(CONCATENATE("'2018-11 (Д)'!U",TEXT(MATCH($C50,'2018-11 (Д)'!$C$2:$C$100,0)+1,0)))="Н/Д",AND(INDIRECT(CONCATENATE("'2018-12 (Д)'!U",TEXT(MATCH($C50,'2018-12 (Д)'!$C$2:$C$100,0)+1,0)))="Н/Д",INDIRECT(CONCATENATE("'2018-11 (Д)'!U",TEXT(MATCH($C50,'2018-11 (Д)'!$C$2:$C$100,0)+1,0))))),"Н/Д",((INDIRECT(CONCATENATE("'2018-12 (Д)'!U",TEXT(MATCH($C50,'2018-12 (Д)'!$C$2:$C$100,0)+1,0)))-INDIRECT(CONCATENATE("'2018-11 (Д)'!U",TEXT(MATCH($C50,'2018-11 (Д)'!$C$2:$C$100,0)+1,0))))/INDIRECT(CONCATENATE("'2018-11 (Д)'!U",TEXT(MATCH($C50,'2018-11 (Д)'!$C$2:$C$100,0)+1,0))))*100)</f>
        <v>-167.74996274638164</v>
      </c>
      <c r="GI50" s="9"/>
      <c r="GJ50" s="9">
        <f ca="1">IF(OR(INDIRECT(CONCATENATE("'2018-03 (Д)'!V",TEXT(MATCH($C50,'2018-03 (Д)'!$C$2:$C$100,0)+1,0)))="Н/Д",INDIRECT(CONCATENATE("'2018-02 (Д)'!V",TEXT(MATCH($C50,'2018-02 (Д)'!$C$2:$C$100,0)+1,0)))="Н/Д",AND(INDIRECT(CONCATENATE("'2018-03 (Д)'!V",TEXT(MATCH($C50,'2018-03 (Д)'!$C$2:$C$100,0)+1,0)))="Н/Д",INDIRECT(CONCATENATE("'2018-02 (Д)'!V",TEXT(MATCH($C50,'2018-02 (Д)'!$C$2:$C$100,0)+1,0))))),"Н/Д",((INDIRECT(CONCATENATE("'2018-03 (Д)'!V",TEXT(MATCH($C50,'2018-03 (Д)'!$C$2:$C$100,0)+1,0)))-INDIRECT(CONCATENATE("'2018-02 (Д)'!V",TEXT(MATCH($C50,'2018-02 (Д)'!$C$2:$C$100,0)+1,0))))/INDIRECT(CONCATENATE("'2018-02 (Д)'!V",TEXT(MATCH($C50,'2018-02 (Д)'!$C$2:$C$100,0)+1,0))))*100)</f>
        <v>114.41401774754563</v>
      </c>
      <c r="GK50" s="9">
        <f ca="1">IF(OR(INDIRECT(CONCATENATE("'2018-04 (Д)'!V",TEXT(MATCH($C50,'2018-04 (Д)'!$C$2:$C$100,0)+1,0)))="Н/Д",INDIRECT(CONCATENATE("'2018-03 (Д)'!V",TEXT(MATCH($C50,'2018-03 (Д)'!$C$2:$C$100,0)+1,0)))="Н/Д",AND(INDIRECT(CONCATENATE("'2018-04 (Д)'!V",TEXT(MATCH($C50,'2018-04 (Д)'!$C$2:$C$100,0)+1,0)))="Н/Д",INDIRECT(CONCATENATE("'2018-03 (Д)'!V",TEXT(MATCH($C50,'2018-03 (Д)'!$C$2:$C$100,0)+1,0))))),"Н/Д",((INDIRECT(CONCATENATE("'2018-04 (Д)'!V",TEXT(MATCH($C50,'2018-04 (Д)'!$C$2:$C$100,0)+1,0)))-INDIRECT(CONCATENATE("'2018-03 (Д)'!V",TEXT(MATCH($C50,'2018-03 (Д)'!$C$2:$C$100,0)+1,0))))/INDIRECT(CONCATENATE("'2018-03 (Д)'!V",TEXT(MATCH($C50,'2018-03 (Д)'!$C$2:$C$100,0)+1,0))))*100)</f>
        <v>30.896419483926589</v>
      </c>
      <c r="GL50" s="9">
        <f ca="1">IF(OR(INDIRECT(CONCATENATE("'2018-05 (Д)'!V",TEXT(MATCH($C50,'2018-05 (Д)'!$C$2:$C$100,0)+1,0)))="Н/Д",INDIRECT(CONCATENATE("'2018-04 (Д)'!V",TEXT(MATCH($C50,'2018-04 (Д)'!$C$2:$C$100,0)+1,0)))="Н/Д",AND(INDIRECT(CONCATENATE("'2018-05 (Д)'!V",TEXT(MATCH($C50,'2018-05 (Д)'!$C$2:$C$100,0)+1,0)))="Н/Д",INDIRECT(CONCATENATE("'2018-04 (Д)'!V",TEXT(MATCH($C50,'2018-04 (Д)'!$C$2:$C$100,0)+1,0))))),"Н/Д",((INDIRECT(CONCATENATE("'2018-05 (Д)'!V",TEXT(MATCH($C50,'2018-05 (Д)'!$C$2:$C$100,0)+1,0)))-INDIRECT(CONCATENATE("'2018-04 (Д)'!V",TEXT(MATCH($C50,'2018-04 (Д)'!$C$2:$C$100,0)+1,0))))/INDIRECT(CONCATENATE("'2018-04 (Д)'!V",TEXT(MATCH($C50,'2018-04 (Д)'!$C$2:$C$100,0)+1,0))))*100)</f>
        <v>93.399591126623548</v>
      </c>
      <c r="GM50" s="9">
        <f ca="1">IF(OR(INDIRECT(CONCATENATE("'2018-06 (Д)'!V",TEXT(MATCH($C50,'2018-06 (Д)'!$C$2:$C$100,0)+1,0)))="Н/Д",INDIRECT(CONCATENATE("'2018-05 (Д)'!V",TEXT(MATCH($C50,'2018-05 (Д)'!$C$2:$C$100,0)+1,0)))="Н/Д",AND(INDIRECT(CONCATENATE("'2018-06 (Д)'!V",TEXT(MATCH($C50,'2018-06 (Д)'!$C$2:$C$100,0)+1,0)))="Н/Д",INDIRECT(CONCATENATE("'2018-05 (Д)'!V",TEXT(MATCH($C50,'2018-05 (Д)'!$C$2:$C$100,0)+1,0))))),"Н/Д",((INDIRECT(CONCATENATE("'2018-06 (Д)'!V",TEXT(MATCH($C50,'2018-06 (Д)'!$C$2:$C$100,0)+1,0)))-INDIRECT(CONCATENATE("'2018-05 (Д)'!V",TEXT(MATCH($C50,'2018-05 (Д)'!$C$2:$C$100,0)+1,0))))/INDIRECT(CONCATENATE("'2018-05 (Д)'!V",TEXT(MATCH($C50,'2018-05 (Д)'!$C$2:$C$100,0)+1,0))))*100)</f>
        <v>-37.475669013032572</v>
      </c>
      <c r="GN50" s="9">
        <f ca="1">IF(OR(INDIRECT(CONCATENATE("'2018-07 (Д)'!V",TEXT(MATCH($C50,'2018-07 (Д)'!$C$2:$C$100,0)+1,0)))="Н/Д",INDIRECT(CONCATENATE("'2018-06 (Д)'!V",TEXT(MATCH($C50,'2018-06 (Д)'!$C$2:$C$100,0)+1,0)))="Н/Д",AND(INDIRECT(CONCATENATE("'2018-07 (Д)'!V",TEXT(MATCH($C50,'2018-07 (Д)'!$C$2:$C$100,0)+1,0)))="Н/Д",INDIRECT(CONCATENATE("'2018-06 (Д)'!V",TEXT(MATCH($C50,'2018-06 (Д)'!$C$2:$C$100,0)+1,0))))),"Н/Д",((INDIRECT(CONCATENATE("'2018-07 (Д)'!V",TEXT(MATCH($C50,'2018-07 (Д)'!$C$2:$C$100,0)+1,0)))-INDIRECT(CONCATENATE("'2018-06 (Д)'!V",TEXT(MATCH($C50,'2018-06 (Д)'!$C$2:$C$100,0)+1,0))))/INDIRECT(CONCATENATE("'2018-06 (Д)'!V",TEXT(MATCH($C50,'2018-06 (Д)'!$C$2:$C$100,0)+1,0))))*100)</f>
        <v>109.36292302016339</v>
      </c>
      <c r="GO50" s="9">
        <f ca="1">IF(OR(INDIRECT(CONCATENATE("'2018-08 (Д)'!V",TEXT(MATCH($C50,'2018-08 (Д)'!$C$2:$C$100,0)+1,0)))="Н/Д",INDIRECT(CONCATENATE("'2018-07 (Д)'!V",TEXT(MATCH($C50,'2018-07 (Д)'!$C$2:$C$100,0)+1,0)))="Н/Д",AND(INDIRECT(CONCATENATE("'2018-08 (Д)'!V",TEXT(MATCH($C50,'2018-08 (Д)'!$C$2:$C$100,0)+1,0)))="Н/Д",INDIRECT(CONCATENATE("'2018-07 (Д)'!V",TEXT(MATCH($C50,'2018-07 (Д)'!$C$2:$C$100,0)+1,0))))),"Н/Д",((INDIRECT(CONCATENATE("'2018-08 (Д)'!V",TEXT(MATCH($C50,'2018-08 (Д)'!$C$2:$C$100,0)+1,0)))-INDIRECT(CONCATENATE("'2018-07 (Д)'!V",TEXT(MATCH($C50,'2018-07 (Д)'!$C$2:$C$100,0)+1,0))))/INDIRECT(CONCATENATE("'2018-07 (Д)'!V",TEXT(MATCH($C50,'2018-07 (Д)'!$C$2:$C$100,0)+1,0))))*100)</f>
        <v>-51.197844607915385</v>
      </c>
      <c r="GP50" s="9">
        <f ca="1">IF(OR(INDIRECT(CONCATENATE("'2018-09 (Д)'!V",TEXT(MATCH($C50,'2018-09 (Д)'!$C$2:$C$100,0)+1,0)))="Н/Д",INDIRECT(CONCATENATE("'2018-08 (Д)'!V",TEXT(MATCH($C50,'2018-08 (Д)'!$C$2:$C$100,0)+1,0)))="Н/Д",AND(INDIRECT(CONCATENATE("'2018-09 (Д)'!V",TEXT(MATCH($C50,'2018-09 (Д)'!$C$2:$C$100,0)+1,0)))="Н/Д",INDIRECT(CONCATENATE("'2018-08 (Д)'!V",TEXT(MATCH($C50,'2018-08 (Д)'!$C$2:$C$100,0)+1,0))))),"Н/Д",((INDIRECT(CONCATENATE("'2018-09 (Д)'!V",TEXT(MATCH($C50,'2018-09 (Д)'!$C$2:$C$100,0)+1,0)))-INDIRECT(CONCATENATE("'2018-08 (Д)'!V",TEXT(MATCH($C50,'2018-08 (Д)'!$C$2:$C$100,0)+1,0))))/INDIRECT(CONCATENATE("'2018-08 (Д)'!V",TEXT(MATCH($C50,'2018-08 (Д)'!$C$2:$C$100,0)+1,0))))*100)</f>
        <v>11.28596235417511</v>
      </c>
      <c r="GQ50" s="9">
        <f ca="1">IF(OR(INDIRECT(CONCATENATE("'2018-10 (Д)'!V",TEXT(MATCH($C50,'2018-10 (Д)'!$C$2:$C$100,0)+1,0)))="Н/Д",INDIRECT(CONCATENATE("'2018-09 (Д)'!V",TEXT(MATCH($C50,'2018-09 (Д)'!$C$2:$C$100,0)+1,0)))="Н/Д",AND(INDIRECT(CONCATENATE("'2018-10 (Д)'!V",TEXT(MATCH($C50,'2018-10 (Д)'!$C$2:$C$100,0)+1,0)))="Н/Д",INDIRECT(CONCATENATE("'2018-09 (Д)'!V",TEXT(MATCH($C50,'2018-09 (Д)'!$C$2:$C$100,0)+1,0))))),"Н/Д",((INDIRECT(CONCATENATE("'2018-10 (Д)'!V",TEXT(MATCH($C50,'2018-10 (Д)'!$C$2:$C$100,0)+1,0)))-INDIRECT(CONCATENATE("'2018-09 (Д)'!V",TEXT(MATCH($C50,'2018-09 (Д)'!$C$2:$C$100,0)+1,0))))/INDIRECT(CONCATENATE("'2018-09 (Д)'!V",TEXT(MATCH($C50,'2018-09 (Д)'!$C$2:$C$100,0)+1,0))))*100)</f>
        <v>18.273568800855749</v>
      </c>
      <c r="GR50" s="9">
        <f ca="1">IF(OR(INDIRECT(CONCATENATE("'2018-11 (Д)'!V",TEXT(MATCH($C50,'2018-11 (Д)'!$C$2:$C$100,0)+1,0)))="Н/Д",INDIRECT(CONCATENATE("'2018-10 (Д)'!V",TEXT(MATCH($C50,'2018-10 (Д)'!$C$2:$C$100,0)+1,0)))="Н/Д",AND(INDIRECT(CONCATENATE("'2018-11 (Д)'!V",TEXT(MATCH($C50,'2018-11 (Д)'!$C$2:$C$100,0)+1,0)))="Н/Д",INDIRECT(CONCATENATE("'2018-10 (Д)'!V",TEXT(MATCH($C50,'2018-10 (Д)'!$C$2:$C$100,0)+1,0))))),"Н/Д",((INDIRECT(CONCATENATE("'2018-11 (Д)'!V",TEXT(MATCH($C50,'2018-11 (Д)'!$C$2:$C$100,0)+1,0)))-INDIRECT(CONCATENATE("'2018-10 (Д)'!V",TEXT(MATCH($C50,'2018-10 (Д)'!$C$2:$C$100,0)+1,0))))/INDIRECT(CONCATENATE("'2018-10 (Д)'!V",TEXT(MATCH($C50,'2018-10 (Д)'!$C$2:$C$100,0)+1,0))))*100)</f>
        <v>22.077223492026089</v>
      </c>
      <c r="GS50" s="9">
        <f ca="1">IF(OR(INDIRECT(CONCATENATE("'2018-12 (Д)'!V",TEXT(MATCH($C50,'2018-12 (Д)'!$C$2:$C$100,0)+1,0)))="Н/Д",INDIRECT(CONCATENATE("'2018-11 (Д)'!V",TEXT(MATCH($C50,'2018-11 (Д)'!$C$2:$C$100,0)+1,0)))="Н/Д",AND(INDIRECT(CONCATENATE("'2018-12 (Д)'!V",TEXT(MATCH($C50,'2018-12 (Д)'!$C$2:$C$100,0)+1,0)))="Н/Д",INDIRECT(CONCATENATE("'2018-11 (Д)'!V",TEXT(MATCH($C50,'2018-11 (Д)'!$C$2:$C$100,0)+1,0))))),"Н/Д",((INDIRECT(CONCATENATE("'2018-12 (Д)'!V",TEXT(MATCH($C50,'2018-12 (Д)'!$C$2:$C$100,0)+1,0)))-INDIRECT(CONCATENATE("'2018-11 (Д)'!V",TEXT(MATCH($C50,'2018-11 (Д)'!$C$2:$C$100,0)+1,0))))/INDIRECT(CONCATENATE("'2018-11 (Д)'!V",TEXT(MATCH($C50,'2018-11 (Д)'!$C$2:$C$100,0)+1,0))))*100)</f>
        <v>-21.258285200590556</v>
      </c>
      <c r="GT50" s="9"/>
      <c r="GU50" s="9">
        <f ca="1">IF(OR(INDIRECT(CONCATENATE("'2018-03 (Д)'!W",TEXT(MATCH($C50,'2018-03 (Д)'!$C$2:$C$100,0)+1,0)))="Н/Д",INDIRECT(CONCATENATE("'2018-02 (Д)'!W",TEXT(MATCH($C50,'2018-02 (Д)'!$C$2:$C$100,0)+1,0)))="Н/Д",AND(INDIRECT(CONCATENATE("'2018-03 (Д)'!W",TEXT(MATCH($C50,'2018-03 (Д)'!$C$2:$C$100,0)+1,0)))="Н/Д",INDIRECT(CONCATENATE("'2018-02 (Д)'!W",TEXT(MATCH($C50,'2018-02 (Д)'!$C$2:$C$100,0)+1,0))))),"Н/Д",((INDIRECT(CONCATENATE("'2018-03 (Д)'!W",TEXT(MATCH($C50,'2018-03 (Д)'!$C$2:$C$100,0)+1,0)))-INDIRECT(CONCATENATE("'2018-02 (Д)'!W",TEXT(MATCH($C50,'2018-02 (Д)'!$C$2:$C$100,0)+1,0))))/INDIRECT(CONCATENATE("'2018-02 (Д)'!W",TEXT(MATCH($C50,'2018-02 (Д)'!$C$2:$C$100,0)+1,0))))*100)</f>
        <v>16.558248658186397</v>
      </c>
      <c r="GV50" s="9">
        <f ca="1">IF(OR(INDIRECT(CONCATENATE("'2018-04 (Д)'!W",TEXT(MATCH($C50,'2018-04 (Д)'!$C$2:$C$100,0)+1,0)))="Н/Д",INDIRECT(CONCATENATE("'2018-03 (Д)'!W",TEXT(MATCH($C50,'2018-03 (Д)'!$C$2:$C$100,0)+1,0)))="Н/Д",AND(INDIRECT(CONCATENATE("'2018-04 (Д)'!W",TEXT(MATCH($C50,'2018-04 (Д)'!$C$2:$C$100,0)+1,0)))="Н/Д",INDIRECT(CONCATENATE("'2018-03 (Д)'!W",TEXT(MATCH($C50,'2018-03 (Д)'!$C$2:$C$100,0)+1,0))))),"Н/Д",((INDIRECT(CONCATENATE("'2018-04 (Д)'!W",TEXT(MATCH($C50,'2018-04 (Д)'!$C$2:$C$100,0)+1,0)))-INDIRECT(CONCATENATE("'2018-03 (Д)'!W",TEXT(MATCH($C50,'2018-03 (Д)'!$C$2:$C$100,0)+1,0))))/INDIRECT(CONCATENATE("'2018-03 (Д)'!W",TEXT(MATCH($C50,'2018-03 (Д)'!$C$2:$C$100,0)+1,0))))*100)</f>
        <v>120.95180997704583</v>
      </c>
      <c r="GW50" s="9">
        <f ca="1">IF(OR(INDIRECT(CONCATENATE("'2018-05 (Д)'!W",TEXT(MATCH($C50,'2018-05 (Д)'!$C$2:$C$100,0)+1,0)))="Н/Д",INDIRECT(CONCATENATE("'2018-04 (Д)'!W",TEXT(MATCH($C50,'2018-04 (Д)'!$C$2:$C$100,0)+1,0)))="Н/Д",AND(INDIRECT(CONCATENATE("'2018-05 (Д)'!W",TEXT(MATCH($C50,'2018-05 (Д)'!$C$2:$C$100,0)+1,0)))="Н/Д",INDIRECT(CONCATENATE("'2018-04 (Д)'!W",TEXT(MATCH($C50,'2018-04 (Д)'!$C$2:$C$100,0)+1,0))))),"Н/Д",((INDIRECT(CONCATENATE("'2018-05 (Д)'!W",TEXT(MATCH($C50,'2018-05 (Д)'!$C$2:$C$100,0)+1,0)))-INDIRECT(CONCATENATE("'2018-04 (Д)'!W",TEXT(MATCH($C50,'2018-04 (Д)'!$C$2:$C$100,0)+1,0))))/INDIRECT(CONCATENATE("'2018-04 (Д)'!W",TEXT(MATCH($C50,'2018-04 (Д)'!$C$2:$C$100,0)+1,0))))*100)</f>
        <v>-16.856270435176089</v>
      </c>
      <c r="GX50" s="9">
        <f ca="1">IF(OR(INDIRECT(CONCATENATE("'2018-06 (Д)'!W",TEXT(MATCH($C50,'2018-06 (Д)'!$C$2:$C$100,0)+1,0)))="Н/Д",INDIRECT(CONCATENATE("'2018-05 (Д)'!W",TEXT(MATCH($C50,'2018-05 (Д)'!$C$2:$C$100,0)+1,0)))="Н/Д",AND(INDIRECT(CONCATENATE("'2018-06 (Д)'!W",TEXT(MATCH($C50,'2018-06 (Д)'!$C$2:$C$100,0)+1,0)))="Н/Д",INDIRECT(CONCATENATE("'2018-05 (Д)'!W",TEXT(MATCH($C50,'2018-05 (Д)'!$C$2:$C$100,0)+1,0))))),"Н/Д",((INDIRECT(CONCATENATE("'2018-06 (Д)'!W",TEXT(MATCH($C50,'2018-06 (Д)'!$C$2:$C$100,0)+1,0)))-INDIRECT(CONCATENATE("'2018-05 (Д)'!W",TEXT(MATCH($C50,'2018-05 (Д)'!$C$2:$C$100,0)+1,0))))/INDIRECT(CONCATENATE("'2018-05 (Д)'!W",TEXT(MATCH($C50,'2018-05 (Д)'!$C$2:$C$100,0)+1,0))))*100)</f>
        <v>-3.4363787744667347</v>
      </c>
      <c r="GY50" s="9">
        <f ca="1">IF(OR(INDIRECT(CONCATENATE("'2018-07 (Д)'!W",TEXT(MATCH($C50,'2018-07 (Д)'!$C$2:$C$100,0)+1,0)))="Н/Д",INDIRECT(CONCATENATE("'2018-06 (Д)'!W",TEXT(MATCH($C50,'2018-06 (Д)'!$C$2:$C$100,0)+1,0)))="Н/Д",AND(INDIRECT(CONCATENATE("'2018-07 (Д)'!W",TEXT(MATCH($C50,'2018-07 (Д)'!$C$2:$C$100,0)+1,0)))="Н/Д",INDIRECT(CONCATENATE("'2018-06 (Д)'!W",TEXT(MATCH($C50,'2018-06 (Д)'!$C$2:$C$100,0)+1,0))))),"Н/Д",((INDIRECT(CONCATENATE("'2018-07 (Д)'!W",TEXT(MATCH($C50,'2018-07 (Д)'!$C$2:$C$100,0)+1,0)))-INDIRECT(CONCATENATE("'2018-06 (Д)'!W",TEXT(MATCH($C50,'2018-06 (Д)'!$C$2:$C$100,0)+1,0))))/INDIRECT(CONCATENATE("'2018-06 (Д)'!W",TEXT(MATCH($C50,'2018-06 (Д)'!$C$2:$C$100,0)+1,0))))*100)</f>
        <v>-6.4002887453877788</v>
      </c>
      <c r="GZ50" s="9">
        <f ca="1">IF(OR(INDIRECT(CONCATENATE("'2018-08 (Д)'!W",TEXT(MATCH($C50,'2018-08 (Д)'!$C$2:$C$100,0)+1,0)))="Н/Д",INDIRECT(CONCATENATE("'2018-07 (Д)'!W",TEXT(MATCH($C50,'2018-07 (Д)'!$C$2:$C$100,0)+1,0)))="Н/Д",AND(INDIRECT(CONCATENATE("'2018-08 (Д)'!W",TEXT(MATCH($C50,'2018-08 (Д)'!$C$2:$C$100,0)+1,0)))="Н/Д",INDIRECT(CONCATENATE("'2018-07 (Д)'!W",TEXT(MATCH($C50,'2018-07 (Д)'!$C$2:$C$100,0)+1,0))))),"Н/Д",((INDIRECT(CONCATENATE("'2018-08 (Д)'!W",TEXT(MATCH($C50,'2018-08 (Д)'!$C$2:$C$100,0)+1,0)))-INDIRECT(CONCATENATE("'2018-07 (Д)'!W",TEXT(MATCH($C50,'2018-07 (Д)'!$C$2:$C$100,0)+1,0))))/INDIRECT(CONCATENATE("'2018-07 (Д)'!W",TEXT(MATCH($C50,'2018-07 (Д)'!$C$2:$C$100,0)+1,0))))*100)</f>
        <v>-2.669426987732554</v>
      </c>
      <c r="HA50" s="9">
        <f ca="1">IF(OR(INDIRECT(CONCATENATE("'2018-09 (Д)'!W",TEXT(MATCH($C50,'2018-09 (Д)'!$C$2:$C$100,0)+1,0)))="Н/Д",INDIRECT(CONCATENATE("'2018-08 (Д)'!W",TEXT(MATCH($C50,'2018-08 (Д)'!$C$2:$C$100,0)+1,0)))="Н/Д",AND(INDIRECT(CONCATENATE("'2018-09 (Д)'!W",TEXT(MATCH($C50,'2018-09 (Д)'!$C$2:$C$100,0)+1,0)))="Н/Д",INDIRECT(CONCATENATE("'2018-08 (Д)'!W",TEXT(MATCH($C50,'2018-08 (Д)'!$C$2:$C$100,0)+1,0))))),"Н/Д",((INDIRECT(CONCATENATE("'2018-09 (Д)'!W",TEXT(MATCH($C50,'2018-09 (Д)'!$C$2:$C$100,0)+1,0)))-INDIRECT(CONCATENATE("'2018-08 (Д)'!W",TEXT(MATCH($C50,'2018-08 (Д)'!$C$2:$C$100,0)+1,0))))/INDIRECT(CONCATENATE("'2018-08 (Д)'!W",TEXT(MATCH($C50,'2018-08 (Д)'!$C$2:$C$100,0)+1,0))))*100)</f>
        <v>3.0739960234985002</v>
      </c>
      <c r="HB50" s="9">
        <f ca="1">IF(OR(INDIRECT(CONCATENATE("'2018-10 (Д)'!W",TEXT(MATCH($C50,'2018-10 (Д)'!$C$2:$C$100,0)+1,0)))="Н/Д",INDIRECT(CONCATENATE("'2018-09 (Д)'!W",TEXT(MATCH($C50,'2018-09 (Д)'!$C$2:$C$100,0)+1,0)))="Н/Д",AND(INDIRECT(CONCATENATE("'2018-10 (Д)'!W",TEXT(MATCH($C50,'2018-10 (Д)'!$C$2:$C$100,0)+1,0)))="Н/Д",INDIRECT(CONCATENATE("'2018-09 (Д)'!W",TEXT(MATCH($C50,'2018-09 (Д)'!$C$2:$C$100,0)+1,0))))),"Н/Д",((INDIRECT(CONCATENATE("'2018-10 (Д)'!W",TEXT(MATCH($C50,'2018-10 (Д)'!$C$2:$C$100,0)+1,0)))-INDIRECT(CONCATENATE("'2018-09 (Д)'!W",TEXT(MATCH($C50,'2018-09 (Д)'!$C$2:$C$100,0)+1,0))))/INDIRECT(CONCATENATE("'2018-09 (Д)'!W",TEXT(MATCH($C50,'2018-09 (Д)'!$C$2:$C$100,0)+1,0))))*100)</f>
        <v>-29.037737876206833</v>
      </c>
      <c r="HC50" s="9">
        <f ca="1">IF(OR(INDIRECT(CONCATENATE("'2018-11 (Д)'!W",TEXT(MATCH($C50,'2018-11 (Д)'!$C$2:$C$100,0)+1,0)))="Н/Д",INDIRECT(CONCATENATE("'2018-10 (Д)'!W",TEXT(MATCH($C50,'2018-10 (Д)'!$C$2:$C$100,0)+1,0)))="Н/Д",AND(INDIRECT(CONCATENATE("'2018-11 (Д)'!W",TEXT(MATCH($C50,'2018-11 (Д)'!$C$2:$C$100,0)+1,0)))="Н/Д",INDIRECT(CONCATENATE("'2018-10 (Д)'!W",TEXT(MATCH($C50,'2018-10 (Д)'!$C$2:$C$100,0)+1,0))))),"Н/Д",((INDIRECT(CONCATENATE("'2018-11 (Д)'!W",TEXT(MATCH($C50,'2018-11 (Д)'!$C$2:$C$100,0)+1,0)))-INDIRECT(CONCATENATE("'2018-10 (Д)'!W",TEXT(MATCH($C50,'2018-10 (Д)'!$C$2:$C$100,0)+1,0))))/INDIRECT(CONCATENATE("'2018-10 (Д)'!W",TEXT(MATCH($C50,'2018-10 (Д)'!$C$2:$C$100,0)+1,0))))*100)</f>
        <v>151.88419519664242</v>
      </c>
      <c r="HD50" s="9">
        <f ca="1">IF(OR(INDIRECT(CONCATENATE("'2018-12 (Д)'!W",TEXT(MATCH($C50,'2018-12 (Д)'!$C$2:$C$100,0)+1,0)))="Н/Д",INDIRECT(CONCATENATE("'2018-11 (Д)'!W",TEXT(MATCH($C50,'2018-11 (Д)'!$C$2:$C$100,0)+1,0)))="Н/Д",AND(INDIRECT(CONCATENATE("'2018-12 (Д)'!W",TEXT(MATCH($C50,'2018-12 (Д)'!$C$2:$C$100,0)+1,0)))="Н/Д",INDIRECT(CONCATENATE("'2018-11 (Д)'!W",TEXT(MATCH($C50,'2018-11 (Д)'!$C$2:$C$100,0)+1,0))))),"Н/Д",((INDIRECT(CONCATENATE("'2018-12 (Д)'!W",TEXT(MATCH($C50,'2018-12 (Д)'!$C$2:$C$100,0)+1,0)))-INDIRECT(CONCATENATE("'2018-11 (Д)'!W",TEXT(MATCH($C50,'2018-11 (Д)'!$C$2:$C$100,0)+1,0))))/INDIRECT(CONCATENATE("'2018-11 (Д)'!W",TEXT(MATCH($C50,'2018-11 (Д)'!$C$2:$C$100,0)+1,0))))*100)</f>
        <v>-31.543298283277764</v>
      </c>
    </row>
    <row r="51" spans="1:212" x14ac:dyDescent="0.25">
      <c r="A51" s="2" t="s">
        <v>69</v>
      </c>
      <c r="B51" s="2" t="s">
        <v>74</v>
      </c>
      <c r="C51" s="15">
        <v>50000000</v>
      </c>
      <c r="D51" s="9"/>
      <c r="E51" s="9">
        <f ca="1">IF(OR(INDIRECT(CONCATENATE("'2018-03 (Д)'!E",TEXT(MATCH($C51,'2018-03 (Д)'!$C$2:$C$100,0)+1,0)))="Н/Д",INDIRECT(CONCATENATE("'2018-02 (Д)'!E",TEXT(MATCH($C51,'2018-02 (Д)'!$C$2:$C$100,0)+1,0)))="Н/Д",AND(INDIRECT(CONCATENATE("'2018-03 (Д)'!E",TEXT(MATCH($C51,'2018-03 (Д)'!$C$2:$C$100,0)+1,0)))="Н/Д",INDIRECT(CONCATENATE("'2018-02 (Д)'!E",TEXT(MATCH($C51,'2018-02 (Д)'!$C$2:$C$100,0)+1,0))))),"Н/Д",((INDIRECT(CONCATENATE("'2018-03 (Д)'!E",TEXT(MATCH($C51,'2018-03 (Д)'!$C$2:$C$100,0)+1,0)))-INDIRECT(CONCATENATE("'2018-02 (Д)'!E",TEXT(MATCH($C51,'2018-02 (Д)'!$C$2:$C$100,0)+1,0))))/INDIRECT(CONCATENATE("'2018-02 (Д)'!E",TEXT(MATCH($C51,'2018-02 (Д)'!$C$2:$C$100,0)+1,0))))*100)</f>
        <v>-14.822945213544426</v>
      </c>
      <c r="F51" s="9">
        <f ca="1">IF(OR(INDIRECT(CONCATENATE("'2018-04 (Д)'!E",TEXT(MATCH($C51,'2018-04 (Д)'!$C$2:$C$100,0)+1,0)))="Н/Д",INDIRECT(CONCATENATE("'2018-03 (Д)'!E",TEXT(MATCH($C51,'2018-03 (Д)'!$C$2:$C$100,0)+1,0)))="Н/Д",AND(INDIRECT(CONCATENATE("'2018-04 (Д)'!E",TEXT(MATCH($C51,'2018-04 (Д)'!$C$2:$C$100,0)+1,0)))="Н/Д",INDIRECT(CONCATENATE("'2018-03 (Д)'!E",TEXT(MATCH($C51,'2018-03 (Д)'!$C$2:$C$100,0)+1,0))))),"Н/Д",((INDIRECT(CONCATENATE("'2018-04 (Д)'!E",TEXT(MATCH($C51,'2018-04 (Д)'!$C$2:$C$100,0)+1,0)))-INDIRECT(CONCATENATE("'2018-03 (Д)'!E",TEXT(MATCH($C51,'2018-03 (Д)'!$C$2:$C$100,0)+1,0))))/INDIRECT(CONCATENATE("'2018-03 (Д)'!E",TEXT(MATCH($C51,'2018-03 (Д)'!$C$2:$C$100,0)+1,0))))*100)</f>
        <v>124.58652009008122</v>
      </c>
      <c r="G51" s="9">
        <f ca="1">IF(OR(INDIRECT(CONCATENATE("'2018-05 (Д)'!E",TEXT(MATCH($C51,'2018-05 (Д)'!$C$2:$C$100,0)+1,0)))="Н/Д",INDIRECT(CONCATENATE("'2018-04 (Д)'!E",TEXT(MATCH($C51,'2018-04 (Д)'!$C$2:$C$100,0)+1,0)))="Н/Д",AND(INDIRECT(CONCATENATE("'2018-05 (Д)'!E",TEXT(MATCH($C51,'2018-05 (Д)'!$C$2:$C$100,0)+1,0)))="Н/Д",INDIRECT(CONCATENATE("'2018-04 (Д)'!E",TEXT(MATCH($C51,'2018-04 (Д)'!$C$2:$C$100,0)+1,0))))),"Н/Д",((INDIRECT(CONCATENATE("'2018-05 (Д)'!E",TEXT(MATCH($C51,'2018-05 (Д)'!$C$2:$C$100,0)+1,0)))-INDIRECT(CONCATENATE("'2018-04 (Д)'!E",TEXT(MATCH($C51,'2018-04 (Д)'!$C$2:$C$100,0)+1,0))))/INDIRECT(CONCATENATE("'2018-04 (Д)'!E",TEXT(MATCH($C51,'2018-04 (Д)'!$C$2:$C$100,0)+1,0))))*100)</f>
        <v>-8.2898831468332492</v>
      </c>
      <c r="H51" s="9">
        <f ca="1">IF(OR(INDIRECT(CONCATENATE("'2018-06 (Д)'!E",TEXT(MATCH($C51,'2018-06 (Д)'!$C$2:$C$100,0)+1,0)))="Н/Д",INDIRECT(CONCATENATE("'2018-05 (Д)'!E",TEXT(MATCH($C51,'2018-05 (Д)'!$C$2:$C$100,0)+1,0)))="Н/Д",AND(INDIRECT(CONCATENATE("'2018-06 (Д)'!E",TEXT(MATCH($C51,'2018-06 (Д)'!$C$2:$C$100,0)+1,0)))="Н/Д",INDIRECT(CONCATENATE("'2018-05 (Д)'!E",TEXT(MATCH($C51,'2018-05 (Д)'!$C$2:$C$100,0)+1,0))))),"Н/Д",((INDIRECT(CONCATENATE("'2018-06 (Д)'!E",TEXT(MATCH($C51,'2018-06 (Д)'!$C$2:$C$100,0)+1,0)))-INDIRECT(CONCATENATE("'2018-05 (Д)'!E",TEXT(MATCH($C51,'2018-05 (Д)'!$C$2:$C$100,0)+1,0))))/INDIRECT(CONCATENATE("'2018-05 (Д)'!E",TEXT(MATCH($C51,'2018-05 (Д)'!$C$2:$C$100,0)+1,0))))*100)</f>
        <v>-18.965293098121048</v>
      </c>
      <c r="I51" s="9">
        <f ca="1">IF(OR(INDIRECT(CONCATENATE("'2018-07 (Д)'!E",TEXT(MATCH($C51,'2018-07 (Д)'!$C$2:$C$100,0)+1,0)))="Н/Д",INDIRECT(CONCATENATE("'2018-06 (Д)'!E",TEXT(MATCH($C51,'2018-06 (Д)'!$C$2:$C$100,0)+1,0)))="Н/Д",AND(INDIRECT(CONCATENATE("'2018-07 (Д)'!E",TEXT(MATCH($C51,'2018-07 (Д)'!$C$2:$C$100,0)+1,0)))="Н/Д",INDIRECT(CONCATENATE("'2018-06 (Д)'!E",TEXT(MATCH($C51,'2018-06 (Д)'!$C$2:$C$100,0)+1,0))))),"Н/Д",((INDIRECT(CONCATENATE("'2018-07 (Д)'!E",TEXT(MATCH($C51,'2018-07 (Д)'!$C$2:$C$100,0)+1,0)))-INDIRECT(CONCATENATE("'2018-06 (Д)'!E",TEXT(MATCH($C51,'2018-06 (Д)'!$C$2:$C$100,0)+1,0))))/INDIRECT(CONCATENATE("'2018-06 (Д)'!E",TEXT(MATCH($C51,'2018-06 (Д)'!$C$2:$C$100,0)+1,0))))*100)</f>
        <v>-9.6398407778240003</v>
      </c>
      <c r="J51" s="9">
        <f ca="1">IF(OR(INDIRECT(CONCATENATE("'2018-08 (Д)'!E",TEXT(MATCH($C51,'2018-08 (Д)'!$C$2:$C$100,0)+1,0)))="Н/Д",INDIRECT(CONCATENATE("'2018-07 (Д)'!E",TEXT(MATCH($C51,'2018-07 (Д)'!$C$2:$C$100,0)+1,0)))="Н/Д",AND(INDIRECT(CONCATENATE("'2018-08 (Д)'!E",TEXT(MATCH($C51,'2018-08 (Д)'!$C$2:$C$100,0)+1,0)))="Н/Д",INDIRECT(CONCATENATE("'2018-07 (Д)'!E",TEXT(MATCH($C51,'2018-07 (Д)'!$C$2:$C$100,0)+1,0))))),"Н/Д",((INDIRECT(CONCATENATE("'2018-08 (Д)'!E",TEXT(MATCH($C51,'2018-08 (Д)'!$C$2:$C$100,0)+1,0)))-INDIRECT(CONCATENATE("'2018-07 (Д)'!E",TEXT(MATCH($C51,'2018-07 (Д)'!$C$2:$C$100,0)+1,0))))/INDIRECT(CONCATENATE("'2018-07 (Д)'!E",TEXT(MATCH($C51,'2018-07 (Д)'!$C$2:$C$100,0)+1,0))))*100)</f>
        <v>67.057391038509223</v>
      </c>
      <c r="K51" s="9">
        <f ca="1">IF(OR(INDIRECT(CONCATENATE("'2018-09 (Д)'!E",TEXT(MATCH($C51,'2018-09 (Д)'!$C$2:$C$100,0)+1,0)))="Н/Д",INDIRECT(CONCATENATE("'2018-08 (Д)'!E",TEXT(MATCH($C51,'2018-08 (Д)'!$C$2:$C$100,0)+1,0)))="Н/Д",AND(INDIRECT(CONCATENATE("'2018-09 (Д)'!E",TEXT(MATCH($C51,'2018-09 (Д)'!$C$2:$C$100,0)+1,0)))="Н/Д",INDIRECT(CONCATENATE("'2018-08 (Д)'!E",TEXT(MATCH($C51,'2018-08 (Д)'!$C$2:$C$100,0)+1,0))))),"Н/Д",((INDIRECT(CONCATENATE("'2018-09 (Д)'!E",TEXT(MATCH($C51,'2018-09 (Д)'!$C$2:$C$100,0)+1,0)))-INDIRECT(CONCATENATE("'2018-08 (Д)'!E",TEXT(MATCH($C51,'2018-08 (Д)'!$C$2:$C$100,0)+1,0))))/INDIRECT(CONCATENATE("'2018-08 (Д)'!E",TEXT(MATCH($C51,'2018-08 (Д)'!$C$2:$C$100,0)+1,0))))*100)</f>
        <v>-36.731121698936143</v>
      </c>
      <c r="L51" s="9">
        <f ca="1">IF(OR(INDIRECT(CONCATENATE("'2018-10 (Д)'!E",TEXT(MATCH($C51,'2018-10 (Д)'!$C$2:$C$100,0)+1,0)))="Н/Д",INDIRECT(CONCATENATE("'2018-09 (Д)'!E",TEXT(MATCH($C51,'2018-09 (Д)'!$C$2:$C$100,0)+1,0)))="Н/Д",AND(INDIRECT(CONCATENATE("'2018-10 (Д)'!E",TEXT(MATCH($C51,'2018-10 (Д)'!$C$2:$C$100,0)+1,0)))="Н/Д",INDIRECT(CONCATENATE("'2018-09 (Д)'!E",TEXT(MATCH($C51,'2018-09 (Д)'!$C$2:$C$100,0)+1,0))))),"Н/Д",((INDIRECT(CONCATENATE("'2018-10 (Д)'!E",TEXT(MATCH($C51,'2018-10 (Д)'!$C$2:$C$100,0)+1,0)))-INDIRECT(CONCATENATE("'2018-09 (Д)'!E",TEXT(MATCH($C51,'2018-09 (Д)'!$C$2:$C$100,0)+1,0))))/INDIRECT(CONCATENATE("'2018-09 (Д)'!E",TEXT(MATCH($C51,'2018-09 (Д)'!$C$2:$C$100,0)+1,0))))*100)</f>
        <v>-10.686076743414725</v>
      </c>
      <c r="M51" s="9">
        <f ca="1">IF(OR(INDIRECT(CONCATENATE("'2018-11 (Д)'!E",TEXT(MATCH($C51,'2018-11 (Д)'!$C$2:$C$100,0)+1,0)))="Н/Д",INDIRECT(CONCATENATE("'2018-10 (Д)'!E",TEXT(MATCH($C51,'2018-10 (Д)'!$C$2:$C$100,0)+1,0)))="Н/Д",AND(INDIRECT(CONCATENATE("'2018-11 (Д)'!E",TEXT(MATCH($C51,'2018-11 (Д)'!$C$2:$C$100,0)+1,0)))="Н/Д",INDIRECT(CONCATENATE("'2018-10 (Д)'!E",TEXT(MATCH($C51,'2018-10 (Д)'!$C$2:$C$100,0)+1,0))))),"Н/Д",((INDIRECT(CONCATENATE("'2018-11 (Д)'!E",TEXT(MATCH($C51,'2018-11 (Д)'!$C$2:$C$100,0)+1,0)))-INDIRECT(CONCATENATE("'2018-10 (Д)'!E",TEXT(MATCH($C51,'2018-10 (Д)'!$C$2:$C$100,0)+1,0))))/INDIRECT(CONCATENATE("'2018-10 (Д)'!E",TEXT(MATCH($C51,'2018-10 (Д)'!$C$2:$C$100,0)+1,0))))*100)</f>
        <v>80.356761877312294</v>
      </c>
      <c r="N51" s="9">
        <f ca="1">IF(OR(INDIRECT(CONCATENATE("'2018-12 (Д)'!E",TEXT(MATCH($C51,'2018-12 (Д)'!$C$2:$C$100,0)+1,0)))="Н/Д",INDIRECT(CONCATENATE("'2018-11 (Д)'!E",TEXT(MATCH($C51,'2018-11 (Д)'!$C$2:$C$100,0)+1,0)))="Н/Д",AND(INDIRECT(CONCATENATE("'2018-12 (Д)'!E",TEXT(MATCH($C51,'2018-12 (Д)'!$C$2:$C$100,0)+1,0)))="Н/Д",INDIRECT(CONCATENATE("'2018-11 (Д)'!E",TEXT(MATCH($C51,'2018-11 (Д)'!$C$2:$C$100,0)+1,0))))),"Н/Д",((INDIRECT(CONCATENATE("'2018-12 (Д)'!E",TEXT(MATCH($C51,'2018-12 (Д)'!$C$2:$C$100,0)+1,0)))-INDIRECT(CONCATENATE("'2018-11 (Д)'!E",TEXT(MATCH($C51,'2018-11 (Д)'!$C$2:$C$100,0)+1,0))))/INDIRECT(CONCATENATE("'2018-11 (Д)'!E",TEXT(MATCH($C51,'2018-11 (Д)'!$C$2:$C$100,0)+1,0))))*100)</f>
        <v>-35.4027978138366</v>
      </c>
      <c r="O51" s="9"/>
      <c r="P51" s="9">
        <f ca="1">IF(OR(INDIRECT(CONCATENATE("'2018-03 (Д)'!F",TEXT(MATCH($C51,'2018-03 (Д)'!$C$2:$C$100,0)+1,0)))="Н/Д",INDIRECT(CONCATENATE("'2018-02 (Д)'!F",TEXT(MATCH($C51,'2018-02 (Д)'!$C$2:$C$100,0)+1,0)))="Н/Д",AND(INDIRECT(CONCATENATE("'2018-03 (Д)'!F",TEXT(MATCH($C51,'2018-03 (Д)'!$C$2:$C$100,0)+1,0)))="Н/Д",INDIRECT(CONCATENATE("'2018-02 (Д)'!F",TEXT(MATCH($C51,'2018-02 (Д)'!$C$2:$C$100,0)+1,0))))),"Н/Д",((INDIRECT(CONCATENATE("'2018-03 (Д)'!F",TEXT(MATCH($C51,'2018-03 (Д)'!$C$2:$C$100,0)+1,0)))-INDIRECT(CONCATENATE("'2018-02 (Д)'!F",TEXT(MATCH($C51,'2018-02 (Д)'!$C$2:$C$100,0)+1,0))))/INDIRECT(CONCATENATE("'2018-02 (Д)'!F",TEXT(MATCH($C51,'2018-02 (Д)'!$C$2:$C$100,0)+1,0))))*100)</f>
        <v>4.0508887692445361</v>
      </c>
      <c r="Q51" s="9">
        <f ca="1">IF(OR(INDIRECT(CONCATENATE("'2018-04 (Д)'!F",TEXT(MATCH($C51,'2018-04 (Д)'!$C$2:$C$100,0)+1,0)))="Н/Д",INDIRECT(CONCATENATE("'2018-03 (Д)'!F",TEXT(MATCH($C51,'2018-03 (Д)'!$C$2:$C$100,0)+1,0)))="Н/Д",AND(INDIRECT(CONCATENATE("'2018-04 (Д)'!F",TEXT(MATCH($C51,'2018-04 (Д)'!$C$2:$C$100,0)+1,0)))="Н/Д",INDIRECT(CONCATENATE("'2018-03 (Д)'!F",TEXT(MATCH($C51,'2018-03 (Д)'!$C$2:$C$100,0)+1,0))))),"Н/Д",((INDIRECT(CONCATENATE("'2018-04 (Д)'!F",TEXT(MATCH($C51,'2018-04 (Д)'!$C$2:$C$100,0)+1,0)))-INDIRECT(CONCATENATE("'2018-03 (Д)'!F",TEXT(MATCH($C51,'2018-03 (Д)'!$C$2:$C$100,0)+1,0))))/INDIRECT(CONCATENATE("'2018-03 (Д)'!F",TEXT(MATCH($C51,'2018-03 (Д)'!$C$2:$C$100,0)+1,0))))*100)</f>
        <v>109.70241557840504</v>
      </c>
      <c r="R51" s="9">
        <f ca="1">IF(OR(INDIRECT(CONCATENATE("'2018-05 (Д)'!F",TEXT(MATCH($C51,'2018-05 (Д)'!$C$2:$C$100,0)+1,0)))="Н/Д",INDIRECT(CONCATENATE("'2018-04 (Д)'!F",TEXT(MATCH($C51,'2018-04 (Д)'!$C$2:$C$100,0)+1,0)))="Н/Д",AND(INDIRECT(CONCATENATE("'2018-05 (Д)'!F",TEXT(MATCH($C51,'2018-05 (Д)'!$C$2:$C$100,0)+1,0)))="Н/Д",INDIRECT(CONCATENATE("'2018-04 (Д)'!F",TEXT(MATCH($C51,'2018-04 (Д)'!$C$2:$C$100,0)+1,0))))),"Н/Д",((INDIRECT(CONCATENATE("'2018-05 (Д)'!F",TEXT(MATCH($C51,'2018-05 (Д)'!$C$2:$C$100,0)+1,0)))-INDIRECT(CONCATENATE("'2018-04 (Д)'!F",TEXT(MATCH($C51,'2018-04 (Д)'!$C$2:$C$100,0)+1,0))))/INDIRECT(CONCATENATE("'2018-04 (Д)'!F",TEXT(MATCH($C51,'2018-04 (Д)'!$C$2:$C$100,0)+1,0))))*100)</f>
        <v>-10.651562214160831</v>
      </c>
      <c r="S51" s="9">
        <f ca="1">IF(OR(INDIRECT(CONCATENATE("'2018-06 (Д)'!F",TEXT(MATCH($C51,'2018-06 (Д)'!$C$2:$C$100,0)+1,0)))="Н/Д",INDIRECT(CONCATENATE("'2018-05 (Д)'!F",TEXT(MATCH($C51,'2018-05 (Д)'!$C$2:$C$100,0)+1,0)))="Н/Д",AND(INDIRECT(CONCATENATE("'2018-06 (Д)'!F",TEXT(MATCH($C51,'2018-06 (Д)'!$C$2:$C$100,0)+1,0)))="Н/Д",INDIRECT(CONCATENATE("'2018-05 (Д)'!F",TEXT(MATCH($C51,'2018-05 (Д)'!$C$2:$C$100,0)+1,0))))),"Н/Д",((INDIRECT(CONCATENATE("'2018-06 (Д)'!F",TEXT(MATCH($C51,'2018-06 (Д)'!$C$2:$C$100,0)+1,0)))-INDIRECT(CONCATENATE("'2018-05 (Д)'!F",TEXT(MATCH($C51,'2018-05 (Д)'!$C$2:$C$100,0)+1,0))))/INDIRECT(CONCATENATE("'2018-05 (Д)'!F",TEXT(MATCH($C51,'2018-05 (Д)'!$C$2:$C$100,0)+1,0))))*100)</f>
        <v>-16.000844221132997</v>
      </c>
      <c r="T51" s="9">
        <f ca="1">IF(OR(INDIRECT(CONCATENATE("'2018-07 (Д)'!F",TEXT(MATCH($C51,'2018-07 (Д)'!$C$2:$C$100,0)+1,0)))="Н/Д",INDIRECT(CONCATENATE("'2018-06 (Д)'!F",TEXT(MATCH($C51,'2018-06 (Д)'!$C$2:$C$100,0)+1,0)))="Н/Д",AND(INDIRECT(CONCATENATE("'2018-07 (Д)'!F",TEXT(MATCH($C51,'2018-07 (Д)'!$C$2:$C$100,0)+1,0)))="Н/Д",INDIRECT(CONCATENATE("'2018-06 (Д)'!F",TEXT(MATCH($C51,'2018-06 (Д)'!$C$2:$C$100,0)+1,0))))),"Н/Д",((INDIRECT(CONCATENATE("'2018-07 (Д)'!F",TEXT(MATCH($C51,'2018-07 (Д)'!$C$2:$C$100,0)+1,0)))-INDIRECT(CONCATENATE("'2018-06 (Д)'!F",TEXT(MATCH($C51,'2018-06 (Д)'!$C$2:$C$100,0)+1,0))))/INDIRECT(CONCATENATE("'2018-06 (Д)'!F",TEXT(MATCH($C51,'2018-06 (Д)'!$C$2:$C$100,0)+1,0))))*100)</f>
        <v>-18.144625061444756</v>
      </c>
      <c r="U51" s="9">
        <f ca="1">IF(OR(INDIRECT(CONCATENATE("'2018-08 (Д)'!F",TEXT(MATCH($C51,'2018-08 (Д)'!$C$2:$C$100,0)+1,0)))="Н/Д",INDIRECT(CONCATENATE("'2018-07 (Д)'!F",TEXT(MATCH($C51,'2018-07 (Д)'!$C$2:$C$100,0)+1,0)))="Н/Д",AND(INDIRECT(CONCATENATE("'2018-08 (Д)'!F",TEXT(MATCH($C51,'2018-08 (Д)'!$C$2:$C$100,0)+1,0)))="Н/Д",INDIRECT(CONCATENATE("'2018-07 (Д)'!F",TEXT(MATCH($C51,'2018-07 (Д)'!$C$2:$C$100,0)+1,0))))),"Н/Д",((INDIRECT(CONCATENATE("'2018-08 (Д)'!F",TEXT(MATCH($C51,'2018-08 (Д)'!$C$2:$C$100,0)+1,0)))-INDIRECT(CONCATENATE("'2018-07 (Д)'!F",TEXT(MATCH($C51,'2018-07 (Д)'!$C$2:$C$100,0)+1,0))))/INDIRECT(CONCATENATE("'2018-07 (Д)'!F",TEXT(MATCH($C51,'2018-07 (Д)'!$C$2:$C$100,0)+1,0))))*100)</f>
        <v>86.825912431102225</v>
      </c>
      <c r="V51" s="9">
        <f ca="1">IF(OR(INDIRECT(CONCATENATE("'2018-09 (Д)'!F",TEXT(MATCH($C51,'2018-09 (Д)'!$C$2:$C$100,0)+1,0)))="Н/Д",INDIRECT(CONCATENATE("'2018-08 (Д)'!F",TEXT(MATCH($C51,'2018-08 (Д)'!$C$2:$C$100,0)+1,0)))="Н/Д",AND(INDIRECT(CONCATENATE("'2018-09 (Д)'!F",TEXT(MATCH($C51,'2018-09 (Д)'!$C$2:$C$100,0)+1,0)))="Н/Д",INDIRECT(CONCATENATE("'2018-08 (Д)'!F",TEXT(MATCH($C51,'2018-08 (Д)'!$C$2:$C$100,0)+1,0))))),"Н/Д",((INDIRECT(CONCATENATE("'2018-09 (Д)'!F",TEXT(MATCH($C51,'2018-09 (Д)'!$C$2:$C$100,0)+1,0)))-INDIRECT(CONCATENATE("'2018-08 (Д)'!F",TEXT(MATCH($C51,'2018-08 (Д)'!$C$2:$C$100,0)+1,0))))/INDIRECT(CONCATENATE("'2018-08 (Д)'!F",TEXT(MATCH($C51,'2018-08 (Д)'!$C$2:$C$100,0)+1,0))))*100)</f>
        <v>-45.283130451356051</v>
      </c>
      <c r="W51" s="9">
        <f ca="1">IF(OR(INDIRECT(CONCATENATE("'2018-10 (Д)'!F",TEXT(MATCH($C51,'2018-10 (Д)'!$C$2:$C$100,0)+1,0)))="Н/Д",INDIRECT(CONCATENATE("'2018-09 (Д)'!F",TEXT(MATCH($C51,'2018-09 (Д)'!$C$2:$C$100,0)+1,0)))="Н/Д",AND(INDIRECT(CONCATENATE("'2018-10 (Д)'!F",TEXT(MATCH($C51,'2018-10 (Д)'!$C$2:$C$100,0)+1,0)))="Н/Д",INDIRECT(CONCATENATE("'2018-09 (Д)'!F",TEXT(MATCH($C51,'2018-09 (Д)'!$C$2:$C$100,0)+1,0))))),"Н/Д",((INDIRECT(CONCATENATE("'2018-10 (Д)'!F",TEXT(MATCH($C51,'2018-10 (Д)'!$C$2:$C$100,0)+1,0)))-INDIRECT(CONCATENATE("'2018-09 (Д)'!F",TEXT(MATCH($C51,'2018-09 (Д)'!$C$2:$C$100,0)+1,0))))/INDIRECT(CONCATENATE("'2018-09 (Д)'!F",TEXT(MATCH($C51,'2018-09 (Д)'!$C$2:$C$100,0)+1,0))))*100)</f>
        <v>-12.414867164863995</v>
      </c>
      <c r="X51" s="9">
        <f ca="1">IF(OR(INDIRECT(CONCATENATE("'2018-11 (Д)'!F",TEXT(MATCH($C51,'2018-11 (Д)'!$C$2:$C$100,0)+1,0)))="Н/Д",INDIRECT(CONCATENATE("'2018-10 (Д)'!F",TEXT(MATCH($C51,'2018-10 (Д)'!$C$2:$C$100,0)+1,0)))="Н/Д",AND(INDIRECT(CONCATENATE("'2018-11 (Д)'!F",TEXT(MATCH($C51,'2018-11 (Д)'!$C$2:$C$100,0)+1,0)))="Н/Д",INDIRECT(CONCATENATE("'2018-10 (Д)'!F",TEXT(MATCH($C51,'2018-10 (Д)'!$C$2:$C$100,0)+1,0))))),"Н/Д",((INDIRECT(CONCATENATE("'2018-11 (Д)'!F",TEXT(MATCH($C51,'2018-11 (Д)'!$C$2:$C$100,0)+1,0)))-INDIRECT(CONCATENATE("'2018-10 (Д)'!F",TEXT(MATCH($C51,'2018-10 (Д)'!$C$2:$C$100,0)+1,0))))/INDIRECT(CONCATENATE("'2018-10 (Д)'!F",TEXT(MATCH($C51,'2018-10 (Д)'!$C$2:$C$100,0)+1,0))))*100)</f>
        <v>111.44760339846789</v>
      </c>
      <c r="Y51" s="9">
        <f ca="1">IF(OR(INDIRECT(CONCATENATE("'2018-12 (Д)'!F",TEXT(MATCH($C51,'2018-12 (Д)'!$C$2:$C$100,0)+1,0)))="Н/Д",INDIRECT(CONCATENATE("'2018-11 (Д)'!F",TEXT(MATCH($C51,'2018-11 (Д)'!$C$2:$C$100,0)+1,0)))="Н/Д",AND(INDIRECT(CONCATENATE("'2018-12 (Д)'!F",TEXT(MATCH($C51,'2018-12 (Д)'!$C$2:$C$100,0)+1,0)))="Н/Д",INDIRECT(CONCATENATE("'2018-11 (Д)'!F",TEXT(MATCH($C51,'2018-11 (Д)'!$C$2:$C$100,0)+1,0))))),"Н/Д",((INDIRECT(CONCATENATE("'2018-12 (Д)'!F",TEXT(MATCH($C51,'2018-12 (Д)'!$C$2:$C$100,0)+1,0)))-INDIRECT(CONCATENATE("'2018-11 (Д)'!F",TEXT(MATCH($C51,'2018-11 (Д)'!$C$2:$C$100,0)+1,0))))/INDIRECT(CONCATENATE("'2018-11 (Д)'!F",TEXT(MATCH($C51,'2018-11 (Д)'!$C$2:$C$100,0)+1,0))))*100)</f>
        <v>-39.720203300950466</v>
      </c>
      <c r="Z51" s="9"/>
      <c r="AA51" s="9">
        <f ca="1">IF(OR(INDIRECT(CONCATENATE("'2018-03 (Д)'!G",TEXT(MATCH($C51,'2018-03 (Д)'!$C$2:$C$100,0)+1,0)))="Н/Д",INDIRECT(CONCATENATE("'2018-02 (Д)'!G",TEXT(MATCH($C51,'2018-02 (Д)'!$C$2:$C$100,0)+1,0)))="Н/Д",AND(INDIRECT(CONCATENATE("'2018-03 (Д)'!G",TEXT(MATCH($C51,'2018-03 (Д)'!$C$2:$C$100,0)+1,0)))="Н/Д",INDIRECT(CONCATENATE("'2018-02 (Д)'!G",TEXT(MATCH($C51,'2018-02 (Д)'!$C$2:$C$100,0)+1,0))))),"Н/Д",((INDIRECT(CONCATENATE("'2018-03 (Д)'!G",TEXT(MATCH($C51,'2018-03 (Д)'!$C$2:$C$100,0)+1,0)))-INDIRECT(CONCATENATE("'2018-02 (Д)'!G",TEXT(MATCH($C51,'2018-02 (Д)'!$C$2:$C$100,0)+1,0))))/INDIRECT(CONCATENATE("'2018-02 (Д)'!G",TEXT(MATCH($C51,'2018-02 (Д)'!$C$2:$C$100,0)+1,0))))*100)</f>
        <v>-35.885590031835235</v>
      </c>
      <c r="AB51" s="9">
        <f ca="1">IF(OR(INDIRECT(CONCATENATE("'2018-04 (Д)'!G",TEXT(MATCH($C51,'2018-04 (Д)'!$C$2:$C$100,0)+1,0)))="Н/Д",INDIRECT(CONCATENATE("'2018-03 (Д)'!G",TEXT(MATCH($C51,'2018-03 (Д)'!$C$2:$C$100,0)+1,0)))="Н/Д",AND(INDIRECT(CONCATENATE("'2018-04 (Д)'!G",TEXT(MATCH($C51,'2018-04 (Д)'!$C$2:$C$100,0)+1,0)))="Н/Д",INDIRECT(CONCATENATE("'2018-03 (Д)'!G",TEXT(MATCH($C51,'2018-03 (Д)'!$C$2:$C$100,0)+1,0))))),"Н/Д",((INDIRECT(CONCATENATE("'2018-04 (Д)'!G",TEXT(MATCH($C51,'2018-04 (Д)'!$C$2:$C$100,0)+1,0)))-INDIRECT(CONCATENATE("'2018-03 (Д)'!G",TEXT(MATCH($C51,'2018-03 (Д)'!$C$2:$C$100,0)+1,0))))/INDIRECT(CONCATENATE("'2018-03 (Д)'!G",TEXT(MATCH($C51,'2018-03 (Д)'!$C$2:$C$100,0)+1,0))))*100)</f>
        <v>526.33891252235958</v>
      </c>
      <c r="AC51" s="9">
        <f ca="1">IF(OR(INDIRECT(CONCATENATE("'2018-05 (Д)'!G",TEXT(MATCH($C51,'2018-05 (Д)'!$C$2:$C$100,0)+1,0)))="Н/Д",INDIRECT(CONCATENATE("'2018-04 (Д)'!G",TEXT(MATCH($C51,'2018-04 (Д)'!$C$2:$C$100,0)+1,0)))="Н/Д",AND(INDIRECT(CONCATENATE("'2018-05 (Д)'!G",TEXT(MATCH($C51,'2018-05 (Д)'!$C$2:$C$100,0)+1,0)))="Н/Д",INDIRECT(CONCATENATE("'2018-04 (Д)'!G",TEXT(MATCH($C51,'2018-04 (Д)'!$C$2:$C$100,0)+1,0))))),"Н/Д",((INDIRECT(CONCATENATE("'2018-05 (Д)'!G",TEXT(MATCH($C51,'2018-05 (Д)'!$C$2:$C$100,0)+1,0)))-INDIRECT(CONCATENATE("'2018-04 (Д)'!G",TEXT(MATCH($C51,'2018-04 (Д)'!$C$2:$C$100,0)+1,0))))/INDIRECT(CONCATENATE("'2018-04 (Д)'!G",TEXT(MATCH($C51,'2018-04 (Д)'!$C$2:$C$100,0)+1,0))))*100)</f>
        <v>-62.176885225718792</v>
      </c>
      <c r="AD51" s="9">
        <f ca="1">IF(OR(INDIRECT(CONCATENATE("'2018-06 (Д)'!G",TEXT(MATCH($C51,'2018-06 (Д)'!$C$2:$C$100,0)+1,0)))="Н/Д",INDIRECT(CONCATENATE("'2018-05 (Д)'!G",TEXT(MATCH($C51,'2018-05 (Д)'!$C$2:$C$100,0)+1,0)))="Н/Д",AND(INDIRECT(CONCATENATE("'2018-06 (Д)'!G",TEXT(MATCH($C51,'2018-06 (Д)'!$C$2:$C$100,0)+1,0)))="Н/Д",INDIRECT(CONCATENATE("'2018-05 (Д)'!G",TEXT(MATCH($C51,'2018-05 (Д)'!$C$2:$C$100,0)+1,0))))),"Н/Д",((INDIRECT(CONCATENATE("'2018-06 (Д)'!G",TEXT(MATCH($C51,'2018-06 (Д)'!$C$2:$C$100,0)+1,0)))-INDIRECT(CONCATENATE("'2018-05 (Д)'!G",TEXT(MATCH($C51,'2018-05 (Д)'!$C$2:$C$100,0)+1,0))))/INDIRECT(CONCATENATE("'2018-05 (Д)'!G",TEXT(MATCH($C51,'2018-05 (Д)'!$C$2:$C$100,0)+1,0))))*100)</f>
        <v>52.642785403912228</v>
      </c>
      <c r="AE51" s="9">
        <f ca="1">IF(OR(INDIRECT(CONCATENATE("'2018-07 (Д)'!G",TEXT(MATCH($C51,'2018-07 (Д)'!$C$2:$C$100,0)+1,0)))="Н/Д",INDIRECT(CONCATENATE("'2018-06 (Д)'!G",TEXT(MATCH($C51,'2018-06 (Д)'!$C$2:$C$100,0)+1,0)))="Н/Д",AND(INDIRECT(CONCATENATE("'2018-07 (Д)'!G",TEXT(MATCH($C51,'2018-07 (Д)'!$C$2:$C$100,0)+1,0)))="Н/Д",INDIRECT(CONCATENATE("'2018-06 (Д)'!G",TEXT(MATCH($C51,'2018-06 (Д)'!$C$2:$C$100,0)+1,0))))),"Н/Д",((INDIRECT(CONCATENATE("'2018-07 (Д)'!G",TEXT(MATCH($C51,'2018-07 (Д)'!$C$2:$C$100,0)+1,0)))-INDIRECT(CONCATENATE("'2018-06 (Д)'!G",TEXT(MATCH($C51,'2018-06 (Д)'!$C$2:$C$100,0)+1,0))))/INDIRECT(CONCATENATE("'2018-06 (Д)'!G",TEXT(MATCH($C51,'2018-06 (Д)'!$C$2:$C$100,0)+1,0))))*100)</f>
        <v>-38.374180365128012</v>
      </c>
      <c r="AF51" s="9">
        <f ca="1">IF(OR(INDIRECT(CONCATENATE("'2018-08 (Д)'!G",TEXT(MATCH($C51,'2018-08 (Д)'!$C$2:$C$100,0)+1,0)))="Н/Д",INDIRECT(CONCATENATE("'2018-07 (Д)'!G",TEXT(MATCH($C51,'2018-07 (Д)'!$C$2:$C$100,0)+1,0)))="Н/Д",AND(INDIRECT(CONCATENATE("'2018-08 (Д)'!G",TEXT(MATCH($C51,'2018-08 (Д)'!$C$2:$C$100,0)+1,0)))="Н/Д",INDIRECT(CONCATENATE("'2018-07 (Д)'!G",TEXT(MATCH($C51,'2018-07 (Д)'!$C$2:$C$100,0)+1,0))))),"Н/Д",((INDIRECT(CONCATENATE("'2018-08 (Д)'!G",TEXT(MATCH($C51,'2018-08 (Д)'!$C$2:$C$100,0)+1,0)))-INDIRECT(CONCATENATE("'2018-07 (Д)'!G",TEXT(MATCH($C51,'2018-07 (Д)'!$C$2:$C$100,0)+1,0))))/INDIRECT(CONCATENATE("'2018-07 (Д)'!G",TEXT(MATCH($C51,'2018-07 (Д)'!$C$2:$C$100,0)+1,0))))*100)</f>
        <v>112.13780751949535</v>
      </c>
      <c r="AG51" s="9">
        <f ca="1">IF(OR(INDIRECT(CONCATENATE("'2018-09 (Д)'!G",TEXT(MATCH($C51,'2018-09 (Д)'!$C$2:$C$100,0)+1,0)))="Н/Д",INDIRECT(CONCATENATE("'2018-08 (Д)'!G",TEXT(MATCH($C51,'2018-08 (Д)'!$C$2:$C$100,0)+1,0)))="Н/Д",AND(INDIRECT(CONCATENATE("'2018-09 (Д)'!G",TEXT(MATCH($C51,'2018-09 (Д)'!$C$2:$C$100,0)+1,0)))="Н/Д",INDIRECT(CONCATENATE("'2018-08 (Д)'!G",TEXT(MATCH($C51,'2018-08 (Д)'!$C$2:$C$100,0)+1,0))))),"Н/Д",((INDIRECT(CONCATENATE("'2018-09 (Д)'!G",TEXT(MATCH($C51,'2018-09 (Д)'!$C$2:$C$100,0)+1,0)))-INDIRECT(CONCATENATE("'2018-08 (Д)'!G",TEXT(MATCH($C51,'2018-08 (Д)'!$C$2:$C$100,0)+1,0))))/INDIRECT(CONCATENATE("'2018-08 (Д)'!G",TEXT(MATCH($C51,'2018-08 (Д)'!$C$2:$C$100,0)+1,0))))*100)</f>
        <v>-45.727823156536907</v>
      </c>
      <c r="AH51" s="9">
        <f ca="1">IF(OR(INDIRECT(CONCATENATE("'2018-10 (Д)'!G",TEXT(MATCH($C51,'2018-10 (Д)'!$C$2:$C$100,0)+1,0)))="Н/Д",INDIRECT(CONCATENATE("'2018-09 (Д)'!G",TEXT(MATCH($C51,'2018-09 (Д)'!$C$2:$C$100,0)+1,0)))="Н/Д",AND(INDIRECT(CONCATENATE("'2018-10 (Д)'!G",TEXT(MATCH($C51,'2018-10 (Д)'!$C$2:$C$100,0)+1,0)))="Н/Д",INDIRECT(CONCATENATE("'2018-09 (Д)'!G",TEXT(MATCH($C51,'2018-09 (Д)'!$C$2:$C$100,0)+1,0))))),"Н/Д",((INDIRECT(CONCATENATE("'2018-10 (Д)'!G",TEXT(MATCH($C51,'2018-10 (Д)'!$C$2:$C$100,0)+1,0)))-INDIRECT(CONCATENATE("'2018-09 (Д)'!G",TEXT(MATCH($C51,'2018-09 (Д)'!$C$2:$C$100,0)+1,0))))/INDIRECT(CONCATENATE("'2018-09 (Д)'!G",TEXT(MATCH($C51,'2018-09 (Д)'!$C$2:$C$100,0)+1,0))))*100)</f>
        <v>-34.680906153041413</v>
      </c>
      <c r="AI51" s="9">
        <f ca="1">IF(OR(INDIRECT(CONCATENATE("'2018-11 (Д)'!G",TEXT(MATCH($C51,'2018-11 (Д)'!$C$2:$C$100,0)+1,0)))="Н/Д",INDIRECT(CONCATENATE("'2018-10 (Д)'!G",TEXT(MATCH($C51,'2018-10 (Д)'!$C$2:$C$100,0)+1,0)))="Н/Д",AND(INDIRECT(CONCATENATE("'2018-11 (Д)'!G",TEXT(MATCH($C51,'2018-11 (Д)'!$C$2:$C$100,0)+1,0)))="Н/Д",INDIRECT(CONCATENATE("'2018-10 (Д)'!G",TEXT(MATCH($C51,'2018-10 (Д)'!$C$2:$C$100,0)+1,0))))),"Н/Д",((INDIRECT(CONCATENATE("'2018-11 (Д)'!G",TEXT(MATCH($C51,'2018-11 (Д)'!$C$2:$C$100,0)+1,0)))-INDIRECT(CONCATENATE("'2018-10 (Д)'!G",TEXT(MATCH($C51,'2018-10 (Д)'!$C$2:$C$100,0)+1,0))))/INDIRECT(CONCATENATE("'2018-10 (Д)'!G",TEXT(MATCH($C51,'2018-10 (Д)'!$C$2:$C$100,0)+1,0))))*100)</f>
        <v>192.18415825582483</v>
      </c>
      <c r="AJ51" s="9">
        <f ca="1">IF(OR(INDIRECT(CONCATENATE("'2018-12 (Д)'!G",TEXT(MATCH($C51,'2018-12 (Д)'!$C$2:$C$100,0)+1,0)))="Н/Д",INDIRECT(CONCATENATE("'2018-11 (Д)'!G",TEXT(MATCH($C51,'2018-11 (Д)'!$C$2:$C$100,0)+1,0)))="Н/Д",AND(INDIRECT(CONCATENATE("'2018-12 (Д)'!G",TEXT(MATCH($C51,'2018-12 (Д)'!$C$2:$C$100,0)+1,0)))="Н/Д",INDIRECT(CONCATENATE("'2018-11 (Д)'!G",TEXT(MATCH($C51,'2018-11 (Д)'!$C$2:$C$100,0)+1,0))))),"Н/Д",((INDIRECT(CONCATENATE("'2018-12 (Д)'!G",TEXT(MATCH($C51,'2018-12 (Д)'!$C$2:$C$100,0)+1,0)))-INDIRECT(CONCATENATE("'2018-11 (Д)'!G",TEXT(MATCH($C51,'2018-11 (Д)'!$C$2:$C$100,0)+1,0))))/INDIRECT(CONCATENATE("'2018-11 (Д)'!G",TEXT(MATCH($C51,'2018-11 (Д)'!$C$2:$C$100,0)+1,0))))*100)</f>
        <v>-53.839814009312107</v>
      </c>
      <c r="AK51" s="9"/>
      <c r="AL51" s="9">
        <f ca="1">IF(OR(INDIRECT(CONCATENATE("'2018-03 (Д)'!H",TEXT(MATCH($C51,'2018-03 (Д)'!$C$2:$C$100,0)+1,0)))="Н/Д",INDIRECT(CONCATENATE("'2018-02 (Д)'!H",TEXT(MATCH($C51,'2018-02 (Д)'!$C$2:$C$100,0)+1,0)))="Н/Д",AND(INDIRECT(CONCATENATE("'2018-03 (Д)'!H",TEXT(MATCH($C51,'2018-03 (Д)'!$C$2:$C$100,0)+1,0)))="Н/Д",INDIRECT(CONCATENATE("'2018-02 (Д)'!H",TEXT(MATCH($C51,'2018-02 (Д)'!$C$2:$C$100,0)+1,0))))),"Н/Д",((INDIRECT(CONCATENATE("'2018-03 (Д)'!H",TEXT(MATCH($C51,'2018-03 (Д)'!$C$2:$C$100,0)+1,0)))-INDIRECT(CONCATENATE("'2018-02 (Д)'!H",TEXT(MATCH($C51,'2018-02 (Д)'!$C$2:$C$100,0)+1,0))))/INDIRECT(CONCATENATE("'2018-02 (Д)'!H",TEXT(MATCH($C51,'2018-02 (Д)'!$C$2:$C$100,0)+1,0))))*100)</f>
        <v>45.018735223919322</v>
      </c>
      <c r="AM51" s="9">
        <f ca="1">IF(OR(INDIRECT(CONCATENATE("'2018-04 (Д)'!H",TEXT(MATCH($C51,'2018-04 (Д)'!$C$2:$C$100,0)+1,0)))="Н/Д",INDIRECT(CONCATENATE("'2018-03 (Д)'!H",TEXT(MATCH($C51,'2018-03 (Д)'!$C$2:$C$100,0)+1,0)))="Н/Д",AND(INDIRECT(CONCATENATE("'2018-04 (Д)'!H",TEXT(MATCH($C51,'2018-04 (Д)'!$C$2:$C$100,0)+1,0)))="Н/Д",INDIRECT(CONCATENATE("'2018-03 (Д)'!H",TEXT(MATCH($C51,'2018-03 (Д)'!$C$2:$C$100,0)+1,0))))),"Н/Д",((INDIRECT(CONCATENATE("'2018-04 (Д)'!H",TEXT(MATCH($C51,'2018-04 (Д)'!$C$2:$C$100,0)+1,0)))-INDIRECT(CONCATENATE("'2018-03 (Д)'!H",TEXT(MATCH($C51,'2018-03 (Д)'!$C$2:$C$100,0)+1,0))))/INDIRECT(CONCATENATE("'2018-03 (Д)'!H",TEXT(MATCH($C51,'2018-03 (Д)'!$C$2:$C$100,0)+1,0))))*100)</f>
        <v>-5.7943488739767179</v>
      </c>
      <c r="AN51" s="9">
        <f ca="1">IF(OR(INDIRECT(CONCATENATE("'2018-05 (Д)'!H",TEXT(MATCH($C51,'2018-05 (Д)'!$C$2:$C$100,0)+1,0)))="Н/Д",INDIRECT(CONCATENATE("'2018-04 (Д)'!H",TEXT(MATCH($C51,'2018-04 (Д)'!$C$2:$C$100,0)+1,0)))="Н/Д",AND(INDIRECT(CONCATENATE("'2018-05 (Д)'!H",TEXT(MATCH($C51,'2018-05 (Д)'!$C$2:$C$100,0)+1,0)))="Н/Д",INDIRECT(CONCATENATE("'2018-04 (Д)'!H",TEXT(MATCH($C51,'2018-04 (Д)'!$C$2:$C$100,0)+1,0))))),"Н/Д",((INDIRECT(CONCATENATE("'2018-05 (Д)'!H",TEXT(MATCH($C51,'2018-05 (Д)'!$C$2:$C$100,0)+1,0)))-INDIRECT(CONCATENATE("'2018-04 (Д)'!H",TEXT(MATCH($C51,'2018-04 (Д)'!$C$2:$C$100,0)+1,0))))/INDIRECT(CONCATENATE("'2018-04 (Д)'!H",TEXT(MATCH($C51,'2018-04 (Д)'!$C$2:$C$100,0)+1,0))))*100)</f>
        <v>1.7882146510289791</v>
      </c>
      <c r="AO51" s="9">
        <f ca="1">IF(OR(INDIRECT(CONCATENATE("'2018-06 (Д)'!H",TEXT(MATCH($C51,'2018-06 (Д)'!$C$2:$C$100,0)+1,0)))="Н/Д",INDIRECT(CONCATENATE("'2018-05 (Д)'!H",TEXT(MATCH($C51,'2018-05 (Д)'!$C$2:$C$100,0)+1,0)))="Н/Д",AND(INDIRECT(CONCATENATE("'2018-06 (Д)'!H",TEXT(MATCH($C51,'2018-06 (Д)'!$C$2:$C$100,0)+1,0)))="Н/Д",INDIRECT(CONCATENATE("'2018-05 (Д)'!H",TEXT(MATCH($C51,'2018-05 (Д)'!$C$2:$C$100,0)+1,0))))),"Н/Д",((INDIRECT(CONCATENATE("'2018-06 (Д)'!H",TEXT(MATCH($C51,'2018-06 (Д)'!$C$2:$C$100,0)+1,0)))-INDIRECT(CONCATENATE("'2018-05 (Д)'!H",TEXT(MATCH($C51,'2018-05 (Д)'!$C$2:$C$100,0)+1,0))))/INDIRECT(CONCATENATE("'2018-05 (Д)'!H",TEXT(MATCH($C51,'2018-05 (Д)'!$C$2:$C$100,0)+1,0))))*100)</f>
        <v>3.6189235303091012</v>
      </c>
      <c r="AP51" s="9">
        <f ca="1">IF(OR(INDIRECT(CONCATENATE("'2018-07 (Д)'!H",TEXT(MATCH($C51,'2018-07 (Д)'!$C$2:$C$100,0)+1,0)))="Н/Д",INDIRECT(CONCATENATE("'2018-06 (Д)'!H",TEXT(MATCH($C51,'2018-06 (Д)'!$C$2:$C$100,0)+1,0)))="Н/Д",AND(INDIRECT(CONCATENATE("'2018-07 (Д)'!H",TEXT(MATCH($C51,'2018-07 (Д)'!$C$2:$C$100,0)+1,0)))="Н/Д",INDIRECT(CONCATENATE("'2018-06 (Д)'!H",TEXT(MATCH($C51,'2018-06 (Д)'!$C$2:$C$100,0)+1,0))))),"Н/Д",((INDIRECT(CONCATENATE("'2018-07 (Д)'!H",TEXT(MATCH($C51,'2018-07 (Д)'!$C$2:$C$100,0)+1,0)))-INDIRECT(CONCATENATE("'2018-06 (Д)'!H",TEXT(MATCH($C51,'2018-06 (Д)'!$C$2:$C$100,0)+1,0))))/INDIRECT(CONCATENATE("'2018-06 (Д)'!H",TEXT(MATCH($C51,'2018-06 (Д)'!$C$2:$C$100,0)+1,0))))*100)</f>
        <v>15.08652609559249</v>
      </c>
      <c r="AQ51" s="9">
        <f ca="1">IF(OR(INDIRECT(CONCATENATE("'2018-08 (Д)'!H",TEXT(MATCH($C51,'2018-08 (Д)'!$C$2:$C$100,0)+1,0)))="Н/Д",INDIRECT(CONCATENATE("'2018-07 (Д)'!H",TEXT(MATCH($C51,'2018-07 (Д)'!$C$2:$C$100,0)+1,0)))="Н/Д",AND(INDIRECT(CONCATENATE("'2018-08 (Д)'!H",TEXT(MATCH($C51,'2018-08 (Д)'!$C$2:$C$100,0)+1,0)))="Н/Д",INDIRECT(CONCATENATE("'2018-07 (Д)'!H",TEXT(MATCH($C51,'2018-07 (Д)'!$C$2:$C$100,0)+1,0))))),"Н/Д",((INDIRECT(CONCATENATE("'2018-08 (Д)'!H",TEXT(MATCH($C51,'2018-08 (Д)'!$C$2:$C$100,0)+1,0)))-INDIRECT(CONCATENATE("'2018-07 (Д)'!H",TEXT(MATCH($C51,'2018-07 (Д)'!$C$2:$C$100,0)+1,0))))/INDIRECT(CONCATENATE("'2018-07 (Д)'!H",TEXT(MATCH($C51,'2018-07 (Д)'!$C$2:$C$100,0)+1,0))))*100)</f>
        <v>10.064282004136464</v>
      </c>
      <c r="AR51" s="9">
        <f ca="1">IF(OR(INDIRECT(CONCATENATE("'2018-09 (Д)'!H",TEXT(MATCH($C51,'2018-09 (Д)'!$C$2:$C$100,0)+1,0)))="Н/Д",INDIRECT(CONCATENATE("'2018-08 (Д)'!H",TEXT(MATCH($C51,'2018-08 (Д)'!$C$2:$C$100,0)+1,0)))="Н/Д",AND(INDIRECT(CONCATENATE("'2018-09 (Д)'!H",TEXT(MATCH($C51,'2018-09 (Д)'!$C$2:$C$100,0)+1,0)))="Н/Д",INDIRECT(CONCATENATE("'2018-08 (Д)'!H",TEXT(MATCH($C51,'2018-08 (Д)'!$C$2:$C$100,0)+1,0))))),"Н/Д",((INDIRECT(CONCATENATE("'2018-09 (Д)'!H",TEXT(MATCH($C51,'2018-09 (Д)'!$C$2:$C$100,0)+1,0)))-INDIRECT(CONCATENATE("'2018-08 (Д)'!H",TEXT(MATCH($C51,'2018-08 (Д)'!$C$2:$C$100,0)+1,0))))/INDIRECT(CONCATENATE("'2018-08 (Д)'!H",TEXT(MATCH($C51,'2018-08 (Д)'!$C$2:$C$100,0)+1,0))))*100)</f>
        <v>-14.527863261012088</v>
      </c>
      <c r="AS51" s="9">
        <f ca="1">IF(OR(INDIRECT(CONCATENATE("'2018-10 (Д)'!H",TEXT(MATCH($C51,'2018-10 (Д)'!$C$2:$C$100,0)+1,0)))="Н/Д",INDIRECT(CONCATENATE("'2018-09 (Д)'!H",TEXT(MATCH($C51,'2018-09 (Д)'!$C$2:$C$100,0)+1,0)))="Н/Д",AND(INDIRECT(CONCATENATE("'2018-10 (Д)'!H",TEXT(MATCH($C51,'2018-10 (Д)'!$C$2:$C$100,0)+1,0)))="Н/Д",INDIRECT(CONCATENATE("'2018-09 (Д)'!H",TEXT(MATCH($C51,'2018-09 (Д)'!$C$2:$C$100,0)+1,0))))),"Н/Д",((INDIRECT(CONCATENATE("'2018-10 (Д)'!H",TEXT(MATCH($C51,'2018-10 (Д)'!$C$2:$C$100,0)+1,0)))-INDIRECT(CONCATENATE("'2018-09 (Д)'!H",TEXT(MATCH($C51,'2018-09 (Д)'!$C$2:$C$100,0)+1,0))))/INDIRECT(CONCATENATE("'2018-09 (Д)'!H",TEXT(MATCH($C51,'2018-09 (Д)'!$C$2:$C$100,0)+1,0))))*100)</f>
        <v>-1.0307172487072649</v>
      </c>
      <c r="AT51" s="9">
        <f ca="1">IF(OR(INDIRECT(CONCATENATE("'2018-11 (Д)'!H",TEXT(MATCH($C51,'2018-11 (Д)'!$C$2:$C$100,0)+1,0)))="Н/Д",INDIRECT(CONCATENATE("'2018-10 (Д)'!H",TEXT(MATCH($C51,'2018-10 (Д)'!$C$2:$C$100,0)+1,0)))="Н/Д",AND(INDIRECT(CONCATENATE("'2018-11 (Д)'!H",TEXT(MATCH($C51,'2018-11 (Д)'!$C$2:$C$100,0)+1,0)))="Н/Д",INDIRECT(CONCATENATE("'2018-10 (Д)'!H",TEXT(MATCH($C51,'2018-10 (Д)'!$C$2:$C$100,0)+1,0))))),"Н/Д",((INDIRECT(CONCATENATE("'2018-11 (Д)'!H",TEXT(MATCH($C51,'2018-11 (Д)'!$C$2:$C$100,0)+1,0)))-INDIRECT(CONCATENATE("'2018-10 (Д)'!H",TEXT(MATCH($C51,'2018-10 (Д)'!$C$2:$C$100,0)+1,0))))/INDIRECT(CONCATENATE("'2018-10 (Д)'!H",TEXT(MATCH($C51,'2018-10 (Д)'!$C$2:$C$100,0)+1,0))))*100)</f>
        <v>11.16622857017313</v>
      </c>
      <c r="AU51" s="9">
        <f ca="1">IF(OR(INDIRECT(CONCATENATE("'2018-12 (Д)'!H",TEXT(MATCH($C51,'2018-12 (Д)'!$C$2:$C$100,0)+1,0)))="Н/Д",INDIRECT(CONCATENATE("'2018-11 (Д)'!H",TEXT(MATCH($C51,'2018-11 (Д)'!$C$2:$C$100,0)+1,0)))="Н/Д",AND(INDIRECT(CONCATENATE("'2018-12 (Д)'!H",TEXT(MATCH($C51,'2018-12 (Д)'!$C$2:$C$100,0)+1,0)))="Н/Д",INDIRECT(CONCATENATE("'2018-11 (Д)'!H",TEXT(MATCH($C51,'2018-11 (Д)'!$C$2:$C$100,0)+1,0))))),"Н/Д",((INDIRECT(CONCATENATE("'2018-12 (Д)'!H",TEXT(MATCH($C51,'2018-12 (Д)'!$C$2:$C$100,0)+1,0)))-INDIRECT(CONCATENATE("'2018-11 (Д)'!H",TEXT(MATCH($C51,'2018-11 (Д)'!$C$2:$C$100,0)+1,0))))/INDIRECT(CONCATENATE("'2018-11 (Д)'!H",TEXT(MATCH($C51,'2018-11 (Д)'!$C$2:$C$100,0)+1,0))))*100)</f>
        <v>3.7856741612673939</v>
      </c>
      <c r="AV51" s="9"/>
      <c r="AW51" s="9">
        <f ca="1">IF(OR(INDIRECT(CONCATENATE("'2018-03 (Д)'!I",TEXT(MATCH($C51,'2018-03 (Д)'!$C$2:$C$100,0)+1,0)))="Н/Д",INDIRECT(CONCATENATE("'2018-02 (Д)'!I",TEXT(MATCH($C51,'2018-02 (Д)'!$C$2:$C$100,0)+1,0)))="Н/Д",AND(INDIRECT(CONCATENATE("'2018-03 (Д)'!I",TEXT(MATCH($C51,'2018-03 (Д)'!$C$2:$C$100,0)+1,0)))="Н/Д",INDIRECT(CONCATENATE("'2018-02 (Д)'!I",TEXT(MATCH($C51,'2018-02 (Д)'!$C$2:$C$100,0)+1,0))))),"Н/Д",((INDIRECT(CONCATENATE("'2018-03 (Д)'!I",TEXT(MATCH($C51,'2018-03 (Д)'!$C$2:$C$100,0)+1,0)))-INDIRECT(CONCATENATE("'2018-02 (Д)'!I",TEXT(MATCH($C51,'2018-02 (Д)'!$C$2:$C$100,0)+1,0))))/INDIRECT(CONCATENATE("'2018-02 (Д)'!I",TEXT(MATCH($C51,'2018-02 (Д)'!$C$2:$C$100,0)+1,0))))*100)</f>
        <v>-40.351026891226844</v>
      </c>
      <c r="AX51" s="9">
        <f ca="1">IF(OR(INDIRECT(CONCATENATE("'2018-04 (Д)'!I",TEXT(MATCH($C51,'2018-04 (Д)'!$C$2:$C$100,0)+1,0)))="Н/Д",INDIRECT(CONCATENATE("'2018-03 (Д)'!I",TEXT(MATCH($C51,'2018-03 (Д)'!$C$2:$C$100,0)+1,0)))="Н/Д",AND(INDIRECT(CONCATENATE("'2018-04 (Д)'!I",TEXT(MATCH($C51,'2018-04 (Д)'!$C$2:$C$100,0)+1,0)))="Н/Д",INDIRECT(CONCATENATE("'2018-03 (Д)'!I",TEXT(MATCH($C51,'2018-03 (Д)'!$C$2:$C$100,0)+1,0))))),"Н/Д",((INDIRECT(CONCATENATE("'2018-04 (Д)'!I",TEXT(MATCH($C51,'2018-04 (Д)'!$C$2:$C$100,0)+1,0)))-INDIRECT(CONCATENATE("'2018-03 (Д)'!I",TEXT(MATCH($C51,'2018-03 (Д)'!$C$2:$C$100,0)+1,0))))/INDIRECT(CONCATENATE("'2018-03 (Д)'!I",TEXT(MATCH($C51,'2018-03 (Д)'!$C$2:$C$100,0)+1,0))))*100)</f>
        <v>102.2775839801084</v>
      </c>
      <c r="AY51" s="9">
        <f ca="1">IF(OR(INDIRECT(CONCATENATE("'2018-05 (Д)'!I",TEXT(MATCH($C51,'2018-05 (Д)'!$C$2:$C$100,0)+1,0)))="Н/Д",INDIRECT(CONCATENATE("'2018-04 (Д)'!I",TEXT(MATCH($C51,'2018-04 (Д)'!$C$2:$C$100,0)+1,0)))="Н/Д",AND(INDIRECT(CONCATENATE("'2018-05 (Д)'!I",TEXT(MATCH($C51,'2018-05 (Д)'!$C$2:$C$100,0)+1,0)))="Н/Д",INDIRECT(CONCATENATE("'2018-04 (Д)'!I",TEXT(MATCH($C51,'2018-04 (Д)'!$C$2:$C$100,0)+1,0))))),"Н/Д",((INDIRECT(CONCATENATE("'2018-05 (Д)'!I",TEXT(MATCH($C51,'2018-05 (Д)'!$C$2:$C$100,0)+1,0)))-INDIRECT(CONCATENATE("'2018-04 (Д)'!I",TEXT(MATCH($C51,'2018-04 (Д)'!$C$2:$C$100,0)+1,0))))/INDIRECT(CONCATENATE("'2018-04 (Д)'!I",TEXT(MATCH($C51,'2018-04 (Д)'!$C$2:$C$100,0)+1,0))))*100)</f>
        <v>-10.996843636657076</v>
      </c>
      <c r="AZ51" s="9">
        <f ca="1">IF(OR(INDIRECT(CONCATENATE("'2018-06 (Д)'!I",TEXT(MATCH($C51,'2018-06 (Д)'!$C$2:$C$100,0)+1,0)))="Н/Д",INDIRECT(CONCATENATE("'2018-05 (Д)'!I",TEXT(MATCH($C51,'2018-05 (Д)'!$C$2:$C$100,0)+1,0)))="Н/Д",AND(INDIRECT(CONCATENATE("'2018-06 (Д)'!I",TEXT(MATCH($C51,'2018-06 (Д)'!$C$2:$C$100,0)+1,0)))="Н/Д",INDIRECT(CONCATENATE("'2018-05 (Д)'!I",TEXT(MATCH($C51,'2018-05 (Д)'!$C$2:$C$100,0)+1,0))))),"Н/Д",((INDIRECT(CONCATENATE("'2018-06 (Д)'!I",TEXT(MATCH($C51,'2018-06 (Д)'!$C$2:$C$100,0)+1,0)))-INDIRECT(CONCATENATE("'2018-05 (Д)'!I",TEXT(MATCH($C51,'2018-05 (Д)'!$C$2:$C$100,0)+1,0))))/INDIRECT(CONCATENATE("'2018-05 (Д)'!I",TEXT(MATCH($C51,'2018-05 (Д)'!$C$2:$C$100,0)+1,0))))*100)</f>
        <v>7.3457085674847695</v>
      </c>
      <c r="BA51" s="9">
        <f ca="1">IF(OR(INDIRECT(CONCATENATE("'2018-07 (Д)'!I",TEXT(MATCH($C51,'2018-07 (Д)'!$C$2:$C$100,0)+1,0)))="Н/Д",INDIRECT(CONCATENATE("'2018-06 (Д)'!I",TEXT(MATCH($C51,'2018-06 (Д)'!$C$2:$C$100,0)+1,0)))="Н/Д",AND(INDIRECT(CONCATENATE("'2018-07 (Д)'!I",TEXT(MATCH($C51,'2018-07 (Д)'!$C$2:$C$100,0)+1,0)))="Н/Д",INDIRECT(CONCATENATE("'2018-06 (Д)'!I",TEXT(MATCH($C51,'2018-06 (Д)'!$C$2:$C$100,0)+1,0))))),"Н/Д",((INDIRECT(CONCATENATE("'2018-07 (Д)'!I",TEXT(MATCH($C51,'2018-07 (Д)'!$C$2:$C$100,0)+1,0)))-INDIRECT(CONCATENATE("'2018-06 (Д)'!I",TEXT(MATCH($C51,'2018-06 (Д)'!$C$2:$C$100,0)+1,0))))/INDIRECT(CONCATENATE("'2018-06 (Д)'!I",TEXT(MATCH($C51,'2018-06 (Д)'!$C$2:$C$100,0)+1,0))))*100)</f>
        <v>8.8673964944584966</v>
      </c>
      <c r="BB51" s="9">
        <f ca="1">IF(OR(INDIRECT(CONCATENATE("'2018-08 (Д)'!I",TEXT(MATCH($C51,'2018-08 (Д)'!$C$2:$C$100,0)+1,0)))="Н/Д",INDIRECT(CONCATENATE("'2018-07 (Д)'!I",TEXT(MATCH($C51,'2018-07 (Д)'!$C$2:$C$100,0)+1,0)))="Н/Д",AND(INDIRECT(CONCATENATE("'2018-08 (Д)'!I",TEXT(MATCH($C51,'2018-08 (Д)'!$C$2:$C$100,0)+1,0)))="Н/Д",INDIRECT(CONCATENATE("'2018-07 (Д)'!I",TEXT(MATCH($C51,'2018-07 (Д)'!$C$2:$C$100,0)+1,0))))),"Н/Д",((INDIRECT(CONCATENATE("'2018-08 (Д)'!I",TEXT(MATCH($C51,'2018-08 (Д)'!$C$2:$C$100,0)+1,0)))-INDIRECT(CONCATENATE("'2018-07 (Д)'!I",TEXT(MATCH($C51,'2018-07 (Д)'!$C$2:$C$100,0)+1,0))))/INDIRECT(CONCATENATE("'2018-07 (Д)'!I",TEXT(MATCH($C51,'2018-07 (Д)'!$C$2:$C$100,0)+1,0))))*100)</f>
        <v>4.413129441282261</v>
      </c>
      <c r="BC51" s="9">
        <f ca="1">IF(OR(INDIRECT(CONCATENATE("'2018-09 (Д)'!I",TEXT(MATCH($C51,'2018-09 (Д)'!$C$2:$C$100,0)+1,0)))="Н/Д",INDIRECT(CONCATENATE("'2018-08 (Д)'!I",TEXT(MATCH($C51,'2018-08 (Д)'!$C$2:$C$100,0)+1,0)))="Н/Д",AND(INDIRECT(CONCATENATE("'2018-09 (Д)'!I",TEXT(MATCH($C51,'2018-09 (Д)'!$C$2:$C$100,0)+1,0)))="Н/Д",INDIRECT(CONCATENATE("'2018-08 (Д)'!I",TEXT(MATCH($C51,'2018-08 (Д)'!$C$2:$C$100,0)+1,0))))),"Н/Д",((INDIRECT(CONCATENATE("'2018-09 (Д)'!I",TEXT(MATCH($C51,'2018-09 (Д)'!$C$2:$C$100,0)+1,0)))-INDIRECT(CONCATENATE("'2018-08 (Д)'!I",TEXT(MATCH($C51,'2018-08 (Д)'!$C$2:$C$100,0)+1,0))))/INDIRECT(CONCATENATE("'2018-08 (Д)'!I",TEXT(MATCH($C51,'2018-08 (Д)'!$C$2:$C$100,0)+1,0))))*100)</f>
        <v>-2.5139644570004385</v>
      </c>
      <c r="BD51" s="9">
        <f ca="1">IF(OR(INDIRECT(CONCATENATE("'2018-10 (Д)'!I",TEXT(MATCH($C51,'2018-10 (Д)'!$C$2:$C$100,0)+1,0)))="Н/Д",INDIRECT(CONCATENATE("'2018-09 (Д)'!I",TEXT(MATCH($C51,'2018-09 (Д)'!$C$2:$C$100,0)+1,0)))="Н/Д",AND(INDIRECT(CONCATENATE("'2018-10 (Д)'!I",TEXT(MATCH($C51,'2018-10 (Д)'!$C$2:$C$100,0)+1,0)))="Н/Д",INDIRECT(CONCATENATE("'2018-09 (Д)'!I",TEXT(MATCH($C51,'2018-09 (Д)'!$C$2:$C$100,0)+1,0))))),"Н/Д",((INDIRECT(CONCATENATE("'2018-10 (Д)'!I",TEXT(MATCH($C51,'2018-10 (Д)'!$C$2:$C$100,0)+1,0)))-INDIRECT(CONCATENATE("'2018-09 (Д)'!I",TEXT(MATCH($C51,'2018-09 (Д)'!$C$2:$C$100,0)+1,0))))/INDIRECT(CONCATENATE("'2018-09 (Д)'!I",TEXT(MATCH($C51,'2018-09 (Д)'!$C$2:$C$100,0)+1,0))))*100)</f>
        <v>0.18055411586974882</v>
      </c>
      <c r="BE51" s="9">
        <f ca="1">IF(OR(INDIRECT(CONCATENATE("'2018-11 (Д)'!I",TEXT(MATCH($C51,'2018-11 (Д)'!$C$2:$C$100,0)+1,0)))="Н/Д",INDIRECT(CONCATENATE("'2018-10 (Д)'!I",TEXT(MATCH($C51,'2018-10 (Д)'!$C$2:$C$100,0)+1,0)))="Н/Д",AND(INDIRECT(CONCATENATE("'2018-11 (Д)'!I",TEXT(MATCH($C51,'2018-11 (Д)'!$C$2:$C$100,0)+1,0)))="Н/Д",INDIRECT(CONCATENATE("'2018-10 (Д)'!I",TEXT(MATCH($C51,'2018-10 (Д)'!$C$2:$C$100,0)+1,0))))),"Н/Д",((INDIRECT(CONCATENATE("'2018-11 (Д)'!I",TEXT(MATCH($C51,'2018-11 (Д)'!$C$2:$C$100,0)+1,0)))-INDIRECT(CONCATENATE("'2018-10 (Д)'!I",TEXT(MATCH($C51,'2018-10 (Д)'!$C$2:$C$100,0)+1,0))))/INDIRECT(CONCATENATE("'2018-10 (Д)'!I",TEXT(MATCH($C51,'2018-10 (Д)'!$C$2:$C$100,0)+1,0))))*100)</f>
        <v>-13.74046585201577</v>
      </c>
      <c r="BF51" s="9">
        <f ca="1">IF(OR(INDIRECT(CONCATENATE("'2018-12 (Д)'!I",TEXT(MATCH($C51,'2018-12 (Д)'!$C$2:$C$100,0)+1,0)))="Н/Д",INDIRECT(CONCATENATE("'2018-11 (Д)'!I",TEXT(MATCH($C51,'2018-11 (Д)'!$C$2:$C$100,0)+1,0)))="Н/Д",AND(INDIRECT(CONCATENATE("'2018-12 (Д)'!I",TEXT(MATCH($C51,'2018-12 (Д)'!$C$2:$C$100,0)+1,0)))="Н/Д",INDIRECT(CONCATENATE("'2018-11 (Д)'!I",TEXT(MATCH($C51,'2018-11 (Д)'!$C$2:$C$100,0)+1,0))))),"Н/Д",((INDIRECT(CONCATENATE("'2018-12 (Д)'!I",TEXT(MATCH($C51,'2018-12 (Д)'!$C$2:$C$100,0)+1,0)))-INDIRECT(CONCATENATE("'2018-11 (Д)'!I",TEXT(MATCH($C51,'2018-11 (Д)'!$C$2:$C$100,0)+1,0))))/INDIRECT(CONCATENATE("'2018-11 (Д)'!I",TEXT(MATCH($C51,'2018-11 (Д)'!$C$2:$C$100,0)+1,0))))*100)</f>
        <v>0.32250523049678642</v>
      </c>
      <c r="BG51" s="9"/>
      <c r="BH51" s="9" t="str">
        <f ca="1">IF(OR(INDIRECT(CONCATENATE("'2018-03 (Д)'!J",TEXT(MATCH($C51,'2018-03 (Д)'!$C$2:$C$100,0)+1,0)))="Н/Д",INDIRECT(CONCATENATE("'2018-02 (Д)'!J",TEXT(MATCH($C51,'2018-02 (Д)'!$C$2:$C$100,0)+1,0)))="Н/Д",AND(INDIRECT(CONCATENATE("'2018-03 (Д)'!J",TEXT(MATCH($C51,'2018-03 (Д)'!$C$2:$C$100,0)+1,0)))="Н/Д",INDIRECT(CONCATENATE("'2018-02 (Д)'!J",TEXT(MATCH($C51,'2018-02 (Д)'!$C$2:$C$100,0)+1,0))))),"Н/Д",((INDIRECT(CONCATENATE("'2018-03 (Д)'!J",TEXT(MATCH($C51,'2018-03 (Д)'!$C$2:$C$100,0)+1,0)))-INDIRECT(CONCATENATE("'2018-02 (Д)'!J",TEXT(MATCH($C51,'2018-02 (Д)'!$C$2:$C$100,0)+1,0))))/INDIRECT(CONCATENATE("'2018-02 (Д)'!J",TEXT(MATCH($C51,'2018-02 (Д)'!$C$2:$C$100,0)+1,0))))*100)</f>
        <v>Н/Д</v>
      </c>
      <c r="BI51" s="9" t="str">
        <f ca="1">IF(OR(INDIRECT(CONCATENATE("'2018-04 (Д)'!J",TEXT(MATCH($C51,'2018-04 (Д)'!$C$2:$C$100,0)+1,0)))="Н/Д",INDIRECT(CONCATENATE("'2018-03 (Д)'!J",TEXT(MATCH($C51,'2018-03 (Д)'!$C$2:$C$100,0)+1,0)))="Н/Д",AND(INDIRECT(CONCATENATE("'2018-04 (Д)'!J",TEXT(MATCH($C51,'2018-04 (Д)'!$C$2:$C$100,0)+1,0)))="Н/Д",INDIRECT(CONCATENATE("'2018-03 (Д)'!J",TEXT(MATCH($C51,'2018-03 (Д)'!$C$2:$C$100,0)+1,0))))),"Н/Д",((INDIRECT(CONCATENATE("'2018-04 (Д)'!J",TEXT(MATCH($C51,'2018-04 (Д)'!$C$2:$C$100,0)+1,0)))-INDIRECT(CONCATENATE("'2018-03 (Д)'!J",TEXT(MATCH($C51,'2018-03 (Д)'!$C$2:$C$100,0)+1,0))))/INDIRECT(CONCATENATE("'2018-03 (Д)'!J",TEXT(MATCH($C51,'2018-03 (Д)'!$C$2:$C$100,0)+1,0))))*100)</f>
        <v>Н/Д</v>
      </c>
      <c r="BJ51" s="9" t="str">
        <f ca="1">IF(OR(INDIRECT(CONCATENATE("'2018-05 (Д)'!J",TEXT(MATCH($C51,'2018-05 (Д)'!$C$2:$C$100,0)+1,0)))="Н/Д",INDIRECT(CONCATENATE("'2018-04 (Д)'!J",TEXT(MATCH($C51,'2018-04 (Д)'!$C$2:$C$100,0)+1,0)))="Н/Д",AND(INDIRECT(CONCATENATE("'2018-05 (Д)'!J",TEXT(MATCH($C51,'2018-05 (Д)'!$C$2:$C$100,0)+1,0)))="Н/Д",INDIRECT(CONCATENATE("'2018-04 (Д)'!J",TEXT(MATCH($C51,'2018-04 (Д)'!$C$2:$C$100,0)+1,0))))),"Н/Д",((INDIRECT(CONCATENATE("'2018-05 (Д)'!J",TEXT(MATCH($C51,'2018-05 (Д)'!$C$2:$C$100,0)+1,0)))-INDIRECT(CONCATENATE("'2018-04 (Д)'!J",TEXT(MATCH($C51,'2018-04 (Д)'!$C$2:$C$100,0)+1,0))))/INDIRECT(CONCATENATE("'2018-04 (Д)'!J",TEXT(MATCH($C51,'2018-04 (Д)'!$C$2:$C$100,0)+1,0))))*100)</f>
        <v>Н/Д</v>
      </c>
      <c r="BK51" s="9" t="str">
        <f ca="1">IF(OR(INDIRECT(CONCATENATE("'2018-06 (Д)'!J",TEXT(MATCH($C51,'2018-06 (Д)'!$C$2:$C$100,0)+1,0)))="Н/Д",INDIRECT(CONCATENATE("'2018-05 (Д)'!J",TEXT(MATCH($C51,'2018-05 (Д)'!$C$2:$C$100,0)+1,0)))="Н/Д",AND(INDIRECT(CONCATENATE("'2018-06 (Д)'!J",TEXT(MATCH($C51,'2018-06 (Д)'!$C$2:$C$100,0)+1,0)))="Н/Д",INDIRECT(CONCATENATE("'2018-05 (Д)'!J",TEXT(MATCH($C51,'2018-05 (Д)'!$C$2:$C$100,0)+1,0))))),"Н/Д",((INDIRECT(CONCATENATE("'2018-06 (Д)'!J",TEXT(MATCH($C51,'2018-06 (Д)'!$C$2:$C$100,0)+1,0)))-INDIRECT(CONCATENATE("'2018-05 (Д)'!J",TEXT(MATCH($C51,'2018-05 (Д)'!$C$2:$C$100,0)+1,0))))/INDIRECT(CONCATENATE("'2018-05 (Д)'!J",TEXT(MATCH($C51,'2018-05 (Д)'!$C$2:$C$100,0)+1,0))))*100)</f>
        <v>Н/Д</v>
      </c>
      <c r="BL51" s="9" t="str">
        <f ca="1">IF(OR(INDIRECT(CONCATENATE("'2018-07 (Д)'!J",TEXT(MATCH($C51,'2018-07 (Д)'!$C$2:$C$100,0)+1,0)))="Н/Д",INDIRECT(CONCATENATE("'2018-06 (Д)'!J",TEXT(MATCH($C51,'2018-06 (Д)'!$C$2:$C$100,0)+1,0)))="Н/Д",AND(INDIRECT(CONCATENATE("'2018-07 (Д)'!J",TEXT(MATCH($C51,'2018-07 (Д)'!$C$2:$C$100,0)+1,0)))="Н/Д",INDIRECT(CONCATENATE("'2018-06 (Д)'!J",TEXT(MATCH($C51,'2018-06 (Д)'!$C$2:$C$100,0)+1,0))))),"Н/Д",((INDIRECT(CONCATENATE("'2018-07 (Д)'!J",TEXT(MATCH($C51,'2018-07 (Д)'!$C$2:$C$100,0)+1,0)))-INDIRECT(CONCATENATE("'2018-06 (Д)'!J",TEXT(MATCH($C51,'2018-06 (Д)'!$C$2:$C$100,0)+1,0))))/INDIRECT(CONCATENATE("'2018-06 (Д)'!J",TEXT(MATCH($C51,'2018-06 (Д)'!$C$2:$C$100,0)+1,0))))*100)</f>
        <v>Н/Д</v>
      </c>
      <c r="BM51" s="9" t="str">
        <f ca="1">IF(OR(INDIRECT(CONCATENATE("'2018-08 (Д)'!J",TEXT(MATCH($C51,'2018-08 (Д)'!$C$2:$C$100,0)+1,0)))="Н/Д",INDIRECT(CONCATENATE("'2018-07 (Д)'!J",TEXT(MATCH($C51,'2018-07 (Д)'!$C$2:$C$100,0)+1,0)))="Н/Д",AND(INDIRECT(CONCATENATE("'2018-08 (Д)'!J",TEXT(MATCH($C51,'2018-08 (Д)'!$C$2:$C$100,0)+1,0)))="Н/Д",INDIRECT(CONCATENATE("'2018-07 (Д)'!J",TEXT(MATCH($C51,'2018-07 (Д)'!$C$2:$C$100,0)+1,0))))),"Н/Д",((INDIRECT(CONCATENATE("'2018-08 (Д)'!J",TEXT(MATCH($C51,'2018-08 (Д)'!$C$2:$C$100,0)+1,0)))-INDIRECT(CONCATENATE("'2018-07 (Д)'!J",TEXT(MATCH($C51,'2018-07 (Д)'!$C$2:$C$100,0)+1,0))))/INDIRECT(CONCATENATE("'2018-07 (Д)'!J",TEXT(MATCH($C51,'2018-07 (Д)'!$C$2:$C$100,0)+1,0))))*100)</f>
        <v>Н/Д</v>
      </c>
      <c r="BN51" s="9" t="str">
        <f ca="1">IF(OR(INDIRECT(CONCATENATE("'2018-09 (Д)'!J",TEXT(MATCH($C51,'2018-09 (Д)'!$C$2:$C$100,0)+1,0)))="Н/Д",INDIRECT(CONCATENATE("'2018-08 (Д)'!J",TEXT(MATCH($C51,'2018-08 (Д)'!$C$2:$C$100,0)+1,0)))="Н/Д",AND(INDIRECT(CONCATENATE("'2018-09 (Д)'!J",TEXT(MATCH($C51,'2018-09 (Д)'!$C$2:$C$100,0)+1,0)))="Н/Д",INDIRECT(CONCATENATE("'2018-08 (Д)'!J",TEXT(MATCH($C51,'2018-08 (Д)'!$C$2:$C$100,0)+1,0))))),"Н/Д",((INDIRECT(CONCATENATE("'2018-09 (Д)'!J",TEXT(MATCH($C51,'2018-09 (Д)'!$C$2:$C$100,0)+1,0)))-INDIRECT(CONCATENATE("'2018-08 (Д)'!J",TEXT(MATCH($C51,'2018-08 (Д)'!$C$2:$C$100,0)+1,0))))/INDIRECT(CONCATENATE("'2018-08 (Д)'!J",TEXT(MATCH($C51,'2018-08 (Д)'!$C$2:$C$100,0)+1,0))))*100)</f>
        <v>Н/Д</v>
      </c>
      <c r="BO51" s="9" t="str">
        <f ca="1">IF(OR(INDIRECT(CONCATENATE("'2018-10 (Д)'!J",TEXT(MATCH($C51,'2018-10 (Д)'!$C$2:$C$100,0)+1,0)))="Н/Д",INDIRECT(CONCATENATE("'2018-09 (Д)'!J",TEXT(MATCH($C51,'2018-09 (Д)'!$C$2:$C$100,0)+1,0)))="Н/Д",AND(INDIRECT(CONCATENATE("'2018-10 (Д)'!J",TEXT(MATCH($C51,'2018-10 (Д)'!$C$2:$C$100,0)+1,0)))="Н/Д",INDIRECT(CONCATENATE("'2018-09 (Д)'!J",TEXT(MATCH($C51,'2018-09 (Д)'!$C$2:$C$100,0)+1,0))))),"Н/Д",((INDIRECT(CONCATENATE("'2018-10 (Д)'!J",TEXT(MATCH($C51,'2018-10 (Д)'!$C$2:$C$100,0)+1,0)))-INDIRECT(CONCATENATE("'2018-09 (Д)'!J",TEXT(MATCH($C51,'2018-09 (Д)'!$C$2:$C$100,0)+1,0))))/INDIRECT(CONCATENATE("'2018-09 (Д)'!J",TEXT(MATCH($C51,'2018-09 (Д)'!$C$2:$C$100,0)+1,0))))*100)</f>
        <v>Н/Д</v>
      </c>
      <c r="BP51" s="9" t="str">
        <f ca="1">IF(OR(INDIRECT(CONCATENATE("'2018-11 (Д)'!J",TEXT(MATCH($C51,'2018-11 (Д)'!$C$2:$C$100,0)+1,0)))="Н/Д",INDIRECT(CONCATENATE("'2018-10 (Д)'!J",TEXT(MATCH($C51,'2018-10 (Д)'!$C$2:$C$100,0)+1,0)))="Н/Д",AND(INDIRECT(CONCATENATE("'2018-11 (Д)'!J",TEXT(MATCH($C51,'2018-11 (Д)'!$C$2:$C$100,0)+1,0)))="Н/Д",INDIRECT(CONCATENATE("'2018-10 (Д)'!J",TEXT(MATCH($C51,'2018-10 (Д)'!$C$2:$C$100,0)+1,0))))),"Н/Д",((INDIRECT(CONCATENATE("'2018-11 (Д)'!J",TEXT(MATCH($C51,'2018-11 (Д)'!$C$2:$C$100,0)+1,0)))-INDIRECT(CONCATENATE("'2018-10 (Д)'!J",TEXT(MATCH($C51,'2018-10 (Д)'!$C$2:$C$100,0)+1,0))))/INDIRECT(CONCATENATE("'2018-10 (Д)'!J",TEXT(MATCH($C51,'2018-10 (Д)'!$C$2:$C$100,0)+1,0))))*100)</f>
        <v>Н/Д</v>
      </c>
      <c r="BQ51" s="9" t="str">
        <f ca="1">IF(OR(INDIRECT(CONCATENATE("'2018-12 (Д)'!J",TEXT(MATCH($C51,'2018-12 (Д)'!$C$2:$C$100,0)+1,0)))="Н/Д",INDIRECT(CONCATENATE("'2018-11 (Д)'!J",TEXT(MATCH($C51,'2018-11 (Д)'!$C$2:$C$100,0)+1,0)))="Н/Д",AND(INDIRECT(CONCATENATE("'2018-12 (Д)'!J",TEXT(MATCH($C51,'2018-12 (Д)'!$C$2:$C$100,0)+1,0)))="Н/Д",INDIRECT(CONCATENATE("'2018-11 (Д)'!J",TEXT(MATCH($C51,'2018-11 (Д)'!$C$2:$C$100,0)+1,0))))),"Н/Д",((INDIRECT(CONCATENATE("'2018-12 (Д)'!J",TEXT(MATCH($C51,'2018-12 (Д)'!$C$2:$C$100,0)+1,0)))-INDIRECT(CONCATENATE("'2018-11 (Д)'!J",TEXT(MATCH($C51,'2018-11 (Д)'!$C$2:$C$100,0)+1,0))))/INDIRECT(CONCATENATE("'2018-11 (Д)'!J",TEXT(MATCH($C51,'2018-11 (Д)'!$C$2:$C$100,0)+1,0))))*100)</f>
        <v>Н/Д</v>
      </c>
      <c r="BR51" s="9"/>
      <c r="BS51" s="9">
        <f ca="1">IF(OR(INDIRECT(CONCATENATE("'2018-03 (Д)'!K",TEXT(MATCH($C51,'2018-03 (Д)'!$C$2:$C$100,0)+1,0)))="Н/Д",INDIRECT(CONCATENATE("'2018-02 (Д)'!K",TEXT(MATCH($C51,'2018-02 (Д)'!$C$2:$C$100,0)+1,0)))="Н/Д",AND(INDIRECT(CONCATENATE("'2018-03 (Д)'!K",TEXT(MATCH($C51,'2018-03 (Д)'!$C$2:$C$100,0)+1,0)))="Н/Д",INDIRECT(CONCATENATE("'2018-02 (Д)'!K",TEXT(MATCH($C51,'2018-02 (Д)'!$C$2:$C$100,0)+1,0))))),"Н/Д",((INDIRECT(CONCATENATE("'2018-03 (Д)'!K",TEXT(MATCH($C51,'2018-03 (Д)'!$C$2:$C$100,0)+1,0)))-INDIRECT(CONCATENATE("'2018-02 (Д)'!K",TEXT(MATCH($C51,'2018-02 (Д)'!$C$2:$C$100,0)+1,0))))/INDIRECT(CONCATENATE("'2018-02 (Д)'!K",TEXT(MATCH($C51,'2018-02 (Д)'!$C$2:$C$100,0)+1,0))))*100)</f>
        <v>-38.664230320710949</v>
      </c>
      <c r="BT51" s="9">
        <f ca="1">IF(OR(INDIRECT(CONCATENATE("'2018-04 (Д)'!K",TEXT(MATCH($C51,'2018-04 (Д)'!$C$2:$C$100,0)+1,0)))="Н/Д",INDIRECT(CONCATENATE("'2018-03 (Д)'!K",TEXT(MATCH($C51,'2018-03 (Д)'!$C$2:$C$100,0)+1,0)))="Н/Д",AND(INDIRECT(CONCATENATE("'2018-04 (Д)'!K",TEXT(MATCH($C51,'2018-04 (Д)'!$C$2:$C$100,0)+1,0)))="Н/Д",INDIRECT(CONCATENATE("'2018-03 (Д)'!K",TEXT(MATCH($C51,'2018-03 (Д)'!$C$2:$C$100,0)+1,0))))),"Н/Д",((INDIRECT(CONCATENATE("'2018-04 (Д)'!K",TEXT(MATCH($C51,'2018-04 (Д)'!$C$2:$C$100,0)+1,0)))-INDIRECT(CONCATENATE("'2018-03 (Д)'!K",TEXT(MATCH($C51,'2018-03 (Д)'!$C$2:$C$100,0)+1,0))))/INDIRECT(CONCATENATE("'2018-03 (Д)'!K",TEXT(MATCH($C51,'2018-03 (Д)'!$C$2:$C$100,0)+1,0))))*100)</f>
        <v>248.95284589918839</v>
      </c>
      <c r="BU51" s="9">
        <f ca="1">IF(OR(INDIRECT(CONCATENATE("'2018-05 (Д)'!K",TEXT(MATCH($C51,'2018-05 (Д)'!$C$2:$C$100,0)+1,0)))="Н/Д",INDIRECT(CONCATENATE("'2018-04 (Д)'!K",TEXT(MATCH($C51,'2018-04 (Д)'!$C$2:$C$100,0)+1,0)))="Н/Д",AND(INDIRECT(CONCATENATE("'2018-05 (Д)'!K",TEXT(MATCH($C51,'2018-05 (Д)'!$C$2:$C$100,0)+1,0)))="Н/Д",INDIRECT(CONCATENATE("'2018-04 (Д)'!K",TEXT(MATCH($C51,'2018-04 (Д)'!$C$2:$C$100,0)+1,0))))),"Н/Д",((INDIRECT(CONCATENATE("'2018-05 (Д)'!K",TEXT(MATCH($C51,'2018-05 (Д)'!$C$2:$C$100,0)+1,0)))-INDIRECT(CONCATENATE("'2018-04 (Д)'!K",TEXT(MATCH($C51,'2018-04 (Д)'!$C$2:$C$100,0)+1,0))))/INDIRECT(CONCATENATE("'2018-04 (Д)'!K",TEXT(MATCH($C51,'2018-04 (Д)'!$C$2:$C$100,0)+1,0))))*100)</f>
        <v>113.67822521229192</v>
      </c>
      <c r="BV51" s="9">
        <f ca="1">IF(OR(INDIRECT(CONCATENATE("'2018-06 (Д)'!K",TEXT(MATCH($C51,'2018-06 (Д)'!$C$2:$C$100,0)+1,0)))="Н/Д",INDIRECT(CONCATENATE("'2018-05 (Д)'!K",TEXT(MATCH($C51,'2018-05 (Д)'!$C$2:$C$100,0)+1,0)))="Н/Д",AND(INDIRECT(CONCATENATE("'2018-06 (Д)'!K",TEXT(MATCH($C51,'2018-06 (Д)'!$C$2:$C$100,0)+1,0)))="Н/Д",INDIRECT(CONCATENATE("'2018-05 (Д)'!K",TEXT(MATCH($C51,'2018-05 (Д)'!$C$2:$C$100,0)+1,0))))),"Н/Д",((INDIRECT(CONCATENATE("'2018-06 (Д)'!K",TEXT(MATCH($C51,'2018-06 (Д)'!$C$2:$C$100,0)+1,0)))-INDIRECT(CONCATENATE("'2018-05 (Д)'!K",TEXT(MATCH($C51,'2018-05 (Д)'!$C$2:$C$100,0)+1,0))))/INDIRECT(CONCATENATE("'2018-05 (Д)'!K",TEXT(MATCH($C51,'2018-05 (Д)'!$C$2:$C$100,0)+1,0))))*100)</f>
        <v>-75.998465781326757</v>
      </c>
      <c r="BW51" s="9">
        <f ca="1">IF(OR(INDIRECT(CONCATENATE("'2018-07 (Д)'!K",TEXT(MATCH($C51,'2018-07 (Д)'!$C$2:$C$100,0)+1,0)))="Н/Д",INDIRECT(CONCATENATE("'2018-06 (Д)'!K",TEXT(MATCH($C51,'2018-06 (Д)'!$C$2:$C$100,0)+1,0)))="Н/Д",AND(INDIRECT(CONCATENATE("'2018-07 (Д)'!K",TEXT(MATCH($C51,'2018-07 (Д)'!$C$2:$C$100,0)+1,0)))="Н/Д",INDIRECT(CONCATENATE("'2018-06 (Д)'!K",TEXT(MATCH($C51,'2018-06 (Д)'!$C$2:$C$100,0)+1,0))))),"Н/Д",((INDIRECT(CONCATENATE("'2018-07 (Д)'!K",TEXT(MATCH($C51,'2018-07 (Д)'!$C$2:$C$100,0)+1,0)))-INDIRECT(CONCATENATE("'2018-06 (Д)'!K",TEXT(MATCH($C51,'2018-06 (Д)'!$C$2:$C$100,0)+1,0))))/INDIRECT(CONCATENATE("'2018-06 (Д)'!K",TEXT(MATCH($C51,'2018-06 (Д)'!$C$2:$C$100,0)+1,0))))*100)</f>
        <v>-51.093035888854288</v>
      </c>
      <c r="BX51" s="9">
        <f ca="1">IF(OR(INDIRECT(CONCATENATE("'2018-08 (Д)'!K",TEXT(MATCH($C51,'2018-08 (Д)'!$C$2:$C$100,0)+1,0)))="Н/Д",INDIRECT(CONCATENATE("'2018-07 (Д)'!K",TEXT(MATCH($C51,'2018-07 (Д)'!$C$2:$C$100,0)+1,0)))="Н/Д",AND(INDIRECT(CONCATENATE("'2018-08 (Д)'!K",TEXT(MATCH($C51,'2018-08 (Д)'!$C$2:$C$100,0)+1,0)))="Н/Д",INDIRECT(CONCATENATE("'2018-07 (Д)'!K",TEXT(MATCH($C51,'2018-07 (Д)'!$C$2:$C$100,0)+1,0))))),"Н/Д",((INDIRECT(CONCATENATE("'2018-08 (Д)'!K",TEXT(MATCH($C51,'2018-08 (Д)'!$C$2:$C$100,0)+1,0)))-INDIRECT(CONCATENATE("'2018-07 (Д)'!K",TEXT(MATCH($C51,'2018-07 (Д)'!$C$2:$C$100,0)+1,0))))/INDIRECT(CONCATENATE("'2018-07 (Д)'!K",TEXT(MATCH($C51,'2018-07 (Д)'!$C$2:$C$100,0)+1,0))))*100)</f>
        <v>533.70969583637816</v>
      </c>
      <c r="BY51" s="9">
        <f ca="1">IF(OR(INDIRECT(CONCATENATE("'2018-09 (Д)'!K",TEXT(MATCH($C51,'2018-09 (Д)'!$C$2:$C$100,0)+1,0)))="Н/Д",INDIRECT(CONCATENATE("'2018-08 (Д)'!K",TEXT(MATCH($C51,'2018-08 (Д)'!$C$2:$C$100,0)+1,0)))="Н/Д",AND(INDIRECT(CONCATENATE("'2018-09 (Д)'!K",TEXT(MATCH($C51,'2018-09 (Д)'!$C$2:$C$100,0)+1,0)))="Н/Д",INDIRECT(CONCATENATE("'2018-08 (Д)'!K",TEXT(MATCH($C51,'2018-08 (Д)'!$C$2:$C$100,0)+1,0))))),"Н/Д",((INDIRECT(CONCATENATE("'2018-09 (Д)'!K",TEXT(MATCH($C51,'2018-09 (Д)'!$C$2:$C$100,0)+1,0)))-INDIRECT(CONCATENATE("'2018-08 (Д)'!K",TEXT(MATCH($C51,'2018-08 (Д)'!$C$2:$C$100,0)+1,0))))/INDIRECT(CONCATENATE("'2018-08 (Д)'!K",TEXT(MATCH($C51,'2018-08 (Д)'!$C$2:$C$100,0)+1,0))))*100)</f>
        <v>-86.416550476099275</v>
      </c>
      <c r="BZ51" s="9">
        <f ca="1">IF(OR(INDIRECT(CONCATENATE("'2018-10 (Д)'!K",TEXT(MATCH($C51,'2018-10 (Д)'!$C$2:$C$100,0)+1,0)))="Н/Д",INDIRECT(CONCATENATE("'2018-09 (Д)'!K",TEXT(MATCH($C51,'2018-09 (Д)'!$C$2:$C$100,0)+1,0)))="Н/Д",AND(INDIRECT(CONCATENATE("'2018-10 (Д)'!K",TEXT(MATCH($C51,'2018-10 (Д)'!$C$2:$C$100,0)+1,0)))="Н/Д",INDIRECT(CONCATENATE("'2018-09 (Д)'!K",TEXT(MATCH($C51,'2018-09 (Д)'!$C$2:$C$100,0)+1,0))))),"Н/Д",((INDIRECT(CONCATENATE("'2018-10 (Д)'!K",TEXT(MATCH($C51,'2018-10 (Д)'!$C$2:$C$100,0)+1,0)))-INDIRECT(CONCATENATE("'2018-09 (Д)'!K",TEXT(MATCH($C51,'2018-09 (Д)'!$C$2:$C$100,0)+1,0))))/INDIRECT(CONCATENATE("'2018-09 (Д)'!K",TEXT(MATCH($C51,'2018-09 (Д)'!$C$2:$C$100,0)+1,0))))*100)</f>
        <v>-27.749482636936225</v>
      </c>
      <c r="CA51" s="9">
        <f ca="1">IF(OR(INDIRECT(CONCATENATE("'2018-11 (Д)'!K",TEXT(MATCH($C51,'2018-11 (Д)'!$C$2:$C$100,0)+1,0)))="Н/Д",INDIRECT(CONCATENATE("'2018-10 (Д)'!K",TEXT(MATCH($C51,'2018-10 (Д)'!$C$2:$C$100,0)+1,0)))="Н/Д",AND(INDIRECT(CONCATENATE("'2018-11 (Д)'!K",TEXT(MATCH($C51,'2018-11 (Д)'!$C$2:$C$100,0)+1,0)))="Н/Д",INDIRECT(CONCATENATE("'2018-10 (Д)'!K",TEXT(MATCH($C51,'2018-10 (Д)'!$C$2:$C$100,0)+1,0))))),"Н/Д",((INDIRECT(CONCATENATE("'2018-11 (Д)'!K",TEXT(MATCH($C51,'2018-11 (Д)'!$C$2:$C$100,0)+1,0)))-INDIRECT(CONCATENATE("'2018-10 (Д)'!K",TEXT(MATCH($C51,'2018-10 (Д)'!$C$2:$C$100,0)+1,0))))/INDIRECT(CONCATENATE("'2018-10 (Д)'!K",TEXT(MATCH($C51,'2018-10 (Д)'!$C$2:$C$100,0)+1,0))))*100)</f>
        <v>994.13248015363786</v>
      </c>
      <c r="CB51" s="9">
        <f ca="1">IF(OR(INDIRECT(CONCATENATE("'2018-12 (Д)'!K",TEXT(MATCH($C51,'2018-12 (Д)'!$C$2:$C$100,0)+1,0)))="Н/Д",INDIRECT(CONCATENATE("'2018-11 (Д)'!K",TEXT(MATCH($C51,'2018-11 (Д)'!$C$2:$C$100,0)+1,0)))="Н/Д",AND(INDIRECT(CONCATENATE("'2018-12 (Д)'!K",TEXT(MATCH($C51,'2018-12 (Д)'!$C$2:$C$100,0)+1,0)))="Н/Д",INDIRECT(CONCATENATE("'2018-11 (Д)'!K",TEXT(MATCH($C51,'2018-11 (Д)'!$C$2:$C$100,0)+1,0))))),"Н/Д",((INDIRECT(CONCATENATE("'2018-12 (Д)'!K",TEXT(MATCH($C51,'2018-12 (Д)'!$C$2:$C$100,0)+1,0)))-INDIRECT(CONCATENATE("'2018-11 (Д)'!K",TEXT(MATCH($C51,'2018-11 (Д)'!$C$2:$C$100,0)+1,0))))/INDIRECT(CONCATENATE("'2018-11 (Д)'!K",TEXT(MATCH($C51,'2018-11 (Д)'!$C$2:$C$100,0)+1,0))))*100)</f>
        <v>-86.867772181011944</v>
      </c>
      <c r="CC51" s="9"/>
      <c r="CD51" s="9">
        <f ca="1">IF(OR(INDIRECT(CONCATENATE("'2018-03 (Д)'!L",TEXT(MATCH($C51,'2018-03 (Д)'!$C$2:$C$100,0)+1,0)))="Н/Д",INDIRECT(CONCATENATE("'2018-02 (Д)'!L",TEXT(MATCH($C51,'2018-02 (Д)'!$C$2:$C$100,0)+1,0)))="Н/Д",AND(INDIRECT(CONCATENATE("'2018-03 (Д)'!L",TEXT(MATCH($C51,'2018-03 (Д)'!$C$2:$C$100,0)+1,0)))="Н/Д",INDIRECT(CONCATENATE("'2018-02 (Д)'!L",TEXT(MATCH($C51,'2018-02 (Д)'!$C$2:$C$100,0)+1,0))))),"Н/Д",((INDIRECT(CONCATENATE("'2018-03 (Д)'!L",TEXT(MATCH($C51,'2018-03 (Д)'!$C$2:$C$100,0)+1,0)))-INDIRECT(CONCATENATE("'2018-02 (Д)'!L",TEXT(MATCH($C51,'2018-02 (Д)'!$C$2:$C$100,0)+1,0))))/INDIRECT(CONCATENATE("'2018-02 (Д)'!L",TEXT(MATCH($C51,'2018-02 (Д)'!$C$2:$C$100,0)+1,0))))*100)</f>
        <v>33.258201679609165</v>
      </c>
      <c r="CE51" s="9">
        <f ca="1">IF(OR(INDIRECT(CONCATENATE("'2018-04 (Д)'!L",TEXT(MATCH($C51,'2018-04 (Д)'!$C$2:$C$100,0)+1,0)))="Н/Д",INDIRECT(CONCATENATE("'2018-03 (Д)'!L",TEXT(MATCH($C51,'2018-03 (Д)'!$C$2:$C$100,0)+1,0)))="Н/Д",AND(INDIRECT(CONCATENATE("'2018-04 (Д)'!L",TEXT(MATCH($C51,'2018-04 (Д)'!$C$2:$C$100,0)+1,0)))="Н/Д",INDIRECT(CONCATENATE("'2018-03 (Д)'!L",TEXT(MATCH($C51,'2018-03 (Д)'!$C$2:$C$100,0)+1,0))))),"Н/Д",((INDIRECT(CONCATENATE("'2018-04 (Д)'!L",TEXT(MATCH($C51,'2018-04 (Д)'!$C$2:$C$100,0)+1,0)))-INDIRECT(CONCATENATE("'2018-03 (Д)'!L",TEXT(MATCH($C51,'2018-03 (Д)'!$C$2:$C$100,0)+1,0))))/INDIRECT(CONCATENATE("'2018-03 (Д)'!L",TEXT(MATCH($C51,'2018-03 (Д)'!$C$2:$C$100,0)+1,0))))*100)</f>
        <v>171.18226340596993</v>
      </c>
      <c r="CF51" s="9">
        <f ca="1">IF(OR(INDIRECT(CONCATENATE("'2018-05 (Д)'!L",TEXT(MATCH($C51,'2018-05 (Д)'!$C$2:$C$100,0)+1,0)))="Н/Д",INDIRECT(CONCATENATE("'2018-04 (Д)'!L",TEXT(MATCH($C51,'2018-04 (Д)'!$C$2:$C$100,0)+1,0)))="Н/Д",AND(INDIRECT(CONCATENATE("'2018-05 (Д)'!L",TEXT(MATCH($C51,'2018-05 (Д)'!$C$2:$C$100,0)+1,0)))="Н/Д",INDIRECT(CONCATENATE("'2018-04 (Д)'!L",TEXT(MATCH($C51,'2018-04 (Д)'!$C$2:$C$100,0)+1,0))))),"Н/Д",((INDIRECT(CONCATENATE("'2018-05 (Д)'!L",TEXT(MATCH($C51,'2018-05 (Д)'!$C$2:$C$100,0)+1,0)))-INDIRECT(CONCATENATE("'2018-04 (Д)'!L",TEXT(MATCH($C51,'2018-04 (Д)'!$C$2:$C$100,0)+1,0))))/INDIRECT(CONCATENATE("'2018-04 (Д)'!L",TEXT(MATCH($C51,'2018-04 (Д)'!$C$2:$C$100,0)+1,0))))*100)</f>
        <v>69.653558194662523</v>
      </c>
      <c r="CG51" s="9">
        <f ca="1">IF(OR(INDIRECT(CONCATENATE("'2018-06 (Д)'!L",TEXT(MATCH($C51,'2018-06 (Д)'!$C$2:$C$100,0)+1,0)))="Н/Д",INDIRECT(CONCATENATE("'2018-05 (Д)'!L",TEXT(MATCH($C51,'2018-05 (Д)'!$C$2:$C$100,0)+1,0)))="Н/Д",AND(INDIRECT(CONCATENATE("'2018-06 (Д)'!L",TEXT(MATCH($C51,'2018-06 (Д)'!$C$2:$C$100,0)+1,0)))="Н/Д",INDIRECT(CONCATENATE("'2018-05 (Д)'!L",TEXT(MATCH($C51,'2018-05 (Д)'!$C$2:$C$100,0)+1,0))))),"Н/Д",((INDIRECT(CONCATENATE("'2018-06 (Д)'!L",TEXT(MATCH($C51,'2018-06 (Д)'!$C$2:$C$100,0)+1,0)))-INDIRECT(CONCATENATE("'2018-05 (Д)'!L",TEXT(MATCH($C51,'2018-05 (Д)'!$C$2:$C$100,0)+1,0))))/INDIRECT(CONCATENATE("'2018-05 (Д)'!L",TEXT(MATCH($C51,'2018-05 (Д)'!$C$2:$C$100,0)+1,0))))*100)</f>
        <v>-57.246046100505602</v>
      </c>
      <c r="CH51" s="9">
        <f ca="1">IF(OR(INDIRECT(CONCATENATE("'2018-07 (Д)'!L",TEXT(MATCH($C51,'2018-07 (Д)'!$C$2:$C$100,0)+1,0)))="Н/Д",INDIRECT(CONCATENATE("'2018-06 (Д)'!L",TEXT(MATCH($C51,'2018-06 (Д)'!$C$2:$C$100,0)+1,0)))="Н/Д",AND(INDIRECT(CONCATENATE("'2018-07 (Д)'!L",TEXT(MATCH($C51,'2018-07 (Д)'!$C$2:$C$100,0)+1,0)))="Н/Д",INDIRECT(CONCATENATE("'2018-06 (Д)'!L",TEXT(MATCH($C51,'2018-06 (Д)'!$C$2:$C$100,0)+1,0))))),"Н/Д",((INDIRECT(CONCATENATE("'2018-07 (Д)'!L",TEXT(MATCH($C51,'2018-07 (Д)'!$C$2:$C$100,0)+1,0)))-INDIRECT(CONCATENATE("'2018-06 (Д)'!L",TEXT(MATCH($C51,'2018-06 (Д)'!$C$2:$C$100,0)+1,0))))/INDIRECT(CONCATENATE("'2018-06 (Д)'!L",TEXT(MATCH($C51,'2018-06 (Д)'!$C$2:$C$100,0)+1,0))))*100)</f>
        <v>-76.081445337436321</v>
      </c>
      <c r="CI51" s="9">
        <f ca="1">IF(OR(INDIRECT(CONCATENATE("'2018-08 (Д)'!L",TEXT(MATCH($C51,'2018-08 (Д)'!$C$2:$C$100,0)+1,0)))="Н/Д",INDIRECT(CONCATENATE("'2018-07 (Д)'!L",TEXT(MATCH($C51,'2018-07 (Д)'!$C$2:$C$100,0)+1,0)))="Н/Д",AND(INDIRECT(CONCATENATE("'2018-08 (Д)'!L",TEXT(MATCH($C51,'2018-08 (Д)'!$C$2:$C$100,0)+1,0)))="Н/Д",INDIRECT(CONCATENATE("'2018-07 (Д)'!L",TEXT(MATCH($C51,'2018-07 (Д)'!$C$2:$C$100,0)+1,0))))),"Н/Д",((INDIRECT(CONCATENATE("'2018-08 (Д)'!L",TEXT(MATCH($C51,'2018-08 (Д)'!$C$2:$C$100,0)+1,0)))-INDIRECT(CONCATENATE("'2018-07 (Д)'!L",TEXT(MATCH($C51,'2018-07 (Д)'!$C$2:$C$100,0)+1,0))))/INDIRECT(CONCATENATE("'2018-07 (Д)'!L",TEXT(MATCH($C51,'2018-07 (Д)'!$C$2:$C$100,0)+1,0))))*100)</f>
        <v>1058.804116044347</v>
      </c>
      <c r="CJ51" s="9">
        <f ca="1">IF(OR(INDIRECT(CONCATENATE("'2018-09 (Д)'!L",TEXT(MATCH($C51,'2018-09 (Д)'!$C$2:$C$100,0)+1,0)))="Н/Д",INDIRECT(CONCATENATE("'2018-08 (Д)'!L",TEXT(MATCH($C51,'2018-08 (Д)'!$C$2:$C$100,0)+1,0)))="Н/Д",AND(INDIRECT(CONCATENATE("'2018-09 (Д)'!L",TEXT(MATCH($C51,'2018-09 (Д)'!$C$2:$C$100,0)+1,0)))="Н/Д",INDIRECT(CONCATENATE("'2018-08 (Д)'!L",TEXT(MATCH($C51,'2018-08 (Д)'!$C$2:$C$100,0)+1,0))))),"Н/Д",((INDIRECT(CONCATENATE("'2018-09 (Д)'!L",TEXT(MATCH($C51,'2018-09 (Д)'!$C$2:$C$100,0)+1,0)))-INDIRECT(CONCATENATE("'2018-08 (Д)'!L",TEXT(MATCH($C51,'2018-08 (Д)'!$C$2:$C$100,0)+1,0))))/INDIRECT(CONCATENATE("'2018-08 (Д)'!L",TEXT(MATCH($C51,'2018-08 (Д)'!$C$2:$C$100,0)+1,0))))*100)</f>
        <v>-88.860200182247652</v>
      </c>
      <c r="CK51" s="9">
        <f ca="1">IF(OR(INDIRECT(CONCATENATE("'2018-10 (Д)'!L",TEXT(MATCH($C51,'2018-10 (Д)'!$C$2:$C$100,0)+1,0)))="Н/Д",INDIRECT(CONCATENATE("'2018-09 (Д)'!L",TEXT(MATCH($C51,'2018-09 (Д)'!$C$2:$C$100,0)+1,0)))="Н/Д",AND(INDIRECT(CONCATENATE("'2018-10 (Д)'!L",TEXT(MATCH($C51,'2018-10 (Д)'!$C$2:$C$100,0)+1,0)))="Н/Д",INDIRECT(CONCATENATE("'2018-09 (Д)'!L",TEXT(MATCH($C51,'2018-09 (Д)'!$C$2:$C$100,0)+1,0))))),"Н/Д",((INDIRECT(CONCATENATE("'2018-10 (Д)'!L",TEXT(MATCH($C51,'2018-10 (Д)'!$C$2:$C$100,0)+1,0)))-INDIRECT(CONCATENATE("'2018-09 (Д)'!L",TEXT(MATCH($C51,'2018-09 (Д)'!$C$2:$C$100,0)+1,0))))/INDIRECT(CONCATENATE("'2018-09 (Д)'!L",TEXT(MATCH($C51,'2018-09 (Д)'!$C$2:$C$100,0)+1,0))))*100)</f>
        <v>-48.766706974479249</v>
      </c>
      <c r="CL51" s="9">
        <f ca="1">IF(OR(INDIRECT(CONCATENATE("'2018-11 (Д)'!L",TEXT(MATCH($C51,'2018-11 (Д)'!$C$2:$C$100,0)+1,0)))="Н/Д",INDIRECT(CONCATENATE("'2018-10 (Д)'!L",TEXT(MATCH($C51,'2018-10 (Д)'!$C$2:$C$100,0)+1,0)))="Н/Д",AND(INDIRECT(CONCATENATE("'2018-11 (Д)'!L",TEXT(MATCH($C51,'2018-11 (Д)'!$C$2:$C$100,0)+1,0)))="Н/Д",INDIRECT(CONCATENATE("'2018-10 (Д)'!L",TEXT(MATCH($C51,'2018-10 (Д)'!$C$2:$C$100,0)+1,0))))),"Н/Д",((INDIRECT(CONCATENATE("'2018-11 (Д)'!L",TEXT(MATCH($C51,'2018-11 (Д)'!$C$2:$C$100,0)+1,0)))-INDIRECT(CONCATENATE("'2018-10 (Д)'!L",TEXT(MATCH($C51,'2018-10 (Д)'!$C$2:$C$100,0)+1,0))))/INDIRECT(CONCATENATE("'2018-10 (Д)'!L",TEXT(MATCH($C51,'2018-10 (Д)'!$C$2:$C$100,0)+1,0))))*100)</f>
        <v>1763.7139136040264</v>
      </c>
      <c r="CM51" s="9">
        <f ca="1">IF(OR(INDIRECT(CONCATENATE("'2018-12 (Д)'!L",TEXT(MATCH($C51,'2018-12 (Д)'!$C$2:$C$100,0)+1,0)))="Н/Д",INDIRECT(CONCATENATE("'2018-11 (Д)'!L",TEXT(MATCH($C51,'2018-11 (Д)'!$C$2:$C$100,0)+1,0)))="Н/Д",AND(INDIRECT(CONCATENATE("'2018-12 (Д)'!L",TEXT(MATCH($C51,'2018-12 (Д)'!$C$2:$C$100,0)+1,0)))="Н/Д",INDIRECT(CONCATENATE("'2018-11 (Д)'!L",TEXT(MATCH($C51,'2018-11 (Д)'!$C$2:$C$100,0)+1,0))))),"Н/Д",((INDIRECT(CONCATENATE("'2018-12 (Д)'!L",TEXT(MATCH($C51,'2018-12 (Д)'!$C$2:$C$100,0)+1,0)))-INDIRECT(CONCATENATE("'2018-11 (Д)'!L",TEXT(MATCH($C51,'2018-11 (Д)'!$C$2:$C$100,0)+1,0))))/INDIRECT(CONCATENATE("'2018-11 (Д)'!L",TEXT(MATCH($C51,'2018-11 (Д)'!$C$2:$C$100,0)+1,0))))*100)</f>
        <v>-66.022672376993569</v>
      </c>
      <c r="CN51" s="9"/>
      <c r="CO51" s="9">
        <f ca="1">IF(OR(INDIRECT(CONCATENATE("'2018-03 (Д)'!M",TEXT(MATCH($C51,'2018-03 (Д)'!$C$2:$C$100,0)+1,0)))="Н/Д",INDIRECT(CONCATENATE("'2018-02 (Д)'!M",TEXT(MATCH($C51,'2018-02 (Д)'!$C$2:$C$100,0)+1,0)))="Н/Д",AND(INDIRECT(CONCATENATE("'2018-03 (Д)'!M",TEXT(MATCH($C51,'2018-03 (Д)'!$C$2:$C$100,0)+1,0)))="Н/Д",INDIRECT(CONCATENATE("'2018-02 (Д)'!M",TEXT(MATCH($C51,'2018-02 (Д)'!$C$2:$C$100,0)+1,0))))),"Н/Д",((INDIRECT(CONCATENATE("'2018-03 (Д)'!M",TEXT(MATCH($C51,'2018-03 (Д)'!$C$2:$C$100,0)+1,0)))-INDIRECT(CONCATENATE("'2018-02 (Д)'!M",TEXT(MATCH($C51,'2018-02 (Д)'!$C$2:$C$100,0)+1,0))))/INDIRECT(CONCATENATE("'2018-02 (Д)'!M",TEXT(MATCH($C51,'2018-02 (Д)'!$C$2:$C$100,0)+1,0))))*100)</f>
        <v>-13.463084627363623</v>
      </c>
      <c r="CP51" s="9">
        <f ca="1">IF(OR(INDIRECT(CONCATENATE("'2018-04 (Д)'!M",TEXT(MATCH($C51,'2018-04 (Д)'!$C$2:$C$100,0)+1,0)))="Н/Д",INDIRECT(CONCATENATE("'2018-03 (Д)'!M",TEXT(MATCH($C51,'2018-03 (Д)'!$C$2:$C$100,0)+1,0)))="Н/Д",AND(INDIRECT(CONCATENATE("'2018-04 (Д)'!M",TEXT(MATCH($C51,'2018-04 (Д)'!$C$2:$C$100,0)+1,0)))="Н/Д",INDIRECT(CONCATENATE("'2018-03 (Д)'!M",TEXT(MATCH($C51,'2018-03 (Д)'!$C$2:$C$100,0)+1,0))))),"Н/Д",((INDIRECT(CONCATENATE("'2018-04 (Д)'!M",TEXT(MATCH($C51,'2018-04 (Д)'!$C$2:$C$100,0)+1,0)))-INDIRECT(CONCATENATE("'2018-03 (Д)'!M",TEXT(MATCH($C51,'2018-03 (Д)'!$C$2:$C$100,0)+1,0))))/INDIRECT(CONCATENATE("'2018-03 (Д)'!M",TEXT(MATCH($C51,'2018-03 (Д)'!$C$2:$C$100,0)+1,0))))*100)</f>
        <v>9.0874306804452125</v>
      </c>
      <c r="CQ51" s="9">
        <f ca="1">IF(OR(INDIRECT(CONCATENATE("'2018-05 (Д)'!M",TEXT(MATCH($C51,'2018-05 (Д)'!$C$2:$C$100,0)+1,0)))="Н/Д",INDIRECT(CONCATENATE("'2018-04 (Д)'!M",TEXT(MATCH($C51,'2018-04 (Д)'!$C$2:$C$100,0)+1,0)))="Н/Д",AND(INDIRECT(CONCATENATE("'2018-05 (Д)'!M",TEXT(MATCH($C51,'2018-05 (Д)'!$C$2:$C$100,0)+1,0)))="Н/Д",INDIRECT(CONCATENATE("'2018-04 (Д)'!M",TEXT(MATCH($C51,'2018-04 (Д)'!$C$2:$C$100,0)+1,0))))),"Н/Д",((INDIRECT(CONCATENATE("'2018-05 (Д)'!M",TEXT(MATCH($C51,'2018-05 (Д)'!$C$2:$C$100,0)+1,0)))-INDIRECT(CONCATENATE("'2018-04 (Д)'!M",TEXT(MATCH($C51,'2018-04 (Д)'!$C$2:$C$100,0)+1,0))))/INDIRECT(CONCATENATE("'2018-04 (Д)'!M",TEXT(MATCH($C51,'2018-04 (Д)'!$C$2:$C$100,0)+1,0))))*100)</f>
        <v>10.337358417729499</v>
      </c>
      <c r="CR51" s="9">
        <f ca="1">IF(OR(INDIRECT(CONCATENATE("'2018-06 (Д)'!M",TEXT(MATCH($C51,'2018-06 (Д)'!$C$2:$C$100,0)+1,0)))="Н/Д",INDIRECT(CONCATENATE("'2018-05 (Д)'!M",TEXT(MATCH($C51,'2018-05 (Д)'!$C$2:$C$100,0)+1,0)))="Н/Д",AND(INDIRECT(CONCATENATE("'2018-06 (Д)'!M",TEXT(MATCH($C51,'2018-06 (Д)'!$C$2:$C$100,0)+1,0)))="Н/Д",INDIRECT(CONCATENATE("'2018-05 (Д)'!M",TEXT(MATCH($C51,'2018-05 (Д)'!$C$2:$C$100,0)+1,0))))),"Н/Д",((INDIRECT(CONCATENATE("'2018-06 (Д)'!M",TEXT(MATCH($C51,'2018-06 (Д)'!$C$2:$C$100,0)+1,0)))-INDIRECT(CONCATENATE("'2018-05 (Д)'!M",TEXT(MATCH($C51,'2018-05 (Д)'!$C$2:$C$100,0)+1,0))))/INDIRECT(CONCATENATE("'2018-05 (Д)'!M",TEXT(MATCH($C51,'2018-05 (Д)'!$C$2:$C$100,0)+1,0))))*100)</f>
        <v>9.3875904264441665</v>
      </c>
      <c r="CS51" s="9">
        <f ca="1">IF(OR(INDIRECT(CONCATENATE("'2018-07 (Д)'!M",TEXT(MATCH($C51,'2018-07 (Д)'!$C$2:$C$100,0)+1,0)))="Н/Д",INDIRECT(CONCATENATE("'2018-06 (Д)'!M",TEXT(MATCH($C51,'2018-06 (Д)'!$C$2:$C$100,0)+1,0)))="Н/Д",AND(INDIRECT(CONCATENATE("'2018-07 (Д)'!M",TEXT(MATCH($C51,'2018-07 (Д)'!$C$2:$C$100,0)+1,0)))="Н/Д",INDIRECT(CONCATENATE("'2018-06 (Д)'!M",TEXT(MATCH($C51,'2018-06 (Д)'!$C$2:$C$100,0)+1,0))))),"Н/Д",((INDIRECT(CONCATENATE("'2018-07 (Д)'!M",TEXT(MATCH($C51,'2018-07 (Д)'!$C$2:$C$100,0)+1,0)))-INDIRECT(CONCATENATE("'2018-06 (Д)'!M",TEXT(MATCH($C51,'2018-06 (Д)'!$C$2:$C$100,0)+1,0))))/INDIRECT(CONCATENATE("'2018-06 (Д)'!M",TEXT(MATCH($C51,'2018-06 (Д)'!$C$2:$C$100,0)+1,0))))*100)</f>
        <v>7.9870712144749278</v>
      </c>
      <c r="CT51" s="9">
        <f ca="1">IF(OR(INDIRECT(CONCATENATE("'2018-08 (Д)'!M",TEXT(MATCH($C51,'2018-08 (Д)'!$C$2:$C$100,0)+1,0)))="Н/Д",INDIRECT(CONCATENATE("'2018-07 (Д)'!M",TEXT(MATCH($C51,'2018-07 (Д)'!$C$2:$C$100,0)+1,0)))="Н/Д",AND(INDIRECT(CONCATENATE("'2018-08 (Д)'!M",TEXT(MATCH($C51,'2018-08 (Д)'!$C$2:$C$100,0)+1,0)))="Н/Д",INDIRECT(CONCATENATE("'2018-07 (Д)'!M",TEXT(MATCH($C51,'2018-07 (Д)'!$C$2:$C$100,0)+1,0))))),"Н/Д",((INDIRECT(CONCATENATE("'2018-08 (Д)'!M",TEXT(MATCH($C51,'2018-08 (Д)'!$C$2:$C$100,0)+1,0)))-INDIRECT(CONCATENATE("'2018-07 (Д)'!M",TEXT(MATCH($C51,'2018-07 (Д)'!$C$2:$C$100,0)+1,0))))/INDIRECT(CONCATENATE("'2018-07 (Д)'!M",TEXT(MATCH($C51,'2018-07 (Д)'!$C$2:$C$100,0)+1,0))))*100)</f>
        <v>7.6848362988424386</v>
      </c>
      <c r="CU51" s="9">
        <f ca="1">IF(OR(INDIRECT(CONCATENATE("'2018-09 (Д)'!M",TEXT(MATCH($C51,'2018-09 (Д)'!$C$2:$C$100,0)+1,0)))="Н/Д",INDIRECT(CONCATENATE("'2018-08 (Д)'!M",TEXT(MATCH($C51,'2018-08 (Д)'!$C$2:$C$100,0)+1,0)))="Н/Д",AND(INDIRECT(CONCATENATE("'2018-09 (Д)'!M",TEXT(MATCH($C51,'2018-09 (Д)'!$C$2:$C$100,0)+1,0)))="Н/Д",INDIRECT(CONCATENATE("'2018-08 (Д)'!M",TEXT(MATCH($C51,'2018-08 (Д)'!$C$2:$C$100,0)+1,0))))),"Н/Д",((INDIRECT(CONCATENATE("'2018-09 (Д)'!M",TEXT(MATCH($C51,'2018-09 (Д)'!$C$2:$C$100,0)+1,0)))-INDIRECT(CONCATENATE("'2018-08 (Д)'!M",TEXT(MATCH($C51,'2018-08 (Д)'!$C$2:$C$100,0)+1,0))))/INDIRECT(CONCATENATE("'2018-08 (Д)'!M",TEXT(MATCH($C51,'2018-08 (Д)'!$C$2:$C$100,0)+1,0))))*100)</f>
        <v>28.49637488887906</v>
      </c>
      <c r="CV51" s="9">
        <f ca="1">IF(OR(INDIRECT(CONCATENATE("'2018-10 (Д)'!M",TEXT(MATCH($C51,'2018-10 (Д)'!$C$2:$C$100,0)+1,0)))="Н/Д",INDIRECT(CONCATENATE("'2018-09 (Д)'!M",TEXT(MATCH($C51,'2018-09 (Д)'!$C$2:$C$100,0)+1,0)))="Н/Д",AND(INDIRECT(CONCATENATE("'2018-10 (Д)'!M",TEXT(MATCH($C51,'2018-10 (Д)'!$C$2:$C$100,0)+1,0)))="Н/Д",INDIRECT(CONCATENATE("'2018-09 (Д)'!M",TEXT(MATCH($C51,'2018-09 (Д)'!$C$2:$C$100,0)+1,0))))),"Н/Д",((INDIRECT(CONCATENATE("'2018-10 (Д)'!M",TEXT(MATCH($C51,'2018-10 (Д)'!$C$2:$C$100,0)+1,0)))-INDIRECT(CONCATENATE("'2018-09 (Д)'!M",TEXT(MATCH($C51,'2018-09 (Д)'!$C$2:$C$100,0)+1,0))))/INDIRECT(CONCATENATE("'2018-09 (Д)'!M",TEXT(MATCH($C51,'2018-09 (Д)'!$C$2:$C$100,0)+1,0))))*100)</f>
        <v>3.7459175908452211</v>
      </c>
      <c r="CW51" s="9">
        <f ca="1">IF(OR(INDIRECT(CONCATENATE("'2018-11 (Д)'!M",TEXT(MATCH($C51,'2018-11 (Д)'!$C$2:$C$100,0)+1,0)))="Н/Д",INDIRECT(CONCATENATE("'2018-10 (Д)'!M",TEXT(MATCH($C51,'2018-10 (Д)'!$C$2:$C$100,0)+1,0)))="Н/Д",AND(INDIRECT(CONCATENATE("'2018-11 (Д)'!M",TEXT(MATCH($C51,'2018-11 (Д)'!$C$2:$C$100,0)+1,0)))="Н/Д",INDIRECT(CONCATENATE("'2018-10 (Д)'!M",TEXT(MATCH($C51,'2018-10 (Д)'!$C$2:$C$100,0)+1,0))))),"Н/Д",((INDIRECT(CONCATENATE("'2018-11 (Д)'!M",TEXT(MATCH($C51,'2018-11 (Д)'!$C$2:$C$100,0)+1,0)))-INDIRECT(CONCATENATE("'2018-10 (Д)'!M",TEXT(MATCH($C51,'2018-10 (Д)'!$C$2:$C$100,0)+1,0))))/INDIRECT(CONCATENATE("'2018-10 (Д)'!M",TEXT(MATCH($C51,'2018-10 (Д)'!$C$2:$C$100,0)+1,0))))*100)</f>
        <v>-10.55906441237043</v>
      </c>
      <c r="CX51" s="9">
        <f ca="1">IF(OR(INDIRECT(CONCATENATE("'2018-12 (Д)'!M",TEXT(MATCH($C51,'2018-12 (Д)'!$C$2:$C$100,0)+1,0)))="Н/Д",INDIRECT(CONCATENATE("'2018-11 (Д)'!M",TEXT(MATCH($C51,'2018-11 (Д)'!$C$2:$C$100,0)+1,0)))="Н/Д",AND(INDIRECT(CONCATENATE("'2018-12 (Д)'!M",TEXT(MATCH($C51,'2018-12 (Д)'!$C$2:$C$100,0)+1,0)))="Н/Д",INDIRECT(CONCATENATE("'2018-11 (Д)'!M",TEXT(MATCH($C51,'2018-11 (Д)'!$C$2:$C$100,0)+1,0))))),"Н/Д",((INDIRECT(CONCATENATE("'2018-12 (Д)'!M",TEXT(MATCH($C51,'2018-12 (Д)'!$C$2:$C$100,0)+1,0)))-INDIRECT(CONCATENATE("'2018-11 (Д)'!M",TEXT(MATCH($C51,'2018-11 (Д)'!$C$2:$C$100,0)+1,0))))/INDIRECT(CONCATENATE("'2018-11 (Д)'!M",TEXT(MATCH($C51,'2018-11 (Д)'!$C$2:$C$100,0)+1,0))))*100)</f>
        <v>5.3286634726876532</v>
      </c>
      <c r="CY51" s="9"/>
      <c r="CZ51" s="9">
        <f ca="1">IF(OR(INDIRECT(CONCATENATE("'2018-03 (Д)'!N",TEXT(MATCH($C51,'2018-03 (Д)'!$C$2:$C$100,0)+1,0)))="Н/Д",INDIRECT(CONCATENATE("'2018-02 (Д)'!N",TEXT(MATCH($C51,'2018-02 (Д)'!$C$2:$C$100,0)+1,0)))="Н/Д",AND(INDIRECT(CONCATENATE("'2018-03 (Д)'!N",TEXT(MATCH($C51,'2018-03 (Д)'!$C$2:$C$100,0)+1,0)))="Н/Д",INDIRECT(CONCATENATE("'2018-02 (Д)'!N",TEXT(MATCH($C51,'2018-02 (Д)'!$C$2:$C$100,0)+1,0))))),"Н/Д",((INDIRECT(CONCATENATE("'2018-03 (Д)'!N",TEXT(MATCH($C51,'2018-03 (Д)'!$C$2:$C$100,0)+1,0)))-INDIRECT(CONCATENATE("'2018-02 (Д)'!N",TEXT(MATCH($C51,'2018-02 (Д)'!$C$2:$C$100,0)+1,0))))/INDIRECT(CONCATENATE("'2018-02 (Д)'!N",TEXT(MATCH($C51,'2018-02 (Д)'!$C$2:$C$100,0)+1,0))))*100)</f>
        <v>149.92111755080927</v>
      </c>
      <c r="DA51" s="9">
        <f ca="1">IF(OR(INDIRECT(CONCATENATE("'2018-04 (Д)'!N",TEXT(MATCH($C51,'2018-04 (Д)'!$C$2:$C$100,0)+1,0)))="Н/Д",INDIRECT(CONCATENATE("'2018-03 (Д)'!N",TEXT(MATCH($C51,'2018-03 (Д)'!$C$2:$C$100,0)+1,0)))="Н/Д",AND(INDIRECT(CONCATENATE("'2018-04 (Д)'!N",TEXT(MATCH($C51,'2018-04 (Д)'!$C$2:$C$100,0)+1,0)))="Н/Д",INDIRECT(CONCATENATE("'2018-03 (Д)'!N",TEXT(MATCH($C51,'2018-03 (Д)'!$C$2:$C$100,0)+1,0))))),"Н/Д",((INDIRECT(CONCATENATE("'2018-04 (Д)'!N",TEXT(MATCH($C51,'2018-04 (Д)'!$C$2:$C$100,0)+1,0)))-INDIRECT(CONCATENATE("'2018-03 (Д)'!N",TEXT(MATCH($C51,'2018-03 (Д)'!$C$2:$C$100,0)+1,0))))/INDIRECT(CONCATENATE("'2018-03 (Д)'!N",TEXT(MATCH($C51,'2018-03 (Д)'!$C$2:$C$100,0)+1,0))))*100)</f>
        <v>61.604890715496786</v>
      </c>
      <c r="DB51" s="9">
        <f ca="1">IF(OR(INDIRECT(CONCATENATE("'2018-05 (Д)'!N",TEXT(MATCH($C51,'2018-05 (Д)'!$C$2:$C$100,0)+1,0)))="Н/Д",INDIRECT(CONCATENATE("'2018-04 (Д)'!N",TEXT(MATCH($C51,'2018-04 (Д)'!$C$2:$C$100,0)+1,0)))="Н/Д",AND(INDIRECT(CONCATENATE("'2018-05 (Д)'!N",TEXT(MATCH($C51,'2018-05 (Д)'!$C$2:$C$100,0)+1,0)))="Н/Д",INDIRECT(CONCATENATE("'2018-04 (Д)'!N",TEXT(MATCH($C51,'2018-04 (Д)'!$C$2:$C$100,0)+1,0))))),"Н/Д",((INDIRECT(CONCATENATE("'2018-05 (Д)'!N",TEXT(MATCH($C51,'2018-05 (Д)'!$C$2:$C$100,0)+1,0)))-INDIRECT(CONCATENATE("'2018-04 (Д)'!N",TEXT(MATCH($C51,'2018-04 (Д)'!$C$2:$C$100,0)+1,0))))/INDIRECT(CONCATENATE("'2018-04 (Д)'!N",TEXT(MATCH($C51,'2018-04 (Д)'!$C$2:$C$100,0)+1,0))))*100)</f>
        <v>40.380174312560719</v>
      </c>
      <c r="DC51" s="9">
        <f ca="1">IF(OR(INDIRECT(CONCATENATE("'2018-06 (Д)'!N",TEXT(MATCH($C51,'2018-06 (Д)'!$C$2:$C$100,0)+1,0)))="Н/Д",INDIRECT(CONCATENATE("'2018-05 (Д)'!N",TEXT(MATCH($C51,'2018-05 (Д)'!$C$2:$C$100,0)+1,0)))="Н/Д",AND(INDIRECT(CONCATENATE("'2018-06 (Д)'!N",TEXT(MATCH($C51,'2018-06 (Д)'!$C$2:$C$100,0)+1,0)))="Н/Д",INDIRECT(CONCATENATE("'2018-05 (Д)'!N",TEXT(MATCH($C51,'2018-05 (Д)'!$C$2:$C$100,0)+1,0))))),"Н/Д",((INDIRECT(CONCATENATE("'2018-06 (Д)'!N",TEXT(MATCH($C51,'2018-06 (Д)'!$C$2:$C$100,0)+1,0)))-INDIRECT(CONCATENATE("'2018-05 (Д)'!N",TEXT(MATCH($C51,'2018-05 (Д)'!$C$2:$C$100,0)+1,0))))/INDIRECT(CONCATENATE("'2018-05 (Д)'!N",TEXT(MATCH($C51,'2018-05 (Д)'!$C$2:$C$100,0)+1,0))))*100)</f>
        <v>27.688567416747251</v>
      </c>
      <c r="DD51" s="9">
        <f ca="1">IF(OR(INDIRECT(CONCATENATE("'2018-07 (Д)'!N",TEXT(MATCH($C51,'2018-07 (Д)'!$C$2:$C$100,0)+1,0)))="Н/Д",INDIRECT(CONCATENATE("'2018-06 (Д)'!N",TEXT(MATCH($C51,'2018-06 (Д)'!$C$2:$C$100,0)+1,0)))="Н/Д",AND(INDIRECT(CONCATENATE("'2018-07 (Д)'!N",TEXT(MATCH($C51,'2018-07 (Д)'!$C$2:$C$100,0)+1,0)))="Н/Д",INDIRECT(CONCATENATE("'2018-06 (Д)'!N",TEXT(MATCH($C51,'2018-06 (Д)'!$C$2:$C$100,0)+1,0))))),"Н/Д",((INDIRECT(CONCATENATE("'2018-07 (Д)'!N",TEXT(MATCH($C51,'2018-07 (Д)'!$C$2:$C$100,0)+1,0)))-INDIRECT(CONCATENATE("'2018-06 (Д)'!N",TEXT(MATCH($C51,'2018-06 (Д)'!$C$2:$C$100,0)+1,0))))/INDIRECT(CONCATENATE("'2018-06 (Д)'!N",TEXT(MATCH($C51,'2018-06 (Д)'!$C$2:$C$100,0)+1,0))))*100)</f>
        <v>20.119410157334876</v>
      </c>
      <c r="DE51" s="9">
        <f ca="1">IF(OR(INDIRECT(CONCATENATE("'2018-08 (Д)'!N",TEXT(MATCH($C51,'2018-08 (Д)'!$C$2:$C$100,0)+1,0)))="Н/Д",INDIRECT(CONCATENATE("'2018-07 (Д)'!N",TEXT(MATCH($C51,'2018-07 (Д)'!$C$2:$C$100,0)+1,0)))="Н/Д",AND(INDIRECT(CONCATENATE("'2018-08 (Д)'!N",TEXT(MATCH($C51,'2018-08 (Д)'!$C$2:$C$100,0)+1,0)))="Н/Д",INDIRECT(CONCATENATE("'2018-07 (Д)'!N",TEXT(MATCH($C51,'2018-07 (Д)'!$C$2:$C$100,0)+1,0))))),"Н/Д",((INDIRECT(CONCATENATE("'2018-08 (Д)'!N",TEXT(MATCH($C51,'2018-08 (Д)'!$C$2:$C$100,0)+1,0)))-INDIRECT(CONCATENATE("'2018-07 (Д)'!N",TEXT(MATCH($C51,'2018-07 (Д)'!$C$2:$C$100,0)+1,0))))/INDIRECT(CONCATENATE("'2018-07 (Д)'!N",TEXT(MATCH($C51,'2018-07 (Д)'!$C$2:$C$100,0)+1,0))))*100)</f>
        <v>18.0220805424829</v>
      </c>
      <c r="DF51" s="9">
        <f ca="1">IF(OR(INDIRECT(CONCATENATE("'2018-09 (Д)'!N",TEXT(MATCH($C51,'2018-09 (Д)'!$C$2:$C$100,0)+1,0)))="Н/Д",INDIRECT(CONCATENATE("'2018-08 (Д)'!N",TEXT(MATCH($C51,'2018-08 (Д)'!$C$2:$C$100,0)+1,0)))="Н/Д",AND(INDIRECT(CONCATENATE("'2018-09 (Д)'!N",TEXT(MATCH($C51,'2018-09 (Д)'!$C$2:$C$100,0)+1,0)))="Н/Д",INDIRECT(CONCATENATE("'2018-08 (Д)'!N",TEXT(MATCH($C51,'2018-08 (Д)'!$C$2:$C$100,0)+1,0))))),"Н/Д",((INDIRECT(CONCATENATE("'2018-09 (Д)'!N",TEXT(MATCH($C51,'2018-09 (Д)'!$C$2:$C$100,0)+1,0)))-INDIRECT(CONCATENATE("'2018-08 (Д)'!N",TEXT(MATCH($C51,'2018-08 (Д)'!$C$2:$C$100,0)+1,0))))/INDIRECT(CONCATENATE("'2018-08 (Д)'!N",TEXT(MATCH($C51,'2018-08 (Д)'!$C$2:$C$100,0)+1,0))))*100)</f>
        <v>15.090281213929913</v>
      </c>
      <c r="DG51" s="9">
        <f ca="1">IF(OR(INDIRECT(CONCATENATE("'2018-10 (Д)'!N",TEXT(MATCH($C51,'2018-10 (Д)'!$C$2:$C$100,0)+1,0)))="Н/Д",INDIRECT(CONCATENATE("'2018-09 (Д)'!N",TEXT(MATCH($C51,'2018-09 (Д)'!$C$2:$C$100,0)+1,0)))="Н/Д",AND(INDIRECT(CONCATENATE("'2018-10 (Д)'!N",TEXT(MATCH($C51,'2018-10 (Д)'!$C$2:$C$100,0)+1,0)))="Н/Д",INDIRECT(CONCATENATE("'2018-09 (Д)'!N",TEXT(MATCH($C51,'2018-09 (Д)'!$C$2:$C$100,0)+1,0))))),"Н/Д",((INDIRECT(CONCATENATE("'2018-10 (Д)'!N",TEXT(MATCH($C51,'2018-10 (Д)'!$C$2:$C$100,0)+1,0)))-INDIRECT(CONCATENATE("'2018-09 (Д)'!N",TEXT(MATCH($C51,'2018-09 (Д)'!$C$2:$C$100,0)+1,0))))/INDIRECT(CONCATENATE("'2018-09 (Д)'!N",TEXT(MATCH($C51,'2018-09 (Д)'!$C$2:$C$100,0)+1,0))))*100)</f>
        <v>11.497569194189394</v>
      </c>
      <c r="DH51" s="9">
        <f ca="1">IF(OR(INDIRECT(CONCATENATE("'2018-11 (Д)'!N",TEXT(MATCH($C51,'2018-11 (Д)'!$C$2:$C$100,0)+1,0)))="Н/Д",INDIRECT(CONCATENATE("'2018-10 (Д)'!N",TEXT(MATCH($C51,'2018-10 (Д)'!$C$2:$C$100,0)+1,0)))="Н/Д",AND(INDIRECT(CONCATENATE("'2018-11 (Д)'!N",TEXT(MATCH($C51,'2018-11 (Д)'!$C$2:$C$100,0)+1,0)))="Н/Д",INDIRECT(CONCATENATE("'2018-10 (Д)'!N",TEXT(MATCH($C51,'2018-10 (Д)'!$C$2:$C$100,0)+1,0))))),"Н/Д",((INDIRECT(CONCATENATE("'2018-11 (Д)'!N",TEXT(MATCH($C51,'2018-11 (Д)'!$C$2:$C$100,0)+1,0)))-INDIRECT(CONCATENATE("'2018-10 (Д)'!N",TEXT(MATCH($C51,'2018-10 (Д)'!$C$2:$C$100,0)+1,0))))/INDIRECT(CONCATENATE("'2018-10 (Д)'!N",TEXT(MATCH($C51,'2018-10 (Д)'!$C$2:$C$100,0)+1,0))))*100)</f>
        <v>12.049628814157828</v>
      </c>
      <c r="DI51" s="9">
        <f ca="1">IF(OR(INDIRECT(CONCATENATE("'2018-12 (Д)'!N",TEXT(MATCH($C51,'2018-12 (Д)'!$C$2:$C$100,0)+1,0)))="Н/Д",INDIRECT(CONCATENATE("'2018-11 (Д)'!N",TEXT(MATCH($C51,'2018-11 (Д)'!$C$2:$C$100,0)+1,0)))="Н/Д",AND(INDIRECT(CONCATENATE("'2018-12 (Д)'!N",TEXT(MATCH($C51,'2018-12 (Д)'!$C$2:$C$100,0)+1,0)))="Н/Д",INDIRECT(CONCATENATE("'2018-11 (Д)'!N",TEXT(MATCH($C51,'2018-11 (Д)'!$C$2:$C$100,0)+1,0))))),"Н/Д",((INDIRECT(CONCATENATE("'2018-12 (Д)'!N",TEXT(MATCH($C51,'2018-12 (Д)'!$C$2:$C$100,0)+1,0)))-INDIRECT(CONCATENATE("'2018-11 (Д)'!N",TEXT(MATCH($C51,'2018-11 (Д)'!$C$2:$C$100,0)+1,0))))/INDIRECT(CONCATENATE("'2018-11 (Д)'!N",TEXT(MATCH($C51,'2018-11 (Д)'!$C$2:$C$100,0)+1,0))))*100)</f>
        <v>11.210089374589089</v>
      </c>
      <c r="DJ51" s="9"/>
      <c r="DK51" s="9">
        <f ca="1">IF(OR(INDIRECT(CONCATENATE("'2018-03 (Д)'!O",TEXT(MATCH($C51,'2018-03 (Д)'!$C$2:$C$100,0)+1,0)))="Н/Д",INDIRECT(CONCATENATE("'2018-02 (Д)'!O",TEXT(MATCH($C51,'2018-02 (Д)'!$C$2:$C$100,0)+1,0)))="Н/Д",AND(INDIRECT(CONCATENATE("'2018-03 (Д)'!O",TEXT(MATCH($C51,'2018-03 (Д)'!$C$2:$C$100,0)+1,0)))="Н/Д",INDIRECT(CONCATENATE("'2018-02 (Д)'!O",TEXT(MATCH($C51,'2018-02 (Д)'!$C$2:$C$100,0)+1,0))))),"Н/Д",((INDIRECT(CONCATENATE("'2018-03 (Д)'!O",TEXT(MATCH($C51,'2018-03 (Д)'!$C$2:$C$100,0)+1,0)))-INDIRECT(CONCATENATE("'2018-02 (Д)'!O",TEXT(MATCH($C51,'2018-02 (Д)'!$C$2:$C$100,0)+1,0))))/INDIRECT(CONCATENATE("'2018-02 (Д)'!O",TEXT(MATCH($C51,'2018-02 (Д)'!$C$2:$C$100,0)+1,0))))*100)</f>
        <v>-379.28990714019278</v>
      </c>
      <c r="DL51" s="9">
        <f ca="1">IF(OR(INDIRECT(CONCATENATE("'2018-04 (Д)'!O",TEXT(MATCH($C51,'2018-04 (Д)'!$C$2:$C$100,0)+1,0)))="Н/Д",INDIRECT(CONCATENATE("'2018-03 (Д)'!O",TEXT(MATCH($C51,'2018-03 (Д)'!$C$2:$C$100,0)+1,0)))="Н/Д",AND(INDIRECT(CONCATENATE("'2018-04 (Д)'!O",TEXT(MATCH($C51,'2018-04 (Д)'!$C$2:$C$100,0)+1,0)))="Н/Д",INDIRECT(CONCATENATE("'2018-03 (Д)'!O",TEXT(MATCH($C51,'2018-03 (Д)'!$C$2:$C$100,0)+1,0))))),"Н/Д",((INDIRECT(CONCATENATE("'2018-04 (Д)'!O",TEXT(MATCH($C51,'2018-04 (Д)'!$C$2:$C$100,0)+1,0)))-INDIRECT(CONCATENATE("'2018-03 (Д)'!O",TEXT(MATCH($C51,'2018-03 (Д)'!$C$2:$C$100,0)+1,0))))/INDIRECT(CONCATENATE("'2018-03 (Д)'!O",TEXT(MATCH($C51,'2018-03 (Д)'!$C$2:$C$100,0)+1,0))))*100)</f>
        <v>302.33990970175432</v>
      </c>
      <c r="DM51" s="9">
        <f ca="1">IF(OR(INDIRECT(CONCATENATE("'2018-05 (Д)'!O",TEXT(MATCH($C51,'2018-05 (Д)'!$C$2:$C$100,0)+1,0)))="Н/Д",INDIRECT(CONCATENATE("'2018-04 (Д)'!O",TEXT(MATCH($C51,'2018-04 (Д)'!$C$2:$C$100,0)+1,0)))="Н/Д",AND(INDIRECT(CONCATENATE("'2018-05 (Д)'!O",TEXT(MATCH($C51,'2018-05 (Д)'!$C$2:$C$100,0)+1,0)))="Н/Д",INDIRECT(CONCATENATE("'2018-04 (Д)'!O",TEXT(MATCH($C51,'2018-04 (Д)'!$C$2:$C$100,0)+1,0))))),"Н/Д",((INDIRECT(CONCATENATE("'2018-05 (Д)'!O",TEXT(MATCH($C51,'2018-05 (Д)'!$C$2:$C$100,0)+1,0)))-INDIRECT(CONCATENATE("'2018-04 (Д)'!O",TEXT(MATCH($C51,'2018-04 (Д)'!$C$2:$C$100,0)+1,0))))/INDIRECT(CONCATENATE("'2018-04 (Д)'!O",TEXT(MATCH($C51,'2018-04 (Д)'!$C$2:$C$100,0)+1,0))))*100)</f>
        <v>-107.74820555145182</v>
      </c>
      <c r="DN51" s="9">
        <f ca="1">IF(OR(INDIRECT(CONCATENATE("'2018-06 (Д)'!O",TEXT(MATCH($C51,'2018-06 (Д)'!$C$2:$C$100,0)+1,0)))="Н/Д",INDIRECT(CONCATENATE("'2018-05 (Д)'!O",TEXT(MATCH($C51,'2018-05 (Д)'!$C$2:$C$100,0)+1,0)))="Н/Д",AND(INDIRECT(CONCATENATE("'2018-06 (Д)'!O",TEXT(MATCH($C51,'2018-06 (Д)'!$C$2:$C$100,0)+1,0)))="Н/Д",INDIRECT(CONCATENATE("'2018-05 (Д)'!O",TEXT(MATCH($C51,'2018-05 (Д)'!$C$2:$C$100,0)+1,0))))),"Н/Д",((INDIRECT(CONCATENATE("'2018-06 (Д)'!O",TEXT(MATCH($C51,'2018-06 (Д)'!$C$2:$C$100,0)+1,0)))-INDIRECT(CONCATENATE("'2018-05 (Д)'!O",TEXT(MATCH($C51,'2018-05 (Д)'!$C$2:$C$100,0)+1,0))))/INDIRECT(CONCATENATE("'2018-05 (Д)'!O",TEXT(MATCH($C51,'2018-05 (Д)'!$C$2:$C$100,0)+1,0))))*100)</f>
        <v>418.74657545057437</v>
      </c>
      <c r="DO51" s="9">
        <f ca="1">IF(OR(INDIRECT(CONCATENATE("'2018-07 (Д)'!O",TEXT(MATCH($C51,'2018-07 (Д)'!$C$2:$C$100,0)+1,0)))="Н/Д",INDIRECT(CONCATENATE("'2018-06 (Д)'!O",TEXT(MATCH($C51,'2018-06 (Д)'!$C$2:$C$100,0)+1,0)))="Н/Д",AND(INDIRECT(CONCATENATE("'2018-07 (Д)'!O",TEXT(MATCH($C51,'2018-07 (Д)'!$C$2:$C$100,0)+1,0)))="Н/Д",INDIRECT(CONCATENATE("'2018-06 (Д)'!O",TEXT(MATCH($C51,'2018-06 (Д)'!$C$2:$C$100,0)+1,0))))),"Н/Д",((INDIRECT(CONCATENATE("'2018-07 (Д)'!O",TEXT(MATCH($C51,'2018-07 (Д)'!$C$2:$C$100,0)+1,0)))-INDIRECT(CONCATENATE("'2018-06 (Д)'!O",TEXT(MATCH($C51,'2018-06 (Д)'!$C$2:$C$100,0)+1,0))))/INDIRECT(CONCATENATE("'2018-06 (Д)'!O",TEXT(MATCH($C51,'2018-06 (Д)'!$C$2:$C$100,0)+1,0))))*100)</f>
        <v>-642.18993959794557</v>
      </c>
      <c r="DP51" s="9">
        <f ca="1">IF(OR(INDIRECT(CONCATENATE("'2018-08 (Д)'!O",TEXT(MATCH($C51,'2018-08 (Д)'!$C$2:$C$100,0)+1,0)))="Н/Д",INDIRECT(CONCATENATE("'2018-07 (Д)'!O",TEXT(MATCH($C51,'2018-07 (Д)'!$C$2:$C$100,0)+1,0)))="Н/Д",AND(INDIRECT(CONCATENATE("'2018-08 (Д)'!O",TEXT(MATCH($C51,'2018-08 (Д)'!$C$2:$C$100,0)+1,0)))="Н/Д",INDIRECT(CONCATENATE("'2018-07 (Д)'!O",TEXT(MATCH($C51,'2018-07 (Д)'!$C$2:$C$100,0)+1,0))))),"Н/Д",((INDIRECT(CONCATENATE("'2018-08 (Д)'!O",TEXT(MATCH($C51,'2018-08 (Д)'!$C$2:$C$100,0)+1,0)))-INDIRECT(CONCATENATE("'2018-07 (Д)'!O",TEXT(MATCH($C51,'2018-07 (Д)'!$C$2:$C$100,0)+1,0))))/INDIRECT(CONCATENATE("'2018-07 (Д)'!O",TEXT(MATCH($C51,'2018-07 (Д)'!$C$2:$C$100,0)+1,0))))*100)</f>
        <v>-91.462361444984666</v>
      </c>
      <c r="DQ51" s="9">
        <f ca="1">IF(OR(INDIRECT(CONCATENATE("'2018-09 (Д)'!O",TEXT(MATCH($C51,'2018-09 (Д)'!$C$2:$C$100,0)+1,0)))="Н/Д",INDIRECT(CONCATENATE("'2018-08 (Д)'!O",TEXT(MATCH($C51,'2018-08 (Д)'!$C$2:$C$100,0)+1,0)))="Н/Д",AND(INDIRECT(CONCATENATE("'2018-09 (Д)'!O",TEXT(MATCH($C51,'2018-09 (Д)'!$C$2:$C$100,0)+1,0)))="Н/Д",INDIRECT(CONCATENATE("'2018-08 (Д)'!O",TEXT(MATCH($C51,'2018-08 (Д)'!$C$2:$C$100,0)+1,0))))),"Н/Д",((INDIRECT(CONCATENATE("'2018-09 (Д)'!O",TEXT(MATCH($C51,'2018-09 (Д)'!$C$2:$C$100,0)+1,0)))-INDIRECT(CONCATENATE("'2018-08 (Д)'!O",TEXT(MATCH($C51,'2018-08 (Д)'!$C$2:$C$100,0)+1,0))))/INDIRECT(CONCATENATE("'2018-08 (Д)'!O",TEXT(MATCH($C51,'2018-08 (Д)'!$C$2:$C$100,0)+1,0))))*100)</f>
        <v>-438.65159275781309</v>
      </c>
      <c r="DR51" s="9">
        <f ca="1">IF(OR(INDIRECT(CONCATENATE("'2018-10 (Д)'!O",TEXT(MATCH($C51,'2018-10 (Д)'!$C$2:$C$100,0)+1,0)))="Н/Д",INDIRECT(CONCATENATE("'2018-09 (Д)'!O",TEXT(MATCH($C51,'2018-09 (Д)'!$C$2:$C$100,0)+1,0)))="Н/Д",AND(INDIRECT(CONCATENATE("'2018-10 (Д)'!O",TEXT(MATCH($C51,'2018-10 (Д)'!$C$2:$C$100,0)+1,0)))="Н/Д",INDIRECT(CONCATENATE("'2018-09 (Д)'!O",TEXT(MATCH($C51,'2018-09 (Д)'!$C$2:$C$100,0)+1,0))))),"Н/Д",((INDIRECT(CONCATENATE("'2018-10 (Д)'!O",TEXT(MATCH($C51,'2018-10 (Д)'!$C$2:$C$100,0)+1,0)))-INDIRECT(CONCATENATE("'2018-09 (Д)'!O",TEXT(MATCH($C51,'2018-09 (Д)'!$C$2:$C$100,0)+1,0))))/INDIRECT(CONCATENATE("'2018-09 (Д)'!O",TEXT(MATCH($C51,'2018-09 (Д)'!$C$2:$C$100,0)+1,0))))*100)</f>
        <v>-133.16942966050775</v>
      </c>
      <c r="DS51" s="9">
        <f ca="1">IF(OR(INDIRECT(CONCATENATE("'2018-11 (Д)'!O",TEXT(MATCH($C51,'2018-11 (Д)'!$C$2:$C$100,0)+1,0)))="Н/Д",INDIRECT(CONCATENATE("'2018-10 (Д)'!O",TEXT(MATCH($C51,'2018-10 (Д)'!$C$2:$C$100,0)+1,0)))="Н/Д",AND(INDIRECT(CONCATENATE("'2018-11 (Д)'!O",TEXT(MATCH($C51,'2018-11 (Д)'!$C$2:$C$100,0)+1,0)))="Н/Д",INDIRECT(CONCATENATE("'2018-10 (Д)'!O",TEXT(MATCH($C51,'2018-10 (Д)'!$C$2:$C$100,0)+1,0))))),"Н/Д",((INDIRECT(CONCATENATE("'2018-11 (Д)'!O",TEXT(MATCH($C51,'2018-11 (Д)'!$C$2:$C$100,0)+1,0)))-INDIRECT(CONCATENATE("'2018-10 (Д)'!O",TEXT(MATCH($C51,'2018-10 (Д)'!$C$2:$C$100,0)+1,0))))/INDIRECT(CONCATENATE("'2018-10 (Д)'!O",TEXT(MATCH($C51,'2018-10 (Д)'!$C$2:$C$100,0)+1,0))))*100)</f>
        <v>134.73284771928482</v>
      </c>
      <c r="DT51" s="9">
        <f ca="1">IF(OR(INDIRECT(CONCATENATE("'2018-12 (Д)'!O",TEXT(MATCH($C51,'2018-12 (Д)'!$C$2:$C$100,0)+1,0)))="Н/Д",INDIRECT(CONCATENATE("'2018-11 (Д)'!O",TEXT(MATCH($C51,'2018-11 (Д)'!$C$2:$C$100,0)+1,0)))="Н/Д",AND(INDIRECT(CONCATENATE("'2018-12 (Д)'!O",TEXT(MATCH($C51,'2018-12 (Д)'!$C$2:$C$100,0)+1,0)))="Н/Д",INDIRECT(CONCATENATE("'2018-11 (Д)'!O",TEXT(MATCH($C51,'2018-11 (Д)'!$C$2:$C$100,0)+1,0))))),"Н/Д",((INDIRECT(CONCATENATE("'2018-12 (Д)'!O",TEXT(MATCH($C51,'2018-12 (Д)'!$C$2:$C$100,0)+1,0)))-INDIRECT(CONCATENATE("'2018-11 (Д)'!O",TEXT(MATCH($C51,'2018-11 (Д)'!$C$2:$C$100,0)+1,0))))/INDIRECT(CONCATENATE("'2018-11 (Д)'!O",TEXT(MATCH($C51,'2018-11 (Д)'!$C$2:$C$100,0)+1,0))))*100)</f>
        <v>-92.742049502683216</v>
      </c>
      <c r="DU51" s="9"/>
      <c r="DV51" s="9">
        <f ca="1">IF(OR(INDIRECT(CONCATENATE("'2018-03 (Д)'!P",TEXT(MATCH($C51,'2018-03 (Д)'!$C$2:$C$100,0)+1,0)))="Н/Д",INDIRECT(CONCATENATE("'2018-02 (Д)'!P",TEXT(MATCH($C51,'2018-02 (Д)'!$C$2:$C$100,0)+1,0)))="Н/Д",AND(INDIRECT(CONCATENATE("'2018-03 (Д)'!P",TEXT(MATCH($C51,'2018-03 (Д)'!$C$2:$C$100,0)+1,0)))="Н/Д",INDIRECT(CONCATENATE("'2018-02 (Д)'!P",TEXT(MATCH($C51,'2018-02 (Д)'!$C$2:$C$100,0)+1,0))))),"Н/Д",((INDIRECT(CONCATENATE("'2018-03 (Д)'!P",TEXT(MATCH($C51,'2018-03 (Д)'!$C$2:$C$100,0)+1,0)))-INDIRECT(CONCATENATE("'2018-02 (Д)'!P",TEXT(MATCH($C51,'2018-02 (Д)'!$C$2:$C$100,0)+1,0))))/INDIRECT(CONCATENATE("'2018-02 (Д)'!P",TEXT(MATCH($C51,'2018-02 (Д)'!$C$2:$C$100,0)+1,0))))*100)</f>
        <v>3.8922231865778389</v>
      </c>
      <c r="DW51" s="9">
        <f ca="1">IF(OR(INDIRECT(CONCATENATE("'2018-04 (Д)'!P",TEXT(MATCH($C51,'2018-04 (Д)'!$C$2:$C$100,0)+1,0)))="Н/Д",INDIRECT(CONCATENATE("'2018-03 (Д)'!P",TEXT(MATCH($C51,'2018-03 (Д)'!$C$2:$C$100,0)+1,0)))="Н/Д",AND(INDIRECT(CONCATENATE("'2018-04 (Д)'!P",TEXT(MATCH($C51,'2018-04 (Д)'!$C$2:$C$100,0)+1,0)))="Н/Д",INDIRECT(CONCATENATE("'2018-03 (Д)'!P",TEXT(MATCH($C51,'2018-03 (Д)'!$C$2:$C$100,0)+1,0))))),"Н/Д",((INDIRECT(CONCATENATE("'2018-04 (Д)'!P",TEXT(MATCH($C51,'2018-04 (Д)'!$C$2:$C$100,0)+1,0)))-INDIRECT(CONCATENATE("'2018-03 (Д)'!P",TEXT(MATCH($C51,'2018-03 (Д)'!$C$2:$C$100,0)+1,0))))/INDIRECT(CONCATENATE("'2018-03 (Д)'!P",TEXT(MATCH($C51,'2018-03 (Д)'!$C$2:$C$100,0)+1,0))))*100)</f>
        <v>51.613392639436164</v>
      </c>
      <c r="DX51" s="9">
        <f ca="1">IF(OR(INDIRECT(CONCATENATE("'2018-05 (Д)'!P",TEXT(MATCH($C51,'2018-05 (Д)'!$C$2:$C$100,0)+1,0)))="Н/Д",INDIRECT(CONCATENATE("'2018-04 (Д)'!P",TEXT(MATCH($C51,'2018-04 (Д)'!$C$2:$C$100,0)+1,0)))="Н/Д",AND(INDIRECT(CONCATENATE("'2018-05 (Д)'!P",TEXT(MATCH($C51,'2018-05 (Д)'!$C$2:$C$100,0)+1,0)))="Н/Д",INDIRECT(CONCATENATE("'2018-04 (Д)'!P",TEXT(MATCH($C51,'2018-04 (Д)'!$C$2:$C$100,0)+1,0))))),"Н/Д",((INDIRECT(CONCATENATE("'2018-05 (Д)'!P",TEXT(MATCH($C51,'2018-05 (Д)'!$C$2:$C$100,0)+1,0)))-INDIRECT(CONCATENATE("'2018-04 (Д)'!P",TEXT(MATCH($C51,'2018-04 (Д)'!$C$2:$C$100,0)+1,0))))/INDIRECT(CONCATENATE("'2018-04 (Д)'!P",TEXT(MATCH($C51,'2018-04 (Д)'!$C$2:$C$100,0)+1,0))))*100)</f>
        <v>-20.477123176551999</v>
      </c>
      <c r="DY51" s="9">
        <f ca="1">IF(OR(INDIRECT(CONCATENATE("'2018-06 (Д)'!P",TEXT(MATCH($C51,'2018-06 (Д)'!$C$2:$C$100,0)+1,0)))="Н/Д",INDIRECT(CONCATENATE("'2018-05 (Д)'!P",TEXT(MATCH($C51,'2018-05 (Д)'!$C$2:$C$100,0)+1,0)))="Н/Д",AND(INDIRECT(CONCATENATE("'2018-06 (Д)'!P",TEXT(MATCH($C51,'2018-06 (Д)'!$C$2:$C$100,0)+1,0)))="Н/Д",INDIRECT(CONCATENATE("'2018-05 (Д)'!P",TEXT(MATCH($C51,'2018-05 (Д)'!$C$2:$C$100,0)+1,0))))),"Н/Д",((INDIRECT(CONCATENATE("'2018-06 (Д)'!P",TEXT(MATCH($C51,'2018-06 (Д)'!$C$2:$C$100,0)+1,0)))-INDIRECT(CONCATENATE("'2018-05 (Д)'!P",TEXT(MATCH($C51,'2018-05 (Д)'!$C$2:$C$100,0)+1,0))))/INDIRECT(CONCATENATE("'2018-05 (Д)'!P",TEXT(MATCH($C51,'2018-05 (Д)'!$C$2:$C$100,0)+1,0))))*100)</f>
        <v>2.0168522361157781</v>
      </c>
      <c r="DZ51" s="9">
        <f ca="1">IF(OR(INDIRECT(CONCATENATE("'2018-07 (Д)'!P",TEXT(MATCH($C51,'2018-07 (Д)'!$C$2:$C$100,0)+1,0)))="Н/Д",INDIRECT(CONCATENATE("'2018-06 (Д)'!P",TEXT(MATCH($C51,'2018-06 (Д)'!$C$2:$C$100,0)+1,0)))="Н/Д",AND(INDIRECT(CONCATENATE("'2018-07 (Д)'!P",TEXT(MATCH($C51,'2018-07 (Д)'!$C$2:$C$100,0)+1,0)))="Н/Д",INDIRECT(CONCATENATE("'2018-06 (Д)'!P",TEXT(MATCH($C51,'2018-06 (Д)'!$C$2:$C$100,0)+1,0))))),"Н/Д",((INDIRECT(CONCATENATE("'2018-07 (Д)'!P",TEXT(MATCH($C51,'2018-07 (Д)'!$C$2:$C$100,0)+1,0)))-INDIRECT(CONCATENATE("'2018-06 (Д)'!P",TEXT(MATCH($C51,'2018-06 (Д)'!$C$2:$C$100,0)+1,0))))/INDIRECT(CONCATENATE("'2018-06 (Д)'!P",TEXT(MATCH($C51,'2018-06 (Д)'!$C$2:$C$100,0)+1,0))))*100)</f>
        <v>7.3284190090431887</v>
      </c>
      <c r="EA51" s="9">
        <f ca="1">IF(OR(INDIRECT(CONCATENATE("'2018-08 (Д)'!P",TEXT(MATCH($C51,'2018-08 (Д)'!$C$2:$C$100,0)+1,0)))="Н/Д",INDIRECT(CONCATENATE("'2018-07 (Д)'!P",TEXT(MATCH($C51,'2018-07 (Д)'!$C$2:$C$100,0)+1,0)))="Н/Д",AND(INDIRECT(CONCATENATE("'2018-08 (Д)'!P",TEXT(MATCH($C51,'2018-08 (Д)'!$C$2:$C$100,0)+1,0)))="Н/Д",INDIRECT(CONCATENATE("'2018-07 (Д)'!P",TEXT(MATCH($C51,'2018-07 (Д)'!$C$2:$C$100,0)+1,0))))),"Н/Д",((INDIRECT(CONCATENATE("'2018-08 (Д)'!P",TEXT(MATCH($C51,'2018-08 (Д)'!$C$2:$C$100,0)+1,0)))-INDIRECT(CONCATENATE("'2018-07 (Д)'!P",TEXT(MATCH($C51,'2018-07 (Д)'!$C$2:$C$100,0)+1,0))))/INDIRECT(CONCATENATE("'2018-07 (Д)'!P",TEXT(MATCH($C51,'2018-07 (Д)'!$C$2:$C$100,0)+1,0))))*100)</f>
        <v>6.687120214239922</v>
      </c>
      <c r="EB51" s="9">
        <f ca="1">IF(OR(INDIRECT(CONCATENATE("'2018-09 (Д)'!P",TEXT(MATCH($C51,'2018-09 (Д)'!$C$2:$C$100,0)+1,0)))="Н/Д",INDIRECT(CONCATENATE("'2018-08 (Д)'!P",TEXT(MATCH($C51,'2018-08 (Д)'!$C$2:$C$100,0)+1,0)))="Н/Д",AND(INDIRECT(CONCATENATE("'2018-09 (Д)'!P",TEXT(MATCH($C51,'2018-09 (Д)'!$C$2:$C$100,0)+1,0)))="Н/Д",INDIRECT(CONCATENATE("'2018-08 (Д)'!P",TEXT(MATCH($C51,'2018-08 (Д)'!$C$2:$C$100,0)+1,0))))),"Н/Д",((INDIRECT(CONCATENATE("'2018-09 (Д)'!P",TEXT(MATCH($C51,'2018-09 (Д)'!$C$2:$C$100,0)+1,0)))-INDIRECT(CONCATENATE("'2018-08 (Д)'!P",TEXT(MATCH($C51,'2018-08 (Д)'!$C$2:$C$100,0)+1,0))))/INDIRECT(CONCATENATE("'2018-08 (Д)'!P",TEXT(MATCH($C51,'2018-08 (Д)'!$C$2:$C$100,0)+1,0))))*100)</f>
        <v>-17.083102143737825</v>
      </c>
      <c r="EC51" s="9">
        <f ca="1">IF(OR(INDIRECT(CONCATENATE("'2018-10 (Д)'!P",TEXT(MATCH($C51,'2018-10 (Д)'!$C$2:$C$100,0)+1,0)))="Н/Д",INDIRECT(CONCATENATE("'2018-09 (Д)'!P",TEXT(MATCH($C51,'2018-09 (Д)'!$C$2:$C$100,0)+1,0)))="Н/Д",AND(INDIRECT(CONCATENATE("'2018-10 (Д)'!P",TEXT(MATCH($C51,'2018-10 (Д)'!$C$2:$C$100,0)+1,0)))="Н/Д",INDIRECT(CONCATENATE("'2018-09 (Д)'!P",TEXT(MATCH($C51,'2018-09 (Д)'!$C$2:$C$100,0)+1,0))))),"Н/Д",((INDIRECT(CONCATENATE("'2018-10 (Д)'!P",TEXT(MATCH($C51,'2018-10 (Д)'!$C$2:$C$100,0)+1,0)))-INDIRECT(CONCATENATE("'2018-09 (Д)'!P",TEXT(MATCH($C51,'2018-09 (Д)'!$C$2:$C$100,0)+1,0))))/INDIRECT(CONCATENATE("'2018-09 (Д)'!P",TEXT(MATCH($C51,'2018-09 (Д)'!$C$2:$C$100,0)+1,0))))*100)</f>
        <v>19.855833967765456</v>
      </c>
      <c r="ED51" s="9">
        <f ca="1">IF(OR(INDIRECT(CONCATENATE("'2018-11 (Д)'!P",TEXT(MATCH($C51,'2018-11 (Д)'!$C$2:$C$100,0)+1,0)))="Н/Д",INDIRECT(CONCATENATE("'2018-10 (Д)'!P",TEXT(MATCH($C51,'2018-10 (Д)'!$C$2:$C$100,0)+1,0)))="Н/Д",AND(INDIRECT(CONCATENATE("'2018-11 (Д)'!P",TEXT(MATCH($C51,'2018-11 (Д)'!$C$2:$C$100,0)+1,0)))="Н/Д",INDIRECT(CONCATENATE("'2018-10 (Д)'!P",TEXT(MATCH($C51,'2018-10 (Д)'!$C$2:$C$100,0)+1,0))))),"Н/Д",((INDIRECT(CONCATENATE("'2018-11 (Д)'!P",TEXT(MATCH($C51,'2018-11 (Д)'!$C$2:$C$100,0)+1,0)))-INDIRECT(CONCATENATE("'2018-10 (Д)'!P",TEXT(MATCH($C51,'2018-10 (Д)'!$C$2:$C$100,0)+1,0))))/INDIRECT(CONCATENATE("'2018-10 (Д)'!P",TEXT(MATCH($C51,'2018-10 (Д)'!$C$2:$C$100,0)+1,0))))*100)</f>
        <v>6.6238491737848477</v>
      </c>
      <c r="EE51" s="9">
        <f ca="1">IF(OR(INDIRECT(CONCATENATE("'2018-12 (Д)'!P",TEXT(MATCH($C51,'2018-12 (Д)'!$C$2:$C$100,0)+1,0)))="Н/Д",INDIRECT(CONCATENATE("'2018-11 (Д)'!P",TEXT(MATCH($C51,'2018-11 (Д)'!$C$2:$C$100,0)+1,0)))="Н/Д",AND(INDIRECT(CONCATENATE("'2018-12 (Д)'!P",TEXT(MATCH($C51,'2018-12 (Д)'!$C$2:$C$100,0)+1,0)))="Н/Д",INDIRECT(CONCATENATE("'2018-11 (Д)'!P",TEXT(MATCH($C51,'2018-11 (Д)'!$C$2:$C$100,0)+1,0))))),"Н/Д",((INDIRECT(CONCATENATE("'2018-12 (Д)'!P",TEXT(MATCH($C51,'2018-12 (Д)'!$C$2:$C$100,0)+1,0)))-INDIRECT(CONCATENATE("'2018-11 (Д)'!P",TEXT(MATCH($C51,'2018-11 (Д)'!$C$2:$C$100,0)+1,0))))/INDIRECT(CONCATENATE("'2018-11 (Д)'!P",TEXT(MATCH($C51,'2018-11 (Д)'!$C$2:$C$100,0)+1,0))))*100)</f>
        <v>-11.145095900225673</v>
      </c>
      <c r="EF51" s="9"/>
      <c r="EG51" s="9">
        <f ca="1">IF(OR(INDIRECT(CONCATENATE("'2018-03 (Д)'!Q",TEXT(MATCH($C51,'2018-03 (Д)'!$C$2:$C$100,0)+1,0)))="Н/Д",INDIRECT(CONCATENATE("'2018-02 (Д)'!Q",TEXT(MATCH($C51,'2018-02 (Д)'!$C$2:$C$100,0)+1,0)))="Н/Д",AND(INDIRECT(CONCATENATE("'2018-03 (Д)'!Q",TEXT(MATCH($C51,'2018-03 (Д)'!$C$2:$C$100,0)+1,0)))="Н/Д",INDIRECT(CONCATENATE("'2018-02 (Д)'!Q",TEXT(MATCH($C51,'2018-02 (Д)'!$C$2:$C$100,0)+1,0))))),"Н/Д",((INDIRECT(CONCATENATE("'2018-03 (Д)'!Q",TEXT(MATCH($C51,'2018-03 (Д)'!$C$2:$C$100,0)+1,0)))-INDIRECT(CONCATENATE("'2018-02 (Д)'!Q",TEXT(MATCH($C51,'2018-02 (Д)'!$C$2:$C$100,0)+1,0))))/INDIRECT(CONCATENATE("'2018-02 (Д)'!Q",TEXT(MATCH($C51,'2018-02 (Д)'!$C$2:$C$100,0)+1,0))))*100)</f>
        <v>428.68981836562574</v>
      </c>
      <c r="EH51" s="9">
        <f ca="1">IF(OR(INDIRECT(CONCATENATE("'2018-04 (Д)'!Q",TEXT(MATCH($C51,'2018-04 (Д)'!$C$2:$C$100,0)+1,0)))="Н/Д",INDIRECT(CONCATENATE("'2018-03 (Д)'!Q",TEXT(MATCH($C51,'2018-03 (Д)'!$C$2:$C$100,0)+1,0)))="Н/Д",AND(INDIRECT(CONCATENATE("'2018-04 (Д)'!Q",TEXT(MATCH($C51,'2018-04 (Д)'!$C$2:$C$100,0)+1,0)))="Н/Д",INDIRECT(CONCATENATE("'2018-03 (Д)'!Q",TEXT(MATCH($C51,'2018-03 (Д)'!$C$2:$C$100,0)+1,0))))),"Н/Д",((INDIRECT(CONCATENATE("'2018-04 (Д)'!Q",TEXT(MATCH($C51,'2018-04 (Д)'!$C$2:$C$100,0)+1,0)))-INDIRECT(CONCATENATE("'2018-03 (Д)'!Q",TEXT(MATCH($C51,'2018-03 (Д)'!$C$2:$C$100,0)+1,0))))/INDIRECT(CONCATENATE("'2018-03 (Д)'!Q",TEXT(MATCH($C51,'2018-03 (Д)'!$C$2:$C$100,0)+1,0))))*100)</f>
        <v>112.07972169254489</v>
      </c>
      <c r="EI51" s="9">
        <f ca="1">IF(OR(INDIRECT(CONCATENATE("'2018-05 (Д)'!Q",TEXT(MATCH($C51,'2018-05 (Д)'!$C$2:$C$100,0)+1,0)))="Н/Д",INDIRECT(CONCATENATE("'2018-04 (Д)'!Q",TEXT(MATCH($C51,'2018-04 (Д)'!$C$2:$C$100,0)+1,0)))="Н/Д",AND(INDIRECT(CONCATENATE("'2018-05 (Д)'!Q",TEXT(MATCH($C51,'2018-05 (Д)'!$C$2:$C$100,0)+1,0)))="Н/Д",INDIRECT(CONCATENATE("'2018-04 (Д)'!Q",TEXT(MATCH($C51,'2018-04 (Д)'!$C$2:$C$100,0)+1,0))))),"Н/Д",((INDIRECT(CONCATENATE("'2018-05 (Д)'!Q",TEXT(MATCH($C51,'2018-05 (Д)'!$C$2:$C$100,0)+1,0)))-INDIRECT(CONCATENATE("'2018-04 (Д)'!Q",TEXT(MATCH($C51,'2018-04 (Д)'!$C$2:$C$100,0)+1,0))))/INDIRECT(CONCATENATE("'2018-04 (Д)'!Q",TEXT(MATCH($C51,'2018-04 (Д)'!$C$2:$C$100,0)+1,0))))*100)</f>
        <v>-43.325320226317658</v>
      </c>
      <c r="EJ51" s="9">
        <f ca="1">IF(OR(INDIRECT(CONCATENATE("'2018-06 (Д)'!Q",TEXT(MATCH($C51,'2018-06 (Д)'!$C$2:$C$100,0)+1,0)))="Н/Д",INDIRECT(CONCATENATE("'2018-05 (Д)'!Q",TEXT(MATCH($C51,'2018-05 (Д)'!$C$2:$C$100,0)+1,0)))="Н/Д",AND(INDIRECT(CONCATENATE("'2018-06 (Д)'!Q",TEXT(MATCH($C51,'2018-06 (Д)'!$C$2:$C$100,0)+1,0)))="Н/Д",INDIRECT(CONCATENATE("'2018-05 (Д)'!Q",TEXT(MATCH($C51,'2018-05 (Д)'!$C$2:$C$100,0)+1,0))))),"Н/Д",((INDIRECT(CONCATENATE("'2018-06 (Д)'!Q",TEXT(MATCH($C51,'2018-06 (Д)'!$C$2:$C$100,0)+1,0)))-INDIRECT(CONCATENATE("'2018-05 (Д)'!Q",TEXT(MATCH($C51,'2018-05 (Д)'!$C$2:$C$100,0)+1,0))))/INDIRECT(CONCATENATE("'2018-05 (Д)'!Q",TEXT(MATCH($C51,'2018-05 (Д)'!$C$2:$C$100,0)+1,0))))*100)</f>
        <v>-72.567011593919204</v>
      </c>
      <c r="EK51" s="9">
        <f ca="1">IF(OR(INDIRECT(CONCATENATE("'2018-07 (Д)'!Q",TEXT(MATCH($C51,'2018-07 (Д)'!$C$2:$C$100,0)+1,0)))="Н/Д",INDIRECT(CONCATENATE("'2018-06 (Д)'!Q",TEXT(MATCH($C51,'2018-06 (Д)'!$C$2:$C$100,0)+1,0)))="Н/Д",AND(INDIRECT(CONCATENATE("'2018-07 (Д)'!Q",TEXT(MATCH($C51,'2018-07 (Д)'!$C$2:$C$100,0)+1,0)))="Н/Д",INDIRECT(CONCATENATE("'2018-06 (Д)'!Q",TEXT(MATCH($C51,'2018-06 (Д)'!$C$2:$C$100,0)+1,0))))),"Н/Д",((INDIRECT(CONCATENATE("'2018-07 (Д)'!Q",TEXT(MATCH($C51,'2018-07 (Д)'!$C$2:$C$100,0)+1,0)))-INDIRECT(CONCATENATE("'2018-06 (Д)'!Q",TEXT(MATCH($C51,'2018-06 (Д)'!$C$2:$C$100,0)+1,0))))/INDIRECT(CONCATENATE("'2018-06 (Д)'!Q",TEXT(MATCH($C51,'2018-06 (Д)'!$C$2:$C$100,0)+1,0))))*100)</f>
        <v>102.13558385256016</v>
      </c>
      <c r="EL51" s="9">
        <f ca="1">IF(OR(INDIRECT(CONCATENATE("'2018-08 (Д)'!Q",TEXT(MATCH($C51,'2018-08 (Д)'!$C$2:$C$100,0)+1,0)))="Н/Д",INDIRECT(CONCATENATE("'2018-07 (Д)'!Q",TEXT(MATCH($C51,'2018-07 (Д)'!$C$2:$C$100,0)+1,0)))="Н/Д",AND(INDIRECT(CONCATENATE("'2018-08 (Д)'!Q",TEXT(MATCH($C51,'2018-08 (Д)'!$C$2:$C$100,0)+1,0)))="Н/Д",INDIRECT(CONCATENATE("'2018-07 (Д)'!Q",TEXT(MATCH($C51,'2018-07 (Д)'!$C$2:$C$100,0)+1,0))))),"Н/Д",((INDIRECT(CONCATENATE("'2018-08 (Д)'!Q",TEXT(MATCH($C51,'2018-08 (Д)'!$C$2:$C$100,0)+1,0)))-INDIRECT(CONCATENATE("'2018-07 (Д)'!Q",TEXT(MATCH($C51,'2018-07 (Д)'!$C$2:$C$100,0)+1,0))))/INDIRECT(CONCATENATE("'2018-07 (Д)'!Q",TEXT(MATCH($C51,'2018-07 (Д)'!$C$2:$C$100,0)+1,0))))*100)</f>
        <v>63.57129935918924</v>
      </c>
      <c r="EM51" s="9">
        <f ca="1">IF(OR(INDIRECT(CONCATENATE("'2018-09 (Д)'!Q",TEXT(MATCH($C51,'2018-09 (Д)'!$C$2:$C$100,0)+1,0)))="Н/Д",INDIRECT(CONCATENATE("'2018-08 (Д)'!Q",TEXT(MATCH($C51,'2018-08 (Д)'!$C$2:$C$100,0)+1,0)))="Н/Д",AND(INDIRECT(CONCATENATE("'2018-09 (Д)'!Q",TEXT(MATCH($C51,'2018-09 (Д)'!$C$2:$C$100,0)+1,0)))="Н/Д",INDIRECT(CONCATENATE("'2018-08 (Д)'!Q",TEXT(MATCH($C51,'2018-08 (Д)'!$C$2:$C$100,0)+1,0))))),"Н/Д",((INDIRECT(CONCATENATE("'2018-09 (Д)'!Q",TEXT(MATCH($C51,'2018-09 (Д)'!$C$2:$C$100,0)+1,0)))-INDIRECT(CONCATENATE("'2018-08 (Д)'!Q",TEXT(MATCH($C51,'2018-08 (Д)'!$C$2:$C$100,0)+1,0))))/INDIRECT(CONCATENATE("'2018-08 (Д)'!Q",TEXT(MATCH($C51,'2018-08 (Д)'!$C$2:$C$100,0)+1,0))))*100)</f>
        <v>-48.427472108038884</v>
      </c>
      <c r="EN51" s="9">
        <f ca="1">IF(OR(INDIRECT(CONCATENATE("'2018-10 (Д)'!Q",TEXT(MATCH($C51,'2018-10 (Д)'!$C$2:$C$100,0)+1,0)))="Н/Д",INDIRECT(CONCATENATE("'2018-09 (Д)'!Q",TEXT(MATCH($C51,'2018-09 (Д)'!$C$2:$C$100,0)+1,0)))="Н/Д",AND(INDIRECT(CONCATENATE("'2018-10 (Д)'!Q",TEXT(MATCH($C51,'2018-10 (Д)'!$C$2:$C$100,0)+1,0)))="Н/Д",INDIRECT(CONCATENATE("'2018-09 (Д)'!Q",TEXT(MATCH($C51,'2018-09 (Д)'!$C$2:$C$100,0)+1,0))))),"Н/Д",((INDIRECT(CONCATENATE("'2018-10 (Д)'!Q",TEXT(MATCH($C51,'2018-10 (Д)'!$C$2:$C$100,0)+1,0)))-INDIRECT(CONCATENATE("'2018-09 (Д)'!Q",TEXT(MATCH($C51,'2018-09 (Д)'!$C$2:$C$100,0)+1,0))))/INDIRECT(CONCATENATE("'2018-09 (Д)'!Q",TEXT(MATCH($C51,'2018-09 (Д)'!$C$2:$C$100,0)+1,0))))*100)</f>
        <v>27.319456990359726</v>
      </c>
      <c r="EO51" s="9">
        <f ca="1">IF(OR(INDIRECT(CONCATENATE("'2018-11 (Д)'!Q",TEXT(MATCH($C51,'2018-11 (Д)'!$C$2:$C$100,0)+1,0)))="Н/Д",INDIRECT(CONCATENATE("'2018-10 (Д)'!Q",TEXT(MATCH($C51,'2018-10 (Д)'!$C$2:$C$100,0)+1,0)))="Н/Д",AND(INDIRECT(CONCATENATE("'2018-11 (Д)'!Q",TEXT(MATCH($C51,'2018-11 (Д)'!$C$2:$C$100,0)+1,0)))="Н/Д",INDIRECT(CONCATENATE("'2018-10 (Д)'!Q",TEXT(MATCH($C51,'2018-10 (Д)'!$C$2:$C$100,0)+1,0))))),"Н/Д",((INDIRECT(CONCATENATE("'2018-11 (Д)'!Q",TEXT(MATCH($C51,'2018-11 (Д)'!$C$2:$C$100,0)+1,0)))-INDIRECT(CONCATENATE("'2018-10 (Д)'!Q",TEXT(MATCH($C51,'2018-10 (Д)'!$C$2:$C$100,0)+1,0))))/INDIRECT(CONCATENATE("'2018-10 (Д)'!Q",TEXT(MATCH($C51,'2018-10 (Д)'!$C$2:$C$100,0)+1,0))))*100)</f>
        <v>87.861605483972099</v>
      </c>
      <c r="EP51" s="9">
        <f ca="1">IF(OR(INDIRECT(CONCATENATE("'2018-12 (Д)'!Q",TEXT(MATCH($C51,'2018-12 (Д)'!$C$2:$C$100,0)+1,0)))="Н/Д",INDIRECT(CONCATENATE("'2018-11 (Д)'!Q",TEXT(MATCH($C51,'2018-11 (Д)'!$C$2:$C$100,0)+1,0)))="Н/Д",AND(INDIRECT(CONCATENATE("'2018-12 (Д)'!Q",TEXT(MATCH($C51,'2018-12 (Д)'!$C$2:$C$100,0)+1,0)))="Н/Д",INDIRECT(CONCATENATE("'2018-11 (Д)'!Q",TEXT(MATCH($C51,'2018-11 (Д)'!$C$2:$C$100,0)+1,0))))),"Н/Д",((INDIRECT(CONCATENATE("'2018-12 (Д)'!Q",TEXT(MATCH($C51,'2018-12 (Д)'!$C$2:$C$100,0)+1,0)))-INDIRECT(CONCATENATE("'2018-11 (Д)'!Q",TEXT(MATCH($C51,'2018-11 (Д)'!$C$2:$C$100,0)+1,0))))/INDIRECT(CONCATENATE("'2018-11 (Д)'!Q",TEXT(MATCH($C51,'2018-11 (Д)'!$C$2:$C$100,0)+1,0))))*100)</f>
        <v>-52.357226443147951</v>
      </c>
      <c r="EQ51" s="9"/>
      <c r="ER51" s="9">
        <f ca="1">IF(OR(INDIRECT(CONCATENATE("'2018-03 (Д)'!R",TEXT(MATCH($C51,'2018-03 (Д)'!$C$2:$C$100,0)+1,0)))="Н/Д",INDIRECT(CONCATENATE("'2018-02 (Д)'!R",TEXT(MATCH($C51,'2018-02 (Д)'!$C$2:$C$100,0)+1,0)))="Н/Д",AND(INDIRECT(CONCATENATE("'2018-03 (Д)'!R",TEXT(MATCH($C51,'2018-03 (Д)'!$C$2:$C$100,0)+1,0)))="Н/Д",INDIRECT(CONCATENATE("'2018-02 (Д)'!R",TEXT(MATCH($C51,'2018-02 (Д)'!$C$2:$C$100,0)+1,0))))),"Н/Д",((INDIRECT(CONCATENATE("'2018-03 (Д)'!R",TEXT(MATCH($C51,'2018-03 (Д)'!$C$2:$C$100,0)+1,0)))-INDIRECT(CONCATENATE("'2018-02 (Д)'!R",TEXT(MATCH($C51,'2018-02 (Д)'!$C$2:$C$100,0)+1,0))))/INDIRECT(CONCATENATE("'2018-02 (Д)'!R",TEXT(MATCH($C51,'2018-02 (Д)'!$C$2:$C$100,0)+1,0))))*100)</f>
        <v>32.662924515140553</v>
      </c>
      <c r="ES51" s="9">
        <f ca="1">IF(OR(INDIRECT(CONCATENATE("'2018-04 (Д)'!R",TEXT(MATCH($C51,'2018-04 (Д)'!$C$2:$C$100,0)+1,0)))="Н/Д",INDIRECT(CONCATENATE("'2018-03 (Д)'!R",TEXT(MATCH($C51,'2018-03 (Д)'!$C$2:$C$100,0)+1,0)))="Н/Д",AND(INDIRECT(CONCATENATE("'2018-04 (Д)'!R",TEXT(MATCH($C51,'2018-04 (Д)'!$C$2:$C$100,0)+1,0)))="Н/Д",INDIRECT(CONCATENATE("'2018-03 (Д)'!R",TEXT(MATCH($C51,'2018-03 (Д)'!$C$2:$C$100,0)+1,0))))),"Н/Д",((INDIRECT(CONCATENATE("'2018-04 (Д)'!R",TEXT(MATCH($C51,'2018-04 (Д)'!$C$2:$C$100,0)+1,0)))-INDIRECT(CONCATENATE("'2018-03 (Д)'!R",TEXT(MATCH($C51,'2018-03 (Д)'!$C$2:$C$100,0)+1,0))))/INDIRECT(CONCATENATE("'2018-03 (Д)'!R",TEXT(MATCH($C51,'2018-03 (Д)'!$C$2:$C$100,0)+1,0))))*100)</f>
        <v>-53.677716494866722</v>
      </c>
      <c r="ET51" s="9">
        <f ca="1">IF(OR(INDIRECT(CONCATENATE("'2018-05 (Д)'!R",TEXT(MATCH($C51,'2018-05 (Д)'!$C$2:$C$100,0)+1,0)))="Н/Д",INDIRECT(CONCATENATE("'2018-04 (Д)'!R",TEXT(MATCH($C51,'2018-04 (Д)'!$C$2:$C$100,0)+1,0)))="Н/Д",AND(INDIRECT(CONCATENATE("'2018-05 (Д)'!R",TEXT(MATCH($C51,'2018-05 (Д)'!$C$2:$C$100,0)+1,0)))="Н/Д",INDIRECT(CONCATENATE("'2018-04 (Д)'!R",TEXT(MATCH($C51,'2018-04 (Д)'!$C$2:$C$100,0)+1,0))))),"Н/Д",((INDIRECT(CONCATENATE("'2018-05 (Д)'!R",TEXT(MATCH($C51,'2018-05 (Д)'!$C$2:$C$100,0)+1,0)))-INDIRECT(CONCATENATE("'2018-04 (Д)'!R",TEXT(MATCH($C51,'2018-04 (Д)'!$C$2:$C$100,0)+1,0))))/INDIRECT(CONCATENATE("'2018-04 (Д)'!R",TEXT(MATCH($C51,'2018-04 (Д)'!$C$2:$C$100,0)+1,0))))*100)</f>
        <v>67.353680053372841</v>
      </c>
      <c r="EU51" s="9">
        <f ca="1">IF(OR(INDIRECT(CONCATENATE("'2018-06 (Д)'!R",TEXT(MATCH($C51,'2018-06 (Д)'!$C$2:$C$100,0)+1,0)))="Н/Д",INDIRECT(CONCATENATE("'2018-05 (Д)'!R",TEXT(MATCH($C51,'2018-05 (Д)'!$C$2:$C$100,0)+1,0)))="Н/Д",AND(INDIRECT(CONCATENATE("'2018-06 (Д)'!R",TEXT(MATCH($C51,'2018-06 (Д)'!$C$2:$C$100,0)+1,0)))="Н/Д",INDIRECT(CONCATENATE("'2018-05 (Д)'!R",TEXT(MATCH($C51,'2018-05 (Д)'!$C$2:$C$100,0)+1,0))))),"Н/Д",((INDIRECT(CONCATENATE("'2018-06 (Д)'!R",TEXT(MATCH($C51,'2018-06 (Д)'!$C$2:$C$100,0)+1,0)))-INDIRECT(CONCATENATE("'2018-05 (Д)'!R",TEXT(MATCH($C51,'2018-05 (Д)'!$C$2:$C$100,0)+1,0))))/INDIRECT(CONCATENATE("'2018-05 (Д)'!R",TEXT(MATCH($C51,'2018-05 (Д)'!$C$2:$C$100,0)+1,0))))*100)</f>
        <v>-34.248774769713876</v>
      </c>
      <c r="EV51" s="9">
        <f ca="1">IF(OR(INDIRECT(CONCATENATE("'2018-07 (Д)'!R",TEXT(MATCH($C51,'2018-07 (Д)'!$C$2:$C$100,0)+1,0)))="Н/Д",INDIRECT(CONCATENATE("'2018-06 (Д)'!R",TEXT(MATCH($C51,'2018-06 (Д)'!$C$2:$C$100,0)+1,0)))="Н/Д",AND(INDIRECT(CONCATENATE("'2018-07 (Д)'!R",TEXT(MATCH($C51,'2018-07 (Д)'!$C$2:$C$100,0)+1,0)))="Н/Д",INDIRECT(CONCATENATE("'2018-06 (Д)'!R",TEXT(MATCH($C51,'2018-06 (Д)'!$C$2:$C$100,0)+1,0))))),"Н/Д",((INDIRECT(CONCATENATE("'2018-07 (Д)'!R",TEXT(MATCH($C51,'2018-07 (Д)'!$C$2:$C$100,0)+1,0)))-INDIRECT(CONCATENATE("'2018-06 (Д)'!R",TEXT(MATCH($C51,'2018-06 (Д)'!$C$2:$C$100,0)+1,0))))/INDIRECT(CONCATENATE("'2018-06 (Д)'!R",TEXT(MATCH($C51,'2018-06 (Д)'!$C$2:$C$100,0)+1,0))))*100)</f>
        <v>-0.96772019166805678</v>
      </c>
      <c r="EW51" s="9">
        <f ca="1">IF(OR(INDIRECT(CONCATENATE("'2018-08 (Д)'!R",TEXT(MATCH($C51,'2018-08 (Д)'!$C$2:$C$100,0)+1,0)))="Н/Д",INDIRECT(CONCATENATE("'2018-07 (Д)'!R",TEXT(MATCH($C51,'2018-07 (Д)'!$C$2:$C$100,0)+1,0)))="Н/Д",AND(INDIRECT(CONCATENATE("'2018-08 (Д)'!R",TEXT(MATCH($C51,'2018-08 (Д)'!$C$2:$C$100,0)+1,0)))="Н/Д",INDIRECT(CONCATENATE("'2018-07 (Д)'!R",TEXT(MATCH($C51,'2018-07 (Д)'!$C$2:$C$100,0)+1,0))))),"Н/Д",((INDIRECT(CONCATENATE("'2018-08 (Д)'!R",TEXT(MATCH($C51,'2018-08 (Д)'!$C$2:$C$100,0)+1,0)))-INDIRECT(CONCATENATE("'2018-07 (Д)'!R",TEXT(MATCH($C51,'2018-07 (Д)'!$C$2:$C$100,0)+1,0))))/INDIRECT(CONCATENATE("'2018-07 (Д)'!R",TEXT(MATCH($C51,'2018-07 (Д)'!$C$2:$C$100,0)+1,0))))*100)</f>
        <v>0.67657192559438306</v>
      </c>
      <c r="EX51" s="9">
        <f ca="1">IF(OR(INDIRECT(CONCATENATE("'2018-09 (Д)'!R",TEXT(MATCH($C51,'2018-09 (Д)'!$C$2:$C$100,0)+1,0)))="Н/Д",INDIRECT(CONCATENATE("'2018-08 (Д)'!R",TEXT(MATCH($C51,'2018-08 (Д)'!$C$2:$C$100,0)+1,0)))="Н/Д",AND(INDIRECT(CONCATENATE("'2018-09 (Д)'!R",TEXT(MATCH($C51,'2018-09 (Д)'!$C$2:$C$100,0)+1,0)))="Н/Д",INDIRECT(CONCATENATE("'2018-08 (Д)'!R",TEXT(MATCH($C51,'2018-08 (Д)'!$C$2:$C$100,0)+1,0))))),"Н/Д",((INDIRECT(CONCATENATE("'2018-09 (Д)'!R",TEXT(MATCH($C51,'2018-09 (Д)'!$C$2:$C$100,0)+1,0)))-INDIRECT(CONCATENATE("'2018-08 (Д)'!R",TEXT(MATCH($C51,'2018-08 (Д)'!$C$2:$C$100,0)+1,0))))/INDIRECT(CONCATENATE("'2018-08 (Д)'!R",TEXT(MATCH($C51,'2018-08 (Д)'!$C$2:$C$100,0)+1,0))))*100)</f>
        <v>8.4209064745700921</v>
      </c>
      <c r="EY51" s="9">
        <f ca="1">IF(OR(INDIRECT(CONCATENATE("'2018-10 (Д)'!R",TEXT(MATCH($C51,'2018-10 (Д)'!$C$2:$C$100,0)+1,0)))="Н/Д",INDIRECT(CONCATENATE("'2018-09 (Д)'!R",TEXT(MATCH($C51,'2018-09 (Д)'!$C$2:$C$100,0)+1,0)))="Н/Д",AND(INDIRECT(CONCATENATE("'2018-10 (Д)'!R",TEXT(MATCH($C51,'2018-10 (Д)'!$C$2:$C$100,0)+1,0)))="Н/Д",INDIRECT(CONCATENATE("'2018-09 (Д)'!R",TEXT(MATCH($C51,'2018-09 (Д)'!$C$2:$C$100,0)+1,0))))),"Н/Д",((INDIRECT(CONCATENATE("'2018-10 (Д)'!R",TEXT(MATCH($C51,'2018-10 (Д)'!$C$2:$C$100,0)+1,0)))-INDIRECT(CONCATENATE("'2018-09 (Д)'!R",TEXT(MATCH($C51,'2018-09 (Д)'!$C$2:$C$100,0)+1,0))))/INDIRECT(CONCATENATE("'2018-09 (Д)'!R",TEXT(MATCH($C51,'2018-09 (Д)'!$C$2:$C$100,0)+1,0))))*100)</f>
        <v>-39.314519052025908</v>
      </c>
      <c r="EZ51" s="9">
        <f ca="1">IF(OR(INDIRECT(CONCATENATE("'2018-11 (Д)'!R",TEXT(MATCH($C51,'2018-11 (Д)'!$C$2:$C$100,0)+1,0)))="Н/Д",INDIRECT(CONCATENATE("'2018-10 (Д)'!R",TEXT(MATCH($C51,'2018-10 (Д)'!$C$2:$C$100,0)+1,0)))="Н/Д",AND(INDIRECT(CONCATENATE("'2018-11 (Д)'!R",TEXT(MATCH($C51,'2018-11 (Д)'!$C$2:$C$100,0)+1,0)))="Н/Д",INDIRECT(CONCATENATE("'2018-10 (Д)'!R",TEXT(MATCH($C51,'2018-10 (Д)'!$C$2:$C$100,0)+1,0))))),"Н/Д",((INDIRECT(CONCATENATE("'2018-11 (Д)'!R",TEXT(MATCH($C51,'2018-11 (Д)'!$C$2:$C$100,0)+1,0)))-INDIRECT(CONCATENATE("'2018-10 (Д)'!R",TEXT(MATCH($C51,'2018-10 (Д)'!$C$2:$C$100,0)+1,0))))/INDIRECT(CONCATENATE("'2018-10 (Д)'!R",TEXT(MATCH($C51,'2018-10 (Д)'!$C$2:$C$100,0)+1,0))))*100)</f>
        <v>244.61831974812841</v>
      </c>
      <c r="FA51" s="9">
        <f ca="1">IF(OR(INDIRECT(CONCATENATE("'2018-12 (Д)'!R",TEXT(MATCH($C51,'2018-12 (Д)'!$C$2:$C$100,0)+1,0)))="Н/Д",INDIRECT(CONCATENATE("'2018-11 (Д)'!R",TEXT(MATCH($C51,'2018-11 (Д)'!$C$2:$C$100,0)+1,0)))="Н/Д",AND(INDIRECT(CONCATENATE("'2018-12 (Д)'!R",TEXT(MATCH($C51,'2018-12 (Д)'!$C$2:$C$100,0)+1,0)))="Н/Д",INDIRECT(CONCATENATE("'2018-11 (Д)'!R",TEXT(MATCH($C51,'2018-11 (Д)'!$C$2:$C$100,0)+1,0))))),"Н/Д",((INDIRECT(CONCATENATE("'2018-12 (Д)'!R",TEXT(MATCH($C51,'2018-12 (Д)'!$C$2:$C$100,0)+1,0)))-INDIRECT(CONCATENATE("'2018-11 (Д)'!R",TEXT(MATCH($C51,'2018-11 (Д)'!$C$2:$C$100,0)+1,0))))/INDIRECT(CONCATENATE("'2018-11 (Д)'!R",TEXT(MATCH($C51,'2018-11 (Д)'!$C$2:$C$100,0)+1,0))))*100)</f>
        <v>23.745730730239544</v>
      </c>
      <c r="FB51" s="9"/>
      <c r="FC51" s="9">
        <f ca="1">IF(OR(INDIRECT(CONCATENATE("'2018-03 (Д)'!S",TEXT(MATCH($C51,'2018-03 (Д)'!$C$2:$C$100,0)+1,0)))="Н/Д",INDIRECT(CONCATENATE("'2018-02 (Д)'!S",TEXT(MATCH($C51,'2018-02 (Д)'!$C$2:$C$100,0)+1,0)))="Н/Д",AND(INDIRECT(CONCATENATE("'2018-03 (Д)'!S",TEXT(MATCH($C51,'2018-03 (Д)'!$C$2:$C$100,0)+1,0)))="Н/Д",INDIRECT(CONCATENATE("'2018-02 (Д)'!S",TEXT(MATCH($C51,'2018-02 (Д)'!$C$2:$C$100,0)+1,0))))),"Н/Д",((INDIRECT(CONCATENATE("'2018-03 (Д)'!S",TEXT(MATCH($C51,'2018-03 (Д)'!$C$2:$C$100,0)+1,0)))-INDIRECT(CONCATENATE("'2018-02 (Д)'!S",TEXT(MATCH($C51,'2018-02 (Д)'!$C$2:$C$100,0)+1,0))))/INDIRECT(CONCATENATE("'2018-02 (Д)'!S",TEXT(MATCH($C51,'2018-02 (Д)'!$C$2:$C$100,0)+1,0))))*100)</f>
        <v>65.398550724637687</v>
      </c>
      <c r="FD51" s="9">
        <f ca="1">IF(OR(INDIRECT(CONCATENATE("'2018-04 (Д)'!S",TEXT(MATCH($C51,'2018-04 (Д)'!$C$2:$C$100,0)+1,0)))="Н/Д",INDIRECT(CONCATENATE("'2018-03 (Д)'!S",TEXT(MATCH($C51,'2018-03 (Д)'!$C$2:$C$100,0)+1,0)))="Н/Д",AND(INDIRECT(CONCATENATE("'2018-04 (Д)'!S",TEXT(MATCH($C51,'2018-04 (Д)'!$C$2:$C$100,0)+1,0)))="Н/Д",INDIRECT(CONCATENATE("'2018-03 (Д)'!S",TEXT(MATCH($C51,'2018-03 (Д)'!$C$2:$C$100,0)+1,0))))),"Н/Д",((INDIRECT(CONCATENATE("'2018-04 (Д)'!S",TEXT(MATCH($C51,'2018-04 (Д)'!$C$2:$C$100,0)+1,0)))-INDIRECT(CONCATENATE("'2018-03 (Д)'!S",TEXT(MATCH($C51,'2018-03 (Д)'!$C$2:$C$100,0)+1,0))))/INDIRECT(CONCATENATE("'2018-03 (Д)'!S",TEXT(MATCH($C51,'2018-03 (Д)'!$C$2:$C$100,0)+1,0))))*100)</f>
        <v>-51.259583789704266</v>
      </c>
      <c r="FE51" s="9">
        <f ca="1">IF(OR(INDIRECT(CONCATENATE("'2018-05 (Д)'!S",TEXT(MATCH($C51,'2018-05 (Д)'!$C$2:$C$100,0)+1,0)))="Н/Д",INDIRECT(CONCATENATE("'2018-04 (Д)'!S",TEXT(MATCH($C51,'2018-04 (Д)'!$C$2:$C$100,0)+1,0)))="Н/Д",AND(INDIRECT(CONCATENATE("'2018-05 (Д)'!S",TEXT(MATCH($C51,'2018-05 (Д)'!$C$2:$C$100,0)+1,0)))="Н/Д",INDIRECT(CONCATENATE("'2018-04 (Д)'!S",TEXT(MATCH($C51,'2018-04 (Д)'!$C$2:$C$100,0)+1,0))))),"Н/Д",((INDIRECT(CONCATENATE("'2018-05 (Д)'!S",TEXT(MATCH($C51,'2018-05 (Д)'!$C$2:$C$100,0)+1,0)))-INDIRECT(CONCATENATE("'2018-04 (Д)'!S",TEXT(MATCH($C51,'2018-04 (Д)'!$C$2:$C$100,0)+1,0))))/INDIRECT(CONCATENATE("'2018-04 (Д)'!S",TEXT(MATCH($C51,'2018-04 (Д)'!$C$2:$C$100,0)+1,0))))*100)</f>
        <v>5.393258426966292</v>
      </c>
      <c r="FF51" s="9">
        <f ca="1">IF(OR(INDIRECT(CONCATENATE("'2018-06 (Д)'!S",TEXT(MATCH($C51,'2018-06 (Д)'!$C$2:$C$100,0)+1,0)))="Н/Д",INDIRECT(CONCATENATE("'2018-05 (Д)'!S",TEXT(MATCH($C51,'2018-05 (Д)'!$C$2:$C$100,0)+1,0)))="Н/Д",AND(INDIRECT(CONCATENATE("'2018-06 (Д)'!S",TEXT(MATCH($C51,'2018-06 (Д)'!$C$2:$C$100,0)+1,0)))="Н/Д",INDIRECT(CONCATENATE("'2018-05 (Д)'!S",TEXT(MATCH($C51,'2018-05 (Д)'!$C$2:$C$100,0)+1,0))))),"Н/Д",((INDIRECT(CONCATENATE("'2018-06 (Д)'!S",TEXT(MATCH($C51,'2018-06 (Д)'!$C$2:$C$100,0)+1,0)))-INDIRECT(CONCATENATE("'2018-05 (Д)'!S",TEXT(MATCH($C51,'2018-05 (Д)'!$C$2:$C$100,0)+1,0))))/INDIRECT(CONCATENATE("'2018-05 (Д)'!S",TEXT(MATCH($C51,'2018-05 (Д)'!$C$2:$C$100,0)+1,0))))*100)</f>
        <v>2.1321961620469083</v>
      </c>
      <c r="FG51" s="9">
        <f ca="1">IF(OR(INDIRECT(CONCATENATE("'2018-07 (Д)'!S",TEXT(MATCH($C51,'2018-07 (Д)'!$C$2:$C$100,0)+1,0)))="Н/Д",INDIRECT(CONCATENATE("'2018-06 (Д)'!S",TEXT(MATCH($C51,'2018-06 (Д)'!$C$2:$C$100,0)+1,0)))="Н/Д",AND(INDIRECT(CONCATENATE("'2018-07 (Д)'!S",TEXT(MATCH($C51,'2018-07 (Д)'!$C$2:$C$100,0)+1,0)))="Н/Д",INDIRECT(CONCATENATE("'2018-06 (Д)'!S",TEXT(MATCH($C51,'2018-06 (Д)'!$C$2:$C$100,0)+1,0))))),"Н/Д",((INDIRECT(CONCATENATE("'2018-07 (Д)'!S",TEXT(MATCH($C51,'2018-07 (Д)'!$C$2:$C$100,0)+1,0)))-INDIRECT(CONCATENATE("'2018-06 (Д)'!S",TEXT(MATCH($C51,'2018-06 (Д)'!$C$2:$C$100,0)+1,0))))/INDIRECT(CONCATENATE("'2018-06 (Д)'!S",TEXT(MATCH($C51,'2018-06 (Д)'!$C$2:$C$100,0)+1,0))))*100)</f>
        <v>-33.820459290187891</v>
      </c>
      <c r="FH51" s="9">
        <f ca="1">IF(OR(INDIRECT(CONCATENATE("'2018-08 (Д)'!S",TEXT(MATCH($C51,'2018-08 (Д)'!$C$2:$C$100,0)+1,0)))="Н/Д",INDIRECT(CONCATENATE("'2018-07 (Д)'!S",TEXT(MATCH($C51,'2018-07 (Д)'!$C$2:$C$100,0)+1,0)))="Н/Д",AND(INDIRECT(CONCATENATE("'2018-08 (Д)'!S",TEXT(MATCH($C51,'2018-08 (Д)'!$C$2:$C$100,0)+1,0)))="Н/Д",INDIRECT(CONCATENATE("'2018-07 (Д)'!S",TEXT(MATCH($C51,'2018-07 (Д)'!$C$2:$C$100,0)+1,0))))),"Н/Д",((INDIRECT(CONCATENATE("'2018-08 (Д)'!S",TEXT(MATCH($C51,'2018-08 (Д)'!$C$2:$C$100,0)+1,0)))-INDIRECT(CONCATENATE("'2018-07 (Д)'!S",TEXT(MATCH($C51,'2018-07 (Д)'!$C$2:$C$100,0)+1,0))))/INDIRECT(CONCATENATE("'2018-07 (Д)'!S",TEXT(MATCH($C51,'2018-07 (Д)'!$C$2:$C$100,0)+1,0))))*100)</f>
        <v>2.5236593059936907</v>
      </c>
      <c r="FI51" s="9">
        <f ca="1">IF(OR(INDIRECT(CONCATENATE("'2018-09 (Д)'!S",TEXT(MATCH($C51,'2018-09 (Д)'!$C$2:$C$100,0)+1,0)))="Н/Д",INDIRECT(CONCATENATE("'2018-08 (Д)'!S",TEXT(MATCH($C51,'2018-08 (Д)'!$C$2:$C$100,0)+1,0)))="Н/Д",AND(INDIRECT(CONCATENATE("'2018-09 (Д)'!S",TEXT(MATCH($C51,'2018-09 (Д)'!$C$2:$C$100,0)+1,0)))="Н/Д",INDIRECT(CONCATENATE("'2018-08 (Д)'!S",TEXT(MATCH($C51,'2018-08 (Д)'!$C$2:$C$100,0)+1,0))))),"Н/Д",((INDIRECT(CONCATENATE("'2018-09 (Д)'!S",TEXT(MATCH($C51,'2018-09 (Д)'!$C$2:$C$100,0)+1,0)))-INDIRECT(CONCATENATE("'2018-08 (Д)'!S",TEXT(MATCH($C51,'2018-08 (Д)'!$C$2:$C$100,0)+1,0))))/INDIRECT(CONCATENATE("'2018-08 (Д)'!S",TEXT(MATCH($C51,'2018-08 (Д)'!$C$2:$C$100,0)+1,0))))*100)</f>
        <v>10.030769230769231</v>
      </c>
      <c r="FJ51" s="9">
        <f ca="1">IF(OR(INDIRECT(CONCATENATE("'2018-10 (Д)'!S",TEXT(MATCH($C51,'2018-10 (Д)'!$C$2:$C$100,0)+1,0)))="Н/Д",INDIRECT(CONCATENATE("'2018-09 (Д)'!S",TEXT(MATCH($C51,'2018-09 (Д)'!$C$2:$C$100,0)+1,0)))="Н/Д",AND(INDIRECT(CONCATENATE("'2018-10 (Д)'!S",TEXT(MATCH($C51,'2018-10 (Д)'!$C$2:$C$100,0)+1,0)))="Н/Д",INDIRECT(CONCATENATE("'2018-09 (Д)'!S",TEXT(MATCH($C51,'2018-09 (Д)'!$C$2:$C$100,0)+1,0))))),"Н/Д",((INDIRECT(CONCATENATE("'2018-10 (Д)'!S",TEXT(MATCH($C51,'2018-10 (Д)'!$C$2:$C$100,0)+1,0)))-INDIRECT(CONCATENATE("'2018-09 (Д)'!S",TEXT(MATCH($C51,'2018-09 (Д)'!$C$2:$C$100,0)+1,0))))/INDIRECT(CONCATENATE("'2018-09 (Д)'!S",TEXT(MATCH($C51,'2018-09 (Д)'!$C$2:$C$100,0)+1,0))))*100)</f>
        <v>-15.827740492170022</v>
      </c>
      <c r="FK51" s="9">
        <f ca="1">IF(OR(INDIRECT(CONCATENATE("'2018-11 (Д)'!S",TEXT(MATCH($C51,'2018-11 (Д)'!$C$2:$C$100,0)+1,0)))="Н/Д",INDIRECT(CONCATENATE("'2018-10 (Д)'!S",TEXT(MATCH($C51,'2018-10 (Д)'!$C$2:$C$100,0)+1,0)))="Н/Д",AND(INDIRECT(CONCATENATE("'2018-11 (Д)'!S",TEXT(MATCH($C51,'2018-11 (Д)'!$C$2:$C$100,0)+1,0)))="Н/Д",INDIRECT(CONCATENATE("'2018-10 (Д)'!S",TEXT(MATCH($C51,'2018-10 (Д)'!$C$2:$C$100,0)+1,0))))),"Н/Д",((INDIRECT(CONCATENATE("'2018-11 (Д)'!S",TEXT(MATCH($C51,'2018-11 (Д)'!$C$2:$C$100,0)+1,0)))-INDIRECT(CONCATENATE("'2018-10 (Д)'!S",TEXT(MATCH($C51,'2018-10 (Д)'!$C$2:$C$100,0)+1,0))))/INDIRECT(CONCATENATE("'2018-10 (Д)'!S",TEXT(MATCH($C51,'2018-10 (Д)'!$C$2:$C$100,0)+1,0))))*100)</f>
        <v>94.21926910299004</v>
      </c>
      <c r="FL51" s="9">
        <f ca="1">IF(OR(INDIRECT(CONCATENATE("'2018-12 (Д)'!S",TEXT(MATCH($C51,'2018-12 (Д)'!$C$2:$C$100,0)+1,0)))="Н/Д",INDIRECT(CONCATENATE("'2018-11 (Д)'!S",TEXT(MATCH($C51,'2018-11 (Д)'!$C$2:$C$100,0)+1,0)))="Н/Д",AND(INDIRECT(CONCATENATE("'2018-12 (Д)'!S",TEXT(MATCH($C51,'2018-12 (Д)'!$C$2:$C$100,0)+1,0)))="Н/Д",INDIRECT(CONCATENATE("'2018-11 (Д)'!S",TEXT(MATCH($C51,'2018-11 (Д)'!$C$2:$C$100,0)+1,0))))),"Н/Д",((INDIRECT(CONCATENATE("'2018-12 (Д)'!S",TEXT(MATCH($C51,'2018-12 (Д)'!$C$2:$C$100,0)+1,0)))-INDIRECT(CONCATENATE("'2018-11 (Д)'!S",TEXT(MATCH($C51,'2018-11 (Д)'!$C$2:$C$100,0)+1,0))))/INDIRECT(CONCATENATE("'2018-11 (Д)'!S",TEXT(MATCH($C51,'2018-11 (Д)'!$C$2:$C$100,0)+1,0))))*100)</f>
        <v>-46.117003079028393</v>
      </c>
      <c r="FM51" s="9"/>
      <c r="FN51" s="9">
        <f ca="1">IF(OR(INDIRECT(CONCATENATE("'2018-03 (Д)'!T",TEXT(MATCH($C51,'2018-03 (Д)'!$C$2:$C$100,0)+1,0)))="Н/Д",INDIRECT(CONCATENATE("'2018-02 (Д)'!T",TEXT(MATCH($C51,'2018-02 (Д)'!$C$2:$C$100,0)+1,0)))="Н/Д",AND(INDIRECT(CONCATENATE("'2018-03 (Д)'!T",TEXT(MATCH($C51,'2018-03 (Д)'!$C$2:$C$100,0)+1,0)))="Н/Д",INDIRECT(CONCATENATE("'2018-02 (Д)'!T",TEXT(MATCH($C51,'2018-02 (Д)'!$C$2:$C$100,0)+1,0))))),"Н/Д",((INDIRECT(CONCATENATE("'2018-03 (Д)'!T",TEXT(MATCH($C51,'2018-03 (Д)'!$C$2:$C$100,0)+1,0)))-INDIRECT(CONCATENATE("'2018-02 (Д)'!T",TEXT(MATCH($C51,'2018-02 (Д)'!$C$2:$C$100,0)+1,0))))/INDIRECT(CONCATENATE("'2018-02 (Д)'!T",TEXT(MATCH($C51,'2018-02 (Д)'!$C$2:$C$100,0)+1,0))))*100)</f>
        <v>109.48971639807401</v>
      </c>
      <c r="FO51" s="9">
        <f ca="1">IF(OR(INDIRECT(CONCATENATE("'2018-04 (Д)'!T",TEXT(MATCH($C51,'2018-04 (Д)'!$C$2:$C$100,0)+1,0)))="Н/Д",INDIRECT(CONCATENATE("'2018-03 (Д)'!T",TEXT(MATCH($C51,'2018-03 (Д)'!$C$2:$C$100,0)+1,0)))="Н/Д",AND(INDIRECT(CONCATENATE("'2018-04 (Д)'!T",TEXT(MATCH($C51,'2018-04 (Д)'!$C$2:$C$100,0)+1,0)))="Н/Д",INDIRECT(CONCATENATE("'2018-03 (Д)'!T",TEXT(MATCH($C51,'2018-03 (Д)'!$C$2:$C$100,0)+1,0))))),"Н/Д",((INDIRECT(CONCATENATE("'2018-04 (Д)'!T",TEXT(MATCH($C51,'2018-04 (Д)'!$C$2:$C$100,0)+1,0)))-INDIRECT(CONCATENATE("'2018-03 (Д)'!T",TEXT(MATCH($C51,'2018-03 (Д)'!$C$2:$C$100,0)+1,0))))/INDIRECT(CONCATENATE("'2018-03 (Д)'!T",TEXT(MATCH($C51,'2018-03 (Д)'!$C$2:$C$100,0)+1,0))))*100)</f>
        <v>-60.463744074754544</v>
      </c>
      <c r="FP51" s="9">
        <f ca="1">IF(OR(INDIRECT(CONCATENATE("'2018-05 (Д)'!T",TEXT(MATCH($C51,'2018-05 (Д)'!$C$2:$C$100,0)+1,0)))="Н/Д",INDIRECT(CONCATENATE("'2018-04 (Д)'!T",TEXT(MATCH($C51,'2018-04 (Д)'!$C$2:$C$100,0)+1,0)))="Н/Д",AND(INDIRECT(CONCATENATE("'2018-05 (Д)'!T",TEXT(MATCH($C51,'2018-05 (Д)'!$C$2:$C$100,0)+1,0)))="Н/Д",INDIRECT(CONCATENATE("'2018-04 (Д)'!T",TEXT(MATCH($C51,'2018-04 (Д)'!$C$2:$C$100,0)+1,0))))),"Н/Д",((INDIRECT(CONCATENATE("'2018-05 (Д)'!T",TEXT(MATCH($C51,'2018-05 (Д)'!$C$2:$C$100,0)+1,0)))-INDIRECT(CONCATENATE("'2018-04 (Д)'!T",TEXT(MATCH($C51,'2018-04 (Д)'!$C$2:$C$100,0)+1,0))))/INDIRECT(CONCATENATE("'2018-04 (Д)'!T",TEXT(MATCH($C51,'2018-04 (Д)'!$C$2:$C$100,0)+1,0))))*100)</f>
        <v>11.980591745620442</v>
      </c>
      <c r="FQ51" s="9">
        <f ca="1">IF(OR(INDIRECT(CONCATENATE("'2018-06 (Д)'!T",TEXT(MATCH($C51,'2018-06 (Д)'!$C$2:$C$100,0)+1,0)))="Н/Д",INDIRECT(CONCATENATE("'2018-05 (Д)'!T",TEXT(MATCH($C51,'2018-05 (Д)'!$C$2:$C$100,0)+1,0)))="Н/Д",AND(INDIRECT(CONCATENATE("'2018-06 (Д)'!T",TEXT(MATCH($C51,'2018-06 (Д)'!$C$2:$C$100,0)+1,0)))="Н/Д",INDIRECT(CONCATENATE("'2018-05 (Д)'!T",TEXT(MATCH($C51,'2018-05 (Д)'!$C$2:$C$100,0)+1,0))))),"Н/Д",((INDIRECT(CONCATENATE("'2018-06 (Д)'!T",TEXT(MATCH($C51,'2018-06 (Д)'!$C$2:$C$100,0)+1,0)))-INDIRECT(CONCATENATE("'2018-05 (Д)'!T",TEXT(MATCH($C51,'2018-05 (Д)'!$C$2:$C$100,0)+1,0))))/INDIRECT(CONCATENATE("'2018-05 (Д)'!T",TEXT(MATCH($C51,'2018-05 (Д)'!$C$2:$C$100,0)+1,0))))*100)</f>
        <v>-55.742629573695915</v>
      </c>
      <c r="FR51" s="9">
        <f ca="1">IF(OR(INDIRECT(CONCATENATE("'2018-07 (Д)'!T",TEXT(MATCH($C51,'2018-07 (Д)'!$C$2:$C$100,0)+1,0)))="Н/Д",INDIRECT(CONCATENATE("'2018-06 (Д)'!T",TEXT(MATCH($C51,'2018-06 (Д)'!$C$2:$C$100,0)+1,0)))="Н/Д",AND(INDIRECT(CONCATENATE("'2018-07 (Д)'!T",TEXT(MATCH($C51,'2018-07 (Д)'!$C$2:$C$100,0)+1,0)))="Н/Д",INDIRECT(CONCATENATE("'2018-06 (Д)'!T",TEXT(MATCH($C51,'2018-06 (Д)'!$C$2:$C$100,0)+1,0))))),"Н/Д",((INDIRECT(CONCATENATE("'2018-07 (Д)'!T",TEXT(MATCH($C51,'2018-07 (Д)'!$C$2:$C$100,0)+1,0)))-INDIRECT(CONCATENATE("'2018-06 (Д)'!T",TEXT(MATCH($C51,'2018-06 (Д)'!$C$2:$C$100,0)+1,0))))/INDIRECT(CONCATENATE("'2018-06 (Д)'!T",TEXT(MATCH($C51,'2018-06 (Д)'!$C$2:$C$100,0)+1,0))))*100)</f>
        <v>218.79462745047547</v>
      </c>
      <c r="FS51" s="9">
        <f ca="1">IF(OR(INDIRECT(CONCATENATE("'2018-08 (Д)'!T",TEXT(MATCH($C51,'2018-08 (Д)'!$C$2:$C$100,0)+1,0)))="Н/Д",INDIRECT(CONCATENATE("'2018-07 (Д)'!T",TEXT(MATCH($C51,'2018-07 (Д)'!$C$2:$C$100,0)+1,0)))="Н/Д",AND(INDIRECT(CONCATENATE("'2018-08 (Д)'!T",TEXT(MATCH($C51,'2018-08 (Д)'!$C$2:$C$100,0)+1,0)))="Н/Д",INDIRECT(CONCATENATE("'2018-07 (Д)'!T",TEXT(MATCH($C51,'2018-07 (Д)'!$C$2:$C$100,0)+1,0))))),"Н/Д",((INDIRECT(CONCATENATE("'2018-08 (Д)'!T",TEXT(MATCH($C51,'2018-08 (Д)'!$C$2:$C$100,0)+1,0)))-INDIRECT(CONCATENATE("'2018-07 (Д)'!T",TEXT(MATCH($C51,'2018-07 (Д)'!$C$2:$C$100,0)+1,0))))/INDIRECT(CONCATENATE("'2018-07 (Д)'!T",TEXT(MATCH($C51,'2018-07 (Д)'!$C$2:$C$100,0)+1,0))))*100)</f>
        <v>29.987384274158845</v>
      </c>
      <c r="FT51" s="9">
        <f ca="1">IF(OR(INDIRECT(CONCATENATE("'2018-09 (Д)'!T",TEXT(MATCH($C51,'2018-09 (Д)'!$C$2:$C$100,0)+1,0)))="Н/Д",INDIRECT(CONCATENATE("'2018-08 (Д)'!T",TEXT(MATCH($C51,'2018-08 (Д)'!$C$2:$C$100,0)+1,0)))="Н/Д",AND(INDIRECT(CONCATENATE("'2018-09 (Д)'!T",TEXT(MATCH($C51,'2018-09 (Д)'!$C$2:$C$100,0)+1,0)))="Н/Д",INDIRECT(CONCATENATE("'2018-08 (Д)'!T",TEXT(MATCH($C51,'2018-08 (Д)'!$C$2:$C$100,0)+1,0))))),"Н/Д",((INDIRECT(CONCATENATE("'2018-09 (Д)'!T",TEXT(MATCH($C51,'2018-09 (Д)'!$C$2:$C$100,0)+1,0)))-INDIRECT(CONCATENATE("'2018-08 (Д)'!T",TEXT(MATCH($C51,'2018-08 (Д)'!$C$2:$C$100,0)+1,0))))/INDIRECT(CONCATENATE("'2018-08 (Д)'!T",TEXT(MATCH($C51,'2018-08 (Д)'!$C$2:$C$100,0)+1,0))))*100)</f>
        <v>-12.342801085806856</v>
      </c>
      <c r="FU51" s="9">
        <f ca="1">IF(OR(INDIRECT(CONCATENATE("'2018-10 (Д)'!T",TEXT(MATCH($C51,'2018-10 (Д)'!$C$2:$C$100,0)+1,0)))="Н/Д",INDIRECT(CONCATENATE("'2018-09 (Д)'!T",TEXT(MATCH($C51,'2018-09 (Д)'!$C$2:$C$100,0)+1,0)))="Н/Д",AND(INDIRECT(CONCATENATE("'2018-10 (Д)'!T",TEXT(MATCH($C51,'2018-10 (Д)'!$C$2:$C$100,0)+1,0)))="Н/Д",INDIRECT(CONCATENATE("'2018-09 (Д)'!T",TEXT(MATCH($C51,'2018-09 (Д)'!$C$2:$C$100,0)+1,0))))),"Н/Д",((INDIRECT(CONCATENATE("'2018-10 (Д)'!T",TEXT(MATCH($C51,'2018-10 (Д)'!$C$2:$C$100,0)+1,0)))-INDIRECT(CONCATENATE("'2018-09 (Д)'!T",TEXT(MATCH($C51,'2018-09 (Д)'!$C$2:$C$100,0)+1,0))))/INDIRECT(CONCATENATE("'2018-09 (Д)'!T",TEXT(MATCH($C51,'2018-09 (Д)'!$C$2:$C$100,0)+1,0))))*100)</f>
        <v>7.6269367833563795</v>
      </c>
      <c r="FV51" s="9">
        <f ca="1">IF(OR(INDIRECT(CONCATENATE("'2018-11 (Д)'!T",TEXT(MATCH($C51,'2018-11 (Д)'!$C$2:$C$100,0)+1,0)))="Н/Д",INDIRECT(CONCATENATE("'2018-10 (Д)'!T",TEXT(MATCH($C51,'2018-10 (Д)'!$C$2:$C$100,0)+1,0)))="Н/Д",AND(INDIRECT(CONCATENATE("'2018-11 (Д)'!T",TEXT(MATCH($C51,'2018-11 (Д)'!$C$2:$C$100,0)+1,0)))="Н/Д",INDIRECT(CONCATENATE("'2018-10 (Д)'!T",TEXT(MATCH($C51,'2018-10 (Д)'!$C$2:$C$100,0)+1,0))))),"Н/Д",((INDIRECT(CONCATENATE("'2018-11 (Д)'!T",TEXT(MATCH($C51,'2018-11 (Д)'!$C$2:$C$100,0)+1,0)))-INDIRECT(CONCATENATE("'2018-10 (Д)'!T",TEXT(MATCH($C51,'2018-10 (Д)'!$C$2:$C$100,0)+1,0))))/INDIRECT(CONCATENATE("'2018-10 (Д)'!T",TEXT(MATCH($C51,'2018-10 (Д)'!$C$2:$C$100,0)+1,0))))*100)</f>
        <v>2.8987154525164289</v>
      </c>
      <c r="FW51" s="9">
        <f ca="1">IF(OR(INDIRECT(CONCATENATE("'2018-12 (Д)'!T",TEXT(MATCH($C51,'2018-12 (Д)'!$C$2:$C$100,0)+1,0)))="Н/Д",INDIRECT(CONCATENATE("'2018-11 (Д)'!T",TEXT(MATCH($C51,'2018-11 (Д)'!$C$2:$C$100,0)+1,0)))="Н/Д",AND(INDIRECT(CONCATENATE("'2018-12 (Д)'!T",TEXT(MATCH($C51,'2018-12 (Д)'!$C$2:$C$100,0)+1,0)))="Н/Д",INDIRECT(CONCATENATE("'2018-11 (Д)'!T",TEXT(MATCH($C51,'2018-11 (Д)'!$C$2:$C$100,0)+1,0))))),"Н/Д",((INDIRECT(CONCATENATE("'2018-12 (Д)'!T",TEXT(MATCH($C51,'2018-12 (Д)'!$C$2:$C$100,0)+1,0)))-INDIRECT(CONCATENATE("'2018-11 (Д)'!T",TEXT(MATCH($C51,'2018-11 (Д)'!$C$2:$C$100,0)+1,0))))/INDIRECT(CONCATENATE("'2018-11 (Д)'!T",TEXT(MATCH($C51,'2018-11 (Д)'!$C$2:$C$100,0)+1,0))))*100)</f>
        <v>-7.5922415443054936</v>
      </c>
      <c r="FX51" s="9"/>
      <c r="FY51" s="9">
        <f ca="1">IF(OR(INDIRECT(CONCATENATE("'2018-03 (Д)'!U",TEXT(MATCH($C51,'2018-03 (Д)'!$C$2:$C$100,0)+1,0)))="Н/Д",INDIRECT(CONCATENATE("'2018-02 (Д)'!U",TEXT(MATCH($C51,'2018-02 (Д)'!$C$2:$C$100,0)+1,0)))="Н/Д",AND(INDIRECT(CONCATENATE("'2018-03 (Д)'!U",TEXT(MATCH($C51,'2018-03 (Д)'!$C$2:$C$100,0)+1,0)))="Н/Д",INDIRECT(CONCATENATE("'2018-02 (Д)'!U",TEXT(MATCH($C51,'2018-02 (Д)'!$C$2:$C$100,0)+1,0))))),"Н/Д",((INDIRECT(CONCATENATE("'2018-03 (Д)'!U",TEXT(MATCH($C51,'2018-03 (Д)'!$C$2:$C$100,0)+1,0)))-INDIRECT(CONCATENATE("'2018-02 (Д)'!U",TEXT(MATCH($C51,'2018-02 (Д)'!$C$2:$C$100,0)+1,0))))/INDIRECT(CONCATENATE("'2018-02 (Д)'!U",TEXT(MATCH($C51,'2018-02 (Д)'!$C$2:$C$100,0)+1,0))))*100)</f>
        <v>211.39108138631846</v>
      </c>
      <c r="FZ51" s="9">
        <f ca="1">IF(OR(INDIRECT(CONCATENATE("'2018-04 (Д)'!U",TEXT(MATCH($C51,'2018-04 (Д)'!$C$2:$C$100,0)+1,0)))="Н/Д",INDIRECT(CONCATENATE("'2018-03 (Д)'!U",TEXT(MATCH($C51,'2018-03 (Д)'!$C$2:$C$100,0)+1,0)))="Н/Д",AND(INDIRECT(CONCATENATE("'2018-04 (Д)'!U",TEXT(MATCH($C51,'2018-04 (Д)'!$C$2:$C$100,0)+1,0)))="Н/Д",INDIRECT(CONCATENATE("'2018-03 (Д)'!U",TEXT(MATCH($C51,'2018-03 (Д)'!$C$2:$C$100,0)+1,0))))),"Н/Д",((INDIRECT(CONCATENATE("'2018-04 (Д)'!U",TEXT(MATCH($C51,'2018-04 (Д)'!$C$2:$C$100,0)+1,0)))-INDIRECT(CONCATENATE("'2018-03 (Д)'!U",TEXT(MATCH($C51,'2018-03 (Д)'!$C$2:$C$100,0)+1,0))))/INDIRECT(CONCATENATE("'2018-03 (Д)'!U",TEXT(MATCH($C51,'2018-03 (Д)'!$C$2:$C$100,0)+1,0))))*100)</f>
        <v>74.822507447276934</v>
      </c>
      <c r="GA51" s="9">
        <f ca="1">IF(OR(INDIRECT(CONCATENATE("'2018-05 (Д)'!U",TEXT(MATCH($C51,'2018-05 (Д)'!$C$2:$C$100,0)+1,0)))="Н/Д",INDIRECT(CONCATENATE("'2018-04 (Д)'!U",TEXT(MATCH($C51,'2018-04 (Д)'!$C$2:$C$100,0)+1,0)))="Н/Д",AND(INDIRECT(CONCATENATE("'2018-05 (Д)'!U",TEXT(MATCH($C51,'2018-05 (Д)'!$C$2:$C$100,0)+1,0)))="Н/Д",INDIRECT(CONCATENATE("'2018-04 (Д)'!U",TEXT(MATCH($C51,'2018-04 (Д)'!$C$2:$C$100,0)+1,0))))),"Н/Д",((INDIRECT(CONCATENATE("'2018-05 (Д)'!U",TEXT(MATCH($C51,'2018-05 (Д)'!$C$2:$C$100,0)+1,0)))-INDIRECT(CONCATENATE("'2018-04 (Д)'!U",TEXT(MATCH($C51,'2018-04 (Д)'!$C$2:$C$100,0)+1,0))))/INDIRECT(CONCATENATE("'2018-04 (Д)'!U",TEXT(MATCH($C51,'2018-04 (Д)'!$C$2:$C$100,0)+1,0))))*100)</f>
        <v>-72.608914138809951</v>
      </c>
      <c r="GB51" s="9">
        <f ca="1">IF(OR(INDIRECT(CONCATENATE("'2018-06 (Д)'!U",TEXT(MATCH($C51,'2018-06 (Д)'!$C$2:$C$100,0)+1,0)))="Н/Д",INDIRECT(CONCATENATE("'2018-05 (Д)'!U",TEXT(MATCH($C51,'2018-05 (Д)'!$C$2:$C$100,0)+1,0)))="Н/Д",AND(INDIRECT(CONCATENATE("'2018-06 (Д)'!U",TEXT(MATCH($C51,'2018-06 (Д)'!$C$2:$C$100,0)+1,0)))="Н/Д",INDIRECT(CONCATENATE("'2018-05 (Д)'!U",TEXT(MATCH($C51,'2018-05 (Д)'!$C$2:$C$100,0)+1,0))))),"Н/Д",((INDIRECT(CONCATENATE("'2018-06 (Д)'!U",TEXT(MATCH($C51,'2018-06 (Д)'!$C$2:$C$100,0)+1,0)))-INDIRECT(CONCATENATE("'2018-05 (Д)'!U",TEXT(MATCH($C51,'2018-05 (Д)'!$C$2:$C$100,0)+1,0))))/INDIRECT(CONCATENATE("'2018-05 (Д)'!U",TEXT(MATCH($C51,'2018-05 (Д)'!$C$2:$C$100,0)+1,0))))*100)</f>
        <v>408.64671085881434</v>
      </c>
      <c r="GC51" s="9">
        <f ca="1">IF(OR(INDIRECT(CONCATENATE("'2018-07 (Д)'!U",TEXT(MATCH($C51,'2018-07 (Д)'!$C$2:$C$100,0)+1,0)))="Н/Д",INDIRECT(CONCATENATE("'2018-06 (Д)'!U",TEXT(MATCH($C51,'2018-06 (Д)'!$C$2:$C$100,0)+1,0)))="Н/Д",AND(INDIRECT(CONCATENATE("'2018-07 (Д)'!U",TEXT(MATCH($C51,'2018-07 (Д)'!$C$2:$C$100,0)+1,0)))="Н/Д",INDIRECT(CONCATENATE("'2018-06 (Д)'!U",TEXT(MATCH($C51,'2018-06 (Д)'!$C$2:$C$100,0)+1,0))))),"Н/Д",((INDIRECT(CONCATENATE("'2018-07 (Д)'!U",TEXT(MATCH($C51,'2018-07 (Д)'!$C$2:$C$100,0)+1,0)))-INDIRECT(CONCATENATE("'2018-06 (Д)'!U",TEXT(MATCH($C51,'2018-06 (Д)'!$C$2:$C$100,0)+1,0))))/INDIRECT(CONCATENATE("'2018-06 (Д)'!U",TEXT(MATCH($C51,'2018-06 (Д)'!$C$2:$C$100,0)+1,0))))*100)</f>
        <v>-47.530849065209601</v>
      </c>
      <c r="GD51" s="9">
        <f ca="1">IF(OR(INDIRECT(CONCATENATE("'2018-08 (Д)'!U",TEXT(MATCH($C51,'2018-08 (Д)'!$C$2:$C$100,0)+1,0)))="Н/Д",INDIRECT(CONCATENATE("'2018-07 (Д)'!U",TEXT(MATCH($C51,'2018-07 (Д)'!$C$2:$C$100,0)+1,0)))="Н/Д",AND(INDIRECT(CONCATENATE("'2018-08 (Д)'!U",TEXT(MATCH($C51,'2018-08 (Д)'!$C$2:$C$100,0)+1,0)))="Н/Д",INDIRECT(CONCATENATE("'2018-07 (Д)'!U",TEXT(MATCH($C51,'2018-07 (Д)'!$C$2:$C$100,0)+1,0))))),"Н/Д",((INDIRECT(CONCATENATE("'2018-08 (Д)'!U",TEXT(MATCH($C51,'2018-08 (Д)'!$C$2:$C$100,0)+1,0)))-INDIRECT(CONCATENATE("'2018-07 (Д)'!U",TEXT(MATCH($C51,'2018-07 (Д)'!$C$2:$C$100,0)+1,0))))/INDIRECT(CONCATENATE("'2018-07 (Д)'!U",TEXT(MATCH($C51,'2018-07 (Д)'!$C$2:$C$100,0)+1,0))))*100)</f>
        <v>17.141684148671548</v>
      </c>
      <c r="GE51" s="9">
        <f ca="1">IF(OR(INDIRECT(CONCATENATE("'2018-09 (Д)'!U",TEXT(MATCH($C51,'2018-09 (Д)'!$C$2:$C$100,0)+1,0)))="Н/Д",INDIRECT(CONCATENATE("'2018-08 (Д)'!U",TEXT(MATCH($C51,'2018-08 (Д)'!$C$2:$C$100,0)+1,0)))="Н/Д",AND(INDIRECT(CONCATENATE("'2018-09 (Д)'!U",TEXT(MATCH($C51,'2018-09 (Д)'!$C$2:$C$100,0)+1,0)))="Н/Д",INDIRECT(CONCATENATE("'2018-08 (Д)'!U",TEXT(MATCH($C51,'2018-08 (Д)'!$C$2:$C$100,0)+1,0))))),"Н/Д",((INDIRECT(CONCATENATE("'2018-09 (Д)'!U",TEXT(MATCH($C51,'2018-09 (Д)'!$C$2:$C$100,0)+1,0)))-INDIRECT(CONCATENATE("'2018-08 (Д)'!U",TEXT(MATCH($C51,'2018-08 (Д)'!$C$2:$C$100,0)+1,0))))/INDIRECT(CONCATENATE("'2018-08 (Д)'!U",TEXT(MATCH($C51,'2018-08 (Д)'!$C$2:$C$100,0)+1,0))))*100)</f>
        <v>64.224279081477093</v>
      </c>
      <c r="GF51" s="9">
        <f ca="1">IF(OR(INDIRECT(CONCATENATE("'2018-10 (Д)'!U",TEXT(MATCH($C51,'2018-10 (Д)'!$C$2:$C$100,0)+1,0)))="Н/Д",INDIRECT(CONCATENATE("'2018-09 (Д)'!U",TEXT(MATCH($C51,'2018-09 (Д)'!$C$2:$C$100,0)+1,0)))="Н/Д",AND(INDIRECT(CONCATENATE("'2018-10 (Д)'!U",TEXT(MATCH($C51,'2018-10 (Д)'!$C$2:$C$100,0)+1,0)))="Н/Д",INDIRECT(CONCATENATE("'2018-09 (Д)'!U",TEXT(MATCH($C51,'2018-09 (Д)'!$C$2:$C$100,0)+1,0))))),"Н/Д",((INDIRECT(CONCATENATE("'2018-10 (Д)'!U",TEXT(MATCH($C51,'2018-10 (Д)'!$C$2:$C$100,0)+1,0)))-INDIRECT(CONCATENATE("'2018-09 (Д)'!U",TEXT(MATCH($C51,'2018-09 (Д)'!$C$2:$C$100,0)+1,0))))/INDIRECT(CONCATENATE("'2018-09 (Д)'!U",TEXT(MATCH($C51,'2018-09 (Д)'!$C$2:$C$100,0)+1,0))))*100)</f>
        <v>40.431158494643455</v>
      </c>
      <c r="GG51" s="9">
        <f ca="1">IF(OR(INDIRECT(CONCATENATE("'2018-11 (Д)'!U",TEXT(MATCH($C51,'2018-11 (Д)'!$C$2:$C$100,0)+1,0)))="Н/Д",INDIRECT(CONCATENATE("'2018-10 (Д)'!U",TEXT(MATCH($C51,'2018-10 (Д)'!$C$2:$C$100,0)+1,0)))="Н/Д",AND(INDIRECT(CONCATENATE("'2018-11 (Д)'!U",TEXT(MATCH($C51,'2018-11 (Д)'!$C$2:$C$100,0)+1,0)))="Н/Д",INDIRECT(CONCATENATE("'2018-10 (Д)'!U",TEXT(MATCH($C51,'2018-10 (Д)'!$C$2:$C$100,0)+1,0))))),"Н/Д",((INDIRECT(CONCATENATE("'2018-11 (Д)'!U",TEXT(MATCH($C51,'2018-11 (Д)'!$C$2:$C$100,0)+1,0)))-INDIRECT(CONCATENATE("'2018-10 (Д)'!U",TEXT(MATCH($C51,'2018-10 (Д)'!$C$2:$C$100,0)+1,0))))/INDIRECT(CONCATENATE("'2018-10 (Д)'!U",TEXT(MATCH($C51,'2018-10 (Д)'!$C$2:$C$100,0)+1,0))))*100)</f>
        <v>-13.382185520465237</v>
      </c>
      <c r="GH51" s="9">
        <f ca="1">IF(OR(INDIRECT(CONCATENATE("'2018-12 (Д)'!U",TEXT(MATCH($C51,'2018-12 (Д)'!$C$2:$C$100,0)+1,0)))="Н/Д",INDIRECT(CONCATENATE("'2018-11 (Д)'!U",TEXT(MATCH($C51,'2018-11 (Д)'!$C$2:$C$100,0)+1,0)))="Н/Д",AND(INDIRECT(CONCATENATE("'2018-12 (Д)'!U",TEXT(MATCH($C51,'2018-12 (Д)'!$C$2:$C$100,0)+1,0)))="Н/Д",INDIRECT(CONCATENATE("'2018-11 (Д)'!U",TEXT(MATCH($C51,'2018-11 (Д)'!$C$2:$C$100,0)+1,0))))),"Н/Д",((INDIRECT(CONCATENATE("'2018-12 (Д)'!U",TEXT(MATCH($C51,'2018-12 (Д)'!$C$2:$C$100,0)+1,0)))-INDIRECT(CONCATENATE("'2018-11 (Д)'!U",TEXT(MATCH($C51,'2018-11 (Д)'!$C$2:$C$100,0)+1,0))))/INDIRECT(CONCATENATE("'2018-11 (Д)'!U",TEXT(MATCH($C51,'2018-11 (Д)'!$C$2:$C$100,0)+1,0))))*100)</f>
        <v>-141.57822900624939</v>
      </c>
      <c r="GI51" s="9"/>
      <c r="GJ51" s="9">
        <f ca="1">IF(OR(INDIRECT(CONCATENATE("'2018-03 (Д)'!V",TEXT(MATCH($C51,'2018-03 (Д)'!$C$2:$C$100,0)+1,0)))="Н/Д",INDIRECT(CONCATENATE("'2018-02 (Д)'!V",TEXT(MATCH($C51,'2018-02 (Д)'!$C$2:$C$100,0)+1,0)))="Н/Д",AND(INDIRECT(CONCATENATE("'2018-03 (Д)'!V",TEXT(MATCH($C51,'2018-03 (Д)'!$C$2:$C$100,0)+1,0)))="Н/Д",INDIRECT(CONCATENATE("'2018-02 (Д)'!V",TEXT(MATCH($C51,'2018-02 (Д)'!$C$2:$C$100,0)+1,0))))),"Н/Д",((INDIRECT(CONCATENATE("'2018-03 (Д)'!V",TEXT(MATCH($C51,'2018-03 (Д)'!$C$2:$C$100,0)+1,0)))-INDIRECT(CONCATENATE("'2018-02 (Д)'!V",TEXT(MATCH($C51,'2018-02 (Д)'!$C$2:$C$100,0)+1,0))))/INDIRECT(CONCATENATE("'2018-02 (Д)'!V",TEXT(MATCH($C51,'2018-02 (Д)'!$C$2:$C$100,0)+1,0))))*100)</f>
        <v>-87.323003366868974</v>
      </c>
      <c r="GK51" s="9">
        <f ca="1">IF(OR(INDIRECT(CONCATENATE("'2018-04 (Д)'!V",TEXT(MATCH($C51,'2018-04 (Д)'!$C$2:$C$100,0)+1,0)))="Н/Д",INDIRECT(CONCATENATE("'2018-03 (Д)'!V",TEXT(MATCH($C51,'2018-03 (Д)'!$C$2:$C$100,0)+1,0)))="Н/Д",AND(INDIRECT(CONCATENATE("'2018-04 (Д)'!V",TEXT(MATCH($C51,'2018-04 (Д)'!$C$2:$C$100,0)+1,0)))="Н/Д",INDIRECT(CONCATENATE("'2018-03 (Д)'!V",TEXT(MATCH($C51,'2018-03 (Д)'!$C$2:$C$100,0)+1,0))))),"Н/Д",((INDIRECT(CONCATENATE("'2018-04 (Д)'!V",TEXT(MATCH($C51,'2018-04 (Д)'!$C$2:$C$100,0)+1,0)))-INDIRECT(CONCATENATE("'2018-03 (Д)'!V",TEXT(MATCH($C51,'2018-03 (Д)'!$C$2:$C$100,0)+1,0))))/INDIRECT(CONCATENATE("'2018-03 (Д)'!V",TEXT(MATCH($C51,'2018-03 (Д)'!$C$2:$C$100,0)+1,0))))*100)</f>
        <v>593.86469255710506</v>
      </c>
      <c r="GL51" s="9">
        <f ca="1">IF(OR(INDIRECT(CONCATENATE("'2018-05 (Д)'!V",TEXT(MATCH($C51,'2018-05 (Д)'!$C$2:$C$100,0)+1,0)))="Н/Д",INDIRECT(CONCATENATE("'2018-04 (Д)'!V",TEXT(MATCH($C51,'2018-04 (Д)'!$C$2:$C$100,0)+1,0)))="Н/Д",AND(INDIRECT(CONCATENATE("'2018-05 (Д)'!V",TEXT(MATCH($C51,'2018-05 (Д)'!$C$2:$C$100,0)+1,0)))="Н/Д",INDIRECT(CONCATENATE("'2018-04 (Д)'!V",TEXT(MATCH($C51,'2018-04 (Д)'!$C$2:$C$100,0)+1,0))))),"Н/Д",((INDIRECT(CONCATENATE("'2018-05 (Д)'!V",TEXT(MATCH($C51,'2018-05 (Д)'!$C$2:$C$100,0)+1,0)))-INDIRECT(CONCATENATE("'2018-04 (Д)'!V",TEXT(MATCH($C51,'2018-04 (Д)'!$C$2:$C$100,0)+1,0))))/INDIRECT(CONCATENATE("'2018-04 (Д)'!V",TEXT(MATCH($C51,'2018-04 (Д)'!$C$2:$C$100,0)+1,0))))*100)</f>
        <v>14.213984660881939</v>
      </c>
      <c r="GM51" s="9">
        <f ca="1">IF(OR(INDIRECT(CONCATENATE("'2018-06 (Д)'!V",TEXT(MATCH($C51,'2018-06 (Д)'!$C$2:$C$100,0)+1,0)))="Н/Д",INDIRECT(CONCATENATE("'2018-05 (Д)'!V",TEXT(MATCH($C51,'2018-05 (Д)'!$C$2:$C$100,0)+1,0)))="Н/Д",AND(INDIRECT(CONCATENATE("'2018-06 (Д)'!V",TEXT(MATCH($C51,'2018-06 (Д)'!$C$2:$C$100,0)+1,0)))="Н/Д",INDIRECT(CONCATENATE("'2018-05 (Д)'!V",TEXT(MATCH($C51,'2018-05 (Д)'!$C$2:$C$100,0)+1,0))))),"Н/Д",((INDIRECT(CONCATENATE("'2018-06 (Д)'!V",TEXT(MATCH($C51,'2018-06 (Д)'!$C$2:$C$100,0)+1,0)))-INDIRECT(CONCATENATE("'2018-05 (Д)'!V",TEXT(MATCH($C51,'2018-05 (Д)'!$C$2:$C$100,0)+1,0))))/INDIRECT(CONCATENATE("'2018-05 (Д)'!V",TEXT(MATCH($C51,'2018-05 (Д)'!$C$2:$C$100,0)+1,0))))*100)</f>
        <v>-41.063036848527354</v>
      </c>
      <c r="GN51" s="9">
        <f ca="1">IF(OR(INDIRECT(CONCATENATE("'2018-07 (Д)'!V",TEXT(MATCH($C51,'2018-07 (Д)'!$C$2:$C$100,0)+1,0)))="Н/Д",INDIRECT(CONCATENATE("'2018-06 (Д)'!V",TEXT(MATCH($C51,'2018-06 (Д)'!$C$2:$C$100,0)+1,0)))="Н/Д",AND(INDIRECT(CONCATENATE("'2018-07 (Д)'!V",TEXT(MATCH($C51,'2018-07 (Д)'!$C$2:$C$100,0)+1,0)))="Н/Д",INDIRECT(CONCATENATE("'2018-06 (Д)'!V",TEXT(MATCH($C51,'2018-06 (Д)'!$C$2:$C$100,0)+1,0))))),"Н/Д",((INDIRECT(CONCATENATE("'2018-07 (Д)'!V",TEXT(MATCH($C51,'2018-07 (Д)'!$C$2:$C$100,0)+1,0)))-INDIRECT(CONCATENATE("'2018-06 (Д)'!V",TEXT(MATCH($C51,'2018-06 (Д)'!$C$2:$C$100,0)+1,0))))/INDIRECT(CONCATENATE("'2018-06 (Д)'!V",TEXT(MATCH($C51,'2018-06 (Д)'!$C$2:$C$100,0)+1,0))))*100)</f>
        <v>80.715626791363022</v>
      </c>
      <c r="GO51" s="9">
        <f ca="1">IF(OR(INDIRECT(CONCATENATE("'2018-08 (Д)'!V",TEXT(MATCH($C51,'2018-08 (Д)'!$C$2:$C$100,0)+1,0)))="Н/Д",INDIRECT(CONCATENATE("'2018-07 (Д)'!V",TEXT(MATCH($C51,'2018-07 (Д)'!$C$2:$C$100,0)+1,0)))="Н/Д",AND(INDIRECT(CONCATENATE("'2018-08 (Д)'!V",TEXT(MATCH($C51,'2018-08 (Д)'!$C$2:$C$100,0)+1,0)))="Н/Д",INDIRECT(CONCATENATE("'2018-07 (Д)'!V",TEXT(MATCH($C51,'2018-07 (Д)'!$C$2:$C$100,0)+1,0))))),"Н/Д",((INDIRECT(CONCATENATE("'2018-08 (Д)'!V",TEXT(MATCH($C51,'2018-08 (Д)'!$C$2:$C$100,0)+1,0)))-INDIRECT(CONCATENATE("'2018-07 (Д)'!V",TEXT(MATCH($C51,'2018-07 (Д)'!$C$2:$C$100,0)+1,0))))/INDIRECT(CONCATENATE("'2018-07 (Д)'!V",TEXT(MATCH($C51,'2018-07 (Д)'!$C$2:$C$100,0)+1,0))))*100)</f>
        <v>-28.072459802977072</v>
      </c>
      <c r="GP51" s="9">
        <f ca="1">IF(OR(INDIRECT(CONCATENATE("'2018-09 (Д)'!V",TEXT(MATCH($C51,'2018-09 (Д)'!$C$2:$C$100,0)+1,0)))="Н/Д",INDIRECT(CONCATENATE("'2018-08 (Д)'!V",TEXT(MATCH($C51,'2018-08 (Д)'!$C$2:$C$100,0)+1,0)))="Н/Д",AND(INDIRECT(CONCATENATE("'2018-09 (Д)'!V",TEXT(MATCH($C51,'2018-09 (Д)'!$C$2:$C$100,0)+1,0)))="Н/Д",INDIRECT(CONCATENATE("'2018-08 (Д)'!V",TEXT(MATCH($C51,'2018-08 (Д)'!$C$2:$C$100,0)+1,0))))),"Н/Д",((INDIRECT(CONCATENATE("'2018-09 (Д)'!V",TEXT(MATCH($C51,'2018-09 (Д)'!$C$2:$C$100,0)+1,0)))-INDIRECT(CONCATENATE("'2018-08 (Д)'!V",TEXT(MATCH($C51,'2018-08 (Д)'!$C$2:$C$100,0)+1,0))))/INDIRECT(CONCATENATE("'2018-08 (Д)'!V",TEXT(MATCH($C51,'2018-08 (Д)'!$C$2:$C$100,0)+1,0))))*100)</f>
        <v>70.16271591213382</v>
      </c>
      <c r="GQ51" s="9">
        <f ca="1">IF(OR(INDIRECT(CONCATENATE("'2018-10 (Д)'!V",TEXT(MATCH($C51,'2018-10 (Д)'!$C$2:$C$100,0)+1,0)))="Н/Д",INDIRECT(CONCATENATE("'2018-09 (Д)'!V",TEXT(MATCH($C51,'2018-09 (Д)'!$C$2:$C$100,0)+1,0)))="Н/Д",AND(INDIRECT(CONCATENATE("'2018-10 (Д)'!V",TEXT(MATCH($C51,'2018-10 (Д)'!$C$2:$C$100,0)+1,0)))="Н/Д",INDIRECT(CONCATENATE("'2018-09 (Д)'!V",TEXT(MATCH($C51,'2018-09 (Д)'!$C$2:$C$100,0)+1,0))))),"Н/Д",((INDIRECT(CONCATENATE("'2018-10 (Д)'!V",TEXT(MATCH($C51,'2018-10 (Д)'!$C$2:$C$100,0)+1,0)))-INDIRECT(CONCATENATE("'2018-09 (Д)'!V",TEXT(MATCH($C51,'2018-09 (Д)'!$C$2:$C$100,0)+1,0))))/INDIRECT(CONCATENATE("'2018-09 (Д)'!V",TEXT(MATCH($C51,'2018-09 (Д)'!$C$2:$C$100,0)+1,0))))*100)</f>
        <v>-3.7376943038814816</v>
      </c>
      <c r="GR51" s="9">
        <f ca="1">IF(OR(INDIRECT(CONCATENATE("'2018-11 (Д)'!V",TEXT(MATCH($C51,'2018-11 (Д)'!$C$2:$C$100,0)+1,0)))="Н/Д",INDIRECT(CONCATENATE("'2018-10 (Д)'!V",TEXT(MATCH($C51,'2018-10 (Д)'!$C$2:$C$100,0)+1,0)))="Н/Д",AND(INDIRECT(CONCATENATE("'2018-11 (Д)'!V",TEXT(MATCH($C51,'2018-11 (Д)'!$C$2:$C$100,0)+1,0)))="Н/Д",INDIRECT(CONCATENATE("'2018-10 (Д)'!V",TEXT(MATCH($C51,'2018-10 (Д)'!$C$2:$C$100,0)+1,0))))),"Н/Д",((INDIRECT(CONCATENATE("'2018-11 (Д)'!V",TEXT(MATCH($C51,'2018-11 (Д)'!$C$2:$C$100,0)+1,0)))-INDIRECT(CONCATENATE("'2018-10 (Д)'!V",TEXT(MATCH($C51,'2018-10 (Д)'!$C$2:$C$100,0)+1,0))))/INDIRECT(CONCATENATE("'2018-10 (Д)'!V",TEXT(MATCH($C51,'2018-10 (Д)'!$C$2:$C$100,0)+1,0))))*100)</f>
        <v>-33.339968752092567</v>
      </c>
      <c r="GS51" s="9">
        <f ca="1">IF(OR(INDIRECT(CONCATENATE("'2018-12 (Д)'!V",TEXT(MATCH($C51,'2018-12 (Д)'!$C$2:$C$100,0)+1,0)))="Н/Д",INDIRECT(CONCATENATE("'2018-11 (Д)'!V",TEXT(MATCH($C51,'2018-11 (Д)'!$C$2:$C$100,0)+1,0)))="Н/Д",AND(INDIRECT(CONCATENATE("'2018-12 (Д)'!V",TEXT(MATCH($C51,'2018-12 (Д)'!$C$2:$C$100,0)+1,0)))="Н/Д",INDIRECT(CONCATENATE("'2018-11 (Д)'!V",TEXT(MATCH($C51,'2018-11 (Д)'!$C$2:$C$100,0)+1,0))))),"Н/Д",((INDIRECT(CONCATENATE("'2018-12 (Д)'!V",TEXT(MATCH($C51,'2018-12 (Д)'!$C$2:$C$100,0)+1,0)))-INDIRECT(CONCATENATE("'2018-11 (Д)'!V",TEXT(MATCH($C51,'2018-11 (Д)'!$C$2:$C$100,0)+1,0))))/INDIRECT(CONCATENATE("'2018-11 (Д)'!V",TEXT(MATCH($C51,'2018-11 (Д)'!$C$2:$C$100,0)+1,0))))*100)</f>
        <v>14.678502102312505</v>
      </c>
      <c r="GT51" s="9"/>
      <c r="GU51" s="9">
        <f ca="1">IF(OR(INDIRECT(CONCATENATE("'2018-03 (Д)'!W",TEXT(MATCH($C51,'2018-03 (Д)'!$C$2:$C$100,0)+1,0)))="Н/Д",INDIRECT(CONCATENATE("'2018-02 (Д)'!W",TEXT(MATCH($C51,'2018-02 (Д)'!$C$2:$C$100,0)+1,0)))="Н/Д",AND(INDIRECT(CONCATENATE("'2018-03 (Д)'!W",TEXT(MATCH($C51,'2018-03 (Д)'!$C$2:$C$100,0)+1,0)))="Н/Д",INDIRECT(CONCATENATE("'2018-02 (Д)'!W",TEXT(MATCH($C51,'2018-02 (Д)'!$C$2:$C$100,0)+1,0))))),"Н/Д",((INDIRECT(CONCATENATE("'2018-03 (Д)'!W",TEXT(MATCH($C51,'2018-03 (Д)'!$C$2:$C$100,0)+1,0)))-INDIRECT(CONCATENATE("'2018-02 (Д)'!W",TEXT(MATCH($C51,'2018-02 (Д)'!$C$2:$C$100,0)+1,0))))/INDIRECT(CONCATENATE("'2018-02 (Д)'!W",TEXT(MATCH($C51,'2018-02 (Д)'!$C$2:$C$100,0)+1,0))))*100)</f>
        <v>-9.5615051781474936</v>
      </c>
      <c r="GV51" s="9">
        <f ca="1">IF(OR(INDIRECT(CONCATENATE("'2018-04 (Д)'!W",TEXT(MATCH($C51,'2018-04 (Д)'!$C$2:$C$100,0)+1,0)))="Н/Д",INDIRECT(CONCATENATE("'2018-03 (Д)'!W",TEXT(MATCH($C51,'2018-03 (Д)'!$C$2:$C$100,0)+1,0)))="Н/Д",AND(INDIRECT(CONCATENATE("'2018-04 (Д)'!W",TEXT(MATCH($C51,'2018-04 (Д)'!$C$2:$C$100,0)+1,0)))="Н/Д",INDIRECT(CONCATENATE("'2018-03 (Д)'!W",TEXT(MATCH($C51,'2018-03 (Д)'!$C$2:$C$100,0)+1,0))))),"Н/Д",((INDIRECT(CONCATENATE("'2018-04 (Д)'!W",TEXT(MATCH($C51,'2018-04 (Д)'!$C$2:$C$100,0)+1,0)))-INDIRECT(CONCATENATE("'2018-03 (Д)'!W",TEXT(MATCH($C51,'2018-03 (Д)'!$C$2:$C$100,0)+1,0))))/INDIRECT(CONCATENATE("'2018-03 (Д)'!W",TEXT(MATCH($C51,'2018-03 (Д)'!$C$2:$C$100,0)+1,0))))*100)</f>
        <v>120.43877129315672</v>
      </c>
      <c r="GW51" s="9">
        <f ca="1">IF(OR(INDIRECT(CONCATENATE("'2018-05 (Д)'!W",TEXT(MATCH($C51,'2018-05 (Д)'!$C$2:$C$100,0)+1,0)))="Н/Д",INDIRECT(CONCATENATE("'2018-04 (Д)'!W",TEXT(MATCH($C51,'2018-04 (Д)'!$C$2:$C$100,0)+1,0)))="Н/Д",AND(INDIRECT(CONCATENATE("'2018-05 (Д)'!W",TEXT(MATCH($C51,'2018-05 (Д)'!$C$2:$C$100,0)+1,0)))="Н/Д",INDIRECT(CONCATENATE("'2018-04 (Д)'!W",TEXT(MATCH($C51,'2018-04 (Д)'!$C$2:$C$100,0)+1,0))))),"Н/Д",((INDIRECT(CONCATENATE("'2018-05 (Д)'!W",TEXT(MATCH($C51,'2018-05 (Д)'!$C$2:$C$100,0)+1,0)))-INDIRECT(CONCATENATE("'2018-04 (Д)'!W",TEXT(MATCH($C51,'2018-04 (Д)'!$C$2:$C$100,0)+1,0))))/INDIRECT(CONCATENATE("'2018-04 (Д)'!W",TEXT(MATCH($C51,'2018-04 (Д)'!$C$2:$C$100,0)+1,0))))*100)</f>
        <v>-9.0485407356678156</v>
      </c>
      <c r="GX51" s="9">
        <f ca="1">IF(OR(INDIRECT(CONCATENATE("'2018-06 (Д)'!W",TEXT(MATCH($C51,'2018-06 (Д)'!$C$2:$C$100,0)+1,0)))="Н/Д",INDIRECT(CONCATENATE("'2018-05 (Д)'!W",TEXT(MATCH($C51,'2018-05 (Д)'!$C$2:$C$100,0)+1,0)))="Н/Д",AND(INDIRECT(CONCATENATE("'2018-06 (Д)'!W",TEXT(MATCH($C51,'2018-06 (Д)'!$C$2:$C$100,0)+1,0)))="Н/Д",INDIRECT(CONCATENATE("'2018-05 (Д)'!W",TEXT(MATCH($C51,'2018-05 (Д)'!$C$2:$C$100,0)+1,0))))),"Н/Д",((INDIRECT(CONCATENATE("'2018-06 (Д)'!W",TEXT(MATCH($C51,'2018-06 (Д)'!$C$2:$C$100,0)+1,0)))-INDIRECT(CONCATENATE("'2018-05 (Д)'!W",TEXT(MATCH($C51,'2018-05 (Д)'!$C$2:$C$100,0)+1,0))))/INDIRECT(CONCATENATE("'2018-05 (Д)'!W",TEXT(MATCH($C51,'2018-05 (Д)'!$C$2:$C$100,0)+1,0))))*100)</f>
        <v>-18.244331193635357</v>
      </c>
      <c r="GY51" s="9">
        <f ca="1">IF(OR(INDIRECT(CONCATENATE("'2018-07 (Д)'!W",TEXT(MATCH($C51,'2018-07 (Д)'!$C$2:$C$100,0)+1,0)))="Н/Д",INDIRECT(CONCATENATE("'2018-06 (Д)'!W",TEXT(MATCH($C51,'2018-06 (Д)'!$C$2:$C$100,0)+1,0)))="Н/Д",AND(INDIRECT(CONCATENATE("'2018-07 (Д)'!W",TEXT(MATCH($C51,'2018-07 (Д)'!$C$2:$C$100,0)+1,0)))="Н/Д",INDIRECT(CONCATENATE("'2018-06 (Д)'!W",TEXT(MATCH($C51,'2018-06 (Д)'!$C$2:$C$100,0)+1,0))))),"Н/Д",((INDIRECT(CONCATENATE("'2018-07 (Д)'!W",TEXT(MATCH($C51,'2018-07 (Д)'!$C$2:$C$100,0)+1,0)))-INDIRECT(CONCATENATE("'2018-06 (Д)'!W",TEXT(MATCH($C51,'2018-06 (Д)'!$C$2:$C$100,0)+1,0))))/INDIRECT(CONCATENATE("'2018-06 (Д)'!W",TEXT(MATCH($C51,'2018-06 (Д)'!$C$2:$C$100,0)+1,0))))*100)</f>
        <v>-12.214962677130908</v>
      </c>
      <c r="GZ51" s="9">
        <f ca="1">IF(OR(INDIRECT(CONCATENATE("'2018-08 (Д)'!W",TEXT(MATCH($C51,'2018-08 (Д)'!$C$2:$C$100,0)+1,0)))="Н/Д",INDIRECT(CONCATENATE("'2018-07 (Д)'!W",TEXT(MATCH($C51,'2018-07 (Д)'!$C$2:$C$100,0)+1,0)))="Н/Д",AND(INDIRECT(CONCATENATE("'2018-08 (Д)'!W",TEXT(MATCH($C51,'2018-08 (Д)'!$C$2:$C$100,0)+1,0)))="Н/Д",INDIRECT(CONCATENATE("'2018-07 (Д)'!W",TEXT(MATCH($C51,'2018-07 (Д)'!$C$2:$C$100,0)+1,0))))),"Н/Д",((INDIRECT(CONCATENATE("'2018-08 (Д)'!W",TEXT(MATCH($C51,'2018-08 (Д)'!$C$2:$C$100,0)+1,0)))-INDIRECT(CONCATENATE("'2018-07 (Д)'!W",TEXT(MATCH($C51,'2018-07 (Д)'!$C$2:$C$100,0)+1,0))))/INDIRECT(CONCATENATE("'2018-07 (Д)'!W",TEXT(MATCH($C51,'2018-07 (Д)'!$C$2:$C$100,0)+1,0))))*100)</f>
        <v>73.169967720516098</v>
      </c>
      <c r="HA51" s="9">
        <f ca="1">IF(OR(INDIRECT(CONCATENATE("'2018-09 (Д)'!W",TEXT(MATCH($C51,'2018-09 (Д)'!$C$2:$C$100,0)+1,0)))="Н/Д",INDIRECT(CONCATENATE("'2018-08 (Д)'!W",TEXT(MATCH($C51,'2018-08 (Д)'!$C$2:$C$100,0)+1,0)))="Н/Д",AND(INDIRECT(CONCATENATE("'2018-09 (Д)'!W",TEXT(MATCH($C51,'2018-09 (Д)'!$C$2:$C$100,0)+1,0)))="Н/Д",INDIRECT(CONCATENATE("'2018-08 (Д)'!W",TEXT(MATCH($C51,'2018-08 (Д)'!$C$2:$C$100,0)+1,0))))),"Н/Д",((INDIRECT(CONCATENATE("'2018-09 (Д)'!W",TEXT(MATCH($C51,'2018-09 (Д)'!$C$2:$C$100,0)+1,0)))-INDIRECT(CONCATENATE("'2018-08 (Д)'!W",TEXT(MATCH($C51,'2018-08 (Д)'!$C$2:$C$100,0)+1,0))))/INDIRECT(CONCATENATE("'2018-08 (Д)'!W",TEXT(MATCH($C51,'2018-08 (Д)'!$C$2:$C$100,0)+1,0))))*100)</f>
        <v>-39.529654540863852</v>
      </c>
      <c r="HB51" s="9">
        <f ca="1">IF(OR(INDIRECT(CONCATENATE("'2018-10 (Д)'!W",TEXT(MATCH($C51,'2018-10 (Д)'!$C$2:$C$100,0)+1,0)))="Н/Д",INDIRECT(CONCATENATE("'2018-09 (Д)'!W",TEXT(MATCH($C51,'2018-09 (Д)'!$C$2:$C$100,0)+1,0)))="Н/Д",AND(INDIRECT(CONCATENATE("'2018-10 (Д)'!W",TEXT(MATCH($C51,'2018-10 (Д)'!$C$2:$C$100,0)+1,0)))="Н/Д",INDIRECT(CONCATENATE("'2018-09 (Д)'!W",TEXT(MATCH($C51,'2018-09 (Д)'!$C$2:$C$100,0)+1,0))))),"Н/Д",((INDIRECT(CONCATENATE("'2018-10 (Д)'!W",TEXT(MATCH($C51,'2018-10 (Д)'!$C$2:$C$100,0)+1,0)))-INDIRECT(CONCATENATE("'2018-09 (Д)'!W",TEXT(MATCH($C51,'2018-09 (Д)'!$C$2:$C$100,0)+1,0))))/INDIRECT(CONCATENATE("'2018-09 (Д)'!W",TEXT(MATCH($C51,'2018-09 (Д)'!$C$2:$C$100,0)+1,0))))*100)</f>
        <v>-11.277911850450524</v>
      </c>
      <c r="HC51" s="9">
        <f ca="1">IF(OR(INDIRECT(CONCATENATE("'2018-11 (Д)'!W",TEXT(MATCH($C51,'2018-11 (Д)'!$C$2:$C$100,0)+1,0)))="Н/Д",INDIRECT(CONCATENATE("'2018-10 (Д)'!W",TEXT(MATCH($C51,'2018-10 (Д)'!$C$2:$C$100,0)+1,0)))="Н/Д",AND(INDIRECT(CONCATENATE("'2018-11 (Д)'!W",TEXT(MATCH($C51,'2018-11 (Д)'!$C$2:$C$100,0)+1,0)))="Н/Д",INDIRECT(CONCATENATE("'2018-10 (Д)'!W",TEXT(MATCH($C51,'2018-10 (Д)'!$C$2:$C$100,0)+1,0))))),"Н/Д",((INDIRECT(CONCATENATE("'2018-11 (Д)'!W",TEXT(MATCH($C51,'2018-11 (Д)'!$C$2:$C$100,0)+1,0)))-INDIRECT(CONCATENATE("'2018-10 (Д)'!W",TEXT(MATCH($C51,'2018-10 (Д)'!$C$2:$C$100,0)+1,0))))/INDIRECT(CONCATENATE("'2018-10 (Д)'!W",TEXT(MATCH($C51,'2018-10 (Д)'!$C$2:$C$100,0)+1,0))))*100)</f>
        <v>89.489373580626491</v>
      </c>
      <c r="HD51" s="9">
        <f ca="1">IF(OR(INDIRECT(CONCATENATE("'2018-12 (Д)'!W",TEXT(MATCH($C51,'2018-12 (Д)'!$C$2:$C$100,0)+1,0)))="Н/Д",INDIRECT(CONCATENATE("'2018-11 (Д)'!W",TEXT(MATCH($C51,'2018-11 (Д)'!$C$2:$C$100,0)+1,0)))="Н/Д",AND(INDIRECT(CONCATENATE("'2018-12 (Д)'!W",TEXT(MATCH($C51,'2018-12 (Д)'!$C$2:$C$100,0)+1,0)))="Н/Д",INDIRECT(CONCATENATE("'2018-11 (Д)'!W",TEXT(MATCH($C51,'2018-11 (Д)'!$C$2:$C$100,0)+1,0))))),"Н/Д",((INDIRECT(CONCATENATE("'2018-12 (Д)'!W",TEXT(MATCH($C51,'2018-12 (Д)'!$C$2:$C$100,0)+1,0)))-INDIRECT(CONCATENATE("'2018-11 (Д)'!W",TEXT(MATCH($C51,'2018-11 (Д)'!$C$2:$C$100,0)+1,0))))/INDIRECT(CONCATENATE("'2018-11 (Д)'!W",TEXT(MATCH($C51,'2018-11 (Д)'!$C$2:$C$100,0)+1,0))))*100)</f>
        <v>-36.861332046541051</v>
      </c>
    </row>
    <row r="52" spans="1:212" x14ac:dyDescent="0.25">
      <c r="A52" s="2" t="s">
        <v>69</v>
      </c>
      <c r="B52" s="2" t="s">
        <v>75</v>
      </c>
      <c r="C52" s="15">
        <v>52000000</v>
      </c>
      <c r="D52" s="9"/>
      <c r="E52" s="9">
        <f ca="1">IF(OR(INDIRECT(CONCATENATE("'2018-03 (Д)'!E",TEXT(MATCH($C52,'2018-03 (Д)'!$C$2:$C$100,0)+1,0)))="Н/Д",INDIRECT(CONCATENATE("'2018-02 (Д)'!E",TEXT(MATCH($C52,'2018-02 (Д)'!$C$2:$C$100,0)+1,0)))="Н/Д",AND(INDIRECT(CONCATENATE("'2018-03 (Д)'!E",TEXT(MATCH($C52,'2018-03 (Д)'!$C$2:$C$100,0)+1,0)))="Н/Д",INDIRECT(CONCATENATE("'2018-02 (Д)'!E",TEXT(MATCH($C52,'2018-02 (Д)'!$C$2:$C$100,0)+1,0))))),"Н/Д",((INDIRECT(CONCATENATE("'2018-03 (Д)'!E",TEXT(MATCH($C52,'2018-03 (Д)'!$C$2:$C$100,0)+1,0)))-INDIRECT(CONCATENATE("'2018-02 (Д)'!E",TEXT(MATCH($C52,'2018-02 (Д)'!$C$2:$C$100,0)+1,0))))/INDIRECT(CONCATENATE("'2018-02 (Д)'!E",TEXT(MATCH($C52,'2018-02 (Д)'!$C$2:$C$100,0)+1,0))))*100)</f>
        <v>6.6250772615238072</v>
      </c>
      <c r="F52" s="9">
        <f ca="1">IF(OR(INDIRECT(CONCATENATE("'2018-04 (Д)'!E",TEXT(MATCH($C52,'2018-04 (Д)'!$C$2:$C$100,0)+1,0)))="Н/Д",INDIRECT(CONCATENATE("'2018-03 (Д)'!E",TEXT(MATCH($C52,'2018-03 (Д)'!$C$2:$C$100,0)+1,0)))="Н/Д",AND(INDIRECT(CONCATENATE("'2018-04 (Д)'!E",TEXT(MATCH($C52,'2018-04 (Д)'!$C$2:$C$100,0)+1,0)))="Н/Д",INDIRECT(CONCATENATE("'2018-03 (Д)'!E",TEXT(MATCH($C52,'2018-03 (Д)'!$C$2:$C$100,0)+1,0))))),"Н/Д",((INDIRECT(CONCATENATE("'2018-04 (Д)'!E",TEXT(MATCH($C52,'2018-04 (Д)'!$C$2:$C$100,0)+1,0)))-INDIRECT(CONCATENATE("'2018-03 (Д)'!E",TEXT(MATCH($C52,'2018-03 (Д)'!$C$2:$C$100,0)+1,0))))/INDIRECT(CONCATENATE("'2018-03 (Д)'!E",TEXT(MATCH($C52,'2018-03 (Д)'!$C$2:$C$100,0)+1,0))))*100)</f>
        <v>56.533148265529441</v>
      </c>
      <c r="G52" s="9">
        <f ca="1">IF(OR(INDIRECT(CONCATENATE("'2018-05 (Д)'!E",TEXT(MATCH($C52,'2018-05 (Д)'!$C$2:$C$100,0)+1,0)))="Н/Д",INDIRECT(CONCATENATE("'2018-04 (Д)'!E",TEXT(MATCH($C52,'2018-04 (Д)'!$C$2:$C$100,0)+1,0)))="Н/Д",AND(INDIRECT(CONCATENATE("'2018-05 (Д)'!E",TEXT(MATCH($C52,'2018-05 (Д)'!$C$2:$C$100,0)+1,0)))="Н/Д",INDIRECT(CONCATENATE("'2018-04 (Д)'!E",TEXT(MATCH($C52,'2018-04 (Д)'!$C$2:$C$100,0)+1,0))))),"Н/Д",((INDIRECT(CONCATENATE("'2018-05 (Д)'!E",TEXT(MATCH($C52,'2018-05 (Д)'!$C$2:$C$100,0)+1,0)))-INDIRECT(CONCATENATE("'2018-04 (Д)'!E",TEXT(MATCH($C52,'2018-04 (Д)'!$C$2:$C$100,0)+1,0))))/INDIRECT(CONCATENATE("'2018-04 (Д)'!E",TEXT(MATCH($C52,'2018-04 (Д)'!$C$2:$C$100,0)+1,0))))*100)</f>
        <v>6.5793257710064292</v>
      </c>
      <c r="H52" s="9">
        <f ca="1">IF(OR(INDIRECT(CONCATENATE("'2018-06 (Д)'!E",TEXT(MATCH($C52,'2018-06 (Д)'!$C$2:$C$100,0)+1,0)))="Н/Д",INDIRECT(CONCATENATE("'2018-05 (Д)'!E",TEXT(MATCH($C52,'2018-05 (Д)'!$C$2:$C$100,0)+1,0)))="Н/Д",AND(INDIRECT(CONCATENATE("'2018-06 (Д)'!E",TEXT(MATCH($C52,'2018-06 (Д)'!$C$2:$C$100,0)+1,0)))="Н/Д",INDIRECT(CONCATENATE("'2018-05 (Д)'!E",TEXT(MATCH($C52,'2018-05 (Д)'!$C$2:$C$100,0)+1,0))))),"Н/Д",((INDIRECT(CONCATENATE("'2018-06 (Д)'!E",TEXT(MATCH($C52,'2018-06 (Д)'!$C$2:$C$100,0)+1,0)))-INDIRECT(CONCATENATE("'2018-05 (Д)'!E",TEXT(MATCH($C52,'2018-05 (Д)'!$C$2:$C$100,0)+1,0))))/INDIRECT(CONCATENATE("'2018-05 (Д)'!E",TEXT(MATCH($C52,'2018-05 (Д)'!$C$2:$C$100,0)+1,0))))*100)</f>
        <v>-20.246282990340621</v>
      </c>
      <c r="I52" s="9">
        <f ca="1">IF(OR(INDIRECT(CONCATENATE("'2018-07 (Д)'!E",TEXT(MATCH($C52,'2018-07 (Д)'!$C$2:$C$100,0)+1,0)))="Н/Д",INDIRECT(CONCATENATE("'2018-06 (Д)'!E",TEXT(MATCH($C52,'2018-06 (Д)'!$C$2:$C$100,0)+1,0)))="Н/Д",AND(INDIRECT(CONCATENATE("'2018-07 (Д)'!E",TEXT(MATCH($C52,'2018-07 (Д)'!$C$2:$C$100,0)+1,0)))="Н/Д",INDIRECT(CONCATENATE("'2018-06 (Д)'!E",TEXT(MATCH($C52,'2018-06 (Д)'!$C$2:$C$100,0)+1,0))))),"Н/Д",((INDIRECT(CONCATENATE("'2018-07 (Д)'!E",TEXT(MATCH($C52,'2018-07 (Д)'!$C$2:$C$100,0)+1,0)))-INDIRECT(CONCATENATE("'2018-06 (Д)'!E",TEXT(MATCH($C52,'2018-06 (Д)'!$C$2:$C$100,0)+1,0))))/INDIRECT(CONCATENATE("'2018-06 (Д)'!E",TEXT(MATCH($C52,'2018-06 (Д)'!$C$2:$C$100,0)+1,0))))*100)</f>
        <v>-3.7764598526907158</v>
      </c>
      <c r="J52" s="9">
        <f ca="1">IF(OR(INDIRECT(CONCATENATE("'2018-08 (Д)'!E",TEXT(MATCH($C52,'2018-08 (Д)'!$C$2:$C$100,0)+1,0)))="Н/Д",INDIRECT(CONCATENATE("'2018-07 (Д)'!E",TEXT(MATCH($C52,'2018-07 (Д)'!$C$2:$C$100,0)+1,0)))="Н/Д",AND(INDIRECT(CONCATENATE("'2018-08 (Д)'!E",TEXT(MATCH($C52,'2018-08 (Д)'!$C$2:$C$100,0)+1,0)))="Н/Д",INDIRECT(CONCATENATE("'2018-07 (Д)'!E",TEXT(MATCH($C52,'2018-07 (Д)'!$C$2:$C$100,0)+1,0))))),"Н/Д",((INDIRECT(CONCATENATE("'2018-08 (Д)'!E",TEXT(MATCH($C52,'2018-08 (Д)'!$C$2:$C$100,0)+1,0)))-INDIRECT(CONCATENATE("'2018-07 (Д)'!E",TEXT(MATCH($C52,'2018-07 (Д)'!$C$2:$C$100,0)+1,0))))/INDIRECT(CONCATENATE("'2018-07 (Д)'!E",TEXT(MATCH($C52,'2018-07 (Д)'!$C$2:$C$100,0)+1,0))))*100)</f>
        <v>29.40459005526882</v>
      </c>
      <c r="K52" s="9">
        <f ca="1">IF(OR(INDIRECT(CONCATENATE("'2018-09 (Д)'!E",TEXT(MATCH($C52,'2018-09 (Д)'!$C$2:$C$100,0)+1,0)))="Н/Д",INDIRECT(CONCATENATE("'2018-08 (Д)'!E",TEXT(MATCH($C52,'2018-08 (Д)'!$C$2:$C$100,0)+1,0)))="Н/Д",AND(INDIRECT(CONCATENATE("'2018-09 (Д)'!E",TEXT(MATCH($C52,'2018-09 (Д)'!$C$2:$C$100,0)+1,0)))="Н/Д",INDIRECT(CONCATENATE("'2018-08 (Д)'!E",TEXT(MATCH($C52,'2018-08 (Д)'!$C$2:$C$100,0)+1,0))))),"Н/Д",((INDIRECT(CONCATENATE("'2018-09 (Д)'!E",TEXT(MATCH($C52,'2018-09 (Д)'!$C$2:$C$100,0)+1,0)))-INDIRECT(CONCATENATE("'2018-08 (Д)'!E",TEXT(MATCH($C52,'2018-08 (Д)'!$C$2:$C$100,0)+1,0))))/INDIRECT(CONCATENATE("'2018-08 (Д)'!E",TEXT(MATCH($C52,'2018-08 (Д)'!$C$2:$C$100,0)+1,0))))*100)</f>
        <v>-21.71618838836271</v>
      </c>
      <c r="L52" s="9">
        <f ca="1">IF(OR(INDIRECT(CONCATENATE("'2018-10 (Д)'!E",TEXT(MATCH($C52,'2018-10 (Д)'!$C$2:$C$100,0)+1,0)))="Н/Д",INDIRECT(CONCATENATE("'2018-09 (Д)'!E",TEXT(MATCH($C52,'2018-09 (Д)'!$C$2:$C$100,0)+1,0)))="Н/Д",AND(INDIRECT(CONCATENATE("'2018-10 (Д)'!E",TEXT(MATCH($C52,'2018-10 (Д)'!$C$2:$C$100,0)+1,0)))="Н/Д",INDIRECT(CONCATENATE("'2018-09 (Д)'!E",TEXT(MATCH($C52,'2018-09 (Д)'!$C$2:$C$100,0)+1,0))))),"Н/Д",((INDIRECT(CONCATENATE("'2018-10 (Д)'!E",TEXT(MATCH($C52,'2018-10 (Д)'!$C$2:$C$100,0)+1,0)))-INDIRECT(CONCATENATE("'2018-09 (Д)'!E",TEXT(MATCH($C52,'2018-09 (Д)'!$C$2:$C$100,0)+1,0))))/INDIRECT(CONCATENATE("'2018-09 (Д)'!E",TEXT(MATCH($C52,'2018-09 (Д)'!$C$2:$C$100,0)+1,0))))*100)</f>
        <v>-13.32717096692059</v>
      </c>
      <c r="M52" s="9">
        <f ca="1">IF(OR(INDIRECT(CONCATENATE("'2018-11 (Д)'!E",TEXT(MATCH($C52,'2018-11 (Д)'!$C$2:$C$100,0)+1,0)))="Н/Д",INDIRECT(CONCATENATE("'2018-10 (Д)'!E",TEXT(MATCH($C52,'2018-10 (Д)'!$C$2:$C$100,0)+1,0)))="Н/Д",AND(INDIRECT(CONCATENATE("'2018-11 (Д)'!E",TEXT(MATCH($C52,'2018-11 (Д)'!$C$2:$C$100,0)+1,0)))="Н/Д",INDIRECT(CONCATENATE("'2018-10 (Д)'!E",TEXT(MATCH($C52,'2018-10 (Д)'!$C$2:$C$100,0)+1,0))))),"Н/Д",((INDIRECT(CONCATENATE("'2018-11 (Д)'!E",TEXT(MATCH($C52,'2018-11 (Д)'!$C$2:$C$100,0)+1,0)))-INDIRECT(CONCATENATE("'2018-10 (Д)'!E",TEXT(MATCH($C52,'2018-10 (Д)'!$C$2:$C$100,0)+1,0))))/INDIRECT(CONCATENATE("'2018-10 (Д)'!E",TEXT(MATCH($C52,'2018-10 (Д)'!$C$2:$C$100,0)+1,0))))*100)</f>
        <v>54.502009585279168</v>
      </c>
      <c r="N52" s="9">
        <f ca="1">IF(OR(INDIRECT(CONCATENATE("'2018-12 (Д)'!E",TEXT(MATCH($C52,'2018-12 (Д)'!$C$2:$C$100,0)+1,0)))="Н/Д",INDIRECT(CONCATENATE("'2018-11 (Д)'!E",TEXT(MATCH($C52,'2018-11 (Д)'!$C$2:$C$100,0)+1,0)))="Н/Д",AND(INDIRECT(CONCATENATE("'2018-12 (Д)'!E",TEXT(MATCH($C52,'2018-12 (Д)'!$C$2:$C$100,0)+1,0)))="Н/Д",INDIRECT(CONCATENATE("'2018-11 (Д)'!E",TEXT(MATCH($C52,'2018-11 (Д)'!$C$2:$C$100,0)+1,0))))),"Н/Д",((INDIRECT(CONCATENATE("'2018-12 (Д)'!E",TEXT(MATCH($C52,'2018-12 (Д)'!$C$2:$C$100,0)+1,0)))-INDIRECT(CONCATENATE("'2018-11 (Д)'!E",TEXT(MATCH($C52,'2018-11 (Д)'!$C$2:$C$100,0)+1,0))))/INDIRECT(CONCATENATE("'2018-11 (Д)'!E",TEXT(MATCH($C52,'2018-11 (Д)'!$C$2:$C$100,0)+1,0))))*100)</f>
        <v>-19.63134777473207</v>
      </c>
      <c r="O52" s="9"/>
      <c r="P52" s="9">
        <f ca="1">IF(OR(INDIRECT(CONCATENATE("'2018-03 (Д)'!F",TEXT(MATCH($C52,'2018-03 (Д)'!$C$2:$C$100,0)+1,0)))="Н/Д",INDIRECT(CONCATENATE("'2018-02 (Д)'!F",TEXT(MATCH($C52,'2018-02 (Д)'!$C$2:$C$100,0)+1,0)))="Н/Д",AND(INDIRECT(CONCATENATE("'2018-03 (Д)'!F",TEXT(MATCH($C52,'2018-03 (Д)'!$C$2:$C$100,0)+1,0)))="Н/Д",INDIRECT(CONCATENATE("'2018-02 (Д)'!F",TEXT(MATCH($C52,'2018-02 (Д)'!$C$2:$C$100,0)+1,0))))),"Н/Д",((INDIRECT(CONCATENATE("'2018-03 (Д)'!F",TEXT(MATCH($C52,'2018-03 (Д)'!$C$2:$C$100,0)+1,0)))-INDIRECT(CONCATENATE("'2018-02 (Д)'!F",TEXT(MATCH($C52,'2018-02 (Д)'!$C$2:$C$100,0)+1,0))))/INDIRECT(CONCATENATE("'2018-02 (Д)'!F",TEXT(MATCH($C52,'2018-02 (Д)'!$C$2:$C$100,0)+1,0))))*100)</f>
        <v>-4.3573890296758657</v>
      </c>
      <c r="Q52" s="9">
        <f ca="1">IF(OR(INDIRECT(CONCATENATE("'2018-04 (Д)'!F",TEXT(MATCH($C52,'2018-04 (Д)'!$C$2:$C$100,0)+1,0)))="Н/Д",INDIRECT(CONCATENATE("'2018-03 (Д)'!F",TEXT(MATCH($C52,'2018-03 (Д)'!$C$2:$C$100,0)+1,0)))="Н/Д",AND(INDIRECT(CONCATENATE("'2018-04 (Д)'!F",TEXT(MATCH($C52,'2018-04 (Д)'!$C$2:$C$100,0)+1,0)))="Н/Д",INDIRECT(CONCATENATE("'2018-03 (Д)'!F",TEXT(MATCH($C52,'2018-03 (Д)'!$C$2:$C$100,0)+1,0))))),"Н/Д",((INDIRECT(CONCATENATE("'2018-04 (Д)'!F",TEXT(MATCH($C52,'2018-04 (Д)'!$C$2:$C$100,0)+1,0)))-INDIRECT(CONCATENATE("'2018-03 (Д)'!F",TEXT(MATCH($C52,'2018-03 (Д)'!$C$2:$C$100,0)+1,0))))/INDIRECT(CONCATENATE("'2018-03 (Д)'!F",TEXT(MATCH($C52,'2018-03 (Д)'!$C$2:$C$100,0)+1,0))))*100)</f>
        <v>94.375274204710607</v>
      </c>
      <c r="R52" s="9">
        <f ca="1">IF(OR(INDIRECT(CONCATENATE("'2018-05 (Д)'!F",TEXT(MATCH($C52,'2018-05 (Д)'!$C$2:$C$100,0)+1,0)))="Н/Д",INDIRECT(CONCATENATE("'2018-04 (Д)'!F",TEXT(MATCH($C52,'2018-04 (Д)'!$C$2:$C$100,0)+1,0)))="Н/Д",AND(INDIRECT(CONCATENATE("'2018-05 (Д)'!F",TEXT(MATCH($C52,'2018-05 (Д)'!$C$2:$C$100,0)+1,0)))="Н/Д",INDIRECT(CONCATENATE("'2018-04 (Д)'!F",TEXT(MATCH($C52,'2018-04 (Д)'!$C$2:$C$100,0)+1,0))))),"Н/Д",((INDIRECT(CONCATENATE("'2018-05 (Д)'!F",TEXT(MATCH($C52,'2018-05 (Д)'!$C$2:$C$100,0)+1,0)))-INDIRECT(CONCATENATE("'2018-04 (Д)'!F",TEXT(MATCH($C52,'2018-04 (Д)'!$C$2:$C$100,0)+1,0))))/INDIRECT(CONCATENATE("'2018-04 (Д)'!F",TEXT(MATCH($C52,'2018-04 (Д)'!$C$2:$C$100,0)+1,0))))*100)</f>
        <v>-1.8681697857772794</v>
      </c>
      <c r="S52" s="9">
        <f ca="1">IF(OR(INDIRECT(CONCATENATE("'2018-06 (Д)'!F",TEXT(MATCH($C52,'2018-06 (Д)'!$C$2:$C$100,0)+1,0)))="Н/Д",INDIRECT(CONCATENATE("'2018-05 (Д)'!F",TEXT(MATCH($C52,'2018-05 (Д)'!$C$2:$C$100,0)+1,0)))="Н/Д",AND(INDIRECT(CONCATENATE("'2018-06 (Д)'!F",TEXT(MATCH($C52,'2018-06 (Д)'!$C$2:$C$100,0)+1,0)))="Н/Д",INDIRECT(CONCATENATE("'2018-05 (Д)'!F",TEXT(MATCH($C52,'2018-05 (Д)'!$C$2:$C$100,0)+1,0))))),"Н/Д",((INDIRECT(CONCATENATE("'2018-06 (Д)'!F",TEXT(MATCH($C52,'2018-06 (Д)'!$C$2:$C$100,0)+1,0)))-INDIRECT(CONCATENATE("'2018-05 (Д)'!F",TEXT(MATCH($C52,'2018-05 (Д)'!$C$2:$C$100,0)+1,0))))/INDIRECT(CONCATENATE("'2018-05 (Д)'!F",TEXT(MATCH($C52,'2018-05 (Д)'!$C$2:$C$100,0)+1,0))))*100)</f>
        <v>-20.348509345563969</v>
      </c>
      <c r="T52" s="9">
        <f ca="1">IF(OR(INDIRECT(CONCATENATE("'2018-07 (Д)'!F",TEXT(MATCH($C52,'2018-07 (Д)'!$C$2:$C$100,0)+1,0)))="Н/Д",INDIRECT(CONCATENATE("'2018-06 (Д)'!F",TEXT(MATCH($C52,'2018-06 (Д)'!$C$2:$C$100,0)+1,0)))="Н/Д",AND(INDIRECT(CONCATENATE("'2018-07 (Д)'!F",TEXT(MATCH($C52,'2018-07 (Д)'!$C$2:$C$100,0)+1,0)))="Н/Д",INDIRECT(CONCATENATE("'2018-06 (Д)'!F",TEXT(MATCH($C52,'2018-06 (Д)'!$C$2:$C$100,0)+1,0))))),"Н/Д",((INDIRECT(CONCATENATE("'2018-07 (Д)'!F",TEXT(MATCH($C52,'2018-07 (Д)'!$C$2:$C$100,0)+1,0)))-INDIRECT(CONCATENATE("'2018-06 (Д)'!F",TEXT(MATCH($C52,'2018-06 (Д)'!$C$2:$C$100,0)+1,0))))/INDIRECT(CONCATENATE("'2018-06 (Д)'!F",TEXT(MATCH($C52,'2018-06 (Д)'!$C$2:$C$100,0)+1,0))))*100)</f>
        <v>-15.150000256543416</v>
      </c>
      <c r="U52" s="9">
        <f ca="1">IF(OR(INDIRECT(CONCATENATE("'2018-08 (Д)'!F",TEXT(MATCH($C52,'2018-08 (Д)'!$C$2:$C$100,0)+1,0)))="Н/Д",INDIRECT(CONCATENATE("'2018-07 (Д)'!F",TEXT(MATCH($C52,'2018-07 (Д)'!$C$2:$C$100,0)+1,0)))="Н/Д",AND(INDIRECT(CONCATENATE("'2018-08 (Д)'!F",TEXT(MATCH($C52,'2018-08 (Д)'!$C$2:$C$100,0)+1,0)))="Н/Д",INDIRECT(CONCATENATE("'2018-07 (Д)'!F",TEXT(MATCH($C52,'2018-07 (Д)'!$C$2:$C$100,0)+1,0))))),"Н/Д",((INDIRECT(CONCATENATE("'2018-08 (Д)'!F",TEXT(MATCH($C52,'2018-08 (Д)'!$C$2:$C$100,0)+1,0)))-INDIRECT(CONCATENATE("'2018-07 (Д)'!F",TEXT(MATCH($C52,'2018-07 (Д)'!$C$2:$C$100,0)+1,0))))/INDIRECT(CONCATENATE("'2018-07 (Д)'!F",TEXT(MATCH($C52,'2018-07 (Д)'!$C$2:$C$100,0)+1,0))))*100)</f>
        <v>56.841889745902364</v>
      </c>
      <c r="V52" s="9">
        <f ca="1">IF(OR(INDIRECT(CONCATENATE("'2018-09 (Д)'!F",TEXT(MATCH($C52,'2018-09 (Д)'!$C$2:$C$100,0)+1,0)))="Н/Д",INDIRECT(CONCATENATE("'2018-08 (Д)'!F",TEXT(MATCH($C52,'2018-08 (Д)'!$C$2:$C$100,0)+1,0)))="Н/Д",AND(INDIRECT(CONCATENATE("'2018-09 (Д)'!F",TEXT(MATCH($C52,'2018-09 (Д)'!$C$2:$C$100,0)+1,0)))="Н/Д",INDIRECT(CONCATENATE("'2018-08 (Д)'!F",TEXT(MATCH($C52,'2018-08 (Д)'!$C$2:$C$100,0)+1,0))))),"Н/Д",((INDIRECT(CONCATENATE("'2018-09 (Д)'!F",TEXT(MATCH($C52,'2018-09 (Д)'!$C$2:$C$100,0)+1,0)))-INDIRECT(CONCATENATE("'2018-08 (Д)'!F",TEXT(MATCH($C52,'2018-08 (Д)'!$C$2:$C$100,0)+1,0))))/INDIRECT(CONCATENATE("'2018-08 (Д)'!F",TEXT(MATCH($C52,'2018-08 (Д)'!$C$2:$C$100,0)+1,0))))*100)</f>
        <v>-35.045642698874921</v>
      </c>
      <c r="W52" s="9">
        <f ca="1">IF(OR(INDIRECT(CONCATENATE("'2018-10 (Д)'!F",TEXT(MATCH($C52,'2018-10 (Д)'!$C$2:$C$100,0)+1,0)))="Н/Д",INDIRECT(CONCATENATE("'2018-09 (Д)'!F",TEXT(MATCH($C52,'2018-09 (Д)'!$C$2:$C$100,0)+1,0)))="Н/Д",AND(INDIRECT(CONCATENATE("'2018-10 (Д)'!F",TEXT(MATCH($C52,'2018-10 (Д)'!$C$2:$C$100,0)+1,0)))="Н/Д",INDIRECT(CONCATENATE("'2018-09 (Д)'!F",TEXT(MATCH($C52,'2018-09 (Д)'!$C$2:$C$100,0)+1,0))))),"Н/Д",((INDIRECT(CONCATENATE("'2018-10 (Д)'!F",TEXT(MATCH($C52,'2018-10 (Д)'!$C$2:$C$100,0)+1,0)))-INDIRECT(CONCATENATE("'2018-09 (Д)'!F",TEXT(MATCH($C52,'2018-09 (Д)'!$C$2:$C$100,0)+1,0))))/INDIRECT(CONCATENATE("'2018-09 (Д)'!F",TEXT(MATCH($C52,'2018-09 (Д)'!$C$2:$C$100,0)+1,0))))*100)</f>
        <v>-9.4108273904952053</v>
      </c>
      <c r="X52" s="9">
        <f ca="1">IF(OR(INDIRECT(CONCATENATE("'2018-11 (Д)'!F",TEXT(MATCH($C52,'2018-11 (Д)'!$C$2:$C$100,0)+1,0)))="Н/Д",INDIRECT(CONCATENATE("'2018-10 (Д)'!F",TEXT(MATCH($C52,'2018-10 (Д)'!$C$2:$C$100,0)+1,0)))="Н/Д",AND(INDIRECT(CONCATENATE("'2018-11 (Д)'!F",TEXT(MATCH($C52,'2018-11 (Д)'!$C$2:$C$100,0)+1,0)))="Н/Д",INDIRECT(CONCATENATE("'2018-10 (Д)'!F",TEXT(MATCH($C52,'2018-10 (Д)'!$C$2:$C$100,0)+1,0))))),"Н/Д",((INDIRECT(CONCATENATE("'2018-11 (Д)'!F",TEXT(MATCH($C52,'2018-11 (Д)'!$C$2:$C$100,0)+1,0)))-INDIRECT(CONCATENATE("'2018-10 (Д)'!F",TEXT(MATCH($C52,'2018-10 (Д)'!$C$2:$C$100,0)+1,0))))/INDIRECT(CONCATENATE("'2018-10 (Д)'!F",TEXT(MATCH($C52,'2018-10 (Д)'!$C$2:$C$100,0)+1,0))))*100)</f>
        <v>81.55890203876487</v>
      </c>
      <c r="Y52" s="9">
        <f ca="1">IF(OR(INDIRECT(CONCATENATE("'2018-12 (Д)'!F",TEXT(MATCH($C52,'2018-12 (Д)'!$C$2:$C$100,0)+1,0)))="Н/Д",INDIRECT(CONCATENATE("'2018-11 (Д)'!F",TEXT(MATCH($C52,'2018-11 (Д)'!$C$2:$C$100,0)+1,0)))="Н/Д",AND(INDIRECT(CONCATENATE("'2018-12 (Д)'!F",TEXT(MATCH($C52,'2018-12 (Д)'!$C$2:$C$100,0)+1,0)))="Н/Д",INDIRECT(CONCATENATE("'2018-11 (Д)'!F",TEXT(MATCH($C52,'2018-11 (Д)'!$C$2:$C$100,0)+1,0))))),"Н/Д",((INDIRECT(CONCATENATE("'2018-12 (Д)'!F",TEXT(MATCH($C52,'2018-12 (Д)'!$C$2:$C$100,0)+1,0)))-INDIRECT(CONCATENATE("'2018-11 (Д)'!F",TEXT(MATCH($C52,'2018-11 (Д)'!$C$2:$C$100,0)+1,0))))/INDIRECT(CONCATENATE("'2018-11 (Д)'!F",TEXT(MATCH($C52,'2018-11 (Д)'!$C$2:$C$100,0)+1,0))))*100)</f>
        <v>-29.332848790307718</v>
      </c>
      <c r="Z52" s="9"/>
      <c r="AA52" s="9">
        <f ca="1">IF(OR(INDIRECT(CONCATENATE("'2018-03 (Д)'!G",TEXT(MATCH($C52,'2018-03 (Д)'!$C$2:$C$100,0)+1,0)))="Н/Д",INDIRECT(CONCATENATE("'2018-02 (Д)'!G",TEXT(MATCH($C52,'2018-02 (Д)'!$C$2:$C$100,0)+1,0)))="Н/Д",AND(INDIRECT(CONCATENATE("'2018-03 (Д)'!G",TEXT(MATCH($C52,'2018-03 (Д)'!$C$2:$C$100,0)+1,0)))="Н/Д",INDIRECT(CONCATENATE("'2018-02 (Д)'!G",TEXT(MATCH($C52,'2018-02 (Д)'!$C$2:$C$100,0)+1,0))))),"Н/Д",((INDIRECT(CONCATENATE("'2018-03 (Д)'!G",TEXT(MATCH($C52,'2018-03 (Д)'!$C$2:$C$100,0)+1,0)))-INDIRECT(CONCATENATE("'2018-02 (Д)'!G",TEXT(MATCH($C52,'2018-02 (Д)'!$C$2:$C$100,0)+1,0))))/INDIRECT(CONCATENATE("'2018-02 (Д)'!G",TEXT(MATCH($C52,'2018-02 (Д)'!$C$2:$C$100,0)+1,0))))*100)</f>
        <v>65.610335215786691</v>
      </c>
      <c r="AB52" s="9">
        <f ca="1">IF(OR(INDIRECT(CONCATENATE("'2018-04 (Д)'!G",TEXT(MATCH($C52,'2018-04 (Д)'!$C$2:$C$100,0)+1,0)))="Н/Д",INDIRECT(CONCATENATE("'2018-03 (Д)'!G",TEXT(MATCH($C52,'2018-03 (Д)'!$C$2:$C$100,0)+1,0)))="Н/Д",AND(INDIRECT(CONCATENATE("'2018-04 (Д)'!G",TEXT(MATCH($C52,'2018-04 (Д)'!$C$2:$C$100,0)+1,0)))="Н/Д",INDIRECT(CONCATENATE("'2018-03 (Д)'!G",TEXT(MATCH($C52,'2018-03 (Д)'!$C$2:$C$100,0)+1,0))))),"Н/Д",((INDIRECT(CONCATENATE("'2018-04 (Д)'!G",TEXT(MATCH($C52,'2018-04 (Д)'!$C$2:$C$100,0)+1,0)))-INDIRECT(CONCATENATE("'2018-03 (Д)'!G",TEXT(MATCH($C52,'2018-03 (Д)'!$C$2:$C$100,0)+1,0))))/INDIRECT(CONCATENATE("'2018-03 (Д)'!G",TEXT(MATCH($C52,'2018-03 (Д)'!$C$2:$C$100,0)+1,0))))*100)</f>
        <v>351.78662480525634</v>
      </c>
      <c r="AC52" s="9">
        <f ca="1">IF(OR(INDIRECT(CONCATENATE("'2018-05 (Д)'!G",TEXT(MATCH($C52,'2018-05 (Д)'!$C$2:$C$100,0)+1,0)))="Н/Д",INDIRECT(CONCATENATE("'2018-04 (Д)'!G",TEXT(MATCH($C52,'2018-04 (Д)'!$C$2:$C$100,0)+1,0)))="Н/Д",AND(INDIRECT(CONCATENATE("'2018-05 (Д)'!G",TEXT(MATCH($C52,'2018-05 (Д)'!$C$2:$C$100,0)+1,0)))="Н/Д",INDIRECT(CONCATENATE("'2018-04 (Д)'!G",TEXT(MATCH($C52,'2018-04 (Д)'!$C$2:$C$100,0)+1,0))))),"Н/Д",((INDIRECT(CONCATENATE("'2018-05 (Д)'!G",TEXT(MATCH($C52,'2018-05 (Д)'!$C$2:$C$100,0)+1,0)))-INDIRECT(CONCATENATE("'2018-04 (Д)'!G",TEXT(MATCH($C52,'2018-04 (Д)'!$C$2:$C$100,0)+1,0))))/INDIRECT(CONCATENATE("'2018-04 (Д)'!G",TEXT(MATCH($C52,'2018-04 (Д)'!$C$2:$C$100,0)+1,0))))*100)</f>
        <v>-59.69964027881948</v>
      </c>
      <c r="AD52" s="9">
        <f ca="1">IF(OR(INDIRECT(CONCATENATE("'2018-06 (Д)'!G",TEXT(MATCH($C52,'2018-06 (Д)'!$C$2:$C$100,0)+1,0)))="Н/Д",INDIRECT(CONCATENATE("'2018-05 (Д)'!G",TEXT(MATCH($C52,'2018-05 (Д)'!$C$2:$C$100,0)+1,0)))="Н/Д",AND(INDIRECT(CONCATENATE("'2018-06 (Д)'!G",TEXT(MATCH($C52,'2018-06 (Д)'!$C$2:$C$100,0)+1,0)))="Н/Д",INDIRECT(CONCATENATE("'2018-05 (Д)'!G",TEXT(MATCH($C52,'2018-05 (Д)'!$C$2:$C$100,0)+1,0))))),"Н/Д",((INDIRECT(CONCATENATE("'2018-06 (Д)'!G",TEXT(MATCH($C52,'2018-06 (Д)'!$C$2:$C$100,0)+1,0)))-INDIRECT(CONCATENATE("'2018-05 (Д)'!G",TEXT(MATCH($C52,'2018-05 (Д)'!$C$2:$C$100,0)+1,0))))/INDIRECT(CONCATENATE("'2018-05 (Д)'!G",TEXT(MATCH($C52,'2018-05 (Д)'!$C$2:$C$100,0)+1,0))))*100)</f>
        <v>71.074089706814107</v>
      </c>
      <c r="AE52" s="9">
        <f ca="1">IF(OR(INDIRECT(CONCATENATE("'2018-07 (Д)'!G",TEXT(MATCH($C52,'2018-07 (Д)'!$C$2:$C$100,0)+1,0)))="Н/Д",INDIRECT(CONCATENATE("'2018-06 (Д)'!G",TEXT(MATCH($C52,'2018-06 (Д)'!$C$2:$C$100,0)+1,0)))="Н/Д",AND(INDIRECT(CONCATENATE("'2018-07 (Д)'!G",TEXT(MATCH($C52,'2018-07 (Д)'!$C$2:$C$100,0)+1,0)))="Н/Д",INDIRECT(CONCATENATE("'2018-06 (Д)'!G",TEXT(MATCH($C52,'2018-06 (Д)'!$C$2:$C$100,0)+1,0))))),"Н/Д",((INDIRECT(CONCATENATE("'2018-07 (Д)'!G",TEXT(MATCH($C52,'2018-07 (Д)'!$C$2:$C$100,0)+1,0)))-INDIRECT(CONCATENATE("'2018-06 (Д)'!G",TEXT(MATCH($C52,'2018-06 (Д)'!$C$2:$C$100,0)+1,0))))/INDIRECT(CONCATENATE("'2018-06 (Д)'!G",TEXT(MATCH($C52,'2018-06 (Д)'!$C$2:$C$100,0)+1,0))))*100)</f>
        <v>-31.959028852526266</v>
      </c>
      <c r="AF52" s="9">
        <f ca="1">IF(OR(INDIRECT(CONCATENATE("'2018-08 (Д)'!G",TEXT(MATCH($C52,'2018-08 (Д)'!$C$2:$C$100,0)+1,0)))="Н/Д",INDIRECT(CONCATENATE("'2018-07 (Д)'!G",TEXT(MATCH($C52,'2018-07 (Д)'!$C$2:$C$100,0)+1,0)))="Н/Д",AND(INDIRECT(CONCATENATE("'2018-08 (Д)'!G",TEXT(MATCH($C52,'2018-08 (Д)'!$C$2:$C$100,0)+1,0)))="Н/Д",INDIRECT(CONCATENATE("'2018-07 (Д)'!G",TEXT(MATCH($C52,'2018-07 (Д)'!$C$2:$C$100,0)+1,0))))),"Н/Д",((INDIRECT(CONCATENATE("'2018-08 (Д)'!G",TEXT(MATCH($C52,'2018-08 (Д)'!$C$2:$C$100,0)+1,0)))-INDIRECT(CONCATENATE("'2018-07 (Д)'!G",TEXT(MATCH($C52,'2018-07 (Д)'!$C$2:$C$100,0)+1,0))))/INDIRECT(CONCATENATE("'2018-07 (Д)'!G",TEXT(MATCH($C52,'2018-07 (Д)'!$C$2:$C$100,0)+1,0))))*100)</f>
        <v>16.516495378781297</v>
      </c>
      <c r="AG52" s="9">
        <f ca="1">IF(OR(INDIRECT(CONCATENATE("'2018-09 (Д)'!G",TEXT(MATCH($C52,'2018-09 (Д)'!$C$2:$C$100,0)+1,0)))="Н/Д",INDIRECT(CONCATENATE("'2018-08 (Д)'!G",TEXT(MATCH($C52,'2018-08 (Д)'!$C$2:$C$100,0)+1,0)))="Н/Д",AND(INDIRECT(CONCATENATE("'2018-09 (Д)'!G",TEXT(MATCH($C52,'2018-09 (Д)'!$C$2:$C$100,0)+1,0)))="Н/Д",INDIRECT(CONCATENATE("'2018-08 (Д)'!G",TEXT(MATCH($C52,'2018-08 (Д)'!$C$2:$C$100,0)+1,0))))),"Н/Д",((INDIRECT(CONCATENATE("'2018-09 (Д)'!G",TEXT(MATCH($C52,'2018-09 (Д)'!$C$2:$C$100,0)+1,0)))-INDIRECT(CONCATENATE("'2018-08 (Д)'!G",TEXT(MATCH($C52,'2018-08 (Д)'!$C$2:$C$100,0)+1,0))))/INDIRECT(CONCATENATE("'2018-08 (Д)'!G",TEXT(MATCH($C52,'2018-08 (Д)'!$C$2:$C$100,0)+1,0))))*100)</f>
        <v>-25.932313711551807</v>
      </c>
      <c r="AH52" s="9">
        <f ca="1">IF(OR(INDIRECT(CONCATENATE("'2018-10 (Д)'!G",TEXT(MATCH($C52,'2018-10 (Д)'!$C$2:$C$100,0)+1,0)))="Н/Д",INDIRECT(CONCATENATE("'2018-09 (Д)'!G",TEXT(MATCH($C52,'2018-09 (Д)'!$C$2:$C$100,0)+1,0)))="Н/Д",AND(INDIRECT(CONCATENATE("'2018-10 (Д)'!G",TEXT(MATCH($C52,'2018-10 (Д)'!$C$2:$C$100,0)+1,0)))="Н/Д",INDIRECT(CONCATENATE("'2018-09 (Д)'!G",TEXT(MATCH($C52,'2018-09 (Д)'!$C$2:$C$100,0)+1,0))))),"Н/Д",((INDIRECT(CONCATENATE("'2018-10 (Д)'!G",TEXT(MATCH($C52,'2018-10 (Д)'!$C$2:$C$100,0)+1,0)))-INDIRECT(CONCATENATE("'2018-09 (Д)'!G",TEXT(MATCH($C52,'2018-09 (Д)'!$C$2:$C$100,0)+1,0))))/INDIRECT(CONCATENATE("'2018-09 (Д)'!G",TEXT(MATCH($C52,'2018-09 (Д)'!$C$2:$C$100,0)+1,0))))*100)</f>
        <v>-25.788174818536387</v>
      </c>
      <c r="AI52" s="9">
        <f ca="1">IF(OR(INDIRECT(CONCATENATE("'2018-11 (Д)'!G",TEXT(MATCH($C52,'2018-11 (Д)'!$C$2:$C$100,0)+1,0)))="Н/Д",INDIRECT(CONCATENATE("'2018-10 (Д)'!G",TEXT(MATCH($C52,'2018-10 (Д)'!$C$2:$C$100,0)+1,0)))="Н/Д",AND(INDIRECT(CONCATENATE("'2018-11 (Д)'!G",TEXT(MATCH($C52,'2018-11 (Д)'!$C$2:$C$100,0)+1,0)))="Н/Д",INDIRECT(CONCATENATE("'2018-10 (Д)'!G",TEXT(MATCH($C52,'2018-10 (Д)'!$C$2:$C$100,0)+1,0))))),"Н/Д",((INDIRECT(CONCATENATE("'2018-11 (Д)'!G",TEXT(MATCH($C52,'2018-11 (Д)'!$C$2:$C$100,0)+1,0)))-INDIRECT(CONCATENATE("'2018-10 (Д)'!G",TEXT(MATCH($C52,'2018-10 (Д)'!$C$2:$C$100,0)+1,0))))/INDIRECT(CONCATENATE("'2018-10 (Д)'!G",TEXT(MATCH($C52,'2018-10 (Д)'!$C$2:$C$100,0)+1,0))))*100)</f>
        <v>138.50567428673989</v>
      </c>
      <c r="AJ52" s="9">
        <f ca="1">IF(OR(INDIRECT(CONCATENATE("'2018-12 (Д)'!G",TEXT(MATCH($C52,'2018-12 (Д)'!$C$2:$C$100,0)+1,0)))="Н/Д",INDIRECT(CONCATENATE("'2018-11 (Д)'!G",TEXT(MATCH($C52,'2018-11 (Д)'!$C$2:$C$100,0)+1,0)))="Н/Д",AND(INDIRECT(CONCATENATE("'2018-12 (Д)'!G",TEXT(MATCH($C52,'2018-12 (Д)'!$C$2:$C$100,0)+1,0)))="Н/Д",INDIRECT(CONCATENATE("'2018-11 (Д)'!G",TEXT(MATCH($C52,'2018-11 (Д)'!$C$2:$C$100,0)+1,0))))),"Н/Д",((INDIRECT(CONCATENATE("'2018-12 (Д)'!G",TEXT(MATCH($C52,'2018-12 (Д)'!$C$2:$C$100,0)+1,0)))-INDIRECT(CONCATENATE("'2018-11 (Д)'!G",TEXT(MATCH($C52,'2018-11 (Д)'!$C$2:$C$100,0)+1,0))))/INDIRECT(CONCATENATE("'2018-11 (Д)'!G",TEXT(MATCH($C52,'2018-11 (Д)'!$C$2:$C$100,0)+1,0))))*100)</f>
        <v>-46.73523530576427</v>
      </c>
      <c r="AK52" s="9"/>
      <c r="AL52" s="9">
        <f ca="1">IF(OR(INDIRECT(CONCATENATE("'2018-03 (Д)'!H",TEXT(MATCH($C52,'2018-03 (Д)'!$C$2:$C$100,0)+1,0)))="Н/Д",INDIRECT(CONCATENATE("'2018-02 (Д)'!H",TEXT(MATCH($C52,'2018-02 (Д)'!$C$2:$C$100,0)+1,0)))="Н/Д",AND(INDIRECT(CONCATENATE("'2018-03 (Д)'!H",TEXT(MATCH($C52,'2018-03 (Д)'!$C$2:$C$100,0)+1,0)))="Н/Д",INDIRECT(CONCATENATE("'2018-02 (Д)'!H",TEXT(MATCH($C52,'2018-02 (Д)'!$C$2:$C$100,0)+1,0))))),"Н/Д",((INDIRECT(CONCATENATE("'2018-03 (Д)'!H",TEXT(MATCH($C52,'2018-03 (Д)'!$C$2:$C$100,0)+1,0)))-INDIRECT(CONCATENATE("'2018-02 (Д)'!H",TEXT(MATCH($C52,'2018-02 (Д)'!$C$2:$C$100,0)+1,0))))/INDIRECT(CONCATENATE("'2018-02 (Д)'!H",TEXT(MATCH($C52,'2018-02 (Д)'!$C$2:$C$100,0)+1,0))))*100)</f>
        <v>23.400161899941363</v>
      </c>
      <c r="AM52" s="9">
        <f ca="1">IF(OR(INDIRECT(CONCATENATE("'2018-04 (Д)'!H",TEXT(MATCH($C52,'2018-04 (Д)'!$C$2:$C$100,0)+1,0)))="Н/Д",INDIRECT(CONCATENATE("'2018-03 (Д)'!H",TEXT(MATCH($C52,'2018-03 (Д)'!$C$2:$C$100,0)+1,0)))="Н/Д",AND(INDIRECT(CONCATENATE("'2018-04 (Д)'!H",TEXT(MATCH($C52,'2018-04 (Д)'!$C$2:$C$100,0)+1,0)))="Н/Д",INDIRECT(CONCATENATE("'2018-03 (Д)'!H",TEXT(MATCH($C52,'2018-03 (Д)'!$C$2:$C$100,0)+1,0))))),"Н/Д",((INDIRECT(CONCATENATE("'2018-04 (Д)'!H",TEXT(MATCH($C52,'2018-04 (Д)'!$C$2:$C$100,0)+1,0)))-INDIRECT(CONCATENATE("'2018-03 (Д)'!H",TEXT(MATCH($C52,'2018-03 (Д)'!$C$2:$C$100,0)+1,0))))/INDIRECT(CONCATENATE("'2018-03 (Д)'!H",TEXT(MATCH($C52,'2018-03 (Д)'!$C$2:$C$100,0)+1,0))))*100)</f>
        <v>8.3018526252975757</v>
      </c>
      <c r="AN52" s="9">
        <f ca="1">IF(OR(INDIRECT(CONCATENATE("'2018-05 (Д)'!H",TEXT(MATCH($C52,'2018-05 (Д)'!$C$2:$C$100,0)+1,0)))="Н/Д",INDIRECT(CONCATENATE("'2018-04 (Д)'!H",TEXT(MATCH($C52,'2018-04 (Д)'!$C$2:$C$100,0)+1,0)))="Н/Д",AND(INDIRECT(CONCATENATE("'2018-05 (Д)'!H",TEXT(MATCH($C52,'2018-05 (Д)'!$C$2:$C$100,0)+1,0)))="Н/Д",INDIRECT(CONCATENATE("'2018-04 (Д)'!H",TEXT(MATCH($C52,'2018-04 (Д)'!$C$2:$C$100,0)+1,0))))),"Н/Д",((INDIRECT(CONCATENATE("'2018-05 (Д)'!H",TEXT(MATCH($C52,'2018-05 (Д)'!$C$2:$C$100,0)+1,0)))-INDIRECT(CONCATENATE("'2018-04 (Д)'!H",TEXT(MATCH($C52,'2018-04 (Д)'!$C$2:$C$100,0)+1,0))))/INDIRECT(CONCATENATE("'2018-04 (Д)'!H",TEXT(MATCH($C52,'2018-04 (Д)'!$C$2:$C$100,0)+1,0))))*100)</f>
        <v>-2.8985538631298349</v>
      </c>
      <c r="AO52" s="9">
        <f ca="1">IF(OR(INDIRECT(CONCATENATE("'2018-06 (Д)'!H",TEXT(MATCH($C52,'2018-06 (Д)'!$C$2:$C$100,0)+1,0)))="Н/Д",INDIRECT(CONCATENATE("'2018-05 (Д)'!H",TEXT(MATCH($C52,'2018-05 (Д)'!$C$2:$C$100,0)+1,0)))="Н/Д",AND(INDIRECT(CONCATENATE("'2018-06 (Д)'!H",TEXT(MATCH($C52,'2018-06 (Д)'!$C$2:$C$100,0)+1,0)))="Н/Д",INDIRECT(CONCATENATE("'2018-05 (Д)'!H",TEXT(MATCH($C52,'2018-05 (Д)'!$C$2:$C$100,0)+1,0))))),"Н/Д",((INDIRECT(CONCATENATE("'2018-06 (Д)'!H",TEXT(MATCH($C52,'2018-06 (Д)'!$C$2:$C$100,0)+1,0)))-INDIRECT(CONCATENATE("'2018-05 (Д)'!H",TEXT(MATCH($C52,'2018-05 (Д)'!$C$2:$C$100,0)+1,0))))/INDIRECT(CONCATENATE("'2018-05 (Д)'!H",TEXT(MATCH($C52,'2018-05 (Д)'!$C$2:$C$100,0)+1,0))))*100)</f>
        <v>-12.007220543722475</v>
      </c>
      <c r="AP52" s="9">
        <f ca="1">IF(OR(INDIRECT(CONCATENATE("'2018-07 (Д)'!H",TEXT(MATCH($C52,'2018-07 (Д)'!$C$2:$C$100,0)+1,0)))="Н/Д",INDIRECT(CONCATENATE("'2018-06 (Д)'!H",TEXT(MATCH($C52,'2018-06 (Д)'!$C$2:$C$100,0)+1,0)))="Н/Д",AND(INDIRECT(CONCATENATE("'2018-07 (Д)'!H",TEXT(MATCH($C52,'2018-07 (Д)'!$C$2:$C$100,0)+1,0)))="Н/Д",INDIRECT(CONCATENATE("'2018-06 (Д)'!H",TEXT(MATCH($C52,'2018-06 (Д)'!$C$2:$C$100,0)+1,0))))),"Н/Д",((INDIRECT(CONCATENATE("'2018-07 (Д)'!H",TEXT(MATCH($C52,'2018-07 (Д)'!$C$2:$C$100,0)+1,0)))-INDIRECT(CONCATENATE("'2018-06 (Д)'!H",TEXT(MATCH($C52,'2018-06 (Д)'!$C$2:$C$100,0)+1,0))))/INDIRECT(CONCATENATE("'2018-06 (Д)'!H",TEXT(MATCH($C52,'2018-06 (Д)'!$C$2:$C$100,0)+1,0))))*100)</f>
        <v>7.6111042700911025</v>
      </c>
      <c r="AQ52" s="9">
        <f ca="1">IF(OR(INDIRECT(CONCATENATE("'2018-08 (Д)'!H",TEXT(MATCH($C52,'2018-08 (Д)'!$C$2:$C$100,0)+1,0)))="Н/Д",INDIRECT(CONCATENATE("'2018-07 (Д)'!H",TEXT(MATCH($C52,'2018-07 (Д)'!$C$2:$C$100,0)+1,0)))="Н/Д",AND(INDIRECT(CONCATENATE("'2018-08 (Д)'!H",TEXT(MATCH($C52,'2018-08 (Д)'!$C$2:$C$100,0)+1,0)))="Н/Д",INDIRECT(CONCATENATE("'2018-07 (Д)'!H",TEXT(MATCH($C52,'2018-07 (Д)'!$C$2:$C$100,0)+1,0))))),"Н/Д",((INDIRECT(CONCATENATE("'2018-08 (Д)'!H",TEXT(MATCH($C52,'2018-08 (Д)'!$C$2:$C$100,0)+1,0)))-INDIRECT(CONCATENATE("'2018-07 (Д)'!H",TEXT(MATCH($C52,'2018-07 (Д)'!$C$2:$C$100,0)+1,0))))/INDIRECT(CONCATENATE("'2018-07 (Д)'!H",TEXT(MATCH($C52,'2018-07 (Д)'!$C$2:$C$100,0)+1,0))))*100)</f>
        <v>23.24194034409572</v>
      </c>
      <c r="AR52" s="9">
        <f ca="1">IF(OR(INDIRECT(CONCATENATE("'2018-09 (Д)'!H",TEXT(MATCH($C52,'2018-09 (Д)'!$C$2:$C$100,0)+1,0)))="Н/Д",INDIRECT(CONCATENATE("'2018-08 (Д)'!H",TEXT(MATCH($C52,'2018-08 (Д)'!$C$2:$C$100,0)+1,0)))="Н/Д",AND(INDIRECT(CONCATENATE("'2018-09 (Д)'!H",TEXT(MATCH($C52,'2018-09 (Д)'!$C$2:$C$100,0)+1,0)))="Н/Д",INDIRECT(CONCATENATE("'2018-08 (Д)'!H",TEXT(MATCH($C52,'2018-08 (Д)'!$C$2:$C$100,0)+1,0))))),"Н/Д",((INDIRECT(CONCATENATE("'2018-09 (Д)'!H",TEXT(MATCH($C52,'2018-09 (Д)'!$C$2:$C$100,0)+1,0)))-INDIRECT(CONCATENATE("'2018-08 (Д)'!H",TEXT(MATCH($C52,'2018-08 (Д)'!$C$2:$C$100,0)+1,0))))/INDIRECT(CONCATENATE("'2018-08 (Д)'!H",TEXT(MATCH($C52,'2018-08 (Д)'!$C$2:$C$100,0)+1,0))))*100)</f>
        <v>-14.274209850374209</v>
      </c>
      <c r="AS52" s="9">
        <f ca="1">IF(OR(INDIRECT(CONCATENATE("'2018-10 (Д)'!H",TEXT(MATCH($C52,'2018-10 (Д)'!$C$2:$C$100,0)+1,0)))="Н/Д",INDIRECT(CONCATENATE("'2018-09 (Д)'!H",TEXT(MATCH($C52,'2018-09 (Д)'!$C$2:$C$100,0)+1,0)))="Н/Д",AND(INDIRECT(CONCATENATE("'2018-10 (Д)'!H",TEXT(MATCH($C52,'2018-10 (Д)'!$C$2:$C$100,0)+1,0)))="Н/Д",INDIRECT(CONCATENATE("'2018-09 (Д)'!H",TEXT(MATCH($C52,'2018-09 (Д)'!$C$2:$C$100,0)+1,0))))),"Н/Д",((INDIRECT(CONCATENATE("'2018-10 (Д)'!H",TEXT(MATCH($C52,'2018-10 (Д)'!$C$2:$C$100,0)+1,0)))-INDIRECT(CONCATENATE("'2018-09 (Д)'!H",TEXT(MATCH($C52,'2018-09 (Д)'!$C$2:$C$100,0)+1,0))))/INDIRECT(CONCATENATE("'2018-09 (Д)'!H",TEXT(MATCH($C52,'2018-09 (Д)'!$C$2:$C$100,0)+1,0))))*100)</f>
        <v>-4.8472338891910338</v>
      </c>
      <c r="AT52" s="9">
        <f ca="1">IF(OR(INDIRECT(CONCATENATE("'2018-11 (Д)'!H",TEXT(MATCH($C52,'2018-11 (Д)'!$C$2:$C$100,0)+1,0)))="Н/Д",INDIRECT(CONCATENATE("'2018-10 (Д)'!H",TEXT(MATCH($C52,'2018-10 (Д)'!$C$2:$C$100,0)+1,0)))="Н/Д",AND(INDIRECT(CONCATENATE("'2018-11 (Д)'!H",TEXT(MATCH($C52,'2018-11 (Д)'!$C$2:$C$100,0)+1,0)))="Н/Д",INDIRECT(CONCATENATE("'2018-10 (Д)'!H",TEXT(MATCH($C52,'2018-10 (Д)'!$C$2:$C$100,0)+1,0))))),"Н/Д",((INDIRECT(CONCATENATE("'2018-11 (Д)'!H",TEXT(MATCH($C52,'2018-11 (Д)'!$C$2:$C$100,0)+1,0)))-INDIRECT(CONCATENATE("'2018-10 (Д)'!H",TEXT(MATCH($C52,'2018-10 (Д)'!$C$2:$C$100,0)+1,0))))/INDIRECT(CONCATENATE("'2018-10 (Д)'!H",TEXT(MATCH($C52,'2018-10 (Д)'!$C$2:$C$100,0)+1,0))))*100)</f>
        <v>12.585182442197496</v>
      </c>
      <c r="AU52" s="9">
        <f ca="1">IF(OR(INDIRECT(CONCATENATE("'2018-12 (Д)'!H",TEXT(MATCH($C52,'2018-12 (Д)'!$C$2:$C$100,0)+1,0)))="Н/Д",INDIRECT(CONCATENATE("'2018-11 (Д)'!H",TEXT(MATCH($C52,'2018-11 (Д)'!$C$2:$C$100,0)+1,0)))="Н/Д",AND(INDIRECT(CONCATENATE("'2018-12 (Д)'!H",TEXT(MATCH($C52,'2018-12 (Д)'!$C$2:$C$100,0)+1,0)))="Н/Д",INDIRECT(CONCATENATE("'2018-11 (Д)'!H",TEXT(MATCH($C52,'2018-11 (Д)'!$C$2:$C$100,0)+1,0))))),"Н/Д",((INDIRECT(CONCATENATE("'2018-12 (Д)'!H",TEXT(MATCH($C52,'2018-12 (Д)'!$C$2:$C$100,0)+1,0)))-INDIRECT(CONCATENATE("'2018-11 (Д)'!H",TEXT(MATCH($C52,'2018-11 (Д)'!$C$2:$C$100,0)+1,0))))/INDIRECT(CONCATENATE("'2018-11 (Д)'!H",TEXT(MATCH($C52,'2018-11 (Д)'!$C$2:$C$100,0)+1,0))))*100)</f>
        <v>1.8855013186577827</v>
      </c>
      <c r="AV52" s="9"/>
      <c r="AW52" s="9">
        <f ca="1">IF(OR(INDIRECT(CONCATENATE("'2018-03 (Д)'!I",TEXT(MATCH($C52,'2018-03 (Д)'!$C$2:$C$100,0)+1,0)))="Н/Д",INDIRECT(CONCATENATE("'2018-02 (Д)'!I",TEXT(MATCH($C52,'2018-02 (Д)'!$C$2:$C$100,0)+1,0)))="Н/Д",AND(INDIRECT(CONCATENATE("'2018-03 (Д)'!I",TEXT(MATCH($C52,'2018-03 (Д)'!$C$2:$C$100,0)+1,0)))="Н/Д",INDIRECT(CONCATENATE("'2018-02 (Д)'!I",TEXT(MATCH($C52,'2018-02 (Д)'!$C$2:$C$100,0)+1,0))))),"Н/Д",((INDIRECT(CONCATENATE("'2018-03 (Д)'!I",TEXT(MATCH($C52,'2018-03 (Д)'!$C$2:$C$100,0)+1,0)))-INDIRECT(CONCATENATE("'2018-02 (Д)'!I",TEXT(MATCH($C52,'2018-02 (Д)'!$C$2:$C$100,0)+1,0))))/INDIRECT(CONCATENATE("'2018-02 (Д)'!I",TEXT(MATCH($C52,'2018-02 (Д)'!$C$2:$C$100,0)+1,0))))*100)</f>
        <v>-52.136906399868977</v>
      </c>
      <c r="AX52" s="9">
        <f ca="1">IF(OR(INDIRECT(CONCATENATE("'2018-04 (Д)'!I",TEXT(MATCH($C52,'2018-04 (Д)'!$C$2:$C$100,0)+1,0)))="Н/Д",INDIRECT(CONCATENATE("'2018-03 (Д)'!I",TEXT(MATCH($C52,'2018-03 (Д)'!$C$2:$C$100,0)+1,0)))="Н/Д",AND(INDIRECT(CONCATENATE("'2018-04 (Д)'!I",TEXT(MATCH($C52,'2018-04 (Д)'!$C$2:$C$100,0)+1,0)))="Н/Д",INDIRECT(CONCATENATE("'2018-03 (Д)'!I",TEXT(MATCH($C52,'2018-03 (Д)'!$C$2:$C$100,0)+1,0))))),"Н/Д",((INDIRECT(CONCATENATE("'2018-04 (Д)'!I",TEXT(MATCH($C52,'2018-04 (Д)'!$C$2:$C$100,0)+1,0)))-INDIRECT(CONCATENATE("'2018-03 (Д)'!I",TEXT(MATCH($C52,'2018-03 (Д)'!$C$2:$C$100,0)+1,0))))/INDIRECT(CONCATENATE("'2018-03 (Д)'!I",TEXT(MATCH($C52,'2018-03 (Д)'!$C$2:$C$100,0)+1,0))))*100)</f>
        <v>89.009653901473456</v>
      </c>
      <c r="AY52" s="9">
        <f ca="1">IF(OR(INDIRECT(CONCATENATE("'2018-05 (Д)'!I",TEXT(MATCH($C52,'2018-05 (Д)'!$C$2:$C$100,0)+1,0)))="Н/Д",INDIRECT(CONCATENATE("'2018-04 (Д)'!I",TEXT(MATCH($C52,'2018-04 (Д)'!$C$2:$C$100,0)+1,0)))="Н/Д",AND(INDIRECT(CONCATENATE("'2018-05 (Д)'!I",TEXT(MATCH($C52,'2018-05 (Д)'!$C$2:$C$100,0)+1,0)))="Н/Д",INDIRECT(CONCATENATE("'2018-04 (Д)'!I",TEXT(MATCH($C52,'2018-04 (Д)'!$C$2:$C$100,0)+1,0))))),"Н/Д",((INDIRECT(CONCATENATE("'2018-05 (Д)'!I",TEXT(MATCH($C52,'2018-05 (Д)'!$C$2:$C$100,0)+1,0)))-INDIRECT(CONCATENATE("'2018-04 (Д)'!I",TEXT(MATCH($C52,'2018-04 (Д)'!$C$2:$C$100,0)+1,0))))/INDIRECT(CONCATENATE("'2018-04 (Д)'!I",TEXT(MATCH($C52,'2018-04 (Д)'!$C$2:$C$100,0)+1,0))))*100)</f>
        <v>-0.16209788613497686</v>
      </c>
      <c r="AZ52" s="9">
        <f ca="1">IF(OR(INDIRECT(CONCATENATE("'2018-06 (Д)'!I",TEXT(MATCH($C52,'2018-06 (Д)'!$C$2:$C$100,0)+1,0)))="Н/Д",INDIRECT(CONCATENATE("'2018-05 (Д)'!I",TEXT(MATCH($C52,'2018-05 (Д)'!$C$2:$C$100,0)+1,0)))="Н/Д",AND(INDIRECT(CONCATENATE("'2018-06 (Д)'!I",TEXT(MATCH($C52,'2018-06 (Д)'!$C$2:$C$100,0)+1,0)))="Н/Д",INDIRECT(CONCATENATE("'2018-05 (Д)'!I",TEXT(MATCH($C52,'2018-05 (Д)'!$C$2:$C$100,0)+1,0))))),"Н/Д",((INDIRECT(CONCATENATE("'2018-06 (Д)'!I",TEXT(MATCH($C52,'2018-06 (Д)'!$C$2:$C$100,0)+1,0)))-INDIRECT(CONCATENATE("'2018-05 (Д)'!I",TEXT(MATCH($C52,'2018-05 (Д)'!$C$2:$C$100,0)+1,0))))/INDIRECT(CONCATENATE("'2018-05 (Д)'!I",TEXT(MATCH($C52,'2018-05 (Д)'!$C$2:$C$100,0)+1,0))))*100)</f>
        <v>-0.19905059563034699</v>
      </c>
      <c r="BA52" s="9">
        <f ca="1">IF(OR(INDIRECT(CONCATENATE("'2018-07 (Д)'!I",TEXT(MATCH($C52,'2018-07 (Д)'!$C$2:$C$100,0)+1,0)))="Н/Д",INDIRECT(CONCATENATE("'2018-06 (Д)'!I",TEXT(MATCH($C52,'2018-06 (Д)'!$C$2:$C$100,0)+1,0)))="Н/Д",AND(INDIRECT(CONCATENATE("'2018-07 (Д)'!I",TEXT(MATCH($C52,'2018-07 (Д)'!$C$2:$C$100,0)+1,0)))="Н/Д",INDIRECT(CONCATENATE("'2018-06 (Д)'!I",TEXT(MATCH($C52,'2018-06 (Д)'!$C$2:$C$100,0)+1,0))))),"Н/Д",((INDIRECT(CONCATENATE("'2018-07 (Д)'!I",TEXT(MATCH($C52,'2018-07 (Д)'!$C$2:$C$100,0)+1,0)))-INDIRECT(CONCATENATE("'2018-06 (Д)'!I",TEXT(MATCH($C52,'2018-06 (Д)'!$C$2:$C$100,0)+1,0))))/INDIRECT(CONCATENATE("'2018-06 (Д)'!I",TEXT(MATCH($C52,'2018-06 (Д)'!$C$2:$C$100,0)+1,0))))*100)</f>
        <v>3.7712761029830939</v>
      </c>
      <c r="BB52" s="9">
        <f ca="1">IF(OR(INDIRECT(CONCATENATE("'2018-08 (Д)'!I",TEXT(MATCH($C52,'2018-08 (Д)'!$C$2:$C$100,0)+1,0)))="Н/Д",INDIRECT(CONCATENATE("'2018-07 (Д)'!I",TEXT(MATCH($C52,'2018-07 (Д)'!$C$2:$C$100,0)+1,0)))="Н/Д",AND(INDIRECT(CONCATENATE("'2018-08 (Д)'!I",TEXT(MATCH($C52,'2018-08 (Д)'!$C$2:$C$100,0)+1,0)))="Н/Д",INDIRECT(CONCATENATE("'2018-07 (Д)'!I",TEXT(MATCH($C52,'2018-07 (Д)'!$C$2:$C$100,0)+1,0))))),"Н/Д",((INDIRECT(CONCATENATE("'2018-08 (Д)'!I",TEXT(MATCH($C52,'2018-08 (Д)'!$C$2:$C$100,0)+1,0)))-INDIRECT(CONCATENATE("'2018-07 (Д)'!I",TEXT(MATCH($C52,'2018-07 (Д)'!$C$2:$C$100,0)+1,0))))/INDIRECT(CONCATENATE("'2018-07 (Д)'!I",TEXT(MATCH($C52,'2018-07 (Д)'!$C$2:$C$100,0)+1,0))))*100)</f>
        <v>11.134878971258919</v>
      </c>
      <c r="BC52" s="9">
        <f ca="1">IF(OR(INDIRECT(CONCATENATE("'2018-09 (Д)'!I",TEXT(MATCH($C52,'2018-09 (Д)'!$C$2:$C$100,0)+1,0)))="Н/Д",INDIRECT(CONCATENATE("'2018-08 (Д)'!I",TEXT(MATCH($C52,'2018-08 (Д)'!$C$2:$C$100,0)+1,0)))="Н/Д",AND(INDIRECT(CONCATENATE("'2018-09 (Д)'!I",TEXT(MATCH($C52,'2018-09 (Д)'!$C$2:$C$100,0)+1,0)))="Н/Д",INDIRECT(CONCATENATE("'2018-08 (Д)'!I",TEXT(MATCH($C52,'2018-08 (Д)'!$C$2:$C$100,0)+1,0))))),"Н/Д",((INDIRECT(CONCATENATE("'2018-09 (Д)'!I",TEXT(MATCH($C52,'2018-09 (Д)'!$C$2:$C$100,0)+1,0)))-INDIRECT(CONCATENATE("'2018-08 (Д)'!I",TEXT(MATCH($C52,'2018-08 (Д)'!$C$2:$C$100,0)+1,0))))/INDIRECT(CONCATENATE("'2018-08 (Д)'!I",TEXT(MATCH($C52,'2018-08 (Д)'!$C$2:$C$100,0)+1,0))))*100)</f>
        <v>-2.8249400649017082</v>
      </c>
      <c r="BD52" s="9">
        <f ca="1">IF(OR(INDIRECT(CONCATENATE("'2018-10 (Д)'!I",TEXT(MATCH($C52,'2018-10 (Д)'!$C$2:$C$100,0)+1,0)))="Н/Д",INDIRECT(CONCATENATE("'2018-09 (Д)'!I",TEXT(MATCH($C52,'2018-09 (Д)'!$C$2:$C$100,0)+1,0)))="Н/Д",AND(INDIRECT(CONCATENATE("'2018-10 (Д)'!I",TEXT(MATCH($C52,'2018-10 (Д)'!$C$2:$C$100,0)+1,0)))="Н/Д",INDIRECT(CONCATENATE("'2018-09 (Д)'!I",TEXT(MATCH($C52,'2018-09 (Д)'!$C$2:$C$100,0)+1,0))))),"Н/Д",((INDIRECT(CONCATENATE("'2018-10 (Д)'!I",TEXT(MATCH($C52,'2018-10 (Д)'!$C$2:$C$100,0)+1,0)))-INDIRECT(CONCATENATE("'2018-09 (Д)'!I",TEXT(MATCH($C52,'2018-09 (Д)'!$C$2:$C$100,0)+1,0))))/INDIRECT(CONCATENATE("'2018-09 (Д)'!I",TEXT(MATCH($C52,'2018-09 (Д)'!$C$2:$C$100,0)+1,0))))*100)</f>
        <v>-0.66887960201125718</v>
      </c>
      <c r="BE52" s="9">
        <f ca="1">IF(OR(INDIRECT(CONCATENATE("'2018-11 (Д)'!I",TEXT(MATCH($C52,'2018-11 (Д)'!$C$2:$C$100,0)+1,0)))="Н/Д",INDIRECT(CONCATENATE("'2018-10 (Д)'!I",TEXT(MATCH($C52,'2018-10 (Д)'!$C$2:$C$100,0)+1,0)))="Н/Д",AND(INDIRECT(CONCATENATE("'2018-11 (Д)'!I",TEXT(MATCH($C52,'2018-11 (Д)'!$C$2:$C$100,0)+1,0)))="Н/Д",INDIRECT(CONCATENATE("'2018-10 (Д)'!I",TEXT(MATCH($C52,'2018-10 (Д)'!$C$2:$C$100,0)+1,0))))),"Н/Д",((INDIRECT(CONCATENATE("'2018-11 (Д)'!I",TEXT(MATCH($C52,'2018-11 (Д)'!$C$2:$C$100,0)+1,0)))-INDIRECT(CONCATENATE("'2018-10 (Д)'!I",TEXT(MATCH($C52,'2018-10 (Д)'!$C$2:$C$100,0)+1,0))))/INDIRECT(CONCATENATE("'2018-10 (Д)'!I",TEXT(MATCH($C52,'2018-10 (Д)'!$C$2:$C$100,0)+1,0))))*100)</f>
        <v>-6.3663411882118481</v>
      </c>
      <c r="BF52" s="9">
        <f ca="1">IF(OR(INDIRECT(CONCATENATE("'2018-12 (Д)'!I",TEXT(MATCH($C52,'2018-12 (Д)'!$C$2:$C$100,0)+1,0)))="Н/Д",INDIRECT(CONCATENATE("'2018-11 (Д)'!I",TEXT(MATCH($C52,'2018-11 (Д)'!$C$2:$C$100,0)+1,0)))="Н/Д",AND(INDIRECT(CONCATENATE("'2018-12 (Д)'!I",TEXT(MATCH($C52,'2018-12 (Д)'!$C$2:$C$100,0)+1,0)))="Н/Д",INDIRECT(CONCATENATE("'2018-11 (Д)'!I",TEXT(MATCH($C52,'2018-11 (Д)'!$C$2:$C$100,0)+1,0))))),"Н/Д",((INDIRECT(CONCATENATE("'2018-12 (Д)'!I",TEXT(MATCH($C52,'2018-12 (Д)'!$C$2:$C$100,0)+1,0)))-INDIRECT(CONCATENATE("'2018-11 (Д)'!I",TEXT(MATCH($C52,'2018-11 (Д)'!$C$2:$C$100,0)+1,0))))/INDIRECT(CONCATENATE("'2018-11 (Д)'!I",TEXT(MATCH($C52,'2018-11 (Д)'!$C$2:$C$100,0)+1,0))))*100)</f>
        <v>18.784570228940041</v>
      </c>
      <c r="BG52" s="9"/>
      <c r="BH52" s="9" t="str">
        <f ca="1">IF(OR(INDIRECT(CONCATENATE("'2018-03 (Д)'!J",TEXT(MATCH($C52,'2018-03 (Д)'!$C$2:$C$100,0)+1,0)))="Н/Д",INDIRECT(CONCATENATE("'2018-02 (Д)'!J",TEXT(MATCH($C52,'2018-02 (Д)'!$C$2:$C$100,0)+1,0)))="Н/Д",AND(INDIRECT(CONCATENATE("'2018-03 (Д)'!J",TEXT(MATCH($C52,'2018-03 (Д)'!$C$2:$C$100,0)+1,0)))="Н/Д",INDIRECT(CONCATENATE("'2018-02 (Д)'!J",TEXT(MATCH($C52,'2018-02 (Д)'!$C$2:$C$100,0)+1,0))))),"Н/Д",((INDIRECT(CONCATENATE("'2018-03 (Д)'!J",TEXT(MATCH($C52,'2018-03 (Д)'!$C$2:$C$100,0)+1,0)))-INDIRECT(CONCATENATE("'2018-02 (Д)'!J",TEXT(MATCH($C52,'2018-02 (Д)'!$C$2:$C$100,0)+1,0))))/INDIRECT(CONCATENATE("'2018-02 (Д)'!J",TEXT(MATCH($C52,'2018-02 (Д)'!$C$2:$C$100,0)+1,0))))*100)</f>
        <v>Н/Д</v>
      </c>
      <c r="BI52" s="9" t="str">
        <f ca="1">IF(OR(INDIRECT(CONCATENATE("'2018-04 (Д)'!J",TEXT(MATCH($C52,'2018-04 (Д)'!$C$2:$C$100,0)+1,0)))="Н/Д",INDIRECT(CONCATENATE("'2018-03 (Д)'!J",TEXT(MATCH($C52,'2018-03 (Д)'!$C$2:$C$100,0)+1,0)))="Н/Д",AND(INDIRECT(CONCATENATE("'2018-04 (Д)'!J",TEXT(MATCH($C52,'2018-04 (Д)'!$C$2:$C$100,0)+1,0)))="Н/Д",INDIRECT(CONCATENATE("'2018-03 (Д)'!J",TEXT(MATCH($C52,'2018-03 (Д)'!$C$2:$C$100,0)+1,0))))),"Н/Д",((INDIRECT(CONCATENATE("'2018-04 (Д)'!J",TEXT(MATCH($C52,'2018-04 (Д)'!$C$2:$C$100,0)+1,0)))-INDIRECT(CONCATENATE("'2018-03 (Д)'!J",TEXT(MATCH($C52,'2018-03 (Д)'!$C$2:$C$100,0)+1,0))))/INDIRECT(CONCATENATE("'2018-03 (Д)'!J",TEXT(MATCH($C52,'2018-03 (Д)'!$C$2:$C$100,0)+1,0))))*100)</f>
        <v>Н/Д</v>
      </c>
      <c r="BJ52" s="9" t="str">
        <f ca="1">IF(OR(INDIRECT(CONCATENATE("'2018-05 (Д)'!J",TEXT(MATCH($C52,'2018-05 (Д)'!$C$2:$C$100,0)+1,0)))="Н/Д",INDIRECT(CONCATENATE("'2018-04 (Д)'!J",TEXT(MATCH($C52,'2018-04 (Д)'!$C$2:$C$100,0)+1,0)))="Н/Д",AND(INDIRECT(CONCATENATE("'2018-05 (Д)'!J",TEXT(MATCH($C52,'2018-05 (Д)'!$C$2:$C$100,0)+1,0)))="Н/Д",INDIRECT(CONCATENATE("'2018-04 (Д)'!J",TEXT(MATCH($C52,'2018-04 (Д)'!$C$2:$C$100,0)+1,0))))),"Н/Д",((INDIRECT(CONCATENATE("'2018-05 (Д)'!J",TEXT(MATCH($C52,'2018-05 (Д)'!$C$2:$C$100,0)+1,0)))-INDIRECT(CONCATENATE("'2018-04 (Д)'!J",TEXT(MATCH($C52,'2018-04 (Д)'!$C$2:$C$100,0)+1,0))))/INDIRECT(CONCATENATE("'2018-04 (Д)'!J",TEXT(MATCH($C52,'2018-04 (Д)'!$C$2:$C$100,0)+1,0))))*100)</f>
        <v>Н/Д</v>
      </c>
      <c r="BK52" s="9" t="str">
        <f ca="1">IF(OR(INDIRECT(CONCATENATE("'2018-06 (Д)'!J",TEXT(MATCH($C52,'2018-06 (Д)'!$C$2:$C$100,0)+1,0)))="Н/Д",INDIRECT(CONCATENATE("'2018-05 (Д)'!J",TEXT(MATCH($C52,'2018-05 (Д)'!$C$2:$C$100,0)+1,0)))="Н/Д",AND(INDIRECT(CONCATENATE("'2018-06 (Д)'!J",TEXT(MATCH($C52,'2018-06 (Д)'!$C$2:$C$100,0)+1,0)))="Н/Д",INDIRECT(CONCATENATE("'2018-05 (Д)'!J",TEXT(MATCH($C52,'2018-05 (Д)'!$C$2:$C$100,0)+1,0))))),"Н/Д",((INDIRECT(CONCATENATE("'2018-06 (Д)'!J",TEXT(MATCH($C52,'2018-06 (Д)'!$C$2:$C$100,0)+1,0)))-INDIRECT(CONCATENATE("'2018-05 (Д)'!J",TEXT(MATCH($C52,'2018-05 (Д)'!$C$2:$C$100,0)+1,0))))/INDIRECT(CONCATENATE("'2018-05 (Д)'!J",TEXT(MATCH($C52,'2018-05 (Д)'!$C$2:$C$100,0)+1,0))))*100)</f>
        <v>Н/Д</v>
      </c>
      <c r="BL52" s="9" t="str">
        <f ca="1">IF(OR(INDIRECT(CONCATENATE("'2018-07 (Д)'!J",TEXT(MATCH($C52,'2018-07 (Д)'!$C$2:$C$100,0)+1,0)))="Н/Д",INDIRECT(CONCATENATE("'2018-06 (Д)'!J",TEXT(MATCH($C52,'2018-06 (Д)'!$C$2:$C$100,0)+1,0)))="Н/Д",AND(INDIRECT(CONCATENATE("'2018-07 (Д)'!J",TEXT(MATCH($C52,'2018-07 (Д)'!$C$2:$C$100,0)+1,0)))="Н/Д",INDIRECT(CONCATENATE("'2018-06 (Д)'!J",TEXT(MATCH($C52,'2018-06 (Д)'!$C$2:$C$100,0)+1,0))))),"Н/Д",((INDIRECT(CONCATENATE("'2018-07 (Д)'!J",TEXT(MATCH($C52,'2018-07 (Д)'!$C$2:$C$100,0)+1,0)))-INDIRECT(CONCATENATE("'2018-06 (Д)'!J",TEXT(MATCH($C52,'2018-06 (Д)'!$C$2:$C$100,0)+1,0))))/INDIRECT(CONCATENATE("'2018-06 (Д)'!J",TEXT(MATCH($C52,'2018-06 (Д)'!$C$2:$C$100,0)+1,0))))*100)</f>
        <v>Н/Д</v>
      </c>
      <c r="BM52" s="9" t="str">
        <f ca="1">IF(OR(INDIRECT(CONCATENATE("'2018-08 (Д)'!J",TEXT(MATCH($C52,'2018-08 (Д)'!$C$2:$C$100,0)+1,0)))="Н/Д",INDIRECT(CONCATENATE("'2018-07 (Д)'!J",TEXT(MATCH($C52,'2018-07 (Д)'!$C$2:$C$100,0)+1,0)))="Н/Д",AND(INDIRECT(CONCATENATE("'2018-08 (Д)'!J",TEXT(MATCH($C52,'2018-08 (Д)'!$C$2:$C$100,0)+1,0)))="Н/Д",INDIRECT(CONCATENATE("'2018-07 (Д)'!J",TEXT(MATCH($C52,'2018-07 (Д)'!$C$2:$C$100,0)+1,0))))),"Н/Д",((INDIRECT(CONCATENATE("'2018-08 (Д)'!J",TEXT(MATCH($C52,'2018-08 (Д)'!$C$2:$C$100,0)+1,0)))-INDIRECT(CONCATENATE("'2018-07 (Д)'!J",TEXT(MATCH($C52,'2018-07 (Д)'!$C$2:$C$100,0)+1,0))))/INDIRECT(CONCATENATE("'2018-07 (Д)'!J",TEXT(MATCH($C52,'2018-07 (Д)'!$C$2:$C$100,0)+1,0))))*100)</f>
        <v>Н/Д</v>
      </c>
      <c r="BN52" s="9" t="str">
        <f ca="1">IF(OR(INDIRECT(CONCATENATE("'2018-09 (Д)'!J",TEXT(MATCH($C52,'2018-09 (Д)'!$C$2:$C$100,0)+1,0)))="Н/Д",INDIRECT(CONCATENATE("'2018-08 (Д)'!J",TEXT(MATCH($C52,'2018-08 (Д)'!$C$2:$C$100,0)+1,0)))="Н/Д",AND(INDIRECT(CONCATENATE("'2018-09 (Д)'!J",TEXT(MATCH($C52,'2018-09 (Д)'!$C$2:$C$100,0)+1,0)))="Н/Д",INDIRECT(CONCATENATE("'2018-08 (Д)'!J",TEXT(MATCH($C52,'2018-08 (Д)'!$C$2:$C$100,0)+1,0))))),"Н/Д",((INDIRECT(CONCATENATE("'2018-09 (Д)'!J",TEXT(MATCH($C52,'2018-09 (Д)'!$C$2:$C$100,0)+1,0)))-INDIRECT(CONCATENATE("'2018-08 (Д)'!J",TEXT(MATCH($C52,'2018-08 (Д)'!$C$2:$C$100,0)+1,0))))/INDIRECT(CONCATENATE("'2018-08 (Д)'!J",TEXT(MATCH($C52,'2018-08 (Д)'!$C$2:$C$100,0)+1,0))))*100)</f>
        <v>Н/Д</v>
      </c>
      <c r="BO52" s="9" t="str">
        <f ca="1">IF(OR(INDIRECT(CONCATENATE("'2018-10 (Д)'!J",TEXT(MATCH($C52,'2018-10 (Д)'!$C$2:$C$100,0)+1,0)))="Н/Д",INDIRECT(CONCATENATE("'2018-09 (Д)'!J",TEXT(MATCH($C52,'2018-09 (Д)'!$C$2:$C$100,0)+1,0)))="Н/Д",AND(INDIRECT(CONCATENATE("'2018-10 (Д)'!J",TEXT(MATCH($C52,'2018-10 (Д)'!$C$2:$C$100,0)+1,0)))="Н/Д",INDIRECT(CONCATENATE("'2018-09 (Д)'!J",TEXT(MATCH($C52,'2018-09 (Д)'!$C$2:$C$100,0)+1,0))))),"Н/Д",((INDIRECT(CONCATENATE("'2018-10 (Д)'!J",TEXT(MATCH($C52,'2018-10 (Д)'!$C$2:$C$100,0)+1,0)))-INDIRECT(CONCATENATE("'2018-09 (Д)'!J",TEXT(MATCH($C52,'2018-09 (Д)'!$C$2:$C$100,0)+1,0))))/INDIRECT(CONCATENATE("'2018-09 (Д)'!J",TEXT(MATCH($C52,'2018-09 (Д)'!$C$2:$C$100,0)+1,0))))*100)</f>
        <v>Н/Д</v>
      </c>
      <c r="BP52" s="9" t="str">
        <f ca="1">IF(OR(INDIRECT(CONCATENATE("'2018-11 (Д)'!J",TEXT(MATCH($C52,'2018-11 (Д)'!$C$2:$C$100,0)+1,0)))="Н/Д",INDIRECT(CONCATENATE("'2018-10 (Д)'!J",TEXT(MATCH($C52,'2018-10 (Д)'!$C$2:$C$100,0)+1,0)))="Н/Д",AND(INDIRECT(CONCATENATE("'2018-11 (Д)'!J",TEXT(MATCH($C52,'2018-11 (Д)'!$C$2:$C$100,0)+1,0)))="Н/Д",INDIRECT(CONCATENATE("'2018-10 (Д)'!J",TEXT(MATCH($C52,'2018-10 (Д)'!$C$2:$C$100,0)+1,0))))),"Н/Д",((INDIRECT(CONCATENATE("'2018-11 (Д)'!J",TEXT(MATCH($C52,'2018-11 (Д)'!$C$2:$C$100,0)+1,0)))-INDIRECT(CONCATENATE("'2018-10 (Д)'!J",TEXT(MATCH($C52,'2018-10 (Д)'!$C$2:$C$100,0)+1,0))))/INDIRECT(CONCATENATE("'2018-10 (Д)'!J",TEXT(MATCH($C52,'2018-10 (Д)'!$C$2:$C$100,0)+1,0))))*100)</f>
        <v>Н/Д</v>
      </c>
      <c r="BQ52" s="9" t="str">
        <f ca="1">IF(OR(INDIRECT(CONCATENATE("'2018-12 (Д)'!J",TEXT(MATCH($C52,'2018-12 (Д)'!$C$2:$C$100,0)+1,0)))="Н/Д",INDIRECT(CONCATENATE("'2018-11 (Д)'!J",TEXT(MATCH($C52,'2018-11 (Д)'!$C$2:$C$100,0)+1,0)))="Н/Д",AND(INDIRECT(CONCATENATE("'2018-12 (Д)'!J",TEXT(MATCH($C52,'2018-12 (Д)'!$C$2:$C$100,0)+1,0)))="Н/Д",INDIRECT(CONCATENATE("'2018-11 (Д)'!J",TEXT(MATCH($C52,'2018-11 (Д)'!$C$2:$C$100,0)+1,0))))),"Н/Д",((INDIRECT(CONCATENATE("'2018-12 (Д)'!J",TEXT(MATCH($C52,'2018-12 (Д)'!$C$2:$C$100,0)+1,0)))-INDIRECT(CONCATENATE("'2018-11 (Д)'!J",TEXT(MATCH($C52,'2018-11 (Д)'!$C$2:$C$100,0)+1,0))))/INDIRECT(CONCATENATE("'2018-11 (Д)'!J",TEXT(MATCH($C52,'2018-11 (Д)'!$C$2:$C$100,0)+1,0))))*100)</f>
        <v>Н/Д</v>
      </c>
      <c r="BR52" s="9"/>
      <c r="BS52" s="9">
        <f ca="1">IF(OR(INDIRECT(CONCATENATE("'2018-03 (Д)'!K",TEXT(MATCH($C52,'2018-03 (Д)'!$C$2:$C$100,0)+1,0)))="Н/Д",INDIRECT(CONCATENATE("'2018-02 (Д)'!K",TEXT(MATCH($C52,'2018-02 (Д)'!$C$2:$C$100,0)+1,0)))="Н/Д",AND(INDIRECT(CONCATENATE("'2018-03 (Д)'!K",TEXT(MATCH($C52,'2018-03 (Д)'!$C$2:$C$100,0)+1,0)))="Н/Д",INDIRECT(CONCATENATE("'2018-02 (Д)'!K",TEXT(MATCH($C52,'2018-02 (Д)'!$C$2:$C$100,0)+1,0))))),"Н/Д",((INDIRECT(CONCATENATE("'2018-03 (Д)'!K",TEXT(MATCH($C52,'2018-03 (Д)'!$C$2:$C$100,0)+1,0)))-INDIRECT(CONCATENATE("'2018-02 (Д)'!K",TEXT(MATCH($C52,'2018-02 (Д)'!$C$2:$C$100,0)+1,0))))/INDIRECT(CONCATENATE("'2018-02 (Д)'!K",TEXT(MATCH($C52,'2018-02 (Д)'!$C$2:$C$100,0)+1,0))))*100)</f>
        <v>-60.174462467786505</v>
      </c>
      <c r="BT52" s="9">
        <f ca="1">IF(OR(INDIRECT(CONCATENATE("'2018-04 (Д)'!K",TEXT(MATCH($C52,'2018-04 (Д)'!$C$2:$C$100,0)+1,0)))="Н/Д",INDIRECT(CONCATENATE("'2018-03 (Д)'!K",TEXT(MATCH($C52,'2018-03 (Д)'!$C$2:$C$100,0)+1,0)))="Н/Д",AND(INDIRECT(CONCATENATE("'2018-04 (Д)'!K",TEXT(MATCH($C52,'2018-04 (Д)'!$C$2:$C$100,0)+1,0)))="Н/Д",INDIRECT(CONCATENATE("'2018-03 (Д)'!K",TEXT(MATCH($C52,'2018-03 (Д)'!$C$2:$C$100,0)+1,0))))),"Н/Д",((INDIRECT(CONCATENATE("'2018-04 (Д)'!K",TEXT(MATCH($C52,'2018-04 (Д)'!$C$2:$C$100,0)+1,0)))-INDIRECT(CONCATENATE("'2018-03 (Д)'!K",TEXT(MATCH($C52,'2018-03 (Д)'!$C$2:$C$100,0)+1,0))))/INDIRECT(CONCATENATE("'2018-03 (Д)'!K",TEXT(MATCH($C52,'2018-03 (Д)'!$C$2:$C$100,0)+1,0))))*100)</f>
        <v>266.57105592174355</v>
      </c>
      <c r="BU52" s="9">
        <f ca="1">IF(OR(INDIRECT(CONCATENATE("'2018-05 (Д)'!K",TEXT(MATCH($C52,'2018-05 (Д)'!$C$2:$C$100,0)+1,0)))="Н/Д",INDIRECT(CONCATENATE("'2018-04 (Д)'!K",TEXT(MATCH($C52,'2018-04 (Д)'!$C$2:$C$100,0)+1,0)))="Н/Д",AND(INDIRECT(CONCATENATE("'2018-05 (Д)'!K",TEXT(MATCH($C52,'2018-05 (Д)'!$C$2:$C$100,0)+1,0)))="Н/Д",INDIRECT(CONCATENATE("'2018-04 (Д)'!K",TEXT(MATCH($C52,'2018-04 (Д)'!$C$2:$C$100,0)+1,0))))),"Н/Д",((INDIRECT(CONCATENATE("'2018-05 (Д)'!K",TEXT(MATCH($C52,'2018-05 (Д)'!$C$2:$C$100,0)+1,0)))-INDIRECT(CONCATENATE("'2018-04 (Д)'!K",TEXT(MATCH($C52,'2018-04 (Д)'!$C$2:$C$100,0)+1,0))))/INDIRECT(CONCATENATE("'2018-04 (Д)'!K",TEXT(MATCH($C52,'2018-04 (Д)'!$C$2:$C$100,0)+1,0))))*100)</f>
        <v>140.31001490078933</v>
      </c>
      <c r="BV52" s="9">
        <f ca="1">IF(OR(INDIRECT(CONCATENATE("'2018-06 (Д)'!K",TEXT(MATCH($C52,'2018-06 (Д)'!$C$2:$C$100,0)+1,0)))="Н/Д",INDIRECT(CONCATENATE("'2018-05 (Д)'!K",TEXT(MATCH($C52,'2018-05 (Д)'!$C$2:$C$100,0)+1,0)))="Н/Д",AND(INDIRECT(CONCATENATE("'2018-06 (Д)'!K",TEXT(MATCH($C52,'2018-06 (Д)'!$C$2:$C$100,0)+1,0)))="Н/Д",INDIRECT(CONCATENATE("'2018-05 (Д)'!K",TEXT(MATCH($C52,'2018-05 (Д)'!$C$2:$C$100,0)+1,0))))),"Н/Д",((INDIRECT(CONCATENATE("'2018-06 (Д)'!K",TEXT(MATCH($C52,'2018-06 (Д)'!$C$2:$C$100,0)+1,0)))-INDIRECT(CONCATENATE("'2018-05 (Д)'!K",TEXT(MATCH($C52,'2018-05 (Д)'!$C$2:$C$100,0)+1,0))))/INDIRECT(CONCATENATE("'2018-05 (Д)'!K",TEXT(MATCH($C52,'2018-05 (Д)'!$C$2:$C$100,0)+1,0))))*100)</f>
        <v>-75.243029582327964</v>
      </c>
      <c r="BW52" s="9">
        <f ca="1">IF(OR(INDIRECT(CONCATENATE("'2018-07 (Д)'!K",TEXT(MATCH($C52,'2018-07 (Д)'!$C$2:$C$100,0)+1,0)))="Н/Д",INDIRECT(CONCATENATE("'2018-06 (Д)'!K",TEXT(MATCH($C52,'2018-06 (Д)'!$C$2:$C$100,0)+1,0)))="Н/Д",AND(INDIRECT(CONCATENATE("'2018-07 (Д)'!K",TEXT(MATCH($C52,'2018-07 (Д)'!$C$2:$C$100,0)+1,0)))="Н/Д",INDIRECT(CONCATENATE("'2018-06 (Д)'!K",TEXT(MATCH($C52,'2018-06 (Д)'!$C$2:$C$100,0)+1,0))))),"Н/Д",((INDIRECT(CONCATENATE("'2018-07 (Д)'!K",TEXT(MATCH($C52,'2018-07 (Д)'!$C$2:$C$100,0)+1,0)))-INDIRECT(CONCATENATE("'2018-06 (Д)'!K",TEXT(MATCH($C52,'2018-06 (Д)'!$C$2:$C$100,0)+1,0))))/INDIRECT(CONCATENATE("'2018-06 (Д)'!K",TEXT(MATCH($C52,'2018-06 (Д)'!$C$2:$C$100,0)+1,0))))*100)</f>
        <v>-52.016932882138512</v>
      </c>
      <c r="BX52" s="9">
        <f ca="1">IF(OR(INDIRECT(CONCATENATE("'2018-08 (Д)'!K",TEXT(MATCH($C52,'2018-08 (Д)'!$C$2:$C$100,0)+1,0)))="Н/Д",INDIRECT(CONCATENATE("'2018-07 (Д)'!K",TEXT(MATCH($C52,'2018-07 (Д)'!$C$2:$C$100,0)+1,0)))="Н/Д",AND(INDIRECT(CONCATENATE("'2018-08 (Д)'!K",TEXT(MATCH($C52,'2018-08 (Д)'!$C$2:$C$100,0)+1,0)))="Н/Д",INDIRECT(CONCATENATE("'2018-07 (Д)'!K",TEXT(MATCH($C52,'2018-07 (Д)'!$C$2:$C$100,0)+1,0))))),"Н/Д",((INDIRECT(CONCATENATE("'2018-08 (Д)'!K",TEXT(MATCH($C52,'2018-08 (Д)'!$C$2:$C$100,0)+1,0)))-INDIRECT(CONCATENATE("'2018-07 (Д)'!K",TEXT(MATCH($C52,'2018-07 (Д)'!$C$2:$C$100,0)+1,0))))/INDIRECT(CONCATENATE("'2018-07 (Д)'!K",TEXT(MATCH($C52,'2018-07 (Д)'!$C$2:$C$100,0)+1,0))))*100)</f>
        <v>542.36325684922576</v>
      </c>
      <c r="BY52" s="9">
        <f ca="1">IF(OR(INDIRECT(CONCATENATE("'2018-09 (Д)'!K",TEXT(MATCH($C52,'2018-09 (Д)'!$C$2:$C$100,0)+1,0)))="Н/Д",INDIRECT(CONCATENATE("'2018-08 (Д)'!K",TEXT(MATCH($C52,'2018-08 (Д)'!$C$2:$C$100,0)+1,0)))="Н/Д",AND(INDIRECT(CONCATENATE("'2018-09 (Д)'!K",TEXT(MATCH($C52,'2018-09 (Д)'!$C$2:$C$100,0)+1,0)))="Н/Д",INDIRECT(CONCATENATE("'2018-08 (Д)'!K",TEXT(MATCH($C52,'2018-08 (Д)'!$C$2:$C$100,0)+1,0))))),"Н/Д",((INDIRECT(CONCATENATE("'2018-09 (Д)'!K",TEXT(MATCH($C52,'2018-09 (Д)'!$C$2:$C$100,0)+1,0)))-INDIRECT(CONCATENATE("'2018-08 (Д)'!K",TEXT(MATCH($C52,'2018-08 (Д)'!$C$2:$C$100,0)+1,0))))/INDIRECT(CONCATENATE("'2018-08 (Д)'!K",TEXT(MATCH($C52,'2018-08 (Д)'!$C$2:$C$100,0)+1,0))))*100)</f>
        <v>-86.767277842536743</v>
      </c>
      <c r="BZ52" s="9">
        <f ca="1">IF(OR(INDIRECT(CONCATENATE("'2018-10 (Д)'!K",TEXT(MATCH($C52,'2018-10 (Д)'!$C$2:$C$100,0)+1,0)))="Н/Д",INDIRECT(CONCATENATE("'2018-09 (Д)'!K",TEXT(MATCH($C52,'2018-09 (Д)'!$C$2:$C$100,0)+1,0)))="Н/Д",AND(INDIRECT(CONCATENATE("'2018-10 (Д)'!K",TEXT(MATCH($C52,'2018-10 (Д)'!$C$2:$C$100,0)+1,0)))="Н/Д",INDIRECT(CONCATENATE("'2018-09 (Д)'!K",TEXT(MATCH($C52,'2018-09 (Д)'!$C$2:$C$100,0)+1,0))))),"Н/Д",((INDIRECT(CONCATENATE("'2018-10 (Д)'!K",TEXT(MATCH($C52,'2018-10 (Д)'!$C$2:$C$100,0)+1,0)))-INDIRECT(CONCATENATE("'2018-09 (Д)'!K",TEXT(MATCH($C52,'2018-09 (Д)'!$C$2:$C$100,0)+1,0))))/INDIRECT(CONCATENATE("'2018-09 (Д)'!K",TEXT(MATCH($C52,'2018-09 (Д)'!$C$2:$C$100,0)+1,0))))*100)</f>
        <v>-32.962158146358</v>
      </c>
      <c r="CA52" s="9">
        <f ca="1">IF(OR(INDIRECT(CONCATENATE("'2018-11 (Д)'!K",TEXT(MATCH($C52,'2018-11 (Д)'!$C$2:$C$100,0)+1,0)))="Н/Д",INDIRECT(CONCATENATE("'2018-10 (Д)'!K",TEXT(MATCH($C52,'2018-10 (Д)'!$C$2:$C$100,0)+1,0)))="Н/Д",AND(INDIRECT(CONCATENATE("'2018-11 (Д)'!K",TEXT(MATCH($C52,'2018-11 (Д)'!$C$2:$C$100,0)+1,0)))="Н/Д",INDIRECT(CONCATENATE("'2018-10 (Д)'!K",TEXT(MATCH($C52,'2018-10 (Д)'!$C$2:$C$100,0)+1,0))))),"Н/Д",((INDIRECT(CONCATENATE("'2018-11 (Д)'!K",TEXT(MATCH($C52,'2018-11 (Д)'!$C$2:$C$100,0)+1,0)))-INDIRECT(CONCATENATE("'2018-10 (Д)'!K",TEXT(MATCH($C52,'2018-10 (Д)'!$C$2:$C$100,0)+1,0))))/INDIRECT(CONCATENATE("'2018-10 (Д)'!K",TEXT(MATCH($C52,'2018-10 (Д)'!$C$2:$C$100,0)+1,0))))*100)</f>
        <v>1059.5251987302108</v>
      </c>
      <c r="CB52" s="9">
        <f ca="1">IF(OR(INDIRECT(CONCATENATE("'2018-12 (Д)'!K",TEXT(MATCH($C52,'2018-12 (Д)'!$C$2:$C$100,0)+1,0)))="Н/Д",INDIRECT(CONCATENATE("'2018-11 (Д)'!K",TEXT(MATCH($C52,'2018-11 (Д)'!$C$2:$C$100,0)+1,0)))="Н/Д",AND(INDIRECT(CONCATENATE("'2018-12 (Д)'!K",TEXT(MATCH($C52,'2018-12 (Д)'!$C$2:$C$100,0)+1,0)))="Н/Д",INDIRECT(CONCATENATE("'2018-11 (Д)'!K",TEXT(MATCH($C52,'2018-11 (Д)'!$C$2:$C$100,0)+1,0))))),"Н/Д",((INDIRECT(CONCATENATE("'2018-12 (Д)'!K",TEXT(MATCH($C52,'2018-12 (Д)'!$C$2:$C$100,0)+1,0)))-INDIRECT(CONCATENATE("'2018-11 (Д)'!K",TEXT(MATCH($C52,'2018-11 (Д)'!$C$2:$C$100,0)+1,0))))/INDIRECT(CONCATENATE("'2018-11 (Д)'!K",TEXT(MATCH($C52,'2018-11 (Д)'!$C$2:$C$100,0)+1,0))))*100)</f>
        <v>-87.356470971609284</v>
      </c>
      <c r="CC52" s="9"/>
      <c r="CD52" s="9">
        <f ca="1">IF(OR(INDIRECT(CONCATENATE("'2018-03 (Д)'!L",TEXT(MATCH($C52,'2018-03 (Д)'!$C$2:$C$100,0)+1,0)))="Н/Д",INDIRECT(CONCATENATE("'2018-02 (Д)'!L",TEXT(MATCH($C52,'2018-02 (Д)'!$C$2:$C$100,0)+1,0)))="Н/Д",AND(INDIRECT(CONCATENATE("'2018-03 (Д)'!L",TEXT(MATCH($C52,'2018-03 (Д)'!$C$2:$C$100,0)+1,0)))="Н/Д",INDIRECT(CONCATENATE("'2018-02 (Д)'!L",TEXT(MATCH($C52,'2018-02 (Д)'!$C$2:$C$100,0)+1,0))))),"Н/Д",((INDIRECT(CONCATENATE("'2018-03 (Д)'!L",TEXT(MATCH($C52,'2018-03 (Д)'!$C$2:$C$100,0)+1,0)))-INDIRECT(CONCATENATE("'2018-02 (Д)'!L",TEXT(MATCH($C52,'2018-02 (Д)'!$C$2:$C$100,0)+1,0))))/INDIRECT(CONCATENATE("'2018-02 (Д)'!L",TEXT(MATCH($C52,'2018-02 (Д)'!$C$2:$C$100,0)+1,0))))*100)</f>
        <v>29.544720545947946</v>
      </c>
      <c r="CE52" s="9">
        <f ca="1">IF(OR(INDIRECT(CONCATENATE("'2018-04 (Д)'!L",TEXT(MATCH($C52,'2018-04 (Д)'!$C$2:$C$100,0)+1,0)))="Н/Д",INDIRECT(CONCATENATE("'2018-03 (Д)'!L",TEXT(MATCH($C52,'2018-03 (Д)'!$C$2:$C$100,0)+1,0)))="Н/Д",AND(INDIRECT(CONCATENATE("'2018-04 (Д)'!L",TEXT(MATCH($C52,'2018-04 (Д)'!$C$2:$C$100,0)+1,0)))="Н/Д",INDIRECT(CONCATENATE("'2018-03 (Д)'!L",TEXT(MATCH($C52,'2018-03 (Д)'!$C$2:$C$100,0)+1,0))))),"Н/Д",((INDIRECT(CONCATENATE("'2018-04 (Д)'!L",TEXT(MATCH($C52,'2018-04 (Д)'!$C$2:$C$100,0)+1,0)))-INDIRECT(CONCATENATE("'2018-03 (Д)'!L",TEXT(MATCH($C52,'2018-03 (Д)'!$C$2:$C$100,0)+1,0))))/INDIRECT(CONCATENATE("'2018-03 (Д)'!L",TEXT(MATCH($C52,'2018-03 (Д)'!$C$2:$C$100,0)+1,0))))*100)</f>
        <v>260.69702801544821</v>
      </c>
      <c r="CF52" s="9">
        <f ca="1">IF(OR(INDIRECT(CONCATENATE("'2018-05 (Д)'!L",TEXT(MATCH($C52,'2018-05 (Д)'!$C$2:$C$100,0)+1,0)))="Н/Д",INDIRECT(CONCATENATE("'2018-04 (Д)'!L",TEXT(MATCH($C52,'2018-04 (Д)'!$C$2:$C$100,0)+1,0)))="Н/Д",AND(INDIRECT(CONCATENATE("'2018-05 (Д)'!L",TEXT(MATCH($C52,'2018-05 (Д)'!$C$2:$C$100,0)+1,0)))="Н/Д",INDIRECT(CONCATENATE("'2018-04 (Д)'!L",TEXT(MATCH($C52,'2018-04 (Д)'!$C$2:$C$100,0)+1,0))))),"Н/Д",((INDIRECT(CONCATENATE("'2018-05 (Д)'!L",TEXT(MATCH($C52,'2018-05 (Д)'!$C$2:$C$100,0)+1,0)))-INDIRECT(CONCATENATE("'2018-04 (Д)'!L",TEXT(MATCH($C52,'2018-04 (Д)'!$C$2:$C$100,0)+1,0))))/INDIRECT(CONCATENATE("'2018-04 (Д)'!L",TEXT(MATCH($C52,'2018-04 (Д)'!$C$2:$C$100,0)+1,0))))*100)</f>
        <v>93.637437303168241</v>
      </c>
      <c r="CG52" s="9">
        <f ca="1">IF(OR(INDIRECT(CONCATENATE("'2018-06 (Д)'!L",TEXT(MATCH($C52,'2018-06 (Д)'!$C$2:$C$100,0)+1,0)))="Н/Д",INDIRECT(CONCATENATE("'2018-05 (Д)'!L",TEXT(MATCH($C52,'2018-05 (Д)'!$C$2:$C$100,0)+1,0)))="Н/Д",AND(INDIRECT(CONCATENATE("'2018-06 (Д)'!L",TEXT(MATCH($C52,'2018-06 (Д)'!$C$2:$C$100,0)+1,0)))="Н/Д",INDIRECT(CONCATENATE("'2018-05 (Д)'!L",TEXT(MATCH($C52,'2018-05 (Д)'!$C$2:$C$100,0)+1,0))))),"Н/Д",((INDIRECT(CONCATENATE("'2018-06 (Д)'!L",TEXT(MATCH($C52,'2018-06 (Д)'!$C$2:$C$100,0)+1,0)))-INDIRECT(CONCATENATE("'2018-05 (Д)'!L",TEXT(MATCH($C52,'2018-05 (Д)'!$C$2:$C$100,0)+1,0))))/INDIRECT(CONCATENATE("'2018-05 (Д)'!L",TEXT(MATCH($C52,'2018-05 (Д)'!$C$2:$C$100,0)+1,0))))*100)</f>
        <v>-68.188828585182648</v>
      </c>
      <c r="CH52" s="9">
        <f ca="1">IF(OR(INDIRECT(CONCATENATE("'2018-07 (Д)'!L",TEXT(MATCH($C52,'2018-07 (Д)'!$C$2:$C$100,0)+1,0)))="Н/Д",INDIRECT(CONCATENATE("'2018-06 (Д)'!L",TEXT(MATCH($C52,'2018-06 (Д)'!$C$2:$C$100,0)+1,0)))="Н/Д",AND(INDIRECT(CONCATENATE("'2018-07 (Д)'!L",TEXT(MATCH($C52,'2018-07 (Д)'!$C$2:$C$100,0)+1,0)))="Н/Д",INDIRECT(CONCATENATE("'2018-06 (Д)'!L",TEXT(MATCH($C52,'2018-06 (Д)'!$C$2:$C$100,0)+1,0))))),"Н/Д",((INDIRECT(CONCATENATE("'2018-07 (Д)'!L",TEXT(MATCH($C52,'2018-07 (Д)'!$C$2:$C$100,0)+1,0)))-INDIRECT(CONCATENATE("'2018-06 (Д)'!L",TEXT(MATCH($C52,'2018-06 (Д)'!$C$2:$C$100,0)+1,0))))/INDIRECT(CONCATENATE("'2018-06 (Д)'!L",TEXT(MATCH($C52,'2018-06 (Д)'!$C$2:$C$100,0)+1,0))))*100)</f>
        <v>-80.638021747767297</v>
      </c>
      <c r="CI52" s="9">
        <f ca="1">IF(OR(INDIRECT(CONCATENATE("'2018-08 (Д)'!L",TEXT(MATCH($C52,'2018-08 (Д)'!$C$2:$C$100,0)+1,0)))="Н/Д",INDIRECT(CONCATENATE("'2018-07 (Д)'!L",TEXT(MATCH($C52,'2018-07 (Д)'!$C$2:$C$100,0)+1,0)))="Н/Д",AND(INDIRECT(CONCATENATE("'2018-08 (Д)'!L",TEXT(MATCH($C52,'2018-08 (Д)'!$C$2:$C$100,0)+1,0)))="Н/Д",INDIRECT(CONCATENATE("'2018-07 (Д)'!L",TEXT(MATCH($C52,'2018-07 (Д)'!$C$2:$C$100,0)+1,0))))),"Н/Д",((INDIRECT(CONCATENATE("'2018-08 (Д)'!L",TEXT(MATCH($C52,'2018-08 (Д)'!$C$2:$C$100,0)+1,0)))-INDIRECT(CONCATENATE("'2018-07 (Д)'!L",TEXT(MATCH($C52,'2018-07 (Д)'!$C$2:$C$100,0)+1,0))))/INDIRECT(CONCATENATE("'2018-07 (Д)'!L",TEXT(MATCH($C52,'2018-07 (Д)'!$C$2:$C$100,0)+1,0))))*100)</f>
        <v>1367.4366502561443</v>
      </c>
      <c r="CJ52" s="9">
        <f ca="1">IF(OR(INDIRECT(CONCATENATE("'2018-09 (Д)'!L",TEXT(MATCH($C52,'2018-09 (Д)'!$C$2:$C$100,0)+1,0)))="Н/Д",INDIRECT(CONCATENATE("'2018-08 (Д)'!L",TEXT(MATCH($C52,'2018-08 (Д)'!$C$2:$C$100,0)+1,0)))="Н/Д",AND(INDIRECT(CONCATENATE("'2018-09 (Д)'!L",TEXT(MATCH($C52,'2018-09 (Д)'!$C$2:$C$100,0)+1,0)))="Н/Д",INDIRECT(CONCATENATE("'2018-08 (Д)'!L",TEXT(MATCH($C52,'2018-08 (Д)'!$C$2:$C$100,0)+1,0))))),"Н/Д",((INDIRECT(CONCATENATE("'2018-09 (Д)'!L",TEXT(MATCH($C52,'2018-09 (Д)'!$C$2:$C$100,0)+1,0)))-INDIRECT(CONCATENATE("'2018-08 (Д)'!L",TEXT(MATCH($C52,'2018-08 (Д)'!$C$2:$C$100,0)+1,0))))/INDIRECT(CONCATENATE("'2018-08 (Д)'!L",TEXT(MATCH($C52,'2018-08 (Д)'!$C$2:$C$100,0)+1,0))))*100)</f>
        <v>-89.322390993638507</v>
      </c>
      <c r="CK52" s="9">
        <f ca="1">IF(OR(INDIRECT(CONCATENATE("'2018-10 (Д)'!L",TEXT(MATCH($C52,'2018-10 (Д)'!$C$2:$C$100,0)+1,0)))="Н/Д",INDIRECT(CONCATENATE("'2018-09 (Д)'!L",TEXT(MATCH($C52,'2018-09 (Д)'!$C$2:$C$100,0)+1,0)))="Н/Д",AND(INDIRECT(CONCATENATE("'2018-10 (Д)'!L",TEXT(MATCH($C52,'2018-10 (Д)'!$C$2:$C$100,0)+1,0)))="Н/Д",INDIRECT(CONCATENATE("'2018-09 (Д)'!L",TEXT(MATCH($C52,'2018-09 (Д)'!$C$2:$C$100,0)+1,0))))),"Н/Д",((INDIRECT(CONCATENATE("'2018-10 (Д)'!L",TEXT(MATCH($C52,'2018-10 (Д)'!$C$2:$C$100,0)+1,0)))-INDIRECT(CONCATENATE("'2018-09 (Д)'!L",TEXT(MATCH($C52,'2018-09 (Д)'!$C$2:$C$100,0)+1,0))))/INDIRECT(CONCATENATE("'2018-09 (Д)'!L",TEXT(MATCH($C52,'2018-09 (Д)'!$C$2:$C$100,0)+1,0))))*100)</f>
        <v>-13.025847702569632</v>
      </c>
      <c r="CL52" s="9">
        <f ca="1">IF(OR(INDIRECT(CONCATENATE("'2018-11 (Д)'!L",TEXT(MATCH($C52,'2018-11 (Д)'!$C$2:$C$100,0)+1,0)))="Н/Д",INDIRECT(CONCATENATE("'2018-10 (Д)'!L",TEXT(MATCH($C52,'2018-10 (Д)'!$C$2:$C$100,0)+1,0)))="Н/Д",AND(INDIRECT(CONCATENATE("'2018-11 (Д)'!L",TEXT(MATCH($C52,'2018-11 (Д)'!$C$2:$C$100,0)+1,0)))="Н/Д",INDIRECT(CONCATENATE("'2018-10 (Д)'!L",TEXT(MATCH($C52,'2018-10 (Д)'!$C$2:$C$100,0)+1,0))))),"Н/Д",((INDIRECT(CONCATENATE("'2018-11 (Д)'!L",TEXT(MATCH($C52,'2018-11 (Д)'!$C$2:$C$100,0)+1,0)))-INDIRECT(CONCATENATE("'2018-10 (Д)'!L",TEXT(MATCH($C52,'2018-10 (Д)'!$C$2:$C$100,0)+1,0))))/INDIRECT(CONCATENATE("'2018-10 (Д)'!L",TEXT(MATCH($C52,'2018-10 (Д)'!$C$2:$C$100,0)+1,0))))*100)</f>
        <v>1260.8608291966589</v>
      </c>
      <c r="CM52" s="9">
        <f ca="1">IF(OR(INDIRECT(CONCATENATE("'2018-12 (Д)'!L",TEXT(MATCH($C52,'2018-12 (Д)'!$C$2:$C$100,0)+1,0)))="Н/Д",INDIRECT(CONCATENATE("'2018-11 (Д)'!L",TEXT(MATCH($C52,'2018-11 (Д)'!$C$2:$C$100,0)+1,0)))="Н/Д",AND(INDIRECT(CONCATENATE("'2018-12 (Д)'!L",TEXT(MATCH($C52,'2018-12 (Д)'!$C$2:$C$100,0)+1,0)))="Н/Д",INDIRECT(CONCATENATE("'2018-11 (Д)'!L",TEXT(MATCH($C52,'2018-11 (Д)'!$C$2:$C$100,0)+1,0))))),"Н/Д",((INDIRECT(CONCATENATE("'2018-12 (Д)'!L",TEXT(MATCH($C52,'2018-12 (Д)'!$C$2:$C$100,0)+1,0)))-INDIRECT(CONCATENATE("'2018-11 (Д)'!L",TEXT(MATCH($C52,'2018-11 (Д)'!$C$2:$C$100,0)+1,0))))/INDIRECT(CONCATENATE("'2018-11 (Д)'!L",TEXT(MATCH($C52,'2018-11 (Д)'!$C$2:$C$100,0)+1,0))))*100)</f>
        <v>-57.861184473851694</v>
      </c>
      <c r="CN52" s="9"/>
      <c r="CO52" s="9">
        <f ca="1">IF(OR(INDIRECT(CONCATENATE("'2018-03 (Д)'!M",TEXT(MATCH($C52,'2018-03 (Д)'!$C$2:$C$100,0)+1,0)))="Н/Д",INDIRECT(CONCATENATE("'2018-02 (Д)'!M",TEXT(MATCH($C52,'2018-02 (Д)'!$C$2:$C$100,0)+1,0)))="Н/Д",AND(INDIRECT(CONCATENATE("'2018-03 (Д)'!M",TEXT(MATCH($C52,'2018-03 (Д)'!$C$2:$C$100,0)+1,0)))="Н/Д",INDIRECT(CONCATENATE("'2018-02 (Д)'!M",TEXT(MATCH($C52,'2018-02 (Д)'!$C$2:$C$100,0)+1,0))))),"Н/Д",((INDIRECT(CONCATENATE("'2018-03 (Д)'!M",TEXT(MATCH($C52,'2018-03 (Д)'!$C$2:$C$100,0)+1,0)))-INDIRECT(CONCATENATE("'2018-02 (Д)'!M",TEXT(MATCH($C52,'2018-02 (Д)'!$C$2:$C$100,0)+1,0))))/INDIRECT(CONCATENATE("'2018-02 (Д)'!M",TEXT(MATCH($C52,'2018-02 (Д)'!$C$2:$C$100,0)+1,0))))*100)</f>
        <v>-93.025396261969306</v>
      </c>
      <c r="CP52" s="9">
        <f ca="1">IF(OR(INDIRECT(CONCATENATE("'2018-04 (Д)'!M",TEXT(MATCH($C52,'2018-04 (Д)'!$C$2:$C$100,0)+1,0)))="Н/Д",INDIRECT(CONCATENATE("'2018-03 (Д)'!M",TEXT(MATCH($C52,'2018-03 (Д)'!$C$2:$C$100,0)+1,0)))="Н/Д",AND(INDIRECT(CONCATENATE("'2018-04 (Д)'!M",TEXT(MATCH($C52,'2018-04 (Д)'!$C$2:$C$100,0)+1,0)))="Н/Д",INDIRECT(CONCATENATE("'2018-03 (Д)'!M",TEXT(MATCH($C52,'2018-03 (Д)'!$C$2:$C$100,0)+1,0))))),"Н/Д",((INDIRECT(CONCATENATE("'2018-04 (Д)'!M",TEXT(MATCH($C52,'2018-04 (Д)'!$C$2:$C$100,0)+1,0)))-INDIRECT(CONCATENATE("'2018-03 (Д)'!M",TEXT(MATCH($C52,'2018-03 (Д)'!$C$2:$C$100,0)+1,0))))/INDIRECT(CONCATENATE("'2018-03 (Д)'!M",TEXT(MATCH($C52,'2018-03 (Д)'!$C$2:$C$100,0)+1,0))))*100)</f>
        <v>-1267.1068232134935</v>
      </c>
      <c r="CQ52" s="9">
        <f ca="1">IF(OR(INDIRECT(CONCATENATE("'2018-05 (Д)'!M",TEXT(MATCH($C52,'2018-05 (Д)'!$C$2:$C$100,0)+1,0)))="Н/Д",INDIRECT(CONCATENATE("'2018-04 (Д)'!M",TEXT(MATCH($C52,'2018-04 (Д)'!$C$2:$C$100,0)+1,0)))="Н/Д",AND(INDIRECT(CONCATENATE("'2018-05 (Д)'!M",TEXT(MATCH($C52,'2018-05 (Д)'!$C$2:$C$100,0)+1,0)))="Н/Д",INDIRECT(CONCATENATE("'2018-04 (Д)'!M",TEXT(MATCH($C52,'2018-04 (Д)'!$C$2:$C$100,0)+1,0))))),"Н/Д",((INDIRECT(CONCATENATE("'2018-05 (Д)'!M",TEXT(MATCH($C52,'2018-05 (Д)'!$C$2:$C$100,0)+1,0)))-INDIRECT(CONCATENATE("'2018-04 (Д)'!M",TEXT(MATCH($C52,'2018-04 (Д)'!$C$2:$C$100,0)+1,0))))/INDIRECT(CONCATENATE("'2018-04 (Д)'!M",TEXT(MATCH($C52,'2018-04 (Д)'!$C$2:$C$100,0)+1,0))))*100)</f>
        <v>-178.59676687051291</v>
      </c>
      <c r="CR52" s="9">
        <f ca="1">IF(OR(INDIRECT(CONCATENATE("'2018-06 (Д)'!M",TEXT(MATCH($C52,'2018-06 (Д)'!$C$2:$C$100,0)+1,0)))="Н/Д",INDIRECT(CONCATENATE("'2018-05 (Д)'!M",TEXT(MATCH($C52,'2018-05 (Д)'!$C$2:$C$100,0)+1,0)))="Н/Д",AND(INDIRECT(CONCATENATE("'2018-06 (Д)'!M",TEXT(MATCH($C52,'2018-06 (Д)'!$C$2:$C$100,0)+1,0)))="Н/Д",INDIRECT(CONCATENATE("'2018-05 (Д)'!M",TEXT(MATCH($C52,'2018-05 (Д)'!$C$2:$C$100,0)+1,0))))),"Н/Д",((INDIRECT(CONCATENATE("'2018-06 (Д)'!M",TEXT(MATCH($C52,'2018-06 (Д)'!$C$2:$C$100,0)+1,0)))-INDIRECT(CONCATENATE("'2018-05 (Д)'!M",TEXT(MATCH($C52,'2018-05 (Д)'!$C$2:$C$100,0)+1,0))))/INDIRECT(CONCATENATE("'2018-05 (Д)'!M",TEXT(MATCH($C52,'2018-05 (Д)'!$C$2:$C$100,0)+1,0))))*100)</f>
        <v>-29.947593802020915</v>
      </c>
      <c r="CS52" s="9">
        <f ca="1">IF(OR(INDIRECT(CONCATENATE("'2018-07 (Д)'!M",TEXT(MATCH($C52,'2018-07 (Д)'!$C$2:$C$100,0)+1,0)))="Н/Д",INDIRECT(CONCATENATE("'2018-06 (Д)'!M",TEXT(MATCH($C52,'2018-06 (Д)'!$C$2:$C$100,0)+1,0)))="Н/Д",AND(INDIRECT(CONCATENATE("'2018-07 (Д)'!M",TEXT(MATCH($C52,'2018-07 (Д)'!$C$2:$C$100,0)+1,0)))="Н/Д",INDIRECT(CONCATENATE("'2018-06 (Д)'!M",TEXT(MATCH($C52,'2018-06 (Д)'!$C$2:$C$100,0)+1,0))))),"Н/Д",((INDIRECT(CONCATENATE("'2018-07 (Д)'!M",TEXT(MATCH($C52,'2018-07 (Д)'!$C$2:$C$100,0)+1,0)))-INDIRECT(CONCATENATE("'2018-06 (Д)'!M",TEXT(MATCH($C52,'2018-06 (Д)'!$C$2:$C$100,0)+1,0))))/INDIRECT(CONCATENATE("'2018-06 (Д)'!M",TEXT(MATCH($C52,'2018-06 (Д)'!$C$2:$C$100,0)+1,0))))*100)</f>
        <v>113.76433512158906</v>
      </c>
      <c r="CT52" s="9">
        <f ca="1">IF(OR(INDIRECT(CONCATENATE("'2018-08 (Д)'!M",TEXT(MATCH($C52,'2018-08 (Д)'!$C$2:$C$100,0)+1,0)))="Н/Д",INDIRECT(CONCATENATE("'2018-07 (Д)'!M",TEXT(MATCH($C52,'2018-07 (Д)'!$C$2:$C$100,0)+1,0)))="Н/Д",AND(INDIRECT(CONCATENATE("'2018-08 (Д)'!M",TEXT(MATCH($C52,'2018-08 (Д)'!$C$2:$C$100,0)+1,0)))="Н/Д",INDIRECT(CONCATENATE("'2018-07 (Д)'!M",TEXT(MATCH($C52,'2018-07 (Д)'!$C$2:$C$100,0)+1,0))))),"Н/Д",((INDIRECT(CONCATENATE("'2018-08 (Д)'!M",TEXT(MATCH($C52,'2018-08 (Д)'!$C$2:$C$100,0)+1,0)))-INDIRECT(CONCATENATE("'2018-07 (Д)'!M",TEXT(MATCH($C52,'2018-07 (Д)'!$C$2:$C$100,0)+1,0))))/INDIRECT(CONCATENATE("'2018-07 (Д)'!M",TEXT(MATCH($C52,'2018-07 (Д)'!$C$2:$C$100,0)+1,0))))*100)</f>
        <v>26.855563881638446</v>
      </c>
      <c r="CU52" s="9">
        <f ca="1">IF(OR(INDIRECT(CONCATENATE("'2018-09 (Д)'!M",TEXT(MATCH($C52,'2018-09 (Д)'!$C$2:$C$100,0)+1,0)))="Н/Д",INDIRECT(CONCATENATE("'2018-08 (Д)'!M",TEXT(MATCH($C52,'2018-08 (Д)'!$C$2:$C$100,0)+1,0)))="Н/Д",AND(INDIRECT(CONCATENATE("'2018-09 (Д)'!M",TEXT(MATCH($C52,'2018-09 (Д)'!$C$2:$C$100,0)+1,0)))="Н/Д",INDIRECT(CONCATENATE("'2018-08 (Д)'!M",TEXT(MATCH($C52,'2018-08 (Д)'!$C$2:$C$100,0)+1,0))))),"Н/Д",((INDIRECT(CONCATENATE("'2018-09 (Д)'!M",TEXT(MATCH($C52,'2018-09 (Д)'!$C$2:$C$100,0)+1,0)))-INDIRECT(CONCATENATE("'2018-08 (Д)'!M",TEXT(MATCH($C52,'2018-08 (Д)'!$C$2:$C$100,0)+1,0))))/INDIRECT(CONCATENATE("'2018-08 (Д)'!M",TEXT(MATCH($C52,'2018-08 (Д)'!$C$2:$C$100,0)+1,0))))*100)</f>
        <v>159.82653590746008</v>
      </c>
      <c r="CV52" s="9">
        <f ca="1">IF(OR(INDIRECT(CONCATENATE("'2018-10 (Д)'!M",TEXT(MATCH($C52,'2018-10 (Д)'!$C$2:$C$100,0)+1,0)))="Н/Д",INDIRECT(CONCATENATE("'2018-09 (Д)'!M",TEXT(MATCH($C52,'2018-09 (Д)'!$C$2:$C$100,0)+1,0)))="Н/Д",AND(INDIRECT(CONCATENATE("'2018-10 (Д)'!M",TEXT(MATCH($C52,'2018-10 (Д)'!$C$2:$C$100,0)+1,0)))="Н/Д",INDIRECT(CONCATENATE("'2018-09 (Д)'!M",TEXT(MATCH($C52,'2018-09 (Д)'!$C$2:$C$100,0)+1,0))))),"Н/Д",((INDIRECT(CONCATENATE("'2018-10 (Д)'!M",TEXT(MATCH($C52,'2018-10 (Д)'!$C$2:$C$100,0)+1,0)))-INDIRECT(CONCATENATE("'2018-09 (Д)'!M",TEXT(MATCH($C52,'2018-09 (Д)'!$C$2:$C$100,0)+1,0))))/INDIRECT(CONCATENATE("'2018-09 (Д)'!M",TEXT(MATCH($C52,'2018-09 (Д)'!$C$2:$C$100,0)+1,0))))*100)</f>
        <v>-57.50420160473513</v>
      </c>
      <c r="CW52" s="9">
        <f ca="1">IF(OR(INDIRECT(CONCATENATE("'2018-11 (Д)'!M",TEXT(MATCH($C52,'2018-11 (Д)'!$C$2:$C$100,0)+1,0)))="Н/Д",INDIRECT(CONCATENATE("'2018-10 (Д)'!M",TEXT(MATCH($C52,'2018-10 (Д)'!$C$2:$C$100,0)+1,0)))="Н/Д",AND(INDIRECT(CONCATENATE("'2018-11 (Д)'!M",TEXT(MATCH($C52,'2018-11 (Д)'!$C$2:$C$100,0)+1,0)))="Н/Д",INDIRECT(CONCATENATE("'2018-10 (Д)'!M",TEXT(MATCH($C52,'2018-10 (Д)'!$C$2:$C$100,0)+1,0))))),"Н/Д",((INDIRECT(CONCATENATE("'2018-11 (Д)'!M",TEXT(MATCH($C52,'2018-11 (Д)'!$C$2:$C$100,0)+1,0)))-INDIRECT(CONCATENATE("'2018-10 (Д)'!M",TEXT(MATCH($C52,'2018-10 (Д)'!$C$2:$C$100,0)+1,0))))/INDIRECT(CONCATENATE("'2018-10 (Д)'!M",TEXT(MATCH($C52,'2018-10 (Д)'!$C$2:$C$100,0)+1,0))))*100)</f>
        <v>36.435694744778395</v>
      </c>
      <c r="CX52" s="9">
        <f ca="1">IF(OR(INDIRECT(CONCATENATE("'2018-12 (Д)'!M",TEXT(MATCH($C52,'2018-12 (Д)'!$C$2:$C$100,0)+1,0)))="Н/Д",INDIRECT(CONCATENATE("'2018-11 (Д)'!M",TEXT(MATCH($C52,'2018-11 (Д)'!$C$2:$C$100,0)+1,0)))="Н/Д",AND(INDIRECT(CONCATENATE("'2018-12 (Д)'!M",TEXT(MATCH($C52,'2018-12 (Д)'!$C$2:$C$100,0)+1,0)))="Н/Д",INDIRECT(CONCATENATE("'2018-11 (Д)'!M",TEXT(MATCH($C52,'2018-11 (Д)'!$C$2:$C$100,0)+1,0))))),"Н/Д",((INDIRECT(CONCATENATE("'2018-12 (Д)'!M",TEXT(MATCH($C52,'2018-12 (Д)'!$C$2:$C$100,0)+1,0)))-INDIRECT(CONCATENATE("'2018-11 (Д)'!M",TEXT(MATCH($C52,'2018-11 (Д)'!$C$2:$C$100,0)+1,0))))/INDIRECT(CONCATENATE("'2018-11 (Д)'!M",TEXT(MATCH($C52,'2018-11 (Д)'!$C$2:$C$100,0)+1,0))))*100)</f>
        <v>-18.992319670291138</v>
      </c>
      <c r="CY52" s="9"/>
      <c r="CZ52" s="9">
        <f ca="1">IF(OR(INDIRECT(CONCATENATE("'2018-03 (Д)'!N",TEXT(MATCH($C52,'2018-03 (Д)'!$C$2:$C$100,0)+1,0)))="Н/Д",INDIRECT(CONCATENATE("'2018-02 (Д)'!N",TEXT(MATCH($C52,'2018-02 (Д)'!$C$2:$C$100,0)+1,0)))="Н/Д",AND(INDIRECT(CONCATENATE("'2018-03 (Д)'!N",TEXT(MATCH($C52,'2018-03 (Д)'!$C$2:$C$100,0)+1,0)))="Н/Д",INDIRECT(CONCATENATE("'2018-02 (Д)'!N",TEXT(MATCH($C52,'2018-02 (Д)'!$C$2:$C$100,0)+1,0))))),"Н/Д",((INDIRECT(CONCATENATE("'2018-03 (Д)'!N",TEXT(MATCH($C52,'2018-03 (Д)'!$C$2:$C$100,0)+1,0)))-INDIRECT(CONCATENATE("'2018-02 (Д)'!N",TEXT(MATCH($C52,'2018-02 (Д)'!$C$2:$C$100,0)+1,0))))/INDIRECT(CONCATENATE("'2018-02 (Д)'!N",TEXT(MATCH($C52,'2018-02 (Д)'!$C$2:$C$100,0)+1,0))))*100)</f>
        <v>130.18765404650975</v>
      </c>
      <c r="DA52" s="9">
        <f ca="1">IF(OR(INDIRECT(CONCATENATE("'2018-04 (Д)'!N",TEXT(MATCH($C52,'2018-04 (Д)'!$C$2:$C$100,0)+1,0)))="Н/Д",INDIRECT(CONCATENATE("'2018-03 (Д)'!N",TEXT(MATCH($C52,'2018-03 (Д)'!$C$2:$C$100,0)+1,0)))="Н/Д",AND(INDIRECT(CONCATENATE("'2018-04 (Д)'!N",TEXT(MATCH($C52,'2018-04 (Д)'!$C$2:$C$100,0)+1,0)))="Н/Д",INDIRECT(CONCATENATE("'2018-03 (Д)'!N",TEXT(MATCH($C52,'2018-03 (Д)'!$C$2:$C$100,0)+1,0))))),"Н/Д",((INDIRECT(CONCATENATE("'2018-04 (Д)'!N",TEXT(MATCH($C52,'2018-04 (Д)'!$C$2:$C$100,0)+1,0)))-INDIRECT(CONCATENATE("'2018-03 (Д)'!N",TEXT(MATCH($C52,'2018-03 (Д)'!$C$2:$C$100,0)+1,0))))/INDIRECT(CONCATENATE("'2018-03 (Д)'!N",TEXT(MATCH($C52,'2018-03 (Д)'!$C$2:$C$100,0)+1,0))))*100)</f>
        <v>62.204136799168339</v>
      </c>
      <c r="DB52" s="9">
        <f ca="1">IF(OR(INDIRECT(CONCATENATE("'2018-05 (Д)'!N",TEXT(MATCH($C52,'2018-05 (Д)'!$C$2:$C$100,0)+1,0)))="Н/Д",INDIRECT(CONCATENATE("'2018-04 (Д)'!N",TEXT(MATCH($C52,'2018-04 (Д)'!$C$2:$C$100,0)+1,0)))="Н/Д",AND(INDIRECT(CONCATENATE("'2018-05 (Д)'!N",TEXT(MATCH($C52,'2018-05 (Д)'!$C$2:$C$100,0)+1,0)))="Н/Д",INDIRECT(CONCATENATE("'2018-04 (Д)'!N",TEXT(MATCH($C52,'2018-04 (Д)'!$C$2:$C$100,0)+1,0))))),"Н/Д",((INDIRECT(CONCATENATE("'2018-05 (Д)'!N",TEXT(MATCH($C52,'2018-05 (Д)'!$C$2:$C$100,0)+1,0)))-INDIRECT(CONCATENATE("'2018-04 (Д)'!N",TEXT(MATCH($C52,'2018-04 (Д)'!$C$2:$C$100,0)+1,0))))/INDIRECT(CONCATENATE("'2018-04 (Д)'!N",TEXT(MATCH($C52,'2018-04 (Д)'!$C$2:$C$100,0)+1,0))))*100)</f>
        <v>41.105052071454296</v>
      </c>
      <c r="DC52" s="9">
        <f ca="1">IF(OR(INDIRECT(CONCATENATE("'2018-06 (Д)'!N",TEXT(MATCH($C52,'2018-06 (Д)'!$C$2:$C$100,0)+1,0)))="Н/Д",INDIRECT(CONCATENATE("'2018-05 (Д)'!N",TEXT(MATCH($C52,'2018-05 (Д)'!$C$2:$C$100,0)+1,0)))="Н/Д",AND(INDIRECT(CONCATENATE("'2018-06 (Д)'!N",TEXT(MATCH($C52,'2018-06 (Д)'!$C$2:$C$100,0)+1,0)))="Н/Д",INDIRECT(CONCATENATE("'2018-05 (Д)'!N",TEXT(MATCH($C52,'2018-05 (Д)'!$C$2:$C$100,0)+1,0))))),"Н/Д",((INDIRECT(CONCATENATE("'2018-06 (Д)'!N",TEXT(MATCH($C52,'2018-06 (Д)'!$C$2:$C$100,0)+1,0)))-INDIRECT(CONCATENATE("'2018-05 (Д)'!N",TEXT(MATCH($C52,'2018-05 (Д)'!$C$2:$C$100,0)+1,0))))/INDIRECT(CONCATENATE("'2018-05 (Д)'!N",TEXT(MATCH($C52,'2018-05 (Д)'!$C$2:$C$100,0)+1,0))))*100)</f>
        <v>27.435795974701271</v>
      </c>
      <c r="DD52" s="9">
        <f ca="1">IF(OR(INDIRECT(CONCATENATE("'2018-07 (Д)'!N",TEXT(MATCH($C52,'2018-07 (Д)'!$C$2:$C$100,0)+1,0)))="Н/Д",INDIRECT(CONCATENATE("'2018-06 (Д)'!N",TEXT(MATCH($C52,'2018-06 (Д)'!$C$2:$C$100,0)+1,0)))="Н/Д",AND(INDIRECT(CONCATENATE("'2018-07 (Д)'!N",TEXT(MATCH($C52,'2018-07 (Д)'!$C$2:$C$100,0)+1,0)))="Н/Д",INDIRECT(CONCATENATE("'2018-06 (Д)'!N",TEXT(MATCH($C52,'2018-06 (Д)'!$C$2:$C$100,0)+1,0))))),"Н/Д",((INDIRECT(CONCATENATE("'2018-07 (Д)'!N",TEXT(MATCH($C52,'2018-07 (Д)'!$C$2:$C$100,0)+1,0)))-INDIRECT(CONCATENATE("'2018-06 (Д)'!N",TEXT(MATCH($C52,'2018-06 (Д)'!$C$2:$C$100,0)+1,0))))/INDIRECT(CONCATENATE("'2018-06 (Д)'!N",TEXT(MATCH($C52,'2018-06 (Д)'!$C$2:$C$100,0)+1,0))))*100)</f>
        <v>24.282203459260412</v>
      </c>
      <c r="DE52" s="9">
        <f ca="1">IF(OR(INDIRECT(CONCATENATE("'2018-08 (Д)'!N",TEXT(MATCH($C52,'2018-08 (Д)'!$C$2:$C$100,0)+1,0)))="Н/Д",INDIRECT(CONCATENATE("'2018-07 (Д)'!N",TEXT(MATCH($C52,'2018-07 (Д)'!$C$2:$C$100,0)+1,0)))="Н/Д",AND(INDIRECT(CONCATENATE("'2018-08 (Д)'!N",TEXT(MATCH($C52,'2018-08 (Д)'!$C$2:$C$100,0)+1,0)))="Н/Д",INDIRECT(CONCATENATE("'2018-07 (Д)'!N",TEXT(MATCH($C52,'2018-07 (Д)'!$C$2:$C$100,0)+1,0))))),"Н/Д",((INDIRECT(CONCATENATE("'2018-08 (Д)'!N",TEXT(MATCH($C52,'2018-08 (Д)'!$C$2:$C$100,0)+1,0)))-INDIRECT(CONCATENATE("'2018-07 (Д)'!N",TEXT(MATCH($C52,'2018-07 (Д)'!$C$2:$C$100,0)+1,0))))/INDIRECT(CONCATENATE("'2018-07 (Д)'!N",TEXT(MATCH($C52,'2018-07 (Д)'!$C$2:$C$100,0)+1,0))))*100)</f>
        <v>18.864021038420308</v>
      </c>
      <c r="DF52" s="9">
        <f ca="1">IF(OR(INDIRECT(CONCATENATE("'2018-09 (Д)'!N",TEXT(MATCH($C52,'2018-09 (Д)'!$C$2:$C$100,0)+1,0)))="Н/Д",INDIRECT(CONCATENATE("'2018-08 (Д)'!N",TEXT(MATCH($C52,'2018-08 (Д)'!$C$2:$C$100,0)+1,0)))="Н/Д",AND(INDIRECT(CONCATENATE("'2018-09 (Д)'!N",TEXT(MATCH($C52,'2018-09 (Д)'!$C$2:$C$100,0)+1,0)))="Н/Д",INDIRECT(CONCATENATE("'2018-08 (Д)'!N",TEXT(MATCH($C52,'2018-08 (Д)'!$C$2:$C$100,0)+1,0))))),"Н/Д",((INDIRECT(CONCATENATE("'2018-09 (Д)'!N",TEXT(MATCH($C52,'2018-09 (Д)'!$C$2:$C$100,0)+1,0)))-INDIRECT(CONCATENATE("'2018-08 (Д)'!N",TEXT(MATCH($C52,'2018-08 (Д)'!$C$2:$C$100,0)+1,0))))/INDIRECT(CONCATENATE("'2018-08 (Д)'!N",TEXT(MATCH($C52,'2018-08 (Д)'!$C$2:$C$100,0)+1,0))))*100)</f>
        <v>14.400062127776575</v>
      </c>
      <c r="DG52" s="9">
        <f ca="1">IF(OR(INDIRECT(CONCATENATE("'2018-10 (Д)'!N",TEXT(MATCH($C52,'2018-10 (Д)'!$C$2:$C$100,0)+1,0)))="Н/Д",INDIRECT(CONCATENATE("'2018-09 (Д)'!N",TEXT(MATCH($C52,'2018-09 (Д)'!$C$2:$C$100,0)+1,0)))="Н/Д",AND(INDIRECT(CONCATENATE("'2018-10 (Д)'!N",TEXT(MATCH($C52,'2018-10 (Д)'!$C$2:$C$100,0)+1,0)))="Н/Д",INDIRECT(CONCATENATE("'2018-09 (Д)'!N",TEXT(MATCH($C52,'2018-09 (Д)'!$C$2:$C$100,0)+1,0))))),"Н/Д",((INDIRECT(CONCATENATE("'2018-10 (Д)'!N",TEXT(MATCH($C52,'2018-10 (Д)'!$C$2:$C$100,0)+1,0)))-INDIRECT(CONCATENATE("'2018-09 (Д)'!N",TEXT(MATCH($C52,'2018-09 (Д)'!$C$2:$C$100,0)+1,0))))/INDIRECT(CONCATENATE("'2018-09 (Д)'!N",TEXT(MATCH($C52,'2018-09 (Д)'!$C$2:$C$100,0)+1,0))))*100)</f>
        <v>11.300284145371092</v>
      </c>
      <c r="DH52" s="9">
        <f ca="1">IF(OR(INDIRECT(CONCATENATE("'2018-11 (Д)'!N",TEXT(MATCH($C52,'2018-11 (Д)'!$C$2:$C$100,0)+1,0)))="Н/Д",INDIRECT(CONCATENATE("'2018-10 (Д)'!N",TEXT(MATCH($C52,'2018-10 (Д)'!$C$2:$C$100,0)+1,0)))="Н/Д",AND(INDIRECT(CONCATENATE("'2018-11 (Д)'!N",TEXT(MATCH($C52,'2018-11 (Д)'!$C$2:$C$100,0)+1,0)))="Н/Д",INDIRECT(CONCATENATE("'2018-10 (Д)'!N",TEXT(MATCH($C52,'2018-10 (Д)'!$C$2:$C$100,0)+1,0))))),"Н/Д",((INDIRECT(CONCATENATE("'2018-11 (Д)'!N",TEXT(MATCH($C52,'2018-11 (Д)'!$C$2:$C$100,0)+1,0)))-INDIRECT(CONCATENATE("'2018-10 (Д)'!N",TEXT(MATCH($C52,'2018-10 (Д)'!$C$2:$C$100,0)+1,0))))/INDIRECT(CONCATENATE("'2018-10 (Д)'!N",TEXT(MATCH($C52,'2018-10 (Д)'!$C$2:$C$100,0)+1,0))))*100)</f>
        <v>12.180849292337179</v>
      </c>
      <c r="DI52" s="9">
        <f ca="1">IF(OR(INDIRECT(CONCATENATE("'2018-12 (Д)'!N",TEXT(MATCH($C52,'2018-12 (Д)'!$C$2:$C$100,0)+1,0)))="Н/Д",INDIRECT(CONCATENATE("'2018-11 (Д)'!N",TEXT(MATCH($C52,'2018-11 (Д)'!$C$2:$C$100,0)+1,0)))="Н/Д",AND(INDIRECT(CONCATENATE("'2018-12 (Д)'!N",TEXT(MATCH($C52,'2018-12 (Д)'!$C$2:$C$100,0)+1,0)))="Н/Д",INDIRECT(CONCATENATE("'2018-11 (Д)'!N",TEXT(MATCH($C52,'2018-11 (Д)'!$C$2:$C$100,0)+1,0))))),"Н/Д",((INDIRECT(CONCATENATE("'2018-12 (Д)'!N",TEXT(MATCH($C52,'2018-12 (Д)'!$C$2:$C$100,0)+1,0)))-INDIRECT(CONCATENATE("'2018-11 (Д)'!N",TEXT(MATCH($C52,'2018-11 (Д)'!$C$2:$C$100,0)+1,0))))/INDIRECT(CONCATENATE("'2018-11 (Д)'!N",TEXT(MATCH($C52,'2018-11 (Д)'!$C$2:$C$100,0)+1,0))))*100)</f>
        <v>11.175099764795934</v>
      </c>
      <c r="DJ52" s="9"/>
      <c r="DK52" s="9">
        <f ca="1">IF(OR(INDIRECT(CONCATENATE("'2018-03 (Д)'!O",TEXT(MATCH($C52,'2018-03 (Д)'!$C$2:$C$100,0)+1,0)))="Н/Д",INDIRECT(CONCATENATE("'2018-02 (Д)'!O",TEXT(MATCH($C52,'2018-02 (Д)'!$C$2:$C$100,0)+1,0)))="Н/Д",AND(INDIRECT(CONCATENATE("'2018-03 (Д)'!O",TEXT(MATCH($C52,'2018-03 (Д)'!$C$2:$C$100,0)+1,0)))="Н/Д",INDIRECT(CONCATENATE("'2018-02 (Д)'!O",TEXT(MATCH($C52,'2018-02 (Д)'!$C$2:$C$100,0)+1,0))))),"Н/Д",((INDIRECT(CONCATENATE("'2018-03 (Д)'!O",TEXT(MATCH($C52,'2018-03 (Д)'!$C$2:$C$100,0)+1,0)))-INDIRECT(CONCATENATE("'2018-02 (Д)'!O",TEXT(MATCH($C52,'2018-02 (Д)'!$C$2:$C$100,0)+1,0))))/INDIRECT(CONCATENATE("'2018-02 (Д)'!O",TEXT(MATCH($C52,'2018-02 (Д)'!$C$2:$C$100,0)+1,0))))*100)</f>
        <v>-918.03708519728741</v>
      </c>
      <c r="DL52" s="9">
        <f ca="1">IF(OR(INDIRECT(CONCATENATE("'2018-04 (Д)'!O",TEXT(MATCH($C52,'2018-04 (Д)'!$C$2:$C$100,0)+1,0)))="Н/Д",INDIRECT(CONCATENATE("'2018-03 (Д)'!O",TEXT(MATCH($C52,'2018-03 (Д)'!$C$2:$C$100,0)+1,0)))="Н/Д",AND(INDIRECT(CONCATENATE("'2018-04 (Д)'!O",TEXT(MATCH($C52,'2018-04 (Д)'!$C$2:$C$100,0)+1,0)))="Н/Д",INDIRECT(CONCATENATE("'2018-03 (Д)'!O",TEXT(MATCH($C52,'2018-03 (Д)'!$C$2:$C$100,0)+1,0))))),"Н/Д",((INDIRECT(CONCATENATE("'2018-04 (Д)'!O",TEXT(MATCH($C52,'2018-04 (Д)'!$C$2:$C$100,0)+1,0)))-INDIRECT(CONCATENATE("'2018-03 (Д)'!O",TEXT(MATCH($C52,'2018-03 (Д)'!$C$2:$C$100,0)+1,0))))/INDIRECT(CONCATENATE("'2018-03 (Д)'!O",TEXT(MATCH($C52,'2018-03 (Д)'!$C$2:$C$100,0)+1,0))))*100)</f>
        <v>-525.83564075283789</v>
      </c>
      <c r="DM52" s="9">
        <f ca="1">IF(OR(INDIRECT(CONCATENATE("'2018-05 (Д)'!O",TEXT(MATCH($C52,'2018-05 (Д)'!$C$2:$C$100,0)+1,0)))="Н/Д",INDIRECT(CONCATENATE("'2018-04 (Д)'!O",TEXT(MATCH($C52,'2018-04 (Д)'!$C$2:$C$100,0)+1,0)))="Н/Д",AND(INDIRECT(CONCATENATE("'2018-05 (Д)'!O",TEXT(MATCH($C52,'2018-05 (Д)'!$C$2:$C$100,0)+1,0)))="Н/Д",INDIRECT(CONCATENATE("'2018-04 (Д)'!O",TEXT(MATCH($C52,'2018-04 (Д)'!$C$2:$C$100,0)+1,0))))),"Н/Д",((INDIRECT(CONCATENATE("'2018-05 (Д)'!O",TEXT(MATCH($C52,'2018-05 (Д)'!$C$2:$C$100,0)+1,0)))-INDIRECT(CONCATENATE("'2018-04 (Д)'!O",TEXT(MATCH($C52,'2018-04 (Д)'!$C$2:$C$100,0)+1,0))))/INDIRECT(CONCATENATE("'2018-04 (Д)'!O",TEXT(MATCH($C52,'2018-04 (Д)'!$C$2:$C$100,0)+1,0))))*100)</f>
        <v>-72.368785339985507</v>
      </c>
      <c r="DN52" s="9">
        <f ca="1">IF(OR(INDIRECT(CONCATENATE("'2018-06 (Д)'!O",TEXT(MATCH($C52,'2018-06 (Д)'!$C$2:$C$100,0)+1,0)))="Н/Д",INDIRECT(CONCATENATE("'2018-05 (Д)'!O",TEXT(MATCH($C52,'2018-05 (Д)'!$C$2:$C$100,0)+1,0)))="Н/Д",AND(INDIRECT(CONCATENATE("'2018-06 (Д)'!O",TEXT(MATCH($C52,'2018-06 (Д)'!$C$2:$C$100,0)+1,0)))="Н/Д",INDIRECT(CONCATENATE("'2018-05 (Д)'!O",TEXT(MATCH($C52,'2018-05 (Д)'!$C$2:$C$100,0)+1,0))))),"Н/Д",((INDIRECT(CONCATENATE("'2018-06 (Д)'!O",TEXT(MATCH($C52,'2018-06 (Д)'!$C$2:$C$100,0)+1,0)))-INDIRECT(CONCATENATE("'2018-05 (Д)'!O",TEXT(MATCH($C52,'2018-05 (Д)'!$C$2:$C$100,0)+1,0))))/INDIRECT(CONCATENATE("'2018-05 (Д)'!O",TEXT(MATCH($C52,'2018-05 (Д)'!$C$2:$C$100,0)+1,0))))*100)</f>
        <v>-127.92755140668288</v>
      </c>
      <c r="DO52" s="9">
        <f ca="1">IF(OR(INDIRECT(CONCATENATE("'2018-07 (Д)'!O",TEXT(MATCH($C52,'2018-07 (Д)'!$C$2:$C$100,0)+1,0)))="Н/Д",INDIRECT(CONCATENATE("'2018-06 (Д)'!O",TEXT(MATCH($C52,'2018-06 (Д)'!$C$2:$C$100,0)+1,0)))="Н/Д",AND(INDIRECT(CONCATENATE("'2018-07 (Д)'!O",TEXT(MATCH($C52,'2018-07 (Д)'!$C$2:$C$100,0)+1,0)))="Н/Д",INDIRECT(CONCATENATE("'2018-06 (Д)'!O",TEXT(MATCH($C52,'2018-06 (Д)'!$C$2:$C$100,0)+1,0))))),"Н/Д",((INDIRECT(CONCATENATE("'2018-07 (Д)'!O",TEXT(MATCH($C52,'2018-07 (Д)'!$C$2:$C$100,0)+1,0)))-INDIRECT(CONCATENATE("'2018-06 (Д)'!O",TEXT(MATCH($C52,'2018-06 (Д)'!$C$2:$C$100,0)+1,0))))/INDIRECT(CONCATENATE("'2018-06 (Д)'!O",TEXT(MATCH($C52,'2018-06 (Д)'!$C$2:$C$100,0)+1,0))))*100)</f>
        <v>-12242.374199987424</v>
      </c>
      <c r="DP52" s="9">
        <f ca="1">IF(OR(INDIRECT(CONCATENATE("'2018-08 (Д)'!O",TEXT(MATCH($C52,'2018-08 (Д)'!$C$2:$C$100,0)+1,0)))="Н/Д",INDIRECT(CONCATENATE("'2018-07 (Д)'!O",TEXT(MATCH($C52,'2018-07 (Д)'!$C$2:$C$100,0)+1,0)))="Н/Д",AND(INDIRECT(CONCATENATE("'2018-08 (Д)'!O",TEXT(MATCH($C52,'2018-08 (Д)'!$C$2:$C$100,0)+1,0)))="Н/Д",INDIRECT(CONCATENATE("'2018-07 (Д)'!O",TEXT(MATCH($C52,'2018-07 (Д)'!$C$2:$C$100,0)+1,0))))),"Н/Д",((INDIRECT(CONCATENATE("'2018-08 (Д)'!O",TEXT(MATCH($C52,'2018-08 (Д)'!$C$2:$C$100,0)+1,0)))-INDIRECT(CONCATENATE("'2018-07 (Д)'!O",TEXT(MATCH($C52,'2018-07 (Д)'!$C$2:$C$100,0)+1,0))))/INDIRECT(CONCATENATE("'2018-07 (Д)'!O",TEXT(MATCH($C52,'2018-07 (Д)'!$C$2:$C$100,0)+1,0))))*100)</f>
        <v>-99.74383351798015</v>
      </c>
      <c r="DQ52" s="9">
        <f ca="1">IF(OR(INDIRECT(CONCATENATE("'2018-09 (Д)'!O",TEXT(MATCH($C52,'2018-09 (Д)'!$C$2:$C$100,0)+1,0)))="Н/Д",INDIRECT(CONCATENATE("'2018-08 (Д)'!O",TEXT(MATCH($C52,'2018-08 (Д)'!$C$2:$C$100,0)+1,0)))="Н/Д",AND(INDIRECT(CONCATENATE("'2018-09 (Д)'!O",TEXT(MATCH($C52,'2018-09 (Д)'!$C$2:$C$100,0)+1,0)))="Н/Д",INDIRECT(CONCATENATE("'2018-08 (Д)'!O",TEXT(MATCH($C52,'2018-08 (Д)'!$C$2:$C$100,0)+1,0))))),"Н/Д",((INDIRECT(CONCATENATE("'2018-09 (Д)'!O",TEXT(MATCH($C52,'2018-09 (Д)'!$C$2:$C$100,0)+1,0)))-INDIRECT(CONCATENATE("'2018-08 (Д)'!O",TEXT(MATCH($C52,'2018-08 (Д)'!$C$2:$C$100,0)+1,0))))/INDIRECT(CONCATENATE("'2018-08 (Д)'!O",TEXT(MATCH($C52,'2018-08 (Д)'!$C$2:$C$100,0)+1,0))))*100)</f>
        <v>-3761.3820827300528</v>
      </c>
      <c r="DR52" s="9">
        <f ca="1">IF(OR(INDIRECT(CONCATENATE("'2018-10 (Д)'!O",TEXT(MATCH($C52,'2018-10 (Д)'!$C$2:$C$100,0)+1,0)))="Н/Д",INDIRECT(CONCATENATE("'2018-09 (Д)'!O",TEXT(MATCH($C52,'2018-09 (Д)'!$C$2:$C$100,0)+1,0)))="Н/Д",AND(INDIRECT(CONCATENATE("'2018-10 (Д)'!O",TEXT(MATCH($C52,'2018-10 (Д)'!$C$2:$C$100,0)+1,0)))="Н/Д",INDIRECT(CONCATENATE("'2018-09 (Д)'!O",TEXT(MATCH($C52,'2018-09 (Д)'!$C$2:$C$100,0)+1,0))))),"Н/Д",((INDIRECT(CONCATENATE("'2018-10 (Д)'!O",TEXT(MATCH($C52,'2018-10 (Д)'!$C$2:$C$100,0)+1,0)))-INDIRECT(CONCATENATE("'2018-09 (Д)'!O",TEXT(MATCH($C52,'2018-09 (Д)'!$C$2:$C$100,0)+1,0))))/INDIRECT(CONCATENATE("'2018-09 (Д)'!O",TEXT(MATCH($C52,'2018-09 (Д)'!$C$2:$C$100,0)+1,0))))*100)</f>
        <v>-104.76802105726955</v>
      </c>
      <c r="DS52" s="9">
        <f ca="1">IF(OR(INDIRECT(CONCATENATE("'2018-11 (Д)'!O",TEXT(MATCH($C52,'2018-11 (Д)'!$C$2:$C$100,0)+1,0)))="Н/Д",INDIRECT(CONCATENATE("'2018-10 (Д)'!O",TEXT(MATCH($C52,'2018-10 (Д)'!$C$2:$C$100,0)+1,0)))="Н/Д",AND(INDIRECT(CONCATENATE("'2018-11 (Д)'!O",TEXT(MATCH($C52,'2018-11 (Д)'!$C$2:$C$100,0)+1,0)))="Н/Д",INDIRECT(CONCATENATE("'2018-10 (Д)'!O",TEXT(MATCH($C52,'2018-10 (Д)'!$C$2:$C$100,0)+1,0))))),"Н/Д",((INDIRECT(CONCATENATE("'2018-11 (Д)'!O",TEXT(MATCH($C52,'2018-11 (Д)'!$C$2:$C$100,0)+1,0)))-INDIRECT(CONCATENATE("'2018-10 (Д)'!O",TEXT(MATCH($C52,'2018-10 (Д)'!$C$2:$C$100,0)+1,0))))/INDIRECT(CONCATENATE("'2018-10 (Д)'!O",TEXT(MATCH($C52,'2018-10 (Д)'!$C$2:$C$100,0)+1,0))))*100)</f>
        <v>-56.422018348623006</v>
      </c>
      <c r="DT52" s="9">
        <f ca="1">IF(OR(INDIRECT(CONCATENATE("'2018-12 (Д)'!O",TEXT(MATCH($C52,'2018-12 (Д)'!$C$2:$C$100,0)+1,0)))="Н/Д",INDIRECT(CONCATENATE("'2018-11 (Д)'!O",TEXT(MATCH($C52,'2018-11 (Д)'!$C$2:$C$100,0)+1,0)))="Н/Д",AND(INDIRECT(CONCATENATE("'2018-12 (Д)'!O",TEXT(MATCH($C52,'2018-12 (Д)'!$C$2:$C$100,0)+1,0)))="Н/Д",INDIRECT(CONCATENATE("'2018-11 (Д)'!O",TEXT(MATCH($C52,'2018-11 (Д)'!$C$2:$C$100,0)+1,0))))),"Н/Д",((INDIRECT(CONCATENATE("'2018-12 (Д)'!O",TEXT(MATCH($C52,'2018-12 (Д)'!$C$2:$C$100,0)+1,0)))-INDIRECT(CONCATENATE("'2018-11 (Д)'!O",TEXT(MATCH($C52,'2018-11 (Д)'!$C$2:$C$100,0)+1,0))))/INDIRECT(CONCATENATE("'2018-11 (Д)'!O",TEXT(MATCH($C52,'2018-11 (Д)'!$C$2:$C$100,0)+1,0))))*100)</f>
        <v>675.91526285868349</v>
      </c>
      <c r="DU52" s="9"/>
      <c r="DV52" s="9">
        <f ca="1">IF(OR(INDIRECT(CONCATENATE("'2018-03 (Д)'!P",TEXT(MATCH($C52,'2018-03 (Д)'!$C$2:$C$100,0)+1,0)))="Н/Д",INDIRECT(CONCATENATE("'2018-02 (Д)'!P",TEXT(MATCH($C52,'2018-02 (Д)'!$C$2:$C$100,0)+1,0)))="Н/Д",AND(INDIRECT(CONCATENATE("'2018-03 (Д)'!P",TEXT(MATCH($C52,'2018-03 (Д)'!$C$2:$C$100,0)+1,0)))="Н/Д",INDIRECT(CONCATENATE("'2018-02 (Д)'!P",TEXT(MATCH($C52,'2018-02 (Д)'!$C$2:$C$100,0)+1,0))))),"Н/Д",((INDIRECT(CONCATENATE("'2018-03 (Д)'!P",TEXT(MATCH($C52,'2018-03 (Д)'!$C$2:$C$100,0)+1,0)))-INDIRECT(CONCATENATE("'2018-02 (Д)'!P",TEXT(MATCH($C52,'2018-02 (Д)'!$C$2:$C$100,0)+1,0))))/INDIRECT(CONCATENATE("'2018-02 (Д)'!P",TEXT(MATCH($C52,'2018-02 (Д)'!$C$2:$C$100,0)+1,0))))*100)</f>
        <v>-18.418653098477559</v>
      </c>
      <c r="DW52" s="9">
        <f ca="1">IF(OR(INDIRECT(CONCATENATE("'2018-04 (Д)'!P",TEXT(MATCH($C52,'2018-04 (Д)'!$C$2:$C$100,0)+1,0)))="Н/Д",INDIRECT(CONCATENATE("'2018-03 (Д)'!P",TEXT(MATCH($C52,'2018-03 (Д)'!$C$2:$C$100,0)+1,0)))="Н/Д",AND(INDIRECT(CONCATENATE("'2018-04 (Д)'!P",TEXT(MATCH($C52,'2018-04 (Д)'!$C$2:$C$100,0)+1,0)))="Н/Д",INDIRECT(CONCATENATE("'2018-03 (Д)'!P",TEXT(MATCH($C52,'2018-03 (Д)'!$C$2:$C$100,0)+1,0))))),"Н/Д",((INDIRECT(CONCATENATE("'2018-04 (Д)'!P",TEXT(MATCH($C52,'2018-04 (Д)'!$C$2:$C$100,0)+1,0)))-INDIRECT(CONCATENATE("'2018-03 (Д)'!P",TEXT(MATCH($C52,'2018-03 (Д)'!$C$2:$C$100,0)+1,0))))/INDIRECT(CONCATENATE("'2018-03 (Д)'!P",TEXT(MATCH($C52,'2018-03 (Д)'!$C$2:$C$100,0)+1,0))))*100)</f>
        <v>36.049266219051532</v>
      </c>
      <c r="DX52" s="9">
        <f ca="1">IF(OR(INDIRECT(CONCATENATE("'2018-05 (Д)'!P",TEXT(MATCH($C52,'2018-05 (Д)'!$C$2:$C$100,0)+1,0)))="Н/Д",INDIRECT(CONCATENATE("'2018-04 (Д)'!P",TEXT(MATCH($C52,'2018-04 (Д)'!$C$2:$C$100,0)+1,0)))="Н/Д",AND(INDIRECT(CONCATENATE("'2018-05 (Д)'!P",TEXT(MATCH($C52,'2018-05 (Д)'!$C$2:$C$100,0)+1,0)))="Н/Д",INDIRECT(CONCATENATE("'2018-04 (Д)'!P",TEXT(MATCH($C52,'2018-04 (Д)'!$C$2:$C$100,0)+1,0))))),"Н/Д",((INDIRECT(CONCATENATE("'2018-05 (Д)'!P",TEXT(MATCH($C52,'2018-05 (Д)'!$C$2:$C$100,0)+1,0)))-INDIRECT(CONCATENATE("'2018-04 (Д)'!P",TEXT(MATCH($C52,'2018-04 (Д)'!$C$2:$C$100,0)+1,0))))/INDIRECT(CONCATENATE("'2018-04 (Д)'!P",TEXT(MATCH($C52,'2018-04 (Д)'!$C$2:$C$100,0)+1,0))))*100)</f>
        <v>-7.4100243290986381</v>
      </c>
      <c r="DY52" s="9">
        <f ca="1">IF(OR(INDIRECT(CONCATENATE("'2018-06 (Д)'!P",TEXT(MATCH($C52,'2018-06 (Д)'!$C$2:$C$100,0)+1,0)))="Н/Д",INDIRECT(CONCATENATE("'2018-05 (Д)'!P",TEXT(MATCH($C52,'2018-05 (Д)'!$C$2:$C$100,0)+1,0)))="Н/Д",AND(INDIRECT(CONCATENATE("'2018-06 (Д)'!P",TEXT(MATCH($C52,'2018-06 (Д)'!$C$2:$C$100,0)+1,0)))="Н/Д",INDIRECT(CONCATENATE("'2018-05 (Д)'!P",TEXT(MATCH($C52,'2018-05 (Д)'!$C$2:$C$100,0)+1,0))))),"Н/Д",((INDIRECT(CONCATENATE("'2018-06 (Д)'!P",TEXT(MATCH($C52,'2018-06 (Д)'!$C$2:$C$100,0)+1,0)))-INDIRECT(CONCATENATE("'2018-05 (Д)'!P",TEXT(MATCH($C52,'2018-05 (Д)'!$C$2:$C$100,0)+1,0))))/INDIRECT(CONCATENATE("'2018-05 (Д)'!P",TEXT(MATCH($C52,'2018-05 (Д)'!$C$2:$C$100,0)+1,0))))*100)</f>
        <v>19.113317400762242</v>
      </c>
      <c r="DZ52" s="9">
        <f ca="1">IF(OR(INDIRECT(CONCATENATE("'2018-07 (Д)'!P",TEXT(MATCH($C52,'2018-07 (Д)'!$C$2:$C$100,0)+1,0)))="Н/Д",INDIRECT(CONCATENATE("'2018-06 (Д)'!P",TEXT(MATCH($C52,'2018-06 (Д)'!$C$2:$C$100,0)+1,0)))="Н/Д",AND(INDIRECT(CONCATENATE("'2018-07 (Д)'!P",TEXT(MATCH($C52,'2018-07 (Д)'!$C$2:$C$100,0)+1,0)))="Н/Д",INDIRECT(CONCATENATE("'2018-06 (Д)'!P",TEXT(MATCH($C52,'2018-06 (Д)'!$C$2:$C$100,0)+1,0))))),"Н/Д",((INDIRECT(CONCATENATE("'2018-07 (Д)'!P",TEXT(MATCH($C52,'2018-07 (Д)'!$C$2:$C$100,0)+1,0)))-INDIRECT(CONCATENATE("'2018-06 (Д)'!P",TEXT(MATCH($C52,'2018-06 (Д)'!$C$2:$C$100,0)+1,0))))/INDIRECT(CONCATENATE("'2018-06 (Д)'!P",TEXT(MATCH($C52,'2018-06 (Д)'!$C$2:$C$100,0)+1,0))))*100)</f>
        <v>-2.2521507674955754</v>
      </c>
      <c r="EA52" s="9">
        <f ca="1">IF(OR(INDIRECT(CONCATENATE("'2018-08 (Д)'!P",TEXT(MATCH($C52,'2018-08 (Д)'!$C$2:$C$100,0)+1,0)))="Н/Д",INDIRECT(CONCATENATE("'2018-07 (Д)'!P",TEXT(MATCH($C52,'2018-07 (Д)'!$C$2:$C$100,0)+1,0)))="Н/Д",AND(INDIRECT(CONCATENATE("'2018-08 (Д)'!P",TEXT(MATCH($C52,'2018-08 (Д)'!$C$2:$C$100,0)+1,0)))="Н/Д",INDIRECT(CONCATENATE("'2018-07 (Д)'!P",TEXT(MATCH($C52,'2018-07 (Д)'!$C$2:$C$100,0)+1,0))))),"Н/Д",((INDIRECT(CONCATENATE("'2018-08 (Д)'!P",TEXT(MATCH($C52,'2018-08 (Д)'!$C$2:$C$100,0)+1,0)))-INDIRECT(CONCATENATE("'2018-07 (Д)'!P",TEXT(MATCH($C52,'2018-07 (Д)'!$C$2:$C$100,0)+1,0))))/INDIRECT(CONCATENATE("'2018-07 (Д)'!P",TEXT(MATCH($C52,'2018-07 (Д)'!$C$2:$C$100,0)+1,0))))*100)</f>
        <v>-4.1498694204628084</v>
      </c>
      <c r="EB52" s="9">
        <f ca="1">IF(OR(INDIRECT(CONCATENATE("'2018-09 (Д)'!P",TEXT(MATCH($C52,'2018-09 (Д)'!$C$2:$C$100,0)+1,0)))="Н/Д",INDIRECT(CONCATENATE("'2018-08 (Д)'!P",TEXT(MATCH($C52,'2018-08 (Д)'!$C$2:$C$100,0)+1,0)))="Н/Д",AND(INDIRECT(CONCATENATE("'2018-09 (Д)'!P",TEXT(MATCH($C52,'2018-09 (Д)'!$C$2:$C$100,0)+1,0)))="Н/Д",INDIRECT(CONCATENATE("'2018-08 (Д)'!P",TEXT(MATCH($C52,'2018-08 (Д)'!$C$2:$C$100,0)+1,0))))),"Н/Д",((INDIRECT(CONCATENATE("'2018-09 (Д)'!P",TEXT(MATCH($C52,'2018-09 (Д)'!$C$2:$C$100,0)+1,0)))-INDIRECT(CONCATENATE("'2018-08 (Д)'!P",TEXT(MATCH($C52,'2018-08 (Д)'!$C$2:$C$100,0)+1,0))))/INDIRECT(CONCATENATE("'2018-08 (Д)'!P",TEXT(MATCH($C52,'2018-08 (Д)'!$C$2:$C$100,0)+1,0))))*100)</f>
        <v>20.662436193157255</v>
      </c>
      <c r="EC52" s="9">
        <f ca="1">IF(OR(INDIRECT(CONCATENATE("'2018-10 (Д)'!P",TEXT(MATCH($C52,'2018-10 (Д)'!$C$2:$C$100,0)+1,0)))="Н/Д",INDIRECT(CONCATENATE("'2018-09 (Д)'!P",TEXT(MATCH($C52,'2018-09 (Д)'!$C$2:$C$100,0)+1,0)))="Н/Д",AND(INDIRECT(CONCATENATE("'2018-10 (Д)'!P",TEXT(MATCH($C52,'2018-10 (Д)'!$C$2:$C$100,0)+1,0)))="Н/Д",INDIRECT(CONCATENATE("'2018-09 (Д)'!P",TEXT(MATCH($C52,'2018-09 (Д)'!$C$2:$C$100,0)+1,0))))),"Н/Д",((INDIRECT(CONCATENATE("'2018-10 (Д)'!P",TEXT(MATCH($C52,'2018-10 (Д)'!$C$2:$C$100,0)+1,0)))-INDIRECT(CONCATENATE("'2018-09 (Д)'!P",TEXT(MATCH($C52,'2018-09 (Д)'!$C$2:$C$100,0)+1,0))))/INDIRECT(CONCATENATE("'2018-09 (Д)'!P",TEXT(MATCH($C52,'2018-09 (Д)'!$C$2:$C$100,0)+1,0))))*100)</f>
        <v>-40.035433256653782</v>
      </c>
      <c r="ED52" s="9">
        <f ca="1">IF(OR(INDIRECT(CONCATENATE("'2018-11 (Д)'!P",TEXT(MATCH($C52,'2018-11 (Д)'!$C$2:$C$100,0)+1,0)))="Н/Д",INDIRECT(CONCATENATE("'2018-10 (Д)'!P",TEXT(MATCH($C52,'2018-10 (Д)'!$C$2:$C$100,0)+1,0)))="Н/Д",AND(INDIRECT(CONCATENATE("'2018-11 (Д)'!P",TEXT(MATCH($C52,'2018-11 (Д)'!$C$2:$C$100,0)+1,0)))="Н/Д",INDIRECT(CONCATENATE("'2018-10 (Д)'!P",TEXT(MATCH($C52,'2018-10 (Д)'!$C$2:$C$100,0)+1,0))))),"Н/Д",((INDIRECT(CONCATENATE("'2018-11 (Д)'!P",TEXT(MATCH($C52,'2018-11 (Д)'!$C$2:$C$100,0)+1,0)))-INDIRECT(CONCATENATE("'2018-10 (Д)'!P",TEXT(MATCH($C52,'2018-10 (Д)'!$C$2:$C$100,0)+1,0))))/INDIRECT(CONCATENATE("'2018-10 (Д)'!P",TEXT(MATCH($C52,'2018-10 (Д)'!$C$2:$C$100,0)+1,0))))*100)</f>
        <v>40.333475905545775</v>
      </c>
      <c r="EE52" s="9">
        <f ca="1">IF(OR(INDIRECT(CONCATENATE("'2018-12 (Д)'!P",TEXT(MATCH($C52,'2018-12 (Д)'!$C$2:$C$100,0)+1,0)))="Н/Д",INDIRECT(CONCATENATE("'2018-11 (Д)'!P",TEXT(MATCH($C52,'2018-11 (Д)'!$C$2:$C$100,0)+1,0)))="Н/Д",AND(INDIRECT(CONCATENATE("'2018-12 (Д)'!P",TEXT(MATCH($C52,'2018-12 (Д)'!$C$2:$C$100,0)+1,0)))="Н/Д",INDIRECT(CONCATENATE("'2018-11 (Д)'!P",TEXT(MATCH($C52,'2018-11 (Д)'!$C$2:$C$100,0)+1,0))))),"Н/Д",((INDIRECT(CONCATENATE("'2018-12 (Д)'!P",TEXT(MATCH($C52,'2018-12 (Д)'!$C$2:$C$100,0)+1,0)))-INDIRECT(CONCATENATE("'2018-11 (Д)'!P",TEXT(MATCH($C52,'2018-11 (Д)'!$C$2:$C$100,0)+1,0))))/INDIRECT(CONCATENATE("'2018-11 (Д)'!P",TEXT(MATCH($C52,'2018-11 (Д)'!$C$2:$C$100,0)+1,0))))*100)</f>
        <v>-21.664477770566037</v>
      </c>
      <c r="EF52" s="9"/>
      <c r="EG52" s="9">
        <f ca="1">IF(OR(INDIRECT(CONCATENATE("'2018-03 (Д)'!Q",TEXT(MATCH($C52,'2018-03 (Д)'!$C$2:$C$100,0)+1,0)))="Н/Д",INDIRECT(CONCATENATE("'2018-02 (Д)'!Q",TEXT(MATCH($C52,'2018-02 (Д)'!$C$2:$C$100,0)+1,0)))="Н/Д",AND(INDIRECT(CONCATENATE("'2018-03 (Д)'!Q",TEXT(MATCH($C52,'2018-03 (Д)'!$C$2:$C$100,0)+1,0)))="Н/Д",INDIRECT(CONCATENATE("'2018-02 (Д)'!Q",TEXT(MATCH($C52,'2018-02 (Д)'!$C$2:$C$100,0)+1,0))))),"Н/Д",((INDIRECT(CONCATENATE("'2018-03 (Д)'!Q",TEXT(MATCH($C52,'2018-03 (Д)'!$C$2:$C$100,0)+1,0)))-INDIRECT(CONCATENATE("'2018-02 (Д)'!Q",TEXT(MATCH($C52,'2018-02 (Д)'!$C$2:$C$100,0)+1,0))))/INDIRECT(CONCATENATE("'2018-02 (Д)'!Q",TEXT(MATCH($C52,'2018-02 (Д)'!$C$2:$C$100,0)+1,0))))*100)</f>
        <v>136.4055936584468</v>
      </c>
      <c r="EH52" s="9">
        <f ca="1">IF(OR(INDIRECT(CONCATENATE("'2018-04 (Д)'!Q",TEXT(MATCH($C52,'2018-04 (Д)'!$C$2:$C$100,0)+1,0)))="Н/Д",INDIRECT(CONCATENATE("'2018-03 (Д)'!Q",TEXT(MATCH($C52,'2018-03 (Д)'!$C$2:$C$100,0)+1,0)))="Н/Д",AND(INDIRECT(CONCATENATE("'2018-04 (Д)'!Q",TEXT(MATCH($C52,'2018-04 (Д)'!$C$2:$C$100,0)+1,0)))="Н/Д",INDIRECT(CONCATENATE("'2018-03 (Д)'!Q",TEXT(MATCH($C52,'2018-03 (Д)'!$C$2:$C$100,0)+1,0))))),"Н/Д",((INDIRECT(CONCATENATE("'2018-04 (Д)'!Q",TEXT(MATCH($C52,'2018-04 (Д)'!$C$2:$C$100,0)+1,0)))-INDIRECT(CONCATENATE("'2018-03 (Д)'!Q",TEXT(MATCH($C52,'2018-03 (Д)'!$C$2:$C$100,0)+1,0))))/INDIRECT(CONCATENATE("'2018-03 (Д)'!Q",TEXT(MATCH($C52,'2018-03 (Д)'!$C$2:$C$100,0)+1,0))))*100)</f>
        <v>160.30659376411106</v>
      </c>
      <c r="EI52" s="9">
        <f ca="1">IF(OR(INDIRECT(CONCATENATE("'2018-05 (Д)'!Q",TEXT(MATCH($C52,'2018-05 (Д)'!$C$2:$C$100,0)+1,0)))="Н/Д",INDIRECT(CONCATENATE("'2018-04 (Д)'!Q",TEXT(MATCH($C52,'2018-04 (Д)'!$C$2:$C$100,0)+1,0)))="Н/Д",AND(INDIRECT(CONCATENATE("'2018-05 (Д)'!Q",TEXT(MATCH($C52,'2018-05 (Д)'!$C$2:$C$100,0)+1,0)))="Н/Д",INDIRECT(CONCATENATE("'2018-04 (Д)'!Q",TEXT(MATCH($C52,'2018-04 (Д)'!$C$2:$C$100,0)+1,0))))),"Н/Д",((INDIRECT(CONCATENATE("'2018-05 (Д)'!Q",TEXT(MATCH($C52,'2018-05 (Д)'!$C$2:$C$100,0)+1,0)))-INDIRECT(CONCATENATE("'2018-04 (Д)'!Q",TEXT(MATCH($C52,'2018-04 (Д)'!$C$2:$C$100,0)+1,0))))/INDIRECT(CONCATENATE("'2018-04 (Д)'!Q",TEXT(MATCH($C52,'2018-04 (Д)'!$C$2:$C$100,0)+1,0))))*100)</f>
        <v>4.2632172207410735</v>
      </c>
      <c r="EJ52" s="9">
        <f ca="1">IF(OR(INDIRECT(CONCATENATE("'2018-06 (Д)'!Q",TEXT(MATCH($C52,'2018-06 (Д)'!$C$2:$C$100,0)+1,0)))="Н/Д",INDIRECT(CONCATENATE("'2018-05 (Д)'!Q",TEXT(MATCH($C52,'2018-05 (Д)'!$C$2:$C$100,0)+1,0)))="Н/Д",AND(INDIRECT(CONCATENATE("'2018-06 (Д)'!Q",TEXT(MATCH($C52,'2018-06 (Д)'!$C$2:$C$100,0)+1,0)))="Н/Д",INDIRECT(CONCATENATE("'2018-05 (Д)'!Q",TEXT(MATCH($C52,'2018-05 (Д)'!$C$2:$C$100,0)+1,0))))),"Н/Д",((INDIRECT(CONCATENATE("'2018-06 (Д)'!Q",TEXT(MATCH($C52,'2018-06 (Д)'!$C$2:$C$100,0)+1,0)))-INDIRECT(CONCATENATE("'2018-05 (Д)'!Q",TEXT(MATCH($C52,'2018-05 (Д)'!$C$2:$C$100,0)+1,0))))/INDIRECT(CONCATENATE("'2018-05 (Д)'!Q",TEXT(MATCH($C52,'2018-05 (Д)'!$C$2:$C$100,0)+1,0))))*100)</f>
        <v>-86.356522831475672</v>
      </c>
      <c r="EK52" s="9">
        <f ca="1">IF(OR(INDIRECT(CONCATENATE("'2018-07 (Д)'!Q",TEXT(MATCH($C52,'2018-07 (Д)'!$C$2:$C$100,0)+1,0)))="Н/Д",INDIRECT(CONCATENATE("'2018-06 (Д)'!Q",TEXT(MATCH($C52,'2018-06 (Д)'!$C$2:$C$100,0)+1,0)))="Н/Д",AND(INDIRECT(CONCATENATE("'2018-07 (Д)'!Q",TEXT(MATCH($C52,'2018-07 (Д)'!$C$2:$C$100,0)+1,0)))="Н/Д",INDIRECT(CONCATENATE("'2018-06 (Д)'!Q",TEXT(MATCH($C52,'2018-06 (Д)'!$C$2:$C$100,0)+1,0))))),"Н/Д",((INDIRECT(CONCATENATE("'2018-07 (Д)'!Q",TEXT(MATCH($C52,'2018-07 (Д)'!$C$2:$C$100,0)+1,0)))-INDIRECT(CONCATENATE("'2018-06 (Д)'!Q",TEXT(MATCH($C52,'2018-06 (Д)'!$C$2:$C$100,0)+1,0))))/INDIRECT(CONCATENATE("'2018-06 (Д)'!Q",TEXT(MATCH($C52,'2018-06 (Д)'!$C$2:$C$100,0)+1,0))))*100)</f>
        <v>-46.018771514348622</v>
      </c>
      <c r="EL52" s="9">
        <f ca="1">IF(OR(INDIRECT(CONCATENATE("'2018-08 (Д)'!Q",TEXT(MATCH($C52,'2018-08 (Д)'!$C$2:$C$100,0)+1,0)))="Н/Д",INDIRECT(CONCATENATE("'2018-07 (Д)'!Q",TEXT(MATCH($C52,'2018-07 (Д)'!$C$2:$C$100,0)+1,0)))="Н/Д",AND(INDIRECT(CONCATENATE("'2018-08 (Д)'!Q",TEXT(MATCH($C52,'2018-08 (Д)'!$C$2:$C$100,0)+1,0)))="Н/Д",INDIRECT(CONCATENATE("'2018-07 (Д)'!Q",TEXT(MATCH($C52,'2018-07 (Д)'!$C$2:$C$100,0)+1,0))))),"Н/Д",((INDIRECT(CONCATENATE("'2018-08 (Д)'!Q",TEXT(MATCH($C52,'2018-08 (Д)'!$C$2:$C$100,0)+1,0)))-INDIRECT(CONCATENATE("'2018-07 (Д)'!Q",TEXT(MATCH($C52,'2018-07 (Д)'!$C$2:$C$100,0)+1,0))))/INDIRECT(CONCATENATE("'2018-07 (Д)'!Q",TEXT(MATCH($C52,'2018-07 (Д)'!$C$2:$C$100,0)+1,0))))*100)</f>
        <v>1139.7039208133324</v>
      </c>
      <c r="EM52" s="9">
        <f ca="1">IF(OR(INDIRECT(CONCATENATE("'2018-09 (Д)'!Q",TEXT(MATCH($C52,'2018-09 (Д)'!$C$2:$C$100,0)+1,0)))="Н/Д",INDIRECT(CONCATENATE("'2018-08 (Д)'!Q",TEXT(MATCH($C52,'2018-08 (Д)'!$C$2:$C$100,0)+1,0)))="Н/Д",AND(INDIRECT(CONCATENATE("'2018-09 (Д)'!Q",TEXT(MATCH($C52,'2018-09 (Д)'!$C$2:$C$100,0)+1,0)))="Н/Д",INDIRECT(CONCATENATE("'2018-08 (Д)'!Q",TEXT(MATCH($C52,'2018-08 (Д)'!$C$2:$C$100,0)+1,0))))),"Н/Д",((INDIRECT(CONCATENATE("'2018-09 (Д)'!Q",TEXT(MATCH($C52,'2018-09 (Д)'!$C$2:$C$100,0)+1,0)))-INDIRECT(CONCATENATE("'2018-08 (Д)'!Q",TEXT(MATCH($C52,'2018-08 (Д)'!$C$2:$C$100,0)+1,0))))/INDIRECT(CONCATENATE("'2018-08 (Д)'!Q",TEXT(MATCH($C52,'2018-08 (Д)'!$C$2:$C$100,0)+1,0))))*100)</f>
        <v>-83.802093850018977</v>
      </c>
      <c r="EN52" s="9">
        <f ca="1">IF(OR(INDIRECT(CONCATENATE("'2018-10 (Д)'!Q",TEXT(MATCH($C52,'2018-10 (Д)'!$C$2:$C$100,0)+1,0)))="Н/Д",INDIRECT(CONCATENATE("'2018-09 (Д)'!Q",TEXT(MATCH($C52,'2018-09 (Д)'!$C$2:$C$100,0)+1,0)))="Н/Д",AND(INDIRECT(CONCATENATE("'2018-10 (Д)'!Q",TEXT(MATCH($C52,'2018-10 (Д)'!$C$2:$C$100,0)+1,0)))="Н/Д",INDIRECT(CONCATENATE("'2018-09 (Д)'!Q",TEXT(MATCH($C52,'2018-09 (Д)'!$C$2:$C$100,0)+1,0))))),"Н/Д",((INDIRECT(CONCATENATE("'2018-10 (Д)'!Q",TEXT(MATCH($C52,'2018-10 (Д)'!$C$2:$C$100,0)+1,0)))-INDIRECT(CONCATENATE("'2018-09 (Д)'!Q",TEXT(MATCH($C52,'2018-09 (Д)'!$C$2:$C$100,0)+1,0))))/INDIRECT(CONCATENATE("'2018-09 (Д)'!Q",TEXT(MATCH($C52,'2018-09 (Д)'!$C$2:$C$100,0)+1,0))))*100)</f>
        <v>-31.480009729048625</v>
      </c>
      <c r="EO52" s="9">
        <f ca="1">IF(OR(INDIRECT(CONCATENATE("'2018-11 (Д)'!Q",TEXT(MATCH($C52,'2018-11 (Д)'!$C$2:$C$100,0)+1,0)))="Н/Д",INDIRECT(CONCATENATE("'2018-10 (Д)'!Q",TEXT(MATCH($C52,'2018-10 (Д)'!$C$2:$C$100,0)+1,0)))="Н/Д",AND(INDIRECT(CONCATENATE("'2018-11 (Д)'!Q",TEXT(MATCH($C52,'2018-11 (Д)'!$C$2:$C$100,0)+1,0)))="Н/Д",INDIRECT(CONCATENATE("'2018-10 (Д)'!Q",TEXT(MATCH($C52,'2018-10 (Д)'!$C$2:$C$100,0)+1,0))))),"Н/Д",((INDIRECT(CONCATENATE("'2018-11 (Д)'!Q",TEXT(MATCH($C52,'2018-11 (Д)'!$C$2:$C$100,0)+1,0)))-INDIRECT(CONCATENATE("'2018-10 (Д)'!Q",TEXT(MATCH($C52,'2018-10 (Д)'!$C$2:$C$100,0)+1,0))))/INDIRECT(CONCATENATE("'2018-10 (Д)'!Q",TEXT(MATCH($C52,'2018-10 (Д)'!$C$2:$C$100,0)+1,0))))*100)</f>
        <v>880.86274592365999</v>
      </c>
      <c r="EP52" s="9">
        <f ca="1">IF(OR(INDIRECT(CONCATENATE("'2018-12 (Д)'!Q",TEXT(MATCH($C52,'2018-12 (Д)'!$C$2:$C$100,0)+1,0)))="Н/Д",INDIRECT(CONCATENATE("'2018-11 (Д)'!Q",TEXT(MATCH($C52,'2018-11 (Д)'!$C$2:$C$100,0)+1,0)))="Н/Д",AND(INDIRECT(CONCATENATE("'2018-12 (Д)'!Q",TEXT(MATCH($C52,'2018-12 (Д)'!$C$2:$C$100,0)+1,0)))="Н/Д",INDIRECT(CONCATENATE("'2018-11 (Д)'!Q",TEXT(MATCH($C52,'2018-11 (Д)'!$C$2:$C$100,0)+1,0))))),"Н/Д",((INDIRECT(CONCATENATE("'2018-12 (Д)'!Q",TEXT(MATCH($C52,'2018-12 (Д)'!$C$2:$C$100,0)+1,0)))-INDIRECT(CONCATENATE("'2018-11 (Д)'!Q",TEXT(MATCH($C52,'2018-11 (Д)'!$C$2:$C$100,0)+1,0))))/INDIRECT(CONCATENATE("'2018-11 (Д)'!Q",TEXT(MATCH($C52,'2018-11 (Д)'!$C$2:$C$100,0)+1,0))))*100)</f>
        <v>-85.242088436195246</v>
      </c>
      <c r="EQ52" s="9"/>
      <c r="ER52" s="9">
        <f ca="1">IF(OR(INDIRECT(CONCATENATE("'2018-03 (Д)'!R",TEXT(MATCH($C52,'2018-03 (Д)'!$C$2:$C$100,0)+1,0)))="Н/Д",INDIRECT(CONCATENATE("'2018-02 (Д)'!R",TEXT(MATCH($C52,'2018-02 (Д)'!$C$2:$C$100,0)+1,0)))="Н/Д",AND(INDIRECT(CONCATENATE("'2018-03 (Д)'!R",TEXT(MATCH($C52,'2018-03 (Д)'!$C$2:$C$100,0)+1,0)))="Н/Д",INDIRECT(CONCATENATE("'2018-02 (Д)'!R",TEXT(MATCH($C52,'2018-02 (Д)'!$C$2:$C$100,0)+1,0))))),"Н/Д",((INDIRECT(CONCATENATE("'2018-03 (Д)'!R",TEXT(MATCH($C52,'2018-03 (Д)'!$C$2:$C$100,0)+1,0)))-INDIRECT(CONCATENATE("'2018-02 (Д)'!R",TEXT(MATCH($C52,'2018-02 (Д)'!$C$2:$C$100,0)+1,0))))/INDIRECT(CONCATENATE("'2018-02 (Д)'!R",TEXT(MATCH($C52,'2018-02 (Д)'!$C$2:$C$100,0)+1,0))))*100)</f>
        <v>-11.160640062076501</v>
      </c>
      <c r="ES52" s="9">
        <f ca="1">IF(OR(INDIRECT(CONCATENATE("'2018-04 (Д)'!R",TEXT(MATCH($C52,'2018-04 (Д)'!$C$2:$C$100,0)+1,0)))="Н/Д",INDIRECT(CONCATENATE("'2018-03 (Д)'!R",TEXT(MATCH($C52,'2018-03 (Д)'!$C$2:$C$100,0)+1,0)))="Н/Д",AND(INDIRECT(CONCATENATE("'2018-04 (Д)'!R",TEXT(MATCH($C52,'2018-04 (Д)'!$C$2:$C$100,0)+1,0)))="Н/Д",INDIRECT(CONCATENATE("'2018-03 (Д)'!R",TEXT(MATCH($C52,'2018-03 (Д)'!$C$2:$C$100,0)+1,0))))),"Н/Д",((INDIRECT(CONCATENATE("'2018-04 (Д)'!R",TEXT(MATCH($C52,'2018-04 (Д)'!$C$2:$C$100,0)+1,0)))-INDIRECT(CONCATENATE("'2018-03 (Д)'!R",TEXT(MATCH($C52,'2018-03 (Д)'!$C$2:$C$100,0)+1,0))))/INDIRECT(CONCATENATE("'2018-03 (Д)'!R",TEXT(MATCH($C52,'2018-03 (Д)'!$C$2:$C$100,0)+1,0))))*100)</f>
        <v>11.714397394936359</v>
      </c>
      <c r="ET52" s="9">
        <f ca="1">IF(OR(INDIRECT(CONCATENATE("'2018-05 (Д)'!R",TEXT(MATCH($C52,'2018-05 (Д)'!$C$2:$C$100,0)+1,0)))="Н/Д",INDIRECT(CONCATENATE("'2018-04 (Д)'!R",TEXT(MATCH($C52,'2018-04 (Д)'!$C$2:$C$100,0)+1,0)))="Н/Д",AND(INDIRECT(CONCATENATE("'2018-05 (Д)'!R",TEXT(MATCH($C52,'2018-05 (Д)'!$C$2:$C$100,0)+1,0)))="Н/Д",INDIRECT(CONCATENATE("'2018-04 (Д)'!R",TEXT(MATCH($C52,'2018-04 (Д)'!$C$2:$C$100,0)+1,0))))),"Н/Д",((INDIRECT(CONCATENATE("'2018-05 (Д)'!R",TEXT(MATCH($C52,'2018-05 (Д)'!$C$2:$C$100,0)+1,0)))-INDIRECT(CONCATENATE("'2018-04 (Д)'!R",TEXT(MATCH($C52,'2018-04 (Д)'!$C$2:$C$100,0)+1,0))))/INDIRECT(CONCATENATE("'2018-04 (Д)'!R",TEXT(MATCH($C52,'2018-04 (Д)'!$C$2:$C$100,0)+1,0))))*100)</f>
        <v>-27.805505127149321</v>
      </c>
      <c r="EU52" s="9">
        <f ca="1">IF(OR(INDIRECT(CONCATENATE("'2018-06 (Д)'!R",TEXT(MATCH($C52,'2018-06 (Д)'!$C$2:$C$100,0)+1,0)))="Н/Д",INDIRECT(CONCATENATE("'2018-05 (Д)'!R",TEXT(MATCH($C52,'2018-05 (Д)'!$C$2:$C$100,0)+1,0)))="Н/Д",AND(INDIRECT(CONCATENATE("'2018-06 (Д)'!R",TEXT(MATCH($C52,'2018-06 (Д)'!$C$2:$C$100,0)+1,0)))="Н/Д",INDIRECT(CONCATENATE("'2018-05 (Д)'!R",TEXT(MATCH($C52,'2018-05 (Д)'!$C$2:$C$100,0)+1,0))))),"Н/Д",((INDIRECT(CONCATENATE("'2018-06 (Д)'!R",TEXT(MATCH($C52,'2018-06 (Д)'!$C$2:$C$100,0)+1,0)))-INDIRECT(CONCATENATE("'2018-05 (Д)'!R",TEXT(MATCH($C52,'2018-05 (Д)'!$C$2:$C$100,0)+1,0))))/INDIRECT(CONCATENATE("'2018-05 (Д)'!R",TEXT(MATCH($C52,'2018-05 (Д)'!$C$2:$C$100,0)+1,0))))*100)</f>
        <v>-14.214816319708756</v>
      </c>
      <c r="EV52" s="9">
        <f ca="1">IF(OR(INDIRECT(CONCATENATE("'2018-07 (Д)'!R",TEXT(MATCH($C52,'2018-07 (Д)'!$C$2:$C$100,0)+1,0)))="Н/Д",INDIRECT(CONCATENATE("'2018-06 (Д)'!R",TEXT(MATCH($C52,'2018-06 (Д)'!$C$2:$C$100,0)+1,0)))="Н/Д",AND(INDIRECT(CONCATENATE("'2018-07 (Д)'!R",TEXT(MATCH($C52,'2018-07 (Д)'!$C$2:$C$100,0)+1,0)))="Н/Д",INDIRECT(CONCATENATE("'2018-06 (Д)'!R",TEXT(MATCH($C52,'2018-06 (Д)'!$C$2:$C$100,0)+1,0))))),"Н/Д",((INDIRECT(CONCATENATE("'2018-07 (Д)'!R",TEXT(MATCH($C52,'2018-07 (Д)'!$C$2:$C$100,0)+1,0)))-INDIRECT(CONCATENATE("'2018-06 (Д)'!R",TEXT(MATCH($C52,'2018-06 (Д)'!$C$2:$C$100,0)+1,0))))/INDIRECT(CONCATENATE("'2018-06 (Д)'!R",TEXT(MATCH($C52,'2018-06 (Д)'!$C$2:$C$100,0)+1,0))))*100)</f>
        <v>-25.628537724728854</v>
      </c>
      <c r="EW52" s="9">
        <f ca="1">IF(OR(INDIRECT(CONCATENATE("'2018-08 (Д)'!R",TEXT(MATCH($C52,'2018-08 (Д)'!$C$2:$C$100,0)+1,0)))="Н/Д",INDIRECT(CONCATENATE("'2018-07 (Д)'!R",TEXT(MATCH($C52,'2018-07 (Д)'!$C$2:$C$100,0)+1,0)))="Н/Д",AND(INDIRECT(CONCATENATE("'2018-08 (Д)'!R",TEXT(MATCH($C52,'2018-08 (Д)'!$C$2:$C$100,0)+1,0)))="Н/Д",INDIRECT(CONCATENATE("'2018-07 (Д)'!R",TEXT(MATCH($C52,'2018-07 (Д)'!$C$2:$C$100,0)+1,0))))),"Н/Д",((INDIRECT(CONCATENATE("'2018-08 (Д)'!R",TEXT(MATCH($C52,'2018-08 (Д)'!$C$2:$C$100,0)+1,0)))-INDIRECT(CONCATENATE("'2018-07 (Д)'!R",TEXT(MATCH($C52,'2018-07 (Д)'!$C$2:$C$100,0)+1,0))))/INDIRECT(CONCATENATE("'2018-07 (Д)'!R",TEXT(MATCH($C52,'2018-07 (Д)'!$C$2:$C$100,0)+1,0))))*100)</f>
        <v>-5.2105212668979854</v>
      </c>
      <c r="EX52" s="9">
        <f ca="1">IF(OR(INDIRECT(CONCATENATE("'2018-09 (Д)'!R",TEXT(MATCH($C52,'2018-09 (Д)'!$C$2:$C$100,0)+1,0)))="Н/Д",INDIRECT(CONCATENATE("'2018-08 (Д)'!R",TEXT(MATCH($C52,'2018-08 (Д)'!$C$2:$C$100,0)+1,0)))="Н/Д",AND(INDIRECT(CONCATENATE("'2018-09 (Д)'!R",TEXT(MATCH($C52,'2018-09 (Д)'!$C$2:$C$100,0)+1,0)))="Н/Д",INDIRECT(CONCATENATE("'2018-08 (Д)'!R",TEXT(MATCH($C52,'2018-08 (Д)'!$C$2:$C$100,0)+1,0))))),"Н/Д",((INDIRECT(CONCATENATE("'2018-09 (Д)'!R",TEXT(MATCH($C52,'2018-09 (Д)'!$C$2:$C$100,0)+1,0)))-INDIRECT(CONCATENATE("'2018-08 (Д)'!R",TEXT(MATCH($C52,'2018-08 (Д)'!$C$2:$C$100,0)+1,0))))/INDIRECT(CONCATENATE("'2018-08 (Д)'!R",TEXT(MATCH($C52,'2018-08 (Д)'!$C$2:$C$100,0)+1,0))))*100)</f>
        <v>128.08820402368067</v>
      </c>
      <c r="EY52" s="9">
        <f ca="1">IF(OR(INDIRECT(CONCATENATE("'2018-10 (Д)'!R",TEXT(MATCH($C52,'2018-10 (Д)'!$C$2:$C$100,0)+1,0)))="Н/Д",INDIRECT(CONCATENATE("'2018-09 (Д)'!R",TEXT(MATCH($C52,'2018-09 (Д)'!$C$2:$C$100,0)+1,0)))="Н/Д",AND(INDIRECT(CONCATENATE("'2018-10 (Д)'!R",TEXT(MATCH($C52,'2018-10 (Д)'!$C$2:$C$100,0)+1,0)))="Н/Д",INDIRECT(CONCATENATE("'2018-09 (Д)'!R",TEXT(MATCH($C52,'2018-09 (Д)'!$C$2:$C$100,0)+1,0))))),"Н/Д",((INDIRECT(CONCATENATE("'2018-10 (Д)'!R",TEXT(MATCH($C52,'2018-10 (Д)'!$C$2:$C$100,0)+1,0)))-INDIRECT(CONCATENATE("'2018-09 (Д)'!R",TEXT(MATCH($C52,'2018-09 (Д)'!$C$2:$C$100,0)+1,0))))/INDIRECT(CONCATENATE("'2018-09 (Д)'!R",TEXT(MATCH($C52,'2018-09 (Д)'!$C$2:$C$100,0)+1,0))))*100)</f>
        <v>-48.494290687702261</v>
      </c>
      <c r="EZ52" s="9">
        <f ca="1">IF(OR(INDIRECT(CONCATENATE("'2018-11 (Д)'!R",TEXT(MATCH($C52,'2018-11 (Д)'!$C$2:$C$100,0)+1,0)))="Н/Д",INDIRECT(CONCATENATE("'2018-10 (Д)'!R",TEXT(MATCH($C52,'2018-10 (Д)'!$C$2:$C$100,0)+1,0)))="Н/Д",AND(INDIRECT(CONCATENATE("'2018-11 (Д)'!R",TEXT(MATCH($C52,'2018-11 (Д)'!$C$2:$C$100,0)+1,0)))="Н/Д",INDIRECT(CONCATENATE("'2018-10 (Д)'!R",TEXT(MATCH($C52,'2018-10 (Д)'!$C$2:$C$100,0)+1,0))))),"Н/Д",((INDIRECT(CONCATENATE("'2018-11 (Д)'!R",TEXT(MATCH($C52,'2018-11 (Д)'!$C$2:$C$100,0)+1,0)))-INDIRECT(CONCATENATE("'2018-10 (Д)'!R",TEXT(MATCH($C52,'2018-10 (Д)'!$C$2:$C$100,0)+1,0))))/INDIRECT(CONCATENATE("'2018-10 (Д)'!R",TEXT(MATCH($C52,'2018-10 (Д)'!$C$2:$C$100,0)+1,0))))*100)</f>
        <v>7.938336900657271</v>
      </c>
      <c r="FA52" s="9">
        <f ca="1">IF(OR(INDIRECT(CONCATENATE("'2018-12 (Д)'!R",TEXT(MATCH($C52,'2018-12 (Д)'!$C$2:$C$100,0)+1,0)))="Н/Д",INDIRECT(CONCATENATE("'2018-11 (Д)'!R",TEXT(MATCH($C52,'2018-11 (Д)'!$C$2:$C$100,0)+1,0)))="Н/Д",AND(INDIRECT(CONCATENATE("'2018-12 (Д)'!R",TEXT(MATCH($C52,'2018-12 (Д)'!$C$2:$C$100,0)+1,0)))="Н/Д",INDIRECT(CONCATENATE("'2018-11 (Д)'!R",TEXT(MATCH($C52,'2018-11 (Д)'!$C$2:$C$100,0)+1,0))))),"Н/Д",((INDIRECT(CONCATENATE("'2018-12 (Д)'!R",TEXT(MATCH($C52,'2018-12 (Д)'!$C$2:$C$100,0)+1,0)))-INDIRECT(CONCATENATE("'2018-11 (Д)'!R",TEXT(MATCH($C52,'2018-11 (Д)'!$C$2:$C$100,0)+1,0))))/INDIRECT(CONCATENATE("'2018-11 (Д)'!R",TEXT(MATCH($C52,'2018-11 (Д)'!$C$2:$C$100,0)+1,0))))*100)</f>
        <v>-0.34327476557378539</v>
      </c>
      <c r="FB52" s="9"/>
      <c r="FC52" s="9">
        <f ca="1">IF(OR(INDIRECT(CONCATENATE("'2018-03 (Д)'!S",TEXT(MATCH($C52,'2018-03 (Д)'!$C$2:$C$100,0)+1,0)))="Н/Д",INDIRECT(CONCATENATE("'2018-02 (Д)'!S",TEXT(MATCH($C52,'2018-02 (Д)'!$C$2:$C$100,0)+1,0)))="Н/Д",AND(INDIRECT(CONCATENATE("'2018-03 (Д)'!S",TEXT(MATCH($C52,'2018-03 (Д)'!$C$2:$C$100,0)+1,0)))="Н/Д",INDIRECT(CONCATENATE("'2018-02 (Д)'!S",TEXT(MATCH($C52,'2018-02 (Д)'!$C$2:$C$100,0)+1,0))))),"Н/Д",((INDIRECT(CONCATENATE("'2018-03 (Д)'!S",TEXT(MATCH($C52,'2018-03 (Д)'!$C$2:$C$100,0)+1,0)))-INDIRECT(CONCATENATE("'2018-02 (Д)'!S",TEXT(MATCH($C52,'2018-02 (Д)'!$C$2:$C$100,0)+1,0))))/INDIRECT(CONCATENATE("'2018-02 (Д)'!S",TEXT(MATCH($C52,'2018-02 (Д)'!$C$2:$C$100,0)+1,0))))*100)</f>
        <v>68.423179731509052</v>
      </c>
      <c r="FD52" s="9">
        <f ca="1">IF(OR(INDIRECT(CONCATENATE("'2018-04 (Д)'!S",TEXT(MATCH($C52,'2018-04 (Д)'!$C$2:$C$100,0)+1,0)))="Н/Д",INDIRECT(CONCATENATE("'2018-03 (Д)'!S",TEXT(MATCH($C52,'2018-03 (Д)'!$C$2:$C$100,0)+1,0)))="Н/Д",AND(INDIRECT(CONCATENATE("'2018-04 (Д)'!S",TEXT(MATCH($C52,'2018-04 (Д)'!$C$2:$C$100,0)+1,0)))="Н/Д",INDIRECT(CONCATENATE("'2018-03 (Д)'!S",TEXT(MATCH($C52,'2018-03 (Д)'!$C$2:$C$100,0)+1,0))))),"Н/Д",((INDIRECT(CONCATENATE("'2018-04 (Д)'!S",TEXT(MATCH($C52,'2018-04 (Д)'!$C$2:$C$100,0)+1,0)))-INDIRECT(CONCATENATE("'2018-03 (Д)'!S",TEXT(MATCH($C52,'2018-03 (Д)'!$C$2:$C$100,0)+1,0))))/INDIRECT(CONCATENATE("'2018-03 (Д)'!S",TEXT(MATCH($C52,'2018-03 (Д)'!$C$2:$C$100,0)+1,0))))*100)</f>
        <v>94.686513495602256</v>
      </c>
      <c r="FE52" s="9">
        <f ca="1">IF(OR(INDIRECT(CONCATENATE("'2018-05 (Д)'!S",TEXT(MATCH($C52,'2018-05 (Д)'!$C$2:$C$100,0)+1,0)))="Н/Д",INDIRECT(CONCATENATE("'2018-04 (Д)'!S",TEXT(MATCH($C52,'2018-04 (Д)'!$C$2:$C$100,0)+1,0)))="Н/Д",AND(INDIRECT(CONCATENATE("'2018-05 (Д)'!S",TEXT(MATCH($C52,'2018-05 (Д)'!$C$2:$C$100,0)+1,0)))="Н/Д",INDIRECT(CONCATENATE("'2018-04 (Д)'!S",TEXT(MATCH($C52,'2018-04 (Д)'!$C$2:$C$100,0)+1,0))))),"Н/Д",((INDIRECT(CONCATENATE("'2018-05 (Д)'!S",TEXT(MATCH($C52,'2018-05 (Д)'!$C$2:$C$100,0)+1,0)))-INDIRECT(CONCATENATE("'2018-04 (Д)'!S",TEXT(MATCH($C52,'2018-04 (Д)'!$C$2:$C$100,0)+1,0))))/INDIRECT(CONCATENATE("'2018-04 (Д)'!S",TEXT(MATCH($C52,'2018-04 (Д)'!$C$2:$C$100,0)+1,0))))*100)</f>
        <v>125.6734899399392</v>
      </c>
      <c r="FF52" s="9">
        <f ca="1">IF(OR(INDIRECT(CONCATENATE("'2018-06 (Д)'!S",TEXT(MATCH($C52,'2018-06 (Д)'!$C$2:$C$100,0)+1,0)))="Н/Д",INDIRECT(CONCATENATE("'2018-05 (Д)'!S",TEXT(MATCH($C52,'2018-05 (Д)'!$C$2:$C$100,0)+1,0)))="Н/Д",AND(INDIRECT(CONCATENATE("'2018-06 (Д)'!S",TEXT(MATCH($C52,'2018-06 (Д)'!$C$2:$C$100,0)+1,0)))="Н/Д",INDIRECT(CONCATENATE("'2018-05 (Д)'!S",TEXT(MATCH($C52,'2018-05 (Д)'!$C$2:$C$100,0)+1,0))))),"Н/Д",((INDIRECT(CONCATENATE("'2018-06 (Д)'!S",TEXT(MATCH($C52,'2018-06 (Д)'!$C$2:$C$100,0)+1,0)))-INDIRECT(CONCATENATE("'2018-05 (Д)'!S",TEXT(MATCH($C52,'2018-05 (Д)'!$C$2:$C$100,0)+1,0))))/INDIRECT(CONCATENATE("'2018-05 (Д)'!S",TEXT(MATCH($C52,'2018-05 (Д)'!$C$2:$C$100,0)+1,0))))*100)</f>
        <v>-26.827636403761385</v>
      </c>
      <c r="FG52" s="9">
        <f ca="1">IF(OR(INDIRECT(CONCATENATE("'2018-07 (Д)'!S",TEXT(MATCH($C52,'2018-07 (Д)'!$C$2:$C$100,0)+1,0)))="Н/Д",INDIRECT(CONCATENATE("'2018-06 (Д)'!S",TEXT(MATCH($C52,'2018-06 (Д)'!$C$2:$C$100,0)+1,0)))="Н/Д",AND(INDIRECT(CONCATENATE("'2018-07 (Д)'!S",TEXT(MATCH($C52,'2018-07 (Д)'!$C$2:$C$100,0)+1,0)))="Н/Д",INDIRECT(CONCATENATE("'2018-06 (Д)'!S",TEXT(MATCH($C52,'2018-06 (Д)'!$C$2:$C$100,0)+1,0))))),"Н/Д",((INDIRECT(CONCATENATE("'2018-07 (Д)'!S",TEXT(MATCH($C52,'2018-07 (Д)'!$C$2:$C$100,0)+1,0)))-INDIRECT(CONCATENATE("'2018-06 (Д)'!S",TEXT(MATCH($C52,'2018-06 (Д)'!$C$2:$C$100,0)+1,0))))/INDIRECT(CONCATENATE("'2018-06 (Д)'!S",TEXT(MATCH($C52,'2018-06 (Д)'!$C$2:$C$100,0)+1,0))))*100)</f>
        <v>-39.446076306785869</v>
      </c>
      <c r="FH52" s="9">
        <f ca="1">IF(OR(INDIRECT(CONCATENATE("'2018-08 (Д)'!S",TEXT(MATCH($C52,'2018-08 (Д)'!$C$2:$C$100,0)+1,0)))="Н/Д",INDIRECT(CONCATENATE("'2018-07 (Д)'!S",TEXT(MATCH($C52,'2018-07 (Д)'!$C$2:$C$100,0)+1,0)))="Н/Д",AND(INDIRECT(CONCATENATE("'2018-08 (Д)'!S",TEXT(MATCH($C52,'2018-08 (Д)'!$C$2:$C$100,0)+1,0)))="Н/Д",INDIRECT(CONCATENATE("'2018-07 (Д)'!S",TEXT(MATCH($C52,'2018-07 (Д)'!$C$2:$C$100,0)+1,0))))),"Н/Д",((INDIRECT(CONCATENATE("'2018-08 (Д)'!S",TEXT(MATCH($C52,'2018-08 (Д)'!$C$2:$C$100,0)+1,0)))-INDIRECT(CONCATENATE("'2018-07 (Д)'!S",TEXT(MATCH($C52,'2018-07 (Д)'!$C$2:$C$100,0)+1,0))))/INDIRECT(CONCATENATE("'2018-07 (Д)'!S",TEXT(MATCH($C52,'2018-07 (Д)'!$C$2:$C$100,0)+1,0))))*100)</f>
        <v>-30.545358688877926</v>
      </c>
      <c r="FI52" s="9">
        <f ca="1">IF(OR(INDIRECT(CONCATENATE("'2018-09 (Д)'!S",TEXT(MATCH($C52,'2018-09 (Д)'!$C$2:$C$100,0)+1,0)))="Н/Д",INDIRECT(CONCATENATE("'2018-08 (Д)'!S",TEXT(MATCH($C52,'2018-08 (Д)'!$C$2:$C$100,0)+1,0)))="Н/Д",AND(INDIRECT(CONCATENATE("'2018-09 (Д)'!S",TEXT(MATCH($C52,'2018-09 (Д)'!$C$2:$C$100,0)+1,0)))="Н/Д",INDIRECT(CONCATENATE("'2018-08 (Д)'!S",TEXT(MATCH($C52,'2018-08 (Д)'!$C$2:$C$100,0)+1,0))))),"Н/Д",((INDIRECT(CONCATENATE("'2018-09 (Д)'!S",TEXT(MATCH($C52,'2018-09 (Д)'!$C$2:$C$100,0)+1,0)))-INDIRECT(CONCATENATE("'2018-08 (Д)'!S",TEXT(MATCH($C52,'2018-08 (Д)'!$C$2:$C$100,0)+1,0))))/INDIRECT(CONCATENATE("'2018-08 (Д)'!S",TEXT(MATCH($C52,'2018-08 (Д)'!$C$2:$C$100,0)+1,0))))*100)</f>
        <v>1.0347573537778754</v>
      </c>
      <c r="FJ52" s="9">
        <f ca="1">IF(OR(INDIRECT(CONCATENATE("'2018-10 (Д)'!S",TEXT(MATCH($C52,'2018-10 (Д)'!$C$2:$C$100,0)+1,0)))="Н/Д",INDIRECT(CONCATENATE("'2018-09 (Д)'!S",TEXT(MATCH($C52,'2018-09 (Д)'!$C$2:$C$100,0)+1,0)))="Н/Д",AND(INDIRECT(CONCATENATE("'2018-10 (Д)'!S",TEXT(MATCH($C52,'2018-10 (Д)'!$C$2:$C$100,0)+1,0)))="Н/Д",INDIRECT(CONCATENATE("'2018-09 (Д)'!S",TEXT(MATCH($C52,'2018-09 (Д)'!$C$2:$C$100,0)+1,0))))),"Н/Д",((INDIRECT(CONCATENATE("'2018-10 (Д)'!S",TEXT(MATCH($C52,'2018-10 (Д)'!$C$2:$C$100,0)+1,0)))-INDIRECT(CONCATENATE("'2018-09 (Д)'!S",TEXT(MATCH($C52,'2018-09 (Д)'!$C$2:$C$100,0)+1,0))))/INDIRECT(CONCATENATE("'2018-09 (Д)'!S",TEXT(MATCH($C52,'2018-09 (Д)'!$C$2:$C$100,0)+1,0))))*100)</f>
        <v>-41.693230197306733</v>
      </c>
      <c r="FK52" s="9">
        <f ca="1">IF(OR(INDIRECT(CONCATENATE("'2018-11 (Д)'!S",TEXT(MATCH($C52,'2018-11 (Д)'!$C$2:$C$100,0)+1,0)))="Н/Д",INDIRECT(CONCATENATE("'2018-10 (Д)'!S",TEXT(MATCH($C52,'2018-10 (Д)'!$C$2:$C$100,0)+1,0)))="Н/Д",AND(INDIRECT(CONCATENATE("'2018-11 (Д)'!S",TEXT(MATCH($C52,'2018-11 (Д)'!$C$2:$C$100,0)+1,0)))="Н/Д",INDIRECT(CONCATENATE("'2018-10 (Д)'!S",TEXT(MATCH($C52,'2018-10 (Д)'!$C$2:$C$100,0)+1,0))))),"Н/Д",((INDIRECT(CONCATENATE("'2018-11 (Д)'!S",TEXT(MATCH($C52,'2018-11 (Д)'!$C$2:$C$100,0)+1,0)))-INDIRECT(CONCATENATE("'2018-10 (Д)'!S",TEXT(MATCH($C52,'2018-10 (Д)'!$C$2:$C$100,0)+1,0))))/INDIRECT(CONCATENATE("'2018-10 (Д)'!S",TEXT(MATCH($C52,'2018-10 (Д)'!$C$2:$C$100,0)+1,0))))*100)</f>
        <v>2.7600632199368622</v>
      </c>
      <c r="FL52" s="9">
        <f ca="1">IF(OR(INDIRECT(CONCATENATE("'2018-12 (Д)'!S",TEXT(MATCH($C52,'2018-12 (Д)'!$C$2:$C$100,0)+1,0)))="Н/Д",INDIRECT(CONCATENATE("'2018-11 (Д)'!S",TEXT(MATCH($C52,'2018-11 (Д)'!$C$2:$C$100,0)+1,0)))="Н/Д",AND(INDIRECT(CONCATENATE("'2018-12 (Д)'!S",TEXT(MATCH($C52,'2018-12 (Д)'!$C$2:$C$100,0)+1,0)))="Н/Д",INDIRECT(CONCATENATE("'2018-11 (Д)'!S",TEXT(MATCH($C52,'2018-11 (Д)'!$C$2:$C$100,0)+1,0))))),"Н/Д",((INDIRECT(CONCATENATE("'2018-12 (Д)'!S",TEXT(MATCH($C52,'2018-12 (Д)'!$C$2:$C$100,0)+1,0)))-INDIRECT(CONCATENATE("'2018-11 (Д)'!S",TEXT(MATCH($C52,'2018-11 (Д)'!$C$2:$C$100,0)+1,0))))/INDIRECT(CONCATENATE("'2018-11 (Д)'!S",TEXT(MATCH($C52,'2018-11 (Д)'!$C$2:$C$100,0)+1,0))))*100)</f>
        <v>-2.2564706481183237</v>
      </c>
      <c r="FM52" s="9"/>
      <c r="FN52" s="9">
        <f ca="1">IF(OR(INDIRECT(CONCATENATE("'2018-03 (Д)'!T",TEXT(MATCH($C52,'2018-03 (Д)'!$C$2:$C$100,0)+1,0)))="Н/Д",INDIRECT(CONCATENATE("'2018-02 (Д)'!T",TEXT(MATCH($C52,'2018-02 (Д)'!$C$2:$C$100,0)+1,0)))="Н/Д",AND(INDIRECT(CONCATENATE("'2018-03 (Д)'!T",TEXT(MATCH($C52,'2018-03 (Д)'!$C$2:$C$100,0)+1,0)))="Н/Д",INDIRECT(CONCATENATE("'2018-02 (Д)'!T",TEXT(MATCH($C52,'2018-02 (Д)'!$C$2:$C$100,0)+1,0))))),"Н/Д",((INDIRECT(CONCATENATE("'2018-03 (Д)'!T",TEXT(MATCH($C52,'2018-03 (Д)'!$C$2:$C$100,0)+1,0)))-INDIRECT(CONCATENATE("'2018-02 (Д)'!T",TEXT(MATCH($C52,'2018-02 (Д)'!$C$2:$C$100,0)+1,0))))/INDIRECT(CONCATENATE("'2018-02 (Д)'!T",TEXT(MATCH($C52,'2018-02 (Д)'!$C$2:$C$100,0)+1,0))))*100)</f>
        <v>-3.6404496423498953</v>
      </c>
      <c r="FO52" s="9">
        <f ca="1">IF(OR(INDIRECT(CONCATENATE("'2018-04 (Д)'!T",TEXT(MATCH($C52,'2018-04 (Д)'!$C$2:$C$100,0)+1,0)))="Н/Д",INDIRECT(CONCATENATE("'2018-03 (Д)'!T",TEXT(MATCH($C52,'2018-03 (Д)'!$C$2:$C$100,0)+1,0)))="Н/Д",AND(INDIRECT(CONCATENATE("'2018-04 (Д)'!T",TEXT(MATCH($C52,'2018-04 (Д)'!$C$2:$C$100,0)+1,0)))="Н/Д",INDIRECT(CONCATENATE("'2018-03 (Д)'!T",TEXT(MATCH($C52,'2018-03 (Д)'!$C$2:$C$100,0)+1,0))))),"Н/Д",((INDIRECT(CONCATENATE("'2018-04 (Д)'!T",TEXT(MATCH($C52,'2018-04 (Д)'!$C$2:$C$100,0)+1,0)))-INDIRECT(CONCATENATE("'2018-03 (Д)'!T",TEXT(MATCH($C52,'2018-03 (Д)'!$C$2:$C$100,0)+1,0))))/INDIRECT(CONCATENATE("'2018-03 (Д)'!T",TEXT(MATCH($C52,'2018-03 (Д)'!$C$2:$C$100,0)+1,0))))*100)</f>
        <v>16.86764789875706</v>
      </c>
      <c r="FP52" s="9">
        <f ca="1">IF(OR(INDIRECT(CONCATENATE("'2018-05 (Д)'!T",TEXT(MATCH($C52,'2018-05 (Д)'!$C$2:$C$100,0)+1,0)))="Н/Д",INDIRECT(CONCATENATE("'2018-04 (Д)'!T",TEXT(MATCH($C52,'2018-04 (Д)'!$C$2:$C$100,0)+1,0)))="Н/Д",AND(INDIRECT(CONCATENATE("'2018-05 (Д)'!T",TEXT(MATCH($C52,'2018-05 (Д)'!$C$2:$C$100,0)+1,0)))="Н/Д",INDIRECT(CONCATENATE("'2018-04 (Д)'!T",TEXT(MATCH($C52,'2018-04 (Д)'!$C$2:$C$100,0)+1,0))))),"Н/Д",((INDIRECT(CONCATENATE("'2018-05 (Д)'!T",TEXT(MATCH($C52,'2018-05 (Д)'!$C$2:$C$100,0)+1,0)))-INDIRECT(CONCATENATE("'2018-04 (Д)'!T",TEXT(MATCH($C52,'2018-04 (Д)'!$C$2:$C$100,0)+1,0))))/INDIRECT(CONCATENATE("'2018-04 (Д)'!T",TEXT(MATCH($C52,'2018-04 (Д)'!$C$2:$C$100,0)+1,0))))*100)</f>
        <v>-3.9561176912864822</v>
      </c>
      <c r="FQ52" s="9">
        <f ca="1">IF(OR(INDIRECT(CONCATENATE("'2018-06 (Д)'!T",TEXT(MATCH($C52,'2018-06 (Д)'!$C$2:$C$100,0)+1,0)))="Н/Д",INDIRECT(CONCATENATE("'2018-05 (Д)'!T",TEXT(MATCH($C52,'2018-05 (Д)'!$C$2:$C$100,0)+1,0)))="Н/Д",AND(INDIRECT(CONCATENATE("'2018-06 (Д)'!T",TEXT(MATCH($C52,'2018-06 (Д)'!$C$2:$C$100,0)+1,0)))="Н/Д",INDIRECT(CONCATENATE("'2018-05 (Д)'!T",TEXT(MATCH($C52,'2018-05 (Д)'!$C$2:$C$100,0)+1,0))))),"Н/Д",((INDIRECT(CONCATENATE("'2018-06 (Д)'!T",TEXT(MATCH($C52,'2018-06 (Д)'!$C$2:$C$100,0)+1,0)))-INDIRECT(CONCATENATE("'2018-05 (Д)'!T",TEXT(MATCH($C52,'2018-05 (Д)'!$C$2:$C$100,0)+1,0))))/INDIRECT(CONCATENATE("'2018-05 (Д)'!T",TEXT(MATCH($C52,'2018-05 (Д)'!$C$2:$C$100,0)+1,0))))*100)</f>
        <v>17.146835068992946</v>
      </c>
      <c r="FR52" s="9">
        <f ca="1">IF(OR(INDIRECT(CONCATENATE("'2018-07 (Д)'!T",TEXT(MATCH($C52,'2018-07 (Д)'!$C$2:$C$100,0)+1,0)))="Н/Д",INDIRECT(CONCATENATE("'2018-06 (Д)'!T",TEXT(MATCH($C52,'2018-06 (Д)'!$C$2:$C$100,0)+1,0)))="Н/Д",AND(INDIRECT(CONCATENATE("'2018-07 (Д)'!T",TEXT(MATCH($C52,'2018-07 (Д)'!$C$2:$C$100,0)+1,0)))="Н/Д",INDIRECT(CONCATENATE("'2018-06 (Д)'!T",TEXT(MATCH($C52,'2018-06 (Д)'!$C$2:$C$100,0)+1,0))))),"Н/Д",((INDIRECT(CONCATENATE("'2018-07 (Д)'!T",TEXT(MATCH($C52,'2018-07 (Д)'!$C$2:$C$100,0)+1,0)))-INDIRECT(CONCATENATE("'2018-06 (Д)'!T",TEXT(MATCH($C52,'2018-06 (Д)'!$C$2:$C$100,0)+1,0))))/INDIRECT(CONCATENATE("'2018-06 (Д)'!T",TEXT(MATCH($C52,'2018-06 (Д)'!$C$2:$C$100,0)+1,0))))*100)</f>
        <v>22.006838215392456</v>
      </c>
      <c r="FS52" s="9">
        <f ca="1">IF(OR(INDIRECT(CONCATENATE("'2018-08 (Д)'!T",TEXT(MATCH($C52,'2018-08 (Д)'!$C$2:$C$100,0)+1,0)))="Н/Д",INDIRECT(CONCATENATE("'2018-07 (Д)'!T",TEXT(MATCH($C52,'2018-07 (Д)'!$C$2:$C$100,0)+1,0)))="Н/Д",AND(INDIRECT(CONCATENATE("'2018-08 (Д)'!T",TEXT(MATCH($C52,'2018-08 (Д)'!$C$2:$C$100,0)+1,0)))="Н/Д",INDIRECT(CONCATENATE("'2018-07 (Д)'!T",TEXT(MATCH($C52,'2018-07 (Д)'!$C$2:$C$100,0)+1,0))))),"Н/Д",((INDIRECT(CONCATENATE("'2018-08 (Д)'!T",TEXT(MATCH($C52,'2018-08 (Д)'!$C$2:$C$100,0)+1,0)))-INDIRECT(CONCATENATE("'2018-07 (Д)'!T",TEXT(MATCH($C52,'2018-07 (Д)'!$C$2:$C$100,0)+1,0))))/INDIRECT(CONCATENATE("'2018-07 (Д)'!T",TEXT(MATCH($C52,'2018-07 (Д)'!$C$2:$C$100,0)+1,0))))*100)</f>
        <v>-10.511306362819758</v>
      </c>
      <c r="FT52" s="9">
        <f ca="1">IF(OR(INDIRECT(CONCATENATE("'2018-09 (Д)'!T",TEXT(MATCH($C52,'2018-09 (Д)'!$C$2:$C$100,0)+1,0)))="Н/Д",INDIRECT(CONCATENATE("'2018-08 (Д)'!T",TEXT(MATCH($C52,'2018-08 (Д)'!$C$2:$C$100,0)+1,0)))="Н/Д",AND(INDIRECT(CONCATENATE("'2018-09 (Д)'!T",TEXT(MATCH($C52,'2018-09 (Д)'!$C$2:$C$100,0)+1,0)))="Н/Д",INDIRECT(CONCATENATE("'2018-08 (Д)'!T",TEXT(MATCH($C52,'2018-08 (Д)'!$C$2:$C$100,0)+1,0))))),"Н/Д",((INDIRECT(CONCATENATE("'2018-09 (Д)'!T",TEXT(MATCH($C52,'2018-09 (Д)'!$C$2:$C$100,0)+1,0)))-INDIRECT(CONCATENATE("'2018-08 (Д)'!T",TEXT(MATCH($C52,'2018-08 (Д)'!$C$2:$C$100,0)+1,0))))/INDIRECT(CONCATENATE("'2018-08 (Д)'!T",TEXT(MATCH($C52,'2018-08 (Д)'!$C$2:$C$100,0)+1,0))))*100)</f>
        <v>-1.2112214503899594</v>
      </c>
      <c r="FU52" s="9">
        <f ca="1">IF(OR(INDIRECT(CONCATENATE("'2018-10 (Д)'!T",TEXT(MATCH($C52,'2018-10 (Д)'!$C$2:$C$100,0)+1,0)))="Н/Д",INDIRECT(CONCATENATE("'2018-09 (Д)'!T",TEXT(MATCH($C52,'2018-09 (Д)'!$C$2:$C$100,0)+1,0)))="Н/Д",AND(INDIRECT(CONCATENATE("'2018-10 (Д)'!T",TEXT(MATCH($C52,'2018-10 (Д)'!$C$2:$C$100,0)+1,0)))="Н/Д",INDIRECT(CONCATENATE("'2018-09 (Д)'!T",TEXT(MATCH($C52,'2018-09 (Д)'!$C$2:$C$100,0)+1,0))))),"Н/Д",((INDIRECT(CONCATENATE("'2018-10 (Д)'!T",TEXT(MATCH($C52,'2018-10 (Д)'!$C$2:$C$100,0)+1,0)))-INDIRECT(CONCATENATE("'2018-09 (Д)'!T",TEXT(MATCH($C52,'2018-09 (Д)'!$C$2:$C$100,0)+1,0))))/INDIRECT(CONCATENATE("'2018-09 (Д)'!T",TEXT(MATCH($C52,'2018-09 (Д)'!$C$2:$C$100,0)+1,0))))*100)</f>
        <v>6.9678975388148672</v>
      </c>
      <c r="FV52" s="9">
        <f ca="1">IF(OR(INDIRECT(CONCATENATE("'2018-11 (Д)'!T",TEXT(MATCH($C52,'2018-11 (Д)'!$C$2:$C$100,0)+1,0)))="Н/Д",INDIRECT(CONCATENATE("'2018-10 (Д)'!T",TEXT(MATCH($C52,'2018-10 (Д)'!$C$2:$C$100,0)+1,0)))="Н/Д",AND(INDIRECT(CONCATENATE("'2018-11 (Д)'!T",TEXT(MATCH($C52,'2018-11 (Д)'!$C$2:$C$100,0)+1,0)))="Н/Д",INDIRECT(CONCATENATE("'2018-10 (Д)'!T",TEXT(MATCH($C52,'2018-10 (Д)'!$C$2:$C$100,0)+1,0))))),"Н/Д",((INDIRECT(CONCATENATE("'2018-11 (Д)'!T",TEXT(MATCH($C52,'2018-11 (Д)'!$C$2:$C$100,0)+1,0)))-INDIRECT(CONCATENATE("'2018-10 (Д)'!T",TEXT(MATCH($C52,'2018-10 (Д)'!$C$2:$C$100,0)+1,0))))/INDIRECT(CONCATENATE("'2018-10 (Д)'!T",TEXT(MATCH($C52,'2018-10 (Д)'!$C$2:$C$100,0)+1,0))))*100)</f>
        <v>0.62157468730026466</v>
      </c>
      <c r="FW52" s="9">
        <f ca="1">IF(OR(INDIRECT(CONCATENATE("'2018-12 (Д)'!T",TEXT(MATCH($C52,'2018-12 (Д)'!$C$2:$C$100,0)+1,0)))="Н/Д",INDIRECT(CONCATENATE("'2018-11 (Д)'!T",TEXT(MATCH($C52,'2018-11 (Д)'!$C$2:$C$100,0)+1,0)))="Н/Д",AND(INDIRECT(CONCATENATE("'2018-12 (Д)'!T",TEXT(MATCH($C52,'2018-12 (Д)'!$C$2:$C$100,0)+1,0)))="Н/Д",INDIRECT(CONCATENATE("'2018-11 (Д)'!T",TEXT(MATCH($C52,'2018-11 (Д)'!$C$2:$C$100,0)+1,0))))),"Н/Д",((INDIRECT(CONCATENATE("'2018-12 (Д)'!T",TEXT(MATCH($C52,'2018-12 (Д)'!$C$2:$C$100,0)+1,0)))-INDIRECT(CONCATENATE("'2018-11 (Д)'!T",TEXT(MATCH($C52,'2018-11 (Д)'!$C$2:$C$100,0)+1,0))))/INDIRECT(CONCATENATE("'2018-11 (Д)'!T",TEXT(MATCH($C52,'2018-11 (Д)'!$C$2:$C$100,0)+1,0))))*100)</f>
        <v>-9.2152300021357192</v>
      </c>
      <c r="FX52" s="9"/>
      <c r="FY52" s="9">
        <f ca="1">IF(OR(INDIRECT(CONCATENATE("'2018-03 (Д)'!U",TEXT(MATCH($C52,'2018-03 (Д)'!$C$2:$C$100,0)+1,0)))="Н/Д",INDIRECT(CONCATENATE("'2018-02 (Д)'!U",TEXT(MATCH($C52,'2018-02 (Д)'!$C$2:$C$100,0)+1,0)))="Н/Д",AND(INDIRECT(CONCATENATE("'2018-03 (Д)'!U",TEXT(MATCH($C52,'2018-03 (Д)'!$C$2:$C$100,0)+1,0)))="Н/Д",INDIRECT(CONCATENATE("'2018-02 (Д)'!U",TEXT(MATCH($C52,'2018-02 (Д)'!$C$2:$C$100,0)+1,0))))),"Н/Д",((INDIRECT(CONCATENATE("'2018-03 (Д)'!U",TEXT(MATCH($C52,'2018-03 (Д)'!$C$2:$C$100,0)+1,0)))-INDIRECT(CONCATENATE("'2018-02 (Д)'!U",TEXT(MATCH($C52,'2018-02 (Д)'!$C$2:$C$100,0)+1,0))))/INDIRECT(CONCATENATE("'2018-02 (Д)'!U",TEXT(MATCH($C52,'2018-02 (Д)'!$C$2:$C$100,0)+1,0))))*100)</f>
        <v>-5.838022388885423</v>
      </c>
      <c r="FZ52" s="9">
        <f ca="1">IF(OR(INDIRECT(CONCATENATE("'2018-04 (Д)'!U",TEXT(MATCH($C52,'2018-04 (Д)'!$C$2:$C$100,0)+1,0)))="Н/Д",INDIRECT(CONCATENATE("'2018-03 (Д)'!U",TEXT(MATCH($C52,'2018-03 (Д)'!$C$2:$C$100,0)+1,0)))="Н/Д",AND(INDIRECT(CONCATENATE("'2018-04 (Д)'!U",TEXT(MATCH($C52,'2018-04 (Д)'!$C$2:$C$100,0)+1,0)))="Н/Д",INDIRECT(CONCATENATE("'2018-03 (Д)'!U",TEXT(MATCH($C52,'2018-03 (Д)'!$C$2:$C$100,0)+1,0))))),"Н/Д",((INDIRECT(CONCATENATE("'2018-04 (Д)'!U",TEXT(MATCH($C52,'2018-04 (Д)'!$C$2:$C$100,0)+1,0)))-INDIRECT(CONCATENATE("'2018-03 (Д)'!U",TEXT(MATCH($C52,'2018-03 (Д)'!$C$2:$C$100,0)+1,0))))/INDIRECT(CONCATENATE("'2018-03 (Д)'!U",TEXT(MATCH($C52,'2018-03 (Д)'!$C$2:$C$100,0)+1,0))))*100)</f>
        <v>47.477547901195898</v>
      </c>
      <c r="GA52" s="9">
        <f ca="1">IF(OR(INDIRECT(CONCATENATE("'2018-05 (Д)'!U",TEXT(MATCH($C52,'2018-05 (Д)'!$C$2:$C$100,0)+1,0)))="Н/Д",INDIRECT(CONCATENATE("'2018-04 (Д)'!U",TEXT(MATCH($C52,'2018-04 (Д)'!$C$2:$C$100,0)+1,0)))="Н/Д",AND(INDIRECT(CONCATENATE("'2018-05 (Д)'!U",TEXT(MATCH($C52,'2018-05 (Д)'!$C$2:$C$100,0)+1,0)))="Н/Д",INDIRECT(CONCATENATE("'2018-04 (Д)'!U",TEXT(MATCH($C52,'2018-04 (Д)'!$C$2:$C$100,0)+1,0))))),"Н/Д",((INDIRECT(CONCATENATE("'2018-05 (Д)'!U",TEXT(MATCH($C52,'2018-05 (Д)'!$C$2:$C$100,0)+1,0)))-INDIRECT(CONCATENATE("'2018-04 (Д)'!U",TEXT(MATCH($C52,'2018-04 (Д)'!$C$2:$C$100,0)+1,0))))/INDIRECT(CONCATENATE("'2018-04 (Д)'!U",TEXT(MATCH($C52,'2018-04 (Д)'!$C$2:$C$100,0)+1,0))))*100)</f>
        <v>-20.788014264114501</v>
      </c>
      <c r="GB52" s="9">
        <f ca="1">IF(OR(INDIRECT(CONCATENATE("'2018-06 (Д)'!U",TEXT(MATCH($C52,'2018-06 (Д)'!$C$2:$C$100,0)+1,0)))="Н/Д",INDIRECT(CONCATENATE("'2018-05 (Д)'!U",TEXT(MATCH($C52,'2018-05 (Д)'!$C$2:$C$100,0)+1,0)))="Н/Д",AND(INDIRECT(CONCATENATE("'2018-06 (Д)'!U",TEXT(MATCH($C52,'2018-06 (Д)'!$C$2:$C$100,0)+1,0)))="Н/Д",INDIRECT(CONCATENATE("'2018-05 (Д)'!U",TEXT(MATCH($C52,'2018-05 (Д)'!$C$2:$C$100,0)+1,0))))),"Н/Д",((INDIRECT(CONCATENATE("'2018-06 (Д)'!U",TEXT(MATCH($C52,'2018-06 (Д)'!$C$2:$C$100,0)+1,0)))-INDIRECT(CONCATENATE("'2018-05 (Д)'!U",TEXT(MATCH($C52,'2018-05 (Д)'!$C$2:$C$100,0)+1,0))))/INDIRECT(CONCATENATE("'2018-05 (Д)'!U",TEXT(MATCH($C52,'2018-05 (Д)'!$C$2:$C$100,0)+1,0))))*100)</f>
        <v>17.50172795006555</v>
      </c>
      <c r="GC52" s="9">
        <f ca="1">IF(OR(INDIRECT(CONCATENATE("'2018-07 (Д)'!U",TEXT(MATCH($C52,'2018-07 (Д)'!$C$2:$C$100,0)+1,0)))="Н/Д",INDIRECT(CONCATENATE("'2018-06 (Д)'!U",TEXT(MATCH($C52,'2018-06 (Д)'!$C$2:$C$100,0)+1,0)))="Н/Д",AND(INDIRECT(CONCATENATE("'2018-07 (Д)'!U",TEXT(MATCH($C52,'2018-07 (Д)'!$C$2:$C$100,0)+1,0)))="Н/Д",INDIRECT(CONCATENATE("'2018-06 (Д)'!U",TEXT(MATCH($C52,'2018-06 (Д)'!$C$2:$C$100,0)+1,0))))),"Н/Д",((INDIRECT(CONCATENATE("'2018-07 (Д)'!U",TEXT(MATCH($C52,'2018-07 (Д)'!$C$2:$C$100,0)+1,0)))-INDIRECT(CONCATENATE("'2018-06 (Д)'!U",TEXT(MATCH($C52,'2018-06 (Д)'!$C$2:$C$100,0)+1,0))))/INDIRECT(CONCATENATE("'2018-06 (Д)'!U",TEXT(MATCH($C52,'2018-06 (Д)'!$C$2:$C$100,0)+1,0))))*100)</f>
        <v>-5.2365094292653689</v>
      </c>
      <c r="GD52" s="9">
        <f ca="1">IF(OR(INDIRECT(CONCATENATE("'2018-08 (Д)'!U",TEXT(MATCH($C52,'2018-08 (Д)'!$C$2:$C$100,0)+1,0)))="Н/Д",INDIRECT(CONCATENATE("'2018-07 (Д)'!U",TEXT(MATCH($C52,'2018-07 (Д)'!$C$2:$C$100,0)+1,0)))="Н/Д",AND(INDIRECT(CONCATENATE("'2018-08 (Д)'!U",TEXT(MATCH($C52,'2018-08 (Д)'!$C$2:$C$100,0)+1,0)))="Н/Д",INDIRECT(CONCATENATE("'2018-07 (Д)'!U",TEXT(MATCH($C52,'2018-07 (Д)'!$C$2:$C$100,0)+1,0))))),"Н/Д",((INDIRECT(CONCATENATE("'2018-08 (Д)'!U",TEXT(MATCH($C52,'2018-08 (Д)'!$C$2:$C$100,0)+1,0)))-INDIRECT(CONCATENATE("'2018-07 (Д)'!U",TEXT(MATCH($C52,'2018-07 (Д)'!$C$2:$C$100,0)+1,0))))/INDIRECT(CONCATENATE("'2018-07 (Д)'!U",TEXT(MATCH($C52,'2018-07 (Д)'!$C$2:$C$100,0)+1,0))))*100)</f>
        <v>-2.840610511076159</v>
      </c>
      <c r="GE52" s="9">
        <f ca="1">IF(OR(INDIRECT(CONCATENATE("'2018-09 (Д)'!U",TEXT(MATCH($C52,'2018-09 (Д)'!$C$2:$C$100,0)+1,0)))="Н/Д",INDIRECT(CONCATENATE("'2018-08 (Д)'!U",TEXT(MATCH($C52,'2018-08 (Д)'!$C$2:$C$100,0)+1,0)))="Н/Д",AND(INDIRECT(CONCATENATE("'2018-09 (Д)'!U",TEXT(MATCH($C52,'2018-09 (Д)'!$C$2:$C$100,0)+1,0)))="Н/Д",INDIRECT(CONCATENATE("'2018-08 (Д)'!U",TEXT(MATCH($C52,'2018-08 (Д)'!$C$2:$C$100,0)+1,0))))),"Н/Д",((INDIRECT(CONCATENATE("'2018-09 (Д)'!U",TEXT(MATCH($C52,'2018-09 (Д)'!$C$2:$C$100,0)+1,0)))-INDIRECT(CONCATENATE("'2018-08 (Д)'!U",TEXT(MATCH($C52,'2018-08 (Д)'!$C$2:$C$100,0)+1,0))))/INDIRECT(CONCATENATE("'2018-08 (Д)'!U",TEXT(MATCH($C52,'2018-08 (Д)'!$C$2:$C$100,0)+1,0))))*100)</f>
        <v>12.378813522903785</v>
      </c>
      <c r="GF52" s="9">
        <f ca="1">IF(OR(INDIRECT(CONCATENATE("'2018-10 (Д)'!U",TEXT(MATCH($C52,'2018-10 (Д)'!$C$2:$C$100,0)+1,0)))="Н/Д",INDIRECT(CONCATENATE("'2018-09 (Д)'!U",TEXT(MATCH($C52,'2018-09 (Д)'!$C$2:$C$100,0)+1,0)))="Н/Д",AND(INDIRECT(CONCATENATE("'2018-10 (Д)'!U",TEXT(MATCH($C52,'2018-10 (Д)'!$C$2:$C$100,0)+1,0)))="Н/Д",INDIRECT(CONCATENATE("'2018-09 (Д)'!U",TEXT(MATCH($C52,'2018-09 (Д)'!$C$2:$C$100,0)+1,0))))),"Н/Д",((INDIRECT(CONCATENATE("'2018-10 (Д)'!U",TEXT(MATCH($C52,'2018-10 (Д)'!$C$2:$C$100,0)+1,0)))-INDIRECT(CONCATENATE("'2018-09 (Д)'!U",TEXT(MATCH($C52,'2018-09 (Д)'!$C$2:$C$100,0)+1,0))))/INDIRECT(CONCATENATE("'2018-09 (Д)'!U",TEXT(MATCH($C52,'2018-09 (Д)'!$C$2:$C$100,0)+1,0))))*100)</f>
        <v>7.4291154923670524</v>
      </c>
      <c r="GG52" s="9">
        <f ca="1">IF(OR(INDIRECT(CONCATENATE("'2018-11 (Д)'!U",TEXT(MATCH($C52,'2018-11 (Д)'!$C$2:$C$100,0)+1,0)))="Н/Д",INDIRECT(CONCATENATE("'2018-10 (Д)'!U",TEXT(MATCH($C52,'2018-10 (Д)'!$C$2:$C$100,0)+1,0)))="Н/Д",AND(INDIRECT(CONCATENATE("'2018-11 (Д)'!U",TEXT(MATCH($C52,'2018-11 (Д)'!$C$2:$C$100,0)+1,0)))="Н/Д",INDIRECT(CONCATENATE("'2018-10 (Д)'!U",TEXT(MATCH($C52,'2018-10 (Д)'!$C$2:$C$100,0)+1,0))))),"Н/Д",((INDIRECT(CONCATENATE("'2018-11 (Д)'!U",TEXT(MATCH($C52,'2018-11 (Д)'!$C$2:$C$100,0)+1,0)))-INDIRECT(CONCATENATE("'2018-10 (Д)'!U",TEXT(MATCH($C52,'2018-10 (Д)'!$C$2:$C$100,0)+1,0))))/INDIRECT(CONCATENATE("'2018-10 (Д)'!U",TEXT(MATCH($C52,'2018-10 (Д)'!$C$2:$C$100,0)+1,0))))*100)</f>
        <v>-9.1005096994449826</v>
      </c>
      <c r="GH52" s="9">
        <f ca="1">IF(OR(INDIRECT(CONCATENATE("'2018-12 (Д)'!U",TEXT(MATCH($C52,'2018-12 (Д)'!$C$2:$C$100,0)+1,0)))="Н/Д",INDIRECT(CONCATENATE("'2018-11 (Д)'!U",TEXT(MATCH($C52,'2018-11 (Д)'!$C$2:$C$100,0)+1,0)))="Н/Д",AND(INDIRECT(CONCATENATE("'2018-12 (Д)'!U",TEXT(MATCH($C52,'2018-12 (Д)'!$C$2:$C$100,0)+1,0)))="Н/Д",INDIRECT(CONCATENATE("'2018-11 (Д)'!U",TEXT(MATCH($C52,'2018-11 (Д)'!$C$2:$C$100,0)+1,0))))),"Н/Д",((INDIRECT(CONCATENATE("'2018-12 (Д)'!U",TEXT(MATCH($C52,'2018-12 (Д)'!$C$2:$C$100,0)+1,0)))-INDIRECT(CONCATENATE("'2018-11 (Д)'!U",TEXT(MATCH($C52,'2018-11 (Д)'!$C$2:$C$100,0)+1,0))))/INDIRECT(CONCATENATE("'2018-11 (Д)'!U",TEXT(MATCH($C52,'2018-11 (Д)'!$C$2:$C$100,0)+1,0))))*100)</f>
        <v>-1.1916284969479078</v>
      </c>
      <c r="GI52" s="9"/>
      <c r="GJ52" s="9">
        <f ca="1">IF(OR(INDIRECT(CONCATENATE("'2018-03 (Д)'!V",TEXT(MATCH($C52,'2018-03 (Д)'!$C$2:$C$100,0)+1,0)))="Н/Д",INDIRECT(CONCATENATE("'2018-02 (Д)'!V",TEXT(MATCH($C52,'2018-02 (Д)'!$C$2:$C$100,0)+1,0)))="Н/Д",AND(INDIRECT(CONCATENATE("'2018-03 (Д)'!V",TEXT(MATCH($C52,'2018-03 (Д)'!$C$2:$C$100,0)+1,0)))="Н/Д",INDIRECT(CONCATENATE("'2018-02 (Д)'!V",TEXT(MATCH($C52,'2018-02 (Д)'!$C$2:$C$100,0)+1,0))))),"Н/Д",((INDIRECT(CONCATENATE("'2018-03 (Д)'!V",TEXT(MATCH($C52,'2018-03 (Д)'!$C$2:$C$100,0)+1,0)))-INDIRECT(CONCATENATE("'2018-02 (Д)'!V",TEXT(MATCH($C52,'2018-02 (Д)'!$C$2:$C$100,0)+1,0))))/INDIRECT(CONCATENATE("'2018-02 (Д)'!V",TEXT(MATCH($C52,'2018-02 (Д)'!$C$2:$C$100,0)+1,0))))*100)</f>
        <v>38.483999637083585</v>
      </c>
      <c r="GK52" s="9">
        <f ca="1">IF(OR(INDIRECT(CONCATENATE("'2018-04 (Д)'!V",TEXT(MATCH($C52,'2018-04 (Д)'!$C$2:$C$100,0)+1,0)))="Н/Д",INDIRECT(CONCATENATE("'2018-03 (Д)'!V",TEXT(MATCH($C52,'2018-03 (Д)'!$C$2:$C$100,0)+1,0)))="Н/Д",AND(INDIRECT(CONCATENATE("'2018-04 (Д)'!V",TEXT(MATCH($C52,'2018-04 (Д)'!$C$2:$C$100,0)+1,0)))="Н/Д",INDIRECT(CONCATENATE("'2018-03 (Д)'!V",TEXT(MATCH($C52,'2018-03 (Д)'!$C$2:$C$100,0)+1,0))))),"Н/Д",((INDIRECT(CONCATENATE("'2018-04 (Д)'!V",TEXT(MATCH($C52,'2018-04 (Д)'!$C$2:$C$100,0)+1,0)))-INDIRECT(CONCATENATE("'2018-03 (Д)'!V",TEXT(MATCH($C52,'2018-03 (Д)'!$C$2:$C$100,0)+1,0))))/INDIRECT(CONCATENATE("'2018-03 (Д)'!V",TEXT(MATCH($C52,'2018-03 (Д)'!$C$2:$C$100,0)+1,0))))*100)</f>
        <v>-19.28244799400413</v>
      </c>
      <c r="GL52" s="9">
        <f ca="1">IF(OR(INDIRECT(CONCATENATE("'2018-05 (Д)'!V",TEXT(MATCH($C52,'2018-05 (Д)'!$C$2:$C$100,0)+1,0)))="Н/Д",INDIRECT(CONCATENATE("'2018-04 (Д)'!V",TEXT(MATCH($C52,'2018-04 (Д)'!$C$2:$C$100,0)+1,0)))="Н/Д",AND(INDIRECT(CONCATENATE("'2018-05 (Д)'!V",TEXT(MATCH($C52,'2018-05 (Д)'!$C$2:$C$100,0)+1,0)))="Н/Д",INDIRECT(CONCATENATE("'2018-04 (Д)'!V",TEXT(MATCH($C52,'2018-04 (Д)'!$C$2:$C$100,0)+1,0))))),"Н/Д",((INDIRECT(CONCATENATE("'2018-05 (Д)'!V",TEXT(MATCH($C52,'2018-05 (Д)'!$C$2:$C$100,0)+1,0)))-INDIRECT(CONCATENATE("'2018-04 (Д)'!V",TEXT(MATCH($C52,'2018-04 (Д)'!$C$2:$C$100,0)+1,0))))/INDIRECT(CONCATENATE("'2018-04 (Д)'!V",TEXT(MATCH($C52,'2018-04 (Д)'!$C$2:$C$100,0)+1,0))))*100)</f>
        <v>47.334620392584462</v>
      </c>
      <c r="GM52" s="9">
        <f ca="1">IF(OR(INDIRECT(CONCATENATE("'2018-06 (Д)'!V",TEXT(MATCH($C52,'2018-06 (Д)'!$C$2:$C$100,0)+1,0)))="Н/Д",INDIRECT(CONCATENATE("'2018-05 (Д)'!V",TEXT(MATCH($C52,'2018-05 (Д)'!$C$2:$C$100,0)+1,0)))="Н/Д",AND(INDIRECT(CONCATENATE("'2018-06 (Д)'!V",TEXT(MATCH($C52,'2018-06 (Д)'!$C$2:$C$100,0)+1,0)))="Н/Д",INDIRECT(CONCATENATE("'2018-05 (Д)'!V",TEXT(MATCH($C52,'2018-05 (Д)'!$C$2:$C$100,0)+1,0))))),"Н/Д",((INDIRECT(CONCATENATE("'2018-06 (Д)'!V",TEXT(MATCH($C52,'2018-06 (Д)'!$C$2:$C$100,0)+1,0)))-INDIRECT(CONCATENATE("'2018-05 (Д)'!V",TEXT(MATCH($C52,'2018-05 (Д)'!$C$2:$C$100,0)+1,0))))/INDIRECT(CONCATENATE("'2018-05 (Д)'!V",TEXT(MATCH($C52,'2018-05 (Д)'!$C$2:$C$100,0)+1,0))))*100)</f>
        <v>-19.917791569211911</v>
      </c>
      <c r="GN52" s="9">
        <f ca="1">IF(OR(INDIRECT(CONCATENATE("'2018-07 (Д)'!V",TEXT(MATCH($C52,'2018-07 (Д)'!$C$2:$C$100,0)+1,0)))="Н/Д",INDIRECT(CONCATENATE("'2018-06 (Д)'!V",TEXT(MATCH($C52,'2018-06 (Д)'!$C$2:$C$100,0)+1,0)))="Н/Д",AND(INDIRECT(CONCATENATE("'2018-07 (Д)'!V",TEXT(MATCH($C52,'2018-07 (Д)'!$C$2:$C$100,0)+1,0)))="Н/Д",INDIRECT(CONCATENATE("'2018-06 (Д)'!V",TEXT(MATCH($C52,'2018-06 (Д)'!$C$2:$C$100,0)+1,0))))),"Н/Д",((INDIRECT(CONCATENATE("'2018-07 (Д)'!V",TEXT(MATCH($C52,'2018-07 (Д)'!$C$2:$C$100,0)+1,0)))-INDIRECT(CONCATENATE("'2018-06 (Д)'!V",TEXT(MATCH($C52,'2018-06 (Д)'!$C$2:$C$100,0)+1,0))))/INDIRECT(CONCATENATE("'2018-06 (Д)'!V",TEXT(MATCH($C52,'2018-06 (Д)'!$C$2:$C$100,0)+1,0))))*100)</f>
        <v>32.574400713250526</v>
      </c>
      <c r="GO52" s="9">
        <f ca="1">IF(OR(INDIRECT(CONCATENATE("'2018-08 (Д)'!V",TEXT(MATCH($C52,'2018-08 (Д)'!$C$2:$C$100,0)+1,0)))="Н/Д",INDIRECT(CONCATENATE("'2018-07 (Д)'!V",TEXT(MATCH($C52,'2018-07 (Д)'!$C$2:$C$100,0)+1,0)))="Н/Д",AND(INDIRECT(CONCATENATE("'2018-08 (Д)'!V",TEXT(MATCH($C52,'2018-08 (Д)'!$C$2:$C$100,0)+1,0)))="Н/Д",INDIRECT(CONCATENATE("'2018-07 (Д)'!V",TEXT(MATCH($C52,'2018-07 (Д)'!$C$2:$C$100,0)+1,0))))),"Н/Д",((INDIRECT(CONCATENATE("'2018-08 (Д)'!V",TEXT(MATCH($C52,'2018-08 (Д)'!$C$2:$C$100,0)+1,0)))-INDIRECT(CONCATENATE("'2018-07 (Д)'!V",TEXT(MATCH($C52,'2018-07 (Д)'!$C$2:$C$100,0)+1,0))))/INDIRECT(CONCATENATE("'2018-07 (Д)'!V",TEXT(MATCH($C52,'2018-07 (Д)'!$C$2:$C$100,0)+1,0))))*100)</f>
        <v>-26.719919855665736</v>
      </c>
      <c r="GP52" s="9">
        <f ca="1">IF(OR(INDIRECT(CONCATENATE("'2018-09 (Д)'!V",TEXT(MATCH($C52,'2018-09 (Д)'!$C$2:$C$100,0)+1,0)))="Н/Д",INDIRECT(CONCATENATE("'2018-08 (Д)'!V",TEXT(MATCH($C52,'2018-08 (Д)'!$C$2:$C$100,0)+1,0)))="Н/Д",AND(INDIRECT(CONCATENATE("'2018-09 (Д)'!V",TEXT(MATCH($C52,'2018-09 (Д)'!$C$2:$C$100,0)+1,0)))="Н/Д",INDIRECT(CONCATENATE("'2018-08 (Д)'!V",TEXT(MATCH($C52,'2018-08 (Д)'!$C$2:$C$100,0)+1,0))))),"Н/Д",((INDIRECT(CONCATENATE("'2018-09 (Д)'!V",TEXT(MATCH($C52,'2018-09 (Д)'!$C$2:$C$100,0)+1,0)))-INDIRECT(CONCATENATE("'2018-08 (Д)'!V",TEXT(MATCH($C52,'2018-08 (Д)'!$C$2:$C$100,0)+1,0))))/INDIRECT(CONCATENATE("'2018-08 (Д)'!V",TEXT(MATCH($C52,'2018-08 (Д)'!$C$2:$C$100,0)+1,0))))*100)</f>
        <v>36.641717028793472</v>
      </c>
      <c r="GQ52" s="9">
        <f ca="1">IF(OR(INDIRECT(CONCATENATE("'2018-10 (Д)'!V",TEXT(MATCH($C52,'2018-10 (Д)'!$C$2:$C$100,0)+1,0)))="Н/Д",INDIRECT(CONCATENATE("'2018-09 (Д)'!V",TEXT(MATCH($C52,'2018-09 (Д)'!$C$2:$C$100,0)+1,0)))="Н/Д",AND(INDIRECT(CONCATENATE("'2018-10 (Д)'!V",TEXT(MATCH($C52,'2018-10 (Д)'!$C$2:$C$100,0)+1,0)))="Н/Д",INDIRECT(CONCATENATE("'2018-09 (Д)'!V",TEXT(MATCH($C52,'2018-09 (Д)'!$C$2:$C$100,0)+1,0))))),"Н/Д",((INDIRECT(CONCATENATE("'2018-10 (Д)'!V",TEXT(MATCH($C52,'2018-10 (Д)'!$C$2:$C$100,0)+1,0)))-INDIRECT(CONCATENATE("'2018-09 (Д)'!V",TEXT(MATCH($C52,'2018-09 (Д)'!$C$2:$C$100,0)+1,0))))/INDIRECT(CONCATENATE("'2018-09 (Д)'!V",TEXT(MATCH($C52,'2018-09 (Д)'!$C$2:$C$100,0)+1,0))))*100)</f>
        <v>-21.477836831620323</v>
      </c>
      <c r="GR52" s="9">
        <f ca="1">IF(OR(INDIRECT(CONCATENATE("'2018-11 (Д)'!V",TEXT(MATCH($C52,'2018-11 (Д)'!$C$2:$C$100,0)+1,0)))="Н/Д",INDIRECT(CONCATENATE("'2018-10 (Д)'!V",TEXT(MATCH($C52,'2018-10 (Д)'!$C$2:$C$100,0)+1,0)))="Н/Д",AND(INDIRECT(CONCATENATE("'2018-11 (Д)'!V",TEXT(MATCH($C52,'2018-11 (Д)'!$C$2:$C$100,0)+1,0)))="Н/Д",INDIRECT(CONCATENATE("'2018-10 (Д)'!V",TEXT(MATCH($C52,'2018-10 (Д)'!$C$2:$C$100,0)+1,0))))),"Н/Д",((INDIRECT(CONCATENATE("'2018-11 (Д)'!V",TEXT(MATCH($C52,'2018-11 (Д)'!$C$2:$C$100,0)+1,0)))-INDIRECT(CONCATENATE("'2018-10 (Д)'!V",TEXT(MATCH($C52,'2018-10 (Д)'!$C$2:$C$100,0)+1,0))))/INDIRECT(CONCATENATE("'2018-10 (Д)'!V",TEXT(MATCH($C52,'2018-10 (Д)'!$C$2:$C$100,0)+1,0))))*100)</f>
        <v>-10.46221482811397</v>
      </c>
      <c r="GS52" s="9">
        <f ca="1">IF(OR(INDIRECT(CONCATENATE("'2018-12 (Д)'!V",TEXT(MATCH($C52,'2018-12 (Д)'!$C$2:$C$100,0)+1,0)))="Н/Д",INDIRECT(CONCATENATE("'2018-11 (Д)'!V",TEXT(MATCH($C52,'2018-11 (Д)'!$C$2:$C$100,0)+1,0)))="Н/Д",AND(INDIRECT(CONCATENATE("'2018-12 (Д)'!V",TEXT(MATCH($C52,'2018-12 (Д)'!$C$2:$C$100,0)+1,0)))="Н/Д",INDIRECT(CONCATENATE("'2018-11 (Д)'!V",TEXT(MATCH($C52,'2018-11 (Д)'!$C$2:$C$100,0)+1,0))))),"Н/Д",((INDIRECT(CONCATENATE("'2018-12 (Д)'!V",TEXT(MATCH($C52,'2018-12 (Д)'!$C$2:$C$100,0)+1,0)))-INDIRECT(CONCATENATE("'2018-11 (Д)'!V",TEXT(MATCH($C52,'2018-11 (Д)'!$C$2:$C$100,0)+1,0))))/INDIRECT(CONCATENATE("'2018-11 (Д)'!V",TEXT(MATCH($C52,'2018-11 (Д)'!$C$2:$C$100,0)+1,0))))*100)</f>
        <v>27.601755079501817</v>
      </c>
      <c r="GT52" s="9"/>
      <c r="GU52" s="9">
        <f ca="1">IF(OR(INDIRECT(CONCATENATE("'2018-03 (Д)'!W",TEXT(MATCH($C52,'2018-03 (Д)'!$C$2:$C$100,0)+1,0)))="Н/Д",INDIRECT(CONCATENATE("'2018-02 (Д)'!W",TEXT(MATCH($C52,'2018-02 (Д)'!$C$2:$C$100,0)+1,0)))="Н/Д",AND(INDIRECT(CONCATENATE("'2018-03 (Д)'!W",TEXT(MATCH($C52,'2018-03 (Д)'!$C$2:$C$100,0)+1,0)))="Н/Д",INDIRECT(CONCATENATE("'2018-02 (Д)'!W",TEXT(MATCH($C52,'2018-02 (Д)'!$C$2:$C$100,0)+1,0))))),"Н/Д",((INDIRECT(CONCATENATE("'2018-03 (Д)'!W",TEXT(MATCH($C52,'2018-03 (Д)'!$C$2:$C$100,0)+1,0)))-INDIRECT(CONCATENATE("'2018-02 (Д)'!W",TEXT(MATCH($C52,'2018-02 (Д)'!$C$2:$C$100,0)+1,0))))/INDIRECT(CONCATENATE("'2018-02 (Д)'!W",TEXT(MATCH($C52,'2018-02 (Д)'!$C$2:$C$100,0)+1,0))))*100)</f>
        <v>3.3579739754757205</v>
      </c>
      <c r="GV52" s="9">
        <f ca="1">IF(OR(INDIRECT(CONCATENATE("'2018-04 (Д)'!W",TEXT(MATCH($C52,'2018-04 (Д)'!$C$2:$C$100,0)+1,0)))="Н/Д",INDIRECT(CONCATENATE("'2018-03 (Д)'!W",TEXT(MATCH($C52,'2018-03 (Д)'!$C$2:$C$100,0)+1,0)))="Н/Д",AND(INDIRECT(CONCATENATE("'2018-04 (Д)'!W",TEXT(MATCH($C52,'2018-04 (Д)'!$C$2:$C$100,0)+1,0)))="Н/Д",INDIRECT(CONCATENATE("'2018-03 (Д)'!W",TEXT(MATCH($C52,'2018-03 (Д)'!$C$2:$C$100,0)+1,0))))),"Н/Д",((INDIRECT(CONCATENATE("'2018-04 (Д)'!W",TEXT(MATCH($C52,'2018-04 (Д)'!$C$2:$C$100,0)+1,0)))-INDIRECT(CONCATENATE("'2018-03 (Д)'!W",TEXT(MATCH($C52,'2018-03 (Д)'!$C$2:$C$100,0)+1,0))))/INDIRECT(CONCATENATE("'2018-03 (Д)'!W",TEXT(MATCH($C52,'2018-03 (Д)'!$C$2:$C$100,0)+1,0))))*100)</f>
        <v>66.423303500887471</v>
      </c>
      <c r="GW52" s="9">
        <f ca="1">IF(OR(INDIRECT(CONCATENATE("'2018-05 (Д)'!W",TEXT(MATCH($C52,'2018-05 (Д)'!$C$2:$C$100,0)+1,0)))="Н/Д",INDIRECT(CONCATENATE("'2018-04 (Д)'!W",TEXT(MATCH($C52,'2018-04 (Д)'!$C$2:$C$100,0)+1,0)))="Н/Д",AND(INDIRECT(CONCATENATE("'2018-05 (Д)'!W",TEXT(MATCH($C52,'2018-05 (Д)'!$C$2:$C$100,0)+1,0)))="Н/Д",INDIRECT(CONCATENATE("'2018-04 (Д)'!W",TEXT(MATCH($C52,'2018-04 (Д)'!$C$2:$C$100,0)+1,0))))),"Н/Д",((INDIRECT(CONCATENATE("'2018-05 (Д)'!W",TEXT(MATCH($C52,'2018-05 (Д)'!$C$2:$C$100,0)+1,0)))-INDIRECT(CONCATENATE("'2018-04 (Д)'!W",TEXT(MATCH($C52,'2018-04 (Д)'!$C$2:$C$100,0)+1,0))))/INDIRECT(CONCATENATE("'2018-04 (Д)'!W",TEXT(MATCH($C52,'2018-04 (Д)'!$C$2:$C$100,0)+1,0))))*100)</f>
        <v>4.1290634651855109</v>
      </c>
      <c r="GX52" s="9">
        <f ca="1">IF(OR(INDIRECT(CONCATENATE("'2018-06 (Д)'!W",TEXT(MATCH($C52,'2018-06 (Д)'!$C$2:$C$100,0)+1,0)))="Н/Д",INDIRECT(CONCATENATE("'2018-05 (Д)'!W",TEXT(MATCH($C52,'2018-05 (Д)'!$C$2:$C$100,0)+1,0)))="Н/Д",AND(INDIRECT(CONCATENATE("'2018-06 (Д)'!W",TEXT(MATCH($C52,'2018-06 (Д)'!$C$2:$C$100,0)+1,0)))="Н/Д",INDIRECT(CONCATENATE("'2018-05 (Д)'!W",TEXT(MATCH($C52,'2018-05 (Д)'!$C$2:$C$100,0)+1,0))))),"Н/Д",((INDIRECT(CONCATENATE("'2018-06 (Д)'!W",TEXT(MATCH($C52,'2018-06 (Д)'!$C$2:$C$100,0)+1,0)))-INDIRECT(CONCATENATE("'2018-05 (Д)'!W",TEXT(MATCH($C52,'2018-05 (Д)'!$C$2:$C$100,0)+1,0))))/INDIRECT(CONCATENATE("'2018-05 (Д)'!W",TEXT(MATCH($C52,'2018-05 (Д)'!$C$2:$C$100,0)+1,0))))*100)</f>
        <v>-20.268743780885671</v>
      </c>
      <c r="GY52" s="9">
        <f ca="1">IF(OR(INDIRECT(CONCATENATE("'2018-07 (Д)'!W",TEXT(MATCH($C52,'2018-07 (Д)'!$C$2:$C$100,0)+1,0)))="Н/Д",INDIRECT(CONCATENATE("'2018-06 (Д)'!W",TEXT(MATCH($C52,'2018-06 (Д)'!$C$2:$C$100,0)+1,0)))="Н/Д",AND(INDIRECT(CONCATENATE("'2018-07 (Д)'!W",TEXT(MATCH($C52,'2018-07 (Д)'!$C$2:$C$100,0)+1,0)))="Н/Д",INDIRECT(CONCATENATE("'2018-06 (Д)'!W",TEXT(MATCH($C52,'2018-06 (Д)'!$C$2:$C$100,0)+1,0))))),"Н/Д",((INDIRECT(CONCATENATE("'2018-07 (Д)'!W",TEXT(MATCH($C52,'2018-07 (Д)'!$C$2:$C$100,0)+1,0)))-INDIRECT(CONCATENATE("'2018-06 (Д)'!W",TEXT(MATCH($C52,'2018-06 (Д)'!$C$2:$C$100,0)+1,0))))/INDIRECT(CONCATENATE("'2018-06 (Д)'!W",TEXT(MATCH($C52,'2018-06 (Д)'!$C$2:$C$100,0)+1,0))))*100)</f>
        <v>-6.9632480566911488</v>
      </c>
      <c r="GZ52" s="9">
        <f ca="1">IF(OR(INDIRECT(CONCATENATE("'2018-08 (Д)'!W",TEXT(MATCH($C52,'2018-08 (Д)'!$C$2:$C$100,0)+1,0)))="Н/Д",INDIRECT(CONCATENATE("'2018-07 (Д)'!W",TEXT(MATCH($C52,'2018-07 (Д)'!$C$2:$C$100,0)+1,0)))="Н/Д",AND(INDIRECT(CONCATENATE("'2018-08 (Д)'!W",TEXT(MATCH($C52,'2018-08 (Д)'!$C$2:$C$100,0)+1,0)))="Н/Д",INDIRECT(CONCATENATE("'2018-07 (Д)'!W",TEXT(MATCH($C52,'2018-07 (Д)'!$C$2:$C$100,0)+1,0))))),"Н/Д",((INDIRECT(CONCATENATE("'2018-08 (Д)'!W",TEXT(MATCH($C52,'2018-08 (Д)'!$C$2:$C$100,0)+1,0)))-INDIRECT(CONCATENATE("'2018-07 (Д)'!W",TEXT(MATCH($C52,'2018-07 (Д)'!$C$2:$C$100,0)+1,0))))/INDIRECT(CONCATENATE("'2018-07 (Д)'!W",TEXT(MATCH($C52,'2018-07 (Д)'!$C$2:$C$100,0)+1,0))))*100)</f>
        <v>36.603102634222687</v>
      </c>
      <c r="HA52" s="9">
        <f ca="1">IF(OR(INDIRECT(CONCATENATE("'2018-09 (Д)'!W",TEXT(MATCH($C52,'2018-09 (Д)'!$C$2:$C$100,0)+1,0)))="Н/Д",INDIRECT(CONCATENATE("'2018-08 (Д)'!W",TEXT(MATCH($C52,'2018-08 (Д)'!$C$2:$C$100,0)+1,0)))="Н/Д",AND(INDIRECT(CONCATENATE("'2018-09 (Д)'!W",TEXT(MATCH($C52,'2018-09 (Д)'!$C$2:$C$100,0)+1,0)))="Н/Д",INDIRECT(CONCATENATE("'2018-08 (Д)'!W",TEXT(MATCH($C52,'2018-08 (Д)'!$C$2:$C$100,0)+1,0))))),"Н/Д",((INDIRECT(CONCATENATE("'2018-09 (Д)'!W",TEXT(MATCH($C52,'2018-09 (Д)'!$C$2:$C$100,0)+1,0)))-INDIRECT(CONCATENATE("'2018-08 (Д)'!W",TEXT(MATCH($C52,'2018-08 (Д)'!$C$2:$C$100,0)+1,0))))/INDIRECT(CONCATENATE("'2018-08 (Д)'!W",TEXT(MATCH($C52,'2018-08 (Д)'!$C$2:$C$100,0)+1,0))))*100)</f>
        <v>-25.695976686965221</v>
      </c>
      <c r="HB52" s="9">
        <f ca="1">IF(OR(INDIRECT(CONCATENATE("'2018-10 (Д)'!W",TEXT(MATCH($C52,'2018-10 (Д)'!$C$2:$C$100,0)+1,0)))="Н/Д",INDIRECT(CONCATENATE("'2018-09 (Д)'!W",TEXT(MATCH($C52,'2018-09 (Д)'!$C$2:$C$100,0)+1,0)))="Н/Д",AND(INDIRECT(CONCATENATE("'2018-10 (Д)'!W",TEXT(MATCH($C52,'2018-10 (Д)'!$C$2:$C$100,0)+1,0)))="Н/Д",INDIRECT(CONCATENATE("'2018-09 (Д)'!W",TEXT(MATCH($C52,'2018-09 (Д)'!$C$2:$C$100,0)+1,0))))),"Н/Д",((INDIRECT(CONCATENATE("'2018-10 (Д)'!W",TEXT(MATCH($C52,'2018-10 (Д)'!$C$2:$C$100,0)+1,0)))-INDIRECT(CONCATENATE("'2018-09 (Д)'!W",TEXT(MATCH($C52,'2018-09 (Д)'!$C$2:$C$100,0)+1,0))))/INDIRECT(CONCATENATE("'2018-09 (Д)'!W",TEXT(MATCH($C52,'2018-09 (Д)'!$C$2:$C$100,0)+1,0))))*100)</f>
        <v>-12.459570870743526</v>
      </c>
      <c r="HC52" s="9">
        <f ca="1">IF(OR(INDIRECT(CONCATENATE("'2018-11 (Д)'!W",TEXT(MATCH($C52,'2018-11 (Д)'!$C$2:$C$100,0)+1,0)))="Н/Д",INDIRECT(CONCATENATE("'2018-10 (Д)'!W",TEXT(MATCH($C52,'2018-10 (Д)'!$C$2:$C$100,0)+1,0)))="Н/Д",AND(INDIRECT(CONCATENATE("'2018-11 (Д)'!W",TEXT(MATCH($C52,'2018-11 (Д)'!$C$2:$C$100,0)+1,0)))="Н/Д",INDIRECT(CONCATENATE("'2018-10 (Д)'!W",TEXT(MATCH($C52,'2018-10 (Д)'!$C$2:$C$100,0)+1,0))))),"Н/Д",((INDIRECT(CONCATENATE("'2018-11 (Д)'!W",TEXT(MATCH($C52,'2018-11 (Д)'!$C$2:$C$100,0)+1,0)))-INDIRECT(CONCATENATE("'2018-10 (Д)'!W",TEXT(MATCH($C52,'2018-10 (Д)'!$C$2:$C$100,0)+1,0))))/INDIRECT(CONCATENATE("'2018-10 (Д)'!W",TEXT(MATCH($C52,'2018-10 (Д)'!$C$2:$C$100,0)+1,0))))*100)</f>
        <v>61.906609855984215</v>
      </c>
      <c r="HD52" s="9">
        <f ca="1">IF(OR(INDIRECT(CONCATENATE("'2018-12 (Д)'!W",TEXT(MATCH($C52,'2018-12 (Д)'!$C$2:$C$100,0)+1,0)))="Н/Д",INDIRECT(CONCATENATE("'2018-11 (Д)'!W",TEXT(MATCH($C52,'2018-11 (Д)'!$C$2:$C$100,0)+1,0)))="Н/Д",AND(INDIRECT(CONCATENATE("'2018-12 (Д)'!W",TEXT(MATCH($C52,'2018-12 (Д)'!$C$2:$C$100,0)+1,0)))="Н/Д",INDIRECT(CONCATENATE("'2018-11 (Д)'!W",TEXT(MATCH($C52,'2018-11 (Д)'!$C$2:$C$100,0)+1,0))))),"Н/Д",((INDIRECT(CONCATENATE("'2018-12 (Д)'!W",TEXT(MATCH($C52,'2018-12 (Д)'!$C$2:$C$100,0)+1,0)))-INDIRECT(CONCATENATE("'2018-11 (Д)'!W",TEXT(MATCH($C52,'2018-11 (Д)'!$C$2:$C$100,0)+1,0))))/INDIRECT(CONCATENATE("'2018-11 (Д)'!W",TEXT(MATCH($C52,'2018-11 (Д)'!$C$2:$C$100,0)+1,0))))*100)</f>
        <v>-22.540321808466711</v>
      </c>
    </row>
    <row r="53" spans="1:212" x14ac:dyDescent="0.25">
      <c r="A53" s="2" t="s">
        <v>69</v>
      </c>
      <c r="B53" s="2" t="s">
        <v>76</v>
      </c>
      <c r="C53" s="15">
        <v>84000000</v>
      </c>
      <c r="D53" s="9"/>
      <c r="E53" s="9">
        <f ca="1">IF(OR(INDIRECT(CONCATENATE("'2018-03 (Д)'!E",TEXT(MATCH($C53,'2018-03 (Д)'!$C$2:$C$100,0)+1,0)))="Н/Д",INDIRECT(CONCATENATE("'2018-02 (Д)'!E",TEXT(MATCH($C53,'2018-02 (Д)'!$C$2:$C$100,0)+1,0)))="Н/Д",AND(INDIRECT(CONCATENATE("'2018-03 (Д)'!E",TEXT(MATCH($C53,'2018-03 (Д)'!$C$2:$C$100,0)+1,0)))="Н/Д",INDIRECT(CONCATENATE("'2018-02 (Д)'!E",TEXT(MATCH($C53,'2018-02 (Д)'!$C$2:$C$100,0)+1,0))))),"Н/Д",((INDIRECT(CONCATENATE("'2018-03 (Д)'!E",TEXT(MATCH($C53,'2018-03 (Д)'!$C$2:$C$100,0)+1,0)))-INDIRECT(CONCATENATE("'2018-02 (Д)'!E",TEXT(MATCH($C53,'2018-02 (Д)'!$C$2:$C$100,0)+1,0))))/INDIRECT(CONCATENATE("'2018-02 (Д)'!E",TEXT(MATCH($C53,'2018-02 (Д)'!$C$2:$C$100,0)+1,0))))*100)</f>
        <v>24.085201641037688</v>
      </c>
      <c r="F53" s="9">
        <f ca="1">IF(OR(INDIRECT(CONCATENATE("'2018-04 (Д)'!E",TEXT(MATCH($C53,'2018-04 (Д)'!$C$2:$C$100,0)+1,0)))="Н/Д",INDIRECT(CONCATENATE("'2018-03 (Д)'!E",TEXT(MATCH($C53,'2018-03 (Д)'!$C$2:$C$100,0)+1,0)))="Н/Д",AND(INDIRECT(CONCATENATE("'2018-04 (Д)'!E",TEXT(MATCH($C53,'2018-04 (Д)'!$C$2:$C$100,0)+1,0)))="Н/Д",INDIRECT(CONCATENATE("'2018-03 (Д)'!E",TEXT(MATCH($C53,'2018-03 (Д)'!$C$2:$C$100,0)+1,0))))),"Н/Д",((INDIRECT(CONCATENATE("'2018-04 (Д)'!E",TEXT(MATCH($C53,'2018-04 (Д)'!$C$2:$C$100,0)+1,0)))-INDIRECT(CONCATENATE("'2018-03 (Д)'!E",TEXT(MATCH($C53,'2018-03 (Д)'!$C$2:$C$100,0)+1,0))))/INDIRECT(CONCATENATE("'2018-03 (Д)'!E",TEXT(MATCH($C53,'2018-03 (Д)'!$C$2:$C$100,0)+1,0))))*100)</f>
        <v>31.36688658902295</v>
      </c>
      <c r="G53" s="9">
        <f ca="1">IF(OR(INDIRECT(CONCATENATE("'2018-05 (Д)'!E",TEXT(MATCH($C53,'2018-05 (Д)'!$C$2:$C$100,0)+1,0)))="Н/Д",INDIRECT(CONCATENATE("'2018-04 (Д)'!E",TEXT(MATCH($C53,'2018-04 (Д)'!$C$2:$C$100,0)+1,0)))="Н/Д",AND(INDIRECT(CONCATENATE("'2018-05 (Д)'!E",TEXT(MATCH($C53,'2018-05 (Д)'!$C$2:$C$100,0)+1,0)))="Н/Д",INDIRECT(CONCATENATE("'2018-04 (Д)'!E",TEXT(MATCH($C53,'2018-04 (Д)'!$C$2:$C$100,0)+1,0))))),"Н/Д",((INDIRECT(CONCATENATE("'2018-05 (Д)'!E",TEXT(MATCH($C53,'2018-05 (Д)'!$C$2:$C$100,0)+1,0)))-INDIRECT(CONCATENATE("'2018-04 (Д)'!E",TEXT(MATCH($C53,'2018-04 (Д)'!$C$2:$C$100,0)+1,0))))/INDIRECT(CONCATENATE("'2018-04 (Д)'!E",TEXT(MATCH($C53,'2018-04 (Д)'!$C$2:$C$100,0)+1,0))))*100)</f>
        <v>-6.9366752283172728</v>
      </c>
      <c r="H53" s="9">
        <f ca="1">IF(OR(INDIRECT(CONCATENATE("'2018-06 (Д)'!E",TEXT(MATCH($C53,'2018-06 (Д)'!$C$2:$C$100,0)+1,0)))="Н/Д",INDIRECT(CONCATENATE("'2018-05 (Д)'!E",TEXT(MATCH($C53,'2018-05 (Д)'!$C$2:$C$100,0)+1,0)))="Н/Д",AND(INDIRECT(CONCATENATE("'2018-06 (Д)'!E",TEXT(MATCH($C53,'2018-06 (Д)'!$C$2:$C$100,0)+1,0)))="Н/Д",INDIRECT(CONCATENATE("'2018-05 (Д)'!E",TEXT(MATCH($C53,'2018-05 (Д)'!$C$2:$C$100,0)+1,0))))),"Н/Д",((INDIRECT(CONCATENATE("'2018-06 (Д)'!E",TEXT(MATCH($C53,'2018-06 (Д)'!$C$2:$C$100,0)+1,0)))-INDIRECT(CONCATENATE("'2018-05 (Д)'!E",TEXT(MATCH($C53,'2018-05 (Д)'!$C$2:$C$100,0)+1,0))))/INDIRECT(CONCATENATE("'2018-05 (Д)'!E",TEXT(MATCH($C53,'2018-05 (Д)'!$C$2:$C$100,0)+1,0))))*100)</f>
        <v>42.347266265424196</v>
      </c>
      <c r="I53" s="9">
        <f ca="1">IF(OR(INDIRECT(CONCATENATE("'2018-07 (Д)'!E",TEXT(MATCH($C53,'2018-07 (Д)'!$C$2:$C$100,0)+1,0)))="Н/Д",INDIRECT(CONCATENATE("'2018-06 (Д)'!E",TEXT(MATCH($C53,'2018-06 (Д)'!$C$2:$C$100,0)+1,0)))="Н/Д",AND(INDIRECT(CONCATENATE("'2018-07 (Д)'!E",TEXT(MATCH($C53,'2018-07 (Д)'!$C$2:$C$100,0)+1,0)))="Н/Д",INDIRECT(CONCATENATE("'2018-06 (Д)'!E",TEXT(MATCH($C53,'2018-06 (Д)'!$C$2:$C$100,0)+1,0))))),"Н/Д",((INDIRECT(CONCATENATE("'2018-07 (Д)'!E",TEXT(MATCH($C53,'2018-07 (Д)'!$C$2:$C$100,0)+1,0)))-INDIRECT(CONCATENATE("'2018-06 (Д)'!E",TEXT(MATCH($C53,'2018-06 (Д)'!$C$2:$C$100,0)+1,0))))/INDIRECT(CONCATENATE("'2018-06 (Д)'!E",TEXT(MATCH($C53,'2018-06 (Д)'!$C$2:$C$100,0)+1,0))))*100)</f>
        <v>-40.284556059504858</v>
      </c>
      <c r="J53" s="9">
        <f ca="1">IF(OR(INDIRECT(CONCATENATE("'2018-08 (Д)'!E",TEXT(MATCH($C53,'2018-08 (Д)'!$C$2:$C$100,0)+1,0)))="Н/Д",INDIRECT(CONCATENATE("'2018-07 (Д)'!E",TEXT(MATCH($C53,'2018-07 (Д)'!$C$2:$C$100,0)+1,0)))="Н/Д",AND(INDIRECT(CONCATENATE("'2018-08 (Д)'!E",TEXT(MATCH($C53,'2018-08 (Д)'!$C$2:$C$100,0)+1,0)))="Н/Д",INDIRECT(CONCATENATE("'2018-07 (Д)'!E",TEXT(MATCH($C53,'2018-07 (Д)'!$C$2:$C$100,0)+1,0))))),"Н/Д",((INDIRECT(CONCATENATE("'2018-08 (Д)'!E",TEXT(MATCH($C53,'2018-08 (Д)'!$C$2:$C$100,0)+1,0)))-INDIRECT(CONCATENATE("'2018-07 (Д)'!E",TEXT(MATCH($C53,'2018-07 (Д)'!$C$2:$C$100,0)+1,0))))/INDIRECT(CONCATENATE("'2018-07 (Д)'!E",TEXT(MATCH($C53,'2018-07 (Д)'!$C$2:$C$100,0)+1,0))))*100)</f>
        <v>11.886090184522521</v>
      </c>
      <c r="K53" s="9">
        <f ca="1">IF(OR(INDIRECT(CONCATENATE("'2018-09 (Д)'!E",TEXT(MATCH($C53,'2018-09 (Д)'!$C$2:$C$100,0)+1,0)))="Н/Д",INDIRECT(CONCATENATE("'2018-08 (Д)'!E",TEXT(MATCH($C53,'2018-08 (Д)'!$C$2:$C$100,0)+1,0)))="Н/Д",AND(INDIRECT(CONCATENATE("'2018-09 (Д)'!E",TEXT(MATCH($C53,'2018-09 (Д)'!$C$2:$C$100,0)+1,0)))="Н/Д",INDIRECT(CONCATENATE("'2018-08 (Д)'!E",TEXT(MATCH($C53,'2018-08 (Д)'!$C$2:$C$100,0)+1,0))))),"Н/Д",((INDIRECT(CONCATENATE("'2018-09 (Д)'!E",TEXT(MATCH($C53,'2018-09 (Д)'!$C$2:$C$100,0)+1,0)))-INDIRECT(CONCATENATE("'2018-08 (Д)'!E",TEXT(MATCH($C53,'2018-08 (Д)'!$C$2:$C$100,0)+1,0))))/INDIRECT(CONCATENATE("'2018-08 (Д)'!E",TEXT(MATCH($C53,'2018-08 (Д)'!$C$2:$C$100,0)+1,0))))*100)</f>
        <v>-12.39558078874928</v>
      </c>
      <c r="L53" s="9">
        <f ca="1">IF(OR(INDIRECT(CONCATENATE("'2018-10 (Д)'!E",TEXT(MATCH($C53,'2018-10 (Д)'!$C$2:$C$100,0)+1,0)))="Н/Д",INDIRECT(CONCATENATE("'2018-09 (Д)'!E",TEXT(MATCH($C53,'2018-09 (Д)'!$C$2:$C$100,0)+1,0)))="Н/Д",AND(INDIRECT(CONCATENATE("'2018-10 (Д)'!E",TEXT(MATCH($C53,'2018-10 (Д)'!$C$2:$C$100,0)+1,0)))="Н/Д",INDIRECT(CONCATENATE("'2018-09 (Д)'!E",TEXT(MATCH($C53,'2018-09 (Д)'!$C$2:$C$100,0)+1,0))))),"Н/Д",((INDIRECT(CONCATENATE("'2018-10 (Д)'!E",TEXT(MATCH($C53,'2018-10 (Д)'!$C$2:$C$100,0)+1,0)))-INDIRECT(CONCATENATE("'2018-09 (Д)'!E",TEXT(MATCH($C53,'2018-09 (Д)'!$C$2:$C$100,0)+1,0))))/INDIRECT(CONCATENATE("'2018-09 (Д)'!E",TEXT(MATCH($C53,'2018-09 (Д)'!$C$2:$C$100,0)+1,0))))*100)</f>
        <v>3.1577688453475758</v>
      </c>
      <c r="M53" s="9">
        <f ca="1">IF(OR(INDIRECT(CONCATENATE("'2018-11 (Д)'!E",TEXT(MATCH($C53,'2018-11 (Д)'!$C$2:$C$100,0)+1,0)))="Н/Д",INDIRECT(CONCATENATE("'2018-10 (Д)'!E",TEXT(MATCH($C53,'2018-10 (Д)'!$C$2:$C$100,0)+1,0)))="Н/Д",AND(INDIRECT(CONCATENATE("'2018-11 (Д)'!E",TEXT(MATCH($C53,'2018-11 (Д)'!$C$2:$C$100,0)+1,0)))="Н/Д",INDIRECT(CONCATENATE("'2018-10 (Д)'!E",TEXT(MATCH($C53,'2018-10 (Д)'!$C$2:$C$100,0)+1,0))))),"Н/Д",((INDIRECT(CONCATENATE("'2018-11 (Д)'!E",TEXT(MATCH($C53,'2018-11 (Д)'!$C$2:$C$100,0)+1,0)))-INDIRECT(CONCATENATE("'2018-10 (Д)'!E",TEXT(MATCH($C53,'2018-10 (Д)'!$C$2:$C$100,0)+1,0))))/INDIRECT(CONCATENATE("'2018-10 (Д)'!E",TEXT(MATCH($C53,'2018-10 (Д)'!$C$2:$C$100,0)+1,0))))*100)</f>
        <v>7.5757888630457764</v>
      </c>
      <c r="N53" s="9">
        <f ca="1">IF(OR(INDIRECT(CONCATENATE("'2018-12 (Д)'!E",TEXT(MATCH($C53,'2018-12 (Д)'!$C$2:$C$100,0)+1,0)))="Н/Д",INDIRECT(CONCATENATE("'2018-11 (Д)'!E",TEXT(MATCH($C53,'2018-11 (Д)'!$C$2:$C$100,0)+1,0)))="Н/Д",AND(INDIRECT(CONCATENATE("'2018-12 (Д)'!E",TEXT(MATCH($C53,'2018-12 (Д)'!$C$2:$C$100,0)+1,0)))="Н/Д",INDIRECT(CONCATENATE("'2018-11 (Д)'!E",TEXT(MATCH($C53,'2018-11 (Д)'!$C$2:$C$100,0)+1,0))))),"Н/Д",((INDIRECT(CONCATENATE("'2018-12 (Д)'!E",TEXT(MATCH($C53,'2018-12 (Д)'!$C$2:$C$100,0)+1,0)))-INDIRECT(CONCATENATE("'2018-11 (Д)'!E",TEXT(MATCH($C53,'2018-11 (Д)'!$C$2:$C$100,0)+1,0))))/INDIRECT(CONCATENATE("'2018-11 (Д)'!E",TEXT(MATCH($C53,'2018-11 (Д)'!$C$2:$C$100,0)+1,0))))*100)</f>
        <v>-9.555581541203221</v>
      </c>
      <c r="O53" s="9"/>
      <c r="P53" s="9">
        <f ca="1">IF(OR(INDIRECT(CONCATENATE("'2018-03 (Д)'!F",TEXT(MATCH($C53,'2018-03 (Д)'!$C$2:$C$100,0)+1,0)))="Н/Д",INDIRECT(CONCATENATE("'2018-02 (Д)'!F",TEXT(MATCH($C53,'2018-02 (Д)'!$C$2:$C$100,0)+1,0)))="Н/Д",AND(INDIRECT(CONCATENATE("'2018-03 (Д)'!F",TEXT(MATCH($C53,'2018-03 (Д)'!$C$2:$C$100,0)+1,0)))="Н/Д",INDIRECT(CONCATENATE("'2018-02 (Д)'!F",TEXT(MATCH($C53,'2018-02 (Д)'!$C$2:$C$100,0)+1,0))))),"Н/Д",((INDIRECT(CONCATENATE("'2018-03 (Д)'!F",TEXT(MATCH($C53,'2018-03 (Д)'!$C$2:$C$100,0)+1,0)))-INDIRECT(CONCATENATE("'2018-02 (Д)'!F",TEXT(MATCH($C53,'2018-02 (Д)'!$C$2:$C$100,0)+1,0))))/INDIRECT(CONCATENATE("'2018-02 (Д)'!F",TEXT(MATCH($C53,'2018-02 (Д)'!$C$2:$C$100,0)+1,0))))*100)</f>
        <v>21.106991474663111</v>
      </c>
      <c r="Q53" s="9">
        <f ca="1">IF(OR(INDIRECT(CONCATENATE("'2018-04 (Д)'!F",TEXT(MATCH($C53,'2018-04 (Д)'!$C$2:$C$100,0)+1,0)))="Н/Д",INDIRECT(CONCATENATE("'2018-03 (Д)'!F",TEXT(MATCH($C53,'2018-03 (Д)'!$C$2:$C$100,0)+1,0)))="Н/Д",AND(INDIRECT(CONCATENATE("'2018-04 (Д)'!F",TEXT(MATCH($C53,'2018-04 (Д)'!$C$2:$C$100,0)+1,0)))="Н/Д",INDIRECT(CONCATENATE("'2018-03 (Д)'!F",TEXT(MATCH($C53,'2018-03 (Д)'!$C$2:$C$100,0)+1,0))))),"Н/Д",((INDIRECT(CONCATENATE("'2018-04 (Д)'!F",TEXT(MATCH($C53,'2018-04 (Д)'!$C$2:$C$100,0)+1,0)))-INDIRECT(CONCATENATE("'2018-03 (Д)'!F",TEXT(MATCH($C53,'2018-03 (Д)'!$C$2:$C$100,0)+1,0))))/INDIRECT(CONCATENATE("'2018-03 (Д)'!F",TEXT(MATCH($C53,'2018-03 (Д)'!$C$2:$C$100,0)+1,0))))*100)</f>
        <v>105.50025488905399</v>
      </c>
      <c r="R53" s="9">
        <f ca="1">IF(OR(INDIRECT(CONCATENATE("'2018-05 (Д)'!F",TEXT(MATCH($C53,'2018-05 (Д)'!$C$2:$C$100,0)+1,0)))="Н/Д",INDIRECT(CONCATENATE("'2018-04 (Д)'!F",TEXT(MATCH($C53,'2018-04 (Д)'!$C$2:$C$100,0)+1,0)))="Н/Д",AND(INDIRECT(CONCATENATE("'2018-05 (Д)'!F",TEXT(MATCH($C53,'2018-05 (Д)'!$C$2:$C$100,0)+1,0)))="Н/Д",INDIRECT(CONCATENATE("'2018-04 (Д)'!F",TEXT(MATCH($C53,'2018-04 (Д)'!$C$2:$C$100,0)+1,0))))),"Н/Д",((INDIRECT(CONCATENATE("'2018-05 (Д)'!F",TEXT(MATCH($C53,'2018-05 (Д)'!$C$2:$C$100,0)+1,0)))-INDIRECT(CONCATENATE("'2018-04 (Д)'!F",TEXT(MATCH($C53,'2018-04 (Д)'!$C$2:$C$100,0)+1,0))))/INDIRECT(CONCATENATE("'2018-04 (Д)'!F",TEXT(MATCH($C53,'2018-04 (Д)'!$C$2:$C$100,0)+1,0))))*100)</f>
        <v>-15.607476411713893</v>
      </c>
      <c r="S53" s="9">
        <f ca="1">IF(OR(INDIRECT(CONCATENATE("'2018-06 (Д)'!F",TEXT(MATCH($C53,'2018-06 (Д)'!$C$2:$C$100,0)+1,0)))="Н/Д",INDIRECT(CONCATENATE("'2018-05 (Д)'!F",TEXT(MATCH($C53,'2018-05 (Д)'!$C$2:$C$100,0)+1,0)))="Н/Д",AND(INDIRECT(CONCATENATE("'2018-06 (Д)'!F",TEXT(MATCH($C53,'2018-06 (Д)'!$C$2:$C$100,0)+1,0)))="Н/Д",INDIRECT(CONCATENATE("'2018-05 (Д)'!F",TEXT(MATCH($C53,'2018-05 (Д)'!$C$2:$C$100,0)+1,0))))),"Н/Д",((INDIRECT(CONCATENATE("'2018-06 (Д)'!F",TEXT(MATCH($C53,'2018-06 (Д)'!$C$2:$C$100,0)+1,0)))-INDIRECT(CONCATENATE("'2018-05 (Д)'!F",TEXT(MATCH($C53,'2018-05 (Д)'!$C$2:$C$100,0)+1,0))))/INDIRECT(CONCATENATE("'2018-05 (Д)'!F",TEXT(MATCH($C53,'2018-05 (Д)'!$C$2:$C$100,0)+1,0))))*100)</f>
        <v>2.1220306122569532</v>
      </c>
      <c r="T53" s="9">
        <f ca="1">IF(OR(INDIRECT(CONCATENATE("'2018-07 (Д)'!F",TEXT(MATCH($C53,'2018-07 (Д)'!$C$2:$C$100,0)+1,0)))="Н/Д",INDIRECT(CONCATENATE("'2018-06 (Д)'!F",TEXT(MATCH($C53,'2018-06 (Д)'!$C$2:$C$100,0)+1,0)))="Н/Д",AND(INDIRECT(CONCATENATE("'2018-07 (Д)'!F",TEXT(MATCH($C53,'2018-07 (Д)'!$C$2:$C$100,0)+1,0)))="Н/Д",INDIRECT(CONCATENATE("'2018-06 (Д)'!F",TEXT(MATCH($C53,'2018-06 (Д)'!$C$2:$C$100,0)+1,0))))),"Н/Д",((INDIRECT(CONCATENATE("'2018-07 (Д)'!F",TEXT(MATCH($C53,'2018-07 (Д)'!$C$2:$C$100,0)+1,0)))-INDIRECT(CONCATENATE("'2018-06 (Д)'!F",TEXT(MATCH($C53,'2018-06 (Д)'!$C$2:$C$100,0)+1,0))))/INDIRECT(CONCATENATE("'2018-06 (Д)'!F",TEXT(MATCH($C53,'2018-06 (Д)'!$C$2:$C$100,0)+1,0))))*100)</f>
        <v>-19.178604881413321</v>
      </c>
      <c r="U53" s="9">
        <f ca="1">IF(OR(INDIRECT(CONCATENATE("'2018-08 (Д)'!F",TEXT(MATCH($C53,'2018-08 (Д)'!$C$2:$C$100,0)+1,0)))="Н/Д",INDIRECT(CONCATENATE("'2018-07 (Д)'!F",TEXT(MATCH($C53,'2018-07 (Д)'!$C$2:$C$100,0)+1,0)))="Н/Д",AND(INDIRECT(CONCATENATE("'2018-08 (Д)'!F",TEXT(MATCH($C53,'2018-08 (Д)'!$C$2:$C$100,0)+1,0)))="Н/Д",INDIRECT(CONCATENATE("'2018-07 (Д)'!F",TEXT(MATCH($C53,'2018-07 (Д)'!$C$2:$C$100,0)+1,0))))),"Н/Д",((INDIRECT(CONCATENATE("'2018-08 (Д)'!F",TEXT(MATCH($C53,'2018-08 (Д)'!$C$2:$C$100,0)+1,0)))-INDIRECT(CONCATENATE("'2018-07 (Д)'!F",TEXT(MATCH($C53,'2018-07 (Д)'!$C$2:$C$100,0)+1,0))))/INDIRECT(CONCATENATE("'2018-07 (Д)'!F",TEXT(MATCH($C53,'2018-07 (Д)'!$C$2:$C$100,0)+1,0))))*100)</f>
        <v>48.19396307319672</v>
      </c>
      <c r="V53" s="9">
        <f ca="1">IF(OR(INDIRECT(CONCATENATE("'2018-09 (Д)'!F",TEXT(MATCH($C53,'2018-09 (Д)'!$C$2:$C$100,0)+1,0)))="Н/Д",INDIRECT(CONCATENATE("'2018-08 (Д)'!F",TEXT(MATCH($C53,'2018-08 (Д)'!$C$2:$C$100,0)+1,0)))="Н/Д",AND(INDIRECT(CONCATENATE("'2018-09 (Д)'!F",TEXT(MATCH($C53,'2018-09 (Д)'!$C$2:$C$100,0)+1,0)))="Н/Д",INDIRECT(CONCATENATE("'2018-08 (Д)'!F",TEXT(MATCH($C53,'2018-08 (Д)'!$C$2:$C$100,0)+1,0))))),"Н/Д",((INDIRECT(CONCATENATE("'2018-09 (Д)'!F",TEXT(MATCH($C53,'2018-09 (Д)'!$C$2:$C$100,0)+1,0)))-INDIRECT(CONCATENATE("'2018-08 (Д)'!F",TEXT(MATCH($C53,'2018-08 (Д)'!$C$2:$C$100,0)+1,0))))/INDIRECT(CONCATENATE("'2018-08 (Д)'!F",TEXT(MATCH($C53,'2018-08 (Д)'!$C$2:$C$100,0)+1,0))))*100)</f>
        <v>-35.689743210351224</v>
      </c>
      <c r="W53" s="9">
        <f ca="1">IF(OR(INDIRECT(CONCATENATE("'2018-10 (Д)'!F",TEXT(MATCH($C53,'2018-10 (Д)'!$C$2:$C$100,0)+1,0)))="Н/Д",INDIRECT(CONCATENATE("'2018-09 (Д)'!F",TEXT(MATCH($C53,'2018-09 (Д)'!$C$2:$C$100,0)+1,0)))="Н/Д",AND(INDIRECT(CONCATENATE("'2018-10 (Д)'!F",TEXT(MATCH($C53,'2018-10 (Д)'!$C$2:$C$100,0)+1,0)))="Н/Д",INDIRECT(CONCATENATE("'2018-09 (Д)'!F",TEXT(MATCH($C53,'2018-09 (Д)'!$C$2:$C$100,0)+1,0))))),"Н/Д",((INDIRECT(CONCATENATE("'2018-10 (Д)'!F",TEXT(MATCH($C53,'2018-10 (Д)'!$C$2:$C$100,0)+1,0)))-INDIRECT(CONCATENATE("'2018-09 (Д)'!F",TEXT(MATCH($C53,'2018-09 (Д)'!$C$2:$C$100,0)+1,0))))/INDIRECT(CONCATENATE("'2018-09 (Д)'!F",TEXT(MATCH($C53,'2018-09 (Д)'!$C$2:$C$100,0)+1,0))))*100)</f>
        <v>-12.380759900046373</v>
      </c>
      <c r="X53" s="9">
        <f ca="1">IF(OR(INDIRECT(CONCATENATE("'2018-11 (Д)'!F",TEXT(MATCH($C53,'2018-11 (Д)'!$C$2:$C$100,0)+1,0)))="Н/Д",INDIRECT(CONCATENATE("'2018-10 (Д)'!F",TEXT(MATCH($C53,'2018-10 (Д)'!$C$2:$C$100,0)+1,0)))="Н/Д",AND(INDIRECT(CONCATENATE("'2018-11 (Д)'!F",TEXT(MATCH($C53,'2018-11 (Д)'!$C$2:$C$100,0)+1,0)))="Н/Д",INDIRECT(CONCATENATE("'2018-10 (Д)'!F",TEXT(MATCH($C53,'2018-10 (Д)'!$C$2:$C$100,0)+1,0))))),"Н/Д",((INDIRECT(CONCATENATE("'2018-11 (Д)'!F",TEXT(MATCH($C53,'2018-11 (Д)'!$C$2:$C$100,0)+1,0)))-INDIRECT(CONCATENATE("'2018-10 (Д)'!F",TEXT(MATCH($C53,'2018-10 (Д)'!$C$2:$C$100,0)+1,0))))/INDIRECT(CONCATENATE("'2018-10 (Д)'!F",TEXT(MATCH($C53,'2018-10 (Д)'!$C$2:$C$100,0)+1,0))))*100)</f>
        <v>72.032606643424955</v>
      </c>
      <c r="Y53" s="9">
        <f ca="1">IF(OR(INDIRECT(CONCATENATE("'2018-12 (Д)'!F",TEXT(MATCH($C53,'2018-12 (Д)'!$C$2:$C$100,0)+1,0)))="Н/Д",INDIRECT(CONCATENATE("'2018-11 (Д)'!F",TEXT(MATCH($C53,'2018-11 (Д)'!$C$2:$C$100,0)+1,0)))="Н/Д",AND(INDIRECT(CONCATENATE("'2018-12 (Д)'!F",TEXT(MATCH($C53,'2018-12 (Д)'!$C$2:$C$100,0)+1,0)))="Н/Д",INDIRECT(CONCATENATE("'2018-11 (Д)'!F",TEXT(MATCH($C53,'2018-11 (Д)'!$C$2:$C$100,0)+1,0))))),"Н/Д",((INDIRECT(CONCATENATE("'2018-12 (Д)'!F",TEXT(MATCH($C53,'2018-12 (Д)'!$C$2:$C$100,0)+1,0)))-INDIRECT(CONCATENATE("'2018-11 (Д)'!F",TEXT(MATCH($C53,'2018-11 (Д)'!$C$2:$C$100,0)+1,0))))/INDIRECT(CONCATENATE("'2018-11 (Д)'!F",TEXT(MATCH($C53,'2018-11 (Д)'!$C$2:$C$100,0)+1,0))))*100)</f>
        <v>-22.213832194154211</v>
      </c>
      <c r="Z53" s="9"/>
      <c r="AA53" s="9">
        <f ca="1">IF(OR(INDIRECT(CONCATENATE("'2018-03 (Д)'!G",TEXT(MATCH($C53,'2018-03 (Д)'!$C$2:$C$100,0)+1,0)))="Н/Д",INDIRECT(CONCATENATE("'2018-02 (Д)'!G",TEXT(MATCH($C53,'2018-02 (Д)'!$C$2:$C$100,0)+1,0)))="Н/Д",AND(INDIRECT(CONCATENATE("'2018-03 (Д)'!G",TEXT(MATCH($C53,'2018-03 (Д)'!$C$2:$C$100,0)+1,0)))="Н/Д",INDIRECT(CONCATENATE("'2018-02 (Д)'!G",TEXT(MATCH($C53,'2018-02 (Д)'!$C$2:$C$100,0)+1,0))))),"Н/Д",((INDIRECT(CONCATENATE("'2018-03 (Д)'!G",TEXT(MATCH($C53,'2018-03 (Д)'!$C$2:$C$100,0)+1,0)))-INDIRECT(CONCATENATE("'2018-02 (Д)'!G",TEXT(MATCH($C53,'2018-02 (Д)'!$C$2:$C$100,0)+1,0))))/INDIRECT(CONCATENATE("'2018-02 (Д)'!G",TEXT(MATCH($C53,'2018-02 (Д)'!$C$2:$C$100,0)+1,0))))*100)</f>
        <v>-25.183029583726345</v>
      </c>
      <c r="AB53" s="9">
        <f ca="1">IF(OR(INDIRECT(CONCATENATE("'2018-04 (Д)'!G",TEXT(MATCH($C53,'2018-04 (Д)'!$C$2:$C$100,0)+1,0)))="Н/Д",INDIRECT(CONCATENATE("'2018-03 (Д)'!G",TEXT(MATCH($C53,'2018-03 (Д)'!$C$2:$C$100,0)+1,0)))="Н/Д",AND(INDIRECT(CONCATENATE("'2018-04 (Д)'!G",TEXT(MATCH($C53,'2018-04 (Д)'!$C$2:$C$100,0)+1,0)))="Н/Д",INDIRECT(CONCATENATE("'2018-03 (Д)'!G",TEXT(MATCH($C53,'2018-03 (Д)'!$C$2:$C$100,0)+1,0))))),"Н/Д",((INDIRECT(CONCATENATE("'2018-04 (Д)'!G",TEXT(MATCH($C53,'2018-04 (Д)'!$C$2:$C$100,0)+1,0)))-INDIRECT(CONCATENATE("'2018-03 (Д)'!G",TEXT(MATCH($C53,'2018-03 (Д)'!$C$2:$C$100,0)+1,0))))/INDIRECT(CONCATENATE("'2018-03 (Д)'!G",TEXT(MATCH($C53,'2018-03 (Д)'!$C$2:$C$100,0)+1,0))))*100)</f>
        <v>788.77285094536273</v>
      </c>
      <c r="AC53" s="9">
        <f ca="1">IF(OR(INDIRECT(CONCATENATE("'2018-05 (Д)'!G",TEXT(MATCH($C53,'2018-05 (Д)'!$C$2:$C$100,0)+1,0)))="Н/Д",INDIRECT(CONCATENATE("'2018-04 (Д)'!G",TEXT(MATCH($C53,'2018-04 (Д)'!$C$2:$C$100,0)+1,0)))="Н/Д",AND(INDIRECT(CONCATENATE("'2018-05 (Д)'!G",TEXT(MATCH($C53,'2018-05 (Д)'!$C$2:$C$100,0)+1,0)))="Н/Д",INDIRECT(CONCATENATE("'2018-04 (Д)'!G",TEXT(MATCH($C53,'2018-04 (Д)'!$C$2:$C$100,0)+1,0))))),"Н/Д",((INDIRECT(CONCATENATE("'2018-05 (Д)'!G",TEXT(MATCH($C53,'2018-05 (Д)'!$C$2:$C$100,0)+1,0)))-INDIRECT(CONCATENATE("'2018-04 (Д)'!G",TEXT(MATCH($C53,'2018-04 (Д)'!$C$2:$C$100,0)+1,0))))/INDIRECT(CONCATENATE("'2018-04 (Д)'!G",TEXT(MATCH($C53,'2018-04 (Д)'!$C$2:$C$100,0)+1,0))))*100)</f>
        <v>-75.347310061791433</v>
      </c>
      <c r="AD53" s="9">
        <f ca="1">IF(OR(INDIRECT(CONCATENATE("'2018-06 (Д)'!G",TEXT(MATCH($C53,'2018-06 (Д)'!$C$2:$C$100,0)+1,0)))="Н/Д",INDIRECT(CONCATENATE("'2018-05 (Д)'!G",TEXT(MATCH($C53,'2018-05 (Д)'!$C$2:$C$100,0)+1,0)))="Н/Д",AND(INDIRECT(CONCATENATE("'2018-06 (Д)'!G",TEXT(MATCH($C53,'2018-06 (Д)'!$C$2:$C$100,0)+1,0)))="Н/Д",INDIRECT(CONCATENATE("'2018-05 (Д)'!G",TEXT(MATCH($C53,'2018-05 (Д)'!$C$2:$C$100,0)+1,0))))),"Н/Д",((INDIRECT(CONCATENATE("'2018-06 (Д)'!G",TEXT(MATCH($C53,'2018-06 (Д)'!$C$2:$C$100,0)+1,0)))-INDIRECT(CONCATENATE("'2018-05 (Д)'!G",TEXT(MATCH($C53,'2018-05 (Д)'!$C$2:$C$100,0)+1,0))))/INDIRECT(CONCATENATE("'2018-05 (Д)'!G",TEXT(MATCH($C53,'2018-05 (Д)'!$C$2:$C$100,0)+1,0))))*100)</f>
        <v>180.75426760021364</v>
      </c>
      <c r="AE53" s="9">
        <f ca="1">IF(OR(INDIRECT(CONCATENATE("'2018-07 (Д)'!G",TEXT(MATCH($C53,'2018-07 (Д)'!$C$2:$C$100,0)+1,0)))="Н/Д",INDIRECT(CONCATENATE("'2018-06 (Д)'!G",TEXT(MATCH($C53,'2018-06 (Д)'!$C$2:$C$100,0)+1,0)))="Н/Д",AND(INDIRECT(CONCATENATE("'2018-07 (Д)'!G",TEXT(MATCH($C53,'2018-07 (Д)'!$C$2:$C$100,0)+1,0)))="Н/Д",INDIRECT(CONCATENATE("'2018-06 (Д)'!G",TEXT(MATCH($C53,'2018-06 (Д)'!$C$2:$C$100,0)+1,0))))),"Н/Д",((INDIRECT(CONCATENATE("'2018-07 (Д)'!G",TEXT(MATCH($C53,'2018-07 (Д)'!$C$2:$C$100,0)+1,0)))-INDIRECT(CONCATENATE("'2018-06 (Д)'!G",TEXT(MATCH($C53,'2018-06 (Д)'!$C$2:$C$100,0)+1,0))))/INDIRECT(CONCATENATE("'2018-06 (Д)'!G",TEXT(MATCH($C53,'2018-06 (Д)'!$C$2:$C$100,0)+1,0))))*100)</f>
        <v>-54.037203049111113</v>
      </c>
      <c r="AF53" s="9">
        <f ca="1">IF(OR(INDIRECT(CONCATENATE("'2018-08 (Д)'!G",TEXT(MATCH($C53,'2018-08 (Д)'!$C$2:$C$100,0)+1,0)))="Н/Д",INDIRECT(CONCATENATE("'2018-07 (Д)'!G",TEXT(MATCH($C53,'2018-07 (Д)'!$C$2:$C$100,0)+1,0)))="Н/Д",AND(INDIRECT(CONCATENATE("'2018-08 (Д)'!G",TEXT(MATCH($C53,'2018-08 (Д)'!$C$2:$C$100,0)+1,0)))="Н/Д",INDIRECT(CONCATENATE("'2018-07 (Д)'!G",TEXT(MATCH($C53,'2018-07 (Д)'!$C$2:$C$100,0)+1,0))))),"Н/Д",((INDIRECT(CONCATENATE("'2018-08 (Д)'!G",TEXT(MATCH($C53,'2018-08 (Д)'!$C$2:$C$100,0)+1,0)))-INDIRECT(CONCATENATE("'2018-07 (Д)'!G",TEXT(MATCH($C53,'2018-07 (Д)'!$C$2:$C$100,0)+1,0))))/INDIRECT(CONCATENATE("'2018-07 (Д)'!G",TEXT(MATCH($C53,'2018-07 (Д)'!$C$2:$C$100,0)+1,0))))*100)</f>
        <v>44.564132018139787</v>
      </c>
      <c r="AG53" s="9">
        <f ca="1">IF(OR(INDIRECT(CONCATENATE("'2018-09 (Д)'!G",TEXT(MATCH($C53,'2018-09 (Д)'!$C$2:$C$100,0)+1,0)))="Н/Д",INDIRECT(CONCATENATE("'2018-08 (Д)'!G",TEXT(MATCH($C53,'2018-08 (Д)'!$C$2:$C$100,0)+1,0)))="Н/Д",AND(INDIRECT(CONCATENATE("'2018-09 (Д)'!G",TEXT(MATCH($C53,'2018-09 (Д)'!$C$2:$C$100,0)+1,0)))="Н/Д",INDIRECT(CONCATENATE("'2018-08 (Д)'!G",TEXT(MATCH($C53,'2018-08 (Д)'!$C$2:$C$100,0)+1,0))))),"Н/Д",((INDIRECT(CONCATENATE("'2018-09 (Д)'!G",TEXT(MATCH($C53,'2018-09 (Д)'!$C$2:$C$100,0)+1,0)))-INDIRECT(CONCATENATE("'2018-08 (Д)'!G",TEXT(MATCH($C53,'2018-08 (Д)'!$C$2:$C$100,0)+1,0))))/INDIRECT(CONCATENATE("'2018-08 (Д)'!G",TEXT(MATCH($C53,'2018-08 (Д)'!$C$2:$C$100,0)+1,0))))*100)</f>
        <v>-38.900218928407483</v>
      </c>
      <c r="AH53" s="9">
        <f ca="1">IF(OR(INDIRECT(CONCATENATE("'2018-10 (Д)'!G",TEXT(MATCH($C53,'2018-10 (Д)'!$C$2:$C$100,0)+1,0)))="Н/Д",INDIRECT(CONCATENATE("'2018-09 (Д)'!G",TEXT(MATCH($C53,'2018-09 (Д)'!$C$2:$C$100,0)+1,0)))="Н/Д",AND(INDIRECT(CONCATENATE("'2018-10 (Д)'!G",TEXT(MATCH($C53,'2018-10 (Д)'!$C$2:$C$100,0)+1,0)))="Н/Д",INDIRECT(CONCATENATE("'2018-09 (Д)'!G",TEXT(MATCH($C53,'2018-09 (Д)'!$C$2:$C$100,0)+1,0))))),"Н/Д",((INDIRECT(CONCATENATE("'2018-10 (Д)'!G",TEXT(MATCH($C53,'2018-10 (Д)'!$C$2:$C$100,0)+1,0)))-INDIRECT(CONCATENATE("'2018-09 (Д)'!G",TEXT(MATCH($C53,'2018-09 (Д)'!$C$2:$C$100,0)+1,0))))/INDIRECT(CONCATENATE("'2018-09 (Д)'!G",TEXT(MATCH($C53,'2018-09 (Д)'!$C$2:$C$100,0)+1,0))))*100)</f>
        <v>-57.859615773094831</v>
      </c>
      <c r="AI53" s="9">
        <f ca="1">IF(OR(INDIRECT(CONCATENATE("'2018-11 (Д)'!G",TEXT(MATCH($C53,'2018-11 (Д)'!$C$2:$C$100,0)+1,0)))="Н/Д",INDIRECT(CONCATENATE("'2018-10 (Д)'!G",TEXT(MATCH($C53,'2018-10 (Д)'!$C$2:$C$100,0)+1,0)))="Н/Д",AND(INDIRECT(CONCATENATE("'2018-11 (Д)'!G",TEXT(MATCH($C53,'2018-11 (Д)'!$C$2:$C$100,0)+1,0)))="Н/Д",INDIRECT(CONCATENATE("'2018-10 (Д)'!G",TEXT(MATCH($C53,'2018-10 (Д)'!$C$2:$C$100,0)+1,0))))),"Н/Д",((INDIRECT(CONCATENATE("'2018-11 (Д)'!G",TEXT(MATCH($C53,'2018-11 (Д)'!$C$2:$C$100,0)+1,0)))-INDIRECT(CONCATENATE("'2018-10 (Д)'!G",TEXT(MATCH($C53,'2018-10 (Д)'!$C$2:$C$100,0)+1,0))))/INDIRECT(CONCATENATE("'2018-10 (Д)'!G",TEXT(MATCH($C53,'2018-10 (Д)'!$C$2:$C$100,0)+1,0))))*100)</f>
        <v>312.24422048692321</v>
      </c>
      <c r="AJ53" s="9">
        <f ca="1">IF(OR(INDIRECT(CONCATENATE("'2018-12 (Д)'!G",TEXT(MATCH($C53,'2018-12 (Д)'!$C$2:$C$100,0)+1,0)))="Н/Д",INDIRECT(CONCATENATE("'2018-11 (Д)'!G",TEXT(MATCH($C53,'2018-11 (Д)'!$C$2:$C$100,0)+1,0)))="Н/Д",AND(INDIRECT(CONCATENATE("'2018-12 (Д)'!G",TEXT(MATCH($C53,'2018-12 (Д)'!$C$2:$C$100,0)+1,0)))="Н/Д",INDIRECT(CONCATENATE("'2018-11 (Д)'!G",TEXT(MATCH($C53,'2018-11 (Д)'!$C$2:$C$100,0)+1,0))))),"Н/Д",((INDIRECT(CONCATENATE("'2018-12 (Д)'!G",TEXT(MATCH($C53,'2018-12 (Д)'!$C$2:$C$100,0)+1,0)))-INDIRECT(CONCATENATE("'2018-11 (Д)'!G",TEXT(MATCH($C53,'2018-11 (Д)'!$C$2:$C$100,0)+1,0))))/INDIRECT(CONCATENATE("'2018-11 (Д)'!G",TEXT(MATCH($C53,'2018-11 (Д)'!$C$2:$C$100,0)+1,0))))*100)</f>
        <v>-43.381061304062662</v>
      </c>
      <c r="AK53" s="9"/>
      <c r="AL53" s="9">
        <f ca="1">IF(OR(INDIRECT(CONCATENATE("'2018-03 (Д)'!H",TEXT(MATCH($C53,'2018-03 (Д)'!$C$2:$C$100,0)+1,0)))="Н/Д",INDIRECT(CONCATENATE("'2018-02 (Д)'!H",TEXT(MATCH($C53,'2018-02 (Д)'!$C$2:$C$100,0)+1,0)))="Н/Д",AND(INDIRECT(CONCATENATE("'2018-03 (Д)'!H",TEXT(MATCH($C53,'2018-03 (Д)'!$C$2:$C$100,0)+1,0)))="Н/Д",INDIRECT(CONCATENATE("'2018-02 (Д)'!H",TEXT(MATCH($C53,'2018-02 (Д)'!$C$2:$C$100,0)+1,0))))),"Н/Д",((INDIRECT(CONCATENATE("'2018-03 (Д)'!H",TEXT(MATCH($C53,'2018-03 (Д)'!$C$2:$C$100,0)+1,0)))-INDIRECT(CONCATENATE("'2018-02 (Д)'!H",TEXT(MATCH($C53,'2018-02 (Д)'!$C$2:$C$100,0)+1,0))))/INDIRECT(CONCATENATE("'2018-02 (Д)'!H",TEXT(MATCH($C53,'2018-02 (Д)'!$C$2:$C$100,0)+1,0))))*100)</f>
        <v>94.746180867710578</v>
      </c>
      <c r="AM53" s="9">
        <f ca="1">IF(OR(INDIRECT(CONCATENATE("'2018-04 (Д)'!H",TEXT(MATCH($C53,'2018-04 (Д)'!$C$2:$C$100,0)+1,0)))="Н/Д",INDIRECT(CONCATENATE("'2018-03 (Д)'!H",TEXT(MATCH($C53,'2018-03 (Д)'!$C$2:$C$100,0)+1,0)))="Н/Д",AND(INDIRECT(CONCATENATE("'2018-04 (Д)'!H",TEXT(MATCH($C53,'2018-04 (Д)'!$C$2:$C$100,0)+1,0)))="Н/Д",INDIRECT(CONCATENATE("'2018-03 (Д)'!H",TEXT(MATCH($C53,'2018-03 (Д)'!$C$2:$C$100,0)+1,0))))),"Н/Д",((INDIRECT(CONCATENATE("'2018-04 (Д)'!H",TEXT(MATCH($C53,'2018-04 (Д)'!$C$2:$C$100,0)+1,0)))-INDIRECT(CONCATENATE("'2018-03 (Д)'!H",TEXT(MATCH($C53,'2018-03 (Д)'!$C$2:$C$100,0)+1,0))))/INDIRECT(CONCATENATE("'2018-03 (Д)'!H",TEXT(MATCH($C53,'2018-03 (Д)'!$C$2:$C$100,0)+1,0))))*100)</f>
        <v>13.999673490838212</v>
      </c>
      <c r="AN53" s="9">
        <f ca="1">IF(OR(INDIRECT(CONCATENATE("'2018-05 (Д)'!H",TEXT(MATCH($C53,'2018-05 (Д)'!$C$2:$C$100,0)+1,0)))="Н/Д",INDIRECT(CONCATENATE("'2018-04 (Д)'!H",TEXT(MATCH($C53,'2018-04 (Д)'!$C$2:$C$100,0)+1,0)))="Н/Д",AND(INDIRECT(CONCATENATE("'2018-05 (Д)'!H",TEXT(MATCH($C53,'2018-05 (Д)'!$C$2:$C$100,0)+1,0)))="Н/Д",INDIRECT(CONCATENATE("'2018-04 (Д)'!H",TEXT(MATCH($C53,'2018-04 (Д)'!$C$2:$C$100,0)+1,0))))),"Н/Д",((INDIRECT(CONCATENATE("'2018-05 (Д)'!H",TEXT(MATCH($C53,'2018-05 (Д)'!$C$2:$C$100,0)+1,0)))-INDIRECT(CONCATENATE("'2018-04 (Д)'!H",TEXT(MATCH($C53,'2018-04 (Д)'!$C$2:$C$100,0)+1,0))))/INDIRECT(CONCATENATE("'2018-04 (Д)'!H",TEXT(MATCH($C53,'2018-04 (Д)'!$C$2:$C$100,0)+1,0))))*100)</f>
        <v>-2.4637030926984525E-2</v>
      </c>
      <c r="AO53" s="9">
        <f ca="1">IF(OR(INDIRECT(CONCATENATE("'2018-06 (Д)'!H",TEXT(MATCH($C53,'2018-06 (Д)'!$C$2:$C$100,0)+1,0)))="Н/Д",INDIRECT(CONCATENATE("'2018-05 (Д)'!H",TEXT(MATCH($C53,'2018-05 (Д)'!$C$2:$C$100,0)+1,0)))="Н/Д",AND(INDIRECT(CONCATENATE("'2018-06 (Д)'!H",TEXT(MATCH($C53,'2018-06 (Д)'!$C$2:$C$100,0)+1,0)))="Н/Д",INDIRECT(CONCATENATE("'2018-05 (Д)'!H",TEXT(MATCH($C53,'2018-05 (Д)'!$C$2:$C$100,0)+1,0))))),"Н/Д",((INDIRECT(CONCATENATE("'2018-06 (Д)'!H",TEXT(MATCH($C53,'2018-06 (Д)'!$C$2:$C$100,0)+1,0)))-INDIRECT(CONCATENATE("'2018-05 (Д)'!H",TEXT(MATCH($C53,'2018-05 (Д)'!$C$2:$C$100,0)+1,0))))/INDIRECT(CONCATENATE("'2018-05 (Д)'!H",TEXT(MATCH($C53,'2018-05 (Д)'!$C$2:$C$100,0)+1,0))))*100)</f>
        <v>3.3815565752168264</v>
      </c>
      <c r="AP53" s="9">
        <f ca="1">IF(OR(INDIRECT(CONCATENATE("'2018-07 (Д)'!H",TEXT(MATCH($C53,'2018-07 (Д)'!$C$2:$C$100,0)+1,0)))="Н/Д",INDIRECT(CONCATENATE("'2018-06 (Д)'!H",TEXT(MATCH($C53,'2018-06 (Д)'!$C$2:$C$100,0)+1,0)))="Н/Д",AND(INDIRECT(CONCATENATE("'2018-07 (Д)'!H",TEXT(MATCH($C53,'2018-07 (Д)'!$C$2:$C$100,0)+1,0)))="Н/Д",INDIRECT(CONCATENATE("'2018-06 (Д)'!H",TEXT(MATCH($C53,'2018-06 (Д)'!$C$2:$C$100,0)+1,0))))),"Н/Д",((INDIRECT(CONCATENATE("'2018-07 (Д)'!H",TEXT(MATCH($C53,'2018-07 (Д)'!$C$2:$C$100,0)+1,0)))-INDIRECT(CONCATENATE("'2018-06 (Д)'!H",TEXT(MATCH($C53,'2018-06 (Д)'!$C$2:$C$100,0)+1,0))))/INDIRECT(CONCATENATE("'2018-06 (Д)'!H",TEXT(MATCH($C53,'2018-06 (Д)'!$C$2:$C$100,0)+1,0))))*100)</f>
        <v>7.3042296843622498</v>
      </c>
      <c r="AQ53" s="9">
        <f ca="1">IF(OR(INDIRECT(CONCATENATE("'2018-08 (Д)'!H",TEXT(MATCH($C53,'2018-08 (Д)'!$C$2:$C$100,0)+1,0)))="Н/Д",INDIRECT(CONCATENATE("'2018-07 (Д)'!H",TEXT(MATCH($C53,'2018-07 (Д)'!$C$2:$C$100,0)+1,0)))="Н/Д",AND(INDIRECT(CONCATENATE("'2018-08 (Д)'!H",TEXT(MATCH($C53,'2018-08 (Д)'!$C$2:$C$100,0)+1,0)))="Н/Д",INDIRECT(CONCATENATE("'2018-07 (Д)'!H",TEXT(MATCH($C53,'2018-07 (Д)'!$C$2:$C$100,0)+1,0))))),"Н/Д",((INDIRECT(CONCATENATE("'2018-08 (Д)'!H",TEXT(MATCH($C53,'2018-08 (Д)'!$C$2:$C$100,0)+1,0)))-INDIRECT(CONCATENATE("'2018-07 (Д)'!H",TEXT(MATCH($C53,'2018-07 (Д)'!$C$2:$C$100,0)+1,0))))/INDIRECT(CONCATENATE("'2018-07 (Д)'!H",TEXT(MATCH($C53,'2018-07 (Д)'!$C$2:$C$100,0)+1,0))))*100)</f>
        <v>8.3003226017496914</v>
      </c>
      <c r="AR53" s="9">
        <f ca="1">IF(OR(INDIRECT(CONCATENATE("'2018-09 (Д)'!H",TEXT(MATCH($C53,'2018-09 (Д)'!$C$2:$C$100,0)+1,0)))="Н/Д",INDIRECT(CONCATENATE("'2018-08 (Д)'!H",TEXT(MATCH($C53,'2018-08 (Д)'!$C$2:$C$100,0)+1,0)))="Н/Д",AND(INDIRECT(CONCATENATE("'2018-09 (Д)'!H",TEXT(MATCH($C53,'2018-09 (Д)'!$C$2:$C$100,0)+1,0)))="Н/Д",INDIRECT(CONCATENATE("'2018-08 (Д)'!H",TEXT(MATCH($C53,'2018-08 (Д)'!$C$2:$C$100,0)+1,0))))),"Н/Д",((INDIRECT(CONCATENATE("'2018-09 (Д)'!H",TEXT(MATCH($C53,'2018-09 (Д)'!$C$2:$C$100,0)+1,0)))-INDIRECT(CONCATENATE("'2018-08 (Д)'!H",TEXT(MATCH($C53,'2018-08 (Д)'!$C$2:$C$100,0)+1,0))))/INDIRECT(CONCATENATE("'2018-08 (Д)'!H",TEXT(MATCH($C53,'2018-08 (Д)'!$C$2:$C$100,0)+1,0))))*100)</f>
        <v>-21.859717925036421</v>
      </c>
      <c r="AS53" s="9">
        <f ca="1">IF(OR(INDIRECT(CONCATENATE("'2018-10 (Д)'!H",TEXT(MATCH($C53,'2018-10 (Д)'!$C$2:$C$100,0)+1,0)))="Н/Д",INDIRECT(CONCATENATE("'2018-09 (Д)'!H",TEXT(MATCH($C53,'2018-09 (Д)'!$C$2:$C$100,0)+1,0)))="Н/Д",AND(INDIRECT(CONCATENATE("'2018-10 (Д)'!H",TEXT(MATCH($C53,'2018-10 (Д)'!$C$2:$C$100,0)+1,0)))="Н/Д",INDIRECT(CONCATENATE("'2018-09 (Д)'!H",TEXT(MATCH($C53,'2018-09 (Д)'!$C$2:$C$100,0)+1,0))))),"Н/Д",((INDIRECT(CONCATENATE("'2018-10 (Д)'!H",TEXT(MATCH($C53,'2018-10 (Д)'!$C$2:$C$100,0)+1,0)))-INDIRECT(CONCATENATE("'2018-09 (Д)'!H",TEXT(MATCH($C53,'2018-09 (Д)'!$C$2:$C$100,0)+1,0))))/INDIRECT(CONCATENATE("'2018-09 (Д)'!H",TEXT(MATCH($C53,'2018-09 (Д)'!$C$2:$C$100,0)+1,0))))*100)</f>
        <v>-5.1950073106821444</v>
      </c>
      <c r="AT53" s="9">
        <f ca="1">IF(OR(INDIRECT(CONCATENATE("'2018-11 (Д)'!H",TEXT(MATCH($C53,'2018-11 (Д)'!$C$2:$C$100,0)+1,0)))="Н/Д",INDIRECT(CONCATENATE("'2018-10 (Д)'!H",TEXT(MATCH($C53,'2018-10 (Д)'!$C$2:$C$100,0)+1,0)))="Н/Д",AND(INDIRECT(CONCATENATE("'2018-11 (Д)'!H",TEXT(MATCH($C53,'2018-11 (Д)'!$C$2:$C$100,0)+1,0)))="Н/Д",INDIRECT(CONCATENATE("'2018-10 (Д)'!H",TEXT(MATCH($C53,'2018-10 (Д)'!$C$2:$C$100,0)+1,0))))),"Н/Д",((INDIRECT(CONCATENATE("'2018-11 (Д)'!H",TEXT(MATCH($C53,'2018-11 (Д)'!$C$2:$C$100,0)+1,0)))-INDIRECT(CONCATENATE("'2018-10 (Д)'!H",TEXT(MATCH($C53,'2018-10 (Д)'!$C$2:$C$100,0)+1,0))))/INDIRECT(CONCATENATE("'2018-10 (Д)'!H",TEXT(MATCH($C53,'2018-10 (Д)'!$C$2:$C$100,0)+1,0))))*100)</f>
        <v>29.616244385377406</v>
      </c>
      <c r="AU53" s="9">
        <f ca="1">IF(OR(INDIRECT(CONCATENATE("'2018-12 (Д)'!H",TEXT(MATCH($C53,'2018-12 (Д)'!$C$2:$C$100,0)+1,0)))="Н/Д",INDIRECT(CONCATENATE("'2018-11 (Д)'!H",TEXT(MATCH($C53,'2018-11 (Д)'!$C$2:$C$100,0)+1,0)))="Н/Д",AND(INDIRECT(CONCATENATE("'2018-12 (Д)'!H",TEXT(MATCH($C53,'2018-12 (Д)'!$C$2:$C$100,0)+1,0)))="Н/Д",INDIRECT(CONCATENATE("'2018-11 (Д)'!H",TEXT(MATCH($C53,'2018-11 (Д)'!$C$2:$C$100,0)+1,0))))),"Н/Д",((INDIRECT(CONCATENATE("'2018-12 (Д)'!H",TEXT(MATCH($C53,'2018-12 (Д)'!$C$2:$C$100,0)+1,0)))-INDIRECT(CONCATENATE("'2018-11 (Д)'!H",TEXT(MATCH($C53,'2018-11 (Д)'!$C$2:$C$100,0)+1,0))))/INDIRECT(CONCATENATE("'2018-11 (Д)'!H",TEXT(MATCH($C53,'2018-11 (Д)'!$C$2:$C$100,0)+1,0))))*100)</f>
        <v>-8.9342767261458782</v>
      </c>
      <c r="AV53" s="9"/>
      <c r="AW53" s="9">
        <f ca="1">IF(OR(INDIRECT(CONCATENATE("'2018-03 (Д)'!I",TEXT(MATCH($C53,'2018-03 (Д)'!$C$2:$C$100,0)+1,0)))="Н/Д",INDIRECT(CONCATENATE("'2018-02 (Д)'!I",TEXT(MATCH($C53,'2018-02 (Д)'!$C$2:$C$100,0)+1,0)))="Н/Д",AND(INDIRECT(CONCATENATE("'2018-03 (Д)'!I",TEXT(MATCH($C53,'2018-03 (Д)'!$C$2:$C$100,0)+1,0)))="Н/Д",INDIRECT(CONCATENATE("'2018-02 (Д)'!I",TEXT(MATCH($C53,'2018-02 (Д)'!$C$2:$C$100,0)+1,0))))),"Н/Д",((INDIRECT(CONCATENATE("'2018-03 (Д)'!I",TEXT(MATCH($C53,'2018-03 (Д)'!$C$2:$C$100,0)+1,0)))-INDIRECT(CONCATENATE("'2018-02 (Д)'!I",TEXT(MATCH($C53,'2018-02 (Д)'!$C$2:$C$100,0)+1,0))))/INDIRECT(CONCATENATE("'2018-02 (Д)'!I",TEXT(MATCH($C53,'2018-02 (Д)'!$C$2:$C$100,0)+1,0))))*100)</f>
        <v>-60.647747530700677</v>
      </c>
      <c r="AX53" s="9">
        <f ca="1">IF(OR(INDIRECT(CONCATENATE("'2018-04 (Д)'!I",TEXT(MATCH($C53,'2018-04 (Д)'!$C$2:$C$100,0)+1,0)))="Н/Д",INDIRECT(CONCATENATE("'2018-03 (Д)'!I",TEXT(MATCH($C53,'2018-03 (Д)'!$C$2:$C$100,0)+1,0)))="Н/Д",AND(INDIRECT(CONCATENATE("'2018-04 (Д)'!I",TEXT(MATCH($C53,'2018-04 (Д)'!$C$2:$C$100,0)+1,0)))="Н/Д",INDIRECT(CONCATENATE("'2018-03 (Д)'!I",TEXT(MATCH($C53,'2018-03 (Д)'!$C$2:$C$100,0)+1,0))))),"Н/Д",((INDIRECT(CONCATENATE("'2018-04 (Д)'!I",TEXT(MATCH($C53,'2018-04 (Д)'!$C$2:$C$100,0)+1,0)))-INDIRECT(CONCATENATE("'2018-03 (Д)'!I",TEXT(MATCH($C53,'2018-03 (Д)'!$C$2:$C$100,0)+1,0))))/INDIRECT(CONCATENATE("'2018-03 (Д)'!I",TEXT(MATCH($C53,'2018-03 (Д)'!$C$2:$C$100,0)+1,0))))*100)</f>
        <v>285.02947575987378</v>
      </c>
      <c r="AY53" s="9">
        <f ca="1">IF(OR(INDIRECT(CONCATENATE("'2018-05 (Д)'!I",TEXT(MATCH($C53,'2018-05 (Д)'!$C$2:$C$100,0)+1,0)))="Н/Д",INDIRECT(CONCATENATE("'2018-04 (Д)'!I",TEXT(MATCH($C53,'2018-04 (Д)'!$C$2:$C$100,0)+1,0)))="Н/Д",AND(INDIRECT(CONCATENATE("'2018-05 (Д)'!I",TEXT(MATCH($C53,'2018-05 (Д)'!$C$2:$C$100,0)+1,0)))="Н/Д",INDIRECT(CONCATENATE("'2018-04 (Д)'!I",TEXT(MATCH($C53,'2018-04 (Д)'!$C$2:$C$100,0)+1,0))))),"Н/Д",((INDIRECT(CONCATENATE("'2018-05 (Д)'!I",TEXT(MATCH($C53,'2018-05 (Д)'!$C$2:$C$100,0)+1,0)))-INDIRECT(CONCATENATE("'2018-04 (Д)'!I",TEXT(MATCH($C53,'2018-04 (Д)'!$C$2:$C$100,0)+1,0))))/INDIRECT(CONCATENATE("'2018-04 (Д)'!I",TEXT(MATCH($C53,'2018-04 (Д)'!$C$2:$C$100,0)+1,0))))*100)</f>
        <v>-32.633537476006573</v>
      </c>
      <c r="AZ53" s="9">
        <f ca="1">IF(OR(INDIRECT(CONCATENATE("'2018-06 (Д)'!I",TEXT(MATCH($C53,'2018-06 (Д)'!$C$2:$C$100,0)+1,0)))="Н/Д",INDIRECT(CONCATENATE("'2018-05 (Д)'!I",TEXT(MATCH($C53,'2018-05 (Д)'!$C$2:$C$100,0)+1,0)))="Н/Д",AND(INDIRECT(CONCATENATE("'2018-06 (Д)'!I",TEXT(MATCH($C53,'2018-06 (Д)'!$C$2:$C$100,0)+1,0)))="Н/Д",INDIRECT(CONCATENATE("'2018-05 (Д)'!I",TEXT(MATCH($C53,'2018-05 (Д)'!$C$2:$C$100,0)+1,0))))),"Н/Д",((INDIRECT(CONCATENATE("'2018-06 (Д)'!I",TEXT(MATCH($C53,'2018-06 (Д)'!$C$2:$C$100,0)+1,0)))-INDIRECT(CONCATENATE("'2018-05 (Д)'!I",TEXT(MATCH($C53,'2018-05 (Д)'!$C$2:$C$100,0)+1,0))))/INDIRECT(CONCATENATE("'2018-05 (Д)'!I",TEXT(MATCH($C53,'2018-05 (Д)'!$C$2:$C$100,0)+1,0))))*100)</f>
        <v>3.8959325131939067</v>
      </c>
      <c r="BA53" s="9">
        <f ca="1">IF(OR(INDIRECT(CONCATENATE("'2018-07 (Д)'!I",TEXT(MATCH($C53,'2018-07 (Д)'!$C$2:$C$100,0)+1,0)))="Н/Д",INDIRECT(CONCATENATE("'2018-06 (Д)'!I",TEXT(MATCH($C53,'2018-06 (Д)'!$C$2:$C$100,0)+1,0)))="Н/Д",AND(INDIRECT(CONCATENATE("'2018-07 (Д)'!I",TEXT(MATCH($C53,'2018-07 (Д)'!$C$2:$C$100,0)+1,0)))="Н/Д",INDIRECT(CONCATENATE("'2018-06 (Д)'!I",TEXT(MATCH($C53,'2018-06 (Д)'!$C$2:$C$100,0)+1,0))))),"Н/Д",((INDIRECT(CONCATENATE("'2018-07 (Д)'!I",TEXT(MATCH($C53,'2018-07 (Д)'!$C$2:$C$100,0)+1,0)))-INDIRECT(CONCATENATE("'2018-06 (Д)'!I",TEXT(MATCH($C53,'2018-06 (Д)'!$C$2:$C$100,0)+1,0))))/INDIRECT(CONCATENATE("'2018-06 (Д)'!I",TEXT(MATCH($C53,'2018-06 (Д)'!$C$2:$C$100,0)+1,0))))*100)</f>
        <v>-3.0507110411452945</v>
      </c>
      <c r="BB53" s="9">
        <f ca="1">IF(OR(INDIRECT(CONCATENATE("'2018-08 (Д)'!I",TEXT(MATCH($C53,'2018-08 (Д)'!$C$2:$C$100,0)+1,0)))="Н/Д",INDIRECT(CONCATENATE("'2018-07 (Д)'!I",TEXT(MATCH($C53,'2018-07 (Д)'!$C$2:$C$100,0)+1,0)))="Н/Д",AND(INDIRECT(CONCATENATE("'2018-08 (Д)'!I",TEXT(MATCH($C53,'2018-08 (Д)'!$C$2:$C$100,0)+1,0)))="Н/Д",INDIRECT(CONCATENATE("'2018-07 (Д)'!I",TEXT(MATCH($C53,'2018-07 (Д)'!$C$2:$C$100,0)+1,0))))),"Н/Д",((INDIRECT(CONCATENATE("'2018-08 (Д)'!I",TEXT(MATCH($C53,'2018-08 (Д)'!$C$2:$C$100,0)+1,0)))-INDIRECT(CONCATENATE("'2018-07 (Д)'!I",TEXT(MATCH($C53,'2018-07 (Д)'!$C$2:$C$100,0)+1,0))))/INDIRECT(CONCATENATE("'2018-07 (Д)'!I",TEXT(MATCH($C53,'2018-07 (Д)'!$C$2:$C$100,0)+1,0))))*100)</f>
        <v>20.201596998001609</v>
      </c>
      <c r="BC53" s="9">
        <f ca="1">IF(OR(INDIRECT(CONCATENATE("'2018-09 (Д)'!I",TEXT(MATCH($C53,'2018-09 (Д)'!$C$2:$C$100,0)+1,0)))="Н/Д",INDIRECT(CONCATENATE("'2018-08 (Д)'!I",TEXT(MATCH($C53,'2018-08 (Д)'!$C$2:$C$100,0)+1,0)))="Н/Д",AND(INDIRECT(CONCATENATE("'2018-09 (Д)'!I",TEXT(MATCH($C53,'2018-09 (Д)'!$C$2:$C$100,0)+1,0)))="Н/Д",INDIRECT(CONCATENATE("'2018-08 (Д)'!I",TEXT(MATCH($C53,'2018-08 (Д)'!$C$2:$C$100,0)+1,0))))),"Н/Д",((INDIRECT(CONCATENATE("'2018-09 (Д)'!I",TEXT(MATCH($C53,'2018-09 (Д)'!$C$2:$C$100,0)+1,0)))-INDIRECT(CONCATENATE("'2018-08 (Д)'!I",TEXT(MATCH($C53,'2018-08 (Д)'!$C$2:$C$100,0)+1,0))))/INDIRECT(CONCATENATE("'2018-08 (Д)'!I",TEXT(MATCH($C53,'2018-08 (Д)'!$C$2:$C$100,0)+1,0))))*100)</f>
        <v>-6.724052811809182</v>
      </c>
      <c r="BD53" s="9">
        <f ca="1">IF(OR(INDIRECT(CONCATENATE("'2018-10 (Д)'!I",TEXT(MATCH($C53,'2018-10 (Д)'!$C$2:$C$100,0)+1,0)))="Н/Д",INDIRECT(CONCATENATE("'2018-09 (Д)'!I",TEXT(MATCH($C53,'2018-09 (Д)'!$C$2:$C$100,0)+1,0)))="Н/Д",AND(INDIRECT(CONCATENATE("'2018-10 (Д)'!I",TEXT(MATCH($C53,'2018-10 (Д)'!$C$2:$C$100,0)+1,0)))="Н/Д",INDIRECT(CONCATENATE("'2018-09 (Д)'!I",TEXT(MATCH($C53,'2018-09 (Д)'!$C$2:$C$100,0)+1,0))))),"Н/Д",((INDIRECT(CONCATENATE("'2018-10 (Д)'!I",TEXT(MATCH($C53,'2018-10 (Д)'!$C$2:$C$100,0)+1,0)))-INDIRECT(CONCATENATE("'2018-09 (Д)'!I",TEXT(MATCH($C53,'2018-09 (Д)'!$C$2:$C$100,0)+1,0))))/INDIRECT(CONCATENATE("'2018-09 (Д)'!I",TEXT(MATCH($C53,'2018-09 (Д)'!$C$2:$C$100,0)+1,0))))*100)</f>
        <v>10.378980759984938</v>
      </c>
      <c r="BE53" s="9">
        <f ca="1">IF(OR(INDIRECT(CONCATENATE("'2018-11 (Д)'!I",TEXT(MATCH($C53,'2018-11 (Д)'!$C$2:$C$100,0)+1,0)))="Н/Д",INDIRECT(CONCATENATE("'2018-10 (Д)'!I",TEXT(MATCH($C53,'2018-10 (Д)'!$C$2:$C$100,0)+1,0)))="Н/Д",AND(INDIRECT(CONCATENATE("'2018-11 (Д)'!I",TEXT(MATCH($C53,'2018-11 (Д)'!$C$2:$C$100,0)+1,0)))="Н/Д",INDIRECT(CONCATENATE("'2018-10 (Д)'!I",TEXT(MATCH($C53,'2018-10 (Д)'!$C$2:$C$100,0)+1,0))))),"Н/Д",((INDIRECT(CONCATENATE("'2018-11 (Д)'!I",TEXT(MATCH($C53,'2018-11 (Д)'!$C$2:$C$100,0)+1,0)))-INDIRECT(CONCATENATE("'2018-10 (Д)'!I",TEXT(MATCH($C53,'2018-10 (Д)'!$C$2:$C$100,0)+1,0))))/INDIRECT(CONCATENATE("'2018-10 (Д)'!I",TEXT(MATCH($C53,'2018-10 (Д)'!$C$2:$C$100,0)+1,0))))*100)</f>
        <v>-6.7615430616738736</v>
      </c>
      <c r="BF53" s="9">
        <f ca="1">IF(OR(INDIRECT(CONCATENATE("'2018-12 (Д)'!I",TEXT(MATCH($C53,'2018-12 (Д)'!$C$2:$C$100,0)+1,0)))="Н/Д",INDIRECT(CONCATENATE("'2018-11 (Д)'!I",TEXT(MATCH($C53,'2018-11 (Д)'!$C$2:$C$100,0)+1,0)))="Н/Д",AND(INDIRECT(CONCATENATE("'2018-12 (Д)'!I",TEXT(MATCH($C53,'2018-12 (Д)'!$C$2:$C$100,0)+1,0)))="Н/Д",INDIRECT(CONCATENATE("'2018-11 (Д)'!I",TEXT(MATCH($C53,'2018-11 (Д)'!$C$2:$C$100,0)+1,0))))),"Н/Д",((INDIRECT(CONCATENATE("'2018-12 (Д)'!I",TEXT(MATCH($C53,'2018-12 (Д)'!$C$2:$C$100,0)+1,0)))-INDIRECT(CONCATENATE("'2018-11 (Д)'!I",TEXT(MATCH($C53,'2018-11 (Д)'!$C$2:$C$100,0)+1,0))))/INDIRECT(CONCATENATE("'2018-11 (Д)'!I",TEXT(MATCH($C53,'2018-11 (Д)'!$C$2:$C$100,0)+1,0))))*100)</f>
        <v>0.48417187102331616</v>
      </c>
      <c r="BG53" s="9"/>
      <c r="BH53" s="9" t="str">
        <f ca="1">IF(OR(INDIRECT(CONCATENATE("'2018-03 (Д)'!J",TEXT(MATCH($C53,'2018-03 (Д)'!$C$2:$C$100,0)+1,0)))="Н/Д",INDIRECT(CONCATENATE("'2018-02 (Д)'!J",TEXT(MATCH($C53,'2018-02 (Д)'!$C$2:$C$100,0)+1,0)))="Н/Д",AND(INDIRECT(CONCATENATE("'2018-03 (Д)'!J",TEXT(MATCH($C53,'2018-03 (Д)'!$C$2:$C$100,0)+1,0)))="Н/Д",INDIRECT(CONCATENATE("'2018-02 (Д)'!J",TEXT(MATCH($C53,'2018-02 (Д)'!$C$2:$C$100,0)+1,0))))),"Н/Д",((INDIRECT(CONCATENATE("'2018-03 (Д)'!J",TEXT(MATCH($C53,'2018-03 (Д)'!$C$2:$C$100,0)+1,0)))-INDIRECT(CONCATENATE("'2018-02 (Д)'!J",TEXT(MATCH($C53,'2018-02 (Д)'!$C$2:$C$100,0)+1,0))))/INDIRECT(CONCATENATE("'2018-02 (Д)'!J",TEXT(MATCH($C53,'2018-02 (Д)'!$C$2:$C$100,0)+1,0))))*100)</f>
        <v>Н/Д</v>
      </c>
      <c r="BI53" s="9" t="str">
        <f ca="1">IF(OR(INDIRECT(CONCATENATE("'2018-04 (Д)'!J",TEXT(MATCH($C53,'2018-04 (Д)'!$C$2:$C$100,0)+1,0)))="Н/Д",INDIRECT(CONCATENATE("'2018-03 (Д)'!J",TEXT(MATCH($C53,'2018-03 (Д)'!$C$2:$C$100,0)+1,0)))="Н/Д",AND(INDIRECT(CONCATENATE("'2018-04 (Д)'!J",TEXT(MATCH($C53,'2018-04 (Д)'!$C$2:$C$100,0)+1,0)))="Н/Д",INDIRECT(CONCATENATE("'2018-03 (Д)'!J",TEXT(MATCH($C53,'2018-03 (Д)'!$C$2:$C$100,0)+1,0))))),"Н/Д",((INDIRECT(CONCATENATE("'2018-04 (Д)'!J",TEXT(MATCH($C53,'2018-04 (Д)'!$C$2:$C$100,0)+1,0)))-INDIRECT(CONCATENATE("'2018-03 (Д)'!J",TEXT(MATCH($C53,'2018-03 (Д)'!$C$2:$C$100,0)+1,0))))/INDIRECT(CONCATENATE("'2018-03 (Д)'!J",TEXT(MATCH($C53,'2018-03 (Д)'!$C$2:$C$100,0)+1,0))))*100)</f>
        <v>Н/Д</v>
      </c>
      <c r="BJ53" s="9" t="str">
        <f ca="1">IF(OR(INDIRECT(CONCATENATE("'2018-05 (Д)'!J",TEXT(MATCH($C53,'2018-05 (Д)'!$C$2:$C$100,0)+1,0)))="Н/Д",INDIRECT(CONCATENATE("'2018-04 (Д)'!J",TEXT(MATCH($C53,'2018-04 (Д)'!$C$2:$C$100,0)+1,0)))="Н/Д",AND(INDIRECT(CONCATENATE("'2018-05 (Д)'!J",TEXT(MATCH($C53,'2018-05 (Д)'!$C$2:$C$100,0)+1,0)))="Н/Д",INDIRECT(CONCATENATE("'2018-04 (Д)'!J",TEXT(MATCH($C53,'2018-04 (Д)'!$C$2:$C$100,0)+1,0))))),"Н/Д",((INDIRECT(CONCATENATE("'2018-05 (Д)'!J",TEXT(MATCH($C53,'2018-05 (Д)'!$C$2:$C$100,0)+1,0)))-INDIRECT(CONCATENATE("'2018-04 (Д)'!J",TEXT(MATCH($C53,'2018-04 (Д)'!$C$2:$C$100,0)+1,0))))/INDIRECT(CONCATENATE("'2018-04 (Д)'!J",TEXT(MATCH($C53,'2018-04 (Д)'!$C$2:$C$100,0)+1,0))))*100)</f>
        <v>Н/Д</v>
      </c>
      <c r="BK53" s="9" t="str">
        <f ca="1">IF(OR(INDIRECT(CONCATENATE("'2018-06 (Д)'!J",TEXT(MATCH($C53,'2018-06 (Д)'!$C$2:$C$100,0)+1,0)))="Н/Д",INDIRECT(CONCATENATE("'2018-05 (Д)'!J",TEXT(MATCH($C53,'2018-05 (Д)'!$C$2:$C$100,0)+1,0)))="Н/Д",AND(INDIRECT(CONCATENATE("'2018-06 (Д)'!J",TEXT(MATCH($C53,'2018-06 (Д)'!$C$2:$C$100,0)+1,0)))="Н/Д",INDIRECT(CONCATENATE("'2018-05 (Д)'!J",TEXT(MATCH($C53,'2018-05 (Д)'!$C$2:$C$100,0)+1,0))))),"Н/Д",((INDIRECT(CONCATENATE("'2018-06 (Д)'!J",TEXT(MATCH($C53,'2018-06 (Д)'!$C$2:$C$100,0)+1,0)))-INDIRECT(CONCATENATE("'2018-05 (Д)'!J",TEXT(MATCH($C53,'2018-05 (Д)'!$C$2:$C$100,0)+1,0))))/INDIRECT(CONCATENATE("'2018-05 (Д)'!J",TEXT(MATCH($C53,'2018-05 (Д)'!$C$2:$C$100,0)+1,0))))*100)</f>
        <v>Н/Д</v>
      </c>
      <c r="BL53" s="9" t="str">
        <f ca="1">IF(OR(INDIRECT(CONCATENATE("'2018-07 (Д)'!J",TEXT(MATCH($C53,'2018-07 (Д)'!$C$2:$C$100,0)+1,0)))="Н/Д",INDIRECT(CONCATENATE("'2018-06 (Д)'!J",TEXT(MATCH($C53,'2018-06 (Д)'!$C$2:$C$100,0)+1,0)))="Н/Д",AND(INDIRECT(CONCATENATE("'2018-07 (Д)'!J",TEXT(MATCH($C53,'2018-07 (Д)'!$C$2:$C$100,0)+1,0)))="Н/Д",INDIRECT(CONCATENATE("'2018-06 (Д)'!J",TEXT(MATCH($C53,'2018-06 (Д)'!$C$2:$C$100,0)+1,0))))),"Н/Д",((INDIRECT(CONCATENATE("'2018-07 (Д)'!J",TEXT(MATCH($C53,'2018-07 (Д)'!$C$2:$C$100,0)+1,0)))-INDIRECT(CONCATENATE("'2018-06 (Д)'!J",TEXT(MATCH($C53,'2018-06 (Д)'!$C$2:$C$100,0)+1,0))))/INDIRECT(CONCATENATE("'2018-06 (Д)'!J",TEXT(MATCH($C53,'2018-06 (Д)'!$C$2:$C$100,0)+1,0))))*100)</f>
        <v>Н/Д</v>
      </c>
      <c r="BM53" s="9" t="str">
        <f ca="1">IF(OR(INDIRECT(CONCATENATE("'2018-08 (Д)'!J",TEXT(MATCH($C53,'2018-08 (Д)'!$C$2:$C$100,0)+1,0)))="Н/Д",INDIRECT(CONCATENATE("'2018-07 (Д)'!J",TEXT(MATCH($C53,'2018-07 (Д)'!$C$2:$C$100,0)+1,0)))="Н/Д",AND(INDIRECT(CONCATENATE("'2018-08 (Д)'!J",TEXT(MATCH($C53,'2018-08 (Д)'!$C$2:$C$100,0)+1,0)))="Н/Д",INDIRECT(CONCATENATE("'2018-07 (Д)'!J",TEXT(MATCH($C53,'2018-07 (Д)'!$C$2:$C$100,0)+1,0))))),"Н/Д",((INDIRECT(CONCATENATE("'2018-08 (Д)'!J",TEXT(MATCH($C53,'2018-08 (Д)'!$C$2:$C$100,0)+1,0)))-INDIRECT(CONCATENATE("'2018-07 (Д)'!J",TEXT(MATCH($C53,'2018-07 (Д)'!$C$2:$C$100,0)+1,0))))/INDIRECT(CONCATENATE("'2018-07 (Д)'!J",TEXT(MATCH($C53,'2018-07 (Д)'!$C$2:$C$100,0)+1,0))))*100)</f>
        <v>Н/Д</v>
      </c>
      <c r="BN53" s="9" t="str">
        <f ca="1">IF(OR(INDIRECT(CONCATENATE("'2018-09 (Д)'!J",TEXT(MATCH($C53,'2018-09 (Д)'!$C$2:$C$100,0)+1,0)))="Н/Д",INDIRECT(CONCATENATE("'2018-08 (Д)'!J",TEXT(MATCH($C53,'2018-08 (Д)'!$C$2:$C$100,0)+1,0)))="Н/Д",AND(INDIRECT(CONCATENATE("'2018-09 (Д)'!J",TEXT(MATCH($C53,'2018-09 (Д)'!$C$2:$C$100,0)+1,0)))="Н/Д",INDIRECT(CONCATENATE("'2018-08 (Д)'!J",TEXT(MATCH($C53,'2018-08 (Д)'!$C$2:$C$100,0)+1,0))))),"Н/Д",((INDIRECT(CONCATENATE("'2018-09 (Д)'!J",TEXT(MATCH($C53,'2018-09 (Д)'!$C$2:$C$100,0)+1,0)))-INDIRECT(CONCATENATE("'2018-08 (Д)'!J",TEXT(MATCH($C53,'2018-08 (Д)'!$C$2:$C$100,0)+1,0))))/INDIRECT(CONCATENATE("'2018-08 (Д)'!J",TEXT(MATCH($C53,'2018-08 (Д)'!$C$2:$C$100,0)+1,0))))*100)</f>
        <v>Н/Д</v>
      </c>
      <c r="BO53" s="9" t="str">
        <f ca="1">IF(OR(INDIRECT(CONCATENATE("'2018-10 (Д)'!J",TEXT(MATCH($C53,'2018-10 (Д)'!$C$2:$C$100,0)+1,0)))="Н/Д",INDIRECT(CONCATENATE("'2018-09 (Д)'!J",TEXT(MATCH($C53,'2018-09 (Д)'!$C$2:$C$100,0)+1,0)))="Н/Д",AND(INDIRECT(CONCATENATE("'2018-10 (Д)'!J",TEXT(MATCH($C53,'2018-10 (Д)'!$C$2:$C$100,0)+1,0)))="Н/Д",INDIRECT(CONCATENATE("'2018-09 (Д)'!J",TEXT(MATCH($C53,'2018-09 (Д)'!$C$2:$C$100,0)+1,0))))),"Н/Д",((INDIRECT(CONCATENATE("'2018-10 (Д)'!J",TEXT(MATCH($C53,'2018-10 (Д)'!$C$2:$C$100,0)+1,0)))-INDIRECT(CONCATENATE("'2018-09 (Д)'!J",TEXT(MATCH($C53,'2018-09 (Д)'!$C$2:$C$100,0)+1,0))))/INDIRECT(CONCATENATE("'2018-09 (Д)'!J",TEXT(MATCH($C53,'2018-09 (Д)'!$C$2:$C$100,0)+1,0))))*100)</f>
        <v>Н/Д</v>
      </c>
      <c r="BP53" s="9" t="str">
        <f ca="1">IF(OR(INDIRECT(CONCATENATE("'2018-11 (Д)'!J",TEXT(MATCH($C53,'2018-11 (Д)'!$C$2:$C$100,0)+1,0)))="Н/Д",INDIRECT(CONCATENATE("'2018-10 (Д)'!J",TEXT(MATCH($C53,'2018-10 (Д)'!$C$2:$C$100,0)+1,0)))="Н/Д",AND(INDIRECT(CONCATENATE("'2018-11 (Д)'!J",TEXT(MATCH($C53,'2018-11 (Д)'!$C$2:$C$100,0)+1,0)))="Н/Д",INDIRECT(CONCATENATE("'2018-10 (Д)'!J",TEXT(MATCH($C53,'2018-10 (Д)'!$C$2:$C$100,0)+1,0))))),"Н/Д",((INDIRECT(CONCATENATE("'2018-11 (Д)'!J",TEXT(MATCH($C53,'2018-11 (Д)'!$C$2:$C$100,0)+1,0)))-INDIRECT(CONCATENATE("'2018-10 (Д)'!J",TEXT(MATCH($C53,'2018-10 (Д)'!$C$2:$C$100,0)+1,0))))/INDIRECT(CONCATENATE("'2018-10 (Д)'!J",TEXT(MATCH($C53,'2018-10 (Д)'!$C$2:$C$100,0)+1,0))))*100)</f>
        <v>Н/Д</v>
      </c>
      <c r="BQ53" s="9" t="str">
        <f ca="1">IF(OR(INDIRECT(CONCATENATE("'2018-12 (Д)'!J",TEXT(MATCH($C53,'2018-12 (Д)'!$C$2:$C$100,0)+1,0)))="Н/Д",INDIRECT(CONCATENATE("'2018-11 (Д)'!J",TEXT(MATCH($C53,'2018-11 (Д)'!$C$2:$C$100,0)+1,0)))="Н/Д",AND(INDIRECT(CONCATENATE("'2018-12 (Д)'!J",TEXT(MATCH($C53,'2018-12 (Д)'!$C$2:$C$100,0)+1,0)))="Н/Д",INDIRECT(CONCATENATE("'2018-11 (Д)'!J",TEXT(MATCH($C53,'2018-11 (Д)'!$C$2:$C$100,0)+1,0))))),"Н/Д",((INDIRECT(CONCATENATE("'2018-12 (Д)'!J",TEXT(MATCH($C53,'2018-12 (Д)'!$C$2:$C$100,0)+1,0)))-INDIRECT(CONCATENATE("'2018-11 (Д)'!J",TEXT(MATCH($C53,'2018-11 (Д)'!$C$2:$C$100,0)+1,0))))/INDIRECT(CONCATENATE("'2018-11 (Д)'!J",TEXT(MATCH($C53,'2018-11 (Д)'!$C$2:$C$100,0)+1,0))))*100)</f>
        <v>Н/Д</v>
      </c>
      <c r="BR53" s="9"/>
      <c r="BS53" s="9">
        <f ca="1">IF(OR(INDIRECT(CONCATENATE("'2018-03 (Д)'!K",TEXT(MATCH($C53,'2018-03 (Д)'!$C$2:$C$100,0)+1,0)))="Н/Д",INDIRECT(CONCATENATE("'2018-02 (Д)'!K",TEXT(MATCH($C53,'2018-02 (Д)'!$C$2:$C$100,0)+1,0)))="Н/Д",AND(INDIRECT(CONCATENATE("'2018-03 (Д)'!K",TEXT(MATCH($C53,'2018-03 (Д)'!$C$2:$C$100,0)+1,0)))="Н/Д",INDIRECT(CONCATENATE("'2018-02 (Д)'!K",TEXT(MATCH($C53,'2018-02 (Д)'!$C$2:$C$100,0)+1,0))))),"Н/Д",((INDIRECT(CONCATENATE("'2018-03 (Д)'!K",TEXT(MATCH($C53,'2018-03 (Д)'!$C$2:$C$100,0)+1,0)))-INDIRECT(CONCATENATE("'2018-02 (Д)'!K",TEXT(MATCH($C53,'2018-02 (Д)'!$C$2:$C$100,0)+1,0))))/INDIRECT(CONCATENATE("'2018-02 (Д)'!K",TEXT(MATCH($C53,'2018-02 (Д)'!$C$2:$C$100,0)+1,0))))*100)</f>
        <v>-36.173021953067924</v>
      </c>
      <c r="BT53" s="9">
        <f ca="1">IF(OR(INDIRECT(CONCATENATE("'2018-04 (Д)'!K",TEXT(MATCH($C53,'2018-04 (Д)'!$C$2:$C$100,0)+1,0)))="Н/Д",INDIRECT(CONCATENATE("'2018-03 (Д)'!K",TEXT(MATCH($C53,'2018-03 (Д)'!$C$2:$C$100,0)+1,0)))="Н/Д",AND(INDIRECT(CONCATENATE("'2018-04 (Д)'!K",TEXT(MATCH($C53,'2018-04 (Д)'!$C$2:$C$100,0)+1,0)))="Н/Д",INDIRECT(CONCATENATE("'2018-03 (Д)'!K",TEXT(MATCH($C53,'2018-03 (Д)'!$C$2:$C$100,0)+1,0))))),"Н/Д",((INDIRECT(CONCATENATE("'2018-04 (Д)'!K",TEXT(MATCH($C53,'2018-04 (Д)'!$C$2:$C$100,0)+1,0)))-INDIRECT(CONCATENATE("'2018-03 (Д)'!K",TEXT(MATCH($C53,'2018-03 (Д)'!$C$2:$C$100,0)+1,0))))/INDIRECT(CONCATENATE("'2018-03 (Д)'!K",TEXT(MATCH($C53,'2018-03 (Д)'!$C$2:$C$100,0)+1,0))))*100)</f>
        <v>151.12590725429055</v>
      </c>
      <c r="BU53" s="9">
        <f ca="1">IF(OR(INDIRECT(CONCATENATE("'2018-05 (Д)'!K",TEXT(MATCH($C53,'2018-05 (Д)'!$C$2:$C$100,0)+1,0)))="Н/Д",INDIRECT(CONCATENATE("'2018-04 (Д)'!K",TEXT(MATCH($C53,'2018-04 (Д)'!$C$2:$C$100,0)+1,0)))="Н/Д",AND(INDIRECT(CONCATENATE("'2018-05 (Д)'!K",TEXT(MATCH($C53,'2018-05 (Д)'!$C$2:$C$100,0)+1,0)))="Н/Д",INDIRECT(CONCATENATE("'2018-04 (Д)'!K",TEXT(MATCH($C53,'2018-04 (Д)'!$C$2:$C$100,0)+1,0))))),"Н/Д",((INDIRECT(CONCATENATE("'2018-05 (Д)'!K",TEXT(MATCH($C53,'2018-05 (Д)'!$C$2:$C$100,0)+1,0)))-INDIRECT(CONCATENATE("'2018-04 (Д)'!K",TEXT(MATCH($C53,'2018-04 (Д)'!$C$2:$C$100,0)+1,0))))/INDIRECT(CONCATENATE("'2018-04 (Д)'!K",TEXT(MATCH($C53,'2018-04 (Д)'!$C$2:$C$100,0)+1,0))))*100)</f>
        <v>136.94774535747919</v>
      </c>
      <c r="BV53" s="9">
        <f ca="1">IF(OR(INDIRECT(CONCATENATE("'2018-06 (Д)'!K",TEXT(MATCH($C53,'2018-06 (Д)'!$C$2:$C$100,0)+1,0)))="Н/Д",INDIRECT(CONCATENATE("'2018-05 (Д)'!K",TEXT(MATCH($C53,'2018-05 (Д)'!$C$2:$C$100,0)+1,0)))="Н/Д",AND(INDIRECT(CONCATENATE("'2018-06 (Д)'!K",TEXT(MATCH($C53,'2018-06 (Д)'!$C$2:$C$100,0)+1,0)))="Н/Д",INDIRECT(CONCATENATE("'2018-05 (Д)'!K",TEXT(MATCH($C53,'2018-05 (Д)'!$C$2:$C$100,0)+1,0))))),"Н/Д",((INDIRECT(CONCATENATE("'2018-06 (Д)'!K",TEXT(MATCH($C53,'2018-06 (Д)'!$C$2:$C$100,0)+1,0)))-INDIRECT(CONCATENATE("'2018-05 (Д)'!K",TEXT(MATCH($C53,'2018-05 (Д)'!$C$2:$C$100,0)+1,0))))/INDIRECT(CONCATENATE("'2018-05 (Д)'!K",TEXT(MATCH($C53,'2018-05 (Д)'!$C$2:$C$100,0)+1,0))))*100)</f>
        <v>-61.522375414306786</v>
      </c>
      <c r="BW53" s="9">
        <f ca="1">IF(OR(INDIRECT(CONCATENATE("'2018-07 (Д)'!K",TEXT(MATCH($C53,'2018-07 (Д)'!$C$2:$C$100,0)+1,0)))="Н/Д",INDIRECT(CONCATENATE("'2018-06 (Д)'!K",TEXT(MATCH($C53,'2018-06 (Д)'!$C$2:$C$100,0)+1,0)))="Н/Д",AND(INDIRECT(CONCATENATE("'2018-07 (Д)'!K",TEXT(MATCH($C53,'2018-07 (Д)'!$C$2:$C$100,0)+1,0)))="Н/Д",INDIRECT(CONCATENATE("'2018-06 (Д)'!K",TEXT(MATCH($C53,'2018-06 (Д)'!$C$2:$C$100,0)+1,0))))),"Н/Д",((INDIRECT(CONCATENATE("'2018-07 (Д)'!K",TEXT(MATCH($C53,'2018-07 (Д)'!$C$2:$C$100,0)+1,0)))-INDIRECT(CONCATENATE("'2018-06 (Д)'!K",TEXT(MATCH($C53,'2018-06 (Д)'!$C$2:$C$100,0)+1,0))))/INDIRECT(CONCATENATE("'2018-06 (Д)'!K",TEXT(MATCH($C53,'2018-06 (Д)'!$C$2:$C$100,0)+1,0))))*100)</f>
        <v>-19.055532735086107</v>
      </c>
      <c r="BX53" s="9">
        <f ca="1">IF(OR(INDIRECT(CONCATENATE("'2018-08 (Д)'!K",TEXT(MATCH($C53,'2018-08 (Д)'!$C$2:$C$100,0)+1,0)))="Н/Д",INDIRECT(CONCATENATE("'2018-07 (Д)'!K",TEXT(MATCH($C53,'2018-07 (Д)'!$C$2:$C$100,0)+1,0)))="Н/Д",AND(INDIRECT(CONCATENATE("'2018-08 (Д)'!K",TEXT(MATCH($C53,'2018-08 (Д)'!$C$2:$C$100,0)+1,0)))="Н/Д",INDIRECT(CONCATENATE("'2018-07 (Д)'!K",TEXT(MATCH($C53,'2018-07 (Д)'!$C$2:$C$100,0)+1,0))))),"Н/Д",((INDIRECT(CONCATENATE("'2018-08 (Д)'!K",TEXT(MATCH($C53,'2018-08 (Д)'!$C$2:$C$100,0)+1,0)))-INDIRECT(CONCATENATE("'2018-07 (Д)'!K",TEXT(MATCH($C53,'2018-07 (Д)'!$C$2:$C$100,0)+1,0))))/INDIRECT(CONCATENATE("'2018-07 (Д)'!K",TEXT(MATCH($C53,'2018-07 (Д)'!$C$2:$C$100,0)+1,0))))*100)</f>
        <v>120.660945318253</v>
      </c>
      <c r="BY53" s="9">
        <f ca="1">IF(OR(INDIRECT(CONCATENATE("'2018-09 (Д)'!K",TEXT(MATCH($C53,'2018-09 (Д)'!$C$2:$C$100,0)+1,0)))="Н/Д",INDIRECT(CONCATENATE("'2018-08 (Д)'!K",TEXT(MATCH($C53,'2018-08 (Д)'!$C$2:$C$100,0)+1,0)))="Н/Д",AND(INDIRECT(CONCATENATE("'2018-09 (Д)'!K",TEXT(MATCH($C53,'2018-09 (Д)'!$C$2:$C$100,0)+1,0)))="Н/Д",INDIRECT(CONCATENATE("'2018-08 (Д)'!K",TEXT(MATCH($C53,'2018-08 (Д)'!$C$2:$C$100,0)+1,0))))),"Н/Д",((INDIRECT(CONCATENATE("'2018-09 (Д)'!K",TEXT(MATCH($C53,'2018-09 (Д)'!$C$2:$C$100,0)+1,0)))-INDIRECT(CONCATENATE("'2018-08 (Д)'!K",TEXT(MATCH($C53,'2018-08 (Д)'!$C$2:$C$100,0)+1,0))))/INDIRECT(CONCATENATE("'2018-08 (Д)'!K",TEXT(MATCH($C53,'2018-08 (Д)'!$C$2:$C$100,0)+1,0))))*100)</f>
        <v>-73.320595757459699</v>
      </c>
      <c r="BZ53" s="9">
        <f ca="1">IF(OR(INDIRECT(CONCATENATE("'2018-10 (Д)'!K",TEXT(MATCH($C53,'2018-10 (Д)'!$C$2:$C$100,0)+1,0)))="Н/Д",INDIRECT(CONCATENATE("'2018-09 (Д)'!K",TEXT(MATCH($C53,'2018-09 (Д)'!$C$2:$C$100,0)+1,0)))="Н/Д",AND(INDIRECT(CONCATENATE("'2018-10 (Д)'!K",TEXT(MATCH($C53,'2018-10 (Д)'!$C$2:$C$100,0)+1,0)))="Н/Д",INDIRECT(CONCATENATE("'2018-09 (Д)'!K",TEXT(MATCH($C53,'2018-09 (Д)'!$C$2:$C$100,0)+1,0))))),"Н/Д",((INDIRECT(CONCATENATE("'2018-10 (Д)'!K",TEXT(MATCH($C53,'2018-10 (Д)'!$C$2:$C$100,0)+1,0)))-INDIRECT(CONCATENATE("'2018-09 (Д)'!K",TEXT(MATCH($C53,'2018-09 (Д)'!$C$2:$C$100,0)+1,0))))/INDIRECT(CONCATENATE("'2018-09 (Д)'!K",TEXT(MATCH($C53,'2018-09 (Д)'!$C$2:$C$100,0)+1,0))))*100)</f>
        <v>-39.403581468935712</v>
      </c>
      <c r="CA53" s="9">
        <f ca="1">IF(OR(INDIRECT(CONCATENATE("'2018-11 (Д)'!K",TEXT(MATCH($C53,'2018-11 (Д)'!$C$2:$C$100,0)+1,0)))="Н/Д",INDIRECT(CONCATENATE("'2018-10 (Д)'!K",TEXT(MATCH($C53,'2018-10 (Д)'!$C$2:$C$100,0)+1,0)))="Н/Д",AND(INDIRECT(CONCATENATE("'2018-11 (Д)'!K",TEXT(MATCH($C53,'2018-11 (Д)'!$C$2:$C$100,0)+1,0)))="Н/Д",INDIRECT(CONCATENATE("'2018-10 (Д)'!K",TEXT(MATCH($C53,'2018-10 (Д)'!$C$2:$C$100,0)+1,0))))),"Н/Д",((INDIRECT(CONCATENATE("'2018-11 (Д)'!K",TEXT(MATCH($C53,'2018-11 (Д)'!$C$2:$C$100,0)+1,0)))-INDIRECT(CONCATENATE("'2018-10 (Д)'!K",TEXT(MATCH($C53,'2018-10 (Д)'!$C$2:$C$100,0)+1,0))))/INDIRECT(CONCATENATE("'2018-10 (Д)'!K",TEXT(MATCH($C53,'2018-10 (Д)'!$C$2:$C$100,0)+1,0))))*100)</f>
        <v>524.51347659631131</v>
      </c>
      <c r="CB53" s="9">
        <f ca="1">IF(OR(INDIRECT(CONCATENATE("'2018-12 (Д)'!K",TEXT(MATCH($C53,'2018-12 (Д)'!$C$2:$C$100,0)+1,0)))="Н/Д",INDIRECT(CONCATENATE("'2018-11 (Д)'!K",TEXT(MATCH($C53,'2018-11 (Д)'!$C$2:$C$100,0)+1,0)))="Н/Д",AND(INDIRECT(CONCATENATE("'2018-12 (Д)'!K",TEXT(MATCH($C53,'2018-12 (Д)'!$C$2:$C$100,0)+1,0)))="Н/Д",INDIRECT(CONCATENATE("'2018-11 (Д)'!K",TEXT(MATCH($C53,'2018-11 (Д)'!$C$2:$C$100,0)+1,0))))),"Н/Д",((INDIRECT(CONCATENATE("'2018-12 (Д)'!K",TEXT(MATCH($C53,'2018-12 (Д)'!$C$2:$C$100,0)+1,0)))-INDIRECT(CONCATENATE("'2018-11 (Д)'!K",TEXT(MATCH($C53,'2018-11 (Д)'!$C$2:$C$100,0)+1,0))))/INDIRECT(CONCATENATE("'2018-11 (Д)'!K",TEXT(MATCH($C53,'2018-11 (Д)'!$C$2:$C$100,0)+1,0))))*100)</f>
        <v>-76.524673331018761</v>
      </c>
      <c r="CC53" s="9"/>
      <c r="CD53" s="9">
        <f ca="1">IF(OR(INDIRECT(CONCATENATE("'2018-03 (Д)'!L",TEXT(MATCH($C53,'2018-03 (Д)'!$C$2:$C$100,0)+1,0)))="Н/Д",INDIRECT(CONCATENATE("'2018-02 (Д)'!L",TEXT(MATCH($C53,'2018-02 (Д)'!$C$2:$C$100,0)+1,0)))="Н/Д",AND(INDIRECT(CONCATENATE("'2018-03 (Д)'!L",TEXT(MATCH($C53,'2018-03 (Д)'!$C$2:$C$100,0)+1,0)))="Н/Д",INDIRECT(CONCATENATE("'2018-02 (Д)'!L",TEXT(MATCH($C53,'2018-02 (Д)'!$C$2:$C$100,0)+1,0))))),"Н/Д",((INDIRECT(CONCATENATE("'2018-03 (Д)'!L",TEXT(MATCH($C53,'2018-03 (Д)'!$C$2:$C$100,0)+1,0)))-INDIRECT(CONCATENATE("'2018-02 (Д)'!L",TEXT(MATCH($C53,'2018-02 (Д)'!$C$2:$C$100,0)+1,0))))/INDIRECT(CONCATENATE("'2018-02 (Д)'!L",TEXT(MATCH($C53,'2018-02 (Д)'!$C$2:$C$100,0)+1,0))))*100)</f>
        <v>71.445377520131515</v>
      </c>
      <c r="CE53" s="9">
        <f ca="1">IF(OR(INDIRECT(CONCATENATE("'2018-04 (Д)'!L",TEXT(MATCH($C53,'2018-04 (Д)'!$C$2:$C$100,0)+1,0)))="Н/Д",INDIRECT(CONCATENATE("'2018-03 (Д)'!L",TEXT(MATCH($C53,'2018-03 (Д)'!$C$2:$C$100,0)+1,0)))="Н/Д",AND(INDIRECT(CONCATENATE("'2018-04 (Д)'!L",TEXT(MATCH($C53,'2018-04 (Д)'!$C$2:$C$100,0)+1,0)))="Н/Д",INDIRECT(CONCATENATE("'2018-03 (Д)'!L",TEXT(MATCH($C53,'2018-03 (Д)'!$C$2:$C$100,0)+1,0))))),"Н/Д",((INDIRECT(CONCATENATE("'2018-04 (Д)'!L",TEXT(MATCH($C53,'2018-04 (Д)'!$C$2:$C$100,0)+1,0)))-INDIRECT(CONCATENATE("'2018-03 (Д)'!L",TEXT(MATCH($C53,'2018-03 (Д)'!$C$2:$C$100,0)+1,0))))/INDIRECT(CONCATENATE("'2018-03 (Д)'!L",TEXT(MATCH($C53,'2018-03 (Д)'!$C$2:$C$100,0)+1,0))))*100)</f>
        <v>66.63366144847032</v>
      </c>
      <c r="CF53" s="9">
        <f ca="1">IF(OR(INDIRECT(CONCATENATE("'2018-05 (Д)'!L",TEXT(MATCH($C53,'2018-05 (Д)'!$C$2:$C$100,0)+1,0)))="Н/Д",INDIRECT(CONCATENATE("'2018-04 (Д)'!L",TEXT(MATCH($C53,'2018-04 (Д)'!$C$2:$C$100,0)+1,0)))="Н/Д",AND(INDIRECT(CONCATENATE("'2018-05 (Д)'!L",TEXT(MATCH($C53,'2018-05 (Д)'!$C$2:$C$100,0)+1,0)))="Н/Д",INDIRECT(CONCATENATE("'2018-04 (Д)'!L",TEXT(MATCH($C53,'2018-04 (Д)'!$C$2:$C$100,0)+1,0))))),"Н/Д",((INDIRECT(CONCATENATE("'2018-05 (Д)'!L",TEXT(MATCH($C53,'2018-05 (Д)'!$C$2:$C$100,0)+1,0)))-INDIRECT(CONCATENATE("'2018-04 (Д)'!L",TEXT(MATCH($C53,'2018-04 (Д)'!$C$2:$C$100,0)+1,0))))/INDIRECT(CONCATENATE("'2018-04 (Д)'!L",TEXT(MATCH($C53,'2018-04 (Д)'!$C$2:$C$100,0)+1,0))))*100)</f>
        <v>92.81908606382386</v>
      </c>
      <c r="CG53" s="9">
        <f ca="1">IF(OR(INDIRECT(CONCATENATE("'2018-06 (Д)'!L",TEXT(MATCH($C53,'2018-06 (Д)'!$C$2:$C$100,0)+1,0)))="Н/Д",INDIRECT(CONCATENATE("'2018-05 (Д)'!L",TEXT(MATCH($C53,'2018-05 (Д)'!$C$2:$C$100,0)+1,0)))="Н/Д",AND(INDIRECT(CONCATENATE("'2018-06 (Д)'!L",TEXT(MATCH($C53,'2018-06 (Д)'!$C$2:$C$100,0)+1,0)))="Н/Д",INDIRECT(CONCATENATE("'2018-05 (Д)'!L",TEXT(MATCH($C53,'2018-05 (Д)'!$C$2:$C$100,0)+1,0))))),"Н/Д",((INDIRECT(CONCATENATE("'2018-06 (Д)'!L",TEXT(MATCH($C53,'2018-06 (Д)'!$C$2:$C$100,0)+1,0)))-INDIRECT(CONCATENATE("'2018-05 (Д)'!L",TEXT(MATCH($C53,'2018-05 (Д)'!$C$2:$C$100,0)+1,0))))/INDIRECT(CONCATENATE("'2018-05 (Д)'!L",TEXT(MATCH($C53,'2018-05 (Д)'!$C$2:$C$100,0)+1,0))))*100)</f>
        <v>-40.455360713749009</v>
      </c>
      <c r="CH53" s="9">
        <f ca="1">IF(OR(INDIRECT(CONCATENATE("'2018-07 (Д)'!L",TEXT(MATCH($C53,'2018-07 (Д)'!$C$2:$C$100,0)+1,0)))="Н/Д",INDIRECT(CONCATENATE("'2018-06 (Д)'!L",TEXT(MATCH($C53,'2018-06 (Д)'!$C$2:$C$100,0)+1,0)))="Н/Д",AND(INDIRECT(CONCATENATE("'2018-07 (Д)'!L",TEXT(MATCH($C53,'2018-07 (Д)'!$C$2:$C$100,0)+1,0)))="Н/Д",INDIRECT(CONCATENATE("'2018-06 (Д)'!L",TEXT(MATCH($C53,'2018-06 (Д)'!$C$2:$C$100,0)+1,0))))),"Н/Д",((INDIRECT(CONCATENATE("'2018-07 (Д)'!L",TEXT(MATCH($C53,'2018-07 (Д)'!$C$2:$C$100,0)+1,0)))-INDIRECT(CONCATENATE("'2018-06 (Д)'!L",TEXT(MATCH($C53,'2018-06 (Д)'!$C$2:$C$100,0)+1,0))))/INDIRECT(CONCATENATE("'2018-06 (Д)'!L",TEXT(MATCH($C53,'2018-06 (Д)'!$C$2:$C$100,0)+1,0))))*100)</f>
        <v>-81.802494291647463</v>
      </c>
      <c r="CI53" s="9">
        <f ca="1">IF(OR(INDIRECT(CONCATENATE("'2018-08 (Д)'!L",TEXT(MATCH($C53,'2018-08 (Д)'!$C$2:$C$100,0)+1,0)))="Н/Д",INDIRECT(CONCATENATE("'2018-07 (Д)'!L",TEXT(MATCH($C53,'2018-07 (Д)'!$C$2:$C$100,0)+1,0)))="Н/Д",AND(INDIRECT(CONCATENATE("'2018-08 (Д)'!L",TEXT(MATCH($C53,'2018-08 (Д)'!$C$2:$C$100,0)+1,0)))="Н/Д",INDIRECT(CONCATENATE("'2018-07 (Д)'!L",TEXT(MATCH($C53,'2018-07 (Д)'!$C$2:$C$100,0)+1,0))))),"Н/Д",((INDIRECT(CONCATENATE("'2018-08 (Д)'!L",TEXT(MATCH($C53,'2018-08 (Д)'!$C$2:$C$100,0)+1,0)))-INDIRECT(CONCATENATE("'2018-07 (Д)'!L",TEXT(MATCH($C53,'2018-07 (Д)'!$C$2:$C$100,0)+1,0))))/INDIRECT(CONCATENATE("'2018-07 (Д)'!L",TEXT(MATCH($C53,'2018-07 (Д)'!$C$2:$C$100,0)+1,0))))*100)</f>
        <v>1124.1752795059479</v>
      </c>
      <c r="CJ53" s="9">
        <f ca="1">IF(OR(INDIRECT(CONCATENATE("'2018-09 (Д)'!L",TEXT(MATCH($C53,'2018-09 (Д)'!$C$2:$C$100,0)+1,0)))="Н/Д",INDIRECT(CONCATENATE("'2018-08 (Д)'!L",TEXT(MATCH($C53,'2018-08 (Д)'!$C$2:$C$100,0)+1,0)))="Н/Д",AND(INDIRECT(CONCATENATE("'2018-09 (Д)'!L",TEXT(MATCH($C53,'2018-09 (Д)'!$C$2:$C$100,0)+1,0)))="Н/Д",INDIRECT(CONCATENATE("'2018-08 (Д)'!L",TEXT(MATCH($C53,'2018-08 (Д)'!$C$2:$C$100,0)+1,0))))),"Н/Д",((INDIRECT(CONCATENATE("'2018-09 (Д)'!L",TEXT(MATCH($C53,'2018-09 (Д)'!$C$2:$C$100,0)+1,0)))-INDIRECT(CONCATENATE("'2018-08 (Д)'!L",TEXT(MATCH($C53,'2018-08 (Д)'!$C$2:$C$100,0)+1,0))))/INDIRECT(CONCATENATE("'2018-08 (Д)'!L",TEXT(MATCH($C53,'2018-08 (Д)'!$C$2:$C$100,0)+1,0))))*100)</f>
        <v>-77.666161684123935</v>
      </c>
      <c r="CK53" s="9">
        <f ca="1">IF(OR(INDIRECT(CONCATENATE("'2018-10 (Д)'!L",TEXT(MATCH($C53,'2018-10 (Д)'!$C$2:$C$100,0)+1,0)))="Н/Д",INDIRECT(CONCATENATE("'2018-09 (Д)'!L",TEXT(MATCH($C53,'2018-09 (Д)'!$C$2:$C$100,0)+1,0)))="Н/Д",AND(INDIRECT(CONCATENATE("'2018-10 (Д)'!L",TEXT(MATCH($C53,'2018-10 (Д)'!$C$2:$C$100,0)+1,0)))="Н/Д",INDIRECT(CONCATENATE("'2018-09 (Д)'!L",TEXT(MATCH($C53,'2018-09 (Д)'!$C$2:$C$100,0)+1,0))))),"Н/Д",((INDIRECT(CONCATENATE("'2018-10 (Д)'!L",TEXT(MATCH($C53,'2018-10 (Д)'!$C$2:$C$100,0)+1,0)))-INDIRECT(CONCATENATE("'2018-09 (Д)'!L",TEXT(MATCH($C53,'2018-09 (Д)'!$C$2:$C$100,0)+1,0))))/INDIRECT(CONCATENATE("'2018-09 (Д)'!L",TEXT(MATCH($C53,'2018-09 (Д)'!$C$2:$C$100,0)+1,0))))*100)</f>
        <v>-9.0603407510224212</v>
      </c>
      <c r="CL53" s="9">
        <f ca="1">IF(OR(INDIRECT(CONCATENATE("'2018-11 (Д)'!L",TEXT(MATCH($C53,'2018-11 (Д)'!$C$2:$C$100,0)+1,0)))="Н/Д",INDIRECT(CONCATENATE("'2018-10 (Д)'!L",TEXT(MATCH($C53,'2018-10 (Д)'!$C$2:$C$100,0)+1,0)))="Н/Д",AND(INDIRECT(CONCATENATE("'2018-11 (Д)'!L",TEXT(MATCH($C53,'2018-11 (Д)'!$C$2:$C$100,0)+1,0)))="Н/Д",INDIRECT(CONCATENATE("'2018-10 (Д)'!L",TEXT(MATCH($C53,'2018-10 (Д)'!$C$2:$C$100,0)+1,0))))),"Н/Д",((INDIRECT(CONCATENATE("'2018-11 (Д)'!L",TEXT(MATCH($C53,'2018-11 (Д)'!$C$2:$C$100,0)+1,0)))-INDIRECT(CONCATENATE("'2018-10 (Д)'!L",TEXT(MATCH($C53,'2018-10 (Д)'!$C$2:$C$100,0)+1,0))))/INDIRECT(CONCATENATE("'2018-10 (Д)'!L",TEXT(MATCH($C53,'2018-10 (Д)'!$C$2:$C$100,0)+1,0))))*100)</f>
        <v>358.53157297716064</v>
      </c>
      <c r="CM53" s="9">
        <f ca="1">IF(OR(INDIRECT(CONCATENATE("'2018-12 (Д)'!L",TEXT(MATCH($C53,'2018-12 (Д)'!$C$2:$C$100,0)+1,0)))="Н/Д",INDIRECT(CONCATENATE("'2018-11 (Д)'!L",TEXT(MATCH($C53,'2018-11 (Д)'!$C$2:$C$100,0)+1,0)))="Н/Д",AND(INDIRECT(CONCATENATE("'2018-12 (Д)'!L",TEXT(MATCH($C53,'2018-12 (Д)'!$C$2:$C$100,0)+1,0)))="Н/Д",INDIRECT(CONCATENATE("'2018-11 (Д)'!L",TEXT(MATCH($C53,'2018-11 (Д)'!$C$2:$C$100,0)+1,0))))),"Н/Д",((INDIRECT(CONCATENATE("'2018-12 (Д)'!L",TEXT(MATCH($C53,'2018-12 (Д)'!$C$2:$C$100,0)+1,0)))-INDIRECT(CONCATENATE("'2018-11 (Д)'!L",TEXT(MATCH($C53,'2018-11 (Д)'!$C$2:$C$100,0)+1,0))))/INDIRECT(CONCATENATE("'2018-11 (Д)'!L",TEXT(MATCH($C53,'2018-11 (Д)'!$C$2:$C$100,0)+1,0))))*100)</f>
        <v>-23.318110796060594</v>
      </c>
      <c r="CN53" s="9"/>
      <c r="CO53" s="9">
        <f ca="1">IF(OR(INDIRECT(CONCATENATE("'2018-03 (Д)'!M",TEXT(MATCH($C53,'2018-03 (Д)'!$C$2:$C$100,0)+1,0)))="Н/Д",INDIRECT(CONCATENATE("'2018-02 (Д)'!M",TEXT(MATCH($C53,'2018-02 (Д)'!$C$2:$C$100,0)+1,0)))="Н/Д",AND(INDIRECT(CONCATENATE("'2018-03 (Д)'!M",TEXT(MATCH($C53,'2018-03 (Д)'!$C$2:$C$100,0)+1,0)))="Н/Д",INDIRECT(CONCATENATE("'2018-02 (Д)'!M",TEXT(MATCH($C53,'2018-02 (Д)'!$C$2:$C$100,0)+1,0))))),"Н/Д",((INDIRECT(CONCATENATE("'2018-03 (Д)'!M",TEXT(MATCH($C53,'2018-03 (Д)'!$C$2:$C$100,0)+1,0)))-INDIRECT(CONCATENATE("'2018-02 (Д)'!M",TEXT(MATCH($C53,'2018-02 (Д)'!$C$2:$C$100,0)+1,0))))/INDIRECT(CONCATENATE("'2018-02 (Д)'!M",TEXT(MATCH($C53,'2018-02 (Д)'!$C$2:$C$100,0)+1,0))))*100)</f>
        <v>19.93096417866645</v>
      </c>
      <c r="CP53" s="9">
        <f ca="1">IF(OR(INDIRECT(CONCATENATE("'2018-04 (Д)'!M",TEXT(MATCH($C53,'2018-04 (Д)'!$C$2:$C$100,0)+1,0)))="Н/Д",INDIRECT(CONCATENATE("'2018-03 (Д)'!M",TEXT(MATCH($C53,'2018-03 (Д)'!$C$2:$C$100,0)+1,0)))="Н/Д",AND(INDIRECT(CONCATENATE("'2018-04 (Д)'!M",TEXT(MATCH($C53,'2018-04 (Д)'!$C$2:$C$100,0)+1,0)))="Н/Д",INDIRECT(CONCATENATE("'2018-03 (Д)'!M",TEXT(MATCH($C53,'2018-03 (Д)'!$C$2:$C$100,0)+1,0))))),"Н/Д",((INDIRECT(CONCATENATE("'2018-04 (Д)'!M",TEXT(MATCH($C53,'2018-04 (Д)'!$C$2:$C$100,0)+1,0)))-INDIRECT(CONCATENATE("'2018-03 (Д)'!M",TEXT(MATCH($C53,'2018-03 (Д)'!$C$2:$C$100,0)+1,0))))/INDIRECT(CONCATENATE("'2018-03 (Д)'!M",TEXT(MATCH($C53,'2018-03 (Д)'!$C$2:$C$100,0)+1,0))))*100)</f>
        <v>-25.047353524555309</v>
      </c>
      <c r="CQ53" s="9">
        <f ca="1">IF(OR(INDIRECT(CONCATENATE("'2018-05 (Д)'!M",TEXT(MATCH($C53,'2018-05 (Д)'!$C$2:$C$100,0)+1,0)))="Н/Д",INDIRECT(CONCATENATE("'2018-04 (Д)'!M",TEXT(MATCH($C53,'2018-04 (Д)'!$C$2:$C$100,0)+1,0)))="Н/Д",AND(INDIRECT(CONCATENATE("'2018-05 (Д)'!M",TEXT(MATCH($C53,'2018-05 (Д)'!$C$2:$C$100,0)+1,0)))="Н/Д",INDIRECT(CONCATENATE("'2018-04 (Д)'!M",TEXT(MATCH($C53,'2018-04 (Д)'!$C$2:$C$100,0)+1,0))))),"Н/Д",((INDIRECT(CONCATENATE("'2018-05 (Д)'!M",TEXT(MATCH($C53,'2018-05 (Д)'!$C$2:$C$100,0)+1,0)))-INDIRECT(CONCATENATE("'2018-04 (Д)'!M",TEXT(MATCH($C53,'2018-04 (Д)'!$C$2:$C$100,0)+1,0))))/INDIRECT(CONCATENATE("'2018-04 (Д)'!M",TEXT(MATCH($C53,'2018-04 (Д)'!$C$2:$C$100,0)+1,0))))*100)</f>
        <v>3.3342359011608731</v>
      </c>
      <c r="CR53" s="9">
        <f ca="1">IF(OR(INDIRECT(CONCATENATE("'2018-06 (Д)'!M",TEXT(MATCH($C53,'2018-06 (Д)'!$C$2:$C$100,0)+1,0)))="Н/Д",INDIRECT(CONCATENATE("'2018-05 (Д)'!M",TEXT(MATCH($C53,'2018-05 (Д)'!$C$2:$C$100,0)+1,0)))="Н/Д",AND(INDIRECT(CONCATENATE("'2018-06 (Д)'!M",TEXT(MATCH($C53,'2018-06 (Д)'!$C$2:$C$100,0)+1,0)))="Н/Д",INDIRECT(CONCATENATE("'2018-05 (Д)'!M",TEXT(MATCH($C53,'2018-05 (Д)'!$C$2:$C$100,0)+1,0))))),"Н/Д",((INDIRECT(CONCATENATE("'2018-06 (Д)'!M",TEXT(MATCH($C53,'2018-06 (Д)'!$C$2:$C$100,0)+1,0)))-INDIRECT(CONCATENATE("'2018-05 (Д)'!M",TEXT(MATCH($C53,'2018-05 (Д)'!$C$2:$C$100,0)+1,0))))/INDIRECT(CONCATENATE("'2018-05 (Д)'!M",TEXT(MATCH($C53,'2018-05 (Д)'!$C$2:$C$100,0)+1,0))))*100)</f>
        <v>56.242830796434504</v>
      </c>
      <c r="CS53" s="9">
        <f ca="1">IF(OR(INDIRECT(CONCATENATE("'2018-07 (Д)'!M",TEXT(MATCH($C53,'2018-07 (Д)'!$C$2:$C$100,0)+1,0)))="Н/Д",INDIRECT(CONCATENATE("'2018-06 (Д)'!M",TEXT(MATCH($C53,'2018-06 (Д)'!$C$2:$C$100,0)+1,0)))="Н/Д",AND(INDIRECT(CONCATENATE("'2018-07 (Д)'!M",TEXT(MATCH($C53,'2018-07 (Д)'!$C$2:$C$100,0)+1,0)))="Н/Д",INDIRECT(CONCATENATE("'2018-06 (Д)'!M",TEXT(MATCH($C53,'2018-06 (Д)'!$C$2:$C$100,0)+1,0))))),"Н/Д",((INDIRECT(CONCATENATE("'2018-07 (Д)'!M",TEXT(MATCH($C53,'2018-07 (Д)'!$C$2:$C$100,0)+1,0)))-INDIRECT(CONCATENATE("'2018-06 (Д)'!M",TEXT(MATCH($C53,'2018-06 (Д)'!$C$2:$C$100,0)+1,0))))/INDIRECT(CONCATENATE("'2018-06 (Д)'!M",TEXT(MATCH($C53,'2018-06 (Д)'!$C$2:$C$100,0)+1,0))))*100)</f>
        <v>-15.363870909558672</v>
      </c>
      <c r="CT53" s="9">
        <f ca="1">IF(OR(INDIRECT(CONCATENATE("'2018-08 (Д)'!M",TEXT(MATCH($C53,'2018-08 (Д)'!$C$2:$C$100,0)+1,0)))="Н/Д",INDIRECT(CONCATENATE("'2018-07 (Д)'!M",TEXT(MATCH($C53,'2018-07 (Д)'!$C$2:$C$100,0)+1,0)))="Н/Д",AND(INDIRECT(CONCATENATE("'2018-08 (Д)'!M",TEXT(MATCH($C53,'2018-08 (Д)'!$C$2:$C$100,0)+1,0)))="Н/Д",INDIRECT(CONCATENATE("'2018-07 (Д)'!M",TEXT(MATCH($C53,'2018-07 (Д)'!$C$2:$C$100,0)+1,0))))),"Н/Д",((INDIRECT(CONCATENATE("'2018-08 (Д)'!M",TEXT(MATCH($C53,'2018-08 (Д)'!$C$2:$C$100,0)+1,0)))-INDIRECT(CONCATENATE("'2018-07 (Д)'!M",TEXT(MATCH($C53,'2018-07 (Д)'!$C$2:$C$100,0)+1,0))))/INDIRECT(CONCATENATE("'2018-07 (Д)'!M",TEXT(MATCH($C53,'2018-07 (Д)'!$C$2:$C$100,0)+1,0))))*100)</f>
        <v>4.4942542254597377</v>
      </c>
      <c r="CU53" s="9">
        <f ca="1">IF(OR(INDIRECT(CONCATENATE("'2018-09 (Д)'!M",TEXT(MATCH($C53,'2018-09 (Д)'!$C$2:$C$100,0)+1,0)))="Н/Д",INDIRECT(CONCATENATE("'2018-08 (Д)'!M",TEXT(MATCH($C53,'2018-08 (Д)'!$C$2:$C$100,0)+1,0)))="Н/Д",AND(INDIRECT(CONCATENATE("'2018-09 (Д)'!M",TEXT(MATCH($C53,'2018-09 (Д)'!$C$2:$C$100,0)+1,0)))="Н/Д",INDIRECT(CONCATENATE("'2018-08 (Д)'!M",TEXT(MATCH($C53,'2018-08 (Д)'!$C$2:$C$100,0)+1,0))))),"Н/Д",((INDIRECT(CONCATENATE("'2018-09 (Д)'!M",TEXT(MATCH($C53,'2018-09 (Д)'!$C$2:$C$100,0)+1,0)))-INDIRECT(CONCATENATE("'2018-08 (Д)'!M",TEXT(MATCH($C53,'2018-08 (Д)'!$C$2:$C$100,0)+1,0))))/INDIRECT(CONCATENATE("'2018-08 (Д)'!M",TEXT(MATCH($C53,'2018-08 (Д)'!$C$2:$C$100,0)+1,0))))*100)</f>
        <v>53.01242520152347</v>
      </c>
      <c r="CV53" s="9">
        <f ca="1">IF(OR(INDIRECT(CONCATENATE("'2018-10 (Д)'!M",TEXT(MATCH($C53,'2018-10 (Д)'!$C$2:$C$100,0)+1,0)))="Н/Д",INDIRECT(CONCATENATE("'2018-09 (Д)'!M",TEXT(MATCH($C53,'2018-09 (Д)'!$C$2:$C$100,0)+1,0)))="Н/Д",AND(INDIRECT(CONCATENATE("'2018-10 (Д)'!M",TEXT(MATCH($C53,'2018-10 (Д)'!$C$2:$C$100,0)+1,0)))="Н/Д",INDIRECT(CONCATENATE("'2018-09 (Д)'!M",TEXT(MATCH($C53,'2018-09 (Д)'!$C$2:$C$100,0)+1,0))))),"Н/Д",((INDIRECT(CONCATENATE("'2018-10 (Д)'!M",TEXT(MATCH($C53,'2018-10 (Д)'!$C$2:$C$100,0)+1,0)))-INDIRECT(CONCATENATE("'2018-09 (Д)'!M",TEXT(MATCH($C53,'2018-09 (Д)'!$C$2:$C$100,0)+1,0))))/INDIRECT(CONCATENATE("'2018-09 (Д)'!M",TEXT(MATCH($C53,'2018-09 (Д)'!$C$2:$C$100,0)+1,0))))*100)</f>
        <v>1.0221318995155135</v>
      </c>
      <c r="CW53" s="9">
        <f ca="1">IF(OR(INDIRECT(CONCATENATE("'2018-11 (Д)'!M",TEXT(MATCH($C53,'2018-11 (Д)'!$C$2:$C$100,0)+1,0)))="Н/Д",INDIRECT(CONCATENATE("'2018-10 (Д)'!M",TEXT(MATCH($C53,'2018-10 (Д)'!$C$2:$C$100,0)+1,0)))="Н/Д",AND(INDIRECT(CONCATENATE("'2018-11 (Д)'!M",TEXT(MATCH($C53,'2018-11 (Д)'!$C$2:$C$100,0)+1,0)))="Н/Д",INDIRECT(CONCATENATE("'2018-10 (Д)'!M",TEXT(MATCH($C53,'2018-10 (Д)'!$C$2:$C$100,0)+1,0))))),"Н/Д",((INDIRECT(CONCATENATE("'2018-11 (Д)'!M",TEXT(MATCH($C53,'2018-11 (Д)'!$C$2:$C$100,0)+1,0)))-INDIRECT(CONCATENATE("'2018-10 (Д)'!M",TEXT(MATCH($C53,'2018-10 (Д)'!$C$2:$C$100,0)+1,0))))/INDIRECT(CONCATENATE("'2018-10 (Д)'!M",TEXT(MATCH($C53,'2018-10 (Д)'!$C$2:$C$100,0)+1,0))))*100)</f>
        <v>-16.500933784488659</v>
      </c>
      <c r="CX53" s="9">
        <f ca="1">IF(OR(INDIRECT(CONCATENATE("'2018-12 (Д)'!M",TEXT(MATCH($C53,'2018-12 (Д)'!$C$2:$C$100,0)+1,0)))="Н/Д",INDIRECT(CONCATENATE("'2018-11 (Д)'!M",TEXT(MATCH($C53,'2018-11 (Д)'!$C$2:$C$100,0)+1,0)))="Н/Д",AND(INDIRECT(CONCATENATE("'2018-12 (Д)'!M",TEXT(MATCH($C53,'2018-12 (Д)'!$C$2:$C$100,0)+1,0)))="Н/Д",INDIRECT(CONCATENATE("'2018-11 (Д)'!M",TEXT(MATCH($C53,'2018-11 (Д)'!$C$2:$C$100,0)+1,0))))),"Н/Д",((INDIRECT(CONCATENATE("'2018-12 (Д)'!M",TEXT(MATCH($C53,'2018-12 (Д)'!$C$2:$C$100,0)+1,0)))-INDIRECT(CONCATENATE("'2018-11 (Д)'!M",TEXT(MATCH($C53,'2018-11 (Д)'!$C$2:$C$100,0)+1,0))))/INDIRECT(CONCATENATE("'2018-11 (Д)'!M",TEXT(MATCH($C53,'2018-11 (Д)'!$C$2:$C$100,0)+1,0))))*100)</f>
        <v>-13.423360698693207</v>
      </c>
      <c r="CY53" s="9"/>
      <c r="CZ53" s="9">
        <f ca="1">IF(OR(INDIRECT(CONCATENATE("'2018-03 (Д)'!N",TEXT(MATCH($C53,'2018-03 (Д)'!$C$2:$C$100,0)+1,0)))="Н/Д",INDIRECT(CONCATENATE("'2018-02 (Д)'!N",TEXT(MATCH($C53,'2018-02 (Д)'!$C$2:$C$100,0)+1,0)))="Н/Д",AND(INDIRECT(CONCATENATE("'2018-03 (Д)'!N",TEXT(MATCH($C53,'2018-03 (Д)'!$C$2:$C$100,0)+1,0)))="Н/Д",INDIRECT(CONCATENATE("'2018-02 (Д)'!N",TEXT(MATCH($C53,'2018-02 (Д)'!$C$2:$C$100,0)+1,0))))),"Н/Д",((INDIRECT(CONCATENATE("'2018-03 (Д)'!N",TEXT(MATCH($C53,'2018-03 (Д)'!$C$2:$C$100,0)+1,0)))-INDIRECT(CONCATENATE("'2018-02 (Д)'!N",TEXT(MATCH($C53,'2018-02 (Д)'!$C$2:$C$100,0)+1,0))))/INDIRECT(CONCATENATE("'2018-02 (Д)'!N",TEXT(MATCH($C53,'2018-02 (Д)'!$C$2:$C$100,0)+1,0))))*100)</f>
        <v>151.20646476264557</v>
      </c>
      <c r="DA53" s="9">
        <f ca="1">IF(OR(INDIRECT(CONCATENATE("'2018-04 (Д)'!N",TEXT(MATCH($C53,'2018-04 (Д)'!$C$2:$C$100,0)+1,0)))="Н/Д",INDIRECT(CONCATENATE("'2018-03 (Д)'!N",TEXT(MATCH($C53,'2018-03 (Д)'!$C$2:$C$100,0)+1,0)))="Н/Д",AND(INDIRECT(CONCATENATE("'2018-04 (Д)'!N",TEXT(MATCH($C53,'2018-04 (Д)'!$C$2:$C$100,0)+1,0)))="Н/Д",INDIRECT(CONCATENATE("'2018-03 (Д)'!N",TEXT(MATCH($C53,'2018-03 (Д)'!$C$2:$C$100,0)+1,0))))),"Н/Д",((INDIRECT(CONCATENATE("'2018-04 (Д)'!N",TEXT(MATCH($C53,'2018-04 (Д)'!$C$2:$C$100,0)+1,0)))-INDIRECT(CONCATENATE("'2018-03 (Д)'!N",TEXT(MATCH($C53,'2018-03 (Д)'!$C$2:$C$100,0)+1,0))))/INDIRECT(CONCATENATE("'2018-03 (Д)'!N",TEXT(MATCH($C53,'2018-03 (Д)'!$C$2:$C$100,0)+1,0))))*100)</f>
        <v>68.128067764588138</v>
      </c>
      <c r="DB53" s="9">
        <f ca="1">IF(OR(INDIRECT(CONCATENATE("'2018-05 (Д)'!N",TEXT(MATCH($C53,'2018-05 (Д)'!$C$2:$C$100,0)+1,0)))="Н/Д",INDIRECT(CONCATENATE("'2018-04 (Д)'!N",TEXT(MATCH($C53,'2018-04 (Д)'!$C$2:$C$100,0)+1,0)))="Н/Д",AND(INDIRECT(CONCATENATE("'2018-05 (Д)'!N",TEXT(MATCH($C53,'2018-05 (Д)'!$C$2:$C$100,0)+1,0)))="Н/Д",INDIRECT(CONCATENATE("'2018-04 (Д)'!N",TEXT(MATCH($C53,'2018-04 (Д)'!$C$2:$C$100,0)+1,0))))),"Н/Д",((INDIRECT(CONCATENATE("'2018-05 (Д)'!N",TEXT(MATCH($C53,'2018-05 (Д)'!$C$2:$C$100,0)+1,0)))-INDIRECT(CONCATENATE("'2018-04 (Д)'!N",TEXT(MATCH($C53,'2018-04 (Д)'!$C$2:$C$100,0)+1,0))))/INDIRECT(CONCATENATE("'2018-04 (Д)'!N",TEXT(MATCH($C53,'2018-04 (Д)'!$C$2:$C$100,0)+1,0))))*100)</f>
        <v>45.134615880833202</v>
      </c>
      <c r="DC53" s="9">
        <f ca="1">IF(OR(INDIRECT(CONCATENATE("'2018-06 (Д)'!N",TEXT(MATCH($C53,'2018-06 (Д)'!$C$2:$C$100,0)+1,0)))="Н/Д",INDIRECT(CONCATENATE("'2018-05 (Д)'!N",TEXT(MATCH($C53,'2018-05 (Д)'!$C$2:$C$100,0)+1,0)))="Н/Д",AND(INDIRECT(CONCATENATE("'2018-06 (Д)'!N",TEXT(MATCH($C53,'2018-06 (Д)'!$C$2:$C$100,0)+1,0)))="Н/Д",INDIRECT(CONCATENATE("'2018-05 (Д)'!N",TEXT(MATCH($C53,'2018-05 (Д)'!$C$2:$C$100,0)+1,0))))),"Н/Д",((INDIRECT(CONCATENATE("'2018-06 (Д)'!N",TEXT(MATCH($C53,'2018-06 (Д)'!$C$2:$C$100,0)+1,0)))-INDIRECT(CONCATENATE("'2018-05 (Д)'!N",TEXT(MATCH($C53,'2018-05 (Д)'!$C$2:$C$100,0)+1,0))))/INDIRECT(CONCATENATE("'2018-05 (Д)'!N",TEXT(MATCH($C53,'2018-05 (Д)'!$C$2:$C$100,0)+1,0))))*100)</f>
        <v>25.398712222549946</v>
      </c>
      <c r="DD53" s="9">
        <f ca="1">IF(OR(INDIRECT(CONCATENATE("'2018-07 (Д)'!N",TEXT(MATCH($C53,'2018-07 (Д)'!$C$2:$C$100,0)+1,0)))="Н/Д",INDIRECT(CONCATENATE("'2018-06 (Д)'!N",TEXT(MATCH($C53,'2018-06 (Д)'!$C$2:$C$100,0)+1,0)))="Н/Д",AND(INDIRECT(CONCATENATE("'2018-07 (Д)'!N",TEXT(MATCH($C53,'2018-07 (Д)'!$C$2:$C$100,0)+1,0)))="Н/Д",INDIRECT(CONCATENATE("'2018-06 (Д)'!N",TEXT(MATCH($C53,'2018-06 (Д)'!$C$2:$C$100,0)+1,0))))),"Н/Д",((INDIRECT(CONCATENATE("'2018-07 (Д)'!N",TEXT(MATCH($C53,'2018-07 (Д)'!$C$2:$C$100,0)+1,0)))-INDIRECT(CONCATENATE("'2018-06 (Д)'!N",TEXT(MATCH($C53,'2018-06 (Д)'!$C$2:$C$100,0)+1,0))))/INDIRECT(CONCATENATE("'2018-06 (Д)'!N",TEXT(MATCH($C53,'2018-06 (Д)'!$C$2:$C$100,0)+1,0))))*100)</f>
        <v>23.261972780538738</v>
      </c>
      <c r="DE53" s="9">
        <f ca="1">IF(OR(INDIRECT(CONCATENATE("'2018-08 (Д)'!N",TEXT(MATCH($C53,'2018-08 (Д)'!$C$2:$C$100,0)+1,0)))="Н/Д",INDIRECT(CONCATENATE("'2018-07 (Д)'!N",TEXT(MATCH($C53,'2018-07 (Д)'!$C$2:$C$100,0)+1,0)))="Н/Д",AND(INDIRECT(CONCATENATE("'2018-08 (Д)'!N",TEXT(MATCH($C53,'2018-08 (Д)'!$C$2:$C$100,0)+1,0)))="Н/Д",INDIRECT(CONCATENATE("'2018-07 (Д)'!N",TEXT(MATCH($C53,'2018-07 (Д)'!$C$2:$C$100,0)+1,0))))),"Н/Д",((INDIRECT(CONCATENATE("'2018-08 (Д)'!N",TEXT(MATCH($C53,'2018-08 (Д)'!$C$2:$C$100,0)+1,0)))-INDIRECT(CONCATENATE("'2018-07 (Д)'!N",TEXT(MATCH($C53,'2018-07 (Д)'!$C$2:$C$100,0)+1,0))))/INDIRECT(CONCATENATE("'2018-07 (Д)'!N",TEXT(MATCH($C53,'2018-07 (Д)'!$C$2:$C$100,0)+1,0))))*100)</f>
        <v>18.110233247652026</v>
      </c>
      <c r="DF53" s="9">
        <f ca="1">IF(OR(INDIRECT(CONCATENATE("'2018-09 (Д)'!N",TEXT(MATCH($C53,'2018-09 (Д)'!$C$2:$C$100,0)+1,0)))="Н/Д",INDIRECT(CONCATENATE("'2018-08 (Д)'!N",TEXT(MATCH($C53,'2018-08 (Д)'!$C$2:$C$100,0)+1,0)))="Н/Д",AND(INDIRECT(CONCATENATE("'2018-09 (Д)'!N",TEXT(MATCH($C53,'2018-09 (Д)'!$C$2:$C$100,0)+1,0)))="Н/Д",INDIRECT(CONCATENATE("'2018-08 (Д)'!N",TEXT(MATCH($C53,'2018-08 (Д)'!$C$2:$C$100,0)+1,0))))),"Н/Д",((INDIRECT(CONCATENATE("'2018-09 (Д)'!N",TEXT(MATCH($C53,'2018-09 (Д)'!$C$2:$C$100,0)+1,0)))-INDIRECT(CONCATENATE("'2018-08 (Д)'!N",TEXT(MATCH($C53,'2018-08 (Д)'!$C$2:$C$100,0)+1,0))))/INDIRECT(CONCATENATE("'2018-08 (Д)'!N",TEXT(MATCH($C53,'2018-08 (Д)'!$C$2:$C$100,0)+1,0))))*100)</f>
        <v>15.157703494528679</v>
      </c>
      <c r="DG53" s="9">
        <f ca="1">IF(OR(INDIRECT(CONCATENATE("'2018-10 (Д)'!N",TEXT(MATCH($C53,'2018-10 (Д)'!$C$2:$C$100,0)+1,0)))="Н/Д",INDIRECT(CONCATENATE("'2018-09 (Д)'!N",TEXT(MATCH($C53,'2018-09 (Д)'!$C$2:$C$100,0)+1,0)))="Н/Д",AND(INDIRECT(CONCATENATE("'2018-10 (Д)'!N",TEXT(MATCH($C53,'2018-10 (Д)'!$C$2:$C$100,0)+1,0)))="Н/Д",INDIRECT(CONCATENATE("'2018-09 (Д)'!N",TEXT(MATCH($C53,'2018-09 (Д)'!$C$2:$C$100,0)+1,0))))),"Н/Д",((INDIRECT(CONCATENATE("'2018-10 (Д)'!N",TEXT(MATCH($C53,'2018-10 (Д)'!$C$2:$C$100,0)+1,0)))-INDIRECT(CONCATENATE("'2018-09 (Д)'!N",TEXT(MATCH($C53,'2018-09 (Д)'!$C$2:$C$100,0)+1,0))))/INDIRECT(CONCATENATE("'2018-09 (Д)'!N",TEXT(MATCH($C53,'2018-09 (Д)'!$C$2:$C$100,0)+1,0))))*100)</f>
        <v>12.953550710413475</v>
      </c>
      <c r="DH53" s="9">
        <f ca="1">IF(OR(INDIRECT(CONCATENATE("'2018-11 (Д)'!N",TEXT(MATCH($C53,'2018-11 (Д)'!$C$2:$C$100,0)+1,0)))="Н/Д",INDIRECT(CONCATENATE("'2018-10 (Д)'!N",TEXT(MATCH($C53,'2018-10 (Д)'!$C$2:$C$100,0)+1,0)))="Н/Д",AND(INDIRECT(CONCATENATE("'2018-11 (Д)'!N",TEXT(MATCH($C53,'2018-11 (Д)'!$C$2:$C$100,0)+1,0)))="Н/Д",INDIRECT(CONCATENATE("'2018-10 (Д)'!N",TEXT(MATCH($C53,'2018-10 (Д)'!$C$2:$C$100,0)+1,0))))),"Н/Д",((INDIRECT(CONCATENATE("'2018-11 (Д)'!N",TEXT(MATCH($C53,'2018-11 (Д)'!$C$2:$C$100,0)+1,0)))-INDIRECT(CONCATENATE("'2018-10 (Д)'!N",TEXT(MATCH($C53,'2018-10 (Д)'!$C$2:$C$100,0)+1,0))))/INDIRECT(CONCATENATE("'2018-10 (Д)'!N",TEXT(MATCH($C53,'2018-10 (Д)'!$C$2:$C$100,0)+1,0))))*100)</f>
        <v>11.124738763201385</v>
      </c>
      <c r="DI53" s="9">
        <f ca="1">IF(OR(INDIRECT(CONCATENATE("'2018-12 (Д)'!N",TEXT(MATCH($C53,'2018-12 (Д)'!$C$2:$C$100,0)+1,0)))="Н/Д",INDIRECT(CONCATENATE("'2018-11 (Д)'!N",TEXT(MATCH($C53,'2018-11 (Д)'!$C$2:$C$100,0)+1,0)))="Н/Д",AND(INDIRECT(CONCATENATE("'2018-12 (Д)'!N",TEXT(MATCH($C53,'2018-12 (Д)'!$C$2:$C$100,0)+1,0)))="Н/Д",INDIRECT(CONCATENATE("'2018-11 (Д)'!N",TEXT(MATCH($C53,'2018-11 (Д)'!$C$2:$C$100,0)+1,0))))),"Н/Д",((INDIRECT(CONCATENATE("'2018-12 (Д)'!N",TEXT(MATCH($C53,'2018-12 (Д)'!$C$2:$C$100,0)+1,0)))-INDIRECT(CONCATENATE("'2018-11 (Д)'!N",TEXT(MATCH($C53,'2018-11 (Д)'!$C$2:$C$100,0)+1,0))))/INDIRECT(CONCATENATE("'2018-11 (Д)'!N",TEXT(MATCH($C53,'2018-11 (Д)'!$C$2:$C$100,0)+1,0))))*100)</f>
        <v>11.128681069490462</v>
      </c>
      <c r="DJ53" s="9"/>
      <c r="DK53" s="9" t="e">
        <f ca="1">IF(OR(INDIRECT(CONCATENATE("'2018-03 (Д)'!O",TEXT(MATCH($C53,'2018-03 (Д)'!$C$2:$C$100,0)+1,0)))="Н/Д",INDIRECT(CONCATENATE("'2018-02 (Д)'!O",TEXT(MATCH($C53,'2018-02 (Д)'!$C$2:$C$100,0)+1,0)))="Н/Д",AND(INDIRECT(CONCATENATE("'2018-03 (Д)'!O",TEXT(MATCH($C53,'2018-03 (Д)'!$C$2:$C$100,0)+1,0)))="Н/Д",INDIRECT(CONCATENATE("'2018-02 (Д)'!O",TEXT(MATCH($C53,'2018-02 (Д)'!$C$2:$C$100,0)+1,0))))),"Н/Д",((INDIRECT(CONCATENATE("'2018-03 (Д)'!O",TEXT(MATCH($C53,'2018-03 (Д)'!$C$2:$C$100,0)+1,0)))-INDIRECT(CONCATENATE("'2018-02 (Д)'!O",TEXT(MATCH($C53,'2018-02 (Д)'!$C$2:$C$100,0)+1,0))))/INDIRECT(CONCATENATE("'2018-02 (Д)'!O",TEXT(MATCH($C53,'2018-02 (Д)'!$C$2:$C$100,0)+1,0))))*100)</f>
        <v>#DIV/0!</v>
      </c>
      <c r="DL53" s="9">
        <f ca="1">IF(OR(INDIRECT(CONCATENATE("'2018-04 (Д)'!O",TEXT(MATCH($C53,'2018-04 (Д)'!$C$2:$C$100,0)+1,0)))="Н/Д",INDIRECT(CONCATENATE("'2018-03 (Д)'!O",TEXT(MATCH($C53,'2018-03 (Д)'!$C$2:$C$100,0)+1,0)))="Н/Д",AND(INDIRECT(CONCATENATE("'2018-04 (Д)'!O",TEXT(MATCH($C53,'2018-04 (Д)'!$C$2:$C$100,0)+1,0)))="Н/Д",INDIRECT(CONCATENATE("'2018-03 (Д)'!O",TEXT(MATCH($C53,'2018-03 (Д)'!$C$2:$C$100,0)+1,0))))),"Н/Д",((INDIRECT(CONCATENATE("'2018-04 (Д)'!O",TEXT(MATCH($C53,'2018-04 (Д)'!$C$2:$C$100,0)+1,0)))-INDIRECT(CONCATENATE("'2018-03 (Д)'!O",TEXT(MATCH($C53,'2018-03 (Д)'!$C$2:$C$100,0)+1,0))))/INDIRECT(CONCATENATE("'2018-03 (Д)'!O",TEXT(MATCH($C53,'2018-03 (Д)'!$C$2:$C$100,0)+1,0))))*100)</f>
        <v>-99.198011862715703</v>
      </c>
      <c r="DM53" s="9">
        <f ca="1">IF(OR(INDIRECT(CONCATENATE("'2018-05 (Д)'!O",TEXT(MATCH($C53,'2018-05 (Д)'!$C$2:$C$100,0)+1,0)))="Н/Д",INDIRECT(CONCATENATE("'2018-04 (Д)'!O",TEXT(MATCH($C53,'2018-04 (Д)'!$C$2:$C$100,0)+1,0)))="Н/Д",AND(INDIRECT(CONCATENATE("'2018-05 (Д)'!O",TEXT(MATCH($C53,'2018-05 (Д)'!$C$2:$C$100,0)+1,0)))="Н/Д",INDIRECT(CONCATENATE("'2018-04 (Д)'!O",TEXT(MATCH($C53,'2018-04 (Д)'!$C$2:$C$100,0)+1,0))))),"Н/Д",((INDIRECT(CONCATENATE("'2018-05 (Д)'!O",TEXT(MATCH($C53,'2018-05 (Д)'!$C$2:$C$100,0)+1,0)))-INDIRECT(CONCATENATE("'2018-04 (Д)'!O",TEXT(MATCH($C53,'2018-04 (Д)'!$C$2:$C$100,0)+1,0))))/INDIRECT(CONCATENATE("'2018-04 (Д)'!O",TEXT(MATCH($C53,'2018-04 (Д)'!$C$2:$C$100,0)+1,0))))*100)</f>
        <v>511.46389864143754</v>
      </c>
      <c r="DN53" s="9">
        <f ca="1">IF(OR(INDIRECT(CONCATENATE("'2018-06 (Д)'!O",TEXT(MATCH($C53,'2018-06 (Д)'!$C$2:$C$100,0)+1,0)))="Н/Д",INDIRECT(CONCATENATE("'2018-05 (Д)'!O",TEXT(MATCH($C53,'2018-05 (Д)'!$C$2:$C$100,0)+1,0)))="Н/Д",AND(INDIRECT(CONCATENATE("'2018-06 (Д)'!O",TEXT(MATCH($C53,'2018-06 (Д)'!$C$2:$C$100,0)+1,0)))="Н/Д",INDIRECT(CONCATENATE("'2018-05 (Д)'!O",TEXT(MATCH($C53,'2018-05 (Д)'!$C$2:$C$100,0)+1,0))))),"Н/Д",((INDIRECT(CONCATENATE("'2018-06 (Д)'!O",TEXT(MATCH($C53,'2018-06 (Д)'!$C$2:$C$100,0)+1,0)))-INDIRECT(CONCATENATE("'2018-05 (Д)'!O",TEXT(MATCH($C53,'2018-05 (Д)'!$C$2:$C$100,0)+1,0))))/INDIRECT(CONCATENATE("'2018-05 (Д)'!O",TEXT(MATCH($C53,'2018-05 (Д)'!$C$2:$C$100,0)+1,0))))*100)</f>
        <v>9.9002671193542646</v>
      </c>
      <c r="DO53" s="9">
        <f ca="1">IF(OR(INDIRECT(CONCATENATE("'2018-07 (Д)'!O",TEXT(MATCH($C53,'2018-07 (Д)'!$C$2:$C$100,0)+1,0)))="Н/Д",INDIRECT(CONCATENATE("'2018-06 (Д)'!O",TEXT(MATCH($C53,'2018-06 (Д)'!$C$2:$C$100,0)+1,0)))="Н/Д",AND(INDIRECT(CONCATENATE("'2018-07 (Д)'!O",TEXT(MATCH($C53,'2018-07 (Д)'!$C$2:$C$100,0)+1,0)))="Н/Д",INDIRECT(CONCATENATE("'2018-06 (Д)'!O",TEXT(MATCH($C53,'2018-06 (Д)'!$C$2:$C$100,0)+1,0))))),"Н/Д",((INDIRECT(CONCATENATE("'2018-07 (Д)'!O",TEXT(MATCH($C53,'2018-07 (Д)'!$C$2:$C$100,0)+1,0)))-INDIRECT(CONCATENATE("'2018-06 (Д)'!O",TEXT(MATCH($C53,'2018-06 (Д)'!$C$2:$C$100,0)+1,0))))/INDIRECT(CONCATENATE("'2018-06 (Д)'!O",TEXT(MATCH($C53,'2018-06 (Д)'!$C$2:$C$100,0)+1,0))))*100)</f>
        <v>1750.4514711143713</v>
      </c>
      <c r="DP53" s="9">
        <f ca="1">IF(OR(INDIRECT(CONCATENATE("'2018-08 (Д)'!O",TEXT(MATCH($C53,'2018-08 (Д)'!$C$2:$C$100,0)+1,0)))="Н/Д",INDIRECT(CONCATENATE("'2018-07 (Д)'!O",TEXT(MATCH($C53,'2018-07 (Д)'!$C$2:$C$100,0)+1,0)))="Н/Д",AND(INDIRECT(CONCATENATE("'2018-08 (Д)'!O",TEXT(MATCH($C53,'2018-08 (Д)'!$C$2:$C$100,0)+1,0)))="Н/Д",INDIRECT(CONCATENATE("'2018-07 (Д)'!O",TEXT(MATCH($C53,'2018-07 (Д)'!$C$2:$C$100,0)+1,0))))),"Н/Д",((INDIRECT(CONCATENATE("'2018-08 (Д)'!O",TEXT(MATCH($C53,'2018-08 (Д)'!$C$2:$C$100,0)+1,0)))-INDIRECT(CONCATENATE("'2018-07 (Д)'!O",TEXT(MATCH($C53,'2018-07 (Д)'!$C$2:$C$100,0)+1,0))))/INDIRECT(CONCATENATE("'2018-07 (Д)'!O",TEXT(MATCH($C53,'2018-07 (Д)'!$C$2:$C$100,0)+1,0))))*100)</f>
        <v>-0.25508837943847074</v>
      </c>
      <c r="DQ53" s="9">
        <f ca="1">IF(OR(INDIRECT(CONCATENATE("'2018-09 (Д)'!O",TEXT(MATCH($C53,'2018-09 (Д)'!$C$2:$C$100,0)+1,0)))="Н/Д",INDIRECT(CONCATENATE("'2018-08 (Д)'!O",TEXT(MATCH($C53,'2018-08 (Д)'!$C$2:$C$100,0)+1,0)))="Н/Д",AND(INDIRECT(CONCATENATE("'2018-09 (Д)'!O",TEXT(MATCH($C53,'2018-09 (Д)'!$C$2:$C$100,0)+1,0)))="Н/Д",INDIRECT(CONCATENATE("'2018-08 (Д)'!O",TEXT(MATCH($C53,'2018-08 (Д)'!$C$2:$C$100,0)+1,0))))),"Н/Д",((INDIRECT(CONCATENATE("'2018-09 (Д)'!O",TEXT(MATCH($C53,'2018-09 (Д)'!$C$2:$C$100,0)+1,0)))-INDIRECT(CONCATENATE("'2018-08 (Д)'!O",TEXT(MATCH($C53,'2018-08 (Д)'!$C$2:$C$100,0)+1,0))))/INDIRECT(CONCATENATE("'2018-08 (Д)'!O",TEXT(MATCH($C53,'2018-08 (Д)'!$C$2:$C$100,0)+1,0))))*100)</f>
        <v>-99.999692323454795</v>
      </c>
      <c r="DR53" s="9">
        <f ca="1">IF(OR(INDIRECT(CONCATENATE("'2018-10 (Д)'!O",TEXT(MATCH($C53,'2018-10 (Д)'!$C$2:$C$100,0)+1,0)))="Н/Д",INDIRECT(CONCATENATE("'2018-09 (Д)'!O",TEXT(MATCH($C53,'2018-09 (Д)'!$C$2:$C$100,0)+1,0)))="Н/Д",AND(INDIRECT(CONCATENATE("'2018-10 (Д)'!O",TEXT(MATCH($C53,'2018-10 (Д)'!$C$2:$C$100,0)+1,0)))="Н/Д",INDIRECT(CONCATENATE("'2018-09 (Д)'!O",TEXT(MATCH($C53,'2018-09 (Д)'!$C$2:$C$100,0)+1,0))))),"Н/Д",((INDIRECT(CONCATENATE("'2018-10 (Д)'!O",TEXT(MATCH($C53,'2018-10 (Д)'!$C$2:$C$100,0)+1,0)))-INDIRECT(CONCATENATE("'2018-09 (Д)'!O",TEXT(MATCH($C53,'2018-09 (Д)'!$C$2:$C$100,0)+1,0))))/INDIRECT(CONCATENATE("'2018-09 (Д)'!O",TEXT(MATCH($C53,'2018-09 (Д)'!$C$2:$C$100,0)+1,0))))*100)</f>
        <v>-97531169.994322956</v>
      </c>
      <c r="DS53" s="9">
        <f ca="1">IF(OR(INDIRECT(CONCATENATE("'2018-11 (Д)'!O",TEXT(MATCH($C53,'2018-11 (Д)'!$C$2:$C$100,0)+1,0)))="Н/Д",INDIRECT(CONCATENATE("'2018-10 (Д)'!O",TEXT(MATCH($C53,'2018-10 (Д)'!$C$2:$C$100,0)+1,0)))="Н/Д",AND(INDIRECT(CONCATENATE("'2018-11 (Д)'!O",TEXT(MATCH($C53,'2018-11 (Д)'!$C$2:$C$100,0)+1,0)))="Н/Д",INDIRECT(CONCATENATE("'2018-10 (Д)'!O",TEXT(MATCH($C53,'2018-10 (Д)'!$C$2:$C$100,0)+1,0))))),"Н/Д",((INDIRECT(CONCATENATE("'2018-11 (Д)'!O",TEXT(MATCH($C53,'2018-11 (Д)'!$C$2:$C$100,0)+1,0)))-INDIRECT(CONCATENATE("'2018-10 (Д)'!O",TEXT(MATCH($C53,'2018-10 (Д)'!$C$2:$C$100,0)+1,0))))/INDIRECT(CONCATENATE("'2018-10 (Д)'!O",TEXT(MATCH($C53,'2018-10 (Д)'!$C$2:$C$100,0)+1,0))))*100)</f>
        <v>-100.4679073037956</v>
      </c>
      <c r="DT53" s="9">
        <f ca="1">IF(OR(INDIRECT(CONCATENATE("'2018-12 (Д)'!O",TEXT(MATCH($C53,'2018-12 (Д)'!$C$2:$C$100,0)+1,0)))="Н/Д",INDIRECT(CONCATENATE("'2018-11 (Д)'!O",TEXT(MATCH($C53,'2018-11 (Д)'!$C$2:$C$100,0)+1,0)))="Н/Д",AND(INDIRECT(CONCATENATE("'2018-12 (Д)'!O",TEXT(MATCH($C53,'2018-12 (Д)'!$C$2:$C$100,0)+1,0)))="Н/Д",INDIRECT(CONCATENATE("'2018-11 (Д)'!O",TEXT(MATCH($C53,'2018-11 (Д)'!$C$2:$C$100,0)+1,0))))),"Н/Д",((INDIRECT(CONCATENATE("'2018-12 (Д)'!O",TEXT(MATCH($C53,'2018-12 (Д)'!$C$2:$C$100,0)+1,0)))-INDIRECT(CONCATENATE("'2018-11 (Д)'!O",TEXT(MATCH($C53,'2018-11 (Д)'!$C$2:$C$100,0)+1,0))))/INDIRECT(CONCATENATE("'2018-11 (Д)'!O",TEXT(MATCH($C53,'2018-11 (Д)'!$C$2:$C$100,0)+1,0))))*100)</f>
        <v>7030.3152151285803</v>
      </c>
      <c r="DU53" s="9"/>
      <c r="DV53" s="9">
        <f ca="1">IF(OR(INDIRECT(CONCATENATE("'2018-03 (Д)'!P",TEXT(MATCH($C53,'2018-03 (Д)'!$C$2:$C$100,0)+1,0)))="Н/Д",INDIRECT(CONCATENATE("'2018-02 (Д)'!P",TEXT(MATCH($C53,'2018-02 (Д)'!$C$2:$C$100,0)+1,0)))="Н/Д",AND(INDIRECT(CONCATENATE("'2018-03 (Д)'!P",TEXT(MATCH($C53,'2018-03 (Д)'!$C$2:$C$100,0)+1,0)))="Н/Д",INDIRECT(CONCATENATE("'2018-02 (Д)'!P",TEXT(MATCH($C53,'2018-02 (Д)'!$C$2:$C$100,0)+1,0))))),"Н/Д",((INDIRECT(CONCATENATE("'2018-03 (Д)'!P",TEXT(MATCH($C53,'2018-03 (Д)'!$C$2:$C$100,0)+1,0)))-INDIRECT(CONCATENATE("'2018-02 (Д)'!P",TEXT(MATCH($C53,'2018-02 (Д)'!$C$2:$C$100,0)+1,0))))/INDIRECT(CONCATENATE("'2018-02 (Д)'!P",TEXT(MATCH($C53,'2018-02 (Д)'!$C$2:$C$100,0)+1,0))))*100)</f>
        <v>-35.479955073597232</v>
      </c>
      <c r="DW53" s="9">
        <f ca="1">IF(OR(INDIRECT(CONCATENATE("'2018-04 (Д)'!P",TEXT(MATCH($C53,'2018-04 (Д)'!$C$2:$C$100,0)+1,0)))="Н/Д",INDIRECT(CONCATENATE("'2018-03 (Д)'!P",TEXT(MATCH($C53,'2018-03 (Д)'!$C$2:$C$100,0)+1,0)))="Н/Д",AND(INDIRECT(CONCATENATE("'2018-04 (Д)'!P",TEXT(MATCH($C53,'2018-04 (Д)'!$C$2:$C$100,0)+1,0)))="Н/Д",INDIRECT(CONCATENATE("'2018-03 (Д)'!P",TEXT(MATCH($C53,'2018-03 (Д)'!$C$2:$C$100,0)+1,0))))),"Н/Д",((INDIRECT(CONCATENATE("'2018-04 (Д)'!P",TEXT(MATCH($C53,'2018-04 (Д)'!$C$2:$C$100,0)+1,0)))-INDIRECT(CONCATENATE("'2018-03 (Д)'!P",TEXT(MATCH($C53,'2018-03 (Д)'!$C$2:$C$100,0)+1,0))))/INDIRECT(CONCATENATE("'2018-03 (Д)'!P",TEXT(MATCH($C53,'2018-03 (Д)'!$C$2:$C$100,0)+1,0))))*100)</f>
        <v>99.410127031723107</v>
      </c>
      <c r="DX53" s="9">
        <f ca="1">IF(OR(INDIRECT(CONCATENATE("'2018-05 (Д)'!P",TEXT(MATCH($C53,'2018-05 (Д)'!$C$2:$C$100,0)+1,0)))="Н/Д",INDIRECT(CONCATENATE("'2018-04 (Д)'!P",TEXT(MATCH($C53,'2018-04 (Д)'!$C$2:$C$100,0)+1,0)))="Н/Д",AND(INDIRECT(CONCATENATE("'2018-05 (Д)'!P",TEXT(MATCH($C53,'2018-05 (Д)'!$C$2:$C$100,0)+1,0)))="Н/Д",INDIRECT(CONCATENATE("'2018-04 (Д)'!P",TEXT(MATCH($C53,'2018-04 (Д)'!$C$2:$C$100,0)+1,0))))),"Н/Д",((INDIRECT(CONCATENATE("'2018-05 (Д)'!P",TEXT(MATCH($C53,'2018-05 (Д)'!$C$2:$C$100,0)+1,0)))-INDIRECT(CONCATENATE("'2018-04 (Д)'!P",TEXT(MATCH($C53,'2018-04 (Д)'!$C$2:$C$100,0)+1,0))))/INDIRECT(CONCATENATE("'2018-04 (Д)'!P",TEXT(MATCH($C53,'2018-04 (Д)'!$C$2:$C$100,0)+1,0))))*100)</f>
        <v>-33.831607766986423</v>
      </c>
      <c r="DY53" s="9">
        <f ca="1">IF(OR(INDIRECT(CONCATENATE("'2018-06 (Д)'!P",TEXT(MATCH($C53,'2018-06 (Д)'!$C$2:$C$100,0)+1,0)))="Н/Д",INDIRECT(CONCATENATE("'2018-05 (Д)'!P",TEXT(MATCH($C53,'2018-05 (Д)'!$C$2:$C$100,0)+1,0)))="Н/Д",AND(INDIRECT(CONCATENATE("'2018-06 (Д)'!P",TEXT(MATCH($C53,'2018-06 (Д)'!$C$2:$C$100,0)+1,0)))="Н/Д",INDIRECT(CONCATENATE("'2018-05 (Д)'!P",TEXT(MATCH($C53,'2018-05 (Д)'!$C$2:$C$100,0)+1,0))))),"Н/Д",((INDIRECT(CONCATENATE("'2018-06 (Д)'!P",TEXT(MATCH($C53,'2018-06 (Д)'!$C$2:$C$100,0)+1,0)))-INDIRECT(CONCATENATE("'2018-05 (Д)'!P",TEXT(MATCH($C53,'2018-05 (Д)'!$C$2:$C$100,0)+1,0))))/INDIRECT(CONCATENATE("'2018-05 (Д)'!P",TEXT(MATCH($C53,'2018-05 (Д)'!$C$2:$C$100,0)+1,0))))*100)</f>
        <v>-11.674663839904408</v>
      </c>
      <c r="DZ53" s="9">
        <f ca="1">IF(OR(INDIRECT(CONCATENATE("'2018-07 (Д)'!P",TEXT(MATCH($C53,'2018-07 (Д)'!$C$2:$C$100,0)+1,0)))="Н/Д",INDIRECT(CONCATENATE("'2018-06 (Д)'!P",TEXT(MATCH($C53,'2018-06 (Д)'!$C$2:$C$100,0)+1,0)))="Н/Д",AND(INDIRECT(CONCATENATE("'2018-07 (Д)'!P",TEXT(MATCH($C53,'2018-07 (Д)'!$C$2:$C$100,0)+1,0)))="Н/Д",INDIRECT(CONCATENATE("'2018-06 (Д)'!P",TEXT(MATCH($C53,'2018-06 (Д)'!$C$2:$C$100,0)+1,0))))),"Н/Д",((INDIRECT(CONCATENATE("'2018-07 (Д)'!P",TEXT(MATCH($C53,'2018-07 (Д)'!$C$2:$C$100,0)+1,0)))-INDIRECT(CONCATENATE("'2018-06 (Д)'!P",TEXT(MATCH($C53,'2018-06 (Д)'!$C$2:$C$100,0)+1,0))))/INDIRECT(CONCATENATE("'2018-06 (Д)'!P",TEXT(MATCH($C53,'2018-06 (Д)'!$C$2:$C$100,0)+1,0))))*100)</f>
        <v>70.531796471698968</v>
      </c>
      <c r="EA53" s="9">
        <f ca="1">IF(OR(INDIRECT(CONCATENATE("'2018-08 (Д)'!P",TEXT(MATCH($C53,'2018-08 (Д)'!$C$2:$C$100,0)+1,0)))="Н/Д",INDIRECT(CONCATENATE("'2018-07 (Д)'!P",TEXT(MATCH($C53,'2018-07 (Д)'!$C$2:$C$100,0)+1,0)))="Н/Д",AND(INDIRECT(CONCATENATE("'2018-08 (Д)'!P",TEXT(MATCH($C53,'2018-08 (Д)'!$C$2:$C$100,0)+1,0)))="Н/Д",INDIRECT(CONCATENATE("'2018-07 (Д)'!P",TEXT(MATCH($C53,'2018-07 (Д)'!$C$2:$C$100,0)+1,0))))),"Н/Д",((INDIRECT(CONCATENATE("'2018-08 (Д)'!P",TEXT(MATCH($C53,'2018-08 (Д)'!$C$2:$C$100,0)+1,0)))-INDIRECT(CONCATENATE("'2018-07 (Д)'!P",TEXT(MATCH($C53,'2018-07 (Д)'!$C$2:$C$100,0)+1,0))))/INDIRECT(CONCATENATE("'2018-07 (Д)'!P",TEXT(MATCH($C53,'2018-07 (Д)'!$C$2:$C$100,0)+1,0))))*100)</f>
        <v>-7.4108922548139899</v>
      </c>
      <c r="EB53" s="9">
        <f ca="1">IF(OR(INDIRECT(CONCATENATE("'2018-09 (Д)'!P",TEXT(MATCH($C53,'2018-09 (Д)'!$C$2:$C$100,0)+1,0)))="Н/Д",INDIRECT(CONCATENATE("'2018-08 (Д)'!P",TEXT(MATCH($C53,'2018-08 (Д)'!$C$2:$C$100,0)+1,0)))="Н/Д",AND(INDIRECT(CONCATENATE("'2018-09 (Д)'!P",TEXT(MATCH($C53,'2018-09 (Д)'!$C$2:$C$100,0)+1,0)))="Н/Д",INDIRECT(CONCATENATE("'2018-08 (Д)'!P",TEXT(MATCH($C53,'2018-08 (Д)'!$C$2:$C$100,0)+1,0))))),"Н/Д",((INDIRECT(CONCATENATE("'2018-09 (Д)'!P",TEXT(MATCH($C53,'2018-09 (Д)'!$C$2:$C$100,0)+1,0)))-INDIRECT(CONCATENATE("'2018-08 (Д)'!P",TEXT(MATCH($C53,'2018-08 (Д)'!$C$2:$C$100,0)+1,0))))/INDIRECT(CONCATENATE("'2018-08 (Д)'!P",TEXT(MATCH($C53,'2018-08 (Д)'!$C$2:$C$100,0)+1,0))))*100)</f>
        <v>11.067908836882237</v>
      </c>
      <c r="EC53" s="9">
        <f ca="1">IF(OR(INDIRECT(CONCATENATE("'2018-10 (Д)'!P",TEXT(MATCH($C53,'2018-10 (Д)'!$C$2:$C$100,0)+1,0)))="Н/Д",INDIRECT(CONCATENATE("'2018-09 (Д)'!P",TEXT(MATCH($C53,'2018-09 (Д)'!$C$2:$C$100,0)+1,0)))="Н/Д",AND(INDIRECT(CONCATENATE("'2018-10 (Д)'!P",TEXT(MATCH($C53,'2018-10 (Д)'!$C$2:$C$100,0)+1,0)))="Н/Д",INDIRECT(CONCATENATE("'2018-09 (Д)'!P",TEXT(MATCH($C53,'2018-09 (Д)'!$C$2:$C$100,0)+1,0))))),"Н/Д",((INDIRECT(CONCATENATE("'2018-10 (Д)'!P",TEXT(MATCH($C53,'2018-10 (Д)'!$C$2:$C$100,0)+1,0)))-INDIRECT(CONCATENATE("'2018-09 (Д)'!P",TEXT(MATCH($C53,'2018-09 (Д)'!$C$2:$C$100,0)+1,0))))/INDIRECT(CONCATENATE("'2018-09 (Д)'!P",TEXT(MATCH($C53,'2018-09 (Д)'!$C$2:$C$100,0)+1,0))))*100)</f>
        <v>27.238853520979138</v>
      </c>
      <c r="ED53" s="9">
        <f ca="1">IF(OR(INDIRECT(CONCATENATE("'2018-11 (Д)'!P",TEXT(MATCH($C53,'2018-11 (Д)'!$C$2:$C$100,0)+1,0)))="Н/Д",INDIRECT(CONCATENATE("'2018-10 (Д)'!P",TEXT(MATCH($C53,'2018-10 (Д)'!$C$2:$C$100,0)+1,0)))="Н/Д",AND(INDIRECT(CONCATENATE("'2018-11 (Д)'!P",TEXT(MATCH($C53,'2018-11 (Д)'!$C$2:$C$100,0)+1,0)))="Н/Д",INDIRECT(CONCATENATE("'2018-10 (Д)'!P",TEXT(MATCH($C53,'2018-10 (Д)'!$C$2:$C$100,0)+1,0))))),"Н/Д",((INDIRECT(CONCATENATE("'2018-11 (Д)'!P",TEXT(MATCH($C53,'2018-11 (Д)'!$C$2:$C$100,0)+1,0)))-INDIRECT(CONCATENATE("'2018-10 (Д)'!P",TEXT(MATCH($C53,'2018-10 (Д)'!$C$2:$C$100,0)+1,0))))/INDIRECT(CONCATENATE("'2018-10 (Д)'!P",TEXT(MATCH($C53,'2018-10 (Д)'!$C$2:$C$100,0)+1,0))))*100)</f>
        <v>-19.63230695612911</v>
      </c>
      <c r="EE53" s="9">
        <f ca="1">IF(OR(INDIRECT(CONCATENATE("'2018-12 (Д)'!P",TEXT(MATCH($C53,'2018-12 (Д)'!$C$2:$C$100,0)+1,0)))="Н/Д",INDIRECT(CONCATENATE("'2018-11 (Д)'!P",TEXT(MATCH($C53,'2018-11 (Д)'!$C$2:$C$100,0)+1,0)))="Н/Д",AND(INDIRECT(CONCATENATE("'2018-12 (Д)'!P",TEXT(MATCH($C53,'2018-12 (Д)'!$C$2:$C$100,0)+1,0)))="Н/Д",INDIRECT(CONCATENATE("'2018-11 (Д)'!P",TEXT(MATCH($C53,'2018-11 (Д)'!$C$2:$C$100,0)+1,0))))),"Н/Д",((INDIRECT(CONCATENATE("'2018-12 (Д)'!P",TEXT(MATCH($C53,'2018-12 (Д)'!$C$2:$C$100,0)+1,0)))-INDIRECT(CONCATENATE("'2018-11 (Д)'!P",TEXT(MATCH($C53,'2018-11 (Д)'!$C$2:$C$100,0)+1,0))))/INDIRECT(CONCATENATE("'2018-11 (Д)'!P",TEXT(MATCH($C53,'2018-11 (Д)'!$C$2:$C$100,0)+1,0))))*100)</f>
        <v>16.444073910532691</v>
      </c>
      <c r="EF53" s="9"/>
      <c r="EG53" s="9">
        <f ca="1">IF(OR(INDIRECT(CONCATENATE("'2018-03 (Д)'!Q",TEXT(MATCH($C53,'2018-03 (Д)'!$C$2:$C$100,0)+1,0)))="Н/Д",INDIRECT(CONCATENATE("'2018-02 (Д)'!Q",TEXT(MATCH($C53,'2018-02 (Д)'!$C$2:$C$100,0)+1,0)))="Н/Д",AND(INDIRECT(CONCATENATE("'2018-03 (Д)'!Q",TEXT(MATCH($C53,'2018-03 (Д)'!$C$2:$C$100,0)+1,0)))="Н/Д",INDIRECT(CONCATENATE("'2018-02 (Д)'!Q",TEXT(MATCH($C53,'2018-02 (Д)'!$C$2:$C$100,0)+1,0))))),"Н/Д",((INDIRECT(CONCATENATE("'2018-03 (Д)'!Q",TEXT(MATCH($C53,'2018-03 (Д)'!$C$2:$C$100,0)+1,0)))-INDIRECT(CONCATENATE("'2018-02 (Д)'!Q",TEXT(MATCH($C53,'2018-02 (Д)'!$C$2:$C$100,0)+1,0))))/INDIRECT(CONCATENATE("'2018-02 (Д)'!Q",TEXT(MATCH($C53,'2018-02 (Д)'!$C$2:$C$100,0)+1,0))))*100)</f>
        <v>33.527067932386764</v>
      </c>
      <c r="EH53" s="9">
        <f ca="1">IF(OR(INDIRECT(CONCATENATE("'2018-04 (Д)'!Q",TEXT(MATCH($C53,'2018-04 (Д)'!$C$2:$C$100,0)+1,0)))="Н/Д",INDIRECT(CONCATENATE("'2018-03 (Д)'!Q",TEXT(MATCH($C53,'2018-03 (Д)'!$C$2:$C$100,0)+1,0)))="Н/Д",AND(INDIRECT(CONCATENATE("'2018-04 (Д)'!Q",TEXT(MATCH($C53,'2018-04 (Д)'!$C$2:$C$100,0)+1,0)))="Н/Д",INDIRECT(CONCATENATE("'2018-03 (Д)'!Q",TEXT(MATCH($C53,'2018-03 (Д)'!$C$2:$C$100,0)+1,0))))),"Н/Д",((INDIRECT(CONCATENATE("'2018-04 (Д)'!Q",TEXT(MATCH($C53,'2018-04 (Д)'!$C$2:$C$100,0)+1,0)))-INDIRECT(CONCATENATE("'2018-03 (Д)'!Q",TEXT(MATCH($C53,'2018-03 (Д)'!$C$2:$C$100,0)+1,0))))/INDIRECT(CONCATENATE("'2018-03 (Д)'!Q",TEXT(MATCH($C53,'2018-03 (Д)'!$C$2:$C$100,0)+1,0))))*100)</f>
        <v>0.50216789864525302</v>
      </c>
      <c r="EI53" s="9">
        <f ca="1">IF(OR(INDIRECT(CONCATENATE("'2018-05 (Д)'!Q",TEXT(MATCH($C53,'2018-05 (Д)'!$C$2:$C$100,0)+1,0)))="Н/Д",INDIRECT(CONCATENATE("'2018-04 (Д)'!Q",TEXT(MATCH($C53,'2018-04 (Д)'!$C$2:$C$100,0)+1,0)))="Н/Д",AND(INDIRECT(CONCATENATE("'2018-05 (Д)'!Q",TEXT(MATCH($C53,'2018-05 (Д)'!$C$2:$C$100,0)+1,0)))="Н/Д",INDIRECT(CONCATENATE("'2018-04 (Д)'!Q",TEXT(MATCH($C53,'2018-04 (Д)'!$C$2:$C$100,0)+1,0))))),"Н/Д",((INDIRECT(CONCATENATE("'2018-05 (Д)'!Q",TEXT(MATCH($C53,'2018-05 (Д)'!$C$2:$C$100,0)+1,0)))-INDIRECT(CONCATENATE("'2018-04 (Д)'!Q",TEXT(MATCH($C53,'2018-04 (Д)'!$C$2:$C$100,0)+1,0))))/INDIRECT(CONCATENATE("'2018-04 (Д)'!Q",TEXT(MATCH($C53,'2018-04 (Д)'!$C$2:$C$100,0)+1,0))))*100)</f>
        <v>33.187596281575253</v>
      </c>
      <c r="EJ53" s="9">
        <f ca="1">IF(OR(INDIRECT(CONCATENATE("'2018-06 (Д)'!Q",TEXT(MATCH($C53,'2018-06 (Д)'!$C$2:$C$100,0)+1,0)))="Н/Д",INDIRECT(CONCATENATE("'2018-05 (Д)'!Q",TEXT(MATCH($C53,'2018-05 (Д)'!$C$2:$C$100,0)+1,0)))="Н/Д",AND(INDIRECT(CONCATENATE("'2018-06 (Д)'!Q",TEXT(MATCH($C53,'2018-06 (Д)'!$C$2:$C$100,0)+1,0)))="Н/Д",INDIRECT(CONCATENATE("'2018-05 (Д)'!Q",TEXT(MATCH($C53,'2018-05 (Д)'!$C$2:$C$100,0)+1,0))))),"Н/Д",((INDIRECT(CONCATENATE("'2018-06 (Д)'!Q",TEXT(MATCH($C53,'2018-06 (Д)'!$C$2:$C$100,0)+1,0)))-INDIRECT(CONCATENATE("'2018-05 (Д)'!Q",TEXT(MATCH($C53,'2018-05 (Д)'!$C$2:$C$100,0)+1,0))))/INDIRECT(CONCATENATE("'2018-05 (Д)'!Q",TEXT(MATCH($C53,'2018-05 (Д)'!$C$2:$C$100,0)+1,0))))*100)</f>
        <v>-55.086392132769937</v>
      </c>
      <c r="EK53" s="9">
        <f ca="1">IF(OR(INDIRECT(CONCATENATE("'2018-07 (Д)'!Q",TEXT(MATCH($C53,'2018-07 (Д)'!$C$2:$C$100,0)+1,0)))="Н/Д",INDIRECT(CONCATENATE("'2018-06 (Д)'!Q",TEXT(MATCH($C53,'2018-06 (Д)'!$C$2:$C$100,0)+1,0)))="Н/Д",AND(INDIRECT(CONCATENATE("'2018-07 (Д)'!Q",TEXT(MATCH($C53,'2018-07 (Д)'!$C$2:$C$100,0)+1,0)))="Н/Д",INDIRECT(CONCATENATE("'2018-06 (Д)'!Q",TEXT(MATCH($C53,'2018-06 (Д)'!$C$2:$C$100,0)+1,0))))),"Н/Д",((INDIRECT(CONCATENATE("'2018-07 (Д)'!Q",TEXT(MATCH($C53,'2018-07 (Д)'!$C$2:$C$100,0)+1,0)))-INDIRECT(CONCATENATE("'2018-06 (Д)'!Q",TEXT(MATCH($C53,'2018-06 (Д)'!$C$2:$C$100,0)+1,0))))/INDIRECT(CONCATENATE("'2018-06 (Д)'!Q",TEXT(MATCH($C53,'2018-06 (Д)'!$C$2:$C$100,0)+1,0))))*100)</f>
        <v>34.770522546859262</v>
      </c>
      <c r="EL53" s="9">
        <f ca="1">IF(OR(INDIRECT(CONCATENATE("'2018-08 (Д)'!Q",TEXT(MATCH($C53,'2018-08 (Д)'!$C$2:$C$100,0)+1,0)))="Н/Д",INDIRECT(CONCATENATE("'2018-07 (Д)'!Q",TEXT(MATCH($C53,'2018-07 (Д)'!$C$2:$C$100,0)+1,0)))="Н/Д",AND(INDIRECT(CONCATENATE("'2018-08 (Д)'!Q",TEXT(MATCH($C53,'2018-08 (Д)'!$C$2:$C$100,0)+1,0)))="Н/Д",INDIRECT(CONCATENATE("'2018-07 (Д)'!Q",TEXT(MATCH($C53,'2018-07 (Д)'!$C$2:$C$100,0)+1,0))))),"Н/Д",((INDIRECT(CONCATENATE("'2018-08 (Д)'!Q",TEXT(MATCH($C53,'2018-08 (Д)'!$C$2:$C$100,0)+1,0)))-INDIRECT(CONCATENATE("'2018-07 (Д)'!Q",TEXT(MATCH($C53,'2018-07 (Д)'!$C$2:$C$100,0)+1,0))))/INDIRECT(CONCATENATE("'2018-07 (Д)'!Q",TEXT(MATCH($C53,'2018-07 (Д)'!$C$2:$C$100,0)+1,0))))*100)</f>
        <v>2.5703768423761644</v>
      </c>
      <c r="EM53" s="9">
        <f ca="1">IF(OR(INDIRECT(CONCATENATE("'2018-09 (Д)'!Q",TEXT(MATCH($C53,'2018-09 (Д)'!$C$2:$C$100,0)+1,0)))="Н/Д",INDIRECT(CONCATENATE("'2018-08 (Д)'!Q",TEXT(MATCH($C53,'2018-08 (Д)'!$C$2:$C$100,0)+1,0)))="Н/Д",AND(INDIRECT(CONCATENATE("'2018-09 (Д)'!Q",TEXT(MATCH($C53,'2018-09 (Д)'!$C$2:$C$100,0)+1,0)))="Н/Д",INDIRECT(CONCATENATE("'2018-08 (Д)'!Q",TEXT(MATCH($C53,'2018-08 (Д)'!$C$2:$C$100,0)+1,0))))),"Н/Д",((INDIRECT(CONCATENATE("'2018-09 (Д)'!Q",TEXT(MATCH($C53,'2018-09 (Д)'!$C$2:$C$100,0)+1,0)))-INDIRECT(CONCATENATE("'2018-08 (Д)'!Q",TEXT(MATCH($C53,'2018-08 (Д)'!$C$2:$C$100,0)+1,0))))/INDIRECT(CONCATENATE("'2018-08 (Д)'!Q",TEXT(MATCH($C53,'2018-08 (Д)'!$C$2:$C$100,0)+1,0))))*100)</f>
        <v>-49.334871151043465</v>
      </c>
      <c r="EN53" s="9">
        <f ca="1">IF(OR(INDIRECT(CONCATENATE("'2018-10 (Д)'!Q",TEXT(MATCH($C53,'2018-10 (Д)'!$C$2:$C$100,0)+1,0)))="Н/Д",INDIRECT(CONCATENATE("'2018-09 (Д)'!Q",TEXT(MATCH($C53,'2018-09 (Д)'!$C$2:$C$100,0)+1,0)))="Н/Д",AND(INDIRECT(CONCATENATE("'2018-10 (Д)'!Q",TEXT(MATCH($C53,'2018-10 (Д)'!$C$2:$C$100,0)+1,0)))="Н/Д",INDIRECT(CONCATENATE("'2018-09 (Д)'!Q",TEXT(MATCH($C53,'2018-09 (Д)'!$C$2:$C$100,0)+1,0))))),"Н/Д",((INDIRECT(CONCATENATE("'2018-10 (Д)'!Q",TEXT(MATCH($C53,'2018-10 (Д)'!$C$2:$C$100,0)+1,0)))-INDIRECT(CONCATENATE("'2018-09 (Д)'!Q",TEXT(MATCH($C53,'2018-09 (Д)'!$C$2:$C$100,0)+1,0))))/INDIRECT(CONCATENATE("'2018-09 (Д)'!Q",TEXT(MATCH($C53,'2018-09 (Д)'!$C$2:$C$100,0)+1,0))))*100)</f>
        <v>82.102975582039633</v>
      </c>
      <c r="EO53" s="9">
        <f ca="1">IF(OR(INDIRECT(CONCATENATE("'2018-11 (Д)'!Q",TEXT(MATCH($C53,'2018-11 (Д)'!$C$2:$C$100,0)+1,0)))="Н/Д",INDIRECT(CONCATENATE("'2018-10 (Д)'!Q",TEXT(MATCH($C53,'2018-10 (Д)'!$C$2:$C$100,0)+1,0)))="Н/Д",AND(INDIRECT(CONCATENATE("'2018-11 (Д)'!Q",TEXT(MATCH($C53,'2018-11 (Д)'!$C$2:$C$100,0)+1,0)))="Н/Д",INDIRECT(CONCATENATE("'2018-10 (Д)'!Q",TEXT(MATCH($C53,'2018-10 (Д)'!$C$2:$C$100,0)+1,0))))),"Н/Д",((INDIRECT(CONCATENATE("'2018-11 (Д)'!Q",TEXT(MATCH($C53,'2018-11 (Д)'!$C$2:$C$100,0)+1,0)))-INDIRECT(CONCATENATE("'2018-10 (Д)'!Q",TEXT(MATCH($C53,'2018-10 (Д)'!$C$2:$C$100,0)+1,0))))/INDIRECT(CONCATENATE("'2018-10 (Д)'!Q",TEXT(MATCH($C53,'2018-10 (Д)'!$C$2:$C$100,0)+1,0))))*100)</f>
        <v>-25.820747234047321</v>
      </c>
      <c r="EP53" s="9">
        <f ca="1">IF(OR(INDIRECT(CONCATENATE("'2018-12 (Д)'!Q",TEXT(MATCH($C53,'2018-12 (Д)'!$C$2:$C$100,0)+1,0)))="Н/Д",INDIRECT(CONCATENATE("'2018-11 (Д)'!Q",TEXT(MATCH($C53,'2018-11 (Д)'!$C$2:$C$100,0)+1,0)))="Н/Д",AND(INDIRECT(CONCATENATE("'2018-12 (Д)'!Q",TEXT(MATCH($C53,'2018-12 (Д)'!$C$2:$C$100,0)+1,0)))="Н/Д",INDIRECT(CONCATENATE("'2018-11 (Д)'!Q",TEXT(MATCH($C53,'2018-11 (Д)'!$C$2:$C$100,0)+1,0))))),"Н/Д",((INDIRECT(CONCATENATE("'2018-12 (Д)'!Q",TEXT(MATCH($C53,'2018-12 (Д)'!$C$2:$C$100,0)+1,0)))-INDIRECT(CONCATENATE("'2018-11 (Д)'!Q",TEXT(MATCH($C53,'2018-11 (Д)'!$C$2:$C$100,0)+1,0))))/INDIRECT(CONCATENATE("'2018-11 (Д)'!Q",TEXT(MATCH($C53,'2018-11 (Д)'!$C$2:$C$100,0)+1,0))))*100)</f>
        <v>-18.186346839649687</v>
      </c>
      <c r="EQ53" s="9"/>
      <c r="ER53" s="9">
        <f ca="1">IF(OR(INDIRECT(CONCATENATE("'2018-03 (Д)'!R",TEXT(MATCH($C53,'2018-03 (Д)'!$C$2:$C$100,0)+1,0)))="Н/Д",INDIRECT(CONCATENATE("'2018-02 (Д)'!R",TEXT(MATCH($C53,'2018-02 (Д)'!$C$2:$C$100,0)+1,0)))="Н/Д",AND(INDIRECT(CONCATENATE("'2018-03 (Д)'!R",TEXT(MATCH($C53,'2018-03 (Д)'!$C$2:$C$100,0)+1,0)))="Н/Д",INDIRECT(CONCATENATE("'2018-02 (Д)'!R",TEXT(MATCH($C53,'2018-02 (Д)'!$C$2:$C$100,0)+1,0))))),"Н/Д",((INDIRECT(CONCATENATE("'2018-03 (Д)'!R",TEXT(MATCH($C53,'2018-03 (Д)'!$C$2:$C$100,0)+1,0)))-INDIRECT(CONCATENATE("'2018-02 (Д)'!R",TEXT(MATCH($C53,'2018-02 (Д)'!$C$2:$C$100,0)+1,0))))/INDIRECT(CONCATENATE("'2018-02 (Д)'!R",TEXT(MATCH($C53,'2018-02 (Д)'!$C$2:$C$100,0)+1,0))))*100)</f>
        <v>-3.857209075955899</v>
      </c>
      <c r="ES53" s="9">
        <f ca="1">IF(OR(INDIRECT(CONCATENATE("'2018-04 (Д)'!R",TEXT(MATCH($C53,'2018-04 (Д)'!$C$2:$C$100,0)+1,0)))="Н/Д",INDIRECT(CONCATENATE("'2018-03 (Д)'!R",TEXT(MATCH($C53,'2018-03 (Д)'!$C$2:$C$100,0)+1,0)))="Н/Д",AND(INDIRECT(CONCATENATE("'2018-04 (Д)'!R",TEXT(MATCH($C53,'2018-04 (Д)'!$C$2:$C$100,0)+1,0)))="Н/Д",INDIRECT(CONCATENATE("'2018-03 (Д)'!R",TEXT(MATCH($C53,'2018-03 (Д)'!$C$2:$C$100,0)+1,0))))),"Н/Д",((INDIRECT(CONCATENATE("'2018-04 (Д)'!R",TEXT(MATCH($C53,'2018-04 (Д)'!$C$2:$C$100,0)+1,0)))-INDIRECT(CONCATENATE("'2018-03 (Д)'!R",TEXT(MATCH($C53,'2018-03 (Д)'!$C$2:$C$100,0)+1,0))))/INDIRECT(CONCATENATE("'2018-03 (Д)'!R",TEXT(MATCH($C53,'2018-03 (Д)'!$C$2:$C$100,0)+1,0))))*100)</f>
        <v>-14.392187312422253</v>
      </c>
      <c r="ET53" s="9">
        <f ca="1">IF(OR(INDIRECT(CONCATENATE("'2018-05 (Д)'!R",TEXT(MATCH($C53,'2018-05 (Д)'!$C$2:$C$100,0)+1,0)))="Н/Д",INDIRECT(CONCATENATE("'2018-04 (Д)'!R",TEXT(MATCH($C53,'2018-04 (Д)'!$C$2:$C$100,0)+1,0)))="Н/Д",AND(INDIRECT(CONCATENATE("'2018-05 (Д)'!R",TEXT(MATCH($C53,'2018-05 (Д)'!$C$2:$C$100,0)+1,0)))="Н/Д",INDIRECT(CONCATENATE("'2018-04 (Д)'!R",TEXT(MATCH($C53,'2018-04 (Д)'!$C$2:$C$100,0)+1,0))))),"Н/Д",((INDIRECT(CONCATENATE("'2018-05 (Д)'!R",TEXT(MATCH($C53,'2018-05 (Д)'!$C$2:$C$100,0)+1,0)))-INDIRECT(CONCATENATE("'2018-04 (Д)'!R",TEXT(MATCH($C53,'2018-04 (Д)'!$C$2:$C$100,0)+1,0))))/INDIRECT(CONCATENATE("'2018-04 (Д)'!R",TEXT(MATCH($C53,'2018-04 (Д)'!$C$2:$C$100,0)+1,0))))*100)</f>
        <v>-55.586332009635001</v>
      </c>
      <c r="EU53" s="9">
        <f ca="1">IF(OR(INDIRECT(CONCATENATE("'2018-06 (Д)'!R",TEXT(MATCH($C53,'2018-06 (Д)'!$C$2:$C$100,0)+1,0)))="Н/Д",INDIRECT(CONCATENATE("'2018-05 (Д)'!R",TEXT(MATCH($C53,'2018-05 (Д)'!$C$2:$C$100,0)+1,0)))="Н/Д",AND(INDIRECT(CONCATENATE("'2018-06 (Д)'!R",TEXT(MATCH($C53,'2018-06 (Д)'!$C$2:$C$100,0)+1,0)))="Н/Д",INDIRECT(CONCATENATE("'2018-05 (Д)'!R",TEXT(MATCH($C53,'2018-05 (Д)'!$C$2:$C$100,0)+1,0))))),"Н/Д",((INDIRECT(CONCATENATE("'2018-06 (Д)'!R",TEXT(MATCH($C53,'2018-06 (Д)'!$C$2:$C$100,0)+1,0)))-INDIRECT(CONCATENATE("'2018-05 (Д)'!R",TEXT(MATCH($C53,'2018-05 (Д)'!$C$2:$C$100,0)+1,0))))/INDIRECT(CONCATENATE("'2018-05 (Д)'!R",TEXT(MATCH($C53,'2018-05 (Д)'!$C$2:$C$100,0)+1,0))))*100)</f>
        <v>17.701331852986847</v>
      </c>
      <c r="EV53" s="9">
        <f ca="1">IF(OR(INDIRECT(CONCATENATE("'2018-07 (Д)'!R",TEXT(MATCH($C53,'2018-07 (Д)'!$C$2:$C$100,0)+1,0)))="Н/Д",INDIRECT(CONCATENATE("'2018-06 (Д)'!R",TEXT(MATCH($C53,'2018-06 (Д)'!$C$2:$C$100,0)+1,0)))="Н/Д",AND(INDIRECT(CONCATENATE("'2018-07 (Д)'!R",TEXT(MATCH($C53,'2018-07 (Д)'!$C$2:$C$100,0)+1,0)))="Н/Д",INDIRECT(CONCATENATE("'2018-06 (Д)'!R",TEXT(MATCH($C53,'2018-06 (Д)'!$C$2:$C$100,0)+1,0))))),"Н/Д",((INDIRECT(CONCATENATE("'2018-07 (Д)'!R",TEXT(MATCH($C53,'2018-07 (Д)'!$C$2:$C$100,0)+1,0)))-INDIRECT(CONCATENATE("'2018-06 (Д)'!R",TEXT(MATCH($C53,'2018-06 (Д)'!$C$2:$C$100,0)+1,0))))/INDIRECT(CONCATENATE("'2018-06 (Д)'!R",TEXT(MATCH($C53,'2018-06 (Д)'!$C$2:$C$100,0)+1,0))))*100)</f>
        <v>-25.845388984551889</v>
      </c>
      <c r="EW53" s="9">
        <f ca="1">IF(OR(INDIRECT(CONCATENATE("'2018-08 (Д)'!R",TEXT(MATCH($C53,'2018-08 (Д)'!$C$2:$C$100,0)+1,0)))="Н/Д",INDIRECT(CONCATENATE("'2018-07 (Д)'!R",TEXT(MATCH($C53,'2018-07 (Д)'!$C$2:$C$100,0)+1,0)))="Н/Д",AND(INDIRECT(CONCATENATE("'2018-08 (Д)'!R",TEXT(MATCH($C53,'2018-08 (Д)'!$C$2:$C$100,0)+1,0)))="Н/Д",INDIRECT(CONCATENATE("'2018-07 (Д)'!R",TEXT(MATCH($C53,'2018-07 (Д)'!$C$2:$C$100,0)+1,0))))),"Н/Д",((INDIRECT(CONCATENATE("'2018-08 (Д)'!R",TEXT(MATCH($C53,'2018-08 (Д)'!$C$2:$C$100,0)+1,0)))-INDIRECT(CONCATENATE("'2018-07 (Д)'!R",TEXT(MATCH($C53,'2018-07 (Д)'!$C$2:$C$100,0)+1,0))))/INDIRECT(CONCATENATE("'2018-07 (Д)'!R",TEXT(MATCH($C53,'2018-07 (Д)'!$C$2:$C$100,0)+1,0))))*100)</f>
        <v>237.89167983561353</v>
      </c>
      <c r="EX53" s="9">
        <f ca="1">IF(OR(INDIRECT(CONCATENATE("'2018-09 (Д)'!R",TEXT(MATCH($C53,'2018-09 (Д)'!$C$2:$C$100,0)+1,0)))="Н/Д",INDIRECT(CONCATENATE("'2018-08 (Д)'!R",TEXT(MATCH($C53,'2018-08 (Д)'!$C$2:$C$100,0)+1,0)))="Н/Д",AND(INDIRECT(CONCATENATE("'2018-09 (Д)'!R",TEXT(MATCH($C53,'2018-09 (Д)'!$C$2:$C$100,0)+1,0)))="Н/Д",INDIRECT(CONCATENATE("'2018-08 (Д)'!R",TEXT(MATCH($C53,'2018-08 (Д)'!$C$2:$C$100,0)+1,0))))),"Н/Д",((INDIRECT(CONCATENATE("'2018-09 (Д)'!R",TEXT(MATCH($C53,'2018-09 (Д)'!$C$2:$C$100,0)+1,0)))-INDIRECT(CONCATENATE("'2018-08 (Д)'!R",TEXT(MATCH($C53,'2018-08 (Д)'!$C$2:$C$100,0)+1,0))))/INDIRECT(CONCATENATE("'2018-08 (Д)'!R",TEXT(MATCH($C53,'2018-08 (Д)'!$C$2:$C$100,0)+1,0))))*100)</f>
        <v>46.407843587613179</v>
      </c>
      <c r="EY53" s="9">
        <f ca="1">IF(OR(INDIRECT(CONCATENATE("'2018-10 (Д)'!R",TEXT(MATCH($C53,'2018-10 (Д)'!$C$2:$C$100,0)+1,0)))="Н/Д",INDIRECT(CONCATENATE("'2018-09 (Д)'!R",TEXT(MATCH($C53,'2018-09 (Д)'!$C$2:$C$100,0)+1,0)))="Н/Д",AND(INDIRECT(CONCATENATE("'2018-10 (Д)'!R",TEXT(MATCH($C53,'2018-10 (Д)'!$C$2:$C$100,0)+1,0)))="Н/Д",INDIRECT(CONCATENATE("'2018-09 (Д)'!R",TEXT(MATCH($C53,'2018-09 (Д)'!$C$2:$C$100,0)+1,0))))),"Н/Д",((INDIRECT(CONCATENATE("'2018-10 (Д)'!R",TEXT(MATCH($C53,'2018-10 (Д)'!$C$2:$C$100,0)+1,0)))-INDIRECT(CONCATENATE("'2018-09 (Д)'!R",TEXT(MATCH($C53,'2018-09 (Д)'!$C$2:$C$100,0)+1,0))))/INDIRECT(CONCATENATE("'2018-09 (Д)'!R",TEXT(MATCH($C53,'2018-09 (Д)'!$C$2:$C$100,0)+1,0))))*100)</f>
        <v>-68.479598824313996</v>
      </c>
      <c r="EZ53" s="9">
        <f ca="1">IF(OR(INDIRECT(CONCATENATE("'2018-11 (Д)'!R",TEXT(MATCH($C53,'2018-11 (Д)'!$C$2:$C$100,0)+1,0)))="Н/Д",INDIRECT(CONCATENATE("'2018-10 (Д)'!R",TEXT(MATCH($C53,'2018-10 (Д)'!$C$2:$C$100,0)+1,0)))="Н/Д",AND(INDIRECT(CONCATENATE("'2018-11 (Д)'!R",TEXT(MATCH($C53,'2018-11 (Д)'!$C$2:$C$100,0)+1,0)))="Н/Д",INDIRECT(CONCATENATE("'2018-10 (Д)'!R",TEXT(MATCH($C53,'2018-10 (Д)'!$C$2:$C$100,0)+1,0))))),"Н/Д",((INDIRECT(CONCATENATE("'2018-11 (Д)'!R",TEXT(MATCH($C53,'2018-11 (Д)'!$C$2:$C$100,0)+1,0)))-INDIRECT(CONCATENATE("'2018-10 (Д)'!R",TEXT(MATCH($C53,'2018-10 (Д)'!$C$2:$C$100,0)+1,0))))/INDIRECT(CONCATENATE("'2018-10 (Д)'!R",TEXT(MATCH($C53,'2018-10 (Д)'!$C$2:$C$100,0)+1,0))))*100)</f>
        <v>-5.3883800224973379</v>
      </c>
      <c r="FA53" s="9">
        <f ca="1">IF(OR(INDIRECT(CONCATENATE("'2018-12 (Д)'!R",TEXT(MATCH($C53,'2018-12 (Д)'!$C$2:$C$100,0)+1,0)))="Н/Д",INDIRECT(CONCATENATE("'2018-11 (Д)'!R",TEXT(MATCH($C53,'2018-11 (Д)'!$C$2:$C$100,0)+1,0)))="Н/Д",AND(INDIRECT(CONCATENATE("'2018-12 (Д)'!R",TEXT(MATCH($C53,'2018-12 (Д)'!$C$2:$C$100,0)+1,0)))="Н/Д",INDIRECT(CONCATENATE("'2018-11 (Д)'!R",TEXT(MATCH($C53,'2018-11 (Д)'!$C$2:$C$100,0)+1,0))))),"Н/Д",((INDIRECT(CONCATENATE("'2018-12 (Д)'!R",TEXT(MATCH($C53,'2018-12 (Д)'!$C$2:$C$100,0)+1,0)))-INDIRECT(CONCATENATE("'2018-11 (Д)'!R",TEXT(MATCH($C53,'2018-11 (Д)'!$C$2:$C$100,0)+1,0))))/INDIRECT(CONCATENATE("'2018-11 (Д)'!R",TEXT(MATCH($C53,'2018-11 (Д)'!$C$2:$C$100,0)+1,0))))*100)</f>
        <v>314.16634367855255</v>
      </c>
      <c r="FB53" s="9"/>
      <c r="FC53" s="9">
        <f ca="1">IF(OR(INDIRECT(CONCATENATE("'2018-03 (Д)'!S",TEXT(MATCH($C53,'2018-03 (Д)'!$C$2:$C$100,0)+1,0)))="Н/Д",INDIRECT(CONCATENATE("'2018-02 (Д)'!S",TEXT(MATCH($C53,'2018-02 (Д)'!$C$2:$C$100,0)+1,0)))="Н/Д",AND(INDIRECT(CONCATENATE("'2018-03 (Д)'!S",TEXT(MATCH($C53,'2018-03 (Д)'!$C$2:$C$100,0)+1,0)))="Н/Д",INDIRECT(CONCATENATE("'2018-02 (Д)'!S",TEXT(MATCH($C53,'2018-02 (Д)'!$C$2:$C$100,0)+1,0))))),"Н/Д",((INDIRECT(CONCATENATE("'2018-03 (Д)'!S",TEXT(MATCH($C53,'2018-03 (Д)'!$C$2:$C$100,0)+1,0)))-INDIRECT(CONCATENATE("'2018-02 (Д)'!S",TEXT(MATCH($C53,'2018-02 (Д)'!$C$2:$C$100,0)+1,0))))/INDIRECT(CONCATENATE("'2018-02 (Д)'!S",TEXT(MATCH($C53,'2018-02 (Д)'!$C$2:$C$100,0)+1,0))))*100)</f>
        <v>117.12158808933002</v>
      </c>
      <c r="FD53" s="9">
        <f ca="1">IF(OR(INDIRECT(CONCATENATE("'2018-04 (Д)'!S",TEXT(MATCH($C53,'2018-04 (Д)'!$C$2:$C$100,0)+1,0)))="Н/Д",INDIRECT(CONCATENATE("'2018-03 (Д)'!S",TEXT(MATCH($C53,'2018-03 (Д)'!$C$2:$C$100,0)+1,0)))="Н/Д",AND(INDIRECT(CONCATENATE("'2018-04 (Д)'!S",TEXT(MATCH($C53,'2018-04 (Д)'!$C$2:$C$100,0)+1,0)))="Н/Д",INDIRECT(CONCATENATE("'2018-03 (Д)'!S",TEXT(MATCH($C53,'2018-03 (Д)'!$C$2:$C$100,0)+1,0))))),"Н/Д",((INDIRECT(CONCATENATE("'2018-04 (Д)'!S",TEXT(MATCH($C53,'2018-04 (Д)'!$C$2:$C$100,0)+1,0)))-INDIRECT(CONCATENATE("'2018-03 (Д)'!S",TEXT(MATCH($C53,'2018-03 (Д)'!$C$2:$C$100,0)+1,0))))/INDIRECT(CONCATENATE("'2018-03 (Д)'!S",TEXT(MATCH($C53,'2018-03 (Д)'!$C$2:$C$100,0)+1,0))))*100)</f>
        <v>-54.285714285714285</v>
      </c>
      <c r="FE53" s="9">
        <f ca="1">IF(OR(INDIRECT(CONCATENATE("'2018-05 (Д)'!S",TEXT(MATCH($C53,'2018-05 (Д)'!$C$2:$C$100,0)+1,0)))="Н/Д",INDIRECT(CONCATENATE("'2018-04 (Д)'!S",TEXT(MATCH($C53,'2018-04 (Д)'!$C$2:$C$100,0)+1,0)))="Н/Д",AND(INDIRECT(CONCATENATE("'2018-05 (Д)'!S",TEXT(MATCH($C53,'2018-05 (Д)'!$C$2:$C$100,0)+1,0)))="Н/Д",INDIRECT(CONCATENATE("'2018-04 (Д)'!S",TEXT(MATCH($C53,'2018-04 (Д)'!$C$2:$C$100,0)+1,0))))),"Н/Д",((INDIRECT(CONCATENATE("'2018-05 (Д)'!S",TEXT(MATCH($C53,'2018-05 (Д)'!$C$2:$C$100,0)+1,0)))-INDIRECT(CONCATENATE("'2018-04 (Д)'!S",TEXT(MATCH($C53,'2018-04 (Д)'!$C$2:$C$100,0)+1,0))))/INDIRECT(CONCATENATE("'2018-04 (Д)'!S",TEXT(MATCH($C53,'2018-04 (Д)'!$C$2:$C$100,0)+1,0))))*100)</f>
        <v>106.25</v>
      </c>
      <c r="FF53" s="9">
        <f ca="1">IF(OR(INDIRECT(CONCATENATE("'2018-06 (Д)'!S",TEXT(MATCH($C53,'2018-06 (Д)'!$C$2:$C$100,0)+1,0)))="Н/Д",INDIRECT(CONCATENATE("'2018-05 (Д)'!S",TEXT(MATCH($C53,'2018-05 (Д)'!$C$2:$C$100,0)+1,0)))="Н/Д",AND(INDIRECT(CONCATENATE("'2018-06 (Д)'!S",TEXT(MATCH($C53,'2018-06 (Д)'!$C$2:$C$100,0)+1,0)))="Н/Д",INDIRECT(CONCATENATE("'2018-05 (Д)'!S",TEXT(MATCH($C53,'2018-05 (Д)'!$C$2:$C$100,0)+1,0))))),"Н/Д",((INDIRECT(CONCATENATE("'2018-06 (Д)'!S",TEXT(MATCH($C53,'2018-06 (Д)'!$C$2:$C$100,0)+1,0)))-INDIRECT(CONCATENATE("'2018-05 (Д)'!S",TEXT(MATCH($C53,'2018-05 (Д)'!$C$2:$C$100,0)+1,0))))/INDIRECT(CONCATENATE("'2018-05 (Д)'!S",TEXT(MATCH($C53,'2018-05 (Д)'!$C$2:$C$100,0)+1,0))))*100)</f>
        <v>-3.0303030303030303</v>
      </c>
      <c r="FG53" s="9">
        <f ca="1">IF(OR(INDIRECT(CONCATENATE("'2018-07 (Д)'!S",TEXT(MATCH($C53,'2018-07 (Д)'!$C$2:$C$100,0)+1,0)))="Н/Д",INDIRECT(CONCATENATE("'2018-06 (Д)'!S",TEXT(MATCH($C53,'2018-06 (Д)'!$C$2:$C$100,0)+1,0)))="Н/Д",AND(INDIRECT(CONCATENATE("'2018-07 (Д)'!S",TEXT(MATCH($C53,'2018-07 (Д)'!$C$2:$C$100,0)+1,0)))="Н/Д",INDIRECT(CONCATENATE("'2018-06 (Д)'!S",TEXT(MATCH($C53,'2018-06 (Д)'!$C$2:$C$100,0)+1,0))))),"Н/Д",((INDIRECT(CONCATENATE("'2018-07 (Д)'!S",TEXT(MATCH($C53,'2018-07 (Д)'!$C$2:$C$100,0)+1,0)))-INDIRECT(CONCATENATE("'2018-06 (Д)'!S",TEXT(MATCH($C53,'2018-06 (Д)'!$C$2:$C$100,0)+1,0))))/INDIRECT(CONCATENATE("'2018-06 (Д)'!S",TEXT(MATCH($C53,'2018-06 (Д)'!$C$2:$C$100,0)+1,0))))*100)</f>
        <v>18.75</v>
      </c>
      <c r="FH53" s="9">
        <f ca="1">IF(OR(INDIRECT(CONCATENATE("'2018-08 (Д)'!S",TEXT(MATCH($C53,'2018-08 (Д)'!$C$2:$C$100,0)+1,0)))="Н/Д",INDIRECT(CONCATENATE("'2018-07 (Д)'!S",TEXT(MATCH($C53,'2018-07 (Д)'!$C$2:$C$100,0)+1,0)))="Н/Д",AND(INDIRECT(CONCATENATE("'2018-08 (Д)'!S",TEXT(MATCH($C53,'2018-08 (Д)'!$C$2:$C$100,0)+1,0)))="Н/Д",INDIRECT(CONCATENATE("'2018-07 (Д)'!S",TEXT(MATCH($C53,'2018-07 (Д)'!$C$2:$C$100,0)+1,0))))),"Н/Д",((INDIRECT(CONCATENATE("'2018-08 (Д)'!S",TEXT(MATCH($C53,'2018-08 (Д)'!$C$2:$C$100,0)+1,0)))-INDIRECT(CONCATENATE("'2018-07 (Д)'!S",TEXT(MATCH($C53,'2018-07 (Д)'!$C$2:$C$100,0)+1,0))))/INDIRECT(CONCATENATE("'2018-07 (Д)'!S",TEXT(MATCH($C53,'2018-07 (Д)'!$C$2:$C$100,0)+1,0))))*100)</f>
        <v>-26.315789473684209</v>
      </c>
      <c r="FI53" s="9">
        <f ca="1">IF(OR(INDIRECT(CONCATENATE("'2018-09 (Д)'!S",TEXT(MATCH($C53,'2018-09 (Д)'!$C$2:$C$100,0)+1,0)))="Н/Д",INDIRECT(CONCATENATE("'2018-08 (Д)'!S",TEXT(MATCH($C53,'2018-08 (Д)'!$C$2:$C$100,0)+1,0)))="Н/Д",AND(INDIRECT(CONCATENATE("'2018-09 (Д)'!S",TEXT(MATCH($C53,'2018-09 (Д)'!$C$2:$C$100,0)+1,0)))="Н/Д",INDIRECT(CONCATENATE("'2018-08 (Д)'!S",TEXT(MATCH($C53,'2018-08 (Д)'!$C$2:$C$100,0)+1,0))))),"Н/Д",((INDIRECT(CONCATENATE("'2018-09 (Д)'!S",TEXT(MATCH($C53,'2018-09 (Д)'!$C$2:$C$100,0)+1,0)))-INDIRECT(CONCATENATE("'2018-08 (Д)'!S",TEXT(MATCH($C53,'2018-08 (Д)'!$C$2:$C$100,0)+1,0))))/INDIRECT(CONCATENATE("'2018-08 (Д)'!S",TEXT(MATCH($C53,'2018-08 (Д)'!$C$2:$C$100,0)+1,0))))*100)</f>
        <v>-57.142857142857139</v>
      </c>
      <c r="FJ53" s="9">
        <f ca="1">IF(OR(INDIRECT(CONCATENATE("'2018-10 (Д)'!S",TEXT(MATCH($C53,'2018-10 (Д)'!$C$2:$C$100,0)+1,0)))="Н/Д",INDIRECT(CONCATENATE("'2018-09 (Д)'!S",TEXT(MATCH($C53,'2018-09 (Д)'!$C$2:$C$100,0)+1,0)))="Н/Д",AND(INDIRECT(CONCATENATE("'2018-10 (Д)'!S",TEXT(MATCH($C53,'2018-10 (Д)'!$C$2:$C$100,0)+1,0)))="Н/Д",INDIRECT(CONCATENATE("'2018-09 (Д)'!S",TEXT(MATCH($C53,'2018-09 (Д)'!$C$2:$C$100,0)+1,0))))),"Н/Д",((INDIRECT(CONCATENATE("'2018-10 (Д)'!S",TEXT(MATCH($C53,'2018-10 (Д)'!$C$2:$C$100,0)+1,0)))-INDIRECT(CONCATENATE("'2018-09 (Д)'!S",TEXT(MATCH($C53,'2018-09 (Д)'!$C$2:$C$100,0)+1,0))))/INDIRECT(CONCATENATE("'2018-09 (Д)'!S",TEXT(MATCH($C53,'2018-09 (Д)'!$C$2:$C$100,0)+1,0))))*100)</f>
        <v>805.61000000000013</v>
      </c>
      <c r="FK53" s="9">
        <f ca="1">IF(OR(INDIRECT(CONCATENATE("'2018-11 (Д)'!S",TEXT(MATCH($C53,'2018-11 (Д)'!$C$2:$C$100,0)+1,0)))="Н/Д",INDIRECT(CONCATENATE("'2018-10 (Д)'!S",TEXT(MATCH($C53,'2018-10 (Д)'!$C$2:$C$100,0)+1,0)))="Н/Д",AND(INDIRECT(CONCATENATE("'2018-11 (Д)'!S",TEXT(MATCH($C53,'2018-11 (Д)'!$C$2:$C$100,0)+1,0)))="Н/Д",INDIRECT(CONCATENATE("'2018-10 (Д)'!S",TEXT(MATCH($C53,'2018-10 (Д)'!$C$2:$C$100,0)+1,0))))),"Н/Д",((INDIRECT(CONCATENATE("'2018-11 (Д)'!S",TEXT(MATCH($C53,'2018-11 (Д)'!$C$2:$C$100,0)+1,0)))-INDIRECT(CONCATENATE("'2018-10 (Д)'!S",TEXT(MATCH($C53,'2018-10 (Д)'!$C$2:$C$100,0)+1,0))))/INDIRECT(CONCATENATE("'2018-10 (Д)'!S",TEXT(MATCH($C53,'2018-10 (Д)'!$C$2:$C$100,0)+1,0))))*100)</f>
        <v>-74.234677915070137</v>
      </c>
      <c r="FL53" s="9">
        <f ca="1">IF(OR(INDIRECT(CONCATENATE("'2018-12 (Д)'!S",TEXT(MATCH($C53,'2018-12 (Д)'!$C$2:$C$100,0)+1,0)))="Н/Д",INDIRECT(CONCATENATE("'2018-11 (Д)'!S",TEXT(MATCH($C53,'2018-11 (Д)'!$C$2:$C$100,0)+1,0)))="Н/Д",AND(INDIRECT(CONCATENATE("'2018-12 (Д)'!S",TEXT(MATCH($C53,'2018-12 (Д)'!$C$2:$C$100,0)+1,0)))="Н/Д",INDIRECT(CONCATENATE("'2018-11 (Д)'!S",TEXT(MATCH($C53,'2018-11 (Д)'!$C$2:$C$100,0)+1,0))))),"Н/Д",((INDIRECT(CONCATENATE("'2018-12 (Д)'!S",TEXT(MATCH($C53,'2018-12 (Д)'!$C$2:$C$100,0)+1,0)))-INDIRECT(CONCATENATE("'2018-11 (Д)'!S",TEXT(MATCH($C53,'2018-11 (Д)'!$C$2:$C$100,0)+1,0))))/INDIRECT(CONCATENATE("'2018-11 (Д)'!S",TEXT(MATCH($C53,'2018-11 (Д)'!$C$2:$C$100,0)+1,0))))*100)</f>
        <v>-28.571428571428569</v>
      </c>
      <c r="FM53" s="9"/>
      <c r="FN53" s="9">
        <f ca="1">IF(OR(INDIRECT(CONCATENATE("'2018-03 (Д)'!T",TEXT(MATCH($C53,'2018-03 (Д)'!$C$2:$C$100,0)+1,0)))="Н/Д",INDIRECT(CONCATENATE("'2018-02 (Д)'!T",TEXT(MATCH($C53,'2018-02 (Д)'!$C$2:$C$100,0)+1,0)))="Н/Д",AND(INDIRECT(CONCATENATE("'2018-03 (Д)'!T",TEXT(MATCH($C53,'2018-03 (Д)'!$C$2:$C$100,0)+1,0)))="Н/Д",INDIRECT(CONCATENATE("'2018-02 (Д)'!T",TEXT(MATCH($C53,'2018-02 (Д)'!$C$2:$C$100,0)+1,0))))),"Н/Д",((INDIRECT(CONCATENATE("'2018-03 (Д)'!T",TEXT(MATCH($C53,'2018-03 (Д)'!$C$2:$C$100,0)+1,0)))-INDIRECT(CONCATENATE("'2018-02 (Д)'!T",TEXT(MATCH($C53,'2018-02 (Д)'!$C$2:$C$100,0)+1,0))))/INDIRECT(CONCATENATE("'2018-02 (Д)'!T",TEXT(MATCH($C53,'2018-02 (Д)'!$C$2:$C$100,0)+1,0))))*100)</f>
        <v>16.349454533474127</v>
      </c>
      <c r="FO53" s="9">
        <f ca="1">IF(OR(INDIRECT(CONCATENATE("'2018-04 (Д)'!T",TEXT(MATCH($C53,'2018-04 (Д)'!$C$2:$C$100,0)+1,0)))="Н/Д",INDIRECT(CONCATENATE("'2018-03 (Д)'!T",TEXT(MATCH($C53,'2018-03 (Д)'!$C$2:$C$100,0)+1,0)))="Н/Д",AND(INDIRECT(CONCATENATE("'2018-04 (Д)'!T",TEXT(MATCH($C53,'2018-04 (Д)'!$C$2:$C$100,0)+1,0)))="Н/Д",INDIRECT(CONCATENATE("'2018-03 (Д)'!T",TEXT(MATCH($C53,'2018-03 (Д)'!$C$2:$C$100,0)+1,0))))),"Н/Д",((INDIRECT(CONCATENATE("'2018-04 (Д)'!T",TEXT(MATCH($C53,'2018-04 (Д)'!$C$2:$C$100,0)+1,0)))-INDIRECT(CONCATENATE("'2018-03 (Д)'!T",TEXT(MATCH($C53,'2018-03 (Д)'!$C$2:$C$100,0)+1,0))))/INDIRECT(CONCATENATE("'2018-03 (Д)'!T",TEXT(MATCH($C53,'2018-03 (Д)'!$C$2:$C$100,0)+1,0))))*100)</f>
        <v>4.5249059184250724</v>
      </c>
      <c r="FP53" s="9">
        <f ca="1">IF(OR(INDIRECT(CONCATENATE("'2018-05 (Д)'!T",TEXT(MATCH($C53,'2018-05 (Д)'!$C$2:$C$100,0)+1,0)))="Н/Д",INDIRECT(CONCATENATE("'2018-04 (Д)'!T",TEXT(MATCH($C53,'2018-04 (Д)'!$C$2:$C$100,0)+1,0)))="Н/Д",AND(INDIRECT(CONCATENATE("'2018-05 (Д)'!T",TEXT(MATCH($C53,'2018-05 (Д)'!$C$2:$C$100,0)+1,0)))="Н/Д",INDIRECT(CONCATENATE("'2018-04 (Д)'!T",TEXT(MATCH($C53,'2018-04 (Д)'!$C$2:$C$100,0)+1,0))))),"Н/Д",((INDIRECT(CONCATENATE("'2018-05 (Д)'!T",TEXT(MATCH($C53,'2018-05 (Д)'!$C$2:$C$100,0)+1,0)))-INDIRECT(CONCATENATE("'2018-04 (Д)'!T",TEXT(MATCH($C53,'2018-04 (Д)'!$C$2:$C$100,0)+1,0))))/INDIRECT(CONCATENATE("'2018-04 (Д)'!T",TEXT(MATCH($C53,'2018-04 (Д)'!$C$2:$C$100,0)+1,0))))*100)</f>
        <v>1.7019524463229709</v>
      </c>
      <c r="FQ53" s="9">
        <f ca="1">IF(OR(INDIRECT(CONCATENATE("'2018-06 (Д)'!T",TEXT(MATCH($C53,'2018-06 (Д)'!$C$2:$C$100,0)+1,0)))="Н/Д",INDIRECT(CONCATENATE("'2018-05 (Д)'!T",TEXT(MATCH($C53,'2018-05 (Д)'!$C$2:$C$100,0)+1,0)))="Н/Д",AND(INDIRECT(CONCATENATE("'2018-06 (Д)'!T",TEXT(MATCH($C53,'2018-06 (Д)'!$C$2:$C$100,0)+1,0)))="Н/Д",INDIRECT(CONCATENATE("'2018-05 (Д)'!T",TEXT(MATCH($C53,'2018-05 (Д)'!$C$2:$C$100,0)+1,0))))),"Н/Д",((INDIRECT(CONCATENATE("'2018-06 (Д)'!T",TEXT(MATCH($C53,'2018-06 (Д)'!$C$2:$C$100,0)+1,0)))-INDIRECT(CONCATENATE("'2018-05 (Д)'!T",TEXT(MATCH($C53,'2018-05 (Д)'!$C$2:$C$100,0)+1,0))))/INDIRECT(CONCATENATE("'2018-05 (Д)'!T",TEXT(MATCH($C53,'2018-05 (Д)'!$C$2:$C$100,0)+1,0))))*100)</f>
        <v>17.145521551366656</v>
      </c>
      <c r="FR53" s="9">
        <f ca="1">IF(OR(INDIRECT(CONCATENATE("'2018-07 (Д)'!T",TEXT(MATCH($C53,'2018-07 (Д)'!$C$2:$C$100,0)+1,0)))="Н/Д",INDIRECT(CONCATENATE("'2018-06 (Д)'!T",TEXT(MATCH($C53,'2018-06 (Д)'!$C$2:$C$100,0)+1,0)))="Н/Д",AND(INDIRECT(CONCATENATE("'2018-07 (Д)'!T",TEXT(MATCH($C53,'2018-07 (Д)'!$C$2:$C$100,0)+1,0)))="Н/Д",INDIRECT(CONCATENATE("'2018-06 (Д)'!T",TEXT(MATCH($C53,'2018-06 (Д)'!$C$2:$C$100,0)+1,0))))),"Н/Д",((INDIRECT(CONCATENATE("'2018-07 (Д)'!T",TEXT(MATCH($C53,'2018-07 (Д)'!$C$2:$C$100,0)+1,0)))-INDIRECT(CONCATENATE("'2018-06 (Д)'!T",TEXT(MATCH($C53,'2018-06 (Д)'!$C$2:$C$100,0)+1,0))))/INDIRECT(CONCATENATE("'2018-06 (Д)'!T",TEXT(MATCH($C53,'2018-06 (Д)'!$C$2:$C$100,0)+1,0))))*100)</f>
        <v>2.6647655018205731</v>
      </c>
      <c r="FS53" s="9">
        <f ca="1">IF(OR(INDIRECT(CONCATENATE("'2018-08 (Д)'!T",TEXT(MATCH($C53,'2018-08 (Д)'!$C$2:$C$100,0)+1,0)))="Н/Д",INDIRECT(CONCATENATE("'2018-07 (Д)'!T",TEXT(MATCH($C53,'2018-07 (Д)'!$C$2:$C$100,0)+1,0)))="Н/Д",AND(INDIRECT(CONCATENATE("'2018-08 (Д)'!T",TEXT(MATCH($C53,'2018-08 (Д)'!$C$2:$C$100,0)+1,0)))="Н/Д",INDIRECT(CONCATENATE("'2018-07 (Д)'!T",TEXT(MATCH($C53,'2018-07 (Д)'!$C$2:$C$100,0)+1,0))))),"Н/Д",((INDIRECT(CONCATENATE("'2018-08 (Д)'!T",TEXT(MATCH($C53,'2018-08 (Д)'!$C$2:$C$100,0)+1,0)))-INDIRECT(CONCATENATE("'2018-07 (Д)'!T",TEXT(MATCH($C53,'2018-07 (Д)'!$C$2:$C$100,0)+1,0))))/INDIRECT(CONCATENATE("'2018-07 (Д)'!T",TEXT(MATCH($C53,'2018-07 (Д)'!$C$2:$C$100,0)+1,0))))*100)</f>
        <v>60.749713465049325</v>
      </c>
      <c r="FT53" s="9">
        <f ca="1">IF(OR(INDIRECT(CONCATENATE("'2018-09 (Д)'!T",TEXT(MATCH($C53,'2018-09 (Д)'!$C$2:$C$100,0)+1,0)))="Н/Д",INDIRECT(CONCATENATE("'2018-08 (Д)'!T",TEXT(MATCH($C53,'2018-08 (Д)'!$C$2:$C$100,0)+1,0)))="Н/Д",AND(INDIRECT(CONCATENATE("'2018-09 (Д)'!T",TEXT(MATCH($C53,'2018-09 (Д)'!$C$2:$C$100,0)+1,0)))="Н/Д",INDIRECT(CONCATENATE("'2018-08 (Д)'!T",TEXT(MATCH($C53,'2018-08 (Д)'!$C$2:$C$100,0)+1,0))))),"Н/Д",((INDIRECT(CONCATENATE("'2018-09 (Д)'!T",TEXT(MATCH($C53,'2018-09 (Д)'!$C$2:$C$100,0)+1,0)))-INDIRECT(CONCATENATE("'2018-08 (Д)'!T",TEXT(MATCH($C53,'2018-08 (Д)'!$C$2:$C$100,0)+1,0))))/INDIRECT(CONCATENATE("'2018-08 (Д)'!T",TEXT(MATCH($C53,'2018-08 (Д)'!$C$2:$C$100,0)+1,0))))*100)</f>
        <v>16.649230539384376</v>
      </c>
      <c r="FU53" s="9">
        <f ca="1">IF(OR(INDIRECT(CONCATENATE("'2018-10 (Д)'!T",TEXT(MATCH($C53,'2018-10 (Д)'!$C$2:$C$100,0)+1,0)))="Н/Д",INDIRECT(CONCATENATE("'2018-09 (Д)'!T",TEXT(MATCH($C53,'2018-09 (Д)'!$C$2:$C$100,0)+1,0)))="Н/Д",AND(INDIRECT(CONCATENATE("'2018-10 (Д)'!T",TEXT(MATCH($C53,'2018-10 (Д)'!$C$2:$C$100,0)+1,0)))="Н/Д",INDIRECT(CONCATENATE("'2018-09 (Д)'!T",TEXT(MATCH($C53,'2018-09 (Д)'!$C$2:$C$100,0)+1,0))))),"Н/Д",((INDIRECT(CONCATENATE("'2018-10 (Д)'!T",TEXT(MATCH($C53,'2018-10 (Д)'!$C$2:$C$100,0)+1,0)))-INDIRECT(CONCATENATE("'2018-09 (Д)'!T",TEXT(MATCH($C53,'2018-09 (Д)'!$C$2:$C$100,0)+1,0))))/INDIRECT(CONCATENATE("'2018-09 (Д)'!T",TEXT(MATCH($C53,'2018-09 (Д)'!$C$2:$C$100,0)+1,0))))*100)</f>
        <v>-19.394117988875664</v>
      </c>
      <c r="FV53" s="9">
        <f ca="1">IF(OR(INDIRECT(CONCATENATE("'2018-11 (Д)'!T",TEXT(MATCH($C53,'2018-11 (Д)'!$C$2:$C$100,0)+1,0)))="Н/Д",INDIRECT(CONCATENATE("'2018-10 (Д)'!T",TEXT(MATCH($C53,'2018-10 (Д)'!$C$2:$C$100,0)+1,0)))="Н/Д",AND(INDIRECT(CONCATENATE("'2018-11 (Д)'!T",TEXT(MATCH($C53,'2018-11 (Д)'!$C$2:$C$100,0)+1,0)))="Н/Д",INDIRECT(CONCATENATE("'2018-10 (Д)'!T",TEXT(MATCH($C53,'2018-10 (Д)'!$C$2:$C$100,0)+1,0))))),"Н/Д",((INDIRECT(CONCATENATE("'2018-11 (Д)'!T",TEXT(MATCH($C53,'2018-11 (Д)'!$C$2:$C$100,0)+1,0)))-INDIRECT(CONCATENATE("'2018-10 (Д)'!T",TEXT(MATCH($C53,'2018-10 (Д)'!$C$2:$C$100,0)+1,0))))/INDIRECT(CONCATENATE("'2018-10 (Д)'!T",TEXT(MATCH($C53,'2018-10 (Д)'!$C$2:$C$100,0)+1,0))))*100)</f>
        <v>-3.2485106889551467</v>
      </c>
      <c r="FW53" s="9">
        <f ca="1">IF(OR(INDIRECT(CONCATENATE("'2018-12 (Д)'!T",TEXT(MATCH($C53,'2018-12 (Д)'!$C$2:$C$100,0)+1,0)))="Н/Д",INDIRECT(CONCATENATE("'2018-11 (Д)'!T",TEXT(MATCH($C53,'2018-11 (Д)'!$C$2:$C$100,0)+1,0)))="Н/Д",AND(INDIRECT(CONCATENATE("'2018-12 (Д)'!T",TEXT(MATCH($C53,'2018-12 (Д)'!$C$2:$C$100,0)+1,0)))="Н/Д",INDIRECT(CONCATENATE("'2018-11 (Д)'!T",TEXT(MATCH($C53,'2018-11 (Д)'!$C$2:$C$100,0)+1,0))))),"Н/Д",((INDIRECT(CONCATENATE("'2018-12 (Д)'!T",TEXT(MATCH($C53,'2018-12 (Д)'!$C$2:$C$100,0)+1,0)))-INDIRECT(CONCATENATE("'2018-11 (Д)'!T",TEXT(MATCH($C53,'2018-11 (Д)'!$C$2:$C$100,0)+1,0))))/INDIRECT(CONCATENATE("'2018-11 (Д)'!T",TEXT(MATCH($C53,'2018-11 (Д)'!$C$2:$C$100,0)+1,0))))*100)</f>
        <v>24.677899137550384</v>
      </c>
      <c r="FX53" s="9"/>
      <c r="FY53" s="9">
        <f ca="1">IF(OR(INDIRECT(CONCATENATE("'2018-03 (Д)'!U",TEXT(MATCH($C53,'2018-03 (Д)'!$C$2:$C$100,0)+1,0)))="Н/Д",INDIRECT(CONCATENATE("'2018-02 (Д)'!U",TEXT(MATCH($C53,'2018-02 (Д)'!$C$2:$C$100,0)+1,0)))="Н/Д",AND(INDIRECT(CONCATENATE("'2018-03 (Д)'!U",TEXT(MATCH($C53,'2018-03 (Д)'!$C$2:$C$100,0)+1,0)))="Н/Д",INDIRECT(CONCATENATE("'2018-02 (Д)'!U",TEXT(MATCH($C53,'2018-02 (Д)'!$C$2:$C$100,0)+1,0))))),"Н/Д",((INDIRECT(CONCATENATE("'2018-03 (Д)'!U",TEXT(MATCH($C53,'2018-03 (Д)'!$C$2:$C$100,0)+1,0)))-INDIRECT(CONCATENATE("'2018-02 (Д)'!U",TEXT(MATCH($C53,'2018-02 (Д)'!$C$2:$C$100,0)+1,0))))/INDIRECT(CONCATENATE("'2018-02 (Д)'!U",TEXT(MATCH($C53,'2018-02 (Д)'!$C$2:$C$100,0)+1,0))))*100)</f>
        <v>-852.14280203774524</v>
      </c>
      <c r="FZ53" s="9">
        <f ca="1">IF(OR(INDIRECT(CONCATENATE("'2018-04 (Д)'!U",TEXT(MATCH($C53,'2018-04 (Д)'!$C$2:$C$100,0)+1,0)))="Н/Д",INDIRECT(CONCATENATE("'2018-03 (Д)'!U",TEXT(MATCH($C53,'2018-03 (Д)'!$C$2:$C$100,0)+1,0)))="Н/Д",AND(INDIRECT(CONCATENATE("'2018-04 (Д)'!U",TEXT(MATCH($C53,'2018-04 (Д)'!$C$2:$C$100,0)+1,0)))="Н/Д",INDIRECT(CONCATENATE("'2018-03 (Д)'!U",TEXT(MATCH($C53,'2018-03 (Д)'!$C$2:$C$100,0)+1,0))))),"Н/Д",((INDIRECT(CONCATENATE("'2018-04 (Д)'!U",TEXT(MATCH($C53,'2018-04 (Д)'!$C$2:$C$100,0)+1,0)))-INDIRECT(CONCATENATE("'2018-03 (Д)'!U",TEXT(MATCH($C53,'2018-03 (Д)'!$C$2:$C$100,0)+1,0))))/INDIRECT(CONCATENATE("'2018-03 (Д)'!U",TEXT(MATCH($C53,'2018-03 (Д)'!$C$2:$C$100,0)+1,0))))*100)</f>
        <v>-33.07279540059276</v>
      </c>
      <c r="GA53" s="9">
        <f ca="1">IF(OR(INDIRECT(CONCATENATE("'2018-05 (Д)'!U",TEXT(MATCH($C53,'2018-05 (Д)'!$C$2:$C$100,0)+1,0)))="Н/Д",INDIRECT(CONCATENATE("'2018-04 (Д)'!U",TEXT(MATCH($C53,'2018-04 (Д)'!$C$2:$C$100,0)+1,0)))="Н/Д",AND(INDIRECT(CONCATENATE("'2018-05 (Д)'!U",TEXT(MATCH($C53,'2018-05 (Д)'!$C$2:$C$100,0)+1,0)))="Н/Д",INDIRECT(CONCATENATE("'2018-04 (Д)'!U",TEXT(MATCH($C53,'2018-04 (Д)'!$C$2:$C$100,0)+1,0))))),"Н/Д",((INDIRECT(CONCATENATE("'2018-05 (Д)'!U",TEXT(MATCH($C53,'2018-05 (Д)'!$C$2:$C$100,0)+1,0)))-INDIRECT(CONCATENATE("'2018-04 (Д)'!U",TEXT(MATCH($C53,'2018-04 (Д)'!$C$2:$C$100,0)+1,0))))/INDIRECT(CONCATENATE("'2018-04 (Д)'!U",TEXT(MATCH($C53,'2018-04 (Д)'!$C$2:$C$100,0)+1,0))))*100)</f>
        <v>-33.673216702154654</v>
      </c>
      <c r="GB53" s="9">
        <f ca="1">IF(OR(INDIRECT(CONCATENATE("'2018-06 (Д)'!U",TEXT(MATCH($C53,'2018-06 (Д)'!$C$2:$C$100,0)+1,0)))="Н/Д",INDIRECT(CONCATENATE("'2018-05 (Д)'!U",TEXT(MATCH($C53,'2018-05 (Д)'!$C$2:$C$100,0)+1,0)))="Н/Д",AND(INDIRECT(CONCATENATE("'2018-06 (Д)'!U",TEXT(MATCH($C53,'2018-06 (Д)'!$C$2:$C$100,0)+1,0)))="Н/Д",INDIRECT(CONCATENATE("'2018-05 (Д)'!U",TEXT(MATCH($C53,'2018-05 (Д)'!$C$2:$C$100,0)+1,0))))),"Н/Д",((INDIRECT(CONCATENATE("'2018-06 (Д)'!U",TEXT(MATCH($C53,'2018-06 (Д)'!$C$2:$C$100,0)+1,0)))-INDIRECT(CONCATENATE("'2018-05 (Д)'!U",TEXT(MATCH($C53,'2018-05 (Д)'!$C$2:$C$100,0)+1,0))))/INDIRECT(CONCATENATE("'2018-05 (Д)'!U",TEXT(MATCH($C53,'2018-05 (Д)'!$C$2:$C$100,0)+1,0))))*100)</f>
        <v>-63.174941650464788</v>
      </c>
      <c r="GC53" s="9">
        <f ca="1">IF(OR(INDIRECT(CONCATENATE("'2018-07 (Д)'!U",TEXT(MATCH($C53,'2018-07 (Д)'!$C$2:$C$100,0)+1,0)))="Н/Д",INDIRECT(CONCATENATE("'2018-06 (Д)'!U",TEXT(MATCH($C53,'2018-06 (Д)'!$C$2:$C$100,0)+1,0)))="Н/Д",AND(INDIRECT(CONCATENATE("'2018-07 (Д)'!U",TEXT(MATCH($C53,'2018-07 (Д)'!$C$2:$C$100,0)+1,0)))="Н/Д",INDIRECT(CONCATENATE("'2018-06 (Д)'!U",TEXT(MATCH($C53,'2018-06 (Д)'!$C$2:$C$100,0)+1,0))))),"Н/Д",((INDIRECT(CONCATENATE("'2018-07 (Д)'!U",TEXT(MATCH($C53,'2018-07 (Д)'!$C$2:$C$100,0)+1,0)))-INDIRECT(CONCATENATE("'2018-06 (Д)'!U",TEXT(MATCH($C53,'2018-06 (Д)'!$C$2:$C$100,0)+1,0))))/INDIRECT(CONCATENATE("'2018-06 (Д)'!U",TEXT(MATCH($C53,'2018-06 (Д)'!$C$2:$C$100,0)+1,0))))*100)</f>
        <v>1193.3934133205546</v>
      </c>
      <c r="GD53" s="9">
        <f ca="1">IF(OR(INDIRECT(CONCATENATE("'2018-08 (Д)'!U",TEXT(MATCH($C53,'2018-08 (Д)'!$C$2:$C$100,0)+1,0)))="Н/Д",INDIRECT(CONCATENATE("'2018-07 (Д)'!U",TEXT(MATCH($C53,'2018-07 (Д)'!$C$2:$C$100,0)+1,0)))="Н/Д",AND(INDIRECT(CONCATENATE("'2018-08 (Д)'!U",TEXT(MATCH($C53,'2018-08 (Д)'!$C$2:$C$100,0)+1,0)))="Н/Д",INDIRECT(CONCATENATE("'2018-07 (Д)'!U",TEXT(MATCH($C53,'2018-07 (Д)'!$C$2:$C$100,0)+1,0))))),"Н/Д",((INDIRECT(CONCATENATE("'2018-08 (Д)'!U",TEXT(MATCH($C53,'2018-08 (Д)'!$C$2:$C$100,0)+1,0)))-INDIRECT(CONCATENATE("'2018-07 (Д)'!U",TEXT(MATCH($C53,'2018-07 (Д)'!$C$2:$C$100,0)+1,0))))/INDIRECT(CONCATENATE("'2018-07 (Д)'!U",TEXT(MATCH($C53,'2018-07 (Д)'!$C$2:$C$100,0)+1,0))))*100)</f>
        <v>31.239553864785574</v>
      </c>
      <c r="GE53" s="9">
        <f ca="1">IF(OR(INDIRECT(CONCATENATE("'2018-09 (Д)'!U",TEXT(MATCH($C53,'2018-09 (Д)'!$C$2:$C$100,0)+1,0)))="Н/Д",INDIRECT(CONCATENATE("'2018-08 (Д)'!U",TEXT(MATCH($C53,'2018-08 (Д)'!$C$2:$C$100,0)+1,0)))="Н/Д",AND(INDIRECT(CONCATENATE("'2018-09 (Д)'!U",TEXT(MATCH($C53,'2018-09 (Д)'!$C$2:$C$100,0)+1,0)))="Н/Д",INDIRECT(CONCATENATE("'2018-08 (Д)'!U",TEXT(MATCH($C53,'2018-08 (Д)'!$C$2:$C$100,0)+1,0))))),"Н/Д",((INDIRECT(CONCATENATE("'2018-09 (Д)'!U",TEXT(MATCH($C53,'2018-09 (Д)'!$C$2:$C$100,0)+1,0)))-INDIRECT(CONCATENATE("'2018-08 (Д)'!U",TEXT(MATCH($C53,'2018-08 (Д)'!$C$2:$C$100,0)+1,0))))/INDIRECT(CONCATENATE("'2018-08 (Д)'!U",TEXT(MATCH($C53,'2018-08 (Д)'!$C$2:$C$100,0)+1,0))))*100)</f>
        <v>-171.1430169582971</v>
      </c>
      <c r="GF53" s="9">
        <f ca="1">IF(OR(INDIRECT(CONCATENATE("'2018-10 (Д)'!U",TEXT(MATCH($C53,'2018-10 (Д)'!$C$2:$C$100,0)+1,0)))="Н/Д",INDIRECT(CONCATENATE("'2018-09 (Д)'!U",TEXT(MATCH($C53,'2018-09 (Д)'!$C$2:$C$100,0)+1,0)))="Н/Д",AND(INDIRECT(CONCATENATE("'2018-10 (Д)'!U",TEXT(MATCH($C53,'2018-10 (Д)'!$C$2:$C$100,0)+1,0)))="Н/Д",INDIRECT(CONCATENATE("'2018-09 (Д)'!U",TEXT(MATCH($C53,'2018-09 (Д)'!$C$2:$C$100,0)+1,0))))),"Н/Д",((INDIRECT(CONCATENATE("'2018-10 (Д)'!U",TEXT(MATCH($C53,'2018-10 (Д)'!$C$2:$C$100,0)+1,0)))-INDIRECT(CONCATENATE("'2018-09 (Д)'!U",TEXT(MATCH($C53,'2018-09 (Д)'!$C$2:$C$100,0)+1,0))))/INDIRECT(CONCATENATE("'2018-09 (Д)'!U",TEXT(MATCH($C53,'2018-09 (Д)'!$C$2:$C$100,0)+1,0))))*100)</f>
        <v>-85.691564823997751</v>
      </c>
      <c r="GG53" s="9">
        <f ca="1">IF(OR(INDIRECT(CONCATENATE("'2018-11 (Д)'!U",TEXT(MATCH($C53,'2018-11 (Д)'!$C$2:$C$100,0)+1,0)))="Н/Д",INDIRECT(CONCATENATE("'2018-10 (Д)'!U",TEXT(MATCH($C53,'2018-10 (Д)'!$C$2:$C$100,0)+1,0)))="Н/Д",AND(INDIRECT(CONCATENATE("'2018-11 (Д)'!U",TEXT(MATCH($C53,'2018-11 (Д)'!$C$2:$C$100,0)+1,0)))="Н/Д",INDIRECT(CONCATENATE("'2018-10 (Д)'!U",TEXT(MATCH($C53,'2018-10 (Д)'!$C$2:$C$100,0)+1,0))))),"Н/Д",((INDIRECT(CONCATENATE("'2018-11 (Д)'!U",TEXT(MATCH($C53,'2018-11 (Д)'!$C$2:$C$100,0)+1,0)))-INDIRECT(CONCATENATE("'2018-10 (Д)'!U",TEXT(MATCH($C53,'2018-10 (Д)'!$C$2:$C$100,0)+1,0))))/INDIRECT(CONCATENATE("'2018-10 (Д)'!U",TEXT(MATCH($C53,'2018-10 (Д)'!$C$2:$C$100,0)+1,0))))*100)</f>
        <v>-2610.4162408936595</v>
      </c>
      <c r="GH53" s="9">
        <f ca="1">IF(OR(INDIRECT(CONCATENATE("'2018-12 (Д)'!U",TEXT(MATCH($C53,'2018-12 (Д)'!$C$2:$C$100,0)+1,0)))="Н/Д",INDIRECT(CONCATENATE("'2018-11 (Д)'!U",TEXT(MATCH($C53,'2018-11 (Д)'!$C$2:$C$100,0)+1,0)))="Н/Д",AND(INDIRECT(CONCATENATE("'2018-12 (Д)'!U",TEXT(MATCH($C53,'2018-12 (Д)'!$C$2:$C$100,0)+1,0)))="Н/Д",INDIRECT(CONCATENATE("'2018-11 (Д)'!U",TEXT(MATCH($C53,'2018-11 (Д)'!$C$2:$C$100,0)+1,0))))),"Н/Д",((INDIRECT(CONCATENATE("'2018-12 (Д)'!U",TEXT(MATCH($C53,'2018-12 (Д)'!$C$2:$C$100,0)+1,0)))-INDIRECT(CONCATENATE("'2018-11 (Д)'!U",TEXT(MATCH($C53,'2018-11 (Д)'!$C$2:$C$100,0)+1,0))))/INDIRECT(CONCATENATE("'2018-11 (Д)'!U",TEXT(MATCH($C53,'2018-11 (Д)'!$C$2:$C$100,0)+1,0))))*100)</f>
        <v>-203.96856981012613</v>
      </c>
      <c r="GI53" s="9"/>
      <c r="GJ53" s="9">
        <f ca="1">IF(OR(INDIRECT(CONCATENATE("'2018-03 (Д)'!V",TEXT(MATCH($C53,'2018-03 (Д)'!$C$2:$C$100,0)+1,0)))="Н/Д",INDIRECT(CONCATENATE("'2018-02 (Д)'!V",TEXT(MATCH($C53,'2018-02 (Д)'!$C$2:$C$100,0)+1,0)))="Н/Д",AND(INDIRECT(CONCATENATE("'2018-03 (Д)'!V",TEXT(MATCH($C53,'2018-03 (Д)'!$C$2:$C$100,0)+1,0)))="Н/Д",INDIRECT(CONCATENATE("'2018-02 (Д)'!V",TEXT(MATCH($C53,'2018-02 (Д)'!$C$2:$C$100,0)+1,0))))),"Н/Д",((INDIRECT(CONCATENATE("'2018-03 (Д)'!V",TEXT(MATCH($C53,'2018-03 (Д)'!$C$2:$C$100,0)+1,0)))-INDIRECT(CONCATENATE("'2018-02 (Д)'!V",TEXT(MATCH($C53,'2018-02 (Д)'!$C$2:$C$100,0)+1,0))))/INDIRECT(CONCATENATE("'2018-02 (Д)'!V",TEXT(MATCH($C53,'2018-02 (Д)'!$C$2:$C$100,0)+1,0))))*100)</f>
        <v>24.991507904278524</v>
      </c>
      <c r="GK53" s="9">
        <f ca="1">IF(OR(INDIRECT(CONCATENATE("'2018-04 (Д)'!V",TEXT(MATCH($C53,'2018-04 (Д)'!$C$2:$C$100,0)+1,0)))="Н/Д",INDIRECT(CONCATENATE("'2018-03 (Д)'!V",TEXT(MATCH($C53,'2018-03 (Д)'!$C$2:$C$100,0)+1,0)))="Н/Д",AND(INDIRECT(CONCATENATE("'2018-04 (Д)'!V",TEXT(MATCH($C53,'2018-04 (Д)'!$C$2:$C$100,0)+1,0)))="Н/Д",INDIRECT(CONCATENATE("'2018-03 (Д)'!V",TEXT(MATCH($C53,'2018-03 (Д)'!$C$2:$C$100,0)+1,0))))),"Н/Д",((INDIRECT(CONCATENATE("'2018-04 (Д)'!V",TEXT(MATCH($C53,'2018-04 (Д)'!$C$2:$C$100,0)+1,0)))-INDIRECT(CONCATENATE("'2018-03 (Д)'!V",TEXT(MATCH($C53,'2018-03 (Д)'!$C$2:$C$100,0)+1,0))))/INDIRECT(CONCATENATE("'2018-03 (Д)'!V",TEXT(MATCH($C53,'2018-03 (Д)'!$C$2:$C$100,0)+1,0))))*100)</f>
        <v>9.5082997828011777</v>
      </c>
      <c r="GL53" s="9">
        <f ca="1">IF(OR(INDIRECT(CONCATENATE("'2018-05 (Д)'!V",TEXT(MATCH($C53,'2018-05 (Д)'!$C$2:$C$100,0)+1,0)))="Н/Д",INDIRECT(CONCATENATE("'2018-04 (Д)'!V",TEXT(MATCH($C53,'2018-04 (Д)'!$C$2:$C$100,0)+1,0)))="Н/Д",AND(INDIRECT(CONCATENATE("'2018-05 (Д)'!V",TEXT(MATCH($C53,'2018-05 (Д)'!$C$2:$C$100,0)+1,0)))="Н/Д",INDIRECT(CONCATENATE("'2018-04 (Д)'!V",TEXT(MATCH($C53,'2018-04 (Д)'!$C$2:$C$100,0)+1,0))))),"Н/Д",((INDIRECT(CONCATENATE("'2018-05 (Д)'!V",TEXT(MATCH($C53,'2018-05 (Д)'!$C$2:$C$100,0)+1,0)))-INDIRECT(CONCATENATE("'2018-04 (Д)'!V",TEXT(MATCH($C53,'2018-04 (Д)'!$C$2:$C$100,0)+1,0))))/INDIRECT(CONCATENATE("'2018-04 (Д)'!V",TEXT(MATCH($C53,'2018-04 (Д)'!$C$2:$C$100,0)+1,0))))*100)</f>
        <v>-2.1389772558396647</v>
      </c>
      <c r="GM53" s="9">
        <f ca="1">IF(OR(INDIRECT(CONCATENATE("'2018-06 (Д)'!V",TEXT(MATCH($C53,'2018-06 (Д)'!$C$2:$C$100,0)+1,0)))="Н/Д",INDIRECT(CONCATENATE("'2018-05 (Д)'!V",TEXT(MATCH($C53,'2018-05 (Д)'!$C$2:$C$100,0)+1,0)))="Н/Д",AND(INDIRECT(CONCATENATE("'2018-06 (Д)'!V",TEXT(MATCH($C53,'2018-06 (Д)'!$C$2:$C$100,0)+1,0)))="Н/Д",INDIRECT(CONCATENATE("'2018-05 (Д)'!V",TEXT(MATCH($C53,'2018-05 (Д)'!$C$2:$C$100,0)+1,0))))),"Н/Д",((INDIRECT(CONCATENATE("'2018-06 (Д)'!V",TEXT(MATCH($C53,'2018-06 (Д)'!$C$2:$C$100,0)+1,0)))-INDIRECT(CONCATENATE("'2018-05 (Д)'!V",TEXT(MATCH($C53,'2018-05 (Д)'!$C$2:$C$100,0)+1,0))))/INDIRECT(CONCATENATE("'2018-05 (Д)'!V",TEXT(MATCH($C53,'2018-05 (Д)'!$C$2:$C$100,0)+1,0))))*100)</f>
        <v>61.541310744289532</v>
      </c>
      <c r="GN53" s="9">
        <f ca="1">IF(OR(INDIRECT(CONCATENATE("'2018-07 (Д)'!V",TEXT(MATCH($C53,'2018-07 (Д)'!$C$2:$C$100,0)+1,0)))="Н/Д",INDIRECT(CONCATENATE("'2018-06 (Д)'!V",TEXT(MATCH($C53,'2018-06 (Д)'!$C$2:$C$100,0)+1,0)))="Н/Д",AND(INDIRECT(CONCATENATE("'2018-07 (Д)'!V",TEXT(MATCH($C53,'2018-07 (Д)'!$C$2:$C$100,0)+1,0)))="Н/Д",INDIRECT(CONCATENATE("'2018-06 (Д)'!V",TEXT(MATCH($C53,'2018-06 (Д)'!$C$2:$C$100,0)+1,0))))),"Н/Д",((INDIRECT(CONCATENATE("'2018-07 (Д)'!V",TEXT(MATCH($C53,'2018-07 (Д)'!$C$2:$C$100,0)+1,0)))-INDIRECT(CONCATENATE("'2018-06 (Д)'!V",TEXT(MATCH($C53,'2018-06 (Д)'!$C$2:$C$100,0)+1,0))))/INDIRECT(CONCATENATE("'2018-06 (Д)'!V",TEXT(MATCH($C53,'2018-06 (Д)'!$C$2:$C$100,0)+1,0))))*100)</f>
        <v>-46.651172236682896</v>
      </c>
      <c r="GO53" s="9">
        <f ca="1">IF(OR(INDIRECT(CONCATENATE("'2018-08 (Д)'!V",TEXT(MATCH($C53,'2018-08 (Д)'!$C$2:$C$100,0)+1,0)))="Н/Д",INDIRECT(CONCATENATE("'2018-07 (Д)'!V",TEXT(MATCH($C53,'2018-07 (Д)'!$C$2:$C$100,0)+1,0)))="Н/Д",AND(INDIRECT(CONCATENATE("'2018-08 (Д)'!V",TEXT(MATCH($C53,'2018-08 (Д)'!$C$2:$C$100,0)+1,0)))="Н/Д",INDIRECT(CONCATENATE("'2018-07 (Д)'!V",TEXT(MATCH($C53,'2018-07 (Д)'!$C$2:$C$100,0)+1,0))))),"Н/Д",((INDIRECT(CONCATENATE("'2018-08 (Д)'!V",TEXT(MATCH($C53,'2018-08 (Д)'!$C$2:$C$100,0)+1,0)))-INDIRECT(CONCATENATE("'2018-07 (Д)'!V",TEXT(MATCH($C53,'2018-07 (Д)'!$C$2:$C$100,0)+1,0))))/INDIRECT(CONCATENATE("'2018-07 (Д)'!V",TEXT(MATCH($C53,'2018-07 (Д)'!$C$2:$C$100,0)+1,0))))*100)</f>
        <v>-4.7061874992455213</v>
      </c>
      <c r="GP53" s="9">
        <f ca="1">IF(OR(INDIRECT(CONCATENATE("'2018-09 (Д)'!V",TEXT(MATCH($C53,'2018-09 (Д)'!$C$2:$C$100,0)+1,0)))="Н/Д",INDIRECT(CONCATENATE("'2018-08 (Д)'!V",TEXT(MATCH($C53,'2018-08 (Д)'!$C$2:$C$100,0)+1,0)))="Н/Д",AND(INDIRECT(CONCATENATE("'2018-09 (Д)'!V",TEXT(MATCH($C53,'2018-09 (Д)'!$C$2:$C$100,0)+1,0)))="Н/Д",INDIRECT(CONCATENATE("'2018-08 (Д)'!V",TEXT(MATCH($C53,'2018-08 (Д)'!$C$2:$C$100,0)+1,0))))),"Н/Д",((INDIRECT(CONCATENATE("'2018-09 (Д)'!V",TEXT(MATCH($C53,'2018-09 (Д)'!$C$2:$C$100,0)+1,0)))-INDIRECT(CONCATENATE("'2018-08 (Д)'!V",TEXT(MATCH($C53,'2018-08 (Д)'!$C$2:$C$100,0)+1,0))))/INDIRECT(CONCATENATE("'2018-08 (Д)'!V",TEXT(MATCH($C53,'2018-08 (Д)'!$C$2:$C$100,0)+1,0))))*100)</f>
        <v>4.1589970470471664</v>
      </c>
      <c r="GQ53" s="9">
        <f ca="1">IF(OR(INDIRECT(CONCATENATE("'2018-10 (Д)'!V",TEXT(MATCH($C53,'2018-10 (Д)'!$C$2:$C$100,0)+1,0)))="Н/Д",INDIRECT(CONCATENATE("'2018-09 (Д)'!V",TEXT(MATCH($C53,'2018-09 (Д)'!$C$2:$C$100,0)+1,0)))="Н/Д",AND(INDIRECT(CONCATENATE("'2018-10 (Д)'!V",TEXT(MATCH($C53,'2018-10 (Д)'!$C$2:$C$100,0)+1,0)))="Н/Д",INDIRECT(CONCATENATE("'2018-09 (Д)'!V",TEXT(MATCH($C53,'2018-09 (Д)'!$C$2:$C$100,0)+1,0))))),"Н/Д",((INDIRECT(CONCATENATE("'2018-10 (Д)'!V",TEXT(MATCH($C53,'2018-10 (Д)'!$C$2:$C$100,0)+1,0)))-INDIRECT(CONCATENATE("'2018-09 (Д)'!V",TEXT(MATCH($C53,'2018-09 (Д)'!$C$2:$C$100,0)+1,0))))/INDIRECT(CONCATENATE("'2018-09 (Д)'!V",TEXT(MATCH($C53,'2018-09 (Д)'!$C$2:$C$100,0)+1,0))))*100)</f>
        <v>9.9758844505026438</v>
      </c>
      <c r="GR53" s="9">
        <f ca="1">IF(OR(INDIRECT(CONCATENATE("'2018-11 (Д)'!V",TEXT(MATCH($C53,'2018-11 (Д)'!$C$2:$C$100,0)+1,0)))="Н/Д",INDIRECT(CONCATENATE("'2018-10 (Д)'!V",TEXT(MATCH($C53,'2018-10 (Д)'!$C$2:$C$100,0)+1,0)))="Н/Д",AND(INDIRECT(CONCATENATE("'2018-11 (Д)'!V",TEXT(MATCH($C53,'2018-11 (Д)'!$C$2:$C$100,0)+1,0)))="Н/Д",INDIRECT(CONCATENATE("'2018-10 (Д)'!V",TEXT(MATCH($C53,'2018-10 (Д)'!$C$2:$C$100,0)+1,0))))),"Н/Д",((INDIRECT(CONCATENATE("'2018-11 (Д)'!V",TEXT(MATCH($C53,'2018-11 (Д)'!$C$2:$C$100,0)+1,0)))-INDIRECT(CONCATENATE("'2018-10 (Д)'!V",TEXT(MATCH($C53,'2018-10 (Д)'!$C$2:$C$100,0)+1,0))))/INDIRECT(CONCATENATE("'2018-10 (Д)'!V",TEXT(MATCH($C53,'2018-10 (Д)'!$C$2:$C$100,0)+1,0))))*100)</f>
        <v>-14.957539466375232</v>
      </c>
      <c r="GS53" s="9">
        <f ca="1">IF(OR(INDIRECT(CONCATENATE("'2018-12 (Д)'!V",TEXT(MATCH($C53,'2018-12 (Д)'!$C$2:$C$100,0)+1,0)))="Н/Д",INDIRECT(CONCATENATE("'2018-11 (Д)'!V",TEXT(MATCH($C53,'2018-11 (Д)'!$C$2:$C$100,0)+1,0)))="Н/Д",AND(INDIRECT(CONCATENATE("'2018-12 (Д)'!V",TEXT(MATCH($C53,'2018-12 (Д)'!$C$2:$C$100,0)+1,0)))="Н/Д",INDIRECT(CONCATENATE("'2018-11 (Д)'!V",TEXT(MATCH($C53,'2018-11 (Д)'!$C$2:$C$100,0)+1,0))))),"Н/Д",((INDIRECT(CONCATENATE("'2018-12 (Д)'!V",TEXT(MATCH($C53,'2018-12 (Д)'!$C$2:$C$100,0)+1,0)))-INDIRECT(CONCATENATE("'2018-11 (Д)'!V",TEXT(MATCH($C53,'2018-11 (Д)'!$C$2:$C$100,0)+1,0))))/INDIRECT(CONCATENATE("'2018-11 (Д)'!V",TEXT(MATCH($C53,'2018-11 (Д)'!$C$2:$C$100,0)+1,0))))*100)</f>
        <v>-0.60388960567016059</v>
      </c>
      <c r="GT53" s="9"/>
      <c r="GU53" s="9">
        <f ca="1">IF(OR(INDIRECT(CONCATENATE("'2018-03 (Д)'!W",TEXT(MATCH($C53,'2018-03 (Д)'!$C$2:$C$100,0)+1,0)))="Н/Д",INDIRECT(CONCATENATE("'2018-02 (Д)'!W",TEXT(MATCH($C53,'2018-02 (Д)'!$C$2:$C$100,0)+1,0)))="Н/Д",AND(INDIRECT(CONCATENATE("'2018-03 (Д)'!W",TEXT(MATCH($C53,'2018-03 (Д)'!$C$2:$C$100,0)+1,0)))="Н/Д",INDIRECT(CONCATENATE("'2018-02 (Д)'!W",TEXT(MATCH($C53,'2018-02 (Д)'!$C$2:$C$100,0)+1,0))))),"Н/Д",((INDIRECT(CONCATENATE("'2018-03 (Д)'!W",TEXT(MATCH($C53,'2018-03 (Д)'!$C$2:$C$100,0)+1,0)))-INDIRECT(CONCATENATE("'2018-02 (Д)'!W",TEXT(MATCH($C53,'2018-02 (Д)'!$C$2:$C$100,0)+1,0))))/INDIRECT(CONCATENATE("'2018-02 (Д)'!W",TEXT(MATCH($C53,'2018-02 (Д)'!$C$2:$C$100,0)+1,0))))*100)</f>
        <v>23.757571648224985</v>
      </c>
      <c r="GV53" s="9">
        <f ca="1">IF(OR(INDIRECT(CONCATENATE("'2018-04 (Д)'!W",TEXT(MATCH($C53,'2018-04 (Д)'!$C$2:$C$100,0)+1,0)))="Н/Д",INDIRECT(CONCATENATE("'2018-03 (Д)'!W",TEXT(MATCH($C53,'2018-03 (Д)'!$C$2:$C$100,0)+1,0)))="Н/Д",AND(INDIRECT(CONCATENATE("'2018-04 (Д)'!W",TEXT(MATCH($C53,'2018-04 (Д)'!$C$2:$C$100,0)+1,0)))="Н/Д",INDIRECT(CONCATENATE("'2018-03 (Д)'!W",TEXT(MATCH($C53,'2018-03 (Д)'!$C$2:$C$100,0)+1,0))))),"Н/Д",((INDIRECT(CONCATENATE("'2018-04 (Д)'!W",TEXT(MATCH($C53,'2018-04 (Д)'!$C$2:$C$100,0)+1,0)))-INDIRECT(CONCATENATE("'2018-03 (Д)'!W",TEXT(MATCH($C53,'2018-03 (Д)'!$C$2:$C$100,0)+1,0))))/INDIRECT(CONCATENATE("'2018-03 (Д)'!W",TEXT(MATCH($C53,'2018-03 (Д)'!$C$2:$C$100,0)+1,0))))*100)</f>
        <v>38.919779345351671</v>
      </c>
      <c r="GW53" s="9">
        <f ca="1">IF(OR(INDIRECT(CONCATENATE("'2018-05 (Д)'!W",TEXT(MATCH($C53,'2018-05 (Д)'!$C$2:$C$100,0)+1,0)))="Н/Д",INDIRECT(CONCATENATE("'2018-04 (Д)'!W",TEXT(MATCH($C53,'2018-04 (Д)'!$C$2:$C$100,0)+1,0)))="Н/Д",AND(INDIRECT(CONCATENATE("'2018-05 (Д)'!W",TEXT(MATCH($C53,'2018-05 (Д)'!$C$2:$C$100,0)+1,0)))="Н/Д",INDIRECT(CONCATENATE("'2018-04 (Д)'!W",TEXT(MATCH($C53,'2018-04 (Д)'!$C$2:$C$100,0)+1,0))))),"Н/Д",((INDIRECT(CONCATENATE("'2018-05 (Д)'!W",TEXT(MATCH($C53,'2018-05 (Д)'!$C$2:$C$100,0)+1,0)))-INDIRECT(CONCATENATE("'2018-04 (Д)'!W",TEXT(MATCH($C53,'2018-04 (Д)'!$C$2:$C$100,0)+1,0))))/INDIRECT(CONCATENATE("'2018-04 (Д)'!W",TEXT(MATCH($C53,'2018-04 (Д)'!$C$2:$C$100,0)+1,0))))*100)</f>
        <v>-8.369944721843936</v>
      </c>
      <c r="GX53" s="9">
        <f ca="1">IF(OR(INDIRECT(CONCATENATE("'2018-06 (Д)'!W",TEXT(MATCH($C53,'2018-06 (Д)'!$C$2:$C$100,0)+1,0)))="Н/Д",INDIRECT(CONCATENATE("'2018-05 (Д)'!W",TEXT(MATCH($C53,'2018-05 (Д)'!$C$2:$C$100,0)+1,0)))="Н/Д",AND(INDIRECT(CONCATENATE("'2018-06 (Д)'!W",TEXT(MATCH($C53,'2018-06 (Д)'!$C$2:$C$100,0)+1,0)))="Н/Д",INDIRECT(CONCATENATE("'2018-05 (Д)'!W",TEXT(MATCH($C53,'2018-05 (Д)'!$C$2:$C$100,0)+1,0))))),"Н/Д",((INDIRECT(CONCATENATE("'2018-06 (Д)'!W",TEXT(MATCH($C53,'2018-06 (Д)'!$C$2:$C$100,0)+1,0)))-INDIRECT(CONCATENATE("'2018-05 (Д)'!W",TEXT(MATCH($C53,'2018-05 (Д)'!$C$2:$C$100,0)+1,0))))/INDIRECT(CONCATENATE("'2018-05 (Д)'!W",TEXT(MATCH($C53,'2018-05 (Д)'!$C$2:$C$100,0)+1,0))))*100)</f>
        <v>37.006874806058512</v>
      </c>
      <c r="GY53" s="9">
        <f ca="1">IF(OR(INDIRECT(CONCATENATE("'2018-07 (Д)'!W",TEXT(MATCH($C53,'2018-07 (Д)'!$C$2:$C$100,0)+1,0)))="Н/Д",INDIRECT(CONCATENATE("'2018-06 (Д)'!W",TEXT(MATCH($C53,'2018-06 (Д)'!$C$2:$C$100,0)+1,0)))="Н/Д",AND(INDIRECT(CONCATENATE("'2018-07 (Д)'!W",TEXT(MATCH($C53,'2018-07 (Д)'!$C$2:$C$100,0)+1,0)))="Н/Д",INDIRECT(CONCATENATE("'2018-06 (Д)'!W",TEXT(MATCH($C53,'2018-06 (Д)'!$C$2:$C$100,0)+1,0))))),"Н/Д",((INDIRECT(CONCATENATE("'2018-07 (Д)'!W",TEXT(MATCH($C53,'2018-07 (Д)'!$C$2:$C$100,0)+1,0)))-INDIRECT(CONCATENATE("'2018-06 (Д)'!W",TEXT(MATCH($C53,'2018-06 (Д)'!$C$2:$C$100,0)+1,0))))/INDIRECT(CONCATENATE("'2018-06 (Д)'!W",TEXT(MATCH($C53,'2018-06 (Д)'!$C$2:$C$100,0)+1,0))))*100)</f>
        <v>-38.147776601791136</v>
      </c>
      <c r="GZ53" s="9">
        <f ca="1">IF(OR(INDIRECT(CONCATENATE("'2018-08 (Д)'!W",TEXT(MATCH($C53,'2018-08 (Д)'!$C$2:$C$100,0)+1,0)))="Н/Д",INDIRECT(CONCATENATE("'2018-07 (Д)'!W",TEXT(MATCH($C53,'2018-07 (Д)'!$C$2:$C$100,0)+1,0)))="Н/Д",AND(INDIRECT(CONCATENATE("'2018-08 (Д)'!W",TEXT(MATCH($C53,'2018-08 (Д)'!$C$2:$C$100,0)+1,0)))="Н/Д",INDIRECT(CONCATENATE("'2018-07 (Д)'!W",TEXT(MATCH($C53,'2018-07 (Д)'!$C$2:$C$100,0)+1,0))))),"Н/Д",((INDIRECT(CONCATENATE("'2018-08 (Д)'!W",TEXT(MATCH($C53,'2018-08 (Д)'!$C$2:$C$100,0)+1,0)))-INDIRECT(CONCATENATE("'2018-07 (Д)'!W",TEXT(MATCH($C53,'2018-07 (Д)'!$C$2:$C$100,0)+1,0))))/INDIRECT(CONCATENATE("'2018-07 (Д)'!W",TEXT(MATCH($C53,'2018-07 (Д)'!$C$2:$C$100,0)+1,0))))*100)</f>
        <v>16.593143512728464</v>
      </c>
      <c r="HA53" s="9">
        <f ca="1">IF(OR(INDIRECT(CONCATENATE("'2018-09 (Д)'!W",TEXT(MATCH($C53,'2018-09 (Д)'!$C$2:$C$100,0)+1,0)))="Н/Д",INDIRECT(CONCATENATE("'2018-08 (Д)'!W",TEXT(MATCH($C53,'2018-08 (Д)'!$C$2:$C$100,0)+1,0)))="Н/Д",AND(INDIRECT(CONCATENATE("'2018-09 (Д)'!W",TEXT(MATCH($C53,'2018-09 (Д)'!$C$2:$C$100,0)+1,0)))="Н/Д",INDIRECT(CONCATENATE("'2018-08 (Д)'!W",TEXT(MATCH($C53,'2018-08 (Д)'!$C$2:$C$100,0)+1,0))))),"Н/Д",((INDIRECT(CONCATENATE("'2018-09 (Д)'!W",TEXT(MATCH($C53,'2018-09 (Д)'!$C$2:$C$100,0)+1,0)))-INDIRECT(CONCATENATE("'2018-08 (Д)'!W",TEXT(MATCH($C53,'2018-08 (Д)'!$C$2:$C$100,0)+1,0))))/INDIRECT(CONCATENATE("'2018-08 (Д)'!W",TEXT(MATCH($C53,'2018-08 (Д)'!$C$2:$C$100,0)+1,0))))*100)</f>
        <v>-16.169708883008298</v>
      </c>
      <c r="HB53" s="9">
        <f ca="1">IF(OR(INDIRECT(CONCATENATE("'2018-10 (Д)'!W",TEXT(MATCH($C53,'2018-10 (Д)'!$C$2:$C$100,0)+1,0)))="Н/Д",INDIRECT(CONCATENATE("'2018-09 (Д)'!W",TEXT(MATCH($C53,'2018-09 (Д)'!$C$2:$C$100,0)+1,0)))="Н/Д",AND(INDIRECT(CONCATENATE("'2018-10 (Д)'!W",TEXT(MATCH($C53,'2018-10 (Д)'!$C$2:$C$100,0)+1,0)))="Н/Д",INDIRECT(CONCATENATE("'2018-09 (Д)'!W",TEXT(MATCH($C53,'2018-09 (Д)'!$C$2:$C$100,0)+1,0))))),"Н/Д",((INDIRECT(CONCATENATE("'2018-10 (Д)'!W",TEXT(MATCH($C53,'2018-10 (Д)'!$C$2:$C$100,0)+1,0)))-INDIRECT(CONCATENATE("'2018-09 (Д)'!W",TEXT(MATCH($C53,'2018-09 (Д)'!$C$2:$C$100,0)+1,0))))/INDIRECT(CONCATENATE("'2018-09 (Д)'!W",TEXT(MATCH($C53,'2018-09 (Д)'!$C$2:$C$100,0)+1,0))))*100)</f>
        <v>1.0712127210842946</v>
      </c>
      <c r="HC53" s="9">
        <f ca="1">IF(OR(INDIRECT(CONCATENATE("'2018-11 (Д)'!W",TEXT(MATCH($C53,'2018-11 (Д)'!$C$2:$C$100,0)+1,0)))="Н/Д",INDIRECT(CONCATENATE("'2018-10 (Д)'!W",TEXT(MATCH($C53,'2018-10 (Д)'!$C$2:$C$100,0)+1,0)))="Н/Д",AND(INDIRECT(CONCATENATE("'2018-11 (Д)'!W",TEXT(MATCH($C53,'2018-11 (Д)'!$C$2:$C$100,0)+1,0)))="Н/Д",INDIRECT(CONCATENATE("'2018-10 (Д)'!W",TEXT(MATCH($C53,'2018-10 (Д)'!$C$2:$C$100,0)+1,0))))),"Н/Д",((INDIRECT(CONCATENATE("'2018-11 (Д)'!W",TEXT(MATCH($C53,'2018-11 (Д)'!$C$2:$C$100,0)+1,0)))-INDIRECT(CONCATENATE("'2018-10 (Д)'!W",TEXT(MATCH($C53,'2018-10 (Д)'!$C$2:$C$100,0)+1,0))))/INDIRECT(CONCATENATE("'2018-10 (Д)'!W",TEXT(MATCH($C53,'2018-10 (Д)'!$C$2:$C$100,0)+1,0))))*100)</f>
        <v>14.897976758592133</v>
      </c>
      <c r="HD53" s="9">
        <f ca="1">IF(OR(INDIRECT(CONCATENATE("'2018-12 (Д)'!W",TEXT(MATCH($C53,'2018-12 (Д)'!$C$2:$C$100,0)+1,0)))="Н/Д",INDIRECT(CONCATENATE("'2018-11 (Д)'!W",TEXT(MATCH($C53,'2018-11 (Д)'!$C$2:$C$100,0)+1,0)))="Н/Д",AND(INDIRECT(CONCATENATE("'2018-12 (Д)'!W",TEXT(MATCH($C53,'2018-12 (Д)'!$C$2:$C$100,0)+1,0)))="Н/Д",INDIRECT(CONCATENATE("'2018-11 (Д)'!W",TEXT(MATCH($C53,'2018-11 (Д)'!$C$2:$C$100,0)+1,0))))),"Н/Д",((INDIRECT(CONCATENATE("'2018-12 (Д)'!W",TEXT(MATCH($C53,'2018-12 (Д)'!$C$2:$C$100,0)+1,0)))-INDIRECT(CONCATENATE("'2018-11 (Д)'!W",TEXT(MATCH($C53,'2018-11 (Д)'!$C$2:$C$100,0)+1,0))))/INDIRECT(CONCATENATE("'2018-11 (Д)'!W",TEXT(MATCH($C53,'2018-11 (Д)'!$C$2:$C$100,0)+1,0))))*100)</f>
        <v>-11.734894776860012</v>
      </c>
    </row>
    <row r="54" spans="1:212" x14ac:dyDescent="0.25">
      <c r="A54" s="2" t="s">
        <v>69</v>
      </c>
      <c r="B54" s="2" t="s">
        <v>77</v>
      </c>
      <c r="C54" s="15">
        <v>93000000</v>
      </c>
      <c r="D54" s="9"/>
      <c r="E54" s="9">
        <f ca="1">IF(OR(INDIRECT(CONCATENATE("'2018-03 (Д)'!E",TEXT(MATCH($C54,'2018-03 (Д)'!$C$2:$C$100,0)+1,0)))="Н/Д",INDIRECT(CONCATENATE("'2018-02 (Д)'!E",TEXT(MATCH($C54,'2018-02 (Д)'!$C$2:$C$100,0)+1,0)))="Н/Д",AND(INDIRECT(CONCATENATE("'2018-03 (Д)'!E",TEXT(MATCH($C54,'2018-03 (Д)'!$C$2:$C$100,0)+1,0)))="Н/Д",INDIRECT(CONCATENATE("'2018-02 (Д)'!E",TEXT(MATCH($C54,'2018-02 (Д)'!$C$2:$C$100,0)+1,0))))),"Н/Д",((INDIRECT(CONCATENATE("'2018-03 (Д)'!E",TEXT(MATCH($C54,'2018-03 (Д)'!$C$2:$C$100,0)+1,0)))-INDIRECT(CONCATENATE("'2018-02 (Д)'!E",TEXT(MATCH($C54,'2018-02 (Д)'!$C$2:$C$100,0)+1,0))))/INDIRECT(CONCATENATE("'2018-02 (Д)'!E",TEXT(MATCH($C54,'2018-02 (Д)'!$C$2:$C$100,0)+1,0))))*100)</f>
        <v>15.421496469001363</v>
      </c>
      <c r="F54" s="9">
        <f ca="1">IF(OR(INDIRECT(CONCATENATE("'2018-04 (Д)'!E",TEXT(MATCH($C54,'2018-04 (Д)'!$C$2:$C$100,0)+1,0)))="Н/Д",INDIRECT(CONCATENATE("'2018-03 (Д)'!E",TEXT(MATCH($C54,'2018-03 (Д)'!$C$2:$C$100,0)+1,0)))="Н/Д",AND(INDIRECT(CONCATENATE("'2018-04 (Д)'!E",TEXT(MATCH($C54,'2018-04 (Д)'!$C$2:$C$100,0)+1,0)))="Н/Д",INDIRECT(CONCATENATE("'2018-03 (Д)'!E",TEXT(MATCH($C54,'2018-03 (Д)'!$C$2:$C$100,0)+1,0))))),"Н/Д",((INDIRECT(CONCATENATE("'2018-04 (Д)'!E",TEXT(MATCH($C54,'2018-04 (Д)'!$C$2:$C$100,0)+1,0)))-INDIRECT(CONCATENATE("'2018-03 (Д)'!E",TEXT(MATCH($C54,'2018-03 (Д)'!$C$2:$C$100,0)+1,0))))/INDIRECT(CONCATENATE("'2018-03 (Д)'!E",TEXT(MATCH($C54,'2018-03 (Д)'!$C$2:$C$100,0)+1,0))))*100)</f>
        <v>21.539736025023863</v>
      </c>
      <c r="G54" s="9">
        <f ca="1">IF(OR(INDIRECT(CONCATENATE("'2018-05 (Д)'!E",TEXT(MATCH($C54,'2018-05 (Д)'!$C$2:$C$100,0)+1,0)))="Н/Д",INDIRECT(CONCATENATE("'2018-04 (Д)'!E",TEXT(MATCH($C54,'2018-04 (Д)'!$C$2:$C$100,0)+1,0)))="Н/Д",AND(INDIRECT(CONCATENATE("'2018-05 (Д)'!E",TEXT(MATCH($C54,'2018-05 (Д)'!$C$2:$C$100,0)+1,0)))="Н/Д",INDIRECT(CONCATENATE("'2018-04 (Д)'!E",TEXT(MATCH($C54,'2018-04 (Д)'!$C$2:$C$100,0)+1,0))))),"Н/Д",((INDIRECT(CONCATENATE("'2018-05 (Д)'!E",TEXT(MATCH($C54,'2018-05 (Д)'!$C$2:$C$100,0)+1,0)))-INDIRECT(CONCATENATE("'2018-04 (Д)'!E",TEXT(MATCH($C54,'2018-04 (Д)'!$C$2:$C$100,0)+1,0))))/INDIRECT(CONCATENATE("'2018-04 (Д)'!E",TEXT(MATCH($C54,'2018-04 (Д)'!$C$2:$C$100,0)+1,0))))*100)</f>
        <v>8.0614733091637483</v>
      </c>
      <c r="H54" s="9">
        <f ca="1">IF(OR(INDIRECT(CONCATENATE("'2018-06 (Д)'!E",TEXT(MATCH($C54,'2018-06 (Д)'!$C$2:$C$100,0)+1,0)))="Н/Д",INDIRECT(CONCATENATE("'2018-05 (Д)'!E",TEXT(MATCH($C54,'2018-05 (Д)'!$C$2:$C$100,0)+1,0)))="Н/Д",AND(INDIRECT(CONCATENATE("'2018-06 (Д)'!E",TEXT(MATCH($C54,'2018-06 (Д)'!$C$2:$C$100,0)+1,0)))="Н/Д",INDIRECT(CONCATENATE("'2018-05 (Д)'!E",TEXT(MATCH($C54,'2018-05 (Д)'!$C$2:$C$100,0)+1,0))))),"Н/Д",((INDIRECT(CONCATENATE("'2018-06 (Д)'!E",TEXT(MATCH($C54,'2018-06 (Д)'!$C$2:$C$100,0)+1,0)))-INDIRECT(CONCATENATE("'2018-05 (Д)'!E",TEXT(MATCH($C54,'2018-05 (Д)'!$C$2:$C$100,0)+1,0))))/INDIRECT(CONCATENATE("'2018-05 (Д)'!E",TEXT(MATCH($C54,'2018-05 (Д)'!$C$2:$C$100,0)+1,0))))*100)</f>
        <v>-15.342720358301809</v>
      </c>
      <c r="I54" s="9">
        <f ca="1">IF(OR(INDIRECT(CONCATENATE("'2018-07 (Д)'!E",TEXT(MATCH($C54,'2018-07 (Д)'!$C$2:$C$100,0)+1,0)))="Н/Д",INDIRECT(CONCATENATE("'2018-06 (Д)'!E",TEXT(MATCH($C54,'2018-06 (Д)'!$C$2:$C$100,0)+1,0)))="Н/Д",AND(INDIRECT(CONCATENATE("'2018-07 (Д)'!E",TEXT(MATCH($C54,'2018-07 (Д)'!$C$2:$C$100,0)+1,0)))="Н/Д",INDIRECT(CONCATENATE("'2018-06 (Д)'!E",TEXT(MATCH($C54,'2018-06 (Д)'!$C$2:$C$100,0)+1,0))))),"Н/Д",((INDIRECT(CONCATENATE("'2018-07 (Д)'!E",TEXT(MATCH($C54,'2018-07 (Д)'!$C$2:$C$100,0)+1,0)))-INDIRECT(CONCATENATE("'2018-06 (Д)'!E",TEXT(MATCH($C54,'2018-06 (Д)'!$C$2:$C$100,0)+1,0))))/INDIRECT(CONCATENATE("'2018-06 (Д)'!E",TEXT(MATCH($C54,'2018-06 (Д)'!$C$2:$C$100,0)+1,0))))*100)</f>
        <v>44.148806757109774</v>
      </c>
      <c r="J54" s="9">
        <f ca="1">IF(OR(INDIRECT(CONCATENATE("'2018-08 (Д)'!E",TEXT(MATCH($C54,'2018-08 (Д)'!$C$2:$C$100,0)+1,0)))="Н/Д",INDIRECT(CONCATENATE("'2018-07 (Д)'!E",TEXT(MATCH($C54,'2018-07 (Д)'!$C$2:$C$100,0)+1,0)))="Н/Д",AND(INDIRECT(CONCATENATE("'2018-08 (Д)'!E",TEXT(MATCH($C54,'2018-08 (Д)'!$C$2:$C$100,0)+1,0)))="Н/Д",INDIRECT(CONCATENATE("'2018-07 (Д)'!E",TEXT(MATCH($C54,'2018-07 (Д)'!$C$2:$C$100,0)+1,0))))),"Н/Д",((INDIRECT(CONCATENATE("'2018-08 (Д)'!E",TEXT(MATCH($C54,'2018-08 (Д)'!$C$2:$C$100,0)+1,0)))-INDIRECT(CONCATENATE("'2018-07 (Д)'!E",TEXT(MATCH($C54,'2018-07 (Д)'!$C$2:$C$100,0)+1,0))))/INDIRECT(CONCATENATE("'2018-07 (Д)'!E",TEXT(MATCH($C54,'2018-07 (Д)'!$C$2:$C$100,0)+1,0))))*100)</f>
        <v>-27.032706773186554</v>
      </c>
      <c r="K54" s="9">
        <f ca="1">IF(OR(INDIRECT(CONCATENATE("'2018-09 (Д)'!E",TEXT(MATCH($C54,'2018-09 (Д)'!$C$2:$C$100,0)+1,0)))="Н/Д",INDIRECT(CONCATENATE("'2018-08 (Д)'!E",TEXT(MATCH($C54,'2018-08 (Д)'!$C$2:$C$100,0)+1,0)))="Н/Д",AND(INDIRECT(CONCATENATE("'2018-09 (Д)'!E",TEXT(MATCH($C54,'2018-09 (Д)'!$C$2:$C$100,0)+1,0)))="Н/Д",INDIRECT(CONCATENATE("'2018-08 (Д)'!E",TEXT(MATCH($C54,'2018-08 (Д)'!$C$2:$C$100,0)+1,0))))),"Н/Д",((INDIRECT(CONCATENATE("'2018-09 (Д)'!E",TEXT(MATCH($C54,'2018-09 (Д)'!$C$2:$C$100,0)+1,0)))-INDIRECT(CONCATENATE("'2018-08 (Д)'!E",TEXT(MATCH($C54,'2018-08 (Д)'!$C$2:$C$100,0)+1,0))))/INDIRECT(CONCATENATE("'2018-08 (Д)'!E",TEXT(MATCH($C54,'2018-08 (Д)'!$C$2:$C$100,0)+1,0))))*100)</f>
        <v>6.942707212534958</v>
      </c>
      <c r="L54" s="9">
        <f ca="1">IF(OR(INDIRECT(CONCATENATE("'2018-10 (Д)'!E",TEXT(MATCH($C54,'2018-10 (Д)'!$C$2:$C$100,0)+1,0)))="Н/Д",INDIRECT(CONCATENATE("'2018-09 (Д)'!E",TEXT(MATCH($C54,'2018-09 (Д)'!$C$2:$C$100,0)+1,0)))="Н/Д",AND(INDIRECT(CONCATENATE("'2018-10 (Д)'!E",TEXT(MATCH($C54,'2018-10 (Д)'!$C$2:$C$100,0)+1,0)))="Н/Д",INDIRECT(CONCATENATE("'2018-09 (Д)'!E",TEXT(MATCH($C54,'2018-09 (Д)'!$C$2:$C$100,0)+1,0))))),"Н/Д",((INDIRECT(CONCATENATE("'2018-10 (Д)'!E",TEXT(MATCH($C54,'2018-10 (Д)'!$C$2:$C$100,0)+1,0)))-INDIRECT(CONCATENATE("'2018-09 (Д)'!E",TEXT(MATCH($C54,'2018-09 (Д)'!$C$2:$C$100,0)+1,0))))/INDIRECT(CONCATENATE("'2018-09 (Д)'!E",TEXT(MATCH($C54,'2018-09 (Д)'!$C$2:$C$100,0)+1,0))))*100)</f>
        <v>-3.8863127878826029</v>
      </c>
      <c r="M54" s="9">
        <f ca="1">IF(OR(INDIRECT(CONCATENATE("'2018-11 (Д)'!E",TEXT(MATCH($C54,'2018-11 (Д)'!$C$2:$C$100,0)+1,0)))="Н/Д",INDIRECT(CONCATENATE("'2018-10 (Д)'!E",TEXT(MATCH($C54,'2018-10 (Д)'!$C$2:$C$100,0)+1,0)))="Н/Д",AND(INDIRECT(CONCATENATE("'2018-11 (Д)'!E",TEXT(MATCH($C54,'2018-11 (Д)'!$C$2:$C$100,0)+1,0)))="Н/Д",INDIRECT(CONCATENATE("'2018-10 (Д)'!E",TEXT(MATCH($C54,'2018-10 (Д)'!$C$2:$C$100,0)+1,0))))),"Н/Д",((INDIRECT(CONCATENATE("'2018-11 (Д)'!E",TEXT(MATCH($C54,'2018-11 (Д)'!$C$2:$C$100,0)+1,0)))-INDIRECT(CONCATENATE("'2018-10 (Д)'!E",TEXT(MATCH($C54,'2018-10 (Д)'!$C$2:$C$100,0)+1,0))))/INDIRECT(CONCATENATE("'2018-10 (Д)'!E",TEXT(MATCH($C54,'2018-10 (Д)'!$C$2:$C$100,0)+1,0))))*100)</f>
        <v>4.0647789550744946</v>
      </c>
      <c r="N54" s="9">
        <f ca="1">IF(OR(INDIRECT(CONCATENATE("'2018-12 (Д)'!E",TEXT(MATCH($C54,'2018-12 (Д)'!$C$2:$C$100,0)+1,0)))="Н/Д",INDIRECT(CONCATENATE("'2018-11 (Д)'!E",TEXT(MATCH($C54,'2018-11 (Д)'!$C$2:$C$100,0)+1,0)))="Н/Д",AND(INDIRECT(CONCATENATE("'2018-12 (Д)'!E",TEXT(MATCH($C54,'2018-12 (Д)'!$C$2:$C$100,0)+1,0)))="Н/Д",INDIRECT(CONCATENATE("'2018-11 (Д)'!E",TEXT(MATCH($C54,'2018-11 (Д)'!$C$2:$C$100,0)+1,0))))),"Н/Д",((INDIRECT(CONCATENATE("'2018-12 (Д)'!E",TEXT(MATCH($C54,'2018-12 (Д)'!$C$2:$C$100,0)+1,0)))-INDIRECT(CONCATENATE("'2018-11 (Д)'!E",TEXT(MATCH($C54,'2018-11 (Д)'!$C$2:$C$100,0)+1,0))))/INDIRECT(CONCATENATE("'2018-11 (Д)'!E",TEXT(MATCH($C54,'2018-11 (Д)'!$C$2:$C$100,0)+1,0))))*100)</f>
        <v>-1.6568944760958531</v>
      </c>
      <c r="O54" s="9"/>
      <c r="P54" s="9">
        <f ca="1">IF(OR(INDIRECT(CONCATENATE("'2018-03 (Д)'!F",TEXT(MATCH($C54,'2018-03 (Д)'!$C$2:$C$100,0)+1,0)))="Н/Д",INDIRECT(CONCATENATE("'2018-02 (Д)'!F",TEXT(MATCH($C54,'2018-02 (Д)'!$C$2:$C$100,0)+1,0)))="Н/Д",AND(INDIRECT(CONCATENATE("'2018-03 (Д)'!F",TEXT(MATCH($C54,'2018-03 (Д)'!$C$2:$C$100,0)+1,0)))="Н/Д",INDIRECT(CONCATENATE("'2018-02 (Д)'!F",TEXT(MATCH($C54,'2018-02 (Д)'!$C$2:$C$100,0)+1,0))))),"Н/Д",((INDIRECT(CONCATENATE("'2018-03 (Д)'!F",TEXT(MATCH($C54,'2018-03 (Д)'!$C$2:$C$100,0)+1,0)))-INDIRECT(CONCATENATE("'2018-02 (Д)'!F",TEXT(MATCH($C54,'2018-02 (Д)'!$C$2:$C$100,0)+1,0))))/INDIRECT(CONCATENATE("'2018-02 (Д)'!F",TEXT(MATCH($C54,'2018-02 (Д)'!$C$2:$C$100,0)+1,0))))*100)</f>
        <v>90.383181682716</v>
      </c>
      <c r="Q54" s="9">
        <f ca="1">IF(OR(INDIRECT(CONCATENATE("'2018-04 (Д)'!F",TEXT(MATCH($C54,'2018-04 (Д)'!$C$2:$C$100,0)+1,0)))="Н/Д",INDIRECT(CONCATENATE("'2018-03 (Д)'!F",TEXT(MATCH($C54,'2018-03 (Д)'!$C$2:$C$100,0)+1,0)))="Н/Д",AND(INDIRECT(CONCATENATE("'2018-04 (Д)'!F",TEXT(MATCH($C54,'2018-04 (Д)'!$C$2:$C$100,0)+1,0)))="Н/Д",INDIRECT(CONCATENATE("'2018-03 (Д)'!F",TEXT(MATCH($C54,'2018-03 (Д)'!$C$2:$C$100,0)+1,0))))),"Н/Д",((INDIRECT(CONCATENATE("'2018-04 (Д)'!F",TEXT(MATCH($C54,'2018-04 (Д)'!$C$2:$C$100,0)+1,0)))-INDIRECT(CONCATENATE("'2018-03 (Д)'!F",TEXT(MATCH($C54,'2018-03 (Д)'!$C$2:$C$100,0)+1,0))))/INDIRECT(CONCATENATE("'2018-03 (Д)'!F",TEXT(MATCH($C54,'2018-03 (Д)'!$C$2:$C$100,0)+1,0))))*100)</f>
        <v>95.832548545241153</v>
      </c>
      <c r="R54" s="9">
        <f ca="1">IF(OR(INDIRECT(CONCATENATE("'2018-05 (Д)'!F",TEXT(MATCH($C54,'2018-05 (Д)'!$C$2:$C$100,0)+1,0)))="Н/Д",INDIRECT(CONCATENATE("'2018-04 (Д)'!F",TEXT(MATCH($C54,'2018-04 (Д)'!$C$2:$C$100,0)+1,0)))="Н/Д",AND(INDIRECT(CONCATENATE("'2018-05 (Д)'!F",TEXT(MATCH($C54,'2018-05 (Д)'!$C$2:$C$100,0)+1,0)))="Н/Д",INDIRECT(CONCATENATE("'2018-04 (Д)'!F",TEXT(MATCH($C54,'2018-04 (Д)'!$C$2:$C$100,0)+1,0))))),"Н/Д",((INDIRECT(CONCATENATE("'2018-05 (Д)'!F",TEXT(MATCH($C54,'2018-05 (Д)'!$C$2:$C$100,0)+1,0)))-INDIRECT(CONCATENATE("'2018-04 (Д)'!F",TEXT(MATCH($C54,'2018-04 (Д)'!$C$2:$C$100,0)+1,0))))/INDIRECT(CONCATENATE("'2018-04 (Д)'!F",TEXT(MATCH($C54,'2018-04 (Д)'!$C$2:$C$100,0)+1,0))))*100)</f>
        <v>-21.479777236151175</v>
      </c>
      <c r="S54" s="9">
        <f ca="1">IF(OR(INDIRECT(CONCATENATE("'2018-06 (Д)'!F",TEXT(MATCH($C54,'2018-06 (Д)'!$C$2:$C$100,0)+1,0)))="Н/Д",INDIRECT(CONCATENATE("'2018-05 (Д)'!F",TEXT(MATCH($C54,'2018-05 (Д)'!$C$2:$C$100,0)+1,0)))="Н/Д",AND(INDIRECT(CONCATENATE("'2018-06 (Д)'!F",TEXT(MATCH($C54,'2018-06 (Д)'!$C$2:$C$100,0)+1,0)))="Н/Д",INDIRECT(CONCATENATE("'2018-05 (Д)'!F",TEXT(MATCH($C54,'2018-05 (Д)'!$C$2:$C$100,0)+1,0))))),"Н/Д",((INDIRECT(CONCATENATE("'2018-06 (Д)'!F",TEXT(MATCH($C54,'2018-06 (Д)'!$C$2:$C$100,0)+1,0)))-INDIRECT(CONCATENATE("'2018-05 (Д)'!F",TEXT(MATCH($C54,'2018-05 (Д)'!$C$2:$C$100,0)+1,0))))/INDIRECT(CONCATENATE("'2018-05 (Д)'!F",TEXT(MATCH($C54,'2018-05 (Д)'!$C$2:$C$100,0)+1,0))))*100)</f>
        <v>-9.1204215378634519</v>
      </c>
      <c r="T54" s="9">
        <f ca="1">IF(OR(INDIRECT(CONCATENATE("'2018-07 (Д)'!F",TEXT(MATCH($C54,'2018-07 (Д)'!$C$2:$C$100,0)+1,0)))="Н/Д",INDIRECT(CONCATENATE("'2018-06 (Д)'!F",TEXT(MATCH($C54,'2018-06 (Д)'!$C$2:$C$100,0)+1,0)))="Н/Д",AND(INDIRECT(CONCATENATE("'2018-07 (Д)'!F",TEXT(MATCH($C54,'2018-07 (Д)'!$C$2:$C$100,0)+1,0)))="Н/Д",INDIRECT(CONCATENATE("'2018-06 (Д)'!F",TEXT(MATCH($C54,'2018-06 (Д)'!$C$2:$C$100,0)+1,0))))),"Н/Д",((INDIRECT(CONCATENATE("'2018-07 (Д)'!F",TEXT(MATCH($C54,'2018-07 (Д)'!$C$2:$C$100,0)+1,0)))-INDIRECT(CONCATENATE("'2018-06 (Д)'!F",TEXT(MATCH($C54,'2018-06 (Д)'!$C$2:$C$100,0)+1,0))))/INDIRECT(CONCATENATE("'2018-06 (Д)'!F",TEXT(MATCH($C54,'2018-06 (Д)'!$C$2:$C$100,0)+1,0))))*100)</f>
        <v>3.2999958083384087</v>
      </c>
      <c r="U54" s="9">
        <f ca="1">IF(OR(INDIRECT(CONCATENATE("'2018-08 (Д)'!F",TEXT(MATCH($C54,'2018-08 (Д)'!$C$2:$C$100,0)+1,0)))="Н/Д",INDIRECT(CONCATENATE("'2018-07 (Д)'!F",TEXT(MATCH($C54,'2018-07 (Д)'!$C$2:$C$100,0)+1,0)))="Н/Д",AND(INDIRECT(CONCATENATE("'2018-08 (Д)'!F",TEXT(MATCH($C54,'2018-08 (Д)'!$C$2:$C$100,0)+1,0)))="Н/Д",INDIRECT(CONCATENATE("'2018-07 (Д)'!F",TEXT(MATCH($C54,'2018-07 (Д)'!$C$2:$C$100,0)+1,0))))),"Н/Д",((INDIRECT(CONCATENATE("'2018-08 (Д)'!F",TEXT(MATCH($C54,'2018-08 (Д)'!$C$2:$C$100,0)+1,0)))-INDIRECT(CONCATENATE("'2018-07 (Д)'!F",TEXT(MATCH($C54,'2018-07 (Д)'!$C$2:$C$100,0)+1,0))))/INDIRECT(CONCATENATE("'2018-07 (Д)'!F",TEXT(MATCH($C54,'2018-07 (Д)'!$C$2:$C$100,0)+1,0))))*100)</f>
        <v>5.292042213827731</v>
      </c>
      <c r="V54" s="9">
        <f ca="1">IF(OR(INDIRECT(CONCATENATE("'2018-09 (Д)'!F",TEXT(MATCH($C54,'2018-09 (Д)'!$C$2:$C$100,0)+1,0)))="Н/Д",INDIRECT(CONCATENATE("'2018-08 (Д)'!F",TEXT(MATCH($C54,'2018-08 (Д)'!$C$2:$C$100,0)+1,0)))="Н/Д",AND(INDIRECT(CONCATENATE("'2018-09 (Д)'!F",TEXT(MATCH($C54,'2018-09 (Д)'!$C$2:$C$100,0)+1,0)))="Н/Д",INDIRECT(CONCATENATE("'2018-08 (Д)'!F",TEXT(MATCH($C54,'2018-08 (Д)'!$C$2:$C$100,0)+1,0))))),"Н/Д",((INDIRECT(CONCATENATE("'2018-09 (Д)'!F",TEXT(MATCH($C54,'2018-09 (Д)'!$C$2:$C$100,0)+1,0)))-INDIRECT(CONCATENATE("'2018-08 (Д)'!F",TEXT(MATCH($C54,'2018-08 (Д)'!$C$2:$C$100,0)+1,0))))/INDIRECT(CONCATENATE("'2018-08 (Д)'!F",TEXT(MATCH($C54,'2018-08 (Д)'!$C$2:$C$100,0)+1,0))))*100)</f>
        <v>-30.498362081607361</v>
      </c>
      <c r="W54" s="9">
        <f ca="1">IF(OR(INDIRECT(CONCATENATE("'2018-10 (Д)'!F",TEXT(MATCH($C54,'2018-10 (Д)'!$C$2:$C$100,0)+1,0)))="Н/Д",INDIRECT(CONCATENATE("'2018-09 (Д)'!F",TEXT(MATCH($C54,'2018-09 (Д)'!$C$2:$C$100,0)+1,0)))="Н/Д",AND(INDIRECT(CONCATENATE("'2018-10 (Д)'!F",TEXT(MATCH($C54,'2018-10 (Д)'!$C$2:$C$100,0)+1,0)))="Н/Д",INDIRECT(CONCATENATE("'2018-09 (Д)'!F",TEXT(MATCH($C54,'2018-09 (Д)'!$C$2:$C$100,0)+1,0))))),"Н/Д",((INDIRECT(CONCATENATE("'2018-10 (Д)'!F",TEXT(MATCH($C54,'2018-10 (Д)'!$C$2:$C$100,0)+1,0)))-INDIRECT(CONCATENATE("'2018-09 (Д)'!F",TEXT(MATCH($C54,'2018-09 (Д)'!$C$2:$C$100,0)+1,0))))/INDIRECT(CONCATENATE("'2018-09 (Д)'!F",TEXT(MATCH($C54,'2018-09 (Д)'!$C$2:$C$100,0)+1,0))))*100)</f>
        <v>1.6118051137451614</v>
      </c>
      <c r="X54" s="9">
        <f ca="1">IF(OR(INDIRECT(CONCATENATE("'2018-11 (Д)'!F",TEXT(MATCH($C54,'2018-11 (Д)'!$C$2:$C$100,0)+1,0)))="Н/Д",INDIRECT(CONCATENATE("'2018-10 (Д)'!F",TEXT(MATCH($C54,'2018-10 (Д)'!$C$2:$C$100,0)+1,0)))="Н/Д",AND(INDIRECT(CONCATENATE("'2018-11 (Д)'!F",TEXT(MATCH($C54,'2018-11 (Д)'!$C$2:$C$100,0)+1,0)))="Н/Д",INDIRECT(CONCATENATE("'2018-10 (Д)'!F",TEXT(MATCH($C54,'2018-10 (Д)'!$C$2:$C$100,0)+1,0))))),"Н/Д",((INDIRECT(CONCATENATE("'2018-11 (Д)'!F",TEXT(MATCH($C54,'2018-11 (Д)'!$C$2:$C$100,0)+1,0)))-INDIRECT(CONCATENATE("'2018-10 (Д)'!F",TEXT(MATCH($C54,'2018-10 (Д)'!$C$2:$C$100,0)+1,0))))/INDIRECT(CONCATENATE("'2018-10 (Д)'!F",TEXT(MATCH($C54,'2018-10 (Д)'!$C$2:$C$100,0)+1,0))))*100)</f>
        <v>57.62987238628169</v>
      </c>
      <c r="Y54" s="9">
        <f ca="1">IF(OR(INDIRECT(CONCATENATE("'2018-12 (Д)'!F",TEXT(MATCH($C54,'2018-12 (Д)'!$C$2:$C$100,0)+1,0)))="Н/Д",INDIRECT(CONCATENATE("'2018-11 (Д)'!F",TEXT(MATCH($C54,'2018-11 (Д)'!$C$2:$C$100,0)+1,0)))="Н/Д",AND(INDIRECT(CONCATENATE("'2018-12 (Д)'!F",TEXT(MATCH($C54,'2018-12 (Д)'!$C$2:$C$100,0)+1,0)))="Н/Д",INDIRECT(CONCATENATE("'2018-11 (Д)'!F",TEXT(MATCH($C54,'2018-11 (Д)'!$C$2:$C$100,0)+1,0))))),"Н/Д",((INDIRECT(CONCATENATE("'2018-12 (Д)'!F",TEXT(MATCH($C54,'2018-12 (Д)'!$C$2:$C$100,0)+1,0)))-INDIRECT(CONCATENATE("'2018-11 (Д)'!F",TEXT(MATCH($C54,'2018-11 (Д)'!$C$2:$C$100,0)+1,0))))/INDIRECT(CONCATENATE("'2018-11 (Д)'!F",TEXT(MATCH($C54,'2018-11 (Д)'!$C$2:$C$100,0)+1,0))))*100)</f>
        <v>-7.1699379610067737</v>
      </c>
      <c r="Z54" s="9"/>
      <c r="AA54" s="9">
        <f ca="1">IF(OR(INDIRECT(CONCATENATE("'2018-03 (Д)'!G",TEXT(MATCH($C54,'2018-03 (Д)'!$C$2:$C$100,0)+1,0)))="Н/Д",INDIRECT(CONCATENATE("'2018-02 (Д)'!G",TEXT(MATCH($C54,'2018-02 (Д)'!$C$2:$C$100,0)+1,0)))="Н/Д",AND(INDIRECT(CONCATENATE("'2018-03 (Д)'!G",TEXT(MATCH($C54,'2018-03 (Д)'!$C$2:$C$100,0)+1,0)))="Н/Д",INDIRECT(CONCATENATE("'2018-02 (Д)'!G",TEXT(MATCH($C54,'2018-02 (Д)'!$C$2:$C$100,0)+1,0))))),"Н/Д",((INDIRECT(CONCATENATE("'2018-03 (Д)'!G",TEXT(MATCH($C54,'2018-03 (Д)'!$C$2:$C$100,0)+1,0)))-INDIRECT(CONCATENATE("'2018-02 (Д)'!G",TEXT(MATCH($C54,'2018-02 (Д)'!$C$2:$C$100,0)+1,0))))/INDIRECT(CONCATENATE("'2018-02 (Д)'!G",TEXT(MATCH($C54,'2018-02 (Д)'!$C$2:$C$100,0)+1,0))))*100)</f>
        <v>-111.44120293579908</v>
      </c>
      <c r="AB54" s="9">
        <f ca="1">IF(OR(INDIRECT(CONCATENATE("'2018-04 (Д)'!G",TEXT(MATCH($C54,'2018-04 (Д)'!$C$2:$C$100,0)+1,0)))="Н/Д",INDIRECT(CONCATENATE("'2018-03 (Д)'!G",TEXT(MATCH($C54,'2018-03 (Д)'!$C$2:$C$100,0)+1,0)))="Н/Д",AND(INDIRECT(CONCATENATE("'2018-04 (Д)'!G",TEXT(MATCH($C54,'2018-04 (Д)'!$C$2:$C$100,0)+1,0)))="Н/Д",INDIRECT(CONCATENATE("'2018-03 (Д)'!G",TEXT(MATCH($C54,'2018-03 (Д)'!$C$2:$C$100,0)+1,0))))),"Н/Д",((INDIRECT(CONCATENATE("'2018-04 (Д)'!G",TEXT(MATCH($C54,'2018-04 (Д)'!$C$2:$C$100,0)+1,0)))-INDIRECT(CONCATENATE("'2018-03 (Д)'!G",TEXT(MATCH($C54,'2018-03 (Д)'!$C$2:$C$100,0)+1,0))))/INDIRECT(CONCATENATE("'2018-03 (Д)'!G",TEXT(MATCH($C54,'2018-03 (Д)'!$C$2:$C$100,0)+1,0))))*100)</f>
        <v>2485.9623964059356</v>
      </c>
      <c r="AC54" s="9">
        <f ca="1">IF(OR(INDIRECT(CONCATENATE("'2018-05 (Д)'!G",TEXT(MATCH($C54,'2018-05 (Д)'!$C$2:$C$100,0)+1,0)))="Н/Д",INDIRECT(CONCATENATE("'2018-04 (Д)'!G",TEXT(MATCH($C54,'2018-04 (Д)'!$C$2:$C$100,0)+1,0)))="Н/Д",AND(INDIRECT(CONCATENATE("'2018-05 (Д)'!G",TEXT(MATCH($C54,'2018-05 (Д)'!$C$2:$C$100,0)+1,0)))="Н/Д",INDIRECT(CONCATENATE("'2018-04 (Д)'!G",TEXT(MATCH($C54,'2018-04 (Д)'!$C$2:$C$100,0)+1,0))))),"Н/Д",((INDIRECT(CONCATENATE("'2018-05 (Д)'!G",TEXT(MATCH($C54,'2018-05 (Д)'!$C$2:$C$100,0)+1,0)))-INDIRECT(CONCATENATE("'2018-04 (Д)'!G",TEXT(MATCH($C54,'2018-04 (Д)'!$C$2:$C$100,0)+1,0))))/INDIRECT(CONCATENATE("'2018-04 (Д)'!G",TEXT(MATCH($C54,'2018-04 (Д)'!$C$2:$C$100,0)+1,0))))*100)</f>
        <v>-68.123553089411715</v>
      </c>
      <c r="AD54" s="9">
        <f ca="1">IF(OR(INDIRECT(CONCATENATE("'2018-06 (Д)'!G",TEXT(MATCH($C54,'2018-06 (Д)'!$C$2:$C$100,0)+1,0)))="Н/Д",INDIRECT(CONCATENATE("'2018-05 (Д)'!G",TEXT(MATCH($C54,'2018-05 (Д)'!$C$2:$C$100,0)+1,0)))="Н/Д",AND(INDIRECT(CONCATENATE("'2018-06 (Д)'!G",TEXT(MATCH($C54,'2018-06 (Д)'!$C$2:$C$100,0)+1,0)))="Н/Д",INDIRECT(CONCATENATE("'2018-05 (Д)'!G",TEXT(MATCH($C54,'2018-05 (Д)'!$C$2:$C$100,0)+1,0))))),"Н/Д",((INDIRECT(CONCATENATE("'2018-06 (Д)'!G",TEXT(MATCH($C54,'2018-06 (Д)'!$C$2:$C$100,0)+1,0)))-INDIRECT(CONCATENATE("'2018-05 (Д)'!G",TEXT(MATCH($C54,'2018-05 (Д)'!$C$2:$C$100,0)+1,0))))/INDIRECT(CONCATENATE("'2018-05 (Д)'!G",TEXT(MATCH($C54,'2018-05 (Д)'!$C$2:$C$100,0)+1,0))))*100)</f>
        <v>54.889119341414862</v>
      </c>
      <c r="AE54" s="9">
        <f ca="1">IF(OR(INDIRECT(CONCATENATE("'2018-07 (Д)'!G",TEXT(MATCH($C54,'2018-07 (Д)'!$C$2:$C$100,0)+1,0)))="Н/Д",INDIRECT(CONCATENATE("'2018-06 (Д)'!G",TEXT(MATCH($C54,'2018-06 (Д)'!$C$2:$C$100,0)+1,0)))="Н/Д",AND(INDIRECT(CONCATENATE("'2018-07 (Д)'!G",TEXT(MATCH($C54,'2018-07 (Д)'!$C$2:$C$100,0)+1,0)))="Н/Д",INDIRECT(CONCATENATE("'2018-06 (Д)'!G",TEXT(MATCH($C54,'2018-06 (Д)'!$C$2:$C$100,0)+1,0))))),"Н/Д",((INDIRECT(CONCATENATE("'2018-07 (Д)'!G",TEXT(MATCH($C54,'2018-07 (Д)'!$C$2:$C$100,0)+1,0)))-INDIRECT(CONCATENATE("'2018-06 (Д)'!G",TEXT(MATCH($C54,'2018-06 (Д)'!$C$2:$C$100,0)+1,0))))/INDIRECT(CONCATENATE("'2018-06 (Д)'!G",TEXT(MATCH($C54,'2018-06 (Д)'!$C$2:$C$100,0)+1,0))))*100)</f>
        <v>-79.014215114382736</v>
      </c>
      <c r="AF54" s="9">
        <f ca="1">IF(OR(INDIRECT(CONCATENATE("'2018-08 (Д)'!G",TEXT(MATCH($C54,'2018-08 (Д)'!$C$2:$C$100,0)+1,0)))="Н/Д",INDIRECT(CONCATENATE("'2018-07 (Д)'!G",TEXT(MATCH($C54,'2018-07 (Д)'!$C$2:$C$100,0)+1,0)))="Н/Д",AND(INDIRECT(CONCATENATE("'2018-08 (Д)'!G",TEXT(MATCH($C54,'2018-08 (Д)'!$C$2:$C$100,0)+1,0)))="Н/Д",INDIRECT(CONCATENATE("'2018-07 (Д)'!G",TEXT(MATCH($C54,'2018-07 (Д)'!$C$2:$C$100,0)+1,0))))),"Н/Д",((INDIRECT(CONCATENATE("'2018-08 (Д)'!G",TEXT(MATCH($C54,'2018-08 (Д)'!$C$2:$C$100,0)+1,0)))-INDIRECT(CONCATENATE("'2018-07 (Д)'!G",TEXT(MATCH($C54,'2018-07 (Д)'!$C$2:$C$100,0)+1,0))))/INDIRECT(CONCATENATE("'2018-07 (Д)'!G",TEXT(MATCH($C54,'2018-07 (Д)'!$C$2:$C$100,0)+1,0))))*100)</f>
        <v>86.901877056611184</v>
      </c>
      <c r="AG54" s="9">
        <f ca="1">IF(OR(INDIRECT(CONCATENATE("'2018-09 (Д)'!G",TEXT(MATCH($C54,'2018-09 (Д)'!$C$2:$C$100,0)+1,0)))="Н/Д",INDIRECT(CONCATENATE("'2018-08 (Д)'!G",TEXT(MATCH($C54,'2018-08 (Д)'!$C$2:$C$100,0)+1,0)))="Н/Д",AND(INDIRECT(CONCATENATE("'2018-09 (Д)'!G",TEXT(MATCH($C54,'2018-09 (Д)'!$C$2:$C$100,0)+1,0)))="Н/Д",INDIRECT(CONCATENATE("'2018-08 (Д)'!G",TEXT(MATCH($C54,'2018-08 (Д)'!$C$2:$C$100,0)+1,0))))),"Н/Д",((INDIRECT(CONCATENATE("'2018-09 (Д)'!G",TEXT(MATCH($C54,'2018-09 (Д)'!$C$2:$C$100,0)+1,0)))-INDIRECT(CONCATENATE("'2018-08 (Д)'!G",TEXT(MATCH($C54,'2018-08 (Д)'!$C$2:$C$100,0)+1,0))))/INDIRECT(CONCATENATE("'2018-08 (Д)'!G",TEXT(MATCH($C54,'2018-08 (Д)'!$C$2:$C$100,0)+1,0))))*100)</f>
        <v>-105.69687550011658</v>
      </c>
      <c r="AH54" s="9">
        <f ca="1">IF(OR(INDIRECT(CONCATENATE("'2018-10 (Д)'!G",TEXT(MATCH($C54,'2018-10 (Д)'!$C$2:$C$100,0)+1,0)))="Н/Д",INDIRECT(CONCATENATE("'2018-09 (Д)'!G",TEXT(MATCH($C54,'2018-09 (Д)'!$C$2:$C$100,0)+1,0)))="Н/Д",AND(INDIRECT(CONCATENATE("'2018-10 (Д)'!G",TEXT(MATCH($C54,'2018-10 (Д)'!$C$2:$C$100,0)+1,0)))="Н/Д",INDIRECT(CONCATENATE("'2018-09 (Д)'!G",TEXT(MATCH($C54,'2018-09 (Д)'!$C$2:$C$100,0)+1,0))))),"Н/Д",((INDIRECT(CONCATENATE("'2018-10 (Д)'!G",TEXT(MATCH($C54,'2018-10 (Д)'!$C$2:$C$100,0)+1,0)))-INDIRECT(CONCATENATE("'2018-09 (Д)'!G",TEXT(MATCH($C54,'2018-09 (Д)'!$C$2:$C$100,0)+1,0))))/INDIRECT(CONCATENATE("'2018-09 (Д)'!G",TEXT(MATCH($C54,'2018-09 (Д)'!$C$2:$C$100,0)+1,0))))*100)</f>
        <v>-652.29395339856819</v>
      </c>
      <c r="AI54" s="9">
        <f ca="1">IF(OR(INDIRECT(CONCATENATE("'2018-11 (Д)'!G",TEXT(MATCH($C54,'2018-11 (Д)'!$C$2:$C$100,0)+1,0)))="Н/Д",INDIRECT(CONCATENATE("'2018-10 (Д)'!G",TEXT(MATCH($C54,'2018-10 (Д)'!$C$2:$C$100,0)+1,0)))="Н/Д",AND(INDIRECT(CONCATENATE("'2018-11 (Д)'!G",TEXT(MATCH($C54,'2018-11 (Д)'!$C$2:$C$100,0)+1,0)))="Н/Д",INDIRECT(CONCATENATE("'2018-10 (Д)'!G",TEXT(MATCH($C54,'2018-10 (Д)'!$C$2:$C$100,0)+1,0))))),"Н/Д",((INDIRECT(CONCATENATE("'2018-11 (Д)'!G",TEXT(MATCH($C54,'2018-11 (Д)'!$C$2:$C$100,0)+1,0)))-INDIRECT(CONCATENATE("'2018-10 (Д)'!G",TEXT(MATCH($C54,'2018-10 (Д)'!$C$2:$C$100,0)+1,0))))/INDIRECT(CONCATENATE("'2018-10 (Д)'!G",TEXT(MATCH($C54,'2018-10 (Д)'!$C$2:$C$100,0)+1,0))))*100)</f>
        <v>-109.6693767221975</v>
      </c>
      <c r="AJ54" s="9">
        <f ca="1">IF(OR(INDIRECT(CONCATENATE("'2018-12 (Д)'!G",TEXT(MATCH($C54,'2018-12 (Д)'!$C$2:$C$100,0)+1,0)))="Н/Д",INDIRECT(CONCATENATE("'2018-11 (Д)'!G",TEXT(MATCH($C54,'2018-11 (Д)'!$C$2:$C$100,0)+1,0)))="Н/Д",AND(INDIRECT(CONCATENATE("'2018-12 (Д)'!G",TEXT(MATCH($C54,'2018-12 (Д)'!$C$2:$C$100,0)+1,0)))="Н/Д",INDIRECT(CONCATENATE("'2018-11 (Д)'!G",TEXT(MATCH($C54,'2018-11 (Д)'!$C$2:$C$100,0)+1,0))))),"Н/Д",((INDIRECT(CONCATENATE("'2018-12 (Д)'!G",TEXT(MATCH($C54,'2018-12 (Д)'!$C$2:$C$100,0)+1,0)))-INDIRECT(CONCATENATE("'2018-11 (Д)'!G",TEXT(MATCH($C54,'2018-11 (Д)'!$C$2:$C$100,0)+1,0))))/INDIRECT(CONCATENATE("'2018-11 (Д)'!G",TEXT(MATCH($C54,'2018-11 (Д)'!$C$2:$C$100,0)+1,0))))*100)</f>
        <v>-2465.7959130405661</v>
      </c>
      <c r="AK54" s="9"/>
      <c r="AL54" s="9">
        <f ca="1">IF(OR(INDIRECT(CONCATENATE("'2018-03 (Д)'!H",TEXT(MATCH($C54,'2018-03 (Д)'!$C$2:$C$100,0)+1,0)))="Н/Д",INDIRECT(CONCATENATE("'2018-02 (Д)'!H",TEXT(MATCH($C54,'2018-02 (Д)'!$C$2:$C$100,0)+1,0)))="Н/Д",AND(INDIRECT(CONCATENATE("'2018-03 (Д)'!H",TEXT(MATCH($C54,'2018-03 (Д)'!$C$2:$C$100,0)+1,0)))="Н/Д",INDIRECT(CONCATENATE("'2018-02 (Д)'!H",TEXT(MATCH($C54,'2018-02 (Д)'!$C$2:$C$100,0)+1,0))))),"Н/Д",((INDIRECT(CONCATENATE("'2018-03 (Д)'!H",TEXT(MATCH($C54,'2018-03 (Д)'!$C$2:$C$100,0)+1,0)))-INDIRECT(CONCATENATE("'2018-02 (Д)'!H",TEXT(MATCH($C54,'2018-02 (Д)'!$C$2:$C$100,0)+1,0))))/INDIRECT(CONCATENATE("'2018-02 (Д)'!H",TEXT(MATCH($C54,'2018-02 (Д)'!$C$2:$C$100,0)+1,0))))*100)</f>
        <v>90.387371508534173</v>
      </c>
      <c r="AM54" s="9">
        <f ca="1">IF(OR(INDIRECT(CONCATENATE("'2018-04 (Д)'!H",TEXT(MATCH($C54,'2018-04 (Д)'!$C$2:$C$100,0)+1,0)))="Н/Д",INDIRECT(CONCATENATE("'2018-03 (Д)'!H",TEXT(MATCH($C54,'2018-03 (Д)'!$C$2:$C$100,0)+1,0)))="Н/Д",AND(INDIRECT(CONCATENATE("'2018-04 (Д)'!H",TEXT(MATCH($C54,'2018-04 (Д)'!$C$2:$C$100,0)+1,0)))="Н/Д",INDIRECT(CONCATENATE("'2018-03 (Д)'!H",TEXT(MATCH($C54,'2018-03 (Д)'!$C$2:$C$100,0)+1,0))))),"Н/Д",((INDIRECT(CONCATENATE("'2018-04 (Д)'!H",TEXT(MATCH($C54,'2018-04 (Д)'!$C$2:$C$100,0)+1,0)))-INDIRECT(CONCATENATE("'2018-03 (Д)'!H",TEXT(MATCH($C54,'2018-03 (Д)'!$C$2:$C$100,0)+1,0))))/INDIRECT(CONCATENATE("'2018-03 (Д)'!H",TEXT(MATCH($C54,'2018-03 (Д)'!$C$2:$C$100,0)+1,0))))*100)</f>
        <v>17.918688060576407</v>
      </c>
      <c r="AN54" s="9">
        <f ca="1">IF(OR(INDIRECT(CONCATENATE("'2018-05 (Д)'!H",TEXT(MATCH($C54,'2018-05 (Д)'!$C$2:$C$100,0)+1,0)))="Н/Д",INDIRECT(CONCATENATE("'2018-04 (Д)'!H",TEXT(MATCH($C54,'2018-04 (Д)'!$C$2:$C$100,0)+1,0)))="Н/Д",AND(INDIRECT(CONCATENATE("'2018-05 (Д)'!H",TEXT(MATCH($C54,'2018-05 (Д)'!$C$2:$C$100,0)+1,0)))="Н/Д",INDIRECT(CONCATENATE("'2018-04 (Д)'!H",TEXT(MATCH($C54,'2018-04 (Д)'!$C$2:$C$100,0)+1,0))))),"Н/Д",((INDIRECT(CONCATENATE("'2018-05 (Д)'!H",TEXT(MATCH($C54,'2018-05 (Д)'!$C$2:$C$100,0)+1,0)))-INDIRECT(CONCATENATE("'2018-04 (Д)'!H",TEXT(MATCH($C54,'2018-04 (Д)'!$C$2:$C$100,0)+1,0))))/INDIRECT(CONCATENATE("'2018-04 (Д)'!H",TEXT(MATCH($C54,'2018-04 (Д)'!$C$2:$C$100,0)+1,0))))*100)</f>
        <v>-18.279648836029871</v>
      </c>
      <c r="AO54" s="9">
        <f ca="1">IF(OR(INDIRECT(CONCATENATE("'2018-06 (Д)'!H",TEXT(MATCH($C54,'2018-06 (Д)'!$C$2:$C$100,0)+1,0)))="Н/Д",INDIRECT(CONCATENATE("'2018-05 (Д)'!H",TEXT(MATCH($C54,'2018-05 (Д)'!$C$2:$C$100,0)+1,0)))="Н/Д",AND(INDIRECT(CONCATENATE("'2018-06 (Д)'!H",TEXT(MATCH($C54,'2018-06 (Д)'!$C$2:$C$100,0)+1,0)))="Н/Д",INDIRECT(CONCATENATE("'2018-05 (Д)'!H",TEXT(MATCH($C54,'2018-05 (Д)'!$C$2:$C$100,0)+1,0))))),"Н/Д",((INDIRECT(CONCATENATE("'2018-06 (Д)'!H",TEXT(MATCH($C54,'2018-06 (Д)'!$C$2:$C$100,0)+1,0)))-INDIRECT(CONCATENATE("'2018-05 (Д)'!H",TEXT(MATCH($C54,'2018-05 (Д)'!$C$2:$C$100,0)+1,0))))/INDIRECT(CONCATENATE("'2018-05 (Д)'!H",TEXT(MATCH($C54,'2018-05 (Д)'!$C$2:$C$100,0)+1,0))))*100)</f>
        <v>-6.2624420892185411</v>
      </c>
      <c r="AP54" s="9">
        <f ca="1">IF(OR(INDIRECT(CONCATENATE("'2018-07 (Д)'!H",TEXT(MATCH($C54,'2018-07 (Д)'!$C$2:$C$100,0)+1,0)))="Н/Д",INDIRECT(CONCATENATE("'2018-06 (Д)'!H",TEXT(MATCH($C54,'2018-06 (Д)'!$C$2:$C$100,0)+1,0)))="Н/Д",AND(INDIRECT(CONCATENATE("'2018-07 (Д)'!H",TEXT(MATCH($C54,'2018-07 (Д)'!$C$2:$C$100,0)+1,0)))="Н/Д",INDIRECT(CONCATENATE("'2018-06 (Д)'!H",TEXT(MATCH($C54,'2018-06 (Д)'!$C$2:$C$100,0)+1,0))))),"Н/Д",((INDIRECT(CONCATENATE("'2018-07 (Д)'!H",TEXT(MATCH($C54,'2018-07 (Д)'!$C$2:$C$100,0)+1,0)))-INDIRECT(CONCATENATE("'2018-06 (Д)'!H",TEXT(MATCH($C54,'2018-06 (Д)'!$C$2:$C$100,0)+1,0))))/INDIRECT(CONCATENATE("'2018-06 (Д)'!H",TEXT(MATCH($C54,'2018-06 (Д)'!$C$2:$C$100,0)+1,0))))*100)</f>
        <v>47.293704848460422</v>
      </c>
      <c r="AQ54" s="9">
        <f ca="1">IF(OR(INDIRECT(CONCATENATE("'2018-08 (Д)'!H",TEXT(MATCH($C54,'2018-08 (Д)'!$C$2:$C$100,0)+1,0)))="Н/Д",INDIRECT(CONCATENATE("'2018-07 (Д)'!H",TEXT(MATCH($C54,'2018-07 (Д)'!$C$2:$C$100,0)+1,0)))="Н/Д",AND(INDIRECT(CONCATENATE("'2018-08 (Д)'!H",TEXT(MATCH($C54,'2018-08 (Д)'!$C$2:$C$100,0)+1,0)))="Н/Д",INDIRECT(CONCATENATE("'2018-07 (Д)'!H",TEXT(MATCH($C54,'2018-07 (Д)'!$C$2:$C$100,0)+1,0))))),"Н/Д",((INDIRECT(CONCATENATE("'2018-08 (Д)'!H",TEXT(MATCH($C54,'2018-08 (Д)'!$C$2:$C$100,0)+1,0)))-INDIRECT(CONCATENATE("'2018-07 (Д)'!H",TEXT(MATCH($C54,'2018-07 (Д)'!$C$2:$C$100,0)+1,0))))/INDIRECT(CONCATENATE("'2018-07 (Д)'!H",TEXT(MATCH($C54,'2018-07 (Д)'!$C$2:$C$100,0)+1,0))))*100)</f>
        <v>-34.759469359255654</v>
      </c>
      <c r="AR54" s="9">
        <f ca="1">IF(OR(INDIRECT(CONCATENATE("'2018-09 (Д)'!H",TEXT(MATCH($C54,'2018-09 (Д)'!$C$2:$C$100,0)+1,0)))="Н/Д",INDIRECT(CONCATENATE("'2018-08 (Д)'!H",TEXT(MATCH($C54,'2018-08 (Д)'!$C$2:$C$100,0)+1,0)))="Н/Д",AND(INDIRECT(CONCATENATE("'2018-09 (Д)'!H",TEXT(MATCH($C54,'2018-09 (Д)'!$C$2:$C$100,0)+1,0)))="Н/Д",INDIRECT(CONCATENATE("'2018-08 (Д)'!H",TEXT(MATCH($C54,'2018-08 (Д)'!$C$2:$C$100,0)+1,0))))),"Н/Д",((INDIRECT(CONCATENATE("'2018-09 (Д)'!H",TEXT(MATCH($C54,'2018-09 (Д)'!$C$2:$C$100,0)+1,0)))-INDIRECT(CONCATENATE("'2018-08 (Д)'!H",TEXT(MATCH($C54,'2018-08 (Д)'!$C$2:$C$100,0)+1,0))))/INDIRECT(CONCATENATE("'2018-08 (Д)'!H",TEXT(MATCH($C54,'2018-08 (Д)'!$C$2:$C$100,0)+1,0))))*100)</f>
        <v>16.932133643163379</v>
      </c>
      <c r="AS54" s="9">
        <f ca="1">IF(OR(INDIRECT(CONCATENATE("'2018-10 (Д)'!H",TEXT(MATCH($C54,'2018-10 (Д)'!$C$2:$C$100,0)+1,0)))="Н/Д",INDIRECT(CONCATENATE("'2018-09 (Д)'!H",TEXT(MATCH($C54,'2018-09 (Д)'!$C$2:$C$100,0)+1,0)))="Н/Д",AND(INDIRECT(CONCATENATE("'2018-10 (Д)'!H",TEXT(MATCH($C54,'2018-10 (Д)'!$C$2:$C$100,0)+1,0)))="Н/Д",INDIRECT(CONCATENATE("'2018-09 (Д)'!H",TEXT(MATCH($C54,'2018-09 (Д)'!$C$2:$C$100,0)+1,0))))),"Н/Д",((INDIRECT(CONCATENATE("'2018-10 (Д)'!H",TEXT(MATCH($C54,'2018-10 (Д)'!$C$2:$C$100,0)+1,0)))-INDIRECT(CONCATENATE("'2018-09 (Д)'!H",TEXT(MATCH($C54,'2018-09 (Д)'!$C$2:$C$100,0)+1,0))))/INDIRECT(CONCATENATE("'2018-09 (Д)'!H",TEXT(MATCH($C54,'2018-09 (Д)'!$C$2:$C$100,0)+1,0))))*100)</f>
        <v>-11.139436729343441</v>
      </c>
      <c r="AT54" s="9">
        <f ca="1">IF(OR(INDIRECT(CONCATENATE("'2018-11 (Д)'!H",TEXT(MATCH($C54,'2018-11 (Д)'!$C$2:$C$100,0)+1,0)))="Н/Д",INDIRECT(CONCATENATE("'2018-10 (Д)'!H",TEXT(MATCH($C54,'2018-10 (Д)'!$C$2:$C$100,0)+1,0)))="Н/Д",AND(INDIRECT(CONCATENATE("'2018-11 (Д)'!H",TEXT(MATCH($C54,'2018-11 (Д)'!$C$2:$C$100,0)+1,0)))="Н/Д",INDIRECT(CONCATENATE("'2018-10 (Д)'!H",TEXT(MATCH($C54,'2018-10 (Д)'!$C$2:$C$100,0)+1,0))))),"Н/Д",((INDIRECT(CONCATENATE("'2018-11 (Д)'!H",TEXT(MATCH($C54,'2018-11 (Д)'!$C$2:$C$100,0)+1,0)))-INDIRECT(CONCATENATE("'2018-10 (Д)'!H",TEXT(MATCH($C54,'2018-10 (Д)'!$C$2:$C$100,0)+1,0))))/INDIRECT(CONCATENATE("'2018-10 (Д)'!H",TEXT(MATCH($C54,'2018-10 (Д)'!$C$2:$C$100,0)+1,0))))*100)</f>
        <v>45.143091930330762</v>
      </c>
      <c r="AU54" s="9">
        <f ca="1">IF(OR(INDIRECT(CONCATENATE("'2018-12 (Д)'!H",TEXT(MATCH($C54,'2018-12 (Д)'!$C$2:$C$100,0)+1,0)))="Н/Д",INDIRECT(CONCATENATE("'2018-11 (Д)'!H",TEXT(MATCH($C54,'2018-11 (Д)'!$C$2:$C$100,0)+1,0)))="Н/Д",AND(INDIRECT(CONCATENATE("'2018-12 (Д)'!H",TEXT(MATCH($C54,'2018-12 (Д)'!$C$2:$C$100,0)+1,0)))="Н/Д",INDIRECT(CONCATENATE("'2018-11 (Д)'!H",TEXT(MATCH($C54,'2018-11 (Д)'!$C$2:$C$100,0)+1,0))))),"Н/Д",((INDIRECT(CONCATENATE("'2018-12 (Д)'!H",TEXT(MATCH($C54,'2018-12 (Д)'!$C$2:$C$100,0)+1,0)))-INDIRECT(CONCATENATE("'2018-11 (Д)'!H",TEXT(MATCH($C54,'2018-11 (Д)'!$C$2:$C$100,0)+1,0))))/INDIRECT(CONCATENATE("'2018-11 (Д)'!H",TEXT(MATCH($C54,'2018-11 (Д)'!$C$2:$C$100,0)+1,0))))*100)</f>
        <v>4.6106881002700382</v>
      </c>
      <c r="AV54" s="9"/>
      <c r="AW54" s="9">
        <f ca="1">IF(OR(INDIRECT(CONCATENATE("'2018-03 (Д)'!I",TEXT(MATCH($C54,'2018-03 (Д)'!$C$2:$C$100,0)+1,0)))="Н/Д",INDIRECT(CONCATENATE("'2018-02 (Д)'!I",TEXT(MATCH($C54,'2018-02 (Д)'!$C$2:$C$100,0)+1,0)))="Н/Д",AND(INDIRECT(CONCATENATE("'2018-03 (Д)'!I",TEXT(MATCH($C54,'2018-03 (Д)'!$C$2:$C$100,0)+1,0)))="Н/Д",INDIRECT(CONCATENATE("'2018-02 (Д)'!I",TEXT(MATCH($C54,'2018-02 (Д)'!$C$2:$C$100,0)+1,0))))),"Н/Д",((INDIRECT(CONCATENATE("'2018-03 (Д)'!I",TEXT(MATCH($C54,'2018-03 (Д)'!$C$2:$C$100,0)+1,0)))-INDIRECT(CONCATENATE("'2018-02 (Д)'!I",TEXT(MATCH($C54,'2018-02 (Д)'!$C$2:$C$100,0)+1,0))))/INDIRECT(CONCATENATE("'2018-02 (Д)'!I",TEXT(MATCH($C54,'2018-02 (Д)'!$C$2:$C$100,0)+1,0))))*100)</f>
        <v>-61.226529370930827</v>
      </c>
      <c r="AX54" s="9">
        <f ca="1">IF(OR(INDIRECT(CONCATENATE("'2018-04 (Д)'!I",TEXT(MATCH($C54,'2018-04 (Д)'!$C$2:$C$100,0)+1,0)))="Н/Д",INDIRECT(CONCATENATE("'2018-03 (Д)'!I",TEXT(MATCH($C54,'2018-03 (Д)'!$C$2:$C$100,0)+1,0)))="Н/Д",AND(INDIRECT(CONCATENATE("'2018-04 (Д)'!I",TEXT(MATCH($C54,'2018-04 (Д)'!$C$2:$C$100,0)+1,0)))="Н/Д",INDIRECT(CONCATENATE("'2018-03 (Д)'!I",TEXT(MATCH($C54,'2018-03 (Д)'!$C$2:$C$100,0)+1,0))))),"Н/Д",((INDIRECT(CONCATENATE("'2018-04 (Д)'!I",TEXT(MATCH($C54,'2018-04 (Д)'!$C$2:$C$100,0)+1,0)))-INDIRECT(CONCATENATE("'2018-03 (Д)'!I",TEXT(MATCH($C54,'2018-03 (Д)'!$C$2:$C$100,0)+1,0))))/INDIRECT(CONCATENATE("'2018-03 (Д)'!I",TEXT(MATCH($C54,'2018-03 (Д)'!$C$2:$C$100,0)+1,0))))*100)</f>
        <v>293.82743501242368</v>
      </c>
      <c r="AY54" s="9">
        <f ca="1">IF(OR(INDIRECT(CONCATENATE("'2018-05 (Д)'!I",TEXT(MATCH($C54,'2018-05 (Д)'!$C$2:$C$100,0)+1,0)))="Н/Д",INDIRECT(CONCATENATE("'2018-04 (Д)'!I",TEXT(MATCH($C54,'2018-04 (Д)'!$C$2:$C$100,0)+1,0)))="Н/Д",AND(INDIRECT(CONCATENATE("'2018-05 (Д)'!I",TEXT(MATCH($C54,'2018-05 (Д)'!$C$2:$C$100,0)+1,0)))="Н/Д",INDIRECT(CONCATENATE("'2018-04 (Д)'!I",TEXT(MATCH($C54,'2018-04 (Д)'!$C$2:$C$100,0)+1,0))))),"Н/Д",((INDIRECT(CONCATENATE("'2018-05 (Д)'!I",TEXT(MATCH($C54,'2018-05 (Д)'!$C$2:$C$100,0)+1,0)))-INDIRECT(CONCATENATE("'2018-04 (Д)'!I",TEXT(MATCH($C54,'2018-04 (Д)'!$C$2:$C$100,0)+1,0))))/INDIRECT(CONCATENATE("'2018-04 (Д)'!I",TEXT(MATCH($C54,'2018-04 (Д)'!$C$2:$C$100,0)+1,0))))*100)</f>
        <v>-32.725194624325965</v>
      </c>
      <c r="AZ54" s="9">
        <f ca="1">IF(OR(INDIRECT(CONCATENATE("'2018-06 (Д)'!I",TEXT(MATCH($C54,'2018-06 (Д)'!$C$2:$C$100,0)+1,0)))="Н/Д",INDIRECT(CONCATENATE("'2018-05 (Д)'!I",TEXT(MATCH($C54,'2018-05 (Д)'!$C$2:$C$100,0)+1,0)))="Н/Д",AND(INDIRECT(CONCATENATE("'2018-06 (Д)'!I",TEXT(MATCH($C54,'2018-06 (Д)'!$C$2:$C$100,0)+1,0)))="Н/Д",INDIRECT(CONCATENATE("'2018-05 (Д)'!I",TEXT(MATCH($C54,'2018-05 (Д)'!$C$2:$C$100,0)+1,0))))),"Н/Д",((INDIRECT(CONCATENATE("'2018-06 (Д)'!I",TEXT(MATCH($C54,'2018-06 (Д)'!$C$2:$C$100,0)+1,0)))-INDIRECT(CONCATENATE("'2018-05 (Д)'!I",TEXT(MATCH($C54,'2018-05 (Д)'!$C$2:$C$100,0)+1,0))))/INDIRECT(CONCATENATE("'2018-05 (Д)'!I",TEXT(MATCH($C54,'2018-05 (Д)'!$C$2:$C$100,0)+1,0))))*100)</f>
        <v>3.8528872871985329</v>
      </c>
      <c r="BA54" s="9">
        <f ca="1">IF(OR(INDIRECT(CONCATENATE("'2018-07 (Д)'!I",TEXT(MATCH($C54,'2018-07 (Д)'!$C$2:$C$100,0)+1,0)))="Н/Д",INDIRECT(CONCATENATE("'2018-06 (Д)'!I",TEXT(MATCH($C54,'2018-06 (Д)'!$C$2:$C$100,0)+1,0)))="Н/Д",AND(INDIRECT(CONCATENATE("'2018-07 (Д)'!I",TEXT(MATCH($C54,'2018-07 (Д)'!$C$2:$C$100,0)+1,0)))="Н/Д",INDIRECT(CONCATENATE("'2018-06 (Д)'!I",TEXT(MATCH($C54,'2018-06 (Д)'!$C$2:$C$100,0)+1,0))))),"Н/Д",((INDIRECT(CONCATENATE("'2018-07 (Д)'!I",TEXT(MATCH($C54,'2018-07 (Д)'!$C$2:$C$100,0)+1,0)))-INDIRECT(CONCATENATE("'2018-06 (Д)'!I",TEXT(MATCH($C54,'2018-06 (Д)'!$C$2:$C$100,0)+1,0))))/INDIRECT(CONCATENATE("'2018-06 (Д)'!I",TEXT(MATCH($C54,'2018-06 (Д)'!$C$2:$C$100,0)+1,0))))*100)</f>
        <v>-2.9738825980632999</v>
      </c>
      <c r="BB54" s="9">
        <f ca="1">IF(OR(INDIRECT(CONCATENATE("'2018-08 (Д)'!I",TEXT(MATCH($C54,'2018-08 (Д)'!$C$2:$C$100,0)+1,0)))="Н/Д",INDIRECT(CONCATENATE("'2018-07 (Д)'!I",TEXT(MATCH($C54,'2018-07 (Д)'!$C$2:$C$100,0)+1,0)))="Н/Д",AND(INDIRECT(CONCATENATE("'2018-08 (Д)'!I",TEXT(MATCH($C54,'2018-08 (Д)'!$C$2:$C$100,0)+1,0)))="Н/Д",INDIRECT(CONCATENATE("'2018-07 (Д)'!I",TEXT(MATCH($C54,'2018-07 (Д)'!$C$2:$C$100,0)+1,0))))),"Н/Д",((INDIRECT(CONCATENATE("'2018-08 (Д)'!I",TEXT(MATCH($C54,'2018-08 (Д)'!$C$2:$C$100,0)+1,0)))-INDIRECT(CONCATENATE("'2018-07 (Д)'!I",TEXT(MATCH($C54,'2018-07 (Д)'!$C$2:$C$100,0)+1,0))))/INDIRECT(CONCATENATE("'2018-07 (Д)'!I",TEXT(MATCH($C54,'2018-07 (Д)'!$C$2:$C$100,0)+1,0))))*100)</f>
        <v>18.796173489093977</v>
      </c>
      <c r="BC54" s="9">
        <f ca="1">IF(OR(INDIRECT(CONCATENATE("'2018-09 (Д)'!I",TEXT(MATCH($C54,'2018-09 (Д)'!$C$2:$C$100,0)+1,0)))="Н/Д",INDIRECT(CONCATENATE("'2018-08 (Д)'!I",TEXT(MATCH($C54,'2018-08 (Д)'!$C$2:$C$100,0)+1,0)))="Н/Д",AND(INDIRECT(CONCATENATE("'2018-09 (Д)'!I",TEXT(MATCH($C54,'2018-09 (Д)'!$C$2:$C$100,0)+1,0)))="Н/Д",INDIRECT(CONCATENATE("'2018-08 (Д)'!I",TEXT(MATCH($C54,'2018-08 (Д)'!$C$2:$C$100,0)+1,0))))),"Н/Д",((INDIRECT(CONCATENATE("'2018-09 (Д)'!I",TEXT(MATCH($C54,'2018-09 (Д)'!$C$2:$C$100,0)+1,0)))-INDIRECT(CONCATENATE("'2018-08 (Д)'!I",TEXT(MATCH($C54,'2018-08 (Д)'!$C$2:$C$100,0)+1,0))))/INDIRECT(CONCATENATE("'2018-08 (Д)'!I",TEXT(MATCH($C54,'2018-08 (Д)'!$C$2:$C$100,0)+1,0))))*100)</f>
        <v>-6.6180689927597474</v>
      </c>
      <c r="BD54" s="9">
        <f ca="1">IF(OR(INDIRECT(CONCATENATE("'2018-10 (Д)'!I",TEXT(MATCH($C54,'2018-10 (Д)'!$C$2:$C$100,0)+1,0)))="Н/Д",INDIRECT(CONCATENATE("'2018-09 (Д)'!I",TEXT(MATCH($C54,'2018-09 (Д)'!$C$2:$C$100,0)+1,0)))="Н/Д",AND(INDIRECT(CONCATENATE("'2018-10 (Д)'!I",TEXT(MATCH($C54,'2018-10 (Д)'!$C$2:$C$100,0)+1,0)))="Н/Д",INDIRECT(CONCATENATE("'2018-09 (Д)'!I",TEXT(MATCH($C54,'2018-09 (Д)'!$C$2:$C$100,0)+1,0))))),"Н/Д",((INDIRECT(CONCATENATE("'2018-10 (Д)'!I",TEXT(MATCH($C54,'2018-10 (Д)'!$C$2:$C$100,0)+1,0)))-INDIRECT(CONCATENATE("'2018-09 (Д)'!I",TEXT(MATCH($C54,'2018-09 (Д)'!$C$2:$C$100,0)+1,0))))/INDIRECT(CONCATENATE("'2018-09 (Д)'!I",TEXT(MATCH($C54,'2018-09 (Д)'!$C$2:$C$100,0)+1,0))))*100)</f>
        <v>10.408320023318661</v>
      </c>
      <c r="BE54" s="9">
        <f ca="1">IF(OR(INDIRECT(CONCATENATE("'2018-11 (Д)'!I",TEXT(MATCH($C54,'2018-11 (Д)'!$C$2:$C$100,0)+1,0)))="Н/Д",INDIRECT(CONCATENATE("'2018-10 (Д)'!I",TEXT(MATCH($C54,'2018-10 (Д)'!$C$2:$C$100,0)+1,0)))="Н/Д",AND(INDIRECT(CONCATENATE("'2018-11 (Д)'!I",TEXT(MATCH($C54,'2018-11 (Д)'!$C$2:$C$100,0)+1,0)))="Н/Д",INDIRECT(CONCATENATE("'2018-10 (Д)'!I",TEXT(MATCH($C54,'2018-10 (Д)'!$C$2:$C$100,0)+1,0))))),"Н/Д",((INDIRECT(CONCATENATE("'2018-11 (Д)'!I",TEXT(MATCH($C54,'2018-11 (Д)'!$C$2:$C$100,0)+1,0)))-INDIRECT(CONCATENATE("'2018-10 (Д)'!I",TEXT(MATCH($C54,'2018-10 (Д)'!$C$2:$C$100,0)+1,0))))/INDIRECT(CONCATENATE("'2018-10 (Д)'!I",TEXT(MATCH($C54,'2018-10 (Д)'!$C$2:$C$100,0)+1,0))))*100)</f>
        <v>-7.0065706461703652</v>
      </c>
      <c r="BF54" s="9">
        <f ca="1">IF(OR(INDIRECT(CONCATENATE("'2018-12 (Д)'!I",TEXT(MATCH($C54,'2018-12 (Д)'!$C$2:$C$100,0)+1,0)))="Н/Д",INDIRECT(CONCATENATE("'2018-11 (Д)'!I",TEXT(MATCH($C54,'2018-11 (Д)'!$C$2:$C$100,0)+1,0)))="Н/Д",AND(INDIRECT(CONCATENATE("'2018-12 (Д)'!I",TEXT(MATCH($C54,'2018-12 (Д)'!$C$2:$C$100,0)+1,0)))="Н/Д",INDIRECT(CONCATENATE("'2018-11 (Д)'!I",TEXT(MATCH($C54,'2018-11 (Д)'!$C$2:$C$100,0)+1,0))))),"Н/Д",((INDIRECT(CONCATENATE("'2018-12 (Д)'!I",TEXT(MATCH($C54,'2018-12 (Д)'!$C$2:$C$100,0)+1,0)))-INDIRECT(CONCATENATE("'2018-11 (Д)'!I",TEXT(MATCH($C54,'2018-11 (Д)'!$C$2:$C$100,0)+1,0))))/INDIRECT(CONCATENATE("'2018-11 (Д)'!I",TEXT(MATCH($C54,'2018-11 (Д)'!$C$2:$C$100,0)+1,0))))*100)</f>
        <v>-0.12709829621359636</v>
      </c>
      <c r="BG54" s="9"/>
      <c r="BH54" s="9" t="str">
        <f ca="1">IF(OR(INDIRECT(CONCATENATE("'2018-03 (Д)'!J",TEXT(MATCH($C54,'2018-03 (Д)'!$C$2:$C$100,0)+1,0)))="Н/Д",INDIRECT(CONCATENATE("'2018-02 (Д)'!J",TEXT(MATCH($C54,'2018-02 (Д)'!$C$2:$C$100,0)+1,0)))="Н/Д",AND(INDIRECT(CONCATENATE("'2018-03 (Д)'!J",TEXT(MATCH($C54,'2018-03 (Д)'!$C$2:$C$100,0)+1,0)))="Н/Д",INDIRECT(CONCATENATE("'2018-02 (Д)'!J",TEXT(MATCH($C54,'2018-02 (Д)'!$C$2:$C$100,0)+1,0))))),"Н/Д",((INDIRECT(CONCATENATE("'2018-03 (Д)'!J",TEXT(MATCH($C54,'2018-03 (Д)'!$C$2:$C$100,0)+1,0)))-INDIRECT(CONCATENATE("'2018-02 (Д)'!J",TEXT(MATCH($C54,'2018-02 (Д)'!$C$2:$C$100,0)+1,0))))/INDIRECT(CONCATENATE("'2018-02 (Д)'!J",TEXT(MATCH($C54,'2018-02 (Д)'!$C$2:$C$100,0)+1,0))))*100)</f>
        <v>Н/Д</v>
      </c>
      <c r="BI54" s="9" t="str">
        <f ca="1">IF(OR(INDIRECT(CONCATENATE("'2018-04 (Д)'!J",TEXT(MATCH($C54,'2018-04 (Д)'!$C$2:$C$100,0)+1,0)))="Н/Д",INDIRECT(CONCATENATE("'2018-03 (Д)'!J",TEXT(MATCH($C54,'2018-03 (Д)'!$C$2:$C$100,0)+1,0)))="Н/Д",AND(INDIRECT(CONCATENATE("'2018-04 (Д)'!J",TEXT(MATCH($C54,'2018-04 (Д)'!$C$2:$C$100,0)+1,0)))="Н/Д",INDIRECT(CONCATENATE("'2018-03 (Д)'!J",TEXT(MATCH($C54,'2018-03 (Д)'!$C$2:$C$100,0)+1,0))))),"Н/Д",((INDIRECT(CONCATENATE("'2018-04 (Д)'!J",TEXT(MATCH($C54,'2018-04 (Д)'!$C$2:$C$100,0)+1,0)))-INDIRECT(CONCATENATE("'2018-03 (Д)'!J",TEXT(MATCH($C54,'2018-03 (Д)'!$C$2:$C$100,0)+1,0))))/INDIRECT(CONCATENATE("'2018-03 (Д)'!J",TEXT(MATCH($C54,'2018-03 (Д)'!$C$2:$C$100,0)+1,0))))*100)</f>
        <v>Н/Д</v>
      </c>
      <c r="BJ54" s="9" t="str">
        <f ca="1">IF(OR(INDIRECT(CONCATENATE("'2018-05 (Д)'!J",TEXT(MATCH($C54,'2018-05 (Д)'!$C$2:$C$100,0)+1,0)))="Н/Д",INDIRECT(CONCATENATE("'2018-04 (Д)'!J",TEXT(MATCH($C54,'2018-04 (Д)'!$C$2:$C$100,0)+1,0)))="Н/Д",AND(INDIRECT(CONCATENATE("'2018-05 (Д)'!J",TEXT(MATCH($C54,'2018-05 (Д)'!$C$2:$C$100,0)+1,0)))="Н/Д",INDIRECT(CONCATENATE("'2018-04 (Д)'!J",TEXT(MATCH($C54,'2018-04 (Д)'!$C$2:$C$100,0)+1,0))))),"Н/Д",((INDIRECT(CONCATENATE("'2018-05 (Д)'!J",TEXT(MATCH($C54,'2018-05 (Д)'!$C$2:$C$100,0)+1,0)))-INDIRECT(CONCATENATE("'2018-04 (Д)'!J",TEXT(MATCH($C54,'2018-04 (Д)'!$C$2:$C$100,0)+1,0))))/INDIRECT(CONCATENATE("'2018-04 (Д)'!J",TEXT(MATCH($C54,'2018-04 (Д)'!$C$2:$C$100,0)+1,0))))*100)</f>
        <v>Н/Д</v>
      </c>
      <c r="BK54" s="9" t="str">
        <f ca="1">IF(OR(INDIRECT(CONCATENATE("'2018-06 (Д)'!J",TEXT(MATCH($C54,'2018-06 (Д)'!$C$2:$C$100,0)+1,0)))="Н/Д",INDIRECT(CONCATENATE("'2018-05 (Д)'!J",TEXT(MATCH($C54,'2018-05 (Д)'!$C$2:$C$100,0)+1,0)))="Н/Д",AND(INDIRECT(CONCATENATE("'2018-06 (Д)'!J",TEXT(MATCH($C54,'2018-06 (Д)'!$C$2:$C$100,0)+1,0)))="Н/Д",INDIRECT(CONCATENATE("'2018-05 (Д)'!J",TEXT(MATCH($C54,'2018-05 (Д)'!$C$2:$C$100,0)+1,0))))),"Н/Д",((INDIRECT(CONCATENATE("'2018-06 (Д)'!J",TEXT(MATCH($C54,'2018-06 (Д)'!$C$2:$C$100,0)+1,0)))-INDIRECT(CONCATENATE("'2018-05 (Д)'!J",TEXT(MATCH($C54,'2018-05 (Д)'!$C$2:$C$100,0)+1,0))))/INDIRECT(CONCATENATE("'2018-05 (Д)'!J",TEXT(MATCH($C54,'2018-05 (Д)'!$C$2:$C$100,0)+1,0))))*100)</f>
        <v>Н/Д</v>
      </c>
      <c r="BL54" s="9" t="str">
        <f ca="1">IF(OR(INDIRECT(CONCATENATE("'2018-07 (Д)'!J",TEXT(MATCH($C54,'2018-07 (Д)'!$C$2:$C$100,0)+1,0)))="Н/Д",INDIRECT(CONCATENATE("'2018-06 (Д)'!J",TEXT(MATCH($C54,'2018-06 (Д)'!$C$2:$C$100,0)+1,0)))="Н/Д",AND(INDIRECT(CONCATENATE("'2018-07 (Д)'!J",TEXT(MATCH($C54,'2018-07 (Д)'!$C$2:$C$100,0)+1,0)))="Н/Д",INDIRECT(CONCATENATE("'2018-06 (Д)'!J",TEXT(MATCH($C54,'2018-06 (Д)'!$C$2:$C$100,0)+1,0))))),"Н/Д",((INDIRECT(CONCATENATE("'2018-07 (Д)'!J",TEXT(MATCH($C54,'2018-07 (Д)'!$C$2:$C$100,0)+1,0)))-INDIRECT(CONCATENATE("'2018-06 (Д)'!J",TEXT(MATCH($C54,'2018-06 (Д)'!$C$2:$C$100,0)+1,0))))/INDIRECT(CONCATENATE("'2018-06 (Д)'!J",TEXT(MATCH($C54,'2018-06 (Д)'!$C$2:$C$100,0)+1,0))))*100)</f>
        <v>Н/Д</v>
      </c>
      <c r="BM54" s="9" t="str">
        <f ca="1">IF(OR(INDIRECT(CONCATENATE("'2018-08 (Д)'!J",TEXT(MATCH($C54,'2018-08 (Д)'!$C$2:$C$100,0)+1,0)))="Н/Д",INDIRECT(CONCATENATE("'2018-07 (Д)'!J",TEXT(MATCH($C54,'2018-07 (Д)'!$C$2:$C$100,0)+1,0)))="Н/Д",AND(INDIRECT(CONCATENATE("'2018-08 (Д)'!J",TEXT(MATCH($C54,'2018-08 (Д)'!$C$2:$C$100,0)+1,0)))="Н/Д",INDIRECT(CONCATENATE("'2018-07 (Д)'!J",TEXT(MATCH($C54,'2018-07 (Д)'!$C$2:$C$100,0)+1,0))))),"Н/Д",((INDIRECT(CONCATENATE("'2018-08 (Д)'!J",TEXT(MATCH($C54,'2018-08 (Д)'!$C$2:$C$100,0)+1,0)))-INDIRECT(CONCATENATE("'2018-07 (Д)'!J",TEXT(MATCH($C54,'2018-07 (Д)'!$C$2:$C$100,0)+1,0))))/INDIRECT(CONCATENATE("'2018-07 (Д)'!J",TEXT(MATCH($C54,'2018-07 (Д)'!$C$2:$C$100,0)+1,0))))*100)</f>
        <v>Н/Д</v>
      </c>
      <c r="BN54" s="9" t="str">
        <f ca="1">IF(OR(INDIRECT(CONCATENATE("'2018-09 (Д)'!J",TEXT(MATCH($C54,'2018-09 (Д)'!$C$2:$C$100,0)+1,0)))="Н/Д",INDIRECT(CONCATENATE("'2018-08 (Д)'!J",TEXT(MATCH($C54,'2018-08 (Д)'!$C$2:$C$100,0)+1,0)))="Н/Д",AND(INDIRECT(CONCATENATE("'2018-09 (Д)'!J",TEXT(MATCH($C54,'2018-09 (Д)'!$C$2:$C$100,0)+1,0)))="Н/Д",INDIRECT(CONCATENATE("'2018-08 (Д)'!J",TEXT(MATCH($C54,'2018-08 (Д)'!$C$2:$C$100,0)+1,0))))),"Н/Д",((INDIRECT(CONCATENATE("'2018-09 (Д)'!J",TEXT(MATCH($C54,'2018-09 (Д)'!$C$2:$C$100,0)+1,0)))-INDIRECT(CONCATENATE("'2018-08 (Д)'!J",TEXT(MATCH($C54,'2018-08 (Д)'!$C$2:$C$100,0)+1,0))))/INDIRECT(CONCATENATE("'2018-08 (Д)'!J",TEXT(MATCH($C54,'2018-08 (Д)'!$C$2:$C$100,0)+1,0))))*100)</f>
        <v>Н/Д</v>
      </c>
      <c r="BO54" s="9" t="str">
        <f ca="1">IF(OR(INDIRECT(CONCATENATE("'2018-10 (Д)'!J",TEXT(MATCH($C54,'2018-10 (Д)'!$C$2:$C$100,0)+1,0)))="Н/Д",INDIRECT(CONCATENATE("'2018-09 (Д)'!J",TEXT(MATCH($C54,'2018-09 (Д)'!$C$2:$C$100,0)+1,0)))="Н/Д",AND(INDIRECT(CONCATENATE("'2018-10 (Д)'!J",TEXT(MATCH($C54,'2018-10 (Д)'!$C$2:$C$100,0)+1,0)))="Н/Д",INDIRECT(CONCATENATE("'2018-09 (Д)'!J",TEXT(MATCH($C54,'2018-09 (Д)'!$C$2:$C$100,0)+1,0))))),"Н/Д",((INDIRECT(CONCATENATE("'2018-10 (Д)'!J",TEXT(MATCH($C54,'2018-10 (Д)'!$C$2:$C$100,0)+1,0)))-INDIRECT(CONCATENATE("'2018-09 (Д)'!J",TEXT(MATCH($C54,'2018-09 (Д)'!$C$2:$C$100,0)+1,0))))/INDIRECT(CONCATENATE("'2018-09 (Д)'!J",TEXT(MATCH($C54,'2018-09 (Д)'!$C$2:$C$100,0)+1,0))))*100)</f>
        <v>Н/Д</v>
      </c>
      <c r="BP54" s="9" t="str">
        <f ca="1">IF(OR(INDIRECT(CONCATENATE("'2018-11 (Д)'!J",TEXT(MATCH($C54,'2018-11 (Д)'!$C$2:$C$100,0)+1,0)))="Н/Д",INDIRECT(CONCATENATE("'2018-10 (Д)'!J",TEXT(MATCH($C54,'2018-10 (Д)'!$C$2:$C$100,0)+1,0)))="Н/Д",AND(INDIRECT(CONCATENATE("'2018-11 (Д)'!J",TEXT(MATCH($C54,'2018-11 (Д)'!$C$2:$C$100,0)+1,0)))="Н/Д",INDIRECT(CONCATENATE("'2018-10 (Д)'!J",TEXT(MATCH($C54,'2018-10 (Д)'!$C$2:$C$100,0)+1,0))))),"Н/Д",((INDIRECT(CONCATENATE("'2018-11 (Д)'!J",TEXT(MATCH($C54,'2018-11 (Д)'!$C$2:$C$100,0)+1,0)))-INDIRECT(CONCATENATE("'2018-10 (Д)'!J",TEXT(MATCH($C54,'2018-10 (Д)'!$C$2:$C$100,0)+1,0))))/INDIRECT(CONCATENATE("'2018-10 (Д)'!J",TEXT(MATCH($C54,'2018-10 (Д)'!$C$2:$C$100,0)+1,0))))*100)</f>
        <v>Н/Д</v>
      </c>
      <c r="BQ54" s="9" t="str">
        <f ca="1">IF(OR(INDIRECT(CONCATENATE("'2018-12 (Д)'!J",TEXT(MATCH($C54,'2018-12 (Д)'!$C$2:$C$100,0)+1,0)))="Н/Д",INDIRECT(CONCATENATE("'2018-11 (Д)'!J",TEXT(MATCH($C54,'2018-11 (Д)'!$C$2:$C$100,0)+1,0)))="Н/Д",AND(INDIRECT(CONCATENATE("'2018-12 (Д)'!J",TEXT(MATCH($C54,'2018-12 (Д)'!$C$2:$C$100,0)+1,0)))="Н/Д",INDIRECT(CONCATENATE("'2018-11 (Д)'!J",TEXT(MATCH($C54,'2018-11 (Д)'!$C$2:$C$100,0)+1,0))))),"Н/Д",((INDIRECT(CONCATENATE("'2018-12 (Д)'!J",TEXT(MATCH($C54,'2018-12 (Д)'!$C$2:$C$100,0)+1,0)))-INDIRECT(CONCATENATE("'2018-11 (Д)'!J",TEXT(MATCH($C54,'2018-11 (Д)'!$C$2:$C$100,0)+1,0))))/INDIRECT(CONCATENATE("'2018-11 (Д)'!J",TEXT(MATCH($C54,'2018-11 (Д)'!$C$2:$C$100,0)+1,0))))*100)</f>
        <v>Н/Д</v>
      </c>
      <c r="BR54" s="9"/>
      <c r="BS54" s="9">
        <f ca="1">IF(OR(INDIRECT(CONCATENATE("'2018-03 (Д)'!K",TEXT(MATCH($C54,'2018-03 (Д)'!$C$2:$C$100,0)+1,0)))="Н/Д",INDIRECT(CONCATENATE("'2018-02 (Д)'!K",TEXT(MATCH($C54,'2018-02 (Д)'!$C$2:$C$100,0)+1,0)))="Н/Д",AND(INDIRECT(CONCATENATE("'2018-03 (Д)'!K",TEXT(MATCH($C54,'2018-03 (Д)'!$C$2:$C$100,0)+1,0)))="Н/Д",INDIRECT(CONCATENATE("'2018-02 (Д)'!K",TEXT(MATCH($C54,'2018-02 (Д)'!$C$2:$C$100,0)+1,0))))),"Н/Д",((INDIRECT(CONCATENATE("'2018-03 (Д)'!K",TEXT(MATCH($C54,'2018-03 (Д)'!$C$2:$C$100,0)+1,0)))-INDIRECT(CONCATENATE("'2018-02 (Д)'!K",TEXT(MATCH($C54,'2018-02 (Д)'!$C$2:$C$100,0)+1,0))))/INDIRECT(CONCATENATE("'2018-02 (Д)'!K",TEXT(MATCH($C54,'2018-02 (Д)'!$C$2:$C$100,0)+1,0))))*100)</f>
        <v>-31.54969455355716</v>
      </c>
      <c r="BT54" s="9">
        <f ca="1">IF(OR(INDIRECT(CONCATENATE("'2018-04 (Д)'!K",TEXT(MATCH($C54,'2018-04 (Д)'!$C$2:$C$100,0)+1,0)))="Н/Д",INDIRECT(CONCATENATE("'2018-03 (Д)'!K",TEXT(MATCH($C54,'2018-03 (Д)'!$C$2:$C$100,0)+1,0)))="Н/Д",AND(INDIRECT(CONCATENATE("'2018-04 (Д)'!K",TEXT(MATCH($C54,'2018-04 (Д)'!$C$2:$C$100,0)+1,0)))="Н/Д",INDIRECT(CONCATENATE("'2018-03 (Д)'!K",TEXT(MATCH($C54,'2018-03 (Д)'!$C$2:$C$100,0)+1,0))))),"Н/Д",((INDIRECT(CONCATENATE("'2018-04 (Д)'!K",TEXT(MATCH($C54,'2018-04 (Д)'!$C$2:$C$100,0)+1,0)))-INDIRECT(CONCATENATE("'2018-03 (Д)'!K",TEXT(MATCH($C54,'2018-03 (Д)'!$C$2:$C$100,0)+1,0))))/INDIRECT(CONCATENATE("'2018-03 (Д)'!K",TEXT(MATCH($C54,'2018-03 (Д)'!$C$2:$C$100,0)+1,0))))*100)</f>
        <v>138.10249727209097</v>
      </c>
      <c r="BU54" s="9">
        <f ca="1">IF(OR(INDIRECT(CONCATENATE("'2018-05 (Д)'!K",TEXT(MATCH($C54,'2018-05 (Д)'!$C$2:$C$100,0)+1,0)))="Н/Д",INDIRECT(CONCATENATE("'2018-04 (Д)'!K",TEXT(MATCH($C54,'2018-04 (Д)'!$C$2:$C$100,0)+1,0)))="Н/Д",AND(INDIRECT(CONCATENATE("'2018-05 (Д)'!K",TEXT(MATCH($C54,'2018-05 (Д)'!$C$2:$C$100,0)+1,0)))="Н/Д",INDIRECT(CONCATENATE("'2018-04 (Д)'!K",TEXT(MATCH($C54,'2018-04 (Д)'!$C$2:$C$100,0)+1,0))))),"Н/Д",((INDIRECT(CONCATENATE("'2018-05 (Д)'!K",TEXT(MATCH($C54,'2018-05 (Д)'!$C$2:$C$100,0)+1,0)))-INDIRECT(CONCATENATE("'2018-04 (Д)'!K",TEXT(MATCH($C54,'2018-04 (Д)'!$C$2:$C$100,0)+1,0))))/INDIRECT(CONCATENATE("'2018-04 (Д)'!K",TEXT(MATCH($C54,'2018-04 (Д)'!$C$2:$C$100,0)+1,0))))*100)</f>
        <v>67.583199749512218</v>
      </c>
      <c r="BV54" s="9">
        <f ca="1">IF(OR(INDIRECT(CONCATENATE("'2018-06 (Д)'!K",TEXT(MATCH($C54,'2018-06 (Д)'!$C$2:$C$100,0)+1,0)))="Н/Д",INDIRECT(CONCATENATE("'2018-05 (Д)'!K",TEXT(MATCH($C54,'2018-05 (Д)'!$C$2:$C$100,0)+1,0)))="Н/Д",AND(INDIRECT(CONCATENATE("'2018-06 (Д)'!K",TEXT(MATCH($C54,'2018-06 (Д)'!$C$2:$C$100,0)+1,0)))="Н/Д",INDIRECT(CONCATENATE("'2018-05 (Д)'!K",TEXT(MATCH($C54,'2018-05 (Д)'!$C$2:$C$100,0)+1,0))))),"Н/Д",((INDIRECT(CONCATENATE("'2018-06 (Д)'!K",TEXT(MATCH($C54,'2018-06 (Д)'!$C$2:$C$100,0)+1,0)))-INDIRECT(CONCATENATE("'2018-05 (Д)'!K",TEXT(MATCH($C54,'2018-05 (Д)'!$C$2:$C$100,0)+1,0))))/INDIRECT(CONCATENATE("'2018-05 (Д)'!K",TEXT(MATCH($C54,'2018-05 (Д)'!$C$2:$C$100,0)+1,0))))*100)</f>
        <v>-59.005020408075168</v>
      </c>
      <c r="BW54" s="9">
        <f ca="1">IF(OR(INDIRECT(CONCATENATE("'2018-07 (Д)'!K",TEXT(MATCH($C54,'2018-07 (Д)'!$C$2:$C$100,0)+1,0)))="Н/Д",INDIRECT(CONCATENATE("'2018-06 (Д)'!K",TEXT(MATCH($C54,'2018-06 (Д)'!$C$2:$C$100,0)+1,0)))="Н/Д",AND(INDIRECT(CONCATENATE("'2018-07 (Д)'!K",TEXT(MATCH($C54,'2018-07 (Д)'!$C$2:$C$100,0)+1,0)))="Н/Д",INDIRECT(CONCATENATE("'2018-06 (Д)'!K",TEXT(MATCH($C54,'2018-06 (Д)'!$C$2:$C$100,0)+1,0))))),"Н/Д",((INDIRECT(CONCATENATE("'2018-07 (Д)'!K",TEXT(MATCH($C54,'2018-07 (Д)'!$C$2:$C$100,0)+1,0)))-INDIRECT(CONCATENATE("'2018-06 (Д)'!K",TEXT(MATCH($C54,'2018-06 (Д)'!$C$2:$C$100,0)+1,0))))/INDIRECT(CONCATENATE("'2018-06 (Д)'!K",TEXT(MATCH($C54,'2018-06 (Д)'!$C$2:$C$100,0)+1,0))))*100)</f>
        <v>-19.517178123807579</v>
      </c>
      <c r="BX54" s="9">
        <f ca="1">IF(OR(INDIRECT(CONCATENATE("'2018-08 (Д)'!K",TEXT(MATCH($C54,'2018-08 (Д)'!$C$2:$C$100,0)+1,0)))="Н/Д",INDIRECT(CONCATENATE("'2018-07 (Д)'!K",TEXT(MATCH($C54,'2018-07 (Д)'!$C$2:$C$100,0)+1,0)))="Н/Д",AND(INDIRECT(CONCATENATE("'2018-08 (Д)'!K",TEXT(MATCH($C54,'2018-08 (Д)'!$C$2:$C$100,0)+1,0)))="Н/Д",INDIRECT(CONCATENATE("'2018-07 (Д)'!K",TEXT(MATCH($C54,'2018-07 (Д)'!$C$2:$C$100,0)+1,0))))),"Н/Д",((INDIRECT(CONCATENATE("'2018-08 (Д)'!K",TEXT(MATCH($C54,'2018-08 (Д)'!$C$2:$C$100,0)+1,0)))-INDIRECT(CONCATENATE("'2018-07 (Д)'!K",TEXT(MATCH($C54,'2018-07 (Д)'!$C$2:$C$100,0)+1,0))))/INDIRECT(CONCATENATE("'2018-07 (Д)'!K",TEXT(MATCH($C54,'2018-07 (Д)'!$C$2:$C$100,0)+1,0))))*100)</f>
        <v>102.2870558169343</v>
      </c>
      <c r="BY54" s="9">
        <f ca="1">IF(OR(INDIRECT(CONCATENATE("'2018-09 (Д)'!K",TEXT(MATCH($C54,'2018-09 (Д)'!$C$2:$C$100,0)+1,0)))="Н/Д",INDIRECT(CONCATENATE("'2018-08 (Д)'!K",TEXT(MATCH($C54,'2018-08 (Д)'!$C$2:$C$100,0)+1,0)))="Н/Д",AND(INDIRECT(CONCATENATE("'2018-09 (Д)'!K",TEXT(MATCH($C54,'2018-09 (Д)'!$C$2:$C$100,0)+1,0)))="Н/Д",INDIRECT(CONCATENATE("'2018-08 (Д)'!K",TEXT(MATCH($C54,'2018-08 (Д)'!$C$2:$C$100,0)+1,0))))),"Н/Д",((INDIRECT(CONCATENATE("'2018-09 (Д)'!K",TEXT(MATCH($C54,'2018-09 (Д)'!$C$2:$C$100,0)+1,0)))-INDIRECT(CONCATENATE("'2018-08 (Д)'!K",TEXT(MATCH($C54,'2018-08 (Д)'!$C$2:$C$100,0)+1,0))))/INDIRECT(CONCATENATE("'2018-08 (Д)'!K",TEXT(MATCH($C54,'2018-08 (Д)'!$C$2:$C$100,0)+1,0))))*100)</f>
        <v>-74.386374344728324</v>
      </c>
      <c r="BZ54" s="9">
        <f ca="1">IF(OR(INDIRECT(CONCATENATE("'2018-10 (Д)'!K",TEXT(MATCH($C54,'2018-10 (Д)'!$C$2:$C$100,0)+1,0)))="Н/Д",INDIRECT(CONCATENATE("'2018-09 (Д)'!K",TEXT(MATCH($C54,'2018-09 (Д)'!$C$2:$C$100,0)+1,0)))="Н/Д",AND(INDIRECT(CONCATENATE("'2018-10 (Д)'!K",TEXT(MATCH($C54,'2018-10 (Д)'!$C$2:$C$100,0)+1,0)))="Н/Д",INDIRECT(CONCATENATE("'2018-09 (Д)'!K",TEXT(MATCH($C54,'2018-09 (Д)'!$C$2:$C$100,0)+1,0))))),"Н/Д",((INDIRECT(CONCATENATE("'2018-10 (Д)'!K",TEXT(MATCH($C54,'2018-10 (Д)'!$C$2:$C$100,0)+1,0)))-INDIRECT(CONCATENATE("'2018-09 (Д)'!K",TEXT(MATCH($C54,'2018-09 (Д)'!$C$2:$C$100,0)+1,0))))/INDIRECT(CONCATENATE("'2018-09 (Д)'!K",TEXT(MATCH($C54,'2018-09 (Д)'!$C$2:$C$100,0)+1,0))))*100)</f>
        <v>43.099276343573059</v>
      </c>
      <c r="CA54" s="9">
        <f ca="1">IF(OR(INDIRECT(CONCATENATE("'2018-11 (Д)'!K",TEXT(MATCH($C54,'2018-11 (Д)'!$C$2:$C$100,0)+1,0)))="Н/Д",INDIRECT(CONCATENATE("'2018-10 (Д)'!K",TEXT(MATCH($C54,'2018-10 (Д)'!$C$2:$C$100,0)+1,0)))="Н/Д",AND(INDIRECT(CONCATENATE("'2018-11 (Д)'!K",TEXT(MATCH($C54,'2018-11 (Д)'!$C$2:$C$100,0)+1,0)))="Н/Д",INDIRECT(CONCATENATE("'2018-10 (Д)'!K",TEXT(MATCH($C54,'2018-10 (Д)'!$C$2:$C$100,0)+1,0))))),"Н/Д",((INDIRECT(CONCATENATE("'2018-11 (Д)'!K",TEXT(MATCH($C54,'2018-11 (Д)'!$C$2:$C$100,0)+1,0)))-INDIRECT(CONCATENATE("'2018-10 (Д)'!K",TEXT(MATCH($C54,'2018-10 (Д)'!$C$2:$C$100,0)+1,0))))/INDIRECT(CONCATENATE("'2018-10 (Д)'!K",TEXT(MATCH($C54,'2018-10 (Д)'!$C$2:$C$100,0)+1,0))))*100)</f>
        <v>208.60220797455301</v>
      </c>
      <c r="CB54" s="9">
        <f ca="1">IF(OR(INDIRECT(CONCATENATE("'2018-12 (Д)'!K",TEXT(MATCH($C54,'2018-12 (Д)'!$C$2:$C$100,0)+1,0)))="Н/Д",INDIRECT(CONCATENATE("'2018-11 (Д)'!K",TEXT(MATCH($C54,'2018-11 (Д)'!$C$2:$C$100,0)+1,0)))="Н/Д",AND(INDIRECT(CONCATENATE("'2018-12 (Д)'!K",TEXT(MATCH($C54,'2018-12 (Д)'!$C$2:$C$100,0)+1,0)))="Н/Д",INDIRECT(CONCATENATE("'2018-11 (Д)'!K",TEXT(MATCH($C54,'2018-11 (Д)'!$C$2:$C$100,0)+1,0))))),"Н/Д",((INDIRECT(CONCATENATE("'2018-12 (Д)'!K",TEXT(MATCH($C54,'2018-12 (Д)'!$C$2:$C$100,0)+1,0)))-INDIRECT(CONCATENATE("'2018-11 (Д)'!K",TEXT(MATCH($C54,'2018-11 (Д)'!$C$2:$C$100,0)+1,0))))/INDIRECT(CONCATENATE("'2018-11 (Д)'!K",TEXT(MATCH($C54,'2018-11 (Д)'!$C$2:$C$100,0)+1,0))))*100)</f>
        <v>-71.133834495504061</v>
      </c>
      <c r="CC54" s="9"/>
      <c r="CD54" s="9">
        <f ca="1">IF(OR(INDIRECT(CONCATENATE("'2018-03 (Д)'!L",TEXT(MATCH($C54,'2018-03 (Д)'!$C$2:$C$100,0)+1,0)))="Н/Д",INDIRECT(CONCATENATE("'2018-02 (Д)'!L",TEXT(MATCH($C54,'2018-02 (Д)'!$C$2:$C$100,0)+1,0)))="Н/Д",AND(INDIRECT(CONCATENATE("'2018-03 (Д)'!L",TEXT(MATCH($C54,'2018-03 (Д)'!$C$2:$C$100,0)+1,0)))="Н/Д",INDIRECT(CONCATENATE("'2018-02 (Д)'!L",TEXT(MATCH($C54,'2018-02 (Д)'!$C$2:$C$100,0)+1,0))))),"Н/Д",((INDIRECT(CONCATENATE("'2018-03 (Д)'!L",TEXT(MATCH($C54,'2018-03 (Д)'!$C$2:$C$100,0)+1,0)))-INDIRECT(CONCATENATE("'2018-02 (Д)'!L",TEXT(MATCH($C54,'2018-02 (Д)'!$C$2:$C$100,0)+1,0))))/INDIRECT(CONCATENATE("'2018-02 (Д)'!L",TEXT(MATCH($C54,'2018-02 (Д)'!$C$2:$C$100,0)+1,0))))*100)</f>
        <v>150.61682570207066</v>
      </c>
      <c r="CE54" s="9">
        <f ca="1">IF(OR(INDIRECT(CONCATENATE("'2018-04 (Д)'!L",TEXT(MATCH($C54,'2018-04 (Д)'!$C$2:$C$100,0)+1,0)))="Н/Д",INDIRECT(CONCATENATE("'2018-03 (Д)'!L",TEXT(MATCH($C54,'2018-03 (Д)'!$C$2:$C$100,0)+1,0)))="Н/Д",AND(INDIRECT(CONCATENATE("'2018-04 (Д)'!L",TEXT(MATCH($C54,'2018-04 (Д)'!$C$2:$C$100,0)+1,0)))="Н/Д",INDIRECT(CONCATENATE("'2018-03 (Д)'!L",TEXT(MATCH($C54,'2018-03 (Д)'!$C$2:$C$100,0)+1,0))))),"Н/Д",((INDIRECT(CONCATENATE("'2018-04 (Д)'!L",TEXT(MATCH($C54,'2018-04 (Д)'!$C$2:$C$100,0)+1,0)))-INDIRECT(CONCATENATE("'2018-03 (Д)'!L",TEXT(MATCH($C54,'2018-03 (Д)'!$C$2:$C$100,0)+1,0))))/INDIRECT(CONCATENATE("'2018-03 (Д)'!L",TEXT(MATCH($C54,'2018-03 (Д)'!$C$2:$C$100,0)+1,0))))*100)</f>
        <v>116.72348458046665</v>
      </c>
      <c r="CF54" s="9">
        <f ca="1">IF(OR(INDIRECT(CONCATENATE("'2018-05 (Д)'!L",TEXT(MATCH($C54,'2018-05 (Д)'!$C$2:$C$100,0)+1,0)))="Н/Д",INDIRECT(CONCATENATE("'2018-04 (Д)'!L",TEXT(MATCH($C54,'2018-04 (Д)'!$C$2:$C$100,0)+1,0)))="Н/Д",AND(INDIRECT(CONCATENATE("'2018-05 (Д)'!L",TEXT(MATCH($C54,'2018-05 (Д)'!$C$2:$C$100,0)+1,0)))="Н/Д",INDIRECT(CONCATENATE("'2018-04 (Д)'!L",TEXT(MATCH($C54,'2018-04 (Д)'!$C$2:$C$100,0)+1,0))))),"Н/Д",((INDIRECT(CONCATENATE("'2018-05 (Д)'!L",TEXT(MATCH($C54,'2018-05 (Д)'!$C$2:$C$100,0)+1,0)))-INDIRECT(CONCATENATE("'2018-04 (Д)'!L",TEXT(MATCH($C54,'2018-04 (Д)'!$C$2:$C$100,0)+1,0))))/INDIRECT(CONCATENATE("'2018-04 (Д)'!L",TEXT(MATCH($C54,'2018-04 (Д)'!$C$2:$C$100,0)+1,0))))*100)</f>
        <v>44.173849251173117</v>
      </c>
      <c r="CG54" s="9">
        <f ca="1">IF(OR(INDIRECT(CONCATENATE("'2018-06 (Д)'!L",TEXT(MATCH($C54,'2018-06 (Д)'!$C$2:$C$100,0)+1,0)))="Н/Д",INDIRECT(CONCATENATE("'2018-05 (Д)'!L",TEXT(MATCH($C54,'2018-05 (Д)'!$C$2:$C$100,0)+1,0)))="Н/Д",AND(INDIRECT(CONCATENATE("'2018-06 (Д)'!L",TEXT(MATCH($C54,'2018-06 (Д)'!$C$2:$C$100,0)+1,0)))="Н/Д",INDIRECT(CONCATENATE("'2018-05 (Д)'!L",TEXT(MATCH($C54,'2018-05 (Д)'!$C$2:$C$100,0)+1,0))))),"Н/Д",((INDIRECT(CONCATENATE("'2018-06 (Д)'!L",TEXT(MATCH($C54,'2018-06 (Д)'!$C$2:$C$100,0)+1,0)))-INDIRECT(CONCATENATE("'2018-05 (Д)'!L",TEXT(MATCH($C54,'2018-05 (Д)'!$C$2:$C$100,0)+1,0))))/INDIRECT(CONCATENATE("'2018-05 (Д)'!L",TEXT(MATCH($C54,'2018-05 (Д)'!$C$2:$C$100,0)+1,0))))*100)</f>
        <v>-37.071879283085188</v>
      </c>
      <c r="CH54" s="9">
        <f ca="1">IF(OR(INDIRECT(CONCATENATE("'2018-07 (Д)'!L",TEXT(MATCH($C54,'2018-07 (Д)'!$C$2:$C$100,0)+1,0)))="Н/Д",INDIRECT(CONCATENATE("'2018-06 (Д)'!L",TEXT(MATCH($C54,'2018-06 (Д)'!$C$2:$C$100,0)+1,0)))="Н/Д",AND(INDIRECT(CONCATENATE("'2018-07 (Д)'!L",TEXT(MATCH($C54,'2018-07 (Д)'!$C$2:$C$100,0)+1,0)))="Н/Д",INDIRECT(CONCATENATE("'2018-06 (Д)'!L",TEXT(MATCH($C54,'2018-06 (Д)'!$C$2:$C$100,0)+1,0))))),"Н/Д",((INDIRECT(CONCATENATE("'2018-07 (Д)'!L",TEXT(MATCH($C54,'2018-07 (Д)'!$C$2:$C$100,0)+1,0)))-INDIRECT(CONCATENATE("'2018-06 (Д)'!L",TEXT(MATCH($C54,'2018-06 (Д)'!$C$2:$C$100,0)+1,0))))/INDIRECT(CONCATENATE("'2018-06 (Д)'!L",TEXT(MATCH($C54,'2018-06 (Д)'!$C$2:$C$100,0)+1,0))))*100)</f>
        <v>-42.843722562746109</v>
      </c>
      <c r="CI54" s="9">
        <f ca="1">IF(OR(INDIRECT(CONCATENATE("'2018-08 (Д)'!L",TEXT(MATCH($C54,'2018-08 (Д)'!$C$2:$C$100,0)+1,0)))="Н/Д",INDIRECT(CONCATENATE("'2018-07 (Д)'!L",TEXT(MATCH($C54,'2018-07 (Д)'!$C$2:$C$100,0)+1,0)))="Н/Д",AND(INDIRECT(CONCATENATE("'2018-08 (Д)'!L",TEXT(MATCH($C54,'2018-08 (Д)'!$C$2:$C$100,0)+1,0)))="Н/Д",INDIRECT(CONCATENATE("'2018-07 (Д)'!L",TEXT(MATCH($C54,'2018-07 (Д)'!$C$2:$C$100,0)+1,0))))),"Н/Д",((INDIRECT(CONCATENATE("'2018-08 (Д)'!L",TEXT(MATCH($C54,'2018-08 (Д)'!$C$2:$C$100,0)+1,0)))-INDIRECT(CONCATENATE("'2018-07 (Д)'!L",TEXT(MATCH($C54,'2018-07 (Д)'!$C$2:$C$100,0)+1,0))))/INDIRECT(CONCATENATE("'2018-07 (Д)'!L",TEXT(MATCH($C54,'2018-07 (Д)'!$C$2:$C$100,0)+1,0))))*100)</f>
        <v>251.867886658831</v>
      </c>
      <c r="CJ54" s="9">
        <f ca="1">IF(OR(INDIRECT(CONCATENATE("'2018-09 (Д)'!L",TEXT(MATCH($C54,'2018-09 (Д)'!$C$2:$C$100,0)+1,0)))="Н/Д",INDIRECT(CONCATENATE("'2018-08 (Д)'!L",TEXT(MATCH($C54,'2018-08 (Д)'!$C$2:$C$100,0)+1,0)))="Н/Д",AND(INDIRECT(CONCATENATE("'2018-09 (Д)'!L",TEXT(MATCH($C54,'2018-09 (Д)'!$C$2:$C$100,0)+1,0)))="Н/Д",INDIRECT(CONCATENATE("'2018-08 (Д)'!L",TEXT(MATCH($C54,'2018-08 (Д)'!$C$2:$C$100,0)+1,0))))),"Н/Д",((INDIRECT(CONCATENATE("'2018-09 (Д)'!L",TEXT(MATCH($C54,'2018-09 (Д)'!$C$2:$C$100,0)+1,0)))-INDIRECT(CONCATENATE("'2018-08 (Д)'!L",TEXT(MATCH($C54,'2018-08 (Д)'!$C$2:$C$100,0)+1,0))))/INDIRECT(CONCATENATE("'2018-08 (Д)'!L",TEXT(MATCH($C54,'2018-08 (Д)'!$C$2:$C$100,0)+1,0))))*100)</f>
        <v>-84.298862782625633</v>
      </c>
      <c r="CK54" s="9">
        <f ca="1">IF(OR(INDIRECT(CONCATENATE("'2018-10 (Д)'!L",TEXT(MATCH($C54,'2018-10 (Д)'!$C$2:$C$100,0)+1,0)))="Н/Д",INDIRECT(CONCATENATE("'2018-09 (Д)'!L",TEXT(MATCH($C54,'2018-09 (Д)'!$C$2:$C$100,0)+1,0)))="Н/Д",AND(INDIRECT(CONCATENATE("'2018-10 (Д)'!L",TEXT(MATCH($C54,'2018-10 (Д)'!$C$2:$C$100,0)+1,0)))="Н/Д",INDIRECT(CONCATENATE("'2018-09 (Д)'!L",TEXT(MATCH($C54,'2018-09 (Д)'!$C$2:$C$100,0)+1,0))))),"Н/Д",((INDIRECT(CONCATENATE("'2018-10 (Д)'!L",TEXT(MATCH($C54,'2018-10 (Д)'!$C$2:$C$100,0)+1,0)))-INDIRECT(CONCATENATE("'2018-09 (Д)'!L",TEXT(MATCH($C54,'2018-09 (Д)'!$C$2:$C$100,0)+1,0))))/INDIRECT(CONCATENATE("'2018-09 (Д)'!L",TEXT(MATCH($C54,'2018-09 (Д)'!$C$2:$C$100,0)+1,0))))*100)</f>
        <v>-1.5399679816173799</v>
      </c>
      <c r="CL54" s="9">
        <f ca="1">IF(OR(INDIRECT(CONCATENATE("'2018-11 (Д)'!L",TEXT(MATCH($C54,'2018-11 (Д)'!$C$2:$C$100,0)+1,0)))="Н/Д",INDIRECT(CONCATENATE("'2018-10 (Д)'!L",TEXT(MATCH($C54,'2018-10 (Д)'!$C$2:$C$100,0)+1,0)))="Н/Д",AND(INDIRECT(CONCATENATE("'2018-11 (Д)'!L",TEXT(MATCH($C54,'2018-11 (Д)'!$C$2:$C$100,0)+1,0)))="Н/Д",INDIRECT(CONCATENATE("'2018-10 (Д)'!L",TEXT(MATCH($C54,'2018-10 (Д)'!$C$2:$C$100,0)+1,0))))),"Н/Д",((INDIRECT(CONCATENATE("'2018-11 (Д)'!L",TEXT(MATCH($C54,'2018-11 (Д)'!$C$2:$C$100,0)+1,0)))-INDIRECT(CONCATENATE("'2018-10 (Д)'!L",TEXT(MATCH($C54,'2018-10 (Д)'!$C$2:$C$100,0)+1,0))))/INDIRECT(CONCATENATE("'2018-10 (Д)'!L",TEXT(MATCH($C54,'2018-10 (Д)'!$C$2:$C$100,0)+1,0))))*100)</f>
        <v>531.63787373991374</v>
      </c>
      <c r="CM54" s="9">
        <f ca="1">IF(OR(INDIRECT(CONCATENATE("'2018-12 (Д)'!L",TEXT(MATCH($C54,'2018-12 (Д)'!$C$2:$C$100,0)+1,0)))="Н/Д",INDIRECT(CONCATENATE("'2018-11 (Д)'!L",TEXT(MATCH($C54,'2018-11 (Д)'!$C$2:$C$100,0)+1,0)))="Н/Д",AND(INDIRECT(CONCATENATE("'2018-12 (Д)'!L",TEXT(MATCH($C54,'2018-12 (Д)'!$C$2:$C$100,0)+1,0)))="Н/Д",INDIRECT(CONCATENATE("'2018-11 (Д)'!L",TEXT(MATCH($C54,'2018-11 (Д)'!$C$2:$C$100,0)+1,0))))),"Н/Д",((INDIRECT(CONCATENATE("'2018-12 (Д)'!L",TEXT(MATCH($C54,'2018-12 (Д)'!$C$2:$C$100,0)+1,0)))-INDIRECT(CONCATENATE("'2018-11 (Д)'!L",TEXT(MATCH($C54,'2018-11 (Д)'!$C$2:$C$100,0)+1,0))))/INDIRECT(CONCATENATE("'2018-11 (Д)'!L",TEXT(MATCH($C54,'2018-11 (Д)'!$C$2:$C$100,0)+1,0))))*100)</f>
        <v>-45.107231610210732</v>
      </c>
      <c r="CN54" s="9"/>
      <c r="CO54" s="9">
        <f ca="1">IF(OR(INDIRECT(CONCATENATE("'2018-03 (Д)'!M",TEXT(MATCH($C54,'2018-03 (Д)'!$C$2:$C$100,0)+1,0)))="Н/Д",INDIRECT(CONCATENATE("'2018-02 (Д)'!M",TEXT(MATCH($C54,'2018-02 (Д)'!$C$2:$C$100,0)+1,0)))="Н/Д",AND(INDIRECT(CONCATENATE("'2018-03 (Д)'!M",TEXT(MATCH($C54,'2018-03 (Д)'!$C$2:$C$100,0)+1,0)))="Н/Д",INDIRECT(CONCATENATE("'2018-02 (Д)'!M",TEXT(MATCH($C54,'2018-02 (Д)'!$C$2:$C$100,0)+1,0))))),"Н/Д",((INDIRECT(CONCATENATE("'2018-03 (Д)'!M",TEXT(MATCH($C54,'2018-03 (Д)'!$C$2:$C$100,0)+1,0)))-INDIRECT(CONCATENATE("'2018-02 (Д)'!M",TEXT(MATCH($C54,'2018-02 (Д)'!$C$2:$C$100,0)+1,0))))/INDIRECT(CONCATENATE("'2018-02 (Д)'!M",TEXT(MATCH($C54,'2018-02 (Д)'!$C$2:$C$100,0)+1,0))))*100)</f>
        <v>-28.829361530559954</v>
      </c>
      <c r="CP54" s="9">
        <f ca="1">IF(OR(INDIRECT(CONCATENATE("'2018-04 (Д)'!M",TEXT(MATCH($C54,'2018-04 (Д)'!$C$2:$C$100,0)+1,0)))="Н/Д",INDIRECT(CONCATENATE("'2018-03 (Д)'!M",TEXT(MATCH($C54,'2018-03 (Д)'!$C$2:$C$100,0)+1,0)))="Н/Д",AND(INDIRECT(CONCATENATE("'2018-04 (Д)'!M",TEXT(MATCH($C54,'2018-04 (Д)'!$C$2:$C$100,0)+1,0)))="Н/Д",INDIRECT(CONCATENATE("'2018-03 (Д)'!M",TEXT(MATCH($C54,'2018-03 (Д)'!$C$2:$C$100,0)+1,0))))),"Н/Д",((INDIRECT(CONCATENATE("'2018-04 (Д)'!M",TEXT(MATCH($C54,'2018-04 (Д)'!$C$2:$C$100,0)+1,0)))-INDIRECT(CONCATENATE("'2018-03 (Д)'!M",TEXT(MATCH($C54,'2018-03 (Д)'!$C$2:$C$100,0)+1,0))))/INDIRECT(CONCATENATE("'2018-03 (Д)'!M",TEXT(MATCH($C54,'2018-03 (Д)'!$C$2:$C$100,0)+1,0))))*100)</f>
        <v>-10.638464401832399</v>
      </c>
      <c r="CQ54" s="9">
        <f ca="1">IF(OR(INDIRECT(CONCATENATE("'2018-05 (Д)'!M",TEXT(MATCH($C54,'2018-05 (Д)'!$C$2:$C$100,0)+1,0)))="Н/Д",INDIRECT(CONCATENATE("'2018-04 (Д)'!M",TEXT(MATCH($C54,'2018-04 (Д)'!$C$2:$C$100,0)+1,0)))="Н/Д",AND(INDIRECT(CONCATENATE("'2018-05 (Д)'!M",TEXT(MATCH($C54,'2018-05 (Д)'!$C$2:$C$100,0)+1,0)))="Н/Д",INDIRECT(CONCATENATE("'2018-04 (Д)'!M",TEXT(MATCH($C54,'2018-04 (Д)'!$C$2:$C$100,0)+1,0))))),"Н/Д",((INDIRECT(CONCATENATE("'2018-05 (Д)'!M",TEXT(MATCH($C54,'2018-05 (Д)'!$C$2:$C$100,0)+1,0)))-INDIRECT(CONCATENATE("'2018-04 (Д)'!M",TEXT(MATCH($C54,'2018-04 (Д)'!$C$2:$C$100,0)+1,0))))/INDIRECT(CONCATENATE("'2018-04 (Д)'!M",TEXT(MATCH($C54,'2018-04 (Д)'!$C$2:$C$100,0)+1,0))))*100)</f>
        <v>32.000869163483678</v>
      </c>
      <c r="CR54" s="9">
        <f ca="1">IF(OR(INDIRECT(CONCATENATE("'2018-06 (Д)'!M",TEXT(MATCH($C54,'2018-06 (Д)'!$C$2:$C$100,0)+1,0)))="Н/Д",INDIRECT(CONCATENATE("'2018-05 (Д)'!M",TEXT(MATCH($C54,'2018-05 (Д)'!$C$2:$C$100,0)+1,0)))="Н/Д",AND(INDIRECT(CONCATENATE("'2018-06 (Д)'!M",TEXT(MATCH($C54,'2018-06 (Д)'!$C$2:$C$100,0)+1,0)))="Н/Д",INDIRECT(CONCATENATE("'2018-05 (Д)'!M",TEXT(MATCH($C54,'2018-05 (Д)'!$C$2:$C$100,0)+1,0))))),"Н/Д",((INDIRECT(CONCATENATE("'2018-06 (Д)'!M",TEXT(MATCH($C54,'2018-06 (Д)'!$C$2:$C$100,0)+1,0)))-INDIRECT(CONCATENATE("'2018-05 (Д)'!M",TEXT(MATCH($C54,'2018-05 (Д)'!$C$2:$C$100,0)+1,0))))/INDIRECT(CONCATENATE("'2018-05 (Д)'!M",TEXT(MATCH($C54,'2018-05 (Д)'!$C$2:$C$100,0)+1,0))))*100)</f>
        <v>51.653672623806699</v>
      </c>
      <c r="CS54" s="9">
        <f ca="1">IF(OR(INDIRECT(CONCATENATE("'2018-07 (Д)'!M",TEXT(MATCH($C54,'2018-07 (Д)'!$C$2:$C$100,0)+1,0)))="Н/Д",INDIRECT(CONCATENATE("'2018-06 (Д)'!M",TEXT(MATCH($C54,'2018-06 (Д)'!$C$2:$C$100,0)+1,0)))="Н/Д",AND(INDIRECT(CONCATENATE("'2018-07 (Д)'!M",TEXT(MATCH($C54,'2018-07 (Д)'!$C$2:$C$100,0)+1,0)))="Н/Д",INDIRECT(CONCATENATE("'2018-06 (Д)'!M",TEXT(MATCH($C54,'2018-06 (Д)'!$C$2:$C$100,0)+1,0))))),"Н/Д",((INDIRECT(CONCATENATE("'2018-07 (Д)'!M",TEXT(MATCH($C54,'2018-07 (Д)'!$C$2:$C$100,0)+1,0)))-INDIRECT(CONCATENATE("'2018-06 (Д)'!M",TEXT(MATCH($C54,'2018-06 (Д)'!$C$2:$C$100,0)+1,0))))/INDIRECT(CONCATENATE("'2018-06 (Д)'!M",TEXT(MATCH($C54,'2018-06 (Д)'!$C$2:$C$100,0)+1,0))))*100)</f>
        <v>-2.5371927086031016</v>
      </c>
      <c r="CT54" s="9">
        <f ca="1">IF(OR(INDIRECT(CONCATENATE("'2018-08 (Д)'!M",TEXT(MATCH($C54,'2018-08 (Д)'!$C$2:$C$100,0)+1,0)))="Н/Д",INDIRECT(CONCATENATE("'2018-07 (Д)'!M",TEXT(MATCH($C54,'2018-07 (Д)'!$C$2:$C$100,0)+1,0)))="Н/Д",AND(INDIRECT(CONCATENATE("'2018-08 (Д)'!M",TEXT(MATCH($C54,'2018-08 (Д)'!$C$2:$C$100,0)+1,0)))="Н/Д",INDIRECT(CONCATENATE("'2018-07 (Д)'!M",TEXT(MATCH($C54,'2018-07 (Д)'!$C$2:$C$100,0)+1,0))))),"Н/Д",((INDIRECT(CONCATENATE("'2018-08 (Д)'!M",TEXT(MATCH($C54,'2018-08 (Д)'!$C$2:$C$100,0)+1,0)))-INDIRECT(CONCATENATE("'2018-07 (Д)'!M",TEXT(MATCH($C54,'2018-07 (Д)'!$C$2:$C$100,0)+1,0))))/INDIRECT(CONCATENATE("'2018-07 (Д)'!M",TEXT(MATCH($C54,'2018-07 (Д)'!$C$2:$C$100,0)+1,0))))*100)</f>
        <v>15.250907012155695</v>
      </c>
      <c r="CU54" s="9">
        <f ca="1">IF(OR(INDIRECT(CONCATENATE("'2018-09 (Д)'!M",TEXT(MATCH($C54,'2018-09 (Д)'!$C$2:$C$100,0)+1,0)))="Н/Д",INDIRECT(CONCATENATE("'2018-08 (Д)'!M",TEXT(MATCH($C54,'2018-08 (Д)'!$C$2:$C$100,0)+1,0)))="Н/Д",AND(INDIRECT(CONCATENATE("'2018-09 (Д)'!M",TEXT(MATCH($C54,'2018-09 (Д)'!$C$2:$C$100,0)+1,0)))="Н/Д",INDIRECT(CONCATENATE("'2018-08 (Д)'!M",TEXT(MATCH($C54,'2018-08 (Д)'!$C$2:$C$100,0)+1,0))))),"Н/Д",((INDIRECT(CONCATENATE("'2018-09 (Д)'!M",TEXT(MATCH($C54,'2018-09 (Д)'!$C$2:$C$100,0)+1,0)))-INDIRECT(CONCATENATE("'2018-08 (Д)'!M",TEXT(MATCH($C54,'2018-08 (Д)'!$C$2:$C$100,0)+1,0))))/INDIRECT(CONCATENATE("'2018-08 (Д)'!M",TEXT(MATCH($C54,'2018-08 (Д)'!$C$2:$C$100,0)+1,0))))*100)</f>
        <v>20.93242652971924</v>
      </c>
      <c r="CV54" s="9">
        <f ca="1">IF(OR(INDIRECT(CONCATENATE("'2018-10 (Д)'!M",TEXT(MATCH($C54,'2018-10 (Д)'!$C$2:$C$100,0)+1,0)))="Н/Д",INDIRECT(CONCATENATE("'2018-09 (Д)'!M",TEXT(MATCH($C54,'2018-09 (Д)'!$C$2:$C$100,0)+1,0)))="Н/Д",AND(INDIRECT(CONCATENATE("'2018-10 (Д)'!M",TEXT(MATCH($C54,'2018-10 (Д)'!$C$2:$C$100,0)+1,0)))="Н/Д",INDIRECT(CONCATENATE("'2018-09 (Д)'!M",TEXT(MATCH($C54,'2018-09 (Д)'!$C$2:$C$100,0)+1,0))))),"Н/Д",((INDIRECT(CONCATENATE("'2018-10 (Д)'!M",TEXT(MATCH($C54,'2018-10 (Д)'!$C$2:$C$100,0)+1,0)))-INDIRECT(CONCATENATE("'2018-09 (Д)'!M",TEXT(MATCH($C54,'2018-09 (Д)'!$C$2:$C$100,0)+1,0))))/INDIRECT(CONCATENATE("'2018-09 (Д)'!M",TEXT(MATCH($C54,'2018-09 (Д)'!$C$2:$C$100,0)+1,0))))*100)</f>
        <v>-0.75406271071280651</v>
      </c>
      <c r="CW54" s="9">
        <f ca="1">IF(OR(INDIRECT(CONCATENATE("'2018-11 (Д)'!M",TEXT(MATCH($C54,'2018-11 (Д)'!$C$2:$C$100,0)+1,0)))="Н/Д",INDIRECT(CONCATENATE("'2018-10 (Д)'!M",TEXT(MATCH($C54,'2018-10 (Д)'!$C$2:$C$100,0)+1,0)))="Н/Д",AND(INDIRECT(CONCATENATE("'2018-11 (Д)'!M",TEXT(MATCH($C54,'2018-11 (Д)'!$C$2:$C$100,0)+1,0)))="Н/Д",INDIRECT(CONCATENATE("'2018-10 (Д)'!M",TEXT(MATCH($C54,'2018-10 (Д)'!$C$2:$C$100,0)+1,0))))),"Н/Д",((INDIRECT(CONCATENATE("'2018-11 (Д)'!M",TEXT(MATCH($C54,'2018-11 (Д)'!$C$2:$C$100,0)+1,0)))-INDIRECT(CONCATENATE("'2018-10 (Д)'!M",TEXT(MATCH($C54,'2018-10 (Д)'!$C$2:$C$100,0)+1,0))))/INDIRECT(CONCATENATE("'2018-10 (Д)'!M",TEXT(MATCH($C54,'2018-10 (Д)'!$C$2:$C$100,0)+1,0))))*100)</f>
        <v>-9.9552403292388174</v>
      </c>
      <c r="CX54" s="9">
        <f ca="1">IF(OR(INDIRECT(CONCATENATE("'2018-12 (Д)'!M",TEXT(MATCH($C54,'2018-12 (Д)'!$C$2:$C$100,0)+1,0)))="Н/Д",INDIRECT(CONCATENATE("'2018-11 (Д)'!M",TEXT(MATCH($C54,'2018-11 (Д)'!$C$2:$C$100,0)+1,0)))="Н/Д",AND(INDIRECT(CONCATENATE("'2018-12 (Д)'!M",TEXT(MATCH($C54,'2018-12 (Д)'!$C$2:$C$100,0)+1,0)))="Н/Д",INDIRECT(CONCATENATE("'2018-11 (Д)'!M",TEXT(MATCH($C54,'2018-11 (Д)'!$C$2:$C$100,0)+1,0))))),"Н/Д",((INDIRECT(CONCATENATE("'2018-12 (Д)'!M",TEXT(MATCH($C54,'2018-12 (Д)'!$C$2:$C$100,0)+1,0)))-INDIRECT(CONCATENATE("'2018-11 (Д)'!M",TEXT(MATCH($C54,'2018-11 (Д)'!$C$2:$C$100,0)+1,0))))/INDIRECT(CONCATENATE("'2018-11 (Д)'!M",TEXT(MATCH($C54,'2018-11 (Д)'!$C$2:$C$100,0)+1,0))))*100)</f>
        <v>39.339166425239611</v>
      </c>
      <c r="CY54" s="9"/>
      <c r="CZ54" s="9">
        <f ca="1">IF(OR(INDIRECT(CONCATENATE("'2018-03 (Д)'!N",TEXT(MATCH($C54,'2018-03 (Д)'!$C$2:$C$100,0)+1,0)))="Н/Д",INDIRECT(CONCATENATE("'2018-02 (Д)'!N",TEXT(MATCH($C54,'2018-02 (Д)'!$C$2:$C$100,0)+1,0)))="Н/Д",AND(INDIRECT(CONCATENATE("'2018-03 (Д)'!N",TEXT(MATCH($C54,'2018-03 (Д)'!$C$2:$C$100,0)+1,0)))="Н/Д",INDIRECT(CONCATENATE("'2018-02 (Д)'!N",TEXT(MATCH($C54,'2018-02 (Д)'!$C$2:$C$100,0)+1,0))))),"Н/Д",((INDIRECT(CONCATENATE("'2018-03 (Д)'!N",TEXT(MATCH($C54,'2018-03 (Д)'!$C$2:$C$100,0)+1,0)))-INDIRECT(CONCATENATE("'2018-02 (Д)'!N",TEXT(MATCH($C54,'2018-02 (Д)'!$C$2:$C$100,0)+1,0))))/INDIRECT(CONCATENATE("'2018-02 (Д)'!N",TEXT(MATCH($C54,'2018-02 (Д)'!$C$2:$C$100,0)+1,0))))*100)</f>
        <v>163.98147592158821</v>
      </c>
      <c r="DA54" s="9">
        <f ca="1">IF(OR(INDIRECT(CONCATENATE("'2018-04 (Д)'!N",TEXT(MATCH($C54,'2018-04 (Д)'!$C$2:$C$100,0)+1,0)))="Н/Д",INDIRECT(CONCATENATE("'2018-03 (Д)'!N",TEXT(MATCH($C54,'2018-03 (Д)'!$C$2:$C$100,0)+1,0)))="Н/Д",AND(INDIRECT(CONCATENATE("'2018-04 (Д)'!N",TEXT(MATCH($C54,'2018-04 (Д)'!$C$2:$C$100,0)+1,0)))="Н/Д",INDIRECT(CONCATENATE("'2018-03 (Д)'!N",TEXT(MATCH($C54,'2018-03 (Д)'!$C$2:$C$100,0)+1,0))))),"Н/Д",((INDIRECT(CONCATENATE("'2018-04 (Д)'!N",TEXT(MATCH($C54,'2018-04 (Д)'!$C$2:$C$100,0)+1,0)))-INDIRECT(CONCATENATE("'2018-03 (Д)'!N",TEXT(MATCH($C54,'2018-03 (Д)'!$C$2:$C$100,0)+1,0))))/INDIRECT(CONCATENATE("'2018-03 (Д)'!N",TEXT(MATCH($C54,'2018-03 (Д)'!$C$2:$C$100,0)+1,0))))*100)</f>
        <v>78.965656496647824</v>
      </c>
      <c r="DB54" s="9">
        <f ca="1">IF(OR(INDIRECT(CONCATENATE("'2018-05 (Д)'!N",TEXT(MATCH($C54,'2018-05 (Д)'!$C$2:$C$100,0)+1,0)))="Н/Д",INDIRECT(CONCATENATE("'2018-04 (Д)'!N",TEXT(MATCH($C54,'2018-04 (Д)'!$C$2:$C$100,0)+1,0)))="Н/Д",AND(INDIRECT(CONCATENATE("'2018-05 (Д)'!N",TEXT(MATCH($C54,'2018-05 (Д)'!$C$2:$C$100,0)+1,0)))="Н/Д",INDIRECT(CONCATENATE("'2018-04 (Д)'!N",TEXT(MATCH($C54,'2018-04 (Д)'!$C$2:$C$100,0)+1,0))))),"Н/Д",((INDIRECT(CONCATENATE("'2018-05 (Д)'!N",TEXT(MATCH($C54,'2018-05 (Д)'!$C$2:$C$100,0)+1,0)))-INDIRECT(CONCATENATE("'2018-04 (Д)'!N",TEXT(MATCH($C54,'2018-04 (Д)'!$C$2:$C$100,0)+1,0))))/INDIRECT(CONCATENATE("'2018-04 (Д)'!N",TEXT(MATCH($C54,'2018-04 (Д)'!$C$2:$C$100,0)+1,0))))*100)</f>
        <v>41.694040863291995</v>
      </c>
      <c r="DC54" s="9">
        <f ca="1">IF(OR(INDIRECT(CONCATENATE("'2018-06 (Д)'!N",TEXT(MATCH($C54,'2018-06 (Д)'!$C$2:$C$100,0)+1,0)))="Н/Д",INDIRECT(CONCATENATE("'2018-05 (Д)'!N",TEXT(MATCH($C54,'2018-05 (Д)'!$C$2:$C$100,0)+1,0)))="Н/Д",AND(INDIRECT(CONCATENATE("'2018-06 (Д)'!N",TEXT(MATCH($C54,'2018-06 (Д)'!$C$2:$C$100,0)+1,0)))="Н/Д",INDIRECT(CONCATENATE("'2018-05 (Д)'!N",TEXT(MATCH($C54,'2018-05 (Д)'!$C$2:$C$100,0)+1,0))))),"Н/Д",((INDIRECT(CONCATENATE("'2018-06 (Д)'!N",TEXT(MATCH($C54,'2018-06 (Д)'!$C$2:$C$100,0)+1,0)))-INDIRECT(CONCATENATE("'2018-05 (Д)'!N",TEXT(MATCH($C54,'2018-05 (Д)'!$C$2:$C$100,0)+1,0))))/INDIRECT(CONCATENATE("'2018-05 (Д)'!N",TEXT(MATCH($C54,'2018-05 (Д)'!$C$2:$C$100,0)+1,0))))*100)</f>
        <v>30.354469847137494</v>
      </c>
      <c r="DD54" s="9">
        <f ca="1">IF(OR(INDIRECT(CONCATENATE("'2018-07 (Д)'!N",TEXT(MATCH($C54,'2018-07 (Д)'!$C$2:$C$100,0)+1,0)))="Н/Д",INDIRECT(CONCATENATE("'2018-06 (Д)'!N",TEXT(MATCH($C54,'2018-06 (Д)'!$C$2:$C$100,0)+1,0)))="Н/Д",AND(INDIRECT(CONCATENATE("'2018-07 (Д)'!N",TEXT(MATCH($C54,'2018-07 (Д)'!$C$2:$C$100,0)+1,0)))="Н/Д",INDIRECT(CONCATENATE("'2018-06 (Д)'!N",TEXT(MATCH($C54,'2018-06 (Д)'!$C$2:$C$100,0)+1,0))))),"Н/Д",((INDIRECT(CONCATENATE("'2018-07 (Д)'!N",TEXT(MATCH($C54,'2018-07 (Д)'!$C$2:$C$100,0)+1,0)))-INDIRECT(CONCATENATE("'2018-06 (Д)'!N",TEXT(MATCH($C54,'2018-06 (Д)'!$C$2:$C$100,0)+1,0))))/INDIRECT(CONCATENATE("'2018-06 (Д)'!N",TEXT(MATCH($C54,'2018-06 (Д)'!$C$2:$C$100,0)+1,0))))*100)</f>
        <v>25.712788606894915</v>
      </c>
      <c r="DE54" s="9">
        <f ca="1">IF(OR(INDIRECT(CONCATENATE("'2018-08 (Д)'!N",TEXT(MATCH($C54,'2018-08 (Д)'!$C$2:$C$100,0)+1,0)))="Н/Д",INDIRECT(CONCATENATE("'2018-07 (Д)'!N",TEXT(MATCH($C54,'2018-07 (Д)'!$C$2:$C$100,0)+1,0)))="Н/Д",AND(INDIRECT(CONCATENATE("'2018-08 (Д)'!N",TEXT(MATCH($C54,'2018-08 (Д)'!$C$2:$C$100,0)+1,0)))="Н/Д",INDIRECT(CONCATENATE("'2018-07 (Д)'!N",TEXT(MATCH($C54,'2018-07 (Д)'!$C$2:$C$100,0)+1,0))))),"Н/Д",((INDIRECT(CONCATENATE("'2018-08 (Д)'!N",TEXT(MATCH($C54,'2018-08 (Д)'!$C$2:$C$100,0)+1,0)))-INDIRECT(CONCATENATE("'2018-07 (Д)'!N",TEXT(MATCH($C54,'2018-07 (Д)'!$C$2:$C$100,0)+1,0))))/INDIRECT(CONCATENATE("'2018-07 (Д)'!N",TEXT(MATCH($C54,'2018-07 (Д)'!$C$2:$C$100,0)+1,0))))*100)</f>
        <v>20.333543329000463</v>
      </c>
      <c r="DF54" s="9">
        <f ca="1">IF(OR(INDIRECT(CONCATENATE("'2018-09 (Д)'!N",TEXT(MATCH($C54,'2018-09 (Д)'!$C$2:$C$100,0)+1,0)))="Н/Д",INDIRECT(CONCATENATE("'2018-08 (Д)'!N",TEXT(MATCH($C54,'2018-08 (Д)'!$C$2:$C$100,0)+1,0)))="Н/Д",AND(INDIRECT(CONCATENATE("'2018-09 (Д)'!N",TEXT(MATCH($C54,'2018-09 (Д)'!$C$2:$C$100,0)+1,0)))="Н/Д",INDIRECT(CONCATENATE("'2018-08 (Д)'!N",TEXT(MATCH($C54,'2018-08 (Д)'!$C$2:$C$100,0)+1,0))))),"Н/Д",((INDIRECT(CONCATENATE("'2018-09 (Д)'!N",TEXT(MATCH($C54,'2018-09 (Д)'!$C$2:$C$100,0)+1,0)))-INDIRECT(CONCATENATE("'2018-08 (Д)'!N",TEXT(MATCH($C54,'2018-08 (Д)'!$C$2:$C$100,0)+1,0))))/INDIRECT(CONCATENATE("'2018-08 (Д)'!N",TEXT(MATCH($C54,'2018-08 (Д)'!$C$2:$C$100,0)+1,0))))*100)</f>
        <v>15.199315985831749</v>
      </c>
      <c r="DG54" s="9">
        <f ca="1">IF(OR(INDIRECT(CONCATENATE("'2018-10 (Д)'!N",TEXT(MATCH($C54,'2018-10 (Д)'!$C$2:$C$100,0)+1,0)))="Н/Д",INDIRECT(CONCATENATE("'2018-09 (Д)'!N",TEXT(MATCH($C54,'2018-09 (Д)'!$C$2:$C$100,0)+1,0)))="Н/Д",AND(INDIRECT(CONCATENATE("'2018-10 (Д)'!N",TEXT(MATCH($C54,'2018-10 (Д)'!$C$2:$C$100,0)+1,0)))="Н/Д",INDIRECT(CONCATENATE("'2018-09 (Д)'!N",TEXT(MATCH($C54,'2018-09 (Д)'!$C$2:$C$100,0)+1,0))))),"Н/Д",((INDIRECT(CONCATENATE("'2018-10 (Д)'!N",TEXT(MATCH($C54,'2018-10 (Д)'!$C$2:$C$100,0)+1,0)))-INDIRECT(CONCATENATE("'2018-09 (Д)'!N",TEXT(MATCH($C54,'2018-09 (Д)'!$C$2:$C$100,0)+1,0))))/INDIRECT(CONCATENATE("'2018-09 (Д)'!N",TEXT(MATCH($C54,'2018-09 (Д)'!$C$2:$C$100,0)+1,0))))*100)</f>
        <v>12.961188275129009</v>
      </c>
      <c r="DH54" s="9">
        <f ca="1">IF(OR(INDIRECT(CONCATENATE("'2018-11 (Д)'!N",TEXT(MATCH($C54,'2018-11 (Д)'!$C$2:$C$100,0)+1,0)))="Н/Д",INDIRECT(CONCATENATE("'2018-10 (Д)'!N",TEXT(MATCH($C54,'2018-10 (Д)'!$C$2:$C$100,0)+1,0)))="Н/Д",AND(INDIRECT(CONCATENATE("'2018-11 (Д)'!N",TEXT(MATCH($C54,'2018-11 (Д)'!$C$2:$C$100,0)+1,0)))="Н/Д",INDIRECT(CONCATENATE("'2018-10 (Д)'!N",TEXT(MATCH($C54,'2018-10 (Д)'!$C$2:$C$100,0)+1,0))))),"Н/Д",((INDIRECT(CONCATENATE("'2018-11 (Д)'!N",TEXT(MATCH($C54,'2018-11 (Д)'!$C$2:$C$100,0)+1,0)))-INDIRECT(CONCATENATE("'2018-10 (Д)'!N",TEXT(MATCH($C54,'2018-10 (Д)'!$C$2:$C$100,0)+1,0))))/INDIRECT(CONCATENATE("'2018-10 (Д)'!N",TEXT(MATCH($C54,'2018-10 (Д)'!$C$2:$C$100,0)+1,0))))*100)</f>
        <v>11.867195112733491</v>
      </c>
      <c r="DI54" s="9">
        <f ca="1">IF(OR(INDIRECT(CONCATENATE("'2018-12 (Д)'!N",TEXT(MATCH($C54,'2018-12 (Д)'!$C$2:$C$100,0)+1,0)))="Н/Д",INDIRECT(CONCATENATE("'2018-11 (Д)'!N",TEXT(MATCH($C54,'2018-11 (Д)'!$C$2:$C$100,0)+1,0)))="Н/Д",AND(INDIRECT(CONCATENATE("'2018-12 (Д)'!N",TEXT(MATCH($C54,'2018-12 (Д)'!$C$2:$C$100,0)+1,0)))="Н/Д",INDIRECT(CONCATENATE("'2018-11 (Д)'!N",TEXT(MATCH($C54,'2018-11 (Д)'!$C$2:$C$100,0)+1,0))))),"Н/Д",((INDIRECT(CONCATENATE("'2018-12 (Д)'!N",TEXT(MATCH($C54,'2018-12 (Д)'!$C$2:$C$100,0)+1,0)))-INDIRECT(CONCATENATE("'2018-11 (Д)'!N",TEXT(MATCH($C54,'2018-11 (Д)'!$C$2:$C$100,0)+1,0))))/INDIRECT(CONCATENATE("'2018-11 (Д)'!N",TEXT(MATCH($C54,'2018-11 (Д)'!$C$2:$C$100,0)+1,0))))*100)</f>
        <v>10.16840392012244</v>
      </c>
      <c r="DJ54" s="9"/>
      <c r="DK54" s="9" t="str">
        <f ca="1">IF(OR(INDIRECT(CONCATENATE("'2018-03 (Д)'!O",TEXT(MATCH($C54,'2018-03 (Д)'!$C$2:$C$100,0)+1,0)))="Н/Д",INDIRECT(CONCATENATE("'2018-02 (Д)'!O",TEXT(MATCH($C54,'2018-02 (Д)'!$C$2:$C$100,0)+1,0)))="Н/Д",AND(INDIRECT(CONCATENATE("'2018-03 (Д)'!O",TEXT(MATCH($C54,'2018-03 (Д)'!$C$2:$C$100,0)+1,0)))="Н/Д",INDIRECT(CONCATENATE("'2018-02 (Д)'!O",TEXT(MATCH($C54,'2018-02 (Д)'!$C$2:$C$100,0)+1,0))))),"Н/Д",((INDIRECT(CONCATENATE("'2018-03 (Д)'!O",TEXT(MATCH($C54,'2018-03 (Д)'!$C$2:$C$100,0)+1,0)))-INDIRECT(CONCATENATE("'2018-02 (Д)'!O",TEXT(MATCH($C54,'2018-02 (Д)'!$C$2:$C$100,0)+1,0))))/INDIRECT(CONCATENATE("'2018-02 (Д)'!O",TEXT(MATCH($C54,'2018-02 (Д)'!$C$2:$C$100,0)+1,0))))*100)</f>
        <v>Н/Д</v>
      </c>
      <c r="DL54" s="9" t="str">
        <f ca="1">IF(OR(INDIRECT(CONCATENATE("'2018-04 (Д)'!O",TEXT(MATCH($C54,'2018-04 (Д)'!$C$2:$C$100,0)+1,0)))="Н/Д",INDIRECT(CONCATENATE("'2018-03 (Д)'!O",TEXT(MATCH($C54,'2018-03 (Д)'!$C$2:$C$100,0)+1,0)))="Н/Д",AND(INDIRECT(CONCATENATE("'2018-04 (Д)'!O",TEXT(MATCH($C54,'2018-04 (Д)'!$C$2:$C$100,0)+1,0)))="Н/Д",INDIRECT(CONCATENATE("'2018-03 (Д)'!O",TEXT(MATCH($C54,'2018-03 (Д)'!$C$2:$C$100,0)+1,0))))),"Н/Д",((INDIRECT(CONCATENATE("'2018-04 (Д)'!O",TEXT(MATCH($C54,'2018-04 (Д)'!$C$2:$C$100,0)+1,0)))-INDIRECT(CONCATENATE("'2018-03 (Д)'!O",TEXT(MATCH($C54,'2018-03 (Д)'!$C$2:$C$100,0)+1,0))))/INDIRECT(CONCATENATE("'2018-03 (Д)'!O",TEXT(MATCH($C54,'2018-03 (Д)'!$C$2:$C$100,0)+1,0))))*100)</f>
        <v>Н/Д</v>
      </c>
      <c r="DM54" s="9">
        <f ca="1">IF(OR(INDIRECT(CONCATENATE("'2018-05 (Д)'!O",TEXT(MATCH($C54,'2018-05 (Д)'!$C$2:$C$100,0)+1,0)))="Н/Д",INDIRECT(CONCATENATE("'2018-04 (Д)'!O",TEXT(MATCH($C54,'2018-04 (Д)'!$C$2:$C$100,0)+1,0)))="Н/Д",AND(INDIRECT(CONCATENATE("'2018-05 (Д)'!O",TEXT(MATCH($C54,'2018-05 (Д)'!$C$2:$C$100,0)+1,0)))="Н/Д",INDIRECT(CONCATENATE("'2018-04 (Д)'!O",TEXT(MATCH($C54,'2018-04 (Д)'!$C$2:$C$100,0)+1,0))))),"Н/Д",((INDIRECT(CONCATENATE("'2018-05 (Д)'!O",TEXT(MATCH($C54,'2018-05 (Д)'!$C$2:$C$100,0)+1,0)))-INDIRECT(CONCATENATE("'2018-04 (Д)'!O",TEXT(MATCH($C54,'2018-04 (Д)'!$C$2:$C$100,0)+1,0))))/INDIRECT(CONCATENATE("'2018-04 (Д)'!O",TEXT(MATCH($C54,'2018-04 (Д)'!$C$2:$C$100,0)+1,0))))*100)</f>
        <v>-83.5</v>
      </c>
      <c r="DN54" s="9">
        <f ca="1">IF(OR(INDIRECT(CONCATENATE("'2018-06 (Д)'!O",TEXT(MATCH($C54,'2018-06 (Д)'!$C$2:$C$100,0)+1,0)))="Н/Д",INDIRECT(CONCATENATE("'2018-05 (Д)'!O",TEXT(MATCH($C54,'2018-05 (Д)'!$C$2:$C$100,0)+1,0)))="Н/Д",AND(INDIRECT(CONCATENATE("'2018-06 (Д)'!O",TEXT(MATCH($C54,'2018-06 (Д)'!$C$2:$C$100,0)+1,0)))="Н/Д",INDIRECT(CONCATENATE("'2018-05 (Д)'!O",TEXT(MATCH($C54,'2018-05 (Д)'!$C$2:$C$100,0)+1,0))))),"Н/Д",((INDIRECT(CONCATENATE("'2018-06 (Д)'!O",TEXT(MATCH($C54,'2018-06 (Д)'!$C$2:$C$100,0)+1,0)))-INDIRECT(CONCATENATE("'2018-05 (Д)'!O",TEXT(MATCH($C54,'2018-05 (Д)'!$C$2:$C$100,0)+1,0))))/INDIRECT(CONCATENATE("'2018-05 (Д)'!O",TEXT(MATCH($C54,'2018-05 (Д)'!$C$2:$C$100,0)+1,0))))*100)</f>
        <v>-99.757575757575367</v>
      </c>
      <c r="DO54" s="9">
        <f ca="1">IF(OR(INDIRECT(CONCATENATE("'2018-07 (Д)'!O",TEXT(MATCH($C54,'2018-07 (Д)'!$C$2:$C$100,0)+1,0)))="Н/Д",INDIRECT(CONCATENATE("'2018-06 (Д)'!O",TEXT(MATCH($C54,'2018-06 (Д)'!$C$2:$C$100,0)+1,0)))="Н/Д",AND(INDIRECT(CONCATENATE("'2018-07 (Д)'!O",TEXT(MATCH($C54,'2018-07 (Д)'!$C$2:$C$100,0)+1,0)))="Н/Д",INDIRECT(CONCATENATE("'2018-06 (Д)'!O",TEXT(MATCH($C54,'2018-06 (Д)'!$C$2:$C$100,0)+1,0))))),"Н/Д",((INDIRECT(CONCATENATE("'2018-07 (Д)'!O",TEXT(MATCH($C54,'2018-07 (Д)'!$C$2:$C$100,0)+1,0)))-INDIRECT(CONCATENATE("'2018-06 (Д)'!O",TEXT(MATCH($C54,'2018-06 (Д)'!$C$2:$C$100,0)+1,0))))/INDIRECT(CONCATENATE("'2018-06 (Д)'!O",TEXT(MATCH($C54,'2018-06 (Д)'!$C$2:$C$100,0)+1,0))))*100)</f>
        <v>274622.22222177801</v>
      </c>
      <c r="DP54" s="9">
        <f ca="1">IF(OR(INDIRECT(CONCATENATE("'2018-08 (Д)'!O",TEXT(MATCH($C54,'2018-08 (Д)'!$C$2:$C$100,0)+1,0)))="Н/Д",INDIRECT(CONCATENATE("'2018-07 (Д)'!O",TEXT(MATCH($C54,'2018-07 (Д)'!$C$2:$C$100,0)+1,0)))="Н/Д",AND(INDIRECT(CONCATENATE("'2018-08 (Д)'!O",TEXT(MATCH($C54,'2018-08 (Д)'!$C$2:$C$100,0)+1,0)))="Н/Д",INDIRECT(CONCATENATE("'2018-07 (Д)'!O",TEXT(MATCH($C54,'2018-07 (Д)'!$C$2:$C$100,0)+1,0))))),"Н/Д",((INDIRECT(CONCATENATE("'2018-08 (Д)'!O",TEXT(MATCH($C54,'2018-08 (Д)'!$C$2:$C$100,0)+1,0)))-INDIRECT(CONCATENATE("'2018-07 (Д)'!O",TEXT(MATCH($C54,'2018-07 (Д)'!$C$2:$C$100,0)+1,0))))/INDIRECT(CONCATENATE("'2018-07 (Д)'!O",TEXT(MATCH($C54,'2018-07 (Д)'!$C$2:$C$100,0)+1,0))))*100)</f>
        <v>-100</v>
      </c>
      <c r="DQ54" s="9" t="e">
        <f ca="1">IF(OR(INDIRECT(CONCATENATE("'2018-09 (Д)'!O",TEXT(MATCH($C54,'2018-09 (Д)'!$C$2:$C$100,0)+1,0)))="Н/Д",INDIRECT(CONCATENATE("'2018-08 (Д)'!O",TEXT(MATCH($C54,'2018-08 (Д)'!$C$2:$C$100,0)+1,0)))="Н/Д",AND(INDIRECT(CONCATENATE("'2018-09 (Д)'!O",TEXT(MATCH($C54,'2018-09 (Д)'!$C$2:$C$100,0)+1,0)))="Н/Д",INDIRECT(CONCATENATE("'2018-08 (Д)'!O",TEXT(MATCH($C54,'2018-08 (Д)'!$C$2:$C$100,0)+1,0))))),"Н/Д",((INDIRECT(CONCATENATE("'2018-09 (Д)'!O",TEXT(MATCH($C54,'2018-09 (Д)'!$C$2:$C$100,0)+1,0)))-INDIRECT(CONCATENATE("'2018-08 (Д)'!O",TEXT(MATCH($C54,'2018-08 (Д)'!$C$2:$C$100,0)+1,0))))/INDIRECT(CONCATENATE("'2018-08 (Д)'!O",TEXT(MATCH($C54,'2018-08 (Д)'!$C$2:$C$100,0)+1,0))))*100)</f>
        <v>#DIV/0!</v>
      </c>
      <c r="DR54" s="9">
        <f ca="1">IF(OR(INDIRECT(CONCATENATE("'2018-10 (Д)'!O",TEXT(MATCH($C54,'2018-10 (Д)'!$C$2:$C$100,0)+1,0)))="Н/Д",INDIRECT(CONCATENATE("'2018-09 (Д)'!O",TEXT(MATCH($C54,'2018-09 (Д)'!$C$2:$C$100,0)+1,0)))="Н/Д",AND(INDIRECT(CONCATENATE("'2018-10 (Д)'!O",TEXT(MATCH($C54,'2018-10 (Д)'!$C$2:$C$100,0)+1,0)))="Н/Д",INDIRECT(CONCATENATE("'2018-09 (Д)'!O",TEXT(MATCH($C54,'2018-09 (Д)'!$C$2:$C$100,0)+1,0))))),"Н/Д",((INDIRECT(CONCATENATE("'2018-10 (Д)'!O",TEXT(MATCH($C54,'2018-10 (Д)'!$C$2:$C$100,0)+1,0)))-INDIRECT(CONCATENATE("'2018-09 (Д)'!O",TEXT(MATCH($C54,'2018-09 (Д)'!$C$2:$C$100,0)+1,0))))/INDIRECT(CONCATENATE("'2018-09 (Д)'!O",TEXT(MATCH($C54,'2018-09 (Д)'!$C$2:$C$100,0)+1,0))))*100)</f>
        <v>248.00562962962962</v>
      </c>
      <c r="DS54" s="9">
        <f ca="1">IF(OR(INDIRECT(CONCATENATE("'2018-11 (Д)'!O",TEXT(MATCH($C54,'2018-11 (Д)'!$C$2:$C$100,0)+1,0)))="Н/Д",INDIRECT(CONCATENATE("'2018-10 (Д)'!O",TEXT(MATCH($C54,'2018-10 (Д)'!$C$2:$C$100,0)+1,0)))="Н/Д",AND(INDIRECT(CONCATENATE("'2018-11 (Д)'!O",TEXT(MATCH($C54,'2018-11 (Д)'!$C$2:$C$100,0)+1,0)))="Н/Д",INDIRECT(CONCATENATE("'2018-10 (Д)'!O",TEXT(MATCH($C54,'2018-10 (Д)'!$C$2:$C$100,0)+1,0))))),"Н/Д",((INDIRECT(CONCATENATE("'2018-11 (Д)'!O",TEXT(MATCH($C54,'2018-11 (Д)'!$C$2:$C$100,0)+1,0)))-INDIRECT(CONCATENATE("'2018-10 (Д)'!O",TEXT(MATCH($C54,'2018-10 (Д)'!$C$2:$C$100,0)+1,0))))/INDIRECT(CONCATENATE("'2018-10 (Д)'!O",TEXT(MATCH($C54,'2018-10 (Д)'!$C$2:$C$100,0)+1,0))))*100)</f>
        <v>-199.71619587819922</v>
      </c>
      <c r="DT54" s="9">
        <f ca="1">IF(OR(INDIRECT(CONCATENATE("'2018-12 (Д)'!O",TEXT(MATCH($C54,'2018-12 (Д)'!$C$2:$C$100,0)+1,0)))="Н/Д",INDIRECT(CONCATENATE("'2018-11 (Д)'!O",TEXT(MATCH($C54,'2018-11 (Д)'!$C$2:$C$100,0)+1,0)))="Н/Д",AND(INDIRECT(CONCATENATE("'2018-12 (Д)'!O",TEXT(MATCH($C54,'2018-12 (Д)'!$C$2:$C$100,0)+1,0)))="Н/Д",INDIRECT(CONCATENATE("'2018-11 (Д)'!O",TEXT(MATCH($C54,'2018-11 (Д)'!$C$2:$C$100,0)+1,0))))),"Н/Д",((INDIRECT(CONCATENATE("'2018-12 (Д)'!O",TEXT(MATCH($C54,'2018-12 (Д)'!$C$2:$C$100,0)+1,0)))-INDIRECT(CONCATENATE("'2018-11 (Д)'!O",TEXT(MATCH($C54,'2018-11 (Д)'!$C$2:$C$100,0)+1,0))))/INDIRECT(CONCATENATE("'2018-11 (Д)'!O",TEXT(MATCH($C54,'2018-11 (Д)'!$C$2:$C$100,0)+1,0))))*100)</f>
        <v>-108.53835585988784</v>
      </c>
      <c r="DU54" s="9"/>
      <c r="DV54" s="9">
        <f ca="1">IF(OR(INDIRECT(CONCATENATE("'2018-03 (Д)'!P",TEXT(MATCH($C54,'2018-03 (Д)'!$C$2:$C$100,0)+1,0)))="Н/Д",INDIRECT(CONCATENATE("'2018-02 (Д)'!P",TEXT(MATCH($C54,'2018-02 (Д)'!$C$2:$C$100,0)+1,0)))="Н/Д",AND(INDIRECT(CONCATENATE("'2018-03 (Д)'!P",TEXT(MATCH($C54,'2018-03 (Д)'!$C$2:$C$100,0)+1,0)))="Н/Д",INDIRECT(CONCATENATE("'2018-02 (Д)'!P",TEXT(MATCH($C54,'2018-02 (Д)'!$C$2:$C$100,0)+1,0))))),"Н/Д",((INDIRECT(CONCATENATE("'2018-03 (Д)'!P",TEXT(MATCH($C54,'2018-03 (Д)'!$C$2:$C$100,0)+1,0)))-INDIRECT(CONCATENATE("'2018-02 (Д)'!P",TEXT(MATCH($C54,'2018-02 (Д)'!$C$2:$C$100,0)+1,0))))/INDIRECT(CONCATENATE("'2018-02 (Д)'!P",TEXT(MATCH($C54,'2018-02 (Д)'!$C$2:$C$100,0)+1,0))))*100)</f>
        <v>75.616584794601863</v>
      </c>
      <c r="DW54" s="9">
        <f ca="1">IF(OR(INDIRECT(CONCATENATE("'2018-04 (Д)'!P",TEXT(MATCH($C54,'2018-04 (Д)'!$C$2:$C$100,0)+1,0)))="Н/Д",INDIRECT(CONCATENATE("'2018-03 (Д)'!P",TEXT(MATCH($C54,'2018-03 (Д)'!$C$2:$C$100,0)+1,0)))="Н/Д",AND(INDIRECT(CONCATENATE("'2018-04 (Д)'!P",TEXT(MATCH($C54,'2018-04 (Д)'!$C$2:$C$100,0)+1,0)))="Н/Д",INDIRECT(CONCATENATE("'2018-03 (Д)'!P",TEXT(MATCH($C54,'2018-03 (Д)'!$C$2:$C$100,0)+1,0))))),"Н/Д",((INDIRECT(CONCATENATE("'2018-04 (Д)'!P",TEXT(MATCH($C54,'2018-04 (Д)'!$C$2:$C$100,0)+1,0)))-INDIRECT(CONCATENATE("'2018-03 (Д)'!P",TEXT(MATCH($C54,'2018-03 (Д)'!$C$2:$C$100,0)+1,0))))/INDIRECT(CONCATENATE("'2018-03 (Д)'!P",TEXT(MATCH($C54,'2018-03 (Д)'!$C$2:$C$100,0)+1,0))))*100)</f>
        <v>17.59269007454818</v>
      </c>
      <c r="DX54" s="9">
        <f ca="1">IF(OR(INDIRECT(CONCATENATE("'2018-05 (Д)'!P",TEXT(MATCH($C54,'2018-05 (Д)'!$C$2:$C$100,0)+1,0)))="Н/Д",INDIRECT(CONCATENATE("'2018-04 (Д)'!P",TEXT(MATCH($C54,'2018-04 (Д)'!$C$2:$C$100,0)+1,0)))="Н/Д",AND(INDIRECT(CONCATENATE("'2018-05 (Д)'!P",TEXT(MATCH($C54,'2018-05 (Д)'!$C$2:$C$100,0)+1,0)))="Н/Д",INDIRECT(CONCATENATE("'2018-04 (Д)'!P",TEXT(MATCH($C54,'2018-04 (Д)'!$C$2:$C$100,0)+1,0))))),"Н/Д",((INDIRECT(CONCATENATE("'2018-05 (Д)'!P",TEXT(MATCH($C54,'2018-05 (Д)'!$C$2:$C$100,0)+1,0)))-INDIRECT(CONCATENATE("'2018-04 (Д)'!P",TEXT(MATCH($C54,'2018-04 (Д)'!$C$2:$C$100,0)+1,0))))/INDIRECT(CONCATENATE("'2018-04 (Д)'!P",TEXT(MATCH($C54,'2018-04 (Д)'!$C$2:$C$100,0)+1,0))))*100)</f>
        <v>-12.692514024955148</v>
      </c>
      <c r="DY54" s="9">
        <f ca="1">IF(OR(INDIRECT(CONCATENATE("'2018-06 (Д)'!P",TEXT(MATCH($C54,'2018-06 (Д)'!$C$2:$C$100,0)+1,0)))="Н/Д",INDIRECT(CONCATENATE("'2018-05 (Д)'!P",TEXT(MATCH($C54,'2018-05 (Д)'!$C$2:$C$100,0)+1,0)))="Н/Д",AND(INDIRECT(CONCATENATE("'2018-06 (Д)'!P",TEXT(MATCH($C54,'2018-06 (Д)'!$C$2:$C$100,0)+1,0)))="Н/Д",INDIRECT(CONCATENATE("'2018-05 (Д)'!P",TEXT(MATCH($C54,'2018-05 (Д)'!$C$2:$C$100,0)+1,0))))),"Н/Д",((INDIRECT(CONCATENATE("'2018-06 (Д)'!P",TEXT(MATCH($C54,'2018-06 (Д)'!$C$2:$C$100,0)+1,0)))-INDIRECT(CONCATENATE("'2018-05 (Д)'!P",TEXT(MATCH($C54,'2018-05 (Д)'!$C$2:$C$100,0)+1,0))))/INDIRECT(CONCATENATE("'2018-05 (Д)'!P",TEXT(MATCH($C54,'2018-05 (Д)'!$C$2:$C$100,0)+1,0))))*100)</f>
        <v>4.7453915884474087</v>
      </c>
      <c r="DZ54" s="9">
        <f ca="1">IF(OR(INDIRECT(CONCATENATE("'2018-07 (Д)'!P",TEXT(MATCH($C54,'2018-07 (Д)'!$C$2:$C$100,0)+1,0)))="Н/Д",INDIRECT(CONCATENATE("'2018-06 (Д)'!P",TEXT(MATCH($C54,'2018-06 (Д)'!$C$2:$C$100,0)+1,0)))="Н/Д",AND(INDIRECT(CONCATENATE("'2018-07 (Д)'!P",TEXT(MATCH($C54,'2018-07 (Д)'!$C$2:$C$100,0)+1,0)))="Н/Д",INDIRECT(CONCATENATE("'2018-06 (Д)'!P",TEXT(MATCH($C54,'2018-06 (Д)'!$C$2:$C$100,0)+1,0))))),"Н/Д",((INDIRECT(CONCATENATE("'2018-07 (Д)'!P",TEXT(MATCH($C54,'2018-07 (Д)'!$C$2:$C$100,0)+1,0)))-INDIRECT(CONCATENATE("'2018-06 (Д)'!P",TEXT(MATCH($C54,'2018-06 (Д)'!$C$2:$C$100,0)+1,0))))/INDIRECT(CONCATENATE("'2018-06 (Д)'!P",TEXT(MATCH($C54,'2018-06 (Д)'!$C$2:$C$100,0)+1,0))))*100)</f>
        <v>56.461997748241288</v>
      </c>
      <c r="EA54" s="9">
        <f ca="1">IF(OR(INDIRECT(CONCATENATE("'2018-08 (Д)'!P",TEXT(MATCH($C54,'2018-08 (Д)'!$C$2:$C$100,0)+1,0)))="Н/Д",INDIRECT(CONCATENATE("'2018-07 (Д)'!P",TEXT(MATCH($C54,'2018-07 (Д)'!$C$2:$C$100,0)+1,0)))="Н/Д",AND(INDIRECT(CONCATENATE("'2018-08 (Д)'!P",TEXT(MATCH($C54,'2018-08 (Д)'!$C$2:$C$100,0)+1,0)))="Н/Д",INDIRECT(CONCATENATE("'2018-07 (Д)'!P",TEXT(MATCH($C54,'2018-07 (Д)'!$C$2:$C$100,0)+1,0))))),"Н/Д",((INDIRECT(CONCATENATE("'2018-08 (Д)'!P",TEXT(MATCH($C54,'2018-08 (Д)'!$C$2:$C$100,0)+1,0)))-INDIRECT(CONCATENATE("'2018-07 (Д)'!P",TEXT(MATCH($C54,'2018-07 (Д)'!$C$2:$C$100,0)+1,0))))/INDIRECT(CONCATENATE("'2018-07 (Д)'!P",TEXT(MATCH($C54,'2018-07 (Д)'!$C$2:$C$100,0)+1,0))))*100)</f>
        <v>-42.916615049198832</v>
      </c>
      <c r="EB54" s="9">
        <f ca="1">IF(OR(INDIRECT(CONCATENATE("'2018-09 (Д)'!P",TEXT(MATCH($C54,'2018-09 (Д)'!$C$2:$C$100,0)+1,0)))="Н/Д",INDIRECT(CONCATENATE("'2018-08 (Д)'!P",TEXT(MATCH($C54,'2018-08 (Д)'!$C$2:$C$100,0)+1,0)))="Н/Д",AND(INDIRECT(CONCATENATE("'2018-09 (Д)'!P",TEXT(MATCH($C54,'2018-09 (Д)'!$C$2:$C$100,0)+1,0)))="Н/Д",INDIRECT(CONCATENATE("'2018-08 (Д)'!P",TEXT(MATCH($C54,'2018-08 (Д)'!$C$2:$C$100,0)+1,0))))),"Н/Д",((INDIRECT(CONCATENATE("'2018-09 (Д)'!P",TEXT(MATCH($C54,'2018-09 (Д)'!$C$2:$C$100,0)+1,0)))-INDIRECT(CONCATENATE("'2018-08 (Д)'!P",TEXT(MATCH($C54,'2018-08 (Д)'!$C$2:$C$100,0)+1,0))))/INDIRECT(CONCATENATE("'2018-08 (Д)'!P",TEXT(MATCH($C54,'2018-08 (Д)'!$C$2:$C$100,0)+1,0))))*100)</f>
        <v>74.871184906517854</v>
      </c>
      <c r="EC54" s="9">
        <f ca="1">IF(OR(INDIRECT(CONCATENATE("'2018-10 (Д)'!P",TEXT(MATCH($C54,'2018-10 (Д)'!$C$2:$C$100,0)+1,0)))="Н/Д",INDIRECT(CONCATENATE("'2018-09 (Д)'!P",TEXT(MATCH($C54,'2018-09 (Д)'!$C$2:$C$100,0)+1,0)))="Н/Д",AND(INDIRECT(CONCATENATE("'2018-10 (Д)'!P",TEXT(MATCH($C54,'2018-10 (Д)'!$C$2:$C$100,0)+1,0)))="Н/Д",INDIRECT(CONCATENATE("'2018-09 (Д)'!P",TEXT(MATCH($C54,'2018-09 (Д)'!$C$2:$C$100,0)+1,0))))),"Н/Д",((INDIRECT(CONCATENATE("'2018-10 (Д)'!P",TEXT(MATCH($C54,'2018-10 (Д)'!$C$2:$C$100,0)+1,0)))-INDIRECT(CONCATENATE("'2018-09 (Д)'!P",TEXT(MATCH($C54,'2018-09 (Д)'!$C$2:$C$100,0)+1,0))))/INDIRECT(CONCATENATE("'2018-09 (Д)'!P",TEXT(MATCH($C54,'2018-09 (Д)'!$C$2:$C$100,0)+1,0))))*100)</f>
        <v>-41.424656849033127</v>
      </c>
      <c r="ED54" s="9">
        <f ca="1">IF(OR(INDIRECT(CONCATENATE("'2018-11 (Д)'!P",TEXT(MATCH($C54,'2018-11 (Д)'!$C$2:$C$100,0)+1,0)))="Н/Д",INDIRECT(CONCATENATE("'2018-10 (Д)'!P",TEXT(MATCH($C54,'2018-10 (Д)'!$C$2:$C$100,0)+1,0)))="Н/Д",AND(INDIRECT(CONCATENATE("'2018-11 (Д)'!P",TEXT(MATCH($C54,'2018-11 (Д)'!$C$2:$C$100,0)+1,0)))="Н/Д",INDIRECT(CONCATENATE("'2018-10 (Д)'!P",TEXT(MATCH($C54,'2018-10 (Д)'!$C$2:$C$100,0)+1,0))))),"Н/Д",((INDIRECT(CONCATENATE("'2018-11 (Д)'!P",TEXT(MATCH($C54,'2018-11 (Д)'!$C$2:$C$100,0)+1,0)))-INDIRECT(CONCATENATE("'2018-10 (Д)'!P",TEXT(MATCH($C54,'2018-10 (Д)'!$C$2:$C$100,0)+1,0))))/INDIRECT(CONCATENATE("'2018-10 (Д)'!P",TEXT(MATCH($C54,'2018-10 (Д)'!$C$2:$C$100,0)+1,0))))*100)</f>
        <v>-3.4651000034585646</v>
      </c>
      <c r="EE54" s="9">
        <f ca="1">IF(OR(INDIRECT(CONCATENATE("'2018-12 (Д)'!P",TEXT(MATCH($C54,'2018-12 (Д)'!$C$2:$C$100,0)+1,0)))="Н/Д",INDIRECT(CONCATENATE("'2018-11 (Д)'!P",TEXT(MATCH($C54,'2018-11 (Д)'!$C$2:$C$100,0)+1,0)))="Н/Д",AND(INDIRECT(CONCATENATE("'2018-12 (Д)'!P",TEXT(MATCH($C54,'2018-12 (Д)'!$C$2:$C$100,0)+1,0)))="Н/Д",INDIRECT(CONCATENATE("'2018-11 (Д)'!P",TEXT(MATCH($C54,'2018-11 (Д)'!$C$2:$C$100,0)+1,0))))),"Н/Д",((INDIRECT(CONCATENATE("'2018-12 (Д)'!P",TEXT(MATCH($C54,'2018-12 (Д)'!$C$2:$C$100,0)+1,0)))-INDIRECT(CONCATENATE("'2018-11 (Д)'!P",TEXT(MATCH($C54,'2018-11 (Д)'!$C$2:$C$100,0)+1,0))))/INDIRECT(CONCATENATE("'2018-11 (Д)'!P",TEXT(MATCH($C54,'2018-11 (Д)'!$C$2:$C$100,0)+1,0))))*100)</f>
        <v>43.77844826413174</v>
      </c>
      <c r="EF54" s="9"/>
      <c r="EG54" s="9">
        <f ca="1">IF(OR(INDIRECT(CONCATENATE("'2018-03 (Д)'!Q",TEXT(MATCH($C54,'2018-03 (Д)'!$C$2:$C$100,0)+1,0)))="Н/Д",INDIRECT(CONCATENATE("'2018-02 (Д)'!Q",TEXT(MATCH($C54,'2018-02 (Д)'!$C$2:$C$100,0)+1,0)))="Н/Д",AND(INDIRECT(CONCATENATE("'2018-03 (Д)'!Q",TEXT(MATCH($C54,'2018-03 (Д)'!$C$2:$C$100,0)+1,0)))="Н/Д",INDIRECT(CONCATENATE("'2018-02 (Д)'!Q",TEXT(MATCH($C54,'2018-02 (Д)'!$C$2:$C$100,0)+1,0))))),"Н/Д",((INDIRECT(CONCATENATE("'2018-03 (Д)'!Q",TEXT(MATCH($C54,'2018-03 (Д)'!$C$2:$C$100,0)+1,0)))-INDIRECT(CONCATENATE("'2018-02 (Д)'!Q",TEXT(MATCH($C54,'2018-02 (Д)'!$C$2:$C$100,0)+1,0))))/INDIRECT(CONCATENATE("'2018-02 (Д)'!Q",TEXT(MATCH($C54,'2018-02 (Д)'!$C$2:$C$100,0)+1,0))))*100)</f>
        <v>44.428259399125281</v>
      </c>
      <c r="EH54" s="9">
        <f ca="1">IF(OR(INDIRECT(CONCATENATE("'2018-04 (Д)'!Q",TEXT(MATCH($C54,'2018-04 (Д)'!$C$2:$C$100,0)+1,0)))="Н/Д",INDIRECT(CONCATENATE("'2018-03 (Д)'!Q",TEXT(MATCH($C54,'2018-03 (Д)'!$C$2:$C$100,0)+1,0)))="Н/Д",AND(INDIRECT(CONCATENATE("'2018-04 (Д)'!Q",TEXT(MATCH($C54,'2018-04 (Д)'!$C$2:$C$100,0)+1,0)))="Н/Д",INDIRECT(CONCATENATE("'2018-03 (Д)'!Q",TEXT(MATCH($C54,'2018-03 (Д)'!$C$2:$C$100,0)+1,0))))),"Н/Д",((INDIRECT(CONCATENATE("'2018-04 (Д)'!Q",TEXT(MATCH($C54,'2018-04 (Д)'!$C$2:$C$100,0)+1,0)))-INDIRECT(CONCATENATE("'2018-03 (Д)'!Q",TEXT(MATCH($C54,'2018-03 (Д)'!$C$2:$C$100,0)+1,0))))/INDIRECT(CONCATENATE("'2018-03 (Д)'!Q",TEXT(MATCH($C54,'2018-03 (Д)'!$C$2:$C$100,0)+1,0))))*100)</f>
        <v>689.81947068188015</v>
      </c>
      <c r="EI54" s="9">
        <f ca="1">IF(OR(INDIRECT(CONCATENATE("'2018-05 (Д)'!Q",TEXT(MATCH($C54,'2018-05 (Д)'!$C$2:$C$100,0)+1,0)))="Н/Д",INDIRECT(CONCATENATE("'2018-04 (Д)'!Q",TEXT(MATCH($C54,'2018-04 (Д)'!$C$2:$C$100,0)+1,0)))="Н/Д",AND(INDIRECT(CONCATENATE("'2018-05 (Д)'!Q",TEXT(MATCH($C54,'2018-05 (Д)'!$C$2:$C$100,0)+1,0)))="Н/Д",INDIRECT(CONCATENATE("'2018-04 (Д)'!Q",TEXT(MATCH($C54,'2018-04 (Д)'!$C$2:$C$100,0)+1,0))))),"Н/Д",((INDIRECT(CONCATENATE("'2018-05 (Д)'!Q",TEXT(MATCH($C54,'2018-05 (Д)'!$C$2:$C$100,0)+1,0)))-INDIRECT(CONCATENATE("'2018-04 (Д)'!Q",TEXT(MATCH($C54,'2018-04 (Д)'!$C$2:$C$100,0)+1,0))))/INDIRECT(CONCATENATE("'2018-04 (Д)'!Q",TEXT(MATCH($C54,'2018-04 (Д)'!$C$2:$C$100,0)+1,0))))*100)</f>
        <v>-47.776985856093496</v>
      </c>
      <c r="EJ54" s="9">
        <f ca="1">IF(OR(INDIRECT(CONCATENATE("'2018-06 (Д)'!Q",TEXT(MATCH($C54,'2018-06 (Д)'!$C$2:$C$100,0)+1,0)))="Н/Д",INDIRECT(CONCATENATE("'2018-05 (Д)'!Q",TEXT(MATCH($C54,'2018-05 (Д)'!$C$2:$C$100,0)+1,0)))="Н/Д",AND(INDIRECT(CONCATENATE("'2018-06 (Д)'!Q",TEXT(MATCH($C54,'2018-06 (Д)'!$C$2:$C$100,0)+1,0)))="Н/Д",INDIRECT(CONCATENATE("'2018-05 (Д)'!Q",TEXT(MATCH($C54,'2018-05 (Д)'!$C$2:$C$100,0)+1,0))))),"Н/Д",((INDIRECT(CONCATENATE("'2018-06 (Д)'!Q",TEXT(MATCH($C54,'2018-06 (Д)'!$C$2:$C$100,0)+1,0)))-INDIRECT(CONCATENATE("'2018-05 (Д)'!Q",TEXT(MATCH($C54,'2018-05 (Д)'!$C$2:$C$100,0)+1,0))))/INDIRECT(CONCATENATE("'2018-05 (Д)'!Q",TEXT(MATCH($C54,'2018-05 (Д)'!$C$2:$C$100,0)+1,0))))*100)</f>
        <v>-73.961709650637388</v>
      </c>
      <c r="EK54" s="9">
        <f ca="1">IF(OR(INDIRECT(CONCATENATE("'2018-07 (Д)'!Q",TEXT(MATCH($C54,'2018-07 (Д)'!$C$2:$C$100,0)+1,0)))="Н/Д",INDIRECT(CONCATENATE("'2018-06 (Д)'!Q",TEXT(MATCH($C54,'2018-06 (Д)'!$C$2:$C$100,0)+1,0)))="Н/Д",AND(INDIRECT(CONCATENATE("'2018-07 (Д)'!Q",TEXT(MATCH($C54,'2018-07 (Д)'!$C$2:$C$100,0)+1,0)))="Н/Д",INDIRECT(CONCATENATE("'2018-06 (Д)'!Q",TEXT(MATCH($C54,'2018-06 (Д)'!$C$2:$C$100,0)+1,0))))),"Н/Д",((INDIRECT(CONCATENATE("'2018-07 (Д)'!Q",TEXT(MATCH($C54,'2018-07 (Д)'!$C$2:$C$100,0)+1,0)))-INDIRECT(CONCATENATE("'2018-06 (Д)'!Q",TEXT(MATCH($C54,'2018-06 (Д)'!$C$2:$C$100,0)+1,0))))/INDIRECT(CONCATENATE("'2018-06 (Д)'!Q",TEXT(MATCH($C54,'2018-06 (Д)'!$C$2:$C$100,0)+1,0))))*100)</f>
        <v>887.09815966283543</v>
      </c>
      <c r="EL54" s="9">
        <f ca="1">IF(OR(INDIRECT(CONCATENATE("'2018-08 (Д)'!Q",TEXT(MATCH($C54,'2018-08 (Д)'!$C$2:$C$100,0)+1,0)))="Н/Д",INDIRECT(CONCATENATE("'2018-07 (Д)'!Q",TEXT(MATCH($C54,'2018-07 (Д)'!$C$2:$C$100,0)+1,0)))="Н/Д",AND(INDIRECT(CONCATENATE("'2018-08 (Д)'!Q",TEXT(MATCH($C54,'2018-08 (Д)'!$C$2:$C$100,0)+1,0)))="Н/Д",INDIRECT(CONCATENATE("'2018-07 (Д)'!Q",TEXT(MATCH($C54,'2018-07 (Д)'!$C$2:$C$100,0)+1,0))))),"Н/Д",((INDIRECT(CONCATENATE("'2018-08 (Д)'!Q",TEXT(MATCH($C54,'2018-08 (Д)'!$C$2:$C$100,0)+1,0)))-INDIRECT(CONCATENATE("'2018-07 (Д)'!Q",TEXT(MATCH($C54,'2018-07 (Д)'!$C$2:$C$100,0)+1,0))))/INDIRECT(CONCATENATE("'2018-07 (Д)'!Q",TEXT(MATCH($C54,'2018-07 (Д)'!$C$2:$C$100,0)+1,0))))*100)</f>
        <v>-45.65964535728844</v>
      </c>
      <c r="EM54" s="9">
        <f ca="1">IF(OR(INDIRECT(CONCATENATE("'2018-09 (Д)'!Q",TEXT(MATCH($C54,'2018-09 (Д)'!$C$2:$C$100,0)+1,0)))="Н/Д",INDIRECT(CONCATENATE("'2018-08 (Д)'!Q",TEXT(MATCH($C54,'2018-08 (Д)'!$C$2:$C$100,0)+1,0)))="Н/Д",AND(INDIRECT(CONCATENATE("'2018-09 (Д)'!Q",TEXT(MATCH($C54,'2018-09 (Д)'!$C$2:$C$100,0)+1,0)))="Н/Д",INDIRECT(CONCATENATE("'2018-08 (Д)'!Q",TEXT(MATCH($C54,'2018-08 (Д)'!$C$2:$C$100,0)+1,0))))),"Н/Д",((INDIRECT(CONCATENATE("'2018-09 (Д)'!Q",TEXT(MATCH($C54,'2018-09 (Д)'!$C$2:$C$100,0)+1,0)))-INDIRECT(CONCATENATE("'2018-08 (Д)'!Q",TEXT(MATCH($C54,'2018-08 (Д)'!$C$2:$C$100,0)+1,0))))/INDIRECT(CONCATENATE("'2018-08 (Д)'!Q",TEXT(MATCH($C54,'2018-08 (Д)'!$C$2:$C$100,0)+1,0))))*100)</f>
        <v>-78.763130020364443</v>
      </c>
      <c r="EN54" s="9">
        <f ca="1">IF(OR(INDIRECT(CONCATENATE("'2018-10 (Д)'!Q",TEXT(MATCH($C54,'2018-10 (Д)'!$C$2:$C$100,0)+1,0)))="Н/Д",INDIRECT(CONCATENATE("'2018-09 (Д)'!Q",TEXT(MATCH($C54,'2018-09 (Д)'!$C$2:$C$100,0)+1,0)))="Н/Д",AND(INDIRECT(CONCATENATE("'2018-10 (Д)'!Q",TEXT(MATCH($C54,'2018-10 (Д)'!$C$2:$C$100,0)+1,0)))="Н/Д",INDIRECT(CONCATENATE("'2018-09 (Д)'!Q",TEXT(MATCH($C54,'2018-09 (Д)'!$C$2:$C$100,0)+1,0))))),"Н/Д",((INDIRECT(CONCATENATE("'2018-10 (Д)'!Q",TEXT(MATCH($C54,'2018-10 (Д)'!$C$2:$C$100,0)+1,0)))-INDIRECT(CONCATENATE("'2018-09 (Д)'!Q",TEXT(MATCH($C54,'2018-09 (Д)'!$C$2:$C$100,0)+1,0))))/INDIRECT(CONCATENATE("'2018-09 (Д)'!Q",TEXT(MATCH($C54,'2018-09 (Д)'!$C$2:$C$100,0)+1,0))))*100)</f>
        <v>6.0005913889936711</v>
      </c>
      <c r="EO54" s="9">
        <f ca="1">IF(OR(INDIRECT(CONCATENATE("'2018-11 (Д)'!Q",TEXT(MATCH($C54,'2018-11 (Д)'!$C$2:$C$100,0)+1,0)))="Н/Д",INDIRECT(CONCATENATE("'2018-10 (Д)'!Q",TEXT(MATCH($C54,'2018-10 (Д)'!$C$2:$C$100,0)+1,0)))="Н/Д",AND(INDIRECT(CONCATENATE("'2018-11 (Д)'!Q",TEXT(MATCH($C54,'2018-11 (Д)'!$C$2:$C$100,0)+1,0)))="Н/Д",INDIRECT(CONCATENATE("'2018-10 (Д)'!Q",TEXT(MATCH($C54,'2018-10 (Д)'!$C$2:$C$100,0)+1,0))))),"Н/Д",((INDIRECT(CONCATENATE("'2018-11 (Д)'!Q",TEXT(MATCH($C54,'2018-11 (Д)'!$C$2:$C$100,0)+1,0)))-INDIRECT(CONCATENATE("'2018-10 (Д)'!Q",TEXT(MATCH($C54,'2018-10 (Д)'!$C$2:$C$100,0)+1,0))))/INDIRECT(CONCATENATE("'2018-10 (Д)'!Q",TEXT(MATCH($C54,'2018-10 (Д)'!$C$2:$C$100,0)+1,0))))*100)</f>
        <v>210.03065459543711</v>
      </c>
      <c r="EP54" s="9">
        <f ca="1">IF(OR(INDIRECT(CONCATENATE("'2018-12 (Д)'!Q",TEXT(MATCH($C54,'2018-12 (Д)'!$C$2:$C$100,0)+1,0)))="Н/Д",INDIRECT(CONCATENATE("'2018-11 (Д)'!Q",TEXT(MATCH($C54,'2018-11 (Д)'!$C$2:$C$100,0)+1,0)))="Н/Д",AND(INDIRECT(CONCATENATE("'2018-12 (Д)'!Q",TEXT(MATCH($C54,'2018-12 (Д)'!$C$2:$C$100,0)+1,0)))="Н/Д",INDIRECT(CONCATENATE("'2018-11 (Д)'!Q",TEXT(MATCH($C54,'2018-11 (Д)'!$C$2:$C$100,0)+1,0))))),"Н/Д",((INDIRECT(CONCATENATE("'2018-12 (Д)'!Q",TEXT(MATCH($C54,'2018-12 (Д)'!$C$2:$C$100,0)+1,0)))-INDIRECT(CONCATENATE("'2018-11 (Д)'!Q",TEXT(MATCH($C54,'2018-11 (Д)'!$C$2:$C$100,0)+1,0))))/INDIRECT(CONCATENATE("'2018-11 (Д)'!Q",TEXT(MATCH($C54,'2018-11 (Д)'!$C$2:$C$100,0)+1,0))))*100)</f>
        <v>-54.398578381694932</v>
      </c>
      <c r="EQ54" s="9"/>
      <c r="ER54" s="9">
        <f ca="1">IF(OR(INDIRECT(CONCATENATE("'2018-03 (Д)'!R",TEXT(MATCH($C54,'2018-03 (Д)'!$C$2:$C$100,0)+1,0)))="Н/Д",INDIRECT(CONCATENATE("'2018-02 (Д)'!R",TEXT(MATCH($C54,'2018-02 (Д)'!$C$2:$C$100,0)+1,0)))="Н/Д",AND(INDIRECT(CONCATENATE("'2018-03 (Д)'!R",TEXT(MATCH($C54,'2018-03 (Д)'!$C$2:$C$100,0)+1,0)))="Н/Д",INDIRECT(CONCATENATE("'2018-02 (Д)'!R",TEXT(MATCH($C54,'2018-02 (Д)'!$C$2:$C$100,0)+1,0))))),"Н/Д",((INDIRECT(CONCATENATE("'2018-03 (Д)'!R",TEXT(MATCH($C54,'2018-03 (Д)'!$C$2:$C$100,0)+1,0)))-INDIRECT(CONCATENATE("'2018-02 (Д)'!R",TEXT(MATCH($C54,'2018-02 (Д)'!$C$2:$C$100,0)+1,0))))/INDIRECT(CONCATENATE("'2018-02 (Д)'!R",TEXT(MATCH($C54,'2018-02 (Д)'!$C$2:$C$100,0)+1,0))))*100)</f>
        <v>103.83778019202667</v>
      </c>
      <c r="ES54" s="9">
        <f ca="1">IF(OR(INDIRECT(CONCATENATE("'2018-04 (Д)'!R",TEXT(MATCH($C54,'2018-04 (Д)'!$C$2:$C$100,0)+1,0)))="Н/Д",INDIRECT(CONCATENATE("'2018-03 (Д)'!R",TEXT(MATCH($C54,'2018-03 (Д)'!$C$2:$C$100,0)+1,0)))="Н/Д",AND(INDIRECT(CONCATENATE("'2018-04 (Д)'!R",TEXT(MATCH($C54,'2018-04 (Д)'!$C$2:$C$100,0)+1,0)))="Н/Д",INDIRECT(CONCATENATE("'2018-03 (Д)'!R",TEXT(MATCH($C54,'2018-03 (Д)'!$C$2:$C$100,0)+1,0))))),"Н/Д",((INDIRECT(CONCATENATE("'2018-04 (Д)'!R",TEXT(MATCH($C54,'2018-04 (Д)'!$C$2:$C$100,0)+1,0)))-INDIRECT(CONCATENATE("'2018-03 (Д)'!R",TEXT(MATCH($C54,'2018-03 (Д)'!$C$2:$C$100,0)+1,0))))/INDIRECT(CONCATENATE("'2018-03 (Д)'!R",TEXT(MATCH($C54,'2018-03 (Д)'!$C$2:$C$100,0)+1,0))))*100)</f>
        <v>-19.317065995558309</v>
      </c>
      <c r="ET54" s="9">
        <f ca="1">IF(OR(INDIRECT(CONCATENATE("'2018-05 (Д)'!R",TEXT(MATCH($C54,'2018-05 (Д)'!$C$2:$C$100,0)+1,0)))="Н/Д",INDIRECT(CONCATENATE("'2018-04 (Д)'!R",TEXT(MATCH($C54,'2018-04 (Д)'!$C$2:$C$100,0)+1,0)))="Н/Д",AND(INDIRECT(CONCATENATE("'2018-05 (Д)'!R",TEXT(MATCH($C54,'2018-05 (Д)'!$C$2:$C$100,0)+1,0)))="Н/Д",INDIRECT(CONCATENATE("'2018-04 (Д)'!R",TEXT(MATCH($C54,'2018-04 (Д)'!$C$2:$C$100,0)+1,0))))),"Н/Д",((INDIRECT(CONCATENATE("'2018-05 (Д)'!R",TEXT(MATCH($C54,'2018-05 (Д)'!$C$2:$C$100,0)+1,0)))-INDIRECT(CONCATENATE("'2018-04 (Д)'!R",TEXT(MATCH($C54,'2018-04 (Д)'!$C$2:$C$100,0)+1,0))))/INDIRECT(CONCATENATE("'2018-04 (Д)'!R",TEXT(MATCH($C54,'2018-04 (Д)'!$C$2:$C$100,0)+1,0))))*100)</f>
        <v>-52.690305184970107</v>
      </c>
      <c r="EU54" s="9">
        <f ca="1">IF(OR(INDIRECT(CONCATENATE("'2018-06 (Д)'!R",TEXT(MATCH($C54,'2018-06 (Д)'!$C$2:$C$100,0)+1,0)))="Н/Д",INDIRECT(CONCATENATE("'2018-05 (Д)'!R",TEXT(MATCH($C54,'2018-05 (Д)'!$C$2:$C$100,0)+1,0)))="Н/Д",AND(INDIRECT(CONCATENATE("'2018-06 (Д)'!R",TEXT(MATCH($C54,'2018-06 (Д)'!$C$2:$C$100,0)+1,0)))="Н/Д",INDIRECT(CONCATENATE("'2018-05 (Д)'!R",TEXT(MATCH($C54,'2018-05 (Д)'!$C$2:$C$100,0)+1,0))))),"Н/Д",((INDIRECT(CONCATENATE("'2018-06 (Д)'!R",TEXT(MATCH($C54,'2018-06 (Д)'!$C$2:$C$100,0)+1,0)))-INDIRECT(CONCATENATE("'2018-05 (Д)'!R",TEXT(MATCH($C54,'2018-05 (Д)'!$C$2:$C$100,0)+1,0))))/INDIRECT(CONCATENATE("'2018-05 (Д)'!R",TEXT(MATCH($C54,'2018-05 (Д)'!$C$2:$C$100,0)+1,0))))*100)</f>
        <v>327.78035010928352</v>
      </c>
      <c r="EV54" s="9">
        <f ca="1">IF(OR(INDIRECT(CONCATENATE("'2018-07 (Д)'!R",TEXT(MATCH($C54,'2018-07 (Д)'!$C$2:$C$100,0)+1,0)))="Н/Д",INDIRECT(CONCATENATE("'2018-06 (Д)'!R",TEXT(MATCH($C54,'2018-06 (Д)'!$C$2:$C$100,0)+1,0)))="Н/Д",AND(INDIRECT(CONCATENATE("'2018-07 (Д)'!R",TEXT(MATCH($C54,'2018-07 (Д)'!$C$2:$C$100,0)+1,0)))="Н/Д",INDIRECT(CONCATENATE("'2018-06 (Д)'!R",TEXT(MATCH($C54,'2018-06 (Д)'!$C$2:$C$100,0)+1,0))))),"Н/Д",((INDIRECT(CONCATENATE("'2018-07 (Д)'!R",TEXT(MATCH($C54,'2018-07 (Д)'!$C$2:$C$100,0)+1,0)))-INDIRECT(CONCATENATE("'2018-06 (Д)'!R",TEXT(MATCH($C54,'2018-06 (Д)'!$C$2:$C$100,0)+1,0))))/INDIRECT(CONCATENATE("'2018-06 (Д)'!R",TEXT(MATCH($C54,'2018-06 (Д)'!$C$2:$C$100,0)+1,0))))*100)</f>
        <v>-53.610468709336743</v>
      </c>
      <c r="EW54" s="9">
        <f ca="1">IF(OR(INDIRECT(CONCATENATE("'2018-08 (Д)'!R",TEXT(MATCH($C54,'2018-08 (Д)'!$C$2:$C$100,0)+1,0)))="Н/Д",INDIRECT(CONCATENATE("'2018-07 (Д)'!R",TEXT(MATCH($C54,'2018-07 (Д)'!$C$2:$C$100,0)+1,0)))="Н/Д",AND(INDIRECT(CONCATENATE("'2018-08 (Д)'!R",TEXT(MATCH($C54,'2018-08 (Д)'!$C$2:$C$100,0)+1,0)))="Н/Д",INDIRECT(CONCATENATE("'2018-07 (Д)'!R",TEXT(MATCH($C54,'2018-07 (Д)'!$C$2:$C$100,0)+1,0))))),"Н/Д",((INDIRECT(CONCATENATE("'2018-08 (Д)'!R",TEXT(MATCH($C54,'2018-08 (Д)'!$C$2:$C$100,0)+1,0)))-INDIRECT(CONCATENATE("'2018-07 (Д)'!R",TEXT(MATCH($C54,'2018-07 (Д)'!$C$2:$C$100,0)+1,0))))/INDIRECT(CONCATENATE("'2018-07 (Д)'!R",TEXT(MATCH($C54,'2018-07 (Д)'!$C$2:$C$100,0)+1,0))))*100)</f>
        <v>574.42715076482796</v>
      </c>
      <c r="EX54" s="9">
        <f ca="1">IF(OR(INDIRECT(CONCATENATE("'2018-09 (Д)'!R",TEXT(MATCH($C54,'2018-09 (Д)'!$C$2:$C$100,0)+1,0)))="Н/Д",INDIRECT(CONCATENATE("'2018-08 (Д)'!R",TEXT(MATCH($C54,'2018-08 (Д)'!$C$2:$C$100,0)+1,0)))="Н/Д",AND(INDIRECT(CONCATENATE("'2018-09 (Д)'!R",TEXT(MATCH($C54,'2018-09 (Д)'!$C$2:$C$100,0)+1,0)))="Н/Д",INDIRECT(CONCATENATE("'2018-08 (Д)'!R",TEXT(MATCH($C54,'2018-08 (Д)'!$C$2:$C$100,0)+1,0))))),"Н/Д",((INDIRECT(CONCATENATE("'2018-09 (Д)'!R",TEXT(MATCH($C54,'2018-09 (Д)'!$C$2:$C$100,0)+1,0)))-INDIRECT(CONCATENATE("'2018-08 (Д)'!R",TEXT(MATCH($C54,'2018-08 (Д)'!$C$2:$C$100,0)+1,0))))/INDIRECT(CONCATENATE("'2018-08 (Д)'!R",TEXT(MATCH($C54,'2018-08 (Д)'!$C$2:$C$100,0)+1,0))))*100)</f>
        <v>-168.25668290002906</v>
      </c>
      <c r="EY54" s="9">
        <f ca="1">IF(OR(INDIRECT(CONCATENATE("'2018-10 (Д)'!R",TEXT(MATCH($C54,'2018-10 (Д)'!$C$2:$C$100,0)+1,0)))="Н/Д",INDIRECT(CONCATENATE("'2018-09 (Д)'!R",TEXT(MATCH($C54,'2018-09 (Д)'!$C$2:$C$100,0)+1,0)))="Н/Д",AND(INDIRECT(CONCATENATE("'2018-10 (Д)'!R",TEXT(MATCH($C54,'2018-10 (Д)'!$C$2:$C$100,0)+1,0)))="Н/Д",INDIRECT(CONCATENATE("'2018-09 (Д)'!R",TEXT(MATCH($C54,'2018-09 (Д)'!$C$2:$C$100,0)+1,0))))),"Н/Д",((INDIRECT(CONCATENATE("'2018-10 (Д)'!R",TEXT(MATCH($C54,'2018-10 (Д)'!$C$2:$C$100,0)+1,0)))-INDIRECT(CONCATENATE("'2018-09 (Д)'!R",TEXT(MATCH($C54,'2018-09 (Д)'!$C$2:$C$100,0)+1,0))))/INDIRECT(CONCATENATE("'2018-09 (Д)'!R",TEXT(MATCH($C54,'2018-09 (Д)'!$C$2:$C$100,0)+1,0))))*100)</f>
        <v>-108.24042588724076</v>
      </c>
      <c r="EZ54" s="9">
        <f ca="1">IF(OR(INDIRECT(CONCATENATE("'2018-11 (Д)'!R",TEXT(MATCH($C54,'2018-11 (Д)'!$C$2:$C$100,0)+1,0)))="Н/Д",INDIRECT(CONCATENATE("'2018-10 (Д)'!R",TEXT(MATCH($C54,'2018-10 (Д)'!$C$2:$C$100,0)+1,0)))="Н/Д",AND(INDIRECT(CONCATENATE("'2018-11 (Д)'!R",TEXT(MATCH($C54,'2018-11 (Д)'!$C$2:$C$100,0)+1,0)))="Н/Д",INDIRECT(CONCATENATE("'2018-10 (Д)'!R",TEXT(MATCH($C54,'2018-10 (Д)'!$C$2:$C$100,0)+1,0))))),"Н/Д",((INDIRECT(CONCATENATE("'2018-11 (Д)'!R",TEXT(MATCH($C54,'2018-11 (Д)'!$C$2:$C$100,0)+1,0)))-INDIRECT(CONCATENATE("'2018-10 (Д)'!R",TEXT(MATCH($C54,'2018-10 (Д)'!$C$2:$C$100,0)+1,0))))/INDIRECT(CONCATENATE("'2018-10 (Д)'!R",TEXT(MATCH($C54,'2018-10 (Д)'!$C$2:$C$100,0)+1,0))))*100)</f>
        <v>13.236414730225052</v>
      </c>
      <c r="FA54" s="9">
        <f ca="1">IF(OR(INDIRECT(CONCATENATE("'2018-12 (Д)'!R",TEXT(MATCH($C54,'2018-12 (Д)'!$C$2:$C$100,0)+1,0)))="Н/Д",INDIRECT(CONCATENATE("'2018-11 (Д)'!R",TEXT(MATCH($C54,'2018-11 (Д)'!$C$2:$C$100,0)+1,0)))="Н/Д",AND(INDIRECT(CONCATENATE("'2018-12 (Д)'!R",TEXT(MATCH($C54,'2018-12 (Д)'!$C$2:$C$100,0)+1,0)))="Н/Д",INDIRECT(CONCATENATE("'2018-11 (Д)'!R",TEXT(MATCH($C54,'2018-11 (Д)'!$C$2:$C$100,0)+1,0))))),"Н/Д",((INDIRECT(CONCATENATE("'2018-12 (Д)'!R",TEXT(MATCH($C54,'2018-12 (Д)'!$C$2:$C$100,0)+1,0)))-INDIRECT(CONCATENATE("'2018-11 (Д)'!R",TEXT(MATCH($C54,'2018-11 (Д)'!$C$2:$C$100,0)+1,0))))/INDIRECT(CONCATENATE("'2018-11 (Д)'!R",TEXT(MATCH($C54,'2018-11 (Д)'!$C$2:$C$100,0)+1,0))))*100)</f>
        <v>91.937909501277815</v>
      </c>
      <c r="FB54" s="9"/>
      <c r="FC54" s="9">
        <f ca="1">IF(OR(INDIRECT(CONCATENATE("'2018-03 (Д)'!S",TEXT(MATCH($C54,'2018-03 (Д)'!$C$2:$C$100,0)+1,0)))="Н/Д",INDIRECT(CONCATENATE("'2018-02 (Д)'!S",TEXT(MATCH($C54,'2018-02 (Д)'!$C$2:$C$100,0)+1,0)))="Н/Д",AND(INDIRECT(CONCATENATE("'2018-03 (Д)'!S",TEXT(MATCH($C54,'2018-03 (Д)'!$C$2:$C$100,0)+1,0)))="Н/Д",INDIRECT(CONCATENATE("'2018-02 (Д)'!S",TEXT(MATCH($C54,'2018-02 (Д)'!$C$2:$C$100,0)+1,0))))),"Н/Д",((INDIRECT(CONCATENATE("'2018-03 (Д)'!S",TEXT(MATCH($C54,'2018-03 (Д)'!$C$2:$C$100,0)+1,0)))-INDIRECT(CONCATENATE("'2018-02 (Д)'!S",TEXT(MATCH($C54,'2018-02 (Д)'!$C$2:$C$100,0)+1,0))))/INDIRECT(CONCATENATE("'2018-02 (Д)'!S",TEXT(MATCH($C54,'2018-02 (Д)'!$C$2:$C$100,0)+1,0))))*100)</f>
        <v>81.504253950096512</v>
      </c>
      <c r="FD54" s="9">
        <f ca="1">IF(OR(INDIRECT(CONCATENATE("'2018-04 (Д)'!S",TEXT(MATCH($C54,'2018-04 (Д)'!$C$2:$C$100,0)+1,0)))="Н/Д",INDIRECT(CONCATENATE("'2018-03 (Д)'!S",TEXT(MATCH($C54,'2018-03 (Д)'!$C$2:$C$100,0)+1,0)))="Н/Д",AND(INDIRECT(CONCATENATE("'2018-04 (Д)'!S",TEXT(MATCH($C54,'2018-04 (Д)'!$C$2:$C$100,0)+1,0)))="Н/Д",INDIRECT(CONCATENATE("'2018-03 (Д)'!S",TEXT(MATCH($C54,'2018-03 (Д)'!$C$2:$C$100,0)+1,0))))),"Н/Д",((INDIRECT(CONCATENATE("'2018-04 (Д)'!S",TEXT(MATCH($C54,'2018-04 (Д)'!$C$2:$C$100,0)+1,0)))-INDIRECT(CONCATENATE("'2018-03 (Д)'!S",TEXT(MATCH($C54,'2018-03 (Д)'!$C$2:$C$100,0)+1,0))))/INDIRECT(CONCATENATE("'2018-03 (Д)'!S",TEXT(MATCH($C54,'2018-03 (Д)'!$C$2:$C$100,0)+1,0))))*100)</f>
        <v>61.228187655099063</v>
      </c>
      <c r="FE54" s="9">
        <f ca="1">IF(OR(INDIRECT(CONCATENATE("'2018-05 (Д)'!S",TEXT(MATCH($C54,'2018-05 (Д)'!$C$2:$C$100,0)+1,0)))="Н/Д",INDIRECT(CONCATENATE("'2018-04 (Д)'!S",TEXT(MATCH($C54,'2018-04 (Д)'!$C$2:$C$100,0)+1,0)))="Н/Д",AND(INDIRECT(CONCATENATE("'2018-05 (Д)'!S",TEXT(MATCH($C54,'2018-05 (Д)'!$C$2:$C$100,0)+1,0)))="Н/Д",INDIRECT(CONCATENATE("'2018-04 (Д)'!S",TEXT(MATCH($C54,'2018-04 (Д)'!$C$2:$C$100,0)+1,0))))),"Н/Д",((INDIRECT(CONCATENATE("'2018-05 (Д)'!S",TEXT(MATCH($C54,'2018-05 (Д)'!$C$2:$C$100,0)+1,0)))-INDIRECT(CONCATENATE("'2018-04 (Д)'!S",TEXT(MATCH($C54,'2018-04 (Д)'!$C$2:$C$100,0)+1,0))))/INDIRECT(CONCATENATE("'2018-04 (Д)'!S",TEXT(MATCH($C54,'2018-04 (Д)'!$C$2:$C$100,0)+1,0))))*100)</f>
        <v>54.029952847475016</v>
      </c>
      <c r="FF54" s="9">
        <f ca="1">IF(OR(INDIRECT(CONCATENATE("'2018-06 (Д)'!S",TEXT(MATCH($C54,'2018-06 (Д)'!$C$2:$C$100,0)+1,0)))="Н/Д",INDIRECT(CONCATENATE("'2018-05 (Д)'!S",TEXT(MATCH($C54,'2018-05 (Д)'!$C$2:$C$100,0)+1,0)))="Н/Д",AND(INDIRECT(CONCATENATE("'2018-06 (Д)'!S",TEXT(MATCH($C54,'2018-06 (Д)'!$C$2:$C$100,0)+1,0)))="Н/Д",INDIRECT(CONCATENATE("'2018-05 (Д)'!S",TEXT(MATCH($C54,'2018-05 (Д)'!$C$2:$C$100,0)+1,0))))),"Н/Д",((INDIRECT(CONCATENATE("'2018-06 (Д)'!S",TEXT(MATCH($C54,'2018-06 (Д)'!$C$2:$C$100,0)+1,0)))-INDIRECT(CONCATENATE("'2018-05 (Д)'!S",TEXT(MATCH($C54,'2018-05 (Д)'!$C$2:$C$100,0)+1,0))))/INDIRECT(CONCATENATE("'2018-05 (Д)'!S",TEXT(MATCH($C54,'2018-05 (Д)'!$C$2:$C$100,0)+1,0))))*100)</f>
        <v>-2.6171366938425913</v>
      </c>
      <c r="FG54" s="9">
        <f ca="1">IF(OR(INDIRECT(CONCATENATE("'2018-07 (Д)'!S",TEXT(MATCH($C54,'2018-07 (Д)'!$C$2:$C$100,0)+1,0)))="Н/Д",INDIRECT(CONCATENATE("'2018-06 (Д)'!S",TEXT(MATCH($C54,'2018-06 (Д)'!$C$2:$C$100,0)+1,0)))="Н/Д",AND(INDIRECT(CONCATENATE("'2018-07 (Д)'!S",TEXT(MATCH($C54,'2018-07 (Д)'!$C$2:$C$100,0)+1,0)))="Н/Д",INDIRECT(CONCATENATE("'2018-06 (Д)'!S",TEXT(MATCH($C54,'2018-06 (Д)'!$C$2:$C$100,0)+1,0))))),"Н/Д",((INDIRECT(CONCATENATE("'2018-07 (Д)'!S",TEXT(MATCH($C54,'2018-07 (Д)'!$C$2:$C$100,0)+1,0)))-INDIRECT(CONCATENATE("'2018-06 (Д)'!S",TEXT(MATCH($C54,'2018-06 (Д)'!$C$2:$C$100,0)+1,0))))/INDIRECT(CONCATENATE("'2018-06 (Д)'!S",TEXT(MATCH($C54,'2018-06 (Д)'!$C$2:$C$100,0)+1,0))))*100)</f>
        <v>-52.505049188872242</v>
      </c>
      <c r="FH54" s="9">
        <f ca="1">IF(OR(INDIRECT(CONCATENATE("'2018-08 (Д)'!S",TEXT(MATCH($C54,'2018-08 (Д)'!$C$2:$C$100,0)+1,0)))="Н/Д",INDIRECT(CONCATENATE("'2018-07 (Д)'!S",TEXT(MATCH($C54,'2018-07 (Д)'!$C$2:$C$100,0)+1,0)))="Н/Д",AND(INDIRECT(CONCATENATE("'2018-08 (Д)'!S",TEXT(MATCH($C54,'2018-08 (Д)'!$C$2:$C$100,0)+1,0)))="Н/Д",INDIRECT(CONCATENATE("'2018-07 (Д)'!S",TEXT(MATCH($C54,'2018-07 (Д)'!$C$2:$C$100,0)+1,0))))),"Н/Д",((INDIRECT(CONCATENATE("'2018-08 (Д)'!S",TEXT(MATCH($C54,'2018-08 (Д)'!$C$2:$C$100,0)+1,0)))-INDIRECT(CONCATENATE("'2018-07 (Д)'!S",TEXT(MATCH($C54,'2018-07 (Д)'!$C$2:$C$100,0)+1,0))))/INDIRECT(CONCATENATE("'2018-07 (Д)'!S",TEXT(MATCH($C54,'2018-07 (Д)'!$C$2:$C$100,0)+1,0))))*100)</f>
        <v>100.39437585733882</v>
      </c>
      <c r="FI54" s="9">
        <f ca="1">IF(OR(INDIRECT(CONCATENATE("'2018-09 (Д)'!S",TEXT(MATCH($C54,'2018-09 (Д)'!$C$2:$C$100,0)+1,0)))="Н/Д",INDIRECT(CONCATENATE("'2018-08 (Д)'!S",TEXT(MATCH($C54,'2018-08 (Д)'!$C$2:$C$100,0)+1,0)))="Н/Д",AND(INDIRECT(CONCATENATE("'2018-09 (Д)'!S",TEXT(MATCH($C54,'2018-09 (Д)'!$C$2:$C$100,0)+1,0)))="Н/Д",INDIRECT(CONCATENATE("'2018-08 (Д)'!S",TEXT(MATCH($C54,'2018-08 (Д)'!$C$2:$C$100,0)+1,0))))),"Н/Д",((INDIRECT(CONCATENATE("'2018-09 (Д)'!S",TEXT(MATCH($C54,'2018-09 (Д)'!$C$2:$C$100,0)+1,0)))-INDIRECT(CONCATENATE("'2018-08 (Д)'!S",TEXT(MATCH($C54,'2018-08 (Д)'!$C$2:$C$100,0)+1,0))))/INDIRECT(CONCATENATE("'2018-08 (Д)'!S",TEXT(MATCH($C54,'2018-08 (Д)'!$C$2:$C$100,0)+1,0))))*100)</f>
        <v>-67.019765551467444</v>
      </c>
      <c r="FJ54" s="9">
        <f ca="1">IF(OR(INDIRECT(CONCATENATE("'2018-10 (Д)'!S",TEXT(MATCH($C54,'2018-10 (Д)'!$C$2:$C$100,0)+1,0)))="Н/Д",INDIRECT(CONCATENATE("'2018-09 (Д)'!S",TEXT(MATCH($C54,'2018-09 (Д)'!$C$2:$C$100,0)+1,0)))="Н/Д",AND(INDIRECT(CONCATENATE("'2018-10 (Д)'!S",TEXT(MATCH($C54,'2018-10 (Д)'!$C$2:$C$100,0)+1,0)))="Н/Д",INDIRECT(CONCATENATE("'2018-09 (Д)'!S",TEXT(MATCH($C54,'2018-09 (Д)'!$C$2:$C$100,0)+1,0))))),"Н/Д",((INDIRECT(CONCATENATE("'2018-10 (Д)'!S",TEXT(MATCH($C54,'2018-10 (Д)'!$C$2:$C$100,0)+1,0)))-INDIRECT(CONCATENATE("'2018-09 (Д)'!S",TEXT(MATCH($C54,'2018-09 (Д)'!$C$2:$C$100,0)+1,0))))/INDIRECT(CONCATENATE("'2018-09 (Д)'!S",TEXT(MATCH($C54,'2018-09 (Д)'!$C$2:$C$100,0)+1,0))))*100)</f>
        <v>96.046077210460766</v>
      </c>
      <c r="FK54" s="9">
        <f ca="1">IF(OR(INDIRECT(CONCATENATE("'2018-11 (Д)'!S",TEXT(MATCH($C54,'2018-11 (Д)'!$C$2:$C$100,0)+1,0)))="Н/Д",INDIRECT(CONCATENATE("'2018-10 (Д)'!S",TEXT(MATCH($C54,'2018-10 (Д)'!$C$2:$C$100,0)+1,0)))="Н/Д",AND(INDIRECT(CONCATENATE("'2018-11 (Д)'!S",TEXT(MATCH($C54,'2018-11 (Д)'!$C$2:$C$100,0)+1,0)))="Н/Д",INDIRECT(CONCATENATE("'2018-10 (Д)'!S",TEXT(MATCH($C54,'2018-10 (Д)'!$C$2:$C$100,0)+1,0))))),"Н/Д",((INDIRECT(CONCATENATE("'2018-11 (Д)'!S",TEXT(MATCH($C54,'2018-11 (Д)'!$C$2:$C$100,0)+1,0)))-INDIRECT(CONCATENATE("'2018-10 (Д)'!S",TEXT(MATCH($C54,'2018-10 (Д)'!$C$2:$C$100,0)+1,0))))/INDIRECT(CONCATENATE("'2018-10 (Д)'!S",TEXT(MATCH($C54,'2018-10 (Д)'!$C$2:$C$100,0)+1,0))))*100)</f>
        <v>-62.071886083320102</v>
      </c>
      <c r="FL54" s="9">
        <f ca="1">IF(OR(INDIRECT(CONCATENATE("'2018-12 (Д)'!S",TEXT(MATCH($C54,'2018-12 (Д)'!$C$2:$C$100,0)+1,0)))="Н/Д",INDIRECT(CONCATENATE("'2018-11 (Д)'!S",TEXT(MATCH($C54,'2018-11 (Д)'!$C$2:$C$100,0)+1,0)))="Н/Д",AND(INDIRECT(CONCATENATE("'2018-12 (Д)'!S",TEXT(MATCH($C54,'2018-12 (Д)'!$C$2:$C$100,0)+1,0)))="Н/Д",INDIRECT(CONCATENATE("'2018-11 (Д)'!S",TEXT(MATCH($C54,'2018-11 (Д)'!$C$2:$C$100,0)+1,0))))),"Н/Д",((INDIRECT(CONCATENATE("'2018-12 (Д)'!S",TEXT(MATCH($C54,'2018-12 (Д)'!$C$2:$C$100,0)+1,0)))-INDIRECT(CONCATENATE("'2018-11 (Д)'!S",TEXT(MATCH($C54,'2018-11 (Д)'!$C$2:$C$100,0)+1,0))))/INDIRECT(CONCATENATE("'2018-11 (Д)'!S",TEXT(MATCH($C54,'2018-11 (Д)'!$C$2:$C$100,0)+1,0))))*100)</f>
        <v>21.025819958129798</v>
      </c>
      <c r="FM54" s="9"/>
      <c r="FN54" s="9">
        <f ca="1">IF(OR(INDIRECT(CONCATENATE("'2018-03 (Д)'!T",TEXT(MATCH($C54,'2018-03 (Д)'!$C$2:$C$100,0)+1,0)))="Н/Д",INDIRECT(CONCATENATE("'2018-02 (Д)'!T",TEXT(MATCH($C54,'2018-02 (Д)'!$C$2:$C$100,0)+1,0)))="Н/Д",AND(INDIRECT(CONCATENATE("'2018-03 (Д)'!T",TEXT(MATCH($C54,'2018-03 (Д)'!$C$2:$C$100,0)+1,0)))="Н/Д",INDIRECT(CONCATENATE("'2018-02 (Д)'!T",TEXT(MATCH($C54,'2018-02 (Д)'!$C$2:$C$100,0)+1,0))))),"Н/Д",((INDIRECT(CONCATENATE("'2018-03 (Д)'!T",TEXT(MATCH($C54,'2018-03 (Д)'!$C$2:$C$100,0)+1,0)))-INDIRECT(CONCATENATE("'2018-02 (Д)'!T",TEXT(MATCH($C54,'2018-02 (Д)'!$C$2:$C$100,0)+1,0))))/INDIRECT(CONCATENATE("'2018-02 (Д)'!T",TEXT(MATCH($C54,'2018-02 (Д)'!$C$2:$C$100,0)+1,0))))*100)</f>
        <v>14.977496801217303</v>
      </c>
      <c r="FO54" s="9">
        <f ca="1">IF(OR(INDIRECT(CONCATENATE("'2018-04 (Д)'!T",TEXT(MATCH($C54,'2018-04 (Д)'!$C$2:$C$100,0)+1,0)))="Н/Д",INDIRECT(CONCATENATE("'2018-03 (Д)'!T",TEXT(MATCH($C54,'2018-03 (Д)'!$C$2:$C$100,0)+1,0)))="Н/Д",AND(INDIRECT(CONCATENATE("'2018-04 (Д)'!T",TEXT(MATCH($C54,'2018-04 (Д)'!$C$2:$C$100,0)+1,0)))="Н/Д",INDIRECT(CONCATENATE("'2018-03 (Д)'!T",TEXT(MATCH($C54,'2018-03 (Д)'!$C$2:$C$100,0)+1,0))))),"Н/Д",((INDIRECT(CONCATENATE("'2018-04 (Д)'!T",TEXT(MATCH($C54,'2018-04 (Д)'!$C$2:$C$100,0)+1,0)))-INDIRECT(CONCATENATE("'2018-03 (Д)'!T",TEXT(MATCH($C54,'2018-03 (Д)'!$C$2:$C$100,0)+1,0))))/INDIRECT(CONCATENATE("'2018-03 (Д)'!T",TEXT(MATCH($C54,'2018-03 (Д)'!$C$2:$C$100,0)+1,0))))*100)</f>
        <v>29.051362007749603</v>
      </c>
      <c r="FP54" s="9">
        <f ca="1">IF(OR(INDIRECT(CONCATENATE("'2018-05 (Д)'!T",TEXT(MATCH($C54,'2018-05 (Д)'!$C$2:$C$100,0)+1,0)))="Н/Д",INDIRECT(CONCATENATE("'2018-04 (Д)'!T",TEXT(MATCH($C54,'2018-04 (Д)'!$C$2:$C$100,0)+1,0)))="Н/Д",AND(INDIRECT(CONCATENATE("'2018-05 (Д)'!T",TEXT(MATCH($C54,'2018-05 (Д)'!$C$2:$C$100,0)+1,0)))="Н/Д",INDIRECT(CONCATENATE("'2018-04 (Д)'!T",TEXT(MATCH($C54,'2018-04 (Д)'!$C$2:$C$100,0)+1,0))))),"Н/Д",((INDIRECT(CONCATENATE("'2018-05 (Д)'!T",TEXT(MATCH($C54,'2018-05 (Д)'!$C$2:$C$100,0)+1,0)))-INDIRECT(CONCATENATE("'2018-04 (Д)'!T",TEXT(MATCH($C54,'2018-04 (Д)'!$C$2:$C$100,0)+1,0))))/INDIRECT(CONCATENATE("'2018-04 (Д)'!T",TEXT(MATCH($C54,'2018-04 (Д)'!$C$2:$C$100,0)+1,0))))*100)</f>
        <v>-7.3875046178181583</v>
      </c>
      <c r="FQ54" s="9">
        <f ca="1">IF(OR(INDIRECT(CONCATENATE("'2018-06 (Д)'!T",TEXT(MATCH($C54,'2018-06 (Д)'!$C$2:$C$100,0)+1,0)))="Н/Д",INDIRECT(CONCATENATE("'2018-05 (Д)'!T",TEXT(MATCH($C54,'2018-05 (Д)'!$C$2:$C$100,0)+1,0)))="Н/Д",AND(INDIRECT(CONCATENATE("'2018-06 (Д)'!T",TEXT(MATCH($C54,'2018-06 (Д)'!$C$2:$C$100,0)+1,0)))="Н/Д",INDIRECT(CONCATENATE("'2018-05 (Д)'!T",TEXT(MATCH($C54,'2018-05 (Д)'!$C$2:$C$100,0)+1,0))))),"Н/Д",((INDIRECT(CONCATENATE("'2018-06 (Д)'!T",TEXT(MATCH($C54,'2018-06 (Д)'!$C$2:$C$100,0)+1,0)))-INDIRECT(CONCATENATE("'2018-05 (Д)'!T",TEXT(MATCH($C54,'2018-05 (Д)'!$C$2:$C$100,0)+1,0))))/INDIRECT(CONCATENATE("'2018-05 (Д)'!T",TEXT(MATCH($C54,'2018-05 (Д)'!$C$2:$C$100,0)+1,0))))*100)</f>
        <v>1.5211604838009798</v>
      </c>
      <c r="FR54" s="9">
        <f ca="1">IF(OR(INDIRECT(CONCATENATE("'2018-07 (Д)'!T",TEXT(MATCH($C54,'2018-07 (Д)'!$C$2:$C$100,0)+1,0)))="Н/Д",INDIRECT(CONCATENATE("'2018-06 (Д)'!T",TEXT(MATCH($C54,'2018-06 (Д)'!$C$2:$C$100,0)+1,0)))="Н/Д",AND(INDIRECT(CONCATENATE("'2018-07 (Д)'!T",TEXT(MATCH($C54,'2018-07 (Д)'!$C$2:$C$100,0)+1,0)))="Н/Д",INDIRECT(CONCATENATE("'2018-06 (Д)'!T",TEXT(MATCH($C54,'2018-06 (Д)'!$C$2:$C$100,0)+1,0))))),"Н/Д",((INDIRECT(CONCATENATE("'2018-07 (Д)'!T",TEXT(MATCH($C54,'2018-07 (Д)'!$C$2:$C$100,0)+1,0)))-INDIRECT(CONCATENATE("'2018-06 (Д)'!T",TEXT(MATCH($C54,'2018-06 (Д)'!$C$2:$C$100,0)+1,0))))/INDIRECT(CONCATENATE("'2018-06 (Д)'!T",TEXT(MATCH($C54,'2018-06 (Д)'!$C$2:$C$100,0)+1,0))))*100)</f>
        <v>-3.4772961649223921</v>
      </c>
      <c r="FS54" s="9">
        <f ca="1">IF(OR(INDIRECT(CONCATENATE("'2018-08 (Д)'!T",TEXT(MATCH($C54,'2018-08 (Д)'!$C$2:$C$100,0)+1,0)))="Н/Д",INDIRECT(CONCATENATE("'2018-07 (Д)'!T",TEXT(MATCH($C54,'2018-07 (Д)'!$C$2:$C$100,0)+1,0)))="Н/Д",AND(INDIRECT(CONCATENATE("'2018-08 (Д)'!T",TEXT(MATCH($C54,'2018-08 (Д)'!$C$2:$C$100,0)+1,0)))="Н/Д",INDIRECT(CONCATENATE("'2018-07 (Д)'!T",TEXT(MATCH($C54,'2018-07 (Д)'!$C$2:$C$100,0)+1,0))))),"Н/Д",((INDIRECT(CONCATENATE("'2018-08 (Д)'!T",TEXT(MATCH($C54,'2018-08 (Д)'!$C$2:$C$100,0)+1,0)))-INDIRECT(CONCATENATE("'2018-07 (Д)'!T",TEXT(MATCH($C54,'2018-07 (Д)'!$C$2:$C$100,0)+1,0))))/INDIRECT(CONCATENATE("'2018-07 (Д)'!T",TEXT(MATCH($C54,'2018-07 (Д)'!$C$2:$C$100,0)+1,0))))*100)</f>
        <v>16.606068687669577</v>
      </c>
      <c r="FT54" s="9">
        <f ca="1">IF(OR(INDIRECT(CONCATENATE("'2018-09 (Д)'!T",TEXT(MATCH($C54,'2018-09 (Д)'!$C$2:$C$100,0)+1,0)))="Н/Д",INDIRECT(CONCATENATE("'2018-08 (Д)'!T",TEXT(MATCH($C54,'2018-08 (Д)'!$C$2:$C$100,0)+1,0)))="Н/Д",AND(INDIRECT(CONCATENATE("'2018-09 (Д)'!T",TEXT(MATCH($C54,'2018-09 (Д)'!$C$2:$C$100,0)+1,0)))="Н/Д",INDIRECT(CONCATENATE("'2018-08 (Д)'!T",TEXT(MATCH($C54,'2018-08 (Д)'!$C$2:$C$100,0)+1,0))))),"Н/Д",((INDIRECT(CONCATENATE("'2018-09 (Д)'!T",TEXT(MATCH($C54,'2018-09 (Д)'!$C$2:$C$100,0)+1,0)))-INDIRECT(CONCATENATE("'2018-08 (Д)'!T",TEXT(MATCH($C54,'2018-08 (Д)'!$C$2:$C$100,0)+1,0))))/INDIRECT(CONCATENATE("'2018-08 (Д)'!T",TEXT(MATCH($C54,'2018-08 (Д)'!$C$2:$C$100,0)+1,0))))*100)</f>
        <v>-14.882518181138375</v>
      </c>
      <c r="FU54" s="9">
        <f ca="1">IF(OR(INDIRECT(CONCATENATE("'2018-10 (Д)'!T",TEXT(MATCH($C54,'2018-10 (Д)'!$C$2:$C$100,0)+1,0)))="Н/Д",INDIRECT(CONCATENATE("'2018-09 (Д)'!T",TEXT(MATCH($C54,'2018-09 (Д)'!$C$2:$C$100,0)+1,0)))="Н/Д",AND(INDIRECT(CONCATENATE("'2018-10 (Д)'!T",TEXT(MATCH($C54,'2018-10 (Д)'!$C$2:$C$100,0)+1,0)))="Н/Д",INDIRECT(CONCATENATE("'2018-09 (Д)'!T",TEXT(MATCH($C54,'2018-09 (Д)'!$C$2:$C$100,0)+1,0))))),"Н/Д",((INDIRECT(CONCATENATE("'2018-10 (Д)'!T",TEXT(MATCH($C54,'2018-10 (Д)'!$C$2:$C$100,0)+1,0)))-INDIRECT(CONCATENATE("'2018-09 (Д)'!T",TEXT(MATCH($C54,'2018-09 (Д)'!$C$2:$C$100,0)+1,0))))/INDIRECT(CONCATENATE("'2018-09 (Д)'!T",TEXT(MATCH($C54,'2018-09 (Д)'!$C$2:$C$100,0)+1,0))))*100)</f>
        <v>10.542601984300372</v>
      </c>
      <c r="FV54" s="9">
        <f ca="1">IF(OR(INDIRECT(CONCATENATE("'2018-11 (Д)'!T",TEXT(MATCH($C54,'2018-11 (Д)'!$C$2:$C$100,0)+1,0)))="Н/Д",INDIRECT(CONCATENATE("'2018-10 (Д)'!T",TEXT(MATCH($C54,'2018-10 (Д)'!$C$2:$C$100,0)+1,0)))="Н/Д",AND(INDIRECT(CONCATENATE("'2018-11 (Д)'!T",TEXT(MATCH($C54,'2018-11 (Д)'!$C$2:$C$100,0)+1,0)))="Н/Д",INDIRECT(CONCATENATE("'2018-10 (Д)'!T",TEXT(MATCH($C54,'2018-10 (Д)'!$C$2:$C$100,0)+1,0))))),"Н/Д",((INDIRECT(CONCATENATE("'2018-11 (Д)'!T",TEXT(MATCH($C54,'2018-11 (Д)'!$C$2:$C$100,0)+1,0)))-INDIRECT(CONCATENATE("'2018-10 (Д)'!T",TEXT(MATCH($C54,'2018-10 (Д)'!$C$2:$C$100,0)+1,0))))/INDIRECT(CONCATENATE("'2018-10 (Д)'!T",TEXT(MATCH($C54,'2018-10 (Д)'!$C$2:$C$100,0)+1,0))))*100)</f>
        <v>3.6056966500919758</v>
      </c>
      <c r="FW54" s="9">
        <f ca="1">IF(OR(INDIRECT(CONCATENATE("'2018-12 (Д)'!T",TEXT(MATCH($C54,'2018-12 (Д)'!$C$2:$C$100,0)+1,0)))="Н/Д",INDIRECT(CONCATENATE("'2018-11 (Д)'!T",TEXT(MATCH($C54,'2018-11 (Д)'!$C$2:$C$100,0)+1,0)))="Н/Д",AND(INDIRECT(CONCATENATE("'2018-12 (Д)'!T",TEXT(MATCH($C54,'2018-12 (Д)'!$C$2:$C$100,0)+1,0)))="Н/Д",INDIRECT(CONCATENATE("'2018-11 (Д)'!T",TEXT(MATCH($C54,'2018-11 (Д)'!$C$2:$C$100,0)+1,0))))),"Н/Д",((INDIRECT(CONCATENATE("'2018-12 (Д)'!T",TEXT(MATCH($C54,'2018-12 (Д)'!$C$2:$C$100,0)+1,0)))-INDIRECT(CONCATENATE("'2018-11 (Д)'!T",TEXT(MATCH($C54,'2018-11 (Д)'!$C$2:$C$100,0)+1,0))))/INDIRECT(CONCATENATE("'2018-11 (Д)'!T",TEXT(MATCH($C54,'2018-11 (Д)'!$C$2:$C$100,0)+1,0))))*100)</f>
        <v>-24.506072438634106</v>
      </c>
      <c r="FX54" s="9"/>
      <c r="FY54" s="9">
        <f ca="1">IF(OR(INDIRECT(CONCATENATE("'2018-03 (Д)'!U",TEXT(MATCH($C54,'2018-03 (Д)'!$C$2:$C$100,0)+1,0)))="Н/Д",INDIRECT(CONCATENATE("'2018-02 (Д)'!U",TEXT(MATCH($C54,'2018-02 (Д)'!$C$2:$C$100,0)+1,0)))="Н/Д",AND(INDIRECT(CONCATENATE("'2018-03 (Д)'!U",TEXT(MATCH($C54,'2018-03 (Д)'!$C$2:$C$100,0)+1,0)))="Н/Д",INDIRECT(CONCATENATE("'2018-02 (Д)'!U",TEXT(MATCH($C54,'2018-02 (Д)'!$C$2:$C$100,0)+1,0))))),"Н/Д",((INDIRECT(CONCATENATE("'2018-03 (Д)'!U",TEXT(MATCH($C54,'2018-03 (Д)'!$C$2:$C$100,0)+1,0)))-INDIRECT(CONCATENATE("'2018-02 (Д)'!U",TEXT(MATCH($C54,'2018-02 (Д)'!$C$2:$C$100,0)+1,0))))/INDIRECT(CONCATENATE("'2018-02 (Д)'!U",TEXT(MATCH($C54,'2018-02 (Д)'!$C$2:$C$100,0)+1,0))))*100)</f>
        <v>-180.01713174893115</v>
      </c>
      <c r="FZ54" s="9">
        <f ca="1">IF(OR(INDIRECT(CONCATENATE("'2018-04 (Д)'!U",TEXT(MATCH($C54,'2018-04 (Д)'!$C$2:$C$100,0)+1,0)))="Н/Д",INDIRECT(CONCATENATE("'2018-03 (Д)'!U",TEXT(MATCH($C54,'2018-03 (Д)'!$C$2:$C$100,0)+1,0)))="Н/Д",AND(INDIRECT(CONCATENATE("'2018-04 (Д)'!U",TEXT(MATCH($C54,'2018-04 (Д)'!$C$2:$C$100,0)+1,0)))="Н/Д",INDIRECT(CONCATENATE("'2018-03 (Д)'!U",TEXT(MATCH($C54,'2018-03 (Д)'!$C$2:$C$100,0)+1,0))))),"Н/Д",((INDIRECT(CONCATENATE("'2018-04 (Д)'!U",TEXT(MATCH($C54,'2018-04 (Д)'!$C$2:$C$100,0)+1,0)))-INDIRECT(CONCATENATE("'2018-03 (Д)'!U",TEXT(MATCH($C54,'2018-03 (Д)'!$C$2:$C$100,0)+1,0))))/INDIRECT(CONCATENATE("'2018-03 (Д)'!U",TEXT(MATCH($C54,'2018-03 (Д)'!$C$2:$C$100,0)+1,0))))*100)</f>
        <v>-122.41825611869292</v>
      </c>
      <c r="GA54" s="9">
        <f ca="1">IF(OR(INDIRECT(CONCATENATE("'2018-05 (Д)'!U",TEXT(MATCH($C54,'2018-05 (Д)'!$C$2:$C$100,0)+1,0)))="Н/Д",INDIRECT(CONCATENATE("'2018-04 (Д)'!U",TEXT(MATCH($C54,'2018-04 (Д)'!$C$2:$C$100,0)+1,0)))="Н/Д",AND(INDIRECT(CONCATENATE("'2018-05 (Д)'!U",TEXT(MATCH($C54,'2018-05 (Д)'!$C$2:$C$100,0)+1,0)))="Н/Д",INDIRECT(CONCATENATE("'2018-04 (Д)'!U",TEXT(MATCH($C54,'2018-04 (Д)'!$C$2:$C$100,0)+1,0))))),"Н/Д",((INDIRECT(CONCATENATE("'2018-05 (Д)'!U",TEXT(MATCH($C54,'2018-05 (Д)'!$C$2:$C$100,0)+1,0)))-INDIRECT(CONCATENATE("'2018-04 (Д)'!U",TEXT(MATCH($C54,'2018-04 (Д)'!$C$2:$C$100,0)+1,0))))/INDIRECT(CONCATENATE("'2018-04 (Д)'!U",TEXT(MATCH($C54,'2018-04 (Д)'!$C$2:$C$100,0)+1,0))))*100)</f>
        <v>79.747754338644199</v>
      </c>
      <c r="GB54" s="9">
        <f ca="1">IF(OR(INDIRECT(CONCATENATE("'2018-06 (Д)'!U",TEXT(MATCH($C54,'2018-06 (Д)'!$C$2:$C$100,0)+1,0)))="Н/Д",INDIRECT(CONCATENATE("'2018-05 (Д)'!U",TEXT(MATCH($C54,'2018-05 (Д)'!$C$2:$C$100,0)+1,0)))="Н/Д",AND(INDIRECT(CONCATENATE("'2018-06 (Д)'!U",TEXT(MATCH($C54,'2018-06 (Д)'!$C$2:$C$100,0)+1,0)))="Н/Д",INDIRECT(CONCATENATE("'2018-05 (Д)'!U",TEXT(MATCH($C54,'2018-05 (Д)'!$C$2:$C$100,0)+1,0))))),"Н/Д",((INDIRECT(CONCATENATE("'2018-06 (Д)'!U",TEXT(MATCH($C54,'2018-06 (Д)'!$C$2:$C$100,0)+1,0)))-INDIRECT(CONCATENATE("'2018-05 (Д)'!U",TEXT(MATCH($C54,'2018-05 (Д)'!$C$2:$C$100,0)+1,0))))/INDIRECT(CONCATENATE("'2018-05 (Д)'!U",TEXT(MATCH($C54,'2018-05 (Д)'!$C$2:$C$100,0)+1,0))))*100)</f>
        <v>-62.609075531578895</v>
      </c>
      <c r="GC54" s="9">
        <f ca="1">IF(OR(INDIRECT(CONCATENATE("'2018-07 (Д)'!U",TEXT(MATCH($C54,'2018-07 (Д)'!$C$2:$C$100,0)+1,0)))="Н/Д",INDIRECT(CONCATENATE("'2018-06 (Д)'!U",TEXT(MATCH($C54,'2018-06 (Д)'!$C$2:$C$100,0)+1,0)))="Н/Д",AND(INDIRECT(CONCATENATE("'2018-07 (Д)'!U",TEXT(MATCH($C54,'2018-07 (Д)'!$C$2:$C$100,0)+1,0)))="Н/Д",INDIRECT(CONCATENATE("'2018-06 (Д)'!U",TEXT(MATCH($C54,'2018-06 (Д)'!$C$2:$C$100,0)+1,0))))),"Н/Д",((INDIRECT(CONCATENATE("'2018-07 (Д)'!U",TEXT(MATCH($C54,'2018-07 (Д)'!$C$2:$C$100,0)+1,0)))-INDIRECT(CONCATENATE("'2018-06 (Д)'!U",TEXT(MATCH($C54,'2018-06 (Д)'!$C$2:$C$100,0)+1,0))))/INDIRECT(CONCATENATE("'2018-06 (Д)'!U",TEXT(MATCH($C54,'2018-06 (Д)'!$C$2:$C$100,0)+1,0))))*100)</f>
        <v>-158.8446510711955</v>
      </c>
      <c r="GD54" s="9">
        <f ca="1">IF(OR(INDIRECT(CONCATENATE("'2018-08 (Д)'!U",TEXT(MATCH($C54,'2018-08 (Д)'!$C$2:$C$100,0)+1,0)))="Н/Д",INDIRECT(CONCATENATE("'2018-07 (Д)'!U",TEXT(MATCH($C54,'2018-07 (Д)'!$C$2:$C$100,0)+1,0)))="Н/Д",AND(INDIRECT(CONCATENATE("'2018-08 (Д)'!U",TEXT(MATCH($C54,'2018-08 (Д)'!$C$2:$C$100,0)+1,0)))="Н/Д",INDIRECT(CONCATENATE("'2018-07 (Д)'!U",TEXT(MATCH($C54,'2018-07 (Д)'!$C$2:$C$100,0)+1,0))))),"Н/Д",((INDIRECT(CONCATENATE("'2018-08 (Д)'!U",TEXT(MATCH($C54,'2018-08 (Д)'!$C$2:$C$100,0)+1,0)))-INDIRECT(CONCATENATE("'2018-07 (Д)'!U",TEXT(MATCH($C54,'2018-07 (Д)'!$C$2:$C$100,0)+1,0))))/INDIRECT(CONCATENATE("'2018-07 (Д)'!U",TEXT(MATCH($C54,'2018-07 (Д)'!$C$2:$C$100,0)+1,0))))*100)</f>
        <v>-301.25217855913615</v>
      </c>
      <c r="GE54" s="9">
        <f ca="1">IF(OR(INDIRECT(CONCATENATE("'2018-09 (Д)'!U",TEXT(MATCH($C54,'2018-09 (Д)'!$C$2:$C$100,0)+1,0)))="Н/Д",INDIRECT(CONCATENATE("'2018-08 (Д)'!U",TEXT(MATCH($C54,'2018-08 (Д)'!$C$2:$C$100,0)+1,0)))="Н/Д",AND(INDIRECT(CONCATENATE("'2018-09 (Д)'!U",TEXT(MATCH($C54,'2018-09 (Д)'!$C$2:$C$100,0)+1,0)))="Н/Д",INDIRECT(CONCATENATE("'2018-08 (Д)'!U",TEXT(MATCH($C54,'2018-08 (Д)'!$C$2:$C$100,0)+1,0))))),"Н/Д",((INDIRECT(CONCATENATE("'2018-09 (Д)'!U",TEXT(MATCH($C54,'2018-09 (Д)'!$C$2:$C$100,0)+1,0)))-INDIRECT(CONCATENATE("'2018-08 (Д)'!U",TEXT(MATCH($C54,'2018-08 (Д)'!$C$2:$C$100,0)+1,0))))/INDIRECT(CONCATENATE("'2018-08 (Д)'!U",TEXT(MATCH($C54,'2018-08 (Д)'!$C$2:$C$100,0)+1,0))))*100)</f>
        <v>60.412581501532657</v>
      </c>
      <c r="GF54" s="9">
        <f ca="1">IF(OR(INDIRECT(CONCATENATE("'2018-10 (Д)'!U",TEXT(MATCH($C54,'2018-10 (Д)'!$C$2:$C$100,0)+1,0)))="Н/Д",INDIRECT(CONCATENATE("'2018-09 (Д)'!U",TEXT(MATCH($C54,'2018-09 (Д)'!$C$2:$C$100,0)+1,0)))="Н/Д",AND(INDIRECT(CONCATENATE("'2018-10 (Д)'!U",TEXT(MATCH($C54,'2018-10 (Д)'!$C$2:$C$100,0)+1,0)))="Н/Д",INDIRECT(CONCATENATE("'2018-09 (Д)'!U",TEXT(MATCH($C54,'2018-09 (Д)'!$C$2:$C$100,0)+1,0))))),"Н/Д",((INDIRECT(CONCATENATE("'2018-10 (Д)'!U",TEXT(MATCH($C54,'2018-10 (Д)'!$C$2:$C$100,0)+1,0)))-INDIRECT(CONCATENATE("'2018-09 (Д)'!U",TEXT(MATCH($C54,'2018-09 (Д)'!$C$2:$C$100,0)+1,0))))/INDIRECT(CONCATENATE("'2018-09 (Д)'!U",TEXT(MATCH($C54,'2018-09 (Д)'!$C$2:$C$100,0)+1,0))))*100)</f>
        <v>108.10687779595796</v>
      </c>
      <c r="GG54" s="9">
        <f ca="1">IF(OR(INDIRECT(CONCATENATE("'2018-11 (Д)'!U",TEXT(MATCH($C54,'2018-11 (Д)'!$C$2:$C$100,0)+1,0)))="Н/Д",INDIRECT(CONCATENATE("'2018-10 (Д)'!U",TEXT(MATCH($C54,'2018-10 (Д)'!$C$2:$C$100,0)+1,0)))="Н/Д",AND(INDIRECT(CONCATENATE("'2018-11 (Д)'!U",TEXT(MATCH($C54,'2018-11 (Д)'!$C$2:$C$100,0)+1,0)))="Н/Д",INDIRECT(CONCATENATE("'2018-10 (Д)'!U",TEXT(MATCH($C54,'2018-10 (Д)'!$C$2:$C$100,0)+1,0))))),"Н/Д",((INDIRECT(CONCATENATE("'2018-11 (Д)'!U",TEXT(MATCH($C54,'2018-11 (Д)'!$C$2:$C$100,0)+1,0)))-INDIRECT(CONCATENATE("'2018-10 (Д)'!U",TEXT(MATCH($C54,'2018-10 (Д)'!$C$2:$C$100,0)+1,0))))/INDIRECT(CONCATENATE("'2018-10 (Д)'!U",TEXT(MATCH($C54,'2018-10 (Д)'!$C$2:$C$100,0)+1,0))))*100)</f>
        <v>-33.822261342840555</v>
      </c>
      <c r="GH54" s="9">
        <f ca="1">IF(OR(INDIRECT(CONCATENATE("'2018-12 (Д)'!U",TEXT(MATCH($C54,'2018-12 (Д)'!$C$2:$C$100,0)+1,0)))="Н/Д",INDIRECT(CONCATENATE("'2018-11 (Д)'!U",TEXT(MATCH($C54,'2018-11 (Д)'!$C$2:$C$100,0)+1,0)))="Н/Д",AND(INDIRECT(CONCATENATE("'2018-12 (Д)'!U",TEXT(MATCH($C54,'2018-12 (Д)'!$C$2:$C$100,0)+1,0)))="Н/Д",INDIRECT(CONCATENATE("'2018-11 (Д)'!U",TEXT(MATCH($C54,'2018-11 (Д)'!$C$2:$C$100,0)+1,0))))),"Н/Д",((INDIRECT(CONCATENATE("'2018-12 (Д)'!U",TEXT(MATCH($C54,'2018-12 (Д)'!$C$2:$C$100,0)+1,0)))-INDIRECT(CONCATENATE("'2018-11 (Д)'!U",TEXT(MATCH($C54,'2018-11 (Д)'!$C$2:$C$100,0)+1,0))))/INDIRECT(CONCATENATE("'2018-11 (Д)'!U",TEXT(MATCH($C54,'2018-11 (Д)'!$C$2:$C$100,0)+1,0))))*100)</f>
        <v>-108.16488009173115</v>
      </c>
      <c r="GI54" s="9"/>
      <c r="GJ54" s="9">
        <f ca="1">IF(OR(INDIRECT(CONCATENATE("'2018-03 (Д)'!V",TEXT(MATCH($C54,'2018-03 (Д)'!$C$2:$C$100,0)+1,0)))="Н/Д",INDIRECT(CONCATENATE("'2018-02 (Д)'!V",TEXT(MATCH($C54,'2018-02 (Д)'!$C$2:$C$100,0)+1,0)))="Н/Д",AND(INDIRECT(CONCATENATE("'2018-03 (Д)'!V",TEXT(MATCH($C54,'2018-03 (Д)'!$C$2:$C$100,0)+1,0)))="Н/Д",INDIRECT(CONCATENATE("'2018-02 (Д)'!V",TEXT(MATCH($C54,'2018-02 (Д)'!$C$2:$C$100,0)+1,0))))),"Н/Д",((INDIRECT(CONCATENATE("'2018-03 (Д)'!V",TEXT(MATCH($C54,'2018-03 (Д)'!$C$2:$C$100,0)+1,0)))-INDIRECT(CONCATENATE("'2018-02 (Д)'!V",TEXT(MATCH($C54,'2018-02 (Д)'!$C$2:$C$100,0)+1,0))))/INDIRECT(CONCATENATE("'2018-02 (Д)'!V",TEXT(MATCH($C54,'2018-02 (Д)'!$C$2:$C$100,0)+1,0))))*100)</f>
        <v>4.3150671949424941</v>
      </c>
      <c r="GK54" s="9">
        <f ca="1">IF(OR(INDIRECT(CONCATENATE("'2018-04 (Д)'!V",TEXT(MATCH($C54,'2018-04 (Д)'!$C$2:$C$100,0)+1,0)))="Н/Д",INDIRECT(CONCATENATE("'2018-03 (Д)'!V",TEXT(MATCH($C54,'2018-03 (Д)'!$C$2:$C$100,0)+1,0)))="Н/Д",AND(INDIRECT(CONCATENATE("'2018-04 (Д)'!V",TEXT(MATCH($C54,'2018-04 (Д)'!$C$2:$C$100,0)+1,0)))="Н/Д",INDIRECT(CONCATENATE("'2018-03 (Д)'!V",TEXT(MATCH($C54,'2018-03 (Д)'!$C$2:$C$100,0)+1,0))))),"Н/Д",((INDIRECT(CONCATENATE("'2018-04 (Д)'!V",TEXT(MATCH($C54,'2018-04 (Д)'!$C$2:$C$100,0)+1,0)))-INDIRECT(CONCATENATE("'2018-03 (Д)'!V",TEXT(MATCH($C54,'2018-03 (Д)'!$C$2:$C$100,0)+1,0))))/INDIRECT(CONCATENATE("'2018-03 (Д)'!V",TEXT(MATCH($C54,'2018-03 (Д)'!$C$2:$C$100,0)+1,0))))*100)</f>
        <v>1.4504985698780393</v>
      </c>
      <c r="GL54" s="9">
        <f ca="1">IF(OR(INDIRECT(CONCATENATE("'2018-05 (Д)'!V",TEXT(MATCH($C54,'2018-05 (Д)'!$C$2:$C$100,0)+1,0)))="Н/Д",INDIRECT(CONCATENATE("'2018-04 (Д)'!V",TEXT(MATCH($C54,'2018-04 (Д)'!$C$2:$C$100,0)+1,0)))="Н/Д",AND(INDIRECT(CONCATENATE("'2018-05 (Д)'!V",TEXT(MATCH($C54,'2018-05 (Д)'!$C$2:$C$100,0)+1,0)))="Н/Д",INDIRECT(CONCATENATE("'2018-04 (Д)'!V",TEXT(MATCH($C54,'2018-04 (Д)'!$C$2:$C$100,0)+1,0))))),"Н/Д",((INDIRECT(CONCATENATE("'2018-05 (Д)'!V",TEXT(MATCH($C54,'2018-05 (Д)'!$C$2:$C$100,0)+1,0)))-INDIRECT(CONCATENATE("'2018-04 (Д)'!V",TEXT(MATCH($C54,'2018-04 (Д)'!$C$2:$C$100,0)+1,0))))/INDIRECT(CONCATENATE("'2018-04 (Д)'!V",TEXT(MATCH($C54,'2018-04 (Д)'!$C$2:$C$100,0)+1,0))))*100)</f>
        <v>23.481183752143316</v>
      </c>
      <c r="GM54" s="9">
        <f ca="1">IF(OR(INDIRECT(CONCATENATE("'2018-06 (Д)'!V",TEXT(MATCH($C54,'2018-06 (Д)'!$C$2:$C$100,0)+1,0)))="Н/Д",INDIRECT(CONCATENATE("'2018-05 (Д)'!V",TEXT(MATCH($C54,'2018-05 (Д)'!$C$2:$C$100,0)+1,0)))="Н/Д",AND(INDIRECT(CONCATENATE("'2018-06 (Д)'!V",TEXT(MATCH($C54,'2018-06 (Д)'!$C$2:$C$100,0)+1,0)))="Н/Д",INDIRECT(CONCATENATE("'2018-05 (Д)'!V",TEXT(MATCH($C54,'2018-05 (Д)'!$C$2:$C$100,0)+1,0))))),"Н/Д",((INDIRECT(CONCATENATE("'2018-06 (Д)'!V",TEXT(MATCH($C54,'2018-06 (Д)'!$C$2:$C$100,0)+1,0)))-INDIRECT(CONCATENATE("'2018-05 (Д)'!V",TEXT(MATCH($C54,'2018-05 (Д)'!$C$2:$C$100,0)+1,0))))/INDIRECT(CONCATENATE("'2018-05 (Д)'!V",TEXT(MATCH($C54,'2018-05 (Д)'!$C$2:$C$100,0)+1,0))))*100)</f>
        <v>-17.408000385850343</v>
      </c>
      <c r="GN54" s="9">
        <f ca="1">IF(OR(INDIRECT(CONCATENATE("'2018-07 (Д)'!V",TEXT(MATCH($C54,'2018-07 (Д)'!$C$2:$C$100,0)+1,0)))="Н/Д",INDIRECT(CONCATENATE("'2018-06 (Д)'!V",TEXT(MATCH($C54,'2018-06 (Д)'!$C$2:$C$100,0)+1,0)))="Н/Д",AND(INDIRECT(CONCATENATE("'2018-07 (Д)'!V",TEXT(MATCH($C54,'2018-07 (Д)'!$C$2:$C$100,0)+1,0)))="Н/Д",INDIRECT(CONCATENATE("'2018-06 (Д)'!V",TEXT(MATCH($C54,'2018-06 (Д)'!$C$2:$C$100,0)+1,0))))),"Н/Д",((INDIRECT(CONCATENATE("'2018-07 (Д)'!V",TEXT(MATCH($C54,'2018-07 (Д)'!$C$2:$C$100,0)+1,0)))-INDIRECT(CONCATENATE("'2018-06 (Д)'!V",TEXT(MATCH($C54,'2018-06 (Д)'!$C$2:$C$100,0)+1,0))))/INDIRECT(CONCATENATE("'2018-06 (Д)'!V",TEXT(MATCH($C54,'2018-06 (Д)'!$C$2:$C$100,0)+1,0))))*100)</f>
        <v>59.067673120271344</v>
      </c>
      <c r="GO54" s="9">
        <f ca="1">IF(OR(INDIRECT(CONCATENATE("'2018-08 (Д)'!V",TEXT(MATCH($C54,'2018-08 (Д)'!$C$2:$C$100,0)+1,0)))="Н/Д",INDIRECT(CONCATENATE("'2018-07 (Д)'!V",TEXT(MATCH($C54,'2018-07 (Д)'!$C$2:$C$100,0)+1,0)))="Н/Д",AND(INDIRECT(CONCATENATE("'2018-08 (Д)'!V",TEXT(MATCH($C54,'2018-08 (Д)'!$C$2:$C$100,0)+1,0)))="Н/Д",INDIRECT(CONCATENATE("'2018-07 (Д)'!V",TEXT(MATCH($C54,'2018-07 (Д)'!$C$2:$C$100,0)+1,0))))),"Н/Д",((INDIRECT(CONCATENATE("'2018-08 (Д)'!V",TEXT(MATCH($C54,'2018-08 (Д)'!$C$2:$C$100,0)+1,0)))-INDIRECT(CONCATENATE("'2018-07 (Д)'!V",TEXT(MATCH($C54,'2018-07 (Д)'!$C$2:$C$100,0)+1,0))))/INDIRECT(CONCATENATE("'2018-07 (Д)'!V",TEXT(MATCH($C54,'2018-07 (Д)'!$C$2:$C$100,0)+1,0))))*100)</f>
        <v>-34.699432753801382</v>
      </c>
      <c r="GP54" s="9">
        <f ca="1">IF(OR(INDIRECT(CONCATENATE("'2018-09 (Д)'!V",TEXT(MATCH($C54,'2018-09 (Д)'!$C$2:$C$100,0)+1,0)))="Н/Д",INDIRECT(CONCATENATE("'2018-08 (Д)'!V",TEXT(MATCH($C54,'2018-08 (Д)'!$C$2:$C$100,0)+1,0)))="Н/Д",AND(INDIRECT(CONCATENATE("'2018-09 (Д)'!V",TEXT(MATCH($C54,'2018-09 (Д)'!$C$2:$C$100,0)+1,0)))="Н/Д",INDIRECT(CONCATENATE("'2018-08 (Д)'!V",TEXT(MATCH($C54,'2018-08 (Д)'!$C$2:$C$100,0)+1,0))))),"Н/Д",((INDIRECT(CONCATENATE("'2018-09 (Д)'!V",TEXT(MATCH($C54,'2018-09 (Д)'!$C$2:$C$100,0)+1,0)))-INDIRECT(CONCATENATE("'2018-08 (Д)'!V",TEXT(MATCH($C54,'2018-08 (Д)'!$C$2:$C$100,0)+1,0))))/INDIRECT(CONCATENATE("'2018-08 (Д)'!V",TEXT(MATCH($C54,'2018-08 (Д)'!$C$2:$C$100,0)+1,0))))*100)</f>
        <v>21.261342225315708</v>
      </c>
      <c r="GQ54" s="9">
        <f ca="1">IF(OR(INDIRECT(CONCATENATE("'2018-10 (Д)'!V",TEXT(MATCH($C54,'2018-10 (Д)'!$C$2:$C$100,0)+1,0)))="Н/Д",INDIRECT(CONCATENATE("'2018-09 (Д)'!V",TEXT(MATCH($C54,'2018-09 (Д)'!$C$2:$C$100,0)+1,0)))="Н/Д",AND(INDIRECT(CONCATENATE("'2018-10 (Д)'!V",TEXT(MATCH($C54,'2018-10 (Д)'!$C$2:$C$100,0)+1,0)))="Н/Д",INDIRECT(CONCATENATE("'2018-09 (Д)'!V",TEXT(MATCH($C54,'2018-09 (Д)'!$C$2:$C$100,0)+1,0))))),"Н/Д",((INDIRECT(CONCATENATE("'2018-10 (Д)'!V",TEXT(MATCH($C54,'2018-10 (Д)'!$C$2:$C$100,0)+1,0)))-INDIRECT(CONCATENATE("'2018-09 (Д)'!V",TEXT(MATCH($C54,'2018-09 (Д)'!$C$2:$C$100,0)+1,0))))/INDIRECT(CONCATENATE("'2018-09 (Д)'!V",TEXT(MATCH($C54,'2018-09 (Д)'!$C$2:$C$100,0)+1,0))))*100)</f>
        <v>-5.0914599781835612</v>
      </c>
      <c r="GR54" s="9">
        <f ca="1">IF(OR(INDIRECT(CONCATENATE("'2018-11 (Д)'!V",TEXT(MATCH($C54,'2018-11 (Д)'!$C$2:$C$100,0)+1,0)))="Н/Д",INDIRECT(CONCATENATE("'2018-10 (Д)'!V",TEXT(MATCH($C54,'2018-10 (Д)'!$C$2:$C$100,0)+1,0)))="Н/Д",AND(INDIRECT(CONCATENATE("'2018-11 (Д)'!V",TEXT(MATCH($C54,'2018-11 (Д)'!$C$2:$C$100,0)+1,0)))="Н/Д",INDIRECT(CONCATENATE("'2018-10 (Д)'!V",TEXT(MATCH($C54,'2018-10 (Д)'!$C$2:$C$100,0)+1,0))))),"Н/Д",((INDIRECT(CONCATENATE("'2018-11 (Д)'!V",TEXT(MATCH($C54,'2018-11 (Д)'!$C$2:$C$100,0)+1,0)))-INDIRECT(CONCATENATE("'2018-10 (Д)'!V",TEXT(MATCH($C54,'2018-10 (Д)'!$C$2:$C$100,0)+1,0))))/INDIRECT(CONCATENATE("'2018-10 (Д)'!V",TEXT(MATCH($C54,'2018-10 (Д)'!$C$2:$C$100,0)+1,0))))*100)</f>
        <v>-8.5055541003927289</v>
      </c>
      <c r="GS54" s="9">
        <f ca="1">IF(OR(INDIRECT(CONCATENATE("'2018-12 (Д)'!V",TEXT(MATCH($C54,'2018-12 (Д)'!$C$2:$C$100,0)+1,0)))="Н/Д",INDIRECT(CONCATENATE("'2018-11 (Д)'!V",TEXT(MATCH($C54,'2018-11 (Д)'!$C$2:$C$100,0)+1,0)))="Н/Д",AND(INDIRECT(CONCATENATE("'2018-12 (Д)'!V",TEXT(MATCH($C54,'2018-12 (Д)'!$C$2:$C$100,0)+1,0)))="Н/Д",INDIRECT(CONCATENATE("'2018-11 (Д)'!V",TEXT(MATCH($C54,'2018-11 (Д)'!$C$2:$C$100,0)+1,0))))),"Н/Д",((INDIRECT(CONCATENATE("'2018-12 (Д)'!V",TEXT(MATCH($C54,'2018-12 (Д)'!$C$2:$C$100,0)+1,0)))-INDIRECT(CONCATENATE("'2018-11 (Д)'!V",TEXT(MATCH($C54,'2018-11 (Д)'!$C$2:$C$100,0)+1,0))))/INDIRECT(CONCATENATE("'2018-11 (Д)'!V",TEXT(MATCH($C54,'2018-11 (Д)'!$C$2:$C$100,0)+1,0))))*100)</f>
        <v>0.57205450800021707</v>
      </c>
      <c r="GT54" s="9"/>
      <c r="GU54" s="9">
        <f ca="1">IF(OR(INDIRECT(CONCATENATE("'2018-03 (Д)'!W",TEXT(MATCH($C54,'2018-03 (Д)'!$C$2:$C$100,0)+1,0)))="Н/Д",INDIRECT(CONCATENATE("'2018-02 (Д)'!W",TEXT(MATCH($C54,'2018-02 (Д)'!$C$2:$C$100,0)+1,0)))="Н/Д",AND(INDIRECT(CONCATENATE("'2018-03 (Д)'!W",TEXT(MATCH($C54,'2018-03 (Д)'!$C$2:$C$100,0)+1,0)))="Н/Д",INDIRECT(CONCATENATE("'2018-02 (Д)'!W",TEXT(MATCH($C54,'2018-02 (Д)'!$C$2:$C$100,0)+1,0))))),"Н/Д",((INDIRECT(CONCATENATE("'2018-03 (Д)'!W",TEXT(MATCH($C54,'2018-03 (Д)'!$C$2:$C$100,0)+1,0)))-INDIRECT(CONCATENATE("'2018-02 (Д)'!W",TEXT(MATCH($C54,'2018-02 (Д)'!$C$2:$C$100,0)+1,0))))/INDIRECT(CONCATENATE("'2018-02 (Д)'!W",TEXT(MATCH($C54,'2018-02 (Д)'!$C$2:$C$100,0)+1,0))))*100)</f>
        <v>19.947944139995695</v>
      </c>
      <c r="GV54" s="9">
        <f ca="1">IF(OR(INDIRECT(CONCATENATE("'2018-04 (Д)'!W",TEXT(MATCH($C54,'2018-04 (Д)'!$C$2:$C$100,0)+1,0)))="Н/Д",INDIRECT(CONCATENATE("'2018-03 (Д)'!W",TEXT(MATCH($C54,'2018-03 (Д)'!$C$2:$C$100,0)+1,0)))="Н/Д",AND(INDIRECT(CONCATENATE("'2018-04 (Д)'!W",TEXT(MATCH($C54,'2018-04 (Д)'!$C$2:$C$100,0)+1,0)))="Н/Д",INDIRECT(CONCATENATE("'2018-03 (Д)'!W",TEXT(MATCH($C54,'2018-03 (Д)'!$C$2:$C$100,0)+1,0))))),"Н/Д",((INDIRECT(CONCATENATE("'2018-04 (Д)'!W",TEXT(MATCH($C54,'2018-04 (Д)'!$C$2:$C$100,0)+1,0)))-INDIRECT(CONCATENATE("'2018-03 (Д)'!W",TEXT(MATCH($C54,'2018-03 (Д)'!$C$2:$C$100,0)+1,0))))/INDIRECT(CONCATENATE("'2018-03 (Д)'!W",TEXT(MATCH($C54,'2018-03 (Д)'!$C$2:$C$100,0)+1,0))))*100)</f>
        <v>28.629281792670024</v>
      </c>
      <c r="GW54" s="9">
        <f ca="1">IF(OR(INDIRECT(CONCATENATE("'2018-05 (Д)'!W",TEXT(MATCH($C54,'2018-05 (Д)'!$C$2:$C$100,0)+1,0)))="Н/Д",INDIRECT(CONCATENATE("'2018-04 (Д)'!W",TEXT(MATCH($C54,'2018-04 (Д)'!$C$2:$C$100,0)+1,0)))="Н/Д",AND(INDIRECT(CONCATENATE("'2018-05 (Д)'!W",TEXT(MATCH($C54,'2018-05 (Д)'!$C$2:$C$100,0)+1,0)))="Н/Д",INDIRECT(CONCATENATE("'2018-04 (Д)'!W",TEXT(MATCH($C54,'2018-04 (Д)'!$C$2:$C$100,0)+1,0))))),"Н/Д",((INDIRECT(CONCATENATE("'2018-05 (Д)'!W",TEXT(MATCH($C54,'2018-05 (Д)'!$C$2:$C$100,0)+1,0)))-INDIRECT(CONCATENATE("'2018-04 (Д)'!W",TEXT(MATCH($C54,'2018-04 (Д)'!$C$2:$C$100,0)+1,0))))/INDIRECT(CONCATENATE("'2018-04 (Д)'!W",TEXT(MATCH($C54,'2018-04 (Д)'!$C$2:$C$100,0)+1,0))))*100)</f>
        <v>3.7619126109886851</v>
      </c>
      <c r="GX54" s="9">
        <f ca="1">IF(OR(INDIRECT(CONCATENATE("'2018-06 (Д)'!W",TEXT(MATCH($C54,'2018-06 (Д)'!$C$2:$C$100,0)+1,0)))="Н/Д",INDIRECT(CONCATENATE("'2018-05 (Д)'!W",TEXT(MATCH($C54,'2018-05 (Д)'!$C$2:$C$100,0)+1,0)))="Н/Д",AND(INDIRECT(CONCATENATE("'2018-06 (Д)'!W",TEXT(MATCH($C54,'2018-06 (Д)'!$C$2:$C$100,0)+1,0)))="Н/Д",INDIRECT(CONCATENATE("'2018-05 (Д)'!W",TEXT(MATCH($C54,'2018-05 (Д)'!$C$2:$C$100,0)+1,0))))),"Н/Д",((INDIRECT(CONCATENATE("'2018-06 (Д)'!W",TEXT(MATCH($C54,'2018-06 (Д)'!$C$2:$C$100,0)+1,0)))-INDIRECT(CONCATENATE("'2018-05 (Д)'!W",TEXT(MATCH($C54,'2018-05 (Д)'!$C$2:$C$100,0)+1,0))))/INDIRECT(CONCATENATE("'2018-05 (Д)'!W",TEXT(MATCH($C54,'2018-05 (Д)'!$C$2:$C$100,0)+1,0))))*100)</f>
        <v>-14.653248104294336</v>
      </c>
      <c r="GY54" s="9">
        <f ca="1">IF(OR(INDIRECT(CONCATENATE("'2018-07 (Д)'!W",TEXT(MATCH($C54,'2018-07 (Д)'!$C$2:$C$100,0)+1,0)))="Н/Д",INDIRECT(CONCATENATE("'2018-06 (Д)'!W",TEXT(MATCH($C54,'2018-06 (Д)'!$C$2:$C$100,0)+1,0)))="Н/Д",AND(INDIRECT(CONCATENATE("'2018-07 (Д)'!W",TEXT(MATCH($C54,'2018-07 (Д)'!$C$2:$C$100,0)+1,0)))="Н/Д",INDIRECT(CONCATENATE("'2018-06 (Д)'!W",TEXT(MATCH($C54,'2018-06 (Д)'!$C$2:$C$100,0)+1,0))))),"Н/Д",((INDIRECT(CONCATENATE("'2018-07 (Д)'!W",TEXT(MATCH($C54,'2018-07 (Д)'!$C$2:$C$100,0)+1,0)))-INDIRECT(CONCATENATE("'2018-06 (Д)'!W",TEXT(MATCH($C54,'2018-06 (Д)'!$C$2:$C$100,0)+1,0))))/INDIRECT(CONCATENATE("'2018-06 (Д)'!W",TEXT(MATCH($C54,'2018-06 (Д)'!$C$2:$C$100,0)+1,0))))*100)</f>
        <v>39.369527816407476</v>
      </c>
      <c r="GZ54" s="9">
        <f ca="1">IF(OR(INDIRECT(CONCATENATE("'2018-08 (Д)'!W",TEXT(MATCH($C54,'2018-08 (Д)'!$C$2:$C$100,0)+1,0)))="Н/Д",INDIRECT(CONCATENATE("'2018-07 (Д)'!W",TEXT(MATCH($C54,'2018-07 (Д)'!$C$2:$C$100,0)+1,0)))="Н/Д",AND(INDIRECT(CONCATENATE("'2018-08 (Д)'!W",TEXT(MATCH($C54,'2018-08 (Д)'!$C$2:$C$100,0)+1,0)))="Н/Д",INDIRECT(CONCATENATE("'2018-07 (Д)'!W",TEXT(MATCH($C54,'2018-07 (Д)'!$C$2:$C$100,0)+1,0))))),"Н/Д",((INDIRECT(CONCATENATE("'2018-08 (Д)'!W",TEXT(MATCH($C54,'2018-08 (Д)'!$C$2:$C$100,0)+1,0)))-INDIRECT(CONCATENATE("'2018-07 (Д)'!W",TEXT(MATCH($C54,'2018-07 (Д)'!$C$2:$C$100,0)+1,0))))/INDIRECT(CONCATENATE("'2018-07 (Д)'!W",TEXT(MATCH($C54,'2018-07 (Д)'!$C$2:$C$100,0)+1,0))))*100)</f>
        <v>-24.205888343742256</v>
      </c>
      <c r="HA54" s="9">
        <f ca="1">IF(OR(INDIRECT(CONCATENATE("'2018-09 (Д)'!W",TEXT(MATCH($C54,'2018-09 (Д)'!$C$2:$C$100,0)+1,0)))="Н/Д",INDIRECT(CONCATENATE("'2018-08 (Д)'!W",TEXT(MATCH($C54,'2018-08 (Д)'!$C$2:$C$100,0)+1,0)))="Н/Д",AND(INDIRECT(CONCATENATE("'2018-09 (Д)'!W",TEXT(MATCH($C54,'2018-09 (Д)'!$C$2:$C$100,0)+1,0)))="Н/Д",INDIRECT(CONCATENATE("'2018-08 (Д)'!W",TEXT(MATCH($C54,'2018-08 (Д)'!$C$2:$C$100,0)+1,0))))),"Н/Д",((INDIRECT(CONCATENATE("'2018-09 (Д)'!W",TEXT(MATCH($C54,'2018-09 (Д)'!$C$2:$C$100,0)+1,0)))-INDIRECT(CONCATENATE("'2018-08 (Д)'!W",TEXT(MATCH($C54,'2018-08 (Д)'!$C$2:$C$100,0)+1,0))))/INDIRECT(CONCATENATE("'2018-08 (Д)'!W",TEXT(MATCH($C54,'2018-08 (Д)'!$C$2:$C$100,0)+1,0))))*100)</f>
        <v>2.4011096769618554</v>
      </c>
      <c r="HB54" s="9">
        <f ca="1">IF(OR(INDIRECT(CONCATENATE("'2018-10 (Д)'!W",TEXT(MATCH($C54,'2018-10 (Д)'!$C$2:$C$100,0)+1,0)))="Н/Д",INDIRECT(CONCATENATE("'2018-09 (Д)'!W",TEXT(MATCH($C54,'2018-09 (Д)'!$C$2:$C$100,0)+1,0)))="Н/Д",AND(INDIRECT(CONCATENATE("'2018-10 (Д)'!W",TEXT(MATCH($C54,'2018-10 (Д)'!$C$2:$C$100,0)+1,0)))="Н/Д",INDIRECT(CONCATENATE("'2018-09 (Д)'!W",TEXT(MATCH($C54,'2018-09 (Д)'!$C$2:$C$100,0)+1,0))))),"Н/Д",((INDIRECT(CONCATENATE("'2018-10 (Д)'!W",TEXT(MATCH($C54,'2018-10 (Д)'!$C$2:$C$100,0)+1,0)))-INDIRECT(CONCATENATE("'2018-09 (Д)'!W",TEXT(MATCH($C54,'2018-09 (Д)'!$C$2:$C$100,0)+1,0))))/INDIRECT(CONCATENATE("'2018-09 (Д)'!W",TEXT(MATCH($C54,'2018-09 (Д)'!$C$2:$C$100,0)+1,0))))*100)</f>
        <v>-3.5077117561010902</v>
      </c>
      <c r="HC54" s="9">
        <f ca="1">IF(OR(INDIRECT(CONCATENATE("'2018-11 (Д)'!W",TEXT(MATCH($C54,'2018-11 (Д)'!$C$2:$C$100,0)+1,0)))="Н/Д",INDIRECT(CONCATENATE("'2018-10 (Д)'!W",TEXT(MATCH($C54,'2018-10 (Д)'!$C$2:$C$100,0)+1,0)))="Н/Д",AND(INDIRECT(CONCATENATE("'2018-11 (Д)'!W",TEXT(MATCH($C54,'2018-11 (Д)'!$C$2:$C$100,0)+1,0)))="Н/Д",INDIRECT(CONCATENATE("'2018-10 (Д)'!W",TEXT(MATCH($C54,'2018-10 (Д)'!$C$2:$C$100,0)+1,0))))),"Н/Д",((INDIRECT(CONCATENATE("'2018-11 (Д)'!W",TEXT(MATCH($C54,'2018-11 (Д)'!$C$2:$C$100,0)+1,0)))-INDIRECT(CONCATENATE("'2018-10 (Д)'!W",TEXT(MATCH($C54,'2018-10 (Д)'!$C$2:$C$100,0)+1,0))))/INDIRECT(CONCATENATE("'2018-10 (Д)'!W",TEXT(MATCH($C54,'2018-10 (Д)'!$C$2:$C$100,0)+1,0))))*100)</f>
        <v>8.77995056130767</v>
      </c>
      <c r="HD54" s="9">
        <f ca="1">IF(OR(INDIRECT(CONCATENATE("'2018-12 (Д)'!W",TEXT(MATCH($C54,'2018-12 (Д)'!$C$2:$C$100,0)+1,0)))="Н/Д",INDIRECT(CONCATENATE("'2018-11 (Д)'!W",TEXT(MATCH($C54,'2018-11 (Д)'!$C$2:$C$100,0)+1,0)))="Н/Д",AND(INDIRECT(CONCATENATE("'2018-12 (Д)'!W",TEXT(MATCH($C54,'2018-12 (Д)'!$C$2:$C$100,0)+1,0)))="Н/Д",INDIRECT(CONCATENATE("'2018-11 (Д)'!W",TEXT(MATCH($C54,'2018-11 (Д)'!$C$2:$C$100,0)+1,0))))),"Н/Д",((INDIRECT(CONCATENATE("'2018-12 (Д)'!W",TEXT(MATCH($C54,'2018-12 (Д)'!$C$2:$C$100,0)+1,0)))-INDIRECT(CONCATENATE("'2018-11 (Д)'!W",TEXT(MATCH($C54,'2018-11 (Д)'!$C$2:$C$100,0)+1,0))))/INDIRECT(CONCATENATE("'2018-11 (Д)'!W",TEXT(MATCH($C54,'2018-11 (Д)'!$C$2:$C$100,0)+1,0))))*100)</f>
        <v>-2.3883473318600279</v>
      </c>
    </row>
    <row r="55" spans="1:212" x14ac:dyDescent="0.25">
      <c r="A55" s="2" t="s">
        <v>69</v>
      </c>
      <c r="B55" s="2" t="s">
        <v>78</v>
      </c>
      <c r="C55" s="15">
        <v>95000000</v>
      </c>
      <c r="D55" s="9"/>
      <c r="E55" s="9">
        <f ca="1">IF(OR(INDIRECT(CONCATENATE("'2018-03 (Д)'!E",TEXT(MATCH($C55,'2018-03 (Д)'!$C$2:$C$100,0)+1,0)))="Н/Д",INDIRECT(CONCATENATE("'2018-02 (Д)'!E",TEXT(MATCH($C55,'2018-02 (Д)'!$C$2:$C$100,0)+1,0)))="Н/Д",AND(INDIRECT(CONCATENATE("'2018-03 (Д)'!E",TEXT(MATCH($C55,'2018-03 (Д)'!$C$2:$C$100,0)+1,0)))="Н/Д",INDIRECT(CONCATENATE("'2018-02 (Д)'!E",TEXT(MATCH($C55,'2018-02 (Д)'!$C$2:$C$100,0)+1,0))))),"Н/Д",((INDIRECT(CONCATENATE("'2018-03 (Д)'!E",TEXT(MATCH($C55,'2018-03 (Д)'!$C$2:$C$100,0)+1,0)))-INDIRECT(CONCATENATE("'2018-02 (Д)'!E",TEXT(MATCH($C55,'2018-02 (Д)'!$C$2:$C$100,0)+1,0))))/INDIRECT(CONCATENATE("'2018-02 (Д)'!E",TEXT(MATCH($C55,'2018-02 (Д)'!$C$2:$C$100,0)+1,0))))*100)</f>
        <v>-4.0779555988686402</v>
      </c>
      <c r="F55" s="9">
        <f ca="1">IF(OR(INDIRECT(CONCATENATE("'2018-04 (Д)'!E",TEXT(MATCH($C55,'2018-04 (Д)'!$C$2:$C$100,0)+1,0)))="Н/Д",INDIRECT(CONCATENATE("'2018-03 (Д)'!E",TEXT(MATCH($C55,'2018-03 (Д)'!$C$2:$C$100,0)+1,0)))="Н/Д",AND(INDIRECT(CONCATENATE("'2018-04 (Д)'!E",TEXT(MATCH($C55,'2018-04 (Д)'!$C$2:$C$100,0)+1,0)))="Н/Д",INDIRECT(CONCATENATE("'2018-03 (Д)'!E",TEXT(MATCH($C55,'2018-03 (Д)'!$C$2:$C$100,0)+1,0))))),"Н/Д",((INDIRECT(CONCATENATE("'2018-04 (Д)'!E",TEXT(MATCH($C55,'2018-04 (Д)'!$C$2:$C$100,0)+1,0)))-INDIRECT(CONCATENATE("'2018-03 (Д)'!E",TEXT(MATCH($C55,'2018-03 (Д)'!$C$2:$C$100,0)+1,0))))/INDIRECT(CONCATENATE("'2018-03 (Д)'!E",TEXT(MATCH($C55,'2018-03 (Д)'!$C$2:$C$100,0)+1,0))))*100)</f>
        <v>188.92445562136081</v>
      </c>
      <c r="G55" s="9">
        <f ca="1">IF(OR(INDIRECT(CONCATENATE("'2018-05 (Д)'!E",TEXT(MATCH($C55,'2018-05 (Д)'!$C$2:$C$100,0)+1,0)))="Н/Д",INDIRECT(CONCATENATE("'2018-04 (Д)'!E",TEXT(MATCH($C55,'2018-04 (Д)'!$C$2:$C$100,0)+1,0)))="Н/Д",AND(INDIRECT(CONCATENATE("'2018-05 (Д)'!E",TEXT(MATCH($C55,'2018-05 (Д)'!$C$2:$C$100,0)+1,0)))="Н/Д",INDIRECT(CONCATENATE("'2018-04 (Д)'!E",TEXT(MATCH($C55,'2018-04 (Д)'!$C$2:$C$100,0)+1,0))))),"Н/Д",((INDIRECT(CONCATENATE("'2018-05 (Д)'!E",TEXT(MATCH($C55,'2018-05 (Д)'!$C$2:$C$100,0)+1,0)))-INDIRECT(CONCATENATE("'2018-04 (Д)'!E",TEXT(MATCH($C55,'2018-04 (Д)'!$C$2:$C$100,0)+1,0))))/INDIRECT(CONCATENATE("'2018-04 (Д)'!E",TEXT(MATCH($C55,'2018-04 (Д)'!$C$2:$C$100,0)+1,0))))*100)</f>
        <v>-39.655053824856999</v>
      </c>
      <c r="H55" s="9">
        <f ca="1">IF(OR(INDIRECT(CONCATENATE("'2018-06 (Д)'!E",TEXT(MATCH($C55,'2018-06 (Д)'!$C$2:$C$100,0)+1,0)))="Н/Д",INDIRECT(CONCATENATE("'2018-05 (Д)'!E",TEXT(MATCH($C55,'2018-05 (Д)'!$C$2:$C$100,0)+1,0)))="Н/Д",AND(INDIRECT(CONCATENATE("'2018-06 (Д)'!E",TEXT(MATCH($C55,'2018-06 (Д)'!$C$2:$C$100,0)+1,0)))="Н/Д",INDIRECT(CONCATENATE("'2018-05 (Д)'!E",TEXT(MATCH($C55,'2018-05 (Д)'!$C$2:$C$100,0)+1,0))))),"Н/Д",((INDIRECT(CONCATENATE("'2018-06 (Д)'!E",TEXT(MATCH($C55,'2018-06 (Д)'!$C$2:$C$100,0)+1,0)))-INDIRECT(CONCATENATE("'2018-05 (Д)'!E",TEXT(MATCH($C55,'2018-05 (Д)'!$C$2:$C$100,0)+1,0))))/INDIRECT(CONCATENATE("'2018-05 (Д)'!E",TEXT(MATCH($C55,'2018-05 (Д)'!$C$2:$C$100,0)+1,0))))*100)</f>
        <v>6.2429441894484619</v>
      </c>
      <c r="I55" s="9">
        <f ca="1">IF(OR(INDIRECT(CONCATENATE("'2018-07 (Д)'!E",TEXT(MATCH($C55,'2018-07 (Д)'!$C$2:$C$100,0)+1,0)))="Н/Д",INDIRECT(CONCATENATE("'2018-06 (Д)'!E",TEXT(MATCH($C55,'2018-06 (Д)'!$C$2:$C$100,0)+1,0)))="Н/Д",AND(INDIRECT(CONCATENATE("'2018-07 (Д)'!E",TEXT(MATCH($C55,'2018-07 (Д)'!$C$2:$C$100,0)+1,0)))="Н/Д",INDIRECT(CONCATENATE("'2018-06 (Д)'!E",TEXT(MATCH($C55,'2018-06 (Д)'!$C$2:$C$100,0)+1,0))))),"Н/Д",((INDIRECT(CONCATENATE("'2018-07 (Д)'!E",TEXT(MATCH($C55,'2018-07 (Д)'!$C$2:$C$100,0)+1,0)))-INDIRECT(CONCATENATE("'2018-06 (Д)'!E",TEXT(MATCH($C55,'2018-06 (Д)'!$C$2:$C$100,0)+1,0))))/INDIRECT(CONCATENATE("'2018-06 (Д)'!E",TEXT(MATCH($C55,'2018-06 (Д)'!$C$2:$C$100,0)+1,0))))*100)</f>
        <v>-20.651581889543287</v>
      </c>
      <c r="J55" s="9">
        <f ca="1">IF(OR(INDIRECT(CONCATENATE("'2018-08 (Д)'!E",TEXT(MATCH($C55,'2018-08 (Д)'!$C$2:$C$100,0)+1,0)))="Н/Д",INDIRECT(CONCATENATE("'2018-07 (Д)'!E",TEXT(MATCH($C55,'2018-07 (Д)'!$C$2:$C$100,0)+1,0)))="Н/Д",AND(INDIRECT(CONCATENATE("'2018-08 (Д)'!E",TEXT(MATCH($C55,'2018-08 (Д)'!$C$2:$C$100,0)+1,0)))="Н/Д",INDIRECT(CONCATENATE("'2018-07 (Д)'!E",TEXT(MATCH($C55,'2018-07 (Д)'!$C$2:$C$100,0)+1,0))))),"Н/Д",((INDIRECT(CONCATENATE("'2018-08 (Д)'!E",TEXT(MATCH($C55,'2018-08 (Д)'!$C$2:$C$100,0)+1,0)))-INDIRECT(CONCATENATE("'2018-07 (Д)'!E",TEXT(MATCH($C55,'2018-07 (Д)'!$C$2:$C$100,0)+1,0))))/INDIRECT(CONCATENATE("'2018-07 (Д)'!E",TEXT(MATCH($C55,'2018-07 (Д)'!$C$2:$C$100,0)+1,0))))*100)</f>
        <v>172.37403670558265</v>
      </c>
      <c r="K55" s="9">
        <f ca="1">IF(OR(INDIRECT(CONCATENATE("'2018-09 (Д)'!E",TEXT(MATCH($C55,'2018-09 (Д)'!$C$2:$C$100,0)+1,0)))="Н/Д",INDIRECT(CONCATENATE("'2018-08 (Д)'!E",TEXT(MATCH($C55,'2018-08 (Д)'!$C$2:$C$100,0)+1,0)))="Н/Д",AND(INDIRECT(CONCATENATE("'2018-09 (Д)'!E",TEXT(MATCH($C55,'2018-09 (Д)'!$C$2:$C$100,0)+1,0)))="Н/Д",INDIRECT(CONCATENATE("'2018-08 (Д)'!E",TEXT(MATCH($C55,'2018-08 (Д)'!$C$2:$C$100,0)+1,0))))),"Н/Д",((INDIRECT(CONCATENATE("'2018-09 (Д)'!E",TEXT(MATCH($C55,'2018-09 (Д)'!$C$2:$C$100,0)+1,0)))-INDIRECT(CONCATENATE("'2018-08 (Д)'!E",TEXT(MATCH($C55,'2018-08 (Д)'!$C$2:$C$100,0)+1,0))))/INDIRECT(CONCATENATE("'2018-08 (Д)'!E",TEXT(MATCH($C55,'2018-08 (Д)'!$C$2:$C$100,0)+1,0))))*100)</f>
        <v>-44.075341643054429</v>
      </c>
      <c r="L55" s="9">
        <f ca="1">IF(OR(INDIRECT(CONCATENATE("'2018-10 (Д)'!E",TEXT(MATCH($C55,'2018-10 (Д)'!$C$2:$C$100,0)+1,0)))="Н/Д",INDIRECT(CONCATENATE("'2018-09 (Д)'!E",TEXT(MATCH($C55,'2018-09 (Д)'!$C$2:$C$100,0)+1,0)))="Н/Д",AND(INDIRECT(CONCATENATE("'2018-10 (Д)'!E",TEXT(MATCH($C55,'2018-10 (Д)'!$C$2:$C$100,0)+1,0)))="Н/Д",INDIRECT(CONCATENATE("'2018-09 (Д)'!E",TEXT(MATCH($C55,'2018-09 (Д)'!$C$2:$C$100,0)+1,0))))),"Н/Д",((INDIRECT(CONCATENATE("'2018-10 (Д)'!E",TEXT(MATCH($C55,'2018-10 (Д)'!$C$2:$C$100,0)+1,0)))-INDIRECT(CONCATENATE("'2018-09 (Д)'!E",TEXT(MATCH($C55,'2018-09 (Д)'!$C$2:$C$100,0)+1,0))))/INDIRECT(CONCATENATE("'2018-09 (Д)'!E",TEXT(MATCH($C55,'2018-09 (Д)'!$C$2:$C$100,0)+1,0))))*100)</f>
        <v>-32.060102449847044</v>
      </c>
      <c r="M55" s="9">
        <f ca="1">IF(OR(INDIRECT(CONCATENATE("'2018-11 (Д)'!E",TEXT(MATCH($C55,'2018-11 (Д)'!$C$2:$C$100,0)+1,0)))="Н/Д",INDIRECT(CONCATENATE("'2018-10 (Д)'!E",TEXT(MATCH($C55,'2018-10 (Д)'!$C$2:$C$100,0)+1,0)))="Н/Д",AND(INDIRECT(CONCATENATE("'2018-11 (Д)'!E",TEXT(MATCH($C55,'2018-11 (Д)'!$C$2:$C$100,0)+1,0)))="Н/Д",INDIRECT(CONCATENATE("'2018-10 (Д)'!E",TEXT(MATCH($C55,'2018-10 (Д)'!$C$2:$C$100,0)+1,0))))),"Н/Д",((INDIRECT(CONCATENATE("'2018-11 (Д)'!E",TEXT(MATCH($C55,'2018-11 (Д)'!$C$2:$C$100,0)+1,0)))-INDIRECT(CONCATENATE("'2018-10 (Д)'!E",TEXT(MATCH($C55,'2018-10 (Д)'!$C$2:$C$100,0)+1,0))))/INDIRECT(CONCATENATE("'2018-10 (Д)'!E",TEXT(MATCH($C55,'2018-10 (Д)'!$C$2:$C$100,0)+1,0))))*100)</f>
        <v>64.521320175113246</v>
      </c>
      <c r="N55" s="9">
        <f ca="1">IF(OR(INDIRECT(CONCATENATE("'2018-12 (Д)'!E",TEXT(MATCH($C55,'2018-12 (Д)'!$C$2:$C$100,0)+1,0)))="Н/Д",INDIRECT(CONCATENATE("'2018-11 (Д)'!E",TEXT(MATCH($C55,'2018-11 (Д)'!$C$2:$C$100,0)+1,0)))="Н/Д",AND(INDIRECT(CONCATENATE("'2018-12 (Д)'!E",TEXT(MATCH($C55,'2018-12 (Д)'!$C$2:$C$100,0)+1,0)))="Н/Д",INDIRECT(CONCATENATE("'2018-11 (Д)'!E",TEXT(MATCH($C55,'2018-11 (Д)'!$C$2:$C$100,0)+1,0))))),"Н/Д",((INDIRECT(CONCATENATE("'2018-12 (Д)'!E",TEXT(MATCH($C55,'2018-12 (Д)'!$C$2:$C$100,0)+1,0)))-INDIRECT(CONCATENATE("'2018-11 (Д)'!E",TEXT(MATCH($C55,'2018-11 (Д)'!$C$2:$C$100,0)+1,0))))/INDIRECT(CONCATENATE("'2018-11 (Д)'!E",TEXT(MATCH($C55,'2018-11 (Д)'!$C$2:$C$100,0)+1,0))))*100)</f>
        <v>-12.28583235455811</v>
      </c>
      <c r="O55" s="9"/>
      <c r="P55" s="9">
        <f ca="1">IF(OR(INDIRECT(CONCATENATE("'2018-03 (Д)'!F",TEXT(MATCH($C55,'2018-03 (Д)'!$C$2:$C$100,0)+1,0)))="Н/Д",INDIRECT(CONCATENATE("'2018-02 (Д)'!F",TEXT(MATCH($C55,'2018-02 (Д)'!$C$2:$C$100,0)+1,0)))="Н/Д",AND(INDIRECT(CONCATENATE("'2018-03 (Д)'!F",TEXT(MATCH($C55,'2018-03 (Д)'!$C$2:$C$100,0)+1,0)))="Н/Д",INDIRECT(CONCATENATE("'2018-02 (Д)'!F",TEXT(MATCH($C55,'2018-02 (Д)'!$C$2:$C$100,0)+1,0))))),"Н/Д",((INDIRECT(CONCATENATE("'2018-03 (Д)'!F",TEXT(MATCH($C55,'2018-03 (Д)'!$C$2:$C$100,0)+1,0)))-INDIRECT(CONCATENATE("'2018-02 (Д)'!F",TEXT(MATCH($C55,'2018-02 (Д)'!$C$2:$C$100,0)+1,0))))/INDIRECT(CONCATENATE("'2018-02 (Д)'!F",TEXT(MATCH($C55,'2018-02 (Д)'!$C$2:$C$100,0)+1,0))))*100)</f>
        <v>-8.4879658795077457</v>
      </c>
      <c r="Q55" s="9">
        <f ca="1">IF(OR(INDIRECT(CONCATENATE("'2018-04 (Д)'!F",TEXT(MATCH($C55,'2018-04 (Д)'!$C$2:$C$100,0)+1,0)))="Н/Д",INDIRECT(CONCATENATE("'2018-03 (Д)'!F",TEXT(MATCH($C55,'2018-03 (Д)'!$C$2:$C$100,0)+1,0)))="Н/Д",AND(INDIRECT(CONCATENATE("'2018-04 (Д)'!F",TEXT(MATCH($C55,'2018-04 (Д)'!$C$2:$C$100,0)+1,0)))="Н/Д",INDIRECT(CONCATENATE("'2018-03 (Д)'!F",TEXT(MATCH($C55,'2018-03 (Д)'!$C$2:$C$100,0)+1,0))))),"Н/Д",((INDIRECT(CONCATENATE("'2018-04 (Д)'!F",TEXT(MATCH($C55,'2018-04 (Д)'!$C$2:$C$100,0)+1,0)))-INDIRECT(CONCATENATE("'2018-03 (Д)'!F",TEXT(MATCH($C55,'2018-03 (Д)'!$C$2:$C$100,0)+1,0))))/INDIRECT(CONCATENATE("'2018-03 (Д)'!F",TEXT(MATCH($C55,'2018-03 (Д)'!$C$2:$C$100,0)+1,0))))*100)</f>
        <v>246.91194353355112</v>
      </c>
      <c r="R55" s="9">
        <f ca="1">IF(OR(INDIRECT(CONCATENATE("'2018-05 (Д)'!F",TEXT(MATCH($C55,'2018-05 (Д)'!$C$2:$C$100,0)+1,0)))="Н/Д",INDIRECT(CONCATENATE("'2018-04 (Д)'!F",TEXT(MATCH($C55,'2018-04 (Д)'!$C$2:$C$100,0)+1,0)))="Н/Д",AND(INDIRECT(CONCATENATE("'2018-05 (Д)'!F",TEXT(MATCH($C55,'2018-05 (Д)'!$C$2:$C$100,0)+1,0)))="Н/Д",INDIRECT(CONCATENATE("'2018-04 (Д)'!F",TEXT(MATCH($C55,'2018-04 (Д)'!$C$2:$C$100,0)+1,0))))),"Н/Д",((INDIRECT(CONCATENATE("'2018-05 (Д)'!F",TEXT(MATCH($C55,'2018-05 (Д)'!$C$2:$C$100,0)+1,0)))-INDIRECT(CONCATENATE("'2018-04 (Д)'!F",TEXT(MATCH($C55,'2018-04 (Д)'!$C$2:$C$100,0)+1,0))))/INDIRECT(CONCATENATE("'2018-04 (Д)'!F",TEXT(MATCH($C55,'2018-04 (Д)'!$C$2:$C$100,0)+1,0))))*100)</f>
        <v>-49.299115561812222</v>
      </c>
      <c r="S55" s="9">
        <f ca="1">IF(OR(INDIRECT(CONCATENATE("'2018-06 (Д)'!F",TEXT(MATCH($C55,'2018-06 (Д)'!$C$2:$C$100,0)+1,0)))="Н/Д",INDIRECT(CONCATENATE("'2018-05 (Д)'!F",TEXT(MATCH($C55,'2018-05 (Д)'!$C$2:$C$100,0)+1,0)))="Н/Д",AND(INDIRECT(CONCATENATE("'2018-06 (Д)'!F",TEXT(MATCH($C55,'2018-06 (Д)'!$C$2:$C$100,0)+1,0)))="Н/Д",INDIRECT(CONCATENATE("'2018-05 (Д)'!F",TEXT(MATCH($C55,'2018-05 (Д)'!$C$2:$C$100,0)+1,0))))),"Н/Д",((INDIRECT(CONCATENATE("'2018-06 (Д)'!F",TEXT(MATCH($C55,'2018-06 (Д)'!$C$2:$C$100,0)+1,0)))-INDIRECT(CONCATENATE("'2018-05 (Д)'!F",TEXT(MATCH($C55,'2018-05 (Д)'!$C$2:$C$100,0)+1,0))))/INDIRECT(CONCATENATE("'2018-05 (Д)'!F",TEXT(MATCH($C55,'2018-05 (Д)'!$C$2:$C$100,0)+1,0))))*100)</f>
        <v>4.0015617739516998</v>
      </c>
      <c r="T55" s="9">
        <f ca="1">IF(OR(INDIRECT(CONCATENATE("'2018-07 (Д)'!F",TEXT(MATCH($C55,'2018-07 (Д)'!$C$2:$C$100,0)+1,0)))="Н/Д",INDIRECT(CONCATENATE("'2018-06 (Д)'!F",TEXT(MATCH($C55,'2018-06 (Д)'!$C$2:$C$100,0)+1,0)))="Н/Д",AND(INDIRECT(CONCATENATE("'2018-07 (Д)'!F",TEXT(MATCH($C55,'2018-07 (Д)'!$C$2:$C$100,0)+1,0)))="Н/Д",INDIRECT(CONCATENATE("'2018-06 (Д)'!F",TEXT(MATCH($C55,'2018-06 (Д)'!$C$2:$C$100,0)+1,0))))),"Н/Д",((INDIRECT(CONCATENATE("'2018-07 (Д)'!F",TEXT(MATCH($C55,'2018-07 (Д)'!$C$2:$C$100,0)+1,0)))-INDIRECT(CONCATENATE("'2018-06 (Д)'!F",TEXT(MATCH($C55,'2018-06 (Д)'!$C$2:$C$100,0)+1,0))))/INDIRECT(CONCATENATE("'2018-06 (Д)'!F",TEXT(MATCH($C55,'2018-06 (Д)'!$C$2:$C$100,0)+1,0))))*100)</f>
        <v>-21.342602401726811</v>
      </c>
      <c r="U55" s="9">
        <f ca="1">IF(OR(INDIRECT(CONCATENATE("'2018-08 (Д)'!F",TEXT(MATCH($C55,'2018-08 (Д)'!$C$2:$C$100,0)+1,0)))="Н/Д",INDIRECT(CONCATENATE("'2018-07 (Д)'!F",TEXT(MATCH($C55,'2018-07 (Д)'!$C$2:$C$100,0)+1,0)))="Н/Д",AND(INDIRECT(CONCATENATE("'2018-08 (Д)'!F",TEXT(MATCH($C55,'2018-08 (Д)'!$C$2:$C$100,0)+1,0)))="Н/Д",INDIRECT(CONCATENATE("'2018-07 (Д)'!F",TEXT(MATCH($C55,'2018-07 (Д)'!$C$2:$C$100,0)+1,0))))),"Н/Д",((INDIRECT(CONCATENATE("'2018-08 (Д)'!F",TEXT(MATCH($C55,'2018-08 (Д)'!$C$2:$C$100,0)+1,0)))-INDIRECT(CONCATENATE("'2018-07 (Д)'!F",TEXT(MATCH($C55,'2018-07 (Д)'!$C$2:$C$100,0)+1,0))))/INDIRECT(CONCATENATE("'2018-07 (Д)'!F",TEXT(MATCH($C55,'2018-07 (Д)'!$C$2:$C$100,0)+1,0))))*100)</f>
        <v>252.58960601442436</v>
      </c>
      <c r="V55" s="9">
        <f ca="1">IF(OR(INDIRECT(CONCATENATE("'2018-09 (Д)'!F",TEXT(MATCH($C55,'2018-09 (Д)'!$C$2:$C$100,0)+1,0)))="Н/Д",INDIRECT(CONCATENATE("'2018-08 (Д)'!F",TEXT(MATCH($C55,'2018-08 (Д)'!$C$2:$C$100,0)+1,0)))="Н/Д",AND(INDIRECT(CONCATENATE("'2018-09 (Д)'!F",TEXT(MATCH($C55,'2018-09 (Д)'!$C$2:$C$100,0)+1,0)))="Н/Д",INDIRECT(CONCATENATE("'2018-08 (Д)'!F",TEXT(MATCH($C55,'2018-08 (Д)'!$C$2:$C$100,0)+1,0))))),"Н/Д",((INDIRECT(CONCATENATE("'2018-09 (Д)'!F",TEXT(MATCH($C55,'2018-09 (Д)'!$C$2:$C$100,0)+1,0)))-INDIRECT(CONCATENATE("'2018-08 (Д)'!F",TEXT(MATCH($C55,'2018-08 (Д)'!$C$2:$C$100,0)+1,0))))/INDIRECT(CONCATENATE("'2018-08 (Д)'!F",TEXT(MATCH($C55,'2018-08 (Д)'!$C$2:$C$100,0)+1,0))))*100)</f>
        <v>-57.275155046850792</v>
      </c>
      <c r="W55" s="9">
        <f ca="1">IF(OR(INDIRECT(CONCATENATE("'2018-10 (Д)'!F",TEXT(MATCH($C55,'2018-10 (Д)'!$C$2:$C$100,0)+1,0)))="Н/Д",INDIRECT(CONCATENATE("'2018-09 (Д)'!F",TEXT(MATCH($C55,'2018-09 (Д)'!$C$2:$C$100,0)+1,0)))="Н/Д",AND(INDIRECT(CONCATENATE("'2018-10 (Д)'!F",TEXT(MATCH($C55,'2018-10 (Д)'!$C$2:$C$100,0)+1,0)))="Н/Д",INDIRECT(CONCATENATE("'2018-09 (Д)'!F",TEXT(MATCH($C55,'2018-09 (Д)'!$C$2:$C$100,0)+1,0))))),"Н/Д",((INDIRECT(CONCATENATE("'2018-10 (Д)'!F",TEXT(MATCH($C55,'2018-10 (Д)'!$C$2:$C$100,0)+1,0)))-INDIRECT(CONCATENATE("'2018-09 (Д)'!F",TEXT(MATCH($C55,'2018-09 (Д)'!$C$2:$C$100,0)+1,0))))/INDIRECT(CONCATENATE("'2018-09 (Д)'!F",TEXT(MATCH($C55,'2018-09 (Д)'!$C$2:$C$100,0)+1,0))))*100)</f>
        <v>-38.252339660459221</v>
      </c>
      <c r="X55" s="9">
        <f ca="1">IF(OR(INDIRECT(CONCATENATE("'2018-11 (Д)'!F",TEXT(MATCH($C55,'2018-11 (Д)'!$C$2:$C$100,0)+1,0)))="Н/Д",INDIRECT(CONCATENATE("'2018-10 (Д)'!F",TEXT(MATCH($C55,'2018-10 (Д)'!$C$2:$C$100,0)+1,0)))="Н/Д",AND(INDIRECT(CONCATENATE("'2018-11 (Д)'!F",TEXT(MATCH($C55,'2018-11 (Д)'!$C$2:$C$100,0)+1,0)))="Н/Д",INDIRECT(CONCATENATE("'2018-10 (Д)'!F",TEXT(MATCH($C55,'2018-10 (Д)'!$C$2:$C$100,0)+1,0))))),"Н/Д",((INDIRECT(CONCATENATE("'2018-11 (Д)'!F",TEXT(MATCH($C55,'2018-11 (Д)'!$C$2:$C$100,0)+1,0)))-INDIRECT(CONCATENATE("'2018-10 (Д)'!F",TEXT(MATCH($C55,'2018-10 (Д)'!$C$2:$C$100,0)+1,0))))/INDIRECT(CONCATENATE("'2018-10 (Д)'!F",TEXT(MATCH($C55,'2018-10 (Д)'!$C$2:$C$100,0)+1,0))))*100)</f>
        <v>120.90191466155377</v>
      </c>
      <c r="Y55" s="9">
        <f ca="1">IF(OR(INDIRECT(CONCATENATE("'2018-12 (Д)'!F",TEXT(MATCH($C55,'2018-12 (Д)'!$C$2:$C$100,0)+1,0)))="Н/Д",INDIRECT(CONCATENATE("'2018-11 (Д)'!F",TEXT(MATCH($C55,'2018-11 (Д)'!$C$2:$C$100,0)+1,0)))="Н/Д",AND(INDIRECT(CONCATENATE("'2018-12 (Д)'!F",TEXT(MATCH($C55,'2018-12 (Д)'!$C$2:$C$100,0)+1,0)))="Н/Д",INDIRECT(CONCATENATE("'2018-11 (Д)'!F",TEXT(MATCH($C55,'2018-11 (Д)'!$C$2:$C$100,0)+1,0))))),"Н/Д",((INDIRECT(CONCATENATE("'2018-12 (Д)'!F",TEXT(MATCH($C55,'2018-12 (Д)'!$C$2:$C$100,0)+1,0)))-INDIRECT(CONCATENATE("'2018-11 (Д)'!F",TEXT(MATCH($C55,'2018-11 (Д)'!$C$2:$C$100,0)+1,0))))/INDIRECT(CONCATENATE("'2018-11 (Д)'!F",TEXT(MATCH($C55,'2018-11 (Д)'!$C$2:$C$100,0)+1,0))))*100)</f>
        <v>-22.167993638716524</v>
      </c>
      <c r="Z55" s="9"/>
      <c r="AA55" s="9">
        <f ca="1">IF(OR(INDIRECT(CONCATENATE("'2018-03 (Д)'!G",TEXT(MATCH($C55,'2018-03 (Д)'!$C$2:$C$100,0)+1,0)))="Н/Д",INDIRECT(CONCATENATE("'2018-02 (Д)'!G",TEXT(MATCH($C55,'2018-02 (Д)'!$C$2:$C$100,0)+1,0)))="Н/Д",AND(INDIRECT(CONCATENATE("'2018-03 (Д)'!G",TEXT(MATCH($C55,'2018-03 (Д)'!$C$2:$C$100,0)+1,0)))="Н/Д",INDIRECT(CONCATENATE("'2018-02 (Д)'!G",TEXT(MATCH($C55,'2018-02 (Д)'!$C$2:$C$100,0)+1,0))))),"Н/Д",((INDIRECT(CONCATENATE("'2018-03 (Д)'!G",TEXT(MATCH($C55,'2018-03 (Д)'!$C$2:$C$100,0)+1,0)))-INDIRECT(CONCATENATE("'2018-02 (Д)'!G",TEXT(MATCH($C55,'2018-02 (Д)'!$C$2:$C$100,0)+1,0))))/INDIRECT(CONCATENATE("'2018-02 (Д)'!G",TEXT(MATCH($C55,'2018-02 (Д)'!$C$2:$C$100,0)+1,0))))*100)</f>
        <v>-82.964788771948321</v>
      </c>
      <c r="AB55" s="9">
        <f ca="1">IF(OR(INDIRECT(CONCATENATE("'2018-04 (Д)'!G",TEXT(MATCH($C55,'2018-04 (Д)'!$C$2:$C$100,0)+1,0)))="Н/Д",INDIRECT(CONCATENATE("'2018-03 (Д)'!G",TEXT(MATCH($C55,'2018-03 (Д)'!$C$2:$C$100,0)+1,0)))="Н/Д",AND(INDIRECT(CONCATENATE("'2018-04 (Д)'!G",TEXT(MATCH($C55,'2018-04 (Д)'!$C$2:$C$100,0)+1,0)))="Н/Д",INDIRECT(CONCATENATE("'2018-03 (Д)'!G",TEXT(MATCH($C55,'2018-03 (Д)'!$C$2:$C$100,0)+1,0))))),"Н/Д",((INDIRECT(CONCATENATE("'2018-04 (Д)'!G",TEXT(MATCH($C55,'2018-04 (Д)'!$C$2:$C$100,0)+1,0)))-INDIRECT(CONCATENATE("'2018-03 (Д)'!G",TEXT(MATCH($C55,'2018-03 (Д)'!$C$2:$C$100,0)+1,0))))/INDIRECT(CONCATENATE("'2018-03 (Д)'!G",TEXT(MATCH($C55,'2018-03 (Д)'!$C$2:$C$100,0)+1,0))))*100)</f>
        <v>1223.4064010619968</v>
      </c>
      <c r="AC55" s="9">
        <f ca="1">IF(OR(INDIRECT(CONCATENATE("'2018-05 (Д)'!G",TEXT(MATCH($C55,'2018-05 (Д)'!$C$2:$C$100,0)+1,0)))="Н/Д",INDIRECT(CONCATENATE("'2018-04 (Д)'!G",TEXT(MATCH($C55,'2018-04 (Д)'!$C$2:$C$100,0)+1,0)))="Н/Д",AND(INDIRECT(CONCATENATE("'2018-05 (Д)'!G",TEXT(MATCH($C55,'2018-05 (Д)'!$C$2:$C$100,0)+1,0)))="Н/Д",INDIRECT(CONCATENATE("'2018-04 (Д)'!G",TEXT(MATCH($C55,'2018-04 (Д)'!$C$2:$C$100,0)+1,0))))),"Н/Д",((INDIRECT(CONCATENATE("'2018-05 (Д)'!G",TEXT(MATCH($C55,'2018-05 (Д)'!$C$2:$C$100,0)+1,0)))-INDIRECT(CONCATENATE("'2018-04 (Д)'!G",TEXT(MATCH($C55,'2018-04 (Д)'!$C$2:$C$100,0)+1,0))))/INDIRECT(CONCATENATE("'2018-04 (Д)'!G",TEXT(MATCH($C55,'2018-04 (Д)'!$C$2:$C$100,0)+1,0))))*100)</f>
        <v>-84.941014843597515</v>
      </c>
      <c r="AD55" s="9">
        <f ca="1">IF(OR(INDIRECT(CONCATENATE("'2018-06 (Д)'!G",TEXT(MATCH($C55,'2018-06 (Д)'!$C$2:$C$100,0)+1,0)))="Н/Д",INDIRECT(CONCATENATE("'2018-05 (Д)'!G",TEXT(MATCH($C55,'2018-05 (Д)'!$C$2:$C$100,0)+1,0)))="Н/Д",AND(INDIRECT(CONCATENATE("'2018-06 (Д)'!G",TEXT(MATCH($C55,'2018-06 (Д)'!$C$2:$C$100,0)+1,0)))="Н/Д",INDIRECT(CONCATENATE("'2018-05 (Д)'!G",TEXT(MATCH($C55,'2018-05 (Д)'!$C$2:$C$100,0)+1,0))))),"Н/Д",((INDIRECT(CONCATENATE("'2018-06 (Д)'!G",TEXT(MATCH($C55,'2018-06 (Д)'!$C$2:$C$100,0)+1,0)))-INDIRECT(CONCATENATE("'2018-05 (Д)'!G",TEXT(MATCH($C55,'2018-05 (Д)'!$C$2:$C$100,0)+1,0))))/INDIRECT(CONCATENATE("'2018-05 (Д)'!G",TEXT(MATCH($C55,'2018-05 (Д)'!$C$2:$C$100,0)+1,0))))*100)</f>
        <v>217.22779697823961</v>
      </c>
      <c r="AE55" s="9">
        <f ca="1">IF(OR(INDIRECT(CONCATENATE("'2018-07 (Д)'!G",TEXT(MATCH($C55,'2018-07 (Д)'!$C$2:$C$100,0)+1,0)))="Н/Д",INDIRECT(CONCATENATE("'2018-06 (Д)'!G",TEXT(MATCH($C55,'2018-06 (Д)'!$C$2:$C$100,0)+1,0)))="Н/Д",AND(INDIRECT(CONCATENATE("'2018-07 (Д)'!G",TEXT(MATCH($C55,'2018-07 (Д)'!$C$2:$C$100,0)+1,0)))="Н/Д",INDIRECT(CONCATENATE("'2018-06 (Д)'!G",TEXT(MATCH($C55,'2018-06 (Д)'!$C$2:$C$100,0)+1,0))))),"Н/Д",((INDIRECT(CONCATENATE("'2018-07 (Д)'!G",TEXT(MATCH($C55,'2018-07 (Д)'!$C$2:$C$100,0)+1,0)))-INDIRECT(CONCATENATE("'2018-06 (Д)'!G",TEXT(MATCH($C55,'2018-06 (Д)'!$C$2:$C$100,0)+1,0))))/INDIRECT(CONCATENATE("'2018-06 (Д)'!G",TEXT(MATCH($C55,'2018-06 (Д)'!$C$2:$C$100,0)+1,0))))*100)</f>
        <v>3.448082804681901</v>
      </c>
      <c r="AF55" s="9">
        <f ca="1">IF(OR(INDIRECT(CONCATENATE("'2018-08 (Д)'!G",TEXT(MATCH($C55,'2018-08 (Д)'!$C$2:$C$100,0)+1,0)))="Н/Д",INDIRECT(CONCATENATE("'2018-07 (Д)'!G",TEXT(MATCH($C55,'2018-07 (Д)'!$C$2:$C$100,0)+1,0)))="Н/Д",AND(INDIRECT(CONCATENATE("'2018-08 (Д)'!G",TEXT(MATCH($C55,'2018-08 (Д)'!$C$2:$C$100,0)+1,0)))="Н/Д",INDIRECT(CONCATENATE("'2018-07 (Д)'!G",TEXT(MATCH($C55,'2018-07 (Д)'!$C$2:$C$100,0)+1,0))))),"Н/Д",((INDIRECT(CONCATENATE("'2018-08 (Д)'!G",TEXT(MATCH($C55,'2018-08 (Д)'!$C$2:$C$100,0)+1,0)))-INDIRECT(CONCATENATE("'2018-07 (Д)'!G",TEXT(MATCH($C55,'2018-07 (Д)'!$C$2:$C$100,0)+1,0))))/INDIRECT(CONCATENATE("'2018-07 (Д)'!G",TEXT(MATCH($C55,'2018-07 (Д)'!$C$2:$C$100,0)+1,0))))*100)</f>
        <v>182.7560055557334</v>
      </c>
      <c r="AG55" s="9">
        <f ca="1">IF(OR(INDIRECT(CONCATENATE("'2018-09 (Д)'!G",TEXT(MATCH($C55,'2018-09 (Д)'!$C$2:$C$100,0)+1,0)))="Н/Д",INDIRECT(CONCATENATE("'2018-08 (Д)'!G",TEXT(MATCH($C55,'2018-08 (Д)'!$C$2:$C$100,0)+1,0)))="Н/Д",AND(INDIRECT(CONCATENATE("'2018-09 (Д)'!G",TEXT(MATCH($C55,'2018-09 (Д)'!$C$2:$C$100,0)+1,0)))="Н/Д",INDIRECT(CONCATENATE("'2018-08 (Д)'!G",TEXT(MATCH($C55,'2018-08 (Д)'!$C$2:$C$100,0)+1,0))))),"Н/Д",((INDIRECT(CONCATENATE("'2018-09 (Д)'!G",TEXT(MATCH($C55,'2018-09 (Д)'!$C$2:$C$100,0)+1,0)))-INDIRECT(CONCATENATE("'2018-08 (Д)'!G",TEXT(MATCH($C55,'2018-08 (Д)'!$C$2:$C$100,0)+1,0))))/INDIRECT(CONCATENATE("'2018-08 (Д)'!G",TEXT(MATCH($C55,'2018-08 (Д)'!$C$2:$C$100,0)+1,0))))*100)</f>
        <v>-17.589888558868953</v>
      </c>
      <c r="AH55" s="9">
        <f ca="1">IF(OR(INDIRECT(CONCATENATE("'2018-10 (Д)'!G",TEXT(MATCH($C55,'2018-10 (Д)'!$C$2:$C$100,0)+1,0)))="Н/Д",INDIRECT(CONCATENATE("'2018-09 (Д)'!G",TEXT(MATCH($C55,'2018-09 (Д)'!$C$2:$C$100,0)+1,0)))="Н/Д",AND(INDIRECT(CONCATENATE("'2018-10 (Д)'!G",TEXT(MATCH($C55,'2018-10 (Д)'!$C$2:$C$100,0)+1,0)))="Н/Д",INDIRECT(CONCATENATE("'2018-09 (Д)'!G",TEXT(MATCH($C55,'2018-09 (Д)'!$C$2:$C$100,0)+1,0))))),"Н/Д",((INDIRECT(CONCATENATE("'2018-10 (Д)'!G",TEXT(MATCH($C55,'2018-10 (Д)'!$C$2:$C$100,0)+1,0)))-INDIRECT(CONCATENATE("'2018-09 (Д)'!G",TEXT(MATCH($C55,'2018-09 (Д)'!$C$2:$C$100,0)+1,0))))/INDIRECT(CONCATENATE("'2018-09 (Д)'!G",TEXT(MATCH($C55,'2018-09 (Д)'!$C$2:$C$100,0)+1,0))))*100)</f>
        <v>-56.787603215906032</v>
      </c>
      <c r="AI55" s="9">
        <f ca="1">IF(OR(INDIRECT(CONCATENATE("'2018-11 (Д)'!G",TEXT(MATCH($C55,'2018-11 (Д)'!$C$2:$C$100,0)+1,0)))="Н/Д",INDIRECT(CONCATENATE("'2018-10 (Д)'!G",TEXT(MATCH($C55,'2018-10 (Д)'!$C$2:$C$100,0)+1,0)))="Н/Д",AND(INDIRECT(CONCATENATE("'2018-11 (Д)'!G",TEXT(MATCH($C55,'2018-11 (Д)'!$C$2:$C$100,0)+1,0)))="Н/Д",INDIRECT(CONCATENATE("'2018-10 (Д)'!G",TEXT(MATCH($C55,'2018-10 (Д)'!$C$2:$C$100,0)+1,0))))),"Н/Д",((INDIRECT(CONCATENATE("'2018-11 (Д)'!G",TEXT(MATCH($C55,'2018-11 (Д)'!$C$2:$C$100,0)+1,0)))-INDIRECT(CONCATENATE("'2018-10 (Д)'!G",TEXT(MATCH($C55,'2018-10 (Д)'!$C$2:$C$100,0)+1,0))))/INDIRECT(CONCATENATE("'2018-10 (Д)'!G",TEXT(MATCH($C55,'2018-10 (Д)'!$C$2:$C$100,0)+1,0))))*100)</f>
        <v>357.93226682383141</v>
      </c>
      <c r="AJ55" s="9">
        <f ca="1">IF(OR(INDIRECT(CONCATENATE("'2018-12 (Д)'!G",TEXT(MATCH($C55,'2018-12 (Д)'!$C$2:$C$100,0)+1,0)))="Н/Д",INDIRECT(CONCATENATE("'2018-11 (Д)'!G",TEXT(MATCH($C55,'2018-11 (Д)'!$C$2:$C$100,0)+1,0)))="Н/Д",AND(INDIRECT(CONCATENATE("'2018-12 (Д)'!G",TEXT(MATCH($C55,'2018-12 (Д)'!$C$2:$C$100,0)+1,0)))="Н/Д",INDIRECT(CONCATENATE("'2018-11 (Д)'!G",TEXT(MATCH($C55,'2018-11 (Д)'!$C$2:$C$100,0)+1,0))))),"Н/Д",((INDIRECT(CONCATENATE("'2018-12 (Д)'!G",TEXT(MATCH($C55,'2018-12 (Д)'!$C$2:$C$100,0)+1,0)))-INDIRECT(CONCATENATE("'2018-11 (Д)'!G",TEXT(MATCH($C55,'2018-11 (Д)'!$C$2:$C$100,0)+1,0))))/INDIRECT(CONCATENATE("'2018-11 (Д)'!G",TEXT(MATCH($C55,'2018-11 (Д)'!$C$2:$C$100,0)+1,0))))*100)</f>
        <v>-61.480116069600186</v>
      </c>
      <c r="AK55" s="9"/>
      <c r="AL55" s="9">
        <f ca="1">IF(OR(INDIRECT(CONCATENATE("'2018-03 (Д)'!H",TEXT(MATCH($C55,'2018-03 (Д)'!$C$2:$C$100,0)+1,0)))="Н/Д",INDIRECT(CONCATENATE("'2018-02 (Д)'!H",TEXT(MATCH($C55,'2018-02 (Д)'!$C$2:$C$100,0)+1,0)))="Н/Д",AND(INDIRECT(CONCATENATE("'2018-03 (Д)'!H",TEXT(MATCH($C55,'2018-03 (Д)'!$C$2:$C$100,0)+1,0)))="Н/Д",INDIRECT(CONCATENATE("'2018-02 (Д)'!H",TEXT(MATCH($C55,'2018-02 (Д)'!$C$2:$C$100,0)+1,0))))),"Н/Д",((INDIRECT(CONCATENATE("'2018-03 (Д)'!H",TEXT(MATCH($C55,'2018-03 (Д)'!$C$2:$C$100,0)+1,0)))-INDIRECT(CONCATENATE("'2018-02 (Д)'!H",TEXT(MATCH($C55,'2018-02 (Д)'!$C$2:$C$100,0)+1,0))))/INDIRECT(CONCATENATE("'2018-02 (Д)'!H",TEXT(MATCH($C55,'2018-02 (Д)'!$C$2:$C$100,0)+1,0))))*100)</f>
        <v>18.026859951307706</v>
      </c>
      <c r="AM55" s="9">
        <f ca="1">IF(OR(INDIRECT(CONCATENATE("'2018-04 (Д)'!H",TEXT(MATCH($C55,'2018-04 (Д)'!$C$2:$C$100,0)+1,0)))="Н/Д",INDIRECT(CONCATENATE("'2018-03 (Д)'!H",TEXT(MATCH($C55,'2018-03 (Д)'!$C$2:$C$100,0)+1,0)))="Н/Д",AND(INDIRECT(CONCATENATE("'2018-04 (Д)'!H",TEXT(MATCH($C55,'2018-04 (Д)'!$C$2:$C$100,0)+1,0)))="Н/Д",INDIRECT(CONCATENATE("'2018-03 (Д)'!H",TEXT(MATCH($C55,'2018-03 (Д)'!$C$2:$C$100,0)+1,0))))),"Н/Д",((INDIRECT(CONCATENATE("'2018-04 (Д)'!H",TEXT(MATCH($C55,'2018-04 (Д)'!$C$2:$C$100,0)+1,0)))-INDIRECT(CONCATENATE("'2018-03 (Д)'!H",TEXT(MATCH($C55,'2018-03 (Д)'!$C$2:$C$100,0)+1,0))))/INDIRECT(CONCATENATE("'2018-03 (Д)'!H",TEXT(MATCH($C55,'2018-03 (Д)'!$C$2:$C$100,0)+1,0))))*100)</f>
        <v>328.81708429927767</v>
      </c>
      <c r="AN55" s="9">
        <f ca="1">IF(OR(INDIRECT(CONCATENATE("'2018-05 (Д)'!H",TEXT(MATCH($C55,'2018-05 (Д)'!$C$2:$C$100,0)+1,0)))="Н/Д",INDIRECT(CONCATENATE("'2018-04 (Д)'!H",TEXT(MATCH($C55,'2018-04 (Д)'!$C$2:$C$100,0)+1,0)))="Н/Д",AND(INDIRECT(CONCATENATE("'2018-05 (Д)'!H",TEXT(MATCH($C55,'2018-05 (Д)'!$C$2:$C$100,0)+1,0)))="Н/Д",INDIRECT(CONCATENATE("'2018-04 (Д)'!H",TEXT(MATCH($C55,'2018-04 (Д)'!$C$2:$C$100,0)+1,0))))),"Н/Д",((INDIRECT(CONCATENATE("'2018-05 (Д)'!H",TEXT(MATCH($C55,'2018-05 (Д)'!$C$2:$C$100,0)+1,0)))-INDIRECT(CONCATENATE("'2018-04 (Д)'!H",TEXT(MATCH($C55,'2018-04 (Д)'!$C$2:$C$100,0)+1,0))))/INDIRECT(CONCATENATE("'2018-04 (Д)'!H",TEXT(MATCH($C55,'2018-04 (Д)'!$C$2:$C$100,0)+1,0))))*100)</f>
        <v>-74.054560515334032</v>
      </c>
      <c r="AO55" s="9">
        <f ca="1">IF(OR(INDIRECT(CONCATENATE("'2018-06 (Д)'!H",TEXT(MATCH($C55,'2018-06 (Д)'!$C$2:$C$100,0)+1,0)))="Н/Д",INDIRECT(CONCATENATE("'2018-05 (Д)'!H",TEXT(MATCH($C55,'2018-05 (Д)'!$C$2:$C$100,0)+1,0)))="Н/Д",AND(INDIRECT(CONCATENATE("'2018-06 (Д)'!H",TEXT(MATCH($C55,'2018-06 (Д)'!$C$2:$C$100,0)+1,0)))="Н/Д",INDIRECT(CONCATENATE("'2018-05 (Д)'!H",TEXT(MATCH($C55,'2018-05 (Д)'!$C$2:$C$100,0)+1,0))))),"Н/Д",((INDIRECT(CONCATENATE("'2018-06 (Д)'!H",TEXT(MATCH($C55,'2018-06 (Д)'!$C$2:$C$100,0)+1,0)))-INDIRECT(CONCATENATE("'2018-05 (Д)'!H",TEXT(MATCH($C55,'2018-05 (Д)'!$C$2:$C$100,0)+1,0))))/INDIRECT(CONCATENATE("'2018-05 (Д)'!H",TEXT(MATCH($C55,'2018-05 (Д)'!$C$2:$C$100,0)+1,0))))*100)</f>
        <v>-9.1204620529369915</v>
      </c>
      <c r="AP55" s="9">
        <f ca="1">IF(OR(INDIRECT(CONCATENATE("'2018-07 (Д)'!H",TEXT(MATCH($C55,'2018-07 (Д)'!$C$2:$C$100,0)+1,0)))="Н/Д",INDIRECT(CONCATENATE("'2018-06 (Д)'!H",TEXT(MATCH($C55,'2018-06 (Д)'!$C$2:$C$100,0)+1,0)))="Н/Д",AND(INDIRECT(CONCATENATE("'2018-07 (Д)'!H",TEXT(MATCH($C55,'2018-07 (Д)'!$C$2:$C$100,0)+1,0)))="Н/Д",INDIRECT(CONCATENATE("'2018-06 (Д)'!H",TEXT(MATCH($C55,'2018-06 (Д)'!$C$2:$C$100,0)+1,0))))),"Н/Д",((INDIRECT(CONCATENATE("'2018-07 (Д)'!H",TEXT(MATCH($C55,'2018-07 (Д)'!$C$2:$C$100,0)+1,0)))-INDIRECT(CONCATENATE("'2018-06 (Д)'!H",TEXT(MATCH($C55,'2018-06 (Д)'!$C$2:$C$100,0)+1,0))))/INDIRECT(CONCATENATE("'2018-06 (Д)'!H",TEXT(MATCH($C55,'2018-06 (Д)'!$C$2:$C$100,0)+1,0))))*100)</f>
        <v>12.773444561036998</v>
      </c>
      <c r="AQ55" s="9">
        <f ca="1">IF(OR(INDIRECT(CONCATENATE("'2018-08 (Д)'!H",TEXT(MATCH($C55,'2018-08 (Д)'!$C$2:$C$100,0)+1,0)))="Н/Д",INDIRECT(CONCATENATE("'2018-07 (Д)'!H",TEXT(MATCH($C55,'2018-07 (Д)'!$C$2:$C$100,0)+1,0)))="Н/Д",AND(INDIRECT(CONCATENATE("'2018-08 (Д)'!H",TEXT(MATCH($C55,'2018-08 (Д)'!$C$2:$C$100,0)+1,0)))="Н/Д",INDIRECT(CONCATENATE("'2018-07 (Д)'!H",TEXT(MATCH($C55,'2018-07 (Д)'!$C$2:$C$100,0)+1,0))))),"Н/Д",((INDIRECT(CONCATENATE("'2018-08 (Д)'!H",TEXT(MATCH($C55,'2018-08 (Д)'!$C$2:$C$100,0)+1,0)))-INDIRECT(CONCATENATE("'2018-07 (Д)'!H",TEXT(MATCH($C55,'2018-07 (Д)'!$C$2:$C$100,0)+1,0))))/INDIRECT(CONCATENATE("'2018-07 (Д)'!H",TEXT(MATCH($C55,'2018-07 (Д)'!$C$2:$C$100,0)+1,0))))*100)</f>
        <v>463.10114262213699</v>
      </c>
      <c r="AR55" s="9">
        <f ca="1">IF(OR(INDIRECT(CONCATENATE("'2018-09 (Д)'!H",TEXT(MATCH($C55,'2018-09 (Д)'!$C$2:$C$100,0)+1,0)))="Н/Д",INDIRECT(CONCATENATE("'2018-08 (Д)'!H",TEXT(MATCH($C55,'2018-08 (Д)'!$C$2:$C$100,0)+1,0)))="Н/Д",AND(INDIRECT(CONCATENATE("'2018-09 (Д)'!H",TEXT(MATCH($C55,'2018-09 (Д)'!$C$2:$C$100,0)+1,0)))="Н/Д",INDIRECT(CONCATENATE("'2018-08 (Д)'!H",TEXT(MATCH($C55,'2018-08 (Д)'!$C$2:$C$100,0)+1,0))))),"Н/Д",((INDIRECT(CONCATENATE("'2018-09 (Д)'!H",TEXT(MATCH($C55,'2018-09 (Д)'!$C$2:$C$100,0)+1,0)))-INDIRECT(CONCATENATE("'2018-08 (Д)'!H",TEXT(MATCH($C55,'2018-08 (Д)'!$C$2:$C$100,0)+1,0))))/INDIRECT(CONCATENATE("'2018-08 (Д)'!H",TEXT(MATCH($C55,'2018-08 (Д)'!$C$2:$C$100,0)+1,0))))*100)</f>
        <v>-83.879754842744447</v>
      </c>
      <c r="AS55" s="9">
        <f ca="1">IF(OR(INDIRECT(CONCATENATE("'2018-10 (Д)'!H",TEXT(MATCH($C55,'2018-10 (Д)'!$C$2:$C$100,0)+1,0)))="Н/Д",INDIRECT(CONCATENATE("'2018-09 (Д)'!H",TEXT(MATCH($C55,'2018-09 (Д)'!$C$2:$C$100,0)+1,0)))="Н/Д",AND(INDIRECT(CONCATENATE("'2018-10 (Д)'!H",TEXT(MATCH($C55,'2018-10 (Д)'!$C$2:$C$100,0)+1,0)))="Н/Д",INDIRECT(CONCATENATE("'2018-09 (Д)'!H",TEXT(MATCH($C55,'2018-09 (Д)'!$C$2:$C$100,0)+1,0))))),"Н/Д",((INDIRECT(CONCATENATE("'2018-10 (Д)'!H",TEXT(MATCH($C55,'2018-10 (Д)'!$C$2:$C$100,0)+1,0)))-INDIRECT(CONCATENATE("'2018-09 (Д)'!H",TEXT(MATCH($C55,'2018-09 (Д)'!$C$2:$C$100,0)+1,0))))/INDIRECT(CONCATENATE("'2018-09 (Д)'!H",TEXT(MATCH($C55,'2018-09 (Д)'!$C$2:$C$100,0)+1,0))))*100)</f>
        <v>-7.2603342102196402</v>
      </c>
      <c r="AT55" s="9">
        <f ca="1">IF(OR(INDIRECT(CONCATENATE("'2018-11 (Д)'!H",TEXT(MATCH($C55,'2018-11 (Д)'!$C$2:$C$100,0)+1,0)))="Н/Д",INDIRECT(CONCATENATE("'2018-10 (Д)'!H",TEXT(MATCH($C55,'2018-10 (Д)'!$C$2:$C$100,0)+1,0)))="Н/Д",AND(INDIRECT(CONCATENATE("'2018-11 (Д)'!H",TEXT(MATCH($C55,'2018-11 (Д)'!$C$2:$C$100,0)+1,0)))="Н/Д",INDIRECT(CONCATENATE("'2018-10 (Д)'!H",TEXT(MATCH($C55,'2018-10 (Д)'!$C$2:$C$100,0)+1,0))))),"Н/Д",((INDIRECT(CONCATENATE("'2018-11 (Д)'!H",TEXT(MATCH($C55,'2018-11 (Д)'!$C$2:$C$100,0)+1,0)))-INDIRECT(CONCATENATE("'2018-10 (Д)'!H",TEXT(MATCH($C55,'2018-10 (Д)'!$C$2:$C$100,0)+1,0))))/INDIRECT(CONCATENATE("'2018-10 (Д)'!H",TEXT(MATCH($C55,'2018-10 (Д)'!$C$2:$C$100,0)+1,0))))*100)</f>
        <v>29.762566732555761</v>
      </c>
      <c r="AU55" s="9">
        <f ca="1">IF(OR(INDIRECT(CONCATENATE("'2018-12 (Д)'!H",TEXT(MATCH($C55,'2018-12 (Д)'!$C$2:$C$100,0)+1,0)))="Н/Д",INDIRECT(CONCATENATE("'2018-11 (Д)'!H",TEXT(MATCH($C55,'2018-11 (Д)'!$C$2:$C$100,0)+1,0)))="Н/Д",AND(INDIRECT(CONCATENATE("'2018-12 (Д)'!H",TEXT(MATCH($C55,'2018-12 (Д)'!$C$2:$C$100,0)+1,0)))="Н/Д",INDIRECT(CONCATENATE("'2018-11 (Д)'!H",TEXT(MATCH($C55,'2018-11 (Д)'!$C$2:$C$100,0)+1,0))))),"Н/Д",((INDIRECT(CONCATENATE("'2018-12 (Д)'!H",TEXT(MATCH($C55,'2018-12 (Д)'!$C$2:$C$100,0)+1,0)))-INDIRECT(CONCATENATE("'2018-11 (Д)'!H",TEXT(MATCH($C55,'2018-11 (Д)'!$C$2:$C$100,0)+1,0))))/INDIRECT(CONCATENATE("'2018-11 (Д)'!H",TEXT(MATCH($C55,'2018-11 (Д)'!$C$2:$C$100,0)+1,0))))*100)</f>
        <v>-9.7196606754138681</v>
      </c>
      <c r="AV55" s="9"/>
      <c r="AW55" s="9">
        <f ca="1">IF(OR(INDIRECT(CONCATENATE("'2018-03 (Д)'!I",TEXT(MATCH($C55,'2018-03 (Д)'!$C$2:$C$100,0)+1,0)))="Н/Д",INDIRECT(CONCATENATE("'2018-02 (Д)'!I",TEXT(MATCH($C55,'2018-02 (Д)'!$C$2:$C$100,0)+1,0)))="Н/Д",AND(INDIRECT(CONCATENATE("'2018-03 (Д)'!I",TEXT(MATCH($C55,'2018-03 (Д)'!$C$2:$C$100,0)+1,0)))="Н/Д",INDIRECT(CONCATENATE("'2018-02 (Д)'!I",TEXT(MATCH($C55,'2018-02 (Д)'!$C$2:$C$100,0)+1,0))))),"Н/Д",((INDIRECT(CONCATENATE("'2018-03 (Д)'!I",TEXT(MATCH($C55,'2018-03 (Д)'!$C$2:$C$100,0)+1,0)))-INDIRECT(CONCATENATE("'2018-02 (Д)'!I",TEXT(MATCH($C55,'2018-02 (Д)'!$C$2:$C$100,0)+1,0))))/INDIRECT(CONCATENATE("'2018-02 (Д)'!I",TEXT(MATCH($C55,'2018-02 (Д)'!$C$2:$C$100,0)+1,0))))*100)</f>
        <v>15.759792597312797</v>
      </c>
      <c r="AX55" s="9">
        <f ca="1">IF(OR(INDIRECT(CONCATENATE("'2018-04 (Д)'!I",TEXT(MATCH($C55,'2018-04 (Д)'!$C$2:$C$100,0)+1,0)))="Н/Д",INDIRECT(CONCATENATE("'2018-03 (Д)'!I",TEXT(MATCH($C55,'2018-03 (Д)'!$C$2:$C$100,0)+1,0)))="Н/Д",AND(INDIRECT(CONCATENATE("'2018-04 (Д)'!I",TEXT(MATCH($C55,'2018-04 (Д)'!$C$2:$C$100,0)+1,0)))="Н/Д",INDIRECT(CONCATENATE("'2018-03 (Д)'!I",TEXT(MATCH($C55,'2018-03 (Д)'!$C$2:$C$100,0)+1,0))))),"Н/Д",((INDIRECT(CONCATENATE("'2018-04 (Д)'!I",TEXT(MATCH($C55,'2018-04 (Д)'!$C$2:$C$100,0)+1,0)))-INDIRECT(CONCATENATE("'2018-03 (Д)'!I",TEXT(MATCH($C55,'2018-03 (Д)'!$C$2:$C$100,0)+1,0))))/INDIRECT(CONCATENATE("'2018-03 (Д)'!I",TEXT(MATCH($C55,'2018-03 (Д)'!$C$2:$C$100,0)+1,0))))*100)</f>
        <v>84.526381426045802</v>
      </c>
      <c r="AY55" s="9">
        <f ca="1">IF(OR(INDIRECT(CONCATENATE("'2018-05 (Д)'!I",TEXT(MATCH($C55,'2018-05 (Д)'!$C$2:$C$100,0)+1,0)))="Н/Д",INDIRECT(CONCATENATE("'2018-04 (Д)'!I",TEXT(MATCH($C55,'2018-04 (Д)'!$C$2:$C$100,0)+1,0)))="Н/Д",AND(INDIRECT(CONCATENATE("'2018-05 (Д)'!I",TEXT(MATCH($C55,'2018-05 (Д)'!$C$2:$C$100,0)+1,0)))="Н/Д",INDIRECT(CONCATENATE("'2018-04 (Д)'!I",TEXT(MATCH($C55,'2018-04 (Д)'!$C$2:$C$100,0)+1,0))))),"Н/Д",((INDIRECT(CONCATENATE("'2018-05 (Д)'!I",TEXT(MATCH($C55,'2018-05 (Д)'!$C$2:$C$100,0)+1,0)))-INDIRECT(CONCATENATE("'2018-04 (Д)'!I",TEXT(MATCH($C55,'2018-04 (Д)'!$C$2:$C$100,0)+1,0))))/INDIRECT(CONCATENATE("'2018-04 (Д)'!I",TEXT(MATCH($C55,'2018-04 (Д)'!$C$2:$C$100,0)+1,0))))*100)</f>
        <v>-15.091376795610476</v>
      </c>
      <c r="AZ55" s="9">
        <f ca="1">IF(OR(INDIRECT(CONCATENATE("'2018-06 (Д)'!I",TEXT(MATCH($C55,'2018-06 (Д)'!$C$2:$C$100,0)+1,0)))="Н/Д",INDIRECT(CONCATENATE("'2018-05 (Д)'!I",TEXT(MATCH($C55,'2018-05 (Д)'!$C$2:$C$100,0)+1,0)))="Н/Д",AND(INDIRECT(CONCATENATE("'2018-06 (Д)'!I",TEXT(MATCH($C55,'2018-06 (Д)'!$C$2:$C$100,0)+1,0)))="Н/Д",INDIRECT(CONCATENATE("'2018-05 (Д)'!I",TEXT(MATCH($C55,'2018-05 (Д)'!$C$2:$C$100,0)+1,0))))),"Н/Д",((INDIRECT(CONCATENATE("'2018-06 (Д)'!I",TEXT(MATCH($C55,'2018-06 (Д)'!$C$2:$C$100,0)+1,0)))-INDIRECT(CONCATENATE("'2018-05 (Д)'!I",TEXT(MATCH($C55,'2018-05 (Д)'!$C$2:$C$100,0)+1,0))))/INDIRECT(CONCATENATE("'2018-05 (Д)'!I",TEXT(MATCH($C55,'2018-05 (Д)'!$C$2:$C$100,0)+1,0))))*100)</f>
        <v>7.8163363312217236</v>
      </c>
      <c r="BA55" s="9">
        <f ca="1">IF(OR(INDIRECT(CONCATENATE("'2018-07 (Д)'!I",TEXT(MATCH($C55,'2018-07 (Д)'!$C$2:$C$100,0)+1,0)))="Н/Д",INDIRECT(CONCATENATE("'2018-06 (Д)'!I",TEXT(MATCH($C55,'2018-06 (Д)'!$C$2:$C$100,0)+1,0)))="Н/Д",AND(INDIRECT(CONCATENATE("'2018-07 (Д)'!I",TEXT(MATCH($C55,'2018-07 (Д)'!$C$2:$C$100,0)+1,0)))="Н/Д",INDIRECT(CONCATENATE("'2018-06 (Д)'!I",TEXT(MATCH($C55,'2018-06 (Д)'!$C$2:$C$100,0)+1,0))))),"Н/Д",((INDIRECT(CONCATENATE("'2018-07 (Д)'!I",TEXT(MATCH($C55,'2018-07 (Д)'!$C$2:$C$100,0)+1,0)))-INDIRECT(CONCATENATE("'2018-06 (Д)'!I",TEXT(MATCH($C55,'2018-06 (Д)'!$C$2:$C$100,0)+1,0))))/INDIRECT(CONCATENATE("'2018-06 (Д)'!I",TEXT(MATCH($C55,'2018-06 (Д)'!$C$2:$C$100,0)+1,0))))*100)</f>
        <v>0.71462192758780141</v>
      </c>
      <c r="BB55" s="9">
        <f ca="1">IF(OR(INDIRECT(CONCATENATE("'2018-08 (Д)'!I",TEXT(MATCH($C55,'2018-08 (Д)'!$C$2:$C$100,0)+1,0)))="Н/Д",INDIRECT(CONCATENATE("'2018-07 (Д)'!I",TEXT(MATCH($C55,'2018-07 (Д)'!$C$2:$C$100,0)+1,0)))="Н/Д",AND(INDIRECT(CONCATENATE("'2018-08 (Д)'!I",TEXT(MATCH($C55,'2018-08 (Д)'!$C$2:$C$100,0)+1,0)))="Н/Д",INDIRECT(CONCATENATE("'2018-07 (Д)'!I",TEXT(MATCH($C55,'2018-07 (Д)'!$C$2:$C$100,0)+1,0))))),"Н/Д",((INDIRECT(CONCATENATE("'2018-08 (Д)'!I",TEXT(MATCH($C55,'2018-08 (Д)'!$C$2:$C$100,0)+1,0)))-INDIRECT(CONCATENATE("'2018-07 (Д)'!I",TEXT(MATCH($C55,'2018-07 (Д)'!$C$2:$C$100,0)+1,0))))/INDIRECT(CONCATENATE("'2018-07 (Д)'!I",TEXT(MATCH($C55,'2018-07 (Д)'!$C$2:$C$100,0)+1,0))))*100)</f>
        <v>17.764627361838262</v>
      </c>
      <c r="BC55" s="9">
        <f ca="1">IF(OR(INDIRECT(CONCATENATE("'2018-09 (Д)'!I",TEXT(MATCH($C55,'2018-09 (Д)'!$C$2:$C$100,0)+1,0)))="Н/Д",INDIRECT(CONCATENATE("'2018-08 (Д)'!I",TEXT(MATCH($C55,'2018-08 (Д)'!$C$2:$C$100,0)+1,0)))="Н/Д",AND(INDIRECT(CONCATENATE("'2018-09 (Д)'!I",TEXT(MATCH($C55,'2018-09 (Д)'!$C$2:$C$100,0)+1,0)))="Н/Д",INDIRECT(CONCATENATE("'2018-08 (Д)'!I",TEXT(MATCH($C55,'2018-08 (Д)'!$C$2:$C$100,0)+1,0))))),"Н/Д",((INDIRECT(CONCATENATE("'2018-09 (Д)'!I",TEXT(MATCH($C55,'2018-09 (Д)'!$C$2:$C$100,0)+1,0)))-INDIRECT(CONCATENATE("'2018-08 (Д)'!I",TEXT(MATCH($C55,'2018-08 (Д)'!$C$2:$C$100,0)+1,0))))/INDIRECT(CONCATENATE("'2018-08 (Д)'!I",TEXT(MATCH($C55,'2018-08 (Д)'!$C$2:$C$100,0)+1,0))))*100)</f>
        <v>1.4530574913752872</v>
      </c>
      <c r="BD55" s="9">
        <f ca="1">IF(OR(INDIRECT(CONCATENATE("'2018-10 (Д)'!I",TEXT(MATCH($C55,'2018-10 (Д)'!$C$2:$C$100,0)+1,0)))="Н/Д",INDIRECT(CONCATENATE("'2018-09 (Д)'!I",TEXT(MATCH($C55,'2018-09 (Д)'!$C$2:$C$100,0)+1,0)))="Н/Д",AND(INDIRECT(CONCATENATE("'2018-10 (Д)'!I",TEXT(MATCH($C55,'2018-10 (Д)'!$C$2:$C$100,0)+1,0)))="Н/Д",INDIRECT(CONCATENATE("'2018-09 (Д)'!I",TEXT(MATCH($C55,'2018-09 (Д)'!$C$2:$C$100,0)+1,0))))),"Н/Д",((INDIRECT(CONCATENATE("'2018-10 (Д)'!I",TEXT(MATCH($C55,'2018-10 (Д)'!$C$2:$C$100,0)+1,0)))-INDIRECT(CONCATENATE("'2018-09 (Д)'!I",TEXT(MATCH($C55,'2018-09 (Д)'!$C$2:$C$100,0)+1,0))))/INDIRECT(CONCATENATE("'2018-09 (Д)'!I",TEXT(MATCH($C55,'2018-09 (Д)'!$C$2:$C$100,0)+1,0))))*100)</f>
        <v>-1.0754105673365637</v>
      </c>
      <c r="BE55" s="9">
        <f ca="1">IF(OR(INDIRECT(CONCATENATE("'2018-11 (Д)'!I",TEXT(MATCH($C55,'2018-11 (Д)'!$C$2:$C$100,0)+1,0)))="Н/Д",INDIRECT(CONCATENATE("'2018-10 (Д)'!I",TEXT(MATCH($C55,'2018-10 (Д)'!$C$2:$C$100,0)+1,0)))="Н/Д",AND(INDIRECT(CONCATENATE("'2018-11 (Д)'!I",TEXT(MATCH($C55,'2018-11 (Д)'!$C$2:$C$100,0)+1,0)))="Н/Д",INDIRECT(CONCATENATE("'2018-10 (Д)'!I",TEXT(MATCH($C55,'2018-10 (Д)'!$C$2:$C$100,0)+1,0))))),"Н/Д",((INDIRECT(CONCATENATE("'2018-11 (Д)'!I",TEXT(MATCH($C55,'2018-11 (Д)'!$C$2:$C$100,0)+1,0)))-INDIRECT(CONCATENATE("'2018-10 (Д)'!I",TEXT(MATCH($C55,'2018-10 (Д)'!$C$2:$C$100,0)+1,0))))/INDIRECT(CONCATENATE("'2018-10 (Д)'!I",TEXT(MATCH($C55,'2018-10 (Д)'!$C$2:$C$100,0)+1,0))))*100)</f>
        <v>-18.02496212015906</v>
      </c>
      <c r="BF55" s="9">
        <f ca="1">IF(OR(INDIRECT(CONCATENATE("'2018-12 (Д)'!I",TEXT(MATCH($C55,'2018-12 (Д)'!$C$2:$C$100,0)+1,0)))="Н/Д",INDIRECT(CONCATENATE("'2018-11 (Д)'!I",TEXT(MATCH($C55,'2018-11 (Д)'!$C$2:$C$100,0)+1,0)))="Н/Д",AND(INDIRECT(CONCATENATE("'2018-12 (Д)'!I",TEXT(MATCH($C55,'2018-12 (Д)'!$C$2:$C$100,0)+1,0)))="Н/Д",INDIRECT(CONCATENATE("'2018-11 (Д)'!I",TEXT(MATCH($C55,'2018-11 (Д)'!$C$2:$C$100,0)+1,0))))),"Н/Д",((INDIRECT(CONCATENATE("'2018-12 (Д)'!I",TEXT(MATCH($C55,'2018-12 (Д)'!$C$2:$C$100,0)+1,0)))-INDIRECT(CONCATENATE("'2018-11 (Д)'!I",TEXT(MATCH($C55,'2018-11 (Д)'!$C$2:$C$100,0)+1,0))))/INDIRECT(CONCATENATE("'2018-11 (Д)'!I",TEXT(MATCH($C55,'2018-11 (Д)'!$C$2:$C$100,0)+1,0))))*100)</f>
        <v>5.4097760224650182</v>
      </c>
      <c r="BG55" s="9"/>
      <c r="BH55" s="9" t="str">
        <f ca="1">IF(OR(INDIRECT(CONCATENATE("'2018-03 (Д)'!J",TEXT(MATCH($C55,'2018-03 (Д)'!$C$2:$C$100,0)+1,0)))="Н/Д",INDIRECT(CONCATENATE("'2018-02 (Д)'!J",TEXT(MATCH($C55,'2018-02 (Д)'!$C$2:$C$100,0)+1,0)))="Н/Д",AND(INDIRECT(CONCATENATE("'2018-03 (Д)'!J",TEXT(MATCH($C55,'2018-03 (Д)'!$C$2:$C$100,0)+1,0)))="Н/Д",INDIRECT(CONCATENATE("'2018-02 (Д)'!J",TEXT(MATCH($C55,'2018-02 (Д)'!$C$2:$C$100,0)+1,0))))),"Н/Д",((INDIRECT(CONCATENATE("'2018-03 (Д)'!J",TEXT(MATCH($C55,'2018-03 (Д)'!$C$2:$C$100,0)+1,0)))-INDIRECT(CONCATENATE("'2018-02 (Д)'!J",TEXT(MATCH($C55,'2018-02 (Д)'!$C$2:$C$100,0)+1,0))))/INDIRECT(CONCATENATE("'2018-02 (Д)'!J",TEXT(MATCH($C55,'2018-02 (Д)'!$C$2:$C$100,0)+1,0))))*100)</f>
        <v>Н/Д</v>
      </c>
      <c r="BI55" s="9" t="str">
        <f ca="1">IF(OR(INDIRECT(CONCATENATE("'2018-04 (Д)'!J",TEXT(MATCH($C55,'2018-04 (Д)'!$C$2:$C$100,0)+1,0)))="Н/Д",INDIRECT(CONCATENATE("'2018-03 (Д)'!J",TEXT(MATCH($C55,'2018-03 (Д)'!$C$2:$C$100,0)+1,0)))="Н/Д",AND(INDIRECT(CONCATENATE("'2018-04 (Д)'!J",TEXT(MATCH($C55,'2018-04 (Д)'!$C$2:$C$100,0)+1,0)))="Н/Д",INDIRECT(CONCATENATE("'2018-03 (Д)'!J",TEXT(MATCH($C55,'2018-03 (Д)'!$C$2:$C$100,0)+1,0))))),"Н/Д",((INDIRECT(CONCATENATE("'2018-04 (Д)'!J",TEXT(MATCH($C55,'2018-04 (Д)'!$C$2:$C$100,0)+1,0)))-INDIRECT(CONCATENATE("'2018-03 (Д)'!J",TEXT(MATCH($C55,'2018-03 (Д)'!$C$2:$C$100,0)+1,0))))/INDIRECT(CONCATENATE("'2018-03 (Д)'!J",TEXT(MATCH($C55,'2018-03 (Д)'!$C$2:$C$100,0)+1,0))))*100)</f>
        <v>Н/Д</v>
      </c>
      <c r="BJ55" s="9" t="str">
        <f ca="1">IF(OR(INDIRECT(CONCATENATE("'2018-05 (Д)'!J",TEXT(MATCH($C55,'2018-05 (Д)'!$C$2:$C$100,0)+1,0)))="Н/Д",INDIRECT(CONCATENATE("'2018-04 (Д)'!J",TEXT(MATCH($C55,'2018-04 (Д)'!$C$2:$C$100,0)+1,0)))="Н/Д",AND(INDIRECT(CONCATENATE("'2018-05 (Д)'!J",TEXT(MATCH($C55,'2018-05 (Д)'!$C$2:$C$100,0)+1,0)))="Н/Д",INDIRECT(CONCATENATE("'2018-04 (Д)'!J",TEXT(MATCH($C55,'2018-04 (Д)'!$C$2:$C$100,0)+1,0))))),"Н/Д",((INDIRECT(CONCATENATE("'2018-05 (Д)'!J",TEXT(MATCH($C55,'2018-05 (Д)'!$C$2:$C$100,0)+1,0)))-INDIRECT(CONCATENATE("'2018-04 (Д)'!J",TEXT(MATCH($C55,'2018-04 (Д)'!$C$2:$C$100,0)+1,0))))/INDIRECT(CONCATENATE("'2018-04 (Д)'!J",TEXT(MATCH($C55,'2018-04 (Д)'!$C$2:$C$100,0)+1,0))))*100)</f>
        <v>Н/Д</v>
      </c>
      <c r="BK55" s="9" t="str">
        <f ca="1">IF(OR(INDIRECT(CONCATENATE("'2018-06 (Д)'!J",TEXT(MATCH($C55,'2018-06 (Д)'!$C$2:$C$100,0)+1,0)))="Н/Д",INDIRECT(CONCATENATE("'2018-05 (Д)'!J",TEXT(MATCH($C55,'2018-05 (Д)'!$C$2:$C$100,0)+1,0)))="Н/Д",AND(INDIRECT(CONCATENATE("'2018-06 (Д)'!J",TEXT(MATCH($C55,'2018-06 (Д)'!$C$2:$C$100,0)+1,0)))="Н/Д",INDIRECT(CONCATENATE("'2018-05 (Д)'!J",TEXT(MATCH($C55,'2018-05 (Д)'!$C$2:$C$100,0)+1,0))))),"Н/Д",((INDIRECT(CONCATENATE("'2018-06 (Д)'!J",TEXT(MATCH($C55,'2018-06 (Д)'!$C$2:$C$100,0)+1,0)))-INDIRECT(CONCATENATE("'2018-05 (Д)'!J",TEXT(MATCH($C55,'2018-05 (Д)'!$C$2:$C$100,0)+1,0))))/INDIRECT(CONCATENATE("'2018-05 (Д)'!J",TEXT(MATCH($C55,'2018-05 (Д)'!$C$2:$C$100,0)+1,0))))*100)</f>
        <v>Н/Д</v>
      </c>
      <c r="BL55" s="9" t="str">
        <f ca="1">IF(OR(INDIRECT(CONCATENATE("'2018-07 (Д)'!J",TEXT(MATCH($C55,'2018-07 (Д)'!$C$2:$C$100,0)+1,0)))="Н/Д",INDIRECT(CONCATENATE("'2018-06 (Д)'!J",TEXT(MATCH($C55,'2018-06 (Д)'!$C$2:$C$100,0)+1,0)))="Н/Д",AND(INDIRECT(CONCATENATE("'2018-07 (Д)'!J",TEXT(MATCH($C55,'2018-07 (Д)'!$C$2:$C$100,0)+1,0)))="Н/Д",INDIRECT(CONCATENATE("'2018-06 (Д)'!J",TEXT(MATCH($C55,'2018-06 (Д)'!$C$2:$C$100,0)+1,0))))),"Н/Д",((INDIRECT(CONCATENATE("'2018-07 (Д)'!J",TEXT(MATCH($C55,'2018-07 (Д)'!$C$2:$C$100,0)+1,0)))-INDIRECT(CONCATENATE("'2018-06 (Д)'!J",TEXT(MATCH($C55,'2018-06 (Д)'!$C$2:$C$100,0)+1,0))))/INDIRECT(CONCATENATE("'2018-06 (Д)'!J",TEXT(MATCH($C55,'2018-06 (Д)'!$C$2:$C$100,0)+1,0))))*100)</f>
        <v>Н/Д</v>
      </c>
      <c r="BM55" s="9" t="str">
        <f ca="1">IF(OR(INDIRECT(CONCATENATE("'2018-08 (Д)'!J",TEXT(MATCH($C55,'2018-08 (Д)'!$C$2:$C$100,0)+1,0)))="Н/Д",INDIRECT(CONCATENATE("'2018-07 (Д)'!J",TEXT(MATCH($C55,'2018-07 (Д)'!$C$2:$C$100,0)+1,0)))="Н/Д",AND(INDIRECT(CONCATENATE("'2018-08 (Д)'!J",TEXT(MATCH($C55,'2018-08 (Д)'!$C$2:$C$100,0)+1,0)))="Н/Д",INDIRECT(CONCATENATE("'2018-07 (Д)'!J",TEXT(MATCH($C55,'2018-07 (Д)'!$C$2:$C$100,0)+1,0))))),"Н/Д",((INDIRECT(CONCATENATE("'2018-08 (Д)'!J",TEXT(MATCH($C55,'2018-08 (Д)'!$C$2:$C$100,0)+1,0)))-INDIRECT(CONCATENATE("'2018-07 (Д)'!J",TEXT(MATCH($C55,'2018-07 (Д)'!$C$2:$C$100,0)+1,0))))/INDIRECT(CONCATENATE("'2018-07 (Д)'!J",TEXT(MATCH($C55,'2018-07 (Д)'!$C$2:$C$100,0)+1,0))))*100)</f>
        <v>Н/Д</v>
      </c>
      <c r="BN55" s="9" t="str">
        <f ca="1">IF(OR(INDIRECT(CONCATENATE("'2018-09 (Д)'!J",TEXT(MATCH($C55,'2018-09 (Д)'!$C$2:$C$100,0)+1,0)))="Н/Д",INDIRECT(CONCATENATE("'2018-08 (Д)'!J",TEXT(MATCH($C55,'2018-08 (Д)'!$C$2:$C$100,0)+1,0)))="Н/Д",AND(INDIRECT(CONCATENATE("'2018-09 (Д)'!J",TEXT(MATCH($C55,'2018-09 (Д)'!$C$2:$C$100,0)+1,0)))="Н/Д",INDIRECT(CONCATENATE("'2018-08 (Д)'!J",TEXT(MATCH($C55,'2018-08 (Д)'!$C$2:$C$100,0)+1,0))))),"Н/Д",((INDIRECT(CONCATENATE("'2018-09 (Д)'!J",TEXT(MATCH($C55,'2018-09 (Д)'!$C$2:$C$100,0)+1,0)))-INDIRECT(CONCATENATE("'2018-08 (Д)'!J",TEXT(MATCH($C55,'2018-08 (Д)'!$C$2:$C$100,0)+1,0))))/INDIRECT(CONCATENATE("'2018-08 (Д)'!J",TEXT(MATCH($C55,'2018-08 (Д)'!$C$2:$C$100,0)+1,0))))*100)</f>
        <v>Н/Д</v>
      </c>
      <c r="BO55" s="9" t="str">
        <f ca="1">IF(OR(INDIRECT(CONCATENATE("'2018-10 (Д)'!J",TEXT(MATCH($C55,'2018-10 (Д)'!$C$2:$C$100,0)+1,0)))="Н/Д",INDIRECT(CONCATENATE("'2018-09 (Д)'!J",TEXT(MATCH($C55,'2018-09 (Д)'!$C$2:$C$100,0)+1,0)))="Н/Д",AND(INDIRECT(CONCATENATE("'2018-10 (Д)'!J",TEXT(MATCH($C55,'2018-10 (Д)'!$C$2:$C$100,0)+1,0)))="Н/Д",INDIRECT(CONCATENATE("'2018-09 (Д)'!J",TEXT(MATCH($C55,'2018-09 (Д)'!$C$2:$C$100,0)+1,0))))),"Н/Д",((INDIRECT(CONCATENATE("'2018-10 (Д)'!J",TEXT(MATCH($C55,'2018-10 (Д)'!$C$2:$C$100,0)+1,0)))-INDIRECT(CONCATENATE("'2018-09 (Д)'!J",TEXT(MATCH($C55,'2018-09 (Д)'!$C$2:$C$100,0)+1,0))))/INDIRECT(CONCATENATE("'2018-09 (Д)'!J",TEXT(MATCH($C55,'2018-09 (Д)'!$C$2:$C$100,0)+1,0))))*100)</f>
        <v>Н/Д</v>
      </c>
      <c r="BP55" s="9" t="str">
        <f ca="1">IF(OR(INDIRECT(CONCATENATE("'2018-11 (Д)'!J",TEXT(MATCH($C55,'2018-11 (Д)'!$C$2:$C$100,0)+1,0)))="Н/Д",INDIRECT(CONCATENATE("'2018-10 (Д)'!J",TEXT(MATCH($C55,'2018-10 (Д)'!$C$2:$C$100,0)+1,0)))="Н/Д",AND(INDIRECT(CONCATENATE("'2018-11 (Д)'!J",TEXT(MATCH($C55,'2018-11 (Д)'!$C$2:$C$100,0)+1,0)))="Н/Д",INDIRECT(CONCATENATE("'2018-10 (Д)'!J",TEXT(MATCH($C55,'2018-10 (Д)'!$C$2:$C$100,0)+1,0))))),"Н/Д",((INDIRECT(CONCATENATE("'2018-11 (Д)'!J",TEXT(MATCH($C55,'2018-11 (Д)'!$C$2:$C$100,0)+1,0)))-INDIRECT(CONCATENATE("'2018-10 (Д)'!J",TEXT(MATCH($C55,'2018-10 (Д)'!$C$2:$C$100,0)+1,0))))/INDIRECT(CONCATENATE("'2018-10 (Д)'!J",TEXT(MATCH($C55,'2018-10 (Д)'!$C$2:$C$100,0)+1,0))))*100)</f>
        <v>Н/Д</v>
      </c>
      <c r="BQ55" s="9" t="str">
        <f ca="1">IF(OR(INDIRECT(CONCATENATE("'2018-12 (Д)'!J",TEXT(MATCH($C55,'2018-12 (Д)'!$C$2:$C$100,0)+1,0)))="Н/Д",INDIRECT(CONCATENATE("'2018-11 (Д)'!J",TEXT(MATCH($C55,'2018-11 (Д)'!$C$2:$C$100,0)+1,0)))="Н/Д",AND(INDIRECT(CONCATENATE("'2018-12 (Д)'!J",TEXT(MATCH($C55,'2018-12 (Д)'!$C$2:$C$100,0)+1,0)))="Н/Д",INDIRECT(CONCATENATE("'2018-11 (Д)'!J",TEXT(MATCH($C55,'2018-11 (Д)'!$C$2:$C$100,0)+1,0))))),"Н/Д",((INDIRECT(CONCATENATE("'2018-12 (Д)'!J",TEXT(MATCH($C55,'2018-12 (Д)'!$C$2:$C$100,0)+1,0)))-INDIRECT(CONCATENATE("'2018-11 (Д)'!J",TEXT(MATCH($C55,'2018-11 (Д)'!$C$2:$C$100,0)+1,0))))/INDIRECT(CONCATENATE("'2018-11 (Д)'!J",TEXT(MATCH($C55,'2018-11 (Д)'!$C$2:$C$100,0)+1,0))))*100)</f>
        <v>Н/Д</v>
      </c>
      <c r="BR55" s="9"/>
      <c r="BS55" s="9">
        <f ca="1">IF(OR(INDIRECT(CONCATENATE("'2018-03 (Д)'!K",TEXT(MATCH($C55,'2018-03 (Д)'!$C$2:$C$100,0)+1,0)))="Н/Д",INDIRECT(CONCATENATE("'2018-02 (Д)'!K",TEXT(MATCH($C55,'2018-02 (Д)'!$C$2:$C$100,0)+1,0)))="Н/Д",AND(INDIRECT(CONCATENATE("'2018-03 (Д)'!K",TEXT(MATCH($C55,'2018-03 (Д)'!$C$2:$C$100,0)+1,0)))="Н/Д",INDIRECT(CONCATENATE("'2018-02 (Д)'!K",TEXT(MATCH($C55,'2018-02 (Д)'!$C$2:$C$100,0)+1,0))))),"Н/Д",((INDIRECT(CONCATENATE("'2018-03 (Д)'!K",TEXT(MATCH($C55,'2018-03 (Д)'!$C$2:$C$100,0)+1,0)))-INDIRECT(CONCATENATE("'2018-02 (Д)'!K",TEXT(MATCH($C55,'2018-02 (Д)'!$C$2:$C$100,0)+1,0))))/INDIRECT(CONCATENATE("'2018-02 (Д)'!K",TEXT(MATCH($C55,'2018-02 (Д)'!$C$2:$C$100,0)+1,0))))*100)</f>
        <v>-51.395510667239641</v>
      </c>
      <c r="BT55" s="9">
        <f ca="1">IF(OR(INDIRECT(CONCATENATE("'2018-04 (Д)'!K",TEXT(MATCH($C55,'2018-04 (Д)'!$C$2:$C$100,0)+1,0)))="Н/Д",INDIRECT(CONCATENATE("'2018-03 (Д)'!K",TEXT(MATCH($C55,'2018-03 (Д)'!$C$2:$C$100,0)+1,0)))="Н/Д",AND(INDIRECT(CONCATENATE("'2018-04 (Д)'!K",TEXT(MATCH($C55,'2018-04 (Д)'!$C$2:$C$100,0)+1,0)))="Н/Д",INDIRECT(CONCATENATE("'2018-03 (Д)'!K",TEXT(MATCH($C55,'2018-03 (Д)'!$C$2:$C$100,0)+1,0))))),"Н/Д",((INDIRECT(CONCATENATE("'2018-04 (Д)'!K",TEXT(MATCH($C55,'2018-04 (Д)'!$C$2:$C$100,0)+1,0)))-INDIRECT(CONCATENATE("'2018-03 (Д)'!K",TEXT(MATCH($C55,'2018-03 (Д)'!$C$2:$C$100,0)+1,0))))/INDIRECT(CONCATENATE("'2018-03 (Д)'!K",TEXT(MATCH($C55,'2018-03 (Д)'!$C$2:$C$100,0)+1,0))))*100)</f>
        <v>137.03939545971892</v>
      </c>
      <c r="BU55" s="9">
        <f ca="1">IF(OR(INDIRECT(CONCATENATE("'2018-05 (Д)'!K",TEXT(MATCH($C55,'2018-05 (Д)'!$C$2:$C$100,0)+1,0)))="Н/Д",INDIRECT(CONCATENATE("'2018-04 (Д)'!K",TEXT(MATCH($C55,'2018-04 (Д)'!$C$2:$C$100,0)+1,0)))="Н/Д",AND(INDIRECT(CONCATENATE("'2018-05 (Д)'!K",TEXT(MATCH($C55,'2018-05 (Д)'!$C$2:$C$100,0)+1,0)))="Н/Д",INDIRECT(CONCATENATE("'2018-04 (Д)'!K",TEXT(MATCH($C55,'2018-04 (Д)'!$C$2:$C$100,0)+1,0))))),"Н/Д",((INDIRECT(CONCATENATE("'2018-05 (Д)'!K",TEXT(MATCH($C55,'2018-05 (Д)'!$C$2:$C$100,0)+1,0)))-INDIRECT(CONCATENATE("'2018-04 (Д)'!K",TEXT(MATCH($C55,'2018-04 (Д)'!$C$2:$C$100,0)+1,0))))/INDIRECT(CONCATENATE("'2018-04 (Д)'!K",TEXT(MATCH($C55,'2018-04 (Д)'!$C$2:$C$100,0)+1,0))))*100)</f>
        <v>183.73830817969227</v>
      </c>
      <c r="BV55" s="9">
        <f ca="1">IF(OR(INDIRECT(CONCATENATE("'2018-06 (Д)'!K",TEXT(MATCH($C55,'2018-06 (Д)'!$C$2:$C$100,0)+1,0)))="Н/Д",INDIRECT(CONCATENATE("'2018-05 (Д)'!K",TEXT(MATCH($C55,'2018-05 (Д)'!$C$2:$C$100,0)+1,0)))="Н/Д",AND(INDIRECT(CONCATENATE("'2018-06 (Д)'!K",TEXT(MATCH($C55,'2018-06 (Д)'!$C$2:$C$100,0)+1,0)))="Н/Д",INDIRECT(CONCATENATE("'2018-05 (Д)'!K",TEXT(MATCH($C55,'2018-05 (Д)'!$C$2:$C$100,0)+1,0))))),"Н/Д",((INDIRECT(CONCATENATE("'2018-06 (Д)'!K",TEXT(MATCH($C55,'2018-06 (Д)'!$C$2:$C$100,0)+1,0)))-INDIRECT(CONCATENATE("'2018-05 (Д)'!K",TEXT(MATCH($C55,'2018-05 (Д)'!$C$2:$C$100,0)+1,0))))/INDIRECT(CONCATENATE("'2018-05 (Д)'!K",TEXT(MATCH($C55,'2018-05 (Д)'!$C$2:$C$100,0)+1,0))))*100)</f>
        <v>-61.623225316739848</v>
      </c>
      <c r="BW55" s="9">
        <f ca="1">IF(OR(INDIRECT(CONCATENATE("'2018-07 (Д)'!K",TEXT(MATCH($C55,'2018-07 (Д)'!$C$2:$C$100,0)+1,0)))="Н/Д",INDIRECT(CONCATENATE("'2018-06 (Д)'!K",TEXT(MATCH($C55,'2018-06 (Д)'!$C$2:$C$100,0)+1,0)))="Н/Д",AND(INDIRECT(CONCATENATE("'2018-07 (Д)'!K",TEXT(MATCH($C55,'2018-07 (Д)'!$C$2:$C$100,0)+1,0)))="Н/Д",INDIRECT(CONCATENATE("'2018-06 (Д)'!K",TEXT(MATCH($C55,'2018-06 (Д)'!$C$2:$C$100,0)+1,0))))),"Н/Д",((INDIRECT(CONCATENATE("'2018-07 (Д)'!K",TEXT(MATCH($C55,'2018-07 (Д)'!$C$2:$C$100,0)+1,0)))-INDIRECT(CONCATENATE("'2018-06 (Д)'!K",TEXT(MATCH($C55,'2018-06 (Д)'!$C$2:$C$100,0)+1,0))))/INDIRECT(CONCATENATE("'2018-06 (Д)'!K",TEXT(MATCH($C55,'2018-06 (Д)'!$C$2:$C$100,0)+1,0))))*100)</f>
        <v>-48.666206173884902</v>
      </c>
      <c r="BX55" s="9">
        <f ca="1">IF(OR(INDIRECT(CONCATENATE("'2018-08 (Д)'!K",TEXT(MATCH($C55,'2018-08 (Д)'!$C$2:$C$100,0)+1,0)))="Н/Д",INDIRECT(CONCATENATE("'2018-07 (Д)'!K",TEXT(MATCH($C55,'2018-07 (Д)'!$C$2:$C$100,0)+1,0)))="Н/Д",AND(INDIRECT(CONCATENATE("'2018-08 (Д)'!K",TEXT(MATCH($C55,'2018-08 (Д)'!$C$2:$C$100,0)+1,0)))="Н/Д",INDIRECT(CONCATENATE("'2018-07 (Д)'!K",TEXT(MATCH($C55,'2018-07 (Д)'!$C$2:$C$100,0)+1,0))))),"Н/Д",((INDIRECT(CONCATENATE("'2018-08 (Д)'!K",TEXT(MATCH($C55,'2018-08 (Д)'!$C$2:$C$100,0)+1,0)))-INDIRECT(CONCATENATE("'2018-07 (Д)'!K",TEXT(MATCH($C55,'2018-07 (Д)'!$C$2:$C$100,0)+1,0))))/INDIRECT(CONCATENATE("'2018-07 (Д)'!K",TEXT(MATCH($C55,'2018-07 (Д)'!$C$2:$C$100,0)+1,0))))*100)</f>
        <v>286.01237563404038</v>
      </c>
      <c r="BY55" s="9">
        <f ca="1">IF(OR(INDIRECT(CONCATENATE("'2018-09 (Д)'!K",TEXT(MATCH($C55,'2018-09 (Д)'!$C$2:$C$100,0)+1,0)))="Н/Д",INDIRECT(CONCATENATE("'2018-08 (Д)'!K",TEXT(MATCH($C55,'2018-08 (Д)'!$C$2:$C$100,0)+1,0)))="Н/Д",AND(INDIRECT(CONCATENATE("'2018-09 (Д)'!K",TEXT(MATCH($C55,'2018-09 (Д)'!$C$2:$C$100,0)+1,0)))="Н/Д",INDIRECT(CONCATENATE("'2018-08 (Д)'!K",TEXT(MATCH($C55,'2018-08 (Д)'!$C$2:$C$100,0)+1,0))))),"Н/Д",((INDIRECT(CONCATENATE("'2018-09 (Д)'!K",TEXT(MATCH($C55,'2018-09 (Д)'!$C$2:$C$100,0)+1,0)))-INDIRECT(CONCATENATE("'2018-08 (Д)'!K",TEXT(MATCH($C55,'2018-08 (Д)'!$C$2:$C$100,0)+1,0))))/INDIRECT(CONCATENATE("'2018-08 (Д)'!K",TEXT(MATCH($C55,'2018-08 (Д)'!$C$2:$C$100,0)+1,0))))*100)</f>
        <v>-84.970944024499161</v>
      </c>
      <c r="BZ55" s="9">
        <f ca="1">IF(OR(INDIRECT(CONCATENATE("'2018-10 (Д)'!K",TEXT(MATCH($C55,'2018-10 (Д)'!$C$2:$C$100,0)+1,0)))="Н/Д",INDIRECT(CONCATENATE("'2018-09 (Д)'!K",TEXT(MATCH($C55,'2018-09 (Д)'!$C$2:$C$100,0)+1,0)))="Н/Д",AND(INDIRECT(CONCATENATE("'2018-10 (Д)'!K",TEXT(MATCH($C55,'2018-10 (Д)'!$C$2:$C$100,0)+1,0)))="Н/Д",INDIRECT(CONCATENATE("'2018-09 (Д)'!K",TEXT(MATCH($C55,'2018-09 (Д)'!$C$2:$C$100,0)+1,0))))),"Н/Д",((INDIRECT(CONCATENATE("'2018-10 (Д)'!K",TEXT(MATCH($C55,'2018-10 (Д)'!$C$2:$C$100,0)+1,0)))-INDIRECT(CONCATENATE("'2018-09 (Д)'!K",TEXT(MATCH($C55,'2018-09 (Д)'!$C$2:$C$100,0)+1,0))))/INDIRECT(CONCATENATE("'2018-09 (Д)'!K",TEXT(MATCH($C55,'2018-09 (Д)'!$C$2:$C$100,0)+1,0))))*100)</f>
        <v>-22.275183826394386</v>
      </c>
      <c r="CA55" s="9">
        <f ca="1">IF(OR(INDIRECT(CONCATENATE("'2018-11 (Д)'!K",TEXT(MATCH($C55,'2018-11 (Д)'!$C$2:$C$100,0)+1,0)))="Н/Д",INDIRECT(CONCATENATE("'2018-10 (Д)'!K",TEXT(MATCH($C55,'2018-10 (Д)'!$C$2:$C$100,0)+1,0)))="Н/Д",AND(INDIRECT(CONCATENATE("'2018-11 (Д)'!K",TEXT(MATCH($C55,'2018-11 (Д)'!$C$2:$C$100,0)+1,0)))="Н/Д",INDIRECT(CONCATENATE("'2018-10 (Д)'!K",TEXT(MATCH($C55,'2018-10 (Д)'!$C$2:$C$100,0)+1,0))))),"Н/Д",((INDIRECT(CONCATENATE("'2018-11 (Д)'!K",TEXT(MATCH($C55,'2018-11 (Д)'!$C$2:$C$100,0)+1,0)))-INDIRECT(CONCATENATE("'2018-10 (Д)'!K",TEXT(MATCH($C55,'2018-10 (Д)'!$C$2:$C$100,0)+1,0))))/INDIRECT(CONCATENATE("'2018-10 (Д)'!K",TEXT(MATCH($C55,'2018-10 (Д)'!$C$2:$C$100,0)+1,0))))*100)</f>
        <v>745.33503851210799</v>
      </c>
      <c r="CB55" s="9">
        <f ca="1">IF(OR(INDIRECT(CONCATENATE("'2018-12 (Д)'!K",TEXT(MATCH($C55,'2018-12 (Д)'!$C$2:$C$100,0)+1,0)))="Н/Д",INDIRECT(CONCATENATE("'2018-11 (Д)'!K",TEXT(MATCH($C55,'2018-11 (Д)'!$C$2:$C$100,0)+1,0)))="Н/Д",AND(INDIRECT(CONCATENATE("'2018-12 (Д)'!K",TEXT(MATCH($C55,'2018-12 (Д)'!$C$2:$C$100,0)+1,0)))="Н/Д",INDIRECT(CONCATENATE("'2018-11 (Д)'!K",TEXT(MATCH($C55,'2018-11 (Д)'!$C$2:$C$100,0)+1,0))))),"Н/Д",((INDIRECT(CONCATENATE("'2018-12 (Д)'!K",TEXT(MATCH($C55,'2018-12 (Д)'!$C$2:$C$100,0)+1,0)))-INDIRECT(CONCATENATE("'2018-11 (Д)'!K",TEXT(MATCH($C55,'2018-11 (Д)'!$C$2:$C$100,0)+1,0))))/INDIRECT(CONCATENATE("'2018-11 (Д)'!K",TEXT(MATCH($C55,'2018-11 (Д)'!$C$2:$C$100,0)+1,0))))*100)</f>
        <v>-82.163828558379365</v>
      </c>
      <c r="CC55" s="9"/>
      <c r="CD55" s="9">
        <f ca="1">IF(OR(INDIRECT(CONCATENATE("'2018-03 (Д)'!L",TEXT(MATCH($C55,'2018-03 (Д)'!$C$2:$C$100,0)+1,0)))="Н/Д",INDIRECT(CONCATENATE("'2018-02 (Д)'!L",TEXT(MATCH($C55,'2018-02 (Д)'!$C$2:$C$100,0)+1,0)))="Н/Д",AND(INDIRECT(CONCATENATE("'2018-03 (Д)'!L",TEXT(MATCH($C55,'2018-03 (Д)'!$C$2:$C$100,0)+1,0)))="Н/Д",INDIRECT(CONCATENATE("'2018-02 (Д)'!L",TEXT(MATCH($C55,'2018-02 (Д)'!$C$2:$C$100,0)+1,0))))),"Н/Д",((INDIRECT(CONCATENATE("'2018-03 (Д)'!L",TEXT(MATCH($C55,'2018-03 (Д)'!$C$2:$C$100,0)+1,0)))-INDIRECT(CONCATENATE("'2018-02 (Д)'!L",TEXT(MATCH($C55,'2018-02 (Д)'!$C$2:$C$100,0)+1,0))))/INDIRECT(CONCATENATE("'2018-02 (Д)'!L",TEXT(MATCH($C55,'2018-02 (Д)'!$C$2:$C$100,0)+1,0))))*100)</f>
        <v>84.140636864411476</v>
      </c>
      <c r="CE55" s="9">
        <f ca="1">IF(OR(INDIRECT(CONCATENATE("'2018-04 (Д)'!L",TEXT(MATCH($C55,'2018-04 (Д)'!$C$2:$C$100,0)+1,0)))="Н/Д",INDIRECT(CONCATENATE("'2018-03 (Д)'!L",TEXT(MATCH($C55,'2018-03 (Д)'!$C$2:$C$100,0)+1,0)))="Н/Д",AND(INDIRECT(CONCATENATE("'2018-04 (Д)'!L",TEXT(MATCH($C55,'2018-04 (Д)'!$C$2:$C$100,0)+1,0)))="Н/Д",INDIRECT(CONCATENATE("'2018-03 (Д)'!L",TEXT(MATCH($C55,'2018-03 (Д)'!$C$2:$C$100,0)+1,0))))),"Н/Д",((INDIRECT(CONCATENATE("'2018-04 (Д)'!L",TEXT(MATCH($C55,'2018-04 (Д)'!$C$2:$C$100,0)+1,0)))-INDIRECT(CONCATENATE("'2018-03 (Д)'!L",TEXT(MATCH($C55,'2018-03 (Д)'!$C$2:$C$100,0)+1,0))))/INDIRECT(CONCATENATE("'2018-03 (Д)'!L",TEXT(MATCH($C55,'2018-03 (Д)'!$C$2:$C$100,0)+1,0))))*100)</f>
        <v>12.396449890385682</v>
      </c>
      <c r="CF55" s="9">
        <f ca="1">IF(OR(INDIRECT(CONCATENATE("'2018-05 (Д)'!L",TEXT(MATCH($C55,'2018-05 (Д)'!$C$2:$C$100,0)+1,0)))="Н/Д",INDIRECT(CONCATENATE("'2018-04 (Д)'!L",TEXT(MATCH($C55,'2018-04 (Д)'!$C$2:$C$100,0)+1,0)))="Н/Д",AND(INDIRECT(CONCATENATE("'2018-05 (Д)'!L",TEXT(MATCH($C55,'2018-05 (Д)'!$C$2:$C$100,0)+1,0)))="Н/Д",INDIRECT(CONCATENATE("'2018-04 (Д)'!L",TEXT(MATCH($C55,'2018-04 (Д)'!$C$2:$C$100,0)+1,0))))),"Н/Д",((INDIRECT(CONCATENATE("'2018-05 (Д)'!L",TEXT(MATCH($C55,'2018-05 (Д)'!$C$2:$C$100,0)+1,0)))-INDIRECT(CONCATENATE("'2018-04 (Д)'!L",TEXT(MATCH($C55,'2018-04 (Д)'!$C$2:$C$100,0)+1,0))))/INDIRECT(CONCATENATE("'2018-04 (Д)'!L",TEXT(MATCH($C55,'2018-04 (Д)'!$C$2:$C$100,0)+1,0))))*100)</f>
        <v>346.3711947267243</v>
      </c>
      <c r="CG55" s="9">
        <f ca="1">IF(OR(INDIRECT(CONCATENATE("'2018-06 (Д)'!L",TEXT(MATCH($C55,'2018-06 (Д)'!$C$2:$C$100,0)+1,0)))="Н/Д",INDIRECT(CONCATENATE("'2018-05 (Д)'!L",TEXT(MATCH($C55,'2018-05 (Д)'!$C$2:$C$100,0)+1,0)))="Н/Д",AND(INDIRECT(CONCATENATE("'2018-06 (Д)'!L",TEXT(MATCH($C55,'2018-06 (Д)'!$C$2:$C$100,0)+1,0)))="Н/Д",INDIRECT(CONCATENATE("'2018-05 (Д)'!L",TEXT(MATCH($C55,'2018-05 (Д)'!$C$2:$C$100,0)+1,0))))),"Н/Д",((INDIRECT(CONCATENATE("'2018-06 (Д)'!L",TEXT(MATCH($C55,'2018-06 (Д)'!$C$2:$C$100,0)+1,0)))-INDIRECT(CONCATENATE("'2018-05 (Д)'!L",TEXT(MATCH($C55,'2018-05 (Д)'!$C$2:$C$100,0)+1,0))))/INDIRECT(CONCATENATE("'2018-05 (Д)'!L",TEXT(MATCH($C55,'2018-05 (Д)'!$C$2:$C$100,0)+1,0))))*100)</f>
        <v>5.2380914144122679</v>
      </c>
      <c r="CH55" s="9">
        <f ca="1">IF(OR(INDIRECT(CONCATENATE("'2018-07 (Д)'!L",TEXT(MATCH($C55,'2018-07 (Д)'!$C$2:$C$100,0)+1,0)))="Н/Д",INDIRECT(CONCATENATE("'2018-06 (Д)'!L",TEXT(MATCH($C55,'2018-06 (Д)'!$C$2:$C$100,0)+1,0)))="Н/Д",AND(INDIRECT(CONCATENATE("'2018-07 (Д)'!L",TEXT(MATCH($C55,'2018-07 (Д)'!$C$2:$C$100,0)+1,0)))="Н/Д",INDIRECT(CONCATENATE("'2018-06 (Д)'!L",TEXT(MATCH($C55,'2018-06 (Д)'!$C$2:$C$100,0)+1,0))))),"Н/Д",((INDIRECT(CONCATENATE("'2018-07 (Д)'!L",TEXT(MATCH($C55,'2018-07 (Д)'!$C$2:$C$100,0)+1,0)))-INDIRECT(CONCATENATE("'2018-06 (Д)'!L",TEXT(MATCH($C55,'2018-06 (Д)'!$C$2:$C$100,0)+1,0))))/INDIRECT(CONCATENATE("'2018-06 (Д)'!L",TEXT(MATCH($C55,'2018-06 (Д)'!$C$2:$C$100,0)+1,0))))*100)</f>
        <v>-88.110973443173506</v>
      </c>
      <c r="CI55" s="9">
        <f ca="1">IF(OR(INDIRECT(CONCATENATE("'2018-08 (Д)'!L",TEXT(MATCH($C55,'2018-08 (Д)'!$C$2:$C$100,0)+1,0)))="Н/Д",INDIRECT(CONCATENATE("'2018-07 (Д)'!L",TEXT(MATCH($C55,'2018-07 (Д)'!$C$2:$C$100,0)+1,0)))="Н/Д",AND(INDIRECT(CONCATENATE("'2018-08 (Д)'!L",TEXT(MATCH($C55,'2018-08 (Д)'!$C$2:$C$100,0)+1,0)))="Н/Д",INDIRECT(CONCATENATE("'2018-07 (Д)'!L",TEXT(MATCH($C55,'2018-07 (Д)'!$C$2:$C$100,0)+1,0))))),"Н/Д",((INDIRECT(CONCATENATE("'2018-08 (Д)'!L",TEXT(MATCH($C55,'2018-08 (Д)'!$C$2:$C$100,0)+1,0)))-INDIRECT(CONCATENATE("'2018-07 (Д)'!L",TEXT(MATCH($C55,'2018-07 (Д)'!$C$2:$C$100,0)+1,0))))/INDIRECT(CONCATENATE("'2018-07 (Д)'!L",TEXT(MATCH($C55,'2018-07 (Д)'!$C$2:$C$100,0)+1,0))))*100)</f>
        <v>272.25967676231227</v>
      </c>
      <c r="CJ55" s="9">
        <f ca="1">IF(OR(INDIRECT(CONCATENATE("'2018-09 (Д)'!L",TEXT(MATCH($C55,'2018-09 (Д)'!$C$2:$C$100,0)+1,0)))="Н/Д",INDIRECT(CONCATENATE("'2018-08 (Д)'!L",TEXT(MATCH($C55,'2018-08 (Д)'!$C$2:$C$100,0)+1,0)))="Н/Д",AND(INDIRECT(CONCATENATE("'2018-09 (Д)'!L",TEXT(MATCH($C55,'2018-09 (Д)'!$C$2:$C$100,0)+1,0)))="Н/Д",INDIRECT(CONCATENATE("'2018-08 (Д)'!L",TEXT(MATCH($C55,'2018-08 (Д)'!$C$2:$C$100,0)+1,0))))),"Н/Д",((INDIRECT(CONCATENATE("'2018-09 (Д)'!L",TEXT(MATCH($C55,'2018-09 (Д)'!$C$2:$C$100,0)+1,0)))-INDIRECT(CONCATENATE("'2018-08 (Д)'!L",TEXT(MATCH($C55,'2018-08 (Д)'!$C$2:$C$100,0)+1,0))))/INDIRECT(CONCATENATE("'2018-08 (Д)'!L",TEXT(MATCH($C55,'2018-08 (Д)'!$C$2:$C$100,0)+1,0))))*100)</f>
        <v>131.32553962716619</v>
      </c>
      <c r="CK55" s="9">
        <f ca="1">IF(OR(INDIRECT(CONCATENATE("'2018-10 (Д)'!L",TEXT(MATCH($C55,'2018-10 (Д)'!$C$2:$C$100,0)+1,0)))="Н/Д",INDIRECT(CONCATENATE("'2018-09 (Д)'!L",TEXT(MATCH($C55,'2018-09 (Д)'!$C$2:$C$100,0)+1,0)))="Н/Д",AND(INDIRECT(CONCATENATE("'2018-10 (Д)'!L",TEXT(MATCH($C55,'2018-10 (Д)'!$C$2:$C$100,0)+1,0)))="Н/Д",INDIRECT(CONCATENATE("'2018-09 (Д)'!L",TEXT(MATCH($C55,'2018-09 (Д)'!$C$2:$C$100,0)+1,0))))),"Н/Д",((INDIRECT(CONCATENATE("'2018-10 (Д)'!L",TEXT(MATCH($C55,'2018-10 (Д)'!$C$2:$C$100,0)+1,0)))-INDIRECT(CONCATENATE("'2018-09 (Д)'!L",TEXT(MATCH($C55,'2018-09 (Д)'!$C$2:$C$100,0)+1,0))))/INDIRECT(CONCATENATE("'2018-09 (Д)'!L",TEXT(MATCH($C55,'2018-09 (Д)'!$C$2:$C$100,0)+1,0))))*100)</f>
        <v>-90.501828163333357</v>
      </c>
      <c r="CL55" s="9">
        <f ca="1">IF(OR(INDIRECT(CONCATENATE("'2018-11 (Д)'!L",TEXT(MATCH($C55,'2018-11 (Д)'!$C$2:$C$100,0)+1,0)))="Н/Д",INDIRECT(CONCATENATE("'2018-10 (Д)'!L",TEXT(MATCH($C55,'2018-10 (Д)'!$C$2:$C$100,0)+1,0)))="Н/Д",AND(INDIRECT(CONCATENATE("'2018-11 (Д)'!L",TEXT(MATCH($C55,'2018-11 (Д)'!$C$2:$C$100,0)+1,0)))="Н/Д",INDIRECT(CONCATENATE("'2018-10 (Д)'!L",TEXT(MATCH($C55,'2018-10 (Д)'!$C$2:$C$100,0)+1,0))))),"Н/Д",((INDIRECT(CONCATENATE("'2018-11 (Д)'!L",TEXT(MATCH($C55,'2018-11 (Д)'!$C$2:$C$100,0)+1,0)))-INDIRECT(CONCATENATE("'2018-10 (Д)'!L",TEXT(MATCH($C55,'2018-10 (Д)'!$C$2:$C$100,0)+1,0))))/INDIRECT(CONCATENATE("'2018-10 (Д)'!L",TEXT(MATCH($C55,'2018-10 (Д)'!$C$2:$C$100,0)+1,0))))*100)</f>
        <v>734.43237068386338</v>
      </c>
      <c r="CM55" s="9">
        <f ca="1">IF(OR(INDIRECT(CONCATENATE("'2018-12 (Д)'!L",TEXT(MATCH($C55,'2018-12 (Д)'!$C$2:$C$100,0)+1,0)))="Н/Д",INDIRECT(CONCATENATE("'2018-11 (Д)'!L",TEXT(MATCH($C55,'2018-11 (Д)'!$C$2:$C$100,0)+1,0)))="Н/Д",AND(INDIRECT(CONCATENATE("'2018-12 (Д)'!L",TEXT(MATCH($C55,'2018-12 (Д)'!$C$2:$C$100,0)+1,0)))="Н/Д",INDIRECT(CONCATENATE("'2018-11 (Д)'!L",TEXT(MATCH($C55,'2018-11 (Д)'!$C$2:$C$100,0)+1,0))))),"Н/Д",((INDIRECT(CONCATENATE("'2018-12 (Д)'!L",TEXT(MATCH($C55,'2018-12 (Д)'!$C$2:$C$100,0)+1,0)))-INDIRECT(CONCATENATE("'2018-11 (Д)'!L",TEXT(MATCH($C55,'2018-11 (Д)'!$C$2:$C$100,0)+1,0))))/INDIRECT(CONCATENATE("'2018-11 (Д)'!L",TEXT(MATCH($C55,'2018-11 (Д)'!$C$2:$C$100,0)+1,0))))*100)</f>
        <v>69.122164768227378</v>
      </c>
      <c r="CN55" s="9"/>
      <c r="CO55" s="9">
        <f ca="1">IF(OR(INDIRECT(CONCATENATE("'2018-03 (Д)'!M",TEXT(MATCH($C55,'2018-03 (Д)'!$C$2:$C$100,0)+1,0)))="Н/Д",INDIRECT(CONCATENATE("'2018-02 (Д)'!M",TEXT(MATCH($C55,'2018-02 (Д)'!$C$2:$C$100,0)+1,0)))="Н/Д",AND(INDIRECT(CONCATENATE("'2018-03 (Д)'!M",TEXT(MATCH($C55,'2018-03 (Д)'!$C$2:$C$100,0)+1,0)))="Н/Д",INDIRECT(CONCATENATE("'2018-02 (Д)'!M",TEXT(MATCH($C55,'2018-02 (Д)'!$C$2:$C$100,0)+1,0))))),"Н/Д",((INDIRECT(CONCATENATE("'2018-03 (Д)'!M",TEXT(MATCH($C55,'2018-03 (Д)'!$C$2:$C$100,0)+1,0)))-INDIRECT(CONCATENATE("'2018-02 (Д)'!M",TEXT(MATCH($C55,'2018-02 (Д)'!$C$2:$C$100,0)+1,0))))/INDIRECT(CONCATENATE("'2018-02 (Д)'!M",TEXT(MATCH($C55,'2018-02 (Д)'!$C$2:$C$100,0)+1,0))))*100)</f>
        <v>-33.566995198722168</v>
      </c>
      <c r="CP55" s="9">
        <f ca="1">IF(OR(INDIRECT(CONCATENATE("'2018-04 (Д)'!M",TEXT(MATCH($C55,'2018-04 (Д)'!$C$2:$C$100,0)+1,0)))="Н/Д",INDIRECT(CONCATENATE("'2018-03 (Д)'!M",TEXT(MATCH($C55,'2018-03 (Д)'!$C$2:$C$100,0)+1,0)))="Н/Д",AND(INDIRECT(CONCATENATE("'2018-04 (Д)'!M",TEXT(MATCH($C55,'2018-04 (Д)'!$C$2:$C$100,0)+1,0)))="Н/Д",INDIRECT(CONCATENATE("'2018-03 (Д)'!M",TEXT(MATCH($C55,'2018-03 (Д)'!$C$2:$C$100,0)+1,0))))),"Н/Д",((INDIRECT(CONCATENATE("'2018-04 (Д)'!M",TEXT(MATCH($C55,'2018-04 (Д)'!$C$2:$C$100,0)+1,0)))-INDIRECT(CONCATENATE("'2018-03 (Д)'!M",TEXT(MATCH($C55,'2018-03 (Д)'!$C$2:$C$100,0)+1,0))))/INDIRECT(CONCATENATE("'2018-03 (Д)'!M",TEXT(MATCH($C55,'2018-03 (Д)'!$C$2:$C$100,0)+1,0))))*100)</f>
        <v>17.676538285793605</v>
      </c>
      <c r="CQ55" s="9">
        <f ca="1">IF(OR(INDIRECT(CONCATENATE("'2018-05 (Д)'!M",TEXT(MATCH($C55,'2018-05 (Д)'!$C$2:$C$100,0)+1,0)))="Н/Д",INDIRECT(CONCATENATE("'2018-04 (Д)'!M",TEXT(MATCH($C55,'2018-04 (Д)'!$C$2:$C$100,0)+1,0)))="Н/Д",AND(INDIRECT(CONCATENATE("'2018-05 (Д)'!M",TEXT(MATCH($C55,'2018-05 (Д)'!$C$2:$C$100,0)+1,0)))="Н/Д",INDIRECT(CONCATENATE("'2018-04 (Д)'!M",TEXT(MATCH($C55,'2018-04 (Д)'!$C$2:$C$100,0)+1,0))))),"Н/Д",((INDIRECT(CONCATENATE("'2018-05 (Д)'!M",TEXT(MATCH($C55,'2018-05 (Д)'!$C$2:$C$100,0)+1,0)))-INDIRECT(CONCATENATE("'2018-04 (Д)'!M",TEXT(MATCH($C55,'2018-04 (Д)'!$C$2:$C$100,0)+1,0))))/INDIRECT(CONCATENATE("'2018-04 (Д)'!M",TEXT(MATCH($C55,'2018-04 (Д)'!$C$2:$C$100,0)+1,0))))*100)</f>
        <v>50.337798681124745</v>
      </c>
      <c r="CR55" s="9">
        <f ca="1">IF(OR(INDIRECT(CONCATENATE("'2018-06 (Д)'!M",TEXT(MATCH($C55,'2018-06 (Д)'!$C$2:$C$100,0)+1,0)))="Н/Д",INDIRECT(CONCATENATE("'2018-05 (Д)'!M",TEXT(MATCH($C55,'2018-05 (Д)'!$C$2:$C$100,0)+1,0)))="Н/Д",AND(INDIRECT(CONCATENATE("'2018-06 (Д)'!M",TEXT(MATCH($C55,'2018-06 (Д)'!$C$2:$C$100,0)+1,0)))="Н/Д",INDIRECT(CONCATENATE("'2018-05 (Д)'!M",TEXT(MATCH($C55,'2018-05 (Д)'!$C$2:$C$100,0)+1,0))))),"Н/Д",((INDIRECT(CONCATENATE("'2018-06 (Д)'!M",TEXT(MATCH($C55,'2018-06 (Д)'!$C$2:$C$100,0)+1,0)))-INDIRECT(CONCATENATE("'2018-05 (Д)'!M",TEXT(MATCH($C55,'2018-05 (Д)'!$C$2:$C$100,0)+1,0))))/INDIRECT(CONCATENATE("'2018-05 (Д)'!M",TEXT(MATCH($C55,'2018-05 (Д)'!$C$2:$C$100,0)+1,0))))*100)</f>
        <v>-15.910245787039749</v>
      </c>
      <c r="CS55" s="9">
        <f ca="1">IF(OR(INDIRECT(CONCATENATE("'2018-07 (Д)'!M",TEXT(MATCH($C55,'2018-07 (Д)'!$C$2:$C$100,0)+1,0)))="Н/Д",INDIRECT(CONCATENATE("'2018-06 (Д)'!M",TEXT(MATCH($C55,'2018-06 (Д)'!$C$2:$C$100,0)+1,0)))="Н/Д",AND(INDIRECT(CONCATENATE("'2018-07 (Д)'!M",TEXT(MATCH($C55,'2018-07 (Д)'!$C$2:$C$100,0)+1,0)))="Н/Д",INDIRECT(CONCATENATE("'2018-06 (Д)'!M",TEXT(MATCH($C55,'2018-06 (Д)'!$C$2:$C$100,0)+1,0))))),"Н/Д",((INDIRECT(CONCATENATE("'2018-07 (Д)'!M",TEXT(MATCH($C55,'2018-07 (Д)'!$C$2:$C$100,0)+1,0)))-INDIRECT(CONCATENATE("'2018-06 (Д)'!M",TEXT(MATCH($C55,'2018-06 (Д)'!$C$2:$C$100,0)+1,0))))/INDIRECT(CONCATENATE("'2018-06 (Д)'!M",TEXT(MATCH($C55,'2018-06 (Д)'!$C$2:$C$100,0)+1,0))))*100)</f>
        <v>24.505420100302405</v>
      </c>
      <c r="CT55" s="9">
        <f ca="1">IF(OR(INDIRECT(CONCATENATE("'2018-08 (Д)'!M",TEXT(MATCH($C55,'2018-08 (Д)'!$C$2:$C$100,0)+1,0)))="Н/Д",INDIRECT(CONCATENATE("'2018-07 (Д)'!M",TEXT(MATCH($C55,'2018-07 (Д)'!$C$2:$C$100,0)+1,0)))="Н/Д",AND(INDIRECT(CONCATENATE("'2018-08 (Д)'!M",TEXT(MATCH($C55,'2018-08 (Д)'!$C$2:$C$100,0)+1,0)))="Н/Д",INDIRECT(CONCATENATE("'2018-07 (Д)'!M",TEXT(MATCH($C55,'2018-07 (Д)'!$C$2:$C$100,0)+1,0))))),"Н/Д",((INDIRECT(CONCATENATE("'2018-08 (Д)'!M",TEXT(MATCH($C55,'2018-08 (Д)'!$C$2:$C$100,0)+1,0)))-INDIRECT(CONCATENATE("'2018-07 (Д)'!M",TEXT(MATCH($C55,'2018-07 (Д)'!$C$2:$C$100,0)+1,0))))/INDIRECT(CONCATENATE("'2018-07 (Д)'!M",TEXT(MATCH($C55,'2018-07 (Д)'!$C$2:$C$100,0)+1,0))))*100)</f>
        <v>4.5969387002572342</v>
      </c>
      <c r="CU55" s="9">
        <f ca="1">IF(OR(INDIRECT(CONCATENATE("'2018-09 (Д)'!M",TEXT(MATCH($C55,'2018-09 (Д)'!$C$2:$C$100,0)+1,0)))="Н/Д",INDIRECT(CONCATENATE("'2018-08 (Д)'!M",TEXT(MATCH($C55,'2018-08 (Д)'!$C$2:$C$100,0)+1,0)))="Н/Д",AND(INDIRECT(CONCATENATE("'2018-09 (Д)'!M",TEXT(MATCH($C55,'2018-09 (Д)'!$C$2:$C$100,0)+1,0)))="Н/Д",INDIRECT(CONCATENATE("'2018-08 (Д)'!M",TEXT(MATCH($C55,'2018-08 (Д)'!$C$2:$C$100,0)+1,0))))),"Н/Д",((INDIRECT(CONCATENATE("'2018-09 (Д)'!M",TEXT(MATCH($C55,'2018-09 (Д)'!$C$2:$C$100,0)+1,0)))-INDIRECT(CONCATENATE("'2018-08 (Д)'!M",TEXT(MATCH($C55,'2018-08 (Д)'!$C$2:$C$100,0)+1,0))))/INDIRECT(CONCATENATE("'2018-08 (Д)'!M",TEXT(MATCH($C55,'2018-08 (Д)'!$C$2:$C$100,0)+1,0))))*100)</f>
        <v>-60.169132852053487</v>
      </c>
      <c r="CV55" s="9">
        <f ca="1">IF(OR(INDIRECT(CONCATENATE("'2018-10 (Д)'!M",TEXT(MATCH($C55,'2018-10 (Д)'!$C$2:$C$100,0)+1,0)))="Н/Д",INDIRECT(CONCATENATE("'2018-09 (Д)'!M",TEXT(MATCH($C55,'2018-09 (Д)'!$C$2:$C$100,0)+1,0)))="Н/Д",AND(INDIRECT(CONCATENATE("'2018-10 (Д)'!M",TEXT(MATCH($C55,'2018-10 (Д)'!$C$2:$C$100,0)+1,0)))="Н/Д",INDIRECT(CONCATENATE("'2018-09 (Д)'!M",TEXT(MATCH($C55,'2018-09 (Д)'!$C$2:$C$100,0)+1,0))))),"Н/Д",((INDIRECT(CONCATENATE("'2018-10 (Д)'!M",TEXT(MATCH($C55,'2018-10 (Д)'!$C$2:$C$100,0)+1,0)))-INDIRECT(CONCATENATE("'2018-09 (Д)'!M",TEXT(MATCH($C55,'2018-09 (Д)'!$C$2:$C$100,0)+1,0))))/INDIRECT(CONCATENATE("'2018-09 (Д)'!M",TEXT(MATCH($C55,'2018-09 (Д)'!$C$2:$C$100,0)+1,0))))*100)</f>
        <v>155.23257300133142</v>
      </c>
      <c r="CW55" s="9">
        <f ca="1">IF(OR(INDIRECT(CONCATENATE("'2018-11 (Д)'!M",TEXT(MATCH($C55,'2018-11 (Д)'!$C$2:$C$100,0)+1,0)))="Н/Д",INDIRECT(CONCATENATE("'2018-10 (Д)'!M",TEXT(MATCH($C55,'2018-10 (Д)'!$C$2:$C$100,0)+1,0)))="Н/Д",AND(INDIRECT(CONCATENATE("'2018-11 (Д)'!M",TEXT(MATCH($C55,'2018-11 (Д)'!$C$2:$C$100,0)+1,0)))="Н/Д",INDIRECT(CONCATENATE("'2018-10 (Д)'!M",TEXT(MATCH($C55,'2018-10 (Д)'!$C$2:$C$100,0)+1,0))))),"Н/Д",((INDIRECT(CONCATENATE("'2018-11 (Д)'!M",TEXT(MATCH($C55,'2018-11 (Д)'!$C$2:$C$100,0)+1,0)))-INDIRECT(CONCATENATE("'2018-10 (Д)'!M",TEXT(MATCH($C55,'2018-10 (Д)'!$C$2:$C$100,0)+1,0))))/INDIRECT(CONCATENATE("'2018-10 (Д)'!M",TEXT(MATCH($C55,'2018-10 (Д)'!$C$2:$C$100,0)+1,0))))*100)</f>
        <v>-8.7721789754600614</v>
      </c>
      <c r="CX55" s="9">
        <f ca="1">IF(OR(INDIRECT(CONCATENATE("'2018-12 (Д)'!M",TEXT(MATCH($C55,'2018-12 (Д)'!$C$2:$C$100,0)+1,0)))="Н/Д",INDIRECT(CONCATENATE("'2018-11 (Д)'!M",TEXT(MATCH($C55,'2018-11 (Д)'!$C$2:$C$100,0)+1,0)))="Н/Д",AND(INDIRECT(CONCATENATE("'2018-12 (Д)'!M",TEXT(MATCH($C55,'2018-12 (Д)'!$C$2:$C$100,0)+1,0)))="Н/Д",INDIRECT(CONCATENATE("'2018-11 (Д)'!M",TEXT(MATCH($C55,'2018-11 (Д)'!$C$2:$C$100,0)+1,0))))),"Н/Д",((INDIRECT(CONCATENATE("'2018-12 (Д)'!M",TEXT(MATCH($C55,'2018-12 (Д)'!$C$2:$C$100,0)+1,0)))-INDIRECT(CONCATENATE("'2018-11 (Д)'!M",TEXT(MATCH($C55,'2018-11 (Д)'!$C$2:$C$100,0)+1,0))))/INDIRECT(CONCATENATE("'2018-11 (Д)'!M",TEXT(MATCH($C55,'2018-11 (Д)'!$C$2:$C$100,0)+1,0))))*100)</f>
        <v>15.932380679182023</v>
      </c>
      <c r="CY55" s="9"/>
      <c r="CZ55" s="9">
        <f ca="1">IF(OR(INDIRECT(CONCATENATE("'2018-03 (Д)'!N",TEXT(MATCH($C55,'2018-03 (Д)'!$C$2:$C$100,0)+1,0)))="Н/Д",INDIRECT(CONCATENATE("'2018-02 (Д)'!N",TEXT(MATCH($C55,'2018-02 (Д)'!$C$2:$C$100,0)+1,0)))="Н/Д",AND(INDIRECT(CONCATENATE("'2018-03 (Д)'!N",TEXT(MATCH($C55,'2018-03 (Д)'!$C$2:$C$100,0)+1,0)))="Н/Д",INDIRECT(CONCATENATE("'2018-02 (Д)'!N",TEXT(MATCH($C55,'2018-02 (Д)'!$C$2:$C$100,0)+1,0))))),"Н/Д",((INDIRECT(CONCATENATE("'2018-03 (Д)'!N",TEXT(MATCH($C55,'2018-03 (Д)'!$C$2:$C$100,0)+1,0)))-INDIRECT(CONCATENATE("'2018-02 (Д)'!N",TEXT(MATCH($C55,'2018-02 (Д)'!$C$2:$C$100,0)+1,0))))/INDIRECT(CONCATENATE("'2018-02 (Д)'!N",TEXT(MATCH($C55,'2018-02 (Д)'!$C$2:$C$100,0)+1,0))))*100)</f>
        <v>131.19642108494335</v>
      </c>
      <c r="DA55" s="9">
        <f ca="1">IF(OR(INDIRECT(CONCATENATE("'2018-04 (Д)'!N",TEXT(MATCH($C55,'2018-04 (Д)'!$C$2:$C$100,0)+1,0)))="Н/Д",INDIRECT(CONCATENATE("'2018-03 (Д)'!N",TEXT(MATCH($C55,'2018-03 (Д)'!$C$2:$C$100,0)+1,0)))="Н/Д",AND(INDIRECT(CONCATENATE("'2018-04 (Д)'!N",TEXT(MATCH($C55,'2018-04 (Д)'!$C$2:$C$100,0)+1,0)))="Н/Д",INDIRECT(CONCATENATE("'2018-03 (Д)'!N",TEXT(MATCH($C55,'2018-03 (Д)'!$C$2:$C$100,0)+1,0))))),"Н/Д",((INDIRECT(CONCATENATE("'2018-04 (Д)'!N",TEXT(MATCH($C55,'2018-04 (Д)'!$C$2:$C$100,0)+1,0)))-INDIRECT(CONCATENATE("'2018-03 (Д)'!N",TEXT(MATCH($C55,'2018-03 (Д)'!$C$2:$C$100,0)+1,0))))/INDIRECT(CONCATENATE("'2018-03 (Д)'!N",TEXT(MATCH($C55,'2018-03 (Д)'!$C$2:$C$100,0)+1,0))))*100)</f>
        <v>62.802660865601524</v>
      </c>
      <c r="DB55" s="9">
        <f ca="1">IF(OR(INDIRECT(CONCATENATE("'2018-05 (Д)'!N",TEXT(MATCH($C55,'2018-05 (Д)'!$C$2:$C$100,0)+1,0)))="Н/Д",INDIRECT(CONCATENATE("'2018-04 (Д)'!N",TEXT(MATCH($C55,'2018-04 (Д)'!$C$2:$C$100,0)+1,0)))="Н/Д",AND(INDIRECT(CONCATENATE("'2018-05 (Д)'!N",TEXT(MATCH($C55,'2018-05 (Д)'!$C$2:$C$100,0)+1,0)))="Н/Д",INDIRECT(CONCATENATE("'2018-04 (Д)'!N",TEXT(MATCH($C55,'2018-04 (Д)'!$C$2:$C$100,0)+1,0))))),"Н/Д",((INDIRECT(CONCATENATE("'2018-05 (Д)'!N",TEXT(MATCH($C55,'2018-05 (Д)'!$C$2:$C$100,0)+1,0)))-INDIRECT(CONCATENATE("'2018-04 (Д)'!N",TEXT(MATCH($C55,'2018-04 (Д)'!$C$2:$C$100,0)+1,0))))/INDIRECT(CONCATENATE("'2018-04 (Д)'!N",TEXT(MATCH($C55,'2018-04 (Д)'!$C$2:$C$100,0)+1,0))))*100)</f>
        <v>40.61862343330278</v>
      </c>
      <c r="DC55" s="9">
        <f ca="1">IF(OR(INDIRECT(CONCATENATE("'2018-06 (Д)'!N",TEXT(MATCH($C55,'2018-06 (Д)'!$C$2:$C$100,0)+1,0)))="Н/Д",INDIRECT(CONCATENATE("'2018-05 (Д)'!N",TEXT(MATCH($C55,'2018-05 (Д)'!$C$2:$C$100,0)+1,0)))="Н/Д",AND(INDIRECT(CONCATENATE("'2018-06 (Д)'!N",TEXT(MATCH($C55,'2018-06 (Д)'!$C$2:$C$100,0)+1,0)))="Н/Д",INDIRECT(CONCATENATE("'2018-05 (Д)'!N",TEXT(MATCH($C55,'2018-05 (Д)'!$C$2:$C$100,0)+1,0))))),"Н/Д",((INDIRECT(CONCATENATE("'2018-06 (Д)'!N",TEXT(MATCH($C55,'2018-06 (Д)'!$C$2:$C$100,0)+1,0)))-INDIRECT(CONCATENATE("'2018-05 (Д)'!N",TEXT(MATCH($C55,'2018-05 (Д)'!$C$2:$C$100,0)+1,0))))/INDIRECT(CONCATENATE("'2018-05 (Д)'!N",TEXT(MATCH($C55,'2018-05 (Д)'!$C$2:$C$100,0)+1,0))))*100)</f>
        <v>30.809710151517478</v>
      </c>
      <c r="DD55" s="9">
        <f ca="1">IF(OR(INDIRECT(CONCATENATE("'2018-07 (Д)'!N",TEXT(MATCH($C55,'2018-07 (Д)'!$C$2:$C$100,0)+1,0)))="Н/Д",INDIRECT(CONCATENATE("'2018-06 (Д)'!N",TEXT(MATCH($C55,'2018-06 (Д)'!$C$2:$C$100,0)+1,0)))="Н/Д",AND(INDIRECT(CONCATENATE("'2018-07 (Д)'!N",TEXT(MATCH($C55,'2018-07 (Д)'!$C$2:$C$100,0)+1,0)))="Н/Д",INDIRECT(CONCATENATE("'2018-06 (Д)'!N",TEXT(MATCH($C55,'2018-06 (Д)'!$C$2:$C$100,0)+1,0))))),"Н/Д",((INDIRECT(CONCATENATE("'2018-07 (Д)'!N",TEXT(MATCH($C55,'2018-07 (Д)'!$C$2:$C$100,0)+1,0)))-INDIRECT(CONCATENATE("'2018-06 (Д)'!N",TEXT(MATCH($C55,'2018-06 (Д)'!$C$2:$C$100,0)+1,0))))/INDIRECT(CONCATENATE("'2018-06 (Д)'!N",TEXT(MATCH($C55,'2018-06 (Д)'!$C$2:$C$100,0)+1,0))))*100)</f>
        <v>18.611952791947999</v>
      </c>
      <c r="DE55" s="9">
        <f ca="1">IF(OR(INDIRECT(CONCATENATE("'2018-08 (Д)'!N",TEXT(MATCH($C55,'2018-08 (Д)'!$C$2:$C$100,0)+1,0)))="Н/Д",INDIRECT(CONCATENATE("'2018-07 (Д)'!N",TEXT(MATCH($C55,'2018-07 (Д)'!$C$2:$C$100,0)+1,0)))="Н/Д",AND(INDIRECT(CONCATENATE("'2018-08 (Д)'!N",TEXT(MATCH($C55,'2018-08 (Д)'!$C$2:$C$100,0)+1,0)))="Н/Д",INDIRECT(CONCATENATE("'2018-07 (Д)'!N",TEXT(MATCH($C55,'2018-07 (Д)'!$C$2:$C$100,0)+1,0))))),"Н/Д",((INDIRECT(CONCATENATE("'2018-08 (Д)'!N",TEXT(MATCH($C55,'2018-08 (Д)'!$C$2:$C$100,0)+1,0)))-INDIRECT(CONCATENATE("'2018-07 (Д)'!N",TEXT(MATCH($C55,'2018-07 (Д)'!$C$2:$C$100,0)+1,0))))/INDIRECT(CONCATENATE("'2018-07 (Д)'!N",TEXT(MATCH($C55,'2018-07 (Д)'!$C$2:$C$100,0)+1,0))))*100)</f>
        <v>19.697144406607421</v>
      </c>
      <c r="DF55" s="9">
        <f ca="1">IF(OR(INDIRECT(CONCATENATE("'2018-09 (Д)'!N",TEXT(MATCH($C55,'2018-09 (Д)'!$C$2:$C$100,0)+1,0)))="Н/Д",INDIRECT(CONCATENATE("'2018-08 (Д)'!N",TEXT(MATCH($C55,'2018-08 (Д)'!$C$2:$C$100,0)+1,0)))="Н/Д",AND(INDIRECT(CONCATENATE("'2018-09 (Д)'!N",TEXT(MATCH($C55,'2018-09 (Д)'!$C$2:$C$100,0)+1,0)))="Н/Д",INDIRECT(CONCATENATE("'2018-08 (Д)'!N",TEXT(MATCH($C55,'2018-08 (Д)'!$C$2:$C$100,0)+1,0))))),"Н/Д",((INDIRECT(CONCATENATE("'2018-09 (Д)'!N",TEXT(MATCH($C55,'2018-09 (Д)'!$C$2:$C$100,0)+1,0)))-INDIRECT(CONCATENATE("'2018-08 (Д)'!N",TEXT(MATCH($C55,'2018-08 (Д)'!$C$2:$C$100,0)+1,0))))/INDIRECT(CONCATENATE("'2018-08 (Д)'!N",TEXT(MATCH($C55,'2018-08 (Д)'!$C$2:$C$100,0)+1,0))))*100)</f>
        <v>14.308044744812005</v>
      </c>
      <c r="DG55" s="9">
        <f ca="1">IF(OR(INDIRECT(CONCATENATE("'2018-10 (Д)'!N",TEXT(MATCH($C55,'2018-10 (Д)'!$C$2:$C$100,0)+1,0)))="Н/Д",INDIRECT(CONCATENATE("'2018-09 (Д)'!N",TEXT(MATCH($C55,'2018-09 (Д)'!$C$2:$C$100,0)+1,0)))="Н/Д",AND(INDIRECT(CONCATENATE("'2018-10 (Д)'!N",TEXT(MATCH($C55,'2018-10 (Д)'!$C$2:$C$100,0)+1,0)))="Н/Д",INDIRECT(CONCATENATE("'2018-09 (Д)'!N",TEXT(MATCH($C55,'2018-09 (Д)'!$C$2:$C$100,0)+1,0))))),"Н/Д",((INDIRECT(CONCATENATE("'2018-10 (Д)'!N",TEXT(MATCH($C55,'2018-10 (Д)'!$C$2:$C$100,0)+1,0)))-INDIRECT(CONCATENATE("'2018-09 (Д)'!N",TEXT(MATCH($C55,'2018-09 (Д)'!$C$2:$C$100,0)+1,0))))/INDIRECT(CONCATENATE("'2018-09 (Д)'!N",TEXT(MATCH($C55,'2018-09 (Д)'!$C$2:$C$100,0)+1,0))))*100)</f>
        <v>10.416538830625624</v>
      </c>
      <c r="DH55" s="9">
        <f ca="1">IF(OR(INDIRECT(CONCATENATE("'2018-11 (Д)'!N",TEXT(MATCH($C55,'2018-11 (Д)'!$C$2:$C$100,0)+1,0)))="Н/Д",INDIRECT(CONCATENATE("'2018-10 (Д)'!N",TEXT(MATCH($C55,'2018-10 (Д)'!$C$2:$C$100,0)+1,0)))="Н/Д",AND(INDIRECT(CONCATENATE("'2018-11 (Д)'!N",TEXT(MATCH($C55,'2018-11 (Д)'!$C$2:$C$100,0)+1,0)))="Н/Д",INDIRECT(CONCATENATE("'2018-10 (Д)'!N",TEXT(MATCH($C55,'2018-10 (Д)'!$C$2:$C$100,0)+1,0))))),"Н/Д",((INDIRECT(CONCATENATE("'2018-11 (Д)'!N",TEXT(MATCH($C55,'2018-11 (Д)'!$C$2:$C$100,0)+1,0)))-INDIRECT(CONCATENATE("'2018-10 (Д)'!N",TEXT(MATCH($C55,'2018-10 (Д)'!$C$2:$C$100,0)+1,0))))/INDIRECT(CONCATENATE("'2018-10 (Д)'!N",TEXT(MATCH($C55,'2018-10 (Д)'!$C$2:$C$100,0)+1,0))))*100)</f>
        <v>14.750831146813246</v>
      </c>
      <c r="DI55" s="9">
        <f ca="1">IF(OR(INDIRECT(CONCATENATE("'2018-12 (Д)'!N",TEXT(MATCH($C55,'2018-12 (Д)'!$C$2:$C$100,0)+1,0)))="Н/Д",INDIRECT(CONCATENATE("'2018-11 (Д)'!N",TEXT(MATCH($C55,'2018-11 (Д)'!$C$2:$C$100,0)+1,0)))="Н/Д",AND(INDIRECT(CONCATENATE("'2018-12 (Д)'!N",TEXT(MATCH($C55,'2018-12 (Д)'!$C$2:$C$100,0)+1,0)))="Н/Д",INDIRECT(CONCATENATE("'2018-11 (Д)'!N",TEXT(MATCH($C55,'2018-11 (Д)'!$C$2:$C$100,0)+1,0))))),"Н/Д",((INDIRECT(CONCATENATE("'2018-12 (Д)'!N",TEXT(MATCH($C55,'2018-12 (Д)'!$C$2:$C$100,0)+1,0)))-INDIRECT(CONCATENATE("'2018-11 (Д)'!N",TEXT(MATCH($C55,'2018-11 (Д)'!$C$2:$C$100,0)+1,0))))/INDIRECT(CONCATENATE("'2018-11 (Д)'!N",TEXT(MATCH($C55,'2018-11 (Д)'!$C$2:$C$100,0)+1,0))))*100)</f>
        <v>11.443343133376702</v>
      </c>
      <c r="DJ55" s="9"/>
      <c r="DK55" s="9">
        <f ca="1">IF(OR(INDIRECT(CONCATENATE("'2018-03 (Д)'!O",TEXT(MATCH($C55,'2018-03 (Д)'!$C$2:$C$100,0)+1,0)))="Н/Д",INDIRECT(CONCATENATE("'2018-02 (Д)'!O",TEXT(MATCH($C55,'2018-02 (Д)'!$C$2:$C$100,0)+1,0)))="Н/Д",AND(INDIRECT(CONCATENATE("'2018-03 (Д)'!O",TEXT(MATCH($C55,'2018-03 (Д)'!$C$2:$C$100,0)+1,0)))="Н/Д",INDIRECT(CONCATENATE("'2018-02 (Д)'!O",TEXT(MATCH($C55,'2018-02 (Д)'!$C$2:$C$100,0)+1,0))))),"Н/Д",((INDIRECT(CONCATENATE("'2018-03 (Д)'!O",TEXT(MATCH($C55,'2018-03 (Д)'!$C$2:$C$100,0)+1,0)))-INDIRECT(CONCATENATE("'2018-02 (Д)'!O",TEXT(MATCH($C55,'2018-02 (Д)'!$C$2:$C$100,0)+1,0))))/INDIRECT(CONCATENATE("'2018-02 (Д)'!O",TEXT(MATCH($C55,'2018-02 (Д)'!$C$2:$C$100,0)+1,0))))*100)</f>
        <v>-94.518293332725207</v>
      </c>
      <c r="DL55" s="9">
        <f ca="1">IF(OR(INDIRECT(CONCATENATE("'2018-04 (Д)'!O",TEXT(MATCH($C55,'2018-04 (Д)'!$C$2:$C$100,0)+1,0)))="Н/Д",INDIRECT(CONCATENATE("'2018-03 (Д)'!O",TEXT(MATCH($C55,'2018-03 (Д)'!$C$2:$C$100,0)+1,0)))="Н/Д",AND(INDIRECT(CONCATENATE("'2018-04 (Д)'!O",TEXT(MATCH($C55,'2018-04 (Д)'!$C$2:$C$100,0)+1,0)))="Н/Д",INDIRECT(CONCATENATE("'2018-03 (Д)'!O",TEXT(MATCH($C55,'2018-03 (Д)'!$C$2:$C$100,0)+1,0))))),"Н/Д",((INDIRECT(CONCATENATE("'2018-04 (Д)'!O",TEXT(MATCH($C55,'2018-04 (Д)'!$C$2:$C$100,0)+1,0)))-INDIRECT(CONCATENATE("'2018-03 (Д)'!O",TEXT(MATCH($C55,'2018-03 (Д)'!$C$2:$C$100,0)+1,0))))/INDIRECT(CONCATENATE("'2018-03 (Д)'!O",TEXT(MATCH($C55,'2018-03 (Д)'!$C$2:$C$100,0)+1,0))))*100)</f>
        <v>-2636.6080785938839</v>
      </c>
      <c r="DM55" s="9">
        <f ca="1">IF(OR(INDIRECT(CONCATENATE("'2018-05 (Д)'!O",TEXT(MATCH($C55,'2018-05 (Д)'!$C$2:$C$100,0)+1,0)))="Н/Д",INDIRECT(CONCATENATE("'2018-04 (Д)'!O",TEXT(MATCH($C55,'2018-04 (Д)'!$C$2:$C$100,0)+1,0)))="Н/Д",AND(INDIRECT(CONCATENATE("'2018-05 (Д)'!O",TEXT(MATCH($C55,'2018-05 (Д)'!$C$2:$C$100,0)+1,0)))="Н/Д",INDIRECT(CONCATENATE("'2018-04 (Д)'!O",TEXT(MATCH($C55,'2018-04 (Д)'!$C$2:$C$100,0)+1,0))))),"Н/Д",((INDIRECT(CONCATENATE("'2018-05 (Д)'!O",TEXT(MATCH($C55,'2018-05 (Д)'!$C$2:$C$100,0)+1,0)))-INDIRECT(CONCATENATE("'2018-04 (Д)'!O",TEXT(MATCH($C55,'2018-04 (Д)'!$C$2:$C$100,0)+1,0))))/INDIRECT(CONCATENATE("'2018-04 (Д)'!O",TEXT(MATCH($C55,'2018-04 (Д)'!$C$2:$C$100,0)+1,0))))*100)</f>
        <v>-103.95378410462853</v>
      </c>
      <c r="DN55" s="9">
        <f ca="1">IF(OR(INDIRECT(CONCATENATE("'2018-06 (Д)'!O",TEXT(MATCH($C55,'2018-06 (Д)'!$C$2:$C$100,0)+1,0)))="Н/Д",INDIRECT(CONCATENATE("'2018-05 (Д)'!O",TEXT(MATCH($C55,'2018-05 (Д)'!$C$2:$C$100,0)+1,0)))="Н/Д",AND(INDIRECT(CONCATENATE("'2018-06 (Д)'!O",TEXT(MATCH($C55,'2018-06 (Д)'!$C$2:$C$100,0)+1,0)))="Н/Д",INDIRECT(CONCATENATE("'2018-05 (Д)'!O",TEXT(MATCH($C55,'2018-05 (Д)'!$C$2:$C$100,0)+1,0))))),"Н/Д",((INDIRECT(CONCATENATE("'2018-06 (Д)'!O",TEXT(MATCH($C55,'2018-06 (Д)'!$C$2:$C$100,0)+1,0)))-INDIRECT(CONCATENATE("'2018-05 (Д)'!O",TEXT(MATCH($C55,'2018-05 (Д)'!$C$2:$C$100,0)+1,0))))/INDIRECT(CONCATENATE("'2018-05 (Д)'!O",TEXT(MATCH($C55,'2018-05 (Д)'!$C$2:$C$100,0)+1,0))))*100)</f>
        <v>709.41433608270461</v>
      </c>
      <c r="DO55" s="9">
        <f ca="1">IF(OR(INDIRECT(CONCATENATE("'2018-07 (Д)'!O",TEXT(MATCH($C55,'2018-07 (Д)'!$C$2:$C$100,0)+1,0)))="Н/Д",INDIRECT(CONCATENATE("'2018-06 (Д)'!O",TEXT(MATCH($C55,'2018-06 (Д)'!$C$2:$C$100,0)+1,0)))="Н/Д",AND(INDIRECT(CONCATENATE("'2018-07 (Д)'!O",TEXT(MATCH($C55,'2018-07 (Д)'!$C$2:$C$100,0)+1,0)))="Н/Д",INDIRECT(CONCATENATE("'2018-06 (Д)'!O",TEXT(MATCH($C55,'2018-06 (Д)'!$C$2:$C$100,0)+1,0))))),"Н/Д",((INDIRECT(CONCATENATE("'2018-07 (Д)'!O",TEXT(MATCH($C55,'2018-07 (Д)'!$C$2:$C$100,0)+1,0)))-INDIRECT(CONCATENATE("'2018-06 (Д)'!O",TEXT(MATCH($C55,'2018-06 (Д)'!$C$2:$C$100,0)+1,0))))/INDIRECT(CONCATENATE("'2018-06 (Д)'!O",TEXT(MATCH($C55,'2018-06 (Д)'!$C$2:$C$100,0)+1,0))))*100)</f>
        <v>72.655706426936888</v>
      </c>
      <c r="DP55" s="9">
        <f ca="1">IF(OR(INDIRECT(CONCATENATE("'2018-08 (Д)'!O",TEXT(MATCH($C55,'2018-08 (Д)'!$C$2:$C$100,0)+1,0)))="Н/Д",INDIRECT(CONCATENATE("'2018-07 (Д)'!O",TEXT(MATCH($C55,'2018-07 (Д)'!$C$2:$C$100,0)+1,0)))="Н/Д",AND(INDIRECT(CONCATENATE("'2018-08 (Д)'!O",TEXT(MATCH($C55,'2018-08 (Д)'!$C$2:$C$100,0)+1,0)))="Н/Д",INDIRECT(CONCATENATE("'2018-07 (Д)'!O",TEXT(MATCH($C55,'2018-07 (Д)'!$C$2:$C$100,0)+1,0))))),"Н/Д",((INDIRECT(CONCATENATE("'2018-08 (Д)'!O",TEXT(MATCH($C55,'2018-08 (Д)'!$C$2:$C$100,0)+1,0)))-INDIRECT(CONCATENATE("'2018-07 (Д)'!O",TEXT(MATCH($C55,'2018-07 (Д)'!$C$2:$C$100,0)+1,0))))/INDIRECT(CONCATENATE("'2018-07 (Д)'!O",TEXT(MATCH($C55,'2018-07 (Д)'!$C$2:$C$100,0)+1,0))))*100)</f>
        <v>-32.856603045548511</v>
      </c>
      <c r="DQ55" s="9">
        <f ca="1">IF(OR(INDIRECT(CONCATENATE("'2018-09 (Д)'!O",TEXT(MATCH($C55,'2018-09 (Д)'!$C$2:$C$100,0)+1,0)))="Н/Д",INDIRECT(CONCATENATE("'2018-08 (Д)'!O",TEXT(MATCH($C55,'2018-08 (Д)'!$C$2:$C$100,0)+1,0)))="Н/Д",AND(INDIRECT(CONCATENATE("'2018-09 (Д)'!O",TEXT(MATCH($C55,'2018-09 (Д)'!$C$2:$C$100,0)+1,0)))="Н/Д",INDIRECT(CONCATENATE("'2018-08 (Д)'!O",TEXT(MATCH($C55,'2018-08 (Д)'!$C$2:$C$100,0)+1,0))))),"Н/Д",((INDIRECT(CONCATENATE("'2018-09 (Д)'!O",TEXT(MATCH($C55,'2018-09 (Д)'!$C$2:$C$100,0)+1,0)))-INDIRECT(CONCATENATE("'2018-08 (Д)'!O",TEXT(MATCH($C55,'2018-08 (Д)'!$C$2:$C$100,0)+1,0))))/INDIRECT(CONCATENATE("'2018-08 (Д)'!O",TEXT(MATCH($C55,'2018-08 (Д)'!$C$2:$C$100,0)+1,0))))*100)</f>
        <v>-99.334017961282285</v>
      </c>
      <c r="DR55" s="9">
        <f ca="1">IF(OR(INDIRECT(CONCATENATE("'2018-10 (Д)'!O",TEXT(MATCH($C55,'2018-10 (Д)'!$C$2:$C$100,0)+1,0)))="Н/Д",INDIRECT(CONCATENATE("'2018-09 (Д)'!O",TEXT(MATCH($C55,'2018-09 (Д)'!$C$2:$C$100,0)+1,0)))="Н/Д",AND(INDIRECT(CONCATENATE("'2018-10 (Д)'!O",TEXT(MATCH($C55,'2018-10 (Д)'!$C$2:$C$100,0)+1,0)))="Н/Д",INDIRECT(CONCATENATE("'2018-09 (Д)'!O",TEXT(MATCH($C55,'2018-09 (Д)'!$C$2:$C$100,0)+1,0))))),"Н/Д",((INDIRECT(CONCATENATE("'2018-10 (Д)'!O",TEXT(MATCH($C55,'2018-10 (Д)'!$C$2:$C$100,0)+1,0)))-INDIRECT(CONCATENATE("'2018-09 (Д)'!O",TEXT(MATCH($C55,'2018-09 (Д)'!$C$2:$C$100,0)+1,0))))/INDIRECT(CONCATENATE("'2018-09 (Д)'!O",TEXT(MATCH($C55,'2018-09 (Д)'!$C$2:$C$100,0)+1,0))))*100)</f>
        <v>13291.626244575527</v>
      </c>
      <c r="DS55" s="9">
        <f ca="1">IF(OR(INDIRECT(CONCATENATE("'2018-11 (Д)'!O",TEXT(MATCH($C55,'2018-11 (Д)'!$C$2:$C$100,0)+1,0)))="Н/Д",INDIRECT(CONCATENATE("'2018-10 (Д)'!O",TEXT(MATCH($C55,'2018-10 (Д)'!$C$2:$C$100,0)+1,0)))="Н/Д",AND(INDIRECT(CONCATENATE("'2018-11 (Д)'!O",TEXT(MATCH($C55,'2018-11 (Д)'!$C$2:$C$100,0)+1,0)))="Н/Д",INDIRECT(CONCATENATE("'2018-10 (Д)'!O",TEXT(MATCH($C55,'2018-10 (Д)'!$C$2:$C$100,0)+1,0))))),"Н/Д",((INDIRECT(CONCATENATE("'2018-11 (Д)'!O",TEXT(MATCH($C55,'2018-11 (Д)'!$C$2:$C$100,0)+1,0)))-INDIRECT(CONCATENATE("'2018-10 (Д)'!O",TEXT(MATCH($C55,'2018-10 (Д)'!$C$2:$C$100,0)+1,0))))/INDIRECT(CONCATENATE("'2018-10 (Д)'!O",TEXT(MATCH($C55,'2018-10 (Д)'!$C$2:$C$100,0)+1,0))))*100)</f>
        <v>-77.193213230387911</v>
      </c>
      <c r="DT55" s="9">
        <f ca="1">IF(OR(INDIRECT(CONCATENATE("'2018-12 (Д)'!O",TEXT(MATCH($C55,'2018-12 (Д)'!$C$2:$C$100,0)+1,0)))="Н/Д",INDIRECT(CONCATENATE("'2018-11 (Д)'!O",TEXT(MATCH($C55,'2018-11 (Д)'!$C$2:$C$100,0)+1,0)))="Н/Д",AND(INDIRECT(CONCATENATE("'2018-12 (Д)'!O",TEXT(MATCH($C55,'2018-12 (Д)'!$C$2:$C$100,0)+1,0)))="Н/Д",INDIRECT(CONCATENATE("'2018-11 (Д)'!O",TEXT(MATCH($C55,'2018-11 (Д)'!$C$2:$C$100,0)+1,0))))),"Н/Д",((INDIRECT(CONCATENATE("'2018-12 (Д)'!O",TEXT(MATCH($C55,'2018-12 (Д)'!$C$2:$C$100,0)+1,0)))-INDIRECT(CONCATENATE("'2018-11 (Д)'!O",TEXT(MATCH($C55,'2018-11 (Д)'!$C$2:$C$100,0)+1,0))))/INDIRECT(CONCATENATE("'2018-11 (Д)'!O",TEXT(MATCH($C55,'2018-11 (Д)'!$C$2:$C$100,0)+1,0))))*100)</f>
        <v>1193.6497454715652</v>
      </c>
      <c r="DU55" s="9"/>
      <c r="DV55" s="9">
        <f ca="1">IF(OR(INDIRECT(CONCATENATE("'2018-03 (Д)'!P",TEXT(MATCH($C55,'2018-03 (Д)'!$C$2:$C$100,0)+1,0)))="Н/Д",INDIRECT(CONCATENATE("'2018-02 (Д)'!P",TEXT(MATCH($C55,'2018-02 (Д)'!$C$2:$C$100,0)+1,0)))="Н/Д",AND(INDIRECT(CONCATENATE("'2018-03 (Д)'!P",TEXT(MATCH($C55,'2018-03 (Д)'!$C$2:$C$100,0)+1,0)))="Н/Д",INDIRECT(CONCATENATE("'2018-02 (Д)'!P",TEXT(MATCH($C55,'2018-02 (Д)'!$C$2:$C$100,0)+1,0))))),"Н/Д",((INDIRECT(CONCATENATE("'2018-03 (Д)'!P",TEXT(MATCH($C55,'2018-03 (Д)'!$C$2:$C$100,0)+1,0)))-INDIRECT(CONCATENATE("'2018-02 (Д)'!P",TEXT(MATCH($C55,'2018-02 (Д)'!$C$2:$C$100,0)+1,0))))/INDIRECT(CONCATENATE("'2018-02 (Д)'!P",TEXT(MATCH($C55,'2018-02 (Д)'!$C$2:$C$100,0)+1,0))))*100)</f>
        <v>-18.894344696908625</v>
      </c>
      <c r="DW55" s="9">
        <f ca="1">IF(OR(INDIRECT(CONCATENATE("'2018-04 (Д)'!P",TEXT(MATCH($C55,'2018-04 (Д)'!$C$2:$C$100,0)+1,0)))="Н/Д",INDIRECT(CONCATENATE("'2018-03 (Д)'!P",TEXT(MATCH($C55,'2018-03 (Д)'!$C$2:$C$100,0)+1,0)))="Н/Д",AND(INDIRECT(CONCATENATE("'2018-04 (Д)'!P",TEXT(MATCH($C55,'2018-04 (Д)'!$C$2:$C$100,0)+1,0)))="Н/Д",INDIRECT(CONCATENATE("'2018-03 (Д)'!P",TEXT(MATCH($C55,'2018-03 (Д)'!$C$2:$C$100,0)+1,0))))),"Н/Д",((INDIRECT(CONCATENATE("'2018-04 (Д)'!P",TEXT(MATCH($C55,'2018-04 (Д)'!$C$2:$C$100,0)+1,0)))-INDIRECT(CONCATENATE("'2018-03 (Д)'!P",TEXT(MATCH($C55,'2018-03 (Д)'!$C$2:$C$100,0)+1,0))))/INDIRECT(CONCATENATE("'2018-03 (Д)'!P",TEXT(MATCH($C55,'2018-03 (Д)'!$C$2:$C$100,0)+1,0))))*100)</f>
        <v>44.489052659721274</v>
      </c>
      <c r="DX55" s="9">
        <f ca="1">IF(OR(INDIRECT(CONCATENATE("'2018-05 (Д)'!P",TEXT(MATCH($C55,'2018-05 (Д)'!$C$2:$C$100,0)+1,0)))="Н/Д",INDIRECT(CONCATENATE("'2018-04 (Д)'!P",TEXT(MATCH($C55,'2018-04 (Д)'!$C$2:$C$100,0)+1,0)))="Н/Д",AND(INDIRECT(CONCATENATE("'2018-05 (Д)'!P",TEXT(MATCH($C55,'2018-05 (Д)'!$C$2:$C$100,0)+1,0)))="Н/Д",INDIRECT(CONCATENATE("'2018-04 (Д)'!P",TEXT(MATCH($C55,'2018-04 (Д)'!$C$2:$C$100,0)+1,0))))),"Н/Д",((INDIRECT(CONCATENATE("'2018-05 (Д)'!P",TEXT(MATCH($C55,'2018-05 (Д)'!$C$2:$C$100,0)+1,0)))-INDIRECT(CONCATENATE("'2018-04 (Д)'!P",TEXT(MATCH($C55,'2018-04 (Д)'!$C$2:$C$100,0)+1,0))))/INDIRECT(CONCATENATE("'2018-04 (Д)'!P",TEXT(MATCH($C55,'2018-04 (Д)'!$C$2:$C$100,0)+1,0))))*100)</f>
        <v>-43.798751182117478</v>
      </c>
      <c r="DY55" s="9">
        <f ca="1">IF(OR(INDIRECT(CONCATENATE("'2018-06 (Д)'!P",TEXT(MATCH($C55,'2018-06 (Д)'!$C$2:$C$100,0)+1,0)))="Н/Д",INDIRECT(CONCATENATE("'2018-05 (Д)'!P",TEXT(MATCH($C55,'2018-05 (Д)'!$C$2:$C$100,0)+1,0)))="Н/Д",AND(INDIRECT(CONCATENATE("'2018-06 (Д)'!P",TEXT(MATCH($C55,'2018-06 (Д)'!$C$2:$C$100,0)+1,0)))="Н/Д",INDIRECT(CONCATENATE("'2018-05 (Д)'!P",TEXT(MATCH($C55,'2018-05 (Д)'!$C$2:$C$100,0)+1,0))))),"Н/Д",((INDIRECT(CONCATENATE("'2018-06 (Д)'!P",TEXT(MATCH($C55,'2018-06 (Д)'!$C$2:$C$100,0)+1,0)))-INDIRECT(CONCATENATE("'2018-05 (Д)'!P",TEXT(MATCH($C55,'2018-05 (Д)'!$C$2:$C$100,0)+1,0))))/INDIRECT(CONCATENATE("'2018-05 (Д)'!P",TEXT(MATCH($C55,'2018-05 (Д)'!$C$2:$C$100,0)+1,0))))*100)</f>
        <v>32.32987363858944</v>
      </c>
      <c r="DZ55" s="9">
        <f ca="1">IF(OR(INDIRECT(CONCATENATE("'2018-07 (Д)'!P",TEXT(MATCH($C55,'2018-07 (Д)'!$C$2:$C$100,0)+1,0)))="Н/Д",INDIRECT(CONCATENATE("'2018-06 (Д)'!P",TEXT(MATCH($C55,'2018-06 (Д)'!$C$2:$C$100,0)+1,0)))="Н/Д",AND(INDIRECT(CONCATENATE("'2018-07 (Д)'!P",TEXT(MATCH($C55,'2018-07 (Д)'!$C$2:$C$100,0)+1,0)))="Н/Д",INDIRECT(CONCATENATE("'2018-06 (Д)'!P",TEXT(MATCH($C55,'2018-06 (Д)'!$C$2:$C$100,0)+1,0))))),"Н/Д",((INDIRECT(CONCATENATE("'2018-07 (Д)'!P",TEXT(MATCH($C55,'2018-07 (Д)'!$C$2:$C$100,0)+1,0)))-INDIRECT(CONCATENATE("'2018-06 (Д)'!P",TEXT(MATCH($C55,'2018-06 (Д)'!$C$2:$C$100,0)+1,0))))/INDIRECT(CONCATENATE("'2018-06 (Д)'!P",TEXT(MATCH($C55,'2018-06 (Д)'!$C$2:$C$100,0)+1,0))))*100)</f>
        <v>72.340246930622214</v>
      </c>
      <c r="EA55" s="9">
        <f ca="1">IF(OR(INDIRECT(CONCATENATE("'2018-08 (Д)'!P",TEXT(MATCH($C55,'2018-08 (Д)'!$C$2:$C$100,0)+1,0)))="Н/Д",INDIRECT(CONCATENATE("'2018-07 (Д)'!P",TEXT(MATCH($C55,'2018-07 (Д)'!$C$2:$C$100,0)+1,0)))="Н/Д",AND(INDIRECT(CONCATENATE("'2018-08 (Д)'!P",TEXT(MATCH($C55,'2018-08 (Д)'!$C$2:$C$100,0)+1,0)))="Н/Д",INDIRECT(CONCATENATE("'2018-07 (Д)'!P",TEXT(MATCH($C55,'2018-07 (Д)'!$C$2:$C$100,0)+1,0))))),"Н/Д",((INDIRECT(CONCATENATE("'2018-08 (Д)'!P",TEXT(MATCH($C55,'2018-08 (Д)'!$C$2:$C$100,0)+1,0)))-INDIRECT(CONCATENATE("'2018-07 (Д)'!P",TEXT(MATCH($C55,'2018-07 (Д)'!$C$2:$C$100,0)+1,0))))/INDIRECT(CONCATENATE("'2018-07 (Д)'!P",TEXT(MATCH($C55,'2018-07 (Д)'!$C$2:$C$100,0)+1,0))))*100)</f>
        <v>-28.709028696581068</v>
      </c>
      <c r="EB55" s="9">
        <f ca="1">IF(OR(INDIRECT(CONCATENATE("'2018-09 (Д)'!P",TEXT(MATCH($C55,'2018-09 (Д)'!$C$2:$C$100,0)+1,0)))="Н/Д",INDIRECT(CONCATENATE("'2018-08 (Д)'!P",TEXT(MATCH($C55,'2018-08 (Д)'!$C$2:$C$100,0)+1,0)))="Н/Д",AND(INDIRECT(CONCATENATE("'2018-09 (Д)'!P",TEXT(MATCH($C55,'2018-09 (Д)'!$C$2:$C$100,0)+1,0)))="Н/Д",INDIRECT(CONCATENATE("'2018-08 (Д)'!P",TEXT(MATCH($C55,'2018-08 (Д)'!$C$2:$C$100,0)+1,0))))),"Н/Д",((INDIRECT(CONCATENATE("'2018-09 (Д)'!P",TEXT(MATCH($C55,'2018-09 (Д)'!$C$2:$C$100,0)+1,0)))-INDIRECT(CONCATENATE("'2018-08 (Д)'!P",TEXT(MATCH($C55,'2018-08 (Д)'!$C$2:$C$100,0)+1,0))))/INDIRECT(CONCATENATE("'2018-08 (Д)'!P",TEXT(MATCH($C55,'2018-08 (Д)'!$C$2:$C$100,0)+1,0))))*100)</f>
        <v>-20.20462728499616</v>
      </c>
      <c r="EC55" s="9">
        <f ca="1">IF(OR(INDIRECT(CONCATENATE("'2018-10 (Д)'!P",TEXT(MATCH($C55,'2018-10 (Д)'!$C$2:$C$100,0)+1,0)))="Н/Д",INDIRECT(CONCATENATE("'2018-09 (Д)'!P",TEXT(MATCH($C55,'2018-09 (Д)'!$C$2:$C$100,0)+1,0)))="Н/Д",AND(INDIRECT(CONCATENATE("'2018-10 (Д)'!P",TEXT(MATCH($C55,'2018-10 (Д)'!$C$2:$C$100,0)+1,0)))="Н/Д",INDIRECT(CONCATENATE("'2018-09 (Д)'!P",TEXT(MATCH($C55,'2018-09 (Д)'!$C$2:$C$100,0)+1,0))))),"Н/Д",((INDIRECT(CONCATENATE("'2018-10 (Д)'!P",TEXT(MATCH($C55,'2018-10 (Д)'!$C$2:$C$100,0)+1,0)))-INDIRECT(CONCATENATE("'2018-09 (Д)'!P",TEXT(MATCH($C55,'2018-09 (Д)'!$C$2:$C$100,0)+1,0))))/INDIRECT(CONCATENATE("'2018-09 (Д)'!P",TEXT(MATCH($C55,'2018-09 (Д)'!$C$2:$C$100,0)+1,0))))*100)</f>
        <v>79.541259814743569</v>
      </c>
      <c r="ED55" s="9">
        <f ca="1">IF(OR(INDIRECT(CONCATENATE("'2018-11 (Д)'!P",TEXT(MATCH($C55,'2018-11 (Д)'!$C$2:$C$100,0)+1,0)))="Н/Д",INDIRECT(CONCATENATE("'2018-10 (Д)'!P",TEXT(MATCH($C55,'2018-10 (Д)'!$C$2:$C$100,0)+1,0)))="Н/Д",AND(INDIRECT(CONCATENATE("'2018-11 (Д)'!P",TEXT(MATCH($C55,'2018-11 (Д)'!$C$2:$C$100,0)+1,0)))="Н/Д",INDIRECT(CONCATENATE("'2018-10 (Д)'!P",TEXT(MATCH($C55,'2018-10 (Д)'!$C$2:$C$100,0)+1,0))))),"Н/Д",((INDIRECT(CONCATENATE("'2018-11 (Д)'!P",TEXT(MATCH($C55,'2018-11 (Д)'!$C$2:$C$100,0)+1,0)))-INDIRECT(CONCATENATE("'2018-10 (Д)'!P",TEXT(MATCH($C55,'2018-10 (Д)'!$C$2:$C$100,0)+1,0))))/INDIRECT(CONCATENATE("'2018-10 (Д)'!P",TEXT(MATCH($C55,'2018-10 (Д)'!$C$2:$C$100,0)+1,0))))*100)</f>
        <v>-48.379173353031284</v>
      </c>
      <c r="EE55" s="9">
        <f ca="1">IF(OR(INDIRECT(CONCATENATE("'2018-12 (Д)'!P",TEXT(MATCH($C55,'2018-12 (Д)'!$C$2:$C$100,0)+1,0)))="Н/Д",INDIRECT(CONCATENATE("'2018-11 (Д)'!P",TEXT(MATCH($C55,'2018-11 (Д)'!$C$2:$C$100,0)+1,0)))="Н/Д",AND(INDIRECT(CONCATENATE("'2018-12 (Д)'!P",TEXT(MATCH($C55,'2018-12 (Д)'!$C$2:$C$100,0)+1,0)))="Н/Д",INDIRECT(CONCATENATE("'2018-11 (Д)'!P",TEXT(MATCH($C55,'2018-11 (Д)'!$C$2:$C$100,0)+1,0))))),"Н/Д",((INDIRECT(CONCATENATE("'2018-12 (Д)'!P",TEXT(MATCH($C55,'2018-12 (Д)'!$C$2:$C$100,0)+1,0)))-INDIRECT(CONCATENATE("'2018-11 (Д)'!P",TEXT(MATCH($C55,'2018-11 (Д)'!$C$2:$C$100,0)+1,0))))/INDIRECT(CONCATENATE("'2018-11 (Д)'!P",TEXT(MATCH($C55,'2018-11 (Д)'!$C$2:$C$100,0)+1,0))))*100)</f>
        <v>71.915073692571909</v>
      </c>
      <c r="EF55" s="9"/>
      <c r="EG55" s="9">
        <f ca="1">IF(OR(INDIRECT(CONCATENATE("'2018-03 (Д)'!Q",TEXT(MATCH($C55,'2018-03 (Д)'!$C$2:$C$100,0)+1,0)))="Н/Д",INDIRECT(CONCATENATE("'2018-02 (Д)'!Q",TEXT(MATCH($C55,'2018-02 (Д)'!$C$2:$C$100,0)+1,0)))="Н/Д",AND(INDIRECT(CONCATENATE("'2018-03 (Д)'!Q",TEXT(MATCH($C55,'2018-03 (Д)'!$C$2:$C$100,0)+1,0)))="Н/Д",INDIRECT(CONCATENATE("'2018-02 (Д)'!Q",TEXT(MATCH($C55,'2018-02 (Д)'!$C$2:$C$100,0)+1,0))))),"Н/Д",((INDIRECT(CONCATENATE("'2018-03 (Д)'!Q",TEXT(MATCH($C55,'2018-03 (Д)'!$C$2:$C$100,0)+1,0)))-INDIRECT(CONCATENATE("'2018-02 (Д)'!Q",TEXT(MATCH($C55,'2018-02 (Д)'!$C$2:$C$100,0)+1,0))))/INDIRECT(CONCATENATE("'2018-02 (Д)'!Q",TEXT(MATCH($C55,'2018-02 (Д)'!$C$2:$C$100,0)+1,0))))*100)</f>
        <v>346.90439378416619</v>
      </c>
      <c r="EH55" s="9">
        <f ca="1">IF(OR(INDIRECT(CONCATENATE("'2018-04 (Д)'!Q",TEXT(MATCH($C55,'2018-04 (Д)'!$C$2:$C$100,0)+1,0)))="Н/Д",INDIRECT(CONCATENATE("'2018-03 (Д)'!Q",TEXT(MATCH($C55,'2018-03 (Д)'!$C$2:$C$100,0)+1,0)))="Н/Д",AND(INDIRECT(CONCATENATE("'2018-04 (Д)'!Q",TEXT(MATCH($C55,'2018-04 (Д)'!$C$2:$C$100,0)+1,0)))="Н/Д",INDIRECT(CONCATENATE("'2018-03 (Д)'!Q",TEXT(MATCH($C55,'2018-03 (Д)'!$C$2:$C$100,0)+1,0))))),"Н/Д",((INDIRECT(CONCATENATE("'2018-04 (Д)'!Q",TEXT(MATCH($C55,'2018-04 (Д)'!$C$2:$C$100,0)+1,0)))-INDIRECT(CONCATENATE("'2018-03 (Д)'!Q",TEXT(MATCH($C55,'2018-03 (Д)'!$C$2:$C$100,0)+1,0))))/INDIRECT(CONCATENATE("'2018-03 (Д)'!Q",TEXT(MATCH($C55,'2018-03 (Д)'!$C$2:$C$100,0)+1,0))))*100)</f>
        <v>153.75053683772734</v>
      </c>
      <c r="EI55" s="9">
        <f ca="1">IF(OR(INDIRECT(CONCATENATE("'2018-05 (Д)'!Q",TEXT(MATCH($C55,'2018-05 (Д)'!$C$2:$C$100,0)+1,0)))="Н/Д",INDIRECT(CONCATENATE("'2018-04 (Д)'!Q",TEXT(MATCH($C55,'2018-04 (Д)'!$C$2:$C$100,0)+1,0)))="Н/Д",AND(INDIRECT(CONCATENATE("'2018-05 (Д)'!Q",TEXT(MATCH($C55,'2018-05 (Д)'!$C$2:$C$100,0)+1,0)))="Н/Д",INDIRECT(CONCATENATE("'2018-04 (Д)'!Q",TEXT(MATCH($C55,'2018-04 (Д)'!$C$2:$C$100,0)+1,0))))),"Н/Д",((INDIRECT(CONCATENATE("'2018-05 (Д)'!Q",TEXT(MATCH($C55,'2018-05 (Д)'!$C$2:$C$100,0)+1,0)))-INDIRECT(CONCATENATE("'2018-04 (Д)'!Q",TEXT(MATCH($C55,'2018-04 (Д)'!$C$2:$C$100,0)+1,0))))/INDIRECT(CONCATENATE("'2018-04 (Д)'!Q",TEXT(MATCH($C55,'2018-04 (Д)'!$C$2:$C$100,0)+1,0))))*100)</f>
        <v>-87.165838012327228</v>
      </c>
      <c r="EJ55" s="9">
        <f ca="1">IF(OR(INDIRECT(CONCATENATE("'2018-06 (Д)'!Q",TEXT(MATCH($C55,'2018-06 (Д)'!$C$2:$C$100,0)+1,0)))="Н/Д",INDIRECT(CONCATENATE("'2018-05 (Д)'!Q",TEXT(MATCH($C55,'2018-05 (Д)'!$C$2:$C$100,0)+1,0)))="Н/Д",AND(INDIRECT(CONCATENATE("'2018-06 (Д)'!Q",TEXT(MATCH($C55,'2018-06 (Д)'!$C$2:$C$100,0)+1,0)))="Н/Д",INDIRECT(CONCATENATE("'2018-05 (Д)'!Q",TEXT(MATCH($C55,'2018-05 (Д)'!$C$2:$C$100,0)+1,0))))),"Н/Д",((INDIRECT(CONCATENATE("'2018-06 (Д)'!Q",TEXT(MATCH($C55,'2018-06 (Д)'!$C$2:$C$100,0)+1,0)))-INDIRECT(CONCATENATE("'2018-05 (Д)'!Q",TEXT(MATCH($C55,'2018-05 (Д)'!$C$2:$C$100,0)+1,0))))/INDIRECT(CONCATENATE("'2018-05 (Д)'!Q",TEXT(MATCH($C55,'2018-05 (Д)'!$C$2:$C$100,0)+1,0))))*100)</f>
        <v>469.78082134507366</v>
      </c>
      <c r="EK55" s="9">
        <f ca="1">IF(OR(INDIRECT(CONCATENATE("'2018-07 (Д)'!Q",TEXT(MATCH($C55,'2018-07 (Д)'!$C$2:$C$100,0)+1,0)))="Н/Д",INDIRECT(CONCATENATE("'2018-06 (Д)'!Q",TEXT(MATCH($C55,'2018-06 (Д)'!$C$2:$C$100,0)+1,0)))="Н/Д",AND(INDIRECT(CONCATENATE("'2018-07 (Д)'!Q",TEXT(MATCH($C55,'2018-07 (Д)'!$C$2:$C$100,0)+1,0)))="Н/Д",INDIRECT(CONCATENATE("'2018-06 (Д)'!Q",TEXT(MATCH($C55,'2018-06 (Д)'!$C$2:$C$100,0)+1,0))))),"Н/Д",((INDIRECT(CONCATENATE("'2018-07 (Д)'!Q",TEXT(MATCH($C55,'2018-07 (Д)'!$C$2:$C$100,0)+1,0)))-INDIRECT(CONCATENATE("'2018-06 (Д)'!Q",TEXT(MATCH($C55,'2018-06 (Д)'!$C$2:$C$100,0)+1,0))))/INDIRECT(CONCATENATE("'2018-06 (Д)'!Q",TEXT(MATCH($C55,'2018-06 (Д)'!$C$2:$C$100,0)+1,0))))*100)</f>
        <v>-19.761331472364692</v>
      </c>
      <c r="EL55" s="9">
        <f ca="1">IF(OR(INDIRECT(CONCATENATE("'2018-08 (Д)'!Q",TEXT(MATCH($C55,'2018-08 (Д)'!$C$2:$C$100,0)+1,0)))="Н/Д",INDIRECT(CONCATENATE("'2018-07 (Д)'!Q",TEXT(MATCH($C55,'2018-07 (Д)'!$C$2:$C$100,0)+1,0)))="Н/Д",AND(INDIRECT(CONCATENATE("'2018-08 (Д)'!Q",TEXT(MATCH($C55,'2018-08 (Д)'!$C$2:$C$100,0)+1,0)))="Н/Д",INDIRECT(CONCATENATE("'2018-07 (Д)'!Q",TEXT(MATCH($C55,'2018-07 (Д)'!$C$2:$C$100,0)+1,0))))),"Н/Д",((INDIRECT(CONCATENATE("'2018-08 (Д)'!Q",TEXT(MATCH($C55,'2018-08 (Д)'!$C$2:$C$100,0)+1,0)))-INDIRECT(CONCATENATE("'2018-07 (Д)'!Q",TEXT(MATCH($C55,'2018-07 (Д)'!$C$2:$C$100,0)+1,0))))/INDIRECT(CONCATENATE("'2018-07 (Д)'!Q",TEXT(MATCH($C55,'2018-07 (Д)'!$C$2:$C$100,0)+1,0))))*100)</f>
        <v>34.35650104858891</v>
      </c>
      <c r="EM55" s="9">
        <f ca="1">IF(OR(INDIRECT(CONCATENATE("'2018-09 (Д)'!Q",TEXT(MATCH($C55,'2018-09 (Д)'!$C$2:$C$100,0)+1,0)))="Н/Д",INDIRECT(CONCATENATE("'2018-08 (Д)'!Q",TEXT(MATCH($C55,'2018-08 (Д)'!$C$2:$C$100,0)+1,0)))="Н/Д",AND(INDIRECT(CONCATENATE("'2018-09 (Д)'!Q",TEXT(MATCH($C55,'2018-09 (Д)'!$C$2:$C$100,0)+1,0)))="Н/Д",INDIRECT(CONCATENATE("'2018-08 (Д)'!Q",TEXT(MATCH($C55,'2018-08 (Д)'!$C$2:$C$100,0)+1,0))))),"Н/Д",((INDIRECT(CONCATENATE("'2018-09 (Д)'!Q",TEXT(MATCH($C55,'2018-09 (Д)'!$C$2:$C$100,0)+1,0)))-INDIRECT(CONCATENATE("'2018-08 (Д)'!Q",TEXT(MATCH($C55,'2018-08 (Д)'!$C$2:$C$100,0)+1,0))))/INDIRECT(CONCATENATE("'2018-08 (Д)'!Q",TEXT(MATCH($C55,'2018-08 (Д)'!$C$2:$C$100,0)+1,0))))*100)</f>
        <v>-62.564067549844069</v>
      </c>
      <c r="EN55" s="9">
        <f ca="1">IF(OR(INDIRECT(CONCATENATE("'2018-10 (Д)'!Q",TEXT(MATCH($C55,'2018-10 (Д)'!$C$2:$C$100,0)+1,0)))="Н/Д",INDIRECT(CONCATENATE("'2018-09 (Д)'!Q",TEXT(MATCH($C55,'2018-09 (Д)'!$C$2:$C$100,0)+1,0)))="Н/Д",AND(INDIRECT(CONCATENATE("'2018-10 (Д)'!Q",TEXT(MATCH($C55,'2018-10 (Д)'!$C$2:$C$100,0)+1,0)))="Н/Д",INDIRECT(CONCATENATE("'2018-09 (Д)'!Q",TEXT(MATCH($C55,'2018-09 (Д)'!$C$2:$C$100,0)+1,0))))),"Н/Д",((INDIRECT(CONCATENATE("'2018-10 (Д)'!Q",TEXT(MATCH($C55,'2018-10 (Д)'!$C$2:$C$100,0)+1,0)))-INDIRECT(CONCATENATE("'2018-09 (Д)'!Q",TEXT(MATCH($C55,'2018-09 (Д)'!$C$2:$C$100,0)+1,0))))/INDIRECT(CONCATENATE("'2018-09 (Д)'!Q",TEXT(MATCH($C55,'2018-09 (Д)'!$C$2:$C$100,0)+1,0))))*100)</f>
        <v>-33.310813310530008</v>
      </c>
      <c r="EO55" s="9">
        <f ca="1">IF(OR(INDIRECT(CONCATENATE("'2018-11 (Д)'!Q",TEXT(MATCH($C55,'2018-11 (Д)'!$C$2:$C$100,0)+1,0)))="Н/Д",INDIRECT(CONCATENATE("'2018-10 (Д)'!Q",TEXT(MATCH($C55,'2018-10 (Д)'!$C$2:$C$100,0)+1,0)))="Н/Д",AND(INDIRECT(CONCATENATE("'2018-11 (Д)'!Q",TEXT(MATCH($C55,'2018-11 (Д)'!$C$2:$C$100,0)+1,0)))="Н/Д",INDIRECT(CONCATENATE("'2018-10 (Д)'!Q",TEXT(MATCH($C55,'2018-10 (Д)'!$C$2:$C$100,0)+1,0))))),"Н/Д",((INDIRECT(CONCATENATE("'2018-11 (Д)'!Q",TEXT(MATCH($C55,'2018-11 (Д)'!$C$2:$C$100,0)+1,0)))-INDIRECT(CONCATENATE("'2018-10 (Д)'!Q",TEXT(MATCH($C55,'2018-10 (Д)'!$C$2:$C$100,0)+1,0))))/INDIRECT(CONCATENATE("'2018-10 (Д)'!Q",TEXT(MATCH($C55,'2018-10 (Д)'!$C$2:$C$100,0)+1,0))))*100)</f>
        <v>422.47265830185438</v>
      </c>
      <c r="EP55" s="9">
        <f ca="1">IF(OR(INDIRECT(CONCATENATE("'2018-12 (Д)'!Q",TEXT(MATCH($C55,'2018-12 (Д)'!$C$2:$C$100,0)+1,0)))="Н/Д",INDIRECT(CONCATENATE("'2018-11 (Д)'!Q",TEXT(MATCH($C55,'2018-11 (Д)'!$C$2:$C$100,0)+1,0)))="Н/Д",AND(INDIRECT(CONCATENATE("'2018-12 (Д)'!Q",TEXT(MATCH($C55,'2018-12 (Д)'!$C$2:$C$100,0)+1,0)))="Н/Д",INDIRECT(CONCATENATE("'2018-11 (Д)'!Q",TEXT(MATCH($C55,'2018-11 (Д)'!$C$2:$C$100,0)+1,0))))),"Н/Д",((INDIRECT(CONCATENATE("'2018-12 (Д)'!Q",TEXT(MATCH($C55,'2018-12 (Д)'!$C$2:$C$100,0)+1,0)))-INDIRECT(CONCATENATE("'2018-11 (Д)'!Q",TEXT(MATCH($C55,'2018-11 (Д)'!$C$2:$C$100,0)+1,0))))/INDIRECT(CONCATENATE("'2018-11 (Д)'!Q",TEXT(MATCH($C55,'2018-11 (Д)'!$C$2:$C$100,0)+1,0))))*100)</f>
        <v>-93.426690823311304</v>
      </c>
      <c r="EQ55" s="9"/>
      <c r="ER55" s="9">
        <f ca="1">IF(OR(INDIRECT(CONCATENATE("'2018-03 (Д)'!R",TEXT(MATCH($C55,'2018-03 (Д)'!$C$2:$C$100,0)+1,0)))="Н/Д",INDIRECT(CONCATENATE("'2018-02 (Д)'!R",TEXT(MATCH($C55,'2018-02 (Д)'!$C$2:$C$100,0)+1,0)))="Н/Д",AND(INDIRECT(CONCATENATE("'2018-03 (Д)'!R",TEXT(MATCH($C55,'2018-03 (Д)'!$C$2:$C$100,0)+1,0)))="Н/Д",INDIRECT(CONCATENATE("'2018-02 (Д)'!R",TEXT(MATCH($C55,'2018-02 (Д)'!$C$2:$C$100,0)+1,0))))),"Н/Д",((INDIRECT(CONCATENATE("'2018-03 (Д)'!R",TEXT(MATCH($C55,'2018-03 (Д)'!$C$2:$C$100,0)+1,0)))-INDIRECT(CONCATENATE("'2018-02 (Д)'!R",TEXT(MATCH($C55,'2018-02 (Д)'!$C$2:$C$100,0)+1,0))))/INDIRECT(CONCATENATE("'2018-02 (Д)'!R",TEXT(MATCH($C55,'2018-02 (Д)'!$C$2:$C$100,0)+1,0))))*100)</f>
        <v>113.34534279588982</v>
      </c>
      <c r="ES55" s="9">
        <f ca="1">IF(OR(INDIRECT(CONCATENATE("'2018-04 (Д)'!R",TEXT(MATCH($C55,'2018-04 (Д)'!$C$2:$C$100,0)+1,0)))="Н/Д",INDIRECT(CONCATENATE("'2018-03 (Д)'!R",TEXT(MATCH($C55,'2018-03 (Д)'!$C$2:$C$100,0)+1,0)))="Н/Д",AND(INDIRECT(CONCATENATE("'2018-04 (Д)'!R",TEXT(MATCH($C55,'2018-04 (Д)'!$C$2:$C$100,0)+1,0)))="Н/Д",INDIRECT(CONCATENATE("'2018-03 (Д)'!R",TEXT(MATCH($C55,'2018-03 (Д)'!$C$2:$C$100,0)+1,0))))),"Н/Д",((INDIRECT(CONCATENATE("'2018-04 (Д)'!R",TEXT(MATCH($C55,'2018-04 (Д)'!$C$2:$C$100,0)+1,0)))-INDIRECT(CONCATENATE("'2018-03 (Д)'!R",TEXT(MATCH($C55,'2018-03 (Д)'!$C$2:$C$100,0)+1,0))))/INDIRECT(CONCATENATE("'2018-03 (Д)'!R",TEXT(MATCH($C55,'2018-03 (Д)'!$C$2:$C$100,0)+1,0))))*100)</f>
        <v>-23.610193552531207</v>
      </c>
      <c r="ET55" s="9">
        <f ca="1">IF(OR(INDIRECT(CONCATENATE("'2018-05 (Д)'!R",TEXT(MATCH($C55,'2018-05 (Д)'!$C$2:$C$100,0)+1,0)))="Н/Д",INDIRECT(CONCATENATE("'2018-04 (Д)'!R",TEXT(MATCH($C55,'2018-04 (Д)'!$C$2:$C$100,0)+1,0)))="Н/Д",AND(INDIRECT(CONCATENATE("'2018-05 (Д)'!R",TEXT(MATCH($C55,'2018-05 (Д)'!$C$2:$C$100,0)+1,0)))="Н/Д",INDIRECT(CONCATENATE("'2018-04 (Д)'!R",TEXT(MATCH($C55,'2018-04 (Д)'!$C$2:$C$100,0)+1,0))))),"Н/Д",((INDIRECT(CONCATENATE("'2018-05 (Д)'!R",TEXT(MATCH($C55,'2018-05 (Д)'!$C$2:$C$100,0)+1,0)))-INDIRECT(CONCATENATE("'2018-04 (Д)'!R",TEXT(MATCH($C55,'2018-04 (Д)'!$C$2:$C$100,0)+1,0))))/INDIRECT(CONCATENATE("'2018-04 (Д)'!R",TEXT(MATCH($C55,'2018-04 (Д)'!$C$2:$C$100,0)+1,0))))*100)</f>
        <v>-45.949337622514498</v>
      </c>
      <c r="EU55" s="9">
        <f ca="1">IF(OR(INDIRECT(CONCATENATE("'2018-06 (Д)'!R",TEXT(MATCH($C55,'2018-06 (Д)'!$C$2:$C$100,0)+1,0)))="Н/Д",INDIRECT(CONCATENATE("'2018-05 (Д)'!R",TEXT(MATCH($C55,'2018-05 (Д)'!$C$2:$C$100,0)+1,0)))="Н/Д",AND(INDIRECT(CONCATENATE("'2018-06 (Д)'!R",TEXT(MATCH($C55,'2018-06 (Д)'!$C$2:$C$100,0)+1,0)))="Н/Д",INDIRECT(CONCATENATE("'2018-05 (Д)'!R",TEXT(MATCH($C55,'2018-05 (Д)'!$C$2:$C$100,0)+1,0))))),"Н/Д",((INDIRECT(CONCATENATE("'2018-06 (Д)'!R",TEXT(MATCH($C55,'2018-06 (Д)'!$C$2:$C$100,0)+1,0)))-INDIRECT(CONCATENATE("'2018-05 (Д)'!R",TEXT(MATCH($C55,'2018-05 (Д)'!$C$2:$C$100,0)+1,0))))/INDIRECT(CONCATENATE("'2018-05 (Д)'!R",TEXT(MATCH($C55,'2018-05 (Д)'!$C$2:$C$100,0)+1,0))))*100)</f>
        <v>86.245108523660903</v>
      </c>
      <c r="EV55" s="9">
        <f ca="1">IF(OR(INDIRECT(CONCATENATE("'2018-07 (Д)'!R",TEXT(MATCH($C55,'2018-07 (Д)'!$C$2:$C$100,0)+1,0)))="Н/Д",INDIRECT(CONCATENATE("'2018-06 (Д)'!R",TEXT(MATCH($C55,'2018-06 (Д)'!$C$2:$C$100,0)+1,0)))="Н/Д",AND(INDIRECT(CONCATENATE("'2018-07 (Д)'!R",TEXT(MATCH($C55,'2018-07 (Д)'!$C$2:$C$100,0)+1,0)))="Н/Д",INDIRECT(CONCATENATE("'2018-06 (Д)'!R",TEXT(MATCH($C55,'2018-06 (Д)'!$C$2:$C$100,0)+1,0))))),"Н/Д",((INDIRECT(CONCATENATE("'2018-07 (Д)'!R",TEXT(MATCH($C55,'2018-07 (Д)'!$C$2:$C$100,0)+1,0)))-INDIRECT(CONCATENATE("'2018-06 (Д)'!R",TEXT(MATCH($C55,'2018-06 (Д)'!$C$2:$C$100,0)+1,0))))/INDIRECT(CONCATENATE("'2018-06 (Д)'!R",TEXT(MATCH($C55,'2018-06 (Д)'!$C$2:$C$100,0)+1,0))))*100)</f>
        <v>22.933336470652016</v>
      </c>
      <c r="EW55" s="9">
        <f ca="1">IF(OR(INDIRECT(CONCATENATE("'2018-08 (Д)'!R",TEXT(MATCH($C55,'2018-08 (Д)'!$C$2:$C$100,0)+1,0)))="Н/Д",INDIRECT(CONCATENATE("'2018-07 (Д)'!R",TEXT(MATCH($C55,'2018-07 (Д)'!$C$2:$C$100,0)+1,0)))="Н/Д",AND(INDIRECT(CONCATENATE("'2018-08 (Д)'!R",TEXT(MATCH($C55,'2018-08 (Д)'!$C$2:$C$100,0)+1,0)))="Н/Д",INDIRECT(CONCATENATE("'2018-07 (Д)'!R",TEXT(MATCH($C55,'2018-07 (Д)'!$C$2:$C$100,0)+1,0))))),"Н/Д",((INDIRECT(CONCATENATE("'2018-08 (Д)'!R",TEXT(MATCH($C55,'2018-08 (Д)'!$C$2:$C$100,0)+1,0)))-INDIRECT(CONCATENATE("'2018-07 (Д)'!R",TEXT(MATCH($C55,'2018-07 (Д)'!$C$2:$C$100,0)+1,0))))/INDIRECT(CONCATENATE("'2018-07 (Д)'!R",TEXT(MATCH($C55,'2018-07 (Д)'!$C$2:$C$100,0)+1,0))))*100)</f>
        <v>-32.129946649787215</v>
      </c>
      <c r="EX55" s="9">
        <f ca="1">IF(OR(INDIRECT(CONCATENATE("'2018-09 (Д)'!R",TEXT(MATCH($C55,'2018-09 (Д)'!$C$2:$C$100,0)+1,0)))="Н/Д",INDIRECT(CONCATENATE("'2018-08 (Д)'!R",TEXT(MATCH($C55,'2018-08 (Д)'!$C$2:$C$100,0)+1,0)))="Н/Д",AND(INDIRECT(CONCATENATE("'2018-09 (Д)'!R",TEXT(MATCH($C55,'2018-09 (Д)'!$C$2:$C$100,0)+1,0)))="Н/Д",INDIRECT(CONCATENATE("'2018-08 (Д)'!R",TEXT(MATCH($C55,'2018-08 (Д)'!$C$2:$C$100,0)+1,0))))),"Н/Д",((INDIRECT(CONCATENATE("'2018-09 (Д)'!R",TEXT(MATCH($C55,'2018-09 (Д)'!$C$2:$C$100,0)+1,0)))-INDIRECT(CONCATENATE("'2018-08 (Д)'!R",TEXT(MATCH($C55,'2018-08 (Д)'!$C$2:$C$100,0)+1,0))))/INDIRECT(CONCATENATE("'2018-08 (Д)'!R",TEXT(MATCH($C55,'2018-08 (Д)'!$C$2:$C$100,0)+1,0))))*100)</f>
        <v>-39.541211685712049</v>
      </c>
      <c r="EY55" s="9">
        <f ca="1">IF(OR(INDIRECT(CONCATENATE("'2018-10 (Д)'!R",TEXT(MATCH($C55,'2018-10 (Д)'!$C$2:$C$100,0)+1,0)))="Н/Д",INDIRECT(CONCATENATE("'2018-09 (Д)'!R",TEXT(MATCH($C55,'2018-09 (Д)'!$C$2:$C$100,0)+1,0)))="Н/Д",AND(INDIRECT(CONCATENATE("'2018-10 (Д)'!R",TEXT(MATCH($C55,'2018-10 (Д)'!$C$2:$C$100,0)+1,0)))="Н/Д",INDIRECT(CONCATENATE("'2018-09 (Д)'!R",TEXT(MATCH($C55,'2018-09 (Д)'!$C$2:$C$100,0)+1,0))))),"Н/Д",((INDIRECT(CONCATENATE("'2018-10 (Д)'!R",TEXT(MATCH($C55,'2018-10 (Д)'!$C$2:$C$100,0)+1,0)))-INDIRECT(CONCATENATE("'2018-09 (Д)'!R",TEXT(MATCH($C55,'2018-09 (Д)'!$C$2:$C$100,0)+1,0))))/INDIRECT(CONCATENATE("'2018-09 (Д)'!R",TEXT(MATCH($C55,'2018-09 (Д)'!$C$2:$C$100,0)+1,0))))*100)</f>
        <v>123.35178526177468</v>
      </c>
      <c r="EZ55" s="9">
        <f ca="1">IF(OR(INDIRECT(CONCATENATE("'2018-11 (Д)'!R",TEXT(MATCH($C55,'2018-11 (Д)'!$C$2:$C$100,0)+1,0)))="Н/Д",INDIRECT(CONCATENATE("'2018-10 (Д)'!R",TEXT(MATCH($C55,'2018-10 (Д)'!$C$2:$C$100,0)+1,0)))="Н/Д",AND(INDIRECT(CONCATENATE("'2018-11 (Д)'!R",TEXT(MATCH($C55,'2018-11 (Д)'!$C$2:$C$100,0)+1,0)))="Н/Д",INDIRECT(CONCATENATE("'2018-10 (Д)'!R",TEXT(MATCH($C55,'2018-10 (Д)'!$C$2:$C$100,0)+1,0))))),"Н/Д",((INDIRECT(CONCATENATE("'2018-11 (Д)'!R",TEXT(MATCH($C55,'2018-11 (Д)'!$C$2:$C$100,0)+1,0)))-INDIRECT(CONCATENATE("'2018-10 (Д)'!R",TEXT(MATCH($C55,'2018-10 (Д)'!$C$2:$C$100,0)+1,0))))/INDIRECT(CONCATENATE("'2018-10 (Д)'!R",TEXT(MATCH($C55,'2018-10 (Д)'!$C$2:$C$100,0)+1,0))))*100)</f>
        <v>-38.08601573816199</v>
      </c>
      <c r="FA55" s="9">
        <f ca="1">IF(OR(INDIRECT(CONCATENATE("'2018-12 (Д)'!R",TEXT(MATCH($C55,'2018-12 (Д)'!$C$2:$C$100,0)+1,0)))="Н/Д",INDIRECT(CONCATENATE("'2018-11 (Д)'!R",TEXT(MATCH($C55,'2018-11 (Д)'!$C$2:$C$100,0)+1,0)))="Н/Д",AND(INDIRECT(CONCATENATE("'2018-12 (Д)'!R",TEXT(MATCH($C55,'2018-12 (Д)'!$C$2:$C$100,0)+1,0)))="Н/Д",INDIRECT(CONCATENATE("'2018-11 (Д)'!R",TEXT(MATCH($C55,'2018-11 (Д)'!$C$2:$C$100,0)+1,0))))),"Н/Д",((INDIRECT(CONCATENATE("'2018-12 (Д)'!R",TEXT(MATCH($C55,'2018-12 (Д)'!$C$2:$C$100,0)+1,0)))-INDIRECT(CONCATENATE("'2018-11 (Д)'!R",TEXT(MATCH($C55,'2018-11 (Д)'!$C$2:$C$100,0)+1,0))))/INDIRECT(CONCATENATE("'2018-11 (Д)'!R",TEXT(MATCH($C55,'2018-11 (Д)'!$C$2:$C$100,0)+1,0))))*100)</f>
        <v>59.717219969038084</v>
      </c>
      <c r="FB55" s="9"/>
      <c r="FC55" s="9">
        <f ca="1">IF(OR(INDIRECT(CONCATENATE("'2018-03 (Д)'!S",TEXT(MATCH($C55,'2018-03 (Д)'!$C$2:$C$100,0)+1,0)))="Н/Д",INDIRECT(CONCATENATE("'2018-02 (Д)'!S",TEXT(MATCH($C55,'2018-02 (Д)'!$C$2:$C$100,0)+1,0)))="Н/Д",AND(INDIRECT(CONCATENATE("'2018-03 (Д)'!S",TEXT(MATCH($C55,'2018-03 (Д)'!$C$2:$C$100,0)+1,0)))="Н/Д",INDIRECT(CONCATENATE("'2018-02 (Д)'!S",TEXT(MATCH($C55,'2018-02 (Д)'!$C$2:$C$100,0)+1,0))))),"Н/Д",((INDIRECT(CONCATENATE("'2018-03 (Д)'!S",TEXT(MATCH($C55,'2018-03 (Д)'!$C$2:$C$100,0)+1,0)))-INDIRECT(CONCATENATE("'2018-02 (Д)'!S",TEXT(MATCH($C55,'2018-02 (Д)'!$C$2:$C$100,0)+1,0))))/INDIRECT(CONCATENATE("'2018-02 (Д)'!S",TEXT(MATCH($C55,'2018-02 (Д)'!$C$2:$C$100,0)+1,0))))*100)</f>
        <v>-44.827586206896555</v>
      </c>
      <c r="FD55" s="9">
        <f ca="1">IF(OR(INDIRECT(CONCATENATE("'2018-04 (Д)'!S",TEXT(MATCH($C55,'2018-04 (Д)'!$C$2:$C$100,0)+1,0)))="Н/Д",INDIRECT(CONCATENATE("'2018-03 (Д)'!S",TEXT(MATCH($C55,'2018-03 (Д)'!$C$2:$C$100,0)+1,0)))="Н/Д",AND(INDIRECT(CONCATENATE("'2018-04 (Д)'!S",TEXT(MATCH($C55,'2018-04 (Д)'!$C$2:$C$100,0)+1,0)))="Н/Д",INDIRECT(CONCATENATE("'2018-03 (Д)'!S",TEXT(MATCH($C55,'2018-03 (Д)'!$C$2:$C$100,0)+1,0))))),"Н/Д",((INDIRECT(CONCATENATE("'2018-04 (Д)'!S",TEXT(MATCH($C55,'2018-04 (Д)'!$C$2:$C$100,0)+1,0)))-INDIRECT(CONCATENATE("'2018-03 (Д)'!S",TEXT(MATCH($C55,'2018-03 (Д)'!$C$2:$C$100,0)+1,0))))/INDIRECT(CONCATENATE("'2018-03 (Д)'!S",TEXT(MATCH($C55,'2018-03 (Д)'!$C$2:$C$100,0)+1,0))))*100)</f>
        <v>46.875</v>
      </c>
      <c r="FE55" s="9">
        <f ca="1">IF(OR(INDIRECT(CONCATENATE("'2018-05 (Д)'!S",TEXT(MATCH($C55,'2018-05 (Д)'!$C$2:$C$100,0)+1,0)))="Н/Д",INDIRECT(CONCATENATE("'2018-04 (Д)'!S",TEXT(MATCH($C55,'2018-04 (Д)'!$C$2:$C$100,0)+1,0)))="Н/Д",AND(INDIRECT(CONCATENATE("'2018-05 (Д)'!S",TEXT(MATCH($C55,'2018-05 (Д)'!$C$2:$C$100,0)+1,0)))="Н/Д",INDIRECT(CONCATENATE("'2018-04 (Д)'!S",TEXT(MATCH($C55,'2018-04 (Д)'!$C$2:$C$100,0)+1,0))))),"Н/Д",((INDIRECT(CONCATENATE("'2018-05 (Д)'!S",TEXT(MATCH($C55,'2018-05 (Д)'!$C$2:$C$100,0)+1,0)))-INDIRECT(CONCATENATE("'2018-04 (Д)'!S",TEXT(MATCH($C55,'2018-04 (Д)'!$C$2:$C$100,0)+1,0))))/INDIRECT(CONCATENATE("'2018-04 (Д)'!S",TEXT(MATCH($C55,'2018-04 (Д)'!$C$2:$C$100,0)+1,0))))*100)</f>
        <v>-34.042553191489361</v>
      </c>
      <c r="FF55" s="9">
        <f ca="1">IF(OR(INDIRECT(CONCATENATE("'2018-06 (Д)'!S",TEXT(MATCH($C55,'2018-06 (Д)'!$C$2:$C$100,0)+1,0)))="Н/Д",INDIRECT(CONCATENATE("'2018-05 (Д)'!S",TEXT(MATCH($C55,'2018-05 (Д)'!$C$2:$C$100,0)+1,0)))="Н/Д",AND(INDIRECT(CONCATENATE("'2018-06 (Д)'!S",TEXT(MATCH($C55,'2018-06 (Д)'!$C$2:$C$100,0)+1,0)))="Н/Д",INDIRECT(CONCATENATE("'2018-05 (Д)'!S",TEXT(MATCH($C55,'2018-05 (Д)'!$C$2:$C$100,0)+1,0))))),"Н/Д",((INDIRECT(CONCATENATE("'2018-06 (Д)'!S",TEXT(MATCH($C55,'2018-06 (Д)'!$C$2:$C$100,0)+1,0)))-INDIRECT(CONCATENATE("'2018-05 (Д)'!S",TEXT(MATCH($C55,'2018-05 (Д)'!$C$2:$C$100,0)+1,0))))/INDIRECT(CONCATENATE("'2018-05 (Д)'!S",TEXT(MATCH($C55,'2018-05 (Д)'!$C$2:$C$100,0)+1,0))))*100)</f>
        <v>773.18548387096769</v>
      </c>
      <c r="FG55" s="9">
        <f ca="1">IF(OR(INDIRECT(CONCATENATE("'2018-07 (Д)'!S",TEXT(MATCH($C55,'2018-07 (Д)'!$C$2:$C$100,0)+1,0)))="Н/Д",INDIRECT(CONCATENATE("'2018-06 (Д)'!S",TEXT(MATCH($C55,'2018-06 (Д)'!$C$2:$C$100,0)+1,0)))="Н/Д",AND(INDIRECT(CONCATENATE("'2018-07 (Д)'!S",TEXT(MATCH($C55,'2018-07 (Д)'!$C$2:$C$100,0)+1,0)))="Н/Д",INDIRECT(CONCATENATE("'2018-06 (Д)'!S",TEXT(MATCH($C55,'2018-06 (Д)'!$C$2:$C$100,0)+1,0))))),"Н/Д",((INDIRECT(CONCATENATE("'2018-07 (Д)'!S",TEXT(MATCH($C55,'2018-07 (Д)'!$C$2:$C$100,0)+1,0)))-INDIRECT(CONCATENATE("'2018-06 (Д)'!S",TEXT(MATCH($C55,'2018-06 (Д)'!$C$2:$C$100,0)+1,0))))/INDIRECT(CONCATENATE("'2018-06 (Д)'!S",TEXT(MATCH($C55,'2018-06 (Д)'!$C$2:$C$100,0)+1,0))))*100)</f>
        <v>-95.19741399214962</v>
      </c>
      <c r="FH55" s="9">
        <f ca="1">IF(OR(INDIRECT(CONCATENATE("'2018-08 (Д)'!S",TEXT(MATCH($C55,'2018-08 (Д)'!$C$2:$C$100,0)+1,0)))="Н/Д",INDIRECT(CONCATENATE("'2018-07 (Д)'!S",TEXT(MATCH($C55,'2018-07 (Д)'!$C$2:$C$100,0)+1,0)))="Н/Д",AND(INDIRECT(CONCATENATE("'2018-08 (Д)'!S",TEXT(MATCH($C55,'2018-08 (Д)'!$C$2:$C$100,0)+1,0)))="Н/Д",INDIRECT(CONCATENATE("'2018-07 (Д)'!S",TEXT(MATCH($C55,'2018-07 (Д)'!$C$2:$C$100,0)+1,0))))),"Н/Д",((INDIRECT(CONCATENATE("'2018-08 (Д)'!S",TEXT(MATCH($C55,'2018-08 (Д)'!$C$2:$C$100,0)+1,0)))-INDIRECT(CONCATENATE("'2018-07 (Д)'!S",TEXT(MATCH($C55,'2018-07 (Д)'!$C$2:$C$100,0)+1,0))))/INDIRECT(CONCATENATE("'2018-07 (Д)'!S",TEXT(MATCH($C55,'2018-07 (Д)'!$C$2:$C$100,0)+1,0))))*100)</f>
        <v>153.84615384615387</v>
      </c>
      <c r="FI55" s="9">
        <f ca="1">IF(OR(INDIRECT(CONCATENATE("'2018-09 (Д)'!S",TEXT(MATCH($C55,'2018-09 (Д)'!$C$2:$C$100,0)+1,0)))="Н/Д",INDIRECT(CONCATENATE("'2018-08 (Д)'!S",TEXT(MATCH($C55,'2018-08 (Д)'!$C$2:$C$100,0)+1,0)))="Н/Д",AND(INDIRECT(CONCATENATE("'2018-09 (Д)'!S",TEXT(MATCH($C55,'2018-09 (Д)'!$C$2:$C$100,0)+1,0)))="Н/Д",INDIRECT(CONCATENATE("'2018-08 (Д)'!S",TEXT(MATCH($C55,'2018-08 (Д)'!$C$2:$C$100,0)+1,0))))),"Н/Д",((INDIRECT(CONCATENATE("'2018-09 (Д)'!S",TEXT(MATCH($C55,'2018-09 (Д)'!$C$2:$C$100,0)+1,0)))-INDIRECT(CONCATENATE("'2018-08 (Д)'!S",TEXT(MATCH($C55,'2018-08 (Д)'!$C$2:$C$100,0)+1,0))))/INDIRECT(CONCATENATE("'2018-08 (Д)'!S",TEXT(MATCH($C55,'2018-08 (Д)'!$C$2:$C$100,0)+1,0))))*100)</f>
        <v>-39.393939393939391</v>
      </c>
      <c r="FJ55" s="9">
        <f ca="1">IF(OR(INDIRECT(CONCATENATE("'2018-10 (Д)'!S",TEXT(MATCH($C55,'2018-10 (Д)'!$C$2:$C$100,0)+1,0)))="Н/Д",INDIRECT(CONCATENATE("'2018-09 (Д)'!S",TEXT(MATCH($C55,'2018-09 (Д)'!$C$2:$C$100,0)+1,0)))="Н/Д",AND(INDIRECT(CONCATENATE("'2018-10 (Д)'!S",TEXT(MATCH($C55,'2018-10 (Д)'!$C$2:$C$100,0)+1,0)))="Н/Д",INDIRECT(CONCATENATE("'2018-09 (Д)'!S",TEXT(MATCH($C55,'2018-09 (Д)'!$C$2:$C$100,0)+1,0))))),"Н/Д",((INDIRECT(CONCATENATE("'2018-10 (Д)'!S",TEXT(MATCH($C55,'2018-10 (Д)'!$C$2:$C$100,0)+1,0)))-INDIRECT(CONCATENATE("'2018-09 (Д)'!S",TEXT(MATCH($C55,'2018-09 (Д)'!$C$2:$C$100,0)+1,0))))/INDIRECT(CONCATENATE("'2018-09 (Д)'!S",TEXT(MATCH($C55,'2018-09 (Д)'!$C$2:$C$100,0)+1,0))))*100)</f>
        <v>-82.487244897959187</v>
      </c>
      <c r="FK55" s="9">
        <f ca="1">IF(OR(INDIRECT(CONCATENATE("'2018-11 (Д)'!S",TEXT(MATCH($C55,'2018-11 (Д)'!$C$2:$C$100,0)+1,0)))="Н/Д",INDIRECT(CONCATENATE("'2018-10 (Д)'!S",TEXT(MATCH($C55,'2018-10 (Д)'!$C$2:$C$100,0)+1,0)))="Н/Д",AND(INDIRECT(CONCATENATE("'2018-11 (Д)'!S",TEXT(MATCH($C55,'2018-11 (Д)'!$C$2:$C$100,0)+1,0)))="Н/Д",INDIRECT(CONCATENATE("'2018-10 (Д)'!S",TEXT(MATCH($C55,'2018-10 (Д)'!$C$2:$C$100,0)+1,0))))),"Н/Д",((INDIRECT(CONCATENATE("'2018-11 (Д)'!S",TEXT(MATCH($C55,'2018-11 (Д)'!$C$2:$C$100,0)+1,0)))-INDIRECT(CONCATENATE("'2018-10 (Д)'!S",TEXT(MATCH($C55,'2018-10 (Д)'!$C$2:$C$100,0)+1,0))))/INDIRECT(CONCATENATE("'2018-10 (Д)'!S",TEXT(MATCH($C55,'2018-10 (Д)'!$C$2:$C$100,0)+1,0))))*100)</f>
        <v>1271.740713765477</v>
      </c>
      <c r="FL55" s="9">
        <f ca="1">IF(OR(INDIRECT(CONCATENATE("'2018-12 (Д)'!S",TEXT(MATCH($C55,'2018-12 (Д)'!$C$2:$C$100,0)+1,0)))="Н/Д",INDIRECT(CONCATENATE("'2018-11 (Д)'!S",TEXT(MATCH($C55,'2018-11 (Д)'!$C$2:$C$100,0)+1,0)))="Н/Д",AND(INDIRECT(CONCATENATE("'2018-12 (Д)'!S",TEXT(MATCH($C55,'2018-12 (Д)'!$C$2:$C$100,0)+1,0)))="Н/Д",INDIRECT(CONCATENATE("'2018-11 (Д)'!S",TEXT(MATCH($C55,'2018-11 (Д)'!$C$2:$C$100,0)+1,0))))),"Н/Д",((INDIRECT(CONCATENATE("'2018-12 (Д)'!S",TEXT(MATCH($C55,'2018-12 (Д)'!$C$2:$C$100,0)+1,0)))-INDIRECT(CONCATENATE("'2018-11 (Д)'!S",TEXT(MATCH($C55,'2018-11 (Д)'!$C$2:$C$100,0)+1,0))))/INDIRECT(CONCATENATE("'2018-11 (Д)'!S",TEXT(MATCH($C55,'2018-11 (Д)'!$C$2:$C$100,0)+1,0))))*100)</f>
        <v>12.477434427099926</v>
      </c>
      <c r="FM55" s="9"/>
      <c r="FN55" s="9">
        <f ca="1">IF(OR(INDIRECT(CONCATENATE("'2018-03 (Д)'!T",TEXT(MATCH($C55,'2018-03 (Д)'!$C$2:$C$100,0)+1,0)))="Н/Д",INDIRECT(CONCATENATE("'2018-02 (Д)'!T",TEXT(MATCH($C55,'2018-02 (Д)'!$C$2:$C$100,0)+1,0)))="Н/Д",AND(INDIRECT(CONCATENATE("'2018-03 (Д)'!T",TEXT(MATCH($C55,'2018-03 (Д)'!$C$2:$C$100,0)+1,0)))="Н/Д",INDIRECT(CONCATENATE("'2018-02 (Д)'!T",TEXT(MATCH($C55,'2018-02 (Д)'!$C$2:$C$100,0)+1,0))))),"Н/Д",((INDIRECT(CONCATENATE("'2018-03 (Д)'!T",TEXT(MATCH($C55,'2018-03 (Д)'!$C$2:$C$100,0)+1,0)))-INDIRECT(CONCATENATE("'2018-02 (Д)'!T",TEXT(MATCH($C55,'2018-02 (Д)'!$C$2:$C$100,0)+1,0))))/INDIRECT(CONCATENATE("'2018-02 (Д)'!T",TEXT(MATCH($C55,'2018-02 (Д)'!$C$2:$C$100,0)+1,0))))*100)</f>
        <v>4.1321502679031505</v>
      </c>
      <c r="FO55" s="9">
        <f ca="1">IF(OR(INDIRECT(CONCATENATE("'2018-04 (Д)'!T",TEXT(MATCH($C55,'2018-04 (Д)'!$C$2:$C$100,0)+1,0)))="Н/Д",INDIRECT(CONCATENATE("'2018-03 (Д)'!T",TEXT(MATCH($C55,'2018-03 (Д)'!$C$2:$C$100,0)+1,0)))="Н/Д",AND(INDIRECT(CONCATENATE("'2018-04 (Д)'!T",TEXT(MATCH($C55,'2018-04 (Д)'!$C$2:$C$100,0)+1,0)))="Н/Д",INDIRECT(CONCATENATE("'2018-03 (Д)'!T",TEXT(MATCH($C55,'2018-03 (Д)'!$C$2:$C$100,0)+1,0))))),"Н/Д",((INDIRECT(CONCATENATE("'2018-04 (Д)'!T",TEXT(MATCH($C55,'2018-04 (Д)'!$C$2:$C$100,0)+1,0)))-INDIRECT(CONCATENATE("'2018-03 (Д)'!T",TEXT(MATCH($C55,'2018-03 (Д)'!$C$2:$C$100,0)+1,0))))/INDIRECT(CONCATENATE("'2018-03 (Д)'!T",TEXT(MATCH($C55,'2018-03 (Д)'!$C$2:$C$100,0)+1,0))))*100)</f>
        <v>7.5566655953586093</v>
      </c>
      <c r="FP55" s="9">
        <f ca="1">IF(OR(INDIRECT(CONCATENATE("'2018-05 (Д)'!T",TEXT(MATCH($C55,'2018-05 (Д)'!$C$2:$C$100,0)+1,0)))="Н/Д",INDIRECT(CONCATENATE("'2018-04 (Д)'!T",TEXT(MATCH($C55,'2018-04 (Д)'!$C$2:$C$100,0)+1,0)))="Н/Д",AND(INDIRECT(CONCATENATE("'2018-05 (Д)'!T",TEXT(MATCH($C55,'2018-05 (Д)'!$C$2:$C$100,0)+1,0)))="Н/Д",INDIRECT(CONCATENATE("'2018-04 (Д)'!T",TEXT(MATCH($C55,'2018-04 (Д)'!$C$2:$C$100,0)+1,0))))),"Н/Д",((INDIRECT(CONCATENATE("'2018-05 (Д)'!T",TEXT(MATCH($C55,'2018-05 (Д)'!$C$2:$C$100,0)+1,0)))-INDIRECT(CONCATENATE("'2018-04 (Д)'!T",TEXT(MATCH($C55,'2018-04 (Д)'!$C$2:$C$100,0)+1,0))))/INDIRECT(CONCATENATE("'2018-04 (Д)'!T",TEXT(MATCH($C55,'2018-04 (Д)'!$C$2:$C$100,0)+1,0))))*100)</f>
        <v>-0.53150082174699076</v>
      </c>
      <c r="FQ55" s="9">
        <f ca="1">IF(OR(INDIRECT(CONCATENATE("'2018-06 (Д)'!T",TEXT(MATCH($C55,'2018-06 (Д)'!$C$2:$C$100,0)+1,0)))="Н/Д",INDIRECT(CONCATENATE("'2018-05 (Д)'!T",TEXT(MATCH($C55,'2018-05 (Д)'!$C$2:$C$100,0)+1,0)))="Н/Д",AND(INDIRECT(CONCATENATE("'2018-06 (Д)'!T",TEXT(MATCH($C55,'2018-06 (Д)'!$C$2:$C$100,0)+1,0)))="Н/Д",INDIRECT(CONCATENATE("'2018-05 (Д)'!T",TEXT(MATCH($C55,'2018-05 (Д)'!$C$2:$C$100,0)+1,0))))),"Н/Д",((INDIRECT(CONCATENATE("'2018-06 (Д)'!T",TEXT(MATCH($C55,'2018-06 (Д)'!$C$2:$C$100,0)+1,0)))-INDIRECT(CONCATENATE("'2018-05 (Д)'!T",TEXT(MATCH($C55,'2018-05 (Д)'!$C$2:$C$100,0)+1,0))))/INDIRECT(CONCATENATE("'2018-05 (Д)'!T",TEXT(MATCH($C55,'2018-05 (Д)'!$C$2:$C$100,0)+1,0))))*100)</f>
        <v>46.538883210511187</v>
      </c>
      <c r="FR55" s="9">
        <f ca="1">IF(OR(INDIRECT(CONCATENATE("'2018-07 (Д)'!T",TEXT(MATCH($C55,'2018-07 (Д)'!$C$2:$C$100,0)+1,0)))="Н/Д",INDIRECT(CONCATENATE("'2018-06 (Д)'!T",TEXT(MATCH($C55,'2018-06 (Д)'!$C$2:$C$100,0)+1,0)))="Н/Д",AND(INDIRECT(CONCATENATE("'2018-07 (Д)'!T",TEXT(MATCH($C55,'2018-07 (Д)'!$C$2:$C$100,0)+1,0)))="Н/Д",INDIRECT(CONCATENATE("'2018-06 (Д)'!T",TEXT(MATCH($C55,'2018-06 (Д)'!$C$2:$C$100,0)+1,0))))),"Н/Д",((INDIRECT(CONCATENATE("'2018-07 (Д)'!T",TEXT(MATCH($C55,'2018-07 (Д)'!$C$2:$C$100,0)+1,0)))-INDIRECT(CONCATENATE("'2018-06 (Д)'!T",TEXT(MATCH($C55,'2018-06 (Д)'!$C$2:$C$100,0)+1,0))))/INDIRECT(CONCATENATE("'2018-06 (Д)'!T",TEXT(MATCH($C55,'2018-06 (Д)'!$C$2:$C$100,0)+1,0))))*100)</f>
        <v>-37.451575762328339</v>
      </c>
      <c r="FS55" s="9">
        <f ca="1">IF(OR(INDIRECT(CONCATENATE("'2018-08 (Д)'!T",TEXT(MATCH($C55,'2018-08 (Д)'!$C$2:$C$100,0)+1,0)))="Н/Д",INDIRECT(CONCATENATE("'2018-07 (Д)'!T",TEXT(MATCH($C55,'2018-07 (Д)'!$C$2:$C$100,0)+1,0)))="Н/Д",AND(INDIRECT(CONCATENATE("'2018-08 (Д)'!T",TEXT(MATCH($C55,'2018-08 (Д)'!$C$2:$C$100,0)+1,0)))="Н/Д",INDIRECT(CONCATENATE("'2018-07 (Д)'!T",TEXT(MATCH($C55,'2018-07 (Д)'!$C$2:$C$100,0)+1,0))))),"Н/Д",((INDIRECT(CONCATENATE("'2018-08 (Д)'!T",TEXT(MATCH($C55,'2018-08 (Д)'!$C$2:$C$100,0)+1,0)))-INDIRECT(CONCATENATE("'2018-07 (Д)'!T",TEXT(MATCH($C55,'2018-07 (Д)'!$C$2:$C$100,0)+1,0))))/INDIRECT(CONCATENATE("'2018-07 (Д)'!T",TEXT(MATCH($C55,'2018-07 (Д)'!$C$2:$C$100,0)+1,0))))*100)</f>
        <v>16.842899084018256</v>
      </c>
      <c r="FT55" s="9">
        <f ca="1">IF(OR(INDIRECT(CONCATENATE("'2018-09 (Д)'!T",TEXT(MATCH($C55,'2018-09 (Д)'!$C$2:$C$100,0)+1,0)))="Н/Д",INDIRECT(CONCATENATE("'2018-08 (Д)'!T",TEXT(MATCH($C55,'2018-08 (Д)'!$C$2:$C$100,0)+1,0)))="Н/Д",AND(INDIRECT(CONCATENATE("'2018-09 (Д)'!T",TEXT(MATCH($C55,'2018-09 (Д)'!$C$2:$C$100,0)+1,0)))="Н/Д",INDIRECT(CONCATENATE("'2018-08 (Д)'!T",TEXT(MATCH($C55,'2018-08 (Д)'!$C$2:$C$100,0)+1,0))))),"Н/Д",((INDIRECT(CONCATENATE("'2018-09 (Д)'!T",TEXT(MATCH($C55,'2018-09 (Д)'!$C$2:$C$100,0)+1,0)))-INDIRECT(CONCATENATE("'2018-08 (Д)'!T",TEXT(MATCH($C55,'2018-08 (Д)'!$C$2:$C$100,0)+1,0))))/INDIRECT(CONCATENATE("'2018-08 (Д)'!T",TEXT(MATCH($C55,'2018-08 (Д)'!$C$2:$C$100,0)+1,0))))*100)</f>
        <v>17.098865281540952</v>
      </c>
      <c r="FU55" s="9">
        <f ca="1">IF(OR(INDIRECT(CONCATENATE("'2018-10 (Д)'!T",TEXT(MATCH($C55,'2018-10 (Д)'!$C$2:$C$100,0)+1,0)))="Н/Д",INDIRECT(CONCATENATE("'2018-09 (Д)'!T",TEXT(MATCH($C55,'2018-09 (Д)'!$C$2:$C$100,0)+1,0)))="Н/Д",AND(INDIRECT(CONCATENATE("'2018-10 (Д)'!T",TEXT(MATCH($C55,'2018-10 (Д)'!$C$2:$C$100,0)+1,0)))="Н/Д",INDIRECT(CONCATENATE("'2018-09 (Д)'!T",TEXT(MATCH($C55,'2018-09 (Д)'!$C$2:$C$100,0)+1,0))))),"Н/Д",((INDIRECT(CONCATENATE("'2018-10 (Д)'!T",TEXT(MATCH($C55,'2018-10 (Д)'!$C$2:$C$100,0)+1,0)))-INDIRECT(CONCATENATE("'2018-09 (Д)'!T",TEXT(MATCH($C55,'2018-09 (Д)'!$C$2:$C$100,0)+1,0))))/INDIRECT(CONCATENATE("'2018-09 (Д)'!T",TEXT(MATCH($C55,'2018-09 (Д)'!$C$2:$C$100,0)+1,0))))*100)</f>
        <v>-12.982842698298821</v>
      </c>
      <c r="FV55" s="9">
        <f ca="1">IF(OR(INDIRECT(CONCATENATE("'2018-11 (Д)'!T",TEXT(MATCH($C55,'2018-11 (Д)'!$C$2:$C$100,0)+1,0)))="Н/Д",INDIRECT(CONCATENATE("'2018-10 (Д)'!T",TEXT(MATCH($C55,'2018-10 (Д)'!$C$2:$C$100,0)+1,0)))="Н/Д",AND(INDIRECT(CONCATENATE("'2018-11 (Д)'!T",TEXT(MATCH($C55,'2018-11 (Д)'!$C$2:$C$100,0)+1,0)))="Н/Д",INDIRECT(CONCATENATE("'2018-10 (Д)'!T",TEXT(MATCH($C55,'2018-10 (Д)'!$C$2:$C$100,0)+1,0))))),"Н/Д",((INDIRECT(CONCATENATE("'2018-11 (Д)'!T",TEXT(MATCH($C55,'2018-11 (Д)'!$C$2:$C$100,0)+1,0)))-INDIRECT(CONCATENATE("'2018-10 (Д)'!T",TEXT(MATCH($C55,'2018-10 (Д)'!$C$2:$C$100,0)+1,0))))/INDIRECT(CONCATENATE("'2018-10 (Д)'!T",TEXT(MATCH($C55,'2018-10 (Д)'!$C$2:$C$100,0)+1,0))))*100)</f>
        <v>12.251340278785237</v>
      </c>
      <c r="FW55" s="9">
        <f ca="1">IF(OR(INDIRECT(CONCATENATE("'2018-12 (Д)'!T",TEXT(MATCH($C55,'2018-12 (Д)'!$C$2:$C$100,0)+1,0)))="Н/Д",INDIRECT(CONCATENATE("'2018-11 (Д)'!T",TEXT(MATCH($C55,'2018-11 (Д)'!$C$2:$C$100,0)+1,0)))="Н/Д",AND(INDIRECT(CONCATENATE("'2018-12 (Д)'!T",TEXT(MATCH($C55,'2018-12 (Д)'!$C$2:$C$100,0)+1,0)))="Н/Д",INDIRECT(CONCATENATE("'2018-11 (Д)'!T",TEXT(MATCH($C55,'2018-11 (Д)'!$C$2:$C$100,0)+1,0))))),"Н/Д",((INDIRECT(CONCATENATE("'2018-12 (Д)'!T",TEXT(MATCH($C55,'2018-12 (Д)'!$C$2:$C$100,0)+1,0)))-INDIRECT(CONCATENATE("'2018-11 (Д)'!T",TEXT(MATCH($C55,'2018-11 (Д)'!$C$2:$C$100,0)+1,0))))/INDIRECT(CONCATENATE("'2018-11 (Д)'!T",TEXT(MATCH($C55,'2018-11 (Д)'!$C$2:$C$100,0)+1,0))))*100)</f>
        <v>-29.052043044795738</v>
      </c>
      <c r="FX55" s="9"/>
      <c r="FY55" s="9">
        <f ca="1">IF(OR(INDIRECT(CONCATENATE("'2018-03 (Д)'!U",TEXT(MATCH($C55,'2018-03 (Д)'!$C$2:$C$100,0)+1,0)))="Н/Д",INDIRECT(CONCATENATE("'2018-02 (Д)'!U",TEXT(MATCH($C55,'2018-02 (Д)'!$C$2:$C$100,0)+1,0)))="Н/Д",AND(INDIRECT(CONCATENATE("'2018-03 (Д)'!U",TEXT(MATCH($C55,'2018-03 (Д)'!$C$2:$C$100,0)+1,0)))="Н/Д",INDIRECT(CONCATENATE("'2018-02 (Д)'!U",TEXT(MATCH($C55,'2018-02 (Д)'!$C$2:$C$100,0)+1,0))))),"Н/Д",((INDIRECT(CONCATENATE("'2018-03 (Д)'!U",TEXT(MATCH($C55,'2018-03 (Д)'!$C$2:$C$100,0)+1,0)))-INDIRECT(CONCATENATE("'2018-02 (Д)'!U",TEXT(MATCH($C55,'2018-02 (Д)'!$C$2:$C$100,0)+1,0))))/INDIRECT(CONCATENATE("'2018-02 (Д)'!U",TEXT(MATCH($C55,'2018-02 (Д)'!$C$2:$C$100,0)+1,0))))*100)</f>
        <v>-100.56206559681885</v>
      </c>
      <c r="FZ55" s="9">
        <f ca="1">IF(OR(INDIRECT(CONCATENATE("'2018-04 (Д)'!U",TEXT(MATCH($C55,'2018-04 (Д)'!$C$2:$C$100,0)+1,0)))="Н/Д",INDIRECT(CONCATENATE("'2018-03 (Д)'!U",TEXT(MATCH($C55,'2018-03 (Д)'!$C$2:$C$100,0)+1,0)))="Н/Д",AND(INDIRECT(CONCATENATE("'2018-04 (Д)'!U",TEXT(MATCH($C55,'2018-04 (Д)'!$C$2:$C$100,0)+1,0)))="Н/Д",INDIRECT(CONCATENATE("'2018-03 (Д)'!U",TEXT(MATCH($C55,'2018-03 (Д)'!$C$2:$C$100,0)+1,0))))),"Н/Д",((INDIRECT(CONCATENATE("'2018-04 (Д)'!U",TEXT(MATCH($C55,'2018-04 (Д)'!$C$2:$C$100,0)+1,0)))-INDIRECT(CONCATENATE("'2018-03 (Д)'!U",TEXT(MATCH($C55,'2018-03 (Д)'!$C$2:$C$100,0)+1,0))))/INDIRECT(CONCATENATE("'2018-03 (Д)'!U",TEXT(MATCH($C55,'2018-03 (Д)'!$C$2:$C$100,0)+1,0))))*100)</f>
        <v>832.23093821718987</v>
      </c>
      <c r="GA55" s="9">
        <f ca="1">IF(OR(INDIRECT(CONCATENATE("'2018-05 (Д)'!U",TEXT(MATCH($C55,'2018-05 (Д)'!$C$2:$C$100,0)+1,0)))="Н/Д",INDIRECT(CONCATENATE("'2018-04 (Д)'!U",TEXT(MATCH($C55,'2018-04 (Д)'!$C$2:$C$100,0)+1,0)))="Н/Д",AND(INDIRECT(CONCATENATE("'2018-05 (Д)'!U",TEXT(MATCH($C55,'2018-05 (Д)'!$C$2:$C$100,0)+1,0)))="Н/Д",INDIRECT(CONCATENATE("'2018-04 (Д)'!U",TEXT(MATCH($C55,'2018-04 (Д)'!$C$2:$C$100,0)+1,0))))),"Н/Д",((INDIRECT(CONCATENATE("'2018-05 (Д)'!U",TEXT(MATCH($C55,'2018-05 (Д)'!$C$2:$C$100,0)+1,0)))-INDIRECT(CONCATENATE("'2018-04 (Д)'!U",TEXT(MATCH($C55,'2018-04 (Д)'!$C$2:$C$100,0)+1,0))))/INDIRECT(CONCATENATE("'2018-04 (Д)'!U",TEXT(MATCH($C55,'2018-04 (Д)'!$C$2:$C$100,0)+1,0))))*100)</f>
        <v>3374.4444040569456</v>
      </c>
      <c r="GB55" s="9">
        <f ca="1">IF(OR(INDIRECT(CONCATENATE("'2018-06 (Д)'!U",TEXT(MATCH($C55,'2018-06 (Д)'!$C$2:$C$100,0)+1,0)))="Н/Д",INDIRECT(CONCATENATE("'2018-05 (Д)'!U",TEXT(MATCH($C55,'2018-05 (Д)'!$C$2:$C$100,0)+1,0)))="Н/Д",AND(INDIRECT(CONCATENATE("'2018-06 (Д)'!U",TEXT(MATCH($C55,'2018-06 (Д)'!$C$2:$C$100,0)+1,0)))="Н/Д",INDIRECT(CONCATENATE("'2018-05 (Д)'!U",TEXT(MATCH($C55,'2018-05 (Д)'!$C$2:$C$100,0)+1,0))))),"Н/Д",((INDIRECT(CONCATENATE("'2018-06 (Д)'!U",TEXT(MATCH($C55,'2018-06 (Д)'!$C$2:$C$100,0)+1,0)))-INDIRECT(CONCATENATE("'2018-05 (Д)'!U",TEXT(MATCH($C55,'2018-05 (Д)'!$C$2:$C$100,0)+1,0))))/INDIRECT(CONCATENATE("'2018-05 (Д)'!U",TEXT(MATCH($C55,'2018-05 (Д)'!$C$2:$C$100,0)+1,0))))*100)</f>
        <v>-187.40261789354557</v>
      </c>
      <c r="GC55" s="9">
        <f ca="1">IF(OR(INDIRECT(CONCATENATE("'2018-07 (Д)'!U",TEXT(MATCH($C55,'2018-07 (Д)'!$C$2:$C$100,0)+1,0)))="Н/Д",INDIRECT(CONCATENATE("'2018-06 (Д)'!U",TEXT(MATCH($C55,'2018-06 (Д)'!$C$2:$C$100,0)+1,0)))="Н/Д",AND(INDIRECT(CONCATENATE("'2018-07 (Д)'!U",TEXT(MATCH($C55,'2018-07 (Д)'!$C$2:$C$100,0)+1,0)))="Н/Д",INDIRECT(CONCATENATE("'2018-06 (Д)'!U",TEXT(MATCH($C55,'2018-06 (Д)'!$C$2:$C$100,0)+1,0))))),"Н/Д",((INDIRECT(CONCATENATE("'2018-07 (Д)'!U",TEXT(MATCH($C55,'2018-07 (Д)'!$C$2:$C$100,0)+1,0)))-INDIRECT(CONCATENATE("'2018-06 (Д)'!U",TEXT(MATCH($C55,'2018-06 (Д)'!$C$2:$C$100,0)+1,0))))/INDIRECT(CONCATENATE("'2018-06 (Д)'!U",TEXT(MATCH($C55,'2018-06 (Д)'!$C$2:$C$100,0)+1,0))))*100)</f>
        <v>-125.3547150972863</v>
      </c>
      <c r="GD55" s="9">
        <f ca="1">IF(OR(INDIRECT(CONCATENATE("'2018-08 (Д)'!U",TEXT(MATCH($C55,'2018-08 (Д)'!$C$2:$C$100,0)+1,0)))="Н/Д",INDIRECT(CONCATENATE("'2018-07 (Д)'!U",TEXT(MATCH($C55,'2018-07 (Д)'!$C$2:$C$100,0)+1,0)))="Н/Д",AND(INDIRECT(CONCATENATE("'2018-08 (Д)'!U",TEXT(MATCH($C55,'2018-08 (Д)'!$C$2:$C$100,0)+1,0)))="Н/Д",INDIRECT(CONCATENATE("'2018-07 (Д)'!U",TEXT(MATCH($C55,'2018-07 (Д)'!$C$2:$C$100,0)+1,0))))),"Н/Д",((INDIRECT(CONCATENATE("'2018-08 (Д)'!U",TEXT(MATCH($C55,'2018-08 (Д)'!$C$2:$C$100,0)+1,0)))-INDIRECT(CONCATENATE("'2018-07 (Д)'!U",TEXT(MATCH($C55,'2018-07 (Д)'!$C$2:$C$100,0)+1,0))))/INDIRECT(CONCATENATE("'2018-07 (Д)'!U",TEXT(MATCH($C55,'2018-07 (Д)'!$C$2:$C$100,0)+1,0))))*100)</f>
        <v>-190.11864611531863</v>
      </c>
      <c r="GE55" s="9">
        <f ca="1">IF(OR(INDIRECT(CONCATENATE("'2018-09 (Д)'!U",TEXT(MATCH($C55,'2018-09 (Д)'!$C$2:$C$100,0)+1,0)))="Н/Д",INDIRECT(CONCATENATE("'2018-08 (Д)'!U",TEXT(MATCH($C55,'2018-08 (Д)'!$C$2:$C$100,0)+1,0)))="Н/Д",AND(INDIRECT(CONCATENATE("'2018-09 (Д)'!U",TEXT(MATCH($C55,'2018-09 (Д)'!$C$2:$C$100,0)+1,0)))="Н/Д",INDIRECT(CONCATENATE("'2018-08 (Д)'!U",TEXT(MATCH($C55,'2018-08 (Д)'!$C$2:$C$100,0)+1,0))))),"Н/Д",((INDIRECT(CONCATENATE("'2018-09 (Д)'!U",TEXT(MATCH($C55,'2018-09 (Д)'!$C$2:$C$100,0)+1,0)))-INDIRECT(CONCATENATE("'2018-08 (Д)'!U",TEXT(MATCH($C55,'2018-08 (Д)'!$C$2:$C$100,0)+1,0))))/INDIRECT(CONCATENATE("'2018-08 (Д)'!U",TEXT(MATCH($C55,'2018-08 (Д)'!$C$2:$C$100,0)+1,0))))*100)</f>
        <v>-433.12315085336684</v>
      </c>
      <c r="GF55" s="9">
        <f ca="1">IF(OR(INDIRECT(CONCATENATE("'2018-10 (Д)'!U",TEXT(MATCH($C55,'2018-10 (Д)'!$C$2:$C$100,0)+1,0)))="Н/Д",INDIRECT(CONCATENATE("'2018-09 (Д)'!U",TEXT(MATCH($C55,'2018-09 (Д)'!$C$2:$C$100,0)+1,0)))="Н/Д",AND(INDIRECT(CONCATENATE("'2018-10 (Д)'!U",TEXT(MATCH($C55,'2018-10 (Д)'!$C$2:$C$100,0)+1,0)))="Н/Д",INDIRECT(CONCATENATE("'2018-09 (Д)'!U",TEXT(MATCH($C55,'2018-09 (Д)'!$C$2:$C$100,0)+1,0))))),"Н/Д",((INDIRECT(CONCATENATE("'2018-10 (Д)'!U",TEXT(MATCH($C55,'2018-10 (Д)'!$C$2:$C$100,0)+1,0)))-INDIRECT(CONCATENATE("'2018-09 (Д)'!U",TEXT(MATCH($C55,'2018-09 (Д)'!$C$2:$C$100,0)+1,0))))/INDIRECT(CONCATENATE("'2018-09 (Д)'!U",TEXT(MATCH($C55,'2018-09 (Д)'!$C$2:$C$100,0)+1,0))))*100)</f>
        <v>-194.11597299049163</v>
      </c>
      <c r="GG55" s="9">
        <f ca="1">IF(OR(INDIRECT(CONCATENATE("'2018-11 (Д)'!U",TEXT(MATCH($C55,'2018-11 (Д)'!$C$2:$C$100,0)+1,0)))="Н/Д",INDIRECT(CONCATENATE("'2018-10 (Д)'!U",TEXT(MATCH($C55,'2018-10 (Д)'!$C$2:$C$100,0)+1,0)))="Н/Д",AND(INDIRECT(CONCATENATE("'2018-11 (Д)'!U",TEXT(MATCH($C55,'2018-11 (Д)'!$C$2:$C$100,0)+1,0)))="Н/Д",INDIRECT(CONCATENATE("'2018-10 (Д)'!U",TEXT(MATCH($C55,'2018-10 (Д)'!$C$2:$C$100,0)+1,0))))),"Н/Д",((INDIRECT(CONCATENATE("'2018-11 (Д)'!U",TEXT(MATCH($C55,'2018-11 (Д)'!$C$2:$C$100,0)+1,0)))-INDIRECT(CONCATENATE("'2018-10 (Д)'!U",TEXT(MATCH($C55,'2018-10 (Д)'!$C$2:$C$100,0)+1,0))))/INDIRECT(CONCATENATE("'2018-10 (Д)'!U",TEXT(MATCH($C55,'2018-10 (Д)'!$C$2:$C$100,0)+1,0))))*100)</f>
        <v>-142.45756611398468</v>
      </c>
      <c r="GH55" s="9">
        <f ca="1">IF(OR(INDIRECT(CONCATENATE("'2018-12 (Д)'!U",TEXT(MATCH($C55,'2018-12 (Д)'!$C$2:$C$100,0)+1,0)))="Н/Д",INDIRECT(CONCATENATE("'2018-11 (Д)'!U",TEXT(MATCH($C55,'2018-11 (Д)'!$C$2:$C$100,0)+1,0)))="Н/Д",AND(INDIRECT(CONCATENATE("'2018-12 (Д)'!U",TEXT(MATCH($C55,'2018-12 (Д)'!$C$2:$C$100,0)+1,0)))="Н/Д",INDIRECT(CONCATENATE("'2018-11 (Д)'!U",TEXT(MATCH($C55,'2018-11 (Д)'!$C$2:$C$100,0)+1,0))))),"Н/Д",((INDIRECT(CONCATENATE("'2018-12 (Д)'!U",TEXT(MATCH($C55,'2018-12 (Д)'!$C$2:$C$100,0)+1,0)))-INDIRECT(CONCATENATE("'2018-11 (Д)'!U",TEXT(MATCH($C55,'2018-11 (Д)'!$C$2:$C$100,0)+1,0))))/INDIRECT(CONCATENATE("'2018-11 (Д)'!U",TEXT(MATCH($C55,'2018-11 (Д)'!$C$2:$C$100,0)+1,0))))*100)</f>
        <v>-318.447324151148</v>
      </c>
      <c r="GI55" s="9"/>
      <c r="GJ55" s="9">
        <f ca="1">IF(OR(INDIRECT(CONCATENATE("'2018-03 (Д)'!V",TEXT(MATCH($C55,'2018-03 (Д)'!$C$2:$C$100,0)+1,0)))="Н/Д",INDIRECT(CONCATENATE("'2018-02 (Д)'!V",TEXT(MATCH($C55,'2018-02 (Д)'!$C$2:$C$100,0)+1,0)))="Н/Д",AND(INDIRECT(CONCATENATE("'2018-03 (Д)'!V",TEXT(MATCH($C55,'2018-03 (Д)'!$C$2:$C$100,0)+1,0)))="Н/Д",INDIRECT(CONCATENATE("'2018-02 (Д)'!V",TEXT(MATCH($C55,'2018-02 (Д)'!$C$2:$C$100,0)+1,0))))),"Н/Д",((INDIRECT(CONCATENATE("'2018-03 (Д)'!V",TEXT(MATCH($C55,'2018-03 (Д)'!$C$2:$C$100,0)+1,0)))-INDIRECT(CONCATENATE("'2018-02 (Д)'!V",TEXT(MATCH($C55,'2018-02 (Д)'!$C$2:$C$100,0)+1,0))))/INDIRECT(CONCATENATE("'2018-02 (Д)'!V",TEXT(MATCH($C55,'2018-02 (Д)'!$C$2:$C$100,0)+1,0))))*100)</f>
        <v>8.7424034459732134</v>
      </c>
      <c r="GK55" s="9">
        <f ca="1">IF(OR(INDIRECT(CONCATENATE("'2018-04 (Д)'!V",TEXT(MATCH($C55,'2018-04 (Д)'!$C$2:$C$100,0)+1,0)))="Н/Д",INDIRECT(CONCATENATE("'2018-03 (Д)'!V",TEXT(MATCH($C55,'2018-03 (Д)'!$C$2:$C$100,0)+1,0)))="Н/Д",AND(INDIRECT(CONCATENATE("'2018-04 (Д)'!V",TEXT(MATCH($C55,'2018-04 (Д)'!$C$2:$C$100,0)+1,0)))="Н/Д",INDIRECT(CONCATENATE("'2018-03 (Д)'!V",TEXT(MATCH($C55,'2018-03 (Д)'!$C$2:$C$100,0)+1,0))))),"Н/Д",((INDIRECT(CONCATENATE("'2018-04 (Д)'!V",TEXT(MATCH($C55,'2018-04 (Д)'!$C$2:$C$100,0)+1,0)))-INDIRECT(CONCATENATE("'2018-03 (Д)'!V",TEXT(MATCH($C55,'2018-03 (Д)'!$C$2:$C$100,0)+1,0))))/INDIRECT(CONCATENATE("'2018-03 (Д)'!V",TEXT(MATCH($C55,'2018-03 (Д)'!$C$2:$C$100,0)+1,0))))*100)</f>
        <v>47.059814905179813</v>
      </c>
      <c r="GL55" s="9">
        <f ca="1">IF(OR(INDIRECT(CONCATENATE("'2018-05 (Д)'!V",TEXT(MATCH($C55,'2018-05 (Д)'!$C$2:$C$100,0)+1,0)))="Н/Д",INDIRECT(CONCATENATE("'2018-04 (Д)'!V",TEXT(MATCH($C55,'2018-04 (Д)'!$C$2:$C$100,0)+1,0)))="Н/Д",AND(INDIRECT(CONCATENATE("'2018-05 (Д)'!V",TEXT(MATCH($C55,'2018-05 (Д)'!$C$2:$C$100,0)+1,0)))="Н/Д",INDIRECT(CONCATENATE("'2018-04 (Д)'!V",TEXT(MATCH($C55,'2018-04 (Д)'!$C$2:$C$100,0)+1,0))))),"Н/Д",((INDIRECT(CONCATENATE("'2018-05 (Д)'!V",TEXT(MATCH($C55,'2018-05 (Д)'!$C$2:$C$100,0)+1,0)))-INDIRECT(CONCATENATE("'2018-04 (Д)'!V",TEXT(MATCH($C55,'2018-04 (Д)'!$C$2:$C$100,0)+1,0))))/INDIRECT(CONCATENATE("'2018-04 (Д)'!V",TEXT(MATCH($C55,'2018-04 (Д)'!$C$2:$C$100,0)+1,0))))*100)</f>
        <v>16.002624496871878</v>
      </c>
      <c r="GM55" s="9">
        <f ca="1">IF(OR(INDIRECT(CONCATENATE("'2018-06 (Д)'!V",TEXT(MATCH($C55,'2018-06 (Д)'!$C$2:$C$100,0)+1,0)))="Н/Д",INDIRECT(CONCATENATE("'2018-05 (Д)'!V",TEXT(MATCH($C55,'2018-05 (Д)'!$C$2:$C$100,0)+1,0)))="Н/Д",AND(INDIRECT(CONCATENATE("'2018-06 (Д)'!V",TEXT(MATCH($C55,'2018-06 (Д)'!$C$2:$C$100,0)+1,0)))="Н/Д",INDIRECT(CONCATENATE("'2018-05 (Д)'!V",TEXT(MATCH($C55,'2018-05 (Д)'!$C$2:$C$100,0)+1,0))))),"Н/Д",((INDIRECT(CONCATENATE("'2018-06 (Д)'!V",TEXT(MATCH($C55,'2018-06 (Д)'!$C$2:$C$100,0)+1,0)))-INDIRECT(CONCATENATE("'2018-05 (Д)'!V",TEXT(MATCH($C55,'2018-05 (Д)'!$C$2:$C$100,0)+1,0))))/INDIRECT(CONCATENATE("'2018-05 (Д)'!V",TEXT(MATCH($C55,'2018-05 (Д)'!$C$2:$C$100,0)+1,0))))*100)</f>
        <v>11.896592446507238</v>
      </c>
      <c r="GN55" s="9">
        <f ca="1">IF(OR(INDIRECT(CONCATENATE("'2018-07 (Д)'!V",TEXT(MATCH($C55,'2018-07 (Д)'!$C$2:$C$100,0)+1,0)))="Н/Д",INDIRECT(CONCATENATE("'2018-06 (Д)'!V",TEXT(MATCH($C55,'2018-06 (Д)'!$C$2:$C$100,0)+1,0)))="Н/Д",AND(INDIRECT(CONCATENATE("'2018-07 (Д)'!V",TEXT(MATCH($C55,'2018-07 (Д)'!$C$2:$C$100,0)+1,0)))="Н/Д",INDIRECT(CONCATENATE("'2018-06 (Д)'!V",TEXT(MATCH($C55,'2018-06 (Д)'!$C$2:$C$100,0)+1,0))))),"Н/Д",((INDIRECT(CONCATENATE("'2018-07 (Д)'!V",TEXT(MATCH($C55,'2018-07 (Д)'!$C$2:$C$100,0)+1,0)))-INDIRECT(CONCATENATE("'2018-06 (Д)'!V",TEXT(MATCH($C55,'2018-06 (Д)'!$C$2:$C$100,0)+1,0))))/INDIRECT(CONCATENATE("'2018-06 (Д)'!V",TEXT(MATCH($C55,'2018-06 (Д)'!$C$2:$C$100,0)+1,0))))*100)</f>
        <v>-19.031538062126398</v>
      </c>
      <c r="GO55" s="9">
        <f ca="1">IF(OR(INDIRECT(CONCATENATE("'2018-08 (Д)'!V",TEXT(MATCH($C55,'2018-08 (Д)'!$C$2:$C$100,0)+1,0)))="Н/Д",INDIRECT(CONCATENATE("'2018-07 (Д)'!V",TEXT(MATCH($C55,'2018-07 (Д)'!$C$2:$C$100,0)+1,0)))="Н/Д",AND(INDIRECT(CONCATENATE("'2018-08 (Д)'!V",TEXT(MATCH($C55,'2018-08 (Д)'!$C$2:$C$100,0)+1,0)))="Н/Д",INDIRECT(CONCATENATE("'2018-07 (Д)'!V",TEXT(MATCH($C55,'2018-07 (Д)'!$C$2:$C$100,0)+1,0))))),"Н/Д",((INDIRECT(CONCATENATE("'2018-08 (Д)'!V",TEXT(MATCH($C55,'2018-08 (Д)'!$C$2:$C$100,0)+1,0)))-INDIRECT(CONCATENATE("'2018-07 (Д)'!V",TEXT(MATCH($C55,'2018-07 (Д)'!$C$2:$C$100,0)+1,0))))/INDIRECT(CONCATENATE("'2018-07 (Д)'!V",TEXT(MATCH($C55,'2018-07 (Д)'!$C$2:$C$100,0)+1,0))))*100)</f>
        <v>-10.317394793711198</v>
      </c>
      <c r="GP55" s="9">
        <f ca="1">IF(OR(INDIRECT(CONCATENATE("'2018-09 (Д)'!V",TEXT(MATCH($C55,'2018-09 (Д)'!$C$2:$C$100,0)+1,0)))="Н/Д",INDIRECT(CONCATENATE("'2018-08 (Д)'!V",TEXT(MATCH($C55,'2018-08 (Д)'!$C$2:$C$100,0)+1,0)))="Н/Д",AND(INDIRECT(CONCATENATE("'2018-09 (Д)'!V",TEXT(MATCH($C55,'2018-09 (Д)'!$C$2:$C$100,0)+1,0)))="Н/Д",INDIRECT(CONCATENATE("'2018-08 (Д)'!V",TEXT(MATCH($C55,'2018-08 (Д)'!$C$2:$C$100,0)+1,0))))),"Н/Д",((INDIRECT(CONCATENATE("'2018-09 (Д)'!V",TEXT(MATCH($C55,'2018-09 (Д)'!$C$2:$C$100,0)+1,0)))-INDIRECT(CONCATENATE("'2018-08 (Д)'!V",TEXT(MATCH($C55,'2018-08 (Д)'!$C$2:$C$100,0)+1,0))))/INDIRECT(CONCATENATE("'2018-08 (Д)'!V",TEXT(MATCH($C55,'2018-08 (Д)'!$C$2:$C$100,0)+1,0))))*100)</f>
        <v>74.116796830525274</v>
      </c>
      <c r="GQ55" s="9">
        <f ca="1">IF(OR(INDIRECT(CONCATENATE("'2018-10 (Д)'!V",TEXT(MATCH($C55,'2018-10 (Д)'!$C$2:$C$100,0)+1,0)))="Н/Д",INDIRECT(CONCATENATE("'2018-09 (Д)'!V",TEXT(MATCH($C55,'2018-09 (Д)'!$C$2:$C$100,0)+1,0)))="Н/Д",AND(INDIRECT(CONCATENATE("'2018-10 (Д)'!V",TEXT(MATCH($C55,'2018-10 (Д)'!$C$2:$C$100,0)+1,0)))="Н/Д",INDIRECT(CONCATENATE("'2018-09 (Д)'!V",TEXT(MATCH($C55,'2018-09 (Д)'!$C$2:$C$100,0)+1,0))))),"Н/Д",((INDIRECT(CONCATENATE("'2018-10 (Д)'!V",TEXT(MATCH($C55,'2018-10 (Д)'!$C$2:$C$100,0)+1,0)))-INDIRECT(CONCATENATE("'2018-09 (Д)'!V",TEXT(MATCH($C55,'2018-09 (Д)'!$C$2:$C$100,0)+1,0))))/INDIRECT(CONCATENATE("'2018-09 (Д)'!V",TEXT(MATCH($C55,'2018-09 (Д)'!$C$2:$C$100,0)+1,0))))*100)</f>
        <v>-18.454799716757442</v>
      </c>
      <c r="GR55" s="9">
        <f ca="1">IF(OR(INDIRECT(CONCATENATE("'2018-11 (Д)'!V",TEXT(MATCH($C55,'2018-11 (Д)'!$C$2:$C$100,0)+1,0)))="Н/Д",INDIRECT(CONCATENATE("'2018-10 (Д)'!V",TEXT(MATCH($C55,'2018-10 (Д)'!$C$2:$C$100,0)+1,0)))="Н/Д",AND(INDIRECT(CONCATENATE("'2018-11 (Д)'!V",TEXT(MATCH($C55,'2018-11 (Д)'!$C$2:$C$100,0)+1,0)))="Н/Д",INDIRECT(CONCATENATE("'2018-10 (Д)'!V",TEXT(MATCH($C55,'2018-10 (Д)'!$C$2:$C$100,0)+1,0))))),"Н/Д",((INDIRECT(CONCATENATE("'2018-11 (Д)'!V",TEXT(MATCH($C55,'2018-11 (Д)'!$C$2:$C$100,0)+1,0)))-INDIRECT(CONCATENATE("'2018-10 (Д)'!V",TEXT(MATCH($C55,'2018-10 (Д)'!$C$2:$C$100,0)+1,0))))/INDIRECT(CONCATENATE("'2018-10 (Д)'!V",TEXT(MATCH($C55,'2018-10 (Д)'!$C$2:$C$100,0)+1,0))))*100)</f>
        <v>-29.280740358506691</v>
      </c>
      <c r="GS55" s="9">
        <f ca="1">IF(OR(INDIRECT(CONCATENATE("'2018-12 (Д)'!V",TEXT(MATCH($C55,'2018-12 (Д)'!$C$2:$C$100,0)+1,0)))="Н/Д",INDIRECT(CONCATENATE("'2018-11 (Д)'!V",TEXT(MATCH($C55,'2018-11 (Д)'!$C$2:$C$100,0)+1,0)))="Н/Д",AND(INDIRECT(CONCATENATE("'2018-12 (Д)'!V",TEXT(MATCH($C55,'2018-12 (Д)'!$C$2:$C$100,0)+1,0)))="Н/Д",INDIRECT(CONCATENATE("'2018-11 (Д)'!V",TEXT(MATCH($C55,'2018-11 (Д)'!$C$2:$C$100,0)+1,0))))),"Н/Д",((INDIRECT(CONCATENATE("'2018-12 (Д)'!V",TEXT(MATCH($C55,'2018-12 (Д)'!$C$2:$C$100,0)+1,0)))-INDIRECT(CONCATENATE("'2018-11 (Д)'!V",TEXT(MATCH($C55,'2018-11 (Д)'!$C$2:$C$100,0)+1,0))))/INDIRECT(CONCATENATE("'2018-11 (Д)'!V",TEXT(MATCH($C55,'2018-11 (Д)'!$C$2:$C$100,0)+1,0))))*100)</f>
        <v>39.070788454359196</v>
      </c>
      <c r="GT55" s="9"/>
      <c r="GU55" s="9">
        <f ca="1">IF(OR(INDIRECT(CONCATENATE("'2018-03 (Д)'!W",TEXT(MATCH($C55,'2018-03 (Д)'!$C$2:$C$100,0)+1,0)))="Н/Д",INDIRECT(CONCATENATE("'2018-02 (Д)'!W",TEXT(MATCH($C55,'2018-02 (Д)'!$C$2:$C$100,0)+1,0)))="Н/Д",AND(INDIRECT(CONCATENATE("'2018-03 (Д)'!W",TEXT(MATCH($C55,'2018-03 (Д)'!$C$2:$C$100,0)+1,0)))="Н/Д",INDIRECT(CONCATENATE("'2018-02 (Д)'!W",TEXT(MATCH($C55,'2018-02 (Д)'!$C$2:$C$100,0)+1,0))))),"Н/Д",((INDIRECT(CONCATENATE("'2018-03 (Д)'!W",TEXT(MATCH($C55,'2018-03 (Д)'!$C$2:$C$100,0)+1,0)))-INDIRECT(CONCATENATE("'2018-02 (Д)'!W",TEXT(MATCH($C55,'2018-02 (Д)'!$C$2:$C$100,0)+1,0))))/INDIRECT(CONCATENATE("'2018-02 (Д)'!W",TEXT(MATCH($C55,'2018-02 (Д)'!$C$2:$C$100,0)+1,0))))*100)</f>
        <v>-5.3942916755029522</v>
      </c>
      <c r="GV55" s="9">
        <f ca="1">IF(OR(INDIRECT(CONCATENATE("'2018-04 (Д)'!W",TEXT(MATCH($C55,'2018-04 (Д)'!$C$2:$C$100,0)+1,0)))="Н/Д",INDIRECT(CONCATENATE("'2018-03 (Д)'!W",TEXT(MATCH($C55,'2018-03 (Д)'!$C$2:$C$100,0)+1,0)))="Н/Д",AND(INDIRECT(CONCATENATE("'2018-04 (Д)'!W",TEXT(MATCH($C55,'2018-04 (Д)'!$C$2:$C$100,0)+1,0)))="Н/Д",INDIRECT(CONCATENATE("'2018-03 (Д)'!W",TEXT(MATCH($C55,'2018-03 (Д)'!$C$2:$C$100,0)+1,0))))),"Н/Д",((INDIRECT(CONCATENATE("'2018-04 (Д)'!W",TEXT(MATCH($C55,'2018-04 (Д)'!$C$2:$C$100,0)+1,0)))-INDIRECT(CONCATENATE("'2018-03 (Д)'!W",TEXT(MATCH($C55,'2018-03 (Д)'!$C$2:$C$100,0)+1,0))))/INDIRECT(CONCATENATE("'2018-03 (Д)'!W",TEXT(MATCH($C55,'2018-03 (Д)'!$C$2:$C$100,0)+1,0))))*100)</f>
        <v>204.83898127506444</v>
      </c>
      <c r="GW55" s="9">
        <f ca="1">IF(OR(INDIRECT(CONCATENATE("'2018-05 (Д)'!W",TEXT(MATCH($C55,'2018-05 (Д)'!$C$2:$C$100,0)+1,0)))="Н/Д",INDIRECT(CONCATENATE("'2018-04 (Д)'!W",TEXT(MATCH($C55,'2018-04 (Д)'!$C$2:$C$100,0)+1,0)))="Н/Д",AND(INDIRECT(CONCATENATE("'2018-05 (Д)'!W",TEXT(MATCH($C55,'2018-05 (Д)'!$C$2:$C$100,0)+1,0)))="Н/Д",INDIRECT(CONCATENATE("'2018-04 (Д)'!W",TEXT(MATCH($C55,'2018-04 (Д)'!$C$2:$C$100,0)+1,0))))),"Н/Д",((INDIRECT(CONCATENATE("'2018-05 (Д)'!W",TEXT(MATCH($C55,'2018-05 (Д)'!$C$2:$C$100,0)+1,0)))-INDIRECT(CONCATENATE("'2018-04 (Д)'!W",TEXT(MATCH($C55,'2018-04 (Д)'!$C$2:$C$100,0)+1,0))))/INDIRECT(CONCATENATE("'2018-04 (Д)'!W",TEXT(MATCH($C55,'2018-04 (Д)'!$C$2:$C$100,0)+1,0))))*100)</f>
        <v>-42.569513991888783</v>
      </c>
      <c r="GX55" s="9">
        <f ca="1">IF(OR(INDIRECT(CONCATENATE("'2018-06 (Д)'!W",TEXT(MATCH($C55,'2018-06 (Д)'!$C$2:$C$100,0)+1,0)))="Н/Д",INDIRECT(CONCATENATE("'2018-05 (Д)'!W",TEXT(MATCH($C55,'2018-05 (Д)'!$C$2:$C$100,0)+1,0)))="Н/Д",AND(INDIRECT(CONCATENATE("'2018-06 (Д)'!W",TEXT(MATCH($C55,'2018-06 (Д)'!$C$2:$C$100,0)+1,0)))="Н/Д",INDIRECT(CONCATENATE("'2018-05 (Д)'!W",TEXT(MATCH($C55,'2018-05 (Д)'!$C$2:$C$100,0)+1,0))))),"Н/Д",((INDIRECT(CONCATENATE("'2018-06 (Д)'!W",TEXT(MATCH($C55,'2018-06 (Д)'!$C$2:$C$100,0)+1,0)))-INDIRECT(CONCATENATE("'2018-05 (Д)'!W",TEXT(MATCH($C55,'2018-05 (Д)'!$C$2:$C$100,0)+1,0))))/INDIRECT(CONCATENATE("'2018-05 (Д)'!W",TEXT(MATCH($C55,'2018-05 (Д)'!$C$2:$C$100,0)+1,0))))*100)</f>
        <v>5.6880549378187037</v>
      </c>
      <c r="GY55" s="9">
        <f ca="1">IF(OR(INDIRECT(CONCATENATE("'2018-07 (Д)'!W",TEXT(MATCH($C55,'2018-07 (Д)'!$C$2:$C$100,0)+1,0)))="Н/Д",INDIRECT(CONCATENATE("'2018-06 (Д)'!W",TEXT(MATCH($C55,'2018-06 (Д)'!$C$2:$C$100,0)+1,0)))="Н/Д",AND(INDIRECT(CONCATENATE("'2018-07 (Д)'!W",TEXT(MATCH($C55,'2018-07 (Д)'!$C$2:$C$100,0)+1,0)))="Н/Д",INDIRECT(CONCATENATE("'2018-06 (Д)'!W",TEXT(MATCH($C55,'2018-06 (Д)'!$C$2:$C$100,0)+1,0))))),"Н/Д",((INDIRECT(CONCATENATE("'2018-07 (Д)'!W",TEXT(MATCH($C55,'2018-07 (Д)'!$C$2:$C$100,0)+1,0)))-INDIRECT(CONCATENATE("'2018-06 (Д)'!W",TEXT(MATCH($C55,'2018-06 (Д)'!$C$2:$C$100,0)+1,0))))/INDIRECT(CONCATENATE("'2018-06 (Д)'!W",TEXT(MATCH($C55,'2018-06 (Д)'!$C$2:$C$100,0)+1,0))))*100)</f>
        <v>-20.880173639081718</v>
      </c>
      <c r="GZ55" s="9">
        <f ca="1">IF(OR(INDIRECT(CONCATENATE("'2018-08 (Д)'!W",TEXT(MATCH($C55,'2018-08 (Д)'!$C$2:$C$100,0)+1,0)))="Н/Д",INDIRECT(CONCATENATE("'2018-07 (Д)'!W",TEXT(MATCH($C55,'2018-07 (Д)'!$C$2:$C$100,0)+1,0)))="Н/Д",AND(INDIRECT(CONCATENATE("'2018-08 (Д)'!W",TEXT(MATCH($C55,'2018-08 (Д)'!$C$2:$C$100,0)+1,0)))="Н/Д",INDIRECT(CONCATENATE("'2018-07 (Д)'!W",TEXT(MATCH($C55,'2018-07 (Д)'!$C$2:$C$100,0)+1,0))))),"Н/Д",((INDIRECT(CONCATENATE("'2018-08 (Д)'!W",TEXT(MATCH($C55,'2018-08 (Д)'!$C$2:$C$100,0)+1,0)))-INDIRECT(CONCATENATE("'2018-07 (Д)'!W",TEXT(MATCH($C55,'2018-07 (Д)'!$C$2:$C$100,0)+1,0))))/INDIRECT(CONCATENATE("'2018-07 (Д)'!W",TEXT(MATCH($C55,'2018-07 (Д)'!$C$2:$C$100,0)+1,0))))*100)</f>
        <v>193.43635429941057</v>
      </c>
      <c r="HA55" s="9">
        <f ca="1">IF(OR(INDIRECT(CONCATENATE("'2018-09 (Д)'!W",TEXT(MATCH($C55,'2018-09 (Д)'!$C$2:$C$100,0)+1,0)))="Н/Д",INDIRECT(CONCATENATE("'2018-08 (Д)'!W",TEXT(MATCH($C55,'2018-08 (Д)'!$C$2:$C$100,0)+1,0)))="Н/Д",AND(INDIRECT(CONCATENATE("'2018-09 (Д)'!W",TEXT(MATCH($C55,'2018-09 (Д)'!$C$2:$C$100,0)+1,0)))="Н/Д",INDIRECT(CONCATENATE("'2018-08 (Д)'!W",TEXT(MATCH($C55,'2018-08 (Д)'!$C$2:$C$100,0)+1,0))))),"Н/Д",((INDIRECT(CONCATENATE("'2018-09 (Д)'!W",TEXT(MATCH($C55,'2018-09 (Д)'!$C$2:$C$100,0)+1,0)))-INDIRECT(CONCATENATE("'2018-08 (Д)'!W",TEXT(MATCH($C55,'2018-08 (Д)'!$C$2:$C$100,0)+1,0))))/INDIRECT(CONCATENATE("'2018-08 (Д)'!W",TEXT(MATCH($C55,'2018-08 (Д)'!$C$2:$C$100,0)+1,0))))*100)</f>
        <v>-48.190065821408787</v>
      </c>
      <c r="HB55" s="9">
        <f ca="1">IF(OR(INDIRECT(CONCATENATE("'2018-10 (Д)'!W",TEXT(MATCH($C55,'2018-10 (Д)'!$C$2:$C$100,0)+1,0)))="Н/Д",INDIRECT(CONCATENATE("'2018-09 (Д)'!W",TEXT(MATCH($C55,'2018-09 (Д)'!$C$2:$C$100,0)+1,0)))="Н/Д",AND(INDIRECT(CONCATENATE("'2018-10 (Д)'!W",TEXT(MATCH($C55,'2018-10 (Д)'!$C$2:$C$100,0)+1,0)))="Н/Д",INDIRECT(CONCATENATE("'2018-09 (Д)'!W",TEXT(MATCH($C55,'2018-09 (Д)'!$C$2:$C$100,0)+1,0))))),"Н/Д",((INDIRECT(CONCATENATE("'2018-10 (Д)'!W",TEXT(MATCH($C55,'2018-10 (Д)'!$C$2:$C$100,0)+1,0)))-INDIRECT(CONCATENATE("'2018-09 (Д)'!W",TEXT(MATCH($C55,'2018-09 (Д)'!$C$2:$C$100,0)+1,0))))/INDIRECT(CONCATENATE("'2018-09 (Д)'!W",TEXT(MATCH($C55,'2018-09 (Д)'!$C$2:$C$100,0)+1,0))))*100)</f>
        <v>-33.655578582754508</v>
      </c>
      <c r="HC55" s="9">
        <f ca="1">IF(OR(INDIRECT(CONCATENATE("'2018-11 (Д)'!W",TEXT(MATCH($C55,'2018-11 (Д)'!$C$2:$C$100,0)+1,0)))="Н/Д",INDIRECT(CONCATENATE("'2018-10 (Д)'!W",TEXT(MATCH($C55,'2018-10 (Д)'!$C$2:$C$100,0)+1,0)))="Н/Д",AND(INDIRECT(CONCATENATE("'2018-11 (Д)'!W",TEXT(MATCH($C55,'2018-11 (Д)'!$C$2:$C$100,0)+1,0)))="Н/Д",INDIRECT(CONCATENATE("'2018-10 (Д)'!W",TEXT(MATCH($C55,'2018-10 (Д)'!$C$2:$C$100,0)+1,0))))),"Н/Д",((INDIRECT(CONCATENATE("'2018-11 (Д)'!W",TEXT(MATCH($C55,'2018-11 (Д)'!$C$2:$C$100,0)+1,0)))-INDIRECT(CONCATENATE("'2018-10 (Д)'!W",TEXT(MATCH($C55,'2018-10 (Д)'!$C$2:$C$100,0)+1,0))))/INDIRECT(CONCATENATE("'2018-10 (Д)'!W",TEXT(MATCH($C55,'2018-10 (Д)'!$C$2:$C$100,0)+1,0))))*100)</f>
        <v>77.938765683505565</v>
      </c>
      <c r="HD55" s="9">
        <f ca="1">IF(OR(INDIRECT(CONCATENATE("'2018-12 (Д)'!W",TEXT(MATCH($C55,'2018-12 (Д)'!$C$2:$C$100,0)+1,0)))="Н/Д",INDIRECT(CONCATENATE("'2018-11 (Д)'!W",TEXT(MATCH($C55,'2018-11 (Д)'!$C$2:$C$100,0)+1,0)))="Н/Д",AND(INDIRECT(CONCATENATE("'2018-12 (Д)'!W",TEXT(MATCH($C55,'2018-12 (Д)'!$C$2:$C$100,0)+1,0)))="Н/Д",INDIRECT(CONCATENATE("'2018-11 (Д)'!W",TEXT(MATCH($C55,'2018-11 (Д)'!$C$2:$C$100,0)+1,0))))),"Н/Д",((INDIRECT(CONCATENATE("'2018-12 (Д)'!W",TEXT(MATCH($C55,'2018-12 (Д)'!$C$2:$C$100,0)+1,0)))-INDIRECT(CONCATENATE("'2018-11 (Д)'!W",TEXT(MATCH($C55,'2018-11 (Д)'!$C$2:$C$100,0)+1,0))))/INDIRECT(CONCATENATE("'2018-11 (Д)'!W",TEXT(MATCH($C55,'2018-11 (Д)'!$C$2:$C$100,0)+1,0))))*100)</f>
        <v>-15.273714148514648</v>
      </c>
    </row>
    <row r="56" spans="1:212" x14ac:dyDescent="0.25">
      <c r="A56" s="2" t="s">
        <v>69</v>
      </c>
      <c r="B56" s="2" t="s">
        <v>79</v>
      </c>
      <c r="C56" s="15">
        <v>69000000</v>
      </c>
      <c r="D56" s="9"/>
      <c r="E56" s="9">
        <f ca="1">IF(OR(INDIRECT(CONCATENATE("'2018-03 (Д)'!E",TEXT(MATCH($C56,'2018-03 (Д)'!$C$2:$C$100,0)+1,0)))="Н/Д",INDIRECT(CONCATENATE("'2018-02 (Д)'!E",TEXT(MATCH($C56,'2018-02 (Д)'!$C$2:$C$100,0)+1,0)))="Н/Д",AND(INDIRECT(CONCATENATE("'2018-03 (Д)'!E",TEXT(MATCH($C56,'2018-03 (Д)'!$C$2:$C$100,0)+1,0)))="Н/Д",INDIRECT(CONCATENATE("'2018-02 (Д)'!E",TEXT(MATCH($C56,'2018-02 (Д)'!$C$2:$C$100,0)+1,0))))),"Н/Д",((INDIRECT(CONCATENATE("'2018-03 (Д)'!E",TEXT(MATCH($C56,'2018-03 (Д)'!$C$2:$C$100,0)+1,0)))-INDIRECT(CONCATENATE("'2018-02 (Д)'!E",TEXT(MATCH($C56,'2018-02 (Д)'!$C$2:$C$100,0)+1,0))))/INDIRECT(CONCATENATE("'2018-02 (Д)'!E",TEXT(MATCH($C56,'2018-02 (Д)'!$C$2:$C$100,0)+1,0))))*100)</f>
        <v>33.135147665161092</v>
      </c>
      <c r="F56" s="9">
        <f ca="1">IF(OR(INDIRECT(CONCATENATE("'2018-04 (Д)'!E",TEXT(MATCH($C56,'2018-04 (Д)'!$C$2:$C$100,0)+1,0)))="Н/Д",INDIRECT(CONCATENATE("'2018-03 (Д)'!E",TEXT(MATCH($C56,'2018-03 (Д)'!$C$2:$C$100,0)+1,0)))="Н/Д",AND(INDIRECT(CONCATENATE("'2018-04 (Д)'!E",TEXT(MATCH($C56,'2018-04 (Д)'!$C$2:$C$100,0)+1,0)))="Н/Д",INDIRECT(CONCATENATE("'2018-03 (Д)'!E",TEXT(MATCH($C56,'2018-03 (Д)'!$C$2:$C$100,0)+1,0))))),"Н/Д",((INDIRECT(CONCATENATE("'2018-04 (Д)'!E",TEXT(MATCH($C56,'2018-04 (Д)'!$C$2:$C$100,0)+1,0)))-INDIRECT(CONCATENATE("'2018-03 (Д)'!E",TEXT(MATCH($C56,'2018-03 (Д)'!$C$2:$C$100,0)+1,0))))/INDIRECT(CONCATENATE("'2018-03 (Д)'!E",TEXT(MATCH($C56,'2018-03 (Д)'!$C$2:$C$100,0)+1,0))))*100)</f>
        <v>81.442948690445789</v>
      </c>
      <c r="G56" s="9">
        <f ca="1">IF(OR(INDIRECT(CONCATENATE("'2018-05 (Д)'!E",TEXT(MATCH($C56,'2018-05 (Д)'!$C$2:$C$100,0)+1,0)))="Н/Д",INDIRECT(CONCATENATE("'2018-04 (Д)'!E",TEXT(MATCH($C56,'2018-04 (Д)'!$C$2:$C$100,0)+1,0)))="Н/Д",AND(INDIRECT(CONCATENATE("'2018-05 (Д)'!E",TEXT(MATCH($C56,'2018-05 (Д)'!$C$2:$C$100,0)+1,0)))="Н/Д",INDIRECT(CONCATENATE("'2018-04 (Д)'!E",TEXT(MATCH($C56,'2018-04 (Д)'!$C$2:$C$100,0)+1,0))))),"Н/Д",((INDIRECT(CONCATENATE("'2018-05 (Д)'!E",TEXT(MATCH($C56,'2018-05 (Д)'!$C$2:$C$100,0)+1,0)))-INDIRECT(CONCATENATE("'2018-04 (Д)'!E",TEXT(MATCH($C56,'2018-04 (Д)'!$C$2:$C$100,0)+1,0))))/INDIRECT(CONCATENATE("'2018-04 (Д)'!E",TEXT(MATCH($C56,'2018-04 (Д)'!$C$2:$C$100,0)+1,0))))*100)</f>
        <v>-5.8813277466419569</v>
      </c>
      <c r="H56" s="9">
        <f ca="1">IF(OR(INDIRECT(CONCATENATE("'2018-06 (Д)'!E",TEXT(MATCH($C56,'2018-06 (Д)'!$C$2:$C$100,0)+1,0)))="Н/Д",INDIRECT(CONCATENATE("'2018-05 (Д)'!E",TEXT(MATCH($C56,'2018-05 (Д)'!$C$2:$C$100,0)+1,0)))="Н/Д",AND(INDIRECT(CONCATENATE("'2018-06 (Д)'!E",TEXT(MATCH($C56,'2018-06 (Д)'!$C$2:$C$100,0)+1,0)))="Н/Д",INDIRECT(CONCATENATE("'2018-05 (Д)'!E",TEXT(MATCH($C56,'2018-05 (Д)'!$C$2:$C$100,0)+1,0))))),"Н/Д",((INDIRECT(CONCATENATE("'2018-06 (Д)'!E",TEXT(MATCH($C56,'2018-06 (Д)'!$C$2:$C$100,0)+1,0)))-INDIRECT(CONCATENATE("'2018-05 (Д)'!E",TEXT(MATCH($C56,'2018-05 (Д)'!$C$2:$C$100,0)+1,0))))/INDIRECT(CONCATENATE("'2018-05 (Д)'!E",TEXT(MATCH($C56,'2018-05 (Д)'!$C$2:$C$100,0)+1,0))))*100)</f>
        <v>-12.567590707291096</v>
      </c>
      <c r="I56" s="9">
        <f ca="1">IF(OR(INDIRECT(CONCATENATE("'2018-07 (Д)'!E",TEXT(MATCH($C56,'2018-07 (Д)'!$C$2:$C$100,0)+1,0)))="Н/Д",INDIRECT(CONCATENATE("'2018-06 (Д)'!E",TEXT(MATCH($C56,'2018-06 (Д)'!$C$2:$C$100,0)+1,0)))="Н/Д",AND(INDIRECT(CONCATENATE("'2018-07 (Д)'!E",TEXT(MATCH($C56,'2018-07 (Д)'!$C$2:$C$100,0)+1,0)))="Н/Д",INDIRECT(CONCATENATE("'2018-06 (Д)'!E",TEXT(MATCH($C56,'2018-06 (Д)'!$C$2:$C$100,0)+1,0))))),"Н/Д",((INDIRECT(CONCATENATE("'2018-07 (Д)'!E",TEXT(MATCH($C56,'2018-07 (Д)'!$C$2:$C$100,0)+1,0)))-INDIRECT(CONCATENATE("'2018-06 (Д)'!E",TEXT(MATCH($C56,'2018-06 (Д)'!$C$2:$C$100,0)+1,0))))/INDIRECT(CONCATENATE("'2018-06 (Д)'!E",TEXT(MATCH($C56,'2018-06 (Д)'!$C$2:$C$100,0)+1,0))))*100)</f>
        <v>-9.6696284306797686</v>
      </c>
      <c r="J56" s="9">
        <f ca="1">IF(OR(INDIRECT(CONCATENATE("'2018-08 (Д)'!E",TEXT(MATCH($C56,'2018-08 (Д)'!$C$2:$C$100,0)+1,0)))="Н/Д",INDIRECT(CONCATENATE("'2018-07 (Д)'!E",TEXT(MATCH($C56,'2018-07 (Д)'!$C$2:$C$100,0)+1,0)))="Н/Д",AND(INDIRECT(CONCATENATE("'2018-08 (Д)'!E",TEXT(MATCH($C56,'2018-08 (Д)'!$C$2:$C$100,0)+1,0)))="Н/Д",INDIRECT(CONCATENATE("'2018-07 (Д)'!E",TEXT(MATCH($C56,'2018-07 (Д)'!$C$2:$C$100,0)+1,0))))),"Н/Д",((INDIRECT(CONCATENATE("'2018-08 (Д)'!E",TEXT(MATCH($C56,'2018-08 (Д)'!$C$2:$C$100,0)+1,0)))-INDIRECT(CONCATENATE("'2018-07 (Д)'!E",TEXT(MATCH($C56,'2018-07 (Д)'!$C$2:$C$100,0)+1,0))))/INDIRECT(CONCATENATE("'2018-07 (Д)'!E",TEXT(MATCH($C56,'2018-07 (Д)'!$C$2:$C$100,0)+1,0))))*100)</f>
        <v>34.98843153023698</v>
      </c>
      <c r="K56" s="9">
        <f ca="1">IF(OR(INDIRECT(CONCATENATE("'2018-09 (Д)'!E",TEXT(MATCH($C56,'2018-09 (Д)'!$C$2:$C$100,0)+1,0)))="Н/Д",INDIRECT(CONCATENATE("'2018-08 (Д)'!E",TEXT(MATCH($C56,'2018-08 (Д)'!$C$2:$C$100,0)+1,0)))="Н/Д",AND(INDIRECT(CONCATENATE("'2018-09 (Д)'!E",TEXT(MATCH($C56,'2018-09 (Д)'!$C$2:$C$100,0)+1,0)))="Н/Д",INDIRECT(CONCATENATE("'2018-08 (Д)'!E",TEXT(MATCH($C56,'2018-08 (Д)'!$C$2:$C$100,0)+1,0))))),"Н/Д",((INDIRECT(CONCATENATE("'2018-09 (Д)'!E",TEXT(MATCH($C56,'2018-09 (Д)'!$C$2:$C$100,0)+1,0)))-INDIRECT(CONCATENATE("'2018-08 (Д)'!E",TEXT(MATCH($C56,'2018-08 (Д)'!$C$2:$C$100,0)+1,0))))/INDIRECT(CONCATENATE("'2018-08 (Д)'!E",TEXT(MATCH($C56,'2018-08 (Д)'!$C$2:$C$100,0)+1,0))))*100)</f>
        <v>-21.977614586386849</v>
      </c>
      <c r="L56" s="9">
        <f ca="1">IF(OR(INDIRECT(CONCATENATE("'2018-10 (Д)'!E",TEXT(MATCH($C56,'2018-10 (Д)'!$C$2:$C$100,0)+1,0)))="Н/Д",INDIRECT(CONCATENATE("'2018-09 (Д)'!E",TEXT(MATCH($C56,'2018-09 (Д)'!$C$2:$C$100,0)+1,0)))="Н/Д",AND(INDIRECT(CONCATENATE("'2018-10 (Д)'!E",TEXT(MATCH($C56,'2018-10 (Д)'!$C$2:$C$100,0)+1,0)))="Н/Д",INDIRECT(CONCATENATE("'2018-09 (Д)'!E",TEXT(MATCH($C56,'2018-09 (Д)'!$C$2:$C$100,0)+1,0))))),"Н/Д",((INDIRECT(CONCATENATE("'2018-10 (Д)'!E",TEXT(MATCH($C56,'2018-10 (Д)'!$C$2:$C$100,0)+1,0)))-INDIRECT(CONCATENATE("'2018-09 (Д)'!E",TEXT(MATCH($C56,'2018-09 (Д)'!$C$2:$C$100,0)+1,0))))/INDIRECT(CONCATENATE("'2018-09 (Д)'!E",TEXT(MATCH($C56,'2018-09 (Д)'!$C$2:$C$100,0)+1,0))))*100)</f>
        <v>-20.37324538068485</v>
      </c>
      <c r="M56" s="9">
        <f ca="1">IF(OR(INDIRECT(CONCATENATE("'2018-11 (Д)'!E",TEXT(MATCH($C56,'2018-11 (Д)'!$C$2:$C$100,0)+1,0)))="Н/Д",INDIRECT(CONCATENATE("'2018-10 (Д)'!E",TEXT(MATCH($C56,'2018-10 (Д)'!$C$2:$C$100,0)+1,0)))="Н/Д",AND(INDIRECT(CONCATENATE("'2018-11 (Д)'!E",TEXT(MATCH($C56,'2018-11 (Д)'!$C$2:$C$100,0)+1,0)))="Н/Д",INDIRECT(CONCATENATE("'2018-10 (Д)'!E",TEXT(MATCH($C56,'2018-10 (Д)'!$C$2:$C$100,0)+1,0))))),"Н/Д",((INDIRECT(CONCATENATE("'2018-11 (Д)'!E",TEXT(MATCH($C56,'2018-11 (Д)'!$C$2:$C$100,0)+1,0)))-INDIRECT(CONCATENATE("'2018-10 (Д)'!E",TEXT(MATCH($C56,'2018-10 (Д)'!$C$2:$C$100,0)+1,0))))/INDIRECT(CONCATENATE("'2018-10 (Д)'!E",TEXT(MATCH($C56,'2018-10 (Д)'!$C$2:$C$100,0)+1,0))))*100)</f>
        <v>72.467555883145124</v>
      </c>
      <c r="N56" s="9">
        <f ca="1">IF(OR(INDIRECT(CONCATENATE("'2018-12 (Д)'!E",TEXT(MATCH($C56,'2018-12 (Д)'!$C$2:$C$100,0)+1,0)))="Н/Д",INDIRECT(CONCATENATE("'2018-11 (Д)'!E",TEXT(MATCH($C56,'2018-11 (Д)'!$C$2:$C$100,0)+1,0)))="Н/Д",AND(INDIRECT(CONCATENATE("'2018-12 (Д)'!E",TEXT(MATCH($C56,'2018-12 (Д)'!$C$2:$C$100,0)+1,0)))="Н/Д",INDIRECT(CONCATENATE("'2018-11 (Д)'!E",TEXT(MATCH($C56,'2018-11 (Д)'!$C$2:$C$100,0)+1,0))))),"Н/Д",((INDIRECT(CONCATENATE("'2018-12 (Д)'!E",TEXT(MATCH($C56,'2018-12 (Д)'!$C$2:$C$100,0)+1,0)))-INDIRECT(CONCATENATE("'2018-11 (Д)'!E",TEXT(MATCH($C56,'2018-11 (Д)'!$C$2:$C$100,0)+1,0))))/INDIRECT(CONCATENATE("'2018-11 (Д)'!E",TEXT(MATCH($C56,'2018-11 (Д)'!$C$2:$C$100,0)+1,0))))*100)</f>
        <v>-20.57377697840543</v>
      </c>
      <c r="O56" s="9"/>
      <c r="P56" s="9">
        <f ca="1">IF(OR(INDIRECT(CONCATENATE("'2018-03 (Д)'!F",TEXT(MATCH($C56,'2018-03 (Д)'!$C$2:$C$100,0)+1,0)))="Н/Д",INDIRECT(CONCATENATE("'2018-02 (Д)'!F",TEXT(MATCH($C56,'2018-02 (Д)'!$C$2:$C$100,0)+1,0)))="Н/Д",AND(INDIRECT(CONCATENATE("'2018-03 (Д)'!F",TEXT(MATCH($C56,'2018-03 (Д)'!$C$2:$C$100,0)+1,0)))="Н/Д",INDIRECT(CONCATENATE("'2018-02 (Д)'!F",TEXT(MATCH($C56,'2018-02 (Д)'!$C$2:$C$100,0)+1,0))))),"Н/Д",((INDIRECT(CONCATENATE("'2018-03 (Д)'!F",TEXT(MATCH($C56,'2018-03 (Д)'!$C$2:$C$100,0)+1,0)))-INDIRECT(CONCATENATE("'2018-02 (Д)'!F",TEXT(MATCH($C56,'2018-02 (Д)'!$C$2:$C$100,0)+1,0))))/INDIRECT(CONCATENATE("'2018-02 (Д)'!F",TEXT(MATCH($C56,'2018-02 (Д)'!$C$2:$C$100,0)+1,0))))*100)</f>
        <v>34.506478284121265</v>
      </c>
      <c r="Q56" s="9">
        <f ca="1">IF(OR(INDIRECT(CONCATENATE("'2018-04 (Д)'!F",TEXT(MATCH($C56,'2018-04 (Д)'!$C$2:$C$100,0)+1,0)))="Н/Д",INDIRECT(CONCATENATE("'2018-03 (Д)'!F",TEXT(MATCH($C56,'2018-03 (Д)'!$C$2:$C$100,0)+1,0)))="Н/Д",AND(INDIRECT(CONCATENATE("'2018-04 (Д)'!F",TEXT(MATCH($C56,'2018-04 (Д)'!$C$2:$C$100,0)+1,0)))="Н/Д",INDIRECT(CONCATENATE("'2018-03 (Д)'!F",TEXT(MATCH($C56,'2018-03 (Д)'!$C$2:$C$100,0)+1,0))))),"Н/Д",((INDIRECT(CONCATENATE("'2018-04 (Д)'!F",TEXT(MATCH($C56,'2018-04 (Д)'!$C$2:$C$100,0)+1,0)))-INDIRECT(CONCATENATE("'2018-03 (Д)'!F",TEXT(MATCH($C56,'2018-03 (Д)'!$C$2:$C$100,0)+1,0))))/INDIRECT(CONCATENATE("'2018-03 (Д)'!F",TEXT(MATCH($C56,'2018-03 (Д)'!$C$2:$C$100,0)+1,0))))*100)</f>
        <v>101.18890520325901</v>
      </c>
      <c r="R56" s="9">
        <f ca="1">IF(OR(INDIRECT(CONCATENATE("'2018-05 (Д)'!F",TEXT(MATCH($C56,'2018-05 (Д)'!$C$2:$C$100,0)+1,0)))="Н/Д",INDIRECT(CONCATENATE("'2018-04 (Д)'!F",TEXT(MATCH($C56,'2018-04 (Д)'!$C$2:$C$100,0)+1,0)))="Н/Д",AND(INDIRECT(CONCATENATE("'2018-05 (Д)'!F",TEXT(MATCH($C56,'2018-05 (Д)'!$C$2:$C$100,0)+1,0)))="Н/Д",INDIRECT(CONCATENATE("'2018-04 (Д)'!F",TEXT(MATCH($C56,'2018-04 (Д)'!$C$2:$C$100,0)+1,0))))),"Н/Д",((INDIRECT(CONCATENATE("'2018-05 (Д)'!F",TEXT(MATCH($C56,'2018-05 (Д)'!$C$2:$C$100,0)+1,0)))-INDIRECT(CONCATENATE("'2018-04 (Д)'!F",TEXT(MATCH($C56,'2018-04 (Д)'!$C$2:$C$100,0)+1,0))))/INDIRECT(CONCATENATE("'2018-04 (Д)'!F",TEXT(MATCH($C56,'2018-04 (Д)'!$C$2:$C$100,0)+1,0))))*100)</f>
        <v>-10.240704061108168</v>
      </c>
      <c r="S56" s="9">
        <f ca="1">IF(OR(INDIRECT(CONCATENATE("'2018-06 (Д)'!F",TEXT(MATCH($C56,'2018-06 (Д)'!$C$2:$C$100,0)+1,0)))="Н/Д",INDIRECT(CONCATENATE("'2018-05 (Д)'!F",TEXT(MATCH($C56,'2018-05 (Д)'!$C$2:$C$100,0)+1,0)))="Н/Д",AND(INDIRECT(CONCATENATE("'2018-06 (Д)'!F",TEXT(MATCH($C56,'2018-06 (Д)'!$C$2:$C$100,0)+1,0)))="Н/Д",INDIRECT(CONCATENATE("'2018-05 (Д)'!F",TEXT(MATCH($C56,'2018-05 (Д)'!$C$2:$C$100,0)+1,0))))),"Н/Д",((INDIRECT(CONCATENATE("'2018-06 (Д)'!F",TEXT(MATCH($C56,'2018-06 (Д)'!$C$2:$C$100,0)+1,0)))-INDIRECT(CONCATENATE("'2018-05 (Д)'!F",TEXT(MATCH($C56,'2018-05 (Д)'!$C$2:$C$100,0)+1,0))))/INDIRECT(CONCATENATE("'2018-05 (Д)'!F",TEXT(MATCH($C56,'2018-05 (Д)'!$C$2:$C$100,0)+1,0))))*100)</f>
        <v>-10.340538213425353</v>
      </c>
      <c r="T56" s="9">
        <f ca="1">IF(OR(INDIRECT(CONCATENATE("'2018-07 (Д)'!F",TEXT(MATCH($C56,'2018-07 (Д)'!$C$2:$C$100,0)+1,0)))="Н/Д",INDIRECT(CONCATENATE("'2018-06 (Д)'!F",TEXT(MATCH($C56,'2018-06 (Д)'!$C$2:$C$100,0)+1,0)))="Н/Д",AND(INDIRECT(CONCATENATE("'2018-07 (Д)'!F",TEXT(MATCH($C56,'2018-07 (Д)'!$C$2:$C$100,0)+1,0)))="Н/Д",INDIRECT(CONCATENATE("'2018-06 (Д)'!F",TEXT(MATCH($C56,'2018-06 (Д)'!$C$2:$C$100,0)+1,0))))),"Н/Д",((INDIRECT(CONCATENATE("'2018-07 (Д)'!F",TEXT(MATCH($C56,'2018-07 (Д)'!$C$2:$C$100,0)+1,0)))-INDIRECT(CONCATENATE("'2018-06 (Д)'!F",TEXT(MATCH($C56,'2018-06 (Д)'!$C$2:$C$100,0)+1,0))))/INDIRECT(CONCATENATE("'2018-06 (Д)'!F",TEXT(MATCH($C56,'2018-06 (Д)'!$C$2:$C$100,0)+1,0))))*100)</f>
        <v>-25.534532471165726</v>
      </c>
      <c r="U56" s="9">
        <f ca="1">IF(OR(INDIRECT(CONCATENATE("'2018-08 (Д)'!F",TEXT(MATCH($C56,'2018-08 (Д)'!$C$2:$C$100,0)+1,0)))="Н/Д",INDIRECT(CONCATENATE("'2018-07 (Д)'!F",TEXT(MATCH($C56,'2018-07 (Д)'!$C$2:$C$100,0)+1,0)))="Н/Д",AND(INDIRECT(CONCATENATE("'2018-08 (Д)'!F",TEXT(MATCH($C56,'2018-08 (Д)'!$C$2:$C$100,0)+1,0)))="Н/Д",INDIRECT(CONCATENATE("'2018-07 (Д)'!F",TEXT(MATCH($C56,'2018-07 (Д)'!$C$2:$C$100,0)+1,0))))),"Н/Д",((INDIRECT(CONCATENATE("'2018-08 (Д)'!F",TEXT(MATCH($C56,'2018-08 (Д)'!$C$2:$C$100,0)+1,0)))-INDIRECT(CONCATENATE("'2018-07 (Д)'!F",TEXT(MATCH($C56,'2018-07 (Д)'!$C$2:$C$100,0)+1,0))))/INDIRECT(CONCATENATE("'2018-07 (Д)'!F",TEXT(MATCH($C56,'2018-07 (Д)'!$C$2:$C$100,0)+1,0))))*100)</f>
        <v>65.112794485868861</v>
      </c>
      <c r="V56" s="9">
        <f ca="1">IF(OR(INDIRECT(CONCATENATE("'2018-09 (Д)'!F",TEXT(MATCH($C56,'2018-09 (Д)'!$C$2:$C$100,0)+1,0)))="Н/Д",INDIRECT(CONCATENATE("'2018-08 (Д)'!F",TEXT(MATCH($C56,'2018-08 (Д)'!$C$2:$C$100,0)+1,0)))="Н/Д",AND(INDIRECT(CONCATENATE("'2018-09 (Д)'!F",TEXT(MATCH($C56,'2018-09 (Д)'!$C$2:$C$100,0)+1,0)))="Н/Д",INDIRECT(CONCATENATE("'2018-08 (Д)'!F",TEXT(MATCH($C56,'2018-08 (Д)'!$C$2:$C$100,0)+1,0))))),"Н/Д",((INDIRECT(CONCATENATE("'2018-09 (Д)'!F",TEXT(MATCH($C56,'2018-09 (Д)'!$C$2:$C$100,0)+1,0)))-INDIRECT(CONCATENATE("'2018-08 (Д)'!F",TEXT(MATCH($C56,'2018-08 (Д)'!$C$2:$C$100,0)+1,0))))/INDIRECT(CONCATENATE("'2018-08 (Д)'!F",TEXT(MATCH($C56,'2018-08 (Д)'!$C$2:$C$100,0)+1,0))))*100)</f>
        <v>-28.526965213824152</v>
      </c>
      <c r="W56" s="9">
        <f ca="1">IF(OR(INDIRECT(CONCATENATE("'2018-10 (Д)'!F",TEXT(MATCH($C56,'2018-10 (Д)'!$C$2:$C$100,0)+1,0)))="Н/Д",INDIRECT(CONCATENATE("'2018-09 (Д)'!F",TEXT(MATCH($C56,'2018-09 (Д)'!$C$2:$C$100,0)+1,0)))="Н/Д",AND(INDIRECT(CONCATENATE("'2018-10 (Д)'!F",TEXT(MATCH($C56,'2018-10 (Д)'!$C$2:$C$100,0)+1,0)))="Н/Д",INDIRECT(CONCATENATE("'2018-09 (Д)'!F",TEXT(MATCH($C56,'2018-09 (Д)'!$C$2:$C$100,0)+1,0))))),"Н/Д",((INDIRECT(CONCATENATE("'2018-10 (Д)'!F",TEXT(MATCH($C56,'2018-10 (Д)'!$C$2:$C$100,0)+1,0)))-INDIRECT(CONCATENATE("'2018-09 (Д)'!F",TEXT(MATCH($C56,'2018-09 (Д)'!$C$2:$C$100,0)+1,0))))/INDIRECT(CONCATENATE("'2018-09 (Д)'!F",TEXT(MATCH($C56,'2018-09 (Д)'!$C$2:$C$100,0)+1,0))))*100)</f>
        <v>-26.925029754150675</v>
      </c>
      <c r="X56" s="9">
        <f ca="1">IF(OR(INDIRECT(CONCATENATE("'2018-11 (Д)'!F",TEXT(MATCH($C56,'2018-11 (Д)'!$C$2:$C$100,0)+1,0)))="Н/Д",INDIRECT(CONCATENATE("'2018-10 (Д)'!F",TEXT(MATCH($C56,'2018-10 (Д)'!$C$2:$C$100,0)+1,0)))="Н/Д",AND(INDIRECT(CONCATENATE("'2018-11 (Д)'!F",TEXT(MATCH($C56,'2018-11 (Д)'!$C$2:$C$100,0)+1,0)))="Н/Д",INDIRECT(CONCATENATE("'2018-10 (Д)'!F",TEXT(MATCH($C56,'2018-10 (Д)'!$C$2:$C$100,0)+1,0))))),"Н/Д",((INDIRECT(CONCATENATE("'2018-11 (Д)'!F",TEXT(MATCH($C56,'2018-11 (Д)'!$C$2:$C$100,0)+1,0)))-INDIRECT(CONCATENATE("'2018-10 (Д)'!F",TEXT(MATCH($C56,'2018-10 (Д)'!$C$2:$C$100,0)+1,0))))/INDIRECT(CONCATENATE("'2018-10 (Д)'!F",TEXT(MATCH($C56,'2018-10 (Д)'!$C$2:$C$100,0)+1,0))))*100)</f>
        <v>107.54820205269868</v>
      </c>
      <c r="Y56" s="9">
        <f ca="1">IF(OR(INDIRECT(CONCATENATE("'2018-12 (Д)'!F",TEXT(MATCH($C56,'2018-12 (Д)'!$C$2:$C$100,0)+1,0)))="Н/Д",INDIRECT(CONCATENATE("'2018-11 (Д)'!F",TEXT(MATCH($C56,'2018-11 (Д)'!$C$2:$C$100,0)+1,0)))="Н/Д",AND(INDIRECT(CONCATENATE("'2018-12 (Д)'!F",TEXT(MATCH($C56,'2018-12 (Д)'!$C$2:$C$100,0)+1,0)))="Н/Д",INDIRECT(CONCATENATE("'2018-11 (Д)'!F",TEXT(MATCH($C56,'2018-11 (Д)'!$C$2:$C$100,0)+1,0))))),"Н/Д",((INDIRECT(CONCATENATE("'2018-12 (Д)'!F",TEXT(MATCH($C56,'2018-12 (Д)'!$C$2:$C$100,0)+1,0)))-INDIRECT(CONCATENATE("'2018-11 (Д)'!F",TEXT(MATCH($C56,'2018-11 (Д)'!$C$2:$C$100,0)+1,0))))/INDIRECT(CONCATENATE("'2018-11 (Д)'!F",TEXT(MATCH($C56,'2018-11 (Д)'!$C$2:$C$100,0)+1,0))))*100)</f>
        <v>-21.807738536162372</v>
      </c>
      <c r="Z56" s="9"/>
      <c r="AA56" s="9">
        <f ca="1">IF(OR(INDIRECT(CONCATENATE("'2018-03 (Д)'!G",TEXT(MATCH($C56,'2018-03 (Д)'!$C$2:$C$100,0)+1,0)))="Н/Д",INDIRECT(CONCATENATE("'2018-02 (Д)'!G",TEXT(MATCH($C56,'2018-02 (Д)'!$C$2:$C$100,0)+1,0)))="Н/Д",AND(INDIRECT(CONCATENATE("'2018-03 (Д)'!G",TEXT(MATCH($C56,'2018-03 (Д)'!$C$2:$C$100,0)+1,0)))="Н/Д",INDIRECT(CONCATENATE("'2018-02 (Д)'!G",TEXT(MATCH($C56,'2018-02 (Д)'!$C$2:$C$100,0)+1,0))))),"Н/Д",((INDIRECT(CONCATENATE("'2018-03 (Д)'!G",TEXT(MATCH($C56,'2018-03 (Д)'!$C$2:$C$100,0)+1,0)))-INDIRECT(CONCATENATE("'2018-02 (Д)'!G",TEXT(MATCH($C56,'2018-02 (Д)'!$C$2:$C$100,0)+1,0))))/INDIRECT(CONCATENATE("'2018-02 (Д)'!G",TEXT(MATCH($C56,'2018-02 (Д)'!$C$2:$C$100,0)+1,0))))*100)</f>
        <v>3.8144497361483336</v>
      </c>
      <c r="AB56" s="9">
        <f ca="1">IF(OR(INDIRECT(CONCATENATE("'2018-04 (Д)'!G",TEXT(MATCH($C56,'2018-04 (Д)'!$C$2:$C$100,0)+1,0)))="Н/Д",INDIRECT(CONCATENATE("'2018-03 (Д)'!G",TEXT(MATCH($C56,'2018-03 (Д)'!$C$2:$C$100,0)+1,0)))="Н/Д",AND(INDIRECT(CONCATENATE("'2018-04 (Д)'!G",TEXT(MATCH($C56,'2018-04 (Д)'!$C$2:$C$100,0)+1,0)))="Н/Д",INDIRECT(CONCATENATE("'2018-03 (Д)'!G",TEXT(MATCH($C56,'2018-03 (Д)'!$C$2:$C$100,0)+1,0))))),"Н/Д",((INDIRECT(CONCATENATE("'2018-04 (Д)'!G",TEXT(MATCH($C56,'2018-04 (Д)'!$C$2:$C$100,0)+1,0)))-INDIRECT(CONCATENATE("'2018-03 (Д)'!G",TEXT(MATCH($C56,'2018-03 (Д)'!$C$2:$C$100,0)+1,0))))/INDIRECT(CONCATENATE("'2018-03 (Д)'!G",TEXT(MATCH($C56,'2018-03 (Д)'!$C$2:$C$100,0)+1,0))))*100)</f>
        <v>548.55342067372476</v>
      </c>
      <c r="AC56" s="9">
        <f ca="1">IF(OR(INDIRECT(CONCATENATE("'2018-05 (Д)'!G",TEXT(MATCH($C56,'2018-05 (Д)'!$C$2:$C$100,0)+1,0)))="Н/Д",INDIRECT(CONCATENATE("'2018-04 (Д)'!G",TEXT(MATCH($C56,'2018-04 (Д)'!$C$2:$C$100,0)+1,0)))="Н/Д",AND(INDIRECT(CONCATENATE("'2018-05 (Д)'!G",TEXT(MATCH($C56,'2018-05 (Д)'!$C$2:$C$100,0)+1,0)))="Н/Д",INDIRECT(CONCATENATE("'2018-04 (Д)'!G",TEXT(MATCH($C56,'2018-04 (Д)'!$C$2:$C$100,0)+1,0))))),"Н/Д",((INDIRECT(CONCATENATE("'2018-05 (Д)'!G",TEXT(MATCH($C56,'2018-05 (Д)'!$C$2:$C$100,0)+1,0)))-INDIRECT(CONCATENATE("'2018-04 (Д)'!G",TEXT(MATCH($C56,'2018-04 (Д)'!$C$2:$C$100,0)+1,0))))/INDIRECT(CONCATENATE("'2018-04 (Д)'!G",TEXT(MATCH($C56,'2018-04 (Д)'!$C$2:$C$100,0)+1,0))))*100)</f>
        <v>-72.855255771604064</v>
      </c>
      <c r="AD56" s="9">
        <f ca="1">IF(OR(INDIRECT(CONCATENATE("'2018-06 (Д)'!G",TEXT(MATCH($C56,'2018-06 (Д)'!$C$2:$C$100,0)+1,0)))="Н/Д",INDIRECT(CONCATENATE("'2018-05 (Д)'!G",TEXT(MATCH($C56,'2018-05 (Д)'!$C$2:$C$100,0)+1,0)))="Н/Д",AND(INDIRECT(CONCATENATE("'2018-06 (Д)'!G",TEXT(MATCH($C56,'2018-06 (Д)'!$C$2:$C$100,0)+1,0)))="Н/Д",INDIRECT(CONCATENATE("'2018-05 (Д)'!G",TEXT(MATCH($C56,'2018-05 (Д)'!$C$2:$C$100,0)+1,0))))),"Н/Д",((INDIRECT(CONCATENATE("'2018-06 (Д)'!G",TEXT(MATCH($C56,'2018-06 (Д)'!$C$2:$C$100,0)+1,0)))-INDIRECT(CONCATENATE("'2018-05 (Д)'!G",TEXT(MATCH($C56,'2018-05 (Д)'!$C$2:$C$100,0)+1,0))))/INDIRECT(CONCATENATE("'2018-05 (Д)'!G",TEXT(MATCH($C56,'2018-05 (Д)'!$C$2:$C$100,0)+1,0))))*100)</f>
        <v>59.073266335641669</v>
      </c>
      <c r="AE56" s="9">
        <f ca="1">IF(OR(INDIRECT(CONCATENATE("'2018-07 (Д)'!G",TEXT(MATCH($C56,'2018-07 (Д)'!$C$2:$C$100,0)+1,0)))="Н/Д",INDIRECT(CONCATENATE("'2018-06 (Д)'!G",TEXT(MATCH($C56,'2018-06 (Д)'!$C$2:$C$100,0)+1,0)))="Н/Д",AND(INDIRECT(CONCATENATE("'2018-07 (Д)'!G",TEXT(MATCH($C56,'2018-07 (Д)'!$C$2:$C$100,0)+1,0)))="Н/Д",INDIRECT(CONCATENATE("'2018-06 (Д)'!G",TEXT(MATCH($C56,'2018-06 (Д)'!$C$2:$C$100,0)+1,0))))),"Н/Д",((INDIRECT(CONCATENATE("'2018-07 (Д)'!G",TEXT(MATCH($C56,'2018-07 (Д)'!$C$2:$C$100,0)+1,0)))-INDIRECT(CONCATENATE("'2018-06 (Д)'!G",TEXT(MATCH($C56,'2018-06 (Д)'!$C$2:$C$100,0)+1,0))))/INDIRECT(CONCATENATE("'2018-06 (Д)'!G",TEXT(MATCH($C56,'2018-06 (Д)'!$C$2:$C$100,0)+1,0))))*100)</f>
        <v>-19.695649211991743</v>
      </c>
      <c r="AF56" s="9">
        <f ca="1">IF(OR(INDIRECT(CONCATENATE("'2018-08 (Д)'!G",TEXT(MATCH($C56,'2018-08 (Д)'!$C$2:$C$100,0)+1,0)))="Н/Д",INDIRECT(CONCATENATE("'2018-07 (Д)'!G",TEXT(MATCH($C56,'2018-07 (Д)'!$C$2:$C$100,0)+1,0)))="Н/Д",AND(INDIRECT(CONCATENATE("'2018-08 (Д)'!G",TEXT(MATCH($C56,'2018-08 (Д)'!$C$2:$C$100,0)+1,0)))="Н/Д",INDIRECT(CONCATENATE("'2018-07 (Д)'!G",TEXT(MATCH($C56,'2018-07 (Д)'!$C$2:$C$100,0)+1,0))))),"Н/Д",((INDIRECT(CONCATENATE("'2018-08 (Д)'!G",TEXT(MATCH($C56,'2018-08 (Д)'!$C$2:$C$100,0)+1,0)))-INDIRECT(CONCATENATE("'2018-07 (Д)'!G",TEXT(MATCH($C56,'2018-07 (Д)'!$C$2:$C$100,0)+1,0))))/INDIRECT(CONCATENATE("'2018-07 (Д)'!G",TEXT(MATCH($C56,'2018-07 (Д)'!$C$2:$C$100,0)+1,0))))*100)</f>
        <v>64.716730144373287</v>
      </c>
      <c r="AG56" s="9">
        <f ca="1">IF(OR(INDIRECT(CONCATENATE("'2018-09 (Д)'!G",TEXT(MATCH($C56,'2018-09 (Д)'!$C$2:$C$100,0)+1,0)))="Н/Д",INDIRECT(CONCATENATE("'2018-08 (Д)'!G",TEXT(MATCH($C56,'2018-08 (Д)'!$C$2:$C$100,0)+1,0)))="Н/Д",AND(INDIRECT(CONCATENATE("'2018-09 (Д)'!G",TEXT(MATCH($C56,'2018-09 (Д)'!$C$2:$C$100,0)+1,0)))="Н/Д",INDIRECT(CONCATENATE("'2018-08 (Д)'!G",TEXT(MATCH($C56,'2018-08 (Д)'!$C$2:$C$100,0)+1,0))))),"Н/Д",((INDIRECT(CONCATENATE("'2018-09 (Д)'!G",TEXT(MATCH($C56,'2018-09 (Д)'!$C$2:$C$100,0)+1,0)))-INDIRECT(CONCATENATE("'2018-08 (Д)'!G",TEXT(MATCH($C56,'2018-08 (Д)'!$C$2:$C$100,0)+1,0))))/INDIRECT(CONCATENATE("'2018-08 (Д)'!G",TEXT(MATCH($C56,'2018-08 (Д)'!$C$2:$C$100,0)+1,0))))*100)</f>
        <v>-34.025187246106682</v>
      </c>
      <c r="AH56" s="9">
        <f ca="1">IF(OR(INDIRECT(CONCATENATE("'2018-10 (Д)'!G",TEXT(MATCH($C56,'2018-10 (Д)'!$C$2:$C$100,0)+1,0)))="Н/Д",INDIRECT(CONCATENATE("'2018-09 (Д)'!G",TEXT(MATCH($C56,'2018-09 (Д)'!$C$2:$C$100,0)+1,0)))="Н/Д",AND(INDIRECT(CONCATENATE("'2018-10 (Д)'!G",TEXT(MATCH($C56,'2018-10 (Д)'!$C$2:$C$100,0)+1,0)))="Н/Д",INDIRECT(CONCATENATE("'2018-09 (Д)'!G",TEXT(MATCH($C56,'2018-09 (Д)'!$C$2:$C$100,0)+1,0))))),"Н/Д",((INDIRECT(CONCATENATE("'2018-10 (Д)'!G",TEXT(MATCH($C56,'2018-10 (Д)'!$C$2:$C$100,0)+1,0)))-INDIRECT(CONCATENATE("'2018-09 (Д)'!G",TEXT(MATCH($C56,'2018-09 (Д)'!$C$2:$C$100,0)+1,0))))/INDIRECT(CONCATENATE("'2018-09 (Д)'!G",TEXT(MATCH($C56,'2018-09 (Д)'!$C$2:$C$100,0)+1,0))))*100)</f>
        <v>-33.038958914451015</v>
      </c>
      <c r="AI56" s="9">
        <f ca="1">IF(OR(INDIRECT(CONCATENATE("'2018-11 (Д)'!G",TEXT(MATCH($C56,'2018-11 (Д)'!$C$2:$C$100,0)+1,0)))="Н/Д",INDIRECT(CONCATENATE("'2018-10 (Д)'!G",TEXT(MATCH($C56,'2018-10 (Д)'!$C$2:$C$100,0)+1,0)))="Н/Д",AND(INDIRECT(CONCATENATE("'2018-11 (Д)'!G",TEXT(MATCH($C56,'2018-11 (Д)'!$C$2:$C$100,0)+1,0)))="Н/Д",INDIRECT(CONCATENATE("'2018-10 (Д)'!G",TEXT(MATCH($C56,'2018-10 (Д)'!$C$2:$C$100,0)+1,0))))),"Н/Д",((INDIRECT(CONCATENATE("'2018-11 (Д)'!G",TEXT(MATCH($C56,'2018-11 (Д)'!$C$2:$C$100,0)+1,0)))-INDIRECT(CONCATENATE("'2018-10 (Д)'!G",TEXT(MATCH($C56,'2018-10 (Д)'!$C$2:$C$100,0)+1,0))))/INDIRECT(CONCATENATE("'2018-10 (Д)'!G",TEXT(MATCH($C56,'2018-10 (Д)'!$C$2:$C$100,0)+1,0))))*100)</f>
        <v>206.68696150537264</v>
      </c>
      <c r="AJ56" s="9">
        <f ca="1">IF(OR(INDIRECT(CONCATENATE("'2018-12 (Д)'!G",TEXT(MATCH($C56,'2018-12 (Д)'!$C$2:$C$100,0)+1,0)))="Н/Д",INDIRECT(CONCATENATE("'2018-11 (Д)'!G",TEXT(MATCH($C56,'2018-11 (Д)'!$C$2:$C$100,0)+1,0)))="Н/Д",AND(INDIRECT(CONCATENATE("'2018-12 (Д)'!G",TEXT(MATCH($C56,'2018-12 (Д)'!$C$2:$C$100,0)+1,0)))="Н/Д",INDIRECT(CONCATENATE("'2018-11 (Д)'!G",TEXT(MATCH($C56,'2018-11 (Д)'!$C$2:$C$100,0)+1,0))))),"Н/Д",((INDIRECT(CONCATENATE("'2018-12 (Д)'!G",TEXT(MATCH($C56,'2018-12 (Д)'!$C$2:$C$100,0)+1,0)))-INDIRECT(CONCATENATE("'2018-11 (Д)'!G",TEXT(MATCH($C56,'2018-11 (Д)'!$C$2:$C$100,0)+1,0))))/INDIRECT(CONCATENATE("'2018-11 (Д)'!G",TEXT(MATCH($C56,'2018-11 (Д)'!$C$2:$C$100,0)+1,0))))*100)</f>
        <v>-34.020140619781344</v>
      </c>
      <c r="AK56" s="9"/>
      <c r="AL56" s="9">
        <f ca="1">IF(OR(INDIRECT(CONCATENATE("'2018-03 (Д)'!H",TEXT(MATCH($C56,'2018-03 (Д)'!$C$2:$C$100,0)+1,0)))="Н/Д",INDIRECT(CONCATENATE("'2018-02 (Д)'!H",TEXT(MATCH($C56,'2018-02 (Д)'!$C$2:$C$100,0)+1,0)))="Н/Д",AND(INDIRECT(CONCATENATE("'2018-03 (Д)'!H",TEXT(MATCH($C56,'2018-03 (Д)'!$C$2:$C$100,0)+1,0)))="Н/Д",INDIRECT(CONCATENATE("'2018-02 (Д)'!H",TEXT(MATCH($C56,'2018-02 (Д)'!$C$2:$C$100,0)+1,0))))),"Н/Д",((INDIRECT(CONCATENATE("'2018-03 (Д)'!H",TEXT(MATCH($C56,'2018-03 (Д)'!$C$2:$C$100,0)+1,0)))-INDIRECT(CONCATENATE("'2018-02 (Д)'!H",TEXT(MATCH($C56,'2018-02 (Д)'!$C$2:$C$100,0)+1,0))))/INDIRECT(CONCATENATE("'2018-02 (Д)'!H",TEXT(MATCH($C56,'2018-02 (Д)'!$C$2:$C$100,0)+1,0))))*100)</f>
        <v>69.489421279052948</v>
      </c>
      <c r="AM56" s="9">
        <f ca="1">IF(OR(INDIRECT(CONCATENATE("'2018-04 (Д)'!H",TEXT(MATCH($C56,'2018-04 (Д)'!$C$2:$C$100,0)+1,0)))="Н/Д",INDIRECT(CONCATENATE("'2018-03 (Д)'!H",TEXT(MATCH($C56,'2018-03 (Д)'!$C$2:$C$100,0)+1,0)))="Н/Д",AND(INDIRECT(CONCATENATE("'2018-04 (Д)'!H",TEXT(MATCH($C56,'2018-04 (Д)'!$C$2:$C$100,0)+1,0)))="Н/Д",INDIRECT(CONCATENATE("'2018-03 (Д)'!H",TEXT(MATCH($C56,'2018-03 (Д)'!$C$2:$C$100,0)+1,0))))),"Н/Д",((INDIRECT(CONCATENATE("'2018-04 (Д)'!H",TEXT(MATCH($C56,'2018-04 (Д)'!$C$2:$C$100,0)+1,0)))-INDIRECT(CONCATENATE("'2018-03 (Д)'!H",TEXT(MATCH($C56,'2018-03 (Д)'!$C$2:$C$100,0)+1,0))))/INDIRECT(CONCATENATE("'2018-03 (Д)'!H",TEXT(MATCH($C56,'2018-03 (Д)'!$C$2:$C$100,0)+1,0))))*100)</f>
        <v>0.95214062615615702</v>
      </c>
      <c r="AN56" s="9">
        <f ca="1">IF(OR(INDIRECT(CONCATENATE("'2018-05 (Д)'!H",TEXT(MATCH($C56,'2018-05 (Д)'!$C$2:$C$100,0)+1,0)))="Н/Д",INDIRECT(CONCATENATE("'2018-04 (Д)'!H",TEXT(MATCH($C56,'2018-04 (Д)'!$C$2:$C$100,0)+1,0)))="Н/Д",AND(INDIRECT(CONCATENATE("'2018-05 (Д)'!H",TEXT(MATCH($C56,'2018-05 (Д)'!$C$2:$C$100,0)+1,0)))="Н/Д",INDIRECT(CONCATENATE("'2018-04 (Д)'!H",TEXT(MATCH($C56,'2018-04 (Д)'!$C$2:$C$100,0)+1,0))))),"Н/Д",((INDIRECT(CONCATENATE("'2018-05 (Д)'!H",TEXT(MATCH($C56,'2018-05 (Д)'!$C$2:$C$100,0)+1,0)))-INDIRECT(CONCATENATE("'2018-04 (Д)'!H",TEXT(MATCH($C56,'2018-04 (Д)'!$C$2:$C$100,0)+1,0))))/INDIRECT(CONCATENATE("'2018-04 (Д)'!H",TEXT(MATCH($C56,'2018-04 (Д)'!$C$2:$C$100,0)+1,0))))*100)</f>
        <v>1.4669709498296433</v>
      </c>
      <c r="AO56" s="9">
        <f ca="1">IF(OR(INDIRECT(CONCATENATE("'2018-06 (Д)'!H",TEXT(MATCH($C56,'2018-06 (Д)'!$C$2:$C$100,0)+1,0)))="Н/Д",INDIRECT(CONCATENATE("'2018-05 (Д)'!H",TEXT(MATCH($C56,'2018-05 (Д)'!$C$2:$C$100,0)+1,0)))="Н/Д",AND(INDIRECT(CONCATENATE("'2018-06 (Д)'!H",TEXT(MATCH($C56,'2018-06 (Д)'!$C$2:$C$100,0)+1,0)))="Н/Д",INDIRECT(CONCATENATE("'2018-05 (Д)'!H",TEXT(MATCH($C56,'2018-05 (Д)'!$C$2:$C$100,0)+1,0))))),"Н/Д",((INDIRECT(CONCATENATE("'2018-06 (Д)'!H",TEXT(MATCH($C56,'2018-06 (Д)'!$C$2:$C$100,0)+1,0)))-INDIRECT(CONCATENATE("'2018-05 (Д)'!H",TEXT(MATCH($C56,'2018-05 (Д)'!$C$2:$C$100,0)+1,0))))/INDIRECT(CONCATENATE("'2018-05 (Д)'!H",TEXT(MATCH($C56,'2018-05 (Д)'!$C$2:$C$100,0)+1,0))))*100)</f>
        <v>-8.5185282528865915</v>
      </c>
      <c r="AP56" s="9">
        <f ca="1">IF(OR(INDIRECT(CONCATENATE("'2018-07 (Д)'!H",TEXT(MATCH($C56,'2018-07 (Д)'!$C$2:$C$100,0)+1,0)))="Н/Д",INDIRECT(CONCATENATE("'2018-06 (Д)'!H",TEXT(MATCH($C56,'2018-06 (Д)'!$C$2:$C$100,0)+1,0)))="Н/Д",AND(INDIRECT(CONCATENATE("'2018-07 (Д)'!H",TEXT(MATCH($C56,'2018-07 (Д)'!$C$2:$C$100,0)+1,0)))="Н/Д",INDIRECT(CONCATENATE("'2018-06 (Д)'!H",TEXT(MATCH($C56,'2018-06 (Д)'!$C$2:$C$100,0)+1,0))))),"Н/Д",((INDIRECT(CONCATENATE("'2018-07 (Д)'!H",TEXT(MATCH($C56,'2018-07 (Д)'!$C$2:$C$100,0)+1,0)))-INDIRECT(CONCATENATE("'2018-06 (Д)'!H",TEXT(MATCH($C56,'2018-06 (Д)'!$C$2:$C$100,0)+1,0))))/INDIRECT(CONCATENATE("'2018-06 (Д)'!H",TEXT(MATCH($C56,'2018-06 (Д)'!$C$2:$C$100,0)+1,0))))*100)</f>
        <v>14.315538819841192</v>
      </c>
      <c r="AQ56" s="9">
        <f ca="1">IF(OR(INDIRECT(CONCATENATE("'2018-08 (Д)'!H",TEXT(MATCH($C56,'2018-08 (Д)'!$C$2:$C$100,0)+1,0)))="Н/Д",INDIRECT(CONCATENATE("'2018-07 (Д)'!H",TEXT(MATCH($C56,'2018-07 (Д)'!$C$2:$C$100,0)+1,0)))="Н/Д",AND(INDIRECT(CONCATENATE("'2018-08 (Д)'!H",TEXT(MATCH($C56,'2018-08 (Д)'!$C$2:$C$100,0)+1,0)))="Н/Д",INDIRECT(CONCATENATE("'2018-07 (Д)'!H",TEXT(MATCH($C56,'2018-07 (Д)'!$C$2:$C$100,0)+1,0))))),"Н/Д",((INDIRECT(CONCATENATE("'2018-08 (Д)'!H",TEXT(MATCH($C56,'2018-08 (Д)'!$C$2:$C$100,0)+1,0)))-INDIRECT(CONCATENATE("'2018-07 (Д)'!H",TEXT(MATCH($C56,'2018-07 (Д)'!$C$2:$C$100,0)+1,0))))/INDIRECT(CONCATENATE("'2018-07 (Д)'!H",TEXT(MATCH($C56,'2018-07 (Д)'!$C$2:$C$100,0)+1,0))))*100)</f>
        <v>7.4868331989148134</v>
      </c>
      <c r="AR56" s="9">
        <f ca="1">IF(OR(INDIRECT(CONCATENATE("'2018-09 (Д)'!H",TEXT(MATCH($C56,'2018-09 (Д)'!$C$2:$C$100,0)+1,0)))="Н/Д",INDIRECT(CONCATENATE("'2018-08 (Д)'!H",TEXT(MATCH($C56,'2018-08 (Д)'!$C$2:$C$100,0)+1,0)))="Н/Д",AND(INDIRECT(CONCATENATE("'2018-09 (Д)'!H",TEXT(MATCH($C56,'2018-09 (Д)'!$C$2:$C$100,0)+1,0)))="Н/Д",INDIRECT(CONCATENATE("'2018-08 (Д)'!H",TEXT(MATCH($C56,'2018-08 (Д)'!$C$2:$C$100,0)+1,0))))),"Н/Д",((INDIRECT(CONCATENATE("'2018-09 (Д)'!H",TEXT(MATCH($C56,'2018-09 (Д)'!$C$2:$C$100,0)+1,0)))-INDIRECT(CONCATENATE("'2018-08 (Д)'!H",TEXT(MATCH($C56,'2018-08 (Д)'!$C$2:$C$100,0)+1,0))))/INDIRECT(CONCATENATE("'2018-08 (Д)'!H",TEXT(MATCH($C56,'2018-08 (Д)'!$C$2:$C$100,0)+1,0))))*100)</f>
        <v>-15.498010972182838</v>
      </c>
      <c r="AS56" s="9">
        <f ca="1">IF(OR(INDIRECT(CONCATENATE("'2018-10 (Д)'!H",TEXT(MATCH($C56,'2018-10 (Д)'!$C$2:$C$100,0)+1,0)))="Н/Д",INDIRECT(CONCATENATE("'2018-09 (Д)'!H",TEXT(MATCH($C56,'2018-09 (Д)'!$C$2:$C$100,0)+1,0)))="Н/Д",AND(INDIRECT(CONCATENATE("'2018-10 (Д)'!H",TEXT(MATCH($C56,'2018-10 (Д)'!$C$2:$C$100,0)+1,0)))="Н/Д",INDIRECT(CONCATENATE("'2018-09 (Д)'!H",TEXT(MATCH($C56,'2018-09 (Д)'!$C$2:$C$100,0)+1,0))))),"Н/Д",((INDIRECT(CONCATENATE("'2018-10 (Д)'!H",TEXT(MATCH($C56,'2018-10 (Д)'!$C$2:$C$100,0)+1,0)))-INDIRECT(CONCATENATE("'2018-09 (Д)'!H",TEXT(MATCH($C56,'2018-09 (Д)'!$C$2:$C$100,0)+1,0))))/INDIRECT(CONCATENATE("'2018-09 (Д)'!H",TEXT(MATCH($C56,'2018-09 (Д)'!$C$2:$C$100,0)+1,0))))*100)</f>
        <v>-7.9932038679108235</v>
      </c>
      <c r="AT56" s="9">
        <f ca="1">IF(OR(INDIRECT(CONCATENATE("'2018-11 (Д)'!H",TEXT(MATCH($C56,'2018-11 (Д)'!$C$2:$C$100,0)+1,0)))="Н/Д",INDIRECT(CONCATENATE("'2018-10 (Д)'!H",TEXT(MATCH($C56,'2018-10 (Д)'!$C$2:$C$100,0)+1,0)))="Н/Д",AND(INDIRECT(CONCATENATE("'2018-11 (Д)'!H",TEXT(MATCH($C56,'2018-11 (Д)'!$C$2:$C$100,0)+1,0)))="Н/Д",INDIRECT(CONCATENATE("'2018-10 (Д)'!H",TEXT(MATCH($C56,'2018-10 (Д)'!$C$2:$C$100,0)+1,0))))),"Н/Д",((INDIRECT(CONCATENATE("'2018-11 (Д)'!H",TEXT(MATCH($C56,'2018-11 (Д)'!$C$2:$C$100,0)+1,0)))-INDIRECT(CONCATENATE("'2018-10 (Д)'!H",TEXT(MATCH($C56,'2018-10 (Д)'!$C$2:$C$100,0)+1,0))))/INDIRECT(CONCATENATE("'2018-10 (Д)'!H",TEXT(MATCH($C56,'2018-10 (Д)'!$C$2:$C$100,0)+1,0))))*100)</f>
        <v>17.006490547556623</v>
      </c>
      <c r="AU56" s="9">
        <f ca="1">IF(OR(INDIRECT(CONCATENATE("'2018-12 (Д)'!H",TEXT(MATCH($C56,'2018-12 (Д)'!$C$2:$C$100,0)+1,0)))="Н/Д",INDIRECT(CONCATENATE("'2018-11 (Д)'!H",TEXT(MATCH($C56,'2018-11 (Д)'!$C$2:$C$100,0)+1,0)))="Н/Д",AND(INDIRECT(CONCATENATE("'2018-12 (Д)'!H",TEXT(MATCH($C56,'2018-12 (Д)'!$C$2:$C$100,0)+1,0)))="Н/Д",INDIRECT(CONCATENATE("'2018-11 (Д)'!H",TEXT(MATCH($C56,'2018-11 (Д)'!$C$2:$C$100,0)+1,0))))),"Н/Д",((INDIRECT(CONCATENATE("'2018-12 (Д)'!H",TEXT(MATCH($C56,'2018-12 (Д)'!$C$2:$C$100,0)+1,0)))-INDIRECT(CONCATENATE("'2018-11 (Д)'!H",TEXT(MATCH($C56,'2018-11 (Д)'!$C$2:$C$100,0)+1,0))))/INDIRECT(CONCATENATE("'2018-11 (Д)'!H",TEXT(MATCH($C56,'2018-11 (Д)'!$C$2:$C$100,0)+1,0))))*100)</f>
        <v>0.50409561210642229</v>
      </c>
      <c r="AV56" s="9"/>
      <c r="AW56" s="9">
        <f ca="1">IF(OR(INDIRECT(CONCATENATE("'2018-03 (Д)'!I",TEXT(MATCH($C56,'2018-03 (Д)'!$C$2:$C$100,0)+1,0)))="Н/Д",INDIRECT(CONCATENATE("'2018-02 (Д)'!I",TEXT(MATCH($C56,'2018-02 (Д)'!$C$2:$C$100,0)+1,0)))="Н/Д",AND(INDIRECT(CONCATENATE("'2018-03 (Д)'!I",TEXT(MATCH($C56,'2018-03 (Д)'!$C$2:$C$100,0)+1,0)))="Н/Д",INDIRECT(CONCATENATE("'2018-02 (Д)'!I",TEXT(MATCH($C56,'2018-02 (Д)'!$C$2:$C$100,0)+1,0))))),"Н/Д",((INDIRECT(CONCATENATE("'2018-03 (Д)'!I",TEXT(MATCH($C56,'2018-03 (Д)'!$C$2:$C$100,0)+1,0)))-INDIRECT(CONCATENATE("'2018-02 (Д)'!I",TEXT(MATCH($C56,'2018-02 (Д)'!$C$2:$C$100,0)+1,0))))/INDIRECT(CONCATENATE("'2018-02 (Д)'!I",TEXT(MATCH($C56,'2018-02 (Д)'!$C$2:$C$100,0)+1,0))))*100)</f>
        <v>-37.860616775389438</v>
      </c>
      <c r="AX56" s="9">
        <f ca="1">IF(OR(INDIRECT(CONCATENATE("'2018-04 (Д)'!I",TEXT(MATCH($C56,'2018-04 (Д)'!$C$2:$C$100,0)+1,0)))="Н/Д",INDIRECT(CONCATENATE("'2018-03 (Д)'!I",TEXT(MATCH($C56,'2018-03 (Д)'!$C$2:$C$100,0)+1,0)))="Н/Д",AND(INDIRECT(CONCATENATE("'2018-04 (Д)'!I",TEXT(MATCH($C56,'2018-04 (Д)'!$C$2:$C$100,0)+1,0)))="Н/Д",INDIRECT(CONCATENATE("'2018-03 (Д)'!I",TEXT(MATCH($C56,'2018-03 (Д)'!$C$2:$C$100,0)+1,0))))),"Н/Д",((INDIRECT(CONCATENATE("'2018-04 (Д)'!I",TEXT(MATCH($C56,'2018-04 (Д)'!$C$2:$C$100,0)+1,0)))-INDIRECT(CONCATENATE("'2018-03 (Д)'!I",TEXT(MATCH($C56,'2018-03 (Д)'!$C$2:$C$100,0)+1,0))))/INDIRECT(CONCATENATE("'2018-03 (Д)'!I",TEXT(MATCH($C56,'2018-03 (Д)'!$C$2:$C$100,0)+1,0))))*100)</f>
        <v>71.064235173221419</v>
      </c>
      <c r="AY56" s="9">
        <f ca="1">IF(OR(INDIRECT(CONCATENATE("'2018-05 (Д)'!I",TEXT(MATCH($C56,'2018-05 (Д)'!$C$2:$C$100,0)+1,0)))="Н/Д",INDIRECT(CONCATENATE("'2018-04 (Д)'!I",TEXT(MATCH($C56,'2018-04 (Д)'!$C$2:$C$100,0)+1,0)))="Н/Д",AND(INDIRECT(CONCATENATE("'2018-05 (Д)'!I",TEXT(MATCH($C56,'2018-05 (Д)'!$C$2:$C$100,0)+1,0)))="Н/Д",INDIRECT(CONCATENATE("'2018-04 (Д)'!I",TEXT(MATCH($C56,'2018-04 (Д)'!$C$2:$C$100,0)+1,0))))),"Н/Д",((INDIRECT(CONCATENATE("'2018-05 (Д)'!I",TEXT(MATCH($C56,'2018-05 (Д)'!$C$2:$C$100,0)+1,0)))-INDIRECT(CONCATENATE("'2018-04 (Д)'!I",TEXT(MATCH($C56,'2018-04 (Д)'!$C$2:$C$100,0)+1,0))))/INDIRECT(CONCATENATE("'2018-04 (Д)'!I",TEXT(MATCH($C56,'2018-04 (Д)'!$C$2:$C$100,0)+1,0))))*100)</f>
        <v>-5.2813879598832472</v>
      </c>
      <c r="AZ56" s="9">
        <f ca="1">IF(OR(INDIRECT(CONCATENATE("'2018-06 (Д)'!I",TEXT(MATCH($C56,'2018-06 (Д)'!$C$2:$C$100,0)+1,0)))="Н/Д",INDIRECT(CONCATENATE("'2018-05 (Д)'!I",TEXT(MATCH($C56,'2018-05 (Д)'!$C$2:$C$100,0)+1,0)))="Н/Д",AND(INDIRECT(CONCATENATE("'2018-06 (Д)'!I",TEXT(MATCH($C56,'2018-06 (Д)'!$C$2:$C$100,0)+1,0)))="Н/Д",INDIRECT(CONCATENATE("'2018-05 (Д)'!I",TEXT(MATCH($C56,'2018-05 (Д)'!$C$2:$C$100,0)+1,0))))),"Н/Д",((INDIRECT(CONCATENATE("'2018-06 (Д)'!I",TEXT(MATCH($C56,'2018-06 (Д)'!$C$2:$C$100,0)+1,0)))-INDIRECT(CONCATENATE("'2018-05 (Д)'!I",TEXT(MATCH($C56,'2018-05 (Д)'!$C$2:$C$100,0)+1,0))))/INDIRECT(CONCATENATE("'2018-05 (Д)'!I",TEXT(MATCH($C56,'2018-05 (Д)'!$C$2:$C$100,0)+1,0))))*100)</f>
        <v>4.0090891946653926</v>
      </c>
      <c r="BA56" s="9">
        <f ca="1">IF(OR(INDIRECT(CONCATENATE("'2018-07 (Д)'!I",TEXT(MATCH($C56,'2018-07 (Д)'!$C$2:$C$100,0)+1,0)))="Н/Д",INDIRECT(CONCATENATE("'2018-06 (Д)'!I",TEXT(MATCH($C56,'2018-06 (Д)'!$C$2:$C$100,0)+1,0)))="Н/Д",AND(INDIRECT(CONCATENATE("'2018-07 (Д)'!I",TEXT(MATCH($C56,'2018-07 (Д)'!$C$2:$C$100,0)+1,0)))="Н/Д",INDIRECT(CONCATENATE("'2018-06 (Д)'!I",TEXT(MATCH($C56,'2018-06 (Д)'!$C$2:$C$100,0)+1,0))))),"Н/Д",((INDIRECT(CONCATENATE("'2018-07 (Д)'!I",TEXT(MATCH($C56,'2018-07 (Д)'!$C$2:$C$100,0)+1,0)))-INDIRECT(CONCATENATE("'2018-06 (Д)'!I",TEXT(MATCH($C56,'2018-06 (Д)'!$C$2:$C$100,0)+1,0))))/INDIRECT(CONCATENATE("'2018-06 (Д)'!I",TEXT(MATCH($C56,'2018-06 (Д)'!$C$2:$C$100,0)+1,0))))*100)</f>
        <v>5.0855514912464166</v>
      </c>
      <c r="BB56" s="9">
        <f ca="1">IF(OR(INDIRECT(CONCATENATE("'2018-08 (Д)'!I",TEXT(MATCH($C56,'2018-08 (Д)'!$C$2:$C$100,0)+1,0)))="Н/Д",INDIRECT(CONCATENATE("'2018-07 (Д)'!I",TEXT(MATCH($C56,'2018-07 (Д)'!$C$2:$C$100,0)+1,0)))="Н/Д",AND(INDIRECT(CONCATENATE("'2018-08 (Д)'!I",TEXT(MATCH($C56,'2018-08 (Д)'!$C$2:$C$100,0)+1,0)))="Н/Д",INDIRECT(CONCATENATE("'2018-07 (Д)'!I",TEXT(MATCH($C56,'2018-07 (Д)'!$C$2:$C$100,0)+1,0))))),"Н/Д",((INDIRECT(CONCATENATE("'2018-08 (Д)'!I",TEXT(MATCH($C56,'2018-08 (Д)'!$C$2:$C$100,0)+1,0)))-INDIRECT(CONCATENATE("'2018-07 (Д)'!I",TEXT(MATCH($C56,'2018-07 (Д)'!$C$2:$C$100,0)+1,0))))/INDIRECT(CONCATENATE("'2018-07 (Д)'!I",TEXT(MATCH($C56,'2018-07 (Д)'!$C$2:$C$100,0)+1,0))))*100)</f>
        <v>11.474275891916738</v>
      </c>
      <c r="BC56" s="9">
        <f ca="1">IF(OR(INDIRECT(CONCATENATE("'2018-09 (Д)'!I",TEXT(MATCH($C56,'2018-09 (Д)'!$C$2:$C$100,0)+1,0)))="Н/Д",INDIRECT(CONCATENATE("'2018-08 (Д)'!I",TEXT(MATCH($C56,'2018-08 (Д)'!$C$2:$C$100,0)+1,0)))="Н/Д",AND(INDIRECT(CONCATENATE("'2018-09 (Д)'!I",TEXT(MATCH($C56,'2018-09 (Д)'!$C$2:$C$100,0)+1,0)))="Н/Д",INDIRECT(CONCATENATE("'2018-08 (Д)'!I",TEXT(MATCH($C56,'2018-08 (Д)'!$C$2:$C$100,0)+1,0))))),"Н/Д",((INDIRECT(CONCATENATE("'2018-09 (Д)'!I",TEXT(MATCH($C56,'2018-09 (Д)'!$C$2:$C$100,0)+1,0)))-INDIRECT(CONCATENATE("'2018-08 (Д)'!I",TEXT(MATCH($C56,'2018-08 (Д)'!$C$2:$C$100,0)+1,0))))/INDIRECT(CONCATENATE("'2018-08 (Д)'!I",TEXT(MATCH($C56,'2018-08 (Д)'!$C$2:$C$100,0)+1,0))))*100)</f>
        <v>-2.7490390669419202</v>
      </c>
      <c r="BD56" s="9">
        <f ca="1">IF(OR(INDIRECT(CONCATENATE("'2018-10 (Д)'!I",TEXT(MATCH($C56,'2018-10 (Д)'!$C$2:$C$100,0)+1,0)))="Н/Д",INDIRECT(CONCATENATE("'2018-09 (Д)'!I",TEXT(MATCH($C56,'2018-09 (Д)'!$C$2:$C$100,0)+1,0)))="Н/Д",AND(INDIRECT(CONCATENATE("'2018-10 (Д)'!I",TEXT(MATCH($C56,'2018-10 (Д)'!$C$2:$C$100,0)+1,0)))="Н/Д",INDIRECT(CONCATENATE("'2018-09 (Д)'!I",TEXT(MATCH($C56,'2018-09 (Д)'!$C$2:$C$100,0)+1,0))))),"Н/Д",((INDIRECT(CONCATENATE("'2018-10 (Д)'!I",TEXT(MATCH($C56,'2018-10 (Д)'!$C$2:$C$100,0)+1,0)))-INDIRECT(CONCATENATE("'2018-09 (Д)'!I",TEXT(MATCH($C56,'2018-09 (Д)'!$C$2:$C$100,0)+1,0))))/INDIRECT(CONCATENATE("'2018-09 (Д)'!I",TEXT(MATCH($C56,'2018-09 (Д)'!$C$2:$C$100,0)+1,0))))*100)</f>
        <v>-7.1235728554274509</v>
      </c>
      <c r="BE56" s="9">
        <f ca="1">IF(OR(INDIRECT(CONCATENATE("'2018-11 (Д)'!I",TEXT(MATCH($C56,'2018-11 (Д)'!$C$2:$C$100,0)+1,0)))="Н/Д",INDIRECT(CONCATENATE("'2018-10 (Д)'!I",TEXT(MATCH($C56,'2018-10 (Д)'!$C$2:$C$100,0)+1,0)))="Н/Д",AND(INDIRECT(CONCATENATE("'2018-11 (Д)'!I",TEXT(MATCH($C56,'2018-11 (Д)'!$C$2:$C$100,0)+1,0)))="Н/Д",INDIRECT(CONCATENATE("'2018-10 (Д)'!I",TEXT(MATCH($C56,'2018-10 (Д)'!$C$2:$C$100,0)+1,0))))),"Н/Д",((INDIRECT(CONCATENATE("'2018-11 (Д)'!I",TEXT(MATCH($C56,'2018-11 (Д)'!$C$2:$C$100,0)+1,0)))-INDIRECT(CONCATENATE("'2018-10 (Д)'!I",TEXT(MATCH($C56,'2018-10 (Д)'!$C$2:$C$100,0)+1,0))))/INDIRECT(CONCATENATE("'2018-10 (Д)'!I",TEXT(MATCH($C56,'2018-10 (Д)'!$C$2:$C$100,0)+1,0))))*100)</f>
        <v>-11.335641228894826</v>
      </c>
      <c r="BF56" s="9">
        <f ca="1">IF(OR(INDIRECT(CONCATENATE("'2018-12 (Д)'!I",TEXT(MATCH($C56,'2018-12 (Д)'!$C$2:$C$100,0)+1,0)))="Н/Д",INDIRECT(CONCATENATE("'2018-11 (Д)'!I",TEXT(MATCH($C56,'2018-11 (Д)'!$C$2:$C$100,0)+1,0)))="Н/Д",AND(INDIRECT(CONCATENATE("'2018-12 (Д)'!I",TEXT(MATCH($C56,'2018-12 (Д)'!$C$2:$C$100,0)+1,0)))="Н/Д",INDIRECT(CONCATENATE("'2018-11 (Д)'!I",TEXT(MATCH($C56,'2018-11 (Д)'!$C$2:$C$100,0)+1,0))))),"Н/Д",((INDIRECT(CONCATENATE("'2018-12 (Д)'!I",TEXT(MATCH($C56,'2018-12 (Д)'!$C$2:$C$100,0)+1,0)))-INDIRECT(CONCATENATE("'2018-11 (Д)'!I",TEXT(MATCH($C56,'2018-11 (Д)'!$C$2:$C$100,0)+1,0))))/INDIRECT(CONCATENATE("'2018-11 (Д)'!I",TEXT(MATCH($C56,'2018-11 (Д)'!$C$2:$C$100,0)+1,0))))*100)</f>
        <v>3.4675597219135481</v>
      </c>
      <c r="BG56" s="9"/>
      <c r="BH56" s="9" t="str">
        <f ca="1">IF(OR(INDIRECT(CONCATENATE("'2018-03 (Д)'!J",TEXT(MATCH($C56,'2018-03 (Д)'!$C$2:$C$100,0)+1,0)))="Н/Д",INDIRECT(CONCATENATE("'2018-02 (Д)'!J",TEXT(MATCH($C56,'2018-02 (Д)'!$C$2:$C$100,0)+1,0)))="Н/Д",AND(INDIRECT(CONCATENATE("'2018-03 (Д)'!J",TEXT(MATCH($C56,'2018-03 (Д)'!$C$2:$C$100,0)+1,0)))="Н/Д",INDIRECT(CONCATENATE("'2018-02 (Д)'!J",TEXT(MATCH($C56,'2018-02 (Д)'!$C$2:$C$100,0)+1,0))))),"Н/Д",((INDIRECT(CONCATENATE("'2018-03 (Д)'!J",TEXT(MATCH($C56,'2018-03 (Д)'!$C$2:$C$100,0)+1,0)))-INDIRECT(CONCATENATE("'2018-02 (Д)'!J",TEXT(MATCH($C56,'2018-02 (Д)'!$C$2:$C$100,0)+1,0))))/INDIRECT(CONCATENATE("'2018-02 (Д)'!J",TEXT(MATCH($C56,'2018-02 (Д)'!$C$2:$C$100,0)+1,0))))*100)</f>
        <v>Н/Д</v>
      </c>
      <c r="BI56" s="9" t="str">
        <f ca="1">IF(OR(INDIRECT(CONCATENATE("'2018-04 (Д)'!J",TEXT(MATCH($C56,'2018-04 (Д)'!$C$2:$C$100,0)+1,0)))="Н/Д",INDIRECT(CONCATENATE("'2018-03 (Д)'!J",TEXT(MATCH($C56,'2018-03 (Д)'!$C$2:$C$100,0)+1,0)))="Н/Д",AND(INDIRECT(CONCATENATE("'2018-04 (Д)'!J",TEXT(MATCH($C56,'2018-04 (Д)'!$C$2:$C$100,0)+1,0)))="Н/Д",INDIRECT(CONCATENATE("'2018-03 (Д)'!J",TEXT(MATCH($C56,'2018-03 (Д)'!$C$2:$C$100,0)+1,0))))),"Н/Д",((INDIRECT(CONCATENATE("'2018-04 (Д)'!J",TEXT(MATCH($C56,'2018-04 (Д)'!$C$2:$C$100,0)+1,0)))-INDIRECT(CONCATENATE("'2018-03 (Д)'!J",TEXT(MATCH($C56,'2018-03 (Д)'!$C$2:$C$100,0)+1,0))))/INDIRECT(CONCATENATE("'2018-03 (Д)'!J",TEXT(MATCH($C56,'2018-03 (Д)'!$C$2:$C$100,0)+1,0))))*100)</f>
        <v>Н/Д</v>
      </c>
      <c r="BJ56" s="9" t="str">
        <f ca="1">IF(OR(INDIRECT(CONCATENATE("'2018-05 (Д)'!J",TEXT(MATCH($C56,'2018-05 (Д)'!$C$2:$C$100,0)+1,0)))="Н/Д",INDIRECT(CONCATENATE("'2018-04 (Д)'!J",TEXT(MATCH($C56,'2018-04 (Д)'!$C$2:$C$100,0)+1,0)))="Н/Д",AND(INDIRECT(CONCATENATE("'2018-05 (Д)'!J",TEXT(MATCH($C56,'2018-05 (Д)'!$C$2:$C$100,0)+1,0)))="Н/Д",INDIRECT(CONCATENATE("'2018-04 (Д)'!J",TEXT(MATCH($C56,'2018-04 (Д)'!$C$2:$C$100,0)+1,0))))),"Н/Д",((INDIRECT(CONCATENATE("'2018-05 (Д)'!J",TEXT(MATCH($C56,'2018-05 (Д)'!$C$2:$C$100,0)+1,0)))-INDIRECT(CONCATENATE("'2018-04 (Д)'!J",TEXT(MATCH($C56,'2018-04 (Д)'!$C$2:$C$100,0)+1,0))))/INDIRECT(CONCATENATE("'2018-04 (Д)'!J",TEXT(MATCH($C56,'2018-04 (Д)'!$C$2:$C$100,0)+1,0))))*100)</f>
        <v>Н/Д</v>
      </c>
      <c r="BK56" s="9" t="str">
        <f ca="1">IF(OR(INDIRECT(CONCATENATE("'2018-06 (Д)'!J",TEXT(MATCH($C56,'2018-06 (Д)'!$C$2:$C$100,0)+1,0)))="Н/Д",INDIRECT(CONCATENATE("'2018-05 (Д)'!J",TEXT(MATCH($C56,'2018-05 (Д)'!$C$2:$C$100,0)+1,0)))="Н/Д",AND(INDIRECT(CONCATENATE("'2018-06 (Д)'!J",TEXT(MATCH($C56,'2018-06 (Д)'!$C$2:$C$100,0)+1,0)))="Н/Д",INDIRECT(CONCATENATE("'2018-05 (Д)'!J",TEXT(MATCH($C56,'2018-05 (Д)'!$C$2:$C$100,0)+1,0))))),"Н/Д",((INDIRECT(CONCATENATE("'2018-06 (Д)'!J",TEXT(MATCH($C56,'2018-06 (Д)'!$C$2:$C$100,0)+1,0)))-INDIRECT(CONCATENATE("'2018-05 (Д)'!J",TEXT(MATCH($C56,'2018-05 (Д)'!$C$2:$C$100,0)+1,0))))/INDIRECT(CONCATENATE("'2018-05 (Д)'!J",TEXT(MATCH($C56,'2018-05 (Д)'!$C$2:$C$100,0)+1,0))))*100)</f>
        <v>Н/Д</v>
      </c>
      <c r="BL56" s="9" t="str">
        <f ca="1">IF(OR(INDIRECT(CONCATENATE("'2018-07 (Д)'!J",TEXT(MATCH($C56,'2018-07 (Д)'!$C$2:$C$100,0)+1,0)))="Н/Д",INDIRECT(CONCATENATE("'2018-06 (Д)'!J",TEXT(MATCH($C56,'2018-06 (Д)'!$C$2:$C$100,0)+1,0)))="Н/Д",AND(INDIRECT(CONCATENATE("'2018-07 (Д)'!J",TEXT(MATCH($C56,'2018-07 (Д)'!$C$2:$C$100,0)+1,0)))="Н/Д",INDIRECT(CONCATENATE("'2018-06 (Д)'!J",TEXT(MATCH($C56,'2018-06 (Д)'!$C$2:$C$100,0)+1,0))))),"Н/Д",((INDIRECT(CONCATENATE("'2018-07 (Д)'!J",TEXT(MATCH($C56,'2018-07 (Д)'!$C$2:$C$100,0)+1,0)))-INDIRECT(CONCATENATE("'2018-06 (Д)'!J",TEXT(MATCH($C56,'2018-06 (Д)'!$C$2:$C$100,0)+1,0))))/INDIRECT(CONCATENATE("'2018-06 (Д)'!J",TEXT(MATCH($C56,'2018-06 (Д)'!$C$2:$C$100,0)+1,0))))*100)</f>
        <v>Н/Д</v>
      </c>
      <c r="BM56" s="9" t="str">
        <f ca="1">IF(OR(INDIRECT(CONCATENATE("'2018-08 (Д)'!J",TEXT(MATCH($C56,'2018-08 (Д)'!$C$2:$C$100,0)+1,0)))="Н/Д",INDIRECT(CONCATENATE("'2018-07 (Д)'!J",TEXT(MATCH($C56,'2018-07 (Д)'!$C$2:$C$100,0)+1,0)))="Н/Д",AND(INDIRECT(CONCATENATE("'2018-08 (Д)'!J",TEXT(MATCH($C56,'2018-08 (Д)'!$C$2:$C$100,0)+1,0)))="Н/Д",INDIRECT(CONCATENATE("'2018-07 (Д)'!J",TEXT(MATCH($C56,'2018-07 (Д)'!$C$2:$C$100,0)+1,0))))),"Н/Д",((INDIRECT(CONCATENATE("'2018-08 (Д)'!J",TEXT(MATCH($C56,'2018-08 (Д)'!$C$2:$C$100,0)+1,0)))-INDIRECT(CONCATENATE("'2018-07 (Д)'!J",TEXT(MATCH($C56,'2018-07 (Д)'!$C$2:$C$100,0)+1,0))))/INDIRECT(CONCATENATE("'2018-07 (Д)'!J",TEXT(MATCH($C56,'2018-07 (Д)'!$C$2:$C$100,0)+1,0))))*100)</f>
        <v>Н/Д</v>
      </c>
      <c r="BN56" s="9" t="str">
        <f ca="1">IF(OR(INDIRECT(CONCATENATE("'2018-09 (Д)'!J",TEXT(MATCH($C56,'2018-09 (Д)'!$C$2:$C$100,0)+1,0)))="Н/Д",INDIRECT(CONCATENATE("'2018-08 (Д)'!J",TEXT(MATCH($C56,'2018-08 (Д)'!$C$2:$C$100,0)+1,0)))="Н/Д",AND(INDIRECT(CONCATENATE("'2018-09 (Д)'!J",TEXT(MATCH($C56,'2018-09 (Д)'!$C$2:$C$100,0)+1,0)))="Н/Д",INDIRECT(CONCATENATE("'2018-08 (Д)'!J",TEXT(MATCH($C56,'2018-08 (Д)'!$C$2:$C$100,0)+1,0))))),"Н/Д",((INDIRECT(CONCATENATE("'2018-09 (Д)'!J",TEXT(MATCH($C56,'2018-09 (Д)'!$C$2:$C$100,0)+1,0)))-INDIRECT(CONCATENATE("'2018-08 (Д)'!J",TEXT(MATCH($C56,'2018-08 (Д)'!$C$2:$C$100,0)+1,0))))/INDIRECT(CONCATENATE("'2018-08 (Д)'!J",TEXT(MATCH($C56,'2018-08 (Д)'!$C$2:$C$100,0)+1,0))))*100)</f>
        <v>Н/Д</v>
      </c>
      <c r="BO56" s="9" t="str">
        <f ca="1">IF(OR(INDIRECT(CONCATENATE("'2018-10 (Д)'!J",TEXT(MATCH($C56,'2018-10 (Д)'!$C$2:$C$100,0)+1,0)))="Н/Д",INDIRECT(CONCATENATE("'2018-09 (Д)'!J",TEXT(MATCH($C56,'2018-09 (Д)'!$C$2:$C$100,0)+1,0)))="Н/Д",AND(INDIRECT(CONCATENATE("'2018-10 (Д)'!J",TEXT(MATCH($C56,'2018-10 (Д)'!$C$2:$C$100,0)+1,0)))="Н/Д",INDIRECT(CONCATENATE("'2018-09 (Д)'!J",TEXT(MATCH($C56,'2018-09 (Д)'!$C$2:$C$100,0)+1,0))))),"Н/Д",((INDIRECT(CONCATENATE("'2018-10 (Д)'!J",TEXT(MATCH($C56,'2018-10 (Д)'!$C$2:$C$100,0)+1,0)))-INDIRECT(CONCATENATE("'2018-09 (Д)'!J",TEXT(MATCH($C56,'2018-09 (Д)'!$C$2:$C$100,0)+1,0))))/INDIRECT(CONCATENATE("'2018-09 (Д)'!J",TEXT(MATCH($C56,'2018-09 (Д)'!$C$2:$C$100,0)+1,0))))*100)</f>
        <v>Н/Д</v>
      </c>
      <c r="BP56" s="9" t="str">
        <f ca="1">IF(OR(INDIRECT(CONCATENATE("'2018-11 (Д)'!J",TEXT(MATCH($C56,'2018-11 (Д)'!$C$2:$C$100,0)+1,0)))="Н/Д",INDIRECT(CONCATENATE("'2018-10 (Д)'!J",TEXT(MATCH($C56,'2018-10 (Д)'!$C$2:$C$100,0)+1,0)))="Н/Д",AND(INDIRECT(CONCATENATE("'2018-11 (Д)'!J",TEXT(MATCH($C56,'2018-11 (Д)'!$C$2:$C$100,0)+1,0)))="Н/Д",INDIRECT(CONCATENATE("'2018-10 (Д)'!J",TEXT(MATCH($C56,'2018-10 (Д)'!$C$2:$C$100,0)+1,0))))),"Н/Д",((INDIRECT(CONCATENATE("'2018-11 (Д)'!J",TEXT(MATCH($C56,'2018-11 (Д)'!$C$2:$C$100,0)+1,0)))-INDIRECT(CONCATENATE("'2018-10 (Д)'!J",TEXT(MATCH($C56,'2018-10 (Д)'!$C$2:$C$100,0)+1,0))))/INDIRECT(CONCATENATE("'2018-10 (Д)'!J",TEXT(MATCH($C56,'2018-10 (Д)'!$C$2:$C$100,0)+1,0))))*100)</f>
        <v>Н/Д</v>
      </c>
      <c r="BQ56" s="9" t="str">
        <f ca="1">IF(OR(INDIRECT(CONCATENATE("'2018-12 (Д)'!J",TEXT(MATCH($C56,'2018-12 (Д)'!$C$2:$C$100,0)+1,0)))="Н/Д",INDIRECT(CONCATENATE("'2018-11 (Д)'!J",TEXT(MATCH($C56,'2018-11 (Д)'!$C$2:$C$100,0)+1,0)))="Н/Д",AND(INDIRECT(CONCATENATE("'2018-12 (Д)'!J",TEXT(MATCH($C56,'2018-12 (Д)'!$C$2:$C$100,0)+1,0)))="Н/Д",INDIRECT(CONCATENATE("'2018-11 (Д)'!J",TEXT(MATCH($C56,'2018-11 (Д)'!$C$2:$C$100,0)+1,0))))),"Н/Д",((INDIRECT(CONCATENATE("'2018-12 (Д)'!J",TEXT(MATCH($C56,'2018-12 (Д)'!$C$2:$C$100,0)+1,0)))-INDIRECT(CONCATENATE("'2018-11 (Д)'!J",TEXT(MATCH($C56,'2018-11 (Д)'!$C$2:$C$100,0)+1,0))))/INDIRECT(CONCATENATE("'2018-11 (Д)'!J",TEXT(MATCH($C56,'2018-11 (Д)'!$C$2:$C$100,0)+1,0))))*100)</f>
        <v>Н/Д</v>
      </c>
      <c r="BR56" s="9"/>
      <c r="BS56" s="9">
        <f ca="1">IF(OR(INDIRECT(CONCATENATE("'2018-03 (Д)'!K",TEXT(MATCH($C56,'2018-03 (Д)'!$C$2:$C$100,0)+1,0)))="Н/Д",INDIRECT(CONCATENATE("'2018-02 (Д)'!K",TEXT(MATCH($C56,'2018-02 (Д)'!$C$2:$C$100,0)+1,0)))="Н/Д",AND(INDIRECT(CONCATENATE("'2018-03 (Д)'!K",TEXT(MATCH($C56,'2018-03 (Д)'!$C$2:$C$100,0)+1,0)))="Н/Д",INDIRECT(CONCATENATE("'2018-02 (Д)'!K",TEXT(MATCH($C56,'2018-02 (Д)'!$C$2:$C$100,0)+1,0))))),"Н/Д",((INDIRECT(CONCATENATE("'2018-03 (Д)'!K",TEXT(MATCH($C56,'2018-03 (Д)'!$C$2:$C$100,0)+1,0)))-INDIRECT(CONCATENATE("'2018-02 (Д)'!K",TEXT(MATCH($C56,'2018-02 (Д)'!$C$2:$C$100,0)+1,0))))/INDIRECT(CONCATENATE("'2018-02 (Д)'!K",TEXT(MATCH($C56,'2018-02 (Д)'!$C$2:$C$100,0)+1,0))))*100)</f>
        <v>-46.356374174300811</v>
      </c>
      <c r="BT56" s="9">
        <f ca="1">IF(OR(INDIRECT(CONCATENATE("'2018-04 (Д)'!K",TEXT(MATCH($C56,'2018-04 (Д)'!$C$2:$C$100,0)+1,0)))="Н/Д",INDIRECT(CONCATENATE("'2018-03 (Д)'!K",TEXT(MATCH($C56,'2018-03 (Д)'!$C$2:$C$100,0)+1,0)))="Н/Д",AND(INDIRECT(CONCATENATE("'2018-04 (Д)'!K",TEXT(MATCH($C56,'2018-04 (Д)'!$C$2:$C$100,0)+1,0)))="Н/Д",INDIRECT(CONCATENATE("'2018-03 (Д)'!K",TEXT(MATCH($C56,'2018-03 (Д)'!$C$2:$C$100,0)+1,0))))),"Н/Д",((INDIRECT(CONCATENATE("'2018-04 (Д)'!K",TEXT(MATCH($C56,'2018-04 (Д)'!$C$2:$C$100,0)+1,0)))-INDIRECT(CONCATENATE("'2018-03 (Д)'!K",TEXT(MATCH($C56,'2018-03 (Д)'!$C$2:$C$100,0)+1,0))))/INDIRECT(CONCATENATE("'2018-03 (Д)'!K",TEXT(MATCH($C56,'2018-03 (Д)'!$C$2:$C$100,0)+1,0))))*100)</f>
        <v>151.7637523876999</v>
      </c>
      <c r="BU56" s="9">
        <f ca="1">IF(OR(INDIRECT(CONCATENATE("'2018-05 (Д)'!K",TEXT(MATCH($C56,'2018-05 (Д)'!$C$2:$C$100,0)+1,0)))="Н/Д",INDIRECT(CONCATENATE("'2018-04 (Д)'!K",TEXT(MATCH($C56,'2018-04 (Д)'!$C$2:$C$100,0)+1,0)))="Н/Д",AND(INDIRECT(CONCATENATE("'2018-05 (Д)'!K",TEXT(MATCH($C56,'2018-05 (Д)'!$C$2:$C$100,0)+1,0)))="Н/Д",INDIRECT(CONCATENATE("'2018-04 (Д)'!K",TEXT(MATCH($C56,'2018-04 (Д)'!$C$2:$C$100,0)+1,0))))),"Н/Д",((INDIRECT(CONCATENATE("'2018-05 (Д)'!K",TEXT(MATCH($C56,'2018-05 (Д)'!$C$2:$C$100,0)+1,0)))-INDIRECT(CONCATENATE("'2018-04 (Д)'!K",TEXT(MATCH($C56,'2018-04 (Д)'!$C$2:$C$100,0)+1,0))))/INDIRECT(CONCATENATE("'2018-04 (Д)'!K",TEXT(MATCH($C56,'2018-04 (Д)'!$C$2:$C$100,0)+1,0))))*100)</f>
        <v>185.34891869714352</v>
      </c>
      <c r="BV56" s="9">
        <f ca="1">IF(OR(INDIRECT(CONCATENATE("'2018-06 (Д)'!K",TEXT(MATCH($C56,'2018-06 (Д)'!$C$2:$C$100,0)+1,0)))="Н/Д",INDIRECT(CONCATENATE("'2018-05 (Д)'!K",TEXT(MATCH($C56,'2018-05 (Д)'!$C$2:$C$100,0)+1,0)))="Н/Д",AND(INDIRECT(CONCATENATE("'2018-06 (Д)'!K",TEXT(MATCH($C56,'2018-06 (Д)'!$C$2:$C$100,0)+1,0)))="Н/Д",INDIRECT(CONCATENATE("'2018-05 (Д)'!K",TEXT(MATCH($C56,'2018-05 (Д)'!$C$2:$C$100,0)+1,0))))),"Н/Д",((INDIRECT(CONCATENATE("'2018-06 (Д)'!K",TEXT(MATCH($C56,'2018-06 (Д)'!$C$2:$C$100,0)+1,0)))-INDIRECT(CONCATENATE("'2018-05 (Д)'!K",TEXT(MATCH($C56,'2018-05 (Д)'!$C$2:$C$100,0)+1,0))))/INDIRECT(CONCATENATE("'2018-05 (Д)'!K",TEXT(MATCH($C56,'2018-05 (Д)'!$C$2:$C$100,0)+1,0))))*100)</f>
        <v>-73.954523486375763</v>
      </c>
      <c r="BW56" s="9">
        <f ca="1">IF(OR(INDIRECT(CONCATENATE("'2018-07 (Д)'!K",TEXT(MATCH($C56,'2018-07 (Д)'!$C$2:$C$100,0)+1,0)))="Н/Д",INDIRECT(CONCATENATE("'2018-06 (Д)'!K",TEXT(MATCH($C56,'2018-06 (Д)'!$C$2:$C$100,0)+1,0)))="Н/Д",AND(INDIRECT(CONCATENATE("'2018-07 (Д)'!K",TEXT(MATCH($C56,'2018-07 (Д)'!$C$2:$C$100,0)+1,0)))="Н/Д",INDIRECT(CONCATENATE("'2018-06 (Д)'!K",TEXT(MATCH($C56,'2018-06 (Д)'!$C$2:$C$100,0)+1,0))))),"Н/Д",((INDIRECT(CONCATENATE("'2018-07 (Д)'!K",TEXT(MATCH($C56,'2018-07 (Д)'!$C$2:$C$100,0)+1,0)))-INDIRECT(CONCATENATE("'2018-06 (Д)'!K",TEXT(MATCH($C56,'2018-06 (Д)'!$C$2:$C$100,0)+1,0))))/INDIRECT(CONCATENATE("'2018-06 (Д)'!K",TEXT(MATCH($C56,'2018-06 (Д)'!$C$2:$C$100,0)+1,0))))*100)</f>
        <v>-48.267251655284824</v>
      </c>
      <c r="BX56" s="9">
        <f ca="1">IF(OR(INDIRECT(CONCATENATE("'2018-08 (Д)'!K",TEXT(MATCH($C56,'2018-08 (Д)'!$C$2:$C$100,0)+1,0)))="Н/Д",INDIRECT(CONCATENATE("'2018-07 (Д)'!K",TEXT(MATCH($C56,'2018-07 (Д)'!$C$2:$C$100,0)+1,0)))="Н/Д",AND(INDIRECT(CONCATENATE("'2018-08 (Д)'!K",TEXT(MATCH($C56,'2018-08 (Д)'!$C$2:$C$100,0)+1,0)))="Н/Д",INDIRECT(CONCATENATE("'2018-07 (Д)'!K",TEXT(MATCH($C56,'2018-07 (Д)'!$C$2:$C$100,0)+1,0))))),"Н/Д",((INDIRECT(CONCATENATE("'2018-08 (Д)'!K",TEXT(MATCH($C56,'2018-08 (Д)'!$C$2:$C$100,0)+1,0)))-INDIRECT(CONCATENATE("'2018-07 (Д)'!K",TEXT(MATCH($C56,'2018-07 (Д)'!$C$2:$C$100,0)+1,0))))/INDIRECT(CONCATENATE("'2018-07 (Д)'!K",TEXT(MATCH($C56,'2018-07 (Д)'!$C$2:$C$100,0)+1,0))))*100)</f>
        <v>429.31190882597684</v>
      </c>
      <c r="BY56" s="9">
        <f ca="1">IF(OR(INDIRECT(CONCATENATE("'2018-09 (Д)'!K",TEXT(MATCH($C56,'2018-09 (Д)'!$C$2:$C$100,0)+1,0)))="Н/Д",INDIRECT(CONCATENATE("'2018-08 (Д)'!K",TEXT(MATCH($C56,'2018-08 (Д)'!$C$2:$C$100,0)+1,0)))="Н/Д",AND(INDIRECT(CONCATENATE("'2018-09 (Д)'!K",TEXT(MATCH($C56,'2018-09 (Д)'!$C$2:$C$100,0)+1,0)))="Н/Д",INDIRECT(CONCATENATE("'2018-08 (Д)'!K",TEXT(MATCH($C56,'2018-08 (Д)'!$C$2:$C$100,0)+1,0))))),"Н/Д",((INDIRECT(CONCATENATE("'2018-09 (Д)'!K",TEXT(MATCH($C56,'2018-09 (Д)'!$C$2:$C$100,0)+1,0)))-INDIRECT(CONCATENATE("'2018-08 (Д)'!K",TEXT(MATCH($C56,'2018-08 (Д)'!$C$2:$C$100,0)+1,0))))/INDIRECT(CONCATENATE("'2018-08 (Д)'!K",TEXT(MATCH($C56,'2018-08 (Д)'!$C$2:$C$100,0)+1,0))))*100)</f>
        <v>-85.373579377698974</v>
      </c>
      <c r="BZ56" s="9">
        <f ca="1">IF(OR(INDIRECT(CONCATENATE("'2018-10 (Д)'!K",TEXT(MATCH($C56,'2018-10 (Д)'!$C$2:$C$100,0)+1,0)))="Н/Д",INDIRECT(CONCATENATE("'2018-09 (Д)'!K",TEXT(MATCH($C56,'2018-09 (Д)'!$C$2:$C$100,0)+1,0)))="Н/Д",AND(INDIRECT(CONCATENATE("'2018-10 (Д)'!K",TEXT(MATCH($C56,'2018-10 (Д)'!$C$2:$C$100,0)+1,0)))="Н/Д",INDIRECT(CONCATENATE("'2018-09 (Д)'!K",TEXT(MATCH($C56,'2018-09 (Д)'!$C$2:$C$100,0)+1,0))))),"Н/Д",((INDIRECT(CONCATENATE("'2018-10 (Д)'!K",TEXT(MATCH($C56,'2018-10 (Д)'!$C$2:$C$100,0)+1,0)))-INDIRECT(CONCATENATE("'2018-09 (Д)'!K",TEXT(MATCH($C56,'2018-09 (Д)'!$C$2:$C$100,0)+1,0))))/INDIRECT(CONCATENATE("'2018-09 (Д)'!K",TEXT(MATCH($C56,'2018-09 (Д)'!$C$2:$C$100,0)+1,0))))*100)</f>
        <v>-36.573067722234768</v>
      </c>
      <c r="CA56" s="9">
        <f ca="1">IF(OR(INDIRECT(CONCATENATE("'2018-11 (Д)'!K",TEXT(MATCH($C56,'2018-11 (Д)'!$C$2:$C$100,0)+1,0)))="Н/Д",INDIRECT(CONCATENATE("'2018-10 (Д)'!K",TEXT(MATCH($C56,'2018-10 (Д)'!$C$2:$C$100,0)+1,0)))="Н/Д",AND(INDIRECT(CONCATENATE("'2018-11 (Д)'!K",TEXT(MATCH($C56,'2018-11 (Д)'!$C$2:$C$100,0)+1,0)))="Н/Д",INDIRECT(CONCATENATE("'2018-10 (Д)'!K",TEXT(MATCH($C56,'2018-10 (Д)'!$C$2:$C$100,0)+1,0))))),"Н/Д",((INDIRECT(CONCATENATE("'2018-11 (Д)'!K",TEXT(MATCH($C56,'2018-11 (Д)'!$C$2:$C$100,0)+1,0)))-INDIRECT(CONCATENATE("'2018-10 (Д)'!K",TEXT(MATCH($C56,'2018-10 (Д)'!$C$2:$C$100,0)+1,0))))/INDIRECT(CONCATENATE("'2018-10 (Д)'!K",TEXT(MATCH($C56,'2018-10 (Д)'!$C$2:$C$100,0)+1,0))))*100)</f>
        <v>1077.7603305013854</v>
      </c>
      <c r="CB56" s="9">
        <f ca="1">IF(OR(INDIRECT(CONCATENATE("'2018-12 (Д)'!K",TEXT(MATCH($C56,'2018-12 (Д)'!$C$2:$C$100,0)+1,0)))="Н/Д",INDIRECT(CONCATENATE("'2018-11 (Д)'!K",TEXT(MATCH($C56,'2018-11 (Д)'!$C$2:$C$100,0)+1,0)))="Н/Д",AND(INDIRECT(CONCATENATE("'2018-12 (Д)'!K",TEXT(MATCH($C56,'2018-12 (Д)'!$C$2:$C$100,0)+1,0)))="Н/Д",INDIRECT(CONCATENATE("'2018-11 (Д)'!K",TEXT(MATCH($C56,'2018-11 (Д)'!$C$2:$C$100,0)+1,0))))),"Н/Д",((INDIRECT(CONCATENATE("'2018-12 (Д)'!K",TEXT(MATCH($C56,'2018-12 (Д)'!$C$2:$C$100,0)+1,0)))-INDIRECT(CONCATENATE("'2018-11 (Д)'!K",TEXT(MATCH($C56,'2018-11 (Д)'!$C$2:$C$100,0)+1,0))))/INDIRECT(CONCATENATE("'2018-11 (Д)'!K",TEXT(MATCH($C56,'2018-11 (Д)'!$C$2:$C$100,0)+1,0))))*100)</f>
        <v>-87.029670946670691</v>
      </c>
      <c r="CC56" s="9"/>
      <c r="CD56" s="9">
        <f ca="1">IF(OR(INDIRECT(CONCATENATE("'2018-03 (Д)'!L",TEXT(MATCH($C56,'2018-03 (Д)'!$C$2:$C$100,0)+1,0)))="Н/Д",INDIRECT(CONCATENATE("'2018-02 (Д)'!L",TEXT(MATCH($C56,'2018-02 (Д)'!$C$2:$C$100,0)+1,0)))="Н/Д",AND(INDIRECT(CONCATENATE("'2018-03 (Д)'!L",TEXT(MATCH($C56,'2018-03 (Д)'!$C$2:$C$100,0)+1,0)))="Н/Д",INDIRECT(CONCATENATE("'2018-02 (Д)'!L",TEXT(MATCH($C56,'2018-02 (Д)'!$C$2:$C$100,0)+1,0))))),"Н/Д",((INDIRECT(CONCATENATE("'2018-03 (Д)'!L",TEXT(MATCH($C56,'2018-03 (Д)'!$C$2:$C$100,0)+1,0)))-INDIRECT(CONCATENATE("'2018-02 (Д)'!L",TEXT(MATCH($C56,'2018-02 (Д)'!$C$2:$C$100,0)+1,0))))/INDIRECT(CONCATENATE("'2018-02 (Д)'!L",TEXT(MATCH($C56,'2018-02 (Д)'!$C$2:$C$100,0)+1,0))))*100)</f>
        <v>204.41414885971193</v>
      </c>
      <c r="CE56" s="9">
        <f ca="1">IF(OR(INDIRECT(CONCATENATE("'2018-04 (Д)'!L",TEXT(MATCH($C56,'2018-04 (Д)'!$C$2:$C$100,0)+1,0)))="Н/Д",INDIRECT(CONCATENATE("'2018-03 (Д)'!L",TEXT(MATCH($C56,'2018-03 (Д)'!$C$2:$C$100,0)+1,0)))="Н/Д",AND(INDIRECT(CONCATENATE("'2018-04 (Д)'!L",TEXT(MATCH($C56,'2018-04 (Д)'!$C$2:$C$100,0)+1,0)))="Н/Д",INDIRECT(CONCATENATE("'2018-03 (Д)'!L",TEXT(MATCH($C56,'2018-03 (Д)'!$C$2:$C$100,0)+1,0))))),"Н/Д",((INDIRECT(CONCATENATE("'2018-04 (Д)'!L",TEXT(MATCH($C56,'2018-04 (Д)'!$C$2:$C$100,0)+1,0)))-INDIRECT(CONCATENATE("'2018-03 (Д)'!L",TEXT(MATCH($C56,'2018-03 (Д)'!$C$2:$C$100,0)+1,0))))/INDIRECT(CONCATENATE("'2018-03 (Д)'!L",TEXT(MATCH($C56,'2018-03 (Д)'!$C$2:$C$100,0)+1,0))))*100)</f>
        <v>79.355654808053728</v>
      </c>
      <c r="CF56" s="9">
        <f ca="1">IF(OR(INDIRECT(CONCATENATE("'2018-05 (Д)'!L",TEXT(MATCH($C56,'2018-05 (Д)'!$C$2:$C$100,0)+1,0)))="Н/Д",INDIRECT(CONCATENATE("'2018-04 (Д)'!L",TEXT(MATCH($C56,'2018-04 (Д)'!$C$2:$C$100,0)+1,0)))="Н/Д",AND(INDIRECT(CONCATENATE("'2018-05 (Д)'!L",TEXT(MATCH($C56,'2018-05 (Д)'!$C$2:$C$100,0)+1,0)))="Н/Д",INDIRECT(CONCATENATE("'2018-04 (Д)'!L",TEXT(MATCH($C56,'2018-04 (Д)'!$C$2:$C$100,0)+1,0))))),"Н/Д",((INDIRECT(CONCATENATE("'2018-05 (Д)'!L",TEXT(MATCH($C56,'2018-05 (Д)'!$C$2:$C$100,0)+1,0)))-INDIRECT(CONCATENATE("'2018-04 (Д)'!L",TEXT(MATCH($C56,'2018-04 (Д)'!$C$2:$C$100,0)+1,0))))/INDIRECT(CONCATENATE("'2018-04 (Д)'!L",TEXT(MATCH($C56,'2018-04 (Д)'!$C$2:$C$100,0)+1,0))))*100)</f>
        <v>212.00216336734817</v>
      </c>
      <c r="CG56" s="9">
        <f ca="1">IF(OR(INDIRECT(CONCATENATE("'2018-06 (Д)'!L",TEXT(MATCH($C56,'2018-06 (Д)'!$C$2:$C$100,0)+1,0)))="Н/Д",INDIRECT(CONCATENATE("'2018-05 (Д)'!L",TEXT(MATCH($C56,'2018-05 (Д)'!$C$2:$C$100,0)+1,0)))="Н/Д",AND(INDIRECT(CONCATENATE("'2018-06 (Д)'!L",TEXT(MATCH($C56,'2018-06 (Д)'!$C$2:$C$100,0)+1,0)))="Н/Д",INDIRECT(CONCATENATE("'2018-05 (Д)'!L",TEXT(MATCH($C56,'2018-05 (Д)'!$C$2:$C$100,0)+1,0))))),"Н/Д",((INDIRECT(CONCATENATE("'2018-06 (Д)'!L",TEXT(MATCH($C56,'2018-06 (Д)'!$C$2:$C$100,0)+1,0)))-INDIRECT(CONCATENATE("'2018-05 (Д)'!L",TEXT(MATCH($C56,'2018-05 (Д)'!$C$2:$C$100,0)+1,0))))/INDIRECT(CONCATENATE("'2018-05 (Д)'!L",TEXT(MATCH($C56,'2018-05 (Д)'!$C$2:$C$100,0)+1,0))))*100)</f>
        <v>-26.795028178418008</v>
      </c>
      <c r="CH56" s="9">
        <f ca="1">IF(OR(INDIRECT(CONCATENATE("'2018-07 (Д)'!L",TEXT(MATCH($C56,'2018-07 (Д)'!$C$2:$C$100,0)+1,0)))="Н/Д",INDIRECT(CONCATENATE("'2018-06 (Д)'!L",TEXT(MATCH($C56,'2018-06 (Д)'!$C$2:$C$100,0)+1,0)))="Н/Д",AND(INDIRECT(CONCATENATE("'2018-07 (Д)'!L",TEXT(MATCH($C56,'2018-07 (Д)'!$C$2:$C$100,0)+1,0)))="Н/Д",INDIRECT(CONCATENATE("'2018-06 (Д)'!L",TEXT(MATCH($C56,'2018-06 (Д)'!$C$2:$C$100,0)+1,0))))),"Н/Д",((INDIRECT(CONCATENATE("'2018-07 (Д)'!L",TEXT(MATCH($C56,'2018-07 (Д)'!$C$2:$C$100,0)+1,0)))-INDIRECT(CONCATENATE("'2018-06 (Д)'!L",TEXT(MATCH($C56,'2018-06 (Д)'!$C$2:$C$100,0)+1,0))))/INDIRECT(CONCATENATE("'2018-06 (Д)'!L",TEXT(MATCH($C56,'2018-06 (Д)'!$C$2:$C$100,0)+1,0))))*100)</f>
        <v>-90.232330187186392</v>
      </c>
      <c r="CI56" s="9">
        <f ca="1">IF(OR(INDIRECT(CONCATENATE("'2018-08 (Д)'!L",TEXT(MATCH($C56,'2018-08 (Д)'!$C$2:$C$100,0)+1,0)))="Н/Д",INDIRECT(CONCATENATE("'2018-07 (Д)'!L",TEXT(MATCH($C56,'2018-07 (Д)'!$C$2:$C$100,0)+1,0)))="Н/Д",AND(INDIRECT(CONCATENATE("'2018-08 (Д)'!L",TEXT(MATCH($C56,'2018-08 (Д)'!$C$2:$C$100,0)+1,0)))="Н/Д",INDIRECT(CONCATENATE("'2018-07 (Д)'!L",TEXT(MATCH($C56,'2018-07 (Д)'!$C$2:$C$100,0)+1,0))))),"Н/Д",((INDIRECT(CONCATENATE("'2018-08 (Д)'!L",TEXT(MATCH($C56,'2018-08 (Д)'!$C$2:$C$100,0)+1,0)))-INDIRECT(CONCATENATE("'2018-07 (Д)'!L",TEXT(MATCH($C56,'2018-07 (Д)'!$C$2:$C$100,0)+1,0))))/INDIRECT(CONCATENATE("'2018-07 (Д)'!L",TEXT(MATCH($C56,'2018-07 (Д)'!$C$2:$C$100,0)+1,0))))*100)</f>
        <v>902.25561708477733</v>
      </c>
      <c r="CJ56" s="9">
        <f ca="1">IF(OR(INDIRECT(CONCATENATE("'2018-09 (Д)'!L",TEXT(MATCH($C56,'2018-09 (Д)'!$C$2:$C$100,0)+1,0)))="Н/Д",INDIRECT(CONCATENATE("'2018-08 (Д)'!L",TEXT(MATCH($C56,'2018-08 (Д)'!$C$2:$C$100,0)+1,0)))="Н/Д",AND(INDIRECT(CONCATENATE("'2018-09 (Д)'!L",TEXT(MATCH($C56,'2018-09 (Д)'!$C$2:$C$100,0)+1,0)))="Н/Д",INDIRECT(CONCATENATE("'2018-08 (Д)'!L",TEXT(MATCH($C56,'2018-08 (Д)'!$C$2:$C$100,0)+1,0))))),"Н/Д",((INDIRECT(CONCATENATE("'2018-09 (Д)'!L",TEXT(MATCH($C56,'2018-09 (Д)'!$C$2:$C$100,0)+1,0)))-INDIRECT(CONCATENATE("'2018-08 (Д)'!L",TEXT(MATCH($C56,'2018-08 (Д)'!$C$2:$C$100,0)+1,0))))/INDIRECT(CONCATENATE("'2018-08 (Д)'!L",TEXT(MATCH($C56,'2018-08 (Д)'!$C$2:$C$100,0)+1,0))))*100)</f>
        <v>-34.858459117392741</v>
      </c>
      <c r="CK56" s="9">
        <f ca="1">IF(OR(INDIRECT(CONCATENATE("'2018-10 (Д)'!L",TEXT(MATCH($C56,'2018-10 (Д)'!$C$2:$C$100,0)+1,0)))="Н/Д",INDIRECT(CONCATENATE("'2018-09 (Д)'!L",TEXT(MATCH($C56,'2018-09 (Д)'!$C$2:$C$100,0)+1,0)))="Н/Д",AND(INDIRECT(CONCATENATE("'2018-10 (Д)'!L",TEXT(MATCH($C56,'2018-10 (Д)'!$C$2:$C$100,0)+1,0)))="Н/Д",INDIRECT(CONCATENATE("'2018-09 (Д)'!L",TEXT(MATCH($C56,'2018-09 (Д)'!$C$2:$C$100,0)+1,0))))),"Н/Д",((INDIRECT(CONCATENATE("'2018-10 (Д)'!L",TEXT(MATCH($C56,'2018-10 (Д)'!$C$2:$C$100,0)+1,0)))-INDIRECT(CONCATENATE("'2018-09 (Д)'!L",TEXT(MATCH($C56,'2018-09 (Д)'!$C$2:$C$100,0)+1,0))))/INDIRECT(CONCATENATE("'2018-09 (Д)'!L",TEXT(MATCH($C56,'2018-09 (Д)'!$C$2:$C$100,0)+1,0))))*100)</f>
        <v>-75.119331455944007</v>
      </c>
      <c r="CL56" s="9">
        <f ca="1">IF(OR(INDIRECT(CONCATENATE("'2018-11 (Д)'!L",TEXT(MATCH($C56,'2018-11 (Д)'!$C$2:$C$100,0)+1,0)))="Н/Д",INDIRECT(CONCATENATE("'2018-10 (Д)'!L",TEXT(MATCH($C56,'2018-10 (Д)'!$C$2:$C$100,0)+1,0)))="Н/Д",AND(INDIRECT(CONCATENATE("'2018-11 (Д)'!L",TEXT(MATCH($C56,'2018-11 (Д)'!$C$2:$C$100,0)+1,0)))="Н/Д",INDIRECT(CONCATENATE("'2018-10 (Д)'!L",TEXT(MATCH($C56,'2018-10 (Д)'!$C$2:$C$100,0)+1,0))))),"Н/Д",((INDIRECT(CONCATENATE("'2018-11 (Д)'!L",TEXT(MATCH($C56,'2018-11 (Д)'!$C$2:$C$100,0)+1,0)))-INDIRECT(CONCATENATE("'2018-10 (Д)'!L",TEXT(MATCH($C56,'2018-10 (Д)'!$C$2:$C$100,0)+1,0))))/INDIRECT(CONCATENATE("'2018-10 (Д)'!L",TEXT(MATCH($C56,'2018-10 (Д)'!$C$2:$C$100,0)+1,0))))*100)</f>
        <v>600.58793312484897</v>
      </c>
      <c r="CM56" s="9">
        <f ca="1">IF(OR(INDIRECT(CONCATENATE("'2018-12 (Д)'!L",TEXT(MATCH($C56,'2018-12 (Д)'!$C$2:$C$100,0)+1,0)))="Н/Д",INDIRECT(CONCATENATE("'2018-11 (Д)'!L",TEXT(MATCH($C56,'2018-11 (Д)'!$C$2:$C$100,0)+1,0)))="Н/Д",AND(INDIRECT(CONCATENATE("'2018-12 (Д)'!L",TEXT(MATCH($C56,'2018-12 (Д)'!$C$2:$C$100,0)+1,0)))="Н/Д",INDIRECT(CONCATENATE("'2018-11 (Д)'!L",TEXT(MATCH($C56,'2018-11 (Д)'!$C$2:$C$100,0)+1,0))))),"Н/Д",((INDIRECT(CONCATENATE("'2018-12 (Д)'!L",TEXT(MATCH($C56,'2018-12 (Д)'!$C$2:$C$100,0)+1,0)))-INDIRECT(CONCATENATE("'2018-11 (Д)'!L",TEXT(MATCH($C56,'2018-11 (Д)'!$C$2:$C$100,0)+1,0))))/INDIRECT(CONCATENATE("'2018-11 (Д)'!L",TEXT(MATCH($C56,'2018-11 (Д)'!$C$2:$C$100,0)+1,0))))*100)</f>
        <v>-16.403490672989776</v>
      </c>
      <c r="CN56" s="9"/>
      <c r="CO56" s="9">
        <f ca="1">IF(OR(INDIRECT(CONCATENATE("'2018-03 (Д)'!M",TEXT(MATCH($C56,'2018-03 (Д)'!$C$2:$C$100,0)+1,0)))="Н/Д",INDIRECT(CONCATENATE("'2018-02 (Д)'!M",TEXT(MATCH($C56,'2018-02 (Д)'!$C$2:$C$100,0)+1,0)))="Н/Д",AND(INDIRECT(CONCATENATE("'2018-03 (Д)'!M",TEXT(MATCH($C56,'2018-03 (Д)'!$C$2:$C$100,0)+1,0)))="Н/Д",INDIRECT(CONCATENATE("'2018-02 (Д)'!M",TEXT(MATCH($C56,'2018-02 (Д)'!$C$2:$C$100,0)+1,0))))),"Н/Д",((INDIRECT(CONCATENATE("'2018-03 (Д)'!M",TEXT(MATCH($C56,'2018-03 (Д)'!$C$2:$C$100,0)+1,0)))-INDIRECT(CONCATENATE("'2018-02 (Д)'!M",TEXT(MATCH($C56,'2018-02 (Д)'!$C$2:$C$100,0)+1,0))))/INDIRECT(CONCATENATE("'2018-02 (Д)'!M",TEXT(MATCH($C56,'2018-02 (Д)'!$C$2:$C$100,0)+1,0))))*100)</f>
        <v>-63.314419443450973</v>
      </c>
      <c r="CP56" s="9">
        <f ca="1">IF(OR(INDIRECT(CONCATENATE("'2018-04 (Д)'!M",TEXT(MATCH($C56,'2018-04 (Д)'!$C$2:$C$100,0)+1,0)))="Н/Д",INDIRECT(CONCATENATE("'2018-03 (Д)'!M",TEXT(MATCH($C56,'2018-03 (Д)'!$C$2:$C$100,0)+1,0)))="Н/Д",AND(INDIRECT(CONCATENATE("'2018-04 (Д)'!M",TEXT(MATCH($C56,'2018-04 (Д)'!$C$2:$C$100,0)+1,0)))="Н/Д",INDIRECT(CONCATENATE("'2018-03 (Д)'!M",TEXT(MATCH($C56,'2018-03 (Д)'!$C$2:$C$100,0)+1,0))))),"Н/Д",((INDIRECT(CONCATENATE("'2018-04 (Д)'!M",TEXT(MATCH($C56,'2018-04 (Д)'!$C$2:$C$100,0)+1,0)))-INDIRECT(CONCATENATE("'2018-03 (Д)'!M",TEXT(MATCH($C56,'2018-03 (Д)'!$C$2:$C$100,0)+1,0))))/INDIRECT(CONCATENATE("'2018-03 (Д)'!M",TEXT(MATCH($C56,'2018-03 (Д)'!$C$2:$C$100,0)+1,0))))*100)</f>
        <v>117.79931447845169</v>
      </c>
      <c r="CQ56" s="9">
        <f ca="1">IF(OR(INDIRECT(CONCATENATE("'2018-05 (Д)'!M",TEXT(MATCH($C56,'2018-05 (Д)'!$C$2:$C$100,0)+1,0)))="Н/Д",INDIRECT(CONCATENATE("'2018-04 (Д)'!M",TEXT(MATCH($C56,'2018-04 (Д)'!$C$2:$C$100,0)+1,0)))="Н/Д",AND(INDIRECT(CONCATENATE("'2018-05 (Д)'!M",TEXT(MATCH($C56,'2018-05 (Д)'!$C$2:$C$100,0)+1,0)))="Н/Д",INDIRECT(CONCATENATE("'2018-04 (Д)'!M",TEXT(MATCH($C56,'2018-04 (Д)'!$C$2:$C$100,0)+1,0))))),"Н/Д",((INDIRECT(CONCATENATE("'2018-05 (Д)'!M",TEXT(MATCH($C56,'2018-05 (Д)'!$C$2:$C$100,0)+1,0)))-INDIRECT(CONCATENATE("'2018-04 (Д)'!M",TEXT(MATCH($C56,'2018-04 (Д)'!$C$2:$C$100,0)+1,0))))/INDIRECT(CONCATENATE("'2018-04 (Д)'!M",TEXT(MATCH($C56,'2018-04 (Д)'!$C$2:$C$100,0)+1,0))))*100)</f>
        <v>-21.402543032426447</v>
      </c>
      <c r="CR56" s="9">
        <f ca="1">IF(OR(INDIRECT(CONCATENATE("'2018-06 (Д)'!M",TEXT(MATCH($C56,'2018-06 (Д)'!$C$2:$C$100,0)+1,0)))="Н/Д",INDIRECT(CONCATENATE("'2018-05 (Д)'!M",TEXT(MATCH($C56,'2018-05 (Д)'!$C$2:$C$100,0)+1,0)))="Н/Д",AND(INDIRECT(CONCATENATE("'2018-06 (Д)'!M",TEXT(MATCH($C56,'2018-06 (Д)'!$C$2:$C$100,0)+1,0)))="Н/Д",INDIRECT(CONCATENATE("'2018-05 (Д)'!M",TEXT(MATCH($C56,'2018-05 (Д)'!$C$2:$C$100,0)+1,0))))),"Н/Д",((INDIRECT(CONCATENATE("'2018-06 (Д)'!M",TEXT(MATCH($C56,'2018-06 (Д)'!$C$2:$C$100,0)+1,0)))-INDIRECT(CONCATENATE("'2018-05 (Д)'!M",TEXT(MATCH($C56,'2018-05 (Д)'!$C$2:$C$100,0)+1,0))))/INDIRECT(CONCATENATE("'2018-05 (Д)'!M",TEXT(MATCH($C56,'2018-05 (Д)'!$C$2:$C$100,0)+1,0))))*100)</f>
        <v>-47.912154796157537</v>
      </c>
      <c r="CS56" s="9">
        <f ca="1">IF(OR(INDIRECT(CONCATENATE("'2018-07 (Д)'!M",TEXT(MATCH($C56,'2018-07 (Д)'!$C$2:$C$100,0)+1,0)))="Н/Д",INDIRECT(CONCATENATE("'2018-06 (Д)'!M",TEXT(MATCH($C56,'2018-06 (Д)'!$C$2:$C$100,0)+1,0)))="Н/Д",AND(INDIRECT(CONCATENATE("'2018-07 (Д)'!M",TEXT(MATCH($C56,'2018-07 (Д)'!$C$2:$C$100,0)+1,0)))="Н/Д",INDIRECT(CONCATENATE("'2018-06 (Д)'!M",TEXT(MATCH($C56,'2018-06 (Д)'!$C$2:$C$100,0)+1,0))))),"Н/Д",((INDIRECT(CONCATENATE("'2018-07 (Д)'!M",TEXT(MATCH($C56,'2018-07 (Д)'!$C$2:$C$100,0)+1,0)))-INDIRECT(CONCATENATE("'2018-06 (Д)'!M",TEXT(MATCH($C56,'2018-06 (Д)'!$C$2:$C$100,0)+1,0))))/INDIRECT(CONCATENATE("'2018-06 (Д)'!M",TEXT(MATCH($C56,'2018-06 (Д)'!$C$2:$C$100,0)+1,0))))*100)</f>
        <v>85.407722277913834</v>
      </c>
      <c r="CT56" s="9">
        <f ca="1">IF(OR(INDIRECT(CONCATENATE("'2018-08 (Д)'!M",TEXT(MATCH($C56,'2018-08 (Д)'!$C$2:$C$100,0)+1,0)))="Н/Д",INDIRECT(CONCATENATE("'2018-07 (Д)'!M",TEXT(MATCH($C56,'2018-07 (Д)'!$C$2:$C$100,0)+1,0)))="Н/Д",AND(INDIRECT(CONCATENATE("'2018-08 (Д)'!M",TEXT(MATCH($C56,'2018-08 (Д)'!$C$2:$C$100,0)+1,0)))="Н/Д",INDIRECT(CONCATENATE("'2018-07 (Д)'!M",TEXT(MATCH($C56,'2018-07 (Д)'!$C$2:$C$100,0)+1,0))))),"Н/Д",((INDIRECT(CONCATENATE("'2018-08 (Д)'!M",TEXT(MATCH($C56,'2018-08 (Д)'!$C$2:$C$100,0)+1,0)))-INDIRECT(CONCATENATE("'2018-07 (Д)'!M",TEXT(MATCH($C56,'2018-07 (Д)'!$C$2:$C$100,0)+1,0))))/INDIRECT(CONCATENATE("'2018-07 (Д)'!M",TEXT(MATCH($C56,'2018-07 (Д)'!$C$2:$C$100,0)+1,0))))*100)</f>
        <v>127.51381786407509</v>
      </c>
      <c r="CU56" s="9">
        <f ca="1">IF(OR(INDIRECT(CONCATENATE("'2018-09 (Д)'!M",TEXT(MATCH($C56,'2018-09 (Д)'!$C$2:$C$100,0)+1,0)))="Н/Д",INDIRECT(CONCATENATE("'2018-08 (Д)'!M",TEXT(MATCH($C56,'2018-08 (Д)'!$C$2:$C$100,0)+1,0)))="Н/Д",AND(INDIRECT(CONCATENATE("'2018-09 (Д)'!M",TEXT(MATCH($C56,'2018-09 (Д)'!$C$2:$C$100,0)+1,0)))="Н/Д",INDIRECT(CONCATENATE("'2018-08 (Д)'!M",TEXT(MATCH($C56,'2018-08 (Д)'!$C$2:$C$100,0)+1,0))))),"Н/Д",((INDIRECT(CONCATENATE("'2018-09 (Д)'!M",TEXT(MATCH($C56,'2018-09 (Д)'!$C$2:$C$100,0)+1,0)))-INDIRECT(CONCATENATE("'2018-08 (Д)'!M",TEXT(MATCH($C56,'2018-08 (Д)'!$C$2:$C$100,0)+1,0))))/INDIRECT(CONCATENATE("'2018-08 (Д)'!M",TEXT(MATCH($C56,'2018-08 (Д)'!$C$2:$C$100,0)+1,0))))*100)</f>
        <v>73.87730956891545</v>
      </c>
      <c r="CV56" s="9">
        <f ca="1">IF(OR(INDIRECT(CONCATENATE("'2018-10 (Д)'!M",TEXT(MATCH($C56,'2018-10 (Д)'!$C$2:$C$100,0)+1,0)))="Н/Д",INDIRECT(CONCATENATE("'2018-09 (Д)'!M",TEXT(MATCH($C56,'2018-09 (Д)'!$C$2:$C$100,0)+1,0)))="Н/Д",AND(INDIRECT(CONCATENATE("'2018-10 (Д)'!M",TEXT(MATCH($C56,'2018-10 (Д)'!$C$2:$C$100,0)+1,0)))="Н/Д",INDIRECT(CONCATENATE("'2018-09 (Д)'!M",TEXT(MATCH($C56,'2018-09 (Д)'!$C$2:$C$100,0)+1,0))))),"Н/Д",((INDIRECT(CONCATENATE("'2018-10 (Д)'!M",TEXT(MATCH($C56,'2018-10 (Д)'!$C$2:$C$100,0)+1,0)))-INDIRECT(CONCATENATE("'2018-09 (Д)'!M",TEXT(MATCH($C56,'2018-09 (Д)'!$C$2:$C$100,0)+1,0))))/INDIRECT(CONCATENATE("'2018-09 (Д)'!M",TEXT(MATCH($C56,'2018-09 (Д)'!$C$2:$C$100,0)+1,0))))*100)</f>
        <v>-19.01114038250973</v>
      </c>
      <c r="CW56" s="9">
        <f ca="1">IF(OR(INDIRECT(CONCATENATE("'2018-11 (Д)'!M",TEXT(MATCH($C56,'2018-11 (Д)'!$C$2:$C$100,0)+1,0)))="Н/Д",INDIRECT(CONCATENATE("'2018-10 (Д)'!M",TEXT(MATCH($C56,'2018-10 (Д)'!$C$2:$C$100,0)+1,0)))="Н/Д",AND(INDIRECT(CONCATENATE("'2018-11 (Д)'!M",TEXT(MATCH($C56,'2018-11 (Д)'!$C$2:$C$100,0)+1,0)))="Н/Д",INDIRECT(CONCATENATE("'2018-10 (Д)'!M",TEXT(MATCH($C56,'2018-10 (Д)'!$C$2:$C$100,0)+1,0))))),"Н/Д",((INDIRECT(CONCATENATE("'2018-11 (Д)'!M",TEXT(MATCH($C56,'2018-11 (Д)'!$C$2:$C$100,0)+1,0)))-INDIRECT(CONCATENATE("'2018-10 (Д)'!M",TEXT(MATCH($C56,'2018-10 (Д)'!$C$2:$C$100,0)+1,0))))/INDIRECT(CONCATENATE("'2018-10 (Д)'!M",TEXT(MATCH($C56,'2018-10 (Д)'!$C$2:$C$100,0)+1,0))))*100)</f>
        <v>-8.6433137405756248</v>
      </c>
      <c r="CX56" s="9">
        <f ca="1">IF(OR(INDIRECT(CONCATENATE("'2018-12 (Д)'!M",TEXT(MATCH($C56,'2018-12 (Д)'!$C$2:$C$100,0)+1,0)))="Н/Д",INDIRECT(CONCATENATE("'2018-11 (Д)'!M",TEXT(MATCH($C56,'2018-11 (Д)'!$C$2:$C$100,0)+1,0)))="Н/Д",AND(INDIRECT(CONCATENATE("'2018-12 (Д)'!M",TEXT(MATCH($C56,'2018-12 (Д)'!$C$2:$C$100,0)+1,0)))="Н/Д",INDIRECT(CONCATENATE("'2018-11 (Д)'!M",TEXT(MATCH($C56,'2018-11 (Д)'!$C$2:$C$100,0)+1,0))))),"Н/Д",((INDIRECT(CONCATENATE("'2018-12 (Д)'!M",TEXT(MATCH($C56,'2018-12 (Д)'!$C$2:$C$100,0)+1,0)))-INDIRECT(CONCATENATE("'2018-11 (Д)'!M",TEXT(MATCH($C56,'2018-11 (Д)'!$C$2:$C$100,0)+1,0))))/INDIRECT(CONCATENATE("'2018-11 (Д)'!M",TEXT(MATCH($C56,'2018-11 (Д)'!$C$2:$C$100,0)+1,0))))*100)</f>
        <v>-68.111415796998628</v>
      </c>
      <c r="CY56" s="9"/>
      <c r="CZ56" s="9">
        <f ca="1">IF(OR(INDIRECT(CONCATENATE("'2018-03 (Д)'!N",TEXT(MATCH($C56,'2018-03 (Д)'!$C$2:$C$100,0)+1,0)))="Н/Д",INDIRECT(CONCATENATE("'2018-02 (Д)'!N",TEXT(MATCH($C56,'2018-02 (Д)'!$C$2:$C$100,0)+1,0)))="Н/Д",AND(INDIRECT(CONCATENATE("'2018-03 (Д)'!N",TEXT(MATCH($C56,'2018-03 (Д)'!$C$2:$C$100,0)+1,0)))="Н/Д",INDIRECT(CONCATENATE("'2018-02 (Д)'!N",TEXT(MATCH($C56,'2018-02 (Д)'!$C$2:$C$100,0)+1,0))))),"Н/Д",((INDIRECT(CONCATENATE("'2018-03 (Д)'!N",TEXT(MATCH($C56,'2018-03 (Д)'!$C$2:$C$100,0)+1,0)))-INDIRECT(CONCATENATE("'2018-02 (Д)'!N",TEXT(MATCH($C56,'2018-02 (Д)'!$C$2:$C$100,0)+1,0))))/INDIRECT(CONCATENATE("'2018-02 (Д)'!N",TEXT(MATCH($C56,'2018-02 (Д)'!$C$2:$C$100,0)+1,0))))*100)</f>
        <v>146.68597871779494</v>
      </c>
      <c r="DA56" s="9">
        <f ca="1">IF(OR(INDIRECT(CONCATENATE("'2018-04 (Д)'!N",TEXT(MATCH($C56,'2018-04 (Д)'!$C$2:$C$100,0)+1,0)))="Н/Д",INDIRECT(CONCATENATE("'2018-03 (Д)'!N",TEXT(MATCH($C56,'2018-03 (Д)'!$C$2:$C$100,0)+1,0)))="Н/Д",AND(INDIRECT(CONCATENATE("'2018-04 (Д)'!N",TEXT(MATCH($C56,'2018-04 (Д)'!$C$2:$C$100,0)+1,0)))="Н/Д",INDIRECT(CONCATENATE("'2018-03 (Д)'!N",TEXT(MATCH($C56,'2018-03 (Д)'!$C$2:$C$100,0)+1,0))))),"Н/Д",((INDIRECT(CONCATENATE("'2018-04 (Д)'!N",TEXT(MATCH($C56,'2018-04 (Д)'!$C$2:$C$100,0)+1,0)))-INDIRECT(CONCATENATE("'2018-03 (Д)'!N",TEXT(MATCH($C56,'2018-03 (Д)'!$C$2:$C$100,0)+1,0))))/INDIRECT(CONCATENATE("'2018-03 (Д)'!N",TEXT(MATCH($C56,'2018-03 (Д)'!$C$2:$C$100,0)+1,0))))*100)</f>
        <v>71.618377533547545</v>
      </c>
      <c r="DB56" s="9">
        <f ca="1">IF(OR(INDIRECT(CONCATENATE("'2018-05 (Д)'!N",TEXT(MATCH($C56,'2018-05 (Д)'!$C$2:$C$100,0)+1,0)))="Н/Д",INDIRECT(CONCATENATE("'2018-04 (Д)'!N",TEXT(MATCH($C56,'2018-04 (Д)'!$C$2:$C$100,0)+1,0)))="Н/Д",AND(INDIRECT(CONCATENATE("'2018-05 (Д)'!N",TEXT(MATCH($C56,'2018-05 (Д)'!$C$2:$C$100,0)+1,0)))="Н/Д",INDIRECT(CONCATENATE("'2018-04 (Д)'!N",TEXT(MATCH($C56,'2018-04 (Д)'!$C$2:$C$100,0)+1,0))))),"Н/Д",((INDIRECT(CONCATENATE("'2018-05 (Д)'!N",TEXT(MATCH($C56,'2018-05 (Д)'!$C$2:$C$100,0)+1,0)))-INDIRECT(CONCATENATE("'2018-04 (Д)'!N",TEXT(MATCH($C56,'2018-04 (Д)'!$C$2:$C$100,0)+1,0))))/INDIRECT(CONCATENATE("'2018-04 (Д)'!N",TEXT(MATCH($C56,'2018-04 (Д)'!$C$2:$C$100,0)+1,0))))*100)</f>
        <v>47.325987889163009</v>
      </c>
      <c r="DC56" s="9">
        <f ca="1">IF(OR(INDIRECT(CONCATENATE("'2018-06 (Д)'!N",TEXT(MATCH($C56,'2018-06 (Д)'!$C$2:$C$100,0)+1,0)))="Н/Д",INDIRECT(CONCATENATE("'2018-05 (Д)'!N",TEXT(MATCH($C56,'2018-05 (Д)'!$C$2:$C$100,0)+1,0)))="Н/Д",AND(INDIRECT(CONCATENATE("'2018-06 (Д)'!N",TEXT(MATCH($C56,'2018-06 (Д)'!$C$2:$C$100,0)+1,0)))="Н/Д",INDIRECT(CONCATENATE("'2018-05 (Д)'!N",TEXT(MATCH($C56,'2018-05 (Д)'!$C$2:$C$100,0)+1,0))))),"Н/Д",((INDIRECT(CONCATENATE("'2018-06 (Д)'!N",TEXT(MATCH($C56,'2018-06 (Д)'!$C$2:$C$100,0)+1,0)))-INDIRECT(CONCATENATE("'2018-05 (Д)'!N",TEXT(MATCH($C56,'2018-05 (Д)'!$C$2:$C$100,0)+1,0))))/INDIRECT(CONCATENATE("'2018-05 (Д)'!N",TEXT(MATCH($C56,'2018-05 (Д)'!$C$2:$C$100,0)+1,0))))*100)</f>
        <v>34.129778964585981</v>
      </c>
      <c r="DD56" s="9">
        <f ca="1">IF(OR(INDIRECT(CONCATENATE("'2018-07 (Д)'!N",TEXT(MATCH($C56,'2018-07 (Д)'!$C$2:$C$100,0)+1,0)))="Н/Д",INDIRECT(CONCATENATE("'2018-06 (Д)'!N",TEXT(MATCH($C56,'2018-06 (Д)'!$C$2:$C$100,0)+1,0)))="Н/Д",AND(INDIRECT(CONCATENATE("'2018-07 (Д)'!N",TEXT(MATCH($C56,'2018-07 (Д)'!$C$2:$C$100,0)+1,0)))="Н/Д",INDIRECT(CONCATENATE("'2018-06 (Д)'!N",TEXT(MATCH($C56,'2018-06 (Д)'!$C$2:$C$100,0)+1,0))))),"Н/Д",((INDIRECT(CONCATENATE("'2018-07 (Д)'!N",TEXT(MATCH($C56,'2018-07 (Д)'!$C$2:$C$100,0)+1,0)))-INDIRECT(CONCATENATE("'2018-06 (Д)'!N",TEXT(MATCH($C56,'2018-06 (Д)'!$C$2:$C$100,0)+1,0))))/INDIRECT(CONCATENATE("'2018-06 (Д)'!N",TEXT(MATCH($C56,'2018-06 (Д)'!$C$2:$C$100,0)+1,0))))*100)</f>
        <v>20.200315924496905</v>
      </c>
      <c r="DE56" s="9">
        <f ca="1">IF(OR(INDIRECT(CONCATENATE("'2018-08 (Д)'!N",TEXT(MATCH($C56,'2018-08 (Д)'!$C$2:$C$100,0)+1,0)))="Н/Д",INDIRECT(CONCATENATE("'2018-07 (Д)'!N",TEXT(MATCH($C56,'2018-07 (Д)'!$C$2:$C$100,0)+1,0)))="Н/Д",AND(INDIRECT(CONCATENATE("'2018-08 (Д)'!N",TEXT(MATCH($C56,'2018-08 (Д)'!$C$2:$C$100,0)+1,0)))="Н/Д",INDIRECT(CONCATENATE("'2018-07 (Д)'!N",TEXT(MATCH($C56,'2018-07 (Д)'!$C$2:$C$100,0)+1,0))))),"Н/Д",((INDIRECT(CONCATENATE("'2018-08 (Д)'!N",TEXT(MATCH($C56,'2018-08 (Д)'!$C$2:$C$100,0)+1,0)))-INDIRECT(CONCATENATE("'2018-07 (Д)'!N",TEXT(MATCH($C56,'2018-07 (Д)'!$C$2:$C$100,0)+1,0))))/INDIRECT(CONCATENATE("'2018-07 (Д)'!N",TEXT(MATCH($C56,'2018-07 (Д)'!$C$2:$C$100,0)+1,0))))*100)</f>
        <v>20.71594341629428</v>
      </c>
      <c r="DF56" s="9">
        <f ca="1">IF(OR(INDIRECT(CONCATENATE("'2018-09 (Д)'!N",TEXT(MATCH($C56,'2018-09 (Д)'!$C$2:$C$100,0)+1,0)))="Н/Д",INDIRECT(CONCATENATE("'2018-08 (Д)'!N",TEXT(MATCH($C56,'2018-08 (Д)'!$C$2:$C$100,0)+1,0)))="Н/Д",AND(INDIRECT(CONCATENATE("'2018-09 (Д)'!N",TEXT(MATCH($C56,'2018-09 (Д)'!$C$2:$C$100,0)+1,0)))="Н/Д",INDIRECT(CONCATENATE("'2018-08 (Д)'!N",TEXT(MATCH($C56,'2018-08 (Д)'!$C$2:$C$100,0)+1,0))))),"Н/Д",((INDIRECT(CONCATENATE("'2018-09 (Д)'!N",TEXT(MATCH($C56,'2018-09 (Д)'!$C$2:$C$100,0)+1,0)))-INDIRECT(CONCATENATE("'2018-08 (Д)'!N",TEXT(MATCH($C56,'2018-08 (Д)'!$C$2:$C$100,0)+1,0))))/INDIRECT(CONCATENATE("'2018-08 (Д)'!N",TEXT(MATCH($C56,'2018-08 (Д)'!$C$2:$C$100,0)+1,0))))*100)</f>
        <v>14.078533219408673</v>
      </c>
      <c r="DG56" s="9">
        <f ca="1">IF(OR(INDIRECT(CONCATENATE("'2018-10 (Д)'!N",TEXT(MATCH($C56,'2018-10 (Д)'!$C$2:$C$100,0)+1,0)))="Н/Д",INDIRECT(CONCATENATE("'2018-09 (Д)'!N",TEXT(MATCH($C56,'2018-09 (Д)'!$C$2:$C$100,0)+1,0)))="Н/Д",AND(INDIRECT(CONCATENATE("'2018-10 (Д)'!N",TEXT(MATCH($C56,'2018-10 (Д)'!$C$2:$C$100,0)+1,0)))="Н/Д",INDIRECT(CONCATENATE("'2018-09 (Д)'!N",TEXT(MATCH($C56,'2018-09 (Д)'!$C$2:$C$100,0)+1,0))))),"Н/Д",((INDIRECT(CONCATENATE("'2018-10 (Д)'!N",TEXT(MATCH($C56,'2018-10 (Д)'!$C$2:$C$100,0)+1,0)))-INDIRECT(CONCATENATE("'2018-09 (Д)'!N",TEXT(MATCH($C56,'2018-09 (Д)'!$C$2:$C$100,0)+1,0))))/INDIRECT(CONCATENATE("'2018-09 (Д)'!N",TEXT(MATCH($C56,'2018-09 (Д)'!$C$2:$C$100,0)+1,0))))*100)</f>
        <v>9.6948637744876489</v>
      </c>
      <c r="DH56" s="9">
        <f ca="1">IF(OR(INDIRECT(CONCATENATE("'2018-11 (Д)'!N",TEXT(MATCH($C56,'2018-11 (Д)'!$C$2:$C$100,0)+1,0)))="Н/Д",INDIRECT(CONCATENATE("'2018-10 (Д)'!N",TEXT(MATCH($C56,'2018-10 (Д)'!$C$2:$C$100,0)+1,0)))="Н/Д",AND(INDIRECT(CONCATENATE("'2018-11 (Д)'!N",TEXT(MATCH($C56,'2018-11 (Д)'!$C$2:$C$100,0)+1,0)))="Н/Д",INDIRECT(CONCATENATE("'2018-10 (Д)'!N",TEXT(MATCH($C56,'2018-10 (Д)'!$C$2:$C$100,0)+1,0))))),"Н/Д",((INDIRECT(CONCATENATE("'2018-11 (Д)'!N",TEXT(MATCH($C56,'2018-11 (Д)'!$C$2:$C$100,0)+1,0)))-INDIRECT(CONCATENATE("'2018-10 (Д)'!N",TEXT(MATCH($C56,'2018-10 (Д)'!$C$2:$C$100,0)+1,0))))/INDIRECT(CONCATENATE("'2018-10 (Д)'!N",TEXT(MATCH($C56,'2018-10 (Д)'!$C$2:$C$100,0)+1,0))))*100)</f>
        <v>12.252773188612673</v>
      </c>
      <c r="DI56" s="9">
        <f ca="1">IF(OR(INDIRECT(CONCATENATE("'2018-12 (Д)'!N",TEXT(MATCH($C56,'2018-12 (Д)'!$C$2:$C$100,0)+1,0)))="Н/Д",INDIRECT(CONCATENATE("'2018-11 (Д)'!N",TEXT(MATCH($C56,'2018-11 (Д)'!$C$2:$C$100,0)+1,0)))="Н/Д",AND(INDIRECT(CONCATENATE("'2018-12 (Д)'!N",TEXT(MATCH($C56,'2018-12 (Д)'!$C$2:$C$100,0)+1,0)))="Н/Д",INDIRECT(CONCATENATE("'2018-11 (Д)'!N",TEXT(MATCH($C56,'2018-11 (Д)'!$C$2:$C$100,0)+1,0))))),"Н/Д",((INDIRECT(CONCATENATE("'2018-12 (Д)'!N",TEXT(MATCH($C56,'2018-12 (Д)'!$C$2:$C$100,0)+1,0)))-INDIRECT(CONCATENATE("'2018-11 (Д)'!N",TEXT(MATCH($C56,'2018-11 (Д)'!$C$2:$C$100,0)+1,0))))/INDIRECT(CONCATENATE("'2018-11 (Д)'!N",TEXT(MATCH($C56,'2018-11 (Д)'!$C$2:$C$100,0)+1,0))))*100)</f>
        <v>11.548424073667752</v>
      </c>
      <c r="DJ56" s="9"/>
      <c r="DK56" s="9">
        <f ca="1">IF(OR(INDIRECT(CONCATENATE("'2018-03 (Д)'!O",TEXT(MATCH($C56,'2018-03 (Д)'!$C$2:$C$100,0)+1,0)))="Н/Д",INDIRECT(CONCATENATE("'2018-02 (Д)'!O",TEXT(MATCH($C56,'2018-02 (Д)'!$C$2:$C$100,0)+1,0)))="Н/Д",AND(INDIRECT(CONCATENATE("'2018-03 (Д)'!O",TEXT(MATCH($C56,'2018-03 (Д)'!$C$2:$C$100,0)+1,0)))="Н/Д",INDIRECT(CONCATENATE("'2018-02 (Д)'!O",TEXT(MATCH($C56,'2018-02 (Д)'!$C$2:$C$100,0)+1,0))))),"Н/Д",((INDIRECT(CONCATENATE("'2018-03 (Д)'!O",TEXT(MATCH($C56,'2018-03 (Д)'!$C$2:$C$100,0)+1,0)))-INDIRECT(CONCATENATE("'2018-02 (Д)'!O",TEXT(MATCH($C56,'2018-02 (Д)'!$C$2:$C$100,0)+1,0))))/INDIRECT(CONCATENATE("'2018-02 (Д)'!O",TEXT(MATCH($C56,'2018-02 (Д)'!$C$2:$C$100,0)+1,0))))*100)</f>
        <v>-102.29845230782463</v>
      </c>
      <c r="DL56" s="9">
        <f ca="1">IF(OR(INDIRECT(CONCATENATE("'2018-04 (Д)'!O",TEXT(MATCH($C56,'2018-04 (Д)'!$C$2:$C$100,0)+1,0)))="Н/Д",INDIRECT(CONCATENATE("'2018-03 (Д)'!O",TEXT(MATCH($C56,'2018-03 (Д)'!$C$2:$C$100,0)+1,0)))="Н/Д",AND(INDIRECT(CONCATENATE("'2018-04 (Д)'!O",TEXT(MATCH($C56,'2018-04 (Д)'!$C$2:$C$100,0)+1,0)))="Н/Д",INDIRECT(CONCATENATE("'2018-03 (Д)'!O",TEXT(MATCH($C56,'2018-03 (Д)'!$C$2:$C$100,0)+1,0))))),"Н/Д",((INDIRECT(CONCATENATE("'2018-04 (Д)'!O",TEXT(MATCH($C56,'2018-04 (Д)'!$C$2:$C$100,0)+1,0)))-INDIRECT(CONCATENATE("'2018-03 (Д)'!O",TEXT(MATCH($C56,'2018-03 (Д)'!$C$2:$C$100,0)+1,0))))/INDIRECT(CONCATENATE("'2018-03 (Д)'!O",TEXT(MATCH($C56,'2018-03 (Д)'!$C$2:$C$100,0)+1,0))))*100)</f>
        <v>-3309.5463371579876</v>
      </c>
      <c r="DM56" s="9">
        <f ca="1">IF(OR(INDIRECT(CONCATENATE("'2018-05 (Д)'!O",TEXT(MATCH($C56,'2018-05 (Д)'!$C$2:$C$100,0)+1,0)))="Н/Д",INDIRECT(CONCATENATE("'2018-04 (Д)'!O",TEXT(MATCH($C56,'2018-04 (Д)'!$C$2:$C$100,0)+1,0)))="Н/Д",AND(INDIRECT(CONCATENATE("'2018-05 (Д)'!O",TEXT(MATCH($C56,'2018-05 (Д)'!$C$2:$C$100,0)+1,0)))="Н/Д",INDIRECT(CONCATENATE("'2018-04 (Д)'!O",TEXT(MATCH($C56,'2018-04 (Д)'!$C$2:$C$100,0)+1,0))))),"Н/Д",((INDIRECT(CONCATENATE("'2018-05 (Д)'!O",TEXT(MATCH($C56,'2018-05 (Д)'!$C$2:$C$100,0)+1,0)))-INDIRECT(CONCATENATE("'2018-04 (Д)'!O",TEXT(MATCH($C56,'2018-04 (Д)'!$C$2:$C$100,0)+1,0))))/INDIRECT(CONCATENATE("'2018-04 (Д)'!O",TEXT(MATCH($C56,'2018-04 (Д)'!$C$2:$C$100,0)+1,0))))*100)</f>
        <v>488.32751808373962</v>
      </c>
      <c r="DN56" s="9">
        <f ca="1">IF(OR(INDIRECT(CONCATENATE("'2018-06 (Д)'!O",TEXT(MATCH($C56,'2018-06 (Д)'!$C$2:$C$100,0)+1,0)))="Н/Д",INDIRECT(CONCATENATE("'2018-05 (Д)'!O",TEXT(MATCH($C56,'2018-05 (Д)'!$C$2:$C$100,0)+1,0)))="Н/Д",AND(INDIRECT(CONCATENATE("'2018-06 (Д)'!O",TEXT(MATCH($C56,'2018-06 (Д)'!$C$2:$C$100,0)+1,0)))="Н/Д",INDIRECT(CONCATENATE("'2018-05 (Д)'!O",TEXT(MATCH($C56,'2018-05 (Д)'!$C$2:$C$100,0)+1,0))))),"Н/Д",((INDIRECT(CONCATENATE("'2018-06 (Д)'!O",TEXT(MATCH($C56,'2018-06 (Д)'!$C$2:$C$100,0)+1,0)))-INDIRECT(CONCATENATE("'2018-05 (Д)'!O",TEXT(MATCH($C56,'2018-05 (Д)'!$C$2:$C$100,0)+1,0))))/INDIRECT(CONCATENATE("'2018-05 (Д)'!O",TEXT(MATCH($C56,'2018-05 (Д)'!$C$2:$C$100,0)+1,0))))*100)</f>
        <v>-99.160495008982892</v>
      </c>
      <c r="DO56" s="9">
        <f ca="1">IF(OR(INDIRECT(CONCATENATE("'2018-07 (Д)'!O",TEXT(MATCH($C56,'2018-07 (Д)'!$C$2:$C$100,0)+1,0)))="Н/Д",INDIRECT(CONCATENATE("'2018-06 (Д)'!O",TEXT(MATCH($C56,'2018-06 (Д)'!$C$2:$C$100,0)+1,0)))="Н/Д",AND(INDIRECT(CONCATENATE("'2018-07 (Д)'!O",TEXT(MATCH($C56,'2018-07 (Д)'!$C$2:$C$100,0)+1,0)))="Н/Д",INDIRECT(CONCATENATE("'2018-06 (Д)'!O",TEXT(MATCH($C56,'2018-06 (Д)'!$C$2:$C$100,0)+1,0))))),"Н/Д",((INDIRECT(CONCATENATE("'2018-07 (Д)'!O",TEXT(MATCH($C56,'2018-07 (Д)'!$C$2:$C$100,0)+1,0)))-INDIRECT(CONCATENATE("'2018-06 (Д)'!O",TEXT(MATCH($C56,'2018-06 (Д)'!$C$2:$C$100,0)+1,0))))/INDIRECT(CONCATENATE("'2018-06 (Д)'!O",TEXT(MATCH($C56,'2018-06 (Д)'!$C$2:$C$100,0)+1,0))))*100)</f>
        <v>54.96091401082743</v>
      </c>
      <c r="DP56" s="9">
        <f ca="1">IF(OR(INDIRECT(CONCATENATE("'2018-08 (Д)'!O",TEXT(MATCH($C56,'2018-08 (Д)'!$C$2:$C$100,0)+1,0)))="Н/Д",INDIRECT(CONCATENATE("'2018-07 (Д)'!O",TEXT(MATCH($C56,'2018-07 (Д)'!$C$2:$C$100,0)+1,0)))="Н/Д",AND(INDIRECT(CONCATENATE("'2018-08 (Д)'!O",TEXT(MATCH($C56,'2018-08 (Д)'!$C$2:$C$100,0)+1,0)))="Н/Д",INDIRECT(CONCATENATE("'2018-07 (Д)'!O",TEXT(MATCH($C56,'2018-07 (Д)'!$C$2:$C$100,0)+1,0))))),"Н/Д",((INDIRECT(CONCATENATE("'2018-08 (Д)'!O",TEXT(MATCH($C56,'2018-08 (Д)'!$C$2:$C$100,0)+1,0)))-INDIRECT(CONCATENATE("'2018-07 (Д)'!O",TEXT(MATCH($C56,'2018-07 (Д)'!$C$2:$C$100,0)+1,0))))/INDIRECT(CONCATENATE("'2018-07 (Д)'!O",TEXT(MATCH($C56,'2018-07 (Д)'!$C$2:$C$100,0)+1,0))))*100)</f>
        <v>-6988.1472858189172</v>
      </c>
      <c r="DQ56" s="9">
        <f ca="1">IF(OR(INDIRECT(CONCATENATE("'2018-09 (Д)'!O",TEXT(MATCH($C56,'2018-09 (Д)'!$C$2:$C$100,0)+1,0)))="Н/Д",INDIRECT(CONCATENATE("'2018-08 (Д)'!O",TEXT(MATCH($C56,'2018-08 (Д)'!$C$2:$C$100,0)+1,0)))="Н/Д",AND(INDIRECT(CONCATENATE("'2018-09 (Д)'!O",TEXT(MATCH($C56,'2018-09 (Д)'!$C$2:$C$100,0)+1,0)))="Н/Д",INDIRECT(CONCATENATE("'2018-08 (Д)'!O",TEXT(MATCH($C56,'2018-08 (Д)'!$C$2:$C$100,0)+1,0))))),"Н/Д",((INDIRECT(CONCATENATE("'2018-09 (Д)'!O",TEXT(MATCH($C56,'2018-09 (Д)'!$C$2:$C$100,0)+1,0)))-INDIRECT(CONCATENATE("'2018-08 (Д)'!O",TEXT(MATCH($C56,'2018-08 (Д)'!$C$2:$C$100,0)+1,0))))/INDIRECT(CONCATENATE("'2018-08 (Д)'!O",TEXT(MATCH($C56,'2018-08 (Д)'!$C$2:$C$100,0)+1,0))))*100)</f>
        <v>-113.00720845685441</v>
      </c>
      <c r="DR56" s="9">
        <f ca="1">IF(OR(INDIRECT(CONCATENATE("'2018-10 (Д)'!O",TEXT(MATCH($C56,'2018-10 (Д)'!$C$2:$C$100,0)+1,0)))="Н/Д",INDIRECT(CONCATENATE("'2018-09 (Д)'!O",TEXT(MATCH($C56,'2018-09 (Д)'!$C$2:$C$100,0)+1,0)))="Н/Д",AND(INDIRECT(CONCATENATE("'2018-10 (Д)'!O",TEXT(MATCH($C56,'2018-10 (Д)'!$C$2:$C$100,0)+1,0)))="Н/Д",INDIRECT(CONCATENATE("'2018-09 (Д)'!O",TEXT(MATCH($C56,'2018-09 (Д)'!$C$2:$C$100,0)+1,0))))),"Н/Д",((INDIRECT(CONCATENATE("'2018-10 (Д)'!O",TEXT(MATCH($C56,'2018-10 (Д)'!$C$2:$C$100,0)+1,0)))-INDIRECT(CONCATENATE("'2018-09 (Д)'!O",TEXT(MATCH($C56,'2018-09 (Д)'!$C$2:$C$100,0)+1,0))))/INDIRECT(CONCATENATE("'2018-09 (Д)'!O",TEXT(MATCH($C56,'2018-09 (Д)'!$C$2:$C$100,0)+1,0))))*100)</f>
        <v>-183.90560108566453</v>
      </c>
      <c r="DS56" s="9">
        <f ca="1">IF(OR(INDIRECT(CONCATENATE("'2018-11 (Д)'!O",TEXT(MATCH($C56,'2018-11 (Д)'!$C$2:$C$100,0)+1,0)))="Н/Д",INDIRECT(CONCATENATE("'2018-10 (Д)'!O",TEXT(MATCH($C56,'2018-10 (Д)'!$C$2:$C$100,0)+1,0)))="Н/Д",AND(INDIRECT(CONCATENATE("'2018-11 (Д)'!O",TEXT(MATCH($C56,'2018-11 (Д)'!$C$2:$C$100,0)+1,0)))="Н/Д",INDIRECT(CONCATENATE("'2018-10 (Д)'!O",TEXT(MATCH($C56,'2018-10 (Д)'!$C$2:$C$100,0)+1,0))))),"Н/Д",((INDIRECT(CONCATENATE("'2018-11 (Д)'!O",TEXT(MATCH($C56,'2018-11 (Д)'!$C$2:$C$100,0)+1,0)))-INDIRECT(CONCATENATE("'2018-10 (Д)'!O",TEXT(MATCH($C56,'2018-10 (Д)'!$C$2:$C$100,0)+1,0))))/INDIRECT(CONCATENATE("'2018-10 (Д)'!O",TEXT(MATCH($C56,'2018-10 (Д)'!$C$2:$C$100,0)+1,0))))*100)</f>
        <v>-372.20288109508363</v>
      </c>
      <c r="DT56" s="9">
        <f ca="1">IF(OR(INDIRECT(CONCATENATE("'2018-12 (Д)'!O",TEXT(MATCH($C56,'2018-12 (Д)'!$C$2:$C$100,0)+1,0)))="Н/Д",INDIRECT(CONCATENATE("'2018-11 (Д)'!O",TEXT(MATCH($C56,'2018-11 (Д)'!$C$2:$C$100,0)+1,0)))="Н/Д",AND(INDIRECT(CONCATENATE("'2018-12 (Д)'!O",TEXT(MATCH($C56,'2018-12 (Д)'!$C$2:$C$100,0)+1,0)))="Н/Д",INDIRECT(CONCATENATE("'2018-11 (Д)'!O",TEXT(MATCH($C56,'2018-11 (Д)'!$C$2:$C$100,0)+1,0))))),"Н/Д",((INDIRECT(CONCATENATE("'2018-12 (Д)'!O",TEXT(MATCH($C56,'2018-12 (Д)'!$C$2:$C$100,0)+1,0)))-INDIRECT(CONCATENATE("'2018-11 (Д)'!O",TEXT(MATCH($C56,'2018-11 (Д)'!$C$2:$C$100,0)+1,0))))/INDIRECT(CONCATENATE("'2018-11 (Д)'!O",TEXT(MATCH($C56,'2018-11 (Д)'!$C$2:$C$100,0)+1,0))))*100)</f>
        <v>-128.42882206605148</v>
      </c>
      <c r="DU56" s="9"/>
      <c r="DV56" s="9">
        <f ca="1">IF(OR(INDIRECT(CONCATENATE("'2018-03 (Д)'!P",TEXT(MATCH($C56,'2018-03 (Д)'!$C$2:$C$100,0)+1,0)))="Н/Д",INDIRECT(CONCATENATE("'2018-02 (Д)'!P",TEXT(MATCH($C56,'2018-02 (Д)'!$C$2:$C$100,0)+1,0)))="Н/Д",AND(INDIRECT(CONCATENATE("'2018-03 (Д)'!P",TEXT(MATCH($C56,'2018-03 (Д)'!$C$2:$C$100,0)+1,0)))="Н/Д",INDIRECT(CONCATENATE("'2018-02 (Д)'!P",TEXT(MATCH($C56,'2018-02 (Д)'!$C$2:$C$100,0)+1,0))))),"Н/Д",((INDIRECT(CONCATENATE("'2018-03 (Д)'!P",TEXT(MATCH($C56,'2018-03 (Д)'!$C$2:$C$100,0)+1,0)))-INDIRECT(CONCATENATE("'2018-02 (Д)'!P",TEXT(MATCH($C56,'2018-02 (Д)'!$C$2:$C$100,0)+1,0))))/INDIRECT(CONCATENATE("'2018-02 (Д)'!P",TEXT(MATCH($C56,'2018-02 (Д)'!$C$2:$C$100,0)+1,0))))*100)</f>
        <v>168.99168914503838</v>
      </c>
      <c r="DW56" s="9">
        <f ca="1">IF(OR(INDIRECT(CONCATENATE("'2018-04 (Д)'!P",TEXT(MATCH($C56,'2018-04 (Д)'!$C$2:$C$100,0)+1,0)))="Н/Д",INDIRECT(CONCATENATE("'2018-03 (Д)'!P",TEXT(MATCH($C56,'2018-03 (Д)'!$C$2:$C$100,0)+1,0)))="Н/Д",AND(INDIRECT(CONCATENATE("'2018-04 (Д)'!P",TEXT(MATCH($C56,'2018-04 (Д)'!$C$2:$C$100,0)+1,0)))="Н/Д",INDIRECT(CONCATENATE("'2018-03 (Д)'!P",TEXT(MATCH($C56,'2018-03 (Д)'!$C$2:$C$100,0)+1,0))))),"Н/Д",((INDIRECT(CONCATENATE("'2018-04 (Д)'!P",TEXT(MATCH($C56,'2018-04 (Д)'!$C$2:$C$100,0)+1,0)))-INDIRECT(CONCATENATE("'2018-03 (Д)'!P",TEXT(MATCH($C56,'2018-03 (Д)'!$C$2:$C$100,0)+1,0))))/INDIRECT(CONCATENATE("'2018-03 (Д)'!P",TEXT(MATCH($C56,'2018-03 (Д)'!$C$2:$C$100,0)+1,0))))*100)</f>
        <v>-12.946081903361872</v>
      </c>
      <c r="DX56" s="9">
        <f ca="1">IF(OR(INDIRECT(CONCATENATE("'2018-05 (Д)'!P",TEXT(MATCH($C56,'2018-05 (Д)'!$C$2:$C$100,0)+1,0)))="Н/Д",INDIRECT(CONCATENATE("'2018-04 (Д)'!P",TEXT(MATCH($C56,'2018-04 (Д)'!$C$2:$C$100,0)+1,0)))="Н/Д",AND(INDIRECT(CONCATENATE("'2018-05 (Д)'!P",TEXT(MATCH($C56,'2018-05 (Д)'!$C$2:$C$100,0)+1,0)))="Н/Д",INDIRECT(CONCATENATE("'2018-04 (Д)'!P",TEXT(MATCH($C56,'2018-04 (Д)'!$C$2:$C$100,0)+1,0))))),"Н/Д",((INDIRECT(CONCATENATE("'2018-05 (Д)'!P",TEXT(MATCH($C56,'2018-05 (Д)'!$C$2:$C$100,0)+1,0)))-INDIRECT(CONCATENATE("'2018-04 (Д)'!P",TEXT(MATCH($C56,'2018-04 (Д)'!$C$2:$C$100,0)+1,0))))/INDIRECT(CONCATENATE("'2018-04 (Д)'!P",TEXT(MATCH($C56,'2018-04 (Д)'!$C$2:$C$100,0)+1,0))))*100)</f>
        <v>-17.895033582997982</v>
      </c>
      <c r="DY56" s="9">
        <f ca="1">IF(OR(INDIRECT(CONCATENATE("'2018-06 (Д)'!P",TEXT(MATCH($C56,'2018-06 (Д)'!$C$2:$C$100,0)+1,0)))="Н/Д",INDIRECT(CONCATENATE("'2018-05 (Д)'!P",TEXT(MATCH($C56,'2018-05 (Д)'!$C$2:$C$100,0)+1,0)))="Н/Д",AND(INDIRECT(CONCATENATE("'2018-06 (Д)'!P",TEXT(MATCH($C56,'2018-06 (Д)'!$C$2:$C$100,0)+1,0)))="Н/Д",INDIRECT(CONCATENATE("'2018-05 (Д)'!P",TEXT(MATCH($C56,'2018-05 (Д)'!$C$2:$C$100,0)+1,0))))),"Н/Д",((INDIRECT(CONCATENATE("'2018-06 (Д)'!P",TEXT(MATCH($C56,'2018-06 (Д)'!$C$2:$C$100,0)+1,0)))-INDIRECT(CONCATENATE("'2018-05 (Д)'!P",TEXT(MATCH($C56,'2018-05 (Д)'!$C$2:$C$100,0)+1,0))))/INDIRECT(CONCATENATE("'2018-05 (Д)'!P",TEXT(MATCH($C56,'2018-05 (Д)'!$C$2:$C$100,0)+1,0))))*100)</f>
        <v>57.967077170092004</v>
      </c>
      <c r="DZ56" s="9">
        <f ca="1">IF(OR(INDIRECT(CONCATENATE("'2018-07 (Д)'!P",TEXT(MATCH($C56,'2018-07 (Д)'!$C$2:$C$100,0)+1,0)))="Н/Д",INDIRECT(CONCATENATE("'2018-06 (Д)'!P",TEXT(MATCH($C56,'2018-06 (Д)'!$C$2:$C$100,0)+1,0)))="Н/Д",AND(INDIRECT(CONCATENATE("'2018-07 (Д)'!P",TEXT(MATCH($C56,'2018-07 (Д)'!$C$2:$C$100,0)+1,0)))="Н/Д",INDIRECT(CONCATENATE("'2018-06 (Д)'!P",TEXT(MATCH($C56,'2018-06 (Д)'!$C$2:$C$100,0)+1,0))))),"Н/Д",((INDIRECT(CONCATENATE("'2018-07 (Д)'!P",TEXT(MATCH($C56,'2018-07 (Д)'!$C$2:$C$100,0)+1,0)))-INDIRECT(CONCATENATE("'2018-06 (Д)'!P",TEXT(MATCH($C56,'2018-06 (Д)'!$C$2:$C$100,0)+1,0))))/INDIRECT(CONCATENATE("'2018-06 (Д)'!P",TEXT(MATCH($C56,'2018-06 (Д)'!$C$2:$C$100,0)+1,0))))*100)</f>
        <v>-28.121906762250543</v>
      </c>
      <c r="EA56" s="9">
        <f ca="1">IF(OR(INDIRECT(CONCATENATE("'2018-08 (Д)'!P",TEXT(MATCH($C56,'2018-08 (Д)'!$C$2:$C$100,0)+1,0)))="Н/Д",INDIRECT(CONCATENATE("'2018-07 (Д)'!P",TEXT(MATCH($C56,'2018-07 (Д)'!$C$2:$C$100,0)+1,0)))="Н/Д",AND(INDIRECT(CONCATENATE("'2018-08 (Д)'!P",TEXT(MATCH($C56,'2018-08 (Д)'!$C$2:$C$100,0)+1,0)))="Н/Д",INDIRECT(CONCATENATE("'2018-07 (Д)'!P",TEXT(MATCH($C56,'2018-07 (Д)'!$C$2:$C$100,0)+1,0))))),"Н/Д",((INDIRECT(CONCATENATE("'2018-08 (Д)'!P",TEXT(MATCH($C56,'2018-08 (Д)'!$C$2:$C$100,0)+1,0)))-INDIRECT(CONCATENATE("'2018-07 (Д)'!P",TEXT(MATCH($C56,'2018-07 (Д)'!$C$2:$C$100,0)+1,0))))/INDIRECT(CONCATENATE("'2018-07 (Д)'!P",TEXT(MATCH($C56,'2018-07 (Д)'!$C$2:$C$100,0)+1,0))))*100)</f>
        <v>-21.966204852859835</v>
      </c>
      <c r="EB56" s="9">
        <f ca="1">IF(OR(INDIRECT(CONCATENATE("'2018-09 (Д)'!P",TEXT(MATCH($C56,'2018-09 (Д)'!$C$2:$C$100,0)+1,0)))="Н/Д",INDIRECT(CONCATENATE("'2018-08 (Д)'!P",TEXT(MATCH($C56,'2018-08 (Д)'!$C$2:$C$100,0)+1,0)))="Н/Д",AND(INDIRECT(CONCATENATE("'2018-09 (Д)'!P",TEXT(MATCH($C56,'2018-09 (Д)'!$C$2:$C$100,0)+1,0)))="Н/Д",INDIRECT(CONCATENATE("'2018-08 (Д)'!P",TEXT(MATCH($C56,'2018-08 (Д)'!$C$2:$C$100,0)+1,0))))),"Н/Д",((INDIRECT(CONCATENATE("'2018-09 (Д)'!P",TEXT(MATCH($C56,'2018-09 (Д)'!$C$2:$C$100,0)+1,0)))-INDIRECT(CONCATENATE("'2018-08 (Д)'!P",TEXT(MATCH($C56,'2018-08 (Д)'!$C$2:$C$100,0)+1,0))))/INDIRECT(CONCATENATE("'2018-08 (Д)'!P",TEXT(MATCH($C56,'2018-08 (Д)'!$C$2:$C$100,0)+1,0))))*100)</f>
        <v>89.601353123152833</v>
      </c>
      <c r="EC56" s="9">
        <f ca="1">IF(OR(INDIRECT(CONCATENATE("'2018-10 (Д)'!P",TEXT(MATCH($C56,'2018-10 (Д)'!$C$2:$C$100,0)+1,0)))="Н/Д",INDIRECT(CONCATENATE("'2018-09 (Д)'!P",TEXT(MATCH($C56,'2018-09 (Д)'!$C$2:$C$100,0)+1,0)))="Н/Д",AND(INDIRECT(CONCATENATE("'2018-10 (Д)'!P",TEXT(MATCH($C56,'2018-10 (Д)'!$C$2:$C$100,0)+1,0)))="Н/Д",INDIRECT(CONCATENATE("'2018-09 (Д)'!P",TEXT(MATCH($C56,'2018-09 (Д)'!$C$2:$C$100,0)+1,0))))),"Н/Д",((INDIRECT(CONCATENATE("'2018-10 (Д)'!P",TEXT(MATCH($C56,'2018-10 (Д)'!$C$2:$C$100,0)+1,0)))-INDIRECT(CONCATENATE("'2018-09 (Д)'!P",TEXT(MATCH($C56,'2018-09 (Д)'!$C$2:$C$100,0)+1,0))))/INDIRECT(CONCATENATE("'2018-09 (Д)'!P",TEXT(MATCH($C56,'2018-09 (Д)'!$C$2:$C$100,0)+1,0))))*100)</f>
        <v>-42.260077702978691</v>
      </c>
      <c r="ED56" s="9">
        <f ca="1">IF(OR(INDIRECT(CONCATENATE("'2018-11 (Д)'!P",TEXT(MATCH($C56,'2018-11 (Д)'!$C$2:$C$100,0)+1,0)))="Н/Д",INDIRECT(CONCATENATE("'2018-10 (Д)'!P",TEXT(MATCH($C56,'2018-10 (Д)'!$C$2:$C$100,0)+1,0)))="Н/Д",AND(INDIRECT(CONCATENATE("'2018-11 (Д)'!P",TEXT(MATCH($C56,'2018-11 (Д)'!$C$2:$C$100,0)+1,0)))="Н/Д",INDIRECT(CONCATENATE("'2018-10 (Д)'!P",TEXT(MATCH($C56,'2018-10 (Д)'!$C$2:$C$100,0)+1,0))))),"Н/Д",((INDIRECT(CONCATENATE("'2018-11 (Д)'!P",TEXT(MATCH($C56,'2018-11 (Д)'!$C$2:$C$100,0)+1,0)))-INDIRECT(CONCATENATE("'2018-10 (Д)'!P",TEXT(MATCH($C56,'2018-10 (Д)'!$C$2:$C$100,0)+1,0))))/INDIRECT(CONCATENATE("'2018-10 (Д)'!P",TEXT(MATCH($C56,'2018-10 (Д)'!$C$2:$C$100,0)+1,0))))*100)</f>
        <v>15.89327745571012</v>
      </c>
      <c r="EE56" s="9">
        <f ca="1">IF(OR(INDIRECT(CONCATENATE("'2018-12 (Д)'!P",TEXT(MATCH($C56,'2018-12 (Д)'!$C$2:$C$100,0)+1,0)))="Н/Д",INDIRECT(CONCATENATE("'2018-11 (Д)'!P",TEXT(MATCH($C56,'2018-11 (Д)'!$C$2:$C$100,0)+1,0)))="Н/Д",AND(INDIRECT(CONCATENATE("'2018-12 (Д)'!P",TEXT(MATCH($C56,'2018-12 (Д)'!$C$2:$C$100,0)+1,0)))="Н/Д",INDIRECT(CONCATENATE("'2018-11 (Д)'!P",TEXT(MATCH($C56,'2018-11 (Д)'!$C$2:$C$100,0)+1,0))))),"Н/Д",((INDIRECT(CONCATENATE("'2018-12 (Д)'!P",TEXT(MATCH($C56,'2018-12 (Д)'!$C$2:$C$100,0)+1,0)))-INDIRECT(CONCATENATE("'2018-11 (Д)'!P",TEXT(MATCH($C56,'2018-11 (Д)'!$C$2:$C$100,0)+1,0))))/INDIRECT(CONCATENATE("'2018-11 (Д)'!P",TEXT(MATCH($C56,'2018-11 (Д)'!$C$2:$C$100,0)+1,0))))*100)</f>
        <v>43.730680671787376</v>
      </c>
      <c r="EF56" s="9"/>
      <c r="EG56" s="9">
        <f ca="1">IF(OR(INDIRECT(CONCATENATE("'2018-03 (Д)'!Q",TEXT(MATCH($C56,'2018-03 (Д)'!$C$2:$C$100,0)+1,0)))="Н/Д",INDIRECT(CONCATENATE("'2018-02 (Д)'!Q",TEXT(MATCH($C56,'2018-02 (Д)'!$C$2:$C$100,0)+1,0)))="Н/Д",AND(INDIRECT(CONCATENATE("'2018-03 (Д)'!Q",TEXT(MATCH($C56,'2018-03 (Д)'!$C$2:$C$100,0)+1,0)))="Н/Д",INDIRECT(CONCATENATE("'2018-02 (Д)'!Q",TEXT(MATCH($C56,'2018-02 (Д)'!$C$2:$C$100,0)+1,0))))),"Н/Д",((INDIRECT(CONCATENATE("'2018-03 (Д)'!Q",TEXT(MATCH($C56,'2018-03 (Д)'!$C$2:$C$100,0)+1,0)))-INDIRECT(CONCATENATE("'2018-02 (Д)'!Q",TEXT(MATCH($C56,'2018-02 (Д)'!$C$2:$C$100,0)+1,0))))/INDIRECT(CONCATENATE("'2018-02 (Д)'!Q",TEXT(MATCH($C56,'2018-02 (Д)'!$C$2:$C$100,0)+1,0))))*100)</f>
        <v>403.80947929468186</v>
      </c>
      <c r="EH56" s="9">
        <f ca="1">IF(OR(INDIRECT(CONCATENATE("'2018-04 (Д)'!Q",TEXT(MATCH($C56,'2018-04 (Д)'!$C$2:$C$100,0)+1,0)))="Н/Д",INDIRECT(CONCATENATE("'2018-03 (Д)'!Q",TEXT(MATCH($C56,'2018-03 (Д)'!$C$2:$C$100,0)+1,0)))="Н/Д",AND(INDIRECT(CONCATENATE("'2018-04 (Д)'!Q",TEXT(MATCH($C56,'2018-04 (Д)'!$C$2:$C$100,0)+1,0)))="Н/Д",INDIRECT(CONCATENATE("'2018-03 (Д)'!Q",TEXT(MATCH($C56,'2018-03 (Д)'!$C$2:$C$100,0)+1,0))))),"Н/Д",((INDIRECT(CONCATENATE("'2018-04 (Д)'!Q",TEXT(MATCH($C56,'2018-04 (Д)'!$C$2:$C$100,0)+1,0)))-INDIRECT(CONCATENATE("'2018-03 (Д)'!Q",TEXT(MATCH($C56,'2018-03 (Д)'!$C$2:$C$100,0)+1,0))))/INDIRECT(CONCATENATE("'2018-03 (Д)'!Q",TEXT(MATCH($C56,'2018-03 (Д)'!$C$2:$C$100,0)+1,0))))*100)</f>
        <v>-35.122431303205154</v>
      </c>
      <c r="EI56" s="9">
        <f ca="1">IF(OR(INDIRECT(CONCATENATE("'2018-05 (Д)'!Q",TEXT(MATCH($C56,'2018-05 (Д)'!$C$2:$C$100,0)+1,0)))="Н/Д",INDIRECT(CONCATENATE("'2018-04 (Д)'!Q",TEXT(MATCH($C56,'2018-04 (Д)'!$C$2:$C$100,0)+1,0)))="Н/Д",AND(INDIRECT(CONCATENATE("'2018-05 (Д)'!Q",TEXT(MATCH($C56,'2018-05 (Д)'!$C$2:$C$100,0)+1,0)))="Н/Д",INDIRECT(CONCATENATE("'2018-04 (Д)'!Q",TEXT(MATCH($C56,'2018-04 (Д)'!$C$2:$C$100,0)+1,0))))),"Н/Д",((INDIRECT(CONCATENATE("'2018-05 (Д)'!Q",TEXT(MATCH($C56,'2018-05 (Д)'!$C$2:$C$100,0)+1,0)))-INDIRECT(CONCATENATE("'2018-04 (Д)'!Q",TEXT(MATCH($C56,'2018-04 (Д)'!$C$2:$C$100,0)+1,0))))/INDIRECT(CONCATENATE("'2018-04 (Д)'!Q",TEXT(MATCH($C56,'2018-04 (Д)'!$C$2:$C$100,0)+1,0))))*100)</f>
        <v>-29.83187523196646</v>
      </c>
      <c r="EJ56" s="9">
        <f ca="1">IF(OR(INDIRECT(CONCATENATE("'2018-06 (Д)'!Q",TEXT(MATCH($C56,'2018-06 (Д)'!$C$2:$C$100,0)+1,0)))="Н/Д",INDIRECT(CONCATENATE("'2018-05 (Д)'!Q",TEXT(MATCH($C56,'2018-05 (Д)'!$C$2:$C$100,0)+1,0)))="Н/Д",AND(INDIRECT(CONCATENATE("'2018-06 (Д)'!Q",TEXT(MATCH($C56,'2018-06 (Д)'!$C$2:$C$100,0)+1,0)))="Н/Д",INDIRECT(CONCATENATE("'2018-05 (Д)'!Q",TEXT(MATCH($C56,'2018-05 (Д)'!$C$2:$C$100,0)+1,0))))),"Н/Д",((INDIRECT(CONCATENATE("'2018-06 (Д)'!Q",TEXT(MATCH($C56,'2018-06 (Д)'!$C$2:$C$100,0)+1,0)))-INDIRECT(CONCATENATE("'2018-05 (Д)'!Q",TEXT(MATCH($C56,'2018-05 (Д)'!$C$2:$C$100,0)+1,0))))/INDIRECT(CONCATENATE("'2018-05 (Д)'!Q",TEXT(MATCH($C56,'2018-05 (Д)'!$C$2:$C$100,0)+1,0))))*100)</f>
        <v>-4.4604829604239411</v>
      </c>
      <c r="EK56" s="9">
        <f ca="1">IF(OR(INDIRECT(CONCATENATE("'2018-07 (Д)'!Q",TEXT(MATCH($C56,'2018-07 (Д)'!$C$2:$C$100,0)+1,0)))="Н/Д",INDIRECT(CONCATENATE("'2018-06 (Д)'!Q",TEXT(MATCH($C56,'2018-06 (Д)'!$C$2:$C$100,0)+1,0)))="Н/Д",AND(INDIRECT(CONCATENATE("'2018-07 (Д)'!Q",TEXT(MATCH($C56,'2018-07 (Д)'!$C$2:$C$100,0)+1,0)))="Н/Д",INDIRECT(CONCATENATE("'2018-06 (Д)'!Q",TEXT(MATCH($C56,'2018-06 (Д)'!$C$2:$C$100,0)+1,0))))),"Н/Д",((INDIRECT(CONCATENATE("'2018-07 (Д)'!Q",TEXT(MATCH($C56,'2018-07 (Д)'!$C$2:$C$100,0)+1,0)))-INDIRECT(CONCATENATE("'2018-06 (Д)'!Q",TEXT(MATCH($C56,'2018-06 (Д)'!$C$2:$C$100,0)+1,0))))/INDIRECT(CONCATENATE("'2018-06 (Д)'!Q",TEXT(MATCH($C56,'2018-06 (Д)'!$C$2:$C$100,0)+1,0))))*100)</f>
        <v>-38.007637973808862</v>
      </c>
      <c r="EL56" s="9">
        <f ca="1">IF(OR(INDIRECT(CONCATENATE("'2018-08 (Д)'!Q",TEXT(MATCH($C56,'2018-08 (Д)'!$C$2:$C$100,0)+1,0)))="Н/Д",INDIRECT(CONCATENATE("'2018-07 (Д)'!Q",TEXT(MATCH($C56,'2018-07 (Д)'!$C$2:$C$100,0)+1,0)))="Н/Д",AND(INDIRECT(CONCATENATE("'2018-08 (Д)'!Q",TEXT(MATCH($C56,'2018-08 (Д)'!$C$2:$C$100,0)+1,0)))="Н/Д",INDIRECT(CONCATENATE("'2018-07 (Д)'!Q",TEXT(MATCH($C56,'2018-07 (Д)'!$C$2:$C$100,0)+1,0))))),"Н/Д",((INDIRECT(CONCATENATE("'2018-08 (Д)'!Q",TEXT(MATCH($C56,'2018-08 (Д)'!$C$2:$C$100,0)+1,0)))-INDIRECT(CONCATENATE("'2018-07 (Д)'!Q",TEXT(MATCH($C56,'2018-07 (Д)'!$C$2:$C$100,0)+1,0))))/INDIRECT(CONCATENATE("'2018-07 (Д)'!Q",TEXT(MATCH($C56,'2018-07 (Д)'!$C$2:$C$100,0)+1,0))))*100)</f>
        <v>90.330890980472063</v>
      </c>
      <c r="EM56" s="9">
        <f ca="1">IF(OR(INDIRECT(CONCATENATE("'2018-09 (Д)'!Q",TEXT(MATCH($C56,'2018-09 (Д)'!$C$2:$C$100,0)+1,0)))="Н/Д",INDIRECT(CONCATENATE("'2018-08 (Д)'!Q",TEXT(MATCH($C56,'2018-08 (Д)'!$C$2:$C$100,0)+1,0)))="Н/Д",AND(INDIRECT(CONCATENATE("'2018-09 (Д)'!Q",TEXT(MATCH($C56,'2018-09 (Д)'!$C$2:$C$100,0)+1,0)))="Н/Д",INDIRECT(CONCATENATE("'2018-08 (Д)'!Q",TEXT(MATCH($C56,'2018-08 (Д)'!$C$2:$C$100,0)+1,0))))),"Н/Д",((INDIRECT(CONCATENATE("'2018-09 (Д)'!Q",TEXT(MATCH($C56,'2018-09 (Д)'!$C$2:$C$100,0)+1,0)))-INDIRECT(CONCATENATE("'2018-08 (Д)'!Q",TEXT(MATCH($C56,'2018-08 (Д)'!$C$2:$C$100,0)+1,0))))/INDIRECT(CONCATENATE("'2018-08 (Д)'!Q",TEXT(MATCH($C56,'2018-08 (Д)'!$C$2:$C$100,0)+1,0))))*100)</f>
        <v>-28.529306548141719</v>
      </c>
      <c r="EN56" s="9">
        <f ca="1">IF(OR(INDIRECT(CONCATENATE("'2018-10 (Д)'!Q",TEXT(MATCH($C56,'2018-10 (Д)'!$C$2:$C$100,0)+1,0)))="Н/Д",INDIRECT(CONCATENATE("'2018-09 (Д)'!Q",TEXT(MATCH($C56,'2018-09 (Д)'!$C$2:$C$100,0)+1,0)))="Н/Д",AND(INDIRECT(CONCATENATE("'2018-10 (Д)'!Q",TEXT(MATCH($C56,'2018-10 (Д)'!$C$2:$C$100,0)+1,0)))="Н/Д",INDIRECT(CONCATENATE("'2018-09 (Д)'!Q",TEXT(MATCH($C56,'2018-09 (Д)'!$C$2:$C$100,0)+1,0))))),"Н/Д",((INDIRECT(CONCATENATE("'2018-10 (Д)'!Q",TEXT(MATCH($C56,'2018-10 (Д)'!$C$2:$C$100,0)+1,0)))-INDIRECT(CONCATENATE("'2018-09 (Д)'!Q",TEXT(MATCH($C56,'2018-09 (Д)'!$C$2:$C$100,0)+1,0))))/INDIRECT(CONCATENATE("'2018-09 (Д)'!Q",TEXT(MATCH($C56,'2018-09 (Д)'!$C$2:$C$100,0)+1,0))))*100)</f>
        <v>1.3085542898387597</v>
      </c>
      <c r="EO56" s="9">
        <f ca="1">IF(OR(INDIRECT(CONCATENATE("'2018-11 (Д)'!Q",TEXT(MATCH($C56,'2018-11 (Д)'!$C$2:$C$100,0)+1,0)))="Н/Д",INDIRECT(CONCATENATE("'2018-10 (Д)'!Q",TEXT(MATCH($C56,'2018-10 (Д)'!$C$2:$C$100,0)+1,0)))="Н/Д",AND(INDIRECT(CONCATENATE("'2018-11 (Д)'!Q",TEXT(MATCH($C56,'2018-11 (Д)'!$C$2:$C$100,0)+1,0)))="Н/Д",INDIRECT(CONCATENATE("'2018-10 (Д)'!Q",TEXT(MATCH($C56,'2018-10 (Д)'!$C$2:$C$100,0)+1,0))))),"Н/Д",((INDIRECT(CONCATENATE("'2018-11 (Д)'!Q",TEXT(MATCH($C56,'2018-11 (Д)'!$C$2:$C$100,0)+1,0)))-INDIRECT(CONCATENATE("'2018-10 (Д)'!Q",TEXT(MATCH($C56,'2018-10 (Д)'!$C$2:$C$100,0)+1,0))))/INDIRECT(CONCATENATE("'2018-10 (Д)'!Q",TEXT(MATCH($C56,'2018-10 (Д)'!$C$2:$C$100,0)+1,0))))*100)</f>
        <v>49.148963509311962</v>
      </c>
      <c r="EP56" s="9">
        <f ca="1">IF(OR(INDIRECT(CONCATENATE("'2018-12 (Д)'!Q",TEXT(MATCH($C56,'2018-12 (Д)'!$C$2:$C$100,0)+1,0)))="Н/Д",INDIRECT(CONCATENATE("'2018-11 (Д)'!Q",TEXT(MATCH($C56,'2018-11 (Д)'!$C$2:$C$100,0)+1,0)))="Н/Д",AND(INDIRECT(CONCATENATE("'2018-12 (Д)'!Q",TEXT(MATCH($C56,'2018-12 (Д)'!$C$2:$C$100,0)+1,0)))="Н/Д",INDIRECT(CONCATENATE("'2018-11 (Д)'!Q",TEXT(MATCH($C56,'2018-11 (Д)'!$C$2:$C$100,0)+1,0))))),"Н/Д",((INDIRECT(CONCATENATE("'2018-12 (Д)'!Q",TEXT(MATCH($C56,'2018-12 (Д)'!$C$2:$C$100,0)+1,0)))-INDIRECT(CONCATENATE("'2018-11 (Д)'!Q",TEXT(MATCH($C56,'2018-11 (Д)'!$C$2:$C$100,0)+1,0))))/INDIRECT(CONCATENATE("'2018-11 (Д)'!Q",TEXT(MATCH($C56,'2018-11 (Д)'!$C$2:$C$100,0)+1,0))))*100)</f>
        <v>0.38053831139898592</v>
      </c>
      <c r="EQ56" s="9"/>
      <c r="ER56" s="9">
        <f ca="1">IF(OR(INDIRECT(CONCATENATE("'2018-03 (Д)'!R",TEXT(MATCH($C56,'2018-03 (Д)'!$C$2:$C$100,0)+1,0)))="Н/Д",INDIRECT(CONCATENATE("'2018-02 (Д)'!R",TEXT(MATCH($C56,'2018-02 (Д)'!$C$2:$C$100,0)+1,0)))="Н/Д",AND(INDIRECT(CONCATENATE("'2018-03 (Д)'!R",TEXT(MATCH($C56,'2018-03 (Д)'!$C$2:$C$100,0)+1,0)))="Н/Д",INDIRECT(CONCATENATE("'2018-02 (Д)'!R",TEXT(MATCH($C56,'2018-02 (Д)'!$C$2:$C$100,0)+1,0))))),"Н/Д",((INDIRECT(CONCATENATE("'2018-03 (Д)'!R",TEXT(MATCH($C56,'2018-03 (Д)'!$C$2:$C$100,0)+1,0)))-INDIRECT(CONCATENATE("'2018-02 (Д)'!R",TEXT(MATCH($C56,'2018-02 (Д)'!$C$2:$C$100,0)+1,0))))/INDIRECT(CONCATENATE("'2018-02 (Д)'!R",TEXT(MATCH($C56,'2018-02 (Д)'!$C$2:$C$100,0)+1,0))))*100)</f>
        <v>97.773027113017946</v>
      </c>
      <c r="ES56" s="9">
        <f ca="1">IF(OR(INDIRECT(CONCATENATE("'2018-04 (Д)'!R",TEXT(MATCH($C56,'2018-04 (Д)'!$C$2:$C$100,0)+1,0)))="Н/Д",INDIRECT(CONCATENATE("'2018-03 (Д)'!R",TEXT(MATCH($C56,'2018-03 (Д)'!$C$2:$C$100,0)+1,0)))="Н/Д",AND(INDIRECT(CONCATENATE("'2018-04 (Д)'!R",TEXT(MATCH($C56,'2018-04 (Д)'!$C$2:$C$100,0)+1,0)))="Н/Д",INDIRECT(CONCATENATE("'2018-03 (Д)'!R",TEXT(MATCH($C56,'2018-03 (Д)'!$C$2:$C$100,0)+1,0))))),"Н/Д",((INDIRECT(CONCATENATE("'2018-04 (Д)'!R",TEXT(MATCH($C56,'2018-04 (Д)'!$C$2:$C$100,0)+1,0)))-INDIRECT(CONCATENATE("'2018-03 (Д)'!R",TEXT(MATCH($C56,'2018-03 (Д)'!$C$2:$C$100,0)+1,0))))/INDIRECT(CONCATENATE("'2018-03 (Д)'!R",TEXT(MATCH($C56,'2018-03 (Д)'!$C$2:$C$100,0)+1,0))))*100)</f>
        <v>30.860488256734232</v>
      </c>
      <c r="ET56" s="9">
        <f ca="1">IF(OR(INDIRECT(CONCATENATE("'2018-05 (Д)'!R",TEXT(MATCH($C56,'2018-05 (Д)'!$C$2:$C$100,0)+1,0)))="Н/Д",INDIRECT(CONCATENATE("'2018-04 (Д)'!R",TEXT(MATCH($C56,'2018-04 (Д)'!$C$2:$C$100,0)+1,0)))="Н/Д",AND(INDIRECT(CONCATENATE("'2018-05 (Д)'!R",TEXT(MATCH($C56,'2018-05 (Д)'!$C$2:$C$100,0)+1,0)))="Н/Д",INDIRECT(CONCATENATE("'2018-04 (Д)'!R",TEXT(MATCH($C56,'2018-04 (Д)'!$C$2:$C$100,0)+1,0))))),"Н/Д",((INDIRECT(CONCATENATE("'2018-05 (Д)'!R",TEXT(MATCH($C56,'2018-05 (Д)'!$C$2:$C$100,0)+1,0)))-INDIRECT(CONCATENATE("'2018-04 (Д)'!R",TEXT(MATCH($C56,'2018-04 (Д)'!$C$2:$C$100,0)+1,0))))/INDIRECT(CONCATENATE("'2018-04 (Д)'!R",TEXT(MATCH($C56,'2018-04 (Д)'!$C$2:$C$100,0)+1,0))))*100)</f>
        <v>-58.603005553002575</v>
      </c>
      <c r="EU56" s="9">
        <f ca="1">IF(OR(INDIRECT(CONCATENATE("'2018-06 (Д)'!R",TEXT(MATCH($C56,'2018-06 (Д)'!$C$2:$C$100,0)+1,0)))="Н/Д",INDIRECT(CONCATENATE("'2018-05 (Д)'!R",TEXT(MATCH($C56,'2018-05 (Д)'!$C$2:$C$100,0)+1,0)))="Н/Д",AND(INDIRECT(CONCATENATE("'2018-06 (Д)'!R",TEXT(MATCH($C56,'2018-06 (Д)'!$C$2:$C$100,0)+1,0)))="Н/Д",INDIRECT(CONCATENATE("'2018-05 (Д)'!R",TEXT(MATCH($C56,'2018-05 (Д)'!$C$2:$C$100,0)+1,0))))),"Н/Д",((INDIRECT(CONCATENATE("'2018-06 (Д)'!R",TEXT(MATCH($C56,'2018-06 (Д)'!$C$2:$C$100,0)+1,0)))-INDIRECT(CONCATENATE("'2018-05 (Д)'!R",TEXT(MATCH($C56,'2018-05 (Д)'!$C$2:$C$100,0)+1,0))))/INDIRECT(CONCATENATE("'2018-05 (Д)'!R",TEXT(MATCH($C56,'2018-05 (Д)'!$C$2:$C$100,0)+1,0))))*100)</f>
        <v>-28.857584065384582</v>
      </c>
      <c r="EV56" s="9">
        <f ca="1">IF(OR(INDIRECT(CONCATENATE("'2018-07 (Д)'!R",TEXT(MATCH($C56,'2018-07 (Д)'!$C$2:$C$100,0)+1,0)))="Н/Д",INDIRECT(CONCATENATE("'2018-06 (Д)'!R",TEXT(MATCH($C56,'2018-06 (Д)'!$C$2:$C$100,0)+1,0)))="Н/Д",AND(INDIRECT(CONCATENATE("'2018-07 (Д)'!R",TEXT(MATCH($C56,'2018-07 (Д)'!$C$2:$C$100,0)+1,0)))="Н/Д",INDIRECT(CONCATENATE("'2018-06 (Д)'!R",TEXT(MATCH($C56,'2018-06 (Д)'!$C$2:$C$100,0)+1,0))))),"Н/Д",((INDIRECT(CONCATENATE("'2018-07 (Д)'!R",TEXT(MATCH($C56,'2018-07 (Д)'!$C$2:$C$100,0)+1,0)))-INDIRECT(CONCATENATE("'2018-06 (Д)'!R",TEXT(MATCH($C56,'2018-06 (Д)'!$C$2:$C$100,0)+1,0))))/INDIRECT(CONCATENATE("'2018-06 (Д)'!R",TEXT(MATCH($C56,'2018-06 (Д)'!$C$2:$C$100,0)+1,0))))*100)</f>
        <v>-17.356626979447558</v>
      </c>
      <c r="EW56" s="9">
        <f ca="1">IF(OR(INDIRECT(CONCATENATE("'2018-08 (Д)'!R",TEXT(MATCH($C56,'2018-08 (Д)'!$C$2:$C$100,0)+1,0)))="Н/Д",INDIRECT(CONCATENATE("'2018-07 (Д)'!R",TEXT(MATCH($C56,'2018-07 (Д)'!$C$2:$C$100,0)+1,0)))="Н/Д",AND(INDIRECT(CONCATENATE("'2018-08 (Д)'!R",TEXT(MATCH($C56,'2018-08 (Д)'!$C$2:$C$100,0)+1,0)))="Н/Д",INDIRECT(CONCATENATE("'2018-07 (Д)'!R",TEXT(MATCH($C56,'2018-07 (Д)'!$C$2:$C$100,0)+1,0))))),"Н/Д",((INDIRECT(CONCATENATE("'2018-08 (Д)'!R",TEXT(MATCH($C56,'2018-08 (Д)'!$C$2:$C$100,0)+1,0)))-INDIRECT(CONCATENATE("'2018-07 (Д)'!R",TEXT(MATCH($C56,'2018-07 (Д)'!$C$2:$C$100,0)+1,0))))/INDIRECT(CONCATENATE("'2018-07 (Д)'!R",TEXT(MATCH($C56,'2018-07 (Д)'!$C$2:$C$100,0)+1,0))))*100)</f>
        <v>135.75520346823086</v>
      </c>
      <c r="EX56" s="9">
        <f ca="1">IF(OR(INDIRECT(CONCATENATE("'2018-09 (Д)'!R",TEXT(MATCH($C56,'2018-09 (Д)'!$C$2:$C$100,0)+1,0)))="Н/Д",INDIRECT(CONCATENATE("'2018-08 (Д)'!R",TEXT(MATCH($C56,'2018-08 (Д)'!$C$2:$C$100,0)+1,0)))="Н/Д",AND(INDIRECT(CONCATENATE("'2018-09 (Д)'!R",TEXT(MATCH($C56,'2018-09 (Д)'!$C$2:$C$100,0)+1,0)))="Н/Д",INDIRECT(CONCATENATE("'2018-08 (Д)'!R",TEXT(MATCH($C56,'2018-08 (Д)'!$C$2:$C$100,0)+1,0))))),"Н/Д",((INDIRECT(CONCATENATE("'2018-09 (Д)'!R",TEXT(MATCH($C56,'2018-09 (Д)'!$C$2:$C$100,0)+1,0)))-INDIRECT(CONCATENATE("'2018-08 (Д)'!R",TEXT(MATCH($C56,'2018-08 (Д)'!$C$2:$C$100,0)+1,0))))/INDIRECT(CONCATENATE("'2018-08 (Д)'!R",TEXT(MATCH($C56,'2018-08 (Д)'!$C$2:$C$100,0)+1,0))))*100)</f>
        <v>-28.126205513077927</v>
      </c>
      <c r="EY56" s="9">
        <f ca="1">IF(OR(INDIRECT(CONCATENATE("'2018-10 (Д)'!R",TEXT(MATCH($C56,'2018-10 (Д)'!$C$2:$C$100,0)+1,0)))="Н/Д",INDIRECT(CONCATENATE("'2018-09 (Д)'!R",TEXT(MATCH($C56,'2018-09 (Д)'!$C$2:$C$100,0)+1,0)))="Н/Д",AND(INDIRECT(CONCATENATE("'2018-10 (Д)'!R",TEXT(MATCH($C56,'2018-10 (Д)'!$C$2:$C$100,0)+1,0)))="Н/Д",INDIRECT(CONCATENATE("'2018-09 (Д)'!R",TEXT(MATCH($C56,'2018-09 (Д)'!$C$2:$C$100,0)+1,0))))),"Н/Д",((INDIRECT(CONCATENATE("'2018-10 (Д)'!R",TEXT(MATCH($C56,'2018-10 (Д)'!$C$2:$C$100,0)+1,0)))-INDIRECT(CONCATENATE("'2018-09 (Д)'!R",TEXT(MATCH($C56,'2018-09 (Д)'!$C$2:$C$100,0)+1,0))))/INDIRECT(CONCATENATE("'2018-09 (Д)'!R",TEXT(MATCH($C56,'2018-09 (Д)'!$C$2:$C$100,0)+1,0))))*100)</f>
        <v>1.107767693065008</v>
      </c>
      <c r="EZ56" s="9">
        <f ca="1">IF(OR(INDIRECT(CONCATENATE("'2018-11 (Д)'!R",TEXT(MATCH($C56,'2018-11 (Д)'!$C$2:$C$100,0)+1,0)))="Н/Д",INDIRECT(CONCATENATE("'2018-10 (Д)'!R",TEXT(MATCH($C56,'2018-10 (Д)'!$C$2:$C$100,0)+1,0)))="Н/Д",AND(INDIRECT(CONCATENATE("'2018-11 (Д)'!R",TEXT(MATCH($C56,'2018-11 (Д)'!$C$2:$C$100,0)+1,0)))="Н/Д",INDIRECT(CONCATENATE("'2018-10 (Д)'!R",TEXT(MATCH($C56,'2018-10 (Д)'!$C$2:$C$100,0)+1,0))))),"Н/Д",((INDIRECT(CONCATENATE("'2018-11 (Д)'!R",TEXT(MATCH($C56,'2018-11 (Д)'!$C$2:$C$100,0)+1,0)))-INDIRECT(CONCATENATE("'2018-10 (Д)'!R",TEXT(MATCH($C56,'2018-10 (Д)'!$C$2:$C$100,0)+1,0))))/INDIRECT(CONCATENATE("'2018-10 (Д)'!R",TEXT(MATCH($C56,'2018-10 (Д)'!$C$2:$C$100,0)+1,0))))*100)</f>
        <v>-17.157110808517341</v>
      </c>
      <c r="FA56" s="9">
        <f ca="1">IF(OR(INDIRECT(CONCATENATE("'2018-12 (Д)'!R",TEXT(MATCH($C56,'2018-12 (Д)'!$C$2:$C$100,0)+1,0)))="Н/Д",INDIRECT(CONCATENATE("'2018-11 (Д)'!R",TEXT(MATCH($C56,'2018-11 (Д)'!$C$2:$C$100,0)+1,0)))="Н/Д",AND(INDIRECT(CONCATENATE("'2018-12 (Д)'!R",TEXT(MATCH($C56,'2018-12 (Д)'!$C$2:$C$100,0)+1,0)))="Н/Д",INDIRECT(CONCATENATE("'2018-11 (Д)'!R",TEXT(MATCH($C56,'2018-11 (Д)'!$C$2:$C$100,0)+1,0))))),"Н/Д",((INDIRECT(CONCATENATE("'2018-12 (Д)'!R",TEXT(MATCH($C56,'2018-12 (Д)'!$C$2:$C$100,0)+1,0)))-INDIRECT(CONCATENATE("'2018-11 (Д)'!R",TEXT(MATCH($C56,'2018-11 (Д)'!$C$2:$C$100,0)+1,0))))/INDIRECT(CONCATENATE("'2018-11 (Д)'!R",TEXT(MATCH($C56,'2018-11 (Д)'!$C$2:$C$100,0)+1,0))))*100)</f>
        <v>-7.7774491418864251</v>
      </c>
      <c r="FB56" s="9"/>
      <c r="FC56" s="9">
        <f ca="1">IF(OR(INDIRECT(CONCATENATE("'2018-03 (Д)'!S",TEXT(MATCH($C56,'2018-03 (Д)'!$C$2:$C$100,0)+1,0)))="Н/Д",INDIRECT(CONCATENATE("'2018-02 (Д)'!S",TEXT(MATCH($C56,'2018-02 (Д)'!$C$2:$C$100,0)+1,0)))="Н/Д",AND(INDIRECT(CONCATENATE("'2018-03 (Д)'!S",TEXT(MATCH($C56,'2018-03 (Д)'!$C$2:$C$100,0)+1,0)))="Н/Д",INDIRECT(CONCATENATE("'2018-02 (Д)'!S",TEXT(MATCH($C56,'2018-02 (Д)'!$C$2:$C$100,0)+1,0))))),"Н/Д",((INDIRECT(CONCATENATE("'2018-03 (Д)'!S",TEXT(MATCH($C56,'2018-03 (Д)'!$C$2:$C$100,0)+1,0)))-INDIRECT(CONCATENATE("'2018-02 (Д)'!S",TEXT(MATCH($C56,'2018-02 (Д)'!$C$2:$C$100,0)+1,0))))/INDIRECT(CONCATENATE("'2018-02 (Д)'!S",TEXT(MATCH($C56,'2018-02 (Д)'!$C$2:$C$100,0)+1,0))))*100)</f>
        <v>73.662162665422372</v>
      </c>
      <c r="FD56" s="9">
        <f ca="1">IF(OR(INDIRECT(CONCATENATE("'2018-04 (Д)'!S",TEXT(MATCH($C56,'2018-04 (Д)'!$C$2:$C$100,0)+1,0)))="Н/Д",INDIRECT(CONCATENATE("'2018-03 (Д)'!S",TEXT(MATCH($C56,'2018-03 (Д)'!$C$2:$C$100,0)+1,0)))="Н/Д",AND(INDIRECT(CONCATENATE("'2018-04 (Д)'!S",TEXT(MATCH($C56,'2018-04 (Д)'!$C$2:$C$100,0)+1,0)))="Н/Д",INDIRECT(CONCATENATE("'2018-03 (Д)'!S",TEXT(MATCH($C56,'2018-03 (Д)'!$C$2:$C$100,0)+1,0))))),"Н/Д",((INDIRECT(CONCATENATE("'2018-04 (Д)'!S",TEXT(MATCH($C56,'2018-04 (Д)'!$C$2:$C$100,0)+1,0)))-INDIRECT(CONCATENATE("'2018-03 (Д)'!S",TEXT(MATCH($C56,'2018-03 (Д)'!$C$2:$C$100,0)+1,0))))/INDIRECT(CONCATENATE("'2018-03 (Д)'!S",TEXT(MATCH($C56,'2018-03 (Д)'!$C$2:$C$100,0)+1,0))))*100)</f>
        <v>-16.457013606529838</v>
      </c>
      <c r="FE56" s="9">
        <f ca="1">IF(OR(INDIRECT(CONCATENATE("'2018-05 (Д)'!S",TEXT(MATCH($C56,'2018-05 (Д)'!$C$2:$C$100,0)+1,0)))="Н/Д",INDIRECT(CONCATENATE("'2018-04 (Д)'!S",TEXT(MATCH($C56,'2018-04 (Д)'!$C$2:$C$100,0)+1,0)))="Н/Д",AND(INDIRECT(CONCATENATE("'2018-05 (Д)'!S",TEXT(MATCH($C56,'2018-05 (Д)'!$C$2:$C$100,0)+1,0)))="Н/Д",INDIRECT(CONCATENATE("'2018-04 (Д)'!S",TEXT(MATCH($C56,'2018-04 (Д)'!$C$2:$C$100,0)+1,0))))),"Н/Д",((INDIRECT(CONCATENATE("'2018-05 (Д)'!S",TEXT(MATCH($C56,'2018-05 (Д)'!$C$2:$C$100,0)+1,0)))-INDIRECT(CONCATENATE("'2018-04 (Д)'!S",TEXT(MATCH($C56,'2018-04 (Д)'!$C$2:$C$100,0)+1,0))))/INDIRECT(CONCATENATE("'2018-04 (Д)'!S",TEXT(MATCH($C56,'2018-04 (Д)'!$C$2:$C$100,0)+1,0))))*100)</f>
        <v>57.763563633631968</v>
      </c>
      <c r="FF56" s="9">
        <f ca="1">IF(OR(INDIRECT(CONCATENATE("'2018-06 (Д)'!S",TEXT(MATCH($C56,'2018-06 (Д)'!$C$2:$C$100,0)+1,0)))="Н/Д",INDIRECT(CONCATENATE("'2018-05 (Д)'!S",TEXT(MATCH($C56,'2018-05 (Д)'!$C$2:$C$100,0)+1,0)))="Н/Д",AND(INDIRECT(CONCATENATE("'2018-06 (Д)'!S",TEXT(MATCH($C56,'2018-06 (Д)'!$C$2:$C$100,0)+1,0)))="Н/Д",INDIRECT(CONCATENATE("'2018-05 (Д)'!S",TEXT(MATCH($C56,'2018-05 (Д)'!$C$2:$C$100,0)+1,0))))),"Н/Д",((INDIRECT(CONCATENATE("'2018-06 (Д)'!S",TEXT(MATCH($C56,'2018-06 (Д)'!$C$2:$C$100,0)+1,0)))-INDIRECT(CONCATENATE("'2018-05 (Д)'!S",TEXT(MATCH($C56,'2018-05 (Д)'!$C$2:$C$100,0)+1,0))))/INDIRECT(CONCATENATE("'2018-05 (Д)'!S",TEXT(MATCH($C56,'2018-05 (Д)'!$C$2:$C$100,0)+1,0))))*100)</f>
        <v>-44.729346672158762</v>
      </c>
      <c r="FG56" s="9">
        <f ca="1">IF(OR(INDIRECT(CONCATENATE("'2018-07 (Д)'!S",TEXT(MATCH($C56,'2018-07 (Д)'!$C$2:$C$100,0)+1,0)))="Н/Д",INDIRECT(CONCATENATE("'2018-06 (Д)'!S",TEXT(MATCH($C56,'2018-06 (Д)'!$C$2:$C$100,0)+1,0)))="Н/Д",AND(INDIRECT(CONCATENATE("'2018-07 (Д)'!S",TEXT(MATCH($C56,'2018-07 (Д)'!$C$2:$C$100,0)+1,0)))="Н/Д",INDIRECT(CONCATENATE("'2018-06 (Д)'!S",TEXT(MATCH($C56,'2018-06 (Д)'!$C$2:$C$100,0)+1,0))))),"Н/Д",((INDIRECT(CONCATENATE("'2018-07 (Д)'!S",TEXT(MATCH($C56,'2018-07 (Д)'!$C$2:$C$100,0)+1,0)))-INDIRECT(CONCATENATE("'2018-06 (Д)'!S",TEXT(MATCH($C56,'2018-06 (Д)'!$C$2:$C$100,0)+1,0))))/INDIRECT(CONCATENATE("'2018-06 (Д)'!S",TEXT(MATCH($C56,'2018-06 (Д)'!$C$2:$C$100,0)+1,0))))*100)</f>
        <v>101.79042000546468</v>
      </c>
      <c r="FH56" s="9">
        <f ca="1">IF(OR(INDIRECT(CONCATENATE("'2018-08 (Д)'!S",TEXT(MATCH($C56,'2018-08 (Д)'!$C$2:$C$100,0)+1,0)))="Н/Д",INDIRECT(CONCATENATE("'2018-07 (Д)'!S",TEXT(MATCH($C56,'2018-07 (Д)'!$C$2:$C$100,0)+1,0)))="Н/Д",AND(INDIRECT(CONCATENATE("'2018-08 (Д)'!S",TEXT(MATCH($C56,'2018-08 (Д)'!$C$2:$C$100,0)+1,0)))="Н/Д",INDIRECT(CONCATENATE("'2018-07 (Д)'!S",TEXT(MATCH($C56,'2018-07 (Д)'!$C$2:$C$100,0)+1,0))))),"Н/Д",((INDIRECT(CONCATENATE("'2018-08 (Д)'!S",TEXT(MATCH($C56,'2018-08 (Д)'!$C$2:$C$100,0)+1,0)))-INDIRECT(CONCATENATE("'2018-07 (Д)'!S",TEXT(MATCH($C56,'2018-07 (Д)'!$C$2:$C$100,0)+1,0))))/INDIRECT(CONCATENATE("'2018-07 (Д)'!S",TEXT(MATCH($C56,'2018-07 (Д)'!$C$2:$C$100,0)+1,0))))*100)</f>
        <v>-51.173006393288809</v>
      </c>
      <c r="FI56" s="9">
        <f ca="1">IF(OR(INDIRECT(CONCATENATE("'2018-09 (Д)'!S",TEXT(MATCH($C56,'2018-09 (Д)'!$C$2:$C$100,0)+1,0)))="Н/Д",INDIRECT(CONCATENATE("'2018-08 (Д)'!S",TEXT(MATCH($C56,'2018-08 (Д)'!$C$2:$C$100,0)+1,0)))="Н/Д",AND(INDIRECT(CONCATENATE("'2018-09 (Д)'!S",TEXT(MATCH($C56,'2018-09 (Д)'!$C$2:$C$100,0)+1,0)))="Н/Д",INDIRECT(CONCATENATE("'2018-08 (Д)'!S",TEXT(MATCH($C56,'2018-08 (Д)'!$C$2:$C$100,0)+1,0))))),"Н/Д",((INDIRECT(CONCATENATE("'2018-09 (Д)'!S",TEXT(MATCH($C56,'2018-09 (Д)'!$C$2:$C$100,0)+1,0)))-INDIRECT(CONCATENATE("'2018-08 (Д)'!S",TEXT(MATCH($C56,'2018-08 (Д)'!$C$2:$C$100,0)+1,0))))/INDIRECT(CONCATENATE("'2018-08 (Д)'!S",TEXT(MATCH($C56,'2018-08 (Д)'!$C$2:$C$100,0)+1,0))))*100)</f>
        <v>-14.301785061234105</v>
      </c>
      <c r="FJ56" s="9">
        <f ca="1">IF(OR(INDIRECT(CONCATENATE("'2018-10 (Д)'!S",TEXT(MATCH($C56,'2018-10 (Д)'!$C$2:$C$100,0)+1,0)))="Н/Д",INDIRECT(CONCATENATE("'2018-09 (Д)'!S",TEXT(MATCH($C56,'2018-09 (Д)'!$C$2:$C$100,0)+1,0)))="Н/Д",AND(INDIRECT(CONCATENATE("'2018-10 (Д)'!S",TEXT(MATCH($C56,'2018-10 (Д)'!$C$2:$C$100,0)+1,0)))="Н/Д",INDIRECT(CONCATENATE("'2018-09 (Д)'!S",TEXT(MATCH($C56,'2018-09 (Д)'!$C$2:$C$100,0)+1,0))))),"Н/Д",((INDIRECT(CONCATENATE("'2018-10 (Д)'!S",TEXT(MATCH($C56,'2018-10 (Д)'!$C$2:$C$100,0)+1,0)))-INDIRECT(CONCATENATE("'2018-09 (Д)'!S",TEXT(MATCH($C56,'2018-09 (Д)'!$C$2:$C$100,0)+1,0))))/INDIRECT(CONCATENATE("'2018-09 (Д)'!S",TEXT(MATCH($C56,'2018-09 (Д)'!$C$2:$C$100,0)+1,0))))*100)</f>
        <v>9.0562642926884784</v>
      </c>
      <c r="FK56" s="9">
        <f ca="1">IF(OR(INDIRECT(CONCATENATE("'2018-11 (Д)'!S",TEXT(MATCH($C56,'2018-11 (Д)'!$C$2:$C$100,0)+1,0)))="Н/Д",INDIRECT(CONCATENATE("'2018-10 (Д)'!S",TEXT(MATCH($C56,'2018-10 (Д)'!$C$2:$C$100,0)+1,0)))="Н/Д",AND(INDIRECT(CONCATENATE("'2018-11 (Д)'!S",TEXT(MATCH($C56,'2018-11 (Д)'!$C$2:$C$100,0)+1,0)))="Н/Д",INDIRECT(CONCATENATE("'2018-10 (Д)'!S",TEXT(MATCH($C56,'2018-10 (Д)'!$C$2:$C$100,0)+1,0))))),"Н/Д",((INDIRECT(CONCATENATE("'2018-11 (Д)'!S",TEXT(MATCH($C56,'2018-11 (Д)'!$C$2:$C$100,0)+1,0)))-INDIRECT(CONCATENATE("'2018-10 (Д)'!S",TEXT(MATCH($C56,'2018-10 (Д)'!$C$2:$C$100,0)+1,0))))/INDIRECT(CONCATENATE("'2018-10 (Д)'!S",TEXT(MATCH($C56,'2018-10 (Д)'!$C$2:$C$100,0)+1,0))))*100)</f>
        <v>-2.682909897021672</v>
      </c>
      <c r="FL56" s="9">
        <f ca="1">IF(OR(INDIRECT(CONCATENATE("'2018-12 (Д)'!S",TEXT(MATCH($C56,'2018-12 (Д)'!$C$2:$C$100,0)+1,0)))="Н/Д",INDIRECT(CONCATENATE("'2018-11 (Д)'!S",TEXT(MATCH($C56,'2018-11 (Д)'!$C$2:$C$100,0)+1,0)))="Н/Д",AND(INDIRECT(CONCATENATE("'2018-12 (Д)'!S",TEXT(MATCH($C56,'2018-12 (Д)'!$C$2:$C$100,0)+1,0)))="Н/Д",INDIRECT(CONCATENATE("'2018-11 (Д)'!S",TEXT(MATCH($C56,'2018-11 (Д)'!$C$2:$C$100,0)+1,0))))),"Н/Д",((INDIRECT(CONCATENATE("'2018-12 (Д)'!S",TEXT(MATCH($C56,'2018-12 (Д)'!$C$2:$C$100,0)+1,0)))-INDIRECT(CONCATENATE("'2018-11 (Д)'!S",TEXT(MATCH($C56,'2018-11 (Д)'!$C$2:$C$100,0)+1,0))))/INDIRECT(CONCATENATE("'2018-11 (Д)'!S",TEXT(MATCH($C56,'2018-11 (Д)'!$C$2:$C$100,0)+1,0))))*100)</f>
        <v>9.3725483249703636</v>
      </c>
      <c r="FM56" s="9"/>
      <c r="FN56" s="9">
        <f ca="1">IF(OR(INDIRECT(CONCATENATE("'2018-03 (Д)'!T",TEXT(MATCH($C56,'2018-03 (Д)'!$C$2:$C$100,0)+1,0)))="Н/Д",INDIRECT(CONCATENATE("'2018-02 (Д)'!T",TEXT(MATCH($C56,'2018-02 (Д)'!$C$2:$C$100,0)+1,0)))="Н/Д",AND(INDIRECT(CONCATENATE("'2018-03 (Д)'!T",TEXT(MATCH($C56,'2018-03 (Д)'!$C$2:$C$100,0)+1,0)))="Н/Д",INDIRECT(CONCATENATE("'2018-02 (Д)'!T",TEXT(MATCH($C56,'2018-02 (Д)'!$C$2:$C$100,0)+1,0))))),"Н/Д",((INDIRECT(CONCATENATE("'2018-03 (Д)'!T",TEXT(MATCH($C56,'2018-03 (Д)'!$C$2:$C$100,0)+1,0)))-INDIRECT(CONCATENATE("'2018-02 (Д)'!T",TEXT(MATCH($C56,'2018-02 (Д)'!$C$2:$C$100,0)+1,0))))/INDIRECT(CONCATENATE("'2018-02 (Д)'!T",TEXT(MATCH($C56,'2018-02 (Д)'!$C$2:$C$100,0)+1,0))))*100)</f>
        <v>-1.5194623954258188</v>
      </c>
      <c r="FO56" s="9">
        <f ca="1">IF(OR(INDIRECT(CONCATENATE("'2018-04 (Д)'!T",TEXT(MATCH($C56,'2018-04 (Д)'!$C$2:$C$100,0)+1,0)))="Н/Д",INDIRECT(CONCATENATE("'2018-03 (Д)'!T",TEXT(MATCH($C56,'2018-03 (Д)'!$C$2:$C$100,0)+1,0)))="Н/Д",AND(INDIRECT(CONCATENATE("'2018-04 (Д)'!T",TEXT(MATCH($C56,'2018-04 (Д)'!$C$2:$C$100,0)+1,0)))="Н/Д",INDIRECT(CONCATENATE("'2018-03 (Д)'!T",TEXT(MATCH($C56,'2018-03 (Д)'!$C$2:$C$100,0)+1,0))))),"Н/Д",((INDIRECT(CONCATENATE("'2018-04 (Д)'!T",TEXT(MATCH($C56,'2018-04 (Д)'!$C$2:$C$100,0)+1,0)))-INDIRECT(CONCATENATE("'2018-03 (Д)'!T",TEXT(MATCH($C56,'2018-03 (Д)'!$C$2:$C$100,0)+1,0))))/INDIRECT(CONCATENATE("'2018-03 (Д)'!T",TEXT(MATCH($C56,'2018-03 (Д)'!$C$2:$C$100,0)+1,0))))*100)</f>
        <v>7.1696424361343496</v>
      </c>
      <c r="FP56" s="9">
        <f ca="1">IF(OR(INDIRECT(CONCATENATE("'2018-05 (Д)'!T",TEXT(MATCH($C56,'2018-05 (Д)'!$C$2:$C$100,0)+1,0)))="Н/Д",INDIRECT(CONCATENATE("'2018-04 (Д)'!T",TEXT(MATCH($C56,'2018-04 (Д)'!$C$2:$C$100,0)+1,0)))="Н/Д",AND(INDIRECT(CONCATENATE("'2018-05 (Д)'!T",TEXT(MATCH($C56,'2018-05 (Д)'!$C$2:$C$100,0)+1,0)))="Н/Д",INDIRECT(CONCATENATE("'2018-04 (Д)'!T",TEXT(MATCH($C56,'2018-04 (Д)'!$C$2:$C$100,0)+1,0))))),"Н/Д",((INDIRECT(CONCATENATE("'2018-05 (Д)'!T",TEXT(MATCH($C56,'2018-05 (Д)'!$C$2:$C$100,0)+1,0)))-INDIRECT(CONCATENATE("'2018-04 (Д)'!T",TEXT(MATCH($C56,'2018-04 (Д)'!$C$2:$C$100,0)+1,0))))/INDIRECT(CONCATENATE("'2018-04 (Д)'!T",TEXT(MATCH($C56,'2018-04 (Д)'!$C$2:$C$100,0)+1,0))))*100)</f>
        <v>3.54626848661617</v>
      </c>
      <c r="FQ56" s="9">
        <f ca="1">IF(OR(INDIRECT(CONCATENATE("'2018-06 (Д)'!T",TEXT(MATCH($C56,'2018-06 (Д)'!$C$2:$C$100,0)+1,0)))="Н/Д",INDIRECT(CONCATENATE("'2018-05 (Д)'!T",TEXT(MATCH($C56,'2018-05 (Д)'!$C$2:$C$100,0)+1,0)))="Н/Д",AND(INDIRECT(CONCATENATE("'2018-06 (Д)'!T",TEXT(MATCH($C56,'2018-06 (Д)'!$C$2:$C$100,0)+1,0)))="Н/Д",INDIRECT(CONCATENATE("'2018-05 (Д)'!T",TEXT(MATCH($C56,'2018-05 (Д)'!$C$2:$C$100,0)+1,0))))),"Н/Д",((INDIRECT(CONCATENATE("'2018-06 (Д)'!T",TEXT(MATCH($C56,'2018-06 (Д)'!$C$2:$C$100,0)+1,0)))-INDIRECT(CONCATENATE("'2018-05 (Д)'!T",TEXT(MATCH($C56,'2018-05 (Д)'!$C$2:$C$100,0)+1,0))))/INDIRECT(CONCATENATE("'2018-05 (Д)'!T",TEXT(MATCH($C56,'2018-05 (Д)'!$C$2:$C$100,0)+1,0))))*100)</f>
        <v>17.842017901511753</v>
      </c>
      <c r="FR56" s="9">
        <f ca="1">IF(OR(INDIRECT(CONCATENATE("'2018-07 (Д)'!T",TEXT(MATCH($C56,'2018-07 (Д)'!$C$2:$C$100,0)+1,0)))="Н/Д",INDIRECT(CONCATENATE("'2018-06 (Д)'!T",TEXT(MATCH($C56,'2018-06 (Д)'!$C$2:$C$100,0)+1,0)))="Н/Д",AND(INDIRECT(CONCATENATE("'2018-07 (Д)'!T",TEXT(MATCH($C56,'2018-07 (Д)'!$C$2:$C$100,0)+1,0)))="Н/Д",INDIRECT(CONCATENATE("'2018-06 (Д)'!T",TEXT(MATCH($C56,'2018-06 (Д)'!$C$2:$C$100,0)+1,0))))),"Н/Д",((INDIRECT(CONCATENATE("'2018-07 (Д)'!T",TEXT(MATCH($C56,'2018-07 (Д)'!$C$2:$C$100,0)+1,0)))-INDIRECT(CONCATENATE("'2018-06 (Д)'!T",TEXT(MATCH($C56,'2018-06 (Д)'!$C$2:$C$100,0)+1,0))))/INDIRECT(CONCATENATE("'2018-06 (Д)'!T",TEXT(MATCH($C56,'2018-06 (Д)'!$C$2:$C$100,0)+1,0))))*100)</f>
        <v>26.414471325902543</v>
      </c>
      <c r="FS56" s="9">
        <f ca="1">IF(OR(INDIRECT(CONCATENATE("'2018-08 (Д)'!T",TEXT(MATCH($C56,'2018-08 (Д)'!$C$2:$C$100,0)+1,0)))="Н/Д",INDIRECT(CONCATENATE("'2018-07 (Д)'!T",TEXT(MATCH($C56,'2018-07 (Д)'!$C$2:$C$100,0)+1,0)))="Н/Д",AND(INDIRECT(CONCATENATE("'2018-08 (Д)'!T",TEXT(MATCH($C56,'2018-08 (Д)'!$C$2:$C$100,0)+1,0)))="Н/Д",INDIRECT(CONCATENATE("'2018-07 (Д)'!T",TEXT(MATCH($C56,'2018-07 (Д)'!$C$2:$C$100,0)+1,0))))),"Н/Д",((INDIRECT(CONCATENATE("'2018-08 (Д)'!T",TEXT(MATCH($C56,'2018-08 (Д)'!$C$2:$C$100,0)+1,0)))-INDIRECT(CONCATENATE("'2018-07 (Д)'!T",TEXT(MATCH($C56,'2018-07 (Д)'!$C$2:$C$100,0)+1,0))))/INDIRECT(CONCATENATE("'2018-07 (Д)'!T",TEXT(MATCH($C56,'2018-07 (Д)'!$C$2:$C$100,0)+1,0))))*100)</f>
        <v>-18.79378625823572</v>
      </c>
      <c r="FT56" s="9">
        <f ca="1">IF(OR(INDIRECT(CONCATENATE("'2018-09 (Д)'!T",TEXT(MATCH($C56,'2018-09 (Д)'!$C$2:$C$100,0)+1,0)))="Н/Д",INDIRECT(CONCATENATE("'2018-08 (Д)'!T",TEXT(MATCH($C56,'2018-08 (Д)'!$C$2:$C$100,0)+1,0)))="Н/Д",AND(INDIRECT(CONCATENATE("'2018-09 (Д)'!T",TEXT(MATCH($C56,'2018-09 (Д)'!$C$2:$C$100,0)+1,0)))="Н/Д",INDIRECT(CONCATENATE("'2018-08 (Д)'!T",TEXT(MATCH($C56,'2018-08 (Д)'!$C$2:$C$100,0)+1,0))))),"Н/Д",((INDIRECT(CONCATENATE("'2018-09 (Д)'!T",TEXT(MATCH($C56,'2018-09 (Д)'!$C$2:$C$100,0)+1,0)))-INDIRECT(CONCATENATE("'2018-08 (Д)'!T",TEXT(MATCH($C56,'2018-08 (Д)'!$C$2:$C$100,0)+1,0))))/INDIRECT(CONCATENATE("'2018-08 (Д)'!T",TEXT(MATCH($C56,'2018-08 (Д)'!$C$2:$C$100,0)+1,0))))*100)</f>
        <v>2.0204596813143278</v>
      </c>
      <c r="FU56" s="9">
        <f ca="1">IF(OR(INDIRECT(CONCATENATE("'2018-10 (Д)'!T",TEXT(MATCH($C56,'2018-10 (Д)'!$C$2:$C$100,0)+1,0)))="Н/Д",INDIRECT(CONCATENATE("'2018-09 (Д)'!T",TEXT(MATCH($C56,'2018-09 (Д)'!$C$2:$C$100,0)+1,0)))="Н/Д",AND(INDIRECT(CONCATENATE("'2018-10 (Д)'!T",TEXT(MATCH($C56,'2018-10 (Д)'!$C$2:$C$100,0)+1,0)))="Н/Д",INDIRECT(CONCATENATE("'2018-09 (Д)'!T",TEXT(MATCH($C56,'2018-09 (Д)'!$C$2:$C$100,0)+1,0))))),"Н/Д",((INDIRECT(CONCATENATE("'2018-10 (Д)'!T",TEXT(MATCH($C56,'2018-10 (Д)'!$C$2:$C$100,0)+1,0)))-INDIRECT(CONCATENATE("'2018-09 (Д)'!T",TEXT(MATCH($C56,'2018-09 (Д)'!$C$2:$C$100,0)+1,0))))/INDIRECT(CONCATENATE("'2018-09 (Д)'!T",TEXT(MATCH($C56,'2018-09 (Д)'!$C$2:$C$100,0)+1,0))))*100)</f>
        <v>-6.1726301843779616</v>
      </c>
      <c r="FV56" s="9">
        <f ca="1">IF(OR(INDIRECT(CONCATENATE("'2018-11 (Д)'!T",TEXT(MATCH($C56,'2018-11 (Д)'!$C$2:$C$100,0)+1,0)))="Н/Д",INDIRECT(CONCATENATE("'2018-10 (Д)'!T",TEXT(MATCH($C56,'2018-10 (Д)'!$C$2:$C$100,0)+1,0)))="Н/Д",AND(INDIRECT(CONCATENATE("'2018-11 (Д)'!T",TEXT(MATCH($C56,'2018-11 (Д)'!$C$2:$C$100,0)+1,0)))="Н/Д",INDIRECT(CONCATENATE("'2018-10 (Д)'!T",TEXT(MATCH($C56,'2018-10 (Д)'!$C$2:$C$100,0)+1,0))))),"Н/Д",((INDIRECT(CONCATENATE("'2018-11 (Д)'!T",TEXT(MATCH($C56,'2018-11 (Д)'!$C$2:$C$100,0)+1,0)))-INDIRECT(CONCATENATE("'2018-10 (Д)'!T",TEXT(MATCH($C56,'2018-10 (Д)'!$C$2:$C$100,0)+1,0))))/INDIRECT(CONCATENATE("'2018-10 (Д)'!T",TEXT(MATCH($C56,'2018-10 (Д)'!$C$2:$C$100,0)+1,0))))*100)</f>
        <v>14.64368733372331</v>
      </c>
      <c r="FW56" s="9">
        <f ca="1">IF(OR(INDIRECT(CONCATENATE("'2018-12 (Д)'!T",TEXT(MATCH($C56,'2018-12 (Д)'!$C$2:$C$100,0)+1,0)))="Н/Д",INDIRECT(CONCATENATE("'2018-11 (Д)'!T",TEXT(MATCH($C56,'2018-11 (Д)'!$C$2:$C$100,0)+1,0)))="Н/Д",AND(INDIRECT(CONCATENATE("'2018-12 (Д)'!T",TEXT(MATCH($C56,'2018-12 (Д)'!$C$2:$C$100,0)+1,0)))="Н/Д",INDIRECT(CONCATENATE("'2018-11 (Д)'!T",TEXT(MATCH($C56,'2018-11 (Д)'!$C$2:$C$100,0)+1,0))))),"Н/Д",((INDIRECT(CONCATENATE("'2018-12 (Д)'!T",TEXT(MATCH($C56,'2018-12 (Д)'!$C$2:$C$100,0)+1,0)))-INDIRECT(CONCATENATE("'2018-11 (Д)'!T",TEXT(MATCH($C56,'2018-11 (Д)'!$C$2:$C$100,0)+1,0))))/INDIRECT(CONCATENATE("'2018-11 (Д)'!T",TEXT(MATCH($C56,'2018-11 (Д)'!$C$2:$C$100,0)+1,0))))*100)</f>
        <v>6.2291798289508593</v>
      </c>
      <c r="FX56" s="9"/>
      <c r="FY56" s="9">
        <f ca="1">IF(OR(INDIRECT(CONCATENATE("'2018-03 (Д)'!U",TEXT(MATCH($C56,'2018-03 (Д)'!$C$2:$C$100,0)+1,0)))="Н/Д",INDIRECT(CONCATENATE("'2018-02 (Д)'!U",TEXT(MATCH($C56,'2018-02 (Д)'!$C$2:$C$100,0)+1,0)))="Н/Д",AND(INDIRECT(CONCATENATE("'2018-03 (Д)'!U",TEXT(MATCH($C56,'2018-03 (Д)'!$C$2:$C$100,0)+1,0)))="Н/Д",INDIRECT(CONCATENATE("'2018-02 (Д)'!U",TEXT(MATCH($C56,'2018-02 (Д)'!$C$2:$C$100,0)+1,0))))),"Н/Д",((INDIRECT(CONCATENATE("'2018-03 (Д)'!U",TEXT(MATCH($C56,'2018-03 (Д)'!$C$2:$C$100,0)+1,0)))-INDIRECT(CONCATENATE("'2018-02 (Д)'!U",TEXT(MATCH($C56,'2018-02 (Д)'!$C$2:$C$100,0)+1,0))))/INDIRECT(CONCATENATE("'2018-02 (Д)'!U",TEXT(MATCH($C56,'2018-02 (Д)'!$C$2:$C$100,0)+1,0))))*100)</f>
        <v>1679.58455577776</v>
      </c>
      <c r="FZ56" s="9">
        <f ca="1">IF(OR(INDIRECT(CONCATENATE("'2018-04 (Д)'!U",TEXT(MATCH($C56,'2018-04 (Д)'!$C$2:$C$100,0)+1,0)))="Н/Д",INDIRECT(CONCATENATE("'2018-03 (Д)'!U",TEXT(MATCH($C56,'2018-03 (Д)'!$C$2:$C$100,0)+1,0)))="Н/Д",AND(INDIRECT(CONCATENATE("'2018-04 (Д)'!U",TEXT(MATCH($C56,'2018-04 (Д)'!$C$2:$C$100,0)+1,0)))="Н/Д",INDIRECT(CONCATENATE("'2018-03 (Д)'!U",TEXT(MATCH($C56,'2018-03 (Д)'!$C$2:$C$100,0)+1,0))))),"Н/Д",((INDIRECT(CONCATENATE("'2018-04 (Д)'!U",TEXT(MATCH($C56,'2018-04 (Д)'!$C$2:$C$100,0)+1,0)))-INDIRECT(CONCATENATE("'2018-03 (Д)'!U",TEXT(MATCH($C56,'2018-03 (Д)'!$C$2:$C$100,0)+1,0))))/INDIRECT(CONCATENATE("'2018-03 (Д)'!U",TEXT(MATCH($C56,'2018-03 (Д)'!$C$2:$C$100,0)+1,0))))*100)</f>
        <v>-82.844194303300938</v>
      </c>
      <c r="GA56" s="9">
        <f ca="1">IF(OR(INDIRECT(CONCATENATE("'2018-05 (Д)'!U",TEXT(MATCH($C56,'2018-05 (Д)'!$C$2:$C$100,0)+1,0)))="Н/Д",INDIRECT(CONCATENATE("'2018-04 (Д)'!U",TEXT(MATCH($C56,'2018-04 (Д)'!$C$2:$C$100,0)+1,0)))="Н/Д",AND(INDIRECT(CONCATENATE("'2018-05 (Д)'!U",TEXT(MATCH($C56,'2018-05 (Д)'!$C$2:$C$100,0)+1,0)))="Н/Д",INDIRECT(CONCATENATE("'2018-04 (Д)'!U",TEXT(MATCH($C56,'2018-04 (Д)'!$C$2:$C$100,0)+1,0))))),"Н/Д",((INDIRECT(CONCATENATE("'2018-05 (Д)'!U",TEXT(MATCH($C56,'2018-05 (Д)'!$C$2:$C$100,0)+1,0)))-INDIRECT(CONCATENATE("'2018-04 (Д)'!U",TEXT(MATCH($C56,'2018-04 (Д)'!$C$2:$C$100,0)+1,0))))/INDIRECT(CONCATENATE("'2018-04 (Д)'!U",TEXT(MATCH($C56,'2018-04 (Д)'!$C$2:$C$100,0)+1,0))))*100)</f>
        <v>-4.1447604734534158</v>
      </c>
      <c r="GB56" s="9">
        <f ca="1">IF(OR(INDIRECT(CONCATENATE("'2018-06 (Д)'!U",TEXT(MATCH($C56,'2018-06 (Д)'!$C$2:$C$100,0)+1,0)))="Н/Д",INDIRECT(CONCATENATE("'2018-05 (Д)'!U",TEXT(MATCH($C56,'2018-05 (Д)'!$C$2:$C$100,0)+1,0)))="Н/Д",AND(INDIRECT(CONCATENATE("'2018-06 (Д)'!U",TEXT(MATCH($C56,'2018-06 (Д)'!$C$2:$C$100,0)+1,0)))="Н/Д",INDIRECT(CONCATENATE("'2018-05 (Д)'!U",TEXT(MATCH($C56,'2018-05 (Д)'!$C$2:$C$100,0)+1,0))))),"Н/Д",((INDIRECT(CONCATENATE("'2018-06 (Д)'!U",TEXT(MATCH($C56,'2018-06 (Д)'!$C$2:$C$100,0)+1,0)))-INDIRECT(CONCATENATE("'2018-05 (Д)'!U",TEXT(MATCH($C56,'2018-05 (Д)'!$C$2:$C$100,0)+1,0))))/INDIRECT(CONCATENATE("'2018-05 (Д)'!U",TEXT(MATCH($C56,'2018-05 (Д)'!$C$2:$C$100,0)+1,0))))*100)</f>
        <v>-0.69360062822510593</v>
      </c>
      <c r="GC56" s="9">
        <f ca="1">IF(OR(INDIRECT(CONCATENATE("'2018-07 (Д)'!U",TEXT(MATCH($C56,'2018-07 (Д)'!$C$2:$C$100,0)+1,0)))="Н/Д",INDIRECT(CONCATENATE("'2018-06 (Д)'!U",TEXT(MATCH($C56,'2018-06 (Д)'!$C$2:$C$100,0)+1,0)))="Н/Д",AND(INDIRECT(CONCATENATE("'2018-07 (Д)'!U",TEXT(MATCH($C56,'2018-07 (Д)'!$C$2:$C$100,0)+1,0)))="Н/Д",INDIRECT(CONCATENATE("'2018-06 (Д)'!U",TEXT(MATCH($C56,'2018-06 (Д)'!$C$2:$C$100,0)+1,0))))),"Н/Д",((INDIRECT(CONCATENATE("'2018-07 (Д)'!U",TEXT(MATCH($C56,'2018-07 (Д)'!$C$2:$C$100,0)+1,0)))-INDIRECT(CONCATENATE("'2018-06 (Д)'!U",TEXT(MATCH($C56,'2018-06 (Д)'!$C$2:$C$100,0)+1,0))))/INDIRECT(CONCATENATE("'2018-06 (Д)'!U",TEXT(MATCH($C56,'2018-06 (Д)'!$C$2:$C$100,0)+1,0))))*100)</f>
        <v>-79.043259714309329</v>
      </c>
      <c r="GD56" s="9">
        <f ca="1">IF(OR(INDIRECT(CONCATENATE("'2018-08 (Д)'!U",TEXT(MATCH($C56,'2018-08 (Д)'!$C$2:$C$100,0)+1,0)))="Н/Д",INDIRECT(CONCATENATE("'2018-07 (Д)'!U",TEXT(MATCH($C56,'2018-07 (Д)'!$C$2:$C$100,0)+1,0)))="Н/Д",AND(INDIRECT(CONCATENATE("'2018-08 (Д)'!U",TEXT(MATCH($C56,'2018-08 (Д)'!$C$2:$C$100,0)+1,0)))="Н/Д",INDIRECT(CONCATENATE("'2018-07 (Д)'!U",TEXT(MATCH($C56,'2018-07 (Д)'!$C$2:$C$100,0)+1,0))))),"Н/Д",((INDIRECT(CONCATENATE("'2018-08 (Д)'!U",TEXT(MATCH($C56,'2018-08 (Д)'!$C$2:$C$100,0)+1,0)))-INDIRECT(CONCATENATE("'2018-07 (Д)'!U",TEXT(MATCH($C56,'2018-07 (Д)'!$C$2:$C$100,0)+1,0))))/INDIRECT(CONCATENATE("'2018-07 (Д)'!U",TEXT(MATCH($C56,'2018-07 (Д)'!$C$2:$C$100,0)+1,0))))*100)</f>
        <v>1588.9302742828186</v>
      </c>
      <c r="GE56" s="9">
        <f ca="1">IF(OR(INDIRECT(CONCATENATE("'2018-09 (Д)'!U",TEXT(MATCH($C56,'2018-09 (Д)'!$C$2:$C$100,0)+1,0)))="Н/Д",INDIRECT(CONCATENATE("'2018-08 (Д)'!U",TEXT(MATCH($C56,'2018-08 (Д)'!$C$2:$C$100,0)+1,0)))="Н/Д",AND(INDIRECT(CONCATENATE("'2018-09 (Д)'!U",TEXT(MATCH($C56,'2018-09 (Д)'!$C$2:$C$100,0)+1,0)))="Н/Д",INDIRECT(CONCATENATE("'2018-08 (Д)'!U",TEXT(MATCH($C56,'2018-08 (Д)'!$C$2:$C$100,0)+1,0))))),"Н/Д",((INDIRECT(CONCATENATE("'2018-09 (Д)'!U",TEXT(MATCH($C56,'2018-09 (Д)'!$C$2:$C$100,0)+1,0)))-INDIRECT(CONCATENATE("'2018-08 (Д)'!U",TEXT(MATCH($C56,'2018-08 (Д)'!$C$2:$C$100,0)+1,0))))/INDIRECT(CONCATENATE("'2018-08 (Д)'!U",TEXT(MATCH($C56,'2018-08 (Д)'!$C$2:$C$100,0)+1,0))))*100)</f>
        <v>-91.270810014396361</v>
      </c>
      <c r="GF56" s="9">
        <f ca="1">IF(OR(INDIRECT(CONCATENATE("'2018-10 (Д)'!U",TEXT(MATCH($C56,'2018-10 (Д)'!$C$2:$C$100,0)+1,0)))="Н/Д",INDIRECT(CONCATENATE("'2018-09 (Д)'!U",TEXT(MATCH($C56,'2018-09 (Д)'!$C$2:$C$100,0)+1,0)))="Н/Д",AND(INDIRECT(CONCATENATE("'2018-10 (Д)'!U",TEXT(MATCH($C56,'2018-10 (Д)'!$C$2:$C$100,0)+1,0)))="Н/Д",INDIRECT(CONCATENATE("'2018-09 (Д)'!U",TEXT(MATCH($C56,'2018-09 (Д)'!$C$2:$C$100,0)+1,0))))),"Н/Д",((INDIRECT(CONCATENATE("'2018-10 (Д)'!U",TEXT(MATCH($C56,'2018-10 (Д)'!$C$2:$C$100,0)+1,0)))-INDIRECT(CONCATENATE("'2018-09 (Д)'!U",TEXT(MATCH($C56,'2018-09 (Д)'!$C$2:$C$100,0)+1,0))))/INDIRECT(CONCATENATE("'2018-09 (Д)'!U",TEXT(MATCH($C56,'2018-09 (Д)'!$C$2:$C$100,0)+1,0))))*100)</f>
        <v>1368.0498419863136</v>
      </c>
      <c r="GG56" s="9">
        <f ca="1">IF(OR(INDIRECT(CONCATENATE("'2018-11 (Д)'!U",TEXT(MATCH($C56,'2018-11 (Д)'!$C$2:$C$100,0)+1,0)))="Н/Д",INDIRECT(CONCATENATE("'2018-10 (Д)'!U",TEXT(MATCH($C56,'2018-10 (Д)'!$C$2:$C$100,0)+1,0)))="Н/Д",AND(INDIRECT(CONCATENATE("'2018-11 (Д)'!U",TEXT(MATCH($C56,'2018-11 (Д)'!$C$2:$C$100,0)+1,0)))="Н/Д",INDIRECT(CONCATENATE("'2018-10 (Д)'!U",TEXT(MATCH($C56,'2018-10 (Д)'!$C$2:$C$100,0)+1,0))))),"Н/Д",((INDIRECT(CONCATENATE("'2018-11 (Д)'!U",TEXT(MATCH($C56,'2018-11 (Д)'!$C$2:$C$100,0)+1,0)))-INDIRECT(CONCATENATE("'2018-10 (Д)'!U",TEXT(MATCH($C56,'2018-10 (Д)'!$C$2:$C$100,0)+1,0))))/INDIRECT(CONCATENATE("'2018-10 (Д)'!U",TEXT(MATCH($C56,'2018-10 (Д)'!$C$2:$C$100,0)+1,0))))*100)</f>
        <v>-96.829051048811579</v>
      </c>
      <c r="GH56" s="9">
        <f ca="1">IF(OR(INDIRECT(CONCATENATE("'2018-12 (Д)'!U",TEXT(MATCH($C56,'2018-12 (Д)'!$C$2:$C$100,0)+1,0)))="Н/Д",INDIRECT(CONCATENATE("'2018-11 (Д)'!U",TEXT(MATCH($C56,'2018-11 (Д)'!$C$2:$C$100,0)+1,0)))="Н/Д",AND(INDIRECT(CONCATENATE("'2018-12 (Д)'!U",TEXT(MATCH($C56,'2018-12 (Д)'!$C$2:$C$100,0)+1,0)))="Н/Д",INDIRECT(CONCATENATE("'2018-11 (Д)'!U",TEXT(MATCH($C56,'2018-11 (Д)'!$C$2:$C$100,0)+1,0))))),"Н/Д",((INDIRECT(CONCATENATE("'2018-12 (Д)'!U",TEXT(MATCH($C56,'2018-12 (Д)'!$C$2:$C$100,0)+1,0)))-INDIRECT(CONCATENATE("'2018-11 (Д)'!U",TEXT(MATCH($C56,'2018-11 (Д)'!$C$2:$C$100,0)+1,0))))/INDIRECT(CONCATENATE("'2018-11 (Д)'!U",TEXT(MATCH($C56,'2018-11 (Д)'!$C$2:$C$100,0)+1,0))))*100)</f>
        <v>-454.91781878741568</v>
      </c>
      <c r="GI56" s="9"/>
      <c r="GJ56" s="9">
        <f ca="1">IF(OR(INDIRECT(CONCATENATE("'2018-03 (Д)'!V",TEXT(MATCH($C56,'2018-03 (Д)'!$C$2:$C$100,0)+1,0)))="Н/Д",INDIRECT(CONCATENATE("'2018-02 (Д)'!V",TEXT(MATCH($C56,'2018-02 (Д)'!$C$2:$C$100,0)+1,0)))="Н/Д",AND(INDIRECT(CONCATENATE("'2018-03 (Д)'!V",TEXT(MATCH($C56,'2018-03 (Д)'!$C$2:$C$100,0)+1,0)))="Н/Д",INDIRECT(CONCATENATE("'2018-02 (Д)'!V",TEXT(MATCH($C56,'2018-02 (Д)'!$C$2:$C$100,0)+1,0))))),"Н/Д",((INDIRECT(CONCATENATE("'2018-03 (Д)'!V",TEXT(MATCH($C56,'2018-03 (Д)'!$C$2:$C$100,0)+1,0)))-INDIRECT(CONCATENATE("'2018-02 (Д)'!V",TEXT(MATCH($C56,'2018-02 (Д)'!$C$2:$C$100,0)+1,0))))/INDIRECT(CONCATENATE("'2018-02 (Д)'!V",TEXT(MATCH($C56,'2018-02 (Д)'!$C$2:$C$100,0)+1,0))))*100)</f>
        <v>27.902059568091836</v>
      </c>
      <c r="GK56" s="9">
        <f ca="1">IF(OR(INDIRECT(CONCATENATE("'2018-04 (Д)'!V",TEXT(MATCH($C56,'2018-04 (Д)'!$C$2:$C$100,0)+1,0)))="Н/Д",INDIRECT(CONCATENATE("'2018-03 (Д)'!V",TEXT(MATCH($C56,'2018-03 (Д)'!$C$2:$C$100,0)+1,0)))="Н/Д",AND(INDIRECT(CONCATENATE("'2018-04 (Д)'!V",TEXT(MATCH($C56,'2018-04 (Д)'!$C$2:$C$100,0)+1,0)))="Н/Д",INDIRECT(CONCATENATE("'2018-03 (Д)'!V",TEXT(MATCH($C56,'2018-03 (Д)'!$C$2:$C$100,0)+1,0))))),"Н/Д",((INDIRECT(CONCATENATE("'2018-04 (Д)'!V",TEXT(MATCH($C56,'2018-04 (Д)'!$C$2:$C$100,0)+1,0)))-INDIRECT(CONCATENATE("'2018-03 (Д)'!V",TEXT(MATCH($C56,'2018-03 (Д)'!$C$2:$C$100,0)+1,0))))/INDIRECT(CONCATENATE("'2018-03 (Д)'!V",TEXT(MATCH($C56,'2018-03 (Д)'!$C$2:$C$100,0)+1,0))))*100)</f>
        <v>2.2001668309093887</v>
      </c>
      <c r="GL56" s="9">
        <f ca="1">IF(OR(INDIRECT(CONCATENATE("'2018-05 (Д)'!V",TEXT(MATCH($C56,'2018-05 (Д)'!$C$2:$C$100,0)+1,0)))="Н/Д",INDIRECT(CONCATENATE("'2018-04 (Д)'!V",TEXT(MATCH($C56,'2018-04 (Д)'!$C$2:$C$100,0)+1,0)))="Н/Д",AND(INDIRECT(CONCATENATE("'2018-05 (Д)'!V",TEXT(MATCH($C56,'2018-05 (Д)'!$C$2:$C$100,0)+1,0)))="Н/Д",INDIRECT(CONCATENATE("'2018-04 (Д)'!V",TEXT(MATCH($C56,'2018-04 (Д)'!$C$2:$C$100,0)+1,0))))),"Н/Д",((INDIRECT(CONCATENATE("'2018-05 (Д)'!V",TEXT(MATCH($C56,'2018-05 (Д)'!$C$2:$C$100,0)+1,0)))-INDIRECT(CONCATENATE("'2018-04 (Д)'!V",TEXT(MATCH($C56,'2018-04 (Д)'!$C$2:$C$100,0)+1,0))))/INDIRECT(CONCATENATE("'2018-04 (Д)'!V",TEXT(MATCH($C56,'2018-04 (Д)'!$C$2:$C$100,0)+1,0))))*100)</f>
        <v>28.558289797855291</v>
      </c>
      <c r="GM56" s="9">
        <f ca="1">IF(OR(INDIRECT(CONCATENATE("'2018-06 (Д)'!V",TEXT(MATCH($C56,'2018-06 (Д)'!$C$2:$C$100,0)+1,0)))="Н/Д",INDIRECT(CONCATENATE("'2018-05 (Д)'!V",TEXT(MATCH($C56,'2018-05 (Д)'!$C$2:$C$100,0)+1,0)))="Н/Д",AND(INDIRECT(CONCATENATE("'2018-06 (Д)'!V",TEXT(MATCH($C56,'2018-06 (Д)'!$C$2:$C$100,0)+1,0)))="Н/Д",INDIRECT(CONCATENATE("'2018-05 (Д)'!V",TEXT(MATCH($C56,'2018-05 (Д)'!$C$2:$C$100,0)+1,0))))),"Н/Д",((INDIRECT(CONCATENATE("'2018-06 (Д)'!V",TEXT(MATCH($C56,'2018-06 (Д)'!$C$2:$C$100,0)+1,0)))-INDIRECT(CONCATENATE("'2018-05 (Д)'!V",TEXT(MATCH($C56,'2018-05 (Д)'!$C$2:$C$100,0)+1,0))))/INDIRECT(CONCATENATE("'2018-05 (Д)'!V",TEXT(MATCH($C56,'2018-05 (Д)'!$C$2:$C$100,0)+1,0))))*100)</f>
        <v>-24.851702625473528</v>
      </c>
      <c r="GN56" s="9">
        <f ca="1">IF(OR(INDIRECT(CONCATENATE("'2018-07 (Д)'!V",TEXT(MATCH($C56,'2018-07 (Д)'!$C$2:$C$100,0)+1,0)))="Н/Д",INDIRECT(CONCATENATE("'2018-06 (Д)'!V",TEXT(MATCH($C56,'2018-06 (Д)'!$C$2:$C$100,0)+1,0)))="Н/Д",AND(INDIRECT(CONCATENATE("'2018-07 (Д)'!V",TEXT(MATCH($C56,'2018-07 (Д)'!$C$2:$C$100,0)+1,0)))="Н/Д",INDIRECT(CONCATENATE("'2018-06 (Д)'!V",TEXT(MATCH($C56,'2018-06 (Д)'!$C$2:$C$100,0)+1,0))))),"Н/Д",((INDIRECT(CONCATENATE("'2018-07 (Д)'!V",TEXT(MATCH($C56,'2018-07 (Д)'!$C$2:$C$100,0)+1,0)))-INDIRECT(CONCATENATE("'2018-06 (Д)'!V",TEXT(MATCH($C56,'2018-06 (Д)'!$C$2:$C$100,0)+1,0))))/INDIRECT(CONCATENATE("'2018-06 (Д)'!V",TEXT(MATCH($C56,'2018-06 (Д)'!$C$2:$C$100,0)+1,0))))*100)</f>
        <v>94.736920915656881</v>
      </c>
      <c r="GO56" s="9">
        <f ca="1">IF(OR(INDIRECT(CONCATENATE("'2018-08 (Д)'!V",TEXT(MATCH($C56,'2018-08 (Д)'!$C$2:$C$100,0)+1,0)))="Н/Д",INDIRECT(CONCATENATE("'2018-07 (Д)'!V",TEXT(MATCH($C56,'2018-07 (Д)'!$C$2:$C$100,0)+1,0)))="Н/Д",AND(INDIRECT(CONCATENATE("'2018-08 (Д)'!V",TEXT(MATCH($C56,'2018-08 (Д)'!$C$2:$C$100,0)+1,0)))="Н/Д",INDIRECT(CONCATENATE("'2018-07 (Д)'!V",TEXT(MATCH($C56,'2018-07 (Д)'!$C$2:$C$100,0)+1,0))))),"Н/Д",((INDIRECT(CONCATENATE("'2018-08 (Д)'!V",TEXT(MATCH($C56,'2018-08 (Д)'!$C$2:$C$100,0)+1,0)))-INDIRECT(CONCATENATE("'2018-07 (Д)'!V",TEXT(MATCH($C56,'2018-07 (Д)'!$C$2:$C$100,0)+1,0))))/INDIRECT(CONCATENATE("'2018-07 (Д)'!V",TEXT(MATCH($C56,'2018-07 (Д)'!$C$2:$C$100,0)+1,0))))*100)</f>
        <v>-40.81952432942721</v>
      </c>
      <c r="GP56" s="9">
        <f ca="1">IF(OR(INDIRECT(CONCATENATE("'2018-09 (Д)'!V",TEXT(MATCH($C56,'2018-09 (Д)'!$C$2:$C$100,0)+1,0)))="Н/Д",INDIRECT(CONCATENATE("'2018-08 (Д)'!V",TEXT(MATCH($C56,'2018-08 (Д)'!$C$2:$C$100,0)+1,0)))="Н/Д",AND(INDIRECT(CONCATENATE("'2018-09 (Д)'!V",TEXT(MATCH($C56,'2018-09 (Д)'!$C$2:$C$100,0)+1,0)))="Н/Д",INDIRECT(CONCATENATE("'2018-08 (Д)'!V",TEXT(MATCH($C56,'2018-08 (Д)'!$C$2:$C$100,0)+1,0))))),"Н/Д",((INDIRECT(CONCATENATE("'2018-09 (Д)'!V",TEXT(MATCH($C56,'2018-09 (Д)'!$C$2:$C$100,0)+1,0)))-INDIRECT(CONCATENATE("'2018-08 (Д)'!V",TEXT(MATCH($C56,'2018-08 (Д)'!$C$2:$C$100,0)+1,0))))/INDIRECT(CONCATENATE("'2018-08 (Д)'!V",TEXT(MATCH($C56,'2018-08 (Д)'!$C$2:$C$100,0)+1,0))))*100)</f>
        <v>24.005399227215023</v>
      </c>
      <c r="GQ56" s="9">
        <f ca="1">IF(OR(INDIRECT(CONCATENATE("'2018-10 (Д)'!V",TEXT(MATCH($C56,'2018-10 (Д)'!$C$2:$C$100,0)+1,0)))="Н/Д",INDIRECT(CONCATENATE("'2018-09 (Д)'!V",TEXT(MATCH($C56,'2018-09 (Д)'!$C$2:$C$100,0)+1,0)))="Н/Д",AND(INDIRECT(CONCATENATE("'2018-10 (Д)'!V",TEXT(MATCH($C56,'2018-10 (Д)'!$C$2:$C$100,0)+1,0)))="Н/Д",INDIRECT(CONCATENATE("'2018-09 (Д)'!V",TEXT(MATCH($C56,'2018-09 (Д)'!$C$2:$C$100,0)+1,0))))),"Н/Д",((INDIRECT(CONCATENATE("'2018-10 (Д)'!V",TEXT(MATCH($C56,'2018-10 (Д)'!$C$2:$C$100,0)+1,0)))-INDIRECT(CONCATENATE("'2018-09 (Д)'!V",TEXT(MATCH($C56,'2018-09 (Д)'!$C$2:$C$100,0)+1,0))))/INDIRECT(CONCATENATE("'2018-09 (Д)'!V",TEXT(MATCH($C56,'2018-09 (Д)'!$C$2:$C$100,0)+1,0))))*100)</f>
        <v>6.1398488101134063</v>
      </c>
      <c r="GR56" s="9">
        <f ca="1">IF(OR(INDIRECT(CONCATENATE("'2018-11 (Д)'!V",TEXT(MATCH($C56,'2018-11 (Д)'!$C$2:$C$100,0)+1,0)))="Н/Д",INDIRECT(CONCATENATE("'2018-10 (Д)'!V",TEXT(MATCH($C56,'2018-10 (Д)'!$C$2:$C$100,0)+1,0)))="Н/Д",AND(INDIRECT(CONCATENATE("'2018-11 (Д)'!V",TEXT(MATCH($C56,'2018-11 (Д)'!$C$2:$C$100,0)+1,0)))="Н/Д",INDIRECT(CONCATENATE("'2018-10 (Д)'!V",TEXT(MATCH($C56,'2018-10 (Д)'!$C$2:$C$100,0)+1,0))))),"Н/Д",((INDIRECT(CONCATENATE("'2018-11 (Д)'!V",TEXT(MATCH($C56,'2018-11 (Д)'!$C$2:$C$100,0)+1,0)))-INDIRECT(CONCATENATE("'2018-10 (Д)'!V",TEXT(MATCH($C56,'2018-10 (Д)'!$C$2:$C$100,0)+1,0))))/INDIRECT(CONCATENATE("'2018-10 (Д)'!V",TEXT(MATCH($C56,'2018-10 (Д)'!$C$2:$C$100,0)+1,0))))*100)</f>
        <v>-25.269349876444743</v>
      </c>
      <c r="GS56" s="9">
        <f ca="1">IF(OR(INDIRECT(CONCATENATE("'2018-12 (Д)'!V",TEXT(MATCH($C56,'2018-12 (Д)'!$C$2:$C$100,0)+1,0)))="Н/Д",INDIRECT(CONCATENATE("'2018-11 (Д)'!V",TEXT(MATCH($C56,'2018-11 (Д)'!$C$2:$C$100,0)+1,0)))="Н/Д",AND(INDIRECT(CONCATENATE("'2018-12 (Д)'!V",TEXT(MATCH($C56,'2018-12 (Д)'!$C$2:$C$100,0)+1,0)))="Н/Д",INDIRECT(CONCATENATE("'2018-11 (Д)'!V",TEXT(MATCH($C56,'2018-11 (Д)'!$C$2:$C$100,0)+1,0))))),"Н/Д",((INDIRECT(CONCATENATE("'2018-12 (Д)'!V",TEXT(MATCH($C56,'2018-12 (Д)'!$C$2:$C$100,0)+1,0)))-INDIRECT(CONCATENATE("'2018-11 (Д)'!V",TEXT(MATCH($C56,'2018-11 (Д)'!$C$2:$C$100,0)+1,0))))/INDIRECT(CONCATENATE("'2018-11 (Д)'!V",TEXT(MATCH($C56,'2018-11 (Д)'!$C$2:$C$100,0)+1,0))))*100)</f>
        <v>-11.025767388105111</v>
      </c>
      <c r="GT56" s="9"/>
      <c r="GU56" s="9">
        <f ca="1">IF(OR(INDIRECT(CONCATENATE("'2018-03 (Д)'!W",TEXT(MATCH($C56,'2018-03 (Д)'!$C$2:$C$100,0)+1,0)))="Н/Д",INDIRECT(CONCATENATE("'2018-02 (Д)'!W",TEXT(MATCH($C56,'2018-02 (Д)'!$C$2:$C$100,0)+1,0)))="Н/Д",AND(INDIRECT(CONCATENATE("'2018-03 (Д)'!W",TEXT(MATCH($C56,'2018-03 (Д)'!$C$2:$C$100,0)+1,0)))="Н/Д",INDIRECT(CONCATENATE("'2018-02 (Д)'!W",TEXT(MATCH($C56,'2018-02 (Д)'!$C$2:$C$100,0)+1,0))))),"Н/Д",((INDIRECT(CONCATENATE("'2018-03 (Д)'!W",TEXT(MATCH($C56,'2018-03 (Д)'!$C$2:$C$100,0)+1,0)))-INDIRECT(CONCATENATE("'2018-02 (Д)'!W",TEXT(MATCH($C56,'2018-02 (Д)'!$C$2:$C$100,0)+1,0))))/INDIRECT(CONCATENATE("'2018-02 (Д)'!W",TEXT(MATCH($C56,'2018-02 (Д)'!$C$2:$C$100,0)+1,0))))*100)</f>
        <v>33.53097239976924</v>
      </c>
      <c r="GV56" s="9">
        <f ca="1">IF(OR(INDIRECT(CONCATENATE("'2018-04 (Д)'!W",TEXT(MATCH($C56,'2018-04 (Д)'!$C$2:$C$100,0)+1,0)))="Н/Д",INDIRECT(CONCATENATE("'2018-03 (Д)'!W",TEXT(MATCH($C56,'2018-03 (Д)'!$C$2:$C$100,0)+1,0)))="Н/Д",AND(INDIRECT(CONCATENATE("'2018-04 (Д)'!W",TEXT(MATCH($C56,'2018-04 (Д)'!$C$2:$C$100,0)+1,0)))="Н/Д",INDIRECT(CONCATENATE("'2018-03 (Д)'!W",TEXT(MATCH($C56,'2018-03 (Д)'!$C$2:$C$100,0)+1,0))))),"Н/Д",((INDIRECT(CONCATENATE("'2018-04 (Д)'!W",TEXT(MATCH($C56,'2018-04 (Д)'!$C$2:$C$100,0)+1,0)))-INDIRECT(CONCATENATE("'2018-03 (Д)'!W",TEXT(MATCH($C56,'2018-03 (Д)'!$C$2:$C$100,0)+1,0))))/INDIRECT(CONCATENATE("'2018-03 (Д)'!W",TEXT(MATCH($C56,'2018-03 (Д)'!$C$2:$C$100,0)+1,0))))*100)</f>
        <v>87.151321591707514</v>
      </c>
      <c r="GW56" s="9">
        <f ca="1">IF(OR(INDIRECT(CONCATENATE("'2018-05 (Д)'!W",TEXT(MATCH($C56,'2018-05 (Д)'!$C$2:$C$100,0)+1,0)))="Н/Д",INDIRECT(CONCATENATE("'2018-04 (Д)'!W",TEXT(MATCH($C56,'2018-04 (Д)'!$C$2:$C$100,0)+1,0)))="Н/Д",AND(INDIRECT(CONCATENATE("'2018-05 (Д)'!W",TEXT(MATCH($C56,'2018-05 (Д)'!$C$2:$C$100,0)+1,0)))="Н/Д",INDIRECT(CONCATENATE("'2018-04 (Д)'!W",TEXT(MATCH($C56,'2018-04 (Д)'!$C$2:$C$100,0)+1,0))))),"Н/Д",((INDIRECT(CONCATENATE("'2018-05 (Д)'!W",TEXT(MATCH($C56,'2018-05 (Д)'!$C$2:$C$100,0)+1,0)))-INDIRECT(CONCATENATE("'2018-04 (Д)'!W",TEXT(MATCH($C56,'2018-04 (Д)'!$C$2:$C$100,0)+1,0))))/INDIRECT(CONCATENATE("'2018-04 (Д)'!W",TEXT(MATCH($C56,'2018-04 (Д)'!$C$2:$C$100,0)+1,0))))*100)</f>
        <v>-7.2491679498887738</v>
      </c>
      <c r="GX56" s="9">
        <f ca="1">IF(OR(INDIRECT(CONCATENATE("'2018-06 (Д)'!W",TEXT(MATCH($C56,'2018-06 (Д)'!$C$2:$C$100,0)+1,0)))="Н/Д",INDIRECT(CONCATENATE("'2018-05 (Д)'!W",TEXT(MATCH($C56,'2018-05 (Д)'!$C$2:$C$100,0)+1,0)))="Н/Д",AND(INDIRECT(CONCATENATE("'2018-06 (Д)'!W",TEXT(MATCH($C56,'2018-06 (Д)'!$C$2:$C$100,0)+1,0)))="Н/Д",INDIRECT(CONCATENATE("'2018-05 (Д)'!W",TEXT(MATCH($C56,'2018-05 (Д)'!$C$2:$C$100,0)+1,0))))),"Н/Д",((INDIRECT(CONCATENATE("'2018-06 (Д)'!W",TEXT(MATCH($C56,'2018-06 (Д)'!$C$2:$C$100,0)+1,0)))-INDIRECT(CONCATENATE("'2018-05 (Д)'!W",TEXT(MATCH($C56,'2018-05 (Д)'!$C$2:$C$100,0)+1,0))))/INDIRECT(CONCATENATE("'2018-05 (Д)'!W",TEXT(MATCH($C56,'2018-05 (Д)'!$C$2:$C$100,0)+1,0))))*100)</f>
        <v>-11.922830010872749</v>
      </c>
      <c r="GY56" s="9">
        <f ca="1">IF(OR(INDIRECT(CONCATENATE("'2018-07 (Д)'!W",TEXT(MATCH($C56,'2018-07 (Д)'!$C$2:$C$100,0)+1,0)))="Н/Д",INDIRECT(CONCATENATE("'2018-06 (Д)'!W",TEXT(MATCH($C56,'2018-06 (Д)'!$C$2:$C$100,0)+1,0)))="Н/Д",AND(INDIRECT(CONCATENATE("'2018-07 (Д)'!W",TEXT(MATCH($C56,'2018-07 (Д)'!$C$2:$C$100,0)+1,0)))="Н/Д",INDIRECT(CONCATENATE("'2018-06 (Д)'!W",TEXT(MATCH($C56,'2018-06 (Д)'!$C$2:$C$100,0)+1,0))))),"Н/Д",((INDIRECT(CONCATENATE("'2018-07 (Д)'!W",TEXT(MATCH($C56,'2018-07 (Д)'!$C$2:$C$100,0)+1,0)))-INDIRECT(CONCATENATE("'2018-06 (Д)'!W",TEXT(MATCH($C56,'2018-06 (Д)'!$C$2:$C$100,0)+1,0))))/INDIRECT(CONCATENATE("'2018-06 (Д)'!W",TEXT(MATCH($C56,'2018-06 (Д)'!$C$2:$C$100,0)+1,0))))*100)</f>
        <v>-14.475434707518483</v>
      </c>
      <c r="GZ56" s="9">
        <f ca="1">IF(OR(INDIRECT(CONCATENATE("'2018-08 (Д)'!W",TEXT(MATCH($C56,'2018-08 (Д)'!$C$2:$C$100,0)+1,0)))="Н/Д",INDIRECT(CONCATENATE("'2018-07 (Д)'!W",TEXT(MATCH($C56,'2018-07 (Д)'!$C$2:$C$100,0)+1,0)))="Н/Д",AND(INDIRECT(CONCATENATE("'2018-08 (Д)'!W",TEXT(MATCH($C56,'2018-08 (Д)'!$C$2:$C$100,0)+1,0)))="Н/Д",INDIRECT(CONCATENATE("'2018-07 (Д)'!W",TEXT(MATCH($C56,'2018-07 (Д)'!$C$2:$C$100,0)+1,0))))),"Н/Д",((INDIRECT(CONCATENATE("'2018-08 (Д)'!W",TEXT(MATCH($C56,'2018-08 (Д)'!$C$2:$C$100,0)+1,0)))-INDIRECT(CONCATENATE("'2018-07 (Д)'!W",TEXT(MATCH($C56,'2018-07 (Д)'!$C$2:$C$100,0)+1,0))))/INDIRECT(CONCATENATE("'2018-07 (Д)'!W",TEXT(MATCH($C56,'2018-07 (Д)'!$C$2:$C$100,0)+1,0))))*100)</f>
        <v>42.96076409083129</v>
      </c>
      <c r="HA56" s="9">
        <f ca="1">IF(OR(INDIRECT(CONCATENATE("'2018-09 (Д)'!W",TEXT(MATCH($C56,'2018-09 (Д)'!$C$2:$C$100,0)+1,0)))="Н/Д",INDIRECT(CONCATENATE("'2018-08 (Д)'!W",TEXT(MATCH($C56,'2018-08 (Д)'!$C$2:$C$100,0)+1,0)))="Н/Д",AND(INDIRECT(CONCATENATE("'2018-09 (Д)'!W",TEXT(MATCH($C56,'2018-09 (Д)'!$C$2:$C$100,0)+1,0)))="Н/Д",INDIRECT(CONCATENATE("'2018-08 (Д)'!W",TEXT(MATCH($C56,'2018-08 (Д)'!$C$2:$C$100,0)+1,0))))),"Н/Д",((INDIRECT(CONCATENATE("'2018-09 (Д)'!W",TEXT(MATCH($C56,'2018-09 (Д)'!$C$2:$C$100,0)+1,0)))-INDIRECT(CONCATENATE("'2018-08 (Д)'!W",TEXT(MATCH($C56,'2018-08 (Д)'!$C$2:$C$100,0)+1,0))))/INDIRECT(CONCATENATE("'2018-08 (Д)'!W",TEXT(MATCH($C56,'2018-08 (Д)'!$C$2:$C$100,0)+1,0))))*100)</f>
        <v>-23.956166006182929</v>
      </c>
      <c r="HB56" s="9">
        <f ca="1">IF(OR(INDIRECT(CONCATENATE("'2018-10 (Д)'!W",TEXT(MATCH($C56,'2018-10 (Д)'!$C$2:$C$100,0)+1,0)))="Н/Д",INDIRECT(CONCATENATE("'2018-09 (Д)'!W",TEXT(MATCH($C56,'2018-09 (Д)'!$C$2:$C$100,0)+1,0)))="Н/Д",AND(INDIRECT(CONCATENATE("'2018-10 (Д)'!W",TEXT(MATCH($C56,'2018-10 (Д)'!$C$2:$C$100,0)+1,0)))="Н/Д",INDIRECT(CONCATENATE("'2018-09 (Д)'!W",TEXT(MATCH($C56,'2018-09 (Д)'!$C$2:$C$100,0)+1,0))))),"Н/Д",((INDIRECT(CONCATENATE("'2018-10 (Д)'!W",TEXT(MATCH($C56,'2018-10 (Д)'!$C$2:$C$100,0)+1,0)))-INDIRECT(CONCATENATE("'2018-09 (Д)'!W",TEXT(MATCH($C56,'2018-09 (Д)'!$C$2:$C$100,0)+1,0))))/INDIRECT(CONCATENATE("'2018-09 (Д)'!W",TEXT(MATCH($C56,'2018-09 (Д)'!$C$2:$C$100,0)+1,0))))*100)</f>
        <v>-22.269275126839947</v>
      </c>
      <c r="HC56" s="9">
        <f ca="1">IF(OR(INDIRECT(CONCATENATE("'2018-11 (Д)'!W",TEXT(MATCH($C56,'2018-11 (Д)'!$C$2:$C$100,0)+1,0)))="Н/Д",INDIRECT(CONCATENATE("'2018-10 (Д)'!W",TEXT(MATCH($C56,'2018-10 (Д)'!$C$2:$C$100,0)+1,0)))="Н/Д",AND(INDIRECT(CONCATENATE("'2018-11 (Д)'!W",TEXT(MATCH($C56,'2018-11 (Д)'!$C$2:$C$100,0)+1,0)))="Н/Д",INDIRECT(CONCATENATE("'2018-10 (Д)'!W",TEXT(MATCH($C56,'2018-10 (Д)'!$C$2:$C$100,0)+1,0))))),"Н/Д",((INDIRECT(CONCATENATE("'2018-11 (Д)'!W",TEXT(MATCH($C56,'2018-11 (Д)'!$C$2:$C$100,0)+1,0)))-INDIRECT(CONCATENATE("'2018-10 (Д)'!W",TEXT(MATCH($C56,'2018-10 (Д)'!$C$2:$C$100,0)+1,0))))/INDIRECT(CONCATENATE("'2018-10 (Д)'!W",TEXT(MATCH($C56,'2018-10 (Д)'!$C$2:$C$100,0)+1,0))))*100)</f>
        <v>81.966990257551686</v>
      </c>
      <c r="HD56" s="9">
        <f ca="1">IF(OR(INDIRECT(CONCATENATE("'2018-12 (Д)'!W",TEXT(MATCH($C56,'2018-12 (Д)'!$C$2:$C$100,0)+1,0)))="Н/Д",INDIRECT(CONCATENATE("'2018-11 (Д)'!W",TEXT(MATCH($C56,'2018-11 (Д)'!$C$2:$C$100,0)+1,0)))="Н/Д",AND(INDIRECT(CONCATENATE("'2018-12 (Д)'!W",TEXT(MATCH($C56,'2018-12 (Д)'!$C$2:$C$100,0)+1,0)))="Н/Д",INDIRECT(CONCATENATE("'2018-11 (Д)'!W",TEXT(MATCH($C56,'2018-11 (Д)'!$C$2:$C$100,0)+1,0))))),"Н/Д",((INDIRECT(CONCATENATE("'2018-12 (Д)'!W",TEXT(MATCH($C56,'2018-12 (Д)'!$C$2:$C$100,0)+1,0)))-INDIRECT(CONCATENATE("'2018-11 (Д)'!W",TEXT(MATCH($C56,'2018-11 (Д)'!$C$2:$C$100,0)+1,0))))/INDIRECT(CONCATENATE("'2018-11 (Д)'!W",TEXT(MATCH($C56,'2018-11 (Д)'!$C$2:$C$100,0)+1,0))))*100)</f>
        <v>-20.977147202926862</v>
      </c>
    </row>
    <row r="57" spans="1:212" x14ac:dyDescent="0.25">
      <c r="A57" s="2" t="s">
        <v>80</v>
      </c>
      <c r="B57" s="2" t="s">
        <v>81</v>
      </c>
      <c r="C57" s="15">
        <v>37000000</v>
      </c>
      <c r="D57" s="9"/>
      <c r="E57" s="9">
        <f ca="1">IF(OR(INDIRECT(CONCATENATE("'2018-03 (Д)'!E",TEXT(MATCH($C57,'2018-03 (Д)'!$C$2:$C$100,0)+1,0)))="Н/Д",INDIRECT(CONCATENATE("'2018-02 (Д)'!E",TEXT(MATCH($C57,'2018-02 (Д)'!$C$2:$C$100,0)+1,0)))="Н/Д",AND(INDIRECT(CONCATENATE("'2018-03 (Д)'!E",TEXT(MATCH($C57,'2018-03 (Д)'!$C$2:$C$100,0)+1,0)))="Н/Д",INDIRECT(CONCATENATE("'2018-02 (Д)'!E",TEXT(MATCH($C57,'2018-02 (Д)'!$C$2:$C$100,0)+1,0))))),"Н/Д",((INDIRECT(CONCATENATE("'2018-03 (Д)'!E",TEXT(MATCH($C57,'2018-03 (Д)'!$C$2:$C$100,0)+1,0)))-INDIRECT(CONCATENATE("'2018-02 (Д)'!E",TEXT(MATCH($C57,'2018-02 (Д)'!$C$2:$C$100,0)+1,0))))/INDIRECT(CONCATENATE("'2018-02 (Д)'!E",TEXT(MATCH($C57,'2018-02 (Д)'!$C$2:$C$100,0)+1,0))))*100)</f>
        <v>21.099877909060186</v>
      </c>
      <c r="F57" s="9">
        <f ca="1">IF(OR(INDIRECT(CONCATENATE("'2018-04 (Д)'!E",TEXT(MATCH($C57,'2018-04 (Д)'!$C$2:$C$100,0)+1,0)))="Н/Д",INDIRECT(CONCATENATE("'2018-03 (Д)'!E",TEXT(MATCH($C57,'2018-03 (Д)'!$C$2:$C$100,0)+1,0)))="Н/Д",AND(INDIRECT(CONCATENATE("'2018-04 (Д)'!E",TEXT(MATCH($C57,'2018-04 (Д)'!$C$2:$C$100,0)+1,0)))="Н/Д",INDIRECT(CONCATENATE("'2018-03 (Д)'!E",TEXT(MATCH($C57,'2018-03 (Д)'!$C$2:$C$100,0)+1,0))))),"Н/Д",((INDIRECT(CONCATENATE("'2018-04 (Д)'!E",TEXT(MATCH($C57,'2018-04 (Д)'!$C$2:$C$100,0)+1,0)))-INDIRECT(CONCATENATE("'2018-03 (Д)'!E",TEXT(MATCH($C57,'2018-03 (Д)'!$C$2:$C$100,0)+1,0))))/INDIRECT(CONCATENATE("'2018-03 (Д)'!E",TEXT(MATCH($C57,'2018-03 (Д)'!$C$2:$C$100,0)+1,0))))*100)</f>
        <v>33.242539414608594</v>
      </c>
      <c r="G57" s="9">
        <f ca="1">IF(OR(INDIRECT(CONCATENATE("'2018-05 (Д)'!E",TEXT(MATCH($C57,'2018-05 (Д)'!$C$2:$C$100,0)+1,0)))="Н/Д",INDIRECT(CONCATENATE("'2018-04 (Д)'!E",TEXT(MATCH($C57,'2018-04 (Д)'!$C$2:$C$100,0)+1,0)))="Н/Д",AND(INDIRECT(CONCATENATE("'2018-05 (Д)'!E",TEXT(MATCH($C57,'2018-05 (Д)'!$C$2:$C$100,0)+1,0)))="Н/Д",INDIRECT(CONCATENATE("'2018-04 (Д)'!E",TEXT(MATCH($C57,'2018-04 (Д)'!$C$2:$C$100,0)+1,0))))),"Н/Д",((INDIRECT(CONCATENATE("'2018-05 (Д)'!E",TEXT(MATCH($C57,'2018-05 (Д)'!$C$2:$C$100,0)+1,0)))-INDIRECT(CONCATENATE("'2018-04 (Д)'!E",TEXT(MATCH($C57,'2018-04 (Д)'!$C$2:$C$100,0)+1,0))))/INDIRECT(CONCATENATE("'2018-04 (Д)'!E",TEXT(MATCH($C57,'2018-04 (Д)'!$C$2:$C$100,0)+1,0))))*100)</f>
        <v>4.3267595335150979</v>
      </c>
      <c r="H57" s="9">
        <f ca="1">IF(OR(INDIRECT(CONCATENATE("'2018-06 (Д)'!E",TEXT(MATCH($C57,'2018-06 (Д)'!$C$2:$C$100,0)+1,0)))="Н/Д",INDIRECT(CONCATENATE("'2018-05 (Д)'!E",TEXT(MATCH($C57,'2018-05 (Д)'!$C$2:$C$100,0)+1,0)))="Н/Д",AND(INDIRECT(CONCATENATE("'2018-06 (Д)'!E",TEXT(MATCH($C57,'2018-06 (Д)'!$C$2:$C$100,0)+1,0)))="Н/Д",INDIRECT(CONCATENATE("'2018-05 (Д)'!E",TEXT(MATCH($C57,'2018-05 (Д)'!$C$2:$C$100,0)+1,0))))),"Н/Д",((INDIRECT(CONCATENATE("'2018-06 (Д)'!E",TEXT(MATCH($C57,'2018-06 (Д)'!$C$2:$C$100,0)+1,0)))-INDIRECT(CONCATENATE("'2018-05 (Д)'!E",TEXT(MATCH($C57,'2018-05 (Д)'!$C$2:$C$100,0)+1,0))))/INDIRECT(CONCATENATE("'2018-05 (Д)'!E",TEXT(MATCH($C57,'2018-05 (Д)'!$C$2:$C$100,0)+1,0))))*100)</f>
        <v>-6.839241723467139</v>
      </c>
      <c r="I57" s="9">
        <f ca="1">IF(OR(INDIRECT(CONCATENATE("'2018-07 (Д)'!E",TEXT(MATCH($C57,'2018-07 (Д)'!$C$2:$C$100,0)+1,0)))="Н/Д",INDIRECT(CONCATENATE("'2018-06 (Д)'!E",TEXT(MATCH($C57,'2018-06 (Д)'!$C$2:$C$100,0)+1,0)))="Н/Д",AND(INDIRECT(CONCATENATE("'2018-07 (Д)'!E",TEXT(MATCH($C57,'2018-07 (Д)'!$C$2:$C$100,0)+1,0)))="Н/Д",INDIRECT(CONCATENATE("'2018-06 (Д)'!E",TEXT(MATCH($C57,'2018-06 (Д)'!$C$2:$C$100,0)+1,0))))),"Н/Д",((INDIRECT(CONCATENATE("'2018-07 (Д)'!E",TEXT(MATCH($C57,'2018-07 (Д)'!$C$2:$C$100,0)+1,0)))-INDIRECT(CONCATENATE("'2018-06 (Д)'!E",TEXT(MATCH($C57,'2018-06 (Д)'!$C$2:$C$100,0)+1,0))))/INDIRECT(CONCATENATE("'2018-06 (Д)'!E",TEXT(MATCH($C57,'2018-06 (Д)'!$C$2:$C$100,0)+1,0))))*100)</f>
        <v>-6.7503239913155229</v>
      </c>
      <c r="J57" s="9">
        <f ca="1">IF(OR(INDIRECT(CONCATENATE("'2018-08 (Д)'!E",TEXT(MATCH($C57,'2018-08 (Д)'!$C$2:$C$100,0)+1,0)))="Н/Д",INDIRECT(CONCATENATE("'2018-07 (Д)'!E",TEXT(MATCH($C57,'2018-07 (Д)'!$C$2:$C$100,0)+1,0)))="Н/Д",AND(INDIRECT(CONCATENATE("'2018-08 (Д)'!E",TEXT(MATCH($C57,'2018-08 (Д)'!$C$2:$C$100,0)+1,0)))="Н/Д",INDIRECT(CONCATENATE("'2018-07 (Д)'!E",TEXT(MATCH($C57,'2018-07 (Д)'!$C$2:$C$100,0)+1,0))))),"Н/Д",((INDIRECT(CONCATENATE("'2018-08 (Д)'!E",TEXT(MATCH($C57,'2018-08 (Д)'!$C$2:$C$100,0)+1,0)))-INDIRECT(CONCATENATE("'2018-07 (Д)'!E",TEXT(MATCH($C57,'2018-07 (Д)'!$C$2:$C$100,0)+1,0))))/INDIRECT(CONCATENATE("'2018-07 (Д)'!E",TEXT(MATCH($C57,'2018-07 (Д)'!$C$2:$C$100,0)+1,0))))*100)</f>
        <v>10.605762445553298</v>
      </c>
      <c r="K57" s="9">
        <f ca="1">IF(OR(INDIRECT(CONCATENATE("'2018-09 (Д)'!E",TEXT(MATCH($C57,'2018-09 (Д)'!$C$2:$C$100,0)+1,0)))="Н/Д",INDIRECT(CONCATENATE("'2018-08 (Д)'!E",TEXT(MATCH($C57,'2018-08 (Д)'!$C$2:$C$100,0)+1,0)))="Н/Д",AND(INDIRECT(CONCATENATE("'2018-09 (Д)'!E",TEXT(MATCH($C57,'2018-09 (Д)'!$C$2:$C$100,0)+1,0)))="Н/Д",INDIRECT(CONCATENATE("'2018-08 (Д)'!E",TEXT(MATCH($C57,'2018-08 (Д)'!$C$2:$C$100,0)+1,0))))),"Н/Д",((INDIRECT(CONCATENATE("'2018-09 (Д)'!E",TEXT(MATCH($C57,'2018-09 (Д)'!$C$2:$C$100,0)+1,0)))-INDIRECT(CONCATENATE("'2018-08 (Д)'!E",TEXT(MATCH($C57,'2018-08 (Д)'!$C$2:$C$100,0)+1,0))))/INDIRECT(CONCATENATE("'2018-08 (Д)'!E",TEXT(MATCH($C57,'2018-08 (Д)'!$C$2:$C$100,0)+1,0))))*100)</f>
        <v>-17.218569543072675</v>
      </c>
      <c r="L57" s="9">
        <f ca="1">IF(OR(INDIRECT(CONCATENATE("'2018-10 (Д)'!E",TEXT(MATCH($C57,'2018-10 (Д)'!$C$2:$C$100,0)+1,0)))="Н/Д",INDIRECT(CONCATENATE("'2018-09 (Д)'!E",TEXT(MATCH($C57,'2018-09 (Д)'!$C$2:$C$100,0)+1,0)))="Н/Д",AND(INDIRECT(CONCATENATE("'2018-10 (Д)'!E",TEXT(MATCH($C57,'2018-10 (Д)'!$C$2:$C$100,0)+1,0)))="Н/Д",INDIRECT(CONCATENATE("'2018-09 (Д)'!E",TEXT(MATCH($C57,'2018-09 (Д)'!$C$2:$C$100,0)+1,0))))),"Н/Д",((INDIRECT(CONCATENATE("'2018-10 (Д)'!E",TEXT(MATCH($C57,'2018-10 (Д)'!$C$2:$C$100,0)+1,0)))-INDIRECT(CONCATENATE("'2018-09 (Д)'!E",TEXT(MATCH($C57,'2018-09 (Д)'!$C$2:$C$100,0)+1,0))))/INDIRECT(CONCATENATE("'2018-09 (Д)'!E",TEXT(MATCH($C57,'2018-09 (Д)'!$C$2:$C$100,0)+1,0))))*100)</f>
        <v>-7.047061935432497</v>
      </c>
      <c r="M57" s="9">
        <f ca="1">IF(OR(INDIRECT(CONCATENATE("'2018-11 (Д)'!E",TEXT(MATCH($C57,'2018-11 (Д)'!$C$2:$C$100,0)+1,0)))="Н/Д",INDIRECT(CONCATENATE("'2018-10 (Д)'!E",TEXT(MATCH($C57,'2018-10 (Д)'!$C$2:$C$100,0)+1,0)))="Н/Д",AND(INDIRECT(CONCATENATE("'2018-11 (Д)'!E",TEXT(MATCH($C57,'2018-11 (Д)'!$C$2:$C$100,0)+1,0)))="Н/Д",INDIRECT(CONCATENATE("'2018-10 (Д)'!E",TEXT(MATCH($C57,'2018-10 (Д)'!$C$2:$C$100,0)+1,0))))),"Н/Д",((INDIRECT(CONCATENATE("'2018-11 (Д)'!E",TEXT(MATCH($C57,'2018-11 (Д)'!$C$2:$C$100,0)+1,0)))-INDIRECT(CONCATENATE("'2018-10 (Д)'!E",TEXT(MATCH($C57,'2018-10 (Д)'!$C$2:$C$100,0)+1,0))))/INDIRECT(CONCATENATE("'2018-10 (Д)'!E",TEXT(MATCH($C57,'2018-10 (Д)'!$C$2:$C$100,0)+1,0))))*100)</f>
        <v>29.895239046187928</v>
      </c>
      <c r="N57" s="9">
        <f ca="1">IF(OR(INDIRECT(CONCATENATE("'2018-12 (Д)'!E",TEXT(MATCH($C57,'2018-12 (Д)'!$C$2:$C$100,0)+1,0)))="Н/Д",INDIRECT(CONCATENATE("'2018-11 (Д)'!E",TEXT(MATCH($C57,'2018-11 (Д)'!$C$2:$C$100,0)+1,0)))="Н/Д",AND(INDIRECT(CONCATENATE("'2018-12 (Д)'!E",TEXT(MATCH($C57,'2018-12 (Д)'!$C$2:$C$100,0)+1,0)))="Н/Д",INDIRECT(CONCATENATE("'2018-11 (Д)'!E",TEXT(MATCH($C57,'2018-11 (Д)'!$C$2:$C$100,0)+1,0))))),"Н/Д",((INDIRECT(CONCATENATE("'2018-12 (Д)'!E",TEXT(MATCH($C57,'2018-12 (Д)'!$C$2:$C$100,0)+1,0)))-INDIRECT(CONCATENATE("'2018-11 (Д)'!E",TEXT(MATCH($C57,'2018-11 (Д)'!$C$2:$C$100,0)+1,0))))/INDIRECT(CONCATENATE("'2018-11 (Д)'!E",TEXT(MATCH($C57,'2018-11 (Д)'!$C$2:$C$100,0)+1,0))))*100)</f>
        <v>-6.5576043744051473</v>
      </c>
      <c r="O57" s="9"/>
      <c r="P57" s="9">
        <f ca="1">IF(OR(INDIRECT(CONCATENATE("'2018-03 (Д)'!F",TEXT(MATCH($C57,'2018-03 (Д)'!$C$2:$C$100,0)+1,0)))="Н/Д",INDIRECT(CONCATENATE("'2018-02 (Д)'!F",TEXT(MATCH($C57,'2018-02 (Д)'!$C$2:$C$100,0)+1,0)))="Н/Д",AND(INDIRECT(CONCATENATE("'2018-03 (Д)'!F",TEXT(MATCH($C57,'2018-03 (Д)'!$C$2:$C$100,0)+1,0)))="Н/Д",INDIRECT(CONCATENATE("'2018-02 (Д)'!F",TEXT(MATCH($C57,'2018-02 (Д)'!$C$2:$C$100,0)+1,0))))),"Н/Д",((INDIRECT(CONCATENATE("'2018-03 (Д)'!F",TEXT(MATCH($C57,'2018-03 (Д)'!$C$2:$C$100,0)+1,0)))-INDIRECT(CONCATENATE("'2018-02 (Д)'!F",TEXT(MATCH($C57,'2018-02 (Д)'!$C$2:$C$100,0)+1,0))))/INDIRECT(CONCATENATE("'2018-02 (Д)'!F",TEXT(MATCH($C57,'2018-02 (Д)'!$C$2:$C$100,0)+1,0))))*100)</f>
        <v>3.9075572049666691</v>
      </c>
      <c r="Q57" s="9">
        <f ca="1">IF(OR(INDIRECT(CONCATENATE("'2018-04 (Д)'!F",TEXT(MATCH($C57,'2018-04 (Д)'!$C$2:$C$100,0)+1,0)))="Н/Д",INDIRECT(CONCATENATE("'2018-03 (Д)'!F",TEXT(MATCH($C57,'2018-03 (Д)'!$C$2:$C$100,0)+1,0)))="Н/Д",AND(INDIRECT(CONCATENATE("'2018-04 (Д)'!F",TEXT(MATCH($C57,'2018-04 (Д)'!$C$2:$C$100,0)+1,0)))="Н/Д",INDIRECT(CONCATENATE("'2018-03 (Д)'!F",TEXT(MATCH($C57,'2018-03 (Д)'!$C$2:$C$100,0)+1,0))))),"Н/Д",((INDIRECT(CONCATENATE("'2018-04 (Д)'!F",TEXT(MATCH($C57,'2018-04 (Д)'!$C$2:$C$100,0)+1,0)))-INDIRECT(CONCATENATE("'2018-03 (Д)'!F",TEXT(MATCH($C57,'2018-03 (Д)'!$C$2:$C$100,0)+1,0))))/INDIRECT(CONCATENATE("'2018-03 (Д)'!F",TEXT(MATCH($C57,'2018-03 (Д)'!$C$2:$C$100,0)+1,0))))*100)</f>
        <v>100.44916791691372</v>
      </c>
      <c r="R57" s="9">
        <f ca="1">IF(OR(INDIRECT(CONCATENATE("'2018-05 (Д)'!F",TEXT(MATCH($C57,'2018-05 (Д)'!$C$2:$C$100,0)+1,0)))="Н/Д",INDIRECT(CONCATENATE("'2018-04 (Д)'!F",TEXT(MATCH($C57,'2018-04 (Д)'!$C$2:$C$100,0)+1,0)))="Н/Д",AND(INDIRECT(CONCATENATE("'2018-05 (Д)'!F",TEXT(MATCH($C57,'2018-05 (Д)'!$C$2:$C$100,0)+1,0)))="Н/Д",INDIRECT(CONCATENATE("'2018-04 (Д)'!F",TEXT(MATCH($C57,'2018-04 (Д)'!$C$2:$C$100,0)+1,0))))),"Н/Д",((INDIRECT(CONCATENATE("'2018-05 (Д)'!F",TEXT(MATCH($C57,'2018-05 (Д)'!$C$2:$C$100,0)+1,0)))-INDIRECT(CONCATENATE("'2018-04 (Д)'!F",TEXT(MATCH($C57,'2018-04 (Д)'!$C$2:$C$100,0)+1,0))))/INDIRECT(CONCATENATE("'2018-04 (Д)'!F",TEXT(MATCH($C57,'2018-04 (Д)'!$C$2:$C$100,0)+1,0))))*100)</f>
        <v>-10.233225735116378</v>
      </c>
      <c r="S57" s="9">
        <f ca="1">IF(OR(INDIRECT(CONCATENATE("'2018-06 (Д)'!F",TEXT(MATCH($C57,'2018-06 (Д)'!$C$2:$C$100,0)+1,0)))="Н/Д",INDIRECT(CONCATENATE("'2018-05 (Д)'!F",TEXT(MATCH($C57,'2018-05 (Д)'!$C$2:$C$100,0)+1,0)))="Н/Д",AND(INDIRECT(CONCATENATE("'2018-06 (Д)'!F",TEXT(MATCH($C57,'2018-06 (Д)'!$C$2:$C$100,0)+1,0)))="Н/Д",INDIRECT(CONCATENATE("'2018-05 (Д)'!F",TEXT(MATCH($C57,'2018-05 (Д)'!$C$2:$C$100,0)+1,0))))),"Н/Д",((INDIRECT(CONCATENATE("'2018-06 (Д)'!F",TEXT(MATCH($C57,'2018-06 (Д)'!$C$2:$C$100,0)+1,0)))-INDIRECT(CONCATENATE("'2018-05 (Д)'!F",TEXT(MATCH($C57,'2018-05 (Д)'!$C$2:$C$100,0)+1,0))))/INDIRECT(CONCATENATE("'2018-05 (Д)'!F",TEXT(MATCH($C57,'2018-05 (Д)'!$C$2:$C$100,0)+1,0))))*100)</f>
        <v>-6.1889618643236819</v>
      </c>
      <c r="T57" s="9">
        <f ca="1">IF(OR(INDIRECT(CONCATENATE("'2018-07 (Д)'!F",TEXT(MATCH($C57,'2018-07 (Д)'!$C$2:$C$100,0)+1,0)))="Н/Д",INDIRECT(CONCATENATE("'2018-06 (Д)'!F",TEXT(MATCH($C57,'2018-06 (Д)'!$C$2:$C$100,0)+1,0)))="Н/Д",AND(INDIRECT(CONCATENATE("'2018-07 (Д)'!F",TEXT(MATCH($C57,'2018-07 (Д)'!$C$2:$C$100,0)+1,0)))="Н/Д",INDIRECT(CONCATENATE("'2018-06 (Д)'!F",TEXT(MATCH($C57,'2018-06 (Д)'!$C$2:$C$100,0)+1,0))))),"Н/Д",((INDIRECT(CONCATENATE("'2018-07 (Д)'!F",TEXT(MATCH($C57,'2018-07 (Д)'!$C$2:$C$100,0)+1,0)))-INDIRECT(CONCATENATE("'2018-06 (Д)'!F",TEXT(MATCH($C57,'2018-06 (Д)'!$C$2:$C$100,0)+1,0))))/INDIRECT(CONCATENATE("'2018-06 (Д)'!F",TEXT(MATCH($C57,'2018-06 (Д)'!$C$2:$C$100,0)+1,0))))*100)</f>
        <v>-30.29085435767832</v>
      </c>
      <c r="U57" s="9">
        <f ca="1">IF(OR(INDIRECT(CONCATENATE("'2018-08 (Д)'!F",TEXT(MATCH($C57,'2018-08 (Д)'!$C$2:$C$100,0)+1,0)))="Н/Д",INDIRECT(CONCATENATE("'2018-07 (Д)'!F",TEXT(MATCH($C57,'2018-07 (Д)'!$C$2:$C$100,0)+1,0)))="Н/Д",AND(INDIRECT(CONCATENATE("'2018-08 (Д)'!F",TEXT(MATCH($C57,'2018-08 (Д)'!$C$2:$C$100,0)+1,0)))="Н/Д",INDIRECT(CONCATENATE("'2018-07 (Д)'!F",TEXT(MATCH($C57,'2018-07 (Д)'!$C$2:$C$100,0)+1,0))))),"Н/Д",((INDIRECT(CONCATENATE("'2018-08 (Д)'!F",TEXT(MATCH($C57,'2018-08 (Д)'!$C$2:$C$100,0)+1,0)))-INDIRECT(CONCATENATE("'2018-07 (Д)'!F",TEXT(MATCH($C57,'2018-07 (Д)'!$C$2:$C$100,0)+1,0))))/INDIRECT(CONCATENATE("'2018-07 (Д)'!F",TEXT(MATCH($C57,'2018-07 (Д)'!$C$2:$C$100,0)+1,0))))*100)</f>
        <v>63.636182265569786</v>
      </c>
      <c r="V57" s="9">
        <f ca="1">IF(OR(INDIRECT(CONCATENATE("'2018-09 (Д)'!F",TEXT(MATCH($C57,'2018-09 (Д)'!$C$2:$C$100,0)+1,0)))="Н/Д",INDIRECT(CONCATENATE("'2018-08 (Д)'!F",TEXT(MATCH($C57,'2018-08 (Д)'!$C$2:$C$100,0)+1,0)))="Н/Д",AND(INDIRECT(CONCATENATE("'2018-09 (Д)'!F",TEXT(MATCH($C57,'2018-09 (Д)'!$C$2:$C$100,0)+1,0)))="Н/Д",INDIRECT(CONCATENATE("'2018-08 (Д)'!F",TEXT(MATCH($C57,'2018-08 (Д)'!$C$2:$C$100,0)+1,0))))),"Н/Д",((INDIRECT(CONCATENATE("'2018-09 (Д)'!F",TEXT(MATCH($C57,'2018-09 (Д)'!$C$2:$C$100,0)+1,0)))-INDIRECT(CONCATENATE("'2018-08 (Д)'!F",TEXT(MATCH($C57,'2018-08 (Д)'!$C$2:$C$100,0)+1,0))))/INDIRECT(CONCATENATE("'2018-08 (Д)'!F",TEXT(MATCH($C57,'2018-08 (Д)'!$C$2:$C$100,0)+1,0))))*100)</f>
        <v>-27.703589239826726</v>
      </c>
      <c r="W57" s="9">
        <f ca="1">IF(OR(INDIRECT(CONCATENATE("'2018-10 (Д)'!F",TEXT(MATCH($C57,'2018-10 (Д)'!$C$2:$C$100,0)+1,0)))="Н/Д",INDIRECT(CONCATENATE("'2018-09 (Д)'!F",TEXT(MATCH($C57,'2018-09 (Д)'!$C$2:$C$100,0)+1,0)))="Н/Д",AND(INDIRECT(CONCATENATE("'2018-10 (Д)'!F",TEXT(MATCH($C57,'2018-10 (Д)'!$C$2:$C$100,0)+1,0)))="Н/Д",INDIRECT(CONCATENATE("'2018-09 (Д)'!F",TEXT(MATCH($C57,'2018-09 (Д)'!$C$2:$C$100,0)+1,0))))),"Н/Д",((INDIRECT(CONCATENATE("'2018-10 (Д)'!F",TEXT(MATCH($C57,'2018-10 (Д)'!$C$2:$C$100,0)+1,0)))-INDIRECT(CONCATENATE("'2018-09 (Д)'!F",TEXT(MATCH($C57,'2018-09 (Д)'!$C$2:$C$100,0)+1,0))))/INDIRECT(CONCATENATE("'2018-09 (Д)'!F",TEXT(MATCH($C57,'2018-09 (Д)'!$C$2:$C$100,0)+1,0))))*100)</f>
        <v>-11.623562073009644</v>
      </c>
      <c r="X57" s="9">
        <f ca="1">IF(OR(INDIRECT(CONCATENATE("'2018-11 (Д)'!F",TEXT(MATCH($C57,'2018-11 (Д)'!$C$2:$C$100,0)+1,0)))="Н/Д",INDIRECT(CONCATENATE("'2018-10 (Д)'!F",TEXT(MATCH($C57,'2018-10 (Д)'!$C$2:$C$100,0)+1,0)))="Н/Д",AND(INDIRECT(CONCATENATE("'2018-11 (Д)'!F",TEXT(MATCH($C57,'2018-11 (Д)'!$C$2:$C$100,0)+1,0)))="Н/Д",INDIRECT(CONCATENATE("'2018-10 (Д)'!F",TEXT(MATCH($C57,'2018-10 (Д)'!$C$2:$C$100,0)+1,0))))),"Н/Д",((INDIRECT(CONCATENATE("'2018-11 (Д)'!F",TEXT(MATCH($C57,'2018-11 (Д)'!$C$2:$C$100,0)+1,0)))-INDIRECT(CONCATENATE("'2018-10 (Д)'!F",TEXT(MATCH($C57,'2018-10 (Д)'!$C$2:$C$100,0)+1,0))))/INDIRECT(CONCATENATE("'2018-10 (Д)'!F",TEXT(MATCH($C57,'2018-10 (Д)'!$C$2:$C$100,0)+1,0))))*100)</f>
        <v>65.44848288412777</v>
      </c>
      <c r="Y57" s="9">
        <f ca="1">IF(OR(INDIRECT(CONCATENATE("'2018-12 (Д)'!F",TEXT(MATCH($C57,'2018-12 (Д)'!$C$2:$C$100,0)+1,0)))="Н/Д",INDIRECT(CONCATENATE("'2018-11 (Д)'!F",TEXT(MATCH($C57,'2018-11 (Д)'!$C$2:$C$100,0)+1,0)))="Н/Д",AND(INDIRECT(CONCATENATE("'2018-12 (Д)'!F",TEXT(MATCH($C57,'2018-12 (Д)'!$C$2:$C$100,0)+1,0)))="Н/Д",INDIRECT(CONCATENATE("'2018-11 (Д)'!F",TEXT(MATCH($C57,'2018-11 (Д)'!$C$2:$C$100,0)+1,0))))),"Н/Д",((INDIRECT(CONCATENATE("'2018-12 (Д)'!F",TEXT(MATCH($C57,'2018-12 (Д)'!$C$2:$C$100,0)+1,0)))-INDIRECT(CONCATENATE("'2018-11 (Д)'!F",TEXT(MATCH($C57,'2018-11 (Д)'!$C$2:$C$100,0)+1,0))))/INDIRECT(CONCATENATE("'2018-11 (Д)'!F",TEXT(MATCH($C57,'2018-11 (Д)'!$C$2:$C$100,0)+1,0))))*100)</f>
        <v>-19.48590618130056</v>
      </c>
      <c r="Z57" s="9"/>
      <c r="AA57" s="9">
        <f ca="1">IF(OR(INDIRECT(CONCATENATE("'2018-03 (Д)'!G",TEXT(MATCH($C57,'2018-03 (Д)'!$C$2:$C$100,0)+1,0)))="Н/Д",INDIRECT(CONCATENATE("'2018-02 (Д)'!G",TEXT(MATCH($C57,'2018-02 (Д)'!$C$2:$C$100,0)+1,0)))="Н/Д",AND(INDIRECT(CONCATENATE("'2018-03 (Д)'!G",TEXT(MATCH($C57,'2018-03 (Д)'!$C$2:$C$100,0)+1,0)))="Н/Д",INDIRECT(CONCATENATE("'2018-02 (Д)'!G",TEXT(MATCH($C57,'2018-02 (Д)'!$C$2:$C$100,0)+1,0))))),"Н/Д",((INDIRECT(CONCATENATE("'2018-03 (Д)'!G",TEXT(MATCH($C57,'2018-03 (Д)'!$C$2:$C$100,0)+1,0)))-INDIRECT(CONCATENATE("'2018-02 (Д)'!G",TEXT(MATCH($C57,'2018-02 (Д)'!$C$2:$C$100,0)+1,0))))/INDIRECT(CONCATENATE("'2018-02 (Д)'!G",TEXT(MATCH($C57,'2018-02 (Д)'!$C$2:$C$100,0)+1,0))))*100)</f>
        <v>9.2343002960075395</v>
      </c>
      <c r="AB57" s="9">
        <f ca="1">IF(OR(INDIRECT(CONCATENATE("'2018-04 (Д)'!G",TEXT(MATCH($C57,'2018-04 (Д)'!$C$2:$C$100,0)+1,0)))="Н/Д",INDIRECT(CONCATENATE("'2018-03 (Д)'!G",TEXT(MATCH($C57,'2018-03 (Д)'!$C$2:$C$100,0)+1,0)))="Н/Д",AND(INDIRECT(CONCATENATE("'2018-04 (Д)'!G",TEXT(MATCH($C57,'2018-04 (Д)'!$C$2:$C$100,0)+1,0)))="Н/Д",INDIRECT(CONCATENATE("'2018-03 (Д)'!G",TEXT(MATCH($C57,'2018-03 (Д)'!$C$2:$C$100,0)+1,0))))),"Н/Д",((INDIRECT(CONCATENATE("'2018-04 (Д)'!G",TEXT(MATCH($C57,'2018-04 (Д)'!$C$2:$C$100,0)+1,0)))-INDIRECT(CONCATENATE("'2018-03 (Д)'!G",TEXT(MATCH($C57,'2018-03 (Д)'!$C$2:$C$100,0)+1,0))))/INDIRECT(CONCATENATE("'2018-03 (Д)'!G",TEXT(MATCH($C57,'2018-03 (Д)'!$C$2:$C$100,0)+1,0))))*100)</f>
        <v>380.82086817293668</v>
      </c>
      <c r="AC57" s="9">
        <f ca="1">IF(OR(INDIRECT(CONCATENATE("'2018-05 (Д)'!G",TEXT(MATCH($C57,'2018-05 (Д)'!$C$2:$C$100,0)+1,0)))="Н/Д",INDIRECT(CONCATENATE("'2018-04 (Д)'!G",TEXT(MATCH($C57,'2018-04 (Д)'!$C$2:$C$100,0)+1,0)))="Н/Д",AND(INDIRECT(CONCATENATE("'2018-05 (Д)'!G",TEXT(MATCH($C57,'2018-05 (Д)'!$C$2:$C$100,0)+1,0)))="Н/Д",INDIRECT(CONCATENATE("'2018-04 (Д)'!G",TEXT(MATCH($C57,'2018-04 (Д)'!$C$2:$C$100,0)+1,0))))),"Н/Д",((INDIRECT(CONCATENATE("'2018-05 (Д)'!G",TEXT(MATCH($C57,'2018-05 (Д)'!$C$2:$C$100,0)+1,0)))-INDIRECT(CONCATENATE("'2018-04 (Д)'!G",TEXT(MATCH($C57,'2018-04 (Д)'!$C$2:$C$100,0)+1,0))))/INDIRECT(CONCATENATE("'2018-04 (Д)'!G",TEXT(MATCH($C57,'2018-04 (Д)'!$C$2:$C$100,0)+1,0))))*100)</f>
        <v>-80.832775650388413</v>
      </c>
      <c r="AD57" s="9">
        <f ca="1">IF(OR(INDIRECT(CONCATENATE("'2018-06 (Д)'!G",TEXT(MATCH($C57,'2018-06 (Д)'!$C$2:$C$100,0)+1,0)))="Н/Д",INDIRECT(CONCATENATE("'2018-05 (Д)'!G",TEXT(MATCH($C57,'2018-05 (Д)'!$C$2:$C$100,0)+1,0)))="Н/Д",AND(INDIRECT(CONCATENATE("'2018-06 (Д)'!G",TEXT(MATCH($C57,'2018-06 (Д)'!$C$2:$C$100,0)+1,0)))="Н/Д",INDIRECT(CONCATENATE("'2018-05 (Д)'!G",TEXT(MATCH($C57,'2018-05 (Д)'!$C$2:$C$100,0)+1,0))))),"Н/Д",((INDIRECT(CONCATENATE("'2018-06 (Д)'!G",TEXT(MATCH($C57,'2018-06 (Д)'!$C$2:$C$100,0)+1,0)))-INDIRECT(CONCATENATE("'2018-05 (Д)'!G",TEXT(MATCH($C57,'2018-05 (Д)'!$C$2:$C$100,0)+1,0))))/INDIRECT(CONCATENATE("'2018-05 (Д)'!G",TEXT(MATCH($C57,'2018-05 (Д)'!$C$2:$C$100,0)+1,0))))*100)</f>
        <v>256.89728062660504</v>
      </c>
      <c r="AE57" s="9">
        <f ca="1">IF(OR(INDIRECT(CONCATENATE("'2018-07 (Д)'!G",TEXT(MATCH($C57,'2018-07 (Д)'!$C$2:$C$100,0)+1,0)))="Н/Д",INDIRECT(CONCATENATE("'2018-06 (Д)'!G",TEXT(MATCH($C57,'2018-06 (Д)'!$C$2:$C$100,0)+1,0)))="Н/Д",AND(INDIRECT(CONCATENATE("'2018-07 (Д)'!G",TEXT(MATCH($C57,'2018-07 (Д)'!$C$2:$C$100,0)+1,0)))="Н/Д",INDIRECT(CONCATENATE("'2018-06 (Д)'!G",TEXT(MATCH($C57,'2018-06 (Д)'!$C$2:$C$100,0)+1,0))))),"Н/Д",((INDIRECT(CONCATENATE("'2018-07 (Д)'!G",TEXT(MATCH($C57,'2018-07 (Д)'!$C$2:$C$100,0)+1,0)))-INDIRECT(CONCATENATE("'2018-06 (Д)'!G",TEXT(MATCH($C57,'2018-06 (Д)'!$C$2:$C$100,0)+1,0))))/INDIRECT(CONCATENATE("'2018-06 (Д)'!G",TEXT(MATCH($C57,'2018-06 (Д)'!$C$2:$C$100,0)+1,0))))*100)</f>
        <v>-49.803178271476554</v>
      </c>
      <c r="AF57" s="9">
        <f ca="1">IF(OR(INDIRECT(CONCATENATE("'2018-08 (Д)'!G",TEXT(MATCH($C57,'2018-08 (Д)'!$C$2:$C$100,0)+1,0)))="Н/Д",INDIRECT(CONCATENATE("'2018-07 (Д)'!G",TEXT(MATCH($C57,'2018-07 (Д)'!$C$2:$C$100,0)+1,0)))="Н/Д",AND(INDIRECT(CONCATENATE("'2018-08 (Д)'!G",TEXT(MATCH($C57,'2018-08 (Д)'!$C$2:$C$100,0)+1,0)))="Н/Д",INDIRECT(CONCATENATE("'2018-07 (Д)'!G",TEXT(MATCH($C57,'2018-07 (Д)'!$C$2:$C$100,0)+1,0))))),"Н/Д",((INDIRECT(CONCATENATE("'2018-08 (Д)'!G",TEXT(MATCH($C57,'2018-08 (Д)'!$C$2:$C$100,0)+1,0)))-INDIRECT(CONCATENATE("'2018-07 (Д)'!G",TEXT(MATCH($C57,'2018-07 (Д)'!$C$2:$C$100,0)+1,0))))/INDIRECT(CONCATENATE("'2018-07 (Д)'!G",TEXT(MATCH($C57,'2018-07 (Д)'!$C$2:$C$100,0)+1,0))))*100)</f>
        <v>23.48181920991771</v>
      </c>
      <c r="AG57" s="9">
        <f ca="1">IF(OR(INDIRECT(CONCATENATE("'2018-09 (Д)'!G",TEXT(MATCH($C57,'2018-09 (Д)'!$C$2:$C$100,0)+1,0)))="Н/Д",INDIRECT(CONCATENATE("'2018-08 (Д)'!G",TEXT(MATCH($C57,'2018-08 (Д)'!$C$2:$C$100,0)+1,0)))="Н/Д",AND(INDIRECT(CONCATENATE("'2018-09 (Д)'!G",TEXT(MATCH($C57,'2018-09 (Д)'!$C$2:$C$100,0)+1,0)))="Н/Д",INDIRECT(CONCATENATE("'2018-08 (Д)'!G",TEXT(MATCH($C57,'2018-08 (Д)'!$C$2:$C$100,0)+1,0))))),"Н/Д",((INDIRECT(CONCATENATE("'2018-09 (Д)'!G",TEXT(MATCH($C57,'2018-09 (Д)'!$C$2:$C$100,0)+1,0)))-INDIRECT(CONCATENATE("'2018-08 (Д)'!G",TEXT(MATCH($C57,'2018-08 (Д)'!$C$2:$C$100,0)+1,0))))/INDIRECT(CONCATENATE("'2018-08 (Д)'!G",TEXT(MATCH($C57,'2018-08 (Д)'!$C$2:$C$100,0)+1,0))))*100)</f>
        <v>-12.907621132998075</v>
      </c>
      <c r="AH57" s="9">
        <f ca="1">IF(OR(INDIRECT(CONCATENATE("'2018-10 (Д)'!G",TEXT(MATCH($C57,'2018-10 (Д)'!$C$2:$C$100,0)+1,0)))="Н/Д",INDIRECT(CONCATENATE("'2018-09 (Д)'!G",TEXT(MATCH($C57,'2018-09 (Д)'!$C$2:$C$100,0)+1,0)))="Н/Д",AND(INDIRECT(CONCATENATE("'2018-10 (Д)'!G",TEXT(MATCH($C57,'2018-10 (Д)'!$C$2:$C$100,0)+1,0)))="Н/Д",INDIRECT(CONCATENATE("'2018-09 (Д)'!G",TEXT(MATCH($C57,'2018-09 (Д)'!$C$2:$C$100,0)+1,0))))),"Н/Д",((INDIRECT(CONCATENATE("'2018-10 (Д)'!G",TEXT(MATCH($C57,'2018-10 (Д)'!$C$2:$C$100,0)+1,0)))-INDIRECT(CONCATENATE("'2018-09 (Д)'!G",TEXT(MATCH($C57,'2018-09 (Д)'!$C$2:$C$100,0)+1,0))))/INDIRECT(CONCATENATE("'2018-09 (Д)'!G",TEXT(MATCH($C57,'2018-09 (Д)'!$C$2:$C$100,0)+1,0))))*100)</f>
        <v>-38.788089741819171</v>
      </c>
      <c r="AI57" s="9">
        <f ca="1">IF(OR(INDIRECT(CONCATENATE("'2018-11 (Д)'!G",TEXT(MATCH($C57,'2018-11 (Д)'!$C$2:$C$100,0)+1,0)))="Н/Д",INDIRECT(CONCATENATE("'2018-10 (Д)'!G",TEXT(MATCH($C57,'2018-10 (Д)'!$C$2:$C$100,0)+1,0)))="Н/Д",AND(INDIRECT(CONCATENATE("'2018-11 (Д)'!G",TEXT(MATCH($C57,'2018-11 (Д)'!$C$2:$C$100,0)+1,0)))="Н/Д",INDIRECT(CONCATENATE("'2018-10 (Д)'!G",TEXT(MATCH($C57,'2018-10 (Д)'!$C$2:$C$100,0)+1,0))))),"Н/Д",((INDIRECT(CONCATENATE("'2018-11 (Д)'!G",TEXT(MATCH($C57,'2018-11 (Д)'!$C$2:$C$100,0)+1,0)))-INDIRECT(CONCATENATE("'2018-10 (Д)'!G",TEXT(MATCH($C57,'2018-10 (Д)'!$C$2:$C$100,0)+1,0))))/INDIRECT(CONCATENATE("'2018-10 (Д)'!G",TEXT(MATCH($C57,'2018-10 (Д)'!$C$2:$C$100,0)+1,0))))*100)</f>
        <v>120.95095710981489</v>
      </c>
      <c r="AJ57" s="9">
        <f ca="1">IF(OR(INDIRECT(CONCATENATE("'2018-12 (Д)'!G",TEXT(MATCH($C57,'2018-12 (Д)'!$C$2:$C$100,0)+1,0)))="Н/Д",INDIRECT(CONCATENATE("'2018-11 (Д)'!G",TEXT(MATCH($C57,'2018-11 (Д)'!$C$2:$C$100,0)+1,0)))="Н/Д",AND(INDIRECT(CONCATENATE("'2018-12 (Д)'!G",TEXT(MATCH($C57,'2018-12 (Д)'!$C$2:$C$100,0)+1,0)))="Н/Д",INDIRECT(CONCATENATE("'2018-11 (Д)'!G",TEXT(MATCH($C57,'2018-11 (Д)'!$C$2:$C$100,0)+1,0))))),"Н/Д",((INDIRECT(CONCATENATE("'2018-12 (Д)'!G",TEXT(MATCH($C57,'2018-12 (Д)'!$C$2:$C$100,0)+1,0)))-INDIRECT(CONCATENATE("'2018-11 (Д)'!G",TEXT(MATCH($C57,'2018-11 (Д)'!$C$2:$C$100,0)+1,0))))/INDIRECT(CONCATENATE("'2018-11 (Д)'!G",TEXT(MATCH($C57,'2018-11 (Д)'!$C$2:$C$100,0)+1,0))))*100)</f>
        <v>-40.910863625622945</v>
      </c>
      <c r="AK57" s="9"/>
      <c r="AL57" s="9">
        <f ca="1">IF(OR(INDIRECT(CONCATENATE("'2018-03 (Д)'!H",TEXT(MATCH($C57,'2018-03 (Д)'!$C$2:$C$100,0)+1,0)))="Н/Д",INDIRECT(CONCATENATE("'2018-02 (Д)'!H",TEXT(MATCH($C57,'2018-02 (Д)'!$C$2:$C$100,0)+1,0)))="Н/Д",AND(INDIRECT(CONCATENATE("'2018-03 (Д)'!H",TEXT(MATCH($C57,'2018-03 (Д)'!$C$2:$C$100,0)+1,0)))="Н/Д",INDIRECT(CONCATENATE("'2018-02 (Д)'!H",TEXT(MATCH($C57,'2018-02 (Д)'!$C$2:$C$100,0)+1,0))))),"Н/Д",((INDIRECT(CONCATENATE("'2018-03 (Д)'!H",TEXT(MATCH($C57,'2018-03 (Д)'!$C$2:$C$100,0)+1,0)))-INDIRECT(CONCATENATE("'2018-02 (Д)'!H",TEXT(MATCH($C57,'2018-02 (Д)'!$C$2:$C$100,0)+1,0))))/INDIRECT(CONCATENATE("'2018-02 (Д)'!H",TEXT(MATCH($C57,'2018-02 (Д)'!$C$2:$C$100,0)+1,0))))*100)</f>
        <v>33.23391100125756</v>
      </c>
      <c r="AM57" s="9">
        <f ca="1">IF(OR(INDIRECT(CONCATENATE("'2018-04 (Д)'!H",TEXT(MATCH($C57,'2018-04 (Д)'!$C$2:$C$100,0)+1,0)))="Н/Д",INDIRECT(CONCATENATE("'2018-03 (Д)'!H",TEXT(MATCH($C57,'2018-03 (Д)'!$C$2:$C$100,0)+1,0)))="Н/Д",AND(INDIRECT(CONCATENATE("'2018-04 (Д)'!H",TEXT(MATCH($C57,'2018-04 (Д)'!$C$2:$C$100,0)+1,0)))="Н/Д",INDIRECT(CONCATENATE("'2018-03 (Д)'!H",TEXT(MATCH($C57,'2018-03 (Д)'!$C$2:$C$100,0)+1,0))))),"Н/Д",((INDIRECT(CONCATENATE("'2018-04 (Д)'!H",TEXT(MATCH($C57,'2018-04 (Д)'!$C$2:$C$100,0)+1,0)))-INDIRECT(CONCATENATE("'2018-03 (Д)'!H",TEXT(MATCH($C57,'2018-03 (Д)'!$C$2:$C$100,0)+1,0))))/INDIRECT(CONCATENATE("'2018-03 (Д)'!H",TEXT(MATCH($C57,'2018-03 (Д)'!$C$2:$C$100,0)+1,0))))*100)</f>
        <v>9.5889691988104353</v>
      </c>
      <c r="AN57" s="9">
        <f ca="1">IF(OR(INDIRECT(CONCATENATE("'2018-05 (Д)'!H",TEXT(MATCH($C57,'2018-05 (Д)'!$C$2:$C$100,0)+1,0)))="Н/Д",INDIRECT(CONCATENATE("'2018-04 (Д)'!H",TEXT(MATCH($C57,'2018-04 (Д)'!$C$2:$C$100,0)+1,0)))="Н/Д",AND(INDIRECT(CONCATENATE("'2018-05 (Д)'!H",TEXT(MATCH($C57,'2018-05 (Д)'!$C$2:$C$100,0)+1,0)))="Н/Д",INDIRECT(CONCATENATE("'2018-04 (Д)'!H",TEXT(MATCH($C57,'2018-04 (Д)'!$C$2:$C$100,0)+1,0))))),"Н/Д",((INDIRECT(CONCATENATE("'2018-05 (Д)'!H",TEXT(MATCH($C57,'2018-05 (Д)'!$C$2:$C$100,0)+1,0)))-INDIRECT(CONCATENATE("'2018-04 (Д)'!H",TEXT(MATCH($C57,'2018-04 (Д)'!$C$2:$C$100,0)+1,0))))/INDIRECT(CONCATENATE("'2018-04 (Д)'!H",TEXT(MATCH($C57,'2018-04 (Д)'!$C$2:$C$100,0)+1,0))))*100)</f>
        <v>-2.2975744412328338</v>
      </c>
      <c r="AO57" s="9">
        <f ca="1">IF(OR(INDIRECT(CONCATENATE("'2018-06 (Д)'!H",TEXT(MATCH($C57,'2018-06 (Д)'!$C$2:$C$100,0)+1,0)))="Н/Д",INDIRECT(CONCATENATE("'2018-05 (Д)'!H",TEXT(MATCH($C57,'2018-05 (Д)'!$C$2:$C$100,0)+1,0)))="Н/Д",AND(INDIRECT(CONCATENATE("'2018-06 (Д)'!H",TEXT(MATCH($C57,'2018-06 (Д)'!$C$2:$C$100,0)+1,0)))="Н/Д",INDIRECT(CONCATENATE("'2018-05 (Д)'!H",TEXT(MATCH($C57,'2018-05 (Д)'!$C$2:$C$100,0)+1,0))))),"Н/Д",((INDIRECT(CONCATENATE("'2018-06 (Д)'!H",TEXT(MATCH($C57,'2018-06 (Д)'!$C$2:$C$100,0)+1,0)))-INDIRECT(CONCATENATE("'2018-05 (Д)'!H",TEXT(MATCH($C57,'2018-05 (Д)'!$C$2:$C$100,0)+1,0))))/INDIRECT(CONCATENATE("'2018-05 (Д)'!H",TEXT(MATCH($C57,'2018-05 (Д)'!$C$2:$C$100,0)+1,0))))*100)</f>
        <v>2.439556554273099</v>
      </c>
      <c r="AP57" s="9">
        <f ca="1">IF(OR(INDIRECT(CONCATENATE("'2018-07 (Д)'!H",TEXT(MATCH($C57,'2018-07 (Д)'!$C$2:$C$100,0)+1,0)))="Н/Д",INDIRECT(CONCATENATE("'2018-06 (Д)'!H",TEXT(MATCH($C57,'2018-06 (Д)'!$C$2:$C$100,0)+1,0)))="Н/Д",AND(INDIRECT(CONCATENATE("'2018-07 (Д)'!H",TEXT(MATCH($C57,'2018-07 (Д)'!$C$2:$C$100,0)+1,0)))="Н/Д",INDIRECT(CONCATENATE("'2018-06 (Д)'!H",TEXT(MATCH($C57,'2018-06 (Д)'!$C$2:$C$100,0)+1,0))))),"Н/Д",((INDIRECT(CONCATENATE("'2018-07 (Д)'!H",TEXT(MATCH($C57,'2018-07 (Д)'!$C$2:$C$100,0)+1,0)))-INDIRECT(CONCATENATE("'2018-06 (Д)'!H",TEXT(MATCH($C57,'2018-06 (Д)'!$C$2:$C$100,0)+1,0))))/INDIRECT(CONCATENATE("'2018-06 (Д)'!H",TEXT(MATCH($C57,'2018-06 (Д)'!$C$2:$C$100,0)+1,0))))*100)</f>
        <v>-2.1054217770797483</v>
      </c>
      <c r="AQ57" s="9">
        <f ca="1">IF(OR(INDIRECT(CONCATENATE("'2018-08 (Д)'!H",TEXT(MATCH($C57,'2018-08 (Д)'!$C$2:$C$100,0)+1,0)))="Н/Д",INDIRECT(CONCATENATE("'2018-07 (Д)'!H",TEXT(MATCH($C57,'2018-07 (Д)'!$C$2:$C$100,0)+1,0)))="Н/Д",AND(INDIRECT(CONCATENATE("'2018-08 (Д)'!H",TEXT(MATCH($C57,'2018-08 (Д)'!$C$2:$C$100,0)+1,0)))="Н/Д",INDIRECT(CONCATENATE("'2018-07 (Д)'!H",TEXT(MATCH($C57,'2018-07 (Д)'!$C$2:$C$100,0)+1,0))))),"Н/Д",((INDIRECT(CONCATENATE("'2018-08 (Д)'!H",TEXT(MATCH($C57,'2018-08 (Д)'!$C$2:$C$100,0)+1,0)))-INDIRECT(CONCATENATE("'2018-07 (Д)'!H",TEXT(MATCH($C57,'2018-07 (Д)'!$C$2:$C$100,0)+1,0))))/INDIRECT(CONCATENATE("'2018-07 (Д)'!H",TEXT(MATCH($C57,'2018-07 (Д)'!$C$2:$C$100,0)+1,0))))*100)</f>
        <v>11.256550179003403</v>
      </c>
      <c r="AR57" s="9">
        <f ca="1">IF(OR(INDIRECT(CONCATENATE("'2018-09 (Д)'!H",TEXT(MATCH($C57,'2018-09 (Д)'!$C$2:$C$100,0)+1,0)))="Н/Д",INDIRECT(CONCATENATE("'2018-08 (Д)'!H",TEXT(MATCH($C57,'2018-08 (Д)'!$C$2:$C$100,0)+1,0)))="Н/Д",AND(INDIRECT(CONCATENATE("'2018-09 (Д)'!H",TEXT(MATCH($C57,'2018-09 (Д)'!$C$2:$C$100,0)+1,0)))="Н/Д",INDIRECT(CONCATENATE("'2018-08 (Д)'!H",TEXT(MATCH($C57,'2018-08 (Д)'!$C$2:$C$100,0)+1,0))))),"Н/Д",((INDIRECT(CONCATENATE("'2018-09 (Д)'!H",TEXT(MATCH($C57,'2018-09 (Д)'!$C$2:$C$100,0)+1,0)))-INDIRECT(CONCATENATE("'2018-08 (Д)'!H",TEXT(MATCH($C57,'2018-08 (Д)'!$C$2:$C$100,0)+1,0))))/INDIRECT(CONCATENATE("'2018-08 (Д)'!H",TEXT(MATCH($C57,'2018-08 (Д)'!$C$2:$C$100,0)+1,0))))*100)</f>
        <v>-11.159928979879101</v>
      </c>
      <c r="AS57" s="9">
        <f ca="1">IF(OR(INDIRECT(CONCATENATE("'2018-10 (Д)'!H",TEXT(MATCH($C57,'2018-10 (Д)'!$C$2:$C$100,0)+1,0)))="Н/Д",INDIRECT(CONCATENATE("'2018-09 (Д)'!H",TEXT(MATCH($C57,'2018-09 (Д)'!$C$2:$C$100,0)+1,0)))="Н/Д",AND(INDIRECT(CONCATENATE("'2018-10 (Д)'!H",TEXT(MATCH($C57,'2018-10 (Д)'!$C$2:$C$100,0)+1,0)))="Н/Д",INDIRECT(CONCATENATE("'2018-09 (Д)'!H",TEXT(MATCH($C57,'2018-09 (Д)'!$C$2:$C$100,0)+1,0))))),"Н/Д",((INDIRECT(CONCATENATE("'2018-10 (Д)'!H",TEXT(MATCH($C57,'2018-10 (Д)'!$C$2:$C$100,0)+1,0)))-INDIRECT(CONCATENATE("'2018-09 (Д)'!H",TEXT(MATCH($C57,'2018-09 (Д)'!$C$2:$C$100,0)+1,0))))/INDIRECT(CONCATENATE("'2018-09 (Д)'!H",TEXT(MATCH($C57,'2018-09 (Д)'!$C$2:$C$100,0)+1,0))))*100)</f>
        <v>1.4904307609651617</v>
      </c>
      <c r="AT57" s="9">
        <f ca="1">IF(OR(INDIRECT(CONCATENATE("'2018-11 (Д)'!H",TEXT(MATCH($C57,'2018-11 (Д)'!$C$2:$C$100,0)+1,0)))="Н/Д",INDIRECT(CONCATENATE("'2018-10 (Д)'!H",TEXT(MATCH($C57,'2018-10 (Д)'!$C$2:$C$100,0)+1,0)))="Н/Д",AND(INDIRECT(CONCATENATE("'2018-11 (Д)'!H",TEXT(MATCH($C57,'2018-11 (Д)'!$C$2:$C$100,0)+1,0)))="Н/Д",INDIRECT(CONCATENATE("'2018-10 (Д)'!H",TEXT(MATCH($C57,'2018-10 (Д)'!$C$2:$C$100,0)+1,0))))),"Н/Д",((INDIRECT(CONCATENATE("'2018-11 (Д)'!H",TEXT(MATCH($C57,'2018-11 (Д)'!$C$2:$C$100,0)+1,0)))-INDIRECT(CONCATENATE("'2018-10 (Д)'!H",TEXT(MATCH($C57,'2018-10 (Д)'!$C$2:$C$100,0)+1,0))))/INDIRECT(CONCATENATE("'2018-10 (Д)'!H",TEXT(MATCH($C57,'2018-10 (Д)'!$C$2:$C$100,0)+1,0))))*100)</f>
        <v>9.0434663269979421</v>
      </c>
      <c r="AU57" s="9">
        <f ca="1">IF(OR(INDIRECT(CONCATENATE("'2018-12 (Д)'!H",TEXT(MATCH($C57,'2018-12 (Д)'!$C$2:$C$100,0)+1,0)))="Н/Д",INDIRECT(CONCATENATE("'2018-11 (Д)'!H",TEXT(MATCH($C57,'2018-11 (Д)'!$C$2:$C$100,0)+1,0)))="Н/Д",AND(INDIRECT(CONCATENATE("'2018-12 (Д)'!H",TEXT(MATCH($C57,'2018-12 (Д)'!$C$2:$C$100,0)+1,0)))="Н/Д",INDIRECT(CONCATENATE("'2018-11 (Д)'!H",TEXT(MATCH($C57,'2018-11 (Д)'!$C$2:$C$100,0)+1,0))))),"Н/Д",((INDIRECT(CONCATENATE("'2018-12 (Д)'!H",TEXT(MATCH($C57,'2018-12 (Д)'!$C$2:$C$100,0)+1,0)))-INDIRECT(CONCATENATE("'2018-11 (Д)'!H",TEXT(MATCH($C57,'2018-11 (Д)'!$C$2:$C$100,0)+1,0))))/INDIRECT(CONCATENATE("'2018-11 (Д)'!H",TEXT(MATCH($C57,'2018-11 (Д)'!$C$2:$C$100,0)+1,0))))*100)</f>
        <v>2.3327725344377539</v>
      </c>
      <c r="AV57" s="9"/>
      <c r="AW57" s="9">
        <f ca="1">IF(OR(INDIRECT(CONCATENATE("'2018-03 (Д)'!I",TEXT(MATCH($C57,'2018-03 (Д)'!$C$2:$C$100,0)+1,0)))="Н/Д",INDIRECT(CONCATENATE("'2018-02 (Д)'!I",TEXT(MATCH($C57,'2018-02 (Д)'!$C$2:$C$100,0)+1,0)))="Н/Д",AND(INDIRECT(CONCATENATE("'2018-03 (Д)'!I",TEXT(MATCH($C57,'2018-03 (Д)'!$C$2:$C$100,0)+1,0)))="Н/Д",INDIRECT(CONCATENATE("'2018-02 (Д)'!I",TEXT(MATCH($C57,'2018-02 (Д)'!$C$2:$C$100,0)+1,0))))),"Н/Д",((INDIRECT(CONCATENATE("'2018-03 (Д)'!I",TEXT(MATCH($C57,'2018-03 (Д)'!$C$2:$C$100,0)+1,0)))-INDIRECT(CONCATENATE("'2018-02 (Д)'!I",TEXT(MATCH($C57,'2018-02 (Д)'!$C$2:$C$100,0)+1,0))))/INDIRECT(CONCATENATE("'2018-02 (Д)'!I",TEXT(MATCH($C57,'2018-02 (Д)'!$C$2:$C$100,0)+1,0))))*100)</f>
        <v>-54.722589198979868</v>
      </c>
      <c r="AX57" s="9">
        <f ca="1">IF(OR(INDIRECT(CONCATENATE("'2018-04 (Д)'!I",TEXT(MATCH($C57,'2018-04 (Д)'!$C$2:$C$100,0)+1,0)))="Н/Д",INDIRECT(CONCATENATE("'2018-03 (Д)'!I",TEXT(MATCH($C57,'2018-03 (Д)'!$C$2:$C$100,0)+1,0)))="Н/Д",AND(INDIRECT(CONCATENATE("'2018-04 (Д)'!I",TEXT(MATCH($C57,'2018-04 (Д)'!$C$2:$C$100,0)+1,0)))="Н/Д",INDIRECT(CONCATENATE("'2018-03 (Д)'!I",TEXT(MATCH($C57,'2018-03 (Д)'!$C$2:$C$100,0)+1,0))))),"Н/Д",((INDIRECT(CONCATENATE("'2018-04 (Д)'!I",TEXT(MATCH($C57,'2018-04 (Д)'!$C$2:$C$100,0)+1,0)))-INDIRECT(CONCATENATE("'2018-03 (Д)'!I",TEXT(MATCH($C57,'2018-03 (Д)'!$C$2:$C$100,0)+1,0))))/INDIRECT(CONCATENATE("'2018-03 (Д)'!I",TEXT(MATCH($C57,'2018-03 (Д)'!$C$2:$C$100,0)+1,0))))*100)</f>
        <v>215.05606156233833</v>
      </c>
      <c r="AY57" s="9">
        <f ca="1">IF(OR(INDIRECT(CONCATENATE("'2018-05 (Д)'!I",TEXT(MATCH($C57,'2018-05 (Д)'!$C$2:$C$100,0)+1,0)))="Н/Д",INDIRECT(CONCATENATE("'2018-04 (Д)'!I",TEXT(MATCH($C57,'2018-04 (Д)'!$C$2:$C$100,0)+1,0)))="Н/Д",AND(INDIRECT(CONCATENATE("'2018-05 (Д)'!I",TEXT(MATCH($C57,'2018-05 (Д)'!$C$2:$C$100,0)+1,0)))="Н/Д",INDIRECT(CONCATENATE("'2018-04 (Д)'!I",TEXT(MATCH($C57,'2018-04 (Д)'!$C$2:$C$100,0)+1,0))))),"Н/Д",((INDIRECT(CONCATENATE("'2018-05 (Д)'!I",TEXT(MATCH($C57,'2018-05 (Д)'!$C$2:$C$100,0)+1,0)))-INDIRECT(CONCATENATE("'2018-04 (Д)'!I",TEXT(MATCH($C57,'2018-04 (Д)'!$C$2:$C$100,0)+1,0))))/INDIRECT(CONCATENATE("'2018-04 (Д)'!I",TEXT(MATCH($C57,'2018-04 (Д)'!$C$2:$C$100,0)+1,0))))*100)</f>
        <v>-30.542501175412855</v>
      </c>
      <c r="AZ57" s="9">
        <f ca="1">IF(OR(INDIRECT(CONCATENATE("'2018-06 (Д)'!I",TEXT(MATCH($C57,'2018-06 (Д)'!$C$2:$C$100,0)+1,0)))="Н/Д",INDIRECT(CONCATENATE("'2018-05 (Д)'!I",TEXT(MATCH($C57,'2018-05 (Д)'!$C$2:$C$100,0)+1,0)))="Н/Д",AND(INDIRECT(CONCATENATE("'2018-06 (Д)'!I",TEXT(MATCH($C57,'2018-06 (Д)'!$C$2:$C$100,0)+1,0)))="Н/Д",INDIRECT(CONCATENATE("'2018-05 (Д)'!I",TEXT(MATCH($C57,'2018-05 (Д)'!$C$2:$C$100,0)+1,0))))),"Н/Д",((INDIRECT(CONCATENATE("'2018-06 (Д)'!I",TEXT(MATCH($C57,'2018-06 (Д)'!$C$2:$C$100,0)+1,0)))-INDIRECT(CONCATENATE("'2018-05 (Д)'!I",TEXT(MATCH($C57,'2018-05 (Д)'!$C$2:$C$100,0)+1,0))))/INDIRECT(CONCATENATE("'2018-05 (Д)'!I",TEXT(MATCH($C57,'2018-05 (Д)'!$C$2:$C$100,0)+1,0))))*100)</f>
        <v>7.3051414278655944</v>
      </c>
      <c r="BA57" s="9">
        <f ca="1">IF(OR(INDIRECT(CONCATENATE("'2018-07 (Д)'!I",TEXT(MATCH($C57,'2018-07 (Д)'!$C$2:$C$100,0)+1,0)))="Н/Д",INDIRECT(CONCATENATE("'2018-06 (Д)'!I",TEXT(MATCH($C57,'2018-06 (Д)'!$C$2:$C$100,0)+1,0)))="Н/Д",AND(INDIRECT(CONCATENATE("'2018-07 (Д)'!I",TEXT(MATCH($C57,'2018-07 (Д)'!$C$2:$C$100,0)+1,0)))="Н/Д",INDIRECT(CONCATENATE("'2018-06 (Д)'!I",TEXT(MATCH($C57,'2018-06 (Д)'!$C$2:$C$100,0)+1,0))))),"Н/Д",((INDIRECT(CONCATENATE("'2018-07 (Д)'!I",TEXT(MATCH($C57,'2018-07 (Д)'!$C$2:$C$100,0)+1,0)))-INDIRECT(CONCATENATE("'2018-06 (Д)'!I",TEXT(MATCH($C57,'2018-06 (Д)'!$C$2:$C$100,0)+1,0))))/INDIRECT(CONCATENATE("'2018-06 (Д)'!I",TEXT(MATCH($C57,'2018-06 (Д)'!$C$2:$C$100,0)+1,0))))*100)</f>
        <v>-2.4128689538833696</v>
      </c>
      <c r="BB57" s="9">
        <f ca="1">IF(OR(INDIRECT(CONCATENATE("'2018-08 (Д)'!I",TEXT(MATCH($C57,'2018-08 (Д)'!$C$2:$C$100,0)+1,0)))="Н/Д",INDIRECT(CONCATENATE("'2018-07 (Д)'!I",TEXT(MATCH($C57,'2018-07 (Д)'!$C$2:$C$100,0)+1,0)))="Н/Д",AND(INDIRECT(CONCATENATE("'2018-08 (Д)'!I",TEXT(MATCH($C57,'2018-08 (Д)'!$C$2:$C$100,0)+1,0)))="Н/Д",INDIRECT(CONCATENATE("'2018-07 (Д)'!I",TEXT(MATCH($C57,'2018-07 (Д)'!$C$2:$C$100,0)+1,0))))),"Н/Д",((INDIRECT(CONCATENATE("'2018-08 (Д)'!I",TEXT(MATCH($C57,'2018-08 (Д)'!$C$2:$C$100,0)+1,0)))-INDIRECT(CONCATENATE("'2018-07 (Д)'!I",TEXT(MATCH($C57,'2018-07 (Д)'!$C$2:$C$100,0)+1,0))))/INDIRECT(CONCATENATE("'2018-07 (Д)'!I",TEXT(MATCH($C57,'2018-07 (Д)'!$C$2:$C$100,0)+1,0))))*100)</f>
        <v>17.881018403871323</v>
      </c>
      <c r="BC57" s="9">
        <f ca="1">IF(OR(INDIRECT(CONCATENATE("'2018-09 (Д)'!I",TEXT(MATCH($C57,'2018-09 (Д)'!$C$2:$C$100,0)+1,0)))="Н/Д",INDIRECT(CONCATENATE("'2018-08 (Д)'!I",TEXT(MATCH($C57,'2018-08 (Д)'!$C$2:$C$100,0)+1,0)))="Н/Д",AND(INDIRECT(CONCATENATE("'2018-09 (Д)'!I",TEXT(MATCH($C57,'2018-09 (Д)'!$C$2:$C$100,0)+1,0)))="Н/Д",INDIRECT(CONCATENATE("'2018-08 (Д)'!I",TEXT(MATCH($C57,'2018-08 (Д)'!$C$2:$C$100,0)+1,0))))),"Н/Д",((INDIRECT(CONCATENATE("'2018-09 (Д)'!I",TEXT(MATCH($C57,'2018-09 (Д)'!$C$2:$C$100,0)+1,0)))-INDIRECT(CONCATENATE("'2018-08 (Д)'!I",TEXT(MATCH($C57,'2018-08 (Д)'!$C$2:$C$100,0)+1,0))))/INDIRECT(CONCATENATE("'2018-08 (Д)'!I",TEXT(MATCH($C57,'2018-08 (Д)'!$C$2:$C$100,0)+1,0))))*100)</f>
        <v>-2.6839436044359926</v>
      </c>
      <c r="BD57" s="9">
        <f ca="1">IF(OR(INDIRECT(CONCATENATE("'2018-10 (Д)'!I",TEXT(MATCH($C57,'2018-10 (Д)'!$C$2:$C$100,0)+1,0)))="Н/Д",INDIRECT(CONCATENATE("'2018-09 (Д)'!I",TEXT(MATCH($C57,'2018-09 (Д)'!$C$2:$C$100,0)+1,0)))="Н/Д",AND(INDIRECT(CONCATENATE("'2018-10 (Д)'!I",TEXT(MATCH($C57,'2018-10 (Д)'!$C$2:$C$100,0)+1,0)))="Н/Д",INDIRECT(CONCATENATE("'2018-09 (Д)'!I",TEXT(MATCH($C57,'2018-09 (Д)'!$C$2:$C$100,0)+1,0))))),"Н/Д",((INDIRECT(CONCATENATE("'2018-10 (Д)'!I",TEXT(MATCH($C57,'2018-10 (Д)'!$C$2:$C$100,0)+1,0)))-INDIRECT(CONCATENATE("'2018-09 (Д)'!I",TEXT(MATCH($C57,'2018-09 (Д)'!$C$2:$C$100,0)+1,0))))/INDIRECT(CONCATENATE("'2018-09 (Д)'!I",TEXT(MATCH($C57,'2018-09 (Д)'!$C$2:$C$100,0)+1,0))))*100)</f>
        <v>5.923053675299764</v>
      </c>
      <c r="BE57" s="9">
        <f ca="1">IF(OR(INDIRECT(CONCATENATE("'2018-11 (Д)'!I",TEXT(MATCH($C57,'2018-11 (Д)'!$C$2:$C$100,0)+1,0)))="Н/Д",INDIRECT(CONCATENATE("'2018-10 (Д)'!I",TEXT(MATCH($C57,'2018-10 (Д)'!$C$2:$C$100,0)+1,0)))="Н/Д",AND(INDIRECT(CONCATENATE("'2018-11 (Д)'!I",TEXT(MATCH($C57,'2018-11 (Д)'!$C$2:$C$100,0)+1,0)))="Н/Д",INDIRECT(CONCATENATE("'2018-10 (Д)'!I",TEXT(MATCH($C57,'2018-10 (Д)'!$C$2:$C$100,0)+1,0))))),"Н/Д",((INDIRECT(CONCATENATE("'2018-11 (Д)'!I",TEXT(MATCH($C57,'2018-11 (Д)'!$C$2:$C$100,0)+1,0)))-INDIRECT(CONCATENATE("'2018-10 (Д)'!I",TEXT(MATCH($C57,'2018-10 (Д)'!$C$2:$C$100,0)+1,0))))/INDIRECT(CONCATENATE("'2018-10 (Д)'!I",TEXT(MATCH($C57,'2018-10 (Д)'!$C$2:$C$100,0)+1,0))))*100)</f>
        <v>-9.6284330111360941</v>
      </c>
      <c r="BF57" s="9">
        <f ca="1">IF(OR(INDIRECT(CONCATENATE("'2018-12 (Д)'!I",TEXT(MATCH($C57,'2018-12 (Д)'!$C$2:$C$100,0)+1,0)))="Н/Д",INDIRECT(CONCATENATE("'2018-11 (Д)'!I",TEXT(MATCH($C57,'2018-11 (Д)'!$C$2:$C$100,0)+1,0)))="Н/Д",AND(INDIRECT(CONCATENATE("'2018-12 (Д)'!I",TEXT(MATCH($C57,'2018-12 (Д)'!$C$2:$C$100,0)+1,0)))="Н/Д",INDIRECT(CONCATENATE("'2018-11 (Д)'!I",TEXT(MATCH($C57,'2018-11 (Д)'!$C$2:$C$100,0)+1,0))))),"Н/Д",((INDIRECT(CONCATENATE("'2018-12 (Д)'!I",TEXT(MATCH($C57,'2018-12 (Д)'!$C$2:$C$100,0)+1,0)))-INDIRECT(CONCATENATE("'2018-11 (Д)'!I",TEXT(MATCH($C57,'2018-11 (Д)'!$C$2:$C$100,0)+1,0))))/INDIRECT(CONCATENATE("'2018-11 (Д)'!I",TEXT(MATCH($C57,'2018-11 (Д)'!$C$2:$C$100,0)+1,0))))*100)</f>
        <v>1.5239365785571211</v>
      </c>
      <c r="BG57" s="9"/>
      <c r="BH57" s="9" t="str">
        <f ca="1">IF(OR(INDIRECT(CONCATENATE("'2018-03 (Д)'!J",TEXT(MATCH($C57,'2018-03 (Д)'!$C$2:$C$100,0)+1,0)))="Н/Д",INDIRECT(CONCATENATE("'2018-02 (Д)'!J",TEXT(MATCH($C57,'2018-02 (Д)'!$C$2:$C$100,0)+1,0)))="Н/Д",AND(INDIRECT(CONCATENATE("'2018-03 (Д)'!J",TEXT(MATCH($C57,'2018-03 (Д)'!$C$2:$C$100,0)+1,0)))="Н/Д",INDIRECT(CONCATENATE("'2018-02 (Д)'!J",TEXT(MATCH($C57,'2018-02 (Д)'!$C$2:$C$100,0)+1,0))))),"Н/Д",((INDIRECT(CONCATENATE("'2018-03 (Д)'!J",TEXT(MATCH($C57,'2018-03 (Д)'!$C$2:$C$100,0)+1,0)))-INDIRECT(CONCATENATE("'2018-02 (Д)'!J",TEXT(MATCH($C57,'2018-02 (Д)'!$C$2:$C$100,0)+1,0))))/INDIRECT(CONCATENATE("'2018-02 (Д)'!J",TEXT(MATCH($C57,'2018-02 (Д)'!$C$2:$C$100,0)+1,0))))*100)</f>
        <v>Н/Д</v>
      </c>
      <c r="BI57" s="9" t="str">
        <f ca="1">IF(OR(INDIRECT(CONCATENATE("'2018-04 (Д)'!J",TEXT(MATCH($C57,'2018-04 (Д)'!$C$2:$C$100,0)+1,0)))="Н/Д",INDIRECT(CONCATENATE("'2018-03 (Д)'!J",TEXT(MATCH($C57,'2018-03 (Д)'!$C$2:$C$100,0)+1,0)))="Н/Д",AND(INDIRECT(CONCATENATE("'2018-04 (Д)'!J",TEXT(MATCH($C57,'2018-04 (Д)'!$C$2:$C$100,0)+1,0)))="Н/Д",INDIRECT(CONCATENATE("'2018-03 (Д)'!J",TEXT(MATCH($C57,'2018-03 (Д)'!$C$2:$C$100,0)+1,0))))),"Н/Д",((INDIRECT(CONCATENATE("'2018-04 (Д)'!J",TEXT(MATCH($C57,'2018-04 (Д)'!$C$2:$C$100,0)+1,0)))-INDIRECT(CONCATENATE("'2018-03 (Д)'!J",TEXT(MATCH($C57,'2018-03 (Д)'!$C$2:$C$100,0)+1,0))))/INDIRECT(CONCATENATE("'2018-03 (Д)'!J",TEXT(MATCH($C57,'2018-03 (Д)'!$C$2:$C$100,0)+1,0))))*100)</f>
        <v>Н/Д</v>
      </c>
      <c r="BJ57" s="9" t="str">
        <f ca="1">IF(OR(INDIRECT(CONCATENATE("'2018-05 (Д)'!J",TEXT(MATCH($C57,'2018-05 (Д)'!$C$2:$C$100,0)+1,0)))="Н/Д",INDIRECT(CONCATENATE("'2018-04 (Д)'!J",TEXT(MATCH($C57,'2018-04 (Д)'!$C$2:$C$100,0)+1,0)))="Н/Д",AND(INDIRECT(CONCATENATE("'2018-05 (Д)'!J",TEXT(MATCH($C57,'2018-05 (Д)'!$C$2:$C$100,0)+1,0)))="Н/Д",INDIRECT(CONCATENATE("'2018-04 (Д)'!J",TEXT(MATCH($C57,'2018-04 (Д)'!$C$2:$C$100,0)+1,0))))),"Н/Д",((INDIRECT(CONCATENATE("'2018-05 (Д)'!J",TEXT(MATCH($C57,'2018-05 (Д)'!$C$2:$C$100,0)+1,0)))-INDIRECT(CONCATENATE("'2018-04 (Д)'!J",TEXT(MATCH($C57,'2018-04 (Д)'!$C$2:$C$100,0)+1,0))))/INDIRECT(CONCATENATE("'2018-04 (Д)'!J",TEXT(MATCH($C57,'2018-04 (Д)'!$C$2:$C$100,0)+1,0))))*100)</f>
        <v>Н/Д</v>
      </c>
      <c r="BK57" s="9" t="str">
        <f ca="1">IF(OR(INDIRECT(CONCATENATE("'2018-06 (Д)'!J",TEXT(MATCH($C57,'2018-06 (Д)'!$C$2:$C$100,0)+1,0)))="Н/Д",INDIRECT(CONCATENATE("'2018-05 (Д)'!J",TEXT(MATCH($C57,'2018-05 (Д)'!$C$2:$C$100,0)+1,0)))="Н/Д",AND(INDIRECT(CONCATENATE("'2018-06 (Д)'!J",TEXT(MATCH($C57,'2018-06 (Д)'!$C$2:$C$100,0)+1,0)))="Н/Д",INDIRECT(CONCATENATE("'2018-05 (Д)'!J",TEXT(MATCH($C57,'2018-05 (Д)'!$C$2:$C$100,0)+1,0))))),"Н/Д",((INDIRECT(CONCATENATE("'2018-06 (Д)'!J",TEXT(MATCH($C57,'2018-06 (Д)'!$C$2:$C$100,0)+1,0)))-INDIRECT(CONCATENATE("'2018-05 (Д)'!J",TEXT(MATCH($C57,'2018-05 (Д)'!$C$2:$C$100,0)+1,0))))/INDIRECT(CONCATENATE("'2018-05 (Д)'!J",TEXT(MATCH($C57,'2018-05 (Д)'!$C$2:$C$100,0)+1,0))))*100)</f>
        <v>Н/Д</v>
      </c>
      <c r="BL57" s="9" t="str">
        <f ca="1">IF(OR(INDIRECT(CONCATENATE("'2018-07 (Д)'!J",TEXT(MATCH($C57,'2018-07 (Д)'!$C$2:$C$100,0)+1,0)))="Н/Д",INDIRECT(CONCATENATE("'2018-06 (Д)'!J",TEXT(MATCH($C57,'2018-06 (Д)'!$C$2:$C$100,0)+1,0)))="Н/Д",AND(INDIRECT(CONCATENATE("'2018-07 (Д)'!J",TEXT(MATCH($C57,'2018-07 (Д)'!$C$2:$C$100,0)+1,0)))="Н/Д",INDIRECT(CONCATENATE("'2018-06 (Д)'!J",TEXT(MATCH($C57,'2018-06 (Д)'!$C$2:$C$100,0)+1,0))))),"Н/Д",((INDIRECT(CONCATENATE("'2018-07 (Д)'!J",TEXT(MATCH($C57,'2018-07 (Д)'!$C$2:$C$100,0)+1,0)))-INDIRECT(CONCATENATE("'2018-06 (Д)'!J",TEXT(MATCH($C57,'2018-06 (Д)'!$C$2:$C$100,0)+1,0))))/INDIRECT(CONCATENATE("'2018-06 (Д)'!J",TEXT(MATCH($C57,'2018-06 (Д)'!$C$2:$C$100,0)+1,0))))*100)</f>
        <v>Н/Д</v>
      </c>
      <c r="BM57" s="9" t="str">
        <f ca="1">IF(OR(INDIRECT(CONCATENATE("'2018-08 (Д)'!J",TEXT(MATCH($C57,'2018-08 (Д)'!$C$2:$C$100,0)+1,0)))="Н/Д",INDIRECT(CONCATENATE("'2018-07 (Д)'!J",TEXT(MATCH($C57,'2018-07 (Д)'!$C$2:$C$100,0)+1,0)))="Н/Д",AND(INDIRECT(CONCATENATE("'2018-08 (Д)'!J",TEXT(MATCH($C57,'2018-08 (Д)'!$C$2:$C$100,0)+1,0)))="Н/Д",INDIRECT(CONCATENATE("'2018-07 (Д)'!J",TEXT(MATCH($C57,'2018-07 (Д)'!$C$2:$C$100,0)+1,0))))),"Н/Д",((INDIRECT(CONCATENATE("'2018-08 (Д)'!J",TEXT(MATCH($C57,'2018-08 (Д)'!$C$2:$C$100,0)+1,0)))-INDIRECT(CONCATENATE("'2018-07 (Д)'!J",TEXT(MATCH($C57,'2018-07 (Д)'!$C$2:$C$100,0)+1,0))))/INDIRECT(CONCATENATE("'2018-07 (Д)'!J",TEXT(MATCH($C57,'2018-07 (Д)'!$C$2:$C$100,0)+1,0))))*100)</f>
        <v>Н/Д</v>
      </c>
      <c r="BN57" s="9" t="str">
        <f ca="1">IF(OR(INDIRECT(CONCATENATE("'2018-09 (Д)'!J",TEXT(MATCH($C57,'2018-09 (Д)'!$C$2:$C$100,0)+1,0)))="Н/Д",INDIRECT(CONCATENATE("'2018-08 (Д)'!J",TEXT(MATCH($C57,'2018-08 (Д)'!$C$2:$C$100,0)+1,0)))="Н/Д",AND(INDIRECT(CONCATENATE("'2018-09 (Д)'!J",TEXT(MATCH($C57,'2018-09 (Д)'!$C$2:$C$100,0)+1,0)))="Н/Д",INDIRECT(CONCATENATE("'2018-08 (Д)'!J",TEXT(MATCH($C57,'2018-08 (Д)'!$C$2:$C$100,0)+1,0))))),"Н/Д",((INDIRECT(CONCATENATE("'2018-09 (Д)'!J",TEXT(MATCH($C57,'2018-09 (Д)'!$C$2:$C$100,0)+1,0)))-INDIRECT(CONCATENATE("'2018-08 (Д)'!J",TEXT(MATCH($C57,'2018-08 (Д)'!$C$2:$C$100,0)+1,0))))/INDIRECT(CONCATENATE("'2018-08 (Д)'!J",TEXT(MATCH($C57,'2018-08 (Д)'!$C$2:$C$100,0)+1,0))))*100)</f>
        <v>Н/Д</v>
      </c>
      <c r="BO57" s="9" t="str">
        <f ca="1">IF(OR(INDIRECT(CONCATENATE("'2018-10 (Д)'!J",TEXT(MATCH($C57,'2018-10 (Д)'!$C$2:$C$100,0)+1,0)))="Н/Д",INDIRECT(CONCATENATE("'2018-09 (Д)'!J",TEXT(MATCH($C57,'2018-09 (Д)'!$C$2:$C$100,0)+1,0)))="Н/Д",AND(INDIRECT(CONCATENATE("'2018-10 (Д)'!J",TEXT(MATCH($C57,'2018-10 (Д)'!$C$2:$C$100,0)+1,0)))="Н/Д",INDIRECT(CONCATENATE("'2018-09 (Д)'!J",TEXT(MATCH($C57,'2018-09 (Д)'!$C$2:$C$100,0)+1,0))))),"Н/Д",((INDIRECT(CONCATENATE("'2018-10 (Д)'!J",TEXT(MATCH($C57,'2018-10 (Д)'!$C$2:$C$100,0)+1,0)))-INDIRECT(CONCATENATE("'2018-09 (Д)'!J",TEXT(MATCH($C57,'2018-09 (Д)'!$C$2:$C$100,0)+1,0))))/INDIRECT(CONCATENATE("'2018-09 (Д)'!J",TEXT(MATCH($C57,'2018-09 (Д)'!$C$2:$C$100,0)+1,0))))*100)</f>
        <v>Н/Д</v>
      </c>
      <c r="BP57" s="9" t="str">
        <f ca="1">IF(OR(INDIRECT(CONCATENATE("'2018-11 (Д)'!J",TEXT(MATCH($C57,'2018-11 (Д)'!$C$2:$C$100,0)+1,0)))="Н/Д",INDIRECT(CONCATENATE("'2018-10 (Д)'!J",TEXT(MATCH($C57,'2018-10 (Д)'!$C$2:$C$100,0)+1,0)))="Н/Д",AND(INDIRECT(CONCATENATE("'2018-11 (Д)'!J",TEXT(MATCH($C57,'2018-11 (Д)'!$C$2:$C$100,0)+1,0)))="Н/Д",INDIRECT(CONCATENATE("'2018-10 (Д)'!J",TEXT(MATCH($C57,'2018-10 (Д)'!$C$2:$C$100,0)+1,0))))),"Н/Д",((INDIRECT(CONCATENATE("'2018-11 (Д)'!J",TEXT(MATCH($C57,'2018-11 (Д)'!$C$2:$C$100,0)+1,0)))-INDIRECT(CONCATENATE("'2018-10 (Д)'!J",TEXT(MATCH($C57,'2018-10 (Д)'!$C$2:$C$100,0)+1,0))))/INDIRECT(CONCATENATE("'2018-10 (Д)'!J",TEXT(MATCH($C57,'2018-10 (Д)'!$C$2:$C$100,0)+1,0))))*100)</f>
        <v>Н/Д</v>
      </c>
      <c r="BQ57" s="9" t="str">
        <f ca="1">IF(OR(INDIRECT(CONCATENATE("'2018-12 (Д)'!J",TEXT(MATCH($C57,'2018-12 (Д)'!$C$2:$C$100,0)+1,0)))="Н/Д",INDIRECT(CONCATENATE("'2018-11 (Д)'!J",TEXT(MATCH($C57,'2018-11 (Д)'!$C$2:$C$100,0)+1,0)))="Н/Д",AND(INDIRECT(CONCATENATE("'2018-12 (Д)'!J",TEXT(MATCH($C57,'2018-12 (Д)'!$C$2:$C$100,0)+1,0)))="Н/Д",INDIRECT(CONCATENATE("'2018-11 (Д)'!J",TEXT(MATCH($C57,'2018-11 (Д)'!$C$2:$C$100,0)+1,0))))),"Н/Д",((INDIRECT(CONCATENATE("'2018-12 (Д)'!J",TEXT(MATCH($C57,'2018-12 (Д)'!$C$2:$C$100,0)+1,0)))-INDIRECT(CONCATENATE("'2018-11 (Д)'!J",TEXT(MATCH($C57,'2018-11 (Д)'!$C$2:$C$100,0)+1,0))))/INDIRECT(CONCATENATE("'2018-11 (Д)'!J",TEXT(MATCH($C57,'2018-11 (Д)'!$C$2:$C$100,0)+1,0))))*100)</f>
        <v>Н/Д</v>
      </c>
      <c r="BR57" s="9"/>
      <c r="BS57" s="9">
        <f ca="1">IF(OR(INDIRECT(CONCATENATE("'2018-03 (Д)'!K",TEXT(MATCH($C57,'2018-03 (Д)'!$C$2:$C$100,0)+1,0)))="Н/Д",INDIRECT(CONCATENATE("'2018-02 (Д)'!K",TEXT(MATCH($C57,'2018-02 (Д)'!$C$2:$C$100,0)+1,0)))="Н/Д",AND(INDIRECT(CONCATENATE("'2018-03 (Д)'!K",TEXT(MATCH($C57,'2018-03 (Д)'!$C$2:$C$100,0)+1,0)))="Н/Д",INDIRECT(CONCATENATE("'2018-02 (Д)'!K",TEXT(MATCH($C57,'2018-02 (Д)'!$C$2:$C$100,0)+1,0))))),"Н/Д",((INDIRECT(CONCATENATE("'2018-03 (Д)'!K",TEXT(MATCH($C57,'2018-03 (Д)'!$C$2:$C$100,0)+1,0)))-INDIRECT(CONCATENATE("'2018-02 (Д)'!K",TEXT(MATCH($C57,'2018-02 (Д)'!$C$2:$C$100,0)+1,0))))/INDIRECT(CONCATENATE("'2018-02 (Д)'!K",TEXT(MATCH($C57,'2018-02 (Д)'!$C$2:$C$100,0)+1,0))))*100)</f>
        <v>-34.474605197678883</v>
      </c>
      <c r="BT57" s="9">
        <f ca="1">IF(OR(INDIRECT(CONCATENATE("'2018-04 (Д)'!K",TEXT(MATCH($C57,'2018-04 (Д)'!$C$2:$C$100,0)+1,0)))="Н/Д",INDIRECT(CONCATENATE("'2018-03 (Д)'!K",TEXT(MATCH($C57,'2018-03 (Д)'!$C$2:$C$100,0)+1,0)))="Н/Д",AND(INDIRECT(CONCATENATE("'2018-04 (Д)'!K",TEXT(MATCH($C57,'2018-04 (Д)'!$C$2:$C$100,0)+1,0)))="Н/Д",INDIRECT(CONCATENATE("'2018-03 (Д)'!K",TEXT(MATCH($C57,'2018-03 (Д)'!$C$2:$C$100,0)+1,0))))),"Н/Д",((INDIRECT(CONCATENATE("'2018-04 (Д)'!K",TEXT(MATCH($C57,'2018-04 (Д)'!$C$2:$C$100,0)+1,0)))-INDIRECT(CONCATENATE("'2018-03 (Д)'!K",TEXT(MATCH($C57,'2018-03 (Д)'!$C$2:$C$100,0)+1,0))))/INDIRECT(CONCATENATE("'2018-03 (Д)'!K",TEXT(MATCH($C57,'2018-03 (Д)'!$C$2:$C$100,0)+1,0))))*100)</f>
        <v>97.583255489641431</v>
      </c>
      <c r="BU57" s="9">
        <f ca="1">IF(OR(INDIRECT(CONCATENATE("'2018-05 (Д)'!K",TEXT(MATCH($C57,'2018-05 (Д)'!$C$2:$C$100,0)+1,0)))="Н/Д",INDIRECT(CONCATENATE("'2018-04 (Д)'!K",TEXT(MATCH($C57,'2018-04 (Д)'!$C$2:$C$100,0)+1,0)))="Н/Д",AND(INDIRECT(CONCATENATE("'2018-05 (Д)'!K",TEXT(MATCH($C57,'2018-05 (Д)'!$C$2:$C$100,0)+1,0)))="Н/Д",INDIRECT(CONCATENATE("'2018-04 (Д)'!K",TEXT(MATCH($C57,'2018-04 (Д)'!$C$2:$C$100,0)+1,0))))),"Н/Д",((INDIRECT(CONCATENATE("'2018-05 (Д)'!K",TEXT(MATCH($C57,'2018-05 (Д)'!$C$2:$C$100,0)+1,0)))-INDIRECT(CONCATENATE("'2018-04 (Д)'!K",TEXT(MATCH($C57,'2018-04 (Д)'!$C$2:$C$100,0)+1,0))))/INDIRECT(CONCATENATE("'2018-04 (Д)'!K",TEXT(MATCH($C57,'2018-04 (Д)'!$C$2:$C$100,0)+1,0))))*100)</f>
        <v>152.80717456181986</v>
      </c>
      <c r="BV57" s="9">
        <f ca="1">IF(OR(INDIRECT(CONCATENATE("'2018-06 (Д)'!K",TEXT(MATCH($C57,'2018-06 (Д)'!$C$2:$C$100,0)+1,0)))="Н/Д",INDIRECT(CONCATENATE("'2018-05 (Д)'!K",TEXT(MATCH($C57,'2018-05 (Д)'!$C$2:$C$100,0)+1,0)))="Н/Д",AND(INDIRECT(CONCATENATE("'2018-06 (Д)'!K",TEXT(MATCH($C57,'2018-06 (Д)'!$C$2:$C$100,0)+1,0)))="Н/Д",INDIRECT(CONCATENATE("'2018-05 (Д)'!K",TEXT(MATCH($C57,'2018-05 (Д)'!$C$2:$C$100,0)+1,0))))),"Н/Д",((INDIRECT(CONCATENATE("'2018-06 (Д)'!K",TEXT(MATCH($C57,'2018-06 (Д)'!$C$2:$C$100,0)+1,0)))-INDIRECT(CONCATENATE("'2018-05 (Д)'!K",TEXT(MATCH($C57,'2018-05 (Д)'!$C$2:$C$100,0)+1,0))))/INDIRECT(CONCATENATE("'2018-05 (Д)'!K",TEXT(MATCH($C57,'2018-05 (Д)'!$C$2:$C$100,0)+1,0))))*100)</f>
        <v>-66.881671359537449</v>
      </c>
      <c r="BW57" s="9">
        <f ca="1">IF(OR(INDIRECT(CONCATENATE("'2018-07 (Д)'!K",TEXT(MATCH($C57,'2018-07 (Д)'!$C$2:$C$100,0)+1,0)))="Н/Д",INDIRECT(CONCATENATE("'2018-06 (Д)'!K",TEXT(MATCH($C57,'2018-06 (Д)'!$C$2:$C$100,0)+1,0)))="Н/Д",AND(INDIRECT(CONCATENATE("'2018-07 (Д)'!K",TEXT(MATCH($C57,'2018-07 (Д)'!$C$2:$C$100,0)+1,0)))="Н/Д",INDIRECT(CONCATENATE("'2018-06 (Д)'!K",TEXT(MATCH($C57,'2018-06 (Д)'!$C$2:$C$100,0)+1,0))))),"Н/Д",((INDIRECT(CONCATENATE("'2018-07 (Д)'!K",TEXT(MATCH($C57,'2018-07 (Д)'!$C$2:$C$100,0)+1,0)))-INDIRECT(CONCATENATE("'2018-06 (Д)'!K",TEXT(MATCH($C57,'2018-06 (Д)'!$C$2:$C$100,0)+1,0))))/INDIRECT(CONCATENATE("'2018-06 (Д)'!K",TEXT(MATCH($C57,'2018-06 (Д)'!$C$2:$C$100,0)+1,0))))*100)</f>
        <v>-60.464813213297575</v>
      </c>
      <c r="BX57" s="9">
        <f ca="1">IF(OR(INDIRECT(CONCATENATE("'2018-08 (Д)'!K",TEXT(MATCH($C57,'2018-08 (Д)'!$C$2:$C$100,0)+1,0)))="Н/Д",INDIRECT(CONCATENATE("'2018-07 (Д)'!K",TEXT(MATCH($C57,'2018-07 (Д)'!$C$2:$C$100,0)+1,0)))="Н/Д",AND(INDIRECT(CONCATENATE("'2018-08 (Д)'!K",TEXT(MATCH($C57,'2018-08 (Д)'!$C$2:$C$100,0)+1,0)))="Н/Д",INDIRECT(CONCATENATE("'2018-07 (Д)'!K",TEXT(MATCH($C57,'2018-07 (Д)'!$C$2:$C$100,0)+1,0))))),"Н/Д",((INDIRECT(CONCATENATE("'2018-08 (Д)'!K",TEXT(MATCH($C57,'2018-08 (Д)'!$C$2:$C$100,0)+1,0)))-INDIRECT(CONCATENATE("'2018-07 (Д)'!K",TEXT(MATCH($C57,'2018-07 (Д)'!$C$2:$C$100,0)+1,0))))/INDIRECT(CONCATENATE("'2018-07 (Д)'!K",TEXT(MATCH($C57,'2018-07 (Д)'!$C$2:$C$100,0)+1,0))))*100)</f>
        <v>422.49298527169879</v>
      </c>
      <c r="BY57" s="9">
        <f ca="1">IF(OR(INDIRECT(CONCATENATE("'2018-09 (Д)'!K",TEXT(MATCH($C57,'2018-09 (Д)'!$C$2:$C$100,0)+1,0)))="Н/Д",INDIRECT(CONCATENATE("'2018-08 (Д)'!K",TEXT(MATCH($C57,'2018-08 (Д)'!$C$2:$C$100,0)+1,0)))="Н/Д",AND(INDIRECT(CONCATENATE("'2018-09 (Д)'!K",TEXT(MATCH($C57,'2018-09 (Д)'!$C$2:$C$100,0)+1,0)))="Н/Д",INDIRECT(CONCATENATE("'2018-08 (Д)'!K",TEXT(MATCH($C57,'2018-08 (Д)'!$C$2:$C$100,0)+1,0))))),"Н/Д",((INDIRECT(CONCATENATE("'2018-09 (Д)'!K",TEXT(MATCH($C57,'2018-09 (Д)'!$C$2:$C$100,0)+1,0)))-INDIRECT(CONCATENATE("'2018-08 (Д)'!K",TEXT(MATCH($C57,'2018-08 (Д)'!$C$2:$C$100,0)+1,0))))/INDIRECT(CONCATENATE("'2018-08 (Д)'!K",TEXT(MATCH($C57,'2018-08 (Д)'!$C$2:$C$100,0)+1,0))))*100)</f>
        <v>-84.568194552144817</v>
      </c>
      <c r="BZ57" s="9">
        <f ca="1">IF(OR(INDIRECT(CONCATENATE("'2018-10 (Д)'!K",TEXT(MATCH($C57,'2018-10 (Д)'!$C$2:$C$100,0)+1,0)))="Н/Д",INDIRECT(CONCATENATE("'2018-09 (Д)'!K",TEXT(MATCH($C57,'2018-09 (Д)'!$C$2:$C$100,0)+1,0)))="Н/Д",AND(INDIRECT(CONCATENATE("'2018-10 (Д)'!K",TEXT(MATCH($C57,'2018-10 (Д)'!$C$2:$C$100,0)+1,0)))="Н/Д",INDIRECT(CONCATENATE("'2018-09 (Д)'!K",TEXT(MATCH($C57,'2018-09 (Д)'!$C$2:$C$100,0)+1,0))))),"Н/Д",((INDIRECT(CONCATENATE("'2018-10 (Д)'!K",TEXT(MATCH($C57,'2018-10 (Д)'!$C$2:$C$100,0)+1,0)))-INDIRECT(CONCATENATE("'2018-09 (Д)'!K",TEXT(MATCH($C57,'2018-09 (Д)'!$C$2:$C$100,0)+1,0))))/INDIRECT(CONCATENATE("'2018-09 (Д)'!K",TEXT(MATCH($C57,'2018-09 (Д)'!$C$2:$C$100,0)+1,0))))*100)</f>
        <v>-20.327585738639613</v>
      </c>
      <c r="CA57" s="9">
        <f ca="1">IF(OR(INDIRECT(CONCATENATE("'2018-11 (Д)'!K",TEXT(MATCH($C57,'2018-11 (Д)'!$C$2:$C$100,0)+1,0)))="Н/Д",INDIRECT(CONCATENATE("'2018-10 (Д)'!K",TEXT(MATCH($C57,'2018-10 (Д)'!$C$2:$C$100,0)+1,0)))="Н/Д",AND(INDIRECT(CONCATENATE("'2018-11 (Д)'!K",TEXT(MATCH($C57,'2018-11 (Д)'!$C$2:$C$100,0)+1,0)))="Н/Д",INDIRECT(CONCATENATE("'2018-10 (Д)'!K",TEXT(MATCH($C57,'2018-10 (Д)'!$C$2:$C$100,0)+1,0))))),"Н/Д",((INDIRECT(CONCATENATE("'2018-11 (Д)'!K",TEXT(MATCH($C57,'2018-11 (Д)'!$C$2:$C$100,0)+1,0)))-INDIRECT(CONCATENATE("'2018-10 (Д)'!K",TEXT(MATCH($C57,'2018-10 (Д)'!$C$2:$C$100,0)+1,0))))/INDIRECT(CONCATENATE("'2018-10 (Д)'!K",TEXT(MATCH($C57,'2018-10 (Д)'!$C$2:$C$100,0)+1,0))))*100)</f>
        <v>744.08361868443217</v>
      </c>
      <c r="CB57" s="9">
        <f ca="1">IF(OR(INDIRECT(CONCATENATE("'2018-12 (Д)'!K",TEXT(MATCH($C57,'2018-12 (Д)'!$C$2:$C$100,0)+1,0)))="Н/Д",INDIRECT(CONCATENATE("'2018-11 (Д)'!K",TEXT(MATCH($C57,'2018-11 (Д)'!$C$2:$C$100,0)+1,0)))="Н/Д",AND(INDIRECT(CONCATENATE("'2018-12 (Д)'!K",TEXT(MATCH($C57,'2018-12 (Д)'!$C$2:$C$100,0)+1,0)))="Н/Д",INDIRECT(CONCATENATE("'2018-11 (Д)'!K",TEXT(MATCH($C57,'2018-11 (Д)'!$C$2:$C$100,0)+1,0))))),"Н/Д",((INDIRECT(CONCATENATE("'2018-12 (Д)'!K",TEXT(MATCH($C57,'2018-12 (Д)'!$C$2:$C$100,0)+1,0)))-INDIRECT(CONCATENATE("'2018-11 (Д)'!K",TEXT(MATCH($C57,'2018-11 (Д)'!$C$2:$C$100,0)+1,0))))/INDIRECT(CONCATENATE("'2018-11 (Д)'!K",TEXT(MATCH($C57,'2018-11 (Д)'!$C$2:$C$100,0)+1,0))))*100)</f>
        <v>-85.895477579034107</v>
      </c>
      <c r="CC57" s="9"/>
      <c r="CD57" s="9">
        <f ca="1">IF(OR(INDIRECT(CONCATENATE("'2018-03 (Д)'!L",TEXT(MATCH($C57,'2018-03 (Д)'!$C$2:$C$100,0)+1,0)))="Н/Д",INDIRECT(CONCATENATE("'2018-02 (Д)'!L",TEXT(MATCH($C57,'2018-02 (Д)'!$C$2:$C$100,0)+1,0)))="Н/Д",AND(INDIRECT(CONCATENATE("'2018-03 (Д)'!L",TEXT(MATCH($C57,'2018-03 (Д)'!$C$2:$C$100,0)+1,0)))="Н/Д",INDIRECT(CONCATENATE("'2018-02 (Д)'!L",TEXT(MATCH($C57,'2018-02 (Д)'!$C$2:$C$100,0)+1,0))))),"Н/Д",((INDIRECT(CONCATENATE("'2018-03 (Д)'!L",TEXT(MATCH($C57,'2018-03 (Д)'!$C$2:$C$100,0)+1,0)))-INDIRECT(CONCATENATE("'2018-02 (Д)'!L",TEXT(MATCH($C57,'2018-02 (Д)'!$C$2:$C$100,0)+1,0))))/INDIRECT(CONCATENATE("'2018-02 (Д)'!L",TEXT(MATCH($C57,'2018-02 (Д)'!$C$2:$C$100,0)+1,0))))*100)</f>
        <v>-12.186341408305925</v>
      </c>
      <c r="CE57" s="9">
        <f ca="1">IF(OR(INDIRECT(CONCATENATE("'2018-04 (Д)'!L",TEXT(MATCH($C57,'2018-04 (Д)'!$C$2:$C$100,0)+1,0)))="Н/Д",INDIRECT(CONCATENATE("'2018-03 (Д)'!L",TEXT(MATCH($C57,'2018-03 (Д)'!$C$2:$C$100,0)+1,0)))="Н/Д",AND(INDIRECT(CONCATENATE("'2018-04 (Д)'!L",TEXT(MATCH($C57,'2018-04 (Д)'!$C$2:$C$100,0)+1,0)))="Н/Д",INDIRECT(CONCATENATE("'2018-03 (Д)'!L",TEXT(MATCH($C57,'2018-03 (Д)'!$C$2:$C$100,0)+1,0))))),"Н/Д",((INDIRECT(CONCATENATE("'2018-04 (Д)'!L",TEXT(MATCH($C57,'2018-04 (Д)'!$C$2:$C$100,0)+1,0)))-INDIRECT(CONCATENATE("'2018-03 (Д)'!L",TEXT(MATCH($C57,'2018-03 (Д)'!$C$2:$C$100,0)+1,0))))/INDIRECT(CONCATENATE("'2018-03 (Д)'!L",TEXT(MATCH($C57,'2018-03 (Д)'!$C$2:$C$100,0)+1,0))))*100)</f>
        <v>277.66407836584835</v>
      </c>
      <c r="CF57" s="9">
        <f ca="1">IF(OR(INDIRECT(CONCATENATE("'2018-05 (Д)'!L",TEXT(MATCH($C57,'2018-05 (Д)'!$C$2:$C$100,0)+1,0)))="Н/Д",INDIRECT(CONCATENATE("'2018-04 (Д)'!L",TEXT(MATCH($C57,'2018-04 (Д)'!$C$2:$C$100,0)+1,0)))="Н/Д",AND(INDIRECT(CONCATENATE("'2018-05 (Д)'!L",TEXT(MATCH($C57,'2018-05 (Д)'!$C$2:$C$100,0)+1,0)))="Н/Д",INDIRECT(CONCATENATE("'2018-04 (Д)'!L",TEXT(MATCH($C57,'2018-04 (Д)'!$C$2:$C$100,0)+1,0))))),"Н/Д",((INDIRECT(CONCATENATE("'2018-05 (Д)'!L",TEXT(MATCH($C57,'2018-05 (Д)'!$C$2:$C$100,0)+1,0)))-INDIRECT(CONCATENATE("'2018-04 (Д)'!L",TEXT(MATCH($C57,'2018-04 (Д)'!$C$2:$C$100,0)+1,0))))/INDIRECT(CONCATENATE("'2018-04 (Д)'!L",TEXT(MATCH($C57,'2018-04 (Д)'!$C$2:$C$100,0)+1,0))))*100)</f>
        <v>112.8877969076961</v>
      </c>
      <c r="CG57" s="9">
        <f ca="1">IF(OR(INDIRECT(CONCATENATE("'2018-06 (Д)'!L",TEXT(MATCH($C57,'2018-06 (Д)'!$C$2:$C$100,0)+1,0)))="Н/Д",INDIRECT(CONCATENATE("'2018-05 (Д)'!L",TEXT(MATCH($C57,'2018-05 (Д)'!$C$2:$C$100,0)+1,0)))="Н/Д",AND(INDIRECT(CONCATENATE("'2018-06 (Д)'!L",TEXT(MATCH($C57,'2018-06 (Д)'!$C$2:$C$100,0)+1,0)))="Н/Д",INDIRECT(CONCATENATE("'2018-05 (Д)'!L",TEXT(MATCH($C57,'2018-05 (Д)'!$C$2:$C$100,0)+1,0))))),"Н/Д",((INDIRECT(CONCATENATE("'2018-06 (Д)'!L",TEXT(MATCH($C57,'2018-06 (Д)'!$C$2:$C$100,0)+1,0)))-INDIRECT(CONCATENATE("'2018-05 (Д)'!L",TEXT(MATCH($C57,'2018-05 (Д)'!$C$2:$C$100,0)+1,0))))/INDIRECT(CONCATENATE("'2018-05 (Д)'!L",TEXT(MATCH($C57,'2018-05 (Д)'!$C$2:$C$100,0)+1,0))))*100)</f>
        <v>-56.679666234456469</v>
      </c>
      <c r="CH57" s="9">
        <f ca="1">IF(OR(INDIRECT(CONCATENATE("'2018-07 (Д)'!L",TEXT(MATCH($C57,'2018-07 (Д)'!$C$2:$C$100,0)+1,0)))="Н/Д",INDIRECT(CONCATENATE("'2018-06 (Д)'!L",TEXT(MATCH($C57,'2018-06 (Д)'!$C$2:$C$100,0)+1,0)))="Н/Д",AND(INDIRECT(CONCATENATE("'2018-07 (Д)'!L",TEXT(MATCH($C57,'2018-07 (Д)'!$C$2:$C$100,0)+1,0)))="Н/Д",INDIRECT(CONCATENATE("'2018-06 (Д)'!L",TEXT(MATCH($C57,'2018-06 (Д)'!$C$2:$C$100,0)+1,0))))),"Н/Д",((INDIRECT(CONCATENATE("'2018-07 (Д)'!L",TEXT(MATCH($C57,'2018-07 (Д)'!$C$2:$C$100,0)+1,0)))-INDIRECT(CONCATENATE("'2018-06 (Д)'!L",TEXT(MATCH($C57,'2018-06 (Д)'!$C$2:$C$100,0)+1,0))))/INDIRECT(CONCATENATE("'2018-06 (Д)'!L",TEXT(MATCH($C57,'2018-06 (Д)'!$C$2:$C$100,0)+1,0))))*100)</f>
        <v>-88.566013871982122</v>
      </c>
      <c r="CI57" s="9">
        <f ca="1">IF(OR(INDIRECT(CONCATENATE("'2018-08 (Д)'!L",TEXT(MATCH($C57,'2018-08 (Д)'!$C$2:$C$100,0)+1,0)))="Н/Д",INDIRECT(CONCATENATE("'2018-07 (Д)'!L",TEXT(MATCH($C57,'2018-07 (Д)'!$C$2:$C$100,0)+1,0)))="Н/Д",AND(INDIRECT(CONCATENATE("'2018-08 (Д)'!L",TEXT(MATCH($C57,'2018-08 (Д)'!$C$2:$C$100,0)+1,0)))="Н/Д",INDIRECT(CONCATENATE("'2018-07 (Д)'!L",TEXT(MATCH($C57,'2018-07 (Д)'!$C$2:$C$100,0)+1,0))))),"Н/Д",((INDIRECT(CONCATENATE("'2018-08 (Д)'!L",TEXT(MATCH($C57,'2018-08 (Д)'!$C$2:$C$100,0)+1,0)))-INDIRECT(CONCATENATE("'2018-07 (Д)'!L",TEXT(MATCH($C57,'2018-07 (Д)'!$C$2:$C$100,0)+1,0))))/INDIRECT(CONCATENATE("'2018-07 (Д)'!L",TEXT(MATCH($C57,'2018-07 (Д)'!$C$2:$C$100,0)+1,0))))*100)</f>
        <v>1591.7067283843658</v>
      </c>
      <c r="CJ57" s="9">
        <f ca="1">IF(OR(INDIRECT(CONCATENATE("'2018-09 (Д)'!L",TEXT(MATCH($C57,'2018-09 (Д)'!$C$2:$C$100,0)+1,0)))="Н/Д",INDIRECT(CONCATENATE("'2018-08 (Д)'!L",TEXT(MATCH($C57,'2018-08 (Д)'!$C$2:$C$100,0)+1,0)))="Н/Д",AND(INDIRECT(CONCATENATE("'2018-09 (Д)'!L",TEXT(MATCH($C57,'2018-09 (Д)'!$C$2:$C$100,0)+1,0)))="Н/Д",INDIRECT(CONCATENATE("'2018-08 (Д)'!L",TEXT(MATCH($C57,'2018-08 (Д)'!$C$2:$C$100,0)+1,0))))),"Н/Д",((INDIRECT(CONCATENATE("'2018-09 (Д)'!L",TEXT(MATCH($C57,'2018-09 (Д)'!$C$2:$C$100,0)+1,0)))-INDIRECT(CONCATENATE("'2018-08 (Д)'!L",TEXT(MATCH($C57,'2018-08 (Д)'!$C$2:$C$100,0)+1,0))))/INDIRECT(CONCATENATE("'2018-08 (Д)'!L",TEXT(MATCH($C57,'2018-08 (Д)'!$C$2:$C$100,0)+1,0))))*100)</f>
        <v>-55.679577278366374</v>
      </c>
      <c r="CK57" s="9">
        <f ca="1">IF(OR(INDIRECT(CONCATENATE("'2018-10 (Д)'!L",TEXT(MATCH($C57,'2018-10 (Д)'!$C$2:$C$100,0)+1,0)))="Н/Д",INDIRECT(CONCATENATE("'2018-09 (Д)'!L",TEXT(MATCH($C57,'2018-09 (Д)'!$C$2:$C$100,0)+1,0)))="Н/Д",AND(INDIRECT(CONCATENATE("'2018-10 (Д)'!L",TEXT(MATCH($C57,'2018-10 (Д)'!$C$2:$C$100,0)+1,0)))="Н/Д",INDIRECT(CONCATENATE("'2018-09 (Д)'!L",TEXT(MATCH($C57,'2018-09 (Д)'!$C$2:$C$100,0)+1,0))))),"Н/Д",((INDIRECT(CONCATENATE("'2018-10 (Д)'!L",TEXT(MATCH($C57,'2018-10 (Д)'!$C$2:$C$100,0)+1,0)))-INDIRECT(CONCATENATE("'2018-09 (Д)'!L",TEXT(MATCH($C57,'2018-09 (Д)'!$C$2:$C$100,0)+1,0))))/INDIRECT(CONCATENATE("'2018-09 (Д)'!L",TEXT(MATCH($C57,'2018-09 (Д)'!$C$2:$C$100,0)+1,0))))*100)</f>
        <v>-41.13381517420784</v>
      </c>
      <c r="CL57" s="9">
        <f ca="1">IF(OR(INDIRECT(CONCATENATE("'2018-11 (Д)'!L",TEXT(MATCH($C57,'2018-11 (Д)'!$C$2:$C$100,0)+1,0)))="Н/Д",INDIRECT(CONCATENATE("'2018-10 (Д)'!L",TEXT(MATCH($C57,'2018-10 (Д)'!$C$2:$C$100,0)+1,0)))="Н/Д",AND(INDIRECT(CONCATENATE("'2018-11 (Д)'!L",TEXT(MATCH($C57,'2018-11 (Д)'!$C$2:$C$100,0)+1,0)))="Н/Д",INDIRECT(CONCATENATE("'2018-10 (Д)'!L",TEXT(MATCH($C57,'2018-10 (Д)'!$C$2:$C$100,0)+1,0))))),"Н/Д",((INDIRECT(CONCATENATE("'2018-11 (Д)'!L",TEXT(MATCH($C57,'2018-11 (Д)'!$C$2:$C$100,0)+1,0)))-INDIRECT(CONCATENATE("'2018-10 (Д)'!L",TEXT(MATCH($C57,'2018-10 (Д)'!$C$2:$C$100,0)+1,0))))/INDIRECT(CONCATENATE("'2018-10 (Д)'!L",TEXT(MATCH($C57,'2018-10 (Д)'!$C$2:$C$100,0)+1,0))))*100)</f>
        <v>365.02441373294675</v>
      </c>
      <c r="CM57" s="9">
        <f ca="1">IF(OR(INDIRECT(CONCATENATE("'2018-12 (Д)'!L",TEXT(MATCH($C57,'2018-12 (Д)'!$C$2:$C$100,0)+1,0)))="Н/Д",INDIRECT(CONCATENATE("'2018-11 (Д)'!L",TEXT(MATCH($C57,'2018-11 (Д)'!$C$2:$C$100,0)+1,0)))="Н/Д",AND(INDIRECT(CONCATENATE("'2018-12 (Д)'!L",TEXT(MATCH($C57,'2018-12 (Д)'!$C$2:$C$100,0)+1,0)))="Н/Д",INDIRECT(CONCATENATE("'2018-11 (Д)'!L",TEXT(MATCH($C57,'2018-11 (Д)'!$C$2:$C$100,0)+1,0))))),"Н/Д",((INDIRECT(CONCATENATE("'2018-12 (Д)'!L",TEXT(MATCH($C57,'2018-12 (Д)'!$C$2:$C$100,0)+1,0)))-INDIRECT(CONCATENATE("'2018-11 (Д)'!L",TEXT(MATCH($C57,'2018-11 (Д)'!$C$2:$C$100,0)+1,0))))/INDIRECT(CONCATENATE("'2018-11 (Д)'!L",TEXT(MATCH($C57,'2018-11 (Д)'!$C$2:$C$100,0)+1,0))))*100)</f>
        <v>-16.788894634078069</v>
      </c>
      <c r="CN57" s="9"/>
      <c r="CO57" s="9">
        <f ca="1">IF(OR(INDIRECT(CONCATENATE("'2018-03 (Д)'!M",TEXT(MATCH($C57,'2018-03 (Д)'!$C$2:$C$100,0)+1,0)))="Н/Д",INDIRECT(CONCATENATE("'2018-02 (Д)'!M",TEXT(MATCH($C57,'2018-02 (Д)'!$C$2:$C$100,0)+1,0)))="Н/Д",AND(INDIRECT(CONCATENATE("'2018-03 (Д)'!M",TEXT(MATCH($C57,'2018-03 (Д)'!$C$2:$C$100,0)+1,0)))="Н/Д",INDIRECT(CONCATENATE("'2018-02 (Д)'!M",TEXT(MATCH($C57,'2018-02 (Д)'!$C$2:$C$100,0)+1,0))))),"Н/Д",((INDIRECT(CONCATENATE("'2018-03 (Д)'!M",TEXT(MATCH($C57,'2018-03 (Д)'!$C$2:$C$100,0)+1,0)))-INDIRECT(CONCATENATE("'2018-02 (Д)'!M",TEXT(MATCH($C57,'2018-02 (Д)'!$C$2:$C$100,0)+1,0))))/INDIRECT(CONCATENATE("'2018-02 (Д)'!M",TEXT(MATCH($C57,'2018-02 (Д)'!$C$2:$C$100,0)+1,0))))*100)</f>
        <v>-12.499319520657281</v>
      </c>
      <c r="CP57" s="9">
        <f ca="1">IF(OR(INDIRECT(CONCATENATE("'2018-04 (Д)'!M",TEXT(MATCH($C57,'2018-04 (Д)'!$C$2:$C$100,0)+1,0)))="Н/Д",INDIRECT(CONCATENATE("'2018-03 (Д)'!M",TEXT(MATCH($C57,'2018-03 (Д)'!$C$2:$C$100,0)+1,0)))="Н/Д",AND(INDIRECT(CONCATENATE("'2018-04 (Д)'!M",TEXT(MATCH($C57,'2018-04 (Д)'!$C$2:$C$100,0)+1,0)))="Н/Д",INDIRECT(CONCATENATE("'2018-03 (Д)'!M",TEXT(MATCH($C57,'2018-03 (Д)'!$C$2:$C$100,0)+1,0))))),"Н/Д",((INDIRECT(CONCATENATE("'2018-04 (Д)'!M",TEXT(MATCH($C57,'2018-04 (Д)'!$C$2:$C$100,0)+1,0)))-INDIRECT(CONCATENATE("'2018-03 (Д)'!M",TEXT(MATCH($C57,'2018-03 (Д)'!$C$2:$C$100,0)+1,0))))/INDIRECT(CONCATENATE("'2018-03 (Д)'!M",TEXT(MATCH($C57,'2018-03 (Д)'!$C$2:$C$100,0)+1,0))))*100)</f>
        <v>-3.8895684312323029</v>
      </c>
      <c r="CQ57" s="9">
        <f ca="1">IF(OR(INDIRECT(CONCATENATE("'2018-05 (Д)'!M",TEXT(MATCH($C57,'2018-05 (Д)'!$C$2:$C$100,0)+1,0)))="Н/Д",INDIRECT(CONCATENATE("'2018-04 (Д)'!M",TEXT(MATCH($C57,'2018-04 (Д)'!$C$2:$C$100,0)+1,0)))="Н/Д",AND(INDIRECT(CONCATENATE("'2018-05 (Д)'!M",TEXT(MATCH($C57,'2018-05 (Д)'!$C$2:$C$100,0)+1,0)))="Н/Д",INDIRECT(CONCATENATE("'2018-04 (Д)'!M",TEXT(MATCH($C57,'2018-04 (Д)'!$C$2:$C$100,0)+1,0))))),"Н/Д",((INDIRECT(CONCATENATE("'2018-05 (Д)'!M",TEXT(MATCH($C57,'2018-05 (Д)'!$C$2:$C$100,0)+1,0)))-INDIRECT(CONCATENATE("'2018-04 (Д)'!M",TEXT(MATCH($C57,'2018-04 (Д)'!$C$2:$C$100,0)+1,0))))/INDIRECT(CONCATENATE("'2018-04 (Д)'!M",TEXT(MATCH($C57,'2018-04 (Д)'!$C$2:$C$100,0)+1,0))))*100)</f>
        <v>-7.6148231014720846E-2</v>
      </c>
      <c r="CR57" s="9">
        <f ca="1">IF(OR(INDIRECT(CONCATENATE("'2018-06 (Д)'!M",TEXT(MATCH($C57,'2018-06 (Д)'!$C$2:$C$100,0)+1,0)))="Н/Д",INDIRECT(CONCATENATE("'2018-05 (Д)'!M",TEXT(MATCH($C57,'2018-05 (Д)'!$C$2:$C$100,0)+1,0)))="Н/Д",AND(INDIRECT(CONCATENATE("'2018-06 (Д)'!M",TEXT(MATCH($C57,'2018-06 (Д)'!$C$2:$C$100,0)+1,0)))="Н/Д",INDIRECT(CONCATENATE("'2018-05 (Д)'!M",TEXT(MATCH($C57,'2018-05 (Д)'!$C$2:$C$100,0)+1,0))))),"Н/Д",((INDIRECT(CONCATENATE("'2018-06 (Д)'!M",TEXT(MATCH($C57,'2018-06 (Д)'!$C$2:$C$100,0)+1,0)))-INDIRECT(CONCATENATE("'2018-05 (Д)'!M",TEXT(MATCH($C57,'2018-05 (Д)'!$C$2:$C$100,0)+1,0))))/INDIRECT(CONCATENATE("'2018-05 (Д)'!M",TEXT(MATCH($C57,'2018-05 (Д)'!$C$2:$C$100,0)+1,0))))*100)</f>
        <v>14.322158873785332</v>
      </c>
      <c r="CS57" s="9">
        <f ca="1">IF(OR(INDIRECT(CONCATENATE("'2018-07 (Д)'!M",TEXT(MATCH($C57,'2018-07 (Д)'!$C$2:$C$100,0)+1,0)))="Н/Д",INDIRECT(CONCATENATE("'2018-06 (Д)'!M",TEXT(MATCH($C57,'2018-06 (Д)'!$C$2:$C$100,0)+1,0)))="Н/Д",AND(INDIRECT(CONCATENATE("'2018-07 (Д)'!M",TEXT(MATCH($C57,'2018-07 (Д)'!$C$2:$C$100,0)+1,0)))="Н/Д",INDIRECT(CONCATENATE("'2018-06 (Д)'!M",TEXT(MATCH($C57,'2018-06 (Д)'!$C$2:$C$100,0)+1,0))))),"Н/Д",((INDIRECT(CONCATENATE("'2018-07 (Д)'!M",TEXT(MATCH($C57,'2018-07 (Д)'!$C$2:$C$100,0)+1,0)))-INDIRECT(CONCATENATE("'2018-06 (Д)'!M",TEXT(MATCH($C57,'2018-06 (Д)'!$C$2:$C$100,0)+1,0))))/INDIRECT(CONCATENATE("'2018-06 (Д)'!M",TEXT(MATCH($C57,'2018-06 (Д)'!$C$2:$C$100,0)+1,0))))*100)</f>
        <v>-0.9544807990578843</v>
      </c>
      <c r="CT57" s="9">
        <f ca="1">IF(OR(INDIRECT(CONCATENATE("'2018-08 (Д)'!M",TEXT(MATCH($C57,'2018-08 (Д)'!$C$2:$C$100,0)+1,0)))="Н/Д",INDIRECT(CONCATENATE("'2018-07 (Д)'!M",TEXT(MATCH($C57,'2018-07 (Д)'!$C$2:$C$100,0)+1,0)))="Н/Д",AND(INDIRECT(CONCATENATE("'2018-08 (Д)'!M",TEXT(MATCH($C57,'2018-08 (Д)'!$C$2:$C$100,0)+1,0)))="Н/Д",INDIRECT(CONCATENATE("'2018-07 (Д)'!M",TEXT(MATCH($C57,'2018-07 (Д)'!$C$2:$C$100,0)+1,0))))),"Н/Д",((INDIRECT(CONCATENATE("'2018-08 (Д)'!M",TEXT(MATCH($C57,'2018-08 (Д)'!$C$2:$C$100,0)+1,0)))-INDIRECT(CONCATENATE("'2018-07 (Д)'!M",TEXT(MATCH($C57,'2018-07 (Д)'!$C$2:$C$100,0)+1,0))))/INDIRECT(CONCATENATE("'2018-07 (Д)'!M",TEXT(MATCH($C57,'2018-07 (Д)'!$C$2:$C$100,0)+1,0))))*100)</f>
        <v>3.7401399249642524</v>
      </c>
      <c r="CU57" s="9">
        <f ca="1">IF(OR(INDIRECT(CONCATENATE("'2018-09 (Д)'!M",TEXT(MATCH($C57,'2018-09 (Д)'!$C$2:$C$100,0)+1,0)))="Н/Д",INDIRECT(CONCATENATE("'2018-08 (Д)'!M",TEXT(MATCH($C57,'2018-08 (Д)'!$C$2:$C$100,0)+1,0)))="Н/Д",AND(INDIRECT(CONCATENATE("'2018-09 (Д)'!M",TEXT(MATCH($C57,'2018-09 (Д)'!$C$2:$C$100,0)+1,0)))="Н/Д",INDIRECT(CONCATENATE("'2018-08 (Д)'!M",TEXT(MATCH($C57,'2018-08 (Д)'!$C$2:$C$100,0)+1,0))))),"Н/Д",((INDIRECT(CONCATENATE("'2018-09 (Д)'!M",TEXT(MATCH($C57,'2018-09 (Д)'!$C$2:$C$100,0)+1,0)))-INDIRECT(CONCATENATE("'2018-08 (Д)'!M",TEXT(MATCH($C57,'2018-08 (Д)'!$C$2:$C$100,0)+1,0))))/INDIRECT(CONCATENATE("'2018-08 (Д)'!M",TEXT(MATCH($C57,'2018-08 (Д)'!$C$2:$C$100,0)+1,0))))*100)</f>
        <v>35.832516514754658</v>
      </c>
      <c r="CV57" s="9">
        <f ca="1">IF(OR(INDIRECT(CONCATENATE("'2018-10 (Д)'!M",TEXT(MATCH($C57,'2018-10 (Д)'!$C$2:$C$100,0)+1,0)))="Н/Д",INDIRECT(CONCATENATE("'2018-09 (Д)'!M",TEXT(MATCH($C57,'2018-09 (Д)'!$C$2:$C$100,0)+1,0)))="Н/Д",AND(INDIRECT(CONCATENATE("'2018-10 (Д)'!M",TEXT(MATCH($C57,'2018-10 (Д)'!$C$2:$C$100,0)+1,0)))="Н/Д",INDIRECT(CONCATENATE("'2018-09 (Д)'!M",TEXT(MATCH($C57,'2018-09 (Д)'!$C$2:$C$100,0)+1,0))))),"Н/Д",((INDIRECT(CONCATENATE("'2018-10 (Д)'!M",TEXT(MATCH($C57,'2018-10 (Д)'!$C$2:$C$100,0)+1,0)))-INDIRECT(CONCATENATE("'2018-09 (Д)'!M",TEXT(MATCH($C57,'2018-09 (Д)'!$C$2:$C$100,0)+1,0))))/INDIRECT(CONCATENATE("'2018-09 (Д)'!M",TEXT(MATCH($C57,'2018-09 (Д)'!$C$2:$C$100,0)+1,0))))*100)</f>
        <v>-21.015836985518714</v>
      </c>
      <c r="CW57" s="9">
        <f ca="1">IF(OR(INDIRECT(CONCATENATE("'2018-11 (Д)'!M",TEXT(MATCH($C57,'2018-11 (Д)'!$C$2:$C$100,0)+1,0)))="Н/Д",INDIRECT(CONCATENATE("'2018-10 (Д)'!M",TEXT(MATCH($C57,'2018-10 (Д)'!$C$2:$C$100,0)+1,0)))="Н/Д",AND(INDIRECT(CONCATENATE("'2018-11 (Д)'!M",TEXT(MATCH($C57,'2018-11 (Д)'!$C$2:$C$100,0)+1,0)))="Н/Д",INDIRECT(CONCATENATE("'2018-10 (Д)'!M",TEXT(MATCH($C57,'2018-10 (Д)'!$C$2:$C$100,0)+1,0))))),"Н/Д",((INDIRECT(CONCATENATE("'2018-11 (Д)'!M",TEXT(MATCH($C57,'2018-11 (Д)'!$C$2:$C$100,0)+1,0)))-INDIRECT(CONCATENATE("'2018-10 (Д)'!M",TEXT(MATCH($C57,'2018-10 (Д)'!$C$2:$C$100,0)+1,0))))/INDIRECT(CONCATENATE("'2018-10 (Д)'!M",TEXT(MATCH($C57,'2018-10 (Д)'!$C$2:$C$100,0)+1,0))))*100)</f>
        <v>-40.356998467598508</v>
      </c>
      <c r="CX57" s="9">
        <f ca="1">IF(OR(INDIRECT(CONCATENATE("'2018-12 (Д)'!M",TEXT(MATCH($C57,'2018-12 (Д)'!$C$2:$C$100,0)+1,0)))="Н/Д",INDIRECT(CONCATENATE("'2018-11 (Д)'!M",TEXT(MATCH($C57,'2018-11 (Д)'!$C$2:$C$100,0)+1,0)))="Н/Д",AND(INDIRECT(CONCATENATE("'2018-12 (Д)'!M",TEXT(MATCH($C57,'2018-12 (Д)'!$C$2:$C$100,0)+1,0)))="Н/Д",INDIRECT(CONCATENATE("'2018-11 (Д)'!M",TEXT(MATCH($C57,'2018-11 (Д)'!$C$2:$C$100,0)+1,0))))),"Н/Д",((INDIRECT(CONCATENATE("'2018-12 (Д)'!M",TEXT(MATCH($C57,'2018-12 (Д)'!$C$2:$C$100,0)+1,0)))-INDIRECT(CONCATENATE("'2018-11 (Д)'!M",TEXT(MATCH($C57,'2018-11 (Д)'!$C$2:$C$100,0)+1,0))))/INDIRECT(CONCATENATE("'2018-11 (Д)'!M",TEXT(MATCH($C57,'2018-11 (Д)'!$C$2:$C$100,0)+1,0))))*100)</f>
        <v>-51.589961902464374</v>
      </c>
      <c r="CY57" s="9"/>
      <c r="CZ57" s="9">
        <f ca="1">IF(OR(INDIRECT(CONCATENATE("'2018-03 (Д)'!N",TEXT(MATCH($C57,'2018-03 (Д)'!$C$2:$C$100,0)+1,0)))="Н/Д",INDIRECT(CONCATENATE("'2018-02 (Д)'!N",TEXT(MATCH($C57,'2018-02 (Д)'!$C$2:$C$100,0)+1,0)))="Н/Д",AND(INDIRECT(CONCATENATE("'2018-03 (Д)'!N",TEXT(MATCH($C57,'2018-03 (Д)'!$C$2:$C$100,0)+1,0)))="Н/Д",INDIRECT(CONCATENATE("'2018-02 (Д)'!N",TEXT(MATCH($C57,'2018-02 (Д)'!$C$2:$C$100,0)+1,0))))),"Н/Д",((INDIRECT(CONCATENATE("'2018-03 (Д)'!N",TEXT(MATCH($C57,'2018-03 (Д)'!$C$2:$C$100,0)+1,0)))-INDIRECT(CONCATENATE("'2018-02 (Д)'!N",TEXT(MATCH($C57,'2018-02 (Д)'!$C$2:$C$100,0)+1,0))))/INDIRECT(CONCATENATE("'2018-02 (Д)'!N",TEXT(MATCH($C57,'2018-02 (Д)'!$C$2:$C$100,0)+1,0))))*100)</f>
        <v>134.0691422897857</v>
      </c>
      <c r="DA57" s="9">
        <f ca="1">IF(OR(INDIRECT(CONCATENATE("'2018-04 (Д)'!N",TEXT(MATCH($C57,'2018-04 (Д)'!$C$2:$C$100,0)+1,0)))="Н/Д",INDIRECT(CONCATENATE("'2018-03 (Д)'!N",TEXT(MATCH($C57,'2018-03 (Д)'!$C$2:$C$100,0)+1,0)))="Н/Д",AND(INDIRECT(CONCATENATE("'2018-04 (Д)'!N",TEXT(MATCH($C57,'2018-04 (Д)'!$C$2:$C$100,0)+1,0)))="Н/Д",INDIRECT(CONCATENATE("'2018-03 (Д)'!N",TEXT(MATCH($C57,'2018-03 (Д)'!$C$2:$C$100,0)+1,0))))),"Н/Д",((INDIRECT(CONCATENATE("'2018-04 (Д)'!N",TEXT(MATCH($C57,'2018-04 (Д)'!$C$2:$C$100,0)+1,0)))-INDIRECT(CONCATENATE("'2018-03 (Д)'!N",TEXT(MATCH($C57,'2018-03 (Д)'!$C$2:$C$100,0)+1,0))))/INDIRECT(CONCATENATE("'2018-03 (Д)'!N",TEXT(MATCH($C57,'2018-03 (Д)'!$C$2:$C$100,0)+1,0))))*100)</f>
        <v>74.020752175580284</v>
      </c>
      <c r="DB57" s="9">
        <f ca="1">IF(OR(INDIRECT(CONCATENATE("'2018-05 (Д)'!N",TEXT(MATCH($C57,'2018-05 (Д)'!$C$2:$C$100,0)+1,0)))="Н/Д",INDIRECT(CONCATENATE("'2018-04 (Д)'!N",TEXT(MATCH($C57,'2018-04 (Д)'!$C$2:$C$100,0)+1,0)))="Н/Д",AND(INDIRECT(CONCATENATE("'2018-05 (Д)'!N",TEXT(MATCH($C57,'2018-05 (Д)'!$C$2:$C$100,0)+1,0)))="Н/Д",INDIRECT(CONCATENATE("'2018-04 (Д)'!N",TEXT(MATCH($C57,'2018-04 (Д)'!$C$2:$C$100,0)+1,0))))),"Н/Д",((INDIRECT(CONCATENATE("'2018-05 (Д)'!N",TEXT(MATCH($C57,'2018-05 (Д)'!$C$2:$C$100,0)+1,0)))-INDIRECT(CONCATENATE("'2018-04 (Д)'!N",TEXT(MATCH($C57,'2018-04 (Д)'!$C$2:$C$100,0)+1,0))))/INDIRECT(CONCATENATE("'2018-04 (Д)'!N",TEXT(MATCH($C57,'2018-04 (Д)'!$C$2:$C$100,0)+1,0))))*100)</f>
        <v>39.745819525826207</v>
      </c>
      <c r="DC57" s="9">
        <f ca="1">IF(OR(INDIRECT(CONCATENATE("'2018-06 (Д)'!N",TEXT(MATCH($C57,'2018-06 (Д)'!$C$2:$C$100,0)+1,0)))="Н/Д",INDIRECT(CONCATENATE("'2018-05 (Д)'!N",TEXT(MATCH($C57,'2018-05 (Д)'!$C$2:$C$100,0)+1,0)))="Н/Д",AND(INDIRECT(CONCATENATE("'2018-06 (Д)'!N",TEXT(MATCH($C57,'2018-06 (Д)'!$C$2:$C$100,0)+1,0)))="Н/Д",INDIRECT(CONCATENATE("'2018-05 (Д)'!N",TEXT(MATCH($C57,'2018-05 (Д)'!$C$2:$C$100,0)+1,0))))),"Н/Д",((INDIRECT(CONCATENATE("'2018-06 (Д)'!N",TEXT(MATCH($C57,'2018-06 (Д)'!$C$2:$C$100,0)+1,0)))-INDIRECT(CONCATENATE("'2018-05 (Д)'!N",TEXT(MATCH($C57,'2018-05 (Д)'!$C$2:$C$100,0)+1,0))))/INDIRECT(CONCATENATE("'2018-05 (Д)'!N",TEXT(MATCH($C57,'2018-05 (Д)'!$C$2:$C$100,0)+1,0))))*100)</f>
        <v>26.42651610310724</v>
      </c>
      <c r="DD57" s="9">
        <f ca="1">IF(OR(INDIRECT(CONCATENATE("'2018-07 (Д)'!N",TEXT(MATCH($C57,'2018-07 (Д)'!$C$2:$C$100,0)+1,0)))="Н/Д",INDIRECT(CONCATENATE("'2018-06 (Д)'!N",TEXT(MATCH($C57,'2018-06 (Д)'!$C$2:$C$100,0)+1,0)))="Н/Д",AND(INDIRECT(CONCATENATE("'2018-07 (Д)'!N",TEXT(MATCH($C57,'2018-07 (Д)'!$C$2:$C$100,0)+1,0)))="Н/Д",INDIRECT(CONCATENATE("'2018-06 (Д)'!N",TEXT(MATCH($C57,'2018-06 (Д)'!$C$2:$C$100,0)+1,0))))),"Н/Д",((INDIRECT(CONCATENATE("'2018-07 (Д)'!N",TEXT(MATCH($C57,'2018-07 (Д)'!$C$2:$C$100,0)+1,0)))-INDIRECT(CONCATENATE("'2018-06 (Д)'!N",TEXT(MATCH($C57,'2018-06 (Д)'!$C$2:$C$100,0)+1,0))))/INDIRECT(CONCATENATE("'2018-06 (Д)'!N",TEXT(MATCH($C57,'2018-06 (Д)'!$C$2:$C$100,0)+1,0))))*100)</f>
        <v>19.918273247332252</v>
      </c>
      <c r="DE57" s="9">
        <f ca="1">IF(OR(INDIRECT(CONCATENATE("'2018-08 (Д)'!N",TEXT(MATCH($C57,'2018-08 (Д)'!$C$2:$C$100,0)+1,0)))="Н/Д",INDIRECT(CONCATENATE("'2018-07 (Д)'!N",TEXT(MATCH($C57,'2018-07 (Д)'!$C$2:$C$100,0)+1,0)))="Н/Д",AND(INDIRECT(CONCATENATE("'2018-08 (Д)'!N",TEXT(MATCH($C57,'2018-08 (Д)'!$C$2:$C$100,0)+1,0)))="Н/Д",INDIRECT(CONCATENATE("'2018-07 (Д)'!N",TEXT(MATCH($C57,'2018-07 (Д)'!$C$2:$C$100,0)+1,0))))),"Н/Д",((INDIRECT(CONCATENATE("'2018-08 (Д)'!N",TEXT(MATCH($C57,'2018-08 (Д)'!$C$2:$C$100,0)+1,0)))-INDIRECT(CONCATENATE("'2018-07 (Д)'!N",TEXT(MATCH($C57,'2018-07 (Д)'!$C$2:$C$100,0)+1,0))))/INDIRECT(CONCATENATE("'2018-07 (Д)'!N",TEXT(MATCH($C57,'2018-07 (Д)'!$C$2:$C$100,0)+1,0))))*100)</f>
        <v>17.815132962680483</v>
      </c>
      <c r="DF57" s="9">
        <f ca="1">IF(OR(INDIRECT(CONCATENATE("'2018-09 (Д)'!N",TEXT(MATCH($C57,'2018-09 (Д)'!$C$2:$C$100,0)+1,0)))="Н/Д",INDIRECT(CONCATENATE("'2018-08 (Д)'!N",TEXT(MATCH($C57,'2018-08 (Д)'!$C$2:$C$100,0)+1,0)))="Н/Д",AND(INDIRECT(CONCATENATE("'2018-09 (Д)'!N",TEXT(MATCH($C57,'2018-09 (Д)'!$C$2:$C$100,0)+1,0)))="Н/Д",INDIRECT(CONCATENATE("'2018-08 (Д)'!N",TEXT(MATCH($C57,'2018-08 (Д)'!$C$2:$C$100,0)+1,0))))),"Н/Д",((INDIRECT(CONCATENATE("'2018-09 (Д)'!N",TEXT(MATCH($C57,'2018-09 (Д)'!$C$2:$C$100,0)+1,0)))-INDIRECT(CONCATENATE("'2018-08 (Д)'!N",TEXT(MATCH($C57,'2018-08 (Д)'!$C$2:$C$100,0)+1,0))))/INDIRECT(CONCATENATE("'2018-08 (Д)'!N",TEXT(MATCH($C57,'2018-08 (Д)'!$C$2:$C$100,0)+1,0))))*100)</f>
        <v>14.961757660877009</v>
      </c>
      <c r="DG57" s="9">
        <f ca="1">IF(OR(INDIRECT(CONCATENATE("'2018-10 (Д)'!N",TEXT(MATCH($C57,'2018-10 (Д)'!$C$2:$C$100,0)+1,0)))="Н/Д",INDIRECT(CONCATENATE("'2018-09 (Д)'!N",TEXT(MATCH($C57,'2018-09 (Д)'!$C$2:$C$100,0)+1,0)))="Н/Д",AND(INDIRECT(CONCATENATE("'2018-10 (Д)'!N",TEXT(MATCH($C57,'2018-10 (Д)'!$C$2:$C$100,0)+1,0)))="Н/Д",INDIRECT(CONCATENATE("'2018-09 (Д)'!N",TEXT(MATCH($C57,'2018-09 (Д)'!$C$2:$C$100,0)+1,0))))),"Н/Д",((INDIRECT(CONCATENATE("'2018-10 (Д)'!N",TEXT(MATCH($C57,'2018-10 (Д)'!$C$2:$C$100,0)+1,0)))-INDIRECT(CONCATENATE("'2018-09 (Д)'!N",TEXT(MATCH($C57,'2018-09 (Д)'!$C$2:$C$100,0)+1,0))))/INDIRECT(CONCATENATE("'2018-09 (Д)'!N",TEXT(MATCH($C57,'2018-09 (Д)'!$C$2:$C$100,0)+1,0))))*100)</f>
        <v>11.171460529156283</v>
      </c>
      <c r="DH57" s="9">
        <f ca="1">IF(OR(INDIRECT(CONCATENATE("'2018-11 (Д)'!N",TEXT(MATCH($C57,'2018-11 (Д)'!$C$2:$C$100,0)+1,0)))="Н/Д",INDIRECT(CONCATENATE("'2018-10 (Д)'!N",TEXT(MATCH($C57,'2018-10 (Д)'!$C$2:$C$100,0)+1,0)))="Н/Д",AND(INDIRECT(CONCATENATE("'2018-11 (Д)'!N",TEXT(MATCH($C57,'2018-11 (Д)'!$C$2:$C$100,0)+1,0)))="Н/Д",INDIRECT(CONCATENATE("'2018-10 (Д)'!N",TEXT(MATCH($C57,'2018-10 (Д)'!$C$2:$C$100,0)+1,0))))),"Н/Д",((INDIRECT(CONCATENATE("'2018-11 (Д)'!N",TEXT(MATCH($C57,'2018-11 (Д)'!$C$2:$C$100,0)+1,0)))-INDIRECT(CONCATENATE("'2018-10 (Д)'!N",TEXT(MATCH($C57,'2018-10 (Д)'!$C$2:$C$100,0)+1,0))))/INDIRECT(CONCATENATE("'2018-10 (Д)'!N",TEXT(MATCH($C57,'2018-10 (Д)'!$C$2:$C$100,0)+1,0))))*100)</f>
        <v>12.814781991878757</v>
      </c>
      <c r="DI57" s="9">
        <f ca="1">IF(OR(INDIRECT(CONCATENATE("'2018-12 (Д)'!N",TEXT(MATCH($C57,'2018-12 (Д)'!$C$2:$C$100,0)+1,0)))="Н/Д",INDIRECT(CONCATENATE("'2018-11 (Д)'!N",TEXT(MATCH($C57,'2018-11 (Д)'!$C$2:$C$100,0)+1,0)))="Н/Д",AND(INDIRECT(CONCATENATE("'2018-12 (Д)'!N",TEXT(MATCH($C57,'2018-12 (Д)'!$C$2:$C$100,0)+1,0)))="Н/Д",INDIRECT(CONCATENATE("'2018-11 (Д)'!N",TEXT(MATCH($C57,'2018-11 (Д)'!$C$2:$C$100,0)+1,0))))),"Н/Д",((INDIRECT(CONCATENATE("'2018-12 (Д)'!N",TEXT(MATCH($C57,'2018-12 (Д)'!$C$2:$C$100,0)+1,0)))-INDIRECT(CONCATENATE("'2018-11 (Д)'!N",TEXT(MATCH($C57,'2018-11 (Д)'!$C$2:$C$100,0)+1,0))))/INDIRECT(CONCATENATE("'2018-11 (Д)'!N",TEXT(MATCH($C57,'2018-11 (Д)'!$C$2:$C$100,0)+1,0))))*100)</f>
        <v>10.481560230840149</v>
      </c>
      <c r="DJ57" s="9"/>
      <c r="DK57" s="9">
        <f ca="1">IF(OR(INDIRECT(CONCATENATE("'2018-03 (Д)'!O",TEXT(MATCH($C57,'2018-03 (Д)'!$C$2:$C$100,0)+1,0)))="Н/Д",INDIRECT(CONCATENATE("'2018-02 (Д)'!O",TEXT(MATCH($C57,'2018-02 (Д)'!$C$2:$C$100,0)+1,0)))="Н/Д",AND(INDIRECT(CONCATENATE("'2018-03 (Д)'!O",TEXT(MATCH($C57,'2018-03 (Д)'!$C$2:$C$100,0)+1,0)))="Н/Д",INDIRECT(CONCATENATE("'2018-02 (Д)'!O",TEXT(MATCH($C57,'2018-02 (Д)'!$C$2:$C$100,0)+1,0))))),"Н/Д",((INDIRECT(CONCATENATE("'2018-03 (Д)'!O",TEXT(MATCH($C57,'2018-03 (Д)'!$C$2:$C$100,0)+1,0)))-INDIRECT(CONCATENATE("'2018-02 (Д)'!O",TEXT(MATCH($C57,'2018-02 (Д)'!$C$2:$C$100,0)+1,0))))/INDIRECT(CONCATENATE("'2018-02 (Д)'!O",TEXT(MATCH($C57,'2018-02 (Д)'!$C$2:$C$100,0)+1,0))))*100)</f>
        <v>975.94251618955286</v>
      </c>
      <c r="DL57" s="9">
        <f ca="1">IF(OR(INDIRECT(CONCATENATE("'2018-04 (Д)'!O",TEXT(MATCH($C57,'2018-04 (Д)'!$C$2:$C$100,0)+1,0)))="Н/Д",INDIRECT(CONCATENATE("'2018-03 (Д)'!O",TEXT(MATCH($C57,'2018-03 (Д)'!$C$2:$C$100,0)+1,0)))="Н/Д",AND(INDIRECT(CONCATENATE("'2018-04 (Д)'!O",TEXT(MATCH($C57,'2018-04 (Д)'!$C$2:$C$100,0)+1,0)))="Н/Д",INDIRECT(CONCATENATE("'2018-03 (Д)'!O",TEXT(MATCH($C57,'2018-03 (Д)'!$C$2:$C$100,0)+1,0))))),"Н/Д",((INDIRECT(CONCATENATE("'2018-04 (Д)'!O",TEXT(MATCH($C57,'2018-04 (Д)'!$C$2:$C$100,0)+1,0)))-INDIRECT(CONCATENATE("'2018-03 (Д)'!O",TEXT(MATCH($C57,'2018-03 (Д)'!$C$2:$C$100,0)+1,0))))/INDIRECT(CONCATENATE("'2018-03 (Д)'!O",TEXT(MATCH($C57,'2018-03 (Д)'!$C$2:$C$100,0)+1,0))))*100)</f>
        <v>-93.401511718884208</v>
      </c>
      <c r="DM57" s="9">
        <f ca="1">IF(OR(INDIRECT(CONCATENATE("'2018-05 (Д)'!O",TEXT(MATCH($C57,'2018-05 (Д)'!$C$2:$C$100,0)+1,0)))="Н/Д",INDIRECT(CONCATENATE("'2018-04 (Д)'!O",TEXT(MATCH($C57,'2018-04 (Д)'!$C$2:$C$100,0)+1,0)))="Н/Д",AND(INDIRECT(CONCATENATE("'2018-05 (Д)'!O",TEXT(MATCH($C57,'2018-05 (Д)'!$C$2:$C$100,0)+1,0)))="Н/Д",INDIRECT(CONCATENATE("'2018-04 (Д)'!O",TEXT(MATCH($C57,'2018-04 (Д)'!$C$2:$C$100,0)+1,0))))),"Н/Д",((INDIRECT(CONCATENATE("'2018-05 (Д)'!O",TEXT(MATCH($C57,'2018-05 (Д)'!$C$2:$C$100,0)+1,0)))-INDIRECT(CONCATENATE("'2018-04 (Д)'!O",TEXT(MATCH($C57,'2018-04 (Д)'!$C$2:$C$100,0)+1,0))))/INDIRECT(CONCATENATE("'2018-04 (Д)'!O",TEXT(MATCH($C57,'2018-04 (Д)'!$C$2:$C$100,0)+1,0))))*100)</f>
        <v>2.8597075700962855</v>
      </c>
      <c r="DN57" s="9">
        <f ca="1">IF(OR(INDIRECT(CONCATENATE("'2018-06 (Д)'!O",TEXT(MATCH($C57,'2018-06 (Д)'!$C$2:$C$100,0)+1,0)))="Н/Д",INDIRECT(CONCATENATE("'2018-05 (Д)'!O",TEXT(MATCH($C57,'2018-05 (Д)'!$C$2:$C$100,0)+1,0)))="Н/Д",AND(INDIRECT(CONCATENATE("'2018-06 (Д)'!O",TEXT(MATCH($C57,'2018-06 (Д)'!$C$2:$C$100,0)+1,0)))="Н/Д",INDIRECT(CONCATENATE("'2018-05 (Д)'!O",TEXT(MATCH($C57,'2018-05 (Д)'!$C$2:$C$100,0)+1,0))))),"Н/Д",((INDIRECT(CONCATENATE("'2018-06 (Д)'!O",TEXT(MATCH($C57,'2018-06 (Д)'!$C$2:$C$100,0)+1,0)))-INDIRECT(CONCATENATE("'2018-05 (Д)'!O",TEXT(MATCH($C57,'2018-05 (Д)'!$C$2:$C$100,0)+1,0))))/INDIRECT(CONCATENATE("'2018-05 (Д)'!O",TEXT(MATCH($C57,'2018-05 (Д)'!$C$2:$C$100,0)+1,0))))*100)</f>
        <v>-111.73909461974571</v>
      </c>
      <c r="DO57" s="9">
        <f ca="1">IF(OR(INDIRECT(CONCATENATE("'2018-07 (Д)'!O",TEXT(MATCH($C57,'2018-07 (Д)'!$C$2:$C$100,0)+1,0)))="Н/Д",INDIRECT(CONCATENATE("'2018-06 (Д)'!O",TEXT(MATCH($C57,'2018-06 (Д)'!$C$2:$C$100,0)+1,0)))="Н/Д",AND(INDIRECT(CONCATENATE("'2018-07 (Д)'!O",TEXT(MATCH($C57,'2018-07 (Д)'!$C$2:$C$100,0)+1,0)))="Н/Д",INDIRECT(CONCATENATE("'2018-06 (Д)'!O",TEXT(MATCH($C57,'2018-06 (Д)'!$C$2:$C$100,0)+1,0))))),"Н/Д",((INDIRECT(CONCATENATE("'2018-07 (Д)'!O",TEXT(MATCH($C57,'2018-07 (Д)'!$C$2:$C$100,0)+1,0)))-INDIRECT(CONCATENATE("'2018-06 (Д)'!O",TEXT(MATCH($C57,'2018-06 (Д)'!$C$2:$C$100,0)+1,0))))/INDIRECT(CONCATENATE("'2018-06 (Д)'!O",TEXT(MATCH($C57,'2018-06 (Д)'!$C$2:$C$100,0)+1,0))))*100)</f>
        <v>-135.71610173800565</v>
      </c>
      <c r="DP57" s="9">
        <f ca="1">IF(OR(INDIRECT(CONCATENATE("'2018-08 (Д)'!O",TEXT(MATCH($C57,'2018-08 (Д)'!$C$2:$C$100,0)+1,0)))="Н/Д",INDIRECT(CONCATENATE("'2018-07 (Д)'!O",TEXT(MATCH($C57,'2018-07 (Д)'!$C$2:$C$100,0)+1,0)))="Н/Д",AND(INDIRECT(CONCATENATE("'2018-08 (Д)'!O",TEXT(MATCH($C57,'2018-08 (Д)'!$C$2:$C$100,0)+1,0)))="Н/Д",INDIRECT(CONCATENATE("'2018-07 (Д)'!O",TEXT(MATCH($C57,'2018-07 (Д)'!$C$2:$C$100,0)+1,0))))),"Н/Д",((INDIRECT(CONCATENATE("'2018-08 (Д)'!O",TEXT(MATCH($C57,'2018-08 (Д)'!$C$2:$C$100,0)+1,0)))-INDIRECT(CONCATENATE("'2018-07 (Д)'!O",TEXT(MATCH($C57,'2018-07 (Д)'!$C$2:$C$100,0)+1,0))))/INDIRECT(CONCATENATE("'2018-07 (Д)'!O",TEXT(MATCH($C57,'2018-07 (Д)'!$C$2:$C$100,0)+1,0))))*100)</f>
        <v>-904.24259681097396</v>
      </c>
      <c r="DQ57" s="9">
        <f ca="1">IF(OR(INDIRECT(CONCATENATE("'2018-09 (Д)'!O",TEXT(MATCH($C57,'2018-09 (Д)'!$C$2:$C$100,0)+1,0)))="Н/Д",INDIRECT(CONCATENATE("'2018-08 (Д)'!O",TEXT(MATCH($C57,'2018-08 (Д)'!$C$2:$C$100,0)+1,0)))="Н/Д",AND(INDIRECT(CONCATENATE("'2018-09 (Д)'!O",TEXT(MATCH($C57,'2018-09 (Д)'!$C$2:$C$100,0)+1,0)))="Н/Д",INDIRECT(CONCATENATE("'2018-08 (Д)'!O",TEXT(MATCH($C57,'2018-08 (Д)'!$C$2:$C$100,0)+1,0))))),"Н/Д",((INDIRECT(CONCATENATE("'2018-09 (Д)'!O",TEXT(MATCH($C57,'2018-09 (Д)'!$C$2:$C$100,0)+1,0)))-INDIRECT(CONCATENATE("'2018-08 (Д)'!O",TEXT(MATCH($C57,'2018-08 (Д)'!$C$2:$C$100,0)+1,0))))/INDIRECT(CONCATENATE("'2018-08 (Д)'!O",TEXT(MATCH($C57,'2018-08 (Д)'!$C$2:$C$100,0)+1,0))))*100)</f>
        <v>-188.94282173836086</v>
      </c>
      <c r="DR57" s="9">
        <f ca="1">IF(OR(INDIRECT(CONCATENATE("'2018-10 (Д)'!O",TEXT(MATCH($C57,'2018-10 (Д)'!$C$2:$C$100,0)+1,0)))="Н/Д",INDIRECT(CONCATENATE("'2018-09 (Д)'!O",TEXT(MATCH($C57,'2018-09 (Д)'!$C$2:$C$100,0)+1,0)))="Н/Д",AND(INDIRECT(CONCATENATE("'2018-10 (Д)'!O",TEXT(MATCH($C57,'2018-10 (Д)'!$C$2:$C$100,0)+1,0)))="Н/Д",INDIRECT(CONCATENATE("'2018-09 (Д)'!O",TEXT(MATCH($C57,'2018-09 (Д)'!$C$2:$C$100,0)+1,0))))),"Н/Д",((INDIRECT(CONCATENATE("'2018-10 (Д)'!O",TEXT(MATCH($C57,'2018-10 (Д)'!$C$2:$C$100,0)+1,0)))-INDIRECT(CONCATENATE("'2018-09 (Д)'!O",TEXT(MATCH($C57,'2018-09 (Д)'!$C$2:$C$100,0)+1,0))))/INDIRECT(CONCATENATE("'2018-09 (Д)'!O",TEXT(MATCH($C57,'2018-09 (Д)'!$C$2:$C$100,0)+1,0))))*100)</f>
        <v>-97.536810511943585</v>
      </c>
      <c r="DS57" s="9">
        <f ca="1">IF(OR(INDIRECT(CONCATENATE("'2018-11 (Д)'!O",TEXT(MATCH($C57,'2018-11 (Д)'!$C$2:$C$100,0)+1,0)))="Н/Д",INDIRECT(CONCATENATE("'2018-10 (Д)'!O",TEXT(MATCH($C57,'2018-10 (Д)'!$C$2:$C$100,0)+1,0)))="Н/Д",AND(INDIRECT(CONCATENATE("'2018-11 (Д)'!O",TEXT(MATCH($C57,'2018-11 (Д)'!$C$2:$C$100,0)+1,0)))="Н/Д",INDIRECT(CONCATENATE("'2018-10 (Д)'!O",TEXT(MATCH($C57,'2018-10 (Д)'!$C$2:$C$100,0)+1,0))))),"Н/Д",((INDIRECT(CONCATENATE("'2018-11 (Д)'!O",TEXT(MATCH($C57,'2018-11 (Д)'!$C$2:$C$100,0)+1,0)))-INDIRECT(CONCATENATE("'2018-10 (Д)'!O",TEXT(MATCH($C57,'2018-10 (Д)'!$C$2:$C$100,0)+1,0))))/INDIRECT(CONCATENATE("'2018-10 (Д)'!O",TEXT(MATCH($C57,'2018-10 (Д)'!$C$2:$C$100,0)+1,0))))*100)</f>
        <v>644.18228829987936</v>
      </c>
      <c r="DT57" s="9">
        <f ca="1">IF(OR(INDIRECT(CONCATENATE("'2018-12 (Д)'!O",TEXT(MATCH($C57,'2018-12 (Д)'!$C$2:$C$100,0)+1,0)))="Н/Д",INDIRECT(CONCATENATE("'2018-11 (Д)'!O",TEXT(MATCH($C57,'2018-11 (Д)'!$C$2:$C$100,0)+1,0)))="Н/Д",AND(INDIRECT(CONCATENATE("'2018-12 (Д)'!O",TEXT(MATCH($C57,'2018-12 (Д)'!$C$2:$C$100,0)+1,0)))="Н/Д",INDIRECT(CONCATENATE("'2018-11 (Д)'!O",TEXT(MATCH($C57,'2018-11 (Д)'!$C$2:$C$100,0)+1,0))))),"Н/Д",((INDIRECT(CONCATENATE("'2018-12 (Д)'!O",TEXT(MATCH($C57,'2018-12 (Д)'!$C$2:$C$100,0)+1,0)))-INDIRECT(CONCATENATE("'2018-11 (Д)'!O",TEXT(MATCH($C57,'2018-11 (Д)'!$C$2:$C$100,0)+1,0))))/INDIRECT(CONCATENATE("'2018-11 (Д)'!O",TEXT(MATCH($C57,'2018-11 (Д)'!$C$2:$C$100,0)+1,0))))*100)</f>
        <v>812.77090119435354</v>
      </c>
      <c r="DU57" s="9"/>
      <c r="DV57" s="9">
        <f ca="1">IF(OR(INDIRECT(CONCATENATE("'2018-03 (Д)'!P",TEXT(MATCH($C57,'2018-03 (Д)'!$C$2:$C$100,0)+1,0)))="Н/Д",INDIRECT(CONCATENATE("'2018-02 (Д)'!P",TEXT(MATCH($C57,'2018-02 (Д)'!$C$2:$C$100,0)+1,0)))="Н/Д",AND(INDIRECT(CONCATENATE("'2018-03 (Д)'!P",TEXT(MATCH($C57,'2018-03 (Д)'!$C$2:$C$100,0)+1,0)))="Н/Д",INDIRECT(CONCATENATE("'2018-02 (Д)'!P",TEXT(MATCH($C57,'2018-02 (Д)'!$C$2:$C$100,0)+1,0))))),"Н/Д",((INDIRECT(CONCATENATE("'2018-03 (Д)'!P",TEXT(MATCH($C57,'2018-03 (Д)'!$C$2:$C$100,0)+1,0)))-INDIRECT(CONCATENATE("'2018-02 (Д)'!P",TEXT(MATCH($C57,'2018-02 (Д)'!$C$2:$C$100,0)+1,0))))/INDIRECT(CONCATENATE("'2018-02 (Д)'!P",TEXT(MATCH($C57,'2018-02 (Д)'!$C$2:$C$100,0)+1,0))))*100)</f>
        <v>24.05766332261862</v>
      </c>
      <c r="DW57" s="9">
        <f ca="1">IF(OR(INDIRECT(CONCATENATE("'2018-04 (Д)'!P",TEXT(MATCH($C57,'2018-04 (Д)'!$C$2:$C$100,0)+1,0)))="Н/Д",INDIRECT(CONCATENATE("'2018-03 (Д)'!P",TEXT(MATCH($C57,'2018-03 (Д)'!$C$2:$C$100,0)+1,0)))="Н/Д",AND(INDIRECT(CONCATENATE("'2018-04 (Д)'!P",TEXT(MATCH($C57,'2018-04 (Д)'!$C$2:$C$100,0)+1,0)))="Н/Д",INDIRECT(CONCATENATE("'2018-03 (Д)'!P",TEXT(MATCH($C57,'2018-03 (Д)'!$C$2:$C$100,0)+1,0))))),"Н/Д",((INDIRECT(CONCATENATE("'2018-04 (Д)'!P",TEXT(MATCH($C57,'2018-04 (Д)'!$C$2:$C$100,0)+1,0)))-INDIRECT(CONCATENATE("'2018-03 (Д)'!P",TEXT(MATCH($C57,'2018-03 (Д)'!$C$2:$C$100,0)+1,0))))/INDIRECT(CONCATENATE("'2018-03 (Д)'!P",TEXT(MATCH($C57,'2018-03 (Д)'!$C$2:$C$100,0)+1,0))))*100)</f>
        <v>20.287022007777999</v>
      </c>
      <c r="DX57" s="9">
        <f ca="1">IF(OR(INDIRECT(CONCATENATE("'2018-05 (Д)'!P",TEXT(MATCH($C57,'2018-05 (Д)'!$C$2:$C$100,0)+1,0)))="Н/Д",INDIRECT(CONCATENATE("'2018-04 (Д)'!P",TEXT(MATCH($C57,'2018-04 (Д)'!$C$2:$C$100,0)+1,0)))="Н/Д",AND(INDIRECT(CONCATENATE("'2018-05 (Д)'!P",TEXT(MATCH($C57,'2018-05 (Д)'!$C$2:$C$100,0)+1,0)))="Н/Д",INDIRECT(CONCATENATE("'2018-04 (Д)'!P",TEXT(MATCH($C57,'2018-04 (Д)'!$C$2:$C$100,0)+1,0))))),"Н/Д",((INDIRECT(CONCATENATE("'2018-05 (Д)'!P",TEXT(MATCH($C57,'2018-05 (Д)'!$C$2:$C$100,0)+1,0)))-INDIRECT(CONCATENATE("'2018-04 (Д)'!P",TEXT(MATCH($C57,'2018-04 (Д)'!$C$2:$C$100,0)+1,0))))/INDIRECT(CONCATENATE("'2018-04 (Д)'!P",TEXT(MATCH($C57,'2018-04 (Д)'!$C$2:$C$100,0)+1,0))))*100)</f>
        <v>11.750458696664875</v>
      </c>
      <c r="DY57" s="9">
        <f ca="1">IF(OR(INDIRECT(CONCATENATE("'2018-06 (Д)'!P",TEXT(MATCH($C57,'2018-06 (Д)'!$C$2:$C$100,0)+1,0)))="Н/Д",INDIRECT(CONCATENATE("'2018-05 (Д)'!P",TEXT(MATCH($C57,'2018-05 (Д)'!$C$2:$C$100,0)+1,0)))="Н/Д",AND(INDIRECT(CONCATENATE("'2018-06 (Д)'!P",TEXT(MATCH($C57,'2018-06 (Д)'!$C$2:$C$100,0)+1,0)))="Н/Д",INDIRECT(CONCATENATE("'2018-05 (Д)'!P",TEXT(MATCH($C57,'2018-05 (Д)'!$C$2:$C$100,0)+1,0))))),"Н/Д",((INDIRECT(CONCATENATE("'2018-06 (Д)'!P",TEXT(MATCH($C57,'2018-06 (Д)'!$C$2:$C$100,0)+1,0)))-INDIRECT(CONCATENATE("'2018-05 (Д)'!P",TEXT(MATCH($C57,'2018-05 (Д)'!$C$2:$C$100,0)+1,0))))/INDIRECT(CONCATENATE("'2018-05 (Д)'!P",TEXT(MATCH($C57,'2018-05 (Д)'!$C$2:$C$100,0)+1,0))))*100)</f>
        <v>-12.505855640254962</v>
      </c>
      <c r="DZ57" s="9">
        <f ca="1">IF(OR(INDIRECT(CONCATENATE("'2018-07 (Д)'!P",TEXT(MATCH($C57,'2018-07 (Д)'!$C$2:$C$100,0)+1,0)))="Н/Д",INDIRECT(CONCATENATE("'2018-06 (Д)'!P",TEXT(MATCH($C57,'2018-06 (Д)'!$C$2:$C$100,0)+1,0)))="Н/Д",AND(INDIRECT(CONCATENATE("'2018-07 (Д)'!P",TEXT(MATCH($C57,'2018-07 (Д)'!$C$2:$C$100,0)+1,0)))="Н/Д",INDIRECT(CONCATENATE("'2018-06 (Д)'!P",TEXT(MATCH($C57,'2018-06 (Д)'!$C$2:$C$100,0)+1,0))))),"Н/Д",((INDIRECT(CONCATENATE("'2018-07 (Д)'!P",TEXT(MATCH($C57,'2018-07 (Д)'!$C$2:$C$100,0)+1,0)))-INDIRECT(CONCATENATE("'2018-06 (Д)'!P",TEXT(MATCH($C57,'2018-06 (Д)'!$C$2:$C$100,0)+1,0))))/INDIRECT(CONCATENATE("'2018-06 (Д)'!P",TEXT(MATCH($C57,'2018-06 (Д)'!$C$2:$C$100,0)+1,0))))*100)</f>
        <v>16.516272244115012</v>
      </c>
      <c r="EA57" s="9">
        <f ca="1">IF(OR(INDIRECT(CONCATENATE("'2018-08 (Д)'!P",TEXT(MATCH($C57,'2018-08 (Д)'!$C$2:$C$100,0)+1,0)))="Н/Д",INDIRECT(CONCATENATE("'2018-07 (Д)'!P",TEXT(MATCH($C57,'2018-07 (Д)'!$C$2:$C$100,0)+1,0)))="Н/Д",AND(INDIRECT(CONCATENATE("'2018-08 (Д)'!P",TEXT(MATCH($C57,'2018-08 (Д)'!$C$2:$C$100,0)+1,0)))="Н/Д",INDIRECT(CONCATENATE("'2018-07 (Д)'!P",TEXT(MATCH($C57,'2018-07 (Д)'!$C$2:$C$100,0)+1,0))))),"Н/Д",((INDIRECT(CONCATENATE("'2018-08 (Д)'!P",TEXT(MATCH($C57,'2018-08 (Д)'!$C$2:$C$100,0)+1,0)))-INDIRECT(CONCATENATE("'2018-07 (Д)'!P",TEXT(MATCH($C57,'2018-07 (Д)'!$C$2:$C$100,0)+1,0))))/INDIRECT(CONCATENATE("'2018-07 (Д)'!P",TEXT(MATCH($C57,'2018-07 (Д)'!$C$2:$C$100,0)+1,0))))*100)</f>
        <v>171.06319995337094</v>
      </c>
      <c r="EB57" s="9">
        <f ca="1">IF(OR(INDIRECT(CONCATENATE("'2018-09 (Д)'!P",TEXT(MATCH($C57,'2018-09 (Д)'!$C$2:$C$100,0)+1,0)))="Н/Д",INDIRECT(CONCATENATE("'2018-08 (Д)'!P",TEXT(MATCH($C57,'2018-08 (Д)'!$C$2:$C$100,0)+1,0)))="Н/Д",AND(INDIRECT(CONCATENATE("'2018-09 (Д)'!P",TEXT(MATCH($C57,'2018-09 (Д)'!$C$2:$C$100,0)+1,0)))="Н/Д",INDIRECT(CONCATENATE("'2018-08 (Д)'!P",TEXT(MATCH($C57,'2018-08 (Д)'!$C$2:$C$100,0)+1,0))))),"Н/Д",((INDIRECT(CONCATENATE("'2018-09 (Д)'!P",TEXT(MATCH($C57,'2018-09 (Д)'!$C$2:$C$100,0)+1,0)))-INDIRECT(CONCATENATE("'2018-08 (Д)'!P",TEXT(MATCH($C57,'2018-08 (Д)'!$C$2:$C$100,0)+1,0))))/INDIRECT(CONCATENATE("'2018-08 (Д)'!P",TEXT(MATCH($C57,'2018-08 (Д)'!$C$2:$C$100,0)+1,0))))*100)</f>
        <v>-58.798741680797271</v>
      </c>
      <c r="EC57" s="9">
        <f ca="1">IF(OR(INDIRECT(CONCATENATE("'2018-10 (Д)'!P",TEXT(MATCH($C57,'2018-10 (Д)'!$C$2:$C$100,0)+1,0)))="Н/Д",INDIRECT(CONCATENATE("'2018-09 (Д)'!P",TEXT(MATCH($C57,'2018-09 (Д)'!$C$2:$C$100,0)+1,0)))="Н/Д",AND(INDIRECT(CONCATENATE("'2018-10 (Д)'!P",TEXT(MATCH($C57,'2018-10 (Д)'!$C$2:$C$100,0)+1,0)))="Н/Д",INDIRECT(CONCATENATE("'2018-09 (Д)'!P",TEXT(MATCH($C57,'2018-09 (Д)'!$C$2:$C$100,0)+1,0))))),"Н/Д",((INDIRECT(CONCATENATE("'2018-10 (Д)'!P",TEXT(MATCH($C57,'2018-10 (Д)'!$C$2:$C$100,0)+1,0)))-INDIRECT(CONCATENATE("'2018-09 (Д)'!P",TEXT(MATCH($C57,'2018-09 (Д)'!$C$2:$C$100,0)+1,0))))/INDIRECT(CONCATENATE("'2018-09 (Д)'!P",TEXT(MATCH($C57,'2018-09 (Д)'!$C$2:$C$100,0)+1,0))))*100)</f>
        <v>-30.562611110325172</v>
      </c>
      <c r="ED57" s="9">
        <f ca="1">IF(OR(INDIRECT(CONCATENATE("'2018-11 (Д)'!P",TEXT(MATCH($C57,'2018-11 (Д)'!$C$2:$C$100,0)+1,0)))="Н/Д",INDIRECT(CONCATENATE("'2018-10 (Д)'!P",TEXT(MATCH($C57,'2018-10 (Д)'!$C$2:$C$100,0)+1,0)))="Н/Д",AND(INDIRECT(CONCATENATE("'2018-11 (Д)'!P",TEXT(MATCH($C57,'2018-11 (Д)'!$C$2:$C$100,0)+1,0)))="Н/Д",INDIRECT(CONCATENATE("'2018-10 (Д)'!P",TEXT(MATCH($C57,'2018-10 (Д)'!$C$2:$C$100,0)+1,0))))),"Н/Д",((INDIRECT(CONCATENATE("'2018-11 (Д)'!P",TEXT(MATCH($C57,'2018-11 (Д)'!$C$2:$C$100,0)+1,0)))-INDIRECT(CONCATENATE("'2018-10 (Д)'!P",TEXT(MATCH($C57,'2018-10 (Д)'!$C$2:$C$100,0)+1,0))))/INDIRECT(CONCATENATE("'2018-10 (Д)'!P",TEXT(MATCH($C57,'2018-10 (Д)'!$C$2:$C$100,0)+1,0))))*100)</f>
        <v>79.392034064065129</v>
      </c>
      <c r="EE57" s="9">
        <f ca="1">IF(OR(INDIRECT(CONCATENATE("'2018-12 (Д)'!P",TEXT(MATCH($C57,'2018-12 (Д)'!$C$2:$C$100,0)+1,0)))="Н/Д",INDIRECT(CONCATENATE("'2018-11 (Д)'!P",TEXT(MATCH($C57,'2018-11 (Д)'!$C$2:$C$100,0)+1,0)))="Н/Д",AND(INDIRECT(CONCATENATE("'2018-12 (Д)'!P",TEXT(MATCH($C57,'2018-12 (Д)'!$C$2:$C$100,0)+1,0)))="Н/Д",INDIRECT(CONCATENATE("'2018-11 (Д)'!P",TEXT(MATCH($C57,'2018-11 (Д)'!$C$2:$C$100,0)+1,0))))),"Н/Д",((INDIRECT(CONCATENATE("'2018-12 (Д)'!P",TEXT(MATCH($C57,'2018-12 (Д)'!$C$2:$C$100,0)+1,0)))-INDIRECT(CONCATENATE("'2018-11 (Д)'!P",TEXT(MATCH($C57,'2018-11 (Д)'!$C$2:$C$100,0)+1,0))))/INDIRECT(CONCATENATE("'2018-11 (Д)'!P",TEXT(MATCH($C57,'2018-11 (Д)'!$C$2:$C$100,0)+1,0))))*100)</f>
        <v>-27.335196592058892</v>
      </c>
      <c r="EF57" s="9"/>
      <c r="EG57" s="9">
        <f ca="1">IF(OR(INDIRECT(CONCATENATE("'2018-03 (Д)'!Q",TEXT(MATCH($C57,'2018-03 (Д)'!$C$2:$C$100,0)+1,0)))="Н/Д",INDIRECT(CONCATENATE("'2018-02 (Д)'!Q",TEXT(MATCH($C57,'2018-02 (Д)'!$C$2:$C$100,0)+1,0)))="Н/Д",AND(INDIRECT(CONCATENATE("'2018-03 (Д)'!Q",TEXT(MATCH($C57,'2018-03 (Д)'!$C$2:$C$100,0)+1,0)))="Н/Д",INDIRECT(CONCATENATE("'2018-02 (Д)'!Q",TEXT(MATCH($C57,'2018-02 (Д)'!$C$2:$C$100,0)+1,0))))),"Н/Д",((INDIRECT(CONCATENATE("'2018-03 (Д)'!Q",TEXT(MATCH($C57,'2018-03 (Д)'!$C$2:$C$100,0)+1,0)))-INDIRECT(CONCATENATE("'2018-02 (Д)'!Q",TEXT(MATCH($C57,'2018-02 (Д)'!$C$2:$C$100,0)+1,0))))/INDIRECT(CONCATENATE("'2018-02 (Д)'!Q",TEXT(MATCH($C57,'2018-02 (Д)'!$C$2:$C$100,0)+1,0))))*100)</f>
        <v>89.977406890504525</v>
      </c>
      <c r="EH57" s="9">
        <f ca="1">IF(OR(INDIRECT(CONCATENATE("'2018-04 (Д)'!Q",TEXT(MATCH($C57,'2018-04 (Д)'!$C$2:$C$100,0)+1,0)))="Н/Д",INDIRECT(CONCATENATE("'2018-03 (Д)'!Q",TEXT(MATCH($C57,'2018-03 (Д)'!$C$2:$C$100,0)+1,0)))="Н/Д",AND(INDIRECT(CONCATENATE("'2018-04 (Д)'!Q",TEXT(MATCH($C57,'2018-04 (Д)'!$C$2:$C$100,0)+1,0)))="Н/Д",INDIRECT(CONCATENATE("'2018-03 (Д)'!Q",TEXT(MATCH($C57,'2018-03 (Д)'!$C$2:$C$100,0)+1,0))))),"Н/Д",((INDIRECT(CONCATENATE("'2018-04 (Д)'!Q",TEXT(MATCH($C57,'2018-04 (Д)'!$C$2:$C$100,0)+1,0)))-INDIRECT(CONCATENATE("'2018-03 (Д)'!Q",TEXT(MATCH($C57,'2018-03 (Д)'!$C$2:$C$100,0)+1,0))))/INDIRECT(CONCATENATE("'2018-03 (Д)'!Q",TEXT(MATCH($C57,'2018-03 (Д)'!$C$2:$C$100,0)+1,0))))*100)</f>
        <v>80.165468918250738</v>
      </c>
      <c r="EI57" s="9">
        <f ca="1">IF(OR(INDIRECT(CONCATENATE("'2018-05 (Д)'!Q",TEXT(MATCH($C57,'2018-05 (Д)'!$C$2:$C$100,0)+1,0)))="Н/Д",INDIRECT(CONCATENATE("'2018-04 (Д)'!Q",TEXT(MATCH($C57,'2018-04 (Д)'!$C$2:$C$100,0)+1,0)))="Н/Д",AND(INDIRECT(CONCATENATE("'2018-05 (Д)'!Q",TEXT(MATCH($C57,'2018-05 (Д)'!$C$2:$C$100,0)+1,0)))="Н/Д",INDIRECT(CONCATENATE("'2018-04 (Д)'!Q",TEXT(MATCH($C57,'2018-04 (Д)'!$C$2:$C$100,0)+1,0))))),"Н/Д",((INDIRECT(CONCATENATE("'2018-05 (Д)'!Q",TEXT(MATCH($C57,'2018-05 (Д)'!$C$2:$C$100,0)+1,0)))-INDIRECT(CONCATENATE("'2018-04 (Д)'!Q",TEXT(MATCH($C57,'2018-04 (Д)'!$C$2:$C$100,0)+1,0))))/INDIRECT(CONCATENATE("'2018-04 (Д)'!Q",TEXT(MATCH($C57,'2018-04 (Д)'!$C$2:$C$100,0)+1,0))))*100)</f>
        <v>-5.6022485291666682</v>
      </c>
      <c r="EJ57" s="9">
        <f ca="1">IF(OR(INDIRECT(CONCATENATE("'2018-06 (Д)'!Q",TEXT(MATCH($C57,'2018-06 (Д)'!$C$2:$C$100,0)+1,0)))="Н/Д",INDIRECT(CONCATENATE("'2018-05 (Д)'!Q",TEXT(MATCH($C57,'2018-05 (Д)'!$C$2:$C$100,0)+1,0)))="Н/Д",AND(INDIRECT(CONCATENATE("'2018-06 (Д)'!Q",TEXT(MATCH($C57,'2018-06 (Д)'!$C$2:$C$100,0)+1,0)))="Н/Д",INDIRECT(CONCATENATE("'2018-05 (Д)'!Q",TEXT(MATCH($C57,'2018-05 (Д)'!$C$2:$C$100,0)+1,0))))),"Н/Д",((INDIRECT(CONCATENATE("'2018-06 (Д)'!Q",TEXT(MATCH($C57,'2018-06 (Д)'!$C$2:$C$100,0)+1,0)))-INDIRECT(CONCATENATE("'2018-05 (Д)'!Q",TEXT(MATCH($C57,'2018-05 (Д)'!$C$2:$C$100,0)+1,0))))/INDIRECT(CONCATENATE("'2018-05 (Д)'!Q",TEXT(MATCH($C57,'2018-05 (Д)'!$C$2:$C$100,0)+1,0))))*100)</f>
        <v>-72.462681042429892</v>
      </c>
      <c r="EK57" s="9">
        <f ca="1">IF(OR(INDIRECT(CONCATENATE("'2018-07 (Д)'!Q",TEXT(MATCH($C57,'2018-07 (Д)'!$C$2:$C$100,0)+1,0)))="Н/Д",INDIRECT(CONCATENATE("'2018-06 (Д)'!Q",TEXT(MATCH($C57,'2018-06 (Д)'!$C$2:$C$100,0)+1,0)))="Н/Д",AND(INDIRECT(CONCATENATE("'2018-07 (Д)'!Q",TEXT(MATCH($C57,'2018-07 (Д)'!$C$2:$C$100,0)+1,0)))="Н/Д",INDIRECT(CONCATENATE("'2018-06 (Д)'!Q",TEXT(MATCH($C57,'2018-06 (Д)'!$C$2:$C$100,0)+1,0))))),"Н/Д",((INDIRECT(CONCATENATE("'2018-07 (Д)'!Q",TEXT(MATCH($C57,'2018-07 (Д)'!$C$2:$C$100,0)+1,0)))-INDIRECT(CONCATENATE("'2018-06 (Д)'!Q",TEXT(MATCH($C57,'2018-06 (Д)'!$C$2:$C$100,0)+1,0))))/INDIRECT(CONCATENATE("'2018-06 (Д)'!Q",TEXT(MATCH($C57,'2018-06 (Д)'!$C$2:$C$100,0)+1,0))))*100)</f>
        <v>-46.161471790255682</v>
      </c>
      <c r="EL57" s="9">
        <f ca="1">IF(OR(INDIRECT(CONCATENATE("'2018-08 (Д)'!Q",TEXT(MATCH($C57,'2018-08 (Д)'!$C$2:$C$100,0)+1,0)))="Н/Д",INDIRECT(CONCATENATE("'2018-07 (Д)'!Q",TEXT(MATCH($C57,'2018-07 (Д)'!$C$2:$C$100,0)+1,0)))="Н/Д",AND(INDIRECT(CONCATENATE("'2018-08 (Д)'!Q",TEXT(MATCH($C57,'2018-08 (Д)'!$C$2:$C$100,0)+1,0)))="Н/Д",INDIRECT(CONCATENATE("'2018-07 (Д)'!Q",TEXT(MATCH($C57,'2018-07 (Д)'!$C$2:$C$100,0)+1,0))))),"Н/Д",((INDIRECT(CONCATENATE("'2018-08 (Д)'!Q",TEXT(MATCH($C57,'2018-08 (Д)'!$C$2:$C$100,0)+1,0)))-INDIRECT(CONCATENATE("'2018-07 (Д)'!Q",TEXT(MATCH($C57,'2018-07 (Д)'!$C$2:$C$100,0)+1,0))))/INDIRECT(CONCATENATE("'2018-07 (Д)'!Q",TEXT(MATCH($C57,'2018-07 (Д)'!$C$2:$C$100,0)+1,0))))*100)</f>
        <v>546.24219116249901</v>
      </c>
      <c r="EM57" s="9">
        <f ca="1">IF(OR(INDIRECT(CONCATENATE("'2018-09 (Д)'!Q",TEXT(MATCH($C57,'2018-09 (Д)'!$C$2:$C$100,0)+1,0)))="Н/Д",INDIRECT(CONCATENATE("'2018-08 (Д)'!Q",TEXT(MATCH($C57,'2018-08 (Д)'!$C$2:$C$100,0)+1,0)))="Н/Д",AND(INDIRECT(CONCATENATE("'2018-09 (Д)'!Q",TEXT(MATCH($C57,'2018-09 (Д)'!$C$2:$C$100,0)+1,0)))="Н/Д",INDIRECT(CONCATENATE("'2018-08 (Д)'!Q",TEXT(MATCH($C57,'2018-08 (Д)'!$C$2:$C$100,0)+1,0))))),"Н/Д",((INDIRECT(CONCATENATE("'2018-09 (Д)'!Q",TEXT(MATCH($C57,'2018-09 (Д)'!$C$2:$C$100,0)+1,0)))-INDIRECT(CONCATENATE("'2018-08 (Д)'!Q",TEXT(MATCH($C57,'2018-08 (Д)'!$C$2:$C$100,0)+1,0))))/INDIRECT(CONCATENATE("'2018-08 (Д)'!Q",TEXT(MATCH($C57,'2018-08 (Д)'!$C$2:$C$100,0)+1,0))))*100)</f>
        <v>-66.559381893342234</v>
      </c>
      <c r="EN57" s="9">
        <f ca="1">IF(OR(INDIRECT(CONCATENATE("'2018-10 (Д)'!Q",TEXT(MATCH($C57,'2018-10 (Д)'!$C$2:$C$100,0)+1,0)))="Н/Д",INDIRECT(CONCATENATE("'2018-09 (Д)'!Q",TEXT(MATCH($C57,'2018-09 (Д)'!$C$2:$C$100,0)+1,0)))="Н/Д",AND(INDIRECT(CONCATENATE("'2018-10 (Д)'!Q",TEXT(MATCH($C57,'2018-10 (Д)'!$C$2:$C$100,0)+1,0)))="Н/Д",INDIRECT(CONCATENATE("'2018-09 (Д)'!Q",TEXT(MATCH($C57,'2018-09 (Д)'!$C$2:$C$100,0)+1,0))))),"Н/Д",((INDIRECT(CONCATENATE("'2018-10 (Д)'!Q",TEXT(MATCH($C57,'2018-10 (Д)'!$C$2:$C$100,0)+1,0)))-INDIRECT(CONCATENATE("'2018-09 (Д)'!Q",TEXT(MATCH($C57,'2018-09 (Д)'!$C$2:$C$100,0)+1,0))))/INDIRECT(CONCATENATE("'2018-09 (Д)'!Q",TEXT(MATCH($C57,'2018-09 (Д)'!$C$2:$C$100,0)+1,0))))*100)</f>
        <v>-70.024848400962753</v>
      </c>
      <c r="EO57" s="9">
        <f ca="1">IF(OR(INDIRECT(CONCATENATE("'2018-11 (Д)'!Q",TEXT(MATCH($C57,'2018-11 (Д)'!$C$2:$C$100,0)+1,0)))="Н/Д",INDIRECT(CONCATENATE("'2018-10 (Д)'!Q",TEXT(MATCH($C57,'2018-10 (Д)'!$C$2:$C$100,0)+1,0)))="Н/Д",AND(INDIRECT(CONCATENATE("'2018-11 (Д)'!Q",TEXT(MATCH($C57,'2018-11 (Д)'!$C$2:$C$100,0)+1,0)))="Н/Д",INDIRECT(CONCATENATE("'2018-10 (Д)'!Q",TEXT(MATCH($C57,'2018-10 (Д)'!$C$2:$C$100,0)+1,0))))),"Н/Д",((INDIRECT(CONCATENATE("'2018-11 (Д)'!Q",TEXT(MATCH($C57,'2018-11 (Д)'!$C$2:$C$100,0)+1,0)))-INDIRECT(CONCATENATE("'2018-10 (Д)'!Q",TEXT(MATCH($C57,'2018-10 (Д)'!$C$2:$C$100,0)+1,0))))/INDIRECT(CONCATENATE("'2018-10 (Д)'!Q",TEXT(MATCH($C57,'2018-10 (Д)'!$C$2:$C$100,0)+1,0))))*100)</f>
        <v>777.97669680814442</v>
      </c>
      <c r="EP57" s="9">
        <f ca="1">IF(OR(INDIRECT(CONCATENATE("'2018-12 (Д)'!Q",TEXT(MATCH($C57,'2018-12 (Д)'!$C$2:$C$100,0)+1,0)))="Н/Д",INDIRECT(CONCATENATE("'2018-11 (Д)'!Q",TEXT(MATCH($C57,'2018-11 (Д)'!$C$2:$C$100,0)+1,0)))="Н/Д",AND(INDIRECT(CONCATENATE("'2018-12 (Д)'!Q",TEXT(MATCH($C57,'2018-12 (Д)'!$C$2:$C$100,0)+1,0)))="Н/Д",INDIRECT(CONCATENATE("'2018-11 (Д)'!Q",TEXT(MATCH($C57,'2018-11 (Д)'!$C$2:$C$100,0)+1,0))))),"Н/Д",((INDIRECT(CONCATENATE("'2018-12 (Д)'!Q",TEXT(MATCH($C57,'2018-12 (Д)'!$C$2:$C$100,0)+1,0)))-INDIRECT(CONCATENATE("'2018-11 (Д)'!Q",TEXT(MATCH($C57,'2018-11 (Д)'!$C$2:$C$100,0)+1,0))))/INDIRECT(CONCATENATE("'2018-11 (Д)'!Q",TEXT(MATCH($C57,'2018-11 (Д)'!$C$2:$C$100,0)+1,0))))*100)</f>
        <v>-88.957626691005686</v>
      </c>
      <c r="EQ57" s="9"/>
      <c r="ER57" s="9">
        <f ca="1">IF(OR(INDIRECT(CONCATENATE("'2018-03 (Д)'!R",TEXT(MATCH($C57,'2018-03 (Д)'!$C$2:$C$100,0)+1,0)))="Н/Д",INDIRECT(CONCATENATE("'2018-02 (Д)'!R",TEXT(MATCH($C57,'2018-02 (Д)'!$C$2:$C$100,0)+1,0)))="Н/Д",AND(INDIRECT(CONCATENATE("'2018-03 (Д)'!R",TEXT(MATCH($C57,'2018-03 (Д)'!$C$2:$C$100,0)+1,0)))="Н/Д",INDIRECT(CONCATENATE("'2018-02 (Д)'!R",TEXT(MATCH($C57,'2018-02 (Д)'!$C$2:$C$100,0)+1,0))))),"Н/Д",((INDIRECT(CONCATENATE("'2018-03 (Д)'!R",TEXT(MATCH($C57,'2018-03 (Д)'!$C$2:$C$100,0)+1,0)))-INDIRECT(CONCATENATE("'2018-02 (Д)'!R",TEXT(MATCH($C57,'2018-02 (Д)'!$C$2:$C$100,0)+1,0))))/INDIRECT(CONCATENATE("'2018-02 (Д)'!R",TEXT(MATCH($C57,'2018-02 (Д)'!$C$2:$C$100,0)+1,0))))*100)</f>
        <v>-21.315823452411177</v>
      </c>
      <c r="ES57" s="9">
        <f ca="1">IF(OR(INDIRECT(CONCATENATE("'2018-04 (Д)'!R",TEXT(MATCH($C57,'2018-04 (Д)'!$C$2:$C$100,0)+1,0)))="Н/Д",INDIRECT(CONCATENATE("'2018-03 (Д)'!R",TEXT(MATCH($C57,'2018-03 (Д)'!$C$2:$C$100,0)+1,0)))="Н/Д",AND(INDIRECT(CONCATENATE("'2018-04 (Д)'!R",TEXT(MATCH($C57,'2018-04 (Д)'!$C$2:$C$100,0)+1,0)))="Н/Д",INDIRECT(CONCATENATE("'2018-03 (Д)'!R",TEXT(MATCH($C57,'2018-03 (Д)'!$C$2:$C$100,0)+1,0))))),"Н/Д",((INDIRECT(CONCATENATE("'2018-04 (Д)'!R",TEXT(MATCH($C57,'2018-04 (Д)'!$C$2:$C$100,0)+1,0)))-INDIRECT(CONCATENATE("'2018-03 (Д)'!R",TEXT(MATCH($C57,'2018-03 (Д)'!$C$2:$C$100,0)+1,0))))/INDIRECT(CONCATENATE("'2018-03 (Д)'!R",TEXT(MATCH($C57,'2018-03 (Д)'!$C$2:$C$100,0)+1,0))))*100)</f>
        <v>286.89787291177805</v>
      </c>
      <c r="ET57" s="9">
        <f ca="1">IF(OR(INDIRECT(CONCATENATE("'2018-05 (Д)'!R",TEXT(MATCH($C57,'2018-05 (Д)'!$C$2:$C$100,0)+1,0)))="Н/Д",INDIRECT(CONCATENATE("'2018-04 (Д)'!R",TEXT(MATCH($C57,'2018-04 (Д)'!$C$2:$C$100,0)+1,0)))="Н/Д",AND(INDIRECT(CONCATENATE("'2018-05 (Д)'!R",TEXT(MATCH($C57,'2018-05 (Д)'!$C$2:$C$100,0)+1,0)))="Н/Д",INDIRECT(CONCATENATE("'2018-04 (Д)'!R",TEXT(MATCH($C57,'2018-04 (Д)'!$C$2:$C$100,0)+1,0))))),"Н/Д",((INDIRECT(CONCATENATE("'2018-05 (Д)'!R",TEXT(MATCH($C57,'2018-05 (Д)'!$C$2:$C$100,0)+1,0)))-INDIRECT(CONCATENATE("'2018-04 (Д)'!R",TEXT(MATCH($C57,'2018-04 (Д)'!$C$2:$C$100,0)+1,0))))/INDIRECT(CONCATENATE("'2018-04 (Д)'!R",TEXT(MATCH($C57,'2018-04 (Д)'!$C$2:$C$100,0)+1,0))))*100)</f>
        <v>-55.72952790904646</v>
      </c>
      <c r="EU57" s="9">
        <f ca="1">IF(OR(INDIRECT(CONCATENATE("'2018-06 (Д)'!R",TEXT(MATCH($C57,'2018-06 (Д)'!$C$2:$C$100,0)+1,0)))="Н/Д",INDIRECT(CONCATENATE("'2018-05 (Д)'!R",TEXT(MATCH($C57,'2018-05 (Д)'!$C$2:$C$100,0)+1,0)))="Н/Д",AND(INDIRECT(CONCATENATE("'2018-06 (Д)'!R",TEXT(MATCH($C57,'2018-06 (Д)'!$C$2:$C$100,0)+1,0)))="Н/Д",INDIRECT(CONCATENATE("'2018-05 (Д)'!R",TEXT(MATCH($C57,'2018-05 (Д)'!$C$2:$C$100,0)+1,0))))),"Н/Д",((INDIRECT(CONCATENATE("'2018-06 (Д)'!R",TEXT(MATCH($C57,'2018-06 (Д)'!$C$2:$C$100,0)+1,0)))-INDIRECT(CONCATENATE("'2018-05 (Д)'!R",TEXT(MATCH($C57,'2018-05 (Д)'!$C$2:$C$100,0)+1,0))))/INDIRECT(CONCATENATE("'2018-05 (Д)'!R",TEXT(MATCH($C57,'2018-05 (Д)'!$C$2:$C$100,0)+1,0))))*100)</f>
        <v>97.118238688479622</v>
      </c>
      <c r="EV57" s="9">
        <f ca="1">IF(OR(INDIRECT(CONCATENATE("'2018-07 (Д)'!R",TEXT(MATCH($C57,'2018-07 (Д)'!$C$2:$C$100,0)+1,0)))="Н/Д",INDIRECT(CONCATENATE("'2018-06 (Д)'!R",TEXT(MATCH($C57,'2018-06 (Д)'!$C$2:$C$100,0)+1,0)))="Н/Д",AND(INDIRECT(CONCATENATE("'2018-07 (Д)'!R",TEXT(MATCH($C57,'2018-07 (Д)'!$C$2:$C$100,0)+1,0)))="Н/Д",INDIRECT(CONCATENATE("'2018-06 (Д)'!R",TEXT(MATCH($C57,'2018-06 (Д)'!$C$2:$C$100,0)+1,0))))),"Н/Д",((INDIRECT(CONCATENATE("'2018-07 (Д)'!R",TEXT(MATCH($C57,'2018-07 (Д)'!$C$2:$C$100,0)+1,0)))-INDIRECT(CONCATENATE("'2018-06 (Д)'!R",TEXT(MATCH($C57,'2018-06 (Д)'!$C$2:$C$100,0)+1,0))))/INDIRECT(CONCATENATE("'2018-06 (Д)'!R",TEXT(MATCH($C57,'2018-06 (Д)'!$C$2:$C$100,0)+1,0))))*100)</f>
        <v>-62.942418279957302</v>
      </c>
      <c r="EW57" s="9">
        <f ca="1">IF(OR(INDIRECT(CONCATENATE("'2018-08 (Д)'!R",TEXT(MATCH($C57,'2018-08 (Д)'!$C$2:$C$100,0)+1,0)))="Н/Д",INDIRECT(CONCATENATE("'2018-07 (Д)'!R",TEXT(MATCH($C57,'2018-07 (Д)'!$C$2:$C$100,0)+1,0)))="Н/Д",AND(INDIRECT(CONCATENATE("'2018-08 (Д)'!R",TEXT(MATCH($C57,'2018-08 (Д)'!$C$2:$C$100,0)+1,0)))="Н/Д",INDIRECT(CONCATENATE("'2018-07 (Д)'!R",TEXT(MATCH($C57,'2018-07 (Д)'!$C$2:$C$100,0)+1,0))))),"Н/Д",((INDIRECT(CONCATENATE("'2018-08 (Д)'!R",TEXT(MATCH($C57,'2018-08 (Д)'!$C$2:$C$100,0)+1,0)))-INDIRECT(CONCATENATE("'2018-07 (Д)'!R",TEXT(MATCH($C57,'2018-07 (Д)'!$C$2:$C$100,0)+1,0))))/INDIRECT(CONCATENATE("'2018-07 (Д)'!R",TEXT(MATCH($C57,'2018-07 (Д)'!$C$2:$C$100,0)+1,0))))*100)</f>
        <v>43.27231054145679</v>
      </c>
      <c r="EX57" s="9">
        <f ca="1">IF(OR(INDIRECT(CONCATENATE("'2018-09 (Д)'!R",TEXT(MATCH($C57,'2018-09 (Д)'!$C$2:$C$100,0)+1,0)))="Н/Д",INDIRECT(CONCATENATE("'2018-08 (Д)'!R",TEXT(MATCH($C57,'2018-08 (Д)'!$C$2:$C$100,0)+1,0)))="Н/Д",AND(INDIRECT(CONCATENATE("'2018-09 (Д)'!R",TEXT(MATCH($C57,'2018-09 (Д)'!$C$2:$C$100,0)+1,0)))="Н/Д",INDIRECT(CONCATENATE("'2018-08 (Д)'!R",TEXT(MATCH($C57,'2018-08 (Д)'!$C$2:$C$100,0)+1,0))))),"Н/Д",((INDIRECT(CONCATENATE("'2018-09 (Д)'!R",TEXT(MATCH($C57,'2018-09 (Д)'!$C$2:$C$100,0)+1,0)))-INDIRECT(CONCATENATE("'2018-08 (Д)'!R",TEXT(MATCH($C57,'2018-08 (Д)'!$C$2:$C$100,0)+1,0))))/INDIRECT(CONCATENATE("'2018-08 (Д)'!R",TEXT(MATCH($C57,'2018-08 (Д)'!$C$2:$C$100,0)+1,0))))*100)</f>
        <v>-5.3125967385183426</v>
      </c>
      <c r="EY57" s="9">
        <f ca="1">IF(OR(INDIRECT(CONCATENATE("'2018-10 (Д)'!R",TEXT(MATCH($C57,'2018-10 (Д)'!$C$2:$C$100,0)+1,0)))="Н/Д",INDIRECT(CONCATENATE("'2018-09 (Д)'!R",TEXT(MATCH($C57,'2018-09 (Д)'!$C$2:$C$100,0)+1,0)))="Н/Д",AND(INDIRECT(CONCATENATE("'2018-10 (Д)'!R",TEXT(MATCH($C57,'2018-10 (Д)'!$C$2:$C$100,0)+1,0)))="Н/Д",INDIRECT(CONCATENATE("'2018-09 (Д)'!R",TEXT(MATCH($C57,'2018-09 (Д)'!$C$2:$C$100,0)+1,0))))),"Н/Д",((INDIRECT(CONCATENATE("'2018-10 (Д)'!R",TEXT(MATCH($C57,'2018-10 (Д)'!$C$2:$C$100,0)+1,0)))-INDIRECT(CONCATENATE("'2018-09 (Д)'!R",TEXT(MATCH($C57,'2018-09 (Д)'!$C$2:$C$100,0)+1,0))))/INDIRECT(CONCATENATE("'2018-09 (Д)'!R",TEXT(MATCH($C57,'2018-09 (Д)'!$C$2:$C$100,0)+1,0))))*100)</f>
        <v>156.59164541039593</v>
      </c>
      <c r="EZ57" s="9">
        <f ca="1">IF(OR(INDIRECT(CONCATENATE("'2018-11 (Д)'!R",TEXT(MATCH($C57,'2018-11 (Д)'!$C$2:$C$100,0)+1,0)))="Н/Д",INDIRECT(CONCATENATE("'2018-10 (Д)'!R",TEXT(MATCH($C57,'2018-10 (Д)'!$C$2:$C$100,0)+1,0)))="Н/Д",AND(INDIRECT(CONCATENATE("'2018-11 (Д)'!R",TEXT(MATCH($C57,'2018-11 (Д)'!$C$2:$C$100,0)+1,0)))="Н/Д",INDIRECT(CONCATENATE("'2018-10 (Д)'!R",TEXT(MATCH($C57,'2018-10 (Д)'!$C$2:$C$100,0)+1,0))))),"Н/Д",((INDIRECT(CONCATENATE("'2018-11 (Д)'!R",TEXT(MATCH($C57,'2018-11 (Д)'!$C$2:$C$100,0)+1,0)))-INDIRECT(CONCATENATE("'2018-10 (Д)'!R",TEXT(MATCH($C57,'2018-10 (Д)'!$C$2:$C$100,0)+1,0))))/INDIRECT(CONCATENATE("'2018-10 (Д)'!R",TEXT(MATCH($C57,'2018-10 (Д)'!$C$2:$C$100,0)+1,0))))*100)</f>
        <v>-59.375798345044586</v>
      </c>
      <c r="FA57" s="9">
        <f ca="1">IF(OR(INDIRECT(CONCATENATE("'2018-12 (Д)'!R",TEXT(MATCH($C57,'2018-12 (Д)'!$C$2:$C$100,0)+1,0)))="Н/Д",INDIRECT(CONCATENATE("'2018-11 (Д)'!R",TEXT(MATCH($C57,'2018-11 (Д)'!$C$2:$C$100,0)+1,0)))="Н/Д",AND(INDIRECT(CONCATENATE("'2018-12 (Д)'!R",TEXT(MATCH($C57,'2018-12 (Д)'!$C$2:$C$100,0)+1,0)))="Н/Д",INDIRECT(CONCATENATE("'2018-11 (Д)'!R",TEXT(MATCH($C57,'2018-11 (Д)'!$C$2:$C$100,0)+1,0))))),"Н/Д",((INDIRECT(CONCATENATE("'2018-12 (Д)'!R",TEXT(MATCH($C57,'2018-12 (Д)'!$C$2:$C$100,0)+1,0)))-INDIRECT(CONCATENATE("'2018-11 (Д)'!R",TEXT(MATCH($C57,'2018-11 (Д)'!$C$2:$C$100,0)+1,0))))/INDIRECT(CONCATENATE("'2018-11 (Д)'!R",TEXT(MATCH($C57,'2018-11 (Д)'!$C$2:$C$100,0)+1,0))))*100)</f>
        <v>16.891743783125509</v>
      </c>
      <c r="FB57" s="9"/>
      <c r="FC57" s="9">
        <f ca="1">IF(OR(INDIRECT(CONCATENATE("'2018-03 (Д)'!S",TEXT(MATCH($C57,'2018-03 (Д)'!$C$2:$C$100,0)+1,0)))="Н/Д",INDIRECT(CONCATENATE("'2018-02 (Д)'!S",TEXT(MATCH($C57,'2018-02 (Д)'!$C$2:$C$100,0)+1,0)))="Н/Д",AND(INDIRECT(CONCATENATE("'2018-03 (Д)'!S",TEXT(MATCH($C57,'2018-03 (Д)'!$C$2:$C$100,0)+1,0)))="Н/Д",INDIRECT(CONCATENATE("'2018-02 (Д)'!S",TEXT(MATCH($C57,'2018-02 (Д)'!$C$2:$C$100,0)+1,0))))),"Н/Д",((INDIRECT(CONCATENATE("'2018-03 (Д)'!S",TEXT(MATCH($C57,'2018-03 (Д)'!$C$2:$C$100,0)+1,0)))-INDIRECT(CONCATENATE("'2018-02 (Д)'!S",TEXT(MATCH($C57,'2018-02 (Д)'!$C$2:$C$100,0)+1,0))))/INDIRECT(CONCATENATE("'2018-02 (Д)'!S",TEXT(MATCH($C57,'2018-02 (Д)'!$C$2:$C$100,0)+1,0))))*100)</f>
        <v>-12.18179396128952</v>
      </c>
      <c r="FD57" s="9">
        <f ca="1">IF(OR(INDIRECT(CONCATENATE("'2018-04 (Д)'!S",TEXT(MATCH($C57,'2018-04 (Д)'!$C$2:$C$100,0)+1,0)))="Н/Д",INDIRECT(CONCATENATE("'2018-03 (Д)'!S",TEXT(MATCH($C57,'2018-03 (Д)'!$C$2:$C$100,0)+1,0)))="Н/Д",AND(INDIRECT(CONCATENATE("'2018-04 (Д)'!S",TEXT(MATCH($C57,'2018-04 (Д)'!$C$2:$C$100,0)+1,0)))="Н/Д",INDIRECT(CONCATENATE("'2018-03 (Д)'!S",TEXT(MATCH($C57,'2018-03 (Д)'!$C$2:$C$100,0)+1,0))))),"Н/Д",((INDIRECT(CONCATENATE("'2018-04 (Д)'!S",TEXT(MATCH($C57,'2018-04 (Д)'!$C$2:$C$100,0)+1,0)))-INDIRECT(CONCATENATE("'2018-03 (Д)'!S",TEXT(MATCH($C57,'2018-03 (Д)'!$C$2:$C$100,0)+1,0))))/INDIRECT(CONCATENATE("'2018-03 (Д)'!S",TEXT(MATCH($C57,'2018-03 (Д)'!$C$2:$C$100,0)+1,0))))*100)</f>
        <v>82.755784222501973</v>
      </c>
      <c r="FE57" s="9">
        <f ca="1">IF(OR(INDIRECT(CONCATENATE("'2018-05 (Д)'!S",TEXT(MATCH($C57,'2018-05 (Д)'!$C$2:$C$100,0)+1,0)))="Н/Д",INDIRECT(CONCATENATE("'2018-04 (Д)'!S",TEXT(MATCH($C57,'2018-04 (Д)'!$C$2:$C$100,0)+1,0)))="Н/Д",AND(INDIRECT(CONCATENATE("'2018-05 (Д)'!S",TEXT(MATCH($C57,'2018-05 (Д)'!$C$2:$C$100,0)+1,0)))="Н/Д",INDIRECT(CONCATENATE("'2018-04 (Д)'!S",TEXT(MATCH($C57,'2018-04 (Д)'!$C$2:$C$100,0)+1,0))))),"Н/Д",((INDIRECT(CONCATENATE("'2018-05 (Д)'!S",TEXT(MATCH($C57,'2018-05 (Д)'!$C$2:$C$100,0)+1,0)))-INDIRECT(CONCATENATE("'2018-04 (Д)'!S",TEXT(MATCH($C57,'2018-04 (Д)'!$C$2:$C$100,0)+1,0))))/INDIRECT(CONCATENATE("'2018-04 (Д)'!S",TEXT(MATCH($C57,'2018-04 (Д)'!$C$2:$C$100,0)+1,0))))*100)</f>
        <v>-65.089393007205231</v>
      </c>
      <c r="FF57" s="9">
        <f ca="1">IF(OR(INDIRECT(CONCATENATE("'2018-06 (Д)'!S",TEXT(MATCH($C57,'2018-06 (Д)'!$C$2:$C$100,0)+1,0)))="Н/Д",INDIRECT(CONCATENATE("'2018-05 (Д)'!S",TEXT(MATCH($C57,'2018-05 (Д)'!$C$2:$C$100,0)+1,0)))="Н/Д",AND(INDIRECT(CONCATENATE("'2018-06 (Д)'!S",TEXT(MATCH($C57,'2018-06 (Д)'!$C$2:$C$100,0)+1,0)))="Н/Д",INDIRECT(CONCATENATE("'2018-05 (Д)'!S",TEXT(MATCH($C57,'2018-05 (Д)'!$C$2:$C$100,0)+1,0))))),"Н/Д",((INDIRECT(CONCATENATE("'2018-06 (Д)'!S",TEXT(MATCH($C57,'2018-06 (Д)'!$C$2:$C$100,0)+1,0)))-INDIRECT(CONCATENATE("'2018-05 (Д)'!S",TEXT(MATCH($C57,'2018-05 (Д)'!$C$2:$C$100,0)+1,0))))/INDIRECT(CONCATENATE("'2018-05 (Д)'!S",TEXT(MATCH($C57,'2018-05 (Д)'!$C$2:$C$100,0)+1,0))))*100)</f>
        <v>165.34067465780566</v>
      </c>
      <c r="FG57" s="9">
        <f ca="1">IF(OR(INDIRECT(CONCATENATE("'2018-07 (Д)'!S",TEXT(MATCH($C57,'2018-07 (Д)'!$C$2:$C$100,0)+1,0)))="Н/Д",INDIRECT(CONCATENATE("'2018-06 (Д)'!S",TEXT(MATCH($C57,'2018-06 (Д)'!$C$2:$C$100,0)+1,0)))="Н/Д",AND(INDIRECT(CONCATENATE("'2018-07 (Д)'!S",TEXT(MATCH($C57,'2018-07 (Д)'!$C$2:$C$100,0)+1,0)))="Н/Д",INDIRECT(CONCATENATE("'2018-06 (Д)'!S",TEXT(MATCH($C57,'2018-06 (Д)'!$C$2:$C$100,0)+1,0))))),"Н/Д",((INDIRECT(CONCATENATE("'2018-07 (Д)'!S",TEXT(MATCH($C57,'2018-07 (Д)'!$C$2:$C$100,0)+1,0)))-INDIRECT(CONCATENATE("'2018-06 (Д)'!S",TEXT(MATCH($C57,'2018-06 (Д)'!$C$2:$C$100,0)+1,0))))/INDIRECT(CONCATENATE("'2018-06 (Д)'!S",TEXT(MATCH($C57,'2018-06 (Д)'!$C$2:$C$100,0)+1,0))))*100)</f>
        <v>-9.431834137617594</v>
      </c>
      <c r="FH57" s="9">
        <f ca="1">IF(OR(INDIRECT(CONCATENATE("'2018-08 (Д)'!S",TEXT(MATCH($C57,'2018-08 (Д)'!$C$2:$C$100,0)+1,0)))="Н/Д",INDIRECT(CONCATENATE("'2018-07 (Д)'!S",TEXT(MATCH($C57,'2018-07 (Д)'!$C$2:$C$100,0)+1,0)))="Н/Д",AND(INDIRECT(CONCATENATE("'2018-08 (Д)'!S",TEXT(MATCH($C57,'2018-08 (Д)'!$C$2:$C$100,0)+1,0)))="Н/Д",INDIRECT(CONCATENATE("'2018-07 (Д)'!S",TEXT(MATCH($C57,'2018-07 (Д)'!$C$2:$C$100,0)+1,0))))),"Н/Д",((INDIRECT(CONCATENATE("'2018-08 (Д)'!S",TEXT(MATCH($C57,'2018-08 (Д)'!$C$2:$C$100,0)+1,0)))-INDIRECT(CONCATENATE("'2018-07 (Д)'!S",TEXT(MATCH($C57,'2018-07 (Д)'!$C$2:$C$100,0)+1,0))))/INDIRECT(CONCATENATE("'2018-07 (Д)'!S",TEXT(MATCH($C57,'2018-07 (Д)'!$C$2:$C$100,0)+1,0))))*100)</f>
        <v>-69.740682603162753</v>
      </c>
      <c r="FI57" s="9">
        <f ca="1">IF(OR(INDIRECT(CONCATENATE("'2018-09 (Д)'!S",TEXT(MATCH($C57,'2018-09 (Д)'!$C$2:$C$100,0)+1,0)))="Н/Д",INDIRECT(CONCATENATE("'2018-08 (Д)'!S",TEXT(MATCH($C57,'2018-08 (Д)'!$C$2:$C$100,0)+1,0)))="Н/Д",AND(INDIRECT(CONCATENATE("'2018-09 (Д)'!S",TEXT(MATCH($C57,'2018-09 (Д)'!$C$2:$C$100,0)+1,0)))="Н/Д",INDIRECT(CONCATENATE("'2018-08 (Д)'!S",TEXT(MATCH($C57,'2018-08 (Д)'!$C$2:$C$100,0)+1,0))))),"Н/Д",((INDIRECT(CONCATENATE("'2018-09 (Д)'!S",TEXT(MATCH($C57,'2018-09 (Д)'!$C$2:$C$100,0)+1,0)))-INDIRECT(CONCATENATE("'2018-08 (Д)'!S",TEXT(MATCH($C57,'2018-08 (Д)'!$C$2:$C$100,0)+1,0))))/INDIRECT(CONCATENATE("'2018-08 (Д)'!S",TEXT(MATCH($C57,'2018-08 (Д)'!$C$2:$C$100,0)+1,0))))*100)</f>
        <v>218.01504915074656</v>
      </c>
      <c r="FJ57" s="9">
        <f ca="1">IF(OR(INDIRECT(CONCATENATE("'2018-10 (Д)'!S",TEXT(MATCH($C57,'2018-10 (Д)'!$C$2:$C$100,0)+1,0)))="Н/Д",INDIRECT(CONCATENATE("'2018-09 (Д)'!S",TEXT(MATCH($C57,'2018-09 (Д)'!$C$2:$C$100,0)+1,0)))="Н/Д",AND(INDIRECT(CONCATENATE("'2018-10 (Д)'!S",TEXT(MATCH($C57,'2018-10 (Д)'!$C$2:$C$100,0)+1,0)))="Н/Д",INDIRECT(CONCATENATE("'2018-09 (Д)'!S",TEXT(MATCH($C57,'2018-09 (Д)'!$C$2:$C$100,0)+1,0))))),"Н/Д",((INDIRECT(CONCATENATE("'2018-10 (Д)'!S",TEXT(MATCH($C57,'2018-10 (Д)'!$C$2:$C$100,0)+1,0)))-INDIRECT(CONCATENATE("'2018-09 (Д)'!S",TEXT(MATCH($C57,'2018-09 (Д)'!$C$2:$C$100,0)+1,0))))/INDIRECT(CONCATENATE("'2018-09 (Д)'!S",TEXT(MATCH($C57,'2018-09 (Д)'!$C$2:$C$100,0)+1,0))))*100)</f>
        <v>-58.142452554208113</v>
      </c>
      <c r="FK57" s="9">
        <f ca="1">IF(OR(INDIRECT(CONCATENATE("'2018-11 (Д)'!S",TEXT(MATCH($C57,'2018-11 (Д)'!$C$2:$C$100,0)+1,0)))="Н/Д",INDIRECT(CONCATENATE("'2018-10 (Д)'!S",TEXT(MATCH($C57,'2018-10 (Д)'!$C$2:$C$100,0)+1,0)))="Н/Д",AND(INDIRECT(CONCATENATE("'2018-11 (Д)'!S",TEXT(MATCH($C57,'2018-11 (Д)'!$C$2:$C$100,0)+1,0)))="Н/Д",INDIRECT(CONCATENATE("'2018-10 (Д)'!S",TEXT(MATCH($C57,'2018-10 (Д)'!$C$2:$C$100,0)+1,0))))),"Н/Д",((INDIRECT(CONCATENATE("'2018-11 (Д)'!S",TEXT(MATCH($C57,'2018-11 (Д)'!$C$2:$C$100,0)+1,0)))-INDIRECT(CONCATENATE("'2018-10 (Д)'!S",TEXT(MATCH($C57,'2018-10 (Д)'!$C$2:$C$100,0)+1,0))))/INDIRECT(CONCATENATE("'2018-10 (Д)'!S",TEXT(MATCH($C57,'2018-10 (Д)'!$C$2:$C$100,0)+1,0))))*100)</f>
        <v>196.34904463544888</v>
      </c>
      <c r="FL57" s="9">
        <f ca="1">IF(OR(INDIRECT(CONCATENATE("'2018-12 (Д)'!S",TEXT(MATCH($C57,'2018-12 (Д)'!$C$2:$C$100,0)+1,0)))="Н/Д",INDIRECT(CONCATENATE("'2018-11 (Д)'!S",TEXT(MATCH($C57,'2018-11 (Д)'!$C$2:$C$100,0)+1,0)))="Н/Д",AND(INDIRECT(CONCATENATE("'2018-12 (Д)'!S",TEXT(MATCH($C57,'2018-12 (Д)'!$C$2:$C$100,0)+1,0)))="Н/Д",INDIRECT(CONCATENATE("'2018-11 (Д)'!S",TEXT(MATCH($C57,'2018-11 (Д)'!$C$2:$C$100,0)+1,0))))),"Н/Д",((INDIRECT(CONCATENATE("'2018-12 (Д)'!S",TEXT(MATCH($C57,'2018-12 (Д)'!$C$2:$C$100,0)+1,0)))-INDIRECT(CONCATENATE("'2018-11 (Д)'!S",TEXT(MATCH($C57,'2018-11 (Д)'!$C$2:$C$100,0)+1,0))))/INDIRECT(CONCATENATE("'2018-11 (Д)'!S",TEXT(MATCH($C57,'2018-11 (Д)'!$C$2:$C$100,0)+1,0))))*100)</f>
        <v>7.4621632560406201</v>
      </c>
      <c r="FM57" s="9"/>
      <c r="FN57" s="9">
        <f ca="1">IF(OR(INDIRECT(CONCATENATE("'2018-03 (Д)'!T",TEXT(MATCH($C57,'2018-03 (Д)'!$C$2:$C$100,0)+1,0)))="Н/Д",INDIRECT(CONCATENATE("'2018-02 (Д)'!T",TEXT(MATCH($C57,'2018-02 (Д)'!$C$2:$C$100,0)+1,0)))="Н/Д",AND(INDIRECT(CONCATENATE("'2018-03 (Д)'!T",TEXT(MATCH($C57,'2018-03 (Д)'!$C$2:$C$100,0)+1,0)))="Н/Д",INDIRECT(CONCATENATE("'2018-02 (Д)'!T",TEXT(MATCH($C57,'2018-02 (Д)'!$C$2:$C$100,0)+1,0))))),"Н/Д",((INDIRECT(CONCATENATE("'2018-03 (Д)'!T",TEXT(MATCH($C57,'2018-03 (Д)'!$C$2:$C$100,0)+1,0)))-INDIRECT(CONCATENATE("'2018-02 (Д)'!T",TEXT(MATCH($C57,'2018-02 (Д)'!$C$2:$C$100,0)+1,0))))/INDIRECT(CONCATENATE("'2018-02 (Д)'!T",TEXT(MATCH($C57,'2018-02 (Д)'!$C$2:$C$100,0)+1,0))))*100)</f>
        <v>27.63837338183875</v>
      </c>
      <c r="FO57" s="9">
        <f ca="1">IF(OR(INDIRECT(CONCATENATE("'2018-04 (Д)'!T",TEXT(MATCH($C57,'2018-04 (Д)'!$C$2:$C$100,0)+1,0)))="Н/Д",INDIRECT(CONCATENATE("'2018-03 (Д)'!T",TEXT(MATCH($C57,'2018-03 (Д)'!$C$2:$C$100,0)+1,0)))="Н/Д",AND(INDIRECT(CONCATENATE("'2018-04 (Д)'!T",TEXT(MATCH($C57,'2018-04 (Д)'!$C$2:$C$100,0)+1,0)))="Н/Д",INDIRECT(CONCATENATE("'2018-03 (Д)'!T",TEXT(MATCH($C57,'2018-03 (Д)'!$C$2:$C$100,0)+1,0))))),"Н/Д",((INDIRECT(CONCATENATE("'2018-04 (Д)'!T",TEXT(MATCH($C57,'2018-04 (Д)'!$C$2:$C$100,0)+1,0)))-INDIRECT(CONCATENATE("'2018-03 (Д)'!T",TEXT(MATCH($C57,'2018-03 (Д)'!$C$2:$C$100,0)+1,0))))/INDIRECT(CONCATENATE("'2018-03 (Д)'!T",TEXT(MATCH($C57,'2018-03 (Д)'!$C$2:$C$100,0)+1,0))))*100)</f>
        <v>14.675321892127929</v>
      </c>
      <c r="FP57" s="9">
        <f ca="1">IF(OR(INDIRECT(CONCATENATE("'2018-05 (Д)'!T",TEXT(MATCH($C57,'2018-05 (Д)'!$C$2:$C$100,0)+1,0)))="Н/Д",INDIRECT(CONCATENATE("'2018-04 (Д)'!T",TEXT(MATCH($C57,'2018-04 (Д)'!$C$2:$C$100,0)+1,0)))="Н/Д",AND(INDIRECT(CONCATENATE("'2018-05 (Д)'!T",TEXT(MATCH($C57,'2018-05 (Д)'!$C$2:$C$100,0)+1,0)))="Н/Д",INDIRECT(CONCATENATE("'2018-04 (Д)'!T",TEXT(MATCH($C57,'2018-04 (Д)'!$C$2:$C$100,0)+1,0))))),"Н/Д",((INDIRECT(CONCATENATE("'2018-05 (Д)'!T",TEXT(MATCH($C57,'2018-05 (Д)'!$C$2:$C$100,0)+1,0)))-INDIRECT(CONCATENATE("'2018-04 (Д)'!T",TEXT(MATCH($C57,'2018-04 (Д)'!$C$2:$C$100,0)+1,0))))/INDIRECT(CONCATENATE("'2018-04 (Д)'!T",TEXT(MATCH($C57,'2018-04 (Д)'!$C$2:$C$100,0)+1,0))))*100)</f>
        <v>-7.6799500816201087</v>
      </c>
      <c r="FQ57" s="9">
        <f ca="1">IF(OR(INDIRECT(CONCATENATE("'2018-06 (Д)'!T",TEXT(MATCH($C57,'2018-06 (Д)'!$C$2:$C$100,0)+1,0)))="Н/Д",INDIRECT(CONCATENATE("'2018-05 (Д)'!T",TEXT(MATCH($C57,'2018-05 (Д)'!$C$2:$C$100,0)+1,0)))="Н/Д",AND(INDIRECT(CONCATENATE("'2018-06 (Д)'!T",TEXT(MATCH($C57,'2018-06 (Д)'!$C$2:$C$100,0)+1,0)))="Н/Д",INDIRECT(CONCATENATE("'2018-05 (Д)'!T",TEXT(MATCH($C57,'2018-05 (Д)'!$C$2:$C$100,0)+1,0))))),"Н/Д",((INDIRECT(CONCATENATE("'2018-06 (Д)'!T",TEXT(MATCH($C57,'2018-06 (Д)'!$C$2:$C$100,0)+1,0)))-INDIRECT(CONCATENATE("'2018-05 (Д)'!T",TEXT(MATCH($C57,'2018-05 (Д)'!$C$2:$C$100,0)+1,0))))/INDIRECT(CONCATENATE("'2018-05 (Д)'!T",TEXT(MATCH($C57,'2018-05 (Д)'!$C$2:$C$100,0)+1,0))))*100)</f>
        <v>-1.63285186483153</v>
      </c>
      <c r="FR57" s="9">
        <f ca="1">IF(OR(INDIRECT(CONCATENATE("'2018-07 (Д)'!T",TEXT(MATCH($C57,'2018-07 (Д)'!$C$2:$C$100,0)+1,0)))="Н/Д",INDIRECT(CONCATENATE("'2018-06 (Д)'!T",TEXT(MATCH($C57,'2018-06 (Д)'!$C$2:$C$100,0)+1,0)))="Н/Д",AND(INDIRECT(CONCATENATE("'2018-07 (Д)'!T",TEXT(MATCH($C57,'2018-07 (Д)'!$C$2:$C$100,0)+1,0)))="Н/Д",INDIRECT(CONCATENATE("'2018-06 (Д)'!T",TEXT(MATCH($C57,'2018-06 (Д)'!$C$2:$C$100,0)+1,0))))),"Н/Д",((INDIRECT(CONCATENATE("'2018-07 (Д)'!T",TEXT(MATCH($C57,'2018-07 (Д)'!$C$2:$C$100,0)+1,0)))-INDIRECT(CONCATENATE("'2018-06 (Д)'!T",TEXT(MATCH($C57,'2018-06 (Д)'!$C$2:$C$100,0)+1,0))))/INDIRECT(CONCATENATE("'2018-06 (Д)'!T",TEXT(MATCH($C57,'2018-06 (Д)'!$C$2:$C$100,0)+1,0))))*100)</f>
        <v>18.092328993020015</v>
      </c>
      <c r="FS57" s="9">
        <f ca="1">IF(OR(INDIRECT(CONCATENATE("'2018-08 (Д)'!T",TEXT(MATCH($C57,'2018-08 (Д)'!$C$2:$C$100,0)+1,0)))="Н/Д",INDIRECT(CONCATENATE("'2018-07 (Д)'!T",TEXT(MATCH($C57,'2018-07 (Д)'!$C$2:$C$100,0)+1,0)))="Н/Д",AND(INDIRECT(CONCATENATE("'2018-08 (Д)'!T",TEXT(MATCH($C57,'2018-08 (Д)'!$C$2:$C$100,0)+1,0)))="Н/Д",INDIRECT(CONCATENATE("'2018-07 (Д)'!T",TEXT(MATCH($C57,'2018-07 (Д)'!$C$2:$C$100,0)+1,0))))),"Н/Д",((INDIRECT(CONCATENATE("'2018-08 (Д)'!T",TEXT(MATCH($C57,'2018-08 (Д)'!$C$2:$C$100,0)+1,0)))-INDIRECT(CONCATENATE("'2018-07 (Д)'!T",TEXT(MATCH($C57,'2018-07 (Д)'!$C$2:$C$100,0)+1,0))))/INDIRECT(CONCATENATE("'2018-07 (Д)'!T",TEXT(MATCH($C57,'2018-07 (Д)'!$C$2:$C$100,0)+1,0))))*100)</f>
        <v>26.667064659782991</v>
      </c>
      <c r="FT57" s="9">
        <f ca="1">IF(OR(INDIRECT(CONCATENATE("'2018-09 (Д)'!T",TEXT(MATCH($C57,'2018-09 (Д)'!$C$2:$C$100,0)+1,0)))="Н/Д",INDIRECT(CONCATENATE("'2018-08 (Д)'!T",TEXT(MATCH($C57,'2018-08 (Д)'!$C$2:$C$100,0)+1,0)))="Н/Д",AND(INDIRECT(CONCATENATE("'2018-09 (Д)'!T",TEXT(MATCH($C57,'2018-09 (Д)'!$C$2:$C$100,0)+1,0)))="Н/Д",INDIRECT(CONCATENATE("'2018-08 (Д)'!T",TEXT(MATCH($C57,'2018-08 (Д)'!$C$2:$C$100,0)+1,0))))),"Н/Д",((INDIRECT(CONCATENATE("'2018-09 (Д)'!T",TEXT(MATCH($C57,'2018-09 (Д)'!$C$2:$C$100,0)+1,0)))-INDIRECT(CONCATENATE("'2018-08 (Д)'!T",TEXT(MATCH($C57,'2018-08 (Д)'!$C$2:$C$100,0)+1,0))))/INDIRECT(CONCATENATE("'2018-08 (Д)'!T",TEXT(MATCH($C57,'2018-08 (Д)'!$C$2:$C$100,0)+1,0))))*100)</f>
        <v>19.841074344943863</v>
      </c>
      <c r="FU57" s="9">
        <f ca="1">IF(OR(INDIRECT(CONCATENATE("'2018-10 (Д)'!T",TEXT(MATCH($C57,'2018-10 (Д)'!$C$2:$C$100,0)+1,0)))="Н/Д",INDIRECT(CONCATENATE("'2018-09 (Д)'!T",TEXT(MATCH($C57,'2018-09 (Д)'!$C$2:$C$100,0)+1,0)))="Н/Д",AND(INDIRECT(CONCATENATE("'2018-10 (Д)'!T",TEXT(MATCH($C57,'2018-10 (Д)'!$C$2:$C$100,0)+1,0)))="Н/Д",INDIRECT(CONCATENATE("'2018-09 (Д)'!T",TEXT(MATCH($C57,'2018-09 (Д)'!$C$2:$C$100,0)+1,0))))),"Н/Д",((INDIRECT(CONCATENATE("'2018-10 (Д)'!T",TEXT(MATCH($C57,'2018-10 (Д)'!$C$2:$C$100,0)+1,0)))-INDIRECT(CONCATENATE("'2018-09 (Д)'!T",TEXT(MATCH($C57,'2018-09 (Д)'!$C$2:$C$100,0)+1,0))))/INDIRECT(CONCATENATE("'2018-09 (Д)'!T",TEXT(MATCH($C57,'2018-09 (Д)'!$C$2:$C$100,0)+1,0))))*100)</f>
        <v>-30.566038402775742</v>
      </c>
      <c r="FV57" s="9">
        <f ca="1">IF(OR(INDIRECT(CONCATENATE("'2018-11 (Д)'!T",TEXT(MATCH($C57,'2018-11 (Д)'!$C$2:$C$100,0)+1,0)))="Н/Д",INDIRECT(CONCATENATE("'2018-10 (Д)'!T",TEXT(MATCH($C57,'2018-10 (Д)'!$C$2:$C$100,0)+1,0)))="Н/Д",AND(INDIRECT(CONCATENATE("'2018-11 (Д)'!T",TEXT(MATCH($C57,'2018-11 (Д)'!$C$2:$C$100,0)+1,0)))="Н/Д",INDIRECT(CONCATENATE("'2018-10 (Д)'!T",TEXT(MATCH($C57,'2018-10 (Д)'!$C$2:$C$100,0)+1,0))))),"Н/Д",((INDIRECT(CONCATENATE("'2018-11 (Д)'!T",TEXT(MATCH($C57,'2018-11 (Д)'!$C$2:$C$100,0)+1,0)))-INDIRECT(CONCATENATE("'2018-10 (Д)'!T",TEXT(MATCH($C57,'2018-10 (Д)'!$C$2:$C$100,0)+1,0))))/INDIRECT(CONCATENATE("'2018-10 (Д)'!T",TEXT(MATCH($C57,'2018-10 (Д)'!$C$2:$C$100,0)+1,0))))*100)</f>
        <v>27.638771420497861</v>
      </c>
      <c r="FW57" s="9">
        <f ca="1">IF(OR(INDIRECT(CONCATENATE("'2018-12 (Д)'!T",TEXT(MATCH($C57,'2018-12 (Д)'!$C$2:$C$100,0)+1,0)))="Н/Д",INDIRECT(CONCATENATE("'2018-11 (Д)'!T",TEXT(MATCH($C57,'2018-11 (Д)'!$C$2:$C$100,0)+1,0)))="Н/Д",AND(INDIRECT(CONCATENATE("'2018-12 (Д)'!T",TEXT(MATCH($C57,'2018-12 (Д)'!$C$2:$C$100,0)+1,0)))="Н/Д",INDIRECT(CONCATENATE("'2018-11 (Д)'!T",TEXT(MATCH($C57,'2018-11 (Д)'!$C$2:$C$100,0)+1,0))))),"Н/Д",((INDIRECT(CONCATENATE("'2018-12 (Д)'!T",TEXT(MATCH($C57,'2018-12 (Д)'!$C$2:$C$100,0)+1,0)))-INDIRECT(CONCATENATE("'2018-11 (Д)'!T",TEXT(MATCH($C57,'2018-11 (Д)'!$C$2:$C$100,0)+1,0))))/INDIRECT(CONCATENATE("'2018-11 (Д)'!T",TEXT(MATCH($C57,'2018-11 (Д)'!$C$2:$C$100,0)+1,0))))*100)</f>
        <v>-28.250293374741119</v>
      </c>
      <c r="FX57" s="9"/>
      <c r="FY57" s="9">
        <f ca="1">IF(OR(INDIRECT(CONCATENATE("'2018-03 (Д)'!U",TEXT(MATCH($C57,'2018-03 (Д)'!$C$2:$C$100,0)+1,0)))="Н/Д",INDIRECT(CONCATENATE("'2018-02 (Д)'!U",TEXT(MATCH($C57,'2018-02 (Д)'!$C$2:$C$100,0)+1,0)))="Н/Д",AND(INDIRECT(CONCATENATE("'2018-03 (Д)'!U",TEXT(MATCH($C57,'2018-03 (Д)'!$C$2:$C$100,0)+1,0)))="Н/Д",INDIRECT(CONCATENATE("'2018-02 (Д)'!U",TEXT(MATCH($C57,'2018-02 (Д)'!$C$2:$C$100,0)+1,0))))),"Н/Д",((INDIRECT(CONCATENATE("'2018-03 (Д)'!U",TEXT(MATCH($C57,'2018-03 (Д)'!$C$2:$C$100,0)+1,0)))-INDIRECT(CONCATENATE("'2018-02 (Д)'!U",TEXT(MATCH($C57,'2018-02 (Д)'!$C$2:$C$100,0)+1,0))))/INDIRECT(CONCATENATE("'2018-02 (Д)'!U",TEXT(MATCH($C57,'2018-02 (Д)'!$C$2:$C$100,0)+1,0))))*100)</f>
        <v>-61.118261486920076</v>
      </c>
      <c r="FZ57" s="9">
        <f ca="1">IF(OR(INDIRECT(CONCATENATE("'2018-04 (Д)'!U",TEXT(MATCH($C57,'2018-04 (Д)'!$C$2:$C$100,0)+1,0)))="Н/Д",INDIRECT(CONCATENATE("'2018-03 (Д)'!U",TEXT(MATCH($C57,'2018-03 (Д)'!$C$2:$C$100,0)+1,0)))="Н/Д",AND(INDIRECT(CONCATENATE("'2018-04 (Д)'!U",TEXT(MATCH($C57,'2018-04 (Д)'!$C$2:$C$100,0)+1,0)))="Н/Д",INDIRECT(CONCATENATE("'2018-03 (Д)'!U",TEXT(MATCH($C57,'2018-03 (Д)'!$C$2:$C$100,0)+1,0))))),"Н/Д",((INDIRECT(CONCATENATE("'2018-04 (Д)'!U",TEXT(MATCH($C57,'2018-04 (Д)'!$C$2:$C$100,0)+1,0)))-INDIRECT(CONCATENATE("'2018-03 (Д)'!U",TEXT(MATCH($C57,'2018-03 (Д)'!$C$2:$C$100,0)+1,0))))/INDIRECT(CONCATENATE("'2018-03 (Д)'!U",TEXT(MATCH($C57,'2018-03 (Д)'!$C$2:$C$100,0)+1,0))))*100)</f>
        <v>68.476851688859327</v>
      </c>
      <c r="GA57" s="9">
        <f ca="1">IF(OR(INDIRECT(CONCATENATE("'2018-05 (Д)'!U",TEXT(MATCH($C57,'2018-05 (Д)'!$C$2:$C$100,0)+1,0)))="Н/Д",INDIRECT(CONCATENATE("'2018-04 (Д)'!U",TEXT(MATCH($C57,'2018-04 (Д)'!$C$2:$C$100,0)+1,0)))="Н/Д",AND(INDIRECT(CONCATENATE("'2018-05 (Д)'!U",TEXT(MATCH($C57,'2018-05 (Д)'!$C$2:$C$100,0)+1,0)))="Н/Д",INDIRECT(CONCATENATE("'2018-04 (Д)'!U",TEXT(MATCH($C57,'2018-04 (Д)'!$C$2:$C$100,0)+1,0))))),"Н/Д",((INDIRECT(CONCATENATE("'2018-05 (Д)'!U",TEXT(MATCH($C57,'2018-05 (Д)'!$C$2:$C$100,0)+1,0)))-INDIRECT(CONCATENATE("'2018-04 (Д)'!U",TEXT(MATCH($C57,'2018-04 (Д)'!$C$2:$C$100,0)+1,0))))/INDIRECT(CONCATENATE("'2018-04 (Д)'!U",TEXT(MATCH($C57,'2018-04 (Д)'!$C$2:$C$100,0)+1,0))))*100)</f>
        <v>203.1427285092422</v>
      </c>
      <c r="GB57" s="9">
        <f ca="1">IF(OR(INDIRECT(CONCATENATE("'2018-06 (Д)'!U",TEXT(MATCH($C57,'2018-06 (Д)'!$C$2:$C$100,0)+1,0)))="Н/Д",INDIRECT(CONCATENATE("'2018-05 (Д)'!U",TEXT(MATCH($C57,'2018-05 (Д)'!$C$2:$C$100,0)+1,0)))="Н/Д",AND(INDIRECT(CONCATENATE("'2018-06 (Д)'!U",TEXT(MATCH($C57,'2018-06 (Д)'!$C$2:$C$100,0)+1,0)))="Н/Д",INDIRECT(CONCATENATE("'2018-05 (Д)'!U",TEXT(MATCH($C57,'2018-05 (Д)'!$C$2:$C$100,0)+1,0))))),"Н/Д",((INDIRECT(CONCATENATE("'2018-06 (Д)'!U",TEXT(MATCH($C57,'2018-06 (Д)'!$C$2:$C$100,0)+1,0)))-INDIRECT(CONCATENATE("'2018-05 (Д)'!U",TEXT(MATCH($C57,'2018-05 (Д)'!$C$2:$C$100,0)+1,0))))/INDIRECT(CONCATENATE("'2018-05 (Д)'!U",TEXT(MATCH($C57,'2018-05 (Д)'!$C$2:$C$100,0)+1,0))))*100)</f>
        <v>-25.248714922893196</v>
      </c>
      <c r="GC57" s="9">
        <f ca="1">IF(OR(INDIRECT(CONCATENATE("'2018-07 (Д)'!U",TEXT(MATCH($C57,'2018-07 (Д)'!$C$2:$C$100,0)+1,0)))="Н/Д",INDIRECT(CONCATENATE("'2018-06 (Д)'!U",TEXT(MATCH($C57,'2018-06 (Д)'!$C$2:$C$100,0)+1,0)))="Н/Д",AND(INDIRECT(CONCATENATE("'2018-07 (Д)'!U",TEXT(MATCH($C57,'2018-07 (Д)'!$C$2:$C$100,0)+1,0)))="Н/Д",INDIRECT(CONCATENATE("'2018-06 (Д)'!U",TEXT(MATCH($C57,'2018-06 (Д)'!$C$2:$C$100,0)+1,0))))),"Н/Д",((INDIRECT(CONCATENATE("'2018-07 (Д)'!U",TEXT(MATCH($C57,'2018-07 (Д)'!$C$2:$C$100,0)+1,0)))-INDIRECT(CONCATENATE("'2018-06 (Д)'!U",TEXT(MATCH($C57,'2018-06 (Д)'!$C$2:$C$100,0)+1,0))))/INDIRECT(CONCATENATE("'2018-06 (Д)'!U",TEXT(MATCH($C57,'2018-06 (Д)'!$C$2:$C$100,0)+1,0))))*100)</f>
        <v>-47.315046042630321</v>
      </c>
      <c r="GD57" s="9">
        <f ca="1">IF(OR(INDIRECT(CONCATENATE("'2018-08 (Д)'!U",TEXT(MATCH($C57,'2018-08 (Д)'!$C$2:$C$100,0)+1,0)))="Н/Д",INDIRECT(CONCATENATE("'2018-07 (Д)'!U",TEXT(MATCH($C57,'2018-07 (Д)'!$C$2:$C$100,0)+1,0)))="Н/Д",AND(INDIRECT(CONCATENATE("'2018-08 (Д)'!U",TEXT(MATCH($C57,'2018-08 (Д)'!$C$2:$C$100,0)+1,0)))="Н/Д",INDIRECT(CONCATENATE("'2018-07 (Д)'!U",TEXT(MATCH($C57,'2018-07 (Д)'!$C$2:$C$100,0)+1,0))))),"Н/Д",((INDIRECT(CONCATENATE("'2018-08 (Д)'!U",TEXT(MATCH($C57,'2018-08 (Д)'!$C$2:$C$100,0)+1,0)))-INDIRECT(CONCATENATE("'2018-07 (Д)'!U",TEXT(MATCH($C57,'2018-07 (Д)'!$C$2:$C$100,0)+1,0))))/INDIRECT(CONCATENATE("'2018-07 (Д)'!U",TEXT(MATCH($C57,'2018-07 (Д)'!$C$2:$C$100,0)+1,0))))*100)</f>
        <v>22.75779675530929</v>
      </c>
      <c r="GE57" s="9">
        <f ca="1">IF(OR(INDIRECT(CONCATENATE("'2018-09 (Д)'!U",TEXT(MATCH($C57,'2018-09 (Д)'!$C$2:$C$100,0)+1,0)))="Н/Д",INDIRECT(CONCATENATE("'2018-08 (Д)'!U",TEXT(MATCH($C57,'2018-08 (Д)'!$C$2:$C$100,0)+1,0)))="Н/Д",AND(INDIRECT(CONCATENATE("'2018-09 (Д)'!U",TEXT(MATCH($C57,'2018-09 (Д)'!$C$2:$C$100,0)+1,0)))="Н/Д",INDIRECT(CONCATENATE("'2018-08 (Д)'!U",TEXT(MATCH($C57,'2018-08 (Д)'!$C$2:$C$100,0)+1,0))))),"Н/Д",((INDIRECT(CONCATENATE("'2018-09 (Д)'!U",TEXT(MATCH($C57,'2018-09 (Д)'!$C$2:$C$100,0)+1,0)))-INDIRECT(CONCATENATE("'2018-08 (Д)'!U",TEXT(MATCH($C57,'2018-08 (Д)'!$C$2:$C$100,0)+1,0))))/INDIRECT(CONCATENATE("'2018-08 (Д)'!U",TEXT(MATCH($C57,'2018-08 (Д)'!$C$2:$C$100,0)+1,0))))*100)</f>
        <v>14.322984455423683</v>
      </c>
      <c r="GF57" s="9">
        <f ca="1">IF(OR(INDIRECT(CONCATENATE("'2018-10 (Д)'!U",TEXT(MATCH($C57,'2018-10 (Д)'!$C$2:$C$100,0)+1,0)))="Н/Д",INDIRECT(CONCATENATE("'2018-09 (Д)'!U",TEXT(MATCH($C57,'2018-09 (Д)'!$C$2:$C$100,0)+1,0)))="Н/Д",AND(INDIRECT(CONCATENATE("'2018-10 (Д)'!U",TEXT(MATCH($C57,'2018-10 (Д)'!$C$2:$C$100,0)+1,0)))="Н/Д",INDIRECT(CONCATENATE("'2018-09 (Д)'!U",TEXT(MATCH($C57,'2018-09 (Д)'!$C$2:$C$100,0)+1,0))))),"Н/Д",((INDIRECT(CONCATENATE("'2018-10 (Д)'!U",TEXT(MATCH($C57,'2018-10 (Д)'!$C$2:$C$100,0)+1,0)))-INDIRECT(CONCATENATE("'2018-09 (Д)'!U",TEXT(MATCH($C57,'2018-09 (Д)'!$C$2:$C$100,0)+1,0))))/INDIRECT(CONCATENATE("'2018-09 (Д)'!U",TEXT(MATCH($C57,'2018-09 (Д)'!$C$2:$C$100,0)+1,0))))*100)</f>
        <v>-48.321753112832297</v>
      </c>
      <c r="GG57" s="9">
        <f ca="1">IF(OR(INDIRECT(CONCATENATE("'2018-11 (Д)'!U",TEXT(MATCH($C57,'2018-11 (Д)'!$C$2:$C$100,0)+1,0)))="Н/Д",INDIRECT(CONCATENATE("'2018-10 (Д)'!U",TEXT(MATCH($C57,'2018-10 (Д)'!$C$2:$C$100,0)+1,0)))="Н/Д",AND(INDIRECT(CONCATENATE("'2018-11 (Д)'!U",TEXT(MATCH($C57,'2018-11 (Д)'!$C$2:$C$100,0)+1,0)))="Н/Д",INDIRECT(CONCATENATE("'2018-10 (Д)'!U",TEXT(MATCH($C57,'2018-10 (Д)'!$C$2:$C$100,0)+1,0))))),"Н/Д",((INDIRECT(CONCATENATE("'2018-11 (Д)'!U",TEXT(MATCH($C57,'2018-11 (Д)'!$C$2:$C$100,0)+1,0)))-INDIRECT(CONCATENATE("'2018-10 (Д)'!U",TEXT(MATCH($C57,'2018-10 (Д)'!$C$2:$C$100,0)+1,0))))/INDIRECT(CONCATENATE("'2018-10 (Д)'!U",TEXT(MATCH($C57,'2018-10 (Д)'!$C$2:$C$100,0)+1,0))))*100)</f>
        <v>20.616115283827273</v>
      </c>
      <c r="GH57" s="9">
        <f ca="1">IF(OR(INDIRECT(CONCATENATE("'2018-12 (Д)'!U",TEXT(MATCH($C57,'2018-12 (Д)'!$C$2:$C$100,0)+1,0)))="Н/Д",INDIRECT(CONCATENATE("'2018-11 (Д)'!U",TEXT(MATCH($C57,'2018-11 (Д)'!$C$2:$C$100,0)+1,0)))="Н/Д",AND(INDIRECT(CONCATENATE("'2018-12 (Д)'!U",TEXT(MATCH($C57,'2018-12 (Д)'!$C$2:$C$100,0)+1,0)))="Н/Д",INDIRECT(CONCATENATE("'2018-11 (Д)'!U",TEXT(MATCH($C57,'2018-11 (Д)'!$C$2:$C$100,0)+1,0))))),"Н/Д",((INDIRECT(CONCATENATE("'2018-12 (Д)'!U",TEXT(MATCH($C57,'2018-12 (Д)'!$C$2:$C$100,0)+1,0)))-INDIRECT(CONCATENATE("'2018-11 (Д)'!U",TEXT(MATCH($C57,'2018-11 (Д)'!$C$2:$C$100,0)+1,0))))/INDIRECT(CONCATENATE("'2018-11 (Д)'!U",TEXT(MATCH($C57,'2018-11 (Д)'!$C$2:$C$100,0)+1,0))))*100)</f>
        <v>57.472153269265625</v>
      </c>
      <c r="GI57" s="9"/>
      <c r="GJ57" s="9">
        <f ca="1">IF(OR(INDIRECT(CONCATENATE("'2018-03 (Д)'!V",TEXT(MATCH($C57,'2018-03 (Д)'!$C$2:$C$100,0)+1,0)))="Н/Д",INDIRECT(CONCATENATE("'2018-02 (Д)'!V",TEXT(MATCH($C57,'2018-02 (Д)'!$C$2:$C$100,0)+1,0)))="Н/Д",AND(INDIRECT(CONCATENATE("'2018-03 (Д)'!V",TEXT(MATCH($C57,'2018-03 (Д)'!$C$2:$C$100,0)+1,0)))="Н/Д",INDIRECT(CONCATENATE("'2018-02 (Д)'!V",TEXT(MATCH($C57,'2018-02 (Д)'!$C$2:$C$100,0)+1,0))))),"Н/Д",((INDIRECT(CONCATENATE("'2018-03 (Д)'!V",TEXT(MATCH($C57,'2018-03 (Д)'!$C$2:$C$100,0)+1,0)))-INDIRECT(CONCATENATE("'2018-02 (Д)'!V",TEXT(MATCH($C57,'2018-02 (Д)'!$C$2:$C$100,0)+1,0))))/INDIRECT(CONCATENATE("'2018-02 (Д)'!V",TEXT(MATCH($C57,'2018-02 (Д)'!$C$2:$C$100,0)+1,0))))*100)</f>
        <v>38.231523316796142</v>
      </c>
      <c r="GK57" s="9">
        <f ca="1">IF(OR(INDIRECT(CONCATENATE("'2018-04 (Д)'!V",TEXT(MATCH($C57,'2018-04 (Д)'!$C$2:$C$100,0)+1,0)))="Н/Д",INDIRECT(CONCATENATE("'2018-03 (Д)'!V",TEXT(MATCH($C57,'2018-03 (Д)'!$C$2:$C$100,0)+1,0)))="Н/Д",AND(INDIRECT(CONCATENATE("'2018-04 (Д)'!V",TEXT(MATCH($C57,'2018-04 (Д)'!$C$2:$C$100,0)+1,0)))="Н/Д",INDIRECT(CONCATENATE("'2018-03 (Д)'!V",TEXT(MATCH($C57,'2018-03 (Д)'!$C$2:$C$100,0)+1,0))))),"Н/Д",((INDIRECT(CONCATENATE("'2018-04 (Д)'!V",TEXT(MATCH($C57,'2018-04 (Д)'!$C$2:$C$100,0)+1,0)))-INDIRECT(CONCATENATE("'2018-03 (Д)'!V",TEXT(MATCH($C57,'2018-03 (Д)'!$C$2:$C$100,0)+1,0))))/INDIRECT(CONCATENATE("'2018-03 (Д)'!V",TEXT(MATCH($C57,'2018-03 (Д)'!$C$2:$C$100,0)+1,0))))*100)</f>
        <v>-17.097867640861335</v>
      </c>
      <c r="GL57" s="9">
        <f ca="1">IF(OR(INDIRECT(CONCATENATE("'2018-05 (Д)'!V",TEXT(MATCH($C57,'2018-05 (Д)'!$C$2:$C$100,0)+1,0)))="Н/Д",INDIRECT(CONCATENATE("'2018-04 (Д)'!V",TEXT(MATCH($C57,'2018-04 (Д)'!$C$2:$C$100,0)+1,0)))="Н/Д",AND(INDIRECT(CONCATENATE("'2018-05 (Д)'!V",TEXT(MATCH($C57,'2018-05 (Д)'!$C$2:$C$100,0)+1,0)))="Н/Д",INDIRECT(CONCATENATE("'2018-04 (Д)'!V",TEXT(MATCH($C57,'2018-04 (Д)'!$C$2:$C$100,0)+1,0))))),"Н/Д",((INDIRECT(CONCATENATE("'2018-05 (Д)'!V",TEXT(MATCH($C57,'2018-05 (Д)'!$C$2:$C$100,0)+1,0)))-INDIRECT(CONCATENATE("'2018-04 (Д)'!V",TEXT(MATCH($C57,'2018-04 (Д)'!$C$2:$C$100,0)+1,0))))/INDIRECT(CONCATENATE("'2018-04 (Д)'!V",TEXT(MATCH($C57,'2018-04 (Д)'!$C$2:$C$100,0)+1,0))))*100)</f>
        <v>30.696393770148887</v>
      </c>
      <c r="GM57" s="9">
        <f ca="1">IF(OR(INDIRECT(CONCATENATE("'2018-06 (Д)'!V",TEXT(MATCH($C57,'2018-06 (Д)'!$C$2:$C$100,0)+1,0)))="Н/Д",INDIRECT(CONCATENATE("'2018-05 (Д)'!V",TEXT(MATCH($C57,'2018-05 (Д)'!$C$2:$C$100,0)+1,0)))="Н/Д",AND(INDIRECT(CONCATENATE("'2018-06 (Д)'!V",TEXT(MATCH($C57,'2018-06 (Д)'!$C$2:$C$100,0)+1,0)))="Н/Д",INDIRECT(CONCATENATE("'2018-05 (Д)'!V",TEXT(MATCH($C57,'2018-05 (Д)'!$C$2:$C$100,0)+1,0))))),"Н/Д",((INDIRECT(CONCATENATE("'2018-06 (Д)'!V",TEXT(MATCH($C57,'2018-06 (Д)'!$C$2:$C$100,0)+1,0)))-INDIRECT(CONCATENATE("'2018-05 (Д)'!V",TEXT(MATCH($C57,'2018-05 (Д)'!$C$2:$C$100,0)+1,0))))/INDIRECT(CONCATENATE("'2018-05 (Д)'!V",TEXT(MATCH($C57,'2018-05 (Д)'!$C$2:$C$100,0)+1,0))))*100)</f>
        <v>-7.648142939059313</v>
      </c>
      <c r="GN57" s="9">
        <f ca="1">IF(OR(INDIRECT(CONCATENATE("'2018-07 (Д)'!V",TEXT(MATCH($C57,'2018-07 (Д)'!$C$2:$C$100,0)+1,0)))="Н/Д",INDIRECT(CONCATENATE("'2018-06 (Д)'!V",TEXT(MATCH($C57,'2018-06 (Д)'!$C$2:$C$100,0)+1,0)))="Н/Д",AND(INDIRECT(CONCATENATE("'2018-07 (Д)'!V",TEXT(MATCH($C57,'2018-07 (Д)'!$C$2:$C$100,0)+1,0)))="Н/Д",INDIRECT(CONCATENATE("'2018-06 (Д)'!V",TEXT(MATCH($C57,'2018-06 (Д)'!$C$2:$C$100,0)+1,0))))),"Н/Д",((INDIRECT(CONCATENATE("'2018-07 (Д)'!V",TEXT(MATCH($C57,'2018-07 (Д)'!$C$2:$C$100,0)+1,0)))-INDIRECT(CONCATENATE("'2018-06 (Д)'!V",TEXT(MATCH($C57,'2018-06 (Д)'!$C$2:$C$100,0)+1,0))))/INDIRECT(CONCATENATE("'2018-06 (Д)'!V",TEXT(MATCH($C57,'2018-06 (Д)'!$C$2:$C$100,0)+1,0))))*100)</f>
        <v>22.995070800703143</v>
      </c>
      <c r="GO57" s="9">
        <f ca="1">IF(OR(INDIRECT(CONCATENATE("'2018-08 (Д)'!V",TEXT(MATCH($C57,'2018-08 (Д)'!$C$2:$C$100,0)+1,0)))="Н/Д",INDIRECT(CONCATENATE("'2018-07 (Д)'!V",TEXT(MATCH($C57,'2018-07 (Д)'!$C$2:$C$100,0)+1,0)))="Н/Д",AND(INDIRECT(CONCATENATE("'2018-08 (Д)'!V",TEXT(MATCH($C57,'2018-08 (Д)'!$C$2:$C$100,0)+1,0)))="Н/Д",INDIRECT(CONCATENATE("'2018-07 (Д)'!V",TEXT(MATCH($C57,'2018-07 (Д)'!$C$2:$C$100,0)+1,0))))),"Н/Д",((INDIRECT(CONCATENATE("'2018-08 (Д)'!V",TEXT(MATCH($C57,'2018-08 (Д)'!$C$2:$C$100,0)+1,0)))-INDIRECT(CONCATENATE("'2018-07 (Д)'!V",TEXT(MATCH($C57,'2018-07 (Д)'!$C$2:$C$100,0)+1,0))))/INDIRECT(CONCATENATE("'2018-07 (Д)'!V",TEXT(MATCH($C57,'2018-07 (Д)'!$C$2:$C$100,0)+1,0))))*100)</f>
        <v>-27.372108350429812</v>
      </c>
      <c r="GP57" s="9">
        <f ca="1">IF(OR(INDIRECT(CONCATENATE("'2018-09 (Д)'!V",TEXT(MATCH($C57,'2018-09 (Д)'!$C$2:$C$100,0)+1,0)))="Н/Д",INDIRECT(CONCATENATE("'2018-08 (Д)'!V",TEXT(MATCH($C57,'2018-08 (Д)'!$C$2:$C$100,0)+1,0)))="Н/Д",AND(INDIRECT(CONCATENATE("'2018-09 (Д)'!V",TEXT(MATCH($C57,'2018-09 (Д)'!$C$2:$C$100,0)+1,0)))="Н/Д",INDIRECT(CONCATENATE("'2018-08 (Д)'!V",TEXT(MATCH($C57,'2018-08 (Д)'!$C$2:$C$100,0)+1,0))))),"Н/Д",((INDIRECT(CONCATENATE("'2018-09 (Д)'!V",TEXT(MATCH($C57,'2018-09 (Д)'!$C$2:$C$100,0)+1,0)))-INDIRECT(CONCATENATE("'2018-08 (Д)'!V",TEXT(MATCH($C57,'2018-08 (Д)'!$C$2:$C$100,0)+1,0))))/INDIRECT(CONCATENATE("'2018-08 (Д)'!V",TEXT(MATCH($C57,'2018-08 (Д)'!$C$2:$C$100,0)+1,0))))*100)</f>
        <v>-0.30050413721161623</v>
      </c>
      <c r="GQ57" s="9">
        <f ca="1">IF(OR(INDIRECT(CONCATENATE("'2018-10 (Д)'!V",TEXT(MATCH($C57,'2018-10 (Д)'!$C$2:$C$100,0)+1,0)))="Н/Д",INDIRECT(CONCATENATE("'2018-09 (Д)'!V",TEXT(MATCH($C57,'2018-09 (Д)'!$C$2:$C$100,0)+1,0)))="Н/Д",AND(INDIRECT(CONCATENATE("'2018-10 (Д)'!V",TEXT(MATCH($C57,'2018-10 (Д)'!$C$2:$C$100,0)+1,0)))="Н/Д",INDIRECT(CONCATENATE("'2018-09 (Д)'!V",TEXT(MATCH($C57,'2018-09 (Д)'!$C$2:$C$100,0)+1,0))))),"Н/Д",((INDIRECT(CONCATENATE("'2018-10 (Д)'!V",TEXT(MATCH($C57,'2018-10 (Д)'!$C$2:$C$100,0)+1,0)))-INDIRECT(CONCATENATE("'2018-09 (Д)'!V",TEXT(MATCH($C57,'2018-09 (Д)'!$C$2:$C$100,0)+1,0))))/INDIRECT(CONCATENATE("'2018-09 (Д)'!V",TEXT(MATCH($C57,'2018-09 (Д)'!$C$2:$C$100,0)+1,0))))*100)</f>
        <v>-1.6923180545223639</v>
      </c>
      <c r="GR57" s="9">
        <f ca="1">IF(OR(INDIRECT(CONCATENATE("'2018-11 (Д)'!V",TEXT(MATCH($C57,'2018-11 (Д)'!$C$2:$C$100,0)+1,0)))="Н/Д",INDIRECT(CONCATENATE("'2018-10 (Д)'!V",TEXT(MATCH($C57,'2018-10 (Д)'!$C$2:$C$100,0)+1,0)))="Н/Д",AND(INDIRECT(CONCATENATE("'2018-11 (Д)'!V",TEXT(MATCH($C57,'2018-11 (Д)'!$C$2:$C$100,0)+1,0)))="Н/Д",INDIRECT(CONCATENATE("'2018-10 (Д)'!V",TEXT(MATCH($C57,'2018-10 (Д)'!$C$2:$C$100,0)+1,0))))),"Н/Д",((INDIRECT(CONCATENATE("'2018-11 (Д)'!V",TEXT(MATCH($C57,'2018-11 (Д)'!$C$2:$C$100,0)+1,0)))-INDIRECT(CONCATENATE("'2018-10 (Д)'!V",TEXT(MATCH($C57,'2018-10 (Д)'!$C$2:$C$100,0)+1,0))))/INDIRECT(CONCATENATE("'2018-10 (Д)'!V",TEXT(MATCH($C57,'2018-10 (Д)'!$C$2:$C$100,0)+1,0))))*100)</f>
        <v>-7.5014791897323105</v>
      </c>
      <c r="GS57" s="9">
        <f ca="1">IF(OR(INDIRECT(CONCATENATE("'2018-12 (Д)'!V",TEXT(MATCH($C57,'2018-12 (Д)'!$C$2:$C$100,0)+1,0)))="Н/Д",INDIRECT(CONCATENATE("'2018-11 (Д)'!V",TEXT(MATCH($C57,'2018-11 (Д)'!$C$2:$C$100,0)+1,0)))="Н/Д",AND(INDIRECT(CONCATENATE("'2018-12 (Д)'!V",TEXT(MATCH($C57,'2018-12 (Д)'!$C$2:$C$100,0)+1,0)))="Н/Д",INDIRECT(CONCATENATE("'2018-11 (Д)'!V",TEXT(MATCH($C57,'2018-11 (Д)'!$C$2:$C$100,0)+1,0))))),"Н/Д",((INDIRECT(CONCATENATE("'2018-12 (Д)'!V",TEXT(MATCH($C57,'2018-12 (Д)'!$C$2:$C$100,0)+1,0)))-INDIRECT(CONCATENATE("'2018-11 (Д)'!V",TEXT(MATCH($C57,'2018-11 (Д)'!$C$2:$C$100,0)+1,0))))/INDIRECT(CONCATENATE("'2018-11 (Д)'!V",TEXT(MATCH($C57,'2018-11 (Д)'!$C$2:$C$100,0)+1,0))))*100)</f>
        <v>17.765765510409633</v>
      </c>
      <c r="GT57" s="9"/>
      <c r="GU57" s="9">
        <f ca="1">IF(OR(INDIRECT(CONCATENATE("'2018-03 (Д)'!W",TEXT(MATCH($C57,'2018-03 (Д)'!$C$2:$C$100,0)+1,0)))="Н/Д",INDIRECT(CONCATENATE("'2018-02 (Д)'!W",TEXT(MATCH($C57,'2018-02 (Д)'!$C$2:$C$100,0)+1,0)))="Н/Д",AND(INDIRECT(CONCATENATE("'2018-03 (Д)'!W",TEXT(MATCH($C57,'2018-03 (Д)'!$C$2:$C$100,0)+1,0)))="Н/Д",INDIRECT(CONCATENATE("'2018-02 (Д)'!W",TEXT(MATCH($C57,'2018-02 (Д)'!$C$2:$C$100,0)+1,0))))),"Н/Д",((INDIRECT(CONCATENATE("'2018-03 (Д)'!W",TEXT(MATCH($C57,'2018-03 (Д)'!$C$2:$C$100,0)+1,0)))-INDIRECT(CONCATENATE("'2018-02 (Д)'!W",TEXT(MATCH($C57,'2018-02 (Д)'!$C$2:$C$100,0)+1,0))))/INDIRECT(CONCATENATE("'2018-02 (Д)'!W",TEXT(MATCH($C57,'2018-02 (Д)'!$C$2:$C$100,0)+1,0))))*100)</f>
        <v>17.665474848893208</v>
      </c>
      <c r="GV57" s="9">
        <f ca="1">IF(OR(INDIRECT(CONCATENATE("'2018-04 (Д)'!W",TEXT(MATCH($C57,'2018-04 (Д)'!$C$2:$C$100,0)+1,0)))="Н/Д",INDIRECT(CONCATENATE("'2018-03 (Д)'!W",TEXT(MATCH($C57,'2018-03 (Д)'!$C$2:$C$100,0)+1,0)))="Н/Д",AND(INDIRECT(CONCATENATE("'2018-04 (Д)'!W",TEXT(MATCH($C57,'2018-04 (Д)'!$C$2:$C$100,0)+1,0)))="Н/Д",INDIRECT(CONCATENATE("'2018-03 (Д)'!W",TEXT(MATCH($C57,'2018-03 (Д)'!$C$2:$C$100,0)+1,0))))),"Н/Д",((INDIRECT(CONCATENATE("'2018-04 (Д)'!W",TEXT(MATCH($C57,'2018-04 (Д)'!$C$2:$C$100,0)+1,0)))-INDIRECT(CONCATENATE("'2018-03 (Д)'!W",TEXT(MATCH($C57,'2018-03 (Д)'!$C$2:$C$100,0)+1,0))))/INDIRECT(CONCATENATE("'2018-03 (Д)'!W",TEXT(MATCH($C57,'2018-03 (Д)'!$C$2:$C$100,0)+1,0))))*100)</f>
        <v>45.413418437644225</v>
      </c>
      <c r="GW57" s="9">
        <f ca="1">IF(OR(INDIRECT(CONCATENATE("'2018-05 (Д)'!W",TEXT(MATCH($C57,'2018-05 (Д)'!$C$2:$C$100,0)+1,0)))="Н/Д",INDIRECT(CONCATENATE("'2018-04 (Д)'!W",TEXT(MATCH($C57,'2018-04 (Д)'!$C$2:$C$100,0)+1,0)))="Н/Д",AND(INDIRECT(CONCATENATE("'2018-05 (Д)'!W",TEXT(MATCH($C57,'2018-05 (Д)'!$C$2:$C$100,0)+1,0)))="Н/Д",INDIRECT(CONCATENATE("'2018-04 (Д)'!W",TEXT(MATCH($C57,'2018-04 (Д)'!$C$2:$C$100,0)+1,0))))),"Н/Д",((INDIRECT(CONCATENATE("'2018-05 (Д)'!W",TEXT(MATCH($C57,'2018-05 (Д)'!$C$2:$C$100,0)+1,0)))-INDIRECT(CONCATENATE("'2018-04 (Д)'!W",TEXT(MATCH($C57,'2018-04 (Д)'!$C$2:$C$100,0)+1,0))))/INDIRECT(CONCATENATE("'2018-04 (Д)'!W",TEXT(MATCH($C57,'2018-04 (Д)'!$C$2:$C$100,0)+1,0))))*100)</f>
        <v>0.62630397343330535</v>
      </c>
      <c r="GX57" s="9">
        <f ca="1">IF(OR(INDIRECT(CONCATENATE("'2018-06 (Д)'!W",TEXT(MATCH($C57,'2018-06 (Д)'!$C$2:$C$100,0)+1,0)))="Н/Д",INDIRECT(CONCATENATE("'2018-05 (Д)'!W",TEXT(MATCH($C57,'2018-05 (Д)'!$C$2:$C$100,0)+1,0)))="Н/Д",AND(INDIRECT(CONCATENATE("'2018-06 (Д)'!W",TEXT(MATCH($C57,'2018-06 (Д)'!$C$2:$C$100,0)+1,0)))="Н/Д",INDIRECT(CONCATENATE("'2018-05 (Д)'!W",TEXT(MATCH($C57,'2018-05 (Д)'!$C$2:$C$100,0)+1,0))))),"Н/Д",((INDIRECT(CONCATENATE("'2018-06 (Д)'!W",TEXT(MATCH($C57,'2018-06 (Д)'!$C$2:$C$100,0)+1,0)))-INDIRECT(CONCATENATE("'2018-05 (Д)'!W",TEXT(MATCH($C57,'2018-05 (Д)'!$C$2:$C$100,0)+1,0))))/INDIRECT(CONCATENATE("'2018-05 (Д)'!W",TEXT(MATCH($C57,'2018-05 (Д)'!$C$2:$C$100,0)+1,0))))*100)</f>
        <v>-6.609012713255213</v>
      </c>
      <c r="GY57" s="9">
        <f ca="1">IF(OR(INDIRECT(CONCATENATE("'2018-07 (Д)'!W",TEXT(MATCH($C57,'2018-07 (Д)'!$C$2:$C$100,0)+1,0)))="Н/Д",INDIRECT(CONCATENATE("'2018-06 (Д)'!W",TEXT(MATCH($C57,'2018-06 (Д)'!$C$2:$C$100,0)+1,0)))="Н/Д",AND(INDIRECT(CONCATENATE("'2018-07 (Д)'!W",TEXT(MATCH($C57,'2018-07 (Д)'!$C$2:$C$100,0)+1,0)))="Н/Д",INDIRECT(CONCATENATE("'2018-06 (Д)'!W",TEXT(MATCH($C57,'2018-06 (Д)'!$C$2:$C$100,0)+1,0))))),"Н/Д",((INDIRECT(CONCATENATE("'2018-07 (Д)'!W",TEXT(MATCH($C57,'2018-07 (Д)'!$C$2:$C$100,0)+1,0)))-INDIRECT(CONCATENATE("'2018-06 (Д)'!W",TEXT(MATCH($C57,'2018-06 (Д)'!$C$2:$C$100,0)+1,0))))/INDIRECT(CONCATENATE("'2018-06 (Д)'!W",TEXT(MATCH($C57,'2018-06 (Д)'!$C$2:$C$100,0)+1,0))))*100)</f>
        <v>-11.775170009167269</v>
      </c>
      <c r="GZ57" s="9">
        <f ca="1">IF(OR(INDIRECT(CONCATENATE("'2018-08 (Д)'!W",TEXT(MATCH($C57,'2018-08 (Д)'!$C$2:$C$100,0)+1,0)))="Н/Д",INDIRECT(CONCATENATE("'2018-07 (Д)'!W",TEXT(MATCH($C57,'2018-07 (Д)'!$C$2:$C$100,0)+1,0)))="Н/Д",AND(INDIRECT(CONCATENATE("'2018-08 (Д)'!W",TEXT(MATCH($C57,'2018-08 (Д)'!$C$2:$C$100,0)+1,0)))="Н/Д",INDIRECT(CONCATENATE("'2018-07 (Д)'!W",TEXT(MATCH($C57,'2018-07 (Д)'!$C$2:$C$100,0)+1,0))))),"Н/Д",((INDIRECT(CONCATENATE("'2018-08 (Д)'!W",TEXT(MATCH($C57,'2018-08 (Д)'!$C$2:$C$100,0)+1,0)))-INDIRECT(CONCATENATE("'2018-07 (Д)'!W",TEXT(MATCH($C57,'2018-07 (Д)'!$C$2:$C$100,0)+1,0))))/INDIRECT(CONCATENATE("'2018-07 (Д)'!W",TEXT(MATCH($C57,'2018-07 (Д)'!$C$2:$C$100,0)+1,0))))*100)</f>
        <v>19.828186033063091</v>
      </c>
      <c r="HA57" s="9">
        <f ca="1">IF(OR(INDIRECT(CONCATENATE("'2018-09 (Д)'!W",TEXT(MATCH($C57,'2018-09 (Д)'!$C$2:$C$100,0)+1,0)))="Н/Д",INDIRECT(CONCATENATE("'2018-08 (Д)'!W",TEXT(MATCH($C57,'2018-08 (Д)'!$C$2:$C$100,0)+1,0)))="Н/Д",AND(INDIRECT(CONCATENATE("'2018-09 (Д)'!W",TEXT(MATCH($C57,'2018-09 (Д)'!$C$2:$C$100,0)+1,0)))="Н/Д",INDIRECT(CONCATENATE("'2018-08 (Д)'!W",TEXT(MATCH($C57,'2018-08 (Д)'!$C$2:$C$100,0)+1,0))))),"Н/Д",((INDIRECT(CONCATENATE("'2018-09 (Д)'!W",TEXT(MATCH($C57,'2018-09 (Д)'!$C$2:$C$100,0)+1,0)))-INDIRECT(CONCATENATE("'2018-08 (Д)'!W",TEXT(MATCH($C57,'2018-08 (Д)'!$C$2:$C$100,0)+1,0))))/INDIRECT(CONCATENATE("'2018-08 (Д)'!W",TEXT(MATCH($C57,'2018-08 (Д)'!$C$2:$C$100,0)+1,0))))*100)</f>
        <v>-19.752955073396915</v>
      </c>
      <c r="HB57" s="9">
        <f ca="1">IF(OR(INDIRECT(CONCATENATE("'2018-10 (Д)'!W",TEXT(MATCH($C57,'2018-10 (Д)'!$C$2:$C$100,0)+1,0)))="Н/Д",INDIRECT(CONCATENATE("'2018-09 (Д)'!W",TEXT(MATCH($C57,'2018-09 (Д)'!$C$2:$C$100,0)+1,0)))="Н/Д",AND(INDIRECT(CONCATENATE("'2018-10 (Д)'!W",TEXT(MATCH($C57,'2018-10 (Д)'!$C$2:$C$100,0)+1,0)))="Н/Д",INDIRECT(CONCATENATE("'2018-09 (Д)'!W",TEXT(MATCH($C57,'2018-09 (Д)'!$C$2:$C$100,0)+1,0))))),"Н/Д",((INDIRECT(CONCATENATE("'2018-10 (Д)'!W",TEXT(MATCH($C57,'2018-10 (Д)'!$C$2:$C$100,0)+1,0)))-INDIRECT(CONCATENATE("'2018-09 (Д)'!W",TEXT(MATCH($C57,'2018-09 (Д)'!$C$2:$C$100,0)+1,0))))/INDIRECT(CONCATENATE("'2018-09 (Д)'!W",TEXT(MATCH($C57,'2018-09 (Д)'!$C$2:$C$100,0)+1,0))))*100)</f>
        <v>-8.1996338134967139</v>
      </c>
      <c r="HC57" s="9">
        <f ca="1">IF(OR(INDIRECT(CONCATENATE("'2018-11 (Д)'!W",TEXT(MATCH($C57,'2018-11 (Д)'!$C$2:$C$100,0)+1,0)))="Н/Д",INDIRECT(CONCATENATE("'2018-10 (Д)'!W",TEXT(MATCH($C57,'2018-10 (Д)'!$C$2:$C$100,0)+1,0)))="Н/Д",AND(INDIRECT(CONCATENATE("'2018-11 (Д)'!W",TEXT(MATCH($C57,'2018-11 (Д)'!$C$2:$C$100,0)+1,0)))="Н/Д",INDIRECT(CONCATENATE("'2018-10 (Д)'!W",TEXT(MATCH($C57,'2018-10 (Д)'!$C$2:$C$100,0)+1,0))))),"Н/Д",((INDIRECT(CONCATENATE("'2018-11 (Д)'!W",TEXT(MATCH($C57,'2018-11 (Д)'!$C$2:$C$100,0)+1,0)))-INDIRECT(CONCATENATE("'2018-10 (Д)'!W",TEXT(MATCH($C57,'2018-10 (Д)'!$C$2:$C$100,0)+1,0))))/INDIRECT(CONCATENATE("'2018-10 (Д)'!W",TEXT(MATCH($C57,'2018-10 (Д)'!$C$2:$C$100,0)+1,0))))*100)</f>
        <v>37.253825861227796</v>
      </c>
      <c r="HD57" s="9">
        <f ca="1">IF(OR(INDIRECT(CONCATENATE("'2018-12 (Д)'!W",TEXT(MATCH($C57,'2018-12 (Д)'!$C$2:$C$100,0)+1,0)))="Н/Д",INDIRECT(CONCATENATE("'2018-11 (Д)'!W",TEXT(MATCH($C57,'2018-11 (Д)'!$C$2:$C$100,0)+1,0)))="Н/Д",AND(INDIRECT(CONCATENATE("'2018-12 (Д)'!W",TEXT(MATCH($C57,'2018-12 (Д)'!$C$2:$C$100,0)+1,0)))="Н/Д",INDIRECT(CONCATENATE("'2018-11 (Д)'!W",TEXT(MATCH($C57,'2018-11 (Д)'!$C$2:$C$100,0)+1,0))))),"Н/Д",((INDIRECT(CONCATENATE("'2018-12 (Д)'!W",TEXT(MATCH($C57,'2018-12 (Д)'!$C$2:$C$100,0)+1,0)))-INDIRECT(CONCATENATE("'2018-11 (Д)'!W",TEXT(MATCH($C57,'2018-11 (Д)'!$C$2:$C$100,0)+1,0))))/INDIRECT(CONCATENATE("'2018-11 (Д)'!W",TEXT(MATCH($C57,'2018-11 (Д)'!$C$2:$C$100,0)+1,0))))*100)</f>
        <v>-9.7580896094362739</v>
      </c>
    </row>
    <row r="58" spans="1:212" x14ac:dyDescent="0.25">
      <c r="A58" s="2" t="s">
        <v>80</v>
      </c>
      <c r="B58" s="2" t="s">
        <v>82</v>
      </c>
      <c r="C58" s="15">
        <v>65000000</v>
      </c>
      <c r="D58" s="9"/>
      <c r="E58" s="9">
        <f ca="1">IF(OR(INDIRECT(CONCATENATE("'2018-03 (Д)'!E",TEXT(MATCH($C58,'2018-03 (Д)'!$C$2:$C$100,0)+1,0)))="Н/Д",INDIRECT(CONCATENATE("'2018-02 (Д)'!E",TEXT(MATCH($C58,'2018-02 (Д)'!$C$2:$C$100,0)+1,0)))="Н/Д",AND(INDIRECT(CONCATENATE("'2018-03 (Д)'!E",TEXT(MATCH($C58,'2018-03 (Д)'!$C$2:$C$100,0)+1,0)))="Н/Д",INDIRECT(CONCATENATE("'2018-02 (Д)'!E",TEXT(MATCH($C58,'2018-02 (Д)'!$C$2:$C$100,0)+1,0))))),"Н/Д",((INDIRECT(CONCATENATE("'2018-03 (Д)'!E",TEXT(MATCH($C58,'2018-03 (Д)'!$C$2:$C$100,0)+1,0)))-INDIRECT(CONCATENATE("'2018-02 (Д)'!E",TEXT(MATCH($C58,'2018-02 (Д)'!$C$2:$C$100,0)+1,0))))/INDIRECT(CONCATENATE("'2018-02 (Д)'!E",TEXT(MATCH($C58,'2018-02 (Д)'!$C$2:$C$100,0)+1,0))))*100)</f>
        <v>3.685563612754768</v>
      </c>
      <c r="F58" s="9">
        <f ca="1">IF(OR(INDIRECT(CONCATENATE("'2018-04 (Д)'!E",TEXT(MATCH($C58,'2018-04 (Д)'!$C$2:$C$100,0)+1,0)))="Н/Д",INDIRECT(CONCATENATE("'2018-03 (Д)'!E",TEXT(MATCH($C58,'2018-03 (Д)'!$C$2:$C$100,0)+1,0)))="Н/Д",AND(INDIRECT(CONCATENATE("'2018-04 (Д)'!E",TEXT(MATCH($C58,'2018-04 (Д)'!$C$2:$C$100,0)+1,0)))="Н/Д",INDIRECT(CONCATENATE("'2018-03 (Д)'!E",TEXT(MATCH($C58,'2018-03 (Д)'!$C$2:$C$100,0)+1,0))))),"Н/Д",((INDIRECT(CONCATENATE("'2018-04 (Д)'!E",TEXT(MATCH($C58,'2018-04 (Д)'!$C$2:$C$100,0)+1,0)))-INDIRECT(CONCATENATE("'2018-03 (Д)'!E",TEXT(MATCH($C58,'2018-03 (Д)'!$C$2:$C$100,0)+1,0))))/INDIRECT(CONCATENATE("'2018-03 (Д)'!E",TEXT(MATCH($C58,'2018-03 (Д)'!$C$2:$C$100,0)+1,0))))*100)</f>
        <v>118.5975730067271</v>
      </c>
      <c r="G58" s="9">
        <f ca="1">IF(OR(INDIRECT(CONCATENATE("'2018-05 (Д)'!E",TEXT(MATCH($C58,'2018-05 (Д)'!$C$2:$C$100,0)+1,0)))="Н/Д",INDIRECT(CONCATENATE("'2018-04 (Д)'!E",TEXT(MATCH($C58,'2018-04 (Д)'!$C$2:$C$100,0)+1,0)))="Н/Д",AND(INDIRECT(CONCATENATE("'2018-05 (Д)'!E",TEXT(MATCH($C58,'2018-05 (Д)'!$C$2:$C$100,0)+1,0)))="Н/Д",INDIRECT(CONCATENATE("'2018-04 (Д)'!E",TEXT(MATCH($C58,'2018-04 (Д)'!$C$2:$C$100,0)+1,0))))),"Н/Д",((INDIRECT(CONCATENATE("'2018-05 (Д)'!E",TEXT(MATCH($C58,'2018-05 (Д)'!$C$2:$C$100,0)+1,0)))-INDIRECT(CONCATENATE("'2018-04 (Д)'!E",TEXT(MATCH($C58,'2018-04 (Д)'!$C$2:$C$100,0)+1,0))))/INDIRECT(CONCATENATE("'2018-04 (Д)'!E",TEXT(MATCH($C58,'2018-04 (Д)'!$C$2:$C$100,0)+1,0))))*100)</f>
        <v>-20.35241858163198</v>
      </c>
      <c r="H58" s="9">
        <f ca="1">IF(OR(INDIRECT(CONCATENATE("'2018-06 (Д)'!E",TEXT(MATCH($C58,'2018-06 (Д)'!$C$2:$C$100,0)+1,0)))="Н/Д",INDIRECT(CONCATENATE("'2018-05 (Д)'!E",TEXT(MATCH($C58,'2018-05 (Д)'!$C$2:$C$100,0)+1,0)))="Н/Д",AND(INDIRECT(CONCATENATE("'2018-06 (Д)'!E",TEXT(MATCH($C58,'2018-06 (Д)'!$C$2:$C$100,0)+1,0)))="Н/Д",INDIRECT(CONCATENATE("'2018-05 (Д)'!E",TEXT(MATCH($C58,'2018-05 (Д)'!$C$2:$C$100,0)+1,0))))),"Н/Д",((INDIRECT(CONCATENATE("'2018-06 (Д)'!E",TEXT(MATCH($C58,'2018-06 (Д)'!$C$2:$C$100,0)+1,0)))-INDIRECT(CONCATENATE("'2018-05 (Д)'!E",TEXT(MATCH($C58,'2018-05 (Д)'!$C$2:$C$100,0)+1,0))))/INDIRECT(CONCATENATE("'2018-05 (Д)'!E",TEXT(MATCH($C58,'2018-05 (Д)'!$C$2:$C$100,0)+1,0))))*100)</f>
        <v>8.8022308889029635</v>
      </c>
      <c r="I58" s="9">
        <f ca="1">IF(OR(INDIRECT(CONCATENATE("'2018-07 (Д)'!E",TEXT(MATCH($C58,'2018-07 (Д)'!$C$2:$C$100,0)+1,0)))="Н/Д",INDIRECT(CONCATENATE("'2018-06 (Д)'!E",TEXT(MATCH($C58,'2018-06 (Д)'!$C$2:$C$100,0)+1,0)))="Н/Д",AND(INDIRECT(CONCATENATE("'2018-07 (Д)'!E",TEXT(MATCH($C58,'2018-07 (Д)'!$C$2:$C$100,0)+1,0)))="Н/Д",INDIRECT(CONCATENATE("'2018-06 (Д)'!E",TEXT(MATCH($C58,'2018-06 (Д)'!$C$2:$C$100,0)+1,0))))),"Н/Д",((INDIRECT(CONCATENATE("'2018-07 (Д)'!E",TEXT(MATCH($C58,'2018-07 (Д)'!$C$2:$C$100,0)+1,0)))-INDIRECT(CONCATENATE("'2018-06 (Д)'!E",TEXT(MATCH($C58,'2018-06 (Д)'!$C$2:$C$100,0)+1,0))))/INDIRECT(CONCATENATE("'2018-06 (Д)'!E",TEXT(MATCH($C58,'2018-06 (Д)'!$C$2:$C$100,0)+1,0))))*100)</f>
        <v>-39.417983863230269</v>
      </c>
      <c r="J58" s="9">
        <f ca="1">IF(OR(INDIRECT(CONCATENATE("'2018-08 (Д)'!E",TEXT(MATCH($C58,'2018-08 (Д)'!$C$2:$C$100,0)+1,0)))="Н/Д",INDIRECT(CONCATENATE("'2018-07 (Д)'!E",TEXT(MATCH($C58,'2018-07 (Д)'!$C$2:$C$100,0)+1,0)))="Н/Д",AND(INDIRECT(CONCATENATE("'2018-08 (Д)'!E",TEXT(MATCH($C58,'2018-08 (Д)'!$C$2:$C$100,0)+1,0)))="Н/Д",INDIRECT(CONCATENATE("'2018-07 (Д)'!E",TEXT(MATCH($C58,'2018-07 (Д)'!$C$2:$C$100,0)+1,0))))),"Н/Д",((INDIRECT(CONCATENATE("'2018-08 (Д)'!E",TEXT(MATCH($C58,'2018-08 (Д)'!$C$2:$C$100,0)+1,0)))-INDIRECT(CONCATENATE("'2018-07 (Д)'!E",TEXT(MATCH($C58,'2018-07 (Д)'!$C$2:$C$100,0)+1,0))))/INDIRECT(CONCATENATE("'2018-07 (Д)'!E",TEXT(MATCH($C58,'2018-07 (Д)'!$C$2:$C$100,0)+1,0))))*100)</f>
        <v>70.074602739501188</v>
      </c>
      <c r="K58" s="9">
        <f ca="1">IF(OR(INDIRECT(CONCATENATE("'2018-09 (Д)'!E",TEXT(MATCH($C58,'2018-09 (Д)'!$C$2:$C$100,0)+1,0)))="Н/Д",INDIRECT(CONCATENATE("'2018-08 (Д)'!E",TEXT(MATCH($C58,'2018-08 (Д)'!$C$2:$C$100,0)+1,0)))="Н/Д",AND(INDIRECT(CONCATENATE("'2018-09 (Д)'!E",TEXT(MATCH($C58,'2018-09 (Д)'!$C$2:$C$100,0)+1,0)))="Н/Д",INDIRECT(CONCATENATE("'2018-08 (Д)'!E",TEXT(MATCH($C58,'2018-08 (Д)'!$C$2:$C$100,0)+1,0))))),"Н/Д",((INDIRECT(CONCATENATE("'2018-09 (Д)'!E",TEXT(MATCH($C58,'2018-09 (Д)'!$C$2:$C$100,0)+1,0)))-INDIRECT(CONCATENATE("'2018-08 (Д)'!E",TEXT(MATCH($C58,'2018-08 (Д)'!$C$2:$C$100,0)+1,0))))/INDIRECT(CONCATENATE("'2018-08 (Д)'!E",TEXT(MATCH($C58,'2018-08 (Д)'!$C$2:$C$100,0)+1,0))))*100)</f>
        <v>-15.249724140633164</v>
      </c>
      <c r="L58" s="9">
        <f ca="1">IF(OR(INDIRECT(CONCATENATE("'2018-10 (Д)'!E",TEXT(MATCH($C58,'2018-10 (Д)'!$C$2:$C$100,0)+1,0)))="Н/Д",INDIRECT(CONCATENATE("'2018-09 (Д)'!E",TEXT(MATCH($C58,'2018-09 (Д)'!$C$2:$C$100,0)+1,0)))="Н/Д",AND(INDIRECT(CONCATENATE("'2018-10 (Д)'!E",TEXT(MATCH($C58,'2018-10 (Д)'!$C$2:$C$100,0)+1,0)))="Н/Д",INDIRECT(CONCATENATE("'2018-09 (Д)'!E",TEXT(MATCH($C58,'2018-09 (Д)'!$C$2:$C$100,0)+1,0))))),"Н/Д",((INDIRECT(CONCATENATE("'2018-10 (Д)'!E",TEXT(MATCH($C58,'2018-10 (Д)'!$C$2:$C$100,0)+1,0)))-INDIRECT(CONCATENATE("'2018-09 (Д)'!E",TEXT(MATCH($C58,'2018-09 (Д)'!$C$2:$C$100,0)+1,0))))/INDIRECT(CONCATENATE("'2018-09 (Д)'!E",TEXT(MATCH($C58,'2018-09 (Д)'!$C$2:$C$100,0)+1,0))))*100)</f>
        <v>-32.396039371018063</v>
      </c>
      <c r="M58" s="9">
        <f ca="1">IF(OR(INDIRECT(CONCATENATE("'2018-11 (Д)'!E",TEXT(MATCH($C58,'2018-11 (Д)'!$C$2:$C$100,0)+1,0)))="Н/Д",INDIRECT(CONCATENATE("'2018-10 (Д)'!E",TEXT(MATCH($C58,'2018-10 (Д)'!$C$2:$C$100,0)+1,0)))="Н/Д",AND(INDIRECT(CONCATENATE("'2018-11 (Д)'!E",TEXT(MATCH($C58,'2018-11 (Д)'!$C$2:$C$100,0)+1,0)))="Н/Д",INDIRECT(CONCATENATE("'2018-10 (Д)'!E",TEXT(MATCH($C58,'2018-10 (Д)'!$C$2:$C$100,0)+1,0))))),"Н/Д",((INDIRECT(CONCATENATE("'2018-11 (Д)'!E",TEXT(MATCH($C58,'2018-11 (Д)'!$C$2:$C$100,0)+1,0)))-INDIRECT(CONCATENATE("'2018-10 (Д)'!E",TEXT(MATCH($C58,'2018-10 (Д)'!$C$2:$C$100,0)+1,0))))/INDIRECT(CONCATENATE("'2018-10 (Д)'!E",TEXT(MATCH($C58,'2018-10 (Д)'!$C$2:$C$100,0)+1,0))))*100)</f>
        <v>103.39836118042693</v>
      </c>
      <c r="N58" s="9">
        <f ca="1">IF(OR(INDIRECT(CONCATENATE("'2018-12 (Д)'!E",TEXT(MATCH($C58,'2018-12 (Д)'!$C$2:$C$100,0)+1,0)))="Н/Д",INDIRECT(CONCATENATE("'2018-11 (Д)'!E",TEXT(MATCH($C58,'2018-11 (Д)'!$C$2:$C$100,0)+1,0)))="Н/Д",AND(INDIRECT(CONCATENATE("'2018-12 (Д)'!E",TEXT(MATCH($C58,'2018-12 (Д)'!$C$2:$C$100,0)+1,0)))="Н/Д",INDIRECT(CONCATENATE("'2018-11 (Д)'!E",TEXT(MATCH($C58,'2018-11 (Д)'!$C$2:$C$100,0)+1,0))))),"Н/Д",((INDIRECT(CONCATENATE("'2018-12 (Д)'!E",TEXT(MATCH($C58,'2018-12 (Д)'!$C$2:$C$100,0)+1,0)))-INDIRECT(CONCATENATE("'2018-11 (Д)'!E",TEXT(MATCH($C58,'2018-11 (Д)'!$C$2:$C$100,0)+1,0))))/INDIRECT(CONCATENATE("'2018-11 (Д)'!E",TEXT(MATCH($C58,'2018-11 (Д)'!$C$2:$C$100,0)+1,0))))*100)</f>
        <v>-25.478881606230519</v>
      </c>
      <c r="O58" s="9"/>
      <c r="P58" s="9" t="str">
        <f ca="1">IF(OR(INDIRECT(CONCATENATE("'2018-03 (Д)'!F",TEXT(MATCH($C58,'2018-03 (Д)'!$C$2:$C$100,0)+1,0)))="Н/Д",INDIRECT(CONCATENATE("'2018-02 (Д)'!F",TEXT(MATCH($C58,'2018-02 (Д)'!$C$2:$C$100,0)+1,0)))="Н/Д",AND(INDIRECT(CONCATENATE("'2018-03 (Д)'!F",TEXT(MATCH($C58,'2018-03 (Д)'!$C$2:$C$100,0)+1,0)))="Н/Д",INDIRECT(CONCATENATE("'2018-02 (Д)'!F",TEXT(MATCH($C58,'2018-02 (Д)'!$C$2:$C$100,0)+1,0))))),"Н/Д",((INDIRECT(CONCATENATE("'2018-03 (Д)'!F",TEXT(MATCH($C58,'2018-03 (Д)'!$C$2:$C$100,0)+1,0)))-INDIRECT(CONCATENATE("'2018-02 (Д)'!F",TEXT(MATCH($C58,'2018-02 (Д)'!$C$2:$C$100,0)+1,0))))/INDIRECT(CONCATENATE("'2018-02 (Д)'!F",TEXT(MATCH($C58,'2018-02 (Д)'!$C$2:$C$100,0)+1,0))))*100)</f>
        <v>Н/Д</v>
      </c>
      <c r="Q58" s="9" t="str">
        <f ca="1">IF(OR(INDIRECT(CONCATENATE("'2018-04 (Д)'!F",TEXT(MATCH($C58,'2018-04 (Д)'!$C$2:$C$100,0)+1,0)))="Н/Д",INDIRECT(CONCATENATE("'2018-03 (Д)'!F",TEXT(MATCH($C58,'2018-03 (Д)'!$C$2:$C$100,0)+1,0)))="Н/Д",AND(INDIRECT(CONCATENATE("'2018-04 (Д)'!F",TEXT(MATCH($C58,'2018-04 (Д)'!$C$2:$C$100,0)+1,0)))="Н/Д",INDIRECT(CONCATENATE("'2018-03 (Д)'!F",TEXT(MATCH($C58,'2018-03 (Д)'!$C$2:$C$100,0)+1,0))))),"Н/Д",((INDIRECT(CONCATENATE("'2018-04 (Д)'!F",TEXT(MATCH($C58,'2018-04 (Д)'!$C$2:$C$100,0)+1,0)))-INDIRECT(CONCATENATE("'2018-03 (Д)'!F",TEXT(MATCH($C58,'2018-03 (Д)'!$C$2:$C$100,0)+1,0))))/INDIRECT(CONCATENATE("'2018-03 (Д)'!F",TEXT(MATCH($C58,'2018-03 (Д)'!$C$2:$C$100,0)+1,0))))*100)</f>
        <v>Н/Д</v>
      </c>
      <c r="R58" s="9" t="str">
        <f ca="1">IF(OR(INDIRECT(CONCATENATE("'2018-05 (Д)'!F",TEXT(MATCH($C58,'2018-05 (Д)'!$C$2:$C$100,0)+1,0)))="Н/Д",INDIRECT(CONCATENATE("'2018-04 (Д)'!F",TEXT(MATCH($C58,'2018-04 (Д)'!$C$2:$C$100,0)+1,0)))="Н/Д",AND(INDIRECT(CONCATENATE("'2018-05 (Д)'!F",TEXT(MATCH($C58,'2018-05 (Д)'!$C$2:$C$100,0)+1,0)))="Н/Д",INDIRECT(CONCATENATE("'2018-04 (Д)'!F",TEXT(MATCH($C58,'2018-04 (Д)'!$C$2:$C$100,0)+1,0))))),"Н/Д",((INDIRECT(CONCATENATE("'2018-05 (Д)'!F",TEXT(MATCH($C58,'2018-05 (Д)'!$C$2:$C$100,0)+1,0)))-INDIRECT(CONCATENATE("'2018-04 (Д)'!F",TEXT(MATCH($C58,'2018-04 (Д)'!$C$2:$C$100,0)+1,0))))/INDIRECT(CONCATENATE("'2018-04 (Д)'!F",TEXT(MATCH($C58,'2018-04 (Д)'!$C$2:$C$100,0)+1,0))))*100)</f>
        <v>Н/Д</v>
      </c>
      <c r="S58" s="9">
        <f ca="1">IF(OR(INDIRECT(CONCATENATE("'2018-06 (Д)'!F",TEXT(MATCH($C58,'2018-06 (Д)'!$C$2:$C$100,0)+1,0)))="Н/Д",INDIRECT(CONCATENATE("'2018-05 (Д)'!F",TEXT(MATCH($C58,'2018-05 (Д)'!$C$2:$C$100,0)+1,0)))="Н/Д",AND(INDIRECT(CONCATENATE("'2018-06 (Д)'!F",TEXT(MATCH($C58,'2018-06 (Д)'!$C$2:$C$100,0)+1,0)))="Н/Д",INDIRECT(CONCATENATE("'2018-05 (Д)'!F",TEXT(MATCH($C58,'2018-05 (Д)'!$C$2:$C$100,0)+1,0))))),"Н/Д",((INDIRECT(CONCATENATE("'2018-06 (Д)'!F",TEXT(MATCH($C58,'2018-06 (Д)'!$C$2:$C$100,0)+1,0)))-INDIRECT(CONCATENATE("'2018-05 (Д)'!F",TEXT(MATCH($C58,'2018-05 (Д)'!$C$2:$C$100,0)+1,0))))/INDIRECT(CONCATENATE("'2018-05 (Д)'!F",TEXT(MATCH($C58,'2018-05 (Д)'!$C$2:$C$100,0)+1,0))))*100)</f>
        <v>10.797257126957643</v>
      </c>
      <c r="T58" s="9">
        <f ca="1">IF(OR(INDIRECT(CONCATENATE("'2018-07 (Д)'!F",TEXT(MATCH($C58,'2018-07 (Д)'!$C$2:$C$100,0)+1,0)))="Н/Д",INDIRECT(CONCATENATE("'2018-06 (Д)'!F",TEXT(MATCH($C58,'2018-06 (Д)'!$C$2:$C$100,0)+1,0)))="Н/Д",AND(INDIRECT(CONCATENATE("'2018-07 (Д)'!F",TEXT(MATCH($C58,'2018-07 (Д)'!$C$2:$C$100,0)+1,0)))="Н/Д",INDIRECT(CONCATENATE("'2018-06 (Д)'!F",TEXT(MATCH($C58,'2018-06 (Д)'!$C$2:$C$100,0)+1,0))))),"Н/Д",((INDIRECT(CONCATENATE("'2018-07 (Д)'!F",TEXT(MATCH($C58,'2018-07 (Д)'!$C$2:$C$100,0)+1,0)))-INDIRECT(CONCATENATE("'2018-06 (Д)'!F",TEXT(MATCH($C58,'2018-06 (Д)'!$C$2:$C$100,0)+1,0))))/INDIRECT(CONCATENATE("'2018-06 (Д)'!F",TEXT(MATCH($C58,'2018-06 (Д)'!$C$2:$C$100,0)+1,0))))*100)</f>
        <v>-38.82635673316905</v>
      </c>
      <c r="U58" s="9">
        <f ca="1">IF(OR(INDIRECT(CONCATENATE("'2018-08 (Д)'!F",TEXT(MATCH($C58,'2018-08 (Д)'!$C$2:$C$100,0)+1,0)))="Н/Д",INDIRECT(CONCATENATE("'2018-07 (Д)'!F",TEXT(MATCH($C58,'2018-07 (Д)'!$C$2:$C$100,0)+1,0)))="Н/Д",AND(INDIRECT(CONCATENATE("'2018-08 (Д)'!F",TEXT(MATCH($C58,'2018-08 (Д)'!$C$2:$C$100,0)+1,0)))="Н/Д",INDIRECT(CONCATENATE("'2018-07 (Д)'!F",TEXT(MATCH($C58,'2018-07 (Д)'!$C$2:$C$100,0)+1,0))))),"Н/Д",((INDIRECT(CONCATENATE("'2018-08 (Д)'!F",TEXT(MATCH($C58,'2018-08 (Д)'!$C$2:$C$100,0)+1,0)))-INDIRECT(CONCATENATE("'2018-07 (Д)'!F",TEXT(MATCH($C58,'2018-07 (Д)'!$C$2:$C$100,0)+1,0))))/INDIRECT(CONCATENATE("'2018-07 (Д)'!F",TEXT(MATCH($C58,'2018-07 (Д)'!$C$2:$C$100,0)+1,0))))*100)</f>
        <v>72.65879732118799</v>
      </c>
      <c r="V58" s="9">
        <f ca="1">IF(OR(INDIRECT(CONCATENATE("'2018-09 (Д)'!F",TEXT(MATCH($C58,'2018-09 (Д)'!$C$2:$C$100,0)+1,0)))="Н/Д",INDIRECT(CONCATENATE("'2018-08 (Д)'!F",TEXT(MATCH($C58,'2018-08 (Д)'!$C$2:$C$100,0)+1,0)))="Н/Д",AND(INDIRECT(CONCATENATE("'2018-09 (Д)'!F",TEXT(MATCH($C58,'2018-09 (Д)'!$C$2:$C$100,0)+1,0)))="Н/Д",INDIRECT(CONCATENATE("'2018-08 (Д)'!F",TEXT(MATCH($C58,'2018-08 (Д)'!$C$2:$C$100,0)+1,0))))),"Н/Д",((INDIRECT(CONCATENATE("'2018-09 (Д)'!F",TEXT(MATCH($C58,'2018-09 (Д)'!$C$2:$C$100,0)+1,0)))-INDIRECT(CONCATENATE("'2018-08 (Д)'!F",TEXT(MATCH($C58,'2018-08 (Д)'!$C$2:$C$100,0)+1,0))))/INDIRECT(CONCATENATE("'2018-08 (Д)'!F",TEXT(MATCH($C58,'2018-08 (Д)'!$C$2:$C$100,0)+1,0))))*100)</f>
        <v>-17.323652403774243</v>
      </c>
      <c r="W58" s="9">
        <f ca="1">IF(OR(INDIRECT(CONCATENATE("'2018-10 (Д)'!F",TEXT(MATCH($C58,'2018-10 (Д)'!$C$2:$C$100,0)+1,0)))="Н/Д",INDIRECT(CONCATENATE("'2018-09 (Д)'!F",TEXT(MATCH($C58,'2018-09 (Д)'!$C$2:$C$100,0)+1,0)))="Н/Д",AND(INDIRECT(CONCATENATE("'2018-10 (Д)'!F",TEXT(MATCH($C58,'2018-10 (Д)'!$C$2:$C$100,0)+1,0)))="Н/Д",INDIRECT(CONCATENATE("'2018-09 (Д)'!F",TEXT(MATCH($C58,'2018-09 (Д)'!$C$2:$C$100,0)+1,0))))),"Н/Д",((INDIRECT(CONCATENATE("'2018-10 (Д)'!F",TEXT(MATCH($C58,'2018-10 (Д)'!$C$2:$C$100,0)+1,0)))-INDIRECT(CONCATENATE("'2018-09 (Д)'!F",TEXT(MATCH($C58,'2018-09 (Д)'!$C$2:$C$100,0)+1,0))))/INDIRECT(CONCATENATE("'2018-09 (Д)'!F",TEXT(MATCH($C58,'2018-09 (Д)'!$C$2:$C$100,0)+1,0))))*100)</f>
        <v>-37.671898340285793</v>
      </c>
      <c r="X58" s="9">
        <f ca="1">IF(OR(INDIRECT(CONCATENATE("'2018-11 (Д)'!F",TEXT(MATCH($C58,'2018-11 (Д)'!$C$2:$C$100,0)+1,0)))="Н/Д",INDIRECT(CONCATENATE("'2018-10 (Д)'!F",TEXT(MATCH($C58,'2018-10 (Д)'!$C$2:$C$100,0)+1,0)))="Н/Д",AND(INDIRECT(CONCATENATE("'2018-11 (Д)'!F",TEXT(MATCH($C58,'2018-11 (Д)'!$C$2:$C$100,0)+1,0)))="Н/Д",INDIRECT(CONCATENATE("'2018-10 (Д)'!F",TEXT(MATCH($C58,'2018-10 (Д)'!$C$2:$C$100,0)+1,0))))),"Н/Д",((INDIRECT(CONCATENATE("'2018-11 (Д)'!F",TEXT(MATCH($C58,'2018-11 (Д)'!$C$2:$C$100,0)+1,0)))-INDIRECT(CONCATENATE("'2018-10 (Д)'!F",TEXT(MATCH($C58,'2018-10 (Д)'!$C$2:$C$100,0)+1,0))))/INDIRECT(CONCATENATE("'2018-10 (Д)'!F",TEXT(MATCH($C58,'2018-10 (Д)'!$C$2:$C$100,0)+1,0))))*100)</f>
        <v>120.59295554849226</v>
      </c>
      <c r="Y58" s="9">
        <f ca="1">IF(OR(INDIRECT(CONCATENATE("'2018-12 (Д)'!F",TEXT(MATCH($C58,'2018-12 (Д)'!$C$2:$C$100,0)+1,0)))="Н/Д",INDIRECT(CONCATENATE("'2018-11 (Д)'!F",TEXT(MATCH($C58,'2018-11 (Д)'!$C$2:$C$100,0)+1,0)))="Н/Д",AND(INDIRECT(CONCATENATE("'2018-12 (Д)'!F",TEXT(MATCH($C58,'2018-12 (Д)'!$C$2:$C$100,0)+1,0)))="Н/Д",INDIRECT(CONCATENATE("'2018-11 (Д)'!F",TEXT(MATCH($C58,'2018-11 (Д)'!$C$2:$C$100,0)+1,0))))),"Н/Д",((INDIRECT(CONCATENATE("'2018-12 (Д)'!F",TEXT(MATCH($C58,'2018-12 (Д)'!$C$2:$C$100,0)+1,0)))-INDIRECT(CONCATENATE("'2018-11 (Д)'!F",TEXT(MATCH($C58,'2018-11 (Д)'!$C$2:$C$100,0)+1,0))))/INDIRECT(CONCATENATE("'2018-11 (Д)'!F",TEXT(MATCH($C58,'2018-11 (Д)'!$C$2:$C$100,0)+1,0))))*100)</f>
        <v>-24.943976852007541</v>
      </c>
      <c r="Z58" s="9"/>
      <c r="AA58" s="9" t="str">
        <f ca="1">IF(OR(INDIRECT(CONCATENATE("'2018-03 (Д)'!G",TEXT(MATCH($C58,'2018-03 (Д)'!$C$2:$C$100,0)+1,0)))="Н/Д",INDIRECT(CONCATENATE("'2018-02 (Д)'!G",TEXT(MATCH($C58,'2018-02 (Д)'!$C$2:$C$100,0)+1,0)))="Н/Д",AND(INDIRECT(CONCATENATE("'2018-03 (Д)'!G",TEXT(MATCH($C58,'2018-03 (Д)'!$C$2:$C$100,0)+1,0)))="Н/Д",INDIRECT(CONCATENATE("'2018-02 (Д)'!G",TEXT(MATCH($C58,'2018-02 (Д)'!$C$2:$C$100,0)+1,0))))),"Н/Д",((INDIRECT(CONCATENATE("'2018-03 (Д)'!G",TEXT(MATCH($C58,'2018-03 (Д)'!$C$2:$C$100,0)+1,0)))-INDIRECT(CONCATENATE("'2018-02 (Д)'!G",TEXT(MATCH($C58,'2018-02 (Д)'!$C$2:$C$100,0)+1,0))))/INDIRECT(CONCATENATE("'2018-02 (Д)'!G",TEXT(MATCH($C58,'2018-02 (Д)'!$C$2:$C$100,0)+1,0))))*100)</f>
        <v>Н/Д</v>
      </c>
      <c r="AB58" s="9" t="str">
        <f ca="1">IF(OR(INDIRECT(CONCATENATE("'2018-04 (Д)'!G",TEXT(MATCH($C58,'2018-04 (Д)'!$C$2:$C$100,0)+1,0)))="Н/Д",INDIRECT(CONCATENATE("'2018-03 (Д)'!G",TEXT(MATCH($C58,'2018-03 (Д)'!$C$2:$C$100,0)+1,0)))="Н/Д",AND(INDIRECT(CONCATENATE("'2018-04 (Д)'!G",TEXT(MATCH($C58,'2018-04 (Д)'!$C$2:$C$100,0)+1,0)))="Н/Д",INDIRECT(CONCATENATE("'2018-03 (Д)'!G",TEXT(MATCH($C58,'2018-03 (Д)'!$C$2:$C$100,0)+1,0))))),"Н/Д",((INDIRECT(CONCATENATE("'2018-04 (Д)'!G",TEXT(MATCH($C58,'2018-04 (Д)'!$C$2:$C$100,0)+1,0)))-INDIRECT(CONCATENATE("'2018-03 (Д)'!G",TEXT(MATCH($C58,'2018-03 (Д)'!$C$2:$C$100,0)+1,0))))/INDIRECT(CONCATENATE("'2018-03 (Д)'!G",TEXT(MATCH($C58,'2018-03 (Д)'!$C$2:$C$100,0)+1,0))))*100)</f>
        <v>Н/Д</v>
      </c>
      <c r="AC58" s="9" t="str">
        <f ca="1">IF(OR(INDIRECT(CONCATENATE("'2018-05 (Д)'!G",TEXT(MATCH($C58,'2018-05 (Д)'!$C$2:$C$100,0)+1,0)))="Н/Д",INDIRECT(CONCATENATE("'2018-04 (Д)'!G",TEXT(MATCH($C58,'2018-04 (Д)'!$C$2:$C$100,0)+1,0)))="Н/Д",AND(INDIRECT(CONCATENATE("'2018-05 (Д)'!G",TEXT(MATCH($C58,'2018-05 (Д)'!$C$2:$C$100,0)+1,0)))="Н/Д",INDIRECT(CONCATENATE("'2018-04 (Д)'!G",TEXT(MATCH($C58,'2018-04 (Д)'!$C$2:$C$100,0)+1,0))))),"Н/Д",((INDIRECT(CONCATENATE("'2018-05 (Д)'!G",TEXT(MATCH($C58,'2018-05 (Д)'!$C$2:$C$100,0)+1,0)))-INDIRECT(CONCATENATE("'2018-04 (Д)'!G",TEXT(MATCH($C58,'2018-04 (Д)'!$C$2:$C$100,0)+1,0))))/INDIRECT(CONCATENATE("'2018-04 (Д)'!G",TEXT(MATCH($C58,'2018-04 (Д)'!$C$2:$C$100,0)+1,0))))*100)</f>
        <v>Н/Д</v>
      </c>
      <c r="AD58" s="9">
        <f ca="1">IF(OR(INDIRECT(CONCATENATE("'2018-06 (Д)'!G",TEXT(MATCH($C58,'2018-06 (Д)'!$C$2:$C$100,0)+1,0)))="Н/Д",INDIRECT(CONCATENATE("'2018-05 (Д)'!G",TEXT(MATCH($C58,'2018-05 (Д)'!$C$2:$C$100,0)+1,0)))="Н/Д",AND(INDIRECT(CONCATENATE("'2018-06 (Д)'!G",TEXT(MATCH($C58,'2018-06 (Д)'!$C$2:$C$100,0)+1,0)))="Н/Д",INDIRECT(CONCATENATE("'2018-05 (Д)'!G",TEXT(MATCH($C58,'2018-05 (Д)'!$C$2:$C$100,0)+1,0))))),"Н/Д",((INDIRECT(CONCATENATE("'2018-06 (Д)'!G",TEXT(MATCH($C58,'2018-06 (Д)'!$C$2:$C$100,0)+1,0)))-INDIRECT(CONCATENATE("'2018-05 (Д)'!G",TEXT(MATCH($C58,'2018-05 (Д)'!$C$2:$C$100,0)+1,0))))/INDIRECT(CONCATENATE("'2018-05 (Д)'!G",TEXT(MATCH($C58,'2018-05 (Д)'!$C$2:$C$100,0)+1,0))))*100)</f>
        <v>227.04741713357484</v>
      </c>
      <c r="AE58" s="9">
        <f ca="1">IF(OR(INDIRECT(CONCATENATE("'2018-07 (Д)'!G",TEXT(MATCH($C58,'2018-07 (Д)'!$C$2:$C$100,0)+1,0)))="Н/Д",INDIRECT(CONCATENATE("'2018-06 (Д)'!G",TEXT(MATCH($C58,'2018-06 (Д)'!$C$2:$C$100,0)+1,0)))="Н/Д",AND(INDIRECT(CONCATENATE("'2018-07 (Д)'!G",TEXT(MATCH($C58,'2018-07 (Д)'!$C$2:$C$100,0)+1,0)))="Н/Д",INDIRECT(CONCATENATE("'2018-06 (Д)'!G",TEXT(MATCH($C58,'2018-06 (Д)'!$C$2:$C$100,0)+1,0))))),"Н/Д",((INDIRECT(CONCATENATE("'2018-07 (Д)'!G",TEXT(MATCH($C58,'2018-07 (Д)'!$C$2:$C$100,0)+1,0)))-INDIRECT(CONCATENATE("'2018-06 (Д)'!G",TEXT(MATCH($C58,'2018-06 (Д)'!$C$2:$C$100,0)+1,0))))/INDIRECT(CONCATENATE("'2018-06 (Д)'!G",TEXT(MATCH($C58,'2018-06 (Д)'!$C$2:$C$100,0)+1,0))))*100)</f>
        <v>-45.990845665176259</v>
      </c>
      <c r="AF58" s="9">
        <f ca="1">IF(OR(INDIRECT(CONCATENATE("'2018-08 (Д)'!G",TEXT(MATCH($C58,'2018-08 (Д)'!$C$2:$C$100,0)+1,0)))="Н/Д",INDIRECT(CONCATENATE("'2018-07 (Д)'!G",TEXT(MATCH($C58,'2018-07 (Д)'!$C$2:$C$100,0)+1,0)))="Н/Д",AND(INDIRECT(CONCATENATE("'2018-08 (Д)'!G",TEXT(MATCH($C58,'2018-08 (Д)'!$C$2:$C$100,0)+1,0)))="Н/Д",INDIRECT(CONCATENATE("'2018-07 (Д)'!G",TEXT(MATCH($C58,'2018-07 (Д)'!$C$2:$C$100,0)+1,0))))),"Н/Д",((INDIRECT(CONCATENATE("'2018-08 (Д)'!G",TEXT(MATCH($C58,'2018-08 (Д)'!$C$2:$C$100,0)+1,0)))-INDIRECT(CONCATENATE("'2018-07 (Д)'!G",TEXT(MATCH($C58,'2018-07 (Д)'!$C$2:$C$100,0)+1,0))))/INDIRECT(CONCATENATE("'2018-07 (Д)'!G",TEXT(MATCH($C58,'2018-07 (Д)'!$C$2:$C$100,0)+1,0))))*100)</f>
        <v>68.577446756140418</v>
      </c>
      <c r="AG58" s="9">
        <f ca="1">IF(OR(INDIRECT(CONCATENATE("'2018-09 (Д)'!G",TEXT(MATCH($C58,'2018-09 (Д)'!$C$2:$C$100,0)+1,0)))="Н/Д",INDIRECT(CONCATENATE("'2018-08 (Д)'!G",TEXT(MATCH($C58,'2018-08 (Д)'!$C$2:$C$100,0)+1,0)))="Н/Д",AND(INDIRECT(CONCATENATE("'2018-09 (Д)'!G",TEXT(MATCH($C58,'2018-09 (Д)'!$C$2:$C$100,0)+1,0)))="Н/Д",INDIRECT(CONCATENATE("'2018-08 (Д)'!G",TEXT(MATCH($C58,'2018-08 (Д)'!$C$2:$C$100,0)+1,0))))),"Н/Д",((INDIRECT(CONCATENATE("'2018-09 (Д)'!G",TEXT(MATCH($C58,'2018-09 (Д)'!$C$2:$C$100,0)+1,0)))-INDIRECT(CONCATENATE("'2018-08 (Д)'!G",TEXT(MATCH($C58,'2018-08 (Д)'!$C$2:$C$100,0)+1,0))))/INDIRECT(CONCATENATE("'2018-08 (Д)'!G",TEXT(MATCH($C58,'2018-08 (Д)'!$C$2:$C$100,0)+1,0))))*100)</f>
        <v>-20.350720857851968</v>
      </c>
      <c r="AH58" s="9">
        <f ca="1">IF(OR(INDIRECT(CONCATENATE("'2018-10 (Д)'!G",TEXT(MATCH($C58,'2018-10 (Д)'!$C$2:$C$100,0)+1,0)))="Н/Д",INDIRECT(CONCATENATE("'2018-09 (Д)'!G",TEXT(MATCH($C58,'2018-09 (Д)'!$C$2:$C$100,0)+1,0)))="Н/Д",AND(INDIRECT(CONCATENATE("'2018-10 (Д)'!G",TEXT(MATCH($C58,'2018-10 (Д)'!$C$2:$C$100,0)+1,0)))="Н/Д",INDIRECT(CONCATENATE("'2018-09 (Д)'!G",TEXT(MATCH($C58,'2018-09 (Д)'!$C$2:$C$100,0)+1,0))))),"Н/Д",((INDIRECT(CONCATENATE("'2018-10 (Д)'!G",TEXT(MATCH($C58,'2018-10 (Д)'!$C$2:$C$100,0)+1,0)))-INDIRECT(CONCATENATE("'2018-09 (Д)'!G",TEXT(MATCH($C58,'2018-09 (Д)'!$C$2:$C$100,0)+1,0))))/INDIRECT(CONCATENATE("'2018-09 (Д)'!G",TEXT(MATCH($C58,'2018-09 (Д)'!$C$2:$C$100,0)+1,0))))*100)</f>
        <v>-56.046822505539083</v>
      </c>
      <c r="AI58" s="9">
        <f ca="1">IF(OR(INDIRECT(CONCATENATE("'2018-11 (Д)'!G",TEXT(MATCH($C58,'2018-11 (Д)'!$C$2:$C$100,0)+1,0)))="Н/Д",INDIRECT(CONCATENATE("'2018-10 (Д)'!G",TEXT(MATCH($C58,'2018-10 (Д)'!$C$2:$C$100,0)+1,0)))="Н/Д",AND(INDIRECT(CONCATENATE("'2018-11 (Д)'!G",TEXT(MATCH($C58,'2018-11 (Д)'!$C$2:$C$100,0)+1,0)))="Н/Д",INDIRECT(CONCATENATE("'2018-10 (Д)'!G",TEXT(MATCH($C58,'2018-10 (Д)'!$C$2:$C$100,0)+1,0))))),"Н/Д",((INDIRECT(CONCATENATE("'2018-11 (Д)'!G",TEXT(MATCH($C58,'2018-11 (Д)'!$C$2:$C$100,0)+1,0)))-INDIRECT(CONCATENATE("'2018-10 (Д)'!G",TEXT(MATCH($C58,'2018-10 (Д)'!$C$2:$C$100,0)+1,0))))/INDIRECT(CONCATENATE("'2018-10 (Д)'!G",TEXT(MATCH($C58,'2018-10 (Д)'!$C$2:$C$100,0)+1,0))))*100)</f>
        <v>315.81524808084305</v>
      </c>
      <c r="AJ58" s="9">
        <f ca="1">IF(OR(INDIRECT(CONCATENATE("'2018-12 (Д)'!G",TEXT(MATCH($C58,'2018-12 (Д)'!$C$2:$C$100,0)+1,0)))="Н/Д",INDIRECT(CONCATENATE("'2018-11 (Д)'!G",TEXT(MATCH($C58,'2018-11 (Д)'!$C$2:$C$100,0)+1,0)))="Н/Д",AND(INDIRECT(CONCATENATE("'2018-12 (Д)'!G",TEXT(MATCH($C58,'2018-12 (Д)'!$C$2:$C$100,0)+1,0)))="Н/Д",INDIRECT(CONCATENATE("'2018-11 (Д)'!G",TEXT(MATCH($C58,'2018-11 (Д)'!$C$2:$C$100,0)+1,0))))),"Н/Д",((INDIRECT(CONCATENATE("'2018-12 (Д)'!G",TEXT(MATCH($C58,'2018-12 (Д)'!$C$2:$C$100,0)+1,0)))-INDIRECT(CONCATENATE("'2018-11 (Д)'!G",TEXT(MATCH($C58,'2018-11 (Д)'!$C$2:$C$100,0)+1,0))))/INDIRECT(CONCATENATE("'2018-11 (Д)'!G",TEXT(MATCH($C58,'2018-11 (Д)'!$C$2:$C$100,0)+1,0))))*100)</f>
        <v>-49.919477586281126</v>
      </c>
      <c r="AK58" s="9"/>
      <c r="AL58" s="9" t="str">
        <f ca="1">IF(OR(INDIRECT(CONCATENATE("'2018-03 (Д)'!H",TEXT(MATCH($C58,'2018-03 (Д)'!$C$2:$C$100,0)+1,0)))="Н/Д",INDIRECT(CONCATENATE("'2018-02 (Д)'!H",TEXT(MATCH($C58,'2018-02 (Д)'!$C$2:$C$100,0)+1,0)))="Н/Д",AND(INDIRECT(CONCATENATE("'2018-03 (Д)'!H",TEXT(MATCH($C58,'2018-03 (Д)'!$C$2:$C$100,0)+1,0)))="Н/Д",INDIRECT(CONCATENATE("'2018-02 (Д)'!H",TEXT(MATCH($C58,'2018-02 (Д)'!$C$2:$C$100,0)+1,0))))),"Н/Д",((INDIRECT(CONCATENATE("'2018-03 (Д)'!H",TEXT(MATCH($C58,'2018-03 (Д)'!$C$2:$C$100,0)+1,0)))-INDIRECT(CONCATENATE("'2018-02 (Д)'!H",TEXT(MATCH($C58,'2018-02 (Д)'!$C$2:$C$100,0)+1,0))))/INDIRECT(CONCATENATE("'2018-02 (Д)'!H",TEXT(MATCH($C58,'2018-02 (Д)'!$C$2:$C$100,0)+1,0))))*100)</f>
        <v>Н/Д</v>
      </c>
      <c r="AM58" s="9" t="str">
        <f ca="1">IF(OR(INDIRECT(CONCATENATE("'2018-04 (Д)'!H",TEXT(MATCH($C58,'2018-04 (Д)'!$C$2:$C$100,0)+1,0)))="Н/Д",INDIRECT(CONCATENATE("'2018-03 (Д)'!H",TEXT(MATCH($C58,'2018-03 (Д)'!$C$2:$C$100,0)+1,0)))="Н/Д",AND(INDIRECT(CONCATENATE("'2018-04 (Д)'!H",TEXT(MATCH($C58,'2018-04 (Д)'!$C$2:$C$100,0)+1,0)))="Н/Д",INDIRECT(CONCATENATE("'2018-03 (Д)'!H",TEXT(MATCH($C58,'2018-03 (Д)'!$C$2:$C$100,0)+1,0))))),"Н/Д",((INDIRECT(CONCATENATE("'2018-04 (Д)'!H",TEXT(MATCH($C58,'2018-04 (Д)'!$C$2:$C$100,0)+1,0)))-INDIRECT(CONCATENATE("'2018-03 (Д)'!H",TEXT(MATCH($C58,'2018-03 (Д)'!$C$2:$C$100,0)+1,0))))/INDIRECT(CONCATENATE("'2018-03 (Д)'!H",TEXT(MATCH($C58,'2018-03 (Д)'!$C$2:$C$100,0)+1,0))))*100)</f>
        <v>Н/Д</v>
      </c>
      <c r="AN58" s="9" t="str">
        <f ca="1">IF(OR(INDIRECT(CONCATENATE("'2018-05 (Д)'!H",TEXT(MATCH($C58,'2018-05 (Д)'!$C$2:$C$100,0)+1,0)))="Н/Д",INDIRECT(CONCATENATE("'2018-04 (Д)'!H",TEXT(MATCH($C58,'2018-04 (Д)'!$C$2:$C$100,0)+1,0)))="Н/Д",AND(INDIRECT(CONCATENATE("'2018-05 (Д)'!H",TEXT(MATCH($C58,'2018-05 (Д)'!$C$2:$C$100,0)+1,0)))="Н/Д",INDIRECT(CONCATENATE("'2018-04 (Д)'!H",TEXT(MATCH($C58,'2018-04 (Д)'!$C$2:$C$100,0)+1,0))))),"Н/Д",((INDIRECT(CONCATENATE("'2018-05 (Д)'!H",TEXT(MATCH($C58,'2018-05 (Д)'!$C$2:$C$100,0)+1,0)))-INDIRECT(CONCATENATE("'2018-04 (Д)'!H",TEXT(MATCH($C58,'2018-04 (Д)'!$C$2:$C$100,0)+1,0))))/INDIRECT(CONCATENATE("'2018-04 (Д)'!H",TEXT(MATCH($C58,'2018-04 (Д)'!$C$2:$C$100,0)+1,0))))*100)</f>
        <v>Н/Д</v>
      </c>
      <c r="AO58" s="9">
        <f ca="1">IF(OR(INDIRECT(CONCATENATE("'2018-06 (Д)'!H",TEXT(MATCH($C58,'2018-06 (Д)'!$C$2:$C$100,0)+1,0)))="Н/Д",INDIRECT(CONCATENATE("'2018-05 (Д)'!H",TEXT(MATCH($C58,'2018-05 (Д)'!$C$2:$C$100,0)+1,0)))="Н/Д",AND(INDIRECT(CONCATENATE("'2018-06 (Д)'!H",TEXT(MATCH($C58,'2018-06 (Д)'!$C$2:$C$100,0)+1,0)))="Н/Д",INDIRECT(CONCATENATE("'2018-05 (Д)'!H",TEXT(MATCH($C58,'2018-05 (Д)'!$C$2:$C$100,0)+1,0))))),"Н/Д",((INDIRECT(CONCATENATE("'2018-06 (Д)'!H",TEXT(MATCH($C58,'2018-06 (Д)'!$C$2:$C$100,0)+1,0)))-INDIRECT(CONCATENATE("'2018-05 (Д)'!H",TEXT(MATCH($C58,'2018-05 (Д)'!$C$2:$C$100,0)+1,0))))/INDIRECT(CONCATENATE("'2018-05 (Д)'!H",TEXT(MATCH($C58,'2018-05 (Д)'!$C$2:$C$100,0)+1,0))))*100)</f>
        <v>-14.540992721609999</v>
      </c>
      <c r="AP58" s="9">
        <f ca="1">IF(OR(INDIRECT(CONCATENATE("'2018-07 (Д)'!H",TEXT(MATCH($C58,'2018-07 (Д)'!$C$2:$C$100,0)+1,0)))="Н/Д",INDIRECT(CONCATENATE("'2018-06 (Д)'!H",TEXT(MATCH($C58,'2018-06 (Д)'!$C$2:$C$100,0)+1,0)))="Н/Д",AND(INDIRECT(CONCATENATE("'2018-07 (Д)'!H",TEXT(MATCH($C58,'2018-07 (Д)'!$C$2:$C$100,0)+1,0)))="Н/Д",INDIRECT(CONCATENATE("'2018-06 (Д)'!H",TEXT(MATCH($C58,'2018-06 (Д)'!$C$2:$C$100,0)+1,0))))),"Н/Д",((INDIRECT(CONCATENATE("'2018-07 (Д)'!H",TEXT(MATCH($C58,'2018-07 (Д)'!$C$2:$C$100,0)+1,0)))-INDIRECT(CONCATENATE("'2018-06 (Д)'!H",TEXT(MATCH($C58,'2018-06 (Д)'!$C$2:$C$100,0)+1,0))))/INDIRECT(CONCATENATE("'2018-06 (Д)'!H",TEXT(MATCH($C58,'2018-06 (Д)'!$C$2:$C$100,0)+1,0))))*100)</f>
        <v>7.0286997259614443</v>
      </c>
      <c r="AQ58" s="9">
        <f ca="1">IF(OR(INDIRECT(CONCATENATE("'2018-08 (Д)'!H",TEXT(MATCH($C58,'2018-08 (Д)'!$C$2:$C$100,0)+1,0)))="Н/Д",INDIRECT(CONCATENATE("'2018-07 (Д)'!H",TEXT(MATCH($C58,'2018-07 (Д)'!$C$2:$C$100,0)+1,0)))="Н/Д",AND(INDIRECT(CONCATENATE("'2018-08 (Д)'!H",TEXT(MATCH($C58,'2018-08 (Д)'!$C$2:$C$100,0)+1,0)))="Н/Д",INDIRECT(CONCATENATE("'2018-07 (Д)'!H",TEXT(MATCH($C58,'2018-07 (Д)'!$C$2:$C$100,0)+1,0))))),"Н/Д",((INDIRECT(CONCATENATE("'2018-08 (Д)'!H",TEXT(MATCH($C58,'2018-08 (Д)'!$C$2:$C$100,0)+1,0)))-INDIRECT(CONCATENATE("'2018-07 (Д)'!H",TEXT(MATCH($C58,'2018-07 (Д)'!$C$2:$C$100,0)+1,0))))/INDIRECT(CONCATENATE("'2018-07 (Д)'!H",TEXT(MATCH($C58,'2018-07 (Д)'!$C$2:$C$100,0)+1,0))))*100)</f>
        <v>16.126125588860695</v>
      </c>
      <c r="AR58" s="9">
        <f ca="1">IF(OR(INDIRECT(CONCATENATE("'2018-09 (Д)'!H",TEXT(MATCH($C58,'2018-09 (Д)'!$C$2:$C$100,0)+1,0)))="Н/Д",INDIRECT(CONCATENATE("'2018-08 (Д)'!H",TEXT(MATCH($C58,'2018-08 (Д)'!$C$2:$C$100,0)+1,0)))="Н/Д",AND(INDIRECT(CONCATENATE("'2018-09 (Д)'!H",TEXT(MATCH($C58,'2018-09 (Д)'!$C$2:$C$100,0)+1,0)))="Н/Д",INDIRECT(CONCATENATE("'2018-08 (Д)'!H",TEXT(MATCH($C58,'2018-08 (Д)'!$C$2:$C$100,0)+1,0))))),"Н/Д",((INDIRECT(CONCATENATE("'2018-09 (Д)'!H",TEXT(MATCH($C58,'2018-09 (Д)'!$C$2:$C$100,0)+1,0)))-INDIRECT(CONCATENATE("'2018-08 (Д)'!H",TEXT(MATCH($C58,'2018-08 (Д)'!$C$2:$C$100,0)+1,0))))/INDIRECT(CONCATENATE("'2018-08 (Д)'!H",TEXT(MATCH($C58,'2018-08 (Д)'!$C$2:$C$100,0)+1,0))))*100)</f>
        <v>-8.1555644468872686</v>
      </c>
      <c r="AS58" s="9">
        <f ca="1">IF(OR(INDIRECT(CONCATENATE("'2018-10 (Д)'!H",TEXT(MATCH($C58,'2018-10 (Д)'!$C$2:$C$100,0)+1,0)))="Н/Д",INDIRECT(CONCATENATE("'2018-09 (Д)'!H",TEXT(MATCH($C58,'2018-09 (Д)'!$C$2:$C$100,0)+1,0)))="Н/Д",AND(INDIRECT(CONCATENATE("'2018-10 (Д)'!H",TEXT(MATCH($C58,'2018-10 (Д)'!$C$2:$C$100,0)+1,0)))="Н/Д",INDIRECT(CONCATENATE("'2018-09 (Д)'!H",TEXT(MATCH($C58,'2018-09 (Д)'!$C$2:$C$100,0)+1,0))))),"Н/Д",((INDIRECT(CONCATENATE("'2018-10 (Д)'!H",TEXT(MATCH($C58,'2018-10 (Д)'!$C$2:$C$100,0)+1,0)))-INDIRECT(CONCATENATE("'2018-09 (Д)'!H",TEXT(MATCH($C58,'2018-09 (Д)'!$C$2:$C$100,0)+1,0))))/INDIRECT(CONCATENATE("'2018-09 (Д)'!H",TEXT(MATCH($C58,'2018-09 (Д)'!$C$2:$C$100,0)+1,0))))*100)</f>
        <v>-3.6862199147596462</v>
      </c>
      <c r="AT58" s="9">
        <f ca="1">IF(OR(INDIRECT(CONCATENATE("'2018-11 (Д)'!H",TEXT(MATCH($C58,'2018-11 (Д)'!$C$2:$C$100,0)+1,0)))="Н/Д",INDIRECT(CONCATENATE("'2018-10 (Д)'!H",TEXT(MATCH($C58,'2018-10 (Д)'!$C$2:$C$100,0)+1,0)))="Н/Д",AND(INDIRECT(CONCATENATE("'2018-11 (Д)'!H",TEXT(MATCH($C58,'2018-11 (Д)'!$C$2:$C$100,0)+1,0)))="Н/Д",INDIRECT(CONCATENATE("'2018-10 (Д)'!H",TEXT(MATCH($C58,'2018-10 (Д)'!$C$2:$C$100,0)+1,0))))),"Н/Д",((INDIRECT(CONCATENATE("'2018-11 (Д)'!H",TEXT(MATCH($C58,'2018-11 (Д)'!$C$2:$C$100,0)+1,0)))-INDIRECT(CONCATENATE("'2018-10 (Д)'!H",TEXT(MATCH($C58,'2018-10 (Д)'!$C$2:$C$100,0)+1,0))))/INDIRECT(CONCATENATE("'2018-10 (Д)'!H",TEXT(MATCH($C58,'2018-10 (Д)'!$C$2:$C$100,0)+1,0))))*100)</f>
        <v>6.1435246932727008</v>
      </c>
      <c r="AU58" s="9">
        <f ca="1">IF(OR(INDIRECT(CONCATENATE("'2018-12 (Д)'!H",TEXT(MATCH($C58,'2018-12 (Д)'!$C$2:$C$100,0)+1,0)))="Н/Д",INDIRECT(CONCATENATE("'2018-11 (Д)'!H",TEXT(MATCH($C58,'2018-11 (Д)'!$C$2:$C$100,0)+1,0)))="Н/Д",AND(INDIRECT(CONCATENATE("'2018-12 (Д)'!H",TEXT(MATCH($C58,'2018-12 (Д)'!$C$2:$C$100,0)+1,0)))="Н/Д",INDIRECT(CONCATENATE("'2018-11 (Д)'!H",TEXT(MATCH($C58,'2018-11 (Д)'!$C$2:$C$100,0)+1,0))))),"Н/Д",((INDIRECT(CONCATENATE("'2018-12 (Д)'!H",TEXT(MATCH($C58,'2018-12 (Д)'!$C$2:$C$100,0)+1,0)))-INDIRECT(CONCATENATE("'2018-11 (Д)'!H",TEXT(MATCH($C58,'2018-11 (Д)'!$C$2:$C$100,0)+1,0))))/INDIRECT(CONCATENATE("'2018-11 (Д)'!H",TEXT(MATCH($C58,'2018-11 (Д)'!$C$2:$C$100,0)+1,0))))*100)</f>
        <v>5.3123664064748315</v>
      </c>
      <c r="AV58" s="9"/>
      <c r="AW58" s="9" t="str">
        <f ca="1">IF(OR(INDIRECT(CONCATENATE("'2018-03 (Д)'!I",TEXT(MATCH($C58,'2018-03 (Д)'!$C$2:$C$100,0)+1,0)))="Н/Д",INDIRECT(CONCATENATE("'2018-02 (Д)'!I",TEXT(MATCH($C58,'2018-02 (Д)'!$C$2:$C$100,0)+1,0)))="Н/Д",AND(INDIRECT(CONCATENATE("'2018-03 (Д)'!I",TEXT(MATCH($C58,'2018-03 (Д)'!$C$2:$C$100,0)+1,0)))="Н/Д",INDIRECT(CONCATENATE("'2018-02 (Д)'!I",TEXT(MATCH($C58,'2018-02 (Д)'!$C$2:$C$100,0)+1,0))))),"Н/Д",((INDIRECT(CONCATENATE("'2018-03 (Д)'!I",TEXT(MATCH($C58,'2018-03 (Д)'!$C$2:$C$100,0)+1,0)))-INDIRECT(CONCATENATE("'2018-02 (Д)'!I",TEXT(MATCH($C58,'2018-02 (Д)'!$C$2:$C$100,0)+1,0))))/INDIRECT(CONCATENATE("'2018-02 (Д)'!I",TEXT(MATCH($C58,'2018-02 (Д)'!$C$2:$C$100,0)+1,0))))*100)</f>
        <v>Н/Д</v>
      </c>
      <c r="AX58" s="9" t="str">
        <f ca="1">IF(OR(INDIRECT(CONCATENATE("'2018-04 (Д)'!I",TEXT(MATCH($C58,'2018-04 (Д)'!$C$2:$C$100,0)+1,0)))="Н/Д",INDIRECT(CONCATENATE("'2018-03 (Д)'!I",TEXT(MATCH($C58,'2018-03 (Д)'!$C$2:$C$100,0)+1,0)))="Н/Д",AND(INDIRECT(CONCATENATE("'2018-04 (Д)'!I",TEXT(MATCH($C58,'2018-04 (Д)'!$C$2:$C$100,0)+1,0)))="Н/Д",INDIRECT(CONCATENATE("'2018-03 (Д)'!I",TEXT(MATCH($C58,'2018-03 (Д)'!$C$2:$C$100,0)+1,0))))),"Н/Д",((INDIRECT(CONCATENATE("'2018-04 (Д)'!I",TEXT(MATCH($C58,'2018-04 (Д)'!$C$2:$C$100,0)+1,0)))-INDIRECT(CONCATENATE("'2018-03 (Д)'!I",TEXT(MATCH($C58,'2018-03 (Д)'!$C$2:$C$100,0)+1,0))))/INDIRECT(CONCATENATE("'2018-03 (Д)'!I",TEXT(MATCH($C58,'2018-03 (Д)'!$C$2:$C$100,0)+1,0))))*100)</f>
        <v>Н/Д</v>
      </c>
      <c r="AY58" s="9" t="str">
        <f ca="1">IF(OR(INDIRECT(CONCATENATE("'2018-05 (Д)'!I",TEXT(MATCH($C58,'2018-05 (Д)'!$C$2:$C$100,0)+1,0)))="Н/Д",INDIRECT(CONCATENATE("'2018-04 (Д)'!I",TEXT(MATCH($C58,'2018-04 (Д)'!$C$2:$C$100,0)+1,0)))="Н/Д",AND(INDIRECT(CONCATENATE("'2018-05 (Д)'!I",TEXT(MATCH($C58,'2018-05 (Д)'!$C$2:$C$100,0)+1,0)))="Н/Д",INDIRECT(CONCATENATE("'2018-04 (Д)'!I",TEXT(MATCH($C58,'2018-04 (Д)'!$C$2:$C$100,0)+1,0))))),"Н/Д",((INDIRECT(CONCATENATE("'2018-05 (Д)'!I",TEXT(MATCH($C58,'2018-05 (Д)'!$C$2:$C$100,0)+1,0)))-INDIRECT(CONCATENATE("'2018-04 (Д)'!I",TEXT(MATCH($C58,'2018-04 (Д)'!$C$2:$C$100,0)+1,0))))/INDIRECT(CONCATENATE("'2018-04 (Д)'!I",TEXT(MATCH($C58,'2018-04 (Д)'!$C$2:$C$100,0)+1,0))))*100)</f>
        <v>Н/Д</v>
      </c>
      <c r="AZ58" s="9">
        <f ca="1">IF(OR(INDIRECT(CONCATENATE("'2018-06 (Д)'!I",TEXT(MATCH($C58,'2018-06 (Д)'!$C$2:$C$100,0)+1,0)))="Н/Д",INDIRECT(CONCATENATE("'2018-05 (Д)'!I",TEXT(MATCH($C58,'2018-05 (Д)'!$C$2:$C$100,0)+1,0)))="Н/Д",AND(INDIRECT(CONCATENATE("'2018-06 (Д)'!I",TEXT(MATCH($C58,'2018-06 (Д)'!$C$2:$C$100,0)+1,0)))="Н/Д",INDIRECT(CONCATENATE("'2018-05 (Д)'!I",TEXT(MATCH($C58,'2018-05 (Д)'!$C$2:$C$100,0)+1,0))))),"Н/Д",((INDIRECT(CONCATENATE("'2018-06 (Д)'!I",TEXT(MATCH($C58,'2018-06 (Д)'!$C$2:$C$100,0)+1,0)))-INDIRECT(CONCATENATE("'2018-05 (Д)'!I",TEXT(MATCH($C58,'2018-05 (Д)'!$C$2:$C$100,0)+1,0))))/INDIRECT(CONCATENATE("'2018-05 (Д)'!I",TEXT(MATCH($C58,'2018-05 (Д)'!$C$2:$C$100,0)+1,0))))*100)</f>
        <v>9.5256961534985329</v>
      </c>
      <c r="BA58" s="9">
        <f ca="1">IF(OR(INDIRECT(CONCATENATE("'2018-07 (Д)'!I",TEXT(MATCH($C58,'2018-07 (Д)'!$C$2:$C$100,0)+1,0)))="Н/Д",INDIRECT(CONCATENATE("'2018-06 (Д)'!I",TEXT(MATCH($C58,'2018-06 (Д)'!$C$2:$C$100,0)+1,0)))="Н/Д",AND(INDIRECT(CONCATENATE("'2018-07 (Д)'!I",TEXT(MATCH($C58,'2018-07 (Д)'!$C$2:$C$100,0)+1,0)))="Н/Д",INDIRECT(CONCATENATE("'2018-06 (Д)'!I",TEXT(MATCH($C58,'2018-06 (Д)'!$C$2:$C$100,0)+1,0))))),"Н/Д",((INDIRECT(CONCATENATE("'2018-07 (Д)'!I",TEXT(MATCH($C58,'2018-07 (Д)'!$C$2:$C$100,0)+1,0)))-INDIRECT(CONCATENATE("'2018-06 (Д)'!I",TEXT(MATCH($C58,'2018-06 (Д)'!$C$2:$C$100,0)+1,0))))/INDIRECT(CONCATENATE("'2018-06 (Д)'!I",TEXT(MATCH($C58,'2018-06 (Д)'!$C$2:$C$100,0)+1,0))))*100)</f>
        <v>1.6262241205034476</v>
      </c>
      <c r="BB58" s="9">
        <f ca="1">IF(OR(INDIRECT(CONCATENATE("'2018-08 (Д)'!I",TEXT(MATCH($C58,'2018-08 (Д)'!$C$2:$C$100,0)+1,0)))="Н/Д",INDIRECT(CONCATENATE("'2018-07 (Д)'!I",TEXT(MATCH($C58,'2018-07 (Д)'!$C$2:$C$100,0)+1,0)))="Н/Д",AND(INDIRECT(CONCATENATE("'2018-08 (Д)'!I",TEXT(MATCH($C58,'2018-08 (Д)'!$C$2:$C$100,0)+1,0)))="Н/Д",INDIRECT(CONCATENATE("'2018-07 (Д)'!I",TEXT(MATCH($C58,'2018-07 (Д)'!$C$2:$C$100,0)+1,0))))),"Н/Д",((INDIRECT(CONCATENATE("'2018-08 (Д)'!I",TEXT(MATCH($C58,'2018-08 (Д)'!$C$2:$C$100,0)+1,0)))-INDIRECT(CONCATENATE("'2018-07 (Д)'!I",TEXT(MATCH($C58,'2018-07 (Д)'!$C$2:$C$100,0)+1,0))))/INDIRECT(CONCATENATE("'2018-07 (Д)'!I",TEXT(MATCH($C58,'2018-07 (Д)'!$C$2:$C$100,0)+1,0))))*100)</f>
        <v>12.603499312623038</v>
      </c>
      <c r="BC58" s="9">
        <f ca="1">IF(OR(INDIRECT(CONCATENATE("'2018-09 (Д)'!I",TEXT(MATCH($C58,'2018-09 (Д)'!$C$2:$C$100,0)+1,0)))="Н/Д",INDIRECT(CONCATENATE("'2018-08 (Д)'!I",TEXT(MATCH($C58,'2018-08 (Д)'!$C$2:$C$100,0)+1,0)))="Н/Д",AND(INDIRECT(CONCATENATE("'2018-09 (Д)'!I",TEXT(MATCH($C58,'2018-09 (Д)'!$C$2:$C$100,0)+1,0)))="Н/Д",INDIRECT(CONCATENATE("'2018-08 (Д)'!I",TEXT(MATCH($C58,'2018-08 (Д)'!$C$2:$C$100,0)+1,0))))),"Н/Д",((INDIRECT(CONCATENATE("'2018-09 (Д)'!I",TEXT(MATCH($C58,'2018-09 (Д)'!$C$2:$C$100,0)+1,0)))-INDIRECT(CONCATENATE("'2018-08 (Д)'!I",TEXT(MATCH($C58,'2018-08 (Д)'!$C$2:$C$100,0)+1,0))))/INDIRECT(CONCATENATE("'2018-08 (Д)'!I",TEXT(MATCH($C58,'2018-08 (Д)'!$C$2:$C$100,0)+1,0))))*100)</f>
        <v>-1.9509438453951446</v>
      </c>
      <c r="BD58" s="9">
        <f ca="1">IF(OR(INDIRECT(CONCATENATE("'2018-10 (Д)'!I",TEXT(MATCH($C58,'2018-10 (Д)'!$C$2:$C$100,0)+1,0)))="Н/Д",INDIRECT(CONCATENATE("'2018-09 (Д)'!I",TEXT(MATCH($C58,'2018-09 (Д)'!$C$2:$C$100,0)+1,0)))="Н/Д",AND(INDIRECT(CONCATENATE("'2018-10 (Д)'!I",TEXT(MATCH($C58,'2018-10 (Д)'!$C$2:$C$100,0)+1,0)))="Н/Д",INDIRECT(CONCATENATE("'2018-09 (Д)'!I",TEXT(MATCH($C58,'2018-09 (Д)'!$C$2:$C$100,0)+1,0))))),"Н/Д",((INDIRECT(CONCATENATE("'2018-10 (Д)'!I",TEXT(MATCH($C58,'2018-10 (Д)'!$C$2:$C$100,0)+1,0)))-INDIRECT(CONCATENATE("'2018-09 (Д)'!I",TEXT(MATCH($C58,'2018-09 (Д)'!$C$2:$C$100,0)+1,0))))/INDIRECT(CONCATENATE("'2018-09 (Д)'!I",TEXT(MATCH($C58,'2018-09 (Д)'!$C$2:$C$100,0)+1,0))))*100)</f>
        <v>3.9346159591213778</v>
      </c>
      <c r="BE58" s="9">
        <f ca="1">IF(OR(INDIRECT(CONCATENATE("'2018-11 (Д)'!I",TEXT(MATCH($C58,'2018-11 (Д)'!$C$2:$C$100,0)+1,0)))="Н/Д",INDIRECT(CONCATENATE("'2018-10 (Д)'!I",TEXT(MATCH($C58,'2018-10 (Д)'!$C$2:$C$100,0)+1,0)))="Н/Д",AND(INDIRECT(CONCATENATE("'2018-11 (Д)'!I",TEXT(MATCH($C58,'2018-11 (Д)'!$C$2:$C$100,0)+1,0)))="Н/Д",INDIRECT(CONCATENATE("'2018-10 (Д)'!I",TEXT(MATCH($C58,'2018-10 (Д)'!$C$2:$C$100,0)+1,0))))),"Н/Д",((INDIRECT(CONCATENATE("'2018-11 (Д)'!I",TEXT(MATCH($C58,'2018-11 (Д)'!$C$2:$C$100,0)+1,0)))-INDIRECT(CONCATENATE("'2018-10 (Д)'!I",TEXT(MATCH($C58,'2018-10 (Д)'!$C$2:$C$100,0)+1,0))))/INDIRECT(CONCATENATE("'2018-10 (Д)'!I",TEXT(MATCH($C58,'2018-10 (Д)'!$C$2:$C$100,0)+1,0))))*100)</f>
        <v>-13.54853732776064</v>
      </c>
      <c r="BF58" s="9">
        <f ca="1">IF(OR(INDIRECT(CONCATENATE("'2018-12 (Д)'!I",TEXT(MATCH($C58,'2018-12 (Д)'!$C$2:$C$100,0)+1,0)))="Н/Д",INDIRECT(CONCATENATE("'2018-11 (Д)'!I",TEXT(MATCH($C58,'2018-11 (Д)'!$C$2:$C$100,0)+1,0)))="Н/Д",AND(INDIRECT(CONCATENATE("'2018-12 (Д)'!I",TEXT(MATCH($C58,'2018-12 (Д)'!$C$2:$C$100,0)+1,0)))="Н/Д",INDIRECT(CONCATENATE("'2018-11 (Д)'!I",TEXT(MATCH($C58,'2018-11 (Д)'!$C$2:$C$100,0)+1,0))))),"Н/Д",((INDIRECT(CONCATENATE("'2018-12 (Д)'!I",TEXT(MATCH($C58,'2018-12 (Д)'!$C$2:$C$100,0)+1,0)))-INDIRECT(CONCATENATE("'2018-11 (Д)'!I",TEXT(MATCH($C58,'2018-11 (Д)'!$C$2:$C$100,0)+1,0))))/INDIRECT(CONCATENATE("'2018-11 (Д)'!I",TEXT(MATCH($C58,'2018-11 (Д)'!$C$2:$C$100,0)+1,0))))*100)</f>
        <v>2.7468958480352224</v>
      </c>
      <c r="BG58" s="9"/>
      <c r="BH58" s="9" t="str">
        <f ca="1">IF(OR(INDIRECT(CONCATENATE("'2018-03 (Д)'!J",TEXT(MATCH($C58,'2018-03 (Д)'!$C$2:$C$100,0)+1,0)))="Н/Д",INDIRECT(CONCATENATE("'2018-02 (Д)'!J",TEXT(MATCH($C58,'2018-02 (Д)'!$C$2:$C$100,0)+1,0)))="Н/Д",AND(INDIRECT(CONCATENATE("'2018-03 (Д)'!J",TEXT(MATCH($C58,'2018-03 (Д)'!$C$2:$C$100,0)+1,0)))="Н/Д",INDIRECT(CONCATENATE("'2018-02 (Д)'!J",TEXT(MATCH($C58,'2018-02 (Д)'!$C$2:$C$100,0)+1,0))))),"Н/Д",((INDIRECT(CONCATENATE("'2018-03 (Д)'!J",TEXT(MATCH($C58,'2018-03 (Д)'!$C$2:$C$100,0)+1,0)))-INDIRECT(CONCATENATE("'2018-02 (Д)'!J",TEXT(MATCH($C58,'2018-02 (Д)'!$C$2:$C$100,0)+1,0))))/INDIRECT(CONCATENATE("'2018-02 (Д)'!J",TEXT(MATCH($C58,'2018-02 (Д)'!$C$2:$C$100,0)+1,0))))*100)</f>
        <v>Н/Д</v>
      </c>
      <c r="BI58" s="9" t="str">
        <f ca="1">IF(OR(INDIRECT(CONCATENATE("'2018-04 (Д)'!J",TEXT(MATCH($C58,'2018-04 (Д)'!$C$2:$C$100,0)+1,0)))="Н/Д",INDIRECT(CONCATENATE("'2018-03 (Д)'!J",TEXT(MATCH($C58,'2018-03 (Д)'!$C$2:$C$100,0)+1,0)))="Н/Д",AND(INDIRECT(CONCATENATE("'2018-04 (Д)'!J",TEXT(MATCH($C58,'2018-04 (Д)'!$C$2:$C$100,0)+1,0)))="Н/Д",INDIRECT(CONCATENATE("'2018-03 (Д)'!J",TEXT(MATCH($C58,'2018-03 (Д)'!$C$2:$C$100,0)+1,0))))),"Н/Д",((INDIRECT(CONCATENATE("'2018-04 (Д)'!J",TEXT(MATCH($C58,'2018-04 (Д)'!$C$2:$C$100,0)+1,0)))-INDIRECT(CONCATENATE("'2018-03 (Д)'!J",TEXT(MATCH($C58,'2018-03 (Д)'!$C$2:$C$100,0)+1,0))))/INDIRECT(CONCATENATE("'2018-03 (Д)'!J",TEXT(MATCH($C58,'2018-03 (Д)'!$C$2:$C$100,0)+1,0))))*100)</f>
        <v>Н/Д</v>
      </c>
      <c r="BJ58" s="9" t="str">
        <f ca="1">IF(OR(INDIRECT(CONCATENATE("'2018-05 (Д)'!J",TEXT(MATCH($C58,'2018-05 (Д)'!$C$2:$C$100,0)+1,0)))="Н/Д",INDIRECT(CONCATENATE("'2018-04 (Д)'!J",TEXT(MATCH($C58,'2018-04 (Д)'!$C$2:$C$100,0)+1,0)))="Н/Д",AND(INDIRECT(CONCATENATE("'2018-05 (Д)'!J",TEXT(MATCH($C58,'2018-05 (Д)'!$C$2:$C$100,0)+1,0)))="Н/Д",INDIRECT(CONCATENATE("'2018-04 (Д)'!J",TEXT(MATCH($C58,'2018-04 (Д)'!$C$2:$C$100,0)+1,0))))),"Н/Д",((INDIRECT(CONCATENATE("'2018-05 (Д)'!J",TEXT(MATCH($C58,'2018-05 (Д)'!$C$2:$C$100,0)+1,0)))-INDIRECT(CONCATENATE("'2018-04 (Д)'!J",TEXT(MATCH($C58,'2018-04 (Д)'!$C$2:$C$100,0)+1,0))))/INDIRECT(CONCATENATE("'2018-04 (Д)'!J",TEXT(MATCH($C58,'2018-04 (Д)'!$C$2:$C$100,0)+1,0))))*100)</f>
        <v>Н/Д</v>
      </c>
      <c r="BK58" s="9" t="str">
        <f ca="1">IF(OR(INDIRECT(CONCATENATE("'2018-06 (Д)'!J",TEXT(MATCH($C58,'2018-06 (Д)'!$C$2:$C$100,0)+1,0)))="Н/Д",INDIRECT(CONCATENATE("'2018-05 (Д)'!J",TEXT(MATCH($C58,'2018-05 (Д)'!$C$2:$C$100,0)+1,0)))="Н/Д",AND(INDIRECT(CONCATENATE("'2018-06 (Д)'!J",TEXT(MATCH($C58,'2018-06 (Д)'!$C$2:$C$100,0)+1,0)))="Н/Д",INDIRECT(CONCATENATE("'2018-05 (Д)'!J",TEXT(MATCH($C58,'2018-05 (Д)'!$C$2:$C$100,0)+1,0))))),"Н/Д",((INDIRECT(CONCATENATE("'2018-06 (Д)'!J",TEXT(MATCH($C58,'2018-06 (Д)'!$C$2:$C$100,0)+1,0)))-INDIRECT(CONCATENATE("'2018-05 (Д)'!J",TEXT(MATCH($C58,'2018-05 (Д)'!$C$2:$C$100,0)+1,0))))/INDIRECT(CONCATENATE("'2018-05 (Д)'!J",TEXT(MATCH($C58,'2018-05 (Д)'!$C$2:$C$100,0)+1,0))))*100)</f>
        <v>Н/Д</v>
      </c>
      <c r="BL58" s="9" t="str">
        <f ca="1">IF(OR(INDIRECT(CONCATENATE("'2018-07 (Д)'!J",TEXT(MATCH($C58,'2018-07 (Д)'!$C$2:$C$100,0)+1,0)))="Н/Д",INDIRECT(CONCATENATE("'2018-06 (Д)'!J",TEXT(MATCH($C58,'2018-06 (Д)'!$C$2:$C$100,0)+1,0)))="Н/Д",AND(INDIRECT(CONCATENATE("'2018-07 (Д)'!J",TEXT(MATCH($C58,'2018-07 (Д)'!$C$2:$C$100,0)+1,0)))="Н/Д",INDIRECT(CONCATENATE("'2018-06 (Д)'!J",TEXT(MATCH($C58,'2018-06 (Д)'!$C$2:$C$100,0)+1,0))))),"Н/Д",((INDIRECT(CONCATENATE("'2018-07 (Д)'!J",TEXT(MATCH($C58,'2018-07 (Д)'!$C$2:$C$100,0)+1,0)))-INDIRECT(CONCATENATE("'2018-06 (Д)'!J",TEXT(MATCH($C58,'2018-06 (Д)'!$C$2:$C$100,0)+1,0))))/INDIRECT(CONCATENATE("'2018-06 (Д)'!J",TEXT(MATCH($C58,'2018-06 (Д)'!$C$2:$C$100,0)+1,0))))*100)</f>
        <v>Н/Д</v>
      </c>
      <c r="BM58" s="9" t="str">
        <f ca="1">IF(OR(INDIRECT(CONCATENATE("'2018-08 (Д)'!J",TEXT(MATCH($C58,'2018-08 (Д)'!$C$2:$C$100,0)+1,0)))="Н/Д",INDIRECT(CONCATENATE("'2018-07 (Д)'!J",TEXT(MATCH($C58,'2018-07 (Д)'!$C$2:$C$100,0)+1,0)))="Н/Д",AND(INDIRECT(CONCATENATE("'2018-08 (Д)'!J",TEXT(MATCH($C58,'2018-08 (Д)'!$C$2:$C$100,0)+1,0)))="Н/Д",INDIRECT(CONCATENATE("'2018-07 (Д)'!J",TEXT(MATCH($C58,'2018-07 (Д)'!$C$2:$C$100,0)+1,0))))),"Н/Д",((INDIRECT(CONCATENATE("'2018-08 (Д)'!J",TEXT(MATCH($C58,'2018-08 (Д)'!$C$2:$C$100,0)+1,0)))-INDIRECT(CONCATENATE("'2018-07 (Д)'!J",TEXT(MATCH($C58,'2018-07 (Д)'!$C$2:$C$100,0)+1,0))))/INDIRECT(CONCATENATE("'2018-07 (Д)'!J",TEXT(MATCH($C58,'2018-07 (Д)'!$C$2:$C$100,0)+1,0))))*100)</f>
        <v>Н/Д</v>
      </c>
      <c r="BN58" s="9" t="str">
        <f ca="1">IF(OR(INDIRECT(CONCATENATE("'2018-09 (Д)'!J",TEXT(MATCH($C58,'2018-09 (Д)'!$C$2:$C$100,0)+1,0)))="Н/Д",INDIRECT(CONCATENATE("'2018-08 (Д)'!J",TEXT(MATCH($C58,'2018-08 (Д)'!$C$2:$C$100,0)+1,0)))="Н/Д",AND(INDIRECT(CONCATENATE("'2018-09 (Д)'!J",TEXT(MATCH($C58,'2018-09 (Д)'!$C$2:$C$100,0)+1,0)))="Н/Д",INDIRECT(CONCATENATE("'2018-08 (Д)'!J",TEXT(MATCH($C58,'2018-08 (Д)'!$C$2:$C$100,0)+1,0))))),"Н/Д",((INDIRECT(CONCATENATE("'2018-09 (Д)'!J",TEXT(MATCH($C58,'2018-09 (Д)'!$C$2:$C$100,0)+1,0)))-INDIRECT(CONCATENATE("'2018-08 (Д)'!J",TEXT(MATCH($C58,'2018-08 (Д)'!$C$2:$C$100,0)+1,0))))/INDIRECT(CONCATENATE("'2018-08 (Д)'!J",TEXT(MATCH($C58,'2018-08 (Д)'!$C$2:$C$100,0)+1,0))))*100)</f>
        <v>Н/Д</v>
      </c>
      <c r="BO58" s="9" t="str">
        <f ca="1">IF(OR(INDIRECT(CONCATENATE("'2018-10 (Д)'!J",TEXT(MATCH($C58,'2018-10 (Д)'!$C$2:$C$100,0)+1,0)))="Н/Д",INDIRECT(CONCATENATE("'2018-09 (Д)'!J",TEXT(MATCH($C58,'2018-09 (Д)'!$C$2:$C$100,0)+1,0)))="Н/Д",AND(INDIRECT(CONCATENATE("'2018-10 (Д)'!J",TEXT(MATCH($C58,'2018-10 (Д)'!$C$2:$C$100,0)+1,0)))="Н/Д",INDIRECT(CONCATENATE("'2018-09 (Д)'!J",TEXT(MATCH($C58,'2018-09 (Д)'!$C$2:$C$100,0)+1,0))))),"Н/Д",((INDIRECT(CONCATENATE("'2018-10 (Д)'!J",TEXT(MATCH($C58,'2018-10 (Д)'!$C$2:$C$100,0)+1,0)))-INDIRECT(CONCATENATE("'2018-09 (Д)'!J",TEXT(MATCH($C58,'2018-09 (Д)'!$C$2:$C$100,0)+1,0))))/INDIRECT(CONCATENATE("'2018-09 (Д)'!J",TEXT(MATCH($C58,'2018-09 (Д)'!$C$2:$C$100,0)+1,0))))*100)</f>
        <v>Н/Д</v>
      </c>
      <c r="BP58" s="9" t="str">
        <f ca="1">IF(OR(INDIRECT(CONCATENATE("'2018-11 (Д)'!J",TEXT(MATCH($C58,'2018-11 (Д)'!$C$2:$C$100,0)+1,0)))="Н/Д",INDIRECT(CONCATENATE("'2018-10 (Д)'!J",TEXT(MATCH($C58,'2018-10 (Д)'!$C$2:$C$100,0)+1,0)))="Н/Д",AND(INDIRECT(CONCATENATE("'2018-11 (Д)'!J",TEXT(MATCH($C58,'2018-11 (Д)'!$C$2:$C$100,0)+1,0)))="Н/Д",INDIRECT(CONCATENATE("'2018-10 (Д)'!J",TEXT(MATCH($C58,'2018-10 (Д)'!$C$2:$C$100,0)+1,0))))),"Н/Д",((INDIRECT(CONCATENATE("'2018-11 (Д)'!J",TEXT(MATCH($C58,'2018-11 (Д)'!$C$2:$C$100,0)+1,0)))-INDIRECT(CONCATENATE("'2018-10 (Д)'!J",TEXT(MATCH($C58,'2018-10 (Д)'!$C$2:$C$100,0)+1,0))))/INDIRECT(CONCATENATE("'2018-10 (Д)'!J",TEXT(MATCH($C58,'2018-10 (Д)'!$C$2:$C$100,0)+1,0))))*100)</f>
        <v>Н/Д</v>
      </c>
      <c r="BQ58" s="9" t="str">
        <f ca="1">IF(OR(INDIRECT(CONCATENATE("'2018-12 (Д)'!J",TEXT(MATCH($C58,'2018-12 (Д)'!$C$2:$C$100,0)+1,0)))="Н/Д",INDIRECT(CONCATENATE("'2018-11 (Д)'!J",TEXT(MATCH($C58,'2018-11 (Д)'!$C$2:$C$100,0)+1,0)))="Н/Д",AND(INDIRECT(CONCATENATE("'2018-12 (Д)'!J",TEXT(MATCH($C58,'2018-12 (Д)'!$C$2:$C$100,0)+1,0)))="Н/Д",INDIRECT(CONCATENATE("'2018-11 (Д)'!J",TEXT(MATCH($C58,'2018-11 (Д)'!$C$2:$C$100,0)+1,0))))),"Н/Д",((INDIRECT(CONCATENATE("'2018-12 (Д)'!J",TEXT(MATCH($C58,'2018-12 (Д)'!$C$2:$C$100,0)+1,0)))-INDIRECT(CONCATENATE("'2018-11 (Д)'!J",TEXT(MATCH($C58,'2018-11 (Д)'!$C$2:$C$100,0)+1,0))))/INDIRECT(CONCATENATE("'2018-11 (Д)'!J",TEXT(MATCH($C58,'2018-11 (Д)'!$C$2:$C$100,0)+1,0))))*100)</f>
        <v>Н/Д</v>
      </c>
      <c r="BR58" s="9"/>
      <c r="BS58" s="9" t="str">
        <f ca="1">IF(OR(INDIRECT(CONCATENATE("'2018-03 (Д)'!K",TEXT(MATCH($C58,'2018-03 (Д)'!$C$2:$C$100,0)+1,0)))="Н/Д",INDIRECT(CONCATENATE("'2018-02 (Д)'!K",TEXT(MATCH($C58,'2018-02 (Д)'!$C$2:$C$100,0)+1,0)))="Н/Д",AND(INDIRECT(CONCATENATE("'2018-03 (Д)'!K",TEXT(MATCH($C58,'2018-03 (Д)'!$C$2:$C$100,0)+1,0)))="Н/Д",INDIRECT(CONCATENATE("'2018-02 (Д)'!K",TEXT(MATCH($C58,'2018-02 (Д)'!$C$2:$C$100,0)+1,0))))),"Н/Д",((INDIRECT(CONCATENATE("'2018-03 (Д)'!K",TEXT(MATCH($C58,'2018-03 (Д)'!$C$2:$C$100,0)+1,0)))-INDIRECT(CONCATENATE("'2018-02 (Д)'!K",TEXT(MATCH($C58,'2018-02 (Д)'!$C$2:$C$100,0)+1,0))))/INDIRECT(CONCATENATE("'2018-02 (Д)'!K",TEXT(MATCH($C58,'2018-02 (Д)'!$C$2:$C$100,0)+1,0))))*100)</f>
        <v>Н/Д</v>
      </c>
      <c r="BT58" s="9" t="str">
        <f ca="1">IF(OR(INDIRECT(CONCATENATE("'2018-04 (Д)'!K",TEXT(MATCH($C58,'2018-04 (Д)'!$C$2:$C$100,0)+1,0)))="Н/Д",INDIRECT(CONCATENATE("'2018-03 (Д)'!K",TEXT(MATCH($C58,'2018-03 (Д)'!$C$2:$C$100,0)+1,0)))="Н/Д",AND(INDIRECT(CONCATENATE("'2018-04 (Д)'!K",TEXT(MATCH($C58,'2018-04 (Д)'!$C$2:$C$100,0)+1,0)))="Н/Д",INDIRECT(CONCATENATE("'2018-03 (Д)'!K",TEXT(MATCH($C58,'2018-03 (Д)'!$C$2:$C$100,0)+1,0))))),"Н/Д",((INDIRECT(CONCATENATE("'2018-04 (Д)'!K",TEXT(MATCH($C58,'2018-04 (Д)'!$C$2:$C$100,0)+1,0)))-INDIRECT(CONCATENATE("'2018-03 (Д)'!K",TEXT(MATCH($C58,'2018-03 (Д)'!$C$2:$C$100,0)+1,0))))/INDIRECT(CONCATENATE("'2018-03 (Д)'!K",TEXT(MATCH($C58,'2018-03 (Д)'!$C$2:$C$100,0)+1,0))))*100)</f>
        <v>Н/Д</v>
      </c>
      <c r="BU58" s="9" t="str">
        <f ca="1">IF(OR(INDIRECT(CONCATENATE("'2018-05 (Д)'!K",TEXT(MATCH($C58,'2018-05 (Д)'!$C$2:$C$100,0)+1,0)))="Н/Д",INDIRECT(CONCATENATE("'2018-04 (Д)'!K",TEXT(MATCH($C58,'2018-04 (Д)'!$C$2:$C$100,0)+1,0)))="Н/Д",AND(INDIRECT(CONCATENATE("'2018-05 (Д)'!K",TEXT(MATCH($C58,'2018-05 (Д)'!$C$2:$C$100,0)+1,0)))="Н/Д",INDIRECT(CONCATENATE("'2018-04 (Д)'!K",TEXT(MATCH($C58,'2018-04 (Д)'!$C$2:$C$100,0)+1,0))))),"Н/Д",((INDIRECT(CONCATENATE("'2018-05 (Д)'!K",TEXT(MATCH($C58,'2018-05 (Д)'!$C$2:$C$100,0)+1,0)))-INDIRECT(CONCATENATE("'2018-04 (Д)'!K",TEXT(MATCH($C58,'2018-04 (Д)'!$C$2:$C$100,0)+1,0))))/INDIRECT(CONCATENATE("'2018-04 (Д)'!K",TEXT(MATCH($C58,'2018-04 (Д)'!$C$2:$C$100,0)+1,0))))*100)</f>
        <v>Н/Д</v>
      </c>
      <c r="BV58" s="9">
        <f ca="1">IF(OR(INDIRECT(CONCATENATE("'2018-06 (Д)'!K",TEXT(MATCH($C58,'2018-06 (Д)'!$C$2:$C$100,0)+1,0)))="Н/Д",INDIRECT(CONCATENATE("'2018-05 (Д)'!K",TEXT(MATCH($C58,'2018-05 (Д)'!$C$2:$C$100,0)+1,0)))="Н/Д",AND(INDIRECT(CONCATENATE("'2018-06 (Д)'!K",TEXT(MATCH($C58,'2018-06 (Д)'!$C$2:$C$100,0)+1,0)))="Н/Д",INDIRECT(CONCATENATE("'2018-05 (Д)'!K",TEXT(MATCH($C58,'2018-05 (Д)'!$C$2:$C$100,0)+1,0))))),"Н/Д",((INDIRECT(CONCATENATE("'2018-06 (Д)'!K",TEXT(MATCH($C58,'2018-06 (Д)'!$C$2:$C$100,0)+1,0)))-INDIRECT(CONCATENATE("'2018-05 (Д)'!K",TEXT(MATCH($C58,'2018-05 (Д)'!$C$2:$C$100,0)+1,0))))/INDIRECT(CONCATENATE("'2018-05 (Д)'!K",TEXT(MATCH($C58,'2018-05 (Д)'!$C$2:$C$100,0)+1,0))))*100)</f>
        <v>-72.630434649258888</v>
      </c>
      <c r="BW58" s="9">
        <f ca="1">IF(OR(INDIRECT(CONCATENATE("'2018-07 (Д)'!K",TEXT(MATCH($C58,'2018-07 (Д)'!$C$2:$C$100,0)+1,0)))="Н/Д",INDIRECT(CONCATENATE("'2018-06 (Д)'!K",TEXT(MATCH($C58,'2018-06 (Д)'!$C$2:$C$100,0)+1,0)))="Н/Д",AND(INDIRECT(CONCATENATE("'2018-07 (Д)'!K",TEXT(MATCH($C58,'2018-07 (Д)'!$C$2:$C$100,0)+1,0)))="Н/Д",INDIRECT(CONCATENATE("'2018-06 (Д)'!K",TEXT(MATCH($C58,'2018-06 (Д)'!$C$2:$C$100,0)+1,0))))),"Н/Д",((INDIRECT(CONCATENATE("'2018-07 (Д)'!K",TEXT(MATCH($C58,'2018-07 (Д)'!$C$2:$C$100,0)+1,0)))-INDIRECT(CONCATENATE("'2018-06 (Д)'!K",TEXT(MATCH($C58,'2018-06 (Д)'!$C$2:$C$100,0)+1,0))))/INDIRECT(CONCATENATE("'2018-06 (Д)'!K",TEXT(MATCH($C58,'2018-06 (Д)'!$C$2:$C$100,0)+1,0))))*100)</f>
        <v>-56.406500129174312</v>
      </c>
      <c r="BX58" s="9">
        <f ca="1">IF(OR(INDIRECT(CONCATENATE("'2018-08 (Д)'!K",TEXT(MATCH($C58,'2018-08 (Д)'!$C$2:$C$100,0)+1,0)))="Н/Д",INDIRECT(CONCATENATE("'2018-07 (Д)'!K",TEXT(MATCH($C58,'2018-07 (Д)'!$C$2:$C$100,0)+1,0)))="Н/Д",AND(INDIRECT(CONCATENATE("'2018-08 (Д)'!K",TEXT(MATCH($C58,'2018-08 (Д)'!$C$2:$C$100,0)+1,0)))="Н/Д",INDIRECT(CONCATENATE("'2018-07 (Д)'!K",TEXT(MATCH($C58,'2018-07 (Д)'!$C$2:$C$100,0)+1,0))))),"Н/Д",((INDIRECT(CONCATENATE("'2018-08 (Д)'!K",TEXT(MATCH($C58,'2018-08 (Д)'!$C$2:$C$100,0)+1,0)))-INDIRECT(CONCATENATE("'2018-07 (Д)'!K",TEXT(MATCH($C58,'2018-07 (Д)'!$C$2:$C$100,0)+1,0))))/INDIRECT(CONCATENATE("'2018-07 (Д)'!K",TEXT(MATCH($C58,'2018-07 (Д)'!$C$2:$C$100,0)+1,0))))*100)</f>
        <v>478.58989102988971</v>
      </c>
      <c r="BY58" s="9">
        <f ca="1">IF(OR(INDIRECT(CONCATENATE("'2018-09 (Д)'!K",TEXT(MATCH($C58,'2018-09 (Д)'!$C$2:$C$100,0)+1,0)))="Н/Д",INDIRECT(CONCATENATE("'2018-08 (Д)'!K",TEXT(MATCH($C58,'2018-08 (Д)'!$C$2:$C$100,0)+1,0)))="Н/Д",AND(INDIRECT(CONCATENATE("'2018-09 (Д)'!K",TEXT(MATCH($C58,'2018-09 (Д)'!$C$2:$C$100,0)+1,0)))="Н/Д",INDIRECT(CONCATENATE("'2018-08 (Д)'!K",TEXT(MATCH($C58,'2018-08 (Д)'!$C$2:$C$100,0)+1,0))))),"Н/Д",((INDIRECT(CONCATENATE("'2018-09 (Д)'!K",TEXT(MATCH($C58,'2018-09 (Д)'!$C$2:$C$100,0)+1,0)))-INDIRECT(CONCATENATE("'2018-08 (Д)'!K",TEXT(MATCH($C58,'2018-08 (Д)'!$C$2:$C$100,0)+1,0))))/INDIRECT(CONCATENATE("'2018-08 (Д)'!K",TEXT(MATCH($C58,'2018-08 (Д)'!$C$2:$C$100,0)+1,0))))*100)</f>
        <v>-85.712809990937714</v>
      </c>
      <c r="BZ58" s="9">
        <f ca="1">IF(OR(INDIRECT(CONCATENATE("'2018-10 (Д)'!K",TEXT(MATCH($C58,'2018-10 (Д)'!$C$2:$C$100,0)+1,0)))="Н/Д",INDIRECT(CONCATENATE("'2018-09 (Д)'!K",TEXT(MATCH($C58,'2018-09 (Д)'!$C$2:$C$100,0)+1,0)))="Н/Д",AND(INDIRECT(CONCATENATE("'2018-10 (Д)'!K",TEXT(MATCH($C58,'2018-10 (Д)'!$C$2:$C$100,0)+1,0)))="Н/Д",INDIRECT(CONCATENATE("'2018-09 (Д)'!K",TEXT(MATCH($C58,'2018-09 (Д)'!$C$2:$C$100,0)+1,0))))),"Н/Д",((INDIRECT(CONCATENATE("'2018-10 (Д)'!K",TEXT(MATCH($C58,'2018-10 (Д)'!$C$2:$C$100,0)+1,0)))-INDIRECT(CONCATENATE("'2018-09 (Д)'!K",TEXT(MATCH($C58,'2018-09 (Д)'!$C$2:$C$100,0)+1,0))))/INDIRECT(CONCATENATE("'2018-09 (Д)'!K",TEXT(MATCH($C58,'2018-09 (Д)'!$C$2:$C$100,0)+1,0))))*100)</f>
        <v>-40.931594163848054</v>
      </c>
      <c r="CA58" s="9">
        <f ca="1">IF(OR(INDIRECT(CONCATENATE("'2018-11 (Д)'!K",TEXT(MATCH($C58,'2018-11 (Д)'!$C$2:$C$100,0)+1,0)))="Н/Д",INDIRECT(CONCATENATE("'2018-10 (Д)'!K",TEXT(MATCH($C58,'2018-10 (Д)'!$C$2:$C$100,0)+1,0)))="Н/Д",AND(INDIRECT(CONCATENATE("'2018-11 (Д)'!K",TEXT(MATCH($C58,'2018-11 (Д)'!$C$2:$C$100,0)+1,0)))="Н/Д",INDIRECT(CONCATENATE("'2018-10 (Д)'!K",TEXT(MATCH($C58,'2018-10 (Д)'!$C$2:$C$100,0)+1,0))))),"Н/Д",((INDIRECT(CONCATENATE("'2018-11 (Д)'!K",TEXT(MATCH($C58,'2018-11 (Д)'!$C$2:$C$100,0)+1,0)))-INDIRECT(CONCATENATE("'2018-10 (Д)'!K",TEXT(MATCH($C58,'2018-10 (Д)'!$C$2:$C$100,0)+1,0))))/INDIRECT(CONCATENATE("'2018-10 (Д)'!K",TEXT(MATCH($C58,'2018-10 (Д)'!$C$2:$C$100,0)+1,0))))*100)</f>
        <v>1114.0651442174776</v>
      </c>
      <c r="CB58" s="9">
        <f ca="1">IF(OR(INDIRECT(CONCATENATE("'2018-12 (Д)'!K",TEXT(MATCH($C58,'2018-12 (Д)'!$C$2:$C$100,0)+1,0)))="Н/Д",INDIRECT(CONCATENATE("'2018-11 (Д)'!K",TEXT(MATCH($C58,'2018-11 (Д)'!$C$2:$C$100,0)+1,0)))="Н/Д",AND(INDIRECT(CONCATENATE("'2018-12 (Д)'!K",TEXT(MATCH($C58,'2018-12 (Д)'!$C$2:$C$100,0)+1,0)))="Н/Д",INDIRECT(CONCATENATE("'2018-11 (Д)'!K",TEXT(MATCH($C58,'2018-11 (Д)'!$C$2:$C$100,0)+1,0))))),"Н/Д",((INDIRECT(CONCATENATE("'2018-12 (Д)'!K",TEXT(MATCH($C58,'2018-12 (Д)'!$C$2:$C$100,0)+1,0)))-INDIRECT(CONCATENATE("'2018-11 (Д)'!K",TEXT(MATCH($C58,'2018-11 (Д)'!$C$2:$C$100,0)+1,0))))/INDIRECT(CONCATENATE("'2018-11 (Д)'!K",TEXT(MATCH($C58,'2018-11 (Д)'!$C$2:$C$100,0)+1,0))))*100)</f>
        <v>-87.535614564892029</v>
      </c>
      <c r="CC58" s="9"/>
      <c r="CD58" s="9" t="str">
        <f ca="1">IF(OR(INDIRECT(CONCATENATE("'2018-03 (Д)'!L",TEXT(MATCH($C58,'2018-03 (Д)'!$C$2:$C$100,0)+1,0)))="Н/Д",INDIRECT(CONCATENATE("'2018-02 (Д)'!L",TEXT(MATCH($C58,'2018-02 (Д)'!$C$2:$C$100,0)+1,0)))="Н/Д",AND(INDIRECT(CONCATENATE("'2018-03 (Д)'!L",TEXT(MATCH($C58,'2018-03 (Д)'!$C$2:$C$100,0)+1,0)))="Н/Д",INDIRECT(CONCATENATE("'2018-02 (Д)'!L",TEXT(MATCH($C58,'2018-02 (Д)'!$C$2:$C$100,0)+1,0))))),"Н/Д",((INDIRECT(CONCATENATE("'2018-03 (Д)'!L",TEXT(MATCH($C58,'2018-03 (Д)'!$C$2:$C$100,0)+1,0)))-INDIRECT(CONCATENATE("'2018-02 (Д)'!L",TEXT(MATCH($C58,'2018-02 (Д)'!$C$2:$C$100,0)+1,0))))/INDIRECT(CONCATENATE("'2018-02 (Д)'!L",TEXT(MATCH($C58,'2018-02 (Д)'!$C$2:$C$100,0)+1,0))))*100)</f>
        <v>Н/Д</v>
      </c>
      <c r="CE58" s="9" t="str">
        <f ca="1">IF(OR(INDIRECT(CONCATENATE("'2018-04 (Д)'!L",TEXT(MATCH($C58,'2018-04 (Д)'!$C$2:$C$100,0)+1,0)))="Н/Д",INDIRECT(CONCATENATE("'2018-03 (Д)'!L",TEXT(MATCH($C58,'2018-03 (Д)'!$C$2:$C$100,0)+1,0)))="Н/Д",AND(INDIRECT(CONCATENATE("'2018-04 (Д)'!L",TEXT(MATCH($C58,'2018-04 (Д)'!$C$2:$C$100,0)+1,0)))="Н/Д",INDIRECT(CONCATENATE("'2018-03 (Д)'!L",TEXT(MATCH($C58,'2018-03 (Д)'!$C$2:$C$100,0)+1,0))))),"Н/Д",((INDIRECT(CONCATENATE("'2018-04 (Д)'!L",TEXT(MATCH($C58,'2018-04 (Д)'!$C$2:$C$100,0)+1,0)))-INDIRECT(CONCATENATE("'2018-03 (Д)'!L",TEXT(MATCH($C58,'2018-03 (Д)'!$C$2:$C$100,0)+1,0))))/INDIRECT(CONCATENATE("'2018-03 (Д)'!L",TEXT(MATCH($C58,'2018-03 (Д)'!$C$2:$C$100,0)+1,0))))*100)</f>
        <v>Н/Д</v>
      </c>
      <c r="CF58" s="9" t="str">
        <f ca="1">IF(OR(INDIRECT(CONCATENATE("'2018-05 (Д)'!L",TEXT(MATCH($C58,'2018-05 (Д)'!$C$2:$C$100,0)+1,0)))="Н/Д",INDIRECT(CONCATENATE("'2018-04 (Д)'!L",TEXT(MATCH($C58,'2018-04 (Д)'!$C$2:$C$100,0)+1,0)))="Н/Д",AND(INDIRECT(CONCATENATE("'2018-05 (Д)'!L",TEXT(MATCH($C58,'2018-05 (Д)'!$C$2:$C$100,0)+1,0)))="Н/Д",INDIRECT(CONCATENATE("'2018-04 (Д)'!L",TEXT(MATCH($C58,'2018-04 (Д)'!$C$2:$C$100,0)+1,0))))),"Н/Д",((INDIRECT(CONCATENATE("'2018-05 (Д)'!L",TEXT(MATCH($C58,'2018-05 (Д)'!$C$2:$C$100,0)+1,0)))-INDIRECT(CONCATENATE("'2018-04 (Д)'!L",TEXT(MATCH($C58,'2018-04 (Д)'!$C$2:$C$100,0)+1,0))))/INDIRECT(CONCATENATE("'2018-04 (Д)'!L",TEXT(MATCH($C58,'2018-04 (Д)'!$C$2:$C$100,0)+1,0))))*100)</f>
        <v>Н/Д</v>
      </c>
      <c r="CG58" s="9">
        <f ca="1">IF(OR(INDIRECT(CONCATENATE("'2018-06 (Д)'!L",TEXT(MATCH($C58,'2018-06 (Д)'!$C$2:$C$100,0)+1,0)))="Н/Д",INDIRECT(CONCATENATE("'2018-05 (Д)'!L",TEXT(MATCH($C58,'2018-05 (Д)'!$C$2:$C$100,0)+1,0)))="Н/Д",AND(INDIRECT(CONCATENATE("'2018-06 (Д)'!L",TEXT(MATCH($C58,'2018-06 (Д)'!$C$2:$C$100,0)+1,0)))="Н/Д",INDIRECT(CONCATENATE("'2018-05 (Д)'!L",TEXT(MATCH($C58,'2018-05 (Д)'!$C$2:$C$100,0)+1,0))))),"Н/Д",((INDIRECT(CONCATENATE("'2018-06 (Д)'!L",TEXT(MATCH($C58,'2018-06 (Д)'!$C$2:$C$100,0)+1,0)))-INDIRECT(CONCATENATE("'2018-05 (Д)'!L",TEXT(MATCH($C58,'2018-05 (Д)'!$C$2:$C$100,0)+1,0))))/INDIRECT(CONCATENATE("'2018-05 (Д)'!L",TEXT(MATCH($C58,'2018-05 (Д)'!$C$2:$C$100,0)+1,0))))*100)</f>
        <v>-0.44658963974994381</v>
      </c>
      <c r="CH58" s="9">
        <f ca="1">IF(OR(INDIRECT(CONCATENATE("'2018-07 (Д)'!L",TEXT(MATCH($C58,'2018-07 (Д)'!$C$2:$C$100,0)+1,0)))="Н/Д",INDIRECT(CONCATENATE("'2018-06 (Д)'!L",TEXT(MATCH($C58,'2018-06 (Д)'!$C$2:$C$100,0)+1,0)))="Н/Д",AND(INDIRECT(CONCATENATE("'2018-07 (Д)'!L",TEXT(MATCH($C58,'2018-07 (Д)'!$C$2:$C$100,0)+1,0)))="Н/Д",INDIRECT(CONCATENATE("'2018-06 (Д)'!L",TEXT(MATCH($C58,'2018-06 (Д)'!$C$2:$C$100,0)+1,0))))),"Н/Д",((INDIRECT(CONCATENATE("'2018-07 (Д)'!L",TEXT(MATCH($C58,'2018-07 (Д)'!$C$2:$C$100,0)+1,0)))-INDIRECT(CONCATENATE("'2018-06 (Д)'!L",TEXT(MATCH($C58,'2018-06 (Д)'!$C$2:$C$100,0)+1,0))))/INDIRECT(CONCATENATE("'2018-06 (Д)'!L",TEXT(MATCH($C58,'2018-06 (Д)'!$C$2:$C$100,0)+1,0))))*100)</f>
        <v>-95.321053182273019</v>
      </c>
      <c r="CI58" s="9">
        <f ca="1">IF(OR(INDIRECT(CONCATENATE("'2018-08 (Д)'!L",TEXT(MATCH($C58,'2018-08 (Д)'!$C$2:$C$100,0)+1,0)))="Н/Д",INDIRECT(CONCATENATE("'2018-07 (Д)'!L",TEXT(MATCH($C58,'2018-07 (Д)'!$C$2:$C$100,0)+1,0)))="Н/Д",AND(INDIRECT(CONCATENATE("'2018-08 (Д)'!L",TEXT(MATCH($C58,'2018-08 (Д)'!$C$2:$C$100,0)+1,0)))="Н/Д",INDIRECT(CONCATENATE("'2018-07 (Д)'!L",TEXT(MATCH($C58,'2018-07 (Д)'!$C$2:$C$100,0)+1,0))))),"Н/Д",((INDIRECT(CONCATENATE("'2018-08 (Д)'!L",TEXT(MATCH($C58,'2018-08 (Д)'!$C$2:$C$100,0)+1,0)))-INDIRECT(CONCATENATE("'2018-07 (Д)'!L",TEXT(MATCH($C58,'2018-07 (Д)'!$C$2:$C$100,0)+1,0))))/INDIRECT(CONCATENATE("'2018-07 (Д)'!L",TEXT(MATCH($C58,'2018-07 (Д)'!$C$2:$C$100,0)+1,0))))*100)</f>
        <v>1536.3304418220309</v>
      </c>
      <c r="CJ58" s="9">
        <f ca="1">IF(OR(INDIRECT(CONCATENATE("'2018-09 (Д)'!L",TEXT(MATCH($C58,'2018-09 (Д)'!$C$2:$C$100,0)+1,0)))="Н/Д",INDIRECT(CONCATENATE("'2018-08 (Д)'!L",TEXT(MATCH($C58,'2018-08 (Д)'!$C$2:$C$100,0)+1,0)))="Н/Д",AND(INDIRECT(CONCATENATE("'2018-09 (Д)'!L",TEXT(MATCH($C58,'2018-09 (Д)'!$C$2:$C$100,0)+1,0)))="Н/Д",INDIRECT(CONCATENATE("'2018-08 (Д)'!L",TEXT(MATCH($C58,'2018-08 (Д)'!$C$2:$C$100,0)+1,0))))),"Н/Д",((INDIRECT(CONCATENATE("'2018-09 (Д)'!L",TEXT(MATCH($C58,'2018-09 (Д)'!$C$2:$C$100,0)+1,0)))-INDIRECT(CONCATENATE("'2018-08 (Д)'!L",TEXT(MATCH($C58,'2018-08 (Д)'!$C$2:$C$100,0)+1,0))))/INDIRECT(CONCATENATE("'2018-08 (Д)'!L",TEXT(MATCH($C58,'2018-08 (Д)'!$C$2:$C$100,0)+1,0))))*100)</f>
        <v>3.8945604239312135</v>
      </c>
      <c r="CK58" s="9">
        <f ca="1">IF(OR(INDIRECT(CONCATENATE("'2018-10 (Д)'!L",TEXT(MATCH($C58,'2018-10 (Д)'!$C$2:$C$100,0)+1,0)))="Н/Д",INDIRECT(CONCATENATE("'2018-09 (Д)'!L",TEXT(MATCH($C58,'2018-09 (Д)'!$C$2:$C$100,0)+1,0)))="Н/Д",AND(INDIRECT(CONCATENATE("'2018-10 (Д)'!L",TEXT(MATCH($C58,'2018-10 (Д)'!$C$2:$C$100,0)+1,0)))="Н/Д",INDIRECT(CONCATENATE("'2018-09 (Д)'!L",TEXT(MATCH($C58,'2018-09 (Д)'!$C$2:$C$100,0)+1,0))))),"Н/Д",((INDIRECT(CONCATENATE("'2018-10 (Д)'!L",TEXT(MATCH($C58,'2018-10 (Д)'!$C$2:$C$100,0)+1,0)))-INDIRECT(CONCATENATE("'2018-09 (Д)'!L",TEXT(MATCH($C58,'2018-09 (Д)'!$C$2:$C$100,0)+1,0))))/INDIRECT(CONCATENATE("'2018-09 (Д)'!L",TEXT(MATCH($C58,'2018-09 (Д)'!$C$2:$C$100,0)+1,0))))*100)</f>
        <v>-87.301842819621939</v>
      </c>
      <c r="CL58" s="9">
        <f ca="1">IF(OR(INDIRECT(CONCATENATE("'2018-11 (Д)'!L",TEXT(MATCH($C58,'2018-11 (Д)'!$C$2:$C$100,0)+1,0)))="Н/Д",INDIRECT(CONCATENATE("'2018-10 (Д)'!L",TEXT(MATCH($C58,'2018-10 (Д)'!$C$2:$C$100,0)+1,0)))="Н/Д",AND(INDIRECT(CONCATENATE("'2018-11 (Д)'!L",TEXT(MATCH($C58,'2018-11 (Д)'!$C$2:$C$100,0)+1,0)))="Н/Д",INDIRECT(CONCATENATE("'2018-10 (Д)'!L",TEXT(MATCH($C58,'2018-10 (Д)'!$C$2:$C$100,0)+1,0))))),"Н/Д",((INDIRECT(CONCATENATE("'2018-11 (Д)'!L",TEXT(MATCH($C58,'2018-11 (Д)'!$C$2:$C$100,0)+1,0)))-INDIRECT(CONCATENATE("'2018-10 (Д)'!L",TEXT(MATCH($C58,'2018-10 (Д)'!$C$2:$C$100,0)+1,0))))/INDIRECT(CONCATENATE("'2018-10 (Д)'!L",TEXT(MATCH($C58,'2018-10 (Д)'!$C$2:$C$100,0)+1,0))))*100)</f>
        <v>740.52348378296597</v>
      </c>
      <c r="CM58" s="9">
        <f ca="1">IF(OR(INDIRECT(CONCATENATE("'2018-12 (Д)'!L",TEXT(MATCH($C58,'2018-12 (Д)'!$C$2:$C$100,0)+1,0)))="Н/Д",INDIRECT(CONCATENATE("'2018-11 (Д)'!L",TEXT(MATCH($C58,'2018-11 (Д)'!$C$2:$C$100,0)+1,0)))="Н/Д",AND(INDIRECT(CONCATENATE("'2018-12 (Д)'!L",TEXT(MATCH($C58,'2018-12 (Д)'!$C$2:$C$100,0)+1,0)))="Н/Д",INDIRECT(CONCATENATE("'2018-11 (Д)'!L",TEXT(MATCH($C58,'2018-11 (Д)'!$C$2:$C$100,0)+1,0))))),"Н/Д",((INDIRECT(CONCATENATE("'2018-12 (Д)'!L",TEXT(MATCH($C58,'2018-12 (Д)'!$C$2:$C$100,0)+1,0)))-INDIRECT(CONCATENATE("'2018-11 (Д)'!L",TEXT(MATCH($C58,'2018-11 (Д)'!$C$2:$C$100,0)+1,0))))/INDIRECT(CONCATENATE("'2018-11 (Д)'!L",TEXT(MATCH($C58,'2018-11 (Д)'!$C$2:$C$100,0)+1,0))))*100)</f>
        <v>12.598607582980803</v>
      </c>
      <c r="CN58" s="9"/>
      <c r="CO58" s="9" t="str">
        <f ca="1">IF(OR(INDIRECT(CONCATENATE("'2018-03 (Д)'!M",TEXT(MATCH($C58,'2018-03 (Д)'!$C$2:$C$100,0)+1,0)))="Н/Д",INDIRECT(CONCATENATE("'2018-02 (Д)'!M",TEXT(MATCH($C58,'2018-02 (Д)'!$C$2:$C$100,0)+1,0)))="Н/Д",AND(INDIRECT(CONCATENATE("'2018-03 (Д)'!M",TEXT(MATCH($C58,'2018-03 (Д)'!$C$2:$C$100,0)+1,0)))="Н/Д",INDIRECT(CONCATENATE("'2018-02 (Д)'!M",TEXT(MATCH($C58,'2018-02 (Д)'!$C$2:$C$100,0)+1,0))))),"Н/Д",((INDIRECT(CONCATENATE("'2018-03 (Д)'!M",TEXT(MATCH($C58,'2018-03 (Д)'!$C$2:$C$100,0)+1,0)))-INDIRECT(CONCATENATE("'2018-02 (Д)'!M",TEXT(MATCH($C58,'2018-02 (Д)'!$C$2:$C$100,0)+1,0))))/INDIRECT(CONCATENATE("'2018-02 (Д)'!M",TEXT(MATCH($C58,'2018-02 (Д)'!$C$2:$C$100,0)+1,0))))*100)</f>
        <v>Н/Д</v>
      </c>
      <c r="CP58" s="9" t="str">
        <f ca="1">IF(OR(INDIRECT(CONCATENATE("'2018-04 (Д)'!M",TEXT(MATCH($C58,'2018-04 (Д)'!$C$2:$C$100,0)+1,0)))="Н/Д",INDIRECT(CONCATENATE("'2018-03 (Д)'!M",TEXT(MATCH($C58,'2018-03 (Д)'!$C$2:$C$100,0)+1,0)))="Н/Д",AND(INDIRECT(CONCATENATE("'2018-04 (Д)'!M",TEXT(MATCH($C58,'2018-04 (Д)'!$C$2:$C$100,0)+1,0)))="Н/Д",INDIRECT(CONCATENATE("'2018-03 (Д)'!M",TEXT(MATCH($C58,'2018-03 (Д)'!$C$2:$C$100,0)+1,0))))),"Н/Д",((INDIRECT(CONCATENATE("'2018-04 (Д)'!M",TEXT(MATCH($C58,'2018-04 (Д)'!$C$2:$C$100,0)+1,0)))-INDIRECT(CONCATENATE("'2018-03 (Д)'!M",TEXT(MATCH($C58,'2018-03 (Д)'!$C$2:$C$100,0)+1,0))))/INDIRECT(CONCATENATE("'2018-03 (Д)'!M",TEXT(MATCH($C58,'2018-03 (Д)'!$C$2:$C$100,0)+1,0))))*100)</f>
        <v>Н/Д</v>
      </c>
      <c r="CQ58" s="9" t="str">
        <f ca="1">IF(OR(INDIRECT(CONCATENATE("'2018-05 (Д)'!M",TEXT(MATCH($C58,'2018-05 (Д)'!$C$2:$C$100,0)+1,0)))="Н/Д",INDIRECT(CONCATENATE("'2018-04 (Д)'!M",TEXT(MATCH($C58,'2018-04 (Д)'!$C$2:$C$100,0)+1,0)))="Н/Д",AND(INDIRECT(CONCATENATE("'2018-05 (Д)'!M",TEXT(MATCH($C58,'2018-05 (Д)'!$C$2:$C$100,0)+1,0)))="Н/Д",INDIRECT(CONCATENATE("'2018-04 (Д)'!M",TEXT(MATCH($C58,'2018-04 (Д)'!$C$2:$C$100,0)+1,0))))),"Н/Д",((INDIRECT(CONCATENATE("'2018-05 (Д)'!M",TEXT(MATCH($C58,'2018-05 (Д)'!$C$2:$C$100,0)+1,0)))-INDIRECT(CONCATENATE("'2018-04 (Д)'!M",TEXT(MATCH($C58,'2018-04 (Д)'!$C$2:$C$100,0)+1,0))))/INDIRECT(CONCATENATE("'2018-04 (Д)'!M",TEXT(MATCH($C58,'2018-04 (Д)'!$C$2:$C$100,0)+1,0))))*100)</f>
        <v>Н/Д</v>
      </c>
      <c r="CR58" s="9">
        <f ca="1">IF(OR(INDIRECT(CONCATENATE("'2018-06 (Д)'!M",TEXT(MATCH($C58,'2018-06 (Д)'!$C$2:$C$100,0)+1,0)))="Н/Д",INDIRECT(CONCATENATE("'2018-05 (Д)'!M",TEXT(MATCH($C58,'2018-05 (Д)'!$C$2:$C$100,0)+1,0)))="Н/Д",AND(INDIRECT(CONCATENATE("'2018-06 (Д)'!M",TEXT(MATCH($C58,'2018-06 (Д)'!$C$2:$C$100,0)+1,0)))="Н/Д",INDIRECT(CONCATENATE("'2018-05 (Д)'!M",TEXT(MATCH($C58,'2018-05 (Д)'!$C$2:$C$100,0)+1,0))))),"Н/Д",((INDIRECT(CONCATENATE("'2018-06 (Д)'!M",TEXT(MATCH($C58,'2018-06 (Д)'!$C$2:$C$100,0)+1,0)))-INDIRECT(CONCATENATE("'2018-05 (Д)'!M",TEXT(MATCH($C58,'2018-05 (Д)'!$C$2:$C$100,0)+1,0))))/INDIRECT(CONCATENATE("'2018-05 (Д)'!M",TEXT(MATCH($C58,'2018-05 (Д)'!$C$2:$C$100,0)+1,0))))*100)</f>
        <v>27.309070654152002</v>
      </c>
      <c r="CS58" s="9">
        <f ca="1">IF(OR(INDIRECT(CONCATENATE("'2018-07 (Д)'!M",TEXT(MATCH($C58,'2018-07 (Д)'!$C$2:$C$100,0)+1,0)))="Н/Д",INDIRECT(CONCATENATE("'2018-06 (Д)'!M",TEXT(MATCH($C58,'2018-06 (Д)'!$C$2:$C$100,0)+1,0)))="Н/Д",AND(INDIRECT(CONCATENATE("'2018-07 (Д)'!M",TEXT(MATCH($C58,'2018-07 (Д)'!$C$2:$C$100,0)+1,0)))="Н/Д",INDIRECT(CONCATENATE("'2018-06 (Д)'!M",TEXT(MATCH($C58,'2018-06 (Д)'!$C$2:$C$100,0)+1,0))))),"Н/Д",((INDIRECT(CONCATENATE("'2018-07 (Д)'!M",TEXT(MATCH($C58,'2018-07 (Д)'!$C$2:$C$100,0)+1,0)))-INDIRECT(CONCATENATE("'2018-06 (Д)'!M",TEXT(MATCH($C58,'2018-06 (Д)'!$C$2:$C$100,0)+1,0))))/INDIRECT(CONCATENATE("'2018-06 (Д)'!M",TEXT(MATCH($C58,'2018-06 (Д)'!$C$2:$C$100,0)+1,0))))*100)</f>
        <v>-27.182333091778048</v>
      </c>
      <c r="CT58" s="9">
        <f ca="1">IF(OR(INDIRECT(CONCATENATE("'2018-08 (Д)'!M",TEXT(MATCH($C58,'2018-08 (Д)'!$C$2:$C$100,0)+1,0)))="Н/Д",INDIRECT(CONCATENATE("'2018-07 (Д)'!M",TEXT(MATCH($C58,'2018-07 (Д)'!$C$2:$C$100,0)+1,0)))="Н/Д",AND(INDIRECT(CONCATENATE("'2018-08 (Д)'!M",TEXT(MATCH($C58,'2018-08 (Д)'!$C$2:$C$100,0)+1,0)))="Н/Д",INDIRECT(CONCATENATE("'2018-07 (Д)'!M",TEXT(MATCH($C58,'2018-07 (Д)'!$C$2:$C$100,0)+1,0))))),"Н/Д",((INDIRECT(CONCATENATE("'2018-08 (Д)'!M",TEXT(MATCH($C58,'2018-08 (Д)'!$C$2:$C$100,0)+1,0)))-INDIRECT(CONCATENATE("'2018-07 (Д)'!M",TEXT(MATCH($C58,'2018-07 (Д)'!$C$2:$C$100,0)+1,0))))/INDIRECT(CONCATENATE("'2018-07 (Д)'!M",TEXT(MATCH($C58,'2018-07 (Д)'!$C$2:$C$100,0)+1,0))))*100)</f>
        <v>-7.8064674159647947</v>
      </c>
      <c r="CU58" s="9">
        <f ca="1">IF(OR(INDIRECT(CONCATENATE("'2018-09 (Д)'!M",TEXT(MATCH($C58,'2018-09 (Д)'!$C$2:$C$100,0)+1,0)))="Н/Д",INDIRECT(CONCATENATE("'2018-08 (Д)'!M",TEXT(MATCH($C58,'2018-08 (Д)'!$C$2:$C$100,0)+1,0)))="Н/Д",AND(INDIRECT(CONCATENATE("'2018-09 (Д)'!M",TEXT(MATCH($C58,'2018-09 (Д)'!$C$2:$C$100,0)+1,0)))="Н/Д",INDIRECT(CONCATENATE("'2018-08 (Д)'!M",TEXT(MATCH($C58,'2018-08 (Д)'!$C$2:$C$100,0)+1,0))))),"Н/Д",((INDIRECT(CONCATENATE("'2018-09 (Д)'!M",TEXT(MATCH($C58,'2018-09 (Д)'!$C$2:$C$100,0)+1,0)))-INDIRECT(CONCATENATE("'2018-08 (Д)'!M",TEXT(MATCH($C58,'2018-08 (Д)'!$C$2:$C$100,0)+1,0))))/INDIRECT(CONCATENATE("'2018-08 (Д)'!M",TEXT(MATCH($C58,'2018-08 (Д)'!$C$2:$C$100,0)+1,0))))*100)</f>
        <v>2.124163133559418</v>
      </c>
      <c r="CV58" s="9">
        <f ca="1">IF(OR(INDIRECT(CONCATENATE("'2018-10 (Д)'!M",TEXT(MATCH($C58,'2018-10 (Д)'!$C$2:$C$100,0)+1,0)))="Н/Д",INDIRECT(CONCATENATE("'2018-09 (Д)'!M",TEXT(MATCH($C58,'2018-09 (Д)'!$C$2:$C$100,0)+1,0)))="Н/Д",AND(INDIRECT(CONCATENATE("'2018-10 (Д)'!M",TEXT(MATCH($C58,'2018-10 (Д)'!$C$2:$C$100,0)+1,0)))="Н/Д",INDIRECT(CONCATENATE("'2018-09 (Д)'!M",TEXT(MATCH($C58,'2018-09 (Д)'!$C$2:$C$100,0)+1,0))))),"Н/Д",((INDIRECT(CONCATENATE("'2018-10 (Д)'!M",TEXT(MATCH($C58,'2018-10 (Д)'!$C$2:$C$100,0)+1,0)))-INDIRECT(CONCATENATE("'2018-09 (Д)'!M",TEXT(MATCH($C58,'2018-09 (Д)'!$C$2:$C$100,0)+1,0))))/INDIRECT(CONCATENATE("'2018-09 (Д)'!M",TEXT(MATCH($C58,'2018-09 (Д)'!$C$2:$C$100,0)+1,0))))*100)</f>
        <v>2.1632377766289967</v>
      </c>
      <c r="CW58" s="9">
        <f ca="1">IF(OR(INDIRECT(CONCATENATE("'2018-11 (Д)'!M",TEXT(MATCH($C58,'2018-11 (Д)'!$C$2:$C$100,0)+1,0)))="Н/Д",INDIRECT(CONCATENATE("'2018-10 (Д)'!M",TEXT(MATCH($C58,'2018-10 (Д)'!$C$2:$C$100,0)+1,0)))="Н/Д",AND(INDIRECT(CONCATENATE("'2018-11 (Д)'!M",TEXT(MATCH($C58,'2018-11 (Д)'!$C$2:$C$100,0)+1,0)))="Н/Д",INDIRECT(CONCATENATE("'2018-10 (Д)'!M",TEXT(MATCH($C58,'2018-10 (Д)'!$C$2:$C$100,0)+1,0))))),"Н/Д",((INDIRECT(CONCATENATE("'2018-11 (Д)'!M",TEXT(MATCH($C58,'2018-11 (Д)'!$C$2:$C$100,0)+1,0)))-INDIRECT(CONCATENATE("'2018-10 (Д)'!M",TEXT(MATCH($C58,'2018-10 (Д)'!$C$2:$C$100,0)+1,0))))/INDIRECT(CONCATENATE("'2018-10 (Д)'!M",TEXT(MATCH($C58,'2018-10 (Д)'!$C$2:$C$100,0)+1,0))))*100)</f>
        <v>-3.1443176172304668</v>
      </c>
      <c r="CX58" s="9">
        <f ca="1">IF(OR(INDIRECT(CONCATENATE("'2018-12 (Д)'!M",TEXT(MATCH($C58,'2018-12 (Д)'!$C$2:$C$100,0)+1,0)))="Н/Д",INDIRECT(CONCATENATE("'2018-11 (Д)'!M",TEXT(MATCH($C58,'2018-11 (Д)'!$C$2:$C$100,0)+1,0)))="Н/Д",AND(INDIRECT(CONCATENATE("'2018-12 (Д)'!M",TEXT(MATCH($C58,'2018-12 (Д)'!$C$2:$C$100,0)+1,0)))="Н/Д",INDIRECT(CONCATENATE("'2018-11 (Д)'!M",TEXT(MATCH($C58,'2018-11 (Д)'!$C$2:$C$100,0)+1,0))))),"Н/Д",((INDIRECT(CONCATENATE("'2018-12 (Д)'!M",TEXT(MATCH($C58,'2018-12 (Д)'!$C$2:$C$100,0)+1,0)))-INDIRECT(CONCATENATE("'2018-11 (Д)'!M",TEXT(MATCH($C58,'2018-11 (Д)'!$C$2:$C$100,0)+1,0))))/INDIRECT(CONCATENATE("'2018-11 (Д)'!M",TEXT(MATCH($C58,'2018-11 (Д)'!$C$2:$C$100,0)+1,0))))*100)</f>
        <v>7.0716683133122213</v>
      </c>
      <c r="CY58" s="9"/>
      <c r="CZ58" s="9" t="str">
        <f ca="1">IF(OR(INDIRECT(CONCATENATE("'2018-03 (Д)'!N",TEXT(MATCH($C58,'2018-03 (Д)'!$C$2:$C$100,0)+1,0)))="Н/Д",INDIRECT(CONCATENATE("'2018-02 (Д)'!N",TEXT(MATCH($C58,'2018-02 (Д)'!$C$2:$C$100,0)+1,0)))="Н/Д",AND(INDIRECT(CONCATENATE("'2018-03 (Д)'!N",TEXT(MATCH($C58,'2018-03 (Д)'!$C$2:$C$100,0)+1,0)))="Н/Д",INDIRECT(CONCATENATE("'2018-02 (Д)'!N",TEXT(MATCH($C58,'2018-02 (Д)'!$C$2:$C$100,0)+1,0))))),"Н/Д",((INDIRECT(CONCATENATE("'2018-03 (Д)'!N",TEXT(MATCH($C58,'2018-03 (Д)'!$C$2:$C$100,0)+1,0)))-INDIRECT(CONCATENATE("'2018-02 (Д)'!N",TEXT(MATCH($C58,'2018-02 (Д)'!$C$2:$C$100,0)+1,0))))/INDIRECT(CONCATENATE("'2018-02 (Д)'!N",TEXT(MATCH($C58,'2018-02 (Д)'!$C$2:$C$100,0)+1,0))))*100)</f>
        <v>Н/Д</v>
      </c>
      <c r="DA58" s="9" t="str">
        <f ca="1">IF(OR(INDIRECT(CONCATENATE("'2018-04 (Д)'!N",TEXT(MATCH($C58,'2018-04 (Д)'!$C$2:$C$100,0)+1,0)))="Н/Д",INDIRECT(CONCATENATE("'2018-03 (Д)'!N",TEXT(MATCH($C58,'2018-03 (Д)'!$C$2:$C$100,0)+1,0)))="Н/Д",AND(INDIRECT(CONCATENATE("'2018-04 (Д)'!N",TEXT(MATCH($C58,'2018-04 (Д)'!$C$2:$C$100,0)+1,0)))="Н/Д",INDIRECT(CONCATENATE("'2018-03 (Д)'!N",TEXT(MATCH($C58,'2018-03 (Д)'!$C$2:$C$100,0)+1,0))))),"Н/Д",((INDIRECT(CONCATENATE("'2018-04 (Д)'!N",TEXT(MATCH($C58,'2018-04 (Д)'!$C$2:$C$100,0)+1,0)))-INDIRECT(CONCATENATE("'2018-03 (Д)'!N",TEXT(MATCH($C58,'2018-03 (Д)'!$C$2:$C$100,0)+1,0))))/INDIRECT(CONCATENATE("'2018-03 (Д)'!N",TEXT(MATCH($C58,'2018-03 (Д)'!$C$2:$C$100,0)+1,0))))*100)</f>
        <v>Н/Д</v>
      </c>
      <c r="DB58" s="9" t="str">
        <f ca="1">IF(OR(INDIRECT(CONCATENATE("'2018-05 (Д)'!N",TEXT(MATCH($C58,'2018-05 (Д)'!$C$2:$C$100,0)+1,0)))="Н/Д",INDIRECT(CONCATENATE("'2018-04 (Д)'!N",TEXT(MATCH($C58,'2018-04 (Д)'!$C$2:$C$100,0)+1,0)))="Н/Д",AND(INDIRECT(CONCATENATE("'2018-05 (Д)'!N",TEXT(MATCH($C58,'2018-05 (Д)'!$C$2:$C$100,0)+1,0)))="Н/Д",INDIRECT(CONCATENATE("'2018-04 (Д)'!N",TEXT(MATCH($C58,'2018-04 (Д)'!$C$2:$C$100,0)+1,0))))),"Н/Д",((INDIRECT(CONCATENATE("'2018-05 (Д)'!N",TEXT(MATCH($C58,'2018-05 (Д)'!$C$2:$C$100,0)+1,0)))-INDIRECT(CONCATENATE("'2018-04 (Д)'!N",TEXT(MATCH($C58,'2018-04 (Д)'!$C$2:$C$100,0)+1,0))))/INDIRECT(CONCATENATE("'2018-04 (Д)'!N",TEXT(MATCH($C58,'2018-04 (Д)'!$C$2:$C$100,0)+1,0))))*100)</f>
        <v>Н/Д</v>
      </c>
      <c r="DC58" s="9">
        <f ca="1">IF(OR(INDIRECT(CONCATENATE("'2018-06 (Д)'!N",TEXT(MATCH($C58,'2018-06 (Д)'!$C$2:$C$100,0)+1,0)))="Н/Д",INDIRECT(CONCATENATE("'2018-05 (Д)'!N",TEXT(MATCH($C58,'2018-05 (Д)'!$C$2:$C$100,0)+1,0)))="Н/Д",AND(INDIRECT(CONCATENATE("'2018-06 (Д)'!N",TEXT(MATCH($C58,'2018-06 (Д)'!$C$2:$C$100,0)+1,0)))="Н/Д",INDIRECT(CONCATENATE("'2018-05 (Д)'!N",TEXT(MATCH($C58,'2018-05 (Д)'!$C$2:$C$100,0)+1,0))))),"Н/Д",((INDIRECT(CONCATENATE("'2018-06 (Д)'!N",TEXT(MATCH($C58,'2018-06 (Д)'!$C$2:$C$100,0)+1,0)))-INDIRECT(CONCATENATE("'2018-05 (Д)'!N",TEXT(MATCH($C58,'2018-05 (Д)'!$C$2:$C$100,0)+1,0))))/INDIRECT(CONCATENATE("'2018-05 (Д)'!N",TEXT(MATCH($C58,'2018-05 (Д)'!$C$2:$C$100,0)+1,0))))*100)</f>
        <v>27.605439170592298</v>
      </c>
      <c r="DD58" s="9">
        <f ca="1">IF(OR(INDIRECT(CONCATENATE("'2018-07 (Д)'!N",TEXT(MATCH($C58,'2018-07 (Д)'!$C$2:$C$100,0)+1,0)))="Н/Д",INDIRECT(CONCATENATE("'2018-06 (Д)'!N",TEXT(MATCH($C58,'2018-06 (Д)'!$C$2:$C$100,0)+1,0)))="Н/Д",AND(INDIRECT(CONCATENATE("'2018-07 (Д)'!N",TEXT(MATCH($C58,'2018-07 (Д)'!$C$2:$C$100,0)+1,0)))="Н/Д",INDIRECT(CONCATENATE("'2018-06 (Д)'!N",TEXT(MATCH($C58,'2018-06 (Д)'!$C$2:$C$100,0)+1,0))))),"Н/Д",((INDIRECT(CONCATENATE("'2018-07 (Д)'!N",TEXT(MATCH($C58,'2018-07 (Д)'!$C$2:$C$100,0)+1,0)))-INDIRECT(CONCATENATE("'2018-06 (Д)'!N",TEXT(MATCH($C58,'2018-06 (Д)'!$C$2:$C$100,0)+1,0))))/INDIRECT(CONCATENATE("'2018-06 (Д)'!N",TEXT(MATCH($C58,'2018-06 (Д)'!$C$2:$C$100,0)+1,0))))*100)</f>
        <v>20.40830537510579</v>
      </c>
      <c r="DE58" s="9">
        <f ca="1">IF(OR(INDIRECT(CONCATENATE("'2018-08 (Д)'!N",TEXT(MATCH($C58,'2018-08 (Д)'!$C$2:$C$100,0)+1,0)))="Н/Д",INDIRECT(CONCATENATE("'2018-07 (Д)'!N",TEXT(MATCH($C58,'2018-07 (Д)'!$C$2:$C$100,0)+1,0)))="Н/Д",AND(INDIRECT(CONCATENATE("'2018-08 (Д)'!N",TEXT(MATCH($C58,'2018-08 (Д)'!$C$2:$C$100,0)+1,0)))="Н/Д",INDIRECT(CONCATENATE("'2018-07 (Д)'!N",TEXT(MATCH($C58,'2018-07 (Д)'!$C$2:$C$100,0)+1,0))))),"Н/Д",((INDIRECT(CONCATENATE("'2018-08 (Д)'!N",TEXT(MATCH($C58,'2018-08 (Д)'!$C$2:$C$100,0)+1,0)))-INDIRECT(CONCATENATE("'2018-07 (Д)'!N",TEXT(MATCH($C58,'2018-07 (Д)'!$C$2:$C$100,0)+1,0))))/INDIRECT(CONCATENATE("'2018-07 (Д)'!N",TEXT(MATCH($C58,'2018-07 (Д)'!$C$2:$C$100,0)+1,0))))*100)</f>
        <v>18.1312090887591</v>
      </c>
      <c r="DF58" s="9">
        <f ca="1">IF(OR(INDIRECT(CONCATENATE("'2018-09 (Д)'!N",TEXT(MATCH($C58,'2018-09 (Д)'!$C$2:$C$100,0)+1,0)))="Н/Д",INDIRECT(CONCATENATE("'2018-08 (Д)'!N",TEXT(MATCH($C58,'2018-08 (Д)'!$C$2:$C$100,0)+1,0)))="Н/Д",AND(INDIRECT(CONCATENATE("'2018-09 (Д)'!N",TEXT(MATCH($C58,'2018-09 (Д)'!$C$2:$C$100,0)+1,0)))="Н/Д",INDIRECT(CONCATENATE("'2018-08 (Д)'!N",TEXT(MATCH($C58,'2018-08 (Д)'!$C$2:$C$100,0)+1,0))))),"Н/Д",((INDIRECT(CONCATENATE("'2018-09 (Д)'!N",TEXT(MATCH($C58,'2018-09 (Д)'!$C$2:$C$100,0)+1,0)))-INDIRECT(CONCATENATE("'2018-08 (Д)'!N",TEXT(MATCH($C58,'2018-08 (Д)'!$C$2:$C$100,0)+1,0))))/INDIRECT(CONCATENATE("'2018-08 (Д)'!N",TEXT(MATCH($C58,'2018-08 (Д)'!$C$2:$C$100,0)+1,0))))*100)</f>
        <v>14.756609871579318</v>
      </c>
      <c r="DG58" s="9">
        <f ca="1">IF(OR(INDIRECT(CONCATENATE("'2018-10 (Д)'!N",TEXT(MATCH($C58,'2018-10 (Д)'!$C$2:$C$100,0)+1,0)))="Н/Д",INDIRECT(CONCATENATE("'2018-09 (Д)'!N",TEXT(MATCH($C58,'2018-09 (Д)'!$C$2:$C$100,0)+1,0)))="Н/Д",AND(INDIRECT(CONCATENATE("'2018-10 (Д)'!N",TEXT(MATCH($C58,'2018-10 (Д)'!$C$2:$C$100,0)+1,0)))="Н/Д",INDIRECT(CONCATENATE("'2018-09 (Д)'!N",TEXT(MATCH($C58,'2018-09 (Д)'!$C$2:$C$100,0)+1,0))))),"Н/Д",((INDIRECT(CONCATENATE("'2018-10 (Д)'!N",TEXT(MATCH($C58,'2018-10 (Д)'!$C$2:$C$100,0)+1,0)))-INDIRECT(CONCATENATE("'2018-09 (Д)'!N",TEXT(MATCH($C58,'2018-09 (Д)'!$C$2:$C$100,0)+1,0))))/INDIRECT(CONCATENATE("'2018-09 (Д)'!N",TEXT(MATCH($C58,'2018-09 (Д)'!$C$2:$C$100,0)+1,0))))*100)</f>
        <v>10.560809813547962</v>
      </c>
      <c r="DH58" s="9">
        <f ca="1">IF(OR(INDIRECT(CONCATENATE("'2018-11 (Д)'!N",TEXT(MATCH($C58,'2018-11 (Д)'!$C$2:$C$100,0)+1,0)))="Н/Д",INDIRECT(CONCATENATE("'2018-10 (Д)'!N",TEXT(MATCH($C58,'2018-10 (Д)'!$C$2:$C$100,0)+1,0)))="Н/Д",AND(INDIRECT(CONCATENATE("'2018-11 (Д)'!N",TEXT(MATCH($C58,'2018-11 (Д)'!$C$2:$C$100,0)+1,0)))="Н/Д",INDIRECT(CONCATENATE("'2018-10 (Д)'!N",TEXT(MATCH($C58,'2018-10 (Д)'!$C$2:$C$100,0)+1,0))))),"Н/Д",((INDIRECT(CONCATENATE("'2018-11 (Д)'!N",TEXT(MATCH($C58,'2018-11 (Д)'!$C$2:$C$100,0)+1,0)))-INDIRECT(CONCATENATE("'2018-10 (Д)'!N",TEXT(MATCH($C58,'2018-10 (Д)'!$C$2:$C$100,0)+1,0))))/INDIRECT(CONCATENATE("'2018-10 (Д)'!N",TEXT(MATCH($C58,'2018-10 (Д)'!$C$2:$C$100,0)+1,0))))*100)</f>
        <v>12.87874867549799</v>
      </c>
      <c r="DI58" s="9">
        <f ca="1">IF(OR(INDIRECT(CONCATENATE("'2018-12 (Д)'!N",TEXT(MATCH($C58,'2018-12 (Д)'!$C$2:$C$100,0)+1,0)))="Н/Д",INDIRECT(CONCATENATE("'2018-11 (Д)'!N",TEXT(MATCH($C58,'2018-11 (Д)'!$C$2:$C$100,0)+1,0)))="Н/Д",AND(INDIRECT(CONCATENATE("'2018-12 (Д)'!N",TEXT(MATCH($C58,'2018-12 (Д)'!$C$2:$C$100,0)+1,0)))="Н/Д",INDIRECT(CONCATENATE("'2018-11 (Д)'!N",TEXT(MATCH($C58,'2018-11 (Д)'!$C$2:$C$100,0)+1,0))))),"Н/Д",((INDIRECT(CONCATENATE("'2018-12 (Д)'!N",TEXT(MATCH($C58,'2018-12 (Д)'!$C$2:$C$100,0)+1,0)))-INDIRECT(CONCATENATE("'2018-11 (Д)'!N",TEXT(MATCH($C58,'2018-11 (Д)'!$C$2:$C$100,0)+1,0))))/INDIRECT(CONCATENATE("'2018-11 (Д)'!N",TEXT(MATCH($C58,'2018-11 (Д)'!$C$2:$C$100,0)+1,0))))*100)</f>
        <v>10.360708595031163</v>
      </c>
      <c r="DJ58" s="9"/>
      <c r="DK58" s="9" t="str">
        <f ca="1">IF(OR(INDIRECT(CONCATENATE("'2018-03 (Д)'!O",TEXT(MATCH($C58,'2018-03 (Д)'!$C$2:$C$100,0)+1,0)))="Н/Д",INDIRECT(CONCATENATE("'2018-02 (Д)'!O",TEXT(MATCH($C58,'2018-02 (Д)'!$C$2:$C$100,0)+1,0)))="Н/Д",AND(INDIRECT(CONCATENATE("'2018-03 (Д)'!O",TEXT(MATCH($C58,'2018-03 (Д)'!$C$2:$C$100,0)+1,0)))="Н/Д",INDIRECT(CONCATENATE("'2018-02 (Д)'!O",TEXT(MATCH($C58,'2018-02 (Д)'!$C$2:$C$100,0)+1,0))))),"Н/Д",((INDIRECT(CONCATENATE("'2018-03 (Д)'!O",TEXT(MATCH($C58,'2018-03 (Д)'!$C$2:$C$100,0)+1,0)))-INDIRECT(CONCATENATE("'2018-02 (Д)'!O",TEXT(MATCH($C58,'2018-02 (Д)'!$C$2:$C$100,0)+1,0))))/INDIRECT(CONCATENATE("'2018-02 (Д)'!O",TEXT(MATCH($C58,'2018-02 (Д)'!$C$2:$C$100,0)+1,0))))*100)</f>
        <v>Н/Д</v>
      </c>
      <c r="DL58" s="9" t="str">
        <f ca="1">IF(OR(INDIRECT(CONCATENATE("'2018-04 (Д)'!O",TEXT(MATCH($C58,'2018-04 (Д)'!$C$2:$C$100,0)+1,0)))="Н/Д",INDIRECT(CONCATENATE("'2018-03 (Д)'!O",TEXT(MATCH($C58,'2018-03 (Д)'!$C$2:$C$100,0)+1,0)))="Н/Д",AND(INDIRECT(CONCATENATE("'2018-04 (Д)'!O",TEXT(MATCH($C58,'2018-04 (Д)'!$C$2:$C$100,0)+1,0)))="Н/Д",INDIRECT(CONCATENATE("'2018-03 (Д)'!O",TEXT(MATCH($C58,'2018-03 (Д)'!$C$2:$C$100,0)+1,0))))),"Н/Д",((INDIRECT(CONCATENATE("'2018-04 (Д)'!O",TEXT(MATCH($C58,'2018-04 (Д)'!$C$2:$C$100,0)+1,0)))-INDIRECT(CONCATENATE("'2018-03 (Д)'!O",TEXT(MATCH($C58,'2018-03 (Д)'!$C$2:$C$100,0)+1,0))))/INDIRECT(CONCATENATE("'2018-03 (Д)'!O",TEXT(MATCH($C58,'2018-03 (Д)'!$C$2:$C$100,0)+1,0))))*100)</f>
        <v>Н/Д</v>
      </c>
      <c r="DM58" s="9" t="str">
        <f ca="1">IF(OR(INDIRECT(CONCATENATE("'2018-05 (Д)'!O",TEXT(MATCH($C58,'2018-05 (Д)'!$C$2:$C$100,0)+1,0)))="Н/Д",INDIRECT(CONCATENATE("'2018-04 (Д)'!O",TEXT(MATCH($C58,'2018-04 (Д)'!$C$2:$C$100,0)+1,0)))="Н/Д",AND(INDIRECT(CONCATENATE("'2018-05 (Д)'!O",TEXT(MATCH($C58,'2018-05 (Д)'!$C$2:$C$100,0)+1,0)))="Н/Д",INDIRECT(CONCATENATE("'2018-04 (Д)'!O",TEXT(MATCH($C58,'2018-04 (Д)'!$C$2:$C$100,0)+1,0))))),"Н/Д",((INDIRECT(CONCATENATE("'2018-05 (Д)'!O",TEXT(MATCH($C58,'2018-05 (Д)'!$C$2:$C$100,0)+1,0)))-INDIRECT(CONCATENATE("'2018-04 (Д)'!O",TEXT(MATCH($C58,'2018-04 (Д)'!$C$2:$C$100,0)+1,0))))/INDIRECT(CONCATENATE("'2018-04 (Д)'!O",TEXT(MATCH($C58,'2018-04 (Д)'!$C$2:$C$100,0)+1,0))))*100)</f>
        <v>Н/Д</v>
      </c>
      <c r="DN58" s="9">
        <f ca="1">IF(OR(INDIRECT(CONCATENATE("'2018-06 (Д)'!O",TEXT(MATCH($C58,'2018-06 (Д)'!$C$2:$C$100,0)+1,0)))="Н/Д",INDIRECT(CONCATENATE("'2018-05 (Д)'!O",TEXT(MATCH($C58,'2018-05 (Д)'!$C$2:$C$100,0)+1,0)))="Н/Д",AND(INDIRECT(CONCATENATE("'2018-06 (Д)'!O",TEXT(MATCH($C58,'2018-06 (Д)'!$C$2:$C$100,0)+1,0)))="Н/Д",INDIRECT(CONCATENATE("'2018-05 (Д)'!O",TEXT(MATCH($C58,'2018-05 (Д)'!$C$2:$C$100,0)+1,0))))),"Н/Д",((INDIRECT(CONCATENATE("'2018-06 (Д)'!O",TEXT(MATCH($C58,'2018-06 (Д)'!$C$2:$C$100,0)+1,0)))-INDIRECT(CONCATENATE("'2018-05 (Д)'!O",TEXT(MATCH($C58,'2018-05 (Д)'!$C$2:$C$100,0)+1,0))))/INDIRECT(CONCATENATE("'2018-05 (Д)'!O",TEXT(MATCH($C58,'2018-05 (Д)'!$C$2:$C$100,0)+1,0))))*100)</f>
        <v>5533.3370472588276</v>
      </c>
      <c r="DO58" s="9">
        <f ca="1">IF(OR(INDIRECT(CONCATENATE("'2018-07 (Д)'!O",TEXT(MATCH($C58,'2018-07 (Д)'!$C$2:$C$100,0)+1,0)))="Н/Д",INDIRECT(CONCATENATE("'2018-06 (Д)'!O",TEXT(MATCH($C58,'2018-06 (Д)'!$C$2:$C$100,0)+1,0)))="Н/Д",AND(INDIRECT(CONCATENATE("'2018-07 (Д)'!O",TEXT(MATCH($C58,'2018-07 (Д)'!$C$2:$C$100,0)+1,0)))="Н/Д",INDIRECT(CONCATENATE("'2018-06 (Д)'!O",TEXT(MATCH($C58,'2018-06 (Д)'!$C$2:$C$100,0)+1,0))))),"Н/Д",((INDIRECT(CONCATENATE("'2018-07 (Д)'!O",TEXT(MATCH($C58,'2018-07 (Д)'!$C$2:$C$100,0)+1,0)))-INDIRECT(CONCATENATE("'2018-06 (Д)'!O",TEXT(MATCH($C58,'2018-06 (Д)'!$C$2:$C$100,0)+1,0))))/INDIRECT(CONCATENATE("'2018-06 (Д)'!O",TEXT(MATCH($C58,'2018-06 (Д)'!$C$2:$C$100,0)+1,0))))*100)</f>
        <v>-103.28070962916559</v>
      </c>
      <c r="DP58" s="9">
        <f ca="1">IF(OR(INDIRECT(CONCATENATE("'2018-08 (Д)'!O",TEXT(MATCH($C58,'2018-08 (Д)'!$C$2:$C$100,0)+1,0)))="Н/Д",INDIRECT(CONCATENATE("'2018-07 (Д)'!O",TEXT(MATCH($C58,'2018-07 (Д)'!$C$2:$C$100,0)+1,0)))="Н/Д",AND(INDIRECT(CONCATENATE("'2018-08 (Д)'!O",TEXT(MATCH($C58,'2018-08 (Д)'!$C$2:$C$100,0)+1,0)))="Н/Д",INDIRECT(CONCATENATE("'2018-07 (Д)'!O",TEXT(MATCH($C58,'2018-07 (Д)'!$C$2:$C$100,0)+1,0))))),"Н/Д",((INDIRECT(CONCATENATE("'2018-08 (Д)'!O",TEXT(MATCH($C58,'2018-08 (Д)'!$C$2:$C$100,0)+1,0)))-INDIRECT(CONCATENATE("'2018-07 (Д)'!O",TEXT(MATCH($C58,'2018-07 (Д)'!$C$2:$C$100,0)+1,0))))/INDIRECT(CONCATENATE("'2018-07 (Д)'!O",TEXT(MATCH($C58,'2018-07 (Д)'!$C$2:$C$100,0)+1,0))))*100)</f>
        <v>-5448.7712346309008</v>
      </c>
      <c r="DQ58" s="9">
        <f ca="1">IF(OR(INDIRECT(CONCATENATE("'2018-09 (Д)'!O",TEXT(MATCH($C58,'2018-09 (Д)'!$C$2:$C$100,0)+1,0)))="Н/Д",INDIRECT(CONCATENATE("'2018-08 (Д)'!O",TEXT(MATCH($C58,'2018-08 (Д)'!$C$2:$C$100,0)+1,0)))="Н/Д",AND(INDIRECT(CONCATENATE("'2018-09 (Д)'!O",TEXT(MATCH($C58,'2018-09 (Д)'!$C$2:$C$100,0)+1,0)))="Н/Д",INDIRECT(CONCATENATE("'2018-08 (Д)'!O",TEXT(MATCH($C58,'2018-08 (Д)'!$C$2:$C$100,0)+1,0))))),"Н/Д",((INDIRECT(CONCATENATE("'2018-09 (Д)'!O",TEXT(MATCH($C58,'2018-09 (Д)'!$C$2:$C$100,0)+1,0)))-INDIRECT(CONCATENATE("'2018-08 (Д)'!O",TEXT(MATCH($C58,'2018-08 (Д)'!$C$2:$C$100,0)+1,0))))/INDIRECT(CONCATENATE("'2018-08 (Д)'!O",TEXT(MATCH($C58,'2018-08 (Д)'!$C$2:$C$100,0)+1,0))))*100)</f>
        <v>-99.379023875145847</v>
      </c>
      <c r="DR58" s="9">
        <f ca="1">IF(OR(INDIRECT(CONCATENATE("'2018-10 (Д)'!O",TEXT(MATCH($C58,'2018-10 (Д)'!$C$2:$C$100,0)+1,0)))="Н/Д",INDIRECT(CONCATENATE("'2018-09 (Д)'!O",TEXT(MATCH($C58,'2018-09 (Д)'!$C$2:$C$100,0)+1,0)))="Н/Д",AND(INDIRECT(CONCATENATE("'2018-10 (Д)'!O",TEXT(MATCH($C58,'2018-10 (Д)'!$C$2:$C$100,0)+1,0)))="Н/Д",INDIRECT(CONCATENATE("'2018-09 (Д)'!O",TEXT(MATCH($C58,'2018-09 (Д)'!$C$2:$C$100,0)+1,0))))),"Н/Д",((INDIRECT(CONCATENATE("'2018-10 (Д)'!O",TEXT(MATCH($C58,'2018-10 (Д)'!$C$2:$C$100,0)+1,0)))-INDIRECT(CONCATENATE("'2018-09 (Д)'!O",TEXT(MATCH($C58,'2018-09 (Д)'!$C$2:$C$100,0)+1,0))))/INDIRECT(CONCATENATE("'2018-09 (Д)'!O",TEXT(MATCH($C58,'2018-09 (Д)'!$C$2:$C$100,0)+1,0))))*100)</f>
        <v>219.18458775621596</v>
      </c>
      <c r="DS58" s="9">
        <f ca="1">IF(OR(INDIRECT(CONCATENATE("'2018-11 (Д)'!O",TEXT(MATCH($C58,'2018-11 (Д)'!$C$2:$C$100,0)+1,0)))="Н/Д",INDIRECT(CONCATENATE("'2018-10 (Д)'!O",TEXT(MATCH($C58,'2018-10 (Д)'!$C$2:$C$100,0)+1,0)))="Н/Д",AND(INDIRECT(CONCATENATE("'2018-11 (Д)'!O",TEXT(MATCH($C58,'2018-11 (Д)'!$C$2:$C$100,0)+1,0)))="Н/Д",INDIRECT(CONCATENATE("'2018-10 (Д)'!O",TEXT(MATCH($C58,'2018-10 (Д)'!$C$2:$C$100,0)+1,0))))),"Н/Д",((INDIRECT(CONCATENATE("'2018-11 (Д)'!O",TEXT(MATCH($C58,'2018-11 (Д)'!$C$2:$C$100,0)+1,0)))-INDIRECT(CONCATENATE("'2018-10 (Д)'!O",TEXT(MATCH($C58,'2018-10 (Д)'!$C$2:$C$100,0)+1,0))))/INDIRECT(CONCATENATE("'2018-10 (Д)'!O",TEXT(MATCH($C58,'2018-10 (Д)'!$C$2:$C$100,0)+1,0))))*100)</f>
        <v>53.96621243270603</v>
      </c>
      <c r="DT58" s="9">
        <f ca="1">IF(OR(INDIRECT(CONCATENATE("'2018-12 (Д)'!O",TEXT(MATCH($C58,'2018-12 (Д)'!$C$2:$C$100,0)+1,0)))="Н/Д",INDIRECT(CONCATENATE("'2018-11 (Д)'!O",TEXT(MATCH($C58,'2018-11 (Д)'!$C$2:$C$100,0)+1,0)))="Н/Д",AND(INDIRECT(CONCATENATE("'2018-12 (Д)'!O",TEXT(MATCH($C58,'2018-12 (Д)'!$C$2:$C$100,0)+1,0)))="Н/Д",INDIRECT(CONCATENATE("'2018-11 (Д)'!O",TEXT(MATCH($C58,'2018-11 (Д)'!$C$2:$C$100,0)+1,0))))),"Н/Д",((INDIRECT(CONCATENATE("'2018-12 (Д)'!O",TEXT(MATCH($C58,'2018-12 (Д)'!$C$2:$C$100,0)+1,0)))-INDIRECT(CONCATENATE("'2018-11 (Д)'!O",TEXT(MATCH($C58,'2018-11 (Д)'!$C$2:$C$100,0)+1,0))))/INDIRECT(CONCATENATE("'2018-11 (Д)'!O",TEXT(MATCH($C58,'2018-11 (Д)'!$C$2:$C$100,0)+1,0))))*100)</f>
        <v>-9.6483397254249503</v>
      </c>
      <c r="DU58" s="9"/>
      <c r="DV58" s="9" t="str">
        <f ca="1">IF(OR(INDIRECT(CONCATENATE("'2018-03 (Д)'!P",TEXT(MATCH($C58,'2018-03 (Д)'!$C$2:$C$100,0)+1,0)))="Н/Д",INDIRECT(CONCATENATE("'2018-02 (Д)'!P",TEXT(MATCH($C58,'2018-02 (Д)'!$C$2:$C$100,0)+1,0)))="Н/Д",AND(INDIRECT(CONCATENATE("'2018-03 (Д)'!P",TEXT(MATCH($C58,'2018-03 (Д)'!$C$2:$C$100,0)+1,0)))="Н/Д",INDIRECT(CONCATENATE("'2018-02 (Д)'!P",TEXT(MATCH($C58,'2018-02 (Д)'!$C$2:$C$100,0)+1,0))))),"Н/Д",((INDIRECT(CONCATENATE("'2018-03 (Д)'!P",TEXT(MATCH($C58,'2018-03 (Д)'!$C$2:$C$100,0)+1,0)))-INDIRECT(CONCATENATE("'2018-02 (Д)'!P",TEXT(MATCH($C58,'2018-02 (Д)'!$C$2:$C$100,0)+1,0))))/INDIRECT(CONCATENATE("'2018-02 (Д)'!P",TEXT(MATCH($C58,'2018-02 (Д)'!$C$2:$C$100,0)+1,0))))*100)</f>
        <v>Н/Д</v>
      </c>
      <c r="DW58" s="9" t="str">
        <f ca="1">IF(OR(INDIRECT(CONCATENATE("'2018-04 (Д)'!P",TEXT(MATCH($C58,'2018-04 (Д)'!$C$2:$C$100,0)+1,0)))="Н/Д",INDIRECT(CONCATENATE("'2018-03 (Д)'!P",TEXT(MATCH($C58,'2018-03 (Д)'!$C$2:$C$100,0)+1,0)))="Н/Д",AND(INDIRECT(CONCATENATE("'2018-04 (Д)'!P",TEXT(MATCH($C58,'2018-04 (Д)'!$C$2:$C$100,0)+1,0)))="Н/Д",INDIRECT(CONCATENATE("'2018-03 (Д)'!P",TEXT(MATCH($C58,'2018-03 (Д)'!$C$2:$C$100,0)+1,0))))),"Н/Д",((INDIRECT(CONCATENATE("'2018-04 (Д)'!P",TEXT(MATCH($C58,'2018-04 (Д)'!$C$2:$C$100,0)+1,0)))-INDIRECT(CONCATENATE("'2018-03 (Д)'!P",TEXT(MATCH($C58,'2018-03 (Д)'!$C$2:$C$100,0)+1,0))))/INDIRECT(CONCATENATE("'2018-03 (Д)'!P",TEXT(MATCH($C58,'2018-03 (Д)'!$C$2:$C$100,0)+1,0))))*100)</f>
        <v>Н/Д</v>
      </c>
      <c r="DX58" s="9" t="str">
        <f ca="1">IF(OR(INDIRECT(CONCATENATE("'2018-05 (Д)'!P",TEXT(MATCH($C58,'2018-05 (Д)'!$C$2:$C$100,0)+1,0)))="Н/Д",INDIRECT(CONCATENATE("'2018-04 (Д)'!P",TEXT(MATCH($C58,'2018-04 (Д)'!$C$2:$C$100,0)+1,0)))="Н/Д",AND(INDIRECT(CONCATENATE("'2018-05 (Д)'!P",TEXT(MATCH($C58,'2018-05 (Д)'!$C$2:$C$100,0)+1,0)))="Н/Д",INDIRECT(CONCATENATE("'2018-04 (Д)'!P",TEXT(MATCH($C58,'2018-04 (Д)'!$C$2:$C$100,0)+1,0))))),"Н/Д",((INDIRECT(CONCATENATE("'2018-05 (Д)'!P",TEXT(MATCH($C58,'2018-05 (Д)'!$C$2:$C$100,0)+1,0)))-INDIRECT(CONCATENATE("'2018-04 (Д)'!P",TEXT(MATCH($C58,'2018-04 (Д)'!$C$2:$C$100,0)+1,0))))/INDIRECT(CONCATENATE("'2018-04 (Д)'!P",TEXT(MATCH($C58,'2018-04 (Д)'!$C$2:$C$100,0)+1,0))))*100)</f>
        <v>Н/Д</v>
      </c>
      <c r="DY58" s="9">
        <f ca="1">IF(OR(INDIRECT(CONCATENATE("'2018-06 (Д)'!P",TEXT(MATCH($C58,'2018-06 (Д)'!$C$2:$C$100,0)+1,0)))="Н/Д",INDIRECT(CONCATENATE("'2018-05 (Д)'!P",TEXT(MATCH($C58,'2018-05 (Д)'!$C$2:$C$100,0)+1,0)))="Н/Д",AND(INDIRECT(CONCATENATE("'2018-06 (Д)'!P",TEXT(MATCH($C58,'2018-06 (Д)'!$C$2:$C$100,0)+1,0)))="Н/Д",INDIRECT(CONCATENATE("'2018-05 (Д)'!P",TEXT(MATCH($C58,'2018-05 (Д)'!$C$2:$C$100,0)+1,0))))),"Н/Д",((INDIRECT(CONCATENATE("'2018-06 (Д)'!P",TEXT(MATCH($C58,'2018-06 (Д)'!$C$2:$C$100,0)+1,0)))-INDIRECT(CONCATENATE("'2018-05 (Д)'!P",TEXT(MATCH($C58,'2018-05 (Д)'!$C$2:$C$100,0)+1,0))))/INDIRECT(CONCATENATE("'2018-05 (Д)'!P",TEXT(MATCH($C58,'2018-05 (Д)'!$C$2:$C$100,0)+1,0))))*100)</f>
        <v>0.97327035366178116</v>
      </c>
      <c r="DZ58" s="9">
        <f ca="1">IF(OR(INDIRECT(CONCATENATE("'2018-07 (Д)'!P",TEXT(MATCH($C58,'2018-07 (Д)'!$C$2:$C$100,0)+1,0)))="Н/Д",INDIRECT(CONCATENATE("'2018-06 (Д)'!P",TEXT(MATCH($C58,'2018-06 (Д)'!$C$2:$C$100,0)+1,0)))="Н/Д",AND(INDIRECT(CONCATENATE("'2018-07 (Д)'!P",TEXT(MATCH($C58,'2018-07 (Д)'!$C$2:$C$100,0)+1,0)))="Н/Д",INDIRECT(CONCATENATE("'2018-06 (Д)'!P",TEXT(MATCH($C58,'2018-06 (Д)'!$C$2:$C$100,0)+1,0))))),"Н/Д",((INDIRECT(CONCATENATE("'2018-07 (Д)'!P",TEXT(MATCH($C58,'2018-07 (Д)'!$C$2:$C$100,0)+1,0)))-INDIRECT(CONCATENATE("'2018-06 (Д)'!P",TEXT(MATCH($C58,'2018-06 (Д)'!$C$2:$C$100,0)+1,0))))/INDIRECT(CONCATENATE("'2018-06 (Д)'!P",TEXT(MATCH($C58,'2018-06 (Д)'!$C$2:$C$100,0)+1,0))))*100)</f>
        <v>0.25633420199318535</v>
      </c>
      <c r="EA58" s="9">
        <f ca="1">IF(OR(INDIRECT(CONCATENATE("'2018-08 (Д)'!P",TEXT(MATCH($C58,'2018-08 (Д)'!$C$2:$C$100,0)+1,0)))="Н/Д",INDIRECT(CONCATENATE("'2018-07 (Д)'!P",TEXT(MATCH($C58,'2018-07 (Д)'!$C$2:$C$100,0)+1,0)))="Н/Д",AND(INDIRECT(CONCATENATE("'2018-08 (Д)'!P",TEXT(MATCH($C58,'2018-08 (Д)'!$C$2:$C$100,0)+1,0)))="Н/Д",INDIRECT(CONCATENATE("'2018-07 (Д)'!P",TEXT(MATCH($C58,'2018-07 (Д)'!$C$2:$C$100,0)+1,0))))),"Н/Д",((INDIRECT(CONCATENATE("'2018-08 (Д)'!P",TEXT(MATCH($C58,'2018-08 (Д)'!$C$2:$C$100,0)+1,0)))-INDIRECT(CONCATENATE("'2018-07 (Д)'!P",TEXT(MATCH($C58,'2018-07 (Д)'!$C$2:$C$100,0)+1,0))))/INDIRECT(CONCATENATE("'2018-07 (Д)'!P",TEXT(MATCH($C58,'2018-07 (Д)'!$C$2:$C$100,0)+1,0))))*100)</f>
        <v>18.719884429660297</v>
      </c>
      <c r="EB58" s="9">
        <f ca="1">IF(OR(INDIRECT(CONCATENATE("'2018-09 (Д)'!P",TEXT(MATCH($C58,'2018-09 (Д)'!$C$2:$C$100,0)+1,0)))="Н/Д",INDIRECT(CONCATENATE("'2018-08 (Д)'!P",TEXT(MATCH($C58,'2018-08 (Д)'!$C$2:$C$100,0)+1,0)))="Н/Д",AND(INDIRECT(CONCATENATE("'2018-09 (Д)'!P",TEXT(MATCH($C58,'2018-09 (Д)'!$C$2:$C$100,0)+1,0)))="Н/Д",INDIRECT(CONCATENATE("'2018-08 (Д)'!P",TEXT(MATCH($C58,'2018-08 (Д)'!$C$2:$C$100,0)+1,0))))),"Н/Д",((INDIRECT(CONCATENATE("'2018-09 (Д)'!P",TEXT(MATCH($C58,'2018-09 (Д)'!$C$2:$C$100,0)+1,0)))-INDIRECT(CONCATENATE("'2018-08 (Д)'!P",TEXT(MATCH($C58,'2018-08 (Д)'!$C$2:$C$100,0)+1,0))))/INDIRECT(CONCATENATE("'2018-08 (Д)'!P",TEXT(MATCH($C58,'2018-08 (Д)'!$C$2:$C$100,0)+1,0))))*100)</f>
        <v>-15.603175998086463</v>
      </c>
      <c r="EC58" s="9">
        <f ca="1">IF(OR(INDIRECT(CONCATENATE("'2018-10 (Д)'!P",TEXT(MATCH($C58,'2018-10 (Д)'!$C$2:$C$100,0)+1,0)))="Н/Д",INDIRECT(CONCATENATE("'2018-09 (Д)'!P",TEXT(MATCH($C58,'2018-09 (Д)'!$C$2:$C$100,0)+1,0)))="Н/Д",AND(INDIRECT(CONCATENATE("'2018-10 (Д)'!P",TEXT(MATCH($C58,'2018-10 (Д)'!$C$2:$C$100,0)+1,0)))="Н/Д",INDIRECT(CONCATENATE("'2018-09 (Д)'!P",TEXT(MATCH($C58,'2018-09 (Д)'!$C$2:$C$100,0)+1,0))))),"Н/Д",((INDIRECT(CONCATENATE("'2018-10 (Д)'!P",TEXT(MATCH($C58,'2018-10 (Д)'!$C$2:$C$100,0)+1,0)))-INDIRECT(CONCATENATE("'2018-09 (Д)'!P",TEXT(MATCH($C58,'2018-09 (Д)'!$C$2:$C$100,0)+1,0))))/INDIRECT(CONCATENATE("'2018-09 (Д)'!P",TEXT(MATCH($C58,'2018-09 (Д)'!$C$2:$C$100,0)+1,0))))*100)</f>
        <v>-19.858153365721147</v>
      </c>
      <c r="ED58" s="9">
        <f ca="1">IF(OR(INDIRECT(CONCATENATE("'2018-11 (Д)'!P",TEXT(MATCH($C58,'2018-11 (Д)'!$C$2:$C$100,0)+1,0)))="Н/Д",INDIRECT(CONCATENATE("'2018-10 (Д)'!P",TEXT(MATCH($C58,'2018-10 (Д)'!$C$2:$C$100,0)+1,0)))="Н/Д",AND(INDIRECT(CONCATENATE("'2018-11 (Д)'!P",TEXT(MATCH($C58,'2018-11 (Д)'!$C$2:$C$100,0)+1,0)))="Н/Д",INDIRECT(CONCATENATE("'2018-10 (Д)'!P",TEXT(MATCH($C58,'2018-10 (Д)'!$C$2:$C$100,0)+1,0))))),"Н/Д",((INDIRECT(CONCATENATE("'2018-11 (Д)'!P",TEXT(MATCH($C58,'2018-11 (Д)'!$C$2:$C$100,0)+1,0)))-INDIRECT(CONCATENATE("'2018-10 (Д)'!P",TEXT(MATCH($C58,'2018-10 (Д)'!$C$2:$C$100,0)+1,0))))/INDIRECT(CONCATENATE("'2018-10 (Д)'!P",TEXT(MATCH($C58,'2018-10 (Д)'!$C$2:$C$100,0)+1,0))))*100)</f>
        <v>29.463733263044841</v>
      </c>
      <c r="EE58" s="9">
        <f ca="1">IF(OR(INDIRECT(CONCATENATE("'2018-12 (Д)'!P",TEXT(MATCH($C58,'2018-12 (Д)'!$C$2:$C$100,0)+1,0)))="Н/Д",INDIRECT(CONCATENATE("'2018-11 (Д)'!P",TEXT(MATCH($C58,'2018-11 (Д)'!$C$2:$C$100,0)+1,0)))="Н/Д",AND(INDIRECT(CONCATENATE("'2018-12 (Д)'!P",TEXT(MATCH($C58,'2018-12 (Д)'!$C$2:$C$100,0)+1,0)))="Н/Д",INDIRECT(CONCATENATE("'2018-11 (Д)'!P",TEXT(MATCH($C58,'2018-11 (Д)'!$C$2:$C$100,0)+1,0))))),"Н/Д",((INDIRECT(CONCATENATE("'2018-12 (Д)'!P",TEXT(MATCH($C58,'2018-12 (Д)'!$C$2:$C$100,0)+1,0)))-INDIRECT(CONCATENATE("'2018-11 (Д)'!P",TEXT(MATCH($C58,'2018-11 (Д)'!$C$2:$C$100,0)+1,0))))/INDIRECT(CONCATENATE("'2018-11 (Д)'!P",TEXT(MATCH($C58,'2018-11 (Д)'!$C$2:$C$100,0)+1,0))))*100)</f>
        <v>-5.1339780468943497</v>
      </c>
      <c r="EF58" s="9"/>
      <c r="EG58" s="9" t="str">
        <f ca="1">IF(OR(INDIRECT(CONCATENATE("'2018-03 (Д)'!Q",TEXT(MATCH($C58,'2018-03 (Д)'!$C$2:$C$100,0)+1,0)))="Н/Д",INDIRECT(CONCATENATE("'2018-02 (Д)'!Q",TEXT(MATCH($C58,'2018-02 (Д)'!$C$2:$C$100,0)+1,0)))="Н/Д",AND(INDIRECT(CONCATENATE("'2018-03 (Д)'!Q",TEXT(MATCH($C58,'2018-03 (Д)'!$C$2:$C$100,0)+1,0)))="Н/Д",INDIRECT(CONCATENATE("'2018-02 (Д)'!Q",TEXT(MATCH($C58,'2018-02 (Д)'!$C$2:$C$100,0)+1,0))))),"Н/Д",((INDIRECT(CONCATENATE("'2018-03 (Д)'!Q",TEXT(MATCH($C58,'2018-03 (Д)'!$C$2:$C$100,0)+1,0)))-INDIRECT(CONCATENATE("'2018-02 (Д)'!Q",TEXT(MATCH($C58,'2018-02 (Д)'!$C$2:$C$100,0)+1,0))))/INDIRECT(CONCATENATE("'2018-02 (Д)'!Q",TEXT(MATCH($C58,'2018-02 (Д)'!$C$2:$C$100,0)+1,0))))*100)</f>
        <v>Н/Д</v>
      </c>
      <c r="EH58" s="9" t="str">
        <f ca="1">IF(OR(INDIRECT(CONCATENATE("'2018-04 (Д)'!Q",TEXT(MATCH($C58,'2018-04 (Д)'!$C$2:$C$100,0)+1,0)))="Н/Д",INDIRECT(CONCATENATE("'2018-03 (Д)'!Q",TEXT(MATCH($C58,'2018-03 (Д)'!$C$2:$C$100,0)+1,0)))="Н/Д",AND(INDIRECT(CONCATENATE("'2018-04 (Д)'!Q",TEXT(MATCH($C58,'2018-04 (Д)'!$C$2:$C$100,0)+1,0)))="Н/Д",INDIRECT(CONCATENATE("'2018-03 (Д)'!Q",TEXT(MATCH($C58,'2018-03 (Д)'!$C$2:$C$100,0)+1,0))))),"Н/Д",((INDIRECT(CONCATENATE("'2018-04 (Д)'!Q",TEXT(MATCH($C58,'2018-04 (Д)'!$C$2:$C$100,0)+1,0)))-INDIRECT(CONCATENATE("'2018-03 (Д)'!Q",TEXT(MATCH($C58,'2018-03 (Д)'!$C$2:$C$100,0)+1,0))))/INDIRECT(CONCATENATE("'2018-03 (Д)'!Q",TEXT(MATCH($C58,'2018-03 (Д)'!$C$2:$C$100,0)+1,0))))*100)</f>
        <v>Н/Д</v>
      </c>
      <c r="EI58" s="9" t="str">
        <f ca="1">IF(OR(INDIRECT(CONCATENATE("'2018-05 (Д)'!Q",TEXT(MATCH($C58,'2018-05 (Д)'!$C$2:$C$100,0)+1,0)))="Н/Д",INDIRECT(CONCATENATE("'2018-04 (Д)'!Q",TEXT(MATCH($C58,'2018-04 (Д)'!$C$2:$C$100,0)+1,0)))="Н/Д",AND(INDIRECT(CONCATENATE("'2018-05 (Д)'!Q",TEXT(MATCH($C58,'2018-05 (Д)'!$C$2:$C$100,0)+1,0)))="Н/Д",INDIRECT(CONCATENATE("'2018-04 (Д)'!Q",TEXT(MATCH($C58,'2018-04 (Д)'!$C$2:$C$100,0)+1,0))))),"Н/Д",((INDIRECT(CONCATENATE("'2018-05 (Д)'!Q",TEXT(MATCH($C58,'2018-05 (Д)'!$C$2:$C$100,0)+1,0)))-INDIRECT(CONCATENATE("'2018-04 (Д)'!Q",TEXT(MATCH($C58,'2018-04 (Д)'!$C$2:$C$100,0)+1,0))))/INDIRECT(CONCATENATE("'2018-04 (Д)'!Q",TEXT(MATCH($C58,'2018-04 (Д)'!$C$2:$C$100,0)+1,0))))*100)</f>
        <v>Н/Д</v>
      </c>
      <c r="EJ58" s="9">
        <f ca="1">IF(OR(INDIRECT(CONCATENATE("'2018-06 (Д)'!Q",TEXT(MATCH($C58,'2018-06 (Д)'!$C$2:$C$100,0)+1,0)))="Н/Д",INDIRECT(CONCATENATE("'2018-05 (Д)'!Q",TEXT(MATCH($C58,'2018-05 (Д)'!$C$2:$C$100,0)+1,0)))="Н/Д",AND(INDIRECT(CONCATENATE("'2018-06 (Д)'!Q",TEXT(MATCH($C58,'2018-06 (Д)'!$C$2:$C$100,0)+1,0)))="Н/Д",INDIRECT(CONCATENATE("'2018-05 (Д)'!Q",TEXT(MATCH($C58,'2018-05 (Д)'!$C$2:$C$100,0)+1,0))))),"Н/Д",((INDIRECT(CONCATENATE("'2018-06 (Д)'!Q",TEXT(MATCH($C58,'2018-06 (Д)'!$C$2:$C$100,0)+1,0)))-INDIRECT(CONCATENATE("'2018-05 (Д)'!Q",TEXT(MATCH($C58,'2018-05 (Д)'!$C$2:$C$100,0)+1,0))))/INDIRECT(CONCATENATE("'2018-05 (Д)'!Q",TEXT(MATCH($C58,'2018-05 (Д)'!$C$2:$C$100,0)+1,0))))*100)</f>
        <v>-77.788106726877643</v>
      </c>
      <c r="EK58" s="9">
        <f ca="1">IF(OR(INDIRECT(CONCATENATE("'2018-07 (Д)'!Q",TEXT(MATCH($C58,'2018-07 (Д)'!$C$2:$C$100,0)+1,0)))="Н/Д",INDIRECT(CONCATENATE("'2018-06 (Д)'!Q",TEXT(MATCH($C58,'2018-06 (Д)'!$C$2:$C$100,0)+1,0)))="Н/Д",AND(INDIRECT(CONCATENATE("'2018-07 (Д)'!Q",TEXT(MATCH($C58,'2018-07 (Д)'!$C$2:$C$100,0)+1,0)))="Н/Д",INDIRECT(CONCATENATE("'2018-06 (Д)'!Q",TEXT(MATCH($C58,'2018-06 (Д)'!$C$2:$C$100,0)+1,0))))),"Н/Д",((INDIRECT(CONCATENATE("'2018-07 (Д)'!Q",TEXT(MATCH($C58,'2018-07 (Д)'!$C$2:$C$100,0)+1,0)))-INDIRECT(CONCATENATE("'2018-06 (Д)'!Q",TEXT(MATCH($C58,'2018-06 (Д)'!$C$2:$C$100,0)+1,0))))/INDIRECT(CONCATENATE("'2018-06 (Д)'!Q",TEXT(MATCH($C58,'2018-06 (Д)'!$C$2:$C$100,0)+1,0))))*100)</f>
        <v>-35.279170652666366</v>
      </c>
      <c r="EL58" s="9">
        <f ca="1">IF(OR(INDIRECT(CONCATENATE("'2018-08 (Д)'!Q",TEXT(MATCH($C58,'2018-08 (Д)'!$C$2:$C$100,0)+1,0)))="Н/Д",INDIRECT(CONCATENATE("'2018-07 (Д)'!Q",TEXT(MATCH($C58,'2018-07 (Д)'!$C$2:$C$100,0)+1,0)))="Н/Д",AND(INDIRECT(CONCATENATE("'2018-08 (Д)'!Q",TEXT(MATCH($C58,'2018-08 (Д)'!$C$2:$C$100,0)+1,0)))="Н/Д",INDIRECT(CONCATENATE("'2018-07 (Д)'!Q",TEXT(MATCH($C58,'2018-07 (Д)'!$C$2:$C$100,0)+1,0))))),"Н/Д",((INDIRECT(CONCATENATE("'2018-08 (Д)'!Q",TEXT(MATCH($C58,'2018-08 (Д)'!$C$2:$C$100,0)+1,0)))-INDIRECT(CONCATENATE("'2018-07 (Д)'!Q",TEXT(MATCH($C58,'2018-07 (Д)'!$C$2:$C$100,0)+1,0))))/INDIRECT(CONCATENATE("'2018-07 (Д)'!Q",TEXT(MATCH($C58,'2018-07 (Д)'!$C$2:$C$100,0)+1,0))))*100)</f>
        <v>734.99868777799918</v>
      </c>
      <c r="EM58" s="9">
        <f ca="1">IF(OR(INDIRECT(CONCATENATE("'2018-09 (Д)'!Q",TEXT(MATCH($C58,'2018-09 (Д)'!$C$2:$C$100,0)+1,0)))="Н/Д",INDIRECT(CONCATENATE("'2018-08 (Д)'!Q",TEXT(MATCH($C58,'2018-08 (Д)'!$C$2:$C$100,0)+1,0)))="Н/Д",AND(INDIRECT(CONCATENATE("'2018-09 (Д)'!Q",TEXT(MATCH($C58,'2018-09 (Д)'!$C$2:$C$100,0)+1,0)))="Н/Д",INDIRECT(CONCATENATE("'2018-08 (Д)'!Q",TEXT(MATCH($C58,'2018-08 (Д)'!$C$2:$C$100,0)+1,0))))),"Н/Д",((INDIRECT(CONCATENATE("'2018-09 (Д)'!Q",TEXT(MATCH($C58,'2018-09 (Д)'!$C$2:$C$100,0)+1,0)))-INDIRECT(CONCATENATE("'2018-08 (Д)'!Q",TEXT(MATCH($C58,'2018-08 (Д)'!$C$2:$C$100,0)+1,0))))/INDIRECT(CONCATENATE("'2018-08 (Д)'!Q",TEXT(MATCH($C58,'2018-08 (Д)'!$C$2:$C$100,0)+1,0))))*100)</f>
        <v>-84.705958692828958</v>
      </c>
      <c r="EN58" s="9">
        <f ca="1">IF(OR(INDIRECT(CONCATENATE("'2018-10 (Д)'!Q",TEXT(MATCH($C58,'2018-10 (Д)'!$C$2:$C$100,0)+1,0)))="Н/Д",INDIRECT(CONCATENATE("'2018-09 (Д)'!Q",TEXT(MATCH($C58,'2018-09 (Д)'!$C$2:$C$100,0)+1,0)))="Н/Д",AND(INDIRECT(CONCATENATE("'2018-10 (Д)'!Q",TEXT(MATCH($C58,'2018-10 (Д)'!$C$2:$C$100,0)+1,0)))="Н/Д",INDIRECT(CONCATENATE("'2018-09 (Д)'!Q",TEXT(MATCH($C58,'2018-09 (Д)'!$C$2:$C$100,0)+1,0))))),"Н/Д",((INDIRECT(CONCATENATE("'2018-10 (Д)'!Q",TEXT(MATCH($C58,'2018-10 (Д)'!$C$2:$C$100,0)+1,0)))-INDIRECT(CONCATENATE("'2018-09 (Д)'!Q",TEXT(MATCH($C58,'2018-09 (Д)'!$C$2:$C$100,0)+1,0))))/INDIRECT(CONCATENATE("'2018-09 (Д)'!Q",TEXT(MATCH($C58,'2018-09 (Д)'!$C$2:$C$100,0)+1,0))))*100)</f>
        <v>-0.43491613692948028</v>
      </c>
      <c r="EO58" s="9">
        <f ca="1">IF(OR(INDIRECT(CONCATENATE("'2018-11 (Д)'!Q",TEXT(MATCH($C58,'2018-11 (Д)'!$C$2:$C$100,0)+1,0)))="Н/Д",INDIRECT(CONCATENATE("'2018-10 (Д)'!Q",TEXT(MATCH($C58,'2018-10 (Д)'!$C$2:$C$100,0)+1,0)))="Н/Д",AND(INDIRECT(CONCATENATE("'2018-11 (Д)'!Q",TEXT(MATCH($C58,'2018-11 (Д)'!$C$2:$C$100,0)+1,0)))="Н/Д",INDIRECT(CONCATENATE("'2018-10 (Д)'!Q",TEXT(MATCH($C58,'2018-10 (Д)'!$C$2:$C$100,0)+1,0))))),"Н/Д",((INDIRECT(CONCATENATE("'2018-11 (Д)'!Q",TEXT(MATCH($C58,'2018-11 (Д)'!$C$2:$C$100,0)+1,0)))-INDIRECT(CONCATENATE("'2018-10 (Д)'!Q",TEXT(MATCH($C58,'2018-10 (Д)'!$C$2:$C$100,0)+1,0))))/INDIRECT(CONCATENATE("'2018-10 (Д)'!Q",TEXT(MATCH($C58,'2018-10 (Д)'!$C$2:$C$100,0)+1,0))))*100)</f>
        <v>509.28508643261898</v>
      </c>
      <c r="EP58" s="9">
        <f ca="1">IF(OR(INDIRECT(CONCATENATE("'2018-12 (Д)'!Q",TEXT(MATCH($C58,'2018-12 (Д)'!$C$2:$C$100,0)+1,0)))="Н/Д",INDIRECT(CONCATENATE("'2018-11 (Д)'!Q",TEXT(MATCH($C58,'2018-11 (Д)'!$C$2:$C$100,0)+1,0)))="Н/Д",AND(INDIRECT(CONCATENATE("'2018-12 (Д)'!Q",TEXT(MATCH($C58,'2018-12 (Д)'!$C$2:$C$100,0)+1,0)))="Н/Д",INDIRECT(CONCATENATE("'2018-11 (Д)'!Q",TEXT(MATCH($C58,'2018-11 (Д)'!$C$2:$C$100,0)+1,0))))),"Н/Д",((INDIRECT(CONCATENATE("'2018-12 (Д)'!Q",TEXT(MATCH($C58,'2018-12 (Д)'!$C$2:$C$100,0)+1,0)))-INDIRECT(CONCATENATE("'2018-11 (Д)'!Q",TEXT(MATCH($C58,'2018-11 (Д)'!$C$2:$C$100,0)+1,0))))/INDIRECT(CONCATENATE("'2018-11 (Д)'!Q",TEXT(MATCH($C58,'2018-11 (Д)'!$C$2:$C$100,0)+1,0))))*100)</f>
        <v>-77.447636819528185</v>
      </c>
      <c r="EQ58" s="9"/>
      <c r="ER58" s="9" t="str">
        <f ca="1">IF(OR(INDIRECT(CONCATENATE("'2018-03 (Д)'!R",TEXT(MATCH($C58,'2018-03 (Д)'!$C$2:$C$100,0)+1,0)))="Н/Д",INDIRECT(CONCATENATE("'2018-02 (Д)'!R",TEXT(MATCH($C58,'2018-02 (Д)'!$C$2:$C$100,0)+1,0)))="Н/Д",AND(INDIRECT(CONCATENATE("'2018-03 (Д)'!R",TEXT(MATCH($C58,'2018-03 (Д)'!$C$2:$C$100,0)+1,0)))="Н/Д",INDIRECT(CONCATENATE("'2018-02 (Д)'!R",TEXT(MATCH($C58,'2018-02 (Д)'!$C$2:$C$100,0)+1,0))))),"Н/Д",((INDIRECT(CONCATENATE("'2018-03 (Д)'!R",TEXT(MATCH($C58,'2018-03 (Д)'!$C$2:$C$100,0)+1,0)))-INDIRECT(CONCATENATE("'2018-02 (Д)'!R",TEXT(MATCH($C58,'2018-02 (Д)'!$C$2:$C$100,0)+1,0))))/INDIRECT(CONCATENATE("'2018-02 (Д)'!R",TEXT(MATCH($C58,'2018-02 (Д)'!$C$2:$C$100,0)+1,0))))*100)</f>
        <v>Н/Д</v>
      </c>
      <c r="ES58" s="9" t="str">
        <f ca="1">IF(OR(INDIRECT(CONCATENATE("'2018-04 (Д)'!R",TEXT(MATCH($C58,'2018-04 (Д)'!$C$2:$C$100,0)+1,0)))="Н/Д",INDIRECT(CONCATENATE("'2018-03 (Д)'!R",TEXT(MATCH($C58,'2018-03 (Д)'!$C$2:$C$100,0)+1,0)))="Н/Д",AND(INDIRECT(CONCATENATE("'2018-04 (Д)'!R",TEXT(MATCH($C58,'2018-04 (Д)'!$C$2:$C$100,0)+1,0)))="Н/Д",INDIRECT(CONCATENATE("'2018-03 (Д)'!R",TEXT(MATCH($C58,'2018-03 (Д)'!$C$2:$C$100,0)+1,0))))),"Н/Д",((INDIRECT(CONCATENATE("'2018-04 (Д)'!R",TEXT(MATCH($C58,'2018-04 (Д)'!$C$2:$C$100,0)+1,0)))-INDIRECT(CONCATENATE("'2018-03 (Д)'!R",TEXT(MATCH($C58,'2018-03 (Д)'!$C$2:$C$100,0)+1,0))))/INDIRECT(CONCATENATE("'2018-03 (Д)'!R",TEXT(MATCH($C58,'2018-03 (Д)'!$C$2:$C$100,0)+1,0))))*100)</f>
        <v>Н/Д</v>
      </c>
      <c r="ET58" s="9" t="str">
        <f ca="1">IF(OR(INDIRECT(CONCATENATE("'2018-05 (Д)'!R",TEXT(MATCH($C58,'2018-05 (Д)'!$C$2:$C$100,0)+1,0)))="Н/Д",INDIRECT(CONCATENATE("'2018-04 (Д)'!R",TEXT(MATCH($C58,'2018-04 (Д)'!$C$2:$C$100,0)+1,0)))="Н/Д",AND(INDIRECT(CONCATENATE("'2018-05 (Д)'!R",TEXT(MATCH($C58,'2018-05 (Д)'!$C$2:$C$100,0)+1,0)))="Н/Д",INDIRECT(CONCATENATE("'2018-04 (Д)'!R",TEXT(MATCH($C58,'2018-04 (Д)'!$C$2:$C$100,0)+1,0))))),"Н/Д",((INDIRECT(CONCATENATE("'2018-05 (Д)'!R",TEXT(MATCH($C58,'2018-05 (Д)'!$C$2:$C$100,0)+1,0)))-INDIRECT(CONCATENATE("'2018-04 (Д)'!R",TEXT(MATCH($C58,'2018-04 (Д)'!$C$2:$C$100,0)+1,0))))/INDIRECT(CONCATENATE("'2018-04 (Д)'!R",TEXT(MATCH($C58,'2018-04 (Д)'!$C$2:$C$100,0)+1,0))))*100)</f>
        <v>Н/Д</v>
      </c>
      <c r="EU58" s="9">
        <f ca="1">IF(OR(INDIRECT(CONCATENATE("'2018-06 (Д)'!R",TEXT(MATCH($C58,'2018-06 (Д)'!$C$2:$C$100,0)+1,0)))="Н/Д",INDIRECT(CONCATENATE("'2018-05 (Д)'!R",TEXT(MATCH($C58,'2018-05 (Д)'!$C$2:$C$100,0)+1,0)))="Н/Д",AND(INDIRECT(CONCATENATE("'2018-06 (Д)'!R",TEXT(MATCH($C58,'2018-06 (Д)'!$C$2:$C$100,0)+1,0)))="Н/Д",INDIRECT(CONCATENATE("'2018-05 (Д)'!R",TEXT(MATCH($C58,'2018-05 (Д)'!$C$2:$C$100,0)+1,0))))),"Н/Д",((INDIRECT(CONCATENATE("'2018-06 (Д)'!R",TEXT(MATCH($C58,'2018-06 (Д)'!$C$2:$C$100,0)+1,0)))-INDIRECT(CONCATENATE("'2018-05 (Д)'!R",TEXT(MATCH($C58,'2018-05 (Д)'!$C$2:$C$100,0)+1,0))))/INDIRECT(CONCATENATE("'2018-05 (Д)'!R",TEXT(MATCH($C58,'2018-05 (Д)'!$C$2:$C$100,0)+1,0))))*100)</f>
        <v>-24.594237498727036</v>
      </c>
      <c r="EV58" s="9">
        <f ca="1">IF(OR(INDIRECT(CONCATENATE("'2018-07 (Д)'!R",TEXT(MATCH($C58,'2018-07 (Д)'!$C$2:$C$100,0)+1,0)))="Н/Д",INDIRECT(CONCATENATE("'2018-06 (Д)'!R",TEXT(MATCH($C58,'2018-06 (Д)'!$C$2:$C$100,0)+1,0)))="Н/Д",AND(INDIRECT(CONCATENATE("'2018-07 (Д)'!R",TEXT(MATCH($C58,'2018-07 (Д)'!$C$2:$C$100,0)+1,0)))="Н/Д",INDIRECT(CONCATENATE("'2018-06 (Д)'!R",TEXT(MATCH($C58,'2018-06 (Д)'!$C$2:$C$100,0)+1,0))))),"Н/Д",((INDIRECT(CONCATENATE("'2018-07 (Д)'!R",TEXT(MATCH($C58,'2018-07 (Д)'!$C$2:$C$100,0)+1,0)))-INDIRECT(CONCATENATE("'2018-06 (Д)'!R",TEXT(MATCH($C58,'2018-06 (Д)'!$C$2:$C$100,0)+1,0))))/INDIRECT(CONCATENATE("'2018-06 (Д)'!R",TEXT(MATCH($C58,'2018-06 (Д)'!$C$2:$C$100,0)+1,0))))*100)</f>
        <v>32.648034129164891</v>
      </c>
      <c r="EW58" s="9">
        <f ca="1">IF(OR(INDIRECT(CONCATENATE("'2018-08 (Д)'!R",TEXT(MATCH($C58,'2018-08 (Д)'!$C$2:$C$100,0)+1,0)))="Н/Д",INDIRECT(CONCATENATE("'2018-07 (Д)'!R",TEXT(MATCH($C58,'2018-07 (Д)'!$C$2:$C$100,0)+1,0)))="Н/Д",AND(INDIRECT(CONCATENATE("'2018-08 (Д)'!R",TEXT(MATCH($C58,'2018-08 (Д)'!$C$2:$C$100,0)+1,0)))="Н/Д",INDIRECT(CONCATENATE("'2018-07 (Д)'!R",TEXT(MATCH($C58,'2018-07 (Д)'!$C$2:$C$100,0)+1,0))))),"Н/Д",((INDIRECT(CONCATENATE("'2018-08 (Д)'!R",TEXT(MATCH($C58,'2018-08 (Д)'!$C$2:$C$100,0)+1,0)))-INDIRECT(CONCATENATE("'2018-07 (Д)'!R",TEXT(MATCH($C58,'2018-07 (Д)'!$C$2:$C$100,0)+1,0))))/INDIRECT(CONCATENATE("'2018-07 (Д)'!R",TEXT(MATCH($C58,'2018-07 (Д)'!$C$2:$C$100,0)+1,0))))*100)</f>
        <v>-18.175859197174557</v>
      </c>
      <c r="EX58" s="9">
        <f ca="1">IF(OR(INDIRECT(CONCATENATE("'2018-09 (Д)'!R",TEXT(MATCH($C58,'2018-09 (Д)'!$C$2:$C$100,0)+1,0)))="Н/Д",INDIRECT(CONCATENATE("'2018-08 (Д)'!R",TEXT(MATCH($C58,'2018-08 (Д)'!$C$2:$C$100,0)+1,0)))="Н/Д",AND(INDIRECT(CONCATENATE("'2018-09 (Д)'!R",TEXT(MATCH($C58,'2018-09 (Д)'!$C$2:$C$100,0)+1,0)))="Н/Д",INDIRECT(CONCATENATE("'2018-08 (Д)'!R",TEXT(MATCH($C58,'2018-08 (Д)'!$C$2:$C$100,0)+1,0))))),"Н/Д",((INDIRECT(CONCATENATE("'2018-09 (Д)'!R",TEXT(MATCH($C58,'2018-09 (Д)'!$C$2:$C$100,0)+1,0)))-INDIRECT(CONCATENATE("'2018-08 (Д)'!R",TEXT(MATCH($C58,'2018-08 (Д)'!$C$2:$C$100,0)+1,0))))/INDIRECT(CONCATENATE("'2018-08 (Д)'!R",TEXT(MATCH($C58,'2018-08 (Д)'!$C$2:$C$100,0)+1,0))))*100)</f>
        <v>34.128975199810377</v>
      </c>
      <c r="EY58" s="9">
        <f ca="1">IF(OR(INDIRECT(CONCATENATE("'2018-10 (Д)'!R",TEXT(MATCH($C58,'2018-10 (Д)'!$C$2:$C$100,0)+1,0)))="Н/Д",INDIRECT(CONCATENATE("'2018-09 (Д)'!R",TEXT(MATCH($C58,'2018-09 (Д)'!$C$2:$C$100,0)+1,0)))="Н/Д",AND(INDIRECT(CONCATENATE("'2018-10 (Д)'!R",TEXT(MATCH($C58,'2018-10 (Д)'!$C$2:$C$100,0)+1,0)))="Н/Д",INDIRECT(CONCATENATE("'2018-09 (Д)'!R",TEXT(MATCH($C58,'2018-09 (Д)'!$C$2:$C$100,0)+1,0))))),"Н/Д",((INDIRECT(CONCATENATE("'2018-10 (Д)'!R",TEXT(MATCH($C58,'2018-10 (Д)'!$C$2:$C$100,0)+1,0)))-INDIRECT(CONCATENATE("'2018-09 (Д)'!R",TEXT(MATCH($C58,'2018-09 (Д)'!$C$2:$C$100,0)+1,0))))/INDIRECT(CONCATENATE("'2018-09 (Д)'!R",TEXT(MATCH($C58,'2018-09 (Д)'!$C$2:$C$100,0)+1,0))))*100)</f>
        <v>-17.782211745517511</v>
      </c>
      <c r="EZ58" s="9">
        <f ca="1">IF(OR(INDIRECT(CONCATENATE("'2018-11 (Д)'!R",TEXT(MATCH($C58,'2018-11 (Д)'!$C$2:$C$100,0)+1,0)))="Н/Д",INDIRECT(CONCATENATE("'2018-10 (Д)'!R",TEXT(MATCH($C58,'2018-10 (Д)'!$C$2:$C$100,0)+1,0)))="Н/Д",AND(INDIRECT(CONCATENATE("'2018-11 (Д)'!R",TEXT(MATCH($C58,'2018-11 (Д)'!$C$2:$C$100,0)+1,0)))="Н/Д",INDIRECT(CONCATENATE("'2018-10 (Д)'!R",TEXT(MATCH($C58,'2018-10 (Д)'!$C$2:$C$100,0)+1,0))))),"Н/Д",((INDIRECT(CONCATENATE("'2018-11 (Д)'!R",TEXT(MATCH($C58,'2018-11 (Д)'!$C$2:$C$100,0)+1,0)))-INDIRECT(CONCATENATE("'2018-10 (Д)'!R",TEXT(MATCH($C58,'2018-10 (Д)'!$C$2:$C$100,0)+1,0))))/INDIRECT(CONCATENATE("'2018-10 (Д)'!R",TEXT(MATCH($C58,'2018-10 (Д)'!$C$2:$C$100,0)+1,0))))*100)</f>
        <v>9.9581625536116345</v>
      </c>
      <c r="FA58" s="9">
        <f ca="1">IF(OR(INDIRECT(CONCATENATE("'2018-12 (Д)'!R",TEXT(MATCH($C58,'2018-12 (Д)'!$C$2:$C$100,0)+1,0)))="Н/Д",INDIRECT(CONCATENATE("'2018-11 (Д)'!R",TEXT(MATCH($C58,'2018-11 (Д)'!$C$2:$C$100,0)+1,0)))="Н/Д",AND(INDIRECT(CONCATENATE("'2018-12 (Д)'!R",TEXT(MATCH($C58,'2018-12 (Д)'!$C$2:$C$100,0)+1,0)))="Н/Д",INDIRECT(CONCATENATE("'2018-11 (Д)'!R",TEXT(MATCH($C58,'2018-11 (Д)'!$C$2:$C$100,0)+1,0))))),"Н/Д",((INDIRECT(CONCATENATE("'2018-12 (Д)'!R",TEXT(MATCH($C58,'2018-12 (Д)'!$C$2:$C$100,0)+1,0)))-INDIRECT(CONCATENATE("'2018-11 (Д)'!R",TEXT(MATCH($C58,'2018-11 (Д)'!$C$2:$C$100,0)+1,0))))/INDIRECT(CONCATENATE("'2018-11 (Д)'!R",TEXT(MATCH($C58,'2018-11 (Д)'!$C$2:$C$100,0)+1,0))))*100)</f>
        <v>-22.994228606462755</v>
      </c>
      <c r="FB58" s="9"/>
      <c r="FC58" s="9" t="str">
        <f ca="1">IF(OR(INDIRECT(CONCATENATE("'2018-03 (Д)'!S",TEXT(MATCH($C58,'2018-03 (Д)'!$C$2:$C$100,0)+1,0)))="Н/Д",INDIRECT(CONCATENATE("'2018-02 (Д)'!S",TEXT(MATCH($C58,'2018-02 (Д)'!$C$2:$C$100,0)+1,0)))="Н/Д",AND(INDIRECT(CONCATENATE("'2018-03 (Д)'!S",TEXT(MATCH($C58,'2018-03 (Д)'!$C$2:$C$100,0)+1,0)))="Н/Д",INDIRECT(CONCATENATE("'2018-02 (Д)'!S",TEXT(MATCH($C58,'2018-02 (Д)'!$C$2:$C$100,0)+1,0))))),"Н/Д",((INDIRECT(CONCATENATE("'2018-03 (Д)'!S",TEXT(MATCH($C58,'2018-03 (Д)'!$C$2:$C$100,0)+1,0)))-INDIRECT(CONCATENATE("'2018-02 (Д)'!S",TEXT(MATCH($C58,'2018-02 (Д)'!$C$2:$C$100,0)+1,0))))/INDIRECT(CONCATENATE("'2018-02 (Д)'!S",TEXT(MATCH($C58,'2018-02 (Д)'!$C$2:$C$100,0)+1,0))))*100)</f>
        <v>Н/Д</v>
      </c>
      <c r="FD58" s="9" t="str">
        <f ca="1">IF(OR(INDIRECT(CONCATENATE("'2018-04 (Д)'!S",TEXT(MATCH($C58,'2018-04 (Д)'!$C$2:$C$100,0)+1,0)))="Н/Д",INDIRECT(CONCATENATE("'2018-03 (Д)'!S",TEXT(MATCH($C58,'2018-03 (Д)'!$C$2:$C$100,0)+1,0)))="Н/Д",AND(INDIRECT(CONCATENATE("'2018-04 (Д)'!S",TEXT(MATCH($C58,'2018-04 (Д)'!$C$2:$C$100,0)+1,0)))="Н/Д",INDIRECT(CONCATENATE("'2018-03 (Д)'!S",TEXT(MATCH($C58,'2018-03 (Д)'!$C$2:$C$100,0)+1,0))))),"Н/Д",((INDIRECT(CONCATENATE("'2018-04 (Д)'!S",TEXT(MATCH($C58,'2018-04 (Д)'!$C$2:$C$100,0)+1,0)))-INDIRECT(CONCATENATE("'2018-03 (Д)'!S",TEXT(MATCH($C58,'2018-03 (Д)'!$C$2:$C$100,0)+1,0))))/INDIRECT(CONCATENATE("'2018-03 (Д)'!S",TEXT(MATCH($C58,'2018-03 (Д)'!$C$2:$C$100,0)+1,0))))*100)</f>
        <v>Н/Д</v>
      </c>
      <c r="FE58" s="9" t="str">
        <f ca="1">IF(OR(INDIRECT(CONCATENATE("'2018-05 (Д)'!S",TEXT(MATCH($C58,'2018-05 (Д)'!$C$2:$C$100,0)+1,0)))="Н/Д",INDIRECT(CONCATENATE("'2018-04 (Д)'!S",TEXT(MATCH($C58,'2018-04 (Д)'!$C$2:$C$100,0)+1,0)))="Н/Д",AND(INDIRECT(CONCATENATE("'2018-05 (Д)'!S",TEXT(MATCH($C58,'2018-05 (Д)'!$C$2:$C$100,0)+1,0)))="Н/Д",INDIRECT(CONCATENATE("'2018-04 (Д)'!S",TEXT(MATCH($C58,'2018-04 (Д)'!$C$2:$C$100,0)+1,0))))),"Н/Д",((INDIRECT(CONCATENATE("'2018-05 (Д)'!S",TEXT(MATCH($C58,'2018-05 (Д)'!$C$2:$C$100,0)+1,0)))-INDIRECT(CONCATENATE("'2018-04 (Д)'!S",TEXT(MATCH($C58,'2018-04 (Д)'!$C$2:$C$100,0)+1,0))))/INDIRECT(CONCATENATE("'2018-04 (Д)'!S",TEXT(MATCH($C58,'2018-04 (Д)'!$C$2:$C$100,0)+1,0))))*100)</f>
        <v>Н/Д</v>
      </c>
      <c r="FF58" s="9">
        <f ca="1">IF(OR(INDIRECT(CONCATENATE("'2018-06 (Д)'!S",TEXT(MATCH($C58,'2018-06 (Д)'!$C$2:$C$100,0)+1,0)))="Н/Д",INDIRECT(CONCATENATE("'2018-05 (Д)'!S",TEXT(MATCH($C58,'2018-05 (Д)'!$C$2:$C$100,0)+1,0)))="Н/Д",AND(INDIRECT(CONCATENATE("'2018-06 (Д)'!S",TEXT(MATCH($C58,'2018-06 (Д)'!$C$2:$C$100,0)+1,0)))="Н/Д",INDIRECT(CONCATENATE("'2018-05 (Д)'!S",TEXT(MATCH($C58,'2018-05 (Д)'!$C$2:$C$100,0)+1,0))))),"Н/Д",((INDIRECT(CONCATENATE("'2018-06 (Д)'!S",TEXT(MATCH($C58,'2018-06 (Д)'!$C$2:$C$100,0)+1,0)))-INDIRECT(CONCATENATE("'2018-05 (Д)'!S",TEXT(MATCH($C58,'2018-05 (Д)'!$C$2:$C$100,0)+1,0))))/INDIRECT(CONCATENATE("'2018-05 (Д)'!S",TEXT(MATCH($C58,'2018-05 (Д)'!$C$2:$C$100,0)+1,0))))*100)</f>
        <v>1659.9709443099275</v>
      </c>
      <c r="FG58" s="9">
        <f ca="1">IF(OR(INDIRECT(CONCATENATE("'2018-07 (Д)'!S",TEXT(MATCH($C58,'2018-07 (Д)'!$C$2:$C$100,0)+1,0)))="Н/Д",INDIRECT(CONCATENATE("'2018-06 (Д)'!S",TEXT(MATCH($C58,'2018-06 (Д)'!$C$2:$C$100,0)+1,0)))="Н/Д",AND(INDIRECT(CONCATENATE("'2018-07 (Д)'!S",TEXT(MATCH($C58,'2018-07 (Д)'!$C$2:$C$100,0)+1,0)))="Н/Д",INDIRECT(CONCATENATE("'2018-06 (Д)'!S",TEXT(MATCH($C58,'2018-06 (Д)'!$C$2:$C$100,0)+1,0))))),"Н/Д",((INDIRECT(CONCATENATE("'2018-07 (Д)'!S",TEXT(MATCH($C58,'2018-07 (Д)'!$C$2:$C$100,0)+1,0)))-INDIRECT(CONCATENATE("'2018-06 (Д)'!S",TEXT(MATCH($C58,'2018-06 (Д)'!$C$2:$C$100,0)+1,0))))/INDIRECT(CONCATENATE("'2018-06 (Д)'!S",TEXT(MATCH($C58,'2018-06 (Д)'!$C$2:$C$100,0)+1,0))))*100)</f>
        <v>-93.81963162499936</v>
      </c>
      <c r="FH58" s="9">
        <f ca="1">IF(OR(INDIRECT(CONCATENATE("'2018-08 (Д)'!S",TEXT(MATCH($C58,'2018-08 (Д)'!$C$2:$C$100,0)+1,0)))="Н/Д",INDIRECT(CONCATENATE("'2018-07 (Д)'!S",TEXT(MATCH($C58,'2018-07 (Д)'!$C$2:$C$100,0)+1,0)))="Н/Д",AND(INDIRECT(CONCATENATE("'2018-08 (Д)'!S",TEXT(MATCH($C58,'2018-08 (Д)'!$C$2:$C$100,0)+1,0)))="Н/Д",INDIRECT(CONCATENATE("'2018-07 (Д)'!S",TEXT(MATCH($C58,'2018-07 (Д)'!$C$2:$C$100,0)+1,0))))),"Н/Д",((INDIRECT(CONCATENATE("'2018-08 (Д)'!S",TEXT(MATCH($C58,'2018-08 (Д)'!$C$2:$C$100,0)+1,0)))-INDIRECT(CONCATENATE("'2018-07 (Д)'!S",TEXT(MATCH($C58,'2018-07 (Д)'!$C$2:$C$100,0)+1,0))))/INDIRECT(CONCATENATE("'2018-07 (Д)'!S",TEXT(MATCH($C58,'2018-07 (Д)'!$C$2:$C$100,0)+1,0))))*100)</f>
        <v>1422.0768281455191</v>
      </c>
      <c r="FI58" s="9">
        <f ca="1">IF(OR(INDIRECT(CONCATENATE("'2018-09 (Д)'!S",TEXT(MATCH($C58,'2018-09 (Д)'!$C$2:$C$100,0)+1,0)))="Н/Д",INDIRECT(CONCATENATE("'2018-08 (Д)'!S",TEXT(MATCH($C58,'2018-08 (Д)'!$C$2:$C$100,0)+1,0)))="Н/Д",AND(INDIRECT(CONCATENATE("'2018-09 (Д)'!S",TEXT(MATCH($C58,'2018-09 (Д)'!$C$2:$C$100,0)+1,0)))="Н/Д",INDIRECT(CONCATENATE("'2018-08 (Д)'!S",TEXT(MATCH($C58,'2018-08 (Д)'!$C$2:$C$100,0)+1,0))))),"Н/Д",((INDIRECT(CONCATENATE("'2018-09 (Д)'!S",TEXT(MATCH($C58,'2018-09 (Д)'!$C$2:$C$100,0)+1,0)))-INDIRECT(CONCATENATE("'2018-08 (Д)'!S",TEXT(MATCH($C58,'2018-08 (Д)'!$C$2:$C$100,0)+1,0))))/INDIRECT(CONCATENATE("'2018-08 (Д)'!S",TEXT(MATCH($C58,'2018-08 (Д)'!$C$2:$C$100,0)+1,0))))*100)</f>
        <v>129.86490668423224</v>
      </c>
      <c r="FJ58" s="9">
        <f ca="1">IF(OR(INDIRECT(CONCATENATE("'2018-10 (Д)'!S",TEXT(MATCH($C58,'2018-10 (Д)'!$C$2:$C$100,0)+1,0)))="Н/Д",INDIRECT(CONCATENATE("'2018-09 (Д)'!S",TEXT(MATCH($C58,'2018-09 (Д)'!$C$2:$C$100,0)+1,0)))="Н/Д",AND(INDIRECT(CONCATENATE("'2018-10 (Д)'!S",TEXT(MATCH($C58,'2018-10 (Д)'!$C$2:$C$100,0)+1,0)))="Н/Д",INDIRECT(CONCATENATE("'2018-09 (Д)'!S",TEXT(MATCH($C58,'2018-09 (Д)'!$C$2:$C$100,0)+1,0))))),"Н/Д",((INDIRECT(CONCATENATE("'2018-10 (Д)'!S",TEXT(MATCH($C58,'2018-10 (Д)'!$C$2:$C$100,0)+1,0)))-INDIRECT(CONCATENATE("'2018-09 (Д)'!S",TEXT(MATCH($C58,'2018-09 (Д)'!$C$2:$C$100,0)+1,0))))/INDIRECT(CONCATENATE("'2018-09 (Д)'!S",TEXT(MATCH($C58,'2018-09 (Д)'!$C$2:$C$100,0)+1,0))))*100)</f>
        <v>-96.754057174036561</v>
      </c>
      <c r="FK58" s="9">
        <f ca="1">IF(OR(INDIRECT(CONCATENATE("'2018-11 (Д)'!S",TEXT(MATCH($C58,'2018-11 (Д)'!$C$2:$C$100,0)+1,0)))="Н/Д",INDIRECT(CONCATENATE("'2018-10 (Д)'!S",TEXT(MATCH($C58,'2018-10 (Д)'!$C$2:$C$100,0)+1,0)))="Н/Д",AND(INDIRECT(CONCATENATE("'2018-11 (Д)'!S",TEXT(MATCH($C58,'2018-11 (Д)'!$C$2:$C$100,0)+1,0)))="Н/Д",INDIRECT(CONCATENATE("'2018-10 (Д)'!S",TEXT(MATCH($C58,'2018-10 (Д)'!$C$2:$C$100,0)+1,0))))),"Н/Д",((INDIRECT(CONCATENATE("'2018-11 (Д)'!S",TEXT(MATCH($C58,'2018-11 (Д)'!$C$2:$C$100,0)+1,0)))-INDIRECT(CONCATENATE("'2018-10 (Д)'!S",TEXT(MATCH($C58,'2018-10 (Д)'!$C$2:$C$100,0)+1,0))))/INDIRECT(CONCATENATE("'2018-10 (Д)'!S",TEXT(MATCH($C58,'2018-10 (Д)'!$C$2:$C$100,0)+1,0))))*100)</f>
        <v>634.53255347174832</v>
      </c>
      <c r="FL58" s="9">
        <f ca="1">IF(OR(INDIRECT(CONCATENATE("'2018-12 (Д)'!S",TEXT(MATCH($C58,'2018-12 (Д)'!$C$2:$C$100,0)+1,0)))="Н/Д",INDIRECT(CONCATENATE("'2018-11 (Д)'!S",TEXT(MATCH($C58,'2018-11 (Д)'!$C$2:$C$100,0)+1,0)))="Н/Д",AND(INDIRECT(CONCATENATE("'2018-12 (Д)'!S",TEXT(MATCH($C58,'2018-12 (Д)'!$C$2:$C$100,0)+1,0)))="Н/Д",INDIRECT(CONCATENATE("'2018-11 (Д)'!S",TEXT(MATCH($C58,'2018-11 (Д)'!$C$2:$C$100,0)+1,0))))),"Н/Д",((INDIRECT(CONCATENATE("'2018-12 (Д)'!S",TEXT(MATCH($C58,'2018-12 (Д)'!$C$2:$C$100,0)+1,0)))-INDIRECT(CONCATENATE("'2018-11 (Д)'!S",TEXT(MATCH($C58,'2018-11 (Д)'!$C$2:$C$100,0)+1,0))))/INDIRECT(CONCATENATE("'2018-11 (Д)'!S",TEXT(MATCH($C58,'2018-11 (Д)'!$C$2:$C$100,0)+1,0))))*100)</f>
        <v>110.26368940586366</v>
      </c>
      <c r="FM58" s="9"/>
      <c r="FN58" s="9" t="str">
        <f ca="1">IF(OR(INDIRECT(CONCATENATE("'2018-03 (Д)'!T",TEXT(MATCH($C58,'2018-03 (Д)'!$C$2:$C$100,0)+1,0)))="Н/Д",INDIRECT(CONCATENATE("'2018-02 (Д)'!T",TEXT(MATCH($C58,'2018-02 (Д)'!$C$2:$C$100,0)+1,0)))="Н/Д",AND(INDIRECT(CONCATENATE("'2018-03 (Д)'!T",TEXT(MATCH($C58,'2018-03 (Д)'!$C$2:$C$100,0)+1,0)))="Н/Д",INDIRECT(CONCATENATE("'2018-02 (Д)'!T",TEXT(MATCH($C58,'2018-02 (Д)'!$C$2:$C$100,0)+1,0))))),"Н/Д",((INDIRECT(CONCATENATE("'2018-03 (Д)'!T",TEXT(MATCH($C58,'2018-03 (Д)'!$C$2:$C$100,0)+1,0)))-INDIRECT(CONCATENATE("'2018-02 (Д)'!T",TEXT(MATCH($C58,'2018-02 (Д)'!$C$2:$C$100,0)+1,0))))/INDIRECT(CONCATENATE("'2018-02 (Д)'!T",TEXT(MATCH($C58,'2018-02 (Д)'!$C$2:$C$100,0)+1,0))))*100)</f>
        <v>Н/Д</v>
      </c>
      <c r="FO58" s="9" t="str">
        <f ca="1">IF(OR(INDIRECT(CONCATENATE("'2018-04 (Д)'!T",TEXT(MATCH($C58,'2018-04 (Д)'!$C$2:$C$100,0)+1,0)))="Н/Д",INDIRECT(CONCATENATE("'2018-03 (Д)'!T",TEXT(MATCH($C58,'2018-03 (Д)'!$C$2:$C$100,0)+1,0)))="Н/Д",AND(INDIRECT(CONCATENATE("'2018-04 (Д)'!T",TEXT(MATCH($C58,'2018-04 (Д)'!$C$2:$C$100,0)+1,0)))="Н/Д",INDIRECT(CONCATENATE("'2018-03 (Д)'!T",TEXT(MATCH($C58,'2018-03 (Д)'!$C$2:$C$100,0)+1,0))))),"Н/Д",((INDIRECT(CONCATENATE("'2018-04 (Д)'!T",TEXT(MATCH($C58,'2018-04 (Д)'!$C$2:$C$100,0)+1,0)))-INDIRECT(CONCATENATE("'2018-03 (Д)'!T",TEXT(MATCH($C58,'2018-03 (Д)'!$C$2:$C$100,0)+1,0))))/INDIRECT(CONCATENATE("'2018-03 (Д)'!T",TEXT(MATCH($C58,'2018-03 (Д)'!$C$2:$C$100,0)+1,0))))*100)</f>
        <v>Н/Д</v>
      </c>
      <c r="FP58" s="9" t="str">
        <f ca="1">IF(OR(INDIRECT(CONCATENATE("'2018-05 (Д)'!T",TEXT(MATCH($C58,'2018-05 (Д)'!$C$2:$C$100,0)+1,0)))="Н/Д",INDIRECT(CONCATENATE("'2018-04 (Д)'!T",TEXT(MATCH($C58,'2018-04 (Д)'!$C$2:$C$100,0)+1,0)))="Н/Д",AND(INDIRECT(CONCATENATE("'2018-05 (Д)'!T",TEXT(MATCH($C58,'2018-05 (Д)'!$C$2:$C$100,0)+1,0)))="Н/Д",INDIRECT(CONCATENATE("'2018-04 (Д)'!T",TEXT(MATCH($C58,'2018-04 (Д)'!$C$2:$C$100,0)+1,0))))),"Н/Д",((INDIRECT(CONCATENATE("'2018-05 (Д)'!T",TEXT(MATCH($C58,'2018-05 (Д)'!$C$2:$C$100,0)+1,0)))-INDIRECT(CONCATENATE("'2018-04 (Д)'!T",TEXT(MATCH($C58,'2018-04 (Д)'!$C$2:$C$100,0)+1,0))))/INDIRECT(CONCATENATE("'2018-04 (Д)'!T",TEXT(MATCH($C58,'2018-04 (Д)'!$C$2:$C$100,0)+1,0))))*100)</f>
        <v>Н/Д</v>
      </c>
      <c r="FQ58" s="9">
        <f ca="1">IF(OR(INDIRECT(CONCATENATE("'2018-06 (Д)'!T",TEXT(MATCH($C58,'2018-06 (Д)'!$C$2:$C$100,0)+1,0)))="Н/Д",INDIRECT(CONCATENATE("'2018-05 (Д)'!T",TEXT(MATCH($C58,'2018-05 (Д)'!$C$2:$C$100,0)+1,0)))="Н/Д",AND(INDIRECT(CONCATENATE("'2018-06 (Д)'!T",TEXT(MATCH($C58,'2018-06 (Д)'!$C$2:$C$100,0)+1,0)))="Н/Д",INDIRECT(CONCATENATE("'2018-05 (Д)'!T",TEXT(MATCH($C58,'2018-05 (Д)'!$C$2:$C$100,0)+1,0))))),"Н/Д",((INDIRECT(CONCATENATE("'2018-06 (Д)'!T",TEXT(MATCH($C58,'2018-06 (Д)'!$C$2:$C$100,0)+1,0)))-INDIRECT(CONCATENATE("'2018-05 (Д)'!T",TEXT(MATCH($C58,'2018-05 (Д)'!$C$2:$C$100,0)+1,0))))/INDIRECT(CONCATENATE("'2018-05 (Д)'!T",TEXT(MATCH($C58,'2018-05 (Д)'!$C$2:$C$100,0)+1,0))))*100)</f>
        <v>-5.1814495181446425</v>
      </c>
      <c r="FR58" s="9">
        <f ca="1">IF(OR(INDIRECT(CONCATENATE("'2018-07 (Д)'!T",TEXT(MATCH($C58,'2018-07 (Д)'!$C$2:$C$100,0)+1,0)))="Н/Д",INDIRECT(CONCATENATE("'2018-06 (Д)'!T",TEXT(MATCH($C58,'2018-06 (Д)'!$C$2:$C$100,0)+1,0)))="Н/Д",AND(INDIRECT(CONCATENATE("'2018-07 (Д)'!T",TEXT(MATCH($C58,'2018-07 (Д)'!$C$2:$C$100,0)+1,0)))="Н/Д",INDIRECT(CONCATENATE("'2018-06 (Д)'!T",TEXT(MATCH($C58,'2018-06 (Д)'!$C$2:$C$100,0)+1,0))))),"Н/Д",((INDIRECT(CONCATENATE("'2018-07 (Д)'!T",TEXT(MATCH($C58,'2018-07 (Д)'!$C$2:$C$100,0)+1,0)))-INDIRECT(CONCATENATE("'2018-06 (Д)'!T",TEXT(MATCH($C58,'2018-06 (Д)'!$C$2:$C$100,0)+1,0))))/INDIRECT(CONCATENATE("'2018-06 (Д)'!T",TEXT(MATCH($C58,'2018-06 (Д)'!$C$2:$C$100,0)+1,0))))*100)</f>
        <v>12.13200957002277</v>
      </c>
      <c r="FS58" s="9">
        <f ca="1">IF(OR(INDIRECT(CONCATENATE("'2018-08 (Д)'!T",TEXT(MATCH($C58,'2018-08 (Д)'!$C$2:$C$100,0)+1,0)))="Н/Д",INDIRECT(CONCATENATE("'2018-07 (Д)'!T",TEXT(MATCH($C58,'2018-07 (Д)'!$C$2:$C$100,0)+1,0)))="Н/Д",AND(INDIRECT(CONCATENATE("'2018-08 (Д)'!T",TEXT(MATCH($C58,'2018-08 (Д)'!$C$2:$C$100,0)+1,0)))="Н/Д",INDIRECT(CONCATENATE("'2018-07 (Д)'!T",TEXT(MATCH($C58,'2018-07 (Д)'!$C$2:$C$100,0)+1,0))))),"Н/Д",((INDIRECT(CONCATENATE("'2018-08 (Д)'!T",TEXT(MATCH($C58,'2018-08 (Д)'!$C$2:$C$100,0)+1,0)))-INDIRECT(CONCATENATE("'2018-07 (Д)'!T",TEXT(MATCH($C58,'2018-07 (Д)'!$C$2:$C$100,0)+1,0))))/INDIRECT(CONCATENATE("'2018-07 (Д)'!T",TEXT(MATCH($C58,'2018-07 (Д)'!$C$2:$C$100,0)+1,0))))*100)</f>
        <v>11.126116255030173</v>
      </c>
      <c r="FT58" s="9">
        <f ca="1">IF(OR(INDIRECT(CONCATENATE("'2018-09 (Д)'!T",TEXT(MATCH($C58,'2018-09 (Д)'!$C$2:$C$100,0)+1,0)))="Н/Д",INDIRECT(CONCATENATE("'2018-08 (Д)'!T",TEXT(MATCH($C58,'2018-08 (Д)'!$C$2:$C$100,0)+1,0)))="Н/Д",AND(INDIRECT(CONCATENATE("'2018-09 (Д)'!T",TEXT(MATCH($C58,'2018-09 (Д)'!$C$2:$C$100,0)+1,0)))="Н/Д",INDIRECT(CONCATENATE("'2018-08 (Д)'!T",TEXT(MATCH($C58,'2018-08 (Д)'!$C$2:$C$100,0)+1,0))))),"Н/Д",((INDIRECT(CONCATENATE("'2018-09 (Д)'!T",TEXT(MATCH($C58,'2018-09 (Д)'!$C$2:$C$100,0)+1,0)))-INDIRECT(CONCATENATE("'2018-08 (Д)'!T",TEXT(MATCH($C58,'2018-08 (Д)'!$C$2:$C$100,0)+1,0))))/INDIRECT(CONCATENATE("'2018-08 (Д)'!T",TEXT(MATCH($C58,'2018-08 (Д)'!$C$2:$C$100,0)+1,0))))*100)</f>
        <v>-1.4679392088498144</v>
      </c>
      <c r="FU58" s="9">
        <f ca="1">IF(OR(INDIRECT(CONCATENATE("'2018-10 (Д)'!T",TEXT(MATCH($C58,'2018-10 (Д)'!$C$2:$C$100,0)+1,0)))="Н/Д",INDIRECT(CONCATENATE("'2018-09 (Д)'!T",TEXT(MATCH($C58,'2018-09 (Д)'!$C$2:$C$100,0)+1,0)))="Н/Д",AND(INDIRECT(CONCATENATE("'2018-10 (Д)'!T",TEXT(MATCH($C58,'2018-10 (Д)'!$C$2:$C$100,0)+1,0)))="Н/Д",INDIRECT(CONCATENATE("'2018-09 (Д)'!T",TEXT(MATCH($C58,'2018-09 (Д)'!$C$2:$C$100,0)+1,0))))),"Н/Д",((INDIRECT(CONCATENATE("'2018-10 (Д)'!T",TEXT(MATCH($C58,'2018-10 (Д)'!$C$2:$C$100,0)+1,0)))-INDIRECT(CONCATENATE("'2018-09 (Д)'!T",TEXT(MATCH($C58,'2018-09 (Д)'!$C$2:$C$100,0)+1,0))))/INDIRECT(CONCATENATE("'2018-09 (Д)'!T",TEXT(MATCH($C58,'2018-09 (Д)'!$C$2:$C$100,0)+1,0))))*100)</f>
        <v>-19.919647009875813</v>
      </c>
      <c r="FV58" s="9">
        <f ca="1">IF(OR(INDIRECT(CONCATENATE("'2018-11 (Д)'!T",TEXT(MATCH($C58,'2018-11 (Д)'!$C$2:$C$100,0)+1,0)))="Н/Д",INDIRECT(CONCATENATE("'2018-10 (Д)'!T",TEXT(MATCH($C58,'2018-10 (Д)'!$C$2:$C$100,0)+1,0)))="Н/Д",AND(INDIRECT(CONCATENATE("'2018-11 (Д)'!T",TEXT(MATCH($C58,'2018-11 (Д)'!$C$2:$C$100,0)+1,0)))="Н/Д",INDIRECT(CONCATENATE("'2018-10 (Д)'!T",TEXT(MATCH($C58,'2018-10 (Д)'!$C$2:$C$100,0)+1,0))))),"Н/Д",((INDIRECT(CONCATENATE("'2018-11 (Д)'!T",TEXT(MATCH($C58,'2018-11 (Д)'!$C$2:$C$100,0)+1,0)))-INDIRECT(CONCATENATE("'2018-10 (Д)'!T",TEXT(MATCH($C58,'2018-10 (Д)'!$C$2:$C$100,0)+1,0))))/INDIRECT(CONCATENATE("'2018-10 (Д)'!T",TEXT(MATCH($C58,'2018-10 (Д)'!$C$2:$C$100,0)+1,0))))*100)</f>
        <v>40.52754102117629</v>
      </c>
      <c r="FW58" s="9">
        <f ca="1">IF(OR(INDIRECT(CONCATENATE("'2018-12 (Д)'!T",TEXT(MATCH($C58,'2018-12 (Д)'!$C$2:$C$100,0)+1,0)))="Н/Д",INDIRECT(CONCATENATE("'2018-11 (Д)'!T",TEXT(MATCH($C58,'2018-11 (Д)'!$C$2:$C$100,0)+1,0)))="Н/Д",AND(INDIRECT(CONCATENATE("'2018-12 (Д)'!T",TEXT(MATCH($C58,'2018-12 (Д)'!$C$2:$C$100,0)+1,0)))="Н/Д",INDIRECT(CONCATENATE("'2018-11 (Д)'!T",TEXT(MATCH($C58,'2018-11 (Д)'!$C$2:$C$100,0)+1,0))))),"Н/Д",((INDIRECT(CONCATENATE("'2018-12 (Д)'!T",TEXT(MATCH($C58,'2018-12 (Д)'!$C$2:$C$100,0)+1,0)))-INDIRECT(CONCATENATE("'2018-11 (Д)'!T",TEXT(MATCH($C58,'2018-11 (Д)'!$C$2:$C$100,0)+1,0))))/INDIRECT(CONCATENATE("'2018-11 (Д)'!T",TEXT(MATCH($C58,'2018-11 (Д)'!$C$2:$C$100,0)+1,0))))*100)</f>
        <v>-25.03348478714808</v>
      </c>
      <c r="FX58" s="9"/>
      <c r="FY58" s="9" t="str">
        <f ca="1">IF(OR(INDIRECT(CONCATENATE("'2018-03 (Д)'!U",TEXT(MATCH($C58,'2018-03 (Д)'!$C$2:$C$100,0)+1,0)))="Н/Д",INDIRECT(CONCATENATE("'2018-02 (Д)'!U",TEXT(MATCH($C58,'2018-02 (Д)'!$C$2:$C$100,0)+1,0)))="Н/Д",AND(INDIRECT(CONCATENATE("'2018-03 (Д)'!U",TEXT(MATCH($C58,'2018-03 (Д)'!$C$2:$C$100,0)+1,0)))="Н/Д",INDIRECT(CONCATENATE("'2018-02 (Д)'!U",TEXT(MATCH($C58,'2018-02 (Д)'!$C$2:$C$100,0)+1,0))))),"Н/Д",((INDIRECT(CONCATENATE("'2018-03 (Д)'!U",TEXT(MATCH($C58,'2018-03 (Д)'!$C$2:$C$100,0)+1,0)))-INDIRECT(CONCATENATE("'2018-02 (Д)'!U",TEXT(MATCH($C58,'2018-02 (Д)'!$C$2:$C$100,0)+1,0))))/INDIRECT(CONCATENATE("'2018-02 (Д)'!U",TEXT(MATCH($C58,'2018-02 (Д)'!$C$2:$C$100,0)+1,0))))*100)</f>
        <v>Н/Д</v>
      </c>
      <c r="FZ58" s="9" t="str">
        <f ca="1">IF(OR(INDIRECT(CONCATENATE("'2018-04 (Д)'!U",TEXT(MATCH($C58,'2018-04 (Д)'!$C$2:$C$100,0)+1,0)))="Н/Д",INDIRECT(CONCATENATE("'2018-03 (Д)'!U",TEXT(MATCH($C58,'2018-03 (Д)'!$C$2:$C$100,0)+1,0)))="Н/Д",AND(INDIRECT(CONCATENATE("'2018-04 (Д)'!U",TEXT(MATCH($C58,'2018-04 (Д)'!$C$2:$C$100,0)+1,0)))="Н/Д",INDIRECT(CONCATENATE("'2018-03 (Д)'!U",TEXT(MATCH($C58,'2018-03 (Д)'!$C$2:$C$100,0)+1,0))))),"Н/Д",((INDIRECT(CONCATENATE("'2018-04 (Д)'!U",TEXT(MATCH($C58,'2018-04 (Д)'!$C$2:$C$100,0)+1,0)))-INDIRECT(CONCATENATE("'2018-03 (Д)'!U",TEXT(MATCH($C58,'2018-03 (Д)'!$C$2:$C$100,0)+1,0))))/INDIRECT(CONCATENATE("'2018-03 (Д)'!U",TEXT(MATCH($C58,'2018-03 (Д)'!$C$2:$C$100,0)+1,0))))*100)</f>
        <v>Н/Д</v>
      </c>
      <c r="GA58" s="9" t="str">
        <f ca="1">IF(OR(INDIRECT(CONCATENATE("'2018-05 (Д)'!U",TEXT(MATCH($C58,'2018-05 (Д)'!$C$2:$C$100,0)+1,0)))="Н/Д",INDIRECT(CONCATENATE("'2018-04 (Д)'!U",TEXT(MATCH($C58,'2018-04 (Д)'!$C$2:$C$100,0)+1,0)))="Н/Д",AND(INDIRECT(CONCATENATE("'2018-05 (Д)'!U",TEXT(MATCH($C58,'2018-05 (Д)'!$C$2:$C$100,0)+1,0)))="Н/Д",INDIRECT(CONCATENATE("'2018-04 (Д)'!U",TEXT(MATCH($C58,'2018-04 (Д)'!$C$2:$C$100,0)+1,0))))),"Н/Д",((INDIRECT(CONCATENATE("'2018-05 (Д)'!U",TEXT(MATCH($C58,'2018-05 (Д)'!$C$2:$C$100,0)+1,0)))-INDIRECT(CONCATENATE("'2018-04 (Д)'!U",TEXT(MATCH($C58,'2018-04 (Д)'!$C$2:$C$100,0)+1,0))))/INDIRECT(CONCATENATE("'2018-04 (Д)'!U",TEXT(MATCH($C58,'2018-04 (Д)'!$C$2:$C$100,0)+1,0))))*100)</f>
        <v>Н/Д</v>
      </c>
      <c r="GB58" s="9">
        <f ca="1">IF(OR(INDIRECT(CONCATENATE("'2018-06 (Д)'!U",TEXT(MATCH($C58,'2018-06 (Д)'!$C$2:$C$100,0)+1,0)))="Н/Д",INDIRECT(CONCATENATE("'2018-05 (Д)'!U",TEXT(MATCH($C58,'2018-05 (Д)'!$C$2:$C$100,0)+1,0)))="Н/Д",AND(INDIRECT(CONCATENATE("'2018-06 (Д)'!U",TEXT(MATCH($C58,'2018-06 (Д)'!$C$2:$C$100,0)+1,0)))="Н/Д",INDIRECT(CONCATENATE("'2018-05 (Д)'!U",TEXT(MATCH($C58,'2018-05 (Д)'!$C$2:$C$100,0)+1,0))))),"Н/Д",((INDIRECT(CONCATENATE("'2018-06 (Д)'!U",TEXT(MATCH($C58,'2018-06 (Д)'!$C$2:$C$100,0)+1,0)))-INDIRECT(CONCATENATE("'2018-05 (Д)'!U",TEXT(MATCH($C58,'2018-05 (Д)'!$C$2:$C$100,0)+1,0))))/INDIRECT(CONCATENATE("'2018-05 (Д)'!U",TEXT(MATCH($C58,'2018-05 (Д)'!$C$2:$C$100,0)+1,0))))*100)</f>
        <v>-99.999586543467032</v>
      </c>
      <c r="GC58" s="9">
        <f ca="1">IF(OR(INDIRECT(CONCATENATE("'2018-07 (Д)'!U",TEXT(MATCH($C58,'2018-07 (Д)'!$C$2:$C$100,0)+1,0)))="Н/Д",INDIRECT(CONCATENATE("'2018-06 (Д)'!U",TEXT(MATCH($C58,'2018-06 (Д)'!$C$2:$C$100,0)+1,0)))="Н/Д",AND(INDIRECT(CONCATENATE("'2018-07 (Д)'!U",TEXT(MATCH($C58,'2018-07 (Д)'!$C$2:$C$100,0)+1,0)))="Н/Д",INDIRECT(CONCATENATE("'2018-06 (Д)'!U",TEXT(MATCH($C58,'2018-06 (Д)'!$C$2:$C$100,0)+1,0))))),"Н/Д",((INDIRECT(CONCATENATE("'2018-07 (Д)'!U",TEXT(MATCH($C58,'2018-07 (Д)'!$C$2:$C$100,0)+1,0)))-INDIRECT(CONCATENATE("'2018-06 (Д)'!U",TEXT(MATCH($C58,'2018-06 (Д)'!$C$2:$C$100,0)+1,0))))/INDIRECT(CONCATENATE("'2018-06 (Д)'!U",TEXT(MATCH($C58,'2018-06 (Д)'!$C$2:$C$100,0)+1,0))))*100)</f>
        <v>-4717733.9007825507</v>
      </c>
      <c r="GD58" s="9">
        <f ca="1">IF(OR(INDIRECT(CONCATENATE("'2018-08 (Д)'!U",TEXT(MATCH($C58,'2018-08 (Д)'!$C$2:$C$100,0)+1,0)))="Н/Д",INDIRECT(CONCATENATE("'2018-07 (Д)'!U",TEXT(MATCH($C58,'2018-07 (Д)'!$C$2:$C$100,0)+1,0)))="Н/Д",AND(INDIRECT(CONCATENATE("'2018-08 (Д)'!U",TEXT(MATCH($C58,'2018-08 (Д)'!$C$2:$C$100,0)+1,0)))="Н/Д",INDIRECT(CONCATENATE("'2018-07 (Д)'!U",TEXT(MATCH($C58,'2018-07 (Д)'!$C$2:$C$100,0)+1,0))))),"Н/Д",((INDIRECT(CONCATENATE("'2018-08 (Д)'!U",TEXT(MATCH($C58,'2018-08 (Д)'!$C$2:$C$100,0)+1,0)))-INDIRECT(CONCATENATE("'2018-07 (Д)'!U",TEXT(MATCH($C58,'2018-07 (Д)'!$C$2:$C$100,0)+1,0))))/INDIRECT(CONCATENATE("'2018-07 (Д)'!U",TEXT(MATCH($C58,'2018-07 (Д)'!$C$2:$C$100,0)+1,0))))*100)</f>
        <v>14.794019754080523</v>
      </c>
      <c r="GE58" s="9">
        <f ca="1">IF(OR(INDIRECT(CONCATENATE("'2018-09 (Д)'!U",TEXT(MATCH($C58,'2018-09 (Д)'!$C$2:$C$100,0)+1,0)))="Н/Д",INDIRECT(CONCATENATE("'2018-08 (Д)'!U",TEXT(MATCH($C58,'2018-08 (Д)'!$C$2:$C$100,0)+1,0)))="Н/Д",AND(INDIRECT(CONCATENATE("'2018-09 (Д)'!U",TEXT(MATCH($C58,'2018-09 (Д)'!$C$2:$C$100,0)+1,0)))="Н/Д",INDIRECT(CONCATENATE("'2018-08 (Д)'!U",TEXT(MATCH($C58,'2018-08 (Д)'!$C$2:$C$100,0)+1,0))))),"Н/Д",((INDIRECT(CONCATENATE("'2018-09 (Д)'!U",TEXT(MATCH($C58,'2018-09 (Д)'!$C$2:$C$100,0)+1,0)))-INDIRECT(CONCATENATE("'2018-08 (Д)'!U",TEXT(MATCH($C58,'2018-08 (Д)'!$C$2:$C$100,0)+1,0))))/INDIRECT(CONCATENATE("'2018-08 (Д)'!U",TEXT(MATCH($C58,'2018-08 (Д)'!$C$2:$C$100,0)+1,0))))*100)</f>
        <v>46.427946020721713</v>
      </c>
      <c r="GF58" s="9">
        <f ca="1">IF(OR(INDIRECT(CONCATENATE("'2018-10 (Д)'!U",TEXT(MATCH($C58,'2018-10 (Д)'!$C$2:$C$100,0)+1,0)))="Н/Д",INDIRECT(CONCATENATE("'2018-09 (Д)'!U",TEXT(MATCH($C58,'2018-09 (Д)'!$C$2:$C$100,0)+1,0)))="Н/Д",AND(INDIRECT(CONCATENATE("'2018-10 (Д)'!U",TEXT(MATCH($C58,'2018-10 (Д)'!$C$2:$C$100,0)+1,0)))="Н/Д",INDIRECT(CONCATENATE("'2018-09 (Д)'!U",TEXT(MATCH($C58,'2018-09 (Д)'!$C$2:$C$100,0)+1,0))))),"Н/Д",((INDIRECT(CONCATENATE("'2018-10 (Д)'!U",TEXT(MATCH($C58,'2018-10 (Д)'!$C$2:$C$100,0)+1,0)))-INDIRECT(CONCATENATE("'2018-09 (Д)'!U",TEXT(MATCH($C58,'2018-09 (Д)'!$C$2:$C$100,0)+1,0))))/INDIRECT(CONCATENATE("'2018-09 (Д)'!U",TEXT(MATCH($C58,'2018-09 (Д)'!$C$2:$C$100,0)+1,0))))*100)</f>
        <v>-7.8687405848065133</v>
      </c>
      <c r="GG58" s="9">
        <f ca="1">IF(OR(INDIRECT(CONCATENATE("'2018-11 (Д)'!U",TEXT(MATCH($C58,'2018-11 (Д)'!$C$2:$C$100,0)+1,0)))="Н/Д",INDIRECT(CONCATENATE("'2018-10 (Д)'!U",TEXT(MATCH($C58,'2018-10 (Д)'!$C$2:$C$100,0)+1,0)))="Н/Д",AND(INDIRECT(CONCATENATE("'2018-11 (Д)'!U",TEXT(MATCH($C58,'2018-11 (Д)'!$C$2:$C$100,0)+1,0)))="Н/Д",INDIRECT(CONCATENATE("'2018-10 (Д)'!U",TEXT(MATCH($C58,'2018-10 (Д)'!$C$2:$C$100,0)+1,0))))),"Н/Д",((INDIRECT(CONCATENATE("'2018-11 (Д)'!U",TEXT(MATCH($C58,'2018-11 (Д)'!$C$2:$C$100,0)+1,0)))-INDIRECT(CONCATENATE("'2018-10 (Д)'!U",TEXT(MATCH($C58,'2018-10 (Д)'!$C$2:$C$100,0)+1,0))))/INDIRECT(CONCATENATE("'2018-10 (Д)'!U",TEXT(MATCH($C58,'2018-10 (Д)'!$C$2:$C$100,0)+1,0))))*100)</f>
        <v>-41.130515422877217</v>
      </c>
      <c r="GH58" s="9">
        <f ca="1">IF(OR(INDIRECT(CONCATENATE("'2018-12 (Д)'!U",TEXT(MATCH($C58,'2018-12 (Д)'!$C$2:$C$100,0)+1,0)))="Н/Д",INDIRECT(CONCATENATE("'2018-11 (Д)'!U",TEXT(MATCH($C58,'2018-11 (Д)'!$C$2:$C$100,0)+1,0)))="Н/Д",AND(INDIRECT(CONCATENATE("'2018-12 (Д)'!U",TEXT(MATCH($C58,'2018-12 (Д)'!$C$2:$C$100,0)+1,0)))="Н/Д",INDIRECT(CONCATENATE("'2018-11 (Д)'!U",TEXT(MATCH($C58,'2018-11 (Д)'!$C$2:$C$100,0)+1,0))))),"Н/Д",((INDIRECT(CONCATENATE("'2018-12 (Д)'!U",TEXT(MATCH($C58,'2018-12 (Д)'!$C$2:$C$100,0)+1,0)))-INDIRECT(CONCATENATE("'2018-11 (Д)'!U",TEXT(MATCH($C58,'2018-11 (Д)'!$C$2:$C$100,0)+1,0))))/INDIRECT(CONCATENATE("'2018-11 (Д)'!U",TEXT(MATCH($C58,'2018-11 (Д)'!$C$2:$C$100,0)+1,0))))*100)</f>
        <v>426.86847943638713</v>
      </c>
      <c r="GI58" s="9"/>
      <c r="GJ58" s="9" t="str">
        <f ca="1">IF(OR(INDIRECT(CONCATENATE("'2018-03 (Д)'!V",TEXT(MATCH($C58,'2018-03 (Д)'!$C$2:$C$100,0)+1,0)))="Н/Д",INDIRECT(CONCATENATE("'2018-02 (Д)'!V",TEXT(MATCH($C58,'2018-02 (Д)'!$C$2:$C$100,0)+1,0)))="Н/Д",AND(INDIRECT(CONCATENATE("'2018-03 (Д)'!V",TEXT(MATCH($C58,'2018-03 (Д)'!$C$2:$C$100,0)+1,0)))="Н/Д",INDIRECT(CONCATENATE("'2018-02 (Д)'!V",TEXT(MATCH($C58,'2018-02 (Д)'!$C$2:$C$100,0)+1,0))))),"Н/Д",((INDIRECT(CONCATENATE("'2018-03 (Д)'!V",TEXT(MATCH($C58,'2018-03 (Д)'!$C$2:$C$100,0)+1,0)))-INDIRECT(CONCATENATE("'2018-02 (Д)'!V",TEXT(MATCH($C58,'2018-02 (Д)'!$C$2:$C$100,0)+1,0))))/INDIRECT(CONCATENATE("'2018-02 (Д)'!V",TEXT(MATCH($C58,'2018-02 (Д)'!$C$2:$C$100,0)+1,0))))*100)</f>
        <v>Н/Д</v>
      </c>
      <c r="GK58" s="9" t="str">
        <f ca="1">IF(OR(INDIRECT(CONCATENATE("'2018-04 (Д)'!V",TEXT(MATCH($C58,'2018-04 (Д)'!$C$2:$C$100,0)+1,0)))="Н/Д",INDIRECT(CONCATENATE("'2018-03 (Д)'!V",TEXT(MATCH($C58,'2018-03 (Д)'!$C$2:$C$100,0)+1,0)))="Н/Д",AND(INDIRECT(CONCATENATE("'2018-04 (Д)'!V",TEXT(MATCH($C58,'2018-04 (Д)'!$C$2:$C$100,0)+1,0)))="Н/Д",INDIRECT(CONCATENATE("'2018-03 (Д)'!V",TEXT(MATCH($C58,'2018-03 (Д)'!$C$2:$C$100,0)+1,0))))),"Н/Д",((INDIRECT(CONCATENATE("'2018-04 (Д)'!V",TEXT(MATCH($C58,'2018-04 (Д)'!$C$2:$C$100,0)+1,0)))-INDIRECT(CONCATENATE("'2018-03 (Д)'!V",TEXT(MATCH($C58,'2018-03 (Д)'!$C$2:$C$100,0)+1,0))))/INDIRECT(CONCATENATE("'2018-03 (Д)'!V",TEXT(MATCH($C58,'2018-03 (Д)'!$C$2:$C$100,0)+1,0))))*100)</f>
        <v>Н/Д</v>
      </c>
      <c r="GL58" s="9" t="str">
        <f ca="1">IF(OR(INDIRECT(CONCATENATE("'2018-05 (Д)'!V",TEXT(MATCH($C58,'2018-05 (Д)'!$C$2:$C$100,0)+1,0)))="Н/Д",INDIRECT(CONCATENATE("'2018-04 (Д)'!V",TEXT(MATCH($C58,'2018-04 (Д)'!$C$2:$C$100,0)+1,0)))="Н/Д",AND(INDIRECT(CONCATENATE("'2018-05 (Д)'!V",TEXT(MATCH($C58,'2018-05 (Д)'!$C$2:$C$100,0)+1,0)))="Н/Д",INDIRECT(CONCATENATE("'2018-04 (Д)'!V",TEXT(MATCH($C58,'2018-04 (Д)'!$C$2:$C$100,0)+1,0))))),"Н/Д",((INDIRECT(CONCATENATE("'2018-05 (Д)'!V",TEXT(MATCH($C58,'2018-05 (Д)'!$C$2:$C$100,0)+1,0)))-INDIRECT(CONCATENATE("'2018-04 (Д)'!V",TEXT(MATCH($C58,'2018-04 (Д)'!$C$2:$C$100,0)+1,0))))/INDIRECT(CONCATENATE("'2018-04 (Д)'!V",TEXT(MATCH($C58,'2018-04 (Д)'!$C$2:$C$100,0)+1,0))))*100)</f>
        <v>Н/Д</v>
      </c>
      <c r="GM58" s="9">
        <f ca="1">IF(OR(INDIRECT(CONCATENATE("'2018-06 (Д)'!V",TEXT(MATCH($C58,'2018-06 (Д)'!$C$2:$C$100,0)+1,0)))="Н/Д",INDIRECT(CONCATENATE("'2018-05 (Д)'!V",TEXT(MATCH($C58,'2018-05 (Д)'!$C$2:$C$100,0)+1,0)))="Н/Д",AND(INDIRECT(CONCATENATE("'2018-06 (Д)'!V",TEXT(MATCH($C58,'2018-06 (Д)'!$C$2:$C$100,0)+1,0)))="Н/Д",INDIRECT(CONCATENATE("'2018-05 (Д)'!V",TEXT(MATCH($C58,'2018-05 (Д)'!$C$2:$C$100,0)+1,0))))),"Н/Д",((INDIRECT(CONCATENATE("'2018-06 (Д)'!V",TEXT(MATCH($C58,'2018-06 (Д)'!$C$2:$C$100,0)+1,0)))-INDIRECT(CONCATENATE("'2018-05 (Д)'!V",TEXT(MATCH($C58,'2018-05 (Д)'!$C$2:$C$100,0)+1,0))))/INDIRECT(CONCATENATE("'2018-05 (Д)'!V",TEXT(MATCH($C58,'2018-05 (Д)'!$C$2:$C$100,0)+1,0))))*100)</f>
        <v>-12.613077076648372</v>
      </c>
      <c r="GN58" s="9">
        <f ca="1">IF(OR(INDIRECT(CONCATENATE("'2018-07 (Д)'!V",TEXT(MATCH($C58,'2018-07 (Д)'!$C$2:$C$100,0)+1,0)))="Н/Д",INDIRECT(CONCATENATE("'2018-06 (Д)'!V",TEXT(MATCH($C58,'2018-06 (Д)'!$C$2:$C$100,0)+1,0)))="Н/Д",AND(INDIRECT(CONCATENATE("'2018-07 (Д)'!V",TEXT(MATCH($C58,'2018-07 (Д)'!$C$2:$C$100,0)+1,0)))="Н/Д",INDIRECT(CONCATENATE("'2018-06 (Д)'!V",TEXT(MATCH($C58,'2018-06 (Д)'!$C$2:$C$100,0)+1,0))))),"Н/Д",((INDIRECT(CONCATENATE("'2018-07 (Д)'!V",TEXT(MATCH($C58,'2018-07 (Д)'!$C$2:$C$100,0)+1,0)))-INDIRECT(CONCATENATE("'2018-06 (Д)'!V",TEXT(MATCH($C58,'2018-06 (Д)'!$C$2:$C$100,0)+1,0))))/INDIRECT(CONCATENATE("'2018-06 (Д)'!V",TEXT(MATCH($C58,'2018-06 (Д)'!$C$2:$C$100,0)+1,0))))*100)</f>
        <v>-47.470031870388752</v>
      </c>
      <c r="GO58" s="9">
        <f ca="1">IF(OR(INDIRECT(CONCATENATE("'2018-08 (Д)'!V",TEXT(MATCH($C58,'2018-08 (Д)'!$C$2:$C$100,0)+1,0)))="Н/Д",INDIRECT(CONCATENATE("'2018-07 (Д)'!V",TEXT(MATCH($C58,'2018-07 (Д)'!$C$2:$C$100,0)+1,0)))="Н/Д",AND(INDIRECT(CONCATENATE("'2018-08 (Д)'!V",TEXT(MATCH($C58,'2018-08 (Д)'!$C$2:$C$100,0)+1,0)))="Н/Д",INDIRECT(CONCATENATE("'2018-07 (Д)'!V",TEXT(MATCH($C58,'2018-07 (Д)'!$C$2:$C$100,0)+1,0))))),"Н/Д",((INDIRECT(CONCATENATE("'2018-08 (Д)'!V",TEXT(MATCH($C58,'2018-08 (Д)'!$C$2:$C$100,0)+1,0)))-INDIRECT(CONCATENATE("'2018-07 (Д)'!V",TEXT(MATCH($C58,'2018-07 (Д)'!$C$2:$C$100,0)+1,0))))/INDIRECT(CONCATENATE("'2018-07 (Д)'!V",TEXT(MATCH($C58,'2018-07 (Д)'!$C$2:$C$100,0)+1,0))))*100)</f>
        <v>29.116418534142429</v>
      </c>
      <c r="GP58" s="9">
        <f ca="1">IF(OR(INDIRECT(CONCATENATE("'2018-09 (Д)'!V",TEXT(MATCH($C58,'2018-09 (Д)'!$C$2:$C$100,0)+1,0)))="Н/Д",INDIRECT(CONCATENATE("'2018-08 (Д)'!V",TEXT(MATCH($C58,'2018-08 (Д)'!$C$2:$C$100,0)+1,0)))="Н/Д",AND(INDIRECT(CONCATENATE("'2018-09 (Д)'!V",TEXT(MATCH($C58,'2018-09 (Д)'!$C$2:$C$100,0)+1,0)))="Н/Д",INDIRECT(CONCATENATE("'2018-08 (Д)'!V",TEXT(MATCH($C58,'2018-08 (Д)'!$C$2:$C$100,0)+1,0))))),"Н/Д",((INDIRECT(CONCATENATE("'2018-09 (Д)'!V",TEXT(MATCH($C58,'2018-09 (Д)'!$C$2:$C$100,0)+1,0)))-INDIRECT(CONCATENATE("'2018-08 (Д)'!V",TEXT(MATCH($C58,'2018-08 (Д)'!$C$2:$C$100,0)+1,0))))/INDIRECT(CONCATENATE("'2018-08 (Д)'!V",TEXT(MATCH($C58,'2018-08 (Д)'!$C$2:$C$100,0)+1,0))))*100)</f>
        <v>28.70610270642835</v>
      </c>
      <c r="GQ58" s="9">
        <f ca="1">IF(OR(INDIRECT(CONCATENATE("'2018-10 (Д)'!V",TEXT(MATCH($C58,'2018-10 (Д)'!$C$2:$C$100,0)+1,0)))="Н/Д",INDIRECT(CONCATENATE("'2018-09 (Д)'!V",TEXT(MATCH($C58,'2018-09 (Д)'!$C$2:$C$100,0)+1,0)))="Н/Д",AND(INDIRECT(CONCATENATE("'2018-10 (Д)'!V",TEXT(MATCH($C58,'2018-10 (Д)'!$C$2:$C$100,0)+1,0)))="Н/Д",INDIRECT(CONCATENATE("'2018-09 (Д)'!V",TEXT(MATCH($C58,'2018-09 (Д)'!$C$2:$C$100,0)+1,0))))),"Н/Д",((INDIRECT(CONCATENATE("'2018-10 (Д)'!V",TEXT(MATCH($C58,'2018-10 (Д)'!$C$2:$C$100,0)+1,0)))-INDIRECT(CONCATENATE("'2018-09 (Д)'!V",TEXT(MATCH($C58,'2018-09 (Д)'!$C$2:$C$100,0)+1,0))))/INDIRECT(CONCATENATE("'2018-09 (Д)'!V",TEXT(MATCH($C58,'2018-09 (Д)'!$C$2:$C$100,0)+1,0))))*100)</f>
        <v>39.432666887761542</v>
      </c>
      <c r="GR58" s="9">
        <f ca="1">IF(OR(INDIRECT(CONCATENATE("'2018-11 (Д)'!V",TEXT(MATCH($C58,'2018-11 (Д)'!$C$2:$C$100,0)+1,0)))="Н/Д",INDIRECT(CONCATENATE("'2018-10 (Д)'!V",TEXT(MATCH($C58,'2018-10 (Д)'!$C$2:$C$100,0)+1,0)))="Н/Д",AND(INDIRECT(CONCATENATE("'2018-11 (Д)'!V",TEXT(MATCH($C58,'2018-11 (Д)'!$C$2:$C$100,0)+1,0)))="Н/Д",INDIRECT(CONCATENATE("'2018-10 (Д)'!V",TEXT(MATCH($C58,'2018-10 (Д)'!$C$2:$C$100,0)+1,0))))),"Н/Д",((INDIRECT(CONCATENATE("'2018-11 (Д)'!V",TEXT(MATCH($C58,'2018-11 (Д)'!$C$2:$C$100,0)+1,0)))-INDIRECT(CONCATENATE("'2018-10 (Д)'!V",TEXT(MATCH($C58,'2018-10 (Д)'!$C$2:$C$100,0)+1,0))))/INDIRECT(CONCATENATE("'2018-10 (Д)'!V",TEXT(MATCH($C58,'2018-10 (Д)'!$C$2:$C$100,0)+1,0))))*100)</f>
        <v>-1.2460809499465444</v>
      </c>
      <c r="GS58" s="9">
        <f ca="1">IF(OR(INDIRECT(CONCATENATE("'2018-12 (Д)'!V",TEXT(MATCH($C58,'2018-12 (Д)'!$C$2:$C$100,0)+1,0)))="Н/Д",INDIRECT(CONCATENATE("'2018-11 (Д)'!V",TEXT(MATCH($C58,'2018-11 (Д)'!$C$2:$C$100,0)+1,0)))="Н/Д",AND(INDIRECT(CONCATENATE("'2018-12 (Д)'!V",TEXT(MATCH($C58,'2018-12 (Д)'!$C$2:$C$100,0)+1,0)))="Н/Д",INDIRECT(CONCATENATE("'2018-11 (Д)'!V",TEXT(MATCH($C58,'2018-11 (Д)'!$C$2:$C$100,0)+1,0))))),"Н/Д",((INDIRECT(CONCATENATE("'2018-12 (Д)'!V",TEXT(MATCH($C58,'2018-12 (Д)'!$C$2:$C$100,0)+1,0)))-INDIRECT(CONCATENATE("'2018-11 (Д)'!V",TEXT(MATCH($C58,'2018-11 (Д)'!$C$2:$C$100,0)+1,0))))/INDIRECT(CONCATENATE("'2018-11 (Д)'!V",TEXT(MATCH($C58,'2018-11 (Д)'!$C$2:$C$100,0)+1,0))))*100)</f>
        <v>-32.750615704247394</v>
      </c>
      <c r="GT58" s="9"/>
      <c r="GU58" s="9">
        <f ca="1">IF(OR(INDIRECT(CONCATENATE("'2018-03 (Д)'!W",TEXT(MATCH($C58,'2018-03 (Д)'!$C$2:$C$100,0)+1,0)))="Н/Д",INDIRECT(CONCATENATE("'2018-02 (Д)'!W",TEXT(MATCH($C58,'2018-02 (Д)'!$C$2:$C$100,0)+1,0)))="Н/Д",AND(INDIRECT(CONCATENATE("'2018-03 (Д)'!W",TEXT(MATCH($C58,'2018-03 (Д)'!$C$2:$C$100,0)+1,0)))="Н/Д",INDIRECT(CONCATENATE("'2018-02 (Д)'!W",TEXT(MATCH($C58,'2018-02 (Д)'!$C$2:$C$100,0)+1,0))))),"Н/Д",((INDIRECT(CONCATENATE("'2018-03 (Д)'!W",TEXT(MATCH($C58,'2018-03 (Д)'!$C$2:$C$100,0)+1,0)))-INDIRECT(CONCATENATE("'2018-02 (Д)'!W",TEXT(MATCH($C58,'2018-02 (Д)'!$C$2:$C$100,0)+1,0))))/INDIRECT(CONCATENATE("'2018-02 (Д)'!W",TEXT(MATCH($C58,'2018-02 (Д)'!$C$2:$C$100,0)+1,0))))*100)</f>
        <v>-130.2786053015069</v>
      </c>
      <c r="GV58" s="9">
        <f ca="1">IF(OR(INDIRECT(CONCATENATE("'2018-04 (Д)'!W",TEXT(MATCH($C58,'2018-04 (Д)'!$C$2:$C$100,0)+1,0)))="Н/Д",INDIRECT(CONCATENATE("'2018-03 (Д)'!W",TEXT(MATCH($C58,'2018-03 (Д)'!$C$2:$C$100,0)+1,0)))="Н/Д",AND(INDIRECT(CONCATENATE("'2018-04 (Д)'!W",TEXT(MATCH($C58,'2018-04 (Д)'!$C$2:$C$100,0)+1,0)))="Н/Д",INDIRECT(CONCATENATE("'2018-03 (Д)'!W",TEXT(MATCH($C58,'2018-03 (Д)'!$C$2:$C$100,0)+1,0))))),"Н/Д",((INDIRECT(CONCATENATE("'2018-04 (Д)'!W",TEXT(MATCH($C58,'2018-04 (Д)'!$C$2:$C$100,0)+1,0)))-INDIRECT(CONCATENATE("'2018-03 (Д)'!W",TEXT(MATCH($C58,'2018-03 (Д)'!$C$2:$C$100,0)+1,0))))/INDIRECT(CONCATENATE("'2018-03 (Д)'!W",TEXT(MATCH($C58,'2018-03 (Д)'!$C$2:$C$100,0)+1,0))))*100)</f>
        <v>-1303.3614206947568</v>
      </c>
      <c r="GW58" s="9">
        <f ca="1">IF(OR(INDIRECT(CONCATENATE("'2018-05 (Д)'!W",TEXT(MATCH($C58,'2018-05 (Д)'!$C$2:$C$100,0)+1,0)))="Н/Д",INDIRECT(CONCATENATE("'2018-04 (Д)'!W",TEXT(MATCH($C58,'2018-04 (Д)'!$C$2:$C$100,0)+1,0)))="Н/Д",AND(INDIRECT(CONCATENATE("'2018-05 (Д)'!W",TEXT(MATCH($C58,'2018-05 (Д)'!$C$2:$C$100,0)+1,0)))="Н/Д",INDIRECT(CONCATENATE("'2018-04 (Д)'!W",TEXT(MATCH($C58,'2018-04 (Д)'!$C$2:$C$100,0)+1,0))))),"Н/Д",((INDIRECT(CONCATENATE("'2018-05 (Д)'!W",TEXT(MATCH($C58,'2018-05 (Д)'!$C$2:$C$100,0)+1,0)))-INDIRECT(CONCATENATE("'2018-04 (Д)'!W",TEXT(MATCH($C58,'2018-04 (Д)'!$C$2:$C$100,0)+1,0))))/INDIRECT(CONCATENATE("'2018-04 (Д)'!W",TEXT(MATCH($C58,'2018-04 (Д)'!$C$2:$C$100,0)+1,0))))*100)</f>
        <v>-50.649071026015747</v>
      </c>
      <c r="GX58" s="9">
        <f ca="1">IF(OR(INDIRECT(CONCATENATE("'2018-06 (Д)'!W",TEXT(MATCH($C58,'2018-06 (Д)'!$C$2:$C$100,0)+1,0)))="Н/Д",INDIRECT(CONCATENATE("'2018-05 (Д)'!W",TEXT(MATCH($C58,'2018-05 (Д)'!$C$2:$C$100,0)+1,0)))="Н/Д",AND(INDIRECT(CONCATENATE("'2018-06 (Д)'!W",TEXT(MATCH($C58,'2018-06 (Д)'!$C$2:$C$100,0)+1,0)))="Н/Д",INDIRECT(CONCATENATE("'2018-05 (Д)'!W",TEXT(MATCH($C58,'2018-05 (Д)'!$C$2:$C$100,0)+1,0))))),"Н/Д",((INDIRECT(CONCATENATE("'2018-06 (Д)'!W",TEXT(MATCH($C58,'2018-06 (Д)'!$C$2:$C$100,0)+1,0)))-INDIRECT(CONCATENATE("'2018-05 (Д)'!W",TEXT(MATCH($C58,'2018-05 (Д)'!$C$2:$C$100,0)+1,0))))/INDIRECT(CONCATENATE("'2018-05 (Д)'!W",TEXT(MATCH($C58,'2018-05 (Д)'!$C$2:$C$100,0)+1,0))))*100)</f>
        <v>9.4632658858509835</v>
      </c>
      <c r="GY58" s="9">
        <f ca="1">IF(OR(INDIRECT(CONCATENATE("'2018-07 (Д)'!W",TEXT(MATCH($C58,'2018-07 (Д)'!$C$2:$C$100,0)+1,0)))="Н/Д",INDIRECT(CONCATENATE("'2018-06 (Д)'!W",TEXT(MATCH($C58,'2018-06 (Д)'!$C$2:$C$100,0)+1,0)))="Н/Д",AND(INDIRECT(CONCATENATE("'2018-07 (Д)'!W",TEXT(MATCH($C58,'2018-07 (Д)'!$C$2:$C$100,0)+1,0)))="Н/Д",INDIRECT(CONCATENATE("'2018-06 (Д)'!W",TEXT(MATCH($C58,'2018-06 (Д)'!$C$2:$C$100,0)+1,0))))),"Н/Д",((INDIRECT(CONCATENATE("'2018-07 (Д)'!W",TEXT(MATCH($C58,'2018-07 (Д)'!$C$2:$C$100,0)+1,0)))-INDIRECT(CONCATENATE("'2018-06 (Д)'!W",TEXT(MATCH($C58,'2018-06 (Д)'!$C$2:$C$100,0)+1,0))))/INDIRECT(CONCATENATE("'2018-06 (Д)'!W",TEXT(MATCH($C58,'2018-06 (Д)'!$C$2:$C$100,0)+1,0))))*100)</f>
        <v>-39.253846355808328</v>
      </c>
      <c r="GZ58" s="9">
        <f ca="1">IF(OR(INDIRECT(CONCATENATE("'2018-08 (Д)'!W",TEXT(MATCH($C58,'2018-08 (Д)'!$C$2:$C$100,0)+1,0)))="Н/Д",INDIRECT(CONCATENATE("'2018-07 (Д)'!W",TEXT(MATCH($C58,'2018-07 (Д)'!$C$2:$C$100,0)+1,0)))="Н/Д",AND(INDIRECT(CONCATENATE("'2018-08 (Д)'!W",TEXT(MATCH($C58,'2018-08 (Д)'!$C$2:$C$100,0)+1,0)))="Н/Д",INDIRECT(CONCATENATE("'2018-07 (Д)'!W",TEXT(MATCH($C58,'2018-07 (Д)'!$C$2:$C$100,0)+1,0))))),"Н/Д",((INDIRECT(CONCATENATE("'2018-08 (Д)'!W",TEXT(MATCH($C58,'2018-08 (Д)'!$C$2:$C$100,0)+1,0)))-INDIRECT(CONCATENATE("'2018-07 (Д)'!W",TEXT(MATCH($C58,'2018-07 (Д)'!$C$2:$C$100,0)+1,0))))/INDIRECT(CONCATENATE("'2018-07 (Д)'!W",TEXT(MATCH($C58,'2018-07 (Д)'!$C$2:$C$100,0)+1,0))))*100)</f>
        <v>71.037700562605337</v>
      </c>
      <c r="HA58" s="9">
        <f ca="1">IF(OR(INDIRECT(CONCATENATE("'2018-09 (Д)'!W",TEXT(MATCH($C58,'2018-09 (Д)'!$C$2:$C$100,0)+1,0)))="Н/Д",INDIRECT(CONCATENATE("'2018-08 (Д)'!W",TEXT(MATCH($C58,'2018-08 (Д)'!$C$2:$C$100,0)+1,0)))="Н/Д",AND(INDIRECT(CONCATENATE("'2018-09 (Д)'!W",TEXT(MATCH($C58,'2018-09 (Д)'!$C$2:$C$100,0)+1,0)))="Н/Д",INDIRECT(CONCATENATE("'2018-08 (Д)'!W",TEXT(MATCH($C58,'2018-08 (Д)'!$C$2:$C$100,0)+1,0))))),"Н/Д",((INDIRECT(CONCATENATE("'2018-09 (Д)'!W",TEXT(MATCH($C58,'2018-09 (Д)'!$C$2:$C$100,0)+1,0)))-INDIRECT(CONCATENATE("'2018-08 (Д)'!W",TEXT(MATCH($C58,'2018-08 (Д)'!$C$2:$C$100,0)+1,0))))/INDIRECT(CONCATENATE("'2018-08 (Д)'!W",TEXT(MATCH($C58,'2018-08 (Д)'!$C$2:$C$100,0)+1,0))))*100)</f>
        <v>-15.933518855623685</v>
      </c>
      <c r="HB58" s="9">
        <f ca="1">IF(OR(INDIRECT(CONCATENATE("'2018-10 (Д)'!W",TEXT(MATCH($C58,'2018-10 (Д)'!$C$2:$C$100,0)+1,0)))="Н/Д",INDIRECT(CONCATENATE("'2018-09 (Д)'!W",TEXT(MATCH($C58,'2018-09 (Д)'!$C$2:$C$100,0)+1,0)))="Н/Д",AND(INDIRECT(CONCATENATE("'2018-10 (Д)'!W",TEXT(MATCH($C58,'2018-10 (Д)'!$C$2:$C$100,0)+1,0)))="Н/Д",INDIRECT(CONCATENATE("'2018-09 (Д)'!W",TEXT(MATCH($C58,'2018-09 (Д)'!$C$2:$C$100,0)+1,0))))),"Н/Д",((INDIRECT(CONCATENATE("'2018-10 (Д)'!W",TEXT(MATCH($C58,'2018-10 (Д)'!$C$2:$C$100,0)+1,0)))-INDIRECT(CONCATENATE("'2018-09 (Д)'!W",TEXT(MATCH($C58,'2018-09 (Д)'!$C$2:$C$100,0)+1,0))))/INDIRECT(CONCATENATE("'2018-09 (Д)'!W",TEXT(MATCH($C58,'2018-09 (Д)'!$C$2:$C$100,0)+1,0))))*100)</f>
        <v>-34.100458353298372</v>
      </c>
      <c r="HC58" s="9">
        <f ca="1">IF(OR(INDIRECT(CONCATENATE("'2018-11 (Д)'!W",TEXT(MATCH($C58,'2018-11 (Д)'!$C$2:$C$100,0)+1,0)))="Н/Д",INDIRECT(CONCATENATE("'2018-10 (Д)'!W",TEXT(MATCH($C58,'2018-10 (Д)'!$C$2:$C$100,0)+1,0)))="Н/Д",AND(INDIRECT(CONCATENATE("'2018-11 (Д)'!W",TEXT(MATCH($C58,'2018-11 (Д)'!$C$2:$C$100,0)+1,0)))="Н/Д",INDIRECT(CONCATENATE("'2018-10 (Д)'!W",TEXT(MATCH($C58,'2018-10 (Д)'!$C$2:$C$100,0)+1,0))))),"Н/Д",((INDIRECT(CONCATENATE("'2018-11 (Д)'!W",TEXT(MATCH($C58,'2018-11 (Д)'!$C$2:$C$100,0)+1,0)))-INDIRECT(CONCATENATE("'2018-10 (Д)'!W",TEXT(MATCH($C58,'2018-10 (Д)'!$C$2:$C$100,0)+1,0))))/INDIRECT(CONCATENATE("'2018-10 (Д)'!W",TEXT(MATCH($C58,'2018-10 (Д)'!$C$2:$C$100,0)+1,0))))*100)</f>
        <v>108.70099730530139</v>
      </c>
      <c r="HD58" s="9">
        <f ca="1">IF(OR(INDIRECT(CONCATENATE("'2018-12 (Д)'!W",TEXT(MATCH($C58,'2018-12 (Д)'!$C$2:$C$100,0)+1,0)))="Н/Д",INDIRECT(CONCATENATE("'2018-11 (Д)'!W",TEXT(MATCH($C58,'2018-11 (Д)'!$C$2:$C$100,0)+1,0)))="Н/Д",AND(INDIRECT(CONCATENATE("'2018-12 (Д)'!W",TEXT(MATCH($C58,'2018-12 (Д)'!$C$2:$C$100,0)+1,0)))="Н/Д",INDIRECT(CONCATENATE("'2018-11 (Д)'!W",TEXT(MATCH($C58,'2018-11 (Д)'!$C$2:$C$100,0)+1,0))))),"Н/Д",((INDIRECT(CONCATENATE("'2018-12 (Д)'!W",TEXT(MATCH($C58,'2018-12 (Д)'!$C$2:$C$100,0)+1,0)))-INDIRECT(CONCATENATE("'2018-11 (Д)'!W",TEXT(MATCH($C58,'2018-11 (Д)'!$C$2:$C$100,0)+1,0))))/INDIRECT(CONCATENATE("'2018-11 (Д)'!W",TEXT(MATCH($C58,'2018-11 (Д)'!$C$2:$C$100,0)+1,0))))*100)</f>
        <v>-25.332790742656019</v>
      </c>
    </row>
    <row r="59" spans="1:212" x14ac:dyDescent="0.25">
      <c r="A59" s="2" t="s">
        <v>80</v>
      </c>
      <c r="B59" s="2" t="s">
        <v>83</v>
      </c>
      <c r="C59" s="15">
        <v>71000000</v>
      </c>
      <c r="D59" s="9"/>
      <c r="E59" s="9">
        <f ca="1">IF(OR(INDIRECT(CONCATENATE("'2018-03 (Д)'!E",TEXT(MATCH($C59,'2018-03 (Д)'!$C$2:$C$100,0)+1,0)))="Н/Д",INDIRECT(CONCATENATE("'2018-02 (Д)'!E",TEXT(MATCH($C59,'2018-02 (Д)'!$C$2:$C$100,0)+1,0)))="Н/Д",AND(INDIRECT(CONCATENATE("'2018-03 (Д)'!E",TEXT(MATCH($C59,'2018-03 (Д)'!$C$2:$C$100,0)+1,0)))="Н/Д",INDIRECT(CONCATENATE("'2018-02 (Д)'!E",TEXT(MATCH($C59,'2018-02 (Д)'!$C$2:$C$100,0)+1,0))))),"Н/Д",((INDIRECT(CONCATENATE("'2018-03 (Д)'!E",TEXT(MATCH($C59,'2018-03 (Д)'!$C$2:$C$100,0)+1,0)))-INDIRECT(CONCATENATE("'2018-02 (Д)'!E",TEXT(MATCH($C59,'2018-02 (Д)'!$C$2:$C$100,0)+1,0))))/INDIRECT(CONCATENATE("'2018-02 (Д)'!E",TEXT(MATCH($C59,'2018-02 (Д)'!$C$2:$C$100,0)+1,0))))*100)</f>
        <v>196.74992251820674</v>
      </c>
      <c r="F59" s="9">
        <f ca="1">IF(OR(INDIRECT(CONCATENATE("'2018-04 (Д)'!E",TEXT(MATCH($C59,'2018-04 (Д)'!$C$2:$C$100,0)+1,0)))="Н/Д",INDIRECT(CONCATENATE("'2018-03 (Д)'!E",TEXT(MATCH($C59,'2018-03 (Д)'!$C$2:$C$100,0)+1,0)))="Н/Д",AND(INDIRECT(CONCATENATE("'2018-04 (Д)'!E",TEXT(MATCH($C59,'2018-04 (Д)'!$C$2:$C$100,0)+1,0)))="Н/Д",INDIRECT(CONCATENATE("'2018-03 (Д)'!E",TEXT(MATCH($C59,'2018-03 (Д)'!$C$2:$C$100,0)+1,0))))),"Н/Д",((INDIRECT(CONCATENATE("'2018-04 (Д)'!E",TEXT(MATCH($C59,'2018-04 (Д)'!$C$2:$C$100,0)+1,0)))-INDIRECT(CONCATENATE("'2018-03 (Д)'!E",TEXT(MATCH($C59,'2018-03 (Д)'!$C$2:$C$100,0)+1,0))))/INDIRECT(CONCATENATE("'2018-03 (Д)'!E",TEXT(MATCH($C59,'2018-03 (Д)'!$C$2:$C$100,0)+1,0))))*100)</f>
        <v>156.53398672345585</v>
      </c>
      <c r="G59" s="9">
        <f ca="1">IF(OR(INDIRECT(CONCATENATE("'2018-05 (Д)'!E",TEXT(MATCH($C59,'2018-05 (Д)'!$C$2:$C$100,0)+1,0)))="Н/Д",INDIRECT(CONCATENATE("'2018-04 (Д)'!E",TEXT(MATCH($C59,'2018-04 (Д)'!$C$2:$C$100,0)+1,0)))="Н/Д",AND(INDIRECT(CONCATENATE("'2018-05 (Д)'!E",TEXT(MATCH($C59,'2018-05 (Д)'!$C$2:$C$100,0)+1,0)))="Н/Д",INDIRECT(CONCATENATE("'2018-04 (Д)'!E",TEXT(MATCH($C59,'2018-04 (Д)'!$C$2:$C$100,0)+1,0))))),"Н/Д",((INDIRECT(CONCATENATE("'2018-05 (Д)'!E",TEXT(MATCH($C59,'2018-05 (Д)'!$C$2:$C$100,0)+1,0)))-INDIRECT(CONCATENATE("'2018-04 (Д)'!E",TEXT(MATCH($C59,'2018-04 (Д)'!$C$2:$C$100,0)+1,0))))/INDIRECT(CONCATENATE("'2018-04 (Д)'!E",TEXT(MATCH($C59,'2018-04 (Д)'!$C$2:$C$100,0)+1,0))))*100)</f>
        <v>-42.731432030764076</v>
      </c>
      <c r="H59" s="9">
        <f ca="1">IF(OR(INDIRECT(CONCATENATE("'2018-06 (Д)'!E",TEXT(MATCH($C59,'2018-06 (Д)'!$C$2:$C$100,0)+1,0)))="Н/Д",INDIRECT(CONCATENATE("'2018-05 (Д)'!E",TEXT(MATCH($C59,'2018-05 (Д)'!$C$2:$C$100,0)+1,0)))="Н/Д",AND(INDIRECT(CONCATENATE("'2018-06 (Д)'!E",TEXT(MATCH($C59,'2018-06 (Д)'!$C$2:$C$100,0)+1,0)))="Н/Д",INDIRECT(CONCATENATE("'2018-05 (Д)'!E",TEXT(MATCH($C59,'2018-05 (Д)'!$C$2:$C$100,0)+1,0))))),"Н/Д",((INDIRECT(CONCATENATE("'2018-06 (Д)'!E",TEXT(MATCH($C59,'2018-06 (Д)'!$C$2:$C$100,0)+1,0)))-INDIRECT(CONCATENATE("'2018-05 (Д)'!E",TEXT(MATCH($C59,'2018-05 (Д)'!$C$2:$C$100,0)+1,0))))/INDIRECT(CONCATENATE("'2018-05 (Д)'!E",TEXT(MATCH($C59,'2018-05 (Д)'!$C$2:$C$100,0)+1,0))))*100)</f>
        <v>51.003811814810632</v>
      </c>
      <c r="I59" s="9">
        <f ca="1">IF(OR(INDIRECT(CONCATENATE("'2018-07 (Д)'!E",TEXT(MATCH($C59,'2018-07 (Д)'!$C$2:$C$100,0)+1,0)))="Н/Д",INDIRECT(CONCATENATE("'2018-06 (Д)'!E",TEXT(MATCH($C59,'2018-06 (Д)'!$C$2:$C$100,0)+1,0)))="Н/Д",AND(INDIRECT(CONCATENATE("'2018-07 (Д)'!E",TEXT(MATCH($C59,'2018-07 (Д)'!$C$2:$C$100,0)+1,0)))="Н/Д",INDIRECT(CONCATENATE("'2018-06 (Д)'!E",TEXT(MATCH($C59,'2018-06 (Д)'!$C$2:$C$100,0)+1,0))))),"Н/Д",((INDIRECT(CONCATENATE("'2018-07 (Д)'!E",TEXT(MATCH($C59,'2018-07 (Д)'!$C$2:$C$100,0)+1,0)))-INDIRECT(CONCATENATE("'2018-06 (Д)'!E",TEXT(MATCH($C59,'2018-06 (Д)'!$C$2:$C$100,0)+1,0))))/INDIRECT(CONCATENATE("'2018-06 (Д)'!E",TEXT(MATCH($C59,'2018-06 (Д)'!$C$2:$C$100,0)+1,0))))*100)</f>
        <v>-28.084737928867359</v>
      </c>
      <c r="J59" s="9">
        <f ca="1">IF(OR(INDIRECT(CONCATENATE("'2018-08 (Д)'!E",TEXT(MATCH($C59,'2018-08 (Д)'!$C$2:$C$100,0)+1,0)))="Н/Д",INDIRECT(CONCATENATE("'2018-07 (Д)'!E",TEXT(MATCH($C59,'2018-07 (Д)'!$C$2:$C$100,0)+1,0)))="Н/Д",AND(INDIRECT(CONCATENATE("'2018-08 (Д)'!E",TEXT(MATCH($C59,'2018-08 (Д)'!$C$2:$C$100,0)+1,0)))="Н/Д",INDIRECT(CONCATENATE("'2018-07 (Д)'!E",TEXT(MATCH($C59,'2018-07 (Д)'!$C$2:$C$100,0)+1,0))))),"Н/Д",((INDIRECT(CONCATENATE("'2018-08 (Д)'!E",TEXT(MATCH($C59,'2018-08 (Д)'!$C$2:$C$100,0)+1,0)))-INDIRECT(CONCATENATE("'2018-07 (Д)'!E",TEXT(MATCH($C59,'2018-07 (Д)'!$C$2:$C$100,0)+1,0))))/INDIRECT(CONCATENATE("'2018-07 (Д)'!E",TEXT(MATCH($C59,'2018-07 (Д)'!$C$2:$C$100,0)+1,0))))*100)</f>
        <v>11.700931738339388</v>
      </c>
      <c r="K59" s="9">
        <f ca="1">IF(OR(INDIRECT(CONCATENATE("'2018-09 (Д)'!E",TEXT(MATCH($C59,'2018-09 (Д)'!$C$2:$C$100,0)+1,0)))="Н/Д",INDIRECT(CONCATENATE("'2018-08 (Д)'!E",TEXT(MATCH($C59,'2018-08 (Д)'!$C$2:$C$100,0)+1,0)))="Н/Д",AND(INDIRECT(CONCATENATE("'2018-09 (Д)'!E",TEXT(MATCH($C59,'2018-09 (Д)'!$C$2:$C$100,0)+1,0)))="Н/Д",INDIRECT(CONCATENATE("'2018-08 (Д)'!E",TEXT(MATCH($C59,'2018-08 (Д)'!$C$2:$C$100,0)+1,0))))),"Н/Д",((INDIRECT(CONCATENATE("'2018-09 (Д)'!E",TEXT(MATCH($C59,'2018-09 (Д)'!$C$2:$C$100,0)+1,0)))-INDIRECT(CONCATENATE("'2018-08 (Д)'!E",TEXT(MATCH($C59,'2018-08 (Д)'!$C$2:$C$100,0)+1,0))))/INDIRECT(CONCATENATE("'2018-08 (Д)'!E",TEXT(MATCH($C59,'2018-08 (Д)'!$C$2:$C$100,0)+1,0))))*100)</f>
        <v>-8.5385745677761111</v>
      </c>
      <c r="L59" s="9">
        <f ca="1">IF(OR(INDIRECT(CONCATENATE("'2018-10 (Д)'!E",TEXT(MATCH($C59,'2018-10 (Д)'!$C$2:$C$100,0)+1,0)))="Н/Д",INDIRECT(CONCATENATE("'2018-09 (Д)'!E",TEXT(MATCH($C59,'2018-09 (Д)'!$C$2:$C$100,0)+1,0)))="Н/Д",AND(INDIRECT(CONCATENATE("'2018-10 (Д)'!E",TEXT(MATCH($C59,'2018-10 (Д)'!$C$2:$C$100,0)+1,0)))="Н/Д",INDIRECT(CONCATENATE("'2018-09 (Д)'!E",TEXT(MATCH($C59,'2018-09 (Д)'!$C$2:$C$100,0)+1,0))))),"Н/Д",((INDIRECT(CONCATENATE("'2018-10 (Д)'!E",TEXT(MATCH($C59,'2018-10 (Д)'!$C$2:$C$100,0)+1,0)))-INDIRECT(CONCATENATE("'2018-09 (Д)'!E",TEXT(MATCH($C59,'2018-09 (Д)'!$C$2:$C$100,0)+1,0))))/INDIRECT(CONCATENATE("'2018-09 (Д)'!E",TEXT(MATCH($C59,'2018-09 (Д)'!$C$2:$C$100,0)+1,0))))*100)</f>
        <v>-29.021358367471073</v>
      </c>
      <c r="M59" s="9">
        <f ca="1">IF(OR(INDIRECT(CONCATENATE("'2018-11 (Д)'!E",TEXT(MATCH($C59,'2018-11 (Д)'!$C$2:$C$100,0)+1,0)))="Н/Д",INDIRECT(CONCATENATE("'2018-10 (Д)'!E",TEXT(MATCH($C59,'2018-10 (Д)'!$C$2:$C$100,0)+1,0)))="Н/Д",AND(INDIRECT(CONCATENATE("'2018-11 (Д)'!E",TEXT(MATCH($C59,'2018-11 (Д)'!$C$2:$C$100,0)+1,0)))="Н/Д",INDIRECT(CONCATENATE("'2018-10 (Д)'!E",TEXT(MATCH($C59,'2018-10 (Д)'!$C$2:$C$100,0)+1,0))))),"Н/Д",((INDIRECT(CONCATENATE("'2018-11 (Д)'!E",TEXT(MATCH($C59,'2018-11 (Д)'!$C$2:$C$100,0)+1,0)))-INDIRECT(CONCATENATE("'2018-10 (Д)'!E",TEXT(MATCH($C59,'2018-10 (Д)'!$C$2:$C$100,0)+1,0))))/INDIRECT(CONCATENATE("'2018-10 (Д)'!E",TEXT(MATCH($C59,'2018-10 (Д)'!$C$2:$C$100,0)+1,0))))*100)</f>
        <v>148.96230553124312</v>
      </c>
      <c r="N59" s="9">
        <f ca="1">IF(OR(INDIRECT(CONCATENATE("'2018-12 (Д)'!E",TEXT(MATCH($C59,'2018-12 (Д)'!$C$2:$C$100,0)+1,0)))="Н/Д",INDIRECT(CONCATENATE("'2018-11 (Д)'!E",TEXT(MATCH($C59,'2018-11 (Д)'!$C$2:$C$100,0)+1,0)))="Н/Д",AND(INDIRECT(CONCATENATE("'2018-12 (Д)'!E",TEXT(MATCH($C59,'2018-12 (Д)'!$C$2:$C$100,0)+1,0)))="Н/Д",INDIRECT(CONCATENATE("'2018-11 (Д)'!E",TEXT(MATCH($C59,'2018-11 (Д)'!$C$2:$C$100,0)+1,0))))),"Н/Д",((INDIRECT(CONCATENATE("'2018-12 (Д)'!E",TEXT(MATCH($C59,'2018-12 (Д)'!$C$2:$C$100,0)+1,0)))-INDIRECT(CONCATENATE("'2018-11 (Д)'!E",TEXT(MATCH($C59,'2018-11 (Д)'!$C$2:$C$100,0)+1,0))))/INDIRECT(CONCATENATE("'2018-11 (Д)'!E",TEXT(MATCH($C59,'2018-11 (Д)'!$C$2:$C$100,0)+1,0))))*100)</f>
        <v>-36.873929365326717</v>
      </c>
      <c r="O59" s="9"/>
      <c r="P59" s="9">
        <f ca="1">IF(OR(INDIRECT(CONCATENATE("'2018-03 (Д)'!F",TEXT(MATCH($C59,'2018-03 (Д)'!$C$2:$C$100,0)+1,0)))="Н/Д",INDIRECT(CONCATENATE("'2018-02 (Д)'!F",TEXT(MATCH($C59,'2018-02 (Д)'!$C$2:$C$100,0)+1,0)))="Н/Д",AND(INDIRECT(CONCATENATE("'2018-03 (Д)'!F",TEXT(MATCH($C59,'2018-03 (Д)'!$C$2:$C$100,0)+1,0)))="Н/Д",INDIRECT(CONCATENATE("'2018-02 (Д)'!F",TEXT(MATCH($C59,'2018-02 (Д)'!$C$2:$C$100,0)+1,0))))),"Н/Д",((INDIRECT(CONCATENATE("'2018-03 (Д)'!F",TEXT(MATCH($C59,'2018-03 (Д)'!$C$2:$C$100,0)+1,0)))-INDIRECT(CONCATENATE("'2018-02 (Д)'!F",TEXT(MATCH($C59,'2018-02 (Д)'!$C$2:$C$100,0)+1,0))))/INDIRECT(CONCATENATE("'2018-02 (Д)'!F",TEXT(MATCH($C59,'2018-02 (Д)'!$C$2:$C$100,0)+1,0))))*100)</f>
        <v>203.374620657132</v>
      </c>
      <c r="Q59" s="9">
        <f ca="1">IF(OR(INDIRECT(CONCATENATE("'2018-04 (Д)'!F",TEXT(MATCH($C59,'2018-04 (Д)'!$C$2:$C$100,0)+1,0)))="Н/Д",INDIRECT(CONCATENATE("'2018-03 (Д)'!F",TEXT(MATCH($C59,'2018-03 (Д)'!$C$2:$C$100,0)+1,0)))="Н/Д",AND(INDIRECT(CONCATENATE("'2018-04 (Д)'!F",TEXT(MATCH($C59,'2018-04 (Д)'!$C$2:$C$100,0)+1,0)))="Н/Д",INDIRECT(CONCATENATE("'2018-03 (Д)'!F",TEXT(MATCH($C59,'2018-03 (Д)'!$C$2:$C$100,0)+1,0))))),"Н/Д",((INDIRECT(CONCATENATE("'2018-04 (Д)'!F",TEXT(MATCH($C59,'2018-04 (Д)'!$C$2:$C$100,0)+1,0)))-INDIRECT(CONCATENATE("'2018-03 (Д)'!F",TEXT(MATCH($C59,'2018-03 (Д)'!$C$2:$C$100,0)+1,0))))/INDIRECT(CONCATENATE("'2018-03 (Д)'!F",TEXT(MATCH($C59,'2018-03 (Д)'!$C$2:$C$100,0)+1,0))))*100)</f>
        <v>162.51780808904203</v>
      </c>
      <c r="R59" s="9">
        <f ca="1">IF(OR(INDIRECT(CONCATENATE("'2018-05 (Д)'!F",TEXT(MATCH($C59,'2018-05 (Д)'!$C$2:$C$100,0)+1,0)))="Н/Д",INDIRECT(CONCATENATE("'2018-04 (Д)'!F",TEXT(MATCH($C59,'2018-04 (Д)'!$C$2:$C$100,0)+1,0)))="Н/Д",AND(INDIRECT(CONCATENATE("'2018-05 (Д)'!F",TEXT(MATCH($C59,'2018-05 (Д)'!$C$2:$C$100,0)+1,0)))="Н/Д",INDIRECT(CONCATENATE("'2018-04 (Д)'!F",TEXT(MATCH($C59,'2018-04 (Д)'!$C$2:$C$100,0)+1,0))))),"Н/Д",((INDIRECT(CONCATENATE("'2018-05 (Д)'!F",TEXT(MATCH($C59,'2018-05 (Д)'!$C$2:$C$100,0)+1,0)))-INDIRECT(CONCATENATE("'2018-04 (Д)'!F",TEXT(MATCH($C59,'2018-04 (Д)'!$C$2:$C$100,0)+1,0))))/INDIRECT(CONCATENATE("'2018-04 (Д)'!F",TEXT(MATCH($C59,'2018-04 (Д)'!$C$2:$C$100,0)+1,0))))*100)</f>
        <v>-43.057810542966052</v>
      </c>
      <c r="S59" s="9">
        <f ca="1">IF(OR(INDIRECT(CONCATENATE("'2018-06 (Д)'!F",TEXT(MATCH($C59,'2018-06 (Д)'!$C$2:$C$100,0)+1,0)))="Н/Д",INDIRECT(CONCATENATE("'2018-05 (Д)'!F",TEXT(MATCH($C59,'2018-05 (Д)'!$C$2:$C$100,0)+1,0)))="Н/Д",AND(INDIRECT(CONCATENATE("'2018-06 (Д)'!F",TEXT(MATCH($C59,'2018-06 (Д)'!$C$2:$C$100,0)+1,0)))="Н/Д",INDIRECT(CONCATENATE("'2018-05 (Д)'!F",TEXT(MATCH($C59,'2018-05 (Д)'!$C$2:$C$100,0)+1,0))))),"Н/Д",((INDIRECT(CONCATENATE("'2018-06 (Д)'!F",TEXT(MATCH($C59,'2018-06 (Д)'!$C$2:$C$100,0)+1,0)))-INDIRECT(CONCATENATE("'2018-05 (Д)'!F",TEXT(MATCH($C59,'2018-05 (Д)'!$C$2:$C$100,0)+1,0))))/INDIRECT(CONCATENATE("'2018-05 (Д)'!F",TEXT(MATCH($C59,'2018-05 (Д)'!$C$2:$C$100,0)+1,0))))*100)</f>
        <v>52.152776972248759</v>
      </c>
      <c r="T59" s="9">
        <f ca="1">IF(OR(INDIRECT(CONCATENATE("'2018-07 (Д)'!F",TEXT(MATCH($C59,'2018-07 (Д)'!$C$2:$C$100,0)+1,0)))="Н/Д",INDIRECT(CONCATENATE("'2018-06 (Д)'!F",TEXT(MATCH($C59,'2018-06 (Д)'!$C$2:$C$100,0)+1,0)))="Н/Д",AND(INDIRECT(CONCATENATE("'2018-07 (Д)'!F",TEXT(MATCH($C59,'2018-07 (Д)'!$C$2:$C$100,0)+1,0)))="Н/Д",INDIRECT(CONCATENATE("'2018-06 (Д)'!F",TEXT(MATCH($C59,'2018-06 (Д)'!$C$2:$C$100,0)+1,0))))),"Н/Д",((INDIRECT(CONCATENATE("'2018-07 (Д)'!F",TEXT(MATCH($C59,'2018-07 (Д)'!$C$2:$C$100,0)+1,0)))-INDIRECT(CONCATENATE("'2018-06 (Д)'!F",TEXT(MATCH($C59,'2018-06 (Д)'!$C$2:$C$100,0)+1,0))))/INDIRECT(CONCATENATE("'2018-06 (Д)'!F",TEXT(MATCH($C59,'2018-06 (Д)'!$C$2:$C$100,0)+1,0))))*100)</f>
        <v>-29.356907238097552</v>
      </c>
      <c r="U59" s="9">
        <f ca="1">IF(OR(INDIRECT(CONCATENATE("'2018-08 (Д)'!F",TEXT(MATCH($C59,'2018-08 (Д)'!$C$2:$C$100,0)+1,0)))="Н/Д",INDIRECT(CONCATENATE("'2018-07 (Д)'!F",TEXT(MATCH($C59,'2018-07 (Д)'!$C$2:$C$100,0)+1,0)))="Н/Д",AND(INDIRECT(CONCATENATE("'2018-08 (Д)'!F",TEXT(MATCH($C59,'2018-08 (Д)'!$C$2:$C$100,0)+1,0)))="Н/Д",INDIRECT(CONCATENATE("'2018-07 (Д)'!F",TEXT(MATCH($C59,'2018-07 (Д)'!$C$2:$C$100,0)+1,0))))),"Н/Д",((INDIRECT(CONCATENATE("'2018-08 (Д)'!F",TEXT(MATCH($C59,'2018-08 (Д)'!$C$2:$C$100,0)+1,0)))-INDIRECT(CONCATENATE("'2018-07 (Д)'!F",TEXT(MATCH($C59,'2018-07 (Д)'!$C$2:$C$100,0)+1,0))))/INDIRECT(CONCATENATE("'2018-07 (Д)'!F",TEXT(MATCH($C59,'2018-07 (Д)'!$C$2:$C$100,0)+1,0))))*100)</f>
        <v>13.396567835173572</v>
      </c>
      <c r="V59" s="9">
        <f ca="1">IF(OR(INDIRECT(CONCATENATE("'2018-09 (Д)'!F",TEXT(MATCH($C59,'2018-09 (Д)'!$C$2:$C$100,0)+1,0)))="Н/Д",INDIRECT(CONCATENATE("'2018-08 (Д)'!F",TEXT(MATCH($C59,'2018-08 (Д)'!$C$2:$C$100,0)+1,0)))="Н/Д",AND(INDIRECT(CONCATENATE("'2018-09 (Д)'!F",TEXT(MATCH($C59,'2018-09 (Д)'!$C$2:$C$100,0)+1,0)))="Н/Д",INDIRECT(CONCATENATE("'2018-08 (Д)'!F",TEXT(MATCH($C59,'2018-08 (Д)'!$C$2:$C$100,0)+1,0))))),"Н/Д",((INDIRECT(CONCATENATE("'2018-09 (Д)'!F",TEXT(MATCH($C59,'2018-09 (Д)'!$C$2:$C$100,0)+1,0)))-INDIRECT(CONCATENATE("'2018-08 (Д)'!F",TEXT(MATCH($C59,'2018-08 (Д)'!$C$2:$C$100,0)+1,0))))/INDIRECT(CONCATENATE("'2018-08 (Д)'!F",TEXT(MATCH($C59,'2018-08 (Д)'!$C$2:$C$100,0)+1,0))))*100)</f>
        <v>-8.8937011810104778</v>
      </c>
      <c r="W59" s="9">
        <f ca="1">IF(OR(INDIRECT(CONCATENATE("'2018-10 (Д)'!F",TEXT(MATCH($C59,'2018-10 (Д)'!$C$2:$C$100,0)+1,0)))="Н/Д",INDIRECT(CONCATENATE("'2018-09 (Д)'!F",TEXT(MATCH($C59,'2018-09 (Д)'!$C$2:$C$100,0)+1,0)))="Н/Д",AND(INDIRECT(CONCATENATE("'2018-10 (Д)'!F",TEXT(MATCH($C59,'2018-10 (Д)'!$C$2:$C$100,0)+1,0)))="Н/Д",INDIRECT(CONCATENATE("'2018-09 (Д)'!F",TEXT(MATCH($C59,'2018-09 (Д)'!$C$2:$C$100,0)+1,0))))),"Н/Д",((INDIRECT(CONCATENATE("'2018-10 (Д)'!F",TEXT(MATCH($C59,'2018-10 (Д)'!$C$2:$C$100,0)+1,0)))-INDIRECT(CONCATENATE("'2018-09 (Д)'!F",TEXT(MATCH($C59,'2018-09 (Д)'!$C$2:$C$100,0)+1,0))))/INDIRECT(CONCATENATE("'2018-09 (Д)'!F",TEXT(MATCH($C59,'2018-09 (Д)'!$C$2:$C$100,0)+1,0))))*100)</f>
        <v>-33.725676007640509</v>
      </c>
      <c r="X59" s="9">
        <f ca="1">IF(OR(INDIRECT(CONCATENATE("'2018-11 (Д)'!F",TEXT(MATCH($C59,'2018-11 (Д)'!$C$2:$C$100,0)+1,0)))="Н/Д",INDIRECT(CONCATENATE("'2018-10 (Д)'!F",TEXT(MATCH($C59,'2018-10 (Д)'!$C$2:$C$100,0)+1,0)))="Н/Д",AND(INDIRECT(CONCATENATE("'2018-11 (Д)'!F",TEXT(MATCH($C59,'2018-11 (Д)'!$C$2:$C$100,0)+1,0)))="Н/Д",INDIRECT(CONCATENATE("'2018-10 (Д)'!F",TEXT(MATCH($C59,'2018-10 (Д)'!$C$2:$C$100,0)+1,0))))),"Н/Д",((INDIRECT(CONCATENATE("'2018-11 (Д)'!F",TEXT(MATCH($C59,'2018-11 (Д)'!$C$2:$C$100,0)+1,0)))-INDIRECT(CONCATENATE("'2018-10 (Д)'!F",TEXT(MATCH($C59,'2018-10 (Д)'!$C$2:$C$100,0)+1,0))))/INDIRECT(CONCATENATE("'2018-10 (Д)'!F",TEXT(MATCH($C59,'2018-10 (Д)'!$C$2:$C$100,0)+1,0))))*100)</f>
        <v>169.73425907147649</v>
      </c>
      <c r="Y59" s="9">
        <f ca="1">IF(OR(INDIRECT(CONCATENATE("'2018-12 (Д)'!F",TEXT(MATCH($C59,'2018-12 (Д)'!$C$2:$C$100,0)+1,0)))="Н/Д",INDIRECT(CONCATENATE("'2018-11 (Д)'!F",TEXT(MATCH($C59,'2018-11 (Д)'!$C$2:$C$100,0)+1,0)))="Н/Д",AND(INDIRECT(CONCATENATE("'2018-12 (Д)'!F",TEXT(MATCH($C59,'2018-12 (Д)'!$C$2:$C$100,0)+1,0)))="Н/Д",INDIRECT(CONCATENATE("'2018-11 (Д)'!F",TEXT(MATCH($C59,'2018-11 (Д)'!$C$2:$C$100,0)+1,0))))),"Н/Д",((INDIRECT(CONCATENATE("'2018-12 (Д)'!F",TEXT(MATCH($C59,'2018-12 (Д)'!$C$2:$C$100,0)+1,0)))-INDIRECT(CONCATENATE("'2018-11 (Д)'!F",TEXT(MATCH($C59,'2018-11 (Д)'!$C$2:$C$100,0)+1,0))))/INDIRECT(CONCATENATE("'2018-11 (Д)'!F",TEXT(MATCH($C59,'2018-11 (Д)'!$C$2:$C$100,0)+1,0))))*100)</f>
        <v>-39.092990016429916</v>
      </c>
      <c r="Z59" s="9"/>
      <c r="AA59" s="9">
        <f ca="1">IF(OR(INDIRECT(CONCATENATE("'2018-03 (Д)'!G",TEXT(MATCH($C59,'2018-03 (Д)'!$C$2:$C$100,0)+1,0)))="Н/Д",INDIRECT(CONCATENATE("'2018-02 (Д)'!G",TEXT(MATCH($C59,'2018-02 (Д)'!$C$2:$C$100,0)+1,0)))="Н/Д",AND(INDIRECT(CONCATENATE("'2018-03 (Д)'!G",TEXT(MATCH($C59,'2018-03 (Д)'!$C$2:$C$100,0)+1,0)))="Н/Д",INDIRECT(CONCATENATE("'2018-02 (Д)'!G",TEXT(MATCH($C59,'2018-02 (Д)'!$C$2:$C$100,0)+1,0))))),"Н/Д",((INDIRECT(CONCATENATE("'2018-03 (Д)'!G",TEXT(MATCH($C59,'2018-03 (Д)'!$C$2:$C$100,0)+1,0)))-INDIRECT(CONCATENATE("'2018-02 (Д)'!G",TEXT(MATCH($C59,'2018-02 (Д)'!$C$2:$C$100,0)+1,0))))/INDIRECT(CONCATENATE("'2018-02 (Д)'!G",TEXT(MATCH($C59,'2018-02 (Д)'!$C$2:$C$100,0)+1,0))))*100)</f>
        <v>5345.5758522683254</v>
      </c>
      <c r="AB59" s="9">
        <f ca="1">IF(OR(INDIRECT(CONCATENATE("'2018-04 (Д)'!G",TEXT(MATCH($C59,'2018-04 (Д)'!$C$2:$C$100,0)+1,0)))="Н/Д",INDIRECT(CONCATENATE("'2018-03 (Д)'!G",TEXT(MATCH($C59,'2018-03 (Д)'!$C$2:$C$100,0)+1,0)))="Н/Д",AND(INDIRECT(CONCATENATE("'2018-04 (Д)'!G",TEXT(MATCH($C59,'2018-04 (Д)'!$C$2:$C$100,0)+1,0)))="Н/Д",INDIRECT(CONCATENATE("'2018-03 (Д)'!G",TEXT(MATCH($C59,'2018-03 (Д)'!$C$2:$C$100,0)+1,0))))),"Н/Д",((INDIRECT(CONCATENATE("'2018-04 (Д)'!G",TEXT(MATCH($C59,'2018-04 (Д)'!$C$2:$C$100,0)+1,0)))-INDIRECT(CONCATENATE("'2018-03 (Д)'!G",TEXT(MATCH($C59,'2018-03 (Д)'!$C$2:$C$100,0)+1,0))))/INDIRECT(CONCATENATE("'2018-03 (Д)'!G",TEXT(MATCH($C59,'2018-03 (Д)'!$C$2:$C$100,0)+1,0))))*100)</f>
        <v>199.83518064734392</v>
      </c>
      <c r="AC59" s="9">
        <f ca="1">IF(OR(INDIRECT(CONCATENATE("'2018-05 (Д)'!G",TEXT(MATCH($C59,'2018-05 (Д)'!$C$2:$C$100,0)+1,0)))="Н/Д",INDIRECT(CONCATENATE("'2018-04 (Д)'!G",TEXT(MATCH($C59,'2018-04 (Д)'!$C$2:$C$100,0)+1,0)))="Н/Д",AND(INDIRECT(CONCATENATE("'2018-05 (Д)'!G",TEXT(MATCH($C59,'2018-05 (Д)'!$C$2:$C$100,0)+1,0)))="Н/Д",INDIRECT(CONCATENATE("'2018-04 (Д)'!G",TEXT(MATCH($C59,'2018-04 (Д)'!$C$2:$C$100,0)+1,0))))),"Н/Д",((INDIRECT(CONCATENATE("'2018-05 (Д)'!G",TEXT(MATCH($C59,'2018-05 (Д)'!$C$2:$C$100,0)+1,0)))-INDIRECT(CONCATENATE("'2018-04 (Д)'!G",TEXT(MATCH($C59,'2018-04 (Д)'!$C$2:$C$100,0)+1,0))))/INDIRECT(CONCATENATE("'2018-04 (Д)'!G",TEXT(MATCH($C59,'2018-04 (Д)'!$C$2:$C$100,0)+1,0))))*100)</f>
        <v>-59.420314691626771</v>
      </c>
      <c r="AD59" s="9">
        <f ca="1">IF(OR(INDIRECT(CONCATENATE("'2018-06 (Д)'!G",TEXT(MATCH($C59,'2018-06 (Д)'!$C$2:$C$100,0)+1,0)))="Н/Д",INDIRECT(CONCATENATE("'2018-05 (Д)'!G",TEXT(MATCH($C59,'2018-05 (Д)'!$C$2:$C$100,0)+1,0)))="Н/Д",AND(INDIRECT(CONCATENATE("'2018-06 (Д)'!G",TEXT(MATCH($C59,'2018-06 (Д)'!$C$2:$C$100,0)+1,0)))="Н/Д",INDIRECT(CONCATENATE("'2018-05 (Д)'!G",TEXT(MATCH($C59,'2018-05 (Д)'!$C$2:$C$100,0)+1,0))))),"Н/Д",((INDIRECT(CONCATENATE("'2018-06 (Д)'!G",TEXT(MATCH($C59,'2018-06 (Д)'!$C$2:$C$100,0)+1,0)))-INDIRECT(CONCATENATE("'2018-05 (Д)'!G",TEXT(MATCH($C59,'2018-05 (Д)'!$C$2:$C$100,0)+1,0))))/INDIRECT(CONCATENATE("'2018-05 (Д)'!G",TEXT(MATCH($C59,'2018-05 (Д)'!$C$2:$C$100,0)+1,0))))*100)</f>
        <v>118.34857066107847</v>
      </c>
      <c r="AE59" s="9">
        <f ca="1">IF(OR(INDIRECT(CONCATENATE("'2018-07 (Д)'!G",TEXT(MATCH($C59,'2018-07 (Д)'!$C$2:$C$100,0)+1,0)))="Н/Д",INDIRECT(CONCATENATE("'2018-06 (Д)'!G",TEXT(MATCH($C59,'2018-06 (Д)'!$C$2:$C$100,0)+1,0)))="Н/Д",AND(INDIRECT(CONCATENATE("'2018-07 (Д)'!G",TEXT(MATCH($C59,'2018-07 (Д)'!$C$2:$C$100,0)+1,0)))="Н/Д",INDIRECT(CONCATENATE("'2018-06 (Д)'!G",TEXT(MATCH($C59,'2018-06 (Д)'!$C$2:$C$100,0)+1,0))))),"Н/Д",((INDIRECT(CONCATENATE("'2018-07 (Д)'!G",TEXT(MATCH($C59,'2018-07 (Д)'!$C$2:$C$100,0)+1,0)))-INDIRECT(CONCATENATE("'2018-06 (Д)'!G",TEXT(MATCH($C59,'2018-06 (Д)'!$C$2:$C$100,0)+1,0))))/INDIRECT(CONCATENATE("'2018-06 (Д)'!G",TEXT(MATCH($C59,'2018-06 (Д)'!$C$2:$C$100,0)+1,0))))*100)</f>
        <v>-26.90163583007832</v>
      </c>
      <c r="AF59" s="9">
        <f ca="1">IF(OR(INDIRECT(CONCATENATE("'2018-08 (Д)'!G",TEXT(MATCH($C59,'2018-08 (Д)'!$C$2:$C$100,0)+1,0)))="Н/Д",INDIRECT(CONCATENATE("'2018-07 (Д)'!G",TEXT(MATCH($C59,'2018-07 (Д)'!$C$2:$C$100,0)+1,0)))="Н/Д",AND(INDIRECT(CONCATENATE("'2018-08 (Д)'!G",TEXT(MATCH($C59,'2018-08 (Д)'!$C$2:$C$100,0)+1,0)))="Н/Д",INDIRECT(CONCATENATE("'2018-07 (Д)'!G",TEXT(MATCH($C59,'2018-07 (Д)'!$C$2:$C$100,0)+1,0))))),"Н/Д",((INDIRECT(CONCATENATE("'2018-08 (Д)'!G",TEXT(MATCH($C59,'2018-08 (Д)'!$C$2:$C$100,0)+1,0)))-INDIRECT(CONCATENATE("'2018-07 (Д)'!G",TEXT(MATCH($C59,'2018-07 (Д)'!$C$2:$C$100,0)+1,0))))/INDIRECT(CONCATENATE("'2018-07 (Д)'!G",TEXT(MATCH($C59,'2018-07 (Д)'!$C$2:$C$100,0)+1,0))))*100)</f>
        <v>-1.3506222450551151</v>
      </c>
      <c r="AG59" s="9">
        <f ca="1">IF(OR(INDIRECT(CONCATENATE("'2018-09 (Д)'!G",TEXT(MATCH($C59,'2018-09 (Д)'!$C$2:$C$100,0)+1,0)))="Н/Д",INDIRECT(CONCATENATE("'2018-08 (Д)'!G",TEXT(MATCH($C59,'2018-08 (Д)'!$C$2:$C$100,0)+1,0)))="Н/Д",AND(INDIRECT(CONCATENATE("'2018-09 (Д)'!G",TEXT(MATCH($C59,'2018-09 (Д)'!$C$2:$C$100,0)+1,0)))="Н/Д",INDIRECT(CONCATENATE("'2018-08 (Д)'!G",TEXT(MATCH($C59,'2018-08 (Д)'!$C$2:$C$100,0)+1,0))))),"Н/Д",((INDIRECT(CONCATENATE("'2018-09 (Д)'!G",TEXT(MATCH($C59,'2018-09 (Д)'!$C$2:$C$100,0)+1,0)))-INDIRECT(CONCATENATE("'2018-08 (Д)'!G",TEXT(MATCH($C59,'2018-08 (Д)'!$C$2:$C$100,0)+1,0))))/INDIRECT(CONCATENATE("'2018-08 (Д)'!G",TEXT(MATCH($C59,'2018-08 (Д)'!$C$2:$C$100,0)+1,0))))*100)</f>
        <v>-7.3468903513675503</v>
      </c>
      <c r="AH59" s="9">
        <f ca="1">IF(OR(INDIRECT(CONCATENATE("'2018-10 (Д)'!G",TEXT(MATCH($C59,'2018-10 (Д)'!$C$2:$C$100,0)+1,0)))="Н/Д",INDIRECT(CONCATENATE("'2018-09 (Д)'!G",TEXT(MATCH($C59,'2018-09 (Д)'!$C$2:$C$100,0)+1,0)))="Н/Д",AND(INDIRECT(CONCATENATE("'2018-10 (Д)'!G",TEXT(MATCH($C59,'2018-10 (Д)'!$C$2:$C$100,0)+1,0)))="Н/Д",INDIRECT(CONCATENATE("'2018-09 (Д)'!G",TEXT(MATCH($C59,'2018-09 (Д)'!$C$2:$C$100,0)+1,0))))),"Н/Д",((INDIRECT(CONCATENATE("'2018-10 (Д)'!G",TEXT(MATCH($C59,'2018-10 (Д)'!$C$2:$C$100,0)+1,0)))-INDIRECT(CONCATENATE("'2018-09 (Д)'!G",TEXT(MATCH($C59,'2018-09 (Д)'!$C$2:$C$100,0)+1,0))))/INDIRECT(CONCATENATE("'2018-09 (Д)'!G",TEXT(MATCH($C59,'2018-09 (Д)'!$C$2:$C$100,0)+1,0))))*100)</f>
        <v>-35.043413884384456</v>
      </c>
      <c r="AI59" s="9">
        <f ca="1">IF(OR(INDIRECT(CONCATENATE("'2018-11 (Д)'!G",TEXT(MATCH($C59,'2018-11 (Д)'!$C$2:$C$100,0)+1,0)))="Н/Д",INDIRECT(CONCATENATE("'2018-10 (Д)'!G",TEXT(MATCH($C59,'2018-10 (Д)'!$C$2:$C$100,0)+1,0)))="Н/Д",AND(INDIRECT(CONCATENATE("'2018-11 (Д)'!G",TEXT(MATCH($C59,'2018-11 (Д)'!$C$2:$C$100,0)+1,0)))="Н/Д",INDIRECT(CONCATENATE("'2018-10 (Д)'!G",TEXT(MATCH($C59,'2018-10 (Д)'!$C$2:$C$100,0)+1,0))))),"Н/Д",((INDIRECT(CONCATENATE("'2018-11 (Д)'!G",TEXT(MATCH($C59,'2018-11 (Д)'!$C$2:$C$100,0)+1,0)))-INDIRECT(CONCATENATE("'2018-10 (Д)'!G",TEXT(MATCH($C59,'2018-10 (Д)'!$C$2:$C$100,0)+1,0))))/INDIRECT(CONCATENATE("'2018-10 (Д)'!G",TEXT(MATCH($C59,'2018-10 (Д)'!$C$2:$C$100,0)+1,0))))*100)</f>
        <v>231.22186509299252</v>
      </c>
      <c r="AJ59" s="9">
        <f ca="1">IF(OR(INDIRECT(CONCATENATE("'2018-12 (Д)'!G",TEXT(MATCH($C59,'2018-12 (Д)'!$C$2:$C$100,0)+1,0)))="Н/Д",INDIRECT(CONCATENATE("'2018-11 (Д)'!G",TEXT(MATCH($C59,'2018-11 (Д)'!$C$2:$C$100,0)+1,0)))="Н/Д",AND(INDIRECT(CONCATENATE("'2018-12 (Д)'!G",TEXT(MATCH($C59,'2018-12 (Д)'!$C$2:$C$100,0)+1,0)))="Н/Д",INDIRECT(CONCATENATE("'2018-11 (Д)'!G",TEXT(MATCH($C59,'2018-11 (Д)'!$C$2:$C$100,0)+1,0))))),"Н/Д",((INDIRECT(CONCATENATE("'2018-12 (Д)'!G",TEXT(MATCH($C59,'2018-12 (Д)'!$C$2:$C$100,0)+1,0)))-INDIRECT(CONCATENATE("'2018-11 (Д)'!G",TEXT(MATCH($C59,'2018-11 (Д)'!$C$2:$C$100,0)+1,0))))/INDIRECT(CONCATENATE("'2018-11 (Д)'!G",TEXT(MATCH($C59,'2018-11 (Д)'!$C$2:$C$100,0)+1,0))))*100)</f>
        <v>-51.548038343066949</v>
      </c>
      <c r="AK59" s="9"/>
      <c r="AL59" s="9">
        <f ca="1">IF(OR(INDIRECT(CONCATENATE("'2018-03 (Д)'!H",TEXT(MATCH($C59,'2018-03 (Д)'!$C$2:$C$100,0)+1,0)))="Н/Д",INDIRECT(CONCATENATE("'2018-02 (Д)'!H",TEXT(MATCH($C59,'2018-02 (Д)'!$C$2:$C$100,0)+1,0)))="Н/Д",AND(INDIRECT(CONCATENATE("'2018-03 (Д)'!H",TEXT(MATCH($C59,'2018-03 (Д)'!$C$2:$C$100,0)+1,0)))="Н/Д",INDIRECT(CONCATENATE("'2018-02 (Д)'!H",TEXT(MATCH($C59,'2018-02 (Д)'!$C$2:$C$100,0)+1,0))))),"Н/Д",((INDIRECT(CONCATENATE("'2018-03 (Д)'!H",TEXT(MATCH($C59,'2018-03 (Д)'!$C$2:$C$100,0)+1,0)))-INDIRECT(CONCATENATE("'2018-02 (Д)'!H",TEXT(MATCH($C59,'2018-02 (Д)'!$C$2:$C$100,0)+1,0))))/INDIRECT(CONCATENATE("'2018-02 (Д)'!H",TEXT(MATCH($C59,'2018-02 (Д)'!$C$2:$C$100,0)+1,0))))*100)</f>
        <v>44.512071650044838</v>
      </c>
      <c r="AM59" s="9">
        <f ca="1">IF(OR(INDIRECT(CONCATENATE("'2018-04 (Д)'!H",TEXT(MATCH($C59,'2018-04 (Д)'!$C$2:$C$100,0)+1,0)))="Н/Д",INDIRECT(CONCATENATE("'2018-03 (Д)'!H",TEXT(MATCH($C59,'2018-03 (Д)'!$C$2:$C$100,0)+1,0)))="Н/Д",AND(INDIRECT(CONCATENATE("'2018-04 (Д)'!H",TEXT(MATCH($C59,'2018-04 (Д)'!$C$2:$C$100,0)+1,0)))="Н/Д",INDIRECT(CONCATENATE("'2018-03 (Д)'!H",TEXT(MATCH($C59,'2018-03 (Д)'!$C$2:$C$100,0)+1,0))))),"Н/Д",((INDIRECT(CONCATENATE("'2018-04 (Д)'!H",TEXT(MATCH($C59,'2018-04 (Д)'!$C$2:$C$100,0)+1,0)))-INDIRECT(CONCATENATE("'2018-03 (Д)'!H",TEXT(MATCH($C59,'2018-03 (Д)'!$C$2:$C$100,0)+1,0))))/INDIRECT(CONCATENATE("'2018-03 (Д)'!H",TEXT(MATCH($C59,'2018-03 (Д)'!$C$2:$C$100,0)+1,0))))*100)</f>
        <v>125.42067148151116</v>
      </c>
      <c r="AN59" s="9">
        <f ca="1">IF(OR(INDIRECT(CONCATENATE("'2018-05 (Д)'!H",TEXT(MATCH($C59,'2018-05 (Д)'!$C$2:$C$100,0)+1,0)))="Н/Д",INDIRECT(CONCATENATE("'2018-04 (Д)'!H",TEXT(MATCH($C59,'2018-04 (Д)'!$C$2:$C$100,0)+1,0)))="Н/Д",AND(INDIRECT(CONCATENATE("'2018-05 (Д)'!H",TEXT(MATCH($C59,'2018-05 (Д)'!$C$2:$C$100,0)+1,0)))="Н/Д",INDIRECT(CONCATENATE("'2018-04 (Д)'!H",TEXT(MATCH($C59,'2018-04 (Д)'!$C$2:$C$100,0)+1,0))))),"Н/Д",((INDIRECT(CONCATENATE("'2018-05 (Д)'!H",TEXT(MATCH($C59,'2018-05 (Д)'!$C$2:$C$100,0)+1,0)))-INDIRECT(CONCATENATE("'2018-04 (Д)'!H",TEXT(MATCH($C59,'2018-04 (Д)'!$C$2:$C$100,0)+1,0))))/INDIRECT(CONCATENATE("'2018-04 (Д)'!H",TEXT(MATCH($C59,'2018-04 (Д)'!$C$2:$C$100,0)+1,0))))*100)</f>
        <v>-48.679734263476973</v>
      </c>
      <c r="AO59" s="9">
        <f ca="1">IF(OR(INDIRECT(CONCATENATE("'2018-06 (Д)'!H",TEXT(MATCH($C59,'2018-06 (Д)'!$C$2:$C$100,0)+1,0)))="Н/Д",INDIRECT(CONCATENATE("'2018-05 (Д)'!H",TEXT(MATCH($C59,'2018-05 (Д)'!$C$2:$C$100,0)+1,0)))="Н/Д",AND(INDIRECT(CONCATENATE("'2018-06 (Д)'!H",TEXT(MATCH($C59,'2018-06 (Д)'!$C$2:$C$100,0)+1,0)))="Н/Д",INDIRECT(CONCATENATE("'2018-05 (Д)'!H",TEXT(MATCH($C59,'2018-05 (Д)'!$C$2:$C$100,0)+1,0))))),"Н/Д",((INDIRECT(CONCATENATE("'2018-06 (Д)'!H",TEXT(MATCH($C59,'2018-06 (Д)'!$C$2:$C$100,0)+1,0)))-INDIRECT(CONCATENATE("'2018-05 (Д)'!H",TEXT(MATCH($C59,'2018-05 (Д)'!$C$2:$C$100,0)+1,0))))/INDIRECT(CONCATENATE("'2018-05 (Д)'!H",TEXT(MATCH($C59,'2018-05 (Д)'!$C$2:$C$100,0)+1,0))))*100)</f>
        <v>-9.0687576625330575</v>
      </c>
      <c r="AP59" s="9">
        <f ca="1">IF(OR(INDIRECT(CONCATENATE("'2018-07 (Д)'!H",TEXT(MATCH($C59,'2018-07 (Д)'!$C$2:$C$100,0)+1,0)))="Н/Д",INDIRECT(CONCATENATE("'2018-06 (Д)'!H",TEXT(MATCH($C59,'2018-06 (Д)'!$C$2:$C$100,0)+1,0)))="Н/Д",AND(INDIRECT(CONCATENATE("'2018-07 (Д)'!H",TEXT(MATCH($C59,'2018-07 (Д)'!$C$2:$C$100,0)+1,0)))="Н/Д",INDIRECT(CONCATENATE("'2018-06 (Д)'!H",TEXT(MATCH($C59,'2018-06 (Д)'!$C$2:$C$100,0)+1,0))))),"Н/Д",((INDIRECT(CONCATENATE("'2018-07 (Д)'!H",TEXT(MATCH($C59,'2018-07 (Д)'!$C$2:$C$100,0)+1,0)))-INDIRECT(CONCATENATE("'2018-06 (Д)'!H",TEXT(MATCH($C59,'2018-06 (Д)'!$C$2:$C$100,0)+1,0))))/INDIRECT(CONCATENATE("'2018-06 (Д)'!H",TEXT(MATCH($C59,'2018-06 (Д)'!$C$2:$C$100,0)+1,0))))*100)</f>
        <v>-1.3061403101036884</v>
      </c>
      <c r="AQ59" s="9">
        <f ca="1">IF(OR(INDIRECT(CONCATENATE("'2018-08 (Д)'!H",TEXT(MATCH($C59,'2018-08 (Д)'!$C$2:$C$100,0)+1,0)))="Н/Д",INDIRECT(CONCATENATE("'2018-07 (Д)'!H",TEXT(MATCH($C59,'2018-07 (Д)'!$C$2:$C$100,0)+1,0)))="Н/Д",AND(INDIRECT(CONCATENATE("'2018-08 (Д)'!H",TEXT(MATCH($C59,'2018-08 (Д)'!$C$2:$C$100,0)+1,0)))="Н/Д",INDIRECT(CONCATENATE("'2018-07 (Д)'!H",TEXT(MATCH($C59,'2018-07 (Д)'!$C$2:$C$100,0)+1,0))))),"Н/Д",((INDIRECT(CONCATENATE("'2018-08 (Д)'!H",TEXT(MATCH($C59,'2018-08 (Д)'!$C$2:$C$100,0)+1,0)))-INDIRECT(CONCATENATE("'2018-07 (Д)'!H",TEXT(MATCH($C59,'2018-07 (Д)'!$C$2:$C$100,0)+1,0))))/INDIRECT(CONCATENATE("'2018-07 (Д)'!H",TEXT(MATCH($C59,'2018-07 (Д)'!$C$2:$C$100,0)+1,0))))*100)</f>
        <v>19.459688690474845</v>
      </c>
      <c r="AR59" s="9">
        <f ca="1">IF(OR(INDIRECT(CONCATENATE("'2018-09 (Д)'!H",TEXT(MATCH($C59,'2018-09 (Д)'!$C$2:$C$100,0)+1,0)))="Н/Д",INDIRECT(CONCATENATE("'2018-08 (Д)'!H",TEXT(MATCH($C59,'2018-08 (Д)'!$C$2:$C$100,0)+1,0)))="Н/Д",AND(INDIRECT(CONCATENATE("'2018-09 (Д)'!H",TEXT(MATCH($C59,'2018-09 (Д)'!$C$2:$C$100,0)+1,0)))="Н/Д",INDIRECT(CONCATENATE("'2018-08 (Д)'!H",TEXT(MATCH($C59,'2018-08 (Д)'!$C$2:$C$100,0)+1,0))))),"Н/Д",((INDIRECT(CONCATENATE("'2018-09 (Д)'!H",TEXT(MATCH($C59,'2018-09 (Д)'!$C$2:$C$100,0)+1,0)))-INDIRECT(CONCATENATE("'2018-08 (Д)'!H",TEXT(MATCH($C59,'2018-08 (Д)'!$C$2:$C$100,0)+1,0))))/INDIRECT(CONCATENATE("'2018-08 (Д)'!H",TEXT(MATCH($C59,'2018-08 (Д)'!$C$2:$C$100,0)+1,0))))*100)</f>
        <v>-16.09716077650948</v>
      </c>
      <c r="AS59" s="9">
        <f ca="1">IF(OR(INDIRECT(CONCATENATE("'2018-10 (Д)'!H",TEXT(MATCH($C59,'2018-10 (Д)'!$C$2:$C$100,0)+1,0)))="Н/Д",INDIRECT(CONCATENATE("'2018-09 (Д)'!H",TEXT(MATCH($C59,'2018-09 (Д)'!$C$2:$C$100,0)+1,0)))="Н/Д",AND(INDIRECT(CONCATENATE("'2018-10 (Д)'!H",TEXT(MATCH($C59,'2018-10 (Д)'!$C$2:$C$100,0)+1,0)))="Н/Д",INDIRECT(CONCATENATE("'2018-09 (Д)'!H",TEXT(MATCH($C59,'2018-09 (Д)'!$C$2:$C$100,0)+1,0))))),"Н/Д",((INDIRECT(CONCATENATE("'2018-10 (Д)'!H",TEXT(MATCH($C59,'2018-10 (Д)'!$C$2:$C$100,0)+1,0)))-INDIRECT(CONCATENATE("'2018-09 (Д)'!H",TEXT(MATCH($C59,'2018-09 (Д)'!$C$2:$C$100,0)+1,0))))/INDIRECT(CONCATENATE("'2018-09 (Д)'!H",TEXT(MATCH($C59,'2018-09 (Д)'!$C$2:$C$100,0)+1,0))))*100)</f>
        <v>0.97383897946269027</v>
      </c>
      <c r="AT59" s="9">
        <f ca="1">IF(OR(INDIRECT(CONCATENATE("'2018-11 (Д)'!H",TEXT(MATCH($C59,'2018-11 (Д)'!$C$2:$C$100,0)+1,0)))="Н/Д",INDIRECT(CONCATENATE("'2018-10 (Д)'!H",TEXT(MATCH($C59,'2018-10 (Д)'!$C$2:$C$100,0)+1,0)))="Н/Д",AND(INDIRECT(CONCATENATE("'2018-11 (Д)'!H",TEXT(MATCH($C59,'2018-11 (Д)'!$C$2:$C$100,0)+1,0)))="Н/Д",INDIRECT(CONCATENATE("'2018-10 (Д)'!H",TEXT(MATCH($C59,'2018-10 (Д)'!$C$2:$C$100,0)+1,0))))),"Н/Д",((INDIRECT(CONCATENATE("'2018-11 (Д)'!H",TEXT(MATCH($C59,'2018-11 (Д)'!$C$2:$C$100,0)+1,0)))-INDIRECT(CONCATENATE("'2018-10 (Д)'!H",TEXT(MATCH($C59,'2018-10 (Д)'!$C$2:$C$100,0)+1,0))))/INDIRECT(CONCATENATE("'2018-10 (Д)'!H",TEXT(MATCH($C59,'2018-10 (Д)'!$C$2:$C$100,0)+1,0))))*100)</f>
        <v>10.281882411950219</v>
      </c>
      <c r="AU59" s="9">
        <f ca="1">IF(OR(INDIRECT(CONCATENATE("'2018-12 (Д)'!H",TEXT(MATCH($C59,'2018-12 (Д)'!$C$2:$C$100,0)+1,0)))="Н/Д",INDIRECT(CONCATENATE("'2018-11 (Д)'!H",TEXT(MATCH($C59,'2018-11 (Д)'!$C$2:$C$100,0)+1,0)))="Н/Д",AND(INDIRECT(CONCATENATE("'2018-12 (Д)'!H",TEXT(MATCH($C59,'2018-12 (Д)'!$C$2:$C$100,0)+1,0)))="Н/Д",INDIRECT(CONCATENATE("'2018-11 (Д)'!H",TEXT(MATCH($C59,'2018-11 (Д)'!$C$2:$C$100,0)+1,0))))),"Н/Д",((INDIRECT(CONCATENATE("'2018-12 (Д)'!H",TEXT(MATCH($C59,'2018-12 (Д)'!$C$2:$C$100,0)+1,0)))-INDIRECT(CONCATENATE("'2018-11 (Д)'!H",TEXT(MATCH($C59,'2018-11 (Д)'!$C$2:$C$100,0)+1,0))))/INDIRECT(CONCATENATE("'2018-11 (Д)'!H",TEXT(MATCH($C59,'2018-11 (Д)'!$C$2:$C$100,0)+1,0))))*100)</f>
        <v>1.3989484981298685</v>
      </c>
      <c r="AV59" s="9"/>
      <c r="AW59" s="9">
        <f ca="1">IF(OR(INDIRECT(CONCATENATE("'2018-03 (Д)'!I",TEXT(MATCH($C59,'2018-03 (Д)'!$C$2:$C$100,0)+1,0)))="Н/Д",INDIRECT(CONCATENATE("'2018-02 (Д)'!I",TEXT(MATCH($C59,'2018-02 (Д)'!$C$2:$C$100,0)+1,0)))="Н/Д",AND(INDIRECT(CONCATENATE("'2018-03 (Д)'!I",TEXT(MATCH($C59,'2018-03 (Д)'!$C$2:$C$100,0)+1,0)))="Н/Д",INDIRECT(CONCATENATE("'2018-02 (Д)'!I",TEXT(MATCH($C59,'2018-02 (Д)'!$C$2:$C$100,0)+1,0))))),"Н/Д",((INDIRECT(CONCATENATE("'2018-03 (Д)'!I",TEXT(MATCH($C59,'2018-03 (Д)'!$C$2:$C$100,0)+1,0)))-INDIRECT(CONCATENATE("'2018-02 (Д)'!I",TEXT(MATCH($C59,'2018-02 (Д)'!$C$2:$C$100,0)+1,0))))/INDIRECT(CONCATENATE("'2018-02 (Д)'!I",TEXT(MATCH($C59,'2018-02 (Д)'!$C$2:$C$100,0)+1,0))))*100)</f>
        <v>-57.80941916151594</v>
      </c>
      <c r="AX59" s="9">
        <f ca="1">IF(OR(INDIRECT(CONCATENATE("'2018-04 (Д)'!I",TEXT(MATCH($C59,'2018-04 (Д)'!$C$2:$C$100,0)+1,0)))="Н/Д",INDIRECT(CONCATENATE("'2018-03 (Д)'!I",TEXT(MATCH($C59,'2018-03 (Д)'!$C$2:$C$100,0)+1,0)))="Н/Д",AND(INDIRECT(CONCATENATE("'2018-04 (Д)'!I",TEXT(MATCH($C59,'2018-04 (Д)'!$C$2:$C$100,0)+1,0)))="Н/Д",INDIRECT(CONCATENATE("'2018-03 (Д)'!I",TEXT(MATCH($C59,'2018-03 (Д)'!$C$2:$C$100,0)+1,0))))),"Н/Д",((INDIRECT(CONCATENATE("'2018-04 (Д)'!I",TEXT(MATCH($C59,'2018-04 (Д)'!$C$2:$C$100,0)+1,0)))-INDIRECT(CONCATENATE("'2018-03 (Д)'!I",TEXT(MATCH($C59,'2018-03 (Д)'!$C$2:$C$100,0)+1,0))))/INDIRECT(CONCATENATE("'2018-03 (Д)'!I",TEXT(MATCH($C59,'2018-03 (Д)'!$C$2:$C$100,0)+1,0))))*100)</f>
        <v>234.58187103077779</v>
      </c>
      <c r="AY59" s="9">
        <f ca="1">IF(OR(INDIRECT(CONCATENATE("'2018-05 (Д)'!I",TEXT(MATCH($C59,'2018-05 (Д)'!$C$2:$C$100,0)+1,0)))="Н/Д",INDIRECT(CONCATENATE("'2018-04 (Д)'!I",TEXT(MATCH($C59,'2018-04 (Д)'!$C$2:$C$100,0)+1,0)))="Н/Д",AND(INDIRECT(CONCATENATE("'2018-05 (Д)'!I",TEXT(MATCH($C59,'2018-05 (Д)'!$C$2:$C$100,0)+1,0)))="Н/Д",INDIRECT(CONCATENATE("'2018-04 (Д)'!I",TEXT(MATCH($C59,'2018-04 (Д)'!$C$2:$C$100,0)+1,0))))),"Н/Д",((INDIRECT(CONCATENATE("'2018-05 (Д)'!I",TEXT(MATCH($C59,'2018-05 (Д)'!$C$2:$C$100,0)+1,0)))-INDIRECT(CONCATENATE("'2018-04 (Д)'!I",TEXT(MATCH($C59,'2018-04 (Д)'!$C$2:$C$100,0)+1,0))))/INDIRECT(CONCATENATE("'2018-04 (Д)'!I",TEXT(MATCH($C59,'2018-04 (Д)'!$C$2:$C$100,0)+1,0))))*100)</f>
        <v>-30.676373250851174</v>
      </c>
      <c r="AZ59" s="9">
        <f ca="1">IF(OR(INDIRECT(CONCATENATE("'2018-06 (Д)'!I",TEXT(MATCH($C59,'2018-06 (Д)'!$C$2:$C$100,0)+1,0)))="Н/Д",INDIRECT(CONCATENATE("'2018-05 (Д)'!I",TEXT(MATCH($C59,'2018-05 (Д)'!$C$2:$C$100,0)+1,0)))="Н/Д",AND(INDIRECT(CONCATENATE("'2018-06 (Д)'!I",TEXT(MATCH($C59,'2018-06 (Д)'!$C$2:$C$100,0)+1,0)))="Н/Д",INDIRECT(CONCATENATE("'2018-05 (Д)'!I",TEXT(MATCH($C59,'2018-05 (Д)'!$C$2:$C$100,0)+1,0))))),"Н/Д",((INDIRECT(CONCATENATE("'2018-06 (Д)'!I",TEXT(MATCH($C59,'2018-06 (Д)'!$C$2:$C$100,0)+1,0)))-INDIRECT(CONCATENATE("'2018-05 (Д)'!I",TEXT(MATCH($C59,'2018-05 (Д)'!$C$2:$C$100,0)+1,0))))/INDIRECT(CONCATENATE("'2018-05 (Д)'!I",TEXT(MATCH($C59,'2018-05 (Д)'!$C$2:$C$100,0)+1,0))))*100)</f>
        <v>28.099409191694225</v>
      </c>
      <c r="BA59" s="9">
        <f ca="1">IF(OR(INDIRECT(CONCATENATE("'2018-07 (Д)'!I",TEXT(MATCH($C59,'2018-07 (Д)'!$C$2:$C$100,0)+1,0)))="Н/Д",INDIRECT(CONCATENATE("'2018-06 (Д)'!I",TEXT(MATCH($C59,'2018-06 (Д)'!$C$2:$C$100,0)+1,0)))="Н/Д",AND(INDIRECT(CONCATENATE("'2018-07 (Д)'!I",TEXT(MATCH($C59,'2018-07 (Д)'!$C$2:$C$100,0)+1,0)))="Н/Д",INDIRECT(CONCATENATE("'2018-06 (Д)'!I",TEXT(MATCH($C59,'2018-06 (Д)'!$C$2:$C$100,0)+1,0))))),"Н/Д",((INDIRECT(CONCATENATE("'2018-07 (Д)'!I",TEXT(MATCH($C59,'2018-07 (Д)'!$C$2:$C$100,0)+1,0)))-INDIRECT(CONCATENATE("'2018-06 (Д)'!I",TEXT(MATCH($C59,'2018-06 (Д)'!$C$2:$C$100,0)+1,0))))/INDIRECT(CONCATENATE("'2018-06 (Д)'!I",TEXT(MATCH($C59,'2018-06 (Д)'!$C$2:$C$100,0)+1,0))))*100)</f>
        <v>8.0292676636049087</v>
      </c>
      <c r="BB59" s="9">
        <f ca="1">IF(OR(INDIRECT(CONCATENATE("'2018-08 (Д)'!I",TEXT(MATCH($C59,'2018-08 (Д)'!$C$2:$C$100,0)+1,0)))="Н/Д",INDIRECT(CONCATENATE("'2018-07 (Д)'!I",TEXT(MATCH($C59,'2018-07 (Д)'!$C$2:$C$100,0)+1,0)))="Н/Д",AND(INDIRECT(CONCATENATE("'2018-08 (Д)'!I",TEXT(MATCH($C59,'2018-08 (Д)'!$C$2:$C$100,0)+1,0)))="Н/Д",INDIRECT(CONCATENATE("'2018-07 (Д)'!I",TEXT(MATCH($C59,'2018-07 (Д)'!$C$2:$C$100,0)+1,0))))),"Н/Д",((INDIRECT(CONCATENATE("'2018-08 (Д)'!I",TEXT(MATCH($C59,'2018-08 (Д)'!$C$2:$C$100,0)+1,0)))-INDIRECT(CONCATENATE("'2018-07 (Д)'!I",TEXT(MATCH($C59,'2018-07 (Д)'!$C$2:$C$100,0)+1,0))))/INDIRECT(CONCATENATE("'2018-07 (Д)'!I",TEXT(MATCH($C59,'2018-07 (Д)'!$C$2:$C$100,0)+1,0))))*100)</f>
        <v>36.517909767992649</v>
      </c>
      <c r="BC59" s="9">
        <f ca="1">IF(OR(INDIRECT(CONCATENATE("'2018-09 (Д)'!I",TEXT(MATCH($C59,'2018-09 (Д)'!$C$2:$C$100,0)+1,0)))="Н/Д",INDIRECT(CONCATENATE("'2018-08 (Д)'!I",TEXT(MATCH($C59,'2018-08 (Д)'!$C$2:$C$100,0)+1,0)))="Н/Д",AND(INDIRECT(CONCATENATE("'2018-09 (Д)'!I",TEXT(MATCH($C59,'2018-09 (Д)'!$C$2:$C$100,0)+1,0)))="Н/Д",INDIRECT(CONCATENATE("'2018-08 (Д)'!I",TEXT(MATCH($C59,'2018-08 (Д)'!$C$2:$C$100,0)+1,0))))),"Н/Д",((INDIRECT(CONCATENATE("'2018-09 (Д)'!I",TEXT(MATCH($C59,'2018-09 (Д)'!$C$2:$C$100,0)+1,0)))-INDIRECT(CONCATENATE("'2018-08 (Д)'!I",TEXT(MATCH($C59,'2018-08 (Д)'!$C$2:$C$100,0)+1,0))))/INDIRECT(CONCATENATE("'2018-08 (Д)'!I",TEXT(MATCH($C59,'2018-08 (Д)'!$C$2:$C$100,0)+1,0))))*100)</f>
        <v>-39.355922549523555</v>
      </c>
      <c r="BD59" s="9">
        <f ca="1">IF(OR(INDIRECT(CONCATENATE("'2018-10 (Д)'!I",TEXT(MATCH($C59,'2018-10 (Д)'!$C$2:$C$100,0)+1,0)))="Н/Д",INDIRECT(CONCATENATE("'2018-09 (Д)'!I",TEXT(MATCH($C59,'2018-09 (Д)'!$C$2:$C$100,0)+1,0)))="Н/Д",AND(INDIRECT(CONCATENATE("'2018-10 (Д)'!I",TEXT(MATCH($C59,'2018-10 (Д)'!$C$2:$C$100,0)+1,0)))="Н/Д",INDIRECT(CONCATENATE("'2018-09 (Д)'!I",TEXT(MATCH($C59,'2018-09 (Д)'!$C$2:$C$100,0)+1,0))))),"Н/Д",((INDIRECT(CONCATENATE("'2018-10 (Д)'!I",TEXT(MATCH($C59,'2018-10 (Д)'!$C$2:$C$100,0)+1,0)))-INDIRECT(CONCATENATE("'2018-09 (Д)'!I",TEXT(MATCH($C59,'2018-09 (Д)'!$C$2:$C$100,0)+1,0))))/INDIRECT(CONCATENATE("'2018-09 (Д)'!I",TEXT(MATCH($C59,'2018-09 (Д)'!$C$2:$C$100,0)+1,0))))*100)</f>
        <v>10.360055505472175</v>
      </c>
      <c r="BE59" s="9">
        <f ca="1">IF(OR(INDIRECT(CONCATENATE("'2018-11 (Д)'!I",TEXT(MATCH($C59,'2018-11 (Д)'!$C$2:$C$100,0)+1,0)))="Н/Д",INDIRECT(CONCATENATE("'2018-10 (Д)'!I",TEXT(MATCH($C59,'2018-10 (Д)'!$C$2:$C$100,0)+1,0)))="Н/Д",AND(INDIRECT(CONCATENATE("'2018-11 (Д)'!I",TEXT(MATCH($C59,'2018-11 (Д)'!$C$2:$C$100,0)+1,0)))="Н/Д",INDIRECT(CONCATENATE("'2018-10 (Д)'!I",TEXT(MATCH($C59,'2018-10 (Д)'!$C$2:$C$100,0)+1,0))))),"Н/Д",((INDIRECT(CONCATENATE("'2018-11 (Д)'!I",TEXT(MATCH($C59,'2018-11 (Д)'!$C$2:$C$100,0)+1,0)))-INDIRECT(CONCATENATE("'2018-10 (Д)'!I",TEXT(MATCH($C59,'2018-10 (Д)'!$C$2:$C$100,0)+1,0))))/INDIRECT(CONCATENATE("'2018-10 (Д)'!I",TEXT(MATCH($C59,'2018-10 (Д)'!$C$2:$C$100,0)+1,0))))*100)</f>
        <v>-5.8239559099042513</v>
      </c>
      <c r="BF59" s="9">
        <f ca="1">IF(OR(INDIRECT(CONCATENATE("'2018-12 (Д)'!I",TEXT(MATCH($C59,'2018-12 (Д)'!$C$2:$C$100,0)+1,0)))="Н/Д",INDIRECT(CONCATENATE("'2018-11 (Д)'!I",TEXT(MATCH($C59,'2018-11 (Д)'!$C$2:$C$100,0)+1,0)))="Н/Д",AND(INDIRECT(CONCATENATE("'2018-12 (Д)'!I",TEXT(MATCH($C59,'2018-12 (Д)'!$C$2:$C$100,0)+1,0)))="Н/Д",INDIRECT(CONCATENATE("'2018-11 (Д)'!I",TEXT(MATCH($C59,'2018-11 (Д)'!$C$2:$C$100,0)+1,0))))),"Н/Д",((INDIRECT(CONCATENATE("'2018-12 (Д)'!I",TEXT(MATCH($C59,'2018-12 (Д)'!$C$2:$C$100,0)+1,0)))-INDIRECT(CONCATENATE("'2018-11 (Д)'!I",TEXT(MATCH($C59,'2018-11 (Д)'!$C$2:$C$100,0)+1,0))))/INDIRECT(CONCATENATE("'2018-11 (Д)'!I",TEXT(MATCH($C59,'2018-11 (Д)'!$C$2:$C$100,0)+1,0))))*100)</f>
        <v>-0.85595319004538406</v>
      </c>
      <c r="BG59" s="9"/>
      <c r="BH59" s="9" t="str">
        <f ca="1">IF(OR(INDIRECT(CONCATENATE("'2018-03 (Д)'!J",TEXT(MATCH($C59,'2018-03 (Д)'!$C$2:$C$100,0)+1,0)))="Н/Д",INDIRECT(CONCATENATE("'2018-02 (Д)'!J",TEXT(MATCH($C59,'2018-02 (Д)'!$C$2:$C$100,0)+1,0)))="Н/Д",AND(INDIRECT(CONCATENATE("'2018-03 (Д)'!J",TEXT(MATCH($C59,'2018-03 (Д)'!$C$2:$C$100,0)+1,0)))="Н/Д",INDIRECT(CONCATENATE("'2018-02 (Д)'!J",TEXT(MATCH($C59,'2018-02 (Д)'!$C$2:$C$100,0)+1,0))))),"Н/Д",((INDIRECT(CONCATENATE("'2018-03 (Д)'!J",TEXT(MATCH($C59,'2018-03 (Д)'!$C$2:$C$100,0)+1,0)))-INDIRECT(CONCATENATE("'2018-02 (Д)'!J",TEXT(MATCH($C59,'2018-02 (Д)'!$C$2:$C$100,0)+1,0))))/INDIRECT(CONCATENATE("'2018-02 (Д)'!J",TEXT(MATCH($C59,'2018-02 (Д)'!$C$2:$C$100,0)+1,0))))*100)</f>
        <v>Н/Д</v>
      </c>
      <c r="BI59" s="9" t="str">
        <f ca="1">IF(OR(INDIRECT(CONCATENATE("'2018-04 (Д)'!J",TEXT(MATCH($C59,'2018-04 (Д)'!$C$2:$C$100,0)+1,0)))="Н/Д",INDIRECT(CONCATENATE("'2018-03 (Д)'!J",TEXT(MATCH($C59,'2018-03 (Д)'!$C$2:$C$100,0)+1,0)))="Н/Д",AND(INDIRECT(CONCATENATE("'2018-04 (Д)'!J",TEXT(MATCH($C59,'2018-04 (Д)'!$C$2:$C$100,0)+1,0)))="Н/Д",INDIRECT(CONCATENATE("'2018-03 (Д)'!J",TEXT(MATCH($C59,'2018-03 (Д)'!$C$2:$C$100,0)+1,0))))),"Н/Д",((INDIRECT(CONCATENATE("'2018-04 (Д)'!J",TEXT(MATCH($C59,'2018-04 (Д)'!$C$2:$C$100,0)+1,0)))-INDIRECT(CONCATENATE("'2018-03 (Д)'!J",TEXT(MATCH($C59,'2018-03 (Д)'!$C$2:$C$100,0)+1,0))))/INDIRECT(CONCATENATE("'2018-03 (Д)'!J",TEXT(MATCH($C59,'2018-03 (Д)'!$C$2:$C$100,0)+1,0))))*100)</f>
        <v>Н/Д</v>
      </c>
      <c r="BJ59" s="9" t="str">
        <f ca="1">IF(OR(INDIRECT(CONCATENATE("'2018-05 (Д)'!J",TEXT(MATCH($C59,'2018-05 (Д)'!$C$2:$C$100,0)+1,0)))="Н/Д",INDIRECT(CONCATENATE("'2018-04 (Д)'!J",TEXT(MATCH($C59,'2018-04 (Д)'!$C$2:$C$100,0)+1,0)))="Н/Д",AND(INDIRECT(CONCATENATE("'2018-05 (Д)'!J",TEXT(MATCH($C59,'2018-05 (Д)'!$C$2:$C$100,0)+1,0)))="Н/Д",INDIRECT(CONCATENATE("'2018-04 (Д)'!J",TEXT(MATCH($C59,'2018-04 (Д)'!$C$2:$C$100,0)+1,0))))),"Н/Д",((INDIRECT(CONCATENATE("'2018-05 (Д)'!J",TEXT(MATCH($C59,'2018-05 (Д)'!$C$2:$C$100,0)+1,0)))-INDIRECT(CONCATENATE("'2018-04 (Д)'!J",TEXT(MATCH($C59,'2018-04 (Д)'!$C$2:$C$100,0)+1,0))))/INDIRECT(CONCATENATE("'2018-04 (Д)'!J",TEXT(MATCH($C59,'2018-04 (Д)'!$C$2:$C$100,0)+1,0))))*100)</f>
        <v>Н/Д</v>
      </c>
      <c r="BK59" s="9" t="str">
        <f ca="1">IF(OR(INDIRECT(CONCATENATE("'2018-06 (Д)'!J",TEXT(MATCH($C59,'2018-06 (Д)'!$C$2:$C$100,0)+1,0)))="Н/Д",INDIRECT(CONCATENATE("'2018-05 (Д)'!J",TEXT(MATCH($C59,'2018-05 (Д)'!$C$2:$C$100,0)+1,0)))="Н/Д",AND(INDIRECT(CONCATENATE("'2018-06 (Д)'!J",TEXT(MATCH($C59,'2018-06 (Д)'!$C$2:$C$100,0)+1,0)))="Н/Д",INDIRECT(CONCATENATE("'2018-05 (Д)'!J",TEXT(MATCH($C59,'2018-05 (Д)'!$C$2:$C$100,0)+1,0))))),"Н/Д",((INDIRECT(CONCATENATE("'2018-06 (Д)'!J",TEXT(MATCH($C59,'2018-06 (Д)'!$C$2:$C$100,0)+1,0)))-INDIRECT(CONCATENATE("'2018-05 (Д)'!J",TEXT(MATCH($C59,'2018-05 (Д)'!$C$2:$C$100,0)+1,0))))/INDIRECT(CONCATENATE("'2018-05 (Д)'!J",TEXT(MATCH($C59,'2018-05 (Д)'!$C$2:$C$100,0)+1,0))))*100)</f>
        <v>Н/Д</v>
      </c>
      <c r="BL59" s="9" t="str">
        <f ca="1">IF(OR(INDIRECT(CONCATENATE("'2018-07 (Д)'!J",TEXT(MATCH($C59,'2018-07 (Д)'!$C$2:$C$100,0)+1,0)))="Н/Д",INDIRECT(CONCATENATE("'2018-06 (Д)'!J",TEXT(MATCH($C59,'2018-06 (Д)'!$C$2:$C$100,0)+1,0)))="Н/Д",AND(INDIRECT(CONCATENATE("'2018-07 (Д)'!J",TEXT(MATCH($C59,'2018-07 (Д)'!$C$2:$C$100,0)+1,0)))="Н/Д",INDIRECT(CONCATENATE("'2018-06 (Д)'!J",TEXT(MATCH($C59,'2018-06 (Д)'!$C$2:$C$100,0)+1,0))))),"Н/Д",((INDIRECT(CONCATENATE("'2018-07 (Д)'!J",TEXT(MATCH($C59,'2018-07 (Д)'!$C$2:$C$100,0)+1,0)))-INDIRECT(CONCATENATE("'2018-06 (Д)'!J",TEXT(MATCH($C59,'2018-06 (Д)'!$C$2:$C$100,0)+1,0))))/INDIRECT(CONCATENATE("'2018-06 (Д)'!J",TEXT(MATCH($C59,'2018-06 (Д)'!$C$2:$C$100,0)+1,0))))*100)</f>
        <v>Н/Д</v>
      </c>
      <c r="BM59" s="9" t="str">
        <f ca="1">IF(OR(INDIRECT(CONCATENATE("'2018-08 (Д)'!J",TEXT(MATCH($C59,'2018-08 (Д)'!$C$2:$C$100,0)+1,0)))="Н/Д",INDIRECT(CONCATENATE("'2018-07 (Д)'!J",TEXT(MATCH($C59,'2018-07 (Д)'!$C$2:$C$100,0)+1,0)))="Н/Д",AND(INDIRECT(CONCATENATE("'2018-08 (Д)'!J",TEXT(MATCH($C59,'2018-08 (Д)'!$C$2:$C$100,0)+1,0)))="Н/Д",INDIRECT(CONCATENATE("'2018-07 (Д)'!J",TEXT(MATCH($C59,'2018-07 (Д)'!$C$2:$C$100,0)+1,0))))),"Н/Д",((INDIRECT(CONCATENATE("'2018-08 (Д)'!J",TEXT(MATCH($C59,'2018-08 (Д)'!$C$2:$C$100,0)+1,0)))-INDIRECT(CONCATENATE("'2018-07 (Д)'!J",TEXT(MATCH($C59,'2018-07 (Д)'!$C$2:$C$100,0)+1,0))))/INDIRECT(CONCATENATE("'2018-07 (Д)'!J",TEXT(MATCH($C59,'2018-07 (Д)'!$C$2:$C$100,0)+1,0))))*100)</f>
        <v>Н/Д</v>
      </c>
      <c r="BN59" s="9" t="str">
        <f ca="1">IF(OR(INDIRECT(CONCATENATE("'2018-09 (Д)'!J",TEXT(MATCH($C59,'2018-09 (Д)'!$C$2:$C$100,0)+1,0)))="Н/Д",INDIRECT(CONCATENATE("'2018-08 (Д)'!J",TEXT(MATCH($C59,'2018-08 (Д)'!$C$2:$C$100,0)+1,0)))="Н/Д",AND(INDIRECT(CONCATENATE("'2018-09 (Д)'!J",TEXT(MATCH($C59,'2018-09 (Д)'!$C$2:$C$100,0)+1,0)))="Н/Д",INDIRECT(CONCATENATE("'2018-08 (Д)'!J",TEXT(MATCH($C59,'2018-08 (Д)'!$C$2:$C$100,0)+1,0))))),"Н/Д",((INDIRECT(CONCATENATE("'2018-09 (Д)'!J",TEXT(MATCH($C59,'2018-09 (Д)'!$C$2:$C$100,0)+1,0)))-INDIRECT(CONCATENATE("'2018-08 (Д)'!J",TEXT(MATCH($C59,'2018-08 (Д)'!$C$2:$C$100,0)+1,0))))/INDIRECT(CONCATENATE("'2018-08 (Д)'!J",TEXT(MATCH($C59,'2018-08 (Д)'!$C$2:$C$100,0)+1,0))))*100)</f>
        <v>Н/Д</v>
      </c>
      <c r="BO59" s="9" t="str">
        <f ca="1">IF(OR(INDIRECT(CONCATENATE("'2018-10 (Д)'!J",TEXT(MATCH($C59,'2018-10 (Д)'!$C$2:$C$100,0)+1,0)))="Н/Д",INDIRECT(CONCATENATE("'2018-09 (Д)'!J",TEXT(MATCH($C59,'2018-09 (Д)'!$C$2:$C$100,0)+1,0)))="Н/Д",AND(INDIRECT(CONCATENATE("'2018-10 (Д)'!J",TEXT(MATCH($C59,'2018-10 (Д)'!$C$2:$C$100,0)+1,0)))="Н/Д",INDIRECT(CONCATENATE("'2018-09 (Д)'!J",TEXT(MATCH($C59,'2018-09 (Д)'!$C$2:$C$100,0)+1,0))))),"Н/Д",((INDIRECT(CONCATENATE("'2018-10 (Д)'!J",TEXT(MATCH($C59,'2018-10 (Д)'!$C$2:$C$100,0)+1,0)))-INDIRECT(CONCATENATE("'2018-09 (Д)'!J",TEXT(MATCH($C59,'2018-09 (Д)'!$C$2:$C$100,0)+1,0))))/INDIRECT(CONCATENATE("'2018-09 (Д)'!J",TEXT(MATCH($C59,'2018-09 (Д)'!$C$2:$C$100,0)+1,0))))*100)</f>
        <v>Н/Д</v>
      </c>
      <c r="BP59" s="9" t="str">
        <f ca="1">IF(OR(INDIRECT(CONCATENATE("'2018-11 (Д)'!J",TEXT(MATCH($C59,'2018-11 (Д)'!$C$2:$C$100,0)+1,0)))="Н/Д",INDIRECT(CONCATENATE("'2018-10 (Д)'!J",TEXT(MATCH($C59,'2018-10 (Д)'!$C$2:$C$100,0)+1,0)))="Н/Д",AND(INDIRECT(CONCATENATE("'2018-11 (Д)'!J",TEXT(MATCH($C59,'2018-11 (Д)'!$C$2:$C$100,0)+1,0)))="Н/Д",INDIRECT(CONCATENATE("'2018-10 (Д)'!J",TEXT(MATCH($C59,'2018-10 (Д)'!$C$2:$C$100,0)+1,0))))),"Н/Д",((INDIRECT(CONCATENATE("'2018-11 (Д)'!J",TEXT(MATCH($C59,'2018-11 (Д)'!$C$2:$C$100,0)+1,0)))-INDIRECT(CONCATENATE("'2018-10 (Д)'!J",TEXT(MATCH($C59,'2018-10 (Д)'!$C$2:$C$100,0)+1,0))))/INDIRECT(CONCATENATE("'2018-10 (Д)'!J",TEXT(MATCH($C59,'2018-10 (Д)'!$C$2:$C$100,0)+1,0))))*100)</f>
        <v>Н/Д</v>
      </c>
      <c r="BQ59" s="9" t="str">
        <f ca="1">IF(OR(INDIRECT(CONCATENATE("'2018-12 (Д)'!J",TEXT(MATCH($C59,'2018-12 (Д)'!$C$2:$C$100,0)+1,0)))="Н/Д",INDIRECT(CONCATENATE("'2018-11 (Д)'!J",TEXT(MATCH($C59,'2018-11 (Д)'!$C$2:$C$100,0)+1,0)))="Н/Д",AND(INDIRECT(CONCATENATE("'2018-12 (Д)'!J",TEXT(MATCH($C59,'2018-12 (Д)'!$C$2:$C$100,0)+1,0)))="Н/Д",INDIRECT(CONCATENATE("'2018-11 (Д)'!J",TEXT(MATCH($C59,'2018-11 (Д)'!$C$2:$C$100,0)+1,0))))),"Н/Д",((INDIRECT(CONCATENATE("'2018-12 (Д)'!J",TEXT(MATCH($C59,'2018-12 (Д)'!$C$2:$C$100,0)+1,0)))-INDIRECT(CONCATENATE("'2018-11 (Д)'!J",TEXT(MATCH($C59,'2018-11 (Д)'!$C$2:$C$100,0)+1,0))))/INDIRECT(CONCATENATE("'2018-11 (Д)'!J",TEXT(MATCH($C59,'2018-11 (Д)'!$C$2:$C$100,0)+1,0))))*100)</f>
        <v>Н/Д</v>
      </c>
      <c r="BR59" s="9"/>
      <c r="BS59" s="9">
        <f ca="1">IF(OR(INDIRECT(CONCATENATE("'2018-03 (Д)'!K",TEXT(MATCH($C59,'2018-03 (Д)'!$C$2:$C$100,0)+1,0)))="Н/Д",INDIRECT(CONCATENATE("'2018-02 (Д)'!K",TEXT(MATCH($C59,'2018-02 (Д)'!$C$2:$C$100,0)+1,0)))="Н/Д",AND(INDIRECT(CONCATENATE("'2018-03 (Д)'!K",TEXT(MATCH($C59,'2018-03 (Д)'!$C$2:$C$100,0)+1,0)))="Н/Д",INDIRECT(CONCATENATE("'2018-02 (Д)'!K",TEXT(MATCH($C59,'2018-02 (Д)'!$C$2:$C$100,0)+1,0))))),"Н/Д",((INDIRECT(CONCATENATE("'2018-03 (Д)'!K",TEXT(MATCH($C59,'2018-03 (Д)'!$C$2:$C$100,0)+1,0)))-INDIRECT(CONCATENATE("'2018-02 (Д)'!K",TEXT(MATCH($C59,'2018-02 (Д)'!$C$2:$C$100,0)+1,0))))/INDIRECT(CONCATENATE("'2018-02 (Д)'!K",TEXT(MATCH($C59,'2018-02 (Д)'!$C$2:$C$100,0)+1,0))))*100)</f>
        <v>-48.269705242485152</v>
      </c>
      <c r="BT59" s="9">
        <f ca="1">IF(OR(INDIRECT(CONCATENATE("'2018-04 (Д)'!K",TEXT(MATCH($C59,'2018-04 (Д)'!$C$2:$C$100,0)+1,0)))="Н/Д",INDIRECT(CONCATENATE("'2018-03 (Д)'!K",TEXT(MATCH($C59,'2018-03 (Д)'!$C$2:$C$100,0)+1,0)))="Н/Д",AND(INDIRECT(CONCATENATE("'2018-04 (Д)'!K",TEXT(MATCH($C59,'2018-04 (Д)'!$C$2:$C$100,0)+1,0)))="Н/Д",INDIRECT(CONCATENATE("'2018-03 (Д)'!K",TEXT(MATCH($C59,'2018-03 (Д)'!$C$2:$C$100,0)+1,0))))),"Н/Д",((INDIRECT(CONCATENATE("'2018-04 (Д)'!K",TEXT(MATCH($C59,'2018-04 (Д)'!$C$2:$C$100,0)+1,0)))-INDIRECT(CONCATENATE("'2018-03 (Д)'!K",TEXT(MATCH($C59,'2018-03 (Д)'!$C$2:$C$100,0)+1,0))))/INDIRECT(CONCATENATE("'2018-03 (Д)'!K",TEXT(MATCH($C59,'2018-03 (Д)'!$C$2:$C$100,0)+1,0))))*100)</f>
        <v>177.49942735079406</v>
      </c>
      <c r="BU59" s="9">
        <f ca="1">IF(OR(INDIRECT(CONCATENATE("'2018-05 (Д)'!K",TEXT(MATCH($C59,'2018-05 (Д)'!$C$2:$C$100,0)+1,0)))="Н/Д",INDIRECT(CONCATENATE("'2018-04 (Д)'!K",TEXT(MATCH($C59,'2018-04 (Д)'!$C$2:$C$100,0)+1,0)))="Н/Д",AND(INDIRECT(CONCATENATE("'2018-05 (Д)'!K",TEXT(MATCH($C59,'2018-05 (Д)'!$C$2:$C$100,0)+1,0)))="Н/Д",INDIRECT(CONCATENATE("'2018-04 (Д)'!K",TEXT(MATCH($C59,'2018-04 (Д)'!$C$2:$C$100,0)+1,0))))),"Н/Д",((INDIRECT(CONCATENATE("'2018-05 (Д)'!K",TEXT(MATCH($C59,'2018-05 (Д)'!$C$2:$C$100,0)+1,0)))-INDIRECT(CONCATENATE("'2018-04 (Д)'!K",TEXT(MATCH($C59,'2018-04 (Д)'!$C$2:$C$100,0)+1,0))))/INDIRECT(CONCATENATE("'2018-04 (Д)'!K",TEXT(MATCH($C59,'2018-04 (Д)'!$C$2:$C$100,0)+1,0))))*100)</f>
        <v>169.5050179538369</v>
      </c>
      <c r="BV59" s="9">
        <f ca="1">IF(OR(INDIRECT(CONCATENATE("'2018-06 (Д)'!K",TEXT(MATCH($C59,'2018-06 (Д)'!$C$2:$C$100,0)+1,0)))="Н/Д",INDIRECT(CONCATENATE("'2018-05 (Д)'!K",TEXT(MATCH($C59,'2018-05 (Д)'!$C$2:$C$100,0)+1,0)))="Н/Д",AND(INDIRECT(CONCATENATE("'2018-06 (Д)'!K",TEXT(MATCH($C59,'2018-06 (Д)'!$C$2:$C$100,0)+1,0)))="Н/Д",INDIRECT(CONCATENATE("'2018-05 (Д)'!K",TEXT(MATCH($C59,'2018-05 (Д)'!$C$2:$C$100,0)+1,0))))),"Н/Д",((INDIRECT(CONCATENATE("'2018-06 (Д)'!K",TEXT(MATCH($C59,'2018-06 (Д)'!$C$2:$C$100,0)+1,0)))-INDIRECT(CONCATENATE("'2018-05 (Д)'!K",TEXT(MATCH($C59,'2018-05 (Д)'!$C$2:$C$100,0)+1,0))))/INDIRECT(CONCATENATE("'2018-05 (Д)'!K",TEXT(MATCH($C59,'2018-05 (Д)'!$C$2:$C$100,0)+1,0))))*100)</f>
        <v>-72.932711587838128</v>
      </c>
      <c r="BW59" s="9">
        <f ca="1">IF(OR(INDIRECT(CONCATENATE("'2018-07 (Д)'!K",TEXT(MATCH($C59,'2018-07 (Д)'!$C$2:$C$100,0)+1,0)))="Н/Д",INDIRECT(CONCATENATE("'2018-06 (Д)'!K",TEXT(MATCH($C59,'2018-06 (Д)'!$C$2:$C$100,0)+1,0)))="Н/Д",AND(INDIRECT(CONCATENATE("'2018-07 (Д)'!K",TEXT(MATCH($C59,'2018-07 (Д)'!$C$2:$C$100,0)+1,0)))="Н/Д",INDIRECT(CONCATENATE("'2018-06 (Д)'!K",TEXT(MATCH($C59,'2018-06 (Д)'!$C$2:$C$100,0)+1,0))))),"Н/Д",((INDIRECT(CONCATENATE("'2018-07 (Д)'!K",TEXT(MATCH($C59,'2018-07 (Д)'!$C$2:$C$100,0)+1,0)))-INDIRECT(CONCATENATE("'2018-06 (Д)'!K",TEXT(MATCH($C59,'2018-06 (Д)'!$C$2:$C$100,0)+1,0))))/INDIRECT(CONCATENATE("'2018-06 (Д)'!K",TEXT(MATCH($C59,'2018-06 (Д)'!$C$2:$C$100,0)+1,0))))*100)</f>
        <v>-54.945141113045096</v>
      </c>
      <c r="BX59" s="9">
        <f ca="1">IF(OR(INDIRECT(CONCATENATE("'2018-08 (Д)'!K",TEXT(MATCH($C59,'2018-08 (Д)'!$C$2:$C$100,0)+1,0)))="Н/Д",INDIRECT(CONCATENATE("'2018-07 (Д)'!K",TEXT(MATCH($C59,'2018-07 (Д)'!$C$2:$C$100,0)+1,0)))="Н/Д",AND(INDIRECT(CONCATENATE("'2018-08 (Д)'!K",TEXT(MATCH($C59,'2018-08 (Д)'!$C$2:$C$100,0)+1,0)))="Н/Д",INDIRECT(CONCATENATE("'2018-07 (Д)'!K",TEXT(MATCH($C59,'2018-07 (Д)'!$C$2:$C$100,0)+1,0))))),"Н/Д",((INDIRECT(CONCATENATE("'2018-08 (Д)'!K",TEXT(MATCH($C59,'2018-08 (Д)'!$C$2:$C$100,0)+1,0)))-INDIRECT(CONCATENATE("'2018-07 (Д)'!K",TEXT(MATCH($C59,'2018-07 (Д)'!$C$2:$C$100,0)+1,0))))/INDIRECT(CONCATENATE("'2018-07 (Д)'!K",TEXT(MATCH($C59,'2018-07 (Д)'!$C$2:$C$100,0)+1,0))))*100)</f>
        <v>469.89667879796559</v>
      </c>
      <c r="BY59" s="9">
        <f ca="1">IF(OR(INDIRECT(CONCATENATE("'2018-09 (Д)'!K",TEXT(MATCH($C59,'2018-09 (Д)'!$C$2:$C$100,0)+1,0)))="Н/Д",INDIRECT(CONCATENATE("'2018-08 (Д)'!K",TEXT(MATCH($C59,'2018-08 (Д)'!$C$2:$C$100,0)+1,0)))="Н/Д",AND(INDIRECT(CONCATENATE("'2018-09 (Д)'!K",TEXT(MATCH($C59,'2018-09 (Д)'!$C$2:$C$100,0)+1,0)))="Н/Д",INDIRECT(CONCATENATE("'2018-08 (Д)'!K",TEXT(MATCH($C59,'2018-08 (Д)'!$C$2:$C$100,0)+1,0))))),"Н/Д",((INDIRECT(CONCATENATE("'2018-09 (Д)'!K",TEXT(MATCH($C59,'2018-09 (Д)'!$C$2:$C$100,0)+1,0)))-INDIRECT(CONCATENATE("'2018-08 (Д)'!K",TEXT(MATCH($C59,'2018-08 (Д)'!$C$2:$C$100,0)+1,0))))/INDIRECT(CONCATENATE("'2018-08 (Д)'!K",TEXT(MATCH($C59,'2018-08 (Д)'!$C$2:$C$100,0)+1,0))))*100)</f>
        <v>-85.20521879854914</v>
      </c>
      <c r="BZ59" s="9">
        <f ca="1">IF(OR(INDIRECT(CONCATENATE("'2018-10 (Д)'!K",TEXT(MATCH($C59,'2018-10 (Д)'!$C$2:$C$100,0)+1,0)))="Н/Д",INDIRECT(CONCATENATE("'2018-09 (Д)'!K",TEXT(MATCH($C59,'2018-09 (Д)'!$C$2:$C$100,0)+1,0)))="Н/Д",AND(INDIRECT(CONCATENATE("'2018-10 (Д)'!K",TEXT(MATCH($C59,'2018-10 (Д)'!$C$2:$C$100,0)+1,0)))="Н/Д",INDIRECT(CONCATENATE("'2018-09 (Д)'!K",TEXT(MATCH($C59,'2018-09 (Д)'!$C$2:$C$100,0)+1,0))))),"Н/Д",((INDIRECT(CONCATENATE("'2018-10 (Д)'!K",TEXT(MATCH($C59,'2018-10 (Д)'!$C$2:$C$100,0)+1,0)))-INDIRECT(CONCATENATE("'2018-09 (Д)'!K",TEXT(MATCH($C59,'2018-09 (Д)'!$C$2:$C$100,0)+1,0))))/INDIRECT(CONCATENATE("'2018-09 (Д)'!K",TEXT(MATCH($C59,'2018-09 (Д)'!$C$2:$C$100,0)+1,0))))*100)</f>
        <v>-46.804925051532479</v>
      </c>
      <c r="CA59" s="9">
        <f ca="1">IF(OR(INDIRECT(CONCATENATE("'2018-11 (Д)'!K",TEXT(MATCH($C59,'2018-11 (Д)'!$C$2:$C$100,0)+1,0)))="Н/Д",INDIRECT(CONCATENATE("'2018-10 (Д)'!K",TEXT(MATCH($C59,'2018-10 (Д)'!$C$2:$C$100,0)+1,0)))="Н/Д",AND(INDIRECT(CONCATENATE("'2018-11 (Д)'!K",TEXT(MATCH($C59,'2018-11 (Д)'!$C$2:$C$100,0)+1,0)))="Н/Д",INDIRECT(CONCATENATE("'2018-10 (Д)'!K",TEXT(MATCH($C59,'2018-10 (Д)'!$C$2:$C$100,0)+1,0))))),"Н/Д",((INDIRECT(CONCATENATE("'2018-11 (Д)'!K",TEXT(MATCH($C59,'2018-11 (Д)'!$C$2:$C$100,0)+1,0)))-INDIRECT(CONCATENATE("'2018-10 (Д)'!K",TEXT(MATCH($C59,'2018-10 (Д)'!$C$2:$C$100,0)+1,0))))/INDIRECT(CONCATENATE("'2018-10 (Д)'!K",TEXT(MATCH($C59,'2018-10 (Д)'!$C$2:$C$100,0)+1,0))))*100)</f>
        <v>1247.3073534542939</v>
      </c>
      <c r="CB59" s="9">
        <f ca="1">IF(OR(INDIRECT(CONCATENATE("'2018-12 (Д)'!K",TEXT(MATCH($C59,'2018-12 (Д)'!$C$2:$C$100,0)+1,0)))="Н/Д",INDIRECT(CONCATENATE("'2018-11 (Д)'!K",TEXT(MATCH($C59,'2018-11 (Д)'!$C$2:$C$100,0)+1,0)))="Н/Д",AND(INDIRECT(CONCATENATE("'2018-12 (Д)'!K",TEXT(MATCH($C59,'2018-12 (Д)'!$C$2:$C$100,0)+1,0)))="Н/Д",INDIRECT(CONCATENATE("'2018-11 (Д)'!K",TEXT(MATCH($C59,'2018-11 (Д)'!$C$2:$C$100,0)+1,0))))),"Н/Д",((INDIRECT(CONCATENATE("'2018-12 (Д)'!K",TEXT(MATCH($C59,'2018-12 (Д)'!$C$2:$C$100,0)+1,0)))-INDIRECT(CONCATENATE("'2018-11 (Д)'!K",TEXT(MATCH($C59,'2018-11 (Д)'!$C$2:$C$100,0)+1,0))))/INDIRECT(CONCATENATE("'2018-11 (Д)'!K",TEXT(MATCH($C59,'2018-11 (Д)'!$C$2:$C$100,0)+1,0))))*100)</f>
        <v>-88.082794186274896</v>
      </c>
      <c r="CC59" s="9"/>
      <c r="CD59" s="9">
        <f ca="1">IF(OR(INDIRECT(CONCATENATE("'2018-03 (Д)'!L",TEXT(MATCH($C59,'2018-03 (Д)'!$C$2:$C$100,0)+1,0)))="Н/Д",INDIRECT(CONCATENATE("'2018-02 (Д)'!L",TEXT(MATCH($C59,'2018-02 (Д)'!$C$2:$C$100,0)+1,0)))="Н/Д",AND(INDIRECT(CONCATENATE("'2018-03 (Д)'!L",TEXT(MATCH($C59,'2018-03 (Д)'!$C$2:$C$100,0)+1,0)))="Н/Д",INDIRECT(CONCATENATE("'2018-02 (Д)'!L",TEXT(MATCH($C59,'2018-02 (Д)'!$C$2:$C$100,0)+1,0))))),"Н/Д",((INDIRECT(CONCATENATE("'2018-03 (Д)'!L",TEXT(MATCH($C59,'2018-03 (Д)'!$C$2:$C$100,0)+1,0)))-INDIRECT(CONCATENATE("'2018-02 (Д)'!L",TEXT(MATCH($C59,'2018-02 (Д)'!$C$2:$C$100,0)+1,0))))/INDIRECT(CONCATENATE("'2018-02 (Д)'!L",TEXT(MATCH($C59,'2018-02 (Д)'!$C$2:$C$100,0)+1,0))))*100)</f>
        <v>-29.189693491379348</v>
      </c>
      <c r="CE59" s="9">
        <f ca="1">IF(OR(INDIRECT(CONCATENATE("'2018-04 (Д)'!L",TEXT(MATCH($C59,'2018-04 (Д)'!$C$2:$C$100,0)+1,0)))="Н/Д",INDIRECT(CONCATENATE("'2018-03 (Д)'!L",TEXT(MATCH($C59,'2018-03 (Д)'!$C$2:$C$100,0)+1,0)))="Н/Д",AND(INDIRECT(CONCATENATE("'2018-04 (Д)'!L",TEXT(MATCH($C59,'2018-04 (Д)'!$C$2:$C$100,0)+1,0)))="Н/Д",INDIRECT(CONCATENATE("'2018-03 (Д)'!L",TEXT(MATCH($C59,'2018-03 (Д)'!$C$2:$C$100,0)+1,0))))),"Н/Д",((INDIRECT(CONCATENATE("'2018-04 (Д)'!L",TEXT(MATCH($C59,'2018-04 (Д)'!$C$2:$C$100,0)+1,0)))-INDIRECT(CONCATENATE("'2018-03 (Д)'!L",TEXT(MATCH($C59,'2018-03 (Д)'!$C$2:$C$100,0)+1,0))))/INDIRECT(CONCATENATE("'2018-03 (Д)'!L",TEXT(MATCH($C59,'2018-03 (Д)'!$C$2:$C$100,0)+1,0))))*100)</f>
        <v>193.7524642267532</v>
      </c>
      <c r="CF59" s="9">
        <f ca="1">IF(OR(INDIRECT(CONCATENATE("'2018-05 (Д)'!L",TEXT(MATCH($C59,'2018-05 (Д)'!$C$2:$C$100,0)+1,0)))="Н/Д",INDIRECT(CONCATENATE("'2018-04 (Д)'!L",TEXT(MATCH($C59,'2018-04 (Д)'!$C$2:$C$100,0)+1,0)))="Н/Д",AND(INDIRECT(CONCATENATE("'2018-05 (Д)'!L",TEXT(MATCH($C59,'2018-05 (Д)'!$C$2:$C$100,0)+1,0)))="Н/Д",INDIRECT(CONCATENATE("'2018-04 (Д)'!L",TEXT(MATCH($C59,'2018-04 (Д)'!$C$2:$C$100,0)+1,0))))),"Н/Д",((INDIRECT(CONCATENATE("'2018-05 (Д)'!L",TEXT(MATCH($C59,'2018-05 (Д)'!$C$2:$C$100,0)+1,0)))-INDIRECT(CONCATENATE("'2018-04 (Д)'!L",TEXT(MATCH($C59,'2018-04 (Д)'!$C$2:$C$100,0)+1,0))))/INDIRECT(CONCATENATE("'2018-04 (Д)'!L",TEXT(MATCH($C59,'2018-04 (Д)'!$C$2:$C$100,0)+1,0))))*100)</f>
        <v>223.38985042549825</v>
      </c>
      <c r="CG59" s="9">
        <f ca="1">IF(OR(INDIRECT(CONCATENATE("'2018-06 (Д)'!L",TEXT(MATCH($C59,'2018-06 (Д)'!$C$2:$C$100,0)+1,0)))="Н/Д",INDIRECT(CONCATENATE("'2018-05 (Д)'!L",TEXT(MATCH($C59,'2018-05 (Д)'!$C$2:$C$100,0)+1,0)))="Н/Д",AND(INDIRECT(CONCATENATE("'2018-06 (Д)'!L",TEXT(MATCH($C59,'2018-06 (Д)'!$C$2:$C$100,0)+1,0)))="Н/Д",INDIRECT(CONCATENATE("'2018-05 (Д)'!L",TEXT(MATCH($C59,'2018-05 (Д)'!$C$2:$C$100,0)+1,0))))),"Н/Д",((INDIRECT(CONCATENATE("'2018-06 (Д)'!L",TEXT(MATCH($C59,'2018-06 (Д)'!$C$2:$C$100,0)+1,0)))-INDIRECT(CONCATENATE("'2018-05 (Д)'!L",TEXT(MATCH($C59,'2018-05 (Д)'!$C$2:$C$100,0)+1,0))))/INDIRECT(CONCATENATE("'2018-05 (Д)'!L",TEXT(MATCH($C59,'2018-05 (Д)'!$C$2:$C$100,0)+1,0))))*100)</f>
        <v>-5.7142846823471265</v>
      </c>
      <c r="CH59" s="9">
        <f ca="1">IF(OR(INDIRECT(CONCATENATE("'2018-07 (Д)'!L",TEXT(MATCH($C59,'2018-07 (Д)'!$C$2:$C$100,0)+1,0)))="Н/Д",INDIRECT(CONCATENATE("'2018-06 (Д)'!L",TEXT(MATCH($C59,'2018-06 (Д)'!$C$2:$C$100,0)+1,0)))="Н/Д",AND(INDIRECT(CONCATENATE("'2018-07 (Д)'!L",TEXT(MATCH($C59,'2018-07 (Д)'!$C$2:$C$100,0)+1,0)))="Н/Д",INDIRECT(CONCATENATE("'2018-06 (Д)'!L",TEXT(MATCH($C59,'2018-06 (Д)'!$C$2:$C$100,0)+1,0))))),"Н/Д",((INDIRECT(CONCATENATE("'2018-07 (Д)'!L",TEXT(MATCH($C59,'2018-07 (Д)'!$C$2:$C$100,0)+1,0)))-INDIRECT(CONCATENATE("'2018-06 (Д)'!L",TEXT(MATCH($C59,'2018-06 (Д)'!$C$2:$C$100,0)+1,0))))/INDIRECT(CONCATENATE("'2018-06 (Д)'!L",TEXT(MATCH($C59,'2018-06 (Д)'!$C$2:$C$100,0)+1,0))))*100)</f>
        <v>-86.327454893453904</v>
      </c>
      <c r="CI59" s="9">
        <f ca="1">IF(OR(INDIRECT(CONCATENATE("'2018-08 (Д)'!L",TEXT(MATCH($C59,'2018-08 (Д)'!$C$2:$C$100,0)+1,0)))="Н/Д",INDIRECT(CONCATENATE("'2018-07 (Д)'!L",TEXT(MATCH($C59,'2018-07 (Д)'!$C$2:$C$100,0)+1,0)))="Н/Д",AND(INDIRECT(CONCATENATE("'2018-08 (Д)'!L",TEXT(MATCH($C59,'2018-08 (Д)'!$C$2:$C$100,0)+1,0)))="Н/Д",INDIRECT(CONCATENATE("'2018-07 (Д)'!L",TEXT(MATCH($C59,'2018-07 (Д)'!$C$2:$C$100,0)+1,0))))),"Н/Д",((INDIRECT(CONCATENATE("'2018-08 (Д)'!L",TEXT(MATCH($C59,'2018-08 (Д)'!$C$2:$C$100,0)+1,0)))-INDIRECT(CONCATENATE("'2018-07 (Д)'!L",TEXT(MATCH($C59,'2018-07 (Д)'!$C$2:$C$100,0)+1,0))))/INDIRECT(CONCATENATE("'2018-07 (Д)'!L",TEXT(MATCH($C59,'2018-07 (Д)'!$C$2:$C$100,0)+1,0))))*100)</f>
        <v>259.96731649939341</v>
      </c>
      <c r="CJ59" s="9">
        <f ca="1">IF(OR(INDIRECT(CONCATENATE("'2018-09 (Д)'!L",TEXT(MATCH($C59,'2018-09 (Д)'!$C$2:$C$100,0)+1,0)))="Н/Д",INDIRECT(CONCATENATE("'2018-08 (Д)'!L",TEXT(MATCH($C59,'2018-08 (Д)'!$C$2:$C$100,0)+1,0)))="Н/Д",AND(INDIRECT(CONCATENATE("'2018-09 (Д)'!L",TEXT(MATCH($C59,'2018-09 (Д)'!$C$2:$C$100,0)+1,0)))="Н/Д",INDIRECT(CONCATENATE("'2018-08 (Д)'!L",TEXT(MATCH($C59,'2018-08 (Д)'!$C$2:$C$100,0)+1,0))))),"Н/Д",((INDIRECT(CONCATENATE("'2018-09 (Д)'!L",TEXT(MATCH($C59,'2018-09 (Д)'!$C$2:$C$100,0)+1,0)))-INDIRECT(CONCATENATE("'2018-08 (Д)'!L",TEXT(MATCH($C59,'2018-08 (Д)'!$C$2:$C$100,0)+1,0))))/INDIRECT(CONCATENATE("'2018-08 (Д)'!L",TEXT(MATCH($C59,'2018-08 (Д)'!$C$2:$C$100,0)+1,0))))*100)</f>
        <v>54.722435775710608</v>
      </c>
      <c r="CK59" s="9">
        <f ca="1">IF(OR(INDIRECT(CONCATENATE("'2018-10 (Д)'!L",TEXT(MATCH($C59,'2018-10 (Д)'!$C$2:$C$100,0)+1,0)))="Н/Д",INDIRECT(CONCATENATE("'2018-09 (Д)'!L",TEXT(MATCH($C59,'2018-09 (Д)'!$C$2:$C$100,0)+1,0)))="Н/Д",AND(INDIRECT(CONCATENATE("'2018-10 (Д)'!L",TEXT(MATCH($C59,'2018-10 (Д)'!$C$2:$C$100,0)+1,0)))="Н/Д",INDIRECT(CONCATENATE("'2018-09 (Д)'!L",TEXT(MATCH($C59,'2018-09 (Д)'!$C$2:$C$100,0)+1,0))))),"Н/Д",((INDIRECT(CONCATENATE("'2018-10 (Д)'!L",TEXT(MATCH($C59,'2018-10 (Д)'!$C$2:$C$100,0)+1,0)))-INDIRECT(CONCATENATE("'2018-09 (Д)'!L",TEXT(MATCH($C59,'2018-09 (Д)'!$C$2:$C$100,0)+1,0))))/INDIRECT(CONCATENATE("'2018-09 (Д)'!L",TEXT(MATCH($C59,'2018-09 (Д)'!$C$2:$C$100,0)+1,0))))*100)</f>
        <v>-94.327077167094913</v>
      </c>
      <c r="CL59" s="9">
        <f ca="1">IF(OR(INDIRECT(CONCATENATE("'2018-11 (Д)'!L",TEXT(MATCH($C59,'2018-11 (Д)'!$C$2:$C$100,0)+1,0)))="Н/Д",INDIRECT(CONCATENATE("'2018-10 (Д)'!L",TEXT(MATCH($C59,'2018-10 (Д)'!$C$2:$C$100,0)+1,0)))="Н/Д",AND(INDIRECT(CONCATENATE("'2018-11 (Д)'!L",TEXT(MATCH($C59,'2018-11 (Д)'!$C$2:$C$100,0)+1,0)))="Н/Д",INDIRECT(CONCATENATE("'2018-10 (Д)'!L",TEXT(MATCH($C59,'2018-10 (Д)'!$C$2:$C$100,0)+1,0))))),"Н/Д",((INDIRECT(CONCATENATE("'2018-11 (Д)'!L",TEXT(MATCH($C59,'2018-11 (Д)'!$C$2:$C$100,0)+1,0)))-INDIRECT(CONCATENATE("'2018-10 (Д)'!L",TEXT(MATCH($C59,'2018-10 (Д)'!$C$2:$C$100,0)+1,0))))/INDIRECT(CONCATENATE("'2018-10 (Д)'!L",TEXT(MATCH($C59,'2018-10 (Д)'!$C$2:$C$100,0)+1,0))))*100)</f>
        <v>1338.1296749963331</v>
      </c>
      <c r="CM59" s="9">
        <f ca="1">IF(OR(INDIRECT(CONCATENATE("'2018-12 (Д)'!L",TEXT(MATCH($C59,'2018-12 (Д)'!$C$2:$C$100,0)+1,0)))="Н/Д",INDIRECT(CONCATENATE("'2018-11 (Д)'!L",TEXT(MATCH($C59,'2018-11 (Д)'!$C$2:$C$100,0)+1,0)))="Н/Д",AND(INDIRECT(CONCATENATE("'2018-12 (Д)'!L",TEXT(MATCH($C59,'2018-12 (Д)'!$C$2:$C$100,0)+1,0)))="Н/Д",INDIRECT(CONCATENATE("'2018-11 (Д)'!L",TEXT(MATCH($C59,'2018-11 (Д)'!$C$2:$C$100,0)+1,0))))),"Н/Д",((INDIRECT(CONCATENATE("'2018-12 (Д)'!L",TEXT(MATCH($C59,'2018-12 (Д)'!$C$2:$C$100,0)+1,0)))-INDIRECT(CONCATENATE("'2018-11 (Д)'!L",TEXT(MATCH($C59,'2018-11 (Д)'!$C$2:$C$100,0)+1,0))))/INDIRECT(CONCATENATE("'2018-11 (Д)'!L",TEXT(MATCH($C59,'2018-11 (Д)'!$C$2:$C$100,0)+1,0))))*100)</f>
        <v>67.383330755904936</v>
      </c>
      <c r="CN59" s="9"/>
      <c r="CO59" s="9">
        <f ca="1">IF(OR(INDIRECT(CONCATENATE("'2018-03 (Д)'!M",TEXT(MATCH($C59,'2018-03 (Д)'!$C$2:$C$100,0)+1,0)))="Н/Д",INDIRECT(CONCATENATE("'2018-02 (Д)'!M",TEXT(MATCH($C59,'2018-02 (Д)'!$C$2:$C$100,0)+1,0)))="Н/Д",AND(INDIRECT(CONCATENATE("'2018-03 (Д)'!M",TEXT(MATCH($C59,'2018-03 (Д)'!$C$2:$C$100,0)+1,0)))="Н/Д",INDIRECT(CONCATENATE("'2018-02 (Д)'!M",TEXT(MATCH($C59,'2018-02 (Д)'!$C$2:$C$100,0)+1,0))))),"Н/Д",((INDIRECT(CONCATENATE("'2018-03 (Д)'!M",TEXT(MATCH($C59,'2018-03 (Д)'!$C$2:$C$100,0)+1,0)))-INDIRECT(CONCATENATE("'2018-02 (Д)'!M",TEXT(MATCH($C59,'2018-02 (Д)'!$C$2:$C$100,0)+1,0))))/INDIRECT(CONCATENATE("'2018-02 (Д)'!M",TEXT(MATCH($C59,'2018-02 (Д)'!$C$2:$C$100,0)+1,0))))*100)</f>
        <v>105.74409509907213</v>
      </c>
      <c r="CP59" s="9">
        <f ca="1">IF(OR(INDIRECT(CONCATENATE("'2018-04 (Д)'!M",TEXT(MATCH($C59,'2018-04 (Д)'!$C$2:$C$100,0)+1,0)))="Н/Д",INDIRECT(CONCATENATE("'2018-03 (Д)'!M",TEXT(MATCH($C59,'2018-03 (Д)'!$C$2:$C$100,0)+1,0)))="Н/Д",AND(INDIRECT(CONCATENATE("'2018-04 (Д)'!M",TEXT(MATCH($C59,'2018-04 (Д)'!$C$2:$C$100,0)+1,0)))="Н/Д",INDIRECT(CONCATENATE("'2018-03 (Д)'!M",TEXT(MATCH($C59,'2018-03 (Д)'!$C$2:$C$100,0)+1,0))))),"Н/Д",((INDIRECT(CONCATENATE("'2018-04 (Д)'!M",TEXT(MATCH($C59,'2018-04 (Д)'!$C$2:$C$100,0)+1,0)))-INDIRECT(CONCATENATE("'2018-03 (Д)'!M",TEXT(MATCH($C59,'2018-03 (Д)'!$C$2:$C$100,0)+1,0))))/INDIRECT(CONCATENATE("'2018-03 (Д)'!M",TEXT(MATCH($C59,'2018-03 (Д)'!$C$2:$C$100,0)+1,0))))*100)</f>
        <v>-8.4899052088612663</v>
      </c>
      <c r="CQ59" s="9">
        <f ca="1">IF(OR(INDIRECT(CONCATENATE("'2018-05 (Д)'!M",TEXT(MATCH($C59,'2018-05 (Д)'!$C$2:$C$100,0)+1,0)))="Н/Д",INDIRECT(CONCATENATE("'2018-04 (Д)'!M",TEXT(MATCH($C59,'2018-04 (Д)'!$C$2:$C$100,0)+1,0)))="Н/Д",AND(INDIRECT(CONCATENATE("'2018-05 (Д)'!M",TEXT(MATCH($C59,'2018-05 (Д)'!$C$2:$C$100,0)+1,0)))="Н/Д",INDIRECT(CONCATENATE("'2018-04 (Д)'!M",TEXT(MATCH($C59,'2018-04 (Д)'!$C$2:$C$100,0)+1,0))))),"Н/Д",((INDIRECT(CONCATENATE("'2018-05 (Д)'!M",TEXT(MATCH($C59,'2018-05 (Д)'!$C$2:$C$100,0)+1,0)))-INDIRECT(CONCATENATE("'2018-04 (Д)'!M",TEXT(MATCH($C59,'2018-04 (Д)'!$C$2:$C$100,0)+1,0))))/INDIRECT(CONCATENATE("'2018-04 (Д)'!M",TEXT(MATCH($C59,'2018-04 (Д)'!$C$2:$C$100,0)+1,0))))*100)</f>
        <v>41.410805105873166</v>
      </c>
      <c r="CR59" s="9">
        <f ca="1">IF(OR(INDIRECT(CONCATENATE("'2018-06 (Д)'!M",TEXT(MATCH($C59,'2018-06 (Д)'!$C$2:$C$100,0)+1,0)))="Н/Д",INDIRECT(CONCATENATE("'2018-05 (Д)'!M",TEXT(MATCH($C59,'2018-05 (Д)'!$C$2:$C$100,0)+1,0)))="Н/Д",AND(INDIRECT(CONCATENATE("'2018-06 (Д)'!M",TEXT(MATCH($C59,'2018-06 (Д)'!$C$2:$C$100,0)+1,0)))="Н/Д",INDIRECT(CONCATENATE("'2018-05 (Д)'!M",TEXT(MATCH($C59,'2018-05 (Д)'!$C$2:$C$100,0)+1,0))))),"Н/Д",((INDIRECT(CONCATENATE("'2018-06 (Д)'!M",TEXT(MATCH($C59,'2018-06 (Д)'!$C$2:$C$100,0)+1,0)))-INDIRECT(CONCATENATE("'2018-05 (Д)'!M",TEXT(MATCH($C59,'2018-05 (Д)'!$C$2:$C$100,0)+1,0))))/INDIRECT(CONCATENATE("'2018-05 (Д)'!M",TEXT(MATCH($C59,'2018-05 (Д)'!$C$2:$C$100,0)+1,0))))*100)</f>
        <v>-12.896556139133613</v>
      </c>
      <c r="CS59" s="9">
        <f ca="1">IF(OR(INDIRECT(CONCATENATE("'2018-07 (Д)'!M",TEXT(MATCH($C59,'2018-07 (Д)'!$C$2:$C$100,0)+1,0)))="Н/Д",INDIRECT(CONCATENATE("'2018-06 (Д)'!M",TEXT(MATCH($C59,'2018-06 (Д)'!$C$2:$C$100,0)+1,0)))="Н/Д",AND(INDIRECT(CONCATENATE("'2018-07 (Д)'!M",TEXT(MATCH($C59,'2018-07 (Д)'!$C$2:$C$100,0)+1,0)))="Н/Д",INDIRECT(CONCATENATE("'2018-06 (Д)'!M",TEXT(MATCH($C59,'2018-06 (Д)'!$C$2:$C$100,0)+1,0))))),"Н/Д",((INDIRECT(CONCATENATE("'2018-07 (Д)'!M",TEXT(MATCH($C59,'2018-07 (Д)'!$C$2:$C$100,0)+1,0)))-INDIRECT(CONCATENATE("'2018-06 (Д)'!M",TEXT(MATCH($C59,'2018-06 (Д)'!$C$2:$C$100,0)+1,0))))/INDIRECT(CONCATENATE("'2018-06 (Д)'!M",TEXT(MATCH($C59,'2018-06 (Д)'!$C$2:$C$100,0)+1,0))))*100)</f>
        <v>2.7542954480478654</v>
      </c>
      <c r="CT59" s="9">
        <f ca="1">IF(OR(INDIRECT(CONCATENATE("'2018-08 (Д)'!M",TEXT(MATCH($C59,'2018-08 (Д)'!$C$2:$C$100,0)+1,0)))="Н/Д",INDIRECT(CONCATENATE("'2018-07 (Д)'!M",TEXT(MATCH($C59,'2018-07 (Д)'!$C$2:$C$100,0)+1,0)))="Н/Д",AND(INDIRECT(CONCATENATE("'2018-08 (Д)'!M",TEXT(MATCH($C59,'2018-08 (Д)'!$C$2:$C$100,0)+1,0)))="Н/Д",INDIRECT(CONCATENATE("'2018-07 (Д)'!M",TEXT(MATCH($C59,'2018-07 (Д)'!$C$2:$C$100,0)+1,0))))),"Н/Д",((INDIRECT(CONCATENATE("'2018-08 (Д)'!M",TEXT(MATCH($C59,'2018-08 (Д)'!$C$2:$C$100,0)+1,0)))-INDIRECT(CONCATENATE("'2018-07 (Д)'!M",TEXT(MATCH($C59,'2018-07 (Д)'!$C$2:$C$100,0)+1,0))))/INDIRECT(CONCATENATE("'2018-07 (Д)'!M",TEXT(MATCH($C59,'2018-07 (Д)'!$C$2:$C$100,0)+1,0))))*100)</f>
        <v>21.53550563430905</v>
      </c>
      <c r="CU59" s="9">
        <f ca="1">IF(OR(INDIRECT(CONCATENATE("'2018-09 (Д)'!M",TEXT(MATCH($C59,'2018-09 (Д)'!$C$2:$C$100,0)+1,0)))="Н/Д",INDIRECT(CONCATENATE("'2018-08 (Д)'!M",TEXT(MATCH($C59,'2018-08 (Д)'!$C$2:$C$100,0)+1,0)))="Н/Д",AND(INDIRECT(CONCATENATE("'2018-09 (Д)'!M",TEXT(MATCH($C59,'2018-09 (Д)'!$C$2:$C$100,0)+1,0)))="Н/Д",INDIRECT(CONCATENATE("'2018-08 (Д)'!M",TEXT(MATCH($C59,'2018-08 (Д)'!$C$2:$C$100,0)+1,0))))),"Н/Д",((INDIRECT(CONCATENATE("'2018-09 (Д)'!M",TEXT(MATCH($C59,'2018-09 (Д)'!$C$2:$C$100,0)+1,0)))-INDIRECT(CONCATENATE("'2018-08 (Д)'!M",TEXT(MATCH($C59,'2018-08 (Д)'!$C$2:$C$100,0)+1,0))))/INDIRECT(CONCATENATE("'2018-08 (Д)'!M",TEXT(MATCH($C59,'2018-08 (Д)'!$C$2:$C$100,0)+1,0))))*100)</f>
        <v>65.122784315589101</v>
      </c>
      <c r="CV59" s="9">
        <f ca="1">IF(OR(INDIRECT(CONCATENATE("'2018-10 (Д)'!M",TEXT(MATCH($C59,'2018-10 (Д)'!$C$2:$C$100,0)+1,0)))="Н/Д",INDIRECT(CONCATENATE("'2018-09 (Д)'!M",TEXT(MATCH($C59,'2018-09 (Д)'!$C$2:$C$100,0)+1,0)))="Н/Д",AND(INDIRECT(CONCATENATE("'2018-10 (Д)'!M",TEXT(MATCH($C59,'2018-10 (Д)'!$C$2:$C$100,0)+1,0)))="Н/Д",INDIRECT(CONCATENATE("'2018-09 (Д)'!M",TEXT(MATCH($C59,'2018-09 (Д)'!$C$2:$C$100,0)+1,0))))),"Н/Д",((INDIRECT(CONCATENATE("'2018-10 (Д)'!M",TEXT(MATCH($C59,'2018-10 (Д)'!$C$2:$C$100,0)+1,0)))-INDIRECT(CONCATENATE("'2018-09 (Д)'!M",TEXT(MATCH($C59,'2018-09 (Д)'!$C$2:$C$100,0)+1,0))))/INDIRECT(CONCATENATE("'2018-09 (Д)'!M",TEXT(MATCH($C59,'2018-09 (Д)'!$C$2:$C$100,0)+1,0))))*100)</f>
        <v>-22.90990236758735</v>
      </c>
      <c r="CW59" s="9">
        <f ca="1">IF(OR(INDIRECT(CONCATENATE("'2018-11 (Д)'!M",TEXT(MATCH($C59,'2018-11 (Д)'!$C$2:$C$100,0)+1,0)))="Н/Д",INDIRECT(CONCATENATE("'2018-10 (Д)'!M",TEXT(MATCH($C59,'2018-10 (Д)'!$C$2:$C$100,0)+1,0)))="Н/Д",AND(INDIRECT(CONCATENATE("'2018-11 (Д)'!M",TEXT(MATCH($C59,'2018-11 (Д)'!$C$2:$C$100,0)+1,0)))="Н/Д",INDIRECT(CONCATENATE("'2018-10 (Д)'!M",TEXT(MATCH($C59,'2018-10 (Д)'!$C$2:$C$100,0)+1,0))))),"Н/Д",((INDIRECT(CONCATENATE("'2018-11 (Д)'!M",TEXT(MATCH($C59,'2018-11 (Д)'!$C$2:$C$100,0)+1,0)))-INDIRECT(CONCATENATE("'2018-10 (Д)'!M",TEXT(MATCH($C59,'2018-10 (Д)'!$C$2:$C$100,0)+1,0))))/INDIRECT(CONCATENATE("'2018-10 (Д)'!M",TEXT(MATCH($C59,'2018-10 (Д)'!$C$2:$C$100,0)+1,0))))*100)</f>
        <v>88.067422624824573</v>
      </c>
      <c r="CX59" s="9">
        <f ca="1">IF(OR(INDIRECT(CONCATENATE("'2018-12 (Д)'!M",TEXT(MATCH($C59,'2018-12 (Д)'!$C$2:$C$100,0)+1,0)))="Н/Д",INDIRECT(CONCATENATE("'2018-11 (Д)'!M",TEXT(MATCH($C59,'2018-11 (Д)'!$C$2:$C$100,0)+1,0)))="Н/Д",AND(INDIRECT(CONCATENATE("'2018-12 (Д)'!M",TEXT(MATCH($C59,'2018-12 (Д)'!$C$2:$C$100,0)+1,0)))="Н/Д",INDIRECT(CONCATENATE("'2018-11 (Д)'!M",TEXT(MATCH($C59,'2018-11 (Д)'!$C$2:$C$100,0)+1,0))))),"Н/Д",((INDIRECT(CONCATENATE("'2018-12 (Д)'!M",TEXT(MATCH($C59,'2018-12 (Д)'!$C$2:$C$100,0)+1,0)))-INDIRECT(CONCATENATE("'2018-11 (Д)'!M",TEXT(MATCH($C59,'2018-11 (Д)'!$C$2:$C$100,0)+1,0))))/INDIRECT(CONCATENATE("'2018-11 (Д)'!M",TEXT(MATCH($C59,'2018-11 (Д)'!$C$2:$C$100,0)+1,0))))*100)</f>
        <v>-40.762796868989511</v>
      </c>
      <c r="CY59" s="9"/>
      <c r="CZ59" s="9">
        <f ca="1">IF(OR(INDIRECT(CONCATENATE("'2018-03 (Д)'!N",TEXT(MATCH($C59,'2018-03 (Д)'!$C$2:$C$100,0)+1,0)))="Н/Д",INDIRECT(CONCATENATE("'2018-02 (Д)'!N",TEXT(MATCH($C59,'2018-02 (Д)'!$C$2:$C$100,0)+1,0)))="Н/Д",AND(INDIRECT(CONCATENATE("'2018-03 (Д)'!N",TEXT(MATCH($C59,'2018-03 (Д)'!$C$2:$C$100,0)+1,0)))="Н/Д",INDIRECT(CONCATENATE("'2018-02 (Д)'!N",TEXT(MATCH($C59,'2018-02 (Д)'!$C$2:$C$100,0)+1,0))))),"Н/Д",((INDIRECT(CONCATENATE("'2018-03 (Д)'!N",TEXT(MATCH($C59,'2018-03 (Д)'!$C$2:$C$100,0)+1,0)))-INDIRECT(CONCATENATE("'2018-02 (Д)'!N",TEXT(MATCH($C59,'2018-02 (Д)'!$C$2:$C$100,0)+1,0))))/INDIRECT(CONCATENATE("'2018-02 (Д)'!N",TEXT(MATCH($C59,'2018-02 (Д)'!$C$2:$C$100,0)+1,0))))*100)</f>
        <v>133.58590342233049</v>
      </c>
      <c r="DA59" s="9">
        <f ca="1">IF(OR(INDIRECT(CONCATENATE("'2018-04 (Д)'!N",TEXT(MATCH($C59,'2018-04 (Д)'!$C$2:$C$100,0)+1,0)))="Н/Д",INDIRECT(CONCATENATE("'2018-03 (Д)'!N",TEXT(MATCH($C59,'2018-03 (Д)'!$C$2:$C$100,0)+1,0)))="Н/Д",AND(INDIRECT(CONCATENATE("'2018-04 (Д)'!N",TEXT(MATCH($C59,'2018-04 (Д)'!$C$2:$C$100,0)+1,0)))="Н/Д",INDIRECT(CONCATENATE("'2018-03 (Д)'!N",TEXT(MATCH($C59,'2018-03 (Д)'!$C$2:$C$100,0)+1,0))))),"Н/Д",((INDIRECT(CONCATENATE("'2018-04 (Д)'!N",TEXT(MATCH($C59,'2018-04 (Д)'!$C$2:$C$100,0)+1,0)))-INDIRECT(CONCATENATE("'2018-03 (Д)'!N",TEXT(MATCH($C59,'2018-03 (Д)'!$C$2:$C$100,0)+1,0))))/INDIRECT(CONCATENATE("'2018-03 (Д)'!N",TEXT(MATCH($C59,'2018-03 (Д)'!$C$2:$C$100,0)+1,0))))*100)</f>
        <v>58.724283864182865</v>
      </c>
      <c r="DB59" s="9">
        <f ca="1">IF(OR(INDIRECT(CONCATENATE("'2018-05 (Д)'!N",TEXT(MATCH($C59,'2018-05 (Д)'!$C$2:$C$100,0)+1,0)))="Н/Д",INDIRECT(CONCATENATE("'2018-04 (Д)'!N",TEXT(MATCH($C59,'2018-04 (Д)'!$C$2:$C$100,0)+1,0)))="Н/Д",AND(INDIRECT(CONCATENATE("'2018-05 (Д)'!N",TEXT(MATCH($C59,'2018-05 (Д)'!$C$2:$C$100,0)+1,0)))="Н/Д",INDIRECT(CONCATENATE("'2018-04 (Д)'!N",TEXT(MATCH($C59,'2018-04 (Д)'!$C$2:$C$100,0)+1,0))))),"Н/Д",((INDIRECT(CONCATENATE("'2018-05 (Д)'!N",TEXT(MATCH($C59,'2018-05 (Д)'!$C$2:$C$100,0)+1,0)))-INDIRECT(CONCATENATE("'2018-04 (Д)'!N",TEXT(MATCH($C59,'2018-04 (Д)'!$C$2:$C$100,0)+1,0))))/INDIRECT(CONCATENATE("'2018-04 (Д)'!N",TEXT(MATCH($C59,'2018-04 (Д)'!$C$2:$C$100,0)+1,0))))*100)</f>
        <v>48.877159934831148</v>
      </c>
      <c r="DC59" s="9">
        <f ca="1">IF(OR(INDIRECT(CONCATENATE("'2018-06 (Д)'!N",TEXT(MATCH($C59,'2018-06 (Д)'!$C$2:$C$100,0)+1,0)))="Н/Д",INDIRECT(CONCATENATE("'2018-05 (Д)'!N",TEXT(MATCH($C59,'2018-05 (Д)'!$C$2:$C$100,0)+1,0)))="Н/Д",AND(INDIRECT(CONCATENATE("'2018-06 (Д)'!N",TEXT(MATCH($C59,'2018-06 (Д)'!$C$2:$C$100,0)+1,0)))="Н/Д",INDIRECT(CONCATENATE("'2018-05 (Д)'!N",TEXT(MATCH($C59,'2018-05 (Д)'!$C$2:$C$100,0)+1,0))))),"Н/Д",((INDIRECT(CONCATENATE("'2018-06 (Д)'!N",TEXT(MATCH($C59,'2018-06 (Д)'!$C$2:$C$100,0)+1,0)))-INDIRECT(CONCATENATE("'2018-05 (Д)'!N",TEXT(MATCH($C59,'2018-05 (Д)'!$C$2:$C$100,0)+1,0))))/INDIRECT(CONCATENATE("'2018-05 (Д)'!N",TEXT(MATCH($C59,'2018-05 (Д)'!$C$2:$C$100,0)+1,0))))*100)</f>
        <v>25.597877185291505</v>
      </c>
      <c r="DD59" s="9">
        <f ca="1">IF(OR(INDIRECT(CONCATENATE("'2018-07 (Д)'!N",TEXT(MATCH($C59,'2018-07 (Д)'!$C$2:$C$100,0)+1,0)))="Н/Д",INDIRECT(CONCATENATE("'2018-06 (Д)'!N",TEXT(MATCH($C59,'2018-06 (Д)'!$C$2:$C$100,0)+1,0)))="Н/Д",AND(INDIRECT(CONCATENATE("'2018-07 (Д)'!N",TEXT(MATCH($C59,'2018-07 (Д)'!$C$2:$C$100,0)+1,0)))="Н/Д",INDIRECT(CONCATENATE("'2018-06 (Д)'!N",TEXT(MATCH($C59,'2018-06 (Д)'!$C$2:$C$100,0)+1,0))))),"Н/Д",((INDIRECT(CONCATENATE("'2018-07 (Д)'!N",TEXT(MATCH($C59,'2018-07 (Д)'!$C$2:$C$100,0)+1,0)))-INDIRECT(CONCATENATE("'2018-06 (Д)'!N",TEXT(MATCH($C59,'2018-06 (Д)'!$C$2:$C$100,0)+1,0))))/INDIRECT(CONCATENATE("'2018-06 (Д)'!N",TEXT(MATCH($C59,'2018-06 (Д)'!$C$2:$C$100,0)+1,0))))*100)</f>
        <v>19.180486104202394</v>
      </c>
      <c r="DE59" s="9">
        <f ca="1">IF(OR(INDIRECT(CONCATENATE("'2018-08 (Д)'!N",TEXT(MATCH($C59,'2018-08 (Д)'!$C$2:$C$100,0)+1,0)))="Н/Д",INDIRECT(CONCATENATE("'2018-07 (Д)'!N",TEXT(MATCH($C59,'2018-07 (Д)'!$C$2:$C$100,0)+1,0)))="Н/Д",AND(INDIRECT(CONCATENATE("'2018-08 (Д)'!N",TEXT(MATCH($C59,'2018-08 (Д)'!$C$2:$C$100,0)+1,0)))="Н/Д",INDIRECT(CONCATENATE("'2018-07 (Д)'!N",TEXT(MATCH($C59,'2018-07 (Д)'!$C$2:$C$100,0)+1,0))))),"Н/Д",((INDIRECT(CONCATENATE("'2018-08 (Д)'!N",TEXT(MATCH($C59,'2018-08 (Д)'!$C$2:$C$100,0)+1,0)))-INDIRECT(CONCATENATE("'2018-07 (Д)'!N",TEXT(MATCH($C59,'2018-07 (Д)'!$C$2:$C$100,0)+1,0))))/INDIRECT(CONCATENATE("'2018-07 (Д)'!N",TEXT(MATCH($C59,'2018-07 (Д)'!$C$2:$C$100,0)+1,0))))*100)</f>
        <v>16.237570596991471</v>
      </c>
      <c r="DF59" s="9">
        <f ca="1">IF(OR(INDIRECT(CONCATENATE("'2018-09 (Д)'!N",TEXT(MATCH($C59,'2018-09 (Д)'!$C$2:$C$100,0)+1,0)))="Н/Д",INDIRECT(CONCATENATE("'2018-08 (Д)'!N",TEXT(MATCH($C59,'2018-08 (Д)'!$C$2:$C$100,0)+1,0)))="Н/Д",AND(INDIRECT(CONCATENATE("'2018-09 (Д)'!N",TEXT(MATCH($C59,'2018-09 (Д)'!$C$2:$C$100,0)+1,0)))="Н/Д",INDIRECT(CONCATENATE("'2018-08 (Д)'!N",TEXT(MATCH($C59,'2018-08 (Д)'!$C$2:$C$100,0)+1,0))))),"Н/Д",((INDIRECT(CONCATENATE("'2018-09 (Д)'!N",TEXT(MATCH($C59,'2018-09 (Д)'!$C$2:$C$100,0)+1,0)))-INDIRECT(CONCATENATE("'2018-08 (Д)'!N",TEXT(MATCH($C59,'2018-08 (Д)'!$C$2:$C$100,0)+1,0))))/INDIRECT(CONCATENATE("'2018-08 (Д)'!N",TEXT(MATCH($C59,'2018-08 (Д)'!$C$2:$C$100,0)+1,0))))*100)</f>
        <v>15.540000907110057</v>
      </c>
      <c r="DG59" s="9">
        <f ca="1">IF(OR(INDIRECT(CONCATENATE("'2018-10 (Д)'!N",TEXT(MATCH($C59,'2018-10 (Д)'!$C$2:$C$100,0)+1,0)))="Н/Д",INDIRECT(CONCATENATE("'2018-09 (Д)'!N",TEXT(MATCH($C59,'2018-09 (Д)'!$C$2:$C$100,0)+1,0)))="Н/Д",AND(INDIRECT(CONCATENATE("'2018-10 (Д)'!N",TEXT(MATCH($C59,'2018-10 (Д)'!$C$2:$C$100,0)+1,0)))="Н/Д",INDIRECT(CONCATENATE("'2018-09 (Д)'!N",TEXT(MATCH($C59,'2018-09 (Д)'!$C$2:$C$100,0)+1,0))))),"Н/Д",((INDIRECT(CONCATENATE("'2018-10 (Д)'!N",TEXT(MATCH($C59,'2018-10 (Д)'!$C$2:$C$100,0)+1,0)))-INDIRECT(CONCATENATE("'2018-09 (Д)'!N",TEXT(MATCH($C59,'2018-09 (Д)'!$C$2:$C$100,0)+1,0))))/INDIRECT(CONCATENATE("'2018-09 (Д)'!N",TEXT(MATCH($C59,'2018-09 (Д)'!$C$2:$C$100,0)+1,0))))*100)</f>
        <v>9.8878888320690201</v>
      </c>
      <c r="DH59" s="9">
        <f ca="1">IF(OR(INDIRECT(CONCATENATE("'2018-11 (Д)'!N",TEXT(MATCH($C59,'2018-11 (Д)'!$C$2:$C$100,0)+1,0)))="Н/Д",INDIRECT(CONCATENATE("'2018-10 (Д)'!N",TEXT(MATCH($C59,'2018-10 (Д)'!$C$2:$C$100,0)+1,0)))="Н/Д",AND(INDIRECT(CONCATENATE("'2018-11 (Д)'!N",TEXT(MATCH($C59,'2018-11 (Д)'!$C$2:$C$100,0)+1,0)))="Н/Д",INDIRECT(CONCATENATE("'2018-10 (Д)'!N",TEXT(MATCH($C59,'2018-10 (Д)'!$C$2:$C$100,0)+1,0))))),"Н/Д",((INDIRECT(CONCATENATE("'2018-11 (Д)'!N",TEXT(MATCH($C59,'2018-11 (Д)'!$C$2:$C$100,0)+1,0)))-INDIRECT(CONCATENATE("'2018-10 (Д)'!N",TEXT(MATCH($C59,'2018-10 (Д)'!$C$2:$C$100,0)+1,0))))/INDIRECT(CONCATENATE("'2018-10 (Д)'!N",TEXT(MATCH($C59,'2018-10 (Д)'!$C$2:$C$100,0)+1,0))))*100)</f>
        <v>12.120905469142674</v>
      </c>
      <c r="DI59" s="9">
        <f ca="1">IF(OR(INDIRECT(CONCATENATE("'2018-12 (Д)'!N",TEXT(MATCH($C59,'2018-12 (Д)'!$C$2:$C$100,0)+1,0)))="Н/Д",INDIRECT(CONCATENATE("'2018-11 (Д)'!N",TEXT(MATCH($C59,'2018-11 (Д)'!$C$2:$C$100,0)+1,0)))="Н/Д",AND(INDIRECT(CONCATENATE("'2018-12 (Д)'!N",TEXT(MATCH($C59,'2018-12 (Д)'!$C$2:$C$100,0)+1,0)))="Н/Д",INDIRECT(CONCATENATE("'2018-11 (Д)'!N",TEXT(MATCH($C59,'2018-11 (Д)'!$C$2:$C$100,0)+1,0))))),"Н/Д",((INDIRECT(CONCATENATE("'2018-12 (Д)'!N",TEXT(MATCH($C59,'2018-12 (Д)'!$C$2:$C$100,0)+1,0)))-INDIRECT(CONCATENATE("'2018-11 (Д)'!N",TEXT(MATCH($C59,'2018-11 (Д)'!$C$2:$C$100,0)+1,0))))/INDIRECT(CONCATENATE("'2018-11 (Д)'!N",TEXT(MATCH($C59,'2018-11 (Д)'!$C$2:$C$100,0)+1,0))))*100)</f>
        <v>10.36771067428122</v>
      </c>
      <c r="DJ59" s="9"/>
      <c r="DK59" s="9">
        <f ca="1">IF(OR(INDIRECT(CONCATENATE("'2018-03 (Д)'!O",TEXT(MATCH($C59,'2018-03 (Д)'!$C$2:$C$100,0)+1,0)))="Н/Д",INDIRECT(CONCATENATE("'2018-02 (Д)'!O",TEXT(MATCH($C59,'2018-02 (Д)'!$C$2:$C$100,0)+1,0)))="Н/Д",AND(INDIRECT(CONCATENATE("'2018-03 (Д)'!O",TEXT(MATCH($C59,'2018-03 (Д)'!$C$2:$C$100,0)+1,0)))="Н/Д",INDIRECT(CONCATENATE("'2018-02 (Д)'!O",TEXT(MATCH($C59,'2018-02 (Д)'!$C$2:$C$100,0)+1,0))))),"Н/Д",((INDIRECT(CONCATENATE("'2018-03 (Д)'!O",TEXT(MATCH($C59,'2018-03 (Д)'!$C$2:$C$100,0)+1,0)))-INDIRECT(CONCATENATE("'2018-02 (Д)'!O",TEXT(MATCH($C59,'2018-02 (Д)'!$C$2:$C$100,0)+1,0))))/INDIRECT(CONCATENATE("'2018-02 (Д)'!O",TEXT(MATCH($C59,'2018-02 (Д)'!$C$2:$C$100,0)+1,0))))*100)</f>
        <v>528.55536688797463</v>
      </c>
      <c r="DL59" s="9">
        <f ca="1">IF(OR(INDIRECT(CONCATENATE("'2018-04 (Д)'!O",TEXT(MATCH($C59,'2018-04 (Д)'!$C$2:$C$100,0)+1,0)))="Н/Д",INDIRECT(CONCATENATE("'2018-03 (Д)'!O",TEXT(MATCH($C59,'2018-03 (Д)'!$C$2:$C$100,0)+1,0)))="Н/Д",AND(INDIRECT(CONCATENATE("'2018-04 (Д)'!O",TEXT(MATCH($C59,'2018-04 (Д)'!$C$2:$C$100,0)+1,0)))="Н/Д",INDIRECT(CONCATENATE("'2018-03 (Д)'!O",TEXT(MATCH($C59,'2018-03 (Д)'!$C$2:$C$100,0)+1,0))))),"Н/Д",((INDIRECT(CONCATENATE("'2018-04 (Д)'!O",TEXT(MATCH($C59,'2018-04 (Д)'!$C$2:$C$100,0)+1,0)))-INDIRECT(CONCATENATE("'2018-03 (Д)'!O",TEXT(MATCH($C59,'2018-03 (Д)'!$C$2:$C$100,0)+1,0))))/INDIRECT(CONCATENATE("'2018-03 (Д)'!O",TEXT(MATCH($C59,'2018-03 (Д)'!$C$2:$C$100,0)+1,0))))*100)</f>
        <v>1809.2404121608172</v>
      </c>
      <c r="DM59" s="9">
        <f ca="1">IF(OR(INDIRECT(CONCATENATE("'2018-05 (Д)'!O",TEXT(MATCH($C59,'2018-05 (Д)'!$C$2:$C$100,0)+1,0)))="Н/Д",INDIRECT(CONCATENATE("'2018-04 (Д)'!O",TEXT(MATCH($C59,'2018-04 (Д)'!$C$2:$C$100,0)+1,0)))="Н/Д",AND(INDIRECT(CONCATENATE("'2018-05 (Д)'!O",TEXT(MATCH($C59,'2018-05 (Д)'!$C$2:$C$100,0)+1,0)))="Н/Д",INDIRECT(CONCATENATE("'2018-04 (Д)'!O",TEXT(MATCH($C59,'2018-04 (Д)'!$C$2:$C$100,0)+1,0))))),"Н/Д",((INDIRECT(CONCATENATE("'2018-05 (Д)'!O",TEXT(MATCH($C59,'2018-05 (Д)'!$C$2:$C$100,0)+1,0)))-INDIRECT(CONCATENATE("'2018-04 (Д)'!O",TEXT(MATCH($C59,'2018-04 (Д)'!$C$2:$C$100,0)+1,0))))/INDIRECT(CONCATENATE("'2018-04 (Д)'!O",TEXT(MATCH($C59,'2018-04 (Д)'!$C$2:$C$100,0)+1,0))))*100)</f>
        <v>-84.382946381804544</v>
      </c>
      <c r="DN59" s="9">
        <f ca="1">IF(OR(INDIRECT(CONCATENATE("'2018-06 (Д)'!O",TEXT(MATCH($C59,'2018-06 (Д)'!$C$2:$C$100,0)+1,0)))="Н/Д",INDIRECT(CONCATENATE("'2018-05 (Д)'!O",TEXT(MATCH($C59,'2018-05 (Д)'!$C$2:$C$100,0)+1,0)))="Н/Д",AND(INDIRECT(CONCATENATE("'2018-06 (Д)'!O",TEXT(MATCH($C59,'2018-06 (Д)'!$C$2:$C$100,0)+1,0)))="Н/Д",INDIRECT(CONCATENATE("'2018-05 (Д)'!O",TEXT(MATCH($C59,'2018-05 (Д)'!$C$2:$C$100,0)+1,0))))),"Н/Д",((INDIRECT(CONCATENATE("'2018-06 (Д)'!O",TEXT(MATCH($C59,'2018-06 (Д)'!$C$2:$C$100,0)+1,0)))-INDIRECT(CONCATENATE("'2018-05 (Д)'!O",TEXT(MATCH($C59,'2018-05 (Д)'!$C$2:$C$100,0)+1,0))))/INDIRECT(CONCATENATE("'2018-05 (Д)'!O",TEXT(MATCH($C59,'2018-05 (Д)'!$C$2:$C$100,0)+1,0))))*100)</f>
        <v>-41.866986495418644</v>
      </c>
      <c r="DO59" s="9">
        <f ca="1">IF(OR(INDIRECT(CONCATENATE("'2018-07 (Д)'!O",TEXT(MATCH($C59,'2018-07 (Д)'!$C$2:$C$100,0)+1,0)))="Н/Д",INDIRECT(CONCATENATE("'2018-06 (Д)'!O",TEXT(MATCH($C59,'2018-06 (Д)'!$C$2:$C$100,0)+1,0)))="Н/Д",AND(INDIRECT(CONCATENATE("'2018-07 (Д)'!O",TEXT(MATCH($C59,'2018-07 (Д)'!$C$2:$C$100,0)+1,0)))="Н/Д",INDIRECT(CONCATENATE("'2018-06 (Д)'!O",TEXT(MATCH($C59,'2018-06 (Д)'!$C$2:$C$100,0)+1,0))))),"Н/Д",((INDIRECT(CONCATENATE("'2018-07 (Д)'!O",TEXT(MATCH($C59,'2018-07 (Д)'!$C$2:$C$100,0)+1,0)))-INDIRECT(CONCATENATE("'2018-06 (Д)'!O",TEXT(MATCH($C59,'2018-06 (Д)'!$C$2:$C$100,0)+1,0))))/INDIRECT(CONCATENATE("'2018-06 (Д)'!O",TEXT(MATCH($C59,'2018-06 (Д)'!$C$2:$C$100,0)+1,0))))*100)</f>
        <v>-60.474437151630511</v>
      </c>
      <c r="DP59" s="9">
        <f ca="1">IF(OR(INDIRECT(CONCATENATE("'2018-08 (Д)'!O",TEXT(MATCH($C59,'2018-08 (Д)'!$C$2:$C$100,0)+1,0)))="Н/Д",INDIRECT(CONCATENATE("'2018-07 (Д)'!O",TEXT(MATCH($C59,'2018-07 (Д)'!$C$2:$C$100,0)+1,0)))="Н/Д",AND(INDIRECT(CONCATENATE("'2018-08 (Д)'!O",TEXT(MATCH($C59,'2018-08 (Д)'!$C$2:$C$100,0)+1,0)))="Н/Д",INDIRECT(CONCATENATE("'2018-07 (Д)'!O",TEXT(MATCH($C59,'2018-07 (Д)'!$C$2:$C$100,0)+1,0))))),"Н/Д",((INDIRECT(CONCATENATE("'2018-08 (Д)'!O",TEXT(MATCH($C59,'2018-08 (Д)'!$C$2:$C$100,0)+1,0)))-INDIRECT(CONCATENATE("'2018-07 (Д)'!O",TEXT(MATCH($C59,'2018-07 (Д)'!$C$2:$C$100,0)+1,0))))/INDIRECT(CONCATENATE("'2018-07 (Д)'!O",TEXT(MATCH($C59,'2018-07 (Д)'!$C$2:$C$100,0)+1,0))))*100)</f>
        <v>62.693036881524854</v>
      </c>
      <c r="DQ59" s="9">
        <f ca="1">IF(OR(INDIRECT(CONCATENATE("'2018-09 (Д)'!O",TEXT(MATCH($C59,'2018-09 (Д)'!$C$2:$C$100,0)+1,0)))="Н/Д",INDIRECT(CONCATENATE("'2018-08 (Д)'!O",TEXT(MATCH($C59,'2018-08 (Д)'!$C$2:$C$100,0)+1,0)))="Н/Д",AND(INDIRECT(CONCATENATE("'2018-09 (Д)'!O",TEXT(MATCH($C59,'2018-09 (Д)'!$C$2:$C$100,0)+1,0)))="Н/Д",INDIRECT(CONCATENATE("'2018-08 (Д)'!O",TEXT(MATCH($C59,'2018-08 (Д)'!$C$2:$C$100,0)+1,0))))),"Н/Д",((INDIRECT(CONCATENATE("'2018-09 (Д)'!O",TEXT(MATCH($C59,'2018-09 (Д)'!$C$2:$C$100,0)+1,0)))-INDIRECT(CONCATENATE("'2018-08 (Д)'!O",TEXT(MATCH($C59,'2018-08 (Д)'!$C$2:$C$100,0)+1,0))))/INDIRECT(CONCATENATE("'2018-08 (Д)'!O",TEXT(MATCH($C59,'2018-08 (Д)'!$C$2:$C$100,0)+1,0))))*100)</f>
        <v>-52.674163054879287</v>
      </c>
      <c r="DR59" s="9">
        <f ca="1">IF(OR(INDIRECT(CONCATENATE("'2018-10 (Д)'!O",TEXT(MATCH($C59,'2018-10 (Д)'!$C$2:$C$100,0)+1,0)))="Н/Д",INDIRECT(CONCATENATE("'2018-09 (Д)'!O",TEXT(MATCH($C59,'2018-09 (Д)'!$C$2:$C$100,0)+1,0)))="Н/Д",AND(INDIRECT(CONCATENATE("'2018-10 (Д)'!O",TEXT(MATCH($C59,'2018-10 (Д)'!$C$2:$C$100,0)+1,0)))="Н/Д",INDIRECT(CONCATENATE("'2018-09 (Д)'!O",TEXT(MATCH($C59,'2018-09 (Д)'!$C$2:$C$100,0)+1,0))))),"Н/Д",((INDIRECT(CONCATENATE("'2018-10 (Д)'!O",TEXT(MATCH($C59,'2018-10 (Д)'!$C$2:$C$100,0)+1,0)))-INDIRECT(CONCATENATE("'2018-09 (Д)'!O",TEXT(MATCH($C59,'2018-09 (Д)'!$C$2:$C$100,0)+1,0))))/INDIRECT(CONCATENATE("'2018-09 (Д)'!O",TEXT(MATCH($C59,'2018-09 (Д)'!$C$2:$C$100,0)+1,0))))*100)</f>
        <v>-54.773634284818726</v>
      </c>
      <c r="DS59" s="9">
        <f ca="1">IF(OR(INDIRECT(CONCATENATE("'2018-11 (Д)'!O",TEXT(MATCH($C59,'2018-11 (Д)'!$C$2:$C$100,0)+1,0)))="Н/Д",INDIRECT(CONCATENATE("'2018-10 (Д)'!O",TEXT(MATCH($C59,'2018-10 (Д)'!$C$2:$C$100,0)+1,0)))="Н/Д",AND(INDIRECT(CONCATENATE("'2018-11 (Д)'!O",TEXT(MATCH($C59,'2018-11 (Д)'!$C$2:$C$100,0)+1,0)))="Н/Д",INDIRECT(CONCATENATE("'2018-10 (Д)'!O",TEXT(MATCH($C59,'2018-10 (Д)'!$C$2:$C$100,0)+1,0))))),"Н/Д",((INDIRECT(CONCATENATE("'2018-11 (Д)'!O",TEXT(MATCH($C59,'2018-11 (Д)'!$C$2:$C$100,0)+1,0)))-INDIRECT(CONCATENATE("'2018-10 (Д)'!O",TEXT(MATCH($C59,'2018-10 (Д)'!$C$2:$C$100,0)+1,0))))/INDIRECT(CONCATENATE("'2018-10 (Д)'!O",TEXT(MATCH($C59,'2018-10 (Д)'!$C$2:$C$100,0)+1,0))))*100)</f>
        <v>837.82821505605648</v>
      </c>
      <c r="DT59" s="9">
        <f ca="1">IF(OR(INDIRECT(CONCATENATE("'2018-12 (Д)'!O",TEXT(MATCH($C59,'2018-12 (Д)'!$C$2:$C$100,0)+1,0)))="Н/Д",INDIRECT(CONCATENATE("'2018-11 (Д)'!O",TEXT(MATCH($C59,'2018-11 (Д)'!$C$2:$C$100,0)+1,0)))="Н/Д",AND(INDIRECT(CONCATENATE("'2018-12 (Д)'!O",TEXT(MATCH($C59,'2018-12 (Д)'!$C$2:$C$100,0)+1,0)))="Н/Д",INDIRECT(CONCATENATE("'2018-11 (Д)'!O",TEXT(MATCH($C59,'2018-11 (Д)'!$C$2:$C$100,0)+1,0))))),"Н/Д",((INDIRECT(CONCATENATE("'2018-12 (Д)'!O",TEXT(MATCH($C59,'2018-12 (Д)'!$C$2:$C$100,0)+1,0)))-INDIRECT(CONCATENATE("'2018-11 (Д)'!O",TEXT(MATCH($C59,'2018-11 (Д)'!$C$2:$C$100,0)+1,0))))/INDIRECT(CONCATENATE("'2018-11 (Д)'!O",TEXT(MATCH($C59,'2018-11 (Д)'!$C$2:$C$100,0)+1,0))))*100)</f>
        <v>-54.166186642439143</v>
      </c>
      <c r="DU59" s="9"/>
      <c r="DV59" s="9">
        <f ca="1">IF(OR(INDIRECT(CONCATENATE("'2018-03 (Д)'!P",TEXT(MATCH($C59,'2018-03 (Д)'!$C$2:$C$100,0)+1,0)))="Н/Д",INDIRECT(CONCATENATE("'2018-02 (Д)'!P",TEXT(MATCH($C59,'2018-02 (Д)'!$C$2:$C$100,0)+1,0)))="Н/Д",AND(INDIRECT(CONCATENATE("'2018-03 (Д)'!P",TEXT(MATCH($C59,'2018-03 (Д)'!$C$2:$C$100,0)+1,0)))="Н/Д",INDIRECT(CONCATENATE("'2018-02 (Д)'!P",TEXT(MATCH($C59,'2018-02 (Д)'!$C$2:$C$100,0)+1,0))))),"Н/Д",((INDIRECT(CONCATENATE("'2018-03 (Д)'!P",TEXT(MATCH($C59,'2018-03 (Д)'!$C$2:$C$100,0)+1,0)))-INDIRECT(CONCATENATE("'2018-02 (Д)'!P",TEXT(MATCH($C59,'2018-02 (Д)'!$C$2:$C$100,0)+1,0))))/INDIRECT(CONCATENATE("'2018-02 (Д)'!P",TEXT(MATCH($C59,'2018-02 (Д)'!$C$2:$C$100,0)+1,0))))*100)</f>
        <v>270.5752172509022</v>
      </c>
      <c r="DW59" s="9">
        <f ca="1">IF(OR(INDIRECT(CONCATENATE("'2018-04 (Д)'!P",TEXT(MATCH($C59,'2018-04 (Д)'!$C$2:$C$100,0)+1,0)))="Н/Д",INDIRECT(CONCATENATE("'2018-03 (Д)'!P",TEXT(MATCH($C59,'2018-03 (Д)'!$C$2:$C$100,0)+1,0)))="Н/Д",AND(INDIRECT(CONCATENATE("'2018-04 (Д)'!P",TEXT(MATCH($C59,'2018-04 (Д)'!$C$2:$C$100,0)+1,0)))="Н/Д",INDIRECT(CONCATENATE("'2018-03 (Д)'!P",TEXT(MATCH($C59,'2018-03 (Д)'!$C$2:$C$100,0)+1,0))))),"Н/Д",((INDIRECT(CONCATENATE("'2018-04 (Д)'!P",TEXT(MATCH($C59,'2018-04 (Д)'!$C$2:$C$100,0)+1,0)))-INDIRECT(CONCATENATE("'2018-03 (Д)'!P",TEXT(MATCH($C59,'2018-03 (Д)'!$C$2:$C$100,0)+1,0))))/INDIRECT(CONCATENATE("'2018-03 (Д)'!P",TEXT(MATCH($C59,'2018-03 (Д)'!$C$2:$C$100,0)+1,0))))*100)</f>
        <v>-57.786393639981185</v>
      </c>
      <c r="DX59" s="9">
        <f ca="1">IF(OR(INDIRECT(CONCATENATE("'2018-05 (Д)'!P",TEXT(MATCH($C59,'2018-05 (Д)'!$C$2:$C$100,0)+1,0)))="Н/Д",INDIRECT(CONCATENATE("'2018-04 (Д)'!P",TEXT(MATCH($C59,'2018-04 (Д)'!$C$2:$C$100,0)+1,0)))="Н/Д",AND(INDIRECT(CONCATENATE("'2018-05 (Д)'!P",TEXT(MATCH($C59,'2018-05 (Д)'!$C$2:$C$100,0)+1,0)))="Н/Д",INDIRECT(CONCATENATE("'2018-04 (Д)'!P",TEXT(MATCH($C59,'2018-04 (Д)'!$C$2:$C$100,0)+1,0))))),"Н/Д",((INDIRECT(CONCATENATE("'2018-05 (Д)'!P",TEXT(MATCH($C59,'2018-05 (Д)'!$C$2:$C$100,0)+1,0)))-INDIRECT(CONCATENATE("'2018-04 (Д)'!P",TEXT(MATCH($C59,'2018-04 (Д)'!$C$2:$C$100,0)+1,0))))/INDIRECT(CONCATENATE("'2018-04 (Д)'!P",TEXT(MATCH($C59,'2018-04 (Д)'!$C$2:$C$100,0)+1,0))))*100)</f>
        <v>39.498196009320296</v>
      </c>
      <c r="DY59" s="9">
        <f ca="1">IF(OR(INDIRECT(CONCATENATE("'2018-06 (Д)'!P",TEXT(MATCH($C59,'2018-06 (Д)'!$C$2:$C$100,0)+1,0)))="Н/Д",INDIRECT(CONCATENATE("'2018-05 (Д)'!P",TEXT(MATCH($C59,'2018-05 (Д)'!$C$2:$C$100,0)+1,0)))="Н/Д",AND(INDIRECT(CONCATENATE("'2018-06 (Д)'!P",TEXT(MATCH($C59,'2018-06 (Д)'!$C$2:$C$100,0)+1,0)))="Н/Д",INDIRECT(CONCATENATE("'2018-05 (Д)'!P",TEXT(MATCH($C59,'2018-05 (Д)'!$C$2:$C$100,0)+1,0))))),"Н/Д",((INDIRECT(CONCATENATE("'2018-06 (Д)'!P",TEXT(MATCH($C59,'2018-06 (Д)'!$C$2:$C$100,0)+1,0)))-INDIRECT(CONCATENATE("'2018-05 (Д)'!P",TEXT(MATCH($C59,'2018-05 (Д)'!$C$2:$C$100,0)+1,0))))/INDIRECT(CONCATENATE("'2018-05 (Д)'!P",TEXT(MATCH($C59,'2018-05 (Д)'!$C$2:$C$100,0)+1,0))))*100)</f>
        <v>59.121258647912711</v>
      </c>
      <c r="DZ59" s="9">
        <f ca="1">IF(OR(INDIRECT(CONCATENATE("'2018-07 (Д)'!P",TEXT(MATCH($C59,'2018-07 (Д)'!$C$2:$C$100,0)+1,0)))="Н/Д",INDIRECT(CONCATENATE("'2018-06 (Д)'!P",TEXT(MATCH($C59,'2018-06 (Д)'!$C$2:$C$100,0)+1,0)))="Н/Д",AND(INDIRECT(CONCATENATE("'2018-07 (Д)'!P",TEXT(MATCH($C59,'2018-07 (Д)'!$C$2:$C$100,0)+1,0)))="Н/Д",INDIRECT(CONCATENATE("'2018-06 (Д)'!P",TEXT(MATCH($C59,'2018-06 (Д)'!$C$2:$C$100,0)+1,0))))),"Н/Д",((INDIRECT(CONCATENATE("'2018-07 (Д)'!P",TEXT(MATCH($C59,'2018-07 (Д)'!$C$2:$C$100,0)+1,0)))-INDIRECT(CONCATENATE("'2018-06 (Д)'!P",TEXT(MATCH($C59,'2018-06 (Д)'!$C$2:$C$100,0)+1,0))))/INDIRECT(CONCATENATE("'2018-06 (Д)'!P",TEXT(MATCH($C59,'2018-06 (Д)'!$C$2:$C$100,0)+1,0))))*100)</f>
        <v>-14.579229688884224</v>
      </c>
      <c r="EA59" s="9">
        <f ca="1">IF(OR(INDIRECT(CONCATENATE("'2018-08 (Д)'!P",TEXT(MATCH($C59,'2018-08 (Д)'!$C$2:$C$100,0)+1,0)))="Н/Д",INDIRECT(CONCATENATE("'2018-07 (Д)'!P",TEXT(MATCH($C59,'2018-07 (Д)'!$C$2:$C$100,0)+1,0)))="Н/Д",AND(INDIRECT(CONCATENATE("'2018-08 (Д)'!P",TEXT(MATCH($C59,'2018-08 (Д)'!$C$2:$C$100,0)+1,0)))="Н/Д",INDIRECT(CONCATENATE("'2018-07 (Д)'!P",TEXT(MATCH($C59,'2018-07 (Д)'!$C$2:$C$100,0)+1,0))))),"Н/Д",((INDIRECT(CONCATENATE("'2018-08 (Д)'!P",TEXT(MATCH($C59,'2018-08 (Д)'!$C$2:$C$100,0)+1,0)))-INDIRECT(CONCATENATE("'2018-07 (Д)'!P",TEXT(MATCH($C59,'2018-07 (Д)'!$C$2:$C$100,0)+1,0))))/INDIRECT(CONCATENATE("'2018-07 (Д)'!P",TEXT(MATCH($C59,'2018-07 (Д)'!$C$2:$C$100,0)+1,0))))*100)</f>
        <v>9.4512369130940357</v>
      </c>
      <c r="EB59" s="9">
        <f ca="1">IF(OR(INDIRECT(CONCATENATE("'2018-09 (Д)'!P",TEXT(MATCH($C59,'2018-09 (Д)'!$C$2:$C$100,0)+1,0)))="Н/Д",INDIRECT(CONCATENATE("'2018-08 (Д)'!P",TEXT(MATCH($C59,'2018-08 (Д)'!$C$2:$C$100,0)+1,0)))="Н/Д",AND(INDIRECT(CONCATENATE("'2018-09 (Д)'!P",TEXT(MATCH($C59,'2018-09 (Д)'!$C$2:$C$100,0)+1,0)))="Н/Д",INDIRECT(CONCATENATE("'2018-08 (Д)'!P",TEXT(MATCH($C59,'2018-08 (Д)'!$C$2:$C$100,0)+1,0))))),"Н/Д",((INDIRECT(CONCATENATE("'2018-09 (Д)'!P",TEXT(MATCH($C59,'2018-09 (Д)'!$C$2:$C$100,0)+1,0)))-INDIRECT(CONCATENATE("'2018-08 (Д)'!P",TEXT(MATCH($C59,'2018-08 (Д)'!$C$2:$C$100,0)+1,0))))/INDIRECT(CONCATENATE("'2018-08 (Д)'!P",TEXT(MATCH($C59,'2018-08 (Д)'!$C$2:$C$100,0)+1,0))))*100)</f>
        <v>42.379972602738128</v>
      </c>
      <c r="EC59" s="9">
        <f ca="1">IF(OR(INDIRECT(CONCATENATE("'2018-10 (Д)'!P",TEXT(MATCH($C59,'2018-10 (Д)'!$C$2:$C$100,0)+1,0)))="Н/Д",INDIRECT(CONCATENATE("'2018-09 (Д)'!P",TEXT(MATCH($C59,'2018-09 (Д)'!$C$2:$C$100,0)+1,0)))="Н/Д",AND(INDIRECT(CONCATENATE("'2018-10 (Д)'!P",TEXT(MATCH($C59,'2018-10 (Д)'!$C$2:$C$100,0)+1,0)))="Н/Д",INDIRECT(CONCATENATE("'2018-09 (Д)'!P",TEXT(MATCH($C59,'2018-09 (Д)'!$C$2:$C$100,0)+1,0))))),"Н/Д",((INDIRECT(CONCATENATE("'2018-10 (Д)'!P",TEXT(MATCH($C59,'2018-10 (Д)'!$C$2:$C$100,0)+1,0)))-INDIRECT(CONCATENATE("'2018-09 (Д)'!P",TEXT(MATCH($C59,'2018-09 (Д)'!$C$2:$C$100,0)+1,0))))/INDIRECT(CONCATENATE("'2018-09 (Д)'!P",TEXT(MATCH($C59,'2018-09 (Д)'!$C$2:$C$100,0)+1,0))))*100)</f>
        <v>-30.90553322336595</v>
      </c>
      <c r="ED59" s="9">
        <f ca="1">IF(OR(INDIRECT(CONCATENATE("'2018-11 (Д)'!P",TEXT(MATCH($C59,'2018-11 (Д)'!$C$2:$C$100,0)+1,0)))="Н/Д",INDIRECT(CONCATENATE("'2018-10 (Д)'!P",TEXT(MATCH($C59,'2018-10 (Д)'!$C$2:$C$100,0)+1,0)))="Н/Д",AND(INDIRECT(CONCATENATE("'2018-11 (Д)'!P",TEXT(MATCH($C59,'2018-11 (Д)'!$C$2:$C$100,0)+1,0)))="Н/Д",INDIRECT(CONCATENATE("'2018-10 (Д)'!P",TEXT(MATCH($C59,'2018-10 (Д)'!$C$2:$C$100,0)+1,0))))),"Н/Д",((INDIRECT(CONCATENATE("'2018-11 (Д)'!P",TEXT(MATCH($C59,'2018-11 (Д)'!$C$2:$C$100,0)+1,0)))-INDIRECT(CONCATENATE("'2018-10 (Д)'!P",TEXT(MATCH($C59,'2018-10 (Д)'!$C$2:$C$100,0)+1,0))))/INDIRECT(CONCATENATE("'2018-10 (Д)'!P",TEXT(MATCH($C59,'2018-10 (Д)'!$C$2:$C$100,0)+1,0))))*100)</f>
        <v>7.2094895983979921</v>
      </c>
      <c r="EE59" s="9">
        <f ca="1">IF(OR(INDIRECT(CONCATENATE("'2018-12 (Д)'!P",TEXT(MATCH($C59,'2018-12 (Д)'!$C$2:$C$100,0)+1,0)))="Н/Д",INDIRECT(CONCATENATE("'2018-11 (Д)'!P",TEXT(MATCH($C59,'2018-11 (Д)'!$C$2:$C$100,0)+1,0)))="Н/Д",AND(INDIRECT(CONCATENATE("'2018-12 (Д)'!P",TEXT(MATCH($C59,'2018-12 (Д)'!$C$2:$C$100,0)+1,0)))="Н/Д",INDIRECT(CONCATENATE("'2018-11 (Д)'!P",TEXT(MATCH($C59,'2018-11 (Д)'!$C$2:$C$100,0)+1,0))))),"Н/Д",((INDIRECT(CONCATENATE("'2018-12 (Д)'!P",TEXT(MATCH($C59,'2018-12 (Д)'!$C$2:$C$100,0)+1,0)))-INDIRECT(CONCATENATE("'2018-11 (Д)'!P",TEXT(MATCH($C59,'2018-11 (Д)'!$C$2:$C$100,0)+1,0))))/INDIRECT(CONCATENATE("'2018-11 (Д)'!P",TEXT(MATCH($C59,'2018-11 (Д)'!$C$2:$C$100,0)+1,0))))*100)</f>
        <v>51.306908017162471</v>
      </c>
      <c r="EF59" s="9"/>
      <c r="EG59" s="9">
        <f ca="1">IF(OR(INDIRECT(CONCATENATE("'2018-03 (Д)'!Q",TEXT(MATCH($C59,'2018-03 (Д)'!$C$2:$C$100,0)+1,0)))="Н/Д",INDIRECT(CONCATENATE("'2018-02 (Д)'!Q",TEXT(MATCH($C59,'2018-02 (Д)'!$C$2:$C$100,0)+1,0)))="Н/Д",AND(INDIRECT(CONCATENATE("'2018-03 (Д)'!Q",TEXT(MATCH($C59,'2018-03 (Д)'!$C$2:$C$100,0)+1,0)))="Н/Д",INDIRECT(CONCATENATE("'2018-02 (Д)'!Q",TEXT(MATCH($C59,'2018-02 (Д)'!$C$2:$C$100,0)+1,0))))),"Н/Д",((INDIRECT(CONCATENATE("'2018-03 (Д)'!Q",TEXT(MATCH($C59,'2018-03 (Д)'!$C$2:$C$100,0)+1,0)))-INDIRECT(CONCATENATE("'2018-02 (Д)'!Q",TEXT(MATCH($C59,'2018-02 (Д)'!$C$2:$C$100,0)+1,0))))/INDIRECT(CONCATENATE("'2018-02 (Д)'!Q",TEXT(MATCH($C59,'2018-02 (Д)'!$C$2:$C$100,0)+1,0))))*100)</f>
        <v>55.140298249301182</v>
      </c>
      <c r="EH59" s="9">
        <f ca="1">IF(OR(INDIRECT(CONCATENATE("'2018-04 (Д)'!Q",TEXT(MATCH($C59,'2018-04 (Д)'!$C$2:$C$100,0)+1,0)))="Н/Д",INDIRECT(CONCATENATE("'2018-03 (Д)'!Q",TEXT(MATCH($C59,'2018-03 (Д)'!$C$2:$C$100,0)+1,0)))="Н/Д",AND(INDIRECT(CONCATENATE("'2018-04 (Д)'!Q",TEXT(MATCH($C59,'2018-04 (Д)'!$C$2:$C$100,0)+1,0)))="Н/Д",INDIRECT(CONCATENATE("'2018-03 (Д)'!Q",TEXT(MATCH($C59,'2018-03 (Д)'!$C$2:$C$100,0)+1,0))))),"Н/Д",((INDIRECT(CONCATENATE("'2018-04 (Д)'!Q",TEXT(MATCH($C59,'2018-04 (Д)'!$C$2:$C$100,0)+1,0)))-INDIRECT(CONCATENATE("'2018-03 (Д)'!Q",TEXT(MATCH($C59,'2018-03 (Д)'!$C$2:$C$100,0)+1,0))))/INDIRECT(CONCATENATE("'2018-03 (Д)'!Q",TEXT(MATCH($C59,'2018-03 (Д)'!$C$2:$C$100,0)+1,0))))*100)</f>
        <v>71.869676135435938</v>
      </c>
      <c r="EI59" s="9">
        <f ca="1">IF(OR(INDIRECT(CONCATENATE("'2018-05 (Д)'!Q",TEXT(MATCH($C59,'2018-05 (Д)'!$C$2:$C$100,0)+1,0)))="Н/Д",INDIRECT(CONCATENATE("'2018-04 (Д)'!Q",TEXT(MATCH($C59,'2018-04 (Д)'!$C$2:$C$100,0)+1,0)))="Н/Д",AND(INDIRECT(CONCATENATE("'2018-05 (Д)'!Q",TEXT(MATCH($C59,'2018-05 (Д)'!$C$2:$C$100,0)+1,0)))="Н/Д",INDIRECT(CONCATENATE("'2018-04 (Д)'!Q",TEXT(MATCH($C59,'2018-04 (Д)'!$C$2:$C$100,0)+1,0))))),"Н/Д",((INDIRECT(CONCATENATE("'2018-05 (Д)'!Q",TEXT(MATCH($C59,'2018-05 (Д)'!$C$2:$C$100,0)+1,0)))-INDIRECT(CONCATENATE("'2018-04 (Д)'!Q",TEXT(MATCH($C59,'2018-04 (Д)'!$C$2:$C$100,0)+1,0))))/INDIRECT(CONCATENATE("'2018-04 (Д)'!Q",TEXT(MATCH($C59,'2018-04 (Д)'!$C$2:$C$100,0)+1,0))))*100)</f>
        <v>-13.772595604037738</v>
      </c>
      <c r="EJ59" s="9">
        <f ca="1">IF(OR(INDIRECT(CONCATENATE("'2018-06 (Д)'!Q",TEXT(MATCH($C59,'2018-06 (Д)'!$C$2:$C$100,0)+1,0)))="Н/Д",INDIRECT(CONCATENATE("'2018-05 (Д)'!Q",TEXT(MATCH($C59,'2018-05 (Д)'!$C$2:$C$100,0)+1,0)))="Н/Д",AND(INDIRECT(CONCATENATE("'2018-06 (Д)'!Q",TEXT(MATCH($C59,'2018-06 (Д)'!$C$2:$C$100,0)+1,0)))="Н/Д",INDIRECT(CONCATENATE("'2018-05 (Д)'!Q",TEXT(MATCH($C59,'2018-05 (Д)'!$C$2:$C$100,0)+1,0))))),"Н/Д",((INDIRECT(CONCATENATE("'2018-06 (Д)'!Q",TEXT(MATCH($C59,'2018-06 (Д)'!$C$2:$C$100,0)+1,0)))-INDIRECT(CONCATENATE("'2018-05 (Д)'!Q",TEXT(MATCH($C59,'2018-05 (Д)'!$C$2:$C$100,0)+1,0))))/INDIRECT(CONCATENATE("'2018-05 (Д)'!Q",TEXT(MATCH($C59,'2018-05 (Д)'!$C$2:$C$100,0)+1,0))))*100)</f>
        <v>-74.298913093509498</v>
      </c>
      <c r="EK59" s="9">
        <f ca="1">IF(OR(INDIRECT(CONCATENATE("'2018-07 (Д)'!Q",TEXT(MATCH($C59,'2018-07 (Д)'!$C$2:$C$100,0)+1,0)))="Н/Д",INDIRECT(CONCATENATE("'2018-06 (Д)'!Q",TEXT(MATCH($C59,'2018-06 (Д)'!$C$2:$C$100,0)+1,0)))="Н/Д",AND(INDIRECT(CONCATENATE("'2018-07 (Д)'!Q",TEXT(MATCH($C59,'2018-07 (Д)'!$C$2:$C$100,0)+1,0)))="Н/Д",INDIRECT(CONCATENATE("'2018-06 (Д)'!Q",TEXT(MATCH($C59,'2018-06 (Д)'!$C$2:$C$100,0)+1,0))))),"Н/Д",((INDIRECT(CONCATENATE("'2018-07 (Д)'!Q",TEXT(MATCH($C59,'2018-07 (Д)'!$C$2:$C$100,0)+1,0)))-INDIRECT(CONCATENATE("'2018-06 (Д)'!Q",TEXT(MATCH($C59,'2018-06 (Д)'!$C$2:$C$100,0)+1,0))))/INDIRECT(CONCATENATE("'2018-06 (Д)'!Q",TEXT(MATCH($C59,'2018-06 (Д)'!$C$2:$C$100,0)+1,0))))*100)</f>
        <v>48.586492436780965</v>
      </c>
      <c r="EL59" s="9">
        <f ca="1">IF(OR(INDIRECT(CONCATENATE("'2018-08 (Д)'!Q",TEXT(MATCH($C59,'2018-08 (Д)'!$C$2:$C$100,0)+1,0)))="Н/Д",INDIRECT(CONCATENATE("'2018-07 (Д)'!Q",TEXT(MATCH($C59,'2018-07 (Д)'!$C$2:$C$100,0)+1,0)))="Н/Д",AND(INDIRECT(CONCATENATE("'2018-08 (Д)'!Q",TEXT(MATCH($C59,'2018-08 (Д)'!$C$2:$C$100,0)+1,0)))="Н/Д",INDIRECT(CONCATENATE("'2018-07 (Д)'!Q",TEXT(MATCH($C59,'2018-07 (Д)'!$C$2:$C$100,0)+1,0))))),"Н/Д",((INDIRECT(CONCATENATE("'2018-08 (Д)'!Q",TEXT(MATCH($C59,'2018-08 (Д)'!$C$2:$C$100,0)+1,0)))-INDIRECT(CONCATENATE("'2018-07 (Д)'!Q",TEXT(MATCH($C59,'2018-07 (Д)'!$C$2:$C$100,0)+1,0))))/INDIRECT(CONCATENATE("'2018-07 (Д)'!Q",TEXT(MATCH($C59,'2018-07 (Д)'!$C$2:$C$100,0)+1,0))))*100)</f>
        <v>137.04968944272019</v>
      </c>
      <c r="EM59" s="9">
        <f ca="1">IF(OR(INDIRECT(CONCATENATE("'2018-09 (Д)'!Q",TEXT(MATCH($C59,'2018-09 (Д)'!$C$2:$C$100,0)+1,0)))="Н/Д",INDIRECT(CONCATENATE("'2018-08 (Д)'!Q",TEXT(MATCH($C59,'2018-08 (Д)'!$C$2:$C$100,0)+1,0)))="Н/Д",AND(INDIRECT(CONCATENATE("'2018-09 (Д)'!Q",TEXT(MATCH($C59,'2018-09 (Д)'!$C$2:$C$100,0)+1,0)))="Н/Д",INDIRECT(CONCATENATE("'2018-08 (Д)'!Q",TEXT(MATCH($C59,'2018-08 (Д)'!$C$2:$C$100,0)+1,0))))),"Н/Д",((INDIRECT(CONCATENATE("'2018-09 (Д)'!Q",TEXT(MATCH($C59,'2018-09 (Д)'!$C$2:$C$100,0)+1,0)))-INDIRECT(CONCATENATE("'2018-08 (Д)'!Q",TEXT(MATCH($C59,'2018-08 (Д)'!$C$2:$C$100,0)+1,0))))/INDIRECT(CONCATENATE("'2018-08 (Д)'!Q",TEXT(MATCH($C59,'2018-08 (Д)'!$C$2:$C$100,0)+1,0))))*100)</f>
        <v>-52.740309933664733</v>
      </c>
      <c r="EN59" s="9">
        <f ca="1">IF(OR(INDIRECT(CONCATENATE("'2018-10 (Д)'!Q",TEXT(MATCH($C59,'2018-10 (Д)'!$C$2:$C$100,0)+1,0)))="Н/Д",INDIRECT(CONCATENATE("'2018-09 (Д)'!Q",TEXT(MATCH($C59,'2018-09 (Д)'!$C$2:$C$100,0)+1,0)))="Н/Д",AND(INDIRECT(CONCATENATE("'2018-10 (Д)'!Q",TEXT(MATCH($C59,'2018-10 (Д)'!$C$2:$C$100,0)+1,0)))="Н/Д",INDIRECT(CONCATENATE("'2018-09 (Д)'!Q",TEXT(MATCH($C59,'2018-09 (Д)'!$C$2:$C$100,0)+1,0))))),"Н/Д",((INDIRECT(CONCATENATE("'2018-10 (Д)'!Q",TEXT(MATCH($C59,'2018-10 (Д)'!$C$2:$C$100,0)+1,0)))-INDIRECT(CONCATENATE("'2018-09 (Д)'!Q",TEXT(MATCH($C59,'2018-09 (Д)'!$C$2:$C$100,0)+1,0))))/INDIRECT(CONCATENATE("'2018-09 (Д)'!Q",TEXT(MATCH($C59,'2018-09 (Д)'!$C$2:$C$100,0)+1,0))))*100)</f>
        <v>-42.710631238878698</v>
      </c>
      <c r="EO59" s="9">
        <f ca="1">IF(OR(INDIRECT(CONCATENATE("'2018-11 (Д)'!Q",TEXT(MATCH($C59,'2018-11 (Д)'!$C$2:$C$100,0)+1,0)))="Н/Д",INDIRECT(CONCATENATE("'2018-10 (Д)'!Q",TEXT(MATCH($C59,'2018-10 (Д)'!$C$2:$C$100,0)+1,0)))="Н/Д",AND(INDIRECT(CONCATENATE("'2018-11 (Д)'!Q",TEXT(MATCH($C59,'2018-11 (Д)'!$C$2:$C$100,0)+1,0)))="Н/Д",INDIRECT(CONCATENATE("'2018-10 (Д)'!Q",TEXT(MATCH($C59,'2018-10 (Д)'!$C$2:$C$100,0)+1,0))))),"Н/Д",((INDIRECT(CONCATENATE("'2018-11 (Д)'!Q",TEXT(MATCH($C59,'2018-11 (Д)'!$C$2:$C$100,0)+1,0)))-INDIRECT(CONCATENATE("'2018-10 (Д)'!Q",TEXT(MATCH($C59,'2018-10 (Д)'!$C$2:$C$100,0)+1,0))))/INDIRECT(CONCATENATE("'2018-10 (Д)'!Q",TEXT(MATCH($C59,'2018-10 (Д)'!$C$2:$C$100,0)+1,0))))*100)</f>
        <v>265.61870094747053</v>
      </c>
      <c r="EP59" s="9">
        <f ca="1">IF(OR(INDIRECT(CONCATENATE("'2018-12 (Д)'!Q",TEXT(MATCH($C59,'2018-12 (Д)'!$C$2:$C$100,0)+1,0)))="Н/Д",INDIRECT(CONCATENATE("'2018-11 (Д)'!Q",TEXT(MATCH($C59,'2018-11 (Д)'!$C$2:$C$100,0)+1,0)))="Н/Д",AND(INDIRECT(CONCATENATE("'2018-12 (Д)'!Q",TEXT(MATCH($C59,'2018-12 (Д)'!$C$2:$C$100,0)+1,0)))="Н/Д",INDIRECT(CONCATENATE("'2018-11 (Д)'!Q",TEXT(MATCH($C59,'2018-11 (Д)'!$C$2:$C$100,0)+1,0))))),"Н/Д",((INDIRECT(CONCATENATE("'2018-12 (Д)'!Q",TEXT(MATCH($C59,'2018-12 (Д)'!$C$2:$C$100,0)+1,0)))-INDIRECT(CONCATENATE("'2018-11 (Д)'!Q",TEXT(MATCH($C59,'2018-11 (Д)'!$C$2:$C$100,0)+1,0))))/INDIRECT(CONCATENATE("'2018-11 (Д)'!Q",TEXT(MATCH($C59,'2018-11 (Д)'!$C$2:$C$100,0)+1,0))))*100)</f>
        <v>-44.354430779649945</v>
      </c>
      <c r="EQ59" s="9"/>
      <c r="ER59" s="9">
        <f ca="1">IF(OR(INDIRECT(CONCATENATE("'2018-03 (Д)'!R",TEXT(MATCH($C59,'2018-03 (Д)'!$C$2:$C$100,0)+1,0)))="Н/Д",INDIRECT(CONCATENATE("'2018-02 (Д)'!R",TEXT(MATCH($C59,'2018-02 (Д)'!$C$2:$C$100,0)+1,0)))="Н/Д",AND(INDIRECT(CONCATENATE("'2018-03 (Д)'!R",TEXT(MATCH($C59,'2018-03 (Д)'!$C$2:$C$100,0)+1,0)))="Н/Д",INDIRECT(CONCATENATE("'2018-02 (Д)'!R",TEXT(MATCH($C59,'2018-02 (Д)'!$C$2:$C$100,0)+1,0))))),"Н/Д",((INDIRECT(CONCATENATE("'2018-03 (Д)'!R",TEXT(MATCH($C59,'2018-03 (Д)'!$C$2:$C$100,0)+1,0)))-INDIRECT(CONCATENATE("'2018-02 (Д)'!R",TEXT(MATCH($C59,'2018-02 (Д)'!$C$2:$C$100,0)+1,0))))/INDIRECT(CONCATENATE("'2018-02 (Д)'!R",TEXT(MATCH($C59,'2018-02 (Д)'!$C$2:$C$100,0)+1,0))))*100)</f>
        <v>4.498524962310424</v>
      </c>
      <c r="ES59" s="9">
        <f ca="1">IF(OR(INDIRECT(CONCATENATE("'2018-04 (Д)'!R",TEXT(MATCH($C59,'2018-04 (Д)'!$C$2:$C$100,0)+1,0)))="Н/Д",INDIRECT(CONCATENATE("'2018-03 (Д)'!R",TEXT(MATCH($C59,'2018-03 (Д)'!$C$2:$C$100,0)+1,0)))="Н/Д",AND(INDIRECT(CONCATENATE("'2018-04 (Д)'!R",TEXT(MATCH($C59,'2018-04 (Д)'!$C$2:$C$100,0)+1,0)))="Н/Д",INDIRECT(CONCATENATE("'2018-03 (Д)'!R",TEXT(MATCH($C59,'2018-03 (Д)'!$C$2:$C$100,0)+1,0))))),"Н/Д",((INDIRECT(CONCATENATE("'2018-04 (Д)'!R",TEXT(MATCH($C59,'2018-04 (Д)'!$C$2:$C$100,0)+1,0)))-INDIRECT(CONCATENATE("'2018-03 (Д)'!R",TEXT(MATCH($C59,'2018-03 (Д)'!$C$2:$C$100,0)+1,0))))/INDIRECT(CONCATENATE("'2018-03 (Д)'!R",TEXT(MATCH($C59,'2018-03 (Д)'!$C$2:$C$100,0)+1,0))))*100)</f>
        <v>0.41009494342353298</v>
      </c>
      <c r="ET59" s="9">
        <f ca="1">IF(OR(INDIRECT(CONCATENATE("'2018-05 (Д)'!R",TEXT(MATCH($C59,'2018-05 (Д)'!$C$2:$C$100,0)+1,0)))="Н/Д",INDIRECT(CONCATENATE("'2018-04 (Д)'!R",TEXT(MATCH($C59,'2018-04 (Д)'!$C$2:$C$100,0)+1,0)))="Н/Д",AND(INDIRECT(CONCATENATE("'2018-05 (Д)'!R",TEXT(MATCH($C59,'2018-05 (Д)'!$C$2:$C$100,0)+1,0)))="Н/Д",INDIRECT(CONCATENATE("'2018-04 (Д)'!R",TEXT(MATCH($C59,'2018-04 (Д)'!$C$2:$C$100,0)+1,0))))),"Н/Д",((INDIRECT(CONCATENATE("'2018-05 (Д)'!R",TEXT(MATCH($C59,'2018-05 (Д)'!$C$2:$C$100,0)+1,0)))-INDIRECT(CONCATENATE("'2018-04 (Д)'!R",TEXT(MATCH($C59,'2018-04 (Д)'!$C$2:$C$100,0)+1,0))))/INDIRECT(CONCATENATE("'2018-04 (Д)'!R",TEXT(MATCH($C59,'2018-04 (Д)'!$C$2:$C$100,0)+1,0))))*100)</f>
        <v>60.932616532484431</v>
      </c>
      <c r="EU59" s="9">
        <f ca="1">IF(OR(INDIRECT(CONCATENATE("'2018-06 (Д)'!R",TEXT(MATCH($C59,'2018-06 (Д)'!$C$2:$C$100,0)+1,0)))="Н/Д",INDIRECT(CONCATENATE("'2018-05 (Д)'!R",TEXT(MATCH($C59,'2018-05 (Д)'!$C$2:$C$100,0)+1,0)))="Н/Д",AND(INDIRECT(CONCATENATE("'2018-06 (Д)'!R",TEXT(MATCH($C59,'2018-06 (Д)'!$C$2:$C$100,0)+1,0)))="Н/Д",INDIRECT(CONCATENATE("'2018-05 (Д)'!R",TEXT(MATCH($C59,'2018-05 (Д)'!$C$2:$C$100,0)+1,0))))),"Н/Д",((INDIRECT(CONCATENATE("'2018-06 (Д)'!R",TEXT(MATCH($C59,'2018-06 (Д)'!$C$2:$C$100,0)+1,0)))-INDIRECT(CONCATENATE("'2018-05 (Д)'!R",TEXT(MATCH($C59,'2018-05 (Д)'!$C$2:$C$100,0)+1,0))))/INDIRECT(CONCATENATE("'2018-05 (Д)'!R",TEXT(MATCH($C59,'2018-05 (Д)'!$C$2:$C$100,0)+1,0))))*100)</f>
        <v>-2.1904715391850788E-3</v>
      </c>
      <c r="EV59" s="9">
        <f ca="1">IF(OR(INDIRECT(CONCATENATE("'2018-07 (Д)'!R",TEXT(MATCH($C59,'2018-07 (Д)'!$C$2:$C$100,0)+1,0)))="Н/Д",INDIRECT(CONCATENATE("'2018-06 (Д)'!R",TEXT(MATCH($C59,'2018-06 (Д)'!$C$2:$C$100,0)+1,0)))="Н/Д",AND(INDIRECT(CONCATENATE("'2018-07 (Д)'!R",TEXT(MATCH($C59,'2018-07 (Д)'!$C$2:$C$100,0)+1,0)))="Н/Д",INDIRECT(CONCATENATE("'2018-06 (Д)'!R",TEXT(MATCH($C59,'2018-06 (Д)'!$C$2:$C$100,0)+1,0))))),"Н/Д",((INDIRECT(CONCATENATE("'2018-07 (Д)'!R",TEXT(MATCH($C59,'2018-07 (Д)'!$C$2:$C$100,0)+1,0)))-INDIRECT(CONCATENATE("'2018-06 (Д)'!R",TEXT(MATCH($C59,'2018-06 (Д)'!$C$2:$C$100,0)+1,0))))/INDIRECT(CONCATENATE("'2018-06 (Д)'!R",TEXT(MATCH($C59,'2018-06 (Д)'!$C$2:$C$100,0)+1,0))))*100)</f>
        <v>-44.847524577854109</v>
      </c>
      <c r="EW59" s="9">
        <f ca="1">IF(OR(INDIRECT(CONCATENATE("'2018-08 (Д)'!R",TEXT(MATCH($C59,'2018-08 (Д)'!$C$2:$C$100,0)+1,0)))="Н/Д",INDIRECT(CONCATENATE("'2018-07 (Д)'!R",TEXT(MATCH($C59,'2018-07 (Д)'!$C$2:$C$100,0)+1,0)))="Н/Д",AND(INDIRECT(CONCATENATE("'2018-08 (Д)'!R",TEXT(MATCH($C59,'2018-08 (Д)'!$C$2:$C$100,0)+1,0)))="Н/Д",INDIRECT(CONCATENATE("'2018-07 (Д)'!R",TEXT(MATCH($C59,'2018-07 (Д)'!$C$2:$C$100,0)+1,0))))),"Н/Д",((INDIRECT(CONCATENATE("'2018-08 (Д)'!R",TEXT(MATCH($C59,'2018-08 (Д)'!$C$2:$C$100,0)+1,0)))-INDIRECT(CONCATENATE("'2018-07 (Д)'!R",TEXT(MATCH($C59,'2018-07 (Д)'!$C$2:$C$100,0)+1,0))))/INDIRECT(CONCATENATE("'2018-07 (Д)'!R",TEXT(MATCH($C59,'2018-07 (Д)'!$C$2:$C$100,0)+1,0))))*100)</f>
        <v>45.63414945546559</v>
      </c>
      <c r="EX59" s="9">
        <f ca="1">IF(OR(INDIRECT(CONCATENATE("'2018-09 (Д)'!R",TEXT(MATCH($C59,'2018-09 (Д)'!$C$2:$C$100,0)+1,0)))="Н/Д",INDIRECT(CONCATENATE("'2018-08 (Д)'!R",TEXT(MATCH($C59,'2018-08 (Д)'!$C$2:$C$100,0)+1,0)))="Н/Д",AND(INDIRECT(CONCATENATE("'2018-09 (Д)'!R",TEXT(MATCH($C59,'2018-09 (Д)'!$C$2:$C$100,0)+1,0)))="Н/Д",INDIRECT(CONCATENATE("'2018-08 (Д)'!R",TEXT(MATCH($C59,'2018-08 (Д)'!$C$2:$C$100,0)+1,0))))),"Н/Д",((INDIRECT(CONCATENATE("'2018-09 (Д)'!R",TEXT(MATCH($C59,'2018-09 (Д)'!$C$2:$C$100,0)+1,0)))-INDIRECT(CONCATENATE("'2018-08 (Д)'!R",TEXT(MATCH($C59,'2018-08 (Д)'!$C$2:$C$100,0)+1,0))))/INDIRECT(CONCATENATE("'2018-08 (Д)'!R",TEXT(MATCH($C59,'2018-08 (Д)'!$C$2:$C$100,0)+1,0))))*100)</f>
        <v>32.958697285448231</v>
      </c>
      <c r="EY59" s="9">
        <f ca="1">IF(OR(INDIRECT(CONCATENATE("'2018-10 (Д)'!R",TEXT(MATCH($C59,'2018-10 (Д)'!$C$2:$C$100,0)+1,0)))="Н/Д",INDIRECT(CONCATENATE("'2018-09 (Д)'!R",TEXT(MATCH($C59,'2018-09 (Д)'!$C$2:$C$100,0)+1,0)))="Н/Д",AND(INDIRECT(CONCATENATE("'2018-10 (Д)'!R",TEXT(MATCH($C59,'2018-10 (Д)'!$C$2:$C$100,0)+1,0)))="Н/Д",INDIRECT(CONCATENATE("'2018-09 (Д)'!R",TEXT(MATCH($C59,'2018-09 (Д)'!$C$2:$C$100,0)+1,0))))),"Н/Д",((INDIRECT(CONCATENATE("'2018-10 (Д)'!R",TEXT(MATCH($C59,'2018-10 (Д)'!$C$2:$C$100,0)+1,0)))-INDIRECT(CONCATENATE("'2018-09 (Д)'!R",TEXT(MATCH($C59,'2018-09 (Д)'!$C$2:$C$100,0)+1,0))))/INDIRECT(CONCATENATE("'2018-09 (Д)'!R",TEXT(MATCH($C59,'2018-09 (Д)'!$C$2:$C$100,0)+1,0))))*100)</f>
        <v>-20.41461120456011</v>
      </c>
      <c r="EZ59" s="9">
        <f ca="1">IF(OR(INDIRECT(CONCATENATE("'2018-11 (Д)'!R",TEXT(MATCH($C59,'2018-11 (Д)'!$C$2:$C$100,0)+1,0)))="Н/Д",INDIRECT(CONCATENATE("'2018-10 (Д)'!R",TEXT(MATCH($C59,'2018-10 (Д)'!$C$2:$C$100,0)+1,0)))="Н/Д",AND(INDIRECT(CONCATENATE("'2018-11 (Д)'!R",TEXT(MATCH($C59,'2018-11 (Д)'!$C$2:$C$100,0)+1,0)))="Н/Д",INDIRECT(CONCATENATE("'2018-10 (Д)'!R",TEXT(MATCH($C59,'2018-10 (Д)'!$C$2:$C$100,0)+1,0))))),"Н/Д",((INDIRECT(CONCATENATE("'2018-11 (Д)'!R",TEXT(MATCH($C59,'2018-11 (Д)'!$C$2:$C$100,0)+1,0)))-INDIRECT(CONCATENATE("'2018-10 (Д)'!R",TEXT(MATCH($C59,'2018-10 (Д)'!$C$2:$C$100,0)+1,0))))/INDIRECT(CONCATENATE("'2018-10 (Д)'!R",TEXT(MATCH($C59,'2018-10 (Д)'!$C$2:$C$100,0)+1,0))))*100)</f>
        <v>44.138500229840133</v>
      </c>
      <c r="FA59" s="9">
        <f ca="1">IF(OR(INDIRECT(CONCATENATE("'2018-12 (Д)'!R",TEXT(MATCH($C59,'2018-12 (Д)'!$C$2:$C$100,0)+1,0)))="Н/Д",INDIRECT(CONCATENATE("'2018-11 (Д)'!R",TEXT(MATCH($C59,'2018-11 (Д)'!$C$2:$C$100,0)+1,0)))="Н/Д",AND(INDIRECT(CONCATENATE("'2018-12 (Д)'!R",TEXT(MATCH($C59,'2018-12 (Д)'!$C$2:$C$100,0)+1,0)))="Н/Д",INDIRECT(CONCATENATE("'2018-11 (Д)'!R",TEXT(MATCH($C59,'2018-11 (Д)'!$C$2:$C$100,0)+1,0))))),"Н/Д",((INDIRECT(CONCATENATE("'2018-12 (Д)'!R",TEXT(MATCH($C59,'2018-12 (Д)'!$C$2:$C$100,0)+1,0)))-INDIRECT(CONCATENATE("'2018-11 (Д)'!R",TEXT(MATCH($C59,'2018-11 (Д)'!$C$2:$C$100,0)+1,0))))/INDIRECT(CONCATENATE("'2018-11 (Д)'!R",TEXT(MATCH($C59,'2018-11 (Д)'!$C$2:$C$100,0)+1,0))))*100)</f>
        <v>-44.17734531787557</v>
      </c>
      <c r="FB59" s="9"/>
      <c r="FC59" s="9">
        <f ca="1">IF(OR(INDIRECT(CONCATENATE("'2018-03 (Д)'!S",TEXT(MATCH($C59,'2018-03 (Д)'!$C$2:$C$100,0)+1,0)))="Н/Д",INDIRECT(CONCATENATE("'2018-02 (Д)'!S",TEXT(MATCH($C59,'2018-02 (Д)'!$C$2:$C$100,0)+1,0)))="Н/Д",AND(INDIRECT(CONCATENATE("'2018-03 (Д)'!S",TEXT(MATCH($C59,'2018-03 (Д)'!$C$2:$C$100,0)+1,0)))="Н/Д",INDIRECT(CONCATENATE("'2018-02 (Д)'!S",TEXT(MATCH($C59,'2018-02 (Д)'!$C$2:$C$100,0)+1,0))))),"Н/Д",((INDIRECT(CONCATENATE("'2018-03 (Д)'!S",TEXT(MATCH($C59,'2018-03 (Д)'!$C$2:$C$100,0)+1,0)))-INDIRECT(CONCATENATE("'2018-02 (Д)'!S",TEXT(MATCH($C59,'2018-02 (Д)'!$C$2:$C$100,0)+1,0))))/INDIRECT(CONCATENATE("'2018-02 (Д)'!S",TEXT(MATCH($C59,'2018-02 (Д)'!$C$2:$C$100,0)+1,0))))*100)</f>
        <v>-6.0869565217391308</v>
      </c>
      <c r="FD59" s="9">
        <f ca="1">IF(OR(INDIRECT(CONCATENATE("'2018-04 (Д)'!S",TEXT(MATCH($C59,'2018-04 (Д)'!$C$2:$C$100,0)+1,0)))="Н/Д",INDIRECT(CONCATENATE("'2018-03 (Д)'!S",TEXT(MATCH($C59,'2018-03 (Д)'!$C$2:$C$100,0)+1,0)))="Н/Д",AND(INDIRECT(CONCATENATE("'2018-04 (Д)'!S",TEXT(MATCH($C59,'2018-04 (Д)'!$C$2:$C$100,0)+1,0)))="Н/Д",INDIRECT(CONCATENATE("'2018-03 (Д)'!S",TEXT(MATCH($C59,'2018-03 (Д)'!$C$2:$C$100,0)+1,0))))),"Н/Д",((INDIRECT(CONCATENATE("'2018-04 (Д)'!S",TEXT(MATCH($C59,'2018-04 (Д)'!$C$2:$C$100,0)+1,0)))-INDIRECT(CONCATENATE("'2018-03 (Д)'!S",TEXT(MATCH($C59,'2018-03 (Д)'!$C$2:$C$100,0)+1,0))))/INDIRECT(CONCATENATE("'2018-03 (Д)'!S",TEXT(MATCH($C59,'2018-03 (Д)'!$C$2:$C$100,0)+1,0))))*100)</f>
        <v>-20.304232804232804</v>
      </c>
      <c r="FE59" s="9">
        <f ca="1">IF(OR(INDIRECT(CONCATENATE("'2018-05 (Д)'!S",TEXT(MATCH($C59,'2018-05 (Д)'!$C$2:$C$100,0)+1,0)))="Н/Д",INDIRECT(CONCATENATE("'2018-04 (Д)'!S",TEXT(MATCH($C59,'2018-04 (Д)'!$C$2:$C$100,0)+1,0)))="Н/Д",AND(INDIRECT(CONCATENATE("'2018-05 (Д)'!S",TEXT(MATCH($C59,'2018-05 (Д)'!$C$2:$C$100,0)+1,0)))="Н/Д",INDIRECT(CONCATENATE("'2018-04 (Д)'!S",TEXT(MATCH($C59,'2018-04 (Д)'!$C$2:$C$100,0)+1,0))))),"Н/Д",((INDIRECT(CONCATENATE("'2018-05 (Д)'!S",TEXT(MATCH($C59,'2018-05 (Д)'!$C$2:$C$100,0)+1,0)))-INDIRECT(CONCATENATE("'2018-04 (Д)'!S",TEXT(MATCH($C59,'2018-04 (Д)'!$C$2:$C$100,0)+1,0))))/INDIRECT(CONCATENATE("'2018-04 (Д)'!S",TEXT(MATCH($C59,'2018-04 (Д)'!$C$2:$C$100,0)+1,0))))*100)</f>
        <v>22.240663900414937</v>
      </c>
      <c r="FF59" s="9">
        <f ca="1">IF(OR(INDIRECT(CONCATENATE("'2018-06 (Д)'!S",TEXT(MATCH($C59,'2018-06 (Д)'!$C$2:$C$100,0)+1,0)))="Н/Д",INDIRECT(CONCATENATE("'2018-05 (Д)'!S",TEXT(MATCH($C59,'2018-05 (Д)'!$C$2:$C$100,0)+1,0)))="Н/Д",AND(INDIRECT(CONCATENATE("'2018-06 (Д)'!S",TEXT(MATCH($C59,'2018-06 (Д)'!$C$2:$C$100,0)+1,0)))="Н/Д",INDIRECT(CONCATENATE("'2018-05 (Д)'!S",TEXT(MATCH($C59,'2018-05 (Д)'!$C$2:$C$100,0)+1,0))))),"Н/Д",((INDIRECT(CONCATENATE("'2018-06 (Д)'!S",TEXT(MATCH($C59,'2018-06 (Д)'!$C$2:$C$100,0)+1,0)))-INDIRECT(CONCATENATE("'2018-05 (Д)'!S",TEXT(MATCH($C59,'2018-05 (Д)'!$C$2:$C$100,0)+1,0))))/INDIRECT(CONCATENATE("'2018-05 (Д)'!S",TEXT(MATCH($C59,'2018-05 (Д)'!$C$2:$C$100,0)+1,0))))*100)</f>
        <v>14.609131025118804</v>
      </c>
      <c r="FG59" s="9">
        <f ca="1">IF(OR(INDIRECT(CONCATENATE("'2018-07 (Д)'!S",TEXT(MATCH($C59,'2018-07 (Д)'!$C$2:$C$100,0)+1,0)))="Н/Д",INDIRECT(CONCATENATE("'2018-06 (Д)'!S",TEXT(MATCH($C59,'2018-06 (Д)'!$C$2:$C$100,0)+1,0)))="Н/Д",AND(INDIRECT(CONCATENATE("'2018-07 (Д)'!S",TEXT(MATCH($C59,'2018-07 (Д)'!$C$2:$C$100,0)+1,0)))="Н/Д",INDIRECT(CONCATENATE("'2018-06 (Д)'!S",TEXT(MATCH($C59,'2018-06 (Д)'!$C$2:$C$100,0)+1,0))))),"Н/Д",((INDIRECT(CONCATENATE("'2018-07 (Д)'!S",TEXT(MATCH($C59,'2018-07 (Д)'!$C$2:$C$100,0)+1,0)))-INDIRECT(CONCATENATE("'2018-06 (Д)'!S",TEXT(MATCH($C59,'2018-06 (Д)'!$C$2:$C$100,0)+1,0))))/INDIRECT(CONCATENATE("'2018-06 (Д)'!S",TEXT(MATCH($C59,'2018-06 (Д)'!$C$2:$C$100,0)+1,0))))*100)</f>
        <v>3.666643466310862</v>
      </c>
      <c r="FH59" s="9">
        <f ca="1">IF(OR(INDIRECT(CONCATENATE("'2018-08 (Д)'!S",TEXT(MATCH($C59,'2018-08 (Д)'!$C$2:$C$100,0)+1,0)))="Н/Д",INDIRECT(CONCATENATE("'2018-07 (Д)'!S",TEXT(MATCH($C59,'2018-07 (Д)'!$C$2:$C$100,0)+1,0)))="Н/Д",AND(INDIRECT(CONCATENATE("'2018-08 (Д)'!S",TEXT(MATCH($C59,'2018-08 (Д)'!$C$2:$C$100,0)+1,0)))="Н/Д",INDIRECT(CONCATENATE("'2018-07 (Д)'!S",TEXT(MATCH($C59,'2018-07 (Д)'!$C$2:$C$100,0)+1,0))))),"Н/Д",((INDIRECT(CONCATENATE("'2018-08 (Д)'!S",TEXT(MATCH($C59,'2018-08 (Д)'!$C$2:$C$100,0)+1,0)))-INDIRECT(CONCATENATE("'2018-07 (Д)'!S",TEXT(MATCH($C59,'2018-07 (Д)'!$C$2:$C$100,0)+1,0))))/INDIRECT(CONCATENATE("'2018-07 (Д)'!S",TEXT(MATCH($C59,'2018-07 (Д)'!$C$2:$C$100,0)+1,0))))*100)</f>
        <v>-23.432618561590317</v>
      </c>
      <c r="FI59" s="9">
        <f ca="1">IF(OR(INDIRECT(CONCATENATE("'2018-09 (Д)'!S",TEXT(MATCH($C59,'2018-09 (Д)'!$C$2:$C$100,0)+1,0)))="Н/Д",INDIRECT(CONCATENATE("'2018-08 (Д)'!S",TEXT(MATCH($C59,'2018-08 (Д)'!$C$2:$C$100,0)+1,0)))="Н/Д",AND(INDIRECT(CONCATENATE("'2018-09 (Д)'!S",TEXT(MATCH($C59,'2018-09 (Д)'!$C$2:$C$100,0)+1,0)))="Н/Д",INDIRECT(CONCATENATE("'2018-08 (Д)'!S",TEXT(MATCH($C59,'2018-08 (Д)'!$C$2:$C$100,0)+1,0))))),"Н/Д",((INDIRECT(CONCATENATE("'2018-09 (Д)'!S",TEXT(MATCH($C59,'2018-09 (Д)'!$C$2:$C$100,0)+1,0)))-INDIRECT(CONCATENATE("'2018-08 (Д)'!S",TEXT(MATCH($C59,'2018-08 (Д)'!$C$2:$C$100,0)+1,0))))/INDIRECT(CONCATENATE("'2018-08 (Д)'!S",TEXT(MATCH($C59,'2018-08 (Д)'!$C$2:$C$100,0)+1,0))))*100)</f>
        <v>-40.261194029850742</v>
      </c>
      <c r="FJ59" s="9">
        <f ca="1">IF(OR(INDIRECT(CONCATENATE("'2018-10 (Д)'!S",TEXT(MATCH($C59,'2018-10 (Д)'!$C$2:$C$100,0)+1,0)))="Н/Д",INDIRECT(CONCATENATE("'2018-09 (Д)'!S",TEXT(MATCH($C59,'2018-09 (Д)'!$C$2:$C$100,0)+1,0)))="Н/Д",AND(INDIRECT(CONCATENATE("'2018-10 (Д)'!S",TEXT(MATCH($C59,'2018-10 (Д)'!$C$2:$C$100,0)+1,0)))="Н/Д",INDIRECT(CONCATENATE("'2018-09 (Д)'!S",TEXT(MATCH($C59,'2018-09 (Д)'!$C$2:$C$100,0)+1,0))))),"Н/Д",((INDIRECT(CONCATENATE("'2018-10 (Д)'!S",TEXT(MATCH($C59,'2018-10 (Д)'!$C$2:$C$100,0)+1,0)))-INDIRECT(CONCATENATE("'2018-09 (Д)'!S",TEXT(MATCH($C59,'2018-09 (Д)'!$C$2:$C$100,0)+1,0))))/INDIRECT(CONCATENATE("'2018-09 (Д)'!S",TEXT(MATCH($C59,'2018-09 (Д)'!$C$2:$C$100,0)+1,0))))*100)</f>
        <v>43.660212367270454</v>
      </c>
      <c r="FK59" s="9">
        <f ca="1">IF(OR(INDIRECT(CONCATENATE("'2018-11 (Д)'!S",TEXT(MATCH($C59,'2018-11 (Д)'!$C$2:$C$100,0)+1,0)))="Н/Д",INDIRECT(CONCATENATE("'2018-10 (Д)'!S",TEXT(MATCH($C59,'2018-10 (Д)'!$C$2:$C$100,0)+1,0)))="Н/Д",AND(INDIRECT(CONCATENATE("'2018-11 (Д)'!S",TEXT(MATCH($C59,'2018-11 (Д)'!$C$2:$C$100,0)+1,0)))="Н/Д",INDIRECT(CONCATENATE("'2018-10 (Д)'!S",TEXT(MATCH($C59,'2018-10 (Д)'!$C$2:$C$100,0)+1,0))))),"Н/Д",((INDIRECT(CONCATENATE("'2018-11 (Д)'!S",TEXT(MATCH($C59,'2018-11 (Д)'!$C$2:$C$100,0)+1,0)))-INDIRECT(CONCATENATE("'2018-10 (Д)'!S",TEXT(MATCH($C59,'2018-10 (Д)'!$C$2:$C$100,0)+1,0))))/INDIRECT(CONCATENATE("'2018-10 (Д)'!S",TEXT(MATCH($C59,'2018-10 (Д)'!$C$2:$C$100,0)+1,0))))*100)</f>
        <v>14.086956521739131</v>
      </c>
      <c r="FL59" s="9">
        <f ca="1">IF(OR(INDIRECT(CONCATENATE("'2018-12 (Д)'!S",TEXT(MATCH($C59,'2018-12 (Д)'!$C$2:$C$100,0)+1,0)))="Н/Д",INDIRECT(CONCATENATE("'2018-11 (Д)'!S",TEXT(MATCH($C59,'2018-11 (Д)'!$C$2:$C$100,0)+1,0)))="Н/Д",AND(INDIRECT(CONCATENATE("'2018-12 (Д)'!S",TEXT(MATCH($C59,'2018-12 (Д)'!$C$2:$C$100,0)+1,0)))="Н/Д",INDIRECT(CONCATENATE("'2018-11 (Д)'!S",TEXT(MATCH($C59,'2018-11 (Д)'!$C$2:$C$100,0)+1,0))))),"Н/Д",((INDIRECT(CONCATENATE("'2018-12 (Д)'!S",TEXT(MATCH($C59,'2018-12 (Д)'!$C$2:$C$100,0)+1,0)))-INDIRECT(CONCATENATE("'2018-11 (Д)'!S",TEXT(MATCH($C59,'2018-11 (Д)'!$C$2:$C$100,0)+1,0))))/INDIRECT(CONCATENATE("'2018-11 (Д)'!S",TEXT(MATCH($C59,'2018-11 (Д)'!$C$2:$C$100,0)+1,0))))*100)</f>
        <v>4.4588414634146343</v>
      </c>
      <c r="FM59" s="9"/>
      <c r="FN59" s="9">
        <f ca="1">IF(OR(INDIRECT(CONCATENATE("'2018-03 (Д)'!T",TEXT(MATCH($C59,'2018-03 (Д)'!$C$2:$C$100,0)+1,0)))="Н/Д",INDIRECT(CONCATENATE("'2018-02 (Д)'!T",TEXT(MATCH($C59,'2018-02 (Д)'!$C$2:$C$100,0)+1,0)))="Н/Д",AND(INDIRECT(CONCATENATE("'2018-03 (Д)'!T",TEXT(MATCH($C59,'2018-03 (Д)'!$C$2:$C$100,0)+1,0)))="Н/Д",INDIRECT(CONCATENATE("'2018-02 (Д)'!T",TEXT(MATCH($C59,'2018-02 (Д)'!$C$2:$C$100,0)+1,0))))),"Н/Д",((INDIRECT(CONCATENATE("'2018-03 (Д)'!T",TEXT(MATCH($C59,'2018-03 (Д)'!$C$2:$C$100,0)+1,0)))-INDIRECT(CONCATENATE("'2018-02 (Д)'!T",TEXT(MATCH($C59,'2018-02 (Д)'!$C$2:$C$100,0)+1,0))))/INDIRECT(CONCATENATE("'2018-02 (Д)'!T",TEXT(MATCH($C59,'2018-02 (Д)'!$C$2:$C$100,0)+1,0))))*100)</f>
        <v>73.727948361067746</v>
      </c>
      <c r="FO59" s="9">
        <f ca="1">IF(OR(INDIRECT(CONCATENATE("'2018-04 (Д)'!T",TEXT(MATCH($C59,'2018-04 (Д)'!$C$2:$C$100,0)+1,0)))="Н/Д",INDIRECT(CONCATENATE("'2018-03 (Д)'!T",TEXT(MATCH($C59,'2018-03 (Д)'!$C$2:$C$100,0)+1,0)))="Н/Д",AND(INDIRECT(CONCATENATE("'2018-04 (Д)'!T",TEXT(MATCH($C59,'2018-04 (Д)'!$C$2:$C$100,0)+1,0)))="Н/Д",INDIRECT(CONCATENATE("'2018-03 (Д)'!T",TEXT(MATCH($C59,'2018-03 (Д)'!$C$2:$C$100,0)+1,0))))),"Н/Д",((INDIRECT(CONCATENATE("'2018-04 (Д)'!T",TEXT(MATCH($C59,'2018-04 (Д)'!$C$2:$C$100,0)+1,0)))-INDIRECT(CONCATENATE("'2018-03 (Д)'!T",TEXT(MATCH($C59,'2018-03 (Д)'!$C$2:$C$100,0)+1,0))))/INDIRECT(CONCATENATE("'2018-03 (Д)'!T",TEXT(MATCH($C59,'2018-03 (Д)'!$C$2:$C$100,0)+1,0))))*100)</f>
        <v>-27.249891092046425</v>
      </c>
      <c r="FP59" s="9">
        <f ca="1">IF(OR(INDIRECT(CONCATENATE("'2018-05 (Д)'!T",TEXT(MATCH($C59,'2018-05 (Д)'!$C$2:$C$100,0)+1,0)))="Н/Д",INDIRECT(CONCATENATE("'2018-04 (Д)'!T",TEXT(MATCH($C59,'2018-04 (Д)'!$C$2:$C$100,0)+1,0)))="Н/Д",AND(INDIRECT(CONCATENATE("'2018-05 (Д)'!T",TEXT(MATCH($C59,'2018-05 (Д)'!$C$2:$C$100,0)+1,0)))="Н/Д",INDIRECT(CONCATENATE("'2018-04 (Д)'!T",TEXT(MATCH($C59,'2018-04 (Д)'!$C$2:$C$100,0)+1,0))))),"Н/Д",((INDIRECT(CONCATENATE("'2018-05 (Д)'!T",TEXT(MATCH($C59,'2018-05 (Д)'!$C$2:$C$100,0)+1,0)))-INDIRECT(CONCATENATE("'2018-04 (Д)'!T",TEXT(MATCH($C59,'2018-04 (Д)'!$C$2:$C$100,0)+1,0))))/INDIRECT(CONCATENATE("'2018-04 (Д)'!T",TEXT(MATCH($C59,'2018-04 (Д)'!$C$2:$C$100,0)+1,0))))*100)</f>
        <v>4.6167680915541434</v>
      </c>
      <c r="FQ59" s="9">
        <f ca="1">IF(OR(INDIRECT(CONCATENATE("'2018-06 (Д)'!T",TEXT(MATCH($C59,'2018-06 (Д)'!$C$2:$C$100,0)+1,0)))="Н/Д",INDIRECT(CONCATENATE("'2018-05 (Д)'!T",TEXT(MATCH($C59,'2018-05 (Д)'!$C$2:$C$100,0)+1,0)))="Н/Д",AND(INDIRECT(CONCATENATE("'2018-06 (Д)'!T",TEXT(MATCH($C59,'2018-06 (Д)'!$C$2:$C$100,0)+1,0)))="Н/Д",INDIRECT(CONCATENATE("'2018-05 (Д)'!T",TEXT(MATCH($C59,'2018-05 (Д)'!$C$2:$C$100,0)+1,0))))),"Н/Д",((INDIRECT(CONCATENATE("'2018-06 (Д)'!T",TEXT(MATCH($C59,'2018-06 (Д)'!$C$2:$C$100,0)+1,0)))-INDIRECT(CONCATENATE("'2018-05 (Д)'!T",TEXT(MATCH($C59,'2018-05 (Д)'!$C$2:$C$100,0)+1,0))))/INDIRECT(CONCATENATE("'2018-05 (Д)'!T",TEXT(MATCH($C59,'2018-05 (Д)'!$C$2:$C$100,0)+1,0))))*100)</f>
        <v>119.18646592562796</v>
      </c>
      <c r="FR59" s="9">
        <f ca="1">IF(OR(INDIRECT(CONCATENATE("'2018-07 (Д)'!T",TEXT(MATCH($C59,'2018-07 (Д)'!$C$2:$C$100,0)+1,0)))="Н/Д",INDIRECT(CONCATENATE("'2018-06 (Д)'!T",TEXT(MATCH($C59,'2018-06 (Д)'!$C$2:$C$100,0)+1,0)))="Н/Д",AND(INDIRECT(CONCATENATE("'2018-07 (Д)'!T",TEXT(MATCH($C59,'2018-07 (Д)'!$C$2:$C$100,0)+1,0)))="Н/Д",INDIRECT(CONCATENATE("'2018-06 (Д)'!T",TEXT(MATCH($C59,'2018-06 (Д)'!$C$2:$C$100,0)+1,0))))),"Н/Д",((INDIRECT(CONCATENATE("'2018-07 (Д)'!T",TEXT(MATCH($C59,'2018-07 (Д)'!$C$2:$C$100,0)+1,0)))-INDIRECT(CONCATENATE("'2018-06 (Д)'!T",TEXT(MATCH($C59,'2018-06 (Д)'!$C$2:$C$100,0)+1,0))))/INDIRECT(CONCATENATE("'2018-06 (Д)'!T",TEXT(MATCH($C59,'2018-06 (Д)'!$C$2:$C$100,0)+1,0))))*100)</f>
        <v>-54.992156991207594</v>
      </c>
      <c r="FS59" s="9">
        <f ca="1">IF(OR(INDIRECT(CONCATENATE("'2018-08 (Д)'!T",TEXT(MATCH($C59,'2018-08 (Д)'!$C$2:$C$100,0)+1,0)))="Н/Д",INDIRECT(CONCATENATE("'2018-07 (Д)'!T",TEXT(MATCH($C59,'2018-07 (Д)'!$C$2:$C$100,0)+1,0)))="Н/Д",AND(INDIRECT(CONCATENATE("'2018-08 (Д)'!T",TEXT(MATCH($C59,'2018-08 (Д)'!$C$2:$C$100,0)+1,0)))="Н/Д",INDIRECT(CONCATENATE("'2018-07 (Д)'!T",TEXT(MATCH($C59,'2018-07 (Д)'!$C$2:$C$100,0)+1,0))))),"Н/Д",((INDIRECT(CONCATENATE("'2018-08 (Д)'!T",TEXT(MATCH($C59,'2018-08 (Д)'!$C$2:$C$100,0)+1,0)))-INDIRECT(CONCATENATE("'2018-07 (Д)'!T",TEXT(MATCH($C59,'2018-07 (Д)'!$C$2:$C$100,0)+1,0))))/INDIRECT(CONCATENATE("'2018-07 (Д)'!T",TEXT(MATCH($C59,'2018-07 (Д)'!$C$2:$C$100,0)+1,0))))*100)</f>
        <v>18.718029997099446</v>
      </c>
      <c r="FT59" s="9">
        <f ca="1">IF(OR(INDIRECT(CONCATENATE("'2018-09 (Д)'!T",TEXT(MATCH($C59,'2018-09 (Д)'!$C$2:$C$100,0)+1,0)))="Н/Д",INDIRECT(CONCATENATE("'2018-08 (Д)'!T",TEXT(MATCH($C59,'2018-08 (Д)'!$C$2:$C$100,0)+1,0)))="Н/Д",AND(INDIRECT(CONCATENATE("'2018-09 (Д)'!T",TEXT(MATCH($C59,'2018-09 (Д)'!$C$2:$C$100,0)+1,0)))="Н/Д",INDIRECT(CONCATENATE("'2018-08 (Д)'!T",TEXT(MATCH($C59,'2018-08 (Д)'!$C$2:$C$100,0)+1,0))))),"Н/Д",((INDIRECT(CONCATENATE("'2018-09 (Д)'!T",TEXT(MATCH($C59,'2018-09 (Д)'!$C$2:$C$100,0)+1,0)))-INDIRECT(CONCATENATE("'2018-08 (Д)'!T",TEXT(MATCH($C59,'2018-08 (Д)'!$C$2:$C$100,0)+1,0))))/INDIRECT(CONCATENATE("'2018-08 (Д)'!T",TEXT(MATCH($C59,'2018-08 (Д)'!$C$2:$C$100,0)+1,0))))*100)</f>
        <v>-4.5470449389823715</v>
      </c>
      <c r="FU59" s="9">
        <f ca="1">IF(OR(INDIRECT(CONCATENATE("'2018-10 (Д)'!T",TEXT(MATCH($C59,'2018-10 (Д)'!$C$2:$C$100,0)+1,0)))="Н/Д",INDIRECT(CONCATENATE("'2018-09 (Д)'!T",TEXT(MATCH($C59,'2018-09 (Д)'!$C$2:$C$100,0)+1,0)))="Н/Д",AND(INDIRECT(CONCATENATE("'2018-10 (Д)'!T",TEXT(MATCH($C59,'2018-10 (Д)'!$C$2:$C$100,0)+1,0)))="Н/Д",INDIRECT(CONCATENATE("'2018-09 (Д)'!T",TEXT(MATCH($C59,'2018-09 (Д)'!$C$2:$C$100,0)+1,0))))),"Н/Д",((INDIRECT(CONCATENATE("'2018-10 (Д)'!T",TEXT(MATCH($C59,'2018-10 (Д)'!$C$2:$C$100,0)+1,0)))-INDIRECT(CONCATENATE("'2018-09 (Д)'!T",TEXT(MATCH($C59,'2018-09 (Д)'!$C$2:$C$100,0)+1,0))))/INDIRECT(CONCATENATE("'2018-09 (Д)'!T",TEXT(MATCH($C59,'2018-09 (Д)'!$C$2:$C$100,0)+1,0))))*100)</f>
        <v>-10.907390678438478</v>
      </c>
      <c r="FV59" s="9">
        <f ca="1">IF(OR(INDIRECT(CONCATENATE("'2018-11 (Д)'!T",TEXT(MATCH($C59,'2018-11 (Д)'!$C$2:$C$100,0)+1,0)))="Н/Д",INDIRECT(CONCATENATE("'2018-10 (Д)'!T",TEXT(MATCH($C59,'2018-10 (Д)'!$C$2:$C$100,0)+1,0)))="Н/Д",AND(INDIRECT(CONCATENATE("'2018-11 (Д)'!T",TEXT(MATCH($C59,'2018-11 (Д)'!$C$2:$C$100,0)+1,0)))="Н/Д",INDIRECT(CONCATENATE("'2018-10 (Д)'!T",TEXT(MATCH($C59,'2018-10 (Д)'!$C$2:$C$100,0)+1,0))))),"Н/Д",((INDIRECT(CONCATENATE("'2018-11 (Д)'!T",TEXT(MATCH($C59,'2018-11 (Д)'!$C$2:$C$100,0)+1,0)))-INDIRECT(CONCATENATE("'2018-10 (Д)'!T",TEXT(MATCH($C59,'2018-10 (Д)'!$C$2:$C$100,0)+1,0))))/INDIRECT(CONCATENATE("'2018-10 (Д)'!T",TEXT(MATCH($C59,'2018-10 (Д)'!$C$2:$C$100,0)+1,0))))*100)</f>
        <v>20.738624654336721</v>
      </c>
      <c r="FW59" s="9">
        <f ca="1">IF(OR(INDIRECT(CONCATENATE("'2018-12 (Д)'!T",TEXT(MATCH($C59,'2018-12 (Д)'!$C$2:$C$100,0)+1,0)))="Н/Д",INDIRECT(CONCATENATE("'2018-11 (Д)'!T",TEXT(MATCH($C59,'2018-11 (Д)'!$C$2:$C$100,0)+1,0)))="Н/Д",AND(INDIRECT(CONCATENATE("'2018-12 (Д)'!T",TEXT(MATCH($C59,'2018-12 (Д)'!$C$2:$C$100,0)+1,0)))="Н/Д",INDIRECT(CONCATENATE("'2018-11 (Д)'!T",TEXT(MATCH($C59,'2018-11 (Д)'!$C$2:$C$100,0)+1,0))))),"Н/Д",((INDIRECT(CONCATENATE("'2018-12 (Д)'!T",TEXT(MATCH($C59,'2018-12 (Д)'!$C$2:$C$100,0)+1,0)))-INDIRECT(CONCATENATE("'2018-11 (Д)'!T",TEXT(MATCH($C59,'2018-11 (Д)'!$C$2:$C$100,0)+1,0))))/INDIRECT(CONCATENATE("'2018-11 (Д)'!T",TEXT(MATCH($C59,'2018-11 (Д)'!$C$2:$C$100,0)+1,0))))*100)</f>
        <v>-13.795211373651098</v>
      </c>
      <c r="FX59" s="9"/>
      <c r="FY59" s="9">
        <f ca="1">IF(OR(INDIRECT(CONCATENATE("'2018-03 (Д)'!U",TEXT(MATCH($C59,'2018-03 (Д)'!$C$2:$C$100,0)+1,0)))="Н/Д",INDIRECT(CONCATENATE("'2018-02 (Д)'!U",TEXT(MATCH($C59,'2018-02 (Д)'!$C$2:$C$100,0)+1,0)))="Н/Д",AND(INDIRECT(CONCATENATE("'2018-03 (Д)'!U",TEXT(MATCH($C59,'2018-03 (Д)'!$C$2:$C$100,0)+1,0)))="Н/Д",INDIRECT(CONCATENATE("'2018-02 (Д)'!U",TEXT(MATCH($C59,'2018-02 (Д)'!$C$2:$C$100,0)+1,0))))),"Н/Д",((INDIRECT(CONCATENATE("'2018-03 (Д)'!U",TEXT(MATCH($C59,'2018-03 (Д)'!$C$2:$C$100,0)+1,0)))-INDIRECT(CONCATENATE("'2018-02 (Д)'!U",TEXT(MATCH($C59,'2018-02 (Д)'!$C$2:$C$100,0)+1,0))))/INDIRECT(CONCATENATE("'2018-02 (Д)'!U",TEXT(MATCH($C59,'2018-02 (Д)'!$C$2:$C$100,0)+1,0))))*100)</f>
        <v>5.5710589526685474</v>
      </c>
      <c r="FZ59" s="9">
        <f ca="1">IF(OR(INDIRECT(CONCATENATE("'2018-04 (Д)'!U",TEXT(MATCH($C59,'2018-04 (Д)'!$C$2:$C$100,0)+1,0)))="Н/Д",INDIRECT(CONCATENATE("'2018-03 (Д)'!U",TEXT(MATCH($C59,'2018-03 (Д)'!$C$2:$C$100,0)+1,0)))="Н/Д",AND(INDIRECT(CONCATENATE("'2018-04 (Д)'!U",TEXT(MATCH($C59,'2018-04 (Д)'!$C$2:$C$100,0)+1,0)))="Н/Д",INDIRECT(CONCATENATE("'2018-03 (Д)'!U",TEXT(MATCH($C59,'2018-03 (Д)'!$C$2:$C$100,0)+1,0))))),"Н/Д",((INDIRECT(CONCATENATE("'2018-04 (Д)'!U",TEXT(MATCH($C59,'2018-04 (Д)'!$C$2:$C$100,0)+1,0)))-INDIRECT(CONCATENATE("'2018-03 (Д)'!U",TEXT(MATCH($C59,'2018-03 (Д)'!$C$2:$C$100,0)+1,0))))/INDIRECT(CONCATENATE("'2018-03 (Д)'!U",TEXT(MATCH($C59,'2018-03 (Д)'!$C$2:$C$100,0)+1,0))))*100)</f>
        <v>7.9069326067470111</v>
      </c>
      <c r="GA59" s="9">
        <f ca="1">IF(OR(INDIRECT(CONCATENATE("'2018-05 (Д)'!U",TEXT(MATCH($C59,'2018-05 (Д)'!$C$2:$C$100,0)+1,0)))="Н/Д",INDIRECT(CONCATENATE("'2018-04 (Д)'!U",TEXT(MATCH($C59,'2018-04 (Д)'!$C$2:$C$100,0)+1,0)))="Н/Д",AND(INDIRECT(CONCATENATE("'2018-05 (Д)'!U",TEXT(MATCH($C59,'2018-05 (Д)'!$C$2:$C$100,0)+1,0)))="Н/Д",INDIRECT(CONCATENATE("'2018-04 (Д)'!U",TEXT(MATCH($C59,'2018-04 (Д)'!$C$2:$C$100,0)+1,0))))),"Н/Д",((INDIRECT(CONCATENATE("'2018-05 (Д)'!U",TEXT(MATCH($C59,'2018-05 (Д)'!$C$2:$C$100,0)+1,0)))-INDIRECT(CONCATENATE("'2018-04 (Д)'!U",TEXT(MATCH($C59,'2018-04 (Д)'!$C$2:$C$100,0)+1,0))))/INDIRECT(CONCATENATE("'2018-04 (Д)'!U",TEXT(MATCH($C59,'2018-04 (Д)'!$C$2:$C$100,0)+1,0))))*100)</f>
        <v>-9.8091067175056939</v>
      </c>
      <c r="GB59" s="9">
        <f ca="1">IF(OR(INDIRECT(CONCATENATE("'2018-06 (Д)'!U",TEXT(MATCH($C59,'2018-06 (Д)'!$C$2:$C$100,0)+1,0)))="Н/Д",INDIRECT(CONCATENATE("'2018-05 (Д)'!U",TEXT(MATCH($C59,'2018-05 (Д)'!$C$2:$C$100,0)+1,0)))="Н/Д",AND(INDIRECT(CONCATENATE("'2018-06 (Д)'!U",TEXT(MATCH($C59,'2018-06 (Д)'!$C$2:$C$100,0)+1,0)))="Н/Д",INDIRECT(CONCATENATE("'2018-05 (Д)'!U",TEXT(MATCH($C59,'2018-05 (Д)'!$C$2:$C$100,0)+1,0))))),"Н/Д",((INDIRECT(CONCATENATE("'2018-06 (Д)'!U",TEXT(MATCH($C59,'2018-06 (Д)'!$C$2:$C$100,0)+1,0)))-INDIRECT(CONCATENATE("'2018-05 (Д)'!U",TEXT(MATCH($C59,'2018-05 (Д)'!$C$2:$C$100,0)+1,0))))/INDIRECT(CONCATENATE("'2018-05 (Д)'!U",TEXT(MATCH($C59,'2018-05 (Д)'!$C$2:$C$100,0)+1,0))))*100)</f>
        <v>21.472041960198514</v>
      </c>
      <c r="GC59" s="9">
        <f ca="1">IF(OR(INDIRECT(CONCATENATE("'2018-07 (Д)'!U",TEXT(MATCH($C59,'2018-07 (Д)'!$C$2:$C$100,0)+1,0)))="Н/Д",INDIRECT(CONCATENATE("'2018-06 (Д)'!U",TEXT(MATCH($C59,'2018-06 (Д)'!$C$2:$C$100,0)+1,0)))="Н/Д",AND(INDIRECT(CONCATENATE("'2018-07 (Д)'!U",TEXT(MATCH($C59,'2018-07 (Д)'!$C$2:$C$100,0)+1,0)))="Н/Д",INDIRECT(CONCATENATE("'2018-06 (Д)'!U",TEXT(MATCH($C59,'2018-06 (Д)'!$C$2:$C$100,0)+1,0))))),"Н/Д",((INDIRECT(CONCATENATE("'2018-07 (Д)'!U",TEXT(MATCH($C59,'2018-07 (Д)'!$C$2:$C$100,0)+1,0)))-INDIRECT(CONCATENATE("'2018-06 (Д)'!U",TEXT(MATCH($C59,'2018-06 (Д)'!$C$2:$C$100,0)+1,0))))/INDIRECT(CONCATENATE("'2018-06 (Д)'!U",TEXT(MATCH($C59,'2018-06 (Д)'!$C$2:$C$100,0)+1,0))))*100)</f>
        <v>-26.880181225750992</v>
      </c>
      <c r="GD59" s="9">
        <f ca="1">IF(OR(INDIRECT(CONCATENATE("'2018-08 (Д)'!U",TEXT(MATCH($C59,'2018-08 (Д)'!$C$2:$C$100,0)+1,0)))="Н/Д",INDIRECT(CONCATENATE("'2018-07 (Д)'!U",TEXT(MATCH($C59,'2018-07 (Д)'!$C$2:$C$100,0)+1,0)))="Н/Д",AND(INDIRECT(CONCATENATE("'2018-08 (Д)'!U",TEXT(MATCH($C59,'2018-08 (Д)'!$C$2:$C$100,0)+1,0)))="Н/Д",INDIRECT(CONCATENATE("'2018-07 (Д)'!U",TEXT(MATCH($C59,'2018-07 (Д)'!$C$2:$C$100,0)+1,0))))),"Н/Д",((INDIRECT(CONCATENATE("'2018-08 (Д)'!U",TEXT(MATCH($C59,'2018-08 (Д)'!$C$2:$C$100,0)+1,0)))-INDIRECT(CONCATENATE("'2018-07 (Д)'!U",TEXT(MATCH($C59,'2018-07 (Д)'!$C$2:$C$100,0)+1,0))))/INDIRECT(CONCATENATE("'2018-07 (Д)'!U",TEXT(MATCH($C59,'2018-07 (Д)'!$C$2:$C$100,0)+1,0))))*100)</f>
        <v>32.702213761289613</v>
      </c>
      <c r="GE59" s="9">
        <f ca="1">IF(OR(INDIRECT(CONCATENATE("'2018-09 (Д)'!U",TEXT(MATCH($C59,'2018-09 (Д)'!$C$2:$C$100,0)+1,0)))="Н/Д",INDIRECT(CONCATENATE("'2018-08 (Д)'!U",TEXT(MATCH($C59,'2018-08 (Д)'!$C$2:$C$100,0)+1,0)))="Н/Д",AND(INDIRECT(CONCATENATE("'2018-09 (Д)'!U",TEXT(MATCH($C59,'2018-09 (Д)'!$C$2:$C$100,0)+1,0)))="Н/Д",INDIRECT(CONCATENATE("'2018-08 (Д)'!U",TEXT(MATCH($C59,'2018-08 (Д)'!$C$2:$C$100,0)+1,0))))),"Н/Д",((INDIRECT(CONCATENATE("'2018-09 (Д)'!U",TEXT(MATCH($C59,'2018-09 (Д)'!$C$2:$C$100,0)+1,0)))-INDIRECT(CONCATENATE("'2018-08 (Д)'!U",TEXT(MATCH($C59,'2018-08 (Д)'!$C$2:$C$100,0)+1,0))))/INDIRECT(CONCATENATE("'2018-08 (Д)'!U",TEXT(MATCH($C59,'2018-08 (Д)'!$C$2:$C$100,0)+1,0))))*100)</f>
        <v>-10.472732717166769</v>
      </c>
      <c r="GF59" s="9">
        <f ca="1">IF(OR(INDIRECT(CONCATENATE("'2018-10 (Д)'!U",TEXT(MATCH($C59,'2018-10 (Д)'!$C$2:$C$100,0)+1,0)))="Н/Д",INDIRECT(CONCATENATE("'2018-09 (Д)'!U",TEXT(MATCH($C59,'2018-09 (Д)'!$C$2:$C$100,0)+1,0)))="Н/Д",AND(INDIRECT(CONCATENATE("'2018-10 (Д)'!U",TEXT(MATCH($C59,'2018-10 (Д)'!$C$2:$C$100,0)+1,0)))="Н/Д",INDIRECT(CONCATENATE("'2018-09 (Д)'!U",TEXT(MATCH($C59,'2018-09 (Д)'!$C$2:$C$100,0)+1,0))))),"Н/Д",((INDIRECT(CONCATENATE("'2018-10 (Д)'!U",TEXT(MATCH($C59,'2018-10 (Д)'!$C$2:$C$100,0)+1,0)))-INDIRECT(CONCATENATE("'2018-09 (Д)'!U",TEXT(MATCH($C59,'2018-09 (Д)'!$C$2:$C$100,0)+1,0))))/INDIRECT(CONCATENATE("'2018-09 (Д)'!U",TEXT(MATCH($C59,'2018-09 (Д)'!$C$2:$C$100,0)+1,0))))*100)</f>
        <v>-12.93916221992181</v>
      </c>
      <c r="GG59" s="9">
        <f ca="1">IF(OR(INDIRECT(CONCATENATE("'2018-11 (Д)'!U",TEXT(MATCH($C59,'2018-11 (Д)'!$C$2:$C$100,0)+1,0)))="Н/Д",INDIRECT(CONCATENATE("'2018-10 (Д)'!U",TEXT(MATCH($C59,'2018-10 (Д)'!$C$2:$C$100,0)+1,0)))="Н/Д",AND(INDIRECT(CONCATENATE("'2018-11 (Д)'!U",TEXT(MATCH($C59,'2018-11 (Д)'!$C$2:$C$100,0)+1,0)))="Н/Д",INDIRECT(CONCATENATE("'2018-10 (Д)'!U",TEXT(MATCH($C59,'2018-10 (Д)'!$C$2:$C$100,0)+1,0))))),"Н/Д",((INDIRECT(CONCATENATE("'2018-11 (Д)'!U",TEXT(MATCH($C59,'2018-11 (Д)'!$C$2:$C$100,0)+1,0)))-INDIRECT(CONCATENATE("'2018-10 (Д)'!U",TEXT(MATCH($C59,'2018-10 (Д)'!$C$2:$C$100,0)+1,0))))/INDIRECT(CONCATENATE("'2018-10 (Д)'!U",TEXT(MATCH($C59,'2018-10 (Д)'!$C$2:$C$100,0)+1,0))))*100)</f>
        <v>17.886810794753888</v>
      </c>
      <c r="GH59" s="9">
        <f ca="1">IF(OR(INDIRECT(CONCATENATE("'2018-12 (Д)'!U",TEXT(MATCH($C59,'2018-12 (Д)'!$C$2:$C$100,0)+1,0)))="Н/Д",INDIRECT(CONCATENATE("'2018-11 (Д)'!U",TEXT(MATCH($C59,'2018-11 (Д)'!$C$2:$C$100,0)+1,0)))="Н/Д",AND(INDIRECT(CONCATENATE("'2018-12 (Д)'!U",TEXT(MATCH($C59,'2018-12 (Д)'!$C$2:$C$100,0)+1,0)))="Н/Д",INDIRECT(CONCATENATE("'2018-11 (Д)'!U",TEXT(MATCH($C59,'2018-11 (Д)'!$C$2:$C$100,0)+1,0))))),"Н/Д",((INDIRECT(CONCATENATE("'2018-12 (Д)'!U",TEXT(MATCH($C59,'2018-12 (Д)'!$C$2:$C$100,0)+1,0)))-INDIRECT(CONCATENATE("'2018-11 (Д)'!U",TEXT(MATCH($C59,'2018-11 (Д)'!$C$2:$C$100,0)+1,0))))/INDIRECT(CONCATENATE("'2018-11 (Д)'!U",TEXT(MATCH($C59,'2018-11 (Д)'!$C$2:$C$100,0)+1,0))))*100)</f>
        <v>-9.3488595642678618</v>
      </c>
      <c r="GI59" s="9"/>
      <c r="GJ59" s="9">
        <f ca="1">IF(OR(INDIRECT(CONCATENATE("'2018-03 (Д)'!V",TEXT(MATCH($C59,'2018-03 (Д)'!$C$2:$C$100,0)+1,0)))="Н/Д",INDIRECT(CONCATENATE("'2018-02 (Д)'!V",TEXT(MATCH($C59,'2018-02 (Д)'!$C$2:$C$100,0)+1,0)))="Н/Д",AND(INDIRECT(CONCATENATE("'2018-03 (Д)'!V",TEXT(MATCH($C59,'2018-03 (Д)'!$C$2:$C$100,0)+1,0)))="Н/Д",INDIRECT(CONCATENATE("'2018-02 (Д)'!V",TEXT(MATCH($C59,'2018-02 (Д)'!$C$2:$C$100,0)+1,0))))),"Н/Д",((INDIRECT(CONCATENATE("'2018-03 (Д)'!V",TEXT(MATCH($C59,'2018-03 (Д)'!$C$2:$C$100,0)+1,0)))-INDIRECT(CONCATENATE("'2018-02 (Д)'!V",TEXT(MATCH($C59,'2018-02 (Д)'!$C$2:$C$100,0)+1,0))))/INDIRECT(CONCATENATE("'2018-02 (Д)'!V",TEXT(MATCH($C59,'2018-02 (Д)'!$C$2:$C$100,0)+1,0))))*100)</f>
        <v>100.9084905278923</v>
      </c>
      <c r="GK59" s="9">
        <f ca="1">IF(OR(INDIRECT(CONCATENATE("'2018-04 (Д)'!V",TEXT(MATCH($C59,'2018-04 (Д)'!$C$2:$C$100,0)+1,0)))="Н/Д",INDIRECT(CONCATENATE("'2018-03 (Д)'!V",TEXT(MATCH($C59,'2018-03 (Д)'!$C$2:$C$100,0)+1,0)))="Н/Д",AND(INDIRECT(CONCATENATE("'2018-04 (Д)'!V",TEXT(MATCH($C59,'2018-04 (Д)'!$C$2:$C$100,0)+1,0)))="Н/Д",INDIRECT(CONCATENATE("'2018-03 (Д)'!V",TEXT(MATCH($C59,'2018-03 (Д)'!$C$2:$C$100,0)+1,0))))),"Н/Д",((INDIRECT(CONCATENATE("'2018-04 (Д)'!V",TEXT(MATCH($C59,'2018-04 (Д)'!$C$2:$C$100,0)+1,0)))-INDIRECT(CONCATENATE("'2018-03 (Д)'!V",TEXT(MATCH($C59,'2018-03 (Д)'!$C$2:$C$100,0)+1,0))))/INDIRECT(CONCATENATE("'2018-03 (Д)'!V",TEXT(MATCH($C59,'2018-03 (Д)'!$C$2:$C$100,0)+1,0))))*100)</f>
        <v>25.81256105941797</v>
      </c>
      <c r="GL59" s="9">
        <f ca="1">IF(OR(INDIRECT(CONCATENATE("'2018-05 (Д)'!V",TEXT(MATCH($C59,'2018-05 (Д)'!$C$2:$C$100,0)+1,0)))="Н/Д",INDIRECT(CONCATENATE("'2018-04 (Д)'!V",TEXT(MATCH($C59,'2018-04 (Д)'!$C$2:$C$100,0)+1,0)))="Н/Д",AND(INDIRECT(CONCATENATE("'2018-05 (Д)'!V",TEXT(MATCH($C59,'2018-05 (Д)'!$C$2:$C$100,0)+1,0)))="Н/Д",INDIRECT(CONCATENATE("'2018-04 (Д)'!V",TEXT(MATCH($C59,'2018-04 (Д)'!$C$2:$C$100,0)+1,0))))),"Н/Д",((INDIRECT(CONCATENATE("'2018-05 (Д)'!V",TEXT(MATCH($C59,'2018-05 (Д)'!$C$2:$C$100,0)+1,0)))-INDIRECT(CONCATENATE("'2018-04 (Д)'!V",TEXT(MATCH($C59,'2018-04 (Д)'!$C$2:$C$100,0)+1,0))))/INDIRECT(CONCATENATE("'2018-04 (Д)'!V",TEXT(MATCH($C59,'2018-04 (Д)'!$C$2:$C$100,0)+1,0))))*100)</f>
        <v>-27.854119707541468</v>
      </c>
      <c r="GM59" s="9">
        <f ca="1">IF(OR(INDIRECT(CONCATENATE("'2018-06 (Д)'!V",TEXT(MATCH($C59,'2018-06 (Д)'!$C$2:$C$100,0)+1,0)))="Н/Д",INDIRECT(CONCATENATE("'2018-05 (Д)'!V",TEXT(MATCH($C59,'2018-05 (Д)'!$C$2:$C$100,0)+1,0)))="Н/Д",AND(INDIRECT(CONCATENATE("'2018-06 (Д)'!V",TEXT(MATCH($C59,'2018-06 (Д)'!$C$2:$C$100,0)+1,0)))="Н/Д",INDIRECT(CONCATENATE("'2018-05 (Д)'!V",TEXT(MATCH($C59,'2018-05 (Д)'!$C$2:$C$100,0)+1,0))))),"Н/Д",((INDIRECT(CONCATENATE("'2018-06 (Д)'!V",TEXT(MATCH($C59,'2018-06 (Д)'!$C$2:$C$100,0)+1,0)))-INDIRECT(CONCATENATE("'2018-05 (Д)'!V",TEXT(MATCH($C59,'2018-05 (Д)'!$C$2:$C$100,0)+1,0))))/INDIRECT(CONCATENATE("'2018-05 (Д)'!V",TEXT(MATCH($C59,'2018-05 (Д)'!$C$2:$C$100,0)+1,0))))*100)</f>
        <v>9.6674351460083514</v>
      </c>
      <c r="GN59" s="9">
        <f ca="1">IF(OR(INDIRECT(CONCATENATE("'2018-07 (Д)'!V",TEXT(MATCH($C59,'2018-07 (Д)'!$C$2:$C$100,0)+1,0)))="Н/Д",INDIRECT(CONCATENATE("'2018-06 (Д)'!V",TEXT(MATCH($C59,'2018-06 (Д)'!$C$2:$C$100,0)+1,0)))="Н/Д",AND(INDIRECT(CONCATENATE("'2018-07 (Д)'!V",TEXT(MATCH($C59,'2018-07 (Д)'!$C$2:$C$100,0)+1,0)))="Н/Д",INDIRECT(CONCATENATE("'2018-06 (Д)'!V",TEXT(MATCH($C59,'2018-06 (Д)'!$C$2:$C$100,0)+1,0))))),"Н/Д",((INDIRECT(CONCATENATE("'2018-07 (Д)'!V",TEXT(MATCH($C59,'2018-07 (Д)'!$C$2:$C$100,0)+1,0)))-INDIRECT(CONCATENATE("'2018-06 (Д)'!V",TEXT(MATCH($C59,'2018-06 (Д)'!$C$2:$C$100,0)+1,0))))/INDIRECT(CONCATENATE("'2018-06 (Д)'!V",TEXT(MATCH($C59,'2018-06 (Д)'!$C$2:$C$100,0)+1,0))))*100)</f>
        <v>35.415106006800954</v>
      </c>
      <c r="GO59" s="9">
        <f ca="1">IF(OR(INDIRECT(CONCATENATE("'2018-08 (Д)'!V",TEXT(MATCH($C59,'2018-08 (Д)'!$C$2:$C$100,0)+1,0)))="Н/Д",INDIRECT(CONCATENATE("'2018-07 (Д)'!V",TEXT(MATCH($C59,'2018-07 (Д)'!$C$2:$C$100,0)+1,0)))="Н/Д",AND(INDIRECT(CONCATENATE("'2018-08 (Д)'!V",TEXT(MATCH($C59,'2018-08 (Д)'!$C$2:$C$100,0)+1,0)))="Н/Д",INDIRECT(CONCATENATE("'2018-07 (Д)'!V",TEXT(MATCH($C59,'2018-07 (Д)'!$C$2:$C$100,0)+1,0))))),"Н/Д",((INDIRECT(CONCATENATE("'2018-08 (Д)'!V",TEXT(MATCH($C59,'2018-08 (Д)'!$C$2:$C$100,0)+1,0)))-INDIRECT(CONCATENATE("'2018-07 (Д)'!V",TEXT(MATCH($C59,'2018-07 (Д)'!$C$2:$C$100,0)+1,0))))/INDIRECT(CONCATENATE("'2018-07 (Д)'!V",TEXT(MATCH($C59,'2018-07 (Д)'!$C$2:$C$100,0)+1,0))))*100)</f>
        <v>-32.452349896864128</v>
      </c>
      <c r="GP59" s="9">
        <f ca="1">IF(OR(INDIRECT(CONCATENATE("'2018-09 (Д)'!V",TEXT(MATCH($C59,'2018-09 (Д)'!$C$2:$C$100,0)+1,0)))="Н/Д",INDIRECT(CONCATENATE("'2018-08 (Д)'!V",TEXT(MATCH($C59,'2018-08 (Д)'!$C$2:$C$100,0)+1,0)))="Н/Д",AND(INDIRECT(CONCATENATE("'2018-09 (Д)'!V",TEXT(MATCH($C59,'2018-09 (Д)'!$C$2:$C$100,0)+1,0)))="Н/Д",INDIRECT(CONCATENATE("'2018-08 (Д)'!V",TEXT(MATCH($C59,'2018-08 (Д)'!$C$2:$C$100,0)+1,0))))),"Н/Д",((INDIRECT(CONCATENATE("'2018-09 (Д)'!V",TEXT(MATCH($C59,'2018-09 (Д)'!$C$2:$C$100,0)+1,0)))-INDIRECT(CONCATENATE("'2018-08 (Д)'!V",TEXT(MATCH($C59,'2018-08 (Д)'!$C$2:$C$100,0)+1,0))))/INDIRECT(CONCATENATE("'2018-08 (Д)'!V",TEXT(MATCH($C59,'2018-08 (Д)'!$C$2:$C$100,0)+1,0))))*100)</f>
        <v>6.9854105859524509</v>
      </c>
      <c r="GQ59" s="9">
        <f ca="1">IF(OR(INDIRECT(CONCATENATE("'2018-10 (Д)'!V",TEXT(MATCH($C59,'2018-10 (Д)'!$C$2:$C$100,0)+1,0)))="Н/Д",INDIRECT(CONCATENATE("'2018-09 (Д)'!V",TEXT(MATCH($C59,'2018-09 (Д)'!$C$2:$C$100,0)+1,0)))="Н/Д",AND(INDIRECT(CONCATENATE("'2018-10 (Д)'!V",TEXT(MATCH($C59,'2018-10 (Д)'!$C$2:$C$100,0)+1,0)))="Н/Д",INDIRECT(CONCATENATE("'2018-09 (Д)'!V",TEXT(MATCH($C59,'2018-09 (Д)'!$C$2:$C$100,0)+1,0))))),"Н/Д",((INDIRECT(CONCATENATE("'2018-10 (Д)'!V",TEXT(MATCH($C59,'2018-10 (Д)'!$C$2:$C$100,0)+1,0)))-INDIRECT(CONCATENATE("'2018-09 (Д)'!V",TEXT(MATCH($C59,'2018-09 (Д)'!$C$2:$C$100,0)+1,0))))/INDIRECT(CONCATENATE("'2018-09 (Д)'!V",TEXT(MATCH($C59,'2018-09 (Д)'!$C$2:$C$100,0)+1,0))))*100)</f>
        <v>146.10055081730954</v>
      </c>
      <c r="GR59" s="9">
        <f ca="1">IF(OR(INDIRECT(CONCATENATE("'2018-11 (Д)'!V",TEXT(MATCH($C59,'2018-11 (Д)'!$C$2:$C$100,0)+1,0)))="Н/Д",INDIRECT(CONCATENATE("'2018-10 (Д)'!V",TEXT(MATCH($C59,'2018-10 (Д)'!$C$2:$C$100,0)+1,0)))="Н/Д",AND(INDIRECT(CONCATENATE("'2018-11 (Д)'!V",TEXT(MATCH($C59,'2018-11 (Д)'!$C$2:$C$100,0)+1,0)))="Н/Д",INDIRECT(CONCATENATE("'2018-10 (Д)'!V",TEXT(MATCH($C59,'2018-10 (Д)'!$C$2:$C$100,0)+1,0))))),"Н/Д",((INDIRECT(CONCATENATE("'2018-11 (Д)'!V",TEXT(MATCH($C59,'2018-11 (Д)'!$C$2:$C$100,0)+1,0)))-INDIRECT(CONCATENATE("'2018-10 (Д)'!V",TEXT(MATCH($C59,'2018-10 (Д)'!$C$2:$C$100,0)+1,0))))/INDIRECT(CONCATENATE("'2018-10 (Д)'!V",TEXT(MATCH($C59,'2018-10 (Д)'!$C$2:$C$100,0)+1,0))))*100)</f>
        <v>-59.272781434493325</v>
      </c>
      <c r="GS59" s="9">
        <f ca="1">IF(OR(INDIRECT(CONCATENATE("'2018-12 (Д)'!V",TEXT(MATCH($C59,'2018-12 (Д)'!$C$2:$C$100,0)+1,0)))="Н/Д",INDIRECT(CONCATENATE("'2018-11 (Д)'!V",TEXT(MATCH($C59,'2018-11 (Д)'!$C$2:$C$100,0)+1,0)))="Н/Д",AND(INDIRECT(CONCATENATE("'2018-12 (Д)'!V",TEXT(MATCH($C59,'2018-12 (Д)'!$C$2:$C$100,0)+1,0)))="Н/Д",INDIRECT(CONCATENATE("'2018-11 (Д)'!V",TEXT(MATCH($C59,'2018-11 (Д)'!$C$2:$C$100,0)+1,0))))),"Н/Д",((INDIRECT(CONCATENATE("'2018-12 (Д)'!V",TEXT(MATCH($C59,'2018-12 (Д)'!$C$2:$C$100,0)+1,0)))-INDIRECT(CONCATENATE("'2018-11 (Д)'!V",TEXT(MATCH($C59,'2018-11 (Д)'!$C$2:$C$100,0)+1,0))))/INDIRECT(CONCATENATE("'2018-11 (Д)'!V",TEXT(MATCH($C59,'2018-11 (Д)'!$C$2:$C$100,0)+1,0))))*100)</f>
        <v>110.45807497752847</v>
      </c>
      <c r="GT59" s="9"/>
      <c r="GU59" s="9">
        <f ca="1">IF(OR(INDIRECT(CONCATENATE("'2018-03 (Д)'!W",TEXT(MATCH($C59,'2018-03 (Д)'!$C$2:$C$100,0)+1,0)))="Н/Д",INDIRECT(CONCATENATE("'2018-02 (Д)'!W",TEXT(MATCH($C59,'2018-02 (Д)'!$C$2:$C$100,0)+1,0)))="Н/Д",AND(INDIRECT(CONCATENATE("'2018-03 (Д)'!W",TEXT(MATCH($C59,'2018-03 (Д)'!$C$2:$C$100,0)+1,0)))="Н/Д",INDIRECT(CONCATENATE("'2018-02 (Д)'!W",TEXT(MATCH($C59,'2018-02 (Д)'!$C$2:$C$100,0)+1,0))))),"Н/Д",((INDIRECT(CONCATENATE("'2018-03 (Д)'!W",TEXT(MATCH($C59,'2018-03 (Д)'!$C$2:$C$100,0)+1,0)))-INDIRECT(CONCATENATE("'2018-02 (Д)'!W",TEXT(MATCH($C59,'2018-02 (Д)'!$C$2:$C$100,0)+1,0))))/INDIRECT(CONCATENATE("'2018-02 (Д)'!W",TEXT(MATCH($C59,'2018-02 (Д)'!$C$2:$C$100,0)+1,0))))*100)</f>
        <v>199.61866390813981</v>
      </c>
      <c r="GV59" s="9">
        <f ca="1">IF(OR(INDIRECT(CONCATENATE("'2018-04 (Д)'!W",TEXT(MATCH($C59,'2018-04 (Д)'!$C$2:$C$100,0)+1,0)))="Н/Д",INDIRECT(CONCATENATE("'2018-03 (Д)'!W",TEXT(MATCH($C59,'2018-03 (Д)'!$C$2:$C$100,0)+1,0)))="Н/Д",AND(INDIRECT(CONCATENATE("'2018-04 (Д)'!W",TEXT(MATCH($C59,'2018-04 (Д)'!$C$2:$C$100,0)+1,0)))="Н/Д",INDIRECT(CONCATENATE("'2018-03 (Д)'!W",TEXT(MATCH($C59,'2018-03 (Д)'!$C$2:$C$100,0)+1,0))))),"Н/Д",((INDIRECT(CONCATENATE("'2018-04 (Д)'!W",TEXT(MATCH($C59,'2018-04 (Д)'!$C$2:$C$100,0)+1,0)))-INDIRECT(CONCATENATE("'2018-03 (Д)'!W",TEXT(MATCH($C59,'2018-03 (Д)'!$C$2:$C$100,0)+1,0))))/INDIRECT(CONCATENATE("'2018-03 (Д)'!W",TEXT(MATCH($C59,'2018-03 (Д)'!$C$2:$C$100,0)+1,0))))*100)</f>
        <v>158.74295345163461</v>
      </c>
      <c r="GW59" s="9">
        <f ca="1">IF(OR(INDIRECT(CONCATENATE("'2018-05 (Д)'!W",TEXT(MATCH($C59,'2018-05 (Д)'!$C$2:$C$100,0)+1,0)))="Н/Д",INDIRECT(CONCATENATE("'2018-04 (Д)'!W",TEXT(MATCH($C59,'2018-04 (Д)'!$C$2:$C$100,0)+1,0)))="Н/Д",AND(INDIRECT(CONCATENATE("'2018-05 (Д)'!W",TEXT(MATCH($C59,'2018-05 (Д)'!$C$2:$C$100,0)+1,0)))="Н/Д",INDIRECT(CONCATENATE("'2018-04 (Д)'!W",TEXT(MATCH($C59,'2018-04 (Д)'!$C$2:$C$100,0)+1,0))))),"Н/Д",((INDIRECT(CONCATENATE("'2018-05 (Д)'!W",TEXT(MATCH($C59,'2018-05 (Д)'!$C$2:$C$100,0)+1,0)))-INDIRECT(CONCATENATE("'2018-04 (Д)'!W",TEXT(MATCH($C59,'2018-04 (Д)'!$C$2:$C$100,0)+1,0))))/INDIRECT(CONCATENATE("'2018-04 (Д)'!W",TEXT(MATCH($C59,'2018-04 (Д)'!$C$2:$C$100,0)+1,0))))*100)</f>
        <v>-42.843085523015226</v>
      </c>
      <c r="GX59" s="9">
        <f ca="1">IF(OR(INDIRECT(CONCATENATE("'2018-06 (Д)'!W",TEXT(MATCH($C59,'2018-06 (Д)'!$C$2:$C$100,0)+1,0)))="Н/Д",INDIRECT(CONCATENATE("'2018-05 (Д)'!W",TEXT(MATCH($C59,'2018-05 (Д)'!$C$2:$C$100,0)+1,0)))="Н/Д",AND(INDIRECT(CONCATENATE("'2018-06 (Д)'!W",TEXT(MATCH($C59,'2018-06 (Д)'!$C$2:$C$100,0)+1,0)))="Н/Д",INDIRECT(CONCATENATE("'2018-05 (Д)'!W",TEXT(MATCH($C59,'2018-05 (Д)'!$C$2:$C$100,0)+1,0))))),"Н/Д",((INDIRECT(CONCATENATE("'2018-06 (Д)'!W",TEXT(MATCH($C59,'2018-06 (Д)'!$C$2:$C$100,0)+1,0)))-INDIRECT(CONCATENATE("'2018-05 (Д)'!W",TEXT(MATCH($C59,'2018-05 (Д)'!$C$2:$C$100,0)+1,0))))/INDIRECT(CONCATENATE("'2018-05 (Д)'!W",TEXT(MATCH($C59,'2018-05 (Д)'!$C$2:$C$100,0)+1,0))))*100)</f>
        <v>51.499577086353789</v>
      </c>
      <c r="GY59" s="9">
        <f ca="1">IF(OR(INDIRECT(CONCATENATE("'2018-07 (Д)'!W",TEXT(MATCH($C59,'2018-07 (Д)'!$C$2:$C$100,0)+1,0)))="Н/Д",INDIRECT(CONCATENATE("'2018-06 (Д)'!W",TEXT(MATCH($C59,'2018-06 (Д)'!$C$2:$C$100,0)+1,0)))="Н/Д",AND(INDIRECT(CONCATENATE("'2018-07 (Д)'!W",TEXT(MATCH($C59,'2018-07 (Д)'!$C$2:$C$100,0)+1,0)))="Н/Д",INDIRECT(CONCATENATE("'2018-06 (Д)'!W",TEXT(MATCH($C59,'2018-06 (Д)'!$C$2:$C$100,0)+1,0))))),"Н/Д",((INDIRECT(CONCATENATE("'2018-07 (Д)'!W",TEXT(MATCH($C59,'2018-07 (Д)'!$C$2:$C$100,0)+1,0)))-INDIRECT(CONCATENATE("'2018-06 (Д)'!W",TEXT(MATCH($C59,'2018-06 (Д)'!$C$2:$C$100,0)+1,0))))/INDIRECT(CONCATENATE("'2018-06 (Д)'!W",TEXT(MATCH($C59,'2018-06 (Д)'!$C$2:$C$100,0)+1,0))))*100)</f>
        <v>-28.533378379932632</v>
      </c>
      <c r="GZ59" s="9">
        <f ca="1">IF(OR(INDIRECT(CONCATENATE("'2018-08 (Д)'!W",TEXT(MATCH($C59,'2018-08 (Д)'!$C$2:$C$100,0)+1,0)))="Н/Д",INDIRECT(CONCATENATE("'2018-07 (Д)'!W",TEXT(MATCH($C59,'2018-07 (Д)'!$C$2:$C$100,0)+1,0)))="Н/Д",AND(INDIRECT(CONCATENATE("'2018-08 (Д)'!W",TEXT(MATCH($C59,'2018-08 (Д)'!$C$2:$C$100,0)+1,0)))="Н/Д",INDIRECT(CONCATENATE("'2018-07 (Д)'!W",TEXT(MATCH($C59,'2018-07 (Д)'!$C$2:$C$100,0)+1,0))))),"Н/Д",((INDIRECT(CONCATENATE("'2018-08 (Д)'!W",TEXT(MATCH($C59,'2018-08 (Д)'!$C$2:$C$100,0)+1,0)))-INDIRECT(CONCATENATE("'2018-07 (Д)'!W",TEXT(MATCH($C59,'2018-07 (Д)'!$C$2:$C$100,0)+1,0))))/INDIRECT(CONCATENATE("'2018-07 (Д)'!W",TEXT(MATCH($C59,'2018-07 (Д)'!$C$2:$C$100,0)+1,0))))*100)</f>
        <v>12.234489567682093</v>
      </c>
      <c r="HA59" s="9">
        <f ca="1">IF(OR(INDIRECT(CONCATENATE("'2018-09 (Д)'!W",TEXT(MATCH($C59,'2018-09 (Д)'!$C$2:$C$100,0)+1,0)))="Н/Д",INDIRECT(CONCATENATE("'2018-08 (Д)'!W",TEXT(MATCH($C59,'2018-08 (Д)'!$C$2:$C$100,0)+1,0)))="Н/Д",AND(INDIRECT(CONCATENATE("'2018-09 (Д)'!W",TEXT(MATCH($C59,'2018-09 (Д)'!$C$2:$C$100,0)+1,0)))="Н/Д",INDIRECT(CONCATENATE("'2018-08 (Д)'!W",TEXT(MATCH($C59,'2018-08 (Д)'!$C$2:$C$100,0)+1,0))))),"Н/Д",((INDIRECT(CONCATENATE("'2018-09 (Д)'!W",TEXT(MATCH($C59,'2018-09 (Д)'!$C$2:$C$100,0)+1,0)))-INDIRECT(CONCATENATE("'2018-08 (Д)'!W",TEXT(MATCH($C59,'2018-08 (Д)'!$C$2:$C$100,0)+1,0))))/INDIRECT(CONCATENATE("'2018-08 (Д)'!W",TEXT(MATCH($C59,'2018-08 (Д)'!$C$2:$C$100,0)+1,0))))*100)</f>
        <v>-8.617640364128679</v>
      </c>
      <c r="HB59" s="9">
        <f ca="1">IF(OR(INDIRECT(CONCATENATE("'2018-10 (Д)'!W",TEXT(MATCH($C59,'2018-10 (Д)'!$C$2:$C$100,0)+1,0)))="Н/Д",INDIRECT(CONCATENATE("'2018-09 (Д)'!W",TEXT(MATCH($C59,'2018-09 (Д)'!$C$2:$C$100,0)+1,0)))="Н/Д",AND(INDIRECT(CONCATENATE("'2018-10 (Д)'!W",TEXT(MATCH($C59,'2018-10 (Д)'!$C$2:$C$100,0)+1,0)))="Н/Д",INDIRECT(CONCATENATE("'2018-09 (Д)'!W",TEXT(MATCH($C59,'2018-09 (Д)'!$C$2:$C$100,0)+1,0))))),"Н/Д",((INDIRECT(CONCATENATE("'2018-10 (Д)'!W",TEXT(MATCH($C59,'2018-10 (Д)'!$C$2:$C$100,0)+1,0)))-INDIRECT(CONCATENATE("'2018-09 (Д)'!W",TEXT(MATCH($C59,'2018-09 (Д)'!$C$2:$C$100,0)+1,0))))/INDIRECT(CONCATENATE("'2018-09 (Д)'!W",TEXT(MATCH($C59,'2018-09 (Д)'!$C$2:$C$100,0)+1,0))))*100)</f>
        <v>-30.602361177209431</v>
      </c>
      <c r="HC59" s="9">
        <f ca="1">IF(OR(INDIRECT(CONCATENATE("'2018-11 (Д)'!W",TEXT(MATCH($C59,'2018-11 (Д)'!$C$2:$C$100,0)+1,0)))="Н/Д",INDIRECT(CONCATENATE("'2018-10 (Д)'!W",TEXT(MATCH($C59,'2018-10 (Д)'!$C$2:$C$100,0)+1,0)))="Н/Д",AND(INDIRECT(CONCATENATE("'2018-11 (Д)'!W",TEXT(MATCH($C59,'2018-11 (Д)'!$C$2:$C$100,0)+1,0)))="Н/Д",INDIRECT(CONCATENATE("'2018-10 (Д)'!W",TEXT(MATCH($C59,'2018-10 (Д)'!$C$2:$C$100,0)+1,0))))),"Н/Д",((INDIRECT(CONCATENATE("'2018-11 (Д)'!W",TEXT(MATCH($C59,'2018-11 (Д)'!$C$2:$C$100,0)+1,0)))-INDIRECT(CONCATENATE("'2018-10 (Д)'!W",TEXT(MATCH($C59,'2018-10 (Д)'!$C$2:$C$100,0)+1,0))))/INDIRECT(CONCATENATE("'2018-10 (Д)'!W",TEXT(MATCH($C59,'2018-10 (Д)'!$C$2:$C$100,0)+1,0))))*100)</f>
        <v>155.68303252199462</v>
      </c>
      <c r="HD59" s="9">
        <f ca="1">IF(OR(INDIRECT(CONCATENATE("'2018-12 (Д)'!W",TEXT(MATCH($C59,'2018-12 (Д)'!$C$2:$C$100,0)+1,0)))="Н/Д",INDIRECT(CONCATENATE("'2018-11 (Д)'!W",TEXT(MATCH($C59,'2018-11 (Д)'!$C$2:$C$100,0)+1,0)))="Н/Д",AND(INDIRECT(CONCATENATE("'2018-12 (Д)'!W",TEXT(MATCH($C59,'2018-12 (Д)'!$C$2:$C$100,0)+1,0)))="Н/Д",INDIRECT(CONCATENATE("'2018-11 (Д)'!W",TEXT(MATCH($C59,'2018-11 (Д)'!$C$2:$C$100,0)+1,0))))),"Н/Д",((INDIRECT(CONCATENATE("'2018-12 (Д)'!W",TEXT(MATCH($C59,'2018-12 (Д)'!$C$2:$C$100,0)+1,0)))-INDIRECT(CONCATENATE("'2018-11 (Д)'!W",TEXT(MATCH($C59,'2018-11 (Д)'!$C$2:$C$100,0)+1,0))))/INDIRECT(CONCATENATE("'2018-11 (Д)'!W",TEXT(MATCH($C59,'2018-11 (Д)'!$C$2:$C$100,0)+1,0))))*100)</f>
        <v>-37.634489457552114</v>
      </c>
    </row>
    <row r="60" spans="1:212" x14ac:dyDescent="0.25">
      <c r="A60" s="2" t="s">
        <v>80</v>
      </c>
      <c r="B60" s="2" t="s">
        <v>84</v>
      </c>
      <c r="C60" s="15">
        <v>71800000</v>
      </c>
      <c r="D60" s="9"/>
      <c r="E60" s="9">
        <f ca="1">IF(OR(INDIRECT(CONCATENATE("'2018-03 (Д)'!E",TEXT(MATCH($C60,'2018-03 (Д)'!$C$2:$C$100,0)+1,0)))="Н/Д",INDIRECT(CONCATENATE("'2018-02 (Д)'!E",TEXT(MATCH($C60,'2018-02 (Д)'!$C$2:$C$100,0)+1,0)))="Н/Д",AND(INDIRECT(CONCATENATE("'2018-03 (Д)'!E",TEXT(MATCH($C60,'2018-03 (Д)'!$C$2:$C$100,0)+1,0)))="Н/Д",INDIRECT(CONCATENATE("'2018-02 (Д)'!E",TEXT(MATCH($C60,'2018-02 (Д)'!$C$2:$C$100,0)+1,0))))),"Н/Д",((INDIRECT(CONCATENATE("'2018-03 (Д)'!E",TEXT(MATCH($C60,'2018-03 (Д)'!$C$2:$C$100,0)+1,0)))-INDIRECT(CONCATENATE("'2018-02 (Д)'!E",TEXT(MATCH($C60,'2018-02 (Д)'!$C$2:$C$100,0)+1,0))))/INDIRECT(CONCATENATE("'2018-02 (Д)'!E",TEXT(MATCH($C60,'2018-02 (Д)'!$C$2:$C$100,0)+1,0))))*100)</f>
        <v>20.633724349833052</v>
      </c>
      <c r="F60" s="9">
        <f ca="1">IF(OR(INDIRECT(CONCATENATE("'2018-04 (Д)'!E",TEXT(MATCH($C60,'2018-04 (Д)'!$C$2:$C$100,0)+1,0)))="Н/Д",INDIRECT(CONCATENATE("'2018-03 (Д)'!E",TEXT(MATCH($C60,'2018-03 (Д)'!$C$2:$C$100,0)+1,0)))="Н/Д",AND(INDIRECT(CONCATENATE("'2018-04 (Д)'!E",TEXT(MATCH($C60,'2018-04 (Д)'!$C$2:$C$100,0)+1,0)))="Н/Д",INDIRECT(CONCATENATE("'2018-03 (Д)'!E",TEXT(MATCH($C60,'2018-03 (Д)'!$C$2:$C$100,0)+1,0))))),"Н/Д",((INDIRECT(CONCATENATE("'2018-04 (Д)'!E",TEXT(MATCH($C60,'2018-04 (Д)'!$C$2:$C$100,0)+1,0)))-INDIRECT(CONCATENATE("'2018-03 (Д)'!E",TEXT(MATCH($C60,'2018-03 (Д)'!$C$2:$C$100,0)+1,0))))/INDIRECT(CONCATENATE("'2018-03 (Д)'!E",TEXT(MATCH($C60,'2018-03 (Д)'!$C$2:$C$100,0)+1,0))))*100)</f>
        <v>135.29922746421946</v>
      </c>
      <c r="G60" s="9">
        <f ca="1">IF(OR(INDIRECT(CONCATENATE("'2018-05 (Д)'!E",TEXT(MATCH($C60,'2018-05 (Д)'!$C$2:$C$100,0)+1,0)))="Н/Д",INDIRECT(CONCATENATE("'2018-04 (Д)'!E",TEXT(MATCH($C60,'2018-04 (Д)'!$C$2:$C$100,0)+1,0)))="Н/Д",AND(INDIRECT(CONCATENATE("'2018-05 (Д)'!E",TEXT(MATCH($C60,'2018-05 (Д)'!$C$2:$C$100,0)+1,0)))="Н/Д",INDIRECT(CONCATENATE("'2018-04 (Д)'!E",TEXT(MATCH($C60,'2018-04 (Д)'!$C$2:$C$100,0)+1,0))))),"Н/Д",((INDIRECT(CONCATENATE("'2018-05 (Д)'!E",TEXT(MATCH($C60,'2018-05 (Д)'!$C$2:$C$100,0)+1,0)))-INDIRECT(CONCATENATE("'2018-04 (Д)'!E",TEXT(MATCH($C60,'2018-04 (Д)'!$C$2:$C$100,0)+1,0))))/INDIRECT(CONCATENATE("'2018-04 (Д)'!E",TEXT(MATCH($C60,'2018-04 (Д)'!$C$2:$C$100,0)+1,0))))*100)</f>
        <v>17.244400798970574</v>
      </c>
      <c r="H60" s="9">
        <f ca="1">IF(OR(INDIRECT(CONCATENATE("'2018-06 (Д)'!E",TEXT(MATCH($C60,'2018-06 (Д)'!$C$2:$C$100,0)+1,0)))="Н/Д",INDIRECT(CONCATENATE("'2018-05 (Д)'!E",TEXT(MATCH($C60,'2018-05 (Д)'!$C$2:$C$100,0)+1,0)))="Н/Д",AND(INDIRECT(CONCATENATE("'2018-06 (Д)'!E",TEXT(MATCH($C60,'2018-06 (Д)'!$C$2:$C$100,0)+1,0)))="Н/Д",INDIRECT(CONCATENATE("'2018-05 (Д)'!E",TEXT(MATCH($C60,'2018-05 (Д)'!$C$2:$C$100,0)+1,0))))),"Н/Д",((INDIRECT(CONCATENATE("'2018-06 (Д)'!E",TEXT(MATCH($C60,'2018-06 (Д)'!$C$2:$C$100,0)+1,0)))-INDIRECT(CONCATENATE("'2018-05 (Д)'!E",TEXT(MATCH($C60,'2018-05 (Д)'!$C$2:$C$100,0)+1,0))))/INDIRECT(CONCATENATE("'2018-05 (Д)'!E",TEXT(MATCH($C60,'2018-05 (Д)'!$C$2:$C$100,0)+1,0))))*100)</f>
        <v>26.101862846099262</v>
      </c>
      <c r="I60" s="9">
        <f ca="1">IF(OR(INDIRECT(CONCATENATE("'2018-07 (Д)'!E",TEXT(MATCH($C60,'2018-07 (Д)'!$C$2:$C$100,0)+1,0)))="Н/Д",INDIRECT(CONCATENATE("'2018-06 (Д)'!E",TEXT(MATCH($C60,'2018-06 (Д)'!$C$2:$C$100,0)+1,0)))="Н/Д",AND(INDIRECT(CONCATENATE("'2018-07 (Д)'!E",TEXT(MATCH($C60,'2018-07 (Д)'!$C$2:$C$100,0)+1,0)))="Н/Д",INDIRECT(CONCATENATE("'2018-06 (Д)'!E",TEXT(MATCH($C60,'2018-06 (Д)'!$C$2:$C$100,0)+1,0))))),"Н/Д",((INDIRECT(CONCATENATE("'2018-07 (Д)'!E",TEXT(MATCH($C60,'2018-07 (Д)'!$C$2:$C$100,0)+1,0)))-INDIRECT(CONCATENATE("'2018-06 (Д)'!E",TEXT(MATCH($C60,'2018-06 (Д)'!$C$2:$C$100,0)+1,0))))/INDIRECT(CONCATENATE("'2018-06 (Д)'!E",TEXT(MATCH($C60,'2018-06 (Д)'!$C$2:$C$100,0)+1,0))))*100)</f>
        <v>-50.169367118374353</v>
      </c>
      <c r="J60" s="9">
        <f ca="1">IF(OR(INDIRECT(CONCATENATE("'2018-08 (Д)'!E",TEXT(MATCH($C60,'2018-08 (Д)'!$C$2:$C$100,0)+1,0)))="Н/Д",INDIRECT(CONCATENATE("'2018-07 (Д)'!E",TEXT(MATCH($C60,'2018-07 (Д)'!$C$2:$C$100,0)+1,0)))="Н/Д",AND(INDIRECT(CONCATENATE("'2018-08 (Д)'!E",TEXT(MATCH($C60,'2018-08 (Д)'!$C$2:$C$100,0)+1,0)))="Н/Д",INDIRECT(CONCATENATE("'2018-07 (Д)'!E",TEXT(MATCH($C60,'2018-07 (Д)'!$C$2:$C$100,0)+1,0))))),"Н/Д",((INDIRECT(CONCATENATE("'2018-08 (Д)'!E",TEXT(MATCH($C60,'2018-08 (Д)'!$C$2:$C$100,0)+1,0)))-INDIRECT(CONCATENATE("'2018-07 (Д)'!E",TEXT(MATCH($C60,'2018-07 (Д)'!$C$2:$C$100,0)+1,0))))/INDIRECT(CONCATENATE("'2018-07 (Д)'!E",TEXT(MATCH($C60,'2018-07 (Д)'!$C$2:$C$100,0)+1,0))))*100)</f>
        <v>95.707132148068098</v>
      </c>
      <c r="K60" s="9">
        <f ca="1">IF(OR(INDIRECT(CONCATENATE("'2018-09 (Д)'!E",TEXT(MATCH($C60,'2018-09 (Д)'!$C$2:$C$100,0)+1,0)))="Н/Д",INDIRECT(CONCATENATE("'2018-08 (Д)'!E",TEXT(MATCH($C60,'2018-08 (Д)'!$C$2:$C$100,0)+1,0)))="Н/Д",AND(INDIRECT(CONCATENATE("'2018-09 (Д)'!E",TEXT(MATCH($C60,'2018-09 (Д)'!$C$2:$C$100,0)+1,0)))="Н/Д",INDIRECT(CONCATENATE("'2018-08 (Д)'!E",TEXT(MATCH($C60,'2018-08 (Д)'!$C$2:$C$100,0)+1,0))))),"Н/Д",((INDIRECT(CONCATENATE("'2018-09 (Д)'!E",TEXT(MATCH($C60,'2018-09 (Д)'!$C$2:$C$100,0)+1,0)))-INDIRECT(CONCATENATE("'2018-08 (Д)'!E",TEXT(MATCH($C60,'2018-08 (Д)'!$C$2:$C$100,0)+1,0))))/INDIRECT(CONCATENATE("'2018-08 (Д)'!E",TEXT(MATCH($C60,'2018-08 (Д)'!$C$2:$C$100,0)+1,0))))*100)</f>
        <v>-56.563228160465862</v>
      </c>
      <c r="L60" s="9">
        <f ca="1">IF(OR(INDIRECT(CONCATENATE("'2018-10 (Д)'!E",TEXT(MATCH($C60,'2018-10 (Д)'!$C$2:$C$100,0)+1,0)))="Н/Д",INDIRECT(CONCATENATE("'2018-09 (Д)'!E",TEXT(MATCH($C60,'2018-09 (Д)'!$C$2:$C$100,0)+1,0)))="Н/Д",AND(INDIRECT(CONCATENATE("'2018-10 (Д)'!E",TEXT(MATCH($C60,'2018-10 (Д)'!$C$2:$C$100,0)+1,0)))="Н/Д",INDIRECT(CONCATENATE("'2018-09 (Д)'!E",TEXT(MATCH($C60,'2018-09 (Д)'!$C$2:$C$100,0)+1,0))))),"Н/Д",((INDIRECT(CONCATENATE("'2018-10 (Д)'!E",TEXT(MATCH($C60,'2018-10 (Д)'!$C$2:$C$100,0)+1,0)))-INDIRECT(CONCATENATE("'2018-09 (Д)'!E",TEXT(MATCH($C60,'2018-09 (Д)'!$C$2:$C$100,0)+1,0))))/INDIRECT(CONCATENATE("'2018-09 (Д)'!E",TEXT(MATCH($C60,'2018-09 (Д)'!$C$2:$C$100,0)+1,0))))*100)</f>
        <v>-2.8554388423580872</v>
      </c>
      <c r="M60" s="9">
        <f ca="1">IF(OR(INDIRECT(CONCATENATE("'2018-11 (Д)'!E",TEXT(MATCH($C60,'2018-11 (Д)'!$C$2:$C$100,0)+1,0)))="Н/Д",INDIRECT(CONCATENATE("'2018-10 (Д)'!E",TEXT(MATCH($C60,'2018-10 (Д)'!$C$2:$C$100,0)+1,0)))="Н/Д",AND(INDIRECT(CONCATENATE("'2018-11 (Д)'!E",TEXT(MATCH($C60,'2018-11 (Д)'!$C$2:$C$100,0)+1,0)))="Н/Д",INDIRECT(CONCATENATE("'2018-10 (Д)'!E",TEXT(MATCH($C60,'2018-10 (Д)'!$C$2:$C$100,0)+1,0))))),"Н/Д",((INDIRECT(CONCATENATE("'2018-11 (Д)'!E",TEXT(MATCH($C60,'2018-11 (Д)'!$C$2:$C$100,0)+1,0)))-INDIRECT(CONCATENATE("'2018-10 (Д)'!E",TEXT(MATCH($C60,'2018-10 (Д)'!$C$2:$C$100,0)+1,0))))/INDIRECT(CONCATENATE("'2018-10 (Д)'!E",TEXT(MATCH($C60,'2018-10 (Д)'!$C$2:$C$100,0)+1,0))))*100)</f>
        <v>256.86801461534179</v>
      </c>
      <c r="N60" s="9">
        <f ca="1">IF(OR(INDIRECT(CONCATENATE("'2018-12 (Д)'!E",TEXT(MATCH($C60,'2018-12 (Д)'!$C$2:$C$100,0)+1,0)))="Н/Д",INDIRECT(CONCATENATE("'2018-11 (Д)'!E",TEXT(MATCH($C60,'2018-11 (Д)'!$C$2:$C$100,0)+1,0)))="Н/Д",AND(INDIRECT(CONCATENATE("'2018-12 (Д)'!E",TEXT(MATCH($C60,'2018-12 (Д)'!$C$2:$C$100,0)+1,0)))="Н/Д",INDIRECT(CONCATENATE("'2018-11 (Д)'!E",TEXT(MATCH($C60,'2018-11 (Д)'!$C$2:$C$100,0)+1,0))))),"Н/Д",((INDIRECT(CONCATENATE("'2018-12 (Д)'!E",TEXT(MATCH($C60,'2018-12 (Д)'!$C$2:$C$100,0)+1,0)))-INDIRECT(CONCATENATE("'2018-11 (Д)'!E",TEXT(MATCH($C60,'2018-11 (Д)'!$C$2:$C$100,0)+1,0))))/INDIRECT(CONCATENATE("'2018-11 (Д)'!E",TEXT(MATCH($C60,'2018-11 (Д)'!$C$2:$C$100,0)+1,0))))*100)</f>
        <v>-70.472994917669041</v>
      </c>
      <c r="O60" s="9"/>
      <c r="P60" s="9">
        <f ca="1">IF(OR(INDIRECT(CONCATENATE("'2018-03 (Д)'!F",TEXT(MATCH($C60,'2018-03 (Д)'!$C$2:$C$100,0)+1,0)))="Н/Д",INDIRECT(CONCATENATE("'2018-02 (Д)'!F",TEXT(MATCH($C60,'2018-02 (Д)'!$C$2:$C$100,0)+1,0)))="Н/Д",AND(INDIRECT(CONCATENATE("'2018-03 (Д)'!F",TEXT(MATCH($C60,'2018-03 (Д)'!$C$2:$C$100,0)+1,0)))="Н/Д",INDIRECT(CONCATENATE("'2018-02 (Д)'!F",TEXT(MATCH($C60,'2018-02 (Д)'!$C$2:$C$100,0)+1,0))))),"Н/Д",((INDIRECT(CONCATENATE("'2018-03 (Д)'!F",TEXT(MATCH($C60,'2018-03 (Д)'!$C$2:$C$100,0)+1,0)))-INDIRECT(CONCATENATE("'2018-02 (Д)'!F",TEXT(MATCH($C60,'2018-02 (Д)'!$C$2:$C$100,0)+1,0))))/INDIRECT(CONCATENATE("'2018-02 (Д)'!F",TEXT(MATCH($C60,'2018-02 (Д)'!$C$2:$C$100,0)+1,0))))*100)</f>
        <v>14.595779551921289</v>
      </c>
      <c r="Q60" s="9">
        <f ca="1">IF(OR(INDIRECT(CONCATENATE("'2018-04 (Д)'!F",TEXT(MATCH($C60,'2018-04 (Д)'!$C$2:$C$100,0)+1,0)))="Н/Д",INDIRECT(CONCATENATE("'2018-03 (Д)'!F",TEXT(MATCH($C60,'2018-03 (Д)'!$C$2:$C$100,0)+1,0)))="Н/Д",AND(INDIRECT(CONCATENATE("'2018-04 (Д)'!F",TEXT(MATCH($C60,'2018-04 (Д)'!$C$2:$C$100,0)+1,0)))="Н/Д",INDIRECT(CONCATENATE("'2018-03 (Д)'!F",TEXT(MATCH($C60,'2018-03 (Д)'!$C$2:$C$100,0)+1,0))))),"Н/Д",((INDIRECT(CONCATENATE("'2018-04 (Д)'!F",TEXT(MATCH($C60,'2018-04 (Д)'!$C$2:$C$100,0)+1,0)))-INDIRECT(CONCATENATE("'2018-03 (Д)'!F",TEXT(MATCH($C60,'2018-03 (Д)'!$C$2:$C$100,0)+1,0))))/INDIRECT(CONCATENATE("'2018-03 (Д)'!F",TEXT(MATCH($C60,'2018-03 (Д)'!$C$2:$C$100,0)+1,0))))*100)</f>
        <v>146.64920783327577</v>
      </c>
      <c r="R60" s="9">
        <f ca="1">IF(OR(INDIRECT(CONCATENATE("'2018-05 (Д)'!F",TEXT(MATCH($C60,'2018-05 (Д)'!$C$2:$C$100,0)+1,0)))="Н/Д",INDIRECT(CONCATENATE("'2018-04 (Д)'!F",TEXT(MATCH($C60,'2018-04 (Д)'!$C$2:$C$100,0)+1,0)))="Н/Д",AND(INDIRECT(CONCATENATE("'2018-05 (Д)'!F",TEXT(MATCH($C60,'2018-05 (Д)'!$C$2:$C$100,0)+1,0)))="Н/Д",INDIRECT(CONCATENATE("'2018-04 (Д)'!F",TEXT(MATCH($C60,'2018-04 (Д)'!$C$2:$C$100,0)+1,0))))),"Н/Д",((INDIRECT(CONCATENATE("'2018-05 (Д)'!F",TEXT(MATCH($C60,'2018-05 (Д)'!$C$2:$C$100,0)+1,0)))-INDIRECT(CONCATENATE("'2018-04 (Д)'!F",TEXT(MATCH($C60,'2018-04 (Д)'!$C$2:$C$100,0)+1,0))))/INDIRECT(CONCATENATE("'2018-04 (Д)'!F",TEXT(MATCH($C60,'2018-04 (Д)'!$C$2:$C$100,0)+1,0))))*100)</f>
        <v>17.673361967283871</v>
      </c>
      <c r="S60" s="9">
        <f ca="1">IF(OR(INDIRECT(CONCATENATE("'2018-06 (Д)'!F",TEXT(MATCH($C60,'2018-06 (Д)'!$C$2:$C$100,0)+1,0)))="Н/Д",INDIRECT(CONCATENATE("'2018-05 (Д)'!F",TEXT(MATCH($C60,'2018-05 (Д)'!$C$2:$C$100,0)+1,0)))="Н/Д",AND(INDIRECT(CONCATENATE("'2018-06 (Д)'!F",TEXT(MATCH($C60,'2018-06 (Д)'!$C$2:$C$100,0)+1,0)))="Н/Д",INDIRECT(CONCATENATE("'2018-05 (Д)'!F",TEXT(MATCH($C60,'2018-05 (Д)'!$C$2:$C$100,0)+1,0))))),"Н/Д",((INDIRECT(CONCATENATE("'2018-06 (Д)'!F",TEXT(MATCH($C60,'2018-06 (Д)'!$C$2:$C$100,0)+1,0)))-INDIRECT(CONCATENATE("'2018-05 (Д)'!F",TEXT(MATCH($C60,'2018-05 (Д)'!$C$2:$C$100,0)+1,0))))/INDIRECT(CONCATENATE("'2018-05 (Д)'!F",TEXT(MATCH($C60,'2018-05 (Д)'!$C$2:$C$100,0)+1,0))))*100)</f>
        <v>26.754587207560704</v>
      </c>
      <c r="T60" s="9">
        <f ca="1">IF(OR(INDIRECT(CONCATENATE("'2018-07 (Д)'!F",TEXT(MATCH($C60,'2018-07 (Д)'!$C$2:$C$100,0)+1,0)))="Н/Д",INDIRECT(CONCATENATE("'2018-06 (Д)'!F",TEXT(MATCH($C60,'2018-06 (Д)'!$C$2:$C$100,0)+1,0)))="Н/Д",AND(INDIRECT(CONCATENATE("'2018-07 (Д)'!F",TEXT(MATCH($C60,'2018-07 (Д)'!$C$2:$C$100,0)+1,0)))="Н/Д",INDIRECT(CONCATENATE("'2018-06 (Д)'!F",TEXT(MATCH($C60,'2018-06 (Д)'!$C$2:$C$100,0)+1,0))))),"Н/Д",((INDIRECT(CONCATENATE("'2018-07 (Д)'!F",TEXT(MATCH($C60,'2018-07 (Д)'!$C$2:$C$100,0)+1,0)))-INDIRECT(CONCATENATE("'2018-06 (Д)'!F",TEXT(MATCH($C60,'2018-06 (Д)'!$C$2:$C$100,0)+1,0))))/INDIRECT(CONCATENATE("'2018-06 (Д)'!F",TEXT(MATCH($C60,'2018-06 (Д)'!$C$2:$C$100,0)+1,0))))*100)</f>
        <v>-50.839888214144239</v>
      </c>
      <c r="U60" s="9">
        <f ca="1">IF(OR(INDIRECT(CONCATENATE("'2018-08 (Д)'!F",TEXT(MATCH($C60,'2018-08 (Д)'!$C$2:$C$100,0)+1,0)))="Н/Д",INDIRECT(CONCATENATE("'2018-07 (Д)'!F",TEXT(MATCH($C60,'2018-07 (Д)'!$C$2:$C$100,0)+1,0)))="Н/Д",AND(INDIRECT(CONCATENATE("'2018-08 (Д)'!F",TEXT(MATCH($C60,'2018-08 (Д)'!$C$2:$C$100,0)+1,0)))="Н/Д",INDIRECT(CONCATENATE("'2018-07 (Д)'!F",TEXT(MATCH($C60,'2018-07 (Д)'!$C$2:$C$100,0)+1,0))))),"Н/Д",((INDIRECT(CONCATENATE("'2018-08 (Д)'!F",TEXT(MATCH($C60,'2018-08 (Д)'!$C$2:$C$100,0)+1,0)))-INDIRECT(CONCATENATE("'2018-07 (Д)'!F",TEXT(MATCH($C60,'2018-07 (Д)'!$C$2:$C$100,0)+1,0))))/INDIRECT(CONCATENATE("'2018-07 (Д)'!F",TEXT(MATCH($C60,'2018-07 (Д)'!$C$2:$C$100,0)+1,0))))*100)</f>
        <v>91.428111700361441</v>
      </c>
      <c r="V60" s="9">
        <f ca="1">IF(OR(INDIRECT(CONCATENATE("'2018-09 (Д)'!F",TEXT(MATCH($C60,'2018-09 (Д)'!$C$2:$C$100,0)+1,0)))="Н/Д",INDIRECT(CONCATENATE("'2018-08 (Д)'!F",TEXT(MATCH($C60,'2018-08 (Д)'!$C$2:$C$100,0)+1,0)))="Н/Д",AND(INDIRECT(CONCATENATE("'2018-09 (Д)'!F",TEXT(MATCH($C60,'2018-09 (Д)'!$C$2:$C$100,0)+1,0)))="Н/Д",INDIRECT(CONCATENATE("'2018-08 (Д)'!F",TEXT(MATCH($C60,'2018-08 (Д)'!$C$2:$C$100,0)+1,0))))),"Н/Д",((INDIRECT(CONCATENATE("'2018-09 (Д)'!F",TEXT(MATCH($C60,'2018-09 (Д)'!$C$2:$C$100,0)+1,0)))-INDIRECT(CONCATENATE("'2018-08 (Д)'!F",TEXT(MATCH($C60,'2018-08 (Д)'!$C$2:$C$100,0)+1,0))))/INDIRECT(CONCATENATE("'2018-08 (Д)'!F",TEXT(MATCH($C60,'2018-08 (Д)'!$C$2:$C$100,0)+1,0))))*100)</f>
        <v>-56.447133854092989</v>
      </c>
      <c r="W60" s="9">
        <f ca="1">IF(OR(INDIRECT(CONCATENATE("'2018-10 (Д)'!F",TEXT(MATCH($C60,'2018-10 (Д)'!$C$2:$C$100,0)+1,0)))="Н/Д",INDIRECT(CONCATENATE("'2018-09 (Д)'!F",TEXT(MATCH($C60,'2018-09 (Д)'!$C$2:$C$100,0)+1,0)))="Н/Д",AND(INDIRECT(CONCATENATE("'2018-10 (Д)'!F",TEXT(MATCH($C60,'2018-10 (Д)'!$C$2:$C$100,0)+1,0)))="Н/Д",INDIRECT(CONCATENATE("'2018-09 (Д)'!F",TEXT(MATCH($C60,'2018-09 (Д)'!$C$2:$C$100,0)+1,0))))),"Н/Д",((INDIRECT(CONCATENATE("'2018-10 (Д)'!F",TEXT(MATCH($C60,'2018-10 (Д)'!$C$2:$C$100,0)+1,0)))-INDIRECT(CONCATENATE("'2018-09 (Д)'!F",TEXT(MATCH($C60,'2018-09 (Д)'!$C$2:$C$100,0)+1,0))))/INDIRECT(CONCATENATE("'2018-09 (Д)'!F",TEXT(MATCH($C60,'2018-09 (Д)'!$C$2:$C$100,0)+1,0))))*100)</f>
        <v>-15.955115753602101</v>
      </c>
      <c r="X60" s="9">
        <f ca="1">IF(OR(INDIRECT(CONCATENATE("'2018-11 (Д)'!F",TEXT(MATCH($C60,'2018-11 (Д)'!$C$2:$C$100,0)+1,0)))="Н/Д",INDIRECT(CONCATENATE("'2018-10 (Д)'!F",TEXT(MATCH($C60,'2018-10 (Д)'!$C$2:$C$100,0)+1,0)))="Н/Д",AND(INDIRECT(CONCATENATE("'2018-11 (Д)'!F",TEXT(MATCH($C60,'2018-11 (Д)'!$C$2:$C$100,0)+1,0)))="Н/Д",INDIRECT(CONCATENATE("'2018-10 (Д)'!F",TEXT(MATCH($C60,'2018-10 (Д)'!$C$2:$C$100,0)+1,0))))),"Н/Д",((INDIRECT(CONCATENATE("'2018-11 (Д)'!F",TEXT(MATCH($C60,'2018-11 (Д)'!$C$2:$C$100,0)+1,0)))-INDIRECT(CONCATENATE("'2018-10 (Д)'!F",TEXT(MATCH($C60,'2018-10 (Д)'!$C$2:$C$100,0)+1,0))))/INDIRECT(CONCATENATE("'2018-10 (Д)'!F",TEXT(MATCH($C60,'2018-10 (Д)'!$C$2:$C$100,0)+1,0))))*100)</f>
        <v>318.1693793890372</v>
      </c>
      <c r="Y60" s="9">
        <f ca="1">IF(OR(INDIRECT(CONCATENATE("'2018-12 (Д)'!F",TEXT(MATCH($C60,'2018-12 (Д)'!$C$2:$C$100,0)+1,0)))="Н/Д",INDIRECT(CONCATENATE("'2018-11 (Д)'!F",TEXT(MATCH($C60,'2018-11 (Д)'!$C$2:$C$100,0)+1,0)))="Н/Д",AND(INDIRECT(CONCATENATE("'2018-12 (Д)'!F",TEXT(MATCH($C60,'2018-12 (Д)'!$C$2:$C$100,0)+1,0)))="Н/Д",INDIRECT(CONCATENATE("'2018-11 (Д)'!F",TEXT(MATCH($C60,'2018-11 (Д)'!$C$2:$C$100,0)+1,0))))),"Н/Д",((INDIRECT(CONCATENATE("'2018-12 (Д)'!F",TEXT(MATCH($C60,'2018-12 (Д)'!$C$2:$C$100,0)+1,0)))-INDIRECT(CONCATENATE("'2018-11 (Д)'!F",TEXT(MATCH($C60,'2018-11 (Д)'!$C$2:$C$100,0)+1,0))))/INDIRECT(CONCATENATE("'2018-11 (Д)'!F",TEXT(MATCH($C60,'2018-11 (Д)'!$C$2:$C$100,0)+1,0))))*100)</f>
        <v>-71.41026799117725</v>
      </c>
      <c r="Z60" s="9"/>
      <c r="AA60" s="9">
        <f ca="1">IF(OR(INDIRECT(CONCATENATE("'2018-03 (Д)'!G",TEXT(MATCH($C60,'2018-03 (Д)'!$C$2:$C$100,0)+1,0)))="Н/Д",INDIRECT(CONCATENATE("'2018-02 (Д)'!G",TEXT(MATCH($C60,'2018-02 (Д)'!$C$2:$C$100,0)+1,0)))="Н/Д",AND(INDIRECT(CONCATENATE("'2018-03 (Д)'!G",TEXT(MATCH($C60,'2018-03 (Д)'!$C$2:$C$100,0)+1,0)))="Н/Д",INDIRECT(CONCATENATE("'2018-02 (Д)'!G",TEXT(MATCH($C60,'2018-02 (Д)'!$C$2:$C$100,0)+1,0))))),"Н/Д",((INDIRECT(CONCATENATE("'2018-03 (Д)'!G",TEXT(MATCH($C60,'2018-03 (Д)'!$C$2:$C$100,0)+1,0)))-INDIRECT(CONCATENATE("'2018-02 (Д)'!G",TEXT(MATCH($C60,'2018-02 (Д)'!$C$2:$C$100,0)+1,0))))/INDIRECT(CONCATENATE("'2018-02 (Д)'!G",TEXT(MATCH($C60,'2018-02 (Д)'!$C$2:$C$100,0)+1,0))))*100)</f>
        <v>152.68472257314386</v>
      </c>
      <c r="AB60" s="9">
        <f ca="1">IF(OR(INDIRECT(CONCATENATE("'2018-04 (Д)'!G",TEXT(MATCH($C60,'2018-04 (Д)'!$C$2:$C$100,0)+1,0)))="Н/Д",INDIRECT(CONCATENATE("'2018-03 (Д)'!G",TEXT(MATCH($C60,'2018-03 (Д)'!$C$2:$C$100,0)+1,0)))="Н/Д",AND(INDIRECT(CONCATENATE("'2018-04 (Д)'!G",TEXT(MATCH($C60,'2018-04 (Д)'!$C$2:$C$100,0)+1,0)))="Н/Д",INDIRECT(CONCATENATE("'2018-03 (Д)'!G",TEXT(MATCH($C60,'2018-03 (Д)'!$C$2:$C$100,0)+1,0))))),"Н/Д",((INDIRECT(CONCATENATE("'2018-04 (Д)'!G",TEXT(MATCH($C60,'2018-04 (Д)'!$C$2:$C$100,0)+1,0)))-INDIRECT(CONCATENATE("'2018-03 (Д)'!G",TEXT(MATCH($C60,'2018-03 (Д)'!$C$2:$C$100,0)+1,0))))/INDIRECT(CONCATENATE("'2018-03 (Д)'!G",TEXT(MATCH($C60,'2018-03 (Д)'!$C$2:$C$100,0)+1,0))))*100)</f>
        <v>348.74324630247759</v>
      </c>
      <c r="AC60" s="9">
        <f ca="1">IF(OR(INDIRECT(CONCATENATE("'2018-05 (Д)'!G",TEXT(MATCH($C60,'2018-05 (Д)'!$C$2:$C$100,0)+1,0)))="Н/Д",INDIRECT(CONCATENATE("'2018-04 (Д)'!G",TEXT(MATCH($C60,'2018-04 (Д)'!$C$2:$C$100,0)+1,0)))="Н/Д",AND(INDIRECT(CONCATENATE("'2018-05 (Д)'!G",TEXT(MATCH($C60,'2018-05 (Д)'!$C$2:$C$100,0)+1,0)))="Н/Д",INDIRECT(CONCATENATE("'2018-04 (Д)'!G",TEXT(MATCH($C60,'2018-04 (Д)'!$C$2:$C$100,0)+1,0))))),"Н/Д",((INDIRECT(CONCATENATE("'2018-05 (Д)'!G",TEXT(MATCH($C60,'2018-05 (Д)'!$C$2:$C$100,0)+1,0)))-INDIRECT(CONCATENATE("'2018-04 (Д)'!G",TEXT(MATCH($C60,'2018-04 (Д)'!$C$2:$C$100,0)+1,0))))/INDIRECT(CONCATENATE("'2018-04 (Д)'!G",TEXT(MATCH($C60,'2018-04 (Д)'!$C$2:$C$100,0)+1,0))))*100)</f>
        <v>-45.867668159156814</v>
      </c>
      <c r="AD60" s="9">
        <f ca="1">IF(OR(INDIRECT(CONCATENATE("'2018-06 (Д)'!G",TEXT(MATCH($C60,'2018-06 (Д)'!$C$2:$C$100,0)+1,0)))="Н/Д",INDIRECT(CONCATENATE("'2018-05 (Д)'!G",TEXT(MATCH($C60,'2018-05 (Д)'!$C$2:$C$100,0)+1,0)))="Н/Д",AND(INDIRECT(CONCATENATE("'2018-06 (Д)'!G",TEXT(MATCH($C60,'2018-06 (Д)'!$C$2:$C$100,0)+1,0)))="Н/Д",INDIRECT(CONCATENATE("'2018-05 (Д)'!G",TEXT(MATCH($C60,'2018-05 (Д)'!$C$2:$C$100,0)+1,0))))),"Н/Д",((INDIRECT(CONCATENATE("'2018-06 (Д)'!G",TEXT(MATCH($C60,'2018-06 (Д)'!$C$2:$C$100,0)+1,0)))-INDIRECT(CONCATENATE("'2018-05 (Д)'!G",TEXT(MATCH($C60,'2018-05 (Д)'!$C$2:$C$100,0)+1,0))))/INDIRECT(CONCATENATE("'2018-05 (Д)'!G",TEXT(MATCH($C60,'2018-05 (Д)'!$C$2:$C$100,0)+1,0))))*100)</f>
        <v>292.53779346204232</v>
      </c>
      <c r="AE60" s="9">
        <f ca="1">IF(OR(INDIRECT(CONCATENATE("'2018-07 (Д)'!G",TEXT(MATCH($C60,'2018-07 (Д)'!$C$2:$C$100,0)+1,0)))="Н/Д",INDIRECT(CONCATENATE("'2018-06 (Д)'!G",TEXT(MATCH($C60,'2018-06 (Д)'!$C$2:$C$100,0)+1,0)))="Н/Д",AND(INDIRECT(CONCATENATE("'2018-07 (Д)'!G",TEXT(MATCH($C60,'2018-07 (Д)'!$C$2:$C$100,0)+1,0)))="Н/Д",INDIRECT(CONCATENATE("'2018-06 (Д)'!G",TEXT(MATCH($C60,'2018-06 (Д)'!$C$2:$C$100,0)+1,0))))),"Н/Д",((INDIRECT(CONCATENATE("'2018-07 (Д)'!G",TEXT(MATCH($C60,'2018-07 (Д)'!$C$2:$C$100,0)+1,0)))-INDIRECT(CONCATENATE("'2018-06 (Д)'!G",TEXT(MATCH($C60,'2018-06 (Д)'!$C$2:$C$100,0)+1,0))))/INDIRECT(CONCATENATE("'2018-06 (Д)'!G",TEXT(MATCH($C60,'2018-06 (Д)'!$C$2:$C$100,0)+1,0))))*100)</f>
        <v>-54.622140831438024</v>
      </c>
      <c r="AF60" s="9">
        <f ca="1">IF(OR(INDIRECT(CONCATENATE("'2018-08 (Д)'!G",TEXT(MATCH($C60,'2018-08 (Д)'!$C$2:$C$100,0)+1,0)))="Н/Д",INDIRECT(CONCATENATE("'2018-07 (Д)'!G",TEXT(MATCH($C60,'2018-07 (Д)'!$C$2:$C$100,0)+1,0)))="Н/Д",AND(INDIRECT(CONCATENATE("'2018-08 (Д)'!G",TEXT(MATCH($C60,'2018-08 (Д)'!$C$2:$C$100,0)+1,0)))="Н/Д",INDIRECT(CONCATENATE("'2018-07 (Д)'!G",TEXT(MATCH($C60,'2018-07 (Д)'!$C$2:$C$100,0)+1,0))))),"Н/Д",((INDIRECT(CONCATENATE("'2018-08 (Д)'!G",TEXT(MATCH($C60,'2018-08 (Д)'!$C$2:$C$100,0)+1,0)))-INDIRECT(CONCATENATE("'2018-07 (Д)'!G",TEXT(MATCH($C60,'2018-07 (Д)'!$C$2:$C$100,0)+1,0))))/INDIRECT(CONCATENATE("'2018-07 (Д)'!G",TEXT(MATCH($C60,'2018-07 (Д)'!$C$2:$C$100,0)+1,0))))*100)</f>
        <v>-0.62785826017215518</v>
      </c>
      <c r="AG60" s="9">
        <f ca="1">IF(OR(INDIRECT(CONCATENATE("'2018-09 (Д)'!G",TEXT(MATCH($C60,'2018-09 (Д)'!$C$2:$C$100,0)+1,0)))="Н/Д",INDIRECT(CONCATENATE("'2018-08 (Д)'!G",TEXT(MATCH($C60,'2018-08 (Д)'!$C$2:$C$100,0)+1,0)))="Н/Д",AND(INDIRECT(CONCATENATE("'2018-09 (Д)'!G",TEXT(MATCH($C60,'2018-09 (Д)'!$C$2:$C$100,0)+1,0)))="Н/Д",INDIRECT(CONCATENATE("'2018-08 (Д)'!G",TEXT(MATCH($C60,'2018-08 (Д)'!$C$2:$C$100,0)+1,0))))),"Н/Д",((INDIRECT(CONCATENATE("'2018-09 (Д)'!G",TEXT(MATCH($C60,'2018-09 (Д)'!$C$2:$C$100,0)+1,0)))-INDIRECT(CONCATENATE("'2018-08 (Д)'!G",TEXT(MATCH($C60,'2018-08 (Д)'!$C$2:$C$100,0)+1,0))))/INDIRECT(CONCATENATE("'2018-08 (Д)'!G",TEXT(MATCH($C60,'2018-08 (Д)'!$C$2:$C$100,0)+1,0))))*100)</f>
        <v>-21.798485940944548</v>
      </c>
      <c r="AH60" s="9">
        <f ca="1">IF(OR(INDIRECT(CONCATENATE("'2018-10 (Д)'!G",TEXT(MATCH($C60,'2018-10 (Д)'!$C$2:$C$100,0)+1,0)))="Н/Д",INDIRECT(CONCATENATE("'2018-09 (Д)'!G",TEXT(MATCH($C60,'2018-09 (Д)'!$C$2:$C$100,0)+1,0)))="Н/Д",AND(INDIRECT(CONCATENATE("'2018-10 (Д)'!G",TEXT(MATCH($C60,'2018-10 (Д)'!$C$2:$C$100,0)+1,0)))="Н/Д",INDIRECT(CONCATENATE("'2018-09 (Д)'!G",TEXT(MATCH($C60,'2018-09 (Д)'!$C$2:$C$100,0)+1,0))))),"Н/Д",((INDIRECT(CONCATENATE("'2018-10 (Д)'!G",TEXT(MATCH($C60,'2018-10 (Д)'!$C$2:$C$100,0)+1,0)))-INDIRECT(CONCATENATE("'2018-09 (Д)'!G",TEXT(MATCH($C60,'2018-09 (Д)'!$C$2:$C$100,0)+1,0))))/INDIRECT(CONCATENATE("'2018-09 (Д)'!G",TEXT(MATCH($C60,'2018-09 (Д)'!$C$2:$C$100,0)+1,0))))*100)</f>
        <v>-30.707020556035868</v>
      </c>
      <c r="AI60" s="9">
        <f ca="1">IF(OR(INDIRECT(CONCATENATE("'2018-11 (Д)'!G",TEXT(MATCH($C60,'2018-11 (Д)'!$C$2:$C$100,0)+1,0)))="Н/Д",INDIRECT(CONCATENATE("'2018-10 (Д)'!G",TEXT(MATCH($C60,'2018-10 (Д)'!$C$2:$C$100,0)+1,0)))="Н/Д",AND(INDIRECT(CONCATENATE("'2018-11 (Д)'!G",TEXT(MATCH($C60,'2018-11 (Д)'!$C$2:$C$100,0)+1,0)))="Н/Д",INDIRECT(CONCATENATE("'2018-10 (Д)'!G",TEXT(MATCH($C60,'2018-10 (Д)'!$C$2:$C$100,0)+1,0))))),"Н/Д",((INDIRECT(CONCATENATE("'2018-11 (Д)'!G",TEXT(MATCH($C60,'2018-11 (Д)'!$C$2:$C$100,0)+1,0)))-INDIRECT(CONCATENATE("'2018-10 (Д)'!G",TEXT(MATCH($C60,'2018-10 (Д)'!$C$2:$C$100,0)+1,0))))/INDIRECT(CONCATENATE("'2018-10 (Д)'!G",TEXT(MATCH($C60,'2018-10 (Д)'!$C$2:$C$100,0)+1,0))))*100)</f>
        <v>437.18907437681986</v>
      </c>
      <c r="AJ60" s="9">
        <f ca="1">IF(OR(INDIRECT(CONCATENATE("'2018-12 (Д)'!G",TEXT(MATCH($C60,'2018-12 (Д)'!$C$2:$C$100,0)+1,0)))="Н/Д",INDIRECT(CONCATENATE("'2018-11 (Д)'!G",TEXT(MATCH($C60,'2018-11 (Д)'!$C$2:$C$100,0)+1,0)))="Н/Д",AND(INDIRECT(CONCATENATE("'2018-12 (Д)'!G",TEXT(MATCH($C60,'2018-12 (Д)'!$C$2:$C$100,0)+1,0)))="Н/Д",INDIRECT(CONCATENATE("'2018-11 (Д)'!G",TEXT(MATCH($C60,'2018-11 (Д)'!$C$2:$C$100,0)+1,0))))),"Н/Д",((INDIRECT(CONCATENATE("'2018-12 (Д)'!G",TEXT(MATCH($C60,'2018-12 (Д)'!$C$2:$C$100,0)+1,0)))-INDIRECT(CONCATENATE("'2018-11 (Д)'!G",TEXT(MATCH($C60,'2018-11 (Д)'!$C$2:$C$100,0)+1,0))))/INDIRECT(CONCATENATE("'2018-11 (Д)'!G",TEXT(MATCH($C60,'2018-11 (Д)'!$C$2:$C$100,0)+1,0))))*100)</f>
        <v>-77.976782480263466</v>
      </c>
      <c r="AK60" s="9"/>
      <c r="AL60" s="9">
        <f ca="1">IF(OR(INDIRECT(CONCATENATE("'2018-03 (Д)'!H",TEXT(MATCH($C60,'2018-03 (Д)'!$C$2:$C$100,0)+1,0)))="Н/Д",INDIRECT(CONCATENATE("'2018-02 (Д)'!H",TEXT(MATCH($C60,'2018-02 (Д)'!$C$2:$C$100,0)+1,0)))="Н/Д",AND(INDIRECT(CONCATENATE("'2018-03 (Д)'!H",TEXT(MATCH($C60,'2018-03 (Д)'!$C$2:$C$100,0)+1,0)))="Н/Д",INDIRECT(CONCATENATE("'2018-02 (Д)'!H",TEXT(MATCH($C60,'2018-02 (Д)'!$C$2:$C$100,0)+1,0))))),"Н/Д",((INDIRECT(CONCATENATE("'2018-03 (Д)'!H",TEXT(MATCH($C60,'2018-03 (Д)'!$C$2:$C$100,0)+1,0)))-INDIRECT(CONCATENATE("'2018-02 (Д)'!H",TEXT(MATCH($C60,'2018-02 (Д)'!$C$2:$C$100,0)+1,0))))/INDIRECT(CONCATENATE("'2018-02 (Д)'!H",TEXT(MATCH($C60,'2018-02 (Д)'!$C$2:$C$100,0)+1,0))))*100)</f>
        <v>4.6486352885637287E-2</v>
      </c>
      <c r="AM60" s="9">
        <f ca="1">IF(OR(INDIRECT(CONCATENATE("'2018-04 (Д)'!H",TEXT(MATCH($C60,'2018-04 (Д)'!$C$2:$C$100,0)+1,0)))="Н/Д",INDIRECT(CONCATENATE("'2018-03 (Д)'!H",TEXT(MATCH($C60,'2018-03 (Д)'!$C$2:$C$100,0)+1,0)))="Н/Д",AND(INDIRECT(CONCATENATE("'2018-04 (Д)'!H",TEXT(MATCH($C60,'2018-04 (Д)'!$C$2:$C$100,0)+1,0)))="Н/Д",INDIRECT(CONCATENATE("'2018-03 (Д)'!H",TEXT(MATCH($C60,'2018-03 (Д)'!$C$2:$C$100,0)+1,0))))),"Н/Д",((INDIRECT(CONCATENATE("'2018-04 (Д)'!H",TEXT(MATCH($C60,'2018-04 (Д)'!$C$2:$C$100,0)+1,0)))-INDIRECT(CONCATENATE("'2018-03 (Д)'!H",TEXT(MATCH($C60,'2018-03 (Д)'!$C$2:$C$100,0)+1,0))))/INDIRECT(CONCATENATE("'2018-03 (Д)'!H",TEXT(MATCH($C60,'2018-03 (Д)'!$C$2:$C$100,0)+1,0))))*100)</f>
        <v>-2.9540292615956649</v>
      </c>
      <c r="AN60" s="9">
        <f ca="1">IF(OR(INDIRECT(CONCATENATE("'2018-05 (Д)'!H",TEXT(MATCH($C60,'2018-05 (Д)'!$C$2:$C$100,0)+1,0)))="Н/Д",INDIRECT(CONCATENATE("'2018-04 (Д)'!H",TEXT(MATCH($C60,'2018-04 (Д)'!$C$2:$C$100,0)+1,0)))="Н/Д",AND(INDIRECT(CONCATENATE("'2018-05 (Д)'!H",TEXT(MATCH($C60,'2018-05 (Д)'!$C$2:$C$100,0)+1,0)))="Н/Д",INDIRECT(CONCATENATE("'2018-04 (Д)'!H",TEXT(MATCH($C60,'2018-04 (Д)'!$C$2:$C$100,0)+1,0))))),"Н/Д",((INDIRECT(CONCATENATE("'2018-05 (Д)'!H",TEXT(MATCH($C60,'2018-05 (Д)'!$C$2:$C$100,0)+1,0)))-INDIRECT(CONCATENATE("'2018-04 (Д)'!H",TEXT(MATCH($C60,'2018-04 (Д)'!$C$2:$C$100,0)+1,0))))/INDIRECT(CONCATENATE("'2018-04 (Д)'!H",TEXT(MATCH($C60,'2018-04 (Д)'!$C$2:$C$100,0)+1,0))))*100)</f>
        <v>12.948574983371266</v>
      </c>
      <c r="AO60" s="9">
        <f ca="1">IF(OR(INDIRECT(CONCATENATE("'2018-06 (Д)'!H",TEXT(MATCH($C60,'2018-06 (Д)'!$C$2:$C$100,0)+1,0)))="Н/Д",INDIRECT(CONCATENATE("'2018-05 (Д)'!H",TEXT(MATCH($C60,'2018-05 (Д)'!$C$2:$C$100,0)+1,0)))="Н/Д",AND(INDIRECT(CONCATENATE("'2018-06 (Д)'!H",TEXT(MATCH($C60,'2018-06 (Д)'!$C$2:$C$100,0)+1,0)))="Н/Д",INDIRECT(CONCATENATE("'2018-05 (Д)'!H",TEXT(MATCH($C60,'2018-05 (Д)'!$C$2:$C$100,0)+1,0))))),"Н/Д",((INDIRECT(CONCATENATE("'2018-06 (Д)'!H",TEXT(MATCH($C60,'2018-06 (Д)'!$C$2:$C$100,0)+1,0)))-INDIRECT(CONCATENATE("'2018-05 (Д)'!H",TEXT(MATCH($C60,'2018-05 (Д)'!$C$2:$C$100,0)+1,0))))/INDIRECT(CONCATENATE("'2018-05 (Д)'!H",TEXT(MATCH($C60,'2018-05 (Д)'!$C$2:$C$100,0)+1,0))))*100)</f>
        <v>-5.5027344477355085</v>
      </c>
      <c r="AP60" s="9">
        <f ca="1">IF(OR(INDIRECT(CONCATENATE("'2018-07 (Д)'!H",TEXT(MATCH($C60,'2018-07 (Д)'!$C$2:$C$100,0)+1,0)))="Н/Д",INDIRECT(CONCATENATE("'2018-06 (Д)'!H",TEXT(MATCH($C60,'2018-06 (Д)'!$C$2:$C$100,0)+1,0)))="Н/Д",AND(INDIRECT(CONCATENATE("'2018-07 (Д)'!H",TEXT(MATCH($C60,'2018-07 (Д)'!$C$2:$C$100,0)+1,0)))="Н/Д",INDIRECT(CONCATENATE("'2018-06 (Д)'!H",TEXT(MATCH($C60,'2018-06 (Д)'!$C$2:$C$100,0)+1,0))))),"Н/Д",((INDIRECT(CONCATENATE("'2018-07 (Д)'!H",TEXT(MATCH($C60,'2018-07 (Д)'!$C$2:$C$100,0)+1,0)))-INDIRECT(CONCATENATE("'2018-06 (Д)'!H",TEXT(MATCH($C60,'2018-06 (Д)'!$C$2:$C$100,0)+1,0))))/INDIRECT(CONCATENATE("'2018-06 (Д)'!H",TEXT(MATCH($C60,'2018-06 (Д)'!$C$2:$C$100,0)+1,0))))*100)</f>
        <v>3.8770423090378321</v>
      </c>
      <c r="AQ60" s="9">
        <f ca="1">IF(OR(INDIRECT(CONCATENATE("'2018-08 (Д)'!H",TEXT(MATCH($C60,'2018-08 (Д)'!$C$2:$C$100,0)+1,0)))="Н/Д",INDIRECT(CONCATENATE("'2018-07 (Д)'!H",TEXT(MATCH($C60,'2018-07 (Д)'!$C$2:$C$100,0)+1,0)))="Н/Д",AND(INDIRECT(CONCATENATE("'2018-08 (Д)'!H",TEXT(MATCH($C60,'2018-08 (Д)'!$C$2:$C$100,0)+1,0)))="Н/Д",INDIRECT(CONCATENATE("'2018-07 (Д)'!H",TEXT(MATCH($C60,'2018-07 (Д)'!$C$2:$C$100,0)+1,0))))),"Н/Д",((INDIRECT(CONCATENATE("'2018-08 (Д)'!H",TEXT(MATCH($C60,'2018-08 (Д)'!$C$2:$C$100,0)+1,0)))-INDIRECT(CONCATENATE("'2018-07 (Д)'!H",TEXT(MATCH($C60,'2018-07 (Д)'!$C$2:$C$100,0)+1,0))))/INDIRECT(CONCATENATE("'2018-07 (Д)'!H",TEXT(MATCH($C60,'2018-07 (Д)'!$C$2:$C$100,0)+1,0))))*100)</f>
        <v>6.8531870172450642</v>
      </c>
      <c r="AR60" s="9">
        <f ca="1">IF(OR(INDIRECT(CONCATENATE("'2018-09 (Д)'!H",TEXT(MATCH($C60,'2018-09 (Д)'!$C$2:$C$100,0)+1,0)))="Н/Д",INDIRECT(CONCATENATE("'2018-08 (Д)'!H",TEXT(MATCH($C60,'2018-08 (Д)'!$C$2:$C$100,0)+1,0)))="Н/Д",AND(INDIRECT(CONCATENATE("'2018-09 (Д)'!H",TEXT(MATCH($C60,'2018-09 (Д)'!$C$2:$C$100,0)+1,0)))="Н/Д",INDIRECT(CONCATENATE("'2018-08 (Д)'!H",TEXT(MATCH($C60,'2018-08 (Д)'!$C$2:$C$100,0)+1,0))))),"Н/Д",((INDIRECT(CONCATENATE("'2018-09 (Д)'!H",TEXT(MATCH($C60,'2018-09 (Д)'!$C$2:$C$100,0)+1,0)))-INDIRECT(CONCATENATE("'2018-08 (Д)'!H",TEXT(MATCH($C60,'2018-08 (Д)'!$C$2:$C$100,0)+1,0))))/INDIRECT(CONCATENATE("'2018-08 (Д)'!H",TEXT(MATCH($C60,'2018-08 (Д)'!$C$2:$C$100,0)+1,0))))*100)</f>
        <v>-16.720976748128383</v>
      </c>
      <c r="AS60" s="9">
        <f ca="1">IF(OR(INDIRECT(CONCATENATE("'2018-10 (Д)'!H",TEXT(MATCH($C60,'2018-10 (Д)'!$C$2:$C$100,0)+1,0)))="Н/Д",INDIRECT(CONCATENATE("'2018-09 (Д)'!H",TEXT(MATCH($C60,'2018-09 (Д)'!$C$2:$C$100,0)+1,0)))="Н/Д",AND(INDIRECT(CONCATENATE("'2018-10 (Д)'!H",TEXT(MATCH($C60,'2018-10 (Д)'!$C$2:$C$100,0)+1,0)))="Н/Д",INDIRECT(CONCATENATE("'2018-09 (Д)'!H",TEXT(MATCH($C60,'2018-09 (Д)'!$C$2:$C$100,0)+1,0))))),"Н/Д",((INDIRECT(CONCATENATE("'2018-10 (Д)'!H",TEXT(MATCH($C60,'2018-10 (Д)'!$C$2:$C$100,0)+1,0)))-INDIRECT(CONCATENATE("'2018-09 (Д)'!H",TEXT(MATCH($C60,'2018-09 (Д)'!$C$2:$C$100,0)+1,0))))/INDIRECT(CONCATENATE("'2018-09 (Д)'!H",TEXT(MATCH($C60,'2018-09 (Д)'!$C$2:$C$100,0)+1,0))))*100)</f>
        <v>-7.3714753491336227</v>
      </c>
      <c r="AT60" s="9">
        <f ca="1">IF(OR(INDIRECT(CONCATENATE("'2018-11 (Д)'!H",TEXT(MATCH($C60,'2018-11 (Д)'!$C$2:$C$100,0)+1,0)))="Н/Д",INDIRECT(CONCATENATE("'2018-10 (Д)'!H",TEXT(MATCH($C60,'2018-10 (Д)'!$C$2:$C$100,0)+1,0)))="Н/Д",AND(INDIRECT(CONCATENATE("'2018-11 (Д)'!H",TEXT(MATCH($C60,'2018-11 (Д)'!$C$2:$C$100,0)+1,0)))="Н/Д",INDIRECT(CONCATENATE("'2018-10 (Д)'!H",TEXT(MATCH($C60,'2018-10 (Д)'!$C$2:$C$100,0)+1,0))))),"Н/Д",((INDIRECT(CONCATENATE("'2018-11 (Д)'!H",TEXT(MATCH($C60,'2018-11 (Д)'!$C$2:$C$100,0)+1,0)))-INDIRECT(CONCATENATE("'2018-10 (Д)'!H",TEXT(MATCH($C60,'2018-10 (Д)'!$C$2:$C$100,0)+1,0))))/INDIRECT(CONCATENATE("'2018-10 (Д)'!H",TEXT(MATCH($C60,'2018-10 (Д)'!$C$2:$C$100,0)+1,0))))*100)</f>
        <v>27.78038248540869</v>
      </c>
      <c r="AU60" s="9">
        <f ca="1">IF(OR(INDIRECT(CONCATENATE("'2018-12 (Д)'!H",TEXT(MATCH($C60,'2018-12 (Д)'!$C$2:$C$100,0)+1,0)))="Н/Д",INDIRECT(CONCATENATE("'2018-11 (Д)'!H",TEXT(MATCH($C60,'2018-11 (Д)'!$C$2:$C$100,0)+1,0)))="Н/Д",AND(INDIRECT(CONCATENATE("'2018-12 (Д)'!H",TEXT(MATCH($C60,'2018-12 (Д)'!$C$2:$C$100,0)+1,0)))="Н/Д",INDIRECT(CONCATENATE("'2018-11 (Д)'!H",TEXT(MATCH($C60,'2018-11 (Д)'!$C$2:$C$100,0)+1,0))))),"Н/Д",((INDIRECT(CONCATENATE("'2018-12 (Д)'!H",TEXT(MATCH($C60,'2018-12 (Д)'!$C$2:$C$100,0)+1,0)))-INDIRECT(CONCATENATE("'2018-11 (Д)'!H",TEXT(MATCH($C60,'2018-11 (Д)'!$C$2:$C$100,0)+1,0))))/INDIRECT(CONCATENATE("'2018-11 (Д)'!H",TEXT(MATCH($C60,'2018-11 (Д)'!$C$2:$C$100,0)+1,0))))*100)</f>
        <v>-11.03376799085742</v>
      </c>
      <c r="AV60" s="9"/>
      <c r="AW60" s="9">
        <f ca="1">IF(OR(INDIRECT(CONCATENATE("'2018-03 (Д)'!I",TEXT(MATCH($C60,'2018-03 (Д)'!$C$2:$C$100,0)+1,0)))="Н/Д",INDIRECT(CONCATENATE("'2018-02 (Д)'!I",TEXT(MATCH($C60,'2018-02 (Д)'!$C$2:$C$100,0)+1,0)))="Н/Д",AND(INDIRECT(CONCATENATE("'2018-03 (Д)'!I",TEXT(MATCH($C60,'2018-03 (Д)'!$C$2:$C$100,0)+1,0)))="Н/Д",INDIRECT(CONCATENATE("'2018-02 (Д)'!I",TEXT(MATCH($C60,'2018-02 (Д)'!$C$2:$C$100,0)+1,0))))),"Н/Д",((INDIRECT(CONCATENATE("'2018-03 (Д)'!I",TEXT(MATCH($C60,'2018-03 (Д)'!$C$2:$C$100,0)+1,0)))-INDIRECT(CONCATENATE("'2018-02 (Д)'!I",TEXT(MATCH($C60,'2018-02 (Д)'!$C$2:$C$100,0)+1,0))))/INDIRECT(CONCATENATE("'2018-02 (Д)'!I",TEXT(MATCH($C60,'2018-02 (Д)'!$C$2:$C$100,0)+1,0))))*100)</f>
        <v>-55.747488649178159</v>
      </c>
      <c r="AX60" s="9">
        <f ca="1">IF(OR(INDIRECT(CONCATENATE("'2018-04 (Д)'!I",TEXT(MATCH($C60,'2018-04 (Д)'!$C$2:$C$100,0)+1,0)))="Н/Д",INDIRECT(CONCATENATE("'2018-03 (Д)'!I",TEXT(MATCH($C60,'2018-03 (Д)'!$C$2:$C$100,0)+1,0)))="Н/Д",AND(INDIRECT(CONCATENATE("'2018-04 (Д)'!I",TEXT(MATCH($C60,'2018-04 (Д)'!$C$2:$C$100,0)+1,0)))="Н/Д",INDIRECT(CONCATENATE("'2018-03 (Д)'!I",TEXT(MATCH($C60,'2018-03 (Д)'!$C$2:$C$100,0)+1,0))))),"Н/Д",((INDIRECT(CONCATENATE("'2018-04 (Д)'!I",TEXT(MATCH($C60,'2018-04 (Д)'!$C$2:$C$100,0)+1,0)))-INDIRECT(CONCATENATE("'2018-03 (Д)'!I",TEXT(MATCH($C60,'2018-03 (Д)'!$C$2:$C$100,0)+1,0))))/INDIRECT(CONCATENATE("'2018-03 (Д)'!I",TEXT(MATCH($C60,'2018-03 (Д)'!$C$2:$C$100,0)+1,0))))*100)</f>
        <v>225.38322911998216</v>
      </c>
      <c r="AY60" s="9">
        <f ca="1">IF(OR(INDIRECT(CONCATENATE("'2018-05 (Д)'!I",TEXT(MATCH($C60,'2018-05 (Д)'!$C$2:$C$100,0)+1,0)))="Н/Д",INDIRECT(CONCATENATE("'2018-04 (Д)'!I",TEXT(MATCH($C60,'2018-04 (Д)'!$C$2:$C$100,0)+1,0)))="Н/Д",AND(INDIRECT(CONCATENATE("'2018-05 (Д)'!I",TEXT(MATCH($C60,'2018-05 (Д)'!$C$2:$C$100,0)+1,0)))="Н/Д",INDIRECT(CONCATENATE("'2018-04 (Д)'!I",TEXT(MATCH($C60,'2018-04 (Д)'!$C$2:$C$100,0)+1,0))))),"Н/Д",((INDIRECT(CONCATENATE("'2018-05 (Д)'!I",TEXT(MATCH($C60,'2018-05 (Д)'!$C$2:$C$100,0)+1,0)))-INDIRECT(CONCATENATE("'2018-04 (Д)'!I",TEXT(MATCH($C60,'2018-04 (Д)'!$C$2:$C$100,0)+1,0))))/INDIRECT(CONCATENATE("'2018-04 (Д)'!I",TEXT(MATCH($C60,'2018-04 (Д)'!$C$2:$C$100,0)+1,0))))*100)</f>
        <v>-28.59817874049531</v>
      </c>
      <c r="AZ60" s="9">
        <f ca="1">IF(OR(INDIRECT(CONCATENATE("'2018-06 (Д)'!I",TEXT(MATCH($C60,'2018-06 (Д)'!$C$2:$C$100,0)+1,0)))="Н/Д",INDIRECT(CONCATENATE("'2018-05 (Д)'!I",TEXT(MATCH($C60,'2018-05 (Д)'!$C$2:$C$100,0)+1,0)))="Н/Д",AND(INDIRECT(CONCATENATE("'2018-06 (Д)'!I",TEXT(MATCH($C60,'2018-06 (Д)'!$C$2:$C$100,0)+1,0)))="Н/Д",INDIRECT(CONCATENATE("'2018-05 (Д)'!I",TEXT(MATCH($C60,'2018-05 (Д)'!$C$2:$C$100,0)+1,0))))),"Н/Д",((INDIRECT(CONCATENATE("'2018-06 (Д)'!I",TEXT(MATCH($C60,'2018-06 (Д)'!$C$2:$C$100,0)+1,0)))-INDIRECT(CONCATENATE("'2018-05 (Д)'!I",TEXT(MATCH($C60,'2018-05 (Д)'!$C$2:$C$100,0)+1,0))))/INDIRECT(CONCATENATE("'2018-05 (Д)'!I",TEXT(MATCH($C60,'2018-05 (Д)'!$C$2:$C$100,0)+1,0))))*100)</f>
        <v>3.1245577983715012</v>
      </c>
      <c r="BA60" s="9">
        <f ca="1">IF(OR(INDIRECT(CONCATENATE("'2018-07 (Д)'!I",TEXT(MATCH($C60,'2018-07 (Д)'!$C$2:$C$100,0)+1,0)))="Н/Д",INDIRECT(CONCATENATE("'2018-06 (Д)'!I",TEXT(MATCH($C60,'2018-06 (Д)'!$C$2:$C$100,0)+1,0)))="Н/Д",AND(INDIRECT(CONCATENATE("'2018-07 (Д)'!I",TEXT(MATCH($C60,'2018-07 (Д)'!$C$2:$C$100,0)+1,0)))="Н/Д",INDIRECT(CONCATENATE("'2018-06 (Д)'!I",TEXT(MATCH($C60,'2018-06 (Д)'!$C$2:$C$100,0)+1,0))))),"Н/Д",((INDIRECT(CONCATENATE("'2018-07 (Д)'!I",TEXT(MATCH($C60,'2018-07 (Д)'!$C$2:$C$100,0)+1,0)))-INDIRECT(CONCATENATE("'2018-06 (Д)'!I",TEXT(MATCH($C60,'2018-06 (Д)'!$C$2:$C$100,0)+1,0))))/INDIRECT(CONCATENATE("'2018-06 (Д)'!I",TEXT(MATCH($C60,'2018-06 (Д)'!$C$2:$C$100,0)+1,0))))*100)</f>
        <v>-1.2117392825354156</v>
      </c>
      <c r="BB60" s="9">
        <f ca="1">IF(OR(INDIRECT(CONCATENATE("'2018-08 (Д)'!I",TEXT(MATCH($C60,'2018-08 (Д)'!$C$2:$C$100,0)+1,0)))="Н/Д",INDIRECT(CONCATENATE("'2018-07 (Д)'!I",TEXT(MATCH($C60,'2018-07 (Д)'!$C$2:$C$100,0)+1,0)))="Н/Д",AND(INDIRECT(CONCATENATE("'2018-08 (Д)'!I",TEXT(MATCH($C60,'2018-08 (Д)'!$C$2:$C$100,0)+1,0)))="Н/Д",INDIRECT(CONCATENATE("'2018-07 (Д)'!I",TEXT(MATCH($C60,'2018-07 (Д)'!$C$2:$C$100,0)+1,0))))),"Н/Д",((INDIRECT(CONCATENATE("'2018-08 (Д)'!I",TEXT(MATCH($C60,'2018-08 (Д)'!$C$2:$C$100,0)+1,0)))-INDIRECT(CONCATENATE("'2018-07 (Д)'!I",TEXT(MATCH($C60,'2018-07 (Д)'!$C$2:$C$100,0)+1,0))))/INDIRECT(CONCATENATE("'2018-07 (Д)'!I",TEXT(MATCH($C60,'2018-07 (Д)'!$C$2:$C$100,0)+1,0))))*100)</f>
        <v>13.853331397342988</v>
      </c>
      <c r="BC60" s="9">
        <f ca="1">IF(OR(INDIRECT(CONCATENATE("'2018-09 (Д)'!I",TEXT(MATCH($C60,'2018-09 (Д)'!$C$2:$C$100,0)+1,0)))="Н/Д",INDIRECT(CONCATENATE("'2018-08 (Д)'!I",TEXT(MATCH($C60,'2018-08 (Д)'!$C$2:$C$100,0)+1,0)))="Н/Д",AND(INDIRECT(CONCATENATE("'2018-09 (Д)'!I",TEXT(MATCH($C60,'2018-09 (Д)'!$C$2:$C$100,0)+1,0)))="Н/Д",INDIRECT(CONCATENATE("'2018-08 (Д)'!I",TEXT(MATCH($C60,'2018-08 (Д)'!$C$2:$C$100,0)+1,0))))),"Н/Д",((INDIRECT(CONCATENATE("'2018-09 (Д)'!I",TEXT(MATCH($C60,'2018-09 (Д)'!$C$2:$C$100,0)+1,0)))-INDIRECT(CONCATENATE("'2018-08 (Д)'!I",TEXT(MATCH($C60,'2018-08 (Д)'!$C$2:$C$100,0)+1,0))))/INDIRECT(CONCATENATE("'2018-08 (Д)'!I",TEXT(MATCH($C60,'2018-08 (Д)'!$C$2:$C$100,0)+1,0))))*100)</f>
        <v>-5.1025030999062828</v>
      </c>
      <c r="BD60" s="9">
        <f ca="1">IF(OR(INDIRECT(CONCATENATE("'2018-10 (Д)'!I",TEXT(MATCH($C60,'2018-10 (Д)'!$C$2:$C$100,0)+1,0)))="Н/Д",INDIRECT(CONCATENATE("'2018-09 (Д)'!I",TEXT(MATCH($C60,'2018-09 (Д)'!$C$2:$C$100,0)+1,0)))="Н/Д",AND(INDIRECT(CONCATENATE("'2018-10 (Д)'!I",TEXT(MATCH($C60,'2018-10 (Д)'!$C$2:$C$100,0)+1,0)))="Н/Д",INDIRECT(CONCATENATE("'2018-09 (Д)'!I",TEXT(MATCH($C60,'2018-09 (Д)'!$C$2:$C$100,0)+1,0))))),"Н/Д",((INDIRECT(CONCATENATE("'2018-10 (Д)'!I",TEXT(MATCH($C60,'2018-10 (Д)'!$C$2:$C$100,0)+1,0)))-INDIRECT(CONCATENATE("'2018-09 (Д)'!I",TEXT(MATCH($C60,'2018-09 (Д)'!$C$2:$C$100,0)+1,0))))/INDIRECT(CONCATENATE("'2018-09 (Д)'!I",TEXT(MATCH($C60,'2018-09 (Д)'!$C$2:$C$100,0)+1,0))))*100)</f>
        <v>9.7222164339246646</v>
      </c>
      <c r="BE60" s="9">
        <f ca="1">IF(OR(INDIRECT(CONCATENATE("'2018-11 (Д)'!I",TEXT(MATCH($C60,'2018-11 (Д)'!$C$2:$C$100,0)+1,0)))="Н/Д",INDIRECT(CONCATENATE("'2018-10 (Д)'!I",TEXT(MATCH($C60,'2018-10 (Д)'!$C$2:$C$100,0)+1,0)))="Н/Д",AND(INDIRECT(CONCATENATE("'2018-11 (Д)'!I",TEXT(MATCH($C60,'2018-11 (Д)'!$C$2:$C$100,0)+1,0)))="Н/Д",INDIRECT(CONCATENATE("'2018-10 (Д)'!I",TEXT(MATCH($C60,'2018-10 (Д)'!$C$2:$C$100,0)+1,0))))),"Н/Д",((INDIRECT(CONCATENATE("'2018-11 (Д)'!I",TEXT(MATCH($C60,'2018-11 (Д)'!$C$2:$C$100,0)+1,0)))-INDIRECT(CONCATENATE("'2018-10 (Д)'!I",TEXT(MATCH($C60,'2018-10 (Д)'!$C$2:$C$100,0)+1,0))))/INDIRECT(CONCATENATE("'2018-10 (Д)'!I",TEXT(MATCH($C60,'2018-10 (Д)'!$C$2:$C$100,0)+1,0))))*100)</f>
        <v>-6.3200625288116052</v>
      </c>
      <c r="BF60" s="9">
        <f ca="1">IF(OR(INDIRECT(CONCATENATE("'2018-12 (Д)'!I",TEXT(MATCH($C60,'2018-12 (Д)'!$C$2:$C$100,0)+1,0)))="Н/Д",INDIRECT(CONCATENATE("'2018-11 (Д)'!I",TEXT(MATCH($C60,'2018-11 (Д)'!$C$2:$C$100,0)+1,0)))="Н/Д",AND(INDIRECT(CONCATENATE("'2018-12 (Д)'!I",TEXT(MATCH($C60,'2018-12 (Д)'!$C$2:$C$100,0)+1,0)))="Н/Д",INDIRECT(CONCATENATE("'2018-11 (Д)'!I",TEXT(MATCH($C60,'2018-11 (Д)'!$C$2:$C$100,0)+1,0))))),"Н/Д",((INDIRECT(CONCATENATE("'2018-12 (Д)'!I",TEXT(MATCH($C60,'2018-12 (Д)'!$C$2:$C$100,0)+1,0)))-INDIRECT(CONCATENATE("'2018-11 (Д)'!I",TEXT(MATCH($C60,'2018-11 (Д)'!$C$2:$C$100,0)+1,0))))/INDIRECT(CONCATENATE("'2018-11 (Д)'!I",TEXT(MATCH($C60,'2018-11 (Д)'!$C$2:$C$100,0)+1,0))))*100)</f>
        <v>1.0644429594689313</v>
      </c>
      <c r="BG60" s="9"/>
      <c r="BH60" s="9" t="str">
        <f ca="1">IF(OR(INDIRECT(CONCATENATE("'2018-03 (Д)'!J",TEXT(MATCH($C60,'2018-03 (Д)'!$C$2:$C$100,0)+1,0)))="Н/Д",INDIRECT(CONCATENATE("'2018-02 (Д)'!J",TEXT(MATCH($C60,'2018-02 (Д)'!$C$2:$C$100,0)+1,0)))="Н/Д",AND(INDIRECT(CONCATENATE("'2018-03 (Д)'!J",TEXT(MATCH($C60,'2018-03 (Д)'!$C$2:$C$100,0)+1,0)))="Н/Д",INDIRECT(CONCATENATE("'2018-02 (Д)'!J",TEXT(MATCH($C60,'2018-02 (Д)'!$C$2:$C$100,0)+1,0))))),"Н/Д",((INDIRECT(CONCATENATE("'2018-03 (Д)'!J",TEXT(MATCH($C60,'2018-03 (Д)'!$C$2:$C$100,0)+1,0)))-INDIRECT(CONCATENATE("'2018-02 (Д)'!J",TEXT(MATCH($C60,'2018-02 (Д)'!$C$2:$C$100,0)+1,0))))/INDIRECT(CONCATENATE("'2018-02 (Д)'!J",TEXT(MATCH($C60,'2018-02 (Д)'!$C$2:$C$100,0)+1,0))))*100)</f>
        <v>Н/Д</v>
      </c>
      <c r="BI60" s="9" t="str">
        <f ca="1">IF(OR(INDIRECT(CONCATENATE("'2018-04 (Д)'!J",TEXT(MATCH($C60,'2018-04 (Д)'!$C$2:$C$100,0)+1,0)))="Н/Д",INDIRECT(CONCATENATE("'2018-03 (Д)'!J",TEXT(MATCH($C60,'2018-03 (Д)'!$C$2:$C$100,0)+1,0)))="Н/Д",AND(INDIRECT(CONCATENATE("'2018-04 (Д)'!J",TEXT(MATCH($C60,'2018-04 (Д)'!$C$2:$C$100,0)+1,0)))="Н/Д",INDIRECT(CONCATENATE("'2018-03 (Д)'!J",TEXT(MATCH($C60,'2018-03 (Д)'!$C$2:$C$100,0)+1,0))))),"Н/Д",((INDIRECT(CONCATENATE("'2018-04 (Д)'!J",TEXT(MATCH($C60,'2018-04 (Д)'!$C$2:$C$100,0)+1,0)))-INDIRECT(CONCATENATE("'2018-03 (Д)'!J",TEXT(MATCH($C60,'2018-03 (Д)'!$C$2:$C$100,0)+1,0))))/INDIRECT(CONCATENATE("'2018-03 (Д)'!J",TEXT(MATCH($C60,'2018-03 (Д)'!$C$2:$C$100,0)+1,0))))*100)</f>
        <v>Н/Д</v>
      </c>
      <c r="BJ60" s="9" t="str">
        <f ca="1">IF(OR(INDIRECT(CONCATENATE("'2018-05 (Д)'!J",TEXT(MATCH($C60,'2018-05 (Д)'!$C$2:$C$100,0)+1,0)))="Н/Д",INDIRECT(CONCATENATE("'2018-04 (Д)'!J",TEXT(MATCH($C60,'2018-04 (Д)'!$C$2:$C$100,0)+1,0)))="Н/Д",AND(INDIRECT(CONCATENATE("'2018-05 (Д)'!J",TEXT(MATCH($C60,'2018-05 (Д)'!$C$2:$C$100,0)+1,0)))="Н/Д",INDIRECT(CONCATENATE("'2018-04 (Д)'!J",TEXT(MATCH($C60,'2018-04 (Д)'!$C$2:$C$100,0)+1,0))))),"Н/Д",((INDIRECT(CONCATENATE("'2018-05 (Д)'!J",TEXT(MATCH($C60,'2018-05 (Д)'!$C$2:$C$100,0)+1,0)))-INDIRECT(CONCATENATE("'2018-04 (Д)'!J",TEXT(MATCH($C60,'2018-04 (Д)'!$C$2:$C$100,0)+1,0))))/INDIRECT(CONCATENATE("'2018-04 (Д)'!J",TEXT(MATCH($C60,'2018-04 (Д)'!$C$2:$C$100,0)+1,0))))*100)</f>
        <v>Н/Д</v>
      </c>
      <c r="BK60" s="9" t="str">
        <f ca="1">IF(OR(INDIRECT(CONCATENATE("'2018-06 (Д)'!J",TEXT(MATCH($C60,'2018-06 (Д)'!$C$2:$C$100,0)+1,0)))="Н/Д",INDIRECT(CONCATENATE("'2018-05 (Д)'!J",TEXT(MATCH($C60,'2018-05 (Д)'!$C$2:$C$100,0)+1,0)))="Н/Д",AND(INDIRECT(CONCATENATE("'2018-06 (Д)'!J",TEXT(MATCH($C60,'2018-06 (Д)'!$C$2:$C$100,0)+1,0)))="Н/Д",INDIRECT(CONCATENATE("'2018-05 (Д)'!J",TEXT(MATCH($C60,'2018-05 (Д)'!$C$2:$C$100,0)+1,0))))),"Н/Д",((INDIRECT(CONCATENATE("'2018-06 (Д)'!J",TEXT(MATCH($C60,'2018-06 (Д)'!$C$2:$C$100,0)+1,0)))-INDIRECT(CONCATENATE("'2018-05 (Д)'!J",TEXT(MATCH($C60,'2018-05 (Д)'!$C$2:$C$100,0)+1,0))))/INDIRECT(CONCATENATE("'2018-05 (Д)'!J",TEXT(MATCH($C60,'2018-05 (Д)'!$C$2:$C$100,0)+1,0))))*100)</f>
        <v>Н/Д</v>
      </c>
      <c r="BL60" s="9" t="str">
        <f ca="1">IF(OR(INDIRECT(CONCATENATE("'2018-07 (Д)'!J",TEXT(MATCH($C60,'2018-07 (Д)'!$C$2:$C$100,0)+1,0)))="Н/Д",INDIRECT(CONCATENATE("'2018-06 (Д)'!J",TEXT(MATCH($C60,'2018-06 (Д)'!$C$2:$C$100,0)+1,0)))="Н/Д",AND(INDIRECT(CONCATENATE("'2018-07 (Д)'!J",TEXT(MATCH($C60,'2018-07 (Д)'!$C$2:$C$100,0)+1,0)))="Н/Д",INDIRECT(CONCATENATE("'2018-06 (Д)'!J",TEXT(MATCH($C60,'2018-06 (Д)'!$C$2:$C$100,0)+1,0))))),"Н/Д",((INDIRECT(CONCATENATE("'2018-07 (Д)'!J",TEXT(MATCH($C60,'2018-07 (Д)'!$C$2:$C$100,0)+1,0)))-INDIRECT(CONCATENATE("'2018-06 (Д)'!J",TEXT(MATCH($C60,'2018-06 (Д)'!$C$2:$C$100,0)+1,0))))/INDIRECT(CONCATENATE("'2018-06 (Д)'!J",TEXT(MATCH($C60,'2018-06 (Д)'!$C$2:$C$100,0)+1,0))))*100)</f>
        <v>Н/Д</v>
      </c>
      <c r="BM60" s="9" t="str">
        <f ca="1">IF(OR(INDIRECT(CONCATENATE("'2018-08 (Д)'!J",TEXT(MATCH($C60,'2018-08 (Д)'!$C$2:$C$100,0)+1,0)))="Н/Д",INDIRECT(CONCATENATE("'2018-07 (Д)'!J",TEXT(MATCH($C60,'2018-07 (Д)'!$C$2:$C$100,0)+1,0)))="Н/Д",AND(INDIRECT(CONCATENATE("'2018-08 (Д)'!J",TEXT(MATCH($C60,'2018-08 (Д)'!$C$2:$C$100,0)+1,0)))="Н/Д",INDIRECT(CONCATENATE("'2018-07 (Д)'!J",TEXT(MATCH($C60,'2018-07 (Д)'!$C$2:$C$100,0)+1,0))))),"Н/Д",((INDIRECT(CONCATENATE("'2018-08 (Д)'!J",TEXT(MATCH($C60,'2018-08 (Д)'!$C$2:$C$100,0)+1,0)))-INDIRECT(CONCATENATE("'2018-07 (Д)'!J",TEXT(MATCH($C60,'2018-07 (Д)'!$C$2:$C$100,0)+1,0))))/INDIRECT(CONCATENATE("'2018-07 (Д)'!J",TEXT(MATCH($C60,'2018-07 (Д)'!$C$2:$C$100,0)+1,0))))*100)</f>
        <v>Н/Д</v>
      </c>
      <c r="BN60" s="9" t="str">
        <f ca="1">IF(OR(INDIRECT(CONCATENATE("'2018-09 (Д)'!J",TEXT(MATCH($C60,'2018-09 (Д)'!$C$2:$C$100,0)+1,0)))="Н/Д",INDIRECT(CONCATENATE("'2018-08 (Д)'!J",TEXT(MATCH($C60,'2018-08 (Д)'!$C$2:$C$100,0)+1,0)))="Н/Д",AND(INDIRECT(CONCATENATE("'2018-09 (Д)'!J",TEXT(MATCH($C60,'2018-09 (Д)'!$C$2:$C$100,0)+1,0)))="Н/Д",INDIRECT(CONCATENATE("'2018-08 (Д)'!J",TEXT(MATCH($C60,'2018-08 (Д)'!$C$2:$C$100,0)+1,0))))),"Н/Д",((INDIRECT(CONCATENATE("'2018-09 (Д)'!J",TEXT(MATCH($C60,'2018-09 (Д)'!$C$2:$C$100,0)+1,0)))-INDIRECT(CONCATENATE("'2018-08 (Д)'!J",TEXT(MATCH($C60,'2018-08 (Д)'!$C$2:$C$100,0)+1,0))))/INDIRECT(CONCATENATE("'2018-08 (Д)'!J",TEXT(MATCH($C60,'2018-08 (Д)'!$C$2:$C$100,0)+1,0))))*100)</f>
        <v>Н/Д</v>
      </c>
      <c r="BO60" s="9" t="str">
        <f ca="1">IF(OR(INDIRECT(CONCATENATE("'2018-10 (Д)'!J",TEXT(MATCH($C60,'2018-10 (Д)'!$C$2:$C$100,0)+1,0)))="Н/Д",INDIRECT(CONCATENATE("'2018-09 (Д)'!J",TEXT(MATCH($C60,'2018-09 (Д)'!$C$2:$C$100,0)+1,0)))="Н/Д",AND(INDIRECT(CONCATENATE("'2018-10 (Д)'!J",TEXT(MATCH($C60,'2018-10 (Д)'!$C$2:$C$100,0)+1,0)))="Н/Д",INDIRECT(CONCATENATE("'2018-09 (Д)'!J",TEXT(MATCH($C60,'2018-09 (Д)'!$C$2:$C$100,0)+1,0))))),"Н/Д",((INDIRECT(CONCATENATE("'2018-10 (Д)'!J",TEXT(MATCH($C60,'2018-10 (Д)'!$C$2:$C$100,0)+1,0)))-INDIRECT(CONCATENATE("'2018-09 (Д)'!J",TEXT(MATCH($C60,'2018-09 (Д)'!$C$2:$C$100,0)+1,0))))/INDIRECT(CONCATENATE("'2018-09 (Д)'!J",TEXT(MATCH($C60,'2018-09 (Д)'!$C$2:$C$100,0)+1,0))))*100)</f>
        <v>Н/Д</v>
      </c>
      <c r="BP60" s="9" t="str">
        <f ca="1">IF(OR(INDIRECT(CONCATENATE("'2018-11 (Д)'!J",TEXT(MATCH($C60,'2018-11 (Д)'!$C$2:$C$100,0)+1,0)))="Н/Д",INDIRECT(CONCATENATE("'2018-10 (Д)'!J",TEXT(MATCH($C60,'2018-10 (Д)'!$C$2:$C$100,0)+1,0)))="Н/Д",AND(INDIRECT(CONCATENATE("'2018-11 (Д)'!J",TEXT(MATCH($C60,'2018-11 (Д)'!$C$2:$C$100,0)+1,0)))="Н/Д",INDIRECT(CONCATENATE("'2018-10 (Д)'!J",TEXT(MATCH($C60,'2018-10 (Д)'!$C$2:$C$100,0)+1,0))))),"Н/Д",((INDIRECT(CONCATENATE("'2018-11 (Д)'!J",TEXT(MATCH($C60,'2018-11 (Д)'!$C$2:$C$100,0)+1,0)))-INDIRECT(CONCATENATE("'2018-10 (Д)'!J",TEXT(MATCH($C60,'2018-10 (Д)'!$C$2:$C$100,0)+1,0))))/INDIRECT(CONCATENATE("'2018-10 (Д)'!J",TEXT(MATCH($C60,'2018-10 (Д)'!$C$2:$C$100,0)+1,0))))*100)</f>
        <v>Н/Д</v>
      </c>
      <c r="BQ60" s="9" t="str">
        <f ca="1">IF(OR(INDIRECT(CONCATENATE("'2018-12 (Д)'!J",TEXT(MATCH($C60,'2018-12 (Д)'!$C$2:$C$100,0)+1,0)))="Н/Д",INDIRECT(CONCATENATE("'2018-11 (Д)'!J",TEXT(MATCH($C60,'2018-11 (Д)'!$C$2:$C$100,0)+1,0)))="Н/Д",AND(INDIRECT(CONCATENATE("'2018-12 (Д)'!J",TEXT(MATCH($C60,'2018-12 (Д)'!$C$2:$C$100,0)+1,0)))="Н/Д",INDIRECT(CONCATENATE("'2018-11 (Д)'!J",TEXT(MATCH($C60,'2018-11 (Д)'!$C$2:$C$100,0)+1,0))))),"Н/Д",((INDIRECT(CONCATENATE("'2018-12 (Д)'!J",TEXT(MATCH($C60,'2018-12 (Д)'!$C$2:$C$100,0)+1,0)))-INDIRECT(CONCATENATE("'2018-11 (Д)'!J",TEXT(MATCH($C60,'2018-11 (Д)'!$C$2:$C$100,0)+1,0))))/INDIRECT(CONCATENATE("'2018-11 (Д)'!J",TEXT(MATCH($C60,'2018-11 (Д)'!$C$2:$C$100,0)+1,0))))*100)</f>
        <v>Н/Д</v>
      </c>
      <c r="BR60" s="9"/>
      <c r="BS60" s="9">
        <f ca="1">IF(OR(INDIRECT(CONCATENATE("'2018-03 (Д)'!K",TEXT(MATCH($C60,'2018-03 (Д)'!$C$2:$C$100,0)+1,0)))="Н/Д",INDIRECT(CONCATENATE("'2018-02 (Д)'!K",TEXT(MATCH($C60,'2018-02 (Д)'!$C$2:$C$100,0)+1,0)))="Н/Д",AND(INDIRECT(CONCATENATE("'2018-03 (Д)'!K",TEXT(MATCH($C60,'2018-03 (Д)'!$C$2:$C$100,0)+1,0)))="Н/Д",INDIRECT(CONCATENATE("'2018-02 (Д)'!K",TEXT(MATCH($C60,'2018-02 (Д)'!$C$2:$C$100,0)+1,0))))),"Н/Д",((INDIRECT(CONCATENATE("'2018-03 (Д)'!K",TEXT(MATCH($C60,'2018-03 (Д)'!$C$2:$C$100,0)+1,0)))-INDIRECT(CONCATENATE("'2018-02 (Д)'!K",TEXT(MATCH($C60,'2018-02 (Д)'!$C$2:$C$100,0)+1,0))))/INDIRECT(CONCATENATE("'2018-02 (Д)'!K",TEXT(MATCH($C60,'2018-02 (Д)'!$C$2:$C$100,0)+1,0))))*100)</f>
        <v>-39.208932231178593</v>
      </c>
      <c r="BT60" s="9">
        <f ca="1">IF(OR(INDIRECT(CONCATENATE("'2018-04 (Д)'!K",TEXT(MATCH($C60,'2018-04 (Д)'!$C$2:$C$100,0)+1,0)))="Н/Д",INDIRECT(CONCATENATE("'2018-03 (Д)'!K",TEXT(MATCH($C60,'2018-03 (Д)'!$C$2:$C$100,0)+1,0)))="Н/Д",AND(INDIRECT(CONCATENATE("'2018-04 (Д)'!K",TEXT(MATCH($C60,'2018-04 (Д)'!$C$2:$C$100,0)+1,0)))="Н/Д",INDIRECT(CONCATENATE("'2018-03 (Д)'!K",TEXT(MATCH($C60,'2018-03 (Д)'!$C$2:$C$100,0)+1,0))))),"Н/Д",((INDIRECT(CONCATENATE("'2018-04 (Д)'!K",TEXT(MATCH($C60,'2018-04 (Д)'!$C$2:$C$100,0)+1,0)))-INDIRECT(CONCATENATE("'2018-03 (Д)'!K",TEXT(MATCH($C60,'2018-03 (Д)'!$C$2:$C$100,0)+1,0))))/INDIRECT(CONCATENATE("'2018-03 (Д)'!K",TEXT(MATCH($C60,'2018-03 (Д)'!$C$2:$C$100,0)+1,0))))*100)</f>
        <v>106.80627832721343</v>
      </c>
      <c r="BU60" s="9">
        <f ca="1">IF(OR(INDIRECT(CONCATENATE("'2018-05 (Д)'!K",TEXT(MATCH($C60,'2018-05 (Д)'!$C$2:$C$100,0)+1,0)))="Н/Д",INDIRECT(CONCATENATE("'2018-04 (Д)'!K",TEXT(MATCH($C60,'2018-04 (Д)'!$C$2:$C$100,0)+1,0)))="Н/Д",AND(INDIRECT(CONCATENATE("'2018-05 (Д)'!K",TEXT(MATCH($C60,'2018-05 (Д)'!$C$2:$C$100,0)+1,0)))="Н/Д",INDIRECT(CONCATENATE("'2018-04 (Д)'!K",TEXT(MATCH($C60,'2018-04 (Д)'!$C$2:$C$100,0)+1,0))))),"Н/Д",((INDIRECT(CONCATENATE("'2018-05 (Д)'!K",TEXT(MATCH($C60,'2018-05 (Д)'!$C$2:$C$100,0)+1,0)))-INDIRECT(CONCATENATE("'2018-04 (Д)'!K",TEXT(MATCH($C60,'2018-04 (Д)'!$C$2:$C$100,0)+1,0))))/INDIRECT(CONCATENATE("'2018-04 (Д)'!K",TEXT(MATCH($C60,'2018-04 (Д)'!$C$2:$C$100,0)+1,0))))*100)</f>
        <v>133.73089989814159</v>
      </c>
      <c r="BV60" s="9">
        <f ca="1">IF(OR(INDIRECT(CONCATENATE("'2018-06 (Д)'!K",TEXT(MATCH($C60,'2018-06 (Д)'!$C$2:$C$100,0)+1,0)))="Н/Д",INDIRECT(CONCATENATE("'2018-05 (Д)'!K",TEXT(MATCH($C60,'2018-05 (Д)'!$C$2:$C$100,0)+1,0)))="Н/Д",AND(INDIRECT(CONCATENATE("'2018-06 (Д)'!K",TEXT(MATCH($C60,'2018-06 (Д)'!$C$2:$C$100,0)+1,0)))="Н/Д",INDIRECT(CONCATENATE("'2018-05 (Д)'!K",TEXT(MATCH($C60,'2018-05 (Д)'!$C$2:$C$100,0)+1,0))))),"Н/Д",((INDIRECT(CONCATENATE("'2018-06 (Д)'!K",TEXT(MATCH($C60,'2018-06 (Д)'!$C$2:$C$100,0)+1,0)))-INDIRECT(CONCATENATE("'2018-05 (Д)'!K",TEXT(MATCH($C60,'2018-05 (Д)'!$C$2:$C$100,0)+1,0))))/INDIRECT(CONCATENATE("'2018-05 (Д)'!K",TEXT(MATCH($C60,'2018-05 (Д)'!$C$2:$C$100,0)+1,0))))*100)</f>
        <v>-64.393622542859461</v>
      </c>
      <c r="BW60" s="9">
        <f ca="1">IF(OR(INDIRECT(CONCATENATE("'2018-07 (Д)'!K",TEXT(MATCH($C60,'2018-07 (Д)'!$C$2:$C$100,0)+1,0)))="Н/Д",INDIRECT(CONCATENATE("'2018-06 (Д)'!K",TEXT(MATCH($C60,'2018-06 (Д)'!$C$2:$C$100,0)+1,0)))="Н/Д",AND(INDIRECT(CONCATENATE("'2018-07 (Д)'!K",TEXT(MATCH($C60,'2018-07 (Д)'!$C$2:$C$100,0)+1,0)))="Н/Д",INDIRECT(CONCATENATE("'2018-06 (Д)'!K",TEXT(MATCH($C60,'2018-06 (Д)'!$C$2:$C$100,0)+1,0))))),"Н/Д",((INDIRECT(CONCATENATE("'2018-07 (Д)'!K",TEXT(MATCH($C60,'2018-07 (Д)'!$C$2:$C$100,0)+1,0)))-INDIRECT(CONCATENATE("'2018-06 (Д)'!K",TEXT(MATCH($C60,'2018-06 (Д)'!$C$2:$C$100,0)+1,0))))/INDIRECT(CONCATENATE("'2018-06 (Д)'!K",TEXT(MATCH($C60,'2018-06 (Д)'!$C$2:$C$100,0)+1,0))))*100)</f>
        <v>-47.930685543228165</v>
      </c>
      <c r="BX60" s="9">
        <f ca="1">IF(OR(INDIRECT(CONCATENATE("'2018-08 (Д)'!K",TEXT(MATCH($C60,'2018-08 (Д)'!$C$2:$C$100,0)+1,0)))="Н/Д",INDIRECT(CONCATENATE("'2018-07 (Д)'!K",TEXT(MATCH($C60,'2018-07 (Д)'!$C$2:$C$100,0)+1,0)))="Н/Д",AND(INDIRECT(CONCATENATE("'2018-08 (Д)'!K",TEXT(MATCH($C60,'2018-08 (Д)'!$C$2:$C$100,0)+1,0)))="Н/Д",INDIRECT(CONCATENATE("'2018-07 (Д)'!K",TEXT(MATCH($C60,'2018-07 (Д)'!$C$2:$C$100,0)+1,0))))),"Н/Д",((INDIRECT(CONCATENATE("'2018-08 (Д)'!K",TEXT(MATCH($C60,'2018-08 (Д)'!$C$2:$C$100,0)+1,0)))-INDIRECT(CONCATENATE("'2018-07 (Д)'!K",TEXT(MATCH($C60,'2018-07 (Д)'!$C$2:$C$100,0)+1,0))))/INDIRECT(CONCATENATE("'2018-07 (Д)'!K",TEXT(MATCH($C60,'2018-07 (Д)'!$C$2:$C$100,0)+1,0))))*100)</f>
        <v>279.80321465138388</v>
      </c>
      <c r="BY60" s="9">
        <f ca="1">IF(OR(INDIRECT(CONCATENATE("'2018-09 (Д)'!K",TEXT(MATCH($C60,'2018-09 (Д)'!$C$2:$C$100,0)+1,0)))="Н/Д",INDIRECT(CONCATENATE("'2018-08 (Д)'!K",TEXT(MATCH($C60,'2018-08 (Д)'!$C$2:$C$100,0)+1,0)))="Н/Д",AND(INDIRECT(CONCATENATE("'2018-09 (Д)'!K",TEXT(MATCH($C60,'2018-09 (Д)'!$C$2:$C$100,0)+1,0)))="Н/Д",INDIRECT(CONCATENATE("'2018-08 (Д)'!K",TEXT(MATCH($C60,'2018-08 (Д)'!$C$2:$C$100,0)+1,0))))),"Н/Д",((INDIRECT(CONCATENATE("'2018-09 (Д)'!K",TEXT(MATCH($C60,'2018-09 (Д)'!$C$2:$C$100,0)+1,0)))-INDIRECT(CONCATENATE("'2018-08 (Д)'!K",TEXT(MATCH($C60,'2018-08 (Д)'!$C$2:$C$100,0)+1,0))))/INDIRECT(CONCATENATE("'2018-08 (Д)'!K",TEXT(MATCH($C60,'2018-08 (Д)'!$C$2:$C$100,0)+1,0))))*100)</f>
        <v>-80.550878628622272</v>
      </c>
      <c r="BZ60" s="9">
        <f ca="1">IF(OR(INDIRECT(CONCATENATE("'2018-10 (Д)'!K",TEXT(MATCH($C60,'2018-10 (Д)'!$C$2:$C$100,0)+1,0)))="Н/Д",INDIRECT(CONCATENATE("'2018-09 (Д)'!K",TEXT(MATCH($C60,'2018-09 (Д)'!$C$2:$C$100,0)+1,0)))="Н/Д",AND(INDIRECT(CONCATENATE("'2018-10 (Д)'!K",TEXT(MATCH($C60,'2018-10 (Д)'!$C$2:$C$100,0)+1,0)))="Н/Д",INDIRECT(CONCATENATE("'2018-09 (Д)'!K",TEXT(MATCH($C60,'2018-09 (Д)'!$C$2:$C$100,0)+1,0))))),"Н/Д",((INDIRECT(CONCATENATE("'2018-10 (Д)'!K",TEXT(MATCH($C60,'2018-10 (Д)'!$C$2:$C$100,0)+1,0)))-INDIRECT(CONCATENATE("'2018-09 (Д)'!K",TEXT(MATCH($C60,'2018-09 (Д)'!$C$2:$C$100,0)+1,0))))/INDIRECT(CONCATENATE("'2018-09 (Д)'!K",TEXT(MATCH($C60,'2018-09 (Д)'!$C$2:$C$100,0)+1,0))))*100)</f>
        <v>-34.440564643139972</v>
      </c>
      <c r="CA60" s="9">
        <f ca="1">IF(OR(INDIRECT(CONCATENATE("'2018-11 (Д)'!K",TEXT(MATCH($C60,'2018-11 (Д)'!$C$2:$C$100,0)+1,0)))="Н/Д",INDIRECT(CONCATENATE("'2018-10 (Д)'!K",TEXT(MATCH($C60,'2018-10 (Д)'!$C$2:$C$100,0)+1,0)))="Н/Д",AND(INDIRECT(CONCATENATE("'2018-11 (Д)'!K",TEXT(MATCH($C60,'2018-11 (Д)'!$C$2:$C$100,0)+1,0)))="Н/Д",INDIRECT(CONCATENATE("'2018-10 (Д)'!K",TEXT(MATCH($C60,'2018-10 (Д)'!$C$2:$C$100,0)+1,0))))),"Н/Д",((INDIRECT(CONCATENATE("'2018-11 (Д)'!K",TEXT(MATCH($C60,'2018-11 (Д)'!$C$2:$C$100,0)+1,0)))-INDIRECT(CONCATENATE("'2018-10 (Д)'!K",TEXT(MATCH($C60,'2018-10 (Д)'!$C$2:$C$100,0)+1,0))))/INDIRECT(CONCATENATE("'2018-10 (Д)'!K",TEXT(MATCH($C60,'2018-10 (Д)'!$C$2:$C$100,0)+1,0))))*100)</f>
        <v>667.80270845745497</v>
      </c>
      <c r="CB60" s="9">
        <f ca="1">IF(OR(INDIRECT(CONCATENATE("'2018-12 (Д)'!K",TEXT(MATCH($C60,'2018-12 (Д)'!$C$2:$C$100,0)+1,0)))="Н/Д",INDIRECT(CONCATENATE("'2018-11 (Д)'!K",TEXT(MATCH($C60,'2018-11 (Д)'!$C$2:$C$100,0)+1,0)))="Н/Д",AND(INDIRECT(CONCATENATE("'2018-12 (Д)'!K",TEXT(MATCH($C60,'2018-12 (Д)'!$C$2:$C$100,0)+1,0)))="Н/Д",INDIRECT(CONCATENATE("'2018-11 (Д)'!K",TEXT(MATCH($C60,'2018-11 (Д)'!$C$2:$C$100,0)+1,0))))),"Н/Д",((INDIRECT(CONCATENATE("'2018-12 (Д)'!K",TEXT(MATCH($C60,'2018-12 (Д)'!$C$2:$C$100,0)+1,0)))-INDIRECT(CONCATENATE("'2018-11 (Д)'!K",TEXT(MATCH($C60,'2018-11 (Д)'!$C$2:$C$100,0)+1,0))))/INDIRECT(CONCATENATE("'2018-11 (Д)'!K",TEXT(MATCH($C60,'2018-11 (Д)'!$C$2:$C$100,0)+1,0))))*100)</f>
        <v>-77.840549527006857</v>
      </c>
      <c r="CC60" s="9"/>
      <c r="CD60" s="9">
        <f ca="1">IF(OR(INDIRECT(CONCATENATE("'2018-03 (Д)'!L",TEXT(MATCH($C60,'2018-03 (Д)'!$C$2:$C$100,0)+1,0)))="Н/Д",INDIRECT(CONCATENATE("'2018-02 (Д)'!L",TEXT(MATCH($C60,'2018-02 (Д)'!$C$2:$C$100,0)+1,0)))="Н/Д",AND(INDIRECT(CONCATENATE("'2018-03 (Д)'!L",TEXT(MATCH($C60,'2018-03 (Д)'!$C$2:$C$100,0)+1,0)))="Н/Д",INDIRECT(CONCATENATE("'2018-02 (Д)'!L",TEXT(MATCH($C60,'2018-02 (Д)'!$C$2:$C$100,0)+1,0))))),"Н/Д",((INDIRECT(CONCATENATE("'2018-03 (Д)'!L",TEXT(MATCH($C60,'2018-03 (Д)'!$C$2:$C$100,0)+1,0)))-INDIRECT(CONCATENATE("'2018-02 (Д)'!L",TEXT(MATCH($C60,'2018-02 (Д)'!$C$2:$C$100,0)+1,0))))/INDIRECT(CONCATENATE("'2018-02 (Д)'!L",TEXT(MATCH($C60,'2018-02 (Д)'!$C$2:$C$100,0)+1,0))))*100)</f>
        <v>34.982039638708315</v>
      </c>
      <c r="CE60" s="9">
        <f ca="1">IF(OR(INDIRECT(CONCATENATE("'2018-04 (Д)'!L",TEXT(MATCH($C60,'2018-04 (Д)'!$C$2:$C$100,0)+1,0)))="Н/Д",INDIRECT(CONCATENATE("'2018-03 (Д)'!L",TEXT(MATCH($C60,'2018-03 (Д)'!$C$2:$C$100,0)+1,0)))="Н/Д",AND(INDIRECT(CONCATENATE("'2018-04 (Д)'!L",TEXT(MATCH($C60,'2018-04 (Д)'!$C$2:$C$100,0)+1,0)))="Н/Д",INDIRECT(CONCATENATE("'2018-03 (Д)'!L",TEXT(MATCH($C60,'2018-03 (Д)'!$C$2:$C$100,0)+1,0))))),"Н/Д",((INDIRECT(CONCATENATE("'2018-04 (Д)'!L",TEXT(MATCH($C60,'2018-04 (Д)'!$C$2:$C$100,0)+1,0)))-INDIRECT(CONCATENATE("'2018-03 (Д)'!L",TEXT(MATCH($C60,'2018-03 (Д)'!$C$2:$C$100,0)+1,0))))/INDIRECT(CONCATENATE("'2018-03 (Д)'!L",TEXT(MATCH($C60,'2018-03 (Д)'!$C$2:$C$100,0)+1,0))))*100)</f>
        <v>903.83121218948133</v>
      </c>
      <c r="CF60" s="9">
        <f ca="1">IF(OR(INDIRECT(CONCATENATE("'2018-05 (Д)'!L",TEXT(MATCH($C60,'2018-05 (Д)'!$C$2:$C$100,0)+1,0)))="Н/Д",INDIRECT(CONCATENATE("'2018-04 (Д)'!L",TEXT(MATCH($C60,'2018-04 (Д)'!$C$2:$C$100,0)+1,0)))="Н/Д",AND(INDIRECT(CONCATENATE("'2018-05 (Д)'!L",TEXT(MATCH($C60,'2018-05 (Д)'!$C$2:$C$100,0)+1,0)))="Н/Д",INDIRECT(CONCATENATE("'2018-04 (Д)'!L",TEXT(MATCH($C60,'2018-04 (Д)'!$C$2:$C$100,0)+1,0))))),"Н/Д",((INDIRECT(CONCATENATE("'2018-05 (Д)'!L",TEXT(MATCH($C60,'2018-05 (Д)'!$C$2:$C$100,0)+1,0)))-INDIRECT(CONCATENATE("'2018-04 (Д)'!L",TEXT(MATCH($C60,'2018-04 (Д)'!$C$2:$C$100,0)+1,0))))/INDIRECT(CONCATENATE("'2018-04 (Д)'!L",TEXT(MATCH($C60,'2018-04 (Д)'!$C$2:$C$100,0)+1,0))))*100)</f>
        <v>113.10866395342423</v>
      </c>
      <c r="CG60" s="9">
        <f ca="1">IF(OR(INDIRECT(CONCATENATE("'2018-06 (Д)'!L",TEXT(MATCH($C60,'2018-06 (Д)'!$C$2:$C$100,0)+1,0)))="Н/Д",INDIRECT(CONCATENATE("'2018-05 (Д)'!L",TEXT(MATCH($C60,'2018-05 (Д)'!$C$2:$C$100,0)+1,0)))="Н/Д",AND(INDIRECT(CONCATENATE("'2018-06 (Д)'!L",TEXT(MATCH($C60,'2018-06 (Д)'!$C$2:$C$100,0)+1,0)))="Н/Д",INDIRECT(CONCATENATE("'2018-05 (Д)'!L",TEXT(MATCH($C60,'2018-05 (Д)'!$C$2:$C$100,0)+1,0))))),"Н/Д",((INDIRECT(CONCATENATE("'2018-06 (Д)'!L",TEXT(MATCH($C60,'2018-06 (Д)'!$C$2:$C$100,0)+1,0)))-INDIRECT(CONCATENATE("'2018-05 (Д)'!L",TEXT(MATCH($C60,'2018-05 (Д)'!$C$2:$C$100,0)+1,0))))/INDIRECT(CONCATENATE("'2018-05 (Д)'!L",TEXT(MATCH($C60,'2018-05 (Д)'!$C$2:$C$100,0)+1,0))))*100)</f>
        <v>-41.099964506357161</v>
      </c>
      <c r="CH60" s="9">
        <f ca="1">IF(OR(INDIRECT(CONCATENATE("'2018-07 (Д)'!L",TEXT(MATCH($C60,'2018-07 (Д)'!$C$2:$C$100,0)+1,0)))="Н/Д",INDIRECT(CONCATENATE("'2018-06 (Д)'!L",TEXT(MATCH($C60,'2018-06 (Д)'!$C$2:$C$100,0)+1,0)))="Н/Д",AND(INDIRECT(CONCATENATE("'2018-07 (Д)'!L",TEXT(MATCH($C60,'2018-07 (Д)'!$C$2:$C$100,0)+1,0)))="Н/Д",INDIRECT(CONCATENATE("'2018-06 (Д)'!L",TEXT(MATCH($C60,'2018-06 (Д)'!$C$2:$C$100,0)+1,0))))),"Н/Д",((INDIRECT(CONCATENATE("'2018-07 (Д)'!L",TEXT(MATCH($C60,'2018-07 (Д)'!$C$2:$C$100,0)+1,0)))-INDIRECT(CONCATENATE("'2018-06 (Д)'!L",TEXT(MATCH($C60,'2018-06 (Д)'!$C$2:$C$100,0)+1,0))))/INDIRECT(CONCATENATE("'2018-06 (Д)'!L",TEXT(MATCH($C60,'2018-06 (Д)'!$C$2:$C$100,0)+1,0))))*100)</f>
        <v>-95.686186049085322</v>
      </c>
      <c r="CI60" s="9">
        <f ca="1">IF(OR(INDIRECT(CONCATENATE("'2018-08 (Д)'!L",TEXT(MATCH($C60,'2018-08 (Д)'!$C$2:$C$100,0)+1,0)))="Н/Д",INDIRECT(CONCATENATE("'2018-07 (Д)'!L",TEXT(MATCH($C60,'2018-07 (Д)'!$C$2:$C$100,0)+1,0)))="Н/Д",AND(INDIRECT(CONCATENATE("'2018-08 (Д)'!L",TEXT(MATCH($C60,'2018-08 (Д)'!$C$2:$C$100,0)+1,0)))="Н/Д",INDIRECT(CONCATENATE("'2018-07 (Д)'!L",TEXT(MATCH($C60,'2018-07 (Д)'!$C$2:$C$100,0)+1,0))))),"Н/Д",((INDIRECT(CONCATENATE("'2018-08 (Д)'!L",TEXT(MATCH($C60,'2018-08 (Д)'!$C$2:$C$100,0)+1,0)))-INDIRECT(CONCATENATE("'2018-07 (Д)'!L",TEXT(MATCH($C60,'2018-07 (Д)'!$C$2:$C$100,0)+1,0))))/INDIRECT(CONCATENATE("'2018-07 (Д)'!L",TEXT(MATCH($C60,'2018-07 (Д)'!$C$2:$C$100,0)+1,0))))*100)</f>
        <v>4187.4545931595139</v>
      </c>
      <c r="CJ60" s="9">
        <f ca="1">IF(OR(INDIRECT(CONCATENATE("'2018-09 (Д)'!L",TEXT(MATCH($C60,'2018-09 (Д)'!$C$2:$C$100,0)+1,0)))="Н/Д",INDIRECT(CONCATENATE("'2018-08 (Д)'!L",TEXT(MATCH($C60,'2018-08 (Д)'!$C$2:$C$100,0)+1,0)))="Н/Д",AND(INDIRECT(CONCATENATE("'2018-09 (Д)'!L",TEXT(MATCH($C60,'2018-09 (Д)'!$C$2:$C$100,0)+1,0)))="Н/Д",INDIRECT(CONCATENATE("'2018-08 (Д)'!L",TEXT(MATCH($C60,'2018-08 (Д)'!$C$2:$C$100,0)+1,0))))),"Н/Д",((INDIRECT(CONCATENATE("'2018-09 (Д)'!L",TEXT(MATCH($C60,'2018-09 (Д)'!$C$2:$C$100,0)+1,0)))-INDIRECT(CONCATENATE("'2018-08 (Д)'!L",TEXT(MATCH($C60,'2018-08 (Д)'!$C$2:$C$100,0)+1,0))))/INDIRECT(CONCATENATE("'2018-08 (Д)'!L",TEXT(MATCH($C60,'2018-08 (Д)'!$C$2:$C$100,0)+1,0))))*100)</f>
        <v>-97.226946997992158</v>
      </c>
      <c r="CK60" s="9">
        <f ca="1">IF(OR(INDIRECT(CONCATENATE("'2018-10 (Д)'!L",TEXT(MATCH($C60,'2018-10 (Д)'!$C$2:$C$100,0)+1,0)))="Н/Д",INDIRECT(CONCATENATE("'2018-09 (Д)'!L",TEXT(MATCH($C60,'2018-09 (Д)'!$C$2:$C$100,0)+1,0)))="Н/Д",AND(INDIRECT(CONCATENATE("'2018-10 (Д)'!L",TEXT(MATCH($C60,'2018-10 (Д)'!$C$2:$C$100,0)+1,0)))="Н/Д",INDIRECT(CONCATENATE("'2018-09 (Д)'!L",TEXT(MATCH($C60,'2018-09 (Д)'!$C$2:$C$100,0)+1,0))))),"Н/Д",((INDIRECT(CONCATENATE("'2018-10 (Д)'!L",TEXT(MATCH($C60,'2018-10 (Д)'!$C$2:$C$100,0)+1,0)))-INDIRECT(CONCATENATE("'2018-09 (Д)'!L",TEXT(MATCH($C60,'2018-09 (Д)'!$C$2:$C$100,0)+1,0))))/INDIRECT(CONCATENATE("'2018-09 (Д)'!L",TEXT(MATCH($C60,'2018-09 (Д)'!$C$2:$C$100,0)+1,0))))*100)</f>
        <v>-14.490247962821176</v>
      </c>
      <c r="CL60" s="9">
        <f ca="1">IF(OR(INDIRECT(CONCATENATE("'2018-11 (Д)'!L",TEXT(MATCH($C60,'2018-11 (Д)'!$C$2:$C$100,0)+1,0)))="Н/Д",INDIRECT(CONCATENATE("'2018-10 (Д)'!L",TEXT(MATCH($C60,'2018-10 (Д)'!$C$2:$C$100,0)+1,0)))="Н/Д",AND(INDIRECT(CONCATENATE("'2018-11 (Д)'!L",TEXT(MATCH($C60,'2018-11 (Д)'!$C$2:$C$100,0)+1,0)))="Н/Д",INDIRECT(CONCATENATE("'2018-10 (Д)'!L",TEXT(MATCH($C60,'2018-10 (Д)'!$C$2:$C$100,0)+1,0))))),"Н/Д",((INDIRECT(CONCATENATE("'2018-11 (Д)'!L",TEXT(MATCH($C60,'2018-11 (Д)'!$C$2:$C$100,0)+1,0)))-INDIRECT(CONCATENATE("'2018-10 (Д)'!L",TEXT(MATCH($C60,'2018-10 (Д)'!$C$2:$C$100,0)+1,0))))/INDIRECT(CONCATENATE("'2018-10 (Д)'!L",TEXT(MATCH($C60,'2018-10 (Д)'!$C$2:$C$100,0)+1,0))))*100)</f>
        <v>4262.9648265796859</v>
      </c>
      <c r="CM60" s="9">
        <f ca="1">IF(OR(INDIRECT(CONCATENATE("'2018-12 (Д)'!L",TEXT(MATCH($C60,'2018-12 (Д)'!$C$2:$C$100,0)+1,0)))="Н/Д",INDIRECT(CONCATENATE("'2018-11 (Д)'!L",TEXT(MATCH($C60,'2018-11 (Д)'!$C$2:$C$100,0)+1,0)))="Н/Д",AND(INDIRECT(CONCATENATE("'2018-12 (Д)'!L",TEXT(MATCH($C60,'2018-12 (Д)'!$C$2:$C$100,0)+1,0)))="Н/Д",INDIRECT(CONCATENATE("'2018-11 (Д)'!L",TEXT(MATCH($C60,'2018-11 (Д)'!$C$2:$C$100,0)+1,0))))),"Н/Д",((INDIRECT(CONCATENATE("'2018-12 (Д)'!L",TEXT(MATCH($C60,'2018-12 (Д)'!$C$2:$C$100,0)+1,0)))-INDIRECT(CONCATENATE("'2018-11 (Д)'!L",TEXT(MATCH($C60,'2018-11 (Д)'!$C$2:$C$100,0)+1,0))))/INDIRECT(CONCATENATE("'2018-11 (Д)'!L",TEXT(MATCH($C60,'2018-11 (Д)'!$C$2:$C$100,0)+1,0))))*100)</f>
        <v>-93.68527085331128</v>
      </c>
      <c r="CN60" s="9"/>
      <c r="CO60" s="9">
        <f ca="1">IF(OR(INDIRECT(CONCATENATE("'2018-03 (Д)'!M",TEXT(MATCH($C60,'2018-03 (Д)'!$C$2:$C$100,0)+1,0)))="Н/Д",INDIRECT(CONCATENATE("'2018-02 (Д)'!M",TEXT(MATCH($C60,'2018-02 (Д)'!$C$2:$C$100,0)+1,0)))="Н/Д",AND(INDIRECT(CONCATENATE("'2018-03 (Д)'!M",TEXT(MATCH($C60,'2018-03 (Д)'!$C$2:$C$100,0)+1,0)))="Н/Д",INDIRECT(CONCATENATE("'2018-02 (Д)'!M",TEXT(MATCH($C60,'2018-02 (Д)'!$C$2:$C$100,0)+1,0))))),"Н/Д",((INDIRECT(CONCATENATE("'2018-03 (Д)'!M",TEXT(MATCH($C60,'2018-03 (Д)'!$C$2:$C$100,0)+1,0)))-INDIRECT(CONCATENATE("'2018-02 (Д)'!M",TEXT(MATCH($C60,'2018-02 (Д)'!$C$2:$C$100,0)+1,0))))/INDIRECT(CONCATENATE("'2018-02 (Д)'!M",TEXT(MATCH($C60,'2018-02 (Д)'!$C$2:$C$100,0)+1,0))))*100)</f>
        <v>-85.762684655259065</v>
      </c>
      <c r="CP60" s="9">
        <f ca="1">IF(OR(INDIRECT(CONCATENATE("'2018-04 (Д)'!M",TEXT(MATCH($C60,'2018-04 (Д)'!$C$2:$C$100,0)+1,0)))="Н/Д",INDIRECT(CONCATENATE("'2018-03 (Д)'!M",TEXT(MATCH($C60,'2018-03 (Д)'!$C$2:$C$100,0)+1,0)))="Н/Д",AND(INDIRECT(CONCATENATE("'2018-04 (Д)'!M",TEXT(MATCH($C60,'2018-04 (Д)'!$C$2:$C$100,0)+1,0)))="Н/Д",INDIRECT(CONCATENATE("'2018-03 (Д)'!M",TEXT(MATCH($C60,'2018-03 (Д)'!$C$2:$C$100,0)+1,0))))),"Н/Д",((INDIRECT(CONCATENATE("'2018-04 (Д)'!M",TEXT(MATCH($C60,'2018-04 (Д)'!$C$2:$C$100,0)+1,0)))-INDIRECT(CONCATENATE("'2018-03 (Д)'!M",TEXT(MATCH($C60,'2018-03 (Д)'!$C$2:$C$100,0)+1,0))))/INDIRECT(CONCATENATE("'2018-03 (Д)'!M",TEXT(MATCH($C60,'2018-03 (Д)'!$C$2:$C$100,0)+1,0))))*100)</f>
        <v>-8.4301060126956404</v>
      </c>
      <c r="CQ60" s="9">
        <f ca="1">IF(OR(INDIRECT(CONCATENATE("'2018-05 (Д)'!M",TEXT(MATCH($C60,'2018-05 (Д)'!$C$2:$C$100,0)+1,0)))="Н/Д",INDIRECT(CONCATENATE("'2018-04 (Д)'!M",TEXT(MATCH($C60,'2018-04 (Д)'!$C$2:$C$100,0)+1,0)))="Н/Д",AND(INDIRECT(CONCATENATE("'2018-05 (Д)'!M",TEXT(MATCH($C60,'2018-05 (Д)'!$C$2:$C$100,0)+1,0)))="Н/Д",INDIRECT(CONCATENATE("'2018-04 (Д)'!M",TEXT(MATCH($C60,'2018-04 (Д)'!$C$2:$C$100,0)+1,0))))),"Н/Д",((INDIRECT(CONCATENATE("'2018-05 (Д)'!M",TEXT(MATCH($C60,'2018-05 (Д)'!$C$2:$C$100,0)+1,0)))-INDIRECT(CONCATENATE("'2018-04 (Д)'!M",TEXT(MATCH($C60,'2018-04 (Д)'!$C$2:$C$100,0)+1,0))))/INDIRECT(CONCATENATE("'2018-04 (Д)'!M",TEXT(MATCH($C60,'2018-04 (Д)'!$C$2:$C$100,0)+1,0))))*100)</f>
        <v>471.29843858053749</v>
      </c>
      <c r="CR60" s="9">
        <f ca="1">IF(OR(INDIRECT(CONCATENATE("'2018-06 (Д)'!M",TEXT(MATCH($C60,'2018-06 (Д)'!$C$2:$C$100,0)+1,0)))="Н/Д",INDIRECT(CONCATENATE("'2018-05 (Д)'!M",TEXT(MATCH($C60,'2018-05 (Д)'!$C$2:$C$100,0)+1,0)))="Н/Д",AND(INDIRECT(CONCATENATE("'2018-06 (Д)'!M",TEXT(MATCH($C60,'2018-06 (Д)'!$C$2:$C$100,0)+1,0)))="Н/Д",INDIRECT(CONCATENATE("'2018-05 (Д)'!M",TEXT(MATCH($C60,'2018-05 (Д)'!$C$2:$C$100,0)+1,0))))),"Н/Д",((INDIRECT(CONCATENATE("'2018-06 (Д)'!M",TEXT(MATCH($C60,'2018-06 (Д)'!$C$2:$C$100,0)+1,0)))-INDIRECT(CONCATENATE("'2018-05 (Д)'!M",TEXT(MATCH($C60,'2018-05 (Д)'!$C$2:$C$100,0)+1,0))))/INDIRECT(CONCATENATE("'2018-05 (Д)'!M",TEXT(MATCH($C60,'2018-05 (Д)'!$C$2:$C$100,0)+1,0))))*100)</f>
        <v>147.24285282390957</v>
      </c>
      <c r="CS60" s="9">
        <f ca="1">IF(OR(INDIRECT(CONCATENATE("'2018-07 (Д)'!M",TEXT(MATCH($C60,'2018-07 (Д)'!$C$2:$C$100,0)+1,0)))="Н/Д",INDIRECT(CONCATENATE("'2018-06 (Д)'!M",TEXT(MATCH($C60,'2018-06 (Д)'!$C$2:$C$100,0)+1,0)))="Н/Д",AND(INDIRECT(CONCATENATE("'2018-07 (Д)'!M",TEXT(MATCH($C60,'2018-07 (Д)'!$C$2:$C$100,0)+1,0)))="Н/Д",INDIRECT(CONCATENATE("'2018-06 (Д)'!M",TEXT(MATCH($C60,'2018-06 (Д)'!$C$2:$C$100,0)+1,0))))),"Н/Д",((INDIRECT(CONCATENATE("'2018-07 (Д)'!M",TEXT(MATCH($C60,'2018-07 (Д)'!$C$2:$C$100,0)+1,0)))-INDIRECT(CONCATENATE("'2018-06 (Д)'!M",TEXT(MATCH($C60,'2018-06 (Д)'!$C$2:$C$100,0)+1,0))))/INDIRECT(CONCATENATE("'2018-06 (Д)'!M",TEXT(MATCH($C60,'2018-06 (Д)'!$C$2:$C$100,0)+1,0))))*100)</f>
        <v>-128.78935745386585</v>
      </c>
      <c r="CT60" s="9">
        <f ca="1">IF(OR(INDIRECT(CONCATENATE("'2018-08 (Д)'!M",TEXT(MATCH($C60,'2018-08 (Д)'!$C$2:$C$100,0)+1,0)))="Н/Д",INDIRECT(CONCATENATE("'2018-07 (Д)'!M",TEXT(MATCH($C60,'2018-07 (Д)'!$C$2:$C$100,0)+1,0)))="Н/Д",AND(INDIRECT(CONCATENATE("'2018-08 (Д)'!M",TEXT(MATCH($C60,'2018-08 (Д)'!$C$2:$C$100,0)+1,0)))="Н/Д",INDIRECT(CONCATENATE("'2018-07 (Д)'!M",TEXT(MATCH($C60,'2018-07 (Д)'!$C$2:$C$100,0)+1,0))))),"Н/Д",((INDIRECT(CONCATENATE("'2018-08 (Д)'!M",TEXT(MATCH($C60,'2018-08 (Д)'!$C$2:$C$100,0)+1,0)))-INDIRECT(CONCATENATE("'2018-07 (Д)'!M",TEXT(MATCH($C60,'2018-07 (Д)'!$C$2:$C$100,0)+1,0))))/INDIRECT(CONCATENATE("'2018-07 (Д)'!M",TEXT(MATCH($C60,'2018-07 (Д)'!$C$2:$C$100,0)+1,0))))*100)</f>
        <v>-538.60641205330398</v>
      </c>
      <c r="CU60" s="9">
        <f ca="1">IF(OR(INDIRECT(CONCATENATE("'2018-09 (Д)'!M",TEXT(MATCH($C60,'2018-09 (Д)'!$C$2:$C$100,0)+1,0)))="Н/Д",INDIRECT(CONCATENATE("'2018-08 (Д)'!M",TEXT(MATCH($C60,'2018-08 (Д)'!$C$2:$C$100,0)+1,0)))="Н/Д",AND(INDIRECT(CONCATENATE("'2018-09 (Д)'!M",TEXT(MATCH($C60,'2018-09 (Д)'!$C$2:$C$100,0)+1,0)))="Н/Д",INDIRECT(CONCATENATE("'2018-08 (Д)'!M",TEXT(MATCH($C60,'2018-08 (Д)'!$C$2:$C$100,0)+1,0))))),"Н/Д",((INDIRECT(CONCATENATE("'2018-09 (Д)'!M",TEXT(MATCH($C60,'2018-09 (Д)'!$C$2:$C$100,0)+1,0)))-INDIRECT(CONCATENATE("'2018-08 (Д)'!M",TEXT(MATCH($C60,'2018-08 (Д)'!$C$2:$C$100,0)+1,0))))/INDIRECT(CONCATENATE("'2018-08 (Д)'!M",TEXT(MATCH($C60,'2018-08 (Д)'!$C$2:$C$100,0)+1,0))))*100)</f>
        <v>4.9208073882730448</v>
      </c>
      <c r="CV60" s="9">
        <f ca="1">IF(OR(INDIRECT(CONCATENATE("'2018-10 (Д)'!M",TEXT(MATCH($C60,'2018-10 (Д)'!$C$2:$C$100,0)+1,0)))="Н/Д",INDIRECT(CONCATENATE("'2018-09 (Д)'!M",TEXT(MATCH($C60,'2018-09 (Д)'!$C$2:$C$100,0)+1,0)))="Н/Д",AND(INDIRECT(CONCATENATE("'2018-10 (Д)'!M",TEXT(MATCH($C60,'2018-10 (Д)'!$C$2:$C$100,0)+1,0)))="Н/Д",INDIRECT(CONCATENATE("'2018-09 (Д)'!M",TEXT(MATCH($C60,'2018-09 (Д)'!$C$2:$C$100,0)+1,0))))),"Н/Д",((INDIRECT(CONCATENATE("'2018-10 (Д)'!M",TEXT(MATCH($C60,'2018-10 (Д)'!$C$2:$C$100,0)+1,0)))-INDIRECT(CONCATENATE("'2018-09 (Д)'!M",TEXT(MATCH($C60,'2018-09 (Д)'!$C$2:$C$100,0)+1,0))))/INDIRECT(CONCATENATE("'2018-09 (Д)'!M",TEXT(MATCH($C60,'2018-09 (Д)'!$C$2:$C$100,0)+1,0))))*100)</f>
        <v>16.021368399838405</v>
      </c>
      <c r="CW60" s="9">
        <f ca="1">IF(OR(INDIRECT(CONCATENATE("'2018-11 (Д)'!M",TEXT(MATCH($C60,'2018-11 (Д)'!$C$2:$C$100,0)+1,0)))="Н/Д",INDIRECT(CONCATENATE("'2018-10 (Д)'!M",TEXT(MATCH($C60,'2018-10 (Д)'!$C$2:$C$100,0)+1,0)))="Н/Д",AND(INDIRECT(CONCATENATE("'2018-11 (Д)'!M",TEXT(MATCH($C60,'2018-11 (Д)'!$C$2:$C$100,0)+1,0)))="Н/Д",INDIRECT(CONCATENATE("'2018-10 (Д)'!M",TEXT(MATCH($C60,'2018-10 (Д)'!$C$2:$C$100,0)+1,0))))),"Н/Д",((INDIRECT(CONCATENATE("'2018-11 (Д)'!M",TEXT(MATCH($C60,'2018-11 (Д)'!$C$2:$C$100,0)+1,0)))-INDIRECT(CONCATENATE("'2018-10 (Д)'!M",TEXT(MATCH($C60,'2018-10 (Д)'!$C$2:$C$100,0)+1,0))))/INDIRECT(CONCATENATE("'2018-10 (Д)'!M",TEXT(MATCH($C60,'2018-10 (Д)'!$C$2:$C$100,0)+1,0))))*100)</f>
        <v>322.02938193123151</v>
      </c>
      <c r="CX60" s="9">
        <f ca="1">IF(OR(INDIRECT(CONCATENATE("'2018-12 (Д)'!M",TEXT(MATCH($C60,'2018-12 (Д)'!$C$2:$C$100,0)+1,0)))="Н/Д",INDIRECT(CONCATENATE("'2018-11 (Д)'!M",TEXT(MATCH($C60,'2018-11 (Д)'!$C$2:$C$100,0)+1,0)))="Н/Д",AND(INDIRECT(CONCATENATE("'2018-12 (Д)'!M",TEXT(MATCH($C60,'2018-12 (Д)'!$C$2:$C$100,0)+1,0)))="Н/Д",INDIRECT(CONCATENATE("'2018-11 (Д)'!M",TEXT(MATCH($C60,'2018-11 (Д)'!$C$2:$C$100,0)+1,0))))),"Н/Д",((INDIRECT(CONCATENATE("'2018-12 (Д)'!M",TEXT(MATCH($C60,'2018-12 (Д)'!$C$2:$C$100,0)+1,0)))-INDIRECT(CONCATENATE("'2018-11 (Д)'!M",TEXT(MATCH($C60,'2018-11 (Д)'!$C$2:$C$100,0)+1,0))))/INDIRECT(CONCATENATE("'2018-11 (Д)'!M",TEXT(MATCH($C60,'2018-11 (Д)'!$C$2:$C$100,0)+1,0))))*100)</f>
        <v>-154.82848499667398</v>
      </c>
      <c r="CY60" s="9"/>
      <c r="CZ60" s="9">
        <f ca="1">IF(OR(INDIRECT(CONCATENATE("'2018-03 (Д)'!N",TEXT(MATCH($C60,'2018-03 (Д)'!$C$2:$C$100,0)+1,0)))="Н/Д",INDIRECT(CONCATENATE("'2018-02 (Д)'!N",TEXT(MATCH($C60,'2018-02 (Д)'!$C$2:$C$100,0)+1,0)))="Н/Д",AND(INDIRECT(CONCATENATE("'2018-03 (Д)'!N",TEXT(MATCH($C60,'2018-03 (Д)'!$C$2:$C$100,0)+1,0)))="Н/Д",INDIRECT(CONCATENATE("'2018-02 (Д)'!N",TEXT(MATCH($C60,'2018-02 (Д)'!$C$2:$C$100,0)+1,0))))),"Н/Д",((INDIRECT(CONCATENATE("'2018-03 (Д)'!N",TEXT(MATCH($C60,'2018-03 (Д)'!$C$2:$C$100,0)+1,0)))-INDIRECT(CONCATENATE("'2018-02 (Д)'!N",TEXT(MATCH($C60,'2018-02 (Д)'!$C$2:$C$100,0)+1,0))))/INDIRECT(CONCATENATE("'2018-02 (Д)'!N",TEXT(MATCH($C60,'2018-02 (Д)'!$C$2:$C$100,0)+1,0))))*100)</f>
        <v>153.8851107694056</v>
      </c>
      <c r="DA60" s="9">
        <f ca="1">IF(OR(INDIRECT(CONCATENATE("'2018-04 (Д)'!N",TEXT(MATCH($C60,'2018-04 (Д)'!$C$2:$C$100,0)+1,0)))="Н/Д",INDIRECT(CONCATENATE("'2018-03 (Д)'!N",TEXT(MATCH($C60,'2018-03 (Д)'!$C$2:$C$100,0)+1,0)))="Н/Д",AND(INDIRECT(CONCATENATE("'2018-04 (Д)'!N",TEXT(MATCH($C60,'2018-04 (Д)'!$C$2:$C$100,0)+1,0)))="Н/Д",INDIRECT(CONCATENATE("'2018-03 (Д)'!N",TEXT(MATCH($C60,'2018-03 (Д)'!$C$2:$C$100,0)+1,0))))),"Н/Д",((INDIRECT(CONCATENATE("'2018-04 (Д)'!N",TEXT(MATCH($C60,'2018-04 (Д)'!$C$2:$C$100,0)+1,0)))-INDIRECT(CONCATENATE("'2018-03 (Д)'!N",TEXT(MATCH($C60,'2018-03 (Д)'!$C$2:$C$100,0)+1,0))))/INDIRECT(CONCATENATE("'2018-03 (Д)'!N",TEXT(MATCH($C60,'2018-03 (Д)'!$C$2:$C$100,0)+1,0))))*100)</f>
        <v>64.497657847407623</v>
      </c>
      <c r="DB60" s="9">
        <f ca="1">IF(OR(INDIRECT(CONCATENATE("'2018-05 (Д)'!N",TEXT(MATCH($C60,'2018-05 (Д)'!$C$2:$C$100,0)+1,0)))="Н/Д",INDIRECT(CONCATENATE("'2018-04 (Д)'!N",TEXT(MATCH($C60,'2018-04 (Д)'!$C$2:$C$100,0)+1,0)))="Н/Д",AND(INDIRECT(CONCATENATE("'2018-05 (Д)'!N",TEXT(MATCH($C60,'2018-05 (Д)'!$C$2:$C$100,0)+1,0)))="Н/Д",INDIRECT(CONCATENATE("'2018-04 (Д)'!N",TEXT(MATCH($C60,'2018-04 (Д)'!$C$2:$C$100,0)+1,0))))),"Н/Д",((INDIRECT(CONCATENATE("'2018-05 (Д)'!N",TEXT(MATCH($C60,'2018-05 (Д)'!$C$2:$C$100,0)+1,0)))-INDIRECT(CONCATENATE("'2018-04 (Д)'!N",TEXT(MATCH($C60,'2018-04 (Д)'!$C$2:$C$100,0)+1,0))))/INDIRECT(CONCATENATE("'2018-04 (Д)'!N",TEXT(MATCH($C60,'2018-04 (Д)'!$C$2:$C$100,0)+1,0))))*100)</f>
        <v>40.385893628937168</v>
      </c>
      <c r="DC60" s="9">
        <f ca="1">IF(OR(INDIRECT(CONCATENATE("'2018-06 (Д)'!N",TEXT(MATCH($C60,'2018-06 (Д)'!$C$2:$C$100,0)+1,0)))="Н/Д",INDIRECT(CONCATENATE("'2018-05 (Д)'!N",TEXT(MATCH($C60,'2018-05 (Д)'!$C$2:$C$100,0)+1,0)))="Н/Д",AND(INDIRECT(CONCATENATE("'2018-06 (Д)'!N",TEXT(MATCH($C60,'2018-06 (Д)'!$C$2:$C$100,0)+1,0)))="Н/Д",INDIRECT(CONCATENATE("'2018-05 (Д)'!N",TEXT(MATCH($C60,'2018-05 (Д)'!$C$2:$C$100,0)+1,0))))),"Н/Д",((INDIRECT(CONCATENATE("'2018-06 (Д)'!N",TEXT(MATCH($C60,'2018-06 (Д)'!$C$2:$C$100,0)+1,0)))-INDIRECT(CONCATENATE("'2018-05 (Д)'!N",TEXT(MATCH($C60,'2018-05 (Д)'!$C$2:$C$100,0)+1,0))))/INDIRECT(CONCATENATE("'2018-05 (Д)'!N",TEXT(MATCH($C60,'2018-05 (Д)'!$C$2:$C$100,0)+1,0))))*100)</f>
        <v>30.13009765026548</v>
      </c>
      <c r="DD60" s="9">
        <f ca="1">IF(OR(INDIRECT(CONCATENATE("'2018-07 (Д)'!N",TEXT(MATCH($C60,'2018-07 (Д)'!$C$2:$C$100,0)+1,0)))="Н/Д",INDIRECT(CONCATENATE("'2018-06 (Д)'!N",TEXT(MATCH($C60,'2018-06 (Д)'!$C$2:$C$100,0)+1,0)))="Н/Д",AND(INDIRECT(CONCATENATE("'2018-07 (Д)'!N",TEXT(MATCH($C60,'2018-07 (Д)'!$C$2:$C$100,0)+1,0)))="Н/Д",INDIRECT(CONCATENATE("'2018-06 (Д)'!N",TEXT(MATCH($C60,'2018-06 (Д)'!$C$2:$C$100,0)+1,0))))),"Н/Д",((INDIRECT(CONCATENATE("'2018-07 (Д)'!N",TEXT(MATCH($C60,'2018-07 (Д)'!$C$2:$C$100,0)+1,0)))-INDIRECT(CONCATENATE("'2018-06 (Д)'!N",TEXT(MATCH($C60,'2018-06 (Д)'!$C$2:$C$100,0)+1,0))))/INDIRECT(CONCATENATE("'2018-06 (Д)'!N",TEXT(MATCH($C60,'2018-06 (Д)'!$C$2:$C$100,0)+1,0))))*100)</f>
        <v>21.158046891072555</v>
      </c>
      <c r="DE60" s="9">
        <f ca="1">IF(OR(INDIRECT(CONCATENATE("'2018-08 (Д)'!N",TEXT(MATCH($C60,'2018-08 (Д)'!$C$2:$C$100,0)+1,0)))="Н/Д",INDIRECT(CONCATENATE("'2018-07 (Д)'!N",TEXT(MATCH($C60,'2018-07 (Д)'!$C$2:$C$100,0)+1,0)))="Н/Д",AND(INDIRECT(CONCATENATE("'2018-08 (Д)'!N",TEXT(MATCH($C60,'2018-08 (Д)'!$C$2:$C$100,0)+1,0)))="Н/Д",INDIRECT(CONCATENATE("'2018-07 (Д)'!N",TEXT(MATCH($C60,'2018-07 (Д)'!$C$2:$C$100,0)+1,0))))),"Н/Д",((INDIRECT(CONCATENATE("'2018-08 (Д)'!N",TEXT(MATCH($C60,'2018-08 (Д)'!$C$2:$C$100,0)+1,0)))-INDIRECT(CONCATENATE("'2018-07 (Д)'!N",TEXT(MATCH($C60,'2018-07 (Д)'!$C$2:$C$100,0)+1,0))))/INDIRECT(CONCATENATE("'2018-07 (Д)'!N",TEXT(MATCH($C60,'2018-07 (Д)'!$C$2:$C$100,0)+1,0))))*100)</f>
        <v>20.057155772142305</v>
      </c>
      <c r="DF60" s="9">
        <f ca="1">IF(OR(INDIRECT(CONCATENATE("'2018-09 (Д)'!N",TEXT(MATCH($C60,'2018-09 (Д)'!$C$2:$C$100,0)+1,0)))="Н/Д",INDIRECT(CONCATENATE("'2018-08 (Д)'!N",TEXT(MATCH($C60,'2018-08 (Д)'!$C$2:$C$100,0)+1,0)))="Н/Д",AND(INDIRECT(CONCATENATE("'2018-09 (Д)'!N",TEXT(MATCH($C60,'2018-09 (Д)'!$C$2:$C$100,0)+1,0)))="Н/Д",INDIRECT(CONCATENATE("'2018-08 (Д)'!N",TEXT(MATCH($C60,'2018-08 (Д)'!$C$2:$C$100,0)+1,0))))),"Н/Д",((INDIRECT(CONCATENATE("'2018-09 (Д)'!N",TEXT(MATCH($C60,'2018-09 (Д)'!$C$2:$C$100,0)+1,0)))-INDIRECT(CONCATENATE("'2018-08 (Д)'!N",TEXT(MATCH($C60,'2018-08 (Д)'!$C$2:$C$100,0)+1,0))))/INDIRECT(CONCATENATE("'2018-08 (Д)'!N",TEXT(MATCH($C60,'2018-08 (Д)'!$C$2:$C$100,0)+1,0))))*100)</f>
        <v>17.156677027162239</v>
      </c>
      <c r="DG60" s="9">
        <f ca="1">IF(OR(INDIRECT(CONCATENATE("'2018-10 (Д)'!N",TEXT(MATCH($C60,'2018-10 (Д)'!$C$2:$C$100,0)+1,0)))="Н/Д",INDIRECT(CONCATENATE("'2018-09 (Д)'!N",TEXT(MATCH($C60,'2018-09 (Д)'!$C$2:$C$100,0)+1,0)))="Н/Д",AND(INDIRECT(CONCATENATE("'2018-10 (Д)'!N",TEXT(MATCH($C60,'2018-10 (Д)'!$C$2:$C$100,0)+1,0)))="Н/Д",INDIRECT(CONCATENATE("'2018-09 (Д)'!N",TEXT(MATCH($C60,'2018-09 (Д)'!$C$2:$C$100,0)+1,0))))),"Н/Д",((INDIRECT(CONCATENATE("'2018-10 (Д)'!N",TEXT(MATCH($C60,'2018-10 (Д)'!$C$2:$C$100,0)+1,0)))-INDIRECT(CONCATENATE("'2018-09 (Д)'!N",TEXT(MATCH($C60,'2018-09 (Д)'!$C$2:$C$100,0)+1,0))))/INDIRECT(CONCATENATE("'2018-09 (Д)'!N",TEXT(MATCH($C60,'2018-09 (Д)'!$C$2:$C$100,0)+1,0))))*100)</f>
        <v>10.851643678630069</v>
      </c>
      <c r="DH60" s="9">
        <f ca="1">IF(OR(INDIRECT(CONCATENATE("'2018-11 (Д)'!N",TEXT(MATCH($C60,'2018-11 (Д)'!$C$2:$C$100,0)+1,0)))="Н/Д",INDIRECT(CONCATENATE("'2018-10 (Д)'!N",TEXT(MATCH($C60,'2018-10 (Д)'!$C$2:$C$100,0)+1,0)))="Н/Д",AND(INDIRECT(CONCATENATE("'2018-11 (Д)'!N",TEXT(MATCH($C60,'2018-11 (Д)'!$C$2:$C$100,0)+1,0)))="Н/Д",INDIRECT(CONCATENATE("'2018-10 (Д)'!N",TEXT(MATCH($C60,'2018-10 (Д)'!$C$2:$C$100,0)+1,0))))),"Н/Д",((INDIRECT(CONCATENATE("'2018-11 (Д)'!N",TEXT(MATCH($C60,'2018-11 (Д)'!$C$2:$C$100,0)+1,0)))-INDIRECT(CONCATENATE("'2018-10 (Д)'!N",TEXT(MATCH($C60,'2018-10 (Д)'!$C$2:$C$100,0)+1,0))))/INDIRECT(CONCATENATE("'2018-10 (Д)'!N",TEXT(MATCH($C60,'2018-10 (Д)'!$C$2:$C$100,0)+1,0))))*100)</f>
        <v>13.136087742611959</v>
      </c>
      <c r="DI60" s="9">
        <f ca="1">IF(OR(INDIRECT(CONCATENATE("'2018-12 (Д)'!N",TEXT(MATCH($C60,'2018-12 (Д)'!$C$2:$C$100,0)+1,0)))="Н/Д",INDIRECT(CONCATENATE("'2018-11 (Д)'!N",TEXT(MATCH($C60,'2018-11 (Д)'!$C$2:$C$100,0)+1,0)))="Н/Д",AND(INDIRECT(CONCATENATE("'2018-12 (Д)'!N",TEXT(MATCH($C60,'2018-12 (Д)'!$C$2:$C$100,0)+1,0)))="Н/Д",INDIRECT(CONCATENATE("'2018-11 (Д)'!N",TEXT(MATCH($C60,'2018-11 (Д)'!$C$2:$C$100,0)+1,0))))),"Н/Д",((INDIRECT(CONCATENATE("'2018-12 (Д)'!N",TEXT(MATCH($C60,'2018-12 (Д)'!$C$2:$C$100,0)+1,0)))-INDIRECT(CONCATENATE("'2018-11 (Д)'!N",TEXT(MATCH($C60,'2018-11 (Д)'!$C$2:$C$100,0)+1,0))))/INDIRECT(CONCATENATE("'2018-11 (Д)'!N",TEXT(MATCH($C60,'2018-11 (Д)'!$C$2:$C$100,0)+1,0))))*100)</f>
        <v>14.365594138609897</v>
      </c>
      <c r="DJ60" s="9"/>
      <c r="DK60" s="9">
        <f ca="1">IF(OR(INDIRECT(CONCATENATE("'2018-03 (Д)'!O",TEXT(MATCH($C60,'2018-03 (Д)'!$C$2:$C$100,0)+1,0)))="Н/Д",INDIRECT(CONCATENATE("'2018-02 (Д)'!O",TEXT(MATCH($C60,'2018-02 (Д)'!$C$2:$C$100,0)+1,0)))="Н/Д",AND(INDIRECT(CONCATENATE("'2018-03 (Д)'!O",TEXT(MATCH($C60,'2018-03 (Д)'!$C$2:$C$100,0)+1,0)))="Н/Д",INDIRECT(CONCATENATE("'2018-02 (Д)'!O",TEXT(MATCH($C60,'2018-02 (Д)'!$C$2:$C$100,0)+1,0))))),"Н/Д",((INDIRECT(CONCATENATE("'2018-03 (Д)'!O",TEXT(MATCH($C60,'2018-03 (Д)'!$C$2:$C$100,0)+1,0)))-INDIRECT(CONCATENATE("'2018-02 (Д)'!O",TEXT(MATCH($C60,'2018-02 (Д)'!$C$2:$C$100,0)+1,0))))/INDIRECT(CONCATENATE("'2018-02 (Д)'!O",TEXT(MATCH($C60,'2018-02 (Д)'!$C$2:$C$100,0)+1,0))))*100)</f>
        <v>-138.79325005598221</v>
      </c>
      <c r="DL60" s="9">
        <f ca="1">IF(OR(INDIRECT(CONCATENATE("'2018-04 (Д)'!O",TEXT(MATCH($C60,'2018-04 (Д)'!$C$2:$C$100,0)+1,0)))="Н/Д",INDIRECT(CONCATENATE("'2018-03 (Д)'!O",TEXT(MATCH($C60,'2018-03 (Д)'!$C$2:$C$100,0)+1,0)))="Н/Д",AND(INDIRECT(CONCATENATE("'2018-04 (Д)'!O",TEXT(MATCH($C60,'2018-04 (Д)'!$C$2:$C$100,0)+1,0)))="Н/Д",INDIRECT(CONCATENATE("'2018-03 (Д)'!O",TEXT(MATCH($C60,'2018-03 (Д)'!$C$2:$C$100,0)+1,0))))),"Н/Д",((INDIRECT(CONCATENATE("'2018-04 (Д)'!O",TEXT(MATCH($C60,'2018-04 (Д)'!$C$2:$C$100,0)+1,0)))-INDIRECT(CONCATENATE("'2018-03 (Д)'!O",TEXT(MATCH($C60,'2018-03 (Д)'!$C$2:$C$100,0)+1,0))))/INDIRECT(CONCATENATE("'2018-03 (Д)'!O",TEXT(MATCH($C60,'2018-03 (Д)'!$C$2:$C$100,0)+1,0))))*100)</f>
        <v>-189.64873969310506</v>
      </c>
      <c r="DM60" s="9">
        <f ca="1">IF(OR(INDIRECT(CONCATENATE("'2018-05 (Д)'!O",TEXT(MATCH($C60,'2018-05 (Д)'!$C$2:$C$100,0)+1,0)))="Н/Д",INDIRECT(CONCATENATE("'2018-04 (Д)'!O",TEXT(MATCH($C60,'2018-04 (Д)'!$C$2:$C$100,0)+1,0)))="Н/Д",AND(INDIRECT(CONCATENATE("'2018-05 (Д)'!O",TEXT(MATCH($C60,'2018-05 (Д)'!$C$2:$C$100,0)+1,0)))="Н/Д",INDIRECT(CONCATENATE("'2018-04 (Д)'!O",TEXT(MATCH($C60,'2018-04 (Д)'!$C$2:$C$100,0)+1,0))))),"Н/Д",((INDIRECT(CONCATENATE("'2018-05 (Д)'!O",TEXT(MATCH($C60,'2018-05 (Д)'!$C$2:$C$100,0)+1,0)))-INDIRECT(CONCATENATE("'2018-04 (Д)'!O",TEXT(MATCH($C60,'2018-04 (Д)'!$C$2:$C$100,0)+1,0))))/INDIRECT(CONCATENATE("'2018-04 (Д)'!O",TEXT(MATCH($C60,'2018-04 (Д)'!$C$2:$C$100,0)+1,0))))*100)</f>
        <v>140.17304035302425</v>
      </c>
      <c r="DN60" s="9">
        <f ca="1">IF(OR(INDIRECT(CONCATENATE("'2018-06 (Д)'!O",TEXT(MATCH($C60,'2018-06 (Д)'!$C$2:$C$100,0)+1,0)))="Н/Д",INDIRECT(CONCATENATE("'2018-05 (Д)'!O",TEXT(MATCH($C60,'2018-05 (Д)'!$C$2:$C$100,0)+1,0)))="Н/Д",AND(INDIRECT(CONCATENATE("'2018-06 (Д)'!O",TEXT(MATCH($C60,'2018-06 (Д)'!$C$2:$C$100,0)+1,0)))="Н/Д",INDIRECT(CONCATENATE("'2018-05 (Д)'!O",TEXT(MATCH($C60,'2018-05 (Д)'!$C$2:$C$100,0)+1,0))))),"Н/Д",((INDIRECT(CONCATENATE("'2018-06 (Д)'!O",TEXT(MATCH($C60,'2018-06 (Д)'!$C$2:$C$100,0)+1,0)))-INDIRECT(CONCATENATE("'2018-05 (Д)'!O",TEXT(MATCH($C60,'2018-05 (Д)'!$C$2:$C$100,0)+1,0))))/INDIRECT(CONCATENATE("'2018-05 (Д)'!O",TEXT(MATCH($C60,'2018-05 (Д)'!$C$2:$C$100,0)+1,0))))*100)</f>
        <v>-90.047932504309884</v>
      </c>
      <c r="DO60" s="9">
        <f ca="1">IF(OR(INDIRECT(CONCATENATE("'2018-07 (Д)'!O",TEXT(MATCH($C60,'2018-07 (Д)'!$C$2:$C$100,0)+1,0)))="Н/Д",INDIRECT(CONCATENATE("'2018-06 (Д)'!O",TEXT(MATCH($C60,'2018-06 (Д)'!$C$2:$C$100,0)+1,0)))="Н/Д",AND(INDIRECT(CONCATENATE("'2018-07 (Д)'!O",TEXT(MATCH($C60,'2018-07 (Д)'!$C$2:$C$100,0)+1,0)))="Н/Д",INDIRECT(CONCATENATE("'2018-06 (Д)'!O",TEXT(MATCH($C60,'2018-06 (Д)'!$C$2:$C$100,0)+1,0))))),"Н/Д",((INDIRECT(CONCATENATE("'2018-07 (Д)'!O",TEXT(MATCH($C60,'2018-07 (Д)'!$C$2:$C$100,0)+1,0)))-INDIRECT(CONCATENATE("'2018-06 (Д)'!O",TEXT(MATCH($C60,'2018-06 (Д)'!$C$2:$C$100,0)+1,0))))/INDIRECT(CONCATENATE("'2018-06 (Д)'!O",TEXT(MATCH($C60,'2018-06 (Д)'!$C$2:$C$100,0)+1,0))))*100)</f>
        <v>-16.848713416975663</v>
      </c>
      <c r="DP60" s="9">
        <f ca="1">IF(OR(INDIRECT(CONCATENATE("'2018-08 (Д)'!O",TEXT(MATCH($C60,'2018-08 (Д)'!$C$2:$C$100,0)+1,0)))="Н/Д",INDIRECT(CONCATENATE("'2018-07 (Д)'!O",TEXT(MATCH($C60,'2018-07 (Д)'!$C$2:$C$100,0)+1,0)))="Н/Д",AND(INDIRECT(CONCATENATE("'2018-08 (Д)'!O",TEXT(MATCH($C60,'2018-08 (Д)'!$C$2:$C$100,0)+1,0)))="Н/Д",INDIRECT(CONCATENATE("'2018-07 (Д)'!O",TEXT(MATCH($C60,'2018-07 (Д)'!$C$2:$C$100,0)+1,0))))),"Н/Д",((INDIRECT(CONCATENATE("'2018-08 (Д)'!O",TEXT(MATCH($C60,'2018-08 (Д)'!$C$2:$C$100,0)+1,0)))-INDIRECT(CONCATENATE("'2018-07 (Д)'!O",TEXT(MATCH($C60,'2018-07 (Д)'!$C$2:$C$100,0)+1,0))))/INDIRECT(CONCATENATE("'2018-07 (Д)'!O",TEXT(MATCH($C60,'2018-07 (Д)'!$C$2:$C$100,0)+1,0))))*100)</f>
        <v>-234.49020869725078</v>
      </c>
      <c r="DQ60" s="9">
        <f ca="1">IF(OR(INDIRECT(CONCATENATE("'2018-09 (Д)'!O",TEXT(MATCH($C60,'2018-09 (Д)'!$C$2:$C$100,0)+1,0)))="Н/Д",INDIRECT(CONCATENATE("'2018-08 (Д)'!O",TEXT(MATCH($C60,'2018-08 (Д)'!$C$2:$C$100,0)+1,0)))="Н/Д",AND(INDIRECT(CONCATENATE("'2018-09 (Д)'!O",TEXT(MATCH($C60,'2018-09 (Д)'!$C$2:$C$100,0)+1,0)))="Н/Д",INDIRECT(CONCATENATE("'2018-08 (Д)'!O",TEXT(MATCH($C60,'2018-08 (Д)'!$C$2:$C$100,0)+1,0))))),"Н/Д",((INDIRECT(CONCATENATE("'2018-09 (Д)'!O",TEXT(MATCH($C60,'2018-09 (Д)'!$C$2:$C$100,0)+1,0)))-INDIRECT(CONCATENATE("'2018-08 (Д)'!O",TEXT(MATCH($C60,'2018-08 (Д)'!$C$2:$C$100,0)+1,0))))/INDIRECT(CONCATENATE("'2018-08 (Д)'!O",TEXT(MATCH($C60,'2018-08 (Д)'!$C$2:$C$100,0)+1,0))))*100)</f>
        <v>179.39133817385172</v>
      </c>
      <c r="DR60" s="9">
        <f ca="1">IF(OR(INDIRECT(CONCATENATE("'2018-10 (Д)'!O",TEXT(MATCH($C60,'2018-10 (Д)'!$C$2:$C$100,0)+1,0)))="Н/Д",INDIRECT(CONCATENATE("'2018-09 (Д)'!O",TEXT(MATCH($C60,'2018-09 (Д)'!$C$2:$C$100,0)+1,0)))="Н/Д",AND(INDIRECT(CONCATENATE("'2018-10 (Д)'!O",TEXT(MATCH($C60,'2018-10 (Д)'!$C$2:$C$100,0)+1,0)))="Н/Д",INDIRECT(CONCATENATE("'2018-09 (Д)'!O",TEXT(MATCH($C60,'2018-09 (Д)'!$C$2:$C$100,0)+1,0))))),"Н/Д",((INDIRECT(CONCATENATE("'2018-10 (Д)'!O",TEXT(MATCH($C60,'2018-10 (Д)'!$C$2:$C$100,0)+1,0)))-INDIRECT(CONCATENATE("'2018-09 (Д)'!O",TEXT(MATCH($C60,'2018-09 (Д)'!$C$2:$C$100,0)+1,0))))/INDIRECT(CONCATENATE("'2018-09 (Д)'!O",TEXT(MATCH($C60,'2018-09 (Д)'!$C$2:$C$100,0)+1,0))))*100)</f>
        <v>-166.76894415148325</v>
      </c>
      <c r="DS60" s="9">
        <f ca="1">IF(OR(INDIRECT(CONCATENATE("'2018-11 (Д)'!O",TEXT(MATCH($C60,'2018-11 (Д)'!$C$2:$C$100,0)+1,0)))="Н/Д",INDIRECT(CONCATENATE("'2018-10 (Д)'!O",TEXT(MATCH($C60,'2018-10 (Д)'!$C$2:$C$100,0)+1,0)))="Н/Д",AND(INDIRECT(CONCATENATE("'2018-11 (Д)'!O",TEXT(MATCH($C60,'2018-11 (Д)'!$C$2:$C$100,0)+1,0)))="Н/Д",INDIRECT(CONCATENATE("'2018-10 (Д)'!O",TEXT(MATCH($C60,'2018-10 (Д)'!$C$2:$C$100,0)+1,0))))),"Н/Д",((INDIRECT(CONCATENATE("'2018-11 (Д)'!O",TEXT(MATCH($C60,'2018-11 (Д)'!$C$2:$C$100,0)+1,0)))-INDIRECT(CONCATENATE("'2018-10 (Д)'!O",TEXT(MATCH($C60,'2018-10 (Д)'!$C$2:$C$100,0)+1,0))))/INDIRECT(CONCATENATE("'2018-10 (Д)'!O",TEXT(MATCH($C60,'2018-10 (Д)'!$C$2:$C$100,0)+1,0))))*100)</f>
        <v>-50.774645613918793</v>
      </c>
      <c r="DT60" s="9">
        <f ca="1">IF(OR(INDIRECT(CONCATENATE("'2018-12 (Д)'!O",TEXT(MATCH($C60,'2018-12 (Д)'!$C$2:$C$100,0)+1,0)))="Н/Д",INDIRECT(CONCATENATE("'2018-11 (Д)'!O",TEXT(MATCH($C60,'2018-11 (Д)'!$C$2:$C$100,0)+1,0)))="Н/Д",AND(INDIRECT(CONCATENATE("'2018-12 (Д)'!O",TEXT(MATCH($C60,'2018-12 (Д)'!$C$2:$C$100,0)+1,0)))="Н/Д",INDIRECT(CONCATENATE("'2018-11 (Д)'!O",TEXT(MATCH($C60,'2018-11 (Д)'!$C$2:$C$100,0)+1,0))))),"Н/Д",((INDIRECT(CONCATENATE("'2018-12 (Д)'!O",TEXT(MATCH($C60,'2018-12 (Д)'!$C$2:$C$100,0)+1,0)))-INDIRECT(CONCATENATE("'2018-11 (Д)'!O",TEXT(MATCH($C60,'2018-11 (Д)'!$C$2:$C$100,0)+1,0))))/INDIRECT(CONCATENATE("'2018-11 (Д)'!O",TEXT(MATCH($C60,'2018-11 (Д)'!$C$2:$C$100,0)+1,0))))*100)</f>
        <v>1059.9154540137201</v>
      </c>
      <c r="DU60" s="9"/>
      <c r="DV60" s="9">
        <f ca="1">IF(OR(INDIRECT(CONCATENATE("'2018-03 (Д)'!P",TEXT(MATCH($C60,'2018-03 (Д)'!$C$2:$C$100,0)+1,0)))="Н/Д",INDIRECT(CONCATENATE("'2018-02 (Д)'!P",TEXT(MATCH($C60,'2018-02 (Д)'!$C$2:$C$100,0)+1,0)))="Н/Д",AND(INDIRECT(CONCATENATE("'2018-03 (Д)'!P",TEXT(MATCH($C60,'2018-03 (Д)'!$C$2:$C$100,0)+1,0)))="Н/Д",INDIRECT(CONCATENATE("'2018-02 (Д)'!P",TEXT(MATCH($C60,'2018-02 (Д)'!$C$2:$C$100,0)+1,0))))),"Н/Д",((INDIRECT(CONCATENATE("'2018-03 (Д)'!P",TEXT(MATCH($C60,'2018-03 (Д)'!$C$2:$C$100,0)+1,0)))-INDIRECT(CONCATENATE("'2018-02 (Д)'!P",TEXT(MATCH($C60,'2018-02 (Д)'!$C$2:$C$100,0)+1,0))))/INDIRECT(CONCATENATE("'2018-02 (Д)'!P",TEXT(MATCH($C60,'2018-02 (Д)'!$C$2:$C$100,0)+1,0))))*100)</f>
        <v>50.743770422520051</v>
      </c>
      <c r="DW60" s="9">
        <f ca="1">IF(OR(INDIRECT(CONCATENATE("'2018-04 (Д)'!P",TEXT(MATCH($C60,'2018-04 (Д)'!$C$2:$C$100,0)+1,0)))="Н/Д",INDIRECT(CONCATENATE("'2018-03 (Д)'!P",TEXT(MATCH($C60,'2018-03 (Д)'!$C$2:$C$100,0)+1,0)))="Н/Д",AND(INDIRECT(CONCATENATE("'2018-04 (Д)'!P",TEXT(MATCH($C60,'2018-04 (Д)'!$C$2:$C$100,0)+1,0)))="Н/Д",INDIRECT(CONCATENATE("'2018-03 (Д)'!P",TEXT(MATCH($C60,'2018-03 (Д)'!$C$2:$C$100,0)+1,0))))),"Н/Д",((INDIRECT(CONCATENATE("'2018-04 (Д)'!P",TEXT(MATCH($C60,'2018-04 (Д)'!$C$2:$C$100,0)+1,0)))-INDIRECT(CONCATENATE("'2018-03 (Д)'!P",TEXT(MATCH($C60,'2018-03 (Д)'!$C$2:$C$100,0)+1,0))))/INDIRECT(CONCATENATE("'2018-03 (Д)'!P",TEXT(MATCH($C60,'2018-03 (Д)'!$C$2:$C$100,0)+1,0))))*100)</f>
        <v>247.89186641025717</v>
      </c>
      <c r="DX60" s="9">
        <f ca="1">IF(OR(INDIRECT(CONCATENATE("'2018-05 (Д)'!P",TEXT(MATCH($C60,'2018-05 (Д)'!$C$2:$C$100,0)+1,0)))="Н/Д",INDIRECT(CONCATENATE("'2018-04 (Д)'!P",TEXT(MATCH($C60,'2018-04 (Д)'!$C$2:$C$100,0)+1,0)))="Н/Д",AND(INDIRECT(CONCATENATE("'2018-05 (Д)'!P",TEXT(MATCH($C60,'2018-05 (Д)'!$C$2:$C$100,0)+1,0)))="Н/Д",INDIRECT(CONCATENATE("'2018-04 (Д)'!P",TEXT(MATCH($C60,'2018-04 (Д)'!$C$2:$C$100,0)+1,0))))),"Н/Д",((INDIRECT(CONCATENATE("'2018-05 (Д)'!P",TEXT(MATCH($C60,'2018-05 (Д)'!$C$2:$C$100,0)+1,0)))-INDIRECT(CONCATENATE("'2018-04 (Д)'!P",TEXT(MATCH($C60,'2018-04 (Д)'!$C$2:$C$100,0)+1,0))))/INDIRECT(CONCATENATE("'2018-04 (Д)'!P",TEXT(MATCH($C60,'2018-04 (Д)'!$C$2:$C$100,0)+1,0))))*100)</f>
        <v>-37.248737299550541</v>
      </c>
      <c r="DY60" s="9">
        <f ca="1">IF(OR(INDIRECT(CONCATENATE("'2018-06 (Д)'!P",TEXT(MATCH($C60,'2018-06 (Д)'!$C$2:$C$100,0)+1,0)))="Н/Д",INDIRECT(CONCATENATE("'2018-05 (Д)'!P",TEXT(MATCH($C60,'2018-05 (Д)'!$C$2:$C$100,0)+1,0)))="Н/Д",AND(INDIRECT(CONCATENATE("'2018-06 (Д)'!P",TEXT(MATCH($C60,'2018-06 (Д)'!$C$2:$C$100,0)+1,0)))="Н/Д",INDIRECT(CONCATENATE("'2018-05 (Д)'!P",TEXT(MATCH($C60,'2018-05 (Д)'!$C$2:$C$100,0)+1,0))))),"Н/Д",((INDIRECT(CONCATENATE("'2018-06 (Д)'!P",TEXT(MATCH($C60,'2018-06 (Д)'!$C$2:$C$100,0)+1,0)))-INDIRECT(CONCATENATE("'2018-05 (Д)'!P",TEXT(MATCH($C60,'2018-05 (Д)'!$C$2:$C$100,0)+1,0))))/INDIRECT(CONCATENATE("'2018-05 (Д)'!P",TEXT(MATCH($C60,'2018-05 (Д)'!$C$2:$C$100,0)+1,0))))*100)</f>
        <v>-23.520237709548049</v>
      </c>
      <c r="DZ60" s="9">
        <f ca="1">IF(OR(INDIRECT(CONCATENATE("'2018-07 (Д)'!P",TEXT(MATCH($C60,'2018-07 (Д)'!$C$2:$C$100,0)+1,0)))="Н/Д",INDIRECT(CONCATENATE("'2018-06 (Д)'!P",TEXT(MATCH($C60,'2018-06 (Д)'!$C$2:$C$100,0)+1,0)))="Н/Д",AND(INDIRECT(CONCATENATE("'2018-07 (Д)'!P",TEXT(MATCH($C60,'2018-07 (Д)'!$C$2:$C$100,0)+1,0)))="Н/Д",INDIRECT(CONCATENATE("'2018-06 (Д)'!P",TEXT(MATCH($C60,'2018-06 (Д)'!$C$2:$C$100,0)+1,0))))),"Н/Д",((INDIRECT(CONCATENATE("'2018-07 (Д)'!P",TEXT(MATCH($C60,'2018-07 (Д)'!$C$2:$C$100,0)+1,0)))-INDIRECT(CONCATENATE("'2018-06 (Д)'!P",TEXT(MATCH($C60,'2018-06 (Д)'!$C$2:$C$100,0)+1,0))))/INDIRECT(CONCATENATE("'2018-06 (Д)'!P",TEXT(MATCH($C60,'2018-06 (Д)'!$C$2:$C$100,0)+1,0))))*100)</f>
        <v>69.612346631187904</v>
      </c>
      <c r="EA60" s="9">
        <f ca="1">IF(OR(INDIRECT(CONCATENATE("'2018-08 (Д)'!P",TEXT(MATCH($C60,'2018-08 (Д)'!$C$2:$C$100,0)+1,0)))="Н/Д",INDIRECT(CONCATENATE("'2018-07 (Д)'!P",TEXT(MATCH($C60,'2018-07 (Д)'!$C$2:$C$100,0)+1,0)))="Н/Д",AND(INDIRECT(CONCATENATE("'2018-08 (Д)'!P",TEXT(MATCH($C60,'2018-08 (Д)'!$C$2:$C$100,0)+1,0)))="Н/Д",INDIRECT(CONCATENATE("'2018-07 (Д)'!P",TEXT(MATCH($C60,'2018-07 (Д)'!$C$2:$C$100,0)+1,0))))),"Н/Д",((INDIRECT(CONCATENATE("'2018-08 (Д)'!P",TEXT(MATCH($C60,'2018-08 (Д)'!$C$2:$C$100,0)+1,0)))-INDIRECT(CONCATENATE("'2018-07 (Д)'!P",TEXT(MATCH($C60,'2018-07 (Д)'!$C$2:$C$100,0)+1,0))))/INDIRECT(CONCATENATE("'2018-07 (Д)'!P",TEXT(MATCH($C60,'2018-07 (Д)'!$C$2:$C$100,0)+1,0))))*100)</f>
        <v>7.2584733941937092</v>
      </c>
      <c r="EB60" s="9">
        <f ca="1">IF(OR(INDIRECT(CONCATENATE("'2018-09 (Д)'!P",TEXT(MATCH($C60,'2018-09 (Д)'!$C$2:$C$100,0)+1,0)))="Н/Д",INDIRECT(CONCATENATE("'2018-08 (Д)'!P",TEXT(MATCH($C60,'2018-08 (Д)'!$C$2:$C$100,0)+1,0)))="Н/Д",AND(INDIRECT(CONCATENATE("'2018-09 (Д)'!P",TEXT(MATCH($C60,'2018-09 (Д)'!$C$2:$C$100,0)+1,0)))="Н/Д",INDIRECT(CONCATENATE("'2018-08 (Д)'!P",TEXT(MATCH($C60,'2018-08 (Д)'!$C$2:$C$100,0)+1,0))))),"Н/Д",((INDIRECT(CONCATENATE("'2018-09 (Д)'!P",TEXT(MATCH($C60,'2018-09 (Д)'!$C$2:$C$100,0)+1,0)))-INDIRECT(CONCATENATE("'2018-08 (Д)'!P",TEXT(MATCH($C60,'2018-08 (Д)'!$C$2:$C$100,0)+1,0))))/INDIRECT(CONCATENATE("'2018-08 (Д)'!P",TEXT(MATCH($C60,'2018-08 (Д)'!$C$2:$C$100,0)+1,0))))*100)</f>
        <v>-40.938478834607203</v>
      </c>
      <c r="EC60" s="9">
        <f ca="1">IF(OR(INDIRECT(CONCATENATE("'2018-10 (Д)'!P",TEXT(MATCH($C60,'2018-10 (Д)'!$C$2:$C$100,0)+1,0)))="Н/Д",INDIRECT(CONCATENATE("'2018-09 (Д)'!P",TEXT(MATCH($C60,'2018-09 (Д)'!$C$2:$C$100,0)+1,0)))="Н/Д",AND(INDIRECT(CONCATENATE("'2018-10 (Д)'!P",TEXT(MATCH($C60,'2018-10 (Д)'!$C$2:$C$100,0)+1,0)))="Н/Д",INDIRECT(CONCATENATE("'2018-09 (Д)'!P",TEXT(MATCH($C60,'2018-09 (Д)'!$C$2:$C$100,0)+1,0))))),"Н/Д",((INDIRECT(CONCATENATE("'2018-10 (Д)'!P",TEXT(MATCH($C60,'2018-10 (Д)'!$C$2:$C$100,0)+1,0)))-INDIRECT(CONCATENATE("'2018-09 (Д)'!P",TEXT(MATCH($C60,'2018-09 (Д)'!$C$2:$C$100,0)+1,0))))/INDIRECT(CONCATENATE("'2018-09 (Д)'!P",TEXT(MATCH($C60,'2018-09 (Д)'!$C$2:$C$100,0)+1,0))))*100)</f>
        <v>95.155259966622225</v>
      </c>
      <c r="ED60" s="9">
        <f ca="1">IF(OR(INDIRECT(CONCATENATE("'2018-11 (Д)'!P",TEXT(MATCH($C60,'2018-11 (Д)'!$C$2:$C$100,0)+1,0)))="Н/Д",INDIRECT(CONCATENATE("'2018-10 (Д)'!P",TEXT(MATCH($C60,'2018-10 (Д)'!$C$2:$C$100,0)+1,0)))="Н/Д",AND(INDIRECT(CONCATENATE("'2018-11 (Д)'!P",TEXT(MATCH($C60,'2018-11 (Д)'!$C$2:$C$100,0)+1,0)))="Н/Д",INDIRECT(CONCATENATE("'2018-10 (Д)'!P",TEXT(MATCH($C60,'2018-10 (Д)'!$C$2:$C$100,0)+1,0))))),"Н/Д",((INDIRECT(CONCATENATE("'2018-11 (Д)'!P",TEXT(MATCH($C60,'2018-11 (Д)'!$C$2:$C$100,0)+1,0)))-INDIRECT(CONCATENATE("'2018-10 (Д)'!P",TEXT(MATCH($C60,'2018-10 (Д)'!$C$2:$C$100,0)+1,0))))/INDIRECT(CONCATENATE("'2018-10 (Д)'!P",TEXT(MATCH($C60,'2018-10 (Д)'!$C$2:$C$100,0)+1,0))))*100)</f>
        <v>33.477909352660092</v>
      </c>
      <c r="EE60" s="9">
        <f ca="1">IF(OR(INDIRECT(CONCATENATE("'2018-12 (Д)'!P",TEXT(MATCH($C60,'2018-12 (Д)'!$C$2:$C$100,0)+1,0)))="Н/Д",INDIRECT(CONCATENATE("'2018-11 (Д)'!P",TEXT(MATCH($C60,'2018-11 (Д)'!$C$2:$C$100,0)+1,0)))="Н/Д",AND(INDIRECT(CONCATENATE("'2018-12 (Д)'!P",TEXT(MATCH($C60,'2018-12 (Д)'!$C$2:$C$100,0)+1,0)))="Н/Д",INDIRECT(CONCATENATE("'2018-11 (Д)'!P",TEXT(MATCH($C60,'2018-11 (Д)'!$C$2:$C$100,0)+1,0))))),"Н/Д",((INDIRECT(CONCATENATE("'2018-12 (Д)'!P",TEXT(MATCH($C60,'2018-12 (Д)'!$C$2:$C$100,0)+1,0)))-INDIRECT(CONCATENATE("'2018-11 (Д)'!P",TEXT(MATCH($C60,'2018-11 (Д)'!$C$2:$C$100,0)+1,0))))/INDIRECT(CONCATENATE("'2018-11 (Д)'!P",TEXT(MATCH($C60,'2018-11 (Д)'!$C$2:$C$100,0)+1,0))))*100)</f>
        <v>-7.1938503051599421</v>
      </c>
      <c r="EF60" s="9"/>
      <c r="EG60" s="9">
        <f ca="1">IF(OR(INDIRECT(CONCATENATE("'2018-03 (Д)'!Q",TEXT(MATCH($C60,'2018-03 (Д)'!$C$2:$C$100,0)+1,0)))="Н/Д",INDIRECT(CONCATENATE("'2018-02 (Д)'!Q",TEXT(MATCH($C60,'2018-02 (Д)'!$C$2:$C$100,0)+1,0)))="Н/Д",AND(INDIRECT(CONCATENATE("'2018-03 (Д)'!Q",TEXT(MATCH($C60,'2018-03 (Д)'!$C$2:$C$100,0)+1,0)))="Н/Д",INDIRECT(CONCATENATE("'2018-02 (Д)'!Q",TEXT(MATCH($C60,'2018-02 (Д)'!$C$2:$C$100,0)+1,0))))),"Н/Д",((INDIRECT(CONCATENATE("'2018-03 (Д)'!Q",TEXT(MATCH($C60,'2018-03 (Д)'!$C$2:$C$100,0)+1,0)))-INDIRECT(CONCATENATE("'2018-02 (Д)'!Q",TEXT(MATCH($C60,'2018-02 (Д)'!$C$2:$C$100,0)+1,0))))/INDIRECT(CONCATENATE("'2018-02 (Д)'!Q",TEXT(MATCH($C60,'2018-02 (Д)'!$C$2:$C$100,0)+1,0))))*100)</f>
        <v>103.15355361211502</v>
      </c>
      <c r="EH60" s="9">
        <f ca="1">IF(OR(INDIRECT(CONCATENATE("'2018-04 (Д)'!Q",TEXT(MATCH($C60,'2018-04 (Д)'!$C$2:$C$100,0)+1,0)))="Н/Д",INDIRECT(CONCATENATE("'2018-03 (Д)'!Q",TEXT(MATCH($C60,'2018-03 (Д)'!$C$2:$C$100,0)+1,0)))="Н/Д",AND(INDIRECT(CONCATENATE("'2018-04 (Д)'!Q",TEXT(MATCH($C60,'2018-04 (Д)'!$C$2:$C$100,0)+1,0)))="Н/Д",INDIRECT(CONCATENATE("'2018-03 (Д)'!Q",TEXT(MATCH($C60,'2018-03 (Д)'!$C$2:$C$100,0)+1,0))))),"Н/Д",((INDIRECT(CONCATENATE("'2018-04 (Д)'!Q",TEXT(MATCH($C60,'2018-04 (Д)'!$C$2:$C$100,0)+1,0)))-INDIRECT(CONCATENATE("'2018-03 (Д)'!Q",TEXT(MATCH($C60,'2018-03 (Д)'!$C$2:$C$100,0)+1,0))))/INDIRECT(CONCATENATE("'2018-03 (Д)'!Q",TEXT(MATCH($C60,'2018-03 (Д)'!$C$2:$C$100,0)+1,0))))*100)</f>
        <v>103.4740110909022</v>
      </c>
      <c r="EI60" s="9">
        <f ca="1">IF(OR(INDIRECT(CONCATENATE("'2018-05 (Д)'!Q",TEXT(MATCH($C60,'2018-05 (Д)'!$C$2:$C$100,0)+1,0)))="Н/Д",INDIRECT(CONCATENATE("'2018-04 (Д)'!Q",TEXT(MATCH($C60,'2018-04 (Д)'!$C$2:$C$100,0)+1,0)))="Н/Д",AND(INDIRECT(CONCATENATE("'2018-05 (Д)'!Q",TEXT(MATCH($C60,'2018-05 (Д)'!$C$2:$C$100,0)+1,0)))="Н/Д",INDIRECT(CONCATENATE("'2018-04 (Д)'!Q",TEXT(MATCH($C60,'2018-04 (Д)'!$C$2:$C$100,0)+1,0))))),"Н/Д",((INDIRECT(CONCATENATE("'2018-05 (Д)'!Q",TEXT(MATCH($C60,'2018-05 (Д)'!$C$2:$C$100,0)+1,0)))-INDIRECT(CONCATENATE("'2018-04 (Д)'!Q",TEXT(MATCH($C60,'2018-04 (Д)'!$C$2:$C$100,0)+1,0))))/INDIRECT(CONCATENATE("'2018-04 (Д)'!Q",TEXT(MATCH($C60,'2018-04 (Д)'!$C$2:$C$100,0)+1,0))))*100)</f>
        <v>-22.498219477779298</v>
      </c>
      <c r="EJ60" s="9">
        <f ca="1">IF(OR(INDIRECT(CONCATENATE("'2018-06 (Д)'!Q",TEXT(MATCH($C60,'2018-06 (Д)'!$C$2:$C$100,0)+1,0)))="Н/Д",INDIRECT(CONCATENATE("'2018-05 (Д)'!Q",TEXT(MATCH($C60,'2018-05 (Д)'!$C$2:$C$100,0)+1,0)))="Н/Д",AND(INDIRECT(CONCATENATE("'2018-06 (Д)'!Q",TEXT(MATCH($C60,'2018-06 (Д)'!$C$2:$C$100,0)+1,0)))="Н/Д",INDIRECT(CONCATENATE("'2018-05 (Д)'!Q",TEXT(MATCH($C60,'2018-05 (Д)'!$C$2:$C$100,0)+1,0))))),"Н/Д",((INDIRECT(CONCATENATE("'2018-06 (Д)'!Q",TEXT(MATCH($C60,'2018-06 (Д)'!$C$2:$C$100,0)+1,0)))-INDIRECT(CONCATENATE("'2018-05 (Д)'!Q",TEXT(MATCH($C60,'2018-05 (Д)'!$C$2:$C$100,0)+1,0))))/INDIRECT(CONCATENATE("'2018-05 (Д)'!Q",TEXT(MATCH($C60,'2018-05 (Д)'!$C$2:$C$100,0)+1,0))))*100)</f>
        <v>-51.083946764657753</v>
      </c>
      <c r="EK60" s="9">
        <f ca="1">IF(OR(INDIRECT(CONCATENATE("'2018-07 (Д)'!Q",TEXT(MATCH($C60,'2018-07 (Д)'!$C$2:$C$100,0)+1,0)))="Н/Д",INDIRECT(CONCATENATE("'2018-06 (Д)'!Q",TEXT(MATCH($C60,'2018-06 (Д)'!$C$2:$C$100,0)+1,0)))="Н/Д",AND(INDIRECT(CONCATENATE("'2018-07 (Д)'!Q",TEXT(MATCH($C60,'2018-07 (Д)'!$C$2:$C$100,0)+1,0)))="Н/Д",INDIRECT(CONCATENATE("'2018-06 (Д)'!Q",TEXT(MATCH($C60,'2018-06 (Д)'!$C$2:$C$100,0)+1,0))))),"Н/Д",((INDIRECT(CONCATENATE("'2018-07 (Д)'!Q",TEXT(MATCH($C60,'2018-07 (Д)'!$C$2:$C$100,0)+1,0)))-INDIRECT(CONCATENATE("'2018-06 (Д)'!Q",TEXT(MATCH($C60,'2018-06 (Д)'!$C$2:$C$100,0)+1,0))))/INDIRECT(CONCATENATE("'2018-06 (Д)'!Q",TEXT(MATCH($C60,'2018-06 (Д)'!$C$2:$C$100,0)+1,0))))*100)</f>
        <v>-2.4986489868777113</v>
      </c>
      <c r="EL60" s="9">
        <f ca="1">IF(OR(INDIRECT(CONCATENATE("'2018-08 (Д)'!Q",TEXT(MATCH($C60,'2018-08 (Д)'!$C$2:$C$100,0)+1,0)))="Н/Д",INDIRECT(CONCATENATE("'2018-07 (Д)'!Q",TEXT(MATCH($C60,'2018-07 (Д)'!$C$2:$C$100,0)+1,0)))="Н/Д",AND(INDIRECT(CONCATENATE("'2018-08 (Д)'!Q",TEXT(MATCH($C60,'2018-08 (Д)'!$C$2:$C$100,0)+1,0)))="Н/Д",INDIRECT(CONCATENATE("'2018-07 (Д)'!Q",TEXT(MATCH($C60,'2018-07 (Д)'!$C$2:$C$100,0)+1,0))))),"Н/Д",((INDIRECT(CONCATENATE("'2018-08 (Д)'!Q",TEXT(MATCH($C60,'2018-08 (Д)'!$C$2:$C$100,0)+1,0)))-INDIRECT(CONCATENATE("'2018-07 (Д)'!Q",TEXT(MATCH($C60,'2018-07 (Д)'!$C$2:$C$100,0)+1,0))))/INDIRECT(CONCATENATE("'2018-07 (Д)'!Q",TEXT(MATCH($C60,'2018-07 (Д)'!$C$2:$C$100,0)+1,0))))*100)</f>
        <v>130.12212570219569</v>
      </c>
      <c r="EM60" s="9">
        <f ca="1">IF(OR(INDIRECT(CONCATENATE("'2018-09 (Д)'!Q",TEXT(MATCH($C60,'2018-09 (Д)'!$C$2:$C$100,0)+1,0)))="Н/Д",INDIRECT(CONCATENATE("'2018-08 (Д)'!Q",TEXT(MATCH($C60,'2018-08 (Д)'!$C$2:$C$100,0)+1,0)))="Н/Д",AND(INDIRECT(CONCATENATE("'2018-09 (Д)'!Q",TEXT(MATCH($C60,'2018-09 (Д)'!$C$2:$C$100,0)+1,0)))="Н/Д",INDIRECT(CONCATENATE("'2018-08 (Д)'!Q",TEXT(MATCH($C60,'2018-08 (Д)'!$C$2:$C$100,0)+1,0))))),"Н/Д",((INDIRECT(CONCATENATE("'2018-09 (Д)'!Q",TEXT(MATCH($C60,'2018-09 (Д)'!$C$2:$C$100,0)+1,0)))-INDIRECT(CONCATENATE("'2018-08 (Д)'!Q",TEXT(MATCH($C60,'2018-08 (Д)'!$C$2:$C$100,0)+1,0))))/INDIRECT(CONCATENATE("'2018-08 (Д)'!Q",TEXT(MATCH($C60,'2018-08 (Д)'!$C$2:$C$100,0)+1,0))))*100)</f>
        <v>-81.97646993764937</v>
      </c>
      <c r="EN60" s="9">
        <f ca="1">IF(OR(INDIRECT(CONCATENATE("'2018-10 (Д)'!Q",TEXT(MATCH($C60,'2018-10 (Д)'!$C$2:$C$100,0)+1,0)))="Н/Д",INDIRECT(CONCATENATE("'2018-09 (Д)'!Q",TEXT(MATCH($C60,'2018-09 (Д)'!$C$2:$C$100,0)+1,0)))="Н/Д",AND(INDIRECT(CONCATENATE("'2018-10 (Д)'!Q",TEXT(MATCH($C60,'2018-10 (Д)'!$C$2:$C$100,0)+1,0)))="Н/Д",INDIRECT(CONCATENATE("'2018-09 (Д)'!Q",TEXT(MATCH($C60,'2018-09 (Д)'!$C$2:$C$100,0)+1,0))))),"Н/Д",((INDIRECT(CONCATENATE("'2018-10 (Д)'!Q",TEXT(MATCH($C60,'2018-10 (Д)'!$C$2:$C$100,0)+1,0)))-INDIRECT(CONCATENATE("'2018-09 (Д)'!Q",TEXT(MATCH($C60,'2018-09 (Д)'!$C$2:$C$100,0)+1,0))))/INDIRECT(CONCATENATE("'2018-09 (Д)'!Q",TEXT(MATCH($C60,'2018-09 (Д)'!$C$2:$C$100,0)+1,0))))*100)</f>
        <v>-22.015984071025468</v>
      </c>
      <c r="EO60" s="9">
        <f ca="1">IF(OR(INDIRECT(CONCATENATE("'2018-11 (Д)'!Q",TEXT(MATCH($C60,'2018-11 (Д)'!$C$2:$C$100,0)+1,0)))="Н/Д",INDIRECT(CONCATENATE("'2018-10 (Д)'!Q",TEXT(MATCH($C60,'2018-10 (Д)'!$C$2:$C$100,0)+1,0)))="Н/Д",AND(INDIRECT(CONCATENATE("'2018-11 (Д)'!Q",TEXT(MATCH($C60,'2018-11 (Д)'!$C$2:$C$100,0)+1,0)))="Н/Д",INDIRECT(CONCATENATE("'2018-10 (Д)'!Q",TEXT(MATCH($C60,'2018-10 (Д)'!$C$2:$C$100,0)+1,0))))),"Н/Д",((INDIRECT(CONCATENATE("'2018-11 (Д)'!Q",TEXT(MATCH($C60,'2018-11 (Д)'!$C$2:$C$100,0)+1,0)))-INDIRECT(CONCATENATE("'2018-10 (Д)'!Q",TEXT(MATCH($C60,'2018-10 (Д)'!$C$2:$C$100,0)+1,0))))/INDIRECT(CONCATENATE("'2018-10 (Д)'!Q",TEXT(MATCH($C60,'2018-10 (Д)'!$C$2:$C$100,0)+1,0))))*100)</f>
        <v>763.68806816643041</v>
      </c>
      <c r="EP60" s="9">
        <f ca="1">IF(OR(INDIRECT(CONCATENATE("'2018-12 (Д)'!Q",TEXT(MATCH($C60,'2018-12 (Д)'!$C$2:$C$100,0)+1,0)))="Н/Д",INDIRECT(CONCATENATE("'2018-11 (Д)'!Q",TEXT(MATCH($C60,'2018-11 (Д)'!$C$2:$C$100,0)+1,0)))="Н/Д",AND(INDIRECT(CONCATENATE("'2018-12 (Д)'!Q",TEXT(MATCH($C60,'2018-12 (Д)'!$C$2:$C$100,0)+1,0)))="Н/Д",INDIRECT(CONCATENATE("'2018-11 (Д)'!Q",TEXT(MATCH($C60,'2018-11 (Д)'!$C$2:$C$100,0)+1,0))))),"Н/Д",((INDIRECT(CONCATENATE("'2018-12 (Д)'!Q",TEXT(MATCH($C60,'2018-12 (Д)'!$C$2:$C$100,0)+1,0)))-INDIRECT(CONCATENATE("'2018-11 (Д)'!Q",TEXT(MATCH($C60,'2018-11 (Д)'!$C$2:$C$100,0)+1,0))))/INDIRECT(CONCATENATE("'2018-11 (Д)'!Q",TEXT(MATCH($C60,'2018-11 (Д)'!$C$2:$C$100,0)+1,0))))*100)</f>
        <v>-66.094670247489461</v>
      </c>
      <c r="EQ60" s="9"/>
      <c r="ER60" s="9">
        <f ca="1">IF(OR(INDIRECT(CONCATENATE("'2018-03 (Д)'!R",TEXT(MATCH($C60,'2018-03 (Д)'!$C$2:$C$100,0)+1,0)))="Н/Д",INDIRECT(CONCATENATE("'2018-02 (Д)'!R",TEXT(MATCH($C60,'2018-02 (Д)'!$C$2:$C$100,0)+1,0)))="Н/Д",AND(INDIRECT(CONCATENATE("'2018-03 (Д)'!R",TEXT(MATCH($C60,'2018-03 (Д)'!$C$2:$C$100,0)+1,0)))="Н/Д",INDIRECT(CONCATENATE("'2018-02 (Д)'!R",TEXT(MATCH($C60,'2018-02 (Д)'!$C$2:$C$100,0)+1,0))))),"Н/Д",((INDIRECT(CONCATENATE("'2018-03 (Д)'!R",TEXT(MATCH($C60,'2018-03 (Д)'!$C$2:$C$100,0)+1,0)))-INDIRECT(CONCATENATE("'2018-02 (Д)'!R",TEXT(MATCH($C60,'2018-02 (Д)'!$C$2:$C$100,0)+1,0))))/INDIRECT(CONCATENATE("'2018-02 (Д)'!R",TEXT(MATCH($C60,'2018-02 (Д)'!$C$2:$C$100,0)+1,0))))*100)</f>
        <v>24.824929875716741</v>
      </c>
      <c r="ES60" s="9">
        <f ca="1">IF(OR(INDIRECT(CONCATENATE("'2018-04 (Д)'!R",TEXT(MATCH($C60,'2018-04 (Д)'!$C$2:$C$100,0)+1,0)))="Н/Д",INDIRECT(CONCATENATE("'2018-03 (Д)'!R",TEXT(MATCH($C60,'2018-03 (Д)'!$C$2:$C$100,0)+1,0)))="Н/Д",AND(INDIRECT(CONCATENATE("'2018-04 (Д)'!R",TEXT(MATCH($C60,'2018-04 (Д)'!$C$2:$C$100,0)+1,0)))="Н/Д",INDIRECT(CONCATENATE("'2018-03 (Д)'!R",TEXT(MATCH($C60,'2018-03 (Д)'!$C$2:$C$100,0)+1,0))))),"Н/Д",((INDIRECT(CONCATENATE("'2018-04 (Д)'!R",TEXT(MATCH($C60,'2018-04 (Д)'!$C$2:$C$100,0)+1,0)))-INDIRECT(CONCATENATE("'2018-03 (Д)'!R",TEXT(MATCH($C60,'2018-03 (Д)'!$C$2:$C$100,0)+1,0))))/INDIRECT(CONCATENATE("'2018-03 (Д)'!R",TEXT(MATCH($C60,'2018-03 (Д)'!$C$2:$C$100,0)+1,0))))*100)</f>
        <v>-0.26556411899895083</v>
      </c>
      <c r="ET60" s="9">
        <f ca="1">IF(OR(INDIRECT(CONCATENATE("'2018-05 (Д)'!R",TEXT(MATCH($C60,'2018-05 (Д)'!$C$2:$C$100,0)+1,0)))="Н/Д",INDIRECT(CONCATENATE("'2018-04 (Д)'!R",TEXT(MATCH($C60,'2018-04 (Д)'!$C$2:$C$100,0)+1,0)))="Н/Д",AND(INDIRECT(CONCATENATE("'2018-05 (Д)'!R",TEXT(MATCH($C60,'2018-05 (Д)'!$C$2:$C$100,0)+1,0)))="Н/Д",INDIRECT(CONCATENATE("'2018-04 (Д)'!R",TEXT(MATCH($C60,'2018-04 (Д)'!$C$2:$C$100,0)+1,0))))),"Н/Д",((INDIRECT(CONCATENATE("'2018-05 (Д)'!R",TEXT(MATCH($C60,'2018-05 (Д)'!$C$2:$C$100,0)+1,0)))-INDIRECT(CONCATENATE("'2018-04 (Д)'!R",TEXT(MATCH($C60,'2018-04 (Д)'!$C$2:$C$100,0)+1,0))))/INDIRECT(CONCATENATE("'2018-04 (Д)'!R",TEXT(MATCH($C60,'2018-04 (Д)'!$C$2:$C$100,0)+1,0))))*100)</f>
        <v>257.6808335660848</v>
      </c>
      <c r="EU60" s="9">
        <f ca="1">IF(OR(INDIRECT(CONCATENATE("'2018-06 (Д)'!R",TEXT(MATCH($C60,'2018-06 (Д)'!$C$2:$C$100,0)+1,0)))="Н/Д",INDIRECT(CONCATENATE("'2018-05 (Д)'!R",TEXT(MATCH($C60,'2018-05 (Д)'!$C$2:$C$100,0)+1,0)))="Н/Д",AND(INDIRECT(CONCATENATE("'2018-06 (Д)'!R",TEXT(MATCH($C60,'2018-06 (Д)'!$C$2:$C$100,0)+1,0)))="Н/Д",INDIRECT(CONCATENATE("'2018-05 (Д)'!R",TEXT(MATCH($C60,'2018-05 (Д)'!$C$2:$C$100,0)+1,0))))),"Н/Д",((INDIRECT(CONCATENATE("'2018-06 (Д)'!R",TEXT(MATCH($C60,'2018-06 (Д)'!$C$2:$C$100,0)+1,0)))-INDIRECT(CONCATENATE("'2018-05 (Д)'!R",TEXT(MATCH($C60,'2018-05 (Д)'!$C$2:$C$100,0)+1,0))))/INDIRECT(CONCATENATE("'2018-05 (Д)'!R",TEXT(MATCH($C60,'2018-05 (Д)'!$C$2:$C$100,0)+1,0))))*100)</f>
        <v>-72.241086197369782</v>
      </c>
      <c r="EV60" s="9">
        <f ca="1">IF(OR(INDIRECT(CONCATENATE("'2018-07 (Д)'!R",TEXT(MATCH($C60,'2018-07 (Д)'!$C$2:$C$100,0)+1,0)))="Н/Д",INDIRECT(CONCATENATE("'2018-06 (Д)'!R",TEXT(MATCH($C60,'2018-06 (Д)'!$C$2:$C$100,0)+1,0)))="Н/Д",AND(INDIRECT(CONCATENATE("'2018-07 (Д)'!R",TEXT(MATCH($C60,'2018-07 (Д)'!$C$2:$C$100,0)+1,0)))="Н/Д",INDIRECT(CONCATENATE("'2018-06 (Д)'!R",TEXT(MATCH($C60,'2018-06 (Д)'!$C$2:$C$100,0)+1,0))))),"Н/Д",((INDIRECT(CONCATENATE("'2018-07 (Д)'!R",TEXT(MATCH($C60,'2018-07 (Д)'!$C$2:$C$100,0)+1,0)))-INDIRECT(CONCATENATE("'2018-06 (Д)'!R",TEXT(MATCH($C60,'2018-06 (Д)'!$C$2:$C$100,0)+1,0))))/INDIRECT(CONCATENATE("'2018-06 (Д)'!R",TEXT(MATCH($C60,'2018-06 (Д)'!$C$2:$C$100,0)+1,0))))*100)</f>
        <v>152.13544906276834</v>
      </c>
      <c r="EW60" s="9">
        <f ca="1">IF(OR(INDIRECT(CONCATENATE("'2018-08 (Д)'!R",TEXT(MATCH($C60,'2018-08 (Д)'!$C$2:$C$100,0)+1,0)))="Н/Д",INDIRECT(CONCATENATE("'2018-07 (Д)'!R",TEXT(MATCH($C60,'2018-07 (Д)'!$C$2:$C$100,0)+1,0)))="Н/Д",AND(INDIRECT(CONCATENATE("'2018-08 (Д)'!R",TEXT(MATCH($C60,'2018-08 (Д)'!$C$2:$C$100,0)+1,0)))="Н/Д",INDIRECT(CONCATENATE("'2018-07 (Д)'!R",TEXT(MATCH($C60,'2018-07 (Д)'!$C$2:$C$100,0)+1,0))))),"Н/Д",((INDIRECT(CONCATENATE("'2018-08 (Д)'!R",TEXT(MATCH($C60,'2018-08 (Д)'!$C$2:$C$100,0)+1,0)))-INDIRECT(CONCATENATE("'2018-07 (Д)'!R",TEXT(MATCH($C60,'2018-07 (Д)'!$C$2:$C$100,0)+1,0))))/INDIRECT(CONCATENATE("'2018-07 (Д)'!R",TEXT(MATCH($C60,'2018-07 (Д)'!$C$2:$C$100,0)+1,0))))*100)</f>
        <v>73.921085196694619</v>
      </c>
      <c r="EX60" s="9">
        <f ca="1">IF(OR(INDIRECT(CONCATENATE("'2018-09 (Д)'!R",TEXT(MATCH($C60,'2018-09 (Д)'!$C$2:$C$100,0)+1,0)))="Н/Д",INDIRECT(CONCATENATE("'2018-08 (Д)'!R",TEXT(MATCH($C60,'2018-08 (Д)'!$C$2:$C$100,0)+1,0)))="Н/Д",AND(INDIRECT(CONCATENATE("'2018-09 (Д)'!R",TEXT(MATCH($C60,'2018-09 (Д)'!$C$2:$C$100,0)+1,0)))="Н/Д",INDIRECT(CONCATENATE("'2018-08 (Д)'!R",TEXT(MATCH($C60,'2018-08 (Д)'!$C$2:$C$100,0)+1,0))))),"Н/Д",((INDIRECT(CONCATENATE("'2018-09 (Д)'!R",TEXT(MATCH($C60,'2018-09 (Д)'!$C$2:$C$100,0)+1,0)))-INDIRECT(CONCATENATE("'2018-08 (Д)'!R",TEXT(MATCH($C60,'2018-08 (Д)'!$C$2:$C$100,0)+1,0))))/INDIRECT(CONCATENATE("'2018-08 (Д)'!R",TEXT(MATCH($C60,'2018-08 (Д)'!$C$2:$C$100,0)+1,0))))*100)</f>
        <v>-70.247852970548408</v>
      </c>
      <c r="EY60" s="9">
        <f ca="1">IF(OR(INDIRECT(CONCATENATE("'2018-10 (Д)'!R",TEXT(MATCH($C60,'2018-10 (Д)'!$C$2:$C$100,0)+1,0)))="Н/Д",INDIRECT(CONCATENATE("'2018-09 (Д)'!R",TEXT(MATCH($C60,'2018-09 (Д)'!$C$2:$C$100,0)+1,0)))="Н/Д",AND(INDIRECT(CONCATENATE("'2018-10 (Д)'!R",TEXT(MATCH($C60,'2018-10 (Д)'!$C$2:$C$100,0)+1,0)))="Н/Д",INDIRECT(CONCATENATE("'2018-09 (Д)'!R",TEXT(MATCH($C60,'2018-09 (Д)'!$C$2:$C$100,0)+1,0))))),"Н/Д",((INDIRECT(CONCATENATE("'2018-10 (Д)'!R",TEXT(MATCH($C60,'2018-10 (Д)'!$C$2:$C$100,0)+1,0)))-INDIRECT(CONCATENATE("'2018-09 (Д)'!R",TEXT(MATCH($C60,'2018-09 (Д)'!$C$2:$C$100,0)+1,0))))/INDIRECT(CONCATENATE("'2018-09 (Д)'!R",TEXT(MATCH($C60,'2018-09 (Д)'!$C$2:$C$100,0)+1,0))))*100)</f>
        <v>-31.35339100095203</v>
      </c>
      <c r="EZ60" s="9">
        <f ca="1">IF(OR(INDIRECT(CONCATENATE("'2018-11 (Д)'!R",TEXT(MATCH($C60,'2018-11 (Д)'!$C$2:$C$100,0)+1,0)))="Н/Д",INDIRECT(CONCATENATE("'2018-10 (Д)'!R",TEXT(MATCH($C60,'2018-10 (Д)'!$C$2:$C$100,0)+1,0)))="Н/Д",AND(INDIRECT(CONCATENATE("'2018-11 (Д)'!R",TEXT(MATCH($C60,'2018-11 (Д)'!$C$2:$C$100,0)+1,0)))="Н/Д",INDIRECT(CONCATENATE("'2018-10 (Д)'!R",TEXT(MATCH($C60,'2018-10 (Д)'!$C$2:$C$100,0)+1,0))))),"Н/Д",((INDIRECT(CONCATENATE("'2018-11 (Д)'!R",TEXT(MATCH($C60,'2018-11 (Д)'!$C$2:$C$100,0)+1,0)))-INDIRECT(CONCATENATE("'2018-10 (Д)'!R",TEXT(MATCH($C60,'2018-10 (Д)'!$C$2:$C$100,0)+1,0))))/INDIRECT(CONCATENATE("'2018-10 (Д)'!R",TEXT(MATCH($C60,'2018-10 (Д)'!$C$2:$C$100,0)+1,0))))*100)</f>
        <v>-1.7164288249054829</v>
      </c>
      <c r="FA60" s="9">
        <f ca="1">IF(OR(INDIRECT(CONCATENATE("'2018-12 (Д)'!R",TEXT(MATCH($C60,'2018-12 (Д)'!$C$2:$C$100,0)+1,0)))="Н/Д",INDIRECT(CONCATENATE("'2018-11 (Д)'!R",TEXT(MATCH($C60,'2018-11 (Д)'!$C$2:$C$100,0)+1,0)))="Н/Д",AND(INDIRECT(CONCATENATE("'2018-12 (Д)'!R",TEXT(MATCH($C60,'2018-12 (Д)'!$C$2:$C$100,0)+1,0)))="Н/Д",INDIRECT(CONCATENATE("'2018-11 (Д)'!R",TEXT(MATCH($C60,'2018-11 (Д)'!$C$2:$C$100,0)+1,0))))),"Н/Д",((INDIRECT(CONCATENATE("'2018-12 (Д)'!R",TEXT(MATCH($C60,'2018-12 (Д)'!$C$2:$C$100,0)+1,0)))-INDIRECT(CONCATENATE("'2018-11 (Д)'!R",TEXT(MATCH($C60,'2018-11 (Д)'!$C$2:$C$100,0)+1,0))))/INDIRECT(CONCATENATE("'2018-11 (Д)'!R",TEXT(MATCH($C60,'2018-11 (Д)'!$C$2:$C$100,0)+1,0))))*100)</f>
        <v>215.21924416303713</v>
      </c>
      <c r="FB60" s="9"/>
      <c r="FC60" s="9">
        <f ca="1">IF(OR(INDIRECT(CONCATENATE("'2018-03 (Д)'!S",TEXT(MATCH($C60,'2018-03 (Д)'!$C$2:$C$100,0)+1,0)))="Н/Д",INDIRECT(CONCATENATE("'2018-02 (Д)'!S",TEXT(MATCH($C60,'2018-02 (Д)'!$C$2:$C$100,0)+1,0)))="Н/Д",AND(INDIRECT(CONCATENATE("'2018-03 (Д)'!S",TEXT(MATCH($C60,'2018-03 (Д)'!$C$2:$C$100,0)+1,0)))="Н/Д",INDIRECT(CONCATENATE("'2018-02 (Д)'!S",TEXT(MATCH($C60,'2018-02 (Д)'!$C$2:$C$100,0)+1,0))))),"Н/Д",((INDIRECT(CONCATENATE("'2018-03 (Д)'!S",TEXT(MATCH($C60,'2018-03 (Д)'!$C$2:$C$100,0)+1,0)))-INDIRECT(CONCATENATE("'2018-02 (Д)'!S",TEXT(MATCH($C60,'2018-02 (Д)'!$C$2:$C$100,0)+1,0))))/INDIRECT(CONCATENATE("'2018-02 (Д)'!S",TEXT(MATCH($C60,'2018-02 (Д)'!$C$2:$C$100,0)+1,0))))*100)</f>
        <v>42.723517597134133</v>
      </c>
      <c r="FD60" s="9">
        <f ca="1">IF(OR(INDIRECT(CONCATENATE("'2018-04 (Д)'!S",TEXT(MATCH($C60,'2018-04 (Д)'!$C$2:$C$100,0)+1,0)))="Н/Д",INDIRECT(CONCATENATE("'2018-03 (Д)'!S",TEXT(MATCH($C60,'2018-03 (Д)'!$C$2:$C$100,0)+1,0)))="Н/Д",AND(INDIRECT(CONCATENATE("'2018-04 (Д)'!S",TEXT(MATCH($C60,'2018-04 (Д)'!$C$2:$C$100,0)+1,0)))="Н/Д",INDIRECT(CONCATENATE("'2018-03 (Д)'!S",TEXT(MATCH($C60,'2018-03 (Д)'!$C$2:$C$100,0)+1,0))))),"Н/Д",((INDIRECT(CONCATENATE("'2018-04 (Д)'!S",TEXT(MATCH($C60,'2018-04 (Д)'!$C$2:$C$100,0)+1,0)))-INDIRECT(CONCATENATE("'2018-03 (Д)'!S",TEXT(MATCH($C60,'2018-03 (Д)'!$C$2:$C$100,0)+1,0))))/INDIRECT(CONCATENATE("'2018-03 (Д)'!S",TEXT(MATCH($C60,'2018-03 (Д)'!$C$2:$C$100,0)+1,0))))*100)</f>
        <v>12.381054010296385</v>
      </c>
      <c r="FE60" s="9">
        <f ca="1">IF(OR(INDIRECT(CONCATENATE("'2018-05 (Д)'!S",TEXT(MATCH($C60,'2018-05 (Д)'!$C$2:$C$100,0)+1,0)))="Н/Д",INDIRECT(CONCATENATE("'2018-04 (Д)'!S",TEXT(MATCH($C60,'2018-04 (Д)'!$C$2:$C$100,0)+1,0)))="Н/Д",AND(INDIRECT(CONCATENATE("'2018-05 (Д)'!S",TEXT(MATCH($C60,'2018-05 (Д)'!$C$2:$C$100,0)+1,0)))="Н/Д",INDIRECT(CONCATENATE("'2018-04 (Д)'!S",TEXT(MATCH($C60,'2018-04 (Д)'!$C$2:$C$100,0)+1,0))))),"Н/Д",((INDIRECT(CONCATENATE("'2018-05 (Д)'!S",TEXT(MATCH($C60,'2018-05 (Д)'!$C$2:$C$100,0)+1,0)))-INDIRECT(CONCATENATE("'2018-04 (Д)'!S",TEXT(MATCH($C60,'2018-04 (Д)'!$C$2:$C$100,0)+1,0))))/INDIRECT(CONCATENATE("'2018-04 (Д)'!S",TEXT(MATCH($C60,'2018-04 (Д)'!$C$2:$C$100,0)+1,0))))*100)</f>
        <v>79.861309560708079</v>
      </c>
      <c r="FF60" s="9">
        <f ca="1">IF(OR(INDIRECT(CONCATENATE("'2018-06 (Д)'!S",TEXT(MATCH($C60,'2018-06 (Д)'!$C$2:$C$100,0)+1,0)))="Н/Д",INDIRECT(CONCATENATE("'2018-05 (Д)'!S",TEXT(MATCH($C60,'2018-05 (Д)'!$C$2:$C$100,0)+1,0)))="Н/Д",AND(INDIRECT(CONCATENATE("'2018-06 (Д)'!S",TEXT(MATCH($C60,'2018-06 (Д)'!$C$2:$C$100,0)+1,0)))="Н/Д",INDIRECT(CONCATENATE("'2018-05 (Д)'!S",TEXT(MATCH($C60,'2018-05 (Д)'!$C$2:$C$100,0)+1,0))))),"Н/Д",((INDIRECT(CONCATENATE("'2018-06 (Д)'!S",TEXT(MATCH($C60,'2018-06 (Д)'!$C$2:$C$100,0)+1,0)))-INDIRECT(CONCATENATE("'2018-05 (Д)'!S",TEXT(MATCH($C60,'2018-05 (Д)'!$C$2:$C$100,0)+1,0))))/INDIRECT(CONCATENATE("'2018-05 (Д)'!S",TEXT(MATCH($C60,'2018-05 (Д)'!$C$2:$C$100,0)+1,0))))*100)</f>
        <v>-31.077023756767069</v>
      </c>
      <c r="FG60" s="9">
        <f ca="1">IF(OR(INDIRECT(CONCATENATE("'2018-07 (Д)'!S",TEXT(MATCH($C60,'2018-07 (Д)'!$C$2:$C$100,0)+1,0)))="Н/Д",INDIRECT(CONCATENATE("'2018-06 (Д)'!S",TEXT(MATCH($C60,'2018-06 (Д)'!$C$2:$C$100,0)+1,0)))="Н/Д",AND(INDIRECT(CONCATENATE("'2018-07 (Д)'!S",TEXT(MATCH($C60,'2018-07 (Д)'!$C$2:$C$100,0)+1,0)))="Н/Д",INDIRECT(CONCATENATE("'2018-06 (Д)'!S",TEXT(MATCH($C60,'2018-06 (Д)'!$C$2:$C$100,0)+1,0))))),"Н/Д",((INDIRECT(CONCATENATE("'2018-07 (Д)'!S",TEXT(MATCH($C60,'2018-07 (Д)'!$C$2:$C$100,0)+1,0)))-INDIRECT(CONCATENATE("'2018-06 (Д)'!S",TEXT(MATCH($C60,'2018-06 (Д)'!$C$2:$C$100,0)+1,0))))/INDIRECT(CONCATENATE("'2018-06 (Д)'!S",TEXT(MATCH($C60,'2018-06 (Д)'!$C$2:$C$100,0)+1,0))))*100)</f>
        <v>-47.649922100302064</v>
      </c>
      <c r="FH60" s="9">
        <f ca="1">IF(OR(INDIRECT(CONCATENATE("'2018-08 (Д)'!S",TEXT(MATCH($C60,'2018-08 (Д)'!$C$2:$C$100,0)+1,0)))="Н/Д",INDIRECT(CONCATENATE("'2018-07 (Д)'!S",TEXT(MATCH($C60,'2018-07 (Д)'!$C$2:$C$100,0)+1,0)))="Н/Д",AND(INDIRECT(CONCATENATE("'2018-08 (Д)'!S",TEXT(MATCH($C60,'2018-08 (Д)'!$C$2:$C$100,0)+1,0)))="Н/Д",INDIRECT(CONCATENATE("'2018-07 (Д)'!S",TEXT(MATCH($C60,'2018-07 (Д)'!$C$2:$C$100,0)+1,0))))),"Н/Д",((INDIRECT(CONCATENATE("'2018-08 (Д)'!S",TEXT(MATCH($C60,'2018-08 (Д)'!$C$2:$C$100,0)+1,0)))-INDIRECT(CONCATENATE("'2018-07 (Д)'!S",TEXT(MATCH($C60,'2018-07 (Д)'!$C$2:$C$100,0)+1,0))))/INDIRECT(CONCATENATE("'2018-07 (Д)'!S",TEXT(MATCH($C60,'2018-07 (Д)'!$C$2:$C$100,0)+1,0))))*100)</f>
        <v>-143.3468675443284</v>
      </c>
      <c r="FI60" s="9">
        <f ca="1">IF(OR(INDIRECT(CONCATENATE("'2018-09 (Д)'!S",TEXT(MATCH($C60,'2018-09 (Д)'!$C$2:$C$100,0)+1,0)))="Н/Д",INDIRECT(CONCATENATE("'2018-08 (Д)'!S",TEXT(MATCH($C60,'2018-08 (Д)'!$C$2:$C$100,0)+1,0)))="Н/Д",AND(INDIRECT(CONCATENATE("'2018-09 (Д)'!S",TEXT(MATCH($C60,'2018-09 (Д)'!$C$2:$C$100,0)+1,0)))="Н/Д",INDIRECT(CONCATENATE("'2018-08 (Д)'!S",TEXT(MATCH($C60,'2018-08 (Д)'!$C$2:$C$100,0)+1,0))))),"Н/Д",((INDIRECT(CONCATENATE("'2018-09 (Д)'!S",TEXT(MATCH($C60,'2018-09 (Д)'!$C$2:$C$100,0)+1,0)))-INDIRECT(CONCATENATE("'2018-08 (Д)'!S",TEXT(MATCH($C60,'2018-08 (Д)'!$C$2:$C$100,0)+1,0))))/INDIRECT(CONCATENATE("'2018-08 (Д)'!S",TEXT(MATCH($C60,'2018-08 (Д)'!$C$2:$C$100,0)+1,0))))*100)</f>
        <v>-186.37344656769909</v>
      </c>
      <c r="FJ60" s="9">
        <f ca="1">IF(OR(INDIRECT(CONCATENATE("'2018-10 (Д)'!S",TEXT(MATCH($C60,'2018-10 (Д)'!$C$2:$C$100,0)+1,0)))="Н/Д",INDIRECT(CONCATENATE("'2018-09 (Д)'!S",TEXT(MATCH($C60,'2018-09 (Д)'!$C$2:$C$100,0)+1,0)))="Н/Д",AND(INDIRECT(CONCATENATE("'2018-10 (Д)'!S",TEXT(MATCH($C60,'2018-10 (Д)'!$C$2:$C$100,0)+1,0)))="Н/Д",INDIRECT(CONCATENATE("'2018-09 (Д)'!S",TEXT(MATCH($C60,'2018-09 (Д)'!$C$2:$C$100,0)+1,0))))),"Н/Д",((INDIRECT(CONCATENATE("'2018-10 (Д)'!S",TEXT(MATCH($C60,'2018-10 (Д)'!$C$2:$C$100,0)+1,0)))-INDIRECT(CONCATENATE("'2018-09 (Д)'!S",TEXT(MATCH($C60,'2018-09 (Д)'!$C$2:$C$100,0)+1,0))))/INDIRECT(CONCATENATE("'2018-09 (Д)'!S",TEXT(MATCH($C60,'2018-09 (Д)'!$C$2:$C$100,0)+1,0))))*100)</f>
        <v>57.442756782272966</v>
      </c>
      <c r="FK60" s="9">
        <f ca="1">IF(OR(INDIRECT(CONCATENATE("'2018-11 (Д)'!S",TEXT(MATCH($C60,'2018-11 (Д)'!$C$2:$C$100,0)+1,0)))="Н/Д",INDIRECT(CONCATENATE("'2018-10 (Д)'!S",TEXT(MATCH($C60,'2018-10 (Д)'!$C$2:$C$100,0)+1,0)))="Н/Д",AND(INDIRECT(CONCATENATE("'2018-11 (Д)'!S",TEXT(MATCH($C60,'2018-11 (Д)'!$C$2:$C$100,0)+1,0)))="Н/Д",INDIRECT(CONCATENATE("'2018-10 (Д)'!S",TEXT(MATCH($C60,'2018-10 (Д)'!$C$2:$C$100,0)+1,0))))),"Н/Д",((INDIRECT(CONCATENATE("'2018-11 (Д)'!S",TEXT(MATCH($C60,'2018-11 (Д)'!$C$2:$C$100,0)+1,0)))-INDIRECT(CONCATENATE("'2018-10 (Д)'!S",TEXT(MATCH($C60,'2018-10 (Д)'!$C$2:$C$100,0)+1,0))))/INDIRECT(CONCATENATE("'2018-10 (Д)'!S",TEXT(MATCH($C60,'2018-10 (Д)'!$C$2:$C$100,0)+1,0))))*100)</f>
        <v>2.5309762669610647</v>
      </c>
      <c r="FL60" s="9">
        <f ca="1">IF(OR(INDIRECT(CONCATENATE("'2018-12 (Д)'!S",TEXT(MATCH($C60,'2018-12 (Д)'!$C$2:$C$100,0)+1,0)))="Н/Д",INDIRECT(CONCATENATE("'2018-11 (Д)'!S",TEXT(MATCH($C60,'2018-11 (Д)'!$C$2:$C$100,0)+1,0)))="Н/Д",AND(INDIRECT(CONCATENATE("'2018-12 (Д)'!S",TEXT(MATCH($C60,'2018-12 (Д)'!$C$2:$C$100,0)+1,0)))="Н/Д",INDIRECT(CONCATENATE("'2018-11 (Д)'!S",TEXT(MATCH($C60,'2018-11 (Д)'!$C$2:$C$100,0)+1,0))))),"Н/Д",((INDIRECT(CONCATENATE("'2018-12 (Д)'!S",TEXT(MATCH($C60,'2018-12 (Д)'!$C$2:$C$100,0)+1,0)))-INDIRECT(CONCATENATE("'2018-11 (Д)'!S",TEXT(MATCH($C60,'2018-11 (Д)'!$C$2:$C$100,0)+1,0))))/INDIRECT(CONCATENATE("'2018-11 (Д)'!S",TEXT(MATCH($C60,'2018-11 (Д)'!$C$2:$C$100,0)+1,0))))*100)</f>
        <v>3.4833968981120496</v>
      </c>
      <c r="FM60" s="9"/>
      <c r="FN60" s="9">
        <f ca="1">IF(OR(INDIRECT(CONCATENATE("'2018-03 (Д)'!T",TEXT(MATCH($C60,'2018-03 (Д)'!$C$2:$C$100,0)+1,0)))="Н/Д",INDIRECT(CONCATENATE("'2018-02 (Д)'!T",TEXT(MATCH($C60,'2018-02 (Д)'!$C$2:$C$100,0)+1,0)))="Н/Д",AND(INDIRECT(CONCATENATE("'2018-03 (Д)'!T",TEXT(MATCH($C60,'2018-03 (Д)'!$C$2:$C$100,0)+1,0)))="Н/Д",INDIRECT(CONCATENATE("'2018-02 (Д)'!T",TEXT(MATCH($C60,'2018-02 (Д)'!$C$2:$C$100,0)+1,0))))),"Н/Д",((INDIRECT(CONCATENATE("'2018-03 (Д)'!T",TEXT(MATCH($C60,'2018-03 (Д)'!$C$2:$C$100,0)+1,0)))-INDIRECT(CONCATENATE("'2018-02 (Д)'!T",TEXT(MATCH($C60,'2018-02 (Д)'!$C$2:$C$100,0)+1,0))))/INDIRECT(CONCATENATE("'2018-02 (Д)'!T",TEXT(MATCH($C60,'2018-02 (Д)'!$C$2:$C$100,0)+1,0))))*100)</f>
        <v>69.039957424496919</v>
      </c>
      <c r="FO60" s="9">
        <f ca="1">IF(OR(INDIRECT(CONCATENATE("'2018-04 (Д)'!T",TEXT(MATCH($C60,'2018-04 (Д)'!$C$2:$C$100,0)+1,0)))="Н/Д",INDIRECT(CONCATENATE("'2018-03 (Д)'!T",TEXT(MATCH($C60,'2018-03 (Д)'!$C$2:$C$100,0)+1,0)))="Н/Д",AND(INDIRECT(CONCATENATE("'2018-04 (Д)'!T",TEXT(MATCH($C60,'2018-04 (Д)'!$C$2:$C$100,0)+1,0)))="Н/Д",INDIRECT(CONCATENATE("'2018-03 (Д)'!T",TEXT(MATCH($C60,'2018-03 (Д)'!$C$2:$C$100,0)+1,0))))),"Н/Д",((INDIRECT(CONCATENATE("'2018-04 (Д)'!T",TEXT(MATCH($C60,'2018-04 (Д)'!$C$2:$C$100,0)+1,0)))-INDIRECT(CONCATENATE("'2018-03 (Д)'!T",TEXT(MATCH($C60,'2018-03 (Д)'!$C$2:$C$100,0)+1,0))))/INDIRECT(CONCATENATE("'2018-03 (Д)'!T",TEXT(MATCH($C60,'2018-03 (Д)'!$C$2:$C$100,0)+1,0))))*100)</f>
        <v>43.353431380398739</v>
      </c>
      <c r="FP60" s="9">
        <f ca="1">IF(OR(INDIRECT(CONCATENATE("'2018-05 (Д)'!T",TEXT(MATCH($C60,'2018-05 (Д)'!$C$2:$C$100,0)+1,0)))="Н/Д",INDIRECT(CONCATENATE("'2018-04 (Д)'!T",TEXT(MATCH($C60,'2018-04 (Д)'!$C$2:$C$100,0)+1,0)))="Н/Д",AND(INDIRECT(CONCATENATE("'2018-05 (Д)'!T",TEXT(MATCH($C60,'2018-05 (Д)'!$C$2:$C$100,0)+1,0)))="Н/Д",INDIRECT(CONCATENATE("'2018-04 (Д)'!T",TEXT(MATCH($C60,'2018-04 (Д)'!$C$2:$C$100,0)+1,0))))),"Н/Д",((INDIRECT(CONCATENATE("'2018-05 (Д)'!T",TEXT(MATCH($C60,'2018-05 (Д)'!$C$2:$C$100,0)+1,0)))-INDIRECT(CONCATENATE("'2018-04 (Д)'!T",TEXT(MATCH($C60,'2018-04 (Д)'!$C$2:$C$100,0)+1,0))))/INDIRECT(CONCATENATE("'2018-04 (Д)'!T",TEXT(MATCH($C60,'2018-04 (Д)'!$C$2:$C$100,0)+1,0))))*100)</f>
        <v>-5.4842792737782515</v>
      </c>
      <c r="FQ60" s="9">
        <f ca="1">IF(OR(INDIRECT(CONCATENATE("'2018-06 (Д)'!T",TEXT(MATCH($C60,'2018-06 (Д)'!$C$2:$C$100,0)+1,0)))="Н/Д",INDIRECT(CONCATENATE("'2018-05 (Д)'!T",TEXT(MATCH($C60,'2018-05 (Д)'!$C$2:$C$100,0)+1,0)))="Н/Д",AND(INDIRECT(CONCATENATE("'2018-06 (Д)'!T",TEXT(MATCH($C60,'2018-06 (Д)'!$C$2:$C$100,0)+1,0)))="Н/Д",INDIRECT(CONCATENATE("'2018-05 (Д)'!T",TEXT(MATCH($C60,'2018-05 (Д)'!$C$2:$C$100,0)+1,0))))),"Н/Д",((INDIRECT(CONCATENATE("'2018-06 (Д)'!T",TEXT(MATCH($C60,'2018-06 (Д)'!$C$2:$C$100,0)+1,0)))-INDIRECT(CONCATENATE("'2018-05 (Д)'!T",TEXT(MATCH($C60,'2018-05 (Д)'!$C$2:$C$100,0)+1,0))))/INDIRECT(CONCATENATE("'2018-05 (Д)'!T",TEXT(MATCH($C60,'2018-05 (Д)'!$C$2:$C$100,0)+1,0))))*100)</f>
        <v>-8.6694093888156729</v>
      </c>
      <c r="FR60" s="9">
        <f ca="1">IF(OR(INDIRECT(CONCATENATE("'2018-07 (Д)'!T",TEXT(MATCH($C60,'2018-07 (Д)'!$C$2:$C$100,0)+1,0)))="Н/Д",INDIRECT(CONCATENATE("'2018-06 (Д)'!T",TEXT(MATCH($C60,'2018-06 (Д)'!$C$2:$C$100,0)+1,0)))="Н/Д",AND(INDIRECT(CONCATENATE("'2018-07 (Д)'!T",TEXT(MATCH($C60,'2018-07 (Д)'!$C$2:$C$100,0)+1,0)))="Н/Д",INDIRECT(CONCATENATE("'2018-06 (Д)'!T",TEXT(MATCH($C60,'2018-06 (Д)'!$C$2:$C$100,0)+1,0))))),"Н/Д",((INDIRECT(CONCATENATE("'2018-07 (Д)'!T",TEXT(MATCH($C60,'2018-07 (Д)'!$C$2:$C$100,0)+1,0)))-INDIRECT(CONCATENATE("'2018-06 (Д)'!T",TEXT(MATCH($C60,'2018-06 (Д)'!$C$2:$C$100,0)+1,0))))/INDIRECT(CONCATENATE("'2018-06 (Д)'!T",TEXT(MATCH($C60,'2018-06 (Д)'!$C$2:$C$100,0)+1,0))))*100)</f>
        <v>-8.1982389867693488</v>
      </c>
      <c r="FS60" s="9">
        <f ca="1">IF(OR(INDIRECT(CONCATENATE("'2018-08 (Д)'!T",TEXT(MATCH($C60,'2018-08 (Д)'!$C$2:$C$100,0)+1,0)))="Н/Д",INDIRECT(CONCATENATE("'2018-07 (Д)'!T",TEXT(MATCH($C60,'2018-07 (Д)'!$C$2:$C$100,0)+1,0)))="Н/Д",AND(INDIRECT(CONCATENATE("'2018-08 (Д)'!T",TEXT(MATCH($C60,'2018-08 (Д)'!$C$2:$C$100,0)+1,0)))="Н/Д",INDIRECT(CONCATENATE("'2018-07 (Д)'!T",TEXT(MATCH($C60,'2018-07 (Д)'!$C$2:$C$100,0)+1,0))))),"Н/Д",((INDIRECT(CONCATENATE("'2018-08 (Д)'!T",TEXT(MATCH($C60,'2018-08 (Д)'!$C$2:$C$100,0)+1,0)))-INDIRECT(CONCATENATE("'2018-07 (Д)'!T",TEXT(MATCH($C60,'2018-07 (Д)'!$C$2:$C$100,0)+1,0))))/INDIRECT(CONCATENATE("'2018-07 (Д)'!T",TEXT(MATCH($C60,'2018-07 (Д)'!$C$2:$C$100,0)+1,0))))*100)</f>
        <v>-9.7700917968783862</v>
      </c>
      <c r="FT60" s="9">
        <f ca="1">IF(OR(INDIRECT(CONCATENATE("'2018-09 (Д)'!T",TEXT(MATCH($C60,'2018-09 (Д)'!$C$2:$C$100,0)+1,0)))="Н/Д",INDIRECT(CONCATENATE("'2018-08 (Д)'!T",TEXT(MATCH($C60,'2018-08 (Д)'!$C$2:$C$100,0)+1,0)))="Н/Д",AND(INDIRECT(CONCATENATE("'2018-09 (Д)'!T",TEXT(MATCH($C60,'2018-09 (Д)'!$C$2:$C$100,0)+1,0)))="Н/Д",INDIRECT(CONCATENATE("'2018-08 (Д)'!T",TEXT(MATCH($C60,'2018-08 (Д)'!$C$2:$C$100,0)+1,0))))),"Н/Д",((INDIRECT(CONCATENATE("'2018-09 (Д)'!T",TEXT(MATCH($C60,'2018-09 (Д)'!$C$2:$C$100,0)+1,0)))-INDIRECT(CONCATENATE("'2018-08 (Д)'!T",TEXT(MATCH($C60,'2018-08 (Д)'!$C$2:$C$100,0)+1,0))))/INDIRECT(CONCATENATE("'2018-08 (Д)'!T",TEXT(MATCH($C60,'2018-08 (Д)'!$C$2:$C$100,0)+1,0))))*100)</f>
        <v>3.1884856897625569</v>
      </c>
      <c r="FU60" s="9">
        <f ca="1">IF(OR(INDIRECT(CONCATENATE("'2018-10 (Д)'!T",TEXT(MATCH($C60,'2018-10 (Д)'!$C$2:$C$100,0)+1,0)))="Н/Д",INDIRECT(CONCATENATE("'2018-09 (Д)'!T",TEXT(MATCH($C60,'2018-09 (Д)'!$C$2:$C$100,0)+1,0)))="Н/Д",AND(INDIRECT(CONCATENATE("'2018-10 (Д)'!T",TEXT(MATCH($C60,'2018-10 (Д)'!$C$2:$C$100,0)+1,0)))="Н/Д",INDIRECT(CONCATENATE("'2018-09 (Д)'!T",TEXT(MATCH($C60,'2018-09 (Д)'!$C$2:$C$100,0)+1,0))))),"Н/Д",((INDIRECT(CONCATENATE("'2018-10 (Д)'!T",TEXT(MATCH($C60,'2018-10 (Д)'!$C$2:$C$100,0)+1,0)))-INDIRECT(CONCATENATE("'2018-09 (Д)'!T",TEXT(MATCH($C60,'2018-09 (Д)'!$C$2:$C$100,0)+1,0))))/INDIRECT(CONCATENATE("'2018-09 (Д)'!T",TEXT(MATCH($C60,'2018-09 (Д)'!$C$2:$C$100,0)+1,0))))*100)</f>
        <v>5.9057223465465007</v>
      </c>
      <c r="FV60" s="9">
        <f ca="1">IF(OR(INDIRECT(CONCATENATE("'2018-11 (Д)'!T",TEXT(MATCH($C60,'2018-11 (Д)'!$C$2:$C$100,0)+1,0)))="Н/Д",INDIRECT(CONCATENATE("'2018-10 (Д)'!T",TEXT(MATCH($C60,'2018-10 (Д)'!$C$2:$C$100,0)+1,0)))="Н/Д",AND(INDIRECT(CONCATENATE("'2018-11 (Д)'!T",TEXT(MATCH($C60,'2018-11 (Д)'!$C$2:$C$100,0)+1,0)))="Н/Д",INDIRECT(CONCATENATE("'2018-10 (Д)'!T",TEXT(MATCH($C60,'2018-10 (Д)'!$C$2:$C$100,0)+1,0))))),"Н/Д",((INDIRECT(CONCATENATE("'2018-11 (Д)'!T",TEXT(MATCH($C60,'2018-11 (Д)'!$C$2:$C$100,0)+1,0)))-INDIRECT(CONCATENATE("'2018-10 (Д)'!T",TEXT(MATCH($C60,'2018-10 (Д)'!$C$2:$C$100,0)+1,0))))/INDIRECT(CONCATENATE("'2018-10 (Д)'!T",TEXT(MATCH($C60,'2018-10 (Д)'!$C$2:$C$100,0)+1,0))))*100)</f>
        <v>25.584705436190568</v>
      </c>
      <c r="FW60" s="9">
        <f ca="1">IF(OR(INDIRECT(CONCATENATE("'2018-12 (Д)'!T",TEXT(MATCH($C60,'2018-12 (Д)'!$C$2:$C$100,0)+1,0)))="Н/Д",INDIRECT(CONCATENATE("'2018-11 (Д)'!T",TEXT(MATCH($C60,'2018-11 (Д)'!$C$2:$C$100,0)+1,0)))="Н/Д",AND(INDIRECT(CONCATENATE("'2018-12 (Д)'!T",TEXT(MATCH($C60,'2018-12 (Д)'!$C$2:$C$100,0)+1,0)))="Н/Д",INDIRECT(CONCATENATE("'2018-11 (Д)'!T",TEXT(MATCH($C60,'2018-11 (Д)'!$C$2:$C$100,0)+1,0))))),"Н/Д",((INDIRECT(CONCATENATE("'2018-12 (Д)'!T",TEXT(MATCH($C60,'2018-12 (Д)'!$C$2:$C$100,0)+1,0)))-INDIRECT(CONCATENATE("'2018-11 (Д)'!T",TEXT(MATCH($C60,'2018-11 (Д)'!$C$2:$C$100,0)+1,0))))/INDIRECT(CONCATENATE("'2018-11 (Д)'!T",TEXT(MATCH($C60,'2018-11 (Д)'!$C$2:$C$100,0)+1,0))))*100)</f>
        <v>-26.067672761649689</v>
      </c>
      <c r="FX60" s="9"/>
      <c r="FY60" s="9">
        <f ca="1">IF(OR(INDIRECT(CONCATENATE("'2018-03 (Д)'!U",TEXT(MATCH($C60,'2018-03 (Д)'!$C$2:$C$100,0)+1,0)))="Н/Д",INDIRECT(CONCATENATE("'2018-02 (Д)'!U",TEXT(MATCH($C60,'2018-02 (Д)'!$C$2:$C$100,0)+1,0)))="Н/Д",AND(INDIRECT(CONCATENATE("'2018-03 (Д)'!U",TEXT(MATCH($C60,'2018-03 (Д)'!$C$2:$C$100,0)+1,0)))="Н/Д",INDIRECT(CONCATENATE("'2018-02 (Д)'!U",TEXT(MATCH($C60,'2018-02 (Д)'!$C$2:$C$100,0)+1,0))))),"Н/Д",((INDIRECT(CONCATENATE("'2018-03 (Д)'!U",TEXT(MATCH($C60,'2018-03 (Д)'!$C$2:$C$100,0)+1,0)))-INDIRECT(CONCATENATE("'2018-02 (Д)'!U",TEXT(MATCH($C60,'2018-02 (Д)'!$C$2:$C$100,0)+1,0))))/INDIRECT(CONCATENATE("'2018-02 (Д)'!U",TEXT(MATCH($C60,'2018-02 (Д)'!$C$2:$C$100,0)+1,0))))*100)</f>
        <v>60.004652725838767</v>
      </c>
      <c r="FZ60" s="9">
        <f ca="1">IF(OR(INDIRECT(CONCATENATE("'2018-04 (Д)'!U",TEXT(MATCH($C60,'2018-04 (Д)'!$C$2:$C$100,0)+1,0)))="Н/Д",INDIRECT(CONCATENATE("'2018-03 (Д)'!U",TEXT(MATCH($C60,'2018-03 (Д)'!$C$2:$C$100,0)+1,0)))="Н/Д",AND(INDIRECT(CONCATENATE("'2018-04 (Д)'!U",TEXT(MATCH($C60,'2018-04 (Д)'!$C$2:$C$100,0)+1,0)))="Н/Д",INDIRECT(CONCATENATE("'2018-03 (Д)'!U",TEXT(MATCH($C60,'2018-03 (Д)'!$C$2:$C$100,0)+1,0))))),"Н/Д",((INDIRECT(CONCATENATE("'2018-04 (Д)'!U",TEXT(MATCH($C60,'2018-04 (Д)'!$C$2:$C$100,0)+1,0)))-INDIRECT(CONCATENATE("'2018-03 (Д)'!U",TEXT(MATCH($C60,'2018-03 (Д)'!$C$2:$C$100,0)+1,0))))/INDIRECT(CONCATENATE("'2018-03 (Д)'!U",TEXT(MATCH($C60,'2018-03 (Д)'!$C$2:$C$100,0)+1,0))))*100)</f>
        <v>-120.74900362984198</v>
      </c>
      <c r="GA60" s="9">
        <f ca="1">IF(OR(INDIRECT(CONCATENATE("'2018-05 (Д)'!U",TEXT(MATCH($C60,'2018-05 (Д)'!$C$2:$C$100,0)+1,0)))="Н/Д",INDIRECT(CONCATENATE("'2018-04 (Д)'!U",TEXT(MATCH($C60,'2018-04 (Д)'!$C$2:$C$100,0)+1,0)))="Н/Д",AND(INDIRECT(CONCATENATE("'2018-05 (Д)'!U",TEXT(MATCH($C60,'2018-05 (Д)'!$C$2:$C$100,0)+1,0)))="Н/Д",INDIRECT(CONCATENATE("'2018-04 (Д)'!U",TEXT(MATCH($C60,'2018-04 (Д)'!$C$2:$C$100,0)+1,0))))),"Н/Д",((INDIRECT(CONCATENATE("'2018-05 (Д)'!U",TEXT(MATCH($C60,'2018-05 (Д)'!$C$2:$C$100,0)+1,0)))-INDIRECT(CONCATENATE("'2018-04 (Д)'!U",TEXT(MATCH($C60,'2018-04 (Д)'!$C$2:$C$100,0)+1,0))))/INDIRECT(CONCATENATE("'2018-04 (Д)'!U",TEXT(MATCH($C60,'2018-04 (Д)'!$C$2:$C$100,0)+1,0))))*100)</f>
        <v>39.341502894793749</v>
      </c>
      <c r="GB60" s="9">
        <f ca="1">IF(OR(INDIRECT(CONCATENATE("'2018-06 (Д)'!U",TEXT(MATCH($C60,'2018-06 (Д)'!$C$2:$C$100,0)+1,0)))="Н/Д",INDIRECT(CONCATENATE("'2018-05 (Д)'!U",TEXT(MATCH($C60,'2018-05 (Д)'!$C$2:$C$100,0)+1,0)))="Н/Д",AND(INDIRECT(CONCATENATE("'2018-06 (Д)'!U",TEXT(MATCH($C60,'2018-06 (Д)'!$C$2:$C$100,0)+1,0)))="Н/Д",INDIRECT(CONCATENATE("'2018-05 (Д)'!U",TEXT(MATCH($C60,'2018-05 (Д)'!$C$2:$C$100,0)+1,0))))),"Н/Д",((INDIRECT(CONCATENATE("'2018-06 (Д)'!U",TEXT(MATCH($C60,'2018-06 (Д)'!$C$2:$C$100,0)+1,0)))-INDIRECT(CONCATENATE("'2018-05 (Д)'!U",TEXT(MATCH($C60,'2018-05 (Д)'!$C$2:$C$100,0)+1,0))))/INDIRECT(CONCATENATE("'2018-05 (Д)'!U",TEXT(MATCH($C60,'2018-05 (Д)'!$C$2:$C$100,0)+1,0))))*100)</f>
        <v>-739.78016827552324</v>
      </c>
      <c r="GC60" s="9">
        <f ca="1">IF(OR(INDIRECT(CONCATENATE("'2018-07 (Д)'!U",TEXT(MATCH($C60,'2018-07 (Д)'!$C$2:$C$100,0)+1,0)))="Н/Д",INDIRECT(CONCATENATE("'2018-06 (Д)'!U",TEXT(MATCH($C60,'2018-06 (Д)'!$C$2:$C$100,0)+1,0)))="Н/Д",AND(INDIRECT(CONCATENATE("'2018-07 (Д)'!U",TEXT(MATCH($C60,'2018-07 (Д)'!$C$2:$C$100,0)+1,0)))="Н/Д",INDIRECT(CONCATENATE("'2018-06 (Д)'!U",TEXT(MATCH($C60,'2018-06 (Д)'!$C$2:$C$100,0)+1,0))))),"Н/Д",((INDIRECT(CONCATENATE("'2018-07 (Д)'!U",TEXT(MATCH($C60,'2018-07 (Д)'!$C$2:$C$100,0)+1,0)))-INDIRECT(CONCATENATE("'2018-06 (Д)'!U",TEXT(MATCH($C60,'2018-06 (Д)'!$C$2:$C$100,0)+1,0))))/INDIRECT(CONCATENATE("'2018-06 (Д)'!U",TEXT(MATCH($C60,'2018-06 (Д)'!$C$2:$C$100,0)+1,0))))*100)</f>
        <v>-47.676851266385817</v>
      </c>
      <c r="GD60" s="9">
        <f ca="1">IF(OR(INDIRECT(CONCATENATE("'2018-08 (Д)'!U",TEXT(MATCH($C60,'2018-08 (Д)'!$C$2:$C$100,0)+1,0)))="Н/Д",INDIRECT(CONCATENATE("'2018-07 (Д)'!U",TEXT(MATCH($C60,'2018-07 (Д)'!$C$2:$C$100,0)+1,0)))="Н/Д",AND(INDIRECT(CONCATENATE("'2018-08 (Д)'!U",TEXT(MATCH($C60,'2018-08 (Д)'!$C$2:$C$100,0)+1,0)))="Н/Д",INDIRECT(CONCATENATE("'2018-07 (Д)'!U",TEXT(MATCH($C60,'2018-07 (Д)'!$C$2:$C$100,0)+1,0))))),"Н/Д",((INDIRECT(CONCATENATE("'2018-08 (Д)'!U",TEXT(MATCH($C60,'2018-08 (Д)'!$C$2:$C$100,0)+1,0)))-INDIRECT(CONCATENATE("'2018-07 (Д)'!U",TEXT(MATCH($C60,'2018-07 (Д)'!$C$2:$C$100,0)+1,0))))/INDIRECT(CONCATENATE("'2018-07 (Д)'!U",TEXT(MATCH($C60,'2018-07 (Д)'!$C$2:$C$100,0)+1,0))))*100)</f>
        <v>24.183097521695469</v>
      </c>
      <c r="GE60" s="9">
        <f ca="1">IF(OR(INDIRECT(CONCATENATE("'2018-09 (Д)'!U",TEXT(MATCH($C60,'2018-09 (Д)'!$C$2:$C$100,0)+1,0)))="Н/Д",INDIRECT(CONCATENATE("'2018-08 (Д)'!U",TEXT(MATCH($C60,'2018-08 (Д)'!$C$2:$C$100,0)+1,0)))="Н/Д",AND(INDIRECT(CONCATENATE("'2018-09 (Д)'!U",TEXT(MATCH($C60,'2018-09 (Д)'!$C$2:$C$100,0)+1,0)))="Н/Д",INDIRECT(CONCATENATE("'2018-08 (Д)'!U",TEXT(MATCH($C60,'2018-08 (Д)'!$C$2:$C$100,0)+1,0))))),"Н/Д",((INDIRECT(CONCATENATE("'2018-09 (Д)'!U",TEXT(MATCH($C60,'2018-09 (Д)'!$C$2:$C$100,0)+1,0)))-INDIRECT(CONCATENATE("'2018-08 (Д)'!U",TEXT(MATCH($C60,'2018-08 (Д)'!$C$2:$C$100,0)+1,0))))/INDIRECT(CONCATENATE("'2018-08 (Д)'!U",TEXT(MATCH($C60,'2018-08 (Д)'!$C$2:$C$100,0)+1,0))))*100)</f>
        <v>730.13837413740328</v>
      </c>
      <c r="GF60" s="9">
        <f ca="1">IF(OR(INDIRECT(CONCATENATE("'2018-10 (Д)'!U",TEXT(MATCH($C60,'2018-10 (Д)'!$C$2:$C$100,0)+1,0)))="Н/Д",INDIRECT(CONCATENATE("'2018-09 (Д)'!U",TEXT(MATCH($C60,'2018-09 (Д)'!$C$2:$C$100,0)+1,0)))="Н/Д",AND(INDIRECT(CONCATENATE("'2018-10 (Д)'!U",TEXT(MATCH($C60,'2018-10 (Д)'!$C$2:$C$100,0)+1,0)))="Н/Д",INDIRECT(CONCATENATE("'2018-09 (Д)'!U",TEXT(MATCH($C60,'2018-09 (Д)'!$C$2:$C$100,0)+1,0))))),"Н/Д",((INDIRECT(CONCATENATE("'2018-10 (Д)'!U",TEXT(MATCH($C60,'2018-10 (Д)'!$C$2:$C$100,0)+1,0)))-INDIRECT(CONCATENATE("'2018-09 (Д)'!U",TEXT(MATCH($C60,'2018-09 (Д)'!$C$2:$C$100,0)+1,0))))/INDIRECT(CONCATENATE("'2018-09 (Д)'!U",TEXT(MATCH($C60,'2018-09 (Д)'!$C$2:$C$100,0)+1,0))))*100)</f>
        <v>-182.21948848499369</v>
      </c>
      <c r="GG60" s="9">
        <f ca="1">IF(OR(INDIRECT(CONCATENATE("'2018-11 (Д)'!U",TEXT(MATCH($C60,'2018-11 (Д)'!$C$2:$C$100,0)+1,0)))="Н/Д",INDIRECT(CONCATENATE("'2018-10 (Д)'!U",TEXT(MATCH($C60,'2018-10 (Д)'!$C$2:$C$100,0)+1,0)))="Н/Д",AND(INDIRECT(CONCATENATE("'2018-11 (Д)'!U",TEXT(MATCH($C60,'2018-11 (Д)'!$C$2:$C$100,0)+1,0)))="Н/Д",INDIRECT(CONCATENATE("'2018-10 (Д)'!U",TEXT(MATCH($C60,'2018-10 (Д)'!$C$2:$C$100,0)+1,0))))),"Н/Д",((INDIRECT(CONCATENATE("'2018-11 (Д)'!U",TEXT(MATCH($C60,'2018-11 (Д)'!$C$2:$C$100,0)+1,0)))-INDIRECT(CONCATENATE("'2018-10 (Д)'!U",TEXT(MATCH($C60,'2018-10 (Д)'!$C$2:$C$100,0)+1,0))))/INDIRECT(CONCATENATE("'2018-10 (Д)'!U",TEXT(MATCH($C60,'2018-10 (Д)'!$C$2:$C$100,0)+1,0))))*100)</f>
        <v>-344.2434720014744</v>
      </c>
      <c r="GH60" s="9">
        <f ca="1">IF(OR(INDIRECT(CONCATENATE("'2018-12 (Д)'!U",TEXT(MATCH($C60,'2018-12 (Д)'!$C$2:$C$100,0)+1,0)))="Н/Д",INDIRECT(CONCATENATE("'2018-11 (Д)'!U",TEXT(MATCH($C60,'2018-11 (Д)'!$C$2:$C$100,0)+1,0)))="Н/Д",AND(INDIRECT(CONCATENATE("'2018-12 (Д)'!U",TEXT(MATCH($C60,'2018-12 (Д)'!$C$2:$C$100,0)+1,0)))="Н/Д",INDIRECT(CONCATENATE("'2018-11 (Д)'!U",TEXT(MATCH($C60,'2018-11 (Д)'!$C$2:$C$100,0)+1,0))))),"Н/Д",((INDIRECT(CONCATENATE("'2018-12 (Д)'!U",TEXT(MATCH($C60,'2018-12 (Д)'!$C$2:$C$100,0)+1,0)))-INDIRECT(CONCATENATE("'2018-11 (Д)'!U",TEXT(MATCH($C60,'2018-11 (Д)'!$C$2:$C$100,0)+1,0))))/INDIRECT(CONCATENATE("'2018-11 (Д)'!U",TEXT(MATCH($C60,'2018-11 (Д)'!$C$2:$C$100,0)+1,0))))*100)</f>
        <v>-93.691150913649906</v>
      </c>
      <c r="GI60" s="9"/>
      <c r="GJ60" s="9">
        <f ca="1">IF(OR(INDIRECT(CONCATENATE("'2018-03 (Д)'!V",TEXT(MATCH($C60,'2018-03 (Д)'!$C$2:$C$100,0)+1,0)))="Н/Д",INDIRECT(CONCATENATE("'2018-02 (Д)'!V",TEXT(MATCH($C60,'2018-02 (Д)'!$C$2:$C$100,0)+1,0)))="Н/Д",AND(INDIRECT(CONCATENATE("'2018-03 (Д)'!V",TEXT(MATCH($C60,'2018-03 (Д)'!$C$2:$C$100,0)+1,0)))="Н/Д",INDIRECT(CONCATENATE("'2018-02 (Д)'!V",TEXT(MATCH($C60,'2018-02 (Д)'!$C$2:$C$100,0)+1,0))))),"Н/Д",((INDIRECT(CONCATENATE("'2018-03 (Д)'!V",TEXT(MATCH($C60,'2018-03 (Д)'!$C$2:$C$100,0)+1,0)))-INDIRECT(CONCATENATE("'2018-02 (Д)'!V",TEXT(MATCH($C60,'2018-02 (Д)'!$C$2:$C$100,0)+1,0))))/INDIRECT(CONCATENATE("'2018-02 (Д)'!V",TEXT(MATCH($C60,'2018-02 (Д)'!$C$2:$C$100,0)+1,0))))*100)</f>
        <v>415.75617279112674</v>
      </c>
      <c r="GK60" s="9">
        <f ca="1">IF(OR(INDIRECT(CONCATENATE("'2018-04 (Д)'!V",TEXT(MATCH($C60,'2018-04 (Д)'!$C$2:$C$100,0)+1,0)))="Н/Д",INDIRECT(CONCATENATE("'2018-03 (Д)'!V",TEXT(MATCH($C60,'2018-03 (Д)'!$C$2:$C$100,0)+1,0)))="Н/Д",AND(INDIRECT(CONCATENATE("'2018-04 (Д)'!V",TEXT(MATCH($C60,'2018-04 (Д)'!$C$2:$C$100,0)+1,0)))="Н/Д",INDIRECT(CONCATENATE("'2018-03 (Д)'!V",TEXT(MATCH($C60,'2018-03 (Д)'!$C$2:$C$100,0)+1,0))))),"Н/Д",((INDIRECT(CONCATENATE("'2018-04 (Д)'!V",TEXT(MATCH($C60,'2018-04 (Д)'!$C$2:$C$100,0)+1,0)))-INDIRECT(CONCATENATE("'2018-03 (Д)'!V",TEXT(MATCH($C60,'2018-03 (Д)'!$C$2:$C$100,0)+1,0))))/INDIRECT(CONCATENATE("'2018-03 (Д)'!V",TEXT(MATCH($C60,'2018-03 (Д)'!$C$2:$C$100,0)+1,0))))*100)</f>
        <v>-29.730379500294248</v>
      </c>
      <c r="GL60" s="9">
        <f ca="1">IF(OR(INDIRECT(CONCATENATE("'2018-05 (Д)'!V",TEXT(MATCH($C60,'2018-05 (Д)'!$C$2:$C$100,0)+1,0)))="Н/Д",INDIRECT(CONCATENATE("'2018-04 (Д)'!V",TEXT(MATCH($C60,'2018-04 (Д)'!$C$2:$C$100,0)+1,0)))="Н/Д",AND(INDIRECT(CONCATENATE("'2018-05 (Д)'!V",TEXT(MATCH($C60,'2018-05 (Д)'!$C$2:$C$100,0)+1,0)))="Н/Д",INDIRECT(CONCATENATE("'2018-04 (Д)'!V",TEXT(MATCH($C60,'2018-04 (Д)'!$C$2:$C$100,0)+1,0))))),"Н/Д",((INDIRECT(CONCATENATE("'2018-05 (Д)'!V",TEXT(MATCH($C60,'2018-05 (Д)'!$C$2:$C$100,0)+1,0)))-INDIRECT(CONCATENATE("'2018-04 (Д)'!V",TEXT(MATCH($C60,'2018-04 (Д)'!$C$2:$C$100,0)+1,0))))/INDIRECT(CONCATENATE("'2018-04 (Д)'!V",TEXT(MATCH($C60,'2018-04 (Д)'!$C$2:$C$100,0)+1,0))))*100)</f>
        <v>-4.6481744608054321</v>
      </c>
      <c r="GM60" s="9">
        <f ca="1">IF(OR(INDIRECT(CONCATENATE("'2018-06 (Д)'!V",TEXT(MATCH($C60,'2018-06 (Д)'!$C$2:$C$100,0)+1,0)))="Н/Д",INDIRECT(CONCATENATE("'2018-05 (Д)'!V",TEXT(MATCH($C60,'2018-05 (Д)'!$C$2:$C$100,0)+1,0)))="Н/Д",AND(INDIRECT(CONCATENATE("'2018-06 (Д)'!V",TEXT(MATCH($C60,'2018-06 (Д)'!$C$2:$C$100,0)+1,0)))="Н/Д",INDIRECT(CONCATENATE("'2018-05 (Д)'!V",TEXT(MATCH($C60,'2018-05 (Д)'!$C$2:$C$100,0)+1,0))))),"Н/Д",((INDIRECT(CONCATENATE("'2018-06 (Д)'!V",TEXT(MATCH($C60,'2018-06 (Д)'!$C$2:$C$100,0)+1,0)))-INDIRECT(CONCATENATE("'2018-05 (Д)'!V",TEXT(MATCH($C60,'2018-05 (Д)'!$C$2:$C$100,0)+1,0))))/INDIRECT(CONCATENATE("'2018-05 (Д)'!V",TEXT(MATCH($C60,'2018-05 (Д)'!$C$2:$C$100,0)+1,0))))*100)</f>
        <v>-15.009118456521831</v>
      </c>
      <c r="GN60" s="9">
        <f ca="1">IF(OR(INDIRECT(CONCATENATE("'2018-07 (Д)'!V",TEXT(MATCH($C60,'2018-07 (Д)'!$C$2:$C$100,0)+1,0)))="Н/Д",INDIRECT(CONCATENATE("'2018-06 (Д)'!V",TEXT(MATCH($C60,'2018-06 (Д)'!$C$2:$C$100,0)+1,0)))="Н/Д",AND(INDIRECT(CONCATENATE("'2018-07 (Д)'!V",TEXT(MATCH($C60,'2018-07 (Д)'!$C$2:$C$100,0)+1,0)))="Н/Д",INDIRECT(CONCATENATE("'2018-06 (Д)'!V",TEXT(MATCH($C60,'2018-06 (Д)'!$C$2:$C$100,0)+1,0))))),"Н/Д",((INDIRECT(CONCATENATE("'2018-07 (Д)'!V",TEXT(MATCH($C60,'2018-07 (Д)'!$C$2:$C$100,0)+1,0)))-INDIRECT(CONCATENATE("'2018-06 (Д)'!V",TEXT(MATCH($C60,'2018-06 (Д)'!$C$2:$C$100,0)+1,0))))/INDIRECT(CONCATENATE("'2018-06 (Д)'!V",TEXT(MATCH($C60,'2018-06 (Д)'!$C$2:$C$100,0)+1,0))))*100)</f>
        <v>12.814862070163901</v>
      </c>
      <c r="GO60" s="9">
        <f ca="1">IF(OR(INDIRECT(CONCATENATE("'2018-08 (Д)'!V",TEXT(MATCH($C60,'2018-08 (Д)'!$C$2:$C$100,0)+1,0)))="Н/Д",INDIRECT(CONCATENATE("'2018-07 (Д)'!V",TEXT(MATCH($C60,'2018-07 (Д)'!$C$2:$C$100,0)+1,0)))="Н/Д",AND(INDIRECT(CONCATENATE("'2018-08 (Д)'!V",TEXT(MATCH($C60,'2018-08 (Д)'!$C$2:$C$100,0)+1,0)))="Н/Д",INDIRECT(CONCATENATE("'2018-07 (Д)'!V",TEXT(MATCH($C60,'2018-07 (Д)'!$C$2:$C$100,0)+1,0))))),"Н/Д",((INDIRECT(CONCATENATE("'2018-08 (Д)'!V",TEXT(MATCH($C60,'2018-08 (Д)'!$C$2:$C$100,0)+1,0)))-INDIRECT(CONCATENATE("'2018-07 (Д)'!V",TEXT(MATCH($C60,'2018-07 (Д)'!$C$2:$C$100,0)+1,0))))/INDIRECT(CONCATENATE("'2018-07 (Д)'!V",TEXT(MATCH($C60,'2018-07 (Д)'!$C$2:$C$100,0)+1,0))))*100)</f>
        <v>270.85718774248744</v>
      </c>
      <c r="GP60" s="9">
        <f ca="1">IF(OR(INDIRECT(CONCATENATE("'2018-09 (Д)'!V",TEXT(MATCH($C60,'2018-09 (Д)'!$C$2:$C$100,0)+1,0)))="Н/Д",INDIRECT(CONCATENATE("'2018-08 (Д)'!V",TEXT(MATCH($C60,'2018-08 (Д)'!$C$2:$C$100,0)+1,0)))="Н/Д",AND(INDIRECT(CONCATENATE("'2018-09 (Д)'!V",TEXT(MATCH($C60,'2018-09 (Д)'!$C$2:$C$100,0)+1,0)))="Н/Д",INDIRECT(CONCATENATE("'2018-08 (Д)'!V",TEXT(MATCH($C60,'2018-08 (Д)'!$C$2:$C$100,0)+1,0))))),"Н/Д",((INDIRECT(CONCATENATE("'2018-09 (Д)'!V",TEXT(MATCH($C60,'2018-09 (Д)'!$C$2:$C$100,0)+1,0)))-INDIRECT(CONCATENATE("'2018-08 (Д)'!V",TEXT(MATCH($C60,'2018-08 (Д)'!$C$2:$C$100,0)+1,0))))/INDIRECT(CONCATENATE("'2018-08 (Д)'!V",TEXT(MATCH($C60,'2018-08 (Д)'!$C$2:$C$100,0)+1,0))))*100)</f>
        <v>-59.016105626514424</v>
      </c>
      <c r="GQ60" s="9">
        <f ca="1">IF(OR(INDIRECT(CONCATENATE("'2018-10 (Д)'!V",TEXT(MATCH($C60,'2018-10 (Д)'!$C$2:$C$100,0)+1,0)))="Н/Д",INDIRECT(CONCATENATE("'2018-09 (Д)'!V",TEXT(MATCH($C60,'2018-09 (Д)'!$C$2:$C$100,0)+1,0)))="Н/Д",AND(INDIRECT(CONCATENATE("'2018-10 (Д)'!V",TEXT(MATCH($C60,'2018-10 (Д)'!$C$2:$C$100,0)+1,0)))="Н/Д",INDIRECT(CONCATENATE("'2018-09 (Д)'!V",TEXT(MATCH($C60,'2018-09 (Д)'!$C$2:$C$100,0)+1,0))))),"Н/Д",((INDIRECT(CONCATENATE("'2018-10 (Д)'!V",TEXT(MATCH($C60,'2018-10 (Д)'!$C$2:$C$100,0)+1,0)))-INDIRECT(CONCATENATE("'2018-09 (Д)'!V",TEXT(MATCH($C60,'2018-09 (Д)'!$C$2:$C$100,0)+1,0))))/INDIRECT(CONCATENATE("'2018-09 (Д)'!V",TEXT(MATCH($C60,'2018-09 (Д)'!$C$2:$C$100,0)+1,0))))*100)</f>
        <v>291.26759277734078</v>
      </c>
      <c r="GR60" s="9">
        <f ca="1">IF(OR(INDIRECT(CONCATENATE("'2018-11 (Д)'!V",TEXT(MATCH($C60,'2018-11 (Д)'!$C$2:$C$100,0)+1,0)))="Н/Д",INDIRECT(CONCATENATE("'2018-10 (Д)'!V",TEXT(MATCH($C60,'2018-10 (Д)'!$C$2:$C$100,0)+1,0)))="Н/Д",AND(INDIRECT(CONCATENATE("'2018-11 (Д)'!V",TEXT(MATCH($C60,'2018-11 (Д)'!$C$2:$C$100,0)+1,0)))="Н/Д",INDIRECT(CONCATENATE("'2018-10 (Д)'!V",TEXT(MATCH($C60,'2018-10 (Д)'!$C$2:$C$100,0)+1,0))))),"Н/Д",((INDIRECT(CONCATENATE("'2018-11 (Д)'!V",TEXT(MATCH($C60,'2018-11 (Д)'!$C$2:$C$100,0)+1,0)))-INDIRECT(CONCATENATE("'2018-10 (Д)'!V",TEXT(MATCH($C60,'2018-10 (Д)'!$C$2:$C$100,0)+1,0))))/INDIRECT(CONCATENATE("'2018-10 (Д)'!V",TEXT(MATCH($C60,'2018-10 (Д)'!$C$2:$C$100,0)+1,0))))*100)</f>
        <v>-38.780701771923553</v>
      </c>
      <c r="GS60" s="9">
        <f ca="1">IF(OR(INDIRECT(CONCATENATE("'2018-12 (Д)'!V",TEXT(MATCH($C60,'2018-12 (Д)'!$C$2:$C$100,0)+1,0)))="Н/Д",INDIRECT(CONCATENATE("'2018-11 (Д)'!V",TEXT(MATCH($C60,'2018-11 (Д)'!$C$2:$C$100,0)+1,0)))="Н/Д",AND(INDIRECT(CONCATENATE("'2018-12 (Д)'!V",TEXT(MATCH($C60,'2018-12 (Д)'!$C$2:$C$100,0)+1,0)))="Н/Д",INDIRECT(CONCATENATE("'2018-11 (Д)'!V",TEXT(MATCH($C60,'2018-11 (Д)'!$C$2:$C$100,0)+1,0))))),"Н/Д",((INDIRECT(CONCATENATE("'2018-12 (Д)'!V",TEXT(MATCH($C60,'2018-12 (Д)'!$C$2:$C$100,0)+1,0)))-INDIRECT(CONCATENATE("'2018-11 (Д)'!V",TEXT(MATCH($C60,'2018-11 (Д)'!$C$2:$C$100,0)+1,0))))/INDIRECT(CONCATENATE("'2018-11 (Д)'!V",TEXT(MATCH($C60,'2018-11 (Д)'!$C$2:$C$100,0)+1,0))))*100)</f>
        <v>-39.595939571349234</v>
      </c>
      <c r="GT60" s="9"/>
      <c r="GU60" s="9">
        <f ca="1">IF(OR(INDIRECT(CONCATENATE("'2018-03 (Д)'!W",TEXT(MATCH($C60,'2018-03 (Д)'!$C$2:$C$100,0)+1,0)))="Н/Д",INDIRECT(CONCATENATE("'2018-02 (Д)'!W",TEXT(MATCH($C60,'2018-02 (Д)'!$C$2:$C$100,0)+1,0)))="Н/Д",AND(INDIRECT(CONCATENATE("'2018-03 (Д)'!W",TEXT(MATCH($C60,'2018-03 (Д)'!$C$2:$C$100,0)+1,0)))="Н/Д",INDIRECT(CONCATENATE("'2018-02 (Д)'!W",TEXT(MATCH($C60,'2018-02 (Д)'!$C$2:$C$100,0)+1,0))))),"Н/Д",((INDIRECT(CONCATENATE("'2018-03 (Д)'!W",TEXT(MATCH($C60,'2018-03 (Д)'!$C$2:$C$100,0)+1,0)))-INDIRECT(CONCATENATE("'2018-02 (Д)'!W",TEXT(MATCH($C60,'2018-02 (Д)'!$C$2:$C$100,0)+1,0))))/INDIRECT(CONCATENATE("'2018-02 (Д)'!W",TEXT(MATCH($C60,'2018-02 (Д)'!$C$2:$C$100,0)+1,0))))*100)</f>
        <v>18.640048377982495</v>
      </c>
      <c r="GV60" s="9">
        <f ca="1">IF(OR(INDIRECT(CONCATENATE("'2018-04 (Д)'!W",TEXT(MATCH($C60,'2018-04 (Д)'!$C$2:$C$100,0)+1,0)))="Н/Д",INDIRECT(CONCATENATE("'2018-03 (Д)'!W",TEXT(MATCH($C60,'2018-03 (Д)'!$C$2:$C$100,0)+1,0)))="Н/Д",AND(INDIRECT(CONCATENATE("'2018-04 (Д)'!W",TEXT(MATCH($C60,'2018-04 (Д)'!$C$2:$C$100,0)+1,0)))="Н/Д",INDIRECT(CONCATENATE("'2018-03 (Д)'!W",TEXT(MATCH($C60,'2018-03 (Д)'!$C$2:$C$100,0)+1,0))))),"Н/Д",((INDIRECT(CONCATENATE("'2018-04 (Д)'!W",TEXT(MATCH($C60,'2018-04 (Д)'!$C$2:$C$100,0)+1,0)))-INDIRECT(CONCATENATE("'2018-03 (Д)'!W",TEXT(MATCH($C60,'2018-03 (Д)'!$C$2:$C$100,0)+1,0))))/INDIRECT(CONCATENATE("'2018-03 (Д)'!W",TEXT(MATCH($C60,'2018-03 (Д)'!$C$2:$C$100,0)+1,0))))*100)</f>
        <v>139.11483630830486</v>
      </c>
      <c r="GW60" s="9">
        <f ca="1">IF(OR(INDIRECT(CONCATENATE("'2018-05 (Д)'!W",TEXT(MATCH($C60,'2018-05 (Д)'!$C$2:$C$100,0)+1,0)))="Н/Д",INDIRECT(CONCATENATE("'2018-04 (Д)'!W",TEXT(MATCH($C60,'2018-04 (Д)'!$C$2:$C$100,0)+1,0)))="Н/Д",AND(INDIRECT(CONCATENATE("'2018-05 (Д)'!W",TEXT(MATCH($C60,'2018-05 (Д)'!$C$2:$C$100,0)+1,0)))="Н/Д",INDIRECT(CONCATENATE("'2018-04 (Д)'!W",TEXT(MATCH($C60,'2018-04 (Д)'!$C$2:$C$100,0)+1,0))))),"Н/Д",((INDIRECT(CONCATENATE("'2018-05 (Д)'!W",TEXT(MATCH($C60,'2018-05 (Д)'!$C$2:$C$100,0)+1,0)))-INDIRECT(CONCATENATE("'2018-04 (Д)'!W",TEXT(MATCH($C60,'2018-04 (Д)'!$C$2:$C$100,0)+1,0))))/INDIRECT(CONCATENATE("'2018-04 (Д)'!W",TEXT(MATCH($C60,'2018-04 (Д)'!$C$2:$C$100,0)+1,0))))*100)</f>
        <v>17.397564395561776</v>
      </c>
      <c r="GX60" s="9">
        <f ca="1">IF(OR(INDIRECT(CONCATENATE("'2018-06 (Д)'!W",TEXT(MATCH($C60,'2018-06 (Д)'!$C$2:$C$100,0)+1,0)))="Н/Д",INDIRECT(CONCATENATE("'2018-05 (Д)'!W",TEXT(MATCH($C60,'2018-05 (Д)'!$C$2:$C$100,0)+1,0)))="Н/Д",AND(INDIRECT(CONCATENATE("'2018-06 (Д)'!W",TEXT(MATCH($C60,'2018-06 (Д)'!$C$2:$C$100,0)+1,0)))="Н/Д",INDIRECT(CONCATENATE("'2018-05 (Д)'!W",TEXT(MATCH($C60,'2018-05 (Д)'!$C$2:$C$100,0)+1,0))))),"Н/Д",((INDIRECT(CONCATENATE("'2018-06 (Д)'!W",TEXT(MATCH($C60,'2018-06 (Д)'!$C$2:$C$100,0)+1,0)))-INDIRECT(CONCATENATE("'2018-05 (Д)'!W",TEXT(MATCH($C60,'2018-05 (Д)'!$C$2:$C$100,0)+1,0))))/INDIRECT(CONCATENATE("'2018-05 (Д)'!W",TEXT(MATCH($C60,'2018-05 (Д)'!$C$2:$C$100,0)+1,0))))*100)</f>
        <v>26.339104231110049</v>
      </c>
      <c r="GY60" s="9">
        <f ca="1">IF(OR(INDIRECT(CONCATENATE("'2018-07 (Д)'!W",TEXT(MATCH($C60,'2018-07 (Д)'!$C$2:$C$100,0)+1,0)))="Н/Д",INDIRECT(CONCATENATE("'2018-06 (Д)'!W",TEXT(MATCH($C60,'2018-06 (Д)'!$C$2:$C$100,0)+1,0)))="Н/Д",AND(INDIRECT(CONCATENATE("'2018-07 (Д)'!W",TEXT(MATCH($C60,'2018-07 (Д)'!$C$2:$C$100,0)+1,0)))="Н/Д",INDIRECT(CONCATENATE("'2018-06 (Д)'!W",TEXT(MATCH($C60,'2018-06 (Д)'!$C$2:$C$100,0)+1,0))))),"Н/Д",((INDIRECT(CONCATENATE("'2018-07 (Д)'!W",TEXT(MATCH($C60,'2018-07 (Д)'!$C$2:$C$100,0)+1,0)))-INDIRECT(CONCATENATE("'2018-06 (Д)'!W",TEXT(MATCH($C60,'2018-06 (Д)'!$C$2:$C$100,0)+1,0))))/INDIRECT(CONCATENATE("'2018-06 (Д)'!W",TEXT(MATCH($C60,'2018-06 (Д)'!$C$2:$C$100,0)+1,0))))*100)</f>
        <v>-50.430722453740117</v>
      </c>
      <c r="GZ60" s="9">
        <f ca="1">IF(OR(INDIRECT(CONCATENATE("'2018-08 (Д)'!W",TEXT(MATCH($C60,'2018-08 (Д)'!$C$2:$C$100,0)+1,0)))="Н/Д",INDIRECT(CONCATENATE("'2018-07 (Д)'!W",TEXT(MATCH($C60,'2018-07 (Д)'!$C$2:$C$100,0)+1,0)))="Н/Д",AND(INDIRECT(CONCATENATE("'2018-08 (Д)'!W",TEXT(MATCH($C60,'2018-08 (Д)'!$C$2:$C$100,0)+1,0)))="Н/Д",INDIRECT(CONCATENATE("'2018-07 (Д)'!W",TEXT(MATCH($C60,'2018-07 (Д)'!$C$2:$C$100,0)+1,0))))),"Н/Д",((INDIRECT(CONCATENATE("'2018-08 (Д)'!W",TEXT(MATCH($C60,'2018-08 (Д)'!$C$2:$C$100,0)+1,0)))-INDIRECT(CONCATENATE("'2018-07 (Д)'!W",TEXT(MATCH($C60,'2018-07 (Д)'!$C$2:$C$100,0)+1,0))))/INDIRECT(CONCATENATE("'2018-07 (Д)'!W",TEXT(MATCH($C60,'2018-07 (Д)'!$C$2:$C$100,0)+1,0))))*100)</f>
        <v>94.420064656043294</v>
      </c>
      <c r="HA60" s="9">
        <f ca="1">IF(OR(INDIRECT(CONCATENATE("'2018-09 (Д)'!W",TEXT(MATCH($C60,'2018-09 (Д)'!$C$2:$C$100,0)+1,0)))="Н/Д",INDIRECT(CONCATENATE("'2018-08 (Д)'!W",TEXT(MATCH($C60,'2018-08 (Д)'!$C$2:$C$100,0)+1,0)))="Н/Д",AND(INDIRECT(CONCATENATE("'2018-09 (Д)'!W",TEXT(MATCH($C60,'2018-09 (Д)'!$C$2:$C$100,0)+1,0)))="Н/Д",INDIRECT(CONCATENATE("'2018-08 (Д)'!W",TEXT(MATCH($C60,'2018-08 (Д)'!$C$2:$C$100,0)+1,0))))),"Н/Д",((INDIRECT(CONCATENATE("'2018-09 (Д)'!W",TEXT(MATCH($C60,'2018-09 (Д)'!$C$2:$C$100,0)+1,0)))-INDIRECT(CONCATENATE("'2018-08 (Д)'!W",TEXT(MATCH($C60,'2018-08 (Д)'!$C$2:$C$100,0)+1,0))))/INDIRECT(CONCATENATE("'2018-08 (Д)'!W",TEXT(MATCH($C60,'2018-08 (Д)'!$C$2:$C$100,0)+1,0))))*100)</f>
        <v>-56.539707949583608</v>
      </c>
      <c r="HB60" s="9">
        <f ca="1">IF(OR(INDIRECT(CONCATENATE("'2018-10 (Д)'!W",TEXT(MATCH($C60,'2018-10 (Д)'!$C$2:$C$100,0)+1,0)))="Н/Д",INDIRECT(CONCATENATE("'2018-09 (Д)'!W",TEXT(MATCH($C60,'2018-09 (Д)'!$C$2:$C$100,0)+1,0)))="Н/Д",AND(INDIRECT(CONCATENATE("'2018-10 (Д)'!W",TEXT(MATCH($C60,'2018-10 (Д)'!$C$2:$C$100,0)+1,0)))="Н/Д",INDIRECT(CONCATENATE("'2018-09 (Д)'!W",TEXT(MATCH($C60,'2018-09 (Д)'!$C$2:$C$100,0)+1,0))))),"Н/Д",((INDIRECT(CONCATENATE("'2018-10 (Д)'!W",TEXT(MATCH($C60,'2018-10 (Д)'!$C$2:$C$100,0)+1,0)))-INDIRECT(CONCATENATE("'2018-09 (Д)'!W",TEXT(MATCH($C60,'2018-09 (Д)'!$C$2:$C$100,0)+1,0))))/INDIRECT(CONCATENATE("'2018-09 (Д)'!W",TEXT(MATCH($C60,'2018-09 (Д)'!$C$2:$C$100,0)+1,0))))*100)</f>
        <v>-7.0863510093912172</v>
      </c>
      <c r="HC60" s="9">
        <f ca="1">IF(OR(INDIRECT(CONCATENATE("'2018-11 (Д)'!W",TEXT(MATCH($C60,'2018-11 (Д)'!$C$2:$C$100,0)+1,0)))="Н/Д",INDIRECT(CONCATENATE("'2018-10 (Д)'!W",TEXT(MATCH($C60,'2018-10 (Д)'!$C$2:$C$100,0)+1,0)))="Н/Д",AND(INDIRECT(CONCATENATE("'2018-11 (Д)'!W",TEXT(MATCH($C60,'2018-11 (Д)'!$C$2:$C$100,0)+1,0)))="Н/Д",INDIRECT(CONCATENATE("'2018-10 (Д)'!W",TEXT(MATCH($C60,'2018-10 (Д)'!$C$2:$C$100,0)+1,0))))),"Н/Д",((INDIRECT(CONCATENATE("'2018-11 (Д)'!W",TEXT(MATCH($C60,'2018-11 (Д)'!$C$2:$C$100,0)+1,0)))-INDIRECT(CONCATENATE("'2018-10 (Д)'!W",TEXT(MATCH($C60,'2018-10 (Д)'!$C$2:$C$100,0)+1,0))))/INDIRECT(CONCATENATE("'2018-10 (Д)'!W",TEXT(MATCH($C60,'2018-10 (Д)'!$C$2:$C$100,0)+1,0))))*100)</f>
        <v>275.07332095528812</v>
      </c>
      <c r="HD60" s="9">
        <f ca="1">IF(OR(INDIRECT(CONCATENATE("'2018-12 (Д)'!W",TEXT(MATCH($C60,'2018-12 (Д)'!$C$2:$C$100,0)+1,0)))="Н/Д",INDIRECT(CONCATENATE("'2018-11 (Д)'!W",TEXT(MATCH($C60,'2018-11 (Д)'!$C$2:$C$100,0)+1,0)))="Н/Д",AND(INDIRECT(CONCATENATE("'2018-12 (Д)'!W",TEXT(MATCH($C60,'2018-12 (Д)'!$C$2:$C$100,0)+1,0)))="Н/Д",INDIRECT(CONCATENATE("'2018-11 (Д)'!W",TEXT(MATCH($C60,'2018-11 (Д)'!$C$2:$C$100,0)+1,0))))),"Н/Д",((INDIRECT(CONCATENATE("'2018-12 (Д)'!W",TEXT(MATCH($C60,'2018-12 (Д)'!$C$2:$C$100,0)+1,0)))-INDIRECT(CONCATENATE("'2018-11 (Д)'!W",TEXT(MATCH($C60,'2018-11 (Д)'!$C$2:$C$100,0)+1,0))))/INDIRECT(CONCATENATE("'2018-11 (Д)'!W",TEXT(MATCH($C60,'2018-11 (Д)'!$C$2:$C$100,0)+1,0))))*100)</f>
        <v>-70.794041312921451</v>
      </c>
    </row>
    <row r="61" spans="1:212" x14ac:dyDescent="0.25">
      <c r="A61" s="2" t="s">
        <v>80</v>
      </c>
      <c r="B61" s="2" t="s">
        <v>85</v>
      </c>
      <c r="C61" s="15">
        <v>75000000</v>
      </c>
      <c r="D61" s="9"/>
      <c r="E61" s="9">
        <f ca="1">IF(OR(INDIRECT(CONCATENATE("'2018-03 (Д)'!E",TEXT(MATCH($C61,'2018-03 (Д)'!$C$2:$C$100,0)+1,0)))="Н/Д",INDIRECT(CONCATENATE("'2018-02 (Д)'!E",TEXT(MATCH($C61,'2018-02 (Д)'!$C$2:$C$100,0)+1,0)))="Н/Д",AND(INDIRECT(CONCATENATE("'2018-03 (Д)'!E",TEXT(MATCH($C61,'2018-03 (Д)'!$C$2:$C$100,0)+1,0)))="Н/Д",INDIRECT(CONCATENATE("'2018-02 (Д)'!E",TEXT(MATCH($C61,'2018-02 (Д)'!$C$2:$C$100,0)+1,0))))),"Н/Д",((INDIRECT(CONCATENATE("'2018-03 (Д)'!E",TEXT(MATCH($C61,'2018-03 (Д)'!$C$2:$C$100,0)+1,0)))-INDIRECT(CONCATENATE("'2018-02 (Д)'!E",TEXT(MATCH($C61,'2018-02 (Д)'!$C$2:$C$100,0)+1,0))))/INDIRECT(CONCATENATE("'2018-02 (Д)'!E",TEXT(MATCH($C61,'2018-02 (Д)'!$C$2:$C$100,0)+1,0))))*100)</f>
        <v>-5.37234454964692</v>
      </c>
      <c r="F61" s="9">
        <f ca="1">IF(OR(INDIRECT(CONCATENATE("'2018-04 (Д)'!E",TEXT(MATCH($C61,'2018-04 (Д)'!$C$2:$C$100,0)+1,0)))="Н/Д",INDIRECT(CONCATENATE("'2018-03 (Д)'!E",TEXT(MATCH($C61,'2018-03 (Д)'!$C$2:$C$100,0)+1,0)))="Н/Д",AND(INDIRECT(CONCATENATE("'2018-04 (Д)'!E",TEXT(MATCH($C61,'2018-04 (Д)'!$C$2:$C$100,0)+1,0)))="Н/Д",INDIRECT(CONCATENATE("'2018-03 (Д)'!E",TEXT(MATCH($C61,'2018-03 (Д)'!$C$2:$C$100,0)+1,0))))),"Н/Д",((INDIRECT(CONCATENATE("'2018-04 (Д)'!E",TEXT(MATCH($C61,'2018-04 (Д)'!$C$2:$C$100,0)+1,0)))-INDIRECT(CONCATENATE("'2018-03 (Д)'!E",TEXT(MATCH($C61,'2018-03 (Д)'!$C$2:$C$100,0)+1,0))))/INDIRECT(CONCATENATE("'2018-03 (Д)'!E",TEXT(MATCH($C61,'2018-03 (Д)'!$C$2:$C$100,0)+1,0))))*100)</f>
        <v>123.39650175922161</v>
      </c>
      <c r="G61" s="9">
        <f ca="1">IF(OR(INDIRECT(CONCATENATE("'2018-05 (Д)'!E",TEXT(MATCH($C61,'2018-05 (Д)'!$C$2:$C$100,0)+1,0)))="Н/Д",INDIRECT(CONCATENATE("'2018-04 (Д)'!E",TEXT(MATCH($C61,'2018-04 (Д)'!$C$2:$C$100,0)+1,0)))="Н/Д",AND(INDIRECT(CONCATENATE("'2018-05 (Д)'!E",TEXT(MATCH($C61,'2018-05 (Д)'!$C$2:$C$100,0)+1,0)))="Н/Д",INDIRECT(CONCATENATE("'2018-04 (Д)'!E",TEXT(MATCH($C61,'2018-04 (Д)'!$C$2:$C$100,0)+1,0))))),"Н/Д",((INDIRECT(CONCATENATE("'2018-05 (Д)'!E",TEXT(MATCH($C61,'2018-05 (Д)'!$C$2:$C$100,0)+1,0)))-INDIRECT(CONCATENATE("'2018-04 (Д)'!E",TEXT(MATCH($C61,'2018-04 (Д)'!$C$2:$C$100,0)+1,0))))/INDIRECT(CONCATENATE("'2018-04 (Д)'!E",TEXT(MATCH($C61,'2018-04 (Д)'!$C$2:$C$100,0)+1,0))))*100)</f>
        <v>-13.26394635977497</v>
      </c>
      <c r="H61" s="9">
        <f ca="1">IF(OR(INDIRECT(CONCATENATE("'2018-06 (Д)'!E",TEXT(MATCH($C61,'2018-06 (Д)'!$C$2:$C$100,0)+1,0)))="Н/Д",INDIRECT(CONCATENATE("'2018-05 (Д)'!E",TEXT(MATCH($C61,'2018-05 (Д)'!$C$2:$C$100,0)+1,0)))="Н/Д",AND(INDIRECT(CONCATENATE("'2018-06 (Д)'!E",TEXT(MATCH($C61,'2018-06 (Д)'!$C$2:$C$100,0)+1,0)))="Н/Д",INDIRECT(CONCATENATE("'2018-05 (Д)'!E",TEXT(MATCH($C61,'2018-05 (Д)'!$C$2:$C$100,0)+1,0))))),"Н/Д",((INDIRECT(CONCATENATE("'2018-06 (Д)'!E",TEXT(MATCH($C61,'2018-06 (Д)'!$C$2:$C$100,0)+1,0)))-INDIRECT(CONCATENATE("'2018-05 (Д)'!E",TEXT(MATCH($C61,'2018-05 (Д)'!$C$2:$C$100,0)+1,0))))/INDIRECT(CONCATENATE("'2018-05 (Д)'!E",TEXT(MATCH($C61,'2018-05 (Д)'!$C$2:$C$100,0)+1,0))))*100)</f>
        <v>7.6677702955372</v>
      </c>
      <c r="I61" s="9">
        <f ca="1">IF(OR(INDIRECT(CONCATENATE("'2018-07 (Д)'!E",TEXT(MATCH($C61,'2018-07 (Д)'!$C$2:$C$100,0)+1,0)))="Н/Д",INDIRECT(CONCATENATE("'2018-06 (Д)'!E",TEXT(MATCH($C61,'2018-06 (Д)'!$C$2:$C$100,0)+1,0)))="Н/Д",AND(INDIRECT(CONCATENATE("'2018-07 (Д)'!E",TEXT(MATCH($C61,'2018-07 (Д)'!$C$2:$C$100,0)+1,0)))="Н/Д",INDIRECT(CONCATENATE("'2018-06 (Д)'!E",TEXT(MATCH($C61,'2018-06 (Д)'!$C$2:$C$100,0)+1,0))))),"Н/Д",((INDIRECT(CONCATENATE("'2018-07 (Д)'!E",TEXT(MATCH($C61,'2018-07 (Д)'!$C$2:$C$100,0)+1,0)))-INDIRECT(CONCATENATE("'2018-06 (Д)'!E",TEXT(MATCH($C61,'2018-06 (Д)'!$C$2:$C$100,0)+1,0))))/INDIRECT(CONCATENATE("'2018-06 (Д)'!E",TEXT(MATCH($C61,'2018-06 (Д)'!$C$2:$C$100,0)+1,0))))*100)</f>
        <v>-28.202989380404482</v>
      </c>
      <c r="J61" s="9">
        <f ca="1">IF(OR(INDIRECT(CONCATENATE("'2018-08 (Д)'!E",TEXT(MATCH($C61,'2018-08 (Д)'!$C$2:$C$100,0)+1,0)))="Н/Д",INDIRECT(CONCATENATE("'2018-07 (Д)'!E",TEXT(MATCH($C61,'2018-07 (Д)'!$C$2:$C$100,0)+1,0)))="Н/Д",AND(INDIRECT(CONCATENATE("'2018-08 (Д)'!E",TEXT(MATCH($C61,'2018-08 (Д)'!$C$2:$C$100,0)+1,0)))="Н/Д",INDIRECT(CONCATENATE("'2018-07 (Д)'!E",TEXT(MATCH($C61,'2018-07 (Д)'!$C$2:$C$100,0)+1,0))))),"Н/Д",((INDIRECT(CONCATENATE("'2018-08 (Д)'!E",TEXT(MATCH($C61,'2018-08 (Д)'!$C$2:$C$100,0)+1,0)))-INDIRECT(CONCATENATE("'2018-07 (Д)'!E",TEXT(MATCH($C61,'2018-07 (Д)'!$C$2:$C$100,0)+1,0))))/INDIRECT(CONCATENATE("'2018-07 (Д)'!E",TEXT(MATCH($C61,'2018-07 (Д)'!$C$2:$C$100,0)+1,0))))*100)</f>
        <v>46.327488328162438</v>
      </c>
      <c r="K61" s="9">
        <f ca="1">IF(OR(INDIRECT(CONCATENATE("'2018-09 (Д)'!E",TEXT(MATCH($C61,'2018-09 (Д)'!$C$2:$C$100,0)+1,0)))="Н/Д",INDIRECT(CONCATENATE("'2018-08 (Д)'!E",TEXT(MATCH($C61,'2018-08 (Д)'!$C$2:$C$100,0)+1,0)))="Н/Д",AND(INDIRECT(CONCATENATE("'2018-09 (Д)'!E",TEXT(MATCH($C61,'2018-09 (Д)'!$C$2:$C$100,0)+1,0)))="Н/Д",INDIRECT(CONCATENATE("'2018-08 (Д)'!E",TEXT(MATCH($C61,'2018-08 (Д)'!$C$2:$C$100,0)+1,0))))),"Н/Д",((INDIRECT(CONCATENATE("'2018-09 (Д)'!E",TEXT(MATCH($C61,'2018-09 (Д)'!$C$2:$C$100,0)+1,0)))-INDIRECT(CONCATENATE("'2018-08 (Д)'!E",TEXT(MATCH($C61,'2018-08 (Д)'!$C$2:$C$100,0)+1,0))))/INDIRECT(CONCATENATE("'2018-08 (Д)'!E",TEXT(MATCH($C61,'2018-08 (Д)'!$C$2:$C$100,0)+1,0))))*100)</f>
        <v>-18.971754959209168</v>
      </c>
      <c r="L61" s="9">
        <f ca="1">IF(OR(INDIRECT(CONCATENATE("'2018-10 (Д)'!E",TEXT(MATCH($C61,'2018-10 (Д)'!$C$2:$C$100,0)+1,0)))="Н/Д",INDIRECT(CONCATENATE("'2018-09 (Д)'!E",TEXT(MATCH($C61,'2018-09 (Д)'!$C$2:$C$100,0)+1,0)))="Н/Д",AND(INDIRECT(CONCATENATE("'2018-10 (Д)'!E",TEXT(MATCH($C61,'2018-10 (Д)'!$C$2:$C$100,0)+1,0)))="Н/Д",INDIRECT(CONCATENATE("'2018-09 (Д)'!E",TEXT(MATCH($C61,'2018-09 (Д)'!$C$2:$C$100,0)+1,0))))),"Н/Д",((INDIRECT(CONCATENATE("'2018-10 (Д)'!E",TEXT(MATCH($C61,'2018-10 (Д)'!$C$2:$C$100,0)+1,0)))-INDIRECT(CONCATENATE("'2018-09 (Д)'!E",TEXT(MATCH($C61,'2018-09 (Д)'!$C$2:$C$100,0)+1,0))))/INDIRECT(CONCATENATE("'2018-09 (Д)'!E",TEXT(MATCH($C61,'2018-09 (Д)'!$C$2:$C$100,0)+1,0))))*100)</f>
        <v>-32.803218536209968</v>
      </c>
      <c r="M61" s="9">
        <f ca="1">IF(OR(INDIRECT(CONCATENATE("'2018-11 (Д)'!E",TEXT(MATCH($C61,'2018-11 (Д)'!$C$2:$C$100,0)+1,0)))="Н/Д",INDIRECT(CONCATENATE("'2018-10 (Д)'!E",TEXT(MATCH($C61,'2018-10 (Д)'!$C$2:$C$100,0)+1,0)))="Н/Д",AND(INDIRECT(CONCATENATE("'2018-11 (Д)'!E",TEXT(MATCH($C61,'2018-11 (Д)'!$C$2:$C$100,0)+1,0)))="Н/Д",INDIRECT(CONCATENATE("'2018-10 (Д)'!E",TEXT(MATCH($C61,'2018-10 (Д)'!$C$2:$C$100,0)+1,0))))),"Н/Д",((INDIRECT(CONCATENATE("'2018-11 (Д)'!E",TEXT(MATCH($C61,'2018-11 (Д)'!$C$2:$C$100,0)+1,0)))-INDIRECT(CONCATENATE("'2018-10 (Д)'!E",TEXT(MATCH($C61,'2018-10 (Д)'!$C$2:$C$100,0)+1,0))))/INDIRECT(CONCATENATE("'2018-10 (Д)'!E",TEXT(MATCH($C61,'2018-10 (Д)'!$C$2:$C$100,0)+1,0))))*100)</f>
        <v>109.3781935474745</v>
      </c>
      <c r="N61" s="9">
        <f ca="1">IF(OR(INDIRECT(CONCATENATE("'2018-12 (Д)'!E",TEXT(MATCH($C61,'2018-12 (Д)'!$C$2:$C$100,0)+1,0)))="Н/Д",INDIRECT(CONCATENATE("'2018-11 (Д)'!E",TEXT(MATCH($C61,'2018-11 (Д)'!$C$2:$C$100,0)+1,0)))="Н/Д",AND(INDIRECT(CONCATENATE("'2018-12 (Д)'!E",TEXT(MATCH($C61,'2018-12 (Д)'!$C$2:$C$100,0)+1,0)))="Н/Д",INDIRECT(CONCATENATE("'2018-11 (Д)'!E",TEXT(MATCH($C61,'2018-11 (Д)'!$C$2:$C$100,0)+1,0))))),"Н/Д",((INDIRECT(CONCATENATE("'2018-12 (Д)'!E",TEXT(MATCH($C61,'2018-12 (Д)'!$C$2:$C$100,0)+1,0)))-INDIRECT(CONCATENATE("'2018-11 (Д)'!E",TEXT(MATCH($C61,'2018-11 (Д)'!$C$2:$C$100,0)+1,0))))/INDIRECT(CONCATENATE("'2018-11 (Д)'!E",TEXT(MATCH($C61,'2018-11 (Д)'!$C$2:$C$100,0)+1,0))))*100)</f>
        <v>-28.252150307007017</v>
      </c>
      <c r="O61" s="9"/>
      <c r="P61" s="9">
        <f ca="1">IF(OR(INDIRECT(CONCATENATE("'2018-03 (Д)'!F",TEXT(MATCH($C61,'2018-03 (Д)'!$C$2:$C$100,0)+1,0)))="Н/Д",INDIRECT(CONCATENATE("'2018-02 (Д)'!F",TEXT(MATCH($C61,'2018-02 (Д)'!$C$2:$C$100,0)+1,0)))="Н/Д",AND(INDIRECT(CONCATENATE("'2018-03 (Д)'!F",TEXT(MATCH($C61,'2018-03 (Д)'!$C$2:$C$100,0)+1,0)))="Н/Д",INDIRECT(CONCATENATE("'2018-02 (Д)'!F",TEXT(MATCH($C61,'2018-02 (Д)'!$C$2:$C$100,0)+1,0))))),"Н/Д",((INDIRECT(CONCATENATE("'2018-03 (Д)'!F",TEXT(MATCH($C61,'2018-03 (Д)'!$C$2:$C$100,0)+1,0)))-INDIRECT(CONCATENATE("'2018-02 (Д)'!F",TEXT(MATCH($C61,'2018-02 (Д)'!$C$2:$C$100,0)+1,0))))/INDIRECT(CONCATENATE("'2018-02 (Д)'!F",TEXT(MATCH($C61,'2018-02 (Д)'!$C$2:$C$100,0)+1,0))))*100)</f>
        <v>-5.9407811294273873</v>
      </c>
      <c r="Q61" s="9">
        <f ca="1">IF(OR(INDIRECT(CONCATENATE("'2018-04 (Д)'!F",TEXT(MATCH($C61,'2018-04 (Д)'!$C$2:$C$100,0)+1,0)))="Н/Д",INDIRECT(CONCATENATE("'2018-03 (Д)'!F",TEXT(MATCH($C61,'2018-03 (Д)'!$C$2:$C$100,0)+1,0)))="Н/Д",AND(INDIRECT(CONCATENATE("'2018-04 (Д)'!F",TEXT(MATCH($C61,'2018-04 (Д)'!$C$2:$C$100,0)+1,0)))="Н/Д",INDIRECT(CONCATENATE("'2018-03 (Д)'!F",TEXT(MATCH($C61,'2018-03 (Д)'!$C$2:$C$100,0)+1,0))))),"Н/Д",((INDIRECT(CONCATENATE("'2018-04 (Д)'!F",TEXT(MATCH($C61,'2018-04 (Д)'!$C$2:$C$100,0)+1,0)))-INDIRECT(CONCATENATE("'2018-03 (Д)'!F",TEXT(MATCH($C61,'2018-03 (Д)'!$C$2:$C$100,0)+1,0))))/INDIRECT(CONCATENATE("'2018-03 (Д)'!F",TEXT(MATCH($C61,'2018-03 (Д)'!$C$2:$C$100,0)+1,0))))*100)</f>
        <v>135.72729769649106</v>
      </c>
      <c r="R61" s="9">
        <f ca="1">IF(OR(INDIRECT(CONCATENATE("'2018-05 (Д)'!F",TEXT(MATCH($C61,'2018-05 (Д)'!$C$2:$C$100,0)+1,0)))="Н/Д",INDIRECT(CONCATENATE("'2018-04 (Д)'!F",TEXT(MATCH($C61,'2018-04 (Д)'!$C$2:$C$100,0)+1,0)))="Н/Д",AND(INDIRECT(CONCATENATE("'2018-05 (Д)'!F",TEXT(MATCH($C61,'2018-05 (Д)'!$C$2:$C$100,0)+1,0)))="Н/Д",INDIRECT(CONCATENATE("'2018-04 (Д)'!F",TEXT(MATCH($C61,'2018-04 (Д)'!$C$2:$C$100,0)+1,0))))),"Н/Д",((INDIRECT(CONCATENATE("'2018-05 (Д)'!F",TEXT(MATCH($C61,'2018-05 (Д)'!$C$2:$C$100,0)+1,0)))-INDIRECT(CONCATENATE("'2018-04 (Д)'!F",TEXT(MATCH($C61,'2018-04 (Д)'!$C$2:$C$100,0)+1,0))))/INDIRECT(CONCATENATE("'2018-04 (Д)'!F",TEXT(MATCH($C61,'2018-04 (Д)'!$C$2:$C$100,0)+1,0))))*100)</f>
        <v>-17.057925976009951</v>
      </c>
      <c r="S61" s="9">
        <f ca="1">IF(OR(INDIRECT(CONCATENATE("'2018-06 (Д)'!F",TEXT(MATCH($C61,'2018-06 (Д)'!$C$2:$C$100,0)+1,0)))="Н/Д",INDIRECT(CONCATENATE("'2018-05 (Д)'!F",TEXT(MATCH($C61,'2018-05 (Д)'!$C$2:$C$100,0)+1,0)))="Н/Д",AND(INDIRECT(CONCATENATE("'2018-06 (Д)'!F",TEXT(MATCH($C61,'2018-06 (Д)'!$C$2:$C$100,0)+1,0)))="Н/Д",INDIRECT(CONCATENATE("'2018-05 (Д)'!F",TEXT(MATCH($C61,'2018-05 (Д)'!$C$2:$C$100,0)+1,0))))),"Н/Д",((INDIRECT(CONCATENATE("'2018-06 (Д)'!F",TEXT(MATCH($C61,'2018-06 (Д)'!$C$2:$C$100,0)+1,0)))-INDIRECT(CONCATENATE("'2018-05 (Д)'!F",TEXT(MATCH($C61,'2018-05 (Д)'!$C$2:$C$100,0)+1,0))))/INDIRECT(CONCATENATE("'2018-05 (Д)'!F",TEXT(MATCH($C61,'2018-05 (Д)'!$C$2:$C$100,0)+1,0))))*100)</f>
        <v>10.004328108814045</v>
      </c>
      <c r="T61" s="9">
        <f ca="1">IF(OR(INDIRECT(CONCATENATE("'2018-07 (Д)'!F",TEXT(MATCH($C61,'2018-07 (Д)'!$C$2:$C$100,0)+1,0)))="Н/Д",INDIRECT(CONCATENATE("'2018-06 (Д)'!F",TEXT(MATCH($C61,'2018-06 (Д)'!$C$2:$C$100,0)+1,0)))="Н/Д",AND(INDIRECT(CONCATENATE("'2018-07 (Д)'!F",TEXT(MATCH($C61,'2018-07 (Д)'!$C$2:$C$100,0)+1,0)))="Н/Д",INDIRECT(CONCATENATE("'2018-06 (Д)'!F",TEXT(MATCH($C61,'2018-06 (Д)'!$C$2:$C$100,0)+1,0))))),"Н/Д",((INDIRECT(CONCATENATE("'2018-07 (Д)'!F",TEXT(MATCH($C61,'2018-07 (Д)'!$C$2:$C$100,0)+1,0)))-INDIRECT(CONCATENATE("'2018-06 (Д)'!F",TEXT(MATCH($C61,'2018-06 (Д)'!$C$2:$C$100,0)+1,0))))/INDIRECT(CONCATENATE("'2018-06 (Д)'!F",TEXT(MATCH($C61,'2018-06 (Д)'!$C$2:$C$100,0)+1,0))))*100)</f>
        <v>-30.265669405947527</v>
      </c>
      <c r="U61" s="9">
        <f ca="1">IF(OR(INDIRECT(CONCATENATE("'2018-08 (Д)'!F",TEXT(MATCH($C61,'2018-08 (Д)'!$C$2:$C$100,0)+1,0)))="Н/Д",INDIRECT(CONCATENATE("'2018-07 (Д)'!F",TEXT(MATCH($C61,'2018-07 (Д)'!$C$2:$C$100,0)+1,0)))="Н/Д",AND(INDIRECT(CONCATENATE("'2018-08 (Д)'!F",TEXT(MATCH($C61,'2018-08 (Д)'!$C$2:$C$100,0)+1,0)))="Н/Д",INDIRECT(CONCATENATE("'2018-07 (Д)'!F",TEXT(MATCH($C61,'2018-07 (Д)'!$C$2:$C$100,0)+1,0))))),"Н/Д",((INDIRECT(CONCATENATE("'2018-08 (Д)'!F",TEXT(MATCH($C61,'2018-08 (Д)'!$C$2:$C$100,0)+1,0)))-INDIRECT(CONCATENATE("'2018-07 (Д)'!F",TEXT(MATCH($C61,'2018-07 (Д)'!$C$2:$C$100,0)+1,0))))/INDIRECT(CONCATENATE("'2018-07 (Д)'!F",TEXT(MATCH($C61,'2018-07 (Д)'!$C$2:$C$100,0)+1,0))))*100)</f>
        <v>55.609520168470695</v>
      </c>
      <c r="V61" s="9">
        <f ca="1">IF(OR(INDIRECT(CONCATENATE("'2018-09 (Д)'!F",TEXT(MATCH($C61,'2018-09 (Д)'!$C$2:$C$100,0)+1,0)))="Н/Д",INDIRECT(CONCATENATE("'2018-08 (Д)'!F",TEXT(MATCH($C61,'2018-08 (Д)'!$C$2:$C$100,0)+1,0)))="Н/Д",AND(INDIRECT(CONCATENATE("'2018-09 (Д)'!F",TEXT(MATCH($C61,'2018-09 (Д)'!$C$2:$C$100,0)+1,0)))="Н/Д",INDIRECT(CONCATENATE("'2018-08 (Д)'!F",TEXT(MATCH($C61,'2018-08 (Д)'!$C$2:$C$100,0)+1,0))))),"Н/Д",((INDIRECT(CONCATENATE("'2018-09 (Д)'!F",TEXT(MATCH($C61,'2018-09 (Д)'!$C$2:$C$100,0)+1,0)))-INDIRECT(CONCATENATE("'2018-08 (Д)'!F",TEXT(MATCH($C61,'2018-08 (Д)'!$C$2:$C$100,0)+1,0))))/INDIRECT(CONCATENATE("'2018-08 (Д)'!F",TEXT(MATCH($C61,'2018-08 (Д)'!$C$2:$C$100,0)+1,0))))*100)</f>
        <v>-25.345811356722681</v>
      </c>
      <c r="W61" s="9">
        <f ca="1">IF(OR(INDIRECT(CONCATENATE("'2018-10 (Д)'!F",TEXT(MATCH($C61,'2018-10 (Д)'!$C$2:$C$100,0)+1,0)))="Н/Д",INDIRECT(CONCATENATE("'2018-09 (Д)'!F",TEXT(MATCH($C61,'2018-09 (Д)'!$C$2:$C$100,0)+1,0)))="Н/Д",AND(INDIRECT(CONCATENATE("'2018-10 (Д)'!F",TEXT(MATCH($C61,'2018-10 (Д)'!$C$2:$C$100,0)+1,0)))="Н/Д",INDIRECT(CONCATENATE("'2018-09 (Д)'!F",TEXT(MATCH($C61,'2018-09 (Д)'!$C$2:$C$100,0)+1,0))))),"Н/Д",((INDIRECT(CONCATENATE("'2018-10 (Д)'!F",TEXT(MATCH($C61,'2018-10 (Д)'!$C$2:$C$100,0)+1,0)))-INDIRECT(CONCATENATE("'2018-09 (Д)'!F",TEXT(MATCH($C61,'2018-09 (Д)'!$C$2:$C$100,0)+1,0))))/INDIRECT(CONCATENATE("'2018-09 (Д)'!F",TEXT(MATCH($C61,'2018-09 (Д)'!$C$2:$C$100,0)+1,0))))*100)</f>
        <v>-37.897662374744336</v>
      </c>
      <c r="X61" s="9">
        <f ca="1">IF(OR(INDIRECT(CONCATENATE("'2018-11 (Д)'!F",TEXT(MATCH($C61,'2018-11 (Д)'!$C$2:$C$100,0)+1,0)))="Н/Д",INDIRECT(CONCATENATE("'2018-10 (Д)'!F",TEXT(MATCH($C61,'2018-10 (Д)'!$C$2:$C$100,0)+1,0)))="Н/Д",AND(INDIRECT(CONCATENATE("'2018-11 (Д)'!F",TEXT(MATCH($C61,'2018-11 (Д)'!$C$2:$C$100,0)+1,0)))="Н/Д",INDIRECT(CONCATENATE("'2018-10 (Д)'!F",TEXT(MATCH($C61,'2018-10 (Д)'!$C$2:$C$100,0)+1,0))))),"Н/Д",((INDIRECT(CONCATENATE("'2018-11 (Д)'!F",TEXT(MATCH($C61,'2018-11 (Д)'!$C$2:$C$100,0)+1,0)))-INDIRECT(CONCATENATE("'2018-10 (Д)'!F",TEXT(MATCH($C61,'2018-10 (Д)'!$C$2:$C$100,0)+1,0))))/INDIRECT(CONCATENATE("'2018-10 (Д)'!F",TEXT(MATCH($C61,'2018-10 (Д)'!$C$2:$C$100,0)+1,0))))*100)</f>
        <v>145.97487670170338</v>
      </c>
      <c r="Y61" s="9">
        <f ca="1">IF(OR(INDIRECT(CONCATENATE("'2018-12 (Д)'!F",TEXT(MATCH($C61,'2018-12 (Д)'!$C$2:$C$100,0)+1,0)))="Н/Д",INDIRECT(CONCATENATE("'2018-11 (Д)'!F",TEXT(MATCH($C61,'2018-11 (Д)'!$C$2:$C$100,0)+1,0)))="Н/Д",AND(INDIRECT(CONCATENATE("'2018-12 (Д)'!F",TEXT(MATCH($C61,'2018-12 (Д)'!$C$2:$C$100,0)+1,0)))="Н/Д",INDIRECT(CONCATENATE("'2018-11 (Д)'!F",TEXT(MATCH($C61,'2018-11 (Д)'!$C$2:$C$100,0)+1,0))))),"Н/Д",((INDIRECT(CONCATENATE("'2018-12 (Д)'!F",TEXT(MATCH($C61,'2018-12 (Д)'!$C$2:$C$100,0)+1,0)))-INDIRECT(CONCATENATE("'2018-11 (Д)'!F",TEXT(MATCH($C61,'2018-11 (Д)'!$C$2:$C$100,0)+1,0))))/INDIRECT(CONCATENATE("'2018-11 (Д)'!F",TEXT(MATCH($C61,'2018-11 (Д)'!$C$2:$C$100,0)+1,0))))*100)</f>
        <v>-31.710149042935488</v>
      </c>
      <c r="Z61" s="9"/>
      <c r="AA61" s="9">
        <f ca="1">IF(OR(INDIRECT(CONCATENATE("'2018-03 (Д)'!G",TEXT(MATCH($C61,'2018-03 (Д)'!$C$2:$C$100,0)+1,0)))="Н/Д",INDIRECT(CONCATENATE("'2018-02 (Д)'!G",TEXT(MATCH($C61,'2018-02 (Д)'!$C$2:$C$100,0)+1,0)))="Н/Д",AND(INDIRECT(CONCATENATE("'2018-03 (Д)'!G",TEXT(MATCH($C61,'2018-03 (Д)'!$C$2:$C$100,0)+1,0)))="Н/Д",INDIRECT(CONCATENATE("'2018-02 (Д)'!G",TEXT(MATCH($C61,'2018-02 (Д)'!$C$2:$C$100,0)+1,0))))),"Н/Д",((INDIRECT(CONCATENATE("'2018-03 (Д)'!G",TEXT(MATCH($C61,'2018-03 (Д)'!$C$2:$C$100,0)+1,0)))-INDIRECT(CONCATENATE("'2018-02 (Д)'!G",TEXT(MATCH($C61,'2018-02 (Д)'!$C$2:$C$100,0)+1,0))))/INDIRECT(CONCATENATE("'2018-02 (Д)'!G",TEXT(MATCH($C61,'2018-02 (Д)'!$C$2:$C$100,0)+1,0))))*100)</f>
        <v>-17.839583293807465</v>
      </c>
      <c r="AB61" s="9">
        <f ca="1">IF(OR(INDIRECT(CONCATENATE("'2018-04 (Д)'!G",TEXT(MATCH($C61,'2018-04 (Д)'!$C$2:$C$100,0)+1,0)))="Н/Д",INDIRECT(CONCATENATE("'2018-03 (Д)'!G",TEXT(MATCH($C61,'2018-03 (Д)'!$C$2:$C$100,0)+1,0)))="Н/Д",AND(INDIRECT(CONCATENATE("'2018-04 (Д)'!G",TEXT(MATCH($C61,'2018-04 (Д)'!$C$2:$C$100,0)+1,0)))="Н/Д",INDIRECT(CONCATENATE("'2018-03 (Д)'!G",TEXT(MATCH($C61,'2018-03 (Д)'!$C$2:$C$100,0)+1,0))))),"Н/Д",((INDIRECT(CONCATENATE("'2018-04 (Д)'!G",TEXT(MATCH($C61,'2018-04 (Д)'!$C$2:$C$100,0)+1,0)))-INDIRECT(CONCATENATE("'2018-03 (Д)'!G",TEXT(MATCH($C61,'2018-03 (Д)'!$C$2:$C$100,0)+1,0))))/INDIRECT(CONCATENATE("'2018-03 (Д)'!G",TEXT(MATCH($C61,'2018-03 (Д)'!$C$2:$C$100,0)+1,0))))*100)</f>
        <v>844.97280631780234</v>
      </c>
      <c r="AC61" s="9">
        <f ca="1">IF(OR(INDIRECT(CONCATENATE("'2018-05 (Д)'!G",TEXT(MATCH($C61,'2018-05 (Д)'!$C$2:$C$100,0)+1,0)))="Н/Д",INDIRECT(CONCATENATE("'2018-04 (Д)'!G",TEXT(MATCH($C61,'2018-04 (Д)'!$C$2:$C$100,0)+1,0)))="Н/Д",AND(INDIRECT(CONCATENATE("'2018-05 (Д)'!G",TEXT(MATCH($C61,'2018-05 (Д)'!$C$2:$C$100,0)+1,0)))="Н/Д",INDIRECT(CONCATENATE("'2018-04 (Д)'!G",TEXT(MATCH($C61,'2018-04 (Д)'!$C$2:$C$100,0)+1,0))))),"Н/Д",((INDIRECT(CONCATENATE("'2018-05 (Д)'!G",TEXT(MATCH($C61,'2018-05 (Д)'!$C$2:$C$100,0)+1,0)))-INDIRECT(CONCATENATE("'2018-04 (Д)'!G",TEXT(MATCH($C61,'2018-04 (Д)'!$C$2:$C$100,0)+1,0))))/INDIRECT(CONCATENATE("'2018-04 (Д)'!G",TEXT(MATCH($C61,'2018-04 (Д)'!$C$2:$C$100,0)+1,0))))*100)</f>
        <v>-66.394189810332051</v>
      </c>
      <c r="AD61" s="9">
        <f ca="1">IF(OR(INDIRECT(CONCATENATE("'2018-06 (Д)'!G",TEXT(MATCH($C61,'2018-06 (Д)'!$C$2:$C$100,0)+1,0)))="Н/Д",INDIRECT(CONCATENATE("'2018-05 (Д)'!G",TEXT(MATCH($C61,'2018-05 (Д)'!$C$2:$C$100,0)+1,0)))="Н/Д",AND(INDIRECT(CONCATENATE("'2018-06 (Д)'!G",TEXT(MATCH($C61,'2018-06 (Д)'!$C$2:$C$100,0)+1,0)))="Н/Д",INDIRECT(CONCATENATE("'2018-05 (Д)'!G",TEXT(MATCH($C61,'2018-05 (Д)'!$C$2:$C$100,0)+1,0))))),"Н/Д",((INDIRECT(CONCATENATE("'2018-06 (Д)'!G",TEXT(MATCH($C61,'2018-06 (Д)'!$C$2:$C$100,0)+1,0)))-INDIRECT(CONCATENATE("'2018-05 (Д)'!G",TEXT(MATCH($C61,'2018-05 (Д)'!$C$2:$C$100,0)+1,0))))/INDIRECT(CONCATENATE("'2018-05 (Д)'!G",TEXT(MATCH($C61,'2018-05 (Д)'!$C$2:$C$100,0)+1,0))))*100)</f>
        <v>116.4065382713049</v>
      </c>
      <c r="AE61" s="9">
        <f ca="1">IF(OR(INDIRECT(CONCATENATE("'2018-07 (Д)'!G",TEXT(MATCH($C61,'2018-07 (Д)'!$C$2:$C$100,0)+1,0)))="Н/Д",INDIRECT(CONCATENATE("'2018-06 (Д)'!G",TEXT(MATCH($C61,'2018-06 (Д)'!$C$2:$C$100,0)+1,0)))="Н/Д",AND(INDIRECT(CONCATENATE("'2018-07 (Д)'!G",TEXT(MATCH($C61,'2018-07 (Д)'!$C$2:$C$100,0)+1,0)))="Н/Д",INDIRECT(CONCATENATE("'2018-06 (Д)'!G",TEXT(MATCH($C61,'2018-06 (Д)'!$C$2:$C$100,0)+1,0))))),"Н/Д",((INDIRECT(CONCATENATE("'2018-07 (Д)'!G",TEXT(MATCH($C61,'2018-07 (Д)'!$C$2:$C$100,0)+1,0)))-INDIRECT(CONCATENATE("'2018-06 (Д)'!G",TEXT(MATCH($C61,'2018-06 (Д)'!$C$2:$C$100,0)+1,0))))/INDIRECT(CONCATENATE("'2018-06 (Д)'!G",TEXT(MATCH($C61,'2018-06 (Д)'!$C$2:$C$100,0)+1,0))))*100)</f>
        <v>-46.825821908591571</v>
      </c>
      <c r="AF61" s="9">
        <f ca="1">IF(OR(INDIRECT(CONCATENATE("'2018-08 (Д)'!G",TEXT(MATCH($C61,'2018-08 (Д)'!$C$2:$C$100,0)+1,0)))="Н/Д",INDIRECT(CONCATENATE("'2018-07 (Д)'!G",TEXT(MATCH($C61,'2018-07 (Д)'!$C$2:$C$100,0)+1,0)))="Н/Д",AND(INDIRECT(CONCATENATE("'2018-08 (Д)'!G",TEXT(MATCH($C61,'2018-08 (Д)'!$C$2:$C$100,0)+1,0)))="Н/Д",INDIRECT(CONCATENATE("'2018-07 (Д)'!G",TEXT(MATCH($C61,'2018-07 (Д)'!$C$2:$C$100,0)+1,0))))),"Н/Д",((INDIRECT(CONCATENATE("'2018-08 (Д)'!G",TEXT(MATCH($C61,'2018-08 (Д)'!$C$2:$C$100,0)+1,0)))-INDIRECT(CONCATENATE("'2018-07 (Д)'!G",TEXT(MATCH($C61,'2018-07 (Д)'!$C$2:$C$100,0)+1,0))))/INDIRECT(CONCATENATE("'2018-07 (Д)'!G",TEXT(MATCH($C61,'2018-07 (Д)'!$C$2:$C$100,0)+1,0))))*100)</f>
        <v>37.061519200550563</v>
      </c>
      <c r="AG61" s="9">
        <f ca="1">IF(OR(INDIRECT(CONCATENATE("'2018-09 (Д)'!G",TEXT(MATCH($C61,'2018-09 (Д)'!$C$2:$C$100,0)+1,0)))="Н/Д",INDIRECT(CONCATENATE("'2018-08 (Д)'!G",TEXT(MATCH($C61,'2018-08 (Д)'!$C$2:$C$100,0)+1,0)))="Н/Д",AND(INDIRECT(CONCATENATE("'2018-09 (Д)'!G",TEXT(MATCH($C61,'2018-09 (Д)'!$C$2:$C$100,0)+1,0)))="Н/Д",INDIRECT(CONCATENATE("'2018-08 (Д)'!G",TEXT(MATCH($C61,'2018-08 (Д)'!$C$2:$C$100,0)+1,0))))),"Н/Д",((INDIRECT(CONCATENATE("'2018-09 (Д)'!G",TEXT(MATCH($C61,'2018-09 (Д)'!$C$2:$C$100,0)+1,0)))-INDIRECT(CONCATENATE("'2018-08 (Д)'!G",TEXT(MATCH($C61,'2018-08 (Д)'!$C$2:$C$100,0)+1,0))))/INDIRECT(CONCATENATE("'2018-08 (Д)'!G",TEXT(MATCH($C61,'2018-08 (Д)'!$C$2:$C$100,0)+1,0))))*100)</f>
        <v>-20.466073142236045</v>
      </c>
      <c r="AH61" s="9">
        <f ca="1">IF(OR(INDIRECT(CONCATENATE("'2018-10 (Д)'!G",TEXT(MATCH($C61,'2018-10 (Д)'!$C$2:$C$100,0)+1,0)))="Н/Д",INDIRECT(CONCATENATE("'2018-09 (Д)'!G",TEXT(MATCH($C61,'2018-09 (Д)'!$C$2:$C$100,0)+1,0)))="Н/Д",AND(INDIRECT(CONCATENATE("'2018-10 (Д)'!G",TEXT(MATCH($C61,'2018-10 (Д)'!$C$2:$C$100,0)+1,0)))="Н/Д",INDIRECT(CONCATENATE("'2018-09 (Д)'!G",TEXT(MATCH($C61,'2018-09 (Д)'!$C$2:$C$100,0)+1,0))))),"Н/Д",((INDIRECT(CONCATENATE("'2018-10 (Д)'!G",TEXT(MATCH($C61,'2018-10 (Д)'!$C$2:$C$100,0)+1,0)))-INDIRECT(CONCATENATE("'2018-09 (Д)'!G",TEXT(MATCH($C61,'2018-09 (Д)'!$C$2:$C$100,0)+1,0))))/INDIRECT(CONCATENATE("'2018-09 (Д)'!G",TEXT(MATCH($C61,'2018-09 (Д)'!$C$2:$C$100,0)+1,0))))*100)</f>
        <v>-69.0531385332024</v>
      </c>
      <c r="AI61" s="9">
        <f ca="1">IF(OR(INDIRECT(CONCATENATE("'2018-11 (Д)'!G",TEXT(MATCH($C61,'2018-11 (Д)'!$C$2:$C$100,0)+1,0)))="Н/Д",INDIRECT(CONCATENATE("'2018-10 (Д)'!G",TEXT(MATCH($C61,'2018-10 (Д)'!$C$2:$C$100,0)+1,0)))="Н/Д",AND(INDIRECT(CONCATENATE("'2018-11 (Д)'!G",TEXT(MATCH($C61,'2018-11 (Д)'!$C$2:$C$100,0)+1,0)))="Н/Д",INDIRECT(CONCATENATE("'2018-10 (Д)'!G",TEXT(MATCH($C61,'2018-10 (Д)'!$C$2:$C$100,0)+1,0))))),"Н/Д",((INDIRECT(CONCATENATE("'2018-11 (Д)'!G",TEXT(MATCH($C61,'2018-11 (Д)'!$C$2:$C$100,0)+1,0)))-INDIRECT(CONCATENATE("'2018-10 (Д)'!G",TEXT(MATCH($C61,'2018-10 (Д)'!$C$2:$C$100,0)+1,0))))/INDIRECT(CONCATENATE("'2018-10 (Д)'!G",TEXT(MATCH($C61,'2018-10 (Д)'!$C$2:$C$100,0)+1,0))))*100)</f>
        <v>511.84255637078292</v>
      </c>
      <c r="AJ61" s="9">
        <f ca="1">IF(OR(INDIRECT(CONCATENATE("'2018-12 (Д)'!G",TEXT(MATCH($C61,'2018-12 (Д)'!$C$2:$C$100,0)+1,0)))="Н/Д",INDIRECT(CONCATENATE("'2018-11 (Д)'!G",TEXT(MATCH($C61,'2018-11 (Д)'!$C$2:$C$100,0)+1,0)))="Н/Д",AND(INDIRECT(CONCATENATE("'2018-12 (Д)'!G",TEXT(MATCH($C61,'2018-12 (Д)'!$C$2:$C$100,0)+1,0)))="Н/Д",INDIRECT(CONCATENATE("'2018-11 (Д)'!G",TEXT(MATCH($C61,'2018-11 (Д)'!$C$2:$C$100,0)+1,0))))),"Н/Д",((INDIRECT(CONCATENATE("'2018-12 (Д)'!G",TEXT(MATCH($C61,'2018-12 (Д)'!$C$2:$C$100,0)+1,0)))-INDIRECT(CONCATENATE("'2018-11 (Д)'!G",TEXT(MATCH($C61,'2018-11 (Д)'!$C$2:$C$100,0)+1,0))))/INDIRECT(CONCATENATE("'2018-11 (Д)'!G",TEXT(MATCH($C61,'2018-11 (Д)'!$C$2:$C$100,0)+1,0))))*100)</f>
        <v>-52.005014619419164</v>
      </c>
      <c r="AK61" s="9"/>
      <c r="AL61" s="9">
        <f ca="1">IF(OR(INDIRECT(CONCATENATE("'2018-03 (Д)'!H",TEXT(MATCH($C61,'2018-03 (Д)'!$C$2:$C$100,0)+1,0)))="Н/Д",INDIRECT(CONCATENATE("'2018-02 (Д)'!H",TEXT(MATCH($C61,'2018-02 (Д)'!$C$2:$C$100,0)+1,0)))="Н/Д",AND(INDIRECT(CONCATENATE("'2018-03 (Д)'!H",TEXT(MATCH($C61,'2018-03 (Д)'!$C$2:$C$100,0)+1,0)))="Н/Д",INDIRECT(CONCATENATE("'2018-02 (Д)'!H",TEXT(MATCH($C61,'2018-02 (Д)'!$C$2:$C$100,0)+1,0))))),"Н/Д",((INDIRECT(CONCATENATE("'2018-03 (Д)'!H",TEXT(MATCH($C61,'2018-03 (Д)'!$C$2:$C$100,0)+1,0)))-INDIRECT(CONCATENATE("'2018-02 (Д)'!H",TEXT(MATCH($C61,'2018-02 (Д)'!$C$2:$C$100,0)+1,0))))/INDIRECT(CONCATENATE("'2018-02 (Д)'!H",TEXT(MATCH($C61,'2018-02 (Д)'!$C$2:$C$100,0)+1,0))))*100)</f>
        <v>0.81418976477588678</v>
      </c>
      <c r="AM61" s="9">
        <f ca="1">IF(OR(INDIRECT(CONCATENATE("'2018-04 (Д)'!H",TEXT(MATCH($C61,'2018-04 (Д)'!$C$2:$C$100,0)+1,0)))="Н/Д",INDIRECT(CONCATENATE("'2018-03 (Д)'!H",TEXT(MATCH($C61,'2018-03 (Д)'!$C$2:$C$100,0)+1,0)))="Н/Д",AND(INDIRECT(CONCATENATE("'2018-04 (Д)'!H",TEXT(MATCH($C61,'2018-04 (Д)'!$C$2:$C$100,0)+1,0)))="Н/Д",INDIRECT(CONCATENATE("'2018-03 (Д)'!H",TEXT(MATCH($C61,'2018-03 (Д)'!$C$2:$C$100,0)+1,0))))),"Н/Д",((INDIRECT(CONCATENATE("'2018-04 (Д)'!H",TEXT(MATCH($C61,'2018-04 (Д)'!$C$2:$C$100,0)+1,0)))-INDIRECT(CONCATENATE("'2018-03 (Д)'!H",TEXT(MATCH($C61,'2018-03 (Д)'!$C$2:$C$100,0)+1,0))))/INDIRECT(CONCATENATE("'2018-03 (Д)'!H",TEXT(MATCH($C61,'2018-03 (Д)'!$C$2:$C$100,0)+1,0))))*100)</f>
        <v>-4.5654803742856451</v>
      </c>
      <c r="AN61" s="9">
        <f ca="1">IF(OR(INDIRECT(CONCATENATE("'2018-05 (Д)'!H",TEXT(MATCH($C61,'2018-05 (Д)'!$C$2:$C$100,0)+1,0)))="Н/Д",INDIRECT(CONCATENATE("'2018-04 (Д)'!H",TEXT(MATCH($C61,'2018-04 (Д)'!$C$2:$C$100,0)+1,0)))="Н/Д",AND(INDIRECT(CONCATENATE("'2018-05 (Д)'!H",TEXT(MATCH($C61,'2018-05 (Д)'!$C$2:$C$100,0)+1,0)))="Н/Д",INDIRECT(CONCATENATE("'2018-04 (Д)'!H",TEXT(MATCH($C61,'2018-04 (Д)'!$C$2:$C$100,0)+1,0))))),"Н/Д",((INDIRECT(CONCATENATE("'2018-05 (Д)'!H",TEXT(MATCH($C61,'2018-05 (Д)'!$C$2:$C$100,0)+1,0)))-INDIRECT(CONCATENATE("'2018-04 (Д)'!H",TEXT(MATCH($C61,'2018-04 (Д)'!$C$2:$C$100,0)+1,0))))/INDIRECT(CONCATENATE("'2018-04 (Д)'!H",TEXT(MATCH($C61,'2018-04 (Д)'!$C$2:$C$100,0)+1,0))))*100)</f>
        <v>1.3650771393974692</v>
      </c>
      <c r="AO61" s="9">
        <f ca="1">IF(OR(INDIRECT(CONCATENATE("'2018-06 (Д)'!H",TEXT(MATCH($C61,'2018-06 (Д)'!$C$2:$C$100,0)+1,0)))="Н/Д",INDIRECT(CONCATENATE("'2018-05 (Д)'!H",TEXT(MATCH($C61,'2018-05 (Д)'!$C$2:$C$100,0)+1,0)))="Н/Д",AND(INDIRECT(CONCATENATE("'2018-06 (Д)'!H",TEXT(MATCH($C61,'2018-06 (Д)'!$C$2:$C$100,0)+1,0)))="Н/Д",INDIRECT(CONCATENATE("'2018-05 (Д)'!H",TEXT(MATCH($C61,'2018-05 (Д)'!$C$2:$C$100,0)+1,0))))),"Н/Д",((INDIRECT(CONCATENATE("'2018-06 (Д)'!H",TEXT(MATCH($C61,'2018-06 (Д)'!$C$2:$C$100,0)+1,0)))-INDIRECT(CONCATENATE("'2018-05 (Д)'!H",TEXT(MATCH($C61,'2018-05 (Д)'!$C$2:$C$100,0)+1,0))))/INDIRECT(CONCATENATE("'2018-05 (Д)'!H",TEXT(MATCH($C61,'2018-05 (Д)'!$C$2:$C$100,0)+1,0))))*100)</f>
        <v>4.9512329662257324</v>
      </c>
      <c r="AP61" s="9">
        <f ca="1">IF(OR(INDIRECT(CONCATENATE("'2018-07 (Д)'!H",TEXT(MATCH($C61,'2018-07 (Д)'!$C$2:$C$100,0)+1,0)))="Н/Д",INDIRECT(CONCATENATE("'2018-06 (Д)'!H",TEXT(MATCH($C61,'2018-06 (Д)'!$C$2:$C$100,0)+1,0)))="Н/Д",AND(INDIRECT(CONCATENATE("'2018-07 (Д)'!H",TEXT(MATCH($C61,'2018-07 (Д)'!$C$2:$C$100,0)+1,0)))="Н/Д",INDIRECT(CONCATENATE("'2018-06 (Д)'!H",TEXT(MATCH($C61,'2018-06 (Д)'!$C$2:$C$100,0)+1,0))))),"Н/Д",((INDIRECT(CONCATENATE("'2018-07 (Д)'!H",TEXT(MATCH($C61,'2018-07 (Д)'!$C$2:$C$100,0)+1,0)))-INDIRECT(CONCATENATE("'2018-06 (Д)'!H",TEXT(MATCH($C61,'2018-06 (Д)'!$C$2:$C$100,0)+1,0))))/INDIRECT(CONCATENATE("'2018-06 (Д)'!H",TEXT(MATCH($C61,'2018-06 (Д)'!$C$2:$C$100,0)+1,0))))*100)</f>
        <v>15.833819439512423</v>
      </c>
      <c r="AQ61" s="9">
        <f ca="1">IF(OR(INDIRECT(CONCATENATE("'2018-08 (Д)'!H",TEXT(MATCH($C61,'2018-08 (Д)'!$C$2:$C$100,0)+1,0)))="Н/Д",INDIRECT(CONCATENATE("'2018-07 (Д)'!H",TEXT(MATCH($C61,'2018-07 (Д)'!$C$2:$C$100,0)+1,0)))="Н/Д",AND(INDIRECT(CONCATENATE("'2018-08 (Д)'!H",TEXT(MATCH($C61,'2018-08 (Д)'!$C$2:$C$100,0)+1,0)))="Н/Д",INDIRECT(CONCATENATE("'2018-07 (Д)'!H",TEXT(MATCH($C61,'2018-07 (Д)'!$C$2:$C$100,0)+1,0))))),"Н/Д",((INDIRECT(CONCATENATE("'2018-08 (Д)'!H",TEXT(MATCH($C61,'2018-08 (Д)'!$C$2:$C$100,0)+1,0)))-INDIRECT(CONCATENATE("'2018-07 (Д)'!H",TEXT(MATCH($C61,'2018-07 (Д)'!$C$2:$C$100,0)+1,0))))/INDIRECT(CONCATENATE("'2018-07 (Д)'!H",TEXT(MATCH($C61,'2018-07 (Д)'!$C$2:$C$100,0)+1,0))))*100)</f>
        <v>32.611855817950158</v>
      </c>
      <c r="AR61" s="9">
        <f ca="1">IF(OR(INDIRECT(CONCATENATE("'2018-09 (Д)'!H",TEXT(MATCH($C61,'2018-09 (Д)'!$C$2:$C$100,0)+1,0)))="Н/Д",INDIRECT(CONCATENATE("'2018-08 (Д)'!H",TEXT(MATCH($C61,'2018-08 (Д)'!$C$2:$C$100,0)+1,0)))="Н/Д",AND(INDIRECT(CONCATENATE("'2018-09 (Д)'!H",TEXT(MATCH($C61,'2018-09 (Д)'!$C$2:$C$100,0)+1,0)))="Н/Д",INDIRECT(CONCATENATE("'2018-08 (Д)'!H",TEXT(MATCH($C61,'2018-08 (Д)'!$C$2:$C$100,0)+1,0))))),"Н/Д",((INDIRECT(CONCATENATE("'2018-09 (Д)'!H",TEXT(MATCH($C61,'2018-09 (Д)'!$C$2:$C$100,0)+1,0)))-INDIRECT(CONCATENATE("'2018-08 (Д)'!H",TEXT(MATCH($C61,'2018-08 (Д)'!$C$2:$C$100,0)+1,0))))/INDIRECT(CONCATENATE("'2018-08 (Д)'!H",TEXT(MATCH($C61,'2018-08 (Д)'!$C$2:$C$100,0)+1,0))))*100)</f>
        <v>-41.717880461840586</v>
      </c>
      <c r="AS61" s="9">
        <f ca="1">IF(OR(INDIRECT(CONCATENATE("'2018-10 (Д)'!H",TEXT(MATCH($C61,'2018-10 (Д)'!$C$2:$C$100,0)+1,0)))="Н/Д",INDIRECT(CONCATENATE("'2018-09 (Д)'!H",TEXT(MATCH($C61,'2018-09 (Д)'!$C$2:$C$100,0)+1,0)))="Н/Д",AND(INDIRECT(CONCATENATE("'2018-10 (Д)'!H",TEXT(MATCH($C61,'2018-10 (Д)'!$C$2:$C$100,0)+1,0)))="Н/Д",INDIRECT(CONCATENATE("'2018-09 (Д)'!H",TEXT(MATCH($C61,'2018-09 (Д)'!$C$2:$C$100,0)+1,0))))),"Н/Д",((INDIRECT(CONCATENATE("'2018-10 (Д)'!H",TEXT(MATCH($C61,'2018-10 (Д)'!$C$2:$C$100,0)+1,0)))-INDIRECT(CONCATENATE("'2018-09 (Д)'!H",TEXT(MATCH($C61,'2018-09 (Д)'!$C$2:$C$100,0)+1,0))))/INDIRECT(CONCATENATE("'2018-09 (Д)'!H",TEXT(MATCH($C61,'2018-09 (Д)'!$C$2:$C$100,0)+1,0))))*100)</f>
        <v>1.5139020886672294</v>
      </c>
      <c r="AT61" s="9">
        <f ca="1">IF(OR(INDIRECT(CONCATENATE("'2018-11 (Д)'!H",TEXT(MATCH($C61,'2018-11 (Д)'!$C$2:$C$100,0)+1,0)))="Н/Д",INDIRECT(CONCATENATE("'2018-10 (Д)'!H",TEXT(MATCH($C61,'2018-10 (Д)'!$C$2:$C$100,0)+1,0)))="Н/Д",AND(INDIRECT(CONCATENATE("'2018-11 (Д)'!H",TEXT(MATCH($C61,'2018-11 (Д)'!$C$2:$C$100,0)+1,0)))="Н/Д",INDIRECT(CONCATENATE("'2018-10 (Д)'!H",TEXT(MATCH($C61,'2018-10 (Д)'!$C$2:$C$100,0)+1,0))))),"Н/Д",((INDIRECT(CONCATENATE("'2018-11 (Д)'!H",TEXT(MATCH($C61,'2018-11 (Д)'!$C$2:$C$100,0)+1,0)))-INDIRECT(CONCATENATE("'2018-10 (Д)'!H",TEXT(MATCH($C61,'2018-10 (Д)'!$C$2:$C$100,0)+1,0))))/INDIRECT(CONCATENATE("'2018-10 (Д)'!H",TEXT(MATCH($C61,'2018-10 (Д)'!$C$2:$C$100,0)+1,0))))*100)</f>
        <v>53.609624193791291</v>
      </c>
      <c r="AU61" s="9">
        <f ca="1">IF(OR(INDIRECT(CONCATENATE("'2018-12 (Д)'!H",TEXT(MATCH($C61,'2018-12 (Д)'!$C$2:$C$100,0)+1,0)))="Н/Д",INDIRECT(CONCATENATE("'2018-11 (Д)'!H",TEXT(MATCH($C61,'2018-11 (Д)'!$C$2:$C$100,0)+1,0)))="Н/Д",AND(INDIRECT(CONCATENATE("'2018-12 (Д)'!H",TEXT(MATCH($C61,'2018-12 (Д)'!$C$2:$C$100,0)+1,0)))="Н/Д",INDIRECT(CONCATENATE("'2018-11 (Д)'!H",TEXT(MATCH($C61,'2018-11 (Д)'!$C$2:$C$100,0)+1,0))))),"Н/Д",((INDIRECT(CONCATENATE("'2018-12 (Д)'!H",TEXT(MATCH($C61,'2018-12 (Д)'!$C$2:$C$100,0)+1,0)))-INDIRECT(CONCATENATE("'2018-11 (Д)'!H",TEXT(MATCH($C61,'2018-11 (Д)'!$C$2:$C$100,0)+1,0))))/INDIRECT(CONCATENATE("'2018-11 (Д)'!H",TEXT(MATCH($C61,'2018-11 (Д)'!$C$2:$C$100,0)+1,0))))*100)</f>
        <v>-23.454999045911787</v>
      </c>
      <c r="AV61" s="9"/>
      <c r="AW61" s="9">
        <f ca="1">IF(OR(INDIRECT(CONCATENATE("'2018-03 (Д)'!I",TEXT(MATCH($C61,'2018-03 (Д)'!$C$2:$C$100,0)+1,0)))="Н/Д",INDIRECT(CONCATENATE("'2018-02 (Д)'!I",TEXT(MATCH($C61,'2018-02 (Д)'!$C$2:$C$100,0)+1,0)))="Н/Д",AND(INDIRECT(CONCATENATE("'2018-03 (Д)'!I",TEXT(MATCH($C61,'2018-03 (Д)'!$C$2:$C$100,0)+1,0)))="Н/Д",INDIRECT(CONCATENATE("'2018-02 (Д)'!I",TEXT(MATCH($C61,'2018-02 (Д)'!$C$2:$C$100,0)+1,0))))),"Н/Д",((INDIRECT(CONCATENATE("'2018-03 (Д)'!I",TEXT(MATCH($C61,'2018-03 (Д)'!$C$2:$C$100,0)+1,0)))-INDIRECT(CONCATENATE("'2018-02 (Д)'!I",TEXT(MATCH($C61,'2018-02 (Д)'!$C$2:$C$100,0)+1,0))))/INDIRECT(CONCATENATE("'2018-02 (Д)'!I",TEXT(MATCH($C61,'2018-02 (Д)'!$C$2:$C$100,0)+1,0))))*100)</f>
        <v>-61.687669784259114</v>
      </c>
      <c r="AX61" s="9">
        <f ca="1">IF(OR(INDIRECT(CONCATENATE("'2018-04 (Д)'!I",TEXT(MATCH($C61,'2018-04 (Д)'!$C$2:$C$100,0)+1,0)))="Н/Д",INDIRECT(CONCATENATE("'2018-03 (Д)'!I",TEXT(MATCH($C61,'2018-03 (Д)'!$C$2:$C$100,0)+1,0)))="Н/Д",AND(INDIRECT(CONCATENATE("'2018-04 (Д)'!I",TEXT(MATCH($C61,'2018-04 (Д)'!$C$2:$C$100,0)+1,0)))="Н/Д",INDIRECT(CONCATENATE("'2018-03 (Д)'!I",TEXT(MATCH($C61,'2018-03 (Д)'!$C$2:$C$100,0)+1,0))))),"Н/Д",((INDIRECT(CONCATENATE("'2018-04 (Д)'!I",TEXT(MATCH($C61,'2018-04 (Д)'!$C$2:$C$100,0)+1,0)))-INDIRECT(CONCATENATE("'2018-03 (Д)'!I",TEXT(MATCH($C61,'2018-03 (Д)'!$C$2:$C$100,0)+1,0))))/INDIRECT(CONCATENATE("'2018-03 (Д)'!I",TEXT(MATCH($C61,'2018-03 (Д)'!$C$2:$C$100,0)+1,0))))*100)</f>
        <v>224.67364379199273</v>
      </c>
      <c r="AY61" s="9">
        <f ca="1">IF(OR(INDIRECT(CONCATENATE("'2018-05 (Д)'!I",TEXT(MATCH($C61,'2018-05 (Д)'!$C$2:$C$100,0)+1,0)))="Н/Д",INDIRECT(CONCATENATE("'2018-04 (Д)'!I",TEXT(MATCH($C61,'2018-04 (Д)'!$C$2:$C$100,0)+1,0)))="Н/Д",AND(INDIRECT(CONCATENATE("'2018-05 (Д)'!I",TEXT(MATCH($C61,'2018-05 (Д)'!$C$2:$C$100,0)+1,0)))="Н/Д",INDIRECT(CONCATENATE("'2018-04 (Д)'!I",TEXT(MATCH($C61,'2018-04 (Д)'!$C$2:$C$100,0)+1,0))))),"Н/Д",((INDIRECT(CONCATENATE("'2018-05 (Д)'!I",TEXT(MATCH($C61,'2018-05 (Д)'!$C$2:$C$100,0)+1,0)))-INDIRECT(CONCATENATE("'2018-04 (Д)'!I",TEXT(MATCH($C61,'2018-04 (Д)'!$C$2:$C$100,0)+1,0))))/INDIRECT(CONCATENATE("'2018-04 (Д)'!I",TEXT(MATCH($C61,'2018-04 (Д)'!$C$2:$C$100,0)+1,0))))*100)</f>
        <v>-30.012010471569027</v>
      </c>
      <c r="AZ61" s="9">
        <f ca="1">IF(OR(INDIRECT(CONCATENATE("'2018-06 (Д)'!I",TEXT(MATCH($C61,'2018-06 (Д)'!$C$2:$C$100,0)+1,0)))="Н/Д",INDIRECT(CONCATENATE("'2018-05 (Д)'!I",TEXT(MATCH($C61,'2018-05 (Д)'!$C$2:$C$100,0)+1,0)))="Н/Д",AND(INDIRECT(CONCATENATE("'2018-06 (Д)'!I",TEXT(MATCH($C61,'2018-06 (Д)'!$C$2:$C$100,0)+1,0)))="Н/Д",INDIRECT(CONCATENATE("'2018-05 (Д)'!I",TEXT(MATCH($C61,'2018-05 (Д)'!$C$2:$C$100,0)+1,0))))),"Н/Д",((INDIRECT(CONCATENATE("'2018-06 (Д)'!I",TEXT(MATCH($C61,'2018-06 (Д)'!$C$2:$C$100,0)+1,0)))-INDIRECT(CONCATENATE("'2018-05 (Д)'!I",TEXT(MATCH($C61,'2018-05 (Д)'!$C$2:$C$100,0)+1,0))))/INDIRECT(CONCATENATE("'2018-05 (Д)'!I",TEXT(MATCH($C61,'2018-05 (Д)'!$C$2:$C$100,0)+1,0))))*100)</f>
        <v>6.8502555929015205</v>
      </c>
      <c r="BA61" s="9">
        <f ca="1">IF(OR(INDIRECT(CONCATENATE("'2018-07 (Д)'!I",TEXT(MATCH($C61,'2018-07 (Д)'!$C$2:$C$100,0)+1,0)))="Н/Д",INDIRECT(CONCATENATE("'2018-06 (Д)'!I",TEXT(MATCH($C61,'2018-06 (Д)'!$C$2:$C$100,0)+1,0)))="Н/Д",AND(INDIRECT(CONCATENATE("'2018-07 (Д)'!I",TEXT(MATCH($C61,'2018-07 (Д)'!$C$2:$C$100,0)+1,0)))="Н/Д",INDIRECT(CONCATENATE("'2018-06 (Д)'!I",TEXT(MATCH($C61,'2018-06 (Д)'!$C$2:$C$100,0)+1,0))))),"Н/Д",((INDIRECT(CONCATENATE("'2018-07 (Д)'!I",TEXT(MATCH($C61,'2018-07 (Д)'!$C$2:$C$100,0)+1,0)))-INDIRECT(CONCATENATE("'2018-06 (Д)'!I",TEXT(MATCH($C61,'2018-06 (Д)'!$C$2:$C$100,0)+1,0))))/INDIRECT(CONCATENATE("'2018-06 (Д)'!I",TEXT(MATCH($C61,'2018-06 (Д)'!$C$2:$C$100,0)+1,0))))*100)</f>
        <v>-5.0476577929255004</v>
      </c>
      <c r="BB61" s="9">
        <f ca="1">IF(OR(INDIRECT(CONCATENATE("'2018-08 (Д)'!I",TEXT(MATCH($C61,'2018-08 (Д)'!$C$2:$C$100,0)+1,0)))="Н/Д",INDIRECT(CONCATENATE("'2018-07 (Д)'!I",TEXT(MATCH($C61,'2018-07 (Д)'!$C$2:$C$100,0)+1,0)))="Н/Д",AND(INDIRECT(CONCATENATE("'2018-08 (Д)'!I",TEXT(MATCH($C61,'2018-08 (Д)'!$C$2:$C$100,0)+1,0)))="Н/Д",INDIRECT(CONCATENATE("'2018-07 (Д)'!I",TEXT(MATCH($C61,'2018-07 (Д)'!$C$2:$C$100,0)+1,0))))),"Н/Д",((INDIRECT(CONCATENATE("'2018-08 (Д)'!I",TEXT(MATCH($C61,'2018-08 (Д)'!$C$2:$C$100,0)+1,0)))-INDIRECT(CONCATENATE("'2018-07 (Д)'!I",TEXT(MATCH($C61,'2018-07 (Д)'!$C$2:$C$100,0)+1,0))))/INDIRECT(CONCATENATE("'2018-07 (Д)'!I",TEXT(MATCH($C61,'2018-07 (Д)'!$C$2:$C$100,0)+1,0))))*100)</f>
        <v>22.222721509220335</v>
      </c>
      <c r="BC61" s="9">
        <f ca="1">IF(OR(INDIRECT(CONCATENATE("'2018-09 (Д)'!I",TEXT(MATCH($C61,'2018-09 (Д)'!$C$2:$C$100,0)+1,0)))="Н/Д",INDIRECT(CONCATENATE("'2018-08 (Д)'!I",TEXT(MATCH($C61,'2018-08 (Д)'!$C$2:$C$100,0)+1,0)))="Н/Д",AND(INDIRECT(CONCATENATE("'2018-09 (Д)'!I",TEXT(MATCH($C61,'2018-09 (Д)'!$C$2:$C$100,0)+1,0)))="Н/Д",INDIRECT(CONCATENATE("'2018-08 (Д)'!I",TEXT(MATCH($C61,'2018-08 (Д)'!$C$2:$C$100,0)+1,0))))),"Н/Д",((INDIRECT(CONCATENATE("'2018-09 (Д)'!I",TEXT(MATCH($C61,'2018-09 (Д)'!$C$2:$C$100,0)+1,0)))-INDIRECT(CONCATENATE("'2018-08 (Д)'!I",TEXT(MATCH($C61,'2018-08 (Д)'!$C$2:$C$100,0)+1,0))))/INDIRECT(CONCATENATE("'2018-08 (Д)'!I",TEXT(MATCH($C61,'2018-08 (Д)'!$C$2:$C$100,0)+1,0))))*100)</f>
        <v>-7.4533568505432521</v>
      </c>
      <c r="BD61" s="9">
        <f ca="1">IF(OR(INDIRECT(CONCATENATE("'2018-10 (Д)'!I",TEXT(MATCH($C61,'2018-10 (Д)'!$C$2:$C$100,0)+1,0)))="Н/Д",INDIRECT(CONCATENATE("'2018-09 (Д)'!I",TEXT(MATCH($C61,'2018-09 (Д)'!$C$2:$C$100,0)+1,0)))="Н/Д",AND(INDIRECT(CONCATENATE("'2018-10 (Д)'!I",TEXT(MATCH($C61,'2018-10 (Д)'!$C$2:$C$100,0)+1,0)))="Н/Д",INDIRECT(CONCATENATE("'2018-09 (Д)'!I",TEXT(MATCH($C61,'2018-09 (Д)'!$C$2:$C$100,0)+1,0))))),"Н/Д",((INDIRECT(CONCATENATE("'2018-10 (Д)'!I",TEXT(MATCH($C61,'2018-10 (Д)'!$C$2:$C$100,0)+1,0)))-INDIRECT(CONCATENATE("'2018-09 (Д)'!I",TEXT(MATCH($C61,'2018-09 (Д)'!$C$2:$C$100,0)+1,0))))/INDIRECT(CONCATENATE("'2018-09 (Д)'!I",TEXT(MATCH($C61,'2018-09 (Д)'!$C$2:$C$100,0)+1,0))))*100)</f>
        <v>11.19189925138517</v>
      </c>
      <c r="BE61" s="9">
        <f ca="1">IF(OR(INDIRECT(CONCATENATE("'2018-11 (Д)'!I",TEXT(MATCH($C61,'2018-11 (Д)'!$C$2:$C$100,0)+1,0)))="Н/Д",INDIRECT(CONCATENATE("'2018-10 (Д)'!I",TEXT(MATCH($C61,'2018-10 (Д)'!$C$2:$C$100,0)+1,0)))="Н/Д",AND(INDIRECT(CONCATENATE("'2018-11 (Д)'!I",TEXT(MATCH($C61,'2018-11 (Д)'!$C$2:$C$100,0)+1,0)))="Н/Д",INDIRECT(CONCATENATE("'2018-10 (Д)'!I",TEXT(MATCH($C61,'2018-10 (Д)'!$C$2:$C$100,0)+1,0))))),"Н/Д",((INDIRECT(CONCATENATE("'2018-11 (Д)'!I",TEXT(MATCH($C61,'2018-11 (Д)'!$C$2:$C$100,0)+1,0)))-INDIRECT(CONCATENATE("'2018-10 (Д)'!I",TEXT(MATCH($C61,'2018-10 (Д)'!$C$2:$C$100,0)+1,0))))/INDIRECT(CONCATENATE("'2018-10 (Д)'!I",TEXT(MATCH($C61,'2018-10 (Д)'!$C$2:$C$100,0)+1,0))))*100)</f>
        <v>-6.1232886033050109</v>
      </c>
      <c r="BF61" s="9">
        <f ca="1">IF(OR(INDIRECT(CONCATENATE("'2018-12 (Д)'!I",TEXT(MATCH($C61,'2018-12 (Д)'!$C$2:$C$100,0)+1,0)))="Н/Д",INDIRECT(CONCATENATE("'2018-11 (Д)'!I",TEXT(MATCH($C61,'2018-11 (Д)'!$C$2:$C$100,0)+1,0)))="Н/Д",AND(INDIRECT(CONCATENATE("'2018-12 (Д)'!I",TEXT(MATCH($C61,'2018-12 (Д)'!$C$2:$C$100,0)+1,0)))="Н/Д",INDIRECT(CONCATENATE("'2018-11 (Д)'!I",TEXT(MATCH($C61,'2018-11 (Д)'!$C$2:$C$100,0)+1,0))))),"Н/Д",((INDIRECT(CONCATENATE("'2018-12 (Д)'!I",TEXT(MATCH($C61,'2018-12 (Д)'!$C$2:$C$100,0)+1,0)))-INDIRECT(CONCATENATE("'2018-11 (Д)'!I",TEXT(MATCH($C61,'2018-11 (Д)'!$C$2:$C$100,0)+1,0))))/INDIRECT(CONCATENATE("'2018-11 (Д)'!I",TEXT(MATCH($C61,'2018-11 (Д)'!$C$2:$C$100,0)+1,0))))*100)</f>
        <v>4.8940010185145706</v>
      </c>
      <c r="BG61" s="9"/>
      <c r="BH61" s="9" t="str">
        <f ca="1">IF(OR(INDIRECT(CONCATENATE("'2018-03 (Д)'!J",TEXT(MATCH($C61,'2018-03 (Д)'!$C$2:$C$100,0)+1,0)))="Н/Д",INDIRECT(CONCATENATE("'2018-02 (Д)'!J",TEXT(MATCH($C61,'2018-02 (Д)'!$C$2:$C$100,0)+1,0)))="Н/Д",AND(INDIRECT(CONCATENATE("'2018-03 (Д)'!J",TEXT(MATCH($C61,'2018-03 (Д)'!$C$2:$C$100,0)+1,0)))="Н/Д",INDIRECT(CONCATENATE("'2018-02 (Д)'!J",TEXT(MATCH($C61,'2018-02 (Д)'!$C$2:$C$100,0)+1,0))))),"Н/Д",((INDIRECT(CONCATENATE("'2018-03 (Д)'!J",TEXT(MATCH($C61,'2018-03 (Д)'!$C$2:$C$100,0)+1,0)))-INDIRECT(CONCATENATE("'2018-02 (Д)'!J",TEXT(MATCH($C61,'2018-02 (Д)'!$C$2:$C$100,0)+1,0))))/INDIRECT(CONCATENATE("'2018-02 (Д)'!J",TEXT(MATCH($C61,'2018-02 (Д)'!$C$2:$C$100,0)+1,0))))*100)</f>
        <v>Н/Д</v>
      </c>
      <c r="BI61" s="9" t="str">
        <f ca="1">IF(OR(INDIRECT(CONCATENATE("'2018-04 (Д)'!J",TEXT(MATCH($C61,'2018-04 (Д)'!$C$2:$C$100,0)+1,0)))="Н/Д",INDIRECT(CONCATENATE("'2018-03 (Д)'!J",TEXT(MATCH($C61,'2018-03 (Д)'!$C$2:$C$100,0)+1,0)))="Н/Д",AND(INDIRECT(CONCATENATE("'2018-04 (Д)'!J",TEXT(MATCH($C61,'2018-04 (Д)'!$C$2:$C$100,0)+1,0)))="Н/Д",INDIRECT(CONCATENATE("'2018-03 (Д)'!J",TEXT(MATCH($C61,'2018-03 (Д)'!$C$2:$C$100,0)+1,0))))),"Н/Д",((INDIRECT(CONCATENATE("'2018-04 (Д)'!J",TEXT(MATCH($C61,'2018-04 (Д)'!$C$2:$C$100,0)+1,0)))-INDIRECT(CONCATENATE("'2018-03 (Д)'!J",TEXT(MATCH($C61,'2018-03 (Д)'!$C$2:$C$100,0)+1,0))))/INDIRECT(CONCATENATE("'2018-03 (Д)'!J",TEXT(MATCH($C61,'2018-03 (Д)'!$C$2:$C$100,0)+1,0))))*100)</f>
        <v>Н/Д</v>
      </c>
      <c r="BJ61" s="9" t="str">
        <f ca="1">IF(OR(INDIRECT(CONCATENATE("'2018-05 (Д)'!J",TEXT(MATCH($C61,'2018-05 (Д)'!$C$2:$C$100,0)+1,0)))="Н/Д",INDIRECT(CONCATENATE("'2018-04 (Д)'!J",TEXT(MATCH($C61,'2018-04 (Д)'!$C$2:$C$100,0)+1,0)))="Н/Д",AND(INDIRECT(CONCATENATE("'2018-05 (Д)'!J",TEXT(MATCH($C61,'2018-05 (Д)'!$C$2:$C$100,0)+1,0)))="Н/Д",INDIRECT(CONCATENATE("'2018-04 (Д)'!J",TEXT(MATCH($C61,'2018-04 (Д)'!$C$2:$C$100,0)+1,0))))),"Н/Д",((INDIRECT(CONCATENATE("'2018-05 (Д)'!J",TEXT(MATCH($C61,'2018-05 (Д)'!$C$2:$C$100,0)+1,0)))-INDIRECT(CONCATENATE("'2018-04 (Д)'!J",TEXT(MATCH($C61,'2018-04 (Д)'!$C$2:$C$100,0)+1,0))))/INDIRECT(CONCATENATE("'2018-04 (Д)'!J",TEXT(MATCH($C61,'2018-04 (Д)'!$C$2:$C$100,0)+1,0))))*100)</f>
        <v>Н/Д</v>
      </c>
      <c r="BK61" s="9" t="str">
        <f ca="1">IF(OR(INDIRECT(CONCATENATE("'2018-06 (Д)'!J",TEXT(MATCH($C61,'2018-06 (Д)'!$C$2:$C$100,0)+1,0)))="Н/Д",INDIRECT(CONCATENATE("'2018-05 (Д)'!J",TEXT(MATCH($C61,'2018-05 (Д)'!$C$2:$C$100,0)+1,0)))="Н/Д",AND(INDIRECT(CONCATENATE("'2018-06 (Д)'!J",TEXT(MATCH($C61,'2018-06 (Д)'!$C$2:$C$100,0)+1,0)))="Н/Д",INDIRECT(CONCATENATE("'2018-05 (Д)'!J",TEXT(MATCH($C61,'2018-05 (Д)'!$C$2:$C$100,0)+1,0))))),"Н/Д",((INDIRECT(CONCATENATE("'2018-06 (Д)'!J",TEXT(MATCH($C61,'2018-06 (Д)'!$C$2:$C$100,0)+1,0)))-INDIRECT(CONCATENATE("'2018-05 (Д)'!J",TEXT(MATCH($C61,'2018-05 (Д)'!$C$2:$C$100,0)+1,0))))/INDIRECT(CONCATENATE("'2018-05 (Д)'!J",TEXT(MATCH($C61,'2018-05 (Д)'!$C$2:$C$100,0)+1,0))))*100)</f>
        <v>Н/Д</v>
      </c>
      <c r="BL61" s="9" t="str">
        <f ca="1">IF(OR(INDIRECT(CONCATENATE("'2018-07 (Д)'!J",TEXT(MATCH($C61,'2018-07 (Д)'!$C$2:$C$100,0)+1,0)))="Н/Д",INDIRECT(CONCATENATE("'2018-06 (Д)'!J",TEXT(MATCH($C61,'2018-06 (Д)'!$C$2:$C$100,0)+1,0)))="Н/Д",AND(INDIRECT(CONCATENATE("'2018-07 (Д)'!J",TEXT(MATCH($C61,'2018-07 (Д)'!$C$2:$C$100,0)+1,0)))="Н/Д",INDIRECT(CONCATENATE("'2018-06 (Д)'!J",TEXT(MATCH($C61,'2018-06 (Д)'!$C$2:$C$100,0)+1,0))))),"Н/Д",((INDIRECT(CONCATENATE("'2018-07 (Д)'!J",TEXT(MATCH($C61,'2018-07 (Д)'!$C$2:$C$100,0)+1,0)))-INDIRECT(CONCATENATE("'2018-06 (Д)'!J",TEXT(MATCH($C61,'2018-06 (Д)'!$C$2:$C$100,0)+1,0))))/INDIRECT(CONCATENATE("'2018-06 (Д)'!J",TEXT(MATCH($C61,'2018-06 (Д)'!$C$2:$C$100,0)+1,0))))*100)</f>
        <v>Н/Д</v>
      </c>
      <c r="BM61" s="9" t="str">
        <f ca="1">IF(OR(INDIRECT(CONCATENATE("'2018-08 (Д)'!J",TEXT(MATCH($C61,'2018-08 (Д)'!$C$2:$C$100,0)+1,0)))="Н/Д",INDIRECT(CONCATENATE("'2018-07 (Д)'!J",TEXT(MATCH($C61,'2018-07 (Д)'!$C$2:$C$100,0)+1,0)))="Н/Д",AND(INDIRECT(CONCATENATE("'2018-08 (Д)'!J",TEXT(MATCH($C61,'2018-08 (Д)'!$C$2:$C$100,0)+1,0)))="Н/Д",INDIRECT(CONCATENATE("'2018-07 (Д)'!J",TEXT(MATCH($C61,'2018-07 (Д)'!$C$2:$C$100,0)+1,0))))),"Н/Д",((INDIRECT(CONCATENATE("'2018-08 (Д)'!J",TEXT(MATCH($C61,'2018-08 (Д)'!$C$2:$C$100,0)+1,0)))-INDIRECT(CONCATENATE("'2018-07 (Д)'!J",TEXT(MATCH($C61,'2018-07 (Д)'!$C$2:$C$100,0)+1,0))))/INDIRECT(CONCATENATE("'2018-07 (Д)'!J",TEXT(MATCH($C61,'2018-07 (Д)'!$C$2:$C$100,0)+1,0))))*100)</f>
        <v>Н/Д</v>
      </c>
      <c r="BN61" s="9" t="str">
        <f ca="1">IF(OR(INDIRECT(CONCATENATE("'2018-09 (Д)'!J",TEXT(MATCH($C61,'2018-09 (Д)'!$C$2:$C$100,0)+1,0)))="Н/Д",INDIRECT(CONCATENATE("'2018-08 (Д)'!J",TEXT(MATCH($C61,'2018-08 (Д)'!$C$2:$C$100,0)+1,0)))="Н/Д",AND(INDIRECT(CONCATENATE("'2018-09 (Д)'!J",TEXT(MATCH($C61,'2018-09 (Д)'!$C$2:$C$100,0)+1,0)))="Н/Д",INDIRECT(CONCATENATE("'2018-08 (Д)'!J",TEXT(MATCH($C61,'2018-08 (Д)'!$C$2:$C$100,0)+1,0))))),"Н/Д",((INDIRECT(CONCATENATE("'2018-09 (Д)'!J",TEXT(MATCH($C61,'2018-09 (Д)'!$C$2:$C$100,0)+1,0)))-INDIRECT(CONCATENATE("'2018-08 (Д)'!J",TEXT(MATCH($C61,'2018-08 (Д)'!$C$2:$C$100,0)+1,0))))/INDIRECT(CONCATENATE("'2018-08 (Д)'!J",TEXT(MATCH($C61,'2018-08 (Д)'!$C$2:$C$100,0)+1,0))))*100)</f>
        <v>Н/Д</v>
      </c>
      <c r="BO61" s="9" t="str">
        <f ca="1">IF(OR(INDIRECT(CONCATENATE("'2018-10 (Д)'!J",TEXT(MATCH($C61,'2018-10 (Д)'!$C$2:$C$100,0)+1,0)))="Н/Д",INDIRECT(CONCATENATE("'2018-09 (Д)'!J",TEXT(MATCH($C61,'2018-09 (Д)'!$C$2:$C$100,0)+1,0)))="Н/Д",AND(INDIRECT(CONCATENATE("'2018-10 (Д)'!J",TEXT(MATCH($C61,'2018-10 (Д)'!$C$2:$C$100,0)+1,0)))="Н/Д",INDIRECT(CONCATENATE("'2018-09 (Д)'!J",TEXT(MATCH($C61,'2018-09 (Д)'!$C$2:$C$100,0)+1,0))))),"Н/Д",((INDIRECT(CONCATENATE("'2018-10 (Д)'!J",TEXT(MATCH($C61,'2018-10 (Д)'!$C$2:$C$100,0)+1,0)))-INDIRECT(CONCATENATE("'2018-09 (Д)'!J",TEXT(MATCH($C61,'2018-09 (Д)'!$C$2:$C$100,0)+1,0))))/INDIRECT(CONCATENATE("'2018-09 (Д)'!J",TEXT(MATCH($C61,'2018-09 (Д)'!$C$2:$C$100,0)+1,0))))*100)</f>
        <v>Н/Д</v>
      </c>
      <c r="BP61" s="9" t="str">
        <f ca="1">IF(OR(INDIRECT(CONCATENATE("'2018-11 (Д)'!J",TEXT(MATCH($C61,'2018-11 (Д)'!$C$2:$C$100,0)+1,0)))="Н/Д",INDIRECT(CONCATENATE("'2018-10 (Д)'!J",TEXT(MATCH($C61,'2018-10 (Д)'!$C$2:$C$100,0)+1,0)))="Н/Д",AND(INDIRECT(CONCATENATE("'2018-11 (Д)'!J",TEXT(MATCH($C61,'2018-11 (Д)'!$C$2:$C$100,0)+1,0)))="Н/Д",INDIRECT(CONCATENATE("'2018-10 (Д)'!J",TEXT(MATCH($C61,'2018-10 (Д)'!$C$2:$C$100,0)+1,0))))),"Н/Д",((INDIRECT(CONCATENATE("'2018-11 (Д)'!J",TEXT(MATCH($C61,'2018-11 (Д)'!$C$2:$C$100,0)+1,0)))-INDIRECT(CONCATENATE("'2018-10 (Д)'!J",TEXT(MATCH($C61,'2018-10 (Д)'!$C$2:$C$100,0)+1,0))))/INDIRECT(CONCATENATE("'2018-10 (Д)'!J",TEXT(MATCH($C61,'2018-10 (Д)'!$C$2:$C$100,0)+1,0))))*100)</f>
        <v>Н/Д</v>
      </c>
      <c r="BQ61" s="9" t="str">
        <f ca="1">IF(OR(INDIRECT(CONCATENATE("'2018-12 (Д)'!J",TEXT(MATCH($C61,'2018-12 (Д)'!$C$2:$C$100,0)+1,0)))="Н/Д",INDIRECT(CONCATENATE("'2018-11 (Д)'!J",TEXT(MATCH($C61,'2018-11 (Д)'!$C$2:$C$100,0)+1,0)))="Н/Д",AND(INDIRECT(CONCATENATE("'2018-12 (Д)'!J",TEXT(MATCH($C61,'2018-12 (Д)'!$C$2:$C$100,0)+1,0)))="Н/Д",INDIRECT(CONCATENATE("'2018-11 (Д)'!J",TEXT(MATCH($C61,'2018-11 (Д)'!$C$2:$C$100,0)+1,0))))),"Н/Д",((INDIRECT(CONCATENATE("'2018-12 (Д)'!J",TEXT(MATCH($C61,'2018-12 (Д)'!$C$2:$C$100,0)+1,0)))-INDIRECT(CONCATENATE("'2018-11 (Д)'!J",TEXT(MATCH($C61,'2018-11 (Д)'!$C$2:$C$100,0)+1,0))))/INDIRECT(CONCATENATE("'2018-11 (Д)'!J",TEXT(MATCH($C61,'2018-11 (Д)'!$C$2:$C$100,0)+1,0))))*100)</f>
        <v>Н/Д</v>
      </c>
      <c r="BR61" s="9"/>
      <c r="BS61" s="9">
        <f ca="1">IF(OR(INDIRECT(CONCATENATE("'2018-03 (Д)'!K",TEXT(MATCH($C61,'2018-03 (Д)'!$C$2:$C$100,0)+1,0)))="Н/Д",INDIRECT(CONCATENATE("'2018-02 (Д)'!K",TEXT(MATCH($C61,'2018-02 (Д)'!$C$2:$C$100,0)+1,0)))="Н/Д",AND(INDIRECT(CONCATENATE("'2018-03 (Д)'!K",TEXT(MATCH($C61,'2018-03 (Д)'!$C$2:$C$100,0)+1,0)))="Н/Д",INDIRECT(CONCATENATE("'2018-02 (Д)'!K",TEXT(MATCH($C61,'2018-02 (Д)'!$C$2:$C$100,0)+1,0))))),"Н/Д",((INDIRECT(CONCATENATE("'2018-03 (Д)'!K",TEXT(MATCH($C61,'2018-03 (Д)'!$C$2:$C$100,0)+1,0)))-INDIRECT(CONCATENATE("'2018-02 (Д)'!K",TEXT(MATCH($C61,'2018-02 (Д)'!$C$2:$C$100,0)+1,0))))/INDIRECT(CONCATENATE("'2018-02 (Д)'!K",TEXT(MATCH($C61,'2018-02 (Д)'!$C$2:$C$100,0)+1,0))))*100)</f>
        <v>-42.897394760923021</v>
      </c>
      <c r="BT61" s="9">
        <f ca="1">IF(OR(INDIRECT(CONCATENATE("'2018-04 (Д)'!K",TEXT(MATCH($C61,'2018-04 (Д)'!$C$2:$C$100,0)+1,0)))="Н/Д",INDIRECT(CONCATENATE("'2018-03 (Д)'!K",TEXT(MATCH($C61,'2018-03 (Д)'!$C$2:$C$100,0)+1,0)))="Н/Д",AND(INDIRECT(CONCATENATE("'2018-04 (Д)'!K",TEXT(MATCH($C61,'2018-04 (Д)'!$C$2:$C$100,0)+1,0)))="Н/Д",INDIRECT(CONCATENATE("'2018-03 (Д)'!K",TEXT(MATCH($C61,'2018-03 (Д)'!$C$2:$C$100,0)+1,0))))),"Н/Д",((INDIRECT(CONCATENATE("'2018-04 (Д)'!K",TEXT(MATCH($C61,'2018-04 (Д)'!$C$2:$C$100,0)+1,0)))-INDIRECT(CONCATENATE("'2018-03 (Д)'!K",TEXT(MATCH($C61,'2018-03 (Д)'!$C$2:$C$100,0)+1,0))))/INDIRECT(CONCATENATE("'2018-03 (Д)'!K",TEXT(MATCH($C61,'2018-03 (Д)'!$C$2:$C$100,0)+1,0))))*100)</f>
        <v>220.80657172123006</v>
      </c>
      <c r="BU61" s="9">
        <f ca="1">IF(OR(INDIRECT(CONCATENATE("'2018-05 (Д)'!K",TEXT(MATCH($C61,'2018-05 (Д)'!$C$2:$C$100,0)+1,0)))="Н/Д",INDIRECT(CONCATENATE("'2018-04 (Д)'!K",TEXT(MATCH($C61,'2018-04 (Д)'!$C$2:$C$100,0)+1,0)))="Н/Д",AND(INDIRECT(CONCATENATE("'2018-05 (Д)'!K",TEXT(MATCH($C61,'2018-05 (Д)'!$C$2:$C$100,0)+1,0)))="Н/Д",INDIRECT(CONCATENATE("'2018-04 (Д)'!K",TEXT(MATCH($C61,'2018-04 (Д)'!$C$2:$C$100,0)+1,0))))),"Н/Д",((INDIRECT(CONCATENATE("'2018-05 (Д)'!K",TEXT(MATCH($C61,'2018-05 (Д)'!$C$2:$C$100,0)+1,0)))-INDIRECT(CONCATENATE("'2018-04 (Д)'!K",TEXT(MATCH($C61,'2018-04 (Д)'!$C$2:$C$100,0)+1,0))))/INDIRECT(CONCATENATE("'2018-04 (Д)'!K",TEXT(MATCH($C61,'2018-04 (Д)'!$C$2:$C$100,0)+1,0))))*100)</f>
        <v>142.00887735691848</v>
      </c>
      <c r="BV61" s="9">
        <f ca="1">IF(OR(INDIRECT(CONCATENATE("'2018-06 (Д)'!K",TEXT(MATCH($C61,'2018-06 (Д)'!$C$2:$C$100,0)+1,0)))="Н/Д",INDIRECT(CONCATENATE("'2018-05 (Д)'!K",TEXT(MATCH($C61,'2018-05 (Д)'!$C$2:$C$100,0)+1,0)))="Н/Д",AND(INDIRECT(CONCATENATE("'2018-06 (Д)'!K",TEXT(MATCH($C61,'2018-06 (Д)'!$C$2:$C$100,0)+1,0)))="Н/Д",INDIRECT(CONCATENATE("'2018-05 (Д)'!K",TEXT(MATCH($C61,'2018-05 (Д)'!$C$2:$C$100,0)+1,0))))),"Н/Д",((INDIRECT(CONCATENATE("'2018-06 (Д)'!K",TEXT(MATCH($C61,'2018-06 (Д)'!$C$2:$C$100,0)+1,0)))-INDIRECT(CONCATENATE("'2018-05 (Д)'!K",TEXT(MATCH($C61,'2018-05 (Д)'!$C$2:$C$100,0)+1,0))))/INDIRECT(CONCATENATE("'2018-05 (Д)'!K",TEXT(MATCH($C61,'2018-05 (Д)'!$C$2:$C$100,0)+1,0))))*100)</f>
        <v>-74.942436128224656</v>
      </c>
      <c r="BW61" s="9">
        <f ca="1">IF(OR(INDIRECT(CONCATENATE("'2018-07 (Д)'!K",TEXT(MATCH($C61,'2018-07 (Д)'!$C$2:$C$100,0)+1,0)))="Н/Д",INDIRECT(CONCATENATE("'2018-06 (Д)'!K",TEXT(MATCH($C61,'2018-06 (Д)'!$C$2:$C$100,0)+1,0)))="Н/Д",AND(INDIRECT(CONCATENATE("'2018-07 (Д)'!K",TEXT(MATCH($C61,'2018-07 (Д)'!$C$2:$C$100,0)+1,0)))="Н/Д",INDIRECT(CONCATENATE("'2018-06 (Д)'!K",TEXT(MATCH($C61,'2018-06 (Д)'!$C$2:$C$100,0)+1,0))))),"Н/Д",((INDIRECT(CONCATENATE("'2018-07 (Д)'!K",TEXT(MATCH($C61,'2018-07 (Д)'!$C$2:$C$100,0)+1,0)))-INDIRECT(CONCATENATE("'2018-06 (Д)'!K",TEXT(MATCH($C61,'2018-06 (Д)'!$C$2:$C$100,0)+1,0))))/INDIRECT(CONCATENATE("'2018-06 (Д)'!K",TEXT(MATCH($C61,'2018-06 (Д)'!$C$2:$C$100,0)+1,0))))*100)</f>
        <v>-44.296160681779355</v>
      </c>
      <c r="BX61" s="9">
        <f ca="1">IF(OR(INDIRECT(CONCATENATE("'2018-08 (Д)'!K",TEXT(MATCH($C61,'2018-08 (Д)'!$C$2:$C$100,0)+1,0)))="Н/Д",INDIRECT(CONCATENATE("'2018-07 (Д)'!K",TEXT(MATCH($C61,'2018-07 (Д)'!$C$2:$C$100,0)+1,0)))="Н/Д",AND(INDIRECT(CONCATENATE("'2018-08 (Д)'!K",TEXT(MATCH($C61,'2018-08 (Д)'!$C$2:$C$100,0)+1,0)))="Н/Д",INDIRECT(CONCATENATE("'2018-07 (Д)'!K",TEXT(MATCH($C61,'2018-07 (Д)'!$C$2:$C$100,0)+1,0))))),"Н/Д",((INDIRECT(CONCATENATE("'2018-08 (Д)'!K",TEXT(MATCH($C61,'2018-08 (Д)'!$C$2:$C$100,0)+1,0)))-INDIRECT(CONCATENATE("'2018-07 (Д)'!K",TEXT(MATCH($C61,'2018-07 (Д)'!$C$2:$C$100,0)+1,0))))/INDIRECT(CONCATENATE("'2018-07 (Д)'!K",TEXT(MATCH($C61,'2018-07 (Д)'!$C$2:$C$100,0)+1,0))))*100)</f>
        <v>412.60655507382069</v>
      </c>
      <c r="BY61" s="9">
        <f ca="1">IF(OR(INDIRECT(CONCATENATE("'2018-09 (Д)'!K",TEXT(MATCH($C61,'2018-09 (Д)'!$C$2:$C$100,0)+1,0)))="Н/Д",INDIRECT(CONCATENATE("'2018-08 (Д)'!K",TEXT(MATCH($C61,'2018-08 (Д)'!$C$2:$C$100,0)+1,0)))="Н/Д",AND(INDIRECT(CONCATENATE("'2018-09 (Д)'!K",TEXT(MATCH($C61,'2018-09 (Д)'!$C$2:$C$100,0)+1,0)))="Н/Д",INDIRECT(CONCATENATE("'2018-08 (Д)'!K",TEXT(MATCH($C61,'2018-08 (Д)'!$C$2:$C$100,0)+1,0))))),"Н/Д",((INDIRECT(CONCATENATE("'2018-09 (Д)'!K",TEXT(MATCH($C61,'2018-09 (Д)'!$C$2:$C$100,0)+1,0)))-INDIRECT(CONCATENATE("'2018-08 (Д)'!K",TEXT(MATCH($C61,'2018-08 (Д)'!$C$2:$C$100,0)+1,0))))/INDIRECT(CONCATENATE("'2018-08 (Д)'!K",TEXT(MATCH($C61,'2018-08 (Д)'!$C$2:$C$100,0)+1,0))))*100)</f>
        <v>-85.353670820956879</v>
      </c>
      <c r="BZ61" s="9">
        <f ca="1">IF(OR(INDIRECT(CONCATENATE("'2018-10 (Д)'!K",TEXT(MATCH($C61,'2018-10 (Д)'!$C$2:$C$100,0)+1,0)))="Н/Д",INDIRECT(CONCATENATE("'2018-09 (Д)'!K",TEXT(MATCH($C61,'2018-09 (Д)'!$C$2:$C$100,0)+1,0)))="Н/Д",AND(INDIRECT(CONCATENATE("'2018-10 (Д)'!K",TEXT(MATCH($C61,'2018-10 (Д)'!$C$2:$C$100,0)+1,0)))="Н/Д",INDIRECT(CONCATENATE("'2018-09 (Д)'!K",TEXT(MATCH($C61,'2018-09 (Д)'!$C$2:$C$100,0)+1,0))))),"Н/Д",((INDIRECT(CONCATENATE("'2018-10 (Д)'!K",TEXT(MATCH($C61,'2018-10 (Д)'!$C$2:$C$100,0)+1,0)))-INDIRECT(CONCATENATE("'2018-09 (Д)'!K",TEXT(MATCH($C61,'2018-09 (Д)'!$C$2:$C$100,0)+1,0))))/INDIRECT(CONCATENATE("'2018-09 (Д)'!K",TEXT(MATCH($C61,'2018-09 (Д)'!$C$2:$C$100,0)+1,0))))*100)</f>
        <v>-24.630422470806895</v>
      </c>
      <c r="CA61" s="9">
        <f ca="1">IF(OR(INDIRECT(CONCATENATE("'2018-11 (Д)'!K",TEXT(MATCH($C61,'2018-11 (Д)'!$C$2:$C$100,0)+1,0)))="Н/Д",INDIRECT(CONCATENATE("'2018-10 (Д)'!K",TEXT(MATCH($C61,'2018-10 (Д)'!$C$2:$C$100,0)+1,0)))="Н/Д",AND(INDIRECT(CONCATENATE("'2018-11 (Д)'!K",TEXT(MATCH($C61,'2018-11 (Д)'!$C$2:$C$100,0)+1,0)))="Н/Д",INDIRECT(CONCATENATE("'2018-10 (Д)'!K",TEXT(MATCH($C61,'2018-10 (Д)'!$C$2:$C$100,0)+1,0))))),"Н/Д",((INDIRECT(CONCATENATE("'2018-11 (Д)'!K",TEXT(MATCH($C61,'2018-11 (Д)'!$C$2:$C$100,0)+1,0)))-INDIRECT(CONCATENATE("'2018-10 (Д)'!K",TEXT(MATCH($C61,'2018-10 (Д)'!$C$2:$C$100,0)+1,0))))/INDIRECT(CONCATENATE("'2018-10 (Д)'!K",TEXT(MATCH($C61,'2018-10 (Д)'!$C$2:$C$100,0)+1,0))))*100)</f>
        <v>829.89606911601243</v>
      </c>
      <c r="CB61" s="9">
        <f ca="1">IF(OR(INDIRECT(CONCATENATE("'2018-12 (Д)'!K",TEXT(MATCH($C61,'2018-12 (Д)'!$C$2:$C$100,0)+1,0)))="Н/Д",INDIRECT(CONCATENATE("'2018-11 (Д)'!K",TEXT(MATCH($C61,'2018-11 (Д)'!$C$2:$C$100,0)+1,0)))="Н/Д",AND(INDIRECT(CONCATENATE("'2018-12 (Д)'!K",TEXT(MATCH($C61,'2018-12 (Д)'!$C$2:$C$100,0)+1,0)))="Н/Д",INDIRECT(CONCATENATE("'2018-11 (Д)'!K",TEXT(MATCH($C61,'2018-11 (Д)'!$C$2:$C$100,0)+1,0))))),"Н/Д",((INDIRECT(CONCATENATE("'2018-12 (Д)'!K",TEXT(MATCH($C61,'2018-12 (Д)'!$C$2:$C$100,0)+1,0)))-INDIRECT(CONCATENATE("'2018-11 (Д)'!K",TEXT(MATCH($C61,'2018-11 (Д)'!$C$2:$C$100,0)+1,0))))/INDIRECT(CONCATENATE("'2018-11 (Д)'!K",TEXT(MATCH($C61,'2018-11 (Д)'!$C$2:$C$100,0)+1,0))))*100)</f>
        <v>-85.746085918254792</v>
      </c>
      <c r="CC61" s="9"/>
      <c r="CD61" s="9">
        <f ca="1">IF(OR(INDIRECT(CONCATENATE("'2018-03 (Д)'!L",TEXT(MATCH($C61,'2018-03 (Д)'!$C$2:$C$100,0)+1,0)))="Н/Д",INDIRECT(CONCATENATE("'2018-02 (Д)'!L",TEXT(MATCH($C61,'2018-02 (Д)'!$C$2:$C$100,0)+1,0)))="Н/Д",AND(INDIRECT(CONCATENATE("'2018-03 (Д)'!L",TEXT(MATCH($C61,'2018-03 (Д)'!$C$2:$C$100,0)+1,0)))="Н/Д",INDIRECT(CONCATENATE("'2018-02 (Д)'!L",TEXT(MATCH($C61,'2018-02 (Д)'!$C$2:$C$100,0)+1,0))))),"Н/Д",((INDIRECT(CONCATENATE("'2018-03 (Д)'!L",TEXT(MATCH($C61,'2018-03 (Д)'!$C$2:$C$100,0)+1,0)))-INDIRECT(CONCATENATE("'2018-02 (Д)'!L",TEXT(MATCH($C61,'2018-02 (Д)'!$C$2:$C$100,0)+1,0))))/INDIRECT(CONCATENATE("'2018-02 (Д)'!L",TEXT(MATCH($C61,'2018-02 (Д)'!$C$2:$C$100,0)+1,0))))*100)</f>
        <v>41.424793600965415</v>
      </c>
      <c r="CE61" s="9">
        <f ca="1">IF(OR(INDIRECT(CONCATENATE("'2018-04 (Д)'!L",TEXT(MATCH($C61,'2018-04 (Д)'!$C$2:$C$100,0)+1,0)))="Н/Д",INDIRECT(CONCATENATE("'2018-03 (Д)'!L",TEXT(MATCH($C61,'2018-03 (Д)'!$C$2:$C$100,0)+1,0)))="Н/Д",AND(INDIRECT(CONCATENATE("'2018-04 (Д)'!L",TEXT(MATCH($C61,'2018-04 (Д)'!$C$2:$C$100,0)+1,0)))="Н/Д",INDIRECT(CONCATENATE("'2018-03 (Д)'!L",TEXT(MATCH($C61,'2018-03 (Д)'!$C$2:$C$100,0)+1,0))))),"Н/Д",((INDIRECT(CONCATENATE("'2018-04 (Д)'!L",TEXT(MATCH($C61,'2018-04 (Д)'!$C$2:$C$100,0)+1,0)))-INDIRECT(CONCATENATE("'2018-03 (Д)'!L",TEXT(MATCH($C61,'2018-03 (Д)'!$C$2:$C$100,0)+1,0))))/INDIRECT(CONCATENATE("'2018-03 (Д)'!L",TEXT(MATCH($C61,'2018-03 (Д)'!$C$2:$C$100,0)+1,0))))*100)</f>
        <v>69.0026658432148</v>
      </c>
      <c r="CF61" s="9">
        <f ca="1">IF(OR(INDIRECT(CONCATENATE("'2018-05 (Д)'!L",TEXT(MATCH($C61,'2018-05 (Д)'!$C$2:$C$100,0)+1,0)))="Н/Д",INDIRECT(CONCATENATE("'2018-04 (Д)'!L",TEXT(MATCH($C61,'2018-04 (Д)'!$C$2:$C$100,0)+1,0)))="Н/Д",AND(INDIRECT(CONCATENATE("'2018-05 (Д)'!L",TEXT(MATCH($C61,'2018-05 (Д)'!$C$2:$C$100,0)+1,0)))="Н/Д",INDIRECT(CONCATENATE("'2018-04 (Д)'!L",TEXT(MATCH($C61,'2018-04 (Д)'!$C$2:$C$100,0)+1,0))))),"Н/Д",((INDIRECT(CONCATENATE("'2018-05 (Д)'!L",TEXT(MATCH($C61,'2018-05 (Д)'!$C$2:$C$100,0)+1,0)))-INDIRECT(CONCATENATE("'2018-04 (Д)'!L",TEXT(MATCH($C61,'2018-04 (Д)'!$C$2:$C$100,0)+1,0))))/INDIRECT(CONCATENATE("'2018-04 (Д)'!L",TEXT(MATCH($C61,'2018-04 (Д)'!$C$2:$C$100,0)+1,0))))*100)</f>
        <v>202.17625303094638</v>
      </c>
      <c r="CG61" s="9">
        <f ca="1">IF(OR(INDIRECT(CONCATENATE("'2018-06 (Д)'!L",TEXT(MATCH($C61,'2018-06 (Д)'!$C$2:$C$100,0)+1,0)))="Н/Д",INDIRECT(CONCATENATE("'2018-05 (Д)'!L",TEXT(MATCH($C61,'2018-05 (Д)'!$C$2:$C$100,0)+1,0)))="Н/Д",AND(INDIRECT(CONCATENATE("'2018-06 (Д)'!L",TEXT(MATCH($C61,'2018-06 (Д)'!$C$2:$C$100,0)+1,0)))="Н/Д",INDIRECT(CONCATENATE("'2018-05 (Д)'!L",TEXT(MATCH($C61,'2018-05 (Д)'!$C$2:$C$100,0)+1,0))))),"Н/Д",((INDIRECT(CONCATENATE("'2018-06 (Д)'!L",TEXT(MATCH($C61,'2018-06 (Д)'!$C$2:$C$100,0)+1,0)))-INDIRECT(CONCATENATE("'2018-05 (Д)'!L",TEXT(MATCH($C61,'2018-05 (Д)'!$C$2:$C$100,0)+1,0))))/INDIRECT(CONCATENATE("'2018-05 (Д)'!L",TEXT(MATCH($C61,'2018-05 (Д)'!$C$2:$C$100,0)+1,0))))*100)</f>
        <v>-29.183906007083749</v>
      </c>
      <c r="CH61" s="9">
        <f ca="1">IF(OR(INDIRECT(CONCATENATE("'2018-07 (Д)'!L",TEXT(MATCH($C61,'2018-07 (Д)'!$C$2:$C$100,0)+1,0)))="Н/Д",INDIRECT(CONCATENATE("'2018-06 (Д)'!L",TEXT(MATCH($C61,'2018-06 (Д)'!$C$2:$C$100,0)+1,0)))="Н/Д",AND(INDIRECT(CONCATENATE("'2018-07 (Д)'!L",TEXT(MATCH($C61,'2018-07 (Д)'!$C$2:$C$100,0)+1,0)))="Н/Д",INDIRECT(CONCATENATE("'2018-06 (Д)'!L",TEXT(MATCH($C61,'2018-06 (Д)'!$C$2:$C$100,0)+1,0))))),"Н/Д",((INDIRECT(CONCATENATE("'2018-07 (Д)'!L",TEXT(MATCH($C61,'2018-07 (Д)'!$C$2:$C$100,0)+1,0)))-INDIRECT(CONCATENATE("'2018-06 (Д)'!L",TEXT(MATCH($C61,'2018-06 (Д)'!$C$2:$C$100,0)+1,0))))/INDIRECT(CONCATENATE("'2018-06 (Д)'!L",TEXT(MATCH($C61,'2018-06 (Д)'!$C$2:$C$100,0)+1,0))))*100)</f>
        <v>-83.519925433046765</v>
      </c>
      <c r="CI61" s="9">
        <f ca="1">IF(OR(INDIRECT(CONCATENATE("'2018-08 (Д)'!L",TEXT(MATCH($C61,'2018-08 (Д)'!$C$2:$C$100,0)+1,0)))="Н/Д",INDIRECT(CONCATENATE("'2018-07 (Д)'!L",TEXT(MATCH($C61,'2018-07 (Д)'!$C$2:$C$100,0)+1,0)))="Н/Д",AND(INDIRECT(CONCATENATE("'2018-08 (Д)'!L",TEXT(MATCH($C61,'2018-08 (Д)'!$C$2:$C$100,0)+1,0)))="Н/Д",INDIRECT(CONCATENATE("'2018-07 (Д)'!L",TEXT(MATCH($C61,'2018-07 (Д)'!$C$2:$C$100,0)+1,0))))),"Н/Д",((INDIRECT(CONCATENATE("'2018-08 (Д)'!L",TEXT(MATCH($C61,'2018-08 (Д)'!$C$2:$C$100,0)+1,0)))-INDIRECT(CONCATENATE("'2018-07 (Д)'!L",TEXT(MATCH($C61,'2018-07 (Д)'!$C$2:$C$100,0)+1,0))))/INDIRECT(CONCATENATE("'2018-07 (Д)'!L",TEXT(MATCH($C61,'2018-07 (Д)'!$C$2:$C$100,0)+1,0))))*100)</f>
        <v>421.58572990857863</v>
      </c>
      <c r="CJ61" s="9">
        <f ca="1">IF(OR(INDIRECT(CONCATENATE("'2018-09 (Д)'!L",TEXT(MATCH($C61,'2018-09 (Д)'!$C$2:$C$100,0)+1,0)))="Н/Д",INDIRECT(CONCATENATE("'2018-08 (Д)'!L",TEXT(MATCH($C61,'2018-08 (Д)'!$C$2:$C$100,0)+1,0)))="Н/Д",AND(INDIRECT(CONCATENATE("'2018-09 (Д)'!L",TEXT(MATCH($C61,'2018-09 (Д)'!$C$2:$C$100,0)+1,0)))="Н/Д",INDIRECT(CONCATENATE("'2018-08 (Д)'!L",TEXT(MATCH($C61,'2018-08 (Д)'!$C$2:$C$100,0)+1,0))))),"Н/Д",((INDIRECT(CONCATENATE("'2018-09 (Д)'!L",TEXT(MATCH($C61,'2018-09 (Д)'!$C$2:$C$100,0)+1,0)))-INDIRECT(CONCATENATE("'2018-08 (Д)'!L",TEXT(MATCH($C61,'2018-08 (Д)'!$C$2:$C$100,0)+1,0))))/INDIRECT(CONCATENATE("'2018-08 (Д)'!L",TEXT(MATCH($C61,'2018-08 (Д)'!$C$2:$C$100,0)+1,0))))*100)</f>
        <v>41.634990755650172</v>
      </c>
      <c r="CK61" s="9">
        <f ca="1">IF(OR(INDIRECT(CONCATENATE("'2018-10 (Д)'!L",TEXT(MATCH($C61,'2018-10 (Д)'!$C$2:$C$100,0)+1,0)))="Н/Д",INDIRECT(CONCATENATE("'2018-09 (Д)'!L",TEXT(MATCH($C61,'2018-09 (Д)'!$C$2:$C$100,0)+1,0)))="Н/Д",AND(INDIRECT(CONCATENATE("'2018-10 (Д)'!L",TEXT(MATCH($C61,'2018-10 (Д)'!$C$2:$C$100,0)+1,0)))="Н/Д",INDIRECT(CONCATENATE("'2018-09 (Д)'!L",TEXT(MATCH($C61,'2018-09 (Д)'!$C$2:$C$100,0)+1,0))))),"Н/Д",((INDIRECT(CONCATENATE("'2018-10 (Д)'!L",TEXT(MATCH($C61,'2018-10 (Д)'!$C$2:$C$100,0)+1,0)))-INDIRECT(CONCATENATE("'2018-09 (Д)'!L",TEXT(MATCH($C61,'2018-09 (Д)'!$C$2:$C$100,0)+1,0))))/INDIRECT(CONCATENATE("'2018-09 (Д)'!L",TEXT(MATCH($C61,'2018-09 (Д)'!$C$2:$C$100,0)+1,0))))*100)</f>
        <v>-75.09243862645441</v>
      </c>
      <c r="CL61" s="9">
        <f ca="1">IF(OR(INDIRECT(CONCATENATE("'2018-11 (Д)'!L",TEXT(MATCH($C61,'2018-11 (Д)'!$C$2:$C$100,0)+1,0)))="Н/Д",INDIRECT(CONCATENATE("'2018-10 (Д)'!L",TEXT(MATCH($C61,'2018-10 (Д)'!$C$2:$C$100,0)+1,0)))="Н/Д",AND(INDIRECT(CONCATENATE("'2018-11 (Д)'!L",TEXT(MATCH($C61,'2018-11 (Д)'!$C$2:$C$100,0)+1,0)))="Н/Д",INDIRECT(CONCATENATE("'2018-10 (Д)'!L",TEXT(MATCH($C61,'2018-10 (Д)'!$C$2:$C$100,0)+1,0))))),"Н/Д",((INDIRECT(CONCATENATE("'2018-11 (Д)'!L",TEXT(MATCH($C61,'2018-11 (Д)'!$C$2:$C$100,0)+1,0)))-INDIRECT(CONCATENATE("'2018-10 (Д)'!L",TEXT(MATCH($C61,'2018-10 (Д)'!$C$2:$C$100,0)+1,0))))/INDIRECT(CONCATENATE("'2018-10 (Д)'!L",TEXT(MATCH($C61,'2018-10 (Д)'!$C$2:$C$100,0)+1,0))))*100)</f>
        <v>237.58704590892114</v>
      </c>
      <c r="CM61" s="9">
        <f ca="1">IF(OR(INDIRECT(CONCATENATE("'2018-12 (Д)'!L",TEXT(MATCH($C61,'2018-12 (Д)'!$C$2:$C$100,0)+1,0)))="Н/Д",INDIRECT(CONCATENATE("'2018-11 (Д)'!L",TEXT(MATCH($C61,'2018-11 (Д)'!$C$2:$C$100,0)+1,0)))="Н/Д",AND(INDIRECT(CONCATENATE("'2018-12 (Д)'!L",TEXT(MATCH($C61,'2018-12 (Д)'!$C$2:$C$100,0)+1,0)))="Н/Д",INDIRECT(CONCATENATE("'2018-11 (Д)'!L",TEXT(MATCH($C61,'2018-11 (Д)'!$C$2:$C$100,0)+1,0))))),"Н/Д",((INDIRECT(CONCATENATE("'2018-12 (Д)'!L",TEXT(MATCH($C61,'2018-12 (Д)'!$C$2:$C$100,0)+1,0)))-INDIRECT(CONCATENATE("'2018-11 (Д)'!L",TEXT(MATCH($C61,'2018-11 (Д)'!$C$2:$C$100,0)+1,0))))/INDIRECT(CONCATENATE("'2018-11 (Д)'!L",TEXT(MATCH($C61,'2018-11 (Д)'!$C$2:$C$100,0)+1,0))))*100)</f>
        <v>17.643136861544896</v>
      </c>
      <c r="CN61" s="9"/>
      <c r="CO61" s="9">
        <f ca="1">IF(OR(INDIRECT(CONCATENATE("'2018-03 (Д)'!M",TEXT(MATCH($C61,'2018-03 (Д)'!$C$2:$C$100,0)+1,0)))="Н/Д",INDIRECT(CONCATENATE("'2018-02 (Д)'!M",TEXT(MATCH($C61,'2018-02 (Д)'!$C$2:$C$100,0)+1,0)))="Н/Д",AND(INDIRECT(CONCATENATE("'2018-03 (Д)'!M",TEXT(MATCH($C61,'2018-03 (Д)'!$C$2:$C$100,0)+1,0)))="Н/Д",INDIRECT(CONCATENATE("'2018-02 (Д)'!M",TEXT(MATCH($C61,'2018-02 (Д)'!$C$2:$C$100,0)+1,0))))),"Н/Д",((INDIRECT(CONCATENATE("'2018-03 (Д)'!M",TEXT(MATCH($C61,'2018-03 (Д)'!$C$2:$C$100,0)+1,0)))-INDIRECT(CONCATENATE("'2018-02 (Д)'!M",TEXT(MATCH($C61,'2018-02 (Д)'!$C$2:$C$100,0)+1,0))))/INDIRECT(CONCATENATE("'2018-02 (Д)'!M",TEXT(MATCH($C61,'2018-02 (Д)'!$C$2:$C$100,0)+1,0))))*100)</f>
        <v>67.304737608731898</v>
      </c>
      <c r="CP61" s="9">
        <f ca="1">IF(OR(INDIRECT(CONCATENATE("'2018-04 (Д)'!M",TEXT(MATCH($C61,'2018-04 (Д)'!$C$2:$C$100,0)+1,0)))="Н/Д",INDIRECT(CONCATENATE("'2018-03 (Д)'!M",TEXT(MATCH($C61,'2018-03 (Д)'!$C$2:$C$100,0)+1,0)))="Н/Д",AND(INDIRECT(CONCATENATE("'2018-04 (Д)'!M",TEXT(MATCH($C61,'2018-04 (Д)'!$C$2:$C$100,0)+1,0)))="Н/Д",INDIRECT(CONCATENATE("'2018-03 (Д)'!M",TEXT(MATCH($C61,'2018-03 (Д)'!$C$2:$C$100,0)+1,0))))),"Н/Д",((INDIRECT(CONCATENATE("'2018-04 (Д)'!M",TEXT(MATCH($C61,'2018-04 (Д)'!$C$2:$C$100,0)+1,0)))-INDIRECT(CONCATENATE("'2018-03 (Д)'!M",TEXT(MATCH($C61,'2018-03 (Д)'!$C$2:$C$100,0)+1,0))))/INDIRECT(CONCATENATE("'2018-03 (Д)'!M",TEXT(MATCH($C61,'2018-03 (Д)'!$C$2:$C$100,0)+1,0))))*100)</f>
        <v>-40.782293053222254</v>
      </c>
      <c r="CQ61" s="9">
        <f ca="1">IF(OR(INDIRECT(CONCATENATE("'2018-05 (Д)'!M",TEXT(MATCH($C61,'2018-05 (Д)'!$C$2:$C$100,0)+1,0)))="Н/Д",INDIRECT(CONCATENATE("'2018-04 (Д)'!M",TEXT(MATCH($C61,'2018-04 (Д)'!$C$2:$C$100,0)+1,0)))="Н/Д",AND(INDIRECT(CONCATENATE("'2018-05 (Д)'!M",TEXT(MATCH($C61,'2018-05 (Д)'!$C$2:$C$100,0)+1,0)))="Н/Д",INDIRECT(CONCATENATE("'2018-04 (Д)'!M",TEXT(MATCH($C61,'2018-04 (Д)'!$C$2:$C$100,0)+1,0))))),"Н/Д",((INDIRECT(CONCATENATE("'2018-05 (Д)'!M",TEXT(MATCH($C61,'2018-05 (Д)'!$C$2:$C$100,0)+1,0)))-INDIRECT(CONCATENATE("'2018-04 (Д)'!M",TEXT(MATCH($C61,'2018-04 (Д)'!$C$2:$C$100,0)+1,0))))/INDIRECT(CONCATENATE("'2018-04 (Д)'!M",TEXT(MATCH($C61,'2018-04 (Д)'!$C$2:$C$100,0)+1,0))))*100)</f>
        <v>40.441125048408736</v>
      </c>
      <c r="CR61" s="9">
        <f ca="1">IF(OR(INDIRECT(CONCATENATE("'2018-06 (Д)'!M",TEXT(MATCH($C61,'2018-06 (Д)'!$C$2:$C$100,0)+1,0)))="Н/Д",INDIRECT(CONCATENATE("'2018-05 (Д)'!M",TEXT(MATCH($C61,'2018-05 (Д)'!$C$2:$C$100,0)+1,0)))="Н/Д",AND(INDIRECT(CONCATENATE("'2018-06 (Д)'!M",TEXT(MATCH($C61,'2018-06 (Д)'!$C$2:$C$100,0)+1,0)))="Н/Д",INDIRECT(CONCATENATE("'2018-05 (Д)'!M",TEXT(MATCH($C61,'2018-05 (Д)'!$C$2:$C$100,0)+1,0))))),"Н/Д",((INDIRECT(CONCATENATE("'2018-06 (Д)'!M",TEXT(MATCH($C61,'2018-06 (Д)'!$C$2:$C$100,0)+1,0)))-INDIRECT(CONCATENATE("'2018-05 (Д)'!M",TEXT(MATCH($C61,'2018-05 (Д)'!$C$2:$C$100,0)+1,0))))/INDIRECT(CONCATENATE("'2018-05 (Д)'!M",TEXT(MATCH($C61,'2018-05 (Д)'!$C$2:$C$100,0)+1,0))))*100)</f>
        <v>-2.4434355811993314</v>
      </c>
      <c r="CS61" s="9">
        <f ca="1">IF(OR(INDIRECT(CONCATENATE("'2018-07 (Д)'!M",TEXT(MATCH($C61,'2018-07 (Д)'!$C$2:$C$100,0)+1,0)))="Н/Д",INDIRECT(CONCATENATE("'2018-06 (Д)'!M",TEXT(MATCH($C61,'2018-06 (Д)'!$C$2:$C$100,0)+1,0)))="Н/Д",AND(INDIRECT(CONCATENATE("'2018-07 (Д)'!M",TEXT(MATCH($C61,'2018-07 (Д)'!$C$2:$C$100,0)+1,0)))="Н/Д",INDIRECT(CONCATENATE("'2018-06 (Д)'!M",TEXT(MATCH($C61,'2018-06 (Д)'!$C$2:$C$100,0)+1,0))))),"Н/Д",((INDIRECT(CONCATENATE("'2018-07 (Д)'!M",TEXT(MATCH($C61,'2018-07 (Д)'!$C$2:$C$100,0)+1,0)))-INDIRECT(CONCATENATE("'2018-06 (Д)'!M",TEXT(MATCH($C61,'2018-06 (Д)'!$C$2:$C$100,0)+1,0))))/INDIRECT(CONCATENATE("'2018-06 (Д)'!M",TEXT(MATCH($C61,'2018-06 (Д)'!$C$2:$C$100,0)+1,0))))*100)</f>
        <v>2.0672160343190149</v>
      </c>
      <c r="CT61" s="9">
        <f ca="1">IF(OR(INDIRECT(CONCATENATE("'2018-08 (Д)'!M",TEXT(MATCH($C61,'2018-08 (Д)'!$C$2:$C$100,0)+1,0)))="Н/Д",INDIRECT(CONCATENATE("'2018-07 (Д)'!M",TEXT(MATCH($C61,'2018-07 (Д)'!$C$2:$C$100,0)+1,0)))="Н/Д",AND(INDIRECT(CONCATENATE("'2018-08 (Д)'!M",TEXT(MATCH($C61,'2018-08 (Д)'!$C$2:$C$100,0)+1,0)))="Н/Д",INDIRECT(CONCATENATE("'2018-07 (Д)'!M",TEXT(MATCH($C61,'2018-07 (Д)'!$C$2:$C$100,0)+1,0))))),"Н/Д",((INDIRECT(CONCATENATE("'2018-08 (Д)'!M",TEXT(MATCH($C61,'2018-08 (Д)'!$C$2:$C$100,0)+1,0)))-INDIRECT(CONCATENATE("'2018-07 (Д)'!M",TEXT(MATCH($C61,'2018-07 (Д)'!$C$2:$C$100,0)+1,0))))/INDIRECT(CONCATENATE("'2018-07 (Д)'!M",TEXT(MATCH($C61,'2018-07 (Д)'!$C$2:$C$100,0)+1,0))))*100)</f>
        <v>5.6766312519475015</v>
      </c>
      <c r="CU61" s="9">
        <f ca="1">IF(OR(INDIRECT(CONCATENATE("'2018-09 (Д)'!M",TEXT(MATCH($C61,'2018-09 (Д)'!$C$2:$C$100,0)+1,0)))="Н/Д",INDIRECT(CONCATENATE("'2018-08 (Д)'!M",TEXT(MATCH($C61,'2018-08 (Д)'!$C$2:$C$100,0)+1,0)))="Н/Д",AND(INDIRECT(CONCATENATE("'2018-09 (Д)'!M",TEXT(MATCH($C61,'2018-09 (Д)'!$C$2:$C$100,0)+1,0)))="Н/Д",INDIRECT(CONCATENATE("'2018-08 (Д)'!M",TEXT(MATCH($C61,'2018-08 (Д)'!$C$2:$C$100,0)+1,0))))),"Н/Д",((INDIRECT(CONCATENATE("'2018-09 (Д)'!M",TEXT(MATCH($C61,'2018-09 (Д)'!$C$2:$C$100,0)+1,0)))-INDIRECT(CONCATENATE("'2018-08 (Д)'!M",TEXT(MATCH($C61,'2018-08 (Д)'!$C$2:$C$100,0)+1,0))))/INDIRECT(CONCATENATE("'2018-08 (Д)'!M",TEXT(MATCH($C61,'2018-08 (Д)'!$C$2:$C$100,0)+1,0))))*100)</f>
        <v>6.6995375137805473</v>
      </c>
      <c r="CV61" s="9">
        <f ca="1">IF(OR(INDIRECT(CONCATENATE("'2018-10 (Д)'!M",TEXT(MATCH($C61,'2018-10 (Д)'!$C$2:$C$100,0)+1,0)))="Н/Д",INDIRECT(CONCATENATE("'2018-09 (Д)'!M",TEXT(MATCH($C61,'2018-09 (Д)'!$C$2:$C$100,0)+1,0)))="Н/Д",AND(INDIRECT(CONCATENATE("'2018-10 (Д)'!M",TEXT(MATCH($C61,'2018-10 (Д)'!$C$2:$C$100,0)+1,0)))="Н/Д",INDIRECT(CONCATENATE("'2018-09 (Д)'!M",TEXT(MATCH($C61,'2018-09 (Д)'!$C$2:$C$100,0)+1,0))))),"Н/Д",((INDIRECT(CONCATENATE("'2018-10 (Д)'!M",TEXT(MATCH($C61,'2018-10 (Д)'!$C$2:$C$100,0)+1,0)))-INDIRECT(CONCATENATE("'2018-09 (Д)'!M",TEXT(MATCH($C61,'2018-09 (Д)'!$C$2:$C$100,0)+1,0))))/INDIRECT(CONCATENATE("'2018-09 (Д)'!M",TEXT(MATCH($C61,'2018-09 (Д)'!$C$2:$C$100,0)+1,0))))*100)</f>
        <v>-6.5859631844348563</v>
      </c>
      <c r="CW61" s="9">
        <f ca="1">IF(OR(INDIRECT(CONCATENATE("'2018-11 (Д)'!M",TEXT(MATCH($C61,'2018-11 (Д)'!$C$2:$C$100,0)+1,0)))="Н/Д",INDIRECT(CONCATENATE("'2018-10 (Д)'!M",TEXT(MATCH($C61,'2018-10 (Д)'!$C$2:$C$100,0)+1,0)))="Н/Д",AND(INDIRECT(CONCATENATE("'2018-11 (Д)'!M",TEXT(MATCH($C61,'2018-11 (Д)'!$C$2:$C$100,0)+1,0)))="Н/Д",INDIRECT(CONCATENATE("'2018-10 (Д)'!M",TEXT(MATCH($C61,'2018-10 (Д)'!$C$2:$C$100,0)+1,0))))),"Н/Д",((INDIRECT(CONCATENATE("'2018-11 (Д)'!M",TEXT(MATCH($C61,'2018-11 (Д)'!$C$2:$C$100,0)+1,0)))-INDIRECT(CONCATENATE("'2018-10 (Д)'!M",TEXT(MATCH($C61,'2018-10 (Д)'!$C$2:$C$100,0)+1,0))))/INDIRECT(CONCATENATE("'2018-10 (Д)'!M",TEXT(MATCH($C61,'2018-10 (Д)'!$C$2:$C$100,0)+1,0))))*100)</f>
        <v>7.3157576427066484</v>
      </c>
      <c r="CX61" s="9">
        <f ca="1">IF(OR(INDIRECT(CONCATENATE("'2018-12 (Д)'!M",TEXT(MATCH($C61,'2018-12 (Д)'!$C$2:$C$100,0)+1,0)))="Н/Д",INDIRECT(CONCATENATE("'2018-11 (Д)'!M",TEXT(MATCH($C61,'2018-11 (Д)'!$C$2:$C$100,0)+1,0)))="Н/Д",AND(INDIRECT(CONCATENATE("'2018-12 (Д)'!M",TEXT(MATCH($C61,'2018-12 (Д)'!$C$2:$C$100,0)+1,0)))="Н/Д",INDIRECT(CONCATENATE("'2018-11 (Д)'!M",TEXT(MATCH($C61,'2018-11 (Д)'!$C$2:$C$100,0)+1,0))))),"Н/Д",((INDIRECT(CONCATENATE("'2018-12 (Д)'!M",TEXT(MATCH($C61,'2018-12 (Д)'!$C$2:$C$100,0)+1,0)))-INDIRECT(CONCATENATE("'2018-11 (Д)'!M",TEXT(MATCH($C61,'2018-11 (Д)'!$C$2:$C$100,0)+1,0))))/INDIRECT(CONCATENATE("'2018-11 (Д)'!M",TEXT(MATCH($C61,'2018-11 (Д)'!$C$2:$C$100,0)+1,0))))*100)</f>
        <v>-8.3406482411435743</v>
      </c>
      <c r="CY61" s="9"/>
      <c r="CZ61" s="9">
        <f ca="1">IF(OR(INDIRECT(CONCATENATE("'2018-03 (Д)'!N",TEXT(MATCH($C61,'2018-03 (Д)'!$C$2:$C$100,0)+1,0)))="Н/Д",INDIRECT(CONCATENATE("'2018-02 (Д)'!N",TEXT(MATCH($C61,'2018-02 (Д)'!$C$2:$C$100,0)+1,0)))="Н/Д",AND(INDIRECT(CONCATENATE("'2018-03 (Д)'!N",TEXT(MATCH($C61,'2018-03 (Д)'!$C$2:$C$100,0)+1,0)))="Н/Д",INDIRECT(CONCATENATE("'2018-02 (Д)'!N",TEXT(MATCH($C61,'2018-02 (Д)'!$C$2:$C$100,0)+1,0))))),"Н/Д",((INDIRECT(CONCATENATE("'2018-03 (Д)'!N",TEXT(MATCH($C61,'2018-03 (Д)'!$C$2:$C$100,0)+1,0)))-INDIRECT(CONCATENATE("'2018-02 (Д)'!N",TEXT(MATCH($C61,'2018-02 (Д)'!$C$2:$C$100,0)+1,0))))/INDIRECT(CONCATENATE("'2018-02 (Д)'!N",TEXT(MATCH($C61,'2018-02 (Д)'!$C$2:$C$100,0)+1,0))))*100)</f>
        <v>125.92995030914788</v>
      </c>
      <c r="DA61" s="9">
        <f ca="1">IF(OR(INDIRECT(CONCATENATE("'2018-04 (Д)'!N",TEXT(MATCH($C61,'2018-04 (Д)'!$C$2:$C$100,0)+1,0)))="Н/Д",INDIRECT(CONCATENATE("'2018-03 (Д)'!N",TEXT(MATCH($C61,'2018-03 (Д)'!$C$2:$C$100,0)+1,0)))="Н/Д",AND(INDIRECT(CONCATENATE("'2018-04 (Д)'!N",TEXT(MATCH($C61,'2018-04 (Д)'!$C$2:$C$100,0)+1,0)))="Н/Д",INDIRECT(CONCATENATE("'2018-03 (Д)'!N",TEXT(MATCH($C61,'2018-03 (Д)'!$C$2:$C$100,0)+1,0))))),"Н/Д",((INDIRECT(CONCATENATE("'2018-04 (Д)'!N",TEXT(MATCH($C61,'2018-04 (Д)'!$C$2:$C$100,0)+1,0)))-INDIRECT(CONCATENATE("'2018-03 (Д)'!N",TEXT(MATCH($C61,'2018-03 (Д)'!$C$2:$C$100,0)+1,0))))/INDIRECT(CONCATENATE("'2018-03 (Д)'!N",TEXT(MATCH($C61,'2018-03 (Д)'!$C$2:$C$100,0)+1,0))))*100)</f>
        <v>66.724985749385382</v>
      </c>
      <c r="DB61" s="9">
        <f ca="1">IF(OR(INDIRECT(CONCATENATE("'2018-05 (Д)'!N",TEXT(MATCH($C61,'2018-05 (Д)'!$C$2:$C$100,0)+1,0)))="Н/Д",INDIRECT(CONCATENATE("'2018-04 (Д)'!N",TEXT(MATCH($C61,'2018-04 (Д)'!$C$2:$C$100,0)+1,0)))="Н/Д",AND(INDIRECT(CONCATENATE("'2018-05 (Д)'!N",TEXT(MATCH($C61,'2018-05 (Д)'!$C$2:$C$100,0)+1,0)))="Н/Д",INDIRECT(CONCATENATE("'2018-04 (Д)'!N",TEXT(MATCH($C61,'2018-04 (Д)'!$C$2:$C$100,0)+1,0))))),"Н/Д",((INDIRECT(CONCATENATE("'2018-05 (Д)'!N",TEXT(MATCH($C61,'2018-05 (Д)'!$C$2:$C$100,0)+1,0)))-INDIRECT(CONCATENATE("'2018-04 (Д)'!N",TEXT(MATCH($C61,'2018-04 (Д)'!$C$2:$C$100,0)+1,0))))/INDIRECT(CONCATENATE("'2018-04 (Д)'!N",TEXT(MATCH($C61,'2018-04 (Д)'!$C$2:$C$100,0)+1,0))))*100)</f>
        <v>38.725776352600342</v>
      </c>
      <c r="DC61" s="9">
        <f ca="1">IF(OR(INDIRECT(CONCATENATE("'2018-06 (Д)'!N",TEXT(MATCH($C61,'2018-06 (Д)'!$C$2:$C$100,0)+1,0)))="Н/Д",INDIRECT(CONCATENATE("'2018-05 (Д)'!N",TEXT(MATCH($C61,'2018-05 (Д)'!$C$2:$C$100,0)+1,0)))="Н/Д",AND(INDIRECT(CONCATENATE("'2018-06 (Д)'!N",TEXT(MATCH($C61,'2018-06 (Д)'!$C$2:$C$100,0)+1,0)))="Н/Д",INDIRECT(CONCATENATE("'2018-05 (Д)'!N",TEXT(MATCH($C61,'2018-05 (Д)'!$C$2:$C$100,0)+1,0))))),"Н/Д",((INDIRECT(CONCATENATE("'2018-06 (Д)'!N",TEXT(MATCH($C61,'2018-06 (Д)'!$C$2:$C$100,0)+1,0)))-INDIRECT(CONCATENATE("'2018-05 (Д)'!N",TEXT(MATCH($C61,'2018-05 (Д)'!$C$2:$C$100,0)+1,0))))/INDIRECT(CONCATENATE("'2018-05 (Д)'!N",TEXT(MATCH($C61,'2018-05 (Д)'!$C$2:$C$100,0)+1,0))))*100)</f>
        <v>27.28765223696638</v>
      </c>
      <c r="DD61" s="9">
        <f ca="1">IF(OR(INDIRECT(CONCATENATE("'2018-07 (Д)'!N",TEXT(MATCH($C61,'2018-07 (Д)'!$C$2:$C$100,0)+1,0)))="Н/Д",INDIRECT(CONCATENATE("'2018-06 (Д)'!N",TEXT(MATCH($C61,'2018-06 (Д)'!$C$2:$C$100,0)+1,0)))="Н/Д",AND(INDIRECT(CONCATENATE("'2018-07 (Д)'!N",TEXT(MATCH($C61,'2018-07 (Д)'!$C$2:$C$100,0)+1,0)))="Н/Д",INDIRECT(CONCATENATE("'2018-06 (Д)'!N",TEXT(MATCH($C61,'2018-06 (Д)'!$C$2:$C$100,0)+1,0))))),"Н/Д",((INDIRECT(CONCATENATE("'2018-07 (Д)'!N",TEXT(MATCH($C61,'2018-07 (Д)'!$C$2:$C$100,0)+1,0)))-INDIRECT(CONCATENATE("'2018-06 (Д)'!N",TEXT(MATCH($C61,'2018-06 (Д)'!$C$2:$C$100,0)+1,0))))/INDIRECT(CONCATENATE("'2018-06 (Д)'!N",TEXT(MATCH($C61,'2018-06 (Д)'!$C$2:$C$100,0)+1,0))))*100)</f>
        <v>20.226788325206577</v>
      </c>
      <c r="DE61" s="9">
        <f ca="1">IF(OR(INDIRECT(CONCATENATE("'2018-08 (Д)'!N",TEXT(MATCH($C61,'2018-08 (Д)'!$C$2:$C$100,0)+1,0)))="Н/Д",INDIRECT(CONCATENATE("'2018-07 (Д)'!N",TEXT(MATCH($C61,'2018-07 (Д)'!$C$2:$C$100,0)+1,0)))="Н/Д",AND(INDIRECT(CONCATENATE("'2018-08 (Д)'!N",TEXT(MATCH($C61,'2018-08 (Д)'!$C$2:$C$100,0)+1,0)))="Н/Д",INDIRECT(CONCATENATE("'2018-07 (Д)'!N",TEXT(MATCH($C61,'2018-07 (Д)'!$C$2:$C$100,0)+1,0))))),"Н/Д",((INDIRECT(CONCATENATE("'2018-08 (Д)'!N",TEXT(MATCH($C61,'2018-08 (Д)'!$C$2:$C$100,0)+1,0)))-INDIRECT(CONCATENATE("'2018-07 (Д)'!N",TEXT(MATCH($C61,'2018-07 (Д)'!$C$2:$C$100,0)+1,0))))/INDIRECT(CONCATENATE("'2018-07 (Д)'!N",TEXT(MATCH($C61,'2018-07 (Д)'!$C$2:$C$100,0)+1,0))))*100)</f>
        <v>17.598412854860172</v>
      </c>
      <c r="DF61" s="9">
        <f ca="1">IF(OR(INDIRECT(CONCATENATE("'2018-09 (Д)'!N",TEXT(MATCH($C61,'2018-09 (Д)'!$C$2:$C$100,0)+1,0)))="Н/Д",INDIRECT(CONCATENATE("'2018-08 (Д)'!N",TEXT(MATCH($C61,'2018-08 (Д)'!$C$2:$C$100,0)+1,0)))="Н/Д",AND(INDIRECT(CONCATENATE("'2018-09 (Д)'!N",TEXT(MATCH($C61,'2018-09 (Д)'!$C$2:$C$100,0)+1,0)))="Н/Д",INDIRECT(CONCATENATE("'2018-08 (Д)'!N",TEXT(MATCH($C61,'2018-08 (Д)'!$C$2:$C$100,0)+1,0))))),"Н/Д",((INDIRECT(CONCATENATE("'2018-09 (Д)'!N",TEXT(MATCH($C61,'2018-09 (Д)'!$C$2:$C$100,0)+1,0)))-INDIRECT(CONCATENATE("'2018-08 (Д)'!N",TEXT(MATCH($C61,'2018-08 (Д)'!$C$2:$C$100,0)+1,0))))/INDIRECT(CONCATENATE("'2018-08 (Д)'!N",TEXT(MATCH($C61,'2018-08 (Д)'!$C$2:$C$100,0)+1,0))))*100)</f>
        <v>14.947548561042717</v>
      </c>
      <c r="DG61" s="9">
        <f ca="1">IF(OR(INDIRECT(CONCATENATE("'2018-10 (Д)'!N",TEXT(MATCH($C61,'2018-10 (Д)'!$C$2:$C$100,0)+1,0)))="Н/Д",INDIRECT(CONCATENATE("'2018-09 (Д)'!N",TEXT(MATCH($C61,'2018-09 (Д)'!$C$2:$C$100,0)+1,0)))="Н/Д",AND(INDIRECT(CONCATENATE("'2018-10 (Д)'!N",TEXT(MATCH($C61,'2018-10 (Д)'!$C$2:$C$100,0)+1,0)))="Н/Д",INDIRECT(CONCATENATE("'2018-09 (Д)'!N",TEXT(MATCH($C61,'2018-09 (Д)'!$C$2:$C$100,0)+1,0))))),"Н/Д",((INDIRECT(CONCATENATE("'2018-10 (Д)'!N",TEXT(MATCH($C61,'2018-10 (Д)'!$C$2:$C$100,0)+1,0)))-INDIRECT(CONCATENATE("'2018-09 (Д)'!N",TEXT(MATCH($C61,'2018-09 (Д)'!$C$2:$C$100,0)+1,0))))/INDIRECT(CONCATENATE("'2018-09 (Д)'!N",TEXT(MATCH($C61,'2018-09 (Д)'!$C$2:$C$100,0)+1,0))))*100)</f>
        <v>10.924611419579323</v>
      </c>
      <c r="DH61" s="9">
        <f ca="1">IF(OR(INDIRECT(CONCATENATE("'2018-11 (Д)'!N",TEXT(MATCH($C61,'2018-11 (Д)'!$C$2:$C$100,0)+1,0)))="Н/Д",INDIRECT(CONCATENATE("'2018-10 (Д)'!N",TEXT(MATCH($C61,'2018-10 (Д)'!$C$2:$C$100,0)+1,0)))="Н/Д",AND(INDIRECT(CONCATENATE("'2018-11 (Д)'!N",TEXT(MATCH($C61,'2018-11 (Д)'!$C$2:$C$100,0)+1,0)))="Н/Д",INDIRECT(CONCATENATE("'2018-10 (Д)'!N",TEXT(MATCH($C61,'2018-10 (Д)'!$C$2:$C$100,0)+1,0))))),"Н/Д",((INDIRECT(CONCATENATE("'2018-11 (Д)'!N",TEXT(MATCH($C61,'2018-11 (Д)'!$C$2:$C$100,0)+1,0)))-INDIRECT(CONCATENATE("'2018-10 (Д)'!N",TEXT(MATCH($C61,'2018-10 (Д)'!$C$2:$C$100,0)+1,0))))/INDIRECT(CONCATENATE("'2018-10 (Д)'!N",TEXT(MATCH($C61,'2018-10 (Д)'!$C$2:$C$100,0)+1,0))))*100)</f>
        <v>13.43493730813638</v>
      </c>
      <c r="DI61" s="9">
        <f ca="1">IF(OR(INDIRECT(CONCATENATE("'2018-12 (Д)'!N",TEXT(MATCH($C61,'2018-12 (Д)'!$C$2:$C$100,0)+1,0)))="Н/Д",INDIRECT(CONCATENATE("'2018-11 (Д)'!N",TEXT(MATCH($C61,'2018-11 (Д)'!$C$2:$C$100,0)+1,0)))="Н/Д",AND(INDIRECT(CONCATENATE("'2018-12 (Д)'!N",TEXT(MATCH($C61,'2018-12 (Д)'!$C$2:$C$100,0)+1,0)))="Н/Д",INDIRECT(CONCATENATE("'2018-11 (Д)'!N",TEXT(MATCH($C61,'2018-11 (Д)'!$C$2:$C$100,0)+1,0))))),"Н/Д",((INDIRECT(CONCATENATE("'2018-12 (Д)'!N",TEXT(MATCH($C61,'2018-12 (Д)'!$C$2:$C$100,0)+1,0)))-INDIRECT(CONCATENATE("'2018-11 (Д)'!N",TEXT(MATCH($C61,'2018-11 (Д)'!$C$2:$C$100,0)+1,0))))/INDIRECT(CONCATENATE("'2018-11 (Д)'!N",TEXT(MATCH($C61,'2018-11 (Д)'!$C$2:$C$100,0)+1,0))))*100)</f>
        <v>10.660393277570209</v>
      </c>
      <c r="DJ61" s="9"/>
      <c r="DK61" s="9">
        <f ca="1">IF(OR(INDIRECT(CONCATENATE("'2018-03 (Д)'!O",TEXT(MATCH($C61,'2018-03 (Д)'!$C$2:$C$100,0)+1,0)))="Н/Д",INDIRECT(CONCATENATE("'2018-02 (Д)'!O",TEXT(MATCH($C61,'2018-02 (Д)'!$C$2:$C$100,0)+1,0)))="Н/Д",AND(INDIRECT(CONCATENATE("'2018-03 (Д)'!O",TEXT(MATCH($C61,'2018-03 (Д)'!$C$2:$C$100,0)+1,0)))="Н/Д",INDIRECT(CONCATENATE("'2018-02 (Д)'!O",TEXT(MATCH($C61,'2018-02 (Д)'!$C$2:$C$100,0)+1,0))))),"Н/Д",((INDIRECT(CONCATENATE("'2018-03 (Д)'!O",TEXT(MATCH($C61,'2018-03 (Д)'!$C$2:$C$100,0)+1,0)))-INDIRECT(CONCATENATE("'2018-02 (Д)'!O",TEXT(MATCH($C61,'2018-02 (Д)'!$C$2:$C$100,0)+1,0))))/INDIRECT(CONCATENATE("'2018-02 (Д)'!O",TEXT(MATCH($C61,'2018-02 (Д)'!$C$2:$C$100,0)+1,0))))*100)</f>
        <v>163.13528038575754</v>
      </c>
      <c r="DL61" s="9">
        <f ca="1">IF(OR(INDIRECT(CONCATENATE("'2018-04 (Д)'!O",TEXT(MATCH($C61,'2018-04 (Д)'!$C$2:$C$100,0)+1,0)))="Н/Д",INDIRECT(CONCATENATE("'2018-03 (Д)'!O",TEXT(MATCH($C61,'2018-03 (Д)'!$C$2:$C$100,0)+1,0)))="Н/Д",AND(INDIRECT(CONCATENATE("'2018-04 (Д)'!O",TEXT(MATCH($C61,'2018-04 (Д)'!$C$2:$C$100,0)+1,0)))="Н/Д",INDIRECT(CONCATENATE("'2018-03 (Д)'!O",TEXT(MATCH($C61,'2018-03 (Д)'!$C$2:$C$100,0)+1,0))))),"Н/Д",((INDIRECT(CONCATENATE("'2018-04 (Д)'!O",TEXT(MATCH($C61,'2018-04 (Д)'!$C$2:$C$100,0)+1,0)))-INDIRECT(CONCATENATE("'2018-03 (Д)'!O",TEXT(MATCH($C61,'2018-03 (Д)'!$C$2:$C$100,0)+1,0))))/INDIRECT(CONCATENATE("'2018-03 (Д)'!O",TEXT(MATCH($C61,'2018-03 (Д)'!$C$2:$C$100,0)+1,0))))*100)</f>
        <v>-73.290098667537976</v>
      </c>
      <c r="DM61" s="9">
        <f ca="1">IF(OR(INDIRECT(CONCATENATE("'2018-05 (Д)'!O",TEXT(MATCH($C61,'2018-05 (Д)'!$C$2:$C$100,0)+1,0)))="Н/Д",INDIRECT(CONCATENATE("'2018-04 (Д)'!O",TEXT(MATCH($C61,'2018-04 (Д)'!$C$2:$C$100,0)+1,0)))="Н/Д",AND(INDIRECT(CONCATENATE("'2018-05 (Д)'!O",TEXT(MATCH($C61,'2018-05 (Д)'!$C$2:$C$100,0)+1,0)))="Н/Д",INDIRECT(CONCATENATE("'2018-04 (Д)'!O",TEXT(MATCH($C61,'2018-04 (Д)'!$C$2:$C$100,0)+1,0))))),"Н/Д",((INDIRECT(CONCATENATE("'2018-05 (Д)'!O",TEXT(MATCH($C61,'2018-05 (Д)'!$C$2:$C$100,0)+1,0)))-INDIRECT(CONCATENATE("'2018-04 (Д)'!O",TEXT(MATCH($C61,'2018-04 (Д)'!$C$2:$C$100,0)+1,0))))/INDIRECT(CONCATENATE("'2018-04 (Д)'!O",TEXT(MATCH($C61,'2018-04 (Д)'!$C$2:$C$100,0)+1,0))))*100)</f>
        <v>203.93903987870061</v>
      </c>
      <c r="DN61" s="9">
        <f ca="1">IF(OR(INDIRECT(CONCATENATE("'2018-06 (Д)'!O",TEXT(MATCH($C61,'2018-06 (Д)'!$C$2:$C$100,0)+1,0)))="Н/Д",INDIRECT(CONCATENATE("'2018-05 (Д)'!O",TEXT(MATCH($C61,'2018-05 (Д)'!$C$2:$C$100,0)+1,0)))="Н/Д",AND(INDIRECT(CONCATENATE("'2018-06 (Д)'!O",TEXT(MATCH($C61,'2018-06 (Д)'!$C$2:$C$100,0)+1,0)))="Н/Д",INDIRECT(CONCATENATE("'2018-05 (Д)'!O",TEXT(MATCH($C61,'2018-05 (Д)'!$C$2:$C$100,0)+1,0))))),"Н/Д",((INDIRECT(CONCATENATE("'2018-06 (Д)'!O",TEXT(MATCH($C61,'2018-06 (Д)'!$C$2:$C$100,0)+1,0)))-INDIRECT(CONCATENATE("'2018-05 (Д)'!O",TEXT(MATCH($C61,'2018-05 (Д)'!$C$2:$C$100,0)+1,0))))/INDIRECT(CONCATENATE("'2018-05 (Д)'!O",TEXT(MATCH($C61,'2018-05 (Д)'!$C$2:$C$100,0)+1,0))))*100)</f>
        <v>-173.02022391962629</v>
      </c>
      <c r="DO61" s="9">
        <f ca="1">IF(OR(INDIRECT(CONCATENATE("'2018-07 (Д)'!O",TEXT(MATCH($C61,'2018-07 (Д)'!$C$2:$C$100,0)+1,0)))="Н/Д",INDIRECT(CONCATENATE("'2018-06 (Д)'!O",TEXT(MATCH($C61,'2018-06 (Д)'!$C$2:$C$100,0)+1,0)))="Н/Д",AND(INDIRECT(CONCATENATE("'2018-07 (Д)'!O",TEXT(MATCH($C61,'2018-07 (Д)'!$C$2:$C$100,0)+1,0)))="Н/Д",INDIRECT(CONCATENATE("'2018-06 (Д)'!O",TEXT(MATCH($C61,'2018-06 (Д)'!$C$2:$C$100,0)+1,0))))),"Н/Д",((INDIRECT(CONCATENATE("'2018-07 (Д)'!O",TEXT(MATCH($C61,'2018-07 (Д)'!$C$2:$C$100,0)+1,0)))-INDIRECT(CONCATENATE("'2018-06 (Д)'!O",TEXT(MATCH($C61,'2018-06 (Д)'!$C$2:$C$100,0)+1,0))))/INDIRECT(CONCATENATE("'2018-06 (Д)'!O",TEXT(MATCH($C61,'2018-06 (Д)'!$C$2:$C$100,0)+1,0))))*100)</f>
        <v>-104.78622360658419</v>
      </c>
      <c r="DP61" s="9">
        <f ca="1">IF(OR(INDIRECT(CONCATENATE("'2018-08 (Д)'!O",TEXT(MATCH($C61,'2018-08 (Д)'!$C$2:$C$100,0)+1,0)))="Н/Д",INDIRECT(CONCATENATE("'2018-07 (Д)'!O",TEXT(MATCH($C61,'2018-07 (Д)'!$C$2:$C$100,0)+1,0)))="Н/Д",AND(INDIRECT(CONCATENATE("'2018-08 (Д)'!O",TEXT(MATCH($C61,'2018-08 (Д)'!$C$2:$C$100,0)+1,0)))="Н/Д",INDIRECT(CONCATENATE("'2018-07 (Д)'!O",TEXT(MATCH($C61,'2018-07 (Д)'!$C$2:$C$100,0)+1,0))))),"Н/Д",((INDIRECT(CONCATENATE("'2018-08 (Д)'!O",TEXT(MATCH($C61,'2018-08 (Д)'!$C$2:$C$100,0)+1,0)))-INDIRECT(CONCATENATE("'2018-07 (Д)'!O",TEXT(MATCH($C61,'2018-07 (Д)'!$C$2:$C$100,0)+1,0))))/INDIRECT(CONCATENATE("'2018-07 (Д)'!O",TEXT(MATCH($C61,'2018-07 (Д)'!$C$2:$C$100,0)+1,0))))*100)</f>
        <v>3142.9570178592835</v>
      </c>
      <c r="DQ61" s="9">
        <f ca="1">IF(OR(INDIRECT(CONCATENATE("'2018-09 (Д)'!O",TEXT(MATCH($C61,'2018-09 (Д)'!$C$2:$C$100,0)+1,0)))="Н/Д",INDIRECT(CONCATENATE("'2018-08 (Д)'!O",TEXT(MATCH($C61,'2018-08 (Д)'!$C$2:$C$100,0)+1,0)))="Н/Д",AND(INDIRECT(CONCATENATE("'2018-09 (Д)'!O",TEXT(MATCH($C61,'2018-09 (Д)'!$C$2:$C$100,0)+1,0)))="Н/Д",INDIRECT(CONCATENATE("'2018-08 (Д)'!O",TEXT(MATCH($C61,'2018-08 (Д)'!$C$2:$C$100,0)+1,0))))),"Н/Д",((INDIRECT(CONCATENATE("'2018-09 (Д)'!O",TEXT(MATCH($C61,'2018-09 (Д)'!$C$2:$C$100,0)+1,0)))-INDIRECT(CONCATENATE("'2018-08 (Д)'!O",TEXT(MATCH($C61,'2018-08 (Д)'!$C$2:$C$100,0)+1,0))))/INDIRECT(CONCATENATE("'2018-08 (Д)'!O",TEXT(MATCH($C61,'2018-08 (Д)'!$C$2:$C$100,0)+1,0))))*100)</f>
        <v>-132.90500576168154</v>
      </c>
      <c r="DR61" s="9">
        <f ca="1">IF(OR(INDIRECT(CONCATENATE("'2018-10 (Д)'!O",TEXT(MATCH($C61,'2018-10 (Д)'!$C$2:$C$100,0)+1,0)))="Н/Д",INDIRECT(CONCATENATE("'2018-09 (Д)'!O",TEXT(MATCH($C61,'2018-09 (Д)'!$C$2:$C$100,0)+1,0)))="Н/Д",AND(INDIRECT(CONCATENATE("'2018-10 (Д)'!O",TEXT(MATCH($C61,'2018-10 (Д)'!$C$2:$C$100,0)+1,0)))="Н/Д",INDIRECT(CONCATENATE("'2018-09 (Д)'!O",TEXT(MATCH($C61,'2018-09 (Д)'!$C$2:$C$100,0)+1,0))))),"Н/Д",((INDIRECT(CONCATENATE("'2018-10 (Д)'!O",TEXT(MATCH($C61,'2018-10 (Д)'!$C$2:$C$100,0)+1,0)))-INDIRECT(CONCATENATE("'2018-09 (Д)'!O",TEXT(MATCH($C61,'2018-09 (Д)'!$C$2:$C$100,0)+1,0))))/INDIRECT(CONCATENATE("'2018-09 (Д)'!O",TEXT(MATCH($C61,'2018-09 (Д)'!$C$2:$C$100,0)+1,0))))*100)</f>
        <v>-514.95282954016386</v>
      </c>
      <c r="DS61" s="9">
        <f ca="1">IF(OR(INDIRECT(CONCATENATE("'2018-11 (Д)'!O",TEXT(MATCH($C61,'2018-11 (Д)'!$C$2:$C$100,0)+1,0)))="Н/Д",INDIRECT(CONCATENATE("'2018-10 (Д)'!O",TEXT(MATCH($C61,'2018-10 (Д)'!$C$2:$C$100,0)+1,0)))="Н/Д",AND(INDIRECT(CONCATENATE("'2018-11 (Д)'!O",TEXT(MATCH($C61,'2018-11 (Д)'!$C$2:$C$100,0)+1,0)))="Н/Д",INDIRECT(CONCATENATE("'2018-10 (Д)'!O",TEXT(MATCH($C61,'2018-10 (Д)'!$C$2:$C$100,0)+1,0))))),"Н/Д",((INDIRECT(CONCATENATE("'2018-11 (Д)'!O",TEXT(MATCH($C61,'2018-11 (Д)'!$C$2:$C$100,0)+1,0)))-INDIRECT(CONCATENATE("'2018-10 (Д)'!O",TEXT(MATCH($C61,'2018-10 (Д)'!$C$2:$C$100,0)+1,0))))/INDIRECT(CONCATENATE("'2018-10 (Д)'!O",TEXT(MATCH($C61,'2018-10 (Д)'!$C$2:$C$100,0)+1,0))))*100)</f>
        <v>-48.6806036229844</v>
      </c>
      <c r="DT61" s="9">
        <f ca="1">IF(OR(INDIRECT(CONCATENATE("'2018-12 (Д)'!O",TEXT(MATCH($C61,'2018-12 (Д)'!$C$2:$C$100,0)+1,0)))="Н/Д",INDIRECT(CONCATENATE("'2018-11 (Д)'!O",TEXT(MATCH($C61,'2018-11 (Д)'!$C$2:$C$100,0)+1,0)))="Н/Д",AND(INDIRECT(CONCATENATE("'2018-12 (Д)'!O",TEXT(MATCH($C61,'2018-12 (Д)'!$C$2:$C$100,0)+1,0)))="Н/Д",INDIRECT(CONCATENATE("'2018-11 (Д)'!O",TEXT(MATCH($C61,'2018-11 (Д)'!$C$2:$C$100,0)+1,0))))),"Н/Д",((INDIRECT(CONCATENATE("'2018-12 (Д)'!O",TEXT(MATCH($C61,'2018-12 (Д)'!$C$2:$C$100,0)+1,0)))-INDIRECT(CONCATENATE("'2018-11 (Д)'!O",TEXT(MATCH($C61,'2018-11 (Д)'!$C$2:$C$100,0)+1,0))))/INDIRECT(CONCATENATE("'2018-11 (Д)'!O",TEXT(MATCH($C61,'2018-11 (Д)'!$C$2:$C$100,0)+1,0))))*100)</f>
        <v>-56.334387674212373</v>
      </c>
      <c r="DU61" s="9"/>
      <c r="DV61" s="9">
        <f ca="1">IF(OR(INDIRECT(CONCATENATE("'2018-03 (Д)'!P",TEXT(MATCH($C61,'2018-03 (Д)'!$C$2:$C$100,0)+1,0)))="Н/Д",INDIRECT(CONCATENATE("'2018-02 (Д)'!P",TEXT(MATCH($C61,'2018-02 (Д)'!$C$2:$C$100,0)+1,0)))="Н/Д",AND(INDIRECT(CONCATENATE("'2018-03 (Д)'!P",TEXT(MATCH($C61,'2018-03 (Д)'!$C$2:$C$100,0)+1,0)))="Н/Д",INDIRECT(CONCATENATE("'2018-02 (Д)'!P",TEXT(MATCH($C61,'2018-02 (Д)'!$C$2:$C$100,0)+1,0))))),"Н/Д",((INDIRECT(CONCATENATE("'2018-03 (Д)'!P",TEXT(MATCH($C61,'2018-03 (Д)'!$C$2:$C$100,0)+1,0)))-INDIRECT(CONCATENATE("'2018-02 (Д)'!P",TEXT(MATCH($C61,'2018-02 (Д)'!$C$2:$C$100,0)+1,0))))/INDIRECT(CONCATENATE("'2018-02 (Д)'!P",TEXT(MATCH($C61,'2018-02 (Д)'!$C$2:$C$100,0)+1,0))))*100)</f>
        <v>-5.9870929457804776</v>
      </c>
      <c r="DW61" s="9">
        <f ca="1">IF(OR(INDIRECT(CONCATENATE("'2018-04 (Д)'!P",TEXT(MATCH($C61,'2018-04 (Д)'!$C$2:$C$100,0)+1,0)))="Н/Д",INDIRECT(CONCATENATE("'2018-03 (Д)'!P",TEXT(MATCH($C61,'2018-03 (Д)'!$C$2:$C$100,0)+1,0)))="Н/Д",AND(INDIRECT(CONCATENATE("'2018-04 (Д)'!P",TEXT(MATCH($C61,'2018-04 (Д)'!$C$2:$C$100,0)+1,0)))="Н/Д",INDIRECT(CONCATENATE("'2018-03 (Д)'!P",TEXT(MATCH($C61,'2018-03 (Д)'!$C$2:$C$100,0)+1,0))))),"Н/Д",((INDIRECT(CONCATENATE("'2018-04 (Д)'!P",TEXT(MATCH($C61,'2018-04 (Д)'!$C$2:$C$100,0)+1,0)))-INDIRECT(CONCATENATE("'2018-03 (Д)'!P",TEXT(MATCH($C61,'2018-03 (Д)'!$C$2:$C$100,0)+1,0))))/INDIRECT(CONCATENATE("'2018-03 (Д)'!P",TEXT(MATCH($C61,'2018-03 (Д)'!$C$2:$C$100,0)+1,0))))*100)</f>
        <v>150.64523268886336</v>
      </c>
      <c r="DX61" s="9">
        <f ca="1">IF(OR(INDIRECT(CONCATENATE("'2018-05 (Д)'!P",TEXT(MATCH($C61,'2018-05 (Д)'!$C$2:$C$100,0)+1,0)))="Н/Д",INDIRECT(CONCATENATE("'2018-04 (Д)'!P",TEXT(MATCH($C61,'2018-04 (Д)'!$C$2:$C$100,0)+1,0)))="Н/Д",AND(INDIRECT(CONCATENATE("'2018-05 (Д)'!P",TEXT(MATCH($C61,'2018-05 (Д)'!$C$2:$C$100,0)+1,0)))="Н/Д",INDIRECT(CONCATENATE("'2018-04 (Д)'!P",TEXT(MATCH($C61,'2018-04 (Д)'!$C$2:$C$100,0)+1,0))))),"Н/Д",((INDIRECT(CONCATENATE("'2018-05 (Д)'!P",TEXT(MATCH($C61,'2018-05 (Д)'!$C$2:$C$100,0)+1,0)))-INDIRECT(CONCATENATE("'2018-04 (Д)'!P",TEXT(MATCH($C61,'2018-04 (Д)'!$C$2:$C$100,0)+1,0))))/INDIRECT(CONCATENATE("'2018-04 (Д)'!P",TEXT(MATCH($C61,'2018-04 (Д)'!$C$2:$C$100,0)+1,0))))*100)</f>
        <v>-33.148416455022335</v>
      </c>
      <c r="DY61" s="9">
        <f ca="1">IF(OR(INDIRECT(CONCATENATE("'2018-06 (Д)'!P",TEXT(MATCH($C61,'2018-06 (Д)'!$C$2:$C$100,0)+1,0)))="Н/Д",INDIRECT(CONCATENATE("'2018-05 (Д)'!P",TEXT(MATCH($C61,'2018-05 (Д)'!$C$2:$C$100,0)+1,0)))="Н/Д",AND(INDIRECT(CONCATENATE("'2018-06 (Д)'!P",TEXT(MATCH($C61,'2018-06 (Д)'!$C$2:$C$100,0)+1,0)))="Н/Д",INDIRECT(CONCATENATE("'2018-05 (Д)'!P",TEXT(MATCH($C61,'2018-05 (Д)'!$C$2:$C$100,0)+1,0))))),"Н/Д",((INDIRECT(CONCATENATE("'2018-06 (Д)'!P",TEXT(MATCH($C61,'2018-06 (Д)'!$C$2:$C$100,0)+1,0)))-INDIRECT(CONCATENATE("'2018-05 (Д)'!P",TEXT(MATCH($C61,'2018-05 (Д)'!$C$2:$C$100,0)+1,0))))/INDIRECT(CONCATENATE("'2018-05 (Д)'!P",TEXT(MATCH($C61,'2018-05 (Д)'!$C$2:$C$100,0)+1,0))))*100)</f>
        <v>10.356414622317388</v>
      </c>
      <c r="DZ61" s="9">
        <f ca="1">IF(OR(INDIRECT(CONCATENATE("'2018-07 (Д)'!P",TEXT(MATCH($C61,'2018-07 (Д)'!$C$2:$C$100,0)+1,0)))="Н/Д",INDIRECT(CONCATENATE("'2018-06 (Д)'!P",TEXT(MATCH($C61,'2018-06 (Д)'!$C$2:$C$100,0)+1,0)))="Н/Д",AND(INDIRECT(CONCATENATE("'2018-07 (Д)'!P",TEXT(MATCH($C61,'2018-07 (Д)'!$C$2:$C$100,0)+1,0)))="Н/Д",INDIRECT(CONCATENATE("'2018-06 (Д)'!P",TEXT(MATCH($C61,'2018-06 (Д)'!$C$2:$C$100,0)+1,0))))),"Н/Д",((INDIRECT(CONCATENATE("'2018-07 (Д)'!P",TEXT(MATCH($C61,'2018-07 (Д)'!$C$2:$C$100,0)+1,0)))-INDIRECT(CONCATENATE("'2018-06 (Д)'!P",TEXT(MATCH($C61,'2018-06 (Д)'!$C$2:$C$100,0)+1,0))))/INDIRECT(CONCATENATE("'2018-06 (Д)'!P",TEXT(MATCH($C61,'2018-06 (Д)'!$C$2:$C$100,0)+1,0))))*100)</f>
        <v>37.912639457899253</v>
      </c>
      <c r="EA61" s="9">
        <f ca="1">IF(OR(INDIRECT(CONCATENATE("'2018-08 (Д)'!P",TEXT(MATCH($C61,'2018-08 (Д)'!$C$2:$C$100,0)+1,0)))="Н/Д",INDIRECT(CONCATENATE("'2018-07 (Д)'!P",TEXT(MATCH($C61,'2018-07 (Д)'!$C$2:$C$100,0)+1,0)))="Н/Д",AND(INDIRECT(CONCATENATE("'2018-08 (Д)'!P",TEXT(MATCH($C61,'2018-08 (Д)'!$C$2:$C$100,0)+1,0)))="Н/Д",INDIRECT(CONCATENATE("'2018-07 (Д)'!P",TEXT(MATCH($C61,'2018-07 (Д)'!$C$2:$C$100,0)+1,0))))),"Н/Д",((INDIRECT(CONCATENATE("'2018-08 (Д)'!P",TEXT(MATCH($C61,'2018-08 (Д)'!$C$2:$C$100,0)+1,0)))-INDIRECT(CONCATENATE("'2018-07 (Д)'!P",TEXT(MATCH($C61,'2018-07 (Д)'!$C$2:$C$100,0)+1,0))))/INDIRECT(CONCATENATE("'2018-07 (Д)'!P",TEXT(MATCH($C61,'2018-07 (Д)'!$C$2:$C$100,0)+1,0))))*100)</f>
        <v>-18.626576227011203</v>
      </c>
      <c r="EB61" s="9">
        <f ca="1">IF(OR(INDIRECT(CONCATENATE("'2018-09 (Д)'!P",TEXT(MATCH($C61,'2018-09 (Д)'!$C$2:$C$100,0)+1,0)))="Н/Д",INDIRECT(CONCATENATE("'2018-08 (Д)'!P",TEXT(MATCH($C61,'2018-08 (Д)'!$C$2:$C$100,0)+1,0)))="Н/Д",AND(INDIRECT(CONCATENATE("'2018-09 (Д)'!P",TEXT(MATCH($C61,'2018-09 (Д)'!$C$2:$C$100,0)+1,0)))="Н/Д",INDIRECT(CONCATENATE("'2018-08 (Д)'!P",TEXT(MATCH($C61,'2018-08 (Д)'!$C$2:$C$100,0)+1,0))))),"Н/Д",((INDIRECT(CONCATENATE("'2018-09 (Д)'!P",TEXT(MATCH($C61,'2018-09 (Д)'!$C$2:$C$100,0)+1,0)))-INDIRECT(CONCATENATE("'2018-08 (Д)'!P",TEXT(MATCH($C61,'2018-08 (Д)'!$C$2:$C$100,0)+1,0))))/INDIRECT(CONCATENATE("'2018-08 (Д)'!P",TEXT(MATCH($C61,'2018-08 (Д)'!$C$2:$C$100,0)+1,0))))*100)</f>
        <v>-13.792384444386013</v>
      </c>
      <c r="EC61" s="9">
        <f ca="1">IF(OR(INDIRECT(CONCATENATE("'2018-10 (Д)'!P",TEXT(MATCH($C61,'2018-10 (Д)'!$C$2:$C$100,0)+1,0)))="Н/Д",INDIRECT(CONCATENATE("'2018-09 (Д)'!P",TEXT(MATCH($C61,'2018-09 (Д)'!$C$2:$C$100,0)+1,0)))="Н/Д",AND(INDIRECT(CONCATENATE("'2018-10 (Д)'!P",TEXT(MATCH($C61,'2018-10 (Д)'!$C$2:$C$100,0)+1,0)))="Н/Д",INDIRECT(CONCATENATE("'2018-09 (Д)'!P",TEXT(MATCH($C61,'2018-09 (Д)'!$C$2:$C$100,0)+1,0))))),"Н/Д",((INDIRECT(CONCATENATE("'2018-10 (Д)'!P",TEXT(MATCH($C61,'2018-10 (Д)'!$C$2:$C$100,0)+1,0)))-INDIRECT(CONCATENATE("'2018-09 (Д)'!P",TEXT(MATCH($C61,'2018-09 (Д)'!$C$2:$C$100,0)+1,0))))/INDIRECT(CONCATENATE("'2018-09 (Д)'!P",TEXT(MATCH($C61,'2018-09 (Д)'!$C$2:$C$100,0)+1,0))))*100)</f>
        <v>54.361483659117106</v>
      </c>
      <c r="ED61" s="9">
        <f ca="1">IF(OR(INDIRECT(CONCATENATE("'2018-11 (Д)'!P",TEXT(MATCH($C61,'2018-11 (Д)'!$C$2:$C$100,0)+1,0)))="Н/Д",INDIRECT(CONCATENATE("'2018-10 (Д)'!P",TEXT(MATCH($C61,'2018-10 (Д)'!$C$2:$C$100,0)+1,0)))="Н/Д",AND(INDIRECT(CONCATENATE("'2018-11 (Д)'!P",TEXT(MATCH($C61,'2018-11 (Д)'!$C$2:$C$100,0)+1,0)))="Н/Д",INDIRECT(CONCATENATE("'2018-10 (Д)'!P",TEXT(MATCH($C61,'2018-10 (Д)'!$C$2:$C$100,0)+1,0))))),"Н/Д",((INDIRECT(CONCATENATE("'2018-11 (Д)'!P",TEXT(MATCH($C61,'2018-11 (Д)'!$C$2:$C$100,0)+1,0)))-INDIRECT(CONCATENATE("'2018-10 (Д)'!P",TEXT(MATCH($C61,'2018-10 (Д)'!$C$2:$C$100,0)+1,0))))/INDIRECT(CONCATENATE("'2018-10 (Д)'!P",TEXT(MATCH($C61,'2018-10 (Д)'!$C$2:$C$100,0)+1,0))))*100)</f>
        <v>-3.5750425290052386</v>
      </c>
      <c r="EE61" s="9">
        <f ca="1">IF(OR(INDIRECT(CONCATENATE("'2018-12 (Д)'!P",TEXT(MATCH($C61,'2018-12 (Д)'!$C$2:$C$100,0)+1,0)))="Н/Д",INDIRECT(CONCATENATE("'2018-11 (Д)'!P",TEXT(MATCH($C61,'2018-11 (Д)'!$C$2:$C$100,0)+1,0)))="Н/Д",AND(INDIRECT(CONCATENATE("'2018-12 (Д)'!P",TEXT(MATCH($C61,'2018-12 (Д)'!$C$2:$C$100,0)+1,0)))="Н/Д",INDIRECT(CONCATENATE("'2018-11 (Д)'!P",TEXT(MATCH($C61,'2018-11 (Д)'!$C$2:$C$100,0)+1,0))))),"Н/Д",((INDIRECT(CONCATENATE("'2018-12 (Д)'!P",TEXT(MATCH($C61,'2018-12 (Д)'!$C$2:$C$100,0)+1,0)))-INDIRECT(CONCATENATE("'2018-11 (Д)'!P",TEXT(MATCH($C61,'2018-11 (Д)'!$C$2:$C$100,0)+1,0))))/INDIRECT(CONCATENATE("'2018-11 (Д)'!P",TEXT(MATCH($C61,'2018-11 (Д)'!$C$2:$C$100,0)+1,0))))*100)</f>
        <v>-2.8056688061651585</v>
      </c>
      <c r="EF61" s="9"/>
      <c r="EG61" s="9">
        <f ca="1">IF(OR(INDIRECT(CONCATENATE("'2018-03 (Д)'!Q",TEXT(MATCH($C61,'2018-03 (Д)'!$C$2:$C$100,0)+1,0)))="Н/Д",INDIRECT(CONCATENATE("'2018-02 (Д)'!Q",TEXT(MATCH($C61,'2018-02 (Д)'!$C$2:$C$100,0)+1,0)))="Н/Д",AND(INDIRECT(CONCATENATE("'2018-03 (Д)'!Q",TEXT(MATCH($C61,'2018-03 (Д)'!$C$2:$C$100,0)+1,0)))="Н/Д",INDIRECT(CONCATENATE("'2018-02 (Д)'!Q",TEXT(MATCH($C61,'2018-02 (Д)'!$C$2:$C$100,0)+1,0))))),"Н/Д",((INDIRECT(CONCATENATE("'2018-03 (Д)'!Q",TEXT(MATCH($C61,'2018-03 (Д)'!$C$2:$C$100,0)+1,0)))-INDIRECT(CONCATENATE("'2018-02 (Д)'!Q",TEXT(MATCH($C61,'2018-02 (Д)'!$C$2:$C$100,0)+1,0))))/INDIRECT(CONCATENATE("'2018-02 (Д)'!Q",TEXT(MATCH($C61,'2018-02 (Д)'!$C$2:$C$100,0)+1,0))))*100)</f>
        <v>415.13114550816806</v>
      </c>
      <c r="EH61" s="9">
        <f ca="1">IF(OR(INDIRECT(CONCATENATE("'2018-04 (Д)'!Q",TEXT(MATCH($C61,'2018-04 (Д)'!$C$2:$C$100,0)+1,0)))="Н/Д",INDIRECT(CONCATENATE("'2018-03 (Д)'!Q",TEXT(MATCH($C61,'2018-03 (Д)'!$C$2:$C$100,0)+1,0)))="Н/Д",AND(INDIRECT(CONCATENATE("'2018-04 (Д)'!Q",TEXT(MATCH($C61,'2018-04 (Д)'!$C$2:$C$100,0)+1,0)))="Н/Д",INDIRECT(CONCATENATE("'2018-03 (Д)'!Q",TEXT(MATCH($C61,'2018-03 (Д)'!$C$2:$C$100,0)+1,0))))),"Н/Д",((INDIRECT(CONCATENATE("'2018-04 (Д)'!Q",TEXT(MATCH($C61,'2018-04 (Д)'!$C$2:$C$100,0)+1,0)))-INDIRECT(CONCATENATE("'2018-03 (Д)'!Q",TEXT(MATCH($C61,'2018-03 (Д)'!$C$2:$C$100,0)+1,0))))/INDIRECT(CONCATENATE("'2018-03 (Д)'!Q",TEXT(MATCH($C61,'2018-03 (Д)'!$C$2:$C$100,0)+1,0))))*100)</f>
        <v>108.698435663475</v>
      </c>
      <c r="EI61" s="9">
        <f ca="1">IF(OR(INDIRECT(CONCATENATE("'2018-05 (Д)'!Q",TEXT(MATCH($C61,'2018-05 (Д)'!$C$2:$C$100,0)+1,0)))="Н/Д",INDIRECT(CONCATENATE("'2018-04 (Д)'!Q",TEXT(MATCH($C61,'2018-04 (Д)'!$C$2:$C$100,0)+1,0)))="Н/Д",AND(INDIRECT(CONCATENATE("'2018-05 (Д)'!Q",TEXT(MATCH($C61,'2018-05 (Д)'!$C$2:$C$100,0)+1,0)))="Н/Д",INDIRECT(CONCATENATE("'2018-04 (Д)'!Q",TEXT(MATCH($C61,'2018-04 (Д)'!$C$2:$C$100,0)+1,0))))),"Н/Д",((INDIRECT(CONCATENATE("'2018-05 (Д)'!Q",TEXT(MATCH($C61,'2018-05 (Д)'!$C$2:$C$100,0)+1,0)))-INDIRECT(CONCATENATE("'2018-04 (Д)'!Q",TEXT(MATCH($C61,'2018-04 (Д)'!$C$2:$C$100,0)+1,0))))/INDIRECT(CONCATENATE("'2018-04 (Д)'!Q",TEXT(MATCH($C61,'2018-04 (Д)'!$C$2:$C$100,0)+1,0))))*100)</f>
        <v>-47.803111197209716</v>
      </c>
      <c r="EJ61" s="9">
        <f ca="1">IF(OR(INDIRECT(CONCATENATE("'2018-06 (Д)'!Q",TEXT(MATCH($C61,'2018-06 (Д)'!$C$2:$C$100,0)+1,0)))="Н/Д",INDIRECT(CONCATENATE("'2018-05 (Д)'!Q",TEXT(MATCH($C61,'2018-05 (Д)'!$C$2:$C$100,0)+1,0)))="Н/Д",AND(INDIRECT(CONCATENATE("'2018-06 (Д)'!Q",TEXT(MATCH($C61,'2018-06 (Д)'!$C$2:$C$100,0)+1,0)))="Н/Д",INDIRECT(CONCATENATE("'2018-05 (Д)'!Q",TEXT(MATCH($C61,'2018-05 (Д)'!$C$2:$C$100,0)+1,0))))),"Н/Д",((INDIRECT(CONCATENATE("'2018-06 (Д)'!Q",TEXT(MATCH($C61,'2018-06 (Д)'!$C$2:$C$100,0)+1,0)))-INDIRECT(CONCATENATE("'2018-05 (Д)'!Q",TEXT(MATCH($C61,'2018-05 (Д)'!$C$2:$C$100,0)+1,0))))/INDIRECT(CONCATENATE("'2018-05 (Д)'!Q",TEXT(MATCH($C61,'2018-05 (Д)'!$C$2:$C$100,0)+1,0))))*100)</f>
        <v>-50.975891402810191</v>
      </c>
      <c r="EK61" s="9">
        <f ca="1">IF(OR(INDIRECT(CONCATENATE("'2018-07 (Д)'!Q",TEXT(MATCH($C61,'2018-07 (Д)'!$C$2:$C$100,0)+1,0)))="Н/Д",INDIRECT(CONCATENATE("'2018-06 (Д)'!Q",TEXT(MATCH($C61,'2018-06 (Д)'!$C$2:$C$100,0)+1,0)))="Н/Д",AND(INDIRECT(CONCATENATE("'2018-07 (Д)'!Q",TEXT(MATCH($C61,'2018-07 (Д)'!$C$2:$C$100,0)+1,0)))="Н/Д",INDIRECT(CONCATENATE("'2018-06 (Д)'!Q",TEXT(MATCH($C61,'2018-06 (Д)'!$C$2:$C$100,0)+1,0))))),"Н/Д",((INDIRECT(CONCATENATE("'2018-07 (Д)'!Q",TEXT(MATCH($C61,'2018-07 (Д)'!$C$2:$C$100,0)+1,0)))-INDIRECT(CONCATENATE("'2018-06 (Д)'!Q",TEXT(MATCH($C61,'2018-06 (Д)'!$C$2:$C$100,0)+1,0))))/INDIRECT(CONCATENATE("'2018-06 (Д)'!Q",TEXT(MATCH($C61,'2018-06 (Д)'!$C$2:$C$100,0)+1,0))))*100)</f>
        <v>2.889088434059786</v>
      </c>
      <c r="EL61" s="9">
        <f ca="1">IF(OR(INDIRECT(CONCATENATE("'2018-08 (Д)'!Q",TEXT(MATCH($C61,'2018-08 (Д)'!$C$2:$C$100,0)+1,0)))="Н/Д",INDIRECT(CONCATENATE("'2018-07 (Д)'!Q",TEXT(MATCH($C61,'2018-07 (Д)'!$C$2:$C$100,0)+1,0)))="Н/Д",AND(INDIRECT(CONCATENATE("'2018-08 (Д)'!Q",TEXT(MATCH($C61,'2018-08 (Д)'!$C$2:$C$100,0)+1,0)))="Н/Д",INDIRECT(CONCATENATE("'2018-07 (Д)'!Q",TEXT(MATCH($C61,'2018-07 (Д)'!$C$2:$C$100,0)+1,0))))),"Н/Д",((INDIRECT(CONCATENATE("'2018-08 (Д)'!Q",TEXT(MATCH($C61,'2018-08 (Д)'!$C$2:$C$100,0)+1,0)))-INDIRECT(CONCATENATE("'2018-07 (Д)'!Q",TEXT(MATCH($C61,'2018-07 (Д)'!$C$2:$C$100,0)+1,0))))/INDIRECT(CONCATENATE("'2018-07 (Д)'!Q",TEXT(MATCH($C61,'2018-07 (Д)'!$C$2:$C$100,0)+1,0))))*100)</f>
        <v>59.728157544368912</v>
      </c>
      <c r="EM61" s="9">
        <f ca="1">IF(OR(INDIRECT(CONCATENATE("'2018-09 (Д)'!Q",TEXT(MATCH($C61,'2018-09 (Д)'!$C$2:$C$100,0)+1,0)))="Н/Д",INDIRECT(CONCATENATE("'2018-08 (Д)'!Q",TEXT(MATCH($C61,'2018-08 (Д)'!$C$2:$C$100,0)+1,0)))="Н/Д",AND(INDIRECT(CONCATENATE("'2018-09 (Д)'!Q",TEXT(MATCH($C61,'2018-09 (Д)'!$C$2:$C$100,0)+1,0)))="Н/Д",INDIRECT(CONCATENATE("'2018-08 (Д)'!Q",TEXT(MATCH($C61,'2018-08 (Д)'!$C$2:$C$100,0)+1,0))))),"Н/Д",((INDIRECT(CONCATENATE("'2018-09 (Д)'!Q",TEXT(MATCH($C61,'2018-09 (Д)'!$C$2:$C$100,0)+1,0)))-INDIRECT(CONCATENATE("'2018-08 (Д)'!Q",TEXT(MATCH($C61,'2018-08 (Д)'!$C$2:$C$100,0)+1,0))))/INDIRECT(CONCATENATE("'2018-08 (Д)'!Q",TEXT(MATCH($C61,'2018-08 (Д)'!$C$2:$C$100,0)+1,0))))*100)</f>
        <v>-25.179774661409652</v>
      </c>
      <c r="EN61" s="9">
        <f ca="1">IF(OR(INDIRECT(CONCATENATE("'2018-10 (Д)'!Q",TEXT(MATCH($C61,'2018-10 (Д)'!$C$2:$C$100,0)+1,0)))="Н/Д",INDIRECT(CONCATENATE("'2018-09 (Д)'!Q",TEXT(MATCH($C61,'2018-09 (Д)'!$C$2:$C$100,0)+1,0)))="Н/Д",AND(INDIRECT(CONCATENATE("'2018-10 (Д)'!Q",TEXT(MATCH($C61,'2018-10 (Д)'!$C$2:$C$100,0)+1,0)))="Н/Д",INDIRECT(CONCATENATE("'2018-09 (Д)'!Q",TEXT(MATCH($C61,'2018-09 (Д)'!$C$2:$C$100,0)+1,0))))),"Н/Д",((INDIRECT(CONCATENATE("'2018-10 (Д)'!Q",TEXT(MATCH($C61,'2018-10 (Д)'!$C$2:$C$100,0)+1,0)))-INDIRECT(CONCATENATE("'2018-09 (Д)'!Q",TEXT(MATCH($C61,'2018-09 (Д)'!$C$2:$C$100,0)+1,0))))/INDIRECT(CONCATENATE("'2018-09 (Д)'!Q",TEXT(MATCH($C61,'2018-09 (Д)'!$C$2:$C$100,0)+1,0))))*100)</f>
        <v>-18.69284211976117</v>
      </c>
      <c r="EO61" s="9">
        <f ca="1">IF(OR(INDIRECT(CONCATENATE("'2018-11 (Д)'!Q",TEXT(MATCH($C61,'2018-11 (Д)'!$C$2:$C$100,0)+1,0)))="Н/Д",INDIRECT(CONCATENATE("'2018-10 (Д)'!Q",TEXT(MATCH($C61,'2018-10 (Д)'!$C$2:$C$100,0)+1,0)))="Н/Д",AND(INDIRECT(CONCATENATE("'2018-11 (Д)'!Q",TEXT(MATCH($C61,'2018-11 (Д)'!$C$2:$C$100,0)+1,0)))="Н/Д",INDIRECT(CONCATENATE("'2018-10 (Д)'!Q",TEXT(MATCH($C61,'2018-10 (Д)'!$C$2:$C$100,0)+1,0))))),"Н/Д",((INDIRECT(CONCATENATE("'2018-11 (Д)'!Q",TEXT(MATCH($C61,'2018-11 (Д)'!$C$2:$C$100,0)+1,0)))-INDIRECT(CONCATENATE("'2018-10 (Д)'!Q",TEXT(MATCH($C61,'2018-10 (Д)'!$C$2:$C$100,0)+1,0))))/INDIRECT(CONCATENATE("'2018-10 (Д)'!Q",TEXT(MATCH($C61,'2018-10 (Д)'!$C$2:$C$100,0)+1,0))))*100)</f>
        <v>110.89841944626669</v>
      </c>
      <c r="EP61" s="9">
        <f ca="1">IF(OR(INDIRECT(CONCATENATE("'2018-12 (Д)'!Q",TEXT(MATCH($C61,'2018-12 (Д)'!$C$2:$C$100,0)+1,0)))="Н/Д",INDIRECT(CONCATENATE("'2018-11 (Д)'!Q",TEXT(MATCH($C61,'2018-11 (Д)'!$C$2:$C$100,0)+1,0)))="Н/Д",AND(INDIRECT(CONCATENATE("'2018-12 (Д)'!Q",TEXT(MATCH($C61,'2018-12 (Д)'!$C$2:$C$100,0)+1,0)))="Н/Д",INDIRECT(CONCATENATE("'2018-11 (Д)'!Q",TEXT(MATCH($C61,'2018-11 (Д)'!$C$2:$C$100,0)+1,0))))),"Н/Д",((INDIRECT(CONCATENATE("'2018-12 (Д)'!Q",TEXT(MATCH($C61,'2018-12 (Д)'!$C$2:$C$100,0)+1,0)))-INDIRECT(CONCATENATE("'2018-11 (Д)'!Q",TEXT(MATCH($C61,'2018-11 (Д)'!$C$2:$C$100,0)+1,0))))/INDIRECT(CONCATENATE("'2018-11 (Д)'!Q",TEXT(MATCH($C61,'2018-11 (Д)'!$C$2:$C$100,0)+1,0))))*100)</f>
        <v>-45.187473104649484</v>
      </c>
      <c r="EQ61" s="9"/>
      <c r="ER61" s="9">
        <f ca="1">IF(OR(INDIRECT(CONCATENATE("'2018-03 (Д)'!R",TEXT(MATCH($C61,'2018-03 (Д)'!$C$2:$C$100,0)+1,0)))="Н/Д",INDIRECT(CONCATENATE("'2018-02 (Д)'!R",TEXT(MATCH($C61,'2018-02 (Д)'!$C$2:$C$100,0)+1,0)))="Н/Д",AND(INDIRECT(CONCATENATE("'2018-03 (Д)'!R",TEXT(MATCH($C61,'2018-03 (Д)'!$C$2:$C$100,0)+1,0)))="Н/Д",INDIRECT(CONCATENATE("'2018-02 (Д)'!R",TEXT(MATCH($C61,'2018-02 (Д)'!$C$2:$C$100,0)+1,0))))),"Н/Д",((INDIRECT(CONCATENATE("'2018-03 (Д)'!R",TEXT(MATCH($C61,'2018-03 (Д)'!$C$2:$C$100,0)+1,0)))-INDIRECT(CONCATENATE("'2018-02 (Д)'!R",TEXT(MATCH($C61,'2018-02 (Д)'!$C$2:$C$100,0)+1,0))))/INDIRECT(CONCATENATE("'2018-02 (Д)'!R",TEXT(MATCH($C61,'2018-02 (Д)'!$C$2:$C$100,0)+1,0))))*100)</f>
        <v>2.1410093436868762</v>
      </c>
      <c r="ES61" s="9">
        <f ca="1">IF(OR(INDIRECT(CONCATENATE("'2018-04 (Д)'!R",TEXT(MATCH($C61,'2018-04 (Д)'!$C$2:$C$100,0)+1,0)))="Н/Д",INDIRECT(CONCATENATE("'2018-03 (Д)'!R",TEXT(MATCH($C61,'2018-03 (Д)'!$C$2:$C$100,0)+1,0)))="Н/Д",AND(INDIRECT(CONCATENATE("'2018-04 (Д)'!R",TEXT(MATCH($C61,'2018-04 (Д)'!$C$2:$C$100,0)+1,0)))="Н/Д",INDIRECT(CONCATENATE("'2018-03 (Д)'!R",TEXT(MATCH($C61,'2018-03 (Д)'!$C$2:$C$100,0)+1,0))))),"Н/Д",((INDIRECT(CONCATENATE("'2018-04 (Д)'!R",TEXT(MATCH($C61,'2018-04 (Д)'!$C$2:$C$100,0)+1,0)))-INDIRECT(CONCATENATE("'2018-03 (Д)'!R",TEXT(MATCH($C61,'2018-03 (Д)'!$C$2:$C$100,0)+1,0))))/INDIRECT(CONCATENATE("'2018-03 (Д)'!R",TEXT(MATCH($C61,'2018-03 (Д)'!$C$2:$C$100,0)+1,0))))*100)</f>
        <v>52.138438970273214</v>
      </c>
      <c r="ET61" s="9">
        <f ca="1">IF(OR(INDIRECT(CONCATENATE("'2018-05 (Д)'!R",TEXT(MATCH($C61,'2018-05 (Д)'!$C$2:$C$100,0)+1,0)))="Н/Д",INDIRECT(CONCATENATE("'2018-04 (Д)'!R",TEXT(MATCH($C61,'2018-04 (Д)'!$C$2:$C$100,0)+1,0)))="Н/Д",AND(INDIRECT(CONCATENATE("'2018-05 (Д)'!R",TEXT(MATCH($C61,'2018-05 (Д)'!$C$2:$C$100,0)+1,0)))="Н/Д",INDIRECT(CONCATENATE("'2018-04 (Д)'!R",TEXT(MATCH($C61,'2018-04 (Д)'!$C$2:$C$100,0)+1,0))))),"Н/Д",((INDIRECT(CONCATENATE("'2018-05 (Д)'!R",TEXT(MATCH($C61,'2018-05 (Д)'!$C$2:$C$100,0)+1,0)))-INDIRECT(CONCATENATE("'2018-04 (Д)'!R",TEXT(MATCH($C61,'2018-04 (Д)'!$C$2:$C$100,0)+1,0))))/INDIRECT(CONCATENATE("'2018-04 (Д)'!R",TEXT(MATCH($C61,'2018-04 (Д)'!$C$2:$C$100,0)+1,0))))*100)</f>
        <v>-12.961624702232905</v>
      </c>
      <c r="EU61" s="9">
        <f ca="1">IF(OR(INDIRECT(CONCATENATE("'2018-06 (Д)'!R",TEXT(MATCH($C61,'2018-06 (Д)'!$C$2:$C$100,0)+1,0)))="Н/Д",INDIRECT(CONCATENATE("'2018-05 (Д)'!R",TEXT(MATCH($C61,'2018-05 (Д)'!$C$2:$C$100,0)+1,0)))="Н/Д",AND(INDIRECT(CONCATENATE("'2018-06 (Д)'!R",TEXT(MATCH($C61,'2018-06 (Д)'!$C$2:$C$100,0)+1,0)))="Н/Д",INDIRECT(CONCATENATE("'2018-05 (Д)'!R",TEXT(MATCH($C61,'2018-05 (Д)'!$C$2:$C$100,0)+1,0))))),"Н/Д",((INDIRECT(CONCATENATE("'2018-06 (Д)'!R",TEXT(MATCH($C61,'2018-06 (Д)'!$C$2:$C$100,0)+1,0)))-INDIRECT(CONCATENATE("'2018-05 (Д)'!R",TEXT(MATCH($C61,'2018-05 (Д)'!$C$2:$C$100,0)+1,0))))/INDIRECT(CONCATENATE("'2018-05 (Д)'!R",TEXT(MATCH($C61,'2018-05 (Д)'!$C$2:$C$100,0)+1,0))))*100)</f>
        <v>59.853845289222377</v>
      </c>
      <c r="EV61" s="9">
        <f ca="1">IF(OR(INDIRECT(CONCATENATE("'2018-07 (Д)'!R",TEXT(MATCH($C61,'2018-07 (Д)'!$C$2:$C$100,0)+1,0)))="Н/Д",INDIRECT(CONCATENATE("'2018-06 (Д)'!R",TEXT(MATCH($C61,'2018-06 (Д)'!$C$2:$C$100,0)+1,0)))="Н/Д",AND(INDIRECT(CONCATENATE("'2018-07 (Д)'!R",TEXT(MATCH($C61,'2018-07 (Д)'!$C$2:$C$100,0)+1,0)))="Н/Д",INDIRECT(CONCATENATE("'2018-06 (Д)'!R",TEXT(MATCH($C61,'2018-06 (Д)'!$C$2:$C$100,0)+1,0))))),"Н/Д",((INDIRECT(CONCATENATE("'2018-07 (Д)'!R",TEXT(MATCH($C61,'2018-07 (Д)'!$C$2:$C$100,0)+1,0)))-INDIRECT(CONCATENATE("'2018-06 (Д)'!R",TEXT(MATCH($C61,'2018-06 (Д)'!$C$2:$C$100,0)+1,0))))/INDIRECT(CONCATENATE("'2018-06 (Д)'!R",TEXT(MATCH($C61,'2018-06 (Д)'!$C$2:$C$100,0)+1,0))))*100)</f>
        <v>-23.484394724949517</v>
      </c>
      <c r="EW61" s="9">
        <f ca="1">IF(OR(INDIRECT(CONCATENATE("'2018-08 (Д)'!R",TEXT(MATCH($C61,'2018-08 (Д)'!$C$2:$C$100,0)+1,0)))="Н/Д",INDIRECT(CONCATENATE("'2018-07 (Д)'!R",TEXT(MATCH($C61,'2018-07 (Д)'!$C$2:$C$100,0)+1,0)))="Н/Д",AND(INDIRECT(CONCATENATE("'2018-08 (Д)'!R",TEXT(MATCH($C61,'2018-08 (Д)'!$C$2:$C$100,0)+1,0)))="Н/Д",INDIRECT(CONCATENATE("'2018-07 (Д)'!R",TEXT(MATCH($C61,'2018-07 (Д)'!$C$2:$C$100,0)+1,0))))),"Н/Д",((INDIRECT(CONCATENATE("'2018-08 (Д)'!R",TEXT(MATCH($C61,'2018-08 (Д)'!$C$2:$C$100,0)+1,0)))-INDIRECT(CONCATENATE("'2018-07 (Д)'!R",TEXT(MATCH($C61,'2018-07 (Д)'!$C$2:$C$100,0)+1,0))))/INDIRECT(CONCATENATE("'2018-07 (Д)'!R",TEXT(MATCH($C61,'2018-07 (Д)'!$C$2:$C$100,0)+1,0))))*100)</f>
        <v>-12.194950924701892</v>
      </c>
      <c r="EX61" s="9">
        <f ca="1">IF(OR(INDIRECT(CONCATENATE("'2018-09 (Д)'!R",TEXT(MATCH($C61,'2018-09 (Д)'!$C$2:$C$100,0)+1,0)))="Н/Д",INDIRECT(CONCATENATE("'2018-08 (Д)'!R",TEXT(MATCH($C61,'2018-08 (Д)'!$C$2:$C$100,0)+1,0)))="Н/Д",AND(INDIRECT(CONCATENATE("'2018-09 (Д)'!R",TEXT(MATCH($C61,'2018-09 (Д)'!$C$2:$C$100,0)+1,0)))="Н/Д",INDIRECT(CONCATENATE("'2018-08 (Д)'!R",TEXT(MATCH($C61,'2018-08 (Д)'!$C$2:$C$100,0)+1,0))))),"Н/Д",((INDIRECT(CONCATENATE("'2018-09 (Д)'!R",TEXT(MATCH($C61,'2018-09 (Д)'!$C$2:$C$100,0)+1,0)))-INDIRECT(CONCATENATE("'2018-08 (Д)'!R",TEXT(MATCH($C61,'2018-08 (Д)'!$C$2:$C$100,0)+1,0))))/INDIRECT(CONCATENATE("'2018-08 (Д)'!R",TEXT(MATCH($C61,'2018-08 (Д)'!$C$2:$C$100,0)+1,0))))*100)</f>
        <v>70.330751584721767</v>
      </c>
      <c r="EY61" s="9">
        <f ca="1">IF(OR(INDIRECT(CONCATENATE("'2018-10 (Д)'!R",TEXT(MATCH($C61,'2018-10 (Д)'!$C$2:$C$100,0)+1,0)))="Н/Д",INDIRECT(CONCATENATE("'2018-09 (Д)'!R",TEXT(MATCH($C61,'2018-09 (Д)'!$C$2:$C$100,0)+1,0)))="Н/Д",AND(INDIRECT(CONCATENATE("'2018-10 (Д)'!R",TEXT(MATCH($C61,'2018-10 (Д)'!$C$2:$C$100,0)+1,0)))="Н/Д",INDIRECT(CONCATENATE("'2018-09 (Д)'!R",TEXT(MATCH($C61,'2018-09 (Д)'!$C$2:$C$100,0)+1,0))))),"Н/Д",((INDIRECT(CONCATENATE("'2018-10 (Д)'!R",TEXT(MATCH($C61,'2018-10 (Д)'!$C$2:$C$100,0)+1,0)))-INDIRECT(CONCATENATE("'2018-09 (Д)'!R",TEXT(MATCH($C61,'2018-09 (Д)'!$C$2:$C$100,0)+1,0))))/INDIRECT(CONCATENATE("'2018-09 (Д)'!R",TEXT(MATCH($C61,'2018-09 (Д)'!$C$2:$C$100,0)+1,0))))*100)</f>
        <v>-20.3225086902859</v>
      </c>
      <c r="EZ61" s="9">
        <f ca="1">IF(OR(INDIRECT(CONCATENATE("'2018-11 (Д)'!R",TEXT(MATCH($C61,'2018-11 (Д)'!$C$2:$C$100,0)+1,0)))="Н/Д",INDIRECT(CONCATENATE("'2018-10 (Д)'!R",TEXT(MATCH($C61,'2018-10 (Д)'!$C$2:$C$100,0)+1,0)))="Н/Д",AND(INDIRECT(CONCATENATE("'2018-11 (Д)'!R",TEXT(MATCH($C61,'2018-11 (Д)'!$C$2:$C$100,0)+1,0)))="Н/Д",INDIRECT(CONCATENATE("'2018-10 (Д)'!R",TEXT(MATCH($C61,'2018-10 (Д)'!$C$2:$C$100,0)+1,0))))),"Н/Д",((INDIRECT(CONCATENATE("'2018-11 (Д)'!R",TEXT(MATCH($C61,'2018-11 (Д)'!$C$2:$C$100,0)+1,0)))-INDIRECT(CONCATENATE("'2018-10 (Д)'!R",TEXT(MATCH($C61,'2018-10 (Д)'!$C$2:$C$100,0)+1,0))))/INDIRECT(CONCATENATE("'2018-10 (Д)'!R",TEXT(MATCH($C61,'2018-10 (Д)'!$C$2:$C$100,0)+1,0))))*100)</f>
        <v>12.93044325531805</v>
      </c>
      <c r="FA61" s="9">
        <f ca="1">IF(OR(INDIRECT(CONCATENATE("'2018-12 (Д)'!R",TEXT(MATCH($C61,'2018-12 (Д)'!$C$2:$C$100,0)+1,0)))="Н/Д",INDIRECT(CONCATENATE("'2018-11 (Д)'!R",TEXT(MATCH($C61,'2018-11 (Д)'!$C$2:$C$100,0)+1,0)))="Н/Д",AND(INDIRECT(CONCATENATE("'2018-12 (Д)'!R",TEXT(MATCH($C61,'2018-12 (Д)'!$C$2:$C$100,0)+1,0)))="Н/Д",INDIRECT(CONCATENATE("'2018-11 (Д)'!R",TEXT(MATCH($C61,'2018-11 (Д)'!$C$2:$C$100,0)+1,0))))),"Н/Д",((INDIRECT(CONCATENATE("'2018-12 (Д)'!R",TEXT(MATCH($C61,'2018-12 (Д)'!$C$2:$C$100,0)+1,0)))-INDIRECT(CONCATENATE("'2018-11 (Д)'!R",TEXT(MATCH($C61,'2018-11 (Д)'!$C$2:$C$100,0)+1,0))))/INDIRECT(CONCATENATE("'2018-11 (Д)'!R",TEXT(MATCH($C61,'2018-11 (Д)'!$C$2:$C$100,0)+1,0))))*100)</f>
        <v>-31.180474820063946</v>
      </c>
      <c r="FB61" s="9"/>
      <c r="FC61" s="9">
        <f ca="1">IF(OR(INDIRECT(CONCATENATE("'2018-03 (Д)'!S",TEXT(MATCH($C61,'2018-03 (Д)'!$C$2:$C$100,0)+1,0)))="Н/Д",INDIRECT(CONCATENATE("'2018-02 (Д)'!S",TEXT(MATCH($C61,'2018-02 (Д)'!$C$2:$C$100,0)+1,0)))="Н/Д",AND(INDIRECT(CONCATENATE("'2018-03 (Д)'!S",TEXT(MATCH($C61,'2018-03 (Д)'!$C$2:$C$100,0)+1,0)))="Н/Д",INDIRECT(CONCATENATE("'2018-02 (Д)'!S",TEXT(MATCH($C61,'2018-02 (Д)'!$C$2:$C$100,0)+1,0))))),"Н/Д",((INDIRECT(CONCATENATE("'2018-03 (Д)'!S",TEXT(MATCH($C61,'2018-03 (Д)'!$C$2:$C$100,0)+1,0)))-INDIRECT(CONCATENATE("'2018-02 (Д)'!S",TEXT(MATCH($C61,'2018-02 (Д)'!$C$2:$C$100,0)+1,0))))/INDIRECT(CONCATENATE("'2018-02 (Д)'!S",TEXT(MATCH($C61,'2018-02 (Д)'!$C$2:$C$100,0)+1,0))))*100)</f>
        <v>13.94675925925926</v>
      </c>
      <c r="FD61" s="9">
        <f ca="1">IF(OR(INDIRECT(CONCATENATE("'2018-04 (Д)'!S",TEXT(MATCH($C61,'2018-04 (Д)'!$C$2:$C$100,0)+1,0)))="Н/Д",INDIRECT(CONCATENATE("'2018-03 (Д)'!S",TEXT(MATCH($C61,'2018-03 (Д)'!$C$2:$C$100,0)+1,0)))="Н/Д",AND(INDIRECT(CONCATENATE("'2018-04 (Д)'!S",TEXT(MATCH($C61,'2018-04 (Д)'!$C$2:$C$100,0)+1,0)))="Н/Д",INDIRECT(CONCATENATE("'2018-03 (Д)'!S",TEXT(MATCH($C61,'2018-03 (Д)'!$C$2:$C$100,0)+1,0))))),"Н/Д",((INDIRECT(CONCATENATE("'2018-04 (Д)'!S",TEXT(MATCH($C61,'2018-04 (Д)'!$C$2:$C$100,0)+1,0)))-INDIRECT(CONCATENATE("'2018-03 (Д)'!S",TEXT(MATCH($C61,'2018-03 (Д)'!$C$2:$C$100,0)+1,0))))/INDIRECT(CONCATENATE("'2018-03 (Д)'!S",TEXT(MATCH($C61,'2018-03 (Д)'!$C$2:$C$100,0)+1,0))))*100)</f>
        <v>136.46521076688674</v>
      </c>
      <c r="FE61" s="9">
        <f ca="1">IF(OR(INDIRECT(CONCATENATE("'2018-05 (Д)'!S",TEXT(MATCH($C61,'2018-05 (Д)'!$C$2:$C$100,0)+1,0)))="Н/Д",INDIRECT(CONCATENATE("'2018-04 (Д)'!S",TEXT(MATCH($C61,'2018-04 (Д)'!$C$2:$C$100,0)+1,0)))="Н/Д",AND(INDIRECT(CONCATENATE("'2018-05 (Д)'!S",TEXT(MATCH($C61,'2018-05 (Д)'!$C$2:$C$100,0)+1,0)))="Н/Д",INDIRECT(CONCATENATE("'2018-04 (Д)'!S",TEXT(MATCH($C61,'2018-04 (Д)'!$C$2:$C$100,0)+1,0))))),"Н/Д",((INDIRECT(CONCATENATE("'2018-05 (Д)'!S",TEXT(MATCH($C61,'2018-05 (Д)'!$C$2:$C$100,0)+1,0)))-INDIRECT(CONCATENATE("'2018-04 (Д)'!S",TEXT(MATCH($C61,'2018-04 (Д)'!$C$2:$C$100,0)+1,0))))/INDIRECT(CONCATENATE("'2018-04 (Д)'!S",TEXT(MATCH($C61,'2018-04 (Д)'!$C$2:$C$100,0)+1,0))))*100)</f>
        <v>80.734106529209626</v>
      </c>
      <c r="FF61" s="9">
        <f ca="1">IF(OR(INDIRECT(CONCATENATE("'2018-06 (Д)'!S",TEXT(MATCH($C61,'2018-06 (Д)'!$C$2:$C$100,0)+1,0)))="Н/Д",INDIRECT(CONCATENATE("'2018-05 (Д)'!S",TEXT(MATCH($C61,'2018-05 (Д)'!$C$2:$C$100,0)+1,0)))="Н/Д",AND(INDIRECT(CONCATENATE("'2018-06 (Д)'!S",TEXT(MATCH($C61,'2018-06 (Д)'!$C$2:$C$100,0)+1,0)))="Н/Д",INDIRECT(CONCATENATE("'2018-05 (Д)'!S",TEXT(MATCH($C61,'2018-05 (Д)'!$C$2:$C$100,0)+1,0))))),"Н/Д",((INDIRECT(CONCATENATE("'2018-06 (Д)'!S",TEXT(MATCH($C61,'2018-06 (Д)'!$C$2:$C$100,0)+1,0)))-INDIRECT(CONCATENATE("'2018-05 (Д)'!S",TEXT(MATCH($C61,'2018-05 (Д)'!$C$2:$C$100,0)+1,0))))/INDIRECT(CONCATENATE("'2018-05 (Д)'!S",TEXT(MATCH($C61,'2018-05 (Д)'!$C$2:$C$100,0)+1,0))))*100)</f>
        <v>-53.796562796346514</v>
      </c>
      <c r="FG61" s="9">
        <f ca="1">IF(OR(INDIRECT(CONCATENATE("'2018-07 (Д)'!S",TEXT(MATCH($C61,'2018-07 (Д)'!$C$2:$C$100,0)+1,0)))="Н/Д",INDIRECT(CONCATENATE("'2018-06 (Д)'!S",TEXT(MATCH($C61,'2018-06 (Д)'!$C$2:$C$100,0)+1,0)))="Н/Д",AND(INDIRECT(CONCATENATE("'2018-07 (Д)'!S",TEXT(MATCH($C61,'2018-07 (Д)'!$C$2:$C$100,0)+1,0)))="Н/Д",INDIRECT(CONCATENATE("'2018-06 (Д)'!S",TEXT(MATCH($C61,'2018-06 (Д)'!$C$2:$C$100,0)+1,0))))),"Н/Д",((INDIRECT(CONCATENATE("'2018-07 (Д)'!S",TEXT(MATCH($C61,'2018-07 (Д)'!$C$2:$C$100,0)+1,0)))-INDIRECT(CONCATENATE("'2018-06 (Д)'!S",TEXT(MATCH($C61,'2018-06 (Д)'!$C$2:$C$100,0)+1,0))))/INDIRECT(CONCATENATE("'2018-06 (Д)'!S",TEXT(MATCH($C61,'2018-06 (Д)'!$C$2:$C$100,0)+1,0))))*100)</f>
        <v>-40.123610793182117</v>
      </c>
      <c r="FH61" s="9">
        <f ca="1">IF(OR(INDIRECT(CONCATENATE("'2018-08 (Д)'!S",TEXT(MATCH($C61,'2018-08 (Д)'!$C$2:$C$100,0)+1,0)))="Н/Д",INDIRECT(CONCATENATE("'2018-07 (Д)'!S",TEXT(MATCH($C61,'2018-07 (Д)'!$C$2:$C$100,0)+1,0)))="Н/Д",AND(INDIRECT(CONCATENATE("'2018-08 (Д)'!S",TEXT(MATCH($C61,'2018-08 (Д)'!$C$2:$C$100,0)+1,0)))="Н/Д",INDIRECT(CONCATENATE("'2018-07 (Д)'!S",TEXT(MATCH($C61,'2018-07 (Д)'!$C$2:$C$100,0)+1,0))))),"Н/Д",((INDIRECT(CONCATENATE("'2018-08 (Д)'!S",TEXT(MATCH($C61,'2018-08 (Д)'!$C$2:$C$100,0)+1,0)))-INDIRECT(CONCATENATE("'2018-07 (Д)'!S",TEXT(MATCH($C61,'2018-07 (Д)'!$C$2:$C$100,0)+1,0))))/INDIRECT(CONCATENATE("'2018-07 (Д)'!S",TEXT(MATCH($C61,'2018-07 (Д)'!$C$2:$C$100,0)+1,0))))*100)</f>
        <v>57.21649484536082</v>
      </c>
      <c r="FI61" s="9">
        <f ca="1">IF(OR(INDIRECT(CONCATENATE("'2018-09 (Д)'!S",TEXT(MATCH($C61,'2018-09 (Д)'!$C$2:$C$100,0)+1,0)))="Н/Д",INDIRECT(CONCATENATE("'2018-08 (Д)'!S",TEXT(MATCH($C61,'2018-08 (Д)'!$C$2:$C$100,0)+1,0)))="Н/Д",AND(INDIRECT(CONCATENATE("'2018-09 (Д)'!S",TEXT(MATCH($C61,'2018-09 (Д)'!$C$2:$C$100,0)+1,0)))="Н/Д",INDIRECT(CONCATENATE("'2018-08 (Д)'!S",TEXT(MATCH($C61,'2018-08 (Д)'!$C$2:$C$100,0)+1,0))))),"Н/Д",((INDIRECT(CONCATENATE("'2018-09 (Д)'!S",TEXT(MATCH($C61,'2018-09 (Д)'!$C$2:$C$100,0)+1,0)))-INDIRECT(CONCATENATE("'2018-08 (Д)'!S",TEXT(MATCH($C61,'2018-08 (Д)'!$C$2:$C$100,0)+1,0))))/INDIRECT(CONCATENATE("'2018-08 (Д)'!S",TEXT(MATCH($C61,'2018-08 (Д)'!$C$2:$C$100,0)+1,0))))*100)</f>
        <v>1.298087431693989</v>
      </c>
      <c r="FJ61" s="9">
        <f ca="1">IF(OR(INDIRECT(CONCATENATE("'2018-10 (Д)'!S",TEXT(MATCH($C61,'2018-10 (Д)'!$C$2:$C$100,0)+1,0)))="Н/Д",INDIRECT(CONCATENATE("'2018-09 (Д)'!S",TEXT(MATCH($C61,'2018-09 (Д)'!$C$2:$C$100,0)+1,0)))="Н/Д",AND(INDIRECT(CONCATENATE("'2018-10 (Д)'!S",TEXT(MATCH($C61,'2018-10 (Д)'!$C$2:$C$100,0)+1,0)))="Н/Д",INDIRECT(CONCATENATE("'2018-09 (Д)'!S",TEXT(MATCH($C61,'2018-09 (Д)'!$C$2:$C$100,0)+1,0))))),"Н/Д",((INDIRECT(CONCATENATE("'2018-10 (Д)'!S",TEXT(MATCH($C61,'2018-10 (Д)'!$C$2:$C$100,0)+1,0)))-INDIRECT(CONCATENATE("'2018-09 (Д)'!S",TEXT(MATCH($C61,'2018-09 (Д)'!$C$2:$C$100,0)+1,0))))/INDIRECT(CONCATENATE("'2018-09 (Д)'!S",TEXT(MATCH($C61,'2018-09 (Д)'!$C$2:$C$100,0)+1,0))))*100)</f>
        <v>-9.0494698598250576</v>
      </c>
      <c r="FK61" s="9">
        <f ca="1">IF(OR(INDIRECT(CONCATENATE("'2018-11 (Д)'!S",TEXT(MATCH($C61,'2018-11 (Д)'!$C$2:$C$100,0)+1,0)))="Н/Д",INDIRECT(CONCATENATE("'2018-10 (Д)'!S",TEXT(MATCH($C61,'2018-10 (Д)'!$C$2:$C$100,0)+1,0)))="Н/Д",AND(INDIRECT(CONCATENATE("'2018-11 (Д)'!S",TEXT(MATCH($C61,'2018-11 (Д)'!$C$2:$C$100,0)+1,0)))="Н/Д",INDIRECT(CONCATENATE("'2018-10 (Д)'!S",TEXT(MATCH($C61,'2018-10 (Д)'!$C$2:$C$100,0)+1,0))))),"Н/Д",((INDIRECT(CONCATENATE("'2018-11 (Д)'!S",TEXT(MATCH($C61,'2018-11 (Д)'!$C$2:$C$100,0)+1,0)))-INDIRECT(CONCATENATE("'2018-10 (Д)'!S",TEXT(MATCH($C61,'2018-10 (Д)'!$C$2:$C$100,0)+1,0))))/INDIRECT(CONCATENATE("'2018-10 (Д)'!S",TEXT(MATCH($C61,'2018-10 (Д)'!$C$2:$C$100,0)+1,0))))*100)</f>
        <v>-9.6678529062870702</v>
      </c>
      <c r="FL61" s="9">
        <f ca="1">IF(OR(INDIRECT(CONCATENATE("'2018-12 (Д)'!S",TEXT(MATCH($C61,'2018-12 (Д)'!$C$2:$C$100,0)+1,0)))="Н/Д",INDIRECT(CONCATENATE("'2018-11 (Д)'!S",TEXT(MATCH($C61,'2018-11 (Д)'!$C$2:$C$100,0)+1,0)))="Н/Д",AND(INDIRECT(CONCATENATE("'2018-12 (Д)'!S",TEXT(MATCH($C61,'2018-12 (Д)'!$C$2:$C$100,0)+1,0)))="Н/Д",INDIRECT(CONCATENATE("'2018-11 (Д)'!S",TEXT(MATCH($C61,'2018-11 (Д)'!$C$2:$C$100,0)+1,0))))),"Н/Д",((INDIRECT(CONCATENATE("'2018-12 (Д)'!S",TEXT(MATCH($C61,'2018-12 (Д)'!$C$2:$C$100,0)+1,0)))-INDIRECT(CONCATENATE("'2018-11 (Д)'!S",TEXT(MATCH($C61,'2018-11 (Д)'!$C$2:$C$100,0)+1,0))))/INDIRECT(CONCATENATE("'2018-11 (Д)'!S",TEXT(MATCH($C61,'2018-11 (Д)'!$C$2:$C$100,0)+1,0))))*100)</f>
        <v>-19.238345370978333</v>
      </c>
      <c r="FM61" s="9"/>
      <c r="FN61" s="9">
        <f ca="1">IF(OR(INDIRECT(CONCATENATE("'2018-03 (Д)'!T",TEXT(MATCH($C61,'2018-03 (Д)'!$C$2:$C$100,0)+1,0)))="Н/Д",INDIRECT(CONCATENATE("'2018-02 (Д)'!T",TEXT(MATCH($C61,'2018-02 (Д)'!$C$2:$C$100,0)+1,0)))="Н/Д",AND(INDIRECT(CONCATENATE("'2018-03 (Д)'!T",TEXT(MATCH($C61,'2018-03 (Д)'!$C$2:$C$100,0)+1,0)))="Н/Д",INDIRECT(CONCATENATE("'2018-02 (Д)'!T",TEXT(MATCH($C61,'2018-02 (Д)'!$C$2:$C$100,0)+1,0))))),"Н/Д",((INDIRECT(CONCATENATE("'2018-03 (Д)'!T",TEXT(MATCH($C61,'2018-03 (Д)'!$C$2:$C$100,0)+1,0)))-INDIRECT(CONCATENATE("'2018-02 (Д)'!T",TEXT(MATCH($C61,'2018-02 (Д)'!$C$2:$C$100,0)+1,0))))/INDIRECT(CONCATENATE("'2018-02 (Д)'!T",TEXT(MATCH($C61,'2018-02 (Д)'!$C$2:$C$100,0)+1,0))))*100)</f>
        <v>20.378906199514248</v>
      </c>
      <c r="FO61" s="9">
        <f ca="1">IF(OR(INDIRECT(CONCATENATE("'2018-04 (Д)'!T",TEXT(MATCH($C61,'2018-04 (Д)'!$C$2:$C$100,0)+1,0)))="Н/Д",INDIRECT(CONCATENATE("'2018-03 (Д)'!T",TEXT(MATCH($C61,'2018-03 (Д)'!$C$2:$C$100,0)+1,0)))="Н/Д",AND(INDIRECT(CONCATENATE("'2018-04 (Д)'!T",TEXT(MATCH($C61,'2018-04 (Д)'!$C$2:$C$100,0)+1,0)))="Н/Д",INDIRECT(CONCATENATE("'2018-03 (Д)'!T",TEXT(MATCH($C61,'2018-03 (Д)'!$C$2:$C$100,0)+1,0))))),"Н/Д",((INDIRECT(CONCATENATE("'2018-04 (Д)'!T",TEXT(MATCH($C61,'2018-04 (Д)'!$C$2:$C$100,0)+1,0)))-INDIRECT(CONCATENATE("'2018-03 (Д)'!T",TEXT(MATCH($C61,'2018-03 (Д)'!$C$2:$C$100,0)+1,0))))/INDIRECT(CONCATENATE("'2018-03 (Д)'!T",TEXT(MATCH($C61,'2018-03 (Д)'!$C$2:$C$100,0)+1,0))))*100)</f>
        <v>2.229992753977589</v>
      </c>
      <c r="FP61" s="9">
        <f ca="1">IF(OR(INDIRECT(CONCATENATE("'2018-05 (Д)'!T",TEXT(MATCH($C61,'2018-05 (Д)'!$C$2:$C$100,0)+1,0)))="Н/Д",INDIRECT(CONCATENATE("'2018-04 (Д)'!T",TEXT(MATCH($C61,'2018-04 (Д)'!$C$2:$C$100,0)+1,0)))="Н/Д",AND(INDIRECT(CONCATENATE("'2018-05 (Д)'!T",TEXT(MATCH($C61,'2018-05 (Д)'!$C$2:$C$100,0)+1,0)))="Н/Д",INDIRECT(CONCATENATE("'2018-04 (Д)'!T",TEXT(MATCH($C61,'2018-04 (Д)'!$C$2:$C$100,0)+1,0))))),"Н/Д",((INDIRECT(CONCATENATE("'2018-05 (Д)'!T",TEXT(MATCH($C61,'2018-05 (Д)'!$C$2:$C$100,0)+1,0)))-INDIRECT(CONCATENATE("'2018-04 (Д)'!T",TEXT(MATCH($C61,'2018-04 (Д)'!$C$2:$C$100,0)+1,0))))/INDIRECT(CONCATENATE("'2018-04 (Д)'!T",TEXT(MATCH($C61,'2018-04 (Д)'!$C$2:$C$100,0)+1,0))))*100)</f>
        <v>-8.5528583923566703</v>
      </c>
      <c r="FQ61" s="9">
        <f ca="1">IF(OR(INDIRECT(CONCATENATE("'2018-06 (Д)'!T",TEXT(MATCH($C61,'2018-06 (Д)'!$C$2:$C$100,0)+1,0)))="Н/Д",INDIRECT(CONCATENATE("'2018-05 (Д)'!T",TEXT(MATCH($C61,'2018-05 (Д)'!$C$2:$C$100,0)+1,0)))="Н/Д",AND(INDIRECT(CONCATENATE("'2018-06 (Д)'!T",TEXT(MATCH($C61,'2018-06 (Д)'!$C$2:$C$100,0)+1,0)))="Н/Д",INDIRECT(CONCATENATE("'2018-05 (Д)'!T",TEXT(MATCH($C61,'2018-05 (Д)'!$C$2:$C$100,0)+1,0))))),"Н/Д",((INDIRECT(CONCATENATE("'2018-06 (Д)'!T",TEXT(MATCH($C61,'2018-06 (Д)'!$C$2:$C$100,0)+1,0)))-INDIRECT(CONCATENATE("'2018-05 (Д)'!T",TEXT(MATCH($C61,'2018-05 (Д)'!$C$2:$C$100,0)+1,0))))/INDIRECT(CONCATENATE("'2018-05 (Д)'!T",TEXT(MATCH($C61,'2018-05 (Д)'!$C$2:$C$100,0)+1,0))))*100)</f>
        <v>11.52861479811645</v>
      </c>
      <c r="FR61" s="9">
        <f ca="1">IF(OR(INDIRECT(CONCATENATE("'2018-07 (Д)'!T",TEXT(MATCH($C61,'2018-07 (Д)'!$C$2:$C$100,0)+1,0)))="Н/Д",INDIRECT(CONCATENATE("'2018-06 (Д)'!T",TEXT(MATCH($C61,'2018-06 (Д)'!$C$2:$C$100,0)+1,0)))="Н/Д",AND(INDIRECT(CONCATENATE("'2018-07 (Д)'!T",TEXT(MATCH($C61,'2018-07 (Д)'!$C$2:$C$100,0)+1,0)))="Н/Д",INDIRECT(CONCATENATE("'2018-06 (Д)'!T",TEXT(MATCH($C61,'2018-06 (Д)'!$C$2:$C$100,0)+1,0))))),"Н/Д",((INDIRECT(CONCATENATE("'2018-07 (Д)'!T",TEXT(MATCH($C61,'2018-07 (Д)'!$C$2:$C$100,0)+1,0)))-INDIRECT(CONCATENATE("'2018-06 (Д)'!T",TEXT(MATCH($C61,'2018-06 (Д)'!$C$2:$C$100,0)+1,0))))/INDIRECT(CONCATENATE("'2018-06 (Д)'!T",TEXT(MATCH($C61,'2018-06 (Д)'!$C$2:$C$100,0)+1,0))))*100)</f>
        <v>-3.8616527110495209</v>
      </c>
      <c r="FS61" s="9">
        <f ca="1">IF(OR(INDIRECT(CONCATENATE("'2018-08 (Д)'!T",TEXT(MATCH($C61,'2018-08 (Д)'!$C$2:$C$100,0)+1,0)))="Н/Д",INDIRECT(CONCATENATE("'2018-07 (Д)'!T",TEXT(MATCH($C61,'2018-07 (Д)'!$C$2:$C$100,0)+1,0)))="Н/Д",AND(INDIRECT(CONCATENATE("'2018-08 (Д)'!T",TEXT(MATCH($C61,'2018-08 (Д)'!$C$2:$C$100,0)+1,0)))="Н/Д",INDIRECT(CONCATENATE("'2018-07 (Д)'!T",TEXT(MATCH($C61,'2018-07 (Д)'!$C$2:$C$100,0)+1,0))))),"Н/Д",((INDIRECT(CONCATENATE("'2018-08 (Д)'!T",TEXT(MATCH($C61,'2018-08 (Д)'!$C$2:$C$100,0)+1,0)))-INDIRECT(CONCATENATE("'2018-07 (Д)'!T",TEXT(MATCH($C61,'2018-07 (Д)'!$C$2:$C$100,0)+1,0))))/INDIRECT(CONCATENATE("'2018-07 (Д)'!T",TEXT(MATCH($C61,'2018-07 (Д)'!$C$2:$C$100,0)+1,0))))*100)</f>
        <v>41.639211225850218</v>
      </c>
      <c r="FT61" s="9">
        <f ca="1">IF(OR(INDIRECT(CONCATENATE("'2018-09 (Д)'!T",TEXT(MATCH($C61,'2018-09 (Д)'!$C$2:$C$100,0)+1,0)))="Н/Д",INDIRECT(CONCATENATE("'2018-08 (Д)'!T",TEXT(MATCH($C61,'2018-08 (Д)'!$C$2:$C$100,0)+1,0)))="Н/Д",AND(INDIRECT(CONCATENATE("'2018-09 (Д)'!T",TEXT(MATCH($C61,'2018-09 (Д)'!$C$2:$C$100,0)+1,0)))="Н/Д",INDIRECT(CONCATENATE("'2018-08 (Д)'!T",TEXT(MATCH($C61,'2018-08 (Д)'!$C$2:$C$100,0)+1,0))))),"Н/Д",((INDIRECT(CONCATENATE("'2018-09 (Д)'!T",TEXT(MATCH($C61,'2018-09 (Д)'!$C$2:$C$100,0)+1,0)))-INDIRECT(CONCATENATE("'2018-08 (Д)'!T",TEXT(MATCH($C61,'2018-08 (Д)'!$C$2:$C$100,0)+1,0))))/INDIRECT(CONCATENATE("'2018-08 (Д)'!T",TEXT(MATCH($C61,'2018-08 (Д)'!$C$2:$C$100,0)+1,0))))*100)</f>
        <v>12.352784572943367</v>
      </c>
      <c r="FU61" s="9">
        <f ca="1">IF(OR(INDIRECT(CONCATENATE("'2018-10 (Д)'!T",TEXT(MATCH($C61,'2018-10 (Д)'!$C$2:$C$100,0)+1,0)))="Н/Д",INDIRECT(CONCATENATE("'2018-09 (Д)'!T",TEXT(MATCH($C61,'2018-09 (Д)'!$C$2:$C$100,0)+1,0)))="Н/Д",AND(INDIRECT(CONCATENATE("'2018-10 (Д)'!T",TEXT(MATCH($C61,'2018-10 (Д)'!$C$2:$C$100,0)+1,0)))="Н/Д",INDIRECT(CONCATENATE("'2018-09 (Д)'!T",TEXT(MATCH($C61,'2018-09 (Д)'!$C$2:$C$100,0)+1,0))))),"Н/Д",((INDIRECT(CONCATENATE("'2018-10 (Д)'!T",TEXT(MATCH($C61,'2018-10 (Д)'!$C$2:$C$100,0)+1,0)))-INDIRECT(CONCATENATE("'2018-09 (Д)'!T",TEXT(MATCH($C61,'2018-09 (Д)'!$C$2:$C$100,0)+1,0))))/INDIRECT(CONCATENATE("'2018-09 (Д)'!T",TEXT(MATCH($C61,'2018-09 (Д)'!$C$2:$C$100,0)+1,0))))*100)</f>
        <v>-15.938461705513737</v>
      </c>
      <c r="FV61" s="9">
        <f ca="1">IF(OR(INDIRECT(CONCATENATE("'2018-11 (Д)'!T",TEXT(MATCH($C61,'2018-11 (Д)'!$C$2:$C$100,0)+1,0)))="Н/Д",INDIRECT(CONCATENATE("'2018-10 (Д)'!T",TEXT(MATCH($C61,'2018-10 (Д)'!$C$2:$C$100,0)+1,0)))="Н/Д",AND(INDIRECT(CONCATENATE("'2018-11 (Д)'!T",TEXT(MATCH($C61,'2018-11 (Д)'!$C$2:$C$100,0)+1,0)))="Н/Д",INDIRECT(CONCATENATE("'2018-10 (Д)'!T",TEXT(MATCH($C61,'2018-10 (Д)'!$C$2:$C$100,0)+1,0))))),"Н/Д",((INDIRECT(CONCATENATE("'2018-11 (Д)'!T",TEXT(MATCH($C61,'2018-11 (Д)'!$C$2:$C$100,0)+1,0)))-INDIRECT(CONCATENATE("'2018-10 (Д)'!T",TEXT(MATCH($C61,'2018-10 (Д)'!$C$2:$C$100,0)+1,0))))/INDIRECT(CONCATENATE("'2018-10 (Д)'!T",TEXT(MATCH($C61,'2018-10 (Д)'!$C$2:$C$100,0)+1,0))))*100)</f>
        <v>-6.4611114723411678</v>
      </c>
      <c r="FW61" s="9">
        <f ca="1">IF(OR(INDIRECT(CONCATENATE("'2018-12 (Д)'!T",TEXT(MATCH($C61,'2018-12 (Д)'!$C$2:$C$100,0)+1,0)))="Н/Д",INDIRECT(CONCATENATE("'2018-11 (Д)'!T",TEXT(MATCH($C61,'2018-11 (Д)'!$C$2:$C$100,0)+1,0)))="Н/Д",AND(INDIRECT(CONCATENATE("'2018-12 (Д)'!T",TEXT(MATCH($C61,'2018-12 (Д)'!$C$2:$C$100,0)+1,0)))="Н/Д",INDIRECT(CONCATENATE("'2018-11 (Д)'!T",TEXT(MATCH($C61,'2018-11 (Д)'!$C$2:$C$100,0)+1,0))))),"Н/Д",((INDIRECT(CONCATENATE("'2018-12 (Д)'!T",TEXT(MATCH($C61,'2018-12 (Д)'!$C$2:$C$100,0)+1,0)))-INDIRECT(CONCATENATE("'2018-11 (Д)'!T",TEXT(MATCH($C61,'2018-11 (Д)'!$C$2:$C$100,0)+1,0))))/INDIRECT(CONCATENATE("'2018-11 (Д)'!T",TEXT(MATCH($C61,'2018-11 (Д)'!$C$2:$C$100,0)+1,0))))*100)</f>
        <v>6.8977920430657962</v>
      </c>
      <c r="FX61" s="9"/>
      <c r="FY61" s="9">
        <f ca="1">IF(OR(INDIRECT(CONCATENATE("'2018-03 (Д)'!U",TEXT(MATCH($C61,'2018-03 (Д)'!$C$2:$C$100,0)+1,0)))="Н/Д",INDIRECT(CONCATENATE("'2018-02 (Д)'!U",TEXT(MATCH($C61,'2018-02 (Д)'!$C$2:$C$100,0)+1,0)))="Н/Д",AND(INDIRECT(CONCATENATE("'2018-03 (Д)'!U",TEXT(MATCH($C61,'2018-03 (Д)'!$C$2:$C$100,0)+1,0)))="Н/Д",INDIRECT(CONCATENATE("'2018-02 (Д)'!U",TEXT(MATCH($C61,'2018-02 (Д)'!$C$2:$C$100,0)+1,0))))),"Н/Д",((INDIRECT(CONCATENATE("'2018-03 (Д)'!U",TEXT(MATCH($C61,'2018-03 (Д)'!$C$2:$C$100,0)+1,0)))-INDIRECT(CONCATENATE("'2018-02 (Д)'!U",TEXT(MATCH($C61,'2018-02 (Д)'!$C$2:$C$100,0)+1,0))))/INDIRECT(CONCATENATE("'2018-02 (Д)'!U",TEXT(MATCH($C61,'2018-02 (Д)'!$C$2:$C$100,0)+1,0))))*100)</f>
        <v>-796.99078396620234</v>
      </c>
      <c r="FZ61" s="9">
        <f ca="1">IF(OR(INDIRECT(CONCATENATE("'2018-04 (Д)'!U",TEXT(MATCH($C61,'2018-04 (Д)'!$C$2:$C$100,0)+1,0)))="Н/Д",INDIRECT(CONCATENATE("'2018-03 (Д)'!U",TEXT(MATCH($C61,'2018-03 (Д)'!$C$2:$C$100,0)+1,0)))="Н/Д",AND(INDIRECT(CONCATENATE("'2018-04 (Д)'!U",TEXT(MATCH($C61,'2018-04 (Д)'!$C$2:$C$100,0)+1,0)))="Н/Д",INDIRECT(CONCATENATE("'2018-03 (Д)'!U",TEXT(MATCH($C61,'2018-03 (Д)'!$C$2:$C$100,0)+1,0))))),"Н/Д",((INDIRECT(CONCATENATE("'2018-04 (Д)'!U",TEXT(MATCH($C61,'2018-04 (Д)'!$C$2:$C$100,0)+1,0)))-INDIRECT(CONCATENATE("'2018-03 (Д)'!U",TEXT(MATCH($C61,'2018-03 (Д)'!$C$2:$C$100,0)+1,0))))/INDIRECT(CONCATENATE("'2018-03 (Д)'!U",TEXT(MATCH($C61,'2018-03 (Д)'!$C$2:$C$100,0)+1,0))))*100)</f>
        <v>-43.613800564228768</v>
      </c>
      <c r="GA61" s="9">
        <f ca="1">IF(OR(INDIRECT(CONCATENATE("'2018-05 (Д)'!U",TEXT(MATCH($C61,'2018-05 (Д)'!$C$2:$C$100,0)+1,0)))="Н/Д",INDIRECT(CONCATENATE("'2018-04 (Д)'!U",TEXT(MATCH($C61,'2018-04 (Д)'!$C$2:$C$100,0)+1,0)))="Н/Д",AND(INDIRECT(CONCATENATE("'2018-05 (Д)'!U",TEXT(MATCH($C61,'2018-05 (Д)'!$C$2:$C$100,0)+1,0)))="Н/Д",INDIRECT(CONCATENATE("'2018-04 (Д)'!U",TEXT(MATCH($C61,'2018-04 (Д)'!$C$2:$C$100,0)+1,0))))),"Н/Д",((INDIRECT(CONCATENATE("'2018-05 (Д)'!U",TEXT(MATCH($C61,'2018-05 (Д)'!$C$2:$C$100,0)+1,0)))-INDIRECT(CONCATENATE("'2018-04 (Д)'!U",TEXT(MATCH($C61,'2018-04 (Д)'!$C$2:$C$100,0)+1,0))))/INDIRECT(CONCATENATE("'2018-04 (Д)'!U",TEXT(MATCH($C61,'2018-04 (Д)'!$C$2:$C$100,0)+1,0))))*100)</f>
        <v>105.17847817606838</v>
      </c>
      <c r="GB61" s="9">
        <f ca="1">IF(OR(INDIRECT(CONCATENATE("'2018-06 (Д)'!U",TEXT(MATCH($C61,'2018-06 (Д)'!$C$2:$C$100,0)+1,0)))="Н/Д",INDIRECT(CONCATENATE("'2018-05 (Д)'!U",TEXT(MATCH($C61,'2018-05 (Д)'!$C$2:$C$100,0)+1,0)))="Н/Д",AND(INDIRECT(CONCATENATE("'2018-06 (Д)'!U",TEXT(MATCH($C61,'2018-06 (Д)'!$C$2:$C$100,0)+1,0)))="Н/Д",INDIRECT(CONCATENATE("'2018-05 (Д)'!U",TEXT(MATCH($C61,'2018-05 (Д)'!$C$2:$C$100,0)+1,0))))),"Н/Д",((INDIRECT(CONCATENATE("'2018-06 (Д)'!U",TEXT(MATCH($C61,'2018-06 (Д)'!$C$2:$C$100,0)+1,0)))-INDIRECT(CONCATENATE("'2018-05 (Д)'!U",TEXT(MATCH($C61,'2018-05 (Д)'!$C$2:$C$100,0)+1,0))))/INDIRECT(CONCATENATE("'2018-05 (Д)'!U",TEXT(MATCH($C61,'2018-05 (Д)'!$C$2:$C$100,0)+1,0))))*100)</f>
        <v>-29.805995010053099</v>
      </c>
      <c r="GC61" s="9">
        <f ca="1">IF(OR(INDIRECT(CONCATENATE("'2018-07 (Д)'!U",TEXT(MATCH($C61,'2018-07 (Д)'!$C$2:$C$100,0)+1,0)))="Н/Д",INDIRECT(CONCATENATE("'2018-06 (Д)'!U",TEXT(MATCH($C61,'2018-06 (Д)'!$C$2:$C$100,0)+1,0)))="Н/Д",AND(INDIRECT(CONCATENATE("'2018-07 (Д)'!U",TEXT(MATCH($C61,'2018-07 (Д)'!$C$2:$C$100,0)+1,0)))="Н/Д",INDIRECT(CONCATENATE("'2018-06 (Д)'!U",TEXT(MATCH($C61,'2018-06 (Д)'!$C$2:$C$100,0)+1,0))))),"Н/Д",((INDIRECT(CONCATENATE("'2018-07 (Д)'!U",TEXT(MATCH($C61,'2018-07 (Д)'!$C$2:$C$100,0)+1,0)))-INDIRECT(CONCATENATE("'2018-06 (Д)'!U",TEXT(MATCH($C61,'2018-06 (Д)'!$C$2:$C$100,0)+1,0))))/INDIRECT(CONCATENATE("'2018-06 (Д)'!U",TEXT(MATCH($C61,'2018-06 (Д)'!$C$2:$C$100,0)+1,0))))*100)</f>
        <v>29.739958342100408</v>
      </c>
      <c r="GD61" s="9">
        <f ca="1">IF(OR(INDIRECT(CONCATENATE("'2018-08 (Д)'!U",TEXT(MATCH($C61,'2018-08 (Д)'!$C$2:$C$100,0)+1,0)))="Н/Д",INDIRECT(CONCATENATE("'2018-07 (Д)'!U",TEXT(MATCH($C61,'2018-07 (Д)'!$C$2:$C$100,0)+1,0)))="Н/Д",AND(INDIRECT(CONCATENATE("'2018-08 (Д)'!U",TEXT(MATCH($C61,'2018-08 (Д)'!$C$2:$C$100,0)+1,0)))="Н/Д",INDIRECT(CONCATENATE("'2018-07 (Д)'!U",TEXT(MATCH($C61,'2018-07 (Д)'!$C$2:$C$100,0)+1,0))))),"Н/Д",((INDIRECT(CONCATENATE("'2018-08 (Д)'!U",TEXT(MATCH($C61,'2018-08 (Д)'!$C$2:$C$100,0)+1,0)))-INDIRECT(CONCATENATE("'2018-07 (Д)'!U",TEXT(MATCH($C61,'2018-07 (Д)'!$C$2:$C$100,0)+1,0))))/INDIRECT(CONCATENATE("'2018-07 (Д)'!U",TEXT(MATCH($C61,'2018-07 (Д)'!$C$2:$C$100,0)+1,0))))*100)</f>
        <v>21.102083726971863</v>
      </c>
      <c r="GE61" s="9">
        <f ca="1">IF(OR(INDIRECT(CONCATENATE("'2018-09 (Д)'!U",TEXT(MATCH($C61,'2018-09 (Д)'!$C$2:$C$100,0)+1,0)))="Н/Д",INDIRECT(CONCATENATE("'2018-08 (Д)'!U",TEXT(MATCH($C61,'2018-08 (Д)'!$C$2:$C$100,0)+1,0)))="Н/Д",AND(INDIRECT(CONCATENATE("'2018-09 (Д)'!U",TEXT(MATCH($C61,'2018-09 (Д)'!$C$2:$C$100,0)+1,0)))="Н/Д",INDIRECT(CONCATENATE("'2018-08 (Д)'!U",TEXT(MATCH($C61,'2018-08 (Д)'!$C$2:$C$100,0)+1,0))))),"Н/Д",((INDIRECT(CONCATENATE("'2018-09 (Д)'!U",TEXT(MATCH($C61,'2018-09 (Д)'!$C$2:$C$100,0)+1,0)))-INDIRECT(CONCATENATE("'2018-08 (Д)'!U",TEXT(MATCH($C61,'2018-08 (Д)'!$C$2:$C$100,0)+1,0))))/INDIRECT(CONCATENATE("'2018-08 (Д)'!U",TEXT(MATCH($C61,'2018-08 (Д)'!$C$2:$C$100,0)+1,0))))*100)</f>
        <v>-102.44391156025212</v>
      </c>
      <c r="GF61" s="9">
        <f ca="1">IF(OR(INDIRECT(CONCATENATE("'2018-10 (Д)'!U",TEXT(MATCH($C61,'2018-10 (Д)'!$C$2:$C$100,0)+1,0)))="Н/Д",INDIRECT(CONCATENATE("'2018-09 (Д)'!U",TEXT(MATCH($C61,'2018-09 (Д)'!$C$2:$C$100,0)+1,0)))="Н/Д",AND(INDIRECT(CONCATENATE("'2018-10 (Д)'!U",TEXT(MATCH($C61,'2018-10 (Д)'!$C$2:$C$100,0)+1,0)))="Н/Д",INDIRECT(CONCATENATE("'2018-09 (Д)'!U",TEXT(MATCH($C61,'2018-09 (Д)'!$C$2:$C$100,0)+1,0))))),"Н/Д",((INDIRECT(CONCATENATE("'2018-10 (Д)'!U",TEXT(MATCH($C61,'2018-10 (Д)'!$C$2:$C$100,0)+1,0)))-INDIRECT(CONCATENATE("'2018-09 (Д)'!U",TEXT(MATCH($C61,'2018-09 (Д)'!$C$2:$C$100,0)+1,0))))/INDIRECT(CONCATENATE("'2018-09 (Д)'!U",TEXT(MATCH($C61,'2018-09 (Д)'!$C$2:$C$100,0)+1,0))))*100)</f>
        <v>-3383.7030613332549</v>
      </c>
      <c r="GG61" s="9">
        <f ca="1">IF(OR(INDIRECT(CONCATENATE("'2018-11 (Д)'!U",TEXT(MATCH($C61,'2018-11 (Д)'!$C$2:$C$100,0)+1,0)))="Н/Д",INDIRECT(CONCATENATE("'2018-10 (Д)'!U",TEXT(MATCH($C61,'2018-10 (Д)'!$C$2:$C$100,0)+1,0)))="Н/Д",AND(INDIRECT(CONCATENATE("'2018-11 (Д)'!U",TEXT(MATCH($C61,'2018-11 (Д)'!$C$2:$C$100,0)+1,0)))="Н/Д",INDIRECT(CONCATENATE("'2018-10 (Д)'!U",TEXT(MATCH($C61,'2018-10 (Д)'!$C$2:$C$100,0)+1,0))))),"Н/Д",((INDIRECT(CONCATENATE("'2018-11 (Д)'!U",TEXT(MATCH($C61,'2018-11 (Д)'!$C$2:$C$100,0)+1,0)))-INDIRECT(CONCATENATE("'2018-10 (Д)'!U",TEXT(MATCH($C61,'2018-10 (Д)'!$C$2:$C$100,0)+1,0))))/INDIRECT(CONCATENATE("'2018-10 (Д)'!U",TEXT(MATCH($C61,'2018-10 (Д)'!$C$2:$C$100,0)+1,0))))*100)</f>
        <v>-24.510917969247878</v>
      </c>
      <c r="GH61" s="9">
        <f ca="1">IF(OR(INDIRECT(CONCATENATE("'2018-12 (Д)'!U",TEXT(MATCH($C61,'2018-12 (Д)'!$C$2:$C$100,0)+1,0)))="Н/Д",INDIRECT(CONCATENATE("'2018-11 (Д)'!U",TEXT(MATCH($C61,'2018-11 (Д)'!$C$2:$C$100,0)+1,0)))="Н/Д",AND(INDIRECT(CONCATENATE("'2018-12 (Д)'!U",TEXT(MATCH($C61,'2018-12 (Д)'!$C$2:$C$100,0)+1,0)))="Н/Д",INDIRECT(CONCATENATE("'2018-11 (Д)'!U",TEXT(MATCH($C61,'2018-11 (Д)'!$C$2:$C$100,0)+1,0))))),"Н/Д",((INDIRECT(CONCATENATE("'2018-12 (Д)'!U",TEXT(MATCH($C61,'2018-12 (Д)'!$C$2:$C$100,0)+1,0)))-INDIRECT(CONCATENATE("'2018-11 (Д)'!U",TEXT(MATCH($C61,'2018-11 (Д)'!$C$2:$C$100,0)+1,0))))/INDIRECT(CONCATENATE("'2018-11 (Д)'!U",TEXT(MATCH($C61,'2018-11 (Д)'!$C$2:$C$100,0)+1,0))))*100)</f>
        <v>-2.3995222569771175</v>
      </c>
      <c r="GI61" s="9"/>
      <c r="GJ61" s="9">
        <f ca="1">IF(OR(INDIRECT(CONCATENATE("'2018-03 (Д)'!V",TEXT(MATCH($C61,'2018-03 (Д)'!$C$2:$C$100,0)+1,0)))="Н/Д",INDIRECT(CONCATENATE("'2018-02 (Д)'!V",TEXT(MATCH($C61,'2018-02 (Д)'!$C$2:$C$100,0)+1,0)))="Н/Д",AND(INDIRECT(CONCATENATE("'2018-03 (Д)'!V",TEXT(MATCH($C61,'2018-03 (Д)'!$C$2:$C$100,0)+1,0)))="Н/Д",INDIRECT(CONCATENATE("'2018-02 (Д)'!V",TEXT(MATCH($C61,'2018-02 (Д)'!$C$2:$C$100,0)+1,0))))),"Н/Д",((INDIRECT(CONCATENATE("'2018-03 (Д)'!V",TEXT(MATCH($C61,'2018-03 (Д)'!$C$2:$C$100,0)+1,0)))-INDIRECT(CONCATENATE("'2018-02 (Д)'!V",TEXT(MATCH($C61,'2018-02 (Д)'!$C$2:$C$100,0)+1,0))))/INDIRECT(CONCATENATE("'2018-02 (Д)'!V",TEXT(MATCH($C61,'2018-02 (Д)'!$C$2:$C$100,0)+1,0))))*100)</f>
        <v>-1.924388472779649</v>
      </c>
      <c r="GK61" s="9">
        <f ca="1">IF(OR(INDIRECT(CONCATENATE("'2018-04 (Д)'!V",TEXT(MATCH($C61,'2018-04 (Д)'!$C$2:$C$100,0)+1,0)))="Н/Д",INDIRECT(CONCATENATE("'2018-03 (Д)'!V",TEXT(MATCH($C61,'2018-03 (Д)'!$C$2:$C$100,0)+1,0)))="Н/Д",AND(INDIRECT(CONCATENATE("'2018-04 (Д)'!V",TEXT(MATCH($C61,'2018-04 (Д)'!$C$2:$C$100,0)+1,0)))="Н/Д",INDIRECT(CONCATENATE("'2018-03 (Д)'!V",TEXT(MATCH($C61,'2018-03 (Д)'!$C$2:$C$100,0)+1,0))))),"Н/Д",((INDIRECT(CONCATENATE("'2018-04 (Д)'!V",TEXT(MATCH($C61,'2018-04 (Д)'!$C$2:$C$100,0)+1,0)))-INDIRECT(CONCATENATE("'2018-03 (Д)'!V",TEXT(MATCH($C61,'2018-03 (Д)'!$C$2:$C$100,0)+1,0))))/INDIRECT(CONCATENATE("'2018-03 (Д)'!V",TEXT(MATCH($C61,'2018-03 (Д)'!$C$2:$C$100,0)+1,0))))*100)</f>
        <v>51.664795605381265</v>
      </c>
      <c r="GL61" s="9">
        <f ca="1">IF(OR(INDIRECT(CONCATENATE("'2018-05 (Д)'!V",TEXT(MATCH($C61,'2018-05 (Д)'!$C$2:$C$100,0)+1,0)))="Н/Д",INDIRECT(CONCATENATE("'2018-04 (Д)'!V",TEXT(MATCH($C61,'2018-04 (Д)'!$C$2:$C$100,0)+1,0)))="Н/Д",AND(INDIRECT(CONCATENATE("'2018-05 (Д)'!V",TEXT(MATCH($C61,'2018-05 (Д)'!$C$2:$C$100,0)+1,0)))="Н/Д",INDIRECT(CONCATENATE("'2018-04 (Д)'!V",TEXT(MATCH($C61,'2018-04 (Д)'!$C$2:$C$100,0)+1,0))))),"Н/Д",((INDIRECT(CONCATENATE("'2018-05 (Д)'!V",TEXT(MATCH($C61,'2018-05 (Д)'!$C$2:$C$100,0)+1,0)))-INDIRECT(CONCATENATE("'2018-04 (Д)'!V",TEXT(MATCH($C61,'2018-04 (Д)'!$C$2:$C$100,0)+1,0))))/INDIRECT(CONCATENATE("'2018-04 (Д)'!V",TEXT(MATCH($C61,'2018-04 (Д)'!$C$2:$C$100,0)+1,0))))*100)</f>
        <v>21.03968817364202</v>
      </c>
      <c r="GM61" s="9">
        <f ca="1">IF(OR(INDIRECT(CONCATENATE("'2018-06 (Д)'!V",TEXT(MATCH($C61,'2018-06 (Д)'!$C$2:$C$100,0)+1,0)))="Н/Д",INDIRECT(CONCATENATE("'2018-05 (Д)'!V",TEXT(MATCH($C61,'2018-05 (Д)'!$C$2:$C$100,0)+1,0)))="Н/Д",AND(INDIRECT(CONCATENATE("'2018-06 (Д)'!V",TEXT(MATCH($C61,'2018-06 (Д)'!$C$2:$C$100,0)+1,0)))="Н/Д",INDIRECT(CONCATENATE("'2018-05 (Д)'!V",TEXT(MATCH($C61,'2018-05 (Д)'!$C$2:$C$100,0)+1,0))))),"Н/Д",((INDIRECT(CONCATENATE("'2018-06 (Д)'!V",TEXT(MATCH($C61,'2018-06 (Д)'!$C$2:$C$100,0)+1,0)))-INDIRECT(CONCATENATE("'2018-05 (Д)'!V",TEXT(MATCH($C61,'2018-05 (Д)'!$C$2:$C$100,0)+1,0))))/INDIRECT(CONCATENATE("'2018-05 (Д)'!V",TEXT(MATCH($C61,'2018-05 (Д)'!$C$2:$C$100,0)+1,0))))*100)</f>
        <v>-6.8089028689667517</v>
      </c>
      <c r="GN61" s="9">
        <f ca="1">IF(OR(INDIRECT(CONCATENATE("'2018-07 (Д)'!V",TEXT(MATCH($C61,'2018-07 (Д)'!$C$2:$C$100,0)+1,0)))="Н/Д",INDIRECT(CONCATENATE("'2018-06 (Д)'!V",TEXT(MATCH($C61,'2018-06 (Д)'!$C$2:$C$100,0)+1,0)))="Н/Д",AND(INDIRECT(CONCATENATE("'2018-07 (Д)'!V",TEXT(MATCH($C61,'2018-07 (Д)'!$C$2:$C$100,0)+1,0)))="Н/Д",INDIRECT(CONCATENATE("'2018-06 (Д)'!V",TEXT(MATCH($C61,'2018-06 (Д)'!$C$2:$C$100,0)+1,0))))),"Н/Д",((INDIRECT(CONCATENATE("'2018-07 (Д)'!V",TEXT(MATCH($C61,'2018-07 (Д)'!$C$2:$C$100,0)+1,0)))-INDIRECT(CONCATENATE("'2018-06 (Д)'!V",TEXT(MATCH($C61,'2018-06 (Д)'!$C$2:$C$100,0)+1,0))))/INDIRECT(CONCATENATE("'2018-06 (Д)'!V",TEXT(MATCH($C61,'2018-06 (Д)'!$C$2:$C$100,0)+1,0))))*100)</f>
        <v>-13.117498401916702</v>
      </c>
      <c r="GO61" s="9">
        <f ca="1">IF(OR(INDIRECT(CONCATENATE("'2018-08 (Д)'!V",TEXT(MATCH($C61,'2018-08 (Д)'!$C$2:$C$100,0)+1,0)))="Н/Д",INDIRECT(CONCATENATE("'2018-07 (Д)'!V",TEXT(MATCH($C61,'2018-07 (Д)'!$C$2:$C$100,0)+1,0)))="Н/Д",AND(INDIRECT(CONCATENATE("'2018-08 (Д)'!V",TEXT(MATCH($C61,'2018-08 (Д)'!$C$2:$C$100,0)+1,0)))="Н/Д",INDIRECT(CONCATENATE("'2018-07 (Д)'!V",TEXT(MATCH($C61,'2018-07 (Д)'!$C$2:$C$100,0)+1,0))))),"Н/Д",((INDIRECT(CONCATENATE("'2018-08 (Д)'!V",TEXT(MATCH($C61,'2018-08 (Д)'!$C$2:$C$100,0)+1,0)))-INDIRECT(CONCATENATE("'2018-07 (Д)'!V",TEXT(MATCH($C61,'2018-07 (Д)'!$C$2:$C$100,0)+1,0))))/INDIRECT(CONCATENATE("'2018-07 (Д)'!V",TEXT(MATCH($C61,'2018-07 (Д)'!$C$2:$C$100,0)+1,0))))*100)</f>
        <v>-8.1585158790389105</v>
      </c>
      <c r="GP61" s="9">
        <f ca="1">IF(OR(INDIRECT(CONCATENATE("'2018-09 (Д)'!V",TEXT(MATCH($C61,'2018-09 (Д)'!$C$2:$C$100,0)+1,0)))="Н/Д",INDIRECT(CONCATENATE("'2018-08 (Д)'!V",TEXT(MATCH($C61,'2018-08 (Д)'!$C$2:$C$100,0)+1,0)))="Н/Д",AND(INDIRECT(CONCATENATE("'2018-09 (Д)'!V",TEXT(MATCH($C61,'2018-09 (Д)'!$C$2:$C$100,0)+1,0)))="Н/Д",INDIRECT(CONCATENATE("'2018-08 (Д)'!V",TEXT(MATCH($C61,'2018-08 (Д)'!$C$2:$C$100,0)+1,0))))),"Н/Д",((INDIRECT(CONCATENATE("'2018-09 (Д)'!V",TEXT(MATCH($C61,'2018-09 (Д)'!$C$2:$C$100,0)+1,0)))-INDIRECT(CONCATENATE("'2018-08 (Д)'!V",TEXT(MATCH($C61,'2018-08 (Д)'!$C$2:$C$100,0)+1,0))))/INDIRECT(CONCATENATE("'2018-08 (Д)'!V",TEXT(MATCH($C61,'2018-08 (Д)'!$C$2:$C$100,0)+1,0))))*100)</f>
        <v>44.423255515138308</v>
      </c>
      <c r="GQ61" s="9">
        <f ca="1">IF(OR(INDIRECT(CONCATENATE("'2018-10 (Д)'!V",TEXT(MATCH($C61,'2018-10 (Д)'!$C$2:$C$100,0)+1,0)))="Н/Д",INDIRECT(CONCATENATE("'2018-09 (Д)'!V",TEXT(MATCH($C61,'2018-09 (Д)'!$C$2:$C$100,0)+1,0)))="Н/Д",AND(INDIRECT(CONCATENATE("'2018-10 (Д)'!V",TEXT(MATCH($C61,'2018-10 (Д)'!$C$2:$C$100,0)+1,0)))="Н/Д",INDIRECT(CONCATENATE("'2018-09 (Д)'!V",TEXT(MATCH($C61,'2018-09 (Д)'!$C$2:$C$100,0)+1,0))))),"Н/Д",((INDIRECT(CONCATENATE("'2018-10 (Д)'!V",TEXT(MATCH($C61,'2018-10 (Д)'!$C$2:$C$100,0)+1,0)))-INDIRECT(CONCATENATE("'2018-09 (Д)'!V",TEXT(MATCH($C61,'2018-09 (Д)'!$C$2:$C$100,0)+1,0))))/INDIRECT(CONCATENATE("'2018-09 (Д)'!V",TEXT(MATCH($C61,'2018-09 (Д)'!$C$2:$C$100,0)+1,0))))*100)</f>
        <v>-6.6121628176872758</v>
      </c>
      <c r="GR61" s="9">
        <f ca="1">IF(OR(INDIRECT(CONCATENATE("'2018-11 (Д)'!V",TEXT(MATCH($C61,'2018-11 (Д)'!$C$2:$C$100,0)+1,0)))="Н/Д",INDIRECT(CONCATENATE("'2018-10 (Д)'!V",TEXT(MATCH($C61,'2018-10 (Д)'!$C$2:$C$100,0)+1,0)))="Н/Д",AND(INDIRECT(CONCATENATE("'2018-11 (Д)'!V",TEXT(MATCH($C61,'2018-11 (Д)'!$C$2:$C$100,0)+1,0)))="Н/Д",INDIRECT(CONCATENATE("'2018-10 (Д)'!V",TEXT(MATCH($C61,'2018-10 (Д)'!$C$2:$C$100,0)+1,0))))),"Н/Д",((INDIRECT(CONCATENATE("'2018-11 (Д)'!V",TEXT(MATCH($C61,'2018-11 (Д)'!$C$2:$C$100,0)+1,0)))-INDIRECT(CONCATENATE("'2018-10 (Д)'!V",TEXT(MATCH($C61,'2018-10 (Д)'!$C$2:$C$100,0)+1,0))))/INDIRECT(CONCATENATE("'2018-10 (Д)'!V",TEXT(MATCH($C61,'2018-10 (Д)'!$C$2:$C$100,0)+1,0))))*100)</f>
        <v>-15.73859314273059</v>
      </c>
      <c r="GS61" s="9">
        <f ca="1">IF(OR(INDIRECT(CONCATENATE("'2018-12 (Д)'!V",TEXT(MATCH($C61,'2018-12 (Д)'!$C$2:$C$100,0)+1,0)))="Н/Д",INDIRECT(CONCATENATE("'2018-11 (Д)'!V",TEXT(MATCH($C61,'2018-11 (Д)'!$C$2:$C$100,0)+1,0)))="Н/Д",AND(INDIRECT(CONCATENATE("'2018-12 (Д)'!V",TEXT(MATCH($C61,'2018-12 (Д)'!$C$2:$C$100,0)+1,0)))="Н/Д",INDIRECT(CONCATENATE("'2018-11 (Д)'!V",TEXT(MATCH($C61,'2018-11 (Д)'!$C$2:$C$100,0)+1,0))))),"Н/Д",((INDIRECT(CONCATENATE("'2018-12 (Д)'!V",TEXT(MATCH($C61,'2018-12 (Д)'!$C$2:$C$100,0)+1,0)))-INDIRECT(CONCATENATE("'2018-11 (Д)'!V",TEXT(MATCH($C61,'2018-11 (Д)'!$C$2:$C$100,0)+1,0))))/INDIRECT(CONCATENATE("'2018-11 (Д)'!V",TEXT(MATCH($C61,'2018-11 (Д)'!$C$2:$C$100,0)+1,0))))*100)</f>
        <v>6.2591030361698801</v>
      </c>
      <c r="GT61" s="9"/>
      <c r="GU61" s="9">
        <f ca="1">IF(OR(INDIRECT(CONCATENATE("'2018-03 (Д)'!W",TEXT(MATCH($C61,'2018-03 (Д)'!$C$2:$C$100,0)+1,0)))="Н/Д",INDIRECT(CONCATENATE("'2018-02 (Д)'!W",TEXT(MATCH($C61,'2018-02 (Д)'!$C$2:$C$100,0)+1,0)))="Н/Д",AND(INDIRECT(CONCATENATE("'2018-03 (Д)'!W",TEXT(MATCH($C61,'2018-03 (Д)'!$C$2:$C$100,0)+1,0)))="Н/Д",INDIRECT(CONCATENATE("'2018-02 (Д)'!W",TEXT(MATCH($C61,'2018-02 (Д)'!$C$2:$C$100,0)+1,0))))),"Н/Д",((INDIRECT(CONCATENATE("'2018-03 (Д)'!W",TEXT(MATCH($C61,'2018-03 (Д)'!$C$2:$C$100,0)+1,0)))-INDIRECT(CONCATENATE("'2018-02 (Д)'!W",TEXT(MATCH($C61,'2018-02 (Д)'!$C$2:$C$100,0)+1,0))))/INDIRECT(CONCATENATE("'2018-02 (Д)'!W",TEXT(MATCH($C61,'2018-02 (Д)'!$C$2:$C$100,0)+1,0))))*100)</f>
        <v>-5.5939367153645811</v>
      </c>
      <c r="GV61" s="9">
        <f ca="1">IF(OR(INDIRECT(CONCATENATE("'2018-04 (Д)'!W",TEXT(MATCH($C61,'2018-04 (Д)'!$C$2:$C$100,0)+1,0)))="Н/Д",INDIRECT(CONCATENATE("'2018-03 (Д)'!W",TEXT(MATCH($C61,'2018-03 (Д)'!$C$2:$C$100,0)+1,0)))="Н/Д",AND(INDIRECT(CONCATENATE("'2018-04 (Д)'!W",TEXT(MATCH($C61,'2018-04 (Д)'!$C$2:$C$100,0)+1,0)))="Н/Д",INDIRECT(CONCATENATE("'2018-03 (Д)'!W",TEXT(MATCH($C61,'2018-03 (Д)'!$C$2:$C$100,0)+1,0))))),"Н/Д",((INDIRECT(CONCATENATE("'2018-04 (Д)'!W",TEXT(MATCH($C61,'2018-04 (Д)'!$C$2:$C$100,0)+1,0)))-INDIRECT(CONCATENATE("'2018-03 (Д)'!W",TEXT(MATCH($C61,'2018-03 (Д)'!$C$2:$C$100,0)+1,0))))/INDIRECT(CONCATENATE("'2018-03 (Д)'!W",TEXT(MATCH($C61,'2018-03 (Д)'!$C$2:$C$100,0)+1,0))))*100)</f>
        <v>127.50559193260473</v>
      </c>
      <c r="GW61" s="9">
        <f ca="1">IF(OR(INDIRECT(CONCATENATE("'2018-05 (Д)'!W",TEXT(MATCH($C61,'2018-05 (Д)'!$C$2:$C$100,0)+1,0)))="Н/Д",INDIRECT(CONCATENATE("'2018-04 (Д)'!W",TEXT(MATCH($C61,'2018-04 (Д)'!$C$2:$C$100,0)+1,0)))="Н/Д",AND(INDIRECT(CONCATENATE("'2018-05 (Д)'!W",TEXT(MATCH($C61,'2018-05 (Д)'!$C$2:$C$100,0)+1,0)))="Н/Д",INDIRECT(CONCATENATE("'2018-04 (Д)'!W",TEXT(MATCH($C61,'2018-04 (Д)'!$C$2:$C$100,0)+1,0))))),"Н/Д",((INDIRECT(CONCATENATE("'2018-05 (Д)'!W",TEXT(MATCH($C61,'2018-05 (Д)'!$C$2:$C$100,0)+1,0)))-INDIRECT(CONCATENATE("'2018-04 (Д)'!W",TEXT(MATCH($C61,'2018-04 (Д)'!$C$2:$C$100,0)+1,0))))/INDIRECT(CONCATENATE("'2018-04 (Д)'!W",TEXT(MATCH($C61,'2018-04 (Д)'!$C$2:$C$100,0)+1,0))))*100)</f>
        <v>-14.457161623047742</v>
      </c>
      <c r="GX61" s="9">
        <f ca="1">IF(OR(INDIRECT(CONCATENATE("'2018-06 (Д)'!W",TEXT(MATCH($C61,'2018-06 (Д)'!$C$2:$C$100,0)+1,0)))="Н/Д",INDIRECT(CONCATENATE("'2018-05 (Д)'!W",TEXT(MATCH($C61,'2018-05 (Д)'!$C$2:$C$100,0)+1,0)))="Н/Д",AND(INDIRECT(CONCATENATE("'2018-06 (Д)'!W",TEXT(MATCH($C61,'2018-06 (Д)'!$C$2:$C$100,0)+1,0)))="Н/Д",INDIRECT(CONCATENATE("'2018-05 (Д)'!W",TEXT(MATCH($C61,'2018-05 (Д)'!$C$2:$C$100,0)+1,0))))),"Н/Д",((INDIRECT(CONCATENATE("'2018-06 (Д)'!W",TEXT(MATCH($C61,'2018-06 (Д)'!$C$2:$C$100,0)+1,0)))-INDIRECT(CONCATENATE("'2018-05 (Д)'!W",TEXT(MATCH($C61,'2018-05 (Д)'!$C$2:$C$100,0)+1,0))))/INDIRECT(CONCATENATE("'2018-05 (Д)'!W",TEXT(MATCH($C61,'2018-05 (Д)'!$C$2:$C$100,0)+1,0))))*100)</f>
        <v>8.3193799905394439</v>
      </c>
      <c r="GY61" s="9">
        <f ca="1">IF(OR(INDIRECT(CONCATENATE("'2018-07 (Д)'!W",TEXT(MATCH($C61,'2018-07 (Д)'!$C$2:$C$100,0)+1,0)))="Н/Д",INDIRECT(CONCATENATE("'2018-06 (Д)'!W",TEXT(MATCH($C61,'2018-06 (Д)'!$C$2:$C$100,0)+1,0)))="Н/Д",AND(INDIRECT(CONCATENATE("'2018-07 (Д)'!W",TEXT(MATCH($C61,'2018-07 (Д)'!$C$2:$C$100,0)+1,0)))="Н/Д",INDIRECT(CONCATENATE("'2018-06 (Д)'!W",TEXT(MATCH($C61,'2018-06 (Д)'!$C$2:$C$100,0)+1,0))))),"Н/Д",((INDIRECT(CONCATENATE("'2018-07 (Д)'!W",TEXT(MATCH($C61,'2018-07 (Д)'!$C$2:$C$100,0)+1,0)))-INDIRECT(CONCATENATE("'2018-06 (Д)'!W",TEXT(MATCH($C61,'2018-06 (Д)'!$C$2:$C$100,0)+1,0))))/INDIRECT(CONCATENATE("'2018-06 (Д)'!W",TEXT(MATCH($C61,'2018-06 (Д)'!$C$2:$C$100,0)+1,0))))*100)</f>
        <v>-28.780721021343407</v>
      </c>
      <c r="GZ61" s="9">
        <f ca="1">IF(OR(INDIRECT(CONCATENATE("'2018-08 (Д)'!W",TEXT(MATCH($C61,'2018-08 (Д)'!$C$2:$C$100,0)+1,0)))="Н/Д",INDIRECT(CONCATENATE("'2018-07 (Д)'!W",TEXT(MATCH($C61,'2018-07 (Д)'!$C$2:$C$100,0)+1,0)))="Н/Д",AND(INDIRECT(CONCATENATE("'2018-08 (Д)'!W",TEXT(MATCH($C61,'2018-08 (Д)'!$C$2:$C$100,0)+1,0)))="Н/Д",INDIRECT(CONCATENATE("'2018-07 (Д)'!W",TEXT(MATCH($C61,'2018-07 (Д)'!$C$2:$C$100,0)+1,0))))),"Н/Д",((INDIRECT(CONCATENATE("'2018-08 (Д)'!W",TEXT(MATCH($C61,'2018-08 (Д)'!$C$2:$C$100,0)+1,0)))-INDIRECT(CONCATENATE("'2018-07 (Д)'!W",TEXT(MATCH($C61,'2018-07 (Д)'!$C$2:$C$100,0)+1,0))))/INDIRECT(CONCATENATE("'2018-07 (Д)'!W",TEXT(MATCH($C61,'2018-07 (Д)'!$C$2:$C$100,0)+1,0))))*100)</f>
        <v>49.102916223707318</v>
      </c>
      <c r="HA61" s="9">
        <f ca="1">IF(OR(INDIRECT(CONCATENATE("'2018-09 (Д)'!W",TEXT(MATCH($C61,'2018-09 (Д)'!$C$2:$C$100,0)+1,0)))="Н/Д",INDIRECT(CONCATENATE("'2018-08 (Д)'!W",TEXT(MATCH($C61,'2018-08 (Д)'!$C$2:$C$100,0)+1,0)))="Н/Д",AND(INDIRECT(CONCATENATE("'2018-09 (Д)'!W",TEXT(MATCH($C61,'2018-09 (Д)'!$C$2:$C$100,0)+1,0)))="Н/Д",INDIRECT(CONCATENATE("'2018-08 (Д)'!W",TEXT(MATCH($C61,'2018-08 (Д)'!$C$2:$C$100,0)+1,0))))),"Н/Д",((INDIRECT(CONCATENATE("'2018-09 (Д)'!W",TEXT(MATCH($C61,'2018-09 (Д)'!$C$2:$C$100,0)+1,0)))-INDIRECT(CONCATENATE("'2018-08 (Д)'!W",TEXT(MATCH($C61,'2018-08 (Д)'!$C$2:$C$100,0)+1,0))))/INDIRECT(CONCATENATE("'2018-08 (Д)'!W",TEXT(MATCH($C61,'2018-08 (Д)'!$C$2:$C$100,0)+1,0))))*100)</f>
        <v>-20.963716863650919</v>
      </c>
      <c r="HB61" s="9">
        <f ca="1">IF(OR(INDIRECT(CONCATENATE("'2018-10 (Д)'!W",TEXT(MATCH($C61,'2018-10 (Д)'!$C$2:$C$100,0)+1,0)))="Н/Д",INDIRECT(CONCATENATE("'2018-09 (Д)'!W",TEXT(MATCH($C61,'2018-09 (Д)'!$C$2:$C$100,0)+1,0)))="Н/Д",AND(INDIRECT(CONCATENATE("'2018-10 (Д)'!W",TEXT(MATCH($C61,'2018-10 (Д)'!$C$2:$C$100,0)+1,0)))="Н/Д",INDIRECT(CONCATENATE("'2018-09 (Д)'!W",TEXT(MATCH($C61,'2018-09 (Д)'!$C$2:$C$100,0)+1,0))))),"Н/Д",((INDIRECT(CONCATENATE("'2018-10 (Д)'!W",TEXT(MATCH($C61,'2018-10 (Д)'!$C$2:$C$100,0)+1,0)))-INDIRECT(CONCATENATE("'2018-09 (Д)'!W",TEXT(MATCH($C61,'2018-09 (Д)'!$C$2:$C$100,0)+1,0))))/INDIRECT(CONCATENATE("'2018-09 (Д)'!W",TEXT(MATCH($C61,'2018-09 (Д)'!$C$2:$C$100,0)+1,0))))*100)</f>
        <v>-34.353866658055523</v>
      </c>
      <c r="HC61" s="9">
        <f ca="1">IF(OR(INDIRECT(CONCATENATE("'2018-11 (Д)'!W",TEXT(MATCH($C61,'2018-11 (Д)'!$C$2:$C$100,0)+1,0)))="Н/Д",INDIRECT(CONCATENATE("'2018-10 (Д)'!W",TEXT(MATCH($C61,'2018-10 (Д)'!$C$2:$C$100,0)+1,0)))="Н/Д",AND(INDIRECT(CONCATENATE("'2018-11 (Д)'!W",TEXT(MATCH($C61,'2018-11 (Д)'!$C$2:$C$100,0)+1,0)))="Н/Д",INDIRECT(CONCATENATE("'2018-10 (Д)'!W",TEXT(MATCH($C61,'2018-10 (Д)'!$C$2:$C$100,0)+1,0))))),"Н/Д",((INDIRECT(CONCATENATE("'2018-11 (Д)'!W",TEXT(MATCH($C61,'2018-11 (Д)'!$C$2:$C$100,0)+1,0)))-INDIRECT(CONCATENATE("'2018-10 (Д)'!W",TEXT(MATCH($C61,'2018-10 (Д)'!$C$2:$C$100,0)+1,0))))/INDIRECT(CONCATENATE("'2018-10 (Д)'!W",TEXT(MATCH($C61,'2018-10 (Д)'!$C$2:$C$100,0)+1,0))))*100)</f>
        <v>119.73204269309279</v>
      </c>
      <c r="HD61" s="9">
        <f ca="1">IF(OR(INDIRECT(CONCATENATE("'2018-12 (Д)'!W",TEXT(MATCH($C61,'2018-12 (Д)'!$C$2:$C$100,0)+1,0)))="Н/Д",INDIRECT(CONCATENATE("'2018-11 (Д)'!W",TEXT(MATCH($C61,'2018-11 (Д)'!$C$2:$C$100,0)+1,0)))="Н/Д",AND(INDIRECT(CONCATENATE("'2018-12 (Д)'!W",TEXT(MATCH($C61,'2018-12 (Д)'!$C$2:$C$100,0)+1,0)))="Н/Д",INDIRECT(CONCATENATE("'2018-11 (Д)'!W",TEXT(MATCH($C61,'2018-11 (Д)'!$C$2:$C$100,0)+1,0))))),"Н/Д",((INDIRECT(CONCATENATE("'2018-12 (Д)'!W",TEXT(MATCH($C61,'2018-12 (Д)'!$C$2:$C$100,0)+1,0)))-INDIRECT(CONCATENATE("'2018-11 (Д)'!W",TEXT(MATCH($C61,'2018-11 (Д)'!$C$2:$C$100,0)+1,0))))/INDIRECT(CONCATENATE("'2018-11 (Д)'!W",TEXT(MATCH($C61,'2018-11 (Д)'!$C$2:$C$100,0)+1,0))))*100)</f>
        <v>-29.375398017952818</v>
      </c>
    </row>
    <row r="62" spans="1:212" x14ac:dyDescent="0.25">
      <c r="A62" s="2" t="s">
        <v>80</v>
      </c>
      <c r="B62" s="2" t="s">
        <v>86</v>
      </c>
      <c r="C62" s="15">
        <v>71900000</v>
      </c>
      <c r="D62" s="9"/>
      <c r="E62" s="9">
        <f ca="1">IF(OR(INDIRECT(CONCATENATE("'2018-03 (Д)'!E",TEXT(MATCH($C62,'2018-03 (Д)'!$C$2:$C$100,0)+1,0)))="Н/Д",INDIRECT(CONCATENATE("'2018-02 (Д)'!E",TEXT(MATCH($C62,'2018-02 (Д)'!$C$2:$C$100,0)+1,0)))="Н/Д",AND(INDIRECT(CONCATENATE("'2018-03 (Д)'!E",TEXT(MATCH($C62,'2018-03 (Д)'!$C$2:$C$100,0)+1,0)))="Н/Д",INDIRECT(CONCATENATE("'2018-02 (Д)'!E",TEXT(MATCH($C62,'2018-02 (Д)'!$C$2:$C$100,0)+1,0))))),"Н/Д",((INDIRECT(CONCATENATE("'2018-03 (Д)'!E",TEXT(MATCH($C62,'2018-03 (Д)'!$C$2:$C$100,0)+1,0)))-INDIRECT(CONCATENATE("'2018-02 (Д)'!E",TEXT(MATCH($C62,'2018-02 (Д)'!$C$2:$C$100,0)+1,0))))/INDIRECT(CONCATENATE("'2018-02 (Д)'!E",TEXT(MATCH($C62,'2018-02 (Д)'!$C$2:$C$100,0)+1,0))))*100)</f>
        <v>22.316456441269843</v>
      </c>
      <c r="F62" s="9">
        <f ca="1">IF(OR(INDIRECT(CONCATENATE("'2018-04 (Д)'!E",TEXT(MATCH($C62,'2018-04 (Д)'!$C$2:$C$100,0)+1,0)))="Н/Д",INDIRECT(CONCATENATE("'2018-03 (Д)'!E",TEXT(MATCH($C62,'2018-03 (Д)'!$C$2:$C$100,0)+1,0)))="Н/Д",AND(INDIRECT(CONCATENATE("'2018-04 (Д)'!E",TEXT(MATCH($C62,'2018-04 (Д)'!$C$2:$C$100,0)+1,0)))="Н/Д",INDIRECT(CONCATENATE("'2018-03 (Д)'!E",TEXT(MATCH($C62,'2018-03 (Д)'!$C$2:$C$100,0)+1,0))))),"Н/Д",((INDIRECT(CONCATENATE("'2018-04 (Д)'!E",TEXT(MATCH($C62,'2018-04 (Д)'!$C$2:$C$100,0)+1,0)))-INDIRECT(CONCATENATE("'2018-03 (Д)'!E",TEXT(MATCH($C62,'2018-03 (Д)'!$C$2:$C$100,0)+1,0))))/INDIRECT(CONCATENATE("'2018-03 (Д)'!E",TEXT(MATCH($C62,'2018-03 (Д)'!$C$2:$C$100,0)+1,0))))*100)</f>
        <v>161.13510457440037</v>
      </c>
      <c r="G62" s="9">
        <f ca="1">IF(OR(INDIRECT(CONCATENATE("'2018-05 (Д)'!E",TEXT(MATCH($C62,'2018-05 (Д)'!$C$2:$C$100,0)+1,0)))="Н/Д",INDIRECT(CONCATENATE("'2018-04 (Д)'!E",TEXT(MATCH($C62,'2018-04 (Д)'!$C$2:$C$100,0)+1,0)))="Н/Д",AND(INDIRECT(CONCATENATE("'2018-05 (Д)'!E",TEXT(MATCH($C62,'2018-05 (Д)'!$C$2:$C$100,0)+1,0)))="Н/Д",INDIRECT(CONCATENATE("'2018-04 (Д)'!E",TEXT(MATCH($C62,'2018-04 (Д)'!$C$2:$C$100,0)+1,0))))),"Н/Д",((INDIRECT(CONCATENATE("'2018-05 (Д)'!E",TEXT(MATCH($C62,'2018-05 (Д)'!$C$2:$C$100,0)+1,0)))-INDIRECT(CONCATENATE("'2018-04 (Д)'!E",TEXT(MATCH($C62,'2018-04 (Д)'!$C$2:$C$100,0)+1,0))))/INDIRECT(CONCATENATE("'2018-04 (Д)'!E",TEXT(MATCH($C62,'2018-04 (Д)'!$C$2:$C$100,0)+1,0))))*100)</f>
        <v>22.423719340166738</v>
      </c>
      <c r="H62" s="9">
        <f ca="1">IF(OR(INDIRECT(CONCATENATE("'2018-06 (Д)'!E",TEXT(MATCH($C62,'2018-06 (Д)'!$C$2:$C$100,0)+1,0)))="Н/Д",INDIRECT(CONCATENATE("'2018-05 (Д)'!E",TEXT(MATCH($C62,'2018-05 (Д)'!$C$2:$C$100,0)+1,0)))="Н/Д",AND(INDIRECT(CONCATENATE("'2018-06 (Д)'!E",TEXT(MATCH($C62,'2018-06 (Д)'!$C$2:$C$100,0)+1,0)))="Н/Д",INDIRECT(CONCATENATE("'2018-05 (Д)'!E",TEXT(MATCH($C62,'2018-05 (Д)'!$C$2:$C$100,0)+1,0))))),"Н/Д",((INDIRECT(CONCATENATE("'2018-06 (Д)'!E",TEXT(MATCH($C62,'2018-06 (Д)'!$C$2:$C$100,0)+1,0)))-INDIRECT(CONCATENATE("'2018-05 (Д)'!E",TEXT(MATCH($C62,'2018-05 (Д)'!$C$2:$C$100,0)+1,0))))/INDIRECT(CONCATENATE("'2018-05 (Д)'!E",TEXT(MATCH($C62,'2018-05 (Д)'!$C$2:$C$100,0)+1,0))))*100)</f>
        <v>-5.0715485904628839</v>
      </c>
      <c r="I62" s="9">
        <f ca="1">IF(OR(INDIRECT(CONCATENATE("'2018-07 (Д)'!E",TEXT(MATCH($C62,'2018-07 (Д)'!$C$2:$C$100,0)+1,0)))="Н/Д",INDIRECT(CONCATENATE("'2018-06 (Д)'!E",TEXT(MATCH($C62,'2018-06 (Д)'!$C$2:$C$100,0)+1,0)))="Н/Д",AND(INDIRECT(CONCATENATE("'2018-07 (Д)'!E",TEXT(MATCH($C62,'2018-07 (Д)'!$C$2:$C$100,0)+1,0)))="Н/Д",INDIRECT(CONCATENATE("'2018-06 (Д)'!E",TEXT(MATCH($C62,'2018-06 (Д)'!$C$2:$C$100,0)+1,0))))),"Н/Д",((INDIRECT(CONCATENATE("'2018-07 (Д)'!E",TEXT(MATCH($C62,'2018-07 (Д)'!$C$2:$C$100,0)+1,0)))-INDIRECT(CONCATENATE("'2018-06 (Д)'!E",TEXT(MATCH($C62,'2018-06 (Д)'!$C$2:$C$100,0)+1,0))))/INDIRECT(CONCATENATE("'2018-06 (Д)'!E",TEXT(MATCH($C62,'2018-06 (Д)'!$C$2:$C$100,0)+1,0))))*100)</f>
        <v>-56.525190051630972</v>
      </c>
      <c r="J62" s="9">
        <f ca="1">IF(OR(INDIRECT(CONCATENATE("'2018-08 (Д)'!E",TEXT(MATCH($C62,'2018-08 (Д)'!$C$2:$C$100,0)+1,0)))="Н/Д",INDIRECT(CONCATENATE("'2018-07 (Д)'!E",TEXT(MATCH($C62,'2018-07 (Д)'!$C$2:$C$100,0)+1,0)))="Н/Д",AND(INDIRECT(CONCATENATE("'2018-08 (Д)'!E",TEXT(MATCH($C62,'2018-08 (Д)'!$C$2:$C$100,0)+1,0)))="Н/Д",INDIRECT(CONCATENATE("'2018-07 (Д)'!E",TEXT(MATCH($C62,'2018-07 (Д)'!$C$2:$C$100,0)+1,0))))),"Н/Д",((INDIRECT(CONCATENATE("'2018-08 (Д)'!E",TEXT(MATCH($C62,'2018-08 (Д)'!$C$2:$C$100,0)+1,0)))-INDIRECT(CONCATENATE("'2018-07 (Д)'!E",TEXT(MATCH($C62,'2018-07 (Д)'!$C$2:$C$100,0)+1,0))))/INDIRECT(CONCATENATE("'2018-07 (Д)'!E",TEXT(MATCH($C62,'2018-07 (Д)'!$C$2:$C$100,0)+1,0))))*100)</f>
        <v>183.08758606615518</v>
      </c>
      <c r="K62" s="9">
        <f ca="1">IF(OR(INDIRECT(CONCATENATE("'2018-09 (Д)'!E",TEXT(MATCH($C62,'2018-09 (Д)'!$C$2:$C$100,0)+1,0)))="Н/Д",INDIRECT(CONCATENATE("'2018-08 (Д)'!E",TEXT(MATCH($C62,'2018-08 (Д)'!$C$2:$C$100,0)+1,0)))="Н/Д",AND(INDIRECT(CONCATENATE("'2018-09 (Д)'!E",TEXT(MATCH($C62,'2018-09 (Д)'!$C$2:$C$100,0)+1,0)))="Н/Д",INDIRECT(CONCATENATE("'2018-08 (Д)'!E",TEXT(MATCH($C62,'2018-08 (Д)'!$C$2:$C$100,0)+1,0))))),"Н/Д",((INDIRECT(CONCATENATE("'2018-09 (Д)'!E",TEXT(MATCH($C62,'2018-09 (Д)'!$C$2:$C$100,0)+1,0)))-INDIRECT(CONCATENATE("'2018-08 (Д)'!E",TEXT(MATCH($C62,'2018-08 (Д)'!$C$2:$C$100,0)+1,0))))/INDIRECT(CONCATENATE("'2018-08 (Д)'!E",TEXT(MATCH($C62,'2018-08 (Д)'!$C$2:$C$100,0)+1,0))))*100)</f>
        <v>-66.183069984360088</v>
      </c>
      <c r="L62" s="9">
        <f ca="1">IF(OR(INDIRECT(CONCATENATE("'2018-10 (Д)'!E",TEXT(MATCH($C62,'2018-10 (Д)'!$C$2:$C$100,0)+1,0)))="Н/Д",INDIRECT(CONCATENATE("'2018-09 (Д)'!E",TEXT(MATCH($C62,'2018-09 (Д)'!$C$2:$C$100,0)+1,0)))="Н/Д",AND(INDIRECT(CONCATENATE("'2018-10 (Д)'!E",TEXT(MATCH($C62,'2018-10 (Д)'!$C$2:$C$100,0)+1,0)))="Н/Д",INDIRECT(CONCATENATE("'2018-09 (Д)'!E",TEXT(MATCH($C62,'2018-09 (Д)'!$C$2:$C$100,0)+1,0))))),"Н/Д",((INDIRECT(CONCATENATE("'2018-10 (Д)'!E",TEXT(MATCH($C62,'2018-10 (Д)'!$C$2:$C$100,0)+1,0)))-INDIRECT(CONCATENATE("'2018-09 (Д)'!E",TEXT(MATCH($C62,'2018-09 (Д)'!$C$2:$C$100,0)+1,0))))/INDIRECT(CONCATENATE("'2018-09 (Д)'!E",TEXT(MATCH($C62,'2018-09 (Д)'!$C$2:$C$100,0)+1,0))))*100)</f>
        <v>-2.3244618025963604</v>
      </c>
      <c r="M62" s="9">
        <f ca="1">IF(OR(INDIRECT(CONCATENATE("'2018-11 (Д)'!E",TEXT(MATCH($C62,'2018-11 (Д)'!$C$2:$C$100,0)+1,0)))="Н/Д",INDIRECT(CONCATENATE("'2018-10 (Д)'!E",TEXT(MATCH($C62,'2018-10 (Д)'!$C$2:$C$100,0)+1,0)))="Н/Д",AND(INDIRECT(CONCATENATE("'2018-11 (Д)'!E",TEXT(MATCH($C62,'2018-11 (Д)'!$C$2:$C$100,0)+1,0)))="Н/Д",INDIRECT(CONCATENATE("'2018-10 (Д)'!E",TEXT(MATCH($C62,'2018-10 (Д)'!$C$2:$C$100,0)+1,0))))),"Н/Д",((INDIRECT(CONCATENATE("'2018-11 (Д)'!E",TEXT(MATCH($C62,'2018-11 (Д)'!$C$2:$C$100,0)+1,0)))-INDIRECT(CONCATENATE("'2018-10 (Д)'!E",TEXT(MATCH($C62,'2018-10 (Д)'!$C$2:$C$100,0)+1,0))))/INDIRECT(CONCATENATE("'2018-10 (Д)'!E",TEXT(MATCH($C62,'2018-10 (Д)'!$C$2:$C$100,0)+1,0))))*100)</f>
        <v>216.04936284690086</v>
      </c>
      <c r="N62" s="9">
        <f ca="1">IF(OR(INDIRECT(CONCATENATE("'2018-12 (Д)'!E",TEXT(MATCH($C62,'2018-12 (Д)'!$C$2:$C$100,0)+1,0)))="Н/Д",INDIRECT(CONCATENATE("'2018-11 (Д)'!E",TEXT(MATCH($C62,'2018-11 (Д)'!$C$2:$C$100,0)+1,0)))="Н/Д",AND(INDIRECT(CONCATENATE("'2018-12 (Д)'!E",TEXT(MATCH($C62,'2018-12 (Д)'!$C$2:$C$100,0)+1,0)))="Н/Д",INDIRECT(CONCATENATE("'2018-11 (Д)'!E",TEXT(MATCH($C62,'2018-11 (Д)'!$C$2:$C$100,0)+1,0))))),"Н/Д",((INDIRECT(CONCATENATE("'2018-12 (Д)'!E",TEXT(MATCH($C62,'2018-12 (Д)'!$C$2:$C$100,0)+1,0)))-INDIRECT(CONCATENATE("'2018-11 (Д)'!E",TEXT(MATCH($C62,'2018-11 (Д)'!$C$2:$C$100,0)+1,0))))/INDIRECT(CONCATENATE("'2018-11 (Д)'!E",TEXT(MATCH($C62,'2018-11 (Д)'!$C$2:$C$100,0)+1,0))))*100)</f>
        <v>-61.193148509871939</v>
      </c>
      <c r="O62" s="9"/>
      <c r="P62" s="9">
        <f ca="1">IF(OR(INDIRECT(CONCATENATE("'2018-03 (Д)'!F",TEXT(MATCH($C62,'2018-03 (Д)'!$C$2:$C$100,0)+1,0)))="Н/Д",INDIRECT(CONCATENATE("'2018-02 (Д)'!F",TEXT(MATCH($C62,'2018-02 (Д)'!$C$2:$C$100,0)+1,0)))="Н/Д",AND(INDIRECT(CONCATENATE("'2018-03 (Д)'!F",TEXT(MATCH($C62,'2018-03 (Д)'!$C$2:$C$100,0)+1,0)))="Н/Д",INDIRECT(CONCATENATE("'2018-02 (Д)'!F",TEXT(MATCH($C62,'2018-02 (Д)'!$C$2:$C$100,0)+1,0))))),"Н/Д",((INDIRECT(CONCATENATE("'2018-03 (Д)'!F",TEXT(MATCH($C62,'2018-03 (Д)'!$C$2:$C$100,0)+1,0)))-INDIRECT(CONCATENATE("'2018-02 (Д)'!F",TEXT(MATCH($C62,'2018-02 (Д)'!$C$2:$C$100,0)+1,0))))/INDIRECT(CONCATENATE("'2018-02 (Д)'!F",TEXT(MATCH($C62,'2018-02 (Д)'!$C$2:$C$100,0)+1,0))))*100)</f>
        <v>25.092008201697769</v>
      </c>
      <c r="Q62" s="9">
        <f ca="1">IF(OR(INDIRECT(CONCATENATE("'2018-04 (Д)'!F",TEXT(MATCH($C62,'2018-04 (Д)'!$C$2:$C$100,0)+1,0)))="Н/Д",INDIRECT(CONCATENATE("'2018-03 (Д)'!F",TEXT(MATCH($C62,'2018-03 (Д)'!$C$2:$C$100,0)+1,0)))="Н/Д",AND(INDIRECT(CONCATENATE("'2018-04 (Д)'!F",TEXT(MATCH($C62,'2018-04 (Д)'!$C$2:$C$100,0)+1,0)))="Н/Д",INDIRECT(CONCATENATE("'2018-03 (Д)'!F",TEXT(MATCH($C62,'2018-03 (Д)'!$C$2:$C$100,0)+1,0))))),"Н/Д",((INDIRECT(CONCATENATE("'2018-04 (Д)'!F",TEXT(MATCH($C62,'2018-04 (Д)'!$C$2:$C$100,0)+1,0)))-INDIRECT(CONCATENATE("'2018-03 (Д)'!F",TEXT(MATCH($C62,'2018-03 (Д)'!$C$2:$C$100,0)+1,0))))/INDIRECT(CONCATENATE("'2018-03 (Д)'!F",TEXT(MATCH($C62,'2018-03 (Д)'!$C$2:$C$100,0)+1,0))))*100)</f>
        <v>164.06296028097188</v>
      </c>
      <c r="R62" s="9">
        <f ca="1">IF(OR(INDIRECT(CONCATENATE("'2018-05 (Д)'!F",TEXT(MATCH($C62,'2018-05 (Д)'!$C$2:$C$100,0)+1,0)))="Н/Д",INDIRECT(CONCATENATE("'2018-04 (Д)'!F",TEXT(MATCH($C62,'2018-04 (Д)'!$C$2:$C$100,0)+1,0)))="Н/Д",AND(INDIRECT(CONCATENATE("'2018-05 (Д)'!F",TEXT(MATCH($C62,'2018-05 (Д)'!$C$2:$C$100,0)+1,0)))="Н/Д",INDIRECT(CONCATENATE("'2018-04 (Д)'!F",TEXT(MATCH($C62,'2018-04 (Д)'!$C$2:$C$100,0)+1,0))))),"Н/Д",((INDIRECT(CONCATENATE("'2018-05 (Д)'!F",TEXT(MATCH($C62,'2018-05 (Д)'!$C$2:$C$100,0)+1,0)))-INDIRECT(CONCATENATE("'2018-04 (Д)'!F",TEXT(MATCH($C62,'2018-04 (Д)'!$C$2:$C$100,0)+1,0))))/INDIRECT(CONCATENATE("'2018-04 (Д)'!F",TEXT(MATCH($C62,'2018-04 (Д)'!$C$2:$C$100,0)+1,0))))*100)</f>
        <v>22.629787771850904</v>
      </c>
      <c r="S62" s="9">
        <f ca="1">IF(OR(INDIRECT(CONCATENATE("'2018-06 (Д)'!F",TEXT(MATCH($C62,'2018-06 (Д)'!$C$2:$C$100,0)+1,0)))="Н/Д",INDIRECT(CONCATENATE("'2018-05 (Д)'!F",TEXT(MATCH($C62,'2018-05 (Д)'!$C$2:$C$100,0)+1,0)))="Н/Д",AND(INDIRECT(CONCATENATE("'2018-06 (Д)'!F",TEXT(MATCH($C62,'2018-06 (Д)'!$C$2:$C$100,0)+1,0)))="Н/Д",INDIRECT(CONCATENATE("'2018-05 (Д)'!F",TEXT(MATCH($C62,'2018-05 (Д)'!$C$2:$C$100,0)+1,0))))),"Н/Д",((INDIRECT(CONCATENATE("'2018-06 (Д)'!F",TEXT(MATCH($C62,'2018-06 (Д)'!$C$2:$C$100,0)+1,0)))-INDIRECT(CONCATENATE("'2018-05 (Д)'!F",TEXT(MATCH($C62,'2018-05 (Д)'!$C$2:$C$100,0)+1,0))))/INDIRECT(CONCATENATE("'2018-05 (Д)'!F",TEXT(MATCH($C62,'2018-05 (Д)'!$C$2:$C$100,0)+1,0))))*100)</f>
        <v>-5.3548835154874439</v>
      </c>
      <c r="T62" s="9">
        <f ca="1">IF(OR(INDIRECT(CONCATENATE("'2018-07 (Д)'!F",TEXT(MATCH($C62,'2018-07 (Д)'!$C$2:$C$100,0)+1,0)))="Н/Д",INDIRECT(CONCATENATE("'2018-06 (Д)'!F",TEXT(MATCH($C62,'2018-06 (Д)'!$C$2:$C$100,0)+1,0)))="Н/Д",AND(INDIRECT(CONCATENATE("'2018-07 (Д)'!F",TEXT(MATCH($C62,'2018-07 (Д)'!$C$2:$C$100,0)+1,0)))="Н/Д",INDIRECT(CONCATENATE("'2018-06 (Д)'!F",TEXT(MATCH($C62,'2018-06 (Д)'!$C$2:$C$100,0)+1,0))))),"Н/Д",((INDIRECT(CONCATENATE("'2018-07 (Д)'!F",TEXT(MATCH($C62,'2018-07 (Д)'!$C$2:$C$100,0)+1,0)))-INDIRECT(CONCATENATE("'2018-06 (Д)'!F",TEXT(MATCH($C62,'2018-06 (Д)'!$C$2:$C$100,0)+1,0))))/INDIRECT(CONCATENATE("'2018-06 (Д)'!F",TEXT(MATCH($C62,'2018-06 (Д)'!$C$2:$C$100,0)+1,0))))*100)</f>
        <v>-57.797239995124841</v>
      </c>
      <c r="U62" s="9">
        <f ca="1">IF(OR(INDIRECT(CONCATENATE("'2018-08 (Д)'!F",TEXT(MATCH($C62,'2018-08 (Д)'!$C$2:$C$100,0)+1,0)))="Н/Д",INDIRECT(CONCATENATE("'2018-07 (Д)'!F",TEXT(MATCH($C62,'2018-07 (Д)'!$C$2:$C$100,0)+1,0)))="Н/Д",AND(INDIRECT(CONCATENATE("'2018-08 (Д)'!F",TEXT(MATCH($C62,'2018-08 (Д)'!$C$2:$C$100,0)+1,0)))="Н/Д",INDIRECT(CONCATENATE("'2018-07 (Д)'!F",TEXT(MATCH($C62,'2018-07 (Д)'!$C$2:$C$100,0)+1,0))))),"Н/Д",((INDIRECT(CONCATENATE("'2018-08 (Д)'!F",TEXT(MATCH($C62,'2018-08 (Д)'!$C$2:$C$100,0)+1,0)))-INDIRECT(CONCATENATE("'2018-07 (Д)'!F",TEXT(MATCH($C62,'2018-07 (Д)'!$C$2:$C$100,0)+1,0))))/INDIRECT(CONCATENATE("'2018-07 (Д)'!F",TEXT(MATCH($C62,'2018-07 (Д)'!$C$2:$C$100,0)+1,0))))*100)</f>
        <v>190.56855190874745</v>
      </c>
      <c r="V62" s="9">
        <f ca="1">IF(OR(INDIRECT(CONCATENATE("'2018-09 (Д)'!F",TEXT(MATCH($C62,'2018-09 (Д)'!$C$2:$C$100,0)+1,0)))="Н/Д",INDIRECT(CONCATENATE("'2018-08 (Д)'!F",TEXT(MATCH($C62,'2018-08 (Д)'!$C$2:$C$100,0)+1,0)))="Н/Д",AND(INDIRECT(CONCATENATE("'2018-09 (Д)'!F",TEXT(MATCH($C62,'2018-09 (Д)'!$C$2:$C$100,0)+1,0)))="Н/Д",INDIRECT(CONCATENATE("'2018-08 (Д)'!F",TEXT(MATCH($C62,'2018-08 (Д)'!$C$2:$C$100,0)+1,0))))),"Н/Д",((INDIRECT(CONCATENATE("'2018-09 (Д)'!F",TEXT(MATCH($C62,'2018-09 (Д)'!$C$2:$C$100,0)+1,0)))-INDIRECT(CONCATENATE("'2018-08 (Д)'!F",TEXT(MATCH($C62,'2018-08 (Д)'!$C$2:$C$100,0)+1,0))))/INDIRECT(CONCATENATE("'2018-08 (Д)'!F",TEXT(MATCH($C62,'2018-08 (Д)'!$C$2:$C$100,0)+1,0))))*100)</f>
        <v>-68.346690605236276</v>
      </c>
      <c r="W62" s="9">
        <f ca="1">IF(OR(INDIRECT(CONCATENATE("'2018-10 (Д)'!F",TEXT(MATCH($C62,'2018-10 (Д)'!$C$2:$C$100,0)+1,0)))="Н/Д",INDIRECT(CONCATENATE("'2018-09 (Д)'!F",TEXT(MATCH($C62,'2018-09 (Д)'!$C$2:$C$100,0)+1,0)))="Н/Д",AND(INDIRECT(CONCATENATE("'2018-10 (Д)'!F",TEXT(MATCH($C62,'2018-10 (Д)'!$C$2:$C$100,0)+1,0)))="Н/Д",INDIRECT(CONCATENATE("'2018-09 (Д)'!F",TEXT(MATCH($C62,'2018-09 (Д)'!$C$2:$C$100,0)+1,0))))),"Н/Д",((INDIRECT(CONCATENATE("'2018-10 (Д)'!F",TEXT(MATCH($C62,'2018-10 (Д)'!$C$2:$C$100,0)+1,0)))-INDIRECT(CONCATENATE("'2018-09 (Д)'!F",TEXT(MATCH($C62,'2018-09 (Д)'!$C$2:$C$100,0)+1,0))))/INDIRECT(CONCATENATE("'2018-09 (Д)'!F",TEXT(MATCH($C62,'2018-09 (Д)'!$C$2:$C$100,0)+1,0))))*100)</f>
        <v>-10.053182752094818</v>
      </c>
      <c r="X62" s="9">
        <f ca="1">IF(OR(INDIRECT(CONCATENATE("'2018-11 (Д)'!F",TEXT(MATCH($C62,'2018-11 (Д)'!$C$2:$C$100,0)+1,0)))="Н/Д",INDIRECT(CONCATENATE("'2018-10 (Д)'!F",TEXT(MATCH($C62,'2018-10 (Д)'!$C$2:$C$100,0)+1,0)))="Н/Д",AND(INDIRECT(CONCATENATE("'2018-11 (Д)'!F",TEXT(MATCH($C62,'2018-11 (Д)'!$C$2:$C$100,0)+1,0)))="Н/Д",INDIRECT(CONCATENATE("'2018-10 (Д)'!F",TEXT(MATCH($C62,'2018-10 (Д)'!$C$2:$C$100,0)+1,0))))),"Н/Д",((INDIRECT(CONCATENATE("'2018-11 (Д)'!F",TEXT(MATCH($C62,'2018-11 (Д)'!$C$2:$C$100,0)+1,0)))-INDIRECT(CONCATENATE("'2018-10 (Д)'!F",TEXT(MATCH($C62,'2018-10 (Д)'!$C$2:$C$100,0)+1,0))))/INDIRECT(CONCATENATE("'2018-10 (Д)'!F",TEXT(MATCH($C62,'2018-10 (Д)'!$C$2:$C$100,0)+1,0))))*100)</f>
        <v>264.31075401031796</v>
      </c>
      <c r="Y62" s="9">
        <f ca="1">IF(OR(INDIRECT(CONCATENATE("'2018-12 (Д)'!F",TEXT(MATCH($C62,'2018-12 (Д)'!$C$2:$C$100,0)+1,0)))="Н/Д",INDIRECT(CONCATENATE("'2018-11 (Д)'!F",TEXT(MATCH($C62,'2018-11 (Д)'!$C$2:$C$100,0)+1,0)))="Н/Д",AND(INDIRECT(CONCATENATE("'2018-12 (Д)'!F",TEXT(MATCH($C62,'2018-12 (Д)'!$C$2:$C$100,0)+1,0)))="Н/Д",INDIRECT(CONCATENATE("'2018-11 (Д)'!F",TEXT(MATCH($C62,'2018-11 (Д)'!$C$2:$C$100,0)+1,0))))),"Н/Д",((INDIRECT(CONCATENATE("'2018-12 (Д)'!F",TEXT(MATCH($C62,'2018-12 (Д)'!$C$2:$C$100,0)+1,0)))-INDIRECT(CONCATENATE("'2018-11 (Д)'!F",TEXT(MATCH($C62,'2018-11 (Д)'!$C$2:$C$100,0)+1,0))))/INDIRECT(CONCATENATE("'2018-11 (Д)'!F",TEXT(MATCH($C62,'2018-11 (Д)'!$C$2:$C$100,0)+1,0))))*100)</f>
        <v>-60.950059880075443</v>
      </c>
      <c r="Z62" s="9"/>
      <c r="AA62" s="9">
        <f ca="1">IF(OR(INDIRECT(CONCATENATE("'2018-03 (Д)'!G",TEXT(MATCH($C62,'2018-03 (Д)'!$C$2:$C$100,0)+1,0)))="Н/Д",INDIRECT(CONCATENATE("'2018-02 (Д)'!G",TEXT(MATCH($C62,'2018-02 (Д)'!$C$2:$C$100,0)+1,0)))="Н/Д",AND(INDIRECT(CONCATENATE("'2018-03 (Д)'!G",TEXT(MATCH($C62,'2018-03 (Д)'!$C$2:$C$100,0)+1,0)))="Н/Д",INDIRECT(CONCATENATE("'2018-02 (Д)'!G",TEXT(MATCH($C62,'2018-02 (Д)'!$C$2:$C$100,0)+1,0))))),"Н/Д",((INDIRECT(CONCATENATE("'2018-03 (Д)'!G",TEXT(MATCH($C62,'2018-03 (Д)'!$C$2:$C$100,0)+1,0)))-INDIRECT(CONCATENATE("'2018-02 (Д)'!G",TEXT(MATCH($C62,'2018-02 (Д)'!$C$2:$C$100,0)+1,0))))/INDIRECT(CONCATENATE("'2018-02 (Д)'!G",TEXT(MATCH($C62,'2018-02 (Д)'!$C$2:$C$100,0)+1,0))))*100)</f>
        <v>4.5918741583371494</v>
      </c>
      <c r="AB62" s="9">
        <f ca="1">IF(OR(INDIRECT(CONCATENATE("'2018-04 (Д)'!G",TEXT(MATCH($C62,'2018-04 (Д)'!$C$2:$C$100,0)+1,0)))="Н/Д",INDIRECT(CONCATENATE("'2018-03 (Д)'!G",TEXT(MATCH($C62,'2018-03 (Д)'!$C$2:$C$100,0)+1,0)))="Н/Д",AND(INDIRECT(CONCATENATE("'2018-04 (Д)'!G",TEXT(MATCH($C62,'2018-04 (Д)'!$C$2:$C$100,0)+1,0)))="Н/Д",INDIRECT(CONCATENATE("'2018-03 (Д)'!G",TEXT(MATCH($C62,'2018-03 (Д)'!$C$2:$C$100,0)+1,0))))),"Н/Д",((INDIRECT(CONCATENATE("'2018-04 (Д)'!G",TEXT(MATCH($C62,'2018-04 (Д)'!$C$2:$C$100,0)+1,0)))-INDIRECT(CONCATENATE("'2018-03 (Д)'!G",TEXT(MATCH($C62,'2018-03 (Д)'!$C$2:$C$100,0)+1,0))))/INDIRECT(CONCATENATE("'2018-03 (Д)'!G",TEXT(MATCH($C62,'2018-03 (Д)'!$C$2:$C$100,0)+1,0))))*100)</f>
        <v>316.9605031947562</v>
      </c>
      <c r="AC62" s="9">
        <f ca="1">IF(OR(INDIRECT(CONCATENATE("'2018-05 (Д)'!G",TEXT(MATCH($C62,'2018-05 (Д)'!$C$2:$C$100,0)+1,0)))="Н/Д",INDIRECT(CONCATENATE("'2018-04 (Д)'!G",TEXT(MATCH($C62,'2018-04 (Д)'!$C$2:$C$100,0)+1,0)))="Н/Д",AND(INDIRECT(CONCATENATE("'2018-05 (Д)'!G",TEXT(MATCH($C62,'2018-05 (Д)'!$C$2:$C$100,0)+1,0)))="Н/Д",INDIRECT(CONCATENATE("'2018-04 (Д)'!G",TEXT(MATCH($C62,'2018-04 (Д)'!$C$2:$C$100,0)+1,0))))),"Н/Д",((INDIRECT(CONCATENATE("'2018-05 (Д)'!G",TEXT(MATCH($C62,'2018-05 (Д)'!$C$2:$C$100,0)+1,0)))-INDIRECT(CONCATENATE("'2018-04 (Д)'!G",TEXT(MATCH($C62,'2018-04 (Д)'!$C$2:$C$100,0)+1,0))))/INDIRECT(CONCATENATE("'2018-04 (Д)'!G",TEXT(MATCH($C62,'2018-04 (Д)'!$C$2:$C$100,0)+1,0))))*100)</f>
        <v>-67.225842120536626</v>
      </c>
      <c r="AD62" s="9">
        <f ca="1">IF(OR(INDIRECT(CONCATENATE("'2018-06 (Д)'!G",TEXT(MATCH($C62,'2018-06 (Д)'!$C$2:$C$100,0)+1,0)))="Н/Д",INDIRECT(CONCATENATE("'2018-05 (Д)'!G",TEXT(MATCH($C62,'2018-05 (Д)'!$C$2:$C$100,0)+1,0)))="Н/Д",AND(INDIRECT(CONCATENATE("'2018-06 (Д)'!G",TEXT(MATCH($C62,'2018-06 (Д)'!$C$2:$C$100,0)+1,0)))="Н/Д",INDIRECT(CONCATENATE("'2018-05 (Д)'!G",TEXT(MATCH($C62,'2018-05 (Д)'!$C$2:$C$100,0)+1,0))))),"Н/Д",((INDIRECT(CONCATENATE("'2018-06 (Д)'!G",TEXT(MATCH($C62,'2018-06 (Д)'!$C$2:$C$100,0)+1,0)))-INDIRECT(CONCATENATE("'2018-05 (Д)'!G",TEXT(MATCH($C62,'2018-05 (Д)'!$C$2:$C$100,0)+1,0))))/INDIRECT(CONCATENATE("'2018-05 (Д)'!G",TEXT(MATCH($C62,'2018-05 (Д)'!$C$2:$C$100,0)+1,0))))*100)</f>
        <v>51.270098660545791</v>
      </c>
      <c r="AE62" s="9">
        <f ca="1">IF(OR(INDIRECT(CONCATENATE("'2018-07 (Д)'!G",TEXT(MATCH($C62,'2018-07 (Д)'!$C$2:$C$100,0)+1,0)))="Н/Д",INDIRECT(CONCATENATE("'2018-06 (Д)'!G",TEXT(MATCH($C62,'2018-06 (Д)'!$C$2:$C$100,0)+1,0)))="Н/Д",AND(INDIRECT(CONCATENATE("'2018-07 (Д)'!G",TEXT(MATCH($C62,'2018-07 (Д)'!$C$2:$C$100,0)+1,0)))="Н/Д",INDIRECT(CONCATENATE("'2018-06 (Д)'!G",TEXT(MATCH($C62,'2018-06 (Д)'!$C$2:$C$100,0)+1,0))))),"Н/Д",((INDIRECT(CONCATENATE("'2018-07 (Д)'!G",TEXT(MATCH($C62,'2018-07 (Д)'!$C$2:$C$100,0)+1,0)))-INDIRECT(CONCATENATE("'2018-06 (Д)'!G",TEXT(MATCH($C62,'2018-06 (Д)'!$C$2:$C$100,0)+1,0))))/INDIRECT(CONCATENATE("'2018-06 (Д)'!G",TEXT(MATCH($C62,'2018-06 (Д)'!$C$2:$C$100,0)+1,0))))*100)</f>
        <v>-13.005150989495906</v>
      </c>
      <c r="AF62" s="9">
        <f ca="1">IF(OR(INDIRECT(CONCATENATE("'2018-08 (Д)'!G",TEXT(MATCH($C62,'2018-08 (Д)'!$C$2:$C$100,0)+1,0)))="Н/Д",INDIRECT(CONCATENATE("'2018-07 (Д)'!G",TEXT(MATCH($C62,'2018-07 (Д)'!$C$2:$C$100,0)+1,0)))="Н/Д",AND(INDIRECT(CONCATENATE("'2018-08 (Д)'!G",TEXT(MATCH($C62,'2018-08 (Д)'!$C$2:$C$100,0)+1,0)))="Н/Д",INDIRECT(CONCATENATE("'2018-07 (Д)'!G",TEXT(MATCH($C62,'2018-07 (Д)'!$C$2:$C$100,0)+1,0))))),"Н/Д",((INDIRECT(CONCATENATE("'2018-08 (Д)'!G",TEXT(MATCH($C62,'2018-08 (Д)'!$C$2:$C$100,0)+1,0)))-INDIRECT(CONCATENATE("'2018-07 (Д)'!G",TEXT(MATCH($C62,'2018-07 (Д)'!$C$2:$C$100,0)+1,0))))/INDIRECT(CONCATENATE("'2018-07 (Д)'!G",TEXT(MATCH($C62,'2018-07 (Д)'!$C$2:$C$100,0)+1,0))))*100)</f>
        <v>56.698944855103839</v>
      </c>
      <c r="AG62" s="9">
        <f ca="1">IF(OR(INDIRECT(CONCATENATE("'2018-09 (Д)'!G",TEXT(MATCH($C62,'2018-09 (Д)'!$C$2:$C$100,0)+1,0)))="Н/Д",INDIRECT(CONCATENATE("'2018-08 (Д)'!G",TEXT(MATCH($C62,'2018-08 (Д)'!$C$2:$C$100,0)+1,0)))="Н/Д",AND(INDIRECT(CONCATENATE("'2018-09 (Д)'!G",TEXT(MATCH($C62,'2018-09 (Д)'!$C$2:$C$100,0)+1,0)))="Н/Д",INDIRECT(CONCATENATE("'2018-08 (Д)'!G",TEXT(MATCH($C62,'2018-08 (Д)'!$C$2:$C$100,0)+1,0))))),"Н/Д",((INDIRECT(CONCATENATE("'2018-09 (Д)'!G",TEXT(MATCH($C62,'2018-09 (Д)'!$C$2:$C$100,0)+1,0)))-INDIRECT(CONCATENATE("'2018-08 (Д)'!G",TEXT(MATCH($C62,'2018-08 (Д)'!$C$2:$C$100,0)+1,0))))/INDIRECT(CONCATENATE("'2018-08 (Д)'!G",TEXT(MATCH($C62,'2018-08 (Д)'!$C$2:$C$100,0)+1,0))))*100)</f>
        <v>-33.160512082735202</v>
      </c>
      <c r="AH62" s="9">
        <f ca="1">IF(OR(INDIRECT(CONCATENATE("'2018-10 (Д)'!G",TEXT(MATCH($C62,'2018-10 (Д)'!$C$2:$C$100,0)+1,0)))="Н/Д",INDIRECT(CONCATENATE("'2018-09 (Д)'!G",TEXT(MATCH($C62,'2018-09 (Д)'!$C$2:$C$100,0)+1,0)))="Н/Д",AND(INDIRECT(CONCATENATE("'2018-10 (Д)'!G",TEXT(MATCH($C62,'2018-10 (Д)'!$C$2:$C$100,0)+1,0)))="Н/Д",INDIRECT(CONCATENATE("'2018-09 (Д)'!G",TEXT(MATCH($C62,'2018-09 (Д)'!$C$2:$C$100,0)+1,0))))),"Н/Д",((INDIRECT(CONCATENATE("'2018-10 (Д)'!G",TEXT(MATCH($C62,'2018-10 (Д)'!$C$2:$C$100,0)+1,0)))-INDIRECT(CONCATENATE("'2018-09 (Д)'!G",TEXT(MATCH($C62,'2018-09 (Д)'!$C$2:$C$100,0)+1,0))))/INDIRECT(CONCATENATE("'2018-09 (Д)'!G",TEXT(MATCH($C62,'2018-09 (Д)'!$C$2:$C$100,0)+1,0))))*100)</f>
        <v>3.5491521427140982</v>
      </c>
      <c r="AI62" s="9">
        <f ca="1">IF(OR(INDIRECT(CONCATENATE("'2018-11 (Д)'!G",TEXT(MATCH($C62,'2018-11 (Д)'!$C$2:$C$100,0)+1,0)))="Н/Д",INDIRECT(CONCATENATE("'2018-10 (Д)'!G",TEXT(MATCH($C62,'2018-10 (Д)'!$C$2:$C$100,0)+1,0)))="Н/Д",AND(INDIRECT(CONCATENATE("'2018-11 (Д)'!G",TEXT(MATCH($C62,'2018-11 (Д)'!$C$2:$C$100,0)+1,0)))="Н/Д",INDIRECT(CONCATENATE("'2018-10 (Д)'!G",TEXT(MATCH($C62,'2018-10 (Д)'!$C$2:$C$100,0)+1,0))))),"Н/Д",((INDIRECT(CONCATENATE("'2018-11 (Д)'!G",TEXT(MATCH($C62,'2018-11 (Д)'!$C$2:$C$100,0)+1,0)))-INDIRECT(CONCATENATE("'2018-10 (Д)'!G",TEXT(MATCH($C62,'2018-10 (Д)'!$C$2:$C$100,0)+1,0))))/INDIRECT(CONCATENATE("'2018-10 (Д)'!G",TEXT(MATCH($C62,'2018-10 (Д)'!$C$2:$C$100,0)+1,0))))*100)</f>
        <v>73.08342694634301</v>
      </c>
      <c r="AJ62" s="9">
        <f ca="1">IF(OR(INDIRECT(CONCATENATE("'2018-12 (Д)'!G",TEXT(MATCH($C62,'2018-12 (Д)'!$C$2:$C$100,0)+1,0)))="Н/Д",INDIRECT(CONCATENATE("'2018-11 (Д)'!G",TEXT(MATCH($C62,'2018-11 (Д)'!$C$2:$C$100,0)+1,0)))="Н/Д",AND(INDIRECT(CONCATENATE("'2018-12 (Д)'!G",TEXT(MATCH($C62,'2018-12 (Д)'!$C$2:$C$100,0)+1,0)))="Н/Д",INDIRECT(CONCATENATE("'2018-11 (Д)'!G",TEXT(MATCH($C62,'2018-11 (Д)'!$C$2:$C$100,0)+1,0))))),"Н/Д",((INDIRECT(CONCATENATE("'2018-12 (Д)'!G",TEXT(MATCH($C62,'2018-12 (Д)'!$C$2:$C$100,0)+1,0)))-INDIRECT(CONCATENATE("'2018-11 (Д)'!G",TEXT(MATCH($C62,'2018-11 (Д)'!$C$2:$C$100,0)+1,0))))/INDIRECT(CONCATENATE("'2018-11 (Д)'!G",TEXT(MATCH($C62,'2018-11 (Д)'!$C$2:$C$100,0)+1,0))))*100)</f>
        <v>-22.078716060338948</v>
      </c>
      <c r="AK62" s="9"/>
      <c r="AL62" s="9">
        <f ca="1">IF(OR(INDIRECT(CONCATENATE("'2018-03 (Д)'!H",TEXT(MATCH($C62,'2018-03 (Д)'!$C$2:$C$100,0)+1,0)))="Н/Д",INDIRECT(CONCATENATE("'2018-02 (Д)'!H",TEXT(MATCH($C62,'2018-02 (Д)'!$C$2:$C$100,0)+1,0)))="Н/Д",AND(INDIRECT(CONCATENATE("'2018-03 (Д)'!H",TEXT(MATCH($C62,'2018-03 (Д)'!$C$2:$C$100,0)+1,0)))="Н/Д",INDIRECT(CONCATENATE("'2018-02 (Д)'!H",TEXT(MATCH($C62,'2018-02 (Д)'!$C$2:$C$100,0)+1,0))))),"Н/Д",((INDIRECT(CONCATENATE("'2018-03 (Д)'!H",TEXT(MATCH($C62,'2018-03 (Д)'!$C$2:$C$100,0)+1,0)))-INDIRECT(CONCATENATE("'2018-02 (Д)'!H",TEXT(MATCH($C62,'2018-02 (Д)'!$C$2:$C$100,0)+1,0))))/INDIRECT(CONCATENATE("'2018-02 (Д)'!H",TEXT(MATCH($C62,'2018-02 (Д)'!$C$2:$C$100,0)+1,0))))*100)</f>
        <v>46.606823184573656</v>
      </c>
      <c r="AM62" s="9">
        <f ca="1">IF(OR(INDIRECT(CONCATENATE("'2018-04 (Д)'!H",TEXT(MATCH($C62,'2018-04 (Д)'!$C$2:$C$100,0)+1,0)))="Н/Д",INDIRECT(CONCATENATE("'2018-03 (Д)'!H",TEXT(MATCH($C62,'2018-03 (Д)'!$C$2:$C$100,0)+1,0)))="Н/Д",AND(INDIRECT(CONCATENATE("'2018-04 (Д)'!H",TEXT(MATCH($C62,'2018-04 (Д)'!$C$2:$C$100,0)+1,0)))="Н/Д",INDIRECT(CONCATENATE("'2018-03 (Д)'!H",TEXT(MATCH($C62,'2018-03 (Д)'!$C$2:$C$100,0)+1,0))))),"Н/Д",((INDIRECT(CONCATENATE("'2018-04 (Д)'!H",TEXT(MATCH($C62,'2018-04 (Д)'!$C$2:$C$100,0)+1,0)))-INDIRECT(CONCATENATE("'2018-03 (Д)'!H",TEXT(MATCH($C62,'2018-03 (Д)'!$C$2:$C$100,0)+1,0))))/INDIRECT(CONCATENATE("'2018-03 (Д)'!H",TEXT(MATCH($C62,'2018-03 (Д)'!$C$2:$C$100,0)+1,0))))*100)</f>
        <v>0.19729545238491514</v>
      </c>
      <c r="AN62" s="9">
        <f ca="1">IF(OR(INDIRECT(CONCATENATE("'2018-05 (Д)'!H",TEXT(MATCH($C62,'2018-05 (Д)'!$C$2:$C$100,0)+1,0)))="Н/Д",INDIRECT(CONCATENATE("'2018-04 (Д)'!H",TEXT(MATCH($C62,'2018-04 (Д)'!$C$2:$C$100,0)+1,0)))="Н/Д",AND(INDIRECT(CONCATENATE("'2018-05 (Д)'!H",TEXT(MATCH($C62,'2018-05 (Д)'!$C$2:$C$100,0)+1,0)))="Н/Д",INDIRECT(CONCATENATE("'2018-04 (Д)'!H",TEXT(MATCH($C62,'2018-04 (Д)'!$C$2:$C$100,0)+1,0))))),"Н/Д",((INDIRECT(CONCATENATE("'2018-05 (Д)'!H",TEXT(MATCH($C62,'2018-05 (Д)'!$C$2:$C$100,0)+1,0)))-INDIRECT(CONCATENATE("'2018-04 (Д)'!H",TEXT(MATCH($C62,'2018-04 (Д)'!$C$2:$C$100,0)+1,0))))/INDIRECT(CONCATENATE("'2018-04 (Д)'!H",TEXT(MATCH($C62,'2018-04 (Д)'!$C$2:$C$100,0)+1,0))))*100)</f>
        <v>5.614633902262895</v>
      </c>
      <c r="AO62" s="9">
        <f ca="1">IF(OR(INDIRECT(CONCATENATE("'2018-06 (Д)'!H",TEXT(MATCH($C62,'2018-06 (Д)'!$C$2:$C$100,0)+1,0)))="Н/Д",INDIRECT(CONCATENATE("'2018-05 (Д)'!H",TEXT(MATCH($C62,'2018-05 (Д)'!$C$2:$C$100,0)+1,0)))="Н/Д",AND(INDIRECT(CONCATENATE("'2018-06 (Д)'!H",TEXT(MATCH($C62,'2018-06 (Д)'!$C$2:$C$100,0)+1,0)))="Н/Д",INDIRECT(CONCATENATE("'2018-05 (Д)'!H",TEXT(MATCH($C62,'2018-05 (Д)'!$C$2:$C$100,0)+1,0))))),"Н/Д",((INDIRECT(CONCATENATE("'2018-06 (Д)'!H",TEXT(MATCH($C62,'2018-06 (Д)'!$C$2:$C$100,0)+1,0)))-INDIRECT(CONCATENATE("'2018-05 (Д)'!H",TEXT(MATCH($C62,'2018-05 (Д)'!$C$2:$C$100,0)+1,0))))/INDIRECT(CONCATENATE("'2018-05 (Д)'!H",TEXT(MATCH($C62,'2018-05 (Д)'!$C$2:$C$100,0)+1,0))))*100)</f>
        <v>20.956311536975921</v>
      </c>
      <c r="AP62" s="9">
        <f ca="1">IF(OR(INDIRECT(CONCATENATE("'2018-07 (Д)'!H",TEXT(MATCH($C62,'2018-07 (Д)'!$C$2:$C$100,0)+1,0)))="Н/Д",INDIRECT(CONCATENATE("'2018-06 (Д)'!H",TEXT(MATCH($C62,'2018-06 (Д)'!$C$2:$C$100,0)+1,0)))="Н/Д",AND(INDIRECT(CONCATENATE("'2018-07 (Д)'!H",TEXT(MATCH($C62,'2018-07 (Д)'!$C$2:$C$100,0)+1,0)))="Н/Д",INDIRECT(CONCATENATE("'2018-06 (Д)'!H",TEXT(MATCH($C62,'2018-06 (Д)'!$C$2:$C$100,0)+1,0))))),"Н/Д",((INDIRECT(CONCATENATE("'2018-07 (Д)'!H",TEXT(MATCH($C62,'2018-07 (Д)'!$C$2:$C$100,0)+1,0)))-INDIRECT(CONCATENATE("'2018-06 (Д)'!H",TEXT(MATCH($C62,'2018-06 (Д)'!$C$2:$C$100,0)+1,0))))/INDIRECT(CONCATENATE("'2018-06 (Д)'!H",TEXT(MATCH($C62,'2018-06 (Д)'!$C$2:$C$100,0)+1,0))))*100)</f>
        <v>-18.50914996180509</v>
      </c>
      <c r="AQ62" s="9">
        <f ca="1">IF(OR(INDIRECT(CONCATENATE("'2018-08 (Д)'!H",TEXT(MATCH($C62,'2018-08 (Д)'!$C$2:$C$100,0)+1,0)))="Н/Д",INDIRECT(CONCATENATE("'2018-07 (Д)'!H",TEXT(MATCH($C62,'2018-07 (Д)'!$C$2:$C$100,0)+1,0)))="Н/Д",AND(INDIRECT(CONCATENATE("'2018-08 (Д)'!H",TEXT(MATCH($C62,'2018-08 (Д)'!$C$2:$C$100,0)+1,0)))="Н/Д",INDIRECT(CONCATENATE("'2018-07 (Д)'!H",TEXT(MATCH($C62,'2018-07 (Д)'!$C$2:$C$100,0)+1,0))))),"Н/Д",((INDIRECT(CONCATENATE("'2018-08 (Д)'!H",TEXT(MATCH($C62,'2018-08 (Д)'!$C$2:$C$100,0)+1,0)))-INDIRECT(CONCATENATE("'2018-07 (Д)'!H",TEXT(MATCH($C62,'2018-07 (Д)'!$C$2:$C$100,0)+1,0))))/INDIRECT(CONCATENATE("'2018-07 (Д)'!H",TEXT(MATCH($C62,'2018-07 (Д)'!$C$2:$C$100,0)+1,0))))*100)</f>
        <v>-6.7506578549550484</v>
      </c>
      <c r="AR62" s="9">
        <f ca="1">IF(OR(INDIRECT(CONCATENATE("'2018-09 (Д)'!H",TEXT(MATCH($C62,'2018-09 (Д)'!$C$2:$C$100,0)+1,0)))="Н/Д",INDIRECT(CONCATENATE("'2018-08 (Д)'!H",TEXT(MATCH($C62,'2018-08 (Д)'!$C$2:$C$100,0)+1,0)))="Н/Д",AND(INDIRECT(CONCATENATE("'2018-09 (Д)'!H",TEXT(MATCH($C62,'2018-09 (Д)'!$C$2:$C$100,0)+1,0)))="Н/Д",INDIRECT(CONCATENATE("'2018-08 (Д)'!H",TEXT(MATCH($C62,'2018-08 (Д)'!$C$2:$C$100,0)+1,0))))),"Н/Д",((INDIRECT(CONCATENATE("'2018-09 (Д)'!H",TEXT(MATCH($C62,'2018-09 (Д)'!$C$2:$C$100,0)+1,0)))-INDIRECT(CONCATENATE("'2018-08 (Д)'!H",TEXT(MATCH($C62,'2018-08 (Д)'!$C$2:$C$100,0)+1,0))))/INDIRECT(CONCATENATE("'2018-08 (Д)'!H",TEXT(MATCH($C62,'2018-08 (Д)'!$C$2:$C$100,0)+1,0))))*100)</f>
        <v>-12.335894876335059</v>
      </c>
      <c r="AS62" s="9">
        <f ca="1">IF(OR(INDIRECT(CONCATENATE("'2018-10 (Д)'!H",TEXT(MATCH($C62,'2018-10 (Д)'!$C$2:$C$100,0)+1,0)))="Н/Д",INDIRECT(CONCATENATE("'2018-09 (Д)'!H",TEXT(MATCH($C62,'2018-09 (Д)'!$C$2:$C$100,0)+1,0)))="Н/Д",AND(INDIRECT(CONCATENATE("'2018-10 (Д)'!H",TEXT(MATCH($C62,'2018-10 (Д)'!$C$2:$C$100,0)+1,0)))="Н/Д",INDIRECT(CONCATENATE("'2018-09 (Д)'!H",TEXT(MATCH($C62,'2018-09 (Д)'!$C$2:$C$100,0)+1,0))))),"Н/Д",((INDIRECT(CONCATENATE("'2018-10 (Д)'!H",TEXT(MATCH($C62,'2018-10 (Д)'!$C$2:$C$100,0)+1,0)))-INDIRECT(CONCATENATE("'2018-09 (Д)'!H",TEXT(MATCH($C62,'2018-09 (Д)'!$C$2:$C$100,0)+1,0))))/INDIRECT(CONCATENATE("'2018-09 (Д)'!H",TEXT(MATCH($C62,'2018-09 (Д)'!$C$2:$C$100,0)+1,0))))*100)</f>
        <v>-8.3848514747078298</v>
      </c>
      <c r="AT62" s="9">
        <f ca="1">IF(OR(INDIRECT(CONCATENATE("'2018-11 (Д)'!H",TEXT(MATCH($C62,'2018-11 (Д)'!$C$2:$C$100,0)+1,0)))="Н/Д",INDIRECT(CONCATENATE("'2018-10 (Д)'!H",TEXT(MATCH($C62,'2018-10 (Д)'!$C$2:$C$100,0)+1,0)))="Н/Д",AND(INDIRECT(CONCATENATE("'2018-11 (Д)'!H",TEXT(MATCH($C62,'2018-11 (Д)'!$C$2:$C$100,0)+1,0)))="Н/Д",INDIRECT(CONCATENATE("'2018-10 (Д)'!H",TEXT(MATCH($C62,'2018-10 (Д)'!$C$2:$C$100,0)+1,0))))),"Н/Д",((INDIRECT(CONCATENATE("'2018-11 (Д)'!H",TEXT(MATCH($C62,'2018-11 (Д)'!$C$2:$C$100,0)+1,0)))-INDIRECT(CONCATENATE("'2018-10 (Д)'!H",TEXT(MATCH($C62,'2018-10 (Д)'!$C$2:$C$100,0)+1,0))))/INDIRECT(CONCATENATE("'2018-10 (Д)'!H",TEXT(MATCH($C62,'2018-10 (Д)'!$C$2:$C$100,0)+1,0))))*100)</f>
        <v>14.842925107513839</v>
      </c>
      <c r="AU62" s="9">
        <f ca="1">IF(OR(INDIRECT(CONCATENATE("'2018-12 (Д)'!H",TEXT(MATCH($C62,'2018-12 (Д)'!$C$2:$C$100,0)+1,0)))="Н/Д",INDIRECT(CONCATENATE("'2018-11 (Д)'!H",TEXT(MATCH($C62,'2018-11 (Д)'!$C$2:$C$100,0)+1,0)))="Н/Д",AND(INDIRECT(CONCATENATE("'2018-12 (Д)'!H",TEXT(MATCH($C62,'2018-12 (Д)'!$C$2:$C$100,0)+1,0)))="Н/Д",INDIRECT(CONCATENATE("'2018-11 (Д)'!H",TEXT(MATCH($C62,'2018-11 (Д)'!$C$2:$C$100,0)+1,0))))),"Н/Д",((INDIRECT(CONCATENATE("'2018-12 (Д)'!H",TEXT(MATCH($C62,'2018-12 (Д)'!$C$2:$C$100,0)+1,0)))-INDIRECT(CONCATENATE("'2018-11 (Д)'!H",TEXT(MATCH($C62,'2018-11 (Д)'!$C$2:$C$100,0)+1,0))))/INDIRECT(CONCATENATE("'2018-11 (Д)'!H",TEXT(MATCH($C62,'2018-11 (Д)'!$C$2:$C$100,0)+1,0))))*100)</f>
        <v>-3.3794653687542078</v>
      </c>
      <c r="AV62" s="9"/>
      <c r="AW62" s="9">
        <f ca="1">IF(OR(INDIRECT(CONCATENATE("'2018-03 (Д)'!I",TEXT(MATCH($C62,'2018-03 (Д)'!$C$2:$C$100,0)+1,0)))="Н/Д",INDIRECT(CONCATENATE("'2018-02 (Д)'!I",TEXT(MATCH($C62,'2018-02 (Д)'!$C$2:$C$100,0)+1,0)))="Н/Д",AND(INDIRECT(CONCATENATE("'2018-03 (Д)'!I",TEXT(MATCH($C62,'2018-03 (Д)'!$C$2:$C$100,0)+1,0)))="Н/Д",INDIRECT(CONCATENATE("'2018-02 (Д)'!I",TEXT(MATCH($C62,'2018-02 (Д)'!$C$2:$C$100,0)+1,0))))),"Н/Д",((INDIRECT(CONCATENATE("'2018-03 (Д)'!I",TEXT(MATCH($C62,'2018-03 (Д)'!$C$2:$C$100,0)+1,0)))-INDIRECT(CONCATENATE("'2018-02 (Д)'!I",TEXT(MATCH($C62,'2018-02 (Д)'!$C$2:$C$100,0)+1,0))))/INDIRECT(CONCATENATE("'2018-02 (Д)'!I",TEXT(MATCH($C62,'2018-02 (Д)'!$C$2:$C$100,0)+1,0))))*100)</f>
        <v>-54.965265942076073</v>
      </c>
      <c r="AX62" s="9">
        <f ca="1">IF(OR(INDIRECT(CONCATENATE("'2018-04 (Д)'!I",TEXT(MATCH($C62,'2018-04 (Д)'!$C$2:$C$100,0)+1,0)))="Н/Д",INDIRECT(CONCATENATE("'2018-03 (Д)'!I",TEXT(MATCH($C62,'2018-03 (Д)'!$C$2:$C$100,0)+1,0)))="Н/Д",AND(INDIRECT(CONCATENATE("'2018-04 (Д)'!I",TEXT(MATCH($C62,'2018-04 (Д)'!$C$2:$C$100,0)+1,0)))="Н/Д",INDIRECT(CONCATENATE("'2018-03 (Д)'!I",TEXT(MATCH($C62,'2018-03 (Д)'!$C$2:$C$100,0)+1,0))))),"Н/Д",((INDIRECT(CONCATENATE("'2018-04 (Д)'!I",TEXT(MATCH($C62,'2018-04 (Д)'!$C$2:$C$100,0)+1,0)))-INDIRECT(CONCATENATE("'2018-03 (Д)'!I",TEXT(MATCH($C62,'2018-03 (Д)'!$C$2:$C$100,0)+1,0))))/INDIRECT(CONCATENATE("'2018-03 (Д)'!I",TEXT(MATCH($C62,'2018-03 (Д)'!$C$2:$C$100,0)+1,0))))*100)</f>
        <v>200.67462605320139</v>
      </c>
      <c r="AY62" s="9">
        <f ca="1">IF(OR(INDIRECT(CONCATENATE("'2018-05 (Д)'!I",TEXT(MATCH($C62,'2018-05 (Д)'!$C$2:$C$100,0)+1,0)))="Н/Д",INDIRECT(CONCATENATE("'2018-04 (Д)'!I",TEXT(MATCH($C62,'2018-04 (Д)'!$C$2:$C$100,0)+1,0)))="Н/Д",AND(INDIRECT(CONCATENATE("'2018-05 (Д)'!I",TEXT(MATCH($C62,'2018-05 (Д)'!$C$2:$C$100,0)+1,0)))="Н/Д",INDIRECT(CONCATENATE("'2018-04 (Д)'!I",TEXT(MATCH($C62,'2018-04 (Д)'!$C$2:$C$100,0)+1,0))))),"Н/Д",((INDIRECT(CONCATENATE("'2018-05 (Д)'!I",TEXT(MATCH($C62,'2018-05 (Д)'!$C$2:$C$100,0)+1,0)))-INDIRECT(CONCATENATE("'2018-04 (Д)'!I",TEXT(MATCH($C62,'2018-04 (Д)'!$C$2:$C$100,0)+1,0))))/INDIRECT(CONCATENATE("'2018-04 (Д)'!I",TEXT(MATCH($C62,'2018-04 (Д)'!$C$2:$C$100,0)+1,0))))*100)</f>
        <v>-24.825470115541663</v>
      </c>
      <c r="AZ62" s="9">
        <f ca="1">IF(OR(INDIRECT(CONCATENATE("'2018-06 (Д)'!I",TEXT(MATCH($C62,'2018-06 (Д)'!$C$2:$C$100,0)+1,0)))="Н/Д",INDIRECT(CONCATENATE("'2018-05 (Д)'!I",TEXT(MATCH($C62,'2018-05 (Д)'!$C$2:$C$100,0)+1,0)))="Н/Д",AND(INDIRECT(CONCATENATE("'2018-06 (Д)'!I",TEXT(MATCH($C62,'2018-06 (Д)'!$C$2:$C$100,0)+1,0)))="Н/Д",INDIRECT(CONCATENATE("'2018-05 (Д)'!I",TEXT(MATCH($C62,'2018-05 (Д)'!$C$2:$C$100,0)+1,0))))),"Н/Д",((INDIRECT(CONCATENATE("'2018-06 (Д)'!I",TEXT(MATCH($C62,'2018-06 (Д)'!$C$2:$C$100,0)+1,0)))-INDIRECT(CONCATENATE("'2018-05 (Д)'!I",TEXT(MATCH($C62,'2018-05 (Д)'!$C$2:$C$100,0)+1,0))))/INDIRECT(CONCATENATE("'2018-05 (Д)'!I",TEXT(MATCH($C62,'2018-05 (Д)'!$C$2:$C$100,0)+1,0))))*100)</f>
        <v>0.59021926116593926</v>
      </c>
      <c r="BA62" s="9">
        <f ca="1">IF(OR(INDIRECT(CONCATENATE("'2018-07 (Д)'!I",TEXT(MATCH($C62,'2018-07 (Д)'!$C$2:$C$100,0)+1,0)))="Н/Д",INDIRECT(CONCATENATE("'2018-06 (Д)'!I",TEXT(MATCH($C62,'2018-06 (Д)'!$C$2:$C$100,0)+1,0)))="Н/Д",AND(INDIRECT(CONCATENATE("'2018-07 (Д)'!I",TEXT(MATCH($C62,'2018-07 (Д)'!$C$2:$C$100,0)+1,0)))="Н/Д",INDIRECT(CONCATENATE("'2018-06 (Д)'!I",TEXT(MATCH($C62,'2018-06 (Д)'!$C$2:$C$100,0)+1,0))))),"Н/Д",((INDIRECT(CONCATENATE("'2018-07 (Д)'!I",TEXT(MATCH($C62,'2018-07 (Д)'!$C$2:$C$100,0)+1,0)))-INDIRECT(CONCATENATE("'2018-06 (Д)'!I",TEXT(MATCH($C62,'2018-06 (Д)'!$C$2:$C$100,0)+1,0))))/INDIRECT(CONCATENATE("'2018-06 (Д)'!I",TEXT(MATCH($C62,'2018-06 (Д)'!$C$2:$C$100,0)+1,0))))*100)</f>
        <v>-13.169384828739329</v>
      </c>
      <c r="BB62" s="9">
        <f ca="1">IF(OR(INDIRECT(CONCATENATE("'2018-08 (Д)'!I",TEXT(MATCH($C62,'2018-08 (Д)'!$C$2:$C$100,0)+1,0)))="Н/Д",INDIRECT(CONCATENATE("'2018-07 (Д)'!I",TEXT(MATCH($C62,'2018-07 (Д)'!$C$2:$C$100,0)+1,0)))="Н/Д",AND(INDIRECT(CONCATENATE("'2018-08 (Д)'!I",TEXT(MATCH($C62,'2018-08 (Д)'!$C$2:$C$100,0)+1,0)))="Н/Д",INDIRECT(CONCATENATE("'2018-07 (Д)'!I",TEXT(MATCH($C62,'2018-07 (Д)'!$C$2:$C$100,0)+1,0))))),"Н/Д",((INDIRECT(CONCATENATE("'2018-08 (Д)'!I",TEXT(MATCH($C62,'2018-08 (Д)'!$C$2:$C$100,0)+1,0)))-INDIRECT(CONCATENATE("'2018-07 (Д)'!I",TEXT(MATCH($C62,'2018-07 (Д)'!$C$2:$C$100,0)+1,0))))/INDIRECT(CONCATENATE("'2018-07 (Д)'!I",TEXT(MATCH($C62,'2018-07 (Д)'!$C$2:$C$100,0)+1,0))))*100)</f>
        <v>22.134193373000759</v>
      </c>
      <c r="BC62" s="9">
        <f ca="1">IF(OR(INDIRECT(CONCATENATE("'2018-09 (Д)'!I",TEXT(MATCH($C62,'2018-09 (Д)'!$C$2:$C$100,0)+1,0)))="Н/Д",INDIRECT(CONCATENATE("'2018-08 (Д)'!I",TEXT(MATCH($C62,'2018-08 (Д)'!$C$2:$C$100,0)+1,0)))="Н/Д",AND(INDIRECT(CONCATENATE("'2018-09 (Д)'!I",TEXT(MATCH($C62,'2018-09 (Д)'!$C$2:$C$100,0)+1,0)))="Н/Д",INDIRECT(CONCATENATE("'2018-08 (Д)'!I",TEXT(MATCH($C62,'2018-08 (Д)'!$C$2:$C$100,0)+1,0))))),"Н/Д",((INDIRECT(CONCATENATE("'2018-09 (Д)'!I",TEXT(MATCH($C62,'2018-09 (Д)'!$C$2:$C$100,0)+1,0)))-INDIRECT(CONCATENATE("'2018-08 (Д)'!I",TEXT(MATCH($C62,'2018-08 (Д)'!$C$2:$C$100,0)+1,0))))/INDIRECT(CONCATENATE("'2018-08 (Д)'!I",TEXT(MATCH($C62,'2018-08 (Д)'!$C$2:$C$100,0)+1,0))))*100)</f>
        <v>-7.983348657672054</v>
      </c>
      <c r="BD62" s="9">
        <f ca="1">IF(OR(INDIRECT(CONCATENATE("'2018-10 (Д)'!I",TEXT(MATCH($C62,'2018-10 (Д)'!$C$2:$C$100,0)+1,0)))="Н/Д",INDIRECT(CONCATENATE("'2018-09 (Д)'!I",TEXT(MATCH($C62,'2018-09 (Д)'!$C$2:$C$100,0)+1,0)))="Н/Д",AND(INDIRECT(CONCATENATE("'2018-10 (Д)'!I",TEXT(MATCH($C62,'2018-10 (Д)'!$C$2:$C$100,0)+1,0)))="Н/Д",INDIRECT(CONCATENATE("'2018-09 (Д)'!I",TEXT(MATCH($C62,'2018-09 (Д)'!$C$2:$C$100,0)+1,0))))),"Н/Д",((INDIRECT(CONCATENATE("'2018-10 (Д)'!I",TEXT(MATCH($C62,'2018-10 (Д)'!$C$2:$C$100,0)+1,0)))-INDIRECT(CONCATENATE("'2018-09 (Д)'!I",TEXT(MATCH($C62,'2018-09 (Д)'!$C$2:$C$100,0)+1,0))))/INDIRECT(CONCATENATE("'2018-09 (Д)'!I",TEXT(MATCH($C62,'2018-09 (Д)'!$C$2:$C$100,0)+1,0))))*100)</f>
        <v>12.52934012900856</v>
      </c>
      <c r="BE62" s="9">
        <f ca="1">IF(OR(INDIRECT(CONCATENATE("'2018-11 (Д)'!I",TEXT(MATCH($C62,'2018-11 (Д)'!$C$2:$C$100,0)+1,0)))="Н/Д",INDIRECT(CONCATENATE("'2018-10 (Д)'!I",TEXT(MATCH($C62,'2018-10 (Д)'!$C$2:$C$100,0)+1,0)))="Н/Д",AND(INDIRECT(CONCATENATE("'2018-11 (Д)'!I",TEXT(MATCH($C62,'2018-11 (Д)'!$C$2:$C$100,0)+1,0)))="Н/Д",INDIRECT(CONCATENATE("'2018-10 (Д)'!I",TEXT(MATCH($C62,'2018-10 (Д)'!$C$2:$C$100,0)+1,0))))),"Н/Д",((INDIRECT(CONCATENATE("'2018-11 (Д)'!I",TEXT(MATCH($C62,'2018-11 (Д)'!$C$2:$C$100,0)+1,0)))-INDIRECT(CONCATENATE("'2018-10 (Д)'!I",TEXT(MATCH($C62,'2018-10 (Д)'!$C$2:$C$100,0)+1,0))))/INDIRECT(CONCATENATE("'2018-10 (Д)'!I",TEXT(MATCH($C62,'2018-10 (Д)'!$C$2:$C$100,0)+1,0))))*100)</f>
        <v>-7.9553604875004469</v>
      </c>
      <c r="BF62" s="9">
        <f ca="1">IF(OR(INDIRECT(CONCATENATE("'2018-12 (Д)'!I",TEXT(MATCH($C62,'2018-12 (Д)'!$C$2:$C$100,0)+1,0)))="Н/Д",INDIRECT(CONCATENATE("'2018-11 (Д)'!I",TEXT(MATCH($C62,'2018-11 (Д)'!$C$2:$C$100,0)+1,0)))="Н/Д",AND(INDIRECT(CONCATENATE("'2018-12 (Д)'!I",TEXT(MATCH($C62,'2018-12 (Д)'!$C$2:$C$100,0)+1,0)))="Н/Д",INDIRECT(CONCATENATE("'2018-11 (Д)'!I",TEXT(MATCH($C62,'2018-11 (Д)'!$C$2:$C$100,0)+1,0))))),"Н/Д",((INDIRECT(CONCATENATE("'2018-12 (Д)'!I",TEXT(MATCH($C62,'2018-12 (Д)'!$C$2:$C$100,0)+1,0)))-INDIRECT(CONCATENATE("'2018-11 (Д)'!I",TEXT(MATCH($C62,'2018-11 (Д)'!$C$2:$C$100,0)+1,0))))/INDIRECT(CONCATENATE("'2018-11 (Д)'!I",TEXT(MATCH($C62,'2018-11 (Д)'!$C$2:$C$100,0)+1,0))))*100)</f>
        <v>1.5686123050434604</v>
      </c>
      <c r="BG62" s="9"/>
      <c r="BH62" s="9" t="str">
        <f ca="1">IF(OR(INDIRECT(CONCATENATE("'2018-03 (Д)'!J",TEXT(MATCH($C62,'2018-03 (Д)'!$C$2:$C$100,0)+1,0)))="Н/Д",INDIRECT(CONCATENATE("'2018-02 (Д)'!J",TEXT(MATCH($C62,'2018-02 (Д)'!$C$2:$C$100,0)+1,0)))="Н/Д",AND(INDIRECT(CONCATENATE("'2018-03 (Д)'!J",TEXT(MATCH($C62,'2018-03 (Д)'!$C$2:$C$100,0)+1,0)))="Н/Д",INDIRECT(CONCATENATE("'2018-02 (Д)'!J",TEXT(MATCH($C62,'2018-02 (Д)'!$C$2:$C$100,0)+1,0))))),"Н/Д",((INDIRECT(CONCATENATE("'2018-03 (Д)'!J",TEXT(MATCH($C62,'2018-03 (Д)'!$C$2:$C$100,0)+1,0)))-INDIRECT(CONCATENATE("'2018-02 (Д)'!J",TEXT(MATCH($C62,'2018-02 (Д)'!$C$2:$C$100,0)+1,0))))/INDIRECT(CONCATENATE("'2018-02 (Д)'!J",TEXT(MATCH($C62,'2018-02 (Д)'!$C$2:$C$100,0)+1,0))))*100)</f>
        <v>Н/Д</v>
      </c>
      <c r="BI62" s="9" t="str">
        <f ca="1">IF(OR(INDIRECT(CONCATENATE("'2018-04 (Д)'!J",TEXT(MATCH($C62,'2018-04 (Д)'!$C$2:$C$100,0)+1,0)))="Н/Д",INDIRECT(CONCATENATE("'2018-03 (Д)'!J",TEXT(MATCH($C62,'2018-03 (Д)'!$C$2:$C$100,0)+1,0)))="Н/Д",AND(INDIRECT(CONCATENATE("'2018-04 (Д)'!J",TEXT(MATCH($C62,'2018-04 (Д)'!$C$2:$C$100,0)+1,0)))="Н/Д",INDIRECT(CONCATENATE("'2018-03 (Д)'!J",TEXT(MATCH($C62,'2018-03 (Д)'!$C$2:$C$100,0)+1,0))))),"Н/Д",((INDIRECT(CONCATENATE("'2018-04 (Д)'!J",TEXT(MATCH($C62,'2018-04 (Д)'!$C$2:$C$100,0)+1,0)))-INDIRECT(CONCATENATE("'2018-03 (Д)'!J",TEXT(MATCH($C62,'2018-03 (Д)'!$C$2:$C$100,0)+1,0))))/INDIRECT(CONCATENATE("'2018-03 (Д)'!J",TEXT(MATCH($C62,'2018-03 (Д)'!$C$2:$C$100,0)+1,0))))*100)</f>
        <v>Н/Д</v>
      </c>
      <c r="BJ62" s="9" t="str">
        <f ca="1">IF(OR(INDIRECT(CONCATENATE("'2018-05 (Д)'!J",TEXT(MATCH($C62,'2018-05 (Д)'!$C$2:$C$100,0)+1,0)))="Н/Д",INDIRECT(CONCATENATE("'2018-04 (Д)'!J",TEXT(MATCH($C62,'2018-04 (Д)'!$C$2:$C$100,0)+1,0)))="Н/Д",AND(INDIRECT(CONCATENATE("'2018-05 (Д)'!J",TEXT(MATCH($C62,'2018-05 (Д)'!$C$2:$C$100,0)+1,0)))="Н/Д",INDIRECT(CONCATENATE("'2018-04 (Д)'!J",TEXT(MATCH($C62,'2018-04 (Д)'!$C$2:$C$100,0)+1,0))))),"Н/Д",((INDIRECT(CONCATENATE("'2018-05 (Д)'!J",TEXT(MATCH($C62,'2018-05 (Д)'!$C$2:$C$100,0)+1,0)))-INDIRECT(CONCATENATE("'2018-04 (Д)'!J",TEXT(MATCH($C62,'2018-04 (Д)'!$C$2:$C$100,0)+1,0))))/INDIRECT(CONCATENATE("'2018-04 (Д)'!J",TEXT(MATCH($C62,'2018-04 (Д)'!$C$2:$C$100,0)+1,0))))*100)</f>
        <v>Н/Д</v>
      </c>
      <c r="BK62" s="9" t="str">
        <f ca="1">IF(OR(INDIRECT(CONCATENATE("'2018-06 (Д)'!J",TEXT(MATCH($C62,'2018-06 (Д)'!$C$2:$C$100,0)+1,0)))="Н/Д",INDIRECT(CONCATENATE("'2018-05 (Д)'!J",TEXT(MATCH($C62,'2018-05 (Д)'!$C$2:$C$100,0)+1,0)))="Н/Д",AND(INDIRECT(CONCATENATE("'2018-06 (Д)'!J",TEXT(MATCH($C62,'2018-06 (Д)'!$C$2:$C$100,0)+1,0)))="Н/Д",INDIRECT(CONCATENATE("'2018-05 (Д)'!J",TEXT(MATCH($C62,'2018-05 (Д)'!$C$2:$C$100,0)+1,0))))),"Н/Д",((INDIRECT(CONCATENATE("'2018-06 (Д)'!J",TEXT(MATCH($C62,'2018-06 (Д)'!$C$2:$C$100,0)+1,0)))-INDIRECT(CONCATENATE("'2018-05 (Д)'!J",TEXT(MATCH($C62,'2018-05 (Д)'!$C$2:$C$100,0)+1,0))))/INDIRECT(CONCATENATE("'2018-05 (Д)'!J",TEXT(MATCH($C62,'2018-05 (Д)'!$C$2:$C$100,0)+1,0))))*100)</f>
        <v>Н/Д</v>
      </c>
      <c r="BL62" s="9" t="str">
        <f ca="1">IF(OR(INDIRECT(CONCATENATE("'2018-07 (Д)'!J",TEXT(MATCH($C62,'2018-07 (Д)'!$C$2:$C$100,0)+1,0)))="Н/Д",INDIRECT(CONCATENATE("'2018-06 (Д)'!J",TEXT(MATCH($C62,'2018-06 (Д)'!$C$2:$C$100,0)+1,0)))="Н/Д",AND(INDIRECT(CONCATENATE("'2018-07 (Д)'!J",TEXT(MATCH($C62,'2018-07 (Д)'!$C$2:$C$100,0)+1,0)))="Н/Д",INDIRECT(CONCATENATE("'2018-06 (Д)'!J",TEXT(MATCH($C62,'2018-06 (Д)'!$C$2:$C$100,0)+1,0))))),"Н/Д",((INDIRECT(CONCATENATE("'2018-07 (Д)'!J",TEXT(MATCH($C62,'2018-07 (Д)'!$C$2:$C$100,0)+1,0)))-INDIRECT(CONCATENATE("'2018-06 (Д)'!J",TEXT(MATCH($C62,'2018-06 (Д)'!$C$2:$C$100,0)+1,0))))/INDIRECT(CONCATENATE("'2018-06 (Д)'!J",TEXT(MATCH($C62,'2018-06 (Д)'!$C$2:$C$100,0)+1,0))))*100)</f>
        <v>Н/Д</v>
      </c>
      <c r="BM62" s="9" t="str">
        <f ca="1">IF(OR(INDIRECT(CONCATENATE("'2018-08 (Д)'!J",TEXT(MATCH($C62,'2018-08 (Д)'!$C$2:$C$100,0)+1,0)))="Н/Д",INDIRECT(CONCATENATE("'2018-07 (Д)'!J",TEXT(MATCH($C62,'2018-07 (Д)'!$C$2:$C$100,0)+1,0)))="Н/Д",AND(INDIRECT(CONCATENATE("'2018-08 (Д)'!J",TEXT(MATCH($C62,'2018-08 (Д)'!$C$2:$C$100,0)+1,0)))="Н/Д",INDIRECT(CONCATENATE("'2018-07 (Д)'!J",TEXT(MATCH($C62,'2018-07 (Д)'!$C$2:$C$100,0)+1,0))))),"Н/Д",((INDIRECT(CONCATENATE("'2018-08 (Д)'!J",TEXT(MATCH($C62,'2018-08 (Д)'!$C$2:$C$100,0)+1,0)))-INDIRECT(CONCATENATE("'2018-07 (Д)'!J",TEXT(MATCH($C62,'2018-07 (Д)'!$C$2:$C$100,0)+1,0))))/INDIRECT(CONCATENATE("'2018-07 (Д)'!J",TEXT(MATCH($C62,'2018-07 (Д)'!$C$2:$C$100,0)+1,0))))*100)</f>
        <v>Н/Д</v>
      </c>
      <c r="BN62" s="9" t="str">
        <f ca="1">IF(OR(INDIRECT(CONCATENATE("'2018-09 (Д)'!J",TEXT(MATCH($C62,'2018-09 (Д)'!$C$2:$C$100,0)+1,0)))="Н/Д",INDIRECT(CONCATENATE("'2018-08 (Д)'!J",TEXT(MATCH($C62,'2018-08 (Д)'!$C$2:$C$100,0)+1,0)))="Н/Д",AND(INDIRECT(CONCATENATE("'2018-09 (Д)'!J",TEXT(MATCH($C62,'2018-09 (Д)'!$C$2:$C$100,0)+1,0)))="Н/Д",INDIRECT(CONCATENATE("'2018-08 (Д)'!J",TEXT(MATCH($C62,'2018-08 (Д)'!$C$2:$C$100,0)+1,0))))),"Н/Д",((INDIRECT(CONCATENATE("'2018-09 (Д)'!J",TEXT(MATCH($C62,'2018-09 (Д)'!$C$2:$C$100,0)+1,0)))-INDIRECT(CONCATENATE("'2018-08 (Д)'!J",TEXT(MATCH($C62,'2018-08 (Д)'!$C$2:$C$100,0)+1,0))))/INDIRECT(CONCATENATE("'2018-08 (Д)'!J",TEXT(MATCH($C62,'2018-08 (Д)'!$C$2:$C$100,0)+1,0))))*100)</f>
        <v>Н/Д</v>
      </c>
      <c r="BO62" s="9" t="str">
        <f ca="1">IF(OR(INDIRECT(CONCATENATE("'2018-10 (Д)'!J",TEXT(MATCH($C62,'2018-10 (Д)'!$C$2:$C$100,0)+1,0)))="Н/Д",INDIRECT(CONCATENATE("'2018-09 (Д)'!J",TEXT(MATCH($C62,'2018-09 (Д)'!$C$2:$C$100,0)+1,0)))="Н/Д",AND(INDIRECT(CONCATENATE("'2018-10 (Д)'!J",TEXT(MATCH($C62,'2018-10 (Д)'!$C$2:$C$100,0)+1,0)))="Н/Д",INDIRECT(CONCATENATE("'2018-09 (Д)'!J",TEXT(MATCH($C62,'2018-09 (Д)'!$C$2:$C$100,0)+1,0))))),"Н/Д",((INDIRECT(CONCATENATE("'2018-10 (Д)'!J",TEXT(MATCH($C62,'2018-10 (Д)'!$C$2:$C$100,0)+1,0)))-INDIRECT(CONCATENATE("'2018-09 (Д)'!J",TEXT(MATCH($C62,'2018-09 (Д)'!$C$2:$C$100,0)+1,0))))/INDIRECT(CONCATENATE("'2018-09 (Д)'!J",TEXT(MATCH($C62,'2018-09 (Д)'!$C$2:$C$100,0)+1,0))))*100)</f>
        <v>Н/Д</v>
      </c>
      <c r="BP62" s="9" t="str">
        <f ca="1">IF(OR(INDIRECT(CONCATENATE("'2018-11 (Д)'!J",TEXT(MATCH($C62,'2018-11 (Д)'!$C$2:$C$100,0)+1,0)))="Н/Д",INDIRECT(CONCATENATE("'2018-10 (Д)'!J",TEXT(MATCH($C62,'2018-10 (Д)'!$C$2:$C$100,0)+1,0)))="Н/Д",AND(INDIRECT(CONCATENATE("'2018-11 (Д)'!J",TEXT(MATCH($C62,'2018-11 (Д)'!$C$2:$C$100,0)+1,0)))="Н/Д",INDIRECT(CONCATENATE("'2018-10 (Д)'!J",TEXT(MATCH($C62,'2018-10 (Д)'!$C$2:$C$100,0)+1,0))))),"Н/Д",((INDIRECT(CONCATENATE("'2018-11 (Д)'!J",TEXT(MATCH($C62,'2018-11 (Д)'!$C$2:$C$100,0)+1,0)))-INDIRECT(CONCATENATE("'2018-10 (Д)'!J",TEXT(MATCH($C62,'2018-10 (Д)'!$C$2:$C$100,0)+1,0))))/INDIRECT(CONCATENATE("'2018-10 (Д)'!J",TEXT(MATCH($C62,'2018-10 (Д)'!$C$2:$C$100,0)+1,0))))*100)</f>
        <v>Н/Д</v>
      </c>
      <c r="BQ62" s="9" t="str">
        <f ca="1">IF(OR(INDIRECT(CONCATENATE("'2018-12 (Д)'!J",TEXT(MATCH($C62,'2018-12 (Д)'!$C$2:$C$100,0)+1,0)))="Н/Д",INDIRECT(CONCATENATE("'2018-11 (Д)'!J",TEXT(MATCH($C62,'2018-11 (Д)'!$C$2:$C$100,0)+1,0)))="Н/Д",AND(INDIRECT(CONCATENATE("'2018-12 (Д)'!J",TEXT(MATCH($C62,'2018-12 (Д)'!$C$2:$C$100,0)+1,0)))="Н/Д",INDIRECT(CONCATENATE("'2018-11 (Д)'!J",TEXT(MATCH($C62,'2018-11 (Д)'!$C$2:$C$100,0)+1,0))))),"Н/Д",((INDIRECT(CONCATENATE("'2018-12 (Д)'!J",TEXT(MATCH($C62,'2018-12 (Д)'!$C$2:$C$100,0)+1,0)))-INDIRECT(CONCATENATE("'2018-11 (Д)'!J",TEXT(MATCH($C62,'2018-11 (Д)'!$C$2:$C$100,0)+1,0))))/INDIRECT(CONCATENATE("'2018-11 (Д)'!J",TEXT(MATCH($C62,'2018-11 (Д)'!$C$2:$C$100,0)+1,0))))*100)</f>
        <v>Н/Д</v>
      </c>
      <c r="BR62" s="9"/>
      <c r="BS62" s="9">
        <f ca="1">IF(OR(INDIRECT(CONCATENATE("'2018-03 (Д)'!K",TEXT(MATCH($C62,'2018-03 (Д)'!$C$2:$C$100,0)+1,0)))="Н/Д",INDIRECT(CONCATENATE("'2018-02 (Д)'!K",TEXT(MATCH($C62,'2018-02 (Д)'!$C$2:$C$100,0)+1,0)))="Н/Д",AND(INDIRECT(CONCATENATE("'2018-03 (Д)'!K",TEXT(MATCH($C62,'2018-03 (Д)'!$C$2:$C$100,0)+1,0)))="Н/Д",INDIRECT(CONCATENATE("'2018-02 (Д)'!K",TEXT(MATCH($C62,'2018-02 (Д)'!$C$2:$C$100,0)+1,0))))),"Н/Д",((INDIRECT(CONCATENATE("'2018-03 (Д)'!K",TEXT(MATCH($C62,'2018-03 (Д)'!$C$2:$C$100,0)+1,0)))-INDIRECT(CONCATENATE("'2018-02 (Д)'!K",TEXT(MATCH($C62,'2018-02 (Д)'!$C$2:$C$100,0)+1,0))))/INDIRECT(CONCATENATE("'2018-02 (Д)'!K",TEXT(MATCH($C62,'2018-02 (Д)'!$C$2:$C$100,0)+1,0))))*100)</f>
        <v>-55.391796340139123</v>
      </c>
      <c r="BT62" s="9">
        <f ca="1">IF(OR(INDIRECT(CONCATENATE("'2018-04 (Д)'!K",TEXT(MATCH($C62,'2018-04 (Д)'!$C$2:$C$100,0)+1,0)))="Н/Д",INDIRECT(CONCATENATE("'2018-03 (Д)'!K",TEXT(MATCH($C62,'2018-03 (Д)'!$C$2:$C$100,0)+1,0)))="Н/Д",AND(INDIRECT(CONCATENATE("'2018-04 (Д)'!K",TEXT(MATCH($C62,'2018-04 (Д)'!$C$2:$C$100,0)+1,0)))="Н/Д",INDIRECT(CONCATENATE("'2018-03 (Д)'!K",TEXT(MATCH($C62,'2018-03 (Д)'!$C$2:$C$100,0)+1,0))))),"Н/Д",((INDIRECT(CONCATENATE("'2018-04 (Д)'!K",TEXT(MATCH($C62,'2018-04 (Д)'!$C$2:$C$100,0)+1,0)))-INDIRECT(CONCATENATE("'2018-03 (Д)'!K",TEXT(MATCH($C62,'2018-03 (Д)'!$C$2:$C$100,0)+1,0))))/INDIRECT(CONCATENATE("'2018-03 (Д)'!K",TEXT(MATCH($C62,'2018-03 (Д)'!$C$2:$C$100,0)+1,0))))*100)</f>
        <v>104.9498408103793</v>
      </c>
      <c r="BU62" s="9">
        <f ca="1">IF(OR(INDIRECT(CONCATENATE("'2018-05 (Д)'!K",TEXT(MATCH($C62,'2018-05 (Д)'!$C$2:$C$100,0)+1,0)))="Н/Д",INDIRECT(CONCATENATE("'2018-04 (Д)'!K",TEXT(MATCH($C62,'2018-04 (Д)'!$C$2:$C$100,0)+1,0)))="Н/Д",AND(INDIRECT(CONCATENATE("'2018-05 (Д)'!K",TEXT(MATCH($C62,'2018-05 (Д)'!$C$2:$C$100,0)+1,0)))="Н/Д",INDIRECT(CONCATENATE("'2018-04 (Д)'!K",TEXT(MATCH($C62,'2018-04 (Д)'!$C$2:$C$100,0)+1,0))))),"Н/Д",((INDIRECT(CONCATENATE("'2018-05 (Д)'!K",TEXT(MATCH($C62,'2018-05 (Д)'!$C$2:$C$100,0)+1,0)))-INDIRECT(CONCATENATE("'2018-04 (Д)'!K",TEXT(MATCH($C62,'2018-04 (Д)'!$C$2:$C$100,0)+1,0))))/INDIRECT(CONCATENATE("'2018-04 (Д)'!K",TEXT(MATCH($C62,'2018-04 (Д)'!$C$2:$C$100,0)+1,0))))*100)</f>
        <v>221.83513955600822</v>
      </c>
      <c r="BV62" s="9">
        <f ca="1">IF(OR(INDIRECT(CONCATENATE("'2018-06 (Д)'!K",TEXT(MATCH($C62,'2018-06 (Д)'!$C$2:$C$100,0)+1,0)))="Н/Д",INDIRECT(CONCATENATE("'2018-05 (Д)'!K",TEXT(MATCH($C62,'2018-05 (Д)'!$C$2:$C$100,0)+1,0)))="Н/Д",AND(INDIRECT(CONCATENATE("'2018-06 (Д)'!K",TEXT(MATCH($C62,'2018-06 (Д)'!$C$2:$C$100,0)+1,0)))="Н/Д",INDIRECT(CONCATENATE("'2018-05 (Д)'!K",TEXT(MATCH($C62,'2018-05 (Д)'!$C$2:$C$100,0)+1,0))))),"Н/Д",((INDIRECT(CONCATENATE("'2018-06 (Д)'!K",TEXT(MATCH($C62,'2018-06 (Д)'!$C$2:$C$100,0)+1,0)))-INDIRECT(CONCATENATE("'2018-05 (Д)'!K",TEXT(MATCH($C62,'2018-05 (Д)'!$C$2:$C$100,0)+1,0))))/INDIRECT(CONCATENATE("'2018-05 (Д)'!K",TEXT(MATCH($C62,'2018-05 (Д)'!$C$2:$C$100,0)+1,0))))*100)</f>
        <v>-60.431989213070281</v>
      </c>
      <c r="BW62" s="9">
        <f ca="1">IF(OR(INDIRECT(CONCATENATE("'2018-07 (Д)'!K",TEXT(MATCH($C62,'2018-07 (Д)'!$C$2:$C$100,0)+1,0)))="Н/Д",INDIRECT(CONCATENATE("'2018-06 (Д)'!K",TEXT(MATCH($C62,'2018-06 (Д)'!$C$2:$C$100,0)+1,0)))="Н/Д",AND(INDIRECT(CONCATENATE("'2018-07 (Д)'!K",TEXT(MATCH($C62,'2018-07 (Д)'!$C$2:$C$100,0)+1,0)))="Н/Д",INDIRECT(CONCATENATE("'2018-06 (Д)'!K",TEXT(MATCH($C62,'2018-06 (Д)'!$C$2:$C$100,0)+1,0))))),"Н/Д",((INDIRECT(CONCATENATE("'2018-07 (Д)'!K",TEXT(MATCH($C62,'2018-07 (Д)'!$C$2:$C$100,0)+1,0)))-INDIRECT(CONCATENATE("'2018-06 (Д)'!K",TEXT(MATCH($C62,'2018-06 (Д)'!$C$2:$C$100,0)+1,0))))/INDIRECT(CONCATENATE("'2018-06 (Д)'!K",TEXT(MATCH($C62,'2018-06 (Д)'!$C$2:$C$100,0)+1,0))))*100)</f>
        <v>-44.252759344236352</v>
      </c>
      <c r="BX62" s="9">
        <f ca="1">IF(OR(INDIRECT(CONCATENATE("'2018-08 (Д)'!K",TEXT(MATCH($C62,'2018-08 (Д)'!$C$2:$C$100,0)+1,0)))="Н/Д",INDIRECT(CONCATENATE("'2018-07 (Д)'!K",TEXT(MATCH($C62,'2018-07 (Д)'!$C$2:$C$100,0)+1,0)))="Н/Д",AND(INDIRECT(CONCATENATE("'2018-08 (Д)'!K",TEXT(MATCH($C62,'2018-08 (Д)'!$C$2:$C$100,0)+1,0)))="Н/Д",INDIRECT(CONCATENATE("'2018-07 (Д)'!K",TEXT(MATCH($C62,'2018-07 (Д)'!$C$2:$C$100,0)+1,0))))),"Н/Д",((INDIRECT(CONCATENATE("'2018-08 (Д)'!K",TEXT(MATCH($C62,'2018-08 (Д)'!$C$2:$C$100,0)+1,0)))-INDIRECT(CONCATENATE("'2018-07 (Д)'!K",TEXT(MATCH($C62,'2018-07 (Д)'!$C$2:$C$100,0)+1,0))))/INDIRECT(CONCATENATE("'2018-07 (Д)'!K",TEXT(MATCH($C62,'2018-07 (Д)'!$C$2:$C$100,0)+1,0))))*100)</f>
        <v>178.7259756960016</v>
      </c>
      <c r="BY62" s="9">
        <f ca="1">IF(OR(INDIRECT(CONCATENATE("'2018-09 (Д)'!K",TEXT(MATCH($C62,'2018-09 (Д)'!$C$2:$C$100,0)+1,0)))="Н/Д",INDIRECT(CONCATENATE("'2018-08 (Д)'!K",TEXT(MATCH($C62,'2018-08 (Д)'!$C$2:$C$100,0)+1,0)))="Н/Д",AND(INDIRECT(CONCATENATE("'2018-09 (Д)'!K",TEXT(MATCH($C62,'2018-09 (Д)'!$C$2:$C$100,0)+1,0)))="Н/Д",INDIRECT(CONCATENATE("'2018-08 (Д)'!K",TEXT(MATCH($C62,'2018-08 (Д)'!$C$2:$C$100,0)+1,0))))),"Н/Д",((INDIRECT(CONCATENATE("'2018-09 (Д)'!K",TEXT(MATCH($C62,'2018-09 (Д)'!$C$2:$C$100,0)+1,0)))-INDIRECT(CONCATENATE("'2018-08 (Д)'!K",TEXT(MATCH($C62,'2018-08 (Д)'!$C$2:$C$100,0)+1,0))))/INDIRECT(CONCATENATE("'2018-08 (Д)'!K",TEXT(MATCH($C62,'2018-08 (Д)'!$C$2:$C$100,0)+1,0))))*100)</f>
        <v>-78.563222843088482</v>
      </c>
      <c r="BZ62" s="9">
        <f ca="1">IF(OR(INDIRECT(CONCATENATE("'2018-10 (Д)'!K",TEXT(MATCH($C62,'2018-10 (Д)'!$C$2:$C$100,0)+1,0)))="Н/Д",INDIRECT(CONCATENATE("'2018-09 (Д)'!K",TEXT(MATCH($C62,'2018-09 (Д)'!$C$2:$C$100,0)+1,0)))="Н/Д",AND(INDIRECT(CONCATENATE("'2018-10 (Д)'!K",TEXT(MATCH($C62,'2018-10 (Д)'!$C$2:$C$100,0)+1,0)))="Н/Д",INDIRECT(CONCATENATE("'2018-09 (Д)'!K",TEXT(MATCH($C62,'2018-09 (Д)'!$C$2:$C$100,0)+1,0))))),"Н/Д",((INDIRECT(CONCATENATE("'2018-10 (Д)'!K",TEXT(MATCH($C62,'2018-10 (Д)'!$C$2:$C$100,0)+1,0)))-INDIRECT(CONCATENATE("'2018-09 (Д)'!K",TEXT(MATCH($C62,'2018-09 (Д)'!$C$2:$C$100,0)+1,0))))/INDIRECT(CONCATENATE("'2018-09 (Д)'!K",TEXT(MATCH($C62,'2018-09 (Д)'!$C$2:$C$100,0)+1,0))))*100)</f>
        <v>-38.405779612499771</v>
      </c>
      <c r="CA62" s="9">
        <f ca="1">IF(OR(INDIRECT(CONCATENATE("'2018-11 (Д)'!K",TEXT(MATCH($C62,'2018-11 (Д)'!$C$2:$C$100,0)+1,0)))="Н/Д",INDIRECT(CONCATENATE("'2018-10 (Д)'!K",TEXT(MATCH($C62,'2018-10 (Д)'!$C$2:$C$100,0)+1,0)))="Н/Д",AND(INDIRECT(CONCATENATE("'2018-11 (Д)'!K",TEXT(MATCH($C62,'2018-11 (Д)'!$C$2:$C$100,0)+1,0)))="Н/Д",INDIRECT(CONCATENATE("'2018-10 (Д)'!K",TEXT(MATCH($C62,'2018-10 (Д)'!$C$2:$C$100,0)+1,0))))),"Н/Д",((INDIRECT(CONCATENATE("'2018-11 (Д)'!K",TEXT(MATCH($C62,'2018-11 (Д)'!$C$2:$C$100,0)+1,0)))-INDIRECT(CONCATENATE("'2018-10 (Д)'!K",TEXT(MATCH($C62,'2018-10 (Д)'!$C$2:$C$100,0)+1,0))))/INDIRECT(CONCATENATE("'2018-10 (Д)'!K",TEXT(MATCH($C62,'2018-10 (Д)'!$C$2:$C$100,0)+1,0))))*100)</f>
        <v>681.72615307200181</v>
      </c>
      <c r="CB62" s="9">
        <f ca="1">IF(OR(INDIRECT(CONCATENATE("'2018-12 (Д)'!K",TEXT(MATCH($C62,'2018-12 (Д)'!$C$2:$C$100,0)+1,0)))="Н/Д",INDIRECT(CONCATENATE("'2018-11 (Д)'!K",TEXT(MATCH($C62,'2018-11 (Д)'!$C$2:$C$100,0)+1,0)))="Н/Д",AND(INDIRECT(CONCATENATE("'2018-12 (Д)'!K",TEXT(MATCH($C62,'2018-12 (Д)'!$C$2:$C$100,0)+1,0)))="Н/Д",INDIRECT(CONCATENATE("'2018-11 (Д)'!K",TEXT(MATCH($C62,'2018-11 (Д)'!$C$2:$C$100,0)+1,0))))),"Н/Д",((INDIRECT(CONCATENATE("'2018-12 (Д)'!K",TEXT(MATCH($C62,'2018-12 (Д)'!$C$2:$C$100,0)+1,0)))-INDIRECT(CONCATENATE("'2018-11 (Д)'!K",TEXT(MATCH($C62,'2018-11 (Д)'!$C$2:$C$100,0)+1,0))))/INDIRECT(CONCATENATE("'2018-11 (Д)'!K",TEXT(MATCH($C62,'2018-11 (Д)'!$C$2:$C$100,0)+1,0))))*100)</f>
        <v>-81.353188182225821</v>
      </c>
      <c r="CC62" s="9"/>
      <c r="CD62" s="9">
        <f ca="1">IF(OR(INDIRECT(CONCATENATE("'2018-03 (Д)'!L",TEXT(MATCH($C62,'2018-03 (Д)'!$C$2:$C$100,0)+1,0)))="Н/Д",INDIRECT(CONCATENATE("'2018-02 (Д)'!L",TEXT(MATCH($C62,'2018-02 (Д)'!$C$2:$C$100,0)+1,0)))="Н/Д",AND(INDIRECT(CONCATENATE("'2018-03 (Д)'!L",TEXT(MATCH($C62,'2018-03 (Д)'!$C$2:$C$100,0)+1,0)))="Н/Д",INDIRECT(CONCATENATE("'2018-02 (Д)'!L",TEXT(MATCH($C62,'2018-02 (Д)'!$C$2:$C$100,0)+1,0))))),"Н/Д",((INDIRECT(CONCATENATE("'2018-03 (Д)'!L",TEXT(MATCH($C62,'2018-03 (Д)'!$C$2:$C$100,0)+1,0)))-INDIRECT(CONCATENATE("'2018-02 (Д)'!L",TEXT(MATCH($C62,'2018-02 (Д)'!$C$2:$C$100,0)+1,0))))/INDIRECT(CONCATENATE("'2018-02 (Д)'!L",TEXT(MATCH($C62,'2018-02 (Д)'!$C$2:$C$100,0)+1,0))))*100)</f>
        <v>278.0028847310885</v>
      </c>
      <c r="CE62" s="9">
        <f ca="1">IF(OR(INDIRECT(CONCATENATE("'2018-04 (Д)'!L",TEXT(MATCH($C62,'2018-04 (Д)'!$C$2:$C$100,0)+1,0)))="Н/Д",INDIRECT(CONCATENATE("'2018-03 (Д)'!L",TEXT(MATCH($C62,'2018-03 (Д)'!$C$2:$C$100,0)+1,0)))="Н/Д",AND(INDIRECT(CONCATENATE("'2018-04 (Д)'!L",TEXT(MATCH($C62,'2018-04 (Д)'!$C$2:$C$100,0)+1,0)))="Н/Д",INDIRECT(CONCATENATE("'2018-03 (Д)'!L",TEXT(MATCH($C62,'2018-03 (Д)'!$C$2:$C$100,0)+1,0))))),"Н/Д",((INDIRECT(CONCATENATE("'2018-04 (Д)'!L",TEXT(MATCH($C62,'2018-04 (Д)'!$C$2:$C$100,0)+1,0)))-INDIRECT(CONCATENATE("'2018-03 (Д)'!L",TEXT(MATCH($C62,'2018-03 (Д)'!$C$2:$C$100,0)+1,0))))/INDIRECT(CONCATENATE("'2018-03 (Д)'!L",TEXT(MATCH($C62,'2018-03 (Д)'!$C$2:$C$100,0)+1,0))))*100)</f>
        <v>810.71425296960808</v>
      </c>
      <c r="CF62" s="9">
        <f ca="1">IF(OR(INDIRECT(CONCATENATE("'2018-05 (Д)'!L",TEXT(MATCH($C62,'2018-05 (Д)'!$C$2:$C$100,0)+1,0)))="Н/Д",INDIRECT(CONCATENATE("'2018-04 (Д)'!L",TEXT(MATCH($C62,'2018-04 (Д)'!$C$2:$C$100,0)+1,0)))="Н/Д",AND(INDIRECT(CONCATENATE("'2018-05 (Д)'!L",TEXT(MATCH($C62,'2018-05 (Д)'!$C$2:$C$100,0)+1,0)))="Н/Д",INDIRECT(CONCATENATE("'2018-04 (Д)'!L",TEXT(MATCH($C62,'2018-04 (Д)'!$C$2:$C$100,0)+1,0))))),"Н/Д",((INDIRECT(CONCATENATE("'2018-05 (Д)'!L",TEXT(MATCH($C62,'2018-05 (Д)'!$C$2:$C$100,0)+1,0)))-INDIRECT(CONCATENATE("'2018-04 (Д)'!L",TEXT(MATCH($C62,'2018-04 (Д)'!$C$2:$C$100,0)+1,0))))/INDIRECT(CONCATENATE("'2018-04 (Д)'!L",TEXT(MATCH($C62,'2018-04 (Д)'!$C$2:$C$100,0)+1,0))))*100)</f>
        <v>284.36282424233224</v>
      </c>
      <c r="CG62" s="9">
        <f ca="1">IF(OR(INDIRECT(CONCATENATE("'2018-06 (Д)'!L",TEXT(MATCH($C62,'2018-06 (Д)'!$C$2:$C$100,0)+1,0)))="Н/Д",INDIRECT(CONCATENATE("'2018-05 (Д)'!L",TEXT(MATCH($C62,'2018-05 (Д)'!$C$2:$C$100,0)+1,0)))="Н/Д",AND(INDIRECT(CONCATENATE("'2018-06 (Д)'!L",TEXT(MATCH($C62,'2018-06 (Д)'!$C$2:$C$100,0)+1,0)))="Н/Д",INDIRECT(CONCATENATE("'2018-05 (Д)'!L",TEXT(MATCH($C62,'2018-05 (Д)'!$C$2:$C$100,0)+1,0))))),"Н/Д",((INDIRECT(CONCATENATE("'2018-06 (Д)'!L",TEXT(MATCH($C62,'2018-06 (Д)'!$C$2:$C$100,0)+1,0)))-INDIRECT(CONCATENATE("'2018-05 (Д)'!L",TEXT(MATCH($C62,'2018-05 (Д)'!$C$2:$C$100,0)+1,0))))/INDIRECT(CONCATENATE("'2018-05 (Д)'!L",TEXT(MATCH($C62,'2018-05 (Д)'!$C$2:$C$100,0)+1,0))))*100)</f>
        <v>-24.176086430638353</v>
      </c>
      <c r="CH62" s="9">
        <f ca="1">IF(OR(INDIRECT(CONCATENATE("'2018-07 (Д)'!L",TEXT(MATCH($C62,'2018-07 (Д)'!$C$2:$C$100,0)+1,0)))="Н/Д",INDIRECT(CONCATENATE("'2018-06 (Д)'!L",TEXT(MATCH($C62,'2018-06 (Д)'!$C$2:$C$100,0)+1,0)))="Н/Д",AND(INDIRECT(CONCATENATE("'2018-07 (Д)'!L",TEXT(MATCH($C62,'2018-07 (Д)'!$C$2:$C$100,0)+1,0)))="Н/Д",INDIRECT(CONCATENATE("'2018-06 (Д)'!L",TEXT(MATCH($C62,'2018-06 (Д)'!$C$2:$C$100,0)+1,0))))),"Н/Д",((INDIRECT(CONCATENATE("'2018-07 (Д)'!L",TEXT(MATCH($C62,'2018-07 (Д)'!$C$2:$C$100,0)+1,0)))-INDIRECT(CONCATENATE("'2018-06 (Д)'!L",TEXT(MATCH($C62,'2018-06 (Д)'!$C$2:$C$100,0)+1,0))))/INDIRECT(CONCATENATE("'2018-06 (Д)'!L",TEXT(MATCH($C62,'2018-06 (Д)'!$C$2:$C$100,0)+1,0))))*100)</f>
        <v>-98.257015966772201</v>
      </c>
      <c r="CI62" s="9">
        <f ca="1">IF(OR(INDIRECT(CONCATENATE("'2018-08 (Д)'!L",TEXT(MATCH($C62,'2018-08 (Д)'!$C$2:$C$100,0)+1,0)))="Н/Д",INDIRECT(CONCATENATE("'2018-07 (Д)'!L",TEXT(MATCH($C62,'2018-07 (Д)'!$C$2:$C$100,0)+1,0)))="Н/Д",AND(INDIRECT(CONCATENATE("'2018-08 (Д)'!L",TEXT(MATCH($C62,'2018-08 (Д)'!$C$2:$C$100,0)+1,0)))="Н/Д",INDIRECT(CONCATENATE("'2018-07 (Д)'!L",TEXT(MATCH($C62,'2018-07 (Д)'!$C$2:$C$100,0)+1,0))))),"Н/Д",((INDIRECT(CONCATENATE("'2018-08 (Д)'!L",TEXT(MATCH($C62,'2018-08 (Д)'!$C$2:$C$100,0)+1,0)))-INDIRECT(CONCATENATE("'2018-07 (Д)'!L",TEXT(MATCH($C62,'2018-07 (Д)'!$C$2:$C$100,0)+1,0))))/INDIRECT(CONCATENATE("'2018-07 (Д)'!L",TEXT(MATCH($C62,'2018-07 (Д)'!$C$2:$C$100,0)+1,0))))*100)</f>
        <v>7758.231557160273</v>
      </c>
      <c r="CJ62" s="9">
        <f ca="1">IF(OR(INDIRECT(CONCATENATE("'2018-09 (Д)'!L",TEXT(MATCH($C62,'2018-09 (Д)'!$C$2:$C$100,0)+1,0)))="Н/Д",INDIRECT(CONCATENATE("'2018-08 (Д)'!L",TEXT(MATCH($C62,'2018-08 (Д)'!$C$2:$C$100,0)+1,0)))="Н/Д",AND(INDIRECT(CONCATENATE("'2018-09 (Д)'!L",TEXT(MATCH($C62,'2018-09 (Д)'!$C$2:$C$100,0)+1,0)))="Н/Д",INDIRECT(CONCATENATE("'2018-08 (Д)'!L",TEXT(MATCH($C62,'2018-08 (Д)'!$C$2:$C$100,0)+1,0))))),"Н/Д",((INDIRECT(CONCATENATE("'2018-09 (Д)'!L",TEXT(MATCH($C62,'2018-09 (Д)'!$C$2:$C$100,0)+1,0)))-INDIRECT(CONCATENATE("'2018-08 (Д)'!L",TEXT(MATCH($C62,'2018-08 (Д)'!$C$2:$C$100,0)+1,0))))/INDIRECT(CONCATENATE("'2018-08 (Д)'!L",TEXT(MATCH($C62,'2018-08 (Д)'!$C$2:$C$100,0)+1,0))))*100)</f>
        <v>-99.364566565442175</v>
      </c>
      <c r="CK62" s="9">
        <f ca="1">IF(OR(INDIRECT(CONCATENATE("'2018-10 (Д)'!L",TEXT(MATCH($C62,'2018-10 (Д)'!$C$2:$C$100,0)+1,0)))="Н/Д",INDIRECT(CONCATENATE("'2018-09 (Д)'!L",TEXT(MATCH($C62,'2018-09 (Д)'!$C$2:$C$100,0)+1,0)))="Н/Д",AND(INDIRECT(CONCATENATE("'2018-10 (Д)'!L",TEXT(MATCH($C62,'2018-10 (Д)'!$C$2:$C$100,0)+1,0)))="Н/Д",INDIRECT(CONCATENATE("'2018-09 (Д)'!L",TEXT(MATCH($C62,'2018-09 (Д)'!$C$2:$C$100,0)+1,0))))),"Н/Д",((INDIRECT(CONCATENATE("'2018-10 (Д)'!L",TEXT(MATCH($C62,'2018-10 (Д)'!$C$2:$C$100,0)+1,0)))-INDIRECT(CONCATENATE("'2018-09 (Д)'!L",TEXT(MATCH($C62,'2018-09 (Д)'!$C$2:$C$100,0)+1,0))))/INDIRECT(CONCATENATE("'2018-09 (Д)'!L",TEXT(MATCH($C62,'2018-09 (Д)'!$C$2:$C$100,0)+1,0))))*100)</f>
        <v>-798.91887939504352</v>
      </c>
      <c r="CL62" s="9">
        <f ca="1">IF(OR(INDIRECT(CONCATENATE("'2018-11 (Д)'!L",TEXT(MATCH($C62,'2018-11 (Д)'!$C$2:$C$100,0)+1,0)))="Н/Д",INDIRECT(CONCATENATE("'2018-10 (Д)'!L",TEXT(MATCH($C62,'2018-10 (Д)'!$C$2:$C$100,0)+1,0)))="Н/Д",AND(INDIRECT(CONCATENATE("'2018-11 (Д)'!L",TEXT(MATCH($C62,'2018-11 (Д)'!$C$2:$C$100,0)+1,0)))="Н/Д",INDIRECT(CONCATENATE("'2018-10 (Д)'!L",TEXT(MATCH($C62,'2018-10 (Д)'!$C$2:$C$100,0)+1,0))))),"Н/Д",((INDIRECT(CONCATENATE("'2018-11 (Д)'!L",TEXT(MATCH($C62,'2018-11 (Д)'!$C$2:$C$100,0)+1,0)))-INDIRECT(CONCATENATE("'2018-10 (Д)'!L",TEXT(MATCH($C62,'2018-10 (Д)'!$C$2:$C$100,0)+1,0))))/INDIRECT(CONCATENATE("'2018-10 (Д)'!L",TEXT(MATCH($C62,'2018-10 (Д)'!$C$2:$C$100,0)+1,0))))*100)</f>
        <v>-2325.2586485733414</v>
      </c>
      <c r="CM62" s="9">
        <f ca="1">IF(OR(INDIRECT(CONCATENATE("'2018-12 (Д)'!L",TEXT(MATCH($C62,'2018-12 (Д)'!$C$2:$C$100,0)+1,0)))="Н/Д",INDIRECT(CONCATENATE("'2018-11 (Д)'!L",TEXT(MATCH($C62,'2018-11 (Д)'!$C$2:$C$100,0)+1,0)))="Н/Д",AND(INDIRECT(CONCATENATE("'2018-12 (Д)'!L",TEXT(MATCH($C62,'2018-12 (Д)'!$C$2:$C$100,0)+1,0)))="Н/Д",INDIRECT(CONCATENATE("'2018-11 (Д)'!L",TEXT(MATCH($C62,'2018-11 (Д)'!$C$2:$C$100,0)+1,0))))),"Н/Д",((INDIRECT(CONCATENATE("'2018-12 (Д)'!L",TEXT(MATCH($C62,'2018-12 (Д)'!$C$2:$C$100,0)+1,0)))-INDIRECT(CONCATENATE("'2018-11 (Д)'!L",TEXT(MATCH($C62,'2018-11 (Д)'!$C$2:$C$100,0)+1,0))))/INDIRECT(CONCATENATE("'2018-11 (Д)'!L",TEXT(MATCH($C62,'2018-11 (Д)'!$C$2:$C$100,0)+1,0))))*100)</f>
        <v>-98.111459976071131</v>
      </c>
      <c r="CN62" s="9"/>
      <c r="CO62" s="9">
        <f ca="1">IF(OR(INDIRECT(CONCATENATE("'2018-03 (Д)'!M",TEXT(MATCH($C62,'2018-03 (Д)'!$C$2:$C$100,0)+1,0)))="Н/Д",INDIRECT(CONCATENATE("'2018-02 (Д)'!M",TEXT(MATCH($C62,'2018-02 (Д)'!$C$2:$C$100,0)+1,0)))="Н/Д",AND(INDIRECT(CONCATENATE("'2018-03 (Д)'!M",TEXT(MATCH($C62,'2018-03 (Д)'!$C$2:$C$100,0)+1,0)))="Н/Д",INDIRECT(CONCATENATE("'2018-02 (Д)'!M",TEXT(MATCH($C62,'2018-02 (Д)'!$C$2:$C$100,0)+1,0))))),"Н/Д",((INDIRECT(CONCATENATE("'2018-03 (Д)'!M",TEXT(MATCH($C62,'2018-03 (Д)'!$C$2:$C$100,0)+1,0)))-INDIRECT(CONCATENATE("'2018-02 (Д)'!M",TEXT(MATCH($C62,'2018-02 (Д)'!$C$2:$C$100,0)+1,0))))/INDIRECT(CONCATENATE("'2018-02 (Д)'!M",TEXT(MATCH($C62,'2018-02 (Д)'!$C$2:$C$100,0)+1,0))))*100)</f>
        <v>-84.29068560332999</v>
      </c>
      <c r="CP62" s="9">
        <f ca="1">IF(OR(INDIRECT(CONCATENATE("'2018-04 (Д)'!M",TEXT(MATCH($C62,'2018-04 (Д)'!$C$2:$C$100,0)+1,0)))="Н/Д",INDIRECT(CONCATENATE("'2018-03 (Д)'!M",TEXT(MATCH($C62,'2018-03 (Д)'!$C$2:$C$100,0)+1,0)))="Н/Д",AND(INDIRECT(CONCATENATE("'2018-04 (Д)'!M",TEXT(MATCH($C62,'2018-04 (Д)'!$C$2:$C$100,0)+1,0)))="Н/Д",INDIRECT(CONCATENATE("'2018-03 (Д)'!M",TEXT(MATCH($C62,'2018-03 (Д)'!$C$2:$C$100,0)+1,0))))),"Н/Д",((INDIRECT(CONCATENATE("'2018-04 (Д)'!M",TEXT(MATCH($C62,'2018-04 (Д)'!$C$2:$C$100,0)+1,0)))-INDIRECT(CONCATENATE("'2018-03 (Д)'!M",TEXT(MATCH($C62,'2018-03 (Д)'!$C$2:$C$100,0)+1,0))))/INDIRECT(CONCATENATE("'2018-03 (Д)'!M",TEXT(MATCH($C62,'2018-03 (Д)'!$C$2:$C$100,0)+1,0))))*100)</f>
        <v>17.954781269103822</v>
      </c>
      <c r="CQ62" s="9">
        <f ca="1">IF(OR(INDIRECT(CONCATENATE("'2018-05 (Д)'!M",TEXT(MATCH($C62,'2018-05 (Д)'!$C$2:$C$100,0)+1,0)))="Н/Д",INDIRECT(CONCATENATE("'2018-04 (Д)'!M",TEXT(MATCH($C62,'2018-04 (Д)'!$C$2:$C$100,0)+1,0)))="Н/Д",AND(INDIRECT(CONCATENATE("'2018-05 (Д)'!M",TEXT(MATCH($C62,'2018-05 (Д)'!$C$2:$C$100,0)+1,0)))="Н/Д",INDIRECT(CONCATENATE("'2018-04 (Д)'!M",TEXT(MATCH($C62,'2018-04 (Д)'!$C$2:$C$100,0)+1,0))))),"Н/Д",((INDIRECT(CONCATENATE("'2018-05 (Д)'!M",TEXT(MATCH($C62,'2018-05 (Д)'!$C$2:$C$100,0)+1,0)))-INDIRECT(CONCATENATE("'2018-04 (Д)'!M",TEXT(MATCH($C62,'2018-04 (Д)'!$C$2:$C$100,0)+1,0))))/INDIRECT(CONCATENATE("'2018-04 (Д)'!M",TEXT(MATCH($C62,'2018-04 (Д)'!$C$2:$C$100,0)+1,0))))*100)</f>
        <v>132.25078393619651</v>
      </c>
      <c r="CR62" s="9">
        <f ca="1">IF(OR(INDIRECT(CONCATENATE("'2018-06 (Д)'!M",TEXT(MATCH($C62,'2018-06 (Д)'!$C$2:$C$100,0)+1,0)))="Н/Д",INDIRECT(CONCATENATE("'2018-05 (Д)'!M",TEXT(MATCH($C62,'2018-05 (Д)'!$C$2:$C$100,0)+1,0)))="Н/Д",AND(INDIRECT(CONCATENATE("'2018-06 (Д)'!M",TEXT(MATCH($C62,'2018-06 (Д)'!$C$2:$C$100,0)+1,0)))="Н/Д",INDIRECT(CONCATENATE("'2018-05 (Д)'!M",TEXT(MATCH($C62,'2018-05 (Д)'!$C$2:$C$100,0)+1,0))))),"Н/Д",((INDIRECT(CONCATENATE("'2018-06 (Д)'!M",TEXT(MATCH($C62,'2018-06 (Д)'!$C$2:$C$100,0)+1,0)))-INDIRECT(CONCATENATE("'2018-05 (Д)'!M",TEXT(MATCH($C62,'2018-05 (Д)'!$C$2:$C$100,0)+1,0))))/INDIRECT(CONCATENATE("'2018-05 (Д)'!M",TEXT(MATCH($C62,'2018-05 (Д)'!$C$2:$C$100,0)+1,0))))*100)</f>
        <v>28.34451526766064</v>
      </c>
      <c r="CS62" s="9">
        <f ca="1">IF(OR(INDIRECT(CONCATENATE("'2018-07 (Д)'!M",TEXT(MATCH($C62,'2018-07 (Д)'!$C$2:$C$100,0)+1,0)))="Н/Д",INDIRECT(CONCATENATE("'2018-06 (Д)'!M",TEXT(MATCH($C62,'2018-06 (Д)'!$C$2:$C$100,0)+1,0)))="Н/Д",AND(INDIRECT(CONCATENATE("'2018-07 (Д)'!M",TEXT(MATCH($C62,'2018-07 (Д)'!$C$2:$C$100,0)+1,0)))="Н/Д",INDIRECT(CONCATENATE("'2018-06 (Д)'!M",TEXT(MATCH($C62,'2018-06 (Д)'!$C$2:$C$100,0)+1,0))))),"Н/Д",((INDIRECT(CONCATENATE("'2018-07 (Д)'!M",TEXT(MATCH($C62,'2018-07 (Д)'!$C$2:$C$100,0)+1,0)))-INDIRECT(CONCATENATE("'2018-06 (Д)'!M",TEXT(MATCH($C62,'2018-06 (Д)'!$C$2:$C$100,0)+1,0))))/INDIRECT(CONCATENATE("'2018-06 (Д)'!M",TEXT(MATCH($C62,'2018-06 (Д)'!$C$2:$C$100,0)+1,0))))*100)</f>
        <v>-49.584334755267385</v>
      </c>
      <c r="CT62" s="9">
        <f ca="1">IF(OR(INDIRECT(CONCATENATE("'2018-08 (Д)'!M",TEXT(MATCH($C62,'2018-08 (Д)'!$C$2:$C$100,0)+1,0)))="Н/Д",INDIRECT(CONCATENATE("'2018-07 (Д)'!M",TEXT(MATCH($C62,'2018-07 (Д)'!$C$2:$C$100,0)+1,0)))="Н/Д",AND(INDIRECT(CONCATENATE("'2018-08 (Д)'!M",TEXT(MATCH($C62,'2018-08 (Д)'!$C$2:$C$100,0)+1,0)))="Н/Д",INDIRECT(CONCATENATE("'2018-07 (Д)'!M",TEXT(MATCH($C62,'2018-07 (Д)'!$C$2:$C$100,0)+1,0))))),"Н/Д",((INDIRECT(CONCATENATE("'2018-08 (Д)'!M",TEXT(MATCH($C62,'2018-08 (Д)'!$C$2:$C$100,0)+1,0)))-INDIRECT(CONCATENATE("'2018-07 (Д)'!M",TEXT(MATCH($C62,'2018-07 (Д)'!$C$2:$C$100,0)+1,0))))/INDIRECT(CONCATENATE("'2018-07 (Д)'!M",TEXT(MATCH($C62,'2018-07 (Д)'!$C$2:$C$100,0)+1,0))))*100)</f>
        <v>-154.74113797624076</v>
      </c>
      <c r="CU62" s="9">
        <f ca="1">IF(OR(INDIRECT(CONCATENATE("'2018-09 (Д)'!M",TEXT(MATCH($C62,'2018-09 (Д)'!$C$2:$C$100,0)+1,0)))="Н/Д",INDIRECT(CONCATENATE("'2018-08 (Д)'!M",TEXT(MATCH($C62,'2018-08 (Д)'!$C$2:$C$100,0)+1,0)))="Н/Д",AND(INDIRECT(CONCATENATE("'2018-09 (Д)'!M",TEXT(MATCH($C62,'2018-09 (Д)'!$C$2:$C$100,0)+1,0)))="Н/Д",INDIRECT(CONCATENATE("'2018-08 (Д)'!M",TEXT(MATCH($C62,'2018-08 (Д)'!$C$2:$C$100,0)+1,0))))),"Н/Д",((INDIRECT(CONCATENATE("'2018-09 (Д)'!M",TEXT(MATCH($C62,'2018-09 (Д)'!$C$2:$C$100,0)+1,0)))-INDIRECT(CONCATENATE("'2018-08 (Д)'!M",TEXT(MATCH($C62,'2018-08 (Д)'!$C$2:$C$100,0)+1,0))))/INDIRECT(CONCATENATE("'2018-08 (Д)'!M",TEXT(MATCH($C62,'2018-08 (Д)'!$C$2:$C$100,0)+1,0))))*100)</f>
        <v>-729.46024271176566</v>
      </c>
      <c r="CV62" s="9">
        <f ca="1">IF(OR(INDIRECT(CONCATENATE("'2018-10 (Д)'!M",TEXT(MATCH($C62,'2018-10 (Д)'!$C$2:$C$100,0)+1,0)))="Н/Д",INDIRECT(CONCATENATE("'2018-09 (Д)'!M",TEXT(MATCH($C62,'2018-09 (Д)'!$C$2:$C$100,0)+1,0)))="Н/Д",AND(INDIRECT(CONCATENATE("'2018-10 (Д)'!M",TEXT(MATCH($C62,'2018-10 (Д)'!$C$2:$C$100,0)+1,0)))="Н/Д",INDIRECT(CONCATENATE("'2018-09 (Д)'!M",TEXT(MATCH($C62,'2018-09 (Д)'!$C$2:$C$100,0)+1,0))))),"Н/Д",((INDIRECT(CONCATENATE("'2018-10 (Д)'!M",TEXT(MATCH($C62,'2018-10 (Д)'!$C$2:$C$100,0)+1,0)))-INDIRECT(CONCATENATE("'2018-09 (Д)'!M",TEXT(MATCH($C62,'2018-09 (Д)'!$C$2:$C$100,0)+1,0))))/INDIRECT(CONCATENATE("'2018-09 (Д)'!M",TEXT(MATCH($C62,'2018-09 (Д)'!$C$2:$C$100,0)+1,0))))*100)</f>
        <v>-44.630325844067343</v>
      </c>
      <c r="CW62" s="9">
        <f ca="1">IF(OR(INDIRECT(CONCATENATE("'2018-11 (Д)'!M",TEXT(MATCH($C62,'2018-11 (Д)'!$C$2:$C$100,0)+1,0)))="Н/Д",INDIRECT(CONCATENATE("'2018-10 (Д)'!M",TEXT(MATCH($C62,'2018-10 (Д)'!$C$2:$C$100,0)+1,0)))="Н/Д",AND(INDIRECT(CONCATENATE("'2018-11 (Д)'!M",TEXT(MATCH($C62,'2018-11 (Д)'!$C$2:$C$100,0)+1,0)))="Н/Д",INDIRECT(CONCATENATE("'2018-10 (Д)'!M",TEXT(MATCH($C62,'2018-10 (Д)'!$C$2:$C$100,0)+1,0))))),"Н/Д",((INDIRECT(CONCATENATE("'2018-11 (Д)'!M",TEXT(MATCH($C62,'2018-11 (Д)'!$C$2:$C$100,0)+1,0)))-INDIRECT(CONCATENATE("'2018-10 (Д)'!M",TEXT(MATCH($C62,'2018-10 (Д)'!$C$2:$C$100,0)+1,0))))/INDIRECT(CONCATENATE("'2018-10 (Д)'!M",TEXT(MATCH($C62,'2018-10 (Д)'!$C$2:$C$100,0)+1,0))))*100)</f>
        <v>74.345628837809812</v>
      </c>
      <c r="CX62" s="9">
        <f ca="1">IF(OR(INDIRECT(CONCATENATE("'2018-12 (Д)'!M",TEXT(MATCH($C62,'2018-12 (Д)'!$C$2:$C$100,0)+1,0)))="Н/Д",INDIRECT(CONCATENATE("'2018-11 (Д)'!M",TEXT(MATCH($C62,'2018-11 (Д)'!$C$2:$C$100,0)+1,0)))="Н/Д",AND(INDIRECT(CONCATENATE("'2018-12 (Д)'!M",TEXT(MATCH($C62,'2018-12 (Д)'!$C$2:$C$100,0)+1,0)))="Н/Д",INDIRECT(CONCATENATE("'2018-11 (Д)'!M",TEXT(MATCH($C62,'2018-11 (Д)'!$C$2:$C$100,0)+1,0))))),"Н/Д",((INDIRECT(CONCATENATE("'2018-12 (Д)'!M",TEXT(MATCH($C62,'2018-12 (Д)'!$C$2:$C$100,0)+1,0)))-INDIRECT(CONCATENATE("'2018-11 (Д)'!M",TEXT(MATCH($C62,'2018-11 (Д)'!$C$2:$C$100,0)+1,0))))/INDIRECT(CONCATENATE("'2018-11 (Д)'!M",TEXT(MATCH($C62,'2018-11 (Д)'!$C$2:$C$100,0)+1,0))))*100)</f>
        <v>-23.21595232818466</v>
      </c>
      <c r="CY62" s="9"/>
      <c r="CZ62" s="9">
        <f ca="1">IF(OR(INDIRECT(CONCATENATE("'2018-03 (Д)'!N",TEXT(MATCH($C62,'2018-03 (Д)'!$C$2:$C$100,0)+1,0)))="Н/Д",INDIRECT(CONCATENATE("'2018-02 (Д)'!N",TEXT(MATCH($C62,'2018-02 (Д)'!$C$2:$C$100,0)+1,0)))="Н/Д",AND(INDIRECT(CONCATENATE("'2018-03 (Д)'!N",TEXT(MATCH($C62,'2018-03 (Д)'!$C$2:$C$100,0)+1,0)))="Н/Д",INDIRECT(CONCATENATE("'2018-02 (Д)'!N",TEXT(MATCH($C62,'2018-02 (Д)'!$C$2:$C$100,0)+1,0))))),"Н/Д",((INDIRECT(CONCATENATE("'2018-03 (Д)'!N",TEXT(MATCH($C62,'2018-03 (Д)'!$C$2:$C$100,0)+1,0)))-INDIRECT(CONCATENATE("'2018-02 (Д)'!N",TEXT(MATCH($C62,'2018-02 (Д)'!$C$2:$C$100,0)+1,0))))/INDIRECT(CONCATENATE("'2018-02 (Д)'!N",TEXT(MATCH($C62,'2018-02 (Д)'!$C$2:$C$100,0)+1,0))))*100)</f>
        <v>106.74146509011464</v>
      </c>
      <c r="DA62" s="9">
        <f ca="1">IF(OR(INDIRECT(CONCATENATE("'2018-04 (Д)'!N",TEXT(MATCH($C62,'2018-04 (Д)'!$C$2:$C$100,0)+1,0)))="Н/Д",INDIRECT(CONCATENATE("'2018-03 (Д)'!N",TEXT(MATCH($C62,'2018-03 (Д)'!$C$2:$C$100,0)+1,0)))="Н/Д",AND(INDIRECT(CONCATENATE("'2018-04 (Д)'!N",TEXT(MATCH($C62,'2018-04 (Д)'!$C$2:$C$100,0)+1,0)))="Н/Д",INDIRECT(CONCATENATE("'2018-03 (Д)'!N",TEXT(MATCH($C62,'2018-03 (Д)'!$C$2:$C$100,0)+1,0))))),"Н/Д",((INDIRECT(CONCATENATE("'2018-04 (Д)'!N",TEXT(MATCH($C62,'2018-04 (Д)'!$C$2:$C$100,0)+1,0)))-INDIRECT(CONCATENATE("'2018-03 (Д)'!N",TEXT(MATCH($C62,'2018-03 (Д)'!$C$2:$C$100,0)+1,0))))/INDIRECT(CONCATENATE("'2018-03 (Д)'!N",TEXT(MATCH($C62,'2018-03 (Д)'!$C$2:$C$100,0)+1,0))))*100)</f>
        <v>53.884721988218743</v>
      </c>
      <c r="DB62" s="9">
        <f ca="1">IF(OR(INDIRECT(CONCATENATE("'2018-05 (Д)'!N",TEXT(MATCH($C62,'2018-05 (Д)'!$C$2:$C$100,0)+1,0)))="Н/Д",INDIRECT(CONCATENATE("'2018-04 (Д)'!N",TEXT(MATCH($C62,'2018-04 (Д)'!$C$2:$C$100,0)+1,0)))="Н/Д",AND(INDIRECT(CONCATENATE("'2018-05 (Д)'!N",TEXT(MATCH($C62,'2018-05 (Д)'!$C$2:$C$100,0)+1,0)))="Н/Д",INDIRECT(CONCATENATE("'2018-04 (Д)'!N",TEXT(MATCH($C62,'2018-04 (Д)'!$C$2:$C$100,0)+1,0))))),"Н/Д",((INDIRECT(CONCATENATE("'2018-05 (Д)'!N",TEXT(MATCH($C62,'2018-05 (Д)'!$C$2:$C$100,0)+1,0)))-INDIRECT(CONCATENATE("'2018-04 (Д)'!N",TEXT(MATCH($C62,'2018-04 (Д)'!$C$2:$C$100,0)+1,0))))/INDIRECT(CONCATENATE("'2018-04 (Д)'!N",TEXT(MATCH($C62,'2018-04 (Д)'!$C$2:$C$100,0)+1,0))))*100)</f>
        <v>32.251093467757016</v>
      </c>
      <c r="DC62" s="9">
        <f ca="1">IF(OR(INDIRECT(CONCATENATE("'2018-06 (Д)'!N",TEXT(MATCH($C62,'2018-06 (Д)'!$C$2:$C$100,0)+1,0)))="Н/Д",INDIRECT(CONCATENATE("'2018-05 (Д)'!N",TEXT(MATCH($C62,'2018-05 (Д)'!$C$2:$C$100,0)+1,0)))="Н/Д",AND(INDIRECT(CONCATENATE("'2018-06 (Д)'!N",TEXT(MATCH($C62,'2018-06 (Д)'!$C$2:$C$100,0)+1,0)))="Н/Д",INDIRECT(CONCATENATE("'2018-05 (Д)'!N",TEXT(MATCH($C62,'2018-05 (Д)'!$C$2:$C$100,0)+1,0))))),"Н/Д",((INDIRECT(CONCATENATE("'2018-06 (Д)'!N",TEXT(MATCH($C62,'2018-06 (Д)'!$C$2:$C$100,0)+1,0)))-INDIRECT(CONCATENATE("'2018-05 (Д)'!N",TEXT(MATCH($C62,'2018-05 (Д)'!$C$2:$C$100,0)+1,0))))/INDIRECT(CONCATENATE("'2018-05 (Д)'!N",TEXT(MATCH($C62,'2018-05 (Д)'!$C$2:$C$100,0)+1,0))))*100)</f>
        <v>22.636369406531941</v>
      </c>
      <c r="DD62" s="9">
        <f ca="1">IF(OR(INDIRECT(CONCATENATE("'2018-07 (Д)'!N",TEXT(MATCH($C62,'2018-07 (Д)'!$C$2:$C$100,0)+1,0)))="Н/Д",INDIRECT(CONCATENATE("'2018-06 (Д)'!N",TEXT(MATCH($C62,'2018-06 (Д)'!$C$2:$C$100,0)+1,0)))="Н/Д",AND(INDIRECT(CONCATENATE("'2018-07 (Д)'!N",TEXT(MATCH($C62,'2018-07 (Д)'!$C$2:$C$100,0)+1,0)))="Н/Д",INDIRECT(CONCATENATE("'2018-06 (Д)'!N",TEXT(MATCH($C62,'2018-06 (Д)'!$C$2:$C$100,0)+1,0))))),"Н/Д",((INDIRECT(CONCATENATE("'2018-07 (Д)'!N",TEXT(MATCH($C62,'2018-07 (Д)'!$C$2:$C$100,0)+1,0)))-INDIRECT(CONCATENATE("'2018-06 (Д)'!N",TEXT(MATCH($C62,'2018-06 (Д)'!$C$2:$C$100,0)+1,0))))/INDIRECT(CONCATENATE("'2018-06 (Д)'!N",TEXT(MATCH($C62,'2018-06 (Д)'!$C$2:$C$100,0)+1,0))))*100)</f>
        <v>16.284731471924559</v>
      </c>
      <c r="DE62" s="9">
        <f ca="1">IF(OR(INDIRECT(CONCATENATE("'2018-08 (Д)'!N",TEXT(MATCH($C62,'2018-08 (Д)'!$C$2:$C$100,0)+1,0)))="Н/Д",INDIRECT(CONCATENATE("'2018-07 (Д)'!N",TEXT(MATCH($C62,'2018-07 (Д)'!$C$2:$C$100,0)+1,0)))="Н/Д",AND(INDIRECT(CONCATENATE("'2018-08 (Д)'!N",TEXT(MATCH($C62,'2018-08 (Д)'!$C$2:$C$100,0)+1,0)))="Н/Д",INDIRECT(CONCATENATE("'2018-07 (Д)'!N",TEXT(MATCH($C62,'2018-07 (Д)'!$C$2:$C$100,0)+1,0))))),"Н/Д",((INDIRECT(CONCATENATE("'2018-08 (Д)'!N",TEXT(MATCH($C62,'2018-08 (Д)'!$C$2:$C$100,0)+1,0)))-INDIRECT(CONCATENATE("'2018-07 (Д)'!N",TEXT(MATCH($C62,'2018-07 (Д)'!$C$2:$C$100,0)+1,0))))/INDIRECT(CONCATENATE("'2018-07 (Д)'!N",TEXT(MATCH($C62,'2018-07 (Д)'!$C$2:$C$100,0)+1,0))))*100)</f>
        <v>15.171691363187511</v>
      </c>
      <c r="DF62" s="9">
        <f ca="1">IF(OR(INDIRECT(CONCATENATE("'2018-09 (Д)'!N",TEXT(MATCH($C62,'2018-09 (Д)'!$C$2:$C$100,0)+1,0)))="Н/Д",INDIRECT(CONCATENATE("'2018-08 (Д)'!N",TEXT(MATCH($C62,'2018-08 (Д)'!$C$2:$C$100,0)+1,0)))="Н/Д",AND(INDIRECT(CONCATENATE("'2018-09 (Д)'!N",TEXT(MATCH($C62,'2018-09 (Д)'!$C$2:$C$100,0)+1,0)))="Н/Д",INDIRECT(CONCATENATE("'2018-08 (Д)'!N",TEXT(MATCH($C62,'2018-08 (Д)'!$C$2:$C$100,0)+1,0))))),"Н/Д",((INDIRECT(CONCATENATE("'2018-09 (Д)'!N",TEXT(MATCH($C62,'2018-09 (Д)'!$C$2:$C$100,0)+1,0)))-INDIRECT(CONCATENATE("'2018-08 (Д)'!N",TEXT(MATCH($C62,'2018-08 (Д)'!$C$2:$C$100,0)+1,0))))/INDIRECT(CONCATENATE("'2018-08 (Д)'!N",TEXT(MATCH($C62,'2018-08 (Д)'!$C$2:$C$100,0)+1,0))))*100)</f>
        <v>11.855345503475258</v>
      </c>
      <c r="DG62" s="9">
        <f ca="1">IF(OR(INDIRECT(CONCATENATE("'2018-10 (Д)'!N",TEXT(MATCH($C62,'2018-10 (Д)'!$C$2:$C$100,0)+1,0)))="Н/Д",INDIRECT(CONCATENATE("'2018-09 (Д)'!N",TEXT(MATCH($C62,'2018-09 (Д)'!$C$2:$C$100,0)+1,0)))="Н/Д",AND(INDIRECT(CONCATENATE("'2018-10 (Д)'!N",TEXT(MATCH($C62,'2018-10 (Д)'!$C$2:$C$100,0)+1,0)))="Н/Д",INDIRECT(CONCATENATE("'2018-09 (Д)'!N",TEXT(MATCH($C62,'2018-09 (Д)'!$C$2:$C$100,0)+1,0))))),"Н/Д",((INDIRECT(CONCATENATE("'2018-10 (Д)'!N",TEXT(MATCH($C62,'2018-10 (Д)'!$C$2:$C$100,0)+1,0)))-INDIRECT(CONCATENATE("'2018-09 (Д)'!N",TEXT(MATCH($C62,'2018-09 (Д)'!$C$2:$C$100,0)+1,0))))/INDIRECT(CONCATENATE("'2018-09 (Д)'!N",TEXT(MATCH($C62,'2018-09 (Д)'!$C$2:$C$100,0)+1,0))))*100)</f>
        <v>9.9613343796937119</v>
      </c>
      <c r="DH62" s="9">
        <f ca="1">IF(OR(INDIRECT(CONCATENATE("'2018-11 (Д)'!N",TEXT(MATCH($C62,'2018-11 (Д)'!$C$2:$C$100,0)+1,0)))="Н/Д",INDIRECT(CONCATENATE("'2018-10 (Д)'!N",TEXT(MATCH($C62,'2018-10 (Д)'!$C$2:$C$100,0)+1,0)))="Н/Д",AND(INDIRECT(CONCATENATE("'2018-11 (Д)'!N",TEXT(MATCH($C62,'2018-11 (Д)'!$C$2:$C$100,0)+1,0)))="Н/Д",INDIRECT(CONCATENATE("'2018-10 (Д)'!N",TEXT(MATCH($C62,'2018-10 (Д)'!$C$2:$C$100,0)+1,0))))),"Н/Д",((INDIRECT(CONCATENATE("'2018-11 (Д)'!N",TEXT(MATCH($C62,'2018-11 (Д)'!$C$2:$C$100,0)+1,0)))-INDIRECT(CONCATENATE("'2018-10 (Д)'!N",TEXT(MATCH($C62,'2018-10 (Д)'!$C$2:$C$100,0)+1,0))))/INDIRECT(CONCATENATE("'2018-10 (Д)'!N",TEXT(MATCH($C62,'2018-10 (Д)'!$C$2:$C$100,0)+1,0))))*100)</f>
        <v>13.969683337194422</v>
      </c>
      <c r="DI62" s="9">
        <f ca="1">IF(OR(INDIRECT(CONCATENATE("'2018-12 (Д)'!N",TEXT(MATCH($C62,'2018-12 (Д)'!$C$2:$C$100,0)+1,0)))="Н/Д",INDIRECT(CONCATENATE("'2018-11 (Д)'!N",TEXT(MATCH($C62,'2018-11 (Д)'!$C$2:$C$100,0)+1,0)))="Н/Д",AND(INDIRECT(CONCATENATE("'2018-12 (Д)'!N",TEXT(MATCH($C62,'2018-12 (Д)'!$C$2:$C$100,0)+1,0)))="Н/Д",INDIRECT(CONCATENATE("'2018-11 (Д)'!N",TEXT(MATCH($C62,'2018-11 (Д)'!$C$2:$C$100,0)+1,0))))),"Н/Д",((INDIRECT(CONCATENATE("'2018-12 (Д)'!N",TEXT(MATCH($C62,'2018-12 (Д)'!$C$2:$C$100,0)+1,0)))-INDIRECT(CONCATENATE("'2018-11 (Д)'!N",TEXT(MATCH($C62,'2018-11 (Д)'!$C$2:$C$100,0)+1,0))))/INDIRECT(CONCATENATE("'2018-11 (Д)'!N",TEXT(MATCH($C62,'2018-11 (Д)'!$C$2:$C$100,0)+1,0))))*100)</f>
        <v>11.957061393795241</v>
      </c>
      <c r="DJ62" s="9"/>
      <c r="DK62" s="9">
        <f ca="1">IF(OR(INDIRECT(CONCATENATE("'2018-03 (Д)'!O",TEXT(MATCH($C62,'2018-03 (Д)'!$C$2:$C$100,0)+1,0)))="Н/Д",INDIRECT(CONCATENATE("'2018-02 (Д)'!O",TEXT(MATCH($C62,'2018-02 (Д)'!$C$2:$C$100,0)+1,0)))="Н/Д",AND(INDIRECT(CONCATENATE("'2018-03 (Д)'!O",TEXT(MATCH($C62,'2018-03 (Д)'!$C$2:$C$100,0)+1,0)))="Н/Д",INDIRECT(CONCATENATE("'2018-02 (Д)'!O",TEXT(MATCH($C62,'2018-02 (Д)'!$C$2:$C$100,0)+1,0))))),"Н/Д",((INDIRECT(CONCATENATE("'2018-03 (Д)'!O",TEXT(MATCH($C62,'2018-03 (Д)'!$C$2:$C$100,0)+1,0)))-INDIRECT(CONCATENATE("'2018-02 (Д)'!O",TEXT(MATCH($C62,'2018-02 (Д)'!$C$2:$C$100,0)+1,0))))/INDIRECT(CONCATENATE("'2018-02 (Д)'!O",TEXT(MATCH($C62,'2018-02 (Д)'!$C$2:$C$100,0)+1,0))))*100)</f>
        <v>-159.74570406234884</v>
      </c>
      <c r="DL62" s="9">
        <f ca="1">IF(OR(INDIRECT(CONCATENATE("'2018-04 (Д)'!O",TEXT(MATCH($C62,'2018-04 (Д)'!$C$2:$C$100,0)+1,0)))="Н/Д",INDIRECT(CONCATENATE("'2018-03 (Д)'!O",TEXT(MATCH($C62,'2018-03 (Д)'!$C$2:$C$100,0)+1,0)))="Н/Д",AND(INDIRECT(CONCATENATE("'2018-04 (Д)'!O",TEXT(MATCH($C62,'2018-04 (Д)'!$C$2:$C$100,0)+1,0)))="Н/Д",INDIRECT(CONCATENATE("'2018-03 (Д)'!O",TEXT(MATCH($C62,'2018-03 (Д)'!$C$2:$C$100,0)+1,0))))),"Н/Д",((INDIRECT(CONCATENATE("'2018-04 (Д)'!O",TEXT(MATCH($C62,'2018-04 (Д)'!$C$2:$C$100,0)+1,0)))-INDIRECT(CONCATENATE("'2018-03 (Д)'!O",TEXT(MATCH($C62,'2018-03 (Д)'!$C$2:$C$100,0)+1,0))))/INDIRECT(CONCATENATE("'2018-03 (Д)'!O",TEXT(MATCH($C62,'2018-03 (Д)'!$C$2:$C$100,0)+1,0))))*100)</f>
        <v>-150.2870643285585</v>
      </c>
      <c r="DM62" s="9">
        <f ca="1">IF(OR(INDIRECT(CONCATENATE("'2018-05 (Д)'!O",TEXT(MATCH($C62,'2018-05 (Д)'!$C$2:$C$100,0)+1,0)))="Н/Д",INDIRECT(CONCATENATE("'2018-04 (Д)'!O",TEXT(MATCH($C62,'2018-04 (Д)'!$C$2:$C$100,0)+1,0)))="Н/Д",AND(INDIRECT(CONCATENATE("'2018-05 (Д)'!O",TEXT(MATCH($C62,'2018-05 (Д)'!$C$2:$C$100,0)+1,0)))="Н/Д",INDIRECT(CONCATENATE("'2018-04 (Д)'!O",TEXT(MATCH($C62,'2018-04 (Д)'!$C$2:$C$100,0)+1,0))))),"Н/Д",((INDIRECT(CONCATENATE("'2018-05 (Д)'!O",TEXT(MATCH($C62,'2018-05 (Д)'!$C$2:$C$100,0)+1,0)))-INDIRECT(CONCATENATE("'2018-04 (Д)'!O",TEXT(MATCH($C62,'2018-04 (Д)'!$C$2:$C$100,0)+1,0))))/INDIRECT(CONCATENATE("'2018-04 (Д)'!O",TEXT(MATCH($C62,'2018-04 (Д)'!$C$2:$C$100,0)+1,0))))*100)</f>
        <v>-77.999306676884061</v>
      </c>
      <c r="DN62" s="9">
        <f ca="1">IF(OR(INDIRECT(CONCATENATE("'2018-06 (Д)'!O",TEXT(MATCH($C62,'2018-06 (Д)'!$C$2:$C$100,0)+1,0)))="Н/Д",INDIRECT(CONCATENATE("'2018-05 (Д)'!O",TEXT(MATCH($C62,'2018-05 (Д)'!$C$2:$C$100,0)+1,0)))="Н/Д",AND(INDIRECT(CONCATENATE("'2018-06 (Д)'!O",TEXT(MATCH($C62,'2018-06 (Д)'!$C$2:$C$100,0)+1,0)))="Н/Д",INDIRECT(CONCATENATE("'2018-05 (Д)'!O",TEXT(MATCH($C62,'2018-05 (Д)'!$C$2:$C$100,0)+1,0))))),"Н/Д",((INDIRECT(CONCATENATE("'2018-06 (Д)'!O",TEXT(MATCH($C62,'2018-06 (Д)'!$C$2:$C$100,0)+1,0)))-INDIRECT(CONCATENATE("'2018-05 (Д)'!O",TEXT(MATCH($C62,'2018-05 (Д)'!$C$2:$C$100,0)+1,0))))/INDIRECT(CONCATENATE("'2018-05 (Д)'!O",TEXT(MATCH($C62,'2018-05 (Д)'!$C$2:$C$100,0)+1,0))))*100)</f>
        <v>816.4565753737071</v>
      </c>
      <c r="DO62" s="9">
        <f ca="1">IF(OR(INDIRECT(CONCATENATE("'2018-07 (Д)'!O",TEXT(MATCH($C62,'2018-07 (Д)'!$C$2:$C$100,0)+1,0)))="Н/Д",INDIRECT(CONCATENATE("'2018-06 (Д)'!O",TEXT(MATCH($C62,'2018-06 (Д)'!$C$2:$C$100,0)+1,0)))="Н/Д",AND(INDIRECT(CONCATENATE("'2018-07 (Д)'!O",TEXT(MATCH($C62,'2018-07 (Д)'!$C$2:$C$100,0)+1,0)))="Н/Д",INDIRECT(CONCATENATE("'2018-06 (Д)'!O",TEXT(MATCH($C62,'2018-06 (Д)'!$C$2:$C$100,0)+1,0))))),"Н/Д",((INDIRECT(CONCATENATE("'2018-07 (Д)'!O",TEXT(MATCH($C62,'2018-07 (Д)'!$C$2:$C$100,0)+1,0)))-INDIRECT(CONCATENATE("'2018-06 (Д)'!O",TEXT(MATCH($C62,'2018-06 (Д)'!$C$2:$C$100,0)+1,0))))/INDIRECT(CONCATENATE("'2018-06 (Д)'!O",TEXT(MATCH($C62,'2018-06 (Д)'!$C$2:$C$100,0)+1,0))))*100)</f>
        <v>-188.58335718139648</v>
      </c>
      <c r="DP62" s="9">
        <f ca="1">IF(OR(INDIRECT(CONCATENATE("'2018-08 (Д)'!O",TEXT(MATCH($C62,'2018-08 (Д)'!$C$2:$C$100,0)+1,0)))="Н/Д",INDIRECT(CONCATENATE("'2018-07 (Д)'!O",TEXT(MATCH($C62,'2018-07 (Д)'!$C$2:$C$100,0)+1,0)))="Н/Д",AND(INDIRECT(CONCATENATE("'2018-08 (Д)'!O",TEXT(MATCH($C62,'2018-08 (Д)'!$C$2:$C$100,0)+1,0)))="Н/Д",INDIRECT(CONCATENATE("'2018-07 (Д)'!O",TEXT(MATCH($C62,'2018-07 (Д)'!$C$2:$C$100,0)+1,0))))),"Н/Д",((INDIRECT(CONCATENATE("'2018-08 (Д)'!O",TEXT(MATCH($C62,'2018-08 (Д)'!$C$2:$C$100,0)+1,0)))-INDIRECT(CONCATENATE("'2018-07 (Д)'!O",TEXT(MATCH($C62,'2018-07 (Д)'!$C$2:$C$100,0)+1,0))))/INDIRECT(CONCATENATE("'2018-07 (Д)'!O",TEXT(MATCH($C62,'2018-07 (Д)'!$C$2:$C$100,0)+1,0))))*100)</f>
        <v>-180.40741223130533</v>
      </c>
      <c r="DQ62" s="9">
        <f ca="1">IF(OR(INDIRECT(CONCATENATE("'2018-09 (Д)'!O",TEXT(MATCH($C62,'2018-09 (Д)'!$C$2:$C$100,0)+1,0)))="Н/Д",INDIRECT(CONCATENATE("'2018-08 (Д)'!O",TEXT(MATCH($C62,'2018-08 (Д)'!$C$2:$C$100,0)+1,0)))="Н/Д",AND(INDIRECT(CONCATENATE("'2018-09 (Д)'!O",TEXT(MATCH($C62,'2018-09 (Д)'!$C$2:$C$100,0)+1,0)))="Н/Д",INDIRECT(CONCATENATE("'2018-08 (Д)'!O",TEXT(MATCH($C62,'2018-08 (Д)'!$C$2:$C$100,0)+1,0))))),"Н/Д",((INDIRECT(CONCATENATE("'2018-09 (Д)'!O",TEXT(MATCH($C62,'2018-09 (Д)'!$C$2:$C$100,0)+1,0)))-INDIRECT(CONCATENATE("'2018-08 (Д)'!O",TEXT(MATCH($C62,'2018-08 (Д)'!$C$2:$C$100,0)+1,0))))/INDIRECT(CONCATENATE("'2018-08 (Д)'!O",TEXT(MATCH($C62,'2018-08 (Д)'!$C$2:$C$100,0)+1,0))))*100)</f>
        <v>192.26855285286183</v>
      </c>
      <c r="DR62" s="9">
        <f ca="1">IF(OR(INDIRECT(CONCATENATE("'2018-10 (Д)'!O",TEXT(MATCH($C62,'2018-10 (Д)'!$C$2:$C$100,0)+1,0)))="Н/Д",INDIRECT(CONCATENATE("'2018-09 (Д)'!O",TEXT(MATCH($C62,'2018-09 (Д)'!$C$2:$C$100,0)+1,0)))="Н/Д",AND(INDIRECT(CONCATENATE("'2018-10 (Д)'!O",TEXT(MATCH($C62,'2018-10 (Д)'!$C$2:$C$100,0)+1,0)))="Н/Д",INDIRECT(CONCATENATE("'2018-09 (Д)'!O",TEXT(MATCH($C62,'2018-09 (Д)'!$C$2:$C$100,0)+1,0))))),"Н/Д",((INDIRECT(CONCATENATE("'2018-10 (Д)'!O",TEXT(MATCH($C62,'2018-10 (Д)'!$C$2:$C$100,0)+1,0)))-INDIRECT(CONCATENATE("'2018-09 (Д)'!O",TEXT(MATCH($C62,'2018-09 (Д)'!$C$2:$C$100,0)+1,0))))/INDIRECT(CONCATENATE("'2018-09 (Д)'!O",TEXT(MATCH($C62,'2018-09 (Д)'!$C$2:$C$100,0)+1,0))))*100)</f>
        <v>-98.582169920094231</v>
      </c>
      <c r="DS62" s="9">
        <f ca="1">IF(OR(INDIRECT(CONCATENATE("'2018-11 (Д)'!O",TEXT(MATCH($C62,'2018-11 (Д)'!$C$2:$C$100,0)+1,0)))="Н/Д",INDIRECT(CONCATENATE("'2018-10 (Д)'!O",TEXT(MATCH($C62,'2018-10 (Д)'!$C$2:$C$100,0)+1,0)))="Н/Д",AND(INDIRECT(CONCATENATE("'2018-11 (Д)'!O",TEXT(MATCH($C62,'2018-11 (Д)'!$C$2:$C$100,0)+1,0)))="Н/Д",INDIRECT(CONCATENATE("'2018-10 (Д)'!O",TEXT(MATCH($C62,'2018-10 (Д)'!$C$2:$C$100,0)+1,0))))),"Н/Д",((INDIRECT(CONCATENATE("'2018-11 (Д)'!O",TEXT(MATCH($C62,'2018-11 (Д)'!$C$2:$C$100,0)+1,0)))-INDIRECT(CONCATENATE("'2018-10 (Д)'!O",TEXT(MATCH($C62,'2018-10 (Д)'!$C$2:$C$100,0)+1,0))))/INDIRECT(CONCATENATE("'2018-10 (Д)'!O",TEXT(MATCH($C62,'2018-10 (Д)'!$C$2:$C$100,0)+1,0))))*100)</f>
        <v>1224.5765310032834</v>
      </c>
      <c r="DT62" s="9">
        <f ca="1">IF(OR(INDIRECT(CONCATENATE("'2018-12 (Д)'!O",TEXT(MATCH($C62,'2018-12 (Д)'!$C$2:$C$100,0)+1,0)))="Н/Д",INDIRECT(CONCATENATE("'2018-11 (Д)'!O",TEXT(MATCH($C62,'2018-11 (Д)'!$C$2:$C$100,0)+1,0)))="Н/Д",AND(INDIRECT(CONCATENATE("'2018-12 (Д)'!O",TEXT(MATCH($C62,'2018-12 (Д)'!$C$2:$C$100,0)+1,0)))="Н/Д",INDIRECT(CONCATENATE("'2018-11 (Д)'!O",TEXT(MATCH($C62,'2018-11 (Д)'!$C$2:$C$100,0)+1,0))))),"Н/Д",((INDIRECT(CONCATENATE("'2018-12 (Д)'!O",TEXT(MATCH($C62,'2018-12 (Д)'!$C$2:$C$100,0)+1,0)))-INDIRECT(CONCATENATE("'2018-11 (Д)'!O",TEXT(MATCH($C62,'2018-11 (Д)'!$C$2:$C$100,0)+1,0))))/INDIRECT(CONCATENATE("'2018-11 (Д)'!O",TEXT(MATCH($C62,'2018-11 (Д)'!$C$2:$C$100,0)+1,0))))*100)</f>
        <v>98.170613508470041</v>
      </c>
      <c r="DU62" s="9"/>
      <c r="DV62" s="9">
        <f ca="1">IF(OR(INDIRECT(CONCATENATE("'2018-03 (Д)'!P",TEXT(MATCH($C62,'2018-03 (Д)'!$C$2:$C$100,0)+1,0)))="Н/Д",INDIRECT(CONCATENATE("'2018-02 (Д)'!P",TEXT(MATCH($C62,'2018-02 (Д)'!$C$2:$C$100,0)+1,0)))="Н/Д",AND(INDIRECT(CONCATENATE("'2018-03 (Д)'!P",TEXT(MATCH($C62,'2018-03 (Д)'!$C$2:$C$100,0)+1,0)))="Н/Д",INDIRECT(CONCATENATE("'2018-02 (Д)'!P",TEXT(MATCH($C62,'2018-02 (Д)'!$C$2:$C$100,0)+1,0))))),"Н/Д",((INDIRECT(CONCATENATE("'2018-03 (Д)'!P",TEXT(MATCH($C62,'2018-03 (Д)'!$C$2:$C$100,0)+1,0)))-INDIRECT(CONCATENATE("'2018-02 (Д)'!P",TEXT(MATCH($C62,'2018-02 (Д)'!$C$2:$C$100,0)+1,0))))/INDIRECT(CONCATENATE("'2018-02 (Д)'!P",TEXT(MATCH($C62,'2018-02 (Д)'!$C$2:$C$100,0)+1,0))))*100)</f>
        <v>22.744037957974975</v>
      </c>
      <c r="DW62" s="9">
        <f ca="1">IF(OR(INDIRECT(CONCATENATE("'2018-04 (Д)'!P",TEXT(MATCH($C62,'2018-04 (Д)'!$C$2:$C$100,0)+1,0)))="Н/Д",INDIRECT(CONCATENATE("'2018-03 (Д)'!P",TEXT(MATCH($C62,'2018-03 (Д)'!$C$2:$C$100,0)+1,0)))="Н/Д",AND(INDIRECT(CONCATENATE("'2018-04 (Д)'!P",TEXT(MATCH($C62,'2018-04 (Д)'!$C$2:$C$100,0)+1,0)))="Н/Д",INDIRECT(CONCATENATE("'2018-03 (Д)'!P",TEXT(MATCH($C62,'2018-03 (Д)'!$C$2:$C$100,0)+1,0))))),"Н/Д",((INDIRECT(CONCATENATE("'2018-04 (Д)'!P",TEXT(MATCH($C62,'2018-04 (Д)'!$C$2:$C$100,0)+1,0)))-INDIRECT(CONCATENATE("'2018-03 (Д)'!P",TEXT(MATCH($C62,'2018-03 (Д)'!$C$2:$C$100,0)+1,0))))/INDIRECT(CONCATENATE("'2018-03 (Д)'!P",TEXT(MATCH($C62,'2018-03 (Д)'!$C$2:$C$100,0)+1,0))))*100)</f>
        <v>97.206829563261181</v>
      </c>
      <c r="DX62" s="9">
        <f ca="1">IF(OR(INDIRECT(CONCATENATE("'2018-05 (Д)'!P",TEXT(MATCH($C62,'2018-05 (Д)'!$C$2:$C$100,0)+1,0)))="Н/Д",INDIRECT(CONCATENATE("'2018-04 (Д)'!P",TEXT(MATCH($C62,'2018-04 (Д)'!$C$2:$C$100,0)+1,0)))="Н/Д",AND(INDIRECT(CONCATENATE("'2018-05 (Д)'!P",TEXT(MATCH($C62,'2018-05 (Д)'!$C$2:$C$100,0)+1,0)))="Н/Д",INDIRECT(CONCATENATE("'2018-04 (Д)'!P",TEXT(MATCH($C62,'2018-04 (Д)'!$C$2:$C$100,0)+1,0))))),"Н/Д",((INDIRECT(CONCATENATE("'2018-05 (Д)'!P",TEXT(MATCH($C62,'2018-05 (Д)'!$C$2:$C$100,0)+1,0)))-INDIRECT(CONCATENATE("'2018-04 (Д)'!P",TEXT(MATCH($C62,'2018-04 (Д)'!$C$2:$C$100,0)+1,0))))/INDIRECT(CONCATENATE("'2018-04 (Д)'!P",TEXT(MATCH($C62,'2018-04 (Д)'!$C$2:$C$100,0)+1,0))))*100)</f>
        <v>13.094815211522439</v>
      </c>
      <c r="DY62" s="9">
        <f ca="1">IF(OR(INDIRECT(CONCATENATE("'2018-06 (Д)'!P",TEXT(MATCH($C62,'2018-06 (Д)'!$C$2:$C$100,0)+1,0)))="Н/Д",INDIRECT(CONCATENATE("'2018-05 (Д)'!P",TEXT(MATCH($C62,'2018-05 (Д)'!$C$2:$C$100,0)+1,0)))="Н/Д",AND(INDIRECT(CONCATENATE("'2018-06 (Д)'!P",TEXT(MATCH($C62,'2018-06 (Д)'!$C$2:$C$100,0)+1,0)))="Н/Д",INDIRECT(CONCATENATE("'2018-05 (Д)'!P",TEXT(MATCH($C62,'2018-05 (Д)'!$C$2:$C$100,0)+1,0))))),"Н/Д",((INDIRECT(CONCATENATE("'2018-06 (Д)'!P",TEXT(MATCH($C62,'2018-06 (Д)'!$C$2:$C$100,0)+1,0)))-INDIRECT(CONCATENATE("'2018-05 (Д)'!P",TEXT(MATCH($C62,'2018-05 (Д)'!$C$2:$C$100,0)+1,0))))/INDIRECT(CONCATENATE("'2018-05 (Д)'!P",TEXT(MATCH($C62,'2018-05 (Д)'!$C$2:$C$100,0)+1,0))))*100)</f>
        <v>-47.383525335966716</v>
      </c>
      <c r="DZ62" s="9">
        <f ca="1">IF(OR(INDIRECT(CONCATENATE("'2018-07 (Д)'!P",TEXT(MATCH($C62,'2018-07 (Д)'!$C$2:$C$100,0)+1,0)))="Н/Д",INDIRECT(CONCATENATE("'2018-06 (Д)'!P",TEXT(MATCH($C62,'2018-06 (Д)'!$C$2:$C$100,0)+1,0)))="Н/Д",AND(INDIRECT(CONCATENATE("'2018-07 (Д)'!P",TEXT(MATCH($C62,'2018-07 (Д)'!$C$2:$C$100,0)+1,0)))="Н/Д",INDIRECT(CONCATENATE("'2018-06 (Д)'!P",TEXT(MATCH($C62,'2018-06 (Д)'!$C$2:$C$100,0)+1,0))))),"Н/Д",((INDIRECT(CONCATENATE("'2018-07 (Д)'!P",TEXT(MATCH($C62,'2018-07 (Д)'!$C$2:$C$100,0)+1,0)))-INDIRECT(CONCATENATE("'2018-06 (Д)'!P",TEXT(MATCH($C62,'2018-06 (Д)'!$C$2:$C$100,0)+1,0))))/INDIRECT(CONCATENATE("'2018-06 (Д)'!P",TEXT(MATCH($C62,'2018-06 (Д)'!$C$2:$C$100,0)+1,0))))*100)</f>
        <v>35.977747130759916</v>
      </c>
      <c r="EA62" s="9">
        <f ca="1">IF(OR(INDIRECT(CONCATENATE("'2018-08 (Д)'!P",TEXT(MATCH($C62,'2018-08 (Д)'!$C$2:$C$100,0)+1,0)))="Н/Д",INDIRECT(CONCATENATE("'2018-07 (Д)'!P",TEXT(MATCH($C62,'2018-07 (Д)'!$C$2:$C$100,0)+1,0)))="Н/Д",AND(INDIRECT(CONCATENATE("'2018-08 (Д)'!P",TEXT(MATCH($C62,'2018-08 (Д)'!$C$2:$C$100,0)+1,0)))="Н/Д",INDIRECT(CONCATENATE("'2018-07 (Д)'!P",TEXT(MATCH($C62,'2018-07 (Д)'!$C$2:$C$100,0)+1,0))))),"Н/Д",((INDIRECT(CONCATENATE("'2018-08 (Д)'!P",TEXT(MATCH($C62,'2018-08 (Д)'!$C$2:$C$100,0)+1,0)))-INDIRECT(CONCATENATE("'2018-07 (Д)'!P",TEXT(MATCH($C62,'2018-07 (Д)'!$C$2:$C$100,0)+1,0))))/INDIRECT(CONCATENATE("'2018-07 (Д)'!P",TEXT(MATCH($C62,'2018-07 (Д)'!$C$2:$C$100,0)+1,0))))*100)</f>
        <v>47.727837272117938</v>
      </c>
      <c r="EB62" s="9">
        <f ca="1">IF(OR(INDIRECT(CONCATENATE("'2018-09 (Д)'!P",TEXT(MATCH($C62,'2018-09 (Д)'!$C$2:$C$100,0)+1,0)))="Н/Д",INDIRECT(CONCATENATE("'2018-08 (Д)'!P",TEXT(MATCH($C62,'2018-08 (Д)'!$C$2:$C$100,0)+1,0)))="Н/Д",AND(INDIRECT(CONCATENATE("'2018-09 (Д)'!P",TEXT(MATCH($C62,'2018-09 (Д)'!$C$2:$C$100,0)+1,0)))="Н/Д",INDIRECT(CONCATENATE("'2018-08 (Д)'!P",TEXT(MATCH($C62,'2018-08 (Д)'!$C$2:$C$100,0)+1,0))))),"Н/Д",((INDIRECT(CONCATENATE("'2018-09 (Д)'!P",TEXT(MATCH($C62,'2018-09 (Д)'!$C$2:$C$100,0)+1,0)))-INDIRECT(CONCATENATE("'2018-08 (Д)'!P",TEXT(MATCH($C62,'2018-08 (Д)'!$C$2:$C$100,0)+1,0))))/INDIRECT(CONCATENATE("'2018-08 (Д)'!P",TEXT(MATCH($C62,'2018-08 (Д)'!$C$2:$C$100,0)+1,0))))*100)</f>
        <v>-71.779543939490821</v>
      </c>
      <c r="EC62" s="9">
        <f ca="1">IF(OR(INDIRECT(CONCATENATE("'2018-10 (Д)'!P",TEXT(MATCH($C62,'2018-10 (Д)'!$C$2:$C$100,0)+1,0)))="Н/Д",INDIRECT(CONCATENATE("'2018-09 (Д)'!P",TEXT(MATCH($C62,'2018-09 (Д)'!$C$2:$C$100,0)+1,0)))="Н/Д",AND(INDIRECT(CONCATENATE("'2018-10 (Д)'!P",TEXT(MATCH($C62,'2018-10 (Д)'!$C$2:$C$100,0)+1,0)))="Н/Д",INDIRECT(CONCATENATE("'2018-09 (Д)'!P",TEXT(MATCH($C62,'2018-09 (Д)'!$C$2:$C$100,0)+1,0))))),"Н/Д",((INDIRECT(CONCATENATE("'2018-10 (Д)'!P",TEXT(MATCH($C62,'2018-10 (Д)'!$C$2:$C$100,0)+1,0)))-INDIRECT(CONCATENATE("'2018-09 (Д)'!P",TEXT(MATCH($C62,'2018-09 (Д)'!$C$2:$C$100,0)+1,0))))/INDIRECT(CONCATENATE("'2018-09 (Д)'!P",TEXT(MATCH($C62,'2018-09 (Д)'!$C$2:$C$100,0)+1,0))))*100)</f>
        <v>79.249299802658498</v>
      </c>
      <c r="ED62" s="9">
        <f ca="1">IF(OR(INDIRECT(CONCATENATE("'2018-11 (Д)'!P",TEXT(MATCH($C62,'2018-11 (Д)'!$C$2:$C$100,0)+1,0)))="Н/Д",INDIRECT(CONCATENATE("'2018-10 (Д)'!P",TEXT(MATCH($C62,'2018-10 (Д)'!$C$2:$C$100,0)+1,0)))="Н/Д",AND(INDIRECT(CONCATENATE("'2018-11 (Д)'!P",TEXT(MATCH($C62,'2018-11 (Д)'!$C$2:$C$100,0)+1,0)))="Н/Д",INDIRECT(CONCATENATE("'2018-10 (Д)'!P",TEXT(MATCH($C62,'2018-10 (Д)'!$C$2:$C$100,0)+1,0))))),"Н/Д",((INDIRECT(CONCATENATE("'2018-11 (Д)'!P",TEXT(MATCH($C62,'2018-11 (Д)'!$C$2:$C$100,0)+1,0)))-INDIRECT(CONCATENATE("'2018-10 (Д)'!P",TEXT(MATCH($C62,'2018-10 (Д)'!$C$2:$C$100,0)+1,0))))/INDIRECT(CONCATENATE("'2018-10 (Д)'!P",TEXT(MATCH($C62,'2018-10 (Д)'!$C$2:$C$100,0)+1,0))))*100)</f>
        <v>62.34320548242146</v>
      </c>
      <c r="EE62" s="9">
        <f ca="1">IF(OR(INDIRECT(CONCATENATE("'2018-12 (Д)'!P",TEXT(MATCH($C62,'2018-12 (Д)'!$C$2:$C$100,0)+1,0)))="Н/Д",INDIRECT(CONCATENATE("'2018-11 (Д)'!P",TEXT(MATCH($C62,'2018-11 (Д)'!$C$2:$C$100,0)+1,0)))="Н/Д",AND(INDIRECT(CONCATENATE("'2018-12 (Д)'!P",TEXT(MATCH($C62,'2018-12 (Д)'!$C$2:$C$100,0)+1,0)))="Н/Д",INDIRECT(CONCATENATE("'2018-11 (Д)'!P",TEXT(MATCH($C62,'2018-11 (Д)'!$C$2:$C$100,0)+1,0))))),"Н/Д",((INDIRECT(CONCATENATE("'2018-12 (Д)'!P",TEXT(MATCH($C62,'2018-12 (Д)'!$C$2:$C$100,0)+1,0)))-INDIRECT(CONCATENATE("'2018-11 (Д)'!P",TEXT(MATCH($C62,'2018-11 (Д)'!$C$2:$C$100,0)+1,0))))/INDIRECT(CONCATENATE("'2018-11 (Д)'!P",TEXT(MATCH($C62,'2018-11 (Д)'!$C$2:$C$100,0)+1,0))))*100)</f>
        <v>-12.244783374292538</v>
      </c>
      <c r="EF62" s="9"/>
      <c r="EG62" s="9">
        <f ca="1">IF(OR(INDIRECT(CONCATENATE("'2018-03 (Д)'!Q",TEXT(MATCH($C62,'2018-03 (Д)'!$C$2:$C$100,0)+1,0)))="Н/Д",INDIRECT(CONCATENATE("'2018-02 (Д)'!Q",TEXT(MATCH($C62,'2018-02 (Д)'!$C$2:$C$100,0)+1,0)))="Н/Д",AND(INDIRECT(CONCATENATE("'2018-03 (Д)'!Q",TEXT(MATCH($C62,'2018-03 (Д)'!$C$2:$C$100,0)+1,0)))="Н/Д",INDIRECT(CONCATENATE("'2018-02 (Д)'!Q",TEXT(MATCH($C62,'2018-02 (Д)'!$C$2:$C$100,0)+1,0))))),"Н/Д",((INDIRECT(CONCATENATE("'2018-03 (Д)'!Q",TEXT(MATCH($C62,'2018-03 (Д)'!$C$2:$C$100,0)+1,0)))-INDIRECT(CONCATENATE("'2018-02 (Д)'!Q",TEXT(MATCH($C62,'2018-02 (Д)'!$C$2:$C$100,0)+1,0))))/INDIRECT(CONCATENATE("'2018-02 (Д)'!Q",TEXT(MATCH($C62,'2018-02 (Д)'!$C$2:$C$100,0)+1,0))))*100)</f>
        <v>-49.580364719862537</v>
      </c>
      <c r="EH62" s="9">
        <f ca="1">IF(OR(INDIRECT(CONCATENATE("'2018-04 (Д)'!Q",TEXT(MATCH($C62,'2018-04 (Д)'!$C$2:$C$100,0)+1,0)))="Н/Д",INDIRECT(CONCATENATE("'2018-03 (Д)'!Q",TEXT(MATCH($C62,'2018-03 (Д)'!$C$2:$C$100,0)+1,0)))="Н/Д",AND(INDIRECT(CONCATENATE("'2018-04 (Д)'!Q",TEXT(MATCH($C62,'2018-04 (Д)'!$C$2:$C$100,0)+1,0)))="Н/Д",INDIRECT(CONCATENATE("'2018-03 (Д)'!Q",TEXT(MATCH($C62,'2018-03 (Д)'!$C$2:$C$100,0)+1,0))))),"Н/Д",((INDIRECT(CONCATENATE("'2018-04 (Д)'!Q",TEXT(MATCH($C62,'2018-04 (Д)'!$C$2:$C$100,0)+1,0)))-INDIRECT(CONCATENATE("'2018-03 (Д)'!Q",TEXT(MATCH($C62,'2018-03 (Д)'!$C$2:$C$100,0)+1,0))))/INDIRECT(CONCATENATE("'2018-03 (Д)'!Q",TEXT(MATCH($C62,'2018-03 (Д)'!$C$2:$C$100,0)+1,0))))*100)</f>
        <v>81.882956883278126</v>
      </c>
      <c r="EI62" s="9">
        <f ca="1">IF(OR(INDIRECT(CONCATENATE("'2018-05 (Д)'!Q",TEXT(MATCH($C62,'2018-05 (Д)'!$C$2:$C$100,0)+1,0)))="Н/Д",INDIRECT(CONCATENATE("'2018-04 (Д)'!Q",TEXT(MATCH($C62,'2018-04 (Д)'!$C$2:$C$100,0)+1,0)))="Н/Д",AND(INDIRECT(CONCATENATE("'2018-05 (Д)'!Q",TEXT(MATCH($C62,'2018-05 (Д)'!$C$2:$C$100,0)+1,0)))="Н/Д",INDIRECT(CONCATENATE("'2018-04 (Д)'!Q",TEXT(MATCH($C62,'2018-04 (Д)'!$C$2:$C$100,0)+1,0))))),"Н/Д",((INDIRECT(CONCATENATE("'2018-05 (Д)'!Q",TEXT(MATCH($C62,'2018-05 (Д)'!$C$2:$C$100,0)+1,0)))-INDIRECT(CONCATENATE("'2018-04 (Д)'!Q",TEXT(MATCH($C62,'2018-04 (Д)'!$C$2:$C$100,0)+1,0))))/INDIRECT(CONCATENATE("'2018-04 (Д)'!Q",TEXT(MATCH($C62,'2018-04 (Д)'!$C$2:$C$100,0)+1,0))))*100)</f>
        <v>-2.5528997599073269</v>
      </c>
      <c r="EJ62" s="9">
        <f ca="1">IF(OR(INDIRECT(CONCATENATE("'2018-06 (Д)'!Q",TEXT(MATCH($C62,'2018-06 (Д)'!$C$2:$C$100,0)+1,0)))="Н/Д",INDIRECT(CONCATENATE("'2018-05 (Д)'!Q",TEXT(MATCH($C62,'2018-05 (Д)'!$C$2:$C$100,0)+1,0)))="Н/Д",AND(INDIRECT(CONCATENATE("'2018-06 (Д)'!Q",TEXT(MATCH($C62,'2018-06 (Д)'!$C$2:$C$100,0)+1,0)))="Н/Д",INDIRECT(CONCATENATE("'2018-05 (Д)'!Q",TEXT(MATCH($C62,'2018-05 (Д)'!$C$2:$C$100,0)+1,0))))),"Н/Д",((INDIRECT(CONCATENATE("'2018-06 (Д)'!Q",TEXT(MATCH($C62,'2018-06 (Д)'!$C$2:$C$100,0)+1,0)))-INDIRECT(CONCATENATE("'2018-05 (Д)'!Q",TEXT(MATCH($C62,'2018-05 (Д)'!$C$2:$C$100,0)+1,0))))/INDIRECT(CONCATENATE("'2018-05 (Д)'!Q",TEXT(MATCH($C62,'2018-05 (Д)'!$C$2:$C$100,0)+1,0))))*100)</f>
        <v>-70.375449240257268</v>
      </c>
      <c r="EK62" s="9">
        <f ca="1">IF(OR(INDIRECT(CONCATENATE("'2018-07 (Д)'!Q",TEXT(MATCH($C62,'2018-07 (Д)'!$C$2:$C$100,0)+1,0)))="Н/Д",INDIRECT(CONCATENATE("'2018-06 (Д)'!Q",TEXT(MATCH($C62,'2018-06 (Д)'!$C$2:$C$100,0)+1,0)))="Н/Д",AND(INDIRECT(CONCATENATE("'2018-07 (Д)'!Q",TEXT(MATCH($C62,'2018-07 (Д)'!$C$2:$C$100,0)+1,0)))="Н/Д",INDIRECT(CONCATENATE("'2018-06 (Д)'!Q",TEXT(MATCH($C62,'2018-06 (Д)'!$C$2:$C$100,0)+1,0))))),"Н/Д",((INDIRECT(CONCATENATE("'2018-07 (Д)'!Q",TEXT(MATCH($C62,'2018-07 (Д)'!$C$2:$C$100,0)+1,0)))-INDIRECT(CONCATENATE("'2018-06 (Д)'!Q",TEXT(MATCH($C62,'2018-06 (Д)'!$C$2:$C$100,0)+1,0))))/INDIRECT(CONCATENATE("'2018-06 (Д)'!Q",TEXT(MATCH($C62,'2018-06 (Д)'!$C$2:$C$100,0)+1,0))))*100)</f>
        <v>24.530477257956125</v>
      </c>
      <c r="EL62" s="9">
        <f ca="1">IF(OR(INDIRECT(CONCATENATE("'2018-08 (Д)'!Q",TEXT(MATCH($C62,'2018-08 (Д)'!$C$2:$C$100,0)+1,0)))="Н/Д",INDIRECT(CONCATENATE("'2018-07 (Д)'!Q",TEXT(MATCH($C62,'2018-07 (Д)'!$C$2:$C$100,0)+1,0)))="Н/Д",AND(INDIRECT(CONCATENATE("'2018-08 (Д)'!Q",TEXT(MATCH($C62,'2018-08 (Д)'!$C$2:$C$100,0)+1,0)))="Н/Д",INDIRECT(CONCATENATE("'2018-07 (Д)'!Q",TEXT(MATCH($C62,'2018-07 (Д)'!$C$2:$C$100,0)+1,0))))),"Н/Д",((INDIRECT(CONCATENATE("'2018-08 (Д)'!Q",TEXT(MATCH($C62,'2018-08 (Д)'!$C$2:$C$100,0)+1,0)))-INDIRECT(CONCATENATE("'2018-07 (Д)'!Q",TEXT(MATCH($C62,'2018-07 (Д)'!$C$2:$C$100,0)+1,0))))/INDIRECT(CONCATENATE("'2018-07 (Д)'!Q",TEXT(MATCH($C62,'2018-07 (Д)'!$C$2:$C$100,0)+1,0))))*100)</f>
        <v>217.20811322998199</v>
      </c>
      <c r="EM62" s="9">
        <f ca="1">IF(OR(INDIRECT(CONCATENATE("'2018-09 (Д)'!Q",TEXT(MATCH($C62,'2018-09 (Д)'!$C$2:$C$100,0)+1,0)))="Н/Д",INDIRECT(CONCATENATE("'2018-08 (Д)'!Q",TEXT(MATCH($C62,'2018-08 (Д)'!$C$2:$C$100,0)+1,0)))="Н/Д",AND(INDIRECT(CONCATENATE("'2018-09 (Д)'!Q",TEXT(MATCH($C62,'2018-09 (Д)'!$C$2:$C$100,0)+1,0)))="Н/Д",INDIRECT(CONCATENATE("'2018-08 (Д)'!Q",TEXT(MATCH($C62,'2018-08 (Д)'!$C$2:$C$100,0)+1,0))))),"Н/Д",((INDIRECT(CONCATENATE("'2018-09 (Д)'!Q",TEXT(MATCH($C62,'2018-09 (Д)'!$C$2:$C$100,0)+1,0)))-INDIRECT(CONCATENATE("'2018-08 (Д)'!Q",TEXT(MATCH($C62,'2018-08 (Д)'!$C$2:$C$100,0)+1,0))))/INDIRECT(CONCATENATE("'2018-08 (Д)'!Q",TEXT(MATCH($C62,'2018-08 (Д)'!$C$2:$C$100,0)+1,0))))*100)</f>
        <v>-89.896512748653151</v>
      </c>
      <c r="EN62" s="9">
        <f ca="1">IF(OR(INDIRECT(CONCATENATE("'2018-10 (Д)'!Q",TEXT(MATCH($C62,'2018-10 (Д)'!$C$2:$C$100,0)+1,0)))="Н/Д",INDIRECT(CONCATENATE("'2018-09 (Д)'!Q",TEXT(MATCH($C62,'2018-09 (Д)'!$C$2:$C$100,0)+1,0)))="Н/Д",AND(INDIRECT(CONCATENATE("'2018-10 (Д)'!Q",TEXT(MATCH($C62,'2018-10 (Д)'!$C$2:$C$100,0)+1,0)))="Н/Д",INDIRECT(CONCATENATE("'2018-09 (Д)'!Q",TEXT(MATCH($C62,'2018-09 (Д)'!$C$2:$C$100,0)+1,0))))),"Н/Д",((INDIRECT(CONCATENATE("'2018-10 (Д)'!Q",TEXT(MATCH($C62,'2018-10 (Д)'!$C$2:$C$100,0)+1,0)))-INDIRECT(CONCATENATE("'2018-09 (Д)'!Q",TEXT(MATCH($C62,'2018-09 (Д)'!$C$2:$C$100,0)+1,0))))/INDIRECT(CONCATENATE("'2018-09 (Д)'!Q",TEXT(MATCH($C62,'2018-09 (Д)'!$C$2:$C$100,0)+1,0))))*100)</f>
        <v>23.303447908708442</v>
      </c>
      <c r="EO62" s="9">
        <f ca="1">IF(OR(INDIRECT(CONCATENATE("'2018-11 (Д)'!Q",TEXT(MATCH($C62,'2018-11 (Д)'!$C$2:$C$100,0)+1,0)))="Н/Д",INDIRECT(CONCATENATE("'2018-10 (Д)'!Q",TEXT(MATCH($C62,'2018-10 (Д)'!$C$2:$C$100,0)+1,0)))="Н/Д",AND(INDIRECT(CONCATENATE("'2018-11 (Д)'!Q",TEXT(MATCH($C62,'2018-11 (Д)'!$C$2:$C$100,0)+1,0)))="Н/Д",INDIRECT(CONCATENATE("'2018-10 (Д)'!Q",TEXT(MATCH($C62,'2018-10 (Д)'!$C$2:$C$100,0)+1,0))))),"Н/Д",((INDIRECT(CONCATENATE("'2018-11 (Д)'!Q",TEXT(MATCH($C62,'2018-11 (Д)'!$C$2:$C$100,0)+1,0)))-INDIRECT(CONCATENATE("'2018-10 (Д)'!Q",TEXT(MATCH($C62,'2018-10 (Д)'!$C$2:$C$100,0)+1,0))))/INDIRECT(CONCATENATE("'2018-10 (Д)'!Q",TEXT(MATCH($C62,'2018-10 (Д)'!$C$2:$C$100,0)+1,0))))*100)</f>
        <v>726.29135563830096</v>
      </c>
      <c r="EP62" s="9">
        <f ca="1">IF(OR(INDIRECT(CONCATENATE("'2018-12 (Д)'!Q",TEXT(MATCH($C62,'2018-12 (Д)'!$C$2:$C$100,0)+1,0)))="Н/Д",INDIRECT(CONCATENATE("'2018-11 (Д)'!Q",TEXT(MATCH($C62,'2018-11 (Д)'!$C$2:$C$100,0)+1,0)))="Н/Д",AND(INDIRECT(CONCATENATE("'2018-12 (Д)'!Q",TEXT(MATCH($C62,'2018-12 (Д)'!$C$2:$C$100,0)+1,0)))="Н/Д",INDIRECT(CONCATENATE("'2018-11 (Д)'!Q",TEXT(MATCH($C62,'2018-11 (Д)'!$C$2:$C$100,0)+1,0))))),"Н/Д",((INDIRECT(CONCATENATE("'2018-12 (Д)'!Q",TEXT(MATCH($C62,'2018-12 (Д)'!$C$2:$C$100,0)+1,0)))-INDIRECT(CONCATENATE("'2018-11 (Д)'!Q",TEXT(MATCH($C62,'2018-11 (Д)'!$C$2:$C$100,0)+1,0))))/INDIRECT(CONCATENATE("'2018-11 (Д)'!Q",TEXT(MATCH($C62,'2018-11 (Д)'!$C$2:$C$100,0)+1,0))))*100)</f>
        <v>80.024750718296261</v>
      </c>
      <c r="EQ62" s="9"/>
      <c r="ER62" s="9">
        <f ca="1">IF(OR(INDIRECT(CONCATENATE("'2018-03 (Д)'!R",TEXT(MATCH($C62,'2018-03 (Д)'!$C$2:$C$100,0)+1,0)))="Н/Д",INDIRECT(CONCATENATE("'2018-02 (Д)'!R",TEXT(MATCH($C62,'2018-02 (Д)'!$C$2:$C$100,0)+1,0)))="Н/Д",AND(INDIRECT(CONCATENATE("'2018-03 (Д)'!R",TEXT(MATCH($C62,'2018-03 (Д)'!$C$2:$C$100,0)+1,0)))="Н/Д",INDIRECT(CONCATENATE("'2018-02 (Д)'!R",TEXT(MATCH($C62,'2018-02 (Д)'!$C$2:$C$100,0)+1,0))))),"Н/Д",((INDIRECT(CONCATENATE("'2018-03 (Д)'!R",TEXT(MATCH($C62,'2018-03 (Д)'!$C$2:$C$100,0)+1,0)))-INDIRECT(CONCATENATE("'2018-02 (Д)'!R",TEXT(MATCH($C62,'2018-02 (Д)'!$C$2:$C$100,0)+1,0))))/INDIRECT(CONCATENATE("'2018-02 (Д)'!R",TEXT(MATCH($C62,'2018-02 (Д)'!$C$2:$C$100,0)+1,0))))*100)</f>
        <v>-22.115070953196238</v>
      </c>
      <c r="ES62" s="9">
        <f ca="1">IF(OR(INDIRECT(CONCATENATE("'2018-04 (Д)'!R",TEXT(MATCH($C62,'2018-04 (Д)'!$C$2:$C$100,0)+1,0)))="Н/Д",INDIRECT(CONCATENATE("'2018-03 (Д)'!R",TEXT(MATCH($C62,'2018-03 (Д)'!$C$2:$C$100,0)+1,0)))="Н/Д",AND(INDIRECT(CONCATENATE("'2018-04 (Д)'!R",TEXT(MATCH($C62,'2018-04 (Д)'!$C$2:$C$100,0)+1,0)))="Н/Д",INDIRECT(CONCATENATE("'2018-03 (Д)'!R",TEXT(MATCH($C62,'2018-03 (Д)'!$C$2:$C$100,0)+1,0))))),"Н/Д",((INDIRECT(CONCATENATE("'2018-04 (Д)'!R",TEXT(MATCH($C62,'2018-04 (Д)'!$C$2:$C$100,0)+1,0)))-INDIRECT(CONCATENATE("'2018-03 (Д)'!R",TEXT(MATCH($C62,'2018-03 (Д)'!$C$2:$C$100,0)+1,0))))/INDIRECT(CONCATENATE("'2018-03 (Д)'!R",TEXT(MATCH($C62,'2018-03 (Д)'!$C$2:$C$100,0)+1,0))))*100)</f>
        <v>-5.4941005886866741</v>
      </c>
      <c r="ET62" s="9">
        <f ca="1">IF(OR(INDIRECT(CONCATENATE("'2018-05 (Д)'!R",TEXT(MATCH($C62,'2018-05 (Д)'!$C$2:$C$100,0)+1,0)))="Н/Д",INDIRECT(CONCATENATE("'2018-04 (Д)'!R",TEXT(MATCH($C62,'2018-04 (Д)'!$C$2:$C$100,0)+1,0)))="Н/Д",AND(INDIRECT(CONCATENATE("'2018-05 (Д)'!R",TEXT(MATCH($C62,'2018-05 (Д)'!$C$2:$C$100,0)+1,0)))="Н/Д",INDIRECT(CONCATENATE("'2018-04 (Д)'!R",TEXT(MATCH($C62,'2018-04 (Д)'!$C$2:$C$100,0)+1,0))))),"Н/Д",((INDIRECT(CONCATENATE("'2018-05 (Д)'!R",TEXT(MATCH($C62,'2018-05 (Д)'!$C$2:$C$100,0)+1,0)))-INDIRECT(CONCATENATE("'2018-04 (Д)'!R",TEXT(MATCH($C62,'2018-04 (Д)'!$C$2:$C$100,0)+1,0))))/INDIRECT(CONCATENATE("'2018-04 (Д)'!R",TEXT(MATCH($C62,'2018-04 (Д)'!$C$2:$C$100,0)+1,0))))*100)</f>
        <v>1.2412540483661871</v>
      </c>
      <c r="EU62" s="9">
        <f ca="1">IF(OR(INDIRECT(CONCATENATE("'2018-06 (Д)'!R",TEXT(MATCH($C62,'2018-06 (Д)'!$C$2:$C$100,0)+1,0)))="Н/Д",INDIRECT(CONCATENATE("'2018-05 (Д)'!R",TEXT(MATCH($C62,'2018-05 (Д)'!$C$2:$C$100,0)+1,0)))="Н/Д",AND(INDIRECT(CONCATENATE("'2018-06 (Д)'!R",TEXT(MATCH($C62,'2018-06 (Д)'!$C$2:$C$100,0)+1,0)))="Н/Д",INDIRECT(CONCATENATE("'2018-05 (Д)'!R",TEXT(MATCH($C62,'2018-05 (Д)'!$C$2:$C$100,0)+1,0))))),"Н/Д",((INDIRECT(CONCATENATE("'2018-06 (Д)'!R",TEXT(MATCH($C62,'2018-06 (Д)'!$C$2:$C$100,0)+1,0)))-INDIRECT(CONCATENATE("'2018-05 (Д)'!R",TEXT(MATCH($C62,'2018-05 (Д)'!$C$2:$C$100,0)+1,0))))/INDIRECT(CONCATENATE("'2018-05 (Д)'!R",TEXT(MATCH($C62,'2018-05 (Д)'!$C$2:$C$100,0)+1,0))))*100)</f>
        <v>13.526453264702006</v>
      </c>
      <c r="EV62" s="9">
        <f ca="1">IF(OR(INDIRECT(CONCATENATE("'2018-07 (Д)'!R",TEXT(MATCH($C62,'2018-07 (Д)'!$C$2:$C$100,0)+1,0)))="Н/Д",INDIRECT(CONCATENATE("'2018-06 (Д)'!R",TEXT(MATCH($C62,'2018-06 (Д)'!$C$2:$C$100,0)+1,0)))="Н/Д",AND(INDIRECT(CONCATENATE("'2018-07 (Д)'!R",TEXT(MATCH($C62,'2018-07 (Д)'!$C$2:$C$100,0)+1,0)))="Н/Д",INDIRECT(CONCATENATE("'2018-06 (Д)'!R",TEXT(MATCH($C62,'2018-06 (Д)'!$C$2:$C$100,0)+1,0))))),"Н/Д",((INDIRECT(CONCATENATE("'2018-07 (Д)'!R",TEXT(MATCH($C62,'2018-07 (Д)'!$C$2:$C$100,0)+1,0)))-INDIRECT(CONCATENATE("'2018-06 (Д)'!R",TEXT(MATCH($C62,'2018-06 (Д)'!$C$2:$C$100,0)+1,0))))/INDIRECT(CONCATENATE("'2018-06 (Д)'!R",TEXT(MATCH($C62,'2018-06 (Д)'!$C$2:$C$100,0)+1,0))))*100)</f>
        <v>-29.960856289592407</v>
      </c>
      <c r="EW62" s="9">
        <f ca="1">IF(OR(INDIRECT(CONCATENATE("'2018-08 (Д)'!R",TEXT(MATCH($C62,'2018-08 (Д)'!$C$2:$C$100,0)+1,0)))="Н/Д",INDIRECT(CONCATENATE("'2018-07 (Д)'!R",TEXT(MATCH($C62,'2018-07 (Д)'!$C$2:$C$100,0)+1,0)))="Н/Д",AND(INDIRECT(CONCATENATE("'2018-08 (Д)'!R",TEXT(MATCH($C62,'2018-08 (Д)'!$C$2:$C$100,0)+1,0)))="Н/Д",INDIRECT(CONCATENATE("'2018-07 (Д)'!R",TEXT(MATCH($C62,'2018-07 (Д)'!$C$2:$C$100,0)+1,0))))),"Н/Д",((INDIRECT(CONCATENATE("'2018-08 (Д)'!R",TEXT(MATCH($C62,'2018-08 (Д)'!$C$2:$C$100,0)+1,0)))-INDIRECT(CONCATENATE("'2018-07 (Д)'!R",TEXT(MATCH($C62,'2018-07 (Д)'!$C$2:$C$100,0)+1,0))))/INDIRECT(CONCATENATE("'2018-07 (Д)'!R",TEXT(MATCH($C62,'2018-07 (Д)'!$C$2:$C$100,0)+1,0))))*100)</f>
        <v>-6.3531389254063999</v>
      </c>
      <c r="EX62" s="9">
        <f ca="1">IF(OR(INDIRECT(CONCATENATE("'2018-09 (Д)'!R",TEXT(MATCH($C62,'2018-09 (Д)'!$C$2:$C$100,0)+1,0)))="Н/Д",INDIRECT(CONCATENATE("'2018-08 (Д)'!R",TEXT(MATCH($C62,'2018-08 (Д)'!$C$2:$C$100,0)+1,0)))="Н/Д",AND(INDIRECT(CONCATENATE("'2018-09 (Д)'!R",TEXT(MATCH($C62,'2018-09 (Д)'!$C$2:$C$100,0)+1,0)))="Н/Д",INDIRECT(CONCATENATE("'2018-08 (Д)'!R",TEXT(MATCH($C62,'2018-08 (Д)'!$C$2:$C$100,0)+1,0))))),"Н/Д",((INDIRECT(CONCATENATE("'2018-09 (Д)'!R",TEXT(MATCH($C62,'2018-09 (Д)'!$C$2:$C$100,0)+1,0)))-INDIRECT(CONCATENATE("'2018-08 (Д)'!R",TEXT(MATCH($C62,'2018-08 (Д)'!$C$2:$C$100,0)+1,0))))/INDIRECT(CONCATENATE("'2018-08 (Д)'!R",TEXT(MATCH($C62,'2018-08 (Д)'!$C$2:$C$100,0)+1,0))))*100)</f>
        <v>9.9530585973254322</v>
      </c>
      <c r="EY62" s="9">
        <f ca="1">IF(OR(INDIRECT(CONCATENATE("'2018-10 (Д)'!R",TEXT(MATCH($C62,'2018-10 (Д)'!$C$2:$C$100,0)+1,0)))="Н/Д",INDIRECT(CONCATENATE("'2018-09 (Д)'!R",TEXT(MATCH($C62,'2018-09 (Д)'!$C$2:$C$100,0)+1,0)))="Н/Д",AND(INDIRECT(CONCATENATE("'2018-10 (Д)'!R",TEXT(MATCH($C62,'2018-10 (Д)'!$C$2:$C$100,0)+1,0)))="Н/Д",INDIRECT(CONCATENATE("'2018-09 (Д)'!R",TEXT(MATCH($C62,'2018-09 (Д)'!$C$2:$C$100,0)+1,0))))),"Н/Д",((INDIRECT(CONCATENATE("'2018-10 (Д)'!R",TEXT(MATCH($C62,'2018-10 (Д)'!$C$2:$C$100,0)+1,0)))-INDIRECT(CONCATENATE("'2018-09 (Д)'!R",TEXT(MATCH($C62,'2018-09 (Д)'!$C$2:$C$100,0)+1,0))))/INDIRECT(CONCATENATE("'2018-09 (Д)'!R",TEXT(MATCH($C62,'2018-09 (Д)'!$C$2:$C$100,0)+1,0))))*100)</f>
        <v>-13.256084200404691</v>
      </c>
      <c r="EZ62" s="9">
        <f ca="1">IF(OR(INDIRECT(CONCATENATE("'2018-11 (Д)'!R",TEXT(MATCH($C62,'2018-11 (Д)'!$C$2:$C$100,0)+1,0)))="Н/Д",INDIRECT(CONCATENATE("'2018-10 (Д)'!R",TEXT(MATCH($C62,'2018-10 (Д)'!$C$2:$C$100,0)+1,0)))="Н/Д",AND(INDIRECT(CONCATENATE("'2018-11 (Д)'!R",TEXT(MATCH($C62,'2018-11 (Д)'!$C$2:$C$100,0)+1,0)))="Н/Д",INDIRECT(CONCATENATE("'2018-10 (Д)'!R",TEXT(MATCH($C62,'2018-10 (Д)'!$C$2:$C$100,0)+1,0))))),"Н/Д",((INDIRECT(CONCATENATE("'2018-11 (Д)'!R",TEXT(MATCH($C62,'2018-11 (Д)'!$C$2:$C$100,0)+1,0)))-INDIRECT(CONCATENATE("'2018-10 (Д)'!R",TEXT(MATCH($C62,'2018-10 (Д)'!$C$2:$C$100,0)+1,0))))/INDIRECT(CONCATENATE("'2018-10 (Д)'!R",TEXT(MATCH($C62,'2018-10 (Д)'!$C$2:$C$100,0)+1,0))))*100)</f>
        <v>50.561477173449497</v>
      </c>
      <c r="FA62" s="9">
        <f ca="1">IF(OR(INDIRECT(CONCATENATE("'2018-12 (Д)'!R",TEXT(MATCH($C62,'2018-12 (Д)'!$C$2:$C$100,0)+1,0)))="Н/Д",INDIRECT(CONCATENATE("'2018-11 (Д)'!R",TEXT(MATCH($C62,'2018-11 (Д)'!$C$2:$C$100,0)+1,0)))="Н/Д",AND(INDIRECT(CONCATENATE("'2018-12 (Д)'!R",TEXT(MATCH($C62,'2018-12 (Д)'!$C$2:$C$100,0)+1,0)))="Н/Д",INDIRECT(CONCATENATE("'2018-11 (Д)'!R",TEXT(MATCH($C62,'2018-11 (Д)'!$C$2:$C$100,0)+1,0))))),"Н/Д",((INDIRECT(CONCATENATE("'2018-12 (Д)'!R",TEXT(MATCH($C62,'2018-12 (Д)'!$C$2:$C$100,0)+1,0)))-INDIRECT(CONCATENATE("'2018-11 (Д)'!R",TEXT(MATCH($C62,'2018-11 (Д)'!$C$2:$C$100,0)+1,0))))/INDIRECT(CONCATENATE("'2018-11 (Д)'!R",TEXT(MATCH($C62,'2018-11 (Д)'!$C$2:$C$100,0)+1,0))))*100)</f>
        <v>-19.103063216825248</v>
      </c>
      <c r="FB62" s="9"/>
      <c r="FC62" s="9">
        <f ca="1">IF(OR(INDIRECT(CONCATENATE("'2018-03 (Д)'!S",TEXT(MATCH($C62,'2018-03 (Д)'!$C$2:$C$100,0)+1,0)))="Н/Д",INDIRECT(CONCATENATE("'2018-02 (Д)'!S",TEXT(MATCH($C62,'2018-02 (Д)'!$C$2:$C$100,0)+1,0)))="Н/Д",AND(INDIRECT(CONCATENATE("'2018-03 (Д)'!S",TEXT(MATCH($C62,'2018-03 (Д)'!$C$2:$C$100,0)+1,0)))="Н/Д",INDIRECT(CONCATENATE("'2018-02 (Д)'!S",TEXT(MATCH($C62,'2018-02 (Д)'!$C$2:$C$100,0)+1,0))))),"Н/Д",((INDIRECT(CONCATENATE("'2018-03 (Д)'!S",TEXT(MATCH($C62,'2018-03 (Д)'!$C$2:$C$100,0)+1,0)))-INDIRECT(CONCATENATE("'2018-02 (Д)'!S",TEXT(MATCH($C62,'2018-02 (Д)'!$C$2:$C$100,0)+1,0))))/INDIRECT(CONCATENATE("'2018-02 (Д)'!S",TEXT(MATCH($C62,'2018-02 (Д)'!$C$2:$C$100,0)+1,0))))*100)</f>
        <v>87.5</v>
      </c>
      <c r="FD62" s="9">
        <f ca="1">IF(OR(INDIRECT(CONCATENATE("'2018-04 (Д)'!S",TEXT(MATCH($C62,'2018-04 (Д)'!$C$2:$C$100,0)+1,0)))="Н/Д",INDIRECT(CONCATENATE("'2018-03 (Д)'!S",TEXT(MATCH($C62,'2018-03 (Д)'!$C$2:$C$100,0)+1,0)))="Н/Д",AND(INDIRECT(CONCATENATE("'2018-04 (Д)'!S",TEXT(MATCH($C62,'2018-04 (Д)'!$C$2:$C$100,0)+1,0)))="Н/Д",INDIRECT(CONCATENATE("'2018-03 (Д)'!S",TEXT(MATCH($C62,'2018-03 (Д)'!$C$2:$C$100,0)+1,0))))),"Н/Д",((INDIRECT(CONCATENATE("'2018-04 (Д)'!S",TEXT(MATCH($C62,'2018-04 (Д)'!$C$2:$C$100,0)+1,0)))-INDIRECT(CONCATENATE("'2018-03 (Д)'!S",TEXT(MATCH($C62,'2018-03 (Д)'!$C$2:$C$100,0)+1,0))))/INDIRECT(CONCATENATE("'2018-03 (Д)'!S",TEXT(MATCH($C62,'2018-03 (Д)'!$C$2:$C$100,0)+1,0))))*100)</f>
        <v>-139.91111111111113</v>
      </c>
      <c r="FE62" s="9">
        <f ca="1">IF(OR(INDIRECT(CONCATENATE("'2018-05 (Д)'!S",TEXT(MATCH($C62,'2018-05 (Д)'!$C$2:$C$100,0)+1,0)))="Н/Д",INDIRECT(CONCATENATE("'2018-04 (Д)'!S",TEXT(MATCH($C62,'2018-04 (Д)'!$C$2:$C$100,0)+1,0)))="Н/Д",AND(INDIRECT(CONCATENATE("'2018-05 (Д)'!S",TEXT(MATCH($C62,'2018-05 (Д)'!$C$2:$C$100,0)+1,0)))="Н/Д",INDIRECT(CONCATENATE("'2018-04 (Д)'!S",TEXT(MATCH($C62,'2018-04 (Д)'!$C$2:$C$100,0)+1,0))))),"Н/Д",((INDIRECT(CONCATENATE("'2018-05 (Д)'!S",TEXT(MATCH($C62,'2018-05 (Д)'!$C$2:$C$100,0)+1,0)))-INDIRECT(CONCATENATE("'2018-04 (Д)'!S",TEXT(MATCH($C62,'2018-04 (Д)'!$C$2:$C$100,0)+1,0))))/INDIRECT(CONCATENATE("'2018-04 (Д)'!S",TEXT(MATCH($C62,'2018-04 (Д)'!$C$2:$C$100,0)+1,0))))*100)</f>
        <v>-306.01336302895322</v>
      </c>
      <c r="FF62" s="9">
        <f ca="1">IF(OR(INDIRECT(CONCATENATE("'2018-06 (Д)'!S",TEXT(MATCH($C62,'2018-06 (Д)'!$C$2:$C$100,0)+1,0)))="Н/Д",INDIRECT(CONCATENATE("'2018-05 (Д)'!S",TEXT(MATCH($C62,'2018-05 (Д)'!$C$2:$C$100,0)+1,0)))="Н/Д",AND(INDIRECT(CONCATENATE("'2018-06 (Д)'!S",TEXT(MATCH($C62,'2018-06 (Д)'!$C$2:$C$100,0)+1,0)))="Н/Д",INDIRECT(CONCATENATE("'2018-05 (Д)'!S",TEXT(MATCH($C62,'2018-05 (Д)'!$C$2:$C$100,0)+1,0))))),"Н/Д",((INDIRECT(CONCATENATE("'2018-06 (Д)'!S",TEXT(MATCH($C62,'2018-06 (Д)'!$C$2:$C$100,0)+1,0)))-INDIRECT(CONCATENATE("'2018-05 (Д)'!S",TEXT(MATCH($C62,'2018-05 (Д)'!$C$2:$C$100,0)+1,0))))/INDIRECT(CONCATENATE("'2018-05 (Д)'!S",TEXT(MATCH($C62,'2018-05 (Д)'!$C$2:$C$100,0)+1,0))))*100)</f>
        <v>18.918918918918919</v>
      </c>
      <c r="FG62" s="9">
        <f ca="1">IF(OR(INDIRECT(CONCATENATE("'2018-07 (Д)'!S",TEXT(MATCH($C62,'2018-07 (Д)'!$C$2:$C$100,0)+1,0)))="Н/Д",INDIRECT(CONCATENATE("'2018-06 (Д)'!S",TEXT(MATCH($C62,'2018-06 (Д)'!$C$2:$C$100,0)+1,0)))="Н/Д",AND(INDIRECT(CONCATENATE("'2018-07 (Д)'!S",TEXT(MATCH($C62,'2018-07 (Д)'!$C$2:$C$100,0)+1,0)))="Н/Д",INDIRECT(CONCATENATE("'2018-06 (Д)'!S",TEXT(MATCH($C62,'2018-06 (Д)'!$C$2:$C$100,0)+1,0))))),"Н/Д",((INDIRECT(CONCATENATE("'2018-07 (Д)'!S",TEXT(MATCH($C62,'2018-07 (Д)'!$C$2:$C$100,0)+1,0)))-INDIRECT(CONCATENATE("'2018-06 (Д)'!S",TEXT(MATCH($C62,'2018-06 (Д)'!$C$2:$C$100,0)+1,0))))/INDIRECT(CONCATENATE("'2018-06 (Д)'!S",TEXT(MATCH($C62,'2018-06 (Д)'!$C$2:$C$100,0)+1,0))))*100)</f>
        <v>-115.72727272727272</v>
      </c>
      <c r="FH62" s="9">
        <f ca="1">IF(OR(INDIRECT(CONCATENATE("'2018-08 (Д)'!S",TEXT(MATCH($C62,'2018-08 (Д)'!$C$2:$C$100,0)+1,0)))="Н/Д",INDIRECT(CONCATENATE("'2018-07 (Д)'!S",TEXT(MATCH($C62,'2018-07 (Д)'!$C$2:$C$100,0)+1,0)))="Н/Д",AND(INDIRECT(CONCATENATE("'2018-08 (Д)'!S",TEXT(MATCH($C62,'2018-08 (Д)'!$C$2:$C$100,0)+1,0)))="Н/Д",INDIRECT(CONCATENATE("'2018-07 (Д)'!S",TEXT(MATCH($C62,'2018-07 (Д)'!$C$2:$C$100,0)+1,0))))),"Н/Д",((INDIRECT(CONCATENATE("'2018-08 (Д)'!S",TEXT(MATCH($C62,'2018-08 (Д)'!$C$2:$C$100,0)+1,0)))-INDIRECT(CONCATENATE("'2018-07 (Д)'!S",TEXT(MATCH($C62,'2018-07 (Д)'!$C$2:$C$100,0)+1,0))))/INDIRECT(CONCATENATE("'2018-07 (Д)'!S",TEXT(MATCH($C62,'2018-07 (Д)'!$C$2:$C$100,0)+1,0))))*100)</f>
        <v>-302.3121387283237</v>
      </c>
      <c r="FI62" s="9">
        <f ca="1">IF(OR(INDIRECT(CONCATENATE("'2018-09 (Д)'!S",TEXT(MATCH($C62,'2018-09 (Д)'!$C$2:$C$100,0)+1,0)))="Н/Д",INDIRECT(CONCATENATE("'2018-08 (Д)'!S",TEXT(MATCH($C62,'2018-08 (Д)'!$C$2:$C$100,0)+1,0)))="Н/Д",AND(INDIRECT(CONCATENATE("'2018-09 (Д)'!S",TEXT(MATCH($C62,'2018-09 (Д)'!$C$2:$C$100,0)+1,0)))="Н/Д",INDIRECT(CONCATENATE("'2018-08 (Д)'!S",TEXT(MATCH($C62,'2018-08 (Д)'!$C$2:$C$100,0)+1,0))))),"Н/Д",((INDIRECT(CONCATENATE("'2018-09 (Д)'!S",TEXT(MATCH($C62,'2018-09 (Д)'!$C$2:$C$100,0)+1,0)))-INDIRECT(CONCATENATE("'2018-08 (Д)'!S",TEXT(MATCH($C62,'2018-08 (Д)'!$C$2:$C$100,0)+1,0))))/INDIRECT(CONCATENATE("'2018-08 (Д)'!S",TEXT(MATCH($C62,'2018-08 (Д)'!$C$2:$C$100,0)+1,0))))*100)</f>
        <v>85.714285714285708</v>
      </c>
      <c r="FJ62" s="9">
        <f ca="1">IF(OR(INDIRECT(CONCATENATE("'2018-10 (Д)'!S",TEXT(MATCH($C62,'2018-10 (Д)'!$C$2:$C$100,0)+1,0)))="Н/Д",INDIRECT(CONCATENATE("'2018-09 (Д)'!S",TEXT(MATCH($C62,'2018-09 (Д)'!$C$2:$C$100,0)+1,0)))="Н/Д",AND(INDIRECT(CONCATENATE("'2018-10 (Д)'!S",TEXT(MATCH($C62,'2018-10 (Д)'!$C$2:$C$100,0)+1,0)))="Н/Д",INDIRECT(CONCATENATE("'2018-09 (Д)'!S",TEXT(MATCH($C62,'2018-09 (Д)'!$C$2:$C$100,0)+1,0))))),"Н/Д",((INDIRECT(CONCATENATE("'2018-10 (Д)'!S",TEXT(MATCH($C62,'2018-10 (Д)'!$C$2:$C$100,0)+1,0)))-INDIRECT(CONCATENATE("'2018-09 (Д)'!S",TEXT(MATCH($C62,'2018-09 (Д)'!$C$2:$C$100,0)+1,0))))/INDIRECT(CONCATENATE("'2018-09 (Д)'!S",TEXT(MATCH($C62,'2018-09 (Д)'!$C$2:$C$100,0)+1,0))))*100)</f>
        <v>0</v>
      </c>
      <c r="FK62" s="9">
        <f ca="1">IF(OR(INDIRECT(CONCATENATE("'2018-11 (Д)'!S",TEXT(MATCH($C62,'2018-11 (Д)'!$C$2:$C$100,0)+1,0)))="Н/Д",INDIRECT(CONCATENATE("'2018-10 (Д)'!S",TEXT(MATCH($C62,'2018-10 (Д)'!$C$2:$C$100,0)+1,0)))="Н/Д",AND(INDIRECT(CONCATENATE("'2018-11 (Д)'!S",TEXT(MATCH($C62,'2018-11 (Д)'!$C$2:$C$100,0)+1,0)))="Н/Д",INDIRECT(CONCATENATE("'2018-10 (Д)'!S",TEXT(MATCH($C62,'2018-10 (Д)'!$C$2:$C$100,0)+1,0))))),"Н/Д",((INDIRECT(CONCATENATE("'2018-11 (Д)'!S",TEXT(MATCH($C62,'2018-11 (Д)'!$C$2:$C$100,0)+1,0)))-INDIRECT(CONCATENATE("'2018-10 (Д)'!S",TEXT(MATCH($C62,'2018-10 (Д)'!$C$2:$C$100,0)+1,0))))/INDIRECT(CONCATENATE("'2018-10 (Д)'!S",TEXT(MATCH($C62,'2018-10 (Д)'!$C$2:$C$100,0)+1,0))))*100)</f>
        <v>-23.076923076923077</v>
      </c>
      <c r="FL62" s="9">
        <f ca="1">IF(OR(INDIRECT(CONCATENATE("'2018-12 (Д)'!S",TEXT(MATCH($C62,'2018-12 (Д)'!$C$2:$C$100,0)+1,0)))="Н/Д",INDIRECT(CONCATENATE("'2018-11 (Д)'!S",TEXT(MATCH($C62,'2018-11 (Д)'!$C$2:$C$100,0)+1,0)))="Н/Д",AND(INDIRECT(CONCATENATE("'2018-12 (Д)'!S",TEXT(MATCH($C62,'2018-12 (Д)'!$C$2:$C$100,0)+1,0)))="Н/Д",INDIRECT(CONCATENATE("'2018-11 (Д)'!S",TEXT(MATCH($C62,'2018-11 (Д)'!$C$2:$C$100,0)+1,0))))),"Н/Д",((INDIRECT(CONCATENATE("'2018-12 (Д)'!S",TEXT(MATCH($C62,'2018-12 (Д)'!$C$2:$C$100,0)+1,0)))-INDIRECT(CONCATENATE("'2018-11 (Д)'!S",TEXT(MATCH($C62,'2018-11 (Д)'!$C$2:$C$100,0)+1,0))))/INDIRECT(CONCATENATE("'2018-11 (Д)'!S",TEXT(MATCH($C62,'2018-11 (Д)'!$C$2:$C$100,0)+1,0))))*100)</f>
        <v>25.6</v>
      </c>
      <c r="FM62" s="9"/>
      <c r="FN62" s="9">
        <f ca="1">IF(OR(INDIRECT(CONCATENATE("'2018-03 (Д)'!T",TEXT(MATCH($C62,'2018-03 (Д)'!$C$2:$C$100,0)+1,0)))="Н/Д",INDIRECT(CONCATENATE("'2018-02 (Д)'!T",TEXT(MATCH($C62,'2018-02 (Д)'!$C$2:$C$100,0)+1,0)))="Н/Д",AND(INDIRECT(CONCATENATE("'2018-03 (Д)'!T",TEXT(MATCH($C62,'2018-03 (Д)'!$C$2:$C$100,0)+1,0)))="Н/Д",INDIRECT(CONCATENATE("'2018-02 (Д)'!T",TEXT(MATCH($C62,'2018-02 (Д)'!$C$2:$C$100,0)+1,0))))),"Н/Д",((INDIRECT(CONCATENATE("'2018-03 (Д)'!T",TEXT(MATCH($C62,'2018-03 (Д)'!$C$2:$C$100,0)+1,0)))-INDIRECT(CONCATENATE("'2018-02 (Д)'!T",TEXT(MATCH($C62,'2018-02 (Д)'!$C$2:$C$100,0)+1,0))))/INDIRECT(CONCATENATE("'2018-02 (Д)'!T",TEXT(MATCH($C62,'2018-02 (Д)'!$C$2:$C$100,0)+1,0))))*100)</f>
        <v>81.110202015423482</v>
      </c>
      <c r="FO62" s="9">
        <f ca="1">IF(OR(INDIRECT(CONCATENATE("'2018-04 (Д)'!T",TEXT(MATCH($C62,'2018-04 (Д)'!$C$2:$C$100,0)+1,0)))="Н/Д",INDIRECT(CONCATENATE("'2018-03 (Д)'!T",TEXT(MATCH($C62,'2018-03 (Д)'!$C$2:$C$100,0)+1,0)))="Н/Д",AND(INDIRECT(CONCATENATE("'2018-04 (Д)'!T",TEXT(MATCH($C62,'2018-04 (Д)'!$C$2:$C$100,0)+1,0)))="Н/Д",INDIRECT(CONCATENATE("'2018-03 (Д)'!T",TEXT(MATCH($C62,'2018-03 (Д)'!$C$2:$C$100,0)+1,0))))),"Н/Д",((INDIRECT(CONCATENATE("'2018-04 (Д)'!T",TEXT(MATCH($C62,'2018-04 (Д)'!$C$2:$C$100,0)+1,0)))-INDIRECT(CONCATENATE("'2018-03 (Д)'!T",TEXT(MATCH($C62,'2018-03 (Д)'!$C$2:$C$100,0)+1,0))))/INDIRECT(CONCATENATE("'2018-03 (Д)'!T",TEXT(MATCH($C62,'2018-03 (Д)'!$C$2:$C$100,0)+1,0))))*100)</f>
        <v>-2.1692973019733968</v>
      </c>
      <c r="FP62" s="9">
        <f ca="1">IF(OR(INDIRECT(CONCATENATE("'2018-05 (Д)'!T",TEXT(MATCH($C62,'2018-05 (Д)'!$C$2:$C$100,0)+1,0)))="Н/Д",INDIRECT(CONCATENATE("'2018-04 (Д)'!T",TEXT(MATCH($C62,'2018-04 (Д)'!$C$2:$C$100,0)+1,0)))="Н/Д",AND(INDIRECT(CONCATENATE("'2018-05 (Д)'!T",TEXT(MATCH($C62,'2018-05 (Д)'!$C$2:$C$100,0)+1,0)))="Н/Д",INDIRECT(CONCATENATE("'2018-04 (Д)'!T",TEXT(MATCH($C62,'2018-04 (Д)'!$C$2:$C$100,0)+1,0))))),"Н/Д",((INDIRECT(CONCATENATE("'2018-05 (Д)'!T",TEXT(MATCH($C62,'2018-05 (Д)'!$C$2:$C$100,0)+1,0)))-INDIRECT(CONCATENATE("'2018-04 (Д)'!T",TEXT(MATCH($C62,'2018-04 (Д)'!$C$2:$C$100,0)+1,0))))/INDIRECT(CONCATENATE("'2018-04 (Д)'!T",TEXT(MATCH($C62,'2018-04 (Д)'!$C$2:$C$100,0)+1,0))))*100)</f>
        <v>-2.9785522699220373</v>
      </c>
      <c r="FQ62" s="9">
        <f ca="1">IF(OR(INDIRECT(CONCATENATE("'2018-06 (Д)'!T",TEXT(MATCH($C62,'2018-06 (Д)'!$C$2:$C$100,0)+1,0)))="Н/Д",INDIRECT(CONCATENATE("'2018-05 (Д)'!T",TEXT(MATCH($C62,'2018-05 (Д)'!$C$2:$C$100,0)+1,0)))="Н/Д",AND(INDIRECT(CONCATENATE("'2018-06 (Д)'!T",TEXT(MATCH($C62,'2018-06 (Д)'!$C$2:$C$100,0)+1,0)))="Н/Д",INDIRECT(CONCATENATE("'2018-05 (Д)'!T",TEXT(MATCH($C62,'2018-05 (Д)'!$C$2:$C$100,0)+1,0))))),"Н/Д",((INDIRECT(CONCATENATE("'2018-06 (Д)'!T",TEXT(MATCH($C62,'2018-06 (Д)'!$C$2:$C$100,0)+1,0)))-INDIRECT(CONCATENATE("'2018-05 (Д)'!T",TEXT(MATCH($C62,'2018-05 (Д)'!$C$2:$C$100,0)+1,0))))/INDIRECT(CONCATENATE("'2018-05 (Д)'!T",TEXT(MATCH($C62,'2018-05 (Д)'!$C$2:$C$100,0)+1,0))))*100)</f>
        <v>261.82506009470313</v>
      </c>
      <c r="FR62" s="9">
        <f ca="1">IF(OR(INDIRECT(CONCATENATE("'2018-07 (Д)'!T",TEXT(MATCH($C62,'2018-07 (Д)'!$C$2:$C$100,0)+1,0)))="Н/Д",INDIRECT(CONCATENATE("'2018-06 (Д)'!T",TEXT(MATCH($C62,'2018-06 (Д)'!$C$2:$C$100,0)+1,0)))="Н/Д",AND(INDIRECT(CONCATENATE("'2018-07 (Д)'!T",TEXT(MATCH($C62,'2018-07 (Д)'!$C$2:$C$100,0)+1,0)))="Н/Д",INDIRECT(CONCATENATE("'2018-06 (Д)'!T",TEXT(MATCH($C62,'2018-06 (Д)'!$C$2:$C$100,0)+1,0))))),"Н/Д",((INDIRECT(CONCATENATE("'2018-07 (Д)'!T",TEXT(MATCH($C62,'2018-07 (Д)'!$C$2:$C$100,0)+1,0)))-INDIRECT(CONCATENATE("'2018-06 (Д)'!T",TEXT(MATCH($C62,'2018-06 (Д)'!$C$2:$C$100,0)+1,0))))/INDIRECT(CONCATENATE("'2018-06 (Д)'!T",TEXT(MATCH($C62,'2018-06 (Д)'!$C$2:$C$100,0)+1,0))))*100)</f>
        <v>-55.240229568624713</v>
      </c>
      <c r="FS62" s="9">
        <f ca="1">IF(OR(INDIRECT(CONCATENATE("'2018-08 (Д)'!T",TEXT(MATCH($C62,'2018-08 (Д)'!$C$2:$C$100,0)+1,0)))="Н/Д",INDIRECT(CONCATENATE("'2018-07 (Д)'!T",TEXT(MATCH($C62,'2018-07 (Д)'!$C$2:$C$100,0)+1,0)))="Н/Д",AND(INDIRECT(CONCATENATE("'2018-08 (Д)'!T",TEXT(MATCH($C62,'2018-08 (Д)'!$C$2:$C$100,0)+1,0)))="Н/Д",INDIRECT(CONCATENATE("'2018-07 (Д)'!T",TEXT(MATCH($C62,'2018-07 (Д)'!$C$2:$C$100,0)+1,0))))),"Н/Д",((INDIRECT(CONCATENATE("'2018-08 (Д)'!T",TEXT(MATCH($C62,'2018-08 (Д)'!$C$2:$C$100,0)+1,0)))-INDIRECT(CONCATENATE("'2018-07 (Д)'!T",TEXT(MATCH($C62,'2018-07 (Д)'!$C$2:$C$100,0)+1,0))))/INDIRECT(CONCATENATE("'2018-07 (Д)'!T",TEXT(MATCH($C62,'2018-07 (Д)'!$C$2:$C$100,0)+1,0))))*100)</f>
        <v>-17.495650257924265</v>
      </c>
      <c r="FT62" s="9">
        <f ca="1">IF(OR(INDIRECT(CONCATENATE("'2018-09 (Д)'!T",TEXT(MATCH($C62,'2018-09 (Д)'!$C$2:$C$100,0)+1,0)))="Н/Д",INDIRECT(CONCATENATE("'2018-08 (Д)'!T",TEXT(MATCH($C62,'2018-08 (Д)'!$C$2:$C$100,0)+1,0)))="Н/Д",AND(INDIRECT(CONCATENATE("'2018-09 (Д)'!T",TEXT(MATCH($C62,'2018-09 (Д)'!$C$2:$C$100,0)+1,0)))="Н/Д",INDIRECT(CONCATENATE("'2018-08 (Д)'!T",TEXT(MATCH($C62,'2018-08 (Д)'!$C$2:$C$100,0)+1,0))))),"Н/Д",((INDIRECT(CONCATENATE("'2018-09 (Д)'!T",TEXT(MATCH($C62,'2018-09 (Д)'!$C$2:$C$100,0)+1,0)))-INDIRECT(CONCATENATE("'2018-08 (Д)'!T",TEXT(MATCH($C62,'2018-08 (Д)'!$C$2:$C$100,0)+1,0))))/INDIRECT(CONCATENATE("'2018-08 (Д)'!T",TEXT(MATCH($C62,'2018-08 (Д)'!$C$2:$C$100,0)+1,0))))*100)</f>
        <v>-1.2523205275353566</v>
      </c>
      <c r="FU62" s="9">
        <f ca="1">IF(OR(INDIRECT(CONCATENATE("'2018-10 (Д)'!T",TEXT(MATCH($C62,'2018-10 (Д)'!$C$2:$C$100,0)+1,0)))="Н/Д",INDIRECT(CONCATENATE("'2018-09 (Д)'!T",TEXT(MATCH($C62,'2018-09 (Д)'!$C$2:$C$100,0)+1,0)))="Н/Д",AND(INDIRECT(CONCATENATE("'2018-10 (Д)'!T",TEXT(MATCH($C62,'2018-10 (Д)'!$C$2:$C$100,0)+1,0)))="Н/Д",INDIRECT(CONCATENATE("'2018-09 (Д)'!T",TEXT(MATCH($C62,'2018-09 (Д)'!$C$2:$C$100,0)+1,0))))),"Н/Д",((INDIRECT(CONCATENATE("'2018-10 (Д)'!T",TEXT(MATCH($C62,'2018-10 (Д)'!$C$2:$C$100,0)+1,0)))-INDIRECT(CONCATENATE("'2018-09 (Д)'!T",TEXT(MATCH($C62,'2018-09 (Д)'!$C$2:$C$100,0)+1,0))))/INDIRECT(CONCATENATE("'2018-09 (Д)'!T",TEXT(MATCH($C62,'2018-09 (Д)'!$C$2:$C$100,0)+1,0))))*100)</f>
        <v>-35.494847131085692</v>
      </c>
      <c r="FV62" s="9">
        <f ca="1">IF(OR(INDIRECT(CONCATENATE("'2018-11 (Д)'!T",TEXT(MATCH($C62,'2018-11 (Д)'!$C$2:$C$100,0)+1,0)))="Н/Д",INDIRECT(CONCATENATE("'2018-10 (Д)'!T",TEXT(MATCH($C62,'2018-10 (Д)'!$C$2:$C$100,0)+1,0)))="Н/Д",AND(INDIRECT(CONCATENATE("'2018-11 (Д)'!T",TEXT(MATCH($C62,'2018-11 (Д)'!$C$2:$C$100,0)+1,0)))="Н/Д",INDIRECT(CONCATENATE("'2018-10 (Д)'!T",TEXT(MATCH($C62,'2018-10 (Д)'!$C$2:$C$100,0)+1,0))))),"Н/Д",((INDIRECT(CONCATENATE("'2018-11 (Д)'!T",TEXT(MATCH($C62,'2018-11 (Д)'!$C$2:$C$100,0)+1,0)))-INDIRECT(CONCATENATE("'2018-10 (Д)'!T",TEXT(MATCH($C62,'2018-10 (Д)'!$C$2:$C$100,0)+1,0))))/INDIRECT(CONCATENATE("'2018-10 (Д)'!T",TEXT(MATCH($C62,'2018-10 (Д)'!$C$2:$C$100,0)+1,0))))*100)</f>
        <v>64.768220091974086</v>
      </c>
      <c r="FW62" s="9">
        <f ca="1">IF(OR(INDIRECT(CONCATENATE("'2018-12 (Д)'!T",TEXT(MATCH($C62,'2018-12 (Д)'!$C$2:$C$100,0)+1,0)))="Н/Д",INDIRECT(CONCATENATE("'2018-11 (Д)'!T",TEXT(MATCH($C62,'2018-11 (Д)'!$C$2:$C$100,0)+1,0)))="Н/Д",AND(INDIRECT(CONCATENATE("'2018-12 (Д)'!T",TEXT(MATCH($C62,'2018-12 (Д)'!$C$2:$C$100,0)+1,0)))="Н/Д",INDIRECT(CONCATENATE("'2018-11 (Д)'!T",TEXT(MATCH($C62,'2018-11 (Д)'!$C$2:$C$100,0)+1,0))))),"Н/Д",((INDIRECT(CONCATENATE("'2018-12 (Д)'!T",TEXT(MATCH($C62,'2018-12 (Д)'!$C$2:$C$100,0)+1,0)))-INDIRECT(CONCATENATE("'2018-11 (Д)'!T",TEXT(MATCH($C62,'2018-11 (Д)'!$C$2:$C$100,0)+1,0))))/INDIRECT(CONCATENATE("'2018-11 (Д)'!T",TEXT(MATCH($C62,'2018-11 (Д)'!$C$2:$C$100,0)+1,0))))*100)</f>
        <v>-16.907160793390709</v>
      </c>
      <c r="FX62" s="9"/>
      <c r="FY62" s="9">
        <f ca="1">IF(OR(INDIRECT(CONCATENATE("'2018-03 (Д)'!U",TEXT(MATCH($C62,'2018-03 (Д)'!$C$2:$C$100,0)+1,0)))="Н/Д",INDIRECT(CONCATENATE("'2018-02 (Д)'!U",TEXT(MATCH($C62,'2018-02 (Д)'!$C$2:$C$100,0)+1,0)))="Н/Д",AND(INDIRECT(CONCATENATE("'2018-03 (Д)'!U",TEXT(MATCH($C62,'2018-03 (Д)'!$C$2:$C$100,0)+1,0)))="Н/Д",INDIRECT(CONCATENATE("'2018-02 (Д)'!U",TEXT(MATCH($C62,'2018-02 (Д)'!$C$2:$C$100,0)+1,0))))),"Н/Д",((INDIRECT(CONCATENATE("'2018-03 (Д)'!U",TEXT(MATCH($C62,'2018-03 (Д)'!$C$2:$C$100,0)+1,0)))-INDIRECT(CONCATENATE("'2018-02 (Д)'!U",TEXT(MATCH($C62,'2018-02 (Д)'!$C$2:$C$100,0)+1,0))))/INDIRECT(CONCATENATE("'2018-02 (Д)'!U",TEXT(MATCH($C62,'2018-02 (Д)'!$C$2:$C$100,0)+1,0))))*100)</f>
        <v>-108.44738956560145</v>
      </c>
      <c r="FZ62" s="9">
        <f ca="1">IF(OR(INDIRECT(CONCATENATE("'2018-04 (Д)'!U",TEXT(MATCH($C62,'2018-04 (Д)'!$C$2:$C$100,0)+1,0)))="Н/Д",INDIRECT(CONCATENATE("'2018-03 (Д)'!U",TEXT(MATCH($C62,'2018-03 (Д)'!$C$2:$C$100,0)+1,0)))="Н/Д",AND(INDIRECT(CONCATENATE("'2018-04 (Д)'!U",TEXT(MATCH($C62,'2018-04 (Д)'!$C$2:$C$100,0)+1,0)))="Н/Д",INDIRECT(CONCATENATE("'2018-03 (Д)'!U",TEXT(MATCH($C62,'2018-03 (Д)'!$C$2:$C$100,0)+1,0))))),"Н/Д",((INDIRECT(CONCATENATE("'2018-04 (Д)'!U",TEXT(MATCH($C62,'2018-04 (Д)'!$C$2:$C$100,0)+1,0)))-INDIRECT(CONCATENATE("'2018-03 (Д)'!U",TEXT(MATCH($C62,'2018-03 (Д)'!$C$2:$C$100,0)+1,0))))/INDIRECT(CONCATENATE("'2018-03 (Д)'!U",TEXT(MATCH($C62,'2018-03 (Д)'!$C$2:$C$100,0)+1,0))))*100)</f>
        <v>2607.1440296341807</v>
      </c>
      <c r="GA62" s="9">
        <f ca="1">IF(OR(INDIRECT(CONCATENATE("'2018-05 (Д)'!U",TEXT(MATCH($C62,'2018-05 (Д)'!$C$2:$C$100,0)+1,0)))="Н/Д",INDIRECT(CONCATENATE("'2018-04 (Д)'!U",TEXT(MATCH($C62,'2018-04 (Д)'!$C$2:$C$100,0)+1,0)))="Н/Д",AND(INDIRECT(CONCATENATE("'2018-05 (Д)'!U",TEXT(MATCH($C62,'2018-05 (Д)'!$C$2:$C$100,0)+1,0)))="Н/Д",INDIRECT(CONCATENATE("'2018-04 (Д)'!U",TEXT(MATCH($C62,'2018-04 (Д)'!$C$2:$C$100,0)+1,0))))),"Н/Д",((INDIRECT(CONCATENATE("'2018-05 (Д)'!U",TEXT(MATCH($C62,'2018-05 (Д)'!$C$2:$C$100,0)+1,0)))-INDIRECT(CONCATENATE("'2018-04 (Д)'!U",TEXT(MATCH($C62,'2018-04 (Д)'!$C$2:$C$100,0)+1,0))))/INDIRECT(CONCATENATE("'2018-04 (Д)'!U",TEXT(MATCH($C62,'2018-04 (Д)'!$C$2:$C$100,0)+1,0))))*100)</f>
        <v>-37.000091678041777</v>
      </c>
      <c r="GB62" s="9">
        <f ca="1">IF(OR(INDIRECT(CONCATENATE("'2018-06 (Д)'!U",TEXT(MATCH($C62,'2018-06 (Д)'!$C$2:$C$100,0)+1,0)))="Н/Д",INDIRECT(CONCATENATE("'2018-05 (Д)'!U",TEXT(MATCH($C62,'2018-05 (Д)'!$C$2:$C$100,0)+1,0)))="Н/Д",AND(INDIRECT(CONCATENATE("'2018-06 (Д)'!U",TEXT(MATCH($C62,'2018-06 (Д)'!$C$2:$C$100,0)+1,0)))="Н/Д",INDIRECT(CONCATENATE("'2018-05 (Д)'!U",TEXT(MATCH($C62,'2018-05 (Д)'!$C$2:$C$100,0)+1,0))))),"Н/Д",((INDIRECT(CONCATENATE("'2018-06 (Д)'!U",TEXT(MATCH($C62,'2018-06 (Д)'!$C$2:$C$100,0)+1,0)))-INDIRECT(CONCATENATE("'2018-05 (Д)'!U",TEXT(MATCH($C62,'2018-05 (Д)'!$C$2:$C$100,0)+1,0))))/INDIRECT(CONCATENATE("'2018-05 (Д)'!U",TEXT(MATCH($C62,'2018-05 (Д)'!$C$2:$C$100,0)+1,0))))*100)</f>
        <v>-138.38148255961505</v>
      </c>
      <c r="GC62" s="9">
        <f ca="1">IF(OR(INDIRECT(CONCATENATE("'2018-07 (Д)'!U",TEXT(MATCH($C62,'2018-07 (Д)'!$C$2:$C$100,0)+1,0)))="Н/Д",INDIRECT(CONCATENATE("'2018-06 (Д)'!U",TEXT(MATCH($C62,'2018-06 (Д)'!$C$2:$C$100,0)+1,0)))="Н/Д",AND(INDIRECT(CONCATENATE("'2018-07 (Д)'!U",TEXT(MATCH($C62,'2018-07 (Д)'!$C$2:$C$100,0)+1,0)))="Н/Д",INDIRECT(CONCATENATE("'2018-06 (Д)'!U",TEXT(MATCH($C62,'2018-06 (Д)'!$C$2:$C$100,0)+1,0))))),"Н/Д",((INDIRECT(CONCATENATE("'2018-07 (Д)'!U",TEXT(MATCH($C62,'2018-07 (Д)'!$C$2:$C$100,0)+1,0)))-INDIRECT(CONCATENATE("'2018-06 (Д)'!U",TEXT(MATCH($C62,'2018-06 (Д)'!$C$2:$C$100,0)+1,0))))/INDIRECT(CONCATENATE("'2018-06 (Д)'!U",TEXT(MATCH($C62,'2018-06 (Д)'!$C$2:$C$100,0)+1,0))))*100)</f>
        <v>-274.67289240415334</v>
      </c>
      <c r="GD62" s="9">
        <f ca="1">IF(OR(INDIRECT(CONCATENATE("'2018-08 (Д)'!U",TEXT(MATCH($C62,'2018-08 (Д)'!$C$2:$C$100,0)+1,0)))="Н/Д",INDIRECT(CONCATENATE("'2018-07 (Д)'!U",TEXT(MATCH($C62,'2018-07 (Д)'!$C$2:$C$100,0)+1,0)))="Н/Д",AND(INDIRECT(CONCATENATE("'2018-08 (Д)'!U",TEXT(MATCH($C62,'2018-08 (Д)'!$C$2:$C$100,0)+1,0)))="Н/Д",INDIRECT(CONCATENATE("'2018-07 (Д)'!U",TEXT(MATCH($C62,'2018-07 (Д)'!$C$2:$C$100,0)+1,0))))),"Н/Д",((INDIRECT(CONCATENATE("'2018-08 (Д)'!U",TEXT(MATCH($C62,'2018-08 (Д)'!$C$2:$C$100,0)+1,0)))-INDIRECT(CONCATENATE("'2018-07 (Д)'!U",TEXT(MATCH($C62,'2018-07 (Д)'!$C$2:$C$100,0)+1,0))))/INDIRECT(CONCATENATE("'2018-07 (Д)'!U",TEXT(MATCH($C62,'2018-07 (Д)'!$C$2:$C$100,0)+1,0))))*100)</f>
        <v>-129.44452552627189</v>
      </c>
      <c r="GE62" s="9">
        <f ca="1">IF(OR(INDIRECT(CONCATENATE("'2018-09 (Д)'!U",TEXT(MATCH($C62,'2018-09 (Д)'!$C$2:$C$100,0)+1,0)))="Н/Д",INDIRECT(CONCATENATE("'2018-08 (Д)'!U",TEXT(MATCH($C62,'2018-08 (Д)'!$C$2:$C$100,0)+1,0)))="Н/Д",AND(INDIRECT(CONCATENATE("'2018-09 (Д)'!U",TEXT(MATCH($C62,'2018-09 (Д)'!$C$2:$C$100,0)+1,0)))="Н/Д",INDIRECT(CONCATENATE("'2018-08 (Д)'!U",TEXT(MATCH($C62,'2018-08 (Д)'!$C$2:$C$100,0)+1,0))))),"Н/Д",((INDIRECT(CONCATENATE("'2018-09 (Д)'!U",TEXT(MATCH($C62,'2018-09 (Д)'!$C$2:$C$100,0)+1,0)))-INDIRECT(CONCATENATE("'2018-08 (Д)'!U",TEXT(MATCH($C62,'2018-08 (Д)'!$C$2:$C$100,0)+1,0))))/INDIRECT(CONCATENATE("'2018-08 (Д)'!U",TEXT(MATCH($C62,'2018-08 (Д)'!$C$2:$C$100,0)+1,0))))*100)</f>
        <v>-255.96555787727979</v>
      </c>
      <c r="GF62" s="9">
        <f ca="1">IF(OR(INDIRECT(CONCATENATE("'2018-10 (Д)'!U",TEXT(MATCH($C62,'2018-10 (Д)'!$C$2:$C$100,0)+1,0)))="Н/Д",INDIRECT(CONCATENATE("'2018-09 (Д)'!U",TEXT(MATCH($C62,'2018-09 (Д)'!$C$2:$C$100,0)+1,0)))="Н/Д",AND(INDIRECT(CONCATENATE("'2018-10 (Д)'!U",TEXT(MATCH($C62,'2018-10 (Д)'!$C$2:$C$100,0)+1,0)))="Н/Д",INDIRECT(CONCATENATE("'2018-09 (Д)'!U",TEXT(MATCH($C62,'2018-09 (Д)'!$C$2:$C$100,0)+1,0))))),"Н/Д",((INDIRECT(CONCATENATE("'2018-10 (Д)'!U",TEXT(MATCH($C62,'2018-10 (Д)'!$C$2:$C$100,0)+1,0)))-INDIRECT(CONCATENATE("'2018-09 (Д)'!U",TEXT(MATCH($C62,'2018-09 (Д)'!$C$2:$C$100,0)+1,0))))/INDIRECT(CONCATENATE("'2018-09 (Д)'!U",TEXT(MATCH($C62,'2018-09 (Д)'!$C$2:$C$100,0)+1,0))))*100)</f>
        <v>40.953056122648427</v>
      </c>
      <c r="GG62" s="9">
        <f ca="1">IF(OR(INDIRECT(CONCATENATE("'2018-11 (Д)'!U",TEXT(MATCH($C62,'2018-11 (Д)'!$C$2:$C$100,0)+1,0)))="Н/Д",INDIRECT(CONCATENATE("'2018-10 (Д)'!U",TEXT(MATCH($C62,'2018-10 (Д)'!$C$2:$C$100,0)+1,0)))="Н/Д",AND(INDIRECT(CONCATENATE("'2018-11 (Д)'!U",TEXT(MATCH($C62,'2018-11 (Д)'!$C$2:$C$100,0)+1,0)))="Н/Д",INDIRECT(CONCATENATE("'2018-10 (Д)'!U",TEXT(MATCH($C62,'2018-10 (Д)'!$C$2:$C$100,0)+1,0))))),"Н/Д",((INDIRECT(CONCATENATE("'2018-11 (Д)'!U",TEXT(MATCH($C62,'2018-11 (Д)'!$C$2:$C$100,0)+1,0)))-INDIRECT(CONCATENATE("'2018-10 (Д)'!U",TEXT(MATCH($C62,'2018-10 (Д)'!$C$2:$C$100,0)+1,0))))/INDIRECT(CONCATENATE("'2018-10 (Д)'!U",TEXT(MATCH($C62,'2018-10 (Д)'!$C$2:$C$100,0)+1,0))))*100)</f>
        <v>220.53767361438034</v>
      </c>
      <c r="GH62" s="9">
        <f ca="1">IF(OR(INDIRECT(CONCATENATE("'2018-12 (Д)'!U",TEXT(MATCH($C62,'2018-12 (Д)'!$C$2:$C$100,0)+1,0)))="Н/Д",INDIRECT(CONCATENATE("'2018-11 (Д)'!U",TEXT(MATCH($C62,'2018-11 (Д)'!$C$2:$C$100,0)+1,0)))="Н/Д",AND(INDIRECT(CONCATENATE("'2018-12 (Д)'!U",TEXT(MATCH($C62,'2018-12 (Д)'!$C$2:$C$100,0)+1,0)))="Н/Д",INDIRECT(CONCATENATE("'2018-11 (Д)'!U",TEXT(MATCH($C62,'2018-11 (Д)'!$C$2:$C$100,0)+1,0))))),"Н/Д",((INDIRECT(CONCATENATE("'2018-12 (Д)'!U",TEXT(MATCH($C62,'2018-12 (Д)'!$C$2:$C$100,0)+1,0)))-INDIRECT(CONCATENATE("'2018-11 (Д)'!U",TEXT(MATCH($C62,'2018-11 (Д)'!$C$2:$C$100,0)+1,0))))/INDIRECT(CONCATENATE("'2018-11 (Д)'!U",TEXT(MATCH($C62,'2018-11 (Д)'!$C$2:$C$100,0)+1,0))))*100)</f>
        <v>-78.424943737890118</v>
      </c>
      <c r="GI62" s="9"/>
      <c r="GJ62" s="9">
        <f ca="1">IF(OR(INDIRECT(CONCATENATE("'2018-03 (Д)'!V",TEXT(MATCH($C62,'2018-03 (Д)'!$C$2:$C$100,0)+1,0)))="Н/Д",INDIRECT(CONCATENATE("'2018-02 (Д)'!V",TEXT(MATCH($C62,'2018-02 (Д)'!$C$2:$C$100,0)+1,0)))="Н/Д",AND(INDIRECT(CONCATENATE("'2018-03 (Д)'!V",TEXT(MATCH($C62,'2018-03 (Д)'!$C$2:$C$100,0)+1,0)))="Н/Д",INDIRECT(CONCATENATE("'2018-02 (Д)'!V",TEXT(MATCH($C62,'2018-02 (Д)'!$C$2:$C$100,0)+1,0))))),"Н/Д",((INDIRECT(CONCATENATE("'2018-03 (Д)'!V",TEXT(MATCH($C62,'2018-03 (Д)'!$C$2:$C$100,0)+1,0)))-INDIRECT(CONCATENATE("'2018-02 (Д)'!V",TEXT(MATCH($C62,'2018-02 (Д)'!$C$2:$C$100,0)+1,0))))/INDIRECT(CONCATENATE("'2018-02 (Д)'!V",TEXT(MATCH($C62,'2018-02 (Д)'!$C$2:$C$100,0)+1,0))))*100)</f>
        <v>-44.18120539948805</v>
      </c>
      <c r="GK62" s="9">
        <f ca="1">IF(OR(INDIRECT(CONCATENATE("'2018-04 (Д)'!V",TEXT(MATCH($C62,'2018-04 (Д)'!$C$2:$C$100,0)+1,0)))="Н/Д",INDIRECT(CONCATENATE("'2018-03 (Д)'!V",TEXT(MATCH($C62,'2018-03 (Д)'!$C$2:$C$100,0)+1,0)))="Н/Д",AND(INDIRECT(CONCATENATE("'2018-04 (Д)'!V",TEXT(MATCH($C62,'2018-04 (Д)'!$C$2:$C$100,0)+1,0)))="Н/Д",INDIRECT(CONCATENATE("'2018-03 (Д)'!V",TEXT(MATCH($C62,'2018-03 (Д)'!$C$2:$C$100,0)+1,0))))),"Н/Д",((INDIRECT(CONCATENATE("'2018-04 (Д)'!V",TEXT(MATCH($C62,'2018-04 (Д)'!$C$2:$C$100,0)+1,0)))-INDIRECT(CONCATENATE("'2018-03 (Д)'!V",TEXT(MATCH($C62,'2018-03 (Д)'!$C$2:$C$100,0)+1,0))))/INDIRECT(CONCATENATE("'2018-03 (Д)'!V",TEXT(MATCH($C62,'2018-03 (Д)'!$C$2:$C$100,0)+1,0))))*100)</f>
        <v>3.9339161756586716</v>
      </c>
      <c r="GL62" s="9">
        <f ca="1">IF(OR(INDIRECT(CONCATENATE("'2018-05 (Д)'!V",TEXT(MATCH($C62,'2018-05 (Д)'!$C$2:$C$100,0)+1,0)))="Н/Д",INDIRECT(CONCATENATE("'2018-04 (Д)'!V",TEXT(MATCH($C62,'2018-04 (Д)'!$C$2:$C$100,0)+1,0)))="Н/Д",AND(INDIRECT(CONCATENATE("'2018-05 (Д)'!V",TEXT(MATCH($C62,'2018-05 (Д)'!$C$2:$C$100,0)+1,0)))="Н/Д",INDIRECT(CONCATENATE("'2018-04 (Д)'!V",TEXT(MATCH($C62,'2018-04 (Д)'!$C$2:$C$100,0)+1,0))))),"Н/Д",((INDIRECT(CONCATENATE("'2018-05 (Д)'!V",TEXT(MATCH($C62,'2018-05 (Д)'!$C$2:$C$100,0)+1,0)))-INDIRECT(CONCATENATE("'2018-04 (Д)'!V",TEXT(MATCH($C62,'2018-04 (Д)'!$C$2:$C$100,0)+1,0))))/INDIRECT(CONCATENATE("'2018-04 (Д)'!V",TEXT(MATCH($C62,'2018-04 (Д)'!$C$2:$C$100,0)+1,0))))*100)</f>
        <v>-5.6867319025286047</v>
      </c>
      <c r="GM62" s="9">
        <f ca="1">IF(OR(INDIRECT(CONCATENATE("'2018-06 (Д)'!V",TEXT(MATCH($C62,'2018-06 (Д)'!$C$2:$C$100,0)+1,0)))="Н/Д",INDIRECT(CONCATENATE("'2018-05 (Д)'!V",TEXT(MATCH($C62,'2018-05 (Д)'!$C$2:$C$100,0)+1,0)))="Н/Д",AND(INDIRECT(CONCATENATE("'2018-06 (Д)'!V",TEXT(MATCH($C62,'2018-06 (Д)'!$C$2:$C$100,0)+1,0)))="Н/Д",INDIRECT(CONCATENATE("'2018-05 (Д)'!V",TEXT(MATCH($C62,'2018-05 (Д)'!$C$2:$C$100,0)+1,0))))),"Н/Д",((INDIRECT(CONCATENATE("'2018-06 (Д)'!V",TEXT(MATCH($C62,'2018-06 (Д)'!$C$2:$C$100,0)+1,0)))-INDIRECT(CONCATENATE("'2018-05 (Д)'!V",TEXT(MATCH($C62,'2018-05 (Д)'!$C$2:$C$100,0)+1,0))))/INDIRECT(CONCATENATE("'2018-05 (Д)'!V",TEXT(MATCH($C62,'2018-05 (Д)'!$C$2:$C$100,0)+1,0))))*100)</f>
        <v>45.183493914767503</v>
      </c>
      <c r="GN62" s="9">
        <f ca="1">IF(OR(INDIRECT(CONCATENATE("'2018-07 (Д)'!V",TEXT(MATCH($C62,'2018-07 (Д)'!$C$2:$C$100,0)+1,0)))="Н/Д",INDIRECT(CONCATENATE("'2018-06 (Д)'!V",TEXT(MATCH($C62,'2018-06 (Д)'!$C$2:$C$100,0)+1,0)))="Н/Д",AND(INDIRECT(CONCATENATE("'2018-07 (Д)'!V",TEXT(MATCH($C62,'2018-07 (Д)'!$C$2:$C$100,0)+1,0)))="Н/Д",INDIRECT(CONCATENATE("'2018-06 (Д)'!V",TEXT(MATCH($C62,'2018-06 (Д)'!$C$2:$C$100,0)+1,0))))),"Н/Д",((INDIRECT(CONCATENATE("'2018-07 (Д)'!V",TEXT(MATCH($C62,'2018-07 (Д)'!$C$2:$C$100,0)+1,0)))-INDIRECT(CONCATENATE("'2018-06 (Д)'!V",TEXT(MATCH($C62,'2018-06 (Д)'!$C$2:$C$100,0)+1,0))))/INDIRECT(CONCATENATE("'2018-06 (Д)'!V",TEXT(MATCH($C62,'2018-06 (Д)'!$C$2:$C$100,0)+1,0))))*100)</f>
        <v>90.558549554357683</v>
      </c>
      <c r="GO62" s="9">
        <f ca="1">IF(OR(INDIRECT(CONCATENATE("'2018-08 (Д)'!V",TEXT(MATCH($C62,'2018-08 (Д)'!$C$2:$C$100,0)+1,0)))="Н/Д",INDIRECT(CONCATENATE("'2018-07 (Д)'!V",TEXT(MATCH($C62,'2018-07 (Д)'!$C$2:$C$100,0)+1,0)))="Н/Д",AND(INDIRECT(CONCATENATE("'2018-08 (Д)'!V",TEXT(MATCH($C62,'2018-08 (Д)'!$C$2:$C$100,0)+1,0)))="Н/Д",INDIRECT(CONCATENATE("'2018-07 (Д)'!V",TEXT(MATCH($C62,'2018-07 (Д)'!$C$2:$C$100,0)+1,0))))),"Н/Д",((INDIRECT(CONCATENATE("'2018-08 (Д)'!V",TEXT(MATCH($C62,'2018-08 (Д)'!$C$2:$C$100,0)+1,0)))-INDIRECT(CONCATENATE("'2018-07 (Д)'!V",TEXT(MATCH($C62,'2018-07 (Д)'!$C$2:$C$100,0)+1,0))))/INDIRECT(CONCATENATE("'2018-07 (Д)'!V",TEXT(MATCH($C62,'2018-07 (Д)'!$C$2:$C$100,0)+1,0))))*100)</f>
        <v>-8.4837763000330995</v>
      </c>
      <c r="GP62" s="9">
        <f ca="1">IF(OR(INDIRECT(CONCATENATE("'2018-09 (Д)'!V",TEXT(MATCH($C62,'2018-09 (Д)'!$C$2:$C$100,0)+1,0)))="Н/Д",INDIRECT(CONCATENATE("'2018-08 (Д)'!V",TEXT(MATCH($C62,'2018-08 (Д)'!$C$2:$C$100,0)+1,0)))="Н/Д",AND(INDIRECT(CONCATENATE("'2018-09 (Д)'!V",TEXT(MATCH($C62,'2018-09 (Д)'!$C$2:$C$100,0)+1,0)))="Н/Д",INDIRECT(CONCATENATE("'2018-08 (Д)'!V",TEXT(MATCH($C62,'2018-08 (Д)'!$C$2:$C$100,0)+1,0))))),"Н/Д",((INDIRECT(CONCATENATE("'2018-09 (Д)'!V",TEXT(MATCH($C62,'2018-09 (Д)'!$C$2:$C$100,0)+1,0)))-INDIRECT(CONCATENATE("'2018-08 (Д)'!V",TEXT(MATCH($C62,'2018-08 (Д)'!$C$2:$C$100,0)+1,0))))/INDIRECT(CONCATENATE("'2018-08 (Д)'!V",TEXT(MATCH($C62,'2018-08 (Д)'!$C$2:$C$100,0)+1,0))))*100)</f>
        <v>109.73260769833469</v>
      </c>
      <c r="GQ62" s="9">
        <f ca="1">IF(OR(INDIRECT(CONCATENATE("'2018-10 (Д)'!V",TEXT(MATCH($C62,'2018-10 (Д)'!$C$2:$C$100,0)+1,0)))="Н/Д",INDIRECT(CONCATENATE("'2018-09 (Д)'!V",TEXT(MATCH($C62,'2018-09 (Д)'!$C$2:$C$100,0)+1,0)))="Н/Д",AND(INDIRECT(CONCATENATE("'2018-10 (Д)'!V",TEXT(MATCH($C62,'2018-10 (Д)'!$C$2:$C$100,0)+1,0)))="Н/Д",INDIRECT(CONCATENATE("'2018-09 (Д)'!V",TEXT(MATCH($C62,'2018-09 (Д)'!$C$2:$C$100,0)+1,0))))),"Н/Д",((INDIRECT(CONCATENATE("'2018-10 (Д)'!V",TEXT(MATCH($C62,'2018-10 (Д)'!$C$2:$C$100,0)+1,0)))-INDIRECT(CONCATENATE("'2018-09 (Д)'!V",TEXT(MATCH($C62,'2018-09 (Д)'!$C$2:$C$100,0)+1,0))))/INDIRECT(CONCATENATE("'2018-09 (Д)'!V",TEXT(MATCH($C62,'2018-09 (Д)'!$C$2:$C$100,0)+1,0))))*100)</f>
        <v>92.513940056783241</v>
      </c>
      <c r="GR62" s="9">
        <f ca="1">IF(OR(INDIRECT(CONCATENATE("'2018-11 (Д)'!V",TEXT(MATCH($C62,'2018-11 (Д)'!$C$2:$C$100,0)+1,0)))="Н/Д",INDIRECT(CONCATENATE("'2018-10 (Д)'!V",TEXT(MATCH($C62,'2018-10 (Д)'!$C$2:$C$100,0)+1,0)))="Н/Д",AND(INDIRECT(CONCATENATE("'2018-11 (Д)'!V",TEXT(MATCH($C62,'2018-11 (Д)'!$C$2:$C$100,0)+1,0)))="Н/Д",INDIRECT(CONCATENATE("'2018-10 (Д)'!V",TEXT(MATCH($C62,'2018-10 (Д)'!$C$2:$C$100,0)+1,0))))),"Н/Д",((INDIRECT(CONCATENATE("'2018-11 (Д)'!V",TEXT(MATCH($C62,'2018-11 (Д)'!$C$2:$C$100,0)+1,0)))-INDIRECT(CONCATENATE("'2018-10 (Д)'!V",TEXT(MATCH($C62,'2018-10 (Д)'!$C$2:$C$100,0)+1,0))))/INDIRECT(CONCATENATE("'2018-10 (Д)'!V",TEXT(MATCH($C62,'2018-10 (Д)'!$C$2:$C$100,0)+1,0))))*100)</f>
        <v>-60.644836377840925</v>
      </c>
      <c r="GS62" s="9">
        <f ca="1">IF(OR(INDIRECT(CONCATENATE("'2018-12 (Д)'!V",TEXT(MATCH($C62,'2018-12 (Д)'!$C$2:$C$100,0)+1,0)))="Н/Д",INDIRECT(CONCATENATE("'2018-11 (Д)'!V",TEXT(MATCH($C62,'2018-11 (Д)'!$C$2:$C$100,0)+1,0)))="Н/Д",AND(INDIRECT(CONCATENATE("'2018-12 (Д)'!V",TEXT(MATCH($C62,'2018-12 (Д)'!$C$2:$C$100,0)+1,0)))="Н/Д",INDIRECT(CONCATENATE("'2018-11 (Д)'!V",TEXT(MATCH($C62,'2018-11 (Д)'!$C$2:$C$100,0)+1,0))))),"Н/Д",((INDIRECT(CONCATENATE("'2018-12 (Д)'!V",TEXT(MATCH($C62,'2018-12 (Д)'!$C$2:$C$100,0)+1,0)))-INDIRECT(CONCATENATE("'2018-11 (Д)'!V",TEXT(MATCH($C62,'2018-11 (Д)'!$C$2:$C$100,0)+1,0))))/INDIRECT(CONCATENATE("'2018-11 (Д)'!V",TEXT(MATCH($C62,'2018-11 (Д)'!$C$2:$C$100,0)+1,0))))*100)</f>
        <v>-74.094497771432515</v>
      </c>
      <c r="GT62" s="9"/>
      <c r="GU62" s="9">
        <f ca="1">IF(OR(INDIRECT(CONCATENATE("'2018-03 (Д)'!W",TEXT(MATCH($C62,'2018-03 (Д)'!$C$2:$C$100,0)+1,0)))="Н/Д",INDIRECT(CONCATENATE("'2018-02 (Д)'!W",TEXT(MATCH($C62,'2018-02 (Д)'!$C$2:$C$100,0)+1,0)))="Н/Д",AND(INDIRECT(CONCATENATE("'2018-03 (Д)'!W",TEXT(MATCH($C62,'2018-03 (Д)'!$C$2:$C$100,0)+1,0)))="Н/Д",INDIRECT(CONCATENATE("'2018-02 (Д)'!W",TEXT(MATCH($C62,'2018-02 (Д)'!$C$2:$C$100,0)+1,0))))),"Н/Д",((INDIRECT(CONCATENATE("'2018-03 (Д)'!W",TEXT(MATCH($C62,'2018-03 (Д)'!$C$2:$C$100,0)+1,0)))-INDIRECT(CONCATENATE("'2018-02 (Д)'!W",TEXT(MATCH($C62,'2018-02 (Д)'!$C$2:$C$100,0)+1,0))))/INDIRECT(CONCATENATE("'2018-02 (Д)'!W",TEXT(MATCH($C62,'2018-02 (Д)'!$C$2:$C$100,0)+1,0))))*100)</f>
        <v>23.057584504878541</v>
      </c>
      <c r="GV62" s="9">
        <f ca="1">IF(OR(INDIRECT(CONCATENATE("'2018-04 (Д)'!W",TEXT(MATCH($C62,'2018-04 (Д)'!$C$2:$C$100,0)+1,0)))="Н/Д",INDIRECT(CONCATENATE("'2018-03 (Д)'!W",TEXT(MATCH($C62,'2018-03 (Д)'!$C$2:$C$100,0)+1,0)))="Н/Д",AND(INDIRECT(CONCATENATE("'2018-04 (Д)'!W",TEXT(MATCH($C62,'2018-04 (Д)'!$C$2:$C$100,0)+1,0)))="Н/Д",INDIRECT(CONCATENATE("'2018-03 (Д)'!W",TEXT(MATCH($C62,'2018-03 (Д)'!$C$2:$C$100,0)+1,0))))),"Н/Д",((INDIRECT(CONCATENATE("'2018-04 (Д)'!W",TEXT(MATCH($C62,'2018-04 (Д)'!$C$2:$C$100,0)+1,0)))-INDIRECT(CONCATENATE("'2018-03 (Д)'!W",TEXT(MATCH($C62,'2018-03 (Д)'!$C$2:$C$100,0)+1,0))))/INDIRECT(CONCATENATE("'2018-03 (Д)'!W",TEXT(MATCH($C62,'2018-03 (Д)'!$C$2:$C$100,0)+1,0))))*100)</f>
        <v>163.09373692392342</v>
      </c>
      <c r="GW62" s="9">
        <f ca="1">IF(OR(INDIRECT(CONCATENATE("'2018-05 (Д)'!W",TEXT(MATCH($C62,'2018-05 (Д)'!$C$2:$C$100,0)+1,0)))="Н/Д",INDIRECT(CONCATENATE("'2018-04 (Д)'!W",TEXT(MATCH($C62,'2018-04 (Д)'!$C$2:$C$100,0)+1,0)))="Н/Д",AND(INDIRECT(CONCATENATE("'2018-05 (Д)'!W",TEXT(MATCH($C62,'2018-05 (Д)'!$C$2:$C$100,0)+1,0)))="Н/Д",INDIRECT(CONCATENATE("'2018-04 (Д)'!W",TEXT(MATCH($C62,'2018-04 (Д)'!$C$2:$C$100,0)+1,0))))),"Н/Д",((INDIRECT(CONCATENATE("'2018-05 (Д)'!W",TEXT(MATCH($C62,'2018-05 (Д)'!$C$2:$C$100,0)+1,0)))-INDIRECT(CONCATENATE("'2018-04 (Д)'!W",TEXT(MATCH($C62,'2018-04 (Д)'!$C$2:$C$100,0)+1,0))))/INDIRECT(CONCATENATE("'2018-04 (Д)'!W",TEXT(MATCH($C62,'2018-04 (Д)'!$C$2:$C$100,0)+1,0))))*100)</f>
        <v>22.414878323346148</v>
      </c>
      <c r="GX62" s="9">
        <f ca="1">IF(OR(INDIRECT(CONCATENATE("'2018-06 (Д)'!W",TEXT(MATCH($C62,'2018-06 (Д)'!$C$2:$C$100,0)+1,0)))="Н/Д",INDIRECT(CONCATENATE("'2018-05 (Д)'!W",TEXT(MATCH($C62,'2018-05 (Д)'!$C$2:$C$100,0)+1,0)))="Н/Д",AND(INDIRECT(CONCATENATE("'2018-06 (Д)'!W",TEXT(MATCH($C62,'2018-06 (Д)'!$C$2:$C$100,0)+1,0)))="Н/Д",INDIRECT(CONCATENATE("'2018-05 (Д)'!W",TEXT(MATCH($C62,'2018-05 (Д)'!$C$2:$C$100,0)+1,0))))),"Н/Д",((INDIRECT(CONCATENATE("'2018-06 (Д)'!W",TEXT(MATCH($C62,'2018-06 (Д)'!$C$2:$C$100,0)+1,0)))-INDIRECT(CONCATENATE("'2018-05 (Д)'!W",TEXT(MATCH($C62,'2018-05 (Д)'!$C$2:$C$100,0)+1,0))))/INDIRECT(CONCATENATE("'2018-05 (Д)'!W",TEXT(MATCH($C62,'2018-05 (Д)'!$C$2:$C$100,0)+1,0))))*100)</f>
        <v>-5.1191272079078445</v>
      </c>
      <c r="GY62" s="9">
        <f ca="1">IF(OR(INDIRECT(CONCATENATE("'2018-07 (Д)'!W",TEXT(MATCH($C62,'2018-07 (Д)'!$C$2:$C$100,0)+1,0)))="Н/Д",INDIRECT(CONCATENATE("'2018-06 (Д)'!W",TEXT(MATCH($C62,'2018-06 (Д)'!$C$2:$C$100,0)+1,0)))="Н/Д",AND(INDIRECT(CONCATENATE("'2018-07 (Д)'!W",TEXT(MATCH($C62,'2018-07 (Д)'!$C$2:$C$100,0)+1,0)))="Н/Д",INDIRECT(CONCATENATE("'2018-06 (Д)'!W",TEXT(MATCH($C62,'2018-06 (Д)'!$C$2:$C$100,0)+1,0))))),"Н/Д",((INDIRECT(CONCATENATE("'2018-07 (Д)'!W",TEXT(MATCH($C62,'2018-07 (Д)'!$C$2:$C$100,0)+1,0)))-INDIRECT(CONCATENATE("'2018-06 (Д)'!W",TEXT(MATCH($C62,'2018-06 (Д)'!$C$2:$C$100,0)+1,0))))/INDIRECT(CONCATENATE("'2018-06 (Д)'!W",TEXT(MATCH($C62,'2018-06 (Д)'!$C$2:$C$100,0)+1,0))))*100)</f>
        <v>-57.003421107791254</v>
      </c>
      <c r="GZ62" s="9">
        <f ca="1">IF(OR(INDIRECT(CONCATENATE("'2018-08 (Д)'!W",TEXT(MATCH($C62,'2018-08 (Д)'!$C$2:$C$100,0)+1,0)))="Н/Д",INDIRECT(CONCATENATE("'2018-07 (Д)'!W",TEXT(MATCH($C62,'2018-07 (Д)'!$C$2:$C$100,0)+1,0)))="Н/Д",AND(INDIRECT(CONCATENATE("'2018-08 (Д)'!W",TEXT(MATCH($C62,'2018-08 (Д)'!$C$2:$C$100,0)+1,0)))="Н/Д",INDIRECT(CONCATENATE("'2018-07 (Д)'!W",TEXT(MATCH($C62,'2018-07 (Д)'!$C$2:$C$100,0)+1,0))))),"Н/Д",((INDIRECT(CONCATENATE("'2018-08 (Д)'!W",TEXT(MATCH($C62,'2018-08 (Д)'!$C$2:$C$100,0)+1,0)))-INDIRECT(CONCATENATE("'2018-07 (Д)'!W",TEXT(MATCH($C62,'2018-07 (Д)'!$C$2:$C$100,0)+1,0))))/INDIRECT(CONCATENATE("'2018-07 (Д)'!W",TEXT(MATCH($C62,'2018-07 (Д)'!$C$2:$C$100,0)+1,0))))*100)</f>
        <v>186.01806321445622</v>
      </c>
      <c r="HA62" s="9">
        <f ca="1">IF(OR(INDIRECT(CONCATENATE("'2018-09 (Д)'!W",TEXT(MATCH($C62,'2018-09 (Д)'!$C$2:$C$100,0)+1,0)))="Н/Д",INDIRECT(CONCATENATE("'2018-08 (Д)'!W",TEXT(MATCH($C62,'2018-08 (Д)'!$C$2:$C$100,0)+1,0)))="Н/Д",AND(INDIRECT(CONCATENATE("'2018-09 (Д)'!W",TEXT(MATCH($C62,'2018-09 (Д)'!$C$2:$C$100,0)+1,0)))="Н/Д",INDIRECT(CONCATENATE("'2018-08 (Д)'!W",TEXT(MATCH($C62,'2018-08 (Д)'!$C$2:$C$100,0)+1,0))))),"Н/Д",((INDIRECT(CONCATENATE("'2018-09 (Д)'!W",TEXT(MATCH($C62,'2018-09 (Д)'!$C$2:$C$100,0)+1,0)))-INDIRECT(CONCATENATE("'2018-08 (Д)'!W",TEXT(MATCH($C62,'2018-08 (Д)'!$C$2:$C$100,0)+1,0))))/INDIRECT(CONCATENATE("'2018-08 (Д)'!W",TEXT(MATCH($C62,'2018-08 (Д)'!$C$2:$C$100,0)+1,0))))*100)</f>
        <v>-66.920604162955712</v>
      </c>
      <c r="HB62" s="9">
        <f ca="1">IF(OR(INDIRECT(CONCATENATE("'2018-10 (Д)'!W",TEXT(MATCH($C62,'2018-10 (Д)'!$C$2:$C$100,0)+1,0)))="Н/Д",INDIRECT(CONCATENATE("'2018-09 (Д)'!W",TEXT(MATCH($C62,'2018-09 (Д)'!$C$2:$C$100,0)+1,0)))="Н/Д",AND(INDIRECT(CONCATENATE("'2018-10 (Д)'!W",TEXT(MATCH($C62,'2018-10 (Д)'!$C$2:$C$100,0)+1,0)))="Н/Д",INDIRECT(CONCATENATE("'2018-09 (Д)'!W",TEXT(MATCH($C62,'2018-09 (Д)'!$C$2:$C$100,0)+1,0))))),"Н/Д",((INDIRECT(CONCATENATE("'2018-10 (Д)'!W",TEXT(MATCH($C62,'2018-10 (Д)'!$C$2:$C$100,0)+1,0)))-INDIRECT(CONCATENATE("'2018-09 (Д)'!W",TEXT(MATCH($C62,'2018-09 (Д)'!$C$2:$C$100,0)+1,0))))/INDIRECT(CONCATENATE("'2018-09 (Д)'!W",TEXT(MATCH($C62,'2018-09 (Д)'!$C$2:$C$100,0)+1,0))))*100)</f>
        <v>-4.8138411714888019</v>
      </c>
      <c r="HC62" s="9">
        <f ca="1">IF(OR(INDIRECT(CONCATENATE("'2018-11 (Д)'!W",TEXT(MATCH($C62,'2018-11 (Д)'!$C$2:$C$100,0)+1,0)))="Н/Д",INDIRECT(CONCATENATE("'2018-10 (Д)'!W",TEXT(MATCH($C62,'2018-10 (Д)'!$C$2:$C$100,0)+1,0)))="Н/Д",AND(INDIRECT(CONCATENATE("'2018-11 (Д)'!W",TEXT(MATCH($C62,'2018-11 (Д)'!$C$2:$C$100,0)+1,0)))="Н/Д",INDIRECT(CONCATENATE("'2018-10 (Д)'!W",TEXT(MATCH($C62,'2018-10 (Д)'!$C$2:$C$100,0)+1,0))))),"Н/Д",((INDIRECT(CONCATENATE("'2018-11 (Д)'!W",TEXT(MATCH($C62,'2018-11 (Д)'!$C$2:$C$100,0)+1,0)))-INDIRECT(CONCATENATE("'2018-10 (Д)'!W",TEXT(MATCH($C62,'2018-10 (Д)'!$C$2:$C$100,0)+1,0))))/INDIRECT(CONCATENATE("'2018-10 (Д)'!W",TEXT(MATCH($C62,'2018-10 (Д)'!$C$2:$C$100,0)+1,0))))*100)</f>
        <v>230.82633403102201</v>
      </c>
      <c r="HD62" s="9">
        <f ca="1">IF(OR(INDIRECT(CONCATENATE("'2018-12 (Д)'!W",TEXT(MATCH($C62,'2018-12 (Д)'!$C$2:$C$100,0)+1,0)))="Н/Д",INDIRECT(CONCATENATE("'2018-11 (Д)'!W",TEXT(MATCH($C62,'2018-11 (Д)'!$C$2:$C$100,0)+1,0)))="Н/Д",AND(INDIRECT(CONCATENATE("'2018-12 (Д)'!W",TEXT(MATCH($C62,'2018-12 (Д)'!$C$2:$C$100,0)+1,0)))="Н/Д",INDIRECT(CONCATENATE("'2018-11 (Д)'!W",TEXT(MATCH($C62,'2018-11 (Д)'!$C$2:$C$100,0)+1,0))))),"Н/Д",((INDIRECT(CONCATENATE("'2018-12 (Д)'!W",TEXT(MATCH($C62,'2018-12 (Д)'!$C$2:$C$100,0)+1,0)))-INDIRECT(CONCATENATE("'2018-11 (Д)'!W",TEXT(MATCH($C62,'2018-11 (Д)'!$C$2:$C$100,0)+1,0))))/INDIRECT(CONCATENATE("'2018-11 (Д)'!W",TEXT(MATCH($C62,'2018-11 (Д)'!$C$2:$C$100,0)+1,0))))*100)</f>
        <v>-61.12334060964546</v>
      </c>
    </row>
    <row r="63" spans="1:212" x14ac:dyDescent="0.25">
      <c r="A63" s="2" t="s">
        <v>87</v>
      </c>
      <c r="B63" s="2" t="s">
        <v>88</v>
      </c>
      <c r="C63" s="15">
        <v>14000000</v>
      </c>
      <c r="D63" s="9"/>
      <c r="E63" s="9">
        <f ca="1">IF(OR(INDIRECT(CONCATENATE("'2018-03 (Д)'!E",TEXT(MATCH($C63,'2018-03 (Д)'!$C$2:$C$100,0)+1,0)))="Н/Д",INDIRECT(CONCATENATE("'2018-02 (Д)'!E",TEXT(MATCH($C63,'2018-02 (Д)'!$C$2:$C$100,0)+1,0)))="Н/Д",AND(INDIRECT(CONCATENATE("'2018-03 (Д)'!E",TEXT(MATCH($C63,'2018-03 (Д)'!$C$2:$C$100,0)+1,0)))="Н/Д",INDIRECT(CONCATENATE("'2018-02 (Д)'!E",TEXT(MATCH($C63,'2018-02 (Д)'!$C$2:$C$100,0)+1,0))))),"Н/Д",((INDIRECT(CONCATENATE("'2018-03 (Д)'!E",TEXT(MATCH($C63,'2018-03 (Д)'!$C$2:$C$100,0)+1,0)))-INDIRECT(CONCATENATE("'2018-02 (Д)'!E",TEXT(MATCH($C63,'2018-02 (Д)'!$C$2:$C$100,0)+1,0))))/INDIRECT(CONCATENATE("'2018-02 (Д)'!E",TEXT(MATCH($C63,'2018-02 (Д)'!$C$2:$C$100,0)+1,0))))*100)</f>
        <v>12.033207222209979</v>
      </c>
      <c r="F63" s="9">
        <f ca="1">IF(OR(INDIRECT(CONCATENATE("'2018-04 (Д)'!E",TEXT(MATCH($C63,'2018-04 (Д)'!$C$2:$C$100,0)+1,0)))="Н/Д",INDIRECT(CONCATENATE("'2018-03 (Д)'!E",TEXT(MATCH($C63,'2018-03 (Д)'!$C$2:$C$100,0)+1,0)))="Н/Д",AND(INDIRECT(CONCATENATE("'2018-04 (Д)'!E",TEXT(MATCH($C63,'2018-04 (Д)'!$C$2:$C$100,0)+1,0)))="Н/Д",INDIRECT(CONCATENATE("'2018-03 (Д)'!E",TEXT(MATCH($C63,'2018-03 (Д)'!$C$2:$C$100,0)+1,0))))),"Н/Д",((INDIRECT(CONCATENATE("'2018-04 (Д)'!E",TEXT(MATCH($C63,'2018-04 (Д)'!$C$2:$C$100,0)+1,0)))-INDIRECT(CONCATENATE("'2018-03 (Д)'!E",TEXT(MATCH($C63,'2018-03 (Д)'!$C$2:$C$100,0)+1,0))))/INDIRECT(CONCATENATE("'2018-03 (Д)'!E",TEXT(MATCH($C63,'2018-03 (Д)'!$C$2:$C$100,0)+1,0))))*100)</f>
        <v>192.64625207878777</v>
      </c>
      <c r="G63" s="9">
        <f ca="1">IF(OR(INDIRECT(CONCATENATE("'2018-05 (Д)'!E",TEXT(MATCH($C63,'2018-05 (Д)'!$C$2:$C$100,0)+1,0)))="Н/Д",INDIRECT(CONCATENATE("'2018-04 (Д)'!E",TEXT(MATCH($C63,'2018-04 (Д)'!$C$2:$C$100,0)+1,0)))="Н/Д",AND(INDIRECT(CONCATENATE("'2018-05 (Д)'!E",TEXT(MATCH($C63,'2018-05 (Д)'!$C$2:$C$100,0)+1,0)))="Н/Д",INDIRECT(CONCATENATE("'2018-04 (Д)'!E",TEXT(MATCH($C63,'2018-04 (Д)'!$C$2:$C$100,0)+1,0))))),"Н/Д",((INDIRECT(CONCATENATE("'2018-05 (Д)'!E",TEXT(MATCH($C63,'2018-05 (Д)'!$C$2:$C$100,0)+1,0)))-INDIRECT(CONCATENATE("'2018-04 (Д)'!E",TEXT(MATCH($C63,'2018-04 (Д)'!$C$2:$C$100,0)+1,0))))/INDIRECT(CONCATENATE("'2018-04 (Д)'!E",TEXT(MATCH($C63,'2018-04 (Д)'!$C$2:$C$100,0)+1,0))))*100)</f>
        <v>-32.686718998641702</v>
      </c>
      <c r="H63" s="9">
        <f ca="1">IF(OR(INDIRECT(CONCATENATE("'2018-06 (Д)'!E",TEXT(MATCH($C63,'2018-06 (Д)'!$C$2:$C$100,0)+1,0)))="Н/Д",INDIRECT(CONCATENATE("'2018-05 (Д)'!E",TEXT(MATCH($C63,'2018-05 (Д)'!$C$2:$C$100,0)+1,0)))="Н/Д",AND(INDIRECT(CONCATENATE("'2018-06 (Д)'!E",TEXT(MATCH($C63,'2018-06 (Д)'!$C$2:$C$100,0)+1,0)))="Н/Д",INDIRECT(CONCATENATE("'2018-05 (Д)'!E",TEXT(MATCH($C63,'2018-05 (Д)'!$C$2:$C$100,0)+1,0))))),"Н/Д",((INDIRECT(CONCATENATE("'2018-06 (Д)'!E",TEXT(MATCH($C63,'2018-06 (Д)'!$C$2:$C$100,0)+1,0)))-INDIRECT(CONCATENATE("'2018-05 (Д)'!E",TEXT(MATCH($C63,'2018-05 (Д)'!$C$2:$C$100,0)+1,0))))/INDIRECT(CONCATENATE("'2018-05 (Д)'!E",TEXT(MATCH($C63,'2018-05 (Д)'!$C$2:$C$100,0)+1,0))))*100)</f>
        <v>7.5507099046872765</v>
      </c>
      <c r="I63" s="9">
        <f ca="1">IF(OR(INDIRECT(CONCATENATE("'2018-07 (Д)'!E",TEXT(MATCH($C63,'2018-07 (Д)'!$C$2:$C$100,0)+1,0)))="Н/Д",INDIRECT(CONCATENATE("'2018-06 (Д)'!E",TEXT(MATCH($C63,'2018-06 (Д)'!$C$2:$C$100,0)+1,0)))="Н/Д",AND(INDIRECT(CONCATENATE("'2018-07 (Д)'!E",TEXT(MATCH($C63,'2018-07 (Д)'!$C$2:$C$100,0)+1,0)))="Н/Д",INDIRECT(CONCATENATE("'2018-06 (Д)'!E",TEXT(MATCH($C63,'2018-06 (Д)'!$C$2:$C$100,0)+1,0))))),"Н/Д",((INDIRECT(CONCATENATE("'2018-07 (Д)'!E",TEXT(MATCH($C63,'2018-07 (Д)'!$C$2:$C$100,0)+1,0)))-INDIRECT(CONCATENATE("'2018-06 (Д)'!E",TEXT(MATCH($C63,'2018-06 (Д)'!$C$2:$C$100,0)+1,0))))/INDIRECT(CONCATENATE("'2018-06 (Д)'!E",TEXT(MATCH($C63,'2018-06 (Д)'!$C$2:$C$100,0)+1,0))))*100)</f>
        <v>-19.101394909120444</v>
      </c>
      <c r="J63" s="9">
        <f ca="1">IF(OR(INDIRECT(CONCATENATE("'2018-08 (Д)'!E",TEXT(MATCH($C63,'2018-08 (Д)'!$C$2:$C$100,0)+1,0)))="Н/Д",INDIRECT(CONCATENATE("'2018-07 (Д)'!E",TEXT(MATCH($C63,'2018-07 (Д)'!$C$2:$C$100,0)+1,0)))="Н/Д",AND(INDIRECT(CONCATENATE("'2018-08 (Д)'!E",TEXT(MATCH($C63,'2018-08 (Д)'!$C$2:$C$100,0)+1,0)))="Н/Д",INDIRECT(CONCATENATE("'2018-07 (Д)'!E",TEXT(MATCH($C63,'2018-07 (Д)'!$C$2:$C$100,0)+1,0))))),"Н/Д",((INDIRECT(CONCATENATE("'2018-08 (Д)'!E",TEXT(MATCH($C63,'2018-08 (Д)'!$C$2:$C$100,0)+1,0)))-INDIRECT(CONCATENATE("'2018-07 (Д)'!E",TEXT(MATCH($C63,'2018-07 (Д)'!$C$2:$C$100,0)+1,0))))/INDIRECT(CONCATENATE("'2018-07 (Д)'!E",TEXT(MATCH($C63,'2018-07 (Д)'!$C$2:$C$100,0)+1,0))))*100)</f>
        <v>23.864716246611849</v>
      </c>
      <c r="K63" s="9">
        <f ca="1">IF(OR(INDIRECT(CONCATENATE("'2018-09 (Д)'!E",TEXT(MATCH($C63,'2018-09 (Д)'!$C$2:$C$100,0)+1,0)))="Н/Д",INDIRECT(CONCATENATE("'2018-08 (Д)'!E",TEXT(MATCH($C63,'2018-08 (Д)'!$C$2:$C$100,0)+1,0)))="Н/Д",AND(INDIRECT(CONCATENATE("'2018-09 (Д)'!E",TEXT(MATCH($C63,'2018-09 (Д)'!$C$2:$C$100,0)+1,0)))="Н/Д",INDIRECT(CONCATENATE("'2018-08 (Д)'!E",TEXT(MATCH($C63,'2018-08 (Д)'!$C$2:$C$100,0)+1,0))))),"Н/Д",((INDIRECT(CONCATENATE("'2018-09 (Д)'!E",TEXT(MATCH($C63,'2018-09 (Д)'!$C$2:$C$100,0)+1,0)))-INDIRECT(CONCATENATE("'2018-08 (Д)'!E",TEXT(MATCH($C63,'2018-08 (Д)'!$C$2:$C$100,0)+1,0))))/INDIRECT(CONCATENATE("'2018-08 (Д)'!E",TEXT(MATCH($C63,'2018-08 (Д)'!$C$2:$C$100,0)+1,0))))*100)</f>
        <v>-7.0064542864279531</v>
      </c>
      <c r="L63" s="9">
        <f ca="1">IF(OR(INDIRECT(CONCATENATE("'2018-10 (Д)'!E",TEXT(MATCH($C63,'2018-10 (Д)'!$C$2:$C$100,0)+1,0)))="Н/Д",INDIRECT(CONCATENATE("'2018-09 (Д)'!E",TEXT(MATCH($C63,'2018-09 (Д)'!$C$2:$C$100,0)+1,0)))="Н/Д",AND(INDIRECT(CONCATENATE("'2018-10 (Д)'!E",TEXT(MATCH($C63,'2018-10 (Д)'!$C$2:$C$100,0)+1,0)))="Н/Д",INDIRECT(CONCATENATE("'2018-09 (Д)'!E",TEXT(MATCH($C63,'2018-09 (Д)'!$C$2:$C$100,0)+1,0))))),"Н/Д",((INDIRECT(CONCATENATE("'2018-10 (Д)'!E",TEXT(MATCH($C63,'2018-10 (Д)'!$C$2:$C$100,0)+1,0)))-INDIRECT(CONCATENATE("'2018-09 (Д)'!E",TEXT(MATCH($C63,'2018-09 (Д)'!$C$2:$C$100,0)+1,0))))/INDIRECT(CONCATENATE("'2018-09 (Д)'!E",TEXT(MATCH($C63,'2018-09 (Д)'!$C$2:$C$100,0)+1,0))))*100)</f>
        <v>-39.203978040801331</v>
      </c>
      <c r="M63" s="9">
        <f ca="1">IF(OR(INDIRECT(CONCATENATE("'2018-11 (Д)'!E",TEXT(MATCH($C63,'2018-11 (Д)'!$C$2:$C$100,0)+1,0)))="Н/Д",INDIRECT(CONCATENATE("'2018-10 (Д)'!E",TEXT(MATCH($C63,'2018-10 (Д)'!$C$2:$C$100,0)+1,0)))="Н/Д",AND(INDIRECT(CONCATENATE("'2018-11 (Д)'!E",TEXT(MATCH($C63,'2018-11 (Д)'!$C$2:$C$100,0)+1,0)))="Н/Д",INDIRECT(CONCATENATE("'2018-10 (Д)'!E",TEXT(MATCH($C63,'2018-10 (Д)'!$C$2:$C$100,0)+1,0))))),"Н/Д",((INDIRECT(CONCATENATE("'2018-11 (Д)'!E",TEXT(MATCH($C63,'2018-11 (Д)'!$C$2:$C$100,0)+1,0)))-INDIRECT(CONCATENATE("'2018-10 (Д)'!E",TEXT(MATCH($C63,'2018-10 (Д)'!$C$2:$C$100,0)+1,0))))/INDIRECT(CONCATENATE("'2018-10 (Д)'!E",TEXT(MATCH($C63,'2018-10 (Д)'!$C$2:$C$100,0)+1,0))))*100)</f>
        <v>152.53866209552302</v>
      </c>
      <c r="N63" s="9">
        <f ca="1">IF(OR(INDIRECT(CONCATENATE("'2018-12 (Д)'!E",TEXT(MATCH($C63,'2018-12 (Д)'!$C$2:$C$100,0)+1,0)))="Н/Д",INDIRECT(CONCATENATE("'2018-11 (Д)'!E",TEXT(MATCH($C63,'2018-11 (Д)'!$C$2:$C$100,0)+1,0)))="Н/Д",AND(INDIRECT(CONCATENATE("'2018-12 (Д)'!E",TEXT(MATCH($C63,'2018-12 (Д)'!$C$2:$C$100,0)+1,0)))="Н/Д",INDIRECT(CONCATENATE("'2018-11 (Д)'!E",TEXT(MATCH($C63,'2018-11 (Д)'!$C$2:$C$100,0)+1,0))))),"Н/Д",((INDIRECT(CONCATENATE("'2018-12 (Д)'!E",TEXT(MATCH($C63,'2018-12 (Д)'!$C$2:$C$100,0)+1,0)))-INDIRECT(CONCATENATE("'2018-11 (Д)'!E",TEXT(MATCH($C63,'2018-11 (Д)'!$C$2:$C$100,0)+1,0))))/INDIRECT(CONCATENATE("'2018-11 (Д)'!E",TEXT(MATCH($C63,'2018-11 (Д)'!$C$2:$C$100,0)+1,0))))*100)</f>
        <v>-19.658028367585384</v>
      </c>
      <c r="O63" s="9"/>
      <c r="P63" s="9">
        <f ca="1">IF(OR(INDIRECT(CONCATENATE("'2018-03 (Д)'!F",TEXT(MATCH($C63,'2018-03 (Д)'!$C$2:$C$100,0)+1,0)))="Н/Д",INDIRECT(CONCATENATE("'2018-02 (Д)'!F",TEXT(MATCH($C63,'2018-02 (Д)'!$C$2:$C$100,0)+1,0)))="Н/Д",AND(INDIRECT(CONCATENATE("'2018-03 (Д)'!F",TEXT(MATCH($C63,'2018-03 (Д)'!$C$2:$C$100,0)+1,0)))="Н/Д",INDIRECT(CONCATENATE("'2018-02 (Д)'!F",TEXT(MATCH($C63,'2018-02 (Д)'!$C$2:$C$100,0)+1,0))))),"Н/Д",((INDIRECT(CONCATENATE("'2018-03 (Д)'!F",TEXT(MATCH($C63,'2018-03 (Д)'!$C$2:$C$100,0)+1,0)))-INDIRECT(CONCATENATE("'2018-02 (Д)'!F",TEXT(MATCH($C63,'2018-02 (Д)'!$C$2:$C$100,0)+1,0))))/INDIRECT(CONCATENATE("'2018-02 (Д)'!F",TEXT(MATCH($C63,'2018-02 (Д)'!$C$2:$C$100,0)+1,0))))*100)</f>
        <v>5.6729117858627225</v>
      </c>
      <c r="Q63" s="9">
        <f ca="1">IF(OR(INDIRECT(CONCATENATE("'2018-04 (Д)'!F",TEXT(MATCH($C63,'2018-04 (Д)'!$C$2:$C$100,0)+1,0)))="Н/Д",INDIRECT(CONCATENATE("'2018-03 (Д)'!F",TEXT(MATCH($C63,'2018-03 (Д)'!$C$2:$C$100,0)+1,0)))="Н/Д",AND(INDIRECT(CONCATENATE("'2018-04 (Д)'!F",TEXT(MATCH($C63,'2018-04 (Д)'!$C$2:$C$100,0)+1,0)))="Н/Д",INDIRECT(CONCATENATE("'2018-03 (Д)'!F",TEXT(MATCH($C63,'2018-03 (Д)'!$C$2:$C$100,0)+1,0))))),"Н/Д",((INDIRECT(CONCATENATE("'2018-04 (Д)'!F",TEXT(MATCH($C63,'2018-04 (Д)'!$C$2:$C$100,0)+1,0)))-INDIRECT(CONCATENATE("'2018-03 (Д)'!F",TEXT(MATCH($C63,'2018-03 (Д)'!$C$2:$C$100,0)+1,0))))/INDIRECT(CONCATENATE("'2018-03 (Д)'!F",TEXT(MATCH($C63,'2018-03 (Д)'!$C$2:$C$100,0)+1,0))))*100)</f>
        <v>210.528983027534</v>
      </c>
      <c r="R63" s="9">
        <f ca="1">IF(OR(INDIRECT(CONCATENATE("'2018-05 (Д)'!F",TEXT(MATCH($C63,'2018-05 (Д)'!$C$2:$C$100,0)+1,0)))="Н/Д",INDIRECT(CONCATENATE("'2018-04 (Д)'!F",TEXT(MATCH($C63,'2018-04 (Д)'!$C$2:$C$100,0)+1,0)))="Н/Д",AND(INDIRECT(CONCATENATE("'2018-05 (Д)'!F",TEXT(MATCH($C63,'2018-05 (Д)'!$C$2:$C$100,0)+1,0)))="Н/Д",INDIRECT(CONCATENATE("'2018-04 (Д)'!F",TEXT(MATCH($C63,'2018-04 (Д)'!$C$2:$C$100,0)+1,0))))),"Н/Д",((INDIRECT(CONCATENATE("'2018-05 (Д)'!F",TEXT(MATCH($C63,'2018-05 (Д)'!$C$2:$C$100,0)+1,0)))-INDIRECT(CONCATENATE("'2018-04 (Д)'!F",TEXT(MATCH($C63,'2018-04 (Д)'!$C$2:$C$100,0)+1,0))))/INDIRECT(CONCATENATE("'2018-04 (Д)'!F",TEXT(MATCH($C63,'2018-04 (Д)'!$C$2:$C$100,0)+1,0))))*100)</f>
        <v>-42.652824668596764</v>
      </c>
      <c r="S63" s="9">
        <f ca="1">IF(OR(INDIRECT(CONCATENATE("'2018-06 (Д)'!F",TEXT(MATCH($C63,'2018-06 (Д)'!$C$2:$C$100,0)+1,0)))="Н/Д",INDIRECT(CONCATENATE("'2018-05 (Д)'!F",TEXT(MATCH($C63,'2018-05 (Д)'!$C$2:$C$100,0)+1,0)))="Н/Д",AND(INDIRECT(CONCATENATE("'2018-06 (Д)'!F",TEXT(MATCH($C63,'2018-06 (Д)'!$C$2:$C$100,0)+1,0)))="Н/Д",INDIRECT(CONCATENATE("'2018-05 (Д)'!F",TEXT(MATCH($C63,'2018-05 (Д)'!$C$2:$C$100,0)+1,0))))),"Н/Д",((INDIRECT(CONCATENATE("'2018-06 (Д)'!F",TEXT(MATCH($C63,'2018-06 (Д)'!$C$2:$C$100,0)+1,0)))-INDIRECT(CONCATENATE("'2018-05 (Д)'!F",TEXT(MATCH($C63,'2018-05 (Д)'!$C$2:$C$100,0)+1,0))))/INDIRECT(CONCATENATE("'2018-05 (Д)'!F",TEXT(MATCH($C63,'2018-05 (Д)'!$C$2:$C$100,0)+1,0))))*100)</f>
        <v>26.299513407602888</v>
      </c>
      <c r="T63" s="9">
        <f ca="1">IF(OR(INDIRECT(CONCATENATE("'2018-07 (Д)'!F",TEXT(MATCH($C63,'2018-07 (Д)'!$C$2:$C$100,0)+1,0)))="Н/Д",INDIRECT(CONCATENATE("'2018-06 (Д)'!F",TEXT(MATCH($C63,'2018-06 (Д)'!$C$2:$C$100,0)+1,0)))="Н/Д",AND(INDIRECT(CONCATENATE("'2018-07 (Д)'!F",TEXT(MATCH($C63,'2018-07 (Д)'!$C$2:$C$100,0)+1,0)))="Н/Д",INDIRECT(CONCATENATE("'2018-06 (Д)'!F",TEXT(MATCH($C63,'2018-06 (Д)'!$C$2:$C$100,0)+1,0))))),"Н/Д",((INDIRECT(CONCATENATE("'2018-07 (Д)'!F",TEXT(MATCH($C63,'2018-07 (Д)'!$C$2:$C$100,0)+1,0)))-INDIRECT(CONCATENATE("'2018-06 (Д)'!F",TEXT(MATCH($C63,'2018-06 (Д)'!$C$2:$C$100,0)+1,0))))/INDIRECT(CONCATENATE("'2018-06 (Д)'!F",TEXT(MATCH($C63,'2018-06 (Д)'!$C$2:$C$100,0)+1,0))))*100)</f>
        <v>-27.089507058761381</v>
      </c>
      <c r="U63" s="9">
        <f ca="1">IF(OR(INDIRECT(CONCATENATE("'2018-08 (Д)'!F",TEXT(MATCH($C63,'2018-08 (Д)'!$C$2:$C$100,0)+1,0)))="Н/Д",INDIRECT(CONCATENATE("'2018-07 (Д)'!F",TEXT(MATCH($C63,'2018-07 (Д)'!$C$2:$C$100,0)+1,0)))="Н/Д",AND(INDIRECT(CONCATENATE("'2018-08 (Д)'!F",TEXT(MATCH($C63,'2018-08 (Д)'!$C$2:$C$100,0)+1,0)))="Н/Д",INDIRECT(CONCATENATE("'2018-07 (Д)'!F",TEXT(MATCH($C63,'2018-07 (Д)'!$C$2:$C$100,0)+1,0))))),"Н/Д",((INDIRECT(CONCATENATE("'2018-08 (Д)'!F",TEXT(MATCH($C63,'2018-08 (Д)'!$C$2:$C$100,0)+1,0)))-INDIRECT(CONCATENATE("'2018-07 (Д)'!F",TEXT(MATCH($C63,'2018-07 (Д)'!$C$2:$C$100,0)+1,0))))/INDIRECT(CONCATENATE("'2018-07 (Д)'!F",TEXT(MATCH($C63,'2018-07 (Д)'!$C$2:$C$100,0)+1,0))))*100)</f>
        <v>42.995232577645865</v>
      </c>
      <c r="V63" s="9">
        <f ca="1">IF(OR(INDIRECT(CONCATENATE("'2018-09 (Д)'!F",TEXT(MATCH($C63,'2018-09 (Д)'!$C$2:$C$100,0)+1,0)))="Н/Д",INDIRECT(CONCATENATE("'2018-08 (Д)'!F",TEXT(MATCH($C63,'2018-08 (Д)'!$C$2:$C$100,0)+1,0)))="Н/Д",AND(INDIRECT(CONCATENATE("'2018-09 (Д)'!F",TEXT(MATCH($C63,'2018-09 (Д)'!$C$2:$C$100,0)+1,0)))="Н/Д",INDIRECT(CONCATENATE("'2018-08 (Д)'!F",TEXT(MATCH($C63,'2018-08 (Д)'!$C$2:$C$100,0)+1,0))))),"Н/Д",((INDIRECT(CONCATENATE("'2018-09 (Д)'!F",TEXT(MATCH($C63,'2018-09 (Д)'!$C$2:$C$100,0)+1,0)))-INDIRECT(CONCATENATE("'2018-08 (Д)'!F",TEXT(MATCH($C63,'2018-08 (Д)'!$C$2:$C$100,0)+1,0))))/INDIRECT(CONCATENATE("'2018-08 (Д)'!F",TEXT(MATCH($C63,'2018-08 (Д)'!$C$2:$C$100,0)+1,0))))*100)</f>
        <v>-14.4436104172459</v>
      </c>
      <c r="W63" s="9">
        <f ca="1">IF(OR(INDIRECT(CONCATENATE("'2018-10 (Д)'!F",TEXT(MATCH($C63,'2018-10 (Д)'!$C$2:$C$100,0)+1,0)))="Н/Д",INDIRECT(CONCATENATE("'2018-09 (Д)'!F",TEXT(MATCH($C63,'2018-09 (Д)'!$C$2:$C$100,0)+1,0)))="Н/Д",AND(INDIRECT(CONCATENATE("'2018-10 (Д)'!F",TEXT(MATCH($C63,'2018-10 (Д)'!$C$2:$C$100,0)+1,0)))="Н/Д",INDIRECT(CONCATENATE("'2018-09 (Д)'!F",TEXT(MATCH($C63,'2018-09 (Д)'!$C$2:$C$100,0)+1,0))))),"Н/Д",((INDIRECT(CONCATENATE("'2018-10 (Д)'!F",TEXT(MATCH($C63,'2018-10 (Д)'!$C$2:$C$100,0)+1,0)))-INDIRECT(CONCATENATE("'2018-09 (Д)'!F",TEXT(MATCH($C63,'2018-09 (Д)'!$C$2:$C$100,0)+1,0))))/INDIRECT(CONCATENATE("'2018-09 (Д)'!F",TEXT(MATCH($C63,'2018-09 (Д)'!$C$2:$C$100,0)+1,0))))*100)</f>
        <v>-49.819055656494463</v>
      </c>
      <c r="X63" s="9">
        <f ca="1">IF(OR(INDIRECT(CONCATENATE("'2018-11 (Д)'!F",TEXT(MATCH($C63,'2018-11 (Д)'!$C$2:$C$100,0)+1,0)))="Н/Д",INDIRECT(CONCATENATE("'2018-10 (Д)'!F",TEXT(MATCH($C63,'2018-10 (Д)'!$C$2:$C$100,0)+1,0)))="Н/Д",AND(INDIRECT(CONCATENATE("'2018-11 (Д)'!F",TEXT(MATCH($C63,'2018-11 (Д)'!$C$2:$C$100,0)+1,0)))="Н/Д",INDIRECT(CONCATENATE("'2018-10 (Д)'!F",TEXT(MATCH($C63,'2018-10 (Д)'!$C$2:$C$100,0)+1,0))))),"Н/Д",((INDIRECT(CONCATENATE("'2018-11 (Д)'!F",TEXT(MATCH($C63,'2018-11 (Д)'!$C$2:$C$100,0)+1,0)))-INDIRECT(CONCATENATE("'2018-10 (Д)'!F",TEXT(MATCH($C63,'2018-10 (Д)'!$C$2:$C$100,0)+1,0))))/INDIRECT(CONCATENATE("'2018-10 (Д)'!F",TEXT(MATCH($C63,'2018-10 (Д)'!$C$2:$C$100,0)+1,0))))*100)</f>
        <v>198.85942745749384</v>
      </c>
      <c r="Y63" s="9">
        <f ca="1">IF(OR(INDIRECT(CONCATENATE("'2018-12 (Д)'!F",TEXT(MATCH($C63,'2018-12 (Д)'!$C$2:$C$100,0)+1,0)))="Н/Д",INDIRECT(CONCATENATE("'2018-11 (Д)'!F",TEXT(MATCH($C63,'2018-11 (Д)'!$C$2:$C$100,0)+1,0)))="Н/Д",AND(INDIRECT(CONCATENATE("'2018-12 (Д)'!F",TEXT(MATCH($C63,'2018-12 (Д)'!$C$2:$C$100,0)+1,0)))="Н/Д",INDIRECT(CONCATENATE("'2018-11 (Д)'!F",TEXT(MATCH($C63,'2018-11 (Д)'!$C$2:$C$100,0)+1,0))))),"Н/Д",((INDIRECT(CONCATENATE("'2018-12 (Д)'!F",TEXT(MATCH($C63,'2018-12 (Д)'!$C$2:$C$100,0)+1,0)))-INDIRECT(CONCATENATE("'2018-11 (Д)'!F",TEXT(MATCH($C63,'2018-11 (Д)'!$C$2:$C$100,0)+1,0))))/INDIRECT(CONCATENATE("'2018-11 (Д)'!F",TEXT(MATCH($C63,'2018-11 (Д)'!$C$2:$C$100,0)+1,0))))*100)</f>
        <v>-16.770595928086486</v>
      </c>
      <c r="Z63" s="9"/>
      <c r="AA63" s="9">
        <f ca="1">IF(OR(INDIRECT(CONCATENATE("'2018-03 (Д)'!G",TEXT(MATCH($C63,'2018-03 (Д)'!$C$2:$C$100,0)+1,0)))="Н/Д",INDIRECT(CONCATENATE("'2018-02 (Д)'!G",TEXT(MATCH($C63,'2018-02 (Д)'!$C$2:$C$100,0)+1,0)))="Н/Д",AND(INDIRECT(CONCATENATE("'2018-03 (Д)'!G",TEXT(MATCH($C63,'2018-03 (Д)'!$C$2:$C$100,0)+1,0)))="Н/Д",INDIRECT(CONCATENATE("'2018-02 (Д)'!G",TEXT(MATCH($C63,'2018-02 (Д)'!$C$2:$C$100,0)+1,0))))),"Н/Д",((INDIRECT(CONCATENATE("'2018-03 (Д)'!G",TEXT(MATCH($C63,'2018-03 (Д)'!$C$2:$C$100,0)+1,0)))-INDIRECT(CONCATENATE("'2018-02 (Д)'!G",TEXT(MATCH($C63,'2018-02 (Д)'!$C$2:$C$100,0)+1,0))))/INDIRECT(CONCATENATE("'2018-02 (Д)'!G",TEXT(MATCH($C63,'2018-02 (Д)'!$C$2:$C$100,0)+1,0))))*100)</f>
        <v>-37.749544414465049</v>
      </c>
      <c r="AB63" s="9">
        <f ca="1">IF(OR(INDIRECT(CONCATENATE("'2018-04 (Д)'!G",TEXT(MATCH($C63,'2018-04 (Д)'!$C$2:$C$100,0)+1,0)))="Н/Д",INDIRECT(CONCATENATE("'2018-03 (Д)'!G",TEXT(MATCH($C63,'2018-03 (Д)'!$C$2:$C$100,0)+1,0)))="Н/Д",AND(INDIRECT(CONCATENATE("'2018-04 (Д)'!G",TEXT(MATCH($C63,'2018-04 (Д)'!$C$2:$C$100,0)+1,0)))="Н/Д",INDIRECT(CONCATENATE("'2018-03 (Д)'!G",TEXT(MATCH($C63,'2018-03 (Д)'!$C$2:$C$100,0)+1,0))))),"Н/Д",((INDIRECT(CONCATENATE("'2018-04 (Д)'!G",TEXT(MATCH($C63,'2018-04 (Д)'!$C$2:$C$100,0)+1,0)))-INDIRECT(CONCATENATE("'2018-03 (Д)'!G",TEXT(MATCH($C63,'2018-03 (Д)'!$C$2:$C$100,0)+1,0))))/INDIRECT(CONCATENATE("'2018-03 (Д)'!G",TEXT(MATCH($C63,'2018-03 (Д)'!$C$2:$C$100,0)+1,0))))*100)</f>
        <v>2241.4663152399653</v>
      </c>
      <c r="AC63" s="9">
        <f ca="1">IF(OR(INDIRECT(CONCATENATE("'2018-05 (Д)'!G",TEXT(MATCH($C63,'2018-05 (Д)'!$C$2:$C$100,0)+1,0)))="Н/Д",INDIRECT(CONCATENATE("'2018-04 (Д)'!G",TEXT(MATCH($C63,'2018-04 (Д)'!$C$2:$C$100,0)+1,0)))="Н/Д",AND(INDIRECT(CONCATENATE("'2018-05 (Д)'!G",TEXT(MATCH($C63,'2018-05 (Д)'!$C$2:$C$100,0)+1,0)))="Н/Д",INDIRECT(CONCATENATE("'2018-04 (Д)'!G",TEXT(MATCH($C63,'2018-04 (Д)'!$C$2:$C$100,0)+1,0))))),"Н/Д",((INDIRECT(CONCATENATE("'2018-05 (Д)'!G",TEXT(MATCH($C63,'2018-05 (Д)'!$C$2:$C$100,0)+1,0)))-INDIRECT(CONCATENATE("'2018-04 (Д)'!G",TEXT(MATCH($C63,'2018-04 (Д)'!$C$2:$C$100,0)+1,0))))/INDIRECT(CONCATENATE("'2018-04 (Д)'!G",TEXT(MATCH($C63,'2018-04 (Д)'!$C$2:$C$100,0)+1,0))))*100)</f>
        <v>-92.57416302414363</v>
      </c>
      <c r="AD63" s="9">
        <f ca="1">IF(OR(INDIRECT(CONCATENATE("'2018-06 (Д)'!G",TEXT(MATCH($C63,'2018-06 (Д)'!$C$2:$C$100,0)+1,0)))="Н/Д",INDIRECT(CONCATENATE("'2018-05 (Д)'!G",TEXT(MATCH($C63,'2018-05 (Д)'!$C$2:$C$100,0)+1,0)))="Н/Д",AND(INDIRECT(CONCATENATE("'2018-06 (Д)'!G",TEXT(MATCH($C63,'2018-06 (Д)'!$C$2:$C$100,0)+1,0)))="Н/Д",INDIRECT(CONCATENATE("'2018-05 (Д)'!G",TEXT(MATCH($C63,'2018-05 (Д)'!$C$2:$C$100,0)+1,0))))),"Н/Д",((INDIRECT(CONCATENATE("'2018-06 (Д)'!G",TEXT(MATCH($C63,'2018-06 (Д)'!$C$2:$C$100,0)+1,0)))-INDIRECT(CONCATENATE("'2018-05 (Д)'!G",TEXT(MATCH($C63,'2018-05 (Д)'!$C$2:$C$100,0)+1,0))))/INDIRECT(CONCATENATE("'2018-05 (Д)'!G",TEXT(MATCH($C63,'2018-05 (Д)'!$C$2:$C$100,0)+1,0))))*100)</f>
        <v>607.08523042394597</v>
      </c>
      <c r="AE63" s="9">
        <f ca="1">IF(OR(INDIRECT(CONCATENATE("'2018-07 (Д)'!G",TEXT(MATCH($C63,'2018-07 (Д)'!$C$2:$C$100,0)+1,0)))="Н/Д",INDIRECT(CONCATENATE("'2018-06 (Д)'!G",TEXT(MATCH($C63,'2018-06 (Д)'!$C$2:$C$100,0)+1,0)))="Н/Д",AND(INDIRECT(CONCATENATE("'2018-07 (Д)'!G",TEXT(MATCH($C63,'2018-07 (Д)'!$C$2:$C$100,0)+1,0)))="Н/Д",INDIRECT(CONCATENATE("'2018-06 (Д)'!G",TEXT(MATCH($C63,'2018-06 (Д)'!$C$2:$C$100,0)+1,0))))),"Н/Д",((INDIRECT(CONCATENATE("'2018-07 (Д)'!G",TEXT(MATCH($C63,'2018-07 (Д)'!$C$2:$C$100,0)+1,0)))-INDIRECT(CONCATENATE("'2018-06 (Д)'!G",TEXT(MATCH($C63,'2018-06 (Д)'!$C$2:$C$100,0)+1,0))))/INDIRECT(CONCATENATE("'2018-06 (Д)'!G",TEXT(MATCH($C63,'2018-06 (Д)'!$C$2:$C$100,0)+1,0))))*100)</f>
        <v>-26.804599533043632</v>
      </c>
      <c r="AF63" s="9">
        <f ca="1">IF(OR(INDIRECT(CONCATENATE("'2018-08 (Д)'!G",TEXT(MATCH($C63,'2018-08 (Д)'!$C$2:$C$100,0)+1,0)))="Н/Д",INDIRECT(CONCATENATE("'2018-07 (Д)'!G",TEXT(MATCH($C63,'2018-07 (Д)'!$C$2:$C$100,0)+1,0)))="Н/Д",AND(INDIRECT(CONCATENATE("'2018-08 (Д)'!G",TEXT(MATCH($C63,'2018-08 (Д)'!$C$2:$C$100,0)+1,0)))="Н/Д",INDIRECT(CONCATENATE("'2018-07 (Д)'!G",TEXT(MATCH($C63,'2018-07 (Д)'!$C$2:$C$100,0)+1,0))))),"Н/Д",((INDIRECT(CONCATENATE("'2018-08 (Д)'!G",TEXT(MATCH($C63,'2018-08 (Д)'!$C$2:$C$100,0)+1,0)))-INDIRECT(CONCATENATE("'2018-07 (Д)'!G",TEXT(MATCH($C63,'2018-07 (Д)'!$C$2:$C$100,0)+1,0))))/INDIRECT(CONCATENATE("'2018-07 (Д)'!G",TEXT(MATCH($C63,'2018-07 (Д)'!$C$2:$C$100,0)+1,0))))*100)</f>
        <v>14.742107850332115</v>
      </c>
      <c r="AG63" s="9">
        <f ca="1">IF(OR(INDIRECT(CONCATENATE("'2018-09 (Д)'!G",TEXT(MATCH($C63,'2018-09 (Д)'!$C$2:$C$100,0)+1,0)))="Н/Д",INDIRECT(CONCATENATE("'2018-08 (Д)'!G",TEXT(MATCH($C63,'2018-08 (Д)'!$C$2:$C$100,0)+1,0)))="Н/Д",AND(INDIRECT(CONCATENATE("'2018-09 (Д)'!G",TEXT(MATCH($C63,'2018-09 (Д)'!$C$2:$C$100,0)+1,0)))="Н/Д",INDIRECT(CONCATENATE("'2018-08 (Д)'!G",TEXT(MATCH($C63,'2018-08 (Д)'!$C$2:$C$100,0)+1,0))))),"Н/Д",((INDIRECT(CONCATENATE("'2018-09 (Д)'!G",TEXT(MATCH($C63,'2018-09 (Д)'!$C$2:$C$100,0)+1,0)))-INDIRECT(CONCATENATE("'2018-08 (Д)'!G",TEXT(MATCH($C63,'2018-08 (Д)'!$C$2:$C$100,0)+1,0))))/INDIRECT(CONCATENATE("'2018-08 (Д)'!G",TEXT(MATCH($C63,'2018-08 (Д)'!$C$2:$C$100,0)+1,0))))*100)</f>
        <v>-14.771727182750565</v>
      </c>
      <c r="AH63" s="9">
        <f ca="1">IF(OR(INDIRECT(CONCATENATE("'2018-10 (Д)'!G",TEXT(MATCH($C63,'2018-10 (Д)'!$C$2:$C$100,0)+1,0)))="Н/Д",INDIRECT(CONCATENATE("'2018-09 (Д)'!G",TEXT(MATCH($C63,'2018-09 (Д)'!$C$2:$C$100,0)+1,0)))="Н/Д",AND(INDIRECT(CONCATENATE("'2018-10 (Д)'!G",TEXT(MATCH($C63,'2018-10 (Д)'!$C$2:$C$100,0)+1,0)))="Н/Д",INDIRECT(CONCATENATE("'2018-09 (Д)'!G",TEXT(MATCH($C63,'2018-09 (Д)'!$C$2:$C$100,0)+1,0))))),"Н/Д",((INDIRECT(CONCATENATE("'2018-10 (Д)'!G",TEXT(MATCH($C63,'2018-10 (Д)'!$C$2:$C$100,0)+1,0)))-INDIRECT(CONCATENATE("'2018-09 (Д)'!G",TEXT(MATCH($C63,'2018-09 (Д)'!$C$2:$C$100,0)+1,0))))/INDIRECT(CONCATENATE("'2018-09 (Д)'!G",TEXT(MATCH($C63,'2018-09 (Д)'!$C$2:$C$100,0)+1,0))))*100)</f>
        <v>-86.402589537503772</v>
      </c>
      <c r="AI63" s="9">
        <f ca="1">IF(OR(INDIRECT(CONCATENATE("'2018-11 (Д)'!G",TEXT(MATCH($C63,'2018-11 (Д)'!$C$2:$C$100,0)+1,0)))="Н/Д",INDIRECT(CONCATENATE("'2018-10 (Д)'!G",TEXT(MATCH($C63,'2018-10 (Д)'!$C$2:$C$100,0)+1,0)))="Н/Д",AND(INDIRECT(CONCATENATE("'2018-11 (Д)'!G",TEXT(MATCH($C63,'2018-11 (Д)'!$C$2:$C$100,0)+1,0)))="Н/Д",INDIRECT(CONCATENATE("'2018-10 (Д)'!G",TEXT(MATCH($C63,'2018-10 (Д)'!$C$2:$C$100,0)+1,0))))),"Н/Д",((INDIRECT(CONCATENATE("'2018-11 (Д)'!G",TEXT(MATCH($C63,'2018-11 (Д)'!$C$2:$C$100,0)+1,0)))-INDIRECT(CONCATENATE("'2018-10 (Д)'!G",TEXT(MATCH($C63,'2018-10 (Д)'!$C$2:$C$100,0)+1,0))))/INDIRECT(CONCATENATE("'2018-10 (Д)'!G",TEXT(MATCH($C63,'2018-10 (Д)'!$C$2:$C$100,0)+1,0))))*100)</f>
        <v>1296.771795267473</v>
      </c>
      <c r="AJ63" s="9">
        <f ca="1">IF(OR(INDIRECT(CONCATENATE("'2018-12 (Д)'!G",TEXT(MATCH($C63,'2018-12 (Д)'!$C$2:$C$100,0)+1,0)))="Н/Д",INDIRECT(CONCATENATE("'2018-11 (Д)'!G",TEXT(MATCH($C63,'2018-11 (Д)'!$C$2:$C$100,0)+1,0)))="Н/Д",AND(INDIRECT(CONCATENATE("'2018-12 (Д)'!G",TEXT(MATCH($C63,'2018-12 (Д)'!$C$2:$C$100,0)+1,0)))="Н/Д",INDIRECT(CONCATENATE("'2018-11 (Д)'!G",TEXT(MATCH($C63,'2018-11 (Д)'!$C$2:$C$100,0)+1,0))))),"Н/Д",((INDIRECT(CONCATENATE("'2018-12 (Д)'!G",TEXT(MATCH($C63,'2018-12 (Д)'!$C$2:$C$100,0)+1,0)))-INDIRECT(CONCATENATE("'2018-11 (Д)'!G",TEXT(MATCH($C63,'2018-11 (Д)'!$C$2:$C$100,0)+1,0))))/INDIRECT(CONCATENATE("'2018-11 (Д)'!G",TEXT(MATCH($C63,'2018-11 (Д)'!$C$2:$C$100,0)+1,0))))*100)</f>
        <v>-49.566484603218122</v>
      </c>
      <c r="AK63" s="9"/>
      <c r="AL63" s="9">
        <f ca="1">IF(OR(INDIRECT(CONCATENATE("'2018-03 (Д)'!H",TEXT(MATCH($C63,'2018-03 (Д)'!$C$2:$C$100,0)+1,0)))="Н/Д",INDIRECT(CONCATENATE("'2018-02 (Д)'!H",TEXT(MATCH($C63,'2018-02 (Д)'!$C$2:$C$100,0)+1,0)))="Н/Д",AND(INDIRECT(CONCATENATE("'2018-03 (Д)'!H",TEXT(MATCH($C63,'2018-03 (Д)'!$C$2:$C$100,0)+1,0)))="Н/Д",INDIRECT(CONCATENATE("'2018-02 (Д)'!H",TEXT(MATCH($C63,'2018-02 (Д)'!$C$2:$C$100,0)+1,0))))),"Н/Д",((INDIRECT(CONCATENATE("'2018-03 (Д)'!H",TEXT(MATCH($C63,'2018-03 (Д)'!$C$2:$C$100,0)+1,0)))-INDIRECT(CONCATENATE("'2018-02 (Д)'!H",TEXT(MATCH($C63,'2018-02 (Д)'!$C$2:$C$100,0)+1,0))))/INDIRECT(CONCATENATE("'2018-02 (Д)'!H",TEXT(MATCH($C63,'2018-02 (Д)'!$C$2:$C$100,0)+1,0))))*100)</f>
        <v>36.699964891010588</v>
      </c>
      <c r="AM63" s="9">
        <f ca="1">IF(OR(INDIRECT(CONCATENATE("'2018-04 (Д)'!H",TEXT(MATCH($C63,'2018-04 (Д)'!$C$2:$C$100,0)+1,0)))="Н/Д",INDIRECT(CONCATENATE("'2018-03 (Д)'!H",TEXT(MATCH($C63,'2018-03 (Д)'!$C$2:$C$100,0)+1,0)))="Н/Д",AND(INDIRECT(CONCATENATE("'2018-04 (Д)'!H",TEXT(MATCH($C63,'2018-04 (Д)'!$C$2:$C$100,0)+1,0)))="Н/Д",INDIRECT(CONCATENATE("'2018-03 (Д)'!H",TEXT(MATCH($C63,'2018-03 (Д)'!$C$2:$C$100,0)+1,0))))),"Н/Д",((INDIRECT(CONCATENATE("'2018-04 (Д)'!H",TEXT(MATCH($C63,'2018-04 (Д)'!$C$2:$C$100,0)+1,0)))-INDIRECT(CONCATENATE("'2018-03 (Д)'!H",TEXT(MATCH($C63,'2018-03 (Д)'!$C$2:$C$100,0)+1,0))))/INDIRECT(CONCATENATE("'2018-03 (Д)'!H",TEXT(MATCH($C63,'2018-03 (Д)'!$C$2:$C$100,0)+1,0))))*100)</f>
        <v>-2.3745733935838187</v>
      </c>
      <c r="AN63" s="9">
        <f ca="1">IF(OR(INDIRECT(CONCATENATE("'2018-05 (Д)'!H",TEXT(MATCH($C63,'2018-05 (Д)'!$C$2:$C$100,0)+1,0)))="Н/Д",INDIRECT(CONCATENATE("'2018-04 (Д)'!H",TEXT(MATCH($C63,'2018-04 (Д)'!$C$2:$C$100,0)+1,0)))="Н/Д",AND(INDIRECT(CONCATENATE("'2018-05 (Д)'!H",TEXT(MATCH($C63,'2018-05 (Д)'!$C$2:$C$100,0)+1,0)))="Н/Д",INDIRECT(CONCATENATE("'2018-04 (Д)'!H",TEXT(MATCH($C63,'2018-04 (Д)'!$C$2:$C$100,0)+1,0))))),"Н/Д",((INDIRECT(CONCATENATE("'2018-05 (Д)'!H",TEXT(MATCH($C63,'2018-05 (Д)'!$C$2:$C$100,0)+1,0)))-INDIRECT(CONCATENATE("'2018-04 (Д)'!H",TEXT(MATCH($C63,'2018-04 (Д)'!$C$2:$C$100,0)+1,0))))/INDIRECT(CONCATENATE("'2018-04 (Д)'!H",TEXT(MATCH($C63,'2018-04 (Д)'!$C$2:$C$100,0)+1,0))))*100)</f>
        <v>6.4553135498828862</v>
      </c>
      <c r="AO63" s="9">
        <f ca="1">IF(OR(INDIRECT(CONCATENATE("'2018-06 (Д)'!H",TEXT(MATCH($C63,'2018-06 (Д)'!$C$2:$C$100,0)+1,0)))="Н/Д",INDIRECT(CONCATENATE("'2018-05 (Д)'!H",TEXT(MATCH($C63,'2018-05 (Д)'!$C$2:$C$100,0)+1,0)))="Н/Д",AND(INDIRECT(CONCATENATE("'2018-06 (Д)'!H",TEXT(MATCH($C63,'2018-06 (Д)'!$C$2:$C$100,0)+1,0)))="Н/Д",INDIRECT(CONCATENATE("'2018-05 (Д)'!H",TEXT(MATCH($C63,'2018-05 (Д)'!$C$2:$C$100,0)+1,0))))),"Н/Д",((INDIRECT(CONCATENATE("'2018-06 (Д)'!H",TEXT(MATCH($C63,'2018-06 (Д)'!$C$2:$C$100,0)+1,0)))-INDIRECT(CONCATENATE("'2018-05 (Д)'!H",TEXT(MATCH($C63,'2018-05 (Д)'!$C$2:$C$100,0)+1,0))))/INDIRECT(CONCATENATE("'2018-05 (Д)'!H",TEXT(MATCH($C63,'2018-05 (Д)'!$C$2:$C$100,0)+1,0))))*100)</f>
        <v>-9.8573354664593307</v>
      </c>
      <c r="AP63" s="9">
        <f ca="1">IF(OR(INDIRECT(CONCATENATE("'2018-07 (Д)'!H",TEXT(MATCH($C63,'2018-07 (Д)'!$C$2:$C$100,0)+1,0)))="Н/Д",INDIRECT(CONCATENATE("'2018-06 (Д)'!H",TEXT(MATCH($C63,'2018-06 (Д)'!$C$2:$C$100,0)+1,0)))="Н/Д",AND(INDIRECT(CONCATENATE("'2018-07 (Д)'!H",TEXT(MATCH($C63,'2018-07 (Д)'!$C$2:$C$100,0)+1,0)))="Н/Д",INDIRECT(CONCATENATE("'2018-06 (Д)'!H",TEXT(MATCH($C63,'2018-06 (Д)'!$C$2:$C$100,0)+1,0))))),"Н/Д",((INDIRECT(CONCATENATE("'2018-07 (Д)'!H",TEXT(MATCH($C63,'2018-07 (Д)'!$C$2:$C$100,0)+1,0)))-INDIRECT(CONCATENATE("'2018-06 (Д)'!H",TEXT(MATCH($C63,'2018-06 (Д)'!$C$2:$C$100,0)+1,0))))/INDIRECT(CONCATENATE("'2018-06 (Д)'!H",TEXT(MATCH($C63,'2018-06 (Д)'!$C$2:$C$100,0)+1,0))))*100)</f>
        <v>16.62931051401457</v>
      </c>
      <c r="AQ63" s="9">
        <f ca="1">IF(OR(INDIRECT(CONCATENATE("'2018-08 (Д)'!H",TEXT(MATCH($C63,'2018-08 (Д)'!$C$2:$C$100,0)+1,0)))="Н/Д",INDIRECT(CONCATENATE("'2018-07 (Д)'!H",TEXT(MATCH($C63,'2018-07 (Д)'!$C$2:$C$100,0)+1,0)))="Н/Д",AND(INDIRECT(CONCATENATE("'2018-08 (Д)'!H",TEXT(MATCH($C63,'2018-08 (Д)'!$C$2:$C$100,0)+1,0)))="Н/Д",INDIRECT(CONCATENATE("'2018-07 (Д)'!H",TEXT(MATCH($C63,'2018-07 (Д)'!$C$2:$C$100,0)+1,0))))),"Н/Д",((INDIRECT(CONCATENATE("'2018-08 (Д)'!H",TEXT(MATCH($C63,'2018-08 (Д)'!$C$2:$C$100,0)+1,0)))-INDIRECT(CONCATENATE("'2018-07 (Д)'!H",TEXT(MATCH($C63,'2018-07 (Д)'!$C$2:$C$100,0)+1,0))))/INDIRECT(CONCATENATE("'2018-07 (Д)'!H",TEXT(MATCH($C63,'2018-07 (Д)'!$C$2:$C$100,0)+1,0))))*100)</f>
        <v>1.9839883238345211</v>
      </c>
      <c r="AR63" s="9">
        <f ca="1">IF(OR(INDIRECT(CONCATENATE("'2018-09 (Д)'!H",TEXT(MATCH($C63,'2018-09 (Д)'!$C$2:$C$100,0)+1,0)))="Н/Д",INDIRECT(CONCATENATE("'2018-08 (Д)'!H",TEXT(MATCH($C63,'2018-08 (Д)'!$C$2:$C$100,0)+1,0)))="Н/Д",AND(INDIRECT(CONCATENATE("'2018-09 (Д)'!H",TEXT(MATCH($C63,'2018-09 (Д)'!$C$2:$C$100,0)+1,0)))="Н/Д",INDIRECT(CONCATENATE("'2018-08 (Д)'!H",TEXT(MATCH($C63,'2018-08 (Д)'!$C$2:$C$100,0)+1,0))))),"Н/Д",((INDIRECT(CONCATENATE("'2018-09 (Д)'!H",TEXT(MATCH($C63,'2018-09 (Д)'!$C$2:$C$100,0)+1,0)))-INDIRECT(CONCATENATE("'2018-08 (Д)'!H",TEXT(MATCH($C63,'2018-08 (Д)'!$C$2:$C$100,0)+1,0))))/INDIRECT(CONCATENATE("'2018-08 (Д)'!H",TEXT(MATCH($C63,'2018-08 (Д)'!$C$2:$C$100,0)+1,0))))*100)</f>
        <v>-9.8716755714226121</v>
      </c>
      <c r="AS63" s="9">
        <f ca="1">IF(OR(INDIRECT(CONCATENATE("'2018-10 (Д)'!H",TEXT(MATCH($C63,'2018-10 (Д)'!$C$2:$C$100,0)+1,0)))="Н/Д",INDIRECT(CONCATENATE("'2018-09 (Д)'!H",TEXT(MATCH($C63,'2018-09 (Д)'!$C$2:$C$100,0)+1,0)))="Н/Д",AND(INDIRECT(CONCATENATE("'2018-10 (Д)'!H",TEXT(MATCH($C63,'2018-10 (Д)'!$C$2:$C$100,0)+1,0)))="Н/Д",INDIRECT(CONCATENATE("'2018-09 (Д)'!H",TEXT(MATCH($C63,'2018-09 (Д)'!$C$2:$C$100,0)+1,0))))),"Н/Д",((INDIRECT(CONCATENATE("'2018-10 (Д)'!H",TEXT(MATCH($C63,'2018-10 (Д)'!$C$2:$C$100,0)+1,0)))-INDIRECT(CONCATENATE("'2018-09 (Д)'!H",TEXT(MATCH($C63,'2018-09 (Д)'!$C$2:$C$100,0)+1,0))))/INDIRECT(CONCATENATE("'2018-09 (Д)'!H",TEXT(MATCH($C63,'2018-09 (Д)'!$C$2:$C$100,0)+1,0))))*100)</f>
        <v>-4.1547957152799739</v>
      </c>
      <c r="AT63" s="9">
        <f ca="1">IF(OR(INDIRECT(CONCATENATE("'2018-11 (Д)'!H",TEXT(MATCH($C63,'2018-11 (Д)'!$C$2:$C$100,0)+1,0)))="Н/Д",INDIRECT(CONCATENATE("'2018-10 (Д)'!H",TEXT(MATCH($C63,'2018-10 (Д)'!$C$2:$C$100,0)+1,0)))="Н/Д",AND(INDIRECT(CONCATENATE("'2018-11 (Д)'!H",TEXT(MATCH($C63,'2018-11 (Д)'!$C$2:$C$100,0)+1,0)))="Н/Д",INDIRECT(CONCATENATE("'2018-10 (Д)'!H",TEXT(MATCH($C63,'2018-10 (Д)'!$C$2:$C$100,0)+1,0))))),"Н/Д",((INDIRECT(CONCATENATE("'2018-11 (Д)'!H",TEXT(MATCH($C63,'2018-11 (Д)'!$C$2:$C$100,0)+1,0)))-INDIRECT(CONCATENATE("'2018-10 (Д)'!H",TEXT(MATCH($C63,'2018-10 (Д)'!$C$2:$C$100,0)+1,0))))/INDIRECT(CONCATENATE("'2018-10 (Д)'!H",TEXT(MATCH($C63,'2018-10 (Д)'!$C$2:$C$100,0)+1,0))))*100)</f>
        <v>16.920017558496454</v>
      </c>
      <c r="AU63" s="9">
        <f ca="1">IF(OR(INDIRECT(CONCATENATE("'2018-12 (Д)'!H",TEXT(MATCH($C63,'2018-12 (Д)'!$C$2:$C$100,0)+1,0)))="Н/Д",INDIRECT(CONCATENATE("'2018-11 (Д)'!H",TEXT(MATCH($C63,'2018-11 (Д)'!$C$2:$C$100,0)+1,0)))="Н/Д",AND(INDIRECT(CONCATENATE("'2018-12 (Д)'!H",TEXT(MATCH($C63,'2018-12 (Д)'!$C$2:$C$100,0)+1,0)))="Н/Д",INDIRECT(CONCATENATE("'2018-11 (Д)'!H",TEXT(MATCH($C63,'2018-11 (Д)'!$C$2:$C$100,0)+1,0))))),"Н/Д",((INDIRECT(CONCATENATE("'2018-12 (Д)'!H",TEXT(MATCH($C63,'2018-12 (Д)'!$C$2:$C$100,0)+1,0)))-INDIRECT(CONCATENATE("'2018-11 (Д)'!H",TEXT(MATCH($C63,'2018-11 (Д)'!$C$2:$C$100,0)+1,0))))/INDIRECT(CONCATENATE("'2018-11 (Д)'!H",TEXT(MATCH($C63,'2018-11 (Д)'!$C$2:$C$100,0)+1,0))))*100)</f>
        <v>-6.7994066804036342</v>
      </c>
      <c r="AV63" s="9"/>
      <c r="AW63" s="9">
        <f ca="1">IF(OR(INDIRECT(CONCATENATE("'2018-03 (Д)'!I",TEXT(MATCH($C63,'2018-03 (Д)'!$C$2:$C$100,0)+1,0)))="Н/Д",INDIRECT(CONCATENATE("'2018-02 (Д)'!I",TEXT(MATCH($C63,'2018-02 (Д)'!$C$2:$C$100,0)+1,0)))="Н/Д",AND(INDIRECT(CONCATENATE("'2018-03 (Д)'!I",TEXT(MATCH($C63,'2018-03 (Д)'!$C$2:$C$100,0)+1,0)))="Н/Д",INDIRECT(CONCATENATE("'2018-02 (Д)'!I",TEXT(MATCH($C63,'2018-02 (Д)'!$C$2:$C$100,0)+1,0))))),"Н/Д",((INDIRECT(CONCATENATE("'2018-03 (Д)'!I",TEXT(MATCH($C63,'2018-03 (Д)'!$C$2:$C$100,0)+1,0)))-INDIRECT(CONCATENATE("'2018-02 (Д)'!I",TEXT(MATCH($C63,'2018-02 (Д)'!$C$2:$C$100,0)+1,0))))/INDIRECT(CONCATENATE("'2018-02 (Д)'!I",TEXT(MATCH($C63,'2018-02 (Д)'!$C$2:$C$100,0)+1,0))))*100)</f>
        <v>-50.308407894742714</v>
      </c>
      <c r="AX63" s="9">
        <f ca="1">IF(OR(INDIRECT(CONCATENATE("'2018-04 (Д)'!I",TEXT(MATCH($C63,'2018-04 (Д)'!$C$2:$C$100,0)+1,0)))="Н/Д",INDIRECT(CONCATENATE("'2018-03 (Д)'!I",TEXT(MATCH($C63,'2018-03 (Д)'!$C$2:$C$100,0)+1,0)))="Н/Д",AND(INDIRECT(CONCATENATE("'2018-04 (Д)'!I",TEXT(MATCH($C63,'2018-04 (Д)'!$C$2:$C$100,0)+1,0)))="Н/Д",INDIRECT(CONCATENATE("'2018-03 (Д)'!I",TEXT(MATCH($C63,'2018-03 (Д)'!$C$2:$C$100,0)+1,0))))),"Н/Д",((INDIRECT(CONCATENATE("'2018-04 (Д)'!I",TEXT(MATCH($C63,'2018-04 (Д)'!$C$2:$C$100,0)+1,0)))-INDIRECT(CONCATENATE("'2018-03 (Д)'!I",TEXT(MATCH($C63,'2018-03 (Д)'!$C$2:$C$100,0)+1,0))))/INDIRECT(CONCATENATE("'2018-03 (Д)'!I",TEXT(MATCH($C63,'2018-03 (Д)'!$C$2:$C$100,0)+1,0))))*100)</f>
        <v>150.23880078970396</v>
      </c>
      <c r="AY63" s="9">
        <f ca="1">IF(OR(INDIRECT(CONCATENATE("'2018-05 (Д)'!I",TEXT(MATCH($C63,'2018-05 (Д)'!$C$2:$C$100,0)+1,0)))="Н/Д",INDIRECT(CONCATENATE("'2018-04 (Д)'!I",TEXT(MATCH($C63,'2018-04 (Д)'!$C$2:$C$100,0)+1,0)))="Н/Д",AND(INDIRECT(CONCATENATE("'2018-05 (Д)'!I",TEXT(MATCH($C63,'2018-05 (Д)'!$C$2:$C$100,0)+1,0)))="Н/Д",INDIRECT(CONCATENATE("'2018-04 (Д)'!I",TEXT(MATCH($C63,'2018-04 (Д)'!$C$2:$C$100,0)+1,0))))),"Н/Д",((INDIRECT(CONCATENATE("'2018-05 (Д)'!I",TEXT(MATCH($C63,'2018-05 (Д)'!$C$2:$C$100,0)+1,0)))-INDIRECT(CONCATENATE("'2018-04 (Д)'!I",TEXT(MATCH($C63,'2018-04 (Д)'!$C$2:$C$100,0)+1,0))))/INDIRECT(CONCATENATE("'2018-04 (Д)'!I",TEXT(MATCH($C63,'2018-04 (Д)'!$C$2:$C$100,0)+1,0))))*100)</f>
        <v>-21.881263501889105</v>
      </c>
      <c r="AZ63" s="9">
        <f ca="1">IF(OR(INDIRECT(CONCATENATE("'2018-06 (Д)'!I",TEXT(MATCH($C63,'2018-06 (Д)'!$C$2:$C$100,0)+1,0)))="Н/Д",INDIRECT(CONCATENATE("'2018-05 (Д)'!I",TEXT(MATCH($C63,'2018-05 (Д)'!$C$2:$C$100,0)+1,0)))="Н/Д",AND(INDIRECT(CONCATENATE("'2018-06 (Д)'!I",TEXT(MATCH($C63,'2018-06 (Д)'!$C$2:$C$100,0)+1,0)))="Н/Д",INDIRECT(CONCATENATE("'2018-05 (Д)'!I",TEXT(MATCH($C63,'2018-05 (Д)'!$C$2:$C$100,0)+1,0))))),"Н/Д",((INDIRECT(CONCATENATE("'2018-06 (Д)'!I",TEXT(MATCH($C63,'2018-06 (Д)'!$C$2:$C$100,0)+1,0)))-INDIRECT(CONCATENATE("'2018-05 (Д)'!I",TEXT(MATCH($C63,'2018-05 (Д)'!$C$2:$C$100,0)+1,0))))/INDIRECT(CONCATENATE("'2018-05 (Д)'!I",TEXT(MATCH($C63,'2018-05 (Д)'!$C$2:$C$100,0)+1,0))))*100)</f>
        <v>5.5112930953449757</v>
      </c>
      <c r="BA63" s="9">
        <f ca="1">IF(OR(INDIRECT(CONCATENATE("'2018-07 (Д)'!I",TEXT(MATCH($C63,'2018-07 (Д)'!$C$2:$C$100,0)+1,0)))="Н/Д",INDIRECT(CONCATENATE("'2018-06 (Д)'!I",TEXT(MATCH($C63,'2018-06 (Д)'!$C$2:$C$100,0)+1,0)))="Н/Д",AND(INDIRECT(CONCATENATE("'2018-07 (Д)'!I",TEXT(MATCH($C63,'2018-07 (Д)'!$C$2:$C$100,0)+1,0)))="Н/Д",INDIRECT(CONCATENATE("'2018-06 (Д)'!I",TEXT(MATCH($C63,'2018-06 (Д)'!$C$2:$C$100,0)+1,0))))),"Н/Д",((INDIRECT(CONCATENATE("'2018-07 (Д)'!I",TEXT(MATCH($C63,'2018-07 (Д)'!$C$2:$C$100,0)+1,0)))-INDIRECT(CONCATENATE("'2018-06 (Д)'!I",TEXT(MATCH($C63,'2018-06 (Д)'!$C$2:$C$100,0)+1,0))))/INDIRECT(CONCATENATE("'2018-06 (Д)'!I",TEXT(MATCH($C63,'2018-06 (Д)'!$C$2:$C$100,0)+1,0))))*100)</f>
        <v>-3.4920318373333994</v>
      </c>
      <c r="BB63" s="9">
        <f ca="1">IF(OR(INDIRECT(CONCATENATE("'2018-08 (Д)'!I",TEXT(MATCH($C63,'2018-08 (Д)'!$C$2:$C$100,0)+1,0)))="Н/Д",INDIRECT(CONCATENATE("'2018-07 (Д)'!I",TEXT(MATCH($C63,'2018-07 (Д)'!$C$2:$C$100,0)+1,0)))="Н/Д",AND(INDIRECT(CONCATENATE("'2018-08 (Д)'!I",TEXT(MATCH($C63,'2018-08 (Д)'!$C$2:$C$100,0)+1,0)))="Н/Д",INDIRECT(CONCATENATE("'2018-07 (Д)'!I",TEXT(MATCH($C63,'2018-07 (Д)'!$C$2:$C$100,0)+1,0))))),"Н/Д",((INDIRECT(CONCATENATE("'2018-08 (Д)'!I",TEXT(MATCH($C63,'2018-08 (Д)'!$C$2:$C$100,0)+1,0)))-INDIRECT(CONCATENATE("'2018-07 (Д)'!I",TEXT(MATCH($C63,'2018-07 (Д)'!$C$2:$C$100,0)+1,0))))/INDIRECT(CONCATENATE("'2018-07 (Д)'!I",TEXT(MATCH($C63,'2018-07 (Д)'!$C$2:$C$100,0)+1,0))))*100)</f>
        <v>14.402821475496305</v>
      </c>
      <c r="BC63" s="9">
        <f ca="1">IF(OR(INDIRECT(CONCATENATE("'2018-09 (Д)'!I",TEXT(MATCH($C63,'2018-09 (Д)'!$C$2:$C$100,0)+1,0)))="Н/Д",INDIRECT(CONCATENATE("'2018-08 (Д)'!I",TEXT(MATCH($C63,'2018-08 (Д)'!$C$2:$C$100,0)+1,0)))="Н/Д",AND(INDIRECT(CONCATENATE("'2018-09 (Д)'!I",TEXT(MATCH($C63,'2018-09 (Д)'!$C$2:$C$100,0)+1,0)))="Н/Д",INDIRECT(CONCATENATE("'2018-08 (Д)'!I",TEXT(MATCH($C63,'2018-08 (Д)'!$C$2:$C$100,0)+1,0))))),"Н/Д",((INDIRECT(CONCATENATE("'2018-09 (Д)'!I",TEXT(MATCH($C63,'2018-09 (Д)'!$C$2:$C$100,0)+1,0)))-INDIRECT(CONCATENATE("'2018-08 (Д)'!I",TEXT(MATCH($C63,'2018-08 (Д)'!$C$2:$C$100,0)+1,0))))/INDIRECT(CONCATENATE("'2018-08 (Д)'!I",TEXT(MATCH($C63,'2018-08 (Д)'!$C$2:$C$100,0)+1,0))))*100)</f>
        <v>-6.3076502994335666</v>
      </c>
      <c r="BD63" s="9">
        <f ca="1">IF(OR(INDIRECT(CONCATENATE("'2018-10 (Д)'!I",TEXT(MATCH($C63,'2018-10 (Д)'!$C$2:$C$100,0)+1,0)))="Н/Д",INDIRECT(CONCATENATE("'2018-09 (Д)'!I",TEXT(MATCH($C63,'2018-09 (Д)'!$C$2:$C$100,0)+1,0)))="Н/Д",AND(INDIRECT(CONCATENATE("'2018-10 (Д)'!I",TEXT(MATCH($C63,'2018-10 (Д)'!$C$2:$C$100,0)+1,0)))="Н/Д",INDIRECT(CONCATENATE("'2018-09 (Д)'!I",TEXT(MATCH($C63,'2018-09 (Д)'!$C$2:$C$100,0)+1,0))))),"Н/Д",((INDIRECT(CONCATENATE("'2018-10 (Д)'!I",TEXT(MATCH($C63,'2018-10 (Д)'!$C$2:$C$100,0)+1,0)))-INDIRECT(CONCATENATE("'2018-09 (Д)'!I",TEXT(MATCH($C63,'2018-09 (Д)'!$C$2:$C$100,0)+1,0))))/INDIRECT(CONCATENATE("'2018-09 (Д)'!I",TEXT(MATCH($C63,'2018-09 (Д)'!$C$2:$C$100,0)+1,0))))*100)</f>
        <v>7.2214983787537923</v>
      </c>
      <c r="BE63" s="9">
        <f ca="1">IF(OR(INDIRECT(CONCATENATE("'2018-11 (Д)'!I",TEXT(MATCH($C63,'2018-11 (Д)'!$C$2:$C$100,0)+1,0)))="Н/Д",INDIRECT(CONCATENATE("'2018-10 (Д)'!I",TEXT(MATCH($C63,'2018-10 (Д)'!$C$2:$C$100,0)+1,0)))="Н/Д",AND(INDIRECT(CONCATENATE("'2018-11 (Д)'!I",TEXT(MATCH($C63,'2018-11 (Д)'!$C$2:$C$100,0)+1,0)))="Н/Д",INDIRECT(CONCATENATE("'2018-10 (Д)'!I",TEXT(MATCH($C63,'2018-10 (Д)'!$C$2:$C$100,0)+1,0))))),"Н/Д",((INDIRECT(CONCATENATE("'2018-11 (Д)'!I",TEXT(MATCH($C63,'2018-11 (Д)'!$C$2:$C$100,0)+1,0)))-INDIRECT(CONCATENATE("'2018-10 (Д)'!I",TEXT(MATCH($C63,'2018-10 (Д)'!$C$2:$C$100,0)+1,0))))/INDIRECT(CONCATENATE("'2018-10 (Д)'!I",TEXT(MATCH($C63,'2018-10 (Д)'!$C$2:$C$100,0)+1,0))))*100)</f>
        <v>-4.3322609602659368</v>
      </c>
      <c r="BF63" s="9">
        <f ca="1">IF(OR(INDIRECT(CONCATENATE("'2018-12 (Д)'!I",TEXT(MATCH($C63,'2018-12 (Д)'!$C$2:$C$100,0)+1,0)))="Н/Д",INDIRECT(CONCATENATE("'2018-11 (Д)'!I",TEXT(MATCH($C63,'2018-11 (Д)'!$C$2:$C$100,0)+1,0)))="Н/Д",AND(INDIRECT(CONCATENATE("'2018-12 (Д)'!I",TEXT(MATCH($C63,'2018-12 (Д)'!$C$2:$C$100,0)+1,0)))="Н/Д",INDIRECT(CONCATENATE("'2018-11 (Д)'!I",TEXT(MATCH($C63,'2018-11 (Д)'!$C$2:$C$100,0)+1,0))))),"Н/Д",((INDIRECT(CONCATENATE("'2018-12 (Д)'!I",TEXT(MATCH($C63,'2018-12 (Д)'!$C$2:$C$100,0)+1,0)))-INDIRECT(CONCATENATE("'2018-11 (Д)'!I",TEXT(MATCH($C63,'2018-11 (Д)'!$C$2:$C$100,0)+1,0))))/INDIRECT(CONCATENATE("'2018-11 (Д)'!I",TEXT(MATCH($C63,'2018-11 (Д)'!$C$2:$C$100,0)+1,0))))*100)</f>
        <v>6.8538652212711906</v>
      </c>
      <c r="BG63" s="9"/>
      <c r="BH63" s="9" t="str">
        <f ca="1">IF(OR(INDIRECT(CONCATENATE("'2018-03 (Д)'!J",TEXT(MATCH($C63,'2018-03 (Д)'!$C$2:$C$100,0)+1,0)))="Н/Д",INDIRECT(CONCATENATE("'2018-02 (Д)'!J",TEXT(MATCH($C63,'2018-02 (Д)'!$C$2:$C$100,0)+1,0)))="Н/Д",AND(INDIRECT(CONCATENATE("'2018-03 (Д)'!J",TEXT(MATCH($C63,'2018-03 (Д)'!$C$2:$C$100,0)+1,0)))="Н/Д",INDIRECT(CONCATENATE("'2018-02 (Д)'!J",TEXT(MATCH($C63,'2018-02 (Д)'!$C$2:$C$100,0)+1,0))))),"Н/Д",((INDIRECT(CONCATENATE("'2018-03 (Д)'!J",TEXT(MATCH($C63,'2018-03 (Д)'!$C$2:$C$100,0)+1,0)))-INDIRECT(CONCATENATE("'2018-02 (Д)'!J",TEXT(MATCH($C63,'2018-02 (Д)'!$C$2:$C$100,0)+1,0))))/INDIRECT(CONCATENATE("'2018-02 (Д)'!J",TEXT(MATCH($C63,'2018-02 (Д)'!$C$2:$C$100,0)+1,0))))*100)</f>
        <v>Н/Д</v>
      </c>
      <c r="BI63" s="9" t="str">
        <f ca="1">IF(OR(INDIRECT(CONCATENATE("'2018-04 (Д)'!J",TEXT(MATCH($C63,'2018-04 (Д)'!$C$2:$C$100,0)+1,0)))="Н/Д",INDIRECT(CONCATENATE("'2018-03 (Д)'!J",TEXT(MATCH($C63,'2018-03 (Д)'!$C$2:$C$100,0)+1,0)))="Н/Д",AND(INDIRECT(CONCATENATE("'2018-04 (Д)'!J",TEXT(MATCH($C63,'2018-04 (Д)'!$C$2:$C$100,0)+1,0)))="Н/Д",INDIRECT(CONCATENATE("'2018-03 (Д)'!J",TEXT(MATCH($C63,'2018-03 (Д)'!$C$2:$C$100,0)+1,0))))),"Н/Д",((INDIRECT(CONCATENATE("'2018-04 (Д)'!J",TEXT(MATCH($C63,'2018-04 (Д)'!$C$2:$C$100,0)+1,0)))-INDIRECT(CONCATENATE("'2018-03 (Д)'!J",TEXT(MATCH($C63,'2018-03 (Д)'!$C$2:$C$100,0)+1,0))))/INDIRECT(CONCATENATE("'2018-03 (Д)'!J",TEXT(MATCH($C63,'2018-03 (Д)'!$C$2:$C$100,0)+1,0))))*100)</f>
        <v>Н/Д</v>
      </c>
      <c r="BJ63" s="9" t="str">
        <f ca="1">IF(OR(INDIRECT(CONCATENATE("'2018-05 (Д)'!J",TEXT(MATCH($C63,'2018-05 (Д)'!$C$2:$C$100,0)+1,0)))="Н/Д",INDIRECT(CONCATENATE("'2018-04 (Д)'!J",TEXT(MATCH($C63,'2018-04 (Д)'!$C$2:$C$100,0)+1,0)))="Н/Д",AND(INDIRECT(CONCATENATE("'2018-05 (Д)'!J",TEXT(MATCH($C63,'2018-05 (Д)'!$C$2:$C$100,0)+1,0)))="Н/Д",INDIRECT(CONCATENATE("'2018-04 (Д)'!J",TEXT(MATCH($C63,'2018-04 (Д)'!$C$2:$C$100,0)+1,0))))),"Н/Д",((INDIRECT(CONCATENATE("'2018-05 (Д)'!J",TEXT(MATCH($C63,'2018-05 (Д)'!$C$2:$C$100,0)+1,0)))-INDIRECT(CONCATENATE("'2018-04 (Д)'!J",TEXT(MATCH($C63,'2018-04 (Д)'!$C$2:$C$100,0)+1,0))))/INDIRECT(CONCATENATE("'2018-04 (Д)'!J",TEXT(MATCH($C63,'2018-04 (Д)'!$C$2:$C$100,0)+1,0))))*100)</f>
        <v>Н/Д</v>
      </c>
      <c r="BK63" s="9" t="str">
        <f ca="1">IF(OR(INDIRECT(CONCATENATE("'2018-06 (Д)'!J",TEXT(MATCH($C63,'2018-06 (Д)'!$C$2:$C$100,0)+1,0)))="Н/Д",INDIRECT(CONCATENATE("'2018-05 (Д)'!J",TEXT(MATCH($C63,'2018-05 (Д)'!$C$2:$C$100,0)+1,0)))="Н/Д",AND(INDIRECT(CONCATENATE("'2018-06 (Д)'!J",TEXT(MATCH($C63,'2018-06 (Д)'!$C$2:$C$100,0)+1,0)))="Н/Д",INDIRECT(CONCATENATE("'2018-05 (Д)'!J",TEXT(MATCH($C63,'2018-05 (Д)'!$C$2:$C$100,0)+1,0))))),"Н/Д",((INDIRECT(CONCATENATE("'2018-06 (Д)'!J",TEXT(MATCH($C63,'2018-06 (Д)'!$C$2:$C$100,0)+1,0)))-INDIRECT(CONCATENATE("'2018-05 (Д)'!J",TEXT(MATCH($C63,'2018-05 (Д)'!$C$2:$C$100,0)+1,0))))/INDIRECT(CONCATENATE("'2018-05 (Д)'!J",TEXT(MATCH($C63,'2018-05 (Д)'!$C$2:$C$100,0)+1,0))))*100)</f>
        <v>Н/Д</v>
      </c>
      <c r="BL63" s="9" t="str">
        <f ca="1">IF(OR(INDIRECT(CONCATENATE("'2018-07 (Д)'!J",TEXT(MATCH($C63,'2018-07 (Д)'!$C$2:$C$100,0)+1,0)))="Н/Д",INDIRECT(CONCATENATE("'2018-06 (Д)'!J",TEXT(MATCH($C63,'2018-06 (Д)'!$C$2:$C$100,0)+1,0)))="Н/Д",AND(INDIRECT(CONCATENATE("'2018-07 (Д)'!J",TEXT(MATCH($C63,'2018-07 (Д)'!$C$2:$C$100,0)+1,0)))="Н/Д",INDIRECT(CONCATENATE("'2018-06 (Д)'!J",TEXT(MATCH($C63,'2018-06 (Д)'!$C$2:$C$100,0)+1,0))))),"Н/Д",((INDIRECT(CONCATENATE("'2018-07 (Д)'!J",TEXT(MATCH($C63,'2018-07 (Д)'!$C$2:$C$100,0)+1,0)))-INDIRECT(CONCATENATE("'2018-06 (Д)'!J",TEXT(MATCH($C63,'2018-06 (Д)'!$C$2:$C$100,0)+1,0))))/INDIRECT(CONCATENATE("'2018-06 (Д)'!J",TEXT(MATCH($C63,'2018-06 (Д)'!$C$2:$C$100,0)+1,0))))*100)</f>
        <v>Н/Д</v>
      </c>
      <c r="BM63" s="9" t="str">
        <f ca="1">IF(OR(INDIRECT(CONCATENATE("'2018-08 (Д)'!J",TEXT(MATCH($C63,'2018-08 (Д)'!$C$2:$C$100,0)+1,0)))="Н/Д",INDIRECT(CONCATENATE("'2018-07 (Д)'!J",TEXT(MATCH($C63,'2018-07 (Д)'!$C$2:$C$100,0)+1,0)))="Н/Д",AND(INDIRECT(CONCATENATE("'2018-08 (Д)'!J",TEXT(MATCH($C63,'2018-08 (Д)'!$C$2:$C$100,0)+1,0)))="Н/Д",INDIRECT(CONCATENATE("'2018-07 (Д)'!J",TEXT(MATCH($C63,'2018-07 (Д)'!$C$2:$C$100,0)+1,0))))),"Н/Д",((INDIRECT(CONCATENATE("'2018-08 (Д)'!J",TEXT(MATCH($C63,'2018-08 (Д)'!$C$2:$C$100,0)+1,0)))-INDIRECT(CONCATENATE("'2018-07 (Д)'!J",TEXT(MATCH($C63,'2018-07 (Д)'!$C$2:$C$100,0)+1,0))))/INDIRECT(CONCATENATE("'2018-07 (Д)'!J",TEXT(MATCH($C63,'2018-07 (Д)'!$C$2:$C$100,0)+1,0))))*100)</f>
        <v>Н/Д</v>
      </c>
      <c r="BN63" s="9" t="str">
        <f ca="1">IF(OR(INDIRECT(CONCATENATE("'2018-09 (Д)'!J",TEXT(MATCH($C63,'2018-09 (Д)'!$C$2:$C$100,0)+1,0)))="Н/Д",INDIRECT(CONCATENATE("'2018-08 (Д)'!J",TEXT(MATCH($C63,'2018-08 (Д)'!$C$2:$C$100,0)+1,0)))="Н/Д",AND(INDIRECT(CONCATENATE("'2018-09 (Д)'!J",TEXT(MATCH($C63,'2018-09 (Д)'!$C$2:$C$100,0)+1,0)))="Н/Д",INDIRECT(CONCATENATE("'2018-08 (Д)'!J",TEXT(MATCH($C63,'2018-08 (Д)'!$C$2:$C$100,0)+1,0))))),"Н/Д",((INDIRECT(CONCATENATE("'2018-09 (Д)'!J",TEXT(MATCH($C63,'2018-09 (Д)'!$C$2:$C$100,0)+1,0)))-INDIRECT(CONCATENATE("'2018-08 (Д)'!J",TEXT(MATCH($C63,'2018-08 (Д)'!$C$2:$C$100,0)+1,0))))/INDIRECT(CONCATENATE("'2018-08 (Д)'!J",TEXT(MATCH($C63,'2018-08 (Д)'!$C$2:$C$100,0)+1,0))))*100)</f>
        <v>Н/Д</v>
      </c>
      <c r="BO63" s="9" t="str">
        <f ca="1">IF(OR(INDIRECT(CONCATENATE("'2018-10 (Д)'!J",TEXT(MATCH($C63,'2018-10 (Д)'!$C$2:$C$100,0)+1,0)))="Н/Д",INDIRECT(CONCATENATE("'2018-09 (Д)'!J",TEXT(MATCH($C63,'2018-09 (Д)'!$C$2:$C$100,0)+1,0)))="Н/Д",AND(INDIRECT(CONCATENATE("'2018-10 (Д)'!J",TEXT(MATCH($C63,'2018-10 (Д)'!$C$2:$C$100,0)+1,0)))="Н/Д",INDIRECT(CONCATENATE("'2018-09 (Д)'!J",TEXT(MATCH($C63,'2018-09 (Д)'!$C$2:$C$100,0)+1,0))))),"Н/Д",((INDIRECT(CONCATENATE("'2018-10 (Д)'!J",TEXT(MATCH($C63,'2018-10 (Д)'!$C$2:$C$100,0)+1,0)))-INDIRECT(CONCATENATE("'2018-09 (Д)'!J",TEXT(MATCH($C63,'2018-09 (Д)'!$C$2:$C$100,0)+1,0))))/INDIRECT(CONCATENATE("'2018-09 (Д)'!J",TEXT(MATCH($C63,'2018-09 (Д)'!$C$2:$C$100,0)+1,0))))*100)</f>
        <v>Н/Д</v>
      </c>
      <c r="BP63" s="9" t="str">
        <f ca="1">IF(OR(INDIRECT(CONCATENATE("'2018-11 (Д)'!J",TEXT(MATCH($C63,'2018-11 (Д)'!$C$2:$C$100,0)+1,0)))="Н/Д",INDIRECT(CONCATENATE("'2018-10 (Д)'!J",TEXT(MATCH($C63,'2018-10 (Д)'!$C$2:$C$100,0)+1,0)))="Н/Д",AND(INDIRECT(CONCATENATE("'2018-11 (Д)'!J",TEXT(MATCH($C63,'2018-11 (Д)'!$C$2:$C$100,0)+1,0)))="Н/Д",INDIRECT(CONCATENATE("'2018-10 (Д)'!J",TEXT(MATCH($C63,'2018-10 (Д)'!$C$2:$C$100,0)+1,0))))),"Н/Д",((INDIRECT(CONCATENATE("'2018-11 (Д)'!J",TEXT(MATCH($C63,'2018-11 (Д)'!$C$2:$C$100,0)+1,0)))-INDIRECT(CONCATENATE("'2018-10 (Д)'!J",TEXT(MATCH($C63,'2018-10 (Д)'!$C$2:$C$100,0)+1,0))))/INDIRECT(CONCATENATE("'2018-10 (Д)'!J",TEXT(MATCH($C63,'2018-10 (Д)'!$C$2:$C$100,0)+1,0))))*100)</f>
        <v>Н/Д</v>
      </c>
      <c r="BQ63" s="9" t="str">
        <f ca="1">IF(OR(INDIRECT(CONCATENATE("'2018-12 (Д)'!J",TEXT(MATCH($C63,'2018-12 (Д)'!$C$2:$C$100,0)+1,0)))="Н/Д",INDIRECT(CONCATENATE("'2018-11 (Д)'!J",TEXT(MATCH($C63,'2018-11 (Д)'!$C$2:$C$100,0)+1,0)))="Н/Д",AND(INDIRECT(CONCATENATE("'2018-12 (Д)'!J",TEXT(MATCH($C63,'2018-12 (Д)'!$C$2:$C$100,0)+1,0)))="Н/Д",INDIRECT(CONCATENATE("'2018-11 (Д)'!J",TEXT(MATCH($C63,'2018-11 (Д)'!$C$2:$C$100,0)+1,0))))),"Н/Д",((INDIRECT(CONCATENATE("'2018-12 (Д)'!J",TEXT(MATCH($C63,'2018-12 (Д)'!$C$2:$C$100,0)+1,0)))-INDIRECT(CONCATENATE("'2018-11 (Д)'!J",TEXT(MATCH($C63,'2018-11 (Д)'!$C$2:$C$100,0)+1,0))))/INDIRECT(CONCATENATE("'2018-11 (Д)'!J",TEXT(MATCH($C63,'2018-11 (Д)'!$C$2:$C$100,0)+1,0))))*100)</f>
        <v>Н/Д</v>
      </c>
      <c r="BR63" s="9"/>
      <c r="BS63" s="9">
        <f ca="1">IF(OR(INDIRECT(CONCATENATE("'2018-03 (Д)'!K",TEXT(MATCH($C63,'2018-03 (Д)'!$C$2:$C$100,0)+1,0)))="Н/Д",INDIRECT(CONCATENATE("'2018-02 (Д)'!K",TEXT(MATCH($C63,'2018-02 (Д)'!$C$2:$C$100,0)+1,0)))="Н/Д",AND(INDIRECT(CONCATENATE("'2018-03 (Д)'!K",TEXT(MATCH($C63,'2018-03 (Д)'!$C$2:$C$100,0)+1,0)))="Н/Д",INDIRECT(CONCATENATE("'2018-02 (Д)'!K",TEXT(MATCH($C63,'2018-02 (Д)'!$C$2:$C$100,0)+1,0))))),"Н/Д",((INDIRECT(CONCATENATE("'2018-03 (Д)'!K",TEXT(MATCH($C63,'2018-03 (Д)'!$C$2:$C$100,0)+1,0)))-INDIRECT(CONCATENATE("'2018-02 (Д)'!K",TEXT(MATCH($C63,'2018-02 (Д)'!$C$2:$C$100,0)+1,0))))/INDIRECT(CONCATENATE("'2018-02 (Д)'!K",TEXT(MATCH($C63,'2018-02 (Д)'!$C$2:$C$100,0)+1,0))))*100)</f>
        <v>-55.47767961757868</v>
      </c>
      <c r="BT63" s="9">
        <f ca="1">IF(OR(INDIRECT(CONCATENATE("'2018-04 (Д)'!K",TEXT(MATCH($C63,'2018-04 (Д)'!$C$2:$C$100,0)+1,0)))="Н/Д",INDIRECT(CONCATENATE("'2018-03 (Д)'!K",TEXT(MATCH($C63,'2018-03 (Д)'!$C$2:$C$100,0)+1,0)))="Н/Д",AND(INDIRECT(CONCATENATE("'2018-04 (Д)'!K",TEXT(MATCH($C63,'2018-04 (Д)'!$C$2:$C$100,0)+1,0)))="Н/Д",INDIRECT(CONCATENATE("'2018-03 (Д)'!K",TEXT(MATCH($C63,'2018-03 (Д)'!$C$2:$C$100,0)+1,0))))),"Н/Д",((INDIRECT(CONCATENATE("'2018-04 (Д)'!K",TEXT(MATCH($C63,'2018-04 (Д)'!$C$2:$C$100,0)+1,0)))-INDIRECT(CONCATENATE("'2018-03 (Д)'!K",TEXT(MATCH($C63,'2018-03 (Д)'!$C$2:$C$100,0)+1,0))))/INDIRECT(CONCATENATE("'2018-03 (Д)'!K",TEXT(MATCH($C63,'2018-03 (Д)'!$C$2:$C$100,0)+1,0))))*100)</f>
        <v>170.42616873101395</v>
      </c>
      <c r="BU63" s="9">
        <f ca="1">IF(OR(INDIRECT(CONCATENATE("'2018-05 (Д)'!K",TEXT(MATCH($C63,'2018-05 (Д)'!$C$2:$C$100,0)+1,0)))="Н/Д",INDIRECT(CONCATENATE("'2018-04 (Д)'!K",TEXT(MATCH($C63,'2018-04 (Д)'!$C$2:$C$100,0)+1,0)))="Н/Д",AND(INDIRECT(CONCATENATE("'2018-05 (Д)'!K",TEXT(MATCH($C63,'2018-05 (Д)'!$C$2:$C$100,0)+1,0)))="Н/Д",INDIRECT(CONCATENATE("'2018-04 (Д)'!K",TEXT(MATCH($C63,'2018-04 (Д)'!$C$2:$C$100,0)+1,0))))),"Н/Д",((INDIRECT(CONCATENATE("'2018-05 (Д)'!K",TEXT(MATCH($C63,'2018-05 (Д)'!$C$2:$C$100,0)+1,0)))-INDIRECT(CONCATENATE("'2018-04 (Д)'!K",TEXT(MATCH($C63,'2018-04 (Д)'!$C$2:$C$100,0)+1,0))))/INDIRECT(CONCATENATE("'2018-04 (Д)'!K",TEXT(MATCH($C63,'2018-04 (Д)'!$C$2:$C$100,0)+1,0))))*100)</f>
        <v>137.52534613269464</v>
      </c>
      <c r="BV63" s="9">
        <f ca="1">IF(OR(INDIRECT(CONCATENATE("'2018-06 (Д)'!K",TEXT(MATCH($C63,'2018-06 (Д)'!$C$2:$C$100,0)+1,0)))="Н/Д",INDIRECT(CONCATENATE("'2018-05 (Д)'!K",TEXT(MATCH($C63,'2018-05 (Д)'!$C$2:$C$100,0)+1,0)))="Н/Д",AND(INDIRECT(CONCATENATE("'2018-06 (Д)'!K",TEXT(MATCH($C63,'2018-06 (Д)'!$C$2:$C$100,0)+1,0)))="Н/Д",INDIRECT(CONCATENATE("'2018-05 (Д)'!K",TEXT(MATCH($C63,'2018-05 (Д)'!$C$2:$C$100,0)+1,0))))),"Н/Д",((INDIRECT(CONCATENATE("'2018-06 (Д)'!K",TEXT(MATCH($C63,'2018-06 (Д)'!$C$2:$C$100,0)+1,0)))-INDIRECT(CONCATENATE("'2018-05 (Д)'!K",TEXT(MATCH($C63,'2018-05 (Д)'!$C$2:$C$100,0)+1,0))))/INDIRECT(CONCATENATE("'2018-05 (Д)'!K",TEXT(MATCH($C63,'2018-05 (Д)'!$C$2:$C$100,0)+1,0))))*100)</f>
        <v>-74.950734510280952</v>
      </c>
      <c r="BW63" s="9">
        <f ca="1">IF(OR(INDIRECT(CONCATENATE("'2018-07 (Д)'!K",TEXT(MATCH($C63,'2018-07 (Д)'!$C$2:$C$100,0)+1,0)))="Н/Д",INDIRECT(CONCATENATE("'2018-06 (Д)'!K",TEXT(MATCH($C63,'2018-06 (Д)'!$C$2:$C$100,0)+1,0)))="Н/Д",AND(INDIRECT(CONCATENATE("'2018-07 (Д)'!K",TEXT(MATCH($C63,'2018-07 (Д)'!$C$2:$C$100,0)+1,0)))="Н/Д",INDIRECT(CONCATENATE("'2018-06 (Д)'!K",TEXT(MATCH($C63,'2018-06 (Д)'!$C$2:$C$100,0)+1,0))))),"Н/Д",((INDIRECT(CONCATENATE("'2018-07 (Д)'!K",TEXT(MATCH($C63,'2018-07 (Д)'!$C$2:$C$100,0)+1,0)))-INDIRECT(CONCATENATE("'2018-06 (Д)'!K",TEXT(MATCH($C63,'2018-06 (Д)'!$C$2:$C$100,0)+1,0))))/INDIRECT(CONCATENATE("'2018-06 (Д)'!K",TEXT(MATCH($C63,'2018-06 (Д)'!$C$2:$C$100,0)+1,0))))*100)</f>
        <v>-36.840872111548478</v>
      </c>
      <c r="BX63" s="9">
        <f ca="1">IF(OR(INDIRECT(CONCATENATE("'2018-08 (Д)'!K",TEXT(MATCH($C63,'2018-08 (Д)'!$C$2:$C$100,0)+1,0)))="Н/Д",INDIRECT(CONCATENATE("'2018-07 (Д)'!K",TEXT(MATCH($C63,'2018-07 (Д)'!$C$2:$C$100,0)+1,0)))="Н/Д",AND(INDIRECT(CONCATENATE("'2018-08 (Д)'!K",TEXT(MATCH($C63,'2018-08 (Д)'!$C$2:$C$100,0)+1,0)))="Н/Д",INDIRECT(CONCATENATE("'2018-07 (Д)'!K",TEXT(MATCH($C63,'2018-07 (Д)'!$C$2:$C$100,0)+1,0))))),"Н/Д",((INDIRECT(CONCATENATE("'2018-08 (Д)'!K",TEXT(MATCH($C63,'2018-08 (Д)'!$C$2:$C$100,0)+1,0)))-INDIRECT(CONCATENATE("'2018-07 (Д)'!K",TEXT(MATCH($C63,'2018-07 (Д)'!$C$2:$C$100,0)+1,0))))/INDIRECT(CONCATENATE("'2018-07 (Д)'!K",TEXT(MATCH($C63,'2018-07 (Д)'!$C$2:$C$100,0)+1,0))))*100)</f>
        <v>373.70264600973712</v>
      </c>
      <c r="BY63" s="9">
        <f ca="1">IF(OR(INDIRECT(CONCATENATE("'2018-09 (Д)'!K",TEXT(MATCH($C63,'2018-09 (Д)'!$C$2:$C$100,0)+1,0)))="Н/Д",INDIRECT(CONCATENATE("'2018-08 (Д)'!K",TEXT(MATCH($C63,'2018-08 (Д)'!$C$2:$C$100,0)+1,0)))="Н/Д",AND(INDIRECT(CONCATENATE("'2018-09 (Д)'!K",TEXT(MATCH($C63,'2018-09 (Д)'!$C$2:$C$100,0)+1,0)))="Н/Д",INDIRECT(CONCATENATE("'2018-08 (Д)'!K",TEXT(MATCH($C63,'2018-08 (Д)'!$C$2:$C$100,0)+1,0))))),"Н/Д",((INDIRECT(CONCATENATE("'2018-09 (Д)'!K",TEXT(MATCH($C63,'2018-09 (Д)'!$C$2:$C$100,0)+1,0)))-INDIRECT(CONCATENATE("'2018-08 (Д)'!K",TEXT(MATCH($C63,'2018-08 (Д)'!$C$2:$C$100,0)+1,0))))/INDIRECT(CONCATENATE("'2018-08 (Д)'!K",TEXT(MATCH($C63,'2018-08 (Д)'!$C$2:$C$100,0)+1,0))))*100)</f>
        <v>-82.907241294278961</v>
      </c>
      <c r="BZ63" s="9">
        <f ca="1">IF(OR(INDIRECT(CONCATENATE("'2018-10 (Д)'!K",TEXT(MATCH($C63,'2018-10 (Д)'!$C$2:$C$100,0)+1,0)))="Н/Д",INDIRECT(CONCATENATE("'2018-09 (Д)'!K",TEXT(MATCH($C63,'2018-09 (Д)'!$C$2:$C$100,0)+1,0)))="Н/Д",AND(INDIRECT(CONCATENATE("'2018-10 (Д)'!K",TEXT(MATCH($C63,'2018-10 (Д)'!$C$2:$C$100,0)+1,0)))="Н/Д",INDIRECT(CONCATENATE("'2018-09 (Д)'!K",TEXT(MATCH($C63,'2018-09 (Д)'!$C$2:$C$100,0)+1,0))))),"Н/Д",((INDIRECT(CONCATENATE("'2018-10 (Д)'!K",TEXT(MATCH($C63,'2018-10 (Д)'!$C$2:$C$100,0)+1,0)))-INDIRECT(CONCATENATE("'2018-09 (Д)'!K",TEXT(MATCH($C63,'2018-09 (Д)'!$C$2:$C$100,0)+1,0))))/INDIRECT(CONCATENATE("'2018-09 (Д)'!K",TEXT(MATCH($C63,'2018-09 (Д)'!$C$2:$C$100,0)+1,0))))*100)</f>
        <v>-23.141960764227694</v>
      </c>
      <c r="CA63" s="9">
        <f ca="1">IF(OR(INDIRECT(CONCATENATE("'2018-11 (Д)'!K",TEXT(MATCH($C63,'2018-11 (Д)'!$C$2:$C$100,0)+1,0)))="Н/Д",INDIRECT(CONCATENATE("'2018-10 (Д)'!K",TEXT(MATCH($C63,'2018-10 (Д)'!$C$2:$C$100,0)+1,0)))="Н/Д",AND(INDIRECT(CONCATENATE("'2018-11 (Д)'!K",TEXT(MATCH($C63,'2018-11 (Д)'!$C$2:$C$100,0)+1,0)))="Н/Д",INDIRECT(CONCATENATE("'2018-10 (Д)'!K",TEXT(MATCH($C63,'2018-10 (Д)'!$C$2:$C$100,0)+1,0))))),"Н/Д",((INDIRECT(CONCATENATE("'2018-11 (Д)'!K",TEXT(MATCH($C63,'2018-11 (Д)'!$C$2:$C$100,0)+1,0)))-INDIRECT(CONCATENATE("'2018-10 (Д)'!K",TEXT(MATCH($C63,'2018-10 (Д)'!$C$2:$C$100,0)+1,0))))/INDIRECT(CONCATENATE("'2018-10 (Д)'!K",TEXT(MATCH($C63,'2018-10 (Д)'!$C$2:$C$100,0)+1,0))))*100)</f>
        <v>717.77176640469429</v>
      </c>
      <c r="CB63" s="9">
        <f ca="1">IF(OR(INDIRECT(CONCATENATE("'2018-12 (Д)'!K",TEXT(MATCH($C63,'2018-12 (Д)'!$C$2:$C$100,0)+1,0)))="Н/Д",INDIRECT(CONCATENATE("'2018-11 (Д)'!K",TEXT(MATCH($C63,'2018-11 (Д)'!$C$2:$C$100,0)+1,0)))="Н/Д",AND(INDIRECT(CONCATENATE("'2018-12 (Д)'!K",TEXT(MATCH($C63,'2018-12 (Д)'!$C$2:$C$100,0)+1,0)))="Н/Д",INDIRECT(CONCATENATE("'2018-11 (Д)'!K",TEXT(MATCH($C63,'2018-11 (Д)'!$C$2:$C$100,0)+1,0))))),"Н/Д",((INDIRECT(CONCATENATE("'2018-12 (Д)'!K",TEXT(MATCH($C63,'2018-12 (Д)'!$C$2:$C$100,0)+1,0)))-INDIRECT(CONCATENATE("'2018-11 (Д)'!K",TEXT(MATCH($C63,'2018-11 (Д)'!$C$2:$C$100,0)+1,0))))/INDIRECT(CONCATENATE("'2018-11 (Д)'!K",TEXT(MATCH($C63,'2018-11 (Д)'!$C$2:$C$100,0)+1,0))))*100)</f>
        <v>-84.055428011419082</v>
      </c>
      <c r="CC63" s="9"/>
      <c r="CD63" s="9">
        <f ca="1">IF(OR(INDIRECT(CONCATENATE("'2018-03 (Д)'!L",TEXT(MATCH($C63,'2018-03 (Д)'!$C$2:$C$100,0)+1,0)))="Н/Д",INDIRECT(CONCATENATE("'2018-02 (Д)'!L",TEXT(MATCH($C63,'2018-02 (Д)'!$C$2:$C$100,0)+1,0)))="Н/Д",AND(INDIRECT(CONCATENATE("'2018-03 (Д)'!L",TEXT(MATCH($C63,'2018-03 (Д)'!$C$2:$C$100,0)+1,0)))="Н/Д",INDIRECT(CONCATENATE("'2018-02 (Д)'!L",TEXT(MATCH($C63,'2018-02 (Д)'!$C$2:$C$100,0)+1,0))))),"Н/Д",((INDIRECT(CONCATENATE("'2018-03 (Д)'!L",TEXT(MATCH($C63,'2018-03 (Д)'!$C$2:$C$100,0)+1,0)))-INDIRECT(CONCATENATE("'2018-02 (Д)'!L",TEXT(MATCH($C63,'2018-02 (Д)'!$C$2:$C$100,0)+1,0))))/INDIRECT(CONCATENATE("'2018-02 (Д)'!L",TEXT(MATCH($C63,'2018-02 (Д)'!$C$2:$C$100,0)+1,0))))*100)</f>
        <v>60.655689767904406</v>
      </c>
      <c r="CE63" s="9">
        <f ca="1">IF(OR(INDIRECT(CONCATENATE("'2018-04 (Д)'!L",TEXT(MATCH($C63,'2018-04 (Д)'!$C$2:$C$100,0)+1,0)))="Н/Д",INDIRECT(CONCATENATE("'2018-03 (Д)'!L",TEXT(MATCH($C63,'2018-03 (Д)'!$C$2:$C$100,0)+1,0)))="Н/Д",AND(INDIRECT(CONCATENATE("'2018-04 (Д)'!L",TEXT(MATCH($C63,'2018-04 (Д)'!$C$2:$C$100,0)+1,0)))="Н/Д",INDIRECT(CONCATENATE("'2018-03 (Д)'!L",TEXT(MATCH($C63,'2018-03 (Д)'!$C$2:$C$100,0)+1,0))))),"Н/Д",((INDIRECT(CONCATENATE("'2018-04 (Д)'!L",TEXT(MATCH($C63,'2018-04 (Д)'!$C$2:$C$100,0)+1,0)))-INDIRECT(CONCATENATE("'2018-03 (Д)'!L",TEXT(MATCH($C63,'2018-03 (Д)'!$C$2:$C$100,0)+1,0))))/INDIRECT(CONCATENATE("'2018-03 (Д)'!L",TEXT(MATCH($C63,'2018-03 (Д)'!$C$2:$C$100,0)+1,0))))*100)</f>
        <v>75.956867087540445</v>
      </c>
      <c r="CF63" s="9">
        <f ca="1">IF(OR(INDIRECT(CONCATENATE("'2018-05 (Д)'!L",TEXT(MATCH($C63,'2018-05 (Д)'!$C$2:$C$100,0)+1,0)))="Н/Д",INDIRECT(CONCATENATE("'2018-04 (Д)'!L",TEXT(MATCH($C63,'2018-04 (Д)'!$C$2:$C$100,0)+1,0)))="Н/Д",AND(INDIRECT(CONCATENATE("'2018-05 (Д)'!L",TEXT(MATCH($C63,'2018-05 (Д)'!$C$2:$C$100,0)+1,0)))="Н/Д",INDIRECT(CONCATENATE("'2018-04 (Д)'!L",TEXT(MATCH($C63,'2018-04 (Д)'!$C$2:$C$100,0)+1,0))))),"Н/Д",((INDIRECT(CONCATENATE("'2018-05 (Д)'!L",TEXT(MATCH($C63,'2018-05 (Д)'!$C$2:$C$100,0)+1,0)))-INDIRECT(CONCATENATE("'2018-04 (Д)'!L",TEXT(MATCH($C63,'2018-04 (Д)'!$C$2:$C$100,0)+1,0))))/INDIRECT(CONCATENATE("'2018-04 (Д)'!L",TEXT(MATCH($C63,'2018-04 (Д)'!$C$2:$C$100,0)+1,0))))*100)</f>
        <v>75.087559305612899</v>
      </c>
      <c r="CG63" s="9">
        <f ca="1">IF(OR(INDIRECT(CONCATENATE("'2018-06 (Д)'!L",TEXT(MATCH($C63,'2018-06 (Д)'!$C$2:$C$100,0)+1,0)))="Н/Д",INDIRECT(CONCATENATE("'2018-05 (Д)'!L",TEXT(MATCH($C63,'2018-05 (Д)'!$C$2:$C$100,0)+1,0)))="Н/Д",AND(INDIRECT(CONCATENATE("'2018-06 (Д)'!L",TEXT(MATCH($C63,'2018-06 (Д)'!$C$2:$C$100,0)+1,0)))="Н/Д",INDIRECT(CONCATENATE("'2018-05 (Д)'!L",TEXT(MATCH($C63,'2018-05 (Д)'!$C$2:$C$100,0)+1,0))))),"Н/Д",((INDIRECT(CONCATENATE("'2018-06 (Д)'!L",TEXT(MATCH($C63,'2018-06 (Д)'!$C$2:$C$100,0)+1,0)))-INDIRECT(CONCATENATE("'2018-05 (Д)'!L",TEXT(MATCH($C63,'2018-05 (Д)'!$C$2:$C$100,0)+1,0))))/INDIRECT(CONCATENATE("'2018-05 (Д)'!L",TEXT(MATCH($C63,'2018-05 (Д)'!$C$2:$C$100,0)+1,0))))*100)</f>
        <v>-21.251952590255026</v>
      </c>
      <c r="CH63" s="9">
        <f ca="1">IF(OR(INDIRECT(CONCATENATE("'2018-07 (Д)'!L",TEXT(MATCH($C63,'2018-07 (Д)'!$C$2:$C$100,0)+1,0)))="Н/Д",INDIRECT(CONCATENATE("'2018-06 (Д)'!L",TEXT(MATCH($C63,'2018-06 (Д)'!$C$2:$C$100,0)+1,0)))="Н/Д",AND(INDIRECT(CONCATENATE("'2018-07 (Д)'!L",TEXT(MATCH($C63,'2018-07 (Д)'!$C$2:$C$100,0)+1,0)))="Н/Д",INDIRECT(CONCATENATE("'2018-06 (Д)'!L",TEXT(MATCH($C63,'2018-06 (Д)'!$C$2:$C$100,0)+1,0))))),"Н/Д",((INDIRECT(CONCATENATE("'2018-07 (Д)'!L",TEXT(MATCH($C63,'2018-07 (Д)'!$C$2:$C$100,0)+1,0)))-INDIRECT(CONCATENATE("'2018-06 (Д)'!L",TEXT(MATCH($C63,'2018-06 (Д)'!$C$2:$C$100,0)+1,0))))/INDIRECT(CONCATENATE("'2018-06 (Д)'!L",TEXT(MATCH($C63,'2018-06 (Д)'!$C$2:$C$100,0)+1,0))))*100)</f>
        <v>-90.567786034400939</v>
      </c>
      <c r="CI63" s="9">
        <f ca="1">IF(OR(INDIRECT(CONCATENATE("'2018-08 (Д)'!L",TEXT(MATCH($C63,'2018-08 (Д)'!$C$2:$C$100,0)+1,0)))="Н/Д",INDIRECT(CONCATENATE("'2018-07 (Д)'!L",TEXT(MATCH($C63,'2018-07 (Д)'!$C$2:$C$100,0)+1,0)))="Н/Д",AND(INDIRECT(CONCATENATE("'2018-08 (Д)'!L",TEXT(MATCH($C63,'2018-08 (Д)'!$C$2:$C$100,0)+1,0)))="Н/Д",INDIRECT(CONCATENATE("'2018-07 (Д)'!L",TEXT(MATCH($C63,'2018-07 (Д)'!$C$2:$C$100,0)+1,0))))),"Н/Д",((INDIRECT(CONCATENATE("'2018-08 (Д)'!L",TEXT(MATCH($C63,'2018-08 (Д)'!$C$2:$C$100,0)+1,0)))-INDIRECT(CONCATENATE("'2018-07 (Д)'!L",TEXT(MATCH($C63,'2018-07 (Д)'!$C$2:$C$100,0)+1,0))))/INDIRECT(CONCATENATE("'2018-07 (Д)'!L",TEXT(MATCH($C63,'2018-07 (Д)'!$C$2:$C$100,0)+1,0))))*100)</f>
        <v>889.1008827905265</v>
      </c>
      <c r="CJ63" s="9">
        <f ca="1">IF(OR(INDIRECT(CONCATENATE("'2018-09 (Д)'!L",TEXT(MATCH($C63,'2018-09 (Д)'!$C$2:$C$100,0)+1,0)))="Н/Д",INDIRECT(CONCATENATE("'2018-08 (Д)'!L",TEXT(MATCH($C63,'2018-08 (Д)'!$C$2:$C$100,0)+1,0)))="Н/Д",AND(INDIRECT(CONCATENATE("'2018-09 (Д)'!L",TEXT(MATCH($C63,'2018-09 (Д)'!$C$2:$C$100,0)+1,0)))="Н/Д",INDIRECT(CONCATENATE("'2018-08 (Д)'!L",TEXT(MATCH($C63,'2018-08 (Д)'!$C$2:$C$100,0)+1,0))))),"Н/Д",((INDIRECT(CONCATENATE("'2018-09 (Д)'!L",TEXT(MATCH($C63,'2018-09 (Д)'!$C$2:$C$100,0)+1,0)))-INDIRECT(CONCATENATE("'2018-08 (Д)'!L",TEXT(MATCH($C63,'2018-08 (Д)'!$C$2:$C$100,0)+1,0))))/INDIRECT(CONCATENATE("'2018-08 (Д)'!L",TEXT(MATCH($C63,'2018-08 (Д)'!$C$2:$C$100,0)+1,0))))*100)</f>
        <v>12.519813058955906</v>
      </c>
      <c r="CK63" s="9">
        <f ca="1">IF(OR(INDIRECT(CONCATENATE("'2018-10 (Д)'!L",TEXT(MATCH($C63,'2018-10 (Д)'!$C$2:$C$100,0)+1,0)))="Н/Д",INDIRECT(CONCATENATE("'2018-09 (Д)'!L",TEXT(MATCH($C63,'2018-09 (Д)'!$C$2:$C$100,0)+1,0)))="Н/Д",AND(INDIRECT(CONCATENATE("'2018-10 (Д)'!L",TEXT(MATCH($C63,'2018-10 (Д)'!$C$2:$C$100,0)+1,0)))="Н/Д",INDIRECT(CONCATENATE("'2018-09 (Д)'!L",TEXT(MATCH($C63,'2018-09 (Д)'!$C$2:$C$100,0)+1,0))))),"Н/Д",((INDIRECT(CONCATENATE("'2018-10 (Д)'!L",TEXT(MATCH($C63,'2018-10 (Д)'!$C$2:$C$100,0)+1,0)))-INDIRECT(CONCATENATE("'2018-09 (Д)'!L",TEXT(MATCH($C63,'2018-09 (Д)'!$C$2:$C$100,0)+1,0))))/INDIRECT(CONCATENATE("'2018-09 (Д)'!L",TEXT(MATCH($C63,'2018-09 (Д)'!$C$2:$C$100,0)+1,0))))*100)</f>
        <v>-79.637943476012012</v>
      </c>
      <c r="CL63" s="9">
        <f ca="1">IF(OR(INDIRECT(CONCATENATE("'2018-11 (Д)'!L",TEXT(MATCH($C63,'2018-11 (Д)'!$C$2:$C$100,0)+1,0)))="Н/Д",INDIRECT(CONCATENATE("'2018-10 (Д)'!L",TEXT(MATCH($C63,'2018-10 (Д)'!$C$2:$C$100,0)+1,0)))="Н/Д",AND(INDIRECT(CONCATENATE("'2018-11 (Д)'!L",TEXT(MATCH($C63,'2018-11 (Д)'!$C$2:$C$100,0)+1,0)))="Н/Д",INDIRECT(CONCATENATE("'2018-10 (Д)'!L",TEXT(MATCH($C63,'2018-10 (Д)'!$C$2:$C$100,0)+1,0))))),"Н/Д",((INDIRECT(CONCATENATE("'2018-11 (Д)'!L",TEXT(MATCH($C63,'2018-11 (Д)'!$C$2:$C$100,0)+1,0)))-INDIRECT(CONCATENATE("'2018-10 (Д)'!L",TEXT(MATCH($C63,'2018-10 (Д)'!$C$2:$C$100,0)+1,0))))/INDIRECT(CONCATENATE("'2018-10 (Д)'!L",TEXT(MATCH($C63,'2018-10 (Д)'!$C$2:$C$100,0)+1,0))))*100)</f>
        <v>441.89763028887245</v>
      </c>
      <c r="CM63" s="9">
        <f ca="1">IF(OR(INDIRECT(CONCATENATE("'2018-12 (Д)'!L",TEXT(MATCH($C63,'2018-12 (Д)'!$C$2:$C$100,0)+1,0)))="Н/Д",INDIRECT(CONCATENATE("'2018-11 (Д)'!L",TEXT(MATCH($C63,'2018-11 (Д)'!$C$2:$C$100,0)+1,0)))="Н/Д",AND(INDIRECT(CONCATENATE("'2018-12 (Д)'!L",TEXT(MATCH($C63,'2018-12 (Д)'!$C$2:$C$100,0)+1,0)))="Н/Д",INDIRECT(CONCATENATE("'2018-11 (Д)'!L",TEXT(MATCH($C63,'2018-11 (Д)'!$C$2:$C$100,0)+1,0))))),"Н/Д",((INDIRECT(CONCATENATE("'2018-12 (Д)'!L",TEXT(MATCH($C63,'2018-12 (Д)'!$C$2:$C$100,0)+1,0)))-INDIRECT(CONCATENATE("'2018-11 (Д)'!L",TEXT(MATCH($C63,'2018-11 (Д)'!$C$2:$C$100,0)+1,0))))/INDIRECT(CONCATENATE("'2018-11 (Д)'!L",TEXT(MATCH($C63,'2018-11 (Д)'!$C$2:$C$100,0)+1,0))))*100)</f>
        <v>39.280487726690808</v>
      </c>
      <c r="CN63" s="9"/>
      <c r="CO63" s="9">
        <f ca="1">IF(OR(INDIRECT(CONCATENATE("'2018-03 (Д)'!M",TEXT(MATCH($C63,'2018-03 (Д)'!$C$2:$C$100,0)+1,0)))="Н/Д",INDIRECT(CONCATENATE("'2018-02 (Д)'!M",TEXT(MATCH($C63,'2018-02 (Д)'!$C$2:$C$100,0)+1,0)))="Н/Д",AND(INDIRECT(CONCATENATE("'2018-03 (Д)'!M",TEXT(MATCH($C63,'2018-03 (Д)'!$C$2:$C$100,0)+1,0)))="Н/Д",INDIRECT(CONCATENATE("'2018-02 (Д)'!M",TEXT(MATCH($C63,'2018-02 (Д)'!$C$2:$C$100,0)+1,0))))),"Н/Д",((INDIRECT(CONCATENATE("'2018-03 (Д)'!M",TEXT(MATCH($C63,'2018-03 (Д)'!$C$2:$C$100,0)+1,0)))-INDIRECT(CONCATENATE("'2018-02 (Д)'!M",TEXT(MATCH($C63,'2018-02 (Д)'!$C$2:$C$100,0)+1,0))))/INDIRECT(CONCATENATE("'2018-02 (Д)'!M",TEXT(MATCH($C63,'2018-02 (Д)'!$C$2:$C$100,0)+1,0))))*100)</f>
        <v>-19.238502326321637</v>
      </c>
      <c r="CP63" s="9">
        <f ca="1">IF(OR(INDIRECT(CONCATENATE("'2018-04 (Д)'!M",TEXT(MATCH($C63,'2018-04 (Д)'!$C$2:$C$100,0)+1,0)))="Н/Д",INDIRECT(CONCATENATE("'2018-03 (Д)'!M",TEXT(MATCH($C63,'2018-03 (Д)'!$C$2:$C$100,0)+1,0)))="Н/Д",AND(INDIRECT(CONCATENATE("'2018-04 (Д)'!M",TEXT(MATCH($C63,'2018-04 (Д)'!$C$2:$C$100,0)+1,0)))="Н/Д",INDIRECT(CONCATENATE("'2018-03 (Д)'!M",TEXT(MATCH($C63,'2018-03 (Д)'!$C$2:$C$100,0)+1,0))))),"Н/Д",((INDIRECT(CONCATENATE("'2018-04 (Д)'!M",TEXT(MATCH($C63,'2018-04 (Д)'!$C$2:$C$100,0)+1,0)))-INDIRECT(CONCATENATE("'2018-03 (Д)'!M",TEXT(MATCH($C63,'2018-03 (Д)'!$C$2:$C$100,0)+1,0))))/INDIRECT(CONCATENATE("'2018-03 (Д)'!M",TEXT(MATCH($C63,'2018-03 (Д)'!$C$2:$C$100,0)+1,0))))*100)</f>
        <v>1.6614067258815364</v>
      </c>
      <c r="CQ63" s="9">
        <f ca="1">IF(OR(INDIRECT(CONCATENATE("'2018-05 (Д)'!M",TEXT(MATCH($C63,'2018-05 (Д)'!$C$2:$C$100,0)+1,0)))="Н/Д",INDIRECT(CONCATENATE("'2018-04 (Д)'!M",TEXT(MATCH($C63,'2018-04 (Д)'!$C$2:$C$100,0)+1,0)))="Н/Д",AND(INDIRECT(CONCATENATE("'2018-05 (Д)'!M",TEXT(MATCH($C63,'2018-05 (Д)'!$C$2:$C$100,0)+1,0)))="Н/Д",INDIRECT(CONCATENATE("'2018-04 (Д)'!M",TEXT(MATCH($C63,'2018-04 (Д)'!$C$2:$C$100,0)+1,0))))),"Н/Д",((INDIRECT(CONCATENATE("'2018-05 (Д)'!M",TEXT(MATCH($C63,'2018-05 (Д)'!$C$2:$C$100,0)+1,0)))-INDIRECT(CONCATENATE("'2018-04 (Д)'!M",TEXT(MATCH($C63,'2018-04 (Д)'!$C$2:$C$100,0)+1,0))))/INDIRECT(CONCATENATE("'2018-04 (Д)'!M",TEXT(MATCH($C63,'2018-04 (Д)'!$C$2:$C$100,0)+1,0))))*100)</f>
        <v>10.074420741333693</v>
      </c>
      <c r="CR63" s="9">
        <f ca="1">IF(OR(INDIRECT(CONCATENATE("'2018-06 (Д)'!M",TEXT(MATCH($C63,'2018-06 (Д)'!$C$2:$C$100,0)+1,0)))="Н/Д",INDIRECT(CONCATENATE("'2018-05 (Д)'!M",TEXT(MATCH($C63,'2018-05 (Д)'!$C$2:$C$100,0)+1,0)))="Н/Д",AND(INDIRECT(CONCATENATE("'2018-06 (Д)'!M",TEXT(MATCH($C63,'2018-06 (Д)'!$C$2:$C$100,0)+1,0)))="Н/Д",INDIRECT(CONCATENATE("'2018-05 (Д)'!M",TEXT(MATCH($C63,'2018-05 (Д)'!$C$2:$C$100,0)+1,0))))),"Н/Д",((INDIRECT(CONCATENATE("'2018-06 (Д)'!M",TEXT(MATCH($C63,'2018-06 (Д)'!$C$2:$C$100,0)+1,0)))-INDIRECT(CONCATENATE("'2018-05 (Д)'!M",TEXT(MATCH($C63,'2018-05 (Д)'!$C$2:$C$100,0)+1,0))))/INDIRECT(CONCATENATE("'2018-05 (Д)'!M",TEXT(MATCH($C63,'2018-05 (Д)'!$C$2:$C$100,0)+1,0))))*100)</f>
        <v>-2.3859737756231598</v>
      </c>
      <c r="CS63" s="9">
        <f ca="1">IF(OR(INDIRECT(CONCATENATE("'2018-07 (Д)'!M",TEXT(MATCH($C63,'2018-07 (Д)'!$C$2:$C$100,0)+1,0)))="Н/Д",INDIRECT(CONCATENATE("'2018-06 (Д)'!M",TEXT(MATCH($C63,'2018-06 (Д)'!$C$2:$C$100,0)+1,0)))="Н/Д",AND(INDIRECT(CONCATENATE("'2018-07 (Д)'!M",TEXT(MATCH($C63,'2018-07 (Д)'!$C$2:$C$100,0)+1,0)))="Н/Д",INDIRECT(CONCATENATE("'2018-06 (Д)'!M",TEXT(MATCH($C63,'2018-06 (Д)'!$C$2:$C$100,0)+1,0))))),"Н/Д",((INDIRECT(CONCATENATE("'2018-07 (Д)'!M",TEXT(MATCH($C63,'2018-07 (Д)'!$C$2:$C$100,0)+1,0)))-INDIRECT(CONCATENATE("'2018-06 (Д)'!M",TEXT(MATCH($C63,'2018-06 (Д)'!$C$2:$C$100,0)+1,0))))/INDIRECT(CONCATENATE("'2018-06 (Д)'!M",TEXT(MATCH($C63,'2018-06 (Д)'!$C$2:$C$100,0)+1,0))))*100)</f>
        <v>-5.3930911396890187</v>
      </c>
      <c r="CT63" s="9">
        <f ca="1">IF(OR(INDIRECT(CONCATENATE("'2018-08 (Д)'!M",TEXT(MATCH($C63,'2018-08 (Д)'!$C$2:$C$100,0)+1,0)))="Н/Д",INDIRECT(CONCATENATE("'2018-07 (Д)'!M",TEXT(MATCH($C63,'2018-07 (Д)'!$C$2:$C$100,0)+1,0)))="Н/Д",AND(INDIRECT(CONCATENATE("'2018-08 (Д)'!M",TEXT(MATCH($C63,'2018-08 (Д)'!$C$2:$C$100,0)+1,0)))="Н/Д",INDIRECT(CONCATENATE("'2018-07 (Д)'!M",TEXT(MATCH($C63,'2018-07 (Д)'!$C$2:$C$100,0)+1,0))))),"Н/Д",((INDIRECT(CONCATENATE("'2018-08 (Д)'!M",TEXT(MATCH($C63,'2018-08 (Д)'!$C$2:$C$100,0)+1,0)))-INDIRECT(CONCATENATE("'2018-07 (Д)'!M",TEXT(MATCH($C63,'2018-07 (Д)'!$C$2:$C$100,0)+1,0))))/INDIRECT(CONCATENATE("'2018-07 (Д)'!M",TEXT(MATCH($C63,'2018-07 (Д)'!$C$2:$C$100,0)+1,0))))*100)</f>
        <v>39.320369513096814</v>
      </c>
      <c r="CU63" s="9">
        <f ca="1">IF(OR(INDIRECT(CONCATENATE("'2018-09 (Д)'!M",TEXT(MATCH($C63,'2018-09 (Д)'!$C$2:$C$100,0)+1,0)))="Н/Д",INDIRECT(CONCATENATE("'2018-08 (Д)'!M",TEXT(MATCH($C63,'2018-08 (Д)'!$C$2:$C$100,0)+1,0)))="Н/Д",AND(INDIRECT(CONCATENATE("'2018-09 (Д)'!M",TEXT(MATCH($C63,'2018-09 (Д)'!$C$2:$C$100,0)+1,0)))="Н/Д",INDIRECT(CONCATENATE("'2018-08 (Д)'!M",TEXT(MATCH($C63,'2018-08 (Д)'!$C$2:$C$100,0)+1,0))))),"Н/Д",((INDIRECT(CONCATENATE("'2018-09 (Д)'!M",TEXT(MATCH($C63,'2018-09 (Д)'!$C$2:$C$100,0)+1,0)))-INDIRECT(CONCATENATE("'2018-08 (Д)'!M",TEXT(MATCH($C63,'2018-08 (Д)'!$C$2:$C$100,0)+1,0))))/INDIRECT(CONCATENATE("'2018-08 (Д)'!M",TEXT(MATCH($C63,'2018-08 (Д)'!$C$2:$C$100,0)+1,0))))*100)</f>
        <v>-27.930580582005817</v>
      </c>
      <c r="CV63" s="9">
        <f ca="1">IF(OR(INDIRECT(CONCATENATE("'2018-10 (Д)'!M",TEXT(MATCH($C63,'2018-10 (Д)'!$C$2:$C$100,0)+1,0)))="Н/Д",INDIRECT(CONCATENATE("'2018-09 (Д)'!M",TEXT(MATCH($C63,'2018-09 (Д)'!$C$2:$C$100,0)+1,0)))="Н/Д",AND(INDIRECT(CONCATENATE("'2018-10 (Д)'!M",TEXT(MATCH($C63,'2018-10 (Д)'!$C$2:$C$100,0)+1,0)))="Н/Д",INDIRECT(CONCATENATE("'2018-09 (Д)'!M",TEXT(MATCH($C63,'2018-09 (Д)'!$C$2:$C$100,0)+1,0))))),"Н/Д",((INDIRECT(CONCATENATE("'2018-10 (Д)'!M",TEXT(MATCH($C63,'2018-10 (Д)'!$C$2:$C$100,0)+1,0)))-INDIRECT(CONCATENATE("'2018-09 (Д)'!M",TEXT(MATCH($C63,'2018-09 (Д)'!$C$2:$C$100,0)+1,0))))/INDIRECT(CONCATENATE("'2018-09 (Д)'!M",TEXT(MATCH($C63,'2018-09 (Д)'!$C$2:$C$100,0)+1,0))))*100)</f>
        <v>62.600330197377893</v>
      </c>
      <c r="CW63" s="9">
        <f ca="1">IF(OR(INDIRECT(CONCATENATE("'2018-11 (Д)'!M",TEXT(MATCH($C63,'2018-11 (Д)'!$C$2:$C$100,0)+1,0)))="Н/Д",INDIRECT(CONCATENATE("'2018-10 (Д)'!M",TEXT(MATCH($C63,'2018-10 (Д)'!$C$2:$C$100,0)+1,0)))="Н/Д",AND(INDIRECT(CONCATENATE("'2018-11 (Д)'!M",TEXT(MATCH($C63,'2018-11 (Д)'!$C$2:$C$100,0)+1,0)))="Н/Д",INDIRECT(CONCATENATE("'2018-10 (Д)'!M",TEXT(MATCH($C63,'2018-10 (Д)'!$C$2:$C$100,0)+1,0))))),"Н/Д",((INDIRECT(CONCATENATE("'2018-11 (Д)'!M",TEXT(MATCH($C63,'2018-11 (Д)'!$C$2:$C$100,0)+1,0)))-INDIRECT(CONCATENATE("'2018-10 (Д)'!M",TEXT(MATCH($C63,'2018-10 (Д)'!$C$2:$C$100,0)+1,0))))/INDIRECT(CONCATENATE("'2018-10 (Д)'!M",TEXT(MATCH($C63,'2018-10 (Д)'!$C$2:$C$100,0)+1,0))))*100)</f>
        <v>-12.301687919291595</v>
      </c>
      <c r="CX63" s="9">
        <f ca="1">IF(OR(INDIRECT(CONCATENATE("'2018-12 (Д)'!M",TEXT(MATCH($C63,'2018-12 (Д)'!$C$2:$C$100,0)+1,0)))="Н/Д",INDIRECT(CONCATENATE("'2018-11 (Д)'!M",TEXT(MATCH($C63,'2018-11 (Д)'!$C$2:$C$100,0)+1,0)))="Н/Д",AND(INDIRECT(CONCATENATE("'2018-12 (Д)'!M",TEXT(MATCH($C63,'2018-12 (Д)'!$C$2:$C$100,0)+1,0)))="Н/Д",INDIRECT(CONCATENATE("'2018-11 (Д)'!M",TEXT(MATCH($C63,'2018-11 (Д)'!$C$2:$C$100,0)+1,0))))),"Н/Д",((INDIRECT(CONCATENATE("'2018-12 (Д)'!M",TEXT(MATCH($C63,'2018-12 (Д)'!$C$2:$C$100,0)+1,0)))-INDIRECT(CONCATENATE("'2018-11 (Д)'!M",TEXT(MATCH($C63,'2018-11 (Д)'!$C$2:$C$100,0)+1,0))))/INDIRECT(CONCATENATE("'2018-11 (Д)'!M",TEXT(MATCH($C63,'2018-11 (Д)'!$C$2:$C$100,0)+1,0))))*100)</f>
        <v>-12.062777348934148</v>
      </c>
      <c r="CY63" s="9"/>
      <c r="CZ63" s="9">
        <f ca="1">IF(OR(INDIRECT(CONCATENATE("'2018-03 (Д)'!N",TEXT(MATCH($C63,'2018-03 (Д)'!$C$2:$C$100,0)+1,0)))="Н/Д",INDIRECT(CONCATENATE("'2018-02 (Д)'!N",TEXT(MATCH($C63,'2018-02 (Д)'!$C$2:$C$100,0)+1,0)))="Н/Д",AND(INDIRECT(CONCATENATE("'2018-03 (Д)'!N",TEXT(MATCH($C63,'2018-03 (Д)'!$C$2:$C$100,0)+1,0)))="Н/Д",INDIRECT(CONCATENATE("'2018-02 (Д)'!N",TEXT(MATCH($C63,'2018-02 (Д)'!$C$2:$C$100,0)+1,0))))),"Н/Д",((INDIRECT(CONCATENATE("'2018-03 (Д)'!N",TEXT(MATCH($C63,'2018-03 (Д)'!$C$2:$C$100,0)+1,0)))-INDIRECT(CONCATENATE("'2018-02 (Д)'!N",TEXT(MATCH($C63,'2018-02 (Д)'!$C$2:$C$100,0)+1,0))))/INDIRECT(CONCATENATE("'2018-02 (Д)'!N",TEXT(MATCH($C63,'2018-02 (Д)'!$C$2:$C$100,0)+1,0))))*100)</f>
        <v>148.9484276649265</v>
      </c>
      <c r="DA63" s="9">
        <f ca="1">IF(OR(INDIRECT(CONCATENATE("'2018-04 (Д)'!N",TEXT(MATCH($C63,'2018-04 (Д)'!$C$2:$C$100,0)+1,0)))="Н/Д",INDIRECT(CONCATENATE("'2018-03 (Д)'!N",TEXT(MATCH($C63,'2018-03 (Д)'!$C$2:$C$100,0)+1,0)))="Н/Д",AND(INDIRECT(CONCATENATE("'2018-04 (Д)'!N",TEXT(MATCH($C63,'2018-04 (Д)'!$C$2:$C$100,0)+1,0)))="Н/Д",INDIRECT(CONCATENATE("'2018-03 (Д)'!N",TEXT(MATCH($C63,'2018-03 (Д)'!$C$2:$C$100,0)+1,0))))),"Н/Д",((INDIRECT(CONCATENATE("'2018-04 (Д)'!N",TEXT(MATCH($C63,'2018-04 (Д)'!$C$2:$C$100,0)+1,0)))-INDIRECT(CONCATENATE("'2018-03 (Д)'!N",TEXT(MATCH($C63,'2018-03 (Д)'!$C$2:$C$100,0)+1,0))))/INDIRECT(CONCATENATE("'2018-03 (Д)'!N",TEXT(MATCH($C63,'2018-03 (Д)'!$C$2:$C$100,0)+1,0))))*100)</f>
        <v>64.830416293227756</v>
      </c>
      <c r="DB63" s="9">
        <f ca="1">IF(OR(INDIRECT(CONCATENATE("'2018-05 (Д)'!N",TEXT(MATCH($C63,'2018-05 (Д)'!$C$2:$C$100,0)+1,0)))="Н/Д",INDIRECT(CONCATENATE("'2018-04 (Д)'!N",TEXT(MATCH($C63,'2018-04 (Д)'!$C$2:$C$100,0)+1,0)))="Н/Д",AND(INDIRECT(CONCATENATE("'2018-05 (Д)'!N",TEXT(MATCH($C63,'2018-05 (Д)'!$C$2:$C$100,0)+1,0)))="Н/Д",INDIRECT(CONCATENATE("'2018-04 (Д)'!N",TEXT(MATCH($C63,'2018-04 (Д)'!$C$2:$C$100,0)+1,0))))),"Н/Д",((INDIRECT(CONCATENATE("'2018-05 (Д)'!N",TEXT(MATCH($C63,'2018-05 (Д)'!$C$2:$C$100,0)+1,0)))-INDIRECT(CONCATENATE("'2018-04 (Д)'!N",TEXT(MATCH($C63,'2018-04 (Д)'!$C$2:$C$100,0)+1,0))))/INDIRECT(CONCATENATE("'2018-04 (Д)'!N",TEXT(MATCH($C63,'2018-04 (Д)'!$C$2:$C$100,0)+1,0))))*100)</f>
        <v>39.785375805429233</v>
      </c>
      <c r="DC63" s="9">
        <f ca="1">IF(OR(INDIRECT(CONCATENATE("'2018-06 (Д)'!N",TEXT(MATCH($C63,'2018-06 (Д)'!$C$2:$C$100,0)+1,0)))="Н/Д",INDIRECT(CONCATENATE("'2018-05 (Д)'!N",TEXT(MATCH($C63,'2018-05 (Д)'!$C$2:$C$100,0)+1,0)))="Н/Д",AND(INDIRECT(CONCATENATE("'2018-06 (Д)'!N",TEXT(MATCH($C63,'2018-06 (Д)'!$C$2:$C$100,0)+1,0)))="Н/Д",INDIRECT(CONCATENATE("'2018-05 (Д)'!N",TEXT(MATCH($C63,'2018-05 (Д)'!$C$2:$C$100,0)+1,0))))),"Н/Д",((INDIRECT(CONCATENATE("'2018-06 (Д)'!N",TEXT(MATCH($C63,'2018-06 (Д)'!$C$2:$C$100,0)+1,0)))-INDIRECT(CONCATENATE("'2018-05 (Д)'!N",TEXT(MATCH($C63,'2018-05 (Д)'!$C$2:$C$100,0)+1,0))))/INDIRECT(CONCATENATE("'2018-05 (Д)'!N",TEXT(MATCH($C63,'2018-05 (Д)'!$C$2:$C$100,0)+1,0))))*100)</f>
        <v>27.468443839668851</v>
      </c>
      <c r="DD63" s="9">
        <f ca="1">IF(OR(INDIRECT(CONCATENATE("'2018-07 (Д)'!N",TEXT(MATCH($C63,'2018-07 (Д)'!$C$2:$C$100,0)+1,0)))="Н/Д",INDIRECT(CONCATENATE("'2018-06 (Д)'!N",TEXT(MATCH($C63,'2018-06 (Д)'!$C$2:$C$100,0)+1,0)))="Н/Д",AND(INDIRECT(CONCATENATE("'2018-07 (Д)'!N",TEXT(MATCH($C63,'2018-07 (Д)'!$C$2:$C$100,0)+1,0)))="Н/Д",INDIRECT(CONCATENATE("'2018-06 (Д)'!N",TEXT(MATCH($C63,'2018-06 (Д)'!$C$2:$C$100,0)+1,0))))),"Н/Д",((INDIRECT(CONCATENATE("'2018-07 (Д)'!N",TEXT(MATCH($C63,'2018-07 (Д)'!$C$2:$C$100,0)+1,0)))-INDIRECT(CONCATENATE("'2018-06 (Д)'!N",TEXT(MATCH($C63,'2018-06 (Д)'!$C$2:$C$100,0)+1,0))))/INDIRECT(CONCATENATE("'2018-06 (Д)'!N",TEXT(MATCH($C63,'2018-06 (Д)'!$C$2:$C$100,0)+1,0))))*100)</f>
        <v>19.961734112710978</v>
      </c>
      <c r="DE63" s="9">
        <f ca="1">IF(OR(INDIRECT(CONCATENATE("'2018-08 (Д)'!N",TEXT(MATCH($C63,'2018-08 (Д)'!$C$2:$C$100,0)+1,0)))="Н/Д",INDIRECT(CONCATENATE("'2018-07 (Д)'!N",TEXT(MATCH($C63,'2018-07 (Д)'!$C$2:$C$100,0)+1,0)))="Н/Д",AND(INDIRECT(CONCATENATE("'2018-08 (Д)'!N",TEXT(MATCH($C63,'2018-08 (Д)'!$C$2:$C$100,0)+1,0)))="Н/Д",INDIRECT(CONCATENATE("'2018-07 (Д)'!N",TEXT(MATCH($C63,'2018-07 (Д)'!$C$2:$C$100,0)+1,0))))),"Н/Д",((INDIRECT(CONCATENATE("'2018-08 (Д)'!N",TEXT(MATCH($C63,'2018-08 (Д)'!$C$2:$C$100,0)+1,0)))-INDIRECT(CONCATENATE("'2018-07 (Д)'!N",TEXT(MATCH($C63,'2018-07 (Д)'!$C$2:$C$100,0)+1,0))))/INDIRECT(CONCATENATE("'2018-07 (Д)'!N",TEXT(MATCH($C63,'2018-07 (Д)'!$C$2:$C$100,0)+1,0))))*100)</f>
        <v>22.048193939230664</v>
      </c>
      <c r="DF63" s="9">
        <f ca="1">IF(OR(INDIRECT(CONCATENATE("'2018-09 (Д)'!N",TEXT(MATCH($C63,'2018-09 (Д)'!$C$2:$C$100,0)+1,0)))="Н/Д",INDIRECT(CONCATENATE("'2018-08 (Д)'!N",TEXT(MATCH($C63,'2018-08 (Д)'!$C$2:$C$100,0)+1,0)))="Н/Д",AND(INDIRECT(CONCATENATE("'2018-09 (Д)'!N",TEXT(MATCH($C63,'2018-09 (Д)'!$C$2:$C$100,0)+1,0)))="Н/Д",INDIRECT(CONCATENATE("'2018-08 (Д)'!N",TEXT(MATCH($C63,'2018-08 (Д)'!$C$2:$C$100,0)+1,0))))),"Н/Д",((INDIRECT(CONCATENATE("'2018-09 (Д)'!N",TEXT(MATCH($C63,'2018-09 (Д)'!$C$2:$C$100,0)+1,0)))-INDIRECT(CONCATENATE("'2018-08 (Д)'!N",TEXT(MATCH($C63,'2018-08 (Д)'!$C$2:$C$100,0)+1,0))))/INDIRECT(CONCATENATE("'2018-08 (Д)'!N",TEXT(MATCH($C63,'2018-08 (Д)'!$C$2:$C$100,0)+1,0))))*100)</f>
        <v>15.531261524119181</v>
      </c>
      <c r="DG63" s="9">
        <f ca="1">IF(OR(INDIRECT(CONCATENATE("'2018-10 (Д)'!N",TEXT(MATCH($C63,'2018-10 (Д)'!$C$2:$C$100,0)+1,0)))="Н/Д",INDIRECT(CONCATENATE("'2018-09 (Д)'!N",TEXT(MATCH($C63,'2018-09 (Д)'!$C$2:$C$100,0)+1,0)))="Н/Д",AND(INDIRECT(CONCATENATE("'2018-10 (Д)'!N",TEXT(MATCH($C63,'2018-10 (Д)'!$C$2:$C$100,0)+1,0)))="Н/Д",INDIRECT(CONCATENATE("'2018-09 (Д)'!N",TEXT(MATCH($C63,'2018-09 (Д)'!$C$2:$C$100,0)+1,0))))),"Н/Д",((INDIRECT(CONCATENATE("'2018-10 (Д)'!N",TEXT(MATCH($C63,'2018-10 (Д)'!$C$2:$C$100,0)+1,0)))-INDIRECT(CONCATENATE("'2018-09 (Д)'!N",TEXT(MATCH($C63,'2018-09 (Д)'!$C$2:$C$100,0)+1,0))))/INDIRECT(CONCATENATE("'2018-09 (Д)'!N",TEXT(MATCH($C63,'2018-09 (Д)'!$C$2:$C$100,0)+1,0))))*100)</f>
        <v>10.592516701065312</v>
      </c>
      <c r="DH63" s="9">
        <f ca="1">IF(OR(INDIRECT(CONCATENATE("'2018-11 (Д)'!N",TEXT(MATCH($C63,'2018-11 (Д)'!$C$2:$C$100,0)+1,0)))="Н/Д",INDIRECT(CONCATENATE("'2018-10 (Д)'!N",TEXT(MATCH($C63,'2018-10 (Д)'!$C$2:$C$100,0)+1,0)))="Н/Д",AND(INDIRECT(CONCATENATE("'2018-11 (Д)'!N",TEXT(MATCH($C63,'2018-11 (Д)'!$C$2:$C$100,0)+1,0)))="Н/Д",INDIRECT(CONCATENATE("'2018-10 (Д)'!N",TEXT(MATCH($C63,'2018-10 (Д)'!$C$2:$C$100,0)+1,0))))),"Н/Д",((INDIRECT(CONCATENATE("'2018-11 (Д)'!N",TEXT(MATCH($C63,'2018-11 (Д)'!$C$2:$C$100,0)+1,0)))-INDIRECT(CONCATENATE("'2018-10 (Д)'!N",TEXT(MATCH($C63,'2018-10 (Д)'!$C$2:$C$100,0)+1,0))))/INDIRECT(CONCATENATE("'2018-10 (Д)'!N",TEXT(MATCH($C63,'2018-10 (Д)'!$C$2:$C$100,0)+1,0))))*100)</f>
        <v>12.142198820625572</v>
      </c>
      <c r="DI63" s="9">
        <f ca="1">IF(OR(INDIRECT(CONCATENATE("'2018-12 (Д)'!N",TEXT(MATCH($C63,'2018-12 (Д)'!$C$2:$C$100,0)+1,0)))="Н/Д",INDIRECT(CONCATENATE("'2018-11 (Д)'!N",TEXT(MATCH($C63,'2018-11 (Д)'!$C$2:$C$100,0)+1,0)))="Н/Д",AND(INDIRECT(CONCATENATE("'2018-12 (Д)'!N",TEXT(MATCH($C63,'2018-12 (Д)'!$C$2:$C$100,0)+1,0)))="Н/Д",INDIRECT(CONCATENATE("'2018-11 (Д)'!N",TEXT(MATCH($C63,'2018-11 (Д)'!$C$2:$C$100,0)+1,0))))),"Н/Д",((INDIRECT(CONCATENATE("'2018-12 (Д)'!N",TEXT(MATCH($C63,'2018-12 (Д)'!$C$2:$C$100,0)+1,0)))-INDIRECT(CONCATENATE("'2018-11 (Д)'!N",TEXT(MATCH($C63,'2018-11 (Д)'!$C$2:$C$100,0)+1,0))))/INDIRECT(CONCATENATE("'2018-11 (Д)'!N",TEXT(MATCH($C63,'2018-11 (Д)'!$C$2:$C$100,0)+1,0))))*100)</f>
        <v>10.577438936536002</v>
      </c>
      <c r="DJ63" s="9"/>
      <c r="DK63" s="9">
        <f ca="1">IF(OR(INDIRECT(CONCATENATE("'2018-03 (Д)'!O",TEXT(MATCH($C63,'2018-03 (Д)'!$C$2:$C$100,0)+1,0)))="Н/Д",INDIRECT(CONCATENATE("'2018-02 (Д)'!O",TEXT(MATCH($C63,'2018-02 (Д)'!$C$2:$C$100,0)+1,0)))="Н/Д",AND(INDIRECT(CONCATENATE("'2018-03 (Д)'!O",TEXT(MATCH($C63,'2018-03 (Д)'!$C$2:$C$100,0)+1,0)))="Н/Д",INDIRECT(CONCATENATE("'2018-02 (Д)'!O",TEXT(MATCH($C63,'2018-02 (Д)'!$C$2:$C$100,0)+1,0))))),"Н/Д",((INDIRECT(CONCATENATE("'2018-03 (Д)'!O",TEXT(MATCH($C63,'2018-03 (Д)'!$C$2:$C$100,0)+1,0)))-INDIRECT(CONCATENATE("'2018-02 (Д)'!O",TEXT(MATCH($C63,'2018-02 (Д)'!$C$2:$C$100,0)+1,0))))/INDIRECT(CONCATENATE("'2018-02 (Д)'!O",TEXT(MATCH($C63,'2018-02 (Д)'!$C$2:$C$100,0)+1,0))))*100)</f>
        <v>-104.62276325850155</v>
      </c>
      <c r="DL63" s="9">
        <f ca="1">IF(OR(INDIRECT(CONCATENATE("'2018-04 (Д)'!O",TEXT(MATCH($C63,'2018-04 (Д)'!$C$2:$C$100,0)+1,0)))="Н/Д",INDIRECT(CONCATENATE("'2018-03 (Д)'!O",TEXT(MATCH($C63,'2018-03 (Д)'!$C$2:$C$100,0)+1,0)))="Н/Д",AND(INDIRECT(CONCATENATE("'2018-04 (Д)'!O",TEXT(MATCH($C63,'2018-04 (Д)'!$C$2:$C$100,0)+1,0)))="Н/Д",INDIRECT(CONCATENATE("'2018-03 (Д)'!O",TEXT(MATCH($C63,'2018-03 (Д)'!$C$2:$C$100,0)+1,0))))),"Н/Д",((INDIRECT(CONCATENATE("'2018-04 (Д)'!O",TEXT(MATCH($C63,'2018-04 (Д)'!$C$2:$C$100,0)+1,0)))-INDIRECT(CONCATENATE("'2018-03 (Д)'!O",TEXT(MATCH($C63,'2018-03 (Д)'!$C$2:$C$100,0)+1,0))))/INDIRECT(CONCATENATE("'2018-03 (Д)'!O",TEXT(MATCH($C63,'2018-03 (Д)'!$C$2:$C$100,0)+1,0))))*100)</f>
        <v>-453.26145125165976</v>
      </c>
      <c r="DM63" s="9">
        <f ca="1">IF(OR(INDIRECT(CONCATENATE("'2018-05 (Д)'!O",TEXT(MATCH($C63,'2018-05 (Д)'!$C$2:$C$100,0)+1,0)))="Н/Д",INDIRECT(CONCATENATE("'2018-04 (Д)'!O",TEXT(MATCH($C63,'2018-04 (Д)'!$C$2:$C$100,0)+1,0)))="Н/Д",AND(INDIRECT(CONCATENATE("'2018-05 (Д)'!O",TEXT(MATCH($C63,'2018-05 (Д)'!$C$2:$C$100,0)+1,0)))="Н/Д",INDIRECT(CONCATENATE("'2018-04 (Д)'!O",TEXT(MATCH($C63,'2018-04 (Д)'!$C$2:$C$100,0)+1,0))))),"Н/Д",((INDIRECT(CONCATENATE("'2018-05 (Д)'!O",TEXT(MATCH($C63,'2018-05 (Д)'!$C$2:$C$100,0)+1,0)))-INDIRECT(CONCATENATE("'2018-04 (Д)'!O",TEXT(MATCH($C63,'2018-04 (Д)'!$C$2:$C$100,0)+1,0))))/INDIRECT(CONCATENATE("'2018-04 (Д)'!O",TEXT(MATCH($C63,'2018-04 (Д)'!$C$2:$C$100,0)+1,0))))*100)</f>
        <v>1820.463050759967</v>
      </c>
      <c r="DN63" s="9">
        <f ca="1">IF(OR(INDIRECT(CONCATENATE("'2018-06 (Д)'!O",TEXT(MATCH($C63,'2018-06 (Д)'!$C$2:$C$100,0)+1,0)))="Н/Д",INDIRECT(CONCATENATE("'2018-05 (Д)'!O",TEXT(MATCH($C63,'2018-05 (Д)'!$C$2:$C$100,0)+1,0)))="Н/Д",AND(INDIRECT(CONCATENATE("'2018-06 (Д)'!O",TEXT(MATCH($C63,'2018-06 (Д)'!$C$2:$C$100,0)+1,0)))="Н/Д",INDIRECT(CONCATENATE("'2018-05 (Д)'!O",TEXT(MATCH($C63,'2018-05 (Д)'!$C$2:$C$100,0)+1,0))))),"Н/Д",((INDIRECT(CONCATENATE("'2018-06 (Д)'!O",TEXT(MATCH($C63,'2018-06 (Д)'!$C$2:$C$100,0)+1,0)))-INDIRECT(CONCATENATE("'2018-05 (Д)'!O",TEXT(MATCH($C63,'2018-05 (Д)'!$C$2:$C$100,0)+1,0))))/INDIRECT(CONCATENATE("'2018-05 (Д)'!O",TEXT(MATCH($C63,'2018-05 (Д)'!$C$2:$C$100,0)+1,0))))*100)</f>
        <v>-109.54606534505278</v>
      </c>
      <c r="DO63" s="9">
        <f ca="1">IF(OR(INDIRECT(CONCATENATE("'2018-07 (Д)'!O",TEXT(MATCH($C63,'2018-07 (Д)'!$C$2:$C$100,0)+1,0)))="Н/Д",INDIRECT(CONCATENATE("'2018-06 (Д)'!O",TEXT(MATCH($C63,'2018-06 (Д)'!$C$2:$C$100,0)+1,0)))="Н/Д",AND(INDIRECT(CONCATENATE("'2018-07 (Д)'!O",TEXT(MATCH($C63,'2018-07 (Д)'!$C$2:$C$100,0)+1,0)))="Н/Д",INDIRECT(CONCATENATE("'2018-06 (Д)'!O",TEXT(MATCH($C63,'2018-06 (Д)'!$C$2:$C$100,0)+1,0))))),"Н/Д",((INDIRECT(CONCATENATE("'2018-07 (Д)'!O",TEXT(MATCH($C63,'2018-07 (Д)'!$C$2:$C$100,0)+1,0)))-INDIRECT(CONCATENATE("'2018-06 (Д)'!O",TEXT(MATCH($C63,'2018-06 (Д)'!$C$2:$C$100,0)+1,0))))/INDIRECT(CONCATENATE("'2018-06 (Д)'!O",TEXT(MATCH($C63,'2018-06 (Д)'!$C$2:$C$100,0)+1,0))))*100)</f>
        <v>-22.118846758286669</v>
      </c>
      <c r="DP63" s="9">
        <f ca="1">IF(OR(INDIRECT(CONCATENATE("'2018-08 (Д)'!O",TEXT(MATCH($C63,'2018-08 (Д)'!$C$2:$C$100,0)+1,0)))="Н/Д",INDIRECT(CONCATENATE("'2018-07 (Д)'!O",TEXT(MATCH($C63,'2018-07 (Д)'!$C$2:$C$100,0)+1,0)))="Н/Д",AND(INDIRECT(CONCATENATE("'2018-08 (Д)'!O",TEXT(MATCH($C63,'2018-08 (Д)'!$C$2:$C$100,0)+1,0)))="Н/Д",INDIRECT(CONCATENATE("'2018-07 (Д)'!O",TEXT(MATCH($C63,'2018-07 (Д)'!$C$2:$C$100,0)+1,0))))),"Н/Д",((INDIRECT(CONCATENATE("'2018-08 (Д)'!O",TEXT(MATCH($C63,'2018-08 (Д)'!$C$2:$C$100,0)+1,0)))-INDIRECT(CONCATENATE("'2018-07 (Д)'!O",TEXT(MATCH($C63,'2018-07 (Д)'!$C$2:$C$100,0)+1,0))))/INDIRECT(CONCATENATE("'2018-07 (Д)'!O",TEXT(MATCH($C63,'2018-07 (Д)'!$C$2:$C$100,0)+1,0))))*100)</f>
        <v>-104.18331037761992</v>
      </c>
      <c r="DQ63" s="9">
        <f ca="1">IF(OR(INDIRECT(CONCATENATE("'2018-09 (Д)'!O",TEXT(MATCH($C63,'2018-09 (Д)'!$C$2:$C$100,0)+1,0)))="Н/Д",INDIRECT(CONCATENATE("'2018-08 (Д)'!O",TEXT(MATCH($C63,'2018-08 (Д)'!$C$2:$C$100,0)+1,0)))="Н/Д",AND(INDIRECT(CONCATENATE("'2018-09 (Д)'!O",TEXT(MATCH($C63,'2018-09 (Д)'!$C$2:$C$100,0)+1,0)))="Н/Д",INDIRECT(CONCATENATE("'2018-08 (Д)'!O",TEXT(MATCH($C63,'2018-08 (Д)'!$C$2:$C$100,0)+1,0))))),"Н/Д",((INDIRECT(CONCATENATE("'2018-09 (Д)'!O",TEXT(MATCH($C63,'2018-09 (Д)'!$C$2:$C$100,0)+1,0)))-INDIRECT(CONCATENATE("'2018-08 (Д)'!O",TEXT(MATCH($C63,'2018-08 (Д)'!$C$2:$C$100,0)+1,0))))/INDIRECT(CONCATENATE("'2018-08 (Д)'!O",TEXT(MATCH($C63,'2018-08 (Д)'!$C$2:$C$100,0)+1,0))))*100)</f>
        <v>1606.8573575688945</v>
      </c>
      <c r="DR63" s="9">
        <f ca="1">IF(OR(INDIRECT(CONCATENATE("'2018-10 (Д)'!O",TEXT(MATCH($C63,'2018-10 (Д)'!$C$2:$C$100,0)+1,0)))="Н/Д",INDIRECT(CONCATENATE("'2018-09 (Д)'!O",TEXT(MATCH($C63,'2018-09 (Д)'!$C$2:$C$100,0)+1,0)))="Н/Д",AND(INDIRECT(CONCATENATE("'2018-10 (Д)'!O",TEXT(MATCH($C63,'2018-10 (Д)'!$C$2:$C$100,0)+1,0)))="Н/Д",INDIRECT(CONCATENATE("'2018-09 (Д)'!O",TEXT(MATCH($C63,'2018-09 (Д)'!$C$2:$C$100,0)+1,0))))),"Н/Д",((INDIRECT(CONCATENATE("'2018-10 (Д)'!O",TEXT(MATCH($C63,'2018-10 (Д)'!$C$2:$C$100,0)+1,0)))-INDIRECT(CONCATENATE("'2018-09 (Д)'!O",TEXT(MATCH($C63,'2018-09 (Д)'!$C$2:$C$100,0)+1,0))))/INDIRECT(CONCATENATE("'2018-09 (Д)'!O",TEXT(MATCH($C63,'2018-09 (Д)'!$C$2:$C$100,0)+1,0))))*100)</f>
        <v>188.925089500203</v>
      </c>
      <c r="DS63" s="9">
        <f ca="1">IF(OR(INDIRECT(CONCATENATE("'2018-11 (Д)'!O",TEXT(MATCH($C63,'2018-11 (Д)'!$C$2:$C$100,0)+1,0)))="Н/Д",INDIRECT(CONCATENATE("'2018-10 (Д)'!O",TEXT(MATCH($C63,'2018-10 (Д)'!$C$2:$C$100,0)+1,0)))="Н/Д",AND(INDIRECT(CONCATENATE("'2018-11 (Д)'!O",TEXT(MATCH($C63,'2018-11 (Д)'!$C$2:$C$100,0)+1,0)))="Н/Д",INDIRECT(CONCATENATE("'2018-10 (Д)'!O",TEXT(MATCH($C63,'2018-10 (Д)'!$C$2:$C$100,0)+1,0))))),"Н/Д",((INDIRECT(CONCATENATE("'2018-11 (Д)'!O",TEXT(MATCH($C63,'2018-11 (Д)'!$C$2:$C$100,0)+1,0)))-INDIRECT(CONCATENATE("'2018-10 (Д)'!O",TEXT(MATCH($C63,'2018-10 (Д)'!$C$2:$C$100,0)+1,0))))/INDIRECT(CONCATENATE("'2018-10 (Д)'!O",TEXT(MATCH($C63,'2018-10 (Д)'!$C$2:$C$100,0)+1,0))))*100)</f>
        <v>-94.182236893485069</v>
      </c>
      <c r="DT63" s="9">
        <f ca="1">IF(OR(INDIRECT(CONCATENATE("'2018-12 (Д)'!O",TEXT(MATCH($C63,'2018-12 (Д)'!$C$2:$C$100,0)+1,0)))="Н/Д",INDIRECT(CONCATENATE("'2018-11 (Д)'!O",TEXT(MATCH($C63,'2018-11 (Д)'!$C$2:$C$100,0)+1,0)))="Н/Д",AND(INDIRECT(CONCATENATE("'2018-12 (Д)'!O",TEXT(MATCH($C63,'2018-12 (Д)'!$C$2:$C$100,0)+1,0)))="Н/Д",INDIRECT(CONCATENATE("'2018-11 (Д)'!O",TEXT(MATCH($C63,'2018-11 (Д)'!$C$2:$C$100,0)+1,0))))),"Н/Д",((INDIRECT(CONCATENATE("'2018-12 (Д)'!O",TEXT(MATCH($C63,'2018-12 (Д)'!$C$2:$C$100,0)+1,0)))-INDIRECT(CONCATENATE("'2018-11 (Д)'!O",TEXT(MATCH($C63,'2018-11 (Д)'!$C$2:$C$100,0)+1,0))))/INDIRECT(CONCATENATE("'2018-11 (Д)'!O",TEXT(MATCH($C63,'2018-11 (Д)'!$C$2:$C$100,0)+1,0))))*100)</f>
        <v>984.96193828273726</v>
      </c>
      <c r="DU63" s="9"/>
      <c r="DV63" s="9">
        <f ca="1">IF(OR(INDIRECT(CONCATENATE("'2018-03 (Д)'!P",TEXT(MATCH($C63,'2018-03 (Д)'!$C$2:$C$100,0)+1,0)))="Н/Д",INDIRECT(CONCATENATE("'2018-02 (Д)'!P",TEXT(MATCH($C63,'2018-02 (Д)'!$C$2:$C$100,0)+1,0)))="Н/Д",AND(INDIRECT(CONCATENATE("'2018-03 (Д)'!P",TEXT(MATCH($C63,'2018-03 (Д)'!$C$2:$C$100,0)+1,0)))="Н/Д",INDIRECT(CONCATENATE("'2018-02 (Д)'!P",TEXT(MATCH($C63,'2018-02 (Д)'!$C$2:$C$100,0)+1,0))))),"Н/Д",((INDIRECT(CONCATENATE("'2018-03 (Д)'!P",TEXT(MATCH($C63,'2018-03 (Д)'!$C$2:$C$100,0)+1,0)))-INDIRECT(CONCATENATE("'2018-02 (Д)'!P",TEXT(MATCH($C63,'2018-02 (Д)'!$C$2:$C$100,0)+1,0))))/INDIRECT(CONCATENATE("'2018-02 (Д)'!P",TEXT(MATCH($C63,'2018-02 (Д)'!$C$2:$C$100,0)+1,0))))*100)</f>
        <v>-13.195782315811993</v>
      </c>
      <c r="DW63" s="9">
        <f ca="1">IF(OR(INDIRECT(CONCATENATE("'2018-04 (Д)'!P",TEXT(MATCH($C63,'2018-04 (Д)'!$C$2:$C$100,0)+1,0)))="Н/Д",INDIRECT(CONCATENATE("'2018-03 (Д)'!P",TEXT(MATCH($C63,'2018-03 (Д)'!$C$2:$C$100,0)+1,0)))="Н/Д",AND(INDIRECT(CONCATENATE("'2018-04 (Д)'!P",TEXT(MATCH($C63,'2018-04 (Д)'!$C$2:$C$100,0)+1,0)))="Н/Д",INDIRECT(CONCATENATE("'2018-03 (Д)'!P",TEXT(MATCH($C63,'2018-03 (Д)'!$C$2:$C$100,0)+1,0))))),"Н/Д",((INDIRECT(CONCATENATE("'2018-04 (Д)'!P",TEXT(MATCH($C63,'2018-04 (Д)'!$C$2:$C$100,0)+1,0)))-INDIRECT(CONCATENATE("'2018-03 (Д)'!P",TEXT(MATCH($C63,'2018-03 (Д)'!$C$2:$C$100,0)+1,0))))/INDIRECT(CONCATENATE("'2018-03 (Д)'!P",TEXT(MATCH($C63,'2018-03 (Д)'!$C$2:$C$100,0)+1,0))))*100)</f>
        <v>2.7391400544119695</v>
      </c>
      <c r="DX63" s="9">
        <f ca="1">IF(OR(INDIRECT(CONCATENATE("'2018-05 (Д)'!P",TEXT(MATCH($C63,'2018-05 (Д)'!$C$2:$C$100,0)+1,0)))="Н/Д",INDIRECT(CONCATENATE("'2018-04 (Д)'!P",TEXT(MATCH($C63,'2018-04 (Д)'!$C$2:$C$100,0)+1,0)))="Н/Д",AND(INDIRECT(CONCATENATE("'2018-05 (Д)'!P",TEXT(MATCH($C63,'2018-05 (Д)'!$C$2:$C$100,0)+1,0)))="Н/Д",INDIRECT(CONCATENATE("'2018-04 (Д)'!P",TEXT(MATCH($C63,'2018-04 (Д)'!$C$2:$C$100,0)+1,0))))),"Н/Д",((INDIRECT(CONCATENATE("'2018-05 (Д)'!P",TEXT(MATCH($C63,'2018-05 (Д)'!$C$2:$C$100,0)+1,0)))-INDIRECT(CONCATENATE("'2018-04 (Д)'!P",TEXT(MATCH($C63,'2018-04 (Д)'!$C$2:$C$100,0)+1,0))))/INDIRECT(CONCATENATE("'2018-04 (Д)'!P",TEXT(MATCH($C63,'2018-04 (Д)'!$C$2:$C$100,0)+1,0))))*100)</f>
        <v>146.09330639693633</v>
      </c>
      <c r="DY63" s="9">
        <f ca="1">IF(OR(INDIRECT(CONCATENATE("'2018-06 (Д)'!P",TEXT(MATCH($C63,'2018-06 (Д)'!$C$2:$C$100,0)+1,0)))="Н/Д",INDIRECT(CONCATENATE("'2018-05 (Д)'!P",TEXT(MATCH($C63,'2018-05 (Д)'!$C$2:$C$100,0)+1,0)))="Н/Д",AND(INDIRECT(CONCATENATE("'2018-06 (Д)'!P",TEXT(MATCH($C63,'2018-06 (Д)'!$C$2:$C$100,0)+1,0)))="Н/Д",INDIRECT(CONCATENATE("'2018-05 (Д)'!P",TEXT(MATCH($C63,'2018-05 (Д)'!$C$2:$C$100,0)+1,0))))),"Н/Д",((INDIRECT(CONCATENATE("'2018-06 (Д)'!P",TEXT(MATCH($C63,'2018-06 (Д)'!$C$2:$C$100,0)+1,0)))-INDIRECT(CONCATENATE("'2018-05 (Д)'!P",TEXT(MATCH($C63,'2018-05 (Д)'!$C$2:$C$100,0)+1,0))))/INDIRECT(CONCATENATE("'2018-05 (Д)'!P",TEXT(MATCH($C63,'2018-05 (Д)'!$C$2:$C$100,0)+1,0))))*100)</f>
        <v>-68.821019182479233</v>
      </c>
      <c r="DZ63" s="9">
        <f ca="1">IF(OR(INDIRECT(CONCATENATE("'2018-07 (Д)'!P",TEXT(MATCH($C63,'2018-07 (Д)'!$C$2:$C$100,0)+1,0)))="Н/Д",INDIRECT(CONCATENATE("'2018-06 (Д)'!P",TEXT(MATCH($C63,'2018-06 (Д)'!$C$2:$C$100,0)+1,0)))="Н/Д",AND(INDIRECT(CONCATENATE("'2018-07 (Д)'!P",TEXT(MATCH($C63,'2018-07 (Д)'!$C$2:$C$100,0)+1,0)))="Н/Д",INDIRECT(CONCATENATE("'2018-06 (Д)'!P",TEXT(MATCH($C63,'2018-06 (Д)'!$C$2:$C$100,0)+1,0))))),"Н/Д",((INDIRECT(CONCATENATE("'2018-07 (Д)'!P",TEXT(MATCH($C63,'2018-07 (Д)'!$C$2:$C$100,0)+1,0)))-INDIRECT(CONCATENATE("'2018-06 (Д)'!P",TEXT(MATCH($C63,'2018-06 (Д)'!$C$2:$C$100,0)+1,0))))/INDIRECT(CONCATENATE("'2018-06 (Д)'!P",TEXT(MATCH($C63,'2018-06 (Д)'!$C$2:$C$100,0)+1,0))))*100)</f>
        <v>49.436725760987613</v>
      </c>
      <c r="EA63" s="9">
        <f ca="1">IF(OR(INDIRECT(CONCATENATE("'2018-08 (Д)'!P",TEXT(MATCH($C63,'2018-08 (Д)'!$C$2:$C$100,0)+1,0)))="Н/Д",INDIRECT(CONCATENATE("'2018-07 (Д)'!P",TEXT(MATCH($C63,'2018-07 (Д)'!$C$2:$C$100,0)+1,0)))="Н/Д",AND(INDIRECT(CONCATENATE("'2018-08 (Д)'!P",TEXT(MATCH($C63,'2018-08 (Д)'!$C$2:$C$100,0)+1,0)))="Н/Д",INDIRECT(CONCATENATE("'2018-07 (Д)'!P",TEXT(MATCH($C63,'2018-07 (Д)'!$C$2:$C$100,0)+1,0))))),"Н/Д",((INDIRECT(CONCATENATE("'2018-08 (Д)'!P",TEXT(MATCH($C63,'2018-08 (Д)'!$C$2:$C$100,0)+1,0)))-INDIRECT(CONCATENATE("'2018-07 (Д)'!P",TEXT(MATCH($C63,'2018-07 (Д)'!$C$2:$C$100,0)+1,0))))/INDIRECT(CONCATENATE("'2018-07 (Д)'!P",TEXT(MATCH($C63,'2018-07 (Д)'!$C$2:$C$100,0)+1,0))))*100)</f>
        <v>98.911988852655455</v>
      </c>
      <c r="EB63" s="9">
        <f ca="1">IF(OR(INDIRECT(CONCATENATE("'2018-09 (Д)'!P",TEXT(MATCH($C63,'2018-09 (Д)'!$C$2:$C$100,0)+1,0)))="Н/Д",INDIRECT(CONCATENATE("'2018-08 (Д)'!P",TEXT(MATCH($C63,'2018-08 (Д)'!$C$2:$C$100,0)+1,0)))="Н/Д",AND(INDIRECT(CONCATENATE("'2018-09 (Д)'!P",TEXT(MATCH($C63,'2018-09 (Д)'!$C$2:$C$100,0)+1,0)))="Н/Д",INDIRECT(CONCATENATE("'2018-08 (Д)'!P",TEXT(MATCH($C63,'2018-08 (Д)'!$C$2:$C$100,0)+1,0))))),"Н/Д",((INDIRECT(CONCATENATE("'2018-09 (Д)'!P",TEXT(MATCH($C63,'2018-09 (Д)'!$C$2:$C$100,0)+1,0)))-INDIRECT(CONCATENATE("'2018-08 (Д)'!P",TEXT(MATCH($C63,'2018-08 (Д)'!$C$2:$C$100,0)+1,0))))/INDIRECT(CONCATENATE("'2018-08 (Д)'!P",TEXT(MATCH($C63,'2018-08 (Д)'!$C$2:$C$100,0)+1,0))))*100)</f>
        <v>-71.763631379561261</v>
      </c>
      <c r="EC63" s="9">
        <f ca="1">IF(OR(INDIRECT(CONCATENATE("'2018-10 (Д)'!P",TEXT(MATCH($C63,'2018-10 (Д)'!$C$2:$C$100,0)+1,0)))="Н/Д",INDIRECT(CONCATENATE("'2018-09 (Д)'!P",TEXT(MATCH($C63,'2018-09 (Д)'!$C$2:$C$100,0)+1,0)))="Н/Д",AND(INDIRECT(CONCATENATE("'2018-10 (Д)'!P",TEXT(MATCH($C63,'2018-10 (Д)'!$C$2:$C$100,0)+1,0)))="Н/Д",INDIRECT(CONCATENATE("'2018-09 (Д)'!P",TEXT(MATCH($C63,'2018-09 (Д)'!$C$2:$C$100,0)+1,0))))),"Н/Д",((INDIRECT(CONCATENATE("'2018-10 (Д)'!P",TEXT(MATCH($C63,'2018-10 (Д)'!$C$2:$C$100,0)+1,0)))-INDIRECT(CONCATENATE("'2018-09 (Д)'!P",TEXT(MATCH($C63,'2018-09 (Д)'!$C$2:$C$100,0)+1,0))))/INDIRECT(CONCATENATE("'2018-09 (Д)'!P",TEXT(MATCH($C63,'2018-09 (Д)'!$C$2:$C$100,0)+1,0))))*100)</f>
        <v>49.204573351974027</v>
      </c>
      <c r="ED63" s="9">
        <f ca="1">IF(OR(INDIRECT(CONCATENATE("'2018-11 (Д)'!P",TEXT(MATCH($C63,'2018-11 (Д)'!$C$2:$C$100,0)+1,0)))="Н/Д",INDIRECT(CONCATENATE("'2018-10 (Д)'!P",TEXT(MATCH($C63,'2018-10 (Д)'!$C$2:$C$100,0)+1,0)))="Н/Д",AND(INDIRECT(CONCATENATE("'2018-11 (Д)'!P",TEXT(MATCH($C63,'2018-11 (Д)'!$C$2:$C$100,0)+1,0)))="Н/Д",INDIRECT(CONCATENATE("'2018-10 (Д)'!P",TEXT(MATCH($C63,'2018-10 (Д)'!$C$2:$C$100,0)+1,0))))),"Н/Д",((INDIRECT(CONCATENATE("'2018-11 (Д)'!P",TEXT(MATCH($C63,'2018-11 (Д)'!$C$2:$C$100,0)+1,0)))-INDIRECT(CONCATENATE("'2018-10 (Д)'!P",TEXT(MATCH($C63,'2018-10 (Д)'!$C$2:$C$100,0)+1,0))))/INDIRECT(CONCATENATE("'2018-10 (Д)'!P",TEXT(MATCH($C63,'2018-10 (Д)'!$C$2:$C$100,0)+1,0))))*100)</f>
        <v>204.55333683825461</v>
      </c>
      <c r="EE63" s="9">
        <f ca="1">IF(OR(INDIRECT(CONCATENATE("'2018-12 (Д)'!P",TEXT(MATCH($C63,'2018-12 (Д)'!$C$2:$C$100,0)+1,0)))="Н/Д",INDIRECT(CONCATENATE("'2018-11 (Д)'!P",TEXT(MATCH($C63,'2018-11 (Д)'!$C$2:$C$100,0)+1,0)))="Н/Д",AND(INDIRECT(CONCATENATE("'2018-12 (Д)'!P",TEXT(MATCH($C63,'2018-12 (Д)'!$C$2:$C$100,0)+1,0)))="Н/Д",INDIRECT(CONCATENATE("'2018-11 (Д)'!P",TEXT(MATCH($C63,'2018-11 (Д)'!$C$2:$C$100,0)+1,0))))),"Н/Д",((INDIRECT(CONCATENATE("'2018-12 (Д)'!P",TEXT(MATCH($C63,'2018-12 (Д)'!$C$2:$C$100,0)+1,0)))-INDIRECT(CONCATENATE("'2018-11 (Д)'!P",TEXT(MATCH($C63,'2018-11 (Д)'!$C$2:$C$100,0)+1,0))))/INDIRECT(CONCATENATE("'2018-11 (Д)'!P",TEXT(MATCH($C63,'2018-11 (Д)'!$C$2:$C$100,0)+1,0))))*100)</f>
        <v>120.97107599157999</v>
      </c>
      <c r="EF63" s="9"/>
      <c r="EG63" s="9">
        <f ca="1">IF(OR(INDIRECT(CONCATENATE("'2018-03 (Д)'!Q",TEXT(MATCH($C63,'2018-03 (Д)'!$C$2:$C$100,0)+1,0)))="Н/Д",INDIRECT(CONCATENATE("'2018-02 (Д)'!Q",TEXT(MATCH($C63,'2018-02 (Д)'!$C$2:$C$100,0)+1,0)))="Н/Д",AND(INDIRECT(CONCATENATE("'2018-03 (Д)'!Q",TEXT(MATCH($C63,'2018-03 (Д)'!$C$2:$C$100,0)+1,0)))="Н/Д",INDIRECT(CONCATENATE("'2018-02 (Д)'!Q",TEXT(MATCH($C63,'2018-02 (Д)'!$C$2:$C$100,0)+1,0))))),"Н/Д",((INDIRECT(CONCATENATE("'2018-03 (Д)'!Q",TEXT(MATCH($C63,'2018-03 (Д)'!$C$2:$C$100,0)+1,0)))-INDIRECT(CONCATENATE("'2018-02 (Д)'!Q",TEXT(MATCH($C63,'2018-02 (Д)'!$C$2:$C$100,0)+1,0))))/INDIRECT(CONCATENATE("'2018-02 (Д)'!Q",TEXT(MATCH($C63,'2018-02 (Д)'!$C$2:$C$100,0)+1,0))))*100)</f>
        <v>335.95270604927885</v>
      </c>
      <c r="EH63" s="9">
        <f ca="1">IF(OR(INDIRECT(CONCATENATE("'2018-04 (Д)'!Q",TEXT(MATCH($C63,'2018-04 (Д)'!$C$2:$C$100,0)+1,0)))="Н/Д",INDIRECT(CONCATENATE("'2018-03 (Д)'!Q",TEXT(MATCH($C63,'2018-03 (Д)'!$C$2:$C$100,0)+1,0)))="Н/Д",AND(INDIRECT(CONCATENATE("'2018-04 (Д)'!Q",TEXT(MATCH($C63,'2018-04 (Д)'!$C$2:$C$100,0)+1,0)))="Н/Д",INDIRECT(CONCATENATE("'2018-03 (Д)'!Q",TEXT(MATCH($C63,'2018-03 (Д)'!$C$2:$C$100,0)+1,0))))),"Н/Д",((INDIRECT(CONCATENATE("'2018-04 (Д)'!Q",TEXT(MATCH($C63,'2018-04 (Д)'!$C$2:$C$100,0)+1,0)))-INDIRECT(CONCATENATE("'2018-03 (Д)'!Q",TEXT(MATCH($C63,'2018-03 (Д)'!$C$2:$C$100,0)+1,0))))/INDIRECT(CONCATENATE("'2018-03 (Д)'!Q",TEXT(MATCH($C63,'2018-03 (Д)'!$C$2:$C$100,0)+1,0))))*100)</f>
        <v>97.284587167765039</v>
      </c>
      <c r="EI63" s="9">
        <f ca="1">IF(OR(INDIRECT(CONCATENATE("'2018-05 (Д)'!Q",TEXT(MATCH($C63,'2018-05 (Д)'!$C$2:$C$100,0)+1,0)))="Н/Д",INDIRECT(CONCATENATE("'2018-04 (Д)'!Q",TEXT(MATCH($C63,'2018-04 (Д)'!$C$2:$C$100,0)+1,0)))="Н/Д",AND(INDIRECT(CONCATENATE("'2018-05 (Д)'!Q",TEXT(MATCH($C63,'2018-05 (Д)'!$C$2:$C$100,0)+1,0)))="Н/Д",INDIRECT(CONCATENATE("'2018-04 (Д)'!Q",TEXT(MATCH($C63,'2018-04 (Д)'!$C$2:$C$100,0)+1,0))))),"Н/Д",((INDIRECT(CONCATENATE("'2018-05 (Д)'!Q",TEXT(MATCH($C63,'2018-05 (Д)'!$C$2:$C$100,0)+1,0)))-INDIRECT(CONCATENATE("'2018-04 (Д)'!Q",TEXT(MATCH($C63,'2018-04 (Д)'!$C$2:$C$100,0)+1,0))))/INDIRECT(CONCATENATE("'2018-04 (Д)'!Q",TEXT(MATCH($C63,'2018-04 (Д)'!$C$2:$C$100,0)+1,0))))*100)</f>
        <v>26.118984463564942</v>
      </c>
      <c r="EJ63" s="9">
        <f ca="1">IF(OR(INDIRECT(CONCATENATE("'2018-06 (Д)'!Q",TEXT(MATCH($C63,'2018-06 (Д)'!$C$2:$C$100,0)+1,0)))="Н/Д",INDIRECT(CONCATENATE("'2018-05 (Д)'!Q",TEXT(MATCH($C63,'2018-05 (Д)'!$C$2:$C$100,0)+1,0)))="Н/Д",AND(INDIRECT(CONCATENATE("'2018-06 (Д)'!Q",TEXT(MATCH($C63,'2018-06 (Д)'!$C$2:$C$100,0)+1,0)))="Н/Д",INDIRECT(CONCATENATE("'2018-05 (Д)'!Q",TEXT(MATCH($C63,'2018-05 (Д)'!$C$2:$C$100,0)+1,0))))),"Н/Д",((INDIRECT(CONCATENATE("'2018-06 (Д)'!Q",TEXT(MATCH($C63,'2018-06 (Д)'!$C$2:$C$100,0)+1,0)))-INDIRECT(CONCATENATE("'2018-05 (Д)'!Q",TEXT(MATCH($C63,'2018-05 (Д)'!$C$2:$C$100,0)+1,0))))/INDIRECT(CONCATENATE("'2018-05 (Д)'!Q",TEXT(MATCH($C63,'2018-05 (Д)'!$C$2:$C$100,0)+1,0))))*100)</f>
        <v>-87.884603180442625</v>
      </c>
      <c r="EK63" s="9">
        <f ca="1">IF(OR(INDIRECT(CONCATENATE("'2018-07 (Д)'!Q",TEXT(MATCH($C63,'2018-07 (Д)'!$C$2:$C$100,0)+1,0)))="Н/Д",INDIRECT(CONCATENATE("'2018-06 (Д)'!Q",TEXT(MATCH($C63,'2018-06 (Д)'!$C$2:$C$100,0)+1,0)))="Н/Д",AND(INDIRECT(CONCATENATE("'2018-07 (Д)'!Q",TEXT(MATCH($C63,'2018-07 (Д)'!$C$2:$C$100,0)+1,0)))="Н/Д",INDIRECT(CONCATENATE("'2018-06 (Д)'!Q",TEXT(MATCH($C63,'2018-06 (Д)'!$C$2:$C$100,0)+1,0))))),"Н/Д",((INDIRECT(CONCATENATE("'2018-07 (Д)'!Q",TEXT(MATCH($C63,'2018-07 (Д)'!$C$2:$C$100,0)+1,0)))-INDIRECT(CONCATENATE("'2018-06 (Д)'!Q",TEXT(MATCH($C63,'2018-06 (Д)'!$C$2:$C$100,0)+1,0))))/INDIRECT(CONCATENATE("'2018-06 (Д)'!Q",TEXT(MATCH($C63,'2018-06 (Д)'!$C$2:$C$100,0)+1,0))))*100)</f>
        <v>-94.183075942440581</v>
      </c>
      <c r="EL63" s="9">
        <f ca="1">IF(OR(INDIRECT(CONCATENATE("'2018-08 (Д)'!Q",TEXT(MATCH($C63,'2018-08 (Д)'!$C$2:$C$100,0)+1,0)))="Н/Д",INDIRECT(CONCATENATE("'2018-07 (Д)'!Q",TEXT(MATCH($C63,'2018-07 (Д)'!$C$2:$C$100,0)+1,0)))="Н/Д",AND(INDIRECT(CONCATENATE("'2018-08 (Д)'!Q",TEXT(MATCH($C63,'2018-08 (Д)'!$C$2:$C$100,0)+1,0)))="Н/Д",INDIRECT(CONCATENATE("'2018-07 (Д)'!Q",TEXT(MATCH($C63,'2018-07 (Д)'!$C$2:$C$100,0)+1,0))))),"Н/Д",((INDIRECT(CONCATENATE("'2018-08 (Д)'!Q",TEXT(MATCH($C63,'2018-08 (Д)'!$C$2:$C$100,0)+1,0)))-INDIRECT(CONCATENATE("'2018-07 (Д)'!Q",TEXT(MATCH($C63,'2018-07 (Д)'!$C$2:$C$100,0)+1,0))))/INDIRECT(CONCATENATE("'2018-07 (Д)'!Q",TEXT(MATCH($C63,'2018-07 (Д)'!$C$2:$C$100,0)+1,0))))*100)</f>
        <v>12810.266976032995</v>
      </c>
      <c r="EM63" s="9">
        <f ca="1">IF(OR(INDIRECT(CONCATENATE("'2018-09 (Д)'!Q",TEXT(MATCH($C63,'2018-09 (Д)'!$C$2:$C$100,0)+1,0)))="Н/Д",INDIRECT(CONCATENATE("'2018-08 (Д)'!Q",TEXT(MATCH($C63,'2018-08 (Д)'!$C$2:$C$100,0)+1,0)))="Н/Д",AND(INDIRECT(CONCATENATE("'2018-09 (Д)'!Q",TEXT(MATCH($C63,'2018-09 (Д)'!$C$2:$C$100,0)+1,0)))="Н/Д",INDIRECT(CONCATENATE("'2018-08 (Д)'!Q",TEXT(MATCH($C63,'2018-08 (Д)'!$C$2:$C$100,0)+1,0))))),"Н/Д",((INDIRECT(CONCATENATE("'2018-09 (Д)'!Q",TEXT(MATCH($C63,'2018-09 (Д)'!$C$2:$C$100,0)+1,0)))-INDIRECT(CONCATENATE("'2018-08 (Д)'!Q",TEXT(MATCH($C63,'2018-08 (Д)'!$C$2:$C$100,0)+1,0))))/INDIRECT(CONCATENATE("'2018-08 (Д)'!Q",TEXT(MATCH($C63,'2018-08 (Д)'!$C$2:$C$100,0)+1,0))))*100)</f>
        <v>-95.838813309326468</v>
      </c>
      <c r="EN63" s="9">
        <f ca="1">IF(OR(INDIRECT(CONCATENATE("'2018-10 (Д)'!Q",TEXT(MATCH($C63,'2018-10 (Д)'!$C$2:$C$100,0)+1,0)))="Н/Д",INDIRECT(CONCATENATE("'2018-09 (Д)'!Q",TEXT(MATCH($C63,'2018-09 (Д)'!$C$2:$C$100,0)+1,0)))="Н/Д",AND(INDIRECT(CONCATENATE("'2018-10 (Д)'!Q",TEXT(MATCH($C63,'2018-10 (Д)'!$C$2:$C$100,0)+1,0)))="Н/Д",INDIRECT(CONCATENATE("'2018-09 (Д)'!Q",TEXT(MATCH($C63,'2018-09 (Д)'!$C$2:$C$100,0)+1,0))))),"Н/Д",((INDIRECT(CONCATENATE("'2018-10 (Д)'!Q",TEXT(MATCH($C63,'2018-10 (Д)'!$C$2:$C$100,0)+1,0)))-INDIRECT(CONCATENATE("'2018-09 (Д)'!Q",TEXT(MATCH($C63,'2018-09 (Д)'!$C$2:$C$100,0)+1,0))))/INDIRECT(CONCATENATE("'2018-09 (Д)'!Q",TEXT(MATCH($C63,'2018-09 (Д)'!$C$2:$C$100,0)+1,0))))*100)</f>
        <v>-40.756115344760282</v>
      </c>
      <c r="EO63" s="9">
        <f ca="1">IF(OR(INDIRECT(CONCATENATE("'2018-11 (Д)'!Q",TEXT(MATCH($C63,'2018-11 (Д)'!$C$2:$C$100,0)+1,0)))="Н/Д",INDIRECT(CONCATENATE("'2018-10 (Д)'!Q",TEXT(MATCH($C63,'2018-10 (Д)'!$C$2:$C$100,0)+1,0)))="Н/Д",AND(INDIRECT(CONCATENATE("'2018-11 (Д)'!Q",TEXT(MATCH($C63,'2018-11 (Д)'!$C$2:$C$100,0)+1,0)))="Н/Д",INDIRECT(CONCATENATE("'2018-10 (Д)'!Q",TEXT(MATCH($C63,'2018-10 (Д)'!$C$2:$C$100,0)+1,0))))),"Н/Д",((INDIRECT(CONCATENATE("'2018-11 (Д)'!Q",TEXT(MATCH($C63,'2018-11 (Д)'!$C$2:$C$100,0)+1,0)))-INDIRECT(CONCATENATE("'2018-10 (Д)'!Q",TEXT(MATCH($C63,'2018-10 (Д)'!$C$2:$C$100,0)+1,0))))/INDIRECT(CONCATENATE("'2018-10 (Д)'!Q",TEXT(MATCH($C63,'2018-10 (Д)'!$C$2:$C$100,0)+1,0))))*100)</f>
        <v>4269.0131361391632</v>
      </c>
      <c r="EP63" s="9">
        <f ca="1">IF(OR(INDIRECT(CONCATENATE("'2018-12 (Д)'!Q",TEXT(MATCH($C63,'2018-12 (Д)'!$C$2:$C$100,0)+1,0)))="Н/Д",INDIRECT(CONCATENATE("'2018-11 (Д)'!Q",TEXT(MATCH($C63,'2018-11 (Д)'!$C$2:$C$100,0)+1,0)))="Н/Д",AND(INDIRECT(CONCATENATE("'2018-12 (Д)'!Q",TEXT(MATCH($C63,'2018-12 (Д)'!$C$2:$C$100,0)+1,0)))="Н/Д",INDIRECT(CONCATENATE("'2018-11 (Д)'!Q",TEXT(MATCH($C63,'2018-11 (Д)'!$C$2:$C$100,0)+1,0))))),"Н/Д",((INDIRECT(CONCATENATE("'2018-12 (Д)'!Q",TEXT(MATCH($C63,'2018-12 (Д)'!$C$2:$C$100,0)+1,0)))-INDIRECT(CONCATENATE("'2018-11 (Д)'!Q",TEXT(MATCH($C63,'2018-11 (Д)'!$C$2:$C$100,0)+1,0))))/INDIRECT(CONCATENATE("'2018-11 (Д)'!Q",TEXT(MATCH($C63,'2018-11 (Д)'!$C$2:$C$100,0)+1,0))))*100)</f>
        <v>-95.708318656400053</v>
      </c>
      <c r="EQ63" s="9"/>
      <c r="ER63" s="9">
        <f ca="1">IF(OR(INDIRECT(CONCATENATE("'2018-03 (Д)'!R",TEXT(MATCH($C63,'2018-03 (Д)'!$C$2:$C$100,0)+1,0)))="Н/Д",INDIRECT(CONCATENATE("'2018-02 (Д)'!R",TEXT(MATCH($C63,'2018-02 (Д)'!$C$2:$C$100,0)+1,0)))="Н/Д",AND(INDIRECT(CONCATENATE("'2018-03 (Д)'!R",TEXT(MATCH($C63,'2018-03 (Д)'!$C$2:$C$100,0)+1,0)))="Н/Д",INDIRECT(CONCATENATE("'2018-02 (Д)'!R",TEXT(MATCH($C63,'2018-02 (Д)'!$C$2:$C$100,0)+1,0))))),"Н/Д",((INDIRECT(CONCATENATE("'2018-03 (Д)'!R",TEXT(MATCH($C63,'2018-03 (Д)'!$C$2:$C$100,0)+1,0)))-INDIRECT(CONCATENATE("'2018-02 (Д)'!R",TEXT(MATCH($C63,'2018-02 (Д)'!$C$2:$C$100,0)+1,0))))/INDIRECT(CONCATENATE("'2018-02 (Д)'!R",TEXT(MATCH($C63,'2018-02 (Д)'!$C$2:$C$100,0)+1,0))))*100)</f>
        <v>-37.465920949150608</v>
      </c>
      <c r="ES63" s="9">
        <f ca="1">IF(OR(INDIRECT(CONCATENATE("'2018-04 (Д)'!R",TEXT(MATCH($C63,'2018-04 (Д)'!$C$2:$C$100,0)+1,0)))="Н/Д",INDIRECT(CONCATENATE("'2018-03 (Д)'!R",TEXT(MATCH($C63,'2018-03 (Д)'!$C$2:$C$100,0)+1,0)))="Н/Д",AND(INDIRECT(CONCATENATE("'2018-04 (Д)'!R",TEXT(MATCH($C63,'2018-04 (Д)'!$C$2:$C$100,0)+1,0)))="Н/Д",INDIRECT(CONCATENATE("'2018-03 (Д)'!R",TEXT(MATCH($C63,'2018-03 (Д)'!$C$2:$C$100,0)+1,0))))),"Н/Д",((INDIRECT(CONCATENATE("'2018-04 (Д)'!R",TEXT(MATCH($C63,'2018-04 (Д)'!$C$2:$C$100,0)+1,0)))-INDIRECT(CONCATENATE("'2018-03 (Д)'!R",TEXT(MATCH($C63,'2018-03 (Д)'!$C$2:$C$100,0)+1,0))))/INDIRECT(CONCATENATE("'2018-03 (Д)'!R",TEXT(MATCH($C63,'2018-03 (Д)'!$C$2:$C$100,0)+1,0))))*100)</f>
        <v>136.56045975078487</v>
      </c>
      <c r="ET63" s="9">
        <f ca="1">IF(OR(INDIRECT(CONCATENATE("'2018-05 (Д)'!R",TEXT(MATCH($C63,'2018-05 (Д)'!$C$2:$C$100,0)+1,0)))="Н/Д",INDIRECT(CONCATENATE("'2018-04 (Д)'!R",TEXT(MATCH($C63,'2018-04 (Д)'!$C$2:$C$100,0)+1,0)))="Н/Д",AND(INDIRECT(CONCATENATE("'2018-05 (Д)'!R",TEXT(MATCH($C63,'2018-05 (Д)'!$C$2:$C$100,0)+1,0)))="Н/Д",INDIRECT(CONCATENATE("'2018-04 (Д)'!R",TEXT(MATCH($C63,'2018-04 (Д)'!$C$2:$C$100,0)+1,0))))),"Н/Д",((INDIRECT(CONCATENATE("'2018-05 (Д)'!R",TEXT(MATCH($C63,'2018-05 (Д)'!$C$2:$C$100,0)+1,0)))-INDIRECT(CONCATENATE("'2018-04 (Д)'!R",TEXT(MATCH($C63,'2018-04 (Д)'!$C$2:$C$100,0)+1,0))))/INDIRECT(CONCATENATE("'2018-04 (Д)'!R",TEXT(MATCH($C63,'2018-04 (Д)'!$C$2:$C$100,0)+1,0))))*100)</f>
        <v>1.2525653833843307</v>
      </c>
      <c r="EU63" s="9">
        <f ca="1">IF(OR(INDIRECT(CONCATENATE("'2018-06 (Д)'!R",TEXT(MATCH($C63,'2018-06 (Д)'!$C$2:$C$100,0)+1,0)))="Н/Д",INDIRECT(CONCATENATE("'2018-05 (Д)'!R",TEXT(MATCH($C63,'2018-05 (Д)'!$C$2:$C$100,0)+1,0)))="Н/Д",AND(INDIRECT(CONCATENATE("'2018-06 (Д)'!R",TEXT(MATCH($C63,'2018-06 (Д)'!$C$2:$C$100,0)+1,0)))="Н/Д",INDIRECT(CONCATENATE("'2018-05 (Д)'!R",TEXT(MATCH($C63,'2018-05 (Д)'!$C$2:$C$100,0)+1,0))))),"Н/Д",((INDIRECT(CONCATENATE("'2018-06 (Д)'!R",TEXT(MATCH($C63,'2018-06 (Д)'!$C$2:$C$100,0)+1,0)))-INDIRECT(CONCATENATE("'2018-05 (Д)'!R",TEXT(MATCH($C63,'2018-05 (Д)'!$C$2:$C$100,0)+1,0))))/INDIRECT(CONCATENATE("'2018-05 (Д)'!R",TEXT(MATCH($C63,'2018-05 (Д)'!$C$2:$C$100,0)+1,0))))*100)</f>
        <v>4.5995490349766364</v>
      </c>
      <c r="EV63" s="9">
        <f ca="1">IF(OR(INDIRECT(CONCATENATE("'2018-07 (Д)'!R",TEXT(MATCH($C63,'2018-07 (Д)'!$C$2:$C$100,0)+1,0)))="Н/Д",INDIRECT(CONCATENATE("'2018-06 (Д)'!R",TEXT(MATCH($C63,'2018-06 (Д)'!$C$2:$C$100,0)+1,0)))="Н/Д",AND(INDIRECT(CONCATENATE("'2018-07 (Д)'!R",TEXT(MATCH($C63,'2018-07 (Д)'!$C$2:$C$100,0)+1,0)))="Н/Д",INDIRECT(CONCATENATE("'2018-06 (Д)'!R",TEXT(MATCH($C63,'2018-06 (Д)'!$C$2:$C$100,0)+1,0))))),"Н/Д",((INDIRECT(CONCATENATE("'2018-07 (Д)'!R",TEXT(MATCH($C63,'2018-07 (Д)'!$C$2:$C$100,0)+1,0)))-INDIRECT(CONCATENATE("'2018-06 (Д)'!R",TEXT(MATCH($C63,'2018-06 (Д)'!$C$2:$C$100,0)+1,0))))/INDIRECT(CONCATENATE("'2018-06 (Д)'!R",TEXT(MATCH($C63,'2018-06 (Д)'!$C$2:$C$100,0)+1,0))))*100)</f>
        <v>15.741981100052907</v>
      </c>
      <c r="EW63" s="9">
        <f ca="1">IF(OR(INDIRECT(CONCATENATE("'2018-08 (Д)'!R",TEXT(MATCH($C63,'2018-08 (Д)'!$C$2:$C$100,0)+1,0)))="Н/Д",INDIRECT(CONCATENATE("'2018-07 (Д)'!R",TEXT(MATCH($C63,'2018-07 (Д)'!$C$2:$C$100,0)+1,0)))="Н/Д",AND(INDIRECT(CONCATENATE("'2018-08 (Д)'!R",TEXT(MATCH($C63,'2018-08 (Д)'!$C$2:$C$100,0)+1,0)))="Н/Д",INDIRECT(CONCATENATE("'2018-07 (Д)'!R",TEXT(MATCH($C63,'2018-07 (Д)'!$C$2:$C$100,0)+1,0))))),"Н/Д",((INDIRECT(CONCATENATE("'2018-08 (Д)'!R",TEXT(MATCH($C63,'2018-08 (Д)'!$C$2:$C$100,0)+1,0)))-INDIRECT(CONCATENATE("'2018-07 (Д)'!R",TEXT(MATCH($C63,'2018-07 (Д)'!$C$2:$C$100,0)+1,0))))/INDIRECT(CONCATENATE("'2018-07 (Д)'!R",TEXT(MATCH($C63,'2018-07 (Д)'!$C$2:$C$100,0)+1,0))))*100)</f>
        <v>-8.6925158565664145</v>
      </c>
      <c r="EX63" s="9">
        <f ca="1">IF(OR(INDIRECT(CONCATENATE("'2018-09 (Д)'!R",TEXT(MATCH($C63,'2018-09 (Д)'!$C$2:$C$100,0)+1,0)))="Н/Д",INDIRECT(CONCATENATE("'2018-08 (Д)'!R",TEXT(MATCH($C63,'2018-08 (Д)'!$C$2:$C$100,0)+1,0)))="Н/Д",AND(INDIRECT(CONCATENATE("'2018-09 (Д)'!R",TEXT(MATCH($C63,'2018-09 (Д)'!$C$2:$C$100,0)+1,0)))="Н/Д",INDIRECT(CONCATENATE("'2018-08 (Д)'!R",TEXT(MATCH($C63,'2018-08 (Д)'!$C$2:$C$100,0)+1,0))))),"Н/Д",((INDIRECT(CONCATENATE("'2018-09 (Д)'!R",TEXT(MATCH($C63,'2018-09 (Д)'!$C$2:$C$100,0)+1,0)))-INDIRECT(CONCATENATE("'2018-08 (Д)'!R",TEXT(MATCH($C63,'2018-08 (Д)'!$C$2:$C$100,0)+1,0))))/INDIRECT(CONCATENATE("'2018-08 (Д)'!R",TEXT(MATCH($C63,'2018-08 (Д)'!$C$2:$C$100,0)+1,0))))*100)</f>
        <v>68.671277298528636</v>
      </c>
      <c r="EY63" s="9">
        <f ca="1">IF(OR(INDIRECT(CONCATENATE("'2018-10 (Д)'!R",TEXT(MATCH($C63,'2018-10 (Д)'!$C$2:$C$100,0)+1,0)))="Н/Д",INDIRECT(CONCATENATE("'2018-09 (Д)'!R",TEXT(MATCH($C63,'2018-09 (Д)'!$C$2:$C$100,0)+1,0)))="Н/Д",AND(INDIRECT(CONCATENATE("'2018-10 (Д)'!R",TEXT(MATCH($C63,'2018-10 (Д)'!$C$2:$C$100,0)+1,0)))="Н/Д",INDIRECT(CONCATENATE("'2018-09 (Д)'!R",TEXT(MATCH($C63,'2018-09 (Д)'!$C$2:$C$100,0)+1,0))))),"Н/Д",((INDIRECT(CONCATENATE("'2018-10 (Д)'!R",TEXT(MATCH($C63,'2018-10 (Д)'!$C$2:$C$100,0)+1,0)))-INDIRECT(CONCATENATE("'2018-09 (Д)'!R",TEXT(MATCH($C63,'2018-09 (Д)'!$C$2:$C$100,0)+1,0))))/INDIRECT(CONCATENATE("'2018-09 (Д)'!R",TEXT(MATCH($C63,'2018-09 (Д)'!$C$2:$C$100,0)+1,0))))*100)</f>
        <v>-16.471702767558842</v>
      </c>
      <c r="EZ63" s="9">
        <f ca="1">IF(OR(INDIRECT(CONCATENATE("'2018-11 (Д)'!R",TEXT(MATCH($C63,'2018-11 (Д)'!$C$2:$C$100,0)+1,0)))="Н/Д",INDIRECT(CONCATENATE("'2018-10 (Д)'!R",TEXT(MATCH($C63,'2018-10 (Д)'!$C$2:$C$100,0)+1,0)))="Н/Д",AND(INDIRECT(CONCATENATE("'2018-11 (Д)'!R",TEXT(MATCH($C63,'2018-11 (Д)'!$C$2:$C$100,0)+1,0)))="Н/Д",INDIRECT(CONCATENATE("'2018-10 (Д)'!R",TEXT(MATCH($C63,'2018-10 (Д)'!$C$2:$C$100,0)+1,0))))),"Н/Д",((INDIRECT(CONCATENATE("'2018-11 (Д)'!R",TEXT(MATCH($C63,'2018-11 (Д)'!$C$2:$C$100,0)+1,0)))-INDIRECT(CONCATENATE("'2018-10 (Д)'!R",TEXT(MATCH($C63,'2018-10 (Д)'!$C$2:$C$100,0)+1,0))))/INDIRECT(CONCATENATE("'2018-10 (Д)'!R",TEXT(MATCH($C63,'2018-10 (Д)'!$C$2:$C$100,0)+1,0))))*100)</f>
        <v>-16.333394753431445</v>
      </c>
      <c r="FA63" s="9">
        <f ca="1">IF(OR(INDIRECT(CONCATENATE("'2018-12 (Д)'!R",TEXT(MATCH($C63,'2018-12 (Д)'!$C$2:$C$100,0)+1,0)))="Н/Д",INDIRECT(CONCATENATE("'2018-11 (Д)'!R",TEXT(MATCH($C63,'2018-11 (Д)'!$C$2:$C$100,0)+1,0)))="Н/Д",AND(INDIRECT(CONCATENATE("'2018-12 (Д)'!R",TEXT(MATCH($C63,'2018-12 (Д)'!$C$2:$C$100,0)+1,0)))="Н/Д",INDIRECT(CONCATENATE("'2018-11 (Д)'!R",TEXT(MATCH($C63,'2018-11 (Д)'!$C$2:$C$100,0)+1,0))))),"Н/Д",((INDIRECT(CONCATENATE("'2018-12 (Д)'!R",TEXT(MATCH($C63,'2018-12 (Д)'!$C$2:$C$100,0)+1,0)))-INDIRECT(CONCATENATE("'2018-11 (Д)'!R",TEXT(MATCH($C63,'2018-11 (Д)'!$C$2:$C$100,0)+1,0))))/INDIRECT(CONCATENATE("'2018-11 (Д)'!R",TEXT(MATCH($C63,'2018-11 (Д)'!$C$2:$C$100,0)+1,0))))*100)</f>
        <v>57.047460069982435</v>
      </c>
      <c r="FB63" s="9"/>
      <c r="FC63" s="9">
        <f ca="1">IF(OR(INDIRECT(CONCATENATE("'2018-03 (Д)'!S",TEXT(MATCH($C63,'2018-03 (Д)'!$C$2:$C$100,0)+1,0)))="Н/Д",INDIRECT(CONCATENATE("'2018-02 (Д)'!S",TEXT(MATCH($C63,'2018-02 (Д)'!$C$2:$C$100,0)+1,0)))="Н/Д",AND(INDIRECT(CONCATENATE("'2018-03 (Д)'!S",TEXT(MATCH($C63,'2018-03 (Д)'!$C$2:$C$100,0)+1,0)))="Н/Д",INDIRECT(CONCATENATE("'2018-02 (Д)'!S",TEXT(MATCH($C63,'2018-02 (Д)'!$C$2:$C$100,0)+1,0))))),"Н/Д",((INDIRECT(CONCATENATE("'2018-03 (Д)'!S",TEXT(MATCH($C63,'2018-03 (Д)'!$C$2:$C$100,0)+1,0)))-INDIRECT(CONCATENATE("'2018-02 (Д)'!S",TEXT(MATCH($C63,'2018-02 (Д)'!$C$2:$C$100,0)+1,0))))/INDIRECT(CONCATENATE("'2018-02 (Д)'!S",TEXT(MATCH($C63,'2018-02 (Д)'!$C$2:$C$100,0)+1,0))))*100)</f>
        <v>99.954468366400178</v>
      </c>
      <c r="FD63" s="9">
        <f ca="1">IF(OR(INDIRECT(CONCATENATE("'2018-04 (Д)'!S",TEXT(MATCH($C63,'2018-04 (Д)'!$C$2:$C$100,0)+1,0)))="Н/Д",INDIRECT(CONCATENATE("'2018-03 (Д)'!S",TEXT(MATCH($C63,'2018-03 (Д)'!$C$2:$C$100,0)+1,0)))="Н/Д",AND(INDIRECT(CONCATENATE("'2018-04 (Д)'!S",TEXT(MATCH($C63,'2018-04 (Д)'!$C$2:$C$100,0)+1,0)))="Н/Д",INDIRECT(CONCATENATE("'2018-03 (Д)'!S",TEXT(MATCH($C63,'2018-03 (Д)'!$C$2:$C$100,0)+1,0))))),"Н/Д",((INDIRECT(CONCATENATE("'2018-04 (Д)'!S",TEXT(MATCH($C63,'2018-04 (Д)'!$C$2:$C$100,0)+1,0)))-INDIRECT(CONCATENATE("'2018-03 (Д)'!S",TEXT(MATCH($C63,'2018-03 (Д)'!$C$2:$C$100,0)+1,0))))/INDIRECT(CONCATENATE("'2018-03 (Д)'!S",TEXT(MATCH($C63,'2018-03 (Д)'!$C$2:$C$100,0)+1,0))))*100)</f>
        <v>98.490503668928582</v>
      </c>
      <c r="FE63" s="9">
        <f ca="1">IF(OR(INDIRECT(CONCATENATE("'2018-05 (Д)'!S",TEXT(MATCH($C63,'2018-05 (Д)'!$C$2:$C$100,0)+1,0)))="Н/Д",INDIRECT(CONCATENATE("'2018-04 (Д)'!S",TEXT(MATCH($C63,'2018-04 (Д)'!$C$2:$C$100,0)+1,0)))="Н/Д",AND(INDIRECT(CONCATENATE("'2018-05 (Д)'!S",TEXT(MATCH($C63,'2018-05 (Д)'!$C$2:$C$100,0)+1,0)))="Н/Д",INDIRECT(CONCATENATE("'2018-04 (Д)'!S",TEXT(MATCH($C63,'2018-04 (Д)'!$C$2:$C$100,0)+1,0))))),"Н/Д",((INDIRECT(CONCATENATE("'2018-05 (Д)'!S",TEXT(MATCH($C63,'2018-05 (Д)'!$C$2:$C$100,0)+1,0)))-INDIRECT(CONCATENATE("'2018-04 (Д)'!S",TEXT(MATCH($C63,'2018-04 (Д)'!$C$2:$C$100,0)+1,0))))/INDIRECT(CONCATENATE("'2018-04 (Д)'!S",TEXT(MATCH($C63,'2018-04 (Д)'!$C$2:$C$100,0)+1,0))))*100)</f>
        <v>-29.77402970016994</v>
      </c>
      <c r="FF63" s="9">
        <f ca="1">IF(OR(INDIRECT(CONCATENATE("'2018-06 (Д)'!S",TEXT(MATCH($C63,'2018-06 (Д)'!$C$2:$C$100,0)+1,0)))="Н/Д",INDIRECT(CONCATENATE("'2018-05 (Д)'!S",TEXT(MATCH($C63,'2018-05 (Д)'!$C$2:$C$100,0)+1,0)))="Н/Д",AND(INDIRECT(CONCATENATE("'2018-06 (Д)'!S",TEXT(MATCH($C63,'2018-06 (Д)'!$C$2:$C$100,0)+1,0)))="Н/Д",INDIRECT(CONCATENATE("'2018-05 (Д)'!S",TEXT(MATCH($C63,'2018-05 (Д)'!$C$2:$C$100,0)+1,0))))),"Н/Д",((INDIRECT(CONCATENATE("'2018-06 (Д)'!S",TEXT(MATCH($C63,'2018-06 (Д)'!$C$2:$C$100,0)+1,0)))-INDIRECT(CONCATENATE("'2018-05 (Д)'!S",TEXT(MATCH($C63,'2018-05 (Д)'!$C$2:$C$100,0)+1,0))))/INDIRECT(CONCATENATE("'2018-05 (Д)'!S",TEXT(MATCH($C63,'2018-05 (Д)'!$C$2:$C$100,0)+1,0))))*100)</f>
        <v>-26.066167070287317</v>
      </c>
      <c r="FG63" s="9">
        <f ca="1">IF(OR(INDIRECT(CONCATENATE("'2018-07 (Д)'!S",TEXT(MATCH($C63,'2018-07 (Д)'!$C$2:$C$100,0)+1,0)))="Н/Д",INDIRECT(CONCATENATE("'2018-06 (Д)'!S",TEXT(MATCH($C63,'2018-06 (Д)'!$C$2:$C$100,0)+1,0)))="Н/Д",AND(INDIRECT(CONCATENATE("'2018-07 (Д)'!S",TEXT(MATCH($C63,'2018-07 (Д)'!$C$2:$C$100,0)+1,0)))="Н/Д",INDIRECT(CONCATENATE("'2018-06 (Д)'!S",TEXT(MATCH($C63,'2018-06 (Д)'!$C$2:$C$100,0)+1,0))))),"Н/Д",((INDIRECT(CONCATENATE("'2018-07 (Д)'!S",TEXT(MATCH($C63,'2018-07 (Д)'!$C$2:$C$100,0)+1,0)))-INDIRECT(CONCATENATE("'2018-06 (Д)'!S",TEXT(MATCH($C63,'2018-06 (Д)'!$C$2:$C$100,0)+1,0))))/INDIRECT(CONCATENATE("'2018-06 (Д)'!S",TEXT(MATCH($C63,'2018-06 (Д)'!$C$2:$C$100,0)+1,0))))*100)</f>
        <v>-25.433029225132458</v>
      </c>
      <c r="FH63" s="9">
        <f ca="1">IF(OR(INDIRECT(CONCATENATE("'2018-08 (Д)'!S",TEXT(MATCH($C63,'2018-08 (Д)'!$C$2:$C$100,0)+1,0)))="Н/Д",INDIRECT(CONCATENATE("'2018-07 (Д)'!S",TEXT(MATCH($C63,'2018-07 (Д)'!$C$2:$C$100,0)+1,0)))="Н/Д",AND(INDIRECT(CONCATENATE("'2018-08 (Д)'!S",TEXT(MATCH($C63,'2018-08 (Д)'!$C$2:$C$100,0)+1,0)))="Н/Д",INDIRECT(CONCATENATE("'2018-07 (Д)'!S",TEXT(MATCH($C63,'2018-07 (Д)'!$C$2:$C$100,0)+1,0))))),"Н/Д",((INDIRECT(CONCATENATE("'2018-08 (Д)'!S",TEXT(MATCH($C63,'2018-08 (Д)'!$C$2:$C$100,0)+1,0)))-INDIRECT(CONCATENATE("'2018-07 (Д)'!S",TEXT(MATCH($C63,'2018-07 (Д)'!$C$2:$C$100,0)+1,0))))/INDIRECT(CONCATENATE("'2018-07 (Д)'!S",TEXT(MATCH($C63,'2018-07 (Д)'!$C$2:$C$100,0)+1,0))))*100)</f>
        <v>17.017392903224192</v>
      </c>
      <c r="FI63" s="9">
        <f ca="1">IF(OR(INDIRECT(CONCATENATE("'2018-09 (Д)'!S",TEXT(MATCH($C63,'2018-09 (Д)'!$C$2:$C$100,0)+1,0)))="Н/Д",INDIRECT(CONCATENATE("'2018-08 (Д)'!S",TEXT(MATCH($C63,'2018-08 (Д)'!$C$2:$C$100,0)+1,0)))="Н/Д",AND(INDIRECT(CONCATENATE("'2018-09 (Д)'!S",TEXT(MATCH($C63,'2018-09 (Д)'!$C$2:$C$100,0)+1,0)))="Н/Д",INDIRECT(CONCATENATE("'2018-08 (Д)'!S",TEXT(MATCH($C63,'2018-08 (Д)'!$C$2:$C$100,0)+1,0))))),"Н/Д",((INDIRECT(CONCATENATE("'2018-09 (Д)'!S",TEXT(MATCH($C63,'2018-09 (Д)'!$C$2:$C$100,0)+1,0)))-INDIRECT(CONCATENATE("'2018-08 (Д)'!S",TEXT(MATCH($C63,'2018-08 (Д)'!$C$2:$C$100,0)+1,0))))/INDIRECT(CONCATENATE("'2018-08 (Д)'!S",TEXT(MATCH($C63,'2018-08 (Д)'!$C$2:$C$100,0)+1,0))))*100)</f>
        <v>-32.524249555849337</v>
      </c>
      <c r="FJ63" s="9">
        <f ca="1">IF(OR(INDIRECT(CONCATENATE("'2018-10 (Д)'!S",TEXT(MATCH($C63,'2018-10 (Д)'!$C$2:$C$100,0)+1,0)))="Н/Д",INDIRECT(CONCATENATE("'2018-09 (Д)'!S",TEXT(MATCH($C63,'2018-09 (Д)'!$C$2:$C$100,0)+1,0)))="Н/Д",AND(INDIRECT(CONCATENATE("'2018-10 (Д)'!S",TEXT(MATCH($C63,'2018-10 (Д)'!$C$2:$C$100,0)+1,0)))="Н/Д",INDIRECT(CONCATENATE("'2018-09 (Д)'!S",TEXT(MATCH($C63,'2018-09 (Д)'!$C$2:$C$100,0)+1,0))))),"Н/Д",((INDIRECT(CONCATENATE("'2018-10 (Д)'!S",TEXT(MATCH($C63,'2018-10 (Д)'!$C$2:$C$100,0)+1,0)))-INDIRECT(CONCATENATE("'2018-09 (Д)'!S",TEXT(MATCH($C63,'2018-09 (Д)'!$C$2:$C$100,0)+1,0))))/INDIRECT(CONCATENATE("'2018-09 (Д)'!S",TEXT(MATCH($C63,'2018-09 (Д)'!$C$2:$C$100,0)+1,0))))*100)</f>
        <v>-6.3312702109935888</v>
      </c>
      <c r="FK63" s="9">
        <f ca="1">IF(OR(INDIRECT(CONCATENATE("'2018-11 (Д)'!S",TEXT(MATCH($C63,'2018-11 (Д)'!$C$2:$C$100,0)+1,0)))="Н/Д",INDIRECT(CONCATENATE("'2018-10 (Д)'!S",TEXT(MATCH($C63,'2018-10 (Д)'!$C$2:$C$100,0)+1,0)))="Н/Д",AND(INDIRECT(CONCATENATE("'2018-11 (Д)'!S",TEXT(MATCH($C63,'2018-11 (Д)'!$C$2:$C$100,0)+1,0)))="Н/Д",INDIRECT(CONCATENATE("'2018-10 (Д)'!S",TEXT(MATCH($C63,'2018-10 (Д)'!$C$2:$C$100,0)+1,0))))),"Н/Д",((INDIRECT(CONCATENATE("'2018-11 (Д)'!S",TEXT(MATCH($C63,'2018-11 (Д)'!$C$2:$C$100,0)+1,0)))-INDIRECT(CONCATENATE("'2018-10 (Д)'!S",TEXT(MATCH($C63,'2018-10 (Д)'!$C$2:$C$100,0)+1,0))))/INDIRECT(CONCATENATE("'2018-10 (Д)'!S",TEXT(MATCH($C63,'2018-10 (Д)'!$C$2:$C$100,0)+1,0))))*100)</f>
        <v>129.46339729010259</v>
      </c>
      <c r="FL63" s="9">
        <f ca="1">IF(OR(INDIRECT(CONCATENATE("'2018-12 (Д)'!S",TEXT(MATCH($C63,'2018-12 (Д)'!$C$2:$C$100,0)+1,0)))="Н/Д",INDIRECT(CONCATENATE("'2018-11 (Д)'!S",TEXT(MATCH($C63,'2018-11 (Д)'!$C$2:$C$100,0)+1,0)))="Н/Д",AND(INDIRECT(CONCATENATE("'2018-12 (Д)'!S",TEXT(MATCH($C63,'2018-12 (Д)'!$C$2:$C$100,0)+1,0)))="Н/Д",INDIRECT(CONCATENATE("'2018-11 (Д)'!S",TEXT(MATCH($C63,'2018-11 (Д)'!$C$2:$C$100,0)+1,0))))),"Н/Д",((INDIRECT(CONCATENATE("'2018-12 (Д)'!S",TEXT(MATCH($C63,'2018-12 (Д)'!$C$2:$C$100,0)+1,0)))-INDIRECT(CONCATENATE("'2018-11 (Д)'!S",TEXT(MATCH($C63,'2018-11 (Д)'!$C$2:$C$100,0)+1,0))))/INDIRECT(CONCATENATE("'2018-11 (Д)'!S",TEXT(MATCH($C63,'2018-11 (Д)'!$C$2:$C$100,0)+1,0))))*100)</f>
        <v>-73.233998644944251</v>
      </c>
      <c r="FM63" s="9"/>
      <c r="FN63" s="9">
        <f ca="1">IF(OR(INDIRECT(CONCATENATE("'2018-03 (Д)'!T",TEXT(MATCH($C63,'2018-03 (Д)'!$C$2:$C$100,0)+1,0)))="Н/Д",INDIRECT(CONCATENATE("'2018-02 (Д)'!T",TEXT(MATCH($C63,'2018-02 (Д)'!$C$2:$C$100,0)+1,0)))="Н/Д",AND(INDIRECT(CONCATENATE("'2018-03 (Д)'!T",TEXT(MATCH($C63,'2018-03 (Д)'!$C$2:$C$100,0)+1,0)))="Н/Д",INDIRECT(CONCATENATE("'2018-02 (Д)'!T",TEXT(MATCH($C63,'2018-02 (Д)'!$C$2:$C$100,0)+1,0))))),"Н/Д",((INDIRECT(CONCATENATE("'2018-03 (Д)'!T",TEXT(MATCH($C63,'2018-03 (Д)'!$C$2:$C$100,0)+1,0)))-INDIRECT(CONCATENATE("'2018-02 (Д)'!T",TEXT(MATCH($C63,'2018-02 (Д)'!$C$2:$C$100,0)+1,0))))/INDIRECT(CONCATENATE("'2018-02 (Д)'!T",TEXT(MATCH($C63,'2018-02 (Д)'!$C$2:$C$100,0)+1,0))))*100)</f>
        <v>15.126635423940465</v>
      </c>
      <c r="FO63" s="9">
        <f ca="1">IF(OR(INDIRECT(CONCATENATE("'2018-04 (Д)'!T",TEXT(MATCH($C63,'2018-04 (Д)'!$C$2:$C$100,0)+1,0)))="Н/Д",INDIRECT(CONCATENATE("'2018-03 (Д)'!T",TEXT(MATCH($C63,'2018-03 (Д)'!$C$2:$C$100,0)+1,0)))="Н/Д",AND(INDIRECT(CONCATENATE("'2018-04 (Д)'!T",TEXT(MATCH($C63,'2018-04 (Д)'!$C$2:$C$100,0)+1,0)))="Н/Д",INDIRECT(CONCATENATE("'2018-03 (Д)'!T",TEXT(MATCH($C63,'2018-03 (Д)'!$C$2:$C$100,0)+1,0))))),"Н/Д",((INDIRECT(CONCATENATE("'2018-04 (Д)'!T",TEXT(MATCH($C63,'2018-04 (Д)'!$C$2:$C$100,0)+1,0)))-INDIRECT(CONCATENATE("'2018-03 (Д)'!T",TEXT(MATCH($C63,'2018-03 (Д)'!$C$2:$C$100,0)+1,0))))/INDIRECT(CONCATENATE("'2018-03 (Д)'!T",TEXT(MATCH($C63,'2018-03 (Д)'!$C$2:$C$100,0)+1,0))))*100)</f>
        <v>3.4192374503423073</v>
      </c>
      <c r="FP63" s="9">
        <f ca="1">IF(OR(INDIRECT(CONCATENATE("'2018-05 (Д)'!T",TEXT(MATCH($C63,'2018-05 (Д)'!$C$2:$C$100,0)+1,0)))="Н/Д",INDIRECT(CONCATENATE("'2018-04 (Д)'!T",TEXT(MATCH($C63,'2018-04 (Д)'!$C$2:$C$100,0)+1,0)))="Н/Д",AND(INDIRECT(CONCATENATE("'2018-05 (Д)'!T",TEXT(MATCH($C63,'2018-05 (Д)'!$C$2:$C$100,0)+1,0)))="Н/Д",INDIRECT(CONCATENATE("'2018-04 (Д)'!T",TEXT(MATCH($C63,'2018-04 (Д)'!$C$2:$C$100,0)+1,0))))),"Н/Д",((INDIRECT(CONCATENATE("'2018-05 (Д)'!T",TEXT(MATCH($C63,'2018-05 (Д)'!$C$2:$C$100,0)+1,0)))-INDIRECT(CONCATENATE("'2018-04 (Д)'!T",TEXT(MATCH($C63,'2018-04 (Д)'!$C$2:$C$100,0)+1,0))))/INDIRECT(CONCATENATE("'2018-04 (Д)'!T",TEXT(MATCH($C63,'2018-04 (Д)'!$C$2:$C$100,0)+1,0))))*100)</f>
        <v>11.792847714534208</v>
      </c>
      <c r="FQ63" s="9">
        <f ca="1">IF(OR(INDIRECT(CONCATENATE("'2018-06 (Д)'!T",TEXT(MATCH($C63,'2018-06 (Д)'!$C$2:$C$100,0)+1,0)))="Н/Д",INDIRECT(CONCATENATE("'2018-05 (Д)'!T",TEXT(MATCH($C63,'2018-05 (Д)'!$C$2:$C$100,0)+1,0)))="Н/Д",AND(INDIRECT(CONCATENATE("'2018-06 (Д)'!T",TEXT(MATCH($C63,'2018-06 (Д)'!$C$2:$C$100,0)+1,0)))="Н/Д",INDIRECT(CONCATENATE("'2018-05 (Д)'!T",TEXT(MATCH($C63,'2018-05 (Д)'!$C$2:$C$100,0)+1,0))))),"Н/Д",((INDIRECT(CONCATENATE("'2018-06 (Д)'!T",TEXT(MATCH($C63,'2018-06 (Д)'!$C$2:$C$100,0)+1,0)))-INDIRECT(CONCATENATE("'2018-05 (Д)'!T",TEXT(MATCH($C63,'2018-05 (Д)'!$C$2:$C$100,0)+1,0))))/INDIRECT(CONCATENATE("'2018-05 (Д)'!T",TEXT(MATCH($C63,'2018-05 (Д)'!$C$2:$C$100,0)+1,0))))*100)</f>
        <v>73.084107559483087</v>
      </c>
      <c r="FR63" s="9">
        <f ca="1">IF(OR(INDIRECT(CONCATENATE("'2018-07 (Д)'!T",TEXT(MATCH($C63,'2018-07 (Д)'!$C$2:$C$100,0)+1,0)))="Н/Д",INDIRECT(CONCATENATE("'2018-06 (Д)'!T",TEXT(MATCH($C63,'2018-06 (Д)'!$C$2:$C$100,0)+1,0)))="Н/Д",AND(INDIRECT(CONCATENATE("'2018-07 (Д)'!T",TEXT(MATCH($C63,'2018-07 (Д)'!$C$2:$C$100,0)+1,0)))="Н/Д",INDIRECT(CONCATENATE("'2018-06 (Д)'!T",TEXT(MATCH($C63,'2018-06 (Д)'!$C$2:$C$100,0)+1,0))))),"Н/Д",((INDIRECT(CONCATENATE("'2018-07 (Д)'!T",TEXT(MATCH($C63,'2018-07 (Д)'!$C$2:$C$100,0)+1,0)))-INDIRECT(CONCATENATE("'2018-06 (Д)'!T",TEXT(MATCH($C63,'2018-06 (Д)'!$C$2:$C$100,0)+1,0))))/INDIRECT(CONCATENATE("'2018-06 (Д)'!T",TEXT(MATCH($C63,'2018-06 (Д)'!$C$2:$C$100,0)+1,0))))*100)</f>
        <v>-22.487806338721718</v>
      </c>
      <c r="FS63" s="9">
        <f ca="1">IF(OR(INDIRECT(CONCATENATE("'2018-08 (Д)'!T",TEXT(MATCH($C63,'2018-08 (Д)'!$C$2:$C$100,0)+1,0)))="Н/Д",INDIRECT(CONCATENATE("'2018-07 (Д)'!T",TEXT(MATCH($C63,'2018-07 (Д)'!$C$2:$C$100,0)+1,0)))="Н/Д",AND(INDIRECT(CONCATENATE("'2018-08 (Д)'!T",TEXT(MATCH($C63,'2018-08 (Д)'!$C$2:$C$100,0)+1,0)))="Н/Д",INDIRECT(CONCATENATE("'2018-07 (Д)'!T",TEXT(MATCH($C63,'2018-07 (Д)'!$C$2:$C$100,0)+1,0))))),"Н/Д",((INDIRECT(CONCATENATE("'2018-08 (Д)'!T",TEXT(MATCH($C63,'2018-08 (Д)'!$C$2:$C$100,0)+1,0)))-INDIRECT(CONCATENATE("'2018-07 (Д)'!T",TEXT(MATCH($C63,'2018-07 (Д)'!$C$2:$C$100,0)+1,0))))/INDIRECT(CONCATENATE("'2018-07 (Д)'!T",TEXT(MATCH($C63,'2018-07 (Д)'!$C$2:$C$100,0)+1,0))))*100)</f>
        <v>22.316020356376168</v>
      </c>
      <c r="FT63" s="9">
        <f ca="1">IF(OR(INDIRECT(CONCATENATE("'2018-09 (Д)'!T",TEXT(MATCH($C63,'2018-09 (Д)'!$C$2:$C$100,0)+1,0)))="Н/Д",INDIRECT(CONCATENATE("'2018-08 (Д)'!T",TEXT(MATCH($C63,'2018-08 (Д)'!$C$2:$C$100,0)+1,0)))="Н/Д",AND(INDIRECT(CONCATENATE("'2018-09 (Д)'!T",TEXT(MATCH($C63,'2018-09 (Д)'!$C$2:$C$100,0)+1,0)))="Н/Д",INDIRECT(CONCATENATE("'2018-08 (Д)'!T",TEXT(MATCH($C63,'2018-08 (Д)'!$C$2:$C$100,0)+1,0))))),"Н/Д",((INDIRECT(CONCATENATE("'2018-09 (Д)'!T",TEXT(MATCH($C63,'2018-09 (Д)'!$C$2:$C$100,0)+1,0)))-INDIRECT(CONCATENATE("'2018-08 (Д)'!T",TEXT(MATCH($C63,'2018-08 (Д)'!$C$2:$C$100,0)+1,0))))/INDIRECT(CONCATENATE("'2018-08 (Д)'!T",TEXT(MATCH($C63,'2018-08 (Д)'!$C$2:$C$100,0)+1,0))))*100)</f>
        <v>-4.8318400540652382</v>
      </c>
      <c r="FU63" s="9">
        <f ca="1">IF(OR(INDIRECT(CONCATENATE("'2018-10 (Д)'!T",TEXT(MATCH($C63,'2018-10 (Д)'!$C$2:$C$100,0)+1,0)))="Н/Д",INDIRECT(CONCATENATE("'2018-09 (Д)'!T",TEXT(MATCH($C63,'2018-09 (Д)'!$C$2:$C$100,0)+1,0)))="Н/Д",AND(INDIRECT(CONCATENATE("'2018-10 (Д)'!T",TEXT(MATCH($C63,'2018-10 (Д)'!$C$2:$C$100,0)+1,0)))="Н/Д",INDIRECT(CONCATENATE("'2018-09 (Д)'!T",TEXT(MATCH($C63,'2018-09 (Д)'!$C$2:$C$100,0)+1,0))))),"Н/Д",((INDIRECT(CONCATENATE("'2018-10 (Д)'!T",TEXT(MATCH($C63,'2018-10 (Д)'!$C$2:$C$100,0)+1,0)))-INDIRECT(CONCATENATE("'2018-09 (Д)'!T",TEXT(MATCH($C63,'2018-09 (Д)'!$C$2:$C$100,0)+1,0))))/INDIRECT(CONCATENATE("'2018-09 (Д)'!T",TEXT(MATCH($C63,'2018-09 (Д)'!$C$2:$C$100,0)+1,0))))*100)</f>
        <v>-12.919691520813981</v>
      </c>
      <c r="FV63" s="9">
        <f ca="1">IF(OR(INDIRECT(CONCATENATE("'2018-11 (Д)'!T",TEXT(MATCH($C63,'2018-11 (Д)'!$C$2:$C$100,0)+1,0)))="Н/Д",INDIRECT(CONCATENATE("'2018-10 (Д)'!T",TEXT(MATCH($C63,'2018-10 (Д)'!$C$2:$C$100,0)+1,0)))="Н/Д",AND(INDIRECT(CONCATENATE("'2018-11 (Д)'!T",TEXT(MATCH($C63,'2018-11 (Д)'!$C$2:$C$100,0)+1,0)))="Н/Д",INDIRECT(CONCATENATE("'2018-10 (Д)'!T",TEXT(MATCH($C63,'2018-10 (Д)'!$C$2:$C$100,0)+1,0))))),"Н/Д",((INDIRECT(CONCATENATE("'2018-11 (Д)'!T",TEXT(MATCH($C63,'2018-11 (Д)'!$C$2:$C$100,0)+1,0)))-INDIRECT(CONCATENATE("'2018-10 (Д)'!T",TEXT(MATCH($C63,'2018-10 (Д)'!$C$2:$C$100,0)+1,0))))/INDIRECT(CONCATENATE("'2018-10 (Д)'!T",TEXT(MATCH($C63,'2018-10 (Д)'!$C$2:$C$100,0)+1,0))))*100)</f>
        <v>16.815661223856743</v>
      </c>
      <c r="FW63" s="9">
        <f ca="1">IF(OR(INDIRECT(CONCATENATE("'2018-12 (Д)'!T",TEXT(MATCH($C63,'2018-12 (Д)'!$C$2:$C$100,0)+1,0)))="Н/Д",INDIRECT(CONCATENATE("'2018-11 (Д)'!T",TEXT(MATCH($C63,'2018-11 (Д)'!$C$2:$C$100,0)+1,0)))="Н/Д",AND(INDIRECT(CONCATENATE("'2018-12 (Д)'!T",TEXT(MATCH($C63,'2018-12 (Д)'!$C$2:$C$100,0)+1,0)))="Н/Д",INDIRECT(CONCATENATE("'2018-11 (Д)'!T",TEXT(MATCH($C63,'2018-11 (Д)'!$C$2:$C$100,0)+1,0))))),"Н/Д",((INDIRECT(CONCATENATE("'2018-12 (Д)'!T",TEXT(MATCH($C63,'2018-12 (Д)'!$C$2:$C$100,0)+1,0)))-INDIRECT(CONCATENATE("'2018-11 (Д)'!T",TEXT(MATCH($C63,'2018-11 (Д)'!$C$2:$C$100,0)+1,0))))/INDIRECT(CONCATENATE("'2018-11 (Д)'!T",TEXT(MATCH($C63,'2018-11 (Д)'!$C$2:$C$100,0)+1,0))))*100)</f>
        <v>-12.403272000822744</v>
      </c>
      <c r="FX63" s="9"/>
      <c r="FY63" s="9">
        <f ca="1">IF(OR(INDIRECT(CONCATENATE("'2018-03 (Д)'!U",TEXT(MATCH($C63,'2018-03 (Д)'!$C$2:$C$100,0)+1,0)))="Н/Д",INDIRECT(CONCATENATE("'2018-02 (Д)'!U",TEXT(MATCH($C63,'2018-02 (Д)'!$C$2:$C$100,0)+1,0)))="Н/Д",AND(INDIRECT(CONCATENATE("'2018-03 (Д)'!U",TEXT(MATCH($C63,'2018-03 (Д)'!$C$2:$C$100,0)+1,0)))="Н/Д",INDIRECT(CONCATENATE("'2018-02 (Д)'!U",TEXT(MATCH($C63,'2018-02 (Д)'!$C$2:$C$100,0)+1,0))))),"Н/Д",((INDIRECT(CONCATENATE("'2018-03 (Д)'!U",TEXT(MATCH($C63,'2018-03 (Д)'!$C$2:$C$100,0)+1,0)))-INDIRECT(CONCATENATE("'2018-02 (Д)'!U",TEXT(MATCH($C63,'2018-02 (Д)'!$C$2:$C$100,0)+1,0))))/INDIRECT(CONCATENATE("'2018-02 (Д)'!U",TEXT(MATCH($C63,'2018-02 (Д)'!$C$2:$C$100,0)+1,0))))*100)</f>
        <v>-11.841426916492253</v>
      </c>
      <c r="FZ63" s="9">
        <f ca="1">IF(OR(INDIRECT(CONCATENATE("'2018-04 (Д)'!U",TEXT(MATCH($C63,'2018-04 (Д)'!$C$2:$C$100,0)+1,0)))="Н/Д",INDIRECT(CONCATENATE("'2018-03 (Д)'!U",TEXT(MATCH($C63,'2018-03 (Д)'!$C$2:$C$100,0)+1,0)))="Н/Д",AND(INDIRECT(CONCATENATE("'2018-04 (Д)'!U",TEXT(MATCH($C63,'2018-04 (Д)'!$C$2:$C$100,0)+1,0)))="Н/Д",INDIRECT(CONCATENATE("'2018-03 (Д)'!U",TEXT(MATCH($C63,'2018-03 (Д)'!$C$2:$C$100,0)+1,0))))),"Н/Д",((INDIRECT(CONCATENATE("'2018-04 (Д)'!U",TEXT(MATCH($C63,'2018-04 (Д)'!$C$2:$C$100,0)+1,0)))-INDIRECT(CONCATENATE("'2018-03 (Д)'!U",TEXT(MATCH($C63,'2018-03 (Д)'!$C$2:$C$100,0)+1,0))))/INDIRECT(CONCATENATE("'2018-03 (Д)'!U",TEXT(MATCH($C63,'2018-03 (Д)'!$C$2:$C$100,0)+1,0))))*100)</f>
        <v>8.8976286651848344</v>
      </c>
      <c r="GA63" s="9">
        <f ca="1">IF(OR(INDIRECT(CONCATENATE("'2018-05 (Д)'!U",TEXT(MATCH($C63,'2018-05 (Д)'!$C$2:$C$100,0)+1,0)))="Н/Д",INDIRECT(CONCATENATE("'2018-04 (Д)'!U",TEXT(MATCH($C63,'2018-04 (Д)'!$C$2:$C$100,0)+1,0)))="Н/Д",AND(INDIRECT(CONCATENATE("'2018-05 (Д)'!U",TEXT(MATCH($C63,'2018-05 (Д)'!$C$2:$C$100,0)+1,0)))="Н/Д",INDIRECT(CONCATENATE("'2018-04 (Д)'!U",TEXT(MATCH($C63,'2018-04 (Д)'!$C$2:$C$100,0)+1,0))))),"Н/Д",((INDIRECT(CONCATENATE("'2018-05 (Д)'!U",TEXT(MATCH($C63,'2018-05 (Д)'!$C$2:$C$100,0)+1,0)))-INDIRECT(CONCATENATE("'2018-04 (Д)'!U",TEXT(MATCH($C63,'2018-04 (Д)'!$C$2:$C$100,0)+1,0))))/INDIRECT(CONCATENATE("'2018-04 (Д)'!U",TEXT(MATCH($C63,'2018-04 (Д)'!$C$2:$C$100,0)+1,0))))*100)</f>
        <v>47.154946946022633</v>
      </c>
      <c r="GB63" s="9">
        <f ca="1">IF(OR(INDIRECT(CONCATENATE("'2018-06 (Д)'!U",TEXT(MATCH($C63,'2018-06 (Д)'!$C$2:$C$100,0)+1,0)))="Н/Д",INDIRECT(CONCATENATE("'2018-05 (Д)'!U",TEXT(MATCH($C63,'2018-05 (Д)'!$C$2:$C$100,0)+1,0)))="Н/Д",AND(INDIRECT(CONCATENATE("'2018-06 (Д)'!U",TEXT(MATCH($C63,'2018-06 (Д)'!$C$2:$C$100,0)+1,0)))="Н/Д",INDIRECT(CONCATENATE("'2018-05 (Д)'!U",TEXT(MATCH($C63,'2018-05 (Д)'!$C$2:$C$100,0)+1,0))))),"Н/Д",((INDIRECT(CONCATENATE("'2018-06 (Д)'!U",TEXT(MATCH($C63,'2018-06 (Д)'!$C$2:$C$100,0)+1,0)))-INDIRECT(CONCATENATE("'2018-05 (Д)'!U",TEXT(MATCH($C63,'2018-05 (Д)'!$C$2:$C$100,0)+1,0))))/INDIRECT(CONCATENATE("'2018-05 (Д)'!U",TEXT(MATCH($C63,'2018-05 (Д)'!$C$2:$C$100,0)+1,0))))*100)</f>
        <v>62.336759748173876</v>
      </c>
      <c r="GC63" s="9">
        <f ca="1">IF(OR(INDIRECT(CONCATENATE("'2018-07 (Д)'!U",TEXT(MATCH($C63,'2018-07 (Д)'!$C$2:$C$100,0)+1,0)))="Н/Д",INDIRECT(CONCATENATE("'2018-06 (Д)'!U",TEXT(MATCH($C63,'2018-06 (Д)'!$C$2:$C$100,0)+1,0)))="Н/Д",AND(INDIRECT(CONCATENATE("'2018-07 (Д)'!U",TEXT(MATCH($C63,'2018-07 (Д)'!$C$2:$C$100,0)+1,0)))="Н/Д",INDIRECT(CONCATENATE("'2018-06 (Д)'!U",TEXT(MATCH($C63,'2018-06 (Д)'!$C$2:$C$100,0)+1,0))))),"Н/Д",((INDIRECT(CONCATENATE("'2018-07 (Д)'!U",TEXT(MATCH($C63,'2018-07 (Д)'!$C$2:$C$100,0)+1,0)))-INDIRECT(CONCATENATE("'2018-06 (Д)'!U",TEXT(MATCH($C63,'2018-06 (Д)'!$C$2:$C$100,0)+1,0))))/INDIRECT(CONCATENATE("'2018-06 (Д)'!U",TEXT(MATCH($C63,'2018-06 (Д)'!$C$2:$C$100,0)+1,0))))*100)</f>
        <v>5.4835322626825053E-3</v>
      </c>
      <c r="GD63" s="9">
        <f ca="1">IF(OR(INDIRECT(CONCATENATE("'2018-08 (Д)'!U",TEXT(MATCH($C63,'2018-08 (Д)'!$C$2:$C$100,0)+1,0)))="Н/Д",INDIRECT(CONCATENATE("'2018-07 (Д)'!U",TEXT(MATCH($C63,'2018-07 (Д)'!$C$2:$C$100,0)+1,0)))="Н/Д",AND(INDIRECT(CONCATENATE("'2018-08 (Д)'!U",TEXT(MATCH($C63,'2018-08 (Д)'!$C$2:$C$100,0)+1,0)))="Н/Д",INDIRECT(CONCATENATE("'2018-07 (Д)'!U",TEXT(MATCH($C63,'2018-07 (Д)'!$C$2:$C$100,0)+1,0))))),"Н/Д",((INDIRECT(CONCATENATE("'2018-08 (Д)'!U",TEXT(MATCH($C63,'2018-08 (Д)'!$C$2:$C$100,0)+1,0)))-INDIRECT(CONCATENATE("'2018-07 (Д)'!U",TEXT(MATCH($C63,'2018-07 (Д)'!$C$2:$C$100,0)+1,0))))/INDIRECT(CONCATENATE("'2018-07 (Д)'!U",TEXT(MATCH($C63,'2018-07 (Д)'!$C$2:$C$100,0)+1,0))))*100)</f>
        <v>-44.565832583749376</v>
      </c>
      <c r="GE63" s="9">
        <f ca="1">IF(OR(INDIRECT(CONCATENATE("'2018-09 (Д)'!U",TEXT(MATCH($C63,'2018-09 (Д)'!$C$2:$C$100,0)+1,0)))="Н/Д",INDIRECT(CONCATENATE("'2018-08 (Д)'!U",TEXT(MATCH($C63,'2018-08 (Д)'!$C$2:$C$100,0)+1,0)))="Н/Д",AND(INDIRECT(CONCATENATE("'2018-09 (Д)'!U",TEXT(MATCH($C63,'2018-09 (Д)'!$C$2:$C$100,0)+1,0)))="Н/Д",INDIRECT(CONCATENATE("'2018-08 (Д)'!U",TEXT(MATCH($C63,'2018-08 (Д)'!$C$2:$C$100,0)+1,0))))),"Н/Д",((INDIRECT(CONCATENATE("'2018-09 (Д)'!U",TEXT(MATCH($C63,'2018-09 (Д)'!$C$2:$C$100,0)+1,0)))-INDIRECT(CONCATENATE("'2018-08 (Д)'!U",TEXT(MATCH($C63,'2018-08 (Д)'!$C$2:$C$100,0)+1,0))))/INDIRECT(CONCATENATE("'2018-08 (Д)'!U",TEXT(MATCH($C63,'2018-08 (Д)'!$C$2:$C$100,0)+1,0))))*100)</f>
        <v>27.584515729479726</v>
      </c>
      <c r="GF63" s="9">
        <f ca="1">IF(OR(INDIRECT(CONCATENATE("'2018-10 (Д)'!U",TEXT(MATCH($C63,'2018-10 (Д)'!$C$2:$C$100,0)+1,0)))="Н/Д",INDIRECT(CONCATENATE("'2018-09 (Д)'!U",TEXT(MATCH($C63,'2018-09 (Д)'!$C$2:$C$100,0)+1,0)))="Н/Д",AND(INDIRECT(CONCATENATE("'2018-10 (Д)'!U",TEXT(MATCH($C63,'2018-10 (Д)'!$C$2:$C$100,0)+1,0)))="Н/Д",INDIRECT(CONCATENATE("'2018-09 (Д)'!U",TEXT(MATCH($C63,'2018-09 (Д)'!$C$2:$C$100,0)+1,0))))),"Н/Д",((INDIRECT(CONCATENATE("'2018-10 (Д)'!U",TEXT(MATCH($C63,'2018-10 (Д)'!$C$2:$C$100,0)+1,0)))-INDIRECT(CONCATENATE("'2018-09 (Д)'!U",TEXT(MATCH($C63,'2018-09 (Д)'!$C$2:$C$100,0)+1,0))))/INDIRECT(CONCATENATE("'2018-09 (Д)'!U",TEXT(MATCH($C63,'2018-09 (Д)'!$C$2:$C$100,0)+1,0))))*100)</f>
        <v>-41.569996892665003</v>
      </c>
      <c r="GG63" s="9">
        <f ca="1">IF(OR(INDIRECT(CONCATENATE("'2018-11 (Д)'!U",TEXT(MATCH($C63,'2018-11 (Д)'!$C$2:$C$100,0)+1,0)))="Н/Д",INDIRECT(CONCATENATE("'2018-10 (Д)'!U",TEXT(MATCH($C63,'2018-10 (Д)'!$C$2:$C$100,0)+1,0)))="Н/Д",AND(INDIRECT(CONCATENATE("'2018-11 (Д)'!U",TEXT(MATCH($C63,'2018-11 (Д)'!$C$2:$C$100,0)+1,0)))="Н/Д",INDIRECT(CONCATENATE("'2018-10 (Д)'!U",TEXT(MATCH($C63,'2018-10 (Д)'!$C$2:$C$100,0)+1,0))))),"Н/Д",((INDIRECT(CONCATENATE("'2018-11 (Д)'!U",TEXT(MATCH($C63,'2018-11 (Д)'!$C$2:$C$100,0)+1,0)))-INDIRECT(CONCATENATE("'2018-10 (Д)'!U",TEXT(MATCH($C63,'2018-10 (Д)'!$C$2:$C$100,0)+1,0))))/INDIRECT(CONCATENATE("'2018-10 (Д)'!U",TEXT(MATCH($C63,'2018-10 (Д)'!$C$2:$C$100,0)+1,0))))*100)</f>
        <v>501.18780694853547</v>
      </c>
      <c r="GH63" s="9">
        <f ca="1">IF(OR(INDIRECT(CONCATENATE("'2018-12 (Д)'!U",TEXT(MATCH($C63,'2018-12 (Д)'!$C$2:$C$100,0)+1,0)))="Н/Д",INDIRECT(CONCATENATE("'2018-11 (Д)'!U",TEXT(MATCH($C63,'2018-11 (Д)'!$C$2:$C$100,0)+1,0)))="Н/Д",AND(INDIRECT(CONCATENATE("'2018-12 (Д)'!U",TEXT(MATCH($C63,'2018-12 (Д)'!$C$2:$C$100,0)+1,0)))="Н/Д",INDIRECT(CONCATENATE("'2018-11 (Д)'!U",TEXT(MATCH($C63,'2018-11 (Д)'!$C$2:$C$100,0)+1,0))))),"Н/Д",((INDIRECT(CONCATENATE("'2018-12 (Д)'!U",TEXT(MATCH($C63,'2018-12 (Д)'!$C$2:$C$100,0)+1,0)))-INDIRECT(CONCATENATE("'2018-11 (Д)'!U",TEXT(MATCH($C63,'2018-11 (Д)'!$C$2:$C$100,0)+1,0))))/INDIRECT(CONCATENATE("'2018-11 (Д)'!U",TEXT(MATCH($C63,'2018-11 (Д)'!$C$2:$C$100,0)+1,0))))*100)</f>
        <v>-130.9963946193557</v>
      </c>
      <c r="GI63" s="9"/>
      <c r="GJ63" s="9">
        <f ca="1">IF(OR(INDIRECT(CONCATENATE("'2018-03 (Д)'!V",TEXT(MATCH($C63,'2018-03 (Д)'!$C$2:$C$100,0)+1,0)))="Н/Д",INDIRECT(CONCATENATE("'2018-02 (Д)'!V",TEXT(MATCH($C63,'2018-02 (Д)'!$C$2:$C$100,0)+1,0)))="Н/Д",AND(INDIRECT(CONCATENATE("'2018-03 (Д)'!V",TEXT(MATCH($C63,'2018-03 (Д)'!$C$2:$C$100,0)+1,0)))="Н/Д",INDIRECT(CONCATENATE("'2018-02 (Д)'!V",TEXT(MATCH($C63,'2018-02 (Д)'!$C$2:$C$100,0)+1,0))))),"Н/Д",((INDIRECT(CONCATENATE("'2018-03 (Д)'!V",TEXT(MATCH($C63,'2018-03 (Д)'!$C$2:$C$100,0)+1,0)))-INDIRECT(CONCATENATE("'2018-02 (Д)'!V",TEXT(MATCH($C63,'2018-02 (Д)'!$C$2:$C$100,0)+1,0))))/INDIRECT(CONCATENATE("'2018-02 (Д)'!V",TEXT(MATCH($C63,'2018-02 (Д)'!$C$2:$C$100,0)+1,0))))*100)</f>
        <v>64.387584318583393</v>
      </c>
      <c r="GK63" s="9">
        <f ca="1">IF(OR(INDIRECT(CONCATENATE("'2018-04 (Д)'!V",TEXT(MATCH($C63,'2018-04 (Д)'!$C$2:$C$100,0)+1,0)))="Н/Д",INDIRECT(CONCATENATE("'2018-03 (Д)'!V",TEXT(MATCH($C63,'2018-03 (Д)'!$C$2:$C$100,0)+1,0)))="Н/Д",AND(INDIRECT(CONCATENATE("'2018-04 (Д)'!V",TEXT(MATCH($C63,'2018-04 (Д)'!$C$2:$C$100,0)+1,0)))="Н/Д",INDIRECT(CONCATENATE("'2018-03 (Д)'!V",TEXT(MATCH($C63,'2018-03 (Д)'!$C$2:$C$100,0)+1,0))))),"Н/Д",((INDIRECT(CONCATENATE("'2018-04 (Д)'!V",TEXT(MATCH($C63,'2018-04 (Д)'!$C$2:$C$100,0)+1,0)))-INDIRECT(CONCATENATE("'2018-03 (Д)'!V",TEXT(MATCH($C63,'2018-03 (Д)'!$C$2:$C$100,0)+1,0))))/INDIRECT(CONCATENATE("'2018-03 (Д)'!V",TEXT(MATCH($C63,'2018-03 (Д)'!$C$2:$C$100,0)+1,0))))*100)</f>
        <v>98.021618433721471</v>
      </c>
      <c r="GL63" s="9">
        <f ca="1">IF(OR(INDIRECT(CONCATENATE("'2018-05 (Д)'!V",TEXT(MATCH($C63,'2018-05 (Д)'!$C$2:$C$100,0)+1,0)))="Н/Д",INDIRECT(CONCATENATE("'2018-04 (Д)'!V",TEXT(MATCH($C63,'2018-04 (Д)'!$C$2:$C$100,0)+1,0)))="Н/Д",AND(INDIRECT(CONCATENATE("'2018-05 (Д)'!V",TEXT(MATCH($C63,'2018-05 (Д)'!$C$2:$C$100,0)+1,0)))="Н/Д",INDIRECT(CONCATENATE("'2018-04 (Д)'!V",TEXT(MATCH($C63,'2018-04 (Д)'!$C$2:$C$100,0)+1,0))))),"Н/Д",((INDIRECT(CONCATENATE("'2018-05 (Д)'!V",TEXT(MATCH($C63,'2018-05 (Д)'!$C$2:$C$100,0)+1,0)))-INDIRECT(CONCATENATE("'2018-04 (Д)'!V",TEXT(MATCH($C63,'2018-04 (Д)'!$C$2:$C$100,0)+1,0))))/INDIRECT(CONCATENATE("'2018-04 (Д)'!V",TEXT(MATCH($C63,'2018-04 (Д)'!$C$2:$C$100,0)+1,0))))*100)</f>
        <v>50.009450142351419</v>
      </c>
      <c r="GM63" s="9">
        <f ca="1">IF(OR(INDIRECT(CONCATENATE("'2018-06 (Д)'!V",TEXT(MATCH($C63,'2018-06 (Д)'!$C$2:$C$100,0)+1,0)))="Н/Д",INDIRECT(CONCATENATE("'2018-05 (Д)'!V",TEXT(MATCH($C63,'2018-05 (Д)'!$C$2:$C$100,0)+1,0)))="Н/Д",AND(INDIRECT(CONCATENATE("'2018-06 (Д)'!V",TEXT(MATCH($C63,'2018-06 (Д)'!$C$2:$C$100,0)+1,0)))="Н/Д",INDIRECT(CONCATENATE("'2018-05 (Д)'!V",TEXT(MATCH($C63,'2018-05 (Д)'!$C$2:$C$100,0)+1,0))))),"Н/Д",((INDIRECT(CONCATENATE("'2018-06 (Д)'!V",TEXT(MATCH($C63,'2018-06 (Д)'!$C$2:$C$100,0)+1,0)))-INDIRECT(CONCATENATE("'2018-05 (Д)'!V",TEXT(MATCH($C63,'2018-05 (Д)'!$C$2:$C$100,0)+1,0))))/INDIRECT(CONCATENATE("'2018-05 (Д)'!V",TEXT(MATCH($C63,'2018-05 (Д)'!$C$2:$C$100,0)+1,0))))*100)</f>
        <v>-51.923252438517665</v>
      </c>
      <c r="GN63" s="9">
        <f ca="1">IF(OR(INDIRECT(CONCATENATE("'2018-07 (Д)'!V",TEXT(MATCH($C63,'2018-07 (Д)'!$C$2:$C$100,0)+1,0)))="Н/Д",INDIRECT(CONCATENATE("'2018-06 (Д)'!V",TEXT(MATCH($C63,'2018-06 (Д)'!$C$2:$C$100,0)+1,0)))="Н/Д",AND(INDIRECT(CONCATENATE("'2018-07 (Д)'!V",TEXT(MATCH($C63,'2018-07 (Д)'!$C$2:$C$100,0)+1,0)))="Н/Д",INDIRECT(CONCATENATE("'2018-06 (Д)'!V",TEXT(MATCH($C63,'2018-06 (Д)'!$C$2:$C$100,0)+1,0))))),"Н/Д",((INDIRECT(CONCATENATE("'2018-07 (Д)'!V",TEXT(MATCH($C63,'2018-07 (Д)'!$C$2:$C$100,0)+1,0)))-INDIRECT(CONCATENATE("'2018-06 (Д)'!V",TEXT(MATCH($C63,'2018-06 (Д)'!$C$2:$C$100,0)+1,0))))/INDIRECT(CONCATENATE("'2018-06 (Д)'!V",TEXT(MATCH($C63,'2018-06 (Д)'!$C$2:$C$100,0)+1,0))))*100)</f>
        <v>47.466384128487434</v>
      </c>
      <c r="GO63" s="9">
        <f ca="1">IF(OR(INDIRECT(CONCATENATE("'2018-08 (Д)'!V",TEXT(MATCH($C63,'2018-08 (Д)'!$C$2:$C$100,0)+1,0)))="Н/Д",INDIRECT(CONCATENATE("'2018-07 (Д)'!V",TEXT(MATCH($C63,'2018-07 (Д)'!$C$2:$C$100,0)+1,0)))="Н/Д",AND(INDIRECT(CONCATENATE("'2018-08 (Д)'!V",TEXT(MATCH($C63,'2018-08 (Д)'!$C$2:$C$100,0)+1,0)))="Н/Д",INDIRECT(CONCATENATE("'2018-07 (Д)'!V",TEXT(MATCH($C63,'2018-07 (Д)'!$C$2:$C$100,0)+1,0))))),"Н/Д",((INDIRECT(CONCATENATE("'2018-08 (Д)'!V",TEXT(MATCH($C63,'2018-08 (Д)'!$C$2:$C$100,0)+1,0)))-INDIRECT(CONCATENATE("'2018-07 (Д)'!V",TEXT(MATCH($C63,'2018-07 (Д)'!$C$2:$C$100,0)+1,0))))/INDIRECT(CONCATENATE("'2018-07 (Д)'!V",TEXT(MATCH($C63,'2018-07 (Д)'!$C$2:$C$100,0)+1,0))))*100)</f>
        <v>-54.956586512829261</v>
      </c>
      <c r="GP63" s="9">
        <f ca="1">IF(OR(INDIRECT(CONCATENATE("'2018-09 (Д)'!V",TEXT(MATCH($C63,'2018-09 (Д)'!$C$2:$C$100,0)+1,0)))="Н/Д",INDIRECT(CONCATENATE("'2018-08 (Д)'!V",TEXT(MATCH($C63,'2018-08 (Д)'!$C$2:$C$100,0)+1,0)))="Н/Д",AND(INDIRECT(CONCATENATE("'2018-09 (Д)'!V",TEXT(MATCH($C63,'2018-09 (Д)'!$C$2:$C$100,0)+1,0)))="Н/Д",INDIRECT(CONCATENATE("'2018-08 (Д)'!V",TEXT(MATCH($C63,'2018-08 (Д)'!$C$2:$C$100,0)+1,0))))),"Н/Д",((INDIRECT(CONCATENATE("'2018-09 (Д)'!V",TEXT(MATCH($C63,'2018-09 (Д)'!$C$2:$C$100,0)+1,0)))-INDIRECT(CONCATENATE("'2018-08 (Д)'!V",TEXT(MATCH($C63,'2018-08 (Д)'!$C$2:$C$100,0)+1,0))))/INDIRECT(CONCATENATE("'2018-08 (Д)'!V",TEXT(MATCH($C63,'2018-08 (Д)'!$C$2:$C$100,0)+1,0))))*100)</f>
        <v>90.271421674577155</v>
      </c>
      <c r="GQ63" s="9">
        <f ca="1">IF(OR(INDIRECT(CONCATENATE("'2018-10 (Д)'!V",TEXT(MATCH($C63,'2018-10 (Д)'!$C$2:$C$100,0)+1,0)))="Н/Д",INDIRECT(CONCATENATE("'2018-09 (Д)'!V",TEXT(MATCH($C63,'2018-09 (Д)'!$C$2:$C$100,0)+1,0)))="Н/Д",AND(INDIRECT(CONCATENATE("'2018-10 (Д)'!V",TEXT(MATCH($C63,'2018-10 (Д)'!$C$2:$C$100,0)+1,0)))="Н/Д",INDIRECT(CONCATENATE("'2018-09 (Д)'!V",TEXT(MATCH($C63,'2018-09 (Д)'!$C$2:$C$100,0)+1,0))))),"Н/Д",((INDIRECT(CONCATENATE("'2018-10 (Д)'!V",TEXT(MATCH($C63,'2018-10 (Д)'!$C$2:$C$100,0)+1,0)))-INDIRECT(CONCATENATE("'2018-09 (Д)'!V",TEXT(MATCH($C63,'2018-09 (Д)'!$C$2:$C$100,0)+1,0))))/INDIRECT(CONCATENATE("'2018-09 (Д)'!V",TEXT(MATCH($C63,'2018-09 (Д)'!$C$2:$C$100,0)+1,0))))*100)</f>
        <v>23.228308454785093</v>
      </c>
      <c r="GR63" s="9">
        <f ca="1">IF(OR(INDIRECT(CONCATENATE("'2018-11 (Д)'!V",TEXT(MATCH($C63,'2018-11 (Д)'!$C$2:$C$100,0)+1,0)))="Н/Д",INDIRECT(CONCATENATE("'2018-10 (Д)'!V",TEXT(MATCH($C63,'2018-10 (Д)'!$C$2:$C$100,0)+1,0)))="Н/Д",AND(INDIRECT(CONCATENATE("'2018-11 (Д)'!V",TEXT(MATCH($C63,'2018-11 (Д)'!$C$2:$C$100,0)+1,0)))="Н/Д",INDIRECT(CONCATENATE("'2018-10 (Д)'!V",TEXT(MATCH($C63,'2018-10 (Д)'!$C$2:$C$100,0)+1,0))))),"Н/Д",((INDIRECT(CONCATENATE("'2018-11 (Д)'!V",TEXT(MATCH($C63,'2018-11 (Д)'!$C$2:$C$100,0)+1,0)))-INDIRECT(CONCATENATE("'2018-10 (Д)'!V",TEXT(MATCH($C63,'2018-10 (Д)'!$C$2:$C$100,0)+1,0))))/INDIRECT(CONCATENATE("'2018-10 (Д)'!V",TEXT(MATCH($C63,'2018-10 (Д)'!$C$2:$C$100,0)+1,0))))*100)</f>
        <v>41.598157655267265</v>
      </c>
      <c r="GS63" s="9">
        <f ca="1">IF(OR(INDIRECT(CONCATENATE("'2018-12 (Д)'!V",TEXT(MATCH($C63,'2018-12 (Д)'!$C$2:$C$100,0)+1,0)))="Н/Д",INDIRECT(CONCATENATE("'2018-11 (Д)'!V",TEXT(MATCH($C63,'2018-11 (Д)'!$C$2:$C$100,0)+1,0)))="Н/Д",AND(INDIRECT(CONCATENATE("'2018-12 (Д)'!V",TEXT(MATCH($C63,'2018-12 (Д)'!$C$2:$C$100,0)+1,0)))="Н/Д",INDIRECT(CONCATENATE("'2018-11 (Д)'!V",TEXT(MATCH($C63,'2018-11 (Д)'!$C$2:$C$100,0)+1,0))))),"Н/Д",((INDIRECT(CONCATENATE("'2018-12 (Д)'!V",TEXT(MATCH($C63,'2018-12 (Д)'!$C$2:$C$100,0)+1,0)))-INDIRECT(CONCATENATE("'2018-11 (Д)'!V",TEXT(MATCH($C63,'2018-11 (Д)'!$C$2:$C$100,0)+1,0))))/INDIRECT(CONCATENATE("'2018-11 (Д)'!V",TEXT(MATCH($C63,'2018-11 (Д)'!$C$2:$C$100,0)+1,0))))*100)</f>
        <v>-34.254086967855166</v>
      </c>
      <c r="GT63" s="9"/>
      <c r="GU63" s="9">
        <f ca="1">IF(OR(INDIRECT(CONCATENATE("'2018-03 (Д)'!W",TEXT(MATCH($C63,'2018-03 (Д)'!$C$2:$C$100,0)+1,0)))="Н/Д",INDIRECT(CONCATENATE("'2018-02 (Д)'!W",TEXT(MATCH($C63,'2018-02 (Д)'!$C$2:$C$100,0)+1,0)))="Н/Д",AND(INDIRECT(CONCATENATE("'2018-03 (Д)'!W",TEXT(MATCH($C63,'2018-03 (Д)'!$C$2:$C$100,0)+1,0)))="Н/Д",INDIRECT(CONCATENATE("'2018-02 (Д)'!W",TEXT(MATCH($C63,'2018-02 (Д)'!$C$2:$C$100,0)+1,0))))),"Н/Д",((INDIRECT(CONCATENATE("'2018-03 (Д)'!W",TEXT(MATCH($C63,'2018-03 (Д)'!$C$2:$C$100,0)+1,0)))-INDIRECT(CONCATENATE("'2018-02 (Д)'!W",TEXT(MATCH($C63,'2018-02 (Д)'!$C$2:$C$100,0)+1,0))))/INDIRECT(CONCATENATE("'2018-02 (Д)'!W",TEXT(MATCH($C63,'2018-02 (Д)'!$C$2:$C$100,0)+1,0))))*100)</f>
        <v>9.7213814677722503</v>
      </c>
      <c r="GV63" s="9">
        <f ca="1">IF(OR(INDIRECT(CONCATENATE("'2018-04 (Д)'!W",TEXT(MATCH($C63,'2018-04 (Д)'!$C$2:$C$100,0)+1,0)))="Н/Д",INDIRECT(CONCATENATE("'2018-03 (Д)'!W",TEXT(MATCH($C63,'2018-03 (Д)'!$C$2:$C$100,0)+1,0)))="Н/Д",AND(INDIRECT(CONCATENATE("'2018-04 (Д)'!W",TEXT(MATCH($C63,'2018-04 (Д)'!$C$2:$C$100,0)+1,0)))="Н/Д",INDIRECT(CONCATENATE("'2018-03 (Д)'!W",TEXT(MATCH($C63,'2018-03 (Д)'!$C$2:$C$100,0)+1,0))))),"Н/Д",((INDIRECT(CONCATENATE("'2018-04 (Д)'!W",TEXT(MATCH($C63,'2018-04 (Д)'!$C$2:$C$100,0)+1,0)))-INDIRECT(CONCATENATE("'2018-03 (Д)'!W",TEXT(MATCH($C63,'2018-03 (Д)'!$C$2:$C$100,0)+1,0))))/INDIRECT(CONCATENATE("'2018-03 (Д)'!W",TEXT(MATCH($C63,'2018-03 (Д)'!$C$2:$C$100,0)+1,0))))*100)</f>
        <v>199.00695886824786</v>
      </c>
      <c r="GW63" s="9">
        <f ca="1">IF(OR(INDIRECT(CONCATENATE("'2018-05 (Д)'!W",TEXT(MATCH($C63,'2018-05 (Д)'!$C$2:$C$100,0)+1,0)))="Н/Д",INDIRECT(CONCATENATE("'2018-04 (Д)'!W",TEXT(MATCH($C63,'2018-04 (Д)'!$C$2:$C$100,0)+1,0)))="Н/Д",AND(INDIRECT(CONCATENATE("'2018-05 (Д)'!W",TEXT(MATCH($C63,'2018-05 (Д)'!$C$2:$C$100,0)+1,0)))="Н/Д",INDIRECT(CONCATENATE("'2018-04 (Д)'!W",TEXT(MATCH($C63,'2018-04 (Д)'!$C$2:$C$100,0)+1,0))))),"Н/Д",((INDIRECT(CONCATENATE("'2018-05 (Д)'!W",TEXT(MATCH($C63,'2018-05 (Д)'!$C$2:$C$100,0)+1,0)))-INDIRECT(CONCATENATE("'2018-04 (Д)'!W",TEXT(MATCH($C63,'2018-04 (Д)'!$C$2:$C$100,0)+1,0))))/INDIRECT(CONCATENATE("'2018-04 (Д)'!W",TEXT(MATCH($C63,'2018-04 (Д)'!$C$2:$C$100,0)+1,0))))*100)</f>
        <v>-35.779345067361476</v>
      </c>
      <c r="GX63" s="9">
        <f ca="1">IF(OR(INDIRECT(CONCATENATE("'2018-06 (Д)'!W",TEXT(MATCH($C63,'2018-06 (Д)'!$C$2:$C$100,0)+1,0)))="Н/Д",INDIRECT(CONCATENATE("'2018-05 (Д)'!W",TEXT(MATCH($C63,'2018-05 (Д)'!$C$2:$C$100,0)+1,0)))="Н/Д",AND(INDIRECT(CONCATENATE("'2018-06 (Д)'!W",TEXT(MATCH($C63,'2018-06 (Д)'!$C$2:$C$100,0)+1,0)))="Н/Д",INDIRECT(CONCATENATE("'2018-05 (Д)'!W",TEXT(MATCH($C63,'2018-05 (Д)'!$C$2:$C$100,0)+1,0))))),"Н/Д",((INDIRECT(CONCATENATE("'2018-06 (Д)'!W",TEXT(MATCH($C63,'2018-06 (Д)'!$C$2:$C$100,0)+1,0)))-INDIRECT(CONCATENATE("'2018-05 (Д)'!W",TEXT(MATCH($C63,'2018-05 (Д)'!$C$2:$C$100,0)+1,0))))/INDIRECT(CONCATENATE("'2018-05 (Д)'!W",TEXT(MATCH($C63,'2018-05 (Д)'!$C$2:$C$100,0)+1,0))))*100)</f>
        <v>12.707507422470609</v>
      </c>
      <c r="GY63" s="9">
        <f ca="1">IF(OR(INDIRECT(CONCATENATE("'2018-07 (Д)'!W",TEXT(MATCH($C63,'2018-07 (Д)'!$C$2:$C$100,0)+1,0)))="Н/Д",INDIRECT(CONCATENATE("'2018-06 (Д)'!W",TEXT(MATCH($C63,'2018-06 (Д)'!$C$2:$C$100,0)+1,0)))="Н/Д",AND(INDIRECT(CONCATENATE("'2018-07 (Д)'!W",TEXT(MATCH($C63,'2018-07 (Д)'!$C$2:$C$100,0)+1,0)))="Н/Д",INDIRECT(CONCATENATE("'2018-06 (Д)'!W",TEXT(MATCH($C63,'2018-06 (Д)'!$C$2:$C$100,0)+1,0))))),"Н/Д",((INDIRECT(CONCATENATE("'2018-07 (Д)'!W",TEXT(MATCH($C63,'2018-07 (Д)'!$C$2:$C$100,0)+1,0)))-INDIRECT(CONCATENATE("'2018-06 (Д)'!W",TEXT(MATCH($C63,'2018-06 (Д)'!$C$2:$C$100,0)+1,0))))/INDIRECT(CONCATENATE("'2018-06 (Д)'!W",TEXT(MATCH($C63,'2018-06 (Д)'!$C$2:$C$100,0)+1,0))))*100)</f>
        <v>-21.572726749088485</v>
      </c>
      <c r="GZ63" s="9">
        <f ca="1">IF(OR(INDIRECT(CONCATENATE("'2018-08 (Д)'!W",TEXT(MATCH($C63,'2018-08 (Д)'!$C$2:$C$100,0)+1,0)))="Н/Д",INDIRECT(CONCATENATE("'2018-07 (Д)'!W",TEXT(MATCH($C63,'2018-07 (Д)'!$C$2:$C$100,0)+1,0)))="Н/Д",AND(INDIRECT(CONCATENATE("'2018-08 (Д)'!W",TEXT(MATCH($C63,'2018-08 (Д)'!$C$2:$C$100,0)+1,0)))="Н/Д",INDIRECT(CONCATENATE("'2018-07 (Д)'!W",TEXT(MATCH($C63,'2018-07 (Д)'!$C$2:$C$100,0)+1,0))))),"Н/Д",((INDIRECT(CONCATENATE("'2018-08 (Д)'!W",TEXT(MATCH($C63,'2018-08 (Д)'!$C$2:$C$100,0)+1,0)))-INDIRECT(CONCATENATE("'2018-07 (Д)'!W",TEXT(MATCH($C63,'2018-07 (Д)'!$C$2:$C$100,0)+1,0))))/INDIRECT(CONCATENATE("'2018-07 (Д)'!W",TEXT(MATCH($C63,'2018-07 (Д)'!$C$2:$C$100,0)+1,0))))*100)</f>
        <v>29.370007197624094</v>
      </c>
      <c r="HA63" s="9">
        <f ca="1">IF(OR(INDIRECT(CONCATENATE("'2018-09 (Д)'!W",TEXT(MATCH($C63,'2018-09 (Д)'!$C$2:$C$100,0)+1,0)))="Н/Д",INDIRECT(CONCATENATE("'2018-08 (Д)'!W",TEXT(MATCH($C63,'2018-08 (Д)'!$C$2:$C$100,0)+1,0)))="Н/Д",AND(INDIRECT(CONCATENATE("'2018-09 (Д)'!W",TEXT(MATCH($C63,'2018-09 (Д)'!$C$2:$C$100,0)+1,0)))="Н/Д",INDIRECT(CONCATENATE("'2018-08 (Д)'!W",TEXT(MATCH($C63,'2018-08 (Д)'!$C$2:$C$100,0)+1,0))))),"Н/Д",((INDIRECT(CONCATENATE("'2018-09 (Д)'!W",TEXT(MATCH($C63,'2018-09 (Д)'!$C$2:$C$100,0)+1,0)))-INDIRECT(CONCATENATE("'2018-08 (Д)'!W",TEXT(MATCH($C63,'2018-08 (Д)'!$C$2:$C$100,0)+1,0))))/INDIRECT(CONCATENATE("'2018-08 (Д)'!W",TEXT(MATCH($C63,'2018-08 (Д)'!$C$2:$C$100,0)+1,0))))*100)</f>
        <v>-9.4166233833506663</v>
      </c>
      <c r="HB63" s="9">
        <f ca="1">IF(OR(INDIRECT(CONCATENATE("'2018-10 (Д)'!W",TEXT(MATCH($C63,'2018-10 (Д)'!$C$2:$C$100,0)+1,0)))="Н/Д",INDIRECT(CONCATENATE("'2018-09 (Д)'!W",TEXT(MATCH($C63,'2018-09 (Д)'!$C$2:$C$100,0)+1,0)))="Н/Д",AND(INDIRECT(CONCATENATE("'2018-10 (Д)'!W",TEXT(MATCH($C63,'2018-10 (Д)'!$C$2:$C$100,0)+1,0)))="Н/Д",INDIRECT(CONCATENATE("'2018-09 (Д)'!W",TEXT(MATCH($C63,'2018-09 (Д)'!$C$2:$C$100,0)+1,0))))),"Н/Д",((INDIRECT(CONCATENATE("'2018-10 (Д)'!W",TEXT(MATCH($C63,'2018-10 (Д)'!$C$2:$C$100,0)+1,0)))-INDIRECT(CONCATENATE("'2018-09 (Д)'!W",TEXT(MATCH($C63,'2018-09 (Д)'!$C$2:$C$100,0)+1,0))))/INDIRECT(CONCATENATE("'2018-09 (Д)'!W",TEXT(MATCH($C63,'2018-09 (Д)'!$C$2:$C$100,0)+1,0))))*100)</f>
        <v>-42.367679974781467</v>
      </c>
      <c r="HC63" s="9">
        <f ca="1">IF(OR(INDIRECT(CONCATENATE("'2018-11 (Д)'!W",TEXT(MATCH($C63,'2018-11 (Д)'!$C$2:$C$100,0)+1,0)))="Н/Д",INDIRECT(CONCATENATE("'2018-10 (Д)'!W",TEXT(MATCH($C63,'2018-10 (Д)'!$C$2:$C$100,0)+1,0)))="Н/Д",AND(INDIRECT(CONCATENATE("'2018-11 (Д)'!W",TEXT(MATCH($C63,'2018-11 (Д)'!$C$2:$C$100,0)+1,0)))="Н/Д",INDIRECT(CONCATENATE("'2018-10 (Д)'!W",TEXT(MATCH($C63,'2018-10 (Д)'!$C$2:$C$100,0)+1,0))))),"Н/Д",((INDIRECT(CONCATENATE("'2018-11 (Д)'!W",TEXT(MATCH($C63,'2018-11 (Д)'!$C$2:$C$100,0)+1,0)))-INDIRECT(CONCATENATE("'2018-10 (Д)'!W",TEXT(MATCH($C63,'2018-10 (Д)'!$C$2:$C$100,0)+1,0))))/INDIRECT(CONCATENATE("'2018-10 (Д)'!W",TEXT(MATCH($C63,'2018-10 (Д)'!$C$2:$C$100,0)+1,0))))*100)</f>
        <v>164.75917498044413</v>
      </c>
      <c r="HD63" s="9">
        <f ca="1">IF(OR(INDIRECT(CONCATENATE("'2018-12 (Д)'!W",TEXT(MATCH($C63,'2018-12 (Д)'!$C$2:$C$100,0)+1,0)))="Н/Д",INDIRECT(CONCATENATE("'2018-11 (Д)'!W",TEXT(MATCH($C63,'2018-11 (Д)'!$C$2:$C$100,0)+1,0)))="Н/Д",AND(INDIRECT(CONCATENATE("'2018-12 (Д)'!W",TEXT(MATCH($C63,'2018-12 (Д)'!$C$2:$C$100,0)+1,0)))="Н/Д",INDIRECT(CONCATENATE("'2018-11 (Д)'!W",TEXT(MATCH($C63,'2018-11 (Д)'!$C$2:$C$100,0)+1,0))))),"Н/Д",((INDIRECT(CONCATENATE("'2018-12 (Д)'!W",TEXT(MATCH($C63,'2018-12 (Д)'!$C$2:$C$100,0)+1,0)))-INDIRECT(CONCATENATE("'2018-11 (Д)'!W",TEXT(MATCH($C63,'2018-11 (Д)'!$C$2:$C$100,0)+1,0))))/INDIRECT(CONCATENATE("'2018-11 (Д)'!W",TEXT(MATCH($C63,'2018-11 (Д)'!$C$2:$C$100,0)+1,0))))*100)</f>
        <v>-18.809382162945596</v>
      </c>
    </row>
    <row r="64" spans="1:212" x14ac:dyDescent="0.25">
      <c r="A64" s="2" t="s">
        <v>87</v>
      </c>
      <c r="B64" s="2" t="s">
        <v>89</v>
      </c>
      <c r="C64" s="15">
        <v>15000000</v>
      </c>
      <c r="D64" s="9"/>
      <c r="E64" s="9">
        <f ca="1">IF(OR(INDIRECT(CONCATENATE("'2018-03 (Д)'!E",TEXT(MATCH($C64,'2018-03 (Д)'!$C$2:$C$100,0)+1,0)))="Н/Д",INDIRECT(CONCATENATE("'2018-02 (Д)'!E",TEXT(MATCH($C64,'2018-02 (Д)'!$C$2:$C$100,0)+1,0)))="Н/Д",AND(INDIRECT(CONCATENATE("'2018-03 (Д)'!E",TEXT(MATCH($C64,'2018-03 (Д)'!$C$2:$C$100,0)+1,0)))="Н/Д",INDIRECT(CONCATENATE("'2018-02 (Д)'!E",TEXT(MATCH($C64,'2018-02 (Д)'!$C$2:$C$100,0)+1,0))))),"Н/Д",((INDIRECT(CONCATENATE("'2018-03 (Д)'!E",TEXT(MATCH($C64,'2018-03 (Д)'!$C$2:$C$100,0)+1,0)))-INDIRECT(CONCATENATE("'2018-02 (Д)'!E",TEXT(MATCH($C64,'2018-02 (Д)'!$C$2:$C$100,0)+1,0))))/INDIRECT(CONCATENATE("'2018-02 (Д)'!E",TEXT(MATCH($C64,'2018-02 (Д)'!$C$2:$C$100,0)+1,0))))*100)</f>
        <v>10.650471215895205</v>
      </c>
      <c r="F64" s="9">
        <f ca="1">IF(OR(INDIRECT(CONCATENATE("'2018-04 (Д)'!E",TEXT(MATCH($C64,'2018-04 (Д)'!$C$2:$C$100,0)+1,0)))="Н/Д",INDIRECT(CONCATENATE("'2018-03 (Д)'!E",TEXT(MATCH($C64,'2018-03 (Д)'!$C$2:$C$100,0)+1,0)))="Н/Д",AND(INDIRECT(CONCATENATE("'2018-04 (Д)'!E",TEXT(MATCH($C64,'2018-04 (Д)'!$C$2:$C$100,0)+1,0)))="Н/Д",INDIRECT(CONCATENATE("'2018-03 (Д)'!E",TEXT(MATCH($C64,'2018-03 (Д)'!$C$2:$C$100,0)+1,0))))),"Н/Д",((INDIRECT(CONCATENATE("'2018-04 (Д)'!E",TEXT(MATCH($C64,'2018-04 (Д)'!$C$2:$C$100,0)+1,0)))-INDIRECT(CONCATENATE("'2018-03 (Д)'!E",TEXT(MATCH($C64,'2018-03 (Д)'!$C$2:$C$100,0)+1,0))))/INDIRECT(CONCATENATE("'2018-03 (Д)'!E",TEXT(MATCH($C64,'2018-03 (Д)'!$C$2:$C$100,0)+1,0))))*100)</f>
        <v>40.533024509672657</v>
      </c>
      <c r="G64" s="9">
        <f ca="1">IF(OR(INDIRECT(CONCATENATE("'2018-05 (Д)'!E",TEXT(MATCH($C64,'2018-05 (Д)'!$C$2:$C$100,0)+1,0)))="Н/Д",INDIRECT(CONCATENATE("'2018-04 (Д)'!E",TEXT(MATCH($C64,'2018-04 (Д)'!$C$2:$C$100,0)+1,0)))="Н/Д",AND(INDIRECT(CONCATENATE("'2018-05 (Д)'!E",TEXT(MATCH($C64,'2018-05 (Д)'!$C$2:$C$100,0)+1,0)))="Н/Д",INDIRECT(CONCATENATE("'2018-04 (Д)'!E",TEXT(MATCH($C64,'2018-04 (Д)'!$C$2:$C$100,0)+1,0))))),"Н/Д",((INDIRECT(CONCATENATE("'2018-05 (Д)'!E",TEXT(MATCH($C64,'2018-05 (Д)'!$C$2:$C$100,0)+1,0)))-INDIRECT(CONCATENATE("'2018-04 (Д)'!E",TEXT(MATCH($C64,'2018-04 (Д)'!$C$2:$C$100,0)+1,0))))/INDIRECT(CONCATENATE("'2018-04 (Д)'!E",TEXT(MATCH($C64,'2018-04 (Д)'!$C$2:$C$100,0)+1,0))))*100)</f>
        <v>54.607626521831435</v>
      </c>
      <c r="H64" s="9">
        <f ca="1">IF(OR(INDIRECT(CONCATENATE("'2018-06 (Д)'!E",TEXT(MATCH($C64,'2018-06 (Д)'!$C$2:$C$100,0)+1,0)))="Н/Д",INDIRECT(CONCATENATE("'2018-05 (Д)'!E",TEXT(MATCH($C64,'2018-05 (Д)'!$C$2:$C$100,0)+1,0)))="Н/Д",AND(INDIRECT(CONCATENATE("'2018-06 (Д)'!E",TEXT(MATCH($C64,'2018-06 (Д)'!$C$2:$C$100,0)+1,0)))="Н/Д",INDIRECT(CONCATENATE("'2018-05 (Д)'!E",TEXT(MATCH($C64,'2018-05 (Д)'!$C$2:$C$100,0)+1,0))))),"Н/Д",((INDIRECT(CONCATENATE("'2018-06 (Д)'!E",TEXT(MATCH($C64,'2018-06 (Д)'!$C$2:$C$100,0)+1,0)))-INDIRECT(CONCATENATE("'2018-05 (Д)'!E",TEXT(MATCH($C64,'2018-05 (Д)'!$C$2:$C$100,0)+1,0))))/INDIRECT(CONCATENATE("'2018-05 (Д)'!E",TEXT(MATCH($C64,'2018-05 (Д)'!$C$2:$C$100,0)+1,0))))*100)</f>
        <v>-33.87817337644352</v>
      </c>
      <c r="I64" s="9">
        <f ca="1">IF(OR(INDIRECT(CONCATENATE("'2018-07 (Д)'!E",TEXT(MATCH($C64,'2018-07 (Д)'!$C$2:$C$100,0)+1,0)))="Н/Д",INDIRECT(CONCATENATE("'2018-06 (Д)'!E",TEXT(MATCH($C64,'2018-06 (Д)'!$C$2:$C$100,0)+1,0)))="Н/Д",AND(INDIRECT(CONCATENATE("'2018-07 (Д)'!E",TEXT(MATCH($C64,'2018-07 (Д)'!$C$2:$C$100,0)+1,0)))="Н/Д",INDIRECT(CONCATENATE("'2018-06 (Д)'!E",TEXT(MATCH($C64,'2018-06 (Д)'!$C$2:$C$100,0)+1,0))))),"Н/Д",((INDIRECT(CONCATENATE("'2018-07 (Д)'!E",TEXT(MATCH($C64,'2018-07 (Д)'!$C$2:$C$100,0)+1,0)))-INDIRECT(CONCATENATE("'2018-06 (Д)'!E",TEXT(MATCH($C64,'2018-06 (Д)'!$C$2:$C$100,0)+1,0))))/INDIRECT(CONCATENATE("'2018-06 (Д)'!E",TEXT(MATCH($C64,'2018-06 (Д)'!$C$2:$C$100,0)+1,0))))*100)</f>
        <v>-9.4659203880838163</v>
      </c>
      <c r="J64" s="9">
        <f ca="1">IF(OR(INDIRECT(CONCATENATE("'2018-08 (Д)'!E",TEXT(MATCH($C64,'2018-08 (Д)'!$C$2:$C$100,0)+1,0)))="Н/Д",INDIRECT(CONCATENATE("'2018-07 (Д)'!E",TEXT(MATCH($C64,'2018-07 (Д)'!$C$2:$C$100,0)+1,0)))="Н/Д",AND(INDIRECT(CONCATENATE("'2018-08 (Д)'!E",TEXT(MATCH($C64,'2018-08 (Д)'!$C$2:$C$100,0)+1,0)))="Н/Д",INDIRECT(CONCATENATE("'2018-07 (Д)'!E",TEXT(MATCH($C64,'2018-07 (Д)'!$C$2:$C$100,0)+1,0))))),"Н/Д",((INDIRECT(CONCATENATE("'2018-08 (Д)'!E",TEXT(MATCH($C64,'2018-08 (Д)'!$C$2:$C$100,0)+1,0)))-INDIRECT(CONCATENATE("'2018-07 (Д)'!E",TEXT(MATCH($C64,'2018-07 (Д)'!$C$2:$C$100,0)+1,0))))/INDIRECT(CONCATENATE("'2018-07 (Д)'!E",TEXT(MATCH($C64,'2018-07 (Д)'!$C$2:$C$100,0)+1,0))))*100)</f>
        <v>21.08588939668169</v>
      </c>
      <c r="K64" s="9">
        <f ca="1">IF(OR(INDIRECT(CONCATENATE("'2018-09 (Д)'!E",TEXT(MATCH($C64,'2018-09 (Д)'!$C$2:$C$100,0)+1,0)))="Н/Д",INDIRECT(CONCATENATE("'2018-08 (Д)'!E",TEXT(MATCH($C64,'2018-08 (Д)'!$C$2:$C$100,0)+1,0)))="Н/Д",AND(INDIRECT(CONCATENATE("'2018-09 (Д)'!E",TEXT(MATCH($C64,'2018-09 (Д)'!$C$2:$C$100,0)+1,0)))="Н/Д",INDIRECT(CONCATENATE("'2018-08 (Д)'!E",TEXT(MATCH($C64,'2018-08 (Д)'!$C$2:$C$100,0)+1,0))))),"Н/Д",((INDIRECT(CONCATENATE("'2018-09 (Д)'!E",TEXT(MATCH($C64,'2018-09 (Д)'!$C$2:$C$100,0)+1,0)))-INDIRECT(CONCATENATE("'2018-08 (Д)'!E",TEXT(MATCH($C64,'2018-08 (Д)'!$C$2:$C$100,0)+1,0))))/INDIRECT(CONCATENATE("'2018-08 (Д)'!E",TEXT(MATCH($C64,'2018-08 (Д)'!$C$2:$C$100,0)+1,0))))*100)</f>
        <v>-23.929253276316611</v>
      </c>
      <c r="L64" s="9">
        <f ca="1">IF(OR(INDIRECT(CONCATENATE("'2018-10 (Д)'!E",TEXT(MATCH($C64,'2018-10 (Д)'!$C$2:$C$100,0)+1,0)))="Н/Д",INDIRECT(CONCATENATE("'2018-09 (Д)'!E",TEXT(MATCH($C64,'2018-09 (Д)'!$C$2:$C$100,0)+1,0)))="Н/Д",AND(INDIRECT(CONCATENATE("'2018-10 (Д)'!E",TEXT(MATCH($C64,'2018-10 (Д)'!$C$2:$C$100,0)+1,0)))="Н/Д",INDIRECT(CONCATENATE("'2018-09 (Д)'!E",TEXT(MATCH($C64,'2018-09 (Д)'!$C$2:$C$100,0)+1,0))))),"Н/Д",((INDIRECT(CONCATENATE("'2018-10 (Д)'!E",TEXT(MATCH($C64,'2018-10 (Д)'!$C$2:$C$100,0)+1,0)))-INDIRECT(CONCATENATE("'2018-09 (Д)'!E",TEXT(MATCH($C64,'2018-09 (Д)'!$C$2:$C$100,0)+1,0))))/INDIRECT(CONCATENATE("'2018-09 (Д)'!E",TEXT(MATCH($C64,'2018-09 (Д)'!$C$2:$C$100,0)+1,0))))*100)</f>
        <v>-7.3290326265775514</v>
      </c>
      <c r="M64" s="9">
        <f ca="1">IF(OR(INDIRECT(CONCATENATE("'2018-11 (Д)'!E",TEXT(MATCH($C64,'2018-11 (Д)'!$C$2:$C$100,0)+1,0)))="Н/Д",INDIRECT(CONCATENATE("'2018-10 (Д)'!E",TEXT(MATCH($C64,'2018-10 (Д)'!$C$2:$C$100,0)+1,0)))="Н/Д",AND(INDIRECT(CONCATENATE("'2018-11 (Д)'!E",TEXT(MATCH($C64,'2018-11 (Д)'!$C$2:$C$100,0)+1,0)))="Н/Д",INDIRECT(CONCATENATE("'2018-10 (Д)'!E",TEXT(MATCH($C64,'2018-10 (Д)'!$C$2:$C$100,0)+1,0))))),"Н/Д",((INDIRECT(CONCATENATE("'2018-11 (Д)'!E",TEXT(MATCH($C64,'2018-11 (Д)'!$C$2:$C$100,0)+1,0)))-INDIRECT(CONCATENATE("'2018-10 (Д)'!E",TEXT(MATCH($C64,'2018-10 (Д)'!$C$2:$C$100,0)+1,0))))/INDIRECT(CONCATENATE("'2018-10 (Д)'!E",TEXT(MATCH($C64,'2018-10 (Д)'!$C$2:$C$100,0)+1,0))))*100)</f>
        <v>49.078296994111739</v>
      </c>
      <c r="N64" s="9">
        <f ca="1">IF(OR(INDIRECT(CONCATENATE("'2018-12 (Д)'!E",TEXT(MATCH($C64,'2018-12 (Д)'!$C$2:$C$100,0)+1,0)))="Н/Д",INDIRECT(CONCATENATE("'2018-11 (Д)'!E",TEXT(MATCH($C64,'2018-11 (Д)'!$C$2:$C$100,0)+1,0)))="Н/Д",AND(INDIRECT(CONCATENATE("'2018-12 (Д)'!E",TEXT(MATCH($C64,'2018-12 (Д)'!$C$2:$C$100,0)+1,0)))="Н/Д",INDIRECT(CONCATENATE("'2018-11 (Д)'!E",TEXT(MATCH($C64,'2018-11 (Д)'!$C$2:$C$100,0)+1,0))))),"Н/Д",((INDIRECT(CONCATENATE("'2018-12 (Д)'!E",TEXT(MATCH($C64,'2018-12 (Д)'!$C$2:$C$100,0)+1,0)))-INDIRECT(CONCATENATE("'2018-11 (Д)'!E",TEXT(MATCH($C64,'2018-11 (Д)'!$C$2:$C$100,0)+1,0))))/INDIRECT(CONCATENATE("'2018-11 (Д)'!E",TEXT(MATCH($C64,'2018-11 (Д)'!$C$2:$C$100,0)+1,0))))*100)</f>
        <v>33.934094308682383</v>
      </c>
      <c r="O64" s="9"/>
      <c r="P64" s="9">
        <f ca="1">IF(OR(INDIRECT(CONCATENATE("'2018-03 (Д)'!F",TEXT(MATCH($C64,'2018-03 (Д)'!$C$2:$C$100,0)+1,0)))="Н/Д",INDIRECT(CONCATENATE("'2018-02 (Д)'!F",TEXT(MATCH($C64,'2018-02 (Д)'!$C$2:$C$100,0)+1,0)))="Н/Д",AND(INDIRECT(CONCATENATE("'2018-03 (Д)'!F",TEXT(MATCH($C64,'2018-03 (Д)'!$C$2:$C$100,0)+1,0)))="Н/Д",INDIRECT(CONCATENATE("'2018-02 (Д)'!F",TEXT(MATCH($C64,'2018-02 (Д)'!$C$2:$C$100,0)+1,0))))),"Н/Д",((INDIRECT(CONCATENATE("'2018-03 (Д)'!F",TEXT(MATCH($C64,'2018-03 (Д)'!$C$2:$C$100,0)+1,0)))-INDIRECT(CONCATENATE("'2018-02 (Д)'!F",TEXT(MATCH($C64,'2018-02 (Д)'!$C$2:$C$100,0)+1,0))))/INDIRECT(CONCATENATE("'2018-02 (Д)'!F",TEXT(MATCH($C64,'2018-02 (Д)'!$C$2:$C$100,0)+1,0))))*100)</f>
        <v>3.8684912142599566</v>
      </c>
      <c r="Q64" s="9">
        <f ca="1">IF(OR(INDIRECT(CONCATENATE("'2018-04 (Д)'!F",TEXT(MATCH($C64,'2018-04 (Д)'!$C$2:$C$100,0)+1,0)))="Н/Д",INDIRECT(CONCATENATE("'2018-03 (Д)'!F",TEXT(MATCH($C64,'2018-03 (Д)'!$C$2:$C$100,0)+1,0)))="Н/Д",AND(INDIRECT(CONCATENATE("'2018-04 (Д)'!F",TEXT(MATCH($C64,'2018-04 (Д)'!$C$2:$C$100,0)+1,0)))="Н/Д",INDIRECT(CONCATENATE("'2018-03 (Д)'!F",TEXT(MATCH($C64,'2018-03 (Д)'!$C$2:$C$100,0)+1,0))))),"Н/Д",((INDIRECT(CONCATENATE("'2018-04 (Д)'!F",TEXT(MATCH($C64,'2018-04 (Д)'!$C$2:$C$100,0)+1,0)))-INDIRECT(CONCATENATE("'2018-03 (Д)'!F",TEXT(MATCH($C64,'2018-03 (Д)'!$C$2:$C$100,0)+1,0))))/INDIRECT(CONCATENATE("'2018-03 (Д)'!F",TEXT(MATCH($C64,'2018-03 (Д)'!$C$2:$C$100,0)+1,0))))*100)</f>
        <v>83.747781098762843</v>
      </c>
      <c r="R64" s="9">
        <f ca="1">IF(OR(INDIRECT(CONCATENATE("'2018-05 (Д)'!F",TEXT(MATCH($C64,'2018-05 (Д)'!$C$2:$C$100,0)+1,0)))="Н/Д",INDIRECT(CONCATENATE("'2018-04 (Д)'!F",TEXT(MATCH($C64,'2018-04 (Д)'!$C$2:$C$100,0)+1,0)))="Н/Д",AND(INDIRECT(CONCATENATE("'2018-05 (Д)'!F",TEXT(MATCH($C64,'2018-05 (Д)'!$C$2:$C$100,0)+1,0)))="Н/Д",INDIRECT(CONCATENATE("'2018-04 (Д)'!F",TEXT(MATCH($C64,'2018-04 (Д)'!$C$2:$C$100,0)+1,0))))),"Н/Д",((INDIRECT(CONCATENATE("'2018-05 (Д)'!F",TEXT(MATCH($C64,'2018-05 (Д)'!$C$2:$C$100,0)+1,0)))-INDIRECT(CONCATENATE("'2018-04 (Д)'!F",TEXT(MATCH($C64,'2018-04 (Д)'!$C$2:$C$100,0)+1,0))))/INDIRECT(CONCATENATE("'2018-04 (Д)'!F",TEXT(MATCH($C64,'2018-04 (Д)'!$C$2:$C$100,0)+1,0))))*100)</f>
        <v>-0.35567739320842523</v>
      </c>
      <c r="S64" s="9">
        <f ca="1">IF(OR(INDIRECT(CONCATENATE("'2018-06 (Д)'!F",TEXT(MATCH($C64,'2018-06 (Д)'!$C$2:$C$100,0)+1,0)))="Н/Д",INDIRECT(CONCATENATE("'2018-05 (Д)'!F",TEXT(MATCH($C64,'2018-05 (Д)'!$C$2:$C$100,0)+1,0)))="Н/Д",AND(INDIRECT(CONCATENATE("'2018-06 (Д)'!F",TEXT(MATCH($C64,'2018-06 (Д)'!$C$2:$C$100,0)+1,0)))="Н/Д",INDIRECT(CONCATENATE("'2018-05 (Д)'!F",TEXT(MATCH($C64,'2018-05 (Д)'!$C$2:$C$100,0)+1,0))))),"Н/Д",((INDIRECT(CONCATENATE("'2018-06 (Д)'!F",TEXT(MATCH($C64,'2018-06 (Д)'!$C$2:$C$100,0)+1,0)))-INDIRECT(CONCATENATE("'2018-05 (Д)'!F",TEXT(MATCH($C64,'2018-05 (Д)'!$C$2:$C$100,0)+1,0))))/INDIRECT(CONCATENATE("'2018-05 (Д)'!F",TEXT(MATCH($C64,'2018-05 (Д)'!$C$2:$C$100,0)+1,0))))*100)</f>
        <v>-18.530424289182314</v>
      </c>
      <c r="T64" s="9">
        <f ca="1">IF(OR(INDIRECT(CONCATENATE("'2018-07 (Д)'!F",TEXT(MATCH($C64,'2018-07 (Д)'!$C$2:$C$100,0)+1,0)))="Н/Д",INDIRECT(CONCATENATE("'2018-06 (Д)'!F",TEXT(MATCH($C64,'2018-06 (Д)'!$C$2:$C$100,0)+1,0)))="Н/Д",AND(INDIRECT(CONCATENATE("'2018-07 (Д)'!F",TEXT(MATCH($C64,'2018-07 (Д)'!$C$2:$C$100,0)+1,0)))="Н/Д",INDIRECT(CONCATENATE("'2018-06 (Д)'!F",TEXT(MATCH($C64,'2018-06 (Д)'!$C$2:$C$100,0)+1,0))))),"Н/Д",((INDIRECT(CONCATENATE("'2018-07 (Д)'!F",TEXT(MATCH($C64,'2018-07 (Д)'!$C$2:$C$100,0)+1,0)))-INDIRECT(CONCATENATE("'2018-06 (Д)'!F",TEXT(MATCH($C64,'2018-06 (Д)'!$C$2:$C$100,0)+1,0))))/INDIRECT(CONCATENATE("'2018-06 (Д)'!F",TEXT(MATCH($C64,'2018-06 (Д)'!$C$2:$C$100,0)+1,0))))*100)</f>
        <v>-21.411865289519376</v>
      </c>
      <c r="U64" s="9">
        <f ca="1">IF(OR(INDIRECT(CONCATENATE("'2018-08 (Д)'!F",TEXT(MATCH($C64,'2018-08 (Д)'!$C$2:$C$100,0)+1,0)))="Н/Д",INDIRECT(CONCATENATE("'2018-07 (Д)'!F",TEXT(MATCH($C64,'2018-07 (Д)'!$C$2:$C$100,0)+1,0)))="Н/Д",AND(INDIRECT(CONCATENATE("'2018-08 (Д)'!F",TEXT(MATCH($C64,'2018-08 (Д)'!$C$2:$C$100,0)+1,0)))="Н/Д",INDIRECT(CONCATENATE("'2018-07 (Д)'!F",TEXT(MATCH($C64,'2018-07 (Д)'!$C$2:$C$100,0)+1,0))))),"Н/Д",((INDIRECT(CONCATENATE("'2018-08 (Д)'!F",TEXT(MATCH($C64,'2018-08 (Д)'!$C$2:$C$100,0)+1,0)))-INDIRECT(CONCATENATE("'2018-07 (Д)'!F",TEXT(MATCH($C64,'2018-07 (Д)'!$C$2:$C$100,0)+1,0))))/INDIRECT(CONCATENATE("'2018-07 (Д)'!F",TEXT(MATCH($C64,'2018-07 (Д)'!$C$2:$C$100,0)+1,0))))*100)</f>
        <v>80.859928214858499</v>
      </c>
      <c r="V64" s="9">
        <f ca="1">IF(OR(INDIRECT(CONCATENATE("'2018-09 (Д)'!F",TEXT(MATCH($C64,'2018-09 (Д)'!$C$2:$C$100,0)+1,0)))="Н/Д",INDIRECT(CONCATENATE("'2018-08 (Д)'!F",TEXT(MATCH($C64,'2018-08 (Д)'!$C$2:$C$100,0)+1,0)))="Н/Д",AND(INDIRECT(CONCATENATE("'2018-09 (Д)'!F",TEXT(MATCH($C64,'2018-09 (Д)'!$C$2:$C$100,0)+1,0)))="Н/Д",INDIRECT(CONCATENATE("'2018-08 (Д)'!F",TEXT(MATCH($C64,'2018-08 (Д)'!$C$2:$C$100,0)+1,0))))),"Н/Д",((INDIRECT(CONCATENATE("'2018-09 (Д)'!F",TEXT(MATCH($C64,'2018-09 (Д)'!$C$2:$C$100,0)+1,0)))-INDIRECT(CONCATENATE("'2018-08 (Д)'!F",TEXT(MATCH($C64,'2018-08 (Д)'!$C$2:$C$100,0)+1,0))))/INDIRECT(CONCATENATE("'2018-08 (Д)'!F",TEXT(MATCH($C64,'2018-08 (Д)'!$C$2:$C$100,0)+1,0))))*100)</f>
        <v>-38.834283704603706</v>
      </c>
      <c r="W64" s="9">
        <f ca="1">IF(OR(INDIRECT(CONCATENATE("'2018-10 (Д)'!F",TEXT(MATCH($C64,'2018-10 (Д)'!$C$2:$C$100,0)+1,0)))="Н/Д",INDIRECT(CONCATENATE("'2018-09 (Д)'!F",TEXT(MATCH($C64,'2018-09 (Д)'!$C$2:$C$100,0)+1,0)))="Н/Д",AND(INDIRECT(CONCATENATE("'2018-10 (Д)'!F",TEXT(MATCH($C64,'2018-10 (Д)'!$C$2:$C$100,0)+1,0)))="Н/Д",INDIRECT(CONCATENATE("'2018-09 (Д)'!F",TEXT(MATCH($C64,'2018-09 (Д)'!$C$2:$C$100,0)+1,0))))),"Н/Д",((INDIRECT(CONCATENATE("'2018-10 (Д)'!F",TEXT(MATCH($C64,'2018-10 (Д)'!$C$2:$C$100,0)+1,0)))-INDIRECT(CONCATENATE("'2018-09 (Д)'!F",TEXT(MATCH($C64,'2018-09 (Д)'!$C$2:$C$100,0)+1,0))))/INDIRECT(CONCATENATE("'2018-09 (Д)'!F",TEXT(MATCH($C64,'2018-09 (Д)'!$C$2:$C$100,0)+1,0))))*100)</f>
        <v>-13.714760123346551</v>
      </c>
      <c r="X64" s="9">
        <f ca="1">IF(OR(INDIRECT(CONCATENATE("'2018-11 (Д)'!F",TEXT(MATCH($C64,'2018-11 (Д)'!$C$2:$C$100,0)+1,0)))="Н/Д",INDIRECT(CONCATENATE("'2018-10 (Д)'!F",TEXT(MATCH($C64,'2018-10 (Д)'!$C$2:$C$100,0)+1,0)))="Н/Д",AND(INDIRECT(CONCATENATE("'2018-11 (Д)'!F",TEXT(MATCH($C64,'2018-11 (Д)'!$C$2:$C$100,0)+1,0)))="Н/Д",INDIRECT(CONCATENATE("'2018-10 (Д)'!F",TEXT(MATCH($C64,'2018-10 (Д)'!$C$2:$C$100,0)+1,0))))),"Н/Д",((INDIRECT(CONCATENATE("'2018-11 (Д)'!F",TEXT(MATCH($C64,'2018-11 (Д)'!$C$2:$C$100,0)+1,0)))-INDIRECT(CONCATENATE("'2018-10 (Д)'!F",TEXT(MATCH($C64,'2018-10 (Д)'!$C$2:$C$100,0)+1,0))))/INDIRECT(CONCATENATE("'2018-10 (Д)'!F",TEXT(MATCH($C64,'2018-10 (Д)'!$C$2:$C$100,0)+1,0))))*100)</f>
        <v>93.634326650925786</v>
      </c>
      <c r="Y64" s="9">
        <f ca="1">IF(OR(INDIRECT(CONCATENATE("'2018-12 (Д)'!F",TEXT(MATCH($C64,'2018-12 (Д)'!$C$2:$C$100,0)+1,0)))="Н/Д",INDIRECT(CONCATENATE("'2018-11 (Д)'!F",TEXT(MATCH($C64,'2018-11 (Д)'!$C$2:$C$100,0)+1,0)))="Н/Д",AND(INDIRECT(CONCATENATE("'2018-12 (Д)'!F",TEXT(MATCH($C64,'2018-12 (Д)'!$C$2:$C$100,0)+1,0)))="Н/Д",INDIRECT(CONCATENATE("'2018-11 (Д)'!F",TEXT(MATCH($C64,'2018-11 (Д)'!$C$2:$C$100,0)+1,0))))),"Н/Д",((INDIRECT(CONCATENATE("'2018-12 (Д)'!F",TEXT(MATCH($C64,'2018-12 (Д)'!$C$2:$C$100,0)+1,0)))-INDIRECT(CONCATENATE("'2018-11 (Д)'!F",TEXT(MATCH($C64,'2018-11 (Д)'!$C$2:$C$100,0)+1,0))))/INDIRECT(CONCATENATE("'2018-11 (Д)'!F",TEXT(MATCH($C64,'2018-11 (Д)'!$C$2:$C$100,0)+1,0))))*100)</f>
        <v>-28.049474385933042</v>
      </c>
      <c r="Z64" s="9"/>
      <c r="AA64" s="9">
        <f ca="1">IF(OR(INDIRECT(CONCATENATE("'2018-03 (Д)'!G",TEXT(MATCH($C64,'2018-03 (Д)'!$C$2:$C$100,0)+1,0)))="Н/Д",INDIRECT(CONCATENATE("'2018-02 (Д)'!G",TEXT(MATCH($C64,'2018-02 (Д)'!$C$2:$C$100,0)+1,0)))="Н/Д",AND(INDIRECT(CONCATENATE("'2018-03 (Д)'!G",TEXT(MATCH($C64,'2018-03 (Д)'!$C$2:$C$100,0)+1,0)))="Н/Д",INDIRECT(CONCATENATE("'2018-02 (Д)'!G",TEXT(MATCH($C64,'2018-02 (Д)'!$C$2:$C$100,0)+1,0))))),"Н/Д",((INDIRECT(CONCATENATE("'2018-03 (Д)'!G",TEXT(MATCH($C64,'2018-03 (Д)'!$C$2:$C$100,0)+1,0)))-INDIRECT(CONCATENATE("'2018-02 (Д)'!G",TEXT(MATCH($C64,'2018-02 (Д)'!$C$2:$C$100,0)+1,0))))/INDIRECT(CONCATENATE("'2018-02 (Д)'!G",TEXT(MATCH($C64,'2018-02 (Д)'!$C$2:$C$100,0)+1,0))))*100)</f>
        <v>16.859580782365814</v>
      </c>
      <c r="AB64" s="9">
        <f ca="1">IF(OR(INDIRECT(CONCATENATE("'2018-04 (Д)'!G",TEXT(MATCH($C64,'2018-04 (Д)'!$C$2:$C$100,0)+1,0)))="Н/Д",INDIRECT(CONCATENATE("'2018-03 (Д)'!G",TEXT(MATCH($C64,'2018-03 (Д)'!$C$2:$C$100,0)+1,0)))="Н/Д",AND(INDIRECT(CONCATENATE("'2018-04 (Д)'!G",TEXT(MATCH($C64,'2018-04 (Д)'!$C$2:$C$100,0)+1,0)))="Н/Д",INDIRECT(CONCATENATE("'2018-03 (Д)'!G",TEXT(MATCH($C64,'2018-03 (Д)'!$C$2:$C$100,0)+1,0))))),"Н/Д",((INDIRECT(CONCATENATE("'2018-04 (Д)'!G",TEXT(MATCH($C64,'2018-04 (Д)'!$C$2:$C$100,0)+1,0)))-INDIRECT(CONCATENATE("'2018-03 (Д)'!G",TEXT(MATCH($C64,'2018-03 (Д)'!$C$2:$C$100,0)+1,0))))/INDIRECT(CONCATENATE("'2018-03 (Д)'!G",TEXT(MATCH($C64,'2018-03 (Д)'!$C$2:$C$100,0)+1,0))))*100)</f>
        <v>328.14235854010855</v>
      </c>
      <c r="AC64" s="9">
        <f ca="1">IF(OR(INDIRECT(CONCATENATE("'2018-05 (Д)'!G",TEXT(MATCH($C64,'2018-05 (Д)'!$C$2:$C$100,0)+1,0)))="Н/Д",INDIRECT(CONCATENATE("'2018-04 (Д)'!G",TEXT(MATCH($C64,'2018-04 (Д)'!$C$2:$C$100,0)+1,0)))="Н/Д",AND(INDIRECT(CONCATENATE("'2018-05 (Д)'!G",TEXT(MATCH($C64,'2018-05 (Д)'!$C$2:$C$100,0)+1,0)))="Н/Д",INDIRECT(CONCATENATE("'2018-04 (Д)'!G",TEXT(MATCH($C64,'2018-04 (Д)'!$C$2:$C$100,0)+1,0))))),"Н/Д",((INDIRECT(CONCATENATE("'2018-05 (Д)'!G",TEXT(MATCH($C64,'2018-05 (Д)'!$C$2:$C$100,0)+1,0)))-INDIRECT(CONCATENATE("'2018-04 (Д)'!G",TEXT(MATCH($C64,'2018-04 (Д)'!$C$2:$C$100,0)+1,0))))/INDIRECT(CONCATENATE("'2018-04 (Д)'!G",TEXT(MATCH($C64,'2018-04 (Д)'!$C$2:$C$100,0)+1,0))))*100)</f>
        <v>-65.602804432258125</v>
      </c>
      <c r="AD64" s="9">
        <f ca="1">IF(OR(INDIRECT(CONCATENATE("'2018-06 (Д)'!G",TEXT(MATCH($C64,'2018-06 (Д)'!$C$2:$C$100,0)+1,0)))="Н/Д",INDIRECT(CONCATENATE("'2018-05 (Д)'!G",TEXT(MATCH($C64,'2018-05 (Д)'!$C$2:$C$100,0)+1,0)))="Н/Д",AND(INDIRECT(CONCATENATE("'2018-06 (Д)'!G",TEXT(MATCH($C64,'2018-06 (Д)'!$C$2:$C$100,0)+1,0)))="Н/Д",INDIRECT(CONCATENATE("'2018-05 (Д)'!G",TEXT(MATCH($C64,'2018-05 (Д)'!$C$2:$C$100,0)+1,0))))),"Н/Д",((INDIRECT(CONCATENATE("'2018-06 (Д)'!G",TEXT(MATCH($C64,'2018-06 (Д)'!$C$2:$C$100,0)+1,0)))-INDIRECT(CONCATENATE("'2018-05 (Д)'!G",TEXT(MATCH($C64,'2018-05 (Д)'!$C$2:$C$100,0)+1,0))))/INDIRECT(CONCATENATE("'2018-05 (Д)'!G",TEXT(MATCH($C64,'2018-05 (Д)'!$C$2:$C$100,0)+1,0))))*100)</f>
        <v>89.099210116389884</v>
      </c>
      <c r="AE64" s="9">
        <f ca="1">IF(OR(INDIRECT(CONCATENATE("'2018-07 (Д)'!G",TEXT(MATCH($C64,'2018-07 (Д)'!$C$2:$C$100,0)+1,0)))="Н/Д",INDIRECT(CONCATENATE("'2018-06 (Д)'!G",TEXT(MATCH($C64,'2018-06 (Д)'!$C$2:$C$100,0)+1,0)))="Н/Д",AND(INDIRECT(CONCATENATE("'2018-07 (Д)'!G",TEXT(MATCH($C64,'2018-07 (Д)'!$C$2:$C$100,0)+1,0)))="Н/Д",INDIRECT(CONCATENATE("'2018-06 (Д)'!G",TEXT(MATCH($C64,'2018-06 (Д)'!$C$2:$C$100,0)+1,0))))),"Н/Д",((INDIRECT(CONCATENATE("'2018-07 (Д)'!G",TEXT(MATCH($C64,'2018-07 (Д)'!$C$2:$C$100,0)+1,0)))-INDIRECT(CONCATENATE("'2018-06 (Д)'!G",TEXT(MATCH($C64,'2018-06 (Д)'!$C$2:$C$100,0)+1,0))))/INDIRECT(CONCATENATE("'2018-06 (Д)'!G",TEXT(MATCH($C64,'2018-06 (Д)'!$C$2:$C$100,0)+1,0))))*100)</f>
        <v>-41.296006849060049</v>
      </c>
      <c r="AF64" s="9">
        <f ca="1">IF(OR(INDIRECT(CONCATENATE("'2018-08 (Д)'!G",TEXT(MATCH($C64,'2018-08 (Д)'!$C$2:$C$100,0)+1,0)))="Н/Д",INDIRECT(CONCATENATE("'2018-07 (Д)'!G",TEXT(MATCH($C64,'2018-07 (Д)'!$C$2:$C$100,0)+1,0)))="Н/Д",AND(INDIRECT(CONCATENATE("'2018-08 (Д)'!G",TEXT(MATCH($C64,'2018-08 (Д)'!$C$2:$C$100,0)+1,0)))="Н/Д",INDIRECT(CONCATENATE("'2018-07 (Д)'!G",TEXT(MATCH($C64,'2018-07 (Д)'!$C$2:$C$100,0)+1,0))))),"Н/Д",((INDIRECT(CONCATENATE("'2018-08 (Д)'!G",TEXT(MATCH($C64,'2018-08 (Д)'!$C$2:$C$100,0)+1,0)))-INDIRECT(CONCATENATE("'2018-07 (Д)'!G",TEXT(MATCH($C64,'2018-07 (Д)'!$C$2:$C$100,0)+1,0))))/INDIRECT(CONCATENATE("'2018-07 (Д)'!G",TEXT(MATCH($C64,'2018-07 (Д)'!$C$2:$C$100,0)+1,0))))*100)</f>
        <v>21.652568874696236</v>
      </c>
      <c r="AG64" s="9">
        <f ca="1">IF(OR(INDIRECT(CONCATENATE("'2018-09 (Д)'!G",TEXT(MATCH($C64,'2018-09 (Д)'!$C$2:$C$100,0)+1,0)))="Н/Д",INDIRECT(CONCATENATE("'2018-08 (Д)'!G",TEXT(MATCH($C64,'2018-08 (Д)'!$C$2:$C$100,0)+1,0)))="Н/Д",AND(INDIRECT(CONCATENATE("'2018-09 (Д)'!G",TEXT(MATCH($C64,'2018-09 (Д)'!$C$2:$C$100,0)+1,0)))="Н/Д",INDIRECT(CONCATENATE("'2018-08 (Д)'!G",TEXT(MATCH($C64,'2018-08 (Д)'!$C$2:$C$100,0)+1,0))))),"Н/Д",((INDIRECT(CONCATENATE("'2018-09 (Д)'!G",TEXT(MATCH($C64,'2018-09 (Д)'!$C$2:$C$100,0)+1,0)))-INDIRECT(CONCATENATE("'2018-08 (Д)'!G",TEXT(MATCH($C64,'2018-08 (Д)'!$C$2:$C$100,0)+1,0))))/INDIRECT(CONCATENATE("'2018-08 (Д)'!G",TEXT(MATCH($C64,'2018-08 (Д)'!$C$2:$C$100,0)+1,0))))*100)</f>
        <v>-15.037051152426143</v>
      </c>
      <c r="AH64" s="9">
        <f ca="1">IF(OR(INDIRECT(CONCATENATE("'2018-10 (Д)'!G",TEXT(MATCH($C64,'2018-10 (Д)'!$C$2:$C$100,0)+1,0)))="Н/Д",INDIRECT(CONCATENATE("'2018-09 (Д)'!G",TEXT(MATCH($C64,'2018-09 (Д)'!$C$2:$C$100,0)+1,0)))="Н/Д",AND(INDIRECT(CONCATENATE("'2018-10 (Д)'!G",TEXT(MATCH($C64,'2018-10 (Д)'!$C$2:$C$100,0)+1,0)))="Н/Д",INDIRECT(CONCATENATE("'2018-09 (Д)'!G",TEXT(MATCH($C64,'2018-09 (Д)'!$C$2:$C$100,0)+1,0))))),"Н/Д",((INDIRECT(CONCATENATE("'2018-10 (Д)'!G",TEXT(MATCH($C64,'2018-10 (Д)'!$C$2:$C$100,0)+1,0)))-INDIRECT(CONCATENATE("'2018-09 (Д)'!G",TEXT(MATCH($C64,'2018-09 (Д)'!$C$2:$C$100,0)+1,0))))/INDIRECT(CONCATENATE("'2018-09 (Д)'!G",TEXT(MATCH($C64,'2018-09 (Д)'!$C$2:$C$100,0)+1,0))))*100)</f>
        <v>-42.109888205723998</v>
      </c>
      <c r="AI64" s="9">
        <f ca="1">IF(OR(INDIRECT(CONCATENATE("'2018-11 (Д)'!G",TEXT(MATCH($C64,'2018-11 (Д)'!$C$2:$C$100,0)+1,0)))="Н/Д",INDIRECT(CONCATENATE("'2018-10 (Д)'!G",TEXT(MATCH($C64,'2018-10 (Д)'!$C$2:$C$100,0)+1,0)))="Н/Д",AND(INDIRECT(CONCATENATE("'2018-11 (Д)'!G",TEXT(MATCH($C64,'2018-11 (Д)'!$C$2:$C$100,0)+1,0)))="Н/Д",INDIRECT(CONCATENATE("'2018-10 (Д)'!G",TEXT(MATCH($C64,'2018-10 (Д)'!$C$2:$C$100,0)+1,0))))),"Н/Д",((INDIRECT(CONCATENATE("'2018-11 (Д)'!G",TEXT(MATCH($C64,'2018-11 (Д)'!$C$2:$C$100,0)+1,0)))-INDIRECT(CONCATENATE("'2018-10 (Д)'!G",TEXT(MATCH($C64,'2018-10 (Д)'!$C$2:$C$100,0)+1,0))))/INDIRECT(CONCATENATE("'2018-10 (Д)'!G",TEXT(MATCH($C64,'2018-10 (Д)'!$C$2:$C$100,0)+1,0))))*100)</f>
        <v>197.5306312755678</v>
      </c>
      <c r="AJ64" s="9">
        <f ca="1">IF(OR(INDIRECT(CONCATENATE("'2018-12 (Д)'!G",TEXT(MATCH($C64,'2018-12 (Д)'!$C$2:$C$100,0)+1,0)))="Н/Д",INDIRECT(CONCATENATE("'2018-11 (Д)'!G",TEXT(MATCH($C64,'2018-11 (Д)'!$C$2:$C$100,0)+1,0)))="Н/Д",AND(INDIRECT(CONCATENATE("'2018-12 (Д)'!G",TEXT(MATCH($C64,'2018-12 (Д)'!$C$2:$C$100,0)+1,0)))="Н/Д",INDIRECT(CONCATENATE("'2018-11 (Д)'!G",TEXT(MATCH($C64,'2018-11 (Д)'!$C$2:$C$100,0)+1,0))))),"Н/Д",((INDIRECT(CONCATENATE("'2018-12 (Д)'!G",TEXT(MATCH($C64,'2018-12 (Д)'!$C$2:$C$100,0)+1,0)))-INDIRECT(CONCATENATE("'2018-11 (Д)'!G",TEXT(MATCH($C64,'2018-11 (Д)'!$C$2:$C$100,0)+1,0))))/INDIRECT(CONCATENATE("'2018-11 (Д)'!G",TEXT(MATCH($C64,'2018-11 (Д)'!$C$2:$C$100,0)+1,0))))*100)</f>
        <v>-31.432094477905142</v>
      </c>
      <c r="AK64" s="9"/>
      <c r="AL64" s="9">
        <f ca="1">IF(OR(INDIRECT(CONCATENATE("'2018-03 (Д)'!H",TEXT(MATCH($C64,'2018-03 (Д)'!$C$2:$C$100,0)+1,0)))="Н/Д",INDIRECT(CONCATENATE("'2018-02 (Д)'!H",TEXT(MATCH($C64,'2018-02 (Д)'!$C$2:$C$100,0)+1,0)))="Н/Д",AND(INDIRECT(CONCATENATE("'2018-03 (Д)'!H",TEXT(MATCH($C64,'2018-03 (Д)'!$C$2:$C$100,0)+1,0)))="Н/Д",INDIRECT(CONCATENATE("'2018-02 (Д)'!H",TEXT(MATCH($C64,'2018-02 (Д)'!$C$2:$C$100,0)+1,0))))),"Н/Д",((INDIRECT(CONCATENATE("'2018-03 (Д)'!H",TEXT(MATCH($C64,'2018-03 (Д)'!$C$2:$C$100,0)+1,0)))-INDIRECT(CONCATENATE("'2018-02 (Д)'!H",TEXT(MATCH($C64,'2018-02 (Д)'!$C$2:$C$100,0)+1,0))))/INDIRECT(CONCATENATE("'2018-02 (Д)'!H",TEXT(MATCH($C64,'2018-02 (Д)'!$C$2:$C$100,0)+1,0))))*100)</f>
        <v>52.719828027853509</v>
      </c>
      <c r="AM64" s="9">
        <f ca="1">IF(OR(INDIRECT(CONCATENATE("'2018-04 (Д)'!H",TEXT(MATCH($C64,'2018-04 (Д)'!$C$2:$C$100,0)+1,0)))="Н/Д",INDIRECT(CONCATENATE("'2018-03 (Д)'!H",TEXT(MATCH($C64,'2018-03 (Д)'!$C$2:$C$100,0)+1,0)))="Н/Д",AND(INDIRECT(CONCATENATE("'2018-04 (Д)'!H",TEXT(MATCH($C64,'2018-04 (Д)'!$C$2:$C$100,0)+1,0)))="Н/Д",INDIRECT(CONCATENATE("'2018-03 (Д)'!H",TEXT(MATCH($C64,'2018-03 (Д)'!$C$2:$C$100,0)+1,0))))),"Н/Д",((INDIRECT(CONCATENATE("'2018-04 (Д)'!H",TEXT(MATCH($C64,'2018-04 (Д)'!$C$2:$C$100,0)+1,0)))-INDIRECT(CONCATENATE("'2018-03 (Д)'!H",TEXT(MATCH($C64,'2018-03 (Д)'!$C$2:$C$100,0)+1,0))))/INDIRECT(CONCATENATE("'2018-03 (Д)'!H",TEXT(MATCH($C64,'2018-03 (Д)'!$C$2:$C$100,0)+1,0))))*100)</f>
        <v>1.4227274466792363</v>
      </c>
      <c r="AN64" s="9">
        <f ca="1">IF(OR(INDIRECT(CONCATENATE("'2018-05 (Д)'!H",TEXT(MATCH($C64,'2018-05 (Д)'!$C$2:$C$100,0)+1,0)))="Н/Д",INDIRECT(CONCATENATE("'2018-04 (Д)'!H",TEXT(MATCH($C64,'2018-04 (Д)'!$C$2:$C$100,0)+1,0)))="Н/Д",AND(INDIRECT(CONCATENATE("'2018-05 (Д)'!H",TEXT(MATCH($C64,'2018-05 (Д)'!$C$2:$C$100,0)+1,0)))="Н/Д",INDIRECT(CONCATENATE("'2018-04 (Д)'!H",TEXT(MATCH($C64,'2018-04 (Д)'!$C$2:$C$100,0)+1,0))))),"Н/Д",((INDIRECT(CONCATENATE("'2018-05 (Д)'!H",TEXT(MATCH($C64,'2018-05 (Д)'!$C$2:$C$100,0)+1,0)))-INDIRECT(CONCATENATE("'2018-04 (Д)'!H",TEXT(MATCH($C64,'2018-04 (Д)'!$C$2:$C$100,0)+1,0))))/INDIRECT(CONCATENATE("'2018-04 (Д)'!H",TEXT(MATCH($C64,'2018-04 (Д)'!$C$2:$C$100,0)+1,0))))*100)</f>
        <v>-3.1669588842635226</v>
      </c>
      <c r="AO64" s="9">
        <f ca="1">IF(OR(INDIRECT(CONCATENATE("'2018-06 (Д)'!H",TEXT(MATCH($C64,'2018-06 (Д)'!$C$2:$C$100,0)+1,0)))="Н/Д",INDIRECT(CONCATENATE("'2018-05 (Д)'!H",TEXT(MATCH($C64,'2018-05 (Д)'!$C$2:$C$100,0)+1,0)))="Н/Д",AND(INDIRECT(CONCATENATE("'2018-06 (Д)'!H",TEXT(MATCH($C64,'2018-06 (Д)'!$C$2:$C$100,0)+1,0)))="Н/Д",INDIRECT(CONCATENATE("'2018-05 (Д)'!H",TEXT(MATCH($C64,'2018-05 (Д)'!$C$2:$C$100,0)+1,0))))),"Н/Д",((INDIRECT(CONCATENATE("'2018-06 (Д)'!H",TEXT(MATCH($C64,'2018-06 (Д)'!$C$2:$C$100,0)+1,0)))-INDIRECT(CONCATENATE("'2018-05 (Д)'!H",TEXT(MATCH($C64,'2018-05 (Д)'!$C$2:$C$100,0)+1,0))))/INDIRECT(CONCATENATE("'2018-05 (Д)'!H",TEXT(MATCH($C64,'2018-05 (Д)'!$C$2:$C$100,0)+1,0))))*100)</f>
        <v>-10.269333414737297</v>
      </c>
      <c r="AP64" s="9">
        <f ca="1">IF(OR(INDIRECT(CONCATENATE("'2018-07 (Д)'!H",TEXT(MATCH($C64,'2018-07 (Д)'!$C$2:$C$100,0)+1,0)))="Н/Д",INDIRECT(CONCATENATE("'2018-06 (Д)'!H",TEXT(MATCH($C64,'2018-06 (Д)'!$C$2:$C$100,0)+1,0)))="Н/Д",AND(INDIRECT(CONCATENATE("'2018-07 (Д)'!H",TEXT(MATCH($C64,'2018-07 (Д)'!$C$2:$C$100,0)+1,0)))="Н/Д",INDIRECT(CONCATENATE("'2018-06 (Д)'!H",TEXT(MATCH($C64,'2018-06 (Д)'!$C$2:$C$100,0)+1,0))))),"Н/Д",((INDIRECT(CONCATENATE("'2018-07 (Д)'!H",TEXT(MATCH($C64,'2018-07 (Д)'!$C$2:$C$100,0)+1,0)))-INDIRECT(CONCATENATE("'2018-06 (Д)'!H",TEXT(MATCH($C64,'2018-06 (Д)'!$C$2:$C$100,0)+1,0))))/INDIRECT(CONCATENATE("'2018-06 (Д)'!H",TEXT(MATCH($C64,'2018-06 (Д)'!$C$2:$C$100,0)+1,0))))*100)</f>
        <v>7.7703435552566562</v>
      </c>
      <c r="AQ64" s="9">
        <f ca="1">IF(OR(INDIRECT(CONCATENATE("'2018-08 (Д)'!H",TEXT(MATCH($C64,'2018-08 (Д)'!$C$2:$C$100,0)+1,0)))="Н/Д",INDIRECT(CONCATENATE("'2018-07 (Д)'!H",TEXT(MATCH($C64,'2018-07 (Д)'!$C$2:$C$100,0)+1,0)))="Н/Д",AND(INDIRECT(CONCATENATE("'2018-08 (Д)'!H",TEXT(MATCH($C64,'2018-08 (Д)'!$C$2:$C$100,0)+1,0)))="Н/Д",INDIRECT(CONCATENATE("'2018-07 (Д)'!H",TEXT(MATCH($C64,'2018-07 (Д)'!$C$2:$C$100,0)+1,0))))),"Н/Д",((INDIRECT(CONCATENATE("'2018-08 (Д)'!H",TEXT(MATCH($C64,'2018-08 (Д)'!$C$2:$C$100,0)+1,0)))-INDIRECT(CONCATENATE("'2018-07 (Д)'!H",TEXT(MATCH($C64,'2018-07 (Д)'!$C$2:$C$100,0)+1,0))))/INDIRECT(CONCATENATE("'2018-07 (Д)'!H",TEXT(MATCH($C64,'2018-07 (Д)'!$C$2:$C$100,0)+1,0))))*100)</f>
        <v>36.660631713087021</v>
      </c>
      <c r="AR64" s="9">
        <f ca="1">IF(OR(INDIRECT(CONCATENATE("'2018-09 (Д)'!H",TEXT(MATCH($C64,'2018-09 (Д)'!$C$2:$C$100,0)+1,0)))="Н/Д",INDIRECT(CONCATENATE("'2018-08 (Д)'!H",TEXT(MATCH($C64,'2018-08 (Д)'!$C$2:$C$100,0)+1,0)))="Н/Д",AND(INDIRECT(CONCATENATE("'2018-09 (Д)'!H",TEXT(MATCH($C64,'2018-09 (Д)'!$C$2:$C$100,0)+1,0)))="Н/Д",INDIRECT(CONCATENATE("'2018-08 (Д)'!H",TEXT(MATCH($C64,'2018-08 (Д)'!$C$2:$C$100,0)+1,0))))),"Н/Д",((INDIRECT(CONCATENATE("'2018-09 (Д)'!H",TEXT(MATCH($C64,'2018-09 (Д)'!$C$2:$C$100,0)+1,0)))-INDIRECT(CONCATENATE("'2018-08 (Д)'!H",TEXT(MATCH($C64,'2018-08 (Д)'!$C$2:$C$100,0)+1,0))))/INDIRECT(CONCATENATE("'2018-08 (Д)'!H",TEXT(MATCH($C64,'2018-08 (Д)'!$C$2:$C$100,0)+1,0))))*100)</f>
        <v>-23.079908089477975</v>
      </c>
      <c r="AS64" s="9">
        <f ca="1">IF(OR(INDIRECT(CONCATENATE("'2018-10 (Д)'!H",TEXT(MATCH($C64,'2018-10 (Д)'!$C$2:$C$100,0)+1,0)))="Н/Д",INDIRECT(CONCATENATE("'2018-09 (Д)'!H",TEXT(MATCH($C64,'2018-09 (Д)'!$C$2:$C$100,0)+1,0)))="Н/Д",AND(INDIRECT(CONCATENATE("'2018-10 (Д)'!H",TEXT(MATCH($C64,'2018-10 (Д)'!$C$2:$C$100,0)+1,0)))="Н/Д",INDIRECT(CONCATENATE("'2018-09 (Д)'!H",TEXT(MATCH($C64,'2018-09 (Д)'!$C$2:$C$100,0)+1,0))))),"Н/Д",((INDIRECT(CONCATENATE("'2018-10 (Д)'!H",TEXT(MATCH($C64,'2018-10 (Д)'!$C$2:$C$100,0)+1,0)))-INDIRECT(CONCATENATE("'2018-09 (Д)'!H",TEXT(MATCH($C64,'2018-09 (Д)'!$C$2:$C$100,0)+1,0))))/INDIRECT(CONCATENATE("'2018-09 (Д)'!H",TEXT(MATCH($C64,'2018-09 (Д)'!$C$2:$C$100,0)+1,0))))*100)</f>
        <v>-6.5826185954037371</v>
      </c>
      <c r="AT64" s="9">
        <f ca="1">IF(OR(INDIRECT(CONCATENATE("'2018-11 (Д)'!H",TEXT(MATCH($C64,'2018-11 (Д)'!$C$2:$C$100,0)+1,0)))="Н/Д",INDIRECT(CONCATENATE("'2018-10 (Д)'!H",TEXT(MATCH($C64,'2018-10 (Д)'!$C$2:$C$100,0)+1,0)))="Н/Д",AND(INDIRECT(CONCATENATE("'2018-11 (Д)'!H",TEXT(MATCH($C64,'2018-11 (Д)'!$C$2:$C$100,0)+1,0)))="Н/Д",INDIRECT(CONCATENATE("'2018-10 (Д)'!H",TEXT(MATCH($C64,'2018-10 (Д)'!$C$2:$C$100,0)+1,0))))),"Н/Д",((INDIRECT(CONCATENATE("'2018-11 (Д)'!H",TEXT(MATCH($C64,'2018-11 (Д)'!$C$2:$C$100,0)+1,0)))-INDIRECT(CONCATENATE("'2018-10 (Д)'!H",TEXT(MATCH($C64,'2018-10 (Д)'!$C$2:$C$100,0)+1,0))))/INDIRECT(CONCATENATE("'2018-10 (Д)'!H",TEXT(MATCH($C64,'2018-10 (Д)'!$C$2:$C$100,0)+1,0))))*100)</f>
        <v>12.430781455931255</v>
      </c>
      <c r="AU64" s="9">
        <f ca="1">IF(OR(INDIRECT(CONCATENATE("'2018-12 (Д)'!H",TEXT(MATCH($C64,'2018-12 (Д)'!$C$2:$C$100,0)+1,0)))="Н/Д",INDIRECT(CONCATENATE("'2018-11 (Д)'!H",TEXT(MATCH($C64,'2018-11 (Д)'!$C$2:$C$100,0)+1,0)))="Н/Д",AND(INDIRECT(CONCATENATE("'2018-12 (Д)'!H",TEXT(MATCH($C64,'2018-12 (Д)'!$C$2:$C$100,0)+1,0)))="Н/Д",INDIRECT(CONCATENATE("'2018-11 (Д)'!H",TEXT(MATCH($C64,'2018-11 (Д)'!$C$2:$C$100,0)+1,0))))),"Н/Д",((INDIRECT(CONCATENATE("'2018-12 (Д)'!H",TEXT(MATCH($C64,'2018-12 (Д)'!$C$2:$C$100,0)+1,0)))-INDIRECT(CONCATENATE("'2018-11 (Д)'!H",TEXT(MATCH($C64,'2018-11 (Д)'!$C$2:$C$100,0)+1,0))))/INDIRECT(CONCATENATE("'2018-11 (Д)'!H",TEXT(MATCH($C64,'2018-11 (Д)'!$C$2:$C$100,0)+1,0))))*100)</f>
        <v>2.0299471753393603</v>
      </c>
      <c r="AV64" s="9"/>
      <c r="AW64" s="9">
        <f ca="1">IF(OR(INDIRECT(CONCATENATE("'2018-03 (Д)'!I",TEXT(MATCH($C64,'2018-03 (Д)'!$C$2:$C$100,0)+1,0)))="Н/Д",INDIRECT(CONCATENATE("'2018-02 (Д)'!I",TEXT(MATCH($C64,'2018-02 (Д)'!$C$2:$C$100,0)+1,0)))="Н/Д",AND(INDIRECT(CONCATENATE("'2018-03 (Д)'!I",TEXT(MATCH($C64,'2018-03 (Д)'!$C$2:$C$100,0)+1,0)))="Н/Д",INDIRECT(CONCATENATE("'2018-02 (Д)'!I",TEXT(MATCH($C64,'2018-02 (Д)'!$C$2:$C$100,0)+1,0))))),"Н/Д",((INDIRECT(CONCATENATE("'2018-03 (Д)'!I",TEXT(MATCH($C64,'2018-03 (Д)'!$C$2:$C$100,0)+1,0)))-INDIRECT(CONCATENATE("'2018-02 (Д)'!I",TEXT(MATCH($C64,'2018-02 (Д)'!$C$2:$C$100,0)+1,0))))/INDIRECT(CONCATENATE("'2018-02 (Д)'!I",TEXT(MATCH($C64,'2018-02 (Д)'!$C$2:$C$100,0)+1,0))))*100)</f>
        <v>-53.810872154451395</v>
      </c>
      <c r="AX64" s="9">
        <f ca="1">IF(OR(INDIRECT(CONCATENATE("'2018-04 (Д)'!I",TEXT(MATCH($C64,'2018-04 (Д)'!$C$2:$C$100,0)+1,0)))="Н/Д",INDIRECT(CONCATENATE("'2018-03 (Д)'!I",TEXT(MATCH($C64,'2018-03 (Д)'!$C$2:$C$100,0)+1,0)))="Н/Д",AND(INDIRECT(CONCATENATE("'2018-04 (Д)'!I",TEXT(MATCH($C64,'2018-04 (Д)'!$C$2:$C$100,0)+1,0)))="Н/Д",INDIRECT(CONCATENATE("'2018-03 (Д)'!I",TEXT(MATCH($C64,'2018-03 (Д)'!$C$2:$C$100,0)+1,0))))),"Н/Д",((INDIRECT(CONCATENATE("'2018-04 (Д)'!I",TEXT(MATCH($C64,'2018-04 (Д)'!$C$2:$C$100,0)+1,0)))-INDIRECT(CONCATENATE("'2018-03 (Д)'!I",TEXT(MATCH($C64,'2018-03 (Д)'!$C$2:$C$100,0)+1,0))))/INDIRECT(CONCATENATE("'2018-03 (Д)'!I",TEXT(MATCH($C64,'2018-03 (Д)'!$C$2:$C$100,0)+1,0))))*100)</f>
        <v>198.88222289514883</v>
      </c>
      <c r="AY64" s="9">
        <f ca="1">IF(OR(INDIRECT(CONCATENATE("'2018-05 (Д)'!I",TEXT(MATCH($C64,'2018-05 (Д)'!$C$2:$C$100,0)+1,0)))="Н/Д",INDIRECT(CONCATENATE("'2018-04 (Д)'!I",TEXT(MATCH($C64,'2018-04 (Д)'!$C$2:$C$100,0)+1,0)))="Н/Д",AND(INDIRECT(CONCATENATE("'2018-05 (Д)'!I",TEXT(MATCH($C64,'2018-05 (Д)'!$C$2:$C$100,0)+1,0)))="Н/Д",INDIRECT(CONCATENATE("'2018-04 (Д)'!I",TEXT(MATCH($C64,'2018-04 (Д)'!$C$2:$C$100,0)+1,0))))),"Н/Д",((INDIRECT(CONCATENATE("'2018-05 (Д)'!I",TEXT(MATCH($C64,'2018-05 (Д)'!$C$2:$C$100,0)+1,0)))-INDIRECT(CONCATENATE("'2018-04 (Д)'!I",TEXT(MATCH($C64,'2018-04 (Д)'!$C$2:$C$100,0)+1,0))))/INDIRECT(CONCATENATE("'2018-04 (Д)'!I",TEXT(MATCH($C64,'2018-04 (Д)'!$C$2:$C$100,0)+1,0))))*100)</f>
        <v>-27.648714286868355</v>
      </c>
      <c r="AZ64" s="9">
        <f ca="1">IF(OR(INDIRECT(CONCATENATE("'2018-06 (Д)'!I",TEXT(MATCH($C64,'2018-06 (Д)'!$C$2:$C$100,0)+1,0)))="Н/Д",INDIRECT(CONCATENATE("'2018-05 (Д)'!I",TEXT(MATCH($C64,'2018-05 (Д)'!$C$2:$C$100,0)+1,0)))="Н/Д",AND(INDIRECT(CONCATENATE("'2018-06 (Д)'!I",TEXT(MATCH($C64,'2018-06 (Д)'!$C$2:$C$100,0)+1,0)))="Н/Д",INDIRECT(CONCATENATE("'2018-05 (Д)'!I",TEXT(MATCH($C64,'2018-05 (Д)'!$C$2:$C$100,0)+1,0))))),"Н/Д",((INDIRECT(CONCATENATE("'2018-06 (Д)'!I",TEXT(MATCH($C64,'2018-06 (Д)'!$C$2:$C$100,0)+1,0)))-INDIRECT(CONCATENATE("'2018-05 (Д)'!I",TEXT(MATCH($C64,'2018-05 (Д)'!$C$2:$C$100,0)+1,0))))/INDIRECT(CONCATENATE("'2018-05 (Д)'!I",TEXT(MATCH($C64,'2018-05 (Д)'!$C$2:$C$100,0)+1,0))))*100)</f>
        <v>6.7242240087962157</v>
      </c>
      <c r="BA64" s="9">
        <f ca="1">IF(OR(INDIRECT(CONCATENATE("'2018-07 (Д)'!I",TEXT(MATCH($C64,'2018-07 (Д)'!$C$2:$C$100,0)+1,0)))="Н/Д",INDIRECT(CONCATENATE("'2018-06 (Д)'!I",TEXT(MATCH($C64,'2018-06 (Д)'!$C$2:$C$100,0)+1,0)))="Н/Д",AND(INDIRECT(CONCATENATE("'2018-07 (Д)'!I",TEXT(MATCH($C64,'2018-07 (Д)'!$C$2:$C$100,0)+1,0)))="Н/Д",INDIRECT(CONCATENATE("'2018-06 (Д)'!I",TEXT(MATCH($C64,'2018-06 (Д)'!$C$2:$C$100,0)+1,0))))),"Н/Д",((INDIRECT(CONCATENATE("'2018-07 (Д)'!I",TEXT(MATCH($C64,'2018-07 (Д)'!$C$2:$C$100,0)+1,0)))-INDIRECT(CONCATENATE("'2018-06 (Д)'!I",TEXT(MATCH($C64,'2018-06 (Д)'!$C$2:$C$100,0)+1,0))))/INDIRECT(CONCATENATE("'2018-06 (Д)'!I",TEXT(MATCH($C64,'2018-06 (Д)'!$C$2:$C$100,0)+1,0))))*100)</f>
        <v>2.510246788898721</v>
      </c>
      <c r="BB64" s="9">
        <f ca="1">IF(OR(INDIRECT(CONCATENATE("'2018-08 (Д)'!I",TEXT(MATCH($C64,'2018-08 (Д)'!$C$2:$C$100,0)+1,0)))="Н/Д",INDIRECT(CONCATENATE("'2018-07 (Д)'!I",TEXT(MATCH($C64,'2018-07 (Д)'!$C$2:$C$100,0)+1,0)))="Н/Д",AND(INDIRECT(CONCATENATE("'2018-08 (Д)'!I",TEXT(MATCH($C64,'2018-08 (Д)'!$C$2:$C$100,0)+1,0)))="Н/Д",INDIRECT(CONCATENATE("'2018-07 (Д)'!I",TEXT(MATCH($C64,'2018-07 (Д)'!$C$2:$C$100,0)+1,0))))),"Н/Д",((INDIRECT(CONCATENATE("'2018-08 (Д)'!I",TEXT(MATCH($C64,'2018-08 (Д)'!$C$2:$C$100,0)+1,0)))-INDIRECT(CONCATENATE("'2018-07 (Д)'!I",TEXT(MATCH($C64,'2018-07 (Д)'!$C$2:$C$100,0)+1,0))))/INDIRECT(CONCATENATE("'2018-07 (Д)'!I",TEXT(MATCH($C64,'2018-07 (Д)'!$C$2:$C$100,0)+1,0))))*100)</f>
        <v>14.556748570374975</v>
      </c>
      <c r="BC64" s="9">
        <f ca="1">IF(OR(INDIRECT(CONCATENATE("'2018-09 (Д)'!I",TEXT(MATCH($C64,'2018-09 (Д)'!$C$2:$C$100,0)+1,0)))="Н/Д",INDIRECT(CONCATENATE("'2018-08 (Д)'!I",TEXT(MATCH($C64,'2018-08 (Д)'!$C$2:$C$100,0)+1,0)))="Н/Д",AND(INDIRECT(CONCATENATE("'2018-09 (Д)'!I",TEXT(MATCH($C64,'2018-09 (Д)'!$C$2:$C$100,0)+1,0)))="Н/Д",INDIRECT(CONCATENATE("'2018-08 (Д)'!I",TEXT(MATCH($C64,'2018-08 (Д)'!$C$2:$C$100,0)+1,0))))),"Н/Д",((INDIRECT(CONCATENATE("'2018-09 (Д)'!I",TEXT(MATCH($C64,'2018-09 (Д)'!$C$2:$C$100,0)+1,0)))-INDIRECT(CONCATENATE("'2018-08 (Д)'!I",TEXT(MATCH($C64,'2018-08 (Д)'!$C$2:$C$100,0)+1,0))))/INDIRECT(CONCATENATE("'2018-08 (Д)'!I",TEXT(MATCH($C64,'2018-08 (Д)'!$C$2:$C$100,0)+1,0))))*100)</f>
        <v>-6.9368773957427674</v>
      </c>
      <c r="BD64" s="9">
        <f ca="1">IF(OR(INDIRECT(CONCATENATE("'2018-10 (Д)'!I",TEXT(MATCH($C64,'2018-10 (Д)'!$C$2:$C$100,0)+1,0)))="Н/Д",INDIRECT(CONCATENATE("'2018-09 (Д)'!I",TEXT(MATCH($C64,'2018-09 (Д)'!$C$2:$C$100,0)+1,0)))="Н/Д",AND(INDIRECT(CONCATENATE("'2018-10 (Д)'!I",TEXT(MATCH($C64,'2018-10 (Д)'!$C$2:$C$100,0)+1,0)))="Н/Д",INDIRECT(CONCATENATE("'2018-09 (Д)'!I",TEXT(MATCH($C64,'2018-09 (Д)'!$C$2:$C$100,0)+1,0))))),"Н/Д",((INDIRECT(CONCATENATE("'2018-10 (Д)'!I",TEXT(MATCH($C64,'2018-10 (Д)'!$C$2:$C$100,0)+1,0)))-INDIRECT(CONCATENATE("'2018-09 (Д)'!I",TEXT(MATCH($C64,'2018-09 (Д)'!$C$2:$C$100,0)+1,0))))/INDIRECT(CONCATENATE("'2018-09 (Д)'!I",TEXT(MATCH($C64,'2018-09 (Д)'!$C$2:$C$100,0)+1,0))))*100)</f>
        <v>9.324691799560437</v>
      </c>
      <c r="BE64" s="9">
        <f ca="1">IF(OR(INDIRECT(CONCATENATE("'2018-11 (Д)'!I",TEXT(MATCH($C64,'2018-11 (Д)'!$C$2:$C$100,0)+1,0)))="Н/Д",INDIRECT(CONCATENATE("'2018-10 (Д)'!I",TEXT(MATCH($C64,'2018-10 (Д)'!$C$2:$C$100,0)+1,0)))="Н/Д",AND(INDIRECT(CONCATENATE("'2018-11 (Д)'!I",TEXT(MATCH($C64,'2018-11 (Д)'!$C$2:$C$100,0)+1,0)))="Н/Д",INDIRECT(CONCATENATE("'2018-10 (Д)'!I",TEXT(MATCH($C64,'2018-10 (Д)'!$C$2:$C$100,0)+1,0))))),"Н/Д",((INDIRECT(CONCATENATE("'2018-11 (Д)'!I",TEXT(MATCH($C64,'2018-11 (Д)'!$C$2:$C$100,0)+1,0)))-INDIRECT(CONCATENATE("'2018-10 (Д)'!I",TEXT(MATCH($C64,'2018-10 (Д)'!$C$2:$C$100,0)+1,0))))/INDIRECT(CONCATENATE("'2018-10 (Д)'!I",TEXT(MATCH($C64,'2018-10 (Д)'!$C$2:$C$100,0)+1,0))))*100)</f>
        <v>-8.2818719536400707</v>
      </c>
      <c r="BF64" s="9">
        <f ca="1">IF(OR(INDIRECT(CONCATENATE("'2018-12 (Д)'!I",TEXT(MATCH($C64,'2018-12 (Д)'!$C$2:$C$100,0)+1,0)))="Н/Д",INDIRECT(CONCATENATE("'2018-11 (Д)'!I",TEXT(MATCH($C64,'2018-11 (Д)'!$C$2:$C$100,0)+1,0)))="Н/Д",AND(INDIRECT(CONCATENATE("'2018-12 (Д)'!I",TEXT(MATCH($C64,'2018-12 (Д)'!$C$2:$C$100,0)+1,0)))="Н/Д",INDIRECT(CONCATENATE("'2018-11 (Д)'!I",TEXT(MATCH($C64,'2018-11 (Д)'!$C$2:$C$100,0)+1,0))))),"Н/Д",((INDIRECT(CONCATENATE("'2018-12 (Д)'!I",TEXT(MATCH($C64,'2018-12 (Д)'!$C$2:$C$100,0)+1,0)))-INDIRECT(CONCATENATE("'2018-11 (Д)'!I",TEXT(MATCH($C64,'2018-11 (Д)'!$C$2:$C$100,0)+1,0))))/INDIRECT(CONCATENATE("'2018-11 (Д)'!I",TEXT(MATCH($C64,'2018-11 (Д)'!$C$2:$C$100,0)+1,0))))*100)</f>
        <v>-0.65410234684375246</v>
      </c>
      <c r="BG64" s="9"/>
      <c r="BH64" s="9" t="str">
        <f ca="1">IF(OR(INDIRECT(CONCATENATE("'2018-03 (Д)'!J",TEXT(MATCH($C64,'2018-03 (Д)'!$C$2:$C$100,0)+1,0)))="Н/Д",INDIRECT(CONCATENATE("'2018-02 (Д)'!J",TEXT(MATCH($C64,'2018-02 (Д)'!$C$2:$C$100,0)+1,0)))="Н/Д",AND(INDIRECT(CONCATENATE("'2018-03 (Д)'!J",TEXT(MATCH($C64,'2018-03 (Д)'!$C$2:$C$100,0)+1,0)))="Н/Д",INDIRECT(CONCATENATE("'2018-02 (Д)'!J",TEXT(MATCH($C64,'2018-02 (Д)'!$C$2:$C$100,0)+1,0))))),"Н/Д",((INDIRECT(CONCATENATE("'2018-03 (Д)'!J",TEXT(MATCH($C64,'2018-03 (Д)'!$C$2:$C$100,0)+1,0)))-INDIRECT(CONCATENATE("'2018-02 (Д)'!J",TEXT(MATCH($C64,'2018-02 (Д)'!$C$2:$C$100,0)+1,0))))/INDIRECT(CONCATENATE("'2018-02 (Д)'!J",TEXT(MATCH($C64,'2018-02 (Д)'!$C$2:$C$100,0)+1,0))))*100)</f>
        <v>Н/Д</v>
      </c>
      <c r="BI64" s="9" t="str">
        <f ca="1">IF(OR(INDIRECT(CONCATENATE("'2018-04 (Д)'!J",TEXT(MATCH($C64,'2018-04 (Д)'!$C$2:$C$100,0)+1,0)))="Н/Д",INDIRECT(CONCATENATE("'2018-03 (Д)'!J",TEXT(MATCH($C64,'2018-03 (Д)'!$C$2:$C$100,0)+1,0)))="Н/Д",AND(INDIRECT(CONCATENATE("'2018-04 (Д)'!J",TEXT(MATCH($C64,'2018-04 (Д)'!$C$2:$C$100,0)+1,0)))="Н/Д",INDIRECT(CONCATENATE("'2018-03 (Д)'!J",TEXT(MATCH($C64,'2018-03 (Д)'!$C$2:$C$100,0)+1,0))))),"Н/Д",((INDIRECT(CONCATENATE("'2018-04 (Д)'!J",TEXT(MATCH($C64,'2018-04 (Д)'!$C$2:$C$100,0)+1,0)))-INDIRECT(CONCATENATE("'2018-03 (Д)'!J",TEXT(MATCH($C64,'2018-03 (Д)'!$C$2:$C$100,0)+1,0))))/INDIRECT(CONCATENATE("'2018-03 (Д)'!J",TEXT(MATCH($C64,'2018-03 (Д)'!$C$2:$C$100,0)+1,0))))*100)</f>
        <v>Н/Д</v>
      </c>
      <c r="BJ64" s="9" t="str">
        <f ca="1">IF(OR(INDIRECT(CONCATENATE("'2018-05 (Д)'!J",TEXT(MATCH($C64,'2018-05 (Д)'!$C$2:$C$100,0)+1,0)))="Н/Д",INDIRECT(CONCATENATE("'2018-04 (Д)'!J",TEXT(MATCH($C64,'2018-04 (Д)'!$C$2:$C$100,0)+1,0)))="Н/Д",AND(INDIRECT(CONCATENATE("'2018-05 (Д)'!J",TEXT(MATCH($C64,'2018-05 (Д)'!$C$2:$C$100,0)+1,0)))="Н/Д",INDIRECT(CONCATENATE("'2018-04 (Д)'!J",TEXT(MATCH($C64,'2018-04 (Д)'!$C$2:$C$100,0)+1,0))))),"Н/Д",((INDIRECT(CONCATENATE("'2018-05 (Д)'!J",TEXT(MATCH($C64,'2018-05 (Д)'!$C$2:$C$100,0)+1,0)))-INDIRECT(CONCATENATE("'2018-04 (Д)'!J",TEXT(MATCH($C64,'2018-04 (Д)'!$C$2:$C$100,0)+1,0))))/INDIRECT(CONCATENATE("'2018-04 (Д)'!J",TEXT(MATCH($C64,'2018-04 (Д)'!$C$2:$C$100,0)+1,0))))*100)</f>
        <v>Н/Д</v>
      </c>
      <c r="BK64" s="9" t="str">
        <f ca="1">IF(OR(INDIRECT(CONCATENATE("'2018-06 (Д)'!J",TEXT(MATCH($C64,'2018-06 (Д)'!$C$2:$C$100,0)+1,0)))="Н/Д",INDIRECT(CONCATENATE("'2018-05 (Д)'!J",TEXT(MATCH($C64,'2018-05 (Д)'!$C$2:$C$100,0)+1,0)))="Н/Д",AND(INDIRECT(CONCATENATE("'2018-06 (Д)'!J",TEXT(MATCH($C64,'2018-06 (Д)'!$C$2:$C$100,0)+1,0)))="Н/Д",INDIRECT(CONCATENATE("'2018-05 (Д)'!J",TEXT(MATCH($C64,'2018-05 (Д)'!$C$2:$C$100,0)+1,0))))),"Н/Д",((INDIRECT(CONCATENATE("'2018-06 (Д)'!J",TEXT(MATCH($C64,'2018-06 (Д)'!$C$2:$C$100,0)+1,0)))-INDIRECT(CONCATENATE("'2018-05 (Д)'!J",TEXT(MATCH($C64,'2018-05 (Д)'!$C$2:$C$100,0)+1,0))))/INDIRECT(CONCATENATE("'2018-05 (Д)'!J",TEXT(MATCH($C64,'2018-05 (Д)'!$C$2:$C$100,0)+1,0))))*100)</f>
        <v>Н/Д</v>
      </c>
      <c r="BL64" s="9" t="str">
        <f ca="1">IF(OR(INDIRECT(CONCATENATE("'2018-07 (Д)'!J",TEXT(MATCH($C64,'2018-07 (Д)'!$C$2:$C$100,0)+1,0)))="Н/Д",INDIRECT(CONCATENATE("'2018-06 (Д)'!J",TEXT(MATCH($C64,'2018-06 (Д)'!$C$2:$C$100,0)+1,0)))="Н/Д",AND(INDIRECT(CONCATENATE("'2018-07 (Д)'!J",TEXT(MATCH($C64,'2018-07 (Д)'!$C$2:$C$100,0)+1,0)))="Н/Д",INDIRECT(CONCATENATE("'2018-06 (Д)'!J",TEXT(MATCH($C64,'2018-06 (Д)'!$C$2:$C$100,0)+1,0))))),"Н/Д",((INDIRECT(CONCATENATE("'2018-07 (Д)'!J",TEXT(MATCH($C64,'2018-07 (Д)'!$C$2:$C$100,0)+1,0)))-INDIRECT(CONCATENATE("'2018-06 (Д)'!J",TEXT(MATCH($C64,'2018-06 (Д)'!$C$2:$C$100,0)+1,0))))/INDIRECT(CONCATENATE("'2018-06 (Д)'!J",TEXT(MATCH($C64,'2018-06 (Д)'!$C$2:$C$100,0)+1,0))))*100)</f>
        <v>Н/Д</v>
      </c>
      <c r="BM64" s="9" t="str">
        <f ca="1">IF(OR(INDIRECT(CONCATENATE("'2018-08 (Д)'!J",TEXT(MATCH($C64,'2018-08 (Д)'!$C$2:$C$100,0)+1,0)))="Н/Д",INDIRECT(CONCATENATE("'2018-07 (Д)'!J",TEXT(MATCH($C64,'2018-07 (Д)'!$C$2:$C$100,0)+1,0)))="Н/Д",AND(INDIRECT(CONCATENATE("'2018-08 (Д)'!J",TEXT(MATCH($C64,'2018-08 (Д)'!$C$2:$C$100,0)+1,0)))="Н/Д",INDIRECT(CONCATENATE("'2018-07 (Д)'!J",TEXT(MATCH($C64,'2018-07 (Д)'!$C$2:$C$100,0)+1,0))))),"Н/Д",((INDIRECT(CONCATENATE("'2018-08 (Д)'!J",TEXT(MATCH($C64,'2018-08 (Д)'!$C$2:$C$100,0)+1,0)))-INDIRECT(CONCATENATE("'2018-07 (Д)'!J",TEXT(MATCH($C64,'2018-07 (Д)'!$C$2:$C$100,0)+1,0))))/INDIRECT(CONCATENATE("'2018-07 (Д)'!J",TEXT(MATCH($C64,'2018-07 (Д)'!$C$2:$C$100,0)+1,0))))*100)</f>
        <v>Н/Д</v>
      </c>
      <c r="BN64" s="9" t="str">
        <f ca="1">IF(OR(INDIRECT(CONCATENATE("'2018-09 (Д)'!J",TEXT(MATCH($C64,'2018-09 (Д)'!$C$2:$C$100,0)+1,0)))="Н/Д",INDIRECT(CONCATENATE("'2018-08 (Д)'!J",TEXT(MATCH($C64,'2018-08 (Д)'!$C$2:$C$100,0)+1,0)))="Н/Д",AND(INDIRECT(CONCATENATE("'2018-09 (Д)'!J",TEXT(MATCH($C64,'2018-09 (Д)'!$C$2:$C$100,0)+1,0)))="Н/Д",INDIRECT(CONCATENATE("'2018-08 (Д)'!J",TEXT(MATCH($C64,'2018-08 (Д)'!$C$2:$C$100,0)+1,0))))),"Н/Д",((INDIRECT(CONCATENATE("'2018-09 (Д)'!J",TEXT(MATCH($C64,'2018-09 (Д)'!$C$2:$C$100,0)+1,0)))-INDIRECT(CONCATENATE("'2018-08 (Д)'!J",TEXT(MATCH($C64,'2018-08 (Д)'!$C$2:$C$100,0)+1,0))))/INDIRECT(CONCATENATE("'2018-08 (Д)'!J",TEXT(MATCH($C64,'2018-08 (Д)'!$C$2:$C$100,0)+1,0))))*100)</f>
        <v>Н/Д</v>
      </c>
      <c r="BO64" s="9" t="str">
        <f ca="1">IF(OR(INDIRECT(CONCATENATE("'2018-10 (Д)'!J",TEXT(MATCH($C64,'2018-10 (Д)'!$C$2:$C$100,0)+1,0)))="Н/Д",INDIRECT(CONCATENATE("'2018-09 (Д)'!J",TEXT(MATCH($C64,'2018-09 (Д)'!$C$2:$C$100,0)+1,0)))="Н/Д",AND(INDIRECT(CONCATENATE("'2018-10 (Д)'!J",TEXT(MATCH($C64,'2018-10 (Д)'!$C$2:$C$100,0)+1,0)))="Н/Д",INDIRECT(CONCATENATE("'2018-09 (Д)'!J",TEXT(MATCH($C64,'2018-09 (Д)'!$C$2:$C$100,0)+1,0))))),"Н/Д",((INDIRECT(CONCATENATE("'2018-10 (Д)'!J",TEXT(MATCH($C64,'2018-10 (Д)'!$C$2:$C$100,0)+1,0)))-INDIRECT(CONCATENATE("'2018-09 (Д)'!J",TEXT(MATCH($C64,'2018-09 (Д)'!$C$2:$C$100,0)+1,0))))/INDIRECT(CONCATENATE("'2018-09 (Д)'!J",TEXT(MATCH($C64,'2018-09 (Д)'!$C$2:$C$100,0)+1,0))))*100)</f>
        <v>Н/Д</v>
      </c>
      <c r="BP64" s="9" t="str">
        <f ca="1">IF(OR(INDIRECT(CONCATENATE("'2018-11 (Д)'!J",TEXT(MATCH($C64,'2018-11 (Д)'!$C$2:$C$100,0)+1,0)))="Н/Д",INDIRECT(CONCATENATE("'2018-10 (Д)'!J",TEXT(MATCH($C64,'2018-10 (Д)'!$C$2:$C$100,0)+1,0)))="Н/Д",AND(INDIRECT(CONCATENATE("'2018-11 (Д)'!J",TEXT(MATCH($C64,'2018-11 (Д)'!$C$2:$C$100,0)+1,0)))="Н/Д",INDIRECT(CONCATENATE("'2018-10 (Д)'!J",TEXT(MATCH($C64,'2018-10 (Д)'!$C$2:$C$100,0)+1,0))))),"Н/Д",((INDIRECT(CONCATENATE("'2018-11 (Д)'!J",TEXT(MATCH($C64,'2018-11 (Д)'!$C$2:$C$100,0)+1,0)))-INDIRECT(CONCATENATE("'2018-10 (Д)'!J",TEXT(MATCH($C64,'2018-10 (Д)'!$C$2:$C$100,0)+1,0))))/INDIRECT(CONCATENATE("'2018-10 (Д)'!J",TEXT(MATCH($C64,'2018-10 (Д)'!$C$2:$C$100,0)+1,0))))*100)</f>
        <v>Н/Д</v>
      </c>
      <c r="BQ64" s="9" t="str">
        <f ca="1">IF(OR(INDIRECT(CONCATENATE("'2018-12 (Д)'!J",TEXT(MATCH($C64,'2018-12 (Д)'!$C$2:$C$100,0)+1,0)))="Н/Д",INDIRECT(CONCATENATE("'2018-11 (Д)'!J",TEXT(MATCH($C64,'2018-11 (Д)'!$C$2:$C$100,0)+1,0)))="Н/Д",AND(INDIRECT(CONCATENATE("'2018-12 (Д)'!J",TEXT(MATCH($C64,'2018-12 (Д)'!$C$2:$C$100,0)+1,0)))="Н/Д",INDIRECT(CONCATENATE("'2018-11 (Д)'!J",TEXT(MATCH($C64,'2018-11 (Д)'!$C$2:$C$100,0)+1,0))))),"Н/Д",((INDIRECT(CONCATENATE("'2018-12 (Д)'!J",TEXT(MATCH($C64,'2018-12 (Д)'!$C$2:$C$100,0)+1,0)))-INDIRECT(CONCATENATE("'2018-11 (Д)'!J",TEXT(MATCH($C64,'2018-11 (Д)'!$C$2:$C$100,0)+1,0))))/INDIRECT(CONCATENATE("'2018-11 (Д)'!J",TEXT(MATCH($C64,'2018-11 (Д)'!$C$2:$C$100,0)+1,0))))*100)</f>
        <v>Н/Д</v>
      </c>
      <c r="BR64" s="9"/>
      <c r="BS64" s="9">
        <f ca="1">IF(OR(INDIRECT(CONCATENATE("'2018-03 (Д)'!K",TEXT(MATCH($C64,'2018-03 (Д)'!$C$2:$C$100,0)+1,0)))="Н/Д",INDIRECT(CONCATENATE("'2018-02 (Д)'!K",TEXT(MATCH($C64,'2018-02 (Д)'!$C$2:$C$100,0)+1,0)))="Н/Д",AND(INDIRECT(CONCATENATE("'2018-03 (Д)'!K",TEXT(MATCH($C64,'2018-03 (Д)'!$C$2:$C$100,0)+1,0)))="Н/Д",INDIRECT(CONCATENATE("'2018-02 (Д)'!K",TEXT(MATCH($C64,'2018-02 (Д)'!$C$2:$C$100,0)+1,0))))),"Н/Д",((INDIRECT(CONCATENATE("'2018-03 (Д)'!K",TEXT(MATCH($C64,'2018-03 (Д)'!$C$2:$C$100,0)+1,0)))-INDIRECT(CONCATENATE("'2018-02 (Д)'!K",TEXT(MATCH($C64,'2018-02 (Д)'!$C$2:$C$100,0)+1,0))))/INDIRECT(CONCATENATE("'2018-02 (Д)'!K",TEXT(MATCH($C64,'2018-02 (Д)'!$C$2:$C$100,0)+1,0))))*100)</f>
        <v>-63.209900955523132</v>
      </c>
      <c r="BT64" s="9">
        <f ca="1">IF(OR(INDIRECT(CONCATENATE("'2018-04 (Д)'!K",TEXT(MATCH($C64,'2018-04 (Д)'!$C$2:$C$100,0)+1,0)))="Н/Д",INDIRECT(CONCATENATE("'2018-03 (Д)'!K",TEXT(MATCH($C64,'2018-03 (Д)'!$C$2:$C$100,0)+1,0)))="Н/Д",AND(INDIRECT(CONCATENATE("'2018-04 (Д)'!K",TEXT(MATCH($C64,'2018-04 (Д)'!$C$2:$C$100,0)+1,0)))="Н/Д",INDIRECT(CONCATENATE("'2018-03 (Д)'!K",TEXT(MATCH($C64,'2018-03 (Д)'!$C$2:$C$100,0)+1,0))))),"Н/Д",((INDIRECT(CONCATENATE("'2018-04 (Д)'!K",TEXT(MATCH($C64,'2018-04 (Д)'!$C$2:$C$100,0)+1,0)))-INDIRECT(CONCATENATE("'2018-03 (Д)'!K",TEXT(MATCH($C64,'2018-03 (Д)'!$C$2:$C$100,0)+1,0))))/INDIRECT(CONCATENATE("'2018-03 (Д)'!K",TEXT(MATCH($C64,'2018-03 (Д)'!$C$2:$C$100,0)+1,0))))*100)</f>
        <v>210.79592370835658</v>
      </c>
      <c r="BU64" s="9">
        <f ca="1">IF(OR(INDIRECT(CONCATENATE("'2018-05 (Д)'!K",TEXT(MATCH($C64,'2018-05 (Д)'!$C$2:$C$100,0)+1,0)))="Н/Д",INDIRECT(CONCATENATE("'2018-04 (Д)'!K",TEXT(MATCH($C64,'2018-04 (Д)'!$C$2:$C$100,0)+1,0)))="Н/Д",AND(INDIRECT(CONCATENATE("'2018-05 (Д)'!K",TEXT(MATCH($C64,'2018-05 (Д)'!$C$2:$C$100,0)+1,0)))="Н/Д",INDIRECT(CONCATENATE("'2018-04 (Д)'!K",TEXT(MATCH($C64,'2018-04 (Д)'!$C$2:$C$100,0)+1,0))))),"Н/Д",((INDIRECT(CONCATENATE("'2018-05 (Д)'!K",TEXT(MATCH($C64,'2018-05 (Д)'!$C$2:$C$100,0)+1,0)))-INDIRECT(CONCATENATE("'2018-04 (Д)'!K",TEXT(MATCH($C64,'2018-04 (Д)'!$C$2:$C$100,0)+1,0))))/INDIRECT(CONCATENATE("'2018-04 (Д)'!K",TEXT(MATCH($C64,'2018-04 (Д)'!$C$2:$C$100,0)+1,0))))*100)</f>
        <v>161.19794925610563</v>
      </c>
      <c r="BV64" s="9">
        <f ca="1">IF(OR(INDIRECT(CONCATENATE("'2018-06 (Д)'!K",TEXT(MATCH($C64,'2018-06 (Д)'!$C$2:$C$100,0)+1,0)))="Н/Д",INDIRECT(CONCATENATE("'2018-05 (Д)'!K",TEXT(MATCH($C64,'2018-05 (Д)'!$C$2:$C$100,0)+1,0)))="Н/Д",AND(INDIRECT(CONCATENATE("'2018-06 (Д)'!K",TEXT(MATCH($C64,'2018-06 (Д)'!$C$2:$C$100,0)+1,0)))="Н/Д",INDIRECT(CONCATENATE("'2018-05 (Д)'!K",TEXT(MATCH($C64,'2018-05 (Д)'!$C$2:$C$100,0)+1,0))))),"Н/Д",((INDIRECT(CONCATENATE("'2018-06 (Д)'!K",TEXT(MATCH($C64,'2018-06 (Д)'!$C$2:$C$100,0)+1,0)))-INDIRECT(CONCATENATE("'2018-05 (Д)'!K",TEXT(MATCH($C64,'2018-05 (Д)'!$C$2:$C$100,0)+1,0))))/INDIRECT(CONCATENATE("'2018-05 (Д)'!K",TEXT(MATCH($C64,'2018-05 (Д)'!$C$2:$C$100,0)+1,0))))*100)</f>
        <v>-72.081035959117145</v>
      </c>
      <c r="BW64" s="9">
        <f ca="1">IF(OR(INDIRECT(CONCATENATE("'2018-07 (Д)'!K",TEXT(MATCH($C64,'2018-07 (Д)'!$C$2:$C$100,0)+1,0)))="Н/Д",INDIRECT(CONCATENATE("'2018-06 (Д)'!K",TEXT(MATCH($C64,'2018-06 (Д)'!$C$2:$C$100,0)+1,0)))="Н/Д",AND(INDIRECT(CONCATENATE("'2018-07 (Д)'!K",TEXT(MATCH($C64,'2018-07 (Д)'!$C$2:$C$100,0)+1,0)))="Н/Д",INDIRECT(CONCATENATE("'2018-06 (Д)'!K",TEXT(MATCH($C64,'2018-06 (Д)'!$C$2:$C$100,0)+1,0))))),"Н/Д",((INDIRECT(CONCATENATE("'2018-07 (Д)'!K",TEXT(MATCH($C64,'2018-07 (Д)'!$C$2:$C$100,0)+1,0)))-INDIRECT(CONCATENATE("'2018-06 (Д)'!K",TEXT(MATCH($C64,'2018-06 (Д)'!$C$2:$C$100,0)+1,0))))/INDIRECT(CONCATENATE("'2018-06 (Д)'!K",TEXT(MATCH($C64,'2018-06 (Д)'!$C$2:$C$100,0)+1,0))))*100)</f>
        <v>-55.890111759979099</v>
      </c>
      <c r="BX64" s="9">
        <f ca="1">IF(OR(INDIRECT(CONCATENATE("'2018-08 (Д)'!K",TEXT(MATCH($C64,'2018-08 (Д)'!$C$2:$C$100,0)+1,0)))="Н/Д",INDIRECT(CONCATENATE("'2018-07 (Д)'!K",TEXT(MATCH($C64,'2018-07 (Д)'!$C$2:$C$100,0)+1,0)))="Н/Д",AND(INDIRECT(CONCATENATE("'2018-08 (Д)'!K",TEXT(MATCH($C64,'2018-08 (Д)'!$C$2:$C$100,0)+1,0)))="Н/Д",INDIRECT(CONCATENATE("'2018-07 (Д)'!K",TEXT(MATCH($C64,'2018-07 (Д)'!$C$2:$C$100,0)+1,0))))),"Н/Д",((INDIRECT(CONCATENATE("'2018-08 (Д)'!K",TEXT(MATCH($C64,'2018-08 (Д)'!$C$2:$C$100,0)+1,0)))-INDIRECT(CONCATENATE("'2018-07 (Д)'!K",TEXT(MATCH($C64,'2018-07 (Д)'!$C$2:$C$100,0)+1,0))))/INDIRECT(CONCATENATE("'2018-07 (Д)'!K",TEXT(MATCH($C64,'2018-07 (Д)'!$C$2:$C$100,0)+1,0))))*100)</f>
        <v>517.16598577858508</v>
      </c>
      <c r="BY64" s="9">
        <f ca="1">IF(OR(INDIRECT(CONCATENATE("'2018-09 (Д)'!K",TEXT(MATCH($C64,'2018-09 (Д)'!$C$2:$C$100,0)+1,0)))="Н/Д",INDIRECT(CONCATENATE("'2018-08 (Д)'!K",TEXT(MATCH($C64,'2018-08 (Д)'!$C$2:$C$100,0)+1,0)))="Н/Д",AND(INDIRECT(CONCATENATE("'2018-09 (Д)'!K",TEXT(MATCH($C64,'2018-09 (Д)'!$C$2:$C$100,0)+1,0)))="Н/Д",INDIRECT(CONCATENATE("'2018-08 (Д)'!K",TEXT(MATCH($C64,'2018-08 (Д)'!$C$2:$C$100,0)+1,0))))),"Н/Д",((INDIRECT(CONCATENATE("'2018-09 (Д)'!K",TEXT(MATCH($C64,'2018-09 (Д)'!$C$2:$C$100,0)+1,0)))-INDIRECT(CONCATENATE("'2018-08 (Д)'!K",TEXT(MATCH($C64,'2018-08 (Д)'!$C$2:$C$100,0)+1,0))))/INDIRECT(CONCATENATE("'2018-08 (Д)'!K",TEXT(MATCH($C64,'2018-08 (Д)'!$C$2:$C$100,0)+1,0))))*100)</f>
        <v>-84.478157001365631</v>
      </c>
      <c r="BZ64" s="9">
        <f ca="1">IF(OR(INDIRECT(CONCATENATE("'2018-10 (Д)'!K",TEXT(MATCH($C64,'2018-10 (Д)'!$C$2:$C$100,0)+1,0)))="Н/Д",INDIRECT(CONCATENATE("'2018-09 (Д)'!K",TEXT(MATCH($C64,'2018-09 (Д)'!$C$2:$C$100,0)+1,0)))="Н/Д",AND(INDIRECT(CONCATENATE("'2018-10 (Д)'!K",TEXT(MATCH($C64,'2018-10 (Д)'!$C$2:$C$100,0)+1,0)))="Н/Д",INDIRECT(CONCATENATE("'2018-09 (Д)'!K",TEXT(MATCH($C64,'2018-09 (Д)'!$C$2:$C$100,0)+1,0))))),"Н/Д",((INDIRECT(CONCATENATE("'2018-10 (Д)'!K",TEXT(MATCH($C64,'2018-10 (Д)'!$C$2:$C$100,0)+1,0)))-INDIRECT(CONCATENATE("'2018-09 (Д)'!K",TEXT(MATCH($C64,'2018-09 (Д)'!$C$2:$C$100,0)+1,0))))/INDIRECT(CONCATENATE("'2018-09 (Д)'!K",TEXT(MATCH($C64,'2018-09 (Д)'!$C$2:$C$100,0)+1,0))))*100)</f>
        <v>-34.158176811112313</v>
      </c>
      <c r="CA64" s="9">
        <f ca="1">IF(OR(INDIRECT(CONCATENATE("'2018-11 (Д)'!K",TEXT(MATCH($C64,'2018-11 (Д)'!$C$2:$C$100,0)+1,0)))="Н/Д",INDIRECT(CONCATENATE("'2018-10 (Д)'!K",TEXT(MATCH($C64,'2018-10 (Д)'!$C$2:$C$100,0)+1,0)))="Н/Д",AND(INDIRECT(CONCATENATE("'2018-11 (Д)'!K",TEXT(MATCH($C64,'2018-11 (Д)'!$C$2:$C$100,0)+1,0)))="Н/Д",INDIRECT(CONCATENATE("'2018-10 (Д)'!K",TEXT(MATCH($C64,'2018-10 (Д)'!$C$2:$C$100,0)+1,0))))),"Н/Д",((INDIRECT(CONCATENATE("'2018-11 (Д)'!K",TEXT(MATCH($C64,'2018-11 (Д)'!$C$2:$C$100,0)+1,0)))-INDIRECT(CONCATENATE("'2018-10 (Д)'!K",TEXT(MATCH($C64,'2018-10 (Д)'!$C$2:$C$100,0)+1,0))))/INDIRECT(CONCATENATE("'2018-10 (Д)'!K",TEXT(MATCH($C64,'2018-10 (Д)'!$C$2:$C$100,0)+1,0))))*100)</f>
        <v>921.40271294014701</v>
      </c>
      <c r="CB64" s="9">
        <f ca="1">IF(OR(INDIRECT(CONCATENATE("'2018-12 (Д)'!K",TEXT(MATCH($C64,'2018-12 (Д)'!$C$2:$C$100,0)+1,0)))="Н/Д",INDIRECT(CONCATENATE("'2018-11 (Д)'!K",TEXT(MATCH($C64,'2018-11 (Д)'!$C$2:$C$100,0)+1,0)))="Н/Д",AND(INDIRECT(CONCATENATE("'2018-12 (Д)'!K",TEXT(MATCH($C64,'2018-12 (Д)'!$C$2:$C$100,0)+1,0)))="Н/Д",INDIRECT(CONCATENATE("'2018-11 (Д)'!K",TEXT(MATCH($C64,'2018-11 (Д)'!$C$2:$C$100,0)+1,0))))),"Н/Д",((INDIRECT(CONCATENATE("'2018-12 (Д)'!K",TEXT(MATCH($C64,'2018-12 (Д)'!$C$2:$C$100,0)+1,0)))-INDIRECT(CONCATENATE("'2018-11 (Д)'!K",TEXT(MATCH($C64,'2018-11 (Д)'!$C$2:$C$100,0)+1,0))))/INDIRECT(CONCATENATE("'2018-11 (Д)'!K",TEXT(MATCH($C64,'2018-11 (Д)'!$C$2:$C$100,0)+1,0))))*100)</f>
        <v>-87.906814540171695</v>
      </c>
      <c r="CC64" s="9"/>
      <c r="CD64" s="9">
        <f ca="1">IF(OR(INDIRECT(CONCATENATE("'2018-03 (Д)'!L",TEXT(MATCH($C64,'2018-03 (Д)'!$C$2:$C$100,0)+1,0)))="Н/Д",INDIRECT(CONCATENATE("'2018-02 (Д)'!L",TEXT(MATCH($C64,'2018-02 (Д)'!$C$2:$C$100,0)+1,0)))="Н/Д",AND(INDIRECT(CONCATENATE("'2018-03 (Д)'!L",TEXT(MATCH($C64,'2018-03 (Д)'!$C$2:$C$100,0)+1,0)))="Н/Д",INDIRECT(CONCATENATE("'2018-02 (Д)'!L",TEXT(MATCH($C64,'2018-02 (Д)'!$C$2:$C$100,0)+1,0))))),"Н/Д",((INDIRECT(CONCATENATE("'2018-03 (Д)'!L",TEXT(MATCH($C64,'2018-03 (Д)'!$C$2:$C$100,0)+1,0)))-INDIRECT(CONCATENATE("'2018-02 (Д)'!L",TEXT(MATCH($C64,'2018-02 (Д)'!$C$2:$C$100,0)+1,0))))/INDIRECT(CONCATENATE("'2018-02 (Д)'!L",TEXT(MATCH($C64,'2018-02 (Д)'!$C$2:$C$100,0)+1,0))))*100)</f>
        <v>-35.305762946330709</v>
      </c>
      <c r="CE64" s="9">
        <f ca="1">IF(OR(INDIRECT(CONCATENATE("'2018-04 (Д)'!L",TEXT(MATCH($C64,'2018-04 (Д)'!$C$2:$C$100,0)+1,0)))="Н/Д",INDIRECT(CONCATENATE("'2018-03 (Д)'!L",TEXT(MATCH($C64,'2018-03 (Д)'!$C$2:$C$100,0)+1,0)))="Н/Д",AND(INDIRECT(CONCATENATE("'2018-04 (Д)'!L",TEXT(MATCH($C64,'2018-04 (Д)'!$C$2:$C$100,0)+1,0)))="Н/Д",INDIRECT(CONCATENATE("'2018-03 (Д)'!L",TEXT(MATCH($C64,'2018-03 (Д)'!$C$2:$C$100,0)+1,0))))),"Н/Д",((INDIRECT(CONCATENATE("'2018-04 (Д)'!L",TEXT(MATCH($C64,'2018-04 (Д)'!$C$2:$C$100,0)+1,0)))-INDIRECT(CONCATENATE("'2018-03 (Д)'!L",TEXT(MATCH($C64,'2018-03 (Д)'!$C$2:$C$100,0)+1,0))))/INDIRECT(CONCATENATE("'2018-03 (Д)'!L",TEXT(MATCH($C64,'2018-03 (Д)'!$C$2:$C$100,0)+1,0))))*100)</f>
        <v>130.87896219451102</v>
      </c>
      <c r="CF64" s="9">
        <f ca="1">IF(OR(INDIRECT(CONCATENATE("'2018-05 (Д)'!L",TEXT(MATCH($C64,'2018-05 (Д)'!$C$2:$C$100,0)+1,0)))="Н/Д",INDIRECT(CONCATENATE("'2018-04 (Д)'!L",TEXT(MATCH($C64,'2018-04 (Д)'!$C$2:$C$100,0)+1,0)))="Н/Д",AND(INDIRECT(CONCATENATE("'2018-05 (Д)'!L",TEXT(MATCH($C64,'2018-05 (Д)'!$C$2:$C$100,0)+1,0)))="Н/Д",INDIRECT(CONCATENATE("'2018-04 (Д)'!L",TEXT(MATCH($C64,'2018-04 (Д)'!$C$2:$C$100,0)+1,0))))),"Н/Д",((INDIRECT(CONCATENATE("'2018-05 (Д)'!L",TEXT(MATCH($C64,'2018-05 (Д)'!$C$2:$C$100,0)+1,0)))-INDIRECT(CONCATENATE("'2018-04 (Д)'!L",TEXT(MATCH($C64,'2018-04 (Д)'!$C$2:$C$100,0)+1,0))))/INDIRECT(CONCATENATE("'2018-04 (Д)'!L",TEXT(MATCH($C64,'2018-04 (Д)'!$C$2:$C$100,0)+1,0))))*100)</f>
        <v>164.92419332568994</v>
      </c>
      <c r="CG64" s="9">
        <f ca="1">IF(OR(INDIRECT(CONCATENATE("'2018-06 (Д)'!L",TEXT(MATCH($C64,'2018-06 (Д)'!$C$2:$C$100,0)+1,0)))="Н/Д",INDIRECT(CONCATENATE("'2018-05 (Д)'!L",TEXT(MATCH($C64,'2018-05 (Д)'!$C$2:$C$100,0)+1,0)))="Н/Д",AND(INDIRECT(CONCATENATE("'2018-06 (Д)'!L",TEXT(MATCH($C64,'2018-06 (Д)'!$C$2:$C$100,0)+1,0)))="Н/Д",INDIRECT(CONCATENATE("'2018-05 (Д)'!L",TEXT(MATCH($C64,'2018-05 (Д)'!$C$2:$C$100,0)+1,0))))),"Н/Д",((INDIRECT(CONCATENATE("'2018-06 (Д)'!L",TEXT(MATCH($C64,'2018-06 (Д)'!$C$2:$C$100,0)+1,0)))-INDIRECT(CONCATENATE("'2018-05 (Д)'!L",TEXT(MATCH($C64,'2018-05 (Д)'!$C$2:$C$100,0)+1,0))))/INDIRECT(CONCATENATE("'2018-05 (Д)'!L",TEXT(MATCH($C64,'2018-05 (Д)'!$C$2:$C$100,0)+1,0))))*100)</f>
        <v>-48.399972324699291</v>
      </c>
      <c r="CH64" s="9">
        <f ca="1">IF(OR(INDIRECT(CONCATENATE("'2018-07 (Д)'!L",TEXT(MATCH($C64,'2018-07 (Д)'!$C$2:$C$100,0)+1,0)))="Н/Д",INDIRECT(CONCATENATE("'2018-06 (Д)'!L",TEXT(MATCH($C64,'2018-06 (Д)'!$C$2:$C$100,0)+1,0)))="Н/Д",AND(INDIRECT(CONCATENATE("'2018-07 (Д)'!L",TEXT(MATCH($C64,'2018-07 (Д)'!$C$2:$C$100,0)+1,0)))="Н/Д",INDIRECT(CONCATENATE("'2018-06 (Д)'!L",TEXT(MATCH($C64,'2018-06 (Д)'!$C$2:$C$100,0)+1,0))))),"Н/Д",((INDIRECT(CONCATENATE("'2018-07 (Д)'!L",TEXT(MATCH($C64,'2018-07 (Д)'!$C$2:$C$100,0)+1,0)))-INDIRECT(CONCATENATE("'2018-06 (Д)'!L",TEXT(MATCH($C64,'2018-06 (Д)'!$C$2:$C$100,0)+1,0))))/INDIRECT(CONCATENATE("'2018-06 (Д)'!L",TEXT(MATCH($C64,'2018-06 (Д)'!$C$2:$C$100,0)+1,0))))*100)</f>
        <v>-82.33220526479785</v>
      </c>
      <c r="CI64" s="9">
        <f ca="1">IF(OR(INDIRECT(CONCATENATE("'2018-08 (Д)'!L",TEXT(MATCH($C64,'2018-08 (Д)'!$C$2:$C$100,0)+1,0)))="Н/Д",INDIRECT(CONCATENATE("'2018-07 (Д)'!L",TEXT(MATCH($C64,'2018-07 (Д)'!$C$2:$C$100,0)+1,0)))="Н/Д",AND(INDIRECT(CONCATENATE("'2018-08 (Д)'!L",TEXT(MATCH($C64,'2018-08 (Д)'!$C$2:$C$100,0)+1,0)))="Н/Д",INDIRECT(CONCATENATE("'2018-07 (Д)'!L",TEXT(MATCH($C64,'2018-07 (Д)'!$C$2:$C$100,0)+1,0))))),"Н/Д",((INDIRECT(CONCATENATE("'2018-08 (Д)'!L",TEXT(MATCH($C64,'2018-08 (Д)'!$C$2:$C$100,0)+1,0)))-INDIRECT(CONCATENATE("'2018-07 (Д)'!L",TEXT(MATCH($C64,'2018-07 (Д)'!$C$2:$C$100,0)+1,0))))/INDIRECT(CONCATENATE("'2018-07 (Д)'!L",TEXT(MATCH($C64,'2018-07 (Д)'!$C$2:$C$100,0)+1,0))))*100)</f>
        <v>1065.1102164483343</v>
      </c>
      <c r="CJ64" s="9">
        <f ca="1">IF(OR(INDIRECT(CONCATENATE("'2018-09 (Д)'!L",TEXT(MATCH($C64,'2018-09 (Д)'!$C$2:$C$100,0)+1,0)))="Н/Д",INDIRECT(CONCATENATE("'2018-08 (Д)'!L",TEXT(MATCH($C64,'2018-08 (Д)'!$C$2:$C$100,0)+1,0)))="Н/Д",AND(INDIRECT(CONCATENATE("'2018-09 (Д)'!L",TEXT(MATCH($C64,'2018-09 (Д)'!$C$2:$C$100,0)+1,0)))="Н/Д",INDIRECT(CONCATENATE("'2018-08 (Д)'!L",TEXT(MATCH($C64,'2018-08 (Д)'!$C$2:$C$100,0)+1,0))))),"Н/Д",((INDIRECT(CONCATENATE("'2018-09 (Д)'!L",TEXT(MATCH($C64,'2018-09 (Д)'!$C$2:$C$100,0)+1,0)))-INDIRECT(CONCATENATE("'2018-08 (Д)'!L",TEXT(MATCH($C64,'2018-08 (Д)'!$C$2:$C$100,0)+1,0))))/INDIRECT(CONCATENATE("'2018-08 (Д)'!L",TEXT(MATCH($C64,'2018-08 (Д)'!$C$2:$C$100,0)+1,0))))*100)</f>
        <v>-70.83488041284032</v>
      </c>
      <c r="CK64" s="9">
        <f ca="1">IF(OR(INDIRECT(CONCATENATE("'2018-10 (Д)'!L",TEXT(MATCH($C64,'2018-10 (Д)'!$C$2:$C$100,0)+1,0)))="Н/Д",INDIRECT(CONCATENATE("'2018-09 (Д)'!L",TEXT(MATCH($C64,'2018-09 (Д)'!$C$2:$C$100,0)+1,0)))="Н/Д",AND(INDIRECT(CONCATENATE("'2018-10 (Д)'!L",TEXT(MATCH($C64,'2018-10 (Д)'!$C$2:$C$100,0)+1,0)))="Н/Д",INDIRECT(CONCATENATE("'2018-09 (Д)'!L",TEXT(MATCH($C64,'2018-09 (Д)'!$C$2:$C$100,0)+1,0))))),"Н/Д",((INDIRECT(CONCATENATE("'2018-10 (Д)'!L",TEXT(MATCH($C64,'2018-10 (Д)'!$C$2:$C$100,0)+1,0)))-INDIRECT(CONCATENATE("'2018-09 (Д)'!L",TEXT(MATCH($C64,'2018-09 (Д)'!$C$2:$C$100,0)+1,0))))/INDIRECT(CONCATENATE("'2018-09 (Д)'!L",TEXT(MATCH($C64,'2018-09 (Д)'!$C$2:$C$100,0)+1,0))))*100)</f>
        <v>-34.369343793213829</v>
      </c>
      <c r="CL64" s="9">
        <f ca="1">IF(OR(INDIRECT(CONCATENATE("'2018-11 (Д)'!L",TEXT(MATCH($C64,'2018-11 (Д)'!$C$2:$C$100,0)+1,0)))="Н/Д",INDIRECT(CONCATENATE("'2018-10 (Д)'!L",TEXT(MATCH($C64,'2018-10 (Д)'!$C$2:$C$100,0)+1,0)))="Н/Д",AND(INDIRECT(CONCATENATE("'2018-11 (Д)'!L",TEXT(MATCH($C64,'2018-11 (Д)'!$C$2:$C$100,0)+1,0)))="Н/Д",INDIRECT(CONCATENATE("'2018-10 (Д)'!L",TEXT(MATCH($C64,'2018-10 (Д)'!$C$2:$C$100,0)+1,0))))),"Н/Д",((INDIRECT(CONCATENATE("'2018-11 (Д)'!L",TEXT(MATCH($C64,'2018-11 (Д)'!$C$2:$C$100,0)+1,0)))-INDIRECT(CONCATENATE("'2018-10 (Д)'!L",TEXT(MATCH($C64,'2018-10 (Д)'!$C$2:$C$100,0)+1,0))))/INDIRECT(CONCATENATE("'2018-10 (Д)'!L",TEXT(MATCH($C64,'2018-10 (Д)'!$C$2:$C$100,0)+1,0))))*100)</f>
        <v>545.10838927407565</v>
      </c>
      <c r="CM64" s="9">
        <f ca="1">IF(OR(INDIRECT(CONCATENATE("'2018-12 (Д)'!L",TEXT(MATCH($C64,'2018-12 (Д)'!$C$2:$C$100,0)+1,0)))="Н/Д",INDIRECT(CONCATENATE("'2018-11 (Д)'!L",TEXT(MATCH($C64,'2018-11 (Д)'!$C$2:$C$100,0)+1,0)))="Н/Д",AND(INDIRECT(CONCATENATE("'2018-12 (Д)'!L",TEXT(MATCH($C64,'2018-12 (Д)'!$C$2:$C$100,0)+1,0)))="Н/Д",INDIRECT(CONCATENATE("'2018-11 (Д)'!L",TEXT(MATCH($C64,'2018-11 (Д)'!$C$2:$C$100,0)+1,0))))),"Н/Д",((INDIRECT(CONCATENATE("'2018-12 (Д)'!L",TEXT(MATCH($C64,'2018-12 (Д)'!$C$2:$C$100,0)+1,0)))-INDIRECT(CONCATENATE("'2018-11 (Д)'!L",TEXT(MATCH($C64,'2018-11 (Д)'!$C$2:$C$100,0)+1,0))))/INDIRECT(CONCATENATE("'2018-11 (Д)'!L",TEXT(MATCH($C64,'2018-11 (Д)'!$C$2:$C$100,0)+1,0))))*100)</f>
        <v>-43.160882409046742</v>
      </c>
      <c r="CN64" s="9"/>
      <c r="CO64" s="9">
        <f ca="1">IF(OR(INDIRECT(CONCATENATE("'2018-03 (Д)'!M",TEXT(MATCH($C64,'2018-03 (Д)'!$C$2:$C$100,0)+1,0)))="Н/Д",INDIRECT(CONCATENATE("'2018-02 (Д)'!M",TEXT(MATCH($C64,'2018-02 (Д)'!$C$2:$C$100,0)+1,0)))="Н/Д",AND(INDIRECT(CONCATENATE("'2018-03 (Д)'!M",TEXT(MATCH($C64,'2018-03 (Д)'!$C$2:$C$100,0)+1,0)))="Н/Д",INDIRECT(CONCATENATE("'2018-02 (Д)'!M",TEXT(MATCH($C64,'2018-02 (Д)'!$C$2:$C$100,0)+1,0))))),"Н/Д",((INDIRECT(CONCATENATE("'2018-03 (Д)'!M",TEXT(MATCH($C64,'2018-03 (Д)'!$C$2:$C$100,0)+1,0)))-INDIRECT(CONCATENATE("'2018-02 (Д)'!M",TEXT(MATCH($C64,'2018-02 (Д)'!$C$2:$C$100,0)+1,0))))/INDIRECT(CONCATENATE("'2018-02 (Д)'!M",TEXT(MATCH($C64,'2018-02 (Д)'!$C$2:$C$100,0)+1,0))))*100)</f>
        <v>148.19954098776108</v>
      </c>
      <c r="CP64" s="9">
        <f ca="1">IF(OR(INDIRECT(CONCATENATE("'2018-04 (Д)'!M",TEXT(MATCH($C64,'2018-04 (Д)'!$C$2:$C$100,0)+1,0)))="Н/Д",INDIRECT(CONCATENATE("'2018-03 (Д)'!M",TEXT(MATCH($C64,'2018-03 (Д)'!$C$2:$C$100,0)+1,0)))="Н/Д",AND(INDIRECT(CONCATENATE("'2018-04 (Д)'!M",TEXT(MATCH($C64,'2018-04 (Д)'!$C$2:$C$100,0)+1,0)))="Н/Д",INDIRECT(CONCATENATE("'2018-03 (Д)'!M",TEXT(MATCH($C64,'2018-03 (Д)'!$C$2:$C$100,0)+1,0))))),"Н/Д",((INDIRECT(CONCATENATE("'2018-04 (Д)'!M",TEXT(MATCH($C64,'2018-04 (Д)'!$C$2:$C$100,0)+1,0)))-INDIRECT(CONCATENATE("'2018-03 (Д)'!M",TEXT(MATCH($C64,'2018-03 (Д)'!$C$2:$C$100,0)+1,0))))/INDIRECT(CONCATENATE("'2018-03 (Д)'!M",TEXT(MATCH($C64,'2018-03 (Д)'!$C$2:$C$100,0)+1,0))))*100)</f>
        <v>-38.047726515101772</v>
      </c>
      <c r="CQ64" s="9">
        <f ca="1">IF(OR(INDIRECT(CONCATENATE("'2018-05 (Д)'!M",TEXT(MATCH($C64,'2018-05 (Д)'!$C$2:$C$100,0)+1,0)))="Н/Д",INDIRECT(CONCATENATE("'2018-04 (Д)'!M",TEXT(MATCH($C64,'2018-04 (Д)'!$C$2:$C$100,0)+1,0)))="Н/Д",AND(INDIRECT(CONCATENATE("'2018-05 (Д)'!M",TEXT(MATCH($C64,'2018-05 (Д)'!$C$2:$C$100,0)+1,0)))="Н/Д",INDIRECT(CONCATENATE("'2018-04 (Д)'!M",TEXT(MATCH($C64,'2018-04 (Д)'!$C$2:$C$100,0)+1,0))))),"Н/Д",((INDIRECT(CONCATENATE("'2018-05 (Д)'!M",TEXT(MATCH($C64,'2018-05 (Д)'!$C$2:$C$100,0)+1,0)))-INDIRECT(CONCATENATE("'2018-04 (Д)'!M",TEXT(MATCH($C64,'2018-04 (Д)'!$C$2:$C$100,0)+1,0))))/INDIRECT(CONCATENATE("'2018-04 (Д)'!M",TEXT(MATCH($C64,'2018-04 (Д)'!$C$2:$C$100,0)+1,0))))*100)</f>
        <v>-9.5211483274695059</v>
      </c>
      <c r="CR64" s="9">
        <f ca="1">IF(OR(INDIRECT(CONCATENATE("'2018-06 (Д)'!M",TEXT(MATCH($C64,'2018-06 (Д)'!$C$2:$C$100,0)+1,0)))="Н/Д",INDIRECT(CONCATENATE("'2018-05 (Д)'!M",TEXT(MATCH($C64,'2018-05 (Д)'!$C$2:$C$100,0)+1,0)))="Н/Д",AND(INDIRECT(CONCATENATE("'2018-06 (Д)'!M",TEXT(MATCH($C64,'2018-06 (Д)'!$C$2:$C$100,0)+1,0)))="Н/Д",INDIRECT(CONCATENATE("'2018-05 (Д)'!M",TEXT(MATCH($C64,'2018-05 (Д)'!$C$2:$C$100,0)+1,0))))),"Н/Д",((INDIRECT(CONCATENATE("'2018-06 (Д)'!M",TEXT(MATCH($C64,'2018-06 (Д)'!$C$2:$C$100,0)+1,0)))-INDIRECT(CONCATENATE("'2018-05 (Д)'!M",TEXT(MATCH($C64,'2018-05 (Д)'!$C$2:$C$100,0)+1,0))))/INDIRECT(CONCATENATE("'2018-05 (Д)'!M",TEXT(MATCH($C64,'2018-05 (Д)'!$C$2:$C$100,0)+1,0))))*100)</f>
        <v>25.653066684246078</v>
      </c>
      <c r="CS64" s="9">
        <f ca="1">IF(OR(INDIRECT(CONCATENATE("'2018-07 (Д)'!M",TEXT(MATCH($C64,'2018-07 (Д)'!$C$2:$C$100,0)+1,0)))="Н/Д",INDIRECT(CONCATENATE("'2018-06 (Д)'!M",TEXT(MATCH($C64,'2018-06 (Д)'!$C$2:$C$100,0)+1,0)))="Н/Д",AND(INDIRECT(CONCATENATE("'2018-07 (Д)'!M",TEXT(MATCH($C64,'2018-07 (Д)'!$C$2:$C$100,0)+1,0)))="Н/Д",INDIRECT(CONCATENATE("'2018-06 (Д)'!M",TEXT(MATCH($C64,'2018-06 (Д)'!$C$2:$C$100,0)+1,0))))),"Н/Д",((INDIRECT(CONCATENATE("'2018-07 (Д)'!M",TEXT(MATCH($C64,'2018-07 (Д)'!$C$2:$C$100,0)+1,0)))-INDIRECT(CONCATENATE("'2018-06 (Д)'!M",TEXT(MATCH($C64,'2018-06 (Д)'!$C$2:$C$100,0)+1,0))))/INDIRECT(CONCATENATE("'2018-06 (Д)'!M",TEXT(MATCH($C64,'2018-06 (Д)'!$C$2:$C$100,0)+1,0))))*100)</f>
        <v>5.7853999951886914</v>
      </c>
      <c r="CT64" s="9">
        <f ca="1">IF(OR(INDIRECT(CONCATENATE("'2018-08 (Д)'!M",TEXT(MATCH($C64,'2018-08 (Д)'!$C$2:$C$100,0)+1,0)))="Н/Д",INDIRECT(CONCATENATE("'2018-07 (Д)'!M",TEXT(MATCH($C64,'2018-07 (Д)'!$C$2:$C$100,0)+1,0)))="Н/Д",AND(INDIRECT(CONCATENATE("'2018-08 (Д)'!M",TEXT(MATCH($C64,'2018-08 (Д)'!$C$2:$C$100,0)+1,0)))="Н/Д",INDIRECT(CONCATENATE("'2018-07 (Д)'!M",TEXT(MATCH($C64,'2018-07 (Д)'!$C$2:$C$100,0)+1,0))))),"Н/Д",((INDIRECT(CONCATENATE("'2018-08 (Д)'!M",TEXT(MATCH($C64,'2018-08 (Д)'!$C$2:$C$100,0)+1,0)))-INDIRECT(CONCATENATE("'2018-07 (Д)'!M",TEXT(MATCH($C64,'2018-07 (Д)'!$C$2:$C$100,0)+1,0))))/INDIRECT(CONCATENATE("'2018-07 (Д)'!M",TEXT(MATCH($C64,'2018-07 (Д)'!$C$2:$C$100,0)+1,0))))*100)</f>
        <v>5.0000861974249844</v>
      </c>
      <c r="CU64" s="9">
        <f ca="1">IF(OR(INDIRECT(CONCATENATE("'2018-09 (Д)'!M",TEXT(MATCH($C64,'2018-09 (Д)'!$C$2:$C$100,0)+1,0)))="Н/Д",INDIRECT(CONCATENATE("'2018-08 (Д)'!M",TEXT(MATCH($C64,'2018-08 (Д)'!$C$2:$C$100,0)+1,0)))="Н/Д",AND(INDIRECT(CONCATENATE("'2018-09 (Д)'!M",TEXT(MATCH($C64,'2018-09 (Д)'!$C$2:$C$100,0)+1,0)))="Н/Д",INDIRECT(CONCATENATE("'2018-08 (Д)'!M",TEXT(MATCH($C64,'2018-08 (Д)'!$C$2:$C$100,0)+1,0))))),"Н/Д",((INDIRECT(CONCATENATE("'2018-09 (Д)'!M",TEXT(MATCH($C64,'2018-09 (Д)'!$C$2:$C$100,0)+1,0)))-INDIRECT(CONCATENATE("'2018-08 (Д)'!M",TEXT(MATCH($C64,'2018-08 (Д)'!$C$2:$C$100,0)+1,0))))/INDIRECT(CONCATENATE("'2018-08 (Д)'!M",TEXT(MATCH($C64,'2018-08 (Д)'!$C$2:$C$100,0)+1,0))))*100)</f>
        <v>104.06948249751326</v>
      </c>
      <c r="CV64" s="9">
        <f ca="1">IF(OR(INDIRECT(CONCATENATE("'2018-10 (Д)'!M",TEXT(MATCH($C64,'2018-10 (Д)'!$C$2:$C$100,0)+1,0)))="Н/Д",INDIRECT(CONCATENATE("'2018-09 (Д)'!M",TEXT(MATCH($C64,'2018-09 (Д)'!$C$2:$C$100,0)+1,0)))="Н/Д",AND(INDIRECT(CONCATENATE("'2018-10 (Д)'!M",TEXT(MATCH($C64,'2018-10 (Д)'!$C$2:$C$100,0)+1,0)))="Н/Д",INDIRECT(CONCATENATE("'2018-09 (Д)'!M",TEXT(MATCH($C64,'2018-09 (Д)'!$C$2:$C$100,0)+1,0))))),"Н/Д",((INDIRECT(CONCATENATE("'2018-10 (Д)'!M",TEXT(MATCH($C64,'2018-10 (Д)'!$C$2:$C$100,0)+1,0)))-INDIRECT(CONCATENATE("'2018-09 (Д)'!M",TEXT(MATCH($C64,'2018-09 (Д)'!$C$2:$C$100,0)+1,0))))/INDIRECT(CONCATENATE("'2018-09 (Д)'!M",TEXT(MATCH($C64,'2018-09 (Д)'!$C$2:$C$100,0)+1,0))))*100)</f>
        <v>-31.491096156469489</v>
      </c>
      <c r="CW64" s="9">
        <f ca="1">IF(OR(INDIRECT(CONCATENATE("'2018-11 (Д)'!M",TEXT(MATCH($C64,'2018-11 (Д)'!$C$2:$C$100,0)+1,0)))="Н/Д",INDIRECT(CONCATENATE("'2018-10 (Д)'!M",TEXT(MATCH($C64,'2018-10 (Д)'!$C$2:$C$100,0)+1,0)))="Н/Д",AND(INDIRECT(CONCATENATE("'2018-11 (Д)'!M",TEXT(MATCH($C64,'2018-11 (Д)'!$C$2:$C$100,0)+1,0)))="Н/Д",INDIRECT(CONCATENATE("'2018-10 (Д)'!M",TEXT(MATCH($C64,'2018-10 (Д)'!$C$2:$C$100,0)+1,0))))),"Н/Д",((INDIRECT(CONCATENATE("'2018-11 (Д)'!M",TEXT(MATCH($C64,'2018-11 (Д)'!$C$2:$C$100,0)+1,0)))-INDIRECT(CONCATENATE("'2018-10 (Д)'!M",TEXT(MATCH($C64,'2018-10 (Д)'!$C$2:$C$100,0)+1,0))))/INDIRECT(CONCATENATE("'2018-10 (Д)'!M",TEXT(MATCH($C64,'2018-10 (Д)'!$C$2:$C$100,0)+1,0))))*100)</f>
        <v>5.6100686630278149</v>
      </c>
      <c r="CX64" s="9">
        <f ca="1">IF(OR(INDIRECT(CONCATENATE("'2018-12 (Д)'!M",TEXT(MATCH($C64,'2018-12 (Д)'!$C$2:$C$100,0)+1,0)))="Н/Д",INDIRECT(CONCATENATE("'2018-11 (Д)'!M",TEXT(MATCH($C64,'2018-11 (Д)'!$C$2:$C$100,0)+1,0)))="Н/Д",AND(INDIRECT(CONCATENATE("'2018-12 (Д)'!M",TEXT(MATCH($C64,'2018-12 (Д)'!$C$2:$C$100,0)+1,0)))="Н/Д",INDIRECT(CONCATENATE("'2018-11 (Д)'!M",TEXT(MATCH($C64,'2018-11 (Д)'!$C$2:$C$100,0)+1,0))))),"Н/Д",((INDIRECT(CONCATENATE("'2018-12 (Д)'!M",TEXT(MATCH($C64,'2018-12 (Д)'!$C$2:$C$100,0)+1,0)))-INDIRECT(CONCATENATE("'2018-11 (Д)'!M",TEXT(MATCH($C64,'2018-11 (Д)'!$C$2:$C$100,0)+1,0))))/INDIRECT(CONCATENATE("'2018-11 (Д)'!M",TEXT(MATCH($C64,'2018-11 (Д)'!$C$2:$C$100,0)+1,0))))*100)</f>
        <v>-48.045990804527143</v>
      </c>
      <c r="CY64" s="9"/>
      <c r="CZ64" s="9">
        <f ca="1">IF(OR(INDIRECT(CONCATENATE("'2018-03 (Д)'!N",TEXT(MATCH($C64,'2018-03 (Д)'!$C$2:$C$100,0)+1,0)))="Н/Д",INDIRECT(CONCATENATE("'2018-02 (Д)'!N",TEXT(MATCH($C64,'2018-02 (Д)'!$C$2:$C$100,0)+1,0)))="Н/Д",AND(INDIRECT(CONCATENATE("'2018-03 (Д)'!N",TEXT(MATCH($C64,'2018-03 (Д)'!$C$2:$C$100,0)+1,0)))="Н/Д",INDIRECT(CONCATENATE("'2018-02 (Д)'!N",TEXT(MATCH($C64,'2018-02 (Д)'!$C$2:$C$100,0)+1,0))))),"Н/Д",((INDIRECT(CONCATENATE("'2018-03 (Д)'!N",TEXT(MATCH($C64,'2018-03 (Д)'!$C$2:$C$100,0)+1,0)))-INDIRECT(CONCATENATE("'2018-02 (Д)'!N",TEXT(MATCH($C64,'2018-02 (Д)'!$C$2:$C$100,0)+1,0))))/INDIRECT(CONCATENATE("'2018-02 (Д)'!N",TEXT(MATCH($C64,'2018-02 (Д)'!$C$2:$C$100,0)+1,0))))*100)</f>
        <v>119.89492423958072</v>
      </c>
      <c r="DA64" s="9">
        <f ca="1">IF(OR(INDIRECT(CONCATENATE("'2018-04 (Д)'!N",TEXT(MATCH($C64,'2018-04 (Д)'!$C$2:$C$100,0)+1,0)))="Н/Д",INDIRECT(CONCATENATE("'2018-03 (Д)'!N",TEXT(MATCH($C64,'2018-03 (Д)'!$C$2:$C$100,0)+1,0)))="Н/Д",AND(INDIRECT(CONCATENATE("'2018-04 (Д)'!N",TEXT(MATCH($C64,'2018-04 (Д)'!$C$2:$C$100,0)+1,0)))="Н/Д",INDIRECT(CONCATENATE("'2018-03 (Д)'!N",TEXT(MATCH($C64,'2018-03 (Д)'!$C$2:$C$100,0)+1,0))))),"Н/Д",((INDIRECT(CONCATENATE("'2018-04 (Д)'!N",TEXT(MATCH($C64,'2018-04 (Д)'!$C$2:$C$100,0)+1,0)))-INDIRECT(CONCATENATE("'2018-03 (Д)'!N",TEXT(MATCH($C64,'2018-03 (Д)'!$C$2:$C$100,0)+1,0))))/INDIRECT(CONCATENATE("'2018-03 (Д)'!N",TEXT(MATCH($C64,'2018-03 (Д)'!$C$2:$C$100,0)+1,0))))*100)</f>
        <v>59.600368959600125</v>
      </c>
      <c r="DB64" s="9">
        <f ca="1">IF(OR(INDIRECT(CONCATENATE("'2018-05 (Д)'!N",TEXT(MATCH($C64,'2018-05 (Д)'!$C$2:$C$100,0)+1,0)))="Н/Д",INDIRECT(CONCATENATE("'2018-04 (Д)'!N",TEXT(MATCH($C64,'2018-04 (Д)'!$C$2:$C$100,0)+1,0)))="Н/Д",AND(INDIRECT(CONCATENATE("'2018-05 (Д)'!N",TEXT(MATCH($C64,'2018-05 (Д)'!$C$2:$C$100,0)+1,0)))="Н/Д",INDIRECT(CONCATENATE("'2018-04 (Д)'!N",TEXT(MATCH($C64,'2018-04 (Д)'!$C$2:$C$100,0)+1,0))))),"Н/Д",((INDIRECT(CONCATENATE("'2018-05 (Д)'!N",TEXT(MATCH($C64,'2018-05 (Д)'!$C$2:$C$100,0)+1,0)))-INDIRECT(CONCATENATE("'2018-04 (Д)'!N",TEXT(MATCH($C64,'2018-04 (Д)'!$C$2:$C$100,0)+1,0))))/INDIRECT(CONCATENATE("'2018-04 (Д)'!N",TEXT(MATCH($C64,'2018-04 (Д)'!$C$2:$C$100,0)+1,0))))*100)</f>
        <v>37.497310911962636</v>
      </c>
      <c r="DC64" s="9">
        <f ca="1">IF(OR(INDIRECT(CONCATENATE("'2018-06 (Д)'!N",TEXT(MATCH($C64,'2018-06 (Д)'!$C$2:$C$100,0)+1,0)))="Н/Д",INDIRECT(CONCATENATE("'2018-05 (Д)'!N",TEXT(MATCH($C64,'2018-05 (Д)'!$C$2:$C$100,0)+1,0)))="Н/Д",AND(INDIRECT(CONCATENATE("'2018-06 (Д)'!N",TEXT(MATCH($C64,'2018-06 (Д)'!$C$2:$C$100,0)+1,0)))="Н/Д",INDIRECT(CONCATENATE("'2018-05 (Д)'!N",TEXT(MATCH($C64,'2018-05 (Д)'!$C$2:$C$100,0)+1,0))))),"Н/Д",((INDIRECT(CONCATENATE("'2018-06 (Д)'!N",TEXT(MATCH($C64,'2018-06 (Д)'!$C$2:$C$100,0)+1,0)))-INDIRECT(CONCATENATE("'2018-05 (Д)'!N",TEXT(MATCH($C64,'2018-05 (Д)'!$C$2:$C$100,0)+1,0))))/INDIRECT(CONCATENATE("'2018-05 (Д)'!N",TEXT(MATCH($C64,'2018-05 (Д)'!$C$2:$C$100,0)+1,0))))*100)</f>
        <v>31.742272777169916</v>
      </c>
      <c r="DD64" s="9">
        <f ca="1">IF(OR(INDIRECT(CONCATENATE("'2018-07 (Д)'!N",TEXT(MATCH($C64,'2018-07 (Д)'!$C$2:$C$100,0)+1,0)))="Н/Д",INDIRECT(CONCATENATE("'2018-06 (Д)'!N",TEXT(MATCH($C64,'2018-06 (Д)'!$C$2:$C$100,0)+1,0)))="Н/Д",AND(INDIRECT(CONCATENATE("'2018-07 (Д)'!N",TEXT(MATCH($C64,'2018-07 (Д)'!$C$2:$C$100,0)+1,0)))="Н/Д",INDIRECT(CONCATENATE("'2018-06 (Д)'!N",TEXT(MATCH($C64,'2018-06 (Д)'!$C$2:$C$100,0)+1,0))))),"Н/Д",((INDIRECT(CONCATENATE("'2018-07 (Д)'!N",TEXT(MATCH($C64,'2018-07 (Д)'!$C$2:$C$100,0)+1,0)))-INDIRECT(CONCATENATE("'2018-06 (Д)'!N",TEXT(MATCH($C64,'2018-06 (Д)'!$C$2:$C$100,0)+1,0))))/INDIRECT(CONCATENATE("'2018-06 (Д)'!N",TEXT(MATCH($C64,'2018-06 (Д)'!$C$2:$C$100,0)+1,0))))*100)</f>
        <v>22.168481767716493</v>
      </c>
      <c r="DE64" s="9">
        <f ca="1">IF(OR(INDIRECT(CONCATENATE("'2018-08 (Д)'!N",TEXT(MATCH($C64,'2018-08 (Д)'!$C$2:$C$100,0)+1,0)))="Н/Д",INDIRECT(CONCATENATE("'2018-07 (Д)'!N",TEXT(MATCH($C64,'2018-07 (Д)'!$C$2:$C$100,0)+1,0)))="Н/Д",AND(INDIRECT(CONCATENATE("'2018-08 (Д)'!N",TEXT(MATCH($C64,'2018-08 (Д)'!$C$2:$C$100,0)+1,0)))="Н/Д",INDIRECT(CONCATENATE("'2018-07 (Д)'!N",TEXT(MATCH($C64,'2018-07 (Д)'!$C$2:$C$100,0)+1,0))))),"Н/Д",((INDIRECT(CONCATENATE("'2018-08 (Д)'!N",TEXT(MATCH($C64,'2018-08 (Д)'!$C$2:$C$100,0)+1,0)))-INDIRECT(CONCATENATE("'2018-07 (Д)'!N",TEXT(MATCH($C64,'2018-07 (Д)'!$C$2:$C$100,0)+1,0))))/INDIRECT(CONCATENATE("'2018-07 (Д)'!N",TEXT(MATCH($C64,'2018-07 (Д)'!$C$2:$C$100,0)+1,0))))*100)</f>
        <v>18.345978422071216</v>
      </c>
      <c r="DF64" s="9">
        <f ca="1">IF(OR(INDIRECT(CONCATENATE("'2018-09 (Д)'!N",TEXT(MATCH($C64,'2018-09 (Д)'!$C$2:$C$100,0)+1,0)))="Н/Д",INDIRECT(CONCATENATE("'2018-08 (Д)'!N",TEXT(MATCH($C64,'2018-08 (Д)'!$C$2:$C$100,0)+1,0)))="Н/Д",AND(INDIRECT(CONCATENATE("'2018-09 (Д)'!N",TEXT(MATCH($C64,'2018-09 (Д)'!$C$2:$C$100,0)+1,0)))="Н/Д",INDIRECT(CONCATENATE("'2018-08 (Д)'!N",TEXT(MATCH($C64,'2018-08 (Д)'!$C$2:$C$100,0)+1,0))))),"Н/Д",((INDIRECT(CONCATENATE("'2018-09 (Д)'!N",TEXT(MATCH($C64,'2018-09 (Д)'!$C$2:$C$100,0)+1,0)))-INDIRECT(CONCATENATE("'2018-08 (Д)'!N",TEXT(MATCH($C64,'2018-08 (Д)'!$C$2:$C$100,0)+1,0))))/INDIRECT(CONCATENATE("'2018-08 (Д)'!N",TEXT(MATCH($C64,'2018-08 (Д)'!$C$2:$C$100,0)+1,0))))*100)</f>
        <v>14.291013000656594</v>
      </c>
      <c r="DG64" s="9">
        <f ca="1">IF(OR(INDIRECT(CONCATENATE("'2018-10 (Д)'!N",TEXT(MATCH($C64,'2018-10 (Д)'!$C$2:$C$100,0)+1,0)))="Н/Д",INDIRECT(CONCATENATE("'2018-09 (Д)'!N",TEXT(MATCH($C64,'2018-09 (Д)'!$C$2:$C$100,0)+1,0)))="Н/Д",AND(INDIRECT(CONCATENATE("'2018-10 (Д)'!N",TEXT(MATCH($C64,'2018-10 (Д)'!$C$2:$C$100,0)+1,0)))="Н/Д",INDIRECT(CONCATENATE("'2018-09 (Д)'!N",TEXT(MATCH($C64,'2018-09 (Д)'!$C$2:$C$100,0)+1,0))))),"Н/Д",((INDIRECT(CONCATENATE("'2018-10 (Д)'!N",TEXT(MATCH($C64,'2018-10 (Д)'!$C$2:$C$100,0)+1,0)))-INDIRECT(CONCATENATE("'2018-09 (Д)'!N",TEXT(MATCH($C64,'2018-09 (Д)'!$C$2:$C$100,0)+1,0))))/INDIRECT(CONCATENATE("'2018-09 (Д)'!N",TEXT(MATCH($C64,'2018-09 (Д)'!$C$2:$C$100,0)+1,0))))*100)</f>
        <v>10.651893758454777</v>
      </c>
      <c r="DH64" s="9">
        <f ca="1">IF(OR(INDIRECT(CONCATENATE("'2018-11 (Д)'!N",TEXT(MATCH($C64,'2018-11 (Д)'!$C$2:$C$100,0)+1,0)))="Н/Д",INDIRECT(CONCATENATE("'2018-10 (Д)'!N",TEXT(MATCH($C64,'2018-10 (Д)'!$C$2:$C$100,0)+1,0)))="Н/Д",AND(INDIRECT(CONCATENATE("'2018-11 (Д)'!N",TEXT(MATCH($C64,'2018-11 (Д)'!$C$2:$C$100,0)+1,0)))="Н/Д",INDIRECT(CONCATENATE("'2018-10 (Д)'!N",TEXT(MATCH($C64,'2018-10 (Д)'!$C$2:$C$100,0)+1,0))))),"Н/Д",((INDIRECT(CONCATENATE("'2018-11 (Д)'!N",TEXT(MATCH($C64,'2018-11 (Д)'!$C$2:$C$100,0)+1,0)))-INDIRECT(CONCATENATE("'2018-10 (Д)'!N",TEXT(MATCH($C64,'2018-10 (Д)'!$C$2:$C$100,0)+1,0))))/INDIRECT(CONCATENATE("'2018-10 (Д)'!N",TEXT(MATCH($C64,'2018-10 (Д)'!$C$2:$C$100,0)+1,0))))*100)</f>
        <v>12.546108629395961</v>
      </c>
      <c r="DI64" s="9">
        <f ca="1">IF(OR(INDIRECT(CONCATENATE("'2018-12 (Д)'!N",TEXT(MATCH($C64,'2018-12 (Д)'!$C$2:$C$100,0)+1,0)))="Н/Д",INDIRECT(CONCATENATE("'2018-11 (Д)'!N",TEXT(MATCH($C64,'2018-11 (Д)'!$C$2:$C$100,0)+1,0)))="Н/Д",AND(INDIRECT(CONCATENATE("'2018-12 (Д)'!N",TEXT(MATCH($C64,'2018-12 (Д)'!$C$2:$C$100,0)+1,0)))="Н/Д",INDIRECT(CONCATENATE("'2018-11 (Д)'!N",TEXT(MATCH($C64,'2018-11 (Д)'!$C$2:$C$100,0)+1,0))))),"Н/Д",((INDIRECT(CONCATENATE("'2018-12 (Д)'!N",TEXT(MATCH($C64,'2018-12 (Д)'!$C$2:$C$100,0)+1,0)))-INDIRECT(CONCATENATE("'2018-11 (Д)'!N",TEXT(MATCH($C64,'2018-11 (Д)'!$C$2:$C$100,0)+1,0))))/INDIRECT(CONCATENATE("'2018-11 (Д)'!N",TEXT(MATCH($C64,'2018-11 (Д)'!$C$2:$C$100,0)+1,0))))*100)</f>
        <v>11.917948717014582</v>
      </c>
      <c r="DJ64" s="9"/>
      <c r="DK64" s="9">
        <f ca="1">IF(OR(INDIRECT(CONCATENATE("'2018-03 (Д)'!O",TEXT(MATCH($C64,'2018-03 (Д)'!$C$2:$C$100,0)+1,0)))="Н/Д",INDIRECT(CONCATENATE("'2018-02 (Д)'!O",TEXT(MATCH($C64,'2018-02 (Д)'!$C$2:$C$100,0)+1,0)))="Н/Д",AND(INDIRECT(CONCATENATE("'2018-03 (Д)'!O",TEXT(MATCH($C64,'2018-03 (Д)'!$C$2:$C$100,0)+1,0)))="Н/Д",INDIRECT(CONCATENATE("'2018-02 (Д)'!O",TEXT(MATCH($C64,'2018-02 (Д)'!$C$2:$C$100,0)+1,0))))),"Н/Д",((INDIRECT(CONCATENATE("'2018-03 (Д)'!O",TEXT(MATCH($C64,'2018-03 (Д)'!$C$2:$C$100,0)+1,0)))-INDIRECT(CONCATENATE("'2018-02 (Д)'!O",TEXT(MATCH($C64,'2018-02 (Д)'!$C$2:$C$100,0)+1,0))))/INDIRECT(CONCATENATE("'2018-02 (Д)'!O",TEXT(MATCH($C64,'2018-02 (Д)'!$C$2:$C$100,0)+1,0))))*100)</f>
        <v>-17590.367907325966</v>
      </c>
      <c r="DL64" s="9">
        <f ca="1">IF(OR(INDIRECT(CONCATENATE("'2018-04 (Д)'!O",TEXT(MATCH($C64,'2018-04 (Д)'!$C$2:$C$100,0)+1,0)))="Н/Д",INDIRECT(CONCATENATE("'2018-03 (Д)'!O",TEXT(MATCH($C64,'2018-03 (Д)'!$C$2:$C$100,0)+1,0)))="Н/Д",AND(INDIRECT(CONCATENATE("'2018-04 (Д)'!O",TEXT(MATCH($C64,'2018-04 (Д)'!$C$2:$C$100,0)+1,0)))="Н/Д",INDIRECT(CONCATENATE("'2018-03 (Д)'!O",TEXT(MATCH($C64,'2018-03 (Д)'!$C$2:$C$100,0)+1,0))))),"Н/Д",((INDIRECT(CONCATENATE("'2018-04 (Д)'!O",TEXT(MATCH($C64,'2018-04 (Д)'!$C$2:$C$100,0)+1,0)))-INDIRECT(CONCATENATE("'2018-03 (Д)'!O",TEXT(MATCH($C64,'2018-03 (Д)'!$C$2:$C$100,0)+1,0))))/INDIRECT(CONCATENATE("'2018-03 (Д)'!O",TEXT(MATCH($C64,'2018-03 (Д)'!$C$2:$C$100,0)+1,0))))*100)</f>
        <v>-98.883527624649901</v>
      </c>
      <c r="DM64" s="9">
        <f ca="1">IF(OR(INDIRECT(CONCATENATE("'2018-05 (Д)'!O",TEXT(MATCH($C64,'2018-05 (Д)'!$C$2:$C$100,0)+1,0)))="Н/Д",INDIRECT(CONCATENATE("'2018-04 (Д)'!O",TEXT(MATCH($C64,'2018-04 (Д)'!$C$2:$C$100,0)+1,0)))="Н/Д",AND(INDIRECT(CONCATENATE("'2018-05 (Д)'!O",TEXT(MATCH($C64,'2018-05 (Д)'!$C$2:$C$100,0)+1,0)))="Н/Д",INDIRECT(CONCATENATE("'2018-04 (Д)'!O",TEXT(MATCH($C64,'2018-04 (Д)'!$C$2:$C$100,0)+1,0))))),"Н/Д",((INDIRECT(CONCATENATE("'2018-05 (Д)'!O",TEXT(MATCH($C64,'2018-05 (Д)'!$C$2:$C$100,0)+1,0)))-INDIRECT(CONCATENATE("'2018-04 (Д)'!O",TEXT(MATCH($C64,'2018-04 (Д)'!$C$2:$C$100,0)+1,0))))/INDIRECT(CONCATENATE("'2018-04 (Д)'!O",TEXT(MATCH($C64,'2018-04 (Д)'!$C$2:$C$100,0)+1,0))))*100)</f>
        <v>-25646.582076844868</v>
      </c>
      <c r="DN64" s="9">
        <f ca="1">IF(OR(INDIRECT(CONCATENATE("'2018-06 (Д)'!O",TEXT(MATCH($C64,'2018-06 (Д)'!$C$2:$C$100,0)+1,0)))="Н/Д",INDIRECT(CONCATENATE("'2018-05 (Д)'!O",TEXT(MATCH($C64,'2018-05 (Д)'!$C$2:$C$100,0)+1,0)))="Н/Д",AND(INDIRECT(CONCATENATE("'2018-06 (Д)'!O",TEXT(MATCH($C64,'2018-06 (Д)'!$C$2:$C$100,0)+1,0)))="Н/Д",INDIRECT(CONCATENATE("'2018-05 (Д)'!O",TEXT(MATCH($C64,'2018-05 (Д)'!$C$2:$C$100,0)+1,0))))),"Н/Д",((INDIRECT(CONCATENATE("'2018-06 (Д)'!O",TEXT(MATCH($C64,'2018-06 (Д)'!$C$2:$C$100,0)+1,0)))-INDIRECT(CONCATENATE("'2018-05 (Д)'!O",TEXT(MATCH($C64,'2018-05 (Д)'!$C$2:$C$100,0)+1,0))))/INDIRECT(CONCATENATE("'2018-05 (Д)'!O",TEXT(MATCH($C64,'2018-05 (Д)'!$C$2:$C$100,0)+1,0))))*100)</f>
        <v>-99.369044544874612</v>
      </c>
      <c r="DO64" s="9">
        <f ca="1">IF(OR(INDIRECT(CONCATENATE("'2018-07 (Д)'!O",TEXT(MATCH($C64,'2018-07 (Д)'!$C$2:$C$100,0)+1,0)))="Н/Д",INDIRECT(CONCATENATE("'2018-06 (Д)'!O",TEXT(MATCH($C64,'2018-06 (Д)'!$C$2:$C$100,0)+1,0)))="Н/Д",AND(INDIRECT(CONCATENATE("'2018-07 (Д)'!O",TEXT(MATCH($C64,'2018-07 (Д)'!$C$2:$C$100,0)+1,0)))="Н/Д",INDIRECT(CONCATENATE("'2018-06 (Д)'!O",TEXT(MATCH($C64,'2018-06 (Д)'!$C$2:$C$100,0)+1,0))))),"Н/Д",((INDIRECT(CONCATENATE("'2018-07 (Д)'!O",TEXT(MATCH($C64,'2018-07 (Д)'!$C$2:$C$100,0)+1,0)))-INDIRECT(CONCATENATE("'2018-06 (Д)'!O",TEXT(MATCH($C64,'2018-06 (Д)'!$C$2:$C$100,0)+1,0))))/INDIRECT(CONCATENATE("'2018-06 (Д)'!O",TEXT(MATCH($C64,'2018-06 (Д)'!$C$2:$C$100,0)+1,0))))*100)</f>
        <v>733.37365820412128</v>
      </c>
      <c r="DP64" s="9">
        <f ca="1">IF(OR(INDIRECT(CONCATENATE("'2018-08 (Д)'!O",TEXT(MATCH($C64,'2018-08 (Д)'!$C$2:$C$100,0)+1,0)))="Н/Д",INDIRECT(CONCATENATE("'2018-07 (Д)'!O",TEXT(MATCH($C64,'2018-07 (Д)'!$C$2:$C$100,0)+1,0)))="Н/Д",AND(INDIRECT(CONCATENATE("'2018-08 (Д)'!O",TEXT(MATCH($C64,'2018-08 (Д)'!$C$2:$C$100,0)+1,0)))="Н/Д",INDIRECT(CONCATENATE("'2018-07 (Д)'!O",TEXT(MATCH($C64,'2018-07 (Д)'!$C$2:$C$100,0)+1,0))))),"Н/Д",((INDIRECT(CONCATENATE("'2018-08 (Д)'!O",TEXT(MATCH($C64,'2018-08 (Д)'!$C$2:$C$100,0)+1,0)))-INDIRECT(CONCATENATE("'2018-07 (Д)'!O",TEXT(MATCH($C64,'2018-07 (Д)'!$C$2:$C$100,0)+1,0))))/INDIRECT(CONCATENATE("'2018-07 (Д)'!O",TEXT(MATCH($C64,'2018-07 (Д)'!$C$2:$C$100,0)+1,0))))*100)</f>
        <v>-99.288703698781788</v>
      </c>
      <c r="DQ64" s="9">
        <f ca="1">IF(OR(INDIRECT(CONCATENATE("'2018-09 (Д)'!O",TEXT(MATCH($C64,'2018-09 (Д)'!$C$2:$C$100,0)+1,0)))="Н/Д",INDIRECT(CONCATENATE("'2018-08 (Д)'!O",TEXT(MATCH($C64,'2018-08 (Д)'!$C$2:$C$100,0)+1,0)))="Н/Д",AND(INDIRECT(CONCATENATE("'2018-09 (Д)'!O",TEXT(MATCH($C64,'2018-09 (Д)'!$C$2:$C$100,0)+1,0)))="Н/Д",INDIRECT(CONCATENATE("'2018-08 (Д)'!O",TEXT(MATCH($C64,'2018-08 (Д)'!$C$2:$C$100,0)+1,0))))),"Н/Д",((INDIRECT(CONCATENATE("'2018-09 (Д)'!O",TEXT(MATCH($C64,'2018-09 (Д)'!$C$2:$C$100,0)+1,0)))-INDIRECT(CONCATENATE("'2018-08 (Д)'!O",TEXT(MATCH($C64,'2018-08 (Д)'!$C$2:$C$100,0)+1,0))))/INDIRECT(CONCATENATE("'2018-08 (Д)'!O",TEXT(MATCH($C64,'2018-08 (Д)'!$C$2:$C$100,0)+1,0))))*100)</f>
        <v>27331.359586093033</v>
      </c>
      <c r="DR64" s="9">
        <f ca="1">IF(OR(INDIRECT(CONCATENATE("'2018-10 (Д)'!O",TEXT(MATCH($C64,'2018-10 (Д)'!$C$2:$C$100,0)+1,0)))="Н/Д",INDIRECT(CONCATENATE("'2018-09 (Д)'!O",TEXT(MATCH($C64,'2018-09 (Д)'!$C$2:$C$100,0)+1,0)))="Н/Д",AND(INDIRECT(CONCATENATE("'2018-10 (Д)'!O",TEXT(MATCH($C64,'2018-10 (Д)'!$C$2:$C$100,0)+1,0)))="Н/Д",INDIRECT(CONCATENATE("'2018-09 (Д)'!O",TEXT(MATCH($C64,'2018-09 (Д)'!$C$2:$C$100,0)+1,0))))),"Н/Д",((INDIRECT(CONCATENATE("'2018-10 (Д)'!O",TEXT(MATCH($C64,'2018-10 (Д)'!$C$2:$C$100,0)+1,0)))-INDIRECT(CONCATENATE("'2018-09 (Д)'!O",TEXT(MATCH($C64,'2018-09 (Д)'!$C$2:$C$100,0)+1,0))))/INDIRECT(CONCATENATE("'2018-09 (Д)'!O",TEXT(MATCH($C64,'2018-09 (Д)'!$C$2:$C$100,0)+1,0))))*100)</f>
        <v>-99.472303808822247</v>
      </c>
      <c r="DS64" s="9">
        <f ca="1">IF(OR(INDIRECT(CONCATENATE("'2018-11 (Д)'!O",TEXT(MATCH($C64,'2018-11 (Д)'!$C$2:$C$100,0)+1,0)))="Н/Д",INDIRECT(CONCATENATE("'2018-10 (Д)'!O",TEXT(MATCH($C64,'2018-10 (Д)'!$C$2:$C$100,0)+1,0)))="Н/Д",AND(INDIRECT(CONCATENATE("'2018-11 (Д)'!O",TEXT(MATCH($C64,'2018-11 (Д)'!$C$2:$C$100,0)+1,0)))="Н/Д",INDIRECT(CONCATENATE("'2018-10 (Д)'!O",TEXT(MATCH($C64,'2018-10 (Д)'!$C$2:$C$100,0)+1,0))))),"Н/Д",((INDIRECT(CONCATENATE("'2018-11 (Д)'!O",TEXT(MATCH($C64,'2018-11 (Д)'!$C$2:$C$100,0)+1,0)))-INDIRECT(CONCATENATE("'2018-10 (Д)'!O",TEXT(MATCH($C64,'2018-10 (Д)'!$C$2:$C$100,0)+1,0))))/INDIRECT(CONCATENATE("'2018-10 (Д)'!O",TEXT(MATCH($C64,'2018-10 (Д)'!$C$2:$C$100,0)+1,0))))*100)</f>
        <v>5550.277998411364</v>
      </c>
      <c r="DT64" s="9">
        <f ca="1">IF(OR(INDIRECT(CONCATENATE("'2018-12 (Д)'!O",TEXT(MATCH($C64,'2018-12 (Д)'!$C$2:$C$100,0)+1,0)))="Н/Д",INDIRECT(CONCATENATE("'2018-11 (Д)'!O",TEXT(MATCH($C64,'2018-11 (Д)'!$C$2:$C$100,0)+1,0)))="Н/Д",AND(INDIRECT(CONCATENATE("'2018-12 (Д)'!O",TEXT(MATCH($C64,'2018-12 (Д)'!$C$2:$C$100,0)+1,0)))="Н/Д",INDIRECT(CONCATENATE("'2018-11 (Д)'!O",TEXT(MATCH($C64,'2018-11 (Д)'!$C$2:$C$100,0)+1,0))))),"Н/Д",((INDIRECT(CONCATENATE("'2018-12 (Д)'!O",TEXT(MATCH($C64,'2018-12 (Д)'!$C$2:$C$100,0)+1,0)))-INDIRECT(CONCATENATE("'2018-11 (Д)'!O",TEXT(MATCH($C64,'2018-11 (Д)'!$C$2:$C$100,0)+1,0))))/INDIRECT(CONCATENATE("'2018-11 (Д)'!O",TEXT(MATCH($C64,'2018-11 (Д)'!$C$2:$C$100,0)+1,0))))*100)</f>
        <v>159.09196339457716</v>
      </c>
      <c r="DU64" s="9"/>
      <c r="DV64" s="9">
        <f ca="1">IF(OR(INDIRECT(CONCATENATE("'2018-03 (Д)'!P",TEXT(MATCH($C64,'2018-03 (Д)'!$C$2:$C$100,0)+1,0)))="Н/Д",INDIRECT(CONCATENATE("'2018-02 (Д)'!P",TEXT(MATCH($C64,'2018-02 (Д)'!$C$2:$C$100,0)+1,0)))="Н/Д",AND(INDIRECT(CONCATENATE("'2018-03 (Д)'!P",TEXT(MATCH($C64,'2018-03 (Д)'!$C$2:$C$100,0)+1,0)))="Н/Д",INDIRECT(CONCATENATE("'2018-02 (Д)'!P",TEXT(MATCH($C64,'2018-02 (Д)'!$C$2:$C$100,0)+1,0))))),"Н/Д",((INDIRECT(CONCATENATE("'2018-03 (Д)'!P",TEXT(MATCH($C64,'2018-03 (Д)'!$C$2:$C$100,0)+1,0)))-INDIRECT(CONCATENATE("'2018-02 (Д)'!P",TEXT(MATCH($C64,'2018-02 (Д)'!$C$2:$C$100,0)+1,0))))/INDIRECT(CONCATENATE("'2018-02 (Д)'!P",TEXT(MATCH($C64,'2018-02 (Д)'!$C$2:$C$100,0)+1,0))))*100)</f>
        <v>44.185619366766218</v>
      </c>
      <c r="DW64" s="9">
        <f ca="1">IF(OR(INDIRECT(CONCATENATE("'2018-04 (Д)'!P",TEXT(MATCH($C64,'2018-04 (Д)'!$C$2:$C$100,0)+1,0)))="Н/Д",INDIRECT(CONCATENATE("'2018-03 (Д)'!P",TEXT(MATCH($C64,'2018-03 (Д)'!$C$2:$C$100,0)+1,0)))="Н/Д",AND(INDIRECT(CONCATENATE("'2018-04 (Д)'!P",TEXT(MATCH($C64,'2018-04 (Д)'!$C$2:$C$100,0)+1,0)))="Н/Д",INDIRECT(CONCATENATE("'2018-03 (Д)'!P",TEXT(MATCH($C64,'2018-03 (Д)'!$C$2:$C$100,0)+1,0))))),"Н/Д",((INDIRECT(CONCATENATE("'2018-04 (Д)'!P",TEXT(MATCH($C64,'2018-04 (Д)'!$C$2:$C$100,0)+1,0)))-INDIRECT(CONCATENATE("'2018-03 (Д)'!P",TEXT(MATCH($C64,'2018-03 (Д)'!$C$2:$C$100,0)+1,0))))/INDIRECT(CONCATENATE("'2018-03 (Д)'!P",TEXT(MATCH($C64,'2018-03 (Д)'!$C$2:$C$100,0)+1,0))))*100)</f>
        <v>112.43321301570894</v>
      </c>
      <c r="DX64" s="9">
        <f ca="1">IF(OR(INDIRECT(CONCATENATE("'2018-05 (Д)'!P",TEXT(MATCH($C64,'2018-05 (Д)'!$C$2:$C$100,0)+1,0)))="Н/Д",INDIRECT(CONCATENATE("'2018-04 (Д)'!P",TEXT(MATCH($C64,'2018-04 (Д)'!$C$2:$C$100,0)+1,0)))="Н/Д",AND(INDIRECT(CONCATENATE("'2018-05 (Д)'!P",TEXT(MATCH($C64,'2018-05 (Д)'!$C$2:$C$100,0)+1,0)))="Н/Д",INDIRECT(CONCATENATE("'2018-04 (Д)'!P",TEXT(MATCH($C64,'2018-04 (Д)'!$C$2:$C$100,0)+1,0))))),"Н/Д",((INDIRECT(CONCATENATE("'2018-05 (Д)'!P",TEXT(MATCH($C64,'2018-05 (Д)'!$C$2:$C$100,0)+1,0)))-INDIRECT(CONCATENATE("'2018-04 (Д)'!P",TEXT(MATCH($C64,'2018-04 (Д)'!$C$2:$C$100,0)+1,0))))/INDIRECT(CONCATENATE("'2018-04 (Д)'!P",TEXT(MATCH($C64,'2018-04 (Д)'!$C$2:$C$100,0)+1,0))))*100)</f>
        <v>-44.571001752746923</v>
      </c>
      <c r="DY64" s="9">
        <f ca="1">IF(OR(INDIRECT(CONCATENATE("'2018-06 (Д)'!P",TEXT(MATCH($C64,'2018-06 (Д)'!$C$2:$C$100,0)+1,0)))="Н/Д",INDIRECT(CONCATENATE("'2018-05 (Д)'!P",TEXT(MATCH($C64,'2018-05 (Д)'!$C$2:$C$100,0)+1,0)))="Н/Д",AND(INDIRECT(CONCATENATE("'2018-06 (Д)'!P",TEXT(MATCH($C64,'2018-06 (Д)'!$C$2:$C$100,0)+1,0)))="Н/Д",INDIRECT(CONCATENATE("'2018-05 (Д)'!P",TEXT(MATCH($C64,'2018-05 (Д)'!$C$2:$C$100,0)+1,0))))),"Н/Д",((INDIRECT(CONCATENATE("'2018-06 (Д)'!P",TEXT(MATCH($C64,'2018-06 (Д)'!$C$2:$C$100,0)+1,0)))-INDIRECT(CONCATENATE("'2018-05 (Д)'!P",TEXT(MATCH($C64,'2018-05 (Д)'!$C$2:$C$100,0)+1,0))))/INDIRECT(CONCATENATE("'2018-05 (Д)'!P",TEXT(MATCH($C64,'2018-05 (Д)'!$C$2:$C$100,0)+1,0))))*100)</f>
        <v>-11.982207982872763</v>
      </c>
      <c r="DZ64" s="9">
        <f ca="1">IF(OR(INDIRECT(CONCATENATE("'2018-07 (Д)'!P",TEXT(MATCH($C64,'2018-07 (Д)'!$C$2:$C$100,0)+1,0)))="Н/Д",INDIRECT(CONCATENATE("'2018-06 (Д)'!P",TEXT(MATCH($C64,'2018-06 (Д)'!$C$2:$C$100,0)+1,0)))="Н/Д",AND(INDIRECT(CONCATENATE("'2018-07 (Д)'!P",TEXT(MATCH($C64,'2018-07 (Д)'!$C$2:$C$100,0)+1,0)))="Н/Д",INDIRECT(CONCATENATE("'2018-06 (Д)'!P",TEXT(MATCH($C64,'2018-06 (Д)'!$C$2:$C$100,0)+1,0))))),"Н/Д",((INDIRECT(CONCATENATE("'2018-07 (Д)'!P",TEXT(MATCH($C64,'2018-07 (Д)'!$C$2:$C$100,0)+1,0)))-INDIRECT(CONCATENATE("'2018-06 (Д)'!P",TEXT(MATCH($C64,'2018-06 (Д)'!$C$2:$C$100,0)+1,0))))/INDIRECT(CONCATENATE("'2018-06 (Д)'!P",TEXT(MATCH($C64,'2018-06 (Д)'!$C$2:$C$100,0)+1,0))))*100)</f>
        <v>107.04342890247993</v>
      </c>
      <c r="EA64" s="9">
        <f ca="1">IF(OR(INDIRECT(CONCATENATE("'2018-08 (Д)'!P",TEXT(MATCH($C64,'2018-08 (Д)'!$C$2:$C$100,0)+1,0)))="Н/Д",INDIRECT(CONCATENATE("'2018-07 (Д)'!P",TEXT(MATCH($C64,'2018-07 (Д)'!$C$2:$C$100,0)+1,0)))="Н/Д",AND(INDIRECT(CONCATENATE("'2018-08 (Д)'!P",TEXT(MATCH($C64,'2018-08 (Д)'!$C$2:$C$100,0)+1,0)))="Н/Д",INDIRECT(CONCATENATE("'2018-07 (Д)'!P",TEXT(MATCH($C64,'2018-07 (Д)'!$C$2:$C$100,0)+1,0))))),"Н/Д",((INDIRECT(CONCATENATE("'2018-08 (Д)'!P",TEXT(MATCH($C64,'2018-08 (Д)'!$C$2:$C$100,0)+1,0)))-INDIRECT(CONCATENATE("'2018-07 (Д)'!P",TEXT(MATCH($C64,'2018-07 (Д)'!$C$2:$C$100,0)+1,0))))/INDIRECT(CONCATENATE("'2018-07 (Д)'!P",TEXT(MATCH($C64,'2018-07 (Д)'!$C$2:$C$100,0)+1,0))))*100)</f>
        <v>35.904168877282807</v>
      </c>
      <c r="EB64" s="9">
        <f ca="1">IF(OR(INDIRECT(CONCATENATE("'2018-09 (Д)'!P",TEXT(MATCH($C64,'2018-09 (Д)'!$C$2:$C$100,0)+1,0)))="Н/Д",INDIRECT(CONCATENATE("'2018-08 (Д)'!P",TEXT(MATCH($C64,'2018-08 (Д)'!$C$2:$C$100,0)+1,0)))="Н/Д",AND(INDIRECT(CONCATENATE("'2018-09 (Д)'!P",TEXT(MATCH($C64,'2018-09 (Д)'!$C$2:$C$100,0)+1,0)))="Н/Д",INDIRECT(CONCATENATE("'2018-08 (Д)'!P",TEXT(MATCH($C64,'2018-08 (Д)'!$C$2:$C$100,0)+1,0))))),"Н/Д",((INDIRECT(CONCATENATE("'2018-09 (Д)'!P",TEXT(MATCH($C64,'2018-09 (Д)'!$C$2:$C$100,0)+1,0)))-INDIRECT(CONCATENATE("'2018-08 (Д)'!P",TEXT(MATCH($C64,'2018-08 (Д)'!$C$2:$C$100,0)+1,0))))/INDIRECT(CONCATENATE("'2018-08 (Д)'!P",TEXT(MATCH($C64,'2018-08 (Д)'!$C$2:$C$100,0)+1,0))))*100)</f>
        <v>-50.731088947479655</v>
      </c>
      <c r="EC64" s="9">
        <f ca="1">IF(OR(INDIRECT(CONCATENATE("'2018-10 (Д)'!P",TEXT(MATCH($C64,'2018-10 (Д)'!$C$2:$C$100,0)+1,0)))="Н/Д",INDIRECT(CONCATENATE("'2018-09 (Д)'!P",TEXT(MATCH($C64,'2018-09 (Д)'!$C$2:$C$100,0)+1,0)))="Н/Д",AND(INDIRECT(CONCATENATE("'2018-10 (Д)'!P",TEXT(MATCH($C64,'2018-10 (Д)'!$C$2:$C$100,0)+1,0)))="Н/Д",INDIRECT(CONCATENATE("'2018-09 (Д)'!P",TEXT(MATCH($C64,'2018-09 (Д)'!$C$2:$C$100,0)+1,0))))),"Н/Д",((INDIRECT(CONCATENATE("'2018-10 (Д)'!P",TEXT(MATCH($C64,'2018-10 (Д)'!$C$2:$C$100,0)+1,0)))-INDIRECT(CONCATENATE("'2018-09 (Д)'!P",TEXT(MATCH($C64,'2018-09 (Д)'!$C$2:$C$100,0)+1,0))))/INDIRECT(CONCATENATE("'2018-09 (Д)'!P",TEXT(MATCH($C64,'2018-09 (Д)'!$C$2:$C$100,0)+1,0))))*100)</f>
        <v>39.412793864897708</v>
      </c>
      <c r="ED64" s="9">
        <f ca="1">IF(OR(INDIRECT(CONCATENATE("'2018-11 (Д)'!P",TEXT(MATCH($C64,'2018-11 (Д)'!$C$2:$C$100,0)+1,0)))="Н/Д",INDIRECT(CONCATENATE("'2018-10 (Д)'!P",TEXT(MATCH($C64,'2018-10 (Д)'!$C$2:$C$100,0)+1,0)))="Н/Д",AND(INDIRECT(CONCATENATE("'2018-11 (Д)'!P",TEXT(MATCH($C64,'2018-11 (Д)'!$C$2:$C$100,0)+1,0)))="Н/Д",INDIRECT(CONCATENATE("'2018-10 (Д)'!P",TEXT(MATCH($C64,'2018-10 (Д)'!$C$2:$C$100,0)+1,0))))),"Н/Д",((INDIRECT(CONCATENATE("'2018-11 (Д)'!P",TEXT(MATCH($C64,'2018-11 (Д)'!$C$2:$C$100,0)+1,0)))-INDIRECT(CONCATENATE("'2018-10 (Д)'!P",TEXT(MATCH($C64,'2018-10 (Д)'!$C$2:$C$100,0)+1,0))))/INDIRECT(CONCATENATE("'2018-10 (Д)'!P",TEXT(MATCH($C64,'2018-10 (Д)'!$C$2:$C$100,0)+1,0))))*100)</f>
        <v>-24.662250994358061</v>
      </c>
      <c r="EE64" s="9">
        <f ca="1">IF(OR(INDIRECT(CONCATENATE("'2018-12 (Д)'!P",TEXT(MATCH($C64,'2018-12 (Д)'!$C$2:$C$100,0)+1,0)))="Н/Д",INDIRECT(CONCATENATE("'2018-11 (Д)'!P",TEXT(MATCH($C64,'2018-11 (Д)'!$C$2:$C$100,0)+1,0)))="Н/Д",AND(INDIRECT(CONCATENATE("'2018-12 (Д)'!P",TEXT(MATCH($C64,'2018-12 (Д)'!$C$2:$C$100,0)+1,0)))="Н/Д",INDIRECT(CONCATENATE("'2018-11 (Д)'!P",TEXT(MATCH($C64,'2018-11 (Д)'!$C$2:$C$100,0)+1,0))))),"Н/Д",((INDIRECT(CONCATENATE("'2018-12 (Д)'!P",TEXT(MATCH($C64,'2018-12 (Д)'!$C$2:$C$100,0)+1,0)))-INDIRECT(CONCATENATE("'2018-11 (Д)'!P",TEXT(MATCH($C64,'2018-11 (Д)'!$C$2:$C$100,0)+1,0))))/INDIRECT(CONCATENATE("'2018-11 (Д)'!P",TEXT(MATCH($C64,'2018-11 (Д)'!$C$2:$C$100,0)+1,0))))*100)</f>
        <v>-12.870069723838693</v>
      </c>
      <c r="EF64" s="9"/>
      <c r="EG64" s="9">
        <f ca="1">IF(OR(INDIRECT(CONCATENATE("'2018-03 (Д)'!Q",TEXT(MATCH($C64,'2018-03 (Д)'!$C$2:$C$100,0)+1,0)))="Н/Д",INDIRECT(CONCATENATE("'2018-02 (Д)'!Q",TEXT(MATCH($C64,'2018-02 (Д)'!$C$2:$C$100,0)+1,0)))="Н/Д",AND(INDIRECT(CONCATENATE("'2018-03 (Д)'!Q",TEXT(MATCH($C64,'2018-03 (Д)'!$C$2:$C$100,0)+1,0)))="Н/Д",INDIRECT(CONCATENATE("'2018-02 (Д)'!Q",TEXT(MATCH($C64,'2018-02 (Д)'!$C$2:$C$100,0)+1,0))))),"Н/Д",((INDIRECT(CONCATENATE("'2018-03 (Д)'!Q",TEXT(MATCH($C64,'2018-03 (Д)'!$C$2:$C$100,0)+1,0)))-INDIRECT(CONCATENATE("'2018-02 (Д)'!Q",TEXT(MATCH($C64,'2018-02 (Д)'!$C$2:$C$100,0)+1,0))))/INDIRECT(CONCATENATE("'2018-02 (Д)'!Q",TEXT(MATCH($C64,'2018-02 (Д)'!$C$2:$C$100,0)+1,0))))*100)</f>
        <v>107.83750691003102</v>
      </c>
      <c r="EH64" s="9">
        <f ca="1">IF(OR(INDIRECT(CONCATENATE("'2018-04 (Д)'!Q",TEXT(MATCH($C64,'2018-04 (Д)'!$C$2:$C$100,0)+1,0)))="Н/Д",INDIRECT(CONCATENATE("'2018-03 (Д)'!Q",TEXT(MATCH($C64,'2018-03 (Д)'!$C$2:$C$100,0)+1,0)))="Н/Д",AND(INDIRECT(CONCATENATE("'2018-04 (Д)'!Q",TEXT(MATCH($C64,'2018-04 (Д)'!$C$2:$C$100,0)+1,0)))="Н/Д",INDIRECT(CONCATENATE("'2018-03 (Д)'!Q",TEXT(MATCH($C64,'2018-03 (Д)'!$C$2:$C$100,0)+1,0))))),"Н/Д",((INDIRECT(CONCATENATE("'2018-04 (Д)'!Q",TEXT(MATCH($C64,'2018-04 (Д)'!$C$2:$C$100,0)+1,0)))-INDIRECT(CONCATENATE("'2018-03 (Д)'!Q",TEXT(MATCH($C64,'2018-03 (Д)'!$C$2:$C$100,0)+1,0))))/INDIRECT(CONCATENATE("'2018-03 (Д)'!Q",TEXT(MATCH($C64,'2018-03 (Д)'!$C$2:$C$100,0)+1,0))))*100)</f>
        <v>227.94789260976134</v>
      </c>
      <c r="EI64" s="9">
        <f ca="1">IF(OR(INDIRECT(CONCATENATE("'2018-05 (Д)'!Q",TEXT(MATCH($C64,'2018-05 (Д)'!$C$2:$C$100,0)+1,0)))="Н/Д",INDIRECT(CONCATENATE("'2018-04 (Д)'!Q",TEXT(MATCH($C64,'2018-04 (Д)'!$C$2:$C$100,0)+1,0)))="Н/Д",AND(INDIRECT(CONCATENATE("'2018-05 (Д)'!Q",TEXT(MATCH($C64,'2018-05 (Д)'!$C$2:$C$100,0)+1,0)))="Н/Д",INDIRECT(CONCATENATE("'2018-04 (Д)'!Q",TEXT(MATCH($C64,'2018-04 (Д)'!$C$2:$C$100,0)+1,0))))),"Н/Д",((INDIRECT(CONCATENATE("'2018-05 (Д)'!Q",TEXT(MATCH($C64,'2018-05 (Д)'!$C$2:$C$100,0)+1,0)))-INDIRECT(CONCATENATE("'2018-04 (Д)'!Q",TEXT(MATCH($C64,'2018-04 (Д)'!$C$2:$C$100,0)+1,0))))/INDIRECT(CONCATENATE("'2018-04 (Д)'!Q",TEXT(MATCH($C64,'2018-04 (Д)'!$C$2:$C$100,0)+1,0))))*100)</f>
        <v>-68.787744364513827</v>
      </c>
      <c r="EJ64" s="9">
        <f ca="1">IF(OR(INDIRECT(CONCATENATE("'2018-06 (Д)'!Q",TEXT(MATCH($C64,'2018-06 (Д)'!$C$2:$C$100,0)+1,0)))="Н/Д",INDIRECT(CONCATENATE("'2018-05 (Д)'!Q",TEXT(MATCH($C64,'2018-05 (Д)'!$C$2:$C$100,0)+1,0)))="Н/Д",AND(INDIRECT(CONCATENATE("'2018-06 (Д)'!Q",TEXT(MATCH($C64,'2018-06 (Д)'!$C$2:$C$100,0)+1,0)))="Н/Д",INDIRECT(CONCATENATE("'2018-05 (Д)'!Q",TEXT(MATCH($C64,'2018-05 (Д)'!$C$2:$C$100,0)+1,0))))),"Н/Д",((INDIRECT(CONCATENATE("'2018-06 (Д)'!Q",TEXT(MATCH($C64,'2018-06 (Д)'!$C$2:$C$100,0)+1,0)))-INDIRECT(CONCATENATE("'2018-05 (Д)'!Q",TEXT(MATCH($C64,'2018-05 (Д)'!$C$2:$C$100,0)+1,0))))/INDIRECT(CONCATENATE("'2018-05 (Д)'!Q",TEXT(MATCH($C64,'2018-05 (Д)'!$C$2:$C$100,0)+1,0))))*100)</f>
        <v>-3.9084039889114872</v>
      </c>
      <c r="EK64" s="9">
        <f ca="1">IF(OR(INDIRECT(CONCATENATE("'2018-07 (Д)'!Q",TEXT(MATCH($C64,'2018-07 (Д)'!$C$2:$C$100,0)+1,0)))="Н/Д",INDIRECT(CONCATENATE("'2018-06 (Д)'!Q",TEXT(MATCH($C64,'2018-06 (Д)'!$C$2:$C$100,0)+1,0)))="Н/Д",AND(INDIRECT(CONCATENATE("'2018-07 (Д)'!Q",TEXT(MATCH($C64,'2018-07 (Д)'!$C$2:$C$100,0)+1,0)))="Н/Д",INDIRECT(CONCATENATE("'2018-06 (Д)'!Q",TEXT(MATCH($C64,'2018-06 (Д)'!$C$2:$C$100,0)+1,0))))),"Н/Д",((INDIRECT(CONCATENATE("'2018-07 (Д)'!Q",TEXT(MATCH($C64,'2018-07 (Д)'!$C$2:$C$100,0)+1,0)))-INDIRECT(CONCATENATE("'2018-06 (Д)'!Q",TEXT(MATCH($C64,'2018-06 (Д)'!$C$2:$C$100,0)+1,0))))/INDIRECT(CONCATENATE("'2018-06 (Д)'!Q",TEXT(MATCH($C64,'2018-06 (Д)'!$C$2:$C$100,0)+1,0))))*100)</f>
        <v>95.119613734915092</v>
      </c>
      <c r="EL64" s="9">
        <f ca="1">IF(OR(INDIRECT(CONCATENATE("'2018-08 (Д)'!Q",TEXT(MATCH($C64,'2018-08 (Д)'!$C$2:$C$100,0)+1,0)))="Н/Д",INDIRECT(CONCATENATE("'2018-07 (Д)'!Q",TEXT(MATCH($C64,'2018-07 (Д)'!$C$2:$C$100,0)+1,0)))="Н/Д",AND(INDIRECT(CONCATENATE("'2018-08 (Д)'!Q",TEXT(MATCH($C64,'2018-08 (Д)'!$C$2:$C$100,0)+1,0)))="Н/Д",INDIRECT(CONCATENATE("'2018-07 (Д)'!Q",TEXT(MATCH($C64,'2018-07 (Д)'!$C$2:$C$100,0)+1,0))))),"Н/Д",((INDIRECT(CONCATENATE("'2018-08 (Д)'!Q",TEXT(MATCH($C64,'2018-08 (Д)'!$C$2:$C$100,0)+1,0)))-INDIRECT(CONCATENATE("'2018-07 (Д)'!Q",TEXT(MATCH($C64,'2018-07 (Д)'!$C$2:$C$100,0)+1,0))))/INDIRECT(CONCATENATE("'2018-07 (Д)'!Q",TEXT(MATCH($C64,'2018-07 (Д)'!$C$2:$C$100,0)+1,0))))*100)</f>
        <v>-27.400859130715766</v>
      </c>
      <c r="EM64" s="9">
        <f ca="1">IF(OR(INDIRECT(CONCATENATE("'2018-09 (Д)'!Q",TEXT(MATCH($C64,'2018-09 (Д)'!$C$2:$C$100,0)+1,0)))="Н/Д",INDIRECT(CONCATENATE("'2018-08 (Д)'!Q",TEXT(MATCH($C64,'2018-08 (Д)'!$C$2:$C$100,0)+1,0)))="Н/Д",AND(INDIRECT(CONCATENATE("'2018-09 (Д)'!Q",TEXT(MATCH($C64,'2018-09 (Д)'!$C$2:$C$100,0)+1,0)))="Н/Д",INDIRECT(CONCATENATE("'2018-08 (Д)'!Q",TEXT(MATCH($C64,'2018-08 (Д)'!$C$2:$C$100,0)+1,0))))),"Н/Д",((INDIRECT(CONCATENATE("'2018-09 (Д)'!Q",TEXT(MATCH($C64,'2018-09 (Д)'!$C$2:$C$100,0)+1,0)))-INDIRECT(CONCATENATE("'2018-08 (Д)'!Q",TEXT(MATCH($C64,'2018-08 (Д)'!$C$2:$C$100,0)+1,0))))/INDIRECT(CONCATENATE("'2018-08 (Д)'!Q",TEXT(MATCH($C64,'2018-08 (Д)'!$C$2:$C$100,0)+1,0))))*100)</f>
        <v>-56.804276871628836</v>
      </c>
      <c r="EN64" s="9">
        <f ca="1">IF(OR(INDIRECT(CONCATENATE("'2018-10 (Д)'!Q",TEXT(MATCH($C64,'2018-10 (Д)'!$C$2:$C$100,0)+1,0)))="Н/Д",INDIRECT(CONCATENATE("'2018-09 (Д)'!Q",TEXT(MATCH($C64,'2018-09 (Д)'!$C$2:$C$100,0)+1,0)))="Н/Д",AND(INDIRECT(CONCATENATE("'2018-10 (Д)'!Q",TEXT(MATCH($C64,'2018-10 (Д)'!$C$2:$C$100,0)+1,0)))="Н/Д",INDIRECT(CONCATENATE("'2018-09 (Д)'!Q",TEXT(MATCH($C64,'2018-09 (Д)'!$C$2:$C$100,0)+1,0))))),"Н/Д",((INDIRECT(CONCATENATE("'2018-10 (Д)'!Q",TEXT(MATCH($C64,'2018-10 (Д)'!$C$2:$C$100,0)+1,0)))-INDIRECT(CONCATENATE("'2018-09 (Д)'!Q",TEXT(MATCH($C64,'2018-09 (Д)'!$C$2:$C$100,0)+1,0))))/INDIRECT(CONCATENATE("'2018-09 (Д)'!Q",TEXT(MATCH($C64,'2018-09 (Д)'!$C$2:$C$100,0)+1,0))))*100)</f>
        <v>213.36951367585243</v>
      </c>
      <c r="EO64" s="9">
        <f ca="1">IF(OR(INDIRECT(CONCATENATE("'2018-11 (Д)'!Q",TEXT(MATCH($C64,'2018-11 (Д)'!$C$2:$C$100,0)+1,0)))="Н/Д",INDIRECT(CONCATENATE("'2018-10 (Д)'!Q",TEXT(MATCH($C64,'2018-10 (Д)'!$C$2:$C$100,0)+1,0)))="Н/Д",AND(INDIRECT(CONCATENATE("'2018-11 (Д)'!Q",TEXT(MATCH($C64,'2018-11 (Д)'!$C$2:$C$100,0)+1,0)))="Н/Д",INDIRECT(CONCATENATE("'2018-10 (Д)'!Q",TEXT(MATCH($C64,'2018-10 (Д)'!$C$2:$C$100,0)+1,0))))),"Н/Д",((INDIRECT(CONCATENATE("'2018-11 (Д)'!Q",TEXT(MATCH($C64,'2018-11 (Д)'!$C$2:$C$100,0)+1,0)))-INDIRECT(CONCATENATE("'2018-10 (Д)'!Q",TEXT(MATCH($C64,'2018-10 (Д)'!$C$2:$C$100,0)+1,0))))/INDIRECT(CONCATENATE("'2018-10 (Д)'!Q",TEXT(MATCH($C64,'2018-10 (Д)'!$C$2:$C$100,0)+1,0))))*100)</f>
        <v>0.33815490392976788</v>
      </c>
      <c r="EP64" s="9">
        <f ca="1">IF(OR(INDIRECT(CONCATENATE("'2018-12 (Д)'!Q",TEXT(MATCH($C64,'2018-12 (Д)'!$C$2:$C$100,0)+1,0)))="Н/Д",INDIRECT(CONCATENATE("'2018-11 (Д)'!Q",TEXT(MATCH($C64,'2018-11 (Д)'!$C$2:$C$100,0)+1,0)))="Н/Д",AND(INDIRECT(CONCATENATE("'2018-12 (Д)'!Q",TEXT(MATCH($C64,'2018-12 (Д)'!$C$2:$C$100,0)+1,0)))="Н/Д",INDIRECT(CONCATENATE("'2018-11 (Д)'!Q",TEXT(MATCH($C64,'2018-11 (Д)'!$C$2:$C$100,0)+1,0))))),"Н/Д",((INDIRECT(CONCATENATE("'2018-12 (Д)'!Q",TEXT(MATCH($C64,'2018-12 (Д)'!$C$2:$C$100,0)+1,0)))-INDIRECT(CONCATENATE("'2018-11 (Д)'!Q",TEXT(MATCH($C64,'2018-11 (Д)'!$C$2:$C$100,0)+1,0))))/INDIRECT(CONCATENATE("'2018-11 (Д)'!Q",TEXT(MATCH($C64,'2018-11 (Д)'!$C$2:$C$100,0)+1,0))))*100)</f>
        <v>-23.463809341451167</v>
      </c>
      <c r="EQ64" s="9"/>
      <c r="ER64" s="9">
        <f ca="1">IF(OR(INDIRECT(CONCATENATE("'2018-03 (Д)'!R",TEXT(MATCH($C64,'2018-03 (Д)'!$C$2:$C$100,0)+1,0)))="Н/Д",INDIRECT(CONCATENATE("'2018-02 (Д)'!R",TEXT(MATCH($C64,'2018-02 (Д)'!$C$2:$C$100,0)+1,0)))="Н/Д",AND(INDIRECT(CONCATENATE("'2018-03 (Д)'!R",TEXT(MATCH($C64,'2018-03 (Д)'!$C$2:$C$100,0)+1,0)))="Н/Д",INDIRECT(CONCATENATE("'2018-02 (Д)'!R",TEXT(MATCH($C64,'2018-02 (Д)'!$C$2:$C$100,0)+1,0))))),"Н/Д",((INDIRECT(CONCATENATE("'2018-03 (Д)'!R",TEXT(MATCH($C64,'2018-03 (Д)'!$C$2:$C$100,0)+1,0)))-INDIRECT(CONCATENATE("'2018-02 (Д)'!R",TEXT(MATCH($C64,'2018-02 (Д)'!$C$2:$C$100,0)+1,0))))/INDIRECT(CONCATENATE("'2018-02 (Д)'!R",TEXT(MATCH($C64,'2018-02 (Д)'!$C$2:$C$100,0)+1,0))))*100)</f>
        <v>-24.826965527879064</v>
      </c>
      <c r="ES64" s="9">
        <f ca="1">IF(OR(INDIRECT(CONCATENATE("'2018-04 (Д)'!R",TEXT(MATCH($C64,'2018-04 (Д)'!$C$2:$C$100,0)+1,0)))="Н/Д",INDIRECT(CONCATENATE("'2018-03 (Д)'!R",TEXT(MATCH($C64,'2018-03 (Д)'!$C$2:$C$100,0)+1,0)))="Н/Д",AND(INDIRECT(CONCATENATE("'2018-04 (Д)'!R",TEXT(MATCH($C64,'2018-04 (Д)'!$C$2:$C$100,0)+1,0)))="Н/Д",INDIRECT(CONCATENATE("'2018-03 (Д)'!R",TEXT(MATCH($C64,'2018-03 (Д)'!$C$2:$C$100,0)+1,0))))),"Н/Д",((INDIRECT(CONCATENATE("'2018-04 (Д)'!R",TEXT(MATCH($C64,'2018-04 (Д)'!$C$2:$C$100,0)+1,0)))-INDIRECT(CONCATENATE("'2018-03 (Д)'!R",TEXT(MATCH($C64,'2018-03 (Д)'!$C$2:$C$100,0)+1,0))))/INDIRECT(CONCATENATE("'2018-03 (Д)'!R",TEXT(MATCH($C64,'2018-03 (Д)'!$C$2:$C$100,0)+1,0))))*100)</f>
        <v>96.874880395835191</v>
      </c>
      <c r="ET64" s="9">
        <f ca="1">IF(OR(INDIRECT(CONCATENATE("'2018-05 (Д)'!R",TEXT(MATCH($C64,'2018-05 (Д)'!$C$2:$C$100,0)+1,0)))="Н/Д",INDIRECT(CONCATENATE("'2018-04 (Д)'!R",TEXT(MATCH($C64,'2018-04 (Д)'!$C$2:$C$100,0)+1,0)))="Н/Д",AND(INDIRECT(CONCATENATE("'2018-05 (Д)'!R",TEXT(MATCH($C64,'2018-05 (Д)'!$C$2:$C$100,0)+1,0)))="Н/Д",INDIRECT(CONCATENATE("'2018-04 (Д)'!R",TEXT(MATCH($C64,'2018-04 (Д)'!$C$2:$C$100,0)+1,0))))),"Н/Д",((INDIRECT(CONCATENATE("'2018-05 (Д)'!R",TEXT(MATCH($C64,'2018-05 (Д)'!$C$2:$C$100,0)+1,0)))-INDIRECT(CONCATENATE("'2018-04 (Д)'!R",TEXT(MATCH($C64,'2018-04 (Д)'!$C$2:$C$100,0)+1,0))))/INDIRECT(CONCATENATE("'2018-04 (Д)'!R",TEXT(MATCH($C64,'2018-04 (Д)'!$C$2:$C$100,0)+1,0))))*100)</f>
        <v>-44.532766637119572</v>
      </c>
      <c r="EU64" s="9">
        <f ca="1">IF(OR(INDIRECT(CONCATENATE("'2018-06 (Д)'!R",TEXT(MATCH($C64,'2018-06 (Д)'!$C$2:$C$100,0)+1,0)))="Н/Д",INDIRECT(CONCATENATE("'2018-05 (Д)'!R",TEXT(MATCH($C64,'2018-05 (Д)'!$C$2:$C$100,0)+1,0)))="Н/Д",AND(INDIRECT(CONCATENATE("'2018-06 (Д)'!R",TEXT(MATCH($C64,'2018-06 (Д)'!$C$2:$C$100,0)+1,0)))="Н/Д",INDIRECT(CONCATENATE("'2018-05 (Д)'!R",TEXT(MATCH($C64,'2018-05 (Д)'!$C$2:$C$100,0)+1,0))))),"Н/Д",((INDIRECT(CONCATENATE("'2018-06 (Д)'!R",TEXT(MATCH($C64,'2018-06 (Д)'!$C$2:$C$100,0)+1,0)))-INDIRECT(CONCATENATE("'2018-05 (Д)'!R",TEXT(MATCH($C64,'2018-05 (Д)'!$C$2:$C$100,0)+1,0))))/INDIRECT(CONCATENATE("'2018-05 (Д)'!R",TEXT(MATCH($C64,'2018-05 (Д)'!$C$2:$C$100,0)+1,0))))*100)</f>
        <v>90.556188724817858</v>
      </c>
      <c r="EV64" s="9">
        <f ca="1">IF(OR(INDIRECT(CONCATENATE("'2018-07 (Д)'!R",TEXT(MATCH($C64,'2018-07 (Д)'!$C$2:$C$100,0)+1,0)))="Н/Д",INDIRECT(CONCATENATE("'2018-06 (Д)'!R",TEXT(MATCH($C64,'2018-06 (Д)'!$C$2:$C$100,0)+1,0)))="Н/Д",AND(INDIRECT(CONCATENATE("'2018-07 (Д)'!R",TEXT(MATCH($C64,'2018-07 (Д)'!$C$2:$C$100,0)+1,0)))="Н/Д",INDIRECT(CONCATENATE("'2018-06 (Д)'!R",TEXT(MATCH($C64,'2018-06 (Д)'!$C$2:$C$100,0)+1,0))))),"Н/Д",((INDIRECT(CONCATENATE("'2018-07 (Д)'!R",TEXT(MATCH($C64,'2018-07 (Д)'!$C$2:$C$100,0)+1,0)))-INDIRECT(CONCATENATE("'2018-06 (Д)'!R",TEXT(MATCH($C64,'2018-06 (Д)'!$C$2:$C$100,0)+1,0))))/INDIRECT(CONCATENATE("'2018-06 (Д)'!R",TEXT(MATCH($C64,'2018-06 (Д)'!$C$2:$C$100,0)+1,0))))*100)</f>
        <v>-47.917954898015616</v>
      </c>
      <c r="EW64" s="9">
        <f ca="1">IF(OR(INDIRECT(CONCATENATE("'2018-08 (Д)'!R",TEXT(MATCH($C64,'2018-08 (Д)'!$C$2:$C$100,0)+1,0)))="Н/Д",INDIRECT(CONCATENATE("'2018-07 (Д)'!R",TEXT(MATCH($C64,'2018-07 (Д)'!$C$2:$C$100,0)+1,0)))="Н/Д",AND(INDIRECT(CONCATENATE("'2018-08 (Д)'!R",TEXT(MATCH($C64,'2018-08 (Д)'!$C$2:$C$100,0)+1,0)))="Н/Д",INDIRECT(CONCATENATE("'2018-07 (Д)'!R",TEXT(MATCH($C64,'2018-07 (Д)'!$C$2:$C$100,0)+1,0))))),"Н/Д",((INDIRECT(CONCATENATE("'2018-08 (Д)'!R",TEXT(MATCH($C64,'2018-08 (Д)'!$C$2:$C$100,0)+1,0)))-INDIRECT(CONCATENATE("'2018-07 (Д)'!R",TEXT(MATCH($C64,'2018-07 (Д)'!$C$2:$C$100,0)+1,0))))/INDIRECT(CONCATENATE("'2018-07 (Д)'!R",TEXT(MATCH($C64,'2018-07 (Д)'!$C$2:$C$100,0)+1,0))))*100)</f>
        <v>72.692788564056428</v>
      </c>
      <c r="EX64" s="9">
        <f ca="1">IF(OR(INDIRECT(CONCATENATE("'2018-09 (Д)'!R",TEXT(MATCH($C64,'2018-09 (Д)'!$C$2:$C$100,0)+1,0)))="Н/Д",INDIRECT(CONCATENATE("'2018-08 (Д)'!R",TEXT(MATCH($C64,'2018-08 (Д)'!$C$2:$C$100,0)+1,0)))="Н/Д",AND(INDIRECT(CONCATENATE("'2018-09 (Д)'!R",TEXT(MATCH($C64,'2018-09 (Д)'!$C$2:$C$100,0)+1,0)))="Н/Д",INDIRECT(CONCATENATE("'2018-08 (Д)'!R",TEXT(MATCH($C64,'2018-08 (Д)'!$C$2:$C$100,0)+1,0))))),"Н/Д",((INDIRECT(CONCATENATE("'2018-09 (Д)'!R",TEXT(MATCH($C64,'2018-09 (Д)'!$C$2:$C$100,0)+1,0)))-INDIRECT(CONCATENATE("'2018-08 (Д)'!R",TEXT(MATCH($C64,'2018-08 (Д)'!$C$2:$C$100,0)+1,0))))/INDIRECT(CONCATENATE("'2018-08 (Д)'!R",TEXT(MATCH($C64,'2018-08 (Д)'!$C$2:$C$100,0)+1,0))))*100)</f>
        <v>4.5321043206044767</v>
      </c>
      <c r="EY64" s="9">
        <f ca="1">IF(OR(INDIRECT(CONCATENATE("'2018-10 (Д)'!R",TEXT(MATCH($C64,'2018-10 (Д)'!$C$2:$C$100,0)+1,0)))="Н/Д",INDIRECT(CONCATENATE("'2018-09 (Д)'!R",TEXT(MATCH($C64,'2018-09 (Д)'!$C$2:$C$100,0)+1,0)))="Н/Д",AND(INDIRECT(CONCATENATE("'2018-10 (Д)'!R",TEXT(MATCH($C64,'2018-10 (Д)'!$C$2:$C$100,0)+1,0)))="Н/Д",INDIRECT(CONCATENATE("'2018-09 (Д)'!R",TEXT(MATCH($C64,'2018-09 (Д)'!$C$2:$C$100,0)+1,0))))),"Н/Д",((INDIRECT(CONCATENATE("'2018-10 (Д)'!R",TEXT(MATCH($C64,'2018-10 (Д)'!$C$2:$C$100,0)+1,0)))-INDIRECT(CONCATENATE("'2018-09 (Д)'!R",TEXT(MATCH($C64,'2018-09 (Д)'!$C$2:$C$100,0)+1,0))))/INDIRECT(CONCATENATE("'2018-09 (Д)'!R",TEXT(MATCH($C64,'2018-09 (Д)'!$C$2:$C$100,0)+1,0))))*100)</f>
        <v>-50.964786374738722</v>
      </c>
      <c r="EZ64" s="9">
        <f ca="1">IF(OR(INDIRECT(CONCATENATE("'2018-11 (Д)'!R",TEXT(MATCH($C64,'2018-11 (Д)'!$C$2:$C$100,0)+1,0)))="Н/Д",INDIRECT(CONCATENATE("'2018-10 (Д)'!R",TEXT(MATCH($C64,'2018-10 (Д)'!$C$2:$C$100,0)+1,0)))="Н/Д",AND(INDIRECT(CONCATENATE("'2018-11 (Д)'!R",TEXT(MATCH($C64,'2018-11 (Д)'!$C$2:$C$100,0)+1,0)))="Н/Д",INDIRECT(CONCATENATE("'2018-10 (Д)'!R",TEXT(MATCH($C64,'2018-10 (Д)'!$C$2:$C$100,0)+1,0))))),"Н/Д",((INDIRECT(CONCATENATE("'2018-11 (Д)'!R",TEXT(MATCH($C64,'2018-11 (Д)'!$C$2:$C$100,0)+1,0)))-INDIRECT(CONCATENATE("'2018-10 (Д)'!R",TEXT(MATCH($C64,'2018-10 (Д)'!$C$2:$C$100,0)+1,0))))/INDIRECT(CONCATENATE("'2018-10 (Д)'!R",TEXT(MATCH($C64,'2018-10 (Д)'!$C$2:$C$100,0)+1,0))))*100)</f>
        <v>45.504788879949153</v>
      </c>
      <c r="FA64" s="9">
        <f ca="1">IF(OR(INDIRECT(CONCATENATE("'2018-12 (Д)'!R",TEXT(MATCH($C64,'2018-12 (Д)'!$C$2:$C$100,0)+1,0)))="Н/Д",INDIRECT(CONCATENATE("'2018-11 (Д)'!R",TEXT(MATCH($C64,'2018-11 (Д)'!$C$2:$C$100,0)+1,0)))="Н/Д",AND(INDIRECT(CONCATENATE("'2018-12 (Д)'!R",TEXT(MATCH($C64,'2018-12 (Д)'!$C$2:$C$100,0)+1,0)))="Н/Д",INDIRECT(CONCATENATE("'2018-11 (Д)'!R",TEXT(MATCH($C64,'2018-11 (Д)'!$C$2:$C$100,0)+1,0))))),"Н/Д",((INDIRECT(CONCATENATE("'2018-12 (Д)'!R",TEXT(MATCH($C64,'2018-12 (Д)'!$C$2:$C$100,0)+1,0)))-INDIRECT(CONCATENATE("'2018-11 (Д)'!R",TEXT(MATCH($C64,'2018-11 (Д)'!$C$2:$C$100,0)+1,0))))/INDIRECT(CONCATENATE("'2018-11 (Д)'!R",TEXT(MATCH($C64,'2018-11 (Д)'!$C$2:$C$100,0)+1,0))))*100)</f>
        <v>-29.919496579478071</v>
      </c>
      <c r="FB64" s="9"/>
      <c r="FC64" s="9">
        <f ca="1">IF(OR(INDIRECT(CONCATENATE("'2018-03 (Д)'!S",TEXT(MATCH($C64,'2018-03 (Д)'!$C$2:$C$100,0)+1,0)))="Н/Д",INDIRECT(CONCATENATE("'2018-02 (Д)'!S",TEXT(MATCH($C64,'2018-02 (Д)'!$C$2:$C$100,0)+1,0)))="Н/Д",AND(INDIRECT(CONCATENATE("'2018-03 (Д)'!S",TEXT(MATCH($C64,'2018-03 (Д)'!$C$2:$C$100,0)+1,0)))="Н/Д",INDIRECT(CONCATENATE("'2018-02 (Д)'!S",TEXT(MATCH($C64,'2018-02 (Д)'!$C$2:$C$100,0)+1,0))))),"Н/Д",((INDIRECT(CONCATENATE("'2018-03 (Д)'!S",TEXT(MATCH($C64,'2018-03 (Д)'!$C$2:$C$100,0)+1,0)))-INDIRECT(CONCATENATE("'2018-02 (Д)'!S",TEXT(MATCH($C64,'2018-02 (Д)'!$C$2:$C$100,0)+1,0))))/INDIRECT(CONCATENATE("'2018-02 (Д)'!S",TEXT(MATCH($C64,'2018-02 (Д)'!$C$2:$C$100,0)+1,0))))*100)</f>
        <v>-3.4162494602633875</v>
      </c>
      <c r="FD64" s="9">
        <f ca="1">IF(OR(INDIRECT(CONCATENATE("'2018-04 (Д)'!S",TEXT(MATCH($C64,'2018-04 (Д)'!$C$2:$C$100,0)+1,0)))="Н/Д",INDIRECT(CONCATENATE("'2018-03 (Д)'!S",TEXT(MATCH($C64,'2018-03 (Д)'!$C$2:$C$100,0)+1,0)))="Н/Д",AND(INDIRECT(CONCATENATE("'2018-04 (Д)'!S",TEXT(MATCH($C64,'2018-04 (Д)'!$C$2:$C$100,0)+1,0)))="Н/Д",INDIRECT(CONCATENATE("'2018-03 (Д)'!S",TEXT(MATCH($C64,'2018-03 (Д)'!$C$2:$C$100,0)+1,0))))),"Н/Д",((INDIRECT(CONCATENATE("'2018-04 (Д)'!S",TEXT(MATCH($C64,'2018-04 (Д)'!$C$2:$C$100,0)+1,0)))-INDIRECT(CONCATENATE("'2018-03 (Д)'!S",TEXT(MATCH($C64,'2018-03 (Д)'!$C$2:$C$100,0)+1,0))))/INDIRECT(CONCATENATE("'2018-03 (Д)'!S",TEXT(MATCH($C64,'2018-03 (Д)'!$C$2:$C$100,0)+1,0))))*100)</f>
        <v>-10.741302801512091</v>
      </c>
      <c r="FE64" s="9">
        <f ca="1">IF(OR(INDIRECT(CONCATENATE("'2018-05 (Д)'!S",TEXT(MATCH($C64,'2018-05 (Д)'!$C$2:$C$100,0)+1,0)))="Н/Д",INDIRECT(CONCATENATE("'2018-04 (Д)'!S",TEXT(MATCH($C64,'2018-04 (Д)'!$C$2:$C$100,0)+1,0)))="Н/Д",AND(INDIRECT(CONCATENATE("'2018-05 (Д)'!S",TEXT(MATCH($C64,'2018-05 (Д)'!$C$2:$C$100,0)+1,0)))="Н/Д",INDIRECT(CONCATENATE("'2018-04 (Д)'!S",TEXT(MATCH($C64,'2018-04 (Д)'!$C$2:$C$100,0)+1,0))))),"Н/Д",((INDIRECT(CONCATENATE("'2018-05 (Д)'!S",TEXT(MATCH($C64,'2018-05 (Д)'!$C$2:$C$100,0)+1,0)))-INDIRECT(CONCATENATE("'2018-04 (Д)'!S",TEXT(MATCH($C64,'2018-04 (Д)'!$C$2:$C$100,0)+1,0))))/INDIRECT(CONCATENATE("'2018-04 (Д)'!S",TEXT(MATCH($C64,'2018-04 (Д)'!$C$2:$C$100,0)+1,0))))*100)</f>
        <v>82.872120813854906</v>
      </c>
      <c r="FF64" s="9">
        <f ca="1">IF(OR(INDIRECT(CONCATENATE("'2018-06 (Д)'!S",TEXT(MATCH($C64,'2018-06 (Д)'!$C$2:$C$100,0)+1,0)))="Н/Д",INDIRECT(CONCATENATE("'2018-05 (Д)'!S",TEXT(MATCH($C64,'2018-05 (Д)'!$C$2:$C$100,0)+1,0)))="Н/Д",AND(INDIRECT(CONCATENATE("'2018-06 (Д)'!S",TEXT(MATCH($C64,'2018-06 (Д)'!$C$2:$C$100,0)+1,0)))="Н/Д",INDIRECT(CONCATENATE("'2018-05 (Д)'!S",TEXT(MATCH($C64,'2018-05 (Д)'!$C$2:$C$100,0)+1,0))))),"Н/Д",((INDIRECT(CONCATENATE("'2018-06 (Д)'!S",TEXT(MATCH($C64,'2018-06 (Д)'!$C$2:$C$100,0)+1,0)))-INDIRECT(CONCATENATE("'2018-05 (Д)'!S",TEXT(MATCH($C64,'2018-05 (Д)'!$C$2:$C$100,0)+1,0))))/INDIRECT(CONCATENATE("'2018-05 (Д)'!S",TEXT(MATCH($C64,'2018-05 (Д)'!$C$2:$C$100,0)+1,0))))*100)</f>
        <v>-61.893087432652251</v>
      </c>
      <c r="FG64" s="9">
        <f ca="1">IF(OR(INDIRECT(CONCATENATE("'2018-07 (Д)'!S",TEXT(MATCH($C64,'2018-07 (Д)'!$C$2:$C$100,0)+1,0)))="Н/Д",INDIRECT(CONCATENATE("'2018-06 (Д)'!S",TEXT(MATCH($C64,'2018-06 (Д)'!$C$2:$C$100,0)+1,0)))="Н/Д",AND(INDIRECT(CONCATENATE("'2018-07 (Д)'!S",TEXT(MATCH($C64,'2018-07 (Д)'!$C$2:$C$100,0)+1,0)))="Н/Д",INDIRECT(CONCATENATE("'2018-06 (Д)'!S",TEXT(MATCH($C64,'2018-06 (Д)'!$C$2:$C$100,0)+1,0))))),"Н/Д",((INDIRECT(CONCATENATE("'2018-07 (Д)'!S",TEXT(MATCH($C64,'2018-07 (Д)'!$C$2:$C$100,0)+1,0)))-INDIRECT(CONCATENATE("'2018-06 (Д)'!S",TEXT(MATCH($C64,'2018-06 (Д)'!$C$2:$C$100,0)+1,0))))/INDIRECT(CONCATENATE("'2018-06 (Д)'!S",TEXT(MATCH($C64,'2018-06 (Д)'!$C$2:$C$100,0)+1,0))))*100)</f>
        <v>128.42724443499125</v>
      </c>
      <c r="FH64" s="9">
        <f ca="1">IF(OR(INDIRECT(CONCATENATE("'2018-08 (Д)'!S",TEXT(MATCH($C64,'2018-08 (Д)'!$C$2:$C$100,0)+1,0)))="Н/Д",INDIRECT(CONCATENATE("'2018-07 (Д)'!S",TEXT(MATCH($C64,'2018-07 (Д)'!$C$2:$C$100,0)+1,0)))="Н/Д",AND(INDIRECT(CONCATENATE("'2018-08 (Д)'!S",TEXT(MATCH($C64,'2018-08 (Д)'!$C$2:$C$100,0)+1,0)))="Н/Д",INDIRECT(CONCATENATE("'2018-07 (Д)'!S",TEXT(MATCH($C64,'2018-07 (Д)'!$C$2:$C$100,0)+1,0))))),"Н/Д",((INDIRECT(CONCATENATE("'2018-08 (Д)'!S",TEXT(MATCH($C64,'2018-08 (Д)'!$C$2:$C$100,0)+1,0)))-INDIRECT(CONCATENATE("'2018-07 (Д)'!S",TEXT(MATCH($C64,'2018-07 (Д)'!$C$2:$C$100,0)+1,0))))/INDIRECT(CONCATENATE("'2018-07 (Д)'!S",TEXT(MATCH($C64,'2018-07 (Д)'!$C$2:$C$100,0)+1,0))))*100)</f>
        <v>22.589680755186723</v>
      </c>
      <c r="FI64" s="9">
        <f ca="1">IF(OR(INDIRECT(CONCATENATE("'2018-09 (Д)'!S",TEXT(MATCH($C64,'2018-09 (Д)'!$C$2:$C$100,0)+1,0)))="Н/Д",INDIRECT(CONCATENATE("'2018-08 (Д)'!S",TEXT(MATCH($C64,'2018-08 (Д)'!$C$2:$C$100,0)+1,0)))="Н/Д",AND(INDIRECT(CONCATENATE("'2018-09 (Д)'!S",TEXT(MATCH($C64,'2018-09 (Д)'!$C$2:$C$100,0)+1,0)))="Н/Д",INDIRECT(CONCATENATE("'2018-08 (Д)'!S",TEXT(MATCH($C64,'2018-08 (Д)'!$C$2:$C$100,0)+1,0))))),"Н/Д",((INDIRECT(CONCATENATE("'2018-09 (Д)'!S",TEXT(MATCH($C64,'2018-09 (Д)'!$C$2:$C$100,0)+1,0)))-INDIRECT(CONCATENATE("'2018-08 (Д)'!S",TEXT(MATCH($C64,'2018-08 (Д)'!$C$2:$C$100,0)+1,0))))/INDIRECT(CONCATENATE("'2018-08 (Д)'!S",TEXT(MATCH($C64,'2018-08 (Д)'!$C$2:$C$100,0)+1,0))))*100)</f>
        <v>-12.377350762538493</v>
      </c>
      <c r="FJ64" s="9">
        <f ca="1">IF(OR(INDIRECT(CONCATENATE("'2018-10 (Д)'!S",TEXT(MATCH($C64,'2018-10 (Д)'!$C$2:$C$100,0)+1,0)))="Н/Д",INDIRECT(CONCATENATE("'2018-09 (Д)'!S",TEXT(MATCH($C64,'2018-09 (Д)'!$C$2:$C$100,0)+1,0)))="Н/Д",AND(INDIRECT(CONCATENATE("'2018-10 (Д)'!S",TEXT(MATCH($C64,'2018-10 (Д)'!$C$2:$C$100,0)+1,0)))="Н/Д",INDIRECT(CONCATENATE("'2018-09 (Д)'!S",TEXT(MATCH($C64,'2018-09 (Д)'!$C$2:$C$100,0)+1,0))))),"Н/Д",((INDIRECT(CONCATENATE("'2018-10 (Д)'!S",TEXT(MATCH($C64,'2018-10 (Д)'!$C$2:$C$100,0)+1,0)))-INDIRECT(CONCATENATE("'2018-09 (Д)'!S",TEXT(MATCH($C64,'2018-09 (Д)'!$C$2:$C$100,0)+1,0))))/INDIRECT(CONCATENATE("'2018-09 (Д)'!S",TEXT(MATCH($C64,'2018-09 (Д)'!$C$2:$C$100,0)+1,0))))*100)</f>
        <v>-34.048045153355794</v>
      </c>
      <c r="FK64" s="9">
        <f ca="1">IF(OR(INDIRECT(CONCATENATE("'2018-11 (Д)'!S",TEXT(MATCH($C64,'2018-11 (Д)'!$C$2:$C$100,0)+1,0)))="Н/Д",INDIRECT(CONCATENATE("'2018-10 (Д)'!S",TEXT(MATCH($C64,'2018-10 (Д)'!$C$2:$C$100,0)+1,0)))="Н/Д",AND(INDIRECT(CONCATENATE("'2018-11 (Д)'!S",TEXT(MATCH($C64,'2018-11 (Д)'!$C$2:$C$100,0)+1,0)))="Н/Д",INDIRECT(CONCATENATE("'2018-10 (Д)'!S",TEXT(MATCH($C64,'2018-10 (Д)'!$C$2:$C$100,0)+1,0))))),"Н/Д",((INDIRECT(CONCATENATE("'2018-11 (Д)'!S",TEXT(MATCH($C64,'2018-11 (Д)'!$C$2:$C$100,0)+1,0)))-INDIRECT(CONCATENATE("'2018-10 (Д)'!S",TEXT(MATCH($C64,'2018-10 (Д)'!$C$2:$C$100,0)+1,0))))/INDIRECT(CONCATENATE("'2018-10 (Д)'!S",TEXT(MATCH($C64,'2018-10 (Д)'!$C$2:$C$100,0)+1,0))))*100)</f>
        <v>27.96780612538851</v>
      </c>
      <c r="FL64" s="9">
        <f ca="1">IF(OR(INDIRECT(CONCATENATE("'2018-12 (Д)'!S",TEXT(MATCH($C64,'2018-12 (Д)'!$C$2:$C$100,0)+1,0)))="Н/Д",INDIRECT(CONCATENATE("'2018-11 (Д)'!S",TEXT(MATCH($C64,'2018-11 (Д)'!$C$2:$C$100,0)+1,0)))="Н/Д",AND(INDIRECT(CONCATENATE("'2018-12 (Д)'!S",TEXT(MATCH($C64,'2018-12 (Д)'!$C$2:$C$100,0)+1,0)))="Н/Д",INDIRECT(CONCATENATE("'2018-11 (Д)'!S",TEXT(MATCH($C64,'2018-11 (Д)'!$C$2:$C$100,0)+1,0))))),"Н/Д",((INDIRECT(CONCATENATE("'2018-12 (Д)'!S",TEXT(MATCH($C64,'2018-12 (Д)'!$C$2:$C$100,0)+1,0)))-INDIRECT(CONCATENATE("'2018-11 (Д)'!S",TEXT(MATCH($C64,'2018-11 (Д)'!$C$2:$C$100,0)+1,0))))/INDIRECT(CONCATENATE("'2018-11 (Д)'!S",TEXT(MATCH($C64,'2018-11 (Д)'!$C$2:$C$100,0)+1,0))))*100)</f>
        <v>-49.653810339684576</v>
      </c>
      <c r="FM64" s="9"/>
      <c r="FN64" s="9">
        <f ca="1">IF(OR(INDIRECT(CONCATENATE("'2018-03 (Д)'!T",TEXT(MATCH($C64,'2018-03 (Д)'!$C$2:$C$100,0)+1,0)))="Н/Д",INDIRECT(CONCATENATE("'2018-02 (Д)'!T",TEXT(MATCH($C64,'2018-02 (Д)'!$C$2:$C$100,0)+1,0)))="Н/Д",AND(INDIRECT(CONCATENATE("'2018-03 (Д)'!T",TEXT(MATCH($C64,'2018-03 (Д)'!$C$2:$C$100,0)+1,0)))="Н/Д",INDIRECT(CONCATENATE("'2018-02 (Д)'!T",TEXT(MATCH($C64,'2018-02 (Д)'!$C$2:$C$100,0)+1,0))))),"Н/Д",((INDIRECT(CONCATENATE("'2018-03 (Д)'!T",TEXT(MATCH($C64,'2018-03 (Д)'!$C$2:$C$100,0)+1,0)))-INDIRECT(CONCATENATE("'2018-02 (Д)'!T",TEXT(MATCH($C64,'2018-02 (Д)'!$C$2:$C$100,0)+1,0))))/INDIRECT(CONCATENATE("'2018-02 (Д)'!T",TEXT(MATCH($C64,'2018-02 (Д)'!$C$2:$C$100,0)+1,0))))*100)</f>
        <v>-8.0104227073310608E-2</v>
      </c>
      <c r="FO64" s="9">
        <f ca="1">IF(OR(INDIRECT(CONCATENATE("'2018-04 (Д)'!T",TEXT(MATCH($C64,'2018-04 (Д)'!$C$2:$C$100,0)+1,0)))="Н/Д",INDIRECT(CONCATENATE("'2018-03 (Д)'!T",TEXT(MATCH($C64,'2018-03 (Д)'!$C$2:$C$100,0)+1,0)))="Н/Д",AND(INDIRECT(CONCATENATE("'2018-04 (Д)'!T",TEXT(MATCH($C64,'2018-04 (Д)'!$C$2:$C$100,0)+1,0)))="Н/Д",INDIRECT(CONCATENATE("'2018-03 (Д)'!T",TEXT(MATCH($C64,'2018-03 (Д)'!$C$2:$C$100,0)+1,0))))),"Н/Д",((INDIRECT(CONCATENATE("'2018-04 (Д)'!T",TEXT(MATCH($C64,'2018-04 (Д)'!$C$2:$C$100,0)+1,0)))-INDIRECT(CONCATENATE("'2018-03 (Д)'!T",TEXT(MATCH($C64,'2018-03 (Д)'!$C$2:$C$100,0)+1,0))))/INDIRECT(CONCATENATE("'2018-03 (Д)'!T",TEXT(MATCH($C64,'2018-03 (Д)'!$C$2:$C$100,0)+1,0))))*100)</f>
        <v>44.148362814616618</v>
      </c>
      <c r="FP64" s="9">
        <f ca="1">IF(OR(INDIRECT(CONCATENATE("'2018-05 (Д)'!T",TEXT(MATCH($C64,'2018-05 (Д)'!$C$2:$C$100,0)+1,0)))="Н/Д",INDIRECT(CONCATENATE("'2018-04 (Д)'!T",TEXT(MATCH($C64,'2018-04 (Д)'!$C$2:$C$100,0)+1,0)))="Н/Д",AND(INDIRECT(CONCATENATE("'2018-05 (Д)'!T",TEXT(MATCH($C64,'2018-05 (Д)'!$C$2:$C$100,0)+1,0)))="Н/Д",INDIRECT(CONCATENATE("'2018-04 (Д)'!T",TEXT(MATCH($C64,'2018-04 (Д)'!$C$2:$C$100,0)+1,0))))),"Н/Д",((INDIRECT(CONCATENATE("'2018-05 (Д)'!T",TEXT(MATCH($C64,'2018-05 (Д)'!$C$2:$C$100,0)+1,0)))-INDIRECT(CONCATENATE("'2018-04 (Д)'!T",TEXT(MATCH($C64,'2018-04 (Д)'!$C$2:$C$100,0)+1,0))))/INDIRECT(CONCATENATE("'2018-04 (Д)'!T",TEXT(MATCH($C64,'2018-04 (Д)'!$C$2:$C$100,0)+1,0))))*100)</f>
        <v>-24.68569587539687</v>
      </c>
      <c r="FQ64" s="9">
        <f ca="1">IF(OR(INDIRECT(CONCATENATE("'2018-06 (Д)'!T",TEXT(MATCH($C64,'2018-06 (Д)'!$C$2:$C$100,0)+1,0)))="Н/Д",INDIRECT(CONCATENATE("'2018-05 (Д)'!T",TEXT(MATCH($C64,'2018-05 (Д)'!$C$2:$C$100,0)+1,0)))="Н/Д",AND(INDIRECT(CONCATENATE("'2018-06 (Д)'!T",TEXT(MATCH($C64,'2018-06 (Д)'!$C$2:$C$100,0)+1,0)))="Н/Д",INDIRECT(CONCATENATE("'2018-05 (Д)'!T",TEXT(MATCH($C64,'2018-05 (Д)'!$C$2:$C$100,0)+1,0))))),"Н/Д",((INDIRECT(CONCATENATE("'2018-06 (Д)'!T",TEXT(MATCH($C64,'2018-06 (Д)'!$C$2:$C$100,0)+1,0)))-INDIRECT(CONCATENATE("'2018-05 (Д)'!T",TEXT(MATCH($C64,'2018-05 (Д)'!$C$2:$C$100,0)+1,0))))/INDIRECT(CONCATENATE("'2018-05 (Д)'!T",TEXT(MATCH($C64,'2018-05 (Д)'!$C$2:$C$100,0)+1,0))))*100)</f>
        <v>11.105438181851207</v>
      </c>
      <c r="FR64" s="9">
        <f ca="1">IF(OR(INDIRECT(CONCATENATE("'2018-07 (Д)'!T",TEXT(MATCH($C64,'2018-07 (Д)'!$C$2:$C$100,0)+1,0)))="Н/Д",INDIRECT(CONCATENATE("'2018-06 (Д)'!T",TEXT(MATCH($C64,'2018-06 (Д)'!$C$2:$C$100,0)+1,0)))="Н/Д",AND(INDIRECT(CONCATENATE("'2018-07 (Д)'!T",TEXT(MATCH($C64,'2018-07 (Д)'!$C$2:$C$100,0)+1,0)))="Н/Д",INDIRECT(CONCATENATE("'2018-06 (Д)'!T",TEXT(MATCH($C64,'2018-06 (Д)'!$C$2:$C$100,0)+1,0))))),"Н/Д",((INDIRECT(CONCATENATE("'2018-07 (Д)'!T",TEXT(MATCH($C64,'2018-07 (Д)'!$C$2:$C$100,0)+1,0)))-INDIRECT(CONCATENATE("'2018-06 (Д)'!T",TEXT(MATCH($C64,'2018-06 (Д)'!$C$2:$C$100,0)+1,0))))/INDIRECT(CONCATENATE("'2018-06 (Д)'!T",TEXT(MATCH($C64,'2018-06 (Д)'!$C$2:$C$100,0)+1,0))))*100)</f>
        <v>13.045202792976138</v>
      </c>
      <c r="FS64" s="9">
        <f ca="1">IF(OR(INDIRECT(CONCATENATE("'2018-08 (Д)'!T",TEXT(MATCH($C64,'2018-08 (Д)'!$C$2:$C$100,0)+1,0)))="Н/Д",INDIRECT(CONCATENATE("'2018-07 (Д)'!T",TEXT(MATCH($C64,'2018-07 (Д)'!$C$2:$C$100,0)+1,0)))="Н/Д",AND(INDIRECT(CONCATENATE("'2018-08 (Д)'!T",TEXT(MATCH($C64,'2018-08 (Д)'!$C$2:$C$100,0)+1,0)))="Н/Д",INDIRECT(CONCATENATE("'2018-07 (Д)'!T",TEXT(MATCH($C64,'2018-07 (Д)'!$C$2:$C$100,0)+1,0))))),"Н/Д",((INDIRECT(CONCATENATE("'2018-08 (Д)'!T",TEXT(MATCH($C64,'2018-08 (Д)'!$C$2:$C$100,0)+1,0)))-INDIRECT(CONCATENATE("'2018-07 (Д)'!T",TEXT(MATCH($C64,'2018-07 (Д)'!$C$2:$C$100,0)+1,0))))/INDIRECT(CONCATENATE("'2018-07 (Д)'!T",TEXT(MATCH($C64,'2018-07 (Д)'!$C$2:$C$100,0)+1,0))))*100)</f>
        <v>36.355768178155536</v>
      </c>
      <c r="FT64" s="9">
        <f ca="1">IF(OR(INDIRECT(CONCATENATE("'2018-09 (Д)'!T",TEXT(MATCH($C64,'2018-09 (Д)'!$C$2:$C$100,0)+1,0)))="Н/Д",INDIRECT(CONCATENATE("'2018-08 (Д)'!T",TEXT(MATCH($C64,'2018-08 (Д)'!$C$2:$C$100,0)+1,0)))="Н/Д",AND(INDIRECT(CONCATENATE("'2018-09 (Д)'!T",TEXT(MATCH($C64,'2018-09 (Д)'!$C$2:$C$100,0)+1,0)))="Н/Д",INDIRECT(CONCATENATE("'2018-08 (Д)'!T",TEXT(MATCH($C64,'2018-08 (Д)'!$C$2:$C$100,0)+1,0))))),"Н/Д",((INDIRECT(CONCATENATE("'2018-09 (Д)'!T",TEXT(MATCH($C64,'2018-09 (Д)'!$C$2:$C$100,0)+1,0)))-INDIRECT(CONCATENATE("'2018-08 (Д)'!T",TEXT(MATCH($C64,'2018-08 (Д)'!$C$2:$C$100,0)+1,0))))/INDIRECT(CONCATENATE("'2018-08 (Д)'!T",TEXT(MATCH($C64,'2018-08 (Д)'!$C$2:$C$100,0)+1,0))))*100)</f>
        <v>-27.163659273045869</v>
      </c>
      <c r="FU64" s="9">
        <f ca="1">IF(OR(INDIRECT(CONCATENATE("'2018-10 (Д)'!T",TEXT(MATCH($C64,'2018-10 (Д)'!$C$2:$C$100,0)+1,0)))="Н/Д",INDIRECT(CONCATENATE("'2018-09 (Д)'!T",TEXT(MATCH($C64,'2018-09 (Д)'!$C$2:$C$100,0)+1,0)))="Н/Д",AND(INDIRECT(CONCATENATE("'2018-10 (Д)'!T",TEXT(MATCH($C64,'2018-10 (Д)'!$C$2:$C$100,0)+1,0)))="Н/Д",INDIRECT(CONCATENATE("'2018-09 (Д)'!T",TEXT(MATCH($C64,'2018-09 (Д)'!$C$2:$C$100,0)+1,0))))),"Н/Д",((INDIRECT(CONCATENATE("'2018-10 (Д)'!T",TEXT(MATCH($C64,'2018-10 (Д)'!$C$2:$C$100,0)+1,0)))-INDIRECT(CONCATENATE("'2018-09 (Д)'!T",TEXT(MATCH($C64,'2018-09 (Д)'!$C$2:$C$100,0)+1,0))))/INDIRECT(CONCATENATE("'2018-09 (Д)'!T",TEXT(MATCH($C64,'2018-09 (Д)'!$C$2:$C$100,0)+1,0))))*100)</f>
        <v>-27.653322724403257</v>
      </c>
      <c r="FV64" s="9">
        <f ca="1">IF(OR(INDIRECT(CONCATENATE("'2018-11 (Д)'!T",TEXT(MATCH($C64,'2018-11 (Д)'!$C$2:$C$100,0)+1,0)))="Н/Д",INDIRECT(CONCATENATE("'2018-10 (Д)'!T",TEXT(MATCH($C64,'2018-10 (Д)'!$C$2:$C$100,0)+1,0)))="Н/Д",AND(INDIRECT(CONCATENATE("'2018-11 (Д)'!T",TEXT(MATCH($C64,'2018-11 (Д)'!$C$2:$C$100,0)+1,0)))="Н/Д",INDIRECT(CONCATENATE("'2018-10 (Д)'!T",TEXT(MATCH($C64,'2018-10 (Д)'!$C$2:$C$100,0)+1,0))))),"Н/Д",((INDIRECT(CONCATENATE("'2018-11 (Д)'!T",TEXT(MATCH($C64,'2018-11 (Д)'!$C$2:$C$100,0)+1,0)))-INDIRECT(CONCATENATE("'2018-10 (Д)'!T",TEXT(MATCH($C64,'2018-10 (Д)'!$C$2:$C$100,0)+1,0))))/INDIRECT(CONCATENATE("'2018-10 (Д)'!T",TEXT(MATCH($C64,'2018-10 (Д)'!$C$2:$C$100,0)+1,0))))*100)</f>
        <v>45.747932508398328</v>
      </c>
      <c r="FW64" s="9">
        <f ca="1">IF(OR(INDIRECT(CONCATENATE("'2018-12 (Д)'!T",TEXT(MATCH($C64,'2018-12 (Д)'!$C$2:$C$100,0)+1,0)))="Н/Д",INDIRECT(CONCATENATE("'2018-11 (Д)'!T",TEXT(MATCH($C64,'2018-11 (Д)'!$C$2:$C$100,0)+1,0)))="Н/Д",AND(INDIRECT(CONCATENATE("'2018-12 (Д)'!T",TEXT(MATCH($C64,'2018-12 (Д)'!$C$2:$C$100,0)+1,0)))="Н/Д",INDIRECT(CONCATENATE("'2018-11 (Д)'!T",TEXT(MATCH($C64,'2018-11 (Д)'!$C$2:$C$100,0)+1,0))))),"Н/Д",((INDIRECT(CONCATENATE("'2018-12 (Д)'!T",TEXT(MATCH($C64,'2018-12 (Д)'!$C$2:$C$100,0)+1,0)))-INDIRECT(CONCATENATE("'2018-11 (Д)'!T",TEXT(MATCH($C64,'2018-11 (Д)'!$C$2:$C$100,0)+1,0))))/INDIRECT(CONCATENATE("'2018-11 (Д)'!T",TEXT(MATCH($C64,'2018-11 (Д)'!$C$2:$C$100,0)+1,0))))*100)</f>
        <v>1.9500121504374115</v>
      </c>
      <c r="FX64" s="9"/>
      <c r="FY64" s="9">
        <f ca="1">IF(OR(INDIRECT(CONCATENATE("'2018-03 (Д)'!U",TEXT(MATCH($C64,'2018-03 (Д)'!$C$2:$C$100,0)+1,0)))="Н/Д",INDIRECT(CONCATENATE("'2018-02 (Д)'!U",TEXT(MATCH($C64,'2018-02 (Д)'!$C$2:$C$100,0)+1,0)))="Н/Д",AND(INDIRECT(CONCATENATE("'2018-03 (Д)'!U",TEXT(MATCH($C64,'2018-03 (Д)'!$C$2:$C$100,0)+1,0)))="Н/Д",INDIRECT(CONCATENATE("'2018-02 (Д)'!U",TEXT(MATCH($C64,'2018-02 (Д)'!$C$2:$C$100,0)+1,0))))),"Н/Д",((INDIRECT(CONCATENATE("'2018-03 (Д)'!U",TEXT(MATCH($C64,'2018-03 (Д)'!$C$2:$C$100,0)+1,0)))-INDIRECT(CONCATENATE("'2018-02 (Д)'!U",TEXT(MATCH($C64,'2018-02 (Д)'!$C$2:$C$100,0)+1,0))))/INDIRECT(CONCATENATE("'2018-02 (Д)'!U",TEXT(MATCH($C64,'2018-02 (Д)'!$C$2:$C$100,0)+1,0))))*100)</f>
        <v>-140.89281118049544</v>
      </c>
      <c r="FZ64" s="9">
        <f ca="1">IF(OR(INDIRECT(CONCATENATE("'2018-04 (Д)'!U",TEXT(MATCH($C64,'2018-04 (Д)'!$C$2:$C$100,0)+1,0)))="Н/Д",INDIRECT(CONCATENATE("'2018-03 (Д)'!U",TEXT(MATCH($C64,'2018-03 (Д)'!$C$2:$C$100,0)+1,0)))="Н/Д",AND(INDIRECT(CONCATENATE("'2018-04 (Д)'!U",TEXT(MATCH($C64,'2018-04 (Д)'!$C$2:$C$100,0)+1,0)))="Н/Д",INDIRECT(CONCATENATE("'2018-03 (Д)'!U",TEXT(MATCH($C64,'2018-03 (Д)'!$C$2:$C$100,0)+1,0))))),"Н/Д",((INDIRECT(CONCATENATE("'2018-04 (Д)'!U",TEXT(MATCH($C64,'2018-04 (Д)'!$C$2:$C$100,0)+1,0)))-INDIRECT(CONCATENATE("'2018-03 (Д)'!U",TEXT(MATCH($C64,'2018-03 (Д)'!$C$2:$C$100,0)+1,0))))/INDIRECT(CONCATENATE("'2018-03 (Д)'!U",TEXT(MATCH($C64,'2018-03 (Д)'!$C$2:$C$100,0)+1,0))))*100)</f>
        <v>-129.0263159841501</v>
      </c>
      <c r="GA64" s="9">
        <f ca="1">IF(OR(INDIRECT(CONCATENATE("'2018-05 (Д)'!U",TEXT(MATCH($C64,'2018-05 (Д)'!$C$2:$C$100,0)+1,0)))="Н/Д",INDIRECT(CONCATENATE("'2018-04 (Д)'!U",TEXT(MATCH($C64,'2018-04 (Д)'!$C$2:$C$100,0)+1,0)))="Н/Д",AND(INDIRECT(CONCATENATE("'2018-05 (Д)'!U",TEXT(MATCH($C64,'2018-05 (Д)'!$C$2:$C$100,0)+1,0)))="Н/Д",INDIRECT(CONCATENATE("'2018-04 (Д)'!U",TEXT(MATCH($C64,'2018-04 (Д)'!$C$2:$C$100,0)+1,0))))),"Н/Д",((INDIRECT(CONCATENATE("'2018-05 (Д)'!U",TEXT(MATCH($C64,'2018-05 (Д)'!$C$2:$C$100,0)+1,0)))-INDIRECT(CONCATENATE("'2018-04 (Д)'!U",TEXT(MATCH($C64,'2018-04 (Д)'!$C$2:$C$100,0)+1,0))))/INDIRECT(CONCATENATE("'2018-04 (Д)'!U",TEXT(MATCH($C64,'2018-04 (Д)'!$C$2:$C$100,0)+1,0))))*100)</f>
        <v>8790.8549952477279</v>
      </c>
      <c r="GB64" s="9">
        <f ca="1">IF(OR(INDIRECT(CONCATENATE("'2018-06 (Д)'!U",TEXT(MATCH($C64,'2018-06 (Д)'!$C$2:$C$100,0)+1,0)))="Н/Д",INDIRECT(CONCATENATE("'2018-05 (Д)'!U",TEXT(MATCH($C64,'2018-05 (Д)'!$C$2:$C$100,0)+1,0)))="Н/Д",AND(INDIRECT(CONCATENATE("'2018-06 (Д)'!U",TEXT(MATCH($C64,'2018-06 (Д)'!$C$2:$C$100,0)+1,0)))="Н/Д",INDIRECT(CONCATENATE("'2018-05 (Д)'!U",TEXT(MATCH($C64,'2018-05 (Д)'!$C$2:$C$100,0)+1,0))))),"Н/Д",((INDIRECT(CONCATENATE("'2018-06 (Д)'!U",TEXT(MATCH($C64,'2018-06 (Д)'!$C$2:$C$100,0)+1,0)))-INDIRECT(CONCATENATE("'2018-05 (Д)'!U",TEXT(MATCH($C64,'2018-05 (Д)'!$C$2:$C$100,0)+1,0))))/INDIRECT(CONCATENATE("'2018-05 (Д)'!U",TEXT(MATCH($C64,'2018-05 (Д)'!$C$2:$C$100,0)+1,0))))*100)</f>
        <v>-103.19871761714303</v>
      </c>
      <c r="GC64" s="9">
        <f ca="1">IF(OR(INDIRECT(CONCATENATE("'2018-07 (Д)'!U",TEXT(MATCH($C64,'2018-07 (Д)'!$C$2:$C$100,0)+1,0)))="Н/Д",INDIRECT(CONCATENATE("'2018-06 (Д)'!U",TEXT(MATCH($C64,'2018-06 (Д)'!$C$2:$C$100,0)+1,0)))="Н/Д",AND(INDIRECT(CONCATENATE("'2018-07 (Д)'!U",TEXT(MATCH($C64,'2018-07 (Д)'!$C$2:$C$100,0)+1,0)))="Н/Д",INDIRECT(CONCATENATE("'2018-06 (Д)'!U",TEXT(MATCH($C64,'2018-06 (Д)'!$C$2:$C$100,0)+1,0))))),"Н/Д",((INDIRECT(CONCATENATE("'2018-07 (Д)'!U",TEXT(MATCH($C64,'2018-07 (Д)'!$C$2:$C$100,0)+1,0)))-INDIRECT(CONCATENATE("'2018-06 (Д)'!U",TEXT(MATCH($C64,'2018-06 (Д)'!$C$2:$C$100,0)+1,0))))/INDIRECT(CONCATENATE("'2018-06 (Д)'!U",TEXT(MATCH($C64,'2018-06 (Д)'!$C$2:$C$100,0)+1,0))))*100)</f>
        <v>-2241.953613955709</v>
      </c>
      <c r="GD64" s="9">
        <f ca="1">IF(OR(INDIRECT(CONCATENATE("'2018-08 (Д)'!U",TEXT(MATCH($C64,'2018-08 (Д)'!$C$2:$C$100,0)+1,0)))="Н/Д",INDIRECT(CONCATENATE("'2018-07 (Д)'!U",TEXT(MATCH($C64,'2018-07 (Д)'!$C$2:$C$100,0)+1,0)))="Н/Д",AND(INDIRECT(CONCATENATE("'2018-08 (Д)'!U",TEXT(MATCH($C64,'2018-08 (Д)'!$C$2:$C$100,0)+1,0)))="Н/Д",INDIRECT(CONCATENATE("'2018-07 (Д)'!U",TEXT(MATCH($C64,'2018-07 (Д)'!$C$2:$C$100,0)+1,0))))),"Н/Д",((INDIRECT(CONCATENATE("'2018-08 (Д)'!U",TEXT(MATCH($C64,'2018-08 (Д)'!$C$2:$C$100,0)+1,0)))-INDIRECT(CONCATENATE("'2018-07 (Д)'!U",TEXT(MATCH($C64,'2018-07 (Д)'!$C$2:$C$100,0)+1,0))))/INDIRECT(CONCATENATE("'2018-07 (Д)'!U",TEXT(MATCH($C64,'2018-07 (Д)'!$C$2:$C$100,0)+1,0))))*100)</f>
        <v>-278.37639934085189</v>
      </c>
      <c r="GE64" s="9">
        <f ca="1">IF(OR(INDIRECT(CONCATENATE("'2018-09 (Д)'!U",TEXT(MATCH($C64,'2018-09 (Д)'!$C$2:$C$100,0)+1,0)))="Н/Д",INDIRECT(CONCATENATE("'2018-08 (Д)'!U",TEXT(MATCH($C64,'2018-08 (Д)'!$C$2:$C$100,0)+1,0)))="Н/Д",AND(INDIRECT(CONCATENATE("'2018-09 (Д)'!U",TEXT(MATCH($C64,'2018-09 (Д)'!$C$2:$C$100,0)+1,0)))="Н/Д",INDIRECT(CONCATENATE("'2018-08 (Д)'!U",TEXT(MATCH($C64,'2018-08 (Д)'!$C$2:$C$100,0)+1,0))))),"Н/Д",((INDIRECT(CONCATENATE("'2018-09 (Д)'!U",TEXT(MATCH($C64,'2018-09 (Д)'!$C$2:$C$100,0)+1,0)))-INDIRECT(CONCATENATE("'2018-08 (Д)'!U",TEXT(MATCH($C64,'2018-08 (Д)'!$C$2:$C$100,0)+1,0))))/INDIRECT(CONCATENATE("'2018-08 (Д)'!U",TEXT(MATCH($C64,'2018-08 (Д)'!$C$2:$C$100,0)+1,0))))*100)</f>
        <v>-102.35486259638333</v>
      </c>
      <c r="GF64" s="9">
        <f ca="1">IF(OR(INDIRECT(CONCATENATE("'2018-10 (Д)'!U",TEXT(MATCH($C64,'2018-10 (Д)'!$C$2:$C$100,0)+1,0)))="Н/Д",INDIRECT(CONCATENATE("'2018-09 (Д)'!U",TEXT(MATCH($C64,'2018-09 (Д)'!$C$2:$C$100,0)+1,0)))="Н/Д",AND(INDIRECT(CONCATENATE("'2018-10 (Д)'!U",TEXT(MATCH($C64,'2018-10 (Д)'!$C$2:$C$100,0)+1,0)))="Н/Д",INDIRECT(CONCATENATE("'2018-09 (Д)'!U",TEXT(MATCH($C64,'2018-09 (Д)'!$C$2:$C$100,0)+1,0))))),"Н/Д",((INDIRECT(CONCATENATE("'2018-10 (Д)'!U",TEXT(MATCH($C64,'2018-10 (Д)'!$C$2:$C$100,0)+1,0)))-INDIRECT(CONCATENATE("'2018-09 (Д)'!U",TEXT(MATCH($C64,'2018-09 (Д)'!$C$2:$C$100,0)+1,0))))/INDIRECT(CONCATENATE("'2018-09 (Д)'!U",TEXT(MATCH($C64,'2018-09 (Д)'!$C$2:$C$100,0)+1,0))))*100)</f>
        <v>220.07749205303725</v>
      </c>
      <c r="GG64" s="9">
        <f ca="1">IF(OR(INDIRECT(CONCATENATE("'2018-11 (Д)'!U",TEXT(MATCH($C64,'2018-11 (Д)'!$C$2:$C$100,0)+1,0)))="Н/Д",INDIRECT(CONCATENATE("'2018-10 (Д)'!U",TEXT(MATCH($C64,'2018-10 (Д)'!$C$2:$C$100,0)+1,0)))="Н/Д",AND(INDIRECT(CONCATENATE("'2018-11 (Д)'!U",TEXT(MATCH($C64,'2018-11 (Д)'!$C$2:$C$100,0)+1,0)))="Н/Д",INDIRECT(CONCATENATE("'2018-10 (Д)'!U",TEXT(MATCH($C64,'2018-10 (Д)'!$C$2:$C$100,0)+1,0))))),"Н/Д",((INDIRECT(CONCATENATE("'2018-11 (Д)'!U",TEXT(MATCH($C64,'2018-11 (Д)'!$C$2:$C$100,0)+1,0)))-INDIRECT(CONCATENATE("'2018-10 (Д)'!U",TEXT(MATCH($C64,'2018-10 (Д)'!$C$2:$C$100,0)+1,0))))/INDIRECT(CONCATENATE("'2018-10 (Д)'!U",TEXT(MATCH($C64,'2018-10 (Д)'!$C$2:$C$100,0)+1,0))))*100)</f>
        <v>-178.38634193696822</v>
      </c>
      <c r="GH64" s="9">
        <f ca="1">IF(OR(INDIRECT(CONCATENATE("'2018-12 (Д)'!U",TEXT(MATCH($C64,'2018-12 (Д)'!$C$2:$C$100,0)+1,0)))="Н/Д",INDIRECT(CONCATENATE("'2018-11 (Д)'!U",TEXT(MATCH($C64,'2018-11 (Д)'!$C$2:$C$100,0)+1,0)))="Н/Д",AND(INDIRECT(CONCATENATE("'2018-12 (Д)'!U",TEXT(MATCH($C64,'2018-12 (Д)'!$C$2:$C$100,0)+1,0)))="Н/Д",INDIRECT(CONCATENATE("'2018-11 (Д)'!U",TEXT(MATCH($C64,'2018-11 (Д)'!$C$2:$C$100,0)+1,0))))),"Н/Д",((INDIRECT(CONCATENATE("'2018-12 (Д)'!U",TEXT(MATCH($C64,'2018-12 (Д)'!$C$2:$C$100,0)+1,0)))-INDIRECT(CONCATENATE("'2018-11 (Д)'!U",TEXT(MATCH($C64,'2018-11 (Д)'!$C$2:$C$100,0)+1,0))))/INDIRECT(CONCATENATE("'2018-11 (Д)'!U",TEXT(MATCH($C64,'2018-11 (Д)'!$C$2:$C$100,0)+1,0))))*100)</f>
        <v>-120.9669558579688</v>
      </c>
      <c r="GI64" s="9"/>
      <c r="GJ64" s="9">
        <f ca="1">IF(OR(INDIRECT(CONCATENATE("'2018-03 (Д)'!V",TEXT(MATCH($C64,'2018-03 (Д)'!$C$2:$C$100,0)+1,0)))="Н/Д",INDIRECT(CONCATENATE("'2018-02 (Д)'!V",TEXT(MATCH($C64,'2018-02 (Д)'!$C$2:$C$100,0)+1,0)))="Н/Д",AND(INDIRECT(CONCATENATE("'2018-03 (Д)'!V",TEXT(MATCH($C64,'2018-03 (Д)'!$C$2:$C$100,0)+1,0)))="Н/Д",INDIRECT(CONCATENATE("'2018-02 (Д)'!V",TEXT(MATCH($C64,'2018-02 (Д)'!$C$2:$C$100,0)+1,0))))),"Н/Д",((INDIRECT(CONCATENATE("'2018-03 (Д)'!V",TEXT(MATCH($C64,'2018-03 (Д)'!$C$2:$C$100,0)+1,0)))-INDIRECT(CONCATENATE("'2018-02 (Д)'!V",TEXT(MATCH($C64,'2018-02 (Д)'!$C$2:$C$100,0)+1,0))))/INDIRECT(CONCATENATE("'2018-02 (Д)'!V",TEXT(MATCH($C64,'2018-02 (Д)'!$C$2:$C$100,0)+1,0))))*100)</f>
        <v>19.325497346653666</v>
      </c>
      <c r="GK64" s="9">
        <f ca="1">IF(OR(INDIRECT(CONCATENATE("'2018-04 (Д)'!V",TEXT(MATCH($C64,'2018-04 (Д)'!$C$2:$C$100,0)+1,0)))="Н/Д",INDIRECT(CONCATENATE("'2018-03 (Д)'!V",TEXT(MATCH($C64,'2018-03 (Д)'!$C$2:$C$100,0)+1,0)))="Н/Д",AND(INDIRECT(CONCATENATE("'2018-04 (Д)'!V",TEXT(MATCH($C64,'2018-04 (Д)'!$C$2:$C$100,0)+1,0)))="Н/Д",INDIRECT(CONCATENATE("'2018-03 (Д)'!V",TEXT(MATCH($C64,'2018-03 (Д)'!$C$2:$C$100,0)+1,0))))),"Н/Д",((INDIRECT(CONCATENATE("'2018-04 (Д)'!V",TEXT(MATCH($C64,'2018-04 (Д)'!$C$2:$C$100,0)+1,0)))-INDIRECT(CONCATENATE("'2018-03 (Д)'!V",TEXT(MATCH($C64,'2018-03 (Д)'!$C$2:$C$100,0)+1,0))))/INDIRECT(CONCATENATE("'2018-03 (Д)'!V",TEXT(MATCH($C64,'2018-03 (Д)'!$C$2:$C$100,0)+1,0))))*100)</f>
        <v>-7.5837966498488951</v>
      </c>
      <c r="GL64" s="9">
        <f ca="1">IF(OR(INDIRECT(CONCATENATE("'2018-05 (Д)'!V",TEXT(MATCH($C64,'2018-05 (Д)'!$C$2:$C$100,0)+1,0)))="Н/Д",INDIRECT(CONCATENATE("'2018-04 (Д)'!V",TEXT(MATCH($C64,'2018-04 (Д)'!$C$2:$C$100,0)+1,0)))="Н/Д",AND(INDIRECT(CONCATENATE("'2018-05 (Д)'!V",TEXT(MATCH($C64,'2018-05 (Д)'!$C$2:$C$100,0)+1,0)))="Н/Д",INDIRECT(CONCATENATE("'2018-04 (Д)'!V",TEXT(MATCH($C64,'2018-04 (Д)'!$C$2:$C$100,0)+1,0))))),"Н/Д",((INDIRECT(CONCATENATE("'2018-05 (Д)'!V",TEXT(MATCH($C64,'2018-05 (Д)'!$C$2:$C$100,0)+1,0)))-INDIRECT(CONCATENATE("'2018-04 (Д)'!V",TEXT(MATCH($C64,'2018-04 (Д)'!$C$2:$C$100,0)+1,0))))/INDIRECT(CONCATENATE("'2018-04 (Д)'!V",TEXT(MATCH($C64,'2018-04 (Д)'!$C$2:$C$100,0)+1,0))))*100)</f>
        <v>176.28551597860638</v>
      </c>
      <c r="GM64" s="9">
        <f ca="1">IF(OR(INDIRECT(CONCATENATE("'2018-06 (Д)'!V",TEXT(MATCH($C64,'2018-06 (Д)'!$C$2:$C$100,0)+1,0)))="Н/Д",INDIRECT(CONCATENATE("'2018-05 (Д)'!V",TEXT(MATCH($C64,'2018-05 (Д)'!$C$2:$C$100,0)+1,0)))="Н/Д",AND(INDIRECT(CONCATENATE("'2018-06 (Д)'!V",TEXT(MATCH($C64,'2018-06 (Д)'!$C$2:$C$100,0)+1,0)))="Н/Д",INDIRECT(CONCATENATE("'2018-05 (Д)'!V",TEXT(MATCH($C64,'2018-05 (Д)'!$C$2:$C$100,0)+1,0))))),"Н/Д",((INDIRECT(CONCATENATE("'2018-06 (Д)'!V",TEXT(MATCH($C64,'2018-06 (Д)'!$C$2:$C$100,0)+1,0)))-INDIRECT(CONCATENATE("'2018-05 (Д)'!V",TEXT(MATCH($C64,'2018-05 (Д)'!$C$2:$C$100,0)+1,0))))/INDIRECT(CONCATENATE("'2018-05 (Д)'!V",TEXT(MATCH($C64,'2018-05 (Д)'!$C$2:$C$100,0)+1,0))))*100)</f>
        <v>-46.132175998458841</v>
      </c>
      <c r="GN64" s="9">
        <f ca="1">IF(OR(INDIRECT(CONCATENATE("'2018-07 (Д)'!V",TEXT(MATCH($C64,'2018-07 (Д)'!$C$2:$C$100,0)+1,0)))="Н/Д",INDIRECT(CONCATENATE("'2018-06 (Д)'!V",TEXT(MATCH($C64,'2018-06 (Д)'!$C$2:$C$100,0)+1,0)))="Н/Д",AND(INDIRECT(CONCATENATE("'2018-07 (Д)'!V",TEXT(MATCH($C64,'2018-07 (Д)'!$C$2:$C$100,0)+1,0)))="Н/Д",INDIRECT(CONCATENATE("'2018-06 (Д)'!V",TEXT(MATCH($C64,'2018-06 (Д)'!$C$2:$C$100,0)+1,0))))),"Н/Д",((INDIRECT(CONCATENATE("'2018-07 (Д)'!V",TEXT(MATCH($C64,'2018-07 (Д)'!$C$2:$C$100,0)+1,0)))-INDIRECT(CONCATENATE("'2018-06 (Д)'!V",TEXT(MATCH($C64,'2018-06 (Д)'!$C$2:$C$100,0)+1,0))))/INDIRECT(CONCATENATE("'2018-06 (Д)'!V",TEXT(MATCH($C64,'2018-06 (Д)'!$C$2:$C$100,0)+1,0))))*100)</f>
        <v>4.9592120035699505</v>
      </c>
      <c r="GO64" s="9">
        <f ca="1">IF(OR(INDIRECT(CONCATENATE("'2018-08 (Д)'!V",TEXT(MATCH($C64,'2018-08 (Д)'!$C$2:$C$100,0)+1,0)))="Н/Д",INDIRECT(CONCATENATE("'2018-07 (Д)'!V",TEXT(MATCH($C64,'2018-07 (Д)'!$C$2:$C$100,0)+1,0)))="Н/Д",AND(INDIRECT(CONCATENATE("'2018-08 (Д)'!V",TEXT(MATCH($C64,'2018-08 (Д)'!$C$2:$C$100,0)+1,0)))="Н/Д",INDIRECT(CONCATENATE("'2018-07 (Д)'!V",TEXT(MATCH($C64,'2018-07 (Д)'!$C$2:$C$100,0)+1,0))))),"Н/Д",((INDIRECT(CONCATENATE("'2018-08 (Д)'!V",TEXT(MATCH($C64,'2018-08 (Д)'!$C$2:$C$100,0)+1,0)))-INDIRECT(CONCATENATE("'2018-07 (Д)'!V",TEXT(MATCH($C64,'2018-07 (Д)'!$C$2:$C$100,0)+1,0))))/INDIRECT(CONCATENATE("'2018-07 (Д)'!V",TEXT(MATCH($C64,'2018-07 (Д)'!$C$2:$C$100,0)+1,0))))*100)</f>
        <v>-32.958214610261329</v>
      </c>
      <c r="GP64" s="9">
        <f ca="1">IF(OR(INDIRECT(CONCATENATE("'2018-09 (Д)'!V",TEXT(MATCH($C64,'2018-09 (Д)'!$C$2:$C$100,0)+1,0)))="Н/Д",INDIRECT(CONCATENATE("'2018-08 (Д)'!V",TEXT(MATCH($C64,'2018-08 (Д)'!$C$2:$C$100,0)+1,0)))="Н/Д",AND(INDIRECT(CONCATENATE("'2018-09 (Д)'!V",TEXT(MATCH($C64,'2018-09 (Д)'!$C$2:$C$100,0)+1,0)))="Н/Д",INDIRECT(CONCATENATE("'2018-08 (Д)'!V",TEXT(MATCH($C64,'2018-08 (Д)'!$C$2:$C$100,0)+1,0))))),"Н/Д",((INDIRECT(CONCATENATE("'2018-09 (Д)'!V",TEXT(MATCH($C64,'2018-09 (Д)'!$C$2:$C$100,0)+1,0)))-INDIRECT(CONCATENATE("'2018-08 (Д)'!V",TEXT(MATCH($C64,'2018-08 (Д)'!$C$2:$C$100,0)+1,0))))/INDIRECT(CONCATENATE("'2018-08 (Д)'!V",TEXT(MATCH($C64,'2018-08 (Д)'!$C$2:$C$100,0)+1,0))))*100)</f>
        <v>12.425848890339141</v>
      </c>
      <c r="GQ64" s="9">
        <f ca="1">IF(OR(INDIRECT(CONCATENATE("'2018-10 (Д)'!V",TEXT(MATCH($C64,'2018-10 (Д)'!$C$2:$C$100,0)+1,0)))="Н/Д",INDIRECT(CONCATENATE("'2018-09 (Д)'!V",TEXT(MATCH($C64,'2018-09 (Д)'!$C$2:$C$100,0)+1,0)))="Н/Д",AND(INDIRECT(CONCATENATE("'2018-10 (Д)'!V",TEXT(MATCH($C64,'2018-10 (Д)'!$C$2:$C$100,0)+1,0)))="Н/Д",INDIRECT(CONCATENATE("'2018-09 (Д)'!V",TEXT(MATCH($C64,'2018-09 (Д)'!$C$2:$C$100,0)+1,0))))),"Н/Д",((INDIRECT(CONCATENATE("'2018-10 (Д)'!V",TEXT(MATCH($C64,'2018-10 (Д)'!$C$2:$C$100,0)+1,0)))-INDIRECT(CONCATENATE("'2018-09 (Д)'!V",TEXT(MATCH($C64,'2018-09 (Д)'!$C$2:$C$100,0)+1,0))))/INDIRECT(CONCATENATE("'2018-09 (Д)'!V",TEXT(MATCH($C64,'2018-09 (Д)'!$C$2:$C$100,0)+1,0))))*100)</f>
        <v>1.1448954708936321</v>
      </c>
      <c r="GR64" s="9">
        <f ca="1">IF(OR(INDIRECT(CONCATENATE("'2018-11 (Д)'!V",TEXT(MATCH($C64,'2018-11 (Д)'!$C$2:$C$100,0)+1,0)))="Н/Д",INDIRECT(CONCATENATE("'2018-10 (Д)'!V",TEXT(MATCH($C64,'2018-10 (Д)'!$C$2:$C$100,0)+1,0)))="Н/Д",AND(INDIRECT(CONCATENATE("'2018-11 (Д)'!V",TEXT(MATCH($C64,'2018-11 (Д)'!$C$2:$C$100,0)+1,0)))="Н/Д",INDIRECT(CONCATENATE("'2018-10 (Д)'!V",TEXT(MATCH($C64,'2018-10 (Д)'!$C$2:$C$100,0)+1,0))))),"Н/Д",((INDIRECT(CONCATENATE("'2018-11 (Д)'!V",TEXT(MATCH($C64,'2018-11 (Д)'!$C$2:$C$100,0)+1,0)))-INDIRECT(CONCATENATE("'2018-10 (Д)'!V",TEXT(MATCH($C64,'2018-10 (Д)'!$C$2:$C$100,0)+1,0))))/INDIRECT(CONCATENATE("'2018-10 (Д)'!V",TEXT(MATCH($C64,'2018-10 (Д)'!$C$2:$C$100,0)+1,0))))*100)</f>
        <v>-1.3615102512709769</v>
      </c>
      <c r="GS64" s="9">
        <f ca="1">IF(OR(INDIRECT(CONCATENATE("'2018-12 (Д)'!V",TEXT(MATCH($C64,'2018-12 (Д)'!$C$2:$C$100,0)+1,0)))="Н/Д",INDIRECT(CONCATENATE("'2018-11 (Д)'!V",TEXT(MATCH($C64,'2018-11 (Д)'!$C$2:$C$100,0)+1,0)))="Н/Д",AND(INDIRECT(CONCATENATE("'2018-12 (Д)'!V",TEXT(MATCH($C64,'2018-12 (Д)'!$C$2:$C$100,0)+1,0)))="Н/Д",INDIRECT(CONCATENATE("'2018-11 (Д)'!V",TEXT(MATCH($C64,'2018-11 (Д)'!$C$2:$C$100,0)+1,0))))),"Н/Д",((INDIRECT(CONCATENATE("'2018-12 (Д)'!V",TEXT(MATCH($C64,'2018-12 (Д)'!$C$2:$C$100,0)+1,0)))-INDIRECT(CONCATENATE("'2018-11 (Д)'!V",TEXT(MATCH($C64,'2018-11 (Д)'!$C$2:$C$100,0)+1,0))))/INDIRECT(CONCATENATE("'2018-11 (Д)'!V",TEXT(MATCH($C64,'2018-11 (Д)'!$C$2:$C$100,0)+1,0))))*100)</f>
        <v>171.68023709756199</v>
      </c>
      <c r="GT64" s="9"/>
      <c r="GU64" s="9">
        <f ca="1">IF(OR(INDIRECT(CONCATENATE("'2018-03 (Д)'!W",TEXT(MATCH($C64,'2018-03 (Д)'!$C$2:$C$100,0)+1,0)))="Н/Д",INDIRECT(CONCATENATE("'2018-02 (Д)'!W",TEXT(MATCH($C64,'2018-02 (Д)'!$C$2:$C$100,0)+1,0)))="Н/Д",AND(INDIRECT(CONCATENATE("'2018-03 (Д)'!W",TEXT(MATCH($C64,'2018-03 (Д)'!$C$2:$C$100,0)+1,0)))="Н/Д",INDIRECT(CONCATENATE("'2018-02 (Д)'!W",TEXT(MATCH($C64,'2018-02 (Д)'!$C$2:$C$100,0)+1,0))))),"Н/Д",((INDIRECT(CONCATENATE("'2018-03 (Д)'!W",TEXT(MATCH($C64,'2018-03 (Д)'!$C$2:$C$100,0)+1,0)))-INDIRECT(CONCATENATE("'2018-02 (Д)'!W",TEXT(MATCH($C64,'2018-02 (Д)'!$C$2:$C$100,0)+1,0))))/INDIRECT(CONCATENATE("'2018-02 (Д)'!W",TEXT(MATCH($C64,'2018-02 (Д)'!$C$2:$C$100,0)+1,0))))*100)</f>
        <v>9.1374537010845156</v>
      </c>
      <c r="GV64" s="9">
        <f ca="1">IF(OR(INDIRECT(CONCATENATE("'2018-04 (Д)'!W",TEXT(MATCH($C64,'2018-04 (Д)'!$C$2:$C$100,0)+1,0)))="Н/Д",INDIRECT(CONCATENATE("'2018-03 (Д)'!W",TEXT(MATCH($C64,'2018-03 (Д)'!$C$2:$C$100,0)+1,0)))="Н/Д",AND(INDIRECT(CONCATENATE("'2018-04 (Д)'!W",TEXT(MATCH($C64,'2018-04 (Д)'!$C$2:$C$100,0)+1,0)))="Н/Д",INDIRECT(CONCATENATE("'2018-03 (Д)'!W",TEXT(MATCH($C64,'2018-03 (Д)'!$C$2:$C$100,0)+1,0))))),"Н/Д",((INDIRECT(CONCATENATE("'2018-04 (Д)'!W",TEXT(MATCH($C64,'2018-04 (Д)'!$C$2:$C$100,0)+1,0)))-INDIRECT(CONCATENATE("'2018-03 (Д)'!W",TEXT(MATCH($C64,'2018-03 (Д)'!$C$2:$C$100,0)+1,0))))/INDIRECT(CONCATENATE("'2018-03 (Д)'!W",TEXT(MATCH($C64,'2018-03 (Д)'!$C$2:$C$100,0)+1,0))))*100)</f>
        <v>49.577021472860153</v>
      </c>
      <c r="GW64" s="9">
        <f ca="1">IF(OR(INDIRECT(CONCATENATE("'2018-05 (Д)'!W",TEXT(MATCH($C64,'2018-05 (Д)'!$C$2:$C$100,0)+1,0)))="Н/Д",INDIRECT(CONCATENATE("'2018-04 (Д)'!W",TEXT(MATCH($C64,'2018-04 (Д)'!$C$2:$C$100,0)+1,0)))="Н/Д",AND(INDIRECT(CONCATENATE("'2018-05 (Д)'!W",TEXT(MATCH($C64,'2018-05 (Д)'!$C$2:$C$100,0)+1,0)))="Н/Д",INDIRECT(CONCATENATE("'2018-04 (Д)'!W",TEXT(MATCH($C64,'2018-04 (Д)'!$C$2:$C$100,0)+1,0))))),"Н/Д",((INDIRECT(CONCATENATE("'2018-05 (Д)'!W",TEXT(MATCH($C64,'2018-05 (Д)'!$C$2:$C$100,0)+1,0)))-INDIRECT(CONCATENATE("'2018-04 (Д)'!W",TEXT(MATCH($C64,'2018-04 (Д)'!$C$2:$C$100,0)+1,0))))/INDIRECT(CONCATENATE("'2018-04 (Д)'!W",TEXT(MATCH($C64,'2018-04 (Д)'!$C$2:$C$100,0)+1,0))))*100)</f>
        <v>40.44094393478418</v>
      </c>
      <c r="GX64" s="9">
        <f ca="1">IF(OR(INDIRECT(CONCATENATE("'2018-06 (Д)'!W",TEXT(MATCH($C64,'2018-06 (Д)'!$C$2:$C$100,0)+1,0)))="Н/Д",INDIRECT(CONCATENATE("'2018-05 (Д)'!W",TEXT(MATCH($C64,'2018-05 (Д)'!$C$2:$C$100,0)+1,0)))="Н/Д",AND(INDIRECT(CONCATENATE("'2018-06 (Д)'!W",TEXT(MATCH($C64,'2018-06 (Д)'!$C$2:$C$100,0)+1,0)))="Н/Д",INDIRECT(CONCATENATE("'2018-05 (Д)'!W",TEXT(MATCH($C64,'2018-05 (Д)'!$C$2:$C$100,0)+1,0))))),"Н/Д",((INDIRECT(CONCATENATE("'2018-06 (Д)'!W",TEXT(MATCH($C64,'2018-06 (Д)'!$C$2:$C$100,0)+1,0)))-INDIRECT(CONCATENATE("'2018-05 (Д)'!W",TEXT(MATCH($C64,'2018-05 (Д)'!$C$2:$C$100,0)+1,0))))/INDIRECT(CONCATENATE("'2018-05 (Д)'!W",TEXT(MATCH($C64,'2018-05 (Д)'!$C$2:$C$100,0)+1,0))))*100)</f>
        <v>-31.044780352527258</v>
      </c>
      <c r="GY64" s="9">
        <f ca="1">IF(OR(INDIRECT(CONCATENATE("'2018-07 (Д)'!W",TEXT(MATCH($C64,'2018-07 (Д)'!$C$2:$C$100,0)+1,0)))="Н/Д",INDIRECT(CONCATENATE("'2018-06 (Д)'!W",TEXT(MATCH($C64,'2018-06 (Д)'!$C$2:$C$100,0)+1,0)))="Н/Д",AND(INDIRECT(CONCATENATE("'2018-07 (Д)'!W",TEXT(MATCH($C64,'2018-07 (Д)'!$C$2:$C$100,0)+1,0)))="Н/Д",INDIRECT(CONCATENATE("'2018-06 (Д)'!W",TEXT(MATCH($C64,'2018-06 (Д)'!$C$2:$C$100,0)+1,0))))),"Н/Д",((INDIRECT(CONCATENATE("'2018-07 (Д)'!W",TEXT(MATCH($C64,'2018-07 (Д)'!$C$2:$C$100,0)+1,0)))-INDIRECT(CONCATENATE("'2018-06 (Д)'!W",TEXT(MATCH($C64,'2018-06 (Д)'!$C$2:$C$100,0)+1,0))))/INDIRECT(CONCATENATE("'2018-06 (Д)'!W",TEXT(MATCH($C64,'2018-06 (Д)'!$C$2:$C$100,0)+1,0))))*100)</f>
        <v>-12.046124038395693</v>
      </c>
      <c r="GZ64" s="9">
        <f ca="1">IF(OR(INDIRECT(CONCATENATE("'2018-08 (Д)'!W",TEXT(MATCH($C64,'2018-08 (Д)'!$C$2:$C$100,0)+1,0)))="Н/Д",INDIRECT(CONCATENATE("'2018-07 (Д)'!W",TEXT(MATCH($C64,'2018-07 (Д)'!$C$2:$C$100,0)+1,0)))="Н/Д",AND(INDIRECT(CONCATENATE("'2018-08 (Д)'!W",TEXT(MATCH($C64,'2018-08 (Д)'!$C$2:$C$100,0)+1,0)))="Н/Д",INDIRECT(CONCATENATE("'2018-07 (Д)'!W",TEXT(MATCH($C64,'2018-07 (Д)'!$C$2:$C$100,0)+1,0))))),"Н/Д",((INDIRECT(CONCATENATE("'2018-08 (Д)'!W",TEXT(MATCH($C64,'2018-08 (Д)'!$C$2:$C$100,0)+1,0)))-INDIRECT(CONCATENATE("'2018-07 (Д)'!W",TEXT(MATCH($C64,'2018-07 (Д)'!$C$2:$C$100,0)+1,0))))/INDIRECT(CONCATENATE("'2018-07 (Д)'!W",TEXT(MATCH($C64,'2018-07 (Д)'!$C$2:$C$100,0)+1,0))))*100)</f>
        <v>32.527844228805357</v>
      </c>
      <c r="HA64" s="9">
        <f ca="1">IF(OR(INDIRECT(CONCATENATE("'2018-09 (Д)'!W",TEXT(MATCH($C64,'2018-09 (Д)'!$C$2:$C$100,0)+1,0)))="Н/Д",INDIRECT(CONCATENATE("'2018-08 (Д)'!W",TEXT(MATCH($C64,'2018-08 (Д)'!$C$2:$C$100,0)+1,0)))="Н/Д",AND(INDIRECT(CONCATENATE("'2018-09 (Д)'!W",TEXT(MATCH($C64,'2018-09 (Д)'!$C$2:$C$100,0)+1,0)))="Н/Д",INDIRECT(CONCATENATE("'2018-08 (Д)'!W",TEXT(MATCH($C64,'2018-08 (Д)'!$C$2:$C$100,0)+1,0))))),"Н/Д",((INDIRECT(CONCATENATE("'2018-09 (Д)'!W",TEXT(MATCH($C64,'2018-09 (Д)'!$C$2:$C$100,0)+1,0)))-INDIRECT(CONCATENATE("'2018-08 (Д)'!W",TEXT(MATCH($C64,'2018-08 (Д)'!$C$2:$C$100,0)+1,0))))/INDIRECT(CONCATENATE("'2018-08 (Д)'!W",TEXT(MATCH($C64,'2018-08 (Д)'!$C$2:$C$100,0)+1,0))))*100)</f>
        <v>-27.831910469078625</v>
      </c>
      <c r="HB64" s="9">
        <f ca="1">IF(OR(INDIRECT(CONCATENATE("'2018-10 (Д)'!W",TEXT(MATCH($C64,'2018-10 (Д)'!$C$2:$C$100,0)+1,0)))="Н/Д",INDIRECT(CONCATENATE("'2018-09 (Д)'!W",TEXT(MATCH($C64,'2018-09 (Д)'!$C$2:$C$100,0)+1,0)))="Н/Д",AND(INDIRECT(CONCATENATE("'2018-10 (Д)'!W",TEXT(MATCH($C64,'2018-10 (Д)'!$C$2:$C$100,0)+1,0)))="Н/Д",INDIRECT(CONCATENATE("'2018-09 (Д)'!W",TEXT(MATCH($C64,'2018-09 (Д)'!$C$2:$C$100,0)+1,0))))),"Н/Д",((INDIRECT(CONCATENATE("'2018-10 (Д)'!W",TEXT(MATCH($C64,'2018-10 (Д)'!$C$2:$C$100,0)+1,0)))-INDIRECT(CONCATENATE("'2018-09 (Д)'!W",TEXT(MATCH($C64,'2018-09 (Д)'!$C$2:$C$100,0)+1,0))))/INDIRECT(CONCATENATE("'2018-09 (Д)'!W",TEXT(MATCH($C64,'2018-09 (Д)'!$C$2:$C$100,0)+1,0))))*100)</f>
        <v>-8.7464206617207587</v>
      </c>
      <c r="HC64" s="9">
        <f ca="1">IF(OR(INDIRECT(CONCATENATE("'2018-11 (Д)'!W",TEXT(MATCH($C64,'2018-11 (Д)'!$C$2:$C$100,0)+1,0)))="Н/Д",INDIRECT(CONCATENATE("'2018-10 (Д)'!W",TEXT(MATCH($C64,'2018-10 (Д)'!$C$2:$C$100,0)+1,0)))="Н/Д",AND(INDIRECT(CONCATENATE("'2018-11 (Д)'!W",TEXT(MATCH($C64,'2018-11 (Д)'!$C$2:$C$100,0)+1,0)))="Н/Д",INDIRECT(CONCATENATE("'2018-10 (Д)'!W",TEXT(MATCH($C64,'2018-10 (Д)'!$C$2:$C$100,0)+1,0))))),"Н/Д",((INDIRECT(CONCATENATE("'2018-11 (Д)'!W",TEXT(MATCH($C64,'2018-11 (Д)'!$C$2:$C$100,0)+1,0)))-INDIRECT(CONCATENATE("'2018-10 (Д)'!W",TEXT(MATCH($C64,'2018-10 (Д)'!$C$2:$C$100,0)+1,0))))/INDIRECT(CONCATENATE("'2018-10 (Д)'!W",TEXT(MATCH($C64,'2018-10 (Д)'!$C$2:$C$100,0)+1,0))))*100)</f>
        <v>58.49169872028618</v>
      </c>
      <c r="HD64" s="9">
        <f ca="1">IF(OR(INDIRECT(CONCATENATE("'2018-12 (Д)'!W",TEXT(MATCH($C64,'2018-12 (Д)'!$C$2:$C$100,0)+1,0)))="Н/Д",INDIRECT(CONCATENATE("'2018-11 (Д)'!W",TEXT(MATCH($C64,'2018-11 (Д)'!$C$2:$C$100,0)+1,0)))="Н/Д",AND(INDIRECT(CONCATENATE("'2018-12 (Д)'!W",TEXT(MATCH($C64,'2018-12 (Д)'!$C$2:$C$100,0)+1,0)))="Н/Д",INDIRECT(CONCATENATE("'2018-11 (Д)'!W",TEXT(MATCH($C64,'2018-11 (Д)'!$C$2:$C$100,0)+1,0))))),"Н/Д",((INDIRECT(CONCATENATE("'2018-12 (Д)'!W",TEXT(MATCH($C64,'2018-12 (Д)'!$C$2:$C$100,0)+1,0)))-INDIRECT(CONCATENATE("'2018-11 (Д)'!W",TEXT(MATCH($C64,'2018-11 (Д)'!$C$2:$C$100,0)+1,0))))/INDIRECT(CONCATENATE("'2018-11 (Д)'!W",TEXT(MATCH($C64,'2018-11 (Д)'!$C$2:$C$100,0)+1,0))))*100)</f>
        <v>18.03530999088326</v>
      </c>
    </row>
    <row r="65" spans="1:212" x14ac:dyDescent="0.25">
      <c r="A65" s="2" t="s">
        <v>87</v>
      </c>
      <c r="B65" s="2" t="s">
        <v>90</v>
      </c>
      <c r="C65" s="15">
        <v>17000000</v>
      </c>
      <c r="D65" s="9"/>
      <c r="E65" s="9">
        <f ca="1">IF(OR(INDIRECT(CONCATENATE("'2018-03 (Д)'!E",TEXT(MATCH($C65,'2018-03 (Д)'!$C$2:$C$100,0)+1,0)))="Н/Д",INDIRECT(CONCATENATE("'2018-02 (Д)'!E",TEXT(MATCH($C65,'2018-02 (Д)'!$C$2:$C$100,0)+1,0)))="Н/Д",AND(INDIRECT(CONCATENATE("'2018-03 (Д)'!E",TEXT(MATCH($C65,'2018-03 (Д)'!$C$2:$C$100,0)+1,0)))="Н/Д",INDIRECT(CONCATENATE("'2018-02 (Д)'!E",TEXT(MATCH($C65,'2018-02 (Д)'!$C$2:$C$100,0)+1,0))))),"Н/Д",((INDIRECT(CONCATENATE("'2018-03 (Д)'!E",TEXT(MATCH($C65,'2018-03 (Д)'!$C$2:$C$100,0)+1,0)))-INDIRECT(CONCATENATE("'2018-02 (Д)'!E",TEXT(MATCH($C65,'2018-02 (Д)'!$C$2:$C$100,0)+1,0))))/INDIRECT(CONCATENATE("'2018-02 (Д)'!E",TEXT(MATCH($C65,'2018-02 (Д)'!$C$2:$C$100,0)+1,0))))*100)</f>
        <v>20.944871906739788</v>
      </c>
      <c r="F65" s="9">
        <f ca="1">IF(OR(INDIRECT(CONCATENATE("'2018-04 (Д)'!E",TEXT(MATCH($C65,'2018-04 (Д)'!$C$2:$C$100,0)+1,0)))="Н/Д",INDIRECT(CONCATENATE("'2018-03 (Д)'!E",TEXT(MATCH($C65,'2018-03 (Д)'!$C$2:$C$100,0)+1,0)))="Н/Д",AND(INDIRECT(CONCATENATE("'2018-04 (Д)'!E",TEXT(MATCH($C65,'2018-04 (Д)'!$C$2:$C$100,0)+1,0)))="Н/Д",INDIRECT(CONCATENATE("'2018-03 (Д)'!E",TEXT(MATCH($C65,'2018-03 (Д)'!$C$2:$C$100,0)+1,0))))),"Н/Д",((INDIRECT(CONCATENATE("'2018-04 (Д)'!E",TEXT(MATCH($C65,'2018-04 (Д)'!$C$2:$C$100,0)+1,0)))-INDIRECT(CONCATENATE("'2018-03 (Д)'!E",TEXT(MATCH($C65,'2018-03 (Д)'!$C$2:$C$100,0)+1,0))))/INDIRECT(CONCATENATE("'2018-03 (Д)'!E",TEXT(MATCH($C65,'2018-03 (Д)'!$C$2:$C$100,0)+1,0))))*100)</f>
        <v>99.515774009353393</v>
      </c>
      <c r="G65" s="9">
        <f ca="1">IF(OR(INDIRECT(CONCATENATE("'2018-05 (Д)'!E",TEXT(MATCH($C65,'2018-05 (Д)'!$C$2:$C$100,0)+1,0)))="Н/Д",INDIRECT(CONCATENATE("'2018-04 (Д)'!E",TEXT(MATCH($C65,'2018-04 (Д)'!$C$2:$C$100,0)+1,0)))="Н/Д",AND(INDIRECT(CONCATENATE("'2018-05 (Д)'!E",TEXT(MATCH($C65,'2018-05 (Д)'!$C$2:$C$100,0)+1,0)))="Н/Д",INDIRECT(CONCATENATE("'2018-04 (Д)'!E",TEXT(MATCH($C65,'2018-04 (Д)'!$C$2:$C$100,0)+1,0))))),"Н/Д",((INDIRECT(CONCATENATE("'2018-05 (Д)'!E",TEXT(MATCH($C65,'2018-05 (Д)'!$C$2:$C$100,0)+1,0)))-INDIRECT(CONCATENATE("'2018-04 (Д)'!E",TEXT(MATCH($C65,'2018-04 (Д)'!$C$2:$C$100,0)+1,0))))/INDIRECT(CONCATENATE("'2018-04 (Д)'!E",TEXT(MATCH($C65,'2018-04 (Д)'!$C$2:$C$100,0)+1,0))))*100)</f>
        <v>-18.917268362909279</v>
      </c>
      <c r="H65" s="9">
        <f ca="1">IF(OR(INDIRECT(CONCATENATE("'2018-06 (Д)'!E",TEXT(MATCH($C65,'2018-06 (Д)'!$C$2:$C$100,0)+1,0)))="Н/Д",INDIRECT(CONCATENATE("'2018-05 (Д)'!E",TEXT(MATCH($C65,'2018-05 (Д)'!$C$2:$C$100,0)+1,0)))="Н/Д",AND(INDIRECT(CONCATENATE("'2018-06 (Д)'!E",TEXT(MATCH($C65,'2018-06 (Д)'!$C$2:$C$100,0)+1,0)))="Н/Д",INDIRECT(CONCATENATE("'2018-05 (Д)'!E",TEXT(MATCH($C65,'2018-05 (Д)'!$C$2:$C$100,0)+1,0))))),"Н/Д",((INDIRECT(CONCATENATE("'2018-06 (Д)'!E",TEXT(MATCH($C65,'2018-06 (Д)'!$C$2:$C$100,0)+1,0)))-INDIRECT(CONCATENATE("'2018-05 (Д)'!E",TEXT(MATCH($C65,'2018-05 (Д)'!$C$2:$C$100,0)+1,0))))/INDIRECT(CONCATENATE("'2018-05 (Д)'!E",TEXT(MATCH($C65,'2018-05 (Д)'!$C$2:$C$100,0)+1,0))))*100)</f>
        <v>-28.482320719239308</v>
      </c>
      <c r="I65" s="9">
        <f ca="1">IF(OR(INDIRECT(CONCATENATE("'2018-07 (Д)'!E",TEXT(MATCH($C65,'2018-07 (Д)'!$C$2:$C$100,0)+1,0)))="Н/Д",INDIRECT(CONCATENATE("'2018-06 (Д)'!E",TEXT(MATCH($C65,'2018-06 (Д)'!$C$2:$C$100,0)+1,0)))="Н/Д",AND(INDIRECT(CONCATENATE("'2018-07 (Д)'!E",TEXT(MATCH($C65,'2018-07 (Д)'!$C$2:$C$100,0)+1,0)))="Н/Д",INDIRECT(CONCATENATE("'2018-06 (Д)'!E",TEXT(MATCH($C65,'2018-06 (Д)'!$C$2:$C$100,0)+1,0))))),"Н/Д",((INDIRECT(CONCATENATE("'2018-07 (Д)'!E",TEXT(MATCH($C65,'2018-07 (Д)'!$C$2:$C$100,0)+1,0)))-INDIRECT(CONCATENATE("'2018-06 (Д)'!E",TEXT(MATCH($C65,'2018-06 (Д)'!$C$2:$C$100,0)+1,0))))/INDIRECT(CONCATENATE("'2018-06 (Д)'!E",TEXT(MATCH($C65,'2018-06 (Д)'!$C$2:$C$100,0)+1,0))))*100)</f>
        <v>-11.860370431570907</v>
      </c>
      <c r="J65" s="9">
        <f ca="1">IF(OR(INDIRECT(CONCATENATE("'2018-08 (Д)'!E",TEXT(MATCH($C65,'2018-08 (Д)'!$C$2:$C$100,0)+1,0)))="Н/Д",INDIRECT(CONCATENATE("'2018-07 (Д)'!E",TEXT(MATCH($C65,'2018-07 (Д)'!$C$2:$C$100,0)+1,0)))="Н/Д",AND(INDIRECT(CONCATENATE("'2018-08 (Д)'!E",TEXT(MATCH($C65,'2018-08 (Д)'!$C$2:$C$100,0)+1,0)))="Н/Д",INDIRECT(CONCATENATE("'2018-07 (Д)'!E",TEXT(MATCH($C65,'2018-07 (Д)'!$C$2:$C$100,0)+1,0))))),"Н/Д",((INDIRECT(CONCATENATE("'2018-08 (Д)'!E",TEXT(MATCH($C65,'2018-08 (Д)'!$C$2:$C$100,0)+1,0)))-INDIRECT(CONCATENATE("'2018-07 (Д)'!E",TEXT(MATCH($C65,'2018-07 (Д)'!$C$2:$C$100,0)+1,0))))/INDIRECT(CONCATENATE("'2018-07 (Д)'!E",TEXT(MATCH($C65,'2018-07 (Д)'!$C$2:$C$100,0)+1,0))))*100)</f>
        <v>56.259680087148944</v>
      </c>
      <c r="K65" s="9">
        <f ca="1">IF(OR(INDIRECT(CONCATENATE("'2018-09 (Д)'!E",TEXT(MATCH($C65,'2018-09 (Д)'!$C$2:$C$100,0)+1,0)))="Н/Д",INDIRECT(CONCATENATE("'2018-08 (Д)'!E",TEXT(MATCH($C65,'2018-08 (Д)'!$C$2:$C$100,0)+1,0)))="Н/Д",AND(INDIRECT(CONCATENATE("'2018-09 (Д)'!E",TEXT(MATCH($C65,'2018-09 (Д)'!$C$2:$C$100,0)+1,0)))="Н/Д",INDIRECT(CONCATENATE("'2018-08 (Д)'!E",TEXT(MATCH($C65,'2018-08 (Д)'!$C$2:$C$100,0)+1,0))))),"Н/Д",((INDIRECT(CONCATENATE("'2018-09 (Д)'!E",TEXT(MATCH($C65,'2018-09 (Д)'!$C$2:$C$100,0)+1,0)))-INDIRECT(CONCATENATE("'2018-08 (Д)'!E",TEXT(MATCH($C65,'2018-08 (Д)'!$C$2:$C$100,0)+1,0))))/INDIRECT(CONCATENATE("'2018-08 (Д)'!E",TEXT(MATCH($C65,'2018-08 (Д)'!$C$2:$C$100,0)+1,0))))*100)</f>
        <v>-25.025672151077334</v>
      </c>
      <c r="L65" s="9">
        <f ca="1">IF(OR(INDIRECT(CONCATENATE("'2018-10 (Д)'!E",TEXT(MATCH($C65,'2018-10 (Д)'!$C$2:$C$100,0)+1,0)))="Н/Д",INDIRECT(CONCATENATE("'2018-09 (Д)'!E",TEXT(MATCH($C65,'2018-09 (Д)'!$C$2:$C$100,0)+1,0)))="Н/Д",AND(INDIRECT(CONCATENATE("'2018-10 (Д)'!E",TEXT(MATCH($C65,'2018-10 (Д)'!$C$2:$C$100,0)+1,0)))="Н/Д",INDIRECT(CONCATENATE("'2018-09 (Д)'!E",TEXT(MATCH($C65,'2018-09 (Д)'!$C$2:$C$100,0)+1,0))))),"Н/Д",((INDIRECT(CONCATENATE("'2018-10 (Д)'!E",TEXT(MATCH($C65,'2018-10 (Д)'!$C$2:$C$100,0)+1,0)))-INDIRECT(CONCATENATE("'2018-09 (Д)'!E",TEXT(MATCH($C65,'2018-09 (Д)'!$C$2:$C$100,0)+1,0))))/INDIRECT(CONCATENATE("'2018-09 (Д)'!E",TEXT(MATCH($C65,'2018-09 (Д)'!$C$2:$C$100,0)+1,0))))*100)</f>
        <v>-22.226475168267974</v>
      </c>
      <c r="M65" s="9">
        <f ca="1">IF(OR(INDIRECT(CONCATENATE("'2018-11 (Д)'!E",TEXT(MATCH($C65,'2018-11 (Д)'!$C$2:$C$100,0)+1,0)))="Н/Д",INDIRECT(CONCATENATE("'2018-10 (Д)'!E",TEXT(MATCH($C65,'2018-10 (Д)'!$C$2:$C$100,0)+1,0)))="Н/Д",AND(INDIRECT(CONCATENATE("'2018-11 (Д)'!E",TEXT(MATCH($C65,'2018-11 (Д)'!$C$2:$C$100,0)+1,0)))="Н/Д",INDIRECT(CONCATENATE("'2018-10 (Д)'!E",TEXT(MATCH($C65,'2018-10 (Д)'!$C$2:$C$100,0)+1,0))))),"Н/Д",((INDIRECT(CONCATENATE("'2018-11 (Д)'!E",TEXT(MATCH($C65,'2018-11 (Д)'!$C$2:$C$100,0)+1,0)))-INDIRECT(CONCATENATE("'2018-10 (Д)'!E",TEXT(MATCH($C65,'2018-10 (Д)'!$C$2:$C$100,0)+1,0))))/INDIRECT(CONCATENATE("'2018-10 (Д)'!E",TEXT(MATCH($C65,'2018-10 (Д)'!$C$2:$C$100,0)+1,0))))*100)</f>
        <v>111.27856041928399</v>
      </c>
      <c r="N65" s="9">
        <f ca="1">IF(OR(INDIRECT(CONCATENATE("'2018-12 (Д)'!E",TEXT(MATCH($C65,'2018-12 (Д)'!$C$2:$C$100,0)+1,0)))="Н/Д",INDIRECT(CONCATENATE("'2018-11 (Д)'!E",TEXT(MATCH($C65,'2018-11 (Д)'!$C$2:$C$100,0)+1,0)))="Н/Д",AND(INDIRECT(CONCATENATE("'2018-12 (Д)'!E",TEXT(MATCH($C65,'2018-12 (Д)'!$C$2:$C$100,0)+1,0)))="Н/Д",INDIRECT(CONCATENATE("'2018-11 (Д)'!E",TEXT(MATCH($C65,'2018-11 (Д)'!$C$2:$C$100,0)+1,0))))),"Н/Д",((INDIRECT(CONCATENATE("'2018-12 (Д)'!E",TEXT(MATCH($C65,'2018-12 (Д)'!$C$2:$C$100,0)+1,0)))-INDIRECT(CONCATENATE("'2018-11 (Д)'!E",TEXT(MATCH($C65,'2018-11 (Д)'!$C$2:$C$100,0)+1,0))))/INDIRECT(CONCATENATE("'2018-11 (Д)'!E",TEXT(MATCH($C65,'2018-11 (Д)'!$C$2:$C$100,0)+1,0))))*100)</f>
        <v>-34.337378414602867</v>
      </c>
      <c r="O65" s="9"/>
      <c r="P65" s="9">
        <f ca="1">IF(OR(INDIRECT(CONCATENATE("'2018-03 (Д)'!F",TEXT(MATCH($C65,'2018-03 (Д)'!$C$2:$C$100,0)+1,0)))="Н/Д",INDIRECT(CONCATENATE("'2018-02 (Д)'!F",TEXT(MATCH($C65,'2018-02 (Д)'!$C$2:$C$100,0)+1,0)))="Н/Д",AND(INDIRECT(CONCATENATE("'2018-03 (Д)'!F",TEXT(MATCH($C65,'2018-03 (Д)'!$C$2:$C$100,0)+1,0)))="Н/Д",INDIRECT(CONCATENATE("'2018-02 (Д)'!F",TEXT(MATCH($C65,'2018-02 (Д)'!$C$2:$C$100,0)+1,0))))),"Н/Д",((INDIRECT(CONCATENATE("'2018-03 (Д)'!F",TEXT(MATCH($C65,'2018-03 (Д)'!$C$2:$C$100,0)+1,0)))-INDIRECT(CONCATENATE("'2018-02 (Д)'!F",TEXT(MATCH($C65,'2018-02 (Д)'!$C$2:$C$100,0)+1,0))))/INDIRECT(CONCATENATE("'2018-02 (Д)'!F",TEXT(MATCH($C65,'2018-02 (Д)'!$C$2:$C$100,0)+1,0))))*100)</f>
        <v>4.947517396670885</v>
      </c>
      <c r="Q65" s="9">
        <f ca="1">IF(OR(INDIRECT(CONCATENATE("'2018-04 (Д)'!F",TEXT(MATCH($C65,'2018-04 (Д)'!$C$2:$C$100,0)+1,0)))="Н/Д",INDIRECT(CONCATENATE("'2018-03 (Д)'!F",TEXT(MATCH($C65,'2018-03 (Д)'!$C$2:$C$100,0)+1,0)))="Н/Д",AND(INDIRECT(CONCATENATE("'2018-04 (Д)'!F",TEXT(MATCH($C65,'2018-04 (Д)'!$C$2:$C$100,0)+1,0)))="Н/Д",INDIRECT(CONCATENATE("'2018-03 (Д)'!F",TEXT(MATCH($C65,'2018-03 (Д)'!$C$2:$C$100,0)+1,0))))),"Н/Д",((INDIRECT(CONCATENATE("'2018-04 (Д)'!F",TEXT(MATCH($C65,'2018-04 (Д)'!$C$2:$C$100,0)+1,0)))-INDIRECT(CONCATENATE("'2018-03 (Д)'!F",TEXT(MATCH($C65,'2018-03 (Д)'!$C$2:$C$100,0)+1,0))))/INDIRECT(CONCATENATE("'2018-03 (Д)'!F",TEXT(MATCH($C65,'2018-03 (Д)'!$C$2:$C$100,0)+1,0))))*100)</f>
        <v>134.74114635617536</v>
      </c>
      <c r="R65" s="9">
        <f ca="1">IF(OR(INDIRECT(CONCATENATE("'2018-05 (Д)'!F",TEXT(MATCH($C65,'2018-05 (Д)'!$C$2:$C$100,0)+1,0)))="Н/Д",INDIRECT(CONCATENATE("'2018-04 (Д)'!F",TEXT(MATCH($C65,'2018-04 (Д)'!$C$2:$C$100,0)+1,0)))="Н/Д",AND(INDIRECT(CONCATENATE("'2018-05 (Д)'!F",TEXT(MATCH($C65,'2018-05 (Д)'!$C$2:$C$100,0)+1,0)))="Н/Д",INDIRECT(CONCATENATE("'2018-04 (Д)'!F",TEXT(MATCH($C65,'2018-04 (Д)'!$C$2:$C$100,0)+1,0))))),"Н/Д",((INDIRECT(CONCATENATE("'2018-05 (Д)'!F",TEXT(MATCH($C65,'2018-05 (Д)'!$C$2:$C$100,0)+1,0)))-INDIRECT(CONCATENATE("'2018-04 (Д)'!F",TEXT(MATCH($C65,'2018-04 (Д)'!$C$2:$C$100,0)+1,0))))/INDIRECT(CONCATENATE("'2018-04 (Д)'!F",TEXT(MATCH($C65,'2018-04 (Д)'!$C$2:$C$100,0)+1,0))))*100)</f>
        <v>-17.83281004968331</v>
      </c>
      <c r="S65" s="9">
        <f ca="1">IF(OR(INDIRECT(CONCATENATE("'2018-06 (Д)'!F",TEXT(MATCH($C65,'2018-06 (Д)'!$C$2:$C$100,0)+1,0)))="Н/Д",INDIRECT(CONCATENATE("'2018-05 (Д)'!F",TEXT(MATCH($C65,'2018-05 (Д)'!$C$2:$C$100,0)+1,0)))="Н/Д",AND(INDIRECT(CONCATENATE("'2018-06 (Д)'!F",TEXT(MATCH($C65,'2018-06 (Д)'!$C$2:$C$100,0)+1,0)))="Н/Д",INDIRECT(CONCATENATE("'2018-05 (Д)'!F",TEXT(MATCH($C65,'2018-05 (Д)'!$C$2:$C$100,0)+1,0))))),"Н/Д",((INDIRECT(CONCATENATE("'2018-06 (Д)'!F",TEXT(MATCH($C65,'2018-06 (Д)'!$C$2:$C$100,0)+1,0)))-INDIRECT(CONCATENATE("'2018-05 (Д)'!F",TEXT(MATCH($C65,'2018-05 (Д)'!$C$2:$C$100,0)+1,0))))/INDIRECT(CONCATENATE("'2018-05 (Д)'!F",TEXT(MATCH($C65,'2018-05 (Д)'!$C$2:$C$100,0)+1,0))))*100)</f>
        <v>-28.700393268392173</v>
      </c>
      <c r="T65" s="9">
        <f ca="1">IF(OR(INDIRECT(CONCATENATE("'2018-07 (Д)'!F",TEXT(MATCH($C65,'2018-07 (Д)'!$C$2:$C$100,0)+1,0)))="Н/Д",INDIRECT(CONCATENATE("'2018-06 (Д)'!F",TEXT(MATCH($C65,'2018-06 (Д)'!$C$2:$C$100,0)+1,0)))="Н/Д",AND(INDIRECT(CONCATENATE("'2018-07 (Д)'!F",TEXT(MATCH($C65,'2018-07 (Д)'!$C$2:$C$100,0)+1,0)))="Н/Д",INDIRECT(CONCATENATE("'2018-06 (Д)'!F",TEXT(MATCH($C65,'2018-06 (Д)'!$C$2:$C$100,0)+1,0))))),"Н/Д",((INDIRECT(CONCATENATE("'2018-07 (Д)'!F",TEXT(MATCH($C65,'2018-07 (Д)'!$C$2:$C$100,0)+1,0)))-INDIRECT(CONCATENATE("'2018-06 (Д)'!F",TEXT(MATCH($C65,'2018-06 (Д)'!$C$2:$C$100,0)+1,0))))/INDIRECT(CONCATENATE("'2018-06 (Д)'!F",TEXT(MATCH($C65,'2018-06 (Д)'!$C$2:$C$100,0)+1,0))))*100)</f>
        <v>-14.078431938089301</v>
      </c>
      <c r="U65" s="9">
        <f ca="1">IF(OR(INDIRECT(CONCATENATE("'2018-08 (Д)'!F",TEXT(MATCH($C65,'2018-08 (Д)'!$C$2:$C$100,0)+1,0)))="Н/Д",INDIRECT(CONCATENATE("'2018-07 (Д)'!F",TEXT(MATCH($C65,'2018-07 (Д)'!$C$2:$C$100,0)+1,0)))="Н/Д",AND(INDIRECT(CONCATENATE("'2018-08 (Д)'!F",TEXT(MATCH($C65,'2018-08 (Д)'!$C$2:$C$100,0)+1,0)))="Н/Д",INDIRECT(CONCATENATE("'2018-07 (Д)'!F",TEXT(MATCH($C65,'2018-07 (Д)'!$C$2:$C$100,0)+1,0))))),"Н/Д",((INDIRECT(CONCATENATE("'2018-08 (Д)'!F",TEXT(MATCH($C65,'2018-08 (Д)'!$C$2:$C$100,0)+1,0)))-INDIRECT(CONCATENATE("'2018-07 (Д)'!F",TEXT(MATCH($C65,'2018-07 (Д)'!$C$2:$C$100,0)+1,0))))/INDIRECT(CONCATENATE("'2018-07 (Д)'!F",TEXT(MATCH($C65,'2018-07 (Д)'!$C$2:$C$100,0)+1,0))))*100)</f>
        <v>74.263930328575384</v>
      </c>
      <c r="V65" s="9">
        <f ca="1">IF(OR(INDIRECT(CONCATENATE("'2018-09 (Д)'!F",TEXT(MATCH($C65,'2018-09 (Д)'!$C$2:$C$100,0)+1,0)))="Н/Д",INDIRECT(CONCATENATE("'2018-08 (Д)'!F",TEXT(MATCH($C65,'2018-08 (Д)'!$C$2:$C$100,0)+1,0)))="Н/Д",AND(INDIRECT(CONCATENATE("'2018-09 (Д)'!F",TEXT(MATCH($C65,'2018-09 (Д)'!$C$2:$C$100,0)+1,0)))="Н/Д",INDIRECT(CONCATENATE("'2018-08 (Д)'!F",TEXT(MATCH($C65,'2018-08 (Д)'!$C$2:$C$100,0)+1,0))))),"Н/Д",((INDIRECT(CONCATENATE("'2018-09 (Д)'!F",TEXT(MATCH($C65,'2018-09 (Д)'!$C$2:$C$100,0)+1,0)))-INDIRECT(CONCATENATE("'2018-08 (Д)'!F",TEXT(MATCH($C65,'2018-08 (Д)'!$C$2:$C$100,0)+1,0))))/INDIRECT(CONCATENATE("'2018-08 (Д)'!F",TEXT(MATCH($C65,'2018-08 (Д)'!$C$2:$C$100,0)+1,0))))*100)</f>
        <v>-40.067882738381208</v>
      </c>
      <c r="W65" s="9">
        <f ca="1">IF(OR(INDIRECT(CONCATENATE("'2018-10 (Д)'!F",TEXT(MATCH($C65,'2018-10 (Д)'!$C$2:$C$100,0)+1,0)))="Н/Д",INDIRECT(CONCATENATE("'2018-09 (Д)'!F",TEXT(MATCH($C65,'2018-09 (Д)'!$C$2:$C$100,0)+1,0)))="Н/Д",AND(INDIRECT(CONCATENATE("'2018-10 (Д)'!F",TEXT(MATCH($C65,'2018-10 (Д)'!$C$2:$C$100,0)+1,0)))="Н/Д",INDIRECT(CONCATENATE("'2018-09 (Д)'!F",TEXT(MATCH($C65,'2018-09 (Д)'!$C$2:$C$100,0)+1,0))))),"Н/Д",((INDIRECT(CONCATENATE("'2018-10 (Д)'!F",TEXT(MATCH($C65,'2018-10 (Д)'!$C$2:$C$100,0)+1,0)))-INDIRECT(CONCATENATE("'2018-09 (Д)'!F",TEXT(MATCH($C65,'2018-09 (Д)'!$C$2:$C$100,0)+1,0))))/INDIRECT(CONCATENATE("'2018-09 (Д)'!F",TEXT(MATCH($C65,'2018-09 (Д)'!$C$2:$C$100,0)+1,0))))*100)</f>
        <v>-16.729991170205036</v>
      </c>
      <c r="X65" s="9">
        <f ca="1">IF(OR(INDIRECT(CONCATENATE("'2018-11 (Д)'!F",TEXT(MATCH($C65,'2018-11 (Д)'!$C$2:$C$100,0)+1,0)))="Н/Д",INDIRECT(CONCATENATE("'2018-10 (Д)'!F",TEXT(MATCH($C65,'2018-10 (Д)'!$C$2:$C$100,0)+1,0)))="Н/Д",AND(INDIRECT(CONCATENATE("'2018-11 (Д)'!F",TEXT(MATCH($C65,'2018-11 (Д)'!$C$2:$C$100,0)+1,0)))="Н/Д",INDIRECT(CONCATENATE("'2018-10 (Д)'!F",TEXT(MATCH($C65,'2018-10 (Д)'!$C$2:$C$100,0)+1,0))))),"Н/Д",((INDIRECT(CONCATENATE("'2018-11 (Д)'!F",TEXT(MATCH($C65,'2018-11 (Д)'!$C$2:$C$100,0)+1,0)))-INDIRECT(CONCATENATE("'2018-10 (Д)'!F",TEXT(MATCH($C65,'2018-10 (Д)'!$C$2:$C$100,0)+1,0))))/INDIRECT(CONCATENATE("'2018-10 (Д)'!F",TEXT(MATCH($C65,'2018-10 (Д)'!$C$2:$C$100,0)+1,0))))*100)</f>
        <v>149.823860568193</v>
      </c>
      <c r="Y65" s="9">
        <f ca="1">IF(OR(INDIRECT(CONCATENATE("'2018-12 (Д)'!F",TEXT(MATCH($C65,'2018-12 (Д)'!$C$2:$C$100,0)+1,0)))="Н/Д",INDIRECT(CONCATENATE("'2018-11 (Д)'!F",TEXT(MATCH($C65,'2018-11 (Д)'!$C$2:$C$100,0)+1,0)))="Н/Д",AND(INDIRECT(CONCATENATE("'2018-12 (Д)'!F",TEXT(MATCH($C65,'2018-12 (Д)'!$C$2:$C$100,0)+1,0)))="Н/Д",INDIRECT(CONCATENATE("'2018-11 (Д)'!F",TEXT(MATCH($C65,'2018-11 (Д)'!$C$2:$C$100,0)+1,0))))),"Н/Д",((INDIRECT(CONCATENATE("'2018-12 (Д)'!F",TEXT(MATCH($C65,'2018-12 (Д)'!$C$2:$C$100,0)+1,0)))-INDIRECT(CONCATENATE("'2018-11 (Д)'!F",TEXT(MATCH($C65,'2018-11 (Д)'!$C$2:$C$100,0)+1,0))))/INDIRECT(CONCATENATE("'2018-11 (Д)'!F",TEXT(MATCH($C65,'2018-11 (Д)'!$C$2:$C$100,0)+1,0))))*100)</f>
        <v>-40.418770734612565</v>
      </c>
      <c r="Z65" s="9"/>
      <c r="AA65" s="9">
        <f ca="1">IF(OR(INDIRECT(CONCATENATE("'2018-03 (Д)'!G",TEXT(MATCH($C65,'2018-03 (Д)'!$C$2:$C$100,0)+1,0)))="Н/Д",INDIRECT(CONCATENATE("'2018-02 (Д)'!G",TEXT(MATCH($C65,'2018-02 (Д)'!$C$2:$C$100,0)+1,0)))="Н/Д",AND(INDIRECT(CONCATENATE("'2018-03 (Д)'!G",TEXT(MATCH($C65,'2018-03 (Д)'!$C$2:$C$100,0)+1,0)))="Н/Д",INDIRECT(CONCATENATE("'2018-02 (Д)'!G",TEXT(MATCH($C65,'2018-02 (Д)'!$C$2:$C$100,0)+1,0))))),"Н/Д",((INDIRECT(CONCATENATE("'2018-03 (Д)'!G",TEXT(MATCH($C65,'2018-03 (Д)'!$C$2:$C$100,0)+1,0)))-INDIRECT(CONCATENATE("'2018-02 (Д)'!G",TEXT(MATCH($C65,'2018-02 (Д)'!$C$2:$C$100,0)+1,0))))/INDIRECT(CONCATENATE("'2018-02 (Д)'!G",TEXT(MATCH($C65,'2018-02 (Д)'!$C$2:$C$100,0)+1,0))))*100)</f>
        <v>-40.199957906177175</v>
      </c>
      <c r="AB65" s="9">
        <f ca="1">IF(OR(INDIRECT(CONCATENATE("'2018-04 (Д)'!G",TEXT(MATCH($C65,'2018-04 (Д)'!$C$2:$C$100,0)+1,0)))="Н/Д",INDIRECT(CONCATENATE("'2018-03 (Д)'!G",TEXT(MATCH($C65,'2018-03 (Д)'!$C$2:$C$100,0)+1,0)))="Н/Д",AND(INDIRECT(CONCATENATE("'2018-04 (Д)'!G",TEXT(MATCH($C65,'2018-04 (Д)'!$C$2:$C$100,0)+1,0)))="Н/Д",INDIRECT(CONCATENATE("'2018-03 (Д)'!G",TEXT(MATCH($C65,'2018-03 (Д)'!$C$2:$C$100,0)+1,0))))),"Н/Д",((INDIRECT(CONCATENATE("'2018-04 (Д)'!G",TEXT(MATCH($C65,'2018-04 (Д)'!$C$2:$C$100,0)+1,0)))-INDIRECT(CONCATENATE("'2018-03 (Д)'!G",TEXT(MATCH($C65,'2018-03 (Д)'!$C$2:$C$100,0)+1,0))))/INDIRECT(CONCATENATE("'2018-03 (Д)'!G",TEXT(MATCH($C65,'2018-03 (Д)'!$C$2:$C$100,0)+1,0))))*100)</f>
        <v>876.67144105805085</v>
      </c>
      <c r="AC65" s="9">
        <f ca="1">IF(OR(INDIRECT(CONCATENATE("'2018-05 (Д)'!G",TEXT(MATCH($C65,'2018-05 (Д)'!$C$2:$C$100,0)+1,0)))="Н/Д",INDIRECT(CONCATENATE("'2018-04 (Д)'!G",TEXT(MATCH($C65,'2018-04 (Д)'!$C$2:$C$100,0)+1,0)))="Н/Д",AND(INDIRECT(CONCATENATE("'2018-05 (Д)'!G",TEXT(MATCH($C65,'2018-05 (Д)'!$C$2:$C$100,0)+1,0)))="Н/Д",INDIRECT(CONCATENATE("'2018-04 (Д)'!G",TEXT(MATCH($C65,'2018-04 (Д)'!$C$2:$C$100,0)+1,0))))),"Н/Д",((INDIRECT(CONCATENATE("'2018-05 (Д)'!G",TEXT(MATCH($C65,'2018-05 (Д)'!$C$2:$C$100,0)+1,0)))-INDIRECT(CONCATENATE("'2018-04 (Д)'!G",TEXT(MATCH($C65,'2018-04 (Д)'!$C$2:$C$100,0)+1,0))))/INDIRECT(CONCATENATE("'2018-04 (Д)'!G",TEXT(MATCH($C65,'2018-04 (Д)'!$C$2:$C$100,0)+1,0))))*100)</f>
        <v>-75.049582909604467</v>
      </c>
      <c r="AD65" s="9">
        <f ca="1">IF(OR(INDIRECT(CONCATENATE("'2018-06 (Д)'!G",TEXT(MATCH($C65,'2018-06 (Д)'!$C$2:$C$100,0)+1,0)))="Н/Д",INDIRECT(CONCATENATE("'2018-05 (Д)'!G",TEXT(MATCH($C65,'2018-05 (Д)'!$C$2:$C$100,0)+1,0)))="Н/Д",AND(INDIRECT(CONCATENATE("'2018-06 (Д)'!G",TEXT(MATCH($C65,'2018-06 (Д)'!$C$2:$C$100,0)+1,0)))="Н/Д",INDIRECT(CONCATENATE("'2018-05 (Д)'!G",TEXT(MATCH($C65,'2018-05 (Д)'!$C$2:$C$100,0)+1,0))))),"Н/Д",((INDIRECT(CONCATENATE("'2018-06 (Д)'!G",TEXT(MATCH($C65,'2018-06 (Д)'!$C$2:$C$100,0)+1,0)))-INDIRECT(CONCATENATE("'2018-05 (Д)'!G",TEXT(MATCH($C65,'2018-05 (Д)'!$C$2:$C$100,0)+1,0))))/INDIRECT(CONCATENATE("'2018-05 (Д)'!G",TEXT(MATCH($C65,'2018-05 (Д)'!$C$2:$C$100,0)+1,0))))*100)</f>
        <v>69.164751548769971</v>
      </c>
      <c r="AE65" s="9">
        <f ca="1">IF(OR(INDIRECT(CONCATENATE("'2018-07 (Д)'!G",TEXT(MATCH($C65,'2018-07 (Д)'!$C$2:$C$100,0)+1,0)))="Н/Д",INDIRECT(CONCATENATE("'2018-06 (Д)'!G",TEXT(MATCH($C65,'2018-06 (Д)'!$C$2:$C$100,0)+1,0)))="Н/Д",AND(INDIRECT(CONCATENATE("'2018-07 (Д)'!G",TEXT(MATCH($C65,'2018-07 (Д)'!$C$2:$C$100,0)+1,0)))="Н/Д",INDIRECT(CONCATENATE("'2018-06 (Д)'!G",TEXT(MATCH($C65,'2018-06 (Д)'!$C$2:$C$100,0)+1,0))))),"Н/Д",((INDIRECT(CONCATENATE("'2018-07 (Д)'!G",TEXT(MATCH($C65,'2018-07 (Д)'!$C$2:$C$100,0)+1,0)))-INDIRECT(CONCATENATE("'2018-06 (Д)'!G",TEXT(MATCH($C65,'2018-06 (Д)'!$C$2:$C$100,0)+1,0))))/INDIRECT(CONCATENATE("'2018-06 (Д)'!G",TEXT(MATCH($C65,'2018-06 (Д)'!$C$2:$C$100,0)+1,0))))*100)</f>
        <v>-49.289576805087307</v>
      </c>
      <c r="AF65" s="9">
        <f ca="1">IF(OR(INDIRECT(CONCATENATE("'2018-08 (Д)'!G",TEXT(MATCH($C65,'2018-08 (Д)'!$C$2:$C$100,0)+1,0)))="Н/Д",INDIRECT(CONCATENATE("'2018-07 (Д)'!G",TEXT(MATCH($C65,'2018-07 (Д)'!$C$2:$C$100,0)+1,0)))="Н/Д",AND(INDIRECT(CONCATENATE("'2018-08 (Д)'!G",TEXT(MATCH($C65,'2018-08 (Д)'!$C$2:$C$100,0)+1,0)))="Н/Д",INDIRECT(CONCATENATE("'2018-07 (Д)'!G",TEXT(MATCH($C65,'2018-07 (Д)'!$C$2:$C$100,0)+1,0))))),"Н/Д",((INDIRECT(CONCATENATE("'2018-08 (Д)'!G",TEXT(MATCH($C65,'2018-08 (Д)'!$C$2:$C$100,0)+1,0)))-INDIRECT(CONCATENATE("'2018-07 (Д)'!G",TEXT(MATCH($C65,'2018-07 (Д)'!$C$2:$C$100,0)+1,0))))/INDIRECT(CONCATENATE("'2018-07 (Д)'!G",TEXT(MATCH($C65,'2018-07 (Д)'!$C$2:$C$100,0)+1,0))))*100)</f>
        <v>86.42290539957142</v>
      </c>
      <c r="AG65" s="9">
        <f ca="1">IF(OR(INDIRECT(CONCATENATE("'2018-09 (Д)'!G",TEXT(MATCH($C65,'2018-09 (Д)'!$C$2:$C$100,0)+1,0)))="Н/Д",INDIRECT(CONCATENATE("'2018-08 (Д)'!G",TEXT(MATCH($C65,'2018-08 (Д)'!$C$2:$C$100,0)+1,0)))="Н/Д",AND(INDIRECT(CONCATENATE("'2018-09 (Д)'!G",TEXT(MATCH($C65,'2018-09 (Д)'!$C$2:$C$100,0)+1,0)))="Н/Д",INDIRECT(CONCATENATE("'2018-08 (Д)'!G",TEXT(MATCH($C65,'2018-08 (Д)'!$C$2:$C$100,0)+1,0))))),"Н/Д",((INDIRECT(CONCATENATE("'2018-09 (Д)'!G",TEXT(MATCH($C65,'2018-09 (Д)'!$C$2:$C$100,0)+1,0)))-INDIRECT(CONCATENATE("'2018-08 (Д)'!G",TEXT(MATCH($C65,'2018-08 (Д)'!$C$2:$C$100,0)+1,0))))/INDIRECT(CONCATENATE("'2018-08 (Д)'!G",TEXT(MATCH($C65,'2018-08 (Д)'!$C$2:$C$100,0)+1,0))))*100)</f>
        <v>-17.875056160260357</v>
      </c>
      <c r="AH65" s="9">
        <f ca="1">IF(OR(INDIRECT(CONCATENATE("'2018-10 (Д)'!G",TEXT(MATCH($C65,'2018-10 (Д)'!$C$2:$C$100,0)+1,0)))="Н/Д",INDIRECT(CONCATENATE("'2018-09 (Д)'!G",TEXT(MATCH($C65,'2018-09 (Д)'!$C$2:$C$100,0)+1,0)))="Н/Д",AND(INDIRECT(CONCATENATE("'2018-10 (Д)'!G",TEXT(MATCH($C65,'2018-10 (Д)'!$C$2:$C$100,0)+1,0)))="Н/Д",INDIRECT(CONCATENATE("'2018-09 (Д)'!G",TEXT(MATCH($C65,'2018-09 (Д)'!$C$2:$C$100,0)+1,0))))),"Н/Д",((INDIRECT(CONCATENATE("'2018-10 (Д)'!G",TEXT(MATCH($C65,'2018-10 (Д)'!$C$2:$C$100,0)+1,0)))-INDIRECT(CONCATENATE("'2018-09 (Д)'!G",TEXT(MATCH($C65,'2018-09 (Д)'!$C$2:$C$100,0)+1,0))))/INDIRECT(CONCATENATE("'2018-09 (Д)'!G",TEXT(MATCH($C65,'2018-09 (Д)'!$C$2:$C$100,0)+1,0))))*100)</f>
        <v>-66.53332854292276</v>
      </c>
      <c r="AI65" s="9">
        <f ca="1">IF(OR(INDIRECT(CONCATENATE("'2018-11 (Д)'!G",TEXT(MATCH($C65,'2018-11 (Д)'!$C$2:$C$100,0)+1,0)))="Н/Д",INDIRECT(CONCATENATE("'2018-10 (Д)'!G",TEXT(MATCH($C65,'2018-10 (Д)'!$C$2:$C$100,0)+1,0)))="Н/Д",AND(INDIRECT(CONCATENATE("'2018-11 (Д)'!G",TEXT(MATCH($C65,'2018-11 (Д)'!$C$2:$C$100,0)+1,0)))="Н/Д",INDIRECT(CONCATENATE("'2018-10 (Д)'!G",TEXT(MATCH($C65,'2018-10 (Д)'!$C$2:$C$100,0)+1,0))))),"Н/Д",((INDIRECT(CONCATENATE("'2018-11 (Д)'!G",TEXT(MATCH($C65,'2018-11 (Д)'!$C$2:$C$100,0)+1,0)))-INDIRECT(CONCATENATE("'2018-10 (Д)'!G",TEXT(MATCH($C65,'2018-10 (Д)'!$C$2:$C$100,0)+1,0))))/INDIRECT(CONCATENATE("'2018-10 (Д)'!G",TEXT(MATCH($C65,'2018-10 (Д)'!$C$2:$C$100,0)+1,0))))*100)</f>
        <v>584.76434853164733</v>
      </c>
      <c r="AJ65" s="9">
        <f ca="1">IF(OR(INDIRECT(CONCATENATE("'2018-12 (Д)'!G",TEXT(MATCH($C65,'2018-12 (Д)'!$C$2:$C$100,0)+1,0)))="Н/Д",INDIRECT(CONCATENATE("'2018-11 (Д)'!G",TEXT(MATCH($C65,'2018-11 (Д)'!$C$2:$C$100,0)+1,0)))="Н/Д",AND(INDIRECT(CONCATENATE("'2018-12 (Д)'!G",TEXT(MATCH($C65,'2018-12 (Д)'!$C$2:$C$100,0)+1,0)))="Н/Д",INDIRECT(CONCATENATE("'2018-11 (Д)'!G",TEXT(MATCH($C65,'2018-11 (Д)'!$C$2:$C$100,0)+1,0))))),"Н/Д",((INDIRECT(CONCATENATE("'2018-12 (Д)'!G",TEXT(MATCH($C65,'2018-12 (Д)'!$C$2:$C$100,0)+1,0)))-INDIRECT(CONCATENATE("'2018-11 (Д)'!G",TEXT(MATCH($C65,'2018-11 (Д)'!$C$2:$C$100,0)+1,0))))/INDIRECT(CONCATENATE("'2018-11 (Д)'!G",TEXT(MATCH($C65,'2018-11 (Д)'!$C$2:$C$100,0)+1,0))))*100)</f>
        <v>-56.828901705616062</v>
      </c>
      <c r="AK65" s="9"/>
      <c r="AL65" s="9">
        <f ca="1">IF(OR(INDIRECT(CONCATENATE("'2018-03 (Д)'!H",TEXT(MATCH($C65,'2018-03 (Д)'!$C$2:$C$100,0)+1,0)))="Н/Д",INDIRECT(CONCATENATE("'2018-02 (Д)'!H",TEXT(MATCH($C65,'2018-02 (Д)'!$C$2:$C$100,0)+1,0)))="Н/Д",AND(INDIRECT(CONCATENATE("'2018-03 (Д)'!H",TEXT(MATCH($C65,'2018-03 (Д)'!$C$2:$C$100,0)+1,0)))="Н/Д",INDIRECT(CONCATENATE("'2018-02 (Д)'!H",TEXT(MATCH($C65,'2018-02 (Д)'!$C$2:$C$100,0)+1,0))))),"Н/Д",((INDIRECT(CONCATENATE("'2018-03 (Д)'!H",TEXT(MATCH($C65,'2018-03 (Д)'!$C$2:$C$100,0)+1,0)))-INDIRECT(CONCATENATE("'2018-02 (Д)'!H",TEXT(MATCH($C65,'2018-02 (Д)'!$C$2:$C$100,0)+1,0))))/INDIRECT(CONCATENATE("'2018-02 (Д)'!H",TEXT(MATCH($C65,'2018-02 (Д)'!$C$2:$C$100,0)+1,0))))*100)</f>
        <v>52.260784788024438</v>
      </c>
      <c r="AM65" s="9">
        <f ca="1">IF(OR(INDIRECT(CONCATENATE("'2018-04 (Д)'!H",TEXT(MATCH($C65,'2018-04 (Д)'!$C$2:$C$100,0)+1,0)))="Н/Д",INDIRECT(CONCATENATE("'2018-03 (Д)'!H",TEXT(MATCH($C65,'2018-03 (Д)'!$C$2:$C$100,0)+1,0)))="Н/Д",AND(INDIRECT(CONCATENATE("'2018-04 (Д)'!H",TEXT(MATCH($C65,'2018-04 (Д)'!$C$2:$C$100,0)+1,0)))="Н/Д",INDIRECT(CONCATENATE("'2018-03 (Д)'!H",TEXT(MATCH($C65,'2018-03 (Д)'!$C$2:$C$100,0)+1,0))))),"Н/Д",((INDIRECT(CONCATENATE("'2018-04 (Д)'!H",TEXT(MATCH($C65,'2018-04 (Д)'!$C$2:$C$100,0)+1,0)))-INDIRECT(CONCATENATE("'2018-03 (Д)'!H",TEXT(MATCH($C65,'2018-03 (Д)'!$C$2:$C$100,0)+1,0))))/INDIRECT(CONCATENATE("'2018-03 (Д)'!H",TEXT(MATCH($C65,'2018-03 (Д)'!$C$2:$C$100,0)+1,0))))*100)</f>
        <v>1.778260046061839</v>
      </c>
      <c r="AN65" s="9">
        <f ca="1">IF(OR(INDIRECT(CONCATENATE("'2018-05 (Д)'!H",TEXT(MATCH($C65,'2018-05 (Д)'!$C$2:$C$100,0)+1,0)))="Н/Д",INDIRECT(CONCATENATE("'2018-04 (Д)'!H",TEXT(MATCH($C65,'2018-04 (Д)'!$C$2:$C$100,0)+1,0)))="Н/Д",AND(INDIRECT(CONCATENATE("'2018-05 (Д)'!H",TEXT(MATCH($C65,'2018-05 (Д)'!$C$2:$C$100,0)+1,0)))="Н/Д",INDIRECT(CONCATENATE("'2018-04 (Д)'!H",TEXT(MATCH($C65,'2018-04 (Д)'!$C$2:$C$100,0)+1,0))))),"Н/Д",((INDIRECT(CONCATENATE("'2018-05 (Д)'!H",TEXT(MATCH($C65,'2018-05 (Д)'!$C$2:$C$100,0)+1,0)))-INDIRECT(CONCATENATE("'2018-04 (Д)'!H",TEXT(MATCH($C65,'2018-04 (Д)'!$C$2:$C$100,0)+1,0))))/INDIRECT(CONCATENATE("'2018-04 (Д)'!H",TEXT(MATCH($C65,'2018-04 (Д)'!$C$2:$C$100,0)+1,0))))*100)</f>
        <v>-0.47510372555102437</v>
      </c>
      <c r="AO65" s="9">
        <f ca="1">IF(OR(INDIRECT(CONCATENATE("'2018-06 (Д)'!H",TEXT(MATCH($C65,'2018-06 (Д)'!$C$2:$C$100,0)+1,0)))="Н/Д",INDIRECT(CONCATENATE("'2018-05 (Д)'!H",TEXT(MATCH($C65,'2018-05 (Д)'!$C$2:$C$100,0)+1,0)))="Н/Д",AND(INDIRECT(CONCATENATE("'2018-06 (Д)'!H",TEXT(MATCH($C65,'2018-06 (Д)'!$C$2:$C$100,0)+1,0)))="Н/Д",INDIRECT(CONCATENATE("'2018-05 (Д)'!H",TEXT(MATCH($C65,'2018-05 (Д)'!$C$2:$C$100,0)+1,0))))),"Н/Д",((INDIRECT(CONCATENATE("'2018-06 (Д)'!H",TEXT(MATCH($C65,'2018-06 (Д)'!$C$2:$C$100,0)+1,0)))-INDIRECT(CONCATENATE("'2018-05 (Д)'!H",TEXT(MATCH($C65,'2018-05 (Д)'!$C$2:$C$100,0)+1,0))))/INDIRECT(CONCATENATE("'2018-05 (Д)'!H",TEXT(MATCH($C65,'2018-05 (Д)'!$C$2:$C$100,0)+1,0))))*100)</f>
        <v>-7.8406792766310405</v>
      </c>
      <c r="AP65" s="9">
        <f ca="1">IF(OR(INDIRECT(CONCATENATE("'2018-07 (Д)'!H",TEXT(MATCH($C65,'2018-07 (Д)'!$C$2:$C$100,0)+1,0)))="Н/Д",INDIRECT(CONCATENATE("'2018-06 (Д)'!H",TEXT(MATCH($C65,'2018-06 (Д)'!$C$2:$C$100,0)+1,0)))="Н/Д",AND(INDIRECT(CONCATENATE("'2018-07 (Д)'!H",TEXT(MATCH($C65,'2018-07 (Д)'!$C$2:$C$100,0)+1,0)))="Н/Д",INDIRECT(CONCATENATE("'2018-06 (Д)'!H",TEXT(MATCH($C65,'2018-06 (Д)'!$C$2:$C$100,0)+1,0))))),"Н/Д",((INDIRECT(CONCATENATE("'2018-07 (Д)'!H",TEXT(MATCH($C65,'2018-07 (Д)'!$C$2:$C$100,0)+1,0)))-INDIRECT(CONCATENATE("'2018-06 (Д)'!H",TEXT(MATCH($C65,'2018-06 (Д)'!$C$2:$C$100,0)+1,0))))/INDIRECT(CONCATENATE("'2018-06 (Д)'!H",TEXT(MATCH($C65,'2018-06 (Д)'!$C$2:$C$100,0)+1,0))))*100)</f>
        <v>13.161971973141174</v>
      </c>
      <c r="AQ65" s="9">
        <f ca="1">IF(OR(INDIRECT(CONCATENATE("'2018-08 (Д)'!H",TEXT(MATCH($C65,'2018-08 (Д)'!$C$2:$C$100,0)+1,0)))="Н/Д",INDIRECT(CONCATENATE("'2018-07 (Д)'!H",TEXT(MATCH($C65,'2018-07 (Д)'!$C$2:$C$100,0)+1,0)))="Н/Д",AND(INDIRECT(CONCATENATE("'2018-08 (Д)'!H",TEXT(MATCH($C65,'2018-08 (Д)'!$C$2:$C$100,0)+1,0)))="Н/Д",INDIRECT(CONCATENATE("'2018-07 (Д)'!H",TEXT(MATCH($C65,'2018-07 (Д)'!$C$2:$C$100,0)+1,0))))),"Н/Д",((INDIRECT(CONCATENATE("'2018-08 (Д)'!H",TEXT(MATCH($C65,'2018-08 (Д)'!$C$2:$C$100,0)+1,0)))-INDIRECT(CONCATENATE("'2018-07 (Д)'!H",TEXT(MATCH($C65,'2018-07 (Д)'!$C$2:$C$100,0)+1,0))))/INDIRECT(CONCATENATE("'2018-07 (Д)'!H",TEXT(MATCH($C65,'2018-07 (Д)'!$C$2:$C$100,0)+1,0))))*100)</f>
        <v>10.698147893776081</v>
      </c>
      <c r="AR65" s="9">
        <f ca="1">IF(OR(INDIRECT(CONCATENATE("'2018-09 (Д)'!H",TEXT(MATCH($C65,'2018-09 (Д)'!$C$2:$C$100,0)+1,0)))="Н/Д",INDIRECT(CONCATENATE("'2018-08 (Д)'!H",TEXT(MATCH($C65,'2018-08 (Д)'!$C$2:$C$100,0)+1,0)))="Н/Д",AND(INDIRECT(CONCATENATE("'2018-09 (Д)'!H",TEXT(MATCH($C65,'2018-09 (Д)'!$C$2:$C$100,0)+1,0)))="Н/Д",INDIRECT(CONCATENATE("'2018-08 (Д)'!H",TEXT(MATCH($C65,'2018-08 (Д)'!$C$2:$C$100,0)+1,0))))),"Н/Д",((INDIRECT(CONCATENATE("'2018-09 (Д)'!H",TEXT(MATCH($C65,'2018-09 (Д)'!$C$2:$C$100,0)+1,0)))-INDIRECT(CONCATENATE("'2018-08 (Д)'!H",TEXT(MATCH($C65,'2018-08 (Д)'!$C$2:$C$100,0)+1,0))))/INDIRECT(CONCATENATE("'2018-08 (Д)'!H",TEXT(MATCH($C65,'2018-08 (Д)'!$C$2:$C$100,0)+1,0))))*100)</f>
        <v>-14.824940926756284</v>
      </c>
      <c r="AS65" s="9">
        <f ca="1">IF(OR(INDIRECT(CONCATENATE("'2018-10 (Д)'!H",TEXT(MATCH($C65,'2018-10 (Д)'!$C$2:$C$100,0)+1,0)))="Н/Д",INDIRECT(CONCATENATE("'2018-09 (Д)'!H",TEXT(MATCH($C65,'2018-09 (Д)'!$C$2:$C$100,0)+1,0)))="Н/Д",AND(INDIRECT(CONCATENATE("'2018-10 (Д)'!H",TEXT(MATCH($C65,'2018-10 (Д)'!$C$2:$C$100,0)+1,0)))="Н/Д",INDIRECT(CONCATENATE("'2018-09 (Д)'!H",TEXT(MATCH($C65,'2018-09 (Д)'!$C$2:$C$100,0)+1,0))))),"Н/Д",((INDIRECT(CONCATENATE("'2018-10 (Д)'!H",TEXT(MATCH($C65,'2018-10 (Д)'!$C$2:$C$100,0)+1,0)))-INDIRECT(CONCATENATE("'2018-09 (Д)'!H",TEXT(MATCH($C65,'2018-09 (Д)'!$C$2:$C$100,0)+1,0))))/INDIRECT(CONCATENATE("'2018-09 (Д)'!H",TEXT(MATCH($C65,'2018-09 (Д)'!$C$2:$C$100,0)+1,0))))*100)</f>
        <v>-1.0483631645048599</v>
      </c>
      <c r="AT65" s="9">
        <f ca="1">IF(OR(INDIRECT(CONCATENATE("'2018-11 (Д)'!H",TEXT(MATCH($C65,'2018-11 (Д)'!$C$2:$C$100,0)+1,0)))="Н/Д",INDIRECT(CONCATENATE("'2018-10 (Д)'!H",TEXT(MATCH($C65,'2018-10 (Д)'!$C$2:$C$100,0)+1,0)))="Н/Д",AND(INDIRECT(CONCATENATE("'2018-11 (Д)'!H",TEXT(MATCH($C65,'2018-11 (Д)'!$C$2:$C$100,0)+1,0)))="Н/Д",INDIRECT(CONCATENATE("'2018-10 (Д)'!H",TEXT(MATCH($C65,'2018-10 (Д)'!$C$2:$C$100,0)+1,0))))),"Н/Д",((INDIRECT(CONCATENATE("'2018-11 (Д)'!H",TEXT(MATCH($C65,'2018-11 (Д)'!$C$2:$C$100,0)+1,0)))-INDIRECT(CONCATENATE("'2018-10 (Д)'!H",TEXT(MATCH($C65,'2018-10 (Д)'!$C$2:$C$100,0)+1,0))))/INDIRECT(CONCATENATE("'2018-10 (Д)'!H",TEXT(MATCH($C65,'2018-10 (Д)'!$C$2:$C$100,0)+1,0))))*100)</f>
        <v>8.6580640143204999</v>
      </c>
      <c r="AU65" s="9">
        <f ca="1">IF(OR(INDIRECT(CONCATENATE("'2018-12 (Д)'!H",TEXT(MATCH($C65,'2018-12 (Д)'!$C$2:$C$100,0)+1,0)))="Н/Д",INDIRECT(CONCATENATE("'2018-11 (Д)'!H",TEXT(MATCH($C65,'2018-11 (Д)'!$C$2:$C$100,0)+1,0)))="Н/Д",AND(INDIRECT(CONCATENATE("'2018-12 (Д)'!H",TEXT(MATCH($C65,'2018-12 (Д)'!$C$2:$C$100,0)+1,0)))="Н/Д",INDIRECT(CONCATENATE("'2018-11 (Д)'!H",TEXT(MATCH($C65,'2018-11 (Д)'!$C$2:$C$100,0)+1,0))))),"Н/Д",((INDIRECT(CONCATENATE("'2018-12 (Д)'!H",TEXT(MATCH($C65,'2018-12 (Д)'!$C$2:$C$100,0)+1,0)))-INDIRECT(CONCATENATE("'2018-11 (Д)'!H",TEXT(MATCH($C65,'2018-11 (Д)'!$C$2:$C$100,0)+1,0))))/INDIRECT(CONCATENATE("'2018-11 (Д)'!H",TEXT(MATCH($C65,'2018-11 (Д)'!$C$2:$C$100,0)+1,0))))*100)</f>
        <v>9.7163507955063219E-2</v>
      </c>
      <c r="AV65" s="9"/>
      <c r="AW65" s="9">
        <f ca="1">IF(OR(INDIRECT(CONCATENATE("'2018-03 (Д)'!I",TEXT(MATCH($C65,'2018-03 (Д)'!$C$2:$C$100,0)+1,0)))="Н/Д",INDIRECT(CONCATENATE("'2018-02 (Д)'!I",TEXT(MATCH($C65,'2018-02 (Д)'!$C$2:$C$100,0)+1,0)))="Н/Д",AND(INDIRECT(CONCATENATE("'2018-03 (Д)'!I",TEXT(MATCH($C65,'2018-03 (Д)'!$C$2:$C$100,0)+1,0)))="Н/Д",INDIRECT(CONCATENATE("'2018-02 (Д)'!I",TEXT(MATCH($C65,'2018-02 (Д)'!$C$2:$C$100,0)+1,0))))),"Н/Д",((INDIRECT(CONCATENATE("'2018-03 (Д)'!I",TEXT(MATCH($C65,'2018-03 (Д)'!$C$2:$C$100,0)+1,0)))-INDIRECT(CONCATENATE("'2018-02 (Д)'!I",TEXT(MATCH($C65,'2018-02 (Д)'!$C$2:$C$100,0)+1,0))))/INDIRECT(CONCATENATE("'2018-02 (Д)'!I",TEXT(MATCH($C65,'2018-02 (Д)'!$C$2:$C$100,0)+1,0))))*100)</f>
        <v>-55.832059673081993</v>
      </c>
      <c r="AX65" s="9">
        <f ca="1">IF(OR(INDIRECT(CONCATENATE("'2018-04 (Д)'!I",TEXT(MATCH($C65,'2018-04 (Д)'!$C$2:$C$100,0)+1,0)))="Н/Д",INDIRECT(CONCATENATE("'2018-03 (Д)'!I",TEXT(MATCH($C65,'2018-03 (Д)'!$C$2:$C$100,0)+1,0)))="Н/Д",AND(INDIRECT(CONCATENATE("'2018-04 (Д)'!I",TEXT(MATCH($C65,'2018-04 (Д)'!$C$2:$C$100,0)+1,0)))="Н/Д",INDIRECT(CONCATENATE("'2018-03 (Д)'!I",TEXT(MATCH($C65,'2018-03 (Д)'!$C$2:$C$100,0)+1,0))))),"Н/Д",((INDIRECT(CONCATENATE("'2018-04 (Д)'!I",TEXT(MATCH($C65,'2018-04 (Д)'!$C$2:$C$100,0)+1,0)))-INDIRECT(CONCATENATE("'2018-03 (Д)'!I",TEXT(MATCH($C65,'2018-03 (Д)'!$C$2:$C$100,0)+1,0))))/INDIRECT(CONCATENATE("'2018-03 (Д)'!I",TEXT(MATCH($C65,'2018-03 (Д)'!$C$2:$C$100,0)+1,0))))*100)</f>
        <v>217.61309166328297</v>
      </c>
      <c r="AY65" s="9">
        <f ca="1">IF(OR(INDIRECT(CONCATENATE("'2018-05 (Д)'!I",TEXT(MATCH($C65,'2018-05 (Д)'!$C$2:$C$100,0)+1,0)))="Н/Д",INDIRECT(CONCATENATE("'2018-04 (Д)'!I",TEXT(MATCH($C65,'2018-04 (Д)'!$C$2:$C$100,0)+1,0)))="Н/Д",AND(INDIRECT(CONCATENATE("'2018-05 (Д)'!I",TEXT(MATCH($C65,'2018-05 (Д)'!$C$2:$C$100,0)+1,0)))="Н/Д",INDIRECT(CONCATENATE("'2018-04 (Д)'!I",TEXT(MATCH($C65,'2018-04 (Д)'!$C$2:$C$100,0)+1,0))))),"Н/Д",((INDIRECT(CONCATENATE("'2018-05 (Д)'!I",TEXT(MATCH($C65,'2018-05 (Д)'!$C$2:$C$100,0)+1,0)))-INDIRECT(CONCATENATE("'2018-04 (Д)'!I",TEXT(MATCH($C65,'2018-04 (Д)'!$C$2:$C$100,0)+1,0))))/INDIRECT(CONCATENATE("'2018-04 (Д)'!I",TEXT(MATCH($C65,'2018-04 (Д)'!$C$2:$C$100,0)+1,0))))*100)</f>
        <v>-29.93569514682402</v>
      </c>
      <c r="AZ65" s="9">
        <f ca="1">IF(OR(INDIRECT(CONCATENATE("'2018-06 (Д)'!I",TEXT(MATCH($C65,'2018-06 (Д)'!$C$2:$C$100,0)+1,0)))="Н/Д",INDIRECT(CONCATENATE("'2018-05 (Д)'!I",TEXT(MATCH($C65,'2018-05 (Д)'!$C$2:$C$100,0)+1,0)))="Н/Д",AND(INDIRECT(CONCATENATE("'2018-06 (Д)'!I",TEXT(MATCH($C65,'2018-06 (Д)'!$C$2:$C$100,0)+1,0)))="Н/Д",INDIRECT(CONCATENATE("'2018-05 (Д)'!I",TEXT(MATCH($C65,'2018-05 (Д)'!$C$2:$C$100,0)+1,0))))),"Н/Д",((INDIRECT(CONCATENATE("'2018-06 (Д)'!I",TEXT(MATCH($C65,'2018-06 (Д)'!$C$2:$C$100,0)+1,0)))-INDIRECT(CONCATENATE("'2018-05 (Д)'!I",TEXT(MATCH($C65,'2018-05 (Д)'!$C$2:$C$100,0)+1,0))))/INDIRECT(CONCATENATE("'2018-05 (Д)'!I",TEXT(MATCH($C65,'2018-05 (Д)'!$C$2:$C$100,0)+1,0))))*100)</f>
        <v>12.571110281961376</v>
      </c>
      <c r="BA65" s="9">
        <f ca="1">IF(OR(INDIRECT(CONCATENATE("'2018-07 (Д)'!I",TEXT(MATCH($C65,'2018-07 (Д)'!$C$2:$C$100,0)+1,0)))="Н/Д",INDIRECT(CONCATENATE("'2018-06 (Д)'!I",TEXT(MATCH($C65,'2018-06 (Д)'!$C$2:$C$100,0)+1,0)))="Н/Д",AND(INDIRECT(CONCATENATE("'2018-07 (Д)'!I",TEXT(MATCH($C65,'2018-07 (Д)'!$C$2:$C$100,0)+1,0)))="Н/Д",INDIRECT(CONCATENATE("'2018-06 (Д)'!I",TEXT(MATCH($C65,'2018-06 (Д)'!$C$2:$C$100,0)+1,0))))),"Н/Д",((INDIRECT(CONCATENATE("'2018-07 (Д)'!I",TEXT(MATCH($C65,'2018-07 (Д)'!$C$2:$C$100,0)+1,0)))-INDIRECT(CONCATENATE("'2018-06 (Д)'!I",TEXT(MATCH($C65,'2018-06 (Д)'!$C$2:$C$100,0)+1,0))))/INDIRECT(CONCATENATE("'2018-06 (Д)'!I",TEXT(MATCH($C65,'2018-06 (Д)'!$C$2:$C$100,0)+1,0))))*100)</f>
        <v>-3.3210502323998923</v>
      </c>
      <c r="BB65" s="9">
        <f ca="1">IF(OR(INDIRECT(CONCATENATE("'2018-08 (Д)'!I",TEXT(MATCH($C65,'2018-08 (Д)'!$C$2:$C$100,0)+1,0)))="Н/Д",INDIRECT(CONCATENATE("'2018-07 (Д)'!I",TEXT(MATCH($C65,'2018-07 (Д)'!$C$2:$C$100,0)+1,0)))="Н/Д",AND(INDIRECT(CONCATENATE("'2018-08 (Д)'!I",TEXT(MATCH($C65,'2018-08 (Д)'!$C$2:$C$100,0)+1,0)))="Н/Д",INDIRECT(CONCATENATE("'2018-07 (Д)'!I",TEXT(MATCH($C65,'2018-07 (Д)'!$C$2:$C$100,0)+1,0))))),"Н/Д",((INDIRECT(CONCATENATE("'2018-08 (Д)'!I",TEXT(MATCH($C65,'2018-08 (Д)'!$C$2:$C$100,0)+1,0)))-INDIRECT(CONCATENATE("'2018-07 (Д)'!I",TEXT(MATCH($C65,'2018-07 (Д)'!$C$2:$C$100,0)+1,0))))/INDIRECT(CONCATENATE("'2018-07 (Д)'!I",TEXT(MATCH($C65,'2018-07 (Д)'!$C$2:$C$100,0)+1,0))))*100)</f>
        <v>21.170774735236201</v>
      </c>
      <c r="BC65" s="9">
        <f ca="1">IF(OR(INDIRECT(CONCATENATE("'2018-09 (Д)'!I",TEXT(MATCH($C65,'2018-09 (Д)'!$C$2:$C$100,0)+1,0)))="Н/Д",INDIRECT(CONCATENATE("'2018-08 (Д)'!I",TEXT(MATCH($C65,'2018-08 (Д)'!$C$2:$C$100,0)+1,0)))="Н/Д",AND(INDIRECT(CONCATENATE("'2018-09 (Д)'!I",TEXT(MATCH($C65,'2018-09 (Д)'!$C$2:$C$100,0)+1,0)))="Н/Д",INDIRECT(CONCATENATE("'2018-08 (Д)'!I",TEXT(MATCH($C65,'2018-08 (Д)'!$C$2:$C$100,0)+1,0))))),"Н/Д",((INDIRECT(CONCATENATE("'2018-09 (Д)'!I",TEXT(MATCH($C65,'2018-09 (Д)'!$C$2:$C$100,0)+1,0)))-INDIRECT(CONCATENATE("'2018-08 (Д)'!I",TEXT(MATCH($C65,'2018-08 (Д)'!$C$2:$C$100,0)+1,0))))/INDIRECT(CONCATENATE("'2018-08 (Д)'!I",TEXT(MATCH($C65,'2018-08 (Д)'!$C$2:$C$100,0)+1,0))))*100)</f>
        <v>-9.3778155415269975</v>
      </c>
      <c r="BD65" s="9">
        <f ca="1">IF(OR(INDIRECT(CONCATENATE("'2018-10 (Д)'!I",TEXT(MATCH($C65,'2018-10 (Д)'!$C$2:$C$100,0)+1,0)))="Н/Д",INDIRECT(CONCATENATE("'2018-09 (Д)'!I",TEXT(MATCH($C65,'2018-09 (Д)'!$C$2:$C$100,0)+1,0)))="Н/Д",AND(INDIRECT(CONCATENATE("'2018-10 (Д)'!I",TEXT(MATCH($C65,'2018-10 (Д)'!$C$2:$C$100,0)+1,0)))="Н/Д",INDIRECT(CONCATENATE("'2018-09 (Д)'!I",TEXT(MATCH($C65,'2018-09 (Д)'!$C$2:$C$100,0)+1,0))))),"Н/Д",((INDIRECT(CONCATENATE("'2018-10 (Д)'!I",TEXT(MATCH($C65,'2018-10 (Д)'!$C$2:$C$100,0)+1,0)))-INDIRECT(CONCATENATE("'2018-09 (Д)'!I",TEXT(MATCH($C65,'2018-09 (Д)'!$C$2:$C$100,0)+1,0))))/INDIRECT(CONCATENATE("'2018-09 (Д)'!I",TEXT(MATCH($C65,'2018-09 (Д)'!$C$2:$C$100,0)+1,0))))*100)</f>
        <v>7.4260547025355965</v>
      </c>
      <c r="BE65" s="9">
        <f ca="1">IF(OR(INDIRECT(CONCATENATE("'2018-11 (Д)'!I",TEXT(MATCH($C65,'2018-11 (Д)'!$C$2:$C$100,0)+1,0)))="Н/Д",INDIRECT(CONCATENATE("'2018-10 (Д)'!I",TEXT(MATCH($C65,'2018-10 (Д)'!$C$2:$C$100,0)+1,0)))="Н/Д",AND(INDIRECT(CONCATENATE("'2018-11 (Д)'!I",TEXT(MATCH($C65,'2018-11 (Д)'!$C$2:$C$100,0)+1,0)))="Н/Д",INDIRECT(CONCATENATE("'2018-10 (Д)'!I",TEXT(MATCH($C65,'2018-10 (Д)'!$C$2:$C$100,0)+1,0))))),"Н/Д",((INDIRECT(CONCATENATE("'2018-11 (Д)'!I",TEXT(MATCH($C65,'2018-11 (Д)'!$C$2:$C$100,0)+1,0)))-INDIRECT(CONCATENATE("'2018-10 (Д)'!I",TEXT(MATCH($C65,'2018-10 (Д)'!$C$2:$C$100,0)+1,0))))/INDIRECT(CONCATENATE("'2018-10 (Д)'!I",TEXT(MATCH($C65,'2018-10 (Д)'!$C$2:$C$100,0)+1,0))))*100)</f>
        <v>-9.451312180515977</v>
      </c>
      <c r="BF65" s="9">
        <f ca="1">IF(OR(INDIRECT(CONCATENATE("'2018-12 (Д)'!I",TEXT(MATCH($C65,'2018-12 (Д)'!$C$2:$C$100,0)+1,0)))="Н/Д",INDIRECT(CONCATENATE("'2018-11 (Д)'!I",TEXT(MATCH($C65,'2018-11 (Д)'!$C$2:$C$100,0)+1,0)))="Н/Д",AND(INDIRECT(CONCATENATE("'2018-12 (Д)'!I",TEXT(MATCH($C65,'2018-12 (Д)'!$C$2:$C$100,0)+1,0)))="Н/Д",INDIRECT(CONCATENATE("'2018-11 (Д)'!I",TEXT(MATCH($C65,'2018-11 (Д)'!$C$2:$C$100,0)+1,0))))),"Н/Д",((INDIRECT(CONCATENATE("'2018-12 (Д)'!I",TEXT(MATCH($C65,'2018-12 (Д)'!$C$2:$C$100,0)+1,0)))-INDIRECT(CONCATENATE("'2018-11 (Д)'!I",TEXT(MATCH($C65,'2018-11 (Д)'!$C$2:$C$100,0)+1,0))))/INDIRECT(CONCATENATE("'2018-11 (Д)'!I",TEXT(MATCH($C65,'2018-11 (Д)'!$C$2:$C$100,0)+1,0))))*100)</f>
        <v>2.2720654918623588</v>
      </c>
      <c r="BG65" s="9"/>
      <c r="BH65" s="9" t="str">
        <f ca="1">IF(OR(INDIRECT(CONCATENATE("'2018-03 (Д)'!J",TEXT(MATCH($C65,'2018-03 (Д)'!$C$2:$C$100,0)+1,0)))="Н/Д",INDIRECT(CONCATENATE("'2018-02 (Д)'!J",TEXT(MATCH($C65,'2018-02 (Д)'!$C$2:$C$100,0)+1,0)))="Н/Д",AND(INDIRECT(CONCATENATE("'2018-03 (Д)'!J",TEXT(MATCH($C65,'2018-03 (Д)'!$C$2:$C$100,0)+1,0)))="Н/Д",INDIRECT(CONCATENATE("'2018-02 (Д)'!J",TEXT(MATCH($C65,'2018-02 (Д)'!$C$2:$C$100,0)+1,0))))),"Н/Д",((INDIRECT(CONCATENATE("'2018-03 (Д)'!J",TEXT(MATCH($C65,'2018-03 (Д)'!$C$2:$C$100,0)+1,0)))-INDIRECT(CONCATENATE("'2018-02 (Д)'!J",TEXT(MATCH($C65,'2018-02 (Д)'!$C$2:$C$100,0)+1,0))))/INDIRECT(CONCATENATE("'2018-02 (Д)'!J",TEXT(MATCH($C65,'2018-02 (Д)'!$C$2:$C$100,0)+1,0))))*100)</f>
        <v>Н/Д</v>
      </c>
      <c r="BI65" s="9" t="str">
        <f ca="1">IF(OR(INDIRECT(CONCATENATE("'2018-04 (Д)'!J",TEXT(MATCH($C65,'2018-04 (Д)'!$C$2:$C$100,0)+1,0)))="Н/Д",INDIRECT(CONCATENATE("'2018-03 (Д)'!J",TEXT(MATCH($C65,'2018-03 (Д)'!$C$2:$C$100,0)+1,0)))="Н/Д",AND(INDIRECT(CONCATENATE("'2018-04 (Д)'!J",TEXT(MATCH($C65,'2018-04 (Д)'!$C$2:$C$100,0)+1,0)))="Н/Д",INDIRECT(CONCATENATE("'2018-03 (Д)'!J",TEXT(MATCH($C65,'2018-03 (Д)'!$C$2:$C$100,0)+1,0))))),"Н/Д",((INDIRECT(CONCATENATE("'2018-04 (Д)'!J",TEXT(MATCH($C65,'2018-04 (Д)'!$C$2:$C$100,0)+1,0)))-INDIRECT(CONCATENATE("'2018-03 (Д)'!J",TEXT(MATCH($C65,'2018-03 (Д)'!$C$2:$C$100,0)+1,0))))/INDIRECT(CONCATENATE("'2018-03 (Д)'!J",TEXT(MATCH($C65,'2018-03 (Д)'!$C$2:$C$100,0)+1,0))))*100)</f>
        <v>Н/Д</v>
      </c>
      <c r="BJ65" s="9" t="str">
        <f ca="1">IF(OR(INDIRECT(CONCATENATE("'2018-05 (Д)'!J",TEXT(MATCH($C65,'2018-05 (Д)'!$C$2:$C$100,0)+1,0)))="Н/Д",INDIRECT(CONCATENATE("'2018-04 (Д)'!J",TEXT(MATCH($C65,'2018-04 (Д)'!$C$2:$C$100,0)+1,0)))="Н/Д",AND(INDIRECT(CONCATENATE("'2018-05 (Д)'!J",TEXT(MATCH($C65,'2018-05 (Д)'!$C$2:$C$100,0)+1,0)))="Н/Д",INDIRECT(CONCATENATE("'2018-04 (Д)'!J",TEXT(MATCH($C65,'2018-04 (Д)'!$C$2:$C$100,0)+1,0))))),"Н/Д",((INDIRECT(CONCATENATE("'2018-05 (Д)'!J",TEXT(MATCH($C65,'2018-05 (Д)'!$C$2:$C$100,0)+1,0)))-INDIRECT(CONCATENATE("'2018-04 (Д)'!J",TEXT(MATCH($C65,'2018-04 (Д)'!$C$2:$C$100,0)+1,0))))/INDIRECT(CONCATENATE("'2018-04 (Д)'!J",TEXT(MATCH($C65,'2018-04 (Д)'!$C$2:$C$100,0)+1,0))))*100)</f>
        <v>Н/Д</v>
      </c>
      <c r="BK65" s="9" t="str">
        <f ca="1">IF(OR(INDIRECT(CONCATENATE("'2018-06 (Д)'!J",TEXT(MATCH($C65,'2018-06 (Д)'!$C$2:$C$100,0)+1,0)))="Н/Д",INDIRECT(CONCATENATE("'2018-05 (Д)'!J",TEXT(MATCH($C65,'2018-05 (Д)'!$C$2:$C$100,0)+1,0)))="Н/Д",AND(INDIRECT(CONCATENATE("'2018-06 (Д)'!J",TEXT(MATCH($C65,'2018-06 (Д)'!$C$2:$C$100,0)+1,0)))="Н/Д",INDIRECT(CONCATENATE("'2018-05 (Д)'!J",TEXT(MATCH($C65,'2018-05 (Д)'!$C$2:$C$100,0)+1,0))))),"Н/Д",((INDIRECT(CONCATENATE("'2018-06 (Д)'!J",TEXT(MATCH($C65,'2018-06 (Д)'!$C$2:$C$100,0)+1,0)))-INDIRECT(CONCATENATE("'2018-05 (Д)'!J",TEXT(MATCH($C65,'2018-05 (Д)'!$C$2:$C$100,0)+1,0))))/INDIRECT(CONCATENATE("'2018-05 (Д)'!J",TEXT(MATCH($C65,'2018-05 (Д)'!$C$2:$C$100,0)+1,0))))*100)</f>
        <v>Н/Д</v>
      </c>
      <c r="BL65" s="9" t="str">
        <f ca="1">IF(OR(INDIRECT(CONCATENATE("'2018-07 (Д)'!J",TEXT(MATCH($C65,'2018-07 (Д)'!$C$2:$C$100,0)+1,0)))="Н/Д",INDIRECT(CONCATENATE("'2018-06 (Д)'!J",TEXT(MATCH($C65,'2018-06 (Д)'!$C$2:$C$100,0)+1,0)))="Н/Д",AND(INDIRECT(CONCATENATE("'2018-07 (Д)'!J",TEXT(MATCH($C65,'2018-07 (Д)'!$C$2:$C$100,0)+1,0)))="Н/Д",INDIRECT(CONCATENATE("'2018-06 (Д)'!J",TEXT(MATCH($C65,'2018-06 (Д)'!$C$2:$C$100,0)+1,0))))),"Н/Д",((INDIRECT(CONCATENATE("'2018-07 (Д)'!J",TEXT(MATCH($C65,'2018-07 (Д)'!$C$2:$C$100,0)+1,0)))-INDIRECT(CONCATENATE("'2018-06 (Д)'!J",TEXT(MATCH($C65,'2018-06 (Д)'!$C$2:$C$100,0)+1,0))))/INDIRECT(CONCATENATE("'2018-06 (Д)'!J",TEXT(MATCH($C65,'2018-06 (Д)'!$C$2:$C$100,0)+1,0))))*100)</f>
        <v>Н/Д</v>
      </c>
      <c r="BM65" s="9" t="str">
        <f ca="1">IF(OR(INDIRECT(CONCATENATE("'2018-08 (Д)'!J",TEXT(MATCH($C65,'2018-08 (Д)'!$C$2:$C$100,0)+1,0)))="Н/Д",INDIRECT(CONCATENATE("'2018-07 (Д)'!J",TEXT(MATCH($C65,'2018-07 (Д)'!$C$2:$C$100,0)+1,0)))="Н/Д",AND(INDIRECT(CONCATENATE("'2018-08 (Д)'!J",TEXT(MATCH($C65,'2018-08 (Д)'!$C$2:$C$100,0)+1,0)))="Н/Д",INDIRECT(CONCATENATE("'2018-07 (Д)'!J",TEXT(MATCH($C65,'2018-07 (Д)'!$C$2:$C$100,0)+1,0))))),"Н/Д",((INDIRECT(CONCATENATE("'2018-08 (Д)'!J",TEXT(MATCH($C65,'2018-08 (Д)'!$C$2:$C$100,0)+1,0)))-INDIRECT(CONCATENATE("'2018-07 (Д)'!J",TEXT(MATCH($C65,'2018-07 (Д)'!$C$2:$C$100,0)+1,0))))/INDIRECT(CONCATENATE("'2018-07 (Д)'!J",TEXT(MATCH($C65,'2018-07 (Д)'!$C$2:$C$100,0)+1,0))))*100)</f>
        <v>Н/Д</v>
      </c>
      <c r="BN65" s="9" t="str">
        <f ca="1">IF(OR(INDIRECT(CONCATENATE("'2018-09 (Д)'!J",TEXT(MATCH($C65,'2018-09 (Д)'!$C$2:$C$100,0)+1,0)))="Н/Д",INDIRECT(CONCATENATE("'2018-08 (Д)'!J",TEXT(MATCH($C65,'2018-08 (Д)'!$C$2:$C$100,0)+1,0)))="Н/Д",AND(INDIRECT(CONCATENATE("'2018-09 (Д)'!J",TEXT(MATCH($C65,'2018-09 (Д)'!$C$2:$C$100,0)+1,0)))="Н/Д",INDIRECT(CONCATENATE("'2018-08 (Д)'!J",TEXT(MATCH($C65,'2018-08 (Д)'!$C$2:$C$100,0)+1,0))))),"Н/Д",((INDIRECT(CONCATENATE("'2018-09 (Д)'!J",TEXT(MATCH($C65,'2018-09 (Д)'!$C$2:$C$100,0)+1,0)))-INDIRECT(CONCATENATE("'2018-08 (Д)'!J",TEXT(MATCH($C65,'2018-08 (Д)'!$C$2:$C$100,0)+1,0))))/INDIRECT(CONCATENATE("'2018-08 (Д)'!J",TEXT(MATCH($C65,'2018-08 (Д)'!$C$2:$C$100,0)+1,0))))*100)</f>
        <v>Н/Д</v>
      </c>
      <c r="BO65" s="9" t="str">
        <f ca="1">IF(OR(INDIRECT(CONCATENATE("'2018-10 (Д)'!J",TEXT(MATCH($C65,'2018-10 (Д)'!$C$2:$C$100,0)+1,0)))="Н/Д",INDIRECT(CONCATENATE("'2018-09 (Д)'!J",TEXT(MATCH($C65,'2018-09 (Д)'!$C$2:$C$100,0)+1,0)))="Н/Д",AND(INDIRECT(CONCATENATE("'2018-10 (Д)'!J",TEXT(MATCH($C65,'2018-10 (Д)'!$C$2:$C$100,0)+1,0)))="Н/Д",INDIRECT(CONCATENATE("'2018-09 (Д)'!J",TEXT(MATCH($C65,'2018-09 (Д)'!$C$2:$C$100,0)+1,0))))),"Н/Д",((INDIRECT(CONCATENATE("'2018-10 (Д)'!J",TEXT(MATCH($C65,'2018-10 (Д)'!$C$2:$C$100,0)+1,0)))-INDIRECT(CONCATENATE("'2018-09 (Д)'!J",TEXT(MATCH($C65,'2018-09 (Д)'!$C$2:$C$100,0)+1,0))))/INDIRECT(CONCATENATE("'2018-09 (Д)'!J",TEXT(MATCH($C65,'2018-09 (Д)'!$C$2:$C$100,0)+1,0))))*100)</f>
        <v>Н/Д</v>
      </c>
      <c r="BP65" s="9" t="str">
        <f ca="1">IF(OR(INDIRECT(CONCATENATE("'2018-11 (Д)'!J",TEXT(MATCH($C65,'2018-11 (Д)'!$C$2:$C$100,0)+1,0)))="Н/Д",INDIRECT(CONCATENATE("'2018-10 (Д)'!J",TEXT(MATCH($C65,'2018-10 (Д)'!$C$2:$C$100,0)+1,0)))="Н/Д",AND(INDIRECT(CONCATENATE("'2018-11 (Д)'!J",TEXT(MATCH($C65,'2018-11 (Д)'!$C$2:$C$100,0)+1,0)))="Н/Д",INDIRECT(CONCATENATE("'2018-10 (Д)'!J",TEXT(MATCH($C65,'2018-10 (Д)'!$C$2:$C$100,0)+1,0))))),"Н/Д",((INDIRECT(CONCATENATE("'2018-11 (Д)'!J",TEXT(MATCH($C65,'2018-11 (Д)'!$C$2:$C$100,0)+1,0)))-INDIRECT(CONCATENATE("'2018-10 (Д)'!J",TEXT(MATCH($C65,'2018-10 (Д)'!$C$2:$C$100,0)+1,0))))/INDIRECT(CONCATENATE("'2018-10 (Д)'!J",TEXT(MATCH($C65,'2018-10 (Д)'!$C$2:$C$100,0)+1,0))))*100)</f>
        <v>Н/Д</v>
      </c>
      <c r="BQ65" s="9" t="str">
        <f ca="1">IF(OR(INDIRECT(CONCATENATE("'2018-12 (Д)'!J",TEXT(MATCH($C65,'2018-12 (Д)'!$C$2:$C$100,0)+1,0)))="Н/Д",INDIRECT(CONCATENATE("'2018-11 (Д)'!J",TEXT(MATCH($C65,'2018-11 (Д)'!$C$2:$C$100,0)+1,0)))="Н/Д",AND(INDIRECT(CONCATENATE("'2018-12 (Д)'!J",TEXT(MATCH($C65,'2018-12 (Д)'!$C$2:$C$100,0)+1,0)))="Н/Д",INDIRECT(CONCATENATE("'2018-11 (Д)'!J",TEXT(MATCH($C65,'2018-11 (Д)'!$C$2:$C$100,0)+1,0))))),"Н/Д",((INDIRECT(CONCATENATE("'2018-12 (Д)'!J",TEXT(MATCH($C65,'2018-12 (Д)'!$C$2:$C$100,0)+1,0)))-INDIRECT(CONCATENATE("'2018-11 (Д)'!J",TEXT(MATCH($C65,'2018-11 (Д)'!$C$2:$C$100,0)+1,0))))/INDIRECT(CONCATENATE("'2018-11 (Д)'!J",TEXT(MATCH($C65,'2018-11 (Д)'!$C$2:$C$100,0)+1,0))))*100)</f>
        <v>Н/Д</v>
      </c>
      <c r="BR65" s="9"/>
      <c r="BS65" s="9">
        <f ca="1">IF(OR(INDIRECT(CONCATENATE("'2018-03 (Д)'!K",TEXT(MATCH($C65,'2018-03 (Д)'!$C$2:$C$100,0)+1,0)))="Н/Д",INDIRECT(CONCATENATE("'2018-02 (Д)'!K",TEXT(MATCH($C65,'2018-02 (Д)'!$C$2:$C$100,0)+1,0)))="Н/Д",AND(INDIRECT(CONCATENATE("'2018-03 (Д)'!K",TEXT(MATCH($C65,'2018-03 (Д)'!$C$2:$C$100,0)+1,0)))="Н/Д",INDIRECT(CONCATENATE("'2018-02 (Д)'!K",TEXT(MATCH($C65,'2018-02 (Д)'!$C$2:$C$100,0)+1,0))))),"Н/Д",((INDIRECT(CONCATENATE("'2018-03 (Д)'!K",TEXT(MATCH($C65,'2018-03 (Д)'!$C$2:$C$100,0)+1,0)))-INDIRECT(CONCATENATE("'2018-02 (Д)'!K",TEXT(MATCH($C65,'2018-02 (Д)'!$C$2:$C$100,0)+1,0))))/INDIRECT(CONCATENATE("'2018-02 (Д)'!K",TEXT(MATCH($C65,'2018-02 (Д)'!$C$2:$C$100,0)+1,0))))*100)</f>
        <v>-49.378373584119821</v>
      </c>
      <c r="BT65" s="9">
        <f ca="1">IF(OR(INDIRECT(CONCATENATE("'2018-04 (Д)'!K",TEXT(MATCH($C65,'2018-04 (Д)'!$C$2:$C$100,0)+1,0)))="Н/Д",INDIRECT(CONCATENATE("'2018-03 (Д)'!K",TEXT(MATCH($C65,'2018-03 (Д)'!$C$2:$C$100,0)+1,0)))="Н/Д",AND(INDIRECT(CONCATENATE("'2018-04 (Д)'!K",TEXT(MATCH($C65,'2018-04 (Д)'!$C$2:$C$100,0)+1,0)))="Н/Д",INDIRECT(CONCATENATE("'2018-03 (Д)'!K",TEXT(MATCH($C65,'2018-03 (Д)'!$C$2:$C$100,0)+1,0))))),"Н/Д",((INDIRECT(CONCATENATE("'2018-04 (Д)'!K",TEXT(MATCH($C65,'2018-04 (Д)'!$C$2:$C$100,0)+1,0)))-INDIRECT(CONCATENATE("'2018-03 (Д)'!K",TEXT(MATCH($C65,'2018-03 (Д)'!$C$2:$C$100,0)+1,0))))/INDIRECT(CONCATENATE("'2018-03 (Д)'!K",TEXT(MATCH($C65,'2018-03 (Д)'!$C$2:$C$100,0)+1,0))))*100)</f>
        <v>123.81327566195127</v>
      </c>
      <c r="BU65" s="9">
        <f ca="1">IF(OR(INDIRECT(CONCATENATE("'2018-05 (Д)'!K",TEXT(MATCH($C65,'2018-05 (Д)'!$C$2:$C$100,0)+1,0)))="Н/Д",INDIRECT(CONCATENATE("'2018-04 (Д)'!K",TEXT(MATCH($C65,'2018-04 (Д)'!$C$2:$C$100,0)+1,0)))="Н/Д",AND(INDIRECT(CONCATENATE("'2018-05 (Д)'!K",TEXT(MATCH($C65,'2018-05 (Д)'!$C$2:$C$100,0)+1,0)))="Н/Д",INDIRECT(CONCATENATE("'2018-04 (Д)'!K",TEXT(MATCH($C65,'2018-04 (Д)'!$C$2:$C$100,0)+1,0))))),"Н/Д",((INDIRECT(CONCATENATE("'2018-05 (Д)'!K",TEXT(MATCH($C65,'2018-05 (Д)'!$C$2:$C$100,0)+1,0)))-INDIRECT(CONCATENATE("'2018-04 (Д)'!K",TEXT(MATCH($C65,'2018-04 (Д)'!$C$2:$C$100,0)+1,0))))/INDIRECT(CONCATENATE("'2018-04 (Д)'!K",TEXT(MATCH($C65,'2018-04 (Д)'!$C$2:$C$100,0)+1,0))))*100)</f>
        <v>161.05263804104496</v>
      </c>
      <c r="BV65" s="9">
        <f ca="1">IF(OR(INDIRECT(CONCATENATE("'2018-06 (Д)'!K",TEXT(MATCH($C65,'2018-06 (Д)'!$C$2:$C$100,0)+1,0)))="Н/Д",INDIRECT(CONCATENATE("'2018-05 (Д)'!K",TEXT(MATCH($C65,'2018-05 (Д)'!$C$2:$C$100,0)+1,0)))="Н/Д",AND(INDIRECT(CONCATENATE("'2018-06 (Д)'!K",TEXT(MATCH($C65,'2018-06 (Д)'!$C$2:$C$100,0)+1,0)))="Н/Д",INDIRECT(CONCATENATE("'2018-05 (Д)'!K",TEXT(MATCH($C65,'2018-05 (Д)'!$C$2:$C$100,0)+1,0))))),"Н/Д",((INDIRECT(CONCATENATE("'2018-06 (Д)'!K",TEXT(MATCH($C65,'2018-06 (Д)'!$C$2:$C$100,0)+1,0)))-INDIRECT(CONCATENATE("'2018-05 (Д)'!K",TEXT(MATCH($C65,'2018-05 (Д)'!$C$2:$C$100,0)+1,0))))/INDIRECT(CONCATENATE("'2018-05 (Д)'!K",TEXT(MATCH($C65,'2018-05 (Д)'!$C$2:$C$100,0)+1,0))))*100)</f>
        <v>-72.330262731160914</v>
      </c>
      <c r="BW65" s="9">
        <f ca="1">IF(OR(INDIRECT(CONCATENATE("'2018-07 (Д)'!K",TEXT(MATCH($C65,'2018-07 (Д)'!$C$2:$C$100,0)+1,0)))="Н/Д",INDIRECT(CONCATENATE("'2018-06 (Д)'!K",TEXT(MATCH($C65,'2018-06 (Д)'!$C$2:$C$100,0)+1,0)))="Н/Д",AND(INDIRECT(CONCATENATE("'2018-07 (Д)'!K",TEXT(MATCH($C65,'2018-07 (Д)'!$C$2:$C$100,0)+1,0)))="Н/Д",INDIRECT(CONCATENATE("'2018-06 (Д)'!K",TEXT(MATCH($C65,'2018-06 (Д)'!$C$2:$C$100,0)+1,0))))),"Н/Д",((INDIRECT(CONCATENATE("'2018-07 (Д)'!K",TEXT(MATCH($C65,'2018-07 (Д)'!$C$2:$C$100,0)+1,0)))-INDIRECT(CONCATENATE("'2018-06 (Д)'!K",TEXT(MATCH($C65,'2018-06 (Д)'!$C$2:$C$100,0)+1,0))))/INDIRECT(CONCATENATE("'2018-06 (Д)'!K",TEXT(MATCH($C65,'2018-06 (Д)'!$C$2:$C$100,0)+1,0))))*100)</f>
        <v>-46.336010439647339</v>
      </c>
      <c r="BX65" s="9">
        <f ca="1">IF(OR(INDIRECT(CONCATENATE("'2018-08 (Д)'!K",TEXT(MATCH($C65,'2018-08 (Д)'!$C$2:$C$100,0)+1,0)))="Н/Д",INDIRECT(CONCATENATE("'2018-07 (Д)'!K",TEXT(MATCH($C65,'2018-07 (Д)'!$C$2:$C$100,0)+1,0)))="Н/Д",AND(INDIRECT(CONCATENATE("'2018-08 (Д)'!K",TEXT(MATCH($C65,'2018-08 (Д)'!$C$2:$C$100,0)+1,0)))="Н/Д",INDIRECT(CONCATENATE("'2018-07 (Д)'!K",TEXT(MATCH($C65,'2018-07 (Д)'!$C$2:$C$100,0)+1,0))))),"Н/Д",((INDIRECT(CONCATENATE("'2018-08 (Д)'!K",TEXT(MATCH($C65,'2018-08 (Д)'!$C$2:$C$100,0)+1,0)))-INDIRECT(CONCATENATE("'2018-07 (Д)'!K",TEXT(MATCH($C65,'2018-07 (Д)'!$C$2:$C$100,0)+1,0))))/INDIRECT(CONCATENATE("'2018-07 (Д)'!K",TEXT(MATCH($C65,'2018-07 (Д)'!$C$2:$C$100,0)+1,0))))*100)</f>
        <v>427.4050715472539</v>
      </c>
      <c r="BY65" s="9">
        <f ca="1">IF(OR(INDIRECT(CONCATENATE("'2018-09 (Д)'!K",TEXT(MATCH($C65,'2018-09 (Д)'!$C$2:$C$100,0)+1,0)))="Н/Д",INDIRECT(CONCATENATE("'2018-08 (Д)'!K",TEXT(MATCH($C65,'2018-08 (Д)'!$C$2:$C$100,0)+1,0)))="Н/Д",AND(INDIRECT(CONCATENATE("'2018-09 (Д)'!K",TEXT(MATCH($C65,'2018-09 (Д)'!$C$2:$C$100,0)+1,0)))="Н/Д",INDIRECT(CONCATENATE("'2018-08 (Д)'!K",TEXT(MATCH($C65,'2018-08 (Д)'!$C$2:$C$100,0)+1,0))))),"Н/Д",((INDIRECT(CONCATENATE("'2018-09 (Д)'!K",TEXT(MATCH($C65,'2018-09 (Д)'!$C$2:$C$100,0)+1,0)))-INDIRECT(CONCATENATE("'2018-08 (Д)'!K",TEXT(MATCH($C65,'2018-08 (Д)'!$C$2:$C$100,0)+1,0))))/INDIRECT(CONCATENATE("'2018-08 (Д)'!K",TEXT(MATCH($C65,'2018-08 (Д)'!$C$2:$C$100,0)+1,0))))*100)</f>
        <v>-86.240108805683292</v>
      </c>
      <c r="BZ65" s="9">
        <f ca="1">IF(OR(INDIRECT(CONCATENATE("'2018-10 (Д)'!K",TEXT(MATCH($C65,'2018-10 (Д)'!$C$2:$C$100,0)+1,0)))="Н/Д",INDIRECT(CONCATENATE("'2018-09 (Д)'!K",TEXT(MATCH($C65,'2018-09 (Д)'!$C$2:$C$100,0)+1,0)))="Н/Д",AND(INDIRECT(CONCATENATE("'2018-10 (Д)'!K",TEXT(MATCH($C65,'2018-10 (Д)'!$C$2:$C$100,0)+1,0)))="Н/Д",INDIRECT(CONCATENATE("'2018-09 (Д)'!K",TEXT(MATCH($C65,'2018-09 (Д)'!$C$2:$C$100,0)+1,0))))),"Н/Д",((INDIRECT(CONCATENATE("'2018-10 (Д)'!K",TEXT(MATCH($C65,'2018-10 (Д)'!$C$2:$C$100,0)+1,0)))-INDIRECT(CONCATENATE("'2018-09 (Д)'!K",TEXT(MATCH($C65,'2018-09 (Д)'!$C$2:$C$100,0)+1,0))))/INDIRECT(CONCATENATE("'2018-09 (Д)'!K",TEXT(MATCH($C65,'2018-09 (Д)'!$C$2:$C$100,0)+1,0))))*100)</f>
        <v>-29.018346486564333</v>
      </c>
      <c r="CA65" s="9">
        <f ca="1">IF(OR(INDIRECT(CONCATENATE("'2018-11 (Д)'!K",TEXT(MATCH($C65,'2018-11 (Д)'!$C$2:$C$100,0)+1,0)))="Н/Д",INDIRECT(CONCATENATE("'2018-10 (Д)'!K",TEXT(MATCH($C65,'2018-10 (Д)'!$C$2:$C$100,0)+1,0)))="Н/Д",AND(INDIRECT(CONCATENATE("'2018-11 (Д)'!K",TEXT(MATCH($C65,'2018-11 (Д)'!$C$2:$C$100,0)+1,0)))="Н/Д",INDIRECT(CONCATENATE("'2018-10 (Д)'!K",TEXT(MATCH($C65,'2018-10 (Д)'!$C$2:$C$100,0)+1,0))))),"Н/Д",((INDIRECT(CONCATENATE("'2018-11 (Д)'!K",TEXT(MATCH($C65,'2018-11 (Д)'!$C$2:$C$100,0)+1,0)))-INDIRECT(CONCATENATE("'2018-10 (Д)'!K",TEXT(MATCH($C65,'2018-10 (Д)'!$C$2:$C$100,0)+1,0))))/INDIRECT(CONCATENATE("'2018-10 (Д)'!K",TEXT(MATCH($C65,'2018-10 (Д)'!$C$2:$C$100,0)+1,0))))*100)</f>
        <v>992.10550907465188</v>
      </c>
      <c r="CB65" s="9">
        <f ca="1">IF(OR(INDIRECT(CONCATENATE("'2018-12 (Д)'!K",TEXT(MATCH($C65,'2018-12 (Д)'!$C$2:$C$100,0)+1,0)))="Н/Д",INDIRECT(CONCATENATE("'2018-11 (Д)'!K",TEXT(MATCH($C65,'2018-11 (Д)'!$C$2:$C$100,0)+1,0)))="Н/Д",AND(INDIRECT(CONCATENATE("'2018-12 (Д)'!K",TEXT(MATCH($C65,'2018-12 (Д)'!$C$2:$C$100,0)+1,0)))="Н/Д",INDIRECT(CONCATENATE("'2018-11 (Д)'!K",TEXT(MATCH($C65,'2018-11 (Д)'!$C$2:$C$100,0)+1,0))))),"Н/Д",((INDIRECT(CONCATENATE("'2018-12 (Д)'!K",TEXT(MATCH($C65,'2018-12 (Д)'!$C$2:$C$100,0)+1,0)))-INDIRECT(CONCATENATE("'2018-11 (Д)'!K",TEXT(MATCH($C65,'2018-11 (Д)'!$C$2:$C$100,0)+1,0))))/INDIRECT(CONCATENATE("'2018-11 (Д)'!K",TEXT(MATCH($C65,'2018-11 (Д)'!$C$2:$C$100,0)+1,0))))*100)</f>
        <v>-88.070328881373712</v>
      </c>
      <c r="CC65" s="9"/>
      <c r="CD65" s="9">
        <f ca="1">IF(OR(INDIRECT(CONCATENATE("'2018-03 (Д)'!L",TEXT(MATCH($C65,'2018-03 (Д)'!$C$2:$C$100,0)+1,0)))="Н/Д",INDIRECT(CONCATENATE("'2018-02 (Д)'!L",TEXT(MATCH($C65,'2018-02 (Д)'!$C$2:$C$100,0)+1,0)))="Н/Д",AND(INDIRECT(CONCATENATE("'2018-03 (Д)'!L",TEXT(MATCH($C65,'2018-03 (Д)'!$C$2:$C$100,0)+1,0)))="Н/Д",INDIRECT(CONCATENATE("'2018-02 (Д)'!L",TEXT(MATCH($C65,'2018-02 (Д)'!$C$2:$C$100,0)+1,0))))),"Н/Д",((INDIRECT(CONCATENATE("'2018-03 (Д)'!L",TEXT(MATCH($C65,'2018-03 (Д)'!$C$2:$C$100,0)+1,0)))-INDIRECT(CONCATENATE("'2018-02 (Д)'!L",TEXT(MATCH($C65,'2018-02 (Д)'!$C$2:$C$100,0)+1,0))))/INDIRECT(CONCATENATE("'2018-02 (Д)'!L",TEXT(MATCH($C65,'2018-02 (Д)'!$C$2:$C$100,0)+1,0))))*100)</f>
        <v>41.515329088761106</v>
      </c>
      <c r="CE65" s="9">
        <f ca="1">IF(OR(INDIRECT(CONCATENATE("'2018-04 (Д)'!L",TEXT(MATCH($C65,'2018-04 (Д)'!$C$2:$C$100,0)+1,0)))="Н/Д",INDIRECT(CONCATENATE("'2018-03 (Д)'!L",TEXT(MATCH($C65,'2018-03 (Д)'!$C$2:$C$100,0)+1,0)))="Н/Д",AND(INDIRECT(CONCATENATE("'2018-04 (Д)'!L",TEXT(MATCH($C65,'2018-04 (Д)'!$C$2:$C$100,0)+1,0)))="Н/Д",INDIRECT(CONCATENATE("'2018-03 (Д)'!L",TEXT(MATCH($C65,'2018-03 (Д)'!$C$2:$C$100,0)+1,0))))),"Н/Д",((INDIRECT(CONCATENATE("'2018-04 (Д)'!L",TEXT(MATCH($C65,'2018-04 (Д)'!$C$2:$C$100,0)+1,0)))-INDIRECT(CONCATENATE("'2018-03 (Д)'!L",TEXT(MATCH($C65,'2018-03 (Д)'!$C$2:$C$100,0)+1,0))))/INDIRECT(CONCATENATE("'2018-03 (Д)'!L",TEXT(MATCH($C65,'2018-03 (Д)'!$C$2:$C$100,0)+1,0))))*100)</f>
        <v>89.624386669781558</v>
      </c>
      <c r="CF65" s="9">
        <f ca="1">IF(OR(INDIRECT(CONCATENATE("'2018-05 (Д)'!L",TEXT(MATCH($C65,'2018-05 (Д)'!$C$2:$C$100,0)+1,0)))="Н/Д",INDIRECT(CONCATENATE("'2018-04 (Д)'!L",TEXT(MATCH($C65,'2018-04 (Д)'!$C$2:$C$100,0)+1,0)))="Н/Д",AND(INDIRECT(CONCATENATE("'2018-05 (Д)'!L",TEXT(MATCH($C65,'2018-05 (Д)'!$C$2:$C$100,0)+1,0)))="Н/Д",INDIRECT(CONCATENATE("'2018-04 (Д)'!L",TEXT(MATCH($C65,'2018-04 (Д)'!$C$2:$C$100,0)+1,0))))),"Н/Д",((INDIRECT(CONCATENATE("'2018-05 (Д)'!L",TEXT(MATCH($C65,'2018-05 (Д)'!$C$2:$C$100,0)+1,0)))-INDIRECT(CONCATENATE("'2018-04 (Д)'!L",TEXT(MATCH($C65,'2018-04 (Д)'!$C$2:$C$100,0)+1,0))))/INDIRECT(CONCATENATE("'2018-04 (Д)'!L",TEXT(MATCH($C65,'2018-04 (Д)'!$C$2:$C$100,0)+1,0))))*100)</f>
        <v>107.31506980683069</v>
      </c>
      <c r="CG65" s="9">
        <f ca="1">IF(OR(INDIRECT(CONCATENATE("'2018-06 (Д)'!L",TEXT(MATCH($C65,'2018-06 (Д)'!$C$2:$C$100,0)+1,0)))="Н/Д",INDIRECT(CONCATENATE("'2018-05 (Д)'!L",TEXT(MATCH($C65,'2018-05 (Д)'!$C$2:$C$100,0)+1,0)))="Н/Д",AND(INDIRECT(CONCATENATE("'2018-06 (Д)'!L",TEXT(MATCH($C65,'2018-06 (Д)'!$C$2:$C$100,0)+1,0)))="Н/Д",INDIRECT(CONCATENATE("'2018-05 (Д)'!L",TEXT(MATCH($C65,'2018-05 (Д)'!$C$2:$C$100,0)+1,0))))),"Н/Д",((INDIRECT(CONCATENATE("'2018-06 (Д)'!L",TEXT(MATCH($C65,'2018-06 (Д)'!$C$2:$C$100,0)+1,0)))-INDIRECT(CONCATENATE("'2018-05 (Д)'!L",TEXT(MATCH($C65,'2018-05 (Д)'!$C$2:$C$100,0)+1,0))))/INDIRECT(CONCATENATE("'2018-05 (Д)'!L",TEXT(MATCH($C65,'2018-05 (Д)'!$C$2:$C$100,0)+1,0))))*100)</f>
        <v>-84.275267703480949</v>
      </c>
      <c r="CH65" s="9">
        <f ca="1">IF(OR(INDIRECT(CONCATENATE("'2018-07 (Д)'!L",TEXT(MATCH($C65,'2018-07 (Д)'!$C$2:$C$100,0)+1,0)))="Н/Д",INDIRECT(CONCATENATE("'2018-06 (Д)'!L",TEXT(MATCH($C65,'2018-06 (Д)'!$C$2:$C$100,0)+1,0)))="Н/Д",AND(INDIRECT(CONCATENATE("'2018-07 (Д)'!L",TEXT(MATCH($C65,'2018-07 (Д)'!$C$2:$C$100,0)+1,0)))="Н/Д",INDIRECT(CONCATENATE("'2018-06 (Д)'!L",TEXT(MATCH($C65,'2018-06 (Д)'!$C$2:$C$100,0)+1,0))))),"Н/Д",((INDIRECT(CONCATENATE("'2018-07 (Д)'!L",TEXT(MATCH($C65,'2018-07 (Д)'!$C$2:$C$100,0)+1,0)))-INDIRECT(CONCATENATE("'2018-06 (Д)'!L",TEXT(MATCH($C65,'2018-06 (Д)'!$C$2:$C$100,0)+1,0))))/INDIRECT(CONCATENATE("'2018-06 (Д)'!L",TEXT(MATCH($C65,'2018-06 (Д)'!$C$2:$C$100,0)+1,0))))*100)</f>
        <v>-17.960380814585314</v>
      </c>
      <c r="CI65" s="9">
        <f ca="1">IF(OR(INDIRECT(CONCATENATE("'2018-08 (Д)'!L",TEXT(MATCH($C65,'2018-08 (Д)'!$C$2:$C$100,0)+1,0)))="Н/Д",INDIRECT(CONCATENATE("'2018-07 (Д)'!L",TEXT(MATCH($C65,'2018-07 (Д)'!$C$2:$C$100,0)+1,0)))="Н/Д",AND(INDIRECT(CONCATENATE("'2018-08 (Д)'!L",TEXT(MATCH($C65,'2018-08 (Д)'!$C$2:$C$100,0)+1,0)))="Н/Д",INDIRECT(CONCATENATE("'2018-07 (Д)'!L",TEXT(MATCH($C65,'2018-07 (Д)'!$C$2:$C$100,0)+1,0))))),"Н/Д",((INDIRECT(CONCATENATE("'2018-08 (Д)'!L",TEXT(MATCH($C65,'2018-08 (Д)'!$C$2:$C$100,0)+1,0)))-INDIRECT(CONCATENATE("'2018-07 (Д)'!L",TEXT(MATCH($C65,'2018-07 (Д)'!$C$2:$C$100,0)+1,0))))/INDIRECT(CONCATENATE("'2018-07 (Д)'!L",TEXT(MATCH($C65,'2018-07 (Д)'!$C$2:$C$100,0)+1,0))))*100)</f>
        <v>533.77048888867898</v>
      </c>
      <c r="CJ65" s="9">
        <f ca="1">IF(OR(INDIRECT(CONCATENATE("'2018-09 (Д)'!L",TEXT(MATCH($C65,'2018-09 (Д)'!$C$2:$C$100,0)+1,0)))="Н/Д",INDIRECT(CONCATENATE("'2018-08 (Д)'!L",TEXT(MATCH($C65,'2018-08 (Д)'!$C$2:$C$100,0)+1,0)))="Н/Д",AND(INDIRECT(CONCATENATE("'2018-09 (Д)'!L",TEXT(MATCH($C65,'2018-09 (Д)'!$C$2:$C$100,0)+1,0)))="Н/Д",INDIRECT(CONCATENATE("'2018-08 (Д)'!L",TEXT(MATCH($C65,'2018-08 (Д)'!$C$2:$C$100,0)+1,0))))),"Н/Д",((INDIRECT(CONCATENATE("'2018-09 (Д)'!L",TEXT(MATCH($C65,'2018-09 (Д)'!$C$2:$C$100,0)+1,0)))-INDIRECT(CONCATENATE("'2018-08 (Д)'!L",TEXT(MATCH($C65,'2018-08 (Д)'!$C$2:$C$100,0)+1,0))))/INDIRECT(CONCATENATE("'2018-08 (Д)'!L",TEXT(MATCH($C65,'2018-08 (Д)'!$C$2:$C$100,0)+1,0))))*100)</f>
        <v>-88.17419050542324</v>
      </c>
      <c r="CK65" s="9">
        <f ca="1">IF(OR(INDIRECT(CONCATENATE("'2018-10 (Д)'!L",TEXT(MATCH($C65,'2018-10 (Д)'!$C$2:$C$100,0)+1,0)))="Н/Д",INDIRECT(CONCATENATE("'2018-09 (Д)'!L",TEXT(MATCH($C65,'2018-09 (Д)'!$C$2:$C$100,0)+1,0)))="Н/Д",AND(INDIRECT(CONCATENATE("'2018-10 (Д)'!L",TEXT(MATCH($C65,'2018-10 (Д)'!$C$2:$C$100,0)+1,0)))="Н/Д",INDIRECT(CONCATENATE("'2018-09 (Д)'!L",TEXT(MATCH($C65,'2018-09 (Д)'!$C$2:$C$100,0)+1,0))))),"Н/Д",((INDIRECT(CONCATENATE("'2018-10 (Д)'!L",TEXT(MATCH($C65,'2018-10 (Д)'!$C$2:$C$100,0)+1,0)))-INDIRECT(CONCATENATE("'2018-09 (Д)'!L",TEXT(MATCH($C65,'2018-09 (Д)'!$C$2:$C$100,0)+1,0))))/INDIRECT(CONCATENATE("'2018-09 (Д)'!L",TEXT(MATCH($C65,'2018-09 (Д)'!$C$2:$C$100,0)+1,0))))*100)</f>
        <v>30.417378317310195</v>
      </c>
      <c r="CL65" s="9">
        <f ca="1">IF(OR(INDIRECT(CONCATENATE("'2018-11 (Д)'!L",TEXT(MATCH($C65,'2018-11 (Д)'!$C$2:$C$100,0)+1,0)))="Н/Д",INDIRECT(CONCATENATE("'2018-10 (Д)'!L",TEXT(MATCH($C65,'2018-10 (Д)'!$C$2:$C$100,0)+1,0)))="Н/Д",AND(INDIRECT(CONCATENATE("'2018-11 (Д)'!L",TEXT(MATCH($C65,'2018-11 (Д)'!$C$2:$C$100,0)+1,0)))="Н/Д",INDIRECT(CONCATENATE("'2018-10 (Д)'!L",TEXT(MATCH($C65,'2018-10 (Д)'!$C$2:$C$100,0)+1,0))))),"Н/Д",((INDIRECT(CONCATENATE("'2018-11 (Д)'!L",TEXT(MATCH($C65,'2018-11 (Д)'!$C$2:$C$100,0)+1,0)))-INDIRECT(CONCATENATE("'2018-10 (Д)'!L",TEXT(MATCH($C65,'2018-10 (Д)'!$C$2:$C$100,0)+1,0))))/INDIRECT(CONCATENATE("'2018-10 (Д)'!L",TEXT(MATCH($C65,'2018-10 (Д)'!$C$2:$C$100,0)+1,0))))*100)</f>
        <v>825.04225160653311</v>
      </c>
      <c r="CM65" s="9">
        <f ca="1">IF(OR(INDIRECT(CONCATENATE("'2018-12 (Д)'!L",TEXT(MATCH($C65,'2018-12 (Д)'!$C$2:$C$100,0)+1,0)))="Н/Д",INDIRECT(CONCATENATE("'2018-11 (Д)'!L",TEXT(MATCH($C65,'2018-11 (Д)'!$C$2:$C$100,0)+1,0)))="Н/Д",AND(INDIRECT(CONCATENATE("'2018-12 (Д)'!L",TEXT(MATCH($C65,'2018-12 (Д)'!$C$2:$C$100,0)+1,0)))="Н/Д",INDIRECT(CONCATENATE("'2018-11 (Д)'!L",TEXT(MATCH($C65,'2018-11 (Д)'!$C$2:$C$100,0)+1,0))))),"Н/Д",((INDIRECT(CONCATENATE("'2018-12 (Д)'!L",TEXT(MATCH($C65,'2018-12 (Д)'!$C$2:$C$100,0)+1,0)))-INDIRECT(CONCATENATE("'2018-11 (Д)'!L",TEXT(MATCH($C65,'2018-11 (Д)'!$C$2:$C$100,0)+1,0))))/INDIRECT(CONCATENATE("'2018-11 (Д)'!L",TEXT(MATCH($C65,'2018-11 (Д)'!$C$2:$C$100,0)+1,0))))*100)</f>
        <v>-50.459912118623862</v>
      </c>
      <c r="CN65" s="9"/>
      <c r="CO65" s="9">
        <f ca="1">IF(OR(INDIRECT(CONCATENATE("'2018-03 (Д)'!M",TEXT(MATCH($C65,'2018-03 (Д)'!$C$2:$C$100,0)+1,0)))="Н/Д",INDIRECT(CONCATENATE("'2018-02 (Д)'!M",TEXT(MATCH($C65,'2018-02 (Д)'!$C$2:$C$100,0)+1,0)))="Н/Д",AND(INDIRECT(CONCATENATE("'2018-03 (Д)'!M",TEXT(MATCH($C65,'2018-03 (Д)'!$C$2:$C$100,0)+1,0)))="Н/Д",INDIRECT(CONCATENATE("'2018-02 (Д)'!M",TEXT(MATCH($C65,'2018-02 (Д)'!$C$2:$C$100,0)+1,0))))),"Н/Д",((INDIRECT(CONCATENATE("'2018-03 (Д)'!M",TEXT(MATCH($C65,'2018-03 (Д)'!$C$2:$C$100,0)+1,0)))-INDIRECT(CONCATENATE("'2018-02 (Д)'!M",TEXT(MATCH($C65,'2018-02 (Д)'!$C$2:$C$100,0)+1,0))))/INDIRECT(CONCATENATE("'2018-02 (Д)'!M",TEXT(MATCH($C65,'2018-02 (Д)'!$C$2:$C$100,0)+1,0))))*100)</f>
        <v>7.7920584012870444</v>
      </c>
      <c r="CP65" s="9">
        <f ca="1">IF(OR(INDIRECT(CONCATENATE("'2018-04 (Д)'!M",TEXT(MATCH($C65,'2018-04 (Д)'!$C$2:$C$100,0)+1,0)))="Н/Д",INDIRECT(CONCATENATE("'2018-03 (Д)'!M",TEXT(MATCH($C65,'2018-03 (Д)'!$C$2:$C$100,0)+1,0)))="Н/Д",AND(INDIRECT(CONCATENATE("'2018-04 (Д)'!M",TEXT(MATCH($C65,'2018-04 (Д)'!$C$2:$C$100,0)+1,0)))="Н/Д",INDIRECT(CONCATENATE("'2018-03 (Д)'!M",TEXT(MATCH($C65,'2018-03 (Д)'!$C$2:$C$100,0)+1,0))))),"Н/Д",((INDIRECT(CONCATENATE("'2018-04 (Д)'!M",TEXT(MATCH($C65,'2018-04 (Д)'!$C$2:$C$100,0)+1,0)))-INDIRECT(CONCATENATE("'2018-03 (Д)'!M",TEXT(MATCH($C65,'2018-03 (Д)'!$C$2:$C$100,0)+1,0))))/INDIRECT(CONCATENATE("'2018-03 (Д)'!M",TEXT(MATCH($C65,'2018-03 (Д)'!$C$2:$C$100,0)+1,0))))*100)</f>
        <v>-15.372819862924741</v>
      </c>
      <c r="CQ65" s="9">
        <f ca="1">IF(OR(INDIRECT(CONCATENATE("'2018-05 (Д)'!M",TEXT(MATCH($C65,'2018-05 (Д)'!$C$2:$C$100,0)+1,0)))="Н/Д",INDIRECT(CONCATENATE("'2018-04 (Д)'!M",TEXT(MATCH($C65,'2018-04 (Д)'!$C$2:$C$100,0)+1,0)))="Н/Д",AND(INDIRECT(CONCATENATE("'2018-05 (Д)'!M",TEXT(MATCH($C65,'2018-05 (Д)'!$C$2:$C$100,0)+1,0)))="Н/Д",INDIRECT(CONCATENATE("'2018-04 (Д)'!M",TEXT(MATCH($C65,'2018-04 (Д)'!$C$2:$C$100,0)+1,0))))),"Н/Д",((INDIRECT(CONCATENATE("'2018-05 (Д)'!M",TEXT(MATCH($C65,'2018-05 (Д)'!$C$2:$C$100,0)+1,0)))-INDIRECT(CONCATENATE("'2018-04 (Д)'!M",TEXT(MATCH($C65,'2018-04 (Д)'!$C$2:$C$100,0)+1,0))))/INDIRECT(CONCATENATE("'2018-04 (Д)'!M",TEXT(MATCH($C65,'2018-04 (Д)'!$C$2:$C$100,0)+1,0))))*100)</f>
        <v>-0.55497739074408903</v>
      </c>
      <c r="CR65" s="9">
        <f ca="1">IF(OR(INDIRECT(CONCATENATE("'2018-06 (Д)'!M",TEXT(MATCH($C65,'2018-06 (Д)'!$C$2:$C$100,0)+1,0)))="Н/Д",INDIRECT(CONCATENATE("'2018-05 (Д)'!M",TEXT(MATCH($C65,'2018-05 (Д)'!$C$2:$C$100,0)+1,0)))="Н/Д",AND(INDIRECT(CONCATENATE("'2018-06 (Д)'!M",TEXT(MATCH($C65,'2018-06 (Д)'!$C$2:$C$100,0)+1,0)))="Н/Д",INDIRECT(CONCATENATE("'2018-05 (Д)'!M",TEXT(MATCH($C65,'2018-05 (Д)'!$C$2:$C$100,0)+1,0))))),"Н/Д",((INDIRECT(CONCATENATE("'2018-06 (Д)'!M",TEXT(MATCH($C65,'2018-06 (Д)'!$C$2:$C$100,0)+1,0)))-INDIRECT(CONCATENATE("'2018-05 (Д)'!M",TEXT(MATCH($C65,'2018-05 (Д)'!$C$2:$C$100,0)+1,0))))/INDIRECT(CONCATENATE("'2018-05 (Д)'!M",TEXT(MATCH($C65,'2018-05 (Д)'!$C$2:$C$100,0)+1,0))))*100)</f>
        <v>-16.386767211794524</v>
      </c>
      <c r="CS65" s="9">
        <f ca="1">IF(OR(INDIRECT(CONCATENATE("'2018-07 (Д)'!M",TEXT(MATCH($C65,'2018-07 (Д)'!$C$2:$C$100,0)+1,0)))="Н/Д",INDIRECT(CONCATENATE("'2018-06 (Д)'!M",TEXT(MATCH($C65,'2018-06 (Д)'!$C$2:$C$100,0)+1,0)))="Н/Д",AND(INDIRECT(CONCATENATE("'2018-07 (Д)'!M",TEXT(MATCH($C65,'2018-07 (Д)'!$C$2:$C$100,0)+1,0)))="Н/Д",INDIRECT(CONCATENATE("'2018-06 (Д)'!M",TEXT(MATCH($C65,'2018-06 (Д)'!$C$2:$C$100,0)+1,0))))),"Н/Д",((INDIRECT(CONCATENATE("'2018-07 (Д)'!M",TEXT(MATCH($C65,'2018-07 (Д)'!$C$2:$C$100,0)+1,0)))-INDIRECT(CONCATENATE("'2018-06 (Д)'!M",TEXT(MATCH($C65,'2018-06 (Д)'!$C$2:$C$100,0)+1,0))))/INDIRECT(CONCATENATE("'2018-06 (Д)'!M",TEXT(MATCH($C65,'2018-06 (Д)'!$C$2:$C$100,0)+1,0))))*100)</f>
        <v>88.777004583017003</v>
      </c>
      <c r="CT65" s="9">
        <f ca="1">IF(OR(INDIRECT(CONCATENATE("'2018-08 (Д)'!M",TEXT(MATCH($C65,'2018-08 (Д)'!$C$2:$C$100,0)+1,0)))="Н/Д",INDIRECT(CONCATENATE("'2018-07 (Д)'!M",TEXT(MATCH($C65,'2018-07 (Д)'!$C$2:$C$100,0)+1,0)))="Н/Д",AND(INDIRECT(CONCATENATE("'2018-08 (Д)'!M",TEXT(MATCH($C65,'2018-08 (Д)'!$C$2:$C$100,0)+1,0)))="Н/Д",INDIRECT(CONCATENATE("'2018-07 (Д)'!M",TEXT(MATCH($C65,'2018-07 (Д)'!$C$2:$C$100,0)+1,0))))),"Н/Д",((INDIRECT(CONCATENATE("'2018-08 (Д)'!M",TEXT(MATCH($C65,'2018-08 (Д)'!$C$2:$C$100,0)+1,0)))-INDIRECT(CONCATENATE("'2018-07 (Д)'!M",TEXT(MATCH($C65,'2018-07 (Д)'!$C$2:$C$100,0)+1,0))))/INDIRECT(CONCATENATE("'2018-07 (Д)'!M",TEXT(MATCH($C65,'2018-07 (Д)'!$C$2:$C$100,0)+1,0))))*100)</f>
        <v>30.018309328216642</v>
      </c>
      <c r="CU65" s="9">
        <f ca="1">IF(OR(INDIRECT(CONCATENATE("'2018-09 (Д)'!M",TEXT(MATCH($C65,'2018-09 (Д)'!$C$2:$C$100,0)+1,0)))="Н/Д",INDIRECT(CONCATENATE("'2018-08 (Д)'!M",TEXT(MATCH($C65,'2018-08 (Д)'!$C$2:$C$100,0)+1,0)))="Н/Д",AND(INDIRECT(CONCATENATE("'2018-09 (Д)'!M",TEXT(MATCH($C65,'2018-09 (Д)'!$C$2:$C$100,0)+1,0)))="Н/Д",INDIRECT(CONCATENATE("'2018-08 (Д)'!M",TEXT(MATCH($C65,'2018-08 (Д)'!$C$2:$C$100,0)+1,0))))),"Н/Д",((INDIRECT(CONCATENATE("'2018-09 (Д)'!M",TEXT(MATCH($C65,'2018-09 (Д)'!$C$2:$C$100,0)+1,0)))-INDIRECT(CONCATENATE("'2018-08 (Д)'!M",TEXT(MATCH($C65,'2018-08 (Д)'!$C$2:$C$100,0)+1,0))))/INDIRECT(CONCATENATE("'2018-08 (Д)'!M",TEXT(MATCH($C65,'2018-08 (Д)'!$C$2:$C$100,0)+1,0))))*100)</f>
        <v>5.8577187315733896</v>
      </c>
      <c r="CV65" s="9">
        <f ca="1">IF(OR(INDIRECT(CONCATENATE("'2018-10 (Д)'!M",TEXT(MATCH($C65,'2018-10 (Д)'!$C$2:$C$100,0)+1,0)))="Н/Д",INDIRECT(CONCATENATE("'2018-09 (Д)'!M",TEXT(MATCH($C65,'2018-09 (Д)'!$C$2:$C$100,0)+1,0)))="Н/Д",AND(INDIRECT(CONCATENATE("'2018-10 (Д)'!M",TEXT(MATCH($C65,'2018-10 (Д)'!$C$2:$C$100,0)+1,0)))="Н/Д",INDIRECT(CONCATENATE("'2018-09 (Д)'!M",TEXT(MATCH($C65,'2018-09 (Д)'!$C$2:$C$100,0)+1,0))))),"Н/Д",((INDIRECT(CONCATENATE("'2018-10 (Д)'!M",TEXT(MATCH($C65,'2018-10 (Д)'!$C$2:$C$100,0)+1,0)))-INDIRECT(CONCATENATE("'2018-09 (Д)'!M",TEXT(MATCH($C65,'2018-09 (Д)'!$C$2:$C$100,0)+1,0))))/INDIRECT(CONCATENATE("'2018-09 (Д)'!M",TEXT(MATCH($C65,'2018-09 (Д)'!$C$2:$C$100,0)+1,0))))*100)</f>
        <v>-6.2776245644462065</v>
      </c>
      <c r="CW65" s="9">
        <f ca="1">IF(OR(INDIRECT(CONCATENATE("'2018-11 (Д)'!M",TEXT(MATCH($C65,'2018-11 (Д)'!$C$2:$C$100,0)+1,0)))="Н/Д",INDIRECT(CONCATENATE("'2018-10 (Д)'!M",TEXT(MATCH($C65,'2018-10 (Д)'!$C$2:$C$100,0)+1,0)))="Н/Д",AND(INDIRECT(CONCATENATE("'2018-11 (Д)'!M",TEXT(MATCH($C65,'2018-11 (Д)'!$C$2:$C$100,0)+1,0)))="Н/Д",INDIRECT(CONCATENATE("'2018-10 (Д)'!M",TEXT(MATCH($C65,'2018-10 (Д)'!$C$2:$C$100,0)+1,0))))),"Н/Д",((INDIRECT(CONCATENATE("'2018-11 (Д)'!M",TEXT(MATCH($C65,'2018-11 (Д)'!$C$2:$C$100,0)+1,0)))-INDIRECT(CONCATENATE("'2018-10 (Д)'!M",TEXT(MATCH($C65,'2018-10 (Д)'!$C$2:$C$100,0)+1,0))))/INDIRECT(CONCATENATE("'2018-10 (Д)'!M",TEXT(MATCH($C65,'2018-10 (Д)'!$C$2:$C$100,0)+1,0))))*100)</f>
        <v>-5.2146111264030575</v>
      </c>
      <c r="CX65" s="9">
        <f ca="1">IF(OR(INDIRECT(CONCATENATE("'2018-12 (Д)'!M",TEXT(MATCH($C65,'2018-12 (Д)'!$C$2:$C$100,0)+1,0)))="Н/Д",INDIRECT(CONCATENATE("'2018-11 (Д)'!M",TEXT(MATCH($C65,'2018-11 (Д)'!$C$2:$C$100,0)+1,0)))="Н/Д",AND(INDIRECT(CONCATENATE("'2018-12 (Д)'!M",TEXT(MATCH($C65,'2018-12 (Д)'!$C$2:$C$100,0)+1,0)))="Н/Д",INDIRECT(CONCATENATE("'2018-11 (Д)'!M",TEXT(MATCH($C65,'2018-11 (Д)'!$C$2:$C$100,0)+1,0))))),"Н/Д",((INDIRECT(CONCATENATE("'2018-12 (Д)'!M",TEXT(MATCH($C65,'2018-12 (Д)'!$C$2:$C$100,0)+1,0)))-INDIRECT(CONCATENATE("'2018-11 (Д)'!M",TEXT(MATCH($C65,'2018-11 (Д)'!$C$2:$C$100,0)+1,0))))/INDIRECT(CONCATENATE("'2018-11 (Д)'!M",TEXT(MATCH($C65,'2018-11 (Д)'!$C$2:$C$100,0)+1,0))))*100)</f>
        <v>-5.5029685433428766</v>
      </c>
      <c r="CY65" s="9"/>
      <c r="CZ65" s="9">
        <f ca="1">IF(OR(INDIRECT(CONCATENATE("'2018-03 (Д)'!N",TEXT(MATCH($C65,'2018-03 (Д)'!$C$2:$C$100,0)+1,0)))="Н/Д",INDIRECT(CONCATENATE("'2018-02 (Д)'!N",TEXT(MATCH($C65,'2018-02 (Д)'!$C$2:$C$100,0)+1,0)))="Н/Д",AND(INDIRECT(CONCATENATE("'2018-03 (Д)'!N",TEXT(MATCH($C65,'2018-03 (Д)'!$C$2:$C$100,0)+1,0)))="Н/Д",INDIRECT(CONCATENATE("'2018-02 (Д)'!N",TEXT(MATCH($C65,'2018-02 (Д)'!$C$2:$C$100,0)+1,0))))),"Н/Д",((INDIRECT(CONCATENATE("'2018-03 (Д)'!N",TEXT(MATCH($C65,'2018-03 (Д)'!$C$2:$C$100,0)+1,0)))-INDIRECT(CONCATENATE("'2018-02 (Д)'!N",TEXT(MATCH($C65,'2018-02 (Д)'!$C$2:$C$100,0)+1,0))))/INDIRECT(CONCATENATE("'2018-02 (Д)'!N",TEXT(MATCH($C65,'2018-02 (Д)'!$C$2:$C$100,0)+1,0))))*100)</f>
        <v>138.01272766480434</v>
      </c>
      <c r="DA65" s="9">
        <f ca="1">IF(OR(INDIRECT(CONCATENATE("'2018-04 (Д)'!N",TEXT(MATCH($C65,'2018-04 (Д)'!$C$2:$C$100,0)+1,0)))="Н/Д",INDIRECT(CONCATENATE("'2018-03 (Д)'!N",TEXT(MATCH($C65,'2018-03 (Д)'!$C$2:$C$100,0)+1,0)))="Н/Д",AND(INDIRECT(CONCATENATE("'2018-04 (Д)'!N",TEXT(MATCH($C65,'2018-04 (Д)'!$C$2:$C$100,0)+1,0)))="Н/Д",INDIRECT(CONCATENATE("'2018-03 (Д)'!N",TEXT(MATCH($C65,'2018-03 (Д)'!$C$2:$C$100,0)+1,0))))),"Н/Д",((INDIRECT(CONCATENATE("'2018-04 (Д)'!N",TEXT(MATCH($C65,'2018-04 (Д)'!$C$2:$C$100,0)+1,0)))-INDIRECT(CONCATENATE("'2018-03 (Д)'!N",TEXT(MATCH($C65,'2018-03 (Д)'!$C$2:$C$100,0)+1,0))))/INDIRECT(CONCATENATE("'2018-03 (Д)'!N",TEXT(MATCH($C65,'2018-03 (Д)'!$C$2:$C$100,0)+1,0))))*100)</f>
        <v>66.315674037861299</v>
      </c>
      <c r="DB65" s="9">
        <f ca="1">IF(OR(INDIRECT(CONCATENATE("'2018-05 (Д)'!N",TEXT(MATCH($C65,'2018-05 (Д)'!$C$2:$C$100,0)+1,0)))="Н/Д",INDIRECT(CONCATENATE("'2018-04 (Д)'!N",TEXT(MATCH($C65,'2018-04 (Д)'!$C$2:$C$100,0)+1,0)))="Н/Д",AND(INDIRECT(CONCATENATE("'2018-05 (Д)'!N",TEXT(MATCH($C65,'2018-05 (Д)'!$C$2:$C$100,0)+1,0)))="Н/Д",INDIRECT(CONCATENATE("'2018-04 (Д)'!N",TEXT(MATCH($C65,'2018-04 (Д)'!$C$2:$C$100,0)+1,0))))),"Н/Д",((INDIRECT(CONCATENATE("'2018-05 (Д)'!N",TEXT(MATCH($C65,'2018-05 (Д)'!$C$2:$C$100,0)+1,0)))-INDIRECT(CONCATENATE("'2018-04 (Д)'!N",TEXT(MATCH($C65,'2018-04 (Д)'!$C$2:$C$100,0)+1,0))))/INDIRECT(CONCATENATE("'2018-04 (Д)'!N",TEXT(MATCH($C65,'2018-04 (Д)'!$C$2:$C$100,0)+1,0))))*100)</f>
        <v>46.196978081632459</v>
      </c>
      <c r="DC65" s="9">
        <f ca="1">IF(OR(INDIRECT(CONCATENATE("'2018-06 (Д)'!N",TEXT(MATCH($C65,'2018-06 (Д)'!$C$2:$C$100,0)+1,0)))="Н/Д",INDIRECT(CONCATENATE("'2018-05 (Д)'!N",TEXT(MATCH($C65,'2018-05 (Д)'!$C$2:$C$100,0)+1,0)))="Н/Д",AND(INDIRECT(CONCATENATE("'2018-06 (Д)'!N",TEXT(MATCH($C65,'2018-06 (Д)'!$C$2:$C$100,0)+1,0)))="Н/Д",INDIRECT(CONCATENATE("'2018-05 (Д)'!N",TEXT(MATCH($C65,'2018-05 (Д)'!$C$2:$C$100,0)+1,0))))),"Н/Д",((INDIRECT(CONCATENATE("'2018-06 (Д)'!N",TEXT(MATCH($C65,'2018-06 (Д)'!$C$2:$C$100,0)+1,0)))-INDIRECT(CONCATENATE("'2018-05 (Д)'!N",TEXT(MATCH($C65,'2018-05 (Д)'!$C$2:$C$100,0)+1,0))))/INDIRECT(CONCATENATE("'2018-05 (Д)'!N",TEXT(MATCH($C65,'2018-05 (Д)'!$C$2:$C$100,0)+1,0))))*100)</f>
        <v>28.465848083006094</v>
      </c>
      <c r="DD65" s="9">
        <f ca="1">IF(OR(INDIRECT(CONCATENATE("'2018-07 (Д)'!N",TEXT(MATCH($C65,'2018-07 (Д)'!$C$2:$C$100,0)+1,0)))="Н/Д",INDIRECT(CONCATENATE("'2018-06 (Д)'!N",TEXT(MATCH($C65,'2018-06 (Д)'!$C$2:$C$100,0)+1,0)))="Н/Д",AND(INDIRECT(CONCATENATE("'2018-07 (Д)'!N",TEXT(MATCH($C65,'2018-07 (Д)'!$C$2:$C$100,0)+1,0)))="Н/Д",INDIRECT(CONCATENATE("'2018-06 (Д)'!N",TEXT(MATCH($C65,'2018-06 (Д)'!$C$2:$C$100,0)+1,0))))),"Н/Д",((INDIRECT(CONCATENATE("'2018-07 (Д)'!N",TEXT(MATCH($C65,'2018-07 (Д)'!$C$2:$C$100,0)+1,0)))-INDIRECT(CONCATENATE("'2018-06 (Д)'!N",TEXT(MATCH($C65,'2018-06 (Д)'!$C$2:$C$100,0)+1,0))))/INDIRECT(CONCATENATE("'2018-06 (Д)'!N",TEXT(MATCH($C65,'2018-06 (Д)'!$C$2:$C$100,0)+1,0))))*100)</f>
        <v>17.73354543374009</v>
      </c>
      <c r="DE65" s="9">
        <f ca="1">IF(OR(INDIRECT(CONCATENATE("'2018-08 (Д)'!N",TEXT(MATCH($C65,'2018-08 (Д)'!$C$2:$C$100,0)+1,0)))="Н/Д",INDIRECT(CONCATENATE("'2018-07 (Д)'!N",TEXT(MATCH($C65,'2018-07 (Д)'!$C$2:$C$100,0)+1,0)))="Н/Д",AND(INDIRECT(CONCATENATE("'2018-08 (Д)'!N",TEXT(MATCH($C65,'2018-08 (Д)'!$C$2:$C$100,0)+1,0)))="Н/Д",INDIRECT(CONCATENATE("'2018-07 (Д)'!N",TEXT(MATCH($C65,'2018-07 (Д)'!$C$2:$C$100,0)+1,0))))),"Н/Д",((INDIRECT(CONCATENATE("'2018-08 (Д)'!N",TEXT(MATCH($C65,'2018-08 (Д)'!$C$2:$C$100,0)+1,0)))-INDIRECT(CONCATENATE("'2018-07 (Д)'!N",TEXT(MATCH($C65,'2018-07 (Д)'!$C$2:$C$100,0)+1,0))))/INDIRECT(CONCATENATE("'2018-07 (Д)'!N",TEXT(MATCH($C65,'2018-07 (Д)'!$C$2:$C$100,0)+1,0))))*100)</f>
        <v>16.878794214101809</v>
      </c>
      <c r="DF65" s="9">
        <f ca="1">IF(OR(INDIRECT(CONCATENATE("'2018-09 (Д)'!N",TEXT(MATCH($C65,'2018-09 (Д)'!$C$2:$C$100,0)+1,0)))="Н/Д",INDIRECT(CONCATENATE("'2018-08 (Д)'!N",TEXT(MATCH($C65,'2018-08 (Д)'!$C$2:$C$100,0)+1,0)))="Н/Д",AND(INDIRECT(CONCATENATE("'2018-09 (Д)'!N",TEXT(MATCH($C65,'2018-09 (Д)'!$C$2:$C$100,0)+1,0)))="Н/Д",INDIRECT(CONCATENATE("'2018-08 (Д)'!N",TEXT(MATCH($C65,'2018-08 (Д)'!$C$2:$C$100,0)+1,0))))),"Н/Д",((INDIRECT(CONCATENATE("'2018-09 (Д)'!N",TEXT(MATCH($C65,'2018-09 (Д)'!$C$2:$C$100,0)+1,0)))-INDIRECT(CONCATENATE("'2018-08 (Д)'!N",TEXT(MATCH($C65,'2018-08 (Д)'!$C$2:$C$100,0)+1,0))))/INDIRECT(CONCATENATE("'2018-08 (Д)'!N",TEXT(MATCH($C65,'2018-08 (Д)'!$C$2:$C$100,0)+1,0))))*100)</f>
        <v>13.89345581945669</v>
      </c>
      <c r="DG65" s="9">
        <f ca="1">IF(OR(INDIRECT(CONCATENATE("'2018-10 (Д)'!N",TEXT(MATCH($C65,'2018-10 (Д)'!$C$2:$C$100,0)+1,0)))="Н/Д",INDIRECT(CONCATENATE("'2018-09 (Д)'!N",TEXT(MATCH($C65,'2018-09 (Д)'!$C$2:$C$100,0)+1,0)))="Н/Д",AND(INDIRECT(CONCATENATE("'2018-10 (Д)'!N",TEXT(MATCH($C65,'2018-10 (Д)'!$C$2:$C$100,0)+1,0)))="Н/Д",INDIRECT(CONCATENATE("'2018-09 (Д)'!N",TEXT(MATCH($C65,'2018-09 (Д)'!$C$2:$C$100,0)+1,0))))),"Н/Д",((INDIRECT(CONCATENATE("'2018-10 (Д)'!N",TEXT(MATCH($C65,'2018-10 (Д)'!$C$2:$C$100,0)+1,0)))-INDIRECT(CONCATENATE("'2018-09 (Д)'!N",TEXT(MATCH($C65,'2018-09 (Д)'!$C$2:$C$100,0)+1,0))))/INDIRECT(CONCATENATE("'2018-09 (Д)'!N",TEXT(MATCH($C65,'2018-09 (Д)'!$C$2:$C$100,0)+1,0))))*100)</f>
        <v>11.36939327917174</v>
      </c>
      <c r="DH65" s="9">
        <f ca="1">IF(OR(INDIRECT(CONCATENATE("'2018-11 (Д)'!N",TEXT(MATCH($C65,'2018-11 (Д)'!$C$2:$C$100,0)+1,0)))="Н/Д",INDIRECT(CONCATENATE("'2018-10 (Д)'!N",TEXT(MATCH($C65,'2018-10 (Д)'!$C$2:$C$100,0)+1,0)))="Н/Д",AND(INDIRECT(CONCATENATE("'2018-11 (Д)'!N",TEXT(MATCH($C65,'2018-11 (Д)'!$C$2:$C$100,0)+1,0)))="Н/Д",INDIRECT(CONCATENATE("'2018-10 (Д)'!N",TEXT(MATCH($C65,'2018-10 (Д)'!$C$2:$C$100,0)+1,0))))),"Н/Д",((INDIRECT(CONCATENATE("'2018-11 (Д)'!N",TEXT(MATCH($C65,'2018-11 (Д)'!$C$2:$C$100,0)+1,0)))-INDIRECT(CONCATENATE("'2018-10 (Д)'!N",TEXT(MATCH($C65,'2018-10 (Д)'!$C$2:$C$100,0)+1,0))))/INDIRECT(CONCATENATE("'2018-10 (Д)'!N",TEXT(MATCH($C65,'2018-10 (Д)'!$C$2:$C$100,0)+1,0))))*100)</f>
        <v>13.506465473856943</v>
      </c>
      <c r="DI65" s="9">
        <f ca="1">IF(OR(INDIRECT(CONCATENATE("'2018-12 (Д)'!N",TEXT(MATCH($C65,'2018-12 (Д)'!$C$2:$C$100,0)+1,0)))="Н/Д",INDIRECT(CONCATENATE("'2018-11 (Д)'!N",TEXT(MATCH($C65,'2018-11 (Д)'!$C$2:$C$100,0)+1,0)))="Н/Д",AND(INDIRECT(CONCATENATE("'2018-12 (Д)'!N",TEXT(MATCH($C65,'2018-12 (Д)'!$C$2:$C$100,0)+1,0)))="Н/Д",INDIRECT(CONCATENATE("'2018-11 (Д)'!N",TEXT(MATCH($C65,'2018-11 (Д)'!$C$2:$C$100,0)+1,0))))),"Н/Д",((INDIRECT(CONCATENATE("'2018-12 (Д)'!N",TEXT(MATCH($C65,'2018-12 (Д)'!$C$2:$C$100,0)+1,0)))-INDIRECT(CONCATENATE("'2018-11 (Д)'!N",TEXT(MATCH($C65,'2018-11 (Д)'!$C$2:$C$100,0)+1,0))))/INDIRECT(CONCATENATE("'2018-11 (Д)'!N",TEXT(MATCH($C65,'2018-11 (Д)'!$C$2:$C$100,0)+1,0))))*100)</f>
        <v>10.849689827757423</v>
      </c>
      <c r="DJ65" s="9"/>
      <c r="DK65" s="9">
        <f ca="1">IF(OR(INDIRECT(CONCATENATE("'2018-03 (Д)'!O",TEXT(MATCH($C65,'2018-03 (Д)'!$C$2:$C$100,0)+1,0)))="Н/Д",INDIRECT(CONCATENATE("'2018-02 (Д)'!O",TEXT(MATCH($C65,'2018-02 (Д)'!$C$2:$C$100,0)+1,0)))="Н/Д",AND(INDIRECT(CONCATENATE("'2018-03 (Д)'!O",TEXT(MATCH($C65,'2018-03 (Д)'!$C$2:$C$100,0)+1,0)))="Н/Д",INDIRECT(CONCATENATE("'2018-02 (Д)'!O",TEXT(MATCH($C65,'2018-02 (Д)'!$C$2:$C$100,0)+1,0))))),"Н/Д",((INDIRECT(CONCATENATE("'2018-03 (Д)'!O",TEXT(MATCH($C65,'2018-03 (Д)'!$C$2:$C$100,0)+1,0)))-INDIRECT(CONCATENATE("'2018-02 (Д)'!O",TEXT(MATCH($C65,'2018-02 (Д)'!$C$2:$C$100,0)+1,0))))/INDIRECT(CONCATENATE("'2018-02 (Д)'!O",TEXT(MATCH($C65,'2018-02 (Д)'!$C$2:$C$100,0)+1,0))))*100)</f>
        <v>654.33839860487728</v>
      </c>
      <c r="DL65" s="9">
        <f ca="1">IF(OR(INDIRECT(CONCATENATE("'2018-04 (Д)'!O",TEXT(MATCH($C65,'2018-04 (Д)'!$C$2:$C$100,0)+1,0)))="Н/Д",INDIRECT(CONCATENATE("'2018-03 (Д)'!O",TEXT(MATCH($C65,'2018-03 (Д)'!$C$2:$C$100,0)+1,0)))="Н/Д",AND(INDIRECT(CONCATENATE("'2018-04 (Д)'!O",TEXT(MATCH($C65,'2018-04 (Д)'!$C$2:$C$100,0)+1,0)))="Н/Д",INDIRECT(CONCATENATE("'2018-03 (Д)'!O",TEXT(MATCH($C65,'2018-03 (Д)'!$C$2:$C$100,0)+1,0))))),"Н/Д",((INDIRECT(CONCATENATE("'2018-04 (Д)'!O",TEXT(MATCH($C65,'2018-04 (Д)'!$C$2:$C$100,0)+1,0)))-INDIRECT(CONCATENATE("'2018-03 (Д)'!O",TEXT(MATCH($C65,'2018-03 (Д)'!$C$2:$C$100,0)+1,0))))/INDIRECT(CONCATENATE("'2018-03 (Д)'!O",TEXT(MATCH($C65,'2018-03 (Д)'!$C$2:$C$100,0)+1,0))))*100)</f>
        <v>-77.156481573869399</v>
      </c>
      <c r="DM65" s="9">
        <f ca="1">IF(OR(INDIRECT(CONCATENATE("'2018-05 (Д)'!O",TEXT(MATCH($C65,'2018-05 (Д)'!$C$2:$C$100,0)+1,0)))="Н/Д",INDIRECT(CONCATENATE("'2018-04 (Д)'!O",TEXT(MATCH($C65,'2018-04 (Д)'!$C$2:$C$100,0)+1,0)))="Н/Д",AND(INDIRECT(CONCATENATE("'2018-05 (Д)'!O",TEXT(MATCH($C65,'2018-05 (Д)'!$C$2:$C$100,0)+1,0)))="Н/Д",INDIRECT(CONCATENATE("'2018-04 (Д)'!O",TEXT(MATCH($C65,'2018-04 (Д)'!$C$2:$C$100,0)+1,0))))),"Н/Д",((INDIRECT(CONCATENATE("'2018-05 (Д)'!O",TEXT(MATCH($C65,'2018-05 (Д)'!$C$2:$C$100,0)+1,0)))-INDIRECT(CONCATENATE("'2018-04 (Д)'!O",TEXT(MATCH($C65,'2018-04 (Д)'!$C$2:$C$100,0)+1,0))))/INDIRECT(CONCATENATE("'2018-04 (Д)'!O",TEXT(MATCH($C65,'2018-04 (Д)'!$C$2:$C$100,0)+1,0))))*100)</f>
        <v>-79.08661920967252</v>
      </c>
      <c r="DN65" s="9">
        <f ca="1">IF(OR(INDIRECT(CONCATENATE("'2018-06 (Д)'!O",TEXT(MATCH($C65,'2018-06 (Д)'!$C$2:$C$100,0)+1,0)))="Н/Д",INDIRECT(CONCATENATE("'2018-05 (Д)'!O",TEXT(MATCH($C65,'2018-05 (Д)'!$C$2:$C$100,0)+1,0)))="Н/Д",AND(INDIRECT(CONCATENATE("'2018-06 (Д)'!O",TEXT(MATCH($C65,'2018-06 (Д)'!$C$2:$C$100,0)+1,0)))="Н/Д",INDIRECT(CONCATENATE("'2018-05 (Д)'!O",TEXT(MATCH($C65,'2018-05 (Д)'!$C$2:$C$100,0)+1,0))))),"Н/Д",((INDIRECT(CONCATENATE("'2018-06 (Д)'!O",TEXT(MATCH($C65,'2018-06 (Д)'!$C$2:$C$100,0)+1,0)))-INDIRECT(CONCATENATE("'2018-05 (Д)'!O",TEXT(MATCH($C65,'2018-05 (Д)'!$C$2:$C$100,0)+1,0))))/INDIRECT(CONCATENATE("'2018-05 (Д)'!O",TEXT(MATCH($C65,'2018-05 (Д)'!$C$2:$C$100,0)+1,0))))*100)</f>
        <v>-66.904433234634581</v>
      </c>
      <c r="DO65" s="9">
        <f ca="1">IF(OR(INDIRECT(CONCATENATE("'2018-07 (Д)'!O",TEXT(MATCH($C65,'2018-07 (Д)'!$C$2:$C$100,0)+1,0)))="Н/Д",INDIRECT(CONCATENATE("'2018-06 (Д)'!O",TEXT(MATCH($C65,'2018-06 (Д)'!$C$2:$C$100,0)+1,0)))="Н/Д",AND(INDIRECT(CONCATENATE("'2018-07 (Д)'!O",TEXT(MATCH($C65,'2018-07 (Д)'!$C$2:$C$100,0)+1,0)))="Н/Д",INDIRECT(CONCATENATE("'2018-06 (Д)'!O",TEXT(MATCH($C65,'2018-06 (Д)'!$C$2:$C$100,0)+1,0))))),"Н/Д",((INDIRECT(CONCATENATE("'2018-07 (Д)'!O",TEXT(MATCH($C65,'2018-07 (Д)'!$C$2:$C$100,0)+1,0)))-INDIRECT(CONCATENATE("'2018-06 (Д)'!O",TEXT(MATCH($C65,'2018-06 (Д)'!$C$2:$C$100,0)+1,0))))/INDIRECT(CONCATENATE("'2018-06 (Д)'!O",TEXT(MATCH($C65,'2018-06 (Д)'!$C$2:$C$100,0)+1,0))))*100)</f>
        <v>26356.175088769312</v>
      </c>
      <c r="DP65" s="9">
        <f ca="1">IF(OR(INDIRECT(CONCATENATE("'2018-08 (Д)'!O",TEXT(MATCH($C65,'2018-08 (Д)'!$C$2:$C$100,0)+1,0)))="Н/Д",INDIRECT(CONCATENATE("'2018-07 (Д)'!O",TEXT(MATCH($C65,'2018-07 (Д)'!$C$2:$C$100,0)+1,0)))="Н/Д",AND(INDIRECT(CONCATENATE("'2018-08 (Д)'!O",TEXT(MATCH($C65,'2018-08 (Д)'!$C$2:$C$100,0)+1,0)))="Н/Д",INDIRECT(CONCATENATE("'2018-07 (Д)'!O",TEXT(MATCH($C65,'2018-07 (Д)'!$C$2:$C$100,0)+1,0))))),"Н/Д",((INDIRECT(CONCATENATE("'2018-08 (Д)'!O",TEXT(MATCH($C65,'2018-08 (Д)'!$C$2:$C$100,0)+1,0)))-INDIRECT(CONCATENATE("'2018-07 (Д)'!O",TEXT(MATCH($C65,'2018-07 (Д)'!$C$2:$C$100,0)+1,0))))/INDIRECT(CONCATENATE("'2018-07 (Д)'!O",TEXT(MATCH($C65,'2018-07 (Д)'!$C$2:$C$100,0)+1,0))))*100)</f>
        <v>60.002838994159113</v>
      </c>
      <c r="DQ65" s="9">
        <f ca="1">IF(OR(INDIRECT(CONCATENATE("'2018-09 (Д)'!O",TEXT(MATCH($C65,'2018-09 (Д)'!$C$2:$C$100,0)+1,0)))="Н/Д",INDIRECT(CONCATENATE("'2018-08 (Д)'!O",TEXT(MATCH($C65,'2018-08 (Д)'!$C$2:$C$100,0)+1,0)))="Н/Д",AND(INDIRECT(CONCATENATE("'2018-09 (Д)'!O",TEXT(MATCH($C65,'2018-09 (Д)'!$C$2:$C$100,0)+1,0)))="Н/Д",INDIRECT(CONCATENATE("'2018-08 (Д)'!O",TEXT(MATCH($C65,'2018-08 (Д)'!$C$2:$C$100,0)+1,0))))),"Н/Д",((INDIRECT(CONCATENATE("'2018-09 (Д)'!O",TEXT(MATCH($C65,'2018-09 (Д)'!$C$2:$C$100,0)+1,0)))-INDIRECT(CONCATENATE("'2018-08 (Д)'!O",TEXT(MATCH($C65,'2018-08 (Д)'!$C$2:$C$100,0)+1,0))))/INDIRECT(CONCATENATE("'2018-08 (Д)'!O",TEXT(MATCH($C65,'2018-08 (Д)'!$C$2:$C$100,0)+1,0))))*100)</f>
        <v>-99.364168019582493</v>
      </c>
      <c r="DR65" s="9">
        <f ca="1">IF(OR(INDIRECT(CONCATENATE("'2018-10 (Д)'!O",TEXT(MATCH($C65,'2018-10 (Д)'!$C$2:$C$100,0)+1,0)))="Н/Д",INDIRECT(CONCATENATE("'2018-09 (Д)'!O",TEXT(MATCH($C65,'2018-09 (Д)'!$C$2:$C$100,0)+1,0)))="Н/Д",AND(INDIRECT(CONCATENATE("'2018-10 (Д)'!O",TEXT(MATCH($C65,'2018-10 (Д)'!$C$2:$C$100,0)+1,0)))="Н/Д",INDIRECT(CONCATENATE("'2018-09 (Д)'!O",TEXT(MATCH($C65,'2018-09 (Д)'!$C$2:$C$100,0)+1,0))))),"Н/Д",((INDIRECT(CONCATENATE("'2018-10 (Д)'!O",TEXT(MATCH($C65,'2018-10 (Д)'!$C$2:$C$100,0)+1,0)))-INDIRECT(CONCATENATE("'2018-09 (Д)'!O",TEXT(MATCH($C65,'2018-09 (Д)'!$C$2:$C$100,0)+1,0))))/INDIRECT(CONCATENATE("'2018-09 (Д)'!O",TEXT(MATCH($C65,'2018-09 (Д)'!$C$2:$C$100,0)+1,0))))*100)</f>
        <v>-604.43358834915102</v>
      </c>
      <c r="DS65" s="9">
        <f ca="1">IF(OR(INDIRECT(CONCATENATE("'2018-11 (Д)'!O",TEXT(MATCH($C65,'2018-11 (Д)'!$C$2:$C$100,0)+1,0)))="Н/Д",INDIRECT(CONCATENATE("'2018-10 (Д)'!O",TEXT(MATCH($C65,'2018-10 (Д)'!$C$2:$C$100,0)+1,0)))="Н/Д",AND(INDIRECT(CONCATENATE("'2018-11 (Д)'!O",TEXT(MATCH($C65,'2018-11 (Д)'!$C$2:$C$100,0)+1,0)))="Н/Д",INDIRECT(CONCATENATE("'2018-10 (Д)'!O",TEXT(MATCH($C65,'2018-10 (Д)'!$C$2:$C$100,0)+1,0))))),"Н/Д",((INDIRECT(CONCATENATE("'2018-11 (Д)'!O",TEXT(MATCH($C65,'2018-11 (Д)'!$C$2:$C$100,0)+1,0)))-INDIRECT(CONCATENATE("'2018-10 (Д)'!O",TEXT(MATCH($C65,'2018-10 (Д)'!$C$2:$C$100,0)+1,0))))/INDIRECT(CONCATENATE("'2018-10 (Д)'!O",TEXT(MATCH($C65,'2018-10 (Д)'!$C$2:$C$100,0)+1,0))))*100)</f>
        <v>-478.8184546650574</v>
      </c>
      <c r="DT65" s="9">
        <f ca="1">IF(OR(INDIRECT(CONCATENATE("'2018-12 (Д)'!O",TEXT(MATCH($C65,'2018-12 (Д)'!$C$2:$C$100,0)+1,0)))="Н/Д",INDIRECT(CONCATENATE("'2018-11 (Д)'!O",TEXT(MATCH($C65,'2018-11 (Д)'!$C$2:$C$100,0)+1,0)))="Н/Д",AND(INDIRECT(CONCATENATE("'2018-12 (Д)'!O",TEXT(MATCH($C65,'2018-12 (Д)'!$C$2:$C$100,0)+1,0)))="Н/Д",INDIRECT(CONCATENATE("'2018-11 (Д)'!O",TEXT(MATCH($C65,'2018-11 (Д)'!$C$2:$C$100,0)+1,0))))),"Н/Д",((INDIRECT(CONCATENATE("'2018-12 (Д)'!O",TEXT(MATCH($C65,'2018-12 (Д)'!$C$2:$C$100,0)+1,0)))-INDIRECT(CONCATENATE("'2018-11 (Д)'!O",TEXT(MATCH($C65,'2018-11 (Д)'!$C$2:$C$100,0)+1,0))))/INDIRECT(CONCATENATE("'2018-11 (Д)'!O",TEXT(MATCH($C65,'2018-11 (Д)'!$C$2:$C$100,0)+1,0))))*100)</f>
        <v>-64.172873338669604</v>
      </c>
      <c r="DU65" s="9"/>
      <c r="DV65" s="9">
        <f ca="1">IF(OR(INDIRECT(CONCATENATE("'2018-03 (Д)'!P",TEXT(MATCH($C65,'2018-03 (Д)'!$C$2:$C$100,0)+1,0)))="Н/Д",INDIRECT(CONCATENATE("'2018-02 (Д)'!P",TEXT(MATCH($C65,'2018-02 (Д)'!$C$2:$C$100,0)+1,0)))="Н/Д",AND(INDIRECT(CONCATENATE("'2018-03 (Д)'!P",TEXT(MATCH($C65,'2018-03 (Д)'!$C$2:$C$100,0)+1,0)))="Н/Д",INDIRECT(CONCATENATE("'2018-02 (Д)'!P",TEXT(MATCH($C65,'2018-02 (Д)'!$C$2:$C$100,0)+1,0))))),"Н/Д",((INDIRECT(CONCATENATE("'2018-03 (Д)'!P",TEXT(MATCH($C65,'2018-03 (Д)'!$C$2:$C$100,0)+1,0)))-INDIRECT(CONCATENATE("'2018-02 (Д)'!P",TEXT(MATCH($C65,'2018-02 (Д)'!$C$2:$C$100,0)+1,0))))/INDIRECT(CONCATENATE("'2018-02 (Д)'!P",TEXT(MATCH($C65,'2018-02 (Д)'!$C$2:$C$100,0)+1,0))))*100)</f>
        <v>-30.684413469044387</v>
      </c>
      <c r="DW65" s="9">
        <f ca="1">IF(OR(INDIRECT(CONCATENATE("'2018-04 (Д)'!P",TEXT(MATCH($C65,'2018-04 (Д)'!$C$2:$C$100,0)+1,0)))="Н/Д",INDIRECT(CONCATENATE("'2018-03 (Д)'!P",TEXT(MATCH($C65,'2018-03 (Д)'!$C$2:$C$100,0)+1,0)))="Н/Д",AND(INDIRECT(CONCATENATE("'2018-04 (Д)'!P",TEXT(MATCH($C65,'2018-04 (Д)'!$C$2:$C$100,0)+1,0)))="Н/Д",INDIRECT(CONCATENATE("'2018-03 (Д)'!P",TEXT(MATCH($C65,'2018-03 (Д)'!$C$2:$C$100,0)+1,0))))),"Н/Д",((INDIRECT(CONCATENATE("'2018-04 (Д)'!P",TEXT(MATCH($C65,'2018-04 (Д)'!$C$2:$C$100,0)+1,0)))-INDIRECT(CONCATENATE("'2018-03 (Д)'!P",TEXT(MATCH($C65,'2018-03 (Д)'!$C$2:$C$100,0)+1,0))))/INDIRECT(CONCATENATE("'2018-03 (Д)'!P",TEXT(MATCH($C65,'2018-03 (Д)'!$C$2:$C$100,0)+1,0))))*100)</f>
        <v>135.93135292896284</v>
      </c>
      <c r="DX65" s="9">
        <f ca="1">IF(OR(INDIRECT(CONCATENATE("'2018-05 (Д)'!P",TEXT(MATCH($C65,'2018-05 (Д)'!$C$2:$C$100,0)+1,0)))="Н/Д",INDIRECT(CONCATENATE("'2018-04 (Д)'!P",TEXT(MATCH($C65,'2018-04 (Д)'!$C$2:$C$100,0)+1,0)))="Н/Д",AND(INDIRECT(CONCATENATE("'2018-05 (Д)'!P",TEXT(MATCH($C65,'2018-05 (Д)'!$C$2:$C$100,0)+1,0)))="Н/Д",INDIRECT(CONCATENATE("'2018-04 (Д)'!P",TEXT(MATCH($C65,'2018-04 (Д)'!$C$2:$C$100,0)+1,0))))),"Н/Д",((INDIRECT(CONCATENATE("'2018-05 (Д)'!P",TEXT(MATCH($C65,'2018-05 (Д)'!$C$2:$C$100,0)+1,0)))-INDIRECT(CONCATENATE("'2018-04 (Д)'!P",TEXT(MATCH($C65,'2018-04 (Д)'!$C$2:$C$100,0)+1,0))))/INDIRECT(CONCATENATE("'2018-04 (Д)'!P",TEXT(MATCH($C65,'2018-04 (Д)'!$C$2:$C$100,0)+1,0))))*100)</f>
        <v>8.1057017770637945</v>
      </c>
      <c r="DY65" s="9">
        <f ca="1">IF(OR(INDIRECT(CONCATENATE("'2018-06 (Д)'!P",TEXT(MATCH($C65,'2018-06 (Д)'!$C$2:$C$100,0)+1,0)))="Н/Д",INDIRECT(CONCATENATE("'2018-05 (Д)'!P",TEXT(MATCH($C65,'2018-05 (Д)'!$C$2:$C$100,0)+1,0)))="Н/Д",AND(INDIRECT(CONCATENATE("'2018-06 (Д)'!P",TEXT(MATCH($C65,'2018-06 (Д)'!$C$2:$C$100,0)+1,0)))="Н/Д",INDIRECT(CONCATENATE("'2018-05 (Д)'!P",TEXT(MATCH($C65,'2018-05 (Д)'!$C$2:$C$100,0)+1,0))))),"Н/Д",((INDIRECT(CONCATENATE("'2018-06 (Д)'!P",TEXT(MATCH($C65,'2018-06 (Д)'!$C$2:$C$100,0)+1,0)))-INDIRECT(CONCATENATE("'2018-05 (Д)'!P",TEXT(MATCH($C65,'2018-05 (Д)'!$C$2:$C$100,0)+1,0))))/INDIRECT(CONCATENATE("'2018-05 (Д)'!P",TEXT(MATCH($C65,'2018-05 (Д)'!$C$2:$C$100,0)+1,0))))*100)</f>
        <v>-50.785915312306344</v>
      </c>
      <c r="DZ65" s="9">
        <f ca="1">IF(OR(INDIRECT(CONCATENATE("'2018-07 (Д)'!P",TEXT(MATCH($C65,'2018-07 (Д)'!$C$2:$C$100,0)+1,0)))="Н/Д",INDIRECT(CONCATENATE("'2018-06 (Д)'!P",TEXT(MATCH($C65,'2018-06 (Д)'!$C$2:$C$100,0)+1,0)))="Н/Д",AND(INDIRECT(CONCATENATE("'2018-07 (Д)'!P",TEXT(MATCH($C65,'2018-07 (Д)'!$C$2:$C$100,0)+1,0)))="Н/Д",INDIRECT(CONCATENATE("'2018-06 (Д)'!P",TEXT(MATCH($C65,'2018-06 (Д)'!$C$2:$C$100,0)+1,0))))),"Н/Д",((INDIRECT(CONCATENATE("'2018-07 (Д)'!P",TEXT(MATCH($C65,'2018-07 (Д)'!$C$2:$C$100,0)+1,0)))-INDIRECT(CONCATENATE("'2018-06 (Д)'!P",TEXT(MATCH($C65,'2018-06 (Д)'!$C$2:$C$100,0)+1,0))))/INDIRECT(CONCATENATE("'2018-06 (Д)'!P",TEXT(MATCH($C65,'2018-06 (Д)'!$C$2:$C$100,0)+1,0))))*100)</f>
        <v>102.45164612643471</v>
      </c>
      <c r="EA65" s="9">
        <f ca="1">IF(OR(INDIRECT(CONCATENATE("'2018-08 (Д)'!P",TEXT(MATCH($C65,'2018-08 (Д)'!$C$2:$C$100,0)+1,0)))="Н/Д",INDIRECT(CONCATENATE("'2018-07 (Д)'!P",TEXT(MATCH($C65,'2018-07 (Д)'!$C$2:$C$100,0)+1,0)))="Н/Д",AND(INDIRECT(CONCATENATE("'2018-08 (Д)'!P",TEXT(MATCH($C65,'2018-08 (Д)'!$C$2:$C$100,0)+1,0)))="Н/Д",INDIRECT(CONCATENATE("'2018-07 (Д)'!P",TEXT(MATCH($C65,'2018-07 (Д)'!$C$2:$C$100,0)+1,0))))),"Н/Д",((INDIRECT(CONCATENATE("'2018-08 (Д)'!P",TEXT(MATCH($C65,'2018-08 (Д)'!$C$2:$C$100,0)+1,0)))-INDIRECT(CONCATENATE("'2018-07 (Д)'!P",TEXT(MATCH($C65,'2018-07 (Д)'!$C$2:$C$100,0)+1,0))))/INDIRECT(CONCATENATE("'2018-07 (Д)'!P",TEXT(MATCH($C65,'2018-07 (Д)'!$C$2:$C$100,0)+1,0))))*100)</f>
        <v>14.206922536821132</v>
      </c>
      <c r="EB65" s="9">
        <f ca="1">IF(OR(INDIRECT(CONCATENATE("'2018-09 (Д)'!P",TEXT(MATCH($C65,'2018-09 (Д)'!$C$2:$C$100,0)+1,0)))="Н/Д",INDIRECT(CONCATENATE("'2018-08 (Д)'!P",TEXT(MATCH($C65,'2018-08 (Д)'!$C$2:$C$100,0)+1,0)))="Н/Д",AND(INDIRECT(CONCATENATE("'2018-09 (Д)'!P",TEXT(MATCH($C65,'2018-09 (Д)'!$C$2:$C$100,0)+1,0)))="Н/Д",INDIRECT(CONCATENATE("'2018-08 (Д)'!P",TEXT(MATCH($C65,'2018-08 (Д)'!$C$2:$C$100,0)+1,0))))),"Н/Д",((INDIRECT(CONCATENATE("'2018-09 (Д)'!P",TEXT(MATCH($C65,'2018-09 (Д)'!$C$2:$C$100,0)+1,0)))-INDIRECT(CONCATENATE("'2018-08 (Д)'!P",TEXT(MATCH($C65,'2018-08 (Д)'!$C$2:$C$100,0)+1,0))))/INDIRECT(CONCATENATE("'2018-08 (Д)'!P",TEXT(MATCH($C65,'2018-08 (Д)'!$C$2:$C$100,0)+1,0))))*100)</f>
        <v>-60.608542466413716</v>
      </c>
      <c r="EC65" s="9">
        <f ca="1">IF(OR(INDIRECT(CONCATENATE("'2018-10 (Д)'!P",TEXT(MATCH($C65,'2018-10 (Д)'!$C$2:$C$100,0)+1,0)))="Н/Д",INDIRECT(CONCATENATE("'2018-09 (Д)'!P",TEXT(MATCH($C65,'2018-09 (Д)'!$C$2:$C$100,0)+1,0)))="Н/Д",AND(INDIRECT(CONCATENATE("'2018-10 (Д)'!P",TEXT(MATCH($C65,'2018-10 (Д)'!$C$2:$C$100,0)+1,0)))="Н/Д",INDIRECT(CONCATENATE("'2018-09 (Д)'!P",TEXT(MATCH($C65,'2018-09 (Д)'!$C$2:$C$100,0)+1,0))))),"Н/Д",((INDIRECT(CONCATENATE("'2018-10 (Д)'!P",TEXT(MATCH($C65,'2018-10 (Д)'!$C$2:$C$100,0)+1,0)))-INDIRECT(CONCATENATE("'2018-09 (Д)'!P",TEXT(MATCH($C65,'2018-09 (Д)'!$C$2:$C$100,0)+1,0))))/INDIRECT(CONCATENATE("'2018-09 (Д)'!P",TEXT(MATCH($C65,'2018-09 (Д)'!$C$2:$C$100,0)+1,0))))*100)</f>
        <v>83.115731715162923</v>
      </c>
      <c r="ED65" s="9">
        <f ca="1">IF(OR(INDIRECT(CONCATENATE("'2018-11 (Д)'!P",TEXT(MATCH($C65,'2018-11 (Д)'!$C$2:$C$100,0)+1,0)))="Н/Д",INDIRECT(CONCATENATE("'2018-10 (Д)'!P",TEXT(MATCH($C65,'2018-10 (Д)'!$C$2:$C$100,0)+1,0)))="Н/Д",AND(INDIRECT(CONCATENATE("'2018-11 (Д)'!P",TEXT(MATCH($C65,'2018-11 (Д)'!$C$2:$C$100,0)+1,0)))="Н/Д",INDIRECT(CONCATENATE("'2018-10 (Д)'!P",TEXT(MATCH($C65,'2018-10 (Д)'!$C$2:$C$100,0)+1,0))))),"Н/Д",((INDIRECT(CONCATENATE("'2018-11 (Д)'!P",TEXT(MATCH($C65,'2018-11 (Д)'!$C$2:$C$100,0)+1,0)))-INDIRECT(CONCATENATE("'2018-10 (Д)'!P",TEXT(MATCH($C65,'2018-10 (Д)'!$C$2:$C$100,0)+1,0))))/INDIRECT(CONCATENATE("'2018-10 (Д)'!P",TEXT(MATCH($C65,'2018-10 (Д)'!$C$2:$C$100,0)+1,0))))*100)</f>
        <v>6.8538108657624068</v>
      </c>
      <c r="EE65" s="9">
        <f ca="1">IF(OR(INDIRECT(CONCATENATE("'2018-12 (Д)'!P",TEXT(MATCH($C65,'2018-12 (Д)'!$C$2:$C$100,0)+1,0)))="Н/Д",INDIRECT(CONCATENATE("'2018-11 (Д)'!P",TEXT(MATCH($C65,'2018-11 (Д)'!$C$2:$C$100,0)+1,0)))="Н/Д",AND(INDIRECT(CONCATENATE("'2018-12 (Д)'!P",TEXT(MATCH($C65,'2018-12 (Д)'!$C$2:$C$100,0)+1,0)))="Н/Д",INDIRECT(CONCATENATE("'2018-11 (Д)'!P",TEXT(MATCH($C65,'2018-11 (Д)'!$C$2:$C$100,0)+1,0))))),"Н/Д",((INDIRECT(CONCATENATE("'2018-12 (Д)'!P",TEXT(MATCH($C65,'2018-12 (Д)'!$C$2:$C$100,0)+1,0)))-INDIRECT(CONCATENATE("'2018-11 (Д)'!P",TEXT(MATCH($C65,'2018-11 (Д)'!$C$2:$C$100,0)+1,0))))/INDIRECT(CONCATENATE("'2018-11 (Д)'!P",TEXT(MATCH($C65,'2018-11 (Д)'!$C$2:$C$100,0)+1,0))))*100)</f>
        <v>-27.768522287216658</v>
      </c>
      <c r="EF65" s="9"/>
      <c r="EG65" s="9">
        <f ca="1">IF(OR(INDIRECT(CONCATENATE("'2018-03 (Д)'!Q",TEXT(MATCH($C65,'2018-03 (Д)'!$C$2:$C$100,0)+1,0)))="Н/Д",INDIRECT(CONCATENATE("'2018-02 (Д)'!Q",TEXT(MATCH($C65,'2018-02 (Д)'!$C$2:$C$100,0)+1,0)))="Н/Д",AND(INDIRECT(CONCATENATE("'2018-03 (Д)'!Q",TEXT(MATCH($C65,'2018-03 (Д)'!$C$2:$C$100,0)+1,0)))="Н/Д",INDIRECT(CONCATENATE("'2018-02 (Д)'!Q",TEXT(MATCH($C65,'2018-02 (Д)'!$C$2:$C$100,0)+1,0))))),"Н/Д",((INDIRECT(CONCATENATE("'2018-03 (Д)'!Q",TEXT(MATCH($C65,'2018-03 (Д)'!$C$2:$C$100,0)+1,0)))-INDIRECT(CONCATENATE("'2018-02 (Д)'!Q",TEXT(MATCH($C65,'2018-02 (Д)'!$C$2:$C$100,0)+1,0))))/INDIRECT(CONCATENATE("'2018-02 (Д)'!Q",TEXT(MATCH($C65,'2018-02 (Д)'!$C$2:$C$100,0)+1,0))))*100)</f>
        <v>451.23092810616708</v>
      </c>
      <c r="EH65" s="9">
        <f ca="1">IF(OR(INDIRECT(CONCATENATE("'2018-04 (Д)'!Q",TEXT(MATCH($C65,'2018-04 (Д)'!$C$2:$C$100,0)+1,0)))="Н/Д",INDIRECT(CONCATENATE("'2018-03 (Д)'!Q",TEXT(MATCH($C65,'2018-03 (Д)'!$C$2:$C$100,0)+1,0)))="Н/Д",AND(INDIRECT(CONCATENATE("'2018-04 (Д)'!Q",TEXT(MATCH($C65,'2018-04 (Д)'!$C$2:$C$100,0)+1,0)))="Н/Д",INDIRECT(CONCATENATE("'2018-03 (Д)'!Q",TEXT(MATCH($C65,'2018-03 (Д)'!$C$2:$C$100,0)+1,0))))),"Н/Д",((INDIRECT(CONCATENATE("'2018-04 (Д)'!Q",TEXT(MATCH($C65,'2018-04 (Д)'!$C$2:$C$100,0)+1,0)))-INDIRECT(CONCATENATE("'2018-03 (Д)'!Q",TEXT(MATCH($C65,'2018-03 (Д)'!$C$2:$C$100,0)+1,0))))/INDIRECT(CONCATENATE("'2018-03 (Д)'!Q",TEXT(MATCH($C65,'2018-03 (Д)'!$C$2:$C$100,0)+1,0))))*100)</f>
        <v>-19.944031880647838</v>
      </c>
      <c r="EI65" s="9">
        <f ca="1">IF(OR(INDIRECT(CONCATENATE("'2018-05 (Д)'!Q",TEXT(MATCH($C65,'2018-05 (Д)'!$C$2:$C$100,0)+1,0)))="Н/Д",INDIRECT(CONCATENATE("'2018-04 (Д)'!Q",TEXT(MATCH($C65,'2018-04 (Д)'!$C$2:$C$100,0)+1,0)))="Н/Д",AND(INDIRECT(CONCATENATE("'2018-05 (Д)'!Q",TEXT(MATCH($C65,'2018-05 (Д)'!$C$2:$C$100,0)+1,0)))="Н/Д",INDIRECT(CONCATENATE("'2018-04 (Д)'!Q",TEXT(MATCH($C65,'2018-04 (Д)'!$C$2:$C$100,0)+1,0))))),"Н/Д",((INDIRECT(CONCATENATE("'2018-05 (Д)'!Q",TEXT(MATCH($C65,'2018-05 (Д)'!$C$2:$C$100,0)+1,0)))-INDIRECT(CONCATENATE("'2018-04 (Д)'!Q",TEXT(MATCH($C65,'2018-04 (Д)'!$C$2:$C$100,0)+1,0))))/INDIRECT(CONCATENATE("'2018-04 (Д)'!Q",TEXT(MATCH($C65,'2018-04 (Д)'!$C$2:$C$100,0)+1,0))))*100)</f>
        <v>26.67125796328796</v>
      </c>
      <c r="EJ65" s="9">
        <f ca="1">IF(OR(INDIRECT(CONCATENATE("'2018-06 (Д)'!Q",TEXT(MATCH($C65,'2018-06 (Д)'!$C$2:$C$100,0)+1,0)))="Н/Д",INDIRECT(CONCATENATE("'2018-05 (Д)'!Q",TEXT(MATCH($C65,'2018-05 (Д)'!$C$2:$C$100,0)+1,0)))="Н/Д",AND(INDIRECT(CONCATENATE("'2018-06 (Д)'!Q",TEXT(MATCH($C65,'2018-06 (Д)'!$C$2:$C$100,0)+1,0)))="Н/Д",INDIRECT(CONCATENATE("'2018-05 (Д)'!Q",TEXT(MATCH($C65,'2018-05 (Д)'!$C$2:$C$100,0)+1,0))))),"Н/Д",((INDIRECT(CONCATENATE("'2018-06 (Д)'!Q",TEXT(MATCH($C65,'2018-06 (Д)'!$C$2:$C$100,0)+1,0)))-INDIRECT(CONCATENATE("'2018-05 (Д)'!Q",TEXT(MATCH($C65,'2018-05 (Д)'!$C$2:$C$100,0)+1,0))))/INDIRECT(CONCATENATE("'2018-05 (Д)'!Q",TEXT(MATCH($C65,'2018-05 (Д)'!$C$2:$C$100,0)+1,0))))*100)</f>
        <v>-55.004997906727127</v>
      </c>
      <c r="EK65" s="9">
        <f ca="1">IF(OR(INDIRECT(CONCATENATE("'2018-07 (Д)'!Q",TEXT(MATCH($C65,'2018-07 (Д)'!$C$2:$C$100,0)+1,0)))="Н/Д",INDIRECT(CONCATENATE("'2018-06 (Д)'!Q",TEXT(MATCH($C65,'2018-06 (Д)'!$C$2:$C$100,0)+1,0)))="Н/Д",AND(INDIRECT(CONCATENATE("'2018-07 (Д)'!Q",TEXT(MATCH($C65,'2018-07 (Д)'!$C$2:$C$100,0)+1,0)))="Н/Д",INDIRECT(CONCATENATE("'2018-06 (Д)'!Q",TEXT(MATCH($C65,'2018-06 (Д)'!$C$2:$C$100,0)+1,0))))),"Н/Д",((INDIRECT(CONCATENATE("'2018-07 (Д)'!Q",TEXT(MATCH($C65,'2018-07 (Д)'!$C$2:$C$100,0)+1,0)))-INDIRECT(CONCATENATE("'2018-06 (Д)'!Q",TEXT(MATCH($C65,'2018-06 (Д)'!$C$2:$C$100,0)+1,0))))/INDIRECT(CONCATENATE("'2018-06 (Д)'!Q",TEXT(MATCH($C65,'2018-06 (Д)'!$C$2:$C$100,0)+1,0))))*100)</f>
        <v>-14.231963242585287</v>
      </c>
      <c r="EL65" s="9">
        <f ca="1">IF(OR(INDIRECT(CONCATENATE("'2018-08 (Д)'!Q",TEXT(MATCH($C65,'2018-08 (Д)'!$C$2:$C$100,0)+1,0)))="Н/Д",INDIRECT(CONCATENATE("'2018-07 (Д)'!Q",TEXT(MATCH($C65,'2018-07 (Д)'!$C$2:$C$100,0)+1,0)))="Н/Д",AND(INDIRECT(CONCATENATE("'2018-08 (Д)'!Q",TEXT(MATCH($C65,'2018-08 (Д)'!$C$2:$C$100,0)+1,0)))="Н/Д",INDIRECT(CONCATENATE("'2018-07 (Д)'!Q",TEXT(MATCH($C65,'2018-07 (Д)'!$C$2:$C$100,0)+1,0))))),"Н/Д",((INDIRECT(CONCATENATE("'2018-08 (Д)'!Q",TEXT(MATCH($C65,'2018-08 (Д)'!$C$2:$C$100,0)+1,0)))-INDIRECT(CONCATENATE("'2018-07 (Д)'!Q",TEXT(MATCH($C65,'2018-07 (Д)'!$C$2:$C$100,0)+1,0))))/INDIRECT(CONCATENATE("'2018-07 (Д)'!Q",TEXT(MATCH($C65,'2018-07 (Д)'!$C$2:$C$100,0)+1,0))))*100)</f>
        <v>80.598055627701299</v>
      </c>
      <c r="EM65" s="9">
        <f ca="1">IF(OR(INDIRECT(CONCATENATE("'2018-09 (Д)'!Q",TEXT(MATCH($C65,'2018-09 (Д)'!$C$2:$C$100,0)+1,0)))="Н/Д",INDIRECT(CONCATENATE("'2018-08 (Д)'!Q",TEXT(MATCH($C65,'2018-08 (Д)'!$C$2:$C$100,0)+1,0)))="Н/Д",AND(INDIRECT(CONCATENATE("'2018-09 (Д)'!Q",TEXT(MATCH($C65,'2018-09 (Д)'!$C$2:$C$100,0)+1,0)))="Н/Д",INDIRECT(CONCATENATE("'2018-08 (Д)'!Q",TEXT(MATCH($C65,'2018-08 (Д)'!$C$2:$C$100,0)+1,0))))),"Н/Д",((INDIRECT(CONCATENATE("'2018-09 (Д)'!Q",TEXT(MATCH($C65,'2018-09 (Д)'!$C$2:$C$100,0)+1,0)))-INDIRECT(CONCATENATE("'2018-08 (Д)'!Q",TEXT(MATCH($C65,'2018-08 (Д)'!$C$2:$C$100,0)+1,0))))/INDIRECT(CONCATENATE("'2018-08 (Д)'!Q",TEXT(MATCH($C65,'2018-08 (Д)'!$C$2:$C$100,0)+1,0))))*100)</f>
        <v>-33.739258562791832</v>
      </c>
      <c r="EN65" s="9">
        <f ca="1">IF(OR(INDIRECT(CONCATENATE("'2018-10 (Д)'!Q",TEXT(MATCH($C65,'2018-10 (Д)'!$C$2:$C$100,0)+1,0)))="Н/Д",INDIRECT(CONCATENATE("'2018-09 (Д)'!Q",TEXT(MATCH($C65,'2018-09 (Д)'!$C$2:$C$100,0)+1,0)))="Н/Д",AND(INDIRECT(CONCATENATE("'2018-10 (Д)'!Q",TEXT(MATCH($C65,'2018-10 (Д)'!$C$2:$C$100,0)+1,0)))="Н/Д",INDIRECT(CONCATENATE("'2018-09 (Д)'!Q",TEXT(MATCH($C65,'2018-09 (Д)'!$C$2:$C$100,0)+1,0))))),"Н/Д",((INDIRECT(CONCATENATE("'2018-10 (Д)'!Q",TEXT(MATCH($C65,'2018-10 (Д)'!$C$2:$C$100,0)+1,0)))-INDIRECT(CONCATENATE("'2018-09 (Д)'!Q",TEXT(MATCH($C65,'2018-09 (Д)'!$C$2:$C$100,0)+1,0))))/INDIRECT(CONCATENATE("'2018-09 (Д)'!Q",TEXT(MATCH($C65,'2018-09 (Д)'!$C$2:$C$100,0)+1,0))))*100)</f>
        <v>-19.000855760620812</v>
      </c>
      <c r="EO65" s="9">
        <f ca="1">IF(OR(INDIRECT(CONCATENATE("'2018-11 (Д)'!Q",TEXT(MATCH($C65,'2018-11 (Д)'!$C$2:$C$100,0)+1,0)))="Н/Д",INDIRECT(CONCATENATE("'2018-10 (Д)'!Q",TEXT(MATCH($C65,'2018-10 (Д)'!$C$2:$C$100,0)+1,0)))="Н/Д",AND(INDIRECT(CONCATENATE("'2018-11 (Д)'!Q",TEXT(MATCH($C65,'2018-11 (Д)'!$C$2:$C$100,0)+1,0)))="Н/Д",INDIRECT(CONCATENATE("'2018-10 (Д)'!Q",TEXT(MATCH($C65,'2018-10 (Д)'!$C$2:$C$100,0)+1,0))))),"Н/Д",((INDIRECT(CONCATENATE("'2018-11 (Д)'!Q",TEXT(MATCH($C65,'2018-11 (Д)'!$C$2:$C$100,0)+1,0)))-INDIRECT(CONCATENATE("'2018-10 (Д)'!Q",TEXT(MATCH($C65,'2018-10 (Д)'!$C$2:$C$100,0)+1,0))))/INDIRECT(CONCATENATE("'2018-10 (Д)'!Q",TEXT(MATCH($C65,'2018-10 (Д)'!$C$2:$C$100,0)+1,0))))*100)</f>
        <v>196.87286155985842</v>
      </c>
      <c r="EP65" s="9">
        <f ca="1">IF(OR(INDIRECT(CONCATENATE("'2018-12 (Д)'!Q",TEXT(MATCH($C65,'2018-12 (Д)'!$C$2:$C$100,0)+1,0)))="Н/Д",INDIRECT(CONCATENATE("'2018-11 (Д)'!Q",TEXT(MATCH($C65,'2018-11 (Д)'!$C$2:$C$100,0)+1,0)))="Н/Д",AND(INDIRECT(CONCATENATE("'2018-12 (Д)'!Q",TEXT(MATCH($C65,'2018-12 (Д)'!$C$2:$C$100,0)+1,0)))="Н/Д",INDIRECT(CONCATENATE("'2018-11 (Д)'!Q",TEXT(MATCH($C65,'2018-11 (Д)'!$C$2:$C$100,0)+1,0))))),"Н/Д",((INDIRECT(CONCATENATE("'2018-12 (Д)'!Q",TEXT(MATCH($C65,'2018-12 (Д)'!$C$2:$C$100,0)+1,0)))-INDIRECT(CONCATENATE("'2018-11 (Д)'!Q",TEXT(MATCH($C65,'2018-11 (Д)'!$C$2:$C$100,0)+1,0))))/INDIRECT(CONCATENATE("'2018-11 (Д)'!Q",TEXT(MATCH($C65,'2018-11 (Д)'!$C$2:$C$100,0)+1,0))))*100)</f>
        <v>-70.071998192989994</v>
      </c>
      <c r="EQ65" s="9"/>
      <c r="ER65" s="9">
        <f ca="1">IF(OR(INDIRECT(CONCATENATE("'2018-03 (Д)'!R",TEXT(MATCH($C65,'2018-03 (Д)'!$C$2:$C$100,0)+1,0)))="Н/Д",INDIRECT(CONCATENATE("'2018-02 (Д)'!R",TEXT(MATCH($C65,'2018-02 (Д)'!$C$2:$C$100,0)+1,0)))="Н/Д",AND(INDIRECT(CONCATENATE("'2018-03 (Д)'!R",TEXT(MATCH($C65,'2018-03 (Д)'!$C$2:$C$100,0)+1,0)))="Н/Д",INDIRECT(CONCATENATE("'2018-02 (Д)'!R",TEXT(MATCH($C65,'2018-02 (Д)'!$C$2:$C$100,0)+1,0))))),"Н/Д",((INDIRECT(CONCATENATE("'2018-03 (Д)'!R",TEXT(MATCH($C65,'2018-03 (Д)'!$C$2:$C$100,0)+1,0)))-INDIRECT(CONCATENATE("'2018-02 (Д)'!R",TEXT(MATCH($C65,'2018-02 (Д)'!$C$2:$C$100,0)+1,0))))/INDIRECT(CONCATENATE("'2018-02 (Д)'!R",TEXT(MATCH($C65,'2018-02 (Д)'!$C$2:$C$100,0)+1,0))))*100)</f>
        <v>4.0512686496194013</v>
      </c>
      <c r="ES65" s="9">
        <f ca="1">IF(OR(INDIRECT(CONCATENATE("'2018-04 (Д)'!R",TEXT(MATCH($C65,'2018-04 (Д)'!$C$2:$C$100,0)+1,0)))="Н/Д",INDIRECT(CONCATENATE("'2018-03 (Д)'!R",TEXT(MATCH($C65,'2018-03 (Д)'!$C$2:$C$100,0)+1,0)))="Н/Д",AND(INDIRECT(CONCATENATE("'2018-04 (Д)'!R",TEXT(MATCH($C65,'2018-04 (Д)'!$C$2:$C$100,0)+1,0)))="Н/Д",INDIRECT(CONCATENATE("'2018-03 (Д)'!R",TEXT(MATCH($C65,'2018-03 (Д)'!$C$2:$C$100,0)+1,0))))),"Н/Д",((INDIRECT(CONCATENATE("'2018-04 (Д)'!R",TEXT(MATCH($C65,'2018-04 (Д)'!$C$2:$C$100,0)+1,0)))-INDIRECT(CONCATENATE("'2018-03 (Д)'!R",TEXT(MATCH($C65,'2018-03 (Д)'!$C$2:$C$100,0)+1,0))))/INDIRECT(CONCATENATE("'2018-03 (Д)'!R",TEXT(MATCH($C65,'2018-03 (Д)'!$C$2:$C$100,0)+1,0))))*100)</f>
        <v>8.0572329735265757</v>
      </c>
      <c r="ET65" s="9">
        <f ca="1">IF(OR(INDIRECT(CONCATENATE("'2018-05 (Д)'!R",TEXT(MATCH($C65,'2018-05 (Д)'!$C$2:$C$100,0)+1,0)))="Н/Д",INDIRECT(CONCATENATE("'2018-04 (Д)'!R",TEXT(MATCH($C65,'2018-04 (Д)'!$C$2:$C$100,0)+1,0)))="Н/Д",AND(INDIRECT(CONCATENATE("'2018-05 (Д)'!R",TEXT(MATCH($C65,'2018-05 (Д)'!$C$2:$C$100,0)+1,0)))="Н/Д",INDIRECT(CONCATENATE("'2018-04 (Д)'!R",TEXT(MATCH($C65,'2018-04 (Д)'!$C$2:$C$100,0)+1,0))))),"Н/Д",((INDIRECT(CONCATENATE("'2018-05 (Д)'!R",TEXT(MATCH($C65,'2018-05 (Д)'!$C$2:$C$100,0)+1,0)))-INDIRECT(CONCATENATE("'2018-04 (Д)'!R",TEXT(MATCH($C65,'2018-04 (Д)'!$C$2:$C$100,0)+1,0))))/INDIRECT(CONCATENATE("'2018-04 (Д)'!R",TEXT(MATCH($C65,'2018-04 (Д)'!$C$2:$C$100,0)+1,0))))*100)</f>
        <v>12.42350485211268</v>
      </c>
      <c r="EU65" s="9">
        <f ca="1">IF(OR(INDIRECT(CONCATENATE("'2018-06 (Д)'!R",TEXT(MATCH($C65,'2018-06 (Д)'!$C$2:$C$100,0)+1,0)))="Н/Д",INDIRECT(CONCATENATE("'2018-05 (Д)'!R",TEXT(MATCH($C65,'2018-05 (Д)'!$C$2:$C$100,0)+1,0)))="Н/Д",AND(INDIRECT(CONCATENATE("'2018-06 (Д)'!R",TEXT(MATCH($C65,'2018-06 (Д)'!$C$2:$C$100,0)+1,0)))="Н/Д",INDIRECT(CONCATENATE("'2018-05 (Д)'!R",TEXT(MATCH($C65,'2018-05 (Д)'!$C$2:$C$100,0)+1,0))))),"Н/Д",((INDIRECT(CONCATENATE("'2018-06 (Д)'!R",TEXT(MATCH($C65,'2018-06 (Д)'!$C$2:$C$100,0)+1,0)))-INDIRECT(CONCATENATE("'2018-05 (Д)'!R",TEXT(MATCH($C65,'2018-05 (Д)'!$C$2:$C$100,0)+1,0))))/INDIRECT(CONCATENATE("'2018-05 (Д)'!R",TEXT(MATCH($C65,'2018-05 (Д)'!$C$2:$C$100,0)+1,0))))*100)</f>
        <v>-49.958267476886711</v>
      </c>
      <c r="EV65" s="9">
        <f ca="1">IF(OR(INDIRECT(CONCATENATE("'2018-07 (Д)'!R",TEXT(MATCH($C65,'2018-07 (Д)'!$C$2:$C$100,0)+1,0)))="Н/Д",INDIRECT(CONCATENATE("'2018-06 (Д)'!R",TEXT(MATCH($C65,'2018-06 (Д)'!$C$2:$C$100,0)+1,0)))="Н/Д",AND(INDIRECT(CONCATENATE("'2018-07 (Д)'!R",TEXT(MATCH($C65,'2018-07 (Д)'!$C$2:$C$100,0)+1,0)))="Н/Д",INDIRECT(CONCATENATE("'2018-06 (Д)'!R",TEXT(MATCH($C65,'2018-06 (Д)'!$C$2:$C$100,0)+1,0))))),"Н/Д",((INDIRECT(CONCATENATE("'2018-07 (Д)'!R",TEXT(MATCH($C65,'2018-07 (Д)'!$C$2:$C$100,0)+1,0)))-INDIRECT(CONCATENATE("'2018-06 (Д)'!R",TEXT(MATCH($C65,'2018-06 (Д)'!$C$2:$C$100,0)+1,0))))/INDIRECT(CONCATENATE("'2018-06 (Д)'!R",TEXT(MATCH($C65,'2018-06 (Д)'!$C$2:$C$100,0)+1,0))))*100)</f>
        <v>29.187017990144209</v>
      </c>
      <c r="EW65" s="9">
        <f ca="1">IF(OR(INDIRECT(CONCATENATE("'2018-08 (Д)'!R",TEXT(MATCH($C65,'2018-08 (Д)'!$C$2:$C$100,0)+1,0)))="Н/Д",INDIRECT(CONCATENATE("'2018-07 (Д)'!R",TEXT(MATCH($C65,'2018-07 (Д)'!$C$2:$C$100,0)+1,0)))="Н/Д",AND(INDIRECT(CONCATENATE("'2018-08 (Д)'!R",TEXT(MATCH($C65,'2018-08 (Д)'!$C$2:$C$100,0)+1,0)))="Н/Д",INDIRECT(CONCATENATE("'2018-07 (Д)'!R",TEXT(MATCH($C65,'2018-07 (Д)'!$C$2:$C$100,0)+1,0))))),"Н/Д",((INDIRECT(CONCATENATE("'2018-08 (Д)'!R",TEXT(MATCH($C65,'2018-08 (Д)'!$C$2:$C$100,0)+1,0)))-INDIRECT(CONCATENATE("'2018-07 (Д)'!R",TEXT(MATCH($C65,'2018-07 (Д)'!$C$2:$C$100,0)+1,0))))/INDIRECT(CONCATENATE("'2018-07 (Д)'!R",TEXT(MATCH($C65,'2018-07 (Д)'!$C$2:$C$100,0)+1,0))))*100)</f>
        <v>33.702952051123425</v>
      </c>
      <c r="EX65" s="9">
        <f ca="1">IF(OR(INDIRECT(CONCATENATE("'2018-09 (Д)'!R",TEXT(MATCH($C65,'2018-09 (Д)'!$C$2:$C$100,0)+1,0)))="Н/Д",INDIRECT(CONCATENATE("'2018-08 (Д)'!R",TEXT(MATCH($C65,'2018-08 (Д)'!$C$2:$C$100,0)+1,0)))="Н/Д",AND(INDIRECT(CONCATENATE("'2018-09 (Д)'!R",TEXT(MATCH($C65,'2018-09 (Д)'!$C$2:$C$100,0)+1,0)))="Н/Д",INDIRECT(CONCATENATE("'2018-08 (Д)'!R",TEXT(MATCH($C65,'2018-08 (Д)'!$C$2:$C$100,0)+1,0))))),"Н/Д",((INDIRECT(CONCATENATE("'2018-09 (Д)'!R",TEXT(MATCH($C65,'2018-09 (Д)'!$C$2:$C$100,0)+1,0)))-INDIRECT(CONCATENATE("'2018-08 (Д)'!R",TEXT(MATCH($C65,'2018-08 (Д)'!$C$2:$C$100,0)+1,0))))/INDIRECT(CONCATENATE("'2018-08 (Д)'!R",TEXT(MATCH($C65,'2018-08 (Д)'!$C$2:$C$100,0)+1,0))))*100)</f>
        <v>16.626461059069499</v>
      </c>
      <c r="EY65" s="9">
        <f ca="1">IF(OR(INDIRECT(CONCATENATE("'2018-10 (Д)'!R",TEXT(MATCH($C65,'2018-10 (Д)'!$C$2:$C$100,0)+1,0)))="Н/Д",INDIRECT(CONCATENATE("'2018-09 (Д)'!R",TEXT(MATCH($C65,'2018-09 (Д)'!$C$2:$C$100,0)+1,0)))="Н/Д",AND(INDIRECT(CONCATENATE("'2018-10 (Д)'!R",TEXT(MATCH($C65,'2018-10 (Д)'!$C$2:$C$100,0)+1,0)))="Н/Д",INDIRECT(CONCATENATE("'2018-09 (Д)'!R",TEXT(MATCH($C65,'2018-09 (Д)'!$C$2:$C$100,0)+1,0))))),"Н/Д",((INDIRECT(CONCATENATE("'2018-10 (Д)'!R",TEXT(MATCH($C65,'2018-10 (Д)'!$C$2:$C$100,0)+1,0)))-INDIRECT(CONCATENATE("'2018-09 (Д)'!R",TEXT(MATCH($C65,'2018-09 (Д)'!$C$2:$C$100,0)+1,0))))/INDIRECT(CONCATENATE("'2018-09 (Д)'!R",TEXT(MATCH($C65,'2018-09 (Д)'!$C$2:$C$100,0)+1,0))))*100)</f>
        <v>40.498671335842573</v>
      </c>
      <c r="EZ65" s="9">
        <f ca="1">IF(OR(INDIRECT(CONCATENATE("'2018-11 (Д)'!R",TEXT(MATCH($C65,'2018-11 (Д)'!$C$2:$C$100,0)+1,0)))="Н/Д",INDIRECT(CONCATENATE("'2018-10 (Д)'!R",TEXT(MATCH($C65,'2018-10 (Д)'!$C$2:$C$100,0)+1,0)))="Н/Д",AND(INDIRECT(CONCATENATE("'2018-11 (Д)'!R",TEXT(MATCH($C65,'2018-11 (Д)'!$C$2:$C$100,0)+1,0)))="Н/Д",INDIRECT(CONCATENATE("'2018-10 (Д)'!R",TEXT(MATCH($C65,'2018-10 (Д)'!$C$2:$C$100,0)+1,0))))),"Н/Д",((INDIRECT(CONCATENATE("'2018-11 (Д)'!R",TEXT(MATCH($C65,'2018-11 (Д)'!$C$2:$C$100,0)+1,0)))-INDIRECT(CONCATENATE("'2018-10 (Д)'!R",TEXT(MATCH($C65,'2018-10 (Д)'!$C$2:$C$100,0)+1,0))))/INDIRECT(CONCATENATE("'2018-10 (Д)'!R",TEXT(MATCH($C65,'2018-10 (Д)'!$C$2:$C$100,0)+1,0))))*100)</f>
        <v>-25.619596790984652</v>
      </c>
      <c r="FA65" s="9">
        <f ca="1">IF(OR(INDIRECT(CONCATENATE("'2018-12 (Д)'!R",TEXT(MATCH($C65,'2018-12 (Д)'!$C$2:$C$100,0)+1,0)))="Н/Д",INDIRECT(CONCATENATE("'2018-11 (Д)'!R",TEXT(MATCH($C65,'2018-11 (Д)'!$C$2:$C$100,0)+1,0)))="Н/Д",AND(INDIRECT(CONCATENATE("'2018-12 (Д)'!R",TEXT(MATCH($C65,'2018-12 (Д)'!$C$2:$C$100,0)+1,0)))="Н/Д",INDIRECT(CONCATENATE("'2018-11 (Д)'!R",TEXT(MATCH($C65,'2018-11 (Д)'!$C$2:$C$100,0)+1,0))))),"Н/Д",((INDIRECT(CONCATENATE("'2018-12 (Д)'!R",TEXT(MATCH($C65,'2018-12 (Д)'!$C$2:$C$100,0)+1,0)))-INDIRECT(CONCATENATE("'2018-11 (Д)'!R",TEXT(MATCH($C65,'2018-11 (Д)'!$C$2:$C$100,0)+1,0))))/INDIRECT(CONCATENATE("'2018-11 (Д)'!R",TEXT(MATCH($C65,'2018-11 (Д)'!$C$2:$C$100,0)+1,0))))*100)</f>
        <v>-23.181155510695824</v>
      </c>
      <c r="FB65" s="9"/>
      <c r="FC65" s="9">
        <f ca="1">IF(OR(INDIRECT(CONCATENATE("'2018-03 (Д)'!S",TEXT(MATCH($C65,'2018-03 (Д)'!$C$2:$C$100,0)+1,0)))="Н/Д",INDIRECT(CONCATENATE("'2018-02 (Д)'!S",TEXT(MATCH($C65,'2018-02 (Д)'!$C$2:$C$100,0)+1,0)))="Н/Д",AND(INDIRECT(CONCATENATE("'2018-03 (Д)'!S",TEXT(MATCH($C65,'2018-03 (Д)'!$C$2:$C$100,0)+1,0)))="Н/Д",INDIRECT(CONCATENATE("'2018-02 (Д)'!S",TEXT(MATCH($C65,'2018-02 (Д)'!$C$2:$C$100,0)+1,0))))),"Н/Д",((INDIRECT(CONCATENATE("'2018-03 (Д)'!S",TEXT(MATCH($C65,'2018-03 (Д)'!$C$2:$C$100,0)+1,0)))-INDIRECT(CONCATENATE("'2018-02 (Д)'!S",TEXT(MATCH($C65,'2018-02 (Д)'!$C$2:$C$100,0)+1,0))))/INDIRECT(CONCATENATE("'2018-02 (Д)'!S",TEXT(MATCH($C65,'2018-02 (Д)'!$C$2:$C$100,0)+1,0))))*100)</f>
        <v>26.450399290025107</v>
      </c>
      <c r="FD65" s="9">
        <f ca="1">IF(OR(INDIRECT(CONCATENATE("'2018-04 (Д)'!S",TEXT(MATCH($C65,'2018-04 (Д)'!$C$2:$C$100,0)+1,0)))="Н/Д",INDIRECT(CONCATENATE("'2018-03 (Д)'!S",TEXT(MATCH($C65,'2018-03 (Д)'!$C$2:$C$100,0)+1,0)))="Н/Д",AND(INDIRECT(CONCATENATE("'2018-04 (Д)'!S",TEXT(MATCH($C65,'2018-04 (Д)'!$C$2:$C$100,0)+1,0)))="Н/Д",INDIRECT(CONCATENATE("'2018-03 (Д)'!S",TEXT(MATCH($C65,'2018-03 (Д)'!$C$2:$C$100,0)+1,0))))),"Н/Д",((INDIRECT(CONCATENATE("'2018-04 (Д)'!S",TEXT(MATCH($C65,'2018-04 (Д)'!$C$2:$C$100,0)+1,0)))-INDIRECT(CONCATENATE("'2018-03 (Д)'!S",TEXT(MATCH($C65,'2018-03 (Д)'!$C$2:$C$100,0)+1,0))))/INDIRECT(CONCATENATE("'2018-03 (Д)'!S",TEXT(MATCH($C65,'2018-03 (Д)'!$C$2:$C$100,0)+1,0))))*100)</f>
        <v>3.7806134380463345</v>
      </c>
      <c r="FE65" s="9">
        <f ca="1">IF(OR(INDIRECT(CONCATENATE("'2018-05 (Д)'!S",TEXT(MATCH($C65,'2018-05 (Д)'!$C$2:$C$100,0)+1,0)))="Н/Д",INDIRECT(CONCATENATE("'2018-04 (Д)'!S",TEXT(MATCH($C65,'2018-04 (Д)'!$C$2:$C$100,0)+1,0)))="Н/Д",AND(INDIRECT(CONCATENATE("'2018-05 (Д)'!S",TEXT(MATCH($C65,'2018-05 (Д)'!$C$2:$C$100,0)+1,0)))="Н/Д",INDIRECT(CONCATENATE("'2018-04 (Д)'!S",TEXT(MATCH($C65,'2018-04 (Д)'!$C$2:$C$100,0)+1,0))))),"Н/Д",((INDIRECT(CONCATENATE("'2018-05 (Д)'!S",TEXT(MATCH($C65,'2018-05 (Д)'!$C$2:$C$100,0)+1,0)))-INDIRECT(CONCATENATE("'2018-04 (Д)'!S",TEXT(MATCH($C65,'2018-04 (Д)'!$C$2:$C$100,0)+1,0))))/INDIRECT(CONCATENATE("'2018-04 (Д)'!S",TEXT(MATCH($C65,'2018-04 (Д)'!$C$2:$C$100,0)+1,0))))*100)</f>
        <v>0.34321559862210999</v>
      </c>
      <c r="FF65" s="9">
        <f ca="1">IF(OR(INDIRECT(CONCATENATE("'2018-06 (Д)'!S",TEXT(MATCH($C65,'2018-06 (Д)'!$C$2:$C$100,0)+1,0)))="Н/Д",INDIRECT(CONCATENATE("'2018-05 (Д)'!S",TEXT(MATCH($C65,'2018-05 (Д)'!$C$2:$C$100,0)+1,0)))="Н/Д",AND(INDIRECT(CONCATENATE("'2018-06 (Д)'!S",TEXT(MATCH($C65,'2018-06 (Д)'!$C$2:$C$100,0)+1,0)))="Н/Д",INDIRECT(CONCATENATE("'2018-05 (Д)'!S",TEXT(MATCH($C65,'2018-05 (Д)'!$C$2:$C$100,0)+1,0))))),"Н/Д",((INDIRECT(CONCATENATE("'2018-06 (Д)'!S",TEXT(MATCH($C65,'2018-06 (Д)'!$C$2:$C$100,0)+1,0)))-INDIRECT(CONCATENATE("'2018-05 (Д)'!S",TEXT(MATCH($C65,'2018-05 (Д)'!$C$2:$C$100,0)+1,0))))/INDIRECT(CONCATENATE("'2018-05 (Д)'!S",TEXT(MATCH($C65,'2018-05 (Д)'!$C$2:$C$100,0)+1,0))))*100)</f>
        <v>-59.027808046781026</v>
      </c>
      <c r="FG65" s="9">
        <f ca="1">IF(OR(INDIRECT(CONCATENATE("'2018-07 (Д)'!S",TEXT(MATCH($C65,'2018-07 (Д)'!$C$2:$C$100,0)+1,0)))="Н/Д",INDIRECT(CONCATENATE("'2018-06 (Д)'!S",TEXT(MATCH($C65,'2018-06 (Д)'!$C$2:$C$100,0)+1,0)))="Н/Д",AND(INDIRECT(CONCATENATE("'2018-07 (Д)'!S",TEXT(MATCH($C65,'2018-07 (Д)'!$C$2:$C$100,0)+1,0)))="Н/Д",INDIRECT(CONCATENATE("'2018-06 (Д)'!S",TEXT(MATCH($C65,'2018-06 (Д)'!$C$2:$C$100,0)+1,0))))),"Н/Д",((INDIRECT(CONCATENATE("'2018-07 (Д)'!S",TEXT(MATCH($C65,'2018-07 (Д)'!$C$2:$C$100,0)+1,0)))-INDIRECT(CONCATENATE("'2018-06 (Д)'!S",TEXT(MATCH($C65,'2018-06 (Д)'!$C$2:$C$100,0)+1,0))))/INDIRECT(CONCATENATE("'2018-06 (Д)'!S",TEXT(MATCH($C65,'2018-06 (Д)'!$C$2:$C$100,0)+1,0))))*100)</f>
        <v>-17.484407039726914</v>
      </c>
      <c r="FH65" s="9">
        <f ca="1">IF(OR(INDIRECT(CONCATENATE("'2018-08 (Д)'!S",TEXT(MATCH($C65,'2018-08 (Д)'!$C$2:$C$100,0)+1,0)))="Н/Д",INDIRECT(CONCATENATE("'2018-07 (Д)'!S",TEXT(MATCH($C65,'2018-07 (Д)'!$C$2:$C$100,0)+1,0)))="Н/Д",AND(INDIRECT(CONCATENATE("'2018-08 (Д)'!S",TEXT(MATCH($C65,'2018-08 (Д)'!$C$2:$C$100,0)+1,0)))="Н/Д",INDIRECT(CONCATENATE("'2018-07 (Д)'!S",TEXT(MATCH($C65,'2018-07 (Д)'!$C$2:$C$100,0)+1,0))))),"Н/Д",((INDIRECT(CONCATENATE("'2018-08 (Д)'!S",TEXT(MATCH($C65,'2018-08 (Д)'!$C$2:$C$100,0)+1,0)))-INDIRECT(CONCATENATE("'2018-07 (Д)'!S",TEXT(MATCH($C65,'2018-07 (Д)'!$C$2:$C$100,0)+1,0))))/INDIRECT(CONCATENATE("'2018-07 (Д)'!S",TEXT(MATCH($C65,'2018-07 (Д)'!$C$2:$C$100,0)+1,0))))*100)</f>
        <v>43.250524935233656</v>
      </c>
      <c r="FI65" s="9">
        <f ca="1">IF(OR(INDIRECT(CONCATENATE("'2018-09 (Д)'!S",TEXT(MATCH($C65,'2018-09 (Д)'!$C$2:$C$100,0)+1,0)))="Н/Д",INDIRECT(CONCATENATE("'2018-08 (Д)'!S",TEXT(MATCH($C65,'2018-08 (Д)'!$C$2:$C$100,0)+1,0)))="Н/Д",AND(INDIRECT(CONCATENATE("'2018-09 (Д)'!S",TEXT(MATCH($C65,'2018-09 (Д)'!$C$2:$C$100,0)+1,0)))="Н/Д",INDIRECT(CONCATENATE("'2018-08 (Д)'!S",TEXT(MATCH($C65,'2018-08 (Д)'!$C$2:$C$100,0)+1,0))))),"Н/Д",((INDIRECT(CONCATENATE("'2018-09 (Д)'!S",TEXT(MATCH($C65,'2018-09 (Д)'!$C$2:$C$100,0)+1,0)))-INDIRECT(CONCATENATE("'2018-08 (Д)'!S",TEXT(MATCH($C65,'2018-08 (Д)'!$C$2:$C$100,0)+1,0))))/INDIRECT(CONCATENATE("'2018-08 (Д)'!S",TEXT(MATCH($C65,'2018-08 (Д)'!$C$2:$C$100,0)+1,0))))*100)</f>
        <v>-39.072238888319603</v>
      </c>
      <c r="FJ65" s="9">
        <f ca="1">IF(OR(INDIRECT(CONCATENATE("'2018-10 (Д)'!S",TEXT(MATCH($C65,'2018-10 (Д)'!$C$2:$C$100,0)+1,0)))="Н/Д",INDIRECT(CONCATENATE("'2018-09 (Д)'!S",TEXT(MATCH($C65,'2018-09 (Д)'!$C$2:$C$100,0)+1,0)))="Н/Д",AND(INDIRECT(CONCATENATE("'2018-10 (Д)'!S",TEXT(MATCH($C65,'2018-10 (Д)'!$C$2:$C$100,0)+1,0)))="Н/Д",INDIRECT(CONCATENATE("'2018-09 (Д)'!S",TEXT(MATCH($C65,'2018-09 (Д)'!$C$2:$C$100,0)+1,0))))),"Н/Д",((INDIRECT(CONCATENATE("'2018-10 (Д)'!S",TEXT(MATCH($C65,'2018-10 (Д)'!$C$2:$C$100,0)+1,0)))-INDIRECT(CONCATENATE("'2018-09 (Д)'!S",TEXT(MATCH($C65,'2018-09 (Д)'!$C$2:$C$100,0)+1,0))))/INDIRECT(CONCATENATE("'2018-09 (Д)'!S",TEXT(MATCH($C65,'2018-09 (Д)'!$C$2:$C$100,0)+1,0))))*100)</f>
        <v>67.255033472246708</v>
      </c>
      <c r="FK65" s="9">
        <f ca="1">IF(OR(INDIRECT(CONCATENATE("'2018-11 (Д)'!S",TEXT(MATCH($C65,'2018-11 (Д)'!$C$2:$C$100,0)+1,0)))="Н/Д",INDIRECT(CONCATENATE("'2018-10 (Д)'!S",TEXT(MATCH($C65,'2018-10 (Д)'!$C$2:$C$100,0)+1,0)))="Н/Д",AND(INDIRECT(CONCATENATE("'2018-11 (Д)'!S",TEXT(MATCH($C65,'2018-11 (Д)'!$C$2:$C$100,0)+1,0)))="Н/Д",INDIRECT(CONCATENATE("'2018-10 (Д)'!S",TEXT(MATCH($C65,'2018-10 (Д)'!$C$2:$C$100,0)+1,0))))),"Н/Д",((INDIRECT(CONCATENATE("'2018-11 (Д)'!S",TEXT(MATCH($C65,'2018-11 (Д)'!$C$2:$C$100,0)+1,0)))-INDIRECT(CONCATENATE("'2018-10 (Д)'!S",TEXT(MATCH($C65,'2018-10 (Д)'!$C$2:$C$100,0)+1,0))))/INDIRECT(CONCATENATE("'2018-10 (Д)'!S",TEXT(MATCH($C65,'2018-10 (Д)'!$C$2:$C$100,0)+1,0))))*100)</f>
        <v>50.750862707657198</v>
      </c>
      <c r="FL65" s="9">
        <f ca="1">IF(OR(INDIRECT(CONCATENATE("'2018-12 (Д)'!S",TEXT(MATCH($C65,'2018-12 (Д)'!$C$2:$C$100,0)+1,0)))="Н/Д",INDIRECT(CONCATENATE("'2018-11 (Д)'!S",TEXT(MATCH($C65,'2018-11 (Д)'!$C$2:$C$100,0)+1,0)))="Н/Д",AND(INDIRECT(CONCATENATE("'2018-12 (Д)'!S",TEXT(MATCH($C65,'2018-12 (Д)'!$C$2:$C$100,0)+1,0)))="Н/Д",INDIRECT(CONCATENATE("'2018-11 (Д)'!S",TEXT(MATCH($C65,'2018-11 (Д)'!$C$2:$C$100,0)+1,0))))),"Н/Д",((INDIRECT(CONCATENATE("'2018-12 (Д)'!S",TEXT(MATCH($C65,'2018-12 (Д)'!$C$2:$C$100,0)+1,0)))-INDIRECT(CONCATENATE("'2018-11 (Д)'!S",TEXT(MATCH($C65,'2018-11 (Д)'!$C$2:$C$100,0)+1,0))))/INDIRECT(CONCATENATE("'2018-11 (Д)'!S",TEXT(MATCH($C65,'2018-11 (Д)'!$C$2:$C$100,0)+1,0))))*100)</f>
        <v>27.272618782358808</v>
      </c>
      <c r="FM65" s="9"/>
      <c r="FN65" s="9">
        <f ca="1">IF(OR(INDIRECT(CONCATENATE("'2018-03 (Д)'!T",TEXT(MATCH($C65,'2018-03 (Д)'!$C$2:$C$100,0)+1,0)))="Н/Д",INDIRECT(CONCATENATE("'2018-02 (Д)'!T",TEXT(MATCH($C65,'2018-02 (Д)'!$C$2:$C$100,0)+1,0)))="Н/Д",AND(INDIRECT(CONCATENATE("'2018-03 (Д)'!T",TEXT(MATCH($C65,'2018-03 (Д)'!$C$2:$C$100,0)+1,0)))="Н/Д",INDIRECT(CONCATENATE("'2018-02 (Д)'!T",TEXT(MATCH($C65,'2018-02 (Д)'!$C$2:$C$100,0)+1,0))))),"Н/Д",((INDIRECT(CONCATENATE("'2018-03 (Д)'!T",TEXT(MATCH($C65,'2018-03 (Д)'!$C$2:$C$100,0)+1,0)))-INDIRECT(CONCATENATE("'2018-02 (Д)'!T",TEXT(MATCH($C65,'2018-02 (Д)'!$C$2:$C$100,0)+1,0))))/INDIRECT(CONCATENATE("'2018-02 (Д)'!T",TEXT(MATCH($C65,'2018-02 (Д)'!$C$2:$C$100,0)+1,0))))*100)</f>
        <v>4.6859090686345546</v>
      </c>
      <c r="FO65" s="9">
        <f ca="1">IF(OR(INDIRECT(CONCATENATE("'2018-04 (Д)'!T",TEXT(MATCH($C65,'2018-04 (Д)'!$C$2:$C$100,0)+1,0)))="Н/Д",INDIRECT(CONCATENATE("'2018-03 (Д)'!T",TEXT(MATCH($C65,'2018-03 (Д)'!$C$2:$C$100,0)+1,0)))="Н/Д",AND(INDIRECT(CONCATENATE("'2018-04 (Д)'!T",TEXT(MATCH($C65,'2018-04 (Д)'!$C$2:$C$100,0)+1,0)))="Н/Д",INDIRECT(CONCATENATE("'2018-03 (Д)'!T",TEXT(MATCH($C65,'2018-03 (Д)'!$C$2:$C$100,0)+1,0))))),"Н/Д",((INDIRECT(CONCATENATE("'2018-04 (Д)'!T",TEXT(MATCH($C65,'2018-04 (Д)'!$C$2:$C$100,0)+1,0)))-INDIRECT(CONCATENATE("'2018-03 (Д)'!T",TEXT(MATCH($C65,'2018-03 (Д)'!$C$2:$C$100,0)+1,0))))/INDIRECT(CONCATENATE("'2018-03 (Д)'!T",TEXT(MATCH($C65,'2018-03 (Д)'!$C$2:$C$100,0)+1,0))))*100)</f>
        <v>38.324780941495248</v>
      </c>
      <c r="FP65" s="9">
        <f ca="1">IF(OR(INDIRECT(CONCATENATE("'2018-05 (Д)'!T",TEXT(MATCH($C65,'2018-05 (Д)'!$C$2:$C$100,0)+1,0)))="Н/Д",INDIRECT(CONCATENATE("'2018-04 (Д)'!T",TEXT(MATCH($C65,'2018-04 (Д)'!$C$2:$C$100,0)+1,0)))="Н/Д",AND(INDIRECT(CONCATENATE("'2018-05 (Д)'!T",TEXT(MATCH($C65,'2018-05 (Д)'!$C$2:$C$100,0)+1,0)))="Н/Д",INDIRECT(CONCATENATE("'2018-04 (Д)'!T",TEXT(MATCH($C65,'2018-04 (Д)'!$C$2:$C$100,0)+1,0))))),"Н/Д",((INDIRECT(CONCATENATE("'2018-05 (Д)'!T",TEXT(MATCH($C65,'2018-05 (Д)'!$C$2:$C$100,0)+1,0)))-INDIRECT(CONCATENATE("'2018-04 (Д)'!T",TEXT(MATCH($C65,'2018-04 (Д)'!$C$2:$C$100,0)+1,0))))/INDIRECT(CONCATENATE("'2018-04 (Д)'!T",TEXT(MATCH($C65,'2018-04 (Д)'!$C$2:$C$100,0)+1,0))))*100)</f>
        <v>-19.462973431668601</v>
      </c>
      <c r="FQ65" s="9">
        <f ca="1">IF(OR(INDIRECT(CONCATENATE("'2018-06 (Д)'!T",TEXT(MATCH($C65,'2018-06 (Д)'!$C$2:$C$100,0)+1,0)))="Н/Д",INDIRECT(CONCATENATE("'2018-05 (Д)'!T",TEXT(MATCH($C65,'2018-05 (Д)'!$C$2:$C$100,0)+1,0)))="Н/Д",AND(INDIRECT(CONCATENATE("'2018-06 (Д)'!T",TEXT(MATCH($C65,'2018-06 (Д)'!$C$2:$C$100,0)+1,0)))="Н/Д",INDIRECT(CONCATENATE("'2018-05 (Д)'!T",TEXT(MATCH($C65,'2018-05 (Д)'!$C$2:$C$100,0)+1,0))))),"Н/Д",((INDIRECT(CONCATENATE("'2018-06 (Д)'!T",TEXT(MATCH($C65,'2018-06 (Д)'!$C$2:$C$100,0)+1,0)))-INDIRECT(CONCATENATE("'2018-05 (Д)'!T",TEXT(MATCH($C65,'2018-05 (Д)'!$C$2:$C$100,0)+1,0))))/INDIRECT(CONCATENATE("'2018-05 (Д)'!T",TEXT(MATCH($C65,'2018-05 (Д)'!$C$2:$C$100,0)+1,0))))*100)</f>
        <v>9.7632971227541478</v>
      </c>
      <c r="FR65" s="9">
        <f ca="1">IF(OR(INDIRECT(CONCATENATE("'2018-07 (Д)'!T",TEXT(MATCH($C65,'2018-07 (Д)'!$C$2:$C$100,0)+1,0)))="Н/Д",INDIRECT(CONCATENATE("'2018-06 (Д)'!T",TEXT(MATCH($C65,'2018-06 (Д)'!$C$2:$C$100,0)+1,0)))="Н/Д",AND(INDIRECT(CONCATENATE("'2018-07 (Д)'!T",TEXT(MATCH($C65,'2018-07 (Д)'!$C$2:$C$100,0)+1,0)))="Н/Д",INDIRECT(CONCATENATE("'2018-06 (Д)'!T",TEXT(MATCH($C65,'2018-06 (Д)'!$C$2:$C$100,0)+1,0))))),"Н/Д",((INDIRECT(CONCATENATE("'2018-07 (Д)'!T",TEXT(MATCH($C65,'2018-07 (Д)'!$C$2:$C$100,0)+1,0)))-INDIRECT(CONCATENATE("'2018-06 (Д)'!T",TEXT(MATCH($C65,'2018-06 (Д)'!$C$2:$C$100,0)+1,0))))/INDIRECT(CONCATENATE("'2018-06 (Д)'!T",TEXT(MATCH($C65,'2018-06 (Д)'!$C$2:$C$100,0)+1,0))))*100)</f>
        <v>2.6049309665914775</v>
      </c>
      <c r="FS65" s="9">
        <f ca="1">IF(OR(INDIRECT(CONCATENATE("'2018-08 (Д)'!T",TEXT(MATCH($C65,'2018-08 (Д)'!$C$2:$C$100,0)+1,0)))="Н/Д",INDIRECT(CONCATENATE("'2018-07 (Д)'!T",TEXT(MATCH($C65,'2018-07 (Д)'!$C$2:$C$100,0)+1,0)))="Н/Д",AND(INDIRECT(CONCATENATE("'2018-08 (Д)'!T",TEXT(MATCH($C65,'2018-08 (Д)'!$C$2:$C$100,0)+1,0)))="Н/Д",INDIRECT(CONCATENATE("'2018-07 (Д)'!T",TEXT(MATCH($C65,'2018-07 (Д)'!$C$2:$C$100,0)+1,0))))),"Н/Д",((INDIRECT(CONCATENATE("'2018-08 (Д)'!T",TEXT(MATCH($C65,'2018-08 (Д)'!$C$2:$C$100,0)+1,0)))-INDIRECT(CONCATENATE("'2018-07 (Д)'!T",TEXT(MATCH($C65,'2018-07 (Д)'!$C$2:$C$100,0)+1,0))))/INDIRECT(CONCATENATE("'2018-07 (Д)'!T",TEXT(MATCH($C65,'2018-07 (Д)'!$C$2:$C$100,0)+1,0))))*100)</f>
        <v>20.831960373527881</v>
      </c>
      <c r="FT65" s="9">
        <f ca="1">IF(OR(INDIRECT(CONCATENATE("'2018-09 (Д)'!T",TEXT(MATCH($C65,'2018-09 (Д)'!$C$2:$C$100,0)+1,0)))="Н/Д",INDIRECT(CONCATENATE("'2018-08 (Д)'!T",TEXT(MATCH($C65,'2018-08 (Д)'!$C$2:$C$100,0)+1,0)))="Н/Д",AND(INDIRECT(CONCATENATE("'2018-09 (Д)'!T",TEXT(MATCH($C65,'2018-09 (Д)'!$C$2:$C$100,0)+1,0)))="Н/Д",INDIRECT(CONCATENATE("'2018-08 (Д)'!T",TEXT(MATCH($C65,'2018-08 (Д)'!$C$2:$C$100,0)+1,0))))),"Н/Д",((INDIRECT(CONCATENATE("'2018-09 (Д)'!T",TEXT(MATCH($C65,'2018-09 (Д)'!$C$2:$C$100,0)+1,0)))-INDIRECT(CONCATENATE("'2018-08 (Д)'!T",TEXT(MATCH($C65,'2018-08 (Д)'!$C$2:$C$100,0)+1,0))))/INDIRECT(CONCATENATE("'2018-08 (Д)'!T",TEXT(MATCH($C65,'2018-08 (Д)'!$C$2:$C$100,0)+1,0))))*100)</f>
        <v>-8.8148258706582041</v>
      </c>
      <c r="FU65" s="9">
        <f ca="1">IF(OR(INDIRECT(CONCATENATE("'2018-10 (Д)'!T",TEXT(MATCH($C65,'2018-10 (Д)'!$C$2:$C$100,0)+1,0)))="Н/Д",INDIRECT(CONCATENATE("'2018-09 (Д)'!T",TEXT(MATCH($C65,'2018-09 (Д)'!$C$2:$C$100,0)+1,0)))="Н/Д",AND(INDIRECT(CONCATENATE("'2018-10 (Д)'!T",TEXT(MATCH($C65,'2018-10 (Д)'!$C$2:$C$100,0)+1,0)))="Н/Д",INDIRECT(CONCATENATE("'2018-09 (Д)'!T",TEXT(MATCH($C65,'2018-09 (Д)'!$C$2:$C$100,0)+1,0))))),"Н/Д",((INDIRECT(CONCATENATE("'2018-10 (Д)'!T",TEXT(MATCH($C65,'2018-10 (Д)'!$C$2:$C$100,0)+1,0)))-INDIRECT(CONCATENATE("'2018-09 (Д)'!T",TEXT(MATCH($C65,'2018-09 (Д)'!$C$2:$C$100,0)+1,0))))/INDIRECT(CONCATENATE("'2018-09 (Д)'!T",TEXT(MATCH($C65,'2018-09 (Д)'!$C$2:$C$100,0)+1,0))))*100)</f>
        <v>-2.6028927615185324</v>
      </c>
      <c r="FV65" s="9">
        <f ca="1">IF(OR(INDIRECT(CONCATENATE("'2018-11 (Д)'!T",TEXT(MATCH($C65,'2018-11 (Д)'!$C$2:$C$100,0)+1,0)))="Н/Д",INDIRECT(CONCATENATE("'2018-10 (Д)'!T",TEXT(MATCH($C65,'2018-10 (Д)'!$C$2:$C$100,0)+1,0)))="Н/Д",AND(INDIRECT(CONCATENATE("'2018-11 (Д)'!T",TEXT(MATCH($C65,'2018-11 (Д)'!$C$2:$C$100,0)+1,0)))="Н/Д",INDIRECT(CONCATENATE("'2018-10 (Д)'!T",TEXT(MATCH($C65,'2018-10 (Д)'!$C$2:$C$100,0)+1,0))))),"Н/Д",((INDIRECT(CONCATENATE("'2018-11 (Д)'!T",TEXT(MATCH($C65,'2018-11 (Д)'!$C$2:$C$100,0)+1,0)))-INDIRECT(CONCATENATE("'2018-10 (Д)'!T",TEXT(MATCH($C65,'2018-10 (Д)'!$C$2:$C$100,0)+1,0))))/INDIRECT(CONCATENATE("'2018-10 (Д)'!T",TEXT(MATCH($C65,'2018-10 (Д)'!$C$2:$C$100,0)+1,0))))*100)</f>
        <v>-1.3209443364741049</v>
      </c>
      <c r="FW65" s="9">
        <f ca="1">IF(OR(INDIRECT(CONCATENATE("'2018-12 (Д)'!T",TEXT(MATCH($C65,'2018-12 (Д)'!$C$2:$C$100,0)+1,0)))="Н/Д",INDIRECT(CONCATENATE("'2018-11 (Д)'!T",TEXT(MATCH($C65,'2018-11 (Д)'!$C$2:$C$100,0)+1,0)))="Н/Д",AND(INDIRECT(CONCATENATE("'2018-12 (Д)'!T",TEXT(MATCH($C65,'2018-12 (Д)'!$C$2:$C$100,0)+1,0)))="Н/Д",INDIRECT(CONCATENATE("'2018-11 (Д)'!T",TEXT(MATCH($C65,'2018-11 (Д)'!$C$2:$C$100,0)+1,0))))),"Н/Д",((INDIRECT(CONCATENATE("'2018-12 (Д)'!T",TEXT(MATCH($C65,'2018-12 (Д)'!$C$2:$C$100,0)+1,0)))-INDIRECT(CONCATENATE("'2018-11 (Д)'!T",TEXT(MATCH($C65,'2018-11 (Д)'!$C$2:$C$100,0)+1,0))))/INDIRECT(CONCATENATE("'2018-11 (Д)'!T",TEXT(MATCH($C65,'2018-11 (Д)'!$C$2:$C$100,0)+1,0))))*100)</f>
        <v>6.2339963985672977</v>
      </c>
      <c r="FX65" s="9"/>
      <c r="FY65" s="9">
        <f ca="1">IF(OR(INDIRECT(CONCATENATE("'2018-03 (Д)'!U",TEXT(MATCH($C65,'2018-03 (Д)'!$C$2:$C$100,0)+1,0)))="Н/Д",INDIRECT(CONCATENATE("'2018-02 (Д)'!U",TEXT(MATCH($C65,'2018-02 (Д)'!$C$2:$C$100,0)+1,0)))="Н/Д",AND(INDIRECT(CONCATENATE("'2018-03 (Д)'!U",TEXT(MATCH($C65,'2018-03 (Д)'!$C$2:$C$100,0)+1,0)))="Н/Д",INDIRECT(CONCATENATE("'2018-02 (Д)'!U",TEXT(MATCH($C65,'2018-02 (Д)'!$C$2:$C$100,0)+1,0))))),"Н/Д",((INDIRECT(CONCATENATE("'2018-03 (Д)'!U",TEXT(MATCH($C65,'2018-03 (Д)'!$C$2:$C$100,0)+1,0)))-INDIRECT(CONCATENATE("'2018-02 (Д)'!U",TEXT(MATCH($C65,'2018-02 (Д)'!$C$2:$C$100,0)+1,0))))/INDIRECT(CONCATENATE("'2018-02 (Д)'!U",TEXT(MATCH($C65,'2018-02 (Д)'!$C$2:$C$100,0)+1,0))))*100)</f>
        <v>-28.219103722718963</v>
      </c>
      <c r="FZ65" s="9">
        <f ca="1">IF(OR(INDIRECT(CONCATENATE("'2018-04 (Д)'!U",TEXT(MATCH($C65,'2018-04 (Д)'!$C$2:$C$100,0)+1,0)))="Н/Д",INDIRECT(CONCATENATE("'2018-03 (Д)'!U",TEXT(MATCH($C65,'2018-03 (Д)'!$C$2:$C$100,0)+1,0)))="Н/Д",AND(INDIRECT(CONCATENATE("'2018-04 (Д)'!U",TEXT(MATCH($C65,'2018-04 (Д)'!$C$2:$C$100,0)+1,0)))="Н/Д",INDIRECT(CONCATENATE("'2018-03 (Д)'!U",TEXT(MATCH($C65,'2018-03 (Д)'!$C$2:$C$100,0)+1,0))))),"Н/Д",((INDIRECT(CONCATENATE("'2018-04 (Д)'!U",TEXT(MATCH($C65,'2018-04 (Д)'!$C$2:$C$100,0)+1,0)))-INDIRECT(CONCATENATE("'2018-03 (Д)'!U",TEXT(MATCH($C65,'2018-03 (Д)'!$C$2:$C$100,0)+1,0))))/INDIRECT(CONCATENATE("'2018-03 (Д)'!U",TEXT(MATCH($C65,'2018-03 (Д)'!$C$2:$C$100,0)+1,0))))*100)</f>
        <v>244.52650944090414</v>
      </c>
      <c r="GA65" s="9">
        <f ca="1">IF(OR(INDIRECT(CONCATENATE("'2018-05 (Д)'!U",TEXT(MATCH($C65,'2018-05 (Д)'!$C$2:$C$100,0)+1,0)))="Н/Д",INDIRECT(CONCATENATE("'2018-04 (Д)'!U",TEXT(MATCH($C65,'2018-04 (Д)'!$C$2:$C$100,0)+1,0)))="Н/Д",AND(INDIRECT(CONCATENATE("'2018-05 (Д)'!U",TEXT(MATCH($C65,'2018-05 (Д)'!$C$2:$C$100,0)+1,0)))="Н/Д",INDIRECT(CONCATENATE("'2018-04 (Д)'!U",TEXT(MATCH($C65,'2018-04 (Д)'!$C$2:$C$100,0)+1,0))))),"Н/Д",((INDIRECT(CONCATENATE("'2018-05 (Д)'!U",TEXT(MATCH($C65,'2018-05 (Д)'!$C$2:$C$100,0)+1,0)))-INDIRECT(CONCATENATE("'2018-04 (Д)'!U",TEXT(MATCH($C65,'2018-04 (Д)'!$C$2:$C$100,0)+1,0))))/INDIRECT(CONCATENATE("'2018-04 (Д)'!U",TEXT(MATCH($C65,'2018-04 (Д)'!$C$2:$C$100,0)+1,0))))*100)</f>
        <v>-20.91850313112564</v>
      </c>
      <c r="GB65" s="9">
        <f ca="1">IF(OR(INDIRECT(CONCATENATE("'2018-06 (Д)'!U",TEXT(MATCH($C65,'2018-06 (Д)'!$C$2:$C$100,0)+1,0)))="Н/Д",INDIRECT(CONCATENATE("'2018-05 (Д)'!U",TEXT(MATCH($C65,'2018-05 (Д)'!$C$2:$C$100,0)+1,0)))="Н/Д",AND(INDIRECT(CONCATENATE("'2018-06 (Д)'!U",TEXT(MATCH($C65,'2018-06 (Д)'!$C$2:$C$100,0)+1,0)))="Н/Д",INDIRECT(CONCATENATE("'2018-05 (Д)'!U",TEXT(MATCH($C65,'2018-05 (Д)'!$C$2:$C$100,0)+1,0))))),"Н/Д",((INDIRECT(CONCATENATE("'2018-06 (Д)'!U",TEXT(MATCH($C65,'2018-06 (Д)'!$C$2:$C$100,0)+1,0)))-INDIRECT(CONCATENATE("'2018-05 (Д)'!U",TEXT(MATCH($C65,'2018-05 (Д)'!$C$2:$C$100,0)+1,0))))/INDIRECT(CONCATENATE("'2018-05 (Д)'!U",TEXT(MATCH($C65,'2018-05 (Д)'!$C$2:$C$100,0)+1,0))))*100)</f>
        <v>-68.060496172496528</v>
      </c>
      <c r="GC65" s="9">
        <f ca="1">IF(OR(INDIRECT(CONCATENATE("'2018-07 (Д)'!U",TEXT(MATCH($C65,'2018-07 (Д)'!$C$2:$C$100,0)+1,0)))="Н/Д",INDIRECT(CONCATENATE("'2018-06 (Д)'!U",TEXT(MATCH($C65,'2018-06 (Д)'!$C$2:$C$100,0)+1,0)))="Н/Д",AND(INDIRECT(CONCATENATE("'2018-07 (Д)'!U",TEXT(MATCH($C65,'2018-07 (Д)'!$C$2:$C$100,0)+1,0)))="Н/Д",INDIRECT(CONCATENATE("'2018-06 (Д)'!U",TEXT(MATCH($C65,'2018-06 (Д)'!$C$2:$C$100,0)+1,0))))),"Н/Д",((INDIRECT(CONCATENATE("'2018-07 (Д)'!U",TEXT(MATCH($C65,'2018-07 (Д)'!$C$2:$C$100,0)+1,0)))-INDIRECT(CONCATENATE("'2018-06 (Д)'!U",TEXT(MATCH($C65,'2018-06 (Д)'!$C$2:$C$100,0)+1,0))))/INDIRECT(CONCATENATE("'2018-06 (Д)'!U",TEXT(MATCH($C65,'2018-06 (Д)'!$C$2:$C$100,0)+1,0))))*100)</f>
        <v>327.27233140126845</v>
      </c>
      <c r="GD65" s="9">
        <f ca="1">IF(OR(INDIRECT(CONCATENATE("'2018-08 (Д)'!U",TEXT(MATCH($C65,'2018-08 (Д)'!$C$2:$C$100,0)+1,0)))="Н/Д",INDIRECT(CONCATENATE("'2018-07 (Д)'!U",TEXT(MATCH($C65,'2018-07 (Д)'!$C$2:$C$100,0)+1,0)))="Н/Д",AND(INDIRECT(CONCATENATE("'2018-08 (Д)'!U",TEXT(MATCH($C65,'2018-08 (Д)'!$C$2:$C$100,0)+1,0)))="Н/Д",INDIRECT(CONCATENATE("'2018-07 (Д)'!U",TEXT(MATCH($C65,'2018-07 (Д)'!$C$2:$C$100,0)+1,0))))),"Н/Д",((INDIRECT(CONCATENATE("'2018-08 (Д)'!U",TEXT(MATCH($C65,'2018-08 (Д)'!$C$2:$C$100,0)+1,0)))-INDIRECT(CONCATENATE("'2018-07 (Д)'!U",TEXT(MATCH($C65,'2018-07 (Д)'!$C$2:$C$100,0)+1,0))))/INDIRECT(CONCATENATE("'2018-07 (Д)'!U",TEXT(MATCH($C65,'2018-07 (Д)'!$C$2:$C$100,0)+1,0))))*100)</f>
        <v>-30.634247653233082</v>
      </c>
      <c r="GE65" s="9">
        <f ca="1">IF(OR(INDIRECT(CONCATENATE("'2018-09 (Д)'!U",TEXT(MATCH($C65,'2018-09 (Д)'!$C$2:$C$100,0)+1,0)))="Н/Д",INDIRECT(CONCATENATE("'2018-08 (Д)'!U",TEXT(MATCH($C65,'2018-08 (Д)'!$C$2:$C$100,0)+1,0)))="Н/Д",AND(INDIRECT(CONCATENATE("'2018-09 (Д)'!U",TEXT(MATCH($C65,'2018-09 (Д)'!$C$2:$C$100,0)+1,0)))="Н/Д",INDIRECT(CONCATENATE("'2018-08 (Д)'!U",TEXT(MATCH($C65,'2018-08 (Д)'!$C$2:$C$100,0)+1,0))))),"Н/Д",((INDIRECT(CONCATENATE("'2018-09 (Д)'!U",TEXT(MATCH($C65,'2018-09 (Д)'!$C$2:$C$100,0)+1,0)))-INDIRECT(CONCATENATE("'2018-08 (Д)'!U",TEXT(MATCH($C65,'2018-08 (Д)'!$C$2:$C$100,0)+1,0))))/INDIRECT(CONCATENATE("'2018-08 (Д)'!U",TEXT(MATCH($C65,'2018-08 (Д)'!$C$2:$C$100,0)+1,0))))*100)</f>
        <v>-86.559054703715859</v>
      </c>
      <c r="GF65" s="9">
        <f ca="1">IF(OR(INDIRECT(CONCATENATE("'2018-10 (Д)'!U",TEXT(MATCH($C65,'2018-10 (Д)'!$C$2:$C$100,0)+1,0)))="Н/Д",INDIRECT(CONCATENATE("'2018-09 (Д)'!U",TEXT(MATCH($C65,'2018-09 (Д)'!$C$2:$C$100,0)+1,0)))="Н/Д",AND(INDIRECT(CONCATENATE("'2018-10 (Д)'!U",TEXT(MATCH($C65,'2018-10 (Д)'!$C$2:$C$100,0)+1,0)))="Н/Д",INDIRECT(CONCATENATE("'2018-09 (Д)'!U",TEXT(MATCH($C65,'2018-09 (Д)'!$C$2:$C$100,0)+1,0))))),"Н/Д",((INDIRECT(CONCATENATE("'2018-10 (Д)'!U",TEXT(MATCH($C65,'2018-10 (Д)'!$C$2:$C$100,0)+1,0)))-INDIRECT(CONCATENATE("'2018-09 (Д)'!U",TEXT(MATCH($C65,'2018-09 (Д)'!$C$2:$C$100,0)+1,0))))/INDIRECT(CONCATENATE("'2018-09 (Д)'!U",TEXT(MATCH($C65,'2018-09 (Д)'!$C$2:$C$100,0)+1,0))))*100)</f>
        <v>1422.9004178693494</v>
      </c>
      <c r="GG65" s="9">
        <f ca="1">IF(OR(INDIRECT(CONCATENATE("'2018-11 (Д)'!U",TEXT(MATCH($C65,'2018-11 (Д)'!$C$2:$C$100,0)+1,0)))="Н/Д",INDIRECT(CONCATENATE("'2018-10 (Д)'!U",TEXT(MATCH($C65,'2018-10 (Д)'!$C$2:$C$100,0)+1,0)))="Н/Д",AND(INDIRECT(CONCATENATE("'2018-11 (Д)'!U",TEXT(MATCH($C65,'2018-11 (Д)'!$C$2:$C$100,0)+1,0)))="Н/Д",INDIRECT(CONCATENATE("'2018-10 (Д)'!U",TEXT(MATCH($C65,'2018-10 (Д)'!$C$2:$C$100,0)+1,0))))),"Н/Д",((INDIRECT(CONCATENATE("'2018-11 (Д)'!U",TEXT(MATCH($C65,'2018-11 (Д)'!$C$2:$C$100,0)+1,0)))-INDIRECT(CONCATENATE("'2018-10 (Д)'!U",TEXT(MATCH($C65,'2018-10 (Д)'!$C$2:$C$100,0)+1,0))))/INDIRECT(CONCATENATE("'2018-10 (Д)'!U",TEXT(MATCH($C65,'2018-10 (Д)'!$C$2:$C$100,0)+1,0))))*100)</f>
        <v>-84.959022949334198</v>
      </c>
      <c r="GH65" s="9">
        <f ca="1">IF(OR(INDIRECT(CONCATENATE("'2018-12 (Д)'!U",TEXT(MATCH($C65,'2018-12 (Д)'!$C$2:$C$100,0)+1,0)))="Н/Д",INDIRECT(CONCATENATE("'2018-11 (Д)'!U",TEXT(MATCH($C65,'2018-11 (Д)'!$C$2:$C$100,0)+1,0)))="Н/Д",AND(INDIRECT(CONCATENATE("'2018-12 (Д)'!U",TEXT(MATCH($C65,'2018-12 (Д)'!$C$2:$C$100,0)+1,0)))="Н/Д",INDIRECT(CONCATENATE("'2018-11 (Д)'!U",TEXT(MATCH($C65,'2018-11 (Д)'!$C$2:$C$100,0)+1,0))))),"Н/Д",((INDIRECT(CONCATENATE("'2018-12 (Д)'!U",TEXT(MATCH($C65,'2018-12 (Д)'!$C$2:$C$100,0)+1,0)))-INDIRECT(CONCATENATE("'2018-11 (Д)'!U",TEXT(MATCH($C65,'2018-11 (Д)'!$C$2:$C$100,0)+1,0))))/INDIRECT(CONCATENATE("'2018-11 (Д)'!U",TEXT(MATCH($C65,'2018-11 (Д)'!$C$2:$C$100,0)+1,0))))*100)</f>
        <v>-112.49389227800282</v>
      </c>
      <c r="GI65" s="9"/>
      <c r="GJ65" s="9">
        <f ca="1">IF(OR(INDIRECT(CONCATENATE("'2018-03 (Д)'!V",TEXT(MATCH($C65,'2018-03 (Д)'!$C$2:$C$100,0)+1,0)))="Н/Д",INDIRECT(CONCATENATE("'2018-02 (Д)'!V",TEXT(MATCH($C65,'2018-02 (Д)'!$C$2:$C$100,0)+1,0)))="Н/Д",AND(INDIRECT(CONCATENATE("'2018-03 (Д)'!V",TEXT(MATCH($C65,'2018-03 (Д)'!$C$2:$C$100,0)+1,0)))="Н/Д",INDIRECT(CONCATENATE("'2018-02 (Д)'!V",TEXT(MATCH($C65,'2018-02 (Д)'!$C$2:$C$100,0)+1,0))))),"Н/Д",((INDIRECT(CONCATENATE("'2018-03 (Д)'!V",TEXT(MATCH($C65,'2018-03 (Д)'!$C$2:$C$100,0)+1,0)))-INDIRECT(CONCATENATE("'2018-02 (Д)'!V",TEXT(MATCH($C65,'2018-02 (Д)'!$C$2:$C$100,0)+1,0))))/INDIRECT(CONCATENATE("'2018-02 (Д)'!V",TEXT(MATCH($C65,'2018-02 (Д)'!$C$2:$C$100,0)+1,0))))*100)</f>
        <v>76.290194971960176</v>
      </c>
      <c r="GK65" s="9">
        <f ca="1">IF(OR(INDIRECT(CONCATENATE("'2018-04 (Д)'!V",TEXT(MATCH($C65,'2018-04 (Д)'!$C$2:$C$100,0)+1,0)))="Н/Д",INDIRECT(CONCATENATE("'2018-03 (Д)'!V",TEXT(MATCH($C65,'2018-03 (Д)'!$C$2:$C$100,0)+1,0)))="Н/Д",AND(INDIRECT(CONCATENATE("'2018-04 (Д)'!V",TEXT(MATCH($C65,'2018-04 (Д)'!$C$2:$C$100,0)+1,0)))="Н/Д",INDIRECT(CONCATENATE("'2018-03 (Д)'!V",TEXT(MATCH($C65,'2018-03 (Д)'!$C$2:$C$100,0)+1,0))))),"Н/Д",((INDIRECT(CONCATENATE("'2018-04 (Д)'!V",TEXT(MATCH($C65,'2018-04 (Д)'!$C$2:$C$100,0)+1,0)))-INDIRECT(CONCATENATE("'2018-03 (Д)'!V",TEXT(MATCH($C65,'2018-03 (Д)'!$C$2:$C$100,0)+1,0))))/INDIRECT(CONCATENATE("'2018-03 (Д)'!V",TEXT(MATCH($C65,'2018-03 (Д)'!$C$2:$C$100,0)+1,0))))*100)</f>
        <v>26.96661847143919</v>
      </c>
      <c r="GL65" s="9">
        <f ca="1">IF(OR(INDIRECT(CONCATENATE("'2018-05 (Д)'!V",TEXT(MATCH($C65,'2018-05 (Д)'!$C$2:$C$100,0)+1,0)))="Н/Д",INDIRECT(CONCATENATE("'2018-04 (Д)'!V",TEXT(MATCH($C65,'2018-04 (Д)'!$C$2:$C$100,0)+1,0)))="Н/Д",AND(INDIRECT(CONCATENATE("'2018-05 (Д)'!V",TEXT(MATCH($C65,'2018-05 (Д)'!$C$2:$C$100,0)+1,0)))="Н/Д",INDIRECT(CONCATENATE("'2018-04 (Д)'!V",TEXT(MATCH($C65,'2018-04 (Д)'!$C$2:$C$100,0)+1,0))))),"Н/Д",((INDIRECT(CONCATENATE("'2018-05 (Д)'!V",TEXT(MATCH($C65,'2018-05 (Д)'!$C$2:$C$100,0)+1,0)))-INDIRECT(CONCATENATE("'2018-04 (Д)'!V",TEXT(MATCH($C65,'2018-04 (Д)'!$C$2:$C$100,0)+1,0))))/INDIRECT(CONCATENATE("'2018-04 (Д)'!V",TEXT(MATCH($C65,'2018-04 (Д)'!$C$2:$C$100,0)+1,0))))*100)</f>
        <v>-23.046690670410825</v>
      </c>
      <c r="GM65" s="9">
        <f ca="1">IF(OR(INDIRECT(CONCATENATE("'2018-06 (Д)'!V",TEXT(MATCH($C65,'2018-06 (Д)'!$C$2:$C$100,0)+1,0)))="Н/Д",INDIRECT(CONCATENATE("'2018-05 (Д)'!V",TEXT(MATCH($C65,'2018-05 (Д)'!$C$2:$C$100,0)+1,0)))="Н/Д",AND(INDIRECT(CONCATENATE("'2018-06 (Д)'!V",TEXT(MATCH($C65,'2018-06 (Д)'!$C$2:$C$100,0)+1,0)))="Н/Д",INDIRECT(CONCATENATE("'2018-05 (Д)'!V",TEXT(MATCH($C65,'2018-05 (Д)'!$C$2:$C$100,0)+1,0))))),"Н/Д",((INDIRECT(CONCATENATE("'2018-06 (Д)'!V",TEXT(MATCH($C65,'2018-06 (Д)'!$C$2:$C$100,0)+1,0)))-INDIRECT(CONCATENATE("'2018-05 (Д)'!V",TEXT(MATCH($C65,'2018-05 (Д)'!$C$2:$C$100,0)+1,0))))/INDIRECT(CONCATENATE("'2018-05 (Д)'!V",TEXT(MATCH($C65,'2018-05 (Д)'!$C$2:$C$100,0)+1,0))))*100)</f>
        <v>-27.595678165507607</v>
      </c>
      <c r="GN65" s="9">
        <f ca="1">IF(OR(INDIRECT(CONCATENATE("'2018-07 (Д)'!V",TEXT(MATCH($C65,'2018-07 (Д)'!$C$2:$C$100,0)+1,0)))="Н/Д",INDIRECT(CONCATENATE("'2018-06 (Д)'!V",TEXT(MATCH($C65,'2018-06 (Д)'!$C$2:$C$100,0)+1,0)))="Н/Д",AND(INDIRECT(CONCATENATE("'2018-07 (Д)'!V",TEXT(MATCH($C65,'2018-07 (Д)'!$C$2:$C$100,0)+1,0)))="Н/Д",INDIRECT(CONCATENATE("'2018-06 (Д)'!V",TEXT(MATCH($C65,'2018-06 (Д)'!$C$2:$C$100,0)+1,0))))),"Н/Д",((INDIRECT(CONCATENATE("'2018-07 (Д)'!V",TEXT(MATCH($C65,'2018-07 (Д)'!$C$2:$C$100,0)+1,0)))-INDIRECT(CONCATENATE("'2018-06 (Д)'!V",TEXT(MATCH($C65,'2018-06 (Д)'!$C$2:$C$100,0)+1,0))))/INDIRECT(CONCATENATE("'2018-06 (Д)'!V",TEXT(MATCH($C65,'2018-06 (Д)'!$C$2:$C$100,0)+1,0))))*100)</f>
        <v>-2.9797399432401819</v>
      </c>
      <c r="GO65" s="9">
        <f ca="1">IF(OR(INDIRECT(CONCATENATE("'2018-08 (Д)'!V",TEXT(MATCH($C65,'2018-08 (Д)'!$C$2:$C$100,0)+1,0)))="Н/Д",INDIRECT(CONCATENATE("'2018-07 (Д)'!V",TEXT(MATCH($C65,'2018-07 (Д)'!$C$2:$C$100,0)+1,0)))="Н/Д",AND(INDIRECT(CONCATENATE("'2018-08 (Д)'!V",TEXT(MATCH($C65,'2018-08 (Д)'!$C$2:$C$100,0)+1,0)))="Н/Д",INDIRECT(CONCATENATE("'2018-07 (Д)'!V",TEXT(MATCH($C65,'2018-07 (Д)'!$C$2:$C$100,0)+1,0))))),"Н/Д",((INDIRECT(CONCATENATE("'2018-08 (Д)'!V",TEXT(MATCH($C65,'2018-08 (Д)'!$C$2:$C$100,0)+1,0)))-INDIRECT(CONCATENATE("'2018-07 (Д)'!V",TEXT(MATCH($C65,'2018-07 (Д)'!$C$2:$C$100,0)+1,0))))/INDIRECT(CONCATENATE("'2018-07 (Д)'!V",TEXT(MATCH($C65,'2018-07 (Д)'!$C$2:$C$100,0)+1,0))))*100)</f>
        <v>-7.5791641162410359</v>
      </c>
      <c r="GP65" s="9">
        <f ca="1">IF(OR(INDIRECT(CONCATENATE("'2018-09 (Д)'!V",TEXT(MATCH($C65,'2018-09 (Д)'!$C$2:$C$100,0)+1,0)))="Н/Д",INDIRECT(CONCATENATE("'2018-08 (Д)'!V",TEXT(MATCH($C65,'2018-08 (Д)'!$C$2:$C$100,0)+1,0)))="Н/Д",AND(INDIRECT(CONCATENATE("'2018-09 (Д)'!V",TEXT(MATCH($C65,'2018-09 (Д)'!$C$2:$C$100,0)+1,0)))="Н/Д",INDIRECT(CONCATENATE("'2018-08 (Д)'!V",TEXT(MATCH($C65,'2018-08 (Д)'!$C$2:$C$100,0)+1,0))))),"Н/Д",((INDIRECT(CONCATENATE("'2018-09 (Д)'!V",TEXT(MATCH($C65,'2018-09 (Д)'!$C$2:$C$100,0)+1,0)))-INDIRECT(CONCATENATE("'2018-08 (Д)'!V",TEXT(MATCH($C65,'2018-08 (Д)'!$C$2:$C$100,0)+1,0))))/INDIRECT(CONCATENATE("'2018-08 (Д)'!V",TEXT(MATCH($C65,'2018-08 (Д)'!$C$2:$C$100,0)+1,0))))*100)</f>
        <v>75.542197878165467</v>
      </c>
      <c r="GQ65" s="9">
        <f ca="1">IF(OR(INDIRECT(CONCATENATE("'2018-10 (Д)'!V",TEXT(MATCH($C65,'2018-10 (Д)'!$C$2:$C$100,0)+1,0)))="Н/Д",INDIRECT(CONCATENATE("'2018-09 (Д)'!V",TEXT(MATCH($C65,'2018-09 (Д)'!$C$2:$C$100,0)+1,0)))="Н/Д",AND(INDIRECT(CONCATENATE("'2018-10 (Д)'!V",TEXT(MATCH($C65,'2018-10 (Д)'!$C$2:$C$100,0)+1,0)))="Н/Д",INDIRECT(CONCATENATE("'2018-09 (Д)'!V",TEXT(MATCH($C65,'2018-09 (Д)'!$C$2:$C$100,0)+1,0))))),"Н/Д",((INDIRECT(CONCATENATE("'2018-10 (Д)'!V",TEXT(MATCH($C65,'2018-10 (Д)'!$C$2:$C$100,0)+1,0)))-INDIRECT(CONCATENATE("'2018-09 (Д)'!V",TEXT(MATCH($C65,'2018-09 (Д)'!$C$2:$C$100,0)+1,0))))/INDIRECT(CONCATENATE("'2018-09 (Д)'!V",TEXT(MATCH($C65,'2018-09 (Д)'!$C$2:$C$100,0)+1,0))))*100)</f>
        <v>-34.77263005021711</v>
      </c>
      <c r="GR65" s="9">
        <f ca="1">IF(OR(INDIRECT(CONCATENATE("'2018-11 (Д)'!V",TEXT(MATCH($C65,'2018-11 (Д)'!$C$2:$C$100,0)+1,0)))="Н/Д",INDIRECT(CONCATENATE("'2018-10 (Д)'!V",TEXT(MATCH($C65,'2018-10 (Д)'!$C$2:$C$100,0)+1,0)))="Н/Д",AND(INDIRECT(CONCATENATE("'2018-11 (Д)'!V",TEXT(MATCH($C65,'2018-11 (Д)'!$C$2:$C$100,0)+1,0)))="Н/Д",INDIRECT(CONCATENATE("'2018-10 (Д)'!V",TEXT(MATCH($C65,'2018-10 (Д)'!$C$2:$C$100,0)+1,0))))),"Н/Д",((INDIRECT(CONCATENATE("'2018-11 (Д)'!V",TEXT(MATCH($C65,'2018-11 (Д)'!$C$2:$C$100,0)+1,0)))-INDIRECT(CONCATENATE("'2018-10 (Д)'!V",TEXT(MATCH($C65,'2018-10 (Д)'!$C$2:$C$100,0)+1,0))))/INDIRECT(CONCATENATE("'2018-10 (Д)'!V",TEXT(MATCH($C65,'2018-10 (Д)'!$C$2:$C$100,0)+1,0))))*100)</f>
        <v>-1.041118064831646</v>
      </c>
      <c r="GS65" s="9">
        <f ca="1">IF(OR(INDIRECT(CONCATENATE("'2018-12 (Д)'!V",TEXT(MATCH($C65,'2018-12 (Д)'!$C$2:$C$100,0)+1,0)))="Н/Д",INDIRECT(CONCATENATE("'2018-11 (Д)'!V",TEXT(MATCH($C65,'2018-11 (Д)'!$C$2:$C$100,0)+1,0)))="Н/Д",AND(INDIRECT(CONCATENATE("'2018-12 (Д)'!V",TEXT(MATCH($C65,'2018-12 (Д)'!$C$2:$C$100,0)+1,0)))="Н/Д",INDIRECT(CONCATENATE("'2018-11 (Д)'!V",TEXT(MATCH($C65,'2018-11 (Д)'!$C$2:$C$100,0)+1,0))))),"Н/Д",((INDIRECT(CONCATENATE("'2018-12 (Д)'!V",TEXT(MATCH($C65,'2018-12 (Д)'!$C$2:$C$100,0)+1,0)))-INDIRECT(CONCATENATE("'2018-11 (Д)'!V",TEXT(MATCH($C65,'2018-11 (Д)'!$C$2:$C$100,0)+1,0))))/INDIRECT(CONCATENATE("'2018-11 (Д)'!V",TEXT(MATCH($C65,'2018-11 (Д)'!$C$2:$C$100,0)+1,0))))*100)</f>
        <v>10.399592636343174</v>
      </c>
      <c r="GT65" s="9"/>
      <c r="GU65" s="9">
        <f ca="1">IF(OR(INDIRECT(CONCATENATE("'2018-03 (Д)'!W",TEXT(MATCH($C65,'2018-03 (Д)'!$C$2:$C$100,0)+1,0)))="Н/Д",INDIRECT(CONCATENATE("'2018-02 (Д)'!W",TEXT(MATCH($C65,'2018-02 (Д)'!$C$2:$C$100,0)+1,0)))="Н/Д",AND(INDIRECT(CONCATENATE("'2018-03 (Д)'!W",TEXT(MATCH($C65,'2018-03 (Д)'!$C$2:$C$100,0)+1,0)))="Н/Д",INDIRECT(CONCATENATE("'2018-02 (Д)'!W",TEXT(MATCH($C65,'2018-02 (Д)'!$C$2:$C$100,0)+1,0))))),"Н/Д",((INDIRECT(CONCATENATE("'2018-03 (Д)'!W",TEXT(MATCH($C65,'2018-03 (Д)'!$C$2:$C$100,0)+1,0)))-INDIRECT(CONCATENATE("'2018-02 (Д)'!W",TEXT(MATCH($C65,'2018-02 (Д)'!$C$2:$C$100,0)+1,0))))/INDIRECT(CONCATENATE("'2018-02 (Д)'!W",TEXT(MATCH($C65,'2018-02 (Д)'!$C$2:$C$100,0)+1,0))))*100)</f>
        <v>16.446259823373858</v>
      </c>
      <c r="GV65" s="9">
        <f ca="1">IF(OR(INDIRECT(CONCATENATE("'2018-04 (Д)'!W",TEXT(MATCH($C65,'2018-04 (Д)'!$C$2:$C$100,0)+1,0)))="Н/Д",INDIRECT(CONCATENATE("'2018-03 (Д)'!W",TEXT(MATCH($C65,'2018-03 (Д)'!$C$2:$C$100,0)+1,0)))="Н/Д",AND(INDIRECT(CONCATENATE("'2018-04 (Д)'!W",TEXT(MATCH($C65,'2018-04 (Д)'!$C$2:$C$100,0)+1,0)))="Н/Д",INDIRECT(CONCATENATE("'2018-03 (Д)'!W",TEXT(MATCH($C65,'2018-03 (Д)'!$C$2:$C$100,0)+1,0))))),"Н/Д",((INDIRECT(CONCATENATE("'2018-04 (Д)'!W",TEXT(MATCH($C65,'2018-04 (Д)'!$C$2:$C$100,0)+1,0)))-INDIRECT(CONCATENATE("'2018-03 (Д)'!W",TEXT(MATCH($C65,'2018-03 (Д)'!$C$2:$C$100,0)+1,0))))/INDIRECT(CONCATENATE("'2018-03 (Д)'!W",TEXT(MATCH($C65,'2018-03 (Д)'!$C$2:$C$100,0)+1,0))))*100)</f>
        <v>108.07165517441865</v>
      </c>
      <c r="GW65" s="9">
        <f ca="1">IF(OR(INDIRECT(CONCATENATE("'2018-05 (Д)'!W",TEXT(MATCH($C65,'2018-05 (Д)'!$C$2:$C$100,0)+1,0)))="Н/Д",INDIRECT(CONCATENATE("'2018-04 (Д)'!W",TEXT(MATCH($C65,'2018-04 (Д)'!$C$2:$C$100,0)+1,0)))="Н/Д",AND(INDIRECT(CONCATENATE("'2018-05 (Д)'!W",TEXT(MATCH($C65,'2018-05 (Д)'!$C$2:$C$100,0)+1,0)))="Н/Д",INDIRECT(CONCATENATE("'2018-04 (Д)'!W",TEXT(MATCH($C65,'2018-04 (Д)'!$C$2:$C$100,0)+1,0))))),"Н/Д",((INDIRECT(CONCATENATE("'2018-05 (Д)'!W",TEXT(MATCH($C65,'2018-05 (Д)'!$C$2:$C$100,0)+1,0)))-INDIRECT(CONCATENATE("'2018-04 (Д)'!W",TEXT(MATCH($C65,'2018-04 (Д)'!$C$2:$C$100,0)+1,0))))/INDIRECT(CONCATENATE("'2018-04 (Д)'!W",TEXT(MATCH($C65,'2018-04 (Д)'!$C$2:$C$100,0)+1,0))))*100)</f>
        <v>-18.467551225774546</v>
      </c>
      <c r="GX65" s="9">
        <f ca="1">IF(OR(INDIRECT(CONCATENATE("'2018-06 (Д)'!W",TEXT(MATCH($C65,'2018-06 (Д)'!$C$2:$C$100,0)+1,0)))="Н/Д",INDIRECT(CONCATENATE("'2018-05 (Д)'!W",TEXT(MATCH($C65,'2018-05 (Д)'!$C$2:$C$100,0)+1,0)))="Н/Д",AND(INDIRECT(CONCATENATE("'2018-06 (Д)'!W",TEXT(MATCH($C65,'2018-06 (Д)'!$C$2:$C$100,0)+1,0)))="Н/Д",INDIRECT(CONCATENATE("'2018-05 (Д)'!W",TEXT(MATCH($C65,'2018-05 (Д)'!$C$2:$C$100,0)+1,0))))),"Н/Д",((INDIRECT(CONCATENATE("'2018-06 (Д)'!W",TEXT(MATCH($C65,'2018-06 (Д)'!$C$2:$C$100,0)+1,0)))-INDIRECT(CONCATENATE("'2018-05 (Д)'!W",TEXT(MATCH($C65,'2018-05 (Д)'!$C$2:$C$100,0)+1,0))))/INDIRECT(CONCATENATE("'2018-05 (Д)'!W",TEXT(MATCH($C65,'2018-05 (Д)'!$C$2:$C$100,0)+1,0))))*100)</f>
        <v>-28.547960040807713</v>
      </c>
      <c r="GY65" s="9">
        <f ca="1">IF(OR(INDIRECT(CONCATENATE("'2018-07 (Д)'!W",TEXT(MATCH($C65,'2018-07 (Д)'!$C$2:$C$100,0)+1,0)))="Н/Д",INDIRECT(CONCATENATE("'2018-06 (Д)'!W",TEXT(MATCH($C65,'2018-06 (Д)'!$C$2:$C$100,0)+1,0)))="Н/Д",AND(INDIRECT(CONCATENATE("'2018-07 (Д)'!W",TEXT(MATCH($C65,'2018-07 (Д)'!$C$2:$C$100,0)+1,0)))="Н/Д",INDIRECT(CONCATENATE("'2018-06 (Д)'!W",TEXT(MATCH($C65,'2018-06 (Д)'!$C$2:$C$100,0)+1,0))))),"Н/Д",((INDIRECT(CONCATENATE("'2018-07 (Д)'!W",TEXT(MATCH($C65,'2018-07 (Д)'!$C$2:$C$100,0)+1,0)))-INDIRECT(CONCATENATE("'2018-06 (Д)'!W",TEXT(MATCH($C65,'2018-06 (Д)'!$C$2:$C$100,0)+1,0))))/INDIRECT(CONCATENATE("'2018-06 (Д)'!W",TEXT(MATCH($C65,'2018-06 (Д)'!$C$2:$C$100,0)+1,0))))*100)</f>
        <v>-12.526489815758007</v>
      </c>
      <c r="GZ65" s="9">
        <f ca="1">IF(OR(INDIRECT(CONCATENATE("'2018-08 (Д)'!W",TEXT(MATCH($C65,'2018-08 (Д)'!$C$2:$C$100,0)+1,0)))="Н/Д",INDIRECT(CONCATENATE("'2018-07 (Д)'!W",TEXT(MATCH($C65,'2018-07 (Д)'!$C$2:$C$100,0)+1,0)))="Н/Д",AND(INDIRECT(CONCATENATE("'2018-08 (Д)'!W",TEXT(MATCH($C65,'2018-08 (Д)'!$C$2:$C$100,0)+1,0)))="Н/Д",INDIRECT(CONCATENATE("'2018-07 (Д)'!W",TEXT(MATCH($C65,'2018-07 (Д)'!$C$2:$C$100,0)+1,0))))),"Н/Д",((INDIRECT(CONCATENATE("'2018-08 (Д)'!W",TEXT(MATCH($C65,'2018-08 (Д)'!$C$2:$C$100,0)+1,0)))-INDIRECT(CONCATENATE("'2018-07 (Д)'!W",TEXT(MATCH($C65,'2018-07 (Д)'!$C$2:$C$100,0)+1,0))))/INDIRECT(CONCATENATE("'2018-07 (Д)'!W",TEXT(MATCH($C65,'2018-07 (Д)'!$C$2:$C$100,0)+1,0))))*100)</f>
        <v>61.42247871042732</v>
      </c>
      <c r="HA65" s="9">
        <f ca="1">IF(OR(INDIRECT(CONCATENATE("'2018-09 (Д)'!W",TEXT(MATCH($C65,'2018-09 (Д)'!$C$2:$C$100,0)+1,0)))="Н/Д",INDIRECT(CONCATENATE("'2018-08 (Д)'!W",TEXT(MATCH($C65,'2018-08 (Д)'!$C$2:$C$100,0)+1,0)))="Н/Д",AND(INDIRECT(CONCATENATE("'2018-09 (Д)'!W",TEXT(MATCH($C65,'2018-09 (Д)'!$C$2:$C$100,0)+1,0)))="Н/Д",INDIRECT(CONCATENATE("'2018-08 (Д)'!W",TEXT(MATCH($C65,'2018-08 (Д)'!$C$2:$C$100,0)+1,0))))),"Н/Д",((INDIRECT(CONCATENATE("'2018-09 (Д)'!W",TEXT(MATCH($C65,'2018-09 (Д)'!$C$2:$C$100,0)+1,0)))-INDIRECT(CONCATENATE("'2018-08 (Д)'!W",TEXT(MATCH($C65,'2018-08 (Д)'!$C$2:$C$100,0)+1,0))))/INDIRECT(CONCATENATE("'2018-08 (Д)'!W",TEXT(MATCH($C65,'2018-08 (Д)'!$C$2:$C$100,0)+1,0))))*100)</f>
        <v>-29.590588255218215</v>
      </c>
      <c r="HB65" s="9">
        <f ca="1">IF(OR(INDIRECT(CONCATENATE("'2018-10 (Д)'!W",TEXT(MATCH($C65,'2018-10 (Д)'!$C$2:$C$100,0)+1,0)))="Н/Д",INDIRECT(CONCATENATE("'2018-09 (Д)'!W",TEXT(MATCH($C65,'2018-09 (Д)'!$C$2:$C$100,0)+1,0)))="Н/Д",AND(INDIRECT(CONCATENATE("'2018-10 (Д)'!W",TEXT(MATCH($C65,'2018-10 (Д)'!$C$2:$C$100,0)+1,0)))="Н/Д",INDIRECT(CONCATENATE("'2018-09 (Д)'!W",TEXT(MATCH($C65,'2018-09 (Д)'!$C$2:$C$100,0)+1,0))))),"Н/Д",((INDIRECT(CONCATENATE("'2018-10 (Д)'!W",TEXT(MATCH($C65,'2018-10 (Д)'!$C$2:$C$100,0)+1,0)))-INDIRECT(CONCATENATE("'2018-09 (Д)'!W",TEXT(MATCH($C65,'2018-09 (Д)'!$C$2:$C$100,0)+1,0))))/INDIRECT(CONCATENATE("'2018-09 (Д)'!W",TEXT(MATCH($C65,'2018-09 (Д)'!$C$2:$C$100,0)+1,0))))*100)</f>
        <v>-20.885311244362935</v>
      </c>
      <c r="HC65" s="9">
        <f ca="1">IF(OR(INDIRECT(CONCATENATE("'2018-11 (Д)'!W",TEXT(MATCH($C65,'2018-11 (Д)'!$C$2:$C$100,0)+1,0)))="Н/Д",INDIRECT(CONCATENATE("'2018-10 (Д)'!W",TEXT(MATCH($C65,'2018-10 (Д)'!$C$2:$C$100,0)+1,0)))="Н/Д",AND(INDIRECT(CONCATENATE("'2018-11 (Д)'!W",TEXT(MATCH($C65,'2018-11 (Д)'!$C$2:$C$100,0)+1,0)))="Н/Д",INDIRECT(CONCATENATE("'2018-10 (Д)'!W",TEXT(MATCH($C65,'2018-10 (Д)'!$C$2:$C$100,0)+1,0))))),"Н/Д",((INDIRECT(CONCATENATE("'2018-11 (Д)'!W",TEXT(MATCH($C65,'2018-11 (Д)'!$C$2:$C$100,0)+1,0)))-INDIRECT(CONCATENATE("'2018-10 (Д)'!W",TEXT(MATCH($C65,'2018-10 (Д)'!$C$2:$C$100,0)+1,0))))/INDIRECT(CONCATENATE("'2018-10 (Д)'!W",TEXT(MATCH($C65,'2018-10 (Д)'!$C$2:$C$100,0)+1,0))))*100)</f>
        <v>121.91497622341411</v>
      </c>
      <c r="HD65" s="9">
        <f ca="1">IF(OR(INDIRECT(CONCATENATE("'2018-12 (Д)'!W",TEXT(MATCH($C65,'2018-12 (Д)'!$C$2:$C$100,0)+1,0)))="Н/Д",INDIRECT(CONCATENATE("'2018-11 (Д)'!W",TEXT(MATCH($C65,'2018-11 (Д)'!$C$2:$C$100,0)+1,0)))="Н/Д",AND(INDIRECT(CONCATENATE("'2018-12 (Д)'!W",TEXT(MATCH($C65,'2018-12 (Д)'!$C$2:$C$100,0)+1,0)))="Н/Д",INDIRECT(CONCATENATE("'2018-11 (Д)'!W",TEXT(MATCH($C65,'2018-11 (Д)'!$C$2:$C$100,0)+1,0))))),"Н/Д",((INDIRECT(CONCATENATE("'2018-12 (Д)'!W",TEXT(MATCH($C65,'2018-12 (Д)'!$C$2:$C$100,0)+1,0)))-INDIRECT(CONCATENATE("'2018-11 (Д)'!W",TEXT(MATCH($C65,'2018-11 (Д)'!$C$2:$C$100,0)+1,0))))/INDIRECT(CONCATENATE("'2018-11 (Д)'!W",TEXT(MATCH($C65,'2018-11 (Д)'!$C$2:$C$100,0)+1,0))))*100)</f>
        <v>-36.195451972609391</v>
      </c>
    </row>
    <row r="66" spans="1:212" x14ac:dyDescent="0.25">
      <c r="A66" s="2" t="s">
        <v>87</v>
      </c>
      <c r="B66" s="2" t="s">
        <v>91</v>
      </c>
      <c r="C66" s="15">
        <v>20000000</v>
      </c>
      <c r="D66" s="9"/>
      <c r="E66" s="9">
        <f ca="1">IF(OR(INDIRECT(CONCATENATE("'2018-03 (Д)'!E",TEXT(MATCH($C66,'2018-03 (Д)'!$C$2:$C$100,0)+1,0)))="Н/Д",INDIRECT(CONCATENATE("'2018-02 (Д)'!E",TEXT(MATCH($C66,'2018-02 (Д)'!$C$2:$C$100,0)+1,0)))="Н/Д",AND(INDIRECT(CONCATENATE("'2018-03 (Д)'!E",TEXT(MATCH($C66,'2018-03 (Д)'!$C$2:$C$100,0)+1,0)))="Н/Д",INDIRECT(CONCATENATE("'2018-02 (Д)'!E",TEXT(MATCH($C66,'2018-02 (Д)'!$C$2:$C$100,0)+1,0))))),"Н/Д",((INDIRECT(CONCATENATE("'2018-03 (Д)'!E",TEXT(MATCH($C66,'2018-03 (Д)'!$C$2:$C$100,0)+1,0)))-INDIRECT(CONCATENATE("'2018-02 (Д)'!E",TEXT(MATCH($C66,'2018-02 (Д)'!$C$2:$C$100,0)+1,0))))/INDIRECT(CONCATENATE("'2018-02 (Д)'!E",TEXT(MATCH($C66,'2018-02 (Д)'!$C$2:$C$100,0)+1,0))))*100)</f>
        <v>16.912657695070649</v>
      </c>
      <c r="F66" s="9">
        <f ca="1">IF(OR(INDIRECT(CONCATENATE("'2018-04 (Д)'!E",TEXT(MATCH($C66,'2018-04 (Д)'!$C$2:$C$100,0)+1,0)))="Н/Д",INDIRECT(CONCATENATE("'2018-03 (Д)'!E",TEXT(MATCH($C66,'2018-03 (Д)'!$C$2:$C$100,0)+1,0)))="Н/Д",AND(INDIRECT(CONCATENATE("'2018-04 (Д)'!E",TEXT(MATCH($C66,'2018-04 (Д)'!$C$2:$C$100,0)+1,0)))="Н/Д",INDIRECT(CONCATENATE("'2018-03 (Д)'!E",TEXT(MATCH($C66,'2018-03 (Д)'!$C$2:$C$100,0)+1,0))))),"Н/Д",((INDIRECT(CONCATENATE("'2018-04 (Д)'!E",TEXT(MATCH($C66,'2018-04 (Д)'!$C$2:$C$100,0)+1,0)))-INDIRECT(CONCATENATE("'2018-03 (Д)'!E",TEXT(MATCH($C66,'2018-03 (Д)'!$C$2:$C$100,0)+1,0))))/INDIRECT(CONCATENATE("'2018-03 (Д)'!E",TEXT(MATCH($C66,'2018-03 (Д)'!$C$2:$C$100,0)+1,0))))*100)</f>
        <v>103.63985475943198</v>
      </c>
      <c r="G66" s="9">
        <f ca="1">IF(OR(INDIRECT(CONCATENATE("'2018-05 (Д)'!E",TEXT(MATCH($C66,'2018-05 (Д)'!$C$2:$C$100,0)+1,0)))="Н/Д",INDIRECT(CONCATENATE("'2018-04 (Д)'!E",TEXT(MATCH($C66,'2018-04 (Д)'!$C$2:$C$100,0)+1,0)))="Н/Д",AND(INDIRECT(CONCATENATE("'2018-05 (Д)'!E",TEXT(MATCH($C66,'2018-05 (Д)'!$C$2:$C$100,0)+1,0)))="Н/Д",INDIRECT(CONCATENATE("'2018-04 (Д)'!E",TEXT(MATCH($C66,'2018-04 (Д)'!$C$2:$C$100,0)+1,0))))),"Н/Д",((INDIRECT(CONCATENATE("'2018-05 (Д)'!E",TEXT(MATCH($C66,'2018-05 (Д)'!$C$2:$C$100,0)+1,0)))-INDIRECT(CONCATENATE("'2018-04 (Д)'!E",TEXT(MATCH($C66,'2018-04 (Д)'!$C$2:$C$100,0)+1,0))))/INDIRECT(CONCATENATE("'2018-04 (Д)'!E",TEXT(MATCH($C66,'2018-04 (Д)'!$C$2:$C$100,0)+1,0))))*100)</f>
        <v>-13.239701875658733</v>
      </c>
      <c r="H66" s="9">
        <f ca="1">IF(OR(INDIRECT(CONCATENATE("'2018-06 (Д)'!E",TEXT(MATCH($C66,'2018-06 (Д)'!$C$2:$C$100,0)+1,0)))="Н/Д",INDIRECT(CONCATENATE("'2018-05 (Д)'!E",TEXT(MATCH($C66,'2018-05 (Д)'!$C$2:$C$100,0)+1,0)))="Н/Д",AND(INDIRECT(CONCATENATE("'2018-06 (Д)'!E",TEXT(MATCH($C66,'2018-06 (Д)'!$C$2:$C$100,0)+1,0)))="Н/Д",INDIRECT(CONCATENATE("'2018-05 (Д)'!E",TEXT(MATCH($C66,'2018-05 (Д)'!$C$2:$C$100,0)+1,0))))),"Н/Д",((INDIRECT(CONCATENATE("'2018-06 (Д)'!E",TEXT(MATCH($C66,'2018-06 (Д)'!$C$2:$C$100,0)+1,0)))-INDIRECT(CONCATENATE("'2018-05 (Д)'!E",TEXT(MATCH($C66,'2018-05 (Д)'!$C$2:$C$100,0)+1,0))))/INDIRECT(CONCATENATE("'2018-05 (Д)'!E",TEXT(MATCH($C66,'2018-05 (Д)'!$C$2:$C$100,0)+1,0))))*100)</f>
        <v>-8.6234979992284355</v>
      </c>
      <c r="I66" s="9">
        <f ca="1">IF(OR(INDIRECT(CONCATENATE("'2018-07 (Д)'!E",TEXT(MATCH($C66,'2018-07 (Д)'!$C$2:$C$100,0)+1,0)))="Н/Д",INDIRECT(CONCATENATE("'2018-06 (Д)'!E",TEXT(MATCH($C66,'2018-06 (Д)'!$C$2:$C$100,0)+1,0)))="Н/Д",AND(INDIRECT(CONCATENATE("'2018-07 (Д)'!E",TEXT(MATCH($C66,'2018-07 (Д)'!$C$2:$C$100,0)+1,0)))="Н/Д",INDIRECT(CONCATENATE("'2018-06 (Д)'!E",TEXT(MATCH($C66,'2018-06 (Д)'!$C$2:$C$100,0)+1,0))))),"Н/Д",((INDIRECT(CONCATENATE("'2018-07 (Д)'!E",TEXT(MATCH($C66,'2018-07 (Д)'!$C$2:$C$100,0)+1,0)))-INDIRECT(CONCATENATE("'2018-06 (Д)'!E",TEXT(MATCH($C66,'2018-06 (Д)'!$C$2:$C$100,0)+1,0))))/INDIRECT(CONCATENATE("'2018-06 (Д)'!E",TEXT(MATCH($C66,'2018-06 (Д)'!$C$2:$C$100,0)+1,0))))*100)</f>
        <v>-5.179737240445716</v>
      </c>
      <c r="J66" s="9">
        <f ca="1">IF(OR(INDIRECT(CONCATENATE("'2018-08 (Д)'!E",TEXT(MATCH($C66,'2018-08 (Д)'!$C$2:$C$100,0)+1,0)))="Н/Д",INDIRECT(CONCATENATE("'2018-07 (Д)'!E",TEXT(MATCH($C66,'2018-07 (Д)'!$C$2:$C$100,0)+1,0)))="Н/Д",AND(INDIRECT(CONCATENATE("'2018-08 (Д)'!E",TEXT(MATCH($C66,'2018-08 (Д)'!$C$2:$C$100,0)+1,0)))="Н/Д",INDIRECT(CONCATENATE("'2018-07 (Д)'!E",TEXT(MATCH($C66,'2018-07 (Д)'!$C$2:$C$100,0)+1,0))))),"Н/Д",((INDIRECT(CONCATENATE("'2018-08 (Д)'!E",TEXT(MATCH($C66,'2018-08 (Д)'!$C$2:$C$100,0)+1,0)))-INDIRECT(CONCATENATE("'2018-07 (Д)'!E",TEXT(MATCH($C66,'2018-07 (Д)'!$C$2:$C$100,0)+1,0))))/INDIRECT(CONCATENATE("'2018-07 (Д)'!E",TEXT(MATCH($C66,'2018-07 (Д)'!$C$2:$C$100,0)+1,0))))*100)</f>
        <v>36.310982793106696</v>
      </c>
      <c r="K66" s="9">
        <f ca="1">IF(OR(INDIRECT(CONCATENATE("'2018-09 (Д)'!E",TEXT(MATCH($C66,'2018-09 (Д)'!$C$2:$C$100,0)+1,0)))="Н/Д",INDIRECT(CONCATENATE("'2018-08 (Д)'!E",TEXT(MATCH($C66,'2018-08 (Д)'!$C$2:$C$100,0)+1,0)))="Н/Д",AND(INDIRECT(CONCATENATE("'2018-09 (Д)'!E",TEXT(MATCH($C66,'2018-09 (Д)'!$C$2:$C$100,0)+1,0)))="Н/Д",INDIRECT(CONCATENATE("'2018-08 (Д)'!E",TEXT(MATCH($C66,'2018-08 (Д)'!$C$2:$C$100,0)+1,0))))),"Н/Д",((INDIRECT(CONCATENATE("'2018-09 (Д)'!E",TEXT(MATCH($C66,'2018-09 (Д)'!$C$2:$C$100,0)+1,0)))-INDIRECT(CONCATENATE("'2018-08 (Д)'!E",TEXT(MATCH($C66,'2018-08 (Д)'!$C$2:$C$100,0)+1,0))))/INDIRECT(CONCATENATE("'2018-08 (Д)'!E",TEXT(MATCH($C66,'2018-08 (Д)'!$C$2:$C$100,0)+1,0))))*100)</f>
        <v>-40.333479212353744</v>
      </c>
      <c r="L66" s="9">
        <f ca="1">IF(OR(INDIRECT(CONCATENATE("'2018-10 (Д)'!E",TEXT(MATCH($C66,'2018-10 (Д)'!$C$2:$C$100,0)+1,0)))="Н/Д",INDIRECT(CONCATENATE("'2018-09 (Д)'!E",TEXT(MATCH($C66,'2018-09 (Д)'!$C$2:$C$100,0)+1,0)))="Н/Д",AND(INDIRECT(CONCATENATE("'2018-10 (Д)'!E",TEXT(MATCH($C66,'2018-10 (Д)'!$C$2:$C$100,0)+1,0)))="Н/Д",INDIRECT(CONCATENATE("'2018-09 (Д)'!E",TEXT(MATCH($C66,'2018-09 (Д)'!$C$2:$C$100,0)+1,0))))),"Н/Д",((INDIRECT(CONCATENATE("'2018-10 (Д)'!E",TEXT(MATCH($C66,'2018-10 (Д)'!$C$2:$C$100,0)+1,0)))-INDIRECT(CONCATENATE("'2018-09 (Д)'!E",TEXT(MATCH($C66,'2018-09 (Д)'!$C$2:$C$100,0)+1,0))))/INDIRECT(CONCATENATE("'2018-09 (Д)'!E",TEXT(MATCH($C66,'2018-09 (Д)'!$C$2:$C$100,0)+1,0))))*100)</f>
        <v>-17.647107624610918</v>
      </c>
      <c r="M66" s="9">
        <f ca="1">IF(OR(INDIRECT(CONCATENATE("'2018-11 (Д)'!E",TEXT(MATCH($C66,'2018-11 (Д)'!$C$2:$C$100,0)+1,0)))="Н/Д",INDIRECT(CONCATENATE("'2018-10 (Д)'!E",TEXT(MATCH($C66,'2018-10 (Д)'!$C$2:$C$100,0)+1,0)))="Н/Д",AND(INDIRECT(CONCATENATE("'2018-11 (Д)'!E",TEXT(MATCH($C66,'2018-11 (Д)'!$C$2:$C$100,0)+1,0)))="Н/Д",INDIRECT(CONCATENATE("'2018-10 (Д)'!E",TEXT(MATCH($C66,'2018-10 (Д)'!$C$2:$C$100,0)+1,0))))),"Н/Д",((INDIRECT(CONCATENATE("'2018-11 (Д)'!E",TEXT(MATCH($C66,'2018-11 (Д)'!$C$2:$C$100,0)+1,0)))-INDIRECT(CONCATENATE("'2018-10 (Д)'!E",TEXT(MATCH($C66,'2018-10 (Д)'!$C$2:$C$100,0)+1,0))))/INDIRECT(CONCATENATE("'2018-10 (Д)'!E",TEXT(MATCH($C66,'2018-10 (Д)'!$C$2:$C$100,0)+1,0))))*100)</f>
        <v>118.49651922227402</v>
      </c>
      <c r="N66" s="9">
        <f ca="1">IF(OR(INDIRECT(CONCATENATE("'2018-12 (Д)'!E",TEXT(MATCH($C66,'2018-12 (Д)'!$C$2:$C$100,0)+1,0)))="Н/Д",INDIRECT(CONCATENATE("'2018-11 (Д)'!E",TEXT(MATCH($C66,'2018-11 (Д)'!$C$2:$C$100,0)+1,0)))="Н/Д",AND(INDIRECT(CONCATENATE("'2018-12 (Д)'!E",TEXT(MATCH($C66,'2018-12 (Д)'!$C$2:$C$100,0)+1,0)))="Н/Д",INDIRECT(CONCATENATE("'2018-11 (Д)'!E",TEXT(MATCH($C66,'2018-11 (Д)'!$C$2:$C$100,0)+1,0))))),"Н/Д",((INDIRECT(CONCATENATE("'2018-12 (Д)'!E",TEXT(MATCH($C66,'2018-12 (Д)'!$C$2:$C$100,0)+1,0)))-INDIRECT(CONCATENATE("'2018-11 (Д)'!E",TEXT(MATCH($C66,'2018-11 (Д)'!$C$2:$C$100,0)+1,0))))/INDIRECT(CONCATENATE("'2018-11 (Д)'!E",TEXT(MATCH($C66,'2018-11 (Д)'!$C$2:$C$100,0)+1,0))))*100)</f>
        <v>-27.599529764136694</v>
      </c>
      <c r="O66" s="9"/>
      <c r="P66" s="9">
        <f ca="1">IF(OR(INDIRECT(CONCATENATE("'2018-03 (Д)'!F",TEXT(MATCH($C66,'2018-03 (Д)'!$C$2:$C$100,0)+1,0)))="Н/Д",INDIRECT(CONCATENATE("'2018-02 (Д)'!F",TEXT(MATCH($C66,'2018-02 (Д)'!$C$2:$C$100,0)+1,0)))="Н/Д",AND(INDIRECT(CONCATENATE("'2018-03 (Д)'!F",TEXT(MATCH($C66,'2018-03 (Д)'!$C$2:$C$100,0)+1,0)))="Н/Д",INDIRECT(CONCATENATE("'2018-02 (Д)'!F",TEXT(MATCH($C66,'2018-02 (Д)'!$C$2:$C$100,0)+1,0))))),"Н/Д",((INDIRECT(CONCATENATE("'2018-03 (Д)'!F",TEXT(MATCH($C66,'2018-03 (Д)'!$C$2:$C$100,0)+1,0)))-INDIRECT(CONCATENATE("'2018-02 (Д)'!F",TEXT(MATCH($C66,'2018-02 (Д)'!$C$2:$C$100,0)+1,0))))/INDIRECT(CONCATENATE("'2018-02 (Д)'!F",TEXT(MATCH($C66,'2018-02 (Д)'!$C$2:$C$100,0)+1,0))))*100)</f>
        <v>-5.4959800596983674</v>
      </c>
      <c r="Q66" s="9">
        <f ca="1">IF(OR(INDIRECT(CONCATENATE("'2018-04 (Д)'!F",TEXT(MATCH($C66,'2018-04 (Д)'!$C$2:$C$100,0)+1,0)))="Н/Д",INDIRECT(CONCATENATE("'2018-03 (Д)'!F",TEXT(MATCH($C66,'2018-03 (Д)'!$C$2:$C$100,0)+1,0)))="Н/Д",AND(INDIRECT(CONCATENATE("'2018-04 (Д)'!F",TEXT(MATCH($C66,'2018-04 (Д)'!$C$2:$C$100,0)+1,0)))="Н/Д",INDIRECT(CONCATENATE("'2018-03 (Д)'!F",TEXT(MATCH($C66,'2018-03 (Д)'!$C$2:$C$100,0)+1,0))))),"Н/Д",((INDIRECT(CONCATENATE("'2018-04 (Д)'!F",TEXT(MATCH($C66,'2018-04 (Д)'!$C$2:$C$100,0)+1,0)))-INDIRECT(CONCATENATE("'2018-03 (Д)'!F",TEXT(MATCH($C66,'2018-03 (Д)'!$C$2:$C$100,0)+1,0))))/INDIRECT(CONCATENATE("'2018-03 (Д)'!F",TEXT(MATCH($C66,'2018-03 (Д)'!$C$2:$C$100,0)+1,0))))*100)</f>
        <v>117.74371079447521</v>
      </c>
      <c r="R66" s="9">
        <f ca="1">IF(OR(INDIRECT(CONCATENATE("'2018-05 (Д)'!F",TEXT(MATCH($C66,'2018-05 (Д)'!$C$2:$C$100,0)+1,0)))="Н/Д",INDIRECT(CONCATENATE("'2018-04 (Д)'!F",TEXT(MATCH($C66,'2018-04 (Д)'!$C$2:$C$100,0)+1,0)))="Н/Д",AND(INDIRECT(CONCATENATE("'2018-05 (Д)'!F",TEXT(MATCH($C66,'2018-05 (Д)'!$C$2:$C$100,0)+1,0)))="Н/Д",INDIRECT(CONCATENATE("'2018-04 (Д)'!F",TEXT(MATCH($C66,'2018-04 (Д)'!$C$2:$C$100,0)+1,0))))),"Н/Д",((INDIRECT(CONCATENATE("'2018-05 (Д)'!F",TEXT(MATCH($C66,'2018-05 (Д)'!$C$2:$C$100,0)+1,0)))-INDIRECT(CONCATENATE("'2018-04 (Д)'!F",TEXT(MATCH($C66,'2018-04 (Д)'!$C$2:$C$100,0)+1,0))))/INDIRECT(CONCATENATE("'2018-04 (Д)'!F",TEXT(MATCH($C66,'2018-04 (Д)'!$C$2:$C$100,0)+1,0))))*100)</f>
        <v>-16.070985147583215</v>
      </c>
      <c r="S66" s="9">
        <f ca="1">IF(OR(INDIRECT(CONCATENATE("'2018-06 (Д)'!F",TEXT(MATCH($C66,'2018-06 (Д)'!$C$2:$C$100,0)+1,0)))="Н/Д",INDIRECT(CONCATENATE("'2018-05 (Д)'!F",TEXT(MATCH($C66,'2018-05 (Д)'!$C$2:$C$100,0)+1,0)))="Н/Д",AND(INDIRECT(CONCATENATE("'2018-06 (Д)'!F",TEXT(MATCH($C66,'2018-06 (Д)'!$C$2:$C$100,0)+1,0)))="Н/Д",INDIRECT(CONCATENATE("'2018-05 (Д)'!F",TEXT(MATCH($C66,'2018-05 (Д)'!$C$2:$C$100,0)+1,0))))),"Н/Д",((INDIRECT(CONCATENATE("'2018-06 (Д)'!F",TEXT(MATCH($C66,'2018-06 (Д)'!$C$2:$C$100,0)+1,0)))-INDIRECT(CONCATENATE("'2018-05 (Д)'!F",TEXT(MATCH($C66,'2018-05 (Д)'!$C$2:$C$100,0)+1,0))))/INDIRECT(CONCATENATE("'2018-05 (Д)'!F",TEXT(MATCH($C66,'2018-05 (Д)'!$C$2:$C$100,0)+1,0))))*100)</f>
        <v>-6.0295833088424615</v>
      </c>
      <c r="T66" s="9">
        <f ca="1">IF(OR(INDIRECT(CONCATENATE("'2018-07 (Д)'!F",TEXT(MATCH($C66,'2018-07 (Д)'!$C$2:$C$100,0)+1,0)))="Н/Д",INDIRECT(CONCATENATE("'2018-06 (Д)'!F",TEXT(MATCH($C66,'2018-06 (Д)'!$C$2:$C$100,0)+1,0)))="Н/Д",AND(INDIRECT(CONCATENATE("'2018-07 (Д)'!F",TEXT(MATCH($C66,'2018-07 (Д)'!$C$2:$C$100,0)+1,0)))="Н/Д",INDIRECT(CONCATENATE("'2018-06 (Д)'!F",TEXT(MATCH($C66,'2018-06 (Д)'!$C$2:$C$100,0)+1,0))))),"Н/Д",((INDIRECT(CONCATENATE("'2018-07 (Д)'!F",TEXT(MATCH($C66,'2018-07 (Д)'!$C$2:$C$100,0)+1,0)))-INDIRECT(CONCATENATE("'2018-06 (Д)'!F",TEXT(MATCH($C66,'2018-06 (Д)'!$C$2:$C$100,0)+1,0))))/INDIRECT(CONCATENATE("'2018-06 (Д)'!F",TEXT(MATCH($C66,'2018-06 (Д)'!$C$2:$C$100,0)+1,0))))*100)</f>
        <v>-34.860157353196627</v>
      </c>
      <c r="U66" s="9">
        <f ca="1">IF(OR(INDIRECT(CONCATENATE("'2018-08 (Д)'!F",TEXT(MATCH($C66,'2018-08 (Д)'!$C$2:$C$100,0)+1,0)))="Н/Д",INDIRECT(CONCATENATE("'2018-07 (Д)'!F",TEXT(MATCH($C66,'2018-07 (Д)'!$C$2:$C$100,0)+1,0)))="Н/Д",AND(INDIRECT(CONCATENATE("'2018-08 (Д)'!F",TEXT(MATCH($C66,'2018-08 (Д)'!$C$2:$C$100,0)+1,0)))="Н/Д",INDIRECT(CONCATENATE("'2018-07 (Д)'!F",TEXT(MATCH($C66,'2018-07 (Д)'!$C$2:$C$100,0)+1,0))))),"Н/Д",((INDIRECT(CONCATENATE("'2018-08 (Д)'!F",TEXT(MATCH($C66,'2018-08 (Д)'!$C$2:$C$100,0)+1,0)))-INDIRECT(CONCATENATE("'2018-07 (Д)'!F",TEXT(MATCH($C66,'2018-07 (Д)'!$C$2:$C$100,0)+1,0))))/INDIRECT(CONCATENATE("'2018-07 (Д)'!F",TEXT(MATCH($C66,'2018-07 (Д)'!$C$2:$C$100,0)+1,0))))*100)</f>
        <v>106.22055636128039</v>
      </c>
      <c r="V66" s="9">
        <f ca="1">IF(OR(INDIRECT(CONCATENATE("'2018-09 (Д)'!F",TEXT(MATCH($C66,'2018-09 (Д)'!$C$2:$C$100,0)+1,0)))="Н/Д",INDIRECT(CONCATENATE("'2018-08 (Д)'!F",TEXT(MATCH($C66,'2018-08 (Д)'!$C$2:$C$100,0)+1,0)))="Н/Д",AND(INDIRECT(CONCATENATE("'2018-09 (Д)'!F",TEXT(MATCH($C66,'2018-09 (Д)'!$C$2:$C$100,0)+1,0)))="Н/Д",INDIRECT(CONCATENATE("'2018-08 (Д)'!F",TEXT(MATCH($C66,'2018-08 (Д)'!$C$2:$C$100,0)+1,0))))),"Н/Д",((INDIRECT(CONCATENATE("'2018-09 (Д)'!F",TEXT(MATCH($C66,'2018-09 (Д)'!$C$2:$C$100,0)+1,0)))-INDIRECT(CONCATENATE("'2018-08 (Д)'!F",TEXT(MATCH($C66,'2018-08 (Д)'!$C$2:$C$100,0)+1,0))))/INDIRECT(CONCATENATE("'2018-08 (Д)'!F",TEXT(MATCH($C66,'2018-08 (Д)'!$C$2:$C$100,0)+1,0))))*100)</f>
        <v>-50.88394336165247</v>
      </c>
      <c r="W66" s="9">
        <f ca="1">IF(OR(INDIRECT(CONCATENATE("'2018-10 (Д)'!F",TEXT(MATCH($C66,'2018-10 (Д)'!$C$2:$C$100,0)+1,0)))="Н/Д",INDIRECT(CONCATENATE("'2018-09 (Д)'!F",TEXT(MATCH($C66,'2018-09 (Д)'!$C$2:$C$100,0)+1,0)))="Н/Д",AND(INDIRECT(CONCATENATE("'2018-10 (Д)'!F",TEXT(MATCH($C66,'2018-10 (Д)'!$C$2:$C$100,0)+1,0)))="Н/Д",INDIRECT(CONCATENATE("'2018-09 (Д)'!F",TEXT(MATCH($C66,'2018-09 (Д)'!$C$2:$C$100,0)+1,0))))),"Н/Д",((INDIRECT(CONCATENATE("'2018-10 (Д)'!F",TEXT(MATCH($C66,'2018-10 (Д)'!$C$2:$C$100,0)+1,0)))-INDIRECT(CONCATENATE("'2018-09 (Д)'!F",TEXT(MATCH($C66,'2018-09 (Д)'!$C$2:$C$100,0)+1,0))))/INDIRECT(CONCATENATE("'2018-09 (Д)'!F",TEXT(MATCH($C66,'2018-09 (Д)'!$C$2:$C$100,0)+1,0))))*100)</f>
        <v>-10.513358070978002</v>
      </c>
      <c r="X66" s="9">
        <f ca="1">IF(OR(INDIRECT(CONCATENATE("'2018-11 (Д)'!F",TEXT(MATCH($C66,'2018-11 (Д)'!$C$2:$C$100,0)+1,0)))="Н/Д",INDIRECT(CONCATENATE("'2018-10 (Д)'!F",TEXT(MATCH($C66,'2018-10 (Д)'!$C$2:$C$100,0)+1,0)))="Н/Д",AND(INDIRECT(CONCATENATE("'2018-11 (Д)'!F",TEXT(MATCH($C66,'2018-11 (Д)'!$C$2:$C$100,0)+1,0)))="Н/Д",INDIRECT(CONCATENATE("'2018-10 (Д)'!F",TEXT(MATCH($C66,'2018-10 (Д)'!$C$2:$C$100,0)+1,0))))),"Н/Д",((INDIRECT(CONCATENATE("'2018-11 (Д)'!F",TEXT(MATCH($C66,'2018-11 (Д)'!$C$2:$C$100,0)+1,0)))-INDIRECT(CONCATENATE("'2018-10 (Д)'!F",TEXT(MATCH($C66,'2018-10 (Д)'!$C$2:$C$100,0)+1,0))))/INDIRECT(CONCATENATE("'2018-10 (Д)'!F",TEXT(MATCH($C66,'2018-10 (Д)'!$C$2:$C$100,0)+1,0))))*100)</f>
        <v>150.53077366923497</v>
      </c>
      <c r="Y66" s="9">
        <f ca="1">IF(OR(INDIRECT(CONCATENATE("'2018-12 (Д)'!F",TEXT(MATCH($C66,'2018-12 (Д)'!$C$2:$C$100,0)+1,0)))="Н/Д",INDIRECT(CONCATENATE("'2018-11 (Д)'!F",TEXT(MATCH($C66,'2018-11 (Д)'!$C$2:$C$100,0)+1,0)))="Н/Д",AND(INDIRECT(CONCATENATE("'2018-12 (Д)'!F",TEXT(MATCH($C66,'2018-12 (Д)'!$C$2:$C$100,0)+1,0)))="Н/Д",INDIRECT(CONCATENATE("'2018-11 (Д)'!F",TEXT(MATCH($C66,'2018-11 (Д)'!$C$2:$C$100,0)+1,0))))),"Н/Д",((INDIRECT(CONCATENATE("'2018-12 (Д)'!F",TEXT(MATCH($C66,'2018-12 (Д)'!$C$2:$C$100,0)+1,0)))-INDIRECT(CONCATENATE("'2018-11 (Д)'!F",TEXT(MATCH($C66,'2018-11 (Д)'!$C$2:$C$100,0)+1,0))))/INDIRECT(CONCATENATE("'2018-11 (Д)'!F",TEXT(MATCH($C66,'2018-11 (Д)'!$C$2:$C$100,0)+1,0))))*100)</f>
        <v>-38.181092473273551</v>
      </c>
      <c r="Z66" s="9"/>
      <c r="AA66" s="9">
        <f ca="1">IF(OR(INDIRECT(CONCATENATE("'2018-03 (Д)'!G",TEXT(MATCH($C66,'2018-03 (Д)'!$C$2:$C$100,0)+1,0)))="Н/Д",INDIRECT(CONCATENATE("'2018-02 (Д)'!G",TEXT(MATCH($C66,'2018-02 (Д)'!$C$2:$C$100,0)+1,0)))="Н/Д",AND(INDIRECT(CONCATENATE("'2018-03 (Д)'!G",TEXT(MATCH($C66,'2018-03 (Д)'!$C$2:$C$100,0)+1,0)))="Н/Д",INDIRECT(CONCATENATE("'2018-02 (Д)'!G",TEXT(MATCH($C66,'2018-02 (Д)'!$C$2:$C$100,0)+1,0))))),"Н/Д",((INDIRECT(CONCATENATE("'2018-03 (Д)'!G",TEXT(MATCH($C66,'2018-03 (Д)'!$C$2:$C$100,0)+1,0)))-INDIRECT(CONCATENATE("'2018-02 (Д)'!G",TEXT(MATCH($C66,'2018-02 (Д)'!$C$2:$C$100,0)+1,0))))/INDIRECT(CONCATENATE("'2018-02 (Д)'!G",TEXT(MATCH($C66,'2018-02 (Д)'!$C$2:$C$100,0)+1,0))))*100)</f>
        <v>-40.149040697409717</v>
      </c>
      <c r="AB66" s="9">
        <f ca="1">IF(OR(INDIRECT(CONCATENATE("'2018-04 (Д)'!G",TEXT(MATCH($C66,'2018-04 (Д)'!$C$2:$C$100,0)+1,0)))="Н/Д",INDIRECT(CONCATENATE("'2018-03 (Д)'!G",TEXT(MATCH($C66,'2018-03 (Д)'!$C$2:$C$100,0)+1,0)))="Н/Д",AND(INDIRECT(CONCATENATE("'2018-04 (Д)'!G",TEXT(MATCH($C66,'2018-04 (Д)'!$C$2:$C$100,0)+1,0)))="Н/Д",INDIRECT(CONCATENATE("'2018-03 (Д)'!G",TEXT(MATCH($C66,'2018-03 (Д)'!$C$2:$C$100,0)+1,0))))),"Н/Д",((INDIRECT(CONCATENATE("'2018-04 (Д)'!G",TEXT(MATCH($C66,'2018-04 (Д)'!$C$2:$C$100,0)+1,0)))-INDIRECT(CONCATENATE("'2018-03 (Д)'!G",TEXT(MATCH($C66,'2018-03 (Д)'!$C$2:$C$100,0)+1,0))))/INDIRECT(CONCATENATE("'2018-03 (Д)'!G",TEXT(MATCH($C66,'2018-03 (Д)'!$C$2:$C$100,0)+1,0))))*100)</f>
        <v>386.47985925962894</v>
      </c>
      <c r="AC66" s="9">
        <f ca="1">IF(OR(INDIRECT(CONCATENATE("'2018-05 (Д)'!G",TEXT(MATCH($C66,'2018-05 (Д)'!$C$2:$C$100,0)+1,0)))="Н/Д",INDIRECT(CONCATENATE("'2018-04 (Д)'!G",TEXT(MATCH($C66,'2018-04 (Д)'!$C$2:$C$100,0)+1,0)))="Н/Д",AND(INDIRECT(CONCATENATE("'2018-05 (Д)'!G",TEXT(MATCH($C66,'2018-05 (Д)'!$C$2:$C$100,0)+1,0)))="Н/Д",INDIRECT(CONCATENATE("'2018-04 (Д)'!G",TEXT(MATCH($C66,'2018-04 (Д)'!$C$2:$C$100,0)+1,0))))),"Н/Д",((INDIRECT(CONCATENATE("'2018-05 (Д)'!G",TEXT(MATCH($C66,'2018-05 (Д)'!$C$2:$C$100,0)+1,0)))-INDIRECT(CONCATENATE("'2018-04 (Д)'!G",TEXT(MATCH($C66,'2018-04 (Д)'!$C$2:$C$100,0)+1,0))))/INDIRECT(CONCATENATE("'2018-04 (Д)'!G",TEXT(MATCH($C66,'2018-04 (Д)'!$C$2:$C$100,0)+1,0))))*100)</f>
        <v>-63.534837340210395</v>
      </c>
      <c r="AD66" s="9">
        <f ca="1">IF(OR(INDIRECT(CONCATENATE("'2018-06 (Д)'!G",TEXT(MATCH($C66,'2018-06 (Д)'!$C$2:$C$100,0)+1,0)))="Н/Д",INDIRECT(CONCATENATE("'2018-05 (Д)'!G",TEXT(MATCH($C66,'2018-05 (Д)'!$C$2:$C$100,0)+1,0)))="Н/Д",AND(INDIRECT(CONCATENATE("'2018-06 (Д)'!G",TEXT(MATCH($C66,'2018-06 (Д)'!$C$2:$C$100,0)+1,0)))="Н/Д",INDIRECT(CONCATENATE("'2018-05 (Д)'!G",TEXT(MATCH($C66,'2018-05 (Д)'!$C$2:$C$100,0)+1,0))))),"Н/Д",((INDIRECT(CONCATENATE("'2018-06 (Д)'!G",TEXT(MATCH($C66,'2018-06 (Д)'!$C$2:$C$100,0)+1,0)))-INDIRECT(CONCATENATE("'2018-05 (Д)'!G",TEXT(MATCH($C66,'2018-05 (Д)'!$C$2:$C$100,0)+1,0))))/INDIRECT(CONCATENATE("'2018-05 (Д)'!G",TEXT(MATCH($C66,'2018-05 (Д)'!$C$2:$C$100,0)+1,0))))*100)</f>
        <v>100.93791612979874</v>
      </c>
      <c r="AE66" s="9">
        <f ca="1">IF(OR(INDIRECT(CONCATENATE("'2018-07 (Д)'!G",TEXT(MATCH($C66,'2018-07 (Д)'!$C$2:$C$100,0)+1,0)))="Н/Д",INDIRECT(CONCATENATE("'2018-06 (Д)'!G",TEXT(MATCH($C66,'2018-06 (Д)'!$C$2:$C$100,0)+1,0)))="Н/Д",AND(INDIRECT(CONCATENATE("'2018-07 (Д)'!G",TEXT(MATCH($C66,'2018-07 (Д)'!$C$2:$C$100,0)+1,0)))="Н/Д",INDIRECT(CONCATENATE("'2018-06 (Д)'!G",TEXT(MATCH($C66,'2018-06 (Д)'!$C$2:$C$100,0)+1,0))))),"Н/Д",((INDIRECT(CONCATENATE("'2018-07 (Д)'!G",TEXT(MATCH($C66,'2018-07 (Д)'!$C$2:$C$100,0)+1,0)))-INDIRECT(CONCATENATE("'2018-06 (Д)'!G",TEXT(MATCH($C66,'2018-06 (Д)'!$C$2:$C$100,0)+1,0))))/INDIRECT(CONCATENATE("'2018-06 (Д)'!G",TEXT(MATCH($C66,'2018-06 (Д)'!$C$2:$C$100,0)+1,0))))*100)</f>
        <v>-49.539552074457994</v>
      </c>
      <c r="AF66" s="9">
        <f ca="1">IF(OR(INDIRECT(CONCATENATE("'2018-08 (Д)'!G",TEXT(MATCH($C66,'2018-08 (Д)'!$C$2:$C$100,0)+1,0)))="Н/Д",INDIRECT(CONCATENATE("'2018-07 (Д)'!G",TEXT(MATCH($C66,'2018-07 (Д)'!$C$2:$C$100,0)+1,0)))="Н/Д",AND(INDIRECT(CONCATENATE("'2018-08 (Д)'!G",TEXT(MATCH($C66,'2018-08 (Д)'!$C$2:$C$100,0)+1,0)))="Н/Д",INDIRECT(CONCATENATE("'2018-07 (Д)'!G",TEXT(MATCH($C66,'2018-07 (Д)'!$C$2:$C$100,0)+1,0))))),"Н/Д",((INDIRECT(CONCATENATE("'2018-08 (Д)'!G",TEXT(MATCH($C66,'2018-08 (Д)'!$C$2:$C$100,0)+1,0)))-INDIRECT(CONCATENATE("'2018-07 (Д)'!G",TEXT(MATCH($C66,'2018-07 (Д)'!$C$2:$C$100,0)+1,0))))/INDIRECT(CONCATENATE("'2018-07 (Д)'!G",TEXT(MATCH($C66,'2018-07 (Д)'!$C$2:$C$100,0)+1,0))))*100)</f>
        <v>81.144402733776602</v>
      </c>
      <c r="AG66" s="9">
        <f ca="1">IF(OR(INDIRECT(CONCATENATE("'2018-09 (Д)'!G",TEXT(MATCH($C66,'2018-09 (Д)'!$C$2:$C$100,0)+1,0)))="Н/Д",INDIRECT(CONCATENATE("'2018-08 (Д)'!G",TEXT(MATCH($C66,'2018-08 (Д)'!$C$2:$C$100,0)+1,0)))="Н/Д",AND(INDIRECT(CONCATENATE("'2018-09 (Д)'!G",TEXT(MATCH($C66,'2018-09 (Д)'!$C$2:$C$100,0)+1,0)))="Н/Д",INDIRECT(CONCATENATE("'2018-08 (Д)'!G",TEXT(MATCH($C66,'2018-08 (Д)'!$C$2:$C$100,0)+1,0))))),"Н/Д",((INDIRECT(CONCATENATE("'2018-09 (Д)'!G",TEXT(MATCH($C66,'2018-09 (Д)'!$C$2:$C$100,0)+1,0)))-INDIRECT(CONCATENATE("'2018-08 (Д)'!G",TEXT(MATCH($C66,'2018-08 (Д)'!$C$2:$C$100,0)+1,0))))/INDIRECT(CONCATENATE("'2018-08 (Д)'!G",TEXT(MATCH($C66,'2018-08 (Д)'!$C$2:$C$100,0)+1,0))))*100)</f>
        <v>-53.554830969471226</v>
      </c>
      <c r="AH66" s="9">
        <f ca="1">IF(OR(INDIRECT(CONCATENATE("'2018-10 (Д)'!G",TEXT(MATCH($C66,'2018-10 (Д)'!$C$2:$C$100,0)+1,0)))="Н/Д",INDIRECT(CONCATENATE("'2018-09 (Д)'!G",TEXT(MATCH($C66,'2018-09 (Д)'!$C$2:$C$100,0)+1,0)))="Н/Д",AND(INDIRECT(CONCATENATE("'2018-10 (Д)'!G",TEXT(MATCH($C66,'2018-10 (Д)'!$C$2:$C$100,0)+1,0)))="Н/Д",INDIRECT(CONCATENATE("'2018-09 (Д)'!G",TEXT(MATCH($C66,'2018-09 (Д)'!$C$2:$C$100,0)+1,0))))),"Н/Д",((INDIRECT(CONCATENATE("'2018-10 (Д)'!G",TEXT(MATCH($C66,'2018-10 (Д)'!$C$2:$C$100,0)+1,0)))-INDIRECT(CONCATENATE("'2018-09 (Д)'!G",TEXT(MATCH($C66,'2018-09 (Д)'!$C$2:$C$100,0)+1,0))))/INDIRECT(CONCATENATE("'2018-09 (Д)'!G",TEXT(MATCH($C66,'2018-09 (Д)'!$C$2:$C$100,0)+1,0))))*100)</f>
        <v>-44.283532942017395</v>
      </c>
      <c r="AI66" s="9">
        <f ca="1">IF(OR(INDIRECT(CONCATENATE("'2018-11 (Д)'!G",TEXT(MATCH($C66,'2018-11 (Д)'!$C$2:$C$100,0)+1,0)))="Н/Д",INDIRECT(CONCATENATE("'2018-10 (Д)'!G",TEXT(MATCH($C66,'2018-10 (Д)'!$C$2:$C$100,0)+1,0)))="Н/Д",AND(INDIRECT(CONCATENATE("'2018-11 (Д)'!G",TEXT(MATCH($C66,'2018-11 (Д)'!$C$2:$C$100,0)+1,0)))="Н/Д",INDIRECT(CONCATENATE("'2018-10 (Д)'!G",TEXT(MATCH($C66,'2018-10 (Д)'!$C$2:$C$100,0)+1,0))))),"Н/Д",((INDIRECT(CONCATENATE("'2018-11 (Д)'!G",TEXT(MATCH($C66,'2018-11 (Д)'!$C$2:$C$100,0)+1,0)))-INDIRECT(CONCATENATE("'2018-10 (Д)'!G",TEXT(MATCH($C66,'2018-10 (Д)'!$C$2:$C$100,0)+1,0))))/INDIRECT(CONCATENATE("'2018-10 (Д)'!G",TEXT(MATCH($C66,'2018-10 (Д)'!$C$2:$C$100,0)+1,0))))*100)</f>
        <v>333.51075567762945</v>
      </c>
      <c r="AJ66" s="9">
        <f ca="1">IF(OR(INDIRECT(CONCATENATE("'2018-12 (Д)'!G",TEXT(MATCH($C66,'2018-12 (Д)'!$C$2:$C$100,0)+1,0)))="Н/Д",INDIRECT(CONCATENATE("'2018-11 (Д)'!G",TEXT(MATCH($C66,'2018-11 (Д)'!$C$2:$C$100,0)+1,0)))="Н/Д",AND(INDIRECT(CONCATENATE("'2018-12 (Д)'!G",TEXT(MATCH($C66,'2018-12 (Д)'!$C$2:$C$100,0)+1,0)))="Н/Д",INDIRECT(CONCATENATE("'2018-11 (Д)'!G",TEXT(MATCH($C66,'2018-11 (Д)'!$C$2:$C$100,0)+1,0))))),"Н/Д",((INDIRECT(CONCATENATE("'2018-12 (Д)'!G",TEXT(MATCH($C66,'2018-12 (Д)'!$C$2:$C$100,0)+1,0)))-INDIRECT(CONCATENATE("'2018-11 (Д)'!G",TEXT(MATCH($C66,'2018-11 (Д)'!$C$2:$C$100,0)+1,0))))/INDIRECT(CONCATENATE("'2018-11 (Д)'!G",TEXT(MATCH($C66,'2018-11 (Д)'!$C$2:$C$100,0)+1,0))))*100)</f>
        <v>-46.271128471740816</v>
      </c>
      <c r="AK66" s="9"/>
      <c r="AL66" s="9">
        <f ca="1">IF(OR(INDIRECT(CONCATENATE("'2018-03 (Д)'!H",TEXT(MATCH($C66,'2018-03 (Д)'!$C$2:$C$100,0)+1,0)))="Н/Д",INDIRECT(CONCATENATE("'2018-02 (Д)'!H",TEXT(MATCH($C66,'2018-02 (Д)'!$C$2:$C$100,0)+1,0)))="Н/Д",AND(INDIRECT(CONCATENATE("'2018-03 (Д)'!H",TEXT(MATCH($C66,'2018-03 (Д)'!$C$2:$C$100,0)+1,0)))="Н/Д",INDIRECT(CONCATENATE("'2018-02 (Д)'!H",TEXT(MATCH($C66,'2018-02 (Д)'!$C$2:$C$100,0)+1,0))))),"Н/Д",((INDIRECT(CONCATENATE("'2018-03 (Д)'!H",TEXT(MATCH($C66,'2018-03 (Д)'!$C$2:$C$100,0)+1,0)))-INDIRECT(CONCATENATE("'2018-02 (Д)'!H",TEXT(MATCH($C66,'2018-02 (Д)'!$C$2:$C$100,0)+1,0))))/INDIRECT(CONCATENATE("'2018-02 (Д)'!H",TEXT(MATCH($C66,'2018-02 (Д)'!$C$2:$C$100,0)+1,0))))*100)</f>
        <v>45.67085575400268</v>
      </c>
      <c r="AM66" s="9">
        <f ca="1">IF(OR(INDIRECT(CONCATENATE("'2018-04 (Д)'!H",TEXT(MATCH($C66,'2018-04 (Д)'!$C$2:$C$100,0)+1,0)))="Н/Д",INDIRECT(CONCATENATE("'2018-03 (Д)'!H",TEXT(MATCH($C66,'2018-03 (Д)'!$C$2:$C$100,0)+1,0)))="Н/Д",AND(INDIRECT(CONCATENATE("'2018-04 (Д)'!H",TEXT(MATCH($C66,'2018-04 (Д)'!$C$2:$C$100,0)+1,0)))="Н/Д",INDIRECT(CONCATENATE("'2018-03 (Д)'!H",TEXT(MATCH($C66,'2018-03 (Д)'!$C$2:$C$100,0)+1,0))))),"Н/Д",((INDIRECT(CONCATENATE("'2018-04 (Д)'!H",TEXT(MATCH($C66,'2018-04 (Д)'!$C$2:$C$100,0)+1,0)))-INDIRECT(CONCATENATE("'2018-03 (Д)'!H",TEXT(MATCH($C66,'2018-03 (Д)'!$C$2:$C$100,0)+1,0))))/INDIRECT(CONCATENATE("'2018-03 (Д)'!H",TEXT(MATCH($C66,'2018-03 (Д)'!$C$2:$C$100,0)+1,0))))*100)</f>
        <v>-6.6397108712387114</v>
      </c>
      <c r="AN66" s="9">
        <f ca="1">IF(OR(INDIRECT(CONCATENATE("'2018-05 (Д)'!H",TEXT(MATCH($C66,'2018-05 (Д)'!$C$2:$C$100,0)+1,0)))="Н/Д",INDIRECT(CONCATENATE("'2018-04 (Д)'!H",TEXT(MATCH($C66,'2018-04 (Д)'!$C$2:$C$100,0)+1,0)))="Н/Д",AND(INDIRECT(CONCATENATE("'2018-05 (Д)'!H",TEXT(MATCH($C66,'2018-05 (Д)'!$C$2:$C$100,0)+1,0)))="Н/Д",INDIRECT(CONCATENATE("'2018-04 (Д)'!H",TEXT(MATCH($C66,'2018-04 (Д)'!$C$2:$C$100,0)+1,0))))),"Н/Д",((INDIRECT(CONCATENATE("'2018-05 (Д)'!H",TEXT(MATCH($C66,'2018-05 (Д)'!$C$2:$C$100,0)+1,0)))-INDIRECT(CONCATENATE("'2018-04 (Д)'!H",TEXT(MATCH($C66,'2018-04 (Д)'!$C$2:$C$100,0)+1,0))))/INDIRECT(CONCATENATE("'2018-04 (Д)'!H",TEXT(MATCH($C66,'2018-04 (Д)'!$C$2:$C$100,0)+1,0))))*100)</f>
        <v>12.268333544870092</v>
      </c>
      <c r="AO66" s="9">
        <f ca="1">IF(OR(INDIRECT(CONCATENATE("'2018-06 (Д)'!H",TEXT(MATCH($C66,'2018-06 (Д)'!$C$2:$C$100,0)+1,0)))="Н/Д",INDIRECT(CONCATENATE("'2018-05 (Д)'!H",TEXT(MATCH($C66,'2018-05 (Д)'!$C$2:$C$100,0)+1,0)))="Н/Д",AND(INDIRECT(CONCATENATE("'2018-06 (Д)'!H",TEXT(MATCH($C66,'2018-06 (Д)'!$C$2:$C$100,0)+1,0)))="Н/Д",INDIRECT(CONCATENATE("'2018-05 (Д)'!H",TEXT(MATCH($C66,'2018-05 (Д)'!$C$2:$C$100,0)+1,0))))),"Н/Д",((INDIRECT(CONCATENATE("'2018-06 (Д)'!H",TEXT(MATCH($C66,'2018-06 (Д)'!$C$2:$C$100,0)+1,0)))-INDIRECT(CONCATENATE("'2018-05 (Д)'!H",TEXT(MATCH($C66,'2018-05 (Д)'!$C$2:$C$100,0)+1,0))))/INDIRECT(CONCATENATE("'2018-05 (Д)'!H",TEXT(MATCH($C66,'2018-05 (Д)'!$C$2:$C$100,0)+1,0))))*100)</f>
        <v>-11.575889761460822</v>
      </c>
      <c r="AP66" s="9">
        <f ca="1">IF(OR(INDIRECT(CONCATENATE("'2018-07 (Д)'!H",TEXT(MATCH($C66,'2018-07 (Д)'!$C$2:$C$100,0)+1,0)))="Н/Д",INDIRECT(CONCATENATE("'2018-06 (Д)'!H",TEXT(MATCH($C66,'2018-06 (Д)'!$C$2:$C$100,0)+1,0)))="Н/Д",AND(INDIRECT(CONCATENATE("'2018-07 (Д)'!H",TEXT(MATCH($C66,'2018-07 (Д)'!$C$2:$C$100,0)+1,0)))="Н/Д",INDIRECT(CONCATENATE("'2018-06 (Д)'!H",TEXT(MATCH($C66,'2018-06 (Д)'!$C$2:$C$100,0)+1,0))))),"Н/Д",((INDIRECT(CONCATENATE("'2018-07 (Д)'!H",TEXT(MATCH($C66,'2018-07 (Д)'!$C$2:$C$100,0)+1,0)))-INDIRECT(CONCATENATE("'2018-06 (Д)'!H",TEXT(MATCH($C66,'2018-06 (Д)'!$C$2:$C$100,0)+1,0))))/INDIRECT(CONCATENATE("'2018-06 (Д)'!H",TEXT(MATCH($C66,'2018-06 (Д)'!$C$2:$C$100,0)+1,0))))*100)</f>
        <v>10.604716038532619</v>
      </c>
      <c r="AQ66" s="9">
        <f ca="1">IF(OR(INDIRECT(CONCATENATE("'2018-08 (Д)'!H",TEXT(MATCH($C66,'2018-08 (Д)'!$C$2:$C$100,0)+1,0)))="Н/Д",INDIRECT(CONCATENATE("'2018-07 (Д)'!H",TEXT(MATCH($C66,'2018-07 (Д)'!$C$2:$C$100,0)+1,0)))="Н/Д",AND(INDIRECT(CONCATENATE("'2018-08 (Д)'!H",TEXT(MATCH($C66,'2018-08 (Д)'!$C$2:$C$100,0)+1,0)))="Н/Д",INDIRECT(CONCATENATE("'2018-07 (Д)'!H",TEXT(MATCH($C66,'2018-07 (Д)'!$C$2:$C$100,0)+1,0))))),"Н/Д",((INDIRECT(CONCATENATE("'2018-08 (Д)'!H",TEXT(MATCH($C66,'2018-08 (Д)'!$C$2:$C$100,0)+1,0)))-INDIRECT(CONCATENATE("'2018-07 (Д)'!H",TEXT(MATCH($C66,'2018-07 (Д)'!$C$2:$C$100,0)+1,0))))/INDIRECT(CONCATENATE("'2018-07 (Д)'!H",TEXT(MATCH($C66,'2018-07 (Д)'!$C$2:$C$100,0)+1,0))))*100)</f>
        <v>5.7178187840747432</v>
      </c>
      <c r="AR66" s="9">
        <f ca="1">IF(OR(INDIRECT(CONCATENATE("'2018-09 (Д)'!H",TEXT(MATCH($C66,'2018-09 (Д)'!$C$2:$C$100,0)+1,0)))="Н/Д",INDIRECT(CONCATENATE("'2018-08 (Д)'!H",TEXT(MATCH($C66,'2018-08 (Д)'!$C$2:$C$100,0)+1,0)))="Н/Д",AND(INDIRECT(CONCATENATE("'2018-09 (Д)'!H",TEXT(MATCH($C66,'2018-09 (Д)'!$C$2:$C$100,0)+1,0)))="Н/Д",INDIRECT(CONCATENATE("'2018-08 (Д)'!H",TEXT(MATCH($C66,'2018-08 (Д)'!$C$2:$C$100,0)+1,0))))),"Н/Д",((INDIRECT(CONCATENATE("'2018-09 (Д)'!H",TEXT(MATCH($C66,'2018-09 (Д)'!$C$2:$C$100,0)+1,0)))-INDIRECT(CONCATENATE("'2018-08 (Д)'!H",TEXT(MATCH($C66,'2018-08 (Д)'!$C$2:$C$100,0)+1,0))))/INDIRECT(CONCATENATE("'2018-08 (Д)'!H",TEXT(MATCH($C66,'2018-08 (Д)'!$C$2:$C$100,0)+1,0))))*100)</f>
        <v>-5.9854064573103303</v>
      </c>
      <c r="AS66" s="9">
        <f ca="1">IF(OR(INDIRECT(CONCATENATE("'2018-10 (Д)'!H",TEXT(MATCH($C66,'2018-10 (Д)'!$C$2:$C$100,0)+1,0)))="Н/Д",INDIRECT(CONCATENATE("'2018-09 (Д)'!H",TEXT(MATCH($C66,'2018-09 (Д)'!$C$2:$C$100,0)+1,0)))="Н/Д",AND(INDIRECT(CONCATENATE("'2018-10 (Д)'!H",TEXT(MATCH($C66,'2018-10 (Д)'!$C$2:$C$100,0)+1,0)))="Н/Д",INDIRECT(CONCATENATE("'2018-09 (Д)'!H",TEXT(MATCH($C66,'2018-09 (Д)'!$C$2:$C$100,0)+1,0))))),"Н/Д",((INDIRECT(CONCATENATE("'2018-10 (Д)'!H",TEXT(MATCH($C66,'2018-10 (Д)'!$C$2:$C$100,0)+1,0)))-INDIRECT(CONCATENATE("'2018-09 (Д)'!H",TEXT(MATCH($C66,'2018-09 (Д)'!$C$2:$C$100,0)+1,0))))/INDIRECT(CONCATENATE("'2018-09 (Д)'!H",TEXT(MATCH($C66,'2018-09 (Д)'!$C$2:$C$100,0)+1,0))))*100)</f>
        <v>-2.3918777673664833</v>
      </c>
      <c r="AT66" s="9">
        <f ca="1">IF(OR(INDIRECT(CONCATENATE("'2018-11 (Д)'!H",TEXT(MATCH($C66,'2018-11 (Д)'!$C$2:$C$100,0)+1,0)))="Н/Д",INDIRECT(CONCATENATE("'2018-10 (Д)'!H",TEXT(MATCH($C66,'2018-10 (Д)'!$C$2:$C$100,0)+1,0)))="Н/Д",AND(INDIRECT(CONCATENATE("'2018-11 (Д)'!H",TEXT(MATCH($C66,'2018-11 (Д)'!$C$2:$C$100,0)+1,0)))="Н/Д",INDIRECT(CONCATENATE("'2018-10 (Д)'!H",TEXT(MATCH($C66,'2018-10 (Д)'!$C$2:$C$100,0)+1,0))))),"Н/Д",((INDIRECT(CONCATENATE("'2018-11 (Д)'!H",TEXT(MATCH($C66,'2018-11 (Д)'!$C$2:$C$100,0)+1,0)))-INDIRECT(CONCATENATE("'2018-10 (Д)'!H",TEXT(MATCH($C66,'2018-10 (Д)'!$C$2:$C$100,0)+1,0))))/INDIRECT(CONCATENATE("'2018-10 (Д)'!H",TEXT(MATCH($C66,'2018-10 (Д)'!$C$2:$C$100,0)+1,0))))*100)</f>
        <v>10.04442825100225</v>
      </c>
      <c r="AU66" s="9">
        <f ca="1">IF(OR(INDIRECT(CONCATENATE("'2018-12 (Д)'!H",TEXT(MATCH($C66,'2018-12 (Д)'!$C$2:$C$100,0)+1,0)))="Н/Д",INDIRECT(CONCATENATE("'2018-11 (Д)'!H",TEXT(MATCH($C66,'2018-11 (Д)'!$C$2:$C$100,0)+1,0)))="Н/Д",AND(INDIRECT(CONCATENATE("'2018-12 (Д)'!H",TEXT(MATCH($C66,'2018-12 (Д)'!$C$2:$C$100,0)+1,0)))="Н/Д",INDIRECT(CONCATENATE("'2018-11 (Д)'!H",TEXT(MATCH($C66,'2018-11 (Д)'!$C$2:$C$100,0)+1,0))))),"Н/Д",((INDIRECT(CONCATENATE("'2018-12 (Д)'!H",TEXT(MATCH($C66,'2018-12 (Д)'!$C$2:$C$100,0)+1,0)))-INDIRECT(CONCATENATE("'2018-11 (Д)'!H",TEXT(MATCH($C66,'2018-11 (Д)'!$C$2:$C$100,0)+1,0))))/INDIRECT(CONCATENATE("'2018-11 (Д)'!H",TEXT(MATCH($C66,'2018-11 (Д)'!$C$2:$C$100,0)+1,0))))*100)</f>
        <v>5.1909567113570638</v>
      </c>
      <c r="AV66" s="9"/>
      <c r="AW66" s="9">
        <f ca="1">IF(OR(INDIRECT(CONCATENATE("'2018-03 (Д)'!I",TEXT(MATCH($C66,'2018-03 (Д)'!$C$2:$C$100,0)+1,0)))="Н/Д",INDIRECT(CONCATENATE("'2018-02 (Д)'!I",TEXT(MATCH($C66,'2018-02 (Д)'!$C$2:$C$100,0)+1,0)))="Н/Д",AND(INDIRECT(CONCATENATE("'2018-03 (Д)'!I",TEXT(MATCH($C66,'2018-03 (Д)'!$C$2:$C$100,0)+1,0)))="Н/Д",INDIRECT(CONCATENATE("'2018-02 (Д)'!I",TEXT(MATCH($C66,'2018-02 (Д)'!$C$2:$C$100,0)+1,0))))),"Н/Д",((INDIRECT(CONCATENATE("'2018-03 (Д)'!I",TEXT(MATCH($C66,'2018-03 (Д)'!$C$2:$C$100,0)+1,0)))-INDIRECT(CONCATENATE("'2018-02 (Д)'!I",TEXT(MATCH($C66,'2018-02 (Д)'!$C$2:$C$100,0)+1,0))))/INDIRECT(CONCATENATE("'2018-02 (Д)'!I",TEXT(MATCH($C66,'2018-02 (Д)'!$C$2:$C$100,0)+1,0))))*100)</f>
        <v>-57.370403488169465</v>
      </c>
      <c r="AX66" s="9">
        <f ca="1">IF(OR(INDIRECT(CONCATENATE("'2018-04 (Д)'!I",TEXT(MATCH($C66,'2018-04 (Д)'!$C$2:$C$100,0)+1,0)))="Н/Д",INDIRECT(CONCATENATE("'2018-03 (Д)'!I",TEXT(MATCH($C66,'2018-03 (Д)'!$C$2:$C$100,0)+1,0)))="Н/Д",AND(INDIRECT(CONCATENATE("'2018-04 (Д)'!I",TEXT(MATCH($C66,'2018-04 (Д)'!$C$2:$C$100,0)+1,0)))="Н/Д",INDIRECT(CONCATENATE("'2018-03 (Д)'!I",TEXT(MATCH($C66,'2018-03 (Д)'!$C$2:$C$100,0)+1,0))))),"Н/Д",((INDIRECT(CONCATENATE("'2018-04 (Д)'!I",TEXT(MATCH($C66,'2018-04 (Д)'!$C$2:$C$100,0)+1,0)))-INDIRECT(CONCATENATE("'2018-03 (Д)'!I",TEXT(MATCH($C66,'2018-03 (Д)'!$C$2:$C$100,0)+1,0))))/INDIRECT(CONCATENATE("'2018-03 (Д)'!I",TEXT(MATCH($C66,'2018-03 (Д)'!$C$2:$C$100,0)+1,0))))*100)</f>
        <v>211.87498225452407</v>
      </c>
      <c r="AY66" s="9">
        <f ca="1">IF(OR(INDIRECT(CONCATENATE("'2018-05 (Д)'!I",TEXT(MATCH($C66,'2018-05 (Д)'!$C$2:$C$100,0)+1,0)))="Н/Д",INDIRECT(CONCATENATE("'2018-04 (Д)'!I",TEXT(MATCH($C66,'2018-04 (Д)'!$C$2:$C$100,0)+1,0)))="Н/Д",AND(INDIRECT(CONCATENATE("'2018-05 (Д)'!I",TEXT(MATCH($C66,'2018-05 (Д)'!$C$2:$C$100,0)+1,0)))="Н/Д",INDIRECT(CONCATENATE("'2018-04 (Д)'!I",TEXT(MATCH($C66,'2018-04 (Д)'!$C$2:$C$100,0)+1,0))))),"Н/Д",((INDIRECT(CONCATENATE("'2018-05 (Д)'!I",TEXT(MATCH($C66,'2018-05 (Д)'!$C$2:$C$100,0)+1,0)))-INDIRECT(CONCATENATE("'2018-04 (Д)'!I",TEXT(MATCH($C66,'2018-04 (Д)'!$C$2:$C$100,0)+1,0))))/INDIRECT(CONCATENATE("'2018-04 (Д)'!I",TEXT(MATCH($C66,'2018-04 (Д)'!$C$2:$C$100,0)+1,0))))*100)</f>
        <v>-26.611306551287406</v>
      </c>
      <c r="AZ66" s="9">
        <f ca="1">IF(OR(INDIRECT(CONCATENATE("'2018-06 (Д)'!I",TEXT(MATCH($C66,'2018-06 (Д)'!$C$2:$C$100,0)+1,0)))="Н/Д",INDIRECT(CONCATENATE("'2018-05 (Д)'!I",TEXT(MATCH($C66,'2018-05 (Д)'!$C$2:$C$100,0)+1,0)))="Н/Д",AND(INDIRECT(CONCATENATE("'2018-06 (Д)'!I",TEXT(MATCH($C66,'2018-06 (Д)'!$C$2:$C$100,0)+1,0)))="Н/Д",INDIRECT(CONCATENATE("'2018-05 (Д)'!I",TEXT(MATCH($C66,'2018-05 (Д)'!$C$2:$C$100,0)+1,0))))),"Н/Д",((INDIRECT(CONCATENATE("'2018-06 (Д)'!I",TEXT(MATCH($C66,'2018-06 (Д)'!$C$2:$C$100,0)+1,0)))-INDIRECT(CONCATENATE("'2018-05 (Д)'!I",TEXT(MATCH($C66,'2018-05 (Д)'!$C$2:$C$100,0)+1,0))))/INDIRECT(CONCATENATE("'2018-05 (Д)'!I",TEXT(MATCH($C66,'2018-05 (Д)'!$C$2:$C$100,0)+1,0))))*100)</f>
        <v>11.161633373245559</v>
      </c>
      <c r="BA66" s="9">
        <f ca="1">IF(OR(INDIRECT(CONCATENATE("'2018-07 (Д)'!I",TEXT(MATCH($C66,'2018-07 (Д)'!$C$2:$C$100,0)+1,0)))="Н/Д",INDIRECT(CONCATENATE("'2018-06 (Д)'!I",TEXT(MATCH($C66,'2018-06 (Д)'!$C$2:$C$100,0)+1,0)))="Н/Д",AND(INDIRECT(CONCATENATE("'2018-07 (Д)'!I",TEXT(MATCH($C66,'2018-07 (Д)'!$C$2:$C$100,0)+1,0)))="Н/Д",INDIRECT(CONCATENATE("'2018-06 (Д)'!I",TEXT(MATCH($C66,'2018-06 (Д)'!$C$2:$C$100,0)+1,0))))),"Н/Д",((INDIRECT(CONCATENATE("'2018-07 (Д)'!I",TEXT(MATCH($C66,'2018-07 (Д)'!$C$2:$C$100,0)+1,0)))-INDIRECT(CONCATENATE("'2018-06 (Д)'!I",TEXT(MATCH($C66,'2018-06 (Д)'!$C$2:$C$100,0)+1,0))))/INDIRECT(CONCATENATE("'2018-06 (Д)'!I",TEXT(MATCH($C66,'2018-06 (Д)'!$C$2:$C$100,0)+1,0))))*100)</f>
        <v>-0.47932853533898939</v>
      </c>
      <c r="BB66" s="9">
        <f ca="1">IF(OR(INDIRECT(CONCATENATE("'2018-08 (Д)'!I",TEXT(MATCH($C66,'2018-08 (Д)'!$C$2:$C$100,0)+1,0)))="Н/Д",INDIRECT(CONCATENATE("'2018-07 (Д)'!I",TEXT(MATCH($C66,'2018-07 (Д)'!$C$2:$C$100,0)+1,0)))="Н/Д",AND(INDIRECT(CONCATENATE("'2018-08 (Д)'!I",TEXT(MATCH($C66,'2018-08 (Д)'!$C$2:$C$100,0)+1,0)))="Н/Д",INDIRECT(CONCATENATE("'2018-07 (Д)'!I",TEXT(MATCH($C66,'2018-07 (Д)'!$C$2:$C$100,0)+1,0))))),"Н/Д",((INDIRECT(CONCATENATE("'2018-08 (Д)'!I",TEXT(MATCH($C66,'2018-08 (Д)'!$C$2:$C$100,0)+1,0)))-INDIRECT(CONCATENATE("'2018-07 (Д)'!I",TEXT(MATCH($C66,'2018-07 (Д)'!$C$2:$C$100,0)+1,0))))/INDIRECT(CONCATENATE("'2018-07 (Д)'!I",TEXT(MATCH($C66,'2018-07 (Д)'!$C$2:$C$100,0)+1,0))))*100)</f>
        <v>18.897551175530626</v>
      </c>
      <c r="BC66" s="9">
        <f ca="1">IF(OR(INDIRECT(CONCATENATE("'2018-09 (Д)'!I",TEXT(MATCH($C66,'2018-09 (Д)'!$C$2:$C$100,0)+1,0)))="Н/Д",INDIRECT(CONCATENATE("'2018-08 (Д)'!I",TEXT(MATCH($C66,'2018-08 (Д)'!$C$2:$C$100,0)+1,0)))="Н/Д",AND(INDIRECT(CONCATENATE("'2018-09 (Д)'!I",TEXT(MATCH($C66,'2018-09 (Д)'!$C$2:$C$100,0)+1,0)))="Н/Д",INDIRECT(CONCATENATE("'2018-08 (Д)'!I",TEXT(MATCH($C66,'2018-08 (Д)'!$C$2:$C$100,0)+1,0))))),"Н/Д",((INDIRECT(CONCATENATE("'2018-09 (Д)'!I",TEXT(MATCH($C66,'2018-09 (Д)'!$C$2:$C$100,0)+1,0)))-INDIRECT(CONCATENATE("'2018-08 (Д)'!I",TEXT(MATCH($C66,'2018-08 (Д)'!$C$2:$C$100,0)+1,0))))/INDIRECT(CONCATENATE("'2018-08 (Д)'!I",TEXT(MATCH($C66,'2018-08 (Д)'!$C$2:$C$100,0)+1,0))))*100)</f>
        <v>-1.7875116811023537</v>
      </c>
      <c r="BD66" s="9">
        <f ca="1">IF(OR(INDIRECT(CONCATENATE("'2018-10 (Д)'!I",TEXT(MATCH($C66,'2018-10 (Д)'!$C$2:$C$100,0)+1,0)))="Н/Д",INDIRECT(CONCATENATE("'2018-09 (Д)'!I",TEXT(MATCH($C66,'2018-09 (Д)'!$C$2:$C$100,0)+1,0)))="Н/Д",AND(INDIRECT(CONCATENATE("'2018-10 (Д)'!I",TEXT(MATCH($C66,'2018-10 (Д)'!$C$2:$C$100,0)+1,0)))="Н/Д",INDIRECT(CONCATENATE("'2018-09 (Д)'!I",TEXT(MATCH($C66,'2018-09 (Д)'!$C$2:$C$100,0)+1,0))))),"Н/Д",((INDIRECT(CONCATENATE("'2018-10 (Д)'!I",TEXT(MATCH($C66,'2018-10 (Д)'!$C$2:$C$100,0)+1,0)))-INDIRECT(CONCATENATE("'2018-09 (Д)'!I",TEXT(MATCH($C66,'2018-09 (Д)'!$C$2:$C$100,0)+1,0))))/INDIRECT(CONCATENATE("'2018-09 (Д)'!I",TEXT(MATCH($C66,'2018-09 (Д)'!$C$2:$C$100,0)+1,0))))*100)</f>
        <v>2.3280325252205887</v>
      </c>
      <c r="BE66" s="9">
        <f ca="1">IF(OR(INDIRECT(CONCATENATE("'2018-11 (Д)'!I",TEXT(MATCH($C66,'2018-11 (Д)'!$C$2:$C$100,0)+1,0)))="Н/Д",INDIRECT(CONCATENATE("'2018-10 (Д)'!I",TEXT(MATCH($C66,'2018-10 (Д)'!$C$2:$C$100,0)+1,0)))="Н/Д",AND(INDIRECT(CONCATENATE("'2018-11 (Д)'!I",TEXT(MATCH($C66,'2018-11 (Д)'!$C$2:$C$100,0)+1,0)))="Н/Д",INDIRECT(CONCATENATE("'2018-10 (Д)'!I",TEXT(MATCH($C66,'2018-10 (Д)'!$C$2:$C$100,0)+1,0))))),"Н/Д",((INDIRECT(CONCATENATE("'2018-11 (Д)'!I",TEXT(MATCH($C66,'2018-11 (Д)'!$C$2:$C$100,0)+1,0)))-INDIRECT(CONCATENATE("'2018-10 (Д)'!I",TEXT(MATCH($C66,'2018-10 (Д)'!$C$2:$C$100,0)+1,0))))/INDIRECT(CONCATENATE("'2018-10 (Д)'!I",TEXT(MATCH($C66,'2018-10 (Д)'!$C$2:$C$100,0)+1,0))))*100)</f>
        <v>-14.390496204046949</v>
      </c>
      <c r="BF66" s="9">
        <f ca="1">IF(OR(INDIRECT(CONCATENATE("'2018-12 (Д)'!I",TEXT(MATCH($C66,'2018-12 (Д)'!$C$2:$C$100,0)+1,0)))="Н/Д",INDIRECT(CONCATENATE("'2018-11 (Д)'!I",TEXT(MATCH($C66,'2018-11 (Д)'!$C$2:$C$100,0)+1,0)))="Н/Д",AND(INDIRECT(CONCATENATE("'2018-12 (Д)'!I",TEXT(MATCH($C66,'2018-12 (Д)'!$C$2:$C$100,0)+1,0)))="Н/Д",INDIRECT(CONCATENATE("'2018-11 (Д)'!I",TEXT(MATCH($C66,'2018-11 (Д)'!$C$2:$C$100,0)+1,0))))),"Н/Д",((INDIRECT(CONCATENATE("'2018-12 (Д)'!I",TEXT(MATCH($C66,'2018-12 (Д)'!$C$2:$C$100,0)+1,0)))-INDIRECT(CONCATENATE("'2018-11 (Д)'!I",TEXT(MATCH($C66,'2018-11 (Д)'!$C$2:$C$100,0)+1,0))))/INDIRECT(CONCATENATE("'2018-11 (Д)'!I",TEXT(MATCH($C66,'2018-11 (Д)'!$C$2:$C$100,0)+1,0))))*100)</f>
        <v>-2.3722643910591108</v>
      </c>
      <c r="BG66" s="9"/>
      <c r="BH66" s="9" t="str">
        <f ca="1">IF(OR(INDIRECT(CONCATENATE("'2018-03 (Д)'!J",TEXT(MATCH($C66,'2018-03 (Д)'!$C$2:$C$100,0)+1,0)))="Н/Д",INDIRECT(CONCATENATE("'2018-02 (Д)'!J",TEXT(MATCH($C66,'2018-02 (Д)'!$C$2:$C$100,0)+1,0)))="Н/Д",AND(INDIRECT(CONCATENATE("'2018-03 (Д)'!J",TEXT(MATCH($C66,'2018-03 (Д)'!$C$2:$C$100,0)+1,0)))="Н/Д",INDIRECT(CONCATENATE("'2018-02 (Д)'!J",TEXT(MATCH($C66,'2018-02 (Д)'!$C$2:$C$100,0)+1,0))))),"Н/Д",((INDIRECT(CONCATENATE("'2018-03 (Д)'!J",TEXT(MATCH($C66,'2018-03 (Д)'!$C$2:$C$100,0)+1,0)))-INDIRECT(CONCATENATE("'2018-02 (Д)'!J",TEXT(MATCH($C66,'2018-02 (Д)'!$C$2:$C$100,0)+1,0))))/INDIRECT(CONCATENATE("'2018-02 (Д)'!J",TEXT(MATCH($C66,'2018-02 (Д)'!$C$2:$C$100,0)+1,0))))*100)</f>
        <v>Н/Д</v>
      </c>
      <c r="BI66" s="9" t="str">
        <f ca="1">IF(OR(INDIRECT(CONCATENATE("'2018-04 (Д)'!J",TEXT(MATCH($C66,'2018-04 (Д)'!$C$2:$C$100,0)+1,0)))="Н/Д",INDIRECT(CONCATENATE("'2018-03 (Д)'!J",TEXT(MATCH($C66,'2018-03 (Д)'!$C$2:$C$100,0)+1,0)))="Н/Д",AND(INDIRECT(CONCATENATE("'2018-04 (Д)'!J",TEXT(MATCH($C66,'2018-04 (Д)'!$C$2:$C$100,0)+1,0)))="Н/Д",INDIRECT(CONCATENATE("'2018-03 (Д)'!J",TEXT(MATCH($C66,'2018-03 (Д)'!$C$2:$C$100,0)+1,0))))),"Н/Д",((INDIRECT(CONCATENATE("'2018-04 (Д)'!J",TEXT(MATCH($C66,'2018-04 (Д)'!$C$2:$C$100,0)+1,0)))-INDIRECT(CONCATENATE("'2018-03 (Д)'!J",TEXT(MATCH($C66,'2018-03 (Д)'!$C$2:$C$100,0)+1,0))))/INDIRECT(CONCATENATE("'2018-03 (Д)'!J",TEXT(MATCH($C66,'2018-03 (Д)'!$C$2:$C$100,0)+1,0))))*100)</f>
        <v>Н/Д</v>
      </c>
      <c r="BJ66" s="9" t="str">
        <f ca="1">IF(OR(INDIRECT(CONCATENATE("'2018-05 (Д)'!J",TEXT(MATCH($C66,'2018-05 (Д)'!$C$2:$C$100,0)+1,0)))="Н/Д",INDIRECT(CONCATENATE("'2018-04 (Д)'!J",TEXT(MATCH($C66,'2018-04 (Д)'!$C$2:$C$100,0)+1,0)))="Н/Д",AND(INDIRECT(CONCATENATE("'2018-05 (Д)'!J",TEXT(MATCH($C66,'2018-05 (Д)'!$C$2:$C$100,0)+1,0)))="Н/Д",INDIRECT(CONCATENATE("'2018-04 (Д)'!J",TEXT(MATCH($C66,'2018-04 (Д)'!$C$2:$C$100,0)+1,0))))),"Н/Д",((INDIRECT(CONCATENATE("'2018-05 (Д)'!J",TEXT(MATCH($C66,'2018-05 (Д)'!$C$2:$C$100,0)+1,0)))-INDIRECT(CONCATENATE("'2018-04 (Д)'!J",TEXT(MATCH($C66,'2018-04 (Д)'!$C$2:$C$100,0)+1,0))))/INDIRECT(CONCATENATE("'2018-04 (Д)'!J",TEXT(MATCH($C66,'2018-04 (Д)'!$C$2:$C$100,0)+1,0))))*100)</f>
        <v>Н/Д</v>
      </c>
      <c r="BK66" s="9" t="str">
        <f ca="1">IF(OR(INDIRECT(CONCATENATE("'2018-06 (Д)'!J",TEXT(MATCH($C66,'2018-06 (Д)'!$C$2:$C$100,0)+1,0)))="Н/Д",INDIRECT(CONCATENATE("'2018-05 (Д)'!J",TEXT(MATCH($C66,'2018-05 (Д)'!$C$2:$C$100,0)+1,0)))="Н/Д",AND(INDIRECT(CONCATENATE("'2018-06 (Д)'!J",TEXT(MATCH($C66,'2018-06 (Д)'!$C$2:$C$100,0)+1,0)))="Н/Д",INDIRECT(CONCATENATE("'2018-05 (Д)'!J",TEXT(MATCH($C66,'2018-05 (Д)'!$C$2:$C$100,0)+1,0))))),"Н/Д",((INDIRECT(CONCATENATE("'2018-06 (Д)'!J",TEXT(MATCH($C66,'2018-06 (Д)'!$C$2:$C$100,0)+1,0)))-INDIRECT(CONCATENATE("'2018-05 (Д)'!J",TEXT(MATCH($C66,'2018-05 (Д)'!$C$2:$C$100,0)+1,0))))/INDIRECT(CONCATENATE("'2018-05 (Д)'!J",TEXT(MATCH($C66,'2018-05 (Д)'!$C$2:$C$100,0)+1,0))))*100)</f>
        <v>Н/Д</v>
      </c>
      <c r="BL66" s="9" t="str">
        <f ca="1">IF(OR(INDIRECT(CONCATENATE("'2018-07 (Д)'!J",TEXT(MATCH($C66,'2018-07 (Д)'!$C$2:$C$100,0)+1,0)))="Н/Д",INDIRECT(CONCATENATE("'2018-06 (Д)'!J",TEXT(MATCH($C66,'2018-06 (Д)'!$C$2:$C$100,0)+1,0)))="Н/Д",AND(INDIRECT(CONCATENATE("'2018-07 (Д)'!J",TEXT(MATCH($C66,'2018-07 (Д)'!$C$2:$C$100,0)+1,0)))="Н/Д",INDIRECT(CONCATENATE("'2018-06 (Д)'!J",TEXT(MATCH($C66,'2018-06 (Д)'!$C$2:$C$100,0)+1,0))))),"Н/Д",((INDIRECT(CONCATENATE("'2018-07 (Д)'!J",TEXT(MATCH($C66,'2018-07 (Д)'!$C$2:$C$100,0)+1,0)))-INDIRECT(CONCATENATE("'2018-06 (Д)'!J",TEXT(MATCH($C66,'2018-06 (Д)'!$C$2:$C$100,0)+1,0))))/INDIRECT(CONCATENATE("'2018-06 (Д)'!J",TEXT(MATCH($C66,'2018-06 (Д)'!$C$2:$C$100,0)+1,0))))*100)</f>
        <v>Н/Д</v>
      </c>
      <c r="BM66" s="9" t="str">
        <f ca="1">IF(OR(INDIRECT(CONCATENATE("'2018-08 (Д)'!J",TEXT(MATCH($C66,'2018-08 (Д)'!$C$2:$C$100,0)+1,0)))="Н/Д",INDIRECT(CONCATENATE("'2018-07 (Д)'!J",TEXT(MATCH($C66,'2018-07 (Д)'!$C$2:$C$100,0)+1,0)))="Н/Д",AND(INDIRECT(CONCATENATE("'2018-08 (Д)'!J",TEXT(MATCH($C66,'2018-08 (Д)'!$C$2:$C$100,0)+1,0)))="Н/Д",INDIRECT(CONCATENATE("'2018-07 (Д)'!J",TEXT(MATCH($C66,'2018-07 (Д)'!$C$2:$C$100,0)+1,0))))),"Н/Д",((INDIRECT(CONCATENATE("'2018-08 (Д)'!J",TEXT(MATCH($C66,'2018-08 (Д)'!$C$2:$C$100,0)+1,0)))-INDIRECT(CONCATENATE("'2018-07 (Д)'!J",TEXT(MATCH($C66,'2018-07 (Д)'!$C$2:$C$100,0)+1,0))))/INDIRECT(CONCATENATE("'2018-07 (Д)'!J",TEXT(MATCH($C66,'2018-07 (Д)'!$C$2:$C$100,0)+1,0))))*100)</f>
        <v>Н/Д</v>
      </c>
      <c r="BN66" s="9" t="str">
        <f ca="1">IF(OR(INDIRECT(CONCATENATE("'2018-09 (Д)'!J",TEXT(MATCH($C66,'2018-09 (Д)'!$C$2:$C$100,0)+1,0)))="Н/Д",INDIRECT(CONCATENATE("'2018-08 (Д)'!J",TEXT(MATCH($C66,'2018-08 (Д)'!$C$2:$C$100,0)+1,0)))="Н/Д",AND(INDIRECT(CONCATENATE("'2018-09 (Д)'!J",TEXT(MATCH($C66,'2018-09 (Д)'!$C$2:$C$100,0)+1,0)))="Н/Д",INDIRECT(CONCATENATE("'2018-08 (Д)'!J",TEXT(MATCH($C66,'2018-08 (Д)'!$C$2:$C$100,0)+1,0))))),"Н/Д",((INDIRECT(CONCATENATE("'2018-09 (Д)'!J",TEXT(MATCH($C66,'2018-09 (Д)'!$C$2:$C$100,0)+1,0)))-INDIRECT(CONCATENATE("'2018-08 (Д)'!J",TEXT(MATCH($C66,'2018-08 (Д)'!$C$2:$C$100,0)+1,0))))/INDIRECT(CONCATENATE("'2018-08 (Д)'!J",TEXT(MATCH($C66,'2018-08 (Д)'!$C$2:$C$100,0)+1,0))))*100)</f>
        <v>Н/Д</v>
      </c>
      <c r="BO66" s="9" t="str">
        <f ca="1">IF(OR(INDIRECT(CONCATENATE("'2018-10 (Д)'!J",TEXT(MATCH($C66,'2018-10 (Д)'!$C$2:$C$100,0)+1,0)))="Н/Д",INDIRECT(CONCATENATE("'2018-09 (Д)'!J",TEXT(MATCH($C66,'2018-09 (Д)'!$C$2:$C$100,0)+1,0)))="Н/Д",AND(INDIRECT(CONCATENATE("'2018-10 (Д)'!J",TEXT(MATCH($C66,'2018-10 (Д)'!$C$2:$C$100,0)+1,0)))="Н/Д",INDIRECT(CONCATENATE("'2018-09 (Д)'!J",TEXT(MATCH($C66,'2018-09 (Д)'!$C$2:$C$100,0)+1,0))))),"Н/Д",((INDIRECT(CONCATENATE("'2018-10 (Д)'!J",TEXT(MATCH($C66,'2018-10 (Д)'!$C$2:$C$100,0)+1,0)))-INDIRECT(CONCATENATE("'2018-09 (Д)'!J",TEXT(MATCH($C66,'2018-09 (Д)'!$C$2:$C$100,0)+1,0))))/INDIRECT(CONCATENATE("'2018-09 (Д)'!J",TEXT(MATCH($C66,'2018-09 (Д)'!$C$2:$C$100,0)+1,0))))*100)</f>
        <v>Н/Д</v>
      </c>
      <c r="BP66" s="9" t="str">
        <f ca="1">IF(OR(INDIRECT(CONCATENATE("'2018-11 (Д)'!J",TEXT(MATCH($C66,'2018-11 (Д)'!$C$2:$C$100,0)+1,0)))="Н/Д",INDIRECT(CONCATENATE("'2018-10 (Д)'!J",TEXT(MATCH($C66,'2018-10 (Д)'!$C$2:$C$100,0)+1,0)))="Н/Д",AND(INDIRECT(CONCATENATE("'2018-11 (Д)'!J",TEXT(MATCH($C66,'2018-11 (Д)'!$C$2:$C$100,0)+1,0)))="Н/Д",INDIRECT(CONCATENATE("'2018-10 (Д)'!J",TEXT(MATCH($C66,'2018-10 (Д)'!$C$2:$C$100,0)+1,0))))),"Н/Д",((INDIRECT(CONCATENATE("'2018-11 (Д)'!J",TEXT(MATCH($C66,'2018-11 (Д)'!$C$2:$C$100,0)+1,0)))-INDIRECT(CONCATENATE("'2018-10 (Д)'!J",TEXT(MATCH($C66,'2018-10 (Д)'!$C$2:$C$100,0)+1,0))))/INDIRECT(CONCATENATE("'2018-10 (Д)'!J",TEXT(MATCH($C66,'2018-10 (Д)'!$C$2:$C$100,0)+1,0))))*100)</f>
        <v>Н/Д</v>
      </c>
      <c r="BQ66" s="9" t="str">
        <f ca="1">IF(OR(INDIRECT(CONCATENATE("'2018-12 (Д)'!J",TEXT(MATCH($C66,'2018-12 (Д)'!$C$2:$C$100,0)+1,0)))="Н/Д",INDIRECT(CONCATENATE("'2018-11 (Д)'!J",TEXT(MATCH($C66,'2018-11 (Д)'!$C$2:$C$100,0)+1,0)))="Н/Д",AND(INDIRECT(CONCATENATE("'2018-12 (Д)'!J",TEXT(MATCH($C66,'2018-12 (Д)'!$C$2:$C$100,0)+1,0)))="Н/Д",INDIRECT(CONCATENATE("'2018-11 (Д)'!J",TEXT(MATCH($C66,'2018-11 (Д)'!$C$2:$C$100,0)+1,0))))),"Н/Д",((INDIRECT(CONCATENATE("'2018-12 (Д)'!J",TEXT(MATCH($C66,'2018-12 (Д)'!$C$2:$C$100,0)+1,0)))-INDIRECT(CONCATENATE("'2018-11 (Д)'!J",TEXT(MATCH($C66,'2018-11 (Д)'!$C$2:$C$100,0)+1,0))))/INDIRECT(CONCATENATE("'2018-11 (Д)'!J",TEXT(MATCH($C66,'2018-11 (Д)'!$C$2:$C$100,0)+1,0))))*100)</f>
        <v>Н/Д</v>
      </c>
      <c r="BR66" s="9"/>
      <c r="BS66" s="9">
        <f ca="1">IF(OR(INDIRECT(CONCATENATE("'2018-03 (Д)'!K",TEXT(MATCH($C66,'2018-03 (Д)'!$C$2:$C$100,0)+1,0)))="Н/Д",INDIRECT(CONCATENATE("'2018-02 (Д)'!K",TEXT(MATCH($C66,'2018-02 (Д)'!$C$2:$C$100,0)+1,0)))="Н/Д",AND(INDIRECT(CONCATENATE("'2018-03 (Д)'!K",TEXT(MATCH($C66,'2018-03 (Д)'!$C$2:$C$100,0)+1,0)))="Н/Д",INDIRECT(CONCATENATE("'2018-02 (Д)'!K",TEXT(MATCH($C66,'2018-02 (Д)'!$C$2:$C$100,0)+1,0))))),"Н/Д",((INDIRECT(CONCATENATE("'2018-03 (Д)'!K",TEXT(MATCH($C66,'2018-03 (Д)'!$C$2:$C$100,0)+1,0)))-INDIRECT(CONCATENATE("'2018-02 (Д)'!K",TEXT(MATCH($C66,'2018-02 (Д)'!$C$2:$C$100,0)+1,0))))/INDIRECT(CONCATENATE("'2018-02 (Д)'!K",TEXT(MATCH($C66,'2018-02 (Д)'!$C$2:$C$100,0)+1,0))))*100)</f>
        <v>-46.312460572460438</v>
      </c>
      <c r="BT66" s="9">
        <f ca="1">IF(OR(INDIRECT(CONCATENATE("'2018-04 (Д)'!K",TEXT(MATCH($C66,'2018-04 (Д)'!$C$2:$C$100,0)+1,0)))="Н/Д",INDIRECT(CONCATENATE("'2018-03 (Д)'!K",TEXT(MATCH($C66,'2018-03 (Д)'!$C$2:$C$100,0)+1,0)))="Н/Д",AND(INDIRECT(CONCATENATE("'2018-04 (Д)'!K",TEXT(MATCH($C66,'2018-04 (Д)'!$C$2:$C$100,0)+1,0)))="Н/Д",INDIRECT(CONCATENATE("'2018-03 (Д)'!K",TEXT(MATCH($C66,'2018-03 (Д)'!$C$2:$C$100,0)+1,0))))),"Н/Д",((INDIRECT(CONCATENATE("'2018-04 (Д)'!K",TEXT(MATCH($C66,'2018-04 (Д)'!$C$2:$C$100,0)+1,0)))-INDIRECT(CONCATENATE("'2018-03 (Д)'!K",TEXT(MATCH($C66,'2018-03 (Д)'!$C$2:$C$100,0)+1,0))))/INDIRECT(CONCATENATE("'2018-03 (Д)'!K",TEXT(MATCH($C66,'2018-03 (Д)'!$C$2:$C$100,0)+1,0))))*100)</f>
        <v>204.97137523131448</v>
      </c>
      <c r="BU66" s="9">
        <f ca="1">IF(OR(INDIRECT(CONCATENATE("'2018-05 (Д)'!K",TEXT(MATCH($C66,'2018-05 (Д)'!$C$2:$C$100,0)+1,0)))="Н/Д",INDIRECT(CONCATENATE("'2018-04 (Д)'!K",TEXT(MATCH($C66,'2018-04 (Д)'!$C$2:$C$100,0)+1,0)))="Н/Д",AND(INDIRECT(CONCATENATE("'2018-05 (Д)'!K",TEXT(MATCH($C66,'2018-05 (Д)'!$C$2:$C$100,0)+1,0)))="Н/Д",INDIRECT(CONCATENATE("'2018-04 (Д)'!K",TEXT(MATCH($C66,'2018-04 (Д)'!$C$2:$C$100,0)+1,0))))),"Н/Д",((INDIRECT(CONCATENATE("'2018-05 (Д)'!K",TEXT(MATCH($C66,'2018-05 (Д)'!$C$2:$C$100,0)+1,0)))-INDIRECT(CONCATENATE("'2018-04 (Д)'!K",TEXT(MATCH($C66,'2018-04 (Д)'!$C$2:$C$100,0)+1,0))))/INDIRECT(CONCATENATE("'2018-04 (Д)'!K",TEXT(MATCH($C66,'2018-04 (Д)'!$C$2:$C$100,0)+1,0))))*100)</f>
        <v>96.201274425410617</v>
      </c>
      <c r="BV66" s="9">
        <f ca="1">IF(OR(INDIRECT(CONCATENATE("'2018-06 (Д)'!K",TEXT(MATCH($C66,'2018-06 (Д)'!$C$2:$C$100,0)+1,0)))="Н/Д",INDIRECT(CONCATENATE("'2018-05 (Д)'!K",TEXT(MATCH($C66,'2018-05 (Д)'!$C$2:$C$100,0)+1,0)))="Н/Д",AND(INDIRECT(CONCATENATE("'2018-06 (Д)'!K",TEXT(MATCH($C66,'2018-06 (Д)'!$C$2:$C$100,0)+1,0)))="Н/Д",INDIRECT(CONCATENATE("'2018-05 (Д)'!K",TEXT(MATCH($C66,'2018-05 (Д)'!$C$2:$C$100,0)+1,0))))),"Н/Д",((INDIRECT(CONCATENATE("'2018-06 (Д)'!K",TEXT(MATCH($C66,'2018-06 (Д)'!$C$2:$C$100,0)+1,0)))-INDIRECT(CONCATENATE("'2018-05 (Д)'!K",TEXT(MATCH($C66,'2018-05 (Д)'!$C$2:$C$100,0)+1,0))))/INDIRECT(CONCATENATE("'2018-05 (Д)'!K",TEXT(MATCH($C66,'2018-05 (Д)'!$C$2:$C$100,0)+1,0))))*100)</f>
        <v>-78.76721278419366</v>
      </c>
      <c r="BW66" s="9">
        <f ca="1">IF(OR(INDIRECT(CONCATENATE("'2018-07 (Д)'!K",TEXT(MATCH($C66,'2018-07 (Д)'!$C$2:$C$100,0)+1,0)))="Н/Д",INDIRECT(CONCATENATE("'2018-06 (Д)'!K",TEXT(MATCH($C66,'2018-06 (Д)'!$C$2:$C$100,0)+1,0)))="Н/Д",AND(INDIRECT(CONCATENATE("'2018-07 (Д)'!K",TEXT(MATCH($C66,'2018-07 (Д)'!$C$2:$C$100,0)+1,0)))="Н/Д",INDIRECT(CONCATENATE("'2018-06 (Д)'!K",TEXT(MATCH($C66,'2018-06 (Д)'!$C$2:$C$100,0)+1,0))))),"Н/Д",((INDIRECT(CONCATENATE("'2018-07 (Д)'!K",TEXT(MATCH($C66,'2018-07 (Д)'!$C$2:$C$100,0)+1,0)))-INDIRECT(CONCATENATE("'2018-06 (Д)'!K",TEXT(MATCH($C66,'2018-06 (Д)'!$C$2:$C$100,0)+1,0))))/INDIRECT(CONCATENATE("'2018-06 (Д)'!K",TEXT(MATCH($C66,'2018-06 (Д)'!$C$2:$C$100,0)+1,0))))*100)</f>
        <v>-51.443968143527407</v>
      </c>
      <c r="BX66" s="9">
        <f ca="1">IF(OR(INDIRECT(CONCATENATE("'2018-08 (Д)'!K",TEXT(MATCH($C66,'2018-08 (Д)'!$C$2:$C$100,0)+1,0)))="Н/Д",INDIRECT(CONCATENATE("'2018-07 (Д)'!K",TEXT(MATCH($C66,'2018-07 (Д)'!$C$2:$C$100,0)+1,0)))="Н/Д",AND(INDIRECT(CONCATENATE("'2018-08 (Д)'!K",TEXT(MATCH($C66,'2018-08 (Д)'!$C$2:$C$100,0)+1,0)))="Н/Д",INDIRECT(CONCATENATE("'2018-07 (Д)'!K",TEXT(MATCH($C66,'2018-07 (Д)'!$C$2:$C$100,0)+1,0))))),"Н/Д",((INDIRECT(CONCATENATE("'2018-08 (Д)'!K",TEXT(MATCH($C66,'2018-08 (Д)'!$C$2:$C$100,0)+1,0)))-INDIRECT(CONCATENATE("'2018-07 (Д)'!K",TEXT(MATCH($C66,'2018-07 (Д)'!$C$2:$C$100,0)+1,0))))/INDIRECT(CONCATENATE("'2018-07 (Д)'!K",TEXT(MATCH($C66,'2018-07 (Д)'!$C$2:$C$100,0)+1,0))))*100)</f>
        <v>665.43817050035284</v>
      </c>
      <c r="BY66" s="9">
        <f ca="1">IF(OR(INDIRECT(CONCATENATE("'2018-09 (Д)'!K",TEXT(MATCH($C66,'2018-09 (Д)'!$C$2:$C$100,0)+1,0)))="Н/Д",INDIRECT(CONCATENATE("'2018-08 (Д)'!K",TEXT(MATCH($C66,'2018-08 (Д)'!$C$2:$C$100,0)+1,0)))="Н/Д",AND(INDIRECT(CONCATENATE("'2018-09 (Д)'!K",TEXT(MATCH($C66,'2018-09 (Д)'!$C$2:$C$100,0)+1,0)))="Н/Д",INDIRECT(CONCATENATE("'2018-08 (Д)'!K",TEXT(MATCH($C66,'2018-08 (Д)'!$C$2:$C$100,0)+1,0))))),"Н/Д",((INDIRECT(CONCATENATE("'2018-09 (Д)'!K",TEXT(MATCH($C66,'2018-09 (Д)'!$C$2:$C$100,0)+1,0)))-INDIRECT(CONCATENATE("'2018-08 (Д)'!K",TEXT(MATCH($C66,'2018-08 (Д)'!$C$2:$C$100,0)+1,0))))/INDIRECT(CONCATENATE("'2018-08 (Д)'!K",TEXT(MATCH($C66,'2018-08 (Д)'!$C$2:$C$100,0)+1,0))))*100)</f>
        <v>-86.394909043935272</v>
      </c>
      <c r="BZ66" s="9">
        <f ca="1">IF(OR(INDIRECT(CONCATENATE("'2018-10 (Д)'!K",TEXT(MATCH($C66,'2018-10 (Д)'!$C$2:$C$100,0)+1,0)))="Н/Д",INDIRECT(CONCATENATE("'2018-09 (Д)'!K",TEXT(MATCH($C66,'2018-09 (Д)'!$C$2:$C$100,0)+1,0)))="Н/Д",AND(INDIRECT(CONCATENATE("'2018-10 (Д)'!K",TEXT(MATCH($C66,'2018-10 (Д)'!$C$2:$C$100,0)+1,0)))="Н/Д",INDIRECT(CONCATENATE("'2018-09 (Д)'!K",TEXT(MATCH($C66,'2018-09 (Д)'!$C$2:$C$100,0)+1,0))))),"Н/Д",((INDIRECT(CONCATENATE("'2018-10 (Д)'!K",TEXT(MATCH($C66,'2018-10 (Д)'!$C$2:$C$100,0)+1,0)))-INDIRECT(CONCATENATE("'2018-09 (Д)'!K",TEXT(MATCH($C66,'2018-09 (Д)'!$C$2:$C$100,0)+1,0))))/INDIRECT(CONCATENATE("'2018-09 (Д)'!K",TEXT(MATCH($C66,'2018-09 (Д)'!$C$2:$C$100,0)+1,0))))*100)</f>
        <v>-32.525621604258909</v>
      </c>
      <c r="CA66" s="9">
        <f ca="1">IF(OR(INDIRECT(CONCATENATE("'2018-11 (Д)'!K",TEXT(MATCH($C66,'2018-11 (Д)'!$C$2:$C$100,0)+1,0)))="Н/Д",INDIRECT(CONCATENATE("'2018-10 (Д)'!K",TEXT(MATCH($C66,'2018-10 (Д)'!$C$2:$C$100,0)+1,0)))="Н/Д",AND(INDIRECT(CONCATENATE("'2018-11 (Д)'!K",TEXT(MATCH($C66,'2018-11 (Д)'!$C$2:$C$100,0)+1,0)))="Н/Д",INDIRECT(CONCATENATE("'2018-10 (Д)'!K",TEXT(MATCH($C66,'2018-10 (Д)'!$C$2:$C$100,0)+1,0))))),"Н/Д",((INDIRECT(CONCATENATE("'2018-11 (Д)'!K",TEXT(MATCH($C66,'2018-11 (Д)'!$C$2:$C$100,0)+1,0)))-INDIRECT(CONCATENATE("'2018-10 (Д)'!K",TEXT(MATCH($C66,'2018-10 (Д)'!$C$2:$C$100,0)+1,0))))/INDIRECT(CONCATENATE("'2018-10 (Д)'!K",TEXT(MATCH($C66,'2018-10 (Д)'!$C$2:$C$100,0)+1,0))))*100)</f>
        <v>1035.3749189554055</v>
      </c>
      <c r="CB66" s="9">
        <f ca="1">IF(OR(INDIRECT(CONCATENATE("'2018-12 (Д)'!K",TEXT(MATCH($C66,'2018-12 (Д)'!$C$2:$C$100,0)+1,0)))="Н/Д",INDIRECT(CONCATENATE("'2018-11 (Д)'!K",TEXT(MATCH($C66,'2018-11 (Д)'!$C$2:$C$100,0)+1,0)))="Н/Д",AND(INDIRECT(CONCATENATE("'2018-12 (Д)'!K",TEXT(MATCH($C66,'2018-12 (Д)'!$C$2:$C$100,0)+1,0)))="Н/Д",INDIRECT(CONCATENATE("'2018-11 (Д)'!K",TEXT(MATCH($C66,'2018-11 (Д)'!$C$2:$C$100,0)+1,0))))),"Н/Д",((INDIRECT(CONCATENATE("'2018-12 (Д)'!K",TEXT(MATCH($C66,'2018-12 (Д)'!$C$2:$C$100,0)+1,0)))-INDIRECT(CONCATENATE("'2018-11 (Д)'!K",TEXT(MATCH($C66,'2018-11 (Д)'!$C$2:$C$100,0)+1,0))))/INDIRECT(CONCATENATE("'2018-11 (Д)'!K",TEXT(MATCH($C66,'2018-11 (Д)'!$C$2:$C$100,0)+1,0))))*100)</f>
        <v>-86.363923513803769</v>
      </c>
      <c r="CC66" s="9"/>
      <c r="CD66" s="9">
        <f ca="1">IF(OR(INDIRECT(CONCATENATE("'2018-03 (Д)'!L",TEXT(MATCH($C66,'2018-03 (Д)'!$C$2:$C$100,0)+1,0)))="Н/Д",INDIRECT(CONCATENATE("'2018-02 (Д)'!L",TEXT(MATCH($C66,'2018-02 (Д)'!$C$2:$C$100,0)+1,0)))="Н/Д",AND(INDIRECT(CONCATENATE("'2018-03 (Д)'!L",TEXT(MATCH($C66,'2018-03 (Д)'!$C$2:$C$100,0)+1,0)))="Н/Д",INDIRECT(CONCATENATE("'2018-02 (Д)'!L",TEXT(MATCH($C66,'2018-02 (Д)'!$C$2:$C$100,0)+1,0))))),"Н/Д",((INDIRECT(CONCATENATE("'2018-03 (Д)'!L",TEXT(MATCH($C66,'2018-03 (Д)'!$C$2:$C$100,0)+1,0)))-INDIRECT(CONCATENATE("'2018-02 (Д)'!L",TEXT(MATCH($C66,'2018-02 (Д)'!$C$2:$C$100,0)+1,0))))/INDIRECT(CONCATENATE("'2018-02 (Д)'!L",TEXT(MATCH($C66,'2018-02 (Д)'!$C$2:$C$100,0)+1,0))))*100)</f>
        <v>-17.609900060418241</v>
      </c>
      <c r="CE66" s="9">
        <f ca="1">IF(OR(INDIRECT(CONCATENATE("'2018-04 (Д)'!L",TEXT(MATCH($C66,'2018-04 (Д)'!$C$2:$C$100,0)+1,0)))="Н/Д",INDIRECT(CONCATENATE("'2018-03 (Д)'!L",TEXT(MATCH($C66,'2018-03 (Д)'!$C$2:$C$100,0)+1,0)))="Н/Д",AND(INDIRECT(CONCATENATE("'2018-04 (Д)'!L",TEXT(MATCH($C66,'2018-04 (Д)'!$C$2:$C$100,0)+1,0)))="Н/Д",INDIRECT(CONCATENATE("'2018-03 (Д)'!L",TEXT(MATCH($C66,'2018-03 (Д)'!$C$2:$C$100,0)+1,0))))),"Н/Д",((INDIRECT(CONCATENATE("'2018-04 (Д)'!L",TEXT(MATCH($C66,'2018-04 (Д)'!$C$2:$C$100,0)+1,0)))-INDIRECT(CONCATENATE("'2018-03 (Д)'!L",TEXT(MATCH($C66,'2018-03 (Д)'!$C$2:$C$100,0)+1,0))))/INDIRECT(CONCATENATE("'2018-03 (Д)'!L",TEXT(MATCH($C66,'2018-03 (Д)'!$C$2:$C$100,0)+1,0))))*100)</f>
        <v>378.34967563288671</v>
      </c>
      <c r="CF66" s="9">
        <f ca="1">IF(OR(INDIRECT(CONCATENATE("'2018-05 (Д)'!L",TEXT(MATCH($C66,'2018-05 (Д)'!$C$2:$C$100,0)+1,0)))="Н/Д",INDIRECT(CONCATENATE("'2018-04 (Д)'!L",TEXT(MATCH($C66,'2018-04 (Д)'!$C$2:$C$100,0)+1,0)))="Н/Д",AND(INDIRECT(CONCATENATE("'2018-05 (Д)'!L",TEXT(MATCH($C66,'2018-05 (Д)'!$C$2:$C$100,0)+1,0)))="Н/Д",INDIRECT(CONCATENATE("'2018-04 (Д)'!L",TEXT(MATCH($C66,'2018-04 (Д)'!$C$2:$C$100,0)+1,0))))),"Н/Д",((INDIRECT(CONCATENATE("'2018-05 (Д)'!L",TEXT(MATCH($C66,'2018-05 (Д)'!$C$2:$C$100,0)+1,0)))-INDIRECT(CONCATENATE("'2018-04 (Д)'!L",TEXT(MATCH($C66,'2018-04 (Д)'!$C$2:$C$100,0)+1,0))))/INDIRECT(CONCATENATE("'2018-04 (Д)'!L",TEXT(MATCH($C66,'2018-04 (Д)'!$C$2:$C$100,0)+1,0))))*100)</f>
        <v>3.9829010767655206</v>
      </c>
      <c r="CG66" s="9">
        <f ca="1">IF(OR(INDIRECT(CONCATENATE("'2018-06 (Д)'!L",TEXT(MATCH($C66,'2018-06 (Д)'!$C$2:$C$100,0)+1,0)))="Н/Д",INDIRECT(CONCATENATE("'2018-05 (Д)'!L",TEXT(MATCH($C66,'2018-05 (Д)'!$C$2:$C$100,0)+1,0)))="Н/Д",AND(INDIRECT(CONCATENATE("'2018-06 (Д)'!L",TEXT(MATCH($C66,'2018-06 (Д)'!$C$2:$C$100,0)+1,0)))="Н/Д",INDIRECT(CONCATENATE("'2018-05 (Д)'!L",TEXT(MATCH($C66,'2018-05 (Д)'!$C$2:$C$100,0)+1,0))))),"Н/Д",((INDIRECT(CONCATENATE("'2018-06 (Д)'!L",TEXT(MATCH($C66,'2018-06 (Д)'!$C$2:$C$100,0)+1,0)))-INDIRECT(CONCATENATE("'2018-05 (Д)'!L",TEXT(MATCH($C66,'2018-05 (Д)'!$C$2:$C$100,0)+1,0))))/INDIRECT(CONCATENATE("'2018-05 (Д)'!L",TEXT(MATCH($C66,'2018-05 (Д)'!$C$2:$C$100,0)+1,0))))*100)</f>
        <v>-19.313963158111001</v>
      </c>
      <c r="CH66" s="9">
        <f ca="1">IF(OR(INDIRECT(CONCATENATE("'2018-07 (Д)'!L",TEXT(MATCH($C66,'2018-07 (Д)'!$C$2:$C$100,0)+1,0)))="Н/Д",INDIRECT(CONCATENATE("'2018-06 (Д)'!L",TEXT(MATCH($C66,'2018-06 (Д)'!$C$2:$C$100,0)+1,0)))="Н/Д",AND(INDIRECT(CONCATENATE("'2018-07 (Д)'!L",TEXT(MATCH($C66,'2018-07 (Д)'!$C$2:$C$100,0)+1,0)))="Н/Д",INDIRECT(CONCATENATE("'2018-06 (Д)'!L",TEXT(MATCH($C66,'2018-06 (Д)'!$C$2:$C$100,0)+1,0))))),"Н/Д",((INDIRECT(CONCATENATE("'2018-07 (Д)'!L",TEXT(MATCH($C66,'2018-07 (Д)'!$C$2:$C$100,0)+1,0)))-INDIRECT(CONCATENATE("'2018-06 (Д)'!L",TEXT(MATCH($C66,'2018-06 (Д)'!$C$2:$C$100,0)+1,0))))/INDIRECT(CONCATENATE("'2018-06 (Д)'!L",TEXT(MATCH($C66,'2018-06 (Д)'!$C$2:$C$100,0)+1,0))))*100)</f>
        <v>-90.983682835808651</v>
      </c>
      <c r="CI66" s="9">
        <f ca="1">IF(OR(INDIRECT(CONCATENATE("'2018-08 (Д)'!L",TEXT(MATCH($C66,'2018-08 (Д)'!$C$2:$C$100,0)+1,0)))="Н/Д",INDIRECT(CONCATENATE("'2018-07 (Д)'!L",TEXT(MATCH($C66,'2018-07 (Д)'!$C$2:$C$100,0)+1,0)))="Н/Д",AND(INDIRECT(CONCATENATE("'2018-08 (Д)'!L",TEXT(MATCH($C66,'2018-08 (Д)'!$C$2:$C$100,0)+1,0)))="Н/Д",INDIRECT(CONCATENATE("'2018-07 (Д)'!L",TEXT(MATCH($C66,'2018-07 (Д)'!$C$2:$C$100,0)+1,0))))),"Н/Д",((INDIRECT(CONCATENATE("'2018-08 (Д)'!L",TEXT(MATCH($C66,'2018-08 (Д)'!$C$2:$C$100,0)+1,0)))-INDIRECT(CONCATENATE("'2018-07 (Д)'!L",TEXT(MATCH($C66,'2018-07 (Д)'!$C$2:$C$100,0)+1,0))))/INDIRECT(CONCATENATE("'2018-07 (Д)'!L",TEXT(MATCH($C66,'2018-07 (Д)'!$C$2:$C$100,0)+1,0))))*100)</f>
        <v>1868.1643313919483</v>
      </c>
      <c r="CJ66" s="9">
        <f ca="1">IF(OR(INDIRECT(CONCATENATE("'2018-09 (Д)'!L",TEXT(MATCH($C66,'2018-09 (Д)'!$C$2:$C$100,0)+1,0)))="Н/Д",INDIRECT(CONCATENATE("'2018-08 (Д)'!L",TEXT(MATCH($C66,'2018-08 (Д)'!$C$2:$C$100,0)+1,0)))="Н/Д",AND(INDIRECT(CONCATENATE("'2018-09 (Д)'!L",TEXT(MATCH($C66,'2018-09 (Д)'!$C$2:$C$100,0)+1,0)))="Н/Д",INDIRECT(CONCATENATE("'2018-08 (Д)'!L",TEXT(MATCH($C66,'2018-08 (Д)'!$C$2:$C$100,0)+1,0))))),"Н/Д",((INDIRECT(CONCATENATE("'2018-09 (Д)'!L",TEXT(MATCH($C66,'2018-09 (Д)'!$C$2:$C$100,0)+1,0)))-INDIRECT(CONCATENATE("'2018-08 (Д)'!L",TEXT(MATCH($C66,'2018-08 (Д)'!$C$2:$C$100,0)+1,0))))/INDIRECT(CONCATENATE("'2018-08 (Д)'!L",TEXT(MATCH($C66,'2018-08 (Д)'!$C$2:$C$100,0)+1,0))))*100)</f>
        <v>-92.041513415503815</v>
      </c>
      <c r="CK66" s="9">
        <f ca="1">IF(OR(INDIRECT(CONCATENATE("'2018-10 (Д)'!L",TEXT(MATCH($C66,'2018-10 (Д)'!$C$2:$C$100,0)+1,0)))="Н/Д",INDIRECT(CONCATENATE("'2018-09 (Д)'!L",TEXT(MATCH($C66,'2018-09 (Д)'!$C$2:$C$100,0)+1,0)))="Н/Д",AND(INDIRECT(CONCATENATE("'2018-10 (Д)'!L",TEXT(MATCH($C66,'2018-10 (Д)'!$C$2:$C$100,0)+1,0)))="Н/Д",INDIRECT(CONCATENATE("'2018-09 (Д)'!L",TEXT(MATCH($C66,'2018-09 (Д)'!$C$2:$C$100,0)+1,0))))),"Н/Д",((INDIRECT(CONCATENATE("'2018-10 (Д)'!L",TEXT(MATCH($C66,'2018-10 (Д)'!$C$2:$C$100,0)+1,0)))-INDIRECT(CONCATENATE("'2018-09 (Д)'!L",TEXT(MATCH($C66,'2018-09 (Д)'!$C$2:$C$100,0)+1,0))))/INDIRECT(CONCATENATE("'2018-09 (Д)'!L",TEXT(MATCH($C66,'2018-09 (Д)'!$C$2:$C$100,0)+1,0))))*100)</f>
        <v>-25.218937114840028</v>
      </c>
      <c r="CL66" s="9">
        <f ca="1">IF(OR(INDIRECT(CONCATENATE("'2018-11 (Д)'!L",TEXT(MATCH($C66,'2018-11 (Д)'!$C$2:$C$100,0)+1,0)))="Н/Д",INDIRECT(CONCATENATE("'2018-10 (Д)'!L",TEXT(MATCH($C66,'2018-10 (Д)'!$C$2:$C$100,0)+1,0)))="Н/Д",AND(INDIRECT(CONCATENATE("'2018-11 (Д)'!L",TEXT(MATCH($C66,'2018-11 (Д)'!$C$2:$C$100,0)+1,0)))="Н/Д",INDIRECT(CONCATENATE("'2018-10 (Д)'!L",TEXT(MATCH($C66,'2018-10 (Д)'!$C$2:$C$100,0)+1,0))))),"Н/Д",((INDIRECT(CONCATENATE("'2018-11 (Д)'!L",TEXT(MATCH($C66,'2018-11 (Д)'!$C$2:$C$100,0)+1,0)))-INDIRECT(CONCATENATE("'2018-10 (Д)'!L",TEXT(MATCH($C66,'2018-10 (Д)'!$C$2:$C$100,0)+1,0))))/INDIRECT(CONCATENATE("'2018-10 (Д)'!L",TEXT(MATCH($C66,'2018-10 (Д)'!$C$2:$C$100,0)+1,0))))*100)</f>
        <v>2088.7127251567749</v>
      </c>
      <c r="CM66" s="9">
        <f ca="1">IF(OR(INDIRECT(CONCATENATE("'2018-12 (Д)'!L",TEXT(MATCH($C66,'2018-12 (Д)'!$C$2:$C$100,0)+1,0)))="Н/Д",INDIRECT(CONCATENATE("'2018-11 (Д)'!L",TEXT(MATCH($C66,'2018-11 (Д)'!$C$2:$C$100,0)+1,0)))="Н/Д",AND(INDIRECT(CONCATENATE("'2018-12 (Д)'!L",TEXT(MATCH($C66,'2018-12 (Д)'!$C$2:$C$100,0)+1,0)))="Н/Д",INDIRECT(CONCATENATE("'2018-11 (Д)'!L",TEXT(MATCH($C66,'2018-11 (Д)'!$C$2:$C$100,0)+1,0))))),"Н/Д",((INDIRECT(CONCATENATE("'2018-12 (Д)'!L",TEXT(MATCH($C66,'2018-12 (Д)'!$C$2:$C$100,0)+1,0)))-INDIRECT(CONCATENATE("'2018-11 (Д)'!L",TEXT(MATCH($C66,'2018-11 (Д)'!$C$2:$C$100,0)+1,0))))/INDIRECT(CONCATENATE("'2018-11 (Д)'!L",TEXT(MATCH($C66,'2018-11 (Д)'!$C$2:$C$100,0)+1,0))))*100)</f>
        <v>-62.065550448919602</v>
      </c>
      <c r="CN66" s="9"/>
      <c r="CO66" s="9">
        <f ca="1">IF(OR(INDIRECT(CONCATENATE("'2018-03 (Д)'!M",TEXT(MATCH($C66,'2018-03 (Д)'!$C$2:$C$100,0)+1,0)))="Н/Д",INDIRECT(CONCATENATE("'2018-02 (Д)'!M",TEXT(MATCH($C66,'2018-02 (Д)'!$C$2:$C$100,0)+1,0)))="Н/Д",AND(INDIRECT(CONCATENATE("'2018-03 (Д)'!M",TEXT(MATCH($C66,'2018-03 (Д)'!$C$2:$C$100,0)+1,0)))="Н/Д",INDIRECT(CONCATENATE("'2018-02 (Д)'!M",TEXT(MATCH($C66,'2018-02 (Д)'!$C$2:$C$100,0)+1,0))))),"Н/Д",((INDIRECT(CONCATENATE("'2018-03 (Д)'!M",TEXT(MATCH($C66,'2018-03 (Д)'!$C$2:$C$100,0)+1,0)))-INDIRECT(CONCATENATE("'2018-02 (Д)'!M",TEXT(MATCH($C66,'2018-02 (Д)'!$C$2:$C$100,0)+1,0))))/INDIRECT(CONCATENATE("'2018-02 (Д)'!M",TEXT(MATCH($C66,'2018-02 (Д)'!$C$2:$C$100,0)+1,0))))*100)</f>
        <v>-63.871265427814819</v>
      </c>
      <c r="CP66" s="9">
        <f ca="1">IF(OR(INDIRECT(CONCATENATE("'2018-04 (Д)'!M",TEXT(MATCH($C66,'2018-04 (Д)'!$C$2:$C$100,0)+1,0)))="Н/Д",INDIRECT(CONCATENATE("'2018-03 (Д)'!M",TEXT(MATCH($C66,'2018-03 (Д)'!$C$2:$C$100,0)+1,0)))="Н/Д",AND(INDIRECT(CONCATENATE("'2018-04 (Д)'!M",TEXT(MATCH($C66,'2018-04 (Д)'!$C$2:$C$100,0)+1,0)))="Н/Д",INDIRECT(CONCATENATE("'2018-03 (Д)'!M",TEXT(MATCH($C66,'2018-03 (Д)'!$C$2:$C$100,0)+1,0))))),"Н/Д",((INDIRECT(CONCATENATE("'2018-04 (Д)'!M",TEXT(MATCH($C66,'2018-04 (Д)'!$C$2:$C$100,0)+1,0)))-INDIRECT(CONCATENATE("'2018-03 (Д)'!M",TEXT(MATCH($C66,'2018-03 (Д)'!$C$2:$C$100,0)+1,0))))/INDIRECT(CONCATENATE("'2018-03 (Д)'!M",TEXT(MATCH($C66,'2018-03 (Д)'!$C$2:$C$100,0)+1,0))))*100)</f>
        <v>364.51660793717349</v>
      </c>
      <c r="CQ66" s="9">
        <f ca="1">IF(OR(INDIRECT(CONCATENATE("'2018-05 (Д)'!M",TEXT(MATCH($C66,'2018-05 (Д)'!$C$2:$C$100,0)+1,0)))="Н/Д",INDIRECT(CONCATENATE("'2018-04 (Д)'!M",TEXT(MATCH($C66,'2018-04 (Д)'!$C$2:$C$100,0)+1,0)))="Н/Д",AND(INDIRECT(CONCATENATE("'2018-05 (Д)'!M",TEXT(MATCH($C66,'2018-05 (Д)'!$C$2:$C$100,0)+1,0)))="Н/Д",INDIRECT(CONCATENATE("'2018-04 (Д)'!M",TEXT(MATCH($C66,'2018-04 (Д)'!$C$2:$C$100,0)+1,0))))),"Н/Д",((INDIRECT(CONCATENATE("'2018-05 (Д)'!M",TEXT(MATCH($C66,'2018-05 (Д)'!$C$2:$C$100,0)+1,0)))-INDIRECT(CONCATENATE("'2018-04 (Д)'!M",TEXT(MATCH($C66,'2018-04 (Д)'!$C$2:$C$100,0)+1,0))))/INDIRECT(CONCATENATE("'2018-04 (Д)'!M",TEXT(MATCH($C66,'2018-04 (Д)'!$C$2:$C$100,0)+1,0))))*100)</f>
        <v>-30.713090172332357</v>
      </c>
      <c r="CR66" s="9">
        <f ca="1">IF(OR(INDIRECT(CONCATENATE("'2018-06 (Д)'!M",TEXT(MATCH($C66,'2018-06 (Д)'!$C$2:$C$100,0)+1,0)))="Н/Д",INDIRECT(CONCATENATE("'2018-05 (Д)'!M",TEXT(MATCH($C66,'2018-05 (Д)'!$C$2:$C$100,0)+1,0)))="Н/Д",AND(INDIRECT(CONCATENATE("'2018-06 (Д)'!M",TEXT(MATCH($C66,'2018-06 (Д)'!$C$2:$C$100,0)+1,0)))="Н/Д",INDIRECT(CONCATENATE("'2018-05 (Д)'!M",TEXT(MATCH($C66,'2018-05 (Д)'!$C$2:$C$100,0)+1,0))))),"Н/Д",((INDIRECT(CONCATENATE("'2018-06 (Д)'!M",TEXT(MATCH($C66,'2018-06 (Д)'!$C$2:$C$100,0)+1,0)))-INDIRECT(CONCATENATE("'2018-05 (Д)'!M",TEXT(MATCH($C66,'2018-05 (Д)'!$C$2:$C$100,0)+1,0))))/INDIRECT(CONCATENATE("'2018-05 (Д)'!M",TEXT(MATCH($C66,'2018-05 (Д)'!$C$2:$C$100,0)+1,0))))*100)</f>
        <v>3.0683650940071261</v>
      </c>
      <c r="CS66" s="9">
        <f ca="1">IF(OR(INDIRECT(CONCATENATE("'2018-07 (Д)'!M",TEXT(MATCH($C66,'2018-07 (Д)'!$C$2:$C$100,0)+1,0)))="Н/Д",INDIRECT(CONCATENATE("'2018-06 (Д)'!M",TEXT(MATCH($C66,'2018-06 (Д)'!$C$2:$C$100,0)+1,0)))="Н/Д",AND(INDIRECT(CONCATENATE("'2018-07 (Д)'!M",TEXT(MATCH($C66,'2018-07 (Д)'!$C$2:$C$100,0)+1,0)))="Н/Д",INDIRECT(CONCATENATE("'2018-06 (Д)'!M",TEXT(MATCH($C66,'2018-06 (Д)'!$C$2:$C$100,0)+1,0))))),"Н/Д",((INDIRECT(CONCATENATE("'2018-07 (Д)'!M",TEXT(MATCH($C66,'2018-07 (Д)'!$C$2:$C$100,0)+1,0)))-INDIRECT(CONCATENATE("'2018-06 (Д)'!M",TEXT(MATCH($C66,'2018-06 (Д)'!$C$2:$C$100,0)+1,0))))/INDIRECT(CONCATENATE("'2018-06 (Д)'!M",TEXT(MATCH($C66,'2018-06 (Д)'!$C$2:$C$100,0)+1,0))))*100)</f>
        <v>12.137480165720046</v>
      </c>
      <c r="CT66" s="9">
        <f ca="1">IF(OR(INDIRECT(CONCATENATE("'2018-08 (Д)'!M",TEXT(MATCH($C66,'2018-08 (Д)'!$C$2:$C$100,0)+1,0)))="Н/Д",INDIRECT(CONCATENATE("'2018-07 (Д)'!M",TEXT(MATCH($C66,'2018-07 (Д)'!$C$2:$C$100,0)+1,0)))="Н/Д",AND(INDIRECT(CONCATENATE("'2018-08 (Д)'!M",TEXT(MATCH($C66,'2018-08 (Д)'!$C$2:$C$100,0)+1,0)))="Н/Д",INDIRECT(CONCATENATE("'2018-07 (Д)'!M",TEXT(MATCH($C66,'2018-07 (Д)'!$C$2:$C$100,0)+1,0))))),"Н/Д",((INDIRECT(CONCATENATE("'2018-08 (Д)'!M",TEXT(MATCH($C66,'2018-08 (Д)'!$C$2:$C$100,0)+1,0)))-INDIRECT(CONCATENATE("'2018-07 (Д)'!M",TEXT(MATCH($C66,'2018-07 (Д)'!$C$2:$C$100,0)+1,0))))/INDIRECT(CONCATENATE("'2018-07 (Д)'!M",TEXT(MATCH($C66,'2018-07 (Д)'!$C$2:$C$100,0)+1,0))))*100)</f>
        <v>13.575616270443019</v>
      </c>
      <c r="CU66" s="9">
        <f ca="1">IF(OR(INDIRECT(CONCATENATE("'2018-09 (Д)'!M",TEXT(MATCH($C66,'2018-09 (Д)'!$C$2:$C$100,0)+1,0)))="Н/Д",INDIRECT(CONCATENATE("'2018-08 (Д)'!M",TEXT(MATCH($C66,'2018-08 (Д)'!$C$2:$C$100,0)+1,0)))="Н/Д",AND(INDIRECT(CONCATENATE("'2018-09 (Д)'!M",TEXT(MATCH($C66,'2018-09 (Д)'!$C$2:$C$100,0)+1,0)))="Н/Д",INDIRECT(CONCATENATE("'2018-08 (Д)'!M",TEXT(MATCH($C66,'2018-08 (Д)'!$C$2:$C$100,0)+1,0))))),"Н/Д",((INDIRECT(CONCATENATE("'2018-09 (Д)'!M",TEXT(MATCH($C66,'2018-09 (Д)'!$C$2:$C$100,0)+1,0)))-INDIRECT(CONCATENATE("'2018-08 (Д)'!M",TEXT(MATCH($C66,'2018-08 (Д)'!$C$2:$C$100,0)+1,0))))/INDIRECT(CONCATENATE("'2018-08 (Д)'!M",TEXT(MATCH($C66,'2018-08 (Д)'!$C$2:$C$100,0)+1,0))))*100)</f>
        <v>-19.878485626124139</v>
      </c>
      <c r="CV66" s="9">
        <f ca="1">IF(OR(INDIRECT(CONCATENATE("'2018-10 (Д)'!M",TEXT(MATCH($C66,'2018-10 (Д)'!$C$2:$C$100,0)+1,0)))="Н/Д",INDIRECT(CONCATENATE("'2018-09 (Д)'!M",TEXT(MATCH($C66,'2018-09 (Д)'!$C$2:$C$100,0)+1,0)))="Н/Д",AND(INDIRECT(CONCATENATE("'2018-10 (Д)'!M",TEXT(MATCH($C66,'2018-10 (Д)'!$C$2:$C$100,0)+1,0)))="Н/Д",INDIRECT(CONCATENATE("'2018-09 (Д)'!M",TEXT(MATCH($C66,'2018-09 (Д)'!$C$2:$C$100,0)+1,0))))),"Н/Д",((INDIRECT(CONCATENATE("'2018-10 (Д)'!M",TEXT(MATCH($C66,'2018-10 (Д)'!$C$2:$C$100,0)+1,0)))-INDIRECT(CONCATENATE("'2018-09 (Д)'!M",TEXT(MATCH($C66,'2018-09 (Д)'!$C$2:$C$100,0)+1,0))))/INDIRECT(CONCATENATE("'2018-09 (Д)'!M",TEXT(MATCH($C66,'2018-09 (Д)'!$C$2:$C$100,0)+1,0))))*100)</f>
        <v>24.980495398721324</v>
      </c>
      <c r="CW66" s="9">
        <f ca="1">IF(OR(INDIRECT(CONCATENATE("'2018-11 (Д)'!M",TEXT(MATCH($C66,'2018-11 (Д)'!$C$2:$C$100,0)+1,0)))="Н/Д",INDIRECT(CONCATENATE("'2018-10 (Д)'!M",TEXT(MATCH($C66,'2018-10 (Д)'!$C$2:$C$100,0)+1,0)))="Н/Д",AND(INDIRECT(CONCATENATE("'2018-11 (Д)'!M",TEXT(MATCH($C66,'2018-11 (Д)'!$C$2:$C$100,0)+1,0)))="Н/Д",INDIRECT(CONCATENATE("'2018-10 (Д)'!M",TEXT(MATCH($C66,'2018-10 (Д)'!$C$2:$C$100,0)+1,0))))),"Н/Д",((INDIRECT(CONCATENATE("'2018-11 (Д)'!M",TEXT(MATCH($C66,'2018-11 (Д)'!$C$2:$C$100,0)+1,0)))-INDIRECT(CONCATENATE("'2018-10 (Д)'!M",TEXT(MATCH($C66,'2018-10 (Д)'!$C$2:$C$100,0)+1,0))))/INDIRECT(CONCATENATE("'2018-10 (Д)'!M",TEXT(MATCH($C66,'2018-10 (Д)'!$C$2:$C$100,0)+1,0))))*100)</f>
        <v>-5.6880717510054728</v>
      </c>
      <c r="CX66" s="9">
        <f ca="1">IF(OR(INDIRECT(CONCATENATE("'2018-12 (Д)'!M",TEXT(MATCH($C66,'2018-12 (Д)'!$C$2:$C$100,0)+1,0)))="Н/Д",INDIRECT(CONCATENATE("'2018-11 (Д)'!M",TEXT(MATCH($C66,'2018-11 (Д)'!$C$2:$C$100,0)+1,0)))="Н/Д",AND(INDIRECT(CONCATENATE("'2018-12 (Д)'!M",TEXT(MATCH($C66,'2018-12 (Д)'!$C$2:$C$100,0)+1,0)))="Н/Д",INDIRECT(CONCATENATE("'2018-11 (Д)'!M",TEXT(MATCH($C66,'2018-11 (Д)'!$C$2:$C$100,0)+1,0))))),"Н/Д",((INDIRECT(CONCATENATE("'2018-12 (Д)'!M",TEXT(MATCH($C66,'2018-12 (Д)'!$C$2:$C$100,0)+1,0)))-INDIRECT(CONCATENATE("'2018-11 (Д)'!M",TEXT(MATCH($C66,'2018-11 (Д)'!$C$2:$C$100,0)+1,0))))/INDIRECT(CONCATENATE("'2018-11 (Д)'!M",TEXT(MATCH($C66,'2018-11 (Д)'!$C$2:$C$100,0)+1,0))))*100)</f>
        <v>-59.121514781294934</v>
      </c>
      <c r="CY66" s="9"/>
      <c r="CZ66" s="9">
        <f ca="1">IF(OR(INDIRECT(CONCATENATE("'2018-03 (Д)'!N",TEXT(MATCH($C66,'2018-03 (Д)'!$C$2:$C$100,0)+1,0)))="Н/Д",INDIRECT(CONCATENATE("'2018-02 (Д)'!N",TEXT(MATCH($C66,'2018-02 (Д)'!$C$2:$C$100,0)+1,0)))="Н/Д",AND(INDIRECT(CONCATENATE("'2018-03 (Д)'!N",TEXT(MATCH($C66,'2018-03 (Д)'!$C$2:$C$100,0)+1,0)))="Н/Д",INDIRECT(CONCATENATE("'2018-02 (Д)'!N",TEXT(MATCH($C66,'2018-02 (Д)'!$C$2:$C$100,0)+1,0))))),"Н/Д",((INDIRECT(CONCATENATE("'2018-03 (Д)'!N",TEXT(MATCH($C66,'2018-03 (Д)'!$C$2:$C$100,0)+1,0)))-INDIRECT(CONCATENATE("'2018-02 (Д)'!N",TEXT(MATCH($C66,'2018-02 (Д)'!$C$2:$C$100,0)+1,0))))/INDIRECT(CONCATENATE("'2018-02 (Д)'!N",TEXT(MATCH($C66,'2018-02 (Д)'!$C$2:$C$100,0)+1,0))))*100)</f>
        <v>135.90635384720778</v>
      </c>
      <c r="DA66" s="9">
        <f ca="1">IF(OR(INDIRECT(CONCATENATE("'2018-04 (Д)'!N",TEXT(MATCH($C66,'2018-04 (Д)'!$C$2:$C$100,0)+1,0)))="Н/Д",INDIRECT(CONCATENATE("'2018-03 (Д)'!N",TEXT(MATCH($C66,'2018-03 (Д)'!$C$2:$C$100,0)+1,0)))="Н/Д",AND(INDIRECT(CONCATENATE("'2018-04 (Д)'!N",TEXT(MATCH($C66,'2018-04 (Д)'!$C$2:$C$100,0)+1,0)))="Н/Д",INDIRECT(CONCATENATE("'2018-03 (Д)'!N",TEXT(MATCH($C66,'2018-03 (Д)'!$C$2:$C$100,0)+1,0))))),"Н/Д",((INDIRECT(CONCATENATE("'2018-04 (Д)'!N",TEXT(MATCH($C66,'2018-04 (Д)'!$C$2:$C$100,0)+1,0)))-INDIRECT(CONCATENATE("'2018-03 (Д)'!N",TEXT(MATCH($C66,'2018-03 (Д)'!$C$2:$C$100,0)+1,0))))/INDIRECT(CONCATENATE("'2018-03 (Д)'!N",TEXT(MATCH($C66,'2018-03 (Д)'!$C$2:$C$100,0)+1,0))))*100)</f>
        <v>63.831944562478505</v>
      </c>
      <c r="DB66" s="9">
        <f ca="1">IF(OR(INDIRECT(CONCATENATE("'2018-05 (Д)'!N",TEXT(MATCH($C66,'2018-05 (Д)'!$C$2:$C$100,0)+1,0)))="Н/Д",INDIRECT(CONCATENATE("'2018-04 (Д)'!N",TEXT(MATCH($C66,'2018-04 (Д)'!$C$2:$C$100,0)+1,0)))="Н/Д",AND(INDIRECT(CONCATENATE("'2018-05 (Д)'!N",TEXT(MATCH($C66,'2018-05 (Д)'!$C$2:$C$100,0)+1,0)))="Н/Д",INDIRECT(CONCATENATE("'2018-04 (Д)'!N",TEXT(MATCH($C66,'2018-04 (Д)'!$C$2:$C$100,0)+1,0))))),"Н/Д",((INDIRECT(CONCATENATE("'2018-05 (Д)'!N",TEXT(MATCH($C66,'2018-05 (Д)'!$C$2:$C$100,0)+1,0)))-INDIRECT(CONCATENATE("'2018-04 (Д)'!N",TEXT(MATCH($C66,'2018-04 (Д)'!$C$2:$C$100,0)+1,0))))/INDIRECT(CONCATENATE("'2018-04 (Д)'!N",TEXT(MATCH($C66,'2018-04 (Д)'!$C$2:$C$100,0)+1,0))))*100)</f>
        <v>33.409983703303631</v>
      </c>
      <c r="DC66" s="9">
        <f ca="1">IF(OR(INDIRECT(CONCATENATE("'2018-06 (Д)'!N",TEXT(MATCH($C66,'2018-06 (Д)'!$C$2:$C$100,0)+1,0)))="Н/Д",INDIRECT(CONCATENATE("'2018-05 (Д)'!N",TEXT(MATCH($C66,'2018-05 (Д)'!$C$2:$C$100,0)+1,0)))="Н/Д",AND(INDIRECT(CONCATENATE("'2018-06 (Д)'!N",TEXT(MATCH($C66,'2018-06 (Д)'!$C$2:$C$100,0)+1,0)))="Н/Д",INDIRECT(CONCATENATE("'2018-05 (Д)'!N",TEXT(MATCH($C66,'2018-05 (Д)'!$C$2:$C$100,0)+1,0))))),"Н/Д",((INDIRECT(CONCATENATE("'2018-06 (Д)'!N",TEXT(MATCH($C66,'2018-06 (Д)'!$C$2:$C$100,0)+1,0)))-INDIRECT(CONCATENATE("'2018-05 (Д)'!N",TEXT(MATCH($C66,'2018-05 (Д)'!$C$2:$C$100,0)+1,0))))/INDIRECT(CONCATENATE("'2018-05 (Д)'!N",TEXT(MATCH($C66,'2018-05 (Д)'!$C$2:$C$100,0)+1,0))))*100)</f>
        <v>26.871799143254986</v>
      </c>
      <c r="DD66" s="9">
        <f ca="1">IF(OR(INDIRECT(CONCATENATE("'2018-07 (Д)'!N",TEXT(MATCH($C66,'2018-07 (Д)'!$C$2:$C$100,0)+1,0)))="Н/Д",INDIRECT(CONCATENATE("'2018-06 (Д)'!N",TEXT(MATCH($C66,'2018-06 (Д)'!$C$2:$C$100,0)+1,0)))="Н/Д",AND(INDIRECT(CONCATENATE("'2018-07 (Д)'!N",TEXT(MATCH($C66,'2018-07 (Д)'!$C$2:$C$100,0)+1,0)))="Н/Д",INDIRECT(CONCATENATE("'2018-06 (Д)'!N",TEXT(MATCH($C66,'2018-06 (Д)'!$C$2:$C$100,0)+1,0))))),"Н/Д",((INDIRECT(CONCATENATE("'2018-07 (Д)'!N",TEXT(MATCH($C66,'2018-07 (Д)'!$C$2:$C$100,0)+1,0)))-INDIRECT(CONCATENATE("'2018-06 (Д)'!N",TEXT(MATCH($C66,'2018-06 (Д)'!$C$2:$C$100,0)+1,0))))/INDIRECT(CONCATENATE("'2018-06 (Д)'!N",TEXT(MATCH($C66,'2018-06 (Д)'!$C$2:$C$100,0)+1,0))))*100)</f>
        <v>22.740903496720854</v>
      </c>
      <c r="DE66" s="9">
        <f ca="1">IF(OR(INDIRECT(CONCATENATE("'2018-08 (Д)'!N",TEXT(MATCH($C66,'2018-08 (Д)'!$C$2:$C$100,0)+1,0)))="Н/Д",INDIRECT(CONCATENATE("'2018-07 (Д)'!N",TEXT(MATCH($C66,'2018-07 (Д)'!$C$2:$C$100,0)+1,0)))="Н/Д",AND(INDIRECT(CONCATENATE("'2018-08 (Д)'!N",TEXT(MATCH($C66,'2018-08 (Д)'!$C$2:$C$100,0)+1,0)))="Н/Д",INDIRECT(CONCATENATE("'2018-07 (Д)'!N",TEXT(MATCH($C66,'2018-07 (Д)'!$C$2:$C$100,0)+1,0))))),"Н/Д",((INDIRECT(CONCATENATE("'2018-08 (Д)'!N",TEXT(MATCH($C66,'2018-08 (Д)'!$C$2:$C$100,0)+1,0)))-INDIRECT(CONCATENATE("'2018-07 (Д)'!N",TEXT(MATCH($C66,'2018-07 (Д)'!$C$2:$C$100,0)+1,0))))/INDIRECT(CONCATENATE("'2018-07 (Д)'!N",TEXT(MATCH($C66,'2018-07 (Д)'!$C$2:$C$100,0)+1,0))))*100)</f>
        <v>20.625056948483543</v>
      </c>
      <c r="DF66" s="9">
        <f ca="1">IF(OR(INDIRECT(CONCATENATE("'2018-09 (Д)'!N",TEXT(MATCH($C66,'2018-09 (Д)'!$C$2:$C$100,0)+1,0)))="Н/Д",INDIRECT(CONCATENATE("'2018-08 (Д)'!N",TEXT(MATCH($C66,'2018-08 (Д)'!$C$2:$C$100,0)+1,0)))="Н/Д",AND(INDIRECT(CONCATENATE("'2018-09 (Д)'!N",TEXT(MATCH($C66,'2018-09 (Д)'!$C$2:$C$100,0)+1,0)))="Н/Д",INDIRECT(CONCATENATE("'2018-08 (Д)'!N",TEXT(MATCH($C66,'2018-08 (Д)'!$C$2:$C$100,0)+1,0))))),"Н/Д",((INDIRECT(CONCATENATE("'2018-09 (Д)'!N",TEXT(MATCH($C66,'2018-09 (Д)'!$C$2:$C$100,0)+1,0)))-INDIRECT(CONCATENATE("'2018-08 (Д)'!N",TEXT(MATCH($C66,'2018-08 (Д)'!$C$2:$C$100,0)+1,0))))/INDIRECT(CONCATENATE("'2018-08 (Д)'!N",TEXT(MATCH($C66,'2018-08 (Д)'!$C$2:$C$100,0)+1,0))))*100)</f>
        <v>14.73629865051779</v>
      </c>
      <c r="DG66" s="9">
        <f ca="1">IF(OR(INDIRECT(CONCATENATE("'2018-10 (Д)'!N",TEXT(MATCH($C66,'2018-10 (Д)'!$C$2:$C$100,0)+1,0)))="Н/Д",INDIRECT(CONCATENATE("'2018-09 (Д)'!N",TEXT(MATCH($C66,'2018-09 (Д)'!$C$2:$C$100,0)+1,0)))="Н/Д",AND(INDIRECT(CONCATENATE("'2018-10 (Д)'!N",TEXT(MATCH($C66,'2018-10 (Д)'!$C$2:$C$100,0)+1,0)))="Н/Д",INDIRECT(CONCATENATE("'2018-09 (Д)'!N",TEXT(MATCH($C66,'2018-09 (Д)'!$C$2:$C$100,0)+1,0))))),"Н/Д",((INDIRECT(CONCATENATE("'2018-10 (Д)'!N",TEXT(MATCH($C66,'2018-10 (Д)'!$C$2:$C$100,0)+1,0)))-INDIRECT(CONCATENATE("'2018-09 (Д)'!N",TEXT(MATCH($C66,'2018-09 (Д)'!$C$2:$C$100,0)+1,0))))/INDIRECT(CONCATENATE("'2018-09 (Д)'!N",TEXT(MATCH($C66,'2018-09 (Д)'!$C$2:$C$100,0)+1,0))))*100)</f>
        <v>10.615120474733585</v>
      </c>
      <c r="DH66" s="9">
        <f ca="1">IF(OR(INDIRECT(CONCATENATE("'2018-11 (Д)'!N",TEXT(MATCH($C66,'2018-11 (Д)'!$C$2:$C$100,0)+1,0)))="Н/Д",INDIRECT(CONCATENATE("'2018-10 (Д)'!N",TEXT(MATCH($C66,'2018-10 (Д)'!$C$2:$C$100,0)+1,0)))="Н/Д",AND(INDIRECT(CONCATENATE("'2018-11 (Д)'!N",TEXT(MATCH($C66,'2018-11 (Д)'!$C$2:$C$100,0)+1,0)))="Н/Д",INDIRECT(CONCATENATE("'2018-10 (Д)'!N",TEXT(MATCH($C66,'2018-10 (Д)'!$C$2:$C$100,0)+1,0))))),"Н/Д",((INDIRECT(CONCATENATE("'2018-11 (Д)'!N",TEXT(MATCH($C66,'2018-11 (Д)'!$C$2:$C$100,0)+1,0)))-INDIRECT(CONCATENATE("'2018-10 (Д)'!N",TEXT(MATCH($C66,'2018-10 (Д)'!$C$2:$C$100,0)+1,0))))/INDIRECT(CONCATENATE("'2018-10 (Д)'!N",TEXT(MATCH($C66,'2018-10 (Д)'!$C$2:$C$100,0)+1,0))))*100)</f>
        <v>12.22034774599422</v>
      </c>
      <c r="DI66" s="9">
        <f ca="1">IF(OR(INDIRECT(CONCATENATE("'2018-12 (Д)'!N",TEXT(MATCH($C66,'2018-12 (Д)'!$C$2:$C$100,0)+1,0)))="Н/Д",INDIRECT(CONCATENATE("'2018-11 (Д)'!N",TEXT(MATCH($C66,'2018-11 (Д)'!$C$2:$C$100,0)+1,0)))="Н/Д",AND(INDIRECT(CONCATENATE("'2018-12 (Д)'!N",TEXT(MATCH($C66,'2018-12 (Д)'!$C$2:$C$100,0)+1,0)))="Н/Д",INDIRECT(CONCATENATE("'2018-11 (Д)'!N",TEXT(MATCH($C66,'2018-11 (Д)'!$C$2:$C$100,0)+1,0))))),"Н/Д",((INDIRECT(CONCATENATE("'2018-12 (Д)'!N",TEXT(MATCH($C66,'2018-12 (Д)'!$C$2:$C$100,0)+1,0)))-INDIRECT(CONCATENATE("'2018-11 (Д)'!N",TEXT(MATCH($C66,'2018-11 (Д)'!$C$2:$C$100,0)+1,0))))/INDIRECT(CONCATENATE("'2018-11 (Д)'!N",TEXT(MATCH($C66,'2018-11 (Д)'!$C$2:$C$100,0)+1,0))))*100)</f>
        <v>10.433978564608392</v>
      </c>
      <c r="DJ66" s="9"/>
      <c r="DK66" s="9">
        <f ca="1">IF(OR(INDIRECT(CONCATENATE("'2018-03 (Д)'!O",TEXT(MATCH($C66,'2018-03 (Д)'!$C$2:$C$100,0)+1,0)))="Н/Д",INDIRECT(CONCATENATE("'2018-02 (Д)'!O",TEXT(MATCH($C66,'2018-02 (Д)'!$C$2:$C$100,0)+1,0)))="Н/Д",AND(INDIRECT(CONCATENATE("'2018-03 (Д)'!O",TEXT(MATCH($C66,'2018-03 (Д)'!$C$2:$C$100,0)+1,0)))="Н/Д",INDIRECT(CONCATENATE("'2018-02 (Д)'!O",TEXT(MATCH($C66,'2018-02 (Д)'!$C$2:$C$100,0)+1,0))))),"Н/Д",((INDIRECT(CONCATENATE("'2018-03 (Д)'!O",TEXT(MATCH($C66,'2018-03 (Д)'!$C$2:$C$100,0)+1,0)))-INDIRECT(CONCATENATE("'2018-02 (Д)'!O",TEXT(MATCH($C66,'2018-02 (Д)'!$C$2:$C$100,0)+1,0))))/INDIRECT(CONCATENATE("'2018-02 (Д)'!O",TEXT(MATCH($C66,'2018-02 (Д)'!$C$2:$C$100,0)+1,0))))*100)</f>
        <v>-86.646002261790855</v>
      </c>
      <c r="DL66" s="9">
        <f ca="1">IF(OR(INDIRECT(CONCATENATE("'2018-04 (Д)'!O",TEXT(MATCH($C66,'2018-04 (Д)'!$C$2:$C$100,0)+1,0)))="Н/Д",INDIRECT(CONCATENATE("'2018-03 (Д)'!O",TEXT(MATCH($C66,'2018-03 (Д)'!$C$2:$C$100,0)+1,0)))="Н/Д",AND(INDIRECT(CONCATENATE("'2018-04 (Д)'!O",TEXT(MATCH($C66,'2018-04 (Д)'!$C$2:$C$100,0)+1,0)))="Н/Д",INDIRECT(CONCATENATE("'2018-03 (Д)'!O",TEXT(MATCH($C66,'2018-03 (Д)'!$C$2:$C$100,0)+1,0))))),"Н/Д",((INDIRECT(CONCATENATE("'2018-04 (Д)'!O",TEXT(MATCH($C66,'2018-04 (Д)'!$C$2:$C$100,0)+1,0)))-INDIRECT(CONCATENATE("'2018-03 (Д)'!O",TEXT(MATCH($C66,'2018-03 (Д)'!$C$2:$C$100,0)+1,0))))/INDIRECT(CONCATENATE("'2018-03 (Д)'!O",TEXT(MATCH($C66,'2018-03 (Д)'!$C$2:$C$100,0)+1,0))))*100)</f>
        <v>177.49183426704985</v>
      </c>
      <c r="DM66" s="9">
        <f ca="1">IF(OR(INDIRECT(CONCATENATE("'2018-05 (Д)'!O",TEXT(MATCH($C66,'2018-05 (Д)'!$C$2:$C$100,0)+1,0)))="Н/Д",INDIRECT(CONCATENATE("'2018-04 (Д)'!O",TEXT(MATCH($C66,'2018-04 (Д)'!$C$2:$C$100,0)+1,0)))="Н/Д",AND(INDIRECT(CONCATENATE("'2018-05 (Д)'!O",TEXT(MATCH($C66,'2018-05 (Д)'!$C$2:$C$100,0)+1,0)))="Н/Д",INDIRECT(CONCATENATE("'2018-04 (Д)'!O",TEXT(MATCH($C66,'2018-04 (Д)'!$C$2:$C$100,0)+1,0))))),"Н/Д",((INDIRECT(CONCATENATE("'2018-05 (Д)'!O",TEXT(MATCH($C66,'2018-05 (Д)'!$C$2:$C$100,0)+1,0)))-INDIRECT(CONCATENATE("'2018-04 (Д)'!O",TEXT(MATCH($C66,'2018-04 (Д)'!$C$2:$C$100,0)+1,0))))/INDIRECT(CONCATENATE("'2018-04 (Д)'!O",TEXT(MATCH($C66,'2018-04 (Д)'!$C$2:$C$100,0)+1,0))))*100)</f>
        <v>-119.97868246426759</v>
      </c>
      <c r="DN66" s="9">
        <f ca="1">IF(OR(INDIRECT(CONCATENATE("'2018-06 (Д)'!O",TEXT(MATCH($C66,'2018-06 (Д)'!$C$2:$C$100,0)+1,0)))="Н/Д",INDIRECT(CONCATENATE("'2018-05 (Д)'!O",TEXT(MATCH($C66,'2018-05 (Д)'!$C$2:$C$100,0)+1,0)))="Н/Д",AND(INDIRECT(CONCATENATE("'2018-06 (Д)'!O",TEXT(MATCH($C66,'2018-06 (Д)'!$C$2:$C$100,0)+1,0)))="Н/Д",INDIRECT(CONCATENATE("'2018-05 (Д)'!O",TEXT(MATCH($C66,'2018-05 (Д)'!$C$2:$C$100,0)+1,0))))),"Н/Д",((INDIRECT(CONCATENATE("'2018-06 (Д)'!O",TEXT(MATCH($C66,'2018-06 (Д)'!$C$2:$C$100,0)+1,0)))-INDIRECT(CONCATENATE("'2018-05 (Д)'!O",TEXT(MATCH($C66,'2018-05 (Д)'!$C$2:$C$100,0)+1,0))))/INDIRECT(CONCATENATE("'2018-05 (Д)'!O",TEXT(MATCH($C66,'2018-05 (Д)'!$C$2:$C$100,0)+1,0))))*100)</f>
        <v>-523.52749581522721</v>
      </c>
      <c r="DO66" s="9">
        <f ca="1">IF(OR(INDIRECT(CONCATENATE("'2018-07 (Д)'!O",TEXT(MATCH($C66,'2018-07 (Д)'!$C$2:$C$100,0)+1,0)))="Н/Д",INDIRECT(CONCATENATE("'2018-06 (Д)'!O",TEXT(MATCH($C66,'2018-06 (Д)'!$C$2:$C$100,0)+1,0)))="Н/Д",AND(INDIRECT(CONCATENATE("'2018-07 (Д)'!O",TEXT(MATCH($C66,'2018-07 (Д)'!$C$2:$C$100,0)+1,0)))="Н/Д",INDIRECT(CONCATENATE("'2018-06 (Д)'!O",TEXT(MATCH($C66,'2018-06 (Д)'!$C$2:$C$100,0)+1,0))))),"Н/Д",((INDIRECT(CONCATENATE("'2018-07 (Д)'!O",TEXT(MATCH($C66,'2018-07 (Д)'!$C$2:$C$100,0)+1,0)))-INDIRECT(CONCATENATE("'2018-06 (Д)'!O",TEXT(MATCH($C66,'2018-06 (Д)'!$C$2:$C$100,0)+1,0))))/INDIRECT(CONCATENATE("'2018-06 (Д)'!O",TEXT(MATCH($C66,'2018-06 (Д)'!$C$2:$C$100,0)+1,0))))*100)</f>
        <v>-0.4011685579641</v>
      </c>
      <c r="DP66" s="9">
        <f ca="1">IF(OR(INDIRECT(CONCATENATE("'2018-08 (Д)'!O",TEXT(MATCH($C66,'2018-08 (Д)'!$C$2:$C$100,0)+1,0)))="Н/Д",INDIRECT(CONCATENATE("'2018-07 (Д)'!O",TEXT(MATCH($C66,'2018-07 (Д)'!$C$2:$C$100,0)+1,0)))="Н/Д",AND(INDIRECT(CONCATENATE("'2018-08 (Д)'!O",TEXT(MATCH($C66,'2018-08 (Д)'!$C$2:$C$100,0)+1,0)))="Н/Д",INDIRECT(CONCATENATE("'2018-07 (Д)'!O",TEXT(MATCH($C66,'2018-07 (Д)'!$C$2:$C$100,0)+1,0))))),"Н/Д",((INDIRECT(CONCATENATE("'2018-08 (Д)'!O",TEXT(MATCH($C66,'2018-08 (Д)'!$C$2:$C$100,0)+1,0)))-INDIRECT(CONCATENATE("'2018-07 (Д)'!O",TEXT(MATCH($C66,'2018-07 (Д)'!$C$2:$C$100,0)+1,0))))/INDIRECT(CONCATENATE("'2018-07 (Д)'!O",TEXT(MATCH($C66,'2018-07 (Д)'!$C$2:$C$100,0)+1,0))))*100)</f>
        <v>-42.143895973915299</v>
      </c>
      <c r="DQ66" s="9">
        <f ca="1">IF(OR(INDIRECT(CONCATENATE("'2018-09 (Д)'!O",TEXT(MATCH($C66,'2018-09 (Д)'!$C$2:$C$100,0)+1,0)))="Н/Д",INDIRECT(CONCATENATE("'2018-08 (Д)'!O",TEXT(MATCH($C66,'2018-08 (Д)'!$C$2:$C$100,0)+1,0)))="Н/Д",AND(INDIRECT(CONCATENATE("'2018-09 (Д)'!O",TEXT(MATCH($C66,'2018-09 (Д)'!$C$2:$C$100,0)+1,0)))="Н/Д",INDIRECT(CONCATENATE("'2018-08 (Д)'!O",TEXT(MATCH($C66,'2018-08 (Д)'!$C$2:$C$100,0)+1,0))))),"Н/Д",((INDIRECT(CONCATENATE("'2018-09 (Д)'!O",TEXT(MATCH($C66,'2018-09 (Д)'!$C$2:$C$100,0)+1,0)))-INDIRECT(CONCATENATE("'2018-08 (Д)'!O",TEXT(MATCH($C66,'2018-08 (Д)'!$C$2:$C$100,0)+1,0))))/INDIRECT(CONCATENATE("'2018-08 (Д)'!O",TEXT(MATCH($C66,'2018-08 (Д)'!$C$2:$C$100,0)+1,0))))*100)</f>
        <v>-172.7836511009524</v>
      </c>
      <c r="DR66" s="9">
        <f ca="1">IF(OR(INDIRECT(CONCATENATE("'2018-10 (Д)'!O",TEXT(MATCH($C66,'2018-10 (Д)'!$C$2:$C$100,0)+1,0)))="Н/Д",INDIRECT(CONCATENATE("'2018-09 (Д)'!O",TEXT(MATCH($C66,'2018-09 (Д)'!$C$2:$C$100,0)+1,0)))="Н/Д",AND(INDIRECT(CONCATENATE("'2018-10 (Д)'!O",TEXT(MATCH($C66,'2018-10 (Д)'!$C$2:$C$100,0)+1,0)))="Н/Д",INDIRECT(CONCATENATE("'2018-09 (Д)'!O",TEXT(MATCH($C66,'2018-09 (Д)'!$C$2:$C$100,0)+1,0))))),"Н/Д",((INDIRECT(CONCATENATE("'2018-10 (Д)'!O",TEXT(MATCH($C66,'2018-10 (Д)'!$C$2:$C$100,0)+1,0)))-INDIRECT(CONCATENATE("'2018-09 (Д)'!O",TEXT(MATCH($C66,'2018-09 (Д)'!$C$2:$C$100,0)+1,0))))/INDIRECT(CONCATENATE("'2018-09 (Д)'!O",TEXT(MATCH($C66,'2018-09 (Д)'!$C$2:$C$100,0)+1,0))))*100)</f>
        <v>-241.95229286249807</v>
      </c>
      <c r="DS66" s="9">
        <f ca="1">IF(OR(INDIRECT(CONCATENATE("'2018-11 (Д)'!O",TEXT(MATCH($C66,'2018-11 (Д)'!$C$2:$C$100,0)+1,0)))="Н/Д",INDIRECT(CONCATENATE("'2018-10 (Д)'!O",TEXT(MATCH($C66,'2018-10 (Д)'!$C$2:$C$100,0)+1,0)))="Н/Д",AND(INDIRECT(CONCATENATE("'2018-11 (Д)'!O",TEXT(MATCH($C66,'2018-11 (Д)'!$C$2:$C$100,0)+1,0)))="Н/Д",INDIRECT(CONCATENATE("'2018-10 (Д)'!O",TEXT(MATCH($C66,'2018-10 (Д)'!$C$2:$C$100,0)+1,0))))),"Н/Д",((INDIRECT(CONCATENATE("'2018-11 (Д)'!O",TEXT(MATCH($C66,'2018-11 (Д)'!$C$2:$C$100,0)+1,0)))-INDIRECT(CONCATENATE("'2018-10 (Д)'!O",TEXT(MATCH($C66,'2018-10 (Д)'!$C$2:$C$100,0)+1,0))))/INDIRECT(CONCATENATE("'2018-10 (Д)'!O",TEXT(MATCH($C66,'2018-10 (Д)'!$C$2:$C$100,0)+1,0))))*100)</f>
        <v>-27.174561752043651</v>
      </c>
      <c r="DT66" s="9">
        <f ca="1">IF(OR(INDIRECT(CONCATENATE("'2018-12 (Д)'!O",TEXT(MATCH($C66,'2018-12 (Д)'!$C$2:$C$100,0)+1,0)))="Н/Д",INDIRECT(CONCATENATE("'2018-11 (Д)'!O",TEXT(MATCH($C66,'2018-11 (Д)'!$C$2:$C$100,0)+1,0)))="Н/Д",AND(INDIRECT(CONCATENATE("'2018-12 (Д)'!O",TEXT(MATCH($C66,'2018-12 (Д)'!$C$2:$C$100,0)+1,0)))="Н/Д",INDIRECT(CONCATENATE("'2018-11 (Д)'!O",TEXT(MATCH($C66,'2018-11 (Д)'!$C$2:$C$100,0)+1,0))))),"Н/Д",((INDIRECT(CONCATENATE("'2018-12 (Д)'!O",TEXT(MATCH($C66,'2018-12 (Д)'!$C$2:$C$100,0)+1,0)))-INDIRECT(CONCATENATE("'2018-11 (Д)'!O",TEXT(MATCH($C66,'2018-11 (Д)'!$C$2:$C$100,0)+1,0))))/INDIRECT(CONCATENATE("'2018-11 (Д)'!O",TEXT(MATCH($C66,'2018-11 (Д)'!$C$2:$C$100,0)+1,0))))*100)</f>
        <v>-114.8030481288225</v>
      </c>
      <c r="DU66" s="9"/>
      <c r="DV66" s="9">
        <f ca="1">IF(OR(INDIRECT(CONCATENATE("'2018-03 (Д)'!P",TEXT(MATCH($C66,'2018-03 (Д)'!$C$2:$C$100,0)+1,0)))="Н/Д",INDIRECT(CONCATENATE("'2018-02 (Д)'!P",TEXT(MATCH($C66,'2018-02 (Д)'!$C$2:$C$100,0)+1,0)))="Н/Д",AND(INDIRECT(CONCATENATE("'2018-03 (Д)'!P",TEXT(MATCH($C66,'2018-03 (Д)'!$C$2:$C$100,0)+1,0)))="Н/Д",INDIRECT(CONCATENATE("'2018-02 (Д)'!P",TEXT(MATCH($C66,'2018-02 (Д)'!$C$2:$C$100,0)+1,0))))),"Н/Д",((INDIRECT(CONCATENATE("'2018-03 (Д)'!P",TEXT(MATCH($C66,'2018-03 (Д)'!$C$2:$C$100,0)+1,0)))-INDIRECT(CONCATENATE("'2018-02 (Д)'!P",TEXT(MATCH($C66,'2018-02 (Д)'!$C$2:$C$100,0)+1,0))))/INDIRECT(CONCATENATE("'2018-02 (Д)'!P",TEXT(MATCH($C66,'2018-02 (Д)'!$C$2:$C$100,0)+1,0))))*100)</f>
        <v>-18.258283871740819</v>
      </c>
      <c r="DW66" s="9">
        <f ca="1">IF(OR(INDIRECT(CONCATENATE("'2018-04 (Д)'!P",TEXT(MATCH($C66,'2018-04 (Д)'!$C$2:$C$100,0)+1,0)))="Н/Д",INDIRECT(CONCATENATE("'2018-03 (Д)'!P",TEXT(MATCH($C66,'2018-03 (Д)'!$C$2:$C$100,0)+1,0)))="Н/Д",AND(INDIRECT(CONCATENATE("'2018-04 (Д)'!P",TEXT(MATCH($C66,'2018-04 (Д)'!$C$2:$C$100,0)+1,0)))="Н/Д",INDIRECT(CONCATENATE("'2018-03 (Д)'!P",TEXT(MATCH($C66,'2018-03 (Д)'!$C$2:$C$100,0)+1,0))))),"Н/Д",((INDIRECT(CONCATENATE("'2018-04 (Д)'!P",TEXT(MATCH($C66,'2018-04 (Д)'!$C$2:$C$100,0)+1,0)))-INDIRECT(CONCATENATE("'2018-03 (Д)'!P",TEXT(MATCH($C66,'2018-03 (Д)'!$C$2:$C$100,0)+1,0))))/INDIRECT(CONCATENATE("'2018-03 (Д)'!P",TEXT(MATCH($C66,'2018-03 (Д)'!$C$2:$C$100,0)+1,0))))*100)</f>
        <v>184.58489535000081</v>
      </c>
      <c r="DX66" s="9">
        <f ca="1">IF(OR(INDIRECT(CONCATENATE("'2018-05 (Д)'!P",TEXT(MATCH($C66,'2018-05 (Д)'!$C$2:$C$100,0)+1,0)))="Н/Д",INDIRECT(CONCATENATE("'2018-04 (Д)'!P",TEXT(MATCH($C66,'2018-04 (Д)'!$C$2:$C$100,0)+1,0)))="Н/Д",AND(INDIRECT(CONCATENATE("'2018-05 (Д)'!P",TEXT(MATCH($C66,'2018-05 (Д)'!$C$2:$C$100,0)+1,0)))="Н/Д",INDIRECT(CONCATENATE("'2018-04 (Д)'!P",TEXT(MATCH($C66,'2018-04 (Д)'!$C$2:$C$100,0)+1,0))))),"Н/Д",((INDIRECT(CONCATENATE("'2018-05 (Д)'!P",TEXT(MATCH($C66,'2018-05 (Д)'!$C$2:$C$100,0)+1,0)))-INDIRECT(CONCATENATE("'2018-04 (Д)'!P",TEXT(MATCH($C66,'2018-04 (Д)'!$C$2:$C$100,0)+1,0))))/INDIRECT(CONCATENATE("'2018-04 (Д)'!P",TEXT(MATCH($C66,'2018-04 (Д)'!$C$2:$C$100,0)+1,0))))*100)</f>
        <v>-28.272596678474649</v>
      </c>
      <c r="DY66" s="9">
        <f ca="1">IF(OR(INDIRECT(CONCATENATE("'2018-06 (Д)'!P",TEXT(MATCH($C66,'2018-06 (Д)'!$C$2:$C$100,0)+1,0)))="Н/Д",INDIRECT(CONCATENATE("'2018-05 (Д)'!P",TEXT(MATCH($C66,'2018-05 (Д)'!$C$2:$C$100,0)+1,0)))="Н/Д",AND(INDIRECT(CONCATENATE("'2018-06 (Д)'!P",TEXT(MATCH($C66,'2018-06 (Д)'!$C$2:$C$100,0)+1,0)))="Н/Д",INDIRECT(CONCATENATE("'2018-05 (Д)'!P",TEXT(MATCH($C66,'2018-05 (Д)'!$C$2:$C$100,0)+1,0))))),"Н/Д",((INDIRECT(CONCATENATE("'2018-06 (Д)'!P",TEXT(MATCH($C66,'2018-06 (Д)'!$C$2:$C$100,0)+1,0)))-INDIRECT(CONCATENATE("'2018-05 (Д)'!P",TEXT(MATCH($C66,'2018-05 (Д)'!$C$2:$C$100,0)+1,0))))/INDIRECT(CONCATENATE("'2018-05 (Д)'!P",TEXT(MATCH($C66,'2018-05 (Д)'!$C$2:$C$100,0)+1,0))))*100)</f>
        <v>-65.729748850310173</v>
      </c>
      <c r="DZ66" s="9">
        <f ca="1">IF(OR(INDIRECT(CONCATENATE("'2018-07 (Д)'!P",TEXT(MATCH($C66,'2018-07 (Д)'!$C$2:$C$100,0)+1,0)))="Н/Д",INDIRECT(CONCATENATE("'2018-06 (Д)'!P",TEXT(MATCH($C66,'2018-06 (Д)'!$C$2:$C$100,0)+1,0)))="Н/Д",AND(INDIRECT(CONCATENATE("'2018-07 (Д)'!P",TEXT(MATCH($C66,'2018-07 (Д)'!$C$2:$C$100,0)+1,0)))="Н/Д",INDIRECT(CONCATENATE("'2018-06 (Д)'!P",TEXT(MATCH($C66,'2018-06 (Д)'!$C$2:$C$100,0)+1,0))))),"Н/Д",((INDIRECT(CONCATENATE("'2018-07 (Д)'!P",TEXT(MATCH($C66,'2018-07 (Д)'!$C$2:$C$100,0)+1,0)))-INDIRECT(CONCATENATE("'2018-06 (Д)'!P",TEXT(MATCH($C66,'2018-06 (Д)'!$C$2:$C$100,0)+1,0))))/INDIRECT(CONCATENATE("'2018-06 (Д)'!P",TEXT(MATCH($C66,'2018-06 (Д)'!$C$2:$C$100,0)+1,0))))*100)</f>
        <v>-9.9278376383294106E-2</v>
      </c>
      <c r="EA66" s="9">
        <f ca="1">IF(OR(INDIRECT(CONCATENATE("'2018-08 (Д)'!P",TEXT(MATCH($C66,'2018-08 (Д)'!$C$2:$C$100,0)+1,0)))="Н/Д",INDIRECT(CONCATENATE("'2018-07 (Д)'!P",TEXT(MATCH($C66,'2018-07 (Д)'!$C$2:$C$100,0)+1,0)))="Н/Д",AND(INDIRECT(CONCATENATE("'2018-08 (Д)'!P",TEXT(MATCH($C66,'2018-08 (Д)'!$C$2:$C$100,0)+1,0)))="Н/Д",INDIRECT(CONCATENATE("'2018-07 (Д)'!P",TEXT(MATCH($C66,'2018-07 (Д)'!$C$2:$C$100,0)+1,0))))),"Н/Д",((INDIRECT(CONCATENATE("'2018-08 (Д)'!P",TEXT(MATCH($C66,'2018-08 (Д)'!$C$2:$C$100,0)+1,0)))-INDIRECT(CONCATENATE("'2018-07 (Д)'!P",TEXT(MATCH($C66,'2018-07 (Д)'!$C$2:$C$100,0)+1,0))))/INDIRECT(CONCATENATE("'2018-07 (Д)'!P",TEXT(MATCH($C66,'2018-07 (Д)'!$C$2:$C$100,0)+1,0))))*100)</f>
        <v>96.792571214283612</v>
      </c>
      <c r="EB66" s="9">
        <f ca="1">IF(OR(INDIRECT(CONCATENATE("'2018-09 (Д)'!P",TEXT(MATCH($C66,'2018-09 (Д)'!$C$2:$C$100,0)+1,0)))="Н/Д",INDIRECT(CONCATENATE("'2018-08 (Д)'!P",TEXT(MATCH($C66,'2018-08 (Д)'!$C$2:$C$100,0)+1,0)))="Н/Д",AND(INDIRECT(CONCATENATE("'2018-09 (Д)'!P",TEXT(MATCH($C66,'2018-09 (Д)'!$C$2:$C$100,0)+1,0)))="Н/Д",INDIRECT(CONCATENATE("'2018-08 (Д)'!P",TEXT(MATCH($C66,'2018-08 (Д)'!$C$2:$C$100,0)+1,0))))),"Н/Д",((INDIRECT(CONCATENATE("'2018-09 (Д)'!P",TEXT(MATCH($C66,'2018-09 (Д)'!$C$2:$C$100,0)+1,0)))-INDIRECT(CONCATENATE("'2018-08 (Д)'!P",TEXT(MATCH($C66,'2018-08 (Д)'!$C$2:$C$100,0)+1,0))))/INDIRECT(CONCATENATE("'2018-08 (Д)'!P",TEXT(MATCH($C66,'2018-08 (Д)'!$C$2:$C$100,0)+1,0))))*100)</f>
        <v>-40.438806482426678</v>
      </c>
      <c r="EC66" s="9">
        <f ca="1">IF(OR(INDIRECT(CONCATENATE("'2018-10 (Д)'!P",TEXT(MATCH($C66,'2018-10 (Д)'!$C$2:$C$100,0)+1,0)))="Н/Д",INDIRECT(CONCATENATE("'2018-09 (Д)'!P",TEXT(MATCH($C66,'2018-09 (Д)'!$C$2:$C$100,0)+1,0)))="Н/Д",AND(INDIRECT(CONCATENATE("'2018-10 (Д)'!P",TEXT(MATCH($C66,'2018-10 (Д)'!$C$2:$C$100,0)+1,0)))="Н/Д",INDIRECT(CONCATENATE("'2018-09 (Д)'!P",TEXT(MATCH($C66,'2018-09 (Д)'!$C$2:$C$100,0)+1,0))))),"Н/Д",((INDIRECT(CONCATENATE("'2018-10 (Д)'!P",TEXT(MATCH($C66,'2018-10 (Д)'!$C$2:$C$100,0)+1,0)))-INDIRECT(CONCATENATE("'2018-09 (Д)'!P",TEXT(MATCH($C66,'2018-09 (Д)'!$C$2:$C$100,0)+1,0))))/INDIRECT(CONCATENATE("'2018-09 (Д)'!P",TEXT(MATCH($C66,'2018-09 (Д)'!$C$2:$C$100,0)+1,0))))*100)</f>
        <v>135.42238698436361</v>
      </c>
      <c r="ED66" s="9">
        <f ca="1">IF(OR(INDIRECT(CONCATENATE("'2018-11 (Д)'!P",TEXT(MATCH($C66,'2018-11 (Д)'!$C$2:$C$100,0)+1,0)))="Н/Д",INDIRECT(CONCATENATE("'2018-10 (Д)'!P",TEXT(MATCH($C66,'2018-10 (Д)'!$C$2:$C$100,0)+1,0)))="Н/Д",AND(INDIRECT(CONCATENATE("'2018-11 (Д)'!P",TEXT(MATCH($C66,'2018-11 (Д)'!$C$2:$C$100,0)+1,0)))="Н/Д",INDIRECT(CONCATENATE("'2018-10 (Д)'!P",TEXT(MATCH($C66,'2018-10 (Д)'!$C$2:$C$100,0)+1,0))))),"Н/Д",((INDIRECT(CONCATENATE("'2018-11 (Д)'!P",TEXT(MATCH($C66,'2018-11 (Д)'!$C$2:$C$100,0)+1,0)))-INDIRECT(CONCATENATE("'2018-10 (Д)'!P",TEXT(MATCH($C66,'2018-10 (Д)'!$C$2:$C$100,0)+1,0))))/INDIRECT(CONCATENATE("'2018-10 (Д)'!P",TEXT(MATCH($C66,'2018-10 (Д)'!$C$2:$C$100,0)+1,0))))*100)</f>
        <v>-8.0852957190649395</v>
      </c>
      <c r="EE66" s="9">
        <f ca="1">IF(OR(INDIRECT(CONCATENATE("'2018-12 (Д)'!P",TEXT(MATCH($C66,'2018-12 (Д)'!$C$2:$C$100,0)+1,0)))="Н/Д",INDIRECT(CONCATENATE("'2018-11 (Д)'!P",TEXT(MATCH($C66,'2018-11 (Д)'!$C$2:$C$100,0)+1,0)))="Н/Д",AND(INDIRECT(CONCATENATE("'2018-12 (Д)'!P",TEXT(MATCH($C66,'2018-12 (Д)'!$C$2:$C$100,0)+1,0)))="Н/Д",INDIRECT(CONCATENATE("'2018-11 (Д)'!P",TEXT(MATCH($C66,'2018-11 (Д)'!$C$2:$C$100,0)+1,0))))),"Н/Д",((INDIRECT(CONCATENATE("'2018-12 (Д)'!P",TEXT(MATCH($C66,'2018-12 (Д)'!$C$2:$C$100,0)+1,0)))-INDIRECT(CONCATENATE("'2018-11 (Д)'!P",TEXT(MATCH($C66,'2018-11 (Д)'!$C$2:$C$100,0)+1,0))))/INDIRECT(CONCATENATE("'2018-11 (Д)'!P",TEXT(MATCH($C66,'2018-11 (Д)'!$C$2:$C$100,0)+1,0))))*100)</f>
        <v>0.71777213881219315</v>
      </c>
      <c r="EF66" s="9"/>
      <c r="EG66" s="9">
        <f ca="1">IF(OR(INDIRECT(CONCATENATE("'2018-03 (Д)'!Q",TEXT(MATCH($C66,'2018-03 (Д)'!$C$2:$C$100,0)+1,0)))="Н/Д",INDIRECT(CONCATENATE("'2018-02 (Д)'!Q",TEXT(MATCH($C66,'2018-02 (Д)'!$C$2:$C$100,0)+1,0)))="Н/Д",AND(INDIRECT(CONCATENATE("'2018-03 (Д)'!Q",TEXT(MATCH($C66,'2018-03 (Д)'!$C$2:$C$100,0)+1,0)))="Н/Д",INDIRECT(CONCATENATE("'2018-02 (Д)'!Q",TEXT(MATCH($C66,'2018-02 (Д)'!$C$2:$C$100,0)+1,0))))),"Н/Д",((INDIRECT(CONCATENATE("'2018-03 (Д)'!Q",TEXT(MATCH($C66,'2018-03 (Д)'!$C$2:$C$100,0)+1,0)))-INDIRECT(CONCATENATE("'2018-02 (Д)'!Q",TEXT(MATCH($C66,'2018-02 (Д)'!$C$2:$C$100,0)+1,0))))/INDIRECT(CONCATENATE("'2018-02 (Д)'!Q",TEXT(MATCH($C66,'2018-02 (Д)'!$C$2:$C$100,0)+1,0))))*100)</f>
        <v>114.82249995640616</v>
      </c>
      <c r="EH66" s="9">
        <f ca="1">IF(OR(INDIRECT(CONCATENATE("'2018-04 (Д)'!Q",TEXT(MATCH($C66,'2018-04 (Д)'!$C$2:$C$100,0)+1,0)))="Н/Д",INDIRECT(CONCATENATE("'2018-03 (Д)'!Q",TEXT(MATCH($C66,'2018-03 (Д)'!$C$2:$C$100,0)+1,0)))="Н/Д",AND(INDIRECT(CONCATENATE("'2018-04 (Д)'!Q",TEXT(MATCH($C66,'2018-04 (Д)'!$C$2:$C$100,0)+1,0)))="Н/Д",INDIRECT(CONCATENATE("'2018-03 (Д)'!Q",TEXT(MATCH($C66,'2018-03 (Д)'!$C$2:$C$100,0)+1,0))))),"Н/Д",((INDIRECT(CONCATENATE("'2018-04 (Д)'!Q",TEXT(MATCH($C66,'2018-04 (Д)'!$C$2:$C$100,0)+1,0)))-INDIRECT(CONCATENATE("'2018-03 (Д)'!Q",TEXT(MATCH($C66,'2018-03 (Д)'!$C$2:$C$100,0)+1,0))))/INDIRECT(CONCATENATE("'2018-03 (Д)'!Q",TEXT(MATCH($C66,'2018-03 (Д)'!$C$2:$C$100,0)+1,0))))*100)</f>
        <v>37.492261999141135</v>
      </c>
      <c r="EI66" s="9">
        <f ca="1">IF(OR(INDIRECT(CONCATENATE("'2018-05 (Д)'!Q",TEXT(MATCH($C66,'2018-05 (Д)'!$C$2:$C$100,0)+1,0)))="Н/Д",INDIRECT(CONCATENATE("'2018-04 (Д)'!Q",TEXT(MATCH($C66,'2018-04 (Д)'!$C$2:$C$100,0)+1,0)))="Н/Д",AND(INDIRECT(CONCATENATE("'2018-05 (Д)'!Q",TEXT(MATCH($C66,'2018-05 (Д)'!$C$2:$C$100,0)+1,0)))="Н/Д",INDIRECT(CONCATENATE("'2018-04 (Д)'!Q",TEXT(MATCH($C66,'2018-04 (Д)'!$C$2:$C$100,0)+1,0))))),"Н/Д",((INDIRECT(CONCATENATE("'2018-05 (Д)'!Q",TEXT(MATCH($C66,'2018-05 (Д)'!$C$2:$C$100,0)+1,0)))-INDIRECT(CONCATENATE("'2018-04 (Д)'!Q",TEXT(MATCH($C66,'2018-04 (Д)'!$C$2:$C$100,0)+1,0))))/INDIRECT(CONCATENATE("'2018-04 (Д)'!Q",TEXT(MATCH($C66,'2018-04 (Д)'!$C$2:$C$100,0)+1,0))))*100)</f>
        <v>-33.707078951413799</v>
      </c>
      <c r="EJ66" s="9">
        <f ca="1">IF(OR(INDIRECT(CONCATENATE("'2018-06 (Д)'!Q",TEXT(MATCH($C66,'2018-06 (Д)'!$C$2:$C$100,0)+1,0)))="Н/Д",INDIRECT(CONCATENATE("'2018-05 (Д)'!Q",TEXT(MATCH($C66,'2018-05 (Д)'!$C$2:$C$100,0)+1,0)))="Н/Д",AND(INDIRECT(CONCATENATE("'2018-06 (Д)'!Q",TEXT(MATCH($C66,'2018-06 (Д)'!$C$2:$C$100,0)+1,0)))="Н/Д",INDIRECT(CONCATENATE("'2018-05 (Д)'!Q",TEXT(MATCH($C66,'2018-05 (Д)'!$C$2:$C$100,0)+1,0))))),"Н/Д",((INDIRECT(CONCATENATE("'2018-06 (Д)'!Q",TEXT(MATCH($C66,'2018-06 (Д)'!$C$2:$C$100,0)+1,0)))-INDIRECT(CONCATENATE("'2018-05 (Д)'!Q",TEXT(MATCH($C66,'2018-05 (Д)'!$C$2:$C$100,0)+1,0))))/INDIRECT(CONCATENATE("'2018-05 (Д)'!Q",TEXT(MATCH($C66,'2018-05 (Д)'!$C$2:$C$100,0)+1,0))))*100)</f>
        <v>-72.554869036452956</v>
      </c>
      <c r="EK66" s="9">
        <f ca="1">IF(OR(INDIRECT(CONCATENATE("'2018-07 (Д)'!Q",TEXT(MATCH($C66,'2018-07 (Д)'!$C$2:$C$100,0)+1,0)))="Н/Д",INDIRECT(CONCATENATE("'2018-06 (Д)'!Q",TEXT(MATCH($C66,'2018-06 (Д)'!$C$2:$C$100,0)+1,0)))="Н/Д",AND(INDIRECT(CONCATENATE("'2018-07 (Д)'!Q",TEXT(MATCH($C66,'2018-07 (Д)'!$C$2:$C$100,0)+1,0)))="Н/Д",INDIRECT(CONCATENATE("'2018-06 (Д)'!Q",TEXT(MATCH($C66,'2018-06 (Д)'!$C$2:$C$100,0)+1,0))))),"Н/Д",((INDIRECT(CONCATENATE("'2018-07 (Д)'!Q",TEXT(MATCH($C66,'2018-07 (Д)'!$C$2:$C$100,0)+1,0)))-INDIRECT(CONCATENATE("'2018-06 (Д)'!Q",TEXT(MATCH($C66,'2018-06 (Д)'!$C$2:$C$100,0)+1,0))))/INDIRECT(CONCATENATE("'2018-06 (Д)'!Q",TEXT(MATCH($C66,'2018-06 (Д)'!$C$2:$C$100,0)+1,0))))*100)</f>
        <v>106.26987524901486</v>
      </c>
      <c r="EL66" s="9">
        <f ca="1">IF(OR(INDIRECT(CONCATENATE("'2018-08 (Д)'!Q",TEXT(MATCH($C66,'2018-08 (Д)'!$C$2:$C$100,0)+1,0)))="Н/Д",INDIRECT(CONCATENATE("'2018-07 (Д)'!Q",TEXT(MATCH($C66,'2018-07 (Д)'!$C$2:$C$100,0)+1,0)))="Н/Д",AND(INDIRECT(CONCATENATE("'2018-08 (Д)'!Q",TEXT(MATCH($C66,'2018-08 (Д)'!$C$2:$C$100,0)+1,0)))="Н/Д",INDIRECT(CONCATENATE("'2018-07 (Д)'!Q",TEXT(MATCH($C66,'2018-07 (Д)'!$C$2:$C$100,0)+1,0))))),"Н/Д",((INDIRECT(CONCATENATE("'2018-08 (Д)'!Q",TEXT(MATCH($C66,'2018-08 (Д)'!$C$2:$C$100,0)+1,0)))-INDIRECT(CONCATENATE("'2018-07 (Д)'!Q",TEXT(MATCH($C66,'2018-07 (Д)'!$C$2:$C$100,0)+1,0))))/INDIRECT(CONCATENATE("'2018-07 (Д)'!Q",TEXT(MATCH($C66,'2018-07 (Д)'!$C$2:$C$100,0)+1,0))))*100)</f>
        <v>121.28104825103333</v>
      </c>
      <c r="EM66" s="9">
        <f ca="1">IF(OR(INDIRECT(CONCATENATE("'2018-09 (Д)'!Q",TEXT(MATCH($C66,'2018-09 (Д)'!$C$2:$C$100,0)+1,0)))="Н/Д",INDIRECT(CONCATENATE("'2018-08 (Д)'!Q",TEXT(MATCH($C66,'2018-08 (Д)'!$C$2:$C$100,0)+1,0)))="Н/Д",AND(INDIRECT(CONCATENATE("'2018-09 (Д)'!Q",TEXT(MATCH($C66,'2018-09 (Д)'!$C$2:$C$100,0)+1,0)))="Н/Д",INDIRECT(CONCATENATE("'2018-08 (Д)'!Q",TEXT(MATCH($C66,'2018-08 (Д)'!$C$2:$C$100,0)+1,0))))),"Н/Д",((INDIRECT(CONCATENATE("'2018-09 (Д)'!Q",TEXT(MATCH($C66,'2018-09 (Д)'!$C$2:$C$100,0)+1,0)))-INDIRECT(CONCATENATE("'2018-08 (Д)'!Q",TEXT(MATCH($C66,'2018-08 (Д)'!$C$2:$C$100,0)+1,0))))/INDIRECT(CONCATENATE("'2018-08 (Д)'!Q",TEXT(MATCH($C66,'2018-08 (Д)'!$C$2:$C$100,0)+1,0))))*100)</f>
        <v>-28.341827125149571</v>
      </c>
      <c r="EN66" s="9">
        <f ca="1">IF(OR(INDIRECT(CONCATENATE("'2018-10 (Д)'!Q",TEXT(MATCH($C66,'2018-10 (Д)'!$C$2:$C$100,0)+1,0)))="Н/Д",INDIRECT(CONCATENATE("'2018-09 (Д)'!Q",TEXT(MATCH($C66,'2018-09 (Д)'!$C$2:$C$100,0)+1,0)))="Н/Д",AND(INDIRECT(CONCATENATE("'2018-10 (Д)'!Q",TEXT(MATCH($C66,'2018-10 (Д)'!$C$2:$C$100,0)+1,0)))="Н/Д",INDIRECT(CONCATENATE("'2018-09 (Д)'!Q",TEXT(MATCH($C66,'2018-09 (Д)'!$C$2:$C$100,0)+1,0))))),"Н/Д",((INDIRECT(CONCATENATE("'2018-10 (Д)'!Q",TEXT(MATCH($C66,'2018-10 (Д)'!$C$2:$C$100,0)+1,0)))-INDIRECT(CONCATENATE("'2018-09 (Д)'!Q",TEXT(MATCH($C66,'2018-09 (Д)'!$C$2:$C$100,0)+1,0))))/INDIRECT(CONCATENATE("'2018-09 (Д)'!Q",TEXT(MATCH($C66,'2018-09 (Д)'!$C$2:$C$100,0)+1,0))))*100)</f>
        <v>-32.545314547419217</v>
      </c>
      <c r="EO66" s="9">
        <f ca="1">IF(OR(INDIRECT(CONCATENATE("'2018-11 (Д)'!Q",TEXT(MATCH($C66,'2018-11 (Д)'!$C$2:$C$100,0)+1,0)))="Н/Д",INDIRECT(CONCATENATE("'2018-10 (Д)'!Q",TEXT(MATCH($C66,'2018-10 (Д)'!$C$2:$C$100,0)+1,0)))="Н/Д",AND(INDIRECT(CONCATENATE("'2018-11 (Д)'!Q",TEXT(MATCH($C66,'2018-11 (Д)'!$C$2:$C$100,0)+1,0)))="Н/Д",INDIRECT(CONCATENATE("'2018-10 (Д)'!Q",TEXT(MATCH($C66,'2018-10 (Д)'!$C$2:$C$100,0)+1,0))))),"Н/Д",((INDIRECT(CONCATENATE("'2018-11 (Д)'!Q",TEXT(MATCH($C66,'2018-11 (Д)'!$C$2:$C$100,0)+1,0)))-INDIRECT(CONCATENATE("'2018-10 (Д)'!Q",TEXT(MATCH($C66,'2018-10 (Д)'!$C$2:$C$100,0)+1,0))))/INDIRECT(CONCATENATE("'2018-10 (Д)'!Q",TEXT(MATCH($C66,'2018-10 (Д)'!$C$2:$C$100,0)+1,0))))*100)</f>
        <v>132.3015091879499</v>
      </c>
      <c r="EP66" s="9">
        <f ca="1">IF(OR(INDIRECT(CONCATENATE("'2018-12 (Д)'!Q",TEXT(MATCH($C66,'2018-12 (Д)'!$C$2:$C$100,0)+1,0)))="Н/Д",INDIRECT(CONCATENATE("'2018-11 (Д)'!Q",TEXT(MATCH($C66,'2018-11 (Д)'!$C$2:$C$100,0)+1,0)))="Н/Д",AND(INDIRECT(CONCATENATE("'2018-12 (Д)'!Q",TEXT(MATCH($C66,'2018-12 (Д)'!$C$2:$C$100,0)+1,0)))="Н/Д",INDIRECT(CONCATENATE("'2018-11 (Д)'!Q",TEXT(MATCH($C66,'2018-11 (Д)'!$C$2:$C$100,0)+1,0))))),"Н/Д",((INDIRECT(CONCATENATE("'2018-12 (Д)'!Q",TEXT(MATCH($C66,'2018-12 (Д)'!$C$2:$C$100,0)+1,0)))-INDIRECT(CONCATENATE("'2018-11 (Д)'!Q",TEXT(MATCH($C66,'2018-11 (Д)'!$C$2:$C$100,0)+1,0))))/INDIRECT(CONCATENATE("'2018-11 (Д)'!Q",TEXT(MATCH($C66,'2018-11 (Д)'!$C$2:$C$100,0)+1,0))))*100)</f>
        <v>-70.692244466207626</v>
      </c>
      <c r="EQ66" s="9"/>
      <c r="ER66" s="9">
        <f ca="1">IF(OR(INDIRECT(CONCATENATE("'2018-03 (Д)'!R",TEXT(MATCH($C66,'2018-03 (Д)'!$C$2:$C$100,0)+1,0)))="Н/Д",INDIRECT(CONCATENATE("'2018-02 (Д)'!R",TEXT(MATCH($C66,'2018-02 (Д)'!$C$2:$C$100,0)+1,0)))="Н/Д",AND(INDIRECT(CONCATENATE("'2018-03 (Д)'!R",TEXT(MATCH($C66,'2018-03 (Д)'!$C$2:$C$100,0)+1,0)))="Н/Д",INDIRECT(CONCATENATE("'2018-02 (Д)'!R",TEXT(MATCH($C66,'2018-02 (Д)'!$C$2:$C$100,0)+1,0))))),"Н/Д",((INDIRECT(CONCATENATE("'2018-03 (Д)'!R",TEXT(MATCH($C66,'2018-03 (Д)'!$C$2:$C$100,0)+1,0)))-INDIRECT(CONCATENATE("'2018-02 (Д)'!R",TEXT(MATCH($C66,'2018-02 (Д)'!$C$2:$C$100,0)+1,0))))/INDIRECT(CONCATENATE("'2018-02 (Д)'!R",TEXT(MATCH($C66,'2018-02 (Д)'!$C$2:$C$100,0)+1,0))))*100)</f>
        <v>182.31317959511921</v>
      </c>
      <c r="ES66" s="9">
        <f ca="1">IF(OR(INDIRECT(CONCATENATE("'2018-04 (Д)'!R",TEXT(MATCH($C66,'2018-04 (Д)'!$C$2:$C$100,0)+1,0)))="Н/Д",INDIRECT(CONCATENATE("'2018-03 (Д)'!R",TEXT(MATCH($C66,'2018-03 (Д)'!$C$2:$C$100,0)+1,0)))="Н/Д",AND(INDIRECT(CONCATENATE("'2018-04 (Д)'!R",TEXT(MATCH($C66,'2018-04 (Д)'!$C$2:$C$100,0)+1,0)))="Н/Д",INDIRECT(CONCATENATE("'2018-03 (Д)'!R",TEXT(MATCH($C66,'2018-03 (Д)'!$C$2:$C$100,0)+1,0))))),"Н/Д",((INDIRECT(CONCATENATE("'2018-04 (Д)'!R",TEXT(MATCH($C66,'2018-04 (Д)'!$C$2:$C$100,0)+1,0)))-INDIRECT(CONCATENATE("'2018-03 (Д)'!R",TEXT(MATCH($C66,'2018-03 (Д)'!$C$2:$C$100,0)+1,0))))/INDIRECT(CONCATENATE("'2018-03 (Д)'!R",TEXT(MATCH($C66,'2018-03 (Д)'!$C$2:$C$100,0)+1,0))))*100)</f>
        <v>-78.434485642170131</v>
      </c>
      <c r="ET66" s="9">
        <f ca="1">IF(OR(INDIRECT(CONCATENATE("'2018-05 (Д)'!R",TEXT(MATCH($C66,'2018-05 (Д)'!$C$2:$C$100,0)+1,0)))="Н/Д",INDIRECT(CONCATENATE("'2018-04 (Д)'!R",TEXT(MATCH($C66,'2018-04 (Д)'!$C$2:$C$100,0)+1,0)))="Н/Д",AND(INDIRECT(CONCATENATE("'2018-05 (Д)'!R",TEXT(MATCH($C66,'2018-05 (Д)'!$C$2:$C$100,0)+1,0)))="Н/Д",INDIRECT(CONCATENATE("'2018-04 (Д)'!R",TEXT(MATCH($C66,'2018-04 (Д)'!$C$2:$C$100,0)+1,0))))),"Н/Д",((INDIRECT(CONCATENATE("'2018-05 (Д)'!R",TEXT(MATCH($C66,'2018-05 (Д)'!$C$2:$C$100,0)+1,0)))-INDIRECT(CONCATENATE("'2018-04 (Д)'!R",TEXT(MATCH($C66,'2018-04 (Д)'!$C$2:$C$100,0)+1,0))))/INDIRECT(CONCATENATE("'2018-04 (Д)'!R",TEXT(MATCH($C66,'2018-04 (Д)'!$C$2:$C$100,0)+1,0))))*100)</f>
        <v>18.151902452613054</v>
      </c>
      <c r="EU66" s="9">
        <f ca="1">IF(OR(INDIRECT(CONCATENATE("'2018-06 (Д)'!R",TEXT(MATCH($C66,'2018-06 (Д)'!$C$2:$C$100,0)+1,0)))="Н/Д",INDIRECT(CONCATENATE("'2018-05 (Д)'!R",TEXT(MATCH($C66,'2018-05 (Д)'!$C$2:$C$100,0)+1,0)))="Н/Д",AND(INDIRECT(CONCATENATE("'2018-06 (Д)'!R",TEXT(MATCH($C66,'2018-06 (Д)'!$C$2:$C$100,0)+1,0)))="Н/Д",INDIRECT(CONCATENATE("'2018-05 (Д)'!R",TEXT(MATCH($C66,'2018-05 (Д)'!$C$2:$C$100,0)+1,0))))),"Н/Д",((INDIRECT(CONCATENATE("'2018-06 (Д)'!R",TEXT(MATCH($C66,'2018-06 (Д)'!$C$2:$C$100,0)+1,0)))-INDIRECT(CONCATENATE("'2018-05 (Д)'!R",TEXT(MATCH($C66,'2018-05 (Д)'!$C$2:$C$100,0)+1,0))))/INDIRECT(CONCATENATE("'2018-05 (Д)'!R",TEXT(MATCH($C66,'2018-05 (Д)'!$C$2:$C$100,0)+1,0))))*100)</f>
        <v>17.589351377143281</v>
      </c>
      <c r="EV66" s="9">
        <f ca="1">IF(OR(INDIRECT(CONCATENATE("'2018-07 (Д)'!R",TEXT(MATCH($C66,'2018-07 (Д)'!$C$2:$C$100,0)+1,0)))="Н/Д",INDIRECT(CONCATENATE("'2018-06 (Д)'!R",TEXT(MATCH($C66,'2018-06 (Д)'!$C$2:$C$100,0)+1,0)))="Н/Д",AND(INDIRECT(CONCATENATE("'2018-07 (Д)'!R",TEXT(MATCH($C66,'2018-07 (Д)'!$C$2:$C$100,0)+1,0)))="Н/Д",INDIRECT(CONCATENATE("'2018-06 (Д)'!R",TEXT(MATCH($C66,'2018-06 (Д)'!$C$2:$C$100,0)+1,0))))),"Н/Д",((INDIRECT(CONCATENATE("'2018-07 (Д)'!R",TEXT(MATCH($C66,'2018-07 (Д)'!$C$2:$C$100,0)+1,0)))-INDIRECT(CONCATENATE("'2018-06 (Д)'!R",TEXT(MATCH($C66,'2018-06 (Д)'!$C$2:$C$100,0)+1,0))))/INDIRECT(CONCATENATE("'2018-06 (Д)'!R",TEXT(MATCH($C66,'2018-06 (Д)'!$C$2:$C$100,0)+1,0))))*100)</f>
        <v>54.470760978358626</v>
      </c>
      <c r="EW66" s="9">
        <f ca="1">IF(OR(INDIRECT(CONCATENATE("'2018-08 (Д)'!R",TEXT(MATCH($C66,'2018-08 (Д)'!$C$2:$C$100,0)+1,0)))="Н/Д",INDIRECT(CONCATENATE("'2018-07 (Д)'!R",TEXT(MATCH($C66,'2018-07 (Д)'!$C$2:$C$100,0)+1,0)))="Н/Д",AND(INDIRECT(CONCATENATE("'2018-08 (Д)'!R",TEXT(MATCH($C66,'2018-08 (Д)'!$C$2:$C$100,0)+1,0)))="Н/Д",INDIRECT(CONCATENATE("'2018-07 (Д)'!R",TEXT(MATCH($C66,'2018-07 (Д)'!$C$2:$C$100,0)+1,0))))),"Н/Д",((INDIRECT(CONCATENATE("'2018-08 (Д)'!R",TEXT(MATCH($C66,'2018-08 (Д)'!$C$2:$C$100,0)+1,0)))-INDIRECT(CONCATENATE("'2018-07 (Д)'!R",TEXT(MATCH($C66,'2018-07 (Д)'!$C$2:$C$100,0)+1,0))))/INDIRECT(CONCATENATE("'2018-07 (Д)'!R",TEXT(MATCH($C66,'2018-07 (Д)'!$C$2:$C$100,0)+1,0))))*100)</f>
        <v>33.245602475860842</v>
      </c>
      <c r="EX66" s="9">
        <f ca="1">IF(OR(INDIRECT(CONCATENATE("'2018-09 (Д)'!R",TEXT(MATCH($C66,'2018-09 (Д)'!$C$2:$C$100,0)+1,0)))="Н/Д",INDIRECT(CONCATENATE("'2018-08 (Д)'!R",TEXT(MATCH($C66,'2018-08 (Д)'!$C$2:$C$100,0)+1,0)))="Н/Д",AND(INDIRECT(CONCATENATE("'2018-09 (Д)'!R",TEXT(MATCH($C66,'2018-09 (Д)'!$C$2:$C$100,0)+1,0)))="Н/Д",INDIRECT(CONCATENATE("'2018-08 (Д)'!R",TEXT(MATCH($C66,'2018-08 (Д)'!$C$2:$C$100,0)+1,0))))),"Н/Д",((INDIRECT(CONCATENATE("'2018-09 (Д)'!R",TEXT(MATCH($C66,'2018-09 (Д)'!$C$2:$C$100,0)+1,0)))-INDIRECT(CONCATENATE("'2018-08 (Д)'!R",TEXT(MATCH($C66,'2018-08 (Д)'!$C$2:$C$100,0)+1,0))))/INDIRECT(CONCATENATE("'2018-08 (Д)'!R",TEXT(MATCH($C66,'2018-08 (Д)'!$C$2:$C$100,0)+1,0))))*100)</f>
        <v>14.517994381026694</v>
      </c>
      <c r="EY66" s="9">
        <f ca="1">IF(OR(INDIRECT(CONCATENATE("'2018-10 (Д)'!R",TEXT(MATCH($C66,'2018-10 (Д)'!$C$2:$C$100,0)+1,0)))="Н/Д",INDIRECT(CONCATENATE("'2018-09 (Д)'!R",TEXT(MATCH($C66,'2018-09 (Д)'!$C$2:$C$100,0)+1,0)))="Н/Д",AND(INDIRECT(CONCATENATE("'2018-10 (Д)'!R",TEXT(MATCH($C66,'2018-10 (Д)'!$C$2:$C$100,0)+1,0)))="Н/Д",INDIRECT(CONCATENATE("'2018-09 (Д)'!R",TEXT(MATCH($C66,'2018-09 (Д)'!$C$2:$C$100,0)+1,0))))),"Н/Д",((INDIRECT(CONCATENATE("'2018-10 (Д)'!R",TEXT(MATCH($C66,'2018-10 (Д)'!$C$2:$C$100,0)+1,0)))-INDIRECT(CONCATENATE("'2018-09 (Д)'!R",TEXT(MATCH($C66,'2018-09 (Д)'!$C$2:$C$100,0)+1,0))))/INDIRECT(CONCATENATE("'2018-09 (Д)'!R",TEXT(MATCH($C66,'2018-09 (Д)'!$C$2:$C$100,0)+1,0))))*100)</f>
        <v>-56.233161647591203</v>
      </c>
      <c r="EZ66" s="9">
        <f ca="1">IF(OR(INDIRECT(CONCATENATE("'2018-11 (Д)'!R",TEXT(MATCH($C66,'2018-11 (Д)'!$C$2:$C$100,0)+1,0)))="Н/Д",INDIRECT(CONCATENATE("'2018-10 (Д)'!R",TEXT(MATCH($C66,'2018-10 (Д)'!$C$2:$C$100,0)+1,0)))="Н/Д",AND(INDIRECT(CONCATENATE("'2018-11 (Д)'!R",TEXT(MATCH($C66,'2018-11 (Д)'!$C$2:$C$100,0)+1,0)))="Н/Д",INDIRECT(CONCATENATE("'2018-10 (Д)'!R",TEXT(MATCH($C66,'2018-10 (Д)'!$C$2:$C$100,0)+1,0))))),"Н/Д",((INDIRECT(CONCATENATE("'2018-11 (Д)'!R",TEXT(MATCH($C66,'2018-11 (Д)'!$C$2:$C$100,0)+1,0)))-INDIRECT(CONCATENATE("'2018-10 (Д)'!R",TEXT(MATCH($C66,'2018-10 (Д)'!$C$2:$C$100,0)+1,0))))/INDIRECT(CONCATENATE("'2018-10 (Д)'!R",TEXT(MATCH($C66,'2018-10 (Д)'!$C$2:$C$100,0)+1,0))))*100)</f>
        <v>-4.2541589793327947</v>
      </c>
      <c r="FA66" s="9">
        <f ca="1">IF(OR(INDIRECT(CONCATENATE("'2018-12 (Д)'!R",TEXT(MATCH($C66,'2018-12 (Д)'!$C$2:$C$100,0)+1,0)))="Н/Д",INDIRECT(CONCATENATE("'2018-11 (Д)'!R",TEXT(MATCH($C66,'2018-11 (Д)'!$C$2:$C$100,0)+1,0)))="Н/Д",AND(INDIRECT(CONCATENATE("'2018-12 (Д)'!R",TEXT(MATCH($C66,'2018-12 (Д)'!$C$2:$C$100,0)+1,0)))="Н/Д",INDIRECT(CONCATENATE("'2018-11 (Д)'!R",TEXT(MATCH($C66,'2018-11 (Д)'!$C$2:$C$100,0)+1,0))))),"Н/Д",((INDIRECT(CONCATENATE("'2018-12 (Д)'!R",TEXT(MATCH($C66,'2018-12 (Д)'!$C$2:$C$100,0)+1,0)))-INDIRECT(CONCATENATE("'2018-11 (Д)'!R",TEXT(MATCH($C66,'2018-11 (Д)'!$C$2:$C$100,0)+1,0))))/INDIRECT(CONCATENATE("'2018-11 (Д)'!R",TEXT(MATCH($C66,'2018-11 (Д)'!$C$2:$C$100,0)+1,0))))*100)</f>
        <v>139.61294082813995</v>
      </c>
      <c r="FB66" s="9"/>
      <c r="FC66" s="9" t="e">
        <f ca="1">IF(OR(INDIRECT(CONCATENATE("'2018-03 (Д)'!S",TEXT(MATCH($C66,'2018-03 (Д)'!$C$2:$C$100,0)+1,0)))="Н/Д",INDIRECT(CONCATENATE("'2018-02 (Д)'!S",TEXT(MATCH($C66,'2018-02 (Д)'!$C$2:$C$100,0)+1,0)))="Н/Д",AND(INDIRECT(CONCATENATE("'2018-03 (Д)'!S",TEXT(MATCH($C66,'2018-03 (Д)'!$C$2:$C$100,0)+1,0)))="Н/Д",INDIRECT(CONCATENATE("'2018-02 (Д)'!S",TEXT(MATCH($C66,'2018-02 (Д)'!$C$2:$C$100,0)+1,0))))),"Н/Д",((INDIRECT(CONCATENATE("'2018-03 (Д)'!S",TEXT(MATCH($C66,'2018-03 (Д)'!$C$2:$C$100,0)+1,0)))-INDIRECT(CONCATENATE("'2018-02 (Д)'!S",TEXT(MATCH($C66,'2018-02 (Д)'!$C$2:$C$100,0)+1,0))))/INDIRECT(CONCATENATE("'2018-02 (Д)'!S",TEXT(MATCH($C66,'2018-02 (Д)'!$C$2:$C$100,0)+1,0))))*100)</f>
        <v>#DIV/0!</v>
      </c>
      <c r="FD66" s="9" t="e">
        <f ca="1">IF(OR(INDIRECT(CONCATENATE("'2018-04 (Д)'!S",TEXT(MATCH($C66,'2018-04 (Д)'!$C$2:$C$100,0)+1,0)))="Н/Д",INDIRECT(CONCATENATE("'2018-03 (Д)'!S",TEXT(MATCH($C66,'2018-03 (Д)'!$C$2:$C$100,0)+1,0)))="Н/Д",AND(INDIRECT(CONCATENATE("'2018-04 (Д)'!S",TEXT(MATCH($C66,'2018-04 (Д)'!$C$2:$C$100,0)+1,0)))="Н/Д",INDIRECT(CONCATENATE("'2018-03 (Д)'!S",TEXT(MATCH($C66,'2018-03 (Д)'!$C$2:$C$100,0)+1,0))))),"Н/Д",((INDIRECT(CONCATENATE("'2018-04 (Д)'!S",TEXT(MATCH($C66,'2018-04 (Д)'!$C$2:$C$100,0)+1,0)))-INDIRECT(CONCATENATE("'2018-03 (Д)'!S",TEXT(MATCH($C66,'2018-03 (Д)'!$C$2:$C$100,0)+1,0))))/INDIRECT(CONCATENATE("'2018-03 (Д)'!S",TEXT(MATCH($C66,'2018-03 (Д)'!$C$2:$C$100,0)+1,0))))*100)</f>
        <v>#DIV/0!</v>
      </c>
      <c r="FE66" s="9" t="e">
        <f ca="1">IF(OR(INDIRECT(CONCATENATE("'2018-05 (Д)'!S",TEXT(MATCH($C66,'2018-05 (Д)'!$C$2:$C$100,0)+1,0)))="Н/Д",INDIRECT(CONCATENATE("'2018-04 (Д)'!S",TEXT(MATCH($C66,'2018-04 (Д)'!$C$2:$C$100,0)+1,0)))="Н/Д",AND(INDIRECT(CONCATENATE("'2018-05 (Д)'!S",TEXT(MATCH($C66,'2018-05 (Д)'!$C$2:$C$100,0)+1,0)))="Н/Д",INDIRECT(CONCATENATE("'2018-04 (Д)'!S",TEXT(MATCH($C66,'2018-04 (Д)'!$C$2:$C$100,0)+1,0))))),"Н/Д",((INDIRECT(CONCATENATE("'2018-05 (Д)'!S",TEXT(MATCH($C66,'2018-05 (Д)'!$C$2:$C$100,0)+1,0)))-INDIRECT(CONCATENATE("'2018-04 (Д)'!S",TEXT(MATCH($C66,'2018-04 (Д)'!$C$2:$C$100,0)+1,0))))/INDIRECT(CONCATENATE("'2018-04 (Д)'!S",TEXT(MATCH($C66,'2018-04 (Д)'!$C$2:$C$100,0)+1,0))))*100)</f>
        <v>#DIV/0!</v>
      </c>
      <c r="FF66" s="9" t="e">
        <f ca="1">IF(OR(INDIRECT(CONCATENATE("'2018-06 (Д)'!S",TEXT(MATCH($C66,'2018-06 (Д)'!$C$2:$C$100,0)+1,0)))="Н/Д",INDIRECT(CONCATENATE("'2018-05 (Д)'!S",TEXT(MATCH($C66,'2018-05 (Д)'!$C$2:$C$100,0)+1,0)))="Н/Д",AND(INDIRECT(CONCATENATE("'2018-06 (Д)'!S",TEXT(MATCH($C66,'2018-06 (Д)'!$C$2:$C$100,0)+1,0)))="Н/Д",INDIRECT(CONCATENATE("'2018-05 (Д)'!S",TEXT(MATCH($C66,'2018-05 (Д)'!$C$2:$C$100,0)+1,0))))),"Н/Д",((INDIRECT(CONCATENATE("'2018-06 (Д)'!S",TEXT(MATCH($C66,'2018-06 (Д)'!$C$2:$C$100,0)+1,0)))-INDIRECT(CONCATENATE("'2018-05 (Д)'!S",TEXT(MATCH($C66,'2018-05 (Д)'!$C$2:$C$100,0)+1,0))))/INDIRECT(CONCATENATE("'2018-05 (Д)'!S",TEXT(MATCH($C66,'2018-05 (Д)'!$C$2:$C$100,0)+1,0))))*100)</f>
        <v>#DIV/0!</v>
      </c>
      <c r="FG66" s="9">
        <f ca="1">IF(OR(INDIRECT(CONCATENATE("'2018-07 (Д)'!S",TEXT(MATCH($C66,'2018-07 (Д)'!$C$2:$C$100,0)+1,0)))="Н/Д",INDIRECT(CONCATENATE("'2018-06 (Д)'!S",TEXT(MATCH($C66,'2018-06 (Д)'!$C$2:$C$100,0)+1,0)))="Н/Д",AND(INDIRECT(CONCATENATE("'2018-07 (Д)'!S",TEXT(MATCH($C66,'2018-07 (Д)'!$C$2:$C$100,0)+1,0)))="Н/Д",INDIRECT(CONCATENATE("'2018-06 (Д)'!S",TEXT(MATCH($C66,'2018-06 (Д)'!$C$2:$C$100,0)+1,0))))),"Н/Д",((INDIRECT(CONCATENATE("'2018-07 (Д)'!S",TEXT(MATCH($C66,'2018-07 (Д)'!$C$2:$C$100,0)+1,0)))-INDIRECT(CONCATENATE("'2018-06 (Д)'!S",TEXT(MATCH($C66,'2018-06 (Д)'!$C$2:$C$100,0)+1,0))))/INDIRECT(CONCATENATE("'2018-06 (Д)'!S",TEXT(MATCH($C66,'2018-06 (Д)'!$C$2:$C$100,0)+1,0))))*100)</f>
        <v>1100</v>
      </c>
      <c r="FH66" s="9">
        <f ca="1">IF(OR(INDIRECT(CONCATENATE("'2018-08 (Д)'!S",TEXT(MATCH($C66,'2018-08 (Д)'!$C$2:$C$100,0)+1,0)))="Н/Д",INDIRECT(CONCATENATE("'2018-07 (Д)'!S",TEXT(MATCH($C66,'2018-07 (Д)'!$C$2:$C$100,0)+1,0)))="Н/Д",AND(INDIRECT(CONCATENATE("'2018-08 (Д)'!S",TEXT(MATCH($C66,'2018-08 (Д)'!$C$2:$C$100,0)+1,0)))="Н/Д",INDIRECT(CONCATENATE("'2018-07 (Д)'!S",TEXT(MATCH($C66,'2018-07 (Д)'!$C$2:$C$100,0)+1,0))))),"Н/Д",((INDIRECT(CONCATENATE("'2018-08 (Д)'!S",TEXT(MATCH($C66,'2018-08 (Д)'!$C$2:$C$100,0)+1,0)))-INDIRECT(CONCATENATE("'2018-07 (Д)'!S",TEXT(MATCH($C66,'2018-07 (Д)'!$C$2:$C$100,0)+1,0))))/INDIRECT(CONCATENATE("'2018-07 (Д)'!S",TEXT(MATCH($C66,'2018-07 (Д)'!$C$2:$C$100,0)+1,0))))*100)</f>
        <v>-183.33333333333331</v>
      </c>
      <c r="FI66" s="9">
        <f ca="1">IF(OR(INDIRECT(CONCATENATE("'2018-09 (Д)'!S",TEXT(MATCH($C66,'2018-09 (Д)'!$C$2:$C$100,0)+1,0)))="Н/Д",INDIRECT(CONCATENATE("'2018-08 (Д)'!S",TEXT(MATCH($C66,'2018-08 (Д)'!$C$2:$C$100,0)+1,0)))="Н/Д",AND(INDIRECT(CONCATENATE("'2018-09 (Д)'!S",TEXT(MATCH($C66,'2018-09 (Д)'!$C$2:$C$100,0)+1,0)))="Н/Д",INDIRECT(CONCATENATE("'2018-08 (Д)'!S",TEXT(MATCH($C66,'2018-08 (Д)'!$C$2:$C$100,0)+1,0))))),"Н/Д",((INDIRECT(CONCATENATE("'2018-09 (Д)'!S",TEXT(MATCH($C66,'2018-09 (Д)'!$C$2:$C$100,0)+1,0)))-INDIRECT(CONCATENATE("'2018-08 (Д)'!S",TEXT(MATCH($C66,'2018-08 (Д)'!$C$2:$C$100,0)+1,0))))/INDIRECT(CONCATENATE("'2018-08 (Д)'!S",TEXT(MATCH($C66,'2018-08 (Д)'!$C$2:$C$100,0)+1,0))))*100)</f>
        <v>-110.00000000000001</v>
      </c>
      <c r="FJ66" s="9">
        <f ca="1">IF(OR(INDIRECT(CONCATENATE("'2018-10 (Д)'!S",TEXT(MATCH($C66,'2018-10 (Д)'!$C$2:$C$100,0)+1,0)))="Н/Д",INDIRECT(CONCATENATE("'2018-09 (Д)'!S",TEXT(MATCH($C66,'2018-09 (Д)'!$C$2:$C$100,0)+1,0)))="Н/Д",AND(INDIRECT(CONCATENATE("'2018-10 (Д)'!S",TEXT(MATCH($C66,'2018-10 (Д)'!$C$2:$C$100,0)+1,0)))="Н/Д",INDIRECT(CONCATENATE("'2018-09 (Д)'!S",TEXT(MATCH($C66,'2018-09 (Д)'!$C$2:$C$100,0)+1,0))))),"Н/Д",((INDIRECT(CONCATENATE("'2018-10 (Д)'!S",TEXT(MATCH($C66,'2018-10 (Д)'!$C$2:$C$100,0)+1,0)))-INDIRECT(CONCATENATE("'2018-09 (Д)'!S",TEXT(MATCH($C66,'2018-09 (Д)'!$C$2:$C$100,0)+1,0))))/INDIRECT(CONCATENATE("'2018-09 (Д)'!S",TEXT(MATCH($C66,'2018-09 (Д)'!$C$2:$C$100,0)+1,0))))*100)</f>
        <v>0</v>
      </c>
      <c r="FK66" s="9">
        <f ca="1">IF(OR(INDIRECT(CONCATENATE("'2018-11 (Д)'!S",TEXT(MATCH($C66,'2018-11 (Д)'!$C$2:$C$100,0)+1,0)))="Н/Д",INDIRECT(CONCATENATE("'2018-10 (Д)'!S",TEXT(MATCH($C66,'2018-10 (Д)'!$C$2:$C$100,0)+1,0)))="Н/Д",AND(INDIRECT(CONCATENATE("'2018-11 (Д)'!S",TEXT(MATCH($C66,'2018-11 (Д)'!$C$2:$C$100,0)+1,0)))="Н/Д",INDIRECT(CONCATENATE("'2018-10 (Д)'!S",TEXT(MATCH($C66,'2018-10 (Д)'!$C$2:$C$100,0)+1,0))))),"Н/Д",((INDIRECT(CONCATENATE("'2018-11 (Д)'!S",TEXT(MATCH($C66,'2018-11 (Д)'!$C$2:$C$100,0)+1,0)))-INDIRECT(CONCATENATE("'2018-10 (Д)'!S",TEXT(MATCH($C66,'2018-10 (Д)'!$C$2:$C$100,0)+1,0))))/INDIRECT(CONCATENATE("'2018-10 (Д)'!S",TEXT(MATCH($C66,'2018-10 (Д)'!$C$2:$C$100,0)+1,0))))*100)</f>
        <v>-100</v>
      </c>
      <c r="FL66" s="9" t="e">
        <f ca="1">IF(OR(INDIRECT(CONCATENATE("'2018-12 (Д)'!S",TEXT(MATCH($C66,'2018-12 (Д)'!$C$2:$C$100,0)+1,0)))="Н/Д",INDIRECT(CONCATENATE("'2018-11 (Д)'!S",TEXT(MATCH($C66,'2018-11 (Д)'!$C$2:$C$100,0)+1,0)))="Н/Д",AND(INDIRECT(CONCATENATE("'2018-12 (Д)'!S",TEXT(MATCH($C66,'2018-12 (Д)'!$C$2:$C$100,0)+1,0)))="Н/Д",INDIRECT(CONCATENATE("'2018-11 (Д)'!S",TEXT(MATCH($C66,'2018-11 (Д)'!$C$2:$C$100,0)+1,0))))),"Н/Д",((INDIRECT(CONCATENATE("'2018-12 (Д)'!S",TEXT(MATCH($C66,'2018-12 (Д)'!$C$2:$C$100,0)+1,0)))-INDIRECT(CONCATENATE("'2018-11 (Д)'!S",TEXT(MATCH($C66,'2018-11 (Д)'!$C$2:$C$100,0)+1,0))))/INDIRECT(CONCATENATE("'2018-11 (Д)'!S",TEXT(MATCH($C66,'2018-11 (Д)'!$C$2:$C$100,0)+1,0))))*100)</f>
        <v>#DIV/0!</v>
      </c>
      <c r="FM66" s="9"/>
      <c r="FN66" s="9">
        <f ca="1">IF(OR(INDIRECT(CONCATENATE("'2018-03 (Д)'!T",TEXT(MATCH($C66,'2018-03 (Д)'!$C$2:$C$100,0)+1,0)))="Н/Д",INDIRECT(CONCATENATE("'2018-02 (Д)'!T",TEXT(MATCH($C66,'2018-02 (Д)'!$C$2:$C$100,0)+1,0)))="Н/Д",AND(INDIRECT(CONCATENATE("'2018-03 (Д)'!T",TEXT(MATCH($C66,'2018-03 (Д)'!$C$2:$C$100,0)+1,0)))="Н/Д",INDIRECT(CONCATENATE("'2018-02 (Д)'!T",TEXT(MATCH($C66,'2018-02 (Д)'!$C$2:$C$100,0)+1,0))))),"Н/Д",((INDIRECT(CONCATENATE("'2018-03 (Д)'!T",TEXT(MATCH($C66,'2018-03 (Д)'!$C$2:$C$100,0)+1,0)))-INDIRECT(CONCATENATE("'2018-02 (Д)'!T",TEXT(MATCH($C66,'2018-02 (Д)'!$C$2:$C$100,0)+1,0))))/INDIRECT(CONCATENATE("'2018-02 (Д)'!T",TEXT(MATCH($C66,'2018-02 (Д)'!$C$2:$C$100,0)+1,0))))*100)</f>
        <v>18.040246149694784</v>
      </c>
      <c r="FO66" s="9">
        <f ca="1">IF(OR(INDIRECT(CONCATENATE("'2018-04 (Д)'!T",TEXT(MATCH($C66,'2018-04 (Д)'!$C$2:$C$100,0)+1,0)))="Н/Д",INDIRECT(CONCATENATE("'2018-03 (Д)'!T",TEXT(MATCH($C66,'2018-03 (Д)'!$C$2:$C$100,0)+1,0)))="Н/Д",AND(INDIRECT(CONCATENATE("'2018-04 (Д)'!T",TEXT(MATCH($C66,'2018-04 (Д)'!$C$2:$C$100,0)+1,0)))="Н/Д",INDIRECT(CONCATENATE("'2018-03 (Д)'!T",TEXT(MATCH($C66,'2018-03 (Д)'!$C$2:$C$100,0)+1,0))))),"Н/Д",((INDIRECT(CONCATENATE("'2018-04 (Д)'!T",TEXT(MATCH($C66,'2018-04 (Д)'!$C$2:$C$100,0)+1,0)))-INDIRECT(CONCATENATE("'2018-03 (Д)'!T",TEXT(MATCH($C66,'2018-03 (Д)'!$C$2:$C$100,0)+1,0))))/INDIRECT(CONCATENATE("'2018-03 (Д)'!T",TEXT(MATCH($C66,'2018-03 (Д)'!$C$2:$C$100,0)+1,0))))*100)</f>
        <v>5.897080338263498</v>
      </c>
      <c r="FP66" s="9">
        <f ca="1">IF(OR(INDIRECT(CONCATENATE("'2018-05 (Д)'!T",TEXT(MATCH($C66,'2018-05 (Д)'!$C$2:$C$100,0)+1,0)))="Н/Д",INDIRECT(CONCATENATE("'2018-04 (Д)'!T",TEXT(MATCH($C66,'2018-04 (Д)'!$C$2:$C$100,0)+1,0)))="Н/Д",AND(INDIRECT(CONCATENATE("'2018-05 (Д)'!T",TEXT(MATCH($C66,'2018-05 (Д)'!$C$2:$C$100,0)+1,0)))="Н/Д",INDIRECT(CONCATENATE("'2018-04 (Д)'!T",TEXT(MATCH($C66,'2018-04 (Д)'!$C$2:$C$100,0)+1,0))))),"Н/Д",((INDIRECT(CONCATENATE("'2018-05 (Д)'!T",TEXT(MATCH($C66,'2018-05 (Д)'!$C$2:$C$100,0)+1,0)))-INDIRECT(CONCATENATE("'2018-04 (Д)'!T",TEXT(MATCH($C66,'2018-04 (Д)'!$C$2:$C$100,0)+1,0))))/INDIRECT(CONCATENATE("'2018-04 (Д)'!T",TEXT(MATCH($C66,'2018-04 (Д)'!$C$2:$C$100,0)+1,0))))*100)</f>
        <v>-1.7260549900809532</v>
      </c>
      <c r="FQ66" s="9">
        <f ca="1">IF(OR(INDIRECT(CONCATENATE("'2018-06 (Д)'!T",TEXT(MATCH($C66,'2018-06 (Д)'!$C$2:$C$100,0)+1,0)))="Н/Д",INDIRECT(CONCATENATE("'2018-05 (Д)'!T",TEXT(MATCH($C66,'2018-05 (Д)'!$C$2:$C$100,0)+1,0)))="Н/Д",AND(INDIRECT(CONCATENATE("'2018-06 (Д)'!T",TEXT(MATCH($C66,'2018-06 (Д)'!$C$2:$C$100,0)+1,0)))="Н/Д",INDIRECT(CONCATENATE("'2018-05 (Д)'!T",TEXT(MATCH($C66,'2018-05 (Д)'!$C$2:$C$100,0)+1,0))))),"Н/Д",((INDIRECT(CONCATENATE("'2018-06 (Д)'!T",TEXT(MATCH($C66,'2018-06 (Д)'!$C$2:$C$100,0)+1,0)))-INDIRECT(CONCATENATE("'2018-05 (Д)'!T",TEXT(MATCH($C66,'2018-05 (Д)'!$C$2:$C$100,0)+1,0))))/INDIRECT(CONCATENATE("'2018-05 (Д)'!T",TEXT(MATCH($C66,'2018-05 (Д)'!$C$2:$C$100,0)+1,0))))*100)</f>
        <v>20.626438646285692</v>
      </c>
      <c r="FR66" s="9">
        <f ca="1">IF(OR(INDIRECT(CONCATENATE("'2018-07 (Д)'!T",TEXT(MATCH($C66,'2018-07 (Д)'!$C$2:$C$100,0)+1,0)))="Н/Д",INDIRECT(CONCATENATE("'2018-06 (Д)'!T",TEXT(MATCH($C66,'2018-06 (Д)'!$C$2:$C$100,0)+1,0)))="Н/Д",AND(INDIRECT(CONCATENATE("'2018-07 (Д)'!T",TEXT(MATCH($C66,'2018-07 (Д)'!$C$2:$C$100,0)+1,0)))="Н/Д",INDIRECT(CONCATENATE("'2018-06 (Д)'!T",TEXT(MATCH($C66,'2018-06 (Д)'!$C$2:$C$100,0)+1,0))))),"Н/Д",((INDIRECT(CONCATENATE("'2018-07 (Д)'!T",TEXT(MATCH($C66,'2018-07 (Д)'!$C$2:$C$100,0)+1,0)))-INDIRECT(CONCATENATE("'2018-06 (Д)'!T",TEXT(MATCH($C66,'2018-06 (Д)'!$C$2:$C$100,0)+1,0))))/INDIRECT(CONCATENATE("'2018-06 (Д)'!T",TEXT(MATCH($C66,'2018-06 (Д)'!$C$2:$C$100,0)+1,0))))*100)</f>
        <v>2.1929667625269618</v>
      </c>
      <c r="FS66" s="9">
        <f ca="1">IF(OR(INDIRECT(CONCATENATE("'2018-08 (Д)'!T",TEXT(MATCH($C66,'2018-08 (Д)'!$C$2:$C$100,0)+1,0)))="Н/Д",INDIRECT(CONCATENATE("'2018-07 (Д)'!T",TEXT(MATCH($C66,'2018-07 (Д)'!$C$2:$C$100,0)+1,0)))="Н/Д",AND(INDIRECT(CONCATENATE("'2018-08 (Д)'!T",TEXT(MATCH($C66,'2018-08 (Д)'!$C$2:$C$100,0)+1,0)))="Н/Д",INDIRECT(CONCATENATE("'2018-07 (Д)'!T",TEXT(MATCH($C66,'2018-07 (Д)'!$C$2:$C$100,0)+1,0))))),"Н/Д",((INDIRECT(CONCATENATE("'2018-08 (Д)'!T",TEXT(MATCH($C66,'2018-08 (Д)'!$C$2:$C$100,0)+1,0)))-INDIRECT(CONCATENATE("'2018-07 (Д)'!T",TEXT(MATCH($C66,'2018-07 (Д)'!$C$2:$C$100,0)+1,0))))/INDIRECT(CONCATENATE("'2018-07 (Д)'!T",TEXT(MATCH($C66,'2018-07 (Д)'!$C$2:$C$100,0)+1,0))))*100)</f>
        <v>26.813465661101603</v>
      </c>
      <c r="FT66" s="9">
        <f ca="1">IF(OR(INDIRECT(CONCATENATE("'2018-09 (Д)'!T",TEXT(MATCH($C66,'2018-09 (Д)'!$C$2:$C$100,0)+1,0)))="Н/Д",INDIRECT(CONCATENATE("'2018-08 (Д)'!T",TEXT(MATCH($C66,'2018-08 (Д)'!$C$2:$C$100,0)+1,0)))="Н/Д",AND(INDIRECT(CONCATENATE("'2018-09 (Д)'!T",TEXT(MATCH($C66,'2018-09 (Д)'!$C$2:$C$100,0)+1,0)))="Н/Д",INDIRECT(CONCATENATE("'2018-08 (Д)'!T",TEXT(MATCH($C66,'2018-08 (Д)'!$C$2:$C$100,0)+1,0))))),"Н/Д",((INDIRECT(CONCATENATE("'2018-09 (Д)'!T",TEXT(MATCH($C66,'2018-09 (Д)'!$C$2:$C$100,0)+1,0)))-INDIRECT(CONCATENATE("'2018-08 (Д)'!T",TEXT(MATCH($C66,'2018-08 (Д)'!$C$2:$C$100,0)+1,0))))/INDIRECT(CONCATENATE("'2018-08 (Д)'!T",TEXT(MATCH($C66,'2018-08 (Д)'!$C$2:$C$100,0)+1,0))))*100)</f>
        <v>14.148550873146013</v>
      </c>
      <c r="FU66" s="9">
        <f ca="1">IF(OR(INDIRECT(CONCATENATE("'2018-10 (Д)'!T",TEXT(MATCH($C66,'2018-10 (Д)'!$C$2:$C$100,0)+1,0)))="Н/Д",INDIRECT(CONCATENATE("'2018-09 (Д)'!T",TEXT(MATCH($C66,'2018-09 (Д)'!$C$2:$C$100,0)+1,0)))="Н/Д",AND(INDIRECT(CONCATENATE("'2018-10 (Д)'!T",TEXT(MATCH($C66,'2018-10 (Д)'!$C$2:$C$100,0)+1,0)))="Н/Д",INDIRECT(CONCATENATE("'2018-09 (Д)'!T",TEXT(MATCH($C66,'2018-09 (Д)'!$C$2:$C$100,0)+1,0))))),"Н/Д",((INDIRECT(CONCATENATE("'2018-10 (Д)'!T",TEXT(MATCH($C66,'2018-10 (Д)'!$C$2:$C$100,0)+1,0)))-INDIRECT(CONCATENATE("'2018-09 (Д)'!T",TEXT(MATCH($C66,'2018-09 (Д)'!$C$2:$C$100,0)+1,0))))/INDIRECT(CONCATENATE("'2018-09 (Д)'!T",TEXT(MATCH($C66,'2018-09 (Д)'!$C$2:$C$100,0)+1,0))))*100)</f>
        <v>-10.70695908488622</v>
      </c>
      <c r="FV66" s="9">
        <f ca="1">IF(OR(INDIRECT(CONCATENATE("'2018-11 (Д)'!T",TEXT(MATCH($C66,'2018-11 (Д)'!$C$2:$C$100,0)+1,0)))="Н/Д",INDIRECT(CONCATENATE("'2018-10 (Д)'!T",TEXT(MATCH($C66,'2018-10 (Д)'!$C$2:$C$100,0)+1,0)))="Н/Д",AND(INDIRECT(CONCATENATE("'2018-11 (Д)'!T",TEXT(MATCH($C66,'2018-11 (Д)'!$C$2:$C$100,0)+1,0)))="Н/Д",INDIRECT(CONCATENATE("'2018-10 (Д)'!T",TEXT(MATCH($C66,'2018-10 (Д)'!$C$2:$C$100,0)+1,0))))),"Н/Д",((INDIRECT(CONCATENATE("'2018-11 (Д)'!T",TEXT(MATCH($C66,'2018-11 (Д)'!$C$2:$C$100,0)+1,0)))-INDIRECT(CONCATENATE("'2018-10 (Д)'!T",TEXT(MATCH($C66,'2018-10 (Д)'!$C$2:$C$100,0)+1,0))))/INDIRECT(CONCATENATE("'2018-10 (Д)'!T",TEXT(MATCH($C66,'2018-10 (Д)'!$C$2:$C$100,0)+1,0))))*100)</f>
        <v>-5.3762735264537378</v>
      </c>
      <c r="FW66" s="9">
        <f ca="1">IF(OR(INDIRECT(CONCATENATE("'2018-12 (Д)'!T",TEXT(MATCH($C66,'2018-12 (Д)'!$C$2:$C$100,0)+1,0)))="Н/Д",INDIRECT(CONCATENATE("'2018-11 (Д)'!T",TEXT(MATCH($C66,'2018-11 (Д)'!$C$2:$C$100,0)+1,0)))="Н/Д",AND(INDIRECT(CONCATENATE("'2018-12 (Д)'!T",TEXT(MATCH($C66,'2018-12 (Д)'!$C$2:$C$100,0)+1,0)))="Н/Д",INDIRECT(CONCATENATE("'2018-11 (Д)'!T",TEXT(MATCH($C66,'2018-11 (Д)'!$C$2:$C$100,0)+1,0))))),"Н/Д",((INDIRECT(CONCATENATE("'2018-12 (Д)'!T",TEXT(MATCH($C66,'2018-12 (Д)'!$C$2:$C$100,0)+1,0)))-INDIRECT(CONCATENATE("'2018-11 (Д)'!T",TEXT(MATCH($C66,'2018-11 (Д)'!$C$2:$C$100,0)+1,0))))/INDIRECT(CONCATENATE("'2018-11 (Д)'!T",TEXT(MATCH($C66,'2018-11 (Д)'!$C$2:$C$100,0)+1,0))))*100)</f>
        <v>-13.727399569309762</v>
      </c>
      <c r="FX66" s="9"/>
      <c r="FY66" s="9">
        <f ca="1">IF(OR(INDIRECT(CONCATENATE("'2018-03 (Д)'!U",TEXT(MATCH($C66,'2018-03 (Д)'!$C$2:$C$100,0)+1,0)))="Н/Д",INDIRECT(CONCATENATE("'2018-02 (Д)'!U",TEXT(MATCH($C66,'2018-02 (Д)'!$C$2:$C$100,0)+1,0)))="Н/Д",AND(INDIRECT(CONCATENATE("'2018-03 (Д)'!U",TEXT(MATCH($C66,'2018-03 (Д)'!$C$2:$C$100,0)+1,0)))="Н/Д",INDIRECT(CONCATENATE("'2018-02 (Д)'!U",TEXT(MATCH($C66,'2018-02 (Д)'!$C$2:$C$100,0)+1,0))))),"Н/Д",((INDIRECT(CONCATENATE("'2018-03 (Д)'!U",TEXT(MATCH($C66,'2018-03 (Д)'!$C$2:$C$100,0)+1,0)))-INDIRECT(CONCATENATE("'2018-02 (Д)'!U",TEXT(MATCH($C66,'2018-02 (Д)'!$C$2:$C$100,0)+1,0))))/INDIRECT(CONCATENATE("'2018-02 (Д)'!U",TEXT(MATCH($C66,'2018-02 (Д)'!$C$2:$C$100,0)+1,0))))*100)</f>
        <v>-50.612773062445903</v>
      </c>
      <c r="FZ66" s="9">
        <f ca="1">IF(OR(INDIRECT(CONCATENATE("'2018-04 (Д)'!U",TEXT(MATCH($C66,'2018-04 (Д)'!$C$2:$C$100,0)+1,0)))="Н/Д",INDIRECT(CONCATENATE("'2018-03 (Д)'!U",TEXT(MATCH($C66,'2018-03 (Д)'!$C$2:$C$100,0)+1,0)))="Н/Д",AND(INDIRECT(CONCATENATE("'2018-04 (Д)'!U",TEXT(MATCH($C66,'2018-04 (Д)'!$C$2:$C$100,0)+1,0)))="Н/Д",INDIRECT(CONCATENATE("'2018-03 (Д)'!U",TEXT(MATCH($C66,'2018-03 (Д)'!$C$2:$C$100,0)+1,0))))),"Н/Д",((INDIRECT(CONCATENATE("'2018-04 (Д)'!U",TEXT(MATCH($C66,'2018-04 (Д)'!$C$2:$C$100,0)+1,0)))-INDIRECT(CONCATENATE("'2018-03 (Д)'!U",TEXT(MATCH($C66,'2018-03 (Д)'!$C$2:$C$100,0)+1,0))))/INDIRECT(CONCATENATE("'2018-03 (Д)'!U",TEXT(MATCH($C66,'2018-03 (Д)'!$C$2:$C$100,0)+1,0))))*100)</f>
        <v>-1.8960769790417171</v>
      </c>
      <c r="GA66" s="9">
        <f ca="1">IF(OR(INDIRECT(CONCATENATE("'2018-05 (Д)'!U",TEXT(MATCH($C66,'2018-05 (Д)'!$C$2:$C$100,0)+1,0)))="Н/Д",INDIRECT(CONCATENATE("'2018-04 (Д)'!U",TEXT(MATCH($C66,'2018-04 (Д)'!$C$2:$C$100,0)+1,0)))="Н/Д",AND(INDIRECT(CONCATENATE("'2018-05 (Д)'!U",TEXT(MATCH($C66,'2018-05 (Д)'!$C$2:$C$100,0)+1,0)))="Н/Д",INDIRECT(CONCATENATE("'2018-04 (Д)'!U",TEXT(MATCH($C66,'2018-04 (Д)'!$C$2:$C$100,0)+1,0))))),"Н/Д",((INDIRECT(CONCATENATE("'2018-05 (Д)'!U",TEXT(MATCH($C66,'2018-05 (Д)'!$C$2:$C$100,0)+1,0)))-INDIRECT(CONCATENATE("'2018-04 (Д)'!U",TEXT(MATCH($C66,'2018-04 (Д)'!$C$2:$C$100,0)+1,0))))/INDIRECT(CONCATENATE("'2018-04 (Д)'!U",TEXT(MATCH($C66,'2018-04 (Д)'!$C$2:$C$100,0)+1,0))))*100)</f>
        <v>87.507913867693901</v>
      </c>
      <c r="GB66" s="9">
        <f ca="1">IF(OR(INDIRECT(CONCATENATE("'2018-06 (Д)'!U",TEXT(MATCH($C66,'2018-06 (Д)'!$C$2:$C$100,0)+1,0)))="Н/Д",INDIRECT(CONCATENATE("'2018-05 (Д)'!U",TEXT(MATCH($C66,'2018-05 (Д)'!$C$2:$C$100,0)+1,0)))="Н/Д",AND(INDIRECT(CONCATENATE("'2018-06 (Д)'!U",TEXT(MATCH($C66,'2018-06 (Д)'!$C$2:$C$100,0)+1,0)))="Н/Д",INDIRECT(CONCATENATE("'2018-05 (Д)'!U",TEXT(MATCH($C66,'2018-05 (Д)'!$C$2:$C$100,0)+1,0))))),"Н/Д",((INDIRECT(CONCATENATE("'2018-06 (Д)'!U",TEXT(MATCH($C66,'2018-06 (Д)'!$C$2:$C$100,0)+1,0)))-INDIRECT(CONCATENATE("'2018-05 (Д)'!U",TEXT(MATCH($C66,'2018-05 (Д)'!$C$2:$C$100,0)+1,0))))/INDIRECT(CONCATENATE("'2018-05 (Д)'!U",TEXT(MATCH($C66,'2018-05 (Д)'!$C$2:$C$100,0)+1,0))))*100)</f>
        <v>-29.491581456114428</v>
      </c>
      <c r="GC66" s="9">
        <f ca="1">IF(OR(INDIRECT(CONCATENATE("'2018-07 (Д)'!U",TEXT(MATCH($C66,'2018-07 (Д)'!$C$2:$C$100,0)+1,0)))="Н/Д",INDIRECT(CONCATENATE("'2018-06 (Д)'!U",TEXT(MATCH($C66,'2018-06 (Д)'!$C$2:$C$100,0)+1,0)))="Н/Д",AND(INDIRECT(CONCATENATE("'2018-07 (Д)'!U",TEXT(MATCH($C66,'2018-07 (Д)'!$C$2:$C$100,0)+1,0)))="Н/Д",INDIRECT(CONCATENATE("'2018-06 (Д)'!U",TEXT(MATCH($C66,'2018-06 (Д)'!$C$2:$C$100,0)+1,0))))),"Н/Д",((INDIRECT(CONCATENATE("'2018-07 (Д)'!U",TEXT(MATCH($C66,'2018-07 (Д)'!$C$2:$C$100,0)+1,0)))-INDIRECT(CONCATENATE("'2018-06 (Д)'!U",TEXT(MATCH($C66,'2018-06 (Д)'!$C$2:$C$100,0)+1,0))))/INDIRECT(CONCATENATE("'2018-06 (Д)'!U",TEXT(MATCH($C66,'2018-06 (Д)'!$C$2:$C$100,0)+1,0))))*100)</f>
        <v>-6.7283549142394499</v>
      </c>
      <c r="GD66" s="9">
        <f ca="1">IF(OR(INDIRECT(CONCATENATE("'2018-08 (Д)'!U",TEXT(MATCH($C66,'2018-08 (Д)'!$C$2:$C$100,0)+1,0)))="Н/Д",INDIRECT(CONCATENATE("'2018-07 (Д)'!U",TEXT(MATCH($C66,'2018-07 (Д)'!$C$2:$C$100,0)+1,0)))="Н/Д",AND(INDIRECT(CONCATENATE("'2018-08 (Д)'!U",TEXT(MATCH($C66,'2018-08 (Д)'!$C$2:$C$100,0)+1,0)))="Н/Д",INDIRECT(CONCATENATE("'2018-07 (Д)'!U",TEXT(MATCH($C66,'2018-07 (Д)'!$C$2:$C$100,0)+1,0))))),"Н/Д",((INDIRECT(CONCATENATE("'2018-08 (Д)'!U",TEXT(MATCH($C66,'2018-08 (Д)'!$C$2:$C$100,0)+1,0)))-INDIRECT(CONCATENATE("'2018-07 (Д)'!U",TEXT(MATCH($C66,'2018-07 (Д)'!$C$2:$C$100,0)+1,0))))/INDIRECT(CONCATENATE("'2018-07 (Д)'!U",TEXT(MATCH($C66,'2018-07 (Д)'!$C$2:$C$100,0)+1,0))))*100)</f>
        <v>7.4846624757004028</v>
      </c>
      <c r="GE66" s="9">
        <f ca="1">IF(OR(INDIRECT(CONCATENATE("'2018-09 (Д)'!U",TEXT(MATCH($C66,'2018-09 (Д)'!$C$2:$C$100,0)+1,0)))="Н/Д",INDIRECT(CONCATENATE("'2018-08 (Д)'!U",TEXT(MATCH($C66,'2018-08 (Д)'!$C$2:$C$100,0)+1,0)))="Н/Д",AND(INDIRECT(CONCATENATE("'2018-09 (Д)'!U",TEXT(MATCH($C66,'2018-09 (Д)'!$C$2:$C$100,0)+1,0)))="Н/Д",INDIRECT(CONCATENATE("'2018-08 (Д)'!U",TEXT(MATCH($C66,'2018-08 (Д)'!$C$2:$C$100,0)+1,0))))),"Н/Д",((INDIRECT(CONCATENATE("'2018-09 (Д)'!U",TEXT(MATCH($C66,'2018-09 (Д)'!$C$2:$C$100,0)+1,0)))-INDIRECT(CONCATENATE("'2018-08 (Д)'!U",TEXT(MATCH($C66,'2018-08 (Д)'!$C$2:$C$100,0)+1,0))))/INDIRECT(CONCATENATE("'2018-08 (Д)'!U",TEXT(MATCH($C66,'2018-08 (Д)'!$C$2:$C$100,0)+1,0))))*100)</f>
        <v>-30.594604280069159</v>
      </c>
      <c r="GF66" s="9">
        <f ca="1">IF(OR(INDIRECT(CONCATENATE("'2018-10 (Д)'!U",TEXT(MATCH($C66,'2018-10 (Д)'!$C$2:$C$100,0)+1,0)))="Н/Д",INDIRECT(CONCATENATE("'2018-09 (Д)'!U",TEXT(MATCH($C66,'2018-09 (Д)'!$C$2:$C$100,0)+1,0)))="Н/Д",AND(INDIRECT(CONCATENATE("'2018-10 (Д)'!U",TEXT(MATCH($C66,'2018-10 (Д)'!$C$2:$C$100,0)+1,0)))="Н/Д",INDIRECT(CONCATENATE("'2018-09 (Д)'!U",TEXT(MATCH($C66,'2018-09 (Д)'!$C$2:$C$100,0)+1,0))))),"Н/Д",((INDIRECT(CONCATENATE("'2018-10 (Д)'!U",TEXT(MATCH($C66,'2018-10 (Д)'!$C$2:$C$100,0)+1,0)))-INDIRECT(CONCATENATE("'2018-09 (Д)'!U",TEXT(MATCH($C66,'2018-09 (Д)'!$C$2:$C$100,0)+1,0))))/INDIRECT(CONCATENATE("'2018-09 (Д)'!U",TEXT(MATCH($C66,'2018-09 (Д)'!$C$2:$C$100,0)+1,0))))*100)</f>
        <v>179.94011047951594</v>
      </c>
      <c r="GG66" s="9">
        <f ca="1">IF(OR(INDIRECT(CONCATENATE("'2018-11 (Д)'!U",TEXT(MATCH($C66,'2018-11 (Д)'!$C$2:$C$100,0)+1,0)))="Н/Д",INDIRECT(CONCATENATE("'2018-10 (Д)'!U",TEXT(MATCH($C66,'2018-10 (Д)'!$C$2:$C$100,0)+1,0)))="Н/Д",AND(INDIRECT(CONCATENATE("'2018-11 (Д)'!U",TEXT(MATCH($C66,'2018-11 (Д)'!$C$2:$C$100,0)+1,0)))="Н/Д",INDIRECT(CONCATENATE("'2018-10 (Д)'!U",TEXT(MATCH($C66,'2018-10 (Д)'!$C$2:$C$100,0)+1,0))))),"Н/Д",((INDIRECT(CONCATENATE("'2018-11 (Д)'!U",TEXT(MATCH($C66,'2018-11 (Д)'!$C$2:$C$100,0)+1,0)))-INDIRECT(CONCATENATE("'2018-10 (Д)'!U",TEXT(MATCH($C66,'2018-10 (Д)'!$C$2:$C$100,0)+1,0))))/INDIRECT(CONCATENATE("'2018-10 (Д)'!U",TEXT(MATCH($C66,'2018-10 (Д)'!$C$2:$C$100,0)+1,0))))*100)</f>
        <v>10.817259070676082</v>
      </c>
      <c r="GH66" s="9">
        <f ca="1">IF(OR(INDIRECT(CONCATENATE("'2018-12 (Д)'!U",TEXT(MATCH($C66,'2018-12 (Д)'!$C$2:$C$100,0)+1,0)))="Н/Д",INDIRECT(CONCATENATE("'2018-11 (Д)'!U",TEXT(MATCH($C66,'2018-11 (Д)'!$C$2:$C$100,0)+1,0)))="Н/Д",AND(INDIRECT(CONCATENATE("'2018-12 (Д)'!U",TEXT(MATCH($C66,'2018-12 (Д)'!$C$2:$C$100,0)+1,0)))="Н/Д",INDIRECT(CONCATENATE("'2018-11 (Д)'!U",TEXT(MATCH($C66,'2018-11 (Д)'!$C$2:$C$100,0)+1,0))))),"Н/Д",((INDIRECT(CONCATENATE("'2018-12 (Д)'!U",TEXT(MATCH($C66,'2018-12 (Д)'!$C$2:$C$100,0)+1,0)))-INDIRECT(CONCATENATE("'2018-11 (Д)'!U",TEXT(MATCH($C66,'2018-11 (Д)'!$C$2:$C$100,0)+1,0))))/INDIRECT(CONCATENATE("'2018-11 (Д)'!U",TEXT(MATCH($C66,'2018-11 (Д)'!$C$2:$C$100,0)+1,0))))*100)</f>
        <v>25.93878012069306</v>
      </c>
      <c r="GI66" s="9"/>
      <c r="GJ66" s="9">
        <f ca="1">IF(OR(INDIRECT(CONCATENATE("'2018-03 (Д)'!V",TEXT(MATCH($C66,'2018-03 (Д)'!$C$2:$C$100,0)+1,0)))="Н/Д",INDIRECT(CONCATENATE("'2018-02 (Д)'!V",TEXT(MATCH($C66,'2018-02 (Д)'!$C$2:$C$100,0)+1,0)))="Н/Д",AND(INDIRECT(CONCATENATE("'2018-03 (Д)'!V",TEXT(MATCH($C66,'2018-03 (Д)'!$C$2:$C$100,0)+1,0)))="Н/Д",INDIRECT(CONCATENATE("'2018-02 (Д)'!V",TEXT(MATCH($C66,'2018-02 (Д)'!$C$2:$C$100,0)+1,0))))),"Н/Д",((INDIRECT(CONCATENATE("'2018-03 (Д)'!V",TEXT(MATCH($C66,'2018-03 (Д)'!$C$2:$C$100,0)+1,0)))-INDIRECT(CONCATENATE("'2018-02 (Д)'!V",TEXT(MATCH($C66,'2018-02 (Д)'!$C$2:$C$100,0)+1,0))))/INDIRECT(CONCATENATE("'2018-02 (Д)'!V",TEXT(MATCH($C66,'2018-02 (Д)'!$C$2:$C$100,0)+1,0))))*100)</f>
        <v>1059.0978944413755</v>
      </c>
      <c r="GK66" s="9">
        <f ca="1">IF(OR(INDIRECT(CONCATENATE("'2018-04 (Д)'!V",TEXT(MATCH($C66,'2018-04 (Д)'!$C$2:$C$100,0)+1,0)))="Н/Д",INDIRECT(CONCATENATE("'2018-03 (Д)'!V",TEXT(MATCH($C66,'2018-03 (Д)'!$C$2:$C$100,0)+1,0)))="Н/Д",AND(INDIRECT(CONCATENATE("'2018-04 (Д)'!V",TEXT(MATCH($C66,'2018-04 (Д)'!$C$2:$C$100,0)+1,0)))="Н/Д",INDIRECT(CONCATENATE("'2018-03 (Д)'!V",TEXT(MATCH($C66,'2018-03 (Д)'!$C$2:$C$100,0)+1,0))))),"Н/Д",((INDIRECT(CONCATENATE("'2018-04 (Д)'!V",TEXT(MATCH($C66,'2018-04 (Д)'!$C$2:$C$100,0)+1,0)))-INDIRECT(CONCATENATE("'2018-03 (Д)'!V",TEXT(MATCH($C66,'2018-03 (Д)'!$C$2:$C$100,0)+1,0))))/INDIRECT(CONCATENATE("'2018-03 (Д)'!V",TEXT(MATCH($C66,'2018-03 (Д)'!$C$2:$C$100,0)+1,0))))*100)</f>
        <v>50.159104320431304</v>
      </c>
      <c r="GL66" s="9">
        <f ca="1">IF(OR(INDIRECT(CONCATENATE("'2018-05 (Д)'!V",TEXT(MATCH($C66,'2018-05 (Д)'!$C$2:$C$100,0)+1,0)))="Н/Д",INDIRECT(CONCATENATE("'2018-04 (Д)'!V",TEXT(MATCH($C66,'2018-04 (Д)'!$C$2:$C$100,0)+1,0)))="Н/Д",AND(INDIRECT(CONCATENATE("'2018-05 (Д)'!V",TEXT(MATCH($C66,'2018-05 (Д)'!$C$2:$C$100,0)+1,0)))="Н/Д",INDIRECT(CONCATENATE("'2018-04 (Д)'!V",TEXT(MATCH($C66,'2018-04 (Д)'!$C$2:$C$100,0)+1,0))))),"Н/Д",((INDIRECT(CONCATENATE("'2018-05 (Д)'!V",TEXT(MATCH($C66,'2018-05 (Д)'!$C$2:$C$100,0)+1,0)))-INDIRECT(CONCATENATE("'2018-04 (Д)'!V",TEXT(MATCH($C66,'2018-04 (Д)'!$C$2:$C$100,0)+1,0))))/INDIRECT(CONCATENATE("'2018-04 (Д)'!V",TEXT(MATCH($C66,'2018-04 (Д)'!$C$2:$C$100,0)+1,0))))*100)</f>
        <v>2.3284442809905523</v>
      </c>
      <c r="GM66" s="9">
        <f ca="1">IF(OR(INDIRECT(CONCATENATE("'2018-06 (Д)'!V",TEXT(MATCH($C66,'2018-06 (Д)'!$C$2:$C$100,0)+1,0)))="Н/Д",INDIRECT(CONCATENATE("'2018-05 (Д)'!V",TEXT(MATCH($C66,'2018-05 (Д)'!$C$2:$C$100,0)+1,0)))="Н/Д",AND(INDIRECT(CONCATENATE("'2018-06 (Д)'!V",TEXT(MATCH($C66,'2018-06 (Д)'!$C$2:$C$100,0)+1,0)))="Н/Д",INDIRECT(CONCATENATE("'2018-05 (Д)'!V",TEXT(MATCH($C66,'2018-05 (Д)'!$C$2:$C$100,0)+1,0))))),"Н/Д",((INDIRECT(CONCATENATE("'2018-06 (Д)'!V",TEXT(MATCH($C66,'2018-06 (Д)'!$C$2:$C$100,0)+1,0)))-INDIRECT(CONCATENATE("'2018-05 (Д)'!V",TEXT(MATCH($C66,'2018-05 (Д)'!$C$2:$C$100,0)+1,0))))/INDIRECT(CONCATENATE("'2018-05 (Д)'!V",TEXT(MATCH($C66,'2018-05 (Д)'!$C$2:$C$100,0)+1,0))))*100)</f>
        <v>-20.321859018463488</v>
      </c>
      <c r="GN66" s="9">
        <f ca="1">IF(OR(INDIRECT(CONCATENATE("'2018-07 (Д)'!V",TEXT(MATCH($C66,'2018-07 (Д)'!$C$2:$C$100,0)+1,0)))="Н/Д",INDIRECT(CONCATENATE("'2018-06 (Д)'!V",TEXT(MATCH($C66,'2018-06 (Д)'!$C$2:$C$100,0)+1,0)))="Н/Д",AND(INDIRECT(CONCATENATE("'2018-07 (Д)'!V",TEXT(MATCH($C66,'2018-07 (Д)'!$C$2:$C$100,0)+1,0)))="Н/Д",INDIRECT(CONCATENATE("'2018-06 (Д)'!V",TEXT(MATCH($C66,'2018-06 (Д)'!$C$2:$C$100,0)+1,0))))),"Н/Д",((INDIRECT(CONCATENATE("'2018-07 (Д)'!V",TEXT(MATCH($C66,'2018-07 (Д)'!$C$2:$C$100,0)+1,0)))-INDIRECT(CONCATENATE("'2018-06 (Д)'!V",TEXT(MATCH($C66,'2018-06 (Д)'!$C$2:$C$100,0)+1,0))))/INDIRECT(CONCATENATE("'2018-06 (Д)'!V",TEXT(MATCH($C66,'2018-06 (Д)'!$C$2:$C$100,0)+1,0))))*100)</f>
        <v>152.68725508508135</v>
      </c>
      <c r="GO66" s="9">
        <f ca="1">IF(OR(INDIRECT(CONCATENATE("'2018-08 (Д)'!V",TEXT(MATCH($C66,'2018-08 (Д)'!$C$2:$C$100,0)+1,0)))="Н/Д",INDIRECT(CONCATENATE("'2018-07 (Д)'!V",TEXT(MATCH($C66,'2018-07 (Д)'!$C$2:$C$100,0)+1,0)))="Н/Д",AND(INDIRECT(CONCATENATE("'2018-08 (Д)'!V",TEXT(MATCH($C66,'2018-08 (Д)'!$C$2:$C$100,0)+1,0)))="Н/Д",INDIRECT(CONCATENATE("'2018-07 (Д)'!V",TEXT(MATCH($C66,'2018-07 (Д)'!$C$2:$C$100,0)+1,0))))),"Н/Д",((INDIRECT(CONCATENATE("'2018-08 (Д)'!V",TEXT(MATCH($C66,'2018-08 (Д)'!$C$2:$C$100,0)+1,0)))-INDIRECT(CONCATENATE("'2018-07 (Д)'!V",TEXT(MATCH($C66,'2018-07 (Д)'!$C$2:$C$100,0)+1,0))))/INDIRECT(CONCATENATE("'2018-07 (Д)'!V",TEXT(MATCH($C66,'2018-07 (Д)'!$C$2:$C$100,0)+1,0))))*100)</f>
        <v>-59.545460670227477</v>
      </c>
      <c r="GP66" s="9">
        <f ca="1">IF(OR(INDIRECT(CONCATENATE("'2018-09 (Д)'!V",TEXT(MATCH($C66,'2018-09 (Д)'!$C$2:$C$100,0)+1,0)))="Н/Д",INDIRECT(CONCATENATE("'2018-08 (Д)'!V",TEXT(MATCH($C66,'2018-08 (Д)'!$C$2:$C$100,0)+1,0)))="Н/Д",AND(INDIRECT(CONCATENATE("'2018-09 (Д)'!V",TEXT(MATCH($C66,'2018-09 (Д)'!$C$2:$C$100,0)+1,0)))="Н/Д",INDIRECT(CONCATENATE("'2018-08 (Д)'!V",TEXT(MATCH($C66,'2018-08 (Д)'!$C$2:$C$100,0)+1,0))))),"Н/Д",((INDIRECT(CONCATENATE("'2018-09 (Д)'!V",TEXT(MATCH($C66,'2018-09 (Д)'!$C$2:$C$100,0)+1,0)))-INDIRECT(CONCATENATE("'2018-08 (Д)'!V",TEXT(MATCH($C66,'2018-08 (Д)'!$C$2:$C$100,0)+1,0))))/INDIRECT(CONCATENATE("'2018-08 (Д)'!V",TEXT(MATCH($C66,'2018-08 (Д)'!$C$2:$C$100,0)+1,0))))*100)</f>
        <v>33.409540669275998</v>
      </c>
      <c r="GQ66" s="9">
        <f ca="1">IF(OR(INDIRECT(CONCATENATE("'2018-10 (Д)'!V",TEXT(MATCH($C66,'2018-10 (Д)'!$C$2:$C$100,0)+1,0)))="Н/Д",INDIRECT(CONCATENATE("'2018-09 (Д)'!V",TEXT(MATCH($C66,'2018-09 (Д)'!$C$2:$C$100,0)+1,0)))="Н/Д",AND(INDIRECT(CONCATENATE("'2018-10 (Д)'!V",TEXT(MATCH($C66,'2018-10 (Д)'!$C$2:$C$100,0)+1,0)))="Н/Д",INDIRECT(CONCATENATE("'2018-09 (Д)'!V",TEXT(MATCH($C66,'2018-09 (Д)'!$C$2:$C$100,0)+1,0))))),"Н/Д",((INDIRECT(CONCATENATE("'2018-10 (Д)'!V",TEXT(MATCH($C66,'2018-10 (Д)'!$C$2:$C$100,0)+1,0)))-INDIRECT(CONCATENATE("'2018-09 (Д)'!V",TEXT(MATCH($C66,'2018-09 (Д)'!$C$2:$C$100,0)+1,0))))/INDIRECT(CONCATENATE("'2018-09 (Д)'!V",TEXT(MATCH($C66,'2018-09 (Д)'!$C$2:$C$100,0)+1,0))))*100)</f>
        <v>-36.004196625744768</v>
      </c>
      <c r="GR66" s="9">
        <f ca="1">IF(OR(INDIRECT(CONCATENATE("'2018-11 (Д)'!V",TEXT(MATCH($C66,'2018-11 (Д)'!$C$2:$C$100,0)+1,0)))="Н/Д",INDIRECT(CONCATENATE("'2018-10 (Д)'!V",TEXT(MATCH($C66,'2018-10 (Д)'!$C$2:$C$100,0)+1,0)))="Н/Д",AND(INDIRECT(CONCATENATE("'2018-11 (Д)'!V",TEXT(MATCH($C66,'2018-11 (Д)'!$C$2:$C$100,0)+1,0)))="Н/Д",INDIRECT(CONCATENATE("'2018-10 (Д)'!V",TEXT(MATCH($C66,'2018-10 (Д)'!$C$2:$C$100,0)+1,0))))),"Н/Д",((INDIRECT(CONCATENATE("'2018-11 (Д)'!V",TEXT(MATCH($C66,'2018-11 (Д)'!$C$2:$C$100,0)+1,0)))-INDIRECT(CONCATENATE("'2018-10 (Д)'!V",TEXT(MATCH($C66,'2018-10 (Д)'!$C$2:$C$100,0)+1,0))))/INDIRECT(CONCATENATE("'2018-10 (Д)'!V",TEXT(MATCH($C66,'2018-10 (Д)'!$C$2:$C$100,0)+1,0))))*100)</f>
        <v>3.2289083599822272</v>
      </c>
      <c r="GS66" s="9">
        <f ca="1">IF(OR(INDIRECT(CONCATENATE("'2018-12 (Д)'!V",TEXT(MATCH($C66,'2018-12 (Д)'!$C$2:$C$100,0)+1,0)))="Н/Д",INDIRECT(CONCATENATE("'2018-11 (Д)'!V",TEXT(MATCH($C66,'2018-11 (Д)'!$C$2:$C$100,0)+1,0)))="Н/Д",AND(INDIRECT(CONCATENATE("'2018-12 (Д)'!V",TEXT(MATCH($C66,'2018-12 (Д)'!$C$2:$C$100,0)+1,0)))="Н/Д",INDIRECT(CONCATENATE("'2018-11 (Д)'!V",TEXT(MATCH($C66,'2018-11 (Д)'!$C$2:$C$100,0)+1,0))))),"Н/Д",((INDIRECT(CONCATENATE("'2018-12 (Д)'!V",TEXT(MATCH($C66,'2018-12 (Д)'!$C$2:$C$100,0)+1,0)))-INDIRECT(CONCATENATE("'2018-11 (Д)'!V",TEXT(MATCH($C66,'2018-11 (Д)'!$C$2:$C$100,0)+1,0))))/INDIRECT(CONCATENATE("'2018-11 (Д)'!V",TEXT(MATCH($C66,'2018-11 (Д)'!$C$2:$C$100,0)+1,0))))*100)</f>
        <v>64.806907370222149</v>
      </c>
      <c r="GT66" s="9"/>
      <c r="GU66" s="9">
        <f ca="1">IF(OR(INDIRECT(CONCATENATE("'2018-03 (Д)'!W",TEXT(MATCH($C66,'2018-03 (Д)'!$C$2:$C$100,0)+1,0)))="Н/Д",INDIRECT(CONCATENATE("'2018-02 (Д)'!W",TEXT(MATCH($C66,'2018-02 (Д)'!$C$2:$C$100,0)+1,0)))="Н/Д",AND(INDIRECT(CONCATENATE("'2018-03 (Д)'!W",TEXT(MATCH($C66,'2018-03 (Д)'!$C$2:$C$100,0)+1,0)))="Н/Д",INDIRECT(CONCATENATE("'2018-02 (Д)'!W",TEXT(MATCH($C66,'2018-02 (Д)'!$C$2:$C$100,0)+1,0))))),"Н/Д",((INDIRECT(CONCATENATE("'2018-03 (Д)'!W",TEXT(MATCH($C66,'2018-03 (Д)'!$C$2:$C$100,0)+1,0)))-INDIRECT(CONCATENATE("'2018-02 (Д)'!W",TEXT(MATCH($C66,'2018-02 (Д)'!$C$2:$C$100,0)+1,0))))/INDIRECT(CONCATENATE("'2018-02 (Д)'!W",TEXT(MATCH($C66,'2018-02 (Д)'!$C$2:$C$100,0)+1,0))))*100)</f>
        <v>9.5949607864895405</v>
      </c>
      <c r="GV66" s="9">
        <f ca="1">IF(OR(INDIRECT(CONCATENATE("'2018-04 (Д)'!W",TEXT(MATCH($C66,'2018-04 (Д)'!$C$2:$C$100,0)+1,0)))="Н/Д",INDIRECT(CONCATENATE("'2018-03 (Д)'!W",TEXT(MATCH($C66,'2018-03 (Д)'!$C$2:$C$100,0)+1,0)))="Н/Д",AND(INDIRECT(CONCATENATE("'2018-04 (Д)'!W",TEXT(MATCH($C66,'2018-04 (Д)'!$C$2:$C$100,0)+1,0)))="Н/Д",INDIRECT(CONCATENATE("'2018-03 (Д)'!W",TEXT(MATCH($C66,'2018-03 (Д)'!$C$2:$C$100,0)+1,0))))),"Н/Д",((INDIRECT(CONCATENATE("'2018-04 (Д)'!W",TEXT(MATCH($C66,'2018-04 (Д)'!$C$2:$C$100,0)+1,0)))-INDIRECT(CONCATENATE("'2018-03 (Д)'!W",TEXT(MATCH($C66,'2018-03 (Д)'!$C$2:$C$100,0)+1,0))))/INDIRECT(CONCATENATE("'2018-03 (Д)'!W",TEXT(MATCH($C66,'2018-03 (Д)'!$C$2:$C$100,0)+1,0))))*100)</f>
        <v>107.95948198289796</v>
      </c>
      <c r="GW66" s="9">
        <f ca="1">IF(OR(INDIRECT(CONCATENATE("'2018-05 (Д)'!W",TEXT(MATCH($C66,'2018-05 (Д)'!$C$2:$C$100,0)+1,0)))="Н/Д",INDIRECT(CONCATENATE("'2018-04 (Д)'!W",TEXT(MATCH($C66,'2018-04 (Д)'!$C$2:$C$100,0)+1,0)))="Н/Д",AND(INDIRECT(CONCATENATE("'2018-05 (Д)'!W",TEXT(MATCH($C66,'2018-05 (Д)'!$C$2:$C$100,0)+1,0)))="Н/Д",INDIRECT(CONCATENATE("'2018-04 (Д)'!W",TEXT(MATCH($C66,'2018-04 (Д)'!$C$2:$C$100,0)+1,0))))),"Н/Д",((INDIRECT(CONCATENATE("'2018-05 (Д)'!W",TEXT(MATCH($C66,'2018-05 (Д)'!$C$2:$C$100,0)+1,0)))-INDIRECT(CONCATENATE("'2018-04 (Д)'!W",TEXT(MATCH($C66,'2018-04 (Д)'!$C$2:$C$100,0)+1,0))))/INDIRECT(CONCATENATE("'2018-04 (Д)'!W",TEXT(MATCH($C66,'2018-04 (Д)'!$C$2:$C$100,0)+1,0))))*100)</f>
        <v>-14.094918426674397</v>
      </c>
      <c r="GX66" s="9">
        <f ca="1">IF(OR(INDIRECT(CONCATENATE("'2018-06 (Д)'!W",TEXT(MATCH($C66,'2018-06 (Д)'!$C$2:$C$100,0)+1,0)))="Н/Д",INDIRECT(CONCATENATE("'2018-05 (Д)'!W",TEXT(MATCH($C66,'2018-05 (Д)'!$C$2:$C$100,0)+1,0)))="Н/Д",AND(INDIRECT(CONCATENATE("'2018-06 (Д)'!W",TEXT(MATCH($C66,'2018-06 (Д)'!$C$2:$C$100,0)+1,0)))="Н/Д",INDIRECT(CONCATENATE("'2018-05 (Д)'!W",TEXT(MATCH($C66,'2018-05 (Д)'!$C$2:$C$100,0)+1,0))))),"Н/Д",((INDIRECT(CONCATENATE("'2018-06 (Д)'!W",TEXT(MATCH($C66,'2018-06 (Д)'!$C$2:$C$100,0)+1,0)))-INDIRECT(CONCATENATE("'2018-05 (Д)'!W",TEXT(MATCH($C66,'2018-05 (Д)'!$C$2:$C$100,0)+1,0))))/INDIRECT(CONCATENATE("'2018-05 (Д)'!W",TEXT(MATCH($C66,'2018-05 (Д)'!$C$2:$C$100,0)+1,0))))*100)</f>
        <v>-7.8904377549309759</v>
      </c>
      <c r="GY66" s="9">
        <f ca="1">IF(OR(INDIRECT(CONCATENATE("'2018-07 (Д)'!W",TEXT(MATCH($C66,'2018-07 (Д)'!$C$2:$C$100,0)+1,0)))="Н/Д",INDIRECT(CONCATENATE("'2018-06 (Д)'!W",TEXT(MATCH($C66,'2018-06 (Д)'!$C$2:$C$100,0)+1,0)))="Н/Д",AND(INDIRECT(CONCATENATE("'2018-07 (Д)'!W",TEXT(MATCH($C66,'2018-07 (Д)'!$C$2:$C$100,0)+1,0)))="Н/Д",INDIRECT(CONCATENATE("'2018-06 (Д)'!W",TEXT(MATCH($C66,'2018-06 (Д)'!$C$2:$C$100,0)+1,0))))),"Н/Д",((INDIRECT(CONCATENATE("'2018-07 (Д)'!W",TEXT(MATCH($C66,'2018-07 (Д)'!$C$2:$C$100,0)+1,0)))-INDIRECT(CONCATENATE("'2018-06 (Д)'!W",TEXT(MATCH($C66,'2018-06 (Д)'!$C$2:$C$100,0)+1,0))))/INDIRECT(CONCATENATE("'2018-06 (Д)'!W",TEXT(MATCH($C66,'2018-06 (Д)'!$C$2:$C$100,0)+1,0))))*100)</f>
        <v>-14.00063592277189</v>
      </c>
      <c r="GZ66" s="9">
        <f ca="1">IF(OR(INDIRECT(CONCATENATE("'2018-08 (Д)'!W",TEXT(MATCH($C66,'2018-08 (Д)'!$C$2:$C$100,0)+1,0)))="Н/Д",INDIRECT(CONCATENATE("'2018-07 (Д)'!W",TEXT(MATCH($C66,'2018-07 (Д)'!$C$2:$C$100,0)+1,0)))="Н/Д",AND(INDIRECT(CONCATENATE("'2018-08 (Д)'!W",TEXT(MATCH($C66,'2018-08 (Д)'!$C$2:$C$100,0)+1,0)))="Н/Д",INDIRECT(CONCATENATE("'2018-07 (Д)'!W",TEXT(MATCH($C66,'2018-07 (Д)'!$C$2:$C$100,0)+1,0))))),"Н/Д",((INDIRECT(CONCATENATE("'2018-08 (Д)'!W",TEXT(MATCH($C66,'2018-08 (Д)'!$C$2:$C$100,0)+1,0)))-INDIRECT(CONCATENATE("'2018-07 (Д)'!W",TEXT(MATCH($C66,'2018-07 (Д)'!$C$2:$C$100,0)+1,0))))/INDIRECT(CONCATENATE("'2018-07 (Д)'!W",TEXT(MATCH($C66,'2018-07 (Д)'!$C$2:$C$100,0)+1,0))))*100)</f>
        <v>51.476572546409237</v>
      </c>
      <c r="HA66" s="9">
        <f ca="1">IF(OR(INDIRECT(CONCATENATE("'2018-09 (Д)'!W",TEXT(MATCH($C66,'2018-09 (Д)'!$C$2:$C$100,0)+1,0)))="Н/Д",INDIRECT(CONCATENATE("'2018-08 (Д)'!W",TEXT(MATCH($C66,'2018-08 (Д)'!$C$2:$C$100,0)+1,0)))="Н/Д",AND(INDIRECT(CONCATENATE("'2018-09 (Д)'!W",TEXT(MATCH($C66,'2018-09 (Д)'!$C$2:$C$100,0)+1,0)))="Н/Д",INDIRECT(CONCATENATE("'2018-08 (Д)'!W",TEXT(MATCH($C66,'2018-08 (Д)'!$C$2:$C$100,0)+1,0))))),"Н/Д",((INDIRECT(CONCATENATE("'2018-09 (Д)'!W",TEXT(MATCH($C66,'2018-09 (Д)'!$C$2:$C$100,0)+1,0)))-INDIRECT(CONCATENATE("'2018-08 (Д)'!W",TEXT(MATCH($C66,'2018-08 (Д)'!$C$2:$C$100,0)+1,0))))/INDIRECT(CONCATENATE("'2018-08 (Д)'!W",TEXT(MATCH($C66,'2018-08 (Д)'!$C$2:$C$100,0)+1,0))))*100)</f>
        <v>-43.329437956498289</v>
      </c>
      <c r="HB66" s="9">
        <f ca="1">IF(OR(INDIRECT(CONCATENATE("'2018-10 (Д)'!W",TEXT(MATCH($C66,'2018-10 (Д)'!$C$2:$C$100,0)+1,0)))="Н/Д",INDIRECT(CONCATENATE("'2018-09 (Д)'!W",TEXT(MATCH($C66,'2018-09 (Д)'!$C$2:$C$100,0)+1,0)))="Н/Д",AND(INDIRECT(CONCATENATE("'2018-10 (Д)'!W",TEXT(MATCH($C66,'2018-10 (Д)'!$C$2:$C$100,0)+1,0)))="Н/Д",INDIRECT(CONCATENATE("'2018-09 (Д)'!W",TEXT(MATCH($C66,'2018-09 (Д)'!$C$2:$C$100,0)+1,0))))),"Н/Д",((INDIRECT(CONCATENATE("'2018-10 (Д)'!W",TEXT(MATCH($C66,'2018-10 (Д)'!$C$2:$C$100,0)+1,0)))-INDIRECT(CONCATENATE("'2018-09 (Д)'!W",TEXT(MATCH($C66,'2018-09 (Д)'!$C$2:$C$100,0)+1,0))))/INDIRECT(CONCATENATE("'2018-09 (Д)'!W",TEXT(MATCH($C66,'2018-09 (Д)'!$C$2:$C$100,0)+1,0))))*100)</f>
        <v>-15.827704538836587</v>
      </c>
      <c r="HC66" s="9">
        <f ca="1">IF(OR(INDIRECT(CONCATENATE("'2018-11 (Д)'!W",TEXT(MATCH($C66,'2018-11 (Д)'!$C$2:$C$100,0)+1,0)))="Н/Д",INDIRECT(CONCATENATE("'2018-10 (Д)'!W",TEXT(MATCH($C66,'2018-10 (Д)'!$C$2:$C$100,0)+1,0)))="Н/Д",AND(INDIRECT(CONCATENATE("'2018-11 (Д)'!W",TEXT(MATCH($C66,'2018-11 (Д)'!$C$2:$C$100,0)+1,0)))="Н/Д",INDIRECT(CONCATENATE("'2018-10 (Д)'!W",TEXT(MATCH($C66,'2018-10 (Д)'!$C$2:$C$100,0)+1,0))))),"Н/Д",((INDIRECT(CONCATENATE("'2018-11 (Д)'!W",TEXT(MATCH($C66,'2018-11 (Д)'!$C$2:$C$100,0)+1,0)))-INDIRECT(CONCATENATE("'2018-10 (Д)'!W",TEXT(MATCH($C66,'2018-10 (Д)'!$C$2:$C$100,0)+1,0))))/INDIRECT(CONCATENATE("'2018-10 (Д)'!W",TEXT(MATCH($C66,'2018-10 (Д)'!$C$2:$C$100,0)+1,0))))*100)</f>
        <v>127.78186455575849</v>
      </c>
      <c r="HD66" s="9">
        <f ca="1">IF(OR(INDIRECT(CONCATENATE("'2018-12 (Д)'!W",TEXT(MATCH($C66,'2018-12 (Д)'!$C$2:$C$100,0)+1,0)))="Н/Д",INDIRECT(CONCATENATE("'2018-11 (Д)'!W",TEXT(MATCH($C66,'2018-11 (Д)'!$C$2:$C$100,0)+1,0)))="Н/Д",AND(INDIRECT(CONCATENATE("'2018-12 (Д)'!W",TEXT(MATCH($C66,'2018-12 (Д)'!$C$2:$C$100,0)+1,0)))="Н/Д",INDIRECT(CONCATENATE("'2018-11 (Д)'!W",TEXT(MATCH($C66,'2018-11 (Д)'!$C$2:$C$100,0)+1,0))))),"Н/Д",((INDIRECT(CONCATENATE("'2018-12 (Д)'!W",TEXT(MATCH($C66,'2018-12 (Д)'!$C$2:$C$100,0)+1,0)))-INDIRECT(CONCATENATE("'2018-11 (Д)'!W",TEXT(MATCH($C66,'2018-11 (Д)'!$C$2:$C$100,0)+1,0))))/INDIRECT(CONCATENATE("'2018-11 (Д)'!W",TEXT(MATCH($C66,'2018-11 (Д)'!$C$2:$C$100,0)+1,0))))*100)</f>
        <v>-30.922034509225853</v>
      </c>
    </row>
    <row r="67" spans="1:212" x14ac:dyDescent="0.25">
      <c r="A67" s="2" t="s">
        <v>87</v>
      </c>
      <c r="B67" s="2" t="s">
        <v>92</v>
      </c>
      <c r="C67" s="15">
        <v>24000000</v>
      </c>
      <c r="D67" s="9"/>
      <c r="E67" s="9">
        <f ca="1">IF(OR(INDIRECT(CONCATENATE("'2018-03 (Д)'!E",TEXT(MATCH($C67,'2018-03 (Д)'!$C$2:$C$100,0)+1,0)))="Н/Д",INDIRECT(CONCATENATE("'2018-02 (Д)'!E",TEXT(MATCH($C67,'2018-02 (Д)'!$C$2:$C$100,0)+1,0)))="Н/Д",AND(INDIRECT(CONCATENATE("'2018-03 (Д)'!E",TEXT(MATCH($C67,'2018-03 (Д)'!$C$2:$C$100,0)+1,0)))="Н/Д",INDIRECT(CONCATENATE("'2018-02 (Д)'!E",TEXT(MATCH($C67,'2018-02 (Д)'!$C$2:$C$100,0)+1,0))))),"Н/Д",((INDIRECT(CONCATENATE("'2018-03 (Д)'!E",TEXT(MATCH($C67,'2018-03 (Д)'!$C$2:$C$100,0)+1,0)))-INDIRECT(CONCATENATE("'2018-02 (Д)'!E",TEXT(MATCH($C67,'2018-02 (Д)'!$C$2:$C$100,0)+1,0))))/INDIRECT(CONCATENATE("'2018-02 (Д)'!E",TEXT(MATCH($C67,'2018-02 (Д)'!$C$2:$C$100,0)+1,0))))*100)</f>
        <v>20.197328713530201</v>
      </c>
      <c r="F67" s="9">
        <f ca="1">IF(OR(INDIRECT(CONCATENATE("'2018-04 (Д)'!E",TEXT(MATCH($C67,'2018-04 (Д)'!$C$2:$C$100,0)+1,0)))="Н/Д",INDIRECT(CONCATENATE("'2018-03 (Д)'!E",TEXT(MATCH($C67,'2018-03 (Д)'!$C$2:$C$100,0)+1,0)))="Н/Д",AND(INDIRECT(CONCATENATE("'2018-04 (Д)'!E",TEXT(MATCH($C67,'2018-04 (Д)'!$C$2:$C$100,0)+1,0)))="Н/Д",INDIRECT(CONCATENATE("'2018-03 (Д)'!E",TEXT(MATCH($C67,'2018-03 (Д)'!$C$2:$C$100,0)+1,0))))),"Н/Д",((INDIRECT(CONCATENATE("'2018-04 (Д)'!E",TEXT(MATCH($C67,'2018-04 (Д)'!$C$2:$C$100,0)+1,0)))-INDIRECT(CONCATENATE("'2018-03 (Д)'!E",TEXT(MATCH($C67,'2018-03 (Д)'!$C$2:$C$100,0)+1,0))))/INDIRECT(CONCATENATE("'2018-03 (Д)'!E",TEXT(MATCH($C67,'2018-03 (Д)'!$C$2:$C$100,0)+1,0))))*100)</f>
        <v>32.963691406588907</v>
      </c>
      <c r="G67" s="9">
        <f ca="1">IF(OR(INDIRECT(CONCATENATE("'2018-05 (Д)'!E",TEXT(MATCH($C67,'2018-05 (Д)'!$C$2:$C$100,0)+1,0)))="Н/Д",INDIRECT(CONCATENATE("'2018-04 (Д)'!E",TEXT(MATCH($C67,'2018-04 (Д)'!$C$2:$C$100,0)+1,0)))="Н/Д",AND(INDIRECT(CONCATENATE("'2018-05 (Д)'!E",TEXT(MATCH($C67,'2018-05 (Д)'!$C$2:$C$100,0)+1,0)))="Н/Д",INDIRECT(CONCATENATE("'2018-04 (Д)'!E",TEXT(MATCH($C67,'2018-04 (Д)'!$C$2:$C$100,0)+1,0))))),"Н/Д",((INDIRECT(CONCATENATE("'2018-05 (Д)'!E",TEXT(MATCH($C67,'2018-05 (Д)'!$C$2:$C$100,0)+1,0)))-INDIRECT(CONCATENATE("'2018-04 (Д)'!E",TEXT(MATCH($C67,'2018-04 (Д)'!$C$2:$C$100,0)+1,0))))/INDIRECT(CONCATENATE("'2018-04 (Д)'!E",TEXT(MATCH($C67,'2018-04 (Д)'!$C$2:$C$100,0)+1,0))))*100)</f>
        <v>15.71885486275292</v>
      </c>
      <c r="H67" s="9">
        <f ca="1">IF(OR(INDIRECT(CONCATENATE("'2018-06 (Д)'!E",TEXT(MATCH($C67,'2018-06 (Д)'!$C$2:$C$100,0)+1,0)))="Н/Д",INDIRECT(CONCATENATE("'2018-05 (Д)'!E",TEXT(MATCH($C67,'2018-05 (Д)'!$C$2:$C$100,0)+1,0)))="Н/Д",AND(INDIRECT(CONCATENATE("'2018-06 (Д)'!E",TEXT(MATCH($C67,'2018-06 (Д)'!$C$2:$C$100,0)+1,0)))="Н/Д",INDIRECT(CONCATENATE("'2018-05 (Д)'!E",TEXT(MATCH($C67,'2018-05 (Д)'!$C$2:$C$100,0)+1,0))))),"Н/Д",((INDIRECT(CONCATENATE("'2018-06 (Д)'!E",TEXT(MATCH($C67,'2018-06 (Д)'!$C$2:$C$100,0)+1,0)))-INDIRECT(CONCATENATE("'2018-05 (Д)'!E",TEXT(MATCH($C67,'2018-05 (Д)'!$C$2:$C$100,0)+1,0))))/INDIRECT(CONCATENATE("'2018-05 (Д)'!E",TEXT(MATCH($C67,'2018-05 (Д)'!$C$2:$C$100,0)+1,0))))*100)</f>
        <v>-14.916272933454955</v>
      </c>
      <c r="I67" s="9">
        <f ca="1">IF(OR(INDIRECT(CONCATENATE("'2018-07 (Д)'!E",TEXT(MATCH($C67,'2018-07 (Д)'!$C$2:$C$100,0)+1,0)))="Н/Д",INDIRECT(CONCATENATE("'2018-06 (Д)'!E",TEXT(MATCH($C67,'2018-06 (Д)'!$C$2:$C$100,0)+1,0)))="Н/Д",AND(INDIRECT(CONCATENATE("'2018-07 (Д)'!E",TEXT(MATCH($C67,'2018-07 (Д)'!$C$2:$C$100,0)+1,0)))="Н/Д",INDIRECT(CONCATENATE("'2018-06 (Д)'!E",TEXT(MATCH($C67,'2018-06 (Д)'!$C$2:$C$100,0)+1,0))))),"Н/Д",((INDIRECT(CONCATENATE("'2018-07 (Д)'!E",TEXT(MATCH($C67,'2018-07 (Д)'!$C$2:$C$100,0)+1,0)))-INDIRECT(CONCATENATE("'2018-06 (Д)'!E",TEXT(MATCH($C67,'2018-06 (Д)'!$C$2:$C$100,0)+1,0))))/INDIRECT(CONCATENATE("'2018-06 (Д)'!E",TEXT(MATCH($C67,'2018-06 (Д)'!$C$2:$C$100,0)+1,0))))*100)</f>
        <v>-19.178197087553109</v>
      </c>
      <c r="J67" s="9">
        <f ca="1">IF(OR(INDIRECT(CONCATENATE("'2018-08 (Д)'!E",TEXT(MATCH($C67,'2018-08 (Д)'!$C$2:$C$100,0)+1,0)))="Н/Д",INDIRECT(CONCATENATE("'2018-07 (Д)'!E",TEXT(MATCH($C67,'2018-07 (Д)'!$C$2:$C$100,0)+1,0)))="Н/Д",AND(INDIRECT(CONCATENATE("'2018-08 (Д)'!E",TEXT(MATCH($C67,'2018-08 (Д)'!$C$2:$C$100,0)+1,0)))="Н/Д",INDIRECT(CONCATENATE("'2018-07 (Д)'!E",TEXT(MATCH($C67,'2018-07 (Д)'!$C$2:$C$100,0)+1,0))))),"Н/Д",((INDIRECT(CONCATENATE("'2018-08 (Д)'!E",TEXT(MATCH($C67,'2018-08 (Д)'!$C$2:$C$100,0)+1,0)))-INDIRECT(CONCATENATE("'2018-07 (Д)'!E",TEXT(MATCH($C67,'2018-07 (Д)'!$C$2:$C$100,0)+1,0))))/INDIRECT(CONCATENATE("'2018-07 (Д)'!E",TEXT(MATCH($C67,'2018-07 (Д)'!$C$2:$C$100,0)+1,0))))*100)</f>
        <v>33.383269497342951</v>
      </c>
      <c r="K67" s="9">
        <f ca="1">IF(OR(INDIRECT(CONCATENATE("'2018-09 (Д)'!E",TEXT(MATCH($C67,'2018-09 (Д)'!$C$2:$C$100,0)+1,0)))="Н/Д",INDIRECT(CONCATENATE("'2018-08 (Д)'!E",TEXT(MATCH($C67,'2018-08 (Д)'!$C$2:$C$100,0)+1,0)))="Н/Д",AND(INDIRECT(CONCATENATE("'2018-09 (Д)'!E",TEXT(MATCH($C67,'2018-09 (Д)'!$C$2:$C$100,0)+1,0)))="Н/Д",INDIRECT(CONCATENATE("'2018-08 (Д)'!E",TEXT(MATCH($C67,'2018-08 (Д)'!$C$2:$C$100,0)+1,0))))),"Н/Д",((INDIRECT(CONCATENATE("'2018-09 (Д)'!E",TEXT(MATCH($C67,'2018-09 (Д)'!$C$2:$C$100,0)+1,0)))-INDIRECT(CONCATENATE("'2018-08 (Д)'!E",TEXT(MATCH($C67,'2018-08 (Д)'!$C$2:$C$100,0)+1,0))))/INDIRECT(CONCATENATE("'2018-08 (Д)'!E",TEXT(MATCH($C67,'2018-08 (Д)'!$C$2:$C$100,0)+1,0))))*100)</f>
        <v>-16.010977771579064</v>
      </c>
      <c r="L67" s="9">
        <f ca="1">IF(OR(INDIRECT(CONCATENATE("'2018-10 (Д)'!E",TEXT(MATCH($C67,'2018-10 (Д)'!$C$2:$C$100,0)+1,0)))="Н/Д",INDIRECT(CONCATENATE("'2018-09 (Д)'!E",TEXT(MATCH($C67,'2018-09 (Д)'!$C$2:$C$100,0)+1,0)))="Н/Д",AND(INDIRECT(CONCATENATE("'2018-10 (Д)'!E",TEXT(MATCH($C67,'2018-10 (Д)'!$C$2:$C$100,0)+1,0)))="Н/Д",INDIRECT(CONCATENATE("'2018-09 (Д)'!E",TEXT(MATCH($C67,'2018-09 (Д)'!$C$2:$C$100,0)+1,0))))),"Н/Д",((INDIRECT(CONCATENATE("'2018-10 (Д)'!E",TEXT(MATCH($C67,'2018-10 (Д)'!$C$2:$C$100,0)+1,0)))-INDIRECT(CONCATENATE("'2018-09 (Д)'!E",TEXT(MATCH($C67,'2018-09 (Д)'!$C$2:$C$100,0)+1,0))))/INDIRECT(CONCATENATE("'2018-09 (Д)'!E",TEXT(MATCH($C67,'2018-09 (Д)'!$C$2:$C$100,0)+1,0))))*100)</f>
        <v>-8.4560808394385543</v>
      </c>
      <c r="M67" s="9">
        <f ca="1">IF(OR(INDIRECT(CONCATENATE("'2018-11 (Д)'!E",TEXT(MATCH($C67,'2018-11 (Д)'!$C$2:$C$100,0)+1,0)))="Н/Д",INDIRECT(CONCATENATE("'2018-10 (Д)'!E",TEXT(MATCH($C67,'2018-10 (Д)'!$C$2:$C$100,0)+1,0)))="Н/Д",AND(INDIRECT(CONCATENATE("'2018-11 (Д)'!E",TEXT(MATCH($C67,'2018-11 (Д)'!$C$2:$C$100,0)+1,0)))="Н/Д",INDIRECT(CONCATENATE("'2018-10 (Д)'!E",TEXT(MATCH($C67,'2018-10 (Д)'!$C$2:$C$100,0)+1,0))))),"Н/Д",((INDIRECT(CONCATENATE("'2018-11 (Д)'!E",TEXT(MATCH($C67,'2018-11 (Д)'!$C$2:$C$100,0)+1,0)))-INDIRECT(CONCATENATE("'2018-10 (Д)'!E",TEXT(MATCH($C67,'2018-10 (Д)'!$C$2:$C$100,0)+1,0))))/INDIRECT(CONCATENATE("'2018-10 (Д)'!E",TEXT(MATCH($C67,'2018-10 (Д)'!$C$2:$C$100,0)+1,0))))*100)</f>
        <v>39.197965963895847</v>
      </c>
      <c r="N67" s="9">
        <f ca="1">IF(OR(INDIRECT(CONCATENATE("'2018-12 (Д)'!E",TEXT(MATCH($C67,'2018-12 (Д)'!$C$2:$C$100,0)+1,0)))="Н/Д",INDIRECT(CONCATENATE("'2018-11 (Д)'!E",TEXT(MATCH($C67,'2018-11 (Д)'!$C$2:$C$100,0)+1,0)))="Н/Д",AND(INDIRECT(CONCATENATE("'2018-12 (Д)'!E",TEXT(MATCH($C67,'2018-12 (Д)'!$C$2:$C$100,0)+1,0)))="Н/Д",INDIRECT(CONCATENATE("'2018-11 (Д)'!E",TEXT(MATCH($C67,'2018-11 (Д)'!$C$2:$C$100,0)+1,0))))),"Н/Д",((INDIRECT(CONCATENATE("'2018-12 (Д)'!E",TEXT(MATCH($C67,'2018-12 (Д)'!$C$2:$C$100,0)+1,0)))-INDIRECT(CONCATENATE("'2018-11 (Д)'!E",TEXT(MATCH($C67,'2018-11 (Д)'!$C$2:$C$100,0)+1,0))))/INDIRECT(CONCATENATE("'2018-11 (Д)'!E",TEXT(MATCH($C67,'2018-11 (Д)'!$C$2:$C$100,0)+1,0))))*100)</f>
        <v>-18.137989956014696</v>
      </c>
      <c r="O67" s="9"/>
      <c r="P67" s="9">
        <f ca="1">IF(OR(INDIRECT(CONCATENATE("'2018-03 (Д)'!F",TEXT(MATCH($C67,'2018-03 (Д)'!$C$2:$C$100,0)+1,0)))="Н/Д",INDIRECT(CONCATENATE("'2018-02 (Д)'!F",TEXT(MATCH($C67,'2018-02 (Д)'!$C$2:$C$100,0)+1,0)))="Н/Д",AND(INDIRECT(CONCATENATE("'2018-03 (Д)'!F",TEXT(MATCH($C67,'2018-03 (Д)'!$C$2:$C$100,0)+1,0)))="Н/Д",INDIRECT(CONCATENATE("'2018-02 (Д)'!F",TEXT(MATCH($C67,'2018-02 (Д)'!$C$2:$C$100,0)+1,0))))),"Н/Д",((INDIRECT(CONCATENATE("'2018-03 (Д)'!F",TEXT(MATCH($C67,'2018-03 (Д)'!$C$2:$C$100,0)+1,0)))-INDIRECT(CONCATENATE("'2018-02 (Д)'!F",TEXT(MATCH($C67,'2018-02 (Д)'!$C$2:$C$100,0)+1,0))))/INDIRECT(CONCATENATE("'2018-02 (Д)'!F",TEXT(MATCH($C67,'2018-02 (Д)'!$C$2:$C$100,0)+1,0))))*100)</f>
        <v>19.651603180653591</v>
      </c>
      <c r="Q67" s="9">
        <f ca="1">IF(OR(INDIRECT(CONCATENATE("'2018-04 (Д)'!F",TEXT(MATCH($C67,'2018-04 (Д)'!$C$2:$C$100,0)+1,0)))="Н/Д",INDIRECT(CONCATENATE("'2018-03 (Д)'!F",TEXT(MATCH($C67,'2018-03 (Д)'!$C$2:$C$100,0)+1,0)))="Н/Д",AND(INDIRECT(CONCATENATE("'2018-04 (Д)'!F",TEXT(MATCH($C67,'2018-04 (Д)'!$C$2:$C$100,0)+1,0)))="Н/Д",INDIRECT(CONCATENATE("'2018-03 (Д)'!F",TEXT(MATCH($C67,'2018-03 (Д)'!$C$2:$C$100,0)+1,0))))),"Н/Д",((INDIRECT(CONCATENATE("'2018-04 (Д)'!F",TEXT(MATCH($C67,'2018-04 (Д)'!$C$2:$C$100,0)+1,0)))-INDIRECT(CONCATENATE("'2018-03 (Д)'!F",TEXT(MATCH($C67,'2018-03 (Д)'!$C$2:$C$100,0)+1,0))))/INDIRECT(CONCATENATE("'2018-03 (Д)'!F",TEXT(MATCH($C67,'2018-03 (Д)'!$C$2:$C$100,0)+1,0))))*100)</f>
        <v>76.458661051034753</v>
      </c>
      <c r="R67" s="9">
        <f ca="1">IF(OR(INDIRECT(CONCATENATE("'2018-05 (Д)'!F",TEXT(MATCH($C67,'2018-05 (Д)'!$C$2:$C$100,0)+1,0)))="Н/Д",INDIRECT(CONCATENATE("'2018-04 (Д)'!F",TEXT(MATCH($C67,'2018-04 (Д)'!$C$2:$C$100,0)+1,0)))="Н/Д",AND(INDIRECT(CONCATENATE("'2018-05 (Д)'!F",TEXT(MATCH($C67,'2018-05 (Д)'!$C$2:$C$100,0)+1,0)))="Н/Д",INDIRECT(CONCATENATE("'2018-04 (Д)'!F",TEXT(MATCH($C67,'2018-04 (Д)'!$C$2:$C$100,0)+1,0))))),"Н/Д",((INDIRECT(CONCATENATE("'2018-05 (Д)'!F",TEXT(MATCH($C67,'2018-05 (Д)'!$C$2:$C$100,0)+1,0)))-INDIRECT(CONCATENATE("'2018-04 (Д)'!F",TEXT(MATCH($C67,'2018-04 (Д)'!$C$2:$C$100,0)+1,0))))/INDIRECT(CONCATENATE("'2018-04 (Д)'!F",TEXT(MATCH($C67,'2018-04 (Д)'!$C$2:$C$100,0)+1,0))))*100)</f>
        <v>10.180468633456618</v>
      </c>
      <c r="S67" s="9">
        <f ca="1">IF(OR(INDIRECT(CONCATENATE("'2018-06 (Д)'!F",TEXT(MATCH($C67,'2018-06 (Д)'!$C$2:$C$100,0)+1,0)))="Н/Д",INDIRECT(CONCATENATE("'2018-05 (Д)'!F",TEXT(MATCH($C67,'2018-05 (Д)'!$C$2:$C$100,0)+1,0)))="Н/Д",AND(INDIRECT(CONCATENATE("'2018-06 (Д)'!F",TEXT(MATCH($C67,'2018-06 (Д)'!$C$2:$C$100,0)+1,0)))="Н/Д",INDIRECT(CONCATENATE("'2018-05 (Д)'!F",TEXT(MATCH($C67,'2018-05 (Д)'!$C$2:$C$100,0)+1,0))))),"Н/Д",((INDIRECT(CONCATENATE("'2018-06 (Д)'!F",TEXT(MATCH($C67,'2018-06 (Д)'!$C$2:$C$100,0)+1,0)))-INDIRECT(CONCATENATE("'2018-05 (Д)'!F",TEXT(MATCH($C67,'2018-05 (Д)'!$C$2:$C$100,0)+1,0))))/INDIRECT(CONCATENATE("'2018-05 (Д)'!F",TEXT(MATCH($C67,'2018-05 (Д)'!$C$2:$C$100,0)+1,0))))*100)</f>
        <v>-16.451835423056135</v>
      </c>
      <c r="T67" s="9">
        <f ca="1">IF(OR(INDIRECT(CONCATENATE("'2018-07 (Д)'!F",TEXT(MATCH($C67,'2018-07 (Д)'!$C$2:$C$100,0)+1,0)))="Н/Д",INDIRECT(CONCATENATE("'2018-06 (Д)'!F",TEXT(MATCH($C67,'2018-06 (Д)'!$C$2:$C$100,0)+1,0)))="Н/Д",AND(INDIRECT(CONCATENATE("'2018-07 (Д)'!F",TEXT(MATCH($C67,'2018-07 (Д)'!$C$2:$C$100,0)+1,0)))="Н/Д",INDIRECT(CONCATENATE("'2018-06 (Д)'!F",TEXT(MATCH($C67,'2018-06 (Д)'!$C$2:$C$100,0)+1,0))))),"Н/Д",((INDIRECT(CONCATENATE("'2018-07 (Д)'!F",TEXT(MATCH($C67,'2018-07 (Д)'!$C$2:$C$100,0)+1,0)))-INDIRECT(CONCATENATE("'2018-06 (Д)'!F",TEXT(MATCH($C67,'2018-06 (Д)'!$C$2:$C$100,0)+1,0))))/INDIRECT(CONCATENATE("'2018-06 (Д)'!F",TEXT(MATCH($C67,'2018-06 (Д)'!$C$2:$C$100,0)+1,0))))*100)</f>
        <v>-26.26957267128499</v>
      </c>
      <c r="U67" s="9">
        <f ca="1">IF(OR(INDIRECT(CONCATENATE("'2018-08 (Д)'!F",TEXT(MATCH($C67,'2018-08 (Д)'!$C$2:$C$100,0)+1,0)))="Н/Д",INDIRECT(CONCATENATE("'2018-07 (Д)'!F",TEXT(MATCH($C67,'2018-07 (Д)'!$C$2:$C$100,0)+1,0)))="Н/Д",AND(INDIRECT(CONCATENATE("'2018-08 (Д)'!F",TEXT(MATCH($C67,'2018-08 (Д)'!$C$2:$C$100,0)+1,0)))="Н/Д",INDIRECT(CONCATENATE("'2018-07 (Д)'!F",TEXT(MATCH($C67,'2018-07 (Д)'!$C$2:$C$100,0)+1,0))))),"Н/Д",((INDIRECT(CONCATENATE("'2018-08 (Д)'!F",TEXT(MATCH($C67,'2018-08 (Д)'!$C$2:$C$100,0)+1,0)))-INDIRECT(CONCATENATE("'2018-07 (Д)'!F",TEXT(MATCH($C67,'2018-07 (Д)'!$C$2:$C$100,0)+1,0))))/INDIRECT(CONCATENATE("'2018-07 (Д)'!F",TEXT(MATCH($C67,'2018-07 (Д)'!$C$2:$C$100,0)+1,0))))*100)</f>
        <v>58.439662871184581</v>
      </c>
      <c r="V67" s="9">
        <f ca="1">IF(OR(INDIRECT(CONCATENATE("'2018-09 (Д)'!F",TEXT(MATCH($C67,'2018-09 (Д)'!$C$2:$C$100,0)+1,0)))="Н/Д",INDIRECT(CONCATENATE("'2018-08 (Д)'!F",TEXT(MATCH($C67,'2018-08 (Д)'!$C$2:$C$100,0)+1,0)))="Н/Д",AND(INDIRECT(CONCATENATE("'2018-09 (Д)'!F",TEXT(MATCH($C67,'2018-09 (Д)'!$C$2:$C$100,0)+1,0)))="Н/Д",INDIRECT(CONCATENATE("'2018-08 (Д)'!F",TEXT(MATCH($C67,'2018-08 (Д)'!$C$2:$C$100,0)+1,0))))),"Н/Д",((INDIRECT(CONCATENATE("'2018-09 (Д)'!F",TEXT(MATCH($C67,'2018-09 (Д)'!$C$2:$C$100,0)+1,0)))-INDIRECT(CONCATENATE("'2018-08 (Д)'!F",TEXT(MATCH($C67,'2018-08 (Д)'!$C$2:$C$100,0)+1,0))))/INDIRECT(CONCATENATE("'2018-08 (Д)'!F",TEXT(MATCH($C67,'2018-08 (Д)'!$C$2:$C$100,0)+1,0))))*100)</f>
        <v>-33.365216945174495</v>
      </c>
      <c r="W67" s="9">
        <f ca="1">IF(OR(INDIRECT(CONCATENATE("'2018-10 (Д)'!F",TEXT(MATCH($C67,'2018-10 (Д)'!$C$2:$C$100,0)+1,0)))="Н/Д",INDIRECT(CONCATENATE("'2018-09 (Д)'!F",TEXT(MATCH($C67,'2018-09 (Д)'!$C$2:$C$100,0)+1,0)))="Н/Д",AND(INDIRECT(CONCATENATE("'2018-10 (Д)'!F",TEXT(MATCH($C67,'2018-10 (Д)'!$C$2:$C$100,0)+1,0)))="Н/Д",INDIRECT(CONCATENATE("'2018-09 (Д)'!F",TEXT(MATCH($C67,'2018-09 (Д)'!$C$2:$C$100,0)+1,0))))),"Н/Д",((INDIRECT(CONCATENATE("'2018-10 (Д)'!F",TEXT(MATCH($C67,'2018-10 (Д)'!$C$2:$C$100,0)+1,0)))-INDIRECT(CONCATENATE("'2018-09 (Д)'!F",TEXT(MATCH($C67,'2018-09 (Д)'!$C$2:$C$100,0)+1,0))))/INDIRECT(CONCATENATE("'2018-09 (Д)'!F",TEXT(MATCH($C67,'2018-09 (Д)'!$C$2:$C$100,0)+1,0))))*100)</f>
        <v>-15.49182633666755</v>
      </c>
      <c r="X67" s="9">
        <f ca="1">IF(OR(INDIRECT(CONCATENATE("'2018-11 (Д)'!F",TEXT(MATCH($C67,'2018-11 (Д)'!$C$2:$C$100,0)+1,0)))="Н/Д",INDIRECT(CONCATENATE("'2018-10 (Д)'!F",TEXT(MATCH($C67,'2018-10 (Д)'!$C$2:$C$100,0)+1,0)))="Н/Д",AND(INDIRECT(CONCATENATE("'2018-11 (Д)'!F",TEXT(MATCH($C67,'2018-11 (Д)'!$C$2:$C$100,0)+1,0)))="Н/Д",INDIRECT(CONCATENATE("'2018-10 (Д)'!F",TEXT(MATCH($C67,'2018-10 (Д)'!$C$2:$C$100,0)+1,0))))),"Н/Д",((INDIRECT(CONCATENATE("'2018-11 (Д)'!F",TEXT(MATCH($C67,'2018-11 (Д)'!$C$2:$C$100,0)+1,0)))-INDIRECT(CONCATENATE("'2018-10 (Д)'!F",TEXT(MATCH($C67,'2018-10 (Д)'!$C$2:$C$100,0)+1,0))))/INDIRECT(CONCATENATE("'2018-10 (Д)'!F",TEXT(MATCH($C67,'2018-10 (Д)'!$C$2:$C$100,0)+1,0))))*100)</f>
        <v>95.077819810353887</v>
      </c>
      <c r="Y67" s="9">
        <f ca="1">IF(OR(INDIRECT(CONCATENATE("'2018-12 (Д)'!F",TEXT(MATCH($C67,'2018-12 (Д)'!$C$2:$C$100,0)+1,0)))="Н/Д",INDIRECT(CONCATENATE("'2018-11 (Д)'!F",TEXT(MATCH($C67,'2018-11 (Д)'!$C$2:$C$100,0)+1,0)))="Н/Д",AND(INDIRECT(CONCATENATE("'2018-12 (Д)'!F",TEXT(MATCH($C67,'2018-12 (Д)'!$C$2:$C$100,0)+1,0)))="Н/Д",INDIRECT(CONCATENATE("'2018-11 (Д)'!F",TEXT(MATCH($C67,'2018-11 (Д)'!$C$2:$C$100,0)+1,0))))),"Н/Д",((INDIRECT(CONCATENATE("'2018-12 (Д)'!F",TEXT(MATCH($C67,'2018-12 (Д)'!$C$2:$C$100,0)+1,0)))-INDIRECT(CONCATENATE("'2018-11 (Д)'!F",TEXT(MATCH($C67,'2018-11 (Д)'!$C$2:$C$100,0)+1,0))))/INDIRECT(CONCATENATE("'2018-11 (Д)'!F",TEXT(MATCH($C67,'2018-11 (Д)'!$C$2:$C$100,0)+1,0))))*100)</f>
        <v>-27.814793973384361</v>
      </c>
      <c r="Z67" s="9"/>
      <c r="AA67" s="9">
        <f ca="1">IF(OR(INDIRECT(CONCATENATE("'2018-03 (Д)'!G",TEXT(MATCH($C67,'2018-03 (Д)'!$C$2:$C$100,0)+1,0)))="Н/Д",INDIRECT(CONCATENATE("'2018-02 (Д)'!G",TEXT(MATCH($C67,'2018-02 (Д)'!$C$2:$C$100,0)+1,0)))="Н/Д",AND(INDIRECT(CONCATENATE("'2018-03 (Д)'!G",TEXT(MATCH($C67,'2018-03 (Д)'!$C$2:$C$100,0)+1,0)))="Н/Д",INDIRECT(CONCATENATE("'2018-02 (Д)'!G",TEXT(MATCH($C67,'2018-02 (Д)'!$C$2:$C$100,0)+1,0))))),"Н/Д",((INDIRECT(CONCATENATE("'2018-03 (Д)'!G",TEXT(MATCH($C67,'2018-03 (Д)'!$C$2:$C$100,0)+1,0)))-INDIRECT(CONCATENATE("'2018-02 (Д)'!G",TEXT(MATCH($C67,'2018-02 (Д)'!$C$2:$C$100,0)+1,0))))/INDIRECT(CONCATENATE("'2018-02 (Д)'!G",TEXT(MATCH($C67,'2018-02 (Д)'!$C$2:$C$100,0)+1,0))))*100)</f>
        <v>89.550883651002749</v>
      </c>
      <c r="AB67" s="9">
        <f ca="1">IF(OR(INDIRECT(CONCATENATE("'2018-04 (Д)'!G",TEXT(MATCH($C67,'2018-04 (Д)'!$C$2:$C$100,0)+1,0)))="Н/Д",INDIRECT(CONCATENATE("'2018-03 (Д)'!G",TEXT(MATCH($C67,'2018-03 (Д)'!$C$2:$C$100,0)+1,0)))="Н/Д",AND(INDIRECT(CONCATENATE("'2018-04 (Д)'!G",TEXT(MATCH($C67,'2018-04 (Д)'!$C$2:$C$100,0)+1,0)))="Н/Д",INDIRECT(CONCATENATE("'2018-03 (Д)'!G",TEXT(MATCH($C67,'2018-03 (Д)'!$C$2:$C$100,0)+1,0))))),"Н/Д",((INDIRECT(CONCATENATE("'2018-04 (Д)'!G",TEXT(MATCH($C67,'2018-04 (Д)'!$C$2:$C$100,0)+1,0)))-INDIRECT(CONCATENATE("'2018-03 (Д)'!G",TEXT(MATCH($C67,'2018-03 (Д)'!$C$2:$C$100,0)+1,0))))/INDIRECT(CONCATENATE("'2018-03 (Д)'!G",TEXT(MATCH($C67,'2018-03 (Д)'!$C$2:$C$100,0)+1,0))))*100)</f>
        <v>328.50216722902059</v>
      </c>
      <c r="AC67" s="9">
        <f ca="1">IF(OR(INDIRECT(CONCATENATE("'2018-05 (Д)'!G",TEXT(MATCH($C67,'2018-05 (Д)'!$C$2:$C$100,0)+1,0)))="Н/Д",INDIRECT(CONCATENATE("'2018-04 (Д)'!G",TEXT(MATCH($C67,'2018-04 (Д)'!$C$2:$C$100,0)+1,0)))="Н/Д",AND(INDIRECT(CONCATENATE("'2018-05 (Д)'!G",TEXT(MATCH($C67,'2018-05 (Д)'!$C$2:$C$100,0)+1,0)))="Н/Д",INDIRECT(CONCATENATE("'2018-04 (Д)'!G",TEXT(MATCH($C67,'2018-04 (Д)'!$C$2:$C$100,0)+1,0))))),"Н/Д",((INDIRECT(CONCATENATE("'2018-05 (Д)'!G",TEXT(MATCH($C67,'2018-05 (Д)'!$C$2:$C$100,0)+1,0)))-INDIRECT(CONCATENATE("'2018-04 (Д)'!G",TEXT(MATCH($C67,'2018-04 (Д)'!$C$2:$C$100,0)+1,0))))/INDIRECT(CONCATENATE("'2018-04 (Д)'!G",TEXT(MATCH($C67,'2018-04 (Д)'!$C$2:$C$100,0)+1,0))))*100)</f>
        <v>-66.426949026242227</v>
      </c>
      <c r="AD67" s="9">
        <f ca="1">IF(OR(INDIRECT(CONCATENATE("'2018-06 (Д)'!G",TEXT(MATCH($C67,'2018-06 (Д)'!$C$2:$C$100,0)+1,0)))="Н/Д",INDIRECT(CONCATENATE("'2018-05 (Д)'!G",TEXT(MATCH($C67,'2018-05 (Д)'!$C$2:$C$100,0)+1,0)))="Н/Д",AND(INDIRECT(CONCATENATE("'2018-06 (Д)'!G",TEXT(MATCH($C67,'2018-06 (Д)'!$C$2:$C$100,0)+1,0)))="Н/Д",INDIRECT(CONCATENATE("'2018-05 (Д)'!G",TEXT(MATCH($C67,'2018-05 (Д)'!$C$2:$C$100,0)+1,0))))),"Н/Д",((INDIRECT(CONCATENATE("'2018-06 (Д)'!G",TEXT(MATCH($C67,'2018-06 (Д)'!$C$2:$C$100,0)+1,0)))-INDIRECT(CONCATENATE("'2018-05 (Д)'!G",TEXT(MATCH($C67,'2018-05 (Д)'!$C$2:$C$100,0)+1,0))))/INDIRECT(CONCATENATE("'2018-05 (Д)'!G",TEXT(MATCH($C67,'2018-05 (Д)'!$C$2:$C$100,0)+1,0))))*100)</f>
        <v>186.62587537630841</v>
      </c>
      <c r="AE67" s="9">
        <f ca="1">IF(OR(INDIRECT(CONCATENATE("'2018-07 (Д)'!G",TEXT(MATCH($C67,'2018-07 (Д)'!$C$2:$C$100,0)+1,0)))="Н/Д",INDIRECT(CONCATENATE("'2018-06 (Д)'!G",TEXT(MATCH($C67,'2018-06 (Д)'!$C$2:$C$100,0)+1,0)))="Н/Д",AND(INDIRECT(CONCATENATE("'2018-07 (Д)'!G",TEXT(MATCH($C67,'2018-07 (Д)'!$C$2:$C$100,0)+1,0)))="Н/Д",INDIRECT(CONCATENATE("'2018-06 (Д)'!G",TEXT(MATCH($C67,'2018-06 (Д)'!$C$2:$C$100,0)+1,0))))),"Н/Д",((INDIRECT(CONCATENATE("'2018-07 (Д)'!G",TEXT(MATCH($C67,'2018-07 (Д)'!$C$2:$C$100,0)+1,0)))-INDIRECT(CONCATENATE("'2018-06 (Д)'!G",TEXT(MATCH($C67,'2018-06 (Д)'!$C$2:$C$100,0)+1,0))))/INDIRECT(CONCATENATE("'2018-06 (Д)'!G",TEXT(MATCH($C67,'2018-06 (Д)'!$C$2:$C$100,0)+1,0))))*100)</f>
        <v>-60.08446771008019</v>
      </c>
      <c r="AF67" s="9">
        <f ca="1">IF(OR(INDIRECT(CONCATENATE("'2018-08 (Д)'!G",TEXT(MATCH($C67,'2018-08 (Д)'!$C$2:$C$100,0)+1,0)))="Н/Д",INDIRECT(CONCATENATE("'2018-07 (Д)'!G",TEXT(MATCH($C67,'2018-07 (Д)'!$C$2:$C$100,0)+1,0)))="Н/Д",AND(INDIRECT(CONCATENATE("'2018-08 (Д)'!G",TEXT(MATCH($C67,'2018-08 (Д)'!$C$2:$C$100,0)+1,0)))="Н/Д",INDIRECT(CONCATENATE("'2018-07 (Д)'!G",TEXT(MATCH($C67,'2018-07 (Д)'!$C$2:$C$100,0)+1,0))))),"Н/Д",((INDIRECT(CONCATENATE("'2018-08 (Д)'!G",TEXT(MATCH($C67,'2018-08 (Д)'!$C$2:$C$100,0)+1,0)))-INDIRECT(CONCATENATE("'2018-07 (Д)'!G",TEXT(MATCH($C67,'2018-07 (Д)'!$C$2:$C$100,0)+1,0))))/INDIRECT(CONCATENATE("'2018-07 (Д)'!G",TEXT(MATCH($C67,'2018-07 (Д)'!$C$2:$C$100,0)+1,0))))*100)</f>
        <v>53.565057598314461</v>
      </c>
      <c r="AG67" s="9">
        <f ca="1">IF(OR(INDIRECT(CONCATENATE("'2018-09 (Д)'!G",TEXT(MATCH($C67,'2018-09 (Д)'!$C$2:$C$100,0)+1,0)))="Н/Д",INDIRECT(CONCATENATE("'2018-08 (Д)'!G",TEXT(MATCH($C67,'2018-08 (Д)'!$C$2:$C$100,0)+1,0)))="Н/Д",AND(INDIRECT(CONCATENATE("'2018-09 (Д)'!G",TEXT(MATCH($C67,'2018-09 (Д)'!$C$2:$C$100,0)+1,0)))="Н/Д",INDIRECT(CONCATENATE("'2018-08 (Д)'!G",TEXT(MATCH($C67,'2018-08 (Д)'!$C$2:$C$100,0)+1,0))))),"Н/Д",((INDIRECT(CONCATENATE("'2018-09 (Д)'!G",TEXT(MATCH($C67,'2018-09 (Д)'!$C$2:$C$100,0)+1,0)))-INDIRECT(CONCATENATE("'2018-08 (Д)'!G",TEXT(MATCH($C67,'2018-08 (Д)'!$C$2:$C$100,0)+1,0))))/INDIRECT(CONCATENATE("'2018-08 (Д)'!G",TEXT(MATCH($C67,'2018-08 (Д)'!$C$2:$C$100,0)+1,0))))*100)</f>
        <v>-34.167197490162977</v>
      </c>
      <c r="AH67" s="9">
        <f ca="1">IF(OR(INDIRECT(CONCATENATE("'2018-10 (Д)'!G",TEXT(MATCH($C67,'2018-10 (Д)'!$C$2:$C$100,0)+1,0)))="Н/Д",INDIRECT(CONCATENATE("'2018-09 (Д)'!G",TEXT(MATCH($C67,'2018-09 (Д)'!$C$2:$C$100,0)+1,0)))="Н/Д",AND(INDIRECT(CONCATENATE("'2018-10 (Д)'!G",TEXT(MATCH($C67,'2018-10 (Д)'!$C$2:$C$100,0)+1,0)))="Н/Д",INDIRECT(CONCATENATE("'2018-09 (Д)'!G",TEXT(MATCH($C67,'2018-09 (Д)'!$C$2:$C$100,0)+1,0))))),"Н/Д",((INDIRECT(CONCATENATE("'2018-10 (Д)'!G",TEXT(MATCH($C67,'2018-10 (Д)'!$C$2:$C$100,0)+1,0)))-INDIRECT(CONCATENATE("'2018-09 (Д)'!G",TEXT(MATCH($C67,'2018-09 (Д)'!$C$2:$C$100,0)+1,0))))/INDIRECT(CONCATENATE("'2018-09 (Д)'!G",TEXT(MATCH($C67,'2018-09 (Д)'!$C$2:$C$100,0)+1,0))))*100)</f>
        <v>-49.714817098037059</v>
      </c>
      <c r="AI67" s="9">
        <f ca="1">IF(OR(INDIRECT(CONCATENATE("'2018-11 (Д)'!G",TEXT(MATCH($C67,'2018-11 (Д)'!$C$2:$C$100,0)+1,0)))="Н/Д",INDIRECT(CONCATENATE("'2018-10 (Д)'!G",TEXT(MATCH($C67,'2018-10 (Д)'!$C$2:$C$100,0)+1,0)))="Н/Д",AND(INDIRECT(CONCATENATE("'2018-11 (Д)'!G",TEXT(MATCH($C67,'2018-11 (Д)'!$C$2:$C$100,0)+1,0)))="Н/Д",INDIRECT(CONCATENATE("'2018-10 (Д)'!G",TEXT(MATCH($C67,'2018-10 (Д)'!$C$2:$C$100,0)+1,0))))),"Н/Д",((INDIRECT(CONCATENATE("'2018-11 (Д)'!G",TEXT(MATCH($C67,'2018-11 (Д)'!$C$2:$C$100,0)+1,0)))-INDIRECT(CONCATENATE("'2018-10 (Д)'!G",TEXT(MATCH($C67,'2018-10 (Д)'!$C$2:$C$100,0)+1,0))))/INDIRECT(CONCATENATE("'2018-10 (Д)'!G",TEXT(MATCH($C67,'2018-10 (Д)'!$C$2:$C$100,0)+1,0))))*100)</f>
        <v>297.84860367279049</v>
      </c>
      <c r="AJ67" s="9">
        <f ca="1">IF(OR(INDIRECT(CONCATENATE("'2018-12 (Д)'!G",TEXT(MATCH($C67,'2018-12 (Д)'!$C$2:$C$100,0)+1,0)))="Н/Д",INDIRECT(CONCATENATE("'2018-11 (Д)'!G",TEXT(MATCH($C67,'2018-11 (Д)'!$C$2:$C$100,0)+1,0)))="Н/Д",AND(INDIRECT(CONCATENATE("'2018-12 (Д)'!G",TEXT(MATCH($C67,'2018-12 (Д)'!$C$2:$C$100,0)+1,0)))="Н/Д",INDIRECT(CONCATENATE("'2018-11 (Д)'!G",TEXT(MATCH($C67,'2018-11 (Д)'!$C$2:$C$100,0)+1,0))))),"Н/Д",((INDIRECT(CONCATENATE("'2018-12 (Д)'!G",TEXT(MATCH($C67,'2018-12 (Д)'!$C$2:$C$100,0)+1,0)))-INDIRECT(CONCATENATE("'2018-11 (Д)'!G",TEXT(MATCH($C67,'2018-11 (Д)'!$C$2:$C$100,0)+1,0))))/INDIRECT(CONCATENATE("'2018-11 (Д)'!G",TEXT(MATCH($C67,'2018-11 (Д)'!$C$2:$C$100,0)+1,0))))*100)</f>
        <v>-53.133720547635669</v>
      </c>
      <c r="AK67" s="9"/>
      <c r="AL67" s="9">
        <f ca="1">IF(OR(INDIRECT(CONCATENATE("'2018-03 (Д)'!H",TEXT(MATCH($C67,'2018-03 (Д)'!$C$2:$C$100,0)+1,0)))="Н/Д",INDIRECT(CONCATENATE("'2018-02 (Д)'!H",TEXT(MATCH($C67,'2018-02 (Д)'!$C$2:$C$100,0)+1,0)))="Н/Д",AND(INDIRECT(CONCATENATE("'2018-03 (Д)'!H",TEXT(MATCH($C67,'2018-03 (Д)'!$C$2:$C$100,0)+1,0)))="Н/Д",INDIRECT(CONCATENATE("'2018-02 (Д)'!H",TEXT(MATCH($C67,'2018-02 (Д)'!$C$2:$C$100,0)+1,0))))),"Н/Д",((INDIRECT(CONCATENATE("'2018-03 (Д)'!H",TEXT(MATCH($C67,'2018-03 (Д)'!$C$2:$C$100,0)+1,0)))-INDIRECT(CONCATENATE("'2018-02 (Д)'!H",TEXT(MATCH($C67,'2018-02 (Д)'!$C$2:$C$100,0)+1,0))))/INDIRECT(CONCATENATE("'2018-02 (Д)'!H",TEXT(MATCH($C67,'2018-02 (Д)'!$C$2:$C$100,0)+1,0))))*100)</f>
        <v>65.814473439709303</v>
      </c>
      <c r="AM67" s="9">
        <f ca="1">IF(OR(INDIRECT(CONCATENATE("'2018-04 (Д)'!H",TEXT(MATCH($C67,'2018-04 (Д)'!$C$2:$C$100,0)+1,0)))="Н/Д",INDIRECT(CONCATENATE("'2018-03 (Д)'!H",TEXT(MATCH($C67,'2018-03 (Д)'!$C$2:$C$100,0)+1,0)))="Н/Д",AND(INDIRECT(CONCATENATE("'2018-04 (Д)'!H",TEXT(MATCH($C67,'2018-04 (Д)'!$C$2:$C$100,0)+1,0)))="Н/Д",INDIRECT(CONCATENATE("'2018-03 (Д)'!H",TEXT(MATCH($C67,'2018-03 (Д)'!$C$2:$C$100,0)+1,0))))),"Н/Д",((INDIRECT(CONCATENATE("'2018-04 (Д)'!H",TEXT(MATCH($C67,'2018-04 (Д)'!$C$2:$C$100,0)+1,0)))-INDIRECT(CONCATENATE("'2018-03 (Д)'!H",TEXT(MATCH($C67,'2018-03 (Д)'!$C$2:$C$100,0)+1,0))))/INDIRECT(CONCATENATE("'2018-03 (Д)'!H",TEXT(MATCH($C67,'2018-03 (Д)'!$C$2:$C$100,0)+1,0))))*100)</f>
        <v>2.4387713881408883</v>
      </c>
      <c r="AN67" s="9">
        <f ca="1">IF(OR(INDIRECT(CONCATENATE("'2018-05 (Д)'!H",TEXT(MATCH($C67,'2018-05 (Д)'!$C$2:$C$100,0)+1,0)))="Н/Д",INDIRECT(CONCATENATE("'2018-04 (Д)'!H",TEXT(MATCH($C67,'2018-04 (Д)'!$C$2:$C$100,0)+1,0)))="Н/Д",AND(INDIRECT(CONCATENATE("'2018-05 (Д)'!H",TEXT(MATCH($C67,'2018-05 (Д)'!$C$2:$C$100,0)+1,0)))="Н/Д",INDIRECT(CONCATENATE("'2018-04 (Д)'!H",TEXT(MATCH($C67,'2018-04 (Д)'!$C$2:$C$100,0)+1,0))))),"Н/Д",((INDIRECT(CONCATENATE("'2018-05 (Д)'!H",TEXT(MATCH($C67,'2018-05 (Д)'!$C$2:$C$100,0)+1,0)))-INDIRECT(CONCATENATE("'2018-04 (Д)'!H",TEXT(MATCH($C67,'2018-04 (Д)'!$C$2:$C$100,0)+1,0))))/INDIRECT(CONCATENATE("'2018-04 (Д)'!H",TEXT(MATCH($C67,'2018-04 (Д)'!$C$2:$C$100,0)+1,0))))*100)</f>
        <v>4.6115208218273125</v>
      </c>
      <c r="AO67" s="9">
        <f ca="1">IF(OR(INDIRECT(CONCATENATE("'2018-06 (Д)'!H",TEXT(MATCH($C67,'2018-06 (Д)'!$C$2:$C$100,0)+1,0)))="Н/Д",INDIRECT(CONCATENATE("'2018-05 (Д)'!H",TEXT(MATCH($C67,'2018-05 (Д)'!$C$2:$C$100,0)+1,0)))="Н/Д",AND(INDIRECT(CONCATENATE("'2018-06 (Д)'!H",TEXT(MATCH($C67,'2018-06 (Д)'!$C$2:$C$100,0)+1,0)))="Н/Д",INDIRECT(CONCATENATE("'2018-05 (Д)'!H",TEXT(MATCH($C67,'2018-05 (Д)'!$C$2:$C$100,0)+1,0))))),"Н/Д",((INDIRECT(CONCATENATE("'2018-06 (Д)'!H",TEXT(MATCH($C67,'2018-06 (Д)'!$C$2:$C$100,0)+1,0)))-INDIRECT(CONCATENATE("'2018-05 (Д)'!H",TEXT(MATCH($C67,'2018-05 (Д)'!$C$2:$C$100,0)+1,0))))/INDIRECT(CONCATENATE("'2018-05 (Д)'!H",TEXT(MATCH($C67,'2018-05 (Д)'!$C$2:$C$100,0)+1,0))))*100)</f>
        <v>-13.342910601266963</v>
      </c>
      <c r="AP67" s="9">
        <f ca="1">IF(OR(INDIRECT(CONCATENATE("'2018-07 (Д)'!H",TEXT(MATCH($C67,'2018-07 (Д)'!$C$2:$C$100,0)+1,0)))="Н/Д",INDIRECT(CONCATENATE("'2018-06 (Д)'!H",TEXT(MATCH($C67,'2018-06 (Д)'!$C$2:$C$100,0)+1,0)))="Н/Д",AND(INDIRECT(CONCATENATE("'2018-07 (Д)'!H",TEXT(MATCH($C67,'2018-07 (Д)'!$C$2:$C$100,0)+1,0)))="Н/Д",INDIRECT(CONCATENATE("'2018-06 (Д)'!H",TEXT(MATCH($C67,'2018-06 (Д)'!$C$2:$C$100,0)+1,0))))),"Н/Д",((INDIRECT(CONCATENATE("'2018-07 (Д)'!H",TEXT(MATCH($C67,'2018-07 (Д)'!$C$2:$C$100,0)+1,0)))-INDIRECT(CONCATENATE("'2018-06 (Д)'!H",TEXT(MATCH($C67,'2018-06 (Д)'!$C$2:$C$100,0)+1,0))))/INDIRECT(CONCATENATE("'2018-06 (Д)'!H",TEXT(MATCH($C67,'2018-06 (Д)'!$C$2:$C$100,0)+1,0))))*100)</f>
        <v>12.525021741774555</v>
      </c>
      <c r="AQ67" s="9">
        <f ca="1">IF(OR(INDIRECT(CONCATENATE("'2018-08 (Д)'!H",TEXT(MATCH($C67,'2018-08 (Д)'!$C$2:$C$100,0)+1,0)))="Н/Д",INDIRECT(CONCATENATE("'2018-07 (Д)'!H",TEXT(MATCH($C67,'2018-07 (Д)'!$C$2:$C$100,0)+1,0)))="Н/Д",AND(INDIRECT(CONCATENATE("'2018-08 (Д)'!H",TEXT(MATCH($C67,'2018-08 (Д)'!$C$2:$C$100,0)+1,0)))="Н/Д",INDIRECT(CONCATENATE("'2018-07 (Д)'!H",TEXT(MATCH($C67,'2018-07 (Д)'!$C$2:$C$100,0)+1,0))))),"Н/Д",((INDIRECT(CONCATENATE("'2018-08 (Д)'!H",TEXT(MATCH($C67,'2018-08 (Д)'!$C$2:$C$100,0)+1,0)))-INDIRECT(CONCATENATE("'2018-07 (Д)'!H",TEXT(MATCH($C67,'2018-07 (Д)'!$C$2:$C$100,0)+1,0))))/INDIRECT(CONCATENATE("'2018-07 (Д)'!H",TEXT(MATCH($C67,'2018-07 (Д)'!$C$2:$C$100,0)+1,0))))*100)</f>
        <v>7.0448752357738522</v>
      </c>
      <c r="AR67" s="9">
        <f ca="1">IF(OR(INDIRECT(CONCATENATE("'2018-09 (Д)'!H",TEXT(MATCH($C67,'2018-09 (Д)'!$C$2:$C$100,0)+1,0)))="Н/Д",INDIRECT(CONCATENATE("'2018-08 (Д)'!H",TEXT(MATCH($C67,'2018-08 (Д)'!$C$2:$C$100,0)+1,0)))="Н/Д",AND(INDIRECT(CONCATENATE("'2018-09 (Д)'!H",TEXT(MATCH($C67,'2018-09 (Д)'!$C$2:$C$100,0)+1,0)))="Н/Д",INDIRECT(CONCATENATE("'2018-08 (Д)'!H",TEXT(MATCH($C67,'2018-08 (Д)'!$C$2:$C$100,0)+1,0))))),"Н/Д",((INDIRECT(CONCATENATE("'2018-09 (Д)'!H",TEXT(MATCH($C67,'2018-09 (Д)'!$C$2:$C$100,0)+1,0)))-INDIRECT(CONCATENATE("'2018-08 (Д)'!H",TEXT(MATCH($C67,'2018-08 (Д)'!$C$2:$C$100,0)+1,0))))/INDIRECT(CONCATENATE("'2018-08 (Д)'!H",TEXT(MATCH($C67,'2018-08 (Д)'!$C$2:$C$100,0)+1,0))))*100)</f>
        <v>-9.8995514109235874</v>
      </c>
      <c r="AS67" s="9">
        <f ca="1">IF(OR(INDIRECT(CONCATENATE("'2018-10 (Д)'!H",TEXT(MATCH($C67,'2018-10 (Д)'!$C$2:$C$100,0)+1,0)))="Н/Д",INDIRECT(CONCATENATE("'2018-09 (Д)'!H",TEXT(MATCH($C67,'2018-09 (Д)'!$C$2:$C$100,0)+1,0)))="Н/Д",AND(INDIRECT(CONCATENATE("'2018-10 (Д)'!H",TEXT(MATCH($C67,'2018-10 (Д)'!$C$2:$C$100,0)+1,0)))="Н/Д",INDIRECT(CONCATENATE("'2018-09 (Д)'!H",TEXT(MATCH($C67,'2018-09 (Д)'!$C$2:$C$100,0)+1,0))))),"Н/Д",((INDIRECT(CONCATENATE("'2018-10 (Д)'!H",TEXT(MATCH($C67,'2018-10 (Д)'!$C$2:$C$100,0)+1,0)))-INDIRECT(CONCATENATE("'2018-09 (Д)'!H",TEXT(MATCH($C67,'2018-09 (Д)'!$C$2:$C$100,0)+1,0))))/INDIRECT(CONCATENATE("'2018-09 (Д)'!H",TEXT(MATCH($C67,'2018-09 (Д)'!$C$2:$C$100,0)+1,0))))*100)</f>
        <v>-4.2337362667522118</v>
      </c>
      <c r="AT67" s="9">
        <f ca="1">IF(OR(INDIRECT(CONCATENATE("'2018-11 (Д)'!H",TEXT(MATCH($C67,'2018-11 (Д)'!$C$2:$C$100,0)+1,0)))="Н/Д",INDIRECT(CONCATENATE("'2018-10 (Д)'!H",TEXT(MATCH($C67,'2018-10 (Д)'!$C$2:$C$100,0)+1,0)))="Н/Д",AND(INDIRECT(CONCATENATE("'2018-11 (Д)'!H",TEXT(MATCH($C67,'2018-11 (Д)'!$C$2:$C$100,0)+1,0)))="Н/Д",INDIRECT(CONCATENATE("'2018-10 (Д)'!H",TEXT(MATCH($C67,'2018-10 (Д)'!$C$2:$C$100,0)+1,0))))),"Н/Д",((INDIRECT(CONCATENATE("'2018-11 (Д)'!H",TEXT(MATCH($C67,'2018-11 (Д)'!$C$2:$C$100,0)+1,0)))-INDIRECT(CONCATENATE("'2018-10 (Д)'!H",TEXT(MATCH($C67,'2018-10 (Д)'!$C$2:$C$100,0)+1,0))))/INDIRECT(CONCATENATE("'2018-10 (Д)'!H",TEXT(MATCH($C67,'2018-10 (Д)'!$C$2:$C$100,0)+1,0))))*100)</f>
        <v>14.352496585032709</v>
      </c>
      <c r="AU67" s="9">
        <f ca="1">IF(OR(INDIRECT(CONCATENATE("'2018-12 (Д)'!H",TEXT(MATCH($C67,'2018-12 (Д)'!$C$2:$C$100,0)+1,0)))="Н/Д",INDIRECT(CONCATENATE("'2018-11 (Д)'!H",TEXT(MATCH($C67,'2018-11 (Д)'!$C$2:$C$100,0)+1,0)))="Н/Д",AND(INDIRECT(CONCATENATE("'2018-12 (Д)'!H",TEXT(MATCH($C67,'2018-12 (Д)'!$C$2:$C$100,0)+1,0)))="Н/Д",INDIRECT(CONCATENATE("'2018-11 (Д)'!H",TEXT(MATCH($C67,'2018-11 (Д)'!$C$2:$C$100,0)+1,0))))),"Н/Д",((INDIRECT(CONCATENATE("'2018-12 (Д)'!H",TEXT(MATCH($C67,'2018-12 (Д)'!$C$2:$C$100,0)+1,0)))-INDIRECT(CONCATENATE("'2018-11 (Д)'!H",TEXT(MATCH($C67,'2018-11 (Д)'!$C$2:$C$100,0)+1,0))))/INDIRECT(CONCATENATE("'2018-11 (Д)'!H",TEXT(MATCH($C67,'2018-11 (Д)'!$C$2:$C$100,0)+1,0))))*100)</f>
        <v>-0.8128767272714893</v>
      </c>
      <c r="AV67" s="9"/>
      <c r="AW67" s="9">
        <f ca="1">IF(OR(INDIRECT(CONCATENATE("'2018-03 (Д)'!I",TEXT(MATCH($C67,'2018-03 (Д)'!$C$2:$C$100,0)+1,0)))="Н/Д",INDIRECT(CONCATENATE("'2018-02 (Д)'!I",TEXT(MATCH($C67,'2018-02 (Д)'!$C$2:$C$100,0)+1,0)))="Н/Д",AND(INDIRECT(CONCATENATE("'2018-03 (Д)'!I",TEXT(MATCH($C67,'2018-03 (Д)'!$C$2:$C$100,0)+1,0)))="Н/Д",INDIRECT(CONCATENATE("'2018-02 (Д)'!I",TEXT(MATCH($C67,'2018-02 (Д)'!$C$2:$C$100,0)+1,0))))),"Н/Д",((INDIRECT(CONCATENATE("'2018-03 (Д)'!I",TEXT(MATCH($C67,'2018-03 (Д)'!$C$2:$C$100,0)+1,0)))-INDIRECT(CONCATENATE("'2018-02 (Д)'!I",TEXT(MATCH($C67,'2018-02 (Д)'!$C$2:$C$100,0)+1,0))))/INDIRECT(CONCATENATE("'2018-02 (Д)'!I",TEXT(MATCH($C67,'2018-02 (Д)'!$C$2:$C$100,0)+1,0))))*100)</f>
        <v>-47.460463472441681</v>
      </c>
      <c r="AX67" s="9">
        <f ca="1">IF(OR(INDIRECT(CONCATENATE("'2018-04 (Д)'!I",TEXT(MATCH($C67,'2018-04 (Д)'!$C$2:$C$100,0)+1,0)))="Н/Д",INDIRECT(CONCATENATE("'2018-03 (Д)'!I",TEXT(MATCH($C67,'2018-03 (Д)'!$C$2:$C$100,0)+1,0)))="Н/Д",AND(INDIRECT(CONCATENATE("'2018-04 (Д)'!I",TEXT(MATCH($C67,'2018-04 (Д)'!$C$2:$C$100,0)+1,0)))="Н/Д",INDIRECT(CONCATENATE("'2018-03 (Д)'!I",TEXT(MATCH($C67,'2018-03 (Д)'!$C$2:$C$100,0)+1,0))))),"Н/Д",((INDIRECT(CONCATENATE("'2018-04 (Д)'!I",TEXT(MATCH($C67,'2018-04 (Д)'!$C$2:$C$100,0)+1,0)))-INDIRECT(CONCATENATE("'2018-03 (Д)'!I",TEXT(MATCH($C67,'2018-03 (Д)'!$C$2:$C$100,0)+1,0))))/INDIRECT(CONCATENATE("'2018-03 (Д)'!I",TEXT(MATCH($C67,'2018-03 (Д)'!$C$2:$C$100,0)+1,0))))*100)</f>
        <v>125.24525307288934</v>
      </c>
      <c r="AY67" s="9">
        <f ca="1">IF(OR(INDIRECT(CONCATENATE("'2018-05 (Д)'!I",TEXT(MATCH($C67,'2018-05 (Д)'!$C$2:$C$100,0)+1,0)))="Н/Д",INDIRECT(CONCATENATE("'2018-04 (Д)'!I",TEXT(MATCH($C67,'2018-04 (Д)'!$C$2:$C$100,0)+1,0)))="Н/Д",AND(INDIRECT(CONCATENATE("'2018-05 (Д)'!I",TEXT(MATCH($C67,'2018-05 (Д)'!$C$2:$C$100,0)+1,0)))="Н/Д",INDIRECT(CONCATENATE("'2018-04 (Д)'!I",TEXT(MATCH($C67,'2018-04 (Д)'!$C$2:$C$100,0)+1,0))))),"Н/Д",((INDIRECT(CONCATENATE("'2018-05 (Д)'!I",TEXT(MATCH($C67,'2018-05 (Д)'!$C$2:$C$100,0)+1,0)))-INDIRECT(CONCATENATE("'2018-04 (Д)'!I",TEXT(MATCH($C67,'2018-04 (Д)'!$C$2:$C$100,0)+1,0))))/INDIRECT(CONCATENATE("'2018-04 (Д)'!I",TEXT(MATCH($C67,'2018-04 (Д)'!$C$2:$C$100,0)+1,0))))*100)</f>
        <v>-17.32241037711422</v>
      </c>
      <c r="AZ67" s="9">
        <f ca="1">IF(OR(INDIRECT(CONCATENATE("'2018-06 (Д)'!I",TEXT(MATCH($C67,'2018-06 (Д)'!$C$2:$C$100,0)+1,0)))="Н/Д",INDIRECT(CONCATENATE("'2018-05 (Д)'!I",TEXT(MATCH($C67,'2018-05 (Д)'!$C$2:$C$100,0)+1,0)))="Н/Д",AND(INDIRECT(CONCATENATE("'2018-06 (Д)'!I",TEXT(MATCH($C67,'2018-06 (Д)'!$C$2:$C$100,0)+1,0)))="Н/Д",INDIRECT(CONCATENATE("'2018-05 (Д)'!I",TEXT(MATCH($C67,'2018-05 (Д)'!$C$2:$C$100,0)+1,0))))),"Н/Д",((INDIRECT(CONCATENATE("'2018-06 (Д)'!I",TEXT(MATCH($C67,'2018-06 (Д)'!$C$2:$C$100,0)+1,0)))-INDIRECT(CONCATENATE("'2018-05 (Д)'!I",TEXT(MATCH($C67,'2018-05 (Д)'!$C$2:$C$100,0)+1,0))))/INDIRECT(CONCATENATE("'2018-05 (Д)'!I",TEXT(MATCH($C67,'2018-05 (Д)'!$C$2:$C$100,0)+1,0))))*100)</f>
        <v>13.94611177721427</v>
      </c>
      <c r="BA67" s="9">
        <f ca="1">IF(OR(INDIRECT(CONCATENATE("'2018-07 (Д)'!I",TEXT(MATCH($C67,'2018-07 (Д)'!$C$2:$C$100,0)+1,0)))="Н/Д",INDIRECT(CONCATENATE("'2018-06 (Д)'!I",TEXT(MATCH($C67,'2018-06 (Д)'!$C$2:$C$100,0)+1,0)))="Н/Д",AND(INDIRECT(CONCATENATE("'2018-07 (Д)'!I",TEXT(MATCH($C67,'2018-07 (Д)'!$C$2:$C$100,0)+1,0)))="Н/Д",INDIRECT(CONCATENATE("'2018-06 (Д)'!I",TEXT(MATCH($C67,'2018-06 (Д)'!$C$2:$C$100,0)+1,0))))),"Н/Д",((INDIRECT(CONCATENATE("'2018-07 (Д)'!I",TEXT(MATCH($C67,'2018-07 (Д)'!$C$2:$C$100,0)+1,0)))-INDIRECT(CONCATENATE("'2018-06 (Д)'!I",TEXT(MATCH($C67,'2018-06 (Д)'!$C$2:$C$100,0)+1,0))))/INDIRECT(CONCATENATE("'2018-06 (Д)'!I",TEXT(MATCH($C67,'2018-06 (Д)'!$C$2:$C$100,0)+1,0))))*100)</f>
        <v>-1.7254854495454646</v>
      </c>
      <c r="BB67" s="9">
        <f ca="1">IF(OR(INDIRECT(CONCATENATE("'2018-08 (Д)'!I",TEXT(MATCH($C67,'2018-08 (Д)'!$C$2:$C$100,0)+1,0)))="Н/Д",INDIRECT(CONCATENATE("'2018-07 (Д)'!I",TEXT(MATCH($C67,'2018-07 (Д)'!$C$2:$C$100,0)+1,0)))="Н/Д",AND(INDIRECT(CONCATENATE("'2018-08 (Д)'!I",TEXT(MATCH($C67,'2018-08 (Д)'!$C$2:$C$100,0)+1,0)))="Н/Д",INDIRECT(CONCATENATE("'2018-07 (Д)'!I",TEXT(MATCH($C67,'2018-07 (Д)'!$C$2:$C$100,0)+1,0))))),"Н/Д",((INDIRECT(CONCATENATE("'2018-08 (Д)'!I",TEXT(MATCH($C67,'2018-08 (Д)'!$C$2:$C$100,0)+1,0)))-INDIRECT(CONCATENATE("'2018-07 (Д)'!I",TEXT(MATCH($C67,'2018-07 (Д)'!$C$2:$C$100,0)+1,0))))/INDIRECT(CONCATENATE("'2018-07 (Д)'!I",TEXT(MATCH($C67,'2018-07 (Д)'!$C$2:$C$100,0)+1,0))))*100)</f>
        <v>23.490210614054046</v>
      </c>
      <c r="BC67" s="9">
        <f ca="1">IF(OR(INDIRECT(CONCATENATE("'2018-09 (Д)'!I",TEXT(MATCH($C67,'2018-09 (Д)'!$C$2:$C$100,0)+1,0)))="Н/Д",INDIRECT(CONCATENATE("'2018-08 (Д)'!I",TEXT(MATCH($C67,'2018-08 (Д)'!$C$2:$C$100,0)+1,0)))="Н/Д",AND(INDIRECT(CONCATENATE("'2018-09 (Д)'!I",TEXT(MATCH($C67,'2018-09 (Д)'!$C$2:$C$100,0)+1,0)))="Н/Д",INDIRECT(CONCATENATE("'2018-08 (Д)'!I",TEXT(MATCH($C67,'2018-08 (Д)'!$C$2:$C$100,0)+1,0))))),"Н/Д",((INDIRECT(CONCATENATE("'2018-09 (Д)'!I",TEXT(MATCH($C67,'2018-09 (Д)'!$C$2:$C$100,0)+1,0)))-INDIRECT(CONCATENATE("'2018-08 (Д)'!I",TEXT(MATCH($C67,'2018-08 (Д)'!$C$2:$C$100,0)+1,0))))/INDIRECT(CONCATENATE("'2018-08 (Д)'!I",TEXT(MATCH($C67,'2018-08 (Д)'!$C$2:$C$100,0)+1,0))))*100)</f>
        <v>-8.6069467561434774</v>
      </c>
      <c r="BD67" s="9">
        <f ca="1">IF(OR(INDIRECT(CONCATENATE("'2018-10 (Д)'!I",TEXT(MATCH($C67,'2018-10 (Д)'!$C$2:$C$100,0)+1,0)))="Н/Д",INDIRECT(CONCATENATE("'2018-09 (Д)'!I",TEXT(MATCH($C67,'2018-09 (Д)'!$C$2:$C$100,0)+1,0)))="Н/Д",AND(INDIRECT(CONCATENATE("'2018-10 (Д)'!I",TEXT(MATCH($C67,'2018-10 (Д)'!$C$2:$C$100,0)+1,0)))="Н/Д",INDIRECT(CONCATENATE("'2018-09 (Д)'!I",TEXT(MATCH($C67,'2018-09 (Д)'!$C$2:$C$100,0)+1,0))))),"Н/Д",((INDIRECT(CONCATENATE("'2018-10 (Д)'!I",TEXT(MATCH($C67,'2018-10 (Д)'!$C$2:$C$100,0)+1,0)))-INDIRECT(CONCATENATE("'2018-09 (Д)'!I",TEXT(MATCH($C67,'2018-09 (Д)'!$C$2:$C$100,0)+1,0))))/INDIRECT(CONCATENATE("'2018-09 (Д)'!I",TEXT(MATCH($C67,'2018-09 (Д)'!$C$2:$C$100,0)+1,0))))*100)</f>
        <v>-6.0250652037793095</v>
      </c>
      <c r="BE67" s="9">
        <f ca="1">IF(OR(INDIRECT(CONCATENATE("'2018-11 (Д)'!I",TEXT(MATCH($C67,'2018-11 (Д)'!$C$2:$C$100,0)+1,0)))="Н/Д",INDIRECT(CONCATENATE("'2018-10 (Д)'!I",TEXT(MATCH($C67,'2018-10 (Д)'!$C$2:$C$100,0)+1,0)))="Н/Д",AND(INDIRECT(CONCATENATE("'2018-11 (Д)'!I",TEXT(MATCH($C67,'2018-11 (Д)'!$C$2:$C$100,0)+1,0)))="Н/Д",INDIRECT(CONCATENATE("'2018-10 (Д)'!I",TEXT(MATCH($C67,'2018-10 (Д)'!$C$2:$C$100,0)+1,0))))),"Н/Д",((INDIRECT(CONCATENATE("'2018-11 (Д)'!I",TEXT(MATCH($C67,'2018-11 (Д)'!$C$2:$C$100,0)+1,0)))-INDIRECT(CONCATENATE("'2018-10 (Д)'!I",TEXT(MATCH($C67,'2018-10 (Д)'!$C$2:$C$100,0)+1,0))))/INDIRECT(CONCATENATE("'2018-10 (Д)'!I",TEXT(MATCH($C67,'2018-10 (Д)'!$C$2:$C$100,0)+1,0))))*100)</f>
        <v>-9.2907104015676349</v>
      </c>
      <c r="BF67" s="9">
        <f ca="1">IF(OR(INDIRECT(CONCATENATE("'2018-12 (Д)'!I",TEXT(MATCH($C67,'2018-12 (Д)'!$C$2:$C$100,0)+1,0)))="Н/Д",INDIRECT(CONCATENATE("'2018-11 (Д)'!I",TEXT(MATCH($C67,'2018-11 (Д)'!$C$2:$C$100,0)+1,0)))="Н/Д",AND(INDIRECT(CONCATENATE("'2018-12 (Д)'!I",TEXT(MATCH($C67,'2018-12 (Д)'!$C$2:$C$100,0)+1,0)))="Н/Д",INDIRECT(CONCATENATE("'2018-11 (Д)'!I",TEXT(MATCH($C67,'2018-11 (Д)'!$C$2:$C$100,0)+1,0))))),"Н/Д",((INDIRECT(CONCATENATE("'2018-12 (Д)'!I",TEXT(MATCH($C67,'2018-12 (Д)'!$C$2:$C$100,0)+1,0)))-INDIRECT(CONCATENATE("'2018-11 (Д)'!I",TEXT(MATCH($C67,'2018-11 (Д)'!$C$2:$C$100,0)+1,0))))/INDIRECT(CONCATENATE("'2018-11 (Д)'!I",TEXT(MATCH($C67,'2018-11 (Д)'!$C$2:$C$100,0)+1,0))))*100)</f>
        <v>-4.4625262962483845</v>
      </c>
      <c r="BG67" s="9"/>
      <c r="BH67" s="9" t="str">
        <f ca="1">IF(OR(INDIRECT(CONCATENATE("'2018-03 (Д)'!J",TEXT(MATCH($C67,'2018-03 (Д)'!$C$2:$C$100,0)+1,0)))="Н/Д",INDIRECT(CONCATENATE("'2018-02 (Д)'!J",TEXT(MATCH($C67,'2018-02 (Д)'!$C$2:$C$100,0)+1,0)))="Н/Д",AND(INDIRECT(CONCATENATE("'2018-03 (Д)'!J",TEXT(MATCH($C67,'2018-03 (Д)'!$C$2:$C$100,0)+1,0)))="Н/Д",INDIRECT(CONCATENATE("'2018-02 (Д)'!J",TEXT(MATCH($C67,'2018-02 (Д)'!$C$2:$C$100,0)+1,0))))),"Н/Д",((INDIRECT(CONCATENATE("'2018-03 (Д)'!J",TEXT(MATCH($C67,'2018-03 (Д)'!$C$2:$C$100,0)+1,0)))-INDIRECT(CONCATENATE("'2018-02 (Д)'!J",TEXT(MATCH($C67,'2018-02 (Д)'!$C$2:$C$100,0)+1,0))))/INDIRECT(CONCATENATE("'2018-02 (Д)'!J",TEXT(MATCH($C67,'2018-02 (Д)'!$C$2:$C$100,0)+1,0))))*100)</f>
        <v>Н/Д</v>
      </c>
      <c r="BI67" s="9" t="str">
        <f ca="1">IF(OR(INDIRECT(CONCATENATE("'2018-04 (Д)'!J",TEXT(MATCH($C67,'2018-04 (Д)'!$C$2:$C$100,0)+1,0)))="Н/Д",INDIRECT(CONCATENATE("'2018-03 (Д)'!J",TEXT(MATCH($C67,'2018-03 (Д)'!$C$2:$C$100,0)+1,0)))="Н/Д",AND(INDIRECT(CONCATENATE("'2018-04 (Д)'!J",TEXT(MATCH($C67,'2018-04 (Д)'!$C$2:$C$100,0)+1,0)))="Н/Д",INDIRECT(CONCATENATE("'2018-03 (Д)'!J",TEXT(MATCH($C67,'2018-03 (Д)'!$C$2:$C$100,0)+1,0))))),"Н/Д",((INDIRECT(CONCATENATE("'2018-04 (Д)'!J",TEXT(MATCH($C67,'2018-04 (Д)'!$C$2:$C$100,0)+1,0)))-INDIRECT(CONCATENATE("'2018-03 (Д)'!J",TEXT(MATCH($C67,'2018-03 (Д)'!$C$2:$C$100,0)+1,0))))/INDIRECT(CONCATENATE("'2018-03 (Д)'!J",TEXT(MATCH($C67,'2018-03 (Д)'!$C$2:$C$100,0)+1,0))))*100)</f>
        <v>Н/Д</v>
      </c>
      <c r="BJ67" s="9" t="str">
        <f ca="1">IF(OR(INDIRECT(CONCATENATE("'2018-05 (Д)'!J",TEXT(MATCH($C67,'2018-05 (Д)'!$C$2:$C$100,0)+1,0)))="Н/Д",INDIRECT(CONCATENATE("'2018-04 (Д)'!J",TEXT(MATCH($C67,'2018-04 (Д)'!$C$2:$C$100,0)+1,0)))="Н/Д",AND(INDIRECT(CONCATENATE("'2018-05 (Д)'!J",TEXT(MATCH($C67,'2018-05 (Д)'!$C$2:$C$100,0)+1,0)))="Н/Д",INDIRECT(CONCATENATE("'2018-04 (Д)'!J",TEXT(MATCH($C67,'2018-04 (Д)'!$C$2:$C$100,0)+1,0))))),"Н/Д",((INDIRECT(CONCATENATE("'2018-05 (Д)'!J",TEXT(MATCH($C67,'2018-05 (Д)'!$C$2:$C$100,0)+1,0)))-INDIRECT(CONCATENATE("'2018-04 (Д)'!J",TEXT(MATCH($C67,'2018-04 (Д)'!$C$2:$C$100,0)+1,0))))/INDIRECT(CONCATENATE("'2018-04 (Д)'!J",TEXT(MATCH($C67,'2018-04 (Д)'!$C$2:$C$100,0)+1,0))))*100)</f>
        <v>Н/Д</v>
      </c>
      <c r="BK67" s="9" t="str">
        <f ca="1">IF(OR(INDIRECT(CONCATENATE("'2018-06 (Д)'!J",TEXT(MATCH($C67,'2018-06 (Д)'!$C$2:$C$100,0)+1,0)))="Н/Д",INDIRECT(CONCATENATE("'2018-05 (Д)'!J",TEXT(MATCH($C67,'2018-05 (Д)'!$C$2:$C$100,0)+1,0)))="Н/Д",AND(INDIRECT(CONCATENATE("'2018-06 (Д)'!J",TEXT(MATCH($C67,'2018-06 (Д)'!$C$2:$C$100,0)+1,0)))="Н/Д",INDIRECT(CONCATENATE("'2018-05 (Д)'!J",TEXT(MATCH($C67,'2018-05 (Д)'!$C$2:$C$100,0)+1,0))))),"Н/Д",((INDIRECT(CONCATENATE("'2018-06 (Д)'!J",TEXT(MATCH($C67,'2018-06 (Д)'!$C$2:$C$100,0)+1,0)))-INDIRECT(CONCATENATE("'2018-05 (Д)'!J",TEXT(MATCH($C67,'2018-05 (Д)'!$C$2:$C$100,0)+1,0))))/INDIRECT(CONCATENATE("'2018-05 (Д)'!J",TEXT(MATCH($C67,'2018-05 (Д)'!$C$2:$C$100,0)+1,0))))*100)</f>
        <v>Н/Д</v>
      </c>
      <c r="BL67" s="9" t="str">
        <f ca="1">IF(OR(INDIRECT(CONCATENATE("'2018-07 (Д)'!J",TEXT(MATCH($C67,'2018-07 (Д)'!$C$2:$C$100,0)+1,0)))="Н/Д",INDIRECT(CONCATENATE("'2018-06 (Д)'!J",TEXT(MATCH($C67,'2018-06 (Д)'!$C$2:$C$100,0)+1,0)))="Н/Д",AND(INDIRECT(CONCATENATE("'2018-07 (Д)'!J",TEXT(MATCH($C67,'2018-07 (Д)'!$C$2:$C$100,0)+1,0)))="Н/Д",INDIRECT(CONCATENATE("'2018-06 (Д)'!J",TEXT(MATCH($C67,'2018-06 (Д)'!$C$2:$C$100,0)+1,0))))),"Н/Д",((INDIRECT(CONCATENATE("'2018-07 (Д)'!J",TEXT(MATCH($C67,'2018-07 (Д)'!$C$2:$C$100,0)+1,0)))-INDIRECT(CONCATENATE("'2018-06 (Д)'!J",TEXT(MATCH($C67,'2018-06 (Д)'!$C$2:$C$100,0)+1,0))))/INDIRECT(CONCATENATE("'2018-06 (Д)'!J",TEXT(MATCH($C67,'2018-06 (Д)'!$C$2:$C$100,0)+1,0))))*100)</f>
        <v>Н/Д</v>
      </c>
      <c r="BM67" s="9" t="str">
        <f ca="1">IF(OR(INDIRECT(CONCATENATE("'2018-08 (Д)'!J",TEXT(MATCH($C67,'2018-08 (Д)'!$C$2:$C$100,0)+1,0)))="Н/Д",INDIRECT(CONCATENATE("'2018-07 (Д)'!J",TEXT(MATCH($C67,'2018-07 (Д)'!$C$2:$C$100,0)+1,0)))="Н/Д",AND(INDIRECT(CONCATENATE("'2018-08 (Д)'!J",TEXT(MATCH($C67,'2018-08 (Д)'!$C$2:$C$100,0)+1,0)))="Н/Д",INDIRECT(CONCATENATE("'2018-07 (Д)'!J",TEXT(MATCH($C67,'2018-07 (Д)'!$C$2:$C$100,0)+1,0))))),"Н/Д",((INDIRECT(CONCATENATE("'2018-08 (Д)'!J",TEXT(MATCH($C67,'2018-08 (Д)'!$C$2:$C$100,0)+1,0)))-INDIRECT(CONCATENATE("'2018-07 (Д)'!J",TEXT(MATCH($C67,'2018-07 (Д)'!$C$2:$C$100,0)+1,0))))/INDIRECT(CONCATENATE("'2018-07 (Д)'!J",TEXT(MATCH($C67,'2018-07 (Д)'!$C$2:$C$100,0)+1,0))))*100)</f>
        <v>Н/Д</v>
      </c>
      <c r="BN67" s="9" t="str">
        <f ca="1">IF(OR(INDIRECT(CONCATENATE("'2018-09 (Д)'!J",TEXT(MATCH($C67,'2018-09 (Д)'!$C$2:$C$100,0)+1,0)))="Н/Д",INDIRECT(CONCATENATE("'2018-08 (Д)'!J",TEXT(MATCH($C67,'2018-08 (Д)'!$C$2:$C$100,0)+1,0)))="Н/Д",AND(INDIRECT(CONCATENATE("'2018-09 (Д)'!J",TEXT(MATCH($C67,'2018-09 (Д)'!$C$2:$C$100,0)+1,0)))="Н/Д",INDIRECT(CONCATENATE("'2018-08 (Д)'!J",TEXT(MATCH($C67,'2018-08 (Д)'!$C$2:$C$100,0)+1,0))))),"Н/Д",((INDIRECT(CONCATENATE("'2018-09 (Д)'!J",TEXT(MATCH($C67,'2018-09 (Д)'!$C$2:$C$100,0)+1,0)))-INDIRECT(CONCATENATE("'2018-08 (Д)'!J",TEXT(MATCH($C67,'2018-08 (Д)'!$C$2:$C$100,0)+1,0))))/INDIRECT(CONCATENATE("'2018-08 (Д)'!J",TEXT(MATCH($C67,'2018-08 (Д)'!$C$2:$C$100,0)+1,0))))*100)</f>
        <v>Н/Д</v>
      </c>
      <c r="BO67" s="9" t="str">
        <f ca="1">IF(OR(INDIRECT(CONCATENATE("'2018-10 (Д)'!J",TEXT(MATCH($C67,'2018-10 (Д)'!$C$2:$C$100,0)+1,0)))="Н/Д",INDIRECT(CONCATENATE("'2018-09 (Д)'!J",TEXT(MATCH($C67,'2018-09 (Д)'!$C$2:$C$100,0)+1,0)))="Н/Д",AND(INDIRECT(CONCATENATE("'2018-10 (Д)'!J",TEXT(MATCH($C67,'2018-10 (Д)'!$C$2:$C$100,0)+1,0)))="Н/Д",INDIRECT(CONCATENATE("'2018-09 (Д)'!J",TEXT(MATCH($C67,'2018-09 (Д)'!$C$2:$C$100,0)+1,0))))),"Н/Д",((INDIRECT(CONCATENATE("'2018-10 (Д)'!J",TEXT(MATCH($C67,'2018-10 (Д)'!$C$2:$C$100,0)+1,0)))-INDIRECT(CONCATENATE("'2018-09 (Д)'!J",TEXT(MATCH($C67,'2018-09 (Д)'!$C$2:$C$100,0)+1,0))))/INDIRECT(CONCATENATE("'2018-09 (Д)'!J",TEXT(MATCH($C67,'2018-09 (Д)'!$C$2:$C$100,0)+1,0))))*100)</f>
        <v>Н/Д</v>
      </c>
      <c r="BP67" s="9" t="str">
        <f ca="1">IF(OR(INDIRECT(CONCATENATE("'2018-11 (Д)'!J",TEXT(MATCH($C67,'2018-11 (Д)'!$C$2:$C$100,0)+1,0)))="Н/Д",INDIRECT(CONCATENATE("'2018-10 (Д)'!J",TEXT(MATCH($C67,'2018-10 (Д)'!$C$2:$C$100,0)+1,0)))="Н/Д",AND(INDIRECT(CONCATENATE("'2018-11 (Д)'!J",TEXT(MATCH($C67,'2018-11 (Д)'!$C$2:$C$100,0)+1,0)))="Н/Д",INDIRECT(CONCATENATE("'2018-10 (Д)'!J",TEXT(MATCH($C67,'2018-10 (Д)'!$C$2:$C$100,0)+1,0))))),"Н/Д",((INDIRECT(CONCATENATE("'2018-11 (Д)'!J",TEXT(MATCH($C67,'2018-11 (Д)'!$C$2:$C$100,0)+1,0)))-INDIRECT(CONCATENATE("'2018-10 (Д)'!J",TEXT(MATCH($C67,'2018-10 (Д)'!$C$2:$C$100,0)+1,0))))/INDIRECT(CONCATENATE("'2018-10 (Д)'!J",TEXT(MATCH($C67,'2018-10 (Д)'!$C$2:$C$100,0)+1,0))))*100)</f>
        <v>Н/Д</v>
      </c>
      <c r="BQ67" s="9" t="str">
        <f ca="1">IF(OR(INDIRECT(CONCATENATE("'2018-12 (Д)'!J",TEXT(MATCH($C67,'2018-12 (Д)'!$C$2:$C$100,0)+1,0)))="Н/Д",INDIRECT(CONCATENATE("'2018-11 (Д)'!J",TEXT(MATCH($C67,'2018-11 (Д)'!$C$2:$C$100,0)+1,0)))="Н/Д",AND(INDIRECT(CONCATENATE("'2018-12 (Д)'!J",TEXT(MATCH($C67,'2018-12 (Д)'!$C$2:$C$100,0)+1,0)))="Н/Д",INDIRECT(CONCATENATE("'2018-11 (Д)'!J",TEXT(MATCH($C67,'2018-11 (Д)'!$C$2:$C$100,0)+1,0))))),"Н/Д",((INDIRECT(CONCATENATE("'2018-12 (Д)'!J",TEXT(MATCH($C67,'2018-12 (Д)'!$C$2:$C$100,0)+1,0)))-INDIRECT(CONCATENATE("'2018-11 (Д)'!J",TEXT(MATCH($C67,'2018-11 (Д)'!$C$2:$C$100,0)+1,0))))/INDIRECT(CONCATENATE("'2018-11 (Д)'!J",TEXT(MATCH($C67,'2018-11 (Д)'!$C$2:$C$100,0)+1,0))))*100)</f>
        <v>Н/Д</v>
      </c>
      <c r="BR67" s="9"/>
      <c r="BS67" s="9">
        <f ca="1">IF(OR(INDIRECT(CONCATENATE("'2018-03 (Д)'!K",TEXT(MATCH($C67,'2018-03 (Д)'!$C$2:$C$100,0)+1,0)))="Н/Д",INDIRECT(CONCATENATE("'2018-02 (Д)'!K",TEXT(MATCH($C67,'2018-02 (Д)'!$C$2:$C$100,0)+1,0)))="Н/Д",AND(INDIRECT(CONCATENATE("'2018-03 (Д)'!K",TEXT(MATCH($C67,'2018-03 (Д)'!$C$2:$C$100,0)+1,0)))="Н/Д",INDIRECT(CONCATENATE("'2018-02 (Д)'!K",TEXT(MATCH($C67,'2018-02 (Д)'!$C$2:$C$100,0)+1,0))))),"Н/Д",((INDIRECT(CONCATENATE("'2018-03 (Д)'!K",TEXT(MATCH($C67,'2018-03 (Д)'!$C$2:$C$100,0)+1,0)))-INDIRECT(CONCATENATE("'2018-02 (Д)'!K",TEXT(MATCH($C67,'2018-02 (Д)'!$C$2:$C$100,0)+1,0))))/INDIRECT(CONCATENATE("'2018-02 (Д)'!K",TEXT(MATCH($C67,'2018-02 (Д)'!$C$2:$C$100,0)+1,0))))*100)</f>
        <v>-43.120738192326876</v>
      </c>
      <c r="BT67" s="9">
        <f ca="1">IF(OR(INDIRECT(CONCATENATE("'2018-04 (Д)'!K",TEXT(MATCH($C67,'2018-04 (Д)'!$C$2:$C$100,0)+1,0)))="Н/Д",INDIRECT(CONCATENATE("'2018-03 (Д)'!K",TEXT(MATCH($C67,'2018-03 (Д)'!$C$2:$C$100,0)+1,0)))="Н/Д",AND(INDIRECT(CONCATENATE("'2018-04 (Д)'!K",TEXT(MATCH($C67,'2018-04 (Д)'!$C$2:$C$100,0)+1,0)))="Н/Д",INDIRECT(CONCATENATE("'2018-03 (Д)'!K",TEXT(MATCH($C67,'2018-03 (Д)'!$C$2:$C$100,0)+1,0))))),"Н/Д",((INDIRECT(CONCATENATE("'2018-04 (Д)'!K",TEXT(MATCH($C67,'2018-04 (Д)'!$C$2:$C$100,0)+1,0)))-INDIRECT(CONCATENATE("'2018-03 (Д)'!K",TEXT(MATCH($C67,'2018-03 (Д)'!$C$2:$C$100,0)+1,0))))/INDIRECT(CONCATENATE("'2018-03 (Д)'!K",TEXT(MATCH($C67,'2018-03 (Д)'!$C$2:$C$100,0)+1,0))))*100)</f>
        <v>230.86752883927687</v>
      </c>
      <c r="BU67" s="9">
        <f ca="1">IF(OR(INDIRECT(CONCATENATE("'2018-05 (Д)'!K",TEXT(MATCH($C67,'2018-05 (Д)'!$C$2:$C$100,0)+1,0)))="Н/Д",INDIRECT(CONCATENATE("'2018-04 (Д)'!K",TEXT(MATCH($C67,'2018-04 (Д)'!$C$2:$C$100,0)+1,0)))="Н/Д",AND(INDIRECT(CONCATENATE("'2018-05 (Д)'!K",TEXT(MATCH($C67,'2018-05 (Д)'!$C$2:$C$100,0)+1,0)))="Н/Д",INDIRECT(CONCATENATE("'2018-04 (Д)'!K",TEXT(MATCH($C67,'2018-04 (Д)'!$C$2:$C$100,0)+1,0))))),"Н/Д",((INDIRECT(CONCATENATE("'2018-05 (Д)'!K",TEXT(MATCH($C67,'2018-05 (Д)'!$C$2:$C$100,0)+1,0)))-INDIRECT(CONCATENATE("'2018-04 (Д)'!K",TEXT(MATCH($C67,'2018-04 (Д)'!$C$2:$C$100,0)+1,0))))/INDIRECT(CONCATENATE("'2018-04 (Д)'!K",TEXT(MATCH($C67,'2018-04 (Д)'!$C$2:$C$100,0)+1,0))))*100)</f>
        <v>141.16424774163067</v>
      </c>
      <c r="BV67" s="9">
        <f ca="1">IF(OR(INDIRECT(CONCATENATE("'2018-06 (Д)'!K",TEXT(MATCH($C67,'2018-06 (Д)'!$C$2:$C$100,0)+1,0)))="Н/Д",INDIRECT(CONCATENATE("'2018-05 (Д)'!K",TEXT(MATCH($C67,'2018-05 (Д)'!$C$2:$C$100,0)+1,0)))="Н/Д",AND(INDIRECT(CONCATENATE("'2018-06 (Д)'!K",TEXT(MATCH($C67,'2018-06 (Д)'!$C$2:$C$100,0)+1,0)))="Н/Д",INDIRECT(CONCATENATE("'2018-05 (Д)'!K",TEXT(MATCH($C67,'2018-05 (Д)'!$C$2:$C$100,0)+1,0))))),"Н/Д",((INDIRECT(CONCATENATE("'2018-06 (Д)'!K",TEXT(MATCH($C67,'2018-06 (Д)'!$C$2:$C$100,0)+1,0)))-INDIRECT(CONCATENATE("'2018-05 (Д)'!K",TEXT(MATCH($C67,'2018-05 (Д)'!$C$2:$C$100,0)+1,0))))/INDIRECT(CONCATENATE("'2018-05 (Д)'!K",TEXT(MATCH($C67,'2018-05 (Д)'!$C$2:$C$100,0)+1,0))))*100)</f>
        <v>-76.58569943880903</v>
      </c>
      <c r="BW67" s="9">
        <f ca="1">IF(OR(INDIRECT(CONCATENATE("'2018-07 (Д)'!K",TEXT(MATCH($C67,'2018-07 (Д)'!$C$2:$C$100,0)+1,0)))="Н/Д",INDIRECT(CONCATENATE("'2018-06 (Д)'!K",TEXT(MATCH($C67,'2018-06 (Д)'!$C$2:$C$100,0)+1,0)))="Н/Д",AND(INDIRECT(CONCATENATE("'2018-07 (Д)'!K",TEXT(MATCH($C67,'2018-07 (Д)'!$C$2:$C$100,0)+1,0)))="Н/Д",INDIRECT(CONCATENATE("'2018-06 (Д)'!K",TEXT(MATCH($C67,'2018-06 (Д)'!$C$2:$C$100,0)+1,0))))),"Н/Д",((INDIRECT(CONCATENATE("'2018-07 (Д)'!K",TEXT(MATCH($C67,'2018-07 (Д)'!$C$2:$C$100,0)+1,0)))-INDIRECT(CONCATENATE("'2018-06 (Д)'!K",TEXT(MATCH($C67,'2018-06 (Д)'!$C$2:$C$100,0)+1,0))))/INDIRECT(CONCATENATE("'2018-06 (Д)'!K",TEXT(MATCH($C67,'2018-06 (Д)'!$C$2:$C$100,0)+1,0))))*100)</f>
        <v>-50.253543103399977</v>
      </c>
      <c r="BX67" s="9">
        <f ca="1">IF(OR(INDIRECT(CONCATENATE("'2018-08 (Д)'!K",TEXT(MATCH($C67,'2018-08 (Д)'!$C$2:$C$100,0)+1,0)))="Н/Д",INDIRECT(CONCATENATE("'2018-07 (Д)'!K",TEXT(MATCH($C67,'2018-07 (Д)'!$C$2:$C$100,0)+1,0)))="Н/Д",AND(INDIRECT(CONCATENATE("'2018-08 (Д)'!K",TEXT(MATCH($C67,'2018-08 (Д)'!$C$2:$C$100,0)+1,0)))="Н/Д",INDIRECT(CONCATENATE("'2018-07 (Д)'!K",TEXT(MATCH($C67,'2018-07 (Д)'!$C$2:$C$100,0)+1,0))))),"Н/Д",((INDIRECT(CONCATENATE("'2018-08 (Д)'!K",TEXT(MATCH($C67,'2018-08 (Д)'!$C$2:$C$100,0)+1,0)))-INDIRECT(CONCATENATE("'2018-07 (Д)'!K",TEXT(MATCH($C67,'2018-07 (Д)'!$C$2:$C$100,0)+1,0))))/INDIRECT(CONCATENATE("'2018-07 (Д)'!K",TEXT(MATCH($C67,'2018-07 (Д)'!$C$2:$C$100,0)+1,0))))*100)</f>
        <v>484.99418170515884</v>
      </c>
      <c r="BY67" s="9">
        <f ca="1">IF(OR(INDIRECT(CONCATENATE("'2018-09 (Д)'!K",TEXT(MATCH($C67,'2018-09 (Д)'!$C$2:$C$100,0)+1,0)))="Н/Д",INDIRECT(CONCATENATE("'2018-08 (Д)'!K",TEXT(MATCH($C67,'2018-08 (Д)'!$C$2:$C$100,0)+1,0)))="Н/Д",AND(INDIRECT(CONCATENATE("'2018-09 (Д)'!K",TEXT(MATCH($C67,'2018-09 (Д)'!$C$2:$C$100,0)+1,0)))="Н/Д",INDIRECT(CONCATENATE("'2018-08 (Д)'!K",TEXT(MATCH($C67,'2018-08 (Д)'!$C$2:$C$100,0)+1,0))))),"Н/Д",((INDIRECT(CONCATENATE("'2018-09 (Д)'!K",TEXT(MATCH($C67,'2018-09 (Д)'!$C$2:$C$100,0)+1,0)))-INDIRECT(CONCATENATE("'2018-08 (Д)'!K",TEXT(MATCH($C67,'2018-08 (Д)'!$C$2:$C$100,0)+1,0))))/INDIRECT(CONCATENATE("'2018-08 (Д)'!K",TEXT(MATCH($C67,'2018-08 (Д)'!$C$2:$C$100,0)+1,0))))*100)</f>
        <v>-85.376395127816025</v>
      </c>
      <c r="BZ67" s="9">
        <f ca="1">IF(OR(INDIRECT(CONCATENATE("'2018-10 (Д)'!K",TEXT(MATCH($C67,'2018-10 (Д)'!$C$2:$C$100,0)+1,0)))="Н/Д",INDIRECT(CONCATENATE("'2018-09 (Д)'!K",TEXT(MATCH($C67,'2018-09 (Д)'!$C$2:$C$100,0)+1,0)))="Н/Д",AND(INDIRECT(CONCATENATE("'2018-10 (Д)'!K",TEXT(MATCH($C67,'2018-10 (Д)'!$C$2:$C$100,0)+1,0)))="Н/Д",INDIRECT(CONCATENATE("'2018-09 (Д)'!K",TEXT(MATCH($C67,'2018-09 (Д)'!$C$2:$C$100,0)+1,0))))),"Н/Д",((INDIRECT(CONCATENATE("'2018-10 (Д)'!K",TEXT(MATCH($C67,'2018-10 (Д)'!$C$2:$C$100,0)+1,0)))-INDIRECT(CONCATENATE("'2018-09 (Д)'!K",TEXT(MATCH($C67,'2018-09 (Д)'!$C$2:$C$100,0)+1,0))))/INDIRECT(CONCATENATE("'2018-09 (Д)'!K",TEXT(MATCH($C67,'2018-09 (Д)'!$C$2:$C$100,0)+1,0))))*100)</f>
        <v>-33.825354092994324</v>
      </c>
      <c r="CA67" s="9">
        <f ca="1">IF(OR(INDIRECT(CONCATENATE("'2018-11 (Д)'!K",TEXT(MATCH($C67,'2018-11 (Д)'!$C$2:$C$100,0)+1,0)))="Н/Д",INDIRECT(CONCATENATE("'2018-10 (Д)'!K",TEXT(MATCH($C67,'2018-10 (Д)'!$C$2:$C$100,0)+1,0)))="Н/Д",AND(INDIRECT(CONCATENATE("'2018-11 (Д)'!K",TEXT(MATCH($C67,'2018-11 (Д)'!$C$2:$C$100,0)+1,0)))="Н/Д",INDIRECT(CONCATENATE("'2018-10 (Д)'!K",TEXT(MATCH($C67,'2018-10 (Д)'!$C$2:$C$100,0)+1,0))))),"Н/Д",((INDIRECT(CONCATENATE("'2018-11 (Д)'!K",TEXT(MATCH($C67,'2018-11 (Д)'!$C$2:$C$100,0)+1,0)))-INDIRECT(CONCATENATE("'2018-10 (Д)'!K",TEXT(MATCH($C67,'2018-10 (Д)'!$C$2:$C$100,0)+1,0))))/INDIRECT(CONCATENATE("'2018-10 (Д)'!K",TEXT(MATCH($C67,'2018-10 (Д)'!$C$2:$C$100,0)+1,0))))*100)</f>
        <v>1003.8249185689315</v>
      </c>
      <c r="CB67" s="9">
        <f ca="1">IF(OR(INDIRECT(CONCATENATE("'2018-12 (Д)'!K",TEXT(MATCH($C67,'2018-12 (Д)'!$C$2:$C$100,0)+1,0)))="Н/Д",INDIRECT(CONCATENATE("'2018-11 (Д)'!K",TEXT(MATCH($C67,'2018-11 (Д)'!$C$2:$C$100,0)+1,0)))="Н/Д",AND(INDIRECT(CONCATENATE("'2018-12 (Д)'!K",TEXT(MATCH($C67,'2018-12 (Д)'!$C$2:$C$100,0)+1,0)))="Н/Д",INDIRECT(CONCATENATE("'2018-11 (Д)'!K",TEXT(MATCH($C67,'2018-11 (Д)'!$C$2:$C$100,0)+1,0))))),"Н/Д",((INDIRECT(CONCATENATE("'2018-12 (Д)'!K",TEXT(MATCH($C67,'2018-12 (Д)'!$C$2:$C$100,0)+1,0)))-INDIRECT(CONCATENATE("'2018-11 (Д)'!K",TEXT(MATCH($C67,'2018-11 (Д)'!$C$2:$C$100,0)+1,0))))/INDIRECT(CONCATENATE("'2018-11 (Д)'!K",TEXT(MATCH($C67,'2018-11 (Д)'!$C$2:$C$100,0)+1,0))))*100)</f>
        <v>-86.402600458787248</v>
      </c>
      <c r="CC67" s="9"/>
      <c r="CD67" s="9">
        <f ca="1">IF(OR(INDIRECT(CONCATENATE("'2018-03 (Д)'!L",TEXT(MATCH($C67,'2018-03 (Д)'!$C$2:$C$100,0)+1,0)))="Н/Д",INDIRECT(CONCATENATE("'2018-02 (Д)'!L",TEXT(MATCH($C67,'2018-02 (Д)'!$C$2:$C$100,0)+1,0)))="Н/Д",AND(INDIRECT(CONCATENATE("'2018-03 (Д)'!L",TEXT(MATCH($C67,'2018-03 (Д)'!$C$2:$C$100,0)+1,0)))="Н/Д",INDIRECT(CONCATENATE("'2018-02 (Д)'!L",TEXT(MATCH($C67,'2018-02 (Д)'!$C$2:$C$100,0)+1,0))))),"Н/Д",((INDIRECT(CONCATENATE("'2018-03 (Д)'!L",TEXT(MATCH($C67,'2018-03 (Д)'!$C$2:$C$100,0)+1,0)))-INDIRECT(CONCATENATE("'2018-02 (Д)'!L",TEXT(MATCH($C67,'2018-02 (Д)'!$C$2:$C$100,0)+1,0))))/INDIRECT(CONCATENATE("'2018-02 (Д)'!L",TEXT(MATCH($C67,'2018-02 (Д)'!$C$2:$C$100,0)+1,0))))*100)</f>
        <v>6.6570055256401028</v>
      </c>
      <c r="CE67" s="9">
        <f ca="1">IF(OR(INDIRECT(CONCATENATE("'2018-04 (Д)'!L",TEXT(MATCH($C67,'2018-04 (Д)'!$C$2:$C$100,0)+1,0)))="Н/Д",INDIRECT(CONCATENATE("'2018-03 (Д)'!L",TEXT(MATCH($C67,'2018-03 (Д)'!$C$2:$C$100,0)+1,0)))="Н/Д",AND(INDIRECT(CONCATENATE("'2018-04 (Д)'!L",TEXT(MATCH($C67,'2018-04 (Д)'!$C$2:$C$100,0)+1,0)))="Н/Д",INDIRECT(CONCATENATE("'2018-03 (Д)'!L",TEXT(MATCH($C67,'2018-03 (Д)'!$C$2:$C$100,0)+1,0))))),"Н/Д",((INDIRECT(CONCATENATE("'2018-04 (Д)'!L",TEXT(MATCH($C67,'2018-04 (Д)'!$C$2:$C$100,0)+1,0)))-INDIRECT(CONCATENATE("'2018-03 (Д)'!L",TEXT(MATCH($C67,'2018-03 (Д)'!$C$2:$C$100,0)+1,0))))/INDIRECT(CONCATENATE("'2018-03 (Д)'!L",TEXT(MATCH($C67,'2018-03 (Д)'!$C$2:$C$100,0)+1,0))))*100)</f>
        <v>40.562452026417866</v>
      </c>
      <c r="CF67" s="9">
        <f ca="1">IF(OR(INDIRECT(CONCATENATE("'2018-05 (Д)'!L",TEXT(MATCH($C67,'2018-05 (Д)'!$C$2:$C$100,0)+1,0)))="Н/Д",INDIRECT(CONCATENATE("'2018-04 (Д)'!L",TEXT(MATCH($C67,'2018-04 (Д)'!$C$2:$C$100,0)+1,0)))="Н/Д",AND(INDIRECT(CONCATENATE("'2018-05 (Д)'!L",TEXT(MATCH($C67,'2018-05 (Д)'!$C$2:$C$100,0)+1,0)))="Н/Д",INDIRECT(CONCATENATE("'2018-04 (Д)'!L",TEXT(MATCH($C67,'2018-04 (Д)'!$C$2:$C$100,0)+1,0))))),"Н/Д",((INDIRECT(CONCATENATE("'2018-05 (Д)'!L",TEXT(MATCH($C67,'2018-05 (Д)'!$C$2:$C$100,0)+1,0)))-INDIRECT(CONCATENATE("'2018-04 (Д)'!L",TEXT(MATCH($C67,'2018-04 (Д)'!$C$2:$C$100,0)+1,0))))/INDIRECT(CONCATENATE("'2018-04 (Д)'!L",TEXT(MATCH($C67,'2018-04 (Д)'!$C$2:$C$100,0)+1,0))))*100)</f>
        <v>218.43112030036909</v>
      </c>
      <c r="CG67" s="9">
        <f ca="1">IF(OR(INDIRECT(CONCATENATE("'2018-06 (Д)'!L",TEXT(MATCH($C67,'2018-06 (Д)'!$C$2:$C$100,0)+1,0)))="Н/Д",INDIRECT(CONCATENATE("'2018-05 (Д)'!L",TEXT(MATCH($C67,'2018-05 (Д)'!$C$2:$C$100,0)+1,0)))="Н/Д",AND(INDIRECT(CONCATENATE("'2018-06 (Д)'!L",TEXT(MATCH($C67,'2018-06 (Д)'!$C$2:$C$100,0)+1,0)))="Н/Д",INDIRECT(CONCATENATE("'2018-05 (Д)'!L",TEXT(MATCH($C67,'2018-05 (Д)'!$C$2:$C$100,0)+1,0))))),"Н/Д",((INDIRECT(CONCATENATE("'2018-06 (Д)'!L",TEXT(MATCH($C67,'2018-06 (Д)'!$C$2:$C$100,0)+1,0)))-INDIRECT(CONCATENATE("'2018-05 (Д)'!L",TEXT(MATCH($C67,'2018-05 (Д)'!$C$2:$C$100,0)+1,0))))/INDIRECT(CONCATENATE("'2018-05 (Д)'!L",TEXT(MATCH($C67,'2018-05 (Д)'!$C$2:$C$100,0)+1,0))))*100)</f>
        <v>-55.092241853323252</v>
      </c>
      <c r="CH67" s="9">
        <f ca="1">IF(OR(INDIRECT(CONCATENATE("'2018-07 (Д)'!L",TEXT(MATCH($C67,'2018-07 (Д)'!$C$2:$C$100,0)+1,0)))="Н/Д",INDIRECT(CONCATENATE("'2018-06 (Д)'!L",TEXT(MATCH($C67,'2018-06 (Д)'!$C$2:$C$100,0)+1,0)))="Н/Д",AND(INDIRECT(CONCATENATE("'2018-07 (Д)'!L",TEXT(MATCH($C67,'2018-07 (Д)'!$C$2:$C$100,0)+1,0)))="Н/Д",INDIRECT(CONCATENATE("'2018-06 (Д)'!L",TEXT(MATCH($C67,'2018-06 (Д)'!$C$2:$C$100,0)+1,0))))),"Н/Д",((INDIRECT(CONCATENATE("'2018-07 (Д)'!L",TEXT(MATCH($C67,'2018-07 (Д)'!$C$2:$C$100,0)+1,0)))-INDIRECT(CONCATENATE("'2018-06 (Д)'!L",TEXT(MATCH($C67,'2018-06 (Д)'!$C$2:$C$100,0)+1,0))))/INDIRECT(CONCATENATE("'2018-06 (Д)'!L",TEXT(MATCH($C67,'2018-06 (Д)'!$C$2:$C$100,0)+1,0))))*100)</f>
        <v>-79.945187533378459</v>
      </c>
      <c r="CI67" s="9">
        <f ca="1">IF(OR(INDIRECT(CONCATENATE("'2018-08 (Д)'!L",TEXT(MATCH($C67,'2018-08 (Д)'!$C$2:$C$100,0)+1,0)))="Н/Д",INDIRECT(CONCATENATE("'2018-07 (Д)'!L",TEXT(MATCH($C67,'2018-07 (Д)'!$C$2:$C$100,0)+1,0)))="Н/Д",AND(INDIRECT(CONCATENATE("'2018-08 (Д)'!L",TEXT(MATCH($C67,'2018-08 (Д)'!$C$2:$C$100,0)+1,0)))="Н/Д",INDIRECT(CONCATENATE("'2018-07 (Д)'!L",TEXT(MATCH($C67,'2018-07 (Д)'!$C$2:$C$100,0)+1,0))))),"Н/Д",((INDIRECT(CONCATENATE("'2018-08 (Д)'!L",TEXT(MATCH($C67,'2018-08 (Д)'!$C$2:$C$100,0)+1,0)))-INDIRECT(CONCATENATE("'2018-07 (Д)'!L",TEXT(MATCH($C67,'2018-07 (Д)'!$C$2:$C$100,0)+1,0))))/INDIRECT(CONCATENATE("'2018-07 (Д)'!L",TEXT(MATCH($C67,'2018-07 (Д)'!$C$2:$C$100,0)+1,0))))*100)</f>
        <v>690.46829489708989</v>
      </c>
      <c r="CJ67" s="9">
        <f ca="1">IF(OR(INDIRECT(CONCATENATE("'2018-09 (Д)'!L",TEXT(MATCH($C67,'2018-09 (Д)'!$C$2:$C$100,0)+1,0)))="Н/Д",INDIRECT(CONCATENATE("'2018-08 (Д)'!L",TEXT(MATCH($C67,'2018-08 (Д)'!$C$2:$C$100,0)+1,0)))="Н/Д",AND(INDIRECT(CONCATENATE("'2018-09 (Д)'!L",TEXT(MATCH($C67,'2018-09 (Д)'!$C$2:$C$100,0)+1,0)))="Н/Д",INDIRECT(CONCATENATE("'2018-08 (Д)'!L",TEXT(MATCH($C67,'2018-08 (Д)'!$C$2:$C$100,0)+1,0))))),"Н/Д",((INDIRECT(CONCATENATE("'2018-09 (Д)'!L",TEXT(MATCH($C67,'2018-09 (Д)'!$C$2:$C$100,0)+1,0)))-INDIRECT(CONCATENATE("'2018-08 (Д)'!L",TEXT(MATCH($C67,'2018-08 (Д)'!$C$2:$C$100,0)+1,0))))/INDIRECT(CONCATENATE("'2018-08 (Д)'!L",TEXT(MATCH($C67,'2018-08 (Д)'!$C$2:$C$100,0)+1,0))))*100)</f>
        <v>-62.521244525379331</v>
      </c>
      <c r="CK67" s="9">
        <f ca="1">IF(OR(INDIRECT(CONCATENATE("'2018-10 (Д)'!L",TEXT(MATCH($C67,'2018-10 (Д)'!$C$2:$C$100,0)+1,0)))="Н/Д",INDIRECT(CONCATENATE("'2018-09 (Д)'!L",TEXT(MATCH($C67,'2018-09 (Д)'!$C$2:$C$100,0)+1,0)))="Н/Д",AND(INDIRECT(CONCATENATE("'2018-10 (Д)'!L",TEXT(MATCH($C67,'2018-10 (Д)'!$C$2:$C$100,0)+1,0)))="Н/Д",INDIRECT(CONCATENATE("'2018-09 (Д)'!L",TEXT(MATCH($C67,'2018-09 (Д)'!$C$2:$C$100,0)+1,0))))),"Н/Д",((INDIRECT(CONCATENATE("'2018-10 (Д)'!L",TEXT(MATCH($C67,'2018-10 (Д)'!$C$2:$C$100,0)+1,0)))-INDIRECT(CONCATENATE("'2018-09 (Д)'!L",TEXT(MATCH($C67,'2018-09 (Д)'!$C$2:$C$100,0)+1,0))))/INDIRECT(CONCATENATE("'2018-09 (Д)'!L",TEXT(MATCH($C67,'2018-09 (Д)'!$C$2:$C$100,0)+1,0))))*100)</f>
        <v>-33.175358919865246</v>
      </c>
      <c r="CL67" s="9">
        <f ca="1">IF(OR(INDIRECT(CONCATENATE("'2018-11 (Д)'!L",TEXT(MATCH($C67,'2018-11 (Д)'!$C$2:$C$100,0)+1,0)))="Н/Д",INDIRECT(CONCATENATE("'2018-10 (Д)'!L",TEXT(MATCH($C67,'2018-10 (Д)'!$C$2:$C$100,0)+1,0)))="Н/Д",AND(INDIRECT(CONCATENATE("'2018-11 (Д)'!L",TEXT(MATCH($C67,'2018-11 (Д)'!$C$2:$C$100,0)+1,0)))="Н/Д",INDIRECT(CONCATENATE("'2018-10 (Д)'!L",TEXT(MATCH($C67,'2018-10 (Д)'!$C$2:$C$100,0)+1,0))))),"Н/Д",((INDIRECT(CONCATENATE("'2018-11 (Д)'!L",TEXT(MATCH($C67,'2018-11 (Д)'!$C$2:$C$100,0)+1,0)))-INDIRECT(CONCATENATE("'2018-10 (Д)'!L",TEXT(MATCH($C67,'2018-10 (Д)'!$C$2:$C$100,0)+1,0))))/INDIRECT(CONCATENATE("'2018-10 (Д)'!L",TEXT(MATCH($C67,'2018-10 (Д)'!$C$2:$C$100,0)+1,0))))*100)</f>
        <v>436.69006878181381</v>
      </c>
      <c r="CM67" s="9">
        <f ca="1">IF(OR(INDIRECT(CONCATENATE("'2018-12 (Д)'!L",TEXT(MATCH($C67,'2018-12 (Д)'!$C$2:$C$100,0)+1,0)))="Н/Д",INDIRECT(CONCATENATE("'2018-11 (Д)'!L",TEXT(MATCH($C67,'2018-11 (Д)'!$C$2:$C$100,0)+1,0)))="Н/Д",AND(INDIRECT(CONCATENATE("'2018-12 (Д)'!L",TEXT(MATCH($C67,'2018-12 (Д)'!$C$2:$C$100,0)+1,0)))="Н/Д",INDIRECT(CONCATENATE("'2018-11 (Д)'!L",TEXT(MATCH($C67,'2018-11 (Д)'!$C$2:$C$100,0)+1,0))))),"Н/Д",((INDIRECT(CONCATENATE("'2018-12 (Д)'!L",TEXT(MATCH($C67,'2018-12 (Д)'!$C$2:$C$100,0)+1,0)))-INDIRECT(CONCATENATE("'2018-11 (Д)'!L",TEXT(MATCH($C67,'2018-11 (Д)'!$C$2:$C$100,0)+1,0))))/INDIRECT(CONCATENATE("'2018-11 (Д)'!L",TEXT(MATCH($C67,'2018-11 (Д)'!$C$2:$C$100,0)+1,0))))*100)</f>
        <v>-14.850516379982286</v>
      </c>
      <c r="CN67" s="9"/>
      <c r="CO67" s="9">
        <f ca="1">IF(OR(INDIRECT(CONCATENATE("'2018-03 (Д)'!M",TEXT(MATCH($C67,'2018-03 (Д)'!$C$2:$C$100,0)+1,0)))="Н/Д",INDIRECT(CONCATENATE("'2018-02 (Д)'!M",TEXT(MATCH($C67,'2018-02 (Д)'!$C$2:$C$100,0)+1,0)))="Н/Д",AND(INDIRECT(CONCATENATE("'2018-03 (Д)'!M",TEXT(MATCH($C67,'2018-03 (Д)'!$C$2:$C$100,0)+1,0)))="Н/Д",INDIRECT(CONCATENATE("'2018-02 (Д)'!M",TEXT(MATCH($C67,'2018-02 (Д)'!$C$2:$C$100,0)+1,0))))),"Н/Д",((INDIRECT(CONCATENATE("'2018-03 (Д)'!M",TEXT(MATCH($C67,'2018-03 (Д)'!$C$2:$C$100,0)+1,0)))-INDIRECT(CONCATENATE("'2018-02 (Д)'!M",TEXT(MATCH($C67,'2018-02 (Д)'!$C$2:$C$100,0)+1,0))))/INDIRECT(CONCATENATE("'2018-02 (Д)'!M",TEXT(MATCH($C67,'2018-02 (Д)'!$C$2:$C$100,0)+1,0))))*100)</f>
        <v>154.85106237528063</v>
      </c>
      <c r="CP67" s="9">
        <f ca="1">IF(OR(INDIRECT(CONCATENATE("'2018-04 (Д)'!M",TEXT(MATCH($C67,'2018-04 (Д)'!$C$2:$C$100,0)+1,0)))="Н/Д",INDIRECT(CONCATENATE("'2018-03 (Д)'!M",TEXT(MATCH($C67,'2018-03 (Д)'!$C$2:$C$100,0)+1,0)))="Н/Д",AND(INDIRECT(CONCATENATE("'2018-04 (Д)'!M",TEXT(MATCH($C67,'2018-04 (Д)'!$C$2:$C$100,0)+1,0)))="Н/Д",INDIRECT(CONCATENATE("'2018-03 (Д)'!M",TEXT(MATCH($C67,'2018-03 (Д)'!$C$2:$C$100,0)+1,0))))),"Н/Д",((INDIRECT(CONCATENATE("'2018-04 (Д)'!M",TEXT(MATCH($C67,'2018-04 (Д)'!$C$2:$C$100,0)+1,0)))-INDIRECT(CONCATENATE("'2018-03 (Д)'!M",TEXT(MATCH($C67,'2018-03 (Д)'!$C$2:$C$100,0)+1,0))))/INDIRECT(CONCATENATE("'2018-03 (Д)'!M",TEXT(MATCH($C67,'2018-03 (Д)'!$C$2:$C$100,0)+1,0))))*100)</f>
        <v>-56.781585685001687</v>
      </c>
      <c r="CQ67" s="9">
        <f ca="1">IF(OR(INDIRECT(CONCATENATE("'2018-05 (Д)'!M",TEXT(MATCH($C67,'2018-05 (Д)'!$C$2:$C$100,0)+1,0)))="Н/Д",INDIRECT(CONCATENATE("'2018-04 (Д)'!M",TEXT(MATCH($C67,'2018-04 (Д)'!$C$2:$C$100,0)+1,0)))="Н/Д",AND(INDIRECT(CONCATENATE("'2018-05 (Д)'!M",TEXT(MATCH($C67,'2018-05 (Д)'!$C$2:$C$100,0)+1,0)))="Н/Д",INDIRECT(CONCATENATE("'2018-04 (Д)'!M",TEXT(MATCH($C67,'2018-04 (Д)'!$C$2:$C$100,0)+1,0))))),"Н/Д",((INDIRECT(CONCATENATE("'2018-05 (Д)'!M",TEXT(MATCH($C67,'2018-05 (Д)'!$C$2:$C$100,0)+1,0)))-INDIRECT(CONCATENATE("'2018-04 (Д)'!M",TEXT(MATCH($C67,'2018-04 (Д)'!$C$2:$C$100,0)+1,0))))/INDIRECT(CONCATENATE("'2018-04 (Д)'!M",TEXT(MATCH($C67,'2018-04 (Д)'!$C$2:$C$100,0)+1,0))))*100)</f>
        <v>6.4570057973490105</v>
      </c>
      <c r="CR67" s="9">
        <f ca="1">IF(OR(INDIRECT(CONCATENATE("'2018-06 (Д)'!M",TEXT(MATCH($C67,'2018-06 (Д)'!$C$2:$C$100,0)+1,0)))="Н/Д",INDIRECT(CONCATENATE("'2018-05 (Д)'!M",TEXT(MATCH($C67,'2018-05 (Д)'!$C$2:$C$100,0)+1,0)))="Н/Д",AND(INDIRECT(CONCATENATE("'2018-06 (Д)'!M",TEXT(MATCH($C67,'2018-06 (Д)'!$C$2:$C$100,0)+1,0)))="Н/Д",INDIRECT(CONCATENATE("'2018-05 (Д)'!M",TEXT(MATCH($C67,'2018-05 (Д)'!$C$2:$C$100,0)+1,0))))),"Н/Д",((INDIRECT(CONCATENATE("'2018-06 (Д)'!M",TEXT(MATCH($C67,'2018-06 (Д)'!$C$2:$C$100,0)+1,0)))-INDIRECT(CONCATENATE("'2018-05 (Д)'!M",TEXT(MATCH($C67,'2018-05 (Д)'!$C$2:$C$100,0)+1,0))))/INDIRECT(CONCATENATE("'2018-05 (Д)'!M",TEXT(MATCH($C67,'2018-05 (Д)'!$C$2:$C$100,0)+1,0))))*100)</f>
        <v>14.786623141625341</v>
      </c>
      <c r="CS67" s="9">
        <f ca="1">IF(OR(INDIRECT(CONCATENATE("'2018-07 (Д)'!M",TEXT(MATCH($C67,'2018-07 (Д)'!$C$2:$C$100,0)+1,0)))="Н/Д",INDIRECT(CONCATENATE("'2018-06 (Д)'!M",TEXT(MATCH($C67,'2018-06 (Д)'!$C$2:$C$100,0)+1,0)))="Н/Д",AND(INDIRECT(CONCATENATE("'2018-07 (Д)'!M",TEXT(MATCH($C67,'2018-07 (Д)'!$C$2:$C$100,0)+1,0)))="Н/Д",INDIRECT(CONCATENATE("'2018-06 (Д)'!M",TEXT(MATCH($C67,'2018-06 (Д)'!$C$2:$C$100,0)+1,0))))),"Н/Д",((INDIRECT(CONCATENATE("'2018-07 (Д)'!M",TEXT(MATCH($C67,'2018-07 (Д)'!$C$2:$C$100,0)+1,0)))-INDIRECT(CONCATENATE("'2018-06 (Д)'!M",TEXT(MATCH($C67,'2018-06 (Д)'!$C$2:$C$100,0)+1,0))))/INDIRECT(CONCATENATE("'2018-06 (Д)'!M",TEXT(MATCH($C67,'2018-06 (Д)'!$C$2:$C$100,0)+1,0))))*100)</f>
        <v>43.994373786031218</v>
      </c>
      <c r="CT67" s="9">
        <f ca="1">IF(OR(INDIRECT(CONCATENATE("'2018-08 (Д)'!M",TEXT(MATCH($C67,'2018-08 (Д)'!$C$2:$C$100,0)+1,0)))="Н/Д",INDIRECT(CONCATENATE("'2018-07 (Д)'!M",TEXT(MATCH($C67,'2018-07 (Д)'!$C$2:$C$100,0)+1,0)))="Н/Д",AND(INDIRECT(CONCATENATE("'2018-08 (Д)'!M",TEXT(MATCH($C67,'2018-08 (Д)'!$C$2:$C$100,0)+1,0)))="Н/Д",INDIRECT(CONCATENATE("'2018-07 (Д)'!M",TEXT(MATCH($C67,'2018-07 (Д)'!$C$2:$C$100,0)+1,0))))),"Н/Д",((INDIRECT(CONCATENATE("'2018-08 (Д)'!M",TEXT(MATCH($C67,'2018-08 (Д)'!$C$2:$C$100,0)+1,0)))-INDIRECT(CONCATENATE("'2018-07 (Д)'!M",TEXT(MATCH($C67,'2018-07 (Д)'!$C$2:$C$100,0)+1,0))))/INDIRECT(CONCATENATE("'2018-07 (Д)'!M",TEXT(MATCH($C67,'2018-07 (Д)'!$C$2:$C$100,0)+1,0))))*100)</f>
        <v>0.40076059244782625</v>
      </c>
      <c r="CU67" s="9">
        <f ca="1">IF(OR(INDIRECT(CONCATENATE("'2018-09 (Д)'!M",TEXT(MATCH($C67,'2018-09 (Д)'!$C$2:$C$100,0)+1,0)))="Н/Д",INDIRECT(CONCATENATE("'2018-08 (Д)'!M",TEXT(MATCH($C67,'2018-08 (Д)'!$C$2:$C$100,0)+1,0)))="Н/Д",AND(INDIRECT(CONCATENATE("'2018-09 (Д)'!M",TEXT(MATCH($C67,'2018-09 (Д)'!$C$2:$C$100,0)+1,0)))="Н/Д",INDIRECT(CONCATENATE("'2018-08 (Д)'!M",TEXT(MATCH($C67,'2018-08 (Д)'!$C$2:$C$100,0)+1,0))))),"Н/Д",((INDIRECT(CONCATENATE("'2018-09 (Д)'!M",TEXT(MATCH($C67,'2018-09 (Д)'!$C$2:$C$100,0)+1,0)))-INDIRECT(CONCATENATE("'2018-08 (Д)'!M",TEXT(MATCH($C67,'2018-08 (Д)'!$C$2:$C$100,0)+1,0))))/INDIRECT(CONCATENATE("'2018-08 (Д)'!M",TEXT(MATCH($C67,'2018-08 (Д)'!$C$2:$C$100,0)+1,0))))*100)</f>
        <v>9.4184075639483193</v>
      </c>
      <c r="CV67" s="9">
        <f ca="1">IF(OR(INDIRECT(CONCATENATE("'2018-10 (Д)'!M",TEXT(MATCH($C67,'2018-10 (Д)'!$C$2:$C$100,0)+1,0)))="Н/Д",INDIRECT(CONCATENATE("'2018-09 (Д)'!M",TEXT(MATCH($C67,'2018-09 (Д)'!$C$2:$C$100,0)+1,0)))="Н/Д",AND(INDIRECT(CONCATENATE("'2018-10 (Д)'!M",TEXT(MATCH($C67,'2018-10 (Д)'!$C$2:$C$100,0)+1,0)))="Н/Д",INDIRECT(CONCATENATE("'2018-09 (Д)'!M",TEXT(MATCH($C67,'2018-09 (Д)'!$C$2:$C$100,0)+1,0))))),"Н/Д",((INDIRECT(CONCATENATE("'2018-10 (Д)'!M",TEXT(MATCH($C67,'2018-10 (Д)'!$C$2:$C$100,0)+1,0)))-INDIRECT(CONCATENATE("'2018-09 (Д)'!M",TEXT(MATCH($C67,'2018-09 (Д)'!$C$2:$C$100,0)+1,0))))/INDIRECT(CONCATENATE("'2018-09 (Д)'!M",TEXT(MATCH($C67,'2018-09 (Д)'!$C$2:$C$100,0)+1,0))))*100)</f>
        <v>-29.273481057477333</v>
      </c>
      <c r="CW67" s="9">
        <f ca="1">IF(OR(INDIRECT(CONCATENATE("'2018-11 (Д)'!M",TEXT(MATCH($C67,'2018-11 (Д)'!$C$2:$C$100,0)+1,0)))="Н/Д",INDIRECT(CONCATENATE("'2018-10 (Д)'!M",TEXT(MATCH($C67,'2018-10 (Д)'!$C$2:$C$100,0)+1,0)))="Н/Д",AND(INDIRECT(CONCATENATE("'2018-11 (Д)'!M",TEXT(MATCH($C67,'2018-11 (Д)'!$C$2:$C$100,0)+1,0)))="Н/Д",INDIRECT(CONCATENATE("'2018-10 (Д)'!M",TEXT(MATCH($C67,'2018-10 (Д)'!$C$2:$C$100,0)+1,0))))),"Н/Д",((INDIRECT(CONCATENATE("'2018-11 (Д)'!M",TEXT(MATCH($C67,'2018-11 (Д)'!$C$2:$C$100,0)+1,0)))-INDIRECT(CONCATENATE("'2018-10 (Д)'!M",TEXT(MATCH($C67,'2018-10 (Д)'!$C$2:$C$100,0)+1,0))))/INDIRECT(CONCATENATE("'2018-10 (Д)'!M",TEXT(MATCH($C67,'2018-10 (Д)'!$C$2:$C$100,0)+1,0))))*100)</f>
        <v>185.30514345265075</v>
      </c>
      <c r="CX67" s="9">
        <f ca="1">IF(OR(INDIRECT(CONCATENATE("'2018-12 (Д)'!M",TEXT(MATCH($C67,'2018-12 (Д)'!$C$2:$C$100,0)+1,0)))="Н/Д",INDIRECT(CONCATENATE("'2018-11 (Д)'!M",TEXT(MATCH($C67,'2018-11 (Д)'!$C$2:$C$100,0)+1,0)))="Н/Д",AND(INDIRECT(CONCATENATE("'2018-12 (Д)'!M",TEXT(MATCH($C67,'2018-12 (Д)'!$C$2:$C$100,0)+1,0)))="Н/Д",INDIRECT(CONCATENATE("'2018-11 (Д)'!M",TEXT(MATCH($C67,'2018-11 (Д)'!$C$2:$C$100,0)+1,0))))),"Н/Д",((INDIRECT(CONCATENATE("'2018-12 (Д)'!M",TEXT(MATCH($C67,'2018-12 (Д)'!$C$2:$C$100,0)+1,0)))-INDIRECT(CONCATENATE("'2018-11 (Д)'!M",TEXT(MATCH($C67,'2018-11 (Д)'!$C$2:$C$100,0)+1,0))))/INDIRECT(CONCATENATE("'2018-11 (Д)'!M",TEXT(MATCH($C67,'2018-11 (Д)'!$C$2:$C$100,0)+1,0))))*100)</f>
        <v>-121.85026606427105</v>
      </c>
      <c r="CY67" s="9"/>
      <c r="CZ67" s="9">
        <f ca="1">IF(OR(INDIRECT(CONCATENATE("'2018-03 (Д)'!N",TEXT(MATCH($C67,'2018-03 (Д)'!$C$2:$C$100,0)+1,0)))="Н/Д",INDIRECT(CONCATENATE("'2018-02 (Д)'!N",TEXT(MATCH($C67,'2018-02 (Д)'!$C$2:$C$100,0)+1,0)))="Н/Д",AND(INDIRECT(CONCATENATE("'2018-03 (Д)'!N",TEXT(MATCH($C67,'2018-03 (Д)'!$C$2:$C$100,0)+1,0)))="Н/Д",INDIRECT(CONCATENATE("'2018-02 (Д)'!N",TEXT(MATCH($C67,'2018-02 (Д)'!$C$2:$C$100,0)+1,0))))),"Н/Д",((INDIRECT(CONCATENATE("'2018-03 (Д)'!N",TEXT(MATCH($C67,'2018-03 (Д)'!$C$2:$C$100,0)+1,0)))-INDIRECT(CONCATENATE("'2018-02 (Д)'!N",TEXT(MATCH($C67,'2018-02 (Д)'!$C$2:$C$100,0)+1,0))))/INDIRECT(CONCATENATE("'2018-02 (Д)'!N",TEXT(MATCH($C67,'2018-02 (Д)'!$C$2:$C$100,0)+1,0))))*100)</f>
        <v>144.92382274262653</v>
      </c>
      <c r="DA67" s="9">
        <f ca="1">IF(OR(INDIRECT(CONCATENATE("'2018-04 (Д)'!N",TEXT(MATCH($C67,'2018-04 (Д)'!$C$2:$C$100,0)+1,0)))="Н/Д",INDIRECT(CONCATENATE("'2018-03 (Д)'!N",TEXT(MATCH($C67,'2018-03 (Д)'!$C$2:$C$100,0)+1,0)))="Н/Д",AND(INDIRECT(CONCATENATE("'2018-04 (Д)'!N",TEXT(MATCH($C67,'2018-04 (Д)'!$C$2:$C$100,0)+1,0)))="Н/Д",INDIRECT(CONCATENATE("'2018-03 (Д)'!N",TEXT(MATCH($C67,'2018-03 (Д)'!$C$2:$C$100,0)+1,0))))),"Н/Д",((INDIRECT(CONCATENATE("'2018-04 (Д)'!N",TEXT(MATCH($C67,'2018-04 (Д)'!$C$2:$C$100,0)+1,0)))-INDIRECT(CONCATENATE("'2018-03 (Д)'!N",TEXT(MATCH($C67,'2018-03 (Д)'!$C$2:$C$100,0)+1,0))))/INDIRECT(CONCATENATE("'2018-03 (Д)'!N",TEXT(MATCH($C67,'2018-03 (Д)'!$C$2:$C$100,0)+1,0))))*100)</f>
        <v>59.486591311752122</v>
      </c>
      <c r="DB67" s="9">
        <f ca="1">IF(OR(INDIRECT(CONCATENATE("'2018-05 (Д)'!N",TEXT(MATCH($C67,'2018-05 (Д)'!$C$2:$C$100,0)+1,0)))="Н/Д",INDIRECT(CONCATENATE("'2018-04 (Д)'!N",TEXT(MATCH($C67,'2018-04 (Д)'!$C$2:$C$100,0)+1,0)))="Н/Д",AND(INDIRECT(CONCATENATE("'2018-05 (Д)'!N",TEXT(MATCH($C67,'2018-05 (Д)'!$C$2:$C$100,0)+1,0)))="Н/Д",INDIRECT(CONCATENATE("'2018-04 (Д)'!N",TEXT(MATCH($C67,'2018-04 (Д)'!$C$2:$C$100,0)+1,0))))),"Н/Д",((INDIRECT(CONCATENATE("'2018-05 (Д)'!N",TEXT(MATCH($C67,'2018-05 (Д)'!$C$2:$C$100,0)+1,0)))-INDIRECT(CONCATENATE("'2018-04 (Д)'!N",TEXT(MATCH($C67,'2018-04 (Д)'!$C$2:$C$100,0)+1,0))))/INDIRECT(CONCATENATE("'2018-04 (Д)'!N",TEXT(MATCH($C67,'2018-04 (Д)'!$C$2:$C$100,0)+1,0))))*100)</f>
        <v>42.259374623800319</v>
      </c>
      <c r="DC67" s="9">
        <f ca="1">IF(OR(INDIRECT(CONCATENATE("'2018-06 (Д)'!N",TEXT(MATCH($C67,'2018-06 (Д)'!$C$2:$C$100,0)+1,0)))="Н/Д",INDIRECT(CONCATENATE("'2018-05 (Д)'!N",TEXT(MATCH($C67,'2018-05 (Д)'!$C$2:$C$100,0)+1,0)))="Н/Д",AND(INDIRECT(CONCATENATE("'2018-06 (Д)'!N",TEXT(MATCH($C67,'2018-06 (Д)'!$C$2:$C$100,0)+1,0)))="Н/Д",INDIRECT(CONCATENATE("'2018-05 (Д)'!N",TEXT(MATCH($C67,'2018-05 (Д)'!$C$2:$C$100,0)+1,0))))),"Н/Д",((INDIRECT(CONCATENATE("'2018-06 (Д)'!N",TEXT(MATCH($C67,'2018-06 (Д)'!$C$2:$C$100,0)+1,0)))-INDIRECT(CONCATENATE("'2018-05 (Д)'!N",TEXT(MATCH($C67,'2018-05 (Д)'!$C$2:$C$100,0)+1,0))))/INDIRECT(CONCATENATE("'2018-05 (Д)'!N",TEXT(MATCH($C67,'2018-05 (Д)'!$C$2:$C$100,0)+1,0))))*100)</f>
        <v>27.403553579837762</v>
      </c>
      <c r="DD67" s="9">
        <f ca="1">IF(OR(INDIRECT(CONCATENATE("'2018-07 (Д)'!N",TEXT(MATCH($C67,'2018-07 (Д)'!$C$2:$C$100,0)+1,0)))="Н/Д",INDIRECT(CONCATENATE("'2018-06 (Д)'!N",TEXT(MATCH($C67,'2018-06 (Д)'!$C$2:$C$100,0)+1,0)))="Н/Д",AND(INDIRECT(CONCATENATE("'2018-07 (Д)'!N",TEXT(MATCH($C67,'2018-07 (Д)'!$C$2:$C$100,0)+1,0)))="Н/Д",INDIRECT(CONCATENATE("'2018-06 (Д)'!N",TEXT(MATCH($C67,'2018-06 (Д)'!$C$2:$C$100,0)+1,0))))),"Н/Д",((INDIRECT(CONCATENATE("'2018-07 (Д)'!N",TEXT(MATCH($C67,'2018-07 (Д)'!$C$2:$C$100,0)+1,0)))-INDIRECT(CONCATENATE("'2018-06 (Д)'!N",TEXT(MATCH($C67,'2018-06 (Д)'!$C$2:$C$100,0)+1,0))))/INDIRECT(CONCATENATE("'2018-06 (Д)'!N",TEXT(MATCH($C67,'2018-06 (Д)'!$C$2:$C$100,0)+1,0))))*100)</f>
        <v>20.324262754135429</v>
      </c>
      <c r="DE67" s="9">
        <f ca="1">IF(OR(INDIRECT(CONCATENATE("'2018-08 (Д)'!N",TEXT(MATCH($C67,'2018-08 (Д)'!$C$2:$C$100,0)+1,0)))="Н/Д",INDIRECT(CONCATENATE("'2018-07 (Д)'!N",TEXT(MATCH($C67,'2018-07 (Д)'!$C$2:$C$100,0)+1,0)))="Н/Д",AND(INDIRECT(CONCATENATE("'2018-08 (Д)'!N",TEXT(MATCH($C67,'2018-08 (Д)'!$C$2:$C$100,0)+1,0)))="Н/Д",INDIRECT(CONCATENATE("'2018-07 (Д)'!N",TEXT(MATCH($C67,'2018-07 (Д)'!$C$2:$C$100,0)+1,0))))),"Н/Д",((INDIRECT(CONCATENATE("'2018-08 (Д)'!N",TEXT(MATCH($C67,'2018-08 (Д)'!$C$2:$C$100,0)+1,0)))-INDIRECT(CONCATENATE("'2018-07 (Д)'!N",TEXT(MATCH($C67,'2018-07 (Д)'!$C$2:$C$100,0)+1,0))))/INDIRECT(CONCATENATE("'2018-07 (Д)'!N",TEXT(MATCH($C67,'2018-07 (Д)'!$C$2:$C$100,0)+1,0))))*100)</f>
        <v>20.023355817031238</v>
      </c>
      <c r="DF67" s="9">
        <f ca="1">IF(OR(INDIRECT(CONCATENATE("'2018-09 (Д)'!N",TEXT(MATCH($C67,'2018-09 (Д)'!$C$2:$C$100,0)+1,0)))="Н/Д",INDIRECT(CONCATENATE("'2018-08 (Д)'!N",TEXT(MATCH($C67,'2018-08 (Д)'!$C$2:$C$100,0)+1,0)))="Н/Д",AND(INDIRECT(CONCATENATE("'2018-09 (Д)'!N",TEXT(MATCH($C67,'2018-09 (Д)'!$C$2:$C$100,0)+1,0)))="Н/Д",INDIRECT(CONCATENATE("'2018-08 (Д)'!N",TEXT(MATCH($C67,'2018-08 (Д)'!$C$2:$C$100,0)+1,0))))),"Н/Д",((INDIRECT(CONCATENATE("'2018-09 (Д)'!N",TEXT(MATCH($C67,'2018-09 (Д)'!$C$2:$C$100,0)+1,0)))-INDIRECT(CONCATENATE("'2018-08 (Д)'!N",TEXT(MATCH($C67,'2018-08 (Д)'!$C$2:$C$100,0)+1,0))))/INDIRECT(CONCATENATE("'2018-08 (Д)'!N",TEXT(MATCH($C67,'2018-08 (Д)'!$C$2:$C$100,0)+1,0))))*100)</f>
        <v>14.971899162623428</v>
      </c>
      <c r="DG67" s="9">
        <f ca="1">IF(OR(INDIRECT(CONCATENATE("'2018-10 (Д)'!N",TEXT(MATCH($C67,'2018-10 (Д)'!$C$2:$C$100,0)+1,0)))="Н/Д",INDIRECT(CONCATENATE("'2018-09 (Д)'!N",TEXT(MATCH($C67,'2018-09 (Д)'!$C$2:$C$100,0)+1,0)))="Н/Д",AND(INDIRECT(CONCATENATE("'2018-10 (Д)'!N",TEXT(MATCH($C67,'2018-10 (Д)'!$C$2:$C$100,0)+1,0)))="Н/Д",INDIRECT(CONCATENATE("'2018-09 (Д)'!N",TEXT(MATCH($C67,'2018-09 (Д)'!$C$2:$C$100,0)+1,0))))),"Н/Д",((INDIRECT(CONCATENATE("'2018-10 (Д)'!N",TEXT(MATCH($C67,'2018-10 (Д)'!$C$2:$C$100,0)+1,0)))-INDIRECT(CONCATENATE("'2018-09 (Д)'!N",TEXT(MATCH($C67,'2018-09 (Д)'!$C$2:$C$100,0)+1,0))))/INDIRECT(CONCATENATE("'2018-09 (Д)'!N",TEXT(MATCH($C67,'2018-09 (Д)'!$C$2:$C$100,0)+1,0))))*100)</f>
        <v>12.206250613615923</v>
      </c>
      <c r="DH67" s="9">
        <f ca="1">IF(OR(INDIRECT(CONCATENATE("'2018-11 (Д)'!N",TEXT(MATCH($C67,'2018-11 (Д)'!$C$2:$C$100,0)+1,0)))="Н/Д",INDIRECT(CONCATENATE("'2018-10 (Д)'!N",TEXT(MATCH($C67,'2018-10 (Д)'!$C$2:$C$100,0)+1,0)))="Н/Д",AND(INDIRECT(CONCATENATE("'2018-11 (Д)'!N",TEXT(MATCH($C67,'2018-11 (Д)'!$C$2:$C$100,0)+1,0)))="Н/Д",INDIRECT(CONCATENATE("'2018-10 (Д)'!N",TEXT(MATCH($C67,'2018-10 (Д)'!$C$2:$C$100,0)+1,0))))),"Н/Д",((INDIRECT(CONCATENATE("'2018-11 (Д)'!N",TEXT(MATCH($C67,'2018-11 (Д)'!$C$2:$C$100,0)+1,0)))-INDIRECT(CONCATENATE("'2018-10 (Д)'!N",TEXT(MATCH($C67,'2018-10 (Д)'!$C$2:$C$100,0)+1,0))))/INDIRECT(CONCATENATE("'2018-10 (Д)'!N",TEXT(MATCH($C67,'2018-10 (Д)'!$C$2:$C$100,0)+1,0))))*100)</f>
        <v>13.306954227406308</v>
      </c>
      <c r="DI67" s="9">
        <f ca="1">IF(OR(INDIRECT(CONCATENATE("'2018-12 (Д)'!N",TEXT(MATCH($C67,'2018-12 (Д)'!$C$2:$C$100,0)+1,0)))="Н/Д",INDIRECT(CONCATENATE("'2018-11 (Д)'!N",TEXT(MATCH($C67,'2018-11 (Д)'!$C$2:$C$100,0)+1,0)))="Н/Д",AND(INDIRECT(CONCATENATE("'2018-12 (Д)'!N",TEXT(MATCH($C67,'2018-12 (Д)'!$C$2:$C$100,0)+1,0)))="Н/Д",INDIRECT(CONCATENATE("'2018-11 (Д)'!N",TEXT(MATCH($C67,'2018-11 (Д)'!$C$2:$C$100,0)+1,0))))),"Н/Д",((INDIRECT(CONCATENATE("'2018-12 (Д)'!N",TEXT(MATCH($C67,'2018-12 (Д)'!$C$2:$C$100,0)+1,0)))-INDIRECT(CONCATENATE("'2018-11 (Д)'!N",TEXT(MATCH($C67,'2018-11 (Д)'!$C$2:$C$100,0)+1,0))))/INDIRECT(CONCATENATE("'2018-11 (Д)'!N",TEXT(MATCH($C67,'2018-11 (Д)'!$C$2:$C$100,0)+1,0))))*100)</f>
        <v>11.12575340597431</v>
      </c>
      <c r="DJ67" s="9"/>
      <c r="DK67" s="9">
        <f ca="1">IF(OR(INDIRECT(CONCATENATE("'2018-03 (Д)'!O",TEXT(MATCH($C67,'2018-03 (Д)'!$C$2:$C$100,0)+1,0)))="Н/Д",INDIRECT(CONCATENATE("'2018-02 (Д)'!O",TEXT(MATCH($C67,'2018-02 (Д)'!$C$2:$C$100,0)+1,0)))="Н/Д",AND(INDIRECT(CONCATENATE("'2018-03 (Д)'!O",TEXT(MATCH($C67,'2018-03 (Д)'!$C$2:$C$100,0)+1,0)))="Н/Д",INDIRECT(CONCATENATE("'2018-02 (Д)'!O",TEXT(MATCH($C67,'2018-02 (Д)'!$C$2:$C$100,0)+1,0))))),"Н/Д",((INDIRECT(CONCATENATE("'2018-03 (Д)'!O",TEXT(MATCH($C67,'2018-03 (Д)'!$C$2:$C$100,0)+1,0)))-INDIRECT(CONCATENATE("'2018-02 (Д)'!O",TEXT(MATCH($C67,'2018-02 (Д)'!$C$2:$C$100,0)+1,0))))/INDIRECT(CONCATENATE("'2018-02 (Д)'!O",TEXT(MATCH($C67,'2018-02 (Д)'!$C$2:$C$100,0)+1,0))))*100)</f>
        <v>-176.96868698651824</v>
      </c>
      <c r="DL67" s="9">
        <f ca="1">IF(OR(INDIRECT(CONCATENATE("'2018-04 (Д)'!O",TEXT(MATCH($C67,'2018-04 (Д)'!$C$2:$C$100,0)+1,0)))="Н/Д",INDIRECT(CONCATENATE("'2018-03 (Д)'!O",TEXT(MATCH($C67,'2018-03 (Д)'!$C$2:$C$100,0)+1,0)))="Н/Д",AND(INDIRECT(CONCATENATE("'2018-04 (Д)'!O",TEXT(MATCH($C67,'2018-04 (Д)'!$C$2:$C$100,0)+1,0)))="Н/Д",INDIRECT(CONCATENATE("'2018-03 (Д)'!O",TEXT(MATCH($C67,'2018-03 (Д)'!$C$2:$C$100,0)+1,0))))),"Н/Д",((INDIRECT(CONCATENATE("'2018-04 (Д)'!O",TEXT(MATCH($C67,'2018-04 (Д)'!$C$2:$C$100,0)+1,0)))-INDIRECT(CONCATENATE("'2018-03 (Д)'!O",TEXT(MATCH($C67,'2018-03 (Д)'!$C$2:$C$100,0)+1,0))))/INDIRECT(CONCATENATE("'2018-03 (Д)'!O",TEXT(MATCH($C67,'2018-03 (Д)'!$C$2:$C$100,0)+1,0))))*100)</f>
        <v>-276.49007865196114</v>
      </c>
      <c r="DM67" s="9">
        <f ca="1">IF(OR(INDIRECT(CONCATENATE("'2018-05 (Д)'!O",TEXT(MATCH($C67,'2018-05 (Д)'!$C$2:$C$100,0)+1,0)))="Н/Д",INDIRECT(CONCATENATE("'2018-04 (Д)'!O",TEXT(MATCH($C67,'2018-04 (Д)'!$C$2:$C$100,0)+1,0)))="Н/Д",AND(INDIRECT(CONCATENATE("'2018-05 (Д)'!O",TEXT(MATCH($C67,'2018-05 (Д)'!$C$2:$C$100,0)+1,0)))="Н/Д",INDIRECT(CONCATENATE("'2018-04 (Д)'!O",TEXT(MATCH($C67,'2018-04 (Д)'!$C$2:$C$100,0)+1,0))))),"Н/Д",((INDIRECT(CONCATENATE("'2018-05 (Д)'!O",TEXT(MATCH($C67,'2018-05 (Д)'!$C$2:$C$100,0)+1,0)))-INDIRECT(CONCATENATE("'2018-04 (Д)'!O",TEXT(MATCH($C67,'2018-04 (Д)'!$C$2:$C$100,0)+1,0))))/INDIRECT(CONCATENATE("'2018-04 (Д)'!O",TEXT(MATCH($C67,'2018-04 (Д)'!$C$2:$C$100,0)+1,0))))*100)</f>
        <v>1114.223884997524</v>
      </c>
      <c r="DN67" s="9">
        <f ca="1">IF(OR(INDIRECT(CONCATENATE("'2018-06 (Д)'!O",TEXT(MATCH($C67,'2018-06 (Д)'!$C$2:$C$100,0)+1,0)))="Н/Д",INDIRECT(CONCATENATE("'2018-05 (Д)'!O",TEXT(MATCH($C67,'2018-05 (Д)'!$C$2:$C$100,0)+1,0)))="Н/Д",AND(INDIRECT(CONCATENATE("'2018-06 (Д)'!O",TEXT(MATCH($C67,'2018-06 (Д)'!$C$2:$C$100,0)+1,0)))="Н/Д",INDIRECT(CONCATENATE("'2018-05 (Д)'!O",TEXT(MATCH($C67,'2018-05 (Д)'!$C$2:$C$100,0)+1,0))))),"Н/Д",((INDIRECT(CONCATENATE("'2018-06 (Д)'!O",TEXT(MATCH($C67,'2018-06 (Д)'!$C$2:$C$100,0)+1,0)))-INDIRECT(CONCATENATE("'2018-05 (Д)'!O",TEXT(MATCH($C67,'2018-05 (Д)'!$C$2:$C$100,0)+1,0))))/INDIRECT(CONCATENATE("'2018-05 (Д)'!O",TEXT(MATCH($C67,'2018-05 (Д)'!$C$2:$C$100,0)+1,0))))*100)</f>
        <v>-200.73413220886312</v>
      </c>
      <c r="DO67" s="9">
        <f ca="1">IF(OR(INDIRECT(CONCATENATE("'2018-07 (Д)'!O",TEXT(MATCH($C67,'2018-07 (Д)'!$C$2:$C$100,0)+1,0)))="Н/Д",INDIRECT(CONCATENATE("'2018-06 (Д)'!O",TEXT(MATCH($C67,'2018-06 (Д)'!$C$2:$C$100,0)+1,0)))="Н/Д",AND(INDIRECT(CONCATENATE("'2018-07 (Д)'!O",TEXT(MATCH($C67,'2018-07 (Д)'!$C$2:$C$100,0)+1,0)))="Н/Д",INDIRECT(CONCATENATE("'2018-06 (Д)'!O",TEXT(MATCH($C67,'2018-06 (Д)'!$C$2:$C$100,0)+1,0))))),"Н/Д",((INDIRECT(CONCATENATE("'2018-07 (Д)'!O",TEXT(MATCH($C67,'2018-07 (Д)'!$C$2:$C$100,0)+1,0)))-INDIRECT(CONCATENATE("'2018-06 (Д)'!O",TEXT(MATCH($C67,'2018-06 (Д)'!$C$2:$C$100,0)+1,0))))/INDIRECT(CONCATENATE("'2018-06 (Д)'!O",TEXT(MATCH($C67,'2018-06 (Д)'!$C$2:$C$100,0)+1,0))))*100)</f>
        <v>-111.71256929692414</v>
      </c>
      <c r="DP67" s="9">
        <f ca="1">IF(OR(INDIRECT(CONCATENATE("'2018-08 (Д)'!O",TEXT(MATCH($C67,'2018-08 (Д)'!$C$2:$C$100,0)+1,0)))="Н/Д",INDIRECT(CONCATENATE("'2018-07 (Д)'!O",TEXT(MATCH($C67,'2018-07 (Д)'!$C$2:$C$100,0)+1,0)))="Н/Д",AND(INDIRECT(CONCATENATE("'2018-08 (Д)'!O",TEXT(MATCH($C67,'2018-08 (Д)'!$C$2:$C$100,0)+1,0)))="Н/Д",INDIRECT(CONCATENATE("'2018-07 (Д)'!O",TEXT(MATCH($C67,'2018-07 (Д)'!$C$2:$C$100,0)+1,0))))),"Н/Д",((INDIRECT(CONCATENATE("'2018-08 (Д)'!O",TEXT(MATCH($C67,'2018-08 (Д)'!$C$2:$C$100,0)+1,0)))-INDIRECT(CONCATENATE("'2018-07 (Д)'!O",TEXT(MATCH($C67,'2018-07 (Д)'!$C$2:$C$100,0)+1,0))))/INDIRECT(CONCATENATE("'2018-07 (Д)'!O",TEXT(MATCH($C67,'2018-07 (Д)'!$C$2:$C$100,0)+1,0))))*100)</f>
        <v>-168.43087627516761</v>
      </c>
      <c r="DQ67" s="9">
        <f ca="1">IF(OR(INDIRECT(CONCATENATE("'2018-09 (Д)'!O",TEXT(MATCH($C67,'2018-09 (Д)'!$C$2:$C$100,0)+1,0)))="Н/Д",INDIRECT(CONCATENATE("'2018-08 (Д)'!O",TEXT(MATCH($C67,'2018-08 (Д)'!$C$2:$C$100,0)+1,0)))="Н/Д",AND(INDIRECT(CONCATENATE("'2018-09 (Д)'!O",TEXT(MATCH($C67,'2018-09 (Д)'!$C$2:$C$100,0)+1,0)))="Н/Д",INDIRECT(CONCATENATE("'2018-08 (Д)'!O",TEXT(MATCH($C67,'2018-08 (Д)'!$C$2:$C$100,0)+1,0))))),"Н/Д",((INDIRECT(CONCATENATE("'2018-09 (Д)'!O",TEXT(MATCH($C67,'2018-09 (Д)'!$C$2:$C$100,0)+1,0)))-INDIRECT(CONCATENATE("'2018-08 (Д)'!O",TEXT(MATCH($C67,'2018-08 (Д)'!$C$2:$C$100,0)+1,0))))/INDIRECT(CONCATENATE("'2018-08 (Д)'!O",TEXT(MATCH($C67,'2018-08 (Д)'!$C$2:$C$100,0)+1,0))))*100)</f>
        <v>-109.87710761155296</v>
      </c>
      <c r="DR67" s="9">
        <f ca="1">IF(OR(INDIRECT(CONCATENATE("'2018-10 (Д)'!O",TEXT(MATCH($C67,'2018-10 (Д)'!$C$2:$C$100,0)+1,0)))="Н/Д",INDIRECT(CONCATENATE("'2018-09 (Д)'!O",TEXT(MATCH($C67,'2018-09 (Д)'!$C$2:$C$100,0)+1,0)))="Н/Д",AND(INDIRECT(CONCATENATE("'2018-10 (Д)'!O",TEXT(MATCH($C67,'2018-10 (Д)'!$C$2:$C$100,0)+1,0)))="Н/Д",INDIRECT(CONCATENATE("'2018-09 (Д)'!O",TEXT(MATCH($C67,'2018-09 (Д)'!$C$2:$C$100,0)+1,0))))),"Н/Д",((INDIRECT(CONCATENATE("'2018-10 (Д)'!O",TEXT(MATCH($C67,'2018-10 (Д)'!$C$2:$C$100,0)+1,0)))-INDIRECT(CONCATENATE("'2018-09 (Д)'!O",TEXT(MATCH($C67,'2018-09 (Д)'!$C$2:$C$100,0)+1,0))))/INDIRECT(CONCATENATE("'2018-09 (Д)'!O",TEXT(MATCH($C67,'2018-09 (Д)'!$C$2:$C$100,0)+1,0))))*100)</f>
        <v>310.29680056758576</v>
      </c>
      <c r="DS67" s="9">
        <f ca="1">IF(OR(INDIRECT(CONCATENATE("'2018-11 (Д)'!O",TEXT(MATCH($C67,'2018-11 (Д)'!$C$2:$C$100,0)+1,0)))="Н/Д",INDIRECT(CONCATENATE("'2018-10 (Д)'!O",TEXT(MATCH($C67,'2018-10 (Д)'!$C$2:$C$100,0)+1,0)))="Н/Д",AND(INDIRECT(CONCATENATE("'2018-11 (Д)'!O",TEXT(MATCH($C67,'2018-11 (Д)'!$C$2:$C$100,0)+1,0)))="Н/Д",INDIRECT(CONCATENATE("'2018-10 (Д)'!O",TEXT(MATCH($C67,'2018-10 (Д)'!$C$2:$C$100,0)+1,0))))),"Н/Д",((INDIRECT(CONCATENATE("'2018-11 (Д)'!O",TEXT(MATCH($C67,'2018-11 (Д)'!$C$2:$C$100,0)+1,0)))-INDIRECT(CONCATENATE("'2018-10 (Д)'!O",TEXT(MATCH($C67,'2018-10 (Д)'!$C$2:$C$100,0)+1,0))))/INDIRECT(CONCATENATE("'2018-10 (Д)'!O",TEXT(MATCH($C67,'2018-10 (Д)'!$C$2:$C$100,0)+1,0))))*100)</f>
        <v>-23.036385157737698</v>
      </c>
      <c r="DT67" s="9">
        <f ca="1">IF(OR(INDIRECT(CONCATENATE("'2018-12 (Д)'!O",TEXT(MATCH($C67,'2018-12 (Д)'!$C$2:$C$100,0)+1,0)))="Н/Д",INDIRECT(CONCATENATE("'2018-11 (Д)'!O",TEXT(MATCH($C67,'2018-11 (Д)'!$C$2:$C$100,0)+1,0)))="Н/Д",AND(INDIRECT(CONCATENATE("'2018-12 (Д)'!O",TEXT(MATCH($C67,'2018-12 (Д)'!$C$2:$C$100,0)+1,0)))="Н/Д",INDIRECT(CONCATENATE("'2018-11 (Д)'!O",TEXT(MATCH($C67,'2018-11 (Д)'!$C$2:$C$100,0)+1,0))))),"Н/Д",((INDIRECT(CONCATENATE("'2018-12 (Д)'!O",TEXT(MATCH($C67,'2018-12 (Д)'!$C$2:$C$100,0)+1,0)))-INDIRECT(CONCATENATE("'2018-11 (Д)'!O",TEXT(MATCH($C67,'2018-11 (Д)'!$C$2:$C$100,0)+1,0))))/INDIRECT(CONCATENATE("'2018-11 (Д)'!O",TEXT(MATCH($C67,'2018-11 (Д)'!$C$2:$C$100,0)+1,0))))*100)</f>
        <v>142.61187043624807</v>
      </c>
      <c r="DU67" s="9"/>
      <c r="DV67" s="9">
        <f ca="1">IF(OR(INDIRECT(CONCATENATE("'2018-03 (Д)'!P",TEXT(MATCH($C67,'2018-03 (Д)'!$C$2:$C$100,0)+1,0)))="Н/Д",INDIRECT(CONCATENATE("'2018-02 (Д)'!P",TEXT(MATCH($C67,'2018-02 (Д)'!$C$2:$C$100,0)+1,0)))="Н/Д",AND(INDIRECT(CONCATENATE("'2018-03 (Д)'!P",TEXT(MATCH($C67,'2018-03 (Д)'!$C$2:$C$100,0)+1,0)))="Н/Д",INDIRECT(CONCATENATE("'2018-02 (Д)'!P",TEXT(MATCH($C67,'2018-02 (Д)'!$C$2:$C$100,0)+1,0))))),"Н/Д",((INDIRECT(CONCATENATE("'2018-03 (Д)'!P",TEXT(MATCH($C67,'2018-03 (Д)'!$C$2:$C$100,0)+1,0)))-INDIRECT(CONCATENATE("'2018-02 (Д)'!P",TEXT(MATCH($C67,'2018-02 (Д)'!$C$2:$C$100,0)+1,0))))/INDIRECT(CONCATENATE("'2018-02 (Д)'!P",TEXT(MATCH($C67,'2018-02 (Д)'!$C$2:$C$100,0)+1,0))))*100)</f>
        <v>36.297361282003919</v>
      </c>
      <c r="DW67" s="9">
        <f ca="1">IF(OR(INDIRECT(CONCATENATE("'2018-04 (Д)'!P",TEXT(MATCH($C67,'2018-04 (Д)'!$C$2:$C$100,0)+1,0)))="Н/Д",INDIRECT(CONCATENATE("'2018-03 (Д)'!P",TEXT(MATCH($C67,'2018-03 (Д)'!$C$2:$C$100,0)+1,0)))="Н/Д",AND(INDIRECT(CONCATENATE("'2018-04 (Д)'!P",TEXT(MATCH($C67,'2018-04 (Д)'!$C$2:$C$100,0)+1,0)))="Н/Д",INDIRECT(CONCATENATE("'2018-03 (Д)'!P",TEXT(MATCH($C67,'2018-03 (Д)'!$C$2:$C$100,0)+1,0))))),"Н/Д",((INDIRECT(CONCATENATE("'2018-04 (Д)'!P",TEXT(MATCH($C67,'2018-04 (Д)'!$C$2:$C$100,0)+1,0)))-INDIRECT(CONCATENATE("'2018-03 (Д)'!P",TEXT(MATCH($C67,'2018-03 (Д)'!$C$2:$C$100,0)+1,0))))/INDIRECT(CONCATENATE("'2018-03 (Д)'!P",TEXT(MATCH($C67,'2018-03 (Д)'!$C$2:$C$100,0)+1,0))))*100)</f>
        <v>177.54222097260171</v>
      </c>
      <c r="DX67" s="9">
        <f ca="1">IF(OR(INDIRECT(CONCATENATE("'2018-05 (Д)'!P",TEXT(MATCH($C67,'2018-05 (Д)'!$C$2:$C$100,0)+1,0)))="Н/Д",INDIRECT(CONCATENATE("'2018-04 (Д)'!P",TEXT(MATCH($C67,'2018-04 (Д)'!$C$2:$C$100,0)+1,0)))="Н/Д",AND(INDIRECT(CONCATENATE("'2018-05 (Д)'!P",TEXT(MATCH($C67,'2018-05 (Д)'!$C$2:$C$100,0)+1,0)))="Н/Д",INDIRECT(CONCATENATE("'2018-04 (Д)'!P",TEXT(MATCH($C67,'2018-04 (Д)'!$C$2:$C$100,0)+1,0))))),"Н/Д",((INDIRECT(CONCATENATE("'2018-05 (Д)'!P",TEXT(MATCH($C67,'2018-05 (Д)'!$C$2:$C$100,0)+1,0)))-INDIRECT(CONCATENATE("'2018-04 (Д)'!P",TEXT(MATCH($C67,'2018-04 (Д)'!$C$2:$C$100,0)+1,0))))/INDIRECT(CONCATENATE("'2018-04 (Д)'!P",TEXT(MATCH($C67,'2018-04 (Д)'!$C$2:$C$100,0)+1,0))))*100)</f>
        <v>-42.800587212890377</v>
      </c>
      <c r="DY67" s="9">
        <f ca="1">IF(OR(INDIRECT(CONCATENATE("'2018-06 (Д)'!P",TEXT(MATCH($C67,'2018-06 (Д)'!$C$2:$C$100,0)+1,0)))="Н/Д",INDIRECT(CONCATENATE("'2018-05 (Д)'!P",TEXT(MATCH($C67,'2018-05 (Д)'!$C$2:$C$100,0)+1,0)))="Н/Д",AND(INDIRECT(CONCATENATE("'2018-06 (Д)'!P",TEXT(MATCH($C67,'2018-06 (Д)'!$C$2:$C$100,0)+1,0)))="Н/Д",INDIRECT(CONCATENATE("'2018-05 (Д)'!P",TEXT(MATCH($C67,'2018-05 (Д)'!$C$2:$C$100,0)+1,0))))),"Н/Д",((INDIRECT(CONCATENATE("'2018-06 (Д)'!P",TEXT(MATCH($C67,'2018-06 (Д)'!$C$2:$C$100,0)+1,0)))-INDIRECT(CONCATENATE("'2018-05 (Д)'!P",TEXT(MATCH($C67,'2018-05 (Д)'!$C$2:$C$100,0)+1,0))))/INDIRECT(CONCATENATE("'2018-05 (Д)'!P",TEXT(MATCH($C67,'2018-05 (Д)'!$C$2:$C$100,0)+1,0))))*100)</f>
        <v>-30.578814565616842</v>
      </c>
      <c r="DZ67" s="9">
        <f ca="1">IF(OR(INDIRECT(CONCATENATE("'2018-07 (Д)'!P",TEXT(MATCH($C67,'2018-07 (Д)'!$C$2:$C$100,0)+1,0)))="Н/Д",INDIRECT(CONCATENATE("'2018-06 (Д)'!P",TEXT(MATCH($C67,'2018-06 (Д)'!$C$2:$C$100,0)+1,0)))="Н/Д",AND(INDIRECT(CONCATENATE("'2018-07 (Д)'!P",TEXT(MATCH($C67,'2018-07 (Д)'!$C$2:$C$100,0)+1,0)))="Н/Д",INDIRECT(CONCATENATE("'2018-06 (Д)'!P",TEXT(MATCH($C67,'2018-06 (Д)'!$C$2:$C$100,0)+1,0))))),"Н/Д",((INDIRECT(CONCATENATE("'2018-07 (Д)'!P",TEXT(MATCH($C67,'2018-07 (Д)'!$C$2:$C$100,0)+1,0)))-INDIRECT(CONCATENATE("'2018-06 (Д)'!P",TEXT(MATCH($C67,'2018-06 (Д)'!$C$2:$C$100,0)+1,0))))/INDIRECT(CONCATENATE("'2018-06 (Д)'!P",TEXT(MATCH($C67,'2018-06 (Д)'!$C$2:$C$100,0)+1,0))))*100)</f>
        <v>157.31268710720309</v>
      </c>
      <c r="EA67" s="9">
        <f ca="1">IF(OR(INDIRECT(CONCATENATE("'2018-08 (Д)'!P",TEXT(MATCH($C67,'2018-08 (Д)'!$C$2:$C$100,0)+1,0)))="Н/Д",INDIRECT(CONCATENATE("'2018-07 (Д)'!P",TEXT(MATCH($C67,'2018-07 (Д)'!$C$2:$C$100,0)+1,0)))="Н/Д",AND(INDIRECT(CONCATENATE("'2018-08 (Д)'!P",TEXT(MATCH($C67,'2018-08 (Д)'!$C$2:$C$100,0)+1,0)))="Н/Д",INDIRECT(CONCATENATE("'2018-07 (Д)'!P",TEXT(MATCH($C67,'2018-07 (Д)'!$C$2:$C$100,0)+1,0))))),"Н/Д",((INDIRECT(CONCATENATE("'2018-08 (Д)'!P",TEXT(MATCH($C67,'2018-08 (Д)'!$C$2:$C$100,0)+1,0)))-INDIRECT(CONCATENATE("'2018-07 (Д)'!P",TEXT(MATCH($C67,'2018-07 (Д)'!$C$2:$C$100,0)+1,0))))/INDIRECT(CONCATENATE("'2018-07 (Д)'!P",TEXT(MATCH($C67,'2018-07 (Д)'!$C$2:$C$100,0)+1,0))))*100)</f>
        <v>-44.681923281177511</v>
      </c>
      <c r="EB67" s="9">
        <f ca="1">IF(OR(INDIRECT(CONCATENATE("'2018-09 (Д)'!P",TEXT(MATCH($C67,'2018-09 (Д)'!$C$2:$C$100,0)+1,0)))="Н/Д",INDIRECT(CONCATENATE("'2018-08 (Д)'!P",TEXT(MATCH($C67,'2018-08 (Д)'!$C$2:$C$100,0)+1,0)))="Н/Д",AND(INDIRECT(CONCATENATE("'2018-09 (Д)'!P",TEXT(MATCH($C67,'2018-09 (Д)'!$C$2:$C$100,0)+1,0)))="Н/Д",INDIRECT(CONCATENATE("'2018-08 (Д)'!P",TEXT(MATCH($C67,'2018-08 (Д)'!$C$2:$C$100,0)+1,0))))),"Н/Д",((INDIRECT(CONCATENATE("'2018-09 (Д)'!P",TEXT(MATCH($C67,'2018-09 (Д)'!$C$2:$C$100,0)+1,0)))-INDIRECT(CONCATENATE("'2018-08 (Д)'!P",TEXT(MATCH($C67,'2018-08 (Д)'!$C$2:$C$100,0)+1,0))))/INDIRECT(CONCATENATE("'2018-08 (Д)'!P",TEXT(MATCH($C67,'2018-08 (Д)'!$C$2:$C$100,0)+1,0))))*100)</f>
        <v>-4.9848287593741709</v>
      </c>
      <c r="EC67" s="9">
        <f ca="1">IF(OR(INDIRECT(CONCATENATE("'2018-10 (Д)'!P",TEXT(MATCH($C67,'2018-10 (Д)'!$C$2:$C$100,0)+1,0)))="Н/Д",INDIRECT(CONCATENATE("'2018-09 (Д)'!P",TEXT(MATCH($C67,'2018-09 (Д)'!$C$2:$C$100,0)+1,0)))="Н/Д",AND(INDIRECT(CONCATENATE("'2018-10 (Д)'!P",TEXT(MATCH($C67,'2018-10 (Д)'!$C$2:$C$100,0)+1,0)))="Н/Д",INDIRECT(CONCATENATE("'2018-09 (Д)'!P",TEXT(MATCH($C67,'2018-09 (Д)'!$C$2:$C$100,0)+1,0))))),"Н/Д",((INDIRECT(CONCATENATE("'2018-10 (Д)'!P",TEXT(MATCH($C67,'2018-10 (Д)'!$C$2:$C$100,0)+1,0)))-INDIRECT(CONCATENATE("'2018-09 (Д)'!P",TEXT(MATCH($C67,'2018-09 (Д)'!$C$2:$C$100,0)+1,0))))/INDIRECT(CONCATENATE("'2018-09 (Д)'!P",TEXT(MATCH($C67,'2018-09 (Д)'!$C$2:$C$100,0)+1,0))))*100)</f>
        <v>56.818894805264463</v>
      </c>
      <c r="ED67" s="9">
        <f ca="1">IF(OR(INDIRECT(CONCATENATE("'2018-11 (Д)'!P",TEXT(MATCH($C67,'2018-11 (Д)'!$C$2:$C$100,0)+1,0)))="Н/Д",INDIRECT(CONCATENATE("'2018-10 (Д)'!P",TEXT(MATCH($C67,'2018-10 (Д)'!$C$2:$C$100,0)+1,0)))="Н/Д",AND(INDIRECT(CONCATENATE("'2018-11 (Д)'!P",TEXT(MATCH($C67,'2018-11 (Д)'!$C$2:$C$100,0)+1,0)))="Н/Д",INDIRECT(CONCATENATE("'2018-10 (Д)'!P",TEXT(MATCH($C67,'2018-10 (Д)'!$C$2:$C$100,0)+1,0))))),"Н/Д",((INDIRECT(CONCATENATE("'2018-11 (Д)'!P",TEXT(MATCH($C67,'2018-11 (Д)'!$C$2:$C$100,0)+1,0)))-INDIRECT(CONCATENATE("'2018-10 (Д)'!P",TEXT(MATCH($C67,'2018-10 (Д)'!$C$2:$C$100,0)+1,0))))/INDIRECT(CONCATENATE("'2018-10 (Д)'!P",TEXT(MATCH($C67,'2018-10 (Д)'!$C$2:$C$100,0)+1,0))))*100)</f>
        <v>-23.314740151707287</v>
      </c>
      <c r="EE67" s="9">
        <f ca="1">IF(OR(INDIRECT(CONCATENATE("'2018-12 (Д)'!P",TEXT(MATCH($C67,'2018-12 (Д)'!$C$2:$C$100,0)+1,0)))="Н/Д",INDIRECT(CONCATENATE("'2018-11 (Д)'!P",TEXT(MATCH($C67,'2018-11 (Д)'!$C$2:$C$100,0)+1,0)))="Н/Д",AND(INDIRECT(CONCATENATE("'2018-12 (Д)'!P",TEXT(MATCH($C67,'2018-12 (Д)'!$C$2:$C$100,0)+1,0)))="Н/Д",INDIRECT(CONCATENATE("'2018-11 (Д)'!P",TEXT(MATCH($C67,'2018-11 (Д)'!$C$2:$C$100,0)+1,0))))),"Н/Д",((INDIRECT(CONCATENATE("'2018-12 (Д)'!P",TEXT(MATCH($C67,'2018-12 (Д)'!$C$2:$C$100,0)+1,0)))-INDIRECT(CONCATENATE("'2018-11 (Д)'!P",TEXT(MATCH($C67,'2018-11 (Д)'!$C$2:$C$100,0)+1,0))))/INDIRECT(CONCATENATE("'2018-11 (Д)'!P",TEXT(MATCH($C67,'2018-11 (Д)'!$C$2:$C$100,0)+1,0))))*100)</f>
        <v>30.515925835524939</v>
      </c>
      <c r="EF67" s="9"/>
      <c r="EG67" s="9">
        <f ca="1">IF(OR(INDIRECT(CONCATENATE("'2018-03 (Д)'!Q",TEXT(MATCH($C67,'2018-03 (Д)'!$C$2:$C$100,0)+1,0)))="Н/Д",INDIRECT(CONCATENATE("'2018-02 (Д)'!Q",TEXT(MATCH($C67,'2018-02 (Д)'!$C$2:$C$100,0)+1,0)))="Н/Д",AND(INDIRECT(CONCATENATE("'2018-03 (Д)'!Q",TEXT(MATCH($C67,'2018-03 (Д)'!$C$2:$C$100,0)+1,0)))="Н/Д",INDIRECT(CONCATENATE("'2018-02 (Д)'!Q",TEXT(MATCH($C67,'2018-02 (Д)'!$C$2:$C$100,0)+1,0))))),"Н/Д",((INDIRECT(CONCATENATE("'2018-03 (Д)'!Q",TEXT(MATCH($C67,'2018-03 (Д)'!$C$2:$C$100,0)+1,0)))-INDIRECT(CONCATENATE("'2018-02 (Д)'!Q",TEXT(MATCH($C67,'2018-02 (Д)'!$C$2:$C$100,0)+1,0))))/INDIRECT(CONCATENATE("'2018-02 (Д)'!Q",TEXT(MATCH($C67,'2018-02 (Д)'!$C$2:$C$100,0)+1,0))))*100)</f>
        <v>77.772912360922135</v>
      </c>
      <c r="EH67" s="9">
        <f ca="1">IF(OR(INDIRECT(CONCATENATE("'2018-04 (Д)'!Q",TEXT(MATCH($C67,'2018-04 (Д)'!$C$2:$C$100,0)+1,0)))="Н/Д",INDIRECT(CONCATENATE("'2018-03 (Д)'!Q",TEXT(MATCH($C67,'2018-03 (Д)'!$C$2:$C$100,0)+1,0)))="Н/Д",AND(INDIRECT(CONCATENATE("'2018-04 (Д)'!Q",TEXT(MATCH($C67,'2018-04 (Д)'!$C$2:$C$100,0)+1,0)))="Н/Д",INDIRECT(CONCATENATE("'2018-03 (Д)'!Q",TEXT(MATCH($C67,'2018-03 (Д)'!$C$2:$C$100,0)+1,0))))),"Н/Д",((INDIRECT(CONCATENATE("'2018-04 (Д)'!Q",TEXT(MATCH($C67,'2018-04 (Д)'!$C$2:$C$100,0)+1,0)))-INDIRECT(CONCATENATE("'2018-03 (Д)'!Q",TEXT(MATCH($C67,'2018-03 (Д)'!$C$2:$C$100,0)+1,0))))/INDIRECT(CONCATENATE("'2018-03 (Д)'!Q",TEXT(MATCH($C67,'2018-03 (Д)'!$C$2:$C$100,0)+1,0))))*100)</f>
        <v>190.56109103311672</v>
      </c>
      <c r="EI67" s="9">
        <f ca="1">IF(OR(INDIRECT(CONCATENATE("'2018-05 (Д)'!Q",TEXT(MATCH($C67,'2018-05 (Д)'!$C$2:$C$100,0)+1,0)))="Н/Д",INDIRECT(CONCATENATE("'2018-04 (Д)'!Q",TEXT(MATCH($C67,'2018-04 (Д)'!$C$2:$C$100,0)+1,0)))="Н/Д",AND(INDIRECT(CONCATENATE("'2018-05 (Д)'!Q",TEXT(MATCH($C67,'2018-05 (Д)'!$C$2:$C$100,0)+1,0)))="Н/Д",INDIRECT(CONCATENATE("'2018-04 (Д)'!Q",TEXT(MATCH($C67,'2018-04 (Д)'!$C$2:$C$100,0)+1,0))))),"Н/Д",((INDIRECT(CONCATENATE("'2018-05 (Д)'!Q",TEXT(MATCH($C67,'2018-05 (Д)'!$C$2:$C$100,0)+1,0)))-INDIRECT(CONCATENATE("'2018-04 (Д)'!Q",TEXT(MATCH($C67,'2018-04 (Д)'!$C$2:$C$100,0)+1,0))))/INDIRECT(CONCATENATE("'2018-04 (Д)'!Q",TEXT(MATCH($C67,'2018-04 (Д)'!$C$2:$C$100,0)+1,0))))*100)</f>
        <v>-63.519270825940275</v>
      </c>
      <c r="EJ67" s="9">
        <f ca="1">IF(OR(INDIRECT(CONCATENATE("'2018-06 (Д)'!Q",TEXT(MATCH($C67,'2018-06 (Д)'!$C$2:$C$100,0)+1,0)))="Н/Д",INDIRECT(CONCATENATE("'2018-05 (Д)'!Q",TEXT(MATCH($C67,'2018-05 (Д)'!$C$2:$C$100,0)+1,0)))="Н/Д",AND(INDIRECT(CONCATENATE("'2018-06 (Д)'!Q",TEXT(MATCH($C67,'2018-06 (Д)'!$C$2:$C$100,0)+1,0)))="Н/Д",INDIRECT(CONCATENATE("'2018-05 (Д)'!Q",TEXT(MATCH($C67,'2018-05 (Д)'!$C$2:$C$100,0)+1,0))))),"Н/Д",((INDIRECT(CONCATENATE("'2018-06 (Д)'!Q",TEXT(MATCH($C67,'2018-06 (Д)'!$C$2:$C$100,0)+1,0)))-INDIRECT(CONCATENATE("'2018-05 (Д)'!Q",TEXT(MATCH($C67,'2018-05 (Д)'!$C$2:$C$100,0)+1,0))))/INDIRECT(CONCATENATE("'2018-05 (Д)'!Q",TEXT(MATCH($C67,'2018-05 (Д)'!$C$2:$C$100,0)+1,0))))*100)</f>
        <v>11.180095651992019</v>
      </c>
      <c r="EK67" s="9">
        <f ca="1">IF(OR(INDIRECT(CONCATENATE("'2018-07 (Д)'!Q",TEXT(MATCH($C67,'2018-07 (Д)'!$C$2:$C$100,0)+1,0)))="Н/Д",INDIRECT(CONCATENATE("'2018-06 (Д)'!Q",TEXT(MATCH($C67,'2018-06 (Д)'!$C$2:$C$100,0)+1,0)))="Н/Д",AND(INDIRECT(CONCATENATE("'2018-07 (Д)'!Q",TEXT(MATCH($C67,'2018-07 (Д)'!$C$2:$C$100,0)+1,0)))="Н/Д",INDIRECT(CONCATENATE("'2018-06 (Д)'!Q",TEXT(MATCH($C67,'2018-06 (Д)'!$C$2:$C$100,0)+1,0))))),"Н/Д",((INDIRECT(CONCATENATE("'2018-07 (Д)'!Q",TEXT(MATCH($C67,'2018-07 (Д)'!$C$2:$C$100,0)+1,0)))-INDIRECT(CONCATENATE("'2018-06 (Д)'!Q",TEXT(MATCH($C67,'2018-06 (Д)'!$C$2:$C$100,0)+1,0))))/INDIRECT(CONCATENATE("'2018-06 (Д)'!Q",TEXT(MATCH($C67,'2018-06 (Д)'!$C$2:$C$100,0)+1,0))))*100)</f>
        <v>21.269930179140736</v>
      </c>
      <c r="EL67" s="9">
        <f ca="1">IF(OR(INDIRECT(CONCATENATE("'2018-08 (Д)'!Q",TEXT(MATCH($C67,'2018-08 (Д)'!$C$2:$C$100,0)+1,0)))="Н/Д",INDIRECT(CONCATENATE("'2018-07 (Д)'!Q",TEXT(MATCH($C67,'2018-07 (Д)'!$C$2:$C$100,0)+1,0)))="Н/Д",AND(INDIRECT(CONCATENATE("'2018-08 (Д)'!Q",TEXT(MATCH($C67,'2018-08 (Д)'!$C$2:$C$100,0)+1,0)))="Н/Д",INDIRECT(CONCATENATE("'2018-07 (Д)'!Q",TEXT(MATCH($C67,'2018-07 (Д)'!$C$2:$C$100,0)+1,0))))),"Н/Д",((INDIRECT(CONCATENATE("'2018-08 (Д)'!Q",TEXT(MATCH($C67,'2018-08 (Д)'!$C$2:$C$100,0)+1,0)))-INDIRECT(CONCATENATE("'2018-07 (Д)'!Q",TEXT(MATCH($C67,'2018-07 (Д)'!$C$2:$C$100,0)+1,0))))/INDIRECT(CONCATENATE("'2018-07 (Д)'!Q",TEXT(MATCH($C67,'2018-07 (Д)'!$C$2:$C$100,0)+1,0))))*100)</f>
        <v>-2.48265851879151</v>
      </c>
      <c r="EM67" s="9">
        <f ca="1">IF(OR(INDIRECT(CONCATENATE("'2018-09 (Д)'!Q",TEXT(MATCH($C67,'2018-09 (Д)'!$C$2:$C$100,0)+1,0)))="Н/Д",INDIRECT(CONCATENATE("'2018-08 (Д)'!Q",TEXT(MATCH($C67,'2018-08 (Д)'!$C$2:$C$100,0)+1,0)))="Н/Д",AND(INDIRECT(CONCATENATE("'2018-09 (Д)'!Q",TEXT(MATCH($C67,'2018-09 (Д)'!$C$2:$C$100,0)+1,0)))="Н/Д",INDIRECT(CONCATENATE("'2018-08 (Д)'!Q",TEXT(MATCH($C67,'2018-08 (Д)'!$C$2:$C$100,0)+1,0))))),"Н/Д",((INDIRECT(CONCATENATE("'2018-09 (Д)'!Q",TEXT(MATCH($C67,'2018-09 (Д)'!$C$2:$C$100,0)+1,0)))-INDIRECT(CONCATENATE("'2018-08 (Д)'!Q",TEXT(MATCH($C67,'2018-08 (Д)'!$C$2:$C$100,0)+1,0))))/INDIRECT(CONCATENATE("'2018-08 (Д)'!Q",TEXT(MATCH($C67,'2018-08 (Д)'!$C$2:$C$100,0)+1,0))))*100)</f>
        <v>-25.666498646138386</v>
      </c>
      <c r="EN67" s="9">
        <f ca="1">IF(OR(INDIRECT(CONCATENATE("'2018-10 (Д)'!Q",TEXT(MATCH($C67,'2018-10 (Д)'!$C$2:$C$100,0)+1,0)))="Н/Д",INDIRECT(CONCATENATE("'2018-09 (Д)'!Q",TEXT(MATCH($C67,'2018-09 (Д)'!$C$2:$C$100,0)+1,0)))="Н/Д",AND(INDIRECT(CONCATENATE("'2018-10 (Д)'!Q",TEXT(MATCH($C67,'2018-10 (Д)'!$C$2:$C$100,0)+1,0)))="Н/Д",INDIRECT(CONCATENATE("'2018-09 (Д)'!Q",TEXT(MATCH($C67,'2018-09 (Д)'!$C$2:$C$100,0)+1,0))))),"Н/Д",((INDIRECT(CONCATENATE("'2018-10 (Д)'!Q",TEXT(MATCH($C67,'2018-10 (Д)'!$C$2:$C$100,0)+1,0)))-INDIRECT(CONCATENATE("'2018-09 (Д)'!Q",TEXT(MATCH($C67,'2018-09 (Д)'!$C$2:$C$100,0)+1,0))))/INDIRECT(CONCATENATE("'2018-09 (Д)'!Q",TEXT(MATCH($C67,'2018-09 (Д)'!$C$2:$C$100,0)+1,0))))*100)</f>
        <v>113.73635437533707</v>
      </c>
      <c r="EO67" s="9">
        <f ca="1">IF(OR(INDIRECT(CONCATENATE("'2018-11 (Д)'!Q",TEXT(MATCH($C67,'2018-11 (Д)'!$C$2:$C$100,0)+1,0)))="Н/Д",INDIRECT(CONCATENATE("'2018-10 (Д)'!Q",TEXT(MATCH($C67,'2018-10 (Д)'!$C$2:$C$100,0)+1,0)))="Н/Д",AND(INDIRECT(CONCATENATE("'2018-11 (Д)'!Q",TEXT(MATCH($C67,'2018-11 (Д)'!$C$2:$C$100,0)+1,0)))="Н/Д",INDIRECT(CONCATENATE("'2018-10 (Д)'!Q",TEXT(MATCH($C67,'2018-10 (Д)'!$C$2:$C$100,0)+1,0))))),"Н/Д",((INDIRECT(CONCATENATE("'2018-11 (Д)'!Q",TEXT(MATCH($C67,'2018-11 (Д)'!$C$2:$C$100,0)+1,0)))-INDIRECT(CONCATENATE("'2018-10 (Д)'!Q",TEXT(MATCH($C67,'2018-10 (Д)'!$C$2:$C$100,0)+1,0))))/INDIRECT(CONCATENATE("'2018-10 (Д)'!Q",TEXT(MATCH($C67,'2018-10 (Д)'!$C$2:$C$100,0)+1,0))))*100)</f>
        <v>8.5866375430187389</v>
      </c>
      <c r="EP67" s="9">
        <f ca="1">IF(OR(INDIRECT(CONCATENATE("'2018-12 (Д)'!Q",TEXT(MATCH($C67,'2018-12 (Д)'!$C$2:$C$100,0)+1,0)))="Н/Д",INDIRECT(CONCATENATE("'2018-11 (Д)'!Q",TEXT(MATCH($C67,'2018-11 (Д)'!$C$2:$C$100,0)+1,0)))="Н/Д",AND(INDIRECT(CONCATENATE("'2018-12 (Д)'!Q",TEXT(MATCH($C67,'2018-12 (Д)'!$C$2:$C$100,0)+1,0)))="Н/Д",INDIRECT(CONCATENATE("'2018-11 (Д)'!Q",TEXT(MATCH($C67,'2018-11 (Д)'!$C$2:$C$100,0)+1,0))))),"Н/Д",((INDIRECT(CONCATENATE("'2018-12 (Д)'!Q",TEXT(MATCH($C67,'2018-12 (Д)'!$C$2:$C$100,0)+1,0)))-INDIRECT(CONCATENATE("'2018-11 (Д)'!Q",TEXT(MATCH($C67,'2018-11 (Д)'!$C$2:$C$100,0)+1,0))))/INDIRECT(CONCATENATE("'2018-11 (Д)'!Q",TEXT(MATCH($C67,'2018-11 (Д)'!$C$2:$C$100,0)+1,0))))*100)</f>
        <v>-25.650684408004093</v>
      </c>
      <c r="EQ67" s="9"/>
      <c r="ER67" s="9">
        <f ca="1">IF(OR(INDIRECT(CONCATENATE("'2018-03 (Д)'!R",TEXT(MATCH($C67,'2018-03 (Д)'!$C$2:$C$100,0)+1,0)))="Н/Д",INDIRECT(CONCATENATE("'2018-02 (Д)'!R",TEXT(MATCH($C67,'2018-02 (Д)'!$C$2:$C$100,0)+1,0)))="Н/Д",AND(INDIRECT(CONCATENATE("'2018-03 (Д)'!R",TEXT(MATCH($C67,'2018-03 (Д)'!$C$2:$C$100,0)+1,0)))="Н/Д",INDIRECT(CONCATENATE("'2018-02 (Д)'!R",TEXT(MATCH($C67,'2018-02 (Д)'!$C$2:$C$100,0)+1,0))))),"Н/Д",((INDIRECT(CONCATENATE("'2018-03 (Д)'!R",TEXT(MATCH($C67,'2018-03 (Д)'!$C$2:$C$100,0)+1,0)))-INDIRECT(CONCATENATE("'2018-02 (Д)'!R",TEXT(MATCH($C67,'2018-02 (Д)'!$C$2:$C$100,0)+1,0))))/INDIRECT(CONCATENATE("'2018-02 (Д)'!R",TEXT(MATCH($C67,'2018-02 (Д)'!$C$2:$C$100,0)+1,0))))*100)</f>
        <v>37.520736806226331</v>
      </c>
      <c r="ES67" s="9">
        <f ca="1">IF(OR(INDIRECT(CONCATENATE("'2018-04 (Д)'!R",TEXT(MATCH($C67,'2018-04 (Д)'!$C$2:$C$100,0)+1,0)))="Н/Д",INDIRECT(CONCATENATE("'2018-03 (Д)'!R",TEXT(MATCH($C67,'2018-03 (Д)'!$C$2:$C$100,0)+1,0)))="Н/Д",AND(INDIRECT(CONCATENATE("'2018-04 (Д)'!R",TEXT(MATCH($C67,'2018-04 (Д)'!$C$2:$C$100,0)+1,0)))="Н/Д",INDIRECT(CONCATENATE("'2018-03 (Д)'!R",TEXT(MATCH($C67,'2018-03 (Д)'!$C$2:$C$100,0)+1,0))))),"Н/Д",((INDIRECT(CONCATENATE("'2018-04 (Д)'!R",TEXT(MATCH($C67,'2018-04 (Д)'!$C$2:$C$100,0)+1,0)))-INDIRECT(CONCATENATE("'2018-03 (Д)'!R",TEXT(MATCH($C67,'2018-03 (Д)'!$C$2:$C$100,0)+1,0))))/INDIRECT(CONCATENATE("'2018-03 (Д)'!R",TEXT(MATCH($C67,'2018-03 (Д)'!$C$2:$C$100,0)+1,0))))*100)</f>
        <v>118.2790129932155</v>
      </c>
      <c r="ET67" s="9">
        <f ca="1">IF(OR(INDIRECT(CONCATENATE("'2018-05 (Д)'!R",TEXT(MATCH($C67,'2018-05 (Д)'!$C$2:$C$100,0)+1,0)))="Н/Д",INDIRECT(CONCATENATE("'2018-04 (Д)'!R",TEXT(MATCH($C67,'2018-04 (Д)'!$C$2:$C$100,0)+1,0)))="Н/Д",AND(INDIRECT(CONCATENATE("'2018-05 (Д)'!R",TEXT(MATCH($C67,'2018-05 (Д)'!$C$2:$C$100,0)+1,0)))="Н/Д",INDIRECT(CONCATENATE("'2018-04 (Д)'!R",TEXT(MATCH($C67,'2018-04 (Д)'!$C$2:$C$100,0)+1,0))))),"Н/Д",((INDIRECT(CONCATENATE("'2018-05 (Д)'!R",TEXT(MATCH($C67,'2018-05 (Д)'!$C$2:$C$100,0)+1,0)))-INDIRECT(CONCATENATE("'2018-04 (Д)'!R",TEXT(MATCH($C67,'2018-04 (Д)'!$C$2:$C$100,0)+1,0))))/INDIRECT(CONCATENATE("'2018-04 (Д)'!R",TEXT(MATCH($C67,'2018-04 (Д)'!$C$2:$C$100,0)+1,0))))*100)</f>
        <v>-1.9113977641332922</v>
      </c>
      <c r="EU67" s="9">
        <f ca="1">IF(OR(INDIRECT(CONCATENATE("'2018-06 (Д)'!R",TEXT(MATCH($C67,'2018-06 (Д)'!$C$2:$C$100,0)+1,0)))="Н/Д",INDIRECT(CONCATENATE("'2018-05 (Д)'!R",TEXT(MATCH($C67,'2018-05 (Д)'!$C$2:$C$100,0)+1,0)))="Н/Д",AND(INDIRECT(CONCATENATE("'2018-06 (Д)'!R",TEXT(MATCH($C67,'2018-06 (Д)'!$C$2:$C$100,0)+1,0)))="Н/Д",INDIRECT(CONCATENATE("'2018-05 (Д)'!R",TEXT(MATCH($C67,'2018-05 (Д)'!$C$2:$C$100,0)+1,0))))),"Н/Д",((INDIRECT(CONCATENATE("'2018-06 (Д)'!R",TEXT(MATCH($C67,'2018-06 (Д)'!$C$2:$C$100,0)+1,0)))-INDIRECT(CONCATENATE("'2018-05 (Д)'!R",TEXT(MATCH($C67,'2018-05 (Д)'!$C$2:$C$100,0)+1,0))))/INDIRECT(CONCATENATE("'2018-05 (Д)'!R",TEXT(MATCH($C67,'2018-05 (Д)'!$C$2:$C$100,0)+1,0))))*100)</f>
        <v>-0.69683624433533409</v>
      </c>
      <c r="EV67" s="9">
        <f ca="1">IF(OR(INDIRECT(CONCATENATE("'2018-07 (Д)'!R",TEXT(MATCH($C67,'2018-07 (Д)'!$C$2:$C$100,0)+1,0)))="Н/Д",INDIRECT(CONCATENATE("'2018-06 (Д)'!R",TEXT(MATCH($C67,'2018-06 (Д)'!$C$2:$C$100,0)+1,0)))="Н/Д",AND(INDIRECT(CONCATENATE("'2018-07 (Д)'!R",TEXT(MATCH($C67,'2018-07 (Д)'!$C$2:$C$100,0)+1,0)))="Н/Д",INDIRECT(CONCATENATE("'2018-06 (Д)'!R",TEXT(MATCH($C67,'2018-06 (Д)'!$C$2:$C$100,0)+1,0))))),"Н/Д",((INDIRECT(CONCATENATE("'2018-07 (Д)'!R",TEXT(MATCH($C67,'2018-07 (Д)'!$C$2:$C$100,0)+1,0)))-INDIRECT(CONCATENATE("'2018-06 (Д)'!R",TEXT(MATCH($C67,'2018-06 (Д)'!$C$2:$C$100,0)+1,0))))/INDIRECT(CONCATENATE("'2018-06 (Д)'!R",TEXT(MATCH($C67,'2018-06 (Д)'!$C$2:$C$100,0)+1,0))))*100)</f>
        <v>27.51164259437741</v>
      </c>
      <c r="EW67" s="9">
        <f ca="1">IF(OR(INDIRECT(CONCATENATE("'2018-08 (Д)'!R",TEXT(MATCH($C67,'2018-08 (Д)'!$C$2:$C$100,0)+1,0)))="Н/Д",INDIRECT(CONCATENATE("'2018-07 (Д)'!R",TEXT(MATCH($C67,'2018-07 (Д)'!$C$2:$C$100,0)+1,0)))="Н/Д",AND(INDIRECT(CONCATENATE("'2018-08 (Д)'!R",TEXT(MATCH($C67,'2018-08 (Д)'!$C$2:$C$100,0)+1,0)))="Н/Д",INDIRECT(CONCATENATE("'2018-07 (Д)'!R",TEXT(MATCH($C67,'2018-07 (Д)'!$C$2:$C$100,0)+1,0))))),"Н/Д",((INDIRECT(CONCATENATE("'2018-08 (Д)'!R",TEXT(MATCH($C67,'2018-08 (Д)'!$C$2:$C$100,0)+1,0)))-INDIRECT(CONCATENATE("'2018-07 (Д)'!R",TEXT(MATCH($C67,'2018-07 (Д)'!$C$2:$C$100,0)+1,0))))/INDIRECT(CONCATENATE("'2018-07 (Д)'!R",TEXT(MATCH($C67,'2018-07 (Д)'!$C$2:$C$100,0)+1,0))))*100)</f>
        <v>-43.711396572840989</v>
      </c>
      <c r="EX67" s="9">
        <f ca="1">IF(OR(INDIRECT(CONCATENATE("'2018-09 (Д)'!R",TEXT(MATCH($C67,'2018-09 (Д)'!$C$2:$C$100,0)+1,0)))="Н/Д",INDIRECT(CONCATENATE("'2018-08 (Д)'!R",TEXT(MATCH($C67,'2018-08 (Д)'!$C$2:$C$100,0)+1,0)))="Н/Д",AND(INDIRECT(CONCATENATE("'2018-09 (Д)'!R",TEXT(MATCH($C67,'2018-09 (Д)'!$C$2:$C$100,0)+1,0)))="Н/Д",INDIRECT(CONCATENATE("'2018-08 (Д)'!R",TEXT(MATCH($C67,'2018-08 (Д)'!$C$2:$C$100,0)+1,0))))),"Н/Д",((INDIRECT(CONCATENATE("'2018-09 (Д)'!R",TEXT(MATCH($C67,'2018-09 (Д)'!$C$2:$C$100,0)+1,0)))-INDIRECT(CONCATENATE("'2018-08 (Д)'!R",TEXT(MATCH($C67,'2018-08 (Д)'!$C$2:$C$100,0)+1,0))))/INDIRECT(CONCATENATE("'2018-08 (Д)'!R",TEXT(MATCH($C67,'2018-08 (Д)'!$C$2:$C$100,0)+1,0))))*100)</f>
        <v>165.32457999173766</v>
      </c>
      <c r="EY67" s="9">
        <f ca="1">IF(OR(INDIRECT(CONCATENATE("'2018-10 (Д)'!R",TEXT(MATCH($C67,'2018-10 (Д)'!$C$2:$C$100,0)+1,0)))="Н/Д",INDIRECT(CONCATENATE("'2018-09 (Д)'!R",TEXT(MATCH($C67,'2018-09 (Д)'!$C$2:$C$100,0)+1,0)))="Н/Д",AND(INDIRECT(CONCATENATE("'2018-10 (Д)'!R",TEXT(MATCH($C67,'2018-10 (Д)'!$C$2:$C$100,0)+1,0)))="Н/Д",INDIRECT(CONCATENATE("'2018-09 (Д)'!R",TEXT(MATCH($C67,'2018-09 (Д)'!$C$2:$C$100,0)+1,0))))),"Н/Д",((INDIRECT(CONCATENATE("'2018-10 (Д)'!R",TEXT(MATCH($C67,'2018-10 (Д)'!$C$2:$C$100,0)+1,0)))-INDIRECT(CONCATENATE("'2018-09 (Д)'!R",TEXT(MATCH($C67,'2018-09 (Д)'!$C$2:$C$100,0)+1,0))))/INDIRECT(CONCATENATE("'2018-09 (Д)'!R",TEXT(MATCH($C67,'2018-09 (Д)'!$C$2:$C$100,0)+1,0))))*100)</f>
        <v>-56.3360547142412</v>
      </c>
      <c r="EZ67" s="9">
        <f ca="1">IF(OR(INDIRECT(CONCATENATE("'2018-11 (Д)'!R",TEXT(MATCH($C67,'2018-11 (Д)'!$C$2:$C$100,0)+1,0)))="Н/Д",INDIRECT(CONCATENATE("'2018-10 (Д)'!R",TEXT(MATCH($C67,'2018-10 (Д)'!$C$2:$C$100,0)+1,0)))="Н/Д",AND(INDIRECT(CONCATENATE("'2018-11 (Д)'!R",TEXT(MATCH($C67,'2018-11 (Д)'!$C$2:$C$100,0)+1,0)))="Н/Д",INDIRECT(CONCATENATE("'2018-10 (Д)'!R",TEXT(MATCH($C67,'2018-10 (Д)'!$C$2:$C$100,0)+1,0))))),"Н/Д",((INDIRECT(CONCATENATE("'2018-11 (Д)'!R",TEXT(MATCH($C67,'2018-11 (Д)'!$C$2:$C$100,0)+1,0)))-INDIRECT(CONCATENATE("'2018-10 (Д)'!R",TEXT(MATCH($C67,'2018-10 (Д)'!$C$2:$C$100,0)+1,0))))/INDIRECT(CONCATENATE("'2018-10 (Д)'!R",TEXT(MATCH($C67,'2018-10 (Д)'!$C$2:$C$100,0)+1,0))))*100)</f>
        <v>-16.544849960005827</v>
      </c>
      <c r="FA67" s="9">
        <f ca="1">IF(OR(INDIRECT(CONCATENATE("'2018-12 (Д)'!R",TEXT(MATCH($C67,'2018-12 (Д)'!$C$2:$C$100,0)+1,0)))="Н/Д",INDIRECT(CONCATENATE("'2018-11 (Д)'!R",TEXT(MATCH($C67,'2018-11 (Д)'!$C$2:$C$100,0)+1,0)))="Н/Д",AND(INDIRECT(CONCATENATE("'2018-12 (Д)'!R",TEXT(MATCH($C67,'2018-12 (Д)'!$C$2:$C$100,0)+1,0)))="Н/Д",INDIRECT(CONCATENATE("'2018-11 (Д)'!R",TEXT(MATCH($C67,'2018-11 (Д)'!$C$2:$C$100,0)+1,0))))),"Н/Д",((INDIRECT(CONCATENATE("'2018-12 (Д)'!R",TEXT(MATCH($C67,'2018-12 (Д)'!$C$2:$C$100,0)+1,0)))-INDIRECT(CONCATENATE("'2018-11 (Д)'!R",TEXT(MATCH($C67,'2018-11 (Д)'!$C$2:$C$100,0)+1,0))))/INDIRECT(CONCATENATE("'2018-11 (Д)'!R",TEXT(MATCH($C67,'2018-11 (Д)'!$C$2:$C$100,0)+1,0))))*100)</f>
        <v>-2.3815661605816869</v>
      </c>
      <c r="FB67" s="9"/>
      <c r="FC67" s="9">
        <f ca="1">IF(OR(INDIRECT(CONCATENATE("'2018-03 (Д)'!S",TEXT(MATCH($C67,'2018-03 (Д)'!$C$2:$C$100,0)+1,0)))="Н/Д",INDIRECT(CONCATENATE("'2018-02 (Д)'!S",TEXT(MATCH($C67,'2018-02 (Д)'!$C$2:$C$100,0)+1,0)))="Н/Д",AND(INDIRECT(CONCATENATE("'2018-03 (Д)'!S",TEXT(MATCH($C67,'2018-03 (Д)'!$C$2:$C$100,0)+1,0)))="Н/Д",INDIRECT(CONCATENATE("'2018-02 (Д)'!S",TEXT(MATCH($C67,'2018-02 (Д)'!$C$2:$C$100,0)+1,0))))),"Н/Д",((INDIRECT(CONCATENATE("'2018-03 (Д)'!S",TEXT(MATCH($C67,'2018-03 (Д)'!$C$2:$C$100,0)+1,0)))-INDIRECT(CONCATENATE("'2018-02 (Д)'!S",TEXT(MATCH($C67,'2018-02 (Д)'!$C$2:$C$100,0)+1,0))))/INDIRECT(CONCATENATE("'2018-02 (Д)'!S",TEXT(MATCH($C67,'2018-02 (Д)'!$C$2:$C$100,0)+1,0))))*100)</f>
        <v>56.551627832677809</v>
      </c>
      <c r="FD67" s="9">
        <f ca="1">IF(OR(INDIRECT(CONCATENATE("'2018-04 (Д)'!S",TEXT(MATCH($C67,'2018-04 (Д)'!$C$2:$C$100,0)+1,0)))="Н/Д",INDIRECT(CONCATENATE("'2018-03 (Д)'!S",TEXT(MATCH($C67,'2018-03 (Д)'!$C$2:$C$100,0)+1,0)))="Н/Д",AND(INDIRECT(CONCATENATE("'2018-04 (Д)'!S",TEXT(MATCH($C67,'2018-04 (Д)'!$C$2:$C$100,0)+1,0)))="Н/Д",INDIRECT(CONCATENATE("'2018-03 (Д)'!S",TEXT(MATCH($C67,'2018-03 (Д)'!$C$2:$C$100,0)+1,0))))),"Н/Д",((INDIRECT(CONCATENATE("'2018-04 (Д)'!S",TEXT(MATCH($C67,'2018-04 (Д)'!$C$2:$C$100,0)+1,0)))-INDIRECT(CONCATENATE("'2018-03 (Д)'!S",TEXT(MATCH($C67,'2018-03 (Д)'!$C$2:$C$100,0)+1,0))))/INDIRECT(CONCATENATE("'2018-03 (Д)'!S",TEXT(MATCH($C67,'2018-03 (Д)'!$C$2:$C$100,0)+1,0))))*100)</f>
        <v>-22.104850594350829</v>
      </c>
      <c r="FE67" s="9">
        <f ca="1">IF(OR(INDIRECT(CONCATENATE("'2018-05 (Д)'!S",TEXT(MATCH($C67,'2018-05 (Д)'!$C$2:$C$100,0)+1,0)))="Н/Д",INDIRECT(CONCATENATE("'2018-04 (Д)'!S",TEXT(MATCH($C67,'2018-04 (Д)'!$C$2:$C$100,0)+1,0)))="Н/Д",AND(INDIRECT(CONCATENATE("'2018-05 (Д)'!S",TEXT(MATCH($C67,'2018-05 (Д)'!$C$2:$C$100,0)+1,0)))="Н/Д",INDIRECT(CONCATENATE("'2018-04 (Д)'!S",TEXT(MATCH($C67,'2018-04 (Д)'!$C$2:$C$100,0)+1,0))))),"Н/Д",((INDIRECT(CONCATENATE("'2018-05 (Д)'!S",TEXT(MATCH($C67,'2018-05 (Д)'!$C$2:$C$100,0)+1,0)))-INDIRECT(CONCATENATE("'2018-04 (Д)'!S",TEXT(MATCH($C67,'2018-04 (Д)'!$C$2:$C$100,0)+1,0))))/INDIRECT(CONCATENATE("'2018-04 (Д)'!S",TEXT(MATCH($C67,'2018-04 (Д)'!$C$2:$C$100,0)+1,0))))*100)</f>
        <v>65.813708499980194</v>
      </c>
      <c r="FF67" s="9">
        <f ca="1">IF(OR(INDIRECT(CONCATENATE("'2018-06 (Д)'!S",TEXT(MATCH($C67,'2018-06 (Д)'!$C$2:$C$100,0)+1,0)))="Н/Д",INDIRECT(CONCATENATE("'2018-05 (Д)'!S",TEXT(MATCH($C67,'2018-05 (Д)'!$C$2:$C$100,0)+1,0)))="Н/Д",AND(INDIRECT(CONCATENATE("'2018-06 (Д)'!S",TEXT(MATCH($C67,'2018-06 (Д)'!$C$2:$C$100,0)+1,0)))="Н/Д",INDIRECT(CONCATENATE("'2018-05 (Д)'!S",TEXT(MATCH($C67,'2018-05 (Д)'!$C$2:$C$100,0)+1,0))))),"Н/Д",((INDIRECT(CONCATENATE("'2018-06 (Д)'!S",TEXT(MATCH($C67,'2018-06 (Д)'!$C$2:$C$100,0)+1,0)))-INDIRECT(CONCATENATE("'2018-05 (Д)'!S",TEXT(MATCH($C67,'2018-05 (Д)'!$C$2:$C$100,0)+1,0))))/INDIRECT(CONCATENATE("'2018-05 (Д)'!S",TEXT(MATCH($C67,'2018-05 (Д)'!$C$2:$C$100,0)+1,0))))*100)</f>
        <v>-44.440562215027477</v>
      </c>
      <c r="FG67" s="9">
        <f ca="1">IF(OR(INDIRECT(CONCATENATE("'2018-07 (Д)'!S",TEXT(MATCH($C67,'2018-07 (Д)'!$C$2:$C$100,0)+1,0)))="Н/Д",INDIRECT(CONCATENATE("'2018-06 (Д)'!S",TEXT(MATCH($C67,'2018-06 (Д)'!$C$2:$C$100,0)+1,0)))="Н/Д",AND(INDIRECT(CONCATENATE("'2018-07 (Д)'!S",TEXT(MATCH($C67,'2018-07 (Д)'!$C$2:$C$100,0)+1,0)))="Н/Д",INDIRECT(CONCATENATE("'2018-06 (Д)'!S",TEXT(MATCH($C67,'2018-06 (Д)'!$C$2:$C$100,0)+1,0))))),"Н/Д",((INDIRECT(CONCATENATE("'2018-07 (Д)'!S",TEXT(MATCH($C67,'2018-07 (Д)'!$C$2:$C$100,0)+1,0)))-INDIRECT(CONCATENATE("'2018-06 (Д)'!S",TEXT(MATCH($C67,'2018-06 (Д)'!$C$2:$C$100,0)+1,0))))/INDIRECT(CONCATENATE("'2018-06 (Д)'!S",TEXT(MATCH($C67,'2018-06 (Д)'!$C$2:$C$100,0)+1,0))))*100)</f>
        <v>-11.293941167413877</v>
      </c>
      <c r="FH67" s="9">
        <f ca="1">IF(OR(INDIRECT(CONCATENATE("'2018-08 (Д)'!S",TEXT(MATCH($C67,'2018-08 (Д)'!$C$2:$C$100,0)+1,0)))="Н/Д",INDIRECT(CONCATENATE("'2018-07 (Д)'!S",TEXT(MATCH($C67,'2018-07 (Д)'!$C$2:$C$100,0)+1,0)))="Н/Д",AND(INDIRECT(CONCATENATE("'2018-08 (Д)'!S",TEXT(MATCH($C67,'2018-08 (Д)'!$C$2:$C$100,0)+1,0)))="Н/Д",INDIRECT(CONCATENATE("'2018-07 (Д)'!S",TEXT(MATCH($C67,'2018-07 (Д)'!$C$2:$C$100,0)+1,0))))),"Н/Д",((INDIRECT(CONCATENATE("'2018-08 (Д)'!S",TEXT(MATCH($C67,'2018-08 (Д)'!$C$2:$C$100,0)+1,0)))-INDIRECT(CONCATENATE("'2018-07 (Д)'!S",TEXT(MATCH($C67,'2018-07 (Д)'!$C$2:$C$100,0)+1,0))))/INDIRECT(CONCATENATE("'2018-07 (Д)'!S",TEXT(MATCH($C67,'2018-07 (Д)'!$C$2:$C$100,0)+1,0))))*100)</f>
        <v>40.207853419814896</v>
      </c>
      <c r="FI67" s="9">
        <f ca="1">IF(OR(INDIRECT(CONCATENATE("'2018-09 (Д)'!S",TEXT(MATCH($C67,'2018-09 (Д)'!$C$2:$C$100,0)+1,0)))="Н/Д",INDIRECT(CONCATENATE("'2018-08 (Д)'!S",TEXT(MATCH($C67,'2018-08 (Д)'!$C$2:$C$100,0)+1,0)))="Н/Д",AND(INDIRECT(CONCATENATE("'2018-09 (Д)'!S",TEXT(MATCH($C67,'2018-09 (Д)'!$C$2:$C$100,0)+1,0)))="Н/Д",INDIRECT(CONCATENATE("'2018-08 (Д)'!S",TEXT(MATCH($C67,'2018-08 (Д)'!$C$2:$C$100,0)+1,0))))),"Н/Д",((INDIRECT(CONCATENATE("'2018-09 (Д)'!S",TEXT(MATCH($C67,'2018-09 (Д)'!$C$2:$C$100,0)+1,0)))-INDIRECT(CONCATENATE("'2018-08 (Д)'!S",TEXT(MATCH($C67,'2018-08 (Д)'!$C$2:$C$100,0)+1,0))))/INDIRECT(CONCATENATE("'2018-08 (Д)'!S",TEXT(MATCH($C67,'2018-08 (Д)'!$C$2:$C$100,0)+1,0))))*100)</f>
        <v>-94.572606021326905</v>
      </c>
      <c r="FJ67" s="9">
        <f ca="1">IF(OR(INDIRECT(CONCATENATE("'2018-10 (Д)'!S",TEXT(MATCH($C67,'2018-10 (Д)'!$C$2:$C$100,0)+1,0)))="Н/Д",INDIRECT(CONCATENATE("'2018-09 (Д)'!S",TEXT(MATCH($C67,'2018-09 (Д)'!$C$2:$C$100,0)+1,0)))="Н/Д",AND(INDIRECT(CONCATENATE("'2018-10 (Д)'!S",TEXT(MATCH($C67,'2018-10 (Д)'!$C$2:$C$100,0)+1,0)))="Н/Д",INDIRECT(CONCATENATE("'2018-09 (Д)'!S",TEXT(MATCH($C67,'2018-09 (Д)'!$C$2:$C$100,0)+1,0))))),"Н/Д",((INDIRECT(CONCATENATE("'2018-10 (Д)'!S",TEXT(MATCH($C67,'2018-10 (Д)'!$C$2:$C$100,0)+1,0)))-INDIRECT(CONCATENATE("'2018-09 (Д)'!S",TEXT(MATCH($C67,'2018-09 (Д)'!$C$2:$C$100,0)+1,0))))/INDIRECT(CONCATENATE("'2018-09 (Д)'!S",TEXT(MATCH($C67,'2018-09 (Д)'!$C$2:$C$100,0)+1,0))))*100)</f>
        <v>1232.8025277783581</v>
      </c>
      <c r="FK67" s="9">
        <f ca="1">IF(OR(INDIRECT(CONCATENATE("'2018-11 (Д)'!S",TEXT(MATCH($C67,'2018-11 (Д)'!$C$2:$C$100,0)+1,0)))="Н/Д",INDIRECT(CONCATENATE("'2018-10 (Д)'!S",TEXT(MATCH($C67,'2018-10 (Д)'!$C$2:$C$100,0)+1,0)))="Н/Д",AND(INDIRECT(CONCATENATE("'2018-11 (Д)'!S",TEXT(MATCH($C67,'2018-11 (Д)'!$C$2:$C$100,0)+1,0)))="Н/Д",INDIRECT(CONCATENATE("'2018-10 (Д)'!S",TEXT(MATCH($C67,'2018-10 (Д)'!$C$2:$C$100,0)+1,0))))),"Н/Д",((INDIRECT(CONCATENATE("'2018-11 (Д)'!S",TEXT(MATCH($C67,'2018-11 (Д)'!$C$2:$C$100,0)+1,0)))-INDIRECT(CONCATENATE("'2018-10 (Д)'!S",TEXT(MATCH($C67,'2018-10 (Д)'!$C$2:$C$100,0)+1,0))))/INDIRECT(CONCATENATE("'2018-10 (Д)'!S",TEXT(MATCH($C67,'2018-10 (Д)'!$C$2:$C$100,0)+1,0))))*100)</f>
        <v>-12.093562256766436</v>
      </c>
      <c r="FL67" s="9">
        <f ca="1">IF(OR(INDIRECT(CONCATENATE("'2018-12 (Д)'!S",TEXT(MATCH($C67,'2018-12 (Д)'!$C$2:$C$100,0)+1,0)))="Н/Д",INDIRECT(CONCATENATE("'2018-11 (Д)'!S",TEXT(MATCH($C67,'2018-11 (Д)'!$C$2:$C$100,0)+1,0)))="Н/Д",AND(INDIRECT(CONCATENATE("'2018-12 (Д)'!S",TEXT(MATCH($C67,'2018-12 (Д)'!$C$2:$C$100,0)+1,0)))="Н/Д",INDIRECT(CONCATENATE("'2018-11 (Д)'!S",TEXT(MATCH($C67,'2018-11 (Д)'!$C$2:$C$100,0)+1,0))))),"Н/Д",((INDIRECT(CONCATENATE("'2018-12 (Д)'!S",TEXT(MATCH($C67,'2018-12 (Д)'!$C$2:$C$100,0)+1,0)))-INDIRECT(CONCATENATE("'2018-11 (Д)'!S",TEXT(MATCH($C67,'2018-11 (Д)'!$C$2:$C$100,0)+1,0))))/INDIRECT(CONCATENATE("'2018-11 (Д)'!S",TEXT(MATCH($C67,'2018-11 (Д)'!$C$2:$C$100,0)+1,0))))*100)</f>
        <v>48.523380747452109</v>
      </c>
      <c r="FM67" s="9"/>
      <c r="FN67" s="9">
        <f ca="1">IF(OR(INDIRECT(CONCATENATE("'2018-03 (Д)'!T",TEXT(MATCH($C67,'2018-03 (Д)'!$C$2:$C$100,0)+1,0)))="Н/Д",INDIRECT(CONCATENATE("'2018-02 (Д)'!T",TEXT(MATCH($C67,'2018-02 (Д)'!$C$2:$C$100,0)+1,0)))="Н/Д",AND(INDIRECT(CONCATENATE("'2018-03 (Д)'!T",TEXT(MATCH($C67,'2018-03 (Д)'!$C$2:$C$100,0)+1,0)))="Н/Д",INDIRECT(CONCATENATE("'2018-02 (Д)'!T",TEXT(MATCH($C67,'2018-02 (Д)'!$C$2:$C$100,0)+1,0))))),"Н/Д",((INDIRECT(CONCATENATE("'2018-03 (Д)'!T",TEXT(MATCH($C67,'2018-03 (Д)'!$C$2:$C$100,0)+1,0)))-INDIRECT(CONCATENATE("'2018-02 (Д)'!T",TEXT(MATCH($C67,'2018-02 (Д)'!$C$2:$C$100,0)+1,0))))/INDIRECT(CONCATENATE("'2018-02 (Д)'!T",TEXT(MATCH($C67,'2018-02 (Д)'!$C$2:$C$100,0)+1,0))))*100)</f>
        <v>-5.8466026441696393</v>
      </c>
      <c r="FO67" s="9">
        <f ca="1">IF(OR(INDIRECT(CONCATENATE("'2018-04 (Д)'!T",TEXT(MATCH($C67,'2018-04 (Д)'!$C$2:$C$100,0)+1,0)))="Н/Д",INDIRECT(CONCATENATE("'2018-03 (Д)'!T",TEXT(MATCH($C67,'2018-03 (Д)'!$C$2:$C$100,0)+1,0)))="Н/Д",AND(INDIRECT(CONCATENATE("'2018-04 (Д)'!T",TEXT(MATCH($C67,'2018-04 (Д)'!$C$2:$C$100,0)+1,0)))="Н/Д",INDIRECT(CONCATENATE("'2018-03 (Д)'!T",TEXT(MATCH($C67,'2018-03 (Д)'!$C$2:$C$100,0)+1,0))))),"Н/Д",((INDIRECT(CONCATENATE("'2018-04 (Д)'!T",TEXT(MATCH($C67,'2018-04 (Д)'!$C$2:$C$100,0)+1,0)))-INDIRECT(CONCATENATE("'2018-03 (Д)'!T",TEXT(MATCH($C67,'2018-03 (Д)'!$C$2:$C$100,0)+1,0))))/INDIRECT(CONCATENATE("'2018-03 (Д)'!T",TEXT(MATCH($C67,'2018-03 (Д)'!$C$2:$C$100,0)+1,0))))*100)</f>
        <v>35.545514573352342</v>
      </c>
      <c r="FP67" s="9">
        <f ca="1">IF(OR(INDIRECT(CONCATENATE("'2018-05 (Д)'!T",TEXT(MATCH($C67,'2018-05 (Д)'!$C$2:$C$100,0)+1,0)))="Н/Д",INDIRECT(CONCATENATE("'2018-04 (Д)'!T",TEXT(MATCH($C67,'2018-04 (Д)'!$C$2:$C$100,0)+1,0)))="Н/Д",AND(INDIRECT(CONCATENATE("'2018-05 (Д)'!T",TEXT(MATCH($C67,'2018-05 (Д)'!$C$2:$C$100,0)+1,0)))="Н/Д",INDIRECT(CONCATENATE("'2018-04 (Д)'!T",TEXT(MATCH($C67,'2018-04 (Д)'!$C$2:$C$100,0)+1,0))))),"Н/Д",((INDIRECT(CONCATENATE("'2018-05 (Д)'!T",TEXT(MATCH($C67,'2018-05 (Д)'!$C$2:$C$100,0)+1,0)))-INDIRECT(CONCATENATE("'2018-04 (Д)'!T",TEXT(MATCH($C67,'2018-04 (Д)'!$C$2:$C$100,0)+1,0))))/INDIRECT(CONCATENATE("'2018-04 (Д)'!T",TEXT(MATCH($C67,'2018-04 (Д)'!$C$2:$C$100,0)+1,0))))*100)</f>
        <v>-8.5906494435553462</v>
      </c>
      <c r="FQ67" s="9">
        <f ca="1">IF(OR(INDIRECT(CONCATENATE("'2018-06 (Д)'!T",TEXT(MATCH($C67,'2018-06 (Д)'!$C$2:$C$100,0)+1,0)))="Н/Д",INDIRECT(CONCATENATE("'2018-05 (Д)'!T",TEXT(MATCH($C67,'2018-05 (Д)'!$C$2:$C$100,0)+1,0)))="Н/Д",AND(INDIRECT(CONCATENATE("'2018-06 (Д)'!T",TEXT(MATCH($C67,'2018-06 (Д)'!$C$2:$C$100,0)+1,0)))="Н/Д",INDIRECT(CONCATENATE("'2018-05 (Д)'!T",TEXT(MATCH($C67,'2018-05 (Д)'!$C$2:$C$100,0)+1,0))))),"Н/Д",((INDIRECT(CONCATENATE("'2018-06 (Д)'!T",TEXT(MATCH($C67,'2018-06 (Д)'!$C$2:$C$100,0)+1,0)))-INDIRECT(CONCATENATE("'2018-05 (Д)'!T",TEXT(MATCH($C67,'2018-05 (Д)'!$C$2:$C$100,0)+1,0))))/INDIRECT(CONCATENATE("'2018-05 (Д)'!T",TEXT(MATCH($C67,'2018-05 (Д)'!$C$2:$C$100,0)+1,0))))*100)</f>
        <v>11.508823377546207</v>
      </c>
      <c r="FR67" s="9">
        <f ca="1">IF(OR(INDIRECT(CONCATENATE("'2018-07 (Д)'!T",TEXT(MATCH($C67,'2018-07 (Д)'!$C$2:$C$100,0)+1,0)))="Н/Д",INDIRECT(CONCATENATE("'2018-06 (Д)'!T",TEXT(MATCH($C67,'2018-06 (Д)'!$C$2:$C$100,0)+1,0)))="Н/Д",AND(INDIRECT(CONCATENATE("'2018-07 (Д)'!T",TEXT(MATCH($C67,'2018-07 (Д)'!$C$2:$C$100,0)+1,0)))="Н/Д",INDIRECT(CONCATENATE("'2018-06 (Д)'!T",TEXT(MATCH($C67,'2018-06 (Д)'!$C$2:$C$100,0)+1,0))))),"Н/Д",((INDIRECT(CONCATENATE("'2018-07 (Д)'!T",TEXT(MATCH($C67,'2018-07 (Д)'!$C$2:$C$100,0)+1,0)))-INDIRECT(CONCATENATE("'2018-06 (Д)'!T",TEXT(MATCH($C67,'2018-06 (Д)'!$C$2:$C$100,0)+1,0))))/INDIRECT(CONCATENATE("'2018-06 (Д)'!T",TEXT(MATCH($C67,'2018-06 (Д)'!$C$2:$C$100,0)+1,0))))*100)</f>
        <v>-15.979731043665449</v>
      </c>
      <c r="FS67" s="9">
        <f ca="1">IF(OR(INDIRECT(CONCATENATE("'2018-08 (Д)'!T",TEXT(MATCH($C67,'2018-08 (Д)'!$C$2:$C$100,0)+1,0)))="Н/Д",INDIRECT(CONCATENATE("'2018-07 (Д)'!T",TEXT(MATCH($C67,'2018-07 (Д)'!$C$2:$C$100,0)+1,0)))="Н/Д",AND(INDIRECT(CONCATENATE("'2018-08 (Д)'!T",TEXT(MATCH($C67,'2018-08 (Д)'!$C$2:$C$100,0)+1,0)))="Н/Д",INDIRECT(CONCATENATE("'2018-07 (Д)'!T",TEXT(MATCH($C67,'2018-07 (Д)'!$C$2:$C$100,0)+1,0))))),"Н/Д",((INDIRECT(CONCATENATE("'2018-08 (Д)'!T",TEXT(MATCH($C67,'2018-08 (Д)'!$C$2:$C$100,0)+1,0)))-INDIRECT(CONCATENATE("'2018-07 (Д)'!T",TEXT(MATCH($C67,'2018-07 (Д)'!$C$2:$C$100,0)+1,0))))/INDIRECT(CONCATENATE("'2018-07 (Д)'!T",TEXT(MATCH($C67,'2018-07 (Д)'!$C$2:$C$100,0)+1,0))))*100)</f>
        <v>28.142090694250832</v>
      </c>
      <c r="FT67" s="9">
        <f ca="1">IF(OR(INDIRECT(CONCATENATE("'2018-09 (Д)'!T",TEXT(MATCH($C67,'2018-09 (Д)'!$C$2:$C$100,0)+1,0)))="Н/Д",INDIRECT(CONCATENATE("'2018-08 (Д)'!T",TEXT(MATCH($C67,'2018-08 (Д)'!$C$2:$C$100,0)+1,0)))="Н/Д",AND(INDIRECT(CONCATENATE("'2018-09 (Д)'!T",TEXT(MATCH($C67,'2018-09 (Д)'!$C$2:$C$100,0)+1,0)))="Н/Д",INDIRECT(CONCATENATE("'2018-08 (Д)'!T",TEXT(MATCH($C67,'2018-08 (Д)'!$C$2:$C$100,0)+1,0))))),"Н/Д",((INDIRECT(CONCATENATE("'2018-09 (Д)'!T",TEXT(MATCH($C67,'2018-09 (Д)'!$C$2:$C$100,0)+1,0)))-INDIRECT(CONCATENATE("'2018-08 (Д)'!T",TEXT(MATCH($C67,'2018-08 (Д)'!$C$2:$C$100,0)+1,0))))/INDIRECT(CONCATENATE("'2018-08 (Д)'!T",TEXT(MATCH($C67,'2018-08 (Д)'!$C$2:$C$100,0)+1,0))))*100)</f>
        <v>10.620058580920183</v>
      </c>
      <c r="FU67" s="9">
        <f ca="1">IF(OR(INDIRECT(CONCATENATE("'2018-10 (Д)'!T",TEXT(MATCH($C67,'2018-10 (Д)'!$C$2:$C$100,0)+1,0)))="Н/Д",INDIRECT(CONCATENATE("'2018-09 (Д)'!T",TEXT(MATCH($C67,'2018-09 (Д)'!$C$2:$C$100,0)+1,0)))="Н/Д",AND(INDIRECT(CONCATENATE("'2018-10 (Д)'!T",TEXT(MATCH($C67,'2018-10 (Д)'!$C$2:$C$100,0)+1,0)))="Н/Д",INDIRECT(CONCATENATE("'2018-09 (Д)'!T",TEXT(MATCH($C67,'2018-09 (Д)'!$C$2:$C$100,0)+1,0))))),"Н/Д",((INDIRECT(CONCATENATE("'2018-10 (Д)'!T",TEXT(MATCH($C67,'2018-10 (Д)'!$C$2:$C$100,0)+1,0)))-INDIRECT(CONCATENATE("'2018-09 (Д)'!T",TEXT(MATCH($C67,'2018-09 (Д)'!$C$2:$C$100,0)+1,0))))/INDIRECT(CONCATENATE("'2018-09 (Д)'!T",TEXT(MATCH($C67,'2018-09 (Д)'!$C$2:$C$100,0)+1,0))))*100)</f>
        <v>-2.6616234862300767</v>
      </c>
      <c r="FV67" s="9">
        <f ca="1">IF(OR(INDIRECT(CONCATENATE("'2018-11 (Д)'!T",TEXT(MATCH($C67,'2018-11 (Д)'!$C$2:$C$100,0)+1,0)))="Н/Д",INDIRECT(CONCATENATE("'2018-10 (Д)'!T",TEXT(MATCH($C67,'2018-10 (Д)'!$C$2:$C$100,0)+1,0)))="Н/Д",AND(INDIRECT(CONCATENATE("'2018-11 (Д)'!T",TEXT(MATCH($C67,'2018-11 (Д)'!$C$2:$C$100,0)+1,0)))="Н/Д",INDIRECT(CONCATENATE("'2018-10 (Д)'!T",TEXT(MATCH($C67,'2018-10 (Д)'!$C$2:$C$100,0)+1,0))))),"Н/Д",((INDIRECT(CONCATENATE("'2018-11 (Д)'!T",TEXT(MATCH($C67,'2018-11 (Д)'!$C$2:$C$100,0)+1,0)))-INDIRECT(CONCATENATE("'2018-10 (Д)'!T",TEXT(MATCH($C67,'2018-10 (Д)'!$C$2:$C$100,0)+1,0))))/INDIRECT(CONCATENATE("'2018-10 (Д)'!T",TEXT(MATCH($C67,'2018-10 (Д)'!$C$2:$C$100,0)+1,0))))*100)</f>
        <v>12.534998902284277</v>
      </c>
      <c r="FW67" s="9">
        <f ca="1">IF(OR(INDIRECT(CONCATENATE("'2018-12 (Д)'!T",TEXT(MATCH($C67,'2018-12 (Д)'!$C$2:$C$100,0)+1,0)))="Н/Д",INDIRECT(CONCATENATE("'2018-11 (Д)'!T",TEXT(MATCH($C67,'2018-11 (Д)'!$C$2:$C$100,0)+1,0)))="Н/Д",AND(INDIRECT(CONCATENATE("'2018-12 (Д)'!T",TEXT(MATCH($C67,'2018-12 (Д)'!$C$2:$C$100,0)+1,0)))="Н/Д",INDIRECT(CONCATENATE("'2018-11 (Д)'!T",TEXT(MATCH($C67,'2018-11 (Д)'!$C$2:$C$100,0)+1,0))))),"Н/Д",((INDIRECT(CONCATENATE("'2018-12 (Д)'!T",TEXT(MATCH($C67,'2018-12 (Д)'!$C$2:$C$100,0)+1,0)))-INDIRECT(CONCATENATE("'2018-11 (Д)'!T",TEXT(MATCH($C67,'2018-11 (Д)'!$C$2:$C$100,0)+1,0))))/INDIRECT(CONCATENATE("'2018-11 (Д)'!T",TEXT(MATCH($C67,'2018-11 (Д)'!$C$2:$C$100,0)+1,0))))*100)</f>
        <v>-1.6202364309506656</v>
      </c>
      <c r="FX67" s="9"/>
      <c r="FY67" s="9">
        <f ca="1">IF(OR(INDIRECT(CONCATENATE("'2018-03 (Д)'!U",TEXT(MATCH($C67,'2018-03 (Д)'!$C$2:$C$100,0)+1,0)))="Н/Д",INDIRECT(CONCATENATE("'2018-02 (Д)'!U",TEXT(MATCH($C67,'2018-02 (Д)'!$C$2:$C$100,0)+1,0)))="Н/Д",AND(INDIRECT(CONCATENATE("'2018-03 (Д)'!U",TEXT(MATCH($C67,'2018-03 (Д)'!$C$2:$C$100,0)+1,0)))="Н/Д",INDIRECT(CONCATENATE("'2018-02 (Д)'!U",TEXT(MATCH($C67,'2018-02 (Д)'!$C$2:$C$100,0)+1,0))))),"Н/Д",((INDIRECT(CONCATENATE("'2018-03 (Д)'!U",TEXT(MATCH($C67,'2018-03 (Д)'!$C$2:$C$100,0)+1,0)))-INDIRECT(CONCATENATE("'2018-02 (Д)'!U",TEXT(MATCH($C67,'2018-02 (Д)'!$C$2:$C$100,0)+1,0))))/INDIRECT(CONCATENATE("'2018-02 (Д)'!U",TEXT(MATCH($C67,'2018-02 (Д)'!$C$2:$C$100,0)+1,0))))*100)</f>
        <v>-129.72317218115782</v>
      </c>
      <c r="FZ67" s="9">
        <f ca="1">IF(OR(INDIRECT(CONCATENATE("'2018-04 (Д)'!U",TEXT(MATCH($C67,'2018-04 (Д)'!$C$2:$C$100,0)+1,0)))="Н/Д",INDIRECT(CONCATENATE("'2018-03 (Д)'!U",TEXT(MATCH($C67,'2018-03 (Д)'!$C$2:$C$100,0)+1,0)))="Н/Д",AND(INDIRECT(CONCATENATE("'2018-04 (Д)'!U",TEXT(MATCH($C67,'2018-04 (Д)'!$C$2:$C$100,0)+1,0)))="Н/Д",INDIRECT(CONCATENATE("'2018-03 (Д)'!U",TEXT(MATCH($C67,'2018-03 (Д)'!$C$2:$C$100,0)+1,0))))),"Н/Д",((INDIRECT(CONCATENATE("'2018-04 (Д)'!U",TEXT(MATCH($C67,'2018-04 (Д)'!$C$2:$C$100,0)+1,0)))-INDIRECT(CONCATENATE("'2018-03 (Д)'!U",TEXT(MATCH($C67,'2018-03 (Д)'!$C$2:$C$100,0)+1,0))))/INDIRECT(CONCATENATE("'2018-03 (Д)'!U",TEXT(MATCH($C67,'2018-03 (Д)'!$C$2:$C$100,0)+1,0))))*100)</f>
        <v>-258.42366863061017</v>
      </c>
      <c r="GA67" s="9">
        <f ca="1">IF(OR(INDIRECT(CONCATENATE("'2018-05 (Д)'!U",TEXT(MATCH($C67,'2018-05 (Д)'!$C$2:$C$100,0)+1,0)))="Н/Д",INDIRECT(CONCATENATE("'2018-04 (Д)'!U",TEXT(MATCH($C67,'2018-04 (Д)'!$C$2:$C$100,0)+1,0)))="Н/Д",AND(INDIRECT(CONCATENATE("'2018-05 (Д)'!U",TEXT(MATCH($C67,'2018-05 (Д)'!$C$2:$C$100,0)+1,0)))="Н/Д",INDIRECT(CONCATENATE("'2018-04 (Д)'!U",TEXT(MATCH($C67,'2018-04 (Д)'!$C$2:$C$100,0)+1,0))))),"Н/Д",((INDIRECT(CONCATENATE("'2018-05 (Д)'!U",TEXT(MATCH($C67,'2018-05 (Д)'!$C$2:$C$100,0)+1,0)))-INDIRECT(CONCATENATE("'2018-04 (Д)'!U",TEXT(MATCH($C67,'2018-04 (Д)'!$C$2:$C$100,0)+1,0))))/INDIRECT(CONCATENATE("'2018-04 (Д)'!U",TEXT(MATCH($C67,'2018-04 (Д)'!$C$2:$C$100,0)+1,0))))*100)</f>
        <v>-73.946411571166465</v>
      </c>
      <c r="GB67" s="9">
        <f ca="1">IF(OR(INDIRECT(CONCATENATE("'2018-06 (Д)'!U",TEXT(MATCH($C67,'2018-06 (Д)'!$C$2:$C$100,0)+1,0)))="Н/Д",INDIRECT(CONCATENATE("'2018-05 (Д)'!U",TEXT(MATCH($C67,'2018-05 (Д)'!$C$2:$C$100,0)+1,0)))="Н/Д",AND(INDIRECT(CONCATENATE("'2018-06 (Д)'!U",TEXT(MATCH($C67,'2018-06 (Д)'!$C$2:$C$100,0)+1,0)))="Н/Д",INDIRECT(CONCATENATE("'2018-05 (Д)'!U",TEXT(MATCH($C67,'2018-05 (Д)'!$C$2:$C$100,0)+1,0))))),"Н/Д",((INDIRECT(CONCATENATE("'2018-06 (Д)'!U",TEXT(MATCH($C67,'2018-06 (Д)'!$C$2:$C$100,0)+1,0)))-INDIRECT(CONCATENATE("'2018-05 (Д)'!U",TEXT(MATCH($C67,'2018-05 (Д)'!$C$2:$C$100,0)+1,0))))/INDIRECT(CONCATENATE("'2018-05 (Д)'!U",TEXT(MATCH($C67,'2018-05 (Д)'!$C$2:$C$100,0)+1,0))))*100)</f>
        <v>86.370274359194738</v>
      </c>
      <c r="GC67" s="9">
        <f ca="1">IF(OR(INDIRECT(CONCATENATE("'2018-07 (Д)'!U",TEXT(MATCH($C67,'2018-07 (Д)'!$C$2:$C$100,0)+1,0)))="Н/Д",INDIRECT(CONCATENATE("'2018-06 (Д)'!U",TEXT(MATCH($C67,'2018-06 (Д)'!$C$2:$C$100,0)+1,0)))="Н/Д",AND(INDIRECT(CONCATENATE("'2018-07 (Д)'!U",TEXT(MATCH($C67,'2018-07 (Д)'!$C$2:$C$100,0)+1,0)))="Н/Д",INDIRECT(CONCATENATE("'2018-06 (Д)'!U",TEXT(MATCH($C67,'2018-06 (Д)'!$C$2:$C$100,0)+1,0))))),"Н/Д",((INDIRECT(CONCATENATE("'2018-07 (Д)'!U",TEXT(MATCH($C67,'2018-07 (Д)'!$C$2:$C$100,0)+1,0)))-INDIRECT(CONCATENATE("'2018-06 (Д)'!U",TEXT(MATCH($C67,'2018-06 (Д)'!$C$2:$C$100,0)+1,0))))/INDIRECT(CONCATENATE("'2018-06 (Д)'!U",TEXT(MATCH($C67,'2018-06 (Д)'!$C$2:$C$100,0)+1,0))))*100)</f>
        <v>68.028267173659714</v>
      </c>
      <c r="GD67" s="9">
        <f ca="1">IF(OR(INDIRECT(CONCATENATE("'2018-08 (Д)'!U",TEXT(MATCH($C67,'2018-08 (Д)'!$C$2:$C$100,0)+1,0)))="Н/Д",INDIRECT(CONCATENATE("'2018-07 (Д)'!U",TEXT(MATCH($C67,'2018-07 (Д)'!$C$2:$C$100,0)+1,0)))="Н/Д",AND(INDIRECT(CONCATENATE("'2018-08 (Д)'!U",TEXT(MATCH($C67,'2018-08 (Д)'!$C$2:$C$100,0)+1,0)))="Н/Д",INDIRECT(CONCATENATE("'2018-07 (Д)'!U",TEXT(MATCH($C67,'2018-07 (Д)'!$C$2:$C$100,0)+1,0))))),"Н/Д",((INDIRECT(CONCATENATE("'2018-08 (Д)'!U",TEXT(MATCH($C67,'2018-08 (Д)'!$C$2:$C$100,0)+1,0)))-INDIRECT(CONCATENATE("'2018-07 (Д)'!U",TEXT(MATCH($C67,'2018-07 (Д)'!$C$2:$C$100,0)+1,0))))/INDIRECT(CONCATENATE("'2018-07 (Д)'!U",TEXT(MATCH($C67,'2018-07 (Д)'!$C$2:$C$100,0)+1,0))))*100)</f>
        <v>-50.443971528086607</v>
      </c>
      <c r="GE67" s="9">
        <f ca="1">IF(OR(INDIRECT(CONCATENATE("'2018-09 (Д)'!U",TEXT(MATCH($C67,'2018-09 (Д)'!$C$2:$C$100,0)+1,0)))="Н/Д",INDIRECT(CONCATENATE("'2018-08 (Д)'!U",TEXT(MATCH($C67,'2018-08 (Д)'!$C$2:$C$100,0)+1,0)))="Н/Д",AND(INDIRECT(CONCATENATE("'2018-09 (Д)'!U",TEXT(MATCH($C67,'2018-09 (Д)'!$C$2:$C$100,0)+1,0)))="Н/Д",INDIRECT(CONCATENATE("'2018-08 (Д)'!U",TEXT(MATCH($C67,'2018-08 (Д)'!$C$2:$C$100,0)+1,0))))),"Н/Д",((INDIRECT(CONCATENATE("'2018-09 (Д)'!U",TEXT(MATCH($C67,'2018-09 (Д)'!$C$2:$C$100,0)+1,0)))-INDIRECT(CONCATENATE("'2018-08 (Д)'!U",TEXT(MATCH($C67,'2018-08 (Д)'!$C$2:$C$100,0)+1,0))))/INDIRECT(CONCATENATE("'2018-08 (Д)'!U",TEXT(MATCH($C67,'2018-08 (Д)'!$C$2:$C$100,0)+1,0))))*100)</f>
        <v>2.5672456421076197</v>
      </c>
      <c r="GF67" s="9">
        <f ca="1">IF(OR(INDIRECT(CONCATENATE("'2018-10 (Д)'!U",TEXT(MATCH($C67,'2018-10 (Д)'!$C$2:$C$100,0)+1,0)))="Н/Д",INDIRECT(CONCATENATE("'2018-09 (Д)'!U",TEXT(MATCH($C67,'2018-09 (Д)'!$C$2:$C$100,0)+1,0)))="Н/Д",AND(INDIRECT(CONCATENATE("'2018-10 (Д)'!U",TEXT(MATCH($C67,'2018-10 (Д)'!$C$2:$C$100,0)+1,0)))="Н/Д",INDIRECT(CONCATENATE("'2018-09 (Д)'!U",TEXT(MATCH($C67,'2018-09 (Д)'!$C$2:$C$100,0)+1,0))))),"Н/Д",((INDIRECT(CONCATENATE("'2018-10 (Д)'!U",TEXT(MATCH($C67,'2018-10 (Д)'!$C$2:$C$100,0)+1,0)))-INDIRECT(CONCATENATE("'2018-09 (Д)'!U",TEXT(MATCH($C67,'2018-09 (Д)'!$C$2:$C$100,0)+1,0))))/INDIRECT(CONCATENATE("'2018-09 (Д)'!U",TEXT(MATCH($C67,'2018-09 (Д)'!$C$2:$C$100,0)+1,0))))*100)</f>
        <v>153.88673123944599</v>
      </c>
      <c r="GG67" s="9">
        <f ca="1">IF(OR(INDIRECT(CONCATENATE("'2018-11 (Д)'!U",TEXT(MATCH($C67,'2018-11 (Д)'!$C$2:$C$100,0)+1,0)))="Н/Д",INDIRECT(CONCATENATE("'2018-10 (Д)'!U",TEXT(MATCH($C67,'2018-10 (Д)'!$C$2:$C$100,0)+1,0)))="Н/Д",AND(INDIRECT(CONCATENATE("'2018-11 (Д)'!U",TEXT(MATCH($C67,'2018-11 (Д)'!$C$2:$C$100,0)+1,0)))="Н/Д",INDIRECT(CONCATENATE("'2018-10 (Д)'!U",TEXT(MATCH($C67,'2018-10 (Д)'!$C$2:$C$100,0)+1,0))))),"Н/Д",((INDIRECT(CONCATENATE("'2018-11 (Д)'!U",TEXT(MATCH($C67,'2018-11 (Д)'!$C$2:$C$100,0)+1,0)))-INDIRECT(CONCATENATE("'2018-10 (Д)'!U",TEXT(MATCH($C67,'2018-10 (Д)'!$C$2:$C$100,0)+1,0))))/INDIRECT(CONCATENATE("'2018-10 (Д)'!U",TEXT(MATCH($C67,'2018-10 (Д)'!$C$2:$C$100,0)+1,0))))*100)</f>
        <v>-50.636287943319694</v>
      </c>
      <c r="GH67" s="9">
        <f ca="1">IF(OR(INDIRECT(CONCATENATE("'2018-12 (Д)'!U",TEXT(MATCH($C67,'2018-12 (Д)'!$C$2:$C$100,0)+1,0)))="Н/Д",INDIRECT(CONCATENATE("'2018-11 (Д)'!U",TEXT(MATCH($C67,'2018-11 (Д)'!$C$2:$C$100,0)+1,0)))="Н/Д",AND(INDIRECT(CONCATENATE("'2018-12 (Д)'!U",TEXT(MATCH($C67,'2018-12 (Д)'!$C$2:$C$100,0)+1,0)))="Н/Д",INDIRECT(CONCATENATE("'2018-11 (Д)'!U",TEXT(MATCH($C67,'2018-11 (Д)'!$C$2:$C$100,0)+1,0))))),"Н/Д",((INDIRECT(CONCATENATE("'2018-12 (Д)'!U",TEXT(MATCH($C67,'2018-12 (Д)'!$C$2:$C$100,0)+1,0)))-INDIRECT(CONCATENATE("'2018-11 (Д)'!U",TEXT(MATCH($C67,'2018-11 (Д)'!$C$2:$C$100,0)+1,0))))/INDIRECT(CONCATENATE("'2018-11 (Д)'!U",TEXT(MATCH($C67,'2018-11 (Д)'!$C$2:$C$100,0)+1,0))))*100)</f>
        <v>-29.552775879120563</v>
      </c>
      <c r="GI67" s="9"/>
      <c r="GJ67" s="9">
        <f ca="1">IF(OR(INDIRECT(CONCATENATE("'2018-03 (Д)'!V",TEXT(MATCH($C67,'2018-03 (Д)'!$C$2:$C$100,0)+1,0)))="Н/Д",INDIRECT(CONCATENATE("'2018-02 (Д)'!V",TEXT(MATCH($C67,'2018-02 (Д)'!$C$2:$C$100,0)+1,0)))="Н/Д",AND(INDIRECT(CONCATENATE("'2018-03 (Д)'!V",TEXT(MATCH($C67,'2018-03 (Д)'!$C$2:$C$100,0)+1,0)))="Н/Д",INDIRECT(CONCATENATE("'2018-02 (Д)'!V",TEXT(MATCH($C67,'2018-02 (Д)'!$C$2:$C$100,0)+1,0))))),"Н/Д",((INDIRECT(CONCATENATE("'2018-03 (Д)'!V",TEXT(MATCH($C67,'2018-03 (Д)'!$C$2:$C$100,0)+1,0)))-INDIRECT(CONCATENATE("'2018-02 (Д)'!V",TEXT(MATCH($C67,'2018-02 (Д)'!$C$2:$C$100,0)+1,0))))/INDIRECT(CONCATENATE("'2018-02 (Д)'!V",TEXT(MATCH($C67,'2018-02 (Д)'!$C$2:$C$100,0)+1,0))))*100)</f>
        <v>20.758484883119834</v>
      </c>
      <c r="GK67" s="9">
        <f ca="1">IF(OR(INDIRECT(CONCATENATE("'2018-04 (Д)'!V",TEXT(MATCH($C67,'2018-04 (Д)'!$C$2:$C$100,0)+1,0)))="Н/Д",INDIRECT(CONCATENATE("'2018-03 (Д)'!V",TEXT(MATCH($C67,'2018-03 (Д)'!$C$2:$C$100,0)+1,0)))="Н/Д",AND(INDIRECT(CONCATENATE("'2018-04 (Д)'!V",TEXT(MATCH($C67,'2018-04 (Д)'!$C$2:$C$100,0)+1,0)))="Н/Д",INDIRECT(CONCATENATE("'2018-03 (Д)'!V",TEXT(MATCH($C67,'2018-03 (Д)'!$C$2:$C$100,0)+1,0))))),"Н/Д",((INDIRECT(CONCATENATE("'2018-04 (Д)'!V",TEXT(MATCH($C67,'2018-04 (Д)'!$C$2:$C$100,0)+1,0)))-INDIRECT(CONCATENATE("'2018-03 (Д)'!V",TEXT(MATCH($C67,'2018-03 (Д)'!$C$2:$C$100,0)+1,0))))/INDIRECT(CONCATENATE("'2018-03 (Д)'!V",TEXT(MATCH($C67,'2018-03 (Д)'!$C$2:$C$100,0)+1,0))))*100)</f>
        <v>-11.351167114813215</v>
      </c>
      <c r="GL67" s="9">
        <f ca="1">IF(OR(INDIRECT(CONCATENATE("'2018-05 (Д)'!V",TEXT(MATCH($C67,'2018-05 (Д)'!$C$2:$C$100,0)+1,0)))="Н/Д",INDIRECT(CONCATENATE("'2018-04 (Д)'!V",TEXT(MATCH($C67,'2018-04 (Д)'!$C$2:$C$100,0)+1,0)))="Н/Д",AND(INDIRECT(CONCATENATE("'2018-05 (Д)'!V",TEXT(MATCH($C67,'2018-05 (Д)'!$C$2:$C$100,0)+1,0)))="Н/Д",INDIRECT(CONCATENATE("'2018-04 (Д)'!V",TEXT(MATCH($C67,'2018-04 (Д)'!$C$2:$C$100,0)+1,0))))),"Н/Д",((INDIRECT(CONCATENATE("'2018-05 (Д)'!V",TEXT(MATCH($C67,'2018-05 (Д)'!$C$2:$C$100,0)+1,0)))-INDIRECT(CONCATENATE("'2018-04 (Д)'!V",TEXT(MATCH($C67,'2018-04 (Д)'!$C$2:$C$100,0)+1,0))))/INDIRECT(CONCATENATE("'2018-04 (Д)'!V",TEXT(MATCH($C67,'2018-04 (Д)'!$C$2:$C$100,0)+1,0))))*100)</f>
        <v>26.95102132426279</v>
      </c>
      <c r="GM67" s="9">
        <f ca="1">IF(OR(INDIRECT(CONCATENATE("'2018-06 (Д)'!V",TEXT(MATCH($C67,'2018-06 (Д)'!$C$2:$C$100,0)+1,0)))="Н/Д",INDIRECT(CONCATENATE("'2018-05 (Д)'!V",TEXT(MATCH($C67,'2018-05 (Д)'!$C$2:$C$100,0)+1,0)))="Н/Д",AND(INDIRECT(CONCATENATE("'2018-06 (Д)'!V",TEXT(MATCH($C67,'2018-06 (Д)'!$C$2:$C$100,0)+1,0)))="Н/Д",INDIRECT(CONCATENATE("'2018-05 (Д)'!V",TEXT(MATCH($C67,'2018-05 (Д)'!$C$2:$C$100,0)+1,0))))),"Н/Д",((INDIRECT(CONCATENATE("'2018-06 (Д)'!V",TEXT(MATCH($C67,'2018-06 (Д)'!$C$2:$C$100,0)+1,0)))-INDIRECT(CONCATENATE("'2018-05 (Д)'!V",TEXT(MATCH($C67,'2018-05 (Д)'!$C$2:$C$100,0)+1,0))))/INDIRECT(CONCATENATE("'2018-05 (Д)'!V",TEXT(MATCH($C67,'2018-05 (Д)'!$C$2:$C$100,0)+1,0))))*100)</f>
        <v>-12.213458663665834</v>
      </c>
      <c r="GN67" s="9">
        <f ca="1">IF(OR(INDIRECT(CONCATENATE("'2018-07 (Д)'!V",TEXT(MATCH($C67,'2018-07 (Д)'!$C$2:$C$100,0)+1,0)))="Н/Д",INDIRECT(CONCATENATE("'2018-06 (Д)'!V",TEXT(MATCH($C67,'2018-06 (Д)'!$C$2:$C$100,0)+1,0)))="Н/Д",AND(INDIRECT(CONCATENATE("'2018-07 (Д)'!V",TEXT(MATCH($C67,'2018-07 (Д)'!$C$2:$C$100,0)+1,0)))="Н/Д",INDIRECT(CONCATENATE("'2018-06 (Д)'!V",TEXT(MATCH($C67,'2018-06 (Д)'!$C$2:$C$100,0)+1,0))))),"Н/Д",((INDIRECT(CONCATENATE("'2018-07 (Д)'!V",TEXT(MATCH($C67,'2018-07 (Д)'!$C$2:$C$100,0)+1,0)))-INDIRECT(CONCATENATE("'2018-06 (Д)'!V",TEXT(MATCH($C67,'2018-06 (Д)'!$C$2:$C$100,0)+1,0))))/INDIRECT(CONCATENATE("'2018-06 (Д)'!V",TEXT(MATCH($C67,'2018-06 (Д)'!$C$2:$C$100,0)+1,0))))*100)</f>
        <v>-7.2989703720532235</v>
      </c>
      <c r="GO67" s="9">
        <f ca="1">IF(OR(INDIRECT(CONCATENATE("'2018-08 (Д)'!V",TEXT(MATCH($C67,'2018-08 (Д)'!$C$2:$C$100,0)+1,0)))="Н/Д",INDIRECT(CONCATENATE("'2018-07 (Д)'!V",TEXT(MATCH($C67,'2018-07 (Д)'!$C$2:$C$100,0)+1,0)))="Н/Д",AND(INDIRECT(CONCATENATE("'2018-08 (Д)'!V",TEXT(MATCH($C67,'2018-08 (Д)'!$C$2:$C$100,0)+1,0)))="Н/Д",INDIRECT(CONCATENATE("'2018-07 (Д)'!V",TEXT(MATCH($C67,'2018-07 (Д)'!$C$2:$C$100,0)+1,0))))),"Н/Д",((INDIRECT(CONCATENATE("'2018-08 (Д)'!V",TEXT(MATCH($C67,'2018-08 (Д)'!$C$2:$C$100,0)+1,0)))-INDIRECT(CONCATENATE("'2018-07 (Д)'!V",TEXT(MATCH($C67,'2018-07 (Д)'!$C$2:$C$100,0)+1,0))))/INDIRECT(CONCATENATE("'2018-07 (Д)'!V",TEXT(MATCH($C67,'2018-07 (Д)'!$C$2:$C$100,0)+1,0))))*100)</f>
        <v>-7.3536903975914654E-4</v>
      </c>
      <c r="GP67" s="9">
        <f ca="1">IF(OR(INDIRECT(CONCATENATE("'2018-09 (Д)'!V",TEXT(MATCH($C67,'2018-09 (Д)'!$C$2:$C$100,0)+1,0)))="Н/Д",INDIRECT(CONCATENATE("'2018-08 (Д)'!V",TEXT(MATCH($C67,'2018-08 (Д)'!$C$2:$C$100,0)+1,0)))="Н/Д",AND(INDIRECT(CONCATENATE("'2018-09 (Д)'!V",TEXT(MATCH($C67,'2018-09 (Д)'!$C$2:$C$100,0)+1,0)))="Н/Д",INDIRECT(CONCATENATE("'2018-08 (Д)'!V",TEXT(MATCH($C67,'2018-08 (Д)'!$C$2:$C$100,0)+1,0))))),"Н/Д",((INDIRECT(CONCATENATE("'2018-09 (Д)'!V",TEXT(MATCH($C67,'2018-09 (Д)'!$C$2:$C$100,0)+1,0)))-INDIRECT(CONCATENATE("'2018-08 (Д)'!V",TEXT(MATCH($C67,'2018-08 (Д)'!$C$2:$C$100,0)+1,0))))/INDIRECT(CONCATENATE("'2018-08 (Д)'!V",TEXT(MATCH($C67,'2018-08 (Д)'!$C$2:$C$100,0)+1,0))))*100)</f>
        <v>20.623715374071214</v>
      </c>
      <c r="GQ67" s="9">
        <f ca="1">IF(OR(INDIRECT(CONCATENATE("'2018-10 (Д)'!V",TEXT(MATCH($C67,'2018-10 (Д)'!$C$2:$C$100,0)+1,0)))="Н/Д",INDIRECT(CONCATENATE("'2018-09 (Д)'!V",TEXT(MATCH($C67,'2018-09 (Д)'!$C$2:$C$100,0)+1,0)))="Н/Д",AND(INDIRECT(CONCATENATE("'2018-10 (Д)'!V",TEXT(MATCH($C67,'2018-10 (Д)'!$C$2:$C$100,0)+1,0)))="Н/Д",INDIRECT(CONCATENATE("'2018-09 (Д)'!V",TEXT(MATCH($C67,'2018-09 (Д)'!$C$2:$C$100,0)+1,0))))),"Н/Д",((INDIRECT(CONCATENATE("'2018-10 (Д)'!V",TEXT(MATCH($C67,'2018-10 (Д)'!$C$2:$C$100,0)+1,0)))-INDIRECT(CONCATENATE("'2018-09 (Д)'!V",TEXT(MATCH($C67,'2018-09 (Д)'!$C$2:$C$100,0)+1,0))))/INDIRECT(CONCATENATE("'2018-09 (Д)'!V",TEXT(MATCH($C67,'2018-09 (Д)'!$C$2:$C$100,0)+1,0))))*100)</f>
        <v>-0.25133017016470199</v>
      </c>
      <c r="GR67" s="9">
        <f ca="1">IF(OR(INDIRECT(CONCATENATE("'2018-11 (Д)'!V",TEXT(MATCH($C67,'2018-11 (Д)'!$C$2:$C$100,0)+1,0)))="Н/Д",INDIRECT(CONCATENATE("'2018-10 (Д)'!V",TEXT(MATCH($C67,'2018-10 (Д)'!$C$2:$C$100,0)+1,0)))="Н/Д",AND(INDIRECT(CONCATENATE("'2018-11 (Д)'!V",TEXT(MATCH($C67,'2018-11 (Д)'!$C$2:$C$100,0)+1,0)))="Н/Д",INDIRECT(CONCATENATE("'2018-10 (Д)'!V",TEXT(MATCH($C67,'2018-10 (Д)'!$C$2:$C$100,0)+1,0))))),"Н/Д",((INDIRECT(CONCATENATE("'2018-11 (Д)'!V",TEXT(MATCH($C67,'2018-11 (Д)'!$C$2:$C$100,0)+1,0)))-INDIRECT(CONCATENATE("'2018-10 (Д)'!V",TEXT(MATCH($C67,'2018-10 (Д)'!$C$2:$C$100,0)+1,0))))/INDIRECT(CONCATENATE("'2018-10 (Д)'!V",TEXT(MATCH($C67,'2018-10 (Д)'!$C$2:$C$100,0)+1,0))))*100)</f>
        <v>-16.010048891507775</v>
      </c>
      <c r="GS67" s="9">
        <f ca="1">IF(OR(INDIRECT(CONCATENATE("'2018-12 (Д)'!V",TEXT(MATCH($C67,'2018-12 (Д)'!$C$2:$C$100,0)+1,0)))="Н/Д",INDIRECT(CONCATENATE("'2018-11 (Д)'!V",TEXT(MATCH($C67,'2018-11 (Д)'!$C$2:$C$100,0)+1,0)))="Н/Д",AND(INDIRECT(CONCATENATE("'2018-12 (Д)'!V",TEXT(MATCH($C67,'2018-12 (Д)'!$C$2:$C$100,0)+1,0)))="Н/Д",INDIRECT(CONCATENATE("'2018-11 (Д)'!V",TEXT(MATCH($C67,'2018-11 (Д)'!$C$2:$C$100,0)+1,0))))),"Н/Д",((INDIRECT(CONCATENATE("'2018-12 (Д)'!V",TEXT(MATCH($C67,'2018-12 (Д)'!$C$2:$C$100,0)+1,0)))-INDIRECT(CONCATENATE("'2018-11 (Д)'!V",TEXT(MATCH($C67,'2018-11 (Д)'!$C$2:$C$100,0)+1,0))))/INDIRECT(CONCATENATE("'2018-11 (Д)'!V",TEXT(MATCH($C67,'2018-11 (Д)'!$C$2:$C$100,0)+1,0))))*100)</f>
        <v>4.0674498830887229</v>
      </c>
      <c r="GT67" s="9"/>
      <c r="GU67" s="9">
        <f ca="1">IF(OR(INDIRECT(CONCATENATE("'2018-03 (Д)'!W",TEXT(MATCH($C67,'2018-03 (Д)'!$C$2:$C$100,0)+1,0)))="Н/Д",INDIRECT(CONCATENATE("'2018-02 (Д)'!W",TEXT(MATCH($C67,'2018-02 (Д)'!$C$2:$C$100,0)+1,0)))="Н/Д",AND(INDIRECT(CONCATENATE("'2018-03 (Д)'!W",TEXT(MATCH($C67,'2018-03 (Д)'!$C$2:$C$100,0)+1,0)))="Н/Д",INDIRECT(CONCATENATE("'2018-02 (Д)'!W",TEXT(MATCH($C67,'2018-02 (Д)'!$C$2:$C$100,0)+1,0))))),"Н/Д",((INDIRECT(CONCATENATE("'2018-03 (Д)'!W",TEXT(MATCH($C67,'2018-03 (Д)'!$C$2:$C$100,0)+1,0)))-INDIRECT(CONCATENATE("'2018-02 (Д)'!W",TEXT(MATCH($C67,'2018-02 (Д)'!$C$2:$C$100,0)+1,0))))/INDIRECT(CONCATENATE("'2018-02 (Д)'!W",TEXT(MATCH($C67,'2018-02 (Д)'!$C$2:$C$100,0)+1,0))))*100)</f>
        <v>20.131214884018924</v>
      </c>
      <c r="GV67" s="9">
        <f ca="1">IF(OR(INDIRECT(CONCATENATE("'2018-04 (Д)'!W",TEXT(MATCH($C67,'2018-04 (Д)'!$C$2:$C$100,0)+1,0)))="Н/Д",INDIRECT(CONCATENATE("'2018-03 (Д)'!W",TEXT(MATCH($C67,'2018-03 (Д)'!$C$2:$C$100,0)+1,0)))="Н/Д",AND(INDIRECT(CONCATENATE("'2018-04 (Д)'!W",TEXT(MATCH($C67,'2018-04 (Д)'!$C$2:$C$100,0)+1,0)))="Н/Д",INDIRECT(CONCATENATE("'2018-03 (Д)'!W",TEXT(MATCH($C67,'2018-03 (Д)'!$C$2:$C$100,0)+1,0))))),"Н/Д",((INDIRECT(CONCATENATE("'2018-04 (Д)'!W",TEXT(MATCH($C67,'2018-04 (Д)'!$C$2:$C$100,0)+1,0)))-INDIRECT(CONCATENATE("'2018-03 (Д)'!W",TEXT(MATCH($C67,'2018-03 (Д)'!$C$2:$C$100,0)+1,0))))/INDIRECT(CONCATENATE("'2018-03 (Д)'!W",TEXT(MATCH($C67,'2018-03 (Д)'!$C$2:$C$100,0)+1,0))))*100)</f>
        <v>41.801379820394764</v>
      </c>
      <c r="GW67" s="9">
        <f ca="1">IF(OR(INDIRECT(CONCATENATE("'2018-05 (Д)'!W",TEXT(MATCH($C67,'2018-05 (Д)'!$C$2:$C$100,0)+1,0)))="Н/Д",INDIRECT(CONCATENATE("'2018-04 (Д)'!W",TEXT(MATCH($C67,'2018-04 (Д)'!$C$2:$C$100,0)+1,0)))="Н/Д",AND(INDIRECT(CONCATENATE("'2018-05 (Д)'!W",TEXT(MATCH($C67,'2018-05 (Д)'!$C$2:$C$100,0)+1,0)))="Н/Д",INDIRECT(CONCATENATE("'2018-04 (Д)'!W",TEXT(MATCH($C67,'2018-04 (Д)'!$C$2:$C$100,0)+1,0))))),"Н/Д",((INDIRECT(CONCATENATE("'2018-05 (Д)'!W",TEXT(MATCH($C67,'2018-05 (Д)'!$C$2:$C$100,0)+1,0)))-INDIRECT(CONCATENATE("'2018-04 (Д)'!W",TEXT(MATCH($C67,'2018-04 (Д)'!$C$2:$C$100,0)+1,0))))/INDIRECT(CONCATENATE("'2018-04 (Д)'!W",TEXT(MATCH($C67,'2018-04 (Д)'!$C$2:$C$100,0)+1,0))))*100)</f>
        <v>14.350165323526662</v>
      </c>
      <c r="GX67" s="9">
        <f ca="1">IF(OR(INDIRECT(CONCATENATE("'2018-06 (Д)'!W",TEXT(MATCH($C67,'2018-06 (Д)'!$C$2:$C$100,0)+1,0)))="Н/Д",INDIRECT(CONCATENATE("'2018-05 (Д)'!W",TEXT(MATCH($C67,'2018-05 (Д)'!$C$2:$C$100,0)+1,0)))="Н/Д",AND(INDIRECT(CONCATENATE("'2018-06 (Д)'!W",TEXT(MATCH($C67,'2018-06 (Д)'!$C$2:$C$100,0)+1,0)))="Н/Д",INDIRECT(CONCATENATE("'2018-05 (Д)'!W",TEXT(MATCH($C67,'2018-05 (Д)'!$C$2:$C$100,0)+1,0))))),"Н/Д",((INDIRECT(CONCATENATE("'2018-06 (Д)'!W",TEXT(MATCH($C67,'2018-06 (Д)'!$C$2:$C$100,0)+1,0)))-INDIRECT(CONCATENATE("'2018-05 (Д)'!W",TEXT(MATCH($C67,'2018-05 (Д)'!$C$2:$C$100,0)+1,0))))/INDIRECT(CONCATENATE("'2018-05 (Д)'!W",TEXT(MATCH($C67,'2018-05 (Д)'!$C$2:$C$100,0)+1,0))))*100)</f>
        <v>-15.273883999680674</v>
      </c>
      <c r="GY67" s="9">
        <f ca="1">IF(OR(INDIRECT(CONCATENATE("'2018-07 (Д)'!W",TEXT(MATCH($C67,'2018-07 (Д)'!$C$2:$C$100,0)+1,0)))="Н/Д",INDIRECT(CONCATENATE("'2018-06 (Д)'!W",TEXT(MATCH($C67,'2018-06 (Д)'!$C$2:$C$100,0)+1,0)))="Н/Д",AND(INDIRECT(CONCATENATE("'2018-07 (Д)'!W",TEXT(MATCH($C67,'2018-07 (Д)'!$C$2:$C$100,0)+1,0)))="Н/Д",INDIRECT(CONCATENATE("'2018-06 (Д)'!W",TEXT(MATCH($C67,'2018-06 (Д)'!$C$2:$C$100,0)+1,0))))),"Н/Д",((INDIRECT(CONCATENATE("'2018-07 (Д)'!W",TEXT(MATCH($C67,'2018-07 (Д)'!$C$2:$C$100,0)+1,0)))-INDIRECT(CONCATENATE("'2018-06 (Д)'!W",TEXT(MATCH($C67,'2018-06 (Д)'!$C$2:$C$100,0)+1,0))))/INDIRECT(CONCATENATE("'2018-06 (Д)'!W",TEXT(MATCH($C67,'2018-06 (Д)'!$C$2:$C$100,0)+1,0))))*100)</f>
        <v>-20.994141269633211</v>
      </c>
      <c r="GZ67" s="9">
        <f ca="1">IF(OR(INDIRECT(CONCATENATE("'2018-08 (Д)'!W",TEXT(MATCH($C67,'2018-08 (Д)'!$C$2:$C$100,0)+1,0)))="Н/Д",INDIRECT(CONCATENATE("'2018-07 (Д)'!W",TEXT(MATCH($C67,'2018-07 (Д)'!$C$2:$C$100,0)+1,0)))="Н/Д",AND(INDIRECT(CONCATENATE("'2018-08 (Д)'!W",TEXT(MATCH($C67,'2018-08 (Д)'!$C$2:$C$100,0)+1,0)))="Н/Д",INDIRECT(CONCATENATE("'2018-07 (Д)'!W",TEXT(MATCH($C67,'2018-07 (Д)'!$C$2:$C$100,0)+1,0))))),"Н/Д",((INDIRECT(CONCATENATE("'2018-08 (Д)'!W",TEXT(MATCH($C67,'2018-08 (Д)'!$C$2:$C$100,0)+1,0)))-INDIRECT(CONCATENATE("'2018-07 (Д)'!W",TEXT(MATCH($C67,'2018-07 (Д)'!$C$2:$C$100,0)+1,0))))/INDIRECT(CONCATENATE("'2018-07 (Д)'!W",TEXT(MATCH($C67,'2018-07 (Д)'!$C$2:$C$100,0)+1,0))))*100)</f>
        <v>39.206703820607444</v>
      </c>
      <c r="HA67" s="9">
        <f ca="1">IF(OR(INDIRECT(CONCATENATE("'2018-09 (Д)'!W",TEXT(MATCH($C67,'2018-09 (Д)'!$C$2:$C$100,0)+1,0)))="Н/Д",INDIRECT(CONCATENATE("'2018-08 (Д)'!W",TEXT(MATCH($C67,'2018-08 (Д)'!$C$2:$C$100,0)+1,0)))="Н/Д",AND(INDIRECT(CONCATENATE("'2018-09 (Д)'!W",TEXT(MATCH($C67,'2018-09 (Д)'!$C$2:$C$100,0)+1,0)))="Н/Д",INDIRECT(CONCATENATE("'2018-08 (Д)'!W",TEXT(MATCH($C67,'2018-08 (Д)'!$C$2:$C$100,0)+1,0))))),"Н/Д",((INDIRECT(CONCATENATE("'2018-09 (Д)'!W",TEXT(MATCH($C67,'2018-09 (Д)'!$C$2:$C$100,0)+1,0)))-INDIRECT(CONCATENATE("'2018-08 (Д)'!W",TEXT(MATCH($C67,'2018-08 (Д)'!$C$2:$C$100,0)+1,0))))/INDIRECT(CONCATENATE("'2018-08 (Д)'!W",TEXT(MATCH($C67,'2018-08 (Д)'!$C$2:$C$100,0)+1,0))))*100)</f>
        <v>-20.446724891766767</v>
      </c>
      <c r="HB67" s="9">
        <f ca="1">IF(OR(INDIRECT(CONCATENATE("'2018-10 (Д)'!W",TEXT(MATCH($C67,'2018-10 (Д)'!$C$2:$C$100,0)+1,0)))="Н/Д",INDIRECT(CONCATENATE("'2018-09 (Д)'!W",TEXT(MATCH($C67,'2018-09 (Д)'!$C$2:$C$100,0)+1,0)))="Н/Д",AND(INDIRECT(CONCATENATE("'2018-10 (Д)'!W",TEXT(MATCH($C67,'2018-10 (Д)'!$C$2:$C$100,0)+1,0)))="Н/Д",INDIRECT(CONCATENATE("'2018-09 (Д)'!W",TEXT(MATCH($C67,'2018-09 (Д)'!$C$2:$C$100,0)+1,0))))),"Н/Д",((INDIRECT(CONCATENATE("'2018-10 (Д)'!W",TEXT(MATCH($C67,'2018-10 (Д)'!$C$2:$C$100,0)+1,0)))-INDIRECT(CONCATENATE("'2018-09 (Д)'!W",TEXT(MATCH($C67,'2018-09 (Д)'!$C$2:$C$100,0)+1,0))))/INDIRECT(CONCATENATE("'2018-09 (Д)'!W",TEXT(MATCH($C67,'2018-09 (Д)'!$C$2:$C$100,0)+1,0))))*100)</f>
        <v>-9.9653822841473385</v>
      </c>
      <c r="HC67" s="9">
        <f ca="1">IF(OR(INDIRECT(CONCATENATE("'2018-11 (Д)'!W",TEXT(MATCH($C67,'2018-11 (Д)'!$C$2:$C$100,0)+1,0)))="Н/Д",INDIRECT(CONCATENATE("'2018-10 (Д)'!W",TEXT(MATCH($C67,'2018-10 (Д)'!$C$2:$C$100,0)+1,0)))="Н/Д",AND(INDIRECT(CONCATENATE("'2018-11 (Д)'!W",TEXT(MATCH($C67,'2018-11 (Д)'!$C$2:$C$100,0)+1,0)))="Н/Д",INDIRECT(CONCATENATE("'2018-10 (Д)'!W",TEXT(MATCH($C67,'2018-10 (Д)'!$C$2:$C$100,0)+1,0))))),"Н/Д",((INDIRECT(CONCATENATE("'2018-11 (Д)'!W",TEXT(MATCH($C67,'2018-11 (Д)'!$C$2:$C$100,0)+1,0)))-INDIRECT(CONCATENATE("'2018-10 (Д)'!W",TEXT(MATCH($C67,'2018-10 (Д)'!$C$2:$C$100,0)+1,0))))/INDIRECT(CONCATENATE("'2018-10 (Д)'!W",TEXT(MATCH($C67,'2018-10 (Д)'!$C$2:$C$100,0)+1,0))))*100)</f>
        <v>50.363418414027613</v>
      </c>
      <c r="HD67" s="9">
        <f ca="1">IF(OR(INDIRECT(CONCATENATE("'2018-12 (Д)'!W",TEXT(MATCH($C67,'2018-12 (Д)'!$C$2:$C$100,0)+1,0)))="Н/Д",INDIRECT(CONCATENATE("'2018-11 (Д)'!W",TEXT(MATCH($C67,'2018-11 (Д)'!$C$2:$C$100,0)+1,0)))="Н/Д",AND(INDIRECT(CONCATENATE("'2018-12 (Д)'!W",TEXT(MATCH($C67,'2018-12 (Д)'!$C$2:$C$100,0)+1,0)))="Н/Д",INDIRECT(CONCATENATE("'2018-11 (Д)'!W",TEXT(MATCH($C67,'2018-11 (Д)'!$C$2:$C$100,0)+1,0))))),"Н/Д",((INDIRECT(CONCATENATE("'2018-12 (Д)'!W",TEXT(MATCH($C67,'2018-12 (Д)'!$C$2:$C$100,0)+1,0)))-INDIRECT(CONCATENATE("'2018-11 (Д)'!W",TEXT(MATCH($C67,'2018-11 (Д)'!$C$2:$C$100,0)+1,0))))/INDIRECT(CONCATENATE("'2018-11 (Д)'!W",TEXT(MATCH($C67,'2018-11 (Д)'!$C$2:$C$100,0)+1,0))))*100)</f>
        <v>-20.641763414970075</v>
      </c>
    </row>
    <row r="68" spans="1:212" x14ac:dyDescent="0.25">
      <c r="A68" s="2" t="s">
        <v>87</v>
      </c>
      <c r="B68" s="2" t="s">
        <v>93</v>
      </c>
      <c r="C68" s="15">
        <v>29000000</v>
      </c>
      <c r="D68" s="9"/>
      <c r="E68" s="9">
        <f ca="1">IF(OR(INDIRECT(CONCATENATE("'2018-03 (Д)'!E",TEXT(MATCH($C68,'2018-03 (Д)'!$C$2:$C$100,0)+1,0)))="Н/Д",INDIRECT(CONCATENATE("'2018-02 (Д)'!E",TEXT(MATCH($C68,'2018-02 (Д)'!$C$2:$C$100,0)+1,0)))="Н/Д",AND(INDIRECT(CONCATENATE("'2018-03 (Д)'!E",TEXT(MATCH($C68,'2018-03 (Д)'!$C$2:$C$100,0)+1,0)))="Н/Д",INDIRECT(CONCATENATE("'2018-02 (Д)'!E",TEXT(MATCH($C68,'2018-02 (Д)'!$C$2:$C$100,0)+1,0))))),"Н/Д",((INDIRECT(CONCATENATE("'2018-03 (Д)'!E",TEXT(MATCH($C68,'2018-03 (Д)'!$C$2:$C$100,0)+1,0)))-INDIRECT(CONCATENATE("'2018-02 (Д)'!E",TEXT(MATCH($C68,'2018-02 (Д)'!$C$2:$C$100,0)+1,0))))/INDIRECT(CONCATENATE("'2018-02 (Д)'!E",TEXT(MATCH($C68,'2018-02 (Д)'!$C$2:$C$100,0)+1,0))))*100)</f>
        <v>11.66329735868131</v>
      </c>
      <c r="F68" s="9">
        <f ca="1">IF(OR(INDIRECT(CONCATENATE("'2018-04 (Д)'!E",TEXT(MATCH($C68,'2018-04 (Д)'!$C$2:$C$100,0)+1,0)))="Н/Д",INDIRECT(CONCATENATE("'2018-03 (Д)'!E",TEXT(MATCH($C68,'2018-03 (Д)'!$C$2:$C$100,0)+1,0)))="Н/Д",AND(INDIRECT(CONCATENATE("'2018-04 (Д)'!E",TEXT(MATCH($C68,'2018-04 (Д)'!$C$2:$C$100,0)+1,0)))="Н/Д",INDIRECT(CONCATENATE("'2018-03 (Д)'!E",TEXT(MATCH($C68,'2018-03 (Д)'!$C$2:$C$100,0)+1,0))))),"Н/Д",((INDIRECT(CONCATENATE("'2018-04 (Д)'!E",TEXT(MATCH($C68,'2018-04 (Д)'!$C$2:$C$100,0)+1,0)))-INDIRECT(CONCATENATE("'2018-03 (Д)'!E",TEXT(MATCH($C68,'2018-03 (Д)'!$C$2:$C$100,0)+1,0))))/INDIRECT(CONCATENATE("'2018-03 (Д)'!E",TEXT(MATCH($C68,'2018-03 (Д)'!$C$2:$C$100,0)+1,0))))*100)</f>
        <v>68.896989373670777</v>
      </c>
      <c r="G68" s="9">
        <f ca="1">IF(OR(INDIRECT(CONCATENATE("'2018-05 (Д)'!E",TEXT(MATCH($C68,'2018-05 (Д)'!$C$2:$C$100,0)+1,0)))="Н/Д",INDIRECT(CONCATENATE("'2018-04 (Д)'!E",TEXT(MATCH($C68,'2018-04 (Д)'!$C$2:$C$100,0)+1,0)))="Н/Д",AND(INDIRECT(CONCATENATE("'2018-05 (Д)'!E",TEXT(MATCH($C68,'2018-05 (Д)'!$C$2:$C$100,0)+1,0)))="Н/Д",INDIRECT(CONCATENATE("'2018-04 (Д)'!E",TEXT(MATCH($C68,'2018-04 (Д)'!$C$2:$C$100,0)+1,0))))),"Н/Д",((INDIRECT(CONCATENATE("'2018-05 (Д)'!E",TEXT(MATCH($C68,'2018-05 (Д)'!$C$2:$C$100,0)+1,0)))-INDIRECT(CONCATENATE("'2018-04 (Д)'!E",TEXT(MATCH($C68,'2018-04 (Д)'!$C$2:$C$100,0)+1,0))))/INDIRECT(CONCATENATE("'2018-04 (Д)'!E",TEXT(MATCH($C68,'2018-04 (Д)'!$C$2:$C$100,0)+1,0))))*100)</f>
        <v>-0.21725576351479775</v>
      </c>
      <c r="H68" s="9">
        <f ca="1">IF(OR(INDIRECT(CONCATENATE("'2018-06 (Д)'!E",TEXT(MATCH($C68,'2018-06 (Д)'!$C$2:$C$100,0)+1,0)))="Н/Д",INDIRECT(CONCATENATE("'2018-05 (Д)'!E",TEXT(MATCH($C68,'2018-05 (Д)'!$C$2:$C$100,0)+1,0)))="Н/Д",AND(INDIRECT(CONCATENATE("'2018-06 (Д)'!E",TEXT(MATCH($C68,'2018-06 (Д)'!$C$2:$C$100,0)+1,0)))="Н/Д",INDIRECT(CONCATENATE("'2018-05 (Д)'!E",TEXT(MATCH($C68,'2018-05 (Д)'!$C$2:$C$100,0)+1,0))))),"Н/Д",((INDIRECT(CONCATENATE("'2018-06 (Д)'!E",TEXT(MATCH($C68,'2018-06 (Д)'!$C$2:$C$100,0)+1,0)))-INDIRECT(CONCATENATE("'2018-05 (Д)'!E",TEXT(MATCH($C68,'2018-05 (Д)'!$C$2:$C$100,0)+1,0))))/INDIRECT(CONCATENATE("'2018-05 (Д)'!E",TEXT(MATCH($C68,'2018-05 (Д)'!$C$2:$C$100,0)+1,0))))*100)</f>
        <v>-4.1898808874633344</v>
      </c>
      <c r="I68" s="9">
        <f ca="1">IF(OR(INDIRECT(CONCATENATE("'2018-07 (Д)'!E",TEXT(MATCH($C68,'2018-07 (Д)'!$C$2:$C$100,0)+1,0)))="Н/Д",INDIRECT(CONCATENATE("'2018-06 (Д)'!E",TEXT(MATCH($C68,'2018-06 (Д)'!$C$2:$C$100,0)+1,0)))="Н/Д",AND(INDIRECT(CONCATENATE("'2018-07 (Д)'!E",TEXT(MATCH($C68,'2018-07 (Д)'!$C$2:$C$100,0)+1,0)))="Н/Д",INDIRECT(CONCATENATE("'2018-06 (Д)'!E",TEXT(MATCH($C68,'2018-06 (Д)'!$C$2:$C$100,0)+1,0))))),"Н/Д",((INDIRECT(CONCATENATE("'2018-07 (Д)'!E",TEXT(MATCH($C68,'2018-07 (Д)'!$C$2:$C$100,0)+1,0)))-INDIRECT(CONCATENATE("'2018-06 (Д)'!E",TEXT(MATCH($C68,'2018-06 (Д)'!$C$2:$C$100,0)+1,0))))/INDIRECT(CONCATENATE("'2018-06 (Д)'!E",TEXT(MATCH($C68,'2018-06 (Д)'!$C$2:$C$100,0)+1,0))))*100)</f>
        <v>34.274610237645639</v>
      </c>
      <c r="J68" s="9">
        <f ca="1">IF(OR(INDIRECT(CONCATENATE("'2018-08 (Д)'!E",TEXT(MATCH($C68,'2018-08 (Д)'!$C$2:$C$100,0)+1,0)))="Н/Д",INDIRECT(CONCATENATE("'2018-07 (Д)'!E",TEXT(MATCH($C68,'2018-07 (Д)'!$C$2:$C$100,0)+1,0)))="Н/Д",AND(INDIRECT(CONCATENATE("'2018-08 (Д)'!E",TEXT(MATCH($C68,'2018-08 (Д)'!$C$2:$C$100,0)+1,0)))="Н/Д",INDIRECT(CONCATENATE("'2018-07 (Д)'!E",TEXT(MATCH($C68,'2018-07 (Д)'!$C$2:$C$100,0)+1,0))))),"Н/Д",((INDIRECT(CONCATENATE("'2018-08 (Д)'!E",TEXT(MATCH($C68,'2018-08 (Д)'!$C$2:$C$100,0)+1,0)))-INDIRECT(CONCATENATE("'2018-07 (Д)'!E",TEXT(MATCH($C68,'2018-07 (Д)'!$C$2:$C$100,0)+1,0))))/INDIRECT(CONCATENATE("'2018-07 (Д)'!E",TEXT(MATCH($C68,'2018-07 (Д)'!$C$2:$C$100,0)+1,0))))*100)</f>
        <v>-6.9373928132635001</v>
      </c>
      <c r="K68" s="9">
        <f ca="1">IF(OR(INDIRECT(CONCATENATE("'2018-09 (Д)'!E",TEXT(MATCH($C68,'2018-09 (Д)'!$C$2:$C$100,0)+1,0)))="Н/Д",INDIRECT(CONCATENATE("'2018-08 (Д)'!E",TEXT(MATCH($C68,'2018-08 (Д)'!$C$2:$C$100,0)+1,0)))="Н/Д",AND(INDIRECT(CONCATENATE("'2018-09 (Д)'!E",TEXT(MATCH($C68,'2018-09 (Д)'!$C$2:$C$100,0)+1,0)))="Н/Д",INDIRECT(CONCATENATE("'2018-08 (Д)'!E",TEXT(MATCH($C68,'2018-08 (Д)'!$C$2:$C$100,0)+1,0))))),"Н/Д",((INDIRECT(CONCATENATE("'2018-09 (Д)'!E",TEXT(MATCH($C68,'2018-09 (Д)'!$C$2:$C$100,0)+1,0)))-INDIRECT(CONCATENATE("'2018-08 (Д)'!E",TEXT(MATCH($C68,'2018-08 (Д)'!$C$2:$C$100,0)+1,0))))/INDIRECT(CONCATENATE("'2018-08 (Д)'!E",TEXT(MATCH($C68,'2018-08 (Д)'!$C$2:$C$100,0)+1,0))))*100)</f>
        <v>-27.142273004782801</v>
      </c>
      <c r="L68" s="9">
        <f ca="1">IF(OR(INDIRECT(CONCATENATE("'2018-10 (Д)'!E",TEXT(MATCH($C68,'2018-10 (Д)'!$C$2:$C$100,0)+1,0)))="Н/Д",INDIRECT(CONCATENATE("'2018-09 (Д)'!E",TEXT(MATCH($C68,'2018-09 (Д)'!$C$2:$C$100,0)+1,0)))="Н/Д",AND(INDIRECT(CONCATENATE("'2018-10 (Д)'!E",TEXT(MATCH($C68,'2018-10 (Д)'!$C$2:$C$100,0)+1,0)))="Н/Д",INDIRECT(CONCATENATE("'2018-09 (Д)'!E",TEXT(MATCH($C68,'2018-09 (Д)'!$C$2:$C$100,0)+1,0))))),"Н/Д",((INDIRECT(CONCATENATE("'2018-10 (Д)'!E",TEXT(MATCH($C68,'2018-10 (Д)'!$C$2:$C$100,0)+1,0)))-INDIRECT(CONCATENATE("'2018-09 (Д)'!E",TEXT(MATCH($C68,'2018-09 (Д)'!$C$2:$C$100,0)+1,0))))/INDIRECT(CONCATENATE("'2018-09 (Д)'!E",TEXT(MATCH($C68,'2018-09 (Д)'!$C$2:$C$100,0)+1,0))))*100)</f>
        <v>-4.2157438134277401</v>
      </c>
      <c r="M68" s="9">
        <f ca="1">IF(OR(INDIRECT(CONCATENATE("'2018-11 (Д)'!E",TEXT(MATCH($C68,'2018-11 (Д)'!$C$2:$C$100,0)+1,0)))="Н/Д",INDIRECT(CONCATENATE("'2018-10 (Д)'!E",TEXT(MATCH($C68,'2018-10 (Д)'!$C$2:$C$100,0)+1,0)))="Н/Д",AND(INDIRECT(CONCATENATE("'2018-11 (Д)'!E",TEXT(MATCH($C68,'2018-11 (Д)'!$C$2:$C$100,0)+1,0)))="Н/Д",INDIRECT(CONCATENATE("'2018-10 (Д)'!E",TEXT(MATCH($C68,'2018-10 (Д)'!$C$2:$C$100,0)+1,0))))),"Н/Д",((INDIRECT(CONCATENATE("'2018-11 (Д)'!E",TEXT(MATCH($C68,'2018-11 (Д)'!$C$2:$C$100,0)+1,0)))-INDIRECT(CONCATENATE("'2018-10 (Д)'!E",TEXT(MATCH($C68,'2018-10 (Д)'!$C$2:$C$100,0)+1,0))))/INDIRECT(CONCATENATE("'2018-10 (Д)'!E",TEXT(MATCH($C68,'2018-10 (Д)'!$C$2:$C$100,0)+1,0))))*100)</f>
        <v>58.885483499426158</v>
      </c>
      <c r="N68" s="9">
        <f ca="1">IF(OR(INDIRECT(CONCATENATE("'2018-12 (Д)'!E",TEXT(MATCH($C68,'2018-12 (Д)'!$C$2:$C$100,0)+1,0)))="Н/Д",INDIRECT(CONCATENATE("'2018-11 (Д)'!E",TEXT(MATCH($C68,'2018-11 (Д)'!$C$2:$C$100,0)+1,0)))="Н/Д",AND(INDIRECT(CONCATENATE("'2018-12 (Д)'!E",TEXT(MATCH($C68,'2018-12 (Д)'!$C$2:$C$100,0)+1,0)))="Н/Д",INDIRECT(CONCATENATE("'2018-11 (Д)'!E",TEXT(MATCH($C68,'2018-11 (Д)'!$C$2:$C$100,0)+1,0))))),"Н/Д",((INDIRECT(CONCATENATE("'2018-12 (Д)'!E",TEXT(MATCH($C68,'2018-12 (Д)'!$C$2:$C$100,0)+1,0)))-INDIRECT(CONCATENATE("'2018-11 (Д)'!E",TEXT(MATCH($C68,'2018-11 (Д)'!$C$2:$C$100,0)+1,0))))/INDIRECT(CONCATENATE("'2018-11 (Д)'!E",TEXT(MATCH($C68,'2018-11 (Д)'!$C$2:$C$100,0)+1,0))))*100)</f>
        <v>6.8279788357154159</v>
      </c>
      <c r="O68" s="9"/>
      <c r="P68" s="9">
        <f ca="1">IF(OR(INDIRECT(CONCATENATE("'2018-03 (Д)'!F",TEXT(MATCH($C68,'2018-03 (Д)'!$C$2:$C$100,0)+1,0)))="Н/Д",INDIRECT(CONCATENATE("'2018-02 (Д)'!F",TEXT(MATCH($C68,'2018-02 (Д)'!$C$2:$C$100,0)+1,0)))="Н/Д",AND(INDIRECT(CONCATENATE("'2018-03 (Д)'!F",TEXT(MATCH($C68,'2018-03 (Д)'!$C$2:$C$100,0)+1,0)))="Н/Д",INDIRECT(CONCATENATE("'2018-02 (Д)'!F",TEXT(MATCH($C68,'2018-02 (Д)'!$C$2:$C$100,0)+1,0))))),"Н/Д",((INDIRECT(CONCATENATE("'2018-03 (Д)'!F",TEXT(MATCH($C68,'2018-03 (Д)'!$C$2:$C$100,0)+1,0)))-INDIRECT(CONCATENATE("'2018-02 (Д)'!F",TEXT(MATCH($C68,'2018-02 (Д)'!$C$2:$C$100,0)+1,0))))/INDIRECT(CONCATENATE("'2018-02 (Д)'!F",TEXT(MATCH($C68,'2018-02 (Д)'!$C$2:$C$100,0)+1,0))))*100)</f>
        <v>-2.9395057009023779</v>
      </c>
      <c r="Q68" s="9">
        <f ca="1">IF(OR(INDIRECT(CONCATENATE("'2018-04 (Д)'!F",TEXT(MATCH($C68,'2018-04 (Д)'!$C$2:$C$100,0)+1,0)))="Н/Д",INDIRECT(CONCATENATE("'2018-03 (Д)'!F",TEXT(MATCH($C68,'2018-03 (Д)'!$C$2:$C$100,0)+1,0)))="Н/Д",AND(INDIRECT(CONCATENATE("'2018-04 (Д)'!F",TEXT(MATCH($C68,'2018-04 (Д)'!$C$2:$C$100,0)+1,0)))="Н/Д",INDIRECT(CONCATENATE("'2018-03 (Д)'!F",TEXT(MATCH($C68,'2018-03 (Д)'!$C$2:$C$100,0)+1,0))))),"Н/Д",((INDIRECT(CONCATENATE("'2018-04 (Д)'!F",TEXT(MATCH($C68,'2018-04 (Д)'!$C$2:$C$100,0)+1,0)))-INDIRECT(CONCATENATE("'2018-03 (Д)'!F",TEXT(MATCH($C68,'2018-03 (Д)'!$C$2:$C$100,0)+1,0))))/INDIRECT(CONCATENATE("'2018-03 (Д)'!F",TEXT(MATCH($C68,'2018-03 (Д)'!$C$2:$C$100,0)+1,0))))*100)</f>
        <v>86.281099008308303</v>
      </c>
      <c r="R68" s="9">
        <f ca="1">IF(OR(INDIRECT(CONCATENATE("'2018-05 (Д)'!F",TEXT(MATCH($C68,'2018-05 (Д)'!$C$2:$C$100,0)+1,0)))="Н/Д",INDIRECT(CONCATENATE("'2018-04 (Д)'!F",TEXT(MATCH($C68,'2018-04 (Д)'!$C$2:$C$100,0)+1,0)))="Н/Д",AND(INDIRECT(CONCATENATE("'2018-05 (Д)'!F",TEXT(MATCH($C68,'2018-05 (Д)'!$C$2:$C$100,0)+1,0)))="Н/Д",INDIRECT(CONCATENATE("'2018-04 (Д)'!F",TEXT(MATCH($C68,'2018-04 (Д)'!$C$2:$C$100,0)+1,0))))),"Н/Д",((INDIRECT(CONCATENATE("'2018-05 (Д)'!F",TEXT(MATCH($C68,'2018-05 (Д)'!$C$2:$C$100,0)+1,0)))-INDIRECT(CONCATENATE("'2018-04 (Д)'!F",TEXT(MATCH($C68,'2018-04 (Д)'!$C$2:$C$100,0)+1,0))))/INDIRECT(CONCATENATE("'2018-04 (Д)'!F",TEXT(MATCH($C68,'2018-04 (Д)'!$C$2:$C$100,0)+1,0))))*100)</f>
        <v>-10.241480733308014</v>
      </c>
      <c r="S68" s="9">
        <f ca="1">IF(OR(INDIRECT(CONCATENATE("'2018-06 (Д)'!F",TEXT(MATCH($C68,'2018-06 (Д)'!$C$2:$C$100,0)+1,0)))="Н/Д",INDIRECT(CONCATENATE("'2018-05 (Д)'!F",TEXT(MATCH($C68,'2018-05 (Д)'!$C$2:$C$100,0)+1,0)))="Н/Д",AND(INDIRECT(CONCATENATE("'2018-06 (Д)'!F",TEXT(MATCH($C68,'2018-06 (Д)'!$C$2:$C$100,0)+1,0)))="Н/Д",INDIRECT(CONCATENATE("'2018-05 (Д)'!F",TEXT(MATCH($C68,'2018-05 (Д)'!$C$2:$C$100,0)+1,0))))),"Н/Д",((INDIRECT(CONCATENATE("'2018-06 (Д)'!F",TEXT(MATCH($C68,'2018-06 (Д)'!$C$2:$C$100,0)+1,0)))-INDIRECT(CONCATENATE("'2018-05 (Д)'!F",TEXT(MATCH($C68,'2018-05 (Д)'!$C$2:$C$100,0)+1,0))))/INDIRECT(CONCATENATE("'2018-05 (Д)'!F",TEXT(MATCH($C68,'2018-05 (Д)'!$C$2:$C$100,0)+1,0))))*100)</f>
        <v>-3.1898947229679031</v>
      </c>
      <c r="T68" s="9">
        <f ca="1">IF(OR(INDIRECT(CONCATENATE("'2018-07 (Д)'!F",TEXT(MATCH($C68,'2018-07 (Д)'!$C$2:$C$100,0)+1,0)))="Н/Д",INDIRECT(CONCATENATE("'2018-06 (Д)'!F",TEXT(MATCH($C68,'2018-06 (Д)'!$C$2:$C$100,0)+1,0)))="Н/Д",AND(INDIRECT(CONCATENATE("'2018-07 (Д)'!F",TEXT(MATCH($C68,'2018-07 (Д)'!$C$2:$C$100,0)+1,0)))="Н/Д",INDIRECT(CONCATENATE("'2018-06 (Д)'!F",TEXT(MATCH($C68,'2018-06 (Д)'!$C$2:$C$100,0)+1,0))))),"Н/Д",((INDIRECT(CONCATENATE("'2018-07 (Д)'!F",TEXT(MATCH($C68,'2018-07 (Д)'!$C$2:$C$100,0)+1,0)))-INDIRECT(CONCATENATE("'2018-06 (Д)'!F",TEXT(MATCH($C68,'2018-06 (Д)'!$C$2:$C$100,0)+1,0))))/INDIRECT(CONCATENATE("'2018-06 (Д)'!F",TEXT(MATCH($C68,'2018-06 (Д)'!$C$2:$C$100,0)+1,0))))*100)</f>
        <v>-26.277859868922992</v>
      </c>
      <c r="U68" s="9">
        <f ca="1">IF(OR(INDIRECT(CONCATENATE("'2018-08 (Д)'!F",TEXT(MATCH($C68,'2018-08 (Д)'!$C$2:$C$100,0)+1,0)))="Н/Д",INDIRECT(CONCATENATE("'2018-07 (Д)'!F",TEXT(MATCH($C68,'2018-07 (Д)'!$C$2:$C$100,0)+1,0)))="Н/Д",AND(INDIRECT(CONCATENATE("'2018-08 (Д)'!F",TEXT(MATCH($C68,'2018-08 (Д)'!$C$2:$C$100,0)+1,0)))="Н/Д",INDIRECT(CONCATENATE("'2018-07 (Д)'!F",TEXT(MATCH($C68,'2018-07 (Д)'!$C$2:$C$100,0)+1,0))))),"Н/Д",((INDIRECT(CONCATENATE("'2018-08 (Д)'!F",TEXT(MATCH($C68,'2018-08 (Д)'!$C$2:$C$100,0)+1,0)))-INDIRECT(CONCATENATE("'2018-07 (Д)'!F",TEXT(MATCH($C68,'2018-07 (Д)'!$C$2:$C$100,0)+1,0))))/INDIRECT(CONCATENATE("'2018-07 (Д)'!F",TEXT(MATCH($C68,'2018-07 (Д)'!$C$2:$C$100,0)+1,0))))*100)</f>
        <v>81.265873265355381</v>
      </c>
      <c r="V68" s="9">
        <f ca="1">IF(OR(INDIRECT(CONCATENATE("'2018-09 (Д)'!F",TEXT(MATCH($C68,'2018-09 (Д)'!$C$2:$C$100,0)+1,0)))="Н/Д",INDIRECT(CONCATENATE("'2018-08 (Д)'!F",TEXT(MATCH($C68,'2018-08 (Д)'!$C$2:$C$100,0)+1,0)))="Н/Д",AND(INDIRECT(CONCATENATE("'2018-09 (Д)'!F",TEXT(MATCH($C68,'2018-09 (Д)'!$C$2:$C$100,0)+1,0)))="Н/Д",INDIRECT(CONCATENATE("'2018-08 (Д)'!F",TEXT(MATCH($C68,'2018-08 (Д)'!$C$2:$C$100,0)+1,0))))),"Н/Д",((INDIRECT(CONCATENATE("'2018-09 (Д)'!F",TEXT(MATCH($C68,'2018-09 (Д)'!$C$2:$C$100,0)+1,0)))-INDIRECT(CONCATENATE("'2018-08 (Д)'!F",TEXT(MATCH($C68,'2018-08 (Д)'!$C$2:$C$100,0)+1,0))))/INDIRECT(CONCATENATE("'2018-08 (Д)'!F",TEXT(MATCH($C68,'2018-08 (Д)'!$C$2:$C$100,0)+1,0))))*100)</f>
        <v>-34.064848842892786</v>
      </c>
      <c r="W68" s="9">
        <f ca="1">IF(OR(INDIRECT(CONCATENATE("'2018-10 (Д)'!F",TEXT(MATCH($C68,'2018-10 (Д)'!$C$2:$C$100,0)+1,0)))="Н/Д",INDIRECT(CONCATENATE("'2018-09 (Д)'!F",TEXT(MATCH($C68,'2018-09 (Д)'!$C$2:$C$100,0)+1,0)))="Н/Д",AND(INDIRECT(CONCATENATE("'2018-10 (Д)'!F",TEXT(MATCH($C68,'2018-10 (Д)'!$C$2:$C$100,0)+1,0)))="Н/Д",INDIRECT(CONCATENATE("'2018-09 (Д)'!F",TEXT(MATCH($C68,'2018-09 (Д)'!$C$2:$C$100,0)+1,0))))),"Н/Д",((INDIRECT(CONCATENATE("'2018-10 (Д)'!F",TEXT(MATCH($C68,'2018-10 (Д)'!$C$2:$C$100,0)+1,0)))-INDIRECT(CONCATENATE("'2018-09 (Д)'!F",TEXT(MATCH($C68,'2018-09 (Д)'!$C$2:$C$100,0)+1,0))))/INDIRECT(CONCATENATE("'2018-09 (Д)'!F",TEXT(MATCH($C68,'2018-09 (Д)'!$C$2:$C$100,0)+1,0))))*100)</f>
        <v>-12.369558585814348</v>
      </c>
      <c r="X68" s="9">
        <f ca="1">IF(OR(INDIRECT(CONCATENATE("'2018-11 (Д)'!F",TEXT(MATCH($C68,'2018-11 (Д)'!$C$2:$C$100,0)+1,0)))="Н/Д",INDIRECT(CONCATENATE("'2018-10 (Д)'!F",TEXT(MATCH($C68,'2018-10 (Д)'!$C$2:$C$100,0)+1,0)))="Н/Д",AND(INDIRECT(CONCATENATE("'2018-11 (Д)'!F",TEXT(MATCH($C68,'2018-11 (Д)'!$C$2:$C$100,0)+1,0)))="Н/Д",INDIRECT(CONCATENATE("'2018-10 (Д)'!F",TEXT(MATCH($C68,'2018-10 (Д)'!$C$2:$C$100,0)+1,0))))),"Н/Д",((INDIRECT(CONCATENATE("'2018-11 (Д)'!F",TEXT(MATCH($C68,'2018-11 (Д)'!$C$2:$C$100,0)+1,0)))-INDIRECT(CONCATENATE("'2018-10 (Д)'!F",TEXT(MATCH($C68,'2018-10 (Д)'!$C$2:$C$100,0)+1,0))))/INDIRECT(CONCATENATE("'2018-10 (Д)'!F",TEXT(MATCH($C68,'2018-10 (Д)'!$C$2:$C$100,0)+1,0))))*100)</f>
        <v>80.838302664539484</v>
      </c>
      <c r="Y68" s="9">
        <f ca="1">IF(OR(INDIRECT(CONCATENATE("'2018-12 (Д)'!F",TEXT(MATCH($C68,'2018-12 (Д)'!$C$2:$C$100,0)+1,0)))="Н/Д",INDIRECT(CONCATENATE("'2018-11 (Д)'!F",TEXT(MATCH($C68,'2018-11 (Д)'!$C$2:$C$100,0)+1,0)))="Н/Д",AND(INDIRECT(CONCATENATE("'2018-12 (Д)'!F",TEXT(MATCH($C68,'2018-12 (Д)'!$C$2:$C$100,0)+1,0)))="Н/Д",INDIRECT(CONCATENATE("'2018-11 (Д)'!F",TEXT(MATCH($C68,'2018-11 (Д)'!$C$2:$C$100,0)+1,0))))),"Н/Д",((INDIRECT(CONCATENATE("'2018-12 (Д)'!F",TEXT(MATCH($C68,'2018-12 (Д)'!$C$2:$C$100,0)+1,0)))-INDIRECT(CONCATENATE("'2018-11 (Д)'!F",TEXT(MATCH($C68,'2018-11 (Д)'!$C$2:$C$100,0)+1,0))))/INDIRECT(CONCATENATE("'2018-11 (Д)'!F",TEXT(MATCH($C68,'2018-11 (Д)'!$C$2:$C$100,0)+1,0))))*100)</f>
        <v>-32.431223338854004</v>
      </c>
      <c r="Z68" s="9"/>
      <c r="AA68" s="9">
        <f ca="1">IF(OR(INDIRECT(CONCATENATE("'2018-03 (Д)'!G",TEXT(MATCH($C68,'2018-03 (Д)'!$C$2:$C$100,0)+1,0)))="Н/Д",INDIRECT(CONCATENATE("'2018-02 (Д)'!G",TEXT(MATCH($C68,'2018-02 (Д)'!$C$2:$C$100,0)+1,0)))="Н/Д",AND(INDIRECT(CONCATENATE("'2018-03 (Д)'!G",TEXT(MATCH($C68,'2018-03 (Д)'!$C$2:$C$100,0)+1,0)))="Н/Д",INDIRECT(CONCATENATE("'2018-02 (Д)'!G",TEXT(MATCH($C68,'2018-02 (Д)'!$C$2:$C$100,0)+1,0))))),"Н/Д",((INDIRECT(CONCATENATE("'2018-03 (Д)'!G",TEXT(MATCH($C68,'2018-03 (Д)'!$C$2:$C$100,0)+1,0)))-INDIRECT(CONCATENATE("'2018-02 (Д)'!G",TEXT(MATCH($C68,'2018-02 (Д)'!$C$2:$C$100,0)+1,0))))/INDIRECT(CONCATENATE("'2018-02 (Д)'!G",TEXT(MATCH($C68,'2018-02 (Д)'!$C$2:$C$100,0)+1,0))))*100)</f>
        <v>-15.832658251178625</v>
      </c>
      <c r="AB68" s="9">
        <f ca="1">IF(OR(INDIRECT(CONCATENATE("'2018-04 (Д)'!G",TEXT(MATCH($C68,'2018-04 (Д)'!$C$2:$C$100,0)+1,0)))="Н/Д",INDIRECT(CONCATENATE("'2018-03 (Д)'!G",TEXT(MATCH($C68,'2018-03 (Д)'!$C$2:$C$100,0)+1,0)))="Н/Д",AND(INDIRECT(CONCATENATE("'2018-04 (Д)'!G",TEXT(MATCH($C68,'2018-04 (Д)'!$C$2:$C$100,0)+1,0)))="Н/Д",INDIRECT(CONCATENATE("'2018-03 (Д)'!G",TEXT(MATCH($C68,'2018-03 (Д)'!$C$2:$C$100,0)+1,0))))),"Н/Д",((INDIRECT(CONCATENATE("'2018-04 (Д)'!G",TEXT(MATCH($C68,'2018-04 (Д)'!$C$2:$C$100,0)+1,0)))-INDIRECT(CONCATENATE("'2018-03 (Д)'!G",TEXT(MATCH($C68,'2018-03 (Д)'!$C$2:$C$100,0)+1,0))))/INDIRECT(CONCATENATE("'2018-03 (Д)'!G",TEXT(MATCH($C68,'2018-03 (Д)'!$C$2:$C$100,0)+1,0))))*100)</f>
        <v>257.44503396313132</v>
      </c>
      <c r="AC68" s="9">
        <f ca="1">IF(OR(INDIRECT(CONCATENATE("'2018-05 (Д)'!G",TEXT(MATCH($C68,'2018-05 (Д)'!$C$2:$C$100,0)+1,0)))="Н/Д",INDIRECT(CONCATENATE("'2018-04 (Д)'!G",TEXT(MATCH($C68,'2018-04 (Д)'!$C$2:$C$100,0)+1,0)))="Н/Д",AND(INDIRECT(CONCATENATE("'2018-05 (Д)'!G",TEXT(MATCH($C68,'2018-05 (Д)'!$C$2:$C$100,0)+1,0)))="Н/Д",INDIRECT(CONCATENATE("'2018-04 (Д)'!G",TEXT(MATCH($C68,'2018-04 (Д)'!$C$2:$C$100,0)+1,0))))),"Н/Д",((INDIRECT(CONCATENATE("'2018-05 (Д)'!G",TEXT(MATCH($C68,'2018-05 (Д)'!$C$2:$C$100,0)+1,0)))-INDIRECT(CONCATENATE("'2018-04 (Д)'!G",TEXT(MATCH($C68,'2018-04 (Д)'!$C$2:$C$100,0)+1,0))))/INDIRECT(CONCATENATE("'2018-04 (Д)'!G",TEXT(MATCH($C68,'2018-04 (Д)'!$C$2:$C$100,0)+1,0))))*100)</f>
        <v>-72.470228812597554</v>
      </c>
      <c r="AD68" s="9">
        <f ca="1">IF(OR(INDIRECT(CONCATENATE("'2018-06 (Д)'!G",TEXT(MATCH($C68,'2018-06 (Д)'!$C$2:$C$100,0)+1,0)))="Н/Д",INDIRECT(CONCATENATE("'2018-05 (Д)'!G",TEXT(MATCH($C68,'2018-05 (Д)'!$C$2:$C$100,0)+1,0)))="Н/Д",AND(INDIRECT(CONCATENATE("'2018-06 (Д)'!G",TEXT(MATCH($C68,'2018-06 (Д)'!$C$2:$C$100,0)+1,0)))="Н/Д",INDIRECT(CONCATENATE("'2018-05 (Д)'!G",TEXT(MATCH($C68,'2018-05 (Д)'!$C$2:$C$100,0)+1,0))))),"Н/Д",((INDIRECT(CONCATENATE("'2018-06 (Д)'!G",TEXT(MATCH($C68,'2018-06 (Д)'!$C$2:$C$100,0)+1,0)))-INDIRECT(CONCATENATE("'2018-05 (Д)'!G",TEXT(MATCH($C68,'2018-05 (Д)'!$C$2:$C$100,0)+1,0))))/INDIRECT(CONCATENATE("'2018-05 (Д)'!G",TEXT(MATCH($C68,'2018-05 (Д)'!$C$2:$C$100,0)+1,0))))*100)</f>
        <v>120.77984612262264</v>
      </c>
      <c r="AE68" s="9">
        <f ca="1">IF(OR(INDIRECT(CONCATENATE("'2018-07 (Д)'!G",TEXT(MATCH($C68,'2018-07 (Д)'!$C$2:$C$100,0)+1,0)))="Н/Д",INDIRECT(CONCATENATE("'2018-06 (Д)'!G",TEXT(MATCH($C68,'2018-06 (Д)'!$C$2:$C$100,0)+1,0)))="Н/Д",AND(INDIRECT(CONCATENATE("'2018-07 (Д)'!G",TEXT(MATCH($C68,'2018-07 (Д)'!$C$2:$C$100,0)+1,0)))="Н/Д",INDIRECT(CONCATENATE("'2018-06 (Д)'!G",TEXT(MATCH($C68,'2018-06 (Д)'!$C$2:$C$100,0)+1,0))))),"Н/Д",((INDIRECT(CONCATENATE("'2018-07 (Д)'!G",TEXT(MATCH($C68,'2018-07 (Д)'!$C$2:$C$100,0)+1,0)))-INDIRECT(CONCATENATE("'2018-06 (Д)'!G",TEXT(MATCH($C68,'2018-06 (Д)'!$C$2:$C$100,0)+1,0))))/INDIRECT(CONCATENATE("'2018-06 (Д)'!G",TEXT(MATCH($C68,'2018-06 (Д)'!$C$2:$C$100,0)+1,0))))*100)</f>
        <v>-51.369225775911644</v>
      </c>
      <c r="AF68" s="9">
        <f ca="1">IF(OR(INDIRECT(CONCATENATE("'2018-08 (Д)'!G",TEXT(MATCH($C68,'2018-08 (Д)'!$C$2:$C$100,0)+1,0)))="Н/Д",INDIRECT(CONCATENATE("'2018-07 (Д)'!G",TEXT(MATCH($C68,'2018-07 (Д)'!$C$2:$C$100,0)+1,0)))="Н/Д",AND(INDIRECT(CONCATENATE("'2018-08 (Д)'!G",TEXT(MATCH($C68,'2018-08 (Д)'!$C$2:$C$100,0)+1,0)))="Н/Д",INDIRECT(CONCATENATE("'2018-07 (Д)'!G",TEXT(MATCH($C68,'2018-07 (Д)'!$C$2:$C$100,0)+1,0))))),"Н/Д",((INDIRECT(CONCATENATE("'2018-08 (Д)'!G",TEXT(MATCH($C68,'2018-08 (Д)'!$C$2:$C$100,0)+1,0)))-INDIRECT(CONCATENATE("'2018-07 (Д)'!G",TEXT(MATCH($C68,'2018-07 (Д)'!$C$2:$C$100,0)+1,0))))/INDIRECT(CONCATENATE("'2018-07 (Д)'!G",TEXT(MATCH($C68,'2018-07 (Д)'!$C$2:$C$100,0)+1,0))))*100)</f>
        <v>167.18196613103513</v>
      </c>
      <c r="AG68" s="9">
        <f ca="1">IF(OR(INDIRECT(CONCATENATE("'2018-09 (Д)'!G",TEXT(MATCH($C68,'2018-09 (Д)'!$C$2:$C$100,0)+1,0)))="Н/Д",INDIRECT(CONCATENATE("'2018-08 (Д)'!G",TEXT(MATCH($C68,'2018-08 (Д)'!$C$2:$C$100,0)+1,0)))="Н/Д",AND(INDIRECT(CONCATENATE("'2018-09 (Д)'!G",TEXT(MATCH($C68,'2018-09 (Д)'!$C$2:$C$100,0)+1,0)))="Н/Д",INDIRECT(CONCATENATE("'2018-08 (Д)'!G",TEXT(MATCH($C68,'2018-08 (Д)'!$C$2:$C$100,0)+1,0))))),"Н/Д",((INDIRECT(CONCATENATE("'2018-09 (Д)'!G",TEXT(MATCH($C68,'2018-09 (Д)'!$C$2:$C$100,0)+1,0)))-INDIRECT(CONCATENATE("'2018-08 (Д)'!G",TEXT(MATCH($C68,'2018-08 (Д)'!$C$2:$C$100,0)+1,0))))/INDIRECT(CONCATENATE("'2018-08 (Д)'!G",TEXT(MATCH($C68,'2018-08 (Д)'!$C$2:$C$100,0)+1,0))))*100)</f>
        <v>-48.40715250173114</v>
      </c>
      <c r="AH68" s="9">
        <f ca="1">IF(OR(INDIRECT(CONCATENATE("'2018-10 (Д)'!G",TEXT(MATCH($C68,'2018-10 (Д)'!$C$2:$C$100,0)+1,0)))="Н/Д",INDIRECT(CONCATENATE("'2018-09 (Д)'!G",TEXT(MATCH($C68,'2018-09 (Д)'!$C$2:$C$100,0)+1,0)))="Н/Д",AND(INDIRECT(CONCATENATE("'2018-10 (Д)'!G",TEXT(MATCH($C68,'2018-10 (Д)'!$C$2:$C$100,0)+1,0)))="Н/Д",INDIRECT(CONCATENATE("'2018-09 (Д)'!G",TEXT(MATCH($C68,'2018-09 (Д)'!$C$2:$C$100,0)+1,0))))),"Н/Д",((INDIRECT(CONCATENATE("'2018-10 (Д)'!G",TEXT(MATCH($C68,'2018-10 (Д)'!$C$2:$C$100,0)+1,0)))-INDIRECT(CONCATENATE("'2018-09 (Д)'!G",TEXT(MATCH($C68,'2018-09 (Д)'!$C$2:$C$100,0)+1,0))))/INDIRECT(CONCATENATE("'2018-09 (Д)'!G",TEXT(MATCH($C68,'2018-09 (Д)'!$C$2:$C$100,0)+1,0))))*100)</f>
        <v>-28.863474020149333</v>
      </c>
      <c r="AI68" s="9">
        <f ca="1">IF(OR(INDIRECT(CONCATENATE("'2018-11 (Д)'!G",TEXT(MATCH($C68,'2018-11 (Д)'!$C$2:$C$100,0)+1,0)))="Н/Д",INDIRECT(CONCATENATE("'2018-10 (Д)'!G",TEXT(MATCH($C68,'2018-10 (Д)'!$C$2:$C$100,0)+1,0)))="Н/Д",AND(INDIRECT(CONCATENATE("'2018-11 (Д)'!G",TEXT(MATCH($C68,'2018-11 (Д)'!$C$2:$C$100,0)+1,0)))="Н/Д",INDIRECT(CONCATENATE("'2018-10 (Д)'!G",TEXT(MATCH($C68,'2018-10 (Д)'!$C$2:$C$100,0)+1,0))))),"Н/Д",((INDIRECT(CONCATENATE("'2018-11 (Д)'!G",TEXT(MATCH($C68,'2018-11 (Д)'!$C$2:$C$100,0)+1,0)))-INDIRECT(CONCATENATE("'2018-10 (Д)'!G",TEXT(MATCH($C68,'2018-10 (Д)'!$C$2:$C$100,0)+1,0))))/INDIRECT(CONCATENATE("'2018-10 (Д)'!G",TEXT(MATCH($C68,'2018-10 (Д)'!$C$2:$C$100,0)+1,0))))*100)</f>
        <v>226.60784711258987</v>
      </c>
      <c r="AJ68" s="9">
        <f ca="1">IF(OR(INDIRECT(CONCATENATE("'2018-12 (Д)'!G",TEXT(MATCH($C68,'2018-12 (Д)'!$C$2:$C$100,0)+1,0)))="Н/Д",INDIRECT(CONCATENATE("'2018-11 (Д)'!G",TEXT(MATCH($C68,'2018-11 (Д)'!$C$2:$C$100,0)+1,0)))="Н/Д",AND(INDIRECT(CONCATENATE("'2018-12 (Д)'!G",TEXT(MATCH($C68,'2018-12 (Д)'!$C$2:$C$100,0)+1,0)))="Н/Д",INDIRECT(CONCATENATE("'2018-11 (Д)'!G",TEXT(MATCH($C68,'2018-11 (Д)'!$C$2:$C$100,0)+1,0))))),"Н/Д",((INDIRECT(CONCATENATE("'2018-12 (Д)'!G",TEXT(MATCH($C68,'2018-12 (Д)'!$C$2:$C$100,0)+1,0)))-INDIRECT(CONCATENATE("'2018-11 (Д)'!G",TEXT(MATCH($C68,'2018-11 (Д)'!$C$2:$C$100,0)+1,0))))/INDIRECT(CONCATENATE("'2018-11 (Д)'!G",TEXT(MATCH($C68,'2018-11 (Д)'!$C$2:$C$100,0)+1,0))))*100)</f>
        <v>-54.951195016942819</v>
      </c>
      <c r="AK68" s="9"/>
      <c r="AL68" s="9">
        <f ca="1">IF(OR(INDIRECT(CONCATENATE("'2018-03 (Д)'!H",TEXT(MATCH($C68,'2018-03 (Д)'!$C$2:$C$100,0)+1,0)))="Н/Д",INDIRECT(CONCATENATE("'2018-02 (Д)'!H",TEXT(MATCH($C68,'2018-02 (Д)'!$C$2:$C$100,0)+1,0)))="Н/Д",AND(INDIRECT(CONCATENATE("'2018-03 (Д)'!H",TEXT(MATCH($C68,'2018-03 (Д)'!$C$2:$C$100,0)+1,0)))="Н/Д",INDIRECT(CONCATENATE("'2018-02 (Д)'!H",TEXT(MATCH($C68,'2018-02 (Д)'!$C$2:$C$100,0)+1,0))))),"Н/Д",((INDIRECT(CONCATENATE("'2018-03 (Д)'!H",TEXT(MATCH($C68,'2018-03 (Д)'!$C$2:$C$100,0)+1,0)))-INDIRECT(CONCATENATE("'2018-02 (Д)'!H",TEXT(MATCH($C68,'2018-02 (Д)'!$C$2:$C$100,0)+1,0))))/INDIRECT(CONCATENATE("'2018-02 (Д)'!H",TEXT(MATCH($C68,'2018-02 (Д)'!$C$2:$C$100,0)+1,0))))*100)</f>
        <v>62.412265918468989</v>
      </c>
      <c r="AM68" s="9">
        <f ca="1">IF(OR(INDIRECT(CONCATENATE("'2018-04 (Д)'!H",TEXT(MATCH($C68,'2018-04 (Д)'!$C$2:$C$100,0)+1,0)))="Н/Д",INDIRECT(CONCATENATE("'2018-03 (Д)'!H",TEXT(MATCH($C68,'2018-03 (Д)'!$C$2:$C$100,0)+1,0)))="Н/Д",AND(INDIRECT(CONCATENATE("'2018-04 (Д)'!H",TEXT(MATCH($C68,'2018-04 (Д)'!$C$2:$C$100,0)+1,0)))="Н/Д",INDIRECT(CONCATENATE("'2018-03 (Д)'!H",TEXT(MATCH($C68,'2018-03 (Д)'!$C$2:$C$100,0)+1,0))))),"Н/Д",((INDIRECT(CONCATENATE("'2018-04 (Д)'!H",TEXT(MATCH($C68,'2018-04 (Д)'!$C$2:$C$100,0)+1,0)))-INDIRECT(CONCATENATE("'2018-03 (Д)'!H",TEXT(MATCH($C68,'2018-03 (Д)'!$C$2:$C$100,0)+1,0))))/INDIRECT(CONCATENATE("'2018-03 (Д)'!H",TEXT(MATCH($C68,'2018-03 (Д)'!$C$2:$C$100,0)+1,0))))*100)</f>
        <v>-3.2143851873352296</v>
      </c>
      <c r="AN68" s="9">
        <f ca="1">IF(OR(INDIRECT(CONCATENATE("'2018-05 (Д)'!H",TEXT(MATCH($C68,'2018-05 (Д)'!$C$2:$C$100,0)+1,0)))="Н/Д",INDIRECT(CONCATENATE("'2018-04 (Д)'!H",TEXT(MATCH($C68,'2018-04 (Д)'!$C$2:$C$100,0)+1,0)))="Н/Д",AND(INDIRECT(CONCATENATE("'2018-05 (Д)'!H",TEXT(MATCH($C68,'2018-05 (Д)'!$C$2:$C$100,0)+1,0)))="Н/Д",INDIRECT(CONCATENATE("'2018-04 (Д)'!H",TEXT(MATCH($C68,'2018-04 (Д)'!$C$2:$C$100,0)+1,0))))),"Н/Д",((INDIRECT(CONCATENATE("'2018-05 (Д)'!H",TEXT(MATCH($C68,'2018-05 (Д)'!$C$2:$C$100,0)+1,0)))-INDIRECT(CONCATENATE("'2018-04 (Д)'!H",TEXT(MATCH($C68,'2018-04 (Д)'!$C$2:$C$100,0)+1,0))))/INDIRECT(CONCATENATE("'2018-04 (Д)'!H",TEXT(MATCH($C68,'2018-04 (Д)'!$C$2:$C$100,0)+1,0))))*100)</f>
        <v>10.535612185782362</v>
      </c>
      <c r="AO68" s="9">
        <f ca="1">IF(OR(INDIRECT(CONCATENATE("'2018-06 (Д)'!H",TEXT(MATCH($C68,'2018-06 (Д)'!$C$2:$C$100,0)+1,0)))="Н/Д",INDIRECT(CONCATENATE("'2018-05 (Д)'!H",TEXT(MATCH($C68,'2018-05 (Д)'!$C$2:$C$100,0)+1,0)))="Н/Д",AND(INDIRECT(CONCATENATE("'2018-06 (Д)'!H",TEXT(MATCH($C68,'2018-06 (Д)'!$C$2:$C$100,0)+1,0)))="Н/Д",INDIRECT(CONCATENATE("'2018-05 (Д)'!H",TEXT(MATCH($C68,'2018-05 (Д)'!$C$2:$C$100,0)+1,0))))),"Н/Д",((INDIRECT(CONCATENATE("'2018-06 (Д)'!H",TEXT(MATCH($C68,'2018-06 (Д)'!$C$2:$C$100,0)+1,0)))-INDIRECT(CONCATENATE("'2018-05 (Д)'!H",TEXT(MATCH($C68,'2018-05 (Д)'!$C$2:$C$100,0)+1,0))))/INDIRECT(CONCATENATE("'2018-05 (Д)'!H",TEXT(MATCH($C68,'2018-05 (Д)'!$C$2:$C$100,0)+1,0))))*100)</f>
        <v>-10.423297660433439</v>
      </c>
      <c r="AP68" s="9">
        <f ca="1">IF(OR(INDIRECT(CONCATENATE("'2018-07 (Д)'!H",TEXT(MATCH($C68,'2018-07 (Д)'!$C$2:$C$100,0)+1,0)))="Н/Д",INDIRECT(CONCATENATE("'2018-06 (Д)'!H",TEXT(MATCH($C68,'2018-06 (Д)'!$C$2:$C$100,0)+1,0)))="Н/Д",AND(INDIRECT(CONCATENATE("'2018-07 (Д)'!H",TEXT(MATCH($C68,'2018-07 (Д)'!$C$2:$C$100,0)+1,0)))="Н/Д",INDIRECT(CONCATENATE("'2018-06 (Д)'!H",TEXT(MATCH($C68,'2018-06 (Д)'!$C$2:$C$100,0)+1,0))))),"Н/Д",((INDIRECT(CONCATENATE("'2018-07 (Д)'!H",TEXT(MATCH($C68,'2018-07 (Д)'!$C$2:$C$100,0)+1,0)))-INDIRECT(CONCATENATE("'2018-06 (Д)'!H",TEXT(MATCH($C68,'2018-06 (Д)'!$C$2:$C$100,0)+1,0))))/INDIRECT(CONCATENATE("'2018-06 (Д)'!H",TEXT(MATCH($C68,'2018-06 (Д)'!$C$2:$C$100,0)+1,0))))*100)</f>
        <v>12.470136975067444</v>
      </c>
      <c r="AQ68" s="9">
        <f ca="1">IF(OR(INDIRECT(CONCATENATE("'2018-08 (Д)'!H",TEXT(MATCH($C68,'2018-08 (Д)'!$C$2:$C$100,0)+1,0)))="Н/Д",INDIRECT(CONCATENATE("'2018-07 (Д)'!H",TEXT(MATCH($C68,'2018-07 (Д)'!$C$2:$C$100,0)+1,0)))="Н/Д",AND(INDIRECT(CONCATENATE("'2018-08 (Д)'!H",TEXT(MATCH($C68,'2018-08 (Д)'!$C$2:$C$100,0)+1,0)))="Н/Д",INDIRECT(CONCATENATE("'2018-07 (Д)'!H",TEXT(MATCH($C68,'2018-07 (Д)'!$C$2:$C$100,0)+1,0))))),"Н/Д",((INDIRECT(CONCATENATE("'2018-08 (Д)'!H",TEXT(MATCH($C68,'2018-08 (Д)'!$C$2:$C$100,0)+1,0)))-INDIRECT(CONCATENATE("'2018-07 (Д)'!H",TEXT(MATCH($C68,'2018-07 (Д)'!$C$2:$C$100,0)+1,0))))/INDIRECT(CONCATENATE("'2018-07 (Д)'!H",TEXT(MATCH($C68,'2018-07 (Д)'!$C$2:$C$100,0)+1,0))))*100)</f>
        <v>20.256437044459918</v>
      </c>
      <c r="AR68" s="9">
        <f ca="1">IF(OR(INDIRECT(CONCATENATE("'2018-09 (Д)'!H",TEXT(MATCH($C68,'2018-09 (Д)'!$C$2:$C$100,0)+1,0)))="Н/Д",INDIRECT(CONCATENATE("'2018-08 (Д)'!H",TEXT(MATCH($C68,'2018-08 (Д)'!$C$2:$C$100,0)+1,0)))="Н/Д",AND(INDIRECT(CONCATENATE("'2018-09 (Д)'!H",TEXT(MATCH($C68,'2018-09 (Д)'!$C$2:$C$100,0)+1,0)))="Н/Д",INDIRECT(CONCATENATE("'2018-08 (Д)'!H",TEXT(MATCH($C68,'2018-08 (Д)'!$C$2:$C$100,0)+1,0))))),"Н/Д",((INDIRECT(CONCATENATE("'2018-09 (Д)'!H",TEXT(MATCH($C68,'2018-09 (Д)'!$C$2:$C$100,0)+1,0)))-INDIRECT(CONCATENATE("'2018-08 (Д)'!H",TEXT(MATCH($C68,'2018-08 (Д)'!$C$2:$C$100,0)+1,0))))/INDIRECT(CONCATENATE("'2018-08 (Д)'!H",TEXT(MATCH($C68,'2018-08 (Д)'!$C$2:$C$100,0)+1,0))))*100)</f>
        <v>-21.018994710766847</v>
      </c>
      <c r="AS68" s="9">
        <f ca="1">IF(OR(INDIRECT(CONCATENATE("'2018-10 (Д)'!H",TEXT(MATCH($C68,'2018-10 (Д)'!$C$2:$C$100,0)+1,0)))="Н/Д",INDIRECT(CONCATENATE("'2018-09 (Д)'!H",TEXT(MATCH($C68,'2018-09 (Д)'!$C$2:$C$100,0)+1,0)))="Н/Д",AND(INDIRECT(CONCATENATE("'2018-10 (Д)'!H",TEXT(MATCH($C68,'2018-10 (Д)'!$C$2:$C$100,0)+1,0)))="Н/Д",INDIRECT(CONCATENATE("'2018-09 (Д)'!H",TEXT(MATCH($C68,'2018-09 (Д)'!$C$2:$C$100,0)+1,0))))),"Н/Д",((INDIRECT(CONCATENATE("'2018-10 (Д)'!H",TEXT(MATCH($C68,'2018-10 (Д)'!$C$2:$C$100,0)+1,0)))-INDIRECT(CONCATENATE("'2018-09 (Д)'!H",TEXT(MATCH($C68,'2018-09 (Д)'!$C$2:$C$100,0)+1,0))))/INDIRECT(CONCATENATE("'2018-09 (Д)'!H",TEXT(MATCH($C68,'2018-09 (Д)'!$C$2:$C$100,0)+1,0))))*100)</f>
        <v>-7.9488852709521769</v>
      </c>
      <c r="AT68" s="9">
        <f ca="1">IF(OR(INDIRECT(CONCATENATE("'2018-11 (Д)'!H",TEXT(MATCH($C68,'2018-11 (Д)'!$C$2:$C$100,0)+1,0)))="Н/Д",INDIRECT(CONCATENATE("'2018-10 (Д)'!H",TEXT(MATCH($C68,'2018-10 (Д)'!$C$2:$C$100,0)+1,0)))="Н/Д",AND(INDIRECT(CONCATENATE("'2018-11 (Д)'!H",TEXT(MATCH($C68,'2018-11 (Д)'!$C$2:$C$100,0)+1,0)))="Н/Д",INDIRECT(CONCATENATE("'2018-10 (Д)'!H",TEXT(MATCH($C68,'2018-10 (Д)'!$C$2:$C$100,0)+1,0))))),"Н/Д",((INDIRECT(CONCATENATE("'2018-11 (Д)'!H",TEXT(MATCH($C68,'2018-11 (Д)'!$C$2:$C$100,0)+1,0)))-INDIRECT(CONCATENATE("'2018-10 (Д)'!H",TEXT(MATCH($C68,'2018-10 (Д)'!$C$2:$C$100,0)+1,0))))/INDIRECT(CONCATENATE("'2018-10 (Д)'!H",TEXT(MATCH($C68,'2018-10 (Д)'!$C$2:$C$100,0)+1,0))))*100)</f>
        <v>28.460065930107525</v>
      </c>
      <c r="AU68" s="9">
        <f ca="1">IF(OR(INDIRECT(CONCATENATE("'2018-12 (Д)'!H",TEXT(MATCH($C68,'2018-12 (Д)'!$C$2:$C$100,0)+1,0)))="Н/Д",INDIRECT(CONCATENATE("'2018-11 (Д)'!H",TEXT(MATCH($C68,'2018-11 (Д)'!$C$2:$C$100,0)+1,0)))="Н/Д",AND(INDIRECT(CONCATENATE("'2018-12 (Д)'!H",TEXT(MATCH($C68,'2018-12 (Д)'!$C$2:$C$100,0)+1,0)))="Н/Д",INDIRECT(CONCATENATE("'2018-11 (Д)'!H",TEXT(MATCH($C68,'2018-11 (Д)'!$C$2:$C$100,0)+1,0))))),"Н/Д",((INDIRECT(CONCATENATE("'2018-12 (Д)'!H",TEXT(MATCH($C68,'2018-12 (Д)'!$C$2:$C$100,0)+1,0)))-INDIRECT(CONCATENATE("'2018-11 (Д)'!H",TEXT(MATCH($C68,'2018-11 (Д)'!$C$2:$C$100,0)+1,0))))/INDIRECT(CONCATENATE("'2018-11 (Д)'!H",TEXT(MATCH($C68,'2018-11 (Д)'!$C$2:$C$100,0)+1,0))))*100)</f>
        <v>-3.6545748081151048</v>
      </c>
      <c r="AV68" s="9"/>
      <c r="AW68" s="9">
        <f ca="1">IF(OR(INDIRECT(CONCATENATE("'2018-03 (Д)'!I",TEXT(MATCH($C68,'2018-03 (Д)'!$C$2:$C$100,0)+1,0)))="Н/Д",INDIRECT(CONCATENATE("'2018-02 (Д)'!I",TEXT(MATCH($C68,'2018-02 (Д)'!$C$2:$C$100,0)+1,0)))="Н/Д",AND(INDIRECT(CONCATENATE("'2018-03 (Д)'!I",TEXT(MATCH($C68,'2018-03 (Д)'!$C$2:$C$100,0)+1,0)))="Н/Д",INDIRECT(CONCATENATE("'2018-02 (Д)'!I",TEXT(MATCH($C68,'2018-02 (Д)'!$C$2:$C$100,0)+1,0))))),"Н/Д",((INDIRECT(CONCATENATE("'2018-03 (Д)'!I",TEXT(MATCH($C68,'2018-03 (Д)'!$C$2:$C$100,0)+1,0)))-INDIRECT(CONCATENATE("'2018-02 (Д)'!I",TEXT(MATCH($C68,'2018-02 (Д)'!$C$2:$C$100,0)+1,0))))/INDIRECT(CONCATENATE("'2018-02 (Д)'!I",TEXT(MATCH($C68,'2018-02 (Д)'!$C$2:$C$100,0)+1,0))))*100)</f>
        <v>-52.814683435128849</v>
      </c>
      <c r="AX68" s="9">
        <f ca="1">IF(OR(INDIRECT(CONCATENATE("'2018-04 (Д)'!I",TEXT(MATCH($C68,'2018-04 (Д)'!$C$2:$C$100,0)+1,0)))="Н/Д",INDIRECT(CONCATENATE("'2018-03 (Д)'!I",TEXT(MATCH($C68,'2018-03 (Д)'!$C$2:$C$100,0)+1,0)))="Н/Д",AND(INDIRECT(CONCATENATE("'2018-04 (Д)'!I",TEXT(MATCH($C68,'2018-04 (Д)'!$C$2:$C$100,0)+1,0)))="Н/Д",INDIRECT(CONCATENATE("'2018-03 (Д)'!I",TEXT(MATCH($C68,'2018-03 (Д)'!$C$2:$C$100,0)+1,0))))),"Н/Д",((INDIRECT(CONCATENATE("'2018-04 (Д)'!I",TEXT(MATCH($C68,'2018-04 (Д)'!$C$2:$C$100,0)+1,0)))-INDIRECT(CONCATENATE("'2018-03 (Д)'!I",TEXT(MATCH($C68,'2018-03 (Д)'!$C$2:$C$100,0)+1,0))))/INDIRECT(CONCATENATE("'2018-03 (Д)'!I",TEXT(MATCH($C68,'2018-03 (Д)'!$C$2:$C$100,0)+1,0))))*100)</f>
        <v>108.66569579893155</v>
      </c>
      <c r="AY68" s="9">
        <f ca="1">IF(OR(INDIRECT(CONCATENATE("'2018-05 (Д)'!I",TEXT(MATCH($C68,'2018-05 (Д)'!$C$2:$C$100,0)+1,0)))="Н/Д",INDIRECT(CONCATENATE("'2018-04 (Д)'!I",TEXT(MATCH($C68,'2018-04 (Д)'!$C$2:$C$100,0)+1,0)))="Н/Д",AND(INDIRECT(CONCATENATE("'2018-05 (Д)'!I",TEXT(MATCH($C68,'2018-05 (Д)'!$C$2:$C$100,0)+1,0)))="Н/Д",INDIRECT(CONCATENATE("'2018-04 (Д)'!I",TEXT(MATCH($C68,'2018-04 (Д)'!$C$2:$C$100,0)+1,0))))),"Н/Д",((INDIRECT(CONCATENATE("'2018-05 (Д)'!I",TEXT(MATCH($C68,'2018-05 (Д)'!$C$2:$C$100,0)+1,0)))-INDIRECT(CONCATENATE("'2018-04 (Д)'!I",TEXT(MATCH($C68,'2018-04 (Д)'!$C$2:$C$100,0)+1,0))))/INDIRECT(CONCATENATE("'2018-04 (Д)'!I",TEXT(MATCH($C68,'2018-04 (Д)'!$C$2:$C$100,0)+1,0))))*100)</f>
        <v>1.695223899827639</v>
      </c>
      <c r="AZ68" s="9">
        <f ca="1">IF(OR(INDIRECT(CONCATENATE("'2018-06 (Д)'!I",TEXT(MATCH($C68,'2018-06 (Д)'!$C$2:$C$100,0)+1,0)))="Н/Д",INDIRECT(CONCATENATE("'2018-05 (Д)'!I",TEXT(MATCH($C68,'2018-05 (Д)'!$C$2:$C$100,0)+1,0)))="Н/Д",AND(INDIRECT(CONCATENATE("'2018-06 (Д)'!I",TEXT(MATCH($C68,'2018-06 (Д)'!$C$2:$C$100,0)+1,0)))="Н/Д",INDIRECT(CONCATENATE("'2018-05 (Д)'!I",TEXT(MATCH($C68,'2018-05 (Д)'!$C$2:$C$100,0)+1,0))))),"Н/Д",((INDIRECT(CONCATENATE("'2018-06 (Д)'!I",TEXT(MATCH($C68,'2018-06 (Д)'!$C$2:$C$100,0)+1,0)))-INDIRECT(CONCATENATE("'2018-05 (Д)'!I",TEXT(MATCH($C68,'2018-05 (Д)'!$C$2:$C$100,0)+1,0))))/INDIRECT(CONCATENATE("'2018-05 (Д)'!I",TEXT(MATCH($C68,'2018-05 (Д)'!$C$2:$C$100,0)+1,0))))*100)</f>
        <v>10.470175234298383</v>
      </c>
      <c r="BA68" s="9">
        <f ca="1">IF(OR(INDIRECT(CONCATENATE("'2018-07 (Д)'!I",TEXT(MATCH($C68,'2018-07 (Д)'!$C$2:$C$100,0)+1,0)))="Н/Д",INDIRECT(CONCATENATE("'2018-06 (Д)'!I",TEXT(MATCH($C68,'2018-06 (Д)'!$C$2:$C$100,0)+1,0)))="Н/Д",AND(INDIRECT(CONCATENATE("'2018-07 (Д)'!I",TEXT(MATCH($C68,'2018-07 (Д)'!$C$2:$C$100,0)+1,0)))="Н/Д",INDIRECT(CONCATENATE("'2018-06 (Д)'!I",TEXT(MATCH($C68,'2018-06 (Д)'!$C$2:$C$100,0)+1,0))))),"Н/Д",((INDIRECT(CONCATENATE("'2018-07 (Д)'!I",TEXT(MATCH($C68,'2018-07 (Д)'!$C$2:$C$100,0)+1,0)))-INDIRECT(CONCATENATE("'2018-06 (Д)'!I",TEXT(MATCH($C68,'2018-06 (Д)'!$C$2:$C$100,0)+1,0))))/INDIRECT(CONCATENATE("'2018-06 (Д)'!I",TEXT(MATCH($C68,'2018-06 (Д)'!$C$2:$C$100,0)+1,0))))*100)</f>
        <v>7.3364289342429156</v>
      </c>
      <c r="BB68" s="9">
        <f ca="1">IF(OR(INDIRECT(CONCATENATE("'2018-08 (Д)'!I",TEXT(MATCH($C68,'2018-08 (Д)'!$C$2:$C$100,0)+1,0)))="Н/Д",INDIRECT(CONCATENATE("'2018-07 (Д)'!I",TEXT(MATCH($C68,'2018-07 (Д)'!$C$2:$C$100,0)+1,0)))="Н/Д",AND(INDIRECT(CONCATENATE("'2018-08 (Д)'!I",TEXT(MATCH($C68,'2018-08 (Д)'!$C$2:$C$100,0)+1,0)))="Н/Д",INDIRECT(CONCATENATE("'2018-07 (Д)'!I",TEXT(MATCH($C68,'2018-07 (Д)'!$C$2:$C$100,0)+1,0))))),"Н/Д",((INDIRECT(CONCATENATE("'2018-08 (Д)'!I",TEXT(MATCH($C68,'2018-08 (Д)'!$C$2:$C$100,0)+1,0)))-INDIRECT(CONCATENATE("'2018-07 (Д)'!I",TEXT(MATCH($C68,'2018-07 (Д)'!$C$2:$C$100,0)+1,0))))/INDIRECT(CONCATENATE("'2018-07 (Д)'!I",TEXT(MATCH($C68,'2018-07 (Д)'!$C$2:$C$100,0)+1,0))))*100)</f>
        <v>-3.1067599365187482</v>
      </c>
      <c r="BC68" s="9">
        <f ca="1">IF(OR(INDIRECT(CONCATENATE("'2018-09 (Д)'!I",TEXT(MATCH($C68,'2018-09 (Д)'!$C$2:$C$100,0)+1,0)))="Н/Д",INDIRECT(CONCATENATE("'2018-08 (Д)'!I",TEXT(MATCH($C68,'2018-08 (Д)'!$C$2:$C$100,0)+1,0)))="Н/Д",AND(INDIRECT(CONCATENATE("'2018-09 (Д)'!I",TEXT(MATCH($C68,'2018-09 (Д)'!$C$2:$C$100,0)+1,0)))="Н/Д",INDIRECT(CONCATENATE("'2018-08 (Д)'!I",TEXT(MATCH($C68,'2018-08 (Д)'!$C$2:$C$100,0)+1,0))))),"Н/Д",((INDIRECT(CONCATENATE("'2018-09 (Д)'!I",TEXT(MATCH($C68,'2018-09 (Д)'!$C$2:$C$100,0)+1,0)))-INDIRECT(CONCATENATE("'2018-08 (Д)'!I",TEXT(MATCH($C68,'2018-08 (Д)'!$C$2:$C$100,0)+1,0))))/INDIRECT(CONCATENATE("'2018-08 (Д)'!I",TEXT(MATCH($C68,'2018-08 (Д)'!$C$2:$C$100,0)+1,0))))*100)</f>
        <v>-6.5772555145666001</v>
      </c>
      <c r="BD68" s="9">
        <f ca="1">IF(OR(INDIRECT(CONCATENATE("'2018-10 (Д)'!I",TEXT(MATCH($C68,'2018-10 (Д)'!$C$2:$C$100,0)+1,0)))="Н/Д",INDIRECT(CONCATENATE("'2018-09 (Д)'!I",TEXT(MATCH($C68,'2018-09 (Д)'!$C$2:$C$100,0)+1,0)))="Н/Д",AND(INDIRECT(CONCATENATE("'2018-10 (Д)'!I",TEXT(MATCH($C68,'2018-10 (Д)'!$C$2:$C$100,0)+1,0)))="Н/Д",INDIRECT(CONCATENATE("'2018-09 (Д)'!I",TEXT(MATCH($C68,'2018-09 (Д)'!$C$2:$C$100,0)+1,0))))),"Н/Д",((INDIRECT(CONCATENATE("'2018-10 (Д)'!I",TEXT(MATCH($C68,'2018-10 (Д)'!$C$2:$C$100,0)+1,0)))-INDIRECT(CONCATENATE("'2018-09 (Д)'!I",TEXT(MATCH($C68,'2018-09 (Д)'!$C$2:$C$100,0)+1,0))))/INDIRECT(CONCATENATE("'2018-09 (Д)'!I",TEXT(MATCH($C68,'2018-09 (Д)'!$C$2:$C$100,0)+1,0))))*100)</f>
        <v>11.529855033077663</v>
      </c>
      <c r="BE68" s="9">
        <f ca="1">IF(OR(INDIRECT(CONCATENATE("'2018-11 (Д)'!I",TEXT(MATCH($C68,'2018-11 (Д)'!$C$2:$C$100,0)+1,0)))="Н/Д",INDIRECT(CONCATENATE("'2018-10 (Д)'!I",TEXT(MATCH($C68,'2018-10 (Д)'!$C$2:$C$100,0)+1,0)))="Н/Д",AND(INDIRECT(CONCATENATE("'2018-11 (Д)'!I",TEXT(MATCH($C68,'2018-11 (Д)'!$C$2:$C$100,0)+1,0)))="Н/Д",INDIRECT(CONCATENATE("'2018-10 (Д)'!I",TEXT(MATCH($C68,'2018-10 (Д)'!$C$2:$C$100,0)+1,0))))),"Н/Д",((INDIRECT(CONCATENATE("'2018-11 (Д)'!I",TEXT(MATCH($C68,'2018-11 (Д)'!$C$2:$C$100,0)+1,0)))-INDIRECT(CONCATENATE("'2018-10 (Д)'!I",TEXT(MATCH($C68,'2018-10 (Д)'!$C$2:$C$100,0)+1,0))))/INDIRECT(CONCATENATE("'2018-10 (Д)'!I",TEXT(MATCH($C68,'2018-10 (Д)'!$C$2:$C$100,0)+1,0))))*100)</f>
        <v>-17.074005804222249</v>
      </c>
      <c r="BF68" s="9">
        <f ca="1">IF(OR(INDIRECT(CONCATENATE("'2018-12 (Д)'!I",TEXT(MATCH($C68,'2018-12 (Д)'!$C$2:$C$100,0)+1,0)))="Н/Д",INDIRECT(CONCATENATE("'2018-11 (Д)'!I",TEXT(MATCH($C68,'2018-11 (Д)'!$C$2:$C$100,0)+1,0)))="Н/Д",AND(INDIRECT(CONCATENATE("'2018-12 (Д)'!I",TEXT(MATCH($C68,'2018-12 (Д)'!$C$2:$C$100,0)+1,0)))="Н/Д",INDIRECT(CONCATENATE("'2018-11 (Д)'!I",TEXT(MATCH($C68,'2018-11 (Д)'!$C$2:$C$100,0)+1,0))))),"Н/Д",((INDIRECT(CONCATENATE("'2018-12 (Д)'!I",TEXT(MATCH($C68,'2018-12 (Д)'!$C$2:$C$100,0)+1,0)))-INDIRECT(CONCATENATE("'2018-11 (Д)'!I",TEXT(MATCH($C68,'2018-11 (Д)'!$C$2:$C$100,0)+1,0))))/INDIRECT(CONCATENATE("'2018-11 (Д)'!I",TEXT(MATCH($C68,'2018-11 (Д)'!$C$2:$C$100,0)+1,0))))*100)</f>
        <v>-4.0880463071252144</v>
      </c>
      <c r="BG68" s="9"/>
      <c r="BH68" s="9" t="str">
        <f ca="1">IF(OR(INDIRECT(CONCATENATE("'2018-03 (Д)'!J",TEXT(MATCH($C68,'2018-03 (Д)'!$C$2:$C$100,0)+1,0)))="Н/Д",INDIRECT(CONCATENATE("'2018-02 (Д)'!J",TEXT(MATCH($C68,'2018-02 (Д)'!$C$2:$C$100,0)+1,0)))="Н/Д",AND(INDIRECT(CONCATENATE("'2018-03 (Д)'!J",TEXT(MATCH($C68,'2018-03 (Д)'!$C$2:$C$100,0)+1,0)))="Н/Д",INDIRECT(CONCATENATE("'2018-02 (Д)'!J",TEXT(MATCH($C68,'2018-02 (Д)'!$C$2:$C$100,0)+1,0))))),"Н/Д",((INDIRECT(CONCATENATE("'2018-03 (Д)'!J",TEXT(MATCH($C68,'2018-03 (Д)'!$C$2:$C$100,0)+1,0)))-INDIRECT(CONCATENATE("'2018-02 (Д)'!J",TEXT(MATCH($C68,'2018-02 (Д)'!$C$2:$C$100,0)+1,0))))/INDIRECT(CONCATENATE("'2018-02 (Д)'!J",TEXT(MATCH($C68,'2018-02 (Д)'!$C$2:$C$100,0)+1,0))))*100)</f>
        <v>Н/Д</v>
      </c>
      <c r="BI68" s="9" t="str">
        <f ca="1">IF(OR(INDIRECT(CONCATENATE("'2018-04 (Д)'!J",TEXT(MATCH($C68,'2018-04 (Д)'!$C$2:$C$100,0)+1,0)))="Н/Д",INDIRECT(CONCATENATE("'2018-03 (Д)'!J",TEXT(MATCH($C68,'2018-03 (Д)'!$C$2:$C$100,0)+1,0)))="Н/Д",AND(INDIRECT(CONCATENATE("'2018-04 (Д)'!J",TEXT(MATCH($C68,'2018-04 (Д)'!$C$2:$C$100,0)+1,0)))="Н/Д",INDIRECT(CONCATENATE("'2018-03 (Д)'!J",TEXT(MATCH($C68,'2018-03 (Д)'!$C$2:$C$100,0)+1,0))))),"Н/Д",((INDIRECT(CONCATENATE("'2018-04 (Д)'!J",TEXT(MATCH($C68,'2018-04 (Д)'!$C$2:$C$100,0)+1,0)))-INDIRECT(CONCATENATE("'2018-03 (Д)'!J",TEXT(MATCH($C68,'2018-03 (Д)'!$C$2:$C$100,0)+1,0))))/INDIRECT(CONCATENATE("'2018-03 (Д)'!J",TEXT(MATCH($C68,'2018-03 (Д)'!$C$2:$C$100,0)+1,0))))*100)</f>
        <v>Н/Д</v>
      </c>
      <c r="BJ68" s="9" t="str">
        <f ca="1">IF(OR(INDIRECT(CONCATENATE("'2018-05 (Д)'!J",TEXT(MATCH($C68,'2018-05 (Д)'!$C$2:$C$100,0)+1,0)))="Н/Д",INDIRECT(CONCATENATE("'2018-04 (Д)'!J",TEXT(MATCH($C68,'2018-04 (Д)'!$C$2:$C$100,0)+1,0)))="Н/Д",AND(INDIRECT(CONCATENATE("'2018-05 (Д)'!J",TEXT(MATCH($C68,'2018-05 (Д)'!$C$2:$C$100,0)+1,0)))="Н/Д",INDIRECT(CONCATENATE("'2018-04 (Д)'!J",TEXT(MATCH($C68,'2018-04 (Д)'!$C$2:$C$100,0)+1,0))))),"Н/Д",((INDIRECT(CONCATENATE("'2018-05 (Д)'!J",TEXT(MATCH($C68,'2018-05 (Д)'!$C$2:$C$100,0)+1,0)))-INDIRECT(CONCATENATE("'2018-04 (Д)'!J",TEXT(MATCH($C68,'2018-04 (Д)'!$C$2:$C$100,0)+1,0))))/INDIRECT(CONCATENATE("'2018-04 (Д)'!J",TEXT(MATCH($C68,'2018-04 (Д)'!$C$2:$C$100,0)+1,0))))*100)</f>
        <v>Н/Д</v>
      </c>
      <c r="BK68" s="9" t="str">
        <f ca="1">IF(OR(INDIRECT(CONCATENATE("'2018-06 (Д)'!J",TEXT(MATCH($C68,'2018-06 (Д)'!$C$2:$C$100,0)+1,0)))="Н/Д",INDIRECT(CONCATENATE("'2018-05 (Д)'!J",TEXT(MATCH($C68,'2018-05 (Д)'!$C$2:$C$100,0)+1,0)))="Н/Д",AND(INDIRECT(CONCATENATE("'2018-06 (Д)'!J",TEXT(MATCH($C68,'2018-06 (Д)'!$C$2:$C$100,0)+1,0)))="Н/Д",INDIRECT(CONCATENATE("'2018-05 (Д)'!J",TEXT(MATCH($C68,'2018-05 (Д)'!$C$2:$C$100,0)+1,0))))),"Н/Д",((INDIRECT(CONCATENATE("'2018-06 (Д)'!J",TEXT(MATCH($C68,'2018-06 (Д)'!$C$2:$C$100,0)+1,0)))-INDIRECT(CONCATENATE("'2018-05 (Д)'!J",TEXT(MATCH($C68,'2018-05 (Д)'!$C$2:$C$100,0)+1,0))))/INDIRECT(CONCATENATE("'2018-05 (Д)'!J",TEXT(MATCH($C68,'2018-05 (Д)'!$C$2:$C$100,0)+1,0))))*100)</f>
        <v>Н/Д</v>
      </c>
      <c r="BL68" s="9" t="str">
        <f ca="1">IF(OR(INDIRECT(CONCATENATE("'2018-07 (Д)'!J",TEXT(MATCH($C68,'2018-07 (Д)'!$C$2:$C$100,0)+1,0)))="Н/Д",INDIRECT(CONCATENATE("'2018-06 (Д)'!J",TEXT(MATCH($C68,'2018-06 (Д)'!$C$2:$C$100,0)+1,0)))="Н/Д",AND(INDIRECT(CONCATENATE("'2018-07 (Д)'!J",TEXT(MATCH($C68,'2018-07 (Д)'!$C$2:$C$100,0)+1,0)))="Н/Д",INDIRECT(CONCATENATE("'2018-06 (Д)'!J",TEXT(MATCH($C68,'2018-06 (Д)'!$C$2:$C$100,0)+1,0))))),"Н/Д",((INDIRECT(CONCATENATE("'2018-07 (Д)'!J",TEXT(MATCH($C68,'2018-07 (Д)'!$C$2:$C$100,0)+1,0)))-INDIRECT(CONCATENATE("'2018-06 (Д)'!J",TEXT(MATCH($C68,'2018-06 (Д)'!$C$2:$C$100,0)+1,0))))/INDIRECT(CONCATENATE("'2018-06 (Д)'!J",TEXT(MATCH($C68,'2018-06 (Д)'!$C$2:$C$100,0)+1,0))))*100)</f>
        <v>Н/Д</v>
      </c>
      <c r="BM68" s="9" t="str">
        <f ca="1">IF(OR(INDIRECT(CONCATENATE("'2018-08 (Д)'!J",TEXT(MATCH($C68,'2018-08 (Д)'!$C$2:$C$100,0)+1,0)))="Н/Д",INDIRECT(CONCATENATE("'2018-07 (Д)'!J",TEXT(MATCH($C68,'2018-07 (Д)'!$C$2:$C$100,0)+1,0)))="Н/Д",AND(INDIRECT(CONCATENATE("'2018-08 (Д)'!J",TEXT(MATCH($C68,'2018-08 (Д)'!$C$2:$C$100,0)+1,0)))="Н/Д",INDIRECT(CONCATENATE("'2018-07 (Д)'!J",TEXT(MATCH($C68,'2018-07 (Д)'!$C$2:$C$100,0)+1,0))))),"Н/Д",((INDIRECT(CONCATENATE("'2018-08 (Д)'!J",TEXT(MATCH($C68,'2018-08 (Д)'!$C$2:$C$100,0)+1,0)))-INDIRECT(CONCATENATE("'2018-07 (Д)'!J",TEXT(MATCH($C68,'2018-07 (Д)'!$C$2:$C$100,0)+1,0))))/INDIRECT(CONCATENATE("'2018-07 (Д)'!J",TEXT(MATCH($C68,'2018-07 (Д)'!$C$2:$C$100,0)+1,0))))*100)</f>
        <v>Н/Д</v>
      </c>
      <c r="BN68" s="9" t="str">
        <f ca="1">IF(OR(INDIRECT(CONCATENATE("'2018-09 (Д)'!J",TEXT(MATCH($C68,'2018-09 (Д)'!$C$2:$C$100,0)+1,0)))="Н/Д",INDIRECT(CONCATENATE("'2018-08 (Д)'!J",TEXT(MATCH($C68,'2018-08 (Д)'!$C$2:$C$100,0)+1,0)))="Н/Д",AND(INDIRECT(CONCATENATE("'2018-09 (Д)'!J",TEXT(MATCH($C68,'2018-09 (Д)'!$C$2:$C$100,0)+1,0)))="Н/Д",INDIRECT(CONCATENATE("'2018-08 (Д)'!J",TEXT(MATCH($C68,'2018-08 (Д)'!$C$2:$C$100,0)+1,0))))),"Н/Д",((INDIRECT(CONCATENATE("'2018-09 (Д)'!J",TEXT(MATCH($C68,'2018-09 (Д)'!$C$2:$C$100,0)+1,0)))-INDIRECT(CONCATENATE("'2018-08 (Д)'!J",TEXT(MATCH($C68,'2018-08 (Д)'!$C$2:$C$100,0)+1,0))))/INDIRECT(CONCATENATE("'2018-08 (Д)'!J",TEXT(MATCH($C68,'2018-08 (Д)'!$C$2:$C$100,0)+1,0))))*100)</f>
        <v>Н/Д</v>
      </c>
      <c r="BO68" s="9" t="str">
        <f ca="1">IF(OR(INDIRECT(CONCATENATE("'2018-10 (Д)'!J",TEXT(MATCH($C68,'2018-10 (Д)'!$C$2:$C$100,0)+1,0)))="Н/Д",INDIRECT(CONCATENATE("'2018-09 (Д)'!J",TEXT(MATCH($C68,'2018-09 (Д)'!$C$2:$C$100,0)+1,0)))="Н/Д",AND(INDIRECT(CONCATENATE("'2018-10 (Д)'!J",TEXT(MATCH($C68,'2018-10 (Д)'!$C$2:$C$100,0)+1,0)))="Н/Д",INDIRECT(CONCATENATE("'2018-09 (Д)'!J",TEXT(MATCH($C68,'2018-09 (Д)'!$C$2:$C$100,0)+1,0))))),"Н/Д",((INDIRECT(CONCATENATE("'2018-10 (Д)'!J",TEXT(MATCH($C68,'2018-10 (Д)'!$C$2:$C$100,0)+1,0)))-INDIRECT(CONCATENATE("'2018-09 (Д)'!J",TEXT(MATCH($C68,'2018-09 (Д)'!$C$2:$C$100,0)+1,0))))/INDIRECT(CONCATENATE("'2018-09 (Д)'!J",TEXT(MATCH($C68,'2018-09 (Д)'!$C$2:$C$100,0)+1,0))))*100)</f>
        <v>Н/Д</v>
      </c>
      <c r="BP68" s="9" t="str">
        <f ca="1">IF(OR(INDIRECT(CONCATENATE("'2018-11 (Д)'!J",TEXT(MATCH($C68,'2018-11 (Д)'!$C$2:$C$100,0)+1,0)))="Н/Д",INDIRECT(CONCATENATE("'2018-10 (Д)'!J",TEXT(MATCH($C68,'2018-10 (Д)'!$C$2:$C$100,0)+1,0)))="Н/Д",AND(INDIRECT(CONCATENATE("'2018-11 (Д)'!J",TEXT(MATCH($C68,'2018-11 (Д)'!$C$2:$C$100,0)+1,0)))="Н/Д",INDIRECT(CONCATENATE("'2018-10 (Д)'!J",TEXT(MATCH($C68,'2018-10 (Д)'!$C$2:$C$100,0)+1,0))))),"Н/Д",((INDIRECT(CONCATENATE("'2018-11 (Д)'!J",TEXT(MATCH($C68,'2018-11 (Д)'!$C$2:$C$100,0)+1,0)))-INDIRECT(CONCATENATE("'2018-10 (Д)'!J",TEXT(MATCH($C68,'2018-10 (Д)'!$C$2:$C$100,0)+1,0))))/INDIRECT(CONCATENATE("'2018-10 (Д)'!J",TEXT(MATCH($C68,'2018-10 (Д)'!$C$2:$C$100,0)+1,0))))*100)</f>
        <v>Н/Д</v>
      </c>
      <c r="BQ68" s="9" t="str">
        <f ca="1">IF(OR(INDIRECT(CONCATENATE("'2018-12 (Д)'!J",TEXT(MATCH($C68,'2018-12 (Д)'!$C$2:$C$100,0)+1,0)))="Н/Д",INDIRECT(CONCATENATE("'2018-11 (Д)'!J",TEXT(MATCH($C68,'2018-11 (Д)'!$C$2:$C$100,0)+1,0)))="Н/Д",AND(INDIRECT(CONCATENATE("'2018-12 (Д)'!J",TEXT(MATCH($C68,'2018-12 (Д)'!$C$2:$C$100,0)+1,0)))="Н/Д",INDIRECT(CONCATENATE("'2018-11 (Д)'!J",TEXT(MATCH($C68,'2018-11 (Д)'!$C$2:$C$100,0)+1,0))))),"Н/Д",((INDIRECT(CONCATENATE("'2018-12 (Д)'!J",TEXT(MATCH($C68,'2018-12 (Д)'!$C$2:$C$100,0)+1,0)))-INDIRECT(CONCATENATE("'2018-11 (Д)'!J",TEXT(MATCH($C68,'2018-11 (Д)'!$C$2:$C$100,0)+1,0))))/INDIRECT(CONCATENATE("'2018-11 (Д)'!J",TEXT(MATCH($C68,'2018-11 (Д)'!$C$2:$C$100,0)+1,0))))*100)</f>
        <v>Н/Д</v>
      </c>
      <c r="BR68" s="9"/>
      <c r="BS68" s="9">
        <f ca="1">IF(OR(INDIRECT(CONCATENATE("'2018-03 (Д)'!K",TEXT(MATCH($C68,'2018-03 (Д)'!$C$2:$C$100,0)+1,0)))="Н/Д",INDIRECT(CONCATENATE("'2018-02 (Д)'!K",TEXT(MATCH($C68,'2018-02 (Д)'!$C$2:$C$100,0)+1,0)))="Н/Д",AND(INDIRECT(CONCATENATE("'2018-03 (Д)'!K",TEXT(MATCH($C68,'2018-03 (Д)'!$C$2:$C$100,0)+1,0)))="Н/Д",INDIRECT(CONCATENATE("'2018-02 (Д)'!K",TEXT(MATCH($C68,'2018-02 (Д)'!$C$2:$C$100,0)+1,0))))),"Н/Д",((INDIRECT(CONCATENATE("'2018-03 (Д)'!K",TEXT(MATCH($C68,'2018-03 (Д)'!$C$2:$C$100,0)+1,0)))-INDIRECT(CONCATENATE("'2018-02 (Д)'!K",TEXT(MATCH($C68,'2018-02 (Д)'!$C$2:$C$100,0)+1,0))))/INDIRECT(CONCATENATE("'2018-02 (Д)'!K",TEXT(MATCH($C68,'2018-02 (Д)'!$C$2:$C$100,0)+1,0))))*100)</f>
        <v>-54.272225861678379</v>
      </c>
      <c r="BT68" s="9">
        <f ca="1">IF(OR(INDIRECT(CONCATENATE("'2018-04 (Д)'!K",TEXT(MATCH($C68,'2018-04 (Д)'!$C$2:$C$100,0)+1,0)))="Н/Д",INDIRECT(CONCATENATE("'2018-03 (Д)'!K",TEXT(MATCH($C68,'2018-03 (Д)'!$C$2:$C$100,0)+1,0)))="Н/Д",AND(INDIRECT(CONCATENATE("'2018-04 (Д)'!K",TEXT(MATCH($C68,'2018-04 (Д)'!$C$2:$C$100,0)+1,0)))="Н/Д",INDIRECT(CONCATENATE("'2018-03 (Д)'!K",TEXT(MATCH($C68,'2018-03 (Д)'!$C$2:$C$100,0)+1,0))))),"Н/Д",((INDIRECT(CONCATENATE("'2018-04 (Д)'!K",TEXT(MATCH($C68,'2018-04 (Д)'!$C$2:$C$100,0)+1,0)))-INDIRECT(CONCATENATE("'2018-03 (Д)'!K",TEXT(MATCH($C68,'2018-03 (Д)'!$C$2:$C$100,0)+1,0))))/INDIRECT(CONCATENATE("'2018-03 (Д)'!K",TEXT(MATCH($C68,'2018-03 (Д)'!$C$2:$C$100,0)+1,0))))*100)</f>
        <v>154.97535257723908</v>
      </c>
      <c r="BU68" s="9">
        <f ca="1">IF(OR(INDIRECT(CONCATENATE("'2018-05 (Д)'!K",TEXT(MATCH($C68,'2018-05 (Д)'!$C$2:$C$100,0)+1,0)))="Н/Д",INDIRECT(CONCATENATE("'2018-04 (Д)'!K",TEXT(MATCH($C68,'2018-04 (Д)'!$C$2:$C$100,0)+1,0)))="Н/Д",AND(INDIRECT(CONCATENATE("'2018-05 (Д)'!K",TEXT(MATCH($C68,'2018-05 (Д)'!$C$2:$C$100,0)+1,0)))="Н/Д",INDIRECT(CONCATENATE("'2018-04 (Д)'!K",TEXT(MATCH($C68,'2018-04 (Д)'!$C$2:$C$100,0)+1,0))))),"Н/Д",((INDIRECT(CONCATENATE("'2018-05 (Д)'!K",TEXT(MATCH($C68,'2018-05 (Д)'!$C$2:$C$100,0)+1,0)))-INDIRECT(CONCATENATE("'2018-04 (Д)'!K",TEXT(MATCH($C68,'2018-04 (Д)'!$C$2:$C$100,0)+1,0))))/INDIRECT(CONCATENATE("'2018-04 (Д)'!K",TEXT(MATCH($C68,'2018-04 (Д)'!$C$2:$C$100,0)+1,0))))*100)</f>
        <v>173.25554710239396</v>
      </c>
      <c r="BV68" s="9">
        <f ca="1">IF(OR(INDIRECT(CONCATENATE("'2018-06 (Д)'!K",TEXT(MATCH($C68,'2018-06 (Д)'!$C$2:$C$100,0)+1,0)))="Н/Д",INDIRECT(CONCATENATE("'2018-05 (Д)'!K",TEXT(MATCH($C68,'2018-05 (Д)'!$C$2:$C$100,0)+1,0)))="Н/Д",AND(INDIRECT(CONCATENATE("'2018-06 (Д)'!K",TEXT(MATCH($C68,'2018-06 (Д)'!$C$2:$C$100,0)+1,0)))="Н/Д",INDIRECT(CONCATENATE("'2018-05 (Д)'!K",TEXT(MATCH($C68,'2018-05 (Д)'!$C$2:$C$100,0)+1,0))))),"Н/Д",((INDIRECT(CONCATENATE("'2018-06 (Д)'!K",TEXT(MATCH($C68,'2018-06 (Д)'!$C$2:$C$100,0)+1,0)))-INDIRECT(CONCATENATE("'2018-05 (Д)'!K",TEXT(MATCH($C68,'2018-05 (Д)'!$C$2:$C$100,0)+1,0))))/INDIRECT(CONCATENATE("'2018-05 (Д)'!K",TEXT(MATCH($C68,'2018-05 (Д)'!$C$2:$C$100,0)+1,0))))*100)</f>
        <v>-75.585175070885256</v>
      </c>
      <c r="BW68" s="9">
        <f ca="1">IF(OR(INDIRECT(CONCATENATE("'2018-07 (Д)'!K",TEXT(MATCH($C68,'2018-07 (Д)'!$C$2:$C$100,0)+1,0)))="Н/Д",INDIRECT(CONCATENATE("'2018-06 (Д)'!K",TEXT(MATCH($C68,'2018-06 (Д)'!$C$2:$C$100,0)+1,0)))="Н/Д",AND(INDIRECT(CONCATENATE("'2018-07 (Д)'!K",TEXT(MATCH($C68,'2018-07 (Д)'!$C$2:$C$100,0)+1,0)))="Н/Д",INDIRECT(CONCATENATE("'2018-06 (Д)'!K",TEXT(MATCH($C68,'2018-06 (Д)'!$C$2:$C$100,0)+1,0))))),"Н/Д",((INDIRECT(CONCATENATE("'2018-07 (Д)'!K",TEXT(MATCH($C68,'2018-07 (Д)'!$C$2:$C$100,0)+1,0)))-INDIRECT(CONCATENATE("'2018-06 (Д)'!K",TEXT(MATCH($C68,'2018-06 (Д)'!$C$2:$C$100,0)+1,0))))/INDIRECT(CONCATENATE("'2018-06 (Д)'!K",TEXT(MATCH($C68,'2018-06 (Д)'!$C$2:$C$100,0)+1,0))))*100)</f>
        <v>-48.078051484835157</v>
      </c>
      <c r="BX68" s="9">
        <f ca="1">IF(OR(INDIRECT(CONCATENATE("'2018-08 (Д)'!K",TEXT(MATCH($C68,'2018-08 (Д)'!$C$2:$C$100,0)+1,0)))="Н/Д",INDIRECT(CONCATENATE("'2018-07 (Д)'!K",TEXT(MATCH($C68,'2018-07 (Д)'!$C$2:$C$100,0)+1,0)))="Н/Д",AND(INDIRECT(CONCATENATE("'2018-08 (Д)'!K",TEXT(MATCH($C68,'2018-08 (Д)'!$C$2:$C$100,0)+1,0)))="Н/Д",INDIRECT(CONCATENATE("'2018-07 (Д)'!K",TEXT(MATCH($C68,'2018-07 (Д)'!$C$2:$C$100,0)+1,0))))),"Н/Д",((INDIRECT(CONCATENATE("'2018-08 (Д)'!K",TEXT(MATCH($C68,'2018-08 (Д)'!$C$2:$C$100,0)+1,0)))-INDIRECT(CONCATENATE("'2018-07 (Д)'!K",TEXT(MATCH($C68,'2018-07 (Д)'!$C$2:$C$100,0)+1,0))))/INDIRECT(CONCATENATE("'2018-07 (Д)'!K",TEXT(MATCH($C68,'2018-07 (Д)'!$C$2:$C$100,0)+1,0))))*100)</f>
        <v>543.01208347071406</v>
      </c>
      <c r="BY68" s="9">
        <f ca="1">IF(OR(INDIRECT(CONCATENATE("'2018-09 (Д)'!K",TEXT(MATCH($C68,'2018-09 (Д)'!$C$2:$C$100,0)+1,0)))="Н/Д",INDIRECT(CONCATENATE("'2018-08 (Д)'!K",TEXT(MATCH($C68,'2018-08 (Д)'!$C$2:$C$100,0)+1,0)))="Н/Д",AND(INDIRECT(CONCATENATE("'2018-09 (Д)'!K",TEXT(MATCH($C68,'2018-09 (Д)'!$C$2:$C$100,0)+1,0)))="Н/Д",INDIRECT(CONCATENATE("'2018-08 (Д)'!K",TEXT(MATCH($C68,'2018-08 (Д)'!$C$2:$C$100,0)+1,0))))),"Н/Д",((INDIRECT(CONCATENATE("'2018-09 (Д)'!K",TEXT(MATCH($C68,'2018-09 (Д)'!$C$2:$C$100,0)+1,0)))-INDIRECT(CONCATENATE("'2018-08 (Д)'!K",TEXT(MATCH($C68,'2018-08 (Д)'!$C$2:$C$100,0)+1,0))))/INDIRECT(CONCATENATE("'2018-08 (Д)'!K",TEXT(MATCH($C68,'2018-08 (Д)'!$C$2:$C$100,0)+1,0))))*100)</f>
        <v>-86.847207019291901</v>
      </c>
      <c r="BZ68" s="9">
        <f ca="1">IF(OR(INDIRECT(CONCATENATE("'2018-10 (Д)'!K",TEXT(MATCH($C68,'2018-10 (Д)'!$C$2:$C$100,0)+1,0)))="Н/Д",INDIRECT(CONCATENATE("'2018-09 (Д)'!K",TEXT(MATCH($C68,'2018-09 (Д)'!$C$2:$C$100,0)+1,0)))="Н/Д",AND(INDIRECT(CONCATENATE("'2018-10 (Д)'!K",TEXT(MATCH($C68,'2018-10 (Д)'!$C$2:$C$100,0)+1,0)))="Н/Д",INDIRECT(CONCATENATE("'2018-09 (Д)'!K",TEXT(MATCH($C68,'2018-09 (Д)'!$C$2:$C$100,0)+1,0))))),"Н/Д",((INDIRECT(CONCATENATE("'2018-10 (Д)'!K",TEXT(MATCH($C68,'2018-10 (Д)'!$C$2:$C$100,0)+1,0)))-INDIRECT(CONCATENATE("'2018-09 (Д)'!K",TEXT(MATCH($C68,'2018-09 (Д)'!$C$2:$C$100,0)+1,0))))/INDIRECT(CONCATENATE("'2018-09 (Д)'!K",TEXT(MATCH($C68,'2018-09 (Д)'!$C$2:$C$100,0)+1,0))))*100)</f>
        <v>-24.685282204387239</v>
      </c>
      <c r="CA68" s="9">
        <f ca="1">IF(OR(INDIRECT(CONCATENATE("'2018-11 (Д)'!K",TEXT(MATCH($C68,'2018-11 (Д)'!$C$2:$C$100,0)+1,0)))="Н/Д",INDIRECT(CONCATENATE("'2018-10 (Д)'!K",TEXT(MATCH($C68,'2018-10 (Д)'!$C$2:$C$100,0)+1,0)))="Н/Д",AND(INDIRECT(CONCATENATE("'2018-11 (Д)'!K",TEXT(MATCH($C68,'2018-11 (Д)'!$C$2:$C$100,0)+1,0)))="Н/Д",INDIRECT(CONCATENATE("'2018-10 (Д)'!K",TEXT(MATCH($C68,'2018-10 (Д)'!$C$2:$C$100,0)+1,0))))),"Н/Д",((INDIRECT(CONCATENATE("'2018-11 (Д)'!K",TEXT(MATCH($C68,'2018-11 (Д)'!$C$2:$C$100,0)+1,0)))-INDIRECT(CONCATENATE("'2018-10 (Д)'!K",TEXT(MATCH($C68,'2018-10 (Д)'!$C$2:$C$100,0)+1,0))))/INDIRECT(CONCATENATE("'2018-10 (Д)'!K",TEXT(MATCH($C68,'2018-10 (Д)'!$C$2:$C$100,0)+1,0))))*100)</f>
        <v>1009.4855293921553</v>
      </c>
      <c r="CB68" s="9">
        <f ca="1">IF(OR(INDIRECT(CONCATENATE("'2018-12 (Д)'!K",TEXT(MATCH($C68,'2018-12 (Д)'!$C$2:$C$100,0)+1,0)))="Н/Д",INDIRECT(CONCATENATE("'2018-11 (Д)'!K",TEXT(MATCH($C68,'2018-11 (Д)'!$C$2:$C$100,0)+1,0)))="Н/Д",AND(INDIRECT(CONCATENATE("'2018-12 (Д)'!K",TEXT(MATCH($C68,'2018-12 (Д)'!$C$2:$C$100,0)+1,0)))="Н/Д",INDIRECT(CONCATENATE("'2018-11 (Д)'!K",TEXT(MATCH($C68,'2018-11 (Д)'!$C$2:$C$100,0)+1,0))))),"Н/Д",((INDIRECT(CONCATENATE("'2018-12 (Д)'!K",TEXT(MATCH($C68,'2018-12 (Д)'!$C$2:$C$100,0)+1,0)))-INDIRECT(CONCATENATE("'2018-11 (Д)'!K",TEXT(MATCH($C68,'2018-11 (Д)'!$C$2:$C$100,0)+1,0))))/INDIRECT(CONCATENATE("'2018-11 (Д)'!K",TEXT(MATCH($C68,'2018-11 (Д)'!$C$2:$C$100,0)+1,0))))*100)</f>
        <v>-89.42520686706618</v>
      </c>
      <c r="CC68" s="9"/>
      <c r="CD68" s="9">
        <f ca="1">IF(OR(INDIRECT(CONCATENATE("'2018-03 (Д)'!L",TEXT(MATCH($C68,'2018-03 (Д)'!$C$2:$C$100,0)+1,0)))="Н/Д",INDIRECT(CONCATENATE("'2018-02 (Д)'!L",TEXT(MATCH($C68,'2018-02 (Д)'!$C$2:$C$100,0)+1,0)))="Н/Д",AND(INDIRECT(CONCATENATE("'2018-03 (Д)'!L",TEXT(MATCH($C68,'2018-03 (Д)'!$C$2:$C$100,0)+1,0)))="Н/Д",INDIRECT(CONCATENATE("'2018-02 (Д)'!L",TEXT(MATCH($C68,'2018-02 (Д)'!$C$2:$C$100,0)+1,0))))),"Н/Д",((INDIRECT(CONCATENATE("'2018-03 (Д)'!L",TEXT(MATCH($C68,'2018-03 (Д)'!$C$2:$C$100,0)+1,0)))-INDIRECT(CONCATENATE("'2018-02 (Д)'!L",TEXT(MATCH($C68,'2018-02 (Д)'!$C$2:$C$100,0)+1,0))))/INDIRECT(CONCATENATE("'2018-02 (Д)'!L",TEXT(MATCH($C68,'2018-02 (Д)'!$C$2:$C$100,0)+1,0))))*100)</f>
        <v>-9.531954996345247</v>
      </c>
      <c r="CE68" s="9">
        <f ca="1">IF(OR(INDIRECT(CONCATENATE("'2018-04 (Д)'!L",TEXT(MATCH($C68,'2018-04 (Д)'!$C$2:$C$100,0)+1,0)))="Н/Д",INDIRECT(CONCATENATE("'2018-03 (Д)'!L",TEXT(MATCH($C68,'2018-03 (Д)'!$C$2:$C$100,0)+1,0)))="Н/Д",AND(INDIRECT(CONCATENATE("'2018-04 (Д)'!L",TEXT(MATCH($C68,'2018-04 (Д)'!$C$2:$C$100,0)+1,0)))="Н/Д",INDIRECT(CONCATENATE("'2018-03 (Д)'!L",TEXT(MATCH($C68,'2018-03 (Д)'!$C$2:$C$100,0)+1,0))))),"Н/Д",((INDIRECT(CONCATENATE("'2018-04 (Д)'!L",TEXT(MATCH($C68,'2018-04 (Д)'!$C$2:$C$100,0)+1,0)))-INDIRECT(CONCATENATE("'2018-03 (Д)'!L",TEXT(MATCH($C68,'2018-03 (Д)'!$C$2:$C$100,0)+1,0))))/INDIRECT(CONCATENATE("'2018-03 (Д)'!L",TEXT(MATCH($C68,'2018-03 (Д)'!$C$2:$C$100,0)+1,0))))*100)</f>
        <v>132.06384359022471</v>
      </c>
      <c r="CF68" s="9">
        <f ca="1">IF(OR(INDIRECT(CONCATENATE("'2018-05 (Д)'!L",TEXT(MATCH($C68,'2018-05 (Д)'!$C$2:$C$100,0)+1,0)))="Н/Д",INDIRECT(CONCATENATE("'2018-04 (Д)'!L",TEXT(MATCH($C68,'2018-04 (Д)'!$C$2:$C$100,0)+1,0)))="Н/Д",AND(INDIRECT(CONCATENATE("'2018-05 (Д)'!L",TEXT(MATCH($C68,'2018-05 (Д)'!$C$2:$C$100,0)+1,0)))="Н/Д",INDIRECT(CONCATENATE("'2018-04 (Д)'!L",TEXT(MATCH($C68,'2018-04 (Д)'!$C$2:$C$100,0)+1,0))))),"Н/Д",((INDIRECT(CONCATENATE("'2018-05 (Д)'!L",TEXT(MATCH($C68,'2018-05 (Д)'!$C$2:$C$100,0)+1,0)))-INDIRECT(CONCATENATE("'2018-04 (Д)'!L",TEXT(MATCH($C68,'2018-04 (Д)'!$C$2:$C$100,0)+1,0))))/INDIRECT(CONCATENATE("'2018-04 (Д)'!L",TEXT(MATCH($C68,'2018-04 (Д)'!$C$2:$C$100,0)+1,0))))*100)</f>
        <v>139.53715181435291</v>
      </c>
      <c r="CG68" s="9">
        <f ca="1">IF(OR(INDIRECT(CONCATENATE("'2018-06 (Д)'!L",TEXT(MATCH($C68,'2018-06 (Д)'!$C$2:$C$100,0)+1,0)))="Н/Д",INDIRECT(CONCATENATE("'2018-05 (Д)'!L",TEXT(MATCH($C68,'2018-05 (Д)'!$C$2:$C$100,0)+1,0)))="Н/Д",AND(INDIRECT(CONCATENATE("'2018-06 (Д)'!L",TEXT(MATCH($C68,'2018-06 (Д)'!$C$2:$C$100,0)+1,0)))="Н/Д",INDIRECT(CONCATENATE("'2018-05 (Д)'!L",TEXT(MATCH($C68,'2018-05 (Д)'!$C$2:$C$100,0)+1,0))))),"Н/Д",((INDIRECT(CONCATENATE("'2018-06 (Д)'!L",TEXT(MATCH($C68,'2018-06 (Д)'!$C$2:$C$100,0)+1,0)))-INDIRECT(CONCATENATE("'2018-05 (Д)'!L",TEXT(MATCH($C68,'2018-05 (Д)'!$C$2:$C$100,0)+1,0))))/INDIRECT(CONCATENATE("'2018-05 (Д)'!L",TEXT(MATCH($C68,'2018-05 (Д)'!$C$2:$C$100,0)+1,0))))*100)</f>
        <v>-30.461851623780799</v>
      </c>
      <c r="CH68" s="9">
        <f ca="1">IF(OR(INDIRECT(CONCATENATE("'2018-07 (Д)'!L",TEXT(MATCH($C68,'2018-07 (Д)'!$C$2:$C$100,0)+1,0)))="Н/Д",INDIRECT(CONCATENATE("'2018-06 (Д)'!L",TEXT(MATCH($C68,'2018-06 (Д)'!$C$2:$C$100,0)+1,0)))="Н/Д",AND(INDIRECT(CONCATENATE("'2018-07 (Д)'!L",TEXT(MATCH($C68,'2018-07 (Д)'!$C$2:$C$100,0)+1,0)))="Н/Д",INDIRECT(CONCATENATE("'2018-06 (Д)'!L",TEXT(MATCH($C68,'2018-06 (Д)'!$C$2:$C$100,0)+1,0))))),"Н/Д",((INDIRECT(CONCATENATE("'2018-07 (Д)'!L",TEXT(MATCH($C68,'2018-07 (Д)'!$C$2:$C$100,0)+1,0)))-INDIRECT(CONCATENATE("'2018-06 (Д)'!L",TEXT(MATCH($C68,'2018-06 (Д)'!$C$2:$C$100,0)+1,0))))/INDIRECT(CONCATENATE("'2018-06 (Д)'!L",TEXT(MATCH($C68,'2018-06 (Д)'!$C$2:$C$100,0)+1,0))))*100)</f>
        <v>-92.224851021701184</v>
      </c>
      <c r="CI68" s="9">
        <f ca="1">IF(OR(INDIRECT(CONCATENATE("'2018-08 (Д)'!L",TEXT(MATCH($C68,'2018-08 (Д)'!$C$2:$C$100,0)+1,0)))="Н/Д",INDIRECT(CONCATENATE("'2018-07 (Д)'!L",TEXT(MATCH($C68,'2018-07 (Д)'!$C$2:$C$100,0)+1,0)))="Н/Д",AND(INDIRECT(CONCATENATE("'2018-08 (Д)'!L",TEXT(MATCH($C68,'2018-08 (Д)'!$C$2:$C$100,0)+1,0)))="Н/Д",INDIRECT(CONCATENATE("'2018-07 (Д)'!L",TEXT(MATCH($C68,'2018-07 (Д)'!$C$2:$C$100,0)+1,0))))),"Н/Д",((INDIRECT(CONCATENATE("'2018-08 (Д)'!L",TEXT(MATCH($C68,'2018-08 (Д)'!$C$2:$C$100,0)+1,0)))-INDIRECT(CONCATENATE("'2018-07 (Д)'!L",TEXT(MATCH($C68,'2018-07 (Д)'!$C$2:$C$100,0)+1,0))))/INDIRECT(CONCATENATE("'2018-07 (Д)'!L",TEXT(MATCH($C68,'2018-07 (Д)'!$C$2:$C$100,0)+1,0))))*100)</f>
        <v>1512.7699800373384</v>
      </c>
      <c r="CJ68" s="9">
        <f ca="1">IF(OR(INDIRECT(CONCATENATE("'2018-09 (Д)'!L",TEXT(MATCH($C68,'2018-09 (Д)'!$C$2:$C$100,0)+1,0)))="Н/Д",INDIRECT(CONCATENATE("'2018-08 (Д)'!L",TEXT(MATCH($C68,'2018-08 (Д)'!$C$2:$C$100,0)+1,0)))="Н/Д",AND(INDIRECT(CONCATENATE("'2018-09 (Д)'!L",TEXT(MATCH($C68,'2018-09 (Д)'!$C$2:$C$100,0)+1,0)))="Н/Д",INDIRECT(CONCATENATE("'2018-08 (Д)'!L",TEXT(MATCH($C68,'2018-08 (Д)'!$C$2:$C$100,0)+1,0))))),"Н/Д",((INDIRECT(CONCATENATE("'2018-09 (Д)'!L",TEXT(MATCH($C68,'2018-09 (Д)'!$C$2:$C$100,0)+1,0)))-INDIRECT(CONCATENATE("'2018-08 (Д)'!L",TEXT(MATCH($C68,'2018-08 (Д)'!$C$2:$C$100,0)+1,0))))/INDIRECT(CONCATENATE("'2018-08 (Д)'!L",TEXT(MATCH($C68,'2018-08 (Д)'!$C$2:$C$100,0)+1,0))))*100)</f>
        <v>-39.426992947162177</v>
      </c>
      <c r="CK68" s="9">
        <f ca="1">IF(OR(INDIRECT(CONCATENATE("'2018-10 (Д)'!L",TEXT(MATCH($C68,'2018-10 (Д)'!$C$2:$C$100,0)+1,0)))="Н/Д",INDIRECT(CONCATENATE("'2018-09 (Д)'!L",TEXT(MATCH($C68,'2018-09 (Д)'!$C$2:$C$100,0)+1,0)))="Н/Д",AND(INDIRECT(CONCATENATE("'2018-10 (Д)'!L",TEXT(MATCH($C68,'2018-10 (Д)'!$C$2:$C$100,0)+1,0)))="Н/Д",INDIRECT(CONCATENATE("'2018-09 (Д)'!L",TEXT(MATCH($C68,'2018-09 (Д)'!$C$2:$C$100,0)+1,0))))),"Н/Д",((INDIRECT(CONCATENATE("'2018-10 (Д)'!L",TEXT(MATCH($C68,'2018-10 (Д)'!$C$2:$C$100,0)+1,0)))-INDIRECT(CONCATENATE("'2018-09 (Д)'!L",TEXT(MATCH($C68,'2018-09 (Д)'!$C$2:$C$100,0)+1,0))))/INDIRECT(CONCATENATE("'2018-09 (Д)'!L",TEXT(MATCH($C68,'2018-09 (Д)'!$C$2:$C$100,0)+1,0))))*100)</f>
        <v>-21.828958547537557</v>
      </c>
      <c r="CL68" s="9">
        <f ca="1">IF(OR(INDIRECT(CONCATENATE("'2018-11 (Д)'!L",TEXT(MATCH($C68,'2018-11 (Д)'!$C$2:$C$100,0)+1,0)))="Н/Д",INDIRECT(CONCATENATE("'2018-10 (Д)'!L",TEXT(MATCH($C68,'2018-10 (Д)'!$C$2:$C$100,0)+1,0)))="Н/Д",AND(INDIRECT(CONCATENATE("'2018-11 (Д)'!L",TEXT(MATCH($C68,'2018-11 (Д)'!$C$2:$C$100,0)+1,0)))="Н/Д",INDIRECT(CONCATENATE("'2018-10 (Д)'!L",TEXT(MATCH($C68,'2018-10 (Д)'!$C$2:$C$100,0)+1,0))))),"Н/Д",((INDIRECT(CONCATENATE("'2018-11 (Д)'!L",TEXT(MATCH($C68,'2018-11 (Д)'!$C$2:$C$100,0)+1,0)))-INDIRECT(CONCATENATE("'2018-10 (Д)'!L",TEXT(MATCH($C68,'2018-10 (Д)'!$C$2:$C$100,0)+1,0))))/INDIRECT(CONCATENATE("'2018-10 (Д)'!L",TEXT(MATCH($C68,'2018-10 (Д)'!$C$2:$C$100,0)+1,0))))*100)</f>
        <v>127.95337053750207</v>
      </c>
      <c r="CM68" s="9">
        <f ca="1">IF(OR(INDIRECT(CONCATENATE("'2018-12 (Д)'!L",TEXT(MATCH($C68,'2018-12 (Д)'!$C$2:$C$100,0)+1,0)))="Н/Д",INDIRECT(CONCATENATE("'2018-11 (Д)'!L",TEXT(MATCH($C68,'2018-11 (Д)'!$C$2:$C$100,0)+1,0)))="Н/Д",AND(INDIRECT(CONCATENATE("'2018-12 (Д)'!L",TEXT(MATCH($C68,'2018-12 (Д)'!$C$2:$C$100,0)+1,0)))="Н/Д",INDIRECT(CONCATENATE("'2018-11 (Д)'!L",TEXT(MATCH($C68,'2018-11 (Д)'!$C$2:$C$100,0)+1,0))))),"Н/Д",((INDIRECT(CONCATENATE("'2018-12 (Д)'!L",TEXT(MATCH($C68,'2018-12 (Д)'!$C$2:$C$100,0)+1,0)))-INDIRECT(CONCATENATE("'2018-11 (Д)'!L",TEXT(MATCH($C68,'2018-11 (Д)'!$C$2:$C$100,0)+1,0))))/INDIRECT(CONCATENATE("'2018-11 (Д)'!L",TEXT(MATCH($C68,'2018-11 (Д)'!$C$2:$C$100,0)+1,0))))*100)</f>
        <v>-24.679005774247674</v>
      </c>
      <c r="CN68" s="9"/>
      <c r="CO68" s="9">
        <f ca="1">IF(OR(INDIRECT(CONCATENATE("'2018-03 (Д)'!M",TEXT(MATCH($C68,'2018-03 (Д)'!$C$2:$C$100,0)+1,0)))="Н/Д",INDIRECT(CONCATENATE("'2018-02 (Д)'!M",TEXT(MATCH($C68,'2018-02 (Д)'!$C$2:$C$100,0)+1,0)))="Н/Д",AND(INDIRECT(CONCATENATE("'2018-03 (Д)'!M",TEXT(MATCH($C68,'2018-03 (Д)'!$C$2:$C$100,0)+1,0)))="Н/Д",INDIRECT(CONCATENATE("'2018-02 (Д)'!M",TEXT(MATCH($C68,'2018-02 (Д)'!$C$2:$C$100,0)+1,0))))),"Н/Д",((INDIRECT(CONCATENATE("'2018-03 (Д)'!M",TEXT(MATCH($C68,'2018-03 (Д)'!$C$2:$C$100,0)+1,0)))-INDIRECT(CONCATENATE("'2018-02 (Д)'!M",TEXT(MATCH($C68,'2018-02 (Д)'!$C$2:$C$100,0)+1,0))))/INDIRECT(CONCATENATE("'2018-02 (Д)'!M",TEXT(MATCH($C68,'2018-02 (Д)'!$C$2:$C$100,0)+1,0))))*100)</f>
        <v>33.076418299668909</v>
      </c>
      <c r="CP68" s="9">
        <f ca="1">IF(OR(INDIRECT(CONCATENATE("'2018-04 (Д)'!M",TEXT(MATCH($C68,'2018-04 (Д)'!$C$2:$C$100,0)+1,0)))="Н/Д",INDIRECT(CONCATENATE("'2018-03 (Д)'!M",TEXT(MATCH($C68,'2018-03 (Д)'!$C$2:$C$100,0)+1,0)))="Н/Д",AND(INDIRECT(CONCATENATE("'2018-04 (Д)'!M",TEXT(MATCH($C68,'2018-04 (Д)'!$C$2:$C$100,0)+1,0)))="Н/Д",INDIRECT(CONCATENATE("'2018-03 (Д)'!M",TEXT(MATCH($C68,'2018-03 (Д)'!$C$2:$C$100,0)+1,0))))),"Н/Д",((INDIRECT(CONCATENATE("'2018-04 (Д)'!M",TEXT(MATCH($C68,'2018-04 (Д)'!$C$2:$C$100,0)+1,0)))-INDIRECT(CONCATENATE("'2018-03 (Д)'!M",TEXT(MATCH($C68,'2018-03 (Д)'!$C$2:$C$100,0)+1,0))))/INDIRECT(CONCATENATE("'2018-03 (Д)'!M",TEXT(MATCH($C68,'2018-03 (Д)'!$C$2:$C$100,0)+1,0))))*100)</f>
        <v>-35.65416076201624</v>
      </c>
      <c r="CQ68" s="9">
        <f ca="1">IF(OR(INDIRECT(CONCATENATE("'2018-05 (Д)'!M",TEXT(MATCH($C68,'2018-05 (Д)'!$C$2:$C$100,0)+1,0)))="Н/Д",INDIRECT(CONCATENATE("'2018-04 (Д)'!M",TEXT(MATCH($C68,'2018-04 (Д)'!$C$2:$C$100,0)+1,0)))="Н/Д",AND(INDIRECT(CONCATENATE("'2018-05 (Д)'!M",TEXT(MATCH($C68,'2018-05 (Д)'!$C$2:$C$100,0)+1,0)))="Н/Д",INDIRECT(CONCATENATE("'2018-04 (Д)'!M",TEXT(MATCH($C68,'2018-04 (Д)'!$C$2:$C$100,0)+1,0))))),"Н/Д",((INDIRECT(CONCATENATE("'2018-05 (Д)'!M",TEXT(MATCH($C68,'2018-05 (Д)'!$C$2:$C$100,0)+1,0)))-INDIRECT(CONCATENATE("'2018-04 (Д)'!M",TEXT(MATCH($C68,'2018-04 (Д)'!$C$2:$C$100,0)+1,0))))/INDIRECT(CONCATENATE("'2018-04 (Д)'!M",TEXT(MATCH($C68,'2018-04 (Д)'!$C$2:$C$100,0)+1,0))))*100)</f>
        <v>9.6136651730970115</v>
      </c>
      <c r="CR68" s="9">
        <f ca="1">IF(OR(INDIRECT(CONCATENATE("'2018-06 (Д)'!M",TEXT(MATCH($C68,'2018-06 (Д)'!$C$2:$C$100,0)+1,0)))="Н/Д",INDIRECT(CONCATENATE("'2018-05 (Д)'!M",TEXT(MATCH($C68,'2018-05 (Д)'!$C$2:$C$100,0)+1,0)))="Н/Д",AND(INDIRECT(CONCATENATE("'2018-06 (Д)'!M",TEXT(MATCH($C68,'2018-06 (Д)'!$C$2:$C$100,0)+1,0)))="Н/Д",INDIRECT(CONCATENATE("'2018-05 (Д)'!M",TEXT(MATCH($C68,'2018-05 (Д)'!$C$2:$C$100,0)+1,0))))),"Н/Д",((INDIRECT(CONCATENATE("'2018-06 (Д)'!M",TEXT(MATCH($C68,'2018-06 (Д)'!$C$2:$C$100,0)+1,0)))-INDIRECT(CONCATENATE("'2018-05 (Д)'!M",TEXT(MATCH($C68,'2018-05 (Д)'!$C$2:$C$100,0)+1,0))))/INDIRECT(CONCATENATE("'2018-05 (Д)'!M",TEXT(MATCH($C68,'2018-05 (Д)'!$C$2:$C$100,0)+1,0))))*100)</f>
        <v>23.65545461103337</v>
      </c>
      <c r="CS68" s="9">
        <f ca="1">IF(OR(INDIRECT(CONCATENATE("'2018-07 (Д)'!M",TEXT(MATCH($C68,'2018-07 (Д)'!$C$2:$C$100,0)+1,0)))="Н/Д",INDIRECT(CONCATENATE("'2018-06 (Д)'!M",TEXT(MATCH($C68,'2018-06 (Д)'!$C$2:$C$100,0)+1,0)))="Н/Д",AND(INDIRECT(CONCATENATE("'2018-07 (Д)'!M",TEXT(MATCH($C68,'2018-07 (Д)'!$C$2:$C$100,0)+1,0)))="Н/Д",INDIRECT(CONCATENATE("'2018-06 (Д)'!M",TEXT(MATCH($C68,'2018-06 (Д)'!$C$2:$C$100,0)+1,0))))),"Н/Д",((INDIRECT(CONCATENATE("'2018-07 (Д)'!M",TEXT(MATCH($C68,'2018-07 (Д)'!$C$2:$C$100,0)+1,0)))-INDIRECT(CONCATENATE("'2018-06 (Д)'!M",TEXT(MATCH($C68,'2018-06 (Д)'!$C$2:$C$100,0)+1,0))))/INDIRECT(CONCATENATE("'2018-06 (Д)'!M",TEXT(MATCH($C68,'2018-06 (Д)'!$C$2:$C$100,0)+1,0))))*100)</f>
        <v>10.876789176312206</v>
      </c>
      <c r="CT68" s="9">
        <f ca="1">IF(OR(INDIRECT(CONCATENATE("'2018-08 (Д)'!M",TEXT(MATCH($C68,'2018-08 (Д)'!$C$2:$C$100,0)+1,0)))="Н/Д",INDIRECT(CONCATENATE("'2018-07 (Д)'!M",TEXT(MATCH($C68,'2018-07 (Д)'!$C$2:$C$100,0)+1,0)))="Н/Д",AND(INDIRECT(CONCATENATE("'2018-08 (Д)'!M",TEXT(MATCH($C68,'2018-08 (Д)'!$C$2:$C$100,0)+1,0)))="Н/Д",INDIRECT(CONCATENATE("'2018-07 (Д)'!M",TEXT(MATCH($C68,'2018-07 (Д)'!$C$2:$C$100,0)+1,0))))),"Н/Д",((INDIRECT(CONCATENATE("'2018-08 (Д)'!M",TEXT(MATCH($C68,'2018-08 (Д)'!$C$2:$C$100,0)+1,0)))-INDIRECT(CONCATENATE("'2018-07 (Д)'!M",TEXT(MATCH($C68,'2018-07 (Д)'!$C$2:$C$100,0)+1,0))))/INDIRECT(CONCATENATE("'2018-07 (Д)'!M",TEXT(MATCH($C68,'2018-07 (Д)'!$C$2:$C$100,0)+1,0))))*100)</f>
        <v>24.852289131438994</v>
      </c>
      <c r="CU68" s="9">
        <f ca="1">IF(OR(INDIRECT(CONCATENATE("'2018-09 (Д)'!M",TEXT(MATCH($C68,'2018-09 (Д)'!$C$2:$C$100,0)+1,0)))="Н/Д",INDIRECT(CONCATENATE("'2018-08 (Д)'!M",TEXT(MATCH($C68,'2018-08 (Д)'!$C$2:$C$100,0)+1,0)))="Н/Д",AND(INDIRECT(CONCATENATE("'2018-09 (Д)'!M",TEXT(MATCH($C68,'2018-09 (Д)'!$C$2:$C$100,0)+1,0)))="Н/Д",INDIRECT(CONCATENATE("'2018-08 (Д)'!M",TEXT(MATCH($C68,'2018-08 (Д)'!$C$2:$C$100,0)+1,0))))),"Н/Д",((INDIRECT(CONCATENATE("'2018-09 (Д)'!M",TEXT(MATCH($C68,'2018-09 (Д)'!$C$2:$C$100,0)+1,0)))-INDIRECT(CONCATENATE("'2018-08 (Д)'!M",TEXT(MATCH($C68,'2018-08 (Д)'!$C$2:$C$100,0)+1,0))))/INDIRECT(CONCATENATE("'2018-08 (Д)'!M",TEXT(MATCH($C68,'2018-08 (Д)'!$C$2:$C$100,0)+1,0))))*100)</f>
        <v>16.9892521023684</v>
      </c>
      <c r="CV68" s="9">
        <f ca="1">IF(OR(INDIRECT(CONCATENATE("'2018-10 (Д)'!M",TEXT(MATCH($C68,'2018-10 (Д)'!$C$2:$C$100,0)+1,0)))="Н/Д",INDIRECT(CONCATENATE("'2018-09 (Д)'!M",TEXT(MATCH($C68,'2018-09 (Д)'!$C$2:$C$100,0)+1,0)))="Н/Д",AND(INDIRECT(CONCATENATE("'2018-10 (Д)'!M",TEXT(MATCH($C68,'2018-10 (Д)'!$C$2:$C$100,0)+1,0)))="Н/Д",INDIRECT(CONCATENATE("'2018-09 (Д)'!M",TEXT(MATCH($C68,'2018-09 (Д)'!$C$2:$C$100,0)+1,0))))),"Н/Д",((INDIRECT(CONCATENATE("'2018-10 (Д)'!M",TEXT(MATCH($C68,'2018-10 (Д)'!$C$2:$C$100,0)+1,0)))-INDIRECT(CONCATENATE("'2018-09 (Д)'!M",TEXT(MATCH($C68,'2018-09 (Д)'!$C$2:$C$100,0)+1,0))))/INDIRECT(CONCATENATE("'2018-09 (Д)'!M",TEXT(MATCH($C68,'2018-09 (Д)'!$C$2:$C$100,0)+1,0))))*100)</f>
        <v>-17.607030066188074</v>
      </c>
      <c r="CW68" s="9">
        <f ca="1">IF(OR(INDIRECT(CONCATENATE("'2018-11 (Д)'!M",TEXT(MATCH($C68,'2018-11 (Д)'!$C$2:$C$100,0)+1,0)))="Н/Д",INDIRECT(CONCATENATE("'2018-10 (Д)'!M",TEXT(MATCH($C68,'2018-10 (Д)'!$C$2:$C$100,0)+1,0)))="Н/Д",AND(INDIRECT(CONCATENATE("'2018-11 (Д)'!M",TEXT(MATCH($C68,'2018-11 (Д)'!$C$2:$C$100,0)+1,0)))="Н/Д",INDIRECT(CONCATENATE("'2018-10 (Д)'!M",TEXT(MATCH($C68,'2018-10 (Д)'!$C$2:$C$100,0)+1,0))))),"Н/Д",((INDIRECT(CONCATENATE("'2018-11 (Д)'!M",TEXT(MATCH($C68,'2018-11 (Д)'!$C$2:$C$100,0)+1,0)))-INDIRECT(CONCATENATE("'2018-10 (Д)'!M",TEXT(MATCH($C68,'2018-10 (Д)'!$C$2:$C$100,0)+1,0))))/INDIRECT(CONCATENATE("'2018-10 (Д)'!M",TEXT(MATCH($C68,'2018-10 (Д)'!$C$2:$C$100,0)+1,0))))*100)</f>
        <v>-9.7687252184225546</v>
      </c>
      <c r="CX68" s="9">
        <f ca="1">IF(OR(INDIRECT(CONCATENATE("'2018-12 (Д)'!M",TEXT(MATCH($C68,'2018-12 (Д)'!$C$2:$C$100,0)+1,0)))="Н/Д",INDIRECT(CONCATENATE("'2018-11 (Д)'!M",TEXT(MATCH($C68,'2018-11 (Д)'!$C$2:$C$100,0)+1,0)))="Н/Д",AND(INDIRECT(CONCATENATE("'2018-12 (Д)'!M",TEXT(MATCH($C68,'2018-12 (Д)'!$C$2:$C$100,0)+1,0)))="Н/Д",INDIRECT(CONCATENATE("'2018-11 (Д)'!M",TEXT(MATCH($C68,'2018-11 (Д)'!$C$2:$C$100,0)+1,0))))),"Н/Д",((INDIRECT(CONCATENATE("'2018-12 (Д)'!M",TEXT(MATCH($C68,'2018-12 (Д)'!$C$2:$C$100,0)+1,0)))-INDIRECT(CONCATENATE("'2018-11 (Д)'!M",TEXT(MATCH($C68,'2018-11 (Д)'!$C$2:$C$100,0)+1,0))))/INDIRECT(CONCATENATE("'2018-11 (Д)'!M",TEXT(MATCH($C68,'2018-11 (Д)'!$C$2:$C$100,0)+1,0))))*100)</f>
        <v>13.386481302159575</v>
      </c>
      <c r="CY68" s="9"/>
      <c r="CZ68" s="9">
        <f ca="1">IF(OR(INDIRECT(CONCATENATE("'2018-03 (Д)'!N",TEXT(MATCH($C68,'2018-03 (Д)'!$C$2:$C$100,0)+1,0)))="Н/Д",INDIRECT(CONCATENATE("'2018-02 (Д)'!N",TEXT(MATCH($C68,'2018-02 (Д)'!$C$2:$C$100,0)+1,0)))="Н/Д",AND(INDIRECT(CONCATENATE("'2018-03 (Д)'!N",TEXT(MATCH($C68,'2018-03 (Д)'!$C$2:$C$100,0)+1,0)))="Н/Д",INDIRECT(CONCATENATE("'2018-02 (Д)'!N",TEXT(MATCH($C68,'2018-02 (Д)'!$C$2:$C$100,0)+1,0))))),"Н/Д",((INDIRECT(CONCATENATE("'2018-03 (Д)'!N",TEXT(MATCH($C68,'2018-03 (Д)'!$C$2:$C$100,0)+1,0)))-INDIRECT(CONCATENATE("'2018-02 (Д)'!N",TEXT(MATCH($C68,'2018-02 (Д)'!$C$2:$C$100,0)+1,0))))/INDIRECT(CONCATENATE("'2018-02 (Д)'!N",TEXT(MATCH($C68,'2018-02 (Д)'!$C$2:$C$100,0)+1,0))))*100)</f>
        <v>127.55589114455816</v>
      </c>
      <c r="DA68" s="9">
        <f ca="1">IF(OR(INDIRECT(CONCATENATE("'2018-04 (Д)'!N",TEXT(MATCH($C68,'2018-04 (Д)'!$C$2:$C$100,0)+1,0)))="Н/Д",INDIRECT(CONCATENATE("'2018-03 (Д)'!N",TEXT(MATCH($C68,'2018-03 (Д)'!$C$2:$C$100,0)+1,0)))="Н/Д",AND(INDIRECT(CONCATENATE("'2018-04 (Д)'!N",TEXT(MATCH($C68,'2018-04 (Д)'!$C$2:$C$100,0)+1,0)))="Н/Д",INDIRECT(CONCATENATE("'2018-03 (Д)'!N",TEXT(MATCH($C68,'2018-03 (Д)'!$C$2:$C$100,0)+1,0))))),"Н/Д",((INDIRECT(CONCATENATE("'2018-04 (Д)'!N",TEXT(MATCH($C68,'2018-04 (Д)'!$C$2:$C$100,0)+1,0)))-INDIRECT(CONCATENATE("'2018-03 (Д)'!N",TEXT(MATCH($C68,'2018-03 (Д)'!$C$2:$C$100,0)+1,0))))/INDIRECT(CONCATENATE("'2018-03 (Д)'!N",TEXT(MATCH($C68,'2018-03 (Д)'!$C$2:$C$100,0)+1,0))))*100)</f>
        <v>61.493803843536675</v>
      </c>
      <c r="DB68" s="9">
        <f ca="1">IF(OR(INDIRECT(CONCATENATE("'2018-05 (Д)'!N",TEXT(MATCH($C68,'2018-05 (Д)'!$C$2:$C$100,0)+1,0)))="Н/Д",INDIRECT(CONCATENATE("'2018-04 (Д)'!N",TEXT(MATCH($C68,'2018-04 (Д)'!$C$2:$C$100,0)+1,0)))="Н/Д",AND(INDIRECT(CONCATENATE("'2018-05 (Д)'!N",TEXT(MATCH($C68,'2018-05 (Д)'!$C$2:$C$100,0)+1,0)))="Н/Д",INDIRECT(CONCATENATE("'2018-04 (Д)'!N",TEXT(MATCH($C68,'2018-04 (Д)'!$C$2:$C$100,0)+1,0))))),"Н/Д",((INDIRECT(CONCATENATE("'2018-05 (Д)'!N",TEXT(MATCH($C68,'2018-05 (Д)'!$C$2:$C$100,0)+1,0)))-INDIRECT(CONCATENATE("'2018-04 (Д)'!N",TEXT(MATCH($C68,'2018-04 (Д)'!$C$2:$C$100,0)+1,0))))/INDIRECT(CONCATENATE("'2018-04 (Д)'!N",TEXT(MATCH($C68,'2018-04 (Д)'!$C$2:$C$100,0)+1,0))))*100)</f>
        <v>38.080450406628913</v>
      </c>
      <c r="DC68" s="9">
        <f ca="1">IF(OR(INDIRECT(CONCATENATE("'2018-06 (Д)'!N",TEXT(MATCH($C68,'2018-06 (Д)'!$C$2:$C$100,0)+1,0)))="Н/Д",INDIRECT(CONCATENATE("'2018-05 (Д)'!N",TEXT(MATCH($C68,'2018-05 (Д)'!$C$2:$C$100,0)+1,0)))="Н/Д",AND(INDIRECT(CONCATENATE("'2018-06 (Д)'!N",TEXT(MATCH($C68,'2018-06 (Д)'!$C$2:$C$100,0)+1,0)))="Н/Д",INDIRECT(CONCATENATE("'2018-05 (Д)'!N",TEXT(MATCH($C68,'2018-05 (Д)'!$C$2:$C$100,0)+1,0))))),"Н/Д",((INDIRECT(CONCATENATE("'2018-06 (Д)'!N",TEXT(MATCH($C68,'2018-06 (Д)'!$C$2:$C$100,0)+1,0)))-INDIRECT(CONCATENATE("'2018-05 (Д)'!N",TEXT(MATCH($C68,'2018-05 (Д)'!$C$2:$C$100,0)+1,0))))/INDIRECT(CONCATENATE("'2018-05 (Д)'!N",TEXT(MATCH($C68,'2018-05 (Д)'!$C$2:$C$100,0)+1,0))))*100)</f>
        <v>33.703910448392307</v>
      </c>
      <c r="DD68" s="9">
        <f ca="1">IF(OR(INDIRECT(CONCATENATE("'2018-07 (Д)'!N",TEXT(MATCH($C68,'2018-07 (Д)'!$C$2:$C$100,0)+1,0)))="Н/Д",INDIRECT(CONCATENATE("'2018-06 (Д)'!N",TEXT(MATCH($C68,'2018-06 (Д)'!$C$2:$C$100,0)+1,0)))="Н/Д",AND(INDIRECT(CONCATENATE("'2018-07 (Д)'!N",TEXT(MATCH($C68,'2018-07 (Д)'!$C$2:$C$100,0)+1,0)))="Н/Д",INDIRECT(CONCATENATE("'2018-06 (Д)'!N",TEXT(MATCH($C68,'2018-06 (Д)'!$C$2:$C$100,0)+1,0))))),"Н/Д",((INDIRECT(CONCATENATE("'2018-07 (Д)'!N",TEXT(MATCH($C68,'2018-07 (Д)'!$C$2:$C$100,0)+1,0)))-INDIRECT(CONCATENATE("'2018-06 (Д)'!N",TEXT(MATCH($C68,'2018-06 (Д)'!$C$2:$C$100,0)+1,0))))/INDIRECT(CONCATENATE("'2018-06 (Д)'!N",TEXT(MATCH($C68,'2018-06 (Д)'!$C$2:$C$100,0)+1,0))))*100)</f>
        <v>23.49428244556389</v>
      </c>
      <c r="DE68" s="9">
        <f ca="1">IF(OR(INDIRECT(CONCATENATE("'2018-08 (Д)'!N",TEXT(MATCH($C68,'2018-08 (Д)'!$C$2:$C$100,0)+1,0)))="Н/Д",INDIRECT(CONCATENATE("'2018-07 (Д)'!N",TEXT(MATCH($C68,'2018-07 (Д)'!$C$2:$C$100,0)+1,0)))="Н/Д",AND(INDIRECT(CONCATENATE("'2018-08 (Д)'!N",TEXT(MATCH($C68,'2018-08 (Д)'!$C$2:$C$100,0)+1,0)))="Н/Д",INDIRECT(CONCATENATE("'2018-07 (Д)'!N",TEXT(MATCH($C68,'2018-07 (Д)'!$C$2:$C$100,0)+1,0))))),"Н/Д",((INDIRECT(CONCATENATE("'2018-08 (Д)'!N",TEXT(MATCH($C68,'2018-08 (Д)'!$C$2:$C$100,0)+1,0)))-INDIRECT(CONCATENATE("'2018-07 (Д)'!N",TEXT(MATCH($C68,'2018-07 (Д)'!$C$2:$C$100,0)+1,0))))/INDIRECT(CONCATENATE("'2018-07 (Д)'!N",TEXT(MATCH($C68,'2018-07 (Д)'!$C$2:$C$100,0)+1,0))))*100)</f>
        <v>18.863959874985564</v>
      </c>
      <c r="DF68" s="9">
        <f ca="1">IF(OR(INDIRECT(CONCATENATE("'2018-09 (Д)'!N",TEXT(MATCH($C68,'2018-09 (Д)'!$C$2:$C$100,0)+1,0)))="Н/Д",INDIRECT(CONCATENATE("'2018-08 (Д)'!N",TEXT(MATCH($C68,'2018-08 (Д)'!$C$2:$C$100,0)+1,0)))="Н/Д",AND(INDIRECT(CONCATENATE("'2018-09 (Д)'!N",TEXT(MATCH($C68,'2018-09 (Д)'!$C$2:$C$100,0)+1,0)))="Н/Д",INDIRECT(CONCATENATE("'2018-08 (Д)'!N",TEXT(MATCH($C68,'2018-08 (Д)'!$C$2:$C$100,0)+1,0))))),"Н/Д",((INDIRECT(CONCATENATE("'2018-09 (Д)'!N",TEXT(MATCH($C68,'2018-09 (Д)'!$C$2:$C$100,0)+1,0)))-INDIRECT(CONCATENATE("'2018-08 (Д)'!N",TEXT(MATCH($C68,'2018-08 (Д)'!$C$2:$C$100,0)+1,0))))/INDIRECT(CONCATENATE("'2018-08 (Д)'!N",TEXT(MATCH($C68,'2018-08 (Д)'!$C$2:$C$100,0)+1,0))))*100)</f>
        <v>14.567702772294158</v>
      </c>
      <c r="DG68" s="9">
        <f ca="1">IF(OR(INDIRECT(CONCATENATE("'2018-10 (Д)'!N",TEXT(MATCH($C68,'2018-10 (Д)'!$C$2:$C$100,0)+1,0)))="Н/Д",INDIRECT(CONCATENATE("'2018-09 (Д)'!N",TEXT(MATCH($C68,'2018-09 (Д)'!$C$2:$C$100,0)+1,0)))="Н/Д",AND(INDIRECT(CONCATENATE("'2018-10 (Д)'!N",TEXT(MATCH($C68,'2018-10 (Д)'!$C$2:$C$100,0)+1,0)))="Н/Д",INDIRECT(CONCATENATE("'2018-09 (Д)'!N",TEXT(MATCH($C68,'2018-09 (Д)'!$C$2:$C$100,0)+1,0))))),"Н/Д",((INDIRECT(CONCATENATE("'2018-10 (Д)'!N",TEXT(MATCH($C68,'2018-10 (Д)'!$C$2:$C$100,0)+1,0)))-INDIRECT(CONCATENATE("'2018-09 (Д)'!N",TEXT(MATCH($C68,'2018-09 (Д)'!$C$2:$C$100,0)+1,0))))/INDIRECT(CONCATENATE("'2018-09 (Д)'!N",TEXT(MATCH($C68,'2018-09 (Д)'!$C$2:$C$100,0)+1,0))))*100)</f>
        <v>12.6004364121324</v>
      </c>
      <c r="DH68" s="9">
        <f ca="1">IF(OR(INDIRECT(CONCATENATE("'2018-11 (Д)'!N",TEXT(MATCH($C68,'2018-11 (Д)'!$C$2:$C$100,0)+1,0)))="Н/Д",INDIRECT(CONCATENATE("'2018-10 (Д)'!N",TEXT(MATCH($C68,'2018-10 (Д)'!$C$2:$C$100,0)+1,0)))="Н/Д",AND(INDIRECT(CONCATENATE("'2018-11 (Д)'!N",TEXT(MATCH($C68,'2018-11 (Д)'!$C$2:$C$100,0)+1,0)))="Н/Д",INDIRECT(CONCATENATE("'2018-10 (Д)'!N",TEXT(MATCH($C68,'2018-10 (Д)'!$C$2:$C$100,0)+1,0))))),"Н/Д",((INDIRECT(CONCATENATE("'2018-11 (Д)'!N",TEXT(MATCH($C68,'2018-11 (Д)'!$C$2:$C$100,0)+1,0)))-INDIRECT(CONCATENATE("'2018-10 (Д)'!N",TEXT(MATCH($C68,'2018-10 (Д)'!$C$2:$C$100,0)+1,0))))/INDIRECT(CONCATENATE("'2018-10 (Д)'!N",TEXT(MATCH($C68,'2018-10 (Д)'!$C$2:$C$100,0)+1,0))))*100)</f>
        <v>15.533782774302241</v>
      </c>
      <c r="DI68" s="9">
        <f ca="1">IF(OR(INDIRECT(CONCATENATE("'2018-12 (Д)'!N",TEXT(MATCH($C68,'2018-12 (Д)'!$C$2:$C$100,0)+1,0)))="Н/Д",INDIRECT(CONCATENATE("'2018-11 (Д)'!N",TEXT(MATCH($C68,'2018-11 (Д)'!$C$2:$C$100,0)+1,0)))="Н/Д",AND(INDIRECT(CONCATENATE("'2018-12 (Д)'!N",TEXT(MATCH($C68,'2018-12 (Д)'!$C$2:$C$100,0)+1,0)))="Н/Д",INDIRECT(CONCATENATE("'2018-11 (Д)'!N",TEXT(MATCH($C68,'2018-11 (Д)'!$C$2:$C$100,0)+1,0))))),"Н/Д",((INDIRECT(CONCATENATE("'2018-12 (Д)'!N",TEXT(MATCH($C68,'2018-12 (Д)'!$C$2:$C$100,0)+1,0)))-INDIRECT(CONCATENATE("'2018-11 (Д)'!N",TEXT(MATCH($C68,'2018-11 (Д)'!$C$2:$C$100,0)+1,0))))/INDIRECT(CONCATENATE("'2018-11 (Д)'!N",TEXT(MATCH($C68,'2018-11 (Д)'!$C$2:$C$100,0)+1,0))))*100)</f>
        <v>11.816109477136759</v>
      </c>
      <c r="DJ68" s="9"/>
      <c r="DK68" s="9">
        <f ca="1">IF(OR(INDIRECT(CONCATENATE("'2018-03 (Д)'!O",TEXT(MATCH($C68,'2018-03 (Д)'!$C$2:$C$100,0)+1,0)))="Н/Д",INDIRECT(CONCATENATE("'2018-02 (Д)'!O",TEXT(MATCH($C68,'2018-02 (Д)'!$C$2:$C$100,0)+1,0)))="Н/Д",AND(INDIRECT(CONCATENATE("'2018-03 (Д)'!O",TEXT(MATCH($C68,'2018-03 (Д)'!$C$2:$C$100,0)+1,0)))="Н/Д",INDIRECT(CONCATENATE("'2018-02 (Д)'!O",TEXT(MATCH($C68,'2018-02 (Д)'!$C$2:$C$100,0)+1,0))))),"Н/Д",((INDIRECT(CONCATENATE("'2018-03 (Д)'!O",TEXT(MATCH($C68,'2018-03 (Д)'!$C$2:$C$100,0)+1,0)))-INDIRECT(CONCATENATE("'2018-02 (Д)'!O",TEXT(MATCH($C68,'2018-02 (Д)'!$C$2:$C$100,0)+1,0))))/INDIRECT(CONCATENATE("'2018-02 (Д)'!O",TEXT(MATCH($C68,'2018-02 (Д)'!$C$2:$C$100,0)+1,0))))*100)</f>
        <v>-102.80602204145895</v>
      </c>
      <c r="DL68" s="9">
        <f ca="1">IF(OR(INDIRECT(CONCATENATE("'2018-04 (Д)'!O",TEXT(MATCH($C68,'2018-04 (Д)'!$C$2:$C$100,0)+1,0)))="Н/Д",INDIRECT(CONCATENATE("'2018-03 (Д)'!O",TEXT(MATCH($C68,'2018-03 (Д)'!$C$2:$C$100,0)+1,0)))="Н/Д",AND(INDIRECT(CONCATENATE("'2018-04 (Д)'!O",TEXT(MATCH($C68,'2018-04 (Д)'!$C$2:$C$100,0)+1,0)))="Н/Д",INDIRECT(CONCATENATE("'2018-03 (Д)'!O",TEXT(MATCH($C68,'2018-03 (Д)'!$C$2:$C$100,0)+1,0))))),"Н/Д",((INDIRECT(CONCATENATE("'2018-04 (Д)'!O",TEXT(MATCH($C68,'2018-04 (Д)'!$C$2:$C$100,0)+1,0)))-INDIRECT(CONCATENATE("'2018-03 (Д)'!O",TEXT(MATCH($C68,'2018-03 (Д)'!$C$2:$C$100,0)+1,0))))/INDIRECT(CONCATENATE("'2018-03 (Д)'!O",TEXT(MATCH($C68,'2018-03 (Д)'!$C$2:$C$100,0)+1,0))))*100)</f>
        <v>-32040.385739333698</v>
      </c>
      <c r="DM68" s="9">
        <f ca="1">IF(OR(INDIRECT(CONCATENATE("'2018-05 (Д)'!O",TEXT(MATCH($C68,'2018-05 (Д)'!$C$2:$C$100,0)+1,0)))="Н/Д",INDIRECT(CONCATENATE("'2018-04 (Д)'!O",TEXT(MATCH($C68,'2018-04 (Д)'!$C$2:$C$100,0)+1,0)))="Н/Д",AND(INDIRECT(CONCATENATE("'2018-05 (Д)'!O",TEXT(MATCH($C68,'2018-05 (Д)'!$C$2:$C$100,0)+1,0)))="Н/Д",INDIRECT(CONCATENATE("'2018-04 (Д)'!O",TEXT(MATCH($C68,'2018-04 (Д)'!$C$2:$C$100,0)+1,0))))),"Н/Д",((INDIRECT(CONCATENATE("'2018-05 (Д)'!O",TEXT(MATCH($C68,'2018-05 (Д)'!$C$2:$C$100,0)+1,0)))-INDIRECT(CONCATENATE("'2018-04 (Д)'!O",TEXT(MATCH($C68,'2018-04 (Д)'!$C$2:$C$100,0)+1,0))))/INDIRECT(CONCATENATE("'2018-04 (Д)'!O",TEXT(MATCH($C68,'2018-04 (Д)'!$C$2:$C$100,0)+1,0))))*100)</f>
        <v>-952.94620311070446</v>
      </c>
      <c r="DN68" s="9">
        <f ca="1">IF(OR(INDIRECT(CONCATENATE("'2018-06 (Д)'!O",TEXT(MATCH($C68,'2018-06 (Д)'!$C$2:$C$100,0)+1,0)))="Н/Д",INDIRECT(CONCATENATE("'2018-05 (Д)'!O",TEXT(MATCH($C68,'2018-05 (Д)'!$C$2:$C$100,0)+1,0)))="Н/Д",AND(INDIRECT(CONCATENATE("'2018-06 (Д)'!O",TEXT(MATCH($C68,'2018-06 (Д)'!$C$2:$C$100,0)+1,0)))="Н/Д",INDIRECT(CONCATENATE("'2018-05 (Д)'!O",TEXT(MATCH($C68,'2018-05 (Д)'!$C$2:$C$100,0)+1,0))))),"Н/Д",((INDIRECT(CONCATENATE("'2018-06 (Д)'!O",TEXT(MATCH($C68,'2018-06 (Д)'!$C$2:$C$100,0)+1,0)))-INDIRECT(CONCATENATE("'2018-05 (Д)'!O",TEXT(MATCH($C68,'2018-05 (Д)'!$C$2:$C$100,0)+1,0))))/INDIRECT(CONCATENATE("'2018-05 (Д)'!O",TEXT(MATCH($C68,'2018-05 (Д)'!$C$2:$C$100,0)+1,0))))*100)</f>
        <v>-101.49966179332988</v>
      </c>
      <c r="DO68" s="9">
        <f ca="1">IF(OR(INDIRECT(CONCATENATE("'2018-07 (Д)'!O",TEXT(MATCH($C68,'2018-07 (Д)'!$C$2:$C$100,0)+1,0)))="Н/Д",INDIRECT(CONCATENATE("'2018-06 (Д)'!O",TEXT(MATCH($C68,'2018-06 (Д)'!$C$2:$C$100,0)+1,0)))="Н/Д",AND(INDIRECT(CONCATENATE("'2018-07 (Д)'!O",TEXT(MATCH($C68,'2018-07 (Д)'!$C$2:$C$100,0)+1,0)))="Н/Д",INDIRECT(CONCATENATE("'2018-06 (Д)'!O",TEXT(MATCH($C68,'2018-06 (Д)'!$C$2:$C$100,0)+1,0))))),"Н/Д",((INDIRECT(CONCATENATE("'2018-07 (Д)'!O",TEXT(MATCH($C68,'2018-07 (Д)'!$C$2:$C$100,0)+1,0)))-INDIRECT(CONCATENATE("'2018-06 (Д)'!O",TEXT(MATCH($C68,'2018-06 (Д)'!$C$2:$C$100,0)+1,0))))/INDIRECT(CONCATENATE("'2018-06 (Д)'!O",TEXT(MATCH($C68,'2018-06 (Д)'!$C$2:$C$100,0)+1,0))))*100)</f>
        <v>-257.15511876917822</v>
      </c>
      <c r="DP68" s="9">
        <f ca="1">IF(OR(INDIRECT(CONCATENATE("'2018-08 (Д)'!O",TEXT(MATCH($C68,'2018-08 (Д)'!$C$2:$C$100,0)+1,0)))="Н/Д",INDIRECT(CONCATENATE("'2018-07 (Д)'!O",TEXT(MATCH($C68,'2018-07 (Д)'!$C$2:$C$100,0)+1,0)))="Н/Д",AND(INDIRECT(CONCATENATE("'2018-08 (Д)'!O",TEXT(MATCH($C68,'2018-08 (Д)'!$C$2:$C$100,0)+1,0)))="Н/Д",INDIRECT(CONCATENATE("'2018-07 (Д)'!O",TEXT(MATCH($C68,'2018-07 (Д)'!$C$2:$C$100,0)+1,0))))),"Н/Д",((INDIRECT(CONCATENATE("'2018-08 (Д)'!O",TEXT(MATCH($C68,'2018-08 (Д)'!$C$2:$C$100,0)+1,0)))-INDIRECT(CONCATENATE("'2018-07 (Д)'!O",TEXT(MATCH($C68,'2018-07 (Д)'!$C$2:$C$100,0)+1,0))))/INDIRECT(CONCATENATE("'2018-07 (Д)'!O",TEXT(MATCH($C68,'2018-07 (Д)'!$C$2:$C$100,0)+1,0))))*100)</f>
        <v>42.734972714901104</v>
      </c>
      <c r="DQ68" s="9">
        <f ca="1">IF(OR(INDIRECT(CONCATENATE("'2018-09 (Д)'!O",TEXT(MATCH($C68,'2018-09 (Д)'!$C$2:$C$100,0)+1,0)))="Н/Д",INDIRECT(CONCATENATE("'2018-08 (Д)'!O",TEXT(MATCH($C68,'2018-08 (Д)'!$C$2:$C$100,0)+1,0)))="Н/Д",AND(INDIRECT(CONCATENATE("'2018-09 (Д)'!O",TEXT(MATCH($C68,'2018-09 (Д)'!$C$2:$C$100,0)+1,0)))="Н/Д",INDIRECT(CONCATENATE("'2018-08 (Д)'!O",TEXT(MATCH($C68,'2018-08 (Д)'!$C$2:$C$100,0)+1,0))))),"Н/Д",((INDIRECT(CONCATENATE("'2018-09 (Д)'!O",TEXT(MATCH($C68,'2018-09 (Д)'!$C$2:$C$100,0)+1,0)))-INDIRECT(CONCATENATE("'2018-08 (Д)'!O",TEXT(MATCH($C68,'2018-08 (Д)'!$C$2:$C$100,0)+1,0))))/INDIRECT(CONCATENATE("'2018-08 (Д)'!O",TEXT(MATCH($C68,'2018-08 (Д)'!$C$2:$C$100,0)+1,0))))*100)</f>
        <v>883.30107489166926</v>
      </c>
      <c r="DR68" s="9">
        <f ca="1">IF(OR(INDIRECT(CONCATENATE("'2018-10 (Д)'!O",TEXT(MATCH($C68,'2018-10 (Д)'!$C$2:$C$100,0)+1,0)))="Н/Д",INDIRECT(CONCATENATE("'2018-09 (Д)'!O",TEXT(MATCH($C68,'2018-09 (Д)'!$C$2:$C$100,0)+1,0)))="Н/Д",AND(INDIRECT(CONCATENATE("'2018-10 (Д)'!O",TEXT(MATCH($C68,'2018-10 (Д)'!$C$2:$C$100,0)+1,0)))="Н/Д",INDIRECT(CONCATENATE("'2018-09 (Д)'!O",TEXT(MATCH($C68,'2018-09 (Д)'!$C$2:$C$100,0)+1,0))))),"Н/Д",((INDIRECT(CONCATENATE("'2018-10 (Д)'!O",TEXT(MATCH($C68,'2018-10 (Д)'!$C$2:$C$100,0)+1,0)))-INDIRECT(CONCATENATE("'2018-09 (Д)'!O",TEXT(MATCH($C68,'2018-09 (Д)'!$C$2:$C$100,0)+1,0))))/INDIRECT(CONCATENATE("'2018-09 (Д)'!O",TEXT(MATCH($C68,'2018-09 (Д)'!$C$2:$C$100,0)+1,0))))*100)</f>
        <v>1327.4506446675487</v>
      </c>
      <c r="DS68" s="9">
        <f ca="1">IF(OR(INDIRECT(CONCATENATE("'2018-11 (Д)'!O",TEXT(MATCH($C68,'2018-11 (Д)'!$C$2:$C$100,0)+1,0)))="Н/Д",INDIRECT(CONCATENATE("'2018-10 (Д)'!O",TEXT(MATCH($C68,'2018-10 (Д)'!$C$2:$C$100,0)+1,0)))="Н/Д",AND(INDIRECT(CONCATENATE("'2018-11 (Д)'!O",TEXT(MATCH($C68,'2018-11 (Д)'!$C$2:$C$100,0)+1,0)))="Н/Д",INDIRECT(CONCATENATE("'2018-10 (Д)'!O",TEXT(MATCH($C68,'2018-10 (Д)'!$C$2:$C$100,0)+1,0))))),"Н/Д",((INDIRECT(CONCATENATE("'2018-11 (Д)'!O",TEXT(MATCH($C68,'2018-11 (Д)'!$C$2:$C$100,0)+1,0)))-INDIRECT(CONCATENATE("'2018-10 (Д)'!O",TEXT(MATCH($C68,'2018-10 (Д)'!$C$2:$C$100,0)+1,0))))/INDIRECT(CONCATENATE("'2018-10 (Д)'!O",TEXT(MATCH($C68,'2018-10 (Д)'!$C$2:$C$100,0)+1,0))))*100)</f>
        <v>-111.88317076167212</v>
      </c>
      <c r="DT68" s="9">
        <f ca="1">IF(OR(INDIRECT(CONCATENATE("'2018-12 (Д)'!O",TEXT(MATCH($C68,'2018-12 (Д)'!$C$2:$C$100,0)+1,0)))="Н/Д",INDIRECT(CONCATENATE("'2018-11 (Д)'!O",TEXT(MATCH($C68,'2018-11 (Д)'!$C$2:$C$100,0)+1,0)))="Н/Д",AND(INDIRECT(CONCATENATE("'2018-12 (Д)'!O",TEXT(MATCH($C68,'2018-12 (Д)'!$C$2:$C$100,0)+1,0)))="Н/Д",INDIRECT(CONCATENATE("'2018-11 (Д)'!O",TEXT(MATCH($C68,'2018-11 (Д)'!$C$2:$C$100,0)+1,0))))),"Н/Д",((INDIRECT(CONCATENATE("'2018-12 (Д)'!O",TEXT(MATCH($C68,'2018-12 (Д)'!$C$2:$C$100,0)+1,0)))-INDIRECT(CONCATENATE("'2018-11 (Д)'!O",TEXT(MATCH($C68,'2018-11 (Д)'!$C$2:$C$100,0)+1,0))))/INDIRECT(CONCATENATE("'2018-11 (Д)'!O",TEXT(MATCH($C68,'2018-11 (Д)'!$C$2:$C$100,0)+1,0))))*100)</f>
        <v>-114.43199421281847</v>
      </c>
      <c r="DU68" s="9"/>
      <c r="DV68" s="9">
        <f ca="1">IF(OR(INDIRECT(CONCATENATE("'2018-03 (Д)'!P",TEXT(MATCH($C68,'2018-03 (Д)'!$C$2:$C$100,0)+1,0)))="Н/Д",INDIRECT(CONCATENATE("'2018-02 (Д)'!P",TEXT(MATCH($C68,'2018-02 (Д)'!$C$2:$C$100,0)+1,0)))="Н/Д",AND(INDIRECT(CONCATENATE("'2018-03 (Д)'!P",TEXT(MATCH($C68,'2018-03 (Д)'!$C$2:$C$100,0)+1,0)))="Н/Д",INDIRECT(CONCATENATE("'2018-02 (Д)'!P",TEXT(MATCH($C68,'2018-02 (Д)'!$C$2:$C$100,0)+1,0))))),"Н/Д",((INDIRECT(CONCATENATE("'2018-03 (Д)'!P",TEXT(MATCH($C68,'2018-03 (Д)'!$C$2:$C$100,0)+1,0)))-INDIRECT(CONCATENATE("'2018-02 (Д)'!P",TEXT(MATCH($C68,'2018-02 (Д)'!$C$2:$C$100,0)+1,0))))/INDIRECT(CONCATENATE("'2018-02 (Д)'!P",TEXT(MATCH($C68,'2018-02 (Д)'!$C$2:$C$100,0)+1,0))))*100)</f>
        <v>64.722744601697073</v>
      </c>
      <c r="DW68" s="9">
        <f ca="1">IF(OR(INDIRECT(CONCATENATE("'2018-04 (Д)'!P",TEXT(MATCH($C68,'2018-04 (Д)'!$C$2:$C$100,0)+1,0)))="Н/Д",INDIRECT(CONCATENATE("'2018-03 (Д)'!P",TEXT(MATCH($C68,'2018-03 (Д)'!$C$2:$C$100,0)+1,0)))="Н/Д",AND(INDIRECT(CONCATENATE("'2018-04 (Д)'!P",TEXT(MATCH($C68,'2018-04 (Д)'!$C$2:$C$100,0)+1,0)))="Н/Д",INDIRECT(CONCATENATE("'2018-03 (Д)'!P",TEXT(MATCH($C68,'2018-03 (Д)'!$C$2:$C$100,0)+1,0))))),"Н/Д",((INDIRECT(CONCATENATE("'2018-04 (Д)'!P",TEXT(MATCH($C68,'2018-04 (Д)'!$C$2:$C$100,0)+1,0)))-INDIRECT(CONCATENATE("'2018-03 (Д)'!P",TEXT(MATCH($C68,'2018-03 (Д)'!$C$2:$C$100,0)+1,0))))/INDIRECT(CONCATENATE("'2018-03 (Д)'!P",TEXT(MATCH($C68,'2018-03 (Д)'!$C$2:$C$100,0)+1,0))))*100)</f>
        <v>95.29728497476178</v>
      </c>
      <c r="DX68" s="9">
        <f ca="1">IF(OR(INDIRECT(CONCATENATE("'2018-05 (Д)'!P",TEXT(MATCH($C68,'2018-05 (Д)'!$C$2:$C$100,0)+1,0)))="Н/Д",INDIRECT(CONCATENATE("'2018-04 (Д)'!P",TEXT(MATCH($C68,'2018-04 (Д)'!$C$2:$C$100,0)+1,0)))="Н/Д",AND(INDIRECT(CONCATENATE("'2018-05 (Д)'!P",TEXT(MATCH($C68,'2018-05 (Д)'!$C$2:$C$100,0)+1,0)))="Н/Д",INDIRECT(CONCATENATE("'2018-04 (Д)'!P",TEXT(MATCH($C68,'2018-04 (Д)'!$C$2:$C$100,0)+1,0))))),"Н/Д",((INDIRECT(CONCATENATE("'2018-05 (Д)'!P",TEXT(MATCH($C68,'2018-05 (Д)'!$C$2:$C$100,0)+1,0)))-INDIRECT(CONCATENATE("'2018-04 (Д)'!P",TEXT(MATCH($C68,'2018-04 (Д)'!$C$2:$C$100,0)+1,0))))/INDIRECT(CONCATENATE("'2018-04 (Д)'!P",TEXT(MATCH($C68,'2018-04 (Д)'!$C$2:$C$100,0)+1,0))))*100)</f>
        <v>-26.163998017607028</v>
      </c>
      <c r="DY68" s="9">
        <f ca="1">IF(OR(INDIRECT(CONCATENATE("'2018-06 (Д)'!P",TEXT(MATCH($C68,'2018-06 (Д)'!$C$2:$C$100,0)+1,0)))="Н/Д",INDIRECT(CONCATENATE("'2018-05 (Д)'!P",TEXT(MATCH($C68,'2018-05 (Д)'!$C$2:$C$100,0)+1,0)))="Н/Д",AND(INDIRECT(CONCATENATE("'2018-06 (Д)'!P",TEXT(MATCH($C68,'2018-06 (Д)'!$C$2:$C$100,0)+1,0)))="Н/Д",INDIRECT(CONCATENATE("'2018-05 (Д)'!P",TEXT(MATCH($C68,'2018-05 (Д)'!$C$2:$C$100,0)+1,0))))),"Н/Д",((INDIRECT(CONCATENATE("'2018-06 (Д)'!P",TEXT(MATCH($C68,'2018-06 (Д)'!$C$2:$C$100,0)+1,0)))-INDIRECT(CONCATENATE("'2018-05 (Д)'!P",TEXT(MATCH($C68,'2018-05 (Д)'!$C$2:$C$100,0)+1,0))))/INDIRECT(CONCATENATE("'2018-05 (Д)'!P",TEXT(MATCH($C68,'2018-05 (Д)'!$C$2:$C$100,0)+1,0))))*100)</f>
        <v>-31.073308844012793</v>
      </c>
      <c r="DZ68" s="9">
        <f ca="1">IF(OR(INDIRECT(CONCATENATE("'2018-07 (Д)'!P",TEXT(MATCH($C68,'2018-07 (Д)'!$C$2:$C$100,0)+1,0)))="Н/Д",INDIRECT(CONCATENATE("'2018-06 (Д)'!P",TEXT(MATCH($C68,'2018-06 (Д)'!$C$2:$C$100,0)+1,0)))="Н/Д",AND(INDIRECT(CONCATENATE("'2018-07 (Д)'!P",TEXT(MATCH($C68,'2018-07 (Д)'!$C$2:$C$100,0)+1,0)))="Н/Д",INDIRECT(CONCATENATE("'2018-06 (Д)'!P",TEXT(MATCH($C68,'2018-06 (Д)'!$C$2:$C$100,0)+1,0))))),"Н/Д",((INDIRECT(CONCATENATE("'2018-07 (Д)'!P",TEXT(MATCH($C68,'2018-07 (Д)'!$C$2:$C$100,0)+1,0)))-INDIRECT(CONCATENATE("'2018-06 (Д)'!P",TEXT(MATCH($C68,'2018-06 (Д)'!$C$2:$C$100,0)+1,0))))/INDIRECT(CONCATENATE("'2018-06 (Д)'!P",TEXT(MATCH($C68,'2018-06 (Д)'!$C$2:$C$100,0)+1,0))))*100)</f>
        <v>66.716822811850818</v>
      </c>
      <c r="EA68" s="9">
        <f ca="1">IF(OR(INDIRECT(CONCATENATE("'2018-08 (Д)'!P",TEXT(MATCH($C68,'2018-08 (Д)'!$C$2:$C$100,0)+1,0)))="Н/Д",INDIRECT(CONCATENATE("'2018-07 (Д)'!P",TEXT(MATCH($C68,'2018-07 (Д)'!$C$2:$C$100,0)+1,0)))="Н/Д",AND(INDIRECT(CONCATENATE("'2018-08 (Д)'!P",TEXT(MATCH($C68,'2018-08 (Д)'!$C$2:$C$100,0)+1,0)))="Н/Д",INDIRECT(CONCATENATE("'2018-07 (Д)'!P",TEXT(MATCH($C68,'2018-07 (Д)'!$C$2:$C$100,0)+1,0))))),"Н/Д",((INDIRECT(CONCATENATE("'2018-08 (Д)'!P",TEXT(MATCH($C68,'2018-08 (Д)'!$C$2:$C$100,0)+1,0)))-INDIRECT(CONCATENATE("'2018-07 (Д)'!P",TEXT(MATCH($C68,'2018-07 (Д)'!$C$2:$C$100,0)+1,0))))/INDIRECT(CONCATENATE("'2018-07 (Д)'!P",TEXT(MATCH($C68,'2018-07 (Д)'!$C$2:$C$100,0)+1,0))))*100)</f>
        <v>-4.3978134482736335</v>
      </c>
      <c r="EB68" s="9">
        <f ca="1">IF(OR(INDIRECT(CONCATENATE("'2018-09 (Д)'!P",TEXT(MATCH($C68,'2018-09 (Д)'!$C$2:$C$100,0)+1,0)))="Н/Д",INDIRECT(CONCATENATE("'2018-08 (Д)'!P",TEXT(MATCH($C68,'2018-08 (Д)'!$C$2:$C$100,0)+1,0)))="Н/Д",AND(INDIRECT(CONCATENATE("'2018-09 (Д)'!P",TEXT(MATCH($C68,'2018-09 (Д)'!$C$2:$C$100,0)+1,0)))="Н/Д",INDIRECT(CONCATENATE("'2018-08 (Д)'!P",TEXT(MATCH($C68,'2018-08 (Д)'!$C$2:$C$100,0)+1,0))))),"Н/Д",((INDIRECT(CONCATENATE("'2018-09 (Д)'!P",TEXT(MATCH($C68,'2018-09 (Д)'!$C$2:$C$100,0)+1,0)))-INDIRECT(CONCATENATE("'2018-08 (Д)'!P",TEXT(MATCH($C68,'2018-08 (Д)'!$C$2:$C$100,0)+1,0))))/INDIRECT(CONCATENATE("'2018-08 (Д)'!P",TEXT(MATCH($C68,'2018-08 (Д)'!$C$2:$C$100,0)+1,0))))*100)</f>
        <v>-11.987217673446521</v>
      </c>
      <c r="EC68" s="9">
        <f ca="1">IF(OR(INDIRECT(CONCATENATE("'2018-10 (Д)'!P",TEXT(MATCH($C68,'2018-10 (Д)'!$C$2:$C$100,0)+1,0)))="Н/Д",INDIRECT(CONCATENATE("'2018-09 (Д)'!P",TEXT(MATCH($C68,'2018-09 (Д)'!$C$2:$C$100,0)+1,0)))="Н/Д",AND(INDIRECT(CONCATENATE("'2018-10 (Д)'!P",TEXT(MATCH($C68,'2018-10 (Д)'!$C$2:$C$100,0)+1,0)))="Н/Д",INDIRECT(CONCATENATE("'2018-09 (Д)'!P",TEXT(MATCH($C68,'2018-09 (Д)'!$C$2:$C$100,0)+1,0))))),"Н/Д",((INDIRECT(CONCATENATE("'2018-10 (Д)'!P",TEXT(MATCH($C68,'2018-10 (Д)'!$C$2:$C$100,0)+1,0)))-INDIRECT(CONCATENATE("'2018-09 (Д)'!P",TEXT(MATCH($C68,'2018-09 (Д)'!$C$2:$C$100,0)+1,0))))/INDIRECT(CONCATENATE("'2018-09 (Д)'!P",TEXT(MATCH($C68,'2018-09 (Д)'!$C$2:$C$100,0)+1,0))))*100)</f>
        <v>36.505349684128234</v>
      </c>
      <c r="ED68" s="9">
        <f ca="1">IF(OR(INDIRECT(CONCATENATE("'2018-11 (Д)'!P",TEXT(MATCH($C68,'2018-11 (Д)'!$C$2:$C$100,0)+1,0)))="Н/Д",INDIRECT(CONCATENATE("'2018-10 (Д)'!P",TEXT(MATCH($C68,'2018-10 (Д)'!$C$2:$C$100,0)+1,0)))="Н/Д",AND(INDIRECT(CONCATENATE("'2018-11 (Д)'!P",TEXT(MATCH($C68,'2018-11 (Д)'!$C$2:$C$100,0)+1,0)))="Н/Д",INDIRECT(CONCATENATE("'2018-10 (Д)'!P",TEXT(MATCH($C68,'2018-10 (Д)'!$C$2:$C$100,0)+1,0))))),"Н/Д",((INDIRECT(CONCATENATE("'2018-11 (Д)'!P",TEXT(MATCH($C68,'2018-11 (Д)'!$C$2:$C$100,0)+1,0)))-INDIRECT(CONCATENATE("'2018-10 (Д)'!P",TEXT(MATCH($C68,'2018-10 (Д)'!$C$2:$C$100,0)+1,0))))/INDIRECT(CONCATENATE("'2018-10 (Д)'!P",TEXT(MATCH($C68,'2018-10 (Д)'!$C$2:$C$100,0)+1,0))))*100)</f>
        <v>-7.7190496718950259</v>
      </c>
      <c r="EE68" s="9">
        <f ca="1">IF(OR(INDIRECT(CONCATENATE("'2018-12 (Д)'!P",TEXT(MATCH($C68,'2018-12 (Д)'!$C$2:$C$100,0)+1,0)))="Н/Д",INDIRECT(CONCATENATE("'2018-11 (Д)'!P",TEXT(MATCH($C68,'2018-11 (Д)'!$C$2:$C$100,0)+1,0)))="Н/Д",AND(INDIRECT(CONCATENATE("'2018-12 (Д)'!P",TEXT(MATCH($C68,'2018-12 (Д)'!$C$2:$C$100,0)+1,0)))="Н/Д",INDIRECT(CONCATENATE("'2018-11 (Д)'!P",TEXT(MATCH($C68,'2018-11 (Д)'!$C$2:$C$100,0)+1,0))))),"Н/Д",((INDIRECT(CONCATENATE("'2018-12 (Д)'!P",TEXT(MATCH($C68,'2018-12 (Д)'!$C$2:$C$100,0)+1,0)))-INDIRECT(CONCATENATE("'2018-11 (Д)'!P",TEXT(MATCH($C68,'2018-11 (Д)'!$C$2:$C$100,0)+1,0))))/INDIRECT(CONCATENATE("'2018-11 (Д)'!P",TEXT(MATCH($C68,'2018-11 (Д)'!$C$2:$C$100,0)+1,0))))*100)</f>
        <v>-27.281982728777692</v>
      </c>
      <c r="EF68" s="9"/>
      <c r="EG68" s="9">
        <f ca="1">IF(OR(INDIRECT(CONCATENATE("'2018-03 (Д)'!Q",TEXT(MATCH($C68,'2018-03 (Д)'!$C$2:$C$100,0)+1,0)))="Н/Д",INDIRECT(CONCATENATE("'2018-02 (Д)'!Q",TEXT(MATCH($C68,'2018-02 (Д)'!$C$2:$C$100,0)+1,0)))="Н/Д",AND(INDIRECT(CONCATENATE("'2018-03 (Д)'!Q",TEXT(MATCH($C68,'2018-03 (Д)'!$C$2:$C$100,0)+1,0)))="Н/Д",INDIRECT(CONCATENATE("'2018-02 (Д)'!Q",TEXT(MATCH($C68,'2018-02 (Д)'!$C$2:$C$100,0)+1,0))))),"Н/Д",((INDIRECT(CONCATENATE("'2018-03 (Д)'!Q",TEXT(MATCH($C68,'2018-03 (Д)'!$C$2:$C$100,0)+1,0)))-INDIRECT(CONCATENATE("'2018-02 (Д)'!Q",TEXT(MATCH($C68,'2018-02 (Д)'!$C$2:$C$100,0)+1,0))))/INDIRECT(CONCATENATE("'2018-02 (Д)'!Q",TEXT(MATCH($C68,'2018-02 (Д)'!$C$2:$C$100,0)+1,0))))*100)</f>
        <v>287.68676948200118</v>
      </c>
      <c r="EH68" s="9">
        <f ca="1">IF(OR(INDIRECT(CONCATENATE("'2018-04 (Д)'!Q",TEXT(MATCH($C68,'2018-04 (Д)'!$C$2:$C$100,0)+1,0)))="Н/Д",INDIRECT(CONCATENATE("'2018-03 (Д)'!Q",TEXT(MATCH($C68,'2018-03 (Д)'!$C$2:$C$100,0)+1,0)))="Н/Д",AND(INDIRECT(CONCATENATE("'2018-04 (Д)'!Q",TEXT(MATCH($C68,'2018-04 (Д)'!$C$2:$C$100,0)+1,0)))="Н/Д",INDIRECT(CONCATENATE("'2018-03 (Д)'!Q",TEXT(MATCH($C68,'2018-03 (Д)'!$C$2:$C$100,0)+1,0))))),"Н/Д",((INDIRECT(CONCATENATE("'2018-04 (Д)'!Q",TEXT(MATCH($C68,'2018-04 (Д)'!$C$2:$C$100,0)+1,0)))-INDIRECT(CONCATENATE("'2018-03 (Д)'!Q",TEXT(MATCH($C68,'2018-03 (Д)'!$C$2:$C$100,0)+1,0))))/INDIRECT(CONCATENATE("'2018-03 (Д)'!Q",TEXT(MATCH($C68,'2018-03 (Д)'!$C$2:$C$100,0)+1,0))))*100)</f>
        <v>-12.949941293311806</v>
      </c>
      <c r="EI68" s="9">
        <f ca="1">IF(OR(INDIRECT(CONCATENATE("'2018-05 (Д)'!Q",TEXT(MATCH($C68,'2018-05 (Д)'!$C$2:$C$100,0)+1,0)))="Н/Д",INDIRECT(CONCATENATE("'2018-04 (Д)'!Q",TEXT(MATCH($C68,'2018-04 (Д)'!$C$2:$C$100,0)+1,0)))="Н/Д",AND(INDIRECT(CONCATENATE("'2018-05 (Д)'!Q",TEXT(MATCH($C68,'2018-05 (Д)'!$C$2:$C$100,0)+1,0)))="Н/Д",INDIRECT(CONCATENATE("'2018-04 (Д)'!Q",TEXT(MATCH($C68,'2018-04 (Д)'!$C$2:$C$100,0)+1,0))))),"Н/Д",((INDIRECT(CONCATENATE("'2018-05 (Д)'!Q",TEXT(MATCH($C68,'2018-05 (Д)'!$C$2:$C$100,0)+1,0)))-INDIRECT(CONCATENATE("'2018-04 (Д)'!Q",TEXT(MATCH($C68,'2018-04 (Д)'!$C$2:$C$100,0)+1,0))))/INDIRECT(CONCATENATE("'2018-04 (Д)'!Q",TEXT(MATCH($C68,'2018-04 (Д)'!$C$2:$C$100,0)+1,0))))*100)</f>
        <v>14.158800735164839</v>
      </c>
      <c r="EJ68" s="9">
        <f ca="1">IF(OR(INDIRECT(CONCATENATE("'2018-06 (Д)'!Q",TEXT(MATCH($C68,'2018-06 (Д)'!$C$2:$C$100,0)+1,0)))="Н/Д",INDIRECT(CONCATENATE("'2018-05 (Д)'!Q",TEXT(MATCH($C68,'2018-05 (Д)'!$C$2:$C$100,0)+1,0)))="Н/Д",AND(INDIRECT(CONCATENATE("'2018-06 (Д)'!Q",TEXT(MATCH($C68,'2018-06 (Д)'!$C$2:$C$100,0)+1,0)))="Н/Д",INDIRECT(CONCATENATE("'2018-05 (Д)'!Q",TEXT(MATCH($C68,'2018-05 (Д)'!$C$2:$C$100,0)+1,0))))),"Н/Д",((INDIRECT(CONCATENATE("'2018-06 (Д)'!Q",TEXT(MATCH($C68,'2018-06 (Д)'!$C$2:$C$100,0)+1,0)))-INDIRECT(CONCATENATE("'2018-05 (Д)'!Q",TEXT(MATCH($C68,'2018-05 (Д)'!$C$2:$C$100,0)+1,0))))/INDIRECT(CONCATENATE("'2018-05 (Д)'!Q",TEXT(MATCH($C68,'2018-05 (Д)'!$C$2:$C$100,0)+1,0))))*100)</f>
        <v>-85.068689319828266</v>
      </c>
      <c r="EK68" s="9">
        <f ca="1">IF(OR(INDIRECT(CONCATENATE("'2018-07 (Д)'!Q",TEXT(MATCH($C68,'2018-07 (Д)'!$C$2:$C$100,0)+1,0)))="Н/Д",INDIRECT(CONCATENATE("'2018-06 (Д)'!Q",TEXT(MATCH($C68,'2018-06 (Д)'!$C$2:$C$100,0)+1,0)))="Н/Д",AND(INDIRECT(CONCATENATE("'2018-07 (Д)'!Q",TEXT(MATCH($C68,'2018-07 (Д)'!$C$2:$C$100,0)+1,0)))="Н/Д",INDIRECT(CONCATENATE("'2018-06 (Д)'!Q",TEXT(MATCH($C68,'2018-06 (Д)'!$C$2:$C$100,0)+1,0))))),"Н/Д",((INDIRECT(CONCATENATE("'2018-07 (Д)'!Q",TEXT(MATCH($C68,'2018-07 (Д)'!$C$2:$C$100,0)+1,0)))-INDIRECT(CONCATENATE("'2018-06 (Д)'!Q",TEXT(MATCH($C68,'2018-06 (Д)'!$C$2:$C$100,0)+1,0))))/INDIRECT(CONCATENATE("'2018-06 (Д)'!Q",TEXT(MATCH($C68,'2018-06 (Д)'!$C$2:$C$100,0)+1,0))))*100)</f>
        <v>344.68341523440722</v>
      </c>
      <c r="EL68" s="9">
        <f ca="1">IF(OR(INDIRECT(CONCATENATE("'2018-08 (Д)'!Q",TEXT(MATCH($C68,'2018-08 (Д)'!$C$2:$C$100,0)+1,0)))="Н/Д",INDIRECT(CONCATENATE("'2018-07 (Д)'!Q",TEXT(MATCH($C68,'2018-07 (Д)'!$C$2:$C$100,0)+1,0)))="Н/Д",AND(INDIRECT(CONCATENATE("'2018-08 (Д)'!Q",TEXT(MATCH($C68,'2018-08 (Д)'!$C$2:$C$100,0)+1,0)))="Н/Д",INDIRECT(CONCATENATE("'2018-07 (Д)'!Q",TEXT(MATCH($C68,'2018-07 (Д)'!$C$2:$C$100,0)+1,0))))),"Н/Д",((INDIRECT(CONCATENATE("'2018-08 (Д)'!Q",TEXT(MATCH($C68,'2018-08 (Д)'!$C$2:$C$100,0)+1,0)))-INDIRECT(CONCATENATE("'2018-07 (Д)'!Q",TEXT(MATCH($C68,'2018-07 (Д)'!$C$2:$C$100,0)+1,0))))/INDIRECT(CONCATENATE("'2018-07 (Д)'!Q",TEXT(MATCH($C68,'2018-07 (Д)'!$C$2:$C$100,0)+1,0))))*100)</f>
        <v>-3.8516722232779417</v>
      </c>
      <c r="EM68" s="9">
        <f ca="1">IF(OR(INDIRECT(CONCATENATE("'2018-09 (Д)'!Q",TEXT(MATCH($C68,'2018-09 (Д)'!$C$2:$C$100,0)+1,0)))="Н/Д",INDIRECT(CONCATENATE("'2018-08 (Д)'!Q",TEXT(MATCH($C68,'2018-08 (Д)'!$C$2:$C$100,0)+1,0)))="Н/Д",AND(INDIRECT(CONCATENATE("'2018-09 (Д)'!Q",TEXT(MATCH($C68,'2018-09 (Д)'!$C$2:$C$100,0)+1,0)))="Н/Д",INDIRECT(CONCATENATE("'2018-08 (Д)'!Q",TEXT(MATCH($C68,'2018-08 (Д)'!$C$2:$C$100,0)+1,0))))),"Н/Д",((INDIRECT(CONCATENATE("'2018-09 (Д)'!Q",TEXT(MATCH($C68,'2018-09 (Д)'!$C$2:$C$100,0)+1,0)))-INDIRECT(CONCATENATE("'2018-08 (Д)'!Q",TEXT(MATCH($C68,'2018-08 (Д)'!$C$2:$C$100,0)+1,0))))/INDIRECT(CONCATENATE("'2018-08 (Д)'!Q",TEXT(MATCH($C68,'2018-08 (Д)'!$C$2:$C$100,0)+1,0))))*100)</f>
        <v>30.994499885571216</v>
      </c>
      <c r="EN68" s="9">
        <f ca="1">IF(OR(INDIRECT(CONCATENATE("'2018-10 (Д)'!Q",TEXT(MATCH($C68,'2018-10 (Д)'!$C$2:$C$100,0)+1,0)))="Н/Д",INDIRECT(CONCATENATE("'2018-09 (Д)'!Q",TEXT(MATCH($C68,'2018-09 (Д)'!$C$2:$C$100,0)+1,0)))="Н/Д",AND(INDIRECT(CONCATENATE("'2018-10 (Д)'!Q",TEXT(MATCH($C68,'2018-10 (Д)'!$C$2:$C$100,0)+1,0)))="Н/Д",INDIRECT(CONCATENATE("'2018-09 (Д)'!Q",TEXT(MATCH($C68,'2018-09 (Д)'!$C$2:$C$100,0)+1,0))))),"Н/Д",((INDIRECT(CONCATENATE("'2018-10 (Д)'!Q",TEXT(MATCH($C68,'2018-10 (Д)'!$C$2:$C$100,0)+1,0)))-INDIRECT(CONCATENATE("'2018-09 (Д)'!Q",TEXT(MATCH($C68,'2018-09 (Д)'!$C$2:$C$100,0)+1,0))))/INDIRECT(CONCATENATE("'2018-09 (Д)'!Q",TEXT(MATCH($C68,'2018-09 (Д)'!$C$2:$C$100,0)+1,0))))*100)</f>
        <v>-20.398245274220656</v>
      </c>
      <c r="EO68" s="9">
        <f ca="1">IF(OR(INDIRECT(CONCATENATE("'2018-11 (Д)'!Q",TEXT(MATCH($C68,'2018-11 (Д)'!$C$2:$C$100,0)+1,0)))="Н/Д",INDIRECT(CONCATENATE("'2018-10 (Д)'!Q",TEXT(MATCH($C68,'2018-10 (Д)'!$C$2:$C$100,0)+1,0)))="Н/Д",AND(INDIRECT(CONCATENATE("'2018-11 (Д)'!Q",TEXT(MATCH($C68,'2018-11 (Д)'!$C$2:$C$100,0)+1,0)))="Н/Д",INDIRECT(CONCATENATE("'2018-10 (Д)'!Q",TEXT(MATCH($C68,'2018-10 (Д)'!$C$2:$C$100,0)+1,0))))),"Н/Д",((INDIRECT(CONCATENATE("'2018-11 (Д)'!Q",TEXT(MATCH($C68,'2018-11 (Д)'!$C$2:$C$100,0)+1,0)))-INDIRECT(CONCATENATE("'2018-10 (Д)'!Q",TEXT(MATCH($C68,'2018-10 (Д)'!$C$2:$C$100,0)+1,0))))/INDIRECT(CONCATENATE("'2018-10 (Д)'!Q",TEXT(MATCH($C68,'2018-10 (Д)'!$C$2:$C$100,0)+1,0))))*100)</f>
        <v>15.068621351023323</v>
      </c>
      <c r="EP68" s="9">
        <f ca="1">IF(OR(INDIRECT(CONCATENATE("'2018-12 (Д)'!Q",TEXT(MATCH($C68,'2018-12 (Д)'!$C$2:$C$100,0)+1,0)))="Н/Д",INDIRECT(CONCATENATE("'2018-11 (Д)'!Q",TEXT(MATCH($C68,'2018-11 (Д)'!$C$2:$C$100,0)+1,0)))="Н/Д",AND(INDIRECT(CONCATENATE("'2018-12 (Д)'!Q",TEXT(MATCH($C68,'2018-12 (Д)'!$C$2:$C$100,0)+1,0)))="Н/Д",INDIRECT(CONCATENATE("'2018-11 (Д)'!Q",TEXT(MATCH($C68,'2018-11 (Д)'!$C$2:$C$100,0)+1,0))))),"Н/Д",((INDIRECT(CONCATENATE("'2018-12 (Д)'!Q",TEXT(MATCH($C68,'2018-12 (Д)'!$C$2:$C$100,0)+1,0)))-INDIRECT(CONCATENATE("'2018-11 (Д)'!Q",TEXT(MATCH($C68,'2018-11 (Д)'!$C$2:$C$100,0)+1,0))))/INDIRECT(CONCATENATE("'2018-11 (Д)'!Q",TEXT(MATCH($C68,'2018-11 (Д)'!$C$2:$C$100,0)+1,0))))*100)</f>
        <v>-22.715363875739982</v>
      </c>
      <c r="EQ68" s="9"/>
      <c r="ER68" s="9">
        <f ca="1">IF(OR(INDIRECT(CONCATENATE("'2018-03 (Д)'!R",TEXT(MATCH($C68,'2018-03 (Д)'!$C$2:$C$100,0)+1,0)))="Н/Д",INDIRECT(CONCATENATE("'2018-02 (Д)'!R",TEXT(MATCH($C68,'2018-02 (Д)'!$C$2:$C$100,0)+1,0)))="Н/Д",AND(INDIRECT(CONCATENATE("'2018-03 (Д)'!R",TEXT(MATCH($C68,'2018-03 (Д)'!$C$2:$C$100,0)+1,0)))="Н/Д",INDIRECT(CONCATENATE("'2018-02 (Д)'!R",TEXT(MATCH($C68,'2018-02 (Д)'!$C$2:$C$100,0)+1,0))))),"Н/Д",((INDIRECT(CONCATENATE("'2018-03 (Д)'!R",TEXT(MATCH($C68,'2018-03 (Д)'!$C$2:$C$100,0)+1,0)))-INDIRECT(CONCATENATE("'2018-02 (Д)'!R",TEXT(MATCH($C68,'2018-02 (Д)'!$C$2:$C$100,0)+1,0))))/INDIRECT(CONCATENATE("'2018-02 (Д)'!R",TEXT(MATCH($C68,'2018-02 (Д)'!$C$2:$C$100,0)+1,0))))*100)</f>
        <v>-28.065443574972122</v>
      </c>
      <c r="ES68" s="9">
        <f ca="1">IF(OR(INDIRECT(CONCATENATE("'2018-04 (Д)'!R",TEXT(MATCH($C68,'2018-04 (Д)'!$C$2:$C$100,0)+1,0)))="Н/Д",INDIRECT(CONCATENATE("'2018-03 (Д)'!R",TEXT(MATCH($C68,'2018-03 (Д)'!$C$2:$C$100,0)+1,0)))="Н/Д",AND(INDIRECT(CONCATENATE("'2018-04 (Д)'!R",TEXT(MATCH($C68,'2018-04 (Д)'!$C$2:$C$100,0)+1,0)))="Н/Д",INDIRECT(CONCATENATE("'2018-03 (Д)'!R",TEXT(MATCH($C68,'2018-03 (Д)'!$C$2:$C$100,0)+1,0))))),"Н/Д",((INDIRECT(CONCATENATE("'2018-04 (Д)'!R",TEXT(MATCH($C68,'2018-04 (Д)'!$C$2:$C$100,0)+1,0)))-INDIRECT(CONCATENATE("'2018-03 (Д)'!R",TEXT(MATCH($C68,'2018-03 (Д)'!$C$2:$C$100,0)+1,0))))/INDIRECT(CONCATENATE("'2018-03 (Д)'!R",TEXT(MATCH($C68,'2018-03 (Д)'!$C$2:$C$100,0)+1,0))))*100)</f>
        <v>27.444850634459282</v>
      </c>
      <c r="ET68" s="9">
        <f ca="1">IF(OR(INDIRECT(CONCATENATE("'2018-05 (Д)'!R",TEXT(MATCH($C68,'2018-05 (Д)'!$C$2:$C$100,0)+1,0)))="Н/Д",INDIRECT(CONCATENATE("'2018-04 (Д)'!R",TEXT(MATCH($C68,'2018-04 (Д)'!$C$2:$C$100,0)+1,0)))="Н/Д",AND(INDIRECT(CONCATENATE("'2018-05 (Д)'!R",TEXT(MATCH($C68,'2018-05 (Д)'!$C$2:$C$100,0)+1,0)))="Н/Д",INDIRECT(CONCATENATE("'2018-04 (Д)'!R",TEXT(MATCH($C68,'2018-04 (Д)'!$C$2:$C$100,0)+1,0))))),"Н/Д",((INDIRECT(CONCATENATE("'2018-05 (Д)'!R",TEXT(MATCH($C68,'2018-05 (Д)'!$C$2:$C$100,0)+1,0)))-INDIRECT(CONCATENATE("'2018-04 (Д)'!R",TEXT(MATCH($C68,'2018-04 (Д)'!$C$2:$C$100,0)+1,0))))/INDIRECT(CONCATENATE("'2018-04 (Д)'!R",TEXT(MATCH($C68,'2018-04 (Д)'!$C$2:$C$100,0)+1,0))))*100)</f>
        <v>27.038775126680392</v>
      </c>
      <c r="EU68" s="9">
        <f ca="1">IF(OR(INDIRECT(CONCATENATE("'2018-06 (Д)'!R",TEXT(MATCH($C68,'2018-06 (Д)'!$C$2:$C$100,0)+1,0)))="Н/Д",INDIRECT(CONCATENATE("'2018-05 (Д)'!R",TEXT(MATCH($C68,'2018-05 (Д)'!$C$2:$C$100,0)+1,0)))="Н/Д",AND(INDIRECT(CONCATENATE("'2018-06 (Д)'!R",TEXT(MATCH($C68,'2018-06 (Д)'!$C$2:$C$100,0)+1,0)))="Н/Д",INDIRECT(CONCATENATE("'2018-05 (Д)'!R",TEXT(MATCH($C68,'2018-05 (Д)'!$C$2:$C$100,0)+1,0))))),"Н/Д",((INDIRECT(CONCATENATE("'2018-06 (Д)'!R",TEXT(MATCH($C68,'2018-06 (Д)'!$C$2:$C$100,0)+1,0)))-INDIRECT(CONCATENATE("'2018-05 (Д)'!R",TEXT(MATCH($C68,'2018-05 (Д)'!$C$2:$C$100,0)+1,0))))/INDIRECT(CONCATENATE("'2018-05 (Д)'!R",TEXT(MATCH($C68,'2018-05 (Д)'!$C$2:$C$100,0)+1,0))))*100)</f>
        <v>-13.61148142866263</v>
      </c>
      <c r="EV68" s="9">
        <f ca="1">IF(OR(INDIRECT(CONCATENATE("'2018-07 (Д)'!R",TEXT(MATCH($C68,'2018-07 (Д)'!$C$2:$C$100,0)+1,0)))="Н/Д",INDIRECT(CONCATENATE("'2018-06 (Д)'!R",TEXT(MATCH($C68,'2018-06 (Д)'!$C$2:$C$100,0)+1,0)))="Н/Д",AND(INDIRECT(CONCATENATE("'2018-07 (Д)'!R",TEXT(MATCH($C68,'2018-07 (Д)'!$C$2:$C$100,0)+1,0)))="Н/Д",INDIRECT(CONCATENATE("'2018-06 (Д)'!R",TEXT(MATCH($C68,'2018-06 (Д)'!$C$2:$C$100,0)+1,0))))),"Н/Д",((INDIRECT(CONCATENATE("'2018-07 (Д)'!R",TEXT(MATCH($C68,'2018-07 (Д)'!$C$2:$C$100,0)+1,0)))-INDIRECT(CONCATENATE("'2018-06 (Д)'!R",TEXT(MATCH($C68,'2018-06 (Д)'!$C$2:$C$100,0)+1,0))))/INDIRECT(CONCATENATE("'2018-06 (Д)'!R",TEXT(MATCH($C68,'2018-06 (Д)'!$C$2:$C$100,0)+1,0))))*100)</f>
        <v>18.47250455795017</v>
      </c>
      <c r="EW68" s="9">
        <f ca="1">IF(OR(INDIRECT(CONCATENATE("'2018-08 (Д)'!R",TEXT(MATCH($C68,'2018-08 (Д)'!$C$2:$C$100,0)+1,0)))="Н/Д",INDIRECT(CONCATENATE("'2018-07 (Д)'!R",TEXT(MATCH($C68,'2018-07 (Д)'!$C$2:$C$100,0)+1,0)))="Н/Д",AND(INDIRECT(CONCATENATE("'2018-08 (Д)'!R",TEXT(MATCH($C68,'2018-08 (Д)'!$C$2:$C$100,0)+1,0)))="Н/Д",INDIRECT(CONCATENATE("'2018-07 (Д)'!R",TEXT(MATCH($C68,'2018-07 (Д)'!$C$2:$C$100,0)+1,0))))),"Н/Д",((INDIRECT(CONCATENATE("'2018-08 (Д)'!R",TEXT(MATCH($C68,'2018-08 (Д)'!$C$2:$C$100,0)+1,0)))-INDIRECT(CONCATENATE("'2018-07 (Д)'!R",TEXT(MATCH($C68,'2018-07 (Д)'!$C$2:$C$100,0)+1,0))))/INDIRECT(CONCATENATE("'2018-07 (Д)'!R",TEXT(MATCH($C68,'2018-07 (Д)'!$C$2:$C$100,0)+1,0))))*100)</f>
        <v>-16.462125758887638</v>
      </c>
      <c r="EX68" s="9">
        <f ca="1">IF(OR(INDIRECT(CONCATENATE("'2018-09 (Д)'!R",TEXT(MATCH($C68,'2018-09 (Д)'!$C$2:$C$100,0)+1,0)))="Н/Д",INDIRECT(CONCATENATE("'2018-08 (Д)'!R",TEXT(MATCH($C68,'2018-08 (Д)'!$C$2:$C$100,0)+1,0)))="Н/Д",AND(INDIRECT(CONCATENATE("'2018-09 (Д)'!R",TEXT(MATCH($C68,'2018-09 (Д)'!$C$2:$C$100,0)+1,0)))="Н/Д",INDIRECT(CONCATENATE("'2018-08 (Д)'!R",TEXT(MATCH($C68,'2018-08 (Д)'!$C$2:$C$100,0)+1,0))))),"Н/Д",((INDIRECT(CONCATENATE("'2018-09 (Д)'!R",TEXT(MATCH($C68,'2018-09 (Д)'!$C$2:$C$100,0)+1,0)))-INDIRECT(CONCATENATE("'2018-08 (Д)'!R",TEXT(MATCH($C68,'2018-08 (Д)'!$C$2:$C$100,0)+1,0))))/INDIRECT(CONCATENATE("'2018-08 (Д)'!R",TEXT(MATCH($C68,'2018-08 (Д)'!$C$2:$C$100,0)+1,0))))*100)</f>
        <v>-10.708391752383124</v>
      </c>
      <c r="EY68" s="9">
        <f ca="1">IF(OR(INDIRECT(CONCATENATE("'2018-10 (Д)'!R",TEXT(MATCH($C68,'2018-10 (Д)'!$C$2:$C$100,0)+1,0)))="Н/Д",INDIRECT(CONCATENATE("'2018-09 (Д)'!R",TEXT(MATCH($C68,'2018-09 (Д)'!$C$2:$C$100,0)+1,0)))="Н/Д",AND(INDIRECT(CONCATENATE("'2018-10 (Д)'!R",TEXT(MATCH($C68,'2018-10 (Д)'!$C$2:$C$100,0)+1,0)))="Н/Д",INDIRECT(CONCATENATE("'2018-09 (Д)'!R",TEXT(MATCH($C68,'2018-09 (Д)'!$C$2:$C$100,0)+1,0))))),"Н/Д",((INDIRECT(CONCATENATE("'2018-10 (Д)'!R",TEXT(MATCH($C68,'2018-10 (Д)'!$C$2:$C$100,0)+1,0)))-INDIRECT(CONCATENATE("'2018-09 (Д)'!R",TEXT(MATCH($C68,'2018-09 (Д)'!$C$2:$C$100,0)+1,0))))/INDIRECT(CONCATENATE("'2018-09 (Д)'!R",TEXT(MATCH($C68,'2018-09 (Д)'!$C$2:$C$100,0)+1,0))))*100)</f>
        <v>5.7093837949704387</v>
      </c>
      <c r="EZ68" s="9">
        <f ca="1">IF(OR(INDIRECT(CONCATENATE("'2018-11 (Д)'!R",TEXT(MATCH($C68,'2018-11 (Д)'!$C$2:$C$100,0)+1,0)))="Н/Д",INDIRECT(CONCATENATE("'2018-10 (Д)'!R",TEXT(MATCH($C68,'2018-10 (Д)'!$C$2:$C$100,0)+1,0)))="Н/Д",AND(INDIRECT(CONCATENATE("'2018-11 (Д)'!R",TEXT(MATCH($C68,'2018-11 (Д)'!$C$2:$C$100,0)+1,0)))="Н/Д",INDIRECT(CONCATENATE("'2018-10 (Д)'!R",TEXT(MATCH($C68,'2018-10 (Д)'!$C$2:$C$100,0)+1,0))))),"Н/Д",((INDIRECT(CONCATENATE("'2018-11 (Д)'!R",TEXT(MATCH($C68,'2018-11 (Д)'!$C$2:$C$100,0)+1,0)))-INDIRECT(CONCATENATE("'2018-10 (Д)'!R",TEXT(MATCH($C68,'2018-10 (Д)'!$C$2:$C$100,0)+1,0))))/INDIRECT(CONCATENATE("'2018-10 (Д)'!R",TEXT(MATCH($C68,'2018-10 (Д)'!$C$2:$C$100,0)+1,0))))*100)</f>
        <v>120.47280820920969</v>
      </c>
      <c r="FA68" s="9">
        <f ca="1">IF(OR(INDIRECT(CONCATENATE("'2018-12 (Д)'!R",TEXT(MATCH($C68,'2018-12 (Д)'!$C$2:$C$100,0)+1,0)))="Н/Д",INDIRECT(CONCATENATE("'2018-11 (Д)'!R",TEXT(MATCH($C68,'2018-11 (Д)'!$C$2:$C$100,0)+1,0)))="Н/Д",AND(INDIRECT(CONCATENATE("'2018-12 (Д)'!R",TEXT(MATCH($C68,'2018-12 (Д)'!$C$2:$C$100,0)+1,0)))="Н/Д",INDIRECT(CONCATENATE("'2018-11 (Д)'!R",TEXT(MATCH($C68,'2018-11 (Д)'!$C$2:$C$100,0)+1,0))))),"Н/Д",((INDIRECT(CONCATENATE("'2018-12 (Д)'!R",TEXT(MATCH($C68,'2018-12 (Д)'!$C$2:$C$100,0)+1,0)))-INDIRECT(CONCATENATE("'2018-11 (Д)'!R",TEXT(MATCH($C68,'2018-11 (Д)'!$C$2:$C$100,0)+1,0))))/INDIRECT(CONCATENATE("'2018-11 (Д)'!R",TEXT(MATCH($C68,'2018-11 (Д)'!$C$2:$C$100,0)+1,0))))*100)</f>
        <v>-6.4583023132055137</v>
      </c>
      <c r="FB68" s="9"/>
      <c r="FC68" s="9">
        <f ca="1">IF(OR(INDIRECT(CONCATENATE("'2018-03 (Д)'!S",TEXT(MATCH($C68,'2018-03 (Д)'!$C$2:$C$100,0)+1,0)))="Н/Д",INDIRECT(CONCATENATE("'2018-02 (Д)'!S",TEXT(MATCH($C68,'2018-02 (Д)'!$C$2:$C$100,0)+1,0)))="Н/Д",AND(INDIRECT(CONCATENATE("'2018-03 (Д)'!S",TEXT(MATCH($C68,'2018-03 (Д)'!$C$2:$C$100,0)+1,0)))="Н/Д",INDIRECT(CONCATENATE("'2018-02 (Д)'!S",TEXT(MATCH($C68,'2018-02 (Д)'!$C$2:$C$100,0)+1,0))))),"Н/Д",((INDIRECT(CONCATENATE("'2018-03 (Д)'!S",TEXT(MATCH($C68,'2018-03 (Д)'!$C$2:$C$100,0)+1,0)))-INDIRECT(CONCATENATE("'2018-02 (Д)'!S",TEXT(MATCH($C68,'2018-02 (Д)'!$C$2:$C$100,0)+1,0))))/INDIRECT(CONCATENATE("'2018-02 (Д)'!S",TEXT(MATCH($C68,'2018-02 (Д)'!$C$2:$C$100,0)+1,0))))*100)</f>
        <v>106.74519080272739</v>
      </c>
      <c r="FD68" s="9">
        <f ca="1">IF(OR(INDIRECT(CONCATENATE("'2018-04 (Д)'!S",TEXT(MATCH($C68,'2018-04 (Д)'!$C$2:$C$100,0)+1,0)))="Н/Д",INDIRECT(CONCATENATE("'2018-03 (Д)'!S",TEXT(MATCH($C68,'2018-03 (Д)'!$C$2:$C$100,0)+1,0)))="Н/Д",AND(INDIRECT(CONCATENATE("'2018-04 (Д)'!S",TEXT(MATCH($C68,'2018-04 (Д)'!$C$2:$C$100,0)+1,0)))="Н/Д",INDIRECT(CONCATENATE("'2018-03 (Д)'!S",TEXT(MATCH($C68,'2018-03 (Д)'!$C$2:$C$100,0)+1,0))))),"Н/Д",((INDIRECT(CONCATENATE("'2018-04 (Д)'!S",TEXT(MATCH($C68,'2018-04 (Д)'!$C$2:$C$100,0)+1,0)))-INDIRECT(CONCATENATE("'2018-03 (Д)'!S",TEXT(MATCH($C68,'2018-03 (Д)'!$C$2:$C$100,0)+1,0))))/INDIRECT(CONCATENATE("'2018-03 (Д)'!S",TEXT(MATCH($C68,'2018-03 (Д)'!$C$2:$C$100,0)+1,0))))*100)</f>
        <v>-64.823786736659628</v>
      </c>
      <c r="FE68" s="9">
        <f ca="1">IF(OR(INDIRECT(CONCATENATE("'2018-05 (Д)'!S",TEXT(MATCH($C68,'2018-05 (Д)'!$C$2:$C$100,0)+1,0)))="Н/Д",INDIRECT(CONCATENATE("'2018-04 (Д)'!S",TEXT(MATCH($C68,'2018-04 (Д)'!$C$2:$C$100,0)+1,0)))="Н/Д",AND(INDIRECT(CONCATENATE("'2018-05 (Д)'!S",TEXT(MATCH($C68,'2018-05 (Д)'!$C$2:$C$100,0)+1,0)))="Н/Д",INDIRECT(CONCATENATE("'2018-04 (Д)'!S",TEXT(MATCH($C68,'2018-04 (Д)'!$C$2:$C$100,0)+1,0))))),"Н/Д",((INDIRECT(CONCATENATE("'2018-05 (Д)'!S",TEXT(MATCH($C68,'2018-05 (Д)'!$C$2:$C$100,0)+1,0)))-INDIRECT(CONCATENATE("'2018-04 (Д)'!S",TEXT(MATCH($C68,'2018-04 (Д)'!$C$2:$C$100,0)+1,0))))/INDIRECT(CONCATENATE("'2018-04 (Д)'!S",TEXT(MATCH($C68,'2018-04 (Д)'!$C$2:$C$100,0)+1,0))))*100)</f>
        <v>142.88184107683412</v>
      </c>
      <c r="FF68" s="9">
        <f ca="1">IF(OR(INDIRECT(CONCATENATE("'2018-06 (Д)'!S",TEXT(MATCH($C68,'2018-06 (Д)'!$C$2:$C$100,0)+1,0)))="Н/Д",INDIRECT(CONCATENATE("'2018-05 (Д)'!S",TEXT(MATCH($C68,'2018-05 (Д)'!$C$2:$C$100,0)+1,0)))="Н/Д",AND(INDIRECT(CONCATENATE("'2018-06 (Д)'!S",TEXT(MATCH($C68,'2018-06 (Д)'!$C$2:$C$100,0)+1,0)))="Н/Д",INDIRECT(CONCATENATE("'2018-05 (Д)'!S",TEXT(MATCH($C68,'2018-05 (Д)'!$C$2:$C$100,0)+1,0))))),"Н/Д",((INDIRECT(CONCATENATE("'2018-06 (Д)'!S",TEXT(MATCH($C68,'2018-06 (Д)'!$C$2:$C$100,0)+1,0)))-INDIRECT(CONCATENATE("'2018-05 (Д)'!S",TEXT(MATCH($C68,'2018-05 (Д)'!$C$2:$C$100,0)+1,0))))/INDIRECT(CONCATENATE("'2018-05 (Д)'!S",TEXT(MATCH($C68,'2018-05 (Д)'!$C$2:$C$100,0)+1,0))))*100)</f>
        <v>-0.79047104614286789</v>
      </c>
      <c r="FG68" s="9">
        <f ca="1">IF(OR(INDIRECT(CONCATENATE("'2018-07 (Д)'!S",TEXT(MATCH($C68,'2018-07 (Д)'!$C$2:$C$100,0)+1,0)))="Н/Д",INDIRECT(CONCATENATE("'2018-06 (Д)'!S",TEXT(MATCH($C68,'2018-06 (Д)'!$C$2:$C$100,0)+1,0)))="Н/Д",AND(INDIRECT(CONCATENATE("'2018-07 (Д)'!S",TEXT(MATCH($C68,'2018-07 (Д)'!$C$2:$C$100,0)+1,0)))="Н/Д",INDIRECT(CONCATENATE("'2018-06 (Д)'!S",TEXT(MATCH($C68,'2018-06 (Д)'!$C$2:$C$100,0)+1,0))))),"Н/Д",((INDIRECT(CONCATENATE("'2018-07 (Д)'!S",TEXT(MATCH($C68,'2018-07 (Д)'!$C$2:$C$100,0)+1,0)))-INDIRECT(CONCATENATE("'2018-06 (Д)'!S",TEXT(MATCH($C68,'2018-06 (Д)'!$C$2:$C$100,0)+1,0))))/INDIRECT(CONCATENATE("'2018-06 (Д)'!S",TEXT(MATCH($C68,'2018-06 (Д)'!$C$2:$C$100,0)+1,0))))*100)</f>
        <v>20.152941326082278</v>
      </c>
      <c r="FH68" s="9">
        <f ca="1">IF(OR(INDIRECT(CONCATENATE("'2018-08 (Д)'!S",TEXT(MATCH($C68,'2018-08 (Д)'!$C$2:$C$100,0)+1,0)))="Н/Д",INDIRECT(CONCATENATE("'2018-07 (Д)'!S",TEXT(MATCH($C68,'2018-07 (Д)'!$C$2:$C$100,0)+1,0)))="Н/Д",AND(INDIRECT(CONCATENATE("'2018-08 (Д)'!S",TEXT(MATCH($C68,'2018-08 (Д)'!$C$2:$C$100,0)+1,0)))="Н/Д",INDIRECT(CONCATENATE("'2018-07 (Д)'!S",TEXT(MATCH($C68,'2018-07 (Д)'!$C$2:$C$100,0)+1,0))))),"Н/Д",((INDIRECT(CONCATENATE("'2018-08 (Д)'!S",TEXT(MATCH($C68,'2018-08 (Д)'!$C$2:$C$100,0)+1,0)))-INDIRECT(CONCATENATE("'2018-07 (Д)'!S",TEXT(MATCH($C68,'2018-07 (Д)'!$C$2:$C$100,0)+1,0))))/INDIRECT(CONCATENATE("'2018-07 (Д)'!S",TEXT(MATCH($C68,'2018-07 (Д)'!$C$2:$C$100,0)+1,0))))*100)</f>
        <v>41.821128290351581</v>
      </c>
      <c r="FI68" s="9">
        <f ca="1">IF(OR(INDIRECT(CONCATENATE("'2018-09 (Д)'!S",TEXT(MATCH($C68,'2018-09 (Д)'!$C$2:$C$100,0)+1,0)))="Н/Д",INDIRECT(CONCATENATE("'2018-08 (Д)'!S",TEXT(MATCH($C68,'2018-08 (Д)'!$C$2:$C$100,0)+1,0)))="Н/Д",AND(INDIRECT(CONCATENATE("'2018-09 (Д)'!S",TEXT(MATCH($C68,'2018-09 (Д)'!$C$2:$C$100,0)+1,0)))="Н/Д",INDIRECT(CONCATENATE("'2018-08 (Д)'!S",TEXT(MATCH($C68,'2018-08 (Д)'!$C$2:$C$100,0)+1,0))))),"Н/Д",((INDIRECT(CONCATENATE("'2018-09 (Д)'!S",TEXT(MATCH($C68,'2018-09 (Д)'!$C$2:$C$100,0)+1,0)))-INDIRECT(CONCATENATE("'2018-08 (Д)'!S",TEXT(MATCH($C68,'2018-08 (Д)'!$C$2:$C$100,0)+1,0))))/INDIRECT(CONCATENATE("'2018-08 (Д)'!S",TEXT(MATCH($C68,'2018-08 (Д)'!$C$2:$C$100,0)+1,0))))*100)</f>
        <v>-13.09403888030573</v>
      </c>
      <c r="FJ68" s="9">
        <f ca="1">IF(OR(INDIRECT(CONCATENATE("'2018-10 (Д)'!S",TEXT(MATCH($C68,'2018-10 (Д)'!$C$2:$C$100,0)+1,0)))="Н/Д",INDIRECT(CONCATENATE("'2018-09 (Д)'!S",TEXT(MATCH($C68,'2018-09 (Д)'!$C$2:$C$100,0)+1,0)))="Н/Д",AND(INDIRECT(CONCATENATE("'2018-10 (Д)'!S",TEXT(MATCH($C68,'2018-10 (Д)'!$C$2:$C$100,0)+1,0)))="Н/Д",INDIRECT(CONCATENATE("'2018-09 (Д)'!S",TEXT(MATCH($C68,'2018-09 (Д)'!$C$2:$C$100,0)+1,0))))),"Н/Д",((INDIRECT(CONCATENATE("'2018-10 (Д)'!S",TEXT(MATCH($C68,'2018-10 (Д)'!$C$2:$C$100,0)+1,0)))-INDIRECT(CONCATENATE("'2018-09 (Д)'!S",TEXT(MATCH($C68,'2018-09 (Д)'!$C$2:$C$100,0)+1,0))))/INDIRECT(CONCATENATE("'2018-09 (Д)'!S",TEXT(MATCH($C68,'2018-09 (Д)'!$C$2:$C$100,0)+1,0))))*100)</f>
        <v>-31.574720663866142</v>
      </c>
      <c r="FK68" s="9">
        <f ca="1">IF(OR(INDIRECT(CONCATENATE("'2018-11 (Д)'!S",TEXT(MATCH($C68,'2018-11 (Д)'!$C$2:$C$100,0)+1,0)))="Н/Д",INDIRECT(CONCATENATE("'2018-10 (Д)'!S",TEXT(MATCH($C68,'2018-10 (Д)'!$C$2:$C$100,0)+1,0)))="Н/Д",AND(INDIRECT(CONCATENATE("'2018-11 (Д)'!S",TEXT(MATCH($C68,'2018-11 (Д)'!$C$2:$C$100,0)+1,0)))="Н/Д",INDIRECT(CONCATENATE("'2018-10 (Д)'!S",TEXT(MATCH($C68,'2018-10 (Д)'!$C$2:$C$100,0)+1,0))))),"Н/Д",((INDIRECT(CONCATENATE("'2018-11 (Д)'!S",TEXT(MATCH($C68,'2018-11 (Д)'!$C$2:$C$100,0)+1,0)))-INDIRECT(CONCATENATE("'2018-10 (Д)'!S",TEXT(MATCH($C68,'2018-10 (Д)'!$C$2:$C$100,0)+1,0))))/INDIRECT(CONCATENATE("'2018-10 (Д)'!S",TEXT(MATCH($C68,'2018-10 (Д)'!$C$2:$C$100,0)+1,0))))*100)</f>
        <v>18.93162074424788</v>
      </c>
      <c r="FL68" s="9">
        <f ca="1">IF(OR(INDIRECT(CONCATENATE("'2018-12 (Д)'!S",TEXT(MATCH($C68,'2018-12 (Д)'!$C$2:$C$100,0)+1,0)))="Н/Д",INDIRECT(CONCATENATE("'2018-11 (Д)'!S",TEXT(MATCH($C68,'2018-11 (Д)'!$C$2:$C$100,0)+1,0)))="Н/Д",AND(INDIRECT(CONCATENATE("'2018-12 (Д)'!S",TEXT(MATCH($C68,'2018-12 (Д)'!$C$2:$C$100,0)+1,0)))="Н/Д",INDIRECT(CONCATENATE("'2018-11 (Д)'!S",TEXT(MATCH($C68,'2018-11 (Д)'!$C$2:$C$100,0)+1,0))))),"Н/Д",((INDIRECT(CONCATENATE("'2018-12 (Д)'!S",TEXT(MATCH($C68,'2018-12 (Д)'!$C$2:$C$100,0)+1,0)))-INDIRECT(CONCATENATE("'2018-11 (Д)'!S",TEXT(MATCH($C68,'2018-11 (Д)'!$C$2:$C$100,0)+1,0))))/INDIRECT(CONCATENATE("'2018-11 (Д)'!S",TEXT(MATCH($C68,'2018-11 (Д)'!$C$2:$C$100,0)+1,0))))*100)</f>
        <v>33.85961986691018</v>
      </c>
      <c r="FM68" s="9"/>
      <c r="FN68" s="9">
        <f ca="1">IF(OR(INDIRECT(CONCATENATE("'2018-03 (Д)'!T",TEXT(MATCH($C68,'2018-03 (Д)'!$C$2:$C$100,0)+1,0)))="Н/Д",INDIRECT(CONCATENATE("'2018-02 (Д)'!T",TEXT(MATCH($C68,'2018-02 (Д)'!$C$2:$C$100,0)+1,0)))="Н/Д",AND(INDIRECT(CONCATENATE("'2018-03 (Д)'!T",TEXT(MATCH($C68,'2018-03 (Д)'!$C$2:$C$100,0)+1,0)))="Н/Д",INDIRECT(CONCATENATE("'2018-02 (Д)'!T",TEXT(MATCH($C68,'2018-02 (Д)'!$C$2:$C$100,0)+1,0))))),"Н/Д",((INDIRECT(CONCATENATE("'2018-03 (Д)'!T",TEXT(MATCH($C68,'2018-03 (Д)'!$C$2:$C$100,0)+1,0)))-INDIRECT(CONCATENATE("'2018-02 (Д)'!T",TEXT(MATCH($C68,'2018-02 (Д)'!$C$2:$C$100,0)+1,0))))/INDIRECT(CONCATENATE("'2018-02 (Д)'!T",TEXT(MATCH($C68,'2018-02 (Д)'!$C$2:$C$100,0)+1,0))))*100)</f>
        <v>24.118789095505477</v>
      </c>
      <c r="FO68" s="9">
        <f ca="1">IF(OR(INDIRECT(CONCATENATE("'2018-04 (Д)'!T",TEXT(MATCH($C68,'2018-04 (Д)'!$C$2:$C$100,0)+1,0)))="Н/Д",INDIRECT(CONCATENATE("'2018-03 (Д)'!T",TEXT(MATCH($C68,'2018-03 (Д)'!$C$2:$C$100,0)+1,0)))="Н/Д",AND(INDIRECT(CONCATENATE("'2018-04 (Д)'!T",TEXT(MATCH($C68,'2018-04 (Д)'!$C$2:$C$100,0)+1,0)))="Н/Д",INDIRECT(CONCATENATE("'2018-03 (Д)'!T",TEXT(MATCH($C68,'2018-03 (Д)'!$C$2:$C$100,0)+1,0))))),"Н/Д",((INDIRECT(CONCATENATE("'2018-04 (Д)'!T",TEXT(MATCH($C68,'2018-04 (Д)'!$C$2:$C$100,0)+1,0)))-INDIRECT(CONCATENATE("'2018-03 (Д)'!T",TEXT(MATCH($C68,'2018-03 (Д)'!$C$2:$C$100,0)+1,0))))/INDIRECT(CONCATENATE("'2018-03 (Д)'!T",TEXT(MATCH($C68,'2018-03 (Д)'!$C$2:$C$100,0)+1,0))))*100)</f>
        <v>65.96265868787988</v>
      </c>
      <c r="FP68" s="9">
        <f ca="1">IF(OR(INDIRECT(CONCATENATE("'2018-05 (Д)'!T",TEXT(MATCH($C68,'2018-05 (Д)'!$C$2:$C$100,0)+1,0)))="Н/Д",INDIRECT(CONCATENATE("'2018-04 (Д)'!T",TEXT(MATCH($C68,'2018-04 (Д)'!$C$2:$C$100,0)+1,0)))="Н/Д",AND(INDIRECT(CONCATENATE("'2018-05 (Д)'!T",TEXT(MATCH($C68,'2018-05 (Д)'!$C$2:$C$100,0)+1,0)))="Н/Д",INDIRECT(CONCATENATE("'2018-04 (Д)'!T",TEXT(MATCH($C68,'2018-04 (Д)'!$C$2:$C$100,0)+1,0))))),"Н/Д",((INDIRECT(CONCATENATE("'2018-05 (Д)'!T",TEXT(MATCH($C68,'2018-05 (Д)'!$C$2:$C$100,0)+1,0)))-INDIRECT(CONCATENATE("'2018-04 (Д)'!T",TEXT(MATCH($C68,'2018-04 (Д)'!$C$2:$C$100,0)+1,0))))/INDIRECT(CONCATENATE("'2018-04 (Д)'!T",TEXT(MATCH($C68,'2018-04 (Д)'!$C$2:$C$100,0)+1,0))))*100)</f>
        <v>-19.045807517791914</v>
      </c>
      <c r="FQ68" s="9">
        <f ca="1">IF(OR(INDIRECT(CONCATENATE("'2018-06 (Д)'!T",TEXT(MATCH($C68,'2018-06 (Д)'!$C$2:$C$100,0)+1,0)))="Н/Д",INDIRECT(CONCATENATE("'2018-05 (Д)'!T",TEXT(MATCH($C68,'2018-05 (Д)'!$C$2:$C$100,0)+1,0)))="Н/Д",AND(INDIRECT(CONCATENATE("'2018-06 (Д)'!T",TEXT(MATCH($C68,'2018-06 (Д)'!$C$2:$C$100,0)+1,0)))="Н/Д",INDIRECT(CONCATENATE("'2018-05 (Д)'!T",TEXT(MATCH($C68,'2018-05 (Д)'!$C$2:$C$100,0)+1,0))))),"Н/Д",((INDIRECT(CONCATENATE("'2018-06 (Д)'!T",TEXT(MATCH($C68,'2018-06 (Д)'!$C$2:$C$100,0)+1,0)))-INDIRECT(CONCATENATE("'2018-05 (Д)'!T",TEXT(MATCH($C68,'2018-05 (Д)'!$C$2:$C$100,0)+1,0))))/INDIRECT(CONCATENATE("'2018-05 (Д)'!T",TEXT(MATCH($C68,'2018-05 (Д)'!$C$2:$C$100,0)+1,0))))*100)</f>
        <v>-10.402662052165597</v>
      </c>
      <c r="FR68" s="9">
        <f ca="1">IF(OR(INDIRECT(CONCATENATE("'2018-07 (Д)'!T",TEXT(MATCH($C68,'2018-07 (Д)'!$C$2:$C$100,0)+1,0)))="Н/Д",INDIRECT(CONCATENATE("'2018-06 (Д)'!T",TEXT(MATCH($C68,'2018-06 (Д)'!$C$2:$C$100,0)+1,0)))="Н/Д",AND(INDIRECT(CONCATENATE("'2018-07 (Д)'!T",TEXT(MATCH($C68,'2018-07 (Д)'!$C$2:$C$100,0)+1,0)))="Н/Д",INDIRECT(CONCATENATE("'2018-06 (Д)'!T",TEXT(MATCH($C68,'2018-06 (Д)'!$C$2:$C$100,0)+1,0))))),"Н/Д",((INDIRECT(CONCATENATE("'2018-07 (Д)'!T",TEXT(MATCH($C68,'2018-07 (Д)'!$C$2:$C$100,0)+1,0)))-INDIRECT(CONCATENATE("'2018-06 (Д)'!T",TEXT(MATCH($C68,'2018-06 (Д)'!$C$2:$C$100,0)+1,0))))/INDIRECT(CONCATENATE("'2018-06 (Д)'!T",TEXT(MATCH($C68,'2018-06 (Д)'!$C$2:$C$100,0)+1,0))))*100)</f>
        <v>-6.6831361637702136</v>
      </c>
      <c r="FS68" s="9">
        <f ca="1">IF(OR(INDIRECT(CONCATENATE("'2018-08 (Д)'!T",TEXT(MATCH($C68,'2018-08 (Д)'!$C$2:$C$100,0)+1,0)))="Н/Д",INDIRECT(CONCATENATE("'2018-07 (Д)'!T",TEXT(MATCH($C68,'2018-07 (Д)'!$C$2:$C$100,0)+1,0)))="Н/Д",AND(INDIRECT(CONCATENATE("'2018-08 (Д)'!T",TEXT(MATCH($C68,'2018-08 (Д)'!$C$2:$C$100,0)+1,0)))="Н/Д",INDIRECT(CONCATENATE("'2018-07 (Д)'!T",TEXT(MATCH($C68,'2018-07 (Д)'!$C$2:$C$100,0)+1,0))))),"Н/Д",((INDIRECT(CONCATENATE("'2018-08 (Д)'!T",TEXT(MATCH($C68,'2018-08 (Д)'!$C$2:$C$100,0)+1,0)))-INDIRECT(CONCATENATE("'2018-07 (Д)'!T",TEXT(MATCH($C68,'2018-07 (Д)'!$C$2:$C$100,0)+1,0))))/INDIRECT(CONCATENATE("'2018-07 (Д)'!T",TEXT(MATCH($C68,'2018-07 (Д)'!$C$2:$C$100,0)+1,0))))*100)</f>
        <v>25.548210831575652</v>
      </c>
      <c r="FT68" s="9">
        <f ca="1">IF(OR(INDIRECT(CONCATENATE("'2018-09 (Д)'!T",TEXT(MATCH($C68,'2018-09 (Д)'!$C$2:$C$100,0)+1,0)))="Н/Д",INDIRECT(CONCATENATE("'2018-08 (Д)'!T",TEXT(MATCH($C68,'2018-08 (Д)'!$C$2:$C$100,0)+1,0)))="Н/Д",AND(INDIRECT(CONCATENATE("'2018-09 (Д)'!T",TEXT(MATCH($C68,'2018-09 (Д)'!$C$2:$C$100,0)+1,0)))="Н/Д",INDIRECT(CONCATENATE("'2018-08 (Д)'!T",TEXT(MATCH($C68,'2018-08 (Д)'!$C$2:$C$100,0)+1,0))))),"Н/Д",((INDIRECT(CONCATENATE("'2018-09 (Д)'!T",TEXT(MATCH($C68,'2018-09 (Д)'!$C$2:$C$100,0)+1,0)))-INDIRECT(CONCATENATE("'2018-08 (Д)'!T",TEXT(MATCH($C68,'2018-08 (Д)'!$C$2:$C$100,0)+1,0))))/INDIRECT(CONCATENATE("'2018-08 (Д)'!T",TEXT(MATCH($C68,'2018-08 (Д)'!$C$2:$C$100,0)+1,0))))*100)</f>
        <v>118.7836907537226</v>
      </c>
      <c r="FU68" s="9">
        <f ca="1">IF(OR(INDIRECT(CONCATENATE("'2018-10 (Д)'!T",TEXT(MATCH($C68,'2018-10 (Д)'!$C$2:$C$100,0)+1,0)))="Н/Д",INDIRECT(CONCATENATE("'2018-09 (Д)'!T",TEXT(MATCH($C68,'2018-09 (Д)'!$C$2:$C$100,0)+1,0)))="Н/Д",AND(INDIRECT(CONCATENATE("'2018-10 (Д)'!T",TEXT(MATCH($C68,'2018-10 (Д)'!$C$2:$C$100,0)+1,0)))="Н/Д",INDIRECT(CONCATENATE("'2018-09 (Д)'!T",TEXT(MATCH($C68,'2018-09 (Д)'!$C$2:$C$100,0)+1,0))))),"Н/Д",((INDIRECT(CONCATENATE("'2018-10 (Д)'!T",TEXT(MATCH($C68,'2018-10 (Д)'!$C$2:$C$100,0)+1,0)))-INDIRECT(CONCATENATE("'2018-09 (Д)'!T",TEXT(MATCH($C68,'2018-09 (Д)'!$C$2:$C$100,0)+1,0))))/INDIRECT(CONCATENATE("'2018-09 (Д)'!T",TEXT(MATCH($C68,'2018-09 (Д)'!$C$2:$C$100,0)+1,0))))*100)</f>
        <v>-57.377153352454727</v>
      </c>
      <c r="FV68" s="9">
        <f ca="1">IF(OR(INDIRECT(CONCATENATE("'2018-11 (Д)'!T",TEXT(MATCH($C68,'2018-11 (Д)'!$C$2:$C$100,0)+1,0)))="Н/Д",INDIRECT(CONCATENATE("'2018-10 (Д)'!T",TEXT(MATCH($C68,'2018-10 (Д)'!$C$2:$C$100,0)+1,0)))="Н/Д",AND(INDIRECT(CONCATENATE("'2018-11 (Д)'!T",TEXT(MATCH($C68,'2018-11 (Д)'!$C$2:$C$100,0)+1,0)))="Н/Д",INDIRECT(CONCATENATE("'2018-10 (Д)'!T",TEXT(MATCH($C68,'2018-10 (Д)'!$C$2:$C$100,0)+1,0))))),"Н/Д",((INDIRECT(CONCATENATE("'2018-11 (Д)'!T",TEXT(MATCH($C68,'2018-11 (Д)'!$C$2:$C$100,0)+1,0)))-INDIRECT(CONCATENATE("'2018-10 (Д)'!T",TEXT(MATCH($C68,'2018-10 (Д)'!$C$2:$C$100,0)+1,0))))/INDIRECT(CONCATENATE("'2018-10 (Д)'!T",TEXT(MATCH($C68,'2018-10 (Д)'!$C$2:$C$100,0)+1,0))))*100)</f>
        <v>10.297694342314639</v>
      </c>
      <c r="FW68" s="9">
        <f ca="1">IF(OR(INDIRECT(CONCATENATE("'2018-12 (Д)'!T",TEXT(MATCH($C68,'2018-12 (Д)'!$C$2:$C$100,0)+1,0)))="Н/Д",INDIRECT(CONCATENATE("'2018-11 (Д)'!T",TEXT(MATCH($C68,'2018-11 (Д)'!$C$2:$C$100,0)+1,0)))="Н/Д",AND(INDIRECT(CONCATENATE("'2018-12 (Д)'!T",TEXT(MATCH($C68,'2018-12 (Д)'!$C$2:$C$100,0)+1,0)))="Н/Д",INDIRECT(CONCATENATE("'2018-11 (Д)'!T",TEXT(MATCH($C68,'2018-11 (Д)'!$C$2:$C$100,0)+1,0))))),"Н/Д",((INDIRECT(CONCATENATE("'2018-12 (Д)'!T",TEXT(MATCH($C68,'2018-12 (Д)'!$C$2:$C$100,0)+1,0)))-INDIRECT(CONCATENATE("'2018-11 (Д)'!T",TEXT(MATCH($C68,'2018-11 (Д)'!$C$2:$C$100,0)+1,0))))/INDIRECT(CONCATENATE("'2018-11 (Д)'!T",TEXT(MATCH($C68,'2018-11 (Д)'!$C$2:$C$100,0)+1,0))))*100)</f>
        <v>-3.4674978007339279</v>
      </c>
      <c r="FX68" s="9"/>
      <c r="FY68" s="9">
        <f ca="1">IF(OR(INDIRECT(CONCATENATE("'2018-03 (Д)'!U",TEXT(MATCH($C68,'2018-03 (Д)'!$C$2:$C$100,0)+1,0)))="Н/Д",INDIRECT(CONCATENATE("'2018-02 (Д)'!U",TEXT(MATCH($C68,'2018-02 (Д)'!$C$2:$C$100,0)+1,0)))="Н/Д",AND(INDIRECT(CONCATENATE("'2018-03 (Д)'!U",TEXT(MATCH($C68,'2018-03 (Д)'!$C$2:$C$100,0)+1,0)))="Н/Д",INDIRECT(CONCATENATE("'2018-02 (Д)'!U",TEXT(MATCH($C68,'2018-02 (Д)'!$C$2:$C$100,0)+1,0))))),"Н/Д",((INDIRECT(CONCATENATE("'2018-03 (Д)'!U",TEXT(MATCH($C68,'2018-03 (Д)'!$C$2:$C$100,0)+1,0)))-INDIRECT(CONCATENATE("'2018-02 (Д)'!U",TEXT(MATCH($C68,'2018-02 (Д)'!$C$2:$C$100,0)+1,0))))/INDIRECT(CONCATENATE("'2018-02 (Д)'!U",TEXT(MATCH($C68,'2018-02 (Д)'!$C$2:$C$100,0)+1,0))))*100)</f>
        <v>359.79190679445497</v>
      </c>
      <c r="FZ68" s="9">
        <f ca="1">IF(OR(INDIRECT(CONCATENATE("'2018-04 (Д)'!U",TEXT(MATCH($C68,'2018-04 (Д)'!$C$2:$C$100,0)+1,0)))="Н/Д",INDIRECT(CONCATENATE("'2018-03 (Д)'!U",TEXT(MATCH($C68,'2018-03 (Д)'!$C$2:$C$100,0)+1,0)))="Н/Д",AND(INDIRECT(CONCATENATE("'2018-04 (Д)'!U",TEXT(MATCH($C68,'2018-04 (Д)'!$C$2:$C$100,0)+1,0)))="Н/Д",INDIRECT(CONCATENATE("'2018-03 (Д)'!U",TEXT(MATCH($C68,'2018-03 (Д)'!$C$2:$C$100,0)+1,0))))),"Н/Д",((INDIRECT(CONCATENATE("'2018-04 (Д)'!U",TEXT(MATCH($C68,'2018-04 (Д)'!$C$2:$C$100,0)+1,0)))-INDIRECT(CONCATENATE("'2018-03 (Д)'!U",TEXT(MATCH($C68,'2018-03 (Д)'!$C$2:$C$100,0)+1,0))))/INDIRECT(CONCATENATE("'2018-03 (Д)'!U",TEXT(MATCH($C68,'2018-03 (Д)'!$C$2:$C$100,0)+1,0))))*100)</f>
        <v>-87.57323820017649</v>
      </c>
      <c r="GA68" s="9">
        <f ca="1">IF(OR(INDIRECT(CONCATENATE("'2018-05 (Д)'!U",TEXT(MATCH($C68,'2018-05 (Д)'!$C$2:$C$100,0)+1,0)))="Н/Д",INDIRECT(CONCATENATE("'2018-04 (Д)'!U",TEXT(MATCH($C68,'2018-04 (Д)'!$C$2:$C$100,0)+1,0)))="Н/Д",AND(INDIRECT(CONCATENATE("'2018-05 (Д)'!U",TEXT(MATCH($C68,'2018-05 (Д)'!$C$2:$C$100,0)+1,0)))="Н/Д",INDIRECT(CONCATENATE("'2018-04 (Д)'!U",TEXT(MATCH($C68,'2018-04 (Д)'!$C$2:$C$100,0)+1,0))))),"Н/Д",((INDIRECT(CONCATENATE("'2018-05 (Д)'!U",TEXT(MATCH($C68,'2018-05 (Д)'!$C$2:$C$100,0)+1,0)))-INDIRECT(CONCATENATE("'2018-04 (Д)'!U",TEXT(MATCH($C68,'2018-04 (Д)'!$C$2:$C$100,0)+1,0))))/INDIRECT(CONCATENATE("'2018-04 (Д)'!U",TEXT(MATCH($C68,'2018-04 (Д)'!$C$2:$C$100,0)+1,0))))*100)</f>
        <v>739.0565959110661</v>
      </c>
      <c r="GB68" s="9">
        <f ca="1">IF(OR(INDIRECT(CONCATENATE("'2018-06 (Д)'!U",TEXT(MATCH($C68,'2018-06 (Д)'!$C$2:$C$100,0)+1,0)))="Н/Д",INDIRECT(CONCATENATE("'2018-05 (Д)'!U",TEXT(MATCH($C68,'2018-05 (Д)'!$C$2:$C$100,0)+1,0)))="Н/Д",AND(INDIRECT(CONCATENATE("'2018-06 (Д)'!U",TEXT(MATCH($C68,'2018-06 (Д)'!$C$2:$C$100,0)+1,0)))="Н/Д",INDIRECT(CONCATENATE("'2018-05 (Д)'!U",TEXT(MATCH($C68,'2018-05 (Д)'!$C$2:$C$100,0)+1,0))))),"Н/Д",((INDIRECT(CONCATENATE("'2018-06 (Д)'!U",TEXT(MATCH($C68,'2018-06 (Д)'!$C$2:$C$100,0)+1,0)))-INDIRECT(CONCATENATE("'2018-05 (Д)'!U",TEXT(MATCH($C68,'2018-05 (Д)'!$C$2:$C$100,0)+1,0))))/INDIRECT(CONCATENATE("'2018-05 (Д)'!U",TEXT(MATCH($C68,'2018-05 (Д)'!$C$2:$C$100,0)+1,0))))*100)</f>
        <v>-78.215922342693275</v>
      </c>
      <c r="GC68" s="9">
        <f ca="1">IF(OR(INDIRECT(CONCATENATE("'2018-07 (Д)'!U",TEXT(MATCH($C68,'2018-07 (Д)'!$C$2:$C$100,0)+1,0)))="Н/Д",INDIRECT(CONCATENATE("'2018-06 (Д)'!U",TEXT(MATCH($C68,'2018-06 (Д)'!$C$2:$C$100,0)+1,0)))="Н/Д",AND(INDIRECT(CONCATENATE("'2018-07 (Д)'!U",TEXT(MATCH($C68,'2018-07 (Д)'!$C$2:$C$100,0)+1,0)))="Н/Д",INDIRECT(CONCATENATE("'2018-06 (Д)'!U",TEXT(MATCH($C68,'2018-06 (Д)'!$C$2:$C$100,0)+1,0))))),"Н/Д",((INDIRECT(CONCATENATE("'2018-07 (Д)'!U",TEXT(MATCH($C68,'2018-07 (Д)'!$C$2:$C$100,0)+1,0)))-INDIRECT(CONCATENATE("'2018-06 (Д)'!U",TEXT(MATCH($C68,'2018-06 (Д)'!$C$2:$C$100,0)+1,0))))/INDIRECT(CONCATENATE("'2018-06 (Д)'!U",TEXT(MATCH($C68,'2018-06 (Д)'!$C$2:$C$100,0)+1,0))))*100)</f>
        <v>86.010891845558874</v>
      </c>
      <c r="GD68" s="9">
        <f ca="1">IF(OR(INDIRECT(CONCATENATE("'2018-08 (Д)'!U",TEXT(MATCH($C68,'2018-08 (Д)'!$C$2:$C$100,0)+1,0)))="Н/Д",INDIRECT(CONCATENATE("'2018-07 (Д)'!U",TEXT(MATCH($C68,'2018-07 (Д)'!$C$2:$C$100,0)+1,0)))="Н/Д",AND(INDIRECT(CONCATENATE("'2018-08 (Д)'!U",TEXT(MATCH($C68,'2018-08 (Д)'!$C$2:$C$100,0)+1,0)))="Н/Д",INDIRECT(CONCATENATE("'2018-07 (Д)'!U",TEXT(MATCH($C68,'2018-07 (Д)'!$C$2:$C$100,0)+1,0))))),"Н/Д",((INDIRECT(CONCATENATE("'2018-08 (Д)'!U",TEXT(MATCH($C68,'2018-08 (Д)'!$C$2:$C$100,0)+1,0)))-INDIRECT(CONCATENATE("'2018-07 (Д)'!U",TEXT(MATCH($C68,'2018-07 (Д)'!$C$2:$C$100,0)+1,0))))/INDIRECT(CONCATENATE("'2018-07 (Д)'!U",TEXT(MATCH($C68,'2018-07 (Д)'!$C$2:$C$100,0)+1,0))))*100)</f>
        <v>143.73197992707074</v>
      </c>
      <c r="GE68" s="9">
        <f ca="1">IF(OR(INDIRECT(CONCATENATE("'2018-09 (Д)'!U",TEXT(MATCH($C68,'2018-09 (Д)'!$C$2:$C$100,0)+1,0)))="Н/Д",INDIRECT(CONCATENATE("'2018-08 (Д)'!U",TEXT(MATCH($C68,'2018-08 (Д)'!$C$2:$C$100,0)+1,0)))="Н/Д",AND(INDIRECT(CONCATENATE("'2018-09 (Д)'!U",TEXT(MATCH($C68,'2018-09 (Д)'!$C$2:$C$100,0)+1,0)))="Н/Д",INDIRECT(CONCATENATE("'2018-08 (Д)'!U",TEXT(MATCH($C68,'2018-08 (Д)'!$C$2:$C$100,0)+1,0))))),"Н/Д",((INDIRECT(CONCATENATE("'2018-09 (Д)'!U",TEXT(MATCH($C68,'2018-09 (Д)'!$C$2:$C$100,0)+1,0)))-INDIRECT(CONCATENATE("'2018-08 (Д)'!U",TEXT(MATCH($C68,'2018-08 (Д)'!$C$2:$C$100,0)+1,0))))/INDIRECT(CONCATENATE("'2018-08 (Д)'!U",TEXT(MATCH($C68,'2018-08 (Д)'!$C$2:$C$100,0)+1,0))))*100)</f>
        <v>-39.896645235471617</v>
      </c>
      <c r="GF68" s="9">
        <f ca="1">IF(OR(INDIRECT(CONCATENATE("'2018-10 (Д)'!U",TEXT(MATCH($C68,'2018-10 (Д)'!$C$2:$C$100,0)+1,0)))="Н/Д",INDIRECT(CONCATENATE("'2018-09 (Д)'!U",TEXT(MATCH($C68,'2018-09 (Д)'!$C$2:$C$100,0)+1,0)))="Н/Д",AND(INDIRECT(CONCATENATE("'2018-10 (Д)'!U",TEXT(MATCH($C68,'2018-10 (Д)'!$C$2:$C$100,0)+1,0)))="Н/Д",INDIRECT(CONCATENATE("'2018-09 (Д)'!U",TEXT(MATCH($C68,'2018-09 (Д)'!$C$2:$C$100,0)+1,0))))),"Н/Д",((INDIRECT(CONCATENATE("'2018-10 (Д)'!U",TEXT(MATCH($C68,'2018-10 (Д)'!$C$2:$C$100,0)+1,0)))-INDIRECT(CONCATENATE("'2018-09 (Д)'!U",TEXT(MATCH($C68,'2018-09 (Д)'!$C$2:$C$100,0)+1,0))))/INDIRECT(CONCATENATE("'2018-09 (Д)'!U",TEXT(MATCH($C68,'2018-09 (Д)'!$C$2:$C$100,0)+1,0))))*100)</f>
        <v>15.952288426177724</v>
      </c>
      <c r="GG68" s="9">
        <f ca="1">IF(OR(INDIRECT(CONCATENATE("'2018-11 (Д)'!U",TEXT(MATCH($C68,'2018-11 (Д)'!$C$2:$C$100,0)+1,0)))="Н/Д",INDIRECT(CONCATENATE("'2018-10 (Д)'!U",TEXT(MATCH($C68,'2018-10 (Д)'!$C$2:$C$100,0)+1,0)))="Н/Д",AND(INDIRECT(CONCATENATE("'2018-11 (Д)'!U",TEXT(MATCH($C68,'2018-11 (Д)'!$C$2:$C$100,0)+1,0)))="Н/Д",INDIRECT(CONCATENATE("'2018-10 (Д)'!U",TEXT(MATCH($C68,'2018-10 (Д)'!$C$2:$C$100,0)+1,0))))),"Н/Д",((INDIRECT(CONCATENATE("'2018-11 (Д)'!U",TEXT(MATCH($C68,'2018-11 (Д)'!$C$2:$C$100,0)+1,0)))-INDIRECT(CONCATENATE("'2018-10 (Д)'!U",TEXT(MATCH($C68,'2018-10 (Д)'!$C$2:$C$100,0)+1,0))))/INDIRECT(CONCATENATE("'2018-10 (Д)'!U",TEXT(MATCH($C68,'2018-10 (Д)'!$C$2:$C$100,0)+1,0))))*100)</f>
        <v>-114.77155945040045</v>
      </c>
      <c r="GH68" s="9">
        <f ca="1">IF(OR(INDIRECT(CONCATENATE("'2018-12 (Д)'!U",TEXT(MATCH($C68,'2018-12 (Д)'!$C$2:$C$100,0)+1,0)))="Н/Д",INDIRECT(CONCATENATE("'2018-11 (Д)'!U",TEXT(MATCH($C68,'2018-11 (Д)'!$C$2:$C$100,0)+1,0)))="Н/Д",AND(INDIRECT(CONCATENATE("'2018-12 (Д)'!U",TEXT(MATCH($C68,'2018-12 (Д)'!$C$2:$C$100,0)+1,0)))="Н/Д",INDIRECT(CONCATENATE("'2018-11 (Д)'!U",TEXT(MATCH($C68,'2018-11 (Д)'!$C$2:$C$100,0)+1,0))))),"Н/Д",((INDIRECT(CONCATENATE("'2018-12 (Д)'!U",TEXT(MATCH($C68,'2018-12 (Д)'!$C$2:$C$100,0)+1,0)))-INDIRECT(CONCATENATE("'2018-11 (Д)'!U",TEXT(MATCH($C68,'2018-11 (Д)'!$C$2:$C$100,0)+1,0))))/INDIRECT(CONCATENATE("'2018-11 (Д)'!U",TEXT(MATCH($C68,'2018-11 (Д)'!$C$2:$C$100,0)+1,0))))*100)</f>
        <v>-174.6922262816982</v>
      </c>
      <c r="GI68" s="9"/>
      <c r="GJ68" s="9">
        <f ca="1">IF(OR(INDIRECT(CONCATENATE("'2018-03 (Д)'!V",TEXT(MATCH($C68,'2018-03 (Д)'!$C$2:$C$100,0)+1,0)))="Н/Д",INDIRECT(CONCATENATE("'2018-02 (Д)'!V",TEXT(MATCH($C68,'2018-02 (Д)'!$C$2:$C$100,0)+1,0)))="Н/Д",AND(INDIRECT(CONCATENATE("'2018-03 (Д)'!V",TEXT(MATCH($C68,'2018-03 (Д)'!$C$2:$C$100,0)+1,0)))="Н/Д",INDIRECT(CONCATENATE("'2018-02 (Д)'!V",TEXT(MATCH($C68,'2018-02 (Д)'!$C$2:$C$100,0)+1,0))))),"Н/Д",((INDIRECT(CONCATENATE("'2018-03 (Д)'!V",TEXT(MATCH($C68,'2018-03 (Д)'!$C$2:$C$100,0)+1,0)))-INDIRECT(CONCATENATE("'2018-02 (Д)'!V",TEXT(MATCH($C68,'2018-02 (Д)'!$C$2:$C$100,0)+1,0))))/INDIRECT(CONCATENATE("'2018-02 (Д)'!V",TEXT(MATCH($C68,'2018-02 (Д)'!$C$2:$C$100,0)+1,0))))*100)</f>
        <v>2077.8966179068316</v>
      </c>
      <c r="GK68" s="9">
        <f ca="1">IF(OR(INDIRECT(CONCATENATE("'2018-04 (Д)'!V",TEXT(MATCH($C68,'2018-04 (Д)'!$C$2:$C$100,0)+1,0)))="Н/Д",INDIRECT(CONCATENATE("'2018-03 (Д)'!V",TEXT(MATCH($C68,'2018-03 (Д)'!$C$2:$C$100,0)+1,0)))="Н/Д",AND(INDIRECT(CONCATENATE("'2018-04 (Д)'!V",TEXT(MATCH($C68,'2018-04 (Д)'!$C$2:$C$100,0)+1,0)))="Н/Д",INDIRECT(CONCATENATE("'2018-03 (Д)'!V",TEXT(MATCH($C68,'2018-03 (Д)'!$C$2:$C$100,0)+1,0))))),"Н/Д",((INDIRECT(CONCATENATE("'2018-04 (Д)'!V",TEXT(MATCH($C68,'2018-04 (Д)'!$C$2:$C$100,0)+1,0)))-INDIRECT(CONCATENATE("'2018-03 (Д)'!V",TEXT(MATCH($C68,'2018-03 (Д)'!$C$2:$C$100,0)+1,0))))/INDIRECT(CONCATENATE("'2018-03 (Д)'!V",TEXT(MATCH($C68,'2018-03 (Д)'!$C$2:$C$100,0)+1,0))))*100)</f>
        <v>-40.7257935737249</v>
      </c>
      <c r="GL68" s="9">
        <f ca="1">IF(OR(INDIRECT(CONCATENATE("'2018-05 (Д)'!V",TEXT(MATCH($C68,'2018-05 (Д)'!$C$2:$C$100,0)+1,0)))="Н/Д",INDIRECT(CONCATENATE("'2018-04 (Д)'!V",TEXT(MATCH($C68,'2018-04 (Д)'!$C$2:$C$100,0)+1,0)))="Н/Д",AND(INDIRECT(CONCATENATE("'2018-05 (Д)'!V",TEXT(MATCH($C68,'2018-05 (Д)'!$C$2:$C$100,0)+1,0)))="Н/Д",INDIRECT(CONCATENATE("'2018-04 (Д)'!V",TEXT(MATCH($C68,'2018-04 (Д)'!$C$2:$C$100,0)+1,0))))),"Н/Д",((INDIRECT(CONCATENATE("'2018-05 (Д)'!V",TEXT(MATCH($C68,'2018-05 (Д)'!$C$2:$C$100,0)+1,0)))-INDIRECT(CONCATENATE("'2018-04 (Д)'!V",TEXT(MATCH($C68,'2018-04 (Д)'!$C$2:$C$100,0)+1,0))))/INDIRECT(CONCATENATE("'2018-04 (Д)'!V",TEXT(MATCH($C68,'2018-04 (Д)'!$C$2:$C$100,0)+1,0))))*100)</f>
        <v>198.43898773367212</v>
      </c>
      <c r="GM68" s="9">
        <f ca="1">IF(OR(INDIRECT(CONCATENATE("'2018-06 (Д)'!V",TEXT(MATCH($C68,'2018-06 (Д)'!$C$2:$C$100,0)+1,0)))="Н/Д",INDIRECT(CONCATENATE("'2018-05 (Д)'!V",TEXT(MATCH($C68,'2018-05 (Д)'!$C$2:$C$100,0)+1,0)))="Н/Д",AND(INDIRECT(CONCATENATE("'2018-06 (Д)'!V",TEXT(MATCH($C68,'2018-06 (Д)'!$C$2:$C$100,0)+1,0)))="Н/Д",INDIRECT(CONCATENATE("'2018-05 (Д)'!V",TEXT(MATCH($C68,'2018-05 (Д)'!$C$2:$C$100,0)+1,0))))),"Н/Д",((INDIRECT(CONCATENATE("'2018-06 (Д)'!V",TEXT(MATCH($C68,'2018-06 (Д)'!$C$2:$C$100,0)+1,0)))-INDIRECT(CONCATENATE("'2018-05 (Д)'!V",TEXT(MATCH($C68,'2018-05 (Д)'!$C$2:$C$100,0)+1,0))))/INDIRECT(CONCATENATE("'2018-05 (Д)'!V",TEXT(MATCH($C68,'2018-05 (Д)'!$C$2:$C$100,0)+1,0))))*100)</f>
        <v>-10.150145300286603</v>
      </c>
      <c r="GN68" s="9">
        <f ca="1">IF(OR(INDIRECT(CONCATENATE("'2018-07 (Д)'!V",TEXT(MATCH($C68,'2018-07 (Д)'!$C$2:$C$100,0)+1,0)))="Н/Д",INDIRECT(CONCATENATE("'2018-06 (Д)'!V",TEXT(MATCH($C68,'2018-06 (Д)'!$C$2:$C$100,0)+1,0)))="Н/Д",AND(INDIRECT(CONCATENATE("'2018-07 (Д)'!V",TEXT(MATCH($C68,'2018-07 (Д)'!$C$2:$C$100,0)+1,0)))="Н/Д",INDIRECT(CONCATENATE("'2018-06 (Д)'!V",TEXT(MATCH($C68,'2018-06 (Д)'!$C$2:$C$100,0)+1,0))))),"Н/Д",((INDIRECT(CONCATENATE("'2018-07 (Д)'!V",TEXT(MATCH($C68,'2018-07 (Д)'!$C$2:$C$100,0)+1,0)))-INDIRECT(CONCATENATE("'2018-06 (Д)'!V",TEXT(MATCH($C68,'2018-06 (Д)'!$C$2:$C$100,0)+1,0))))/INDIRECT(CONCATENATE("'2018-06 (Д)'!V",TEXT(MATCH($C68,'2018-06 (Д)'!$C$2:$C$100,0)+1,0))))*100)</f>
        <v>423.14664500320839</v>
      </c>
      <c r="GO68" s="9">
        <f ca="1">IF(OR(INDIRECT(CONCATENATE("'2018-08 (Д)'!V",TEXT(MATCH($C68,'2018-08 (Д)'!$C$2:$C$100,0)+1,0)))="Н/Д",INDIRECT(CONCATENATE("'2018-07 (Д)'!V",TEXT(MATCH($C68,'2018-07 (Д)'!$C$2:$C$100,0)+1,0)))="Н/Д",AND(INDIRECT(CONCATENATE("'2018-08 (Д)'!V",TEXT(MATCH($C68,'2018-08 (Д)'!$C$2:$C$100,0)+1,0)))="Н/Д",INDIRECT(CONCATENATE("'2018-07 (Д)'!V",TEXT(MATCH($C68,'2018-07 (Д)'!$C$2:$C$100,0)+1,0))))),"Н/Д",((INDIRECT(CONCATENATE("'2018-08 (Д)'!V",TEXT(MATCH($C68,'2018-08 (Д)'!$C$2:$C$100,0)+1,0)))-INDIRECT(CONCATENATE("'2018-07 (Д)'!V",TEXT(MATCH($C68,'2018-07 (Д)'!$C$2:$C$100,0)+1,0))))/INDIRECT(CONCATENATE("'2018-07 (Д)'!V",TEXT(MATCH($C68,'2018-07 (Д)'!$C$2:$C$100,0)+1,0))))*100)</f>
        <v>-86.761488133041055</v>
      </c>
      <c r="GP68" s="9">
        <f ca="1">IF(OR(INDIRECT(CONCATENATE("'2018-09 (Д)'!V",TEXT(MATCH($C68,'2018-09 (Д)'!$C$2:$C$100,0)+1,0)))="Н/Д",INDIRECT(CONCATENATE("'2018-08 (Д)'!V",TEXT(MATCH($C68,'2018-08 (Д)'!$C$2:$C$100,0)+1,0)))="Н/Д",AND(INDIRECT(CONCATENATE("'2018-09 (Д)'!V",TEXT(MATCH($C68,'2018-09 (Д)'!$C$2:$C$100,0)+1,0)))="Н/Д",INDIRECT(CONCATENATE("'2018-08 (Д)'!V",TEXT(MATCH($C68,'2018-08 (Д)'!$C$2:$C$100,0)+1,0))))),"Н/Д",((INDIRECT(CONCATENATE("'2018-09 (Д)'!V",TEXT(MATCH($C68,'2018-09 (Д)'!$C$2:$C$100,0)+1,0)))-INDIRECT(CONCATENATE("'2018-08 (Д)'!V",TEXT(MATCH($C68,'2018-08 (Д)'!$C$2:$C$100,0)+1,0))))/INDIRECT(CONCATENATE("'2018-08 (Д)'!V",TEXT(MATCH($C68,'2018-08 (Д)'!$C$2:$C$100,0)+1,0))))*100)</f>
        <v>58.639286821445758</v>
      </c>
      <c r="GQ68" s="9">
        <f ca="1">IF(OR(INDIRECT(CONCATENATE("'2018-10 (Д)'!V",TEXT(MATCH($C68,'2018-10 (Д)'!$C$2:$C$100,0)+1,0)))="Н/Д",INDIRECT(CONCATENATE("'2018-09 (Д)'!V",TEXT(MATCH($C68,'2018-09 (Д)'!$C$2:$C$100,0)+1,0)))="Н/Д",AND(INDIRECT(CONCATENATE("'2018-10 (Д)'!V",TEXT(MATCH($C68,'2018-10 (Д)'!$C$2:$C$100,0)+1,0)))="Н/Д",INDIRECT(CONCATENATE("'2018-09 (Д)'!V",TEXT(MATCH($C68,'2018-09 (Д)'!$C$2:$C$100,0)+1,0))))),"Н/Д",((INDIRECT(CONCATENATE("'2018-10 (Д)'!V",TEXT(MATCH($C68,'2018-10 (Д)'!$C$2:$C$100,0)+1,0)))-INDIRECT(CONCATENATE("'2018-09 (Д)'!V",TEXT(MATCH($C68,'2018-09 (Д)'!$C$2:$C$100,0)+1,0))))/INDIRECT(CONCATENATE("'2018-09 (Д)'!V",TEXT(MATCH($C68,'2018-09 (Д)'!$C$2:$C$100,0)+1,0))))*100)</f>
        <v>37.778843301838279</v>
      </c>
      <c r="GR68" s="9">
        <f ca="1">IF(OR(INDIRECT(CONCATENATE("'2018-11 (Д)'!V",TEXT(MATCH($C68,'2018-11 (Д)'!$C$2:$C$100,0)+1,0)))="Н/Д",INDIRECT(CONCATENATE("'2018-10 (Д)'!V",TEXT(MATCH($C68,'2018-10 (Д)'!$C$2:$C$100,0)+1,0)))="Н/Д",AND(INDIRECT(CONCATENATE("'2018-11 (Д)'!V",TEXT(MATCH($C68,'2018-11 (Д)'!$C$2:$C$100,0)+1,0)))="Н/Д",INDIRECT(CONCATENATE("'2018-10 (Д)'!V",TEXT(MATCH($C68,'2018-10 (Д)'!$C$2:$C$100,0)+1,0))))),"Н/Д",((INDIRECT(CONCATENATE("'2018-11 (Д)'!V",TEXT(MATCH($C68,'2018-11 (Д)'!$C$2:$C$100,0)+1,0)))-INDIRECT(CONCATENATE("'2018-10 (Д)'!V",TEXT(MATCH($C68,'2018-10 (Д)'!$C$2:$C$100,0)+1,0))))/INDIRECT(CONCATENATE("'2018-10 (Д)'!V",TEXT(MATCH($C68,'2018-10 (Д)'!$C$2:$C$100,0)+1,0))))*100)</f>
        <v>-13.025501757279153</v>
      </c>
      <c r="GS68" s="9">
        <f ca="1">IF(OR(INDIRECT(CONCATENATE("'2018-12 (Д)'!V",TEXT(MATCH($C68,'2018-12 (Д)'!$C$2:$C$100,0)+1,0)))="Н/Д",INDIRECT(CONCATENATE("'2018-11 (Д)'!V",TEXT(MATCH($C68,'2018-11 (Д)'!$C$2:$C$100,0)+1,0)))="Н/Д",AND(INDIRECT(CONCATENATE("'2018-12 (Д)'!V",TEXT(MATCH($C68,'2018-12 (Д)'!$C$2:$C$100,0)+1,0)))="Н/Д",INDIRECT(CONCATENATE("'2018-11 (Д)'!V",TEXT(MATCH($C68,'2018-11 (Д)'!$C$2:$C$100,0)+1,0))))),"Н/Д",((INDIRECT(CONCATENATE("'2018-12 (Д)'!V",TEXT(MATCH($C68,'2018-12 (Д)'!$C$2:$C$100,0)+1,0)))-INDIRECT(CONCATENATE("'2018-11 (Д)'!V",TEXT(MATCH($C68,'2018-11 (Д)'!$C$2:$C$100,0)+1,0))))/INDIRECT(CONCATENATE("'2018-11 (Д)'!V",TEXT(MATCH($C68,'2018-11 (Д)'!$C$2:$C$100,0)+1,0))))*100)</f>
        <v>274.21781732543479</v>
      </c>
      <c r="GT68" s="9"/>
      <c r="GU68" s="9">
        <f ca="1">IF(OR(INDIRECT(CONCATENATE("'2018-03 (Д)'!W",TEXT(MATCH($C68,'2018-03 (Д)'!$C$2:$C$100,0)+1,0)))="Н/Д",INDIRECT(CONCATENATE("'2018-02 (Д)'!W",TEXT(MATCH($C68,'2018-02 (Д)'!$C$2:$C$100,0)+1,0)))="Н/Д",AND(INDIRECT(CONCATENATE("'2018-03 (Д)'!W",TEXT(MATCH($C68,'2018-03 (Д)'!$C$2:$C$100,0)+1,0)))="Н/Д",INDIRECT(CONCATENATE("'2018-02 (Д)'!W",TEXT(MATCH($C68,'2018-02 (Д)'!$C$2:$C$100,0)+1,0))))),"Н/Д",((INDIRECT(CONCATENATE("'2018-03 (Д)'!W",TEXT(MATCH($C68,'2018-03 (Д)'!$C$2:$C$100,0)+1,0)))-INDIRECT(CONCATENATE("'2018-02 (Д)'!W",TEXT(MATCH($C68,'2018-02 (Д)'!$C$2:$C$100,0)+1,0))))/INDIRECT(CONCATENATE("'2018-02 (Д)'!W",TEXT(MATCH($C68,'2018-02 (Д)'!$C$2:$C$100,0)+1,0))))*100)</f>
        <v>7.3948759929457237</v>
      </c>
      <c r="GV68" s="9">
        <f ca="1">IF(OR(INDIRECT(CONCATENATE("'2018-04 (Д)'!W",TEXT(MATCH($C68,'2018-04 (Д)'!$C$2:$C$100,0)+1,0)))="Н/Д",INDIRECT(CONCATENATE("'2018-03 (Д)'!W",TEXT(MATCH($C68,'2018-03 (Д)'!$C$2:$C$100,0)+1,0)))="Н/Д",AND(INDIRECT(CONCATENATE("'2018-04 (Д)'!W",TEXT(MATCH($C68,'2018-04 (Д)'!$C$2:$C$100,0)+1,0)))="Н/Д",INDIRECT(CONCATENATE("'2018-03 (Д)'!W",TEXT(MATCH($C68,'2018-03 (Д)'!$C$2:$C$100,0)+1,0))))),"Н/Д",((INDIRECT(CONCATENATE("'2018-04 (Д)'!W",TEXT(MATCH($C68,'2018-04 (Д)'!$C$2:$C$100,0)+1,0)))-INDIRECT(CONCATENATE("'2018-03 (Д)'!W",TEXT(MATCH($C68,'2018-03 (Д)'!$C$2:$C$100,0)+1,0))))/INDIRECT(CONCATENATE("'2018-03 (Д)'!W",TEXT(MATCH($C68,'2018-03 (Д)'!$C$2:$C$100,0)+1,0))))*100)</f>
        <v>74.229111311138524</v>
      </c>
      <c r="GW68" s="9">
        <f ca="1">IF(OR(INDIRECT(CONCATENATE("'2018-05 (Д)'!W",TEXT(MATCH($C68,'2018-05 (Д)'!$C$2:$C$100,0)+1,0)))="Н/Д",INDIRECT(CONCATENATE("'2018-04 (Д)'!W",TEXT(MATCH($C68,'2018-04 (Д)'!$C$2:$C$100,0)+1,0)))="Н/Д",AND(INDIRECT(CONCATENATE("'2018-05 (Д)'!W",TEXT(MATCH($C68,'2018-05 (Д)'!$C$2:$C$100,0)+1,0)))="Н/Д",INDIRECT(CONCATENATE("'2018-04 (Д)'!W",TEXT(MATCH($C68,'2018-04 (Д)'!$C$2:$C$100,0)+1,0))))),"Н/Д",((INDIRECT(CONCATENATE("'2018-05 (Д)'!W",TEXT(MATCH($C68,'2018-05 (Д)'!$C$2:$C$100,0)+1,0)))-INDIRECT(CONCATENATE("'2018-04 (Д)'!W",TEXT(MATCH($C68,'2018-04 (Д)'!$C$2:$C$100,0)+1,0))))/INDIRECT(CONCATENATE("'2018-04 (Д)'!W",TEXT(MATCH($C68,'2018-04 (Д)'!$C$2:$C$100,0)+1,0))))*100)</f>
        <v>-3.4584533292303812</v>
      </c>
      <c r="GX68" s="9">
        <f ca="1">IF(OR(INDIRECT(CONCATENATE("'2018-06 (Д)'!W",TEXT(MATCH($C68,'2018-06 (Д)'!$C$2:$C$100,0)+1,0)))="Н/Д",INDIRECT(CONCATENATE("'2018-05 (Д)'!W",TEXT(MATCH($C68,'2018-05 (Д)'!$C$2:$C$100,0)+1,0)))="Н/Д",AND(INDIRECT(CONCATENATE("'2018-06 (Д)'!W",TEXT(MATCH($C68,'2018-06 (Д)'!$C$2:$C$100,0)+1,0)))="Н/Д",INDIRECT(CONCATENATE("'2018-05 (Д)'!W",TEXT(MATCH($C68,'2018-05 (Д)'!$C$2:$C$100,0)+1,0))))),"Н/Д",((INDIRECT(CONCATENATE("'2018-06 (Д)'!W",TEXT(MATCH($C68,'2018-06 (Д)'!$C$2:$C$100,0)+1,0)))-INDIRECT(CONCATENATE("'2018-05 (Д)'!W",TEXT(MATCH($C68,'2018-05 (Д)'!$C$2:$C$100,0)+1,0))))/INDIRECT(CONCATENATE("'2018-05 (Д)'!W",TEXT(MATCH($C68,'2018-05 (Д)'!$C$2:$C$100,0)+1,0))))*100)</f>
        <v>-3.8752188339487628</v>
      </c>
      <c r="GY68" s="9">
        <f ca="1">IF(OR(INDIRECT(CONCATENATE("'2018-07 (Д)'!W",TEXT(MATCH($C68,'2018-07 (Д)'!$C$2:$C$100,0)+1,0)))="Н/Д",INDIRECT(CONCATENATE("'2018-06 (Д)'!W",TEXT(MATCH($C68,'2018-06 (Д)'!$C$2:$C$100,0)+1,0)))="Н/Д",AND(INDIRECT(CONCATENATE("'2018-07 (Д)'!W",TEXT(MATCH($C68,'2018-07 (Д)'!$C$2:$C$100,0)+1,0)))="Н/Д",INDIRECT(CONCATENATE("'2018-06 (Д)'!W",TEXT(MATCH($C68,'2018-06 (Д)'!$C$2:$C$100,0)+1,0))))),"Н/Д",((INDIRECT(CONCATENATE("'2018-07 (Д)'!W",TEXT(MATCH($C68,'2018-07 (Д)'!$C$2:$C$100,0)+1,0)))-INDIRECT(CONCATENATE("'2018-06 (Д)'!W",TEXT(MATCH($C68,'2018-06 (Д)'!$C$2:$C$100,0)+1,0))))/INDIRECT(CONCATENATE("'2018-06 (Д)'!W",TEXT(MATCH($C68,'2018-06 (Д)'!$C$2:$C$100,0)+1,0))))*100)</f>
        <v>16.012436961998926</v>
      </c>
      <c r="GZ68" s="9">
        <f ca="1">IF(OR(INDIRECT(CONCATENATE("'2018-08 (Д)'!W",TEXT(MATCH($C68,'2018-08 (Д)'!$C$2:$C$100,0)+1,0)))="Н/Д",INDIRECT(CONCATENATE("'2018-07 (Д)'!W",TEXT(MATCH($C68,'2018-07 (Д)'!$C$2:$C$100,0)+1,0)))="Н/Д",AND(INDIRECT(CONCATENATE("'2018-08 (Д)'!W",TEXT(MATCH($C68,'2018-08 (Д)'!$C$2:$C$100,0)+1,0)))="Н/Д",INDIRECT(CONCATENATE("'2018-07 (Д)'!W",TEXT(MATCH($C68,'2018-07 (Д)'!$C$2:$C$100,0)+1,0))))),"Н/Д",((INDIRECT(CONCATENATE("'2018-08 (Д)'!W",TEXT(MATCH($C68,'2018-08 (Д)'!$C$2:$C$100,0)+1,0)))-INDIRECT(CONCATENATE("'2018-07 (Д)'!W",TEXT(MATCH($C68,'2018-07 (Д)'!$C$2:$C$100,0)+1,0))))/INDIRECT(CONCATENATE("'2018-07 (Д)'!W",TEXT(MATCH($C68,'2018-07 (Д)'!$C$2:$C$100,0)+1,0))))*100)</f>
        <v>9.8510757877420492</v>
      </c>
      <c r="HA68" s="9">
        <f ca="1">IF(OR(INDIRECT(CONCATENATE("'2018-09 (Д)'!W",TEXT(MATCH($C68,'2018-09 (Д)'!$C$2:$C$100,0)+1,0)))="Н/Д",INDIRECT(CONCATENATE("'2018-08 (Д)'!W",TEXT(MATCH($C68,'2018-08 (Д)'!$C$2:$C$100,0)+1,0)))="Н/Д",AND(INDIRECT(CONCATENATE("'2018-09 (Д)'!W",TEXT(MATCH($C68,'2018-09 (Д)'!$C$2:$C$100,0)+1,0)))="Н/Д",INDIRECT(CONCATENATE("'2018-08 (Д)'!W",TEXT(MATCH($C68,'2018-08 (Д)'!$C$2:$C$100,0)+1,0))))),"Н/Д",((INDIRECT(CONCATENATE("'2018-09 (Д)'!W",TEXT(MATCH($C68,'2018-09 (Д)'!$C$2:$C$100,0)+1,0)))-INDIRECT(CONCATENATE("'2018-08 (Д)'!W",TEXT(MATCH($C68,'2018-08 (Д)'!$C$2:$C$100,0)+1,0))))/INDIRECT(CONCATENATE("'2018-08 (Д)'!W",TEXT(MATCH($C68,'2018-08 (Д)'!$C$2:$C$100,0)+1,0))))*100)</f>
        <v>-29.224406473632424</v>
      </c>
      <c r="HB68" s="9">
        <f ca="1">IF(OR(INDIRECT(CONCATENATE("'2018-10 (Д)'!W",TEXT(MATCH($C68,'2018-10 (Д)'!$C$2:$C$100,0)+1,0)))="Н/Д",INDIRECT(CONCATENATE("'2018-09 (Д)'!W",TEXT(MATCH($C68,'2018-09 (Д)'!$C$2:$C$100,0)+1,0)))="Н/Д",AND(INDIRECT(CONCATENATE("'2018-10 (Д)'!W",TEXT(MATCH($C68,'2018-10 (Д)'!$C$2:$C$100,0)+1,0)))="Н/Д",INDIRECT(CONCATENATE("'2018-09 (Д)'!W",TEXT(MATCH($C68,'2018-09 (Д)'!$C$2:$C$100,0)+1,0))))),"Н/Д",((INDIRECT(CONCATENATE("'2018-10 (Д)'!W",TEXT(MATCH($C68,'2018-10 (Д)'!$C$2:$C$100,0)+1,0)))-INDIRECT(CONCATENATE("'2018-09 (Д)'!W",TEXT(MATCH($C68,'2018-09 (Д)'!$C$2:$C$100,0)+1,0))))/INDIRECT(CONCATENATE("'2018-09 (Д)'!W",TEXT(MATCH($C68,'2018-09 (Д)'!$C$2:$C$100,0)+1,0))))*100)</f>
        <v>-6.6533791206475987</v>
      </c>
      <c r="HC68" s="9">
        <f ca="1">IF(OR(INDIRECT(CONCATENATE("'2018-11 (Д)'!W",TEXT(MATCH($C68,'2018-11 (Д)'!$C$2:$C$100,0)+1,0)))="Н/Д",INDIRECT(CONCATENATE("'2018-10 (Д)'!W",TEXT(MATCH($C68,'2018-10 (Д)'!$C$2:$C$100,0)+1,0)))="Н/Д",AND(INDIRECT(CONCATENATE("'2018-11 (Д)'!W",TEXT(MATCH($C68,'2018-11 (Д)'!$C$2:$C$100,0)+1,0)))="Н/Д",INDIRECT(CONCATENATE("'2018-10 (Д)'!W",TEXT(MATCH($C68,'2018-10 (Д)'!$C$2:$C$100,0)+1,0))))),"Н/Д",((INDIRECT(CONCATENATE("'2018-11 (Д)'!W",TEXT(MATCH($C68,'2018-11 (Д)'!$C$2:$C$100,0)+1,0)))-INDIRECT(CONCATENATE("'2018-10 (Д)'!W",TEXT(MATCH($C68,'2018-10 (Д)'!$C$2:$C$100,0)+1,0))))/INDIRECT(CONCATENATE("'2018-10 (Д)'!W",TEXT(MATCH($C68,'2018-10 (Д)'!$C$2:$C$100,0)+1,0))))*100)</f>
        <v>64.987592558999978</v>
      </c>
      <c r="HD68" s="9">
        <f ca="1">IF(OR(INDIRECT(CONCATENATE("'2018-12 (Д)'!W",TEXT(MATCH($C68,'2018-12 (Д)'!$C$2:$C$100,0)+1,0)))="Н/Д",INDIRECT(CONCATENATE("'2018-11 (Д)'!W",TEXT(MATCH($C68,'2018-11 (Д)'!$C$2:$C$100,0)+1,0)))="Н/Д",AND(INDIRECT(CONCATENATE("'2018-12 (Д)'!W",TEXT(MATCH($C68,'2018-12 (Д)'!$C$2:$C$100,0)+1,0)))="Н/Д",INDIRECT(CONCATENATE("'2018-11 (Д)'!W",TEXT(MATCH($C68,'2018-11 (Д)'!$C$2:$C$100,0)+1,0))))),"Н/Д",((INDIRECT(CONCATENATE("'2018-12 (Д)'!W",TEXT(MATCH($C68,'2018-12 (Д)'!$C$2:$C$100,0)+1,0)))-INDIRECT(CONCATENATE("'2018-11 (Д)'!W",TEXT(MATCH($C68,'2018-11 (Д)'!$C$2:$C$100,0)+1,0))))/INDIRECT(CONCATENATE("'2018-11 (Д)'!W",TEXT(MATCH($C68,'2018-11 (Д)'!$C$2:$C$100,0)+1,0))))*100)</f>
        <v>-5.0824309897273965</v>
      </c>
    </row>
    <row r="69" spans="1:212" x14ac:dyDescent="0.25">
      <c r="A69" s="2" t="s">
        <v>87</v>
      </c>
      <c r="B69" s="2" t="s">
        <v>94</v>
      </c>
      <c r="C69" s="15">
        <v>34000000</v>
      </c>
      <c r="D69" s="9"/>
      <c r="E69" s="9">
        <f ca="1">IF(OR(INDIRECT(CONCATENATE("'2018-03 (Д)'!E",TEXT(MATCH($C69,'2018-03 (Д)'!$C$2:$C$100,0)+1,0)))="Н/Д",INDIRECT(CONCATENATE("'2018-02 (Д)'!E",TEXT(MATCH($C69,'2018-02 (Д)'!$C$2:$C$100,0)+1,0)))="Н/Д",AND(INDIRECT(CONCATENATE("'2018-03 (Д)'!E",TEXT(MATCH($C69,'2018-03 (Д)'!$C$2:$C$100,0)+1,0)))="Н/Д",INDIRECT(CONCATENATE("'2018-02 (Д)'!E",TEXT(MATCH($C69,'2018-02 (Д)'!$C$2:$C$100,0)+1,0))))),"Н/Д",((INDIRECT(CONCATENATE("'2018-03 (Д)'!E",TEXT(MATCH($C69,'2018-03 (Д)'!$C$2:$C$100,0)+1,0)))-INDIRECT(CONCATENATE("'2018-02 (Д)'!E",TEXT(MATCH($C69,'2018-02 (Д)'!$C$2:$C$100,0)+1,0))))/INDIRECT(CONCATENATE("'2018-02 (Д)'!E",TEXT(MATCH($C69,'2018-02 (Д)'!$C$2:$C$100,0)+1,0))))*100)</f>
        <v>7.2029108617788458</v>
      </c>
      <c r="F69" s="9">
        <f ca="1">IF(OR(INDIRECT(CONCATENATE("'2018-04 (Д)'!E",TEXT(MATCH($C69,'2018-04 (Д)'!$C$2:$C$100,0)+1,0)))="Н/Д",INDIRECT(CONCATENATE("'2018-03 (Д)'!E",TEXT(MATCH($C69,'2018-03 (Д)'!$C$2:$C$100,0)+1,0)))="Н/Д",AND(INDIRECT(CONCATENATE("'2018-04 (Д)'!E",TEXT(MATCH($C69,'2018-04 (Д)'!$C$2:$C$100,0)+1,0)))="Н/Д",INDIRECT(CONCATENATE("'2018-03 (Д)'!E",TEXT(MATCH($C69,'2018-03 (Д)'!$C$2:$C$100,0)+1,0))))),"Н/Д",((INDIRECT(CONCATENATE("'2018-04 (Д)'!E",TEXT(MATCH($C69,'2018-04 (Д)'!$C$2:$C$100,0)+1,0)))-INDIRECT(CONCATENATE("'2018-03 (Д)'!E",TEXT(MATCH($C69,'2018-03 (Д)'!$C$2:$C$100,0)+1,0))))/INDIRECT(CONCATENATE("'2018-03 (Д)'!E",TEXT(MATCH($C69,'2018-03 (Д)'!$C$2:$C$100,0)+1,0))))*100)</f>
        <v>60.305494787615729</v>
      </c>
      <c r="G69" s="9">
        <f ca="1">IF(OR(INDIRECT(CONCATENATE("'2018-05 (Д)'!E",TEXT(MATCH($C69,'2018-05 (Д)'!$C$2:$C$100,0)+1,0)))="Н/Д",INDIRECT(CONCATENATE("'2018-04 (Д)'!E",TEXT(MATCH($C69,'2018-04 (Д)'!$C$2:$C$100,0)+1,0)))="Н/Д",AND(INDIRECT(CONCATENATE("'2018-05 (Д)'!E",TEXT(MATCH($C69,'2018-05 (Д)'!$C$2:$C$100,0)+1,0)))="Н/Д",INDIRECT(CONCATENATE("'2018-04 (Д)'!E",TEXT(MATCH($C69,'2018-04 (Д)'!$C$2:$C$100,0)+1,0))))),"Н/Д",((INDIRECT(CONCATENATE("'2018-05 (Д)'!E",TEXT(MATCH($C69,'2018-05 (Д)'!$C$2:$C$100,0)+1,0)))-INDIRECT(CONCATENATE("'2018-04 (Д)'!E",TEXT(MATCH($C69,'2018-04 (Д)'!$C$2:$C$100,0)+1,0))))/INDIRECT(CONCATENATE("'2018-04 (Д)'!E",TEXT(MATCH($C69,'2018-04 (Д)'!$C$2:$C$100,0)+1,0))))*100)</f>
        <v>-4.2145797759461949</v>
      </c>
      <c r="H69" s="9">
        <f ca="1">IF(OR(INDIRECT(CONCATENATE("'2018-06 (Д)'!E",TEXT(MATCH($C69,'2018-06 (Д)'!$C$2:$C$100,0)+1,0)))="Н/Д",INDIRECT(CONCATENATE("'2018-05 (Д)'!E",TEXT(MATCH($C69,'2018-05 (Д)'!$C$2:$C$100,0)+1,0)))="Н/Д",AND(INDIRECT(CONCATENATE("'2018-06 (Д)'!E",TEXT(MATCH($C69,'2018-06 (Д)'!$C$2:$C$100,0)+1,0)))="Н/Д",INDIRECT(CONCATENATE("'2018-05 (Д)'!E",TEXT(MATCH($C69,'2018-05 (Д)'!$C$2:$C$100,0)+1,0))))),"Н/Д",((INDIRECT(CONCATENATE("'2018-06 (Д)'!E",TEXT(MATCH($C69,'2018-06 (Д)'!$C$2:$C$100,0)+1,0)))-INDIRECT(CONCATENATE("'2018-05 (Д)'!E",TEXT(MATCH($C69,'2018-05 (Д)'!$C$2:$C$100,0)+1,0))))/INDIRECT(CONCATENATE("'2018-05 (Д)'!E",TEXT(MATCH($C69,'2018-05 (Д)'!$C$2:$C$100,0)+1,0))))*100)</f>
        <v>2.5449483403178461</v>
      </c>
      <c r="I69" s="9">
        <f ca="1">IF(OR(INDIRECT(CONCATENATE("'2018-07 (Д)'!E",TEXT(MATCH($C69,'2018-07 (Д)'!$C$2:$C$100,0)+1,0)))="Н/Д",INDIRECT(CONCATENATE("'2018-06 (Д)'!E",TEXT(MATCH($C69,'2018-06 (Д)'!$C$2:$C$100,0)+1,0)))="Н/Д",AND(INDIRECT(CONCATENATE("'2018-07 (Д)'!E",TEXT(MATCH($C69,'2018-07 (Д)'!$C$2:$C$100,0)+1,0)))="Н/Д",INDIRECT(CONCATENATE("'2018-06 (Д)'!E",TEXT(MATCH($C69,'2018-06 (Д)'!$C$2:$C$100,0)+1,0))))),"Н/Д",((INDIRECT(CONCATENATE("'2018-07 (Д)'!E",TEXT(MATCH($C69,'2018-07 (Д)'!$C$2:$C$100,0)+1,0)))-INDIRECT(CONCATENATE("'2018-06 (Д)'!E",TEXT(MATCH($C69,'2018-06 (Д)'!$C$2:$C$100,0)+1,0))))/INDIRECT(CONCATENATE("'2018-06 (Д)'!E",TEXT(MATCH($C69,'2018-06 (Д)'!$C$2:$C$100,0)+1,0))))*100)</f>
        <v>-27.875130108707189</v>
      </c>
      <c r="J69" s="9">
        <f ca="1">IF(OR(INDIRECT(CONCATENATE("'2018-08 (Д)'!E",TEXT(MATCH($C69,'2018-08 (Д)'!$C$2:$C$100,0)+1,0)))="Н/Д",INDIRECT(CONCATENATE("'2018-07 (Д)'!E",TEXT(MATCH($C69,'2018-07 (Д)'!$C$2:$C$100,0)+1,0)))="Н/Д",AND(INDIRECT(CONCATENATE("'2018-08 (Д)'!E",TEXT(MATCH($C69,'2018-08 (Д)'!$C$2:$C$100,0)+1,0)))="Н/Д",INDIRECT(CONCATENATE("'2018-07 (Д)'!E",TEXT(MATCH($C69,'2018-07 (Д)'!$C$2:$C$100,0)+1,0))))),"Н/Д",((INDIRECT(CONCATENATE("'2018-08 (Д)'!E",TEXT(MATCH($C69,'2018-08 (Д)'!$C$2:$C$100,0)+1,0)))-INDIRECT(CONCATENATE("'2018-07 (Д)'!E",TEXT(MATCH($C69,'2018-07 (Д)'!$C$2:$C$100,0)+1,0))))/INDIRECT(CONCATENATE("'2018-07 (Д)'!E",TEXT(MATCH($C69,'2018-07 (Д)'!$C$2:$C$100,0)+1,0))))*100)</f>
        <v>31.66857985050552</v>
      </c>
      <c r="K69" s="9">
        <f ca="1">IF(OR(INDIRECT(CONCATENATE("'2018-09 (Д)'!E",TEXT(MATCH($C69,'2018-09 (Д)'!$C$2:$C$100,0)+1,0)))="Н/Д",INDIRECT(CONCATENATE("'2018-08 (Д)'!E",TEXT(MATCH($C69,'2018-08 (Д)'!$C$2:$C$100,0)+1,0)))="Н/Д",AND(INDIRECT(CONCATENATE("'2018-09 (Д)'!E",TEXT(MATCH($C69,'2018-09 (Д)'!$C$2:$C$100,0)+1,0)))="Н/Д",INDIRECT(CONCATENATE("'2018-08 (Д)'!E",TEXT(MATCH($C69,'2018-08 (Д)'!$C$2:$C$100,0)+1,0))))),"Н/Д",((INDIRECT(CONCATENATE("'2018-09 (Д)'!E",TEXT(MATCH($C69,'2018-09 (Д)'!$C$2:$C$100,0)+1,0)))-INDIRECT(CONCATENATE("'2018-08 (Д)'!E",TEXT(MATCH($C69,'2018-08 (Д)'!$C$2:$C$100,0)+1,0))))/INDIRECT(CONCATENATE("'2018-08 (Д)'!E",TEXT(MATCH($C69,'2018-08 (Д)'!$C$2:$C$100,0)+1,0))))*100)</f>
        <v>-18.687721844678819</v>
      </c>
      <c r="L69" s="9">
        <f ca="1">IF(OR(INDIRECT(CONCATENATE("'2018-10 (Д)'!E",TEXT(MATCH($C69,'2018-10 (Д)'!$C$2:$C$100,0)+1,0)))="Н/Д",INDIRECT(CONCATENATE("'2018-09 (Д)'!E",TEXT(MATCH($C69,'2018-09 (Д)'!$C$2:$C$100,0)+1,0)))="Н/Д",AND(INDIRECT(CONCATENATE("'2018-10 (Д)'!E",TEXT(MATCH($C69,'2018-10 (Д)'!$C$2:$C$100,0)+1,0)))="Н/Д",INDIRECT(CONCATENATE("'2018-09 (Д)'!E",TEXT(MATCH($C69,'2018-09 (Д)'!$C$2:$C$100,0)+1,0))))),"Н/Д",((INDIRECT(CONCATENATE("'2018-10 (Д)'!E",TEXT(MATCH($C69,'2018-10 (Д)'!$C$2:$C$100,0)+1,0)))-INDIRECT(CONCATENATE("'2018-09 (Д)'!E",TEXT(MATCH($C69,'2018-09 (Д)'!$C$2:$C$100,0)+1,0))))/INDIRECT(CONCATENATE("'2018-09 (Д)'!E",TEXT(MATCH($C69,'2018-09 (Д)'!$C$2:$C$100,0)+1,0))))*100)</f>
        <v>-3.730580878896455</v>
      </c>
      <c r="M69" s="9">
        <f ca="1">IF(OR(INDIRECT(CONCATENATE("'2018-11 (Д)'!E",TEXT(MATCH($C69,'2018-11 (Д)'!$C$2:$C$100,0)+1,0)))="Н/Д",INDIRECT(CONCATENATE("'2018-10 (Д)'!E",TEXT(MATCH($C69,'2018-10 (Д)'!$C$2:$C$100,0)+1,0)))="Н/Д",AND(INDIRECT(CONCATENATE("'2018-11 (Д)'!E",TEXT(MATCH($C69,'2018-11 (Д)'!$C$2:$C$100,0)+1,0)))="Н/Д",INDIRECT(CONCATENATE("'2018-10 (Д)'!E",TEXT(MATCH($C69,'2018-10 (Д)'!$C$2:$C$100,0)+1,0))))),"Н/Д",((INDIRECT(CONCATENATE("'2018-11 (Д)'!E",TEXT(MATCH($C69,'2018-11 (Д)'!$C$2:$C$100,0)+1,0)))-INDIRECT(CONCATENATE("'2018-10 (Д)'!E",TEXT(MATCH($C69,'2018-10 (Д)'!$C$2:$C$100,0)+1,0))))/INDIRECT(CONCATENATE("'2018-10 (Д)'!E",TEXT(MATCH($C69,'2018-10 (Д)'!$C$2:$C$100,0)+1,0))))*100)</f>
        <v>36.18359144061634</v>
      </c>
      <c r="N69" s="9">
        <f ca="1">IF(OR(INDIRECT(CONCATENATE("'2018-12 (Д)'!E",TEXT(MATCH($C69,'2018-12 (Д)'!$C$2:$C$100,0)+1,0)))="Н/Д",INDIRECT(CONCATENATE("'2018-11 (Д)'!E",TEXT(MATCH($C69,'2018-11 (Д)'!$C$2:$C$100,0)+1,0)))="Н/Д",AND(INDIRECT(CONCATENATE("'2018-12 (Д)'!E",TEXT(MATCH($C69,'2018-12 (Д)'!$C$2:$C$100,0)+1,0)))="Н/Д",INDIRECT(CONCATENATE("'2018-11 (Д)'!E",TEXT(MATCH($C69,'2018-11 (Д)'!$C$2:$C$100,0)+1,0))))),"Н/Д",((INDIRECT(CONCATENATE("'2018-12 (Д)'!E",TEXT(MATCH($C69,'2018-12 (Д)'!$C$2:$C$100,0)+1,0)))-INDIRECT(CONCATENATE("'2018-11 (Д)'!E",TEXT(MATCH($C69,'2018-11 (Д)'!$C$2:$C$100,0)+1,0))))/INDIRECT(CONCATENATE("'2018-11 (Д)'!E",TEXT(MATCH($C69,'2018-11 (Д)'!$C$2:$C$100,0)+1,0))))*100)</f>
        <v>-15.161128252324357</v>
      </c>
      <c r="O69" s="9"/>
      <c r="P69" s="9">
        <f ca="1">IF(OR(INDIRECT(CONCATENATE("'2018-03 (Д)'!F",TEXT(MATCH($C69,'2018-03 (Д)'!$C$2:$C$100,0)+1,0)))="Н/Д",INDIRECT(CONCATENATE("'2018-02 (Д)'!F",TEXT(MATCH($C69,'2018-02 (Д)'!$C$2:$C$100,0)+1,0)))="Н/Д",AND(INDIRECT(CONCATENATE("'2018-03 (Д)'!F",TEXT(MATCH($C69,'2018-03 (Д)'!$C$2:$C$100,0)+1,0)))="Н/Д",INDIRECT(CONCATENATE("'2018-02 (Д)'!F",TEXT(MATCH($C69,'2018-02 (Д)'!$C$2:$C$100,0)+1,0))))),"Н/Д",((INDIRECT(CONCATENATE("'2018-03 (Д)'!F",TEXT(MATCH($C69,'2018-03 (Д)'!$C$2:$C$100,0)+1,0)))-INDIRECT(CONCATENATE("'2018-02 (Д)'!F",TEXT(MATCH($C69,'2018-02 (Д)'!$C$2:$C$100,0)+1,0))))/INDIRECT(CONCATENATE("'2018-02 (Д)'!F",TEXT(MATCH($C69,'2018-02 (Д)'!$C$2:$C$100,0)+1,0))))*100)</f>
        <v>-0.59847945941962821</v>
      </c>
      <c r="Q69" s="9">
        <f ca="1">IF(OR(INDIRECT(CONCATENATE("'2018-04 (Д)'!F",TEXT(MATCH($C69,'2018-04 (Д)'!$C$2:$C$100,0)+1,0)))="Н/Д",INDIRECT(CONCATENATE("'2018-03 (Д)'!F",TEXT(MATCH($C69,'2018-03 (Д)'!$C$2:$C$100,0)+1,0)))="Н/Д",AND(INDIRECT(CONCATENATE("'2018-04 (Д)'!F",TEXT(MATCH($C69,'2018-04 (Д)'!$C$2:$C$100,0)+1,0)))="Н/Д",INDIRECT(CONCATENATE("'2018-03 (Д)'!F",TEXT(MATCH($C69,'2018-03 (Д)'!$C$2:$C$100,0)+1,0))))),"Н/Д",((INDIRECT(CONCATENATE("'2018-04 (Д)'!F",TEXT(MATCH($C69,'2018-04 (Д)'!$C$2:$C$100,0)+1,0)))-INDIRECT(CONCATENATE("'2018-03 (Д)'!F",TEXT(MATCH($C69,'2018-03 (Д)'!$C$2:$C$100,0)+1,0))))/INDIRECT(CONCATENATE("'2018-03 (Д)'!F",TEXT(MATCH($C69,'2018-03 (Д)'!$C$2:$C$100,0)+1,0))))*100)</f>
        <v>92.495983276667943</v>
      </c>
      <c r="R69" s="9">
        <f ca="1">IF(OR(INDIRECT(CONCATENATE("'2018-05 (Д)'!F",TEXT(MATCH($C69,'2018-05 (Д)'!$C$2:$C$100,0)+1,0)))="Н/Д",INDIRECT(CONCATENATE("'2018-04 (Д)'!F",TEXT(MATCH($C69,'2018-04 (Д)'!$C$2:$C$100,0)+1,0)))="Н/Д",AND(INDIRECT(CONCATENATE("'2018-05 (Д)'!F",TEXT(MATCH($C69,'2018-05 (Д)'!$C$2:$C$100,0)+1,0)))="Н/Д",INDIRECT(CONCATENATE("'2018-04 (Д)'!F",TEXT(MATCH($C69,'2018-04 (Д)'!$C$2:$C$100,0)+1,0))))),"Н/Д",((INDIRECT(CONCATENATE("'2018-05 (Д)'!F",TEXT(MATCH($C69,'2018-05 (Д)'!$C$2:$C$100,0)+1,0)))-INDIRECT(CONCATENATE("'2018-04 (Д)'!F",TEXT(MATCH($C69,'2018-04 (Д)'!$C$2:$C$100,0)+1,0))))/INDIRECT(CONCATENATE("'2018-04 (Д)'!F",TEXT(MATCH($C69,'2018-04 (Д)'!$C$2:$C$100,0)+1,0))))*100)</f>
        <v>-6.2966475660802503</v>
      </c>
      <c r="S69" s="9">
        <f ca="1">IF(OR(INDIRECT(CONCATENATE("'2018-06 (Д)'!F",TEXT(MATCH($C69,'2018-06 (Д)'!$C$2:$C$100,0)+1,0)))="Н/Д",INDIRECT(CONCATENATE("'2018-05 (Д)'!F",TEXT(MATCH($C69,'2018-05 (Д)'!$C$2:$C$100,0)+1,0)))="Н/Д",AND(INDIRECT(CONCATENATE("'2018-06 (Д)'!F",TEXT(MATCH($C69,'2018-06 (Д)'!$C$2:$C$100,0)+1,0)))="Н/Д",INDIRECT(CONCATENATE("'2018-05 (Д)'!F",TEXT(MATCH($C69,'2018-05 (Д)'!$C$2:$C$100,0)+1,0))))),"Н/Д",((INDIRECT(CONCATENATE("'2018-06 (Д)'!F",TEXT(MATCH($C69,'2018-06 (Д)'!$C$2:$C$100,0)+1,0)))-INDIRECT(CONCATENATE("'2018-05 (Д)'!F",TEXT(MATCH($C69,'2018-05 (Д)'!$C$2:$C$100,0)+1,0))))/INDIRECT(CONCATENATE("'2018-05 (Д)'!F",TEXT(MATCH($C69,'2018-05 (Д)'!$C$2:$C$100,0)+1,0))))*100)</f>
        <v>1.512800349912977</v>
      </c>
      <c r="T69" s="9">
        <f ca="1">IF(OR(INDIRECT(CONCATENATE("'2018-07 (Д)'!F",TEXT(MATCH($C69,'2018-07 (Д)'!$C$2:$C$100,0)+1,0)))="Н/Д",INDIRECT(CONCATENATE("'2018-06 (Д)'!F",TEXT(MATCH($C69,'2018-06 (Д)'!$C$2:$C$100,0)+1,0)))="Н/Д",AND(INDIRECT(CONCATENATE("'2018-07 (Д)'!F",TEXT(MATCH($C69,'2018-07 (Д)'!$C$2:$C$100,0)+1,0)))="Н/Д",INDIRECT(CONCATENATE("'2018-06 (Д)'!F",TEXT(MATCH($C69,'2018-06 (Д)'!$C$2:$C$100,0)+1,0))))),"Н/Д",((INDIRECT(CONCATENATE("'2018-07 (Д)'!F",TEXT(MATCH($C69,'2018-07 (Д)'!$C$2:$C$100,0)+1,0)))-INDIRECT(CONCATENATE("'2018-06 (Д)'!F",TEXT(MATCH($C69,'2018-06 (Д)'!$C$2:$C$100,0)+1,0))))/INDIRECT(CONCATENATE("'2018-06 (Д)'!F",TEXT(MATCH($C69,'2018-06 (Д)'!$C$2:$C$100,0)+1,0))))*100)</f>
        <v>-34.206899058598843</v>
      </c>
      <c r="U69" s="9">
        <f ca="1">IF(OR(INDIRECT(CONCATENATE("'2018-08 (Д)'!F",TEXT(MATCH($C69,'2018-08 (Д)'!$C$2:$C$100,0)+1,0)))="Н/Д",INDIRECT(CONCATENATE("'2018-07 (Д)'!F",TEXT(MATCH($C69,'2018-07 (Д)'!$C$2:$C$100,0)+1,0)))="Н/Д",AND(INDIRECT(CONCATENATE("'2018-08 (Д)'!F",TEXT(MATCH($C69,'2018-08 (Д)'!$C$2:$C$100,0)+1,0)))="Н/Д",INDIRECT(CONCATENATE("'2018-07 (Д)'!F",TEXT(MATCH($C69,'2018-07 (Д)'!$C$2:$C$100,0)+1,0))))),"Н/Д",((INDIRECT(CONCATENATE("'2018-08 (Д)'!F",TEXT(MATCH($C69,'2018-08 (Д)'!$C$2:$C$100,0)+1,0)))-INDIRECT(CONCATENATE("'2018-07 (Д)'!F",TEXT(MATCH($C69,'2018-07 (Д)'!$C$2:$C$100,0)+1,0))))/INDIRECT(CONCATENATE("'2018-07 (Д)'!F",TEXT(MATCH($C69,'2018-07 (Д)'!$C$2:$C$100,0)+1,0))))*100)</f>
        <v>47.446806716596988</v>
      </c>
      <c r="V69" s="9">
        <f ca="1">IF(OR(INDIRECT(CONCATENATE("'2018-09 (Д)'!F",TEXT(MATCH($C69,'2018-09 (Д)'!$C$2:$C$100,0)+1,0)))="Н/Д",INDIRECT(CONCATENATE("'2018-08 (Д)'!F",TEXT(MATCH($C69,'2018-08 (Д)'!$C$2:$C$100,0)+1,0)))="Н/Д",AND(INDIRECT(CONCATENATE("'2018-09 (Д)'!F",TEXT(MATCH($C69,'2018-09 (Д)'!$C$2:$C$100,0)+1,0)))="Н/Д",INDIRECT(CONCATENATE("'2018-08 (Д)'!F",TEXT(MATCH($C69,'2018-08 (Д)'!$C$2:$C$100,0)+1,0))))),"Н/Д",((INDIRECT(CONCATENATE("'2018-09 (Д)'!F",TEXT(MATCH($C69,'2018-09 (Д)'!$C$2:$C$100,0)+1,0)))-INDIRECT(CONCATENATE("'2018-08 (Д)'!F",TEXT(MATCH($C69,'2018-08 (Д)'!$C$2:$C$100,0)+1,0))))/INDIRECT(CONCATENATE("'2018-08 (Д)'!F",TEXT(MATCH($C69,'2018-08 (Д)'!$C$2:$C$100,0)+1,0))))*100)</f>
        <v>-29.314918239022109</v>
      </c>
      <c r="W69" s="9">
        <f ca="1">IF(OR(INDIRECT(CONCATENATE("'2018-10 (Д)'!F",TEXT(MATCH($C69,'2018-10 (Д)'!$C$2:$C$100,0)+1,0)))="Н/Д",INDIRECT(CONCATENATE("'2018-09 (Д)'!F",TEXT(MATCH($C69,'2018-09 (Д)'!$C$2:$C$100,0)+1,0)))="Н/Д",AND(INDIRECT(CONCATENATE("'2018-10 (Д)'!F",TEXT(MATCH($C69,'2018-10 (Д)'!$C$2:$C$100,0)+1,0)))="Н/Д",INDIRECT(CONCATENATE("'2018-09 (Д)'!F",TEXT(MATCH($C69,'2018-09 (Д)'!$C$2:$C$100,0)+1,0))))),"Н/Д",((INDIRECT(CONCATENATE("'2018-10 (Д)'!F",TEXT(MATCH($C69,'2018-10 (Д)'!$C$2:$C$100,0)+1,0)))-INDIRECT(CONCATENATE("'2018-09 (Д)'!F",TEXT(MATCH($C69,'2018-09 (Д)'!$C$2:$C$100,0)+1,0))))/INDIRECT(CONCATENATE("'2018-09 (Д)'!F",TEXT(MATCH($C69,'2018-09 (Д)'!$C$2:$C$100,0)+1,0))))*100)</f>
        <v>-16.350182453936302</v>
      </c>
      <c r="X69" s="9">
        <f ca="1">IF(OR(INDIRECT(CONCATENATE("'2018-11 (Д)'!F",TEXT(MATCH($C69,'2018-11 (Д)'!$C$2:$C$100,0)+1,0)))="Н/Д",INDIRECT(CONCATENATE("'2018-10 (Д)'!F",TEXT(MATCH($C69,'2018-10 (Д)'!$C$2:$C$100,0)+1,0)))="Н/Д",AND(INDIRECT(CONCATENATE("'2018-11 (Д)'!F",TEXT(MATCH($C69,'2018-11 (Д)'!$C$2:$C$100,0)+1,0)))="Н/Д",INDIRECT(CONCATENATE("'2018-10 (Д)'!F",TEXT(MATCH($C69,'2018-10 (Д)'!$C$2:$C$100,0)+1,0))))),"Н/Д",((INDIRECT(CONCATENATE("'2018-11 (Д)'!F",TEXT(MATCH($C69,'2018-11 (Д)'!$C$2:$C$100,0)+1,0)))-INDIRECT(CONCATENATE("'2018-10 (Д)'!F",TEXT(MATCH($C69,'2018-10 (Д)'!$C$2:$C$100,0)+1,0))))/INDIRECT(CONCATENATE("'2018-10 (Д)'!F",TEXT(MATCH($C69,'2018-10 (Д)'!$C$2:$C$100,0)+1,0))))*100)</f>
        <v>79.685798534597154</v>
      </c>
      <c r="Y69" s="9">
        <f ca="1">IF(OR(INDIRECT(CONCATENATE("'2018-12 (Д)'!F",TEXT(MATCH($C69,'2018-12 (Д)'!$C$2:$C$100,0)+1,0)))="Н/Д",INDIRECT(CONCATENATE("'2018-11 (Д)'!F",TEXT(MATCH($C69,'2018-11 (Д)'!$C$2:$C$100,0)+1,0)))="Н/Д",AND(INDIRECT(CONCATENATE("'2018-12 (Д)'!F",TEXT(MATCH($C69,'2018-12 (Д)'!$C$2:$C$100,0)+1,0)))="Н/Д",INDIRECT(CONCATENATE("'2018-11 (Д)'!F",TEXT(MATCH($C69,'2018-11 (Д)'!$C$2:$C$100,0)+1,0))))),"Н/Д",((INDIRECT(CONCATENATE("'2018-12 (Д)'!F",TEXT(MATCH($C69,'2018-12 (Д)'!$C$2:$C$100,0)+1,0)))-INDIRECT(CONCATENATE("'2018-11 (Д)'!F",TEXT(MATCH($C69,'2018-11 (Д)'!$C$2:$C$100,0)+1,0))))/INDIRECT(CONCATENATE("'2018-11 (Д)'!F",TEXT(MATCH($C69,'2018-11 (Д)'!$C$2:$C$100,0)+1,0))))*100)</f>
        <v>-27.118968768995629</v>
      </c>
      <c r="Z69" s="9"/>
      <c r="AA69" s="9">
        <f ca="1">IF(OR(INDIRECT(CONCATENATE("'2018-03 (Д)'!G",TEXT(MATCH($C69,'2018-03 (Д)'!$C$2:$C$100,0)+1,0)))="Н/Д",INDIRECT(CONCATENATE("'2018-02 (Д)'!G",TEXT(MATCH($C69,'2018-02 (Д)'!$C$2:$C$100,0)+1,0)))="Н/Д",AND(INDIRECT(CONCATENATE("'2018-03 (Д)'!G",TEXT(MATCH($C69,'2018-03 (Д)'!$C$2:$C$100,0)+1,0)))="Н/Д",INDIRECT(CONCATENATE("'2018-02 (Д)'!G",TEXT(MATCH($C69,'2018-02 (Д)'!$C$2:$C$100,0)+1,0))))),"Н/Д",((INDIRECT(CONCATENATE("'2018-03 (Д)'!G",TEXT(MATCH($C69,'2018-03 (Д)'!$C$2:$C$100,0)+1,0)))-INDIRECT(CONCATENATE("'2018-02 (Д)'!G",TEXT(MATCH($C69,'2018-02 (Д)'!$C$2:$C$100,0)+1,0))))/INDIRECT(CONCATENATE("'2018-02 (Д)'!G",TEXT(MATCH($C69,'2018-02 (Д)'!$C$2:$C$100,0)+1,0))))*100)</f>
        <v>-19.754513324089611</v>
      </c>
      <c r="AB69" s="9">
        <f ca="1">IF(OR(INDIRECT(CONCATENATE("'2018-04 (Д)'!G",TEXT(MATCH($C69,'2018-04 (Д)'!$C$2:$C$100,0)+1,0)))="Н/Д",INDIRECT(CONCATENATE("'2018-03 (Д)'!G",TEXT(MATCH($C69,'2018-03 (Д)'!$C$2:$C$100,0)+1,0)))="Н/Д",AND(INDIRECT(CONCATENATE("'2018-04 (Д)'!G",TEXT(MATCH($C69,'2018-04 (Д)'!$C$2:$C$100,0)+1,0)))="Н/Д",INDIRECT(CONCATENATE("'2018-03 (Д)'!G",TEXT(MATCH($C69,'2018-03 (Д)'!$C$2:$C$100,0)+1,0))))),"Н/Д",((INDIRECT(CONCATENATE("'2018-04 (Д)'!G",TEXT(MATCH($C69,'2018-04 (Д)'!$C$2:$C$100,0)+1,0)))-INDIRECT(CONCATENATE("'2018-03 (Д)'!G",TEXT(MATCH($C69,'2018-03 (Д)'!$C$2:$C$100,0)+1,0))))/INDIRECT(CONCATENATE("'2018-03 (Д)'!G",TEXT(MATCH($C69,'2018-03 (Д)'!$C$2:$C$100,0)+1,0))))*100)</f>
        <v>348.05740179644522</v>
      </c>
      <c r="AC69" s="9">
        <f ca="1">IF(OR(INDIRECT(CONCATENATE("'2018-05 (Д)'!G",TEXT(MATCH($C69,'2018-05 (Д)'!$C$2:$C$100,0)+1,0)))="Н/Д",INDIRECT(CONCATENATE("'2018-04 (Д)'!G",TEXT(MATCH($C69,'2018-04 (Д)'!$C$2:$C$100,0)+1,0)))="Н/Д",AND(INDIRECT(CONCATENATE("'2018-05 (Д)'!G",TEXT(MATCH($C69,'2018-05 (Д)'!$C$2:$C$100,0)+1,0)))="Н/Д",INDIRECT(CONCATENATE("'2018-04 (Д)'!G",TEXT(MATCH($C69,'2018-04 (Д)'!$C$2:$C$100,0)+1,0))))),"Н/Д",((INDIRECT(CONCATENATE("'2018-05 (Д)'!G",TEXT(MATCH($C69,'2018-05 (Д)'!$C$2:$C$100,0)+1,0)))-INDIRECT(CONCATENATE("'2018-04 (Д)'!G",TEXT(MATCH($C69,'2018-04 (Д)'!$C$2:$C$100,0)+1,0))))/INDIRECT(CONCATENATE("'2018-04 (Д)'!G",TEXT(MATCH($C69,'2018-04 (Д)'!$C$2:$C$100,0)+1,0))))*100)</f>
        <v>-76.323912232363426</v>
      </c>
      <c r="AD69" s="9">
        <f ca="1">IF(OR(INDIRECT(CONCATENATE("'2018-06 (Д)'!G",TEXT(MATCH($C69,'2018-06 (Д)'!$C$2:$C$100,0)+1,0)))="Н/Д",INDIRECT(CONCATENATE("'2018-05 (Д)'!G",TEXT(MATCH($C69,'2018-05 (Д)'!$C$2:$C$100,0)+1,0)))="Н/Д",AND(INDIRECT(CONCATENATE("'2018-06 (Д)'!G",TEXT(MATCH($C69,'2018-06 (Д)'!$C$2:$C$100,0)+1,0)))="Н/Д",INDIRECT(CONCATENATE("'2018-05 (Д)'!G",TEXT(MATCH($C69,'2018-05 (Д)'!$C$2:$C$100,0)+1,0))))),"Н/Д",((INDIRECT(CONCATENATE("'2018-06 (Д)'!G",TEXT(MATCH($C69,'2018-06 (Д)'!$C$2:$C$100,0)+1,0)))-INDIRECT(CONCATENATE("'2018-05 (Д)'!G",TEXT(MATCH($C69,'2018-05 (Д)'!$C$2:$C$100,0)+1,0))))/INDIRECT(CONCATENATE("'2018-05 (Д)'!G",TEXT(MATCH($C69,'2018-05 (Д)'!$C$2:$C$100,0)+1,0))))*100)</f>
        <v>291.71510629430799</v>
      </c>
      <c r="AE69" s="9">
        <f ca="1">IF(OR(INDIRECT(CONCATENATE("'2018-07 (Д)'!G",TEXT(MATCH($C69,'2018-07 (Д)'!$C$2:$C$100,0)+1,0)))="Н/Д",INDIRECT(CONCATENATE("'2018-06 (Д)'!G",TEXT(MATCH($C69,'2018-06 (Д)'!$C$2:$C$100,0)+1,0)))="Н/Д",AND(INDIRECT(CONCATENATE("'2018-07 (Д)'!G",TEXT(MATCH($C69,'2018-07 (Д)'!$C$2:$C$100,0)+1,0)))="Н/Д",INDIRECT(CONCATENATE("'2018-06 (Д)'!G",TEXT(MATCH($C69,'2018-06 (Д)'!$C$2:$C$100,0)+1,0))))),"Н/Д",((INDIRECT(CONCATENATE("'2018-07 (Д)'!G",TEXT(MATCH($C69,'2018-07 (Д)'!$C$2:$C$100,0)+1,0)))-INDIRECT(CONCATENATE("'2018-06 (Д)'!G",TEXT(MATCH($C69,'2018-06 (Д)'!$C$2:$C$100,0)+1,0))))/INDIRECT(CONCATENATE("'2018-06 (Д)'!G",TEXT(MATCH($C69,'2018-06 (Д)'!$C$2:$C$100,0)+1,0))))*100)</f>
        <v>-59.419490908141015</v>
      </c>
      <c r="AF69" s="9">
        <f ca="1">IF(OR(INDIRECT(CONCATENATE("'2018-08 (Д)'!G",TEXT(MATCH($C69,'2018-08 (Д)'!$C$2:$C$100,0)+1,0)))="Н/Д",INDIRECT(CONCATENATE("'2018-07 (Д)'!G",TEXT(MATCH($C69,'2018-07 (Д)'!$C$2:$C$100,0)+1,0)))="Н/Д",AND(INDIRECT(CONCATENATE("'2018-08 (Д)'!G",TEXT(MATCH($C69,'2018-08 (Д)'!$C$2:$C$100,0)+1,0)))="Н/Д",INDIRECT(CONCATENATE("'2018-07 (Д)'!G",TEXT(MATCH($C69,'2018-07 (Д)'!$C$2:$C$100,0)+1,0))))),"Н/Д",((INDIRECT(CONCATENATE("'2018-08 (Д)'!G",TEXT(MATCH($C69,'2018-08 (Д)'!$C$2:$C$100,0)+1,0)))-INDIRECT(CONCATENATE("'2018-07 (Д)'!G",TEXT(MATCH($C69,'2018-07 (Д)'!$C$2:$C$100,0)+1,0))))/INDIRECT(CONCATENATE("'2018-07 (Д)'!G",TEXT(MATCH($C69,'2018-07 (Д)'!$C$2:$C$100,0)+1,0))))*100)</f>
        <v>9.8365654609421274</v>
      </c>
      <c r="AG69" s="9">
        <f ca="1">IF(OR(INDIRECT(CONCATENATE("'2018-09 (Д)'!G",TEXT(MATCH($C69,'2018-09 (Д)'!$C$2:$C$100,0)+1,0)))="Н/Д",INDIRECT(CONCATENATE("'2018-08 (Д)'!G",TEXT(MATCH($C69,'2018-08 (Д)'!$C$2:$C$100,0)+1,0)))="Н/Д",AND(INDIRECT(CONCATENATE("'2018-09 (Д)'!G",TEXT(MATCH($C69,'2018-09 (Д)'!$C$2:$C$100,0)+1,0)))="Н/Д",INDIRECT(CONCATENATE("'2018-08 (Д)'!G",TEXT(MATCH($C69,'2018-08 (Д)'!$C$2:$C$100,0)+1,0))))),"Н/Д",((INDIRECT(CONCATENATE("'2018-09 (Д)'!G",TEXT(MATCH($C69,'2018-09 (Д)'!$C$2:$C$100,0)+1,0)))-INDIRECT(CONCATENATE("'2018-08 (Д)'!G",TEXT(MATCH($C69,'2018-08 (Д)'!$C$2:$C$100,0)+1,0))))/INDIRECT(CONCATENATE("'2018-08 (Д)'!G",TEXT(MATCH($C69,'2018-08 (Д)'!$C$2:$C$100,0)+1,0))))*100)</f>
        <v>-23.492613431272432</v>
      </c>
      <c r="AH69" s="9">
        <f ca="1">IF(OR(INDIRECT(CONCATENATE("'2018-10 (Д)'!G",TEXT(MATCH($C69,'2018-10 (Д)'!$C$2:$C$100,0)+1,0)))="Н/Д",INDIRECT(CONCATENATE("'2018-09 (Д)'!G",TEXT(MATCH($C69,'2018-09 (Д)'!$C$2:$C$100,0)+1,0)))="Н/Д",AND(INDIRECT(CONCATENATE("'2018-10 (Д)'!G",TEXT(MATCH($C69,'2018-10 (Д)'!$C$2:$C$100,0)+1,0)))="Н/Д",INDIRECT(CONCATENATE("'2018-09 (Д)'!G",TEXT(MATCH($C69,'2018-09 (Д)'!$C$2:$C$100,0)+1,0))))),"Н/Д",((INDIRECT(CONCATENATE("'2018-10 (Д)'!G",TEXT(MATCH($C69,'2018-10 (Д)'!$C$2:$C$100,0)+1,0)))-INDIRECT(CONCATENATE("'2018-09 (Д)'!G",TEXT(MATCH($C69,'2018-09 (Д)'!$C$2:$C$100,0)+1,0))))/INDIRECT(CONCATENATE("'2018-09 (Д)'!G",TEXT(MATCH($C69,'2018-09 (Д)'!$C$2:$C$100,0)+1,0))))*100)</f>
        <v>-51.077111155073617</v>
      </c>
      <c r="AI69" s="9">
        <f ca="1">IF(OR(INDIRECT(CONCATENATE("'2018-11 (Д)'!G",TEXT(MATCH($C69,'2018-11 (Д)'!$C$2:$C$100,0)+1,0)))="Н/Д",INDIRECT(CONCATENATE("'2018-10 (Д)'!G",TEXT(MATCH($C69,'2018-10 (Д)'!$C$2:$C$100,0)+1,0)))="Н/Д",AND(INDIRECT(CONCATENATE("'2018-11 (Д)'!G",TEXT(MATCH($C69,'2018-11 (Д)'!$C$2:$C$100,0)+1,0)))="Н/Д",INDIRECT(CONCATENATE("'2018-10 (Д)'!G",TEXT(MATCH($C69,'2018-10 (Д)'!$C$2:$C$100,0)+1,0))))),"Н/Д",((INDIRECT(CONCATENATE("'2018-11 (Д)'!G",TEXT(MATCH($C69,'2018-11 (Д)'!$C$2:$C$100,0)+1,0)))-INDIRECT(CONCATENATE("'2018-10 (Д)'!G",TEXT(MATCH($C69,'2018-10 (Д)'!$C$2:$C$100,0)+1,0))))/INDIRECT(CONCATENATE("'2018-10 (Д)'!G",TEXT(MATCH($C69,'2018-10 (Д)'!$C$2:$C$100,0)+1,0))))*100)</f>
        <v>222.55022164282897</v>
      </c>
      <c r="AJ69" s="9">
        <f ca="1">IF(OR(INDIRECT(CONCATENATE("'2018-12 (Д)'!G",TEXT(MATCH($C69,'2018-12 (Д)'!$C$2:$C$100,0)+1,0)))="Н/Д",INDIRECT(CONCATENATE("'2018-11 (Д)'!G",TEXT(MATCH($C69,'2018-11 (Д)'!$C$2:$C$100,0)+1,0)))="Н/Д",AND(INDIRECT(CONCATENATE("'2018-12 (Д)'!G",TEXT(MATCH($C69,'2018-12 (Д)'!$C$2:$C$100,0)+1,0)))="Н/Д",INDIRECT(CONCATENATE("'2018-11 (Д)'!G",TEXT(MATCH($C69,'2018-11 (Д)'!$C$2:$C$100,0)+1,0))))),"Н/Д",((INDIRECT(CONCATENATE("'2018-12 (Д)'!G",TEXT(MATCH($C69,'2018-12 (Д)'!$C$2:$C$100,0)+1,0)))-INDIRECT(CONCATENATE("'2018-11 (Д)'!G",TEXT(MATCH($C69,'2018-11 (Д)'!$C$2:$C$100,0)+1,0))))/INDIRECT(CONCATENATE("'2018-11 (Д)'!G",TEXT(MATCH($C69,'2018-11 (Д)'!$C$2:$C$100,0)+1,0))))*100)</f>
        <v>-72.08420958248459</v>
      </c>
      <c r="AK69" s="9"/>
      <c r="AL69" s="9">
        <f ca="1">IF(OR(INDIRECT(CONCATENATE("'2018-03 (Д)'!H",TEXT(MATCH($C69,'2018-03 (Д)'!$C$2:$C$100,0)+1,0)))="Н/Д",INDIRECT(CONCATENATE("'2018-02 (Д)'!H",TEXT(MATCH($C69,'2018-02 (Д)'!$C$2:$C$100,0)+1,0)))="Н/Д",AND(INDIRECT(CONCATENATE("'2018-03 (Д)'!H",TEXT(MATCH($C69,'2018-03 (Д)'!$C$2:$C$100,0)+1,0)))="Н/Д",INDIRECT(CONCATENATE("'2018-02 (Д)'!H",TEXT(MATCH($C69,'2018-02 (Д)'!$C$2:$C$100,0)+1,0))))),"Н/Д",((INDIRECT(CONCATENATE("'2018-03 (Д)'!H",TEXT(MATCH($C69,'2018-03 (Д)'!$C$2:$C$100,0)+1,0)))-INDIRECT(CONCATENATE("'2018-02 (Д)'!H",TEXT(MATCH($C69,'2018-02 (Д)'!$C$2:$C$100,0)+1,0))))/INDIRECT(CONCATENATE("'2018-02 (Д)'!H",TEXT(MATCH($C69,'2018-02 (Д)'!$C$2:$C$100,0)+1,0))))*100)</f>
        <v>35.224468551963781</v>
      </c>
      <c r="AM69" s="9">
        <f ca="1">IF(OR(INDIRECT(CONCATENATE("'2018-04 (Д)'!H",TEXT(MATCH($C69,'2018-04 (Д)'!$C$2:$C$100,0)+1,0)))="Н/Д",INDIRECT(CONCATENATE("'2018-03 (Д)'!H",TEXT(MATCH($C69,'2018-03 (Д)'!$C$2:$C$100,0)+1,0)))="Н/Д",AND(INDIRECT(CONCATENATE("'2018-04 (Д)'!H",TEXT(MATCH($C69,'2018-04 (Д)'!$C$2:$C$100,0)+1,0)))="Н/Д",INDIRECT(CONCATENATE("'2018-03 (Д)'!H",TEXT(MATCH($C69,'2018-03 (Д)'!$C$2:$C$100,0)+1,0))))),"Н/Д",((INDIRECT(CONCATENATE("'2018-04 (Д)'!H",TEXT(MATCH($C69,'2018-04 (Д)'!$C$2:$C$100,0)+1,0)))-INDIRECT(CONCATENATE("'2018-03 (Д)'!H",TEXT(MATCH($C69,'2018-03 (Д)'!$C$2:$C$100,0)+1,0))))/INDIRECT(CONCATENATE("'2018-03 (Д)'!H",TEXT(MATCH($C69,'2018-03 (Д)'!$C$2:$C$100,0)+1,0))))*100)</f>
        <v>0.82547409177468745</v>
      </c>
      <c r="AN69" s="9">
        <f ca="1">IF(OR(INDIRECT(CONCATENATE("'2018-05 (Д)'!H",TEXT(MATCH($C69,'2018-05 (Д)'!$C$2:$C$100,0)+1,0)))="Н/Д",INDIRECT(CONCATENATE("'2018-04 (Д)'!H",TEXT(MATCH($C69,'2018-04 (Д)'!$C$2:$C$100,0)+1,0)))="Н/Д",AND(INDIRECT(CONCATENATE("'2018-05 (Д)'!H",TEXT(MATCH($C69,'2018-05 (Д)'!$C$2:$C$100,0)+1,0)))="Н/Д",INDIRECT(CONCATENATE("'2018-04 (Д)'!H",TEXT(MATCH($C69,'2018-04 (Д)'!$C$2:$C$100,0)+1,0))))),"Н/Д",((INDIRECT(CONCATENATE("'2018-05 (Д)'!H",TEXT(MATCH($C69,'2018-05 (Д)'!$C$2:$C$100,0)+1,0)))-INDIRECT(CONCATENATE("'2018-04 (Д)'!H",TEXT(MATCH($C69,'2018-04 (Д)'!$C$2:$C$100,0)+1,0))))/INDIRECT(CONCATENATE("'2018-04 (Д)'!H",TEXT(MATCH($C69,'2018-04 (Д)'!$C$2:$C$100,0)+1,0))))*100)</f>
        <v>9.9164971399494171</v>
      </c>
      <c r="AO69" s="9">
        <f ca="1">IF(OR(INDIRECT(CONCATENATE("'2018-06 (Д)'!H",TEXT(MATCH($C69,'2018-06 (Д)'!$C$2:$C$100,0)+1,0)))="Н/Д",INDIRECT(CONCATENATE("'2018-05 (Д)'!H",TEXT(MATCH($C69,'2018-05 (Д)'!$C$2:$C$100,0)+1,0)))="Н/Д",AND(INDIRECT(CONCATENATE("'2018-06 (Д)'!H",TEXT(MATCH($C69,'2018-06 (Д)'!$C$2:$C$100,0)+1,0)))="Н/Д",INDIRECT(CONCATENATE("'2018-05 (Д)'!H",TEXT(MATCH($C69,'2018-05 (Д)'!$C$2:$C$100,0)+1,0))))),"Н/Д",((INDIRECT(CONCATENATE("'2018-06 (Д)'!H",TEXT(MATCH($C69,'2018-06 (Д)'!$C$2:$C$100,0)+1,0)))-INDIRECT(CONCATENATE("'2018-05 (Д)'!H",TEXT(MATCH($C69,'2018-05 (Д)'!$C$2:$C$100,0)+1,0))))/INDIRECT(CONCATENATE("'2018-05 (Д)'!H",TEXT(MATCH($C69,'2018-05 (Д)'!$C$2:$C$100,0)+1,0))))*100)</f>
        <v>-10.124607308220265</v>
      </c>
      <c r="AP69" s="9">
        <f ca="1">IF(OR(INDIRECT(CONCATENATE("'2018-07 (Д)'!H",TEXT(MATCH($C69,'2018-07 (Д)'!$C$2:$C$100,0)+1,0)))="Н/Д",INDIRECT(CONCATENATE("'2018-06 (Д)'!H",TEXT(MATCH($C69,'2018-06 (Д)'!$C$2:$C$100,0)+1,0)))="Н/Д",AND(INDIRECT(CONCATENATE("'2018-07 (Д)'!H",TEXT(MATCH($C69,'2018-07 (Д)'!$C$2:$C$100,0)+1,0)))="Н/Д",INDIRECT(CONCATENATE("'2018-06 (Д)'!H",TEXT(MATCH($C69,'2018-06 (Д)'!$C$2:$C$100,0)+1,0))))),"Н/Д",((INDIRECT(CONCATENATE("'2018-07 (Д)'!H",TEXT(MATCH($C69,'2018-07 (Д)'!$C$2:$C$100,0)+1,0)))-INDIRECT(CONCATENATE("'2018-06 (Д)'!H",TEXT(MATCH($C69,'2018-06 (Д)'!$C$2:$C$100,0)+1,0))))/INDIRECT(CONCATENATE("'2018-06 (Д)'!H",TEXT(MATCH($C69,'2018-06 (Д)'!$C$2:$C$100,0)+1,0))))*100)</f>
        <v>6.5492767556841924</v>
      </c>
      <c r="AQ69" s="9">
        <f ca="1">IF(OR(INDIRECT(CONCATENATE("'2018-08 (Д)'!H",TEXT(MATCH($C69,'2018-08 (Д)'!$C$2:$C$100,0)+1,0)))="Н/Д",INDIRECT(CONCATENATE("'2018-07 (Д)'!H",TEXT(MATCH($C69,'2018-07 (Д)'!$C$2:$C$100,0)+1,0)))="Н/Д",AND(INDIRECT(CONCATENATE("'2018-08 (Д)'!H",TEXT(MATCH($C69,'2018-08 (Д)'!$C$2:$C$100,0)+1,0)))="Н/Д",INDIRECT(CONCATENATE("'2018-07 (Д)'!H",TEXT(MATCH($C69,'2018-07 (Д)'!$C$2:$C$100,0)+1,0))))),"Н/Д",((INDIRECT(CONCATENATE("'2018-08 (Д)'!H",TEXT(MATCH($C69,'2018-08 (Д)'!$C$2:$C$100,0)+1,0)))-INDIRECT(CONCATENATE("'2018-07 (Д)'!H",TEXT(MATCH($C69,'2018-07 (Д)'!$C$2:$C$100,0)+1,0))))/INDIRECT(CONCATENATE("'2018-07 (Д)'!H",TEXT(MATCH($C69,'2018-07 (Д)'!$C$2:$C$100,0)+1,0))))*100)</f>
        <v>9.8910363715697471</v>
      </c>
      <c r="AR69" s="9">
        <f ca="1">IF(OR(INDIRECT(CONCATENATE("'2018-09 (Д)'!H",TEXT(MATCH($C69,'2018-09 (Д)'!$C$2:$C$100,0)+1,0)))="Н/Д",INDIRECT(CONCATENATE("'2018-08 (Д)'!H",TEXT(MATCH($C69,'2018-08 (Д)'!$C$2:$C$100,0)+1,0)))="Н/Д",AND(INDIRECT(CONCATENATE("'2018-09 (Д)'!H",TEXT(MATCH($C69,'2018-09 (Д)'!$C$2:$C$100,0)+1,0)))="Н/Д",INDIRECT(CONCATENATE("'2018-08 (Д)'!H",TEXT(MATCH($C69,'2018-08 (Д)'!$C$2:$C$100,0)+1,0))))),"Н/Д",((INDIRECT(CONCATENATE("'2018-09 (Д)'!H",TEXT(MATCH($C69,'2018-09 (Д)'!$C$2:$C$100,0)+1,0)))-INDIRECT(CONCATENATE("'2018-08 (Д)'!H",TEXT(MATCH($C69,'2018-08 (Д)'!$C$2:$C$100,0)+1,0))))/INDIRECT(CONCATENATE("'2018-08 (Д)'!H",TEXT(MATCH($C69,'2018-08 (Д)'!$C$2:$C$100,0)+1,0))))*100)</f>
        <v>-11.515487114253677</v>
      </c>
      <c r="AS69" s="9">
        <f ca="1">IF(OR(INDIRECT(CONCATENATE("'2018-10 (Д)'!H",TEXT(MATCH($C69,'2018-10 (Д)'!$C$2:$C$100,0)+1,0)))="Н/Д",INDIRECT(CONCATENATE("'2018-09 (Д)'!H",TEXT(MATCH($C69,'2018-09 (Д)'!$C$2:$C$100,0)+1,0)))="Н/Д",AND(INDIRECT(CONCATENATE("'2018-10 (Д)'!H",TEXT(MATCH($C69,'2018-10 (Д)'!$C$2:$C$100,0)+1,0)))="Н/Д",INDIRECT(CONCATENATE("'2018-09 (Д)'!H",TEXT(MATCH($C69,'2018-09 (Д)'!$C$2:$C$100,0)+1,0))))),"Н/Д",((INDIRECT(CONCATENATE("'2018-10 (Д)'!H",TEXT(MATCH($C69,'2018-10 (Д)'!$C$2:$C$100,0)+1,0)))-INDIRECT(CONCATENATE("'2018-09 (Д)'!H",TEXT(MATCH($C69,'2018-09 (Д)'!$C$2:$C$100,0)+1,0))))/INDIRECT(CONCATENATE("'2018-09 (Д)'!H",TEXT(MATCH($C69,'2018-09 (Д)'!$C$2:$C$100,0)+1,0))))*100)</f>
        <v>-5.0124865402909871</v>
      </c>
      <c r="AT69" s="9">
        <f ca="1">IF(OR(INDIRECT(CONCATENATE("'2018-11 (Д)'!H",TEXT(MATCH($C69,'2018-11 (Д)'!$C$2:$C$100,0)+1,0)))="Н/Д",INDIRECT(CONCATENATE("'2018-10 (Д)'!H",TEXT(MATCH($C69,'2018-10 (Д)'!$C$2:$C$100,0)+1,0)))="Н/Д",AND(INDIRECT(CONCATENATE("'2018-11 (Д)'!H",TEXT(MATCH($C69,'2018-11 (Д)'!$C$2:$C$100,0)+1,0)))="Н/Д",INDIRECT(CONCATENATE("'2018-10 (Д)'!H",TEXT(MATCH($C69,'2018-10 (Д)'!$C$2:$C$100,0)+1,0))))),"Н/Д",((INDIRECT(CONCATENATE("'2018-11 (Д)'!H",TEXT(MATCH($C69,'2018-11 (Д)'!$C$2:$C$100,0)+1,0)))-INDIRECT(CONCATENATE("'2018-10 (Д)'!H",TEXT(MATCH($C69,'2018-10 (Д)'!$C$2:$C$100,0)+1,0))))/INDIRECT(CONCATENATE("'2018-10 (Д)'!H",TEXT(MATCH($C69,'2018-10 (Д)'!$C$2:$C$100,0)+1,0))))*100)</f>
        <v>8.4979553570620858</v>
      </c>
      <c r="AU69" s="9">
        <f ca="1">IF(OR(INDIRECT(CONCATENATE("'2018-12 (Д)'!H",TEXT(MATCH($C69,'2018-12 (Д)'!$C$2:$C$100,0)+1,0)))="Н/Д",INDIRECT(CONCATENATE("'2018-11 (Д)'!H",TEXT(MATCH($C69,'2018-11 (Д)'!$C$2:$C$100,0)+1,0)))="Н/Д",AND(INDIRECT(CONCATENATE("'2018-12 (Д)'!H",TEXT(MATCH($C69,'2018-12 (Д)'!$C$2:$C$100,0)+1,0)))="Н/Д",INDIRECT(CONCATENATE("'2018-11 (Д)'!H",TEXT(MATCH($C69,'2018-11 (Д)'!$C$2:$C$100,0)+1,0))))),"Н/Д",((INDIRECT(CONCATENATE("'2018-12 (Д)'!H",TEXT(MATCH($C69,'2018-12 (Д)'!$C$2:$C$100,0)+1,0)))-INDIRECT(CONCATENATE("'2018-11 (Д)'!H",TEXT(MATCH($C69,'2018-11 (Д)'!$C$2:$C$100,0)+1,0))))/INDIRECT(CONCATENATE("'2018-11 (Д)'!H",TEXT(MATCH($C69,'2018-11 (Д)'!$C$2:$C$100,0)+1,0))))*100)</f>
        <v>6.5995230177517072</v>
      </c>
      <c r="AV69" s="9"/>
      <c r="AW69" s="9">
        <f ca="1">IF(OR(INDIRECT(CONCATENATE("'2018-03 (Д)'!I",TEXT(MATCH($C69,'2018-03 (Д)'!$C$2:$C$100,0)+1,0)))="Н/Д",INDIRECT(CONCATENATE("'2018-02 (Д)'!I",TEXT(MATCH($C69,'2018-02 (Д)'!$C$2:$C$100,0)+1,0)))="Н/Д",AND(INDIRECT(CONCATENATE("'2018-03 (Д)'!I",TEXT(MATCH($C69,'2018-03 (Д)'!$C$2:$C$100,0)+1,0)))="Н/Д",INDIRECT(CONCATENATE("'2018-02 (Д)'!I",TEXT(MATCH($C69,'2018-02 (Д)'!$C$2:$C$100,0)+1,0))))),"Н/Д",((INDIRECT(CONCATENATE("'2018-03 (Д)'!I",TEXT(MATCH($C69,'2018-03 (Д)'!$C$2:$C$100,0)+1,0)))-INDIRECT(CONCATENATE("'2018-02 (Д)'!I",TEXT(MATCH($C69,'2018-02 (Д)'!$C$2:$C$100,0)+1,0))))/INDIRECT(CONCATENATE("'2018-02 (Д)'!I",TEXT(MATCH($C69,'2018-02 (Д)'!$C$2:$C$100,0)+1,0))))*100)</f>
        <v>-57.776114450982696</v>
      </c>
      <c r="AX69" s="9">
        <f ca="1">IF(OR(INDIRECT(CONCATENATE("'2018-04 (Д)'!I",TEXT(MATCH($C69,'2018-04 (Д)'!$C$2:$C$100,0)+1,0)))="Н/Д",INDIRECT(CONCATENATE("'2018-03 (Д)'!I",TEXT(MATCH($C69,'2018-03 (Д)'!$C$2:$C$100,0)+1,0)))="Н/Д",AND(INDIRECT(CONCATENATE("'2018-04 (Д)'!I",TEXT(MATCH($C69,'2018-04 (Д)'!$C$2:$C$100,0)+1,0)))="Н/Д",INDIRECT(CONCATENATE("'2018-03 (Д)'!I",TEXT(MATCH($C69,'2018-03 (Д)'!$C$2:$C$100,0)+1,0))))),"Н/Д",((INDIRECT(CONCATENATE("'2018-04 (Д)'!I",TEXT(MATCH($C69,'2018-04 (Д)'!$C$2:$C$100,0)+1,0)))-INDIRECT(CONCATENATE("'2018-03 (Д)'!I",TEXT(MATCH($C69,'2018-03 (Д)'!$C$2:$C$100,0)+1,0))))/INDIRECT(CONCATENATE("'2018-03 (Д)'!I",TEXT(MATCH($C69,'2018-03 (Д)'!$C$2:$C$100,0)+1,0))))*100)</f>
        <v>240.12412804187056</v>
      </c>
      <c r="AY69" s="9">
        <f ca="1">IF(OR(INDIRECT(CONCATENATE("'2018-05 (Д)'!I",TEXT(MATCH($C69,'2018-05 (Д)'!$C$2:$C$100,0)+1,0)))="Н/Д",INDIRECT(CONCATENATE("'2018-04 (Д)'!I",TEXT(MATCH($C69,'2018-04 (Д)'!$C$2:$C$100,0)+1,0)))="Н/Д",AND(INDIRECT(CONCATENATE("'2018-05 (Д)'!I",TEXT(MATCH($C69,'2018-05 (Д)'!$C$2:$C$100,0)+1,0)))="Н/Д",INDIRECT(CONCATENATE("'2018-04 (Д)'!I",TEXT(MATCH($C69,'2018-04 (Д)'!$C$2:$C$100,0)+1,0))))),"Н/Д",((INDIRECT(CONCATENATE("'2018-05 (Д)'!I",TEXT(MATCH($C69,'2018-05 (Д)'!$C$2:$C$100,0)+1,0)))-INDIRECT(CONCATENATE("'2018-04 (Д)'!I",TEXT(MATCH($C69,'2018-04 (Д)'!$C$2:$C$100,0)+1,0))))/INDIRECT(CONCATENATE("'2018-04 (Д)'!I",TEXT(MATCH($C69,'2018-04 (Д)'!$C$2:$C$100,0)+1,0))))*100)</f>
        <v>-30.525495549097059</v>
      </c>
      <c r="AZ69" s="9">
        <f ca="1">IF(OR(INDIRECT(CONCATENATE("'2018-06 (Д)'!I",TEXT(MATCH($C69,'2018-06 (Д)'!$C$2:$C$100,0)+1,0)))="Н/Д",INDIRECT(CONCATENATE("'2018-05 (Д)'!I",TEXT(MATCH($C69,'2018-05 (Д)'!$C$2:$C$100,0)+1,0)))="Н/Д",AND(INDIRECT(CONCATENATE("'2018-06 (Д)'!I",TEXT(MATCH($C69,'2018-06 (Д)'!$C$2:$C$100,0)+1,0)))="Н/Д",INDIRECT(CONCATENATE("'2018-05 (Д)'!I",TEXT(MATCH($C69,'2018-05 (Д)'!$C$2:$C$100,0)+1,0))))),"Н/Д",((INDIRECT(CONCATENATE("'2018-06 (Д)'!I",TEXT(MATCH($C69,'2018-06 (Д)'!$C$2:$C$100,0)+1,0)))-INDIRECT(CONCATENATE("'2018-05 (Д)'!I",TEXT(MATCH($C69,'2018-05 (Д)'!$C$2:$C$100,0)+1,0))))/INDIRECT(CONCATENATE("'2018-05 (Д)'!I",TEXT(MATCH($C69,'2018-05 (Д)'!$C$2:$C$100,0)+1,0))))*100)</f>
        <v>4.2455579662219378</v>
      </c>
      <c r="BA69" s="9">
        <f ca="1">IF(OR(INDIRECT(CONCATENATE("'2018-07 (Д)'!I",TEXT(MATCH($C69,'2018-07 (Д)'!$C$2:$C$100,0)+1,0)))="Н/Д",INDIRECT(CONCATENATE("'2018-06 (Д)'!I",TEXT(MATCH($C69,'2018-06 (Д)'!$C$2:$C$100,0)+1,0)))="Н/Д",AND(INDIRECT(CONCATENATE("'2018-07 (Д)'!I",TEXT(MATCH($C69,'2018-07 (Д)'!$C$2:$C$100,0)+1,0)))="Н/Д",INDIRECT(CONCATENATE("'2018-06 (Д)'!I",TEXT(MATCH($C69,'2018-06 (Д)'!$C$2:$C$100,0)+1,0))))),"Н/Д",((INDIRECT(CONCATENATE("'2018-07 (Д)'!I",TEXT(MATCH($C69,'2018-07 (Д)'!$C$2:$C$100,0)+1,0)))-INDIRECT(CONCATENATE("'2018-06 (Д)'!I",TEXT(MATCH($C69,'2018-06 (Д)'!$C$2:$C$100,0)+1,0))))/INDIRECT(CONCATENATE("'2018-06 (Д)'!I",TEXT(MATCH($C69,'2018-06 (Д)'!$C$2:$C$100,0)+1,0))))*100)</f>
        <v>-2.2551154384279268</v>
      </c>
      <c r="BB69" s="9">
        <f ca="1">IF(OR(INDIRECT(CONCATENATE("'2018-08 (Д)'!I",TEXT(MATCH($C69,'2018-08 (Д)'!$C$2:$C$100,0)+1,0)))="Н/Д",INDIRECT(CONCATENATE("'2018-07 (Д)'!I",TEXT(MATCH($C69,'2018-07 (Д)'!$C$2:$C$100,0)+1,0)))="Н/Д",AND(INDIRECT(CONCATENATE("'2018-08 (Д)'!I",TEXT(MATCH($C69,'2018-08 (Д)'!$C$2:$C$100,0)+1,0)))="Н/Д",INDIRECT(CONCATENATE("'2018-07 (Д)'!I",TEXT(MATCH($C69,'2018-07 (Д)'!$C$2:$C$100,0)+1,0))))),"Н/Д",((INDIRECT(CONCATENATE("'2018-08 (Д)'!I",TEXT(MATCH($C69,'2018-08 (Д)'!$C$2:$C$100,0)+1,0)))-INDIRECT(CONCATENATE("'2018-07 (Д)'!I",TEXT(MATCH($C69,'2018-07 (Д)'!$C$2:$C$100,0)+1,0))))/INDIRECT(CONCATENATE("'2018-07 (Д)'!I",TEXT(MATCH($C69,'2018-07 (Д)'!$C$2:$C$100,0)+1,0))))*100)</f>
        <v>18.113375787171421</v>
      </c>
      <c r="BC69" s="9">
        <f ca="1">IF(OR(INDIRECT(CONCATENATE("'2018-09 (Д)'!I",TEXT(MATCH($C69,'2018-09 (Д)'!$C$2:$C$100,0)+1,0)))="Н/Д",INDIRECT(CONCATENATE("'2018-08 (Д)'!I",TEXT(MATCH($C69,'2018-08 (Д)'!$C$2:$C$100,0)+1,0)))="Н/Д",AND(INDIRECT(CONCATENATE("'2018-09 (Д)'!I",TEXT(MATCH($C69,'2018-09 (Д)'!$C$2:$C$100,0)+1,0)))="Н/Д",INDIRECT(CONCATENATE("'2018-08 (Д)'!I",TEXT(MATCH($C69,'2018-08 (Д)'!$C$2:$C$100,0)+1,0))))),"Н/Д",((INDIRECT(CONCATENATE("'2018-09 (Д)'!I",TEXT(MATCH($C69,'2018-09 (Д)'!$C$2:$C$100,0)+1,0)))-INDIRECT(CONCATENATE("'2018-08 (Д)'!I",TEXT(MATCH($C69,'2018-08 (Д)'!$C$2:$C$100,0)+1,0))))/INDIRECT(CONCATENATE("'2018-08 (Д)'!I",TEXT(MATCH($C69,'2018-08 (Д)'!$C$2:$C$100,0)+1,0))))*100)</f>
        <v>-6.8712569531137468</v>
      </c>
      <c r="BD69" s="9">
        <f ca="1">IF(OR(INDIRECT(CONCATENATE("'2018-10 (Д)'!I",TEXT(MATCH($C69,'2018-10 (Д)'!$C$2:$C$100,0)+1,0)))="Н/Д",INDIRECT(CONCATENATE("'2018-09 (Д)'!I",TEXT(MATCH($C69,'2018-09 (Д)'!$C$2:$C$100,0)+1,0)))="Н/Д",AND(INDIRECT(CONCATENATE("'2018-10 (Д)'!I",TEXT(MATCH($C69,'2018-10 (Д)'!$C$2:$C$100,0)+1,0)))="Н/Д",INDIRECT(CONCATENATE("'2018-09 (Д)'!I",TEXT(MATCH($C69,'2018-09 (Д)'!$C$2:$C$100,0)+1,0))))),"Н/Д",((INDIRECT(CONCATENATE("'2018-10 (Д)'!I",TEXT(MATCH($C69,'2018-10 (Д)'!$C$2:$C$100,0)+1,0)))-INDIRECT(CONCATENATE("'2018-09 (Д)'!I",TEXT(MATCH($C69,'2018-09 (Д)'!$C$2:$C$100,0)+1,0))))/INDIRECT(CONCATENATE("'2018-09 (Д)'!I",TEXT(MATCH($C69,'2018-09 (Д)'!$C$2:$C$100,0)+1,0))))*100)</f>
        <v>10.434876373522778</v>
      </c>
      <c r="BE69" s="9">
        <f ca="1">IF(OR(INDIRECT(CONCATENATE("'2018-11 (Д)'!I",TEXT(MATCH($C69,'2018-11 (Д)'!$C$2:$C$100,0)+1,0)))="Н/Д",INDIRECT(CONCATENATE("'2018-10 (Д)'!I",TEXT(MATCH($C69,'2018-10 (Д)'!$C$2:$C$100,0)+1,0)))="Н/Д",AND(INDIRECT(CONCATENATE("'2018-11 (Д)'!I",TEXT(MATCH($C69,'2018-11 (Д)'!$C$2:$C$100,0)+1,0)))="Н/Д",INDIRECT(CONCATENATE("'2018-10 (Д)'!I",TEXT(MATCH($C69,'2018-10 (Д)'!$C$2:$C$100,0)+1,0))))),"Н/Д",((INDIRECT(CONCATENATE("'2018-11 (Д)'!I",TEXT(MATCH($C69,'2018-11 (Д)'!$C$2:$C$100,0)+1,0)))-INDIRECT(CONCATENATE("'2018-10 (Д)'!I",TEXT(MATCH($C69,'2018-10 (Д)'!$C$2:$C$100,0)+1,0))))/INDIRECT(CONCATENATE("'2018-10 (Д)'!I",TEXT(MATCH($C69,'2018-10 (Д)'!$C$2:$C$100,0)+1,0))))*100)</f>
        <v>-6.959457039420414</v>
      </c>
      <c r="BF69" s="9">
        <f ca="1">IF(OR(INDIRECT(CONCATENATE("'2018-12 (Д)'!I",TEXT(MATCH($C69,'2018-12 (Д)'!$C$2:$C$100,0)+1,0)))="Н/Д",INDIRECT(CONCATENATE("'2018-11 (Д)'!I",TEXT(MATCH($C69,'2018-11 (Д)'!$C$2:$C$100,0)+1,0)))="Н/Д",AND(INDIRECT(CONCATENATE("'2018-12 (Д)'!I",TEXT(MATCH($C69,'2018-12 (Д)'!$C$2:$C$100,0)+1,0)))="Н/Д",INDIRECT(CONCATENATE("'2018-11 (Д)'!I",TEXT(MATCH($C69,'2018-11 (Д)'!$C$2:$C$100,0)+1,0))))),"Н/Д",((INDIRECT(CONCATENATE("'2018-12 (Д)'!I",TEXT(MATCH($C69,'2018-12 (Д)'!$C$2:$C$100,0)+1,0)))-INDIRECT(CONCATENATE("'2018-11 (Д)'!I",TEXT(MATCH($C69,'2018-11 (Д)'!$C$2:$C$100,0)+1,0))))/INDIRECT(CONCATENATE("'2018-11 (Д)'!I",TEXT(MATCH($C69,'2018-11 (Д)'!$C$2:$C$100,0)+1,0))))*100)</f>
        <v>1.8775855214373371</v>
      </c>
      <c r="BG69" s="9"/>
      <c r="BH69" s="9" t="str">
        <f ca="1">IF(OR(INDIRECT(CONCATENATE("'2018-03 (Д)'!J",TEXT(MATCH($C69,'2018-03 (Д)'!$C$2:$C$100,0)+1,0)))="Н/Д",INDIRECT(CONCATENATE("'2018-02 (Д)'!J",TEXT(MATCH($C69,'2018-02 (Д)'!$C$2:$C$100,0)+1,0)))="Н/Д",AND(INDIRECT(CONCATENATE("'2018-03 (Д)'!J",TEXT(MATCH($C69,'2018-03 (Д)'!$C$2:$C$100,0)+1,0)))="Н/Д",INDIRECT(CONCATENATE("'2018-02 (Д)'!J",TEXT(MATCH($C69,'2018-02 (Д)'!$C$2:$C$100,0)+1,0))))),"Н/Д",((INDIRECT(CONCATENATE("'2018-03 (Д)'!J",TEXT(MATCH($C69,'2018-03 (Д)'!$C$2:$C$100,0)+1,0)))-INDIRECT(CONCATENATE("'2018-02 (Д)'!J",TEXT(MATCH($C69,'2018-02 (Д)'!$C$2:$C$100,0)+1,0))))/INDIRECT(CONCATENATE("'2018-02 (Д)'!J",TEXT(MATCH($C69,'2018-02 (Д)'!$C$2:$C$100,0)+1,0))))*100)</f>
        <v>Н/Д</v>
      </c>
      <c r="BI69" s="9" t="str">
        <f ca="1">IF(OR(INDIRECT(CONCATENATE("'2018-04 (Д)'!J",TEXT(MATCH($C69,'2018-04 (Д)'!$C$2:$C$100,0)+1,0)))="Н/Д",INDIRECT(CONCATENATE("'2018-03 (Д)'!J",TEXT(MATCH($C69,'2018-03 (Д)'!$C$2:$C$100,0)+1,0)))="Н/Д",AND(INDIRECT(CONCATENATE("'2018-04 (Д)'!J",TEXT(MATCH($C69,'2018-04 (Д)'!$C$2:$C$100,0)+1,0)))="Н/Д",INDIRECT(CONCATENATE("'2018-03 (Д)'!J",TEXT(MATCH($C69,'2018-03 (Д)'!$C$2:$C$100,0)+1,0))))),"Н/Д",((INDIRECT(CONCATENATE("'2018-04 (Д)'!J",TEXT(MATCH($C69,'2018-04 (Д)'!$C$2:$C$100,0)+1,0)))-INDIRECT(CONCATENATE("'2018-03 (Д)'!J",TEXT(MATCH($C69,'2018-03 (Д)'!$C$2:$C$100,0)+1,0))))/INDIRECT(CONCATENATE("'2018-03 (Д)'!J",TEXT(MATCH($C69,'2018-03 (Д)'!$C$2:$C$100,0)+1,0))))*100)</f>
        <v>Н/Д</v>
      </c>
      <c r="BJ69" s="9" t="str">
        <f ca="1">IF(OR(INDIRECT(CONCATENATE("'2018-05 (Д)'!J",TEXT(MATCH($C69,'2018-05 (Д)'!$C$2:$C$100,0)+1,0)))="Н/Д",INDIRECT(CONCATENATE("'2018-04 (Д)'!J",TEXT(MATCH($C69,'2018-04 (Д)'!$C$2:$C$100,0)+1,0)))="Н/Д",AND(INDIRECT(CONCATENATE("'2018-05 (Д)'!J",TEXT(MATCH($C69,'2018-05 (Д)'!$C$2:$C$100,0)+1,0)))="Н/Д",INDIRECT(CONCATENATE("'2018-04 (Д)'!J",TEXT(MATCH($C69,'2018-04 (Д)'!$C$2:$C$100,0)+1,0))))),"Н/Д",((INDIRECT(CONCATENATE("'2018-05 (Д)'!J",TEXT(MATCH($C69,'2018-05 (Д)'!$C$2:$C$100,0)+1,0)))-INDIRECT(CONCATENATE("'2018-04 (Д)'!J",TEXT(MATCH($C69,'2018-04 (Д)'!$C$2:$C$100,0)+1,0))))/INDIRECT(CONCATENATE("'2018-04 (Д)'!J",TEXT(MATCH($C69,'2018-04 (Д)'!$C$2:$C$100,0)+1,0))))*100)</f>
        <v>Н/Д</v>
      </c>
      <c r="BK69" s="9" t="str">
        <f ca="1">IF(OR(INDIRECT(CONCATENATE("'2018-06 (Д)'!J",TEXT(MATCH($C69,'2018-06 (Д)'!$C$2:$C$100,0)+1,0)))="Н/Д",INDIRECT(CONCATENATE("'2018-05 (Д)'!J",TEXT(MATCH($C69,'2018-05 (Д)'!$C$2:$C$100,0)+1,0)))="Н/Д",AND(INDIRECT(CONCATENATE("'2018-06 (Д)'!J",TEXT(MATCH($C69,'2018-06 (Д)'!$C$2:$C$100,0)+1,0)))="Н/Д",INDIRECT(CONCATENATE("'2018-05 (Д)'!J",TEXT(MATCH($C69,'2018-05 (Д)'!$C$2:$C$100,0)+1,0))))),"Н/Д",((INDIRECT(CONCATENATE("'2018-06 (Д)'!J",TEXT(MATCH($C69,'2018-06 (Д)'!$C$2:$C$100,0)+1,0)))-INDIRECT(CONCATENATE("'2018-05 (Д)'!J",TEXT(MATCH($C69,'2018-05 (Д)'!$C$2:$C$100,0)+1,0))))/INDIRECT(CONCATENATE("'2018-05 (Д)'!J",TEXT(MATCH($C69,'2018-05 (Д)'!$C$2:$C$100,0)+1,0))))*100)</f>
        <v>Н/Д</v>
      </c>
      <c r="BL69" s="9" t="str">
        <f ca="1">IF(OR(INDIRECT(CONCATENATE("'2018-07 (Д)'!J",TEXT(MATCH($C69,'2018-07 (Д)'!$C$2:$C$100,0)+1,0)))="Н/Д",INDIRECT(CONCATENATE("'2018-06 (Д)'!J",TEXT(MATCH($C69,'2018-06 (Д)'!$C$2:$C$100,0)+1,0)))="Н/Д",AND(INDIRECT(CONCATENATE("'2018-07 (Д)'!J",TEXT(MATCH($C69,'2018-07 (Д)'!$C$2:$C$100,0)+1,0)))="Н/Д",INDIRECT(CONCATENATE("'2018-06 (Д)'!J",TEXT(MATCH($C69,'2018-06 (Д)'!$C$2:$C$100,0)+1,0))))),"Н/Д",((INDIRECT(CONCATENATE("'2018-07 (Д)'!J",TEXT(MATCH($C69,'2018-07 (Д)'!$C$2:$C$100,0)+1,0)))-INDIRECT(CONCATENATE("'2018-06 (Д)'!J",TEXT(MATCH($C69,'2018-06 (Д)'!$C$2:$C$100,0)+1,0))))/INDIRECT(CONCATENATE("'2018-06 (Д)'!J",TEXT(MATCH($C69,'2018-06 (Д)'!$C$2:$C$100,0)+1,0))))*100)</f>
        <v>Н/Д</v>
      </c>
      <c r="BM69" s="9" t="str">
        <f ca="1">IF(OR(INDIRECT(CONCATENATE("'2018-08 (Д)'!J",TEXT(MATCH($C69,'2018-08 (Д)'!$C$2:$C$100,0)+1,0)))="Н/Д",INDIRECT(CONCATENATE("'2018-07 (Д)'!J",TEXT(MATCH($C69,'2018-07 (Д)'!$C$2:$C$100,0)+1,0)))="Н/Д",AND(INDIRECT(CONCATENATE("'2018-08 (Д)'!J",TEXT(MATCH($C69,'2018-08 (Д)'!$C$2:$C$100,0)+1,0)))="Н/Д",INDIRECT(CONCATENATE("'2018-07 (Д)'!J",TEXT(MATCH($C69,'2018-07 (Д)'!$C$2:$C$100,0)+1,0))))),"Н/Д",((INDIRECT(CONCATENATE("'2018-08 (Д)'!J",TEXT(MATCH($C69,'2018-08 (Д)'!$C$2:$C$100,0)+1,0)))-INDIRECT(CONCATENATE("'2018-07 (Д)'!J",TEXT(MATCH($C69,'2018-07 (Д)'!$C$2:$C$100,0)+1,0))))/INDIRECT(CONCATENATE("'2018-07 (Д)'!J",TEXT(MATCH($C69,'2018-07 (Д)'!$C$2:$C$100,0)+1,0))))*100)</f>
        <v>Н/Д</v>
      </c>
      <c r="BN69" s="9" t="str">
        <f ca="1">IF(OR(INDIRECT(CONCATENATE("'2018-09 (Д)'!J",TEXT(MATCH($C69,'2018-09 (Д)'!$C$2:$C$100,0)+1,0)))="Н/Д",INDIRECT(CONCATENATE("'2018-08 (Д)'!J",TEXT(MATCH($C69,'2018-08 (Д)'!$C$2:$C$100,0)+1,0)))="Н/Д",AND(INDIRECT(CONCATENATE("'2018-09 (Д)'!J",TEXT(MATCH($C69,'2018-09 (Д)'!$C$2:$C$100,0)+1,0)))="Н/Д",INDIRECT(CONCATENATE("'2018-08 (Д)'!J",TEXT(MATCH($C69,'2018-08 (Д)'!$C$2:$C$100,0)+1,0))))),"Н/Д",((INDIRECT(CONCATENATE("'2018-09 (Д)'!J",TEXT(MATCH($C69,'2018-09 (Д)'!$C$2:$C$100,0)+1,0)))-INDIRECT(CONCATENATE("'2018-08 (Д)'!J",TEXT(MATCH($C69,'2018-08 (Д)'!$C$2:$C$100,0)+1,0))))/INDIRECT(CONCATENATE("'2018-08 (Д)'!J",TEXT(MATCH($C69,'2018-08 (Д)'!$C$2:$C$100,0)+1,0))))*100)</f>
        <v>Н/Д</v>
      </c>
      <c r="BO69" s="9" t="str">
        <f ca="1">IF(OR(INDIRECT(CONCATENATE("'2018-10 (Д)'!J",TEXT(MATCH($C69,'2018-10 (Д)'!$C$2:$C$100,0)+1,0)))="Н/Д",INDIRECT(CONCATENATE("'2018-09 (Д)'!J",TEXT(MATCH($C69,'2018-09 (Д)'!$C$2:$C$100,0)+1,0)))="Н/Д",AND(INDIRECT(CONCATENATE("'2018-10 (Д)'!J",TEXT(MATCH($C69,'2018-10 (Д)'!$C$2:$C$100,0)+1,0)))="Н/Д",INDIRECT(CONCATENATE("'2018-09 (Д)'!J",TEXT(MATCH($C69,'2018-09 (Д)'!$C$2:$C$100,0)+1,0))))),"Н/Д",((INDIRECT(CONCATENATE("'2018-10 (Д)'!J",TEXT(MATCH($C69,'2018-10 (Д)'!$C$2:$C$100,0)+1,0)))-INDIRECT(CONCATENATE("'2018-09 (Д)'!J",TEXT(MATCH($C69,'2018-09 (Д)'!$C$2:$C$100,0)+1,0))))/INDIRECT(CONCATENATE("'2018-09 (Д)'!J",TEXT(MATCH($C69,'2018-09 (Д)'!$C$2:$C$100,0)+1,0))))*100)</f>
        <v>Н/Д</v>
      </c>
      <c r="BP69" s="9" t="str">
        <f ca="1">IF(OR(INDIRECT(CONCATENATE("'2018-11 (Д)'!J",TEXT(MATCH($C69,'2018-11 (Д)'!$C$2:$C$100,0)+1,0)))="Н/Д",INDIRECT(CONCATENATE("'2018-10 (Д)'!J",TEXT(MATCH($C69,'2018-10 (Д)'!$C$2:$C$100,0)+1,0)))="Н/Д",AND(INDIRECT(CONCATENATE("'2018-11 (Д)'!J",TEXT(MATCH($C69,'2018-11 (Д)'!$C$2:$C$100,0)+1,0)))="Н/Д",INDIRECT(CONCATENATE("'2018-10 (Д)'!J",TEXT(MATCH($C69,'2018-10 (Д)'!$C$2:$C$100,0)+1,0))))),"Н/Д",((INDIRECT(CONCATENATE("'2018-11 (Д)'!J",TEXT(MATCH($C69,'2018-11 (Д)'!$C$2:$C$100,0)+1,0)))-INDIRECT(CONCATENATE("'2018-10 (Д)'!J",TEXT(MATCH($C69,'2018-10 (Д)'!$C$2:$C$100,0)+1,0))))/INDIRECT(CONCATENATE("'2018-10 (Д)'!J",TEXT(MATCH($C69,'2018-10 (Д)'!$C$2:$C$100,0)+1,0))))*100)</f>
        <v>Н/Д</v>
      </c>
      <c r="BQ69" s="9" t="str">
        <f ca="1">IF(OR(INDIRECT(CONCATENATE("'2018-12 (Д)'!J",TEXT(MATCH($C69,'2018-12 (Д)'!$C$2:$C$100,0)+1,0)))="Н/Д",INDIRECT(CONCATENATE("'2018-11 (Д)'!J",TEXT(MATCH($C69,'2018-11 (Д)'!$C$2:$C$100,0)+1,0)))="Н/Д",AND(INDIRECT(CONCATENATE("'2018-12 (Д)'!J",TEXT(MATCH($C69,'2018-12 (Д)'!$C$2:$C$100,0)+1,0)))="Н/Д",INDIRECT(CONCATENATE("'2018-11 (Д)'!J",TEXT(MATCH($C69,'2018-11 (Д)'!$C$2:$C$100,0)+1,0))))),"Н/Д",((INDIRECT(CONCATENATE("'2018-12 (Д)'!J",TEXT(MATCH($C69,'2018-12 (Д)'!$C$2:$C$100,0)+1,0)))-INDIRECT(CONCATENATE("'2018-11 (Д)'!J",TEXT(MATCH($C69,'2018-11 (Д)'!$C$2:$C$100,0)+1,0))))/INDIRECT(CONCATENATE("'2018-11 (Д)'!J",TEXT(MATCH($C69,'2018-11 (Д)'!$C$2:$C$100,0)+1,0))))*100)</f>
        <v>Н/Д</v>
      </c>
      <c r="BR69" s="9"/>
      <c r="BS69" s="9">
        <f ca="1">IF(OR(INDIRECT(CONCATENATE("'2018-03 (Д)'!K",TEXT(MATCH($C69,'2018-03 (Д)'!$C$2:$C$100,0)+1,0)))="Н/Д",INDIRECT(CONCATENATE("'2018-02 (Д)'!K",TEXT(MATCH($C69,'2018-02 (Д)'!$C$2:$C$100,0)+1,0)))="Н/Д",AND(INDIRECT(CONCATENATE("'2018-03 (Д)'!K",TEXT(MATCH($C69,'2018-03 (Д)'!$C$2:$C$100,0)+1,0)))="Н/Д",INDIRECT(CONCATENATE("'2018-02 (Д)'!K",TEXT(MATCH($C69,'2018-02 (Д)'!$C$2:$C$100,0)+1,0))))),"Н/Д",((INDIRECT(CONCATENATE("'2018-03 (Д)'!K",TEXT(MATCH($C69,'2018-03 (Д)'!$C$2:$C$100,0)+1,0)))-INDIRECT(CONCATENATE("'2018-02 (Д)'!K",TEXT(MATCH($C69,'2018-02 (Д)'!$C$2:$C$100,0)+1,0))))/INDIRECT(CONCATENATE("'2018-02 (Д)'!K",TEXT(MATCH($C69,'2018-02 (Д)'!$C$2:$C$100,0)+1,0))))*100)</f>
        <v>-65.259616437912157</v>
      </c>
      <c r="BT69" s="9">
        <f ca="1">IF(OR(INDIRECT(CONCATENATE("'2018-04 (Д)'!K",TEXT(MATCH($C69,'2018-04 (Д)'!$C$2:$C$100,0)+1,0)))="Н/Д",INDIRECT(CONCATENATE("'2018-03 (Д)'!K",TEXT(MATCH($C69,'2018-03 (Д)'!$C$2:$C$100,0)+1,0)))="Н/Д",AND(INDIRECT(CONCATENATE("'2018-04 (Д)'!K",TEXT(MATCH($C69,'2018-04 (Д)'!$C$2:$C$100,0)+1,0)))="Н/Д",INDIRECT(CONCATENATE("'2018-03 (Д)'!K",TEXT(MATCH($C69,'2018-03 (Д)'!$C$2:$C$100,0)+1,0))))),"Н/Д",((INDIRECT(CONCATENATE("'2018-04 (Д)'!K",TEXT(MATCH($C69,'2018-04 (Д)'!$C$2:$C$100,0)+1,0)))-INDIRECT(CONCATENATE("'2018-03 (Д)'!K",TEXT(MATCH($C69,'2018-03 (Д)'!$C$2:$C$100,0)+1,0))))/INDIRECT(CONCATENATE("'2018-03 (Д)'!K",TEXT(MATCH($C69,'2018-03 (Д)'!$C$2:$C$100,0)+1,0))))*100)</f>
        <v>229.85607505400787</v>
      </c>
      <c r="BU69" s="9">
        <f ca="1">IF(OR(INDIRECT(CONCATENATE("'2018-05 (Д)'!K",TEXT(MATCH($C69,'2018-05 (Д)'!$C$2:$C$100,0)+1,0)))="Н/Д",INDIRECT(CONCATENATE("'2018-04 (Д)'!K",TEXT(MATCH($C69,'2018-04 (Д)'!$C$2:$C$100,0)+1,0)))="Н/Д",AND(INDIRECT(CONCATENATE("'2018-05 (Д)'!K",TEXT(MATCH($C69,'2018-05 (Д)'!$C$2:$C$100,0)+1,0)))="Н/Д",INDIRECT(CONCATENATE("'2018-04 (Д)'!K",TEXT(MATCH($C69,'2018-04 (Д)'!$C$2:$C$100,0)+1,0))))),"Н/Д",((INDIRECT(CONCATENATE("'2018-05 (Д)'!K",TEXT(MATCH($C69,'2018-05 (Д)'!$C$2:$C$100,0)+1,0)))-INDIRECT(CONCATENATE("'2018-04 (Д)'!K",TEXT(MATCH($C69,'2018-04 (Д)'!$C$2:$C$100,0)+1,0))))/INDIRECT(CONCATENATE("'2018-04 (Д)'!K",TEXT(MATCH($C69,'2018-04 (Д)'!$C$2:$C$100,0)+1,0))))*100)</f>
        <v>184.1779810874271</v>
      </c>
      <c r="BV69" s="9">
        <f ca="1">IF(OR(INDIRECT(CONCATENATE("'2018-06 (Д)'!K",TEXT(MATCH($C69,'2018-06 (Д)'!$C$2:$C$100,0)+1,0)))="Н/Д",INDIRECT(CONCATENATE("'2018-05 (Д)'!K",TEXT(MATCH($C69,'2018-05 (Д)'!$C$2:$C$100,0)+1,0)))="Н/Д",AND(INDIRECT(CONCATENATE("'2018-06 (Д)'!K",TEXT(MATCH($C69,'2018-06 (Д)'!$C$2:$C$100,0)+1,0)))="Н/Д",INDIRECT(CONCATENATE("'2018-05 (Д)'!K",TEXT(MATCH($C69,'2018-05 (Д)'!$C$2:$C$100,0)+1,0))))),"Н/Д",((INDIRECT(CONCATENATE("'2018-06 (Д)'!K",TEXT(MATCH($C69,'2018-06 (Д)'!$C$2:$C$100,0)+1,0)))-INDIRECT(CONCATENATE("'2018-05 (Д)'!K",TEXT(MATCH($C69,'2018-05 (Д)'!$C$2:$C$100,0)+1,0))))/INDIRECT(CONCATENATE("'2018-05 (Д)'!K",TEXT(MATCH($C69,'2018-05 (Д)'!$C$2:$C$100,0)+1,0))))*100)</f>
        <v>-66.958753258840957</v>
      </c>
      <c r="BW69" s="9">
        <f ca="1">IF(OR(INDIRECT(CONCATENATE("'2018-07 (Д)'!K",TEXT(MATCH($C69,'2018-07 (Д)'!$C$2:$C$100,0)+1,0)))="Н/Д",INDIRECT(CONCATENATE("'2018-06 (Д)'!K",TEXT(MATCH($C69,'2018-06 (Д)'!$C$2:$C$100,0)+1,0)))="Н/Д",AND(INDIRECT(CONCATENATE("'2018-07 (Д)'!K",TEXT(MATCH($C69,'2018-07 (Д)'!$C$2:$C$100,0)+1,0)))="Н/Д",INDIRECT(CONCATENATE("'2018-06 (Д)'!K",TEXT(MATCH($C69,'2018-06 (Д)'!$C$2:$C$100,0)+1,0))))),"Н/Д",((INDIRECT(CONCATENATE("'2018-07 (Д)'!K",TEXT(MATCH($C69,'2018-07 (Д)'!$C$2:$C$100,0)+1,0)))-INDIRECT(CONCATENATE("'2018-06 (Д)'!K",TEXT(MATCH($C69,'2018-06 (Д)'!$C$2:$C$100,0)+1,0))))/INDIRECT(CONCATENATE("'2018-06 (Д)'!K",TEXT(MATCH($C69,'2018-06 (Д)'!$C$2:$C$100,0)+1,0))))*100)</f>
        <v>-63.626207231143162</v>
      </c>
      <c r="BX69" s="9">
        <f ca="1">IF(OR(INDIRECT(CONCATENATE("'2018-08 (Д)'!K",TEXT(MATCH($C69,'2018-08 (Д)'!$C$2:$C$100,0)+1,0)))="Н/Д",INDIRECT(CONCATENATE("'2018-07 (Д)'!K",TEXT(MATCH($C69,'2018-07 (Д)'!$C$2:$C$100,0)+1,0)))="Н/Д",AND(INDIRECT(CONCATENATE("'2018-08 (Д)'!K",TEXT(MATCH($C69,'2018-08 (Д)'!$C$2:$C$100,0)+1,0)))="Н/Д",INDIRECT(CONCATENATE("'2018-07 (Д)'!K",TEXT(MATCH($C69,'2018-07 (Д)'!$C$2:$C$100,0)+1,0))))),"Н/Д",((INDIRECT(CONCATENATE("'2018-08 (Д)'!K",TEXT(MATCH($C69,'2018-08 (Д)'!$C$2:$C$100,0)+1,0)))-INDIRECT(CONCATENATE("'2018-07 (Д)'!K",TEXT(MATCH($C69,'2018-07 (Д)'!$C$2:$C$100,0)+1,0))))/INDIRECT(CONCATENATE("'2018-07 (Д)'!K",TEXT(MATCH($C69,'2018-07 (Д)'!$C$2:$C$100,0)+1,0))))*100)</f>
        <v>474.19513198823677</v>
      </c>
      <c r="BY69" s="9">
        <f ca="1">IF(OR(INDIRECT(CONCATENATE("'2018-09 (Д)'!K",TEXT(MATCH($C69,'2018-09 (Д)'!$C$2:$C$100,0)+1,0)))="Н/Д",INDIRECT(CONCATENATE("'2018-08 (Д)'!K",TEXT(MATCH($C69,'2018-08 (Д)'!$C$2:$C$100,0)+1,0)))="Н/Д",AND(INDIRECT(CONCATENATE("'2018-09 (Д)'!K",TEXT(MATCH($C69,'2018-09 (Д)'!$C$2:$C$100,0)+1,0)))="Н/Д",INDIRECT(CONCATENATE("'2018-08 (Д)'!K",TEXT(MATCH($C69,'2018-08 (Д)'!$C$2:$C$100,0)+1,0))))),"Н/Д",((INDIRECT(CONCATENATE("'2018-09 (Д)'!K",TEXT(MATCH($C69,'2018-09 (Д)'!$C$2:$C$100,0)+1,0)))-INDIRECT(CONCATENATE("'2018-08 (Д)'!K",TEXT(MATCH($C69,'2018-08 (Д)'!$C$2:$C$100,0)+1,0))))/INDIRECT(CONCATENATE("'2018-08 (Д)'!K",TEXT(MATCH($C69,'2018-08 (Д)'!$C$2:$C$100,0)+1,0))))*100)</f>
        <v>-84.559250062728864</v>
      </c>
      <c r="BZ69" s="9">
        <f ca="1">IF(OR(INDIRECT(CONCATENATE("'2018-10 (Д)'!K",TEXT(MATCH($C69,'2018-10 (Д)'!$C$2:$C$100,0)+1,0)))="Н/Д",INDIRECT(CONCATENATE("'2018-09 (Д)'!K",TEXT(MATCH($C69,'2018-09 (Д)'!$C$2:$C$100,0)+1,0)))="Н/Д",AND(INDIRECT(CONCATENATE("'2018-10 (Д)'!K",TEXT(MATCH($C69,'2018-10 (Д)'!$C$2:$C$100,0)+1,0)))="Н/Д",INDIRECT(CONCATENATE("'2018-09 (Д)'!K",TEXT(MATCH($C69,'2018-09 (Д)'!$C$2:$C$100,0)+1,0))))),"Н/Д",((INDIRECT(CONCATENATE("'2018-10 (Д)'!K",TEXT(MATCH($C69,'2018-10 (Д)'!$C$2:$C$100,0)+1,0)))-INDIRECT(CONCATENATE("'2018-09 (Д)'!K",TEXT(MATCH($C69,'2018-09 (Д)'!$C$2:$C$100,0)+1,0))))/INDIRECT(CONCATENATE("'2018-09 (Д)'!K",TEXT(MATCH($C69,'2018-09 (Д)'!$C$2:$C$100,0)+1,0))))*100)</f>
        <v>-45.901639990197509</v>
      </c>
      <c r="CA69" s="9">
        <f ca="1">IF(OR(INDIRECT(CONCATENATE("'2018-11 (Д)'!K",TEXT(MATCH($C69,'2018-11 (Д)'!$C$2:$C$100,0)+1,0)))="Н/Д",INDIRECT(CONCATENATE("'2018-10 (Д)'!K",TEXT(MATCH($C69,'2018-10 (Д)'!$C$2:$C$100,0)+1,0)))="Н/Д",AND(INDIRECT(CONCATENATE("'2018-11 (Д)'!K",TEXT(MATCH($C69,'2018-11 (Д)'!$C$2:$C$100,0)+1,0)))="Н/Д",INDIRECT(CONCATENATE("'2018-10 (Д)'!K",TEXT(MATCH($C69,'2018-10 (Д)'!$C$2:$C$100,0)+1,0))))),"Н/Д",((INDIRECT(CONCATENATE("'2018-11 (Д)'!K",TEXT(MATCH($C69,'2018-11 (Д)'!$C$2:$C$100,0)+1,0)))-INDIRECT(CONCATENATE("'2018-10 (Д)'!K",TEXT(MATCH($C69,'2018-10 (Д)'!$C$2:$C$100,0)+1,0))))/INDIRECT(CONCATENATE("'2018-10 (Д)'!K",TEXT(MATCH($C69,'2018-10 (Д)'!$C$2:$C$100,0)+1,0))))*100)</f>
        <v>1096.2134277500018</v>
      </c>
      <c r="CB69" s="9">
        <f ca="1">IF(OR(INDIRECT(CONCATENATE("'2018-12 (Д)'!K",TEXT(MATCH($C69,'2018-12 (Д)'!$C$2:$C$100,0)+1,0)))="Н/Д",INDIRECT(CONCATENATE("'2018-11 (Д)'!K",TEXT(MATCH($C69,'2018-11 (Д)'!$C$2:$C$100,0)+1,0)))="Н/Д",AND(INDIRECT(CONCATENATE("'2018-12 (Д)'!K",TEXT(MATCH($C69,'2018-12 (Д)'!$C$2:$C$100,0)+1,0)))="Н/Д",INDIRECT(CONCATENATE("'2018-11 (Д)'!K",TEXT(MATCH($C69,'2018-11 (Д)'!$C$2:$C$100,0)+1,0))))),"Н/Д",((INDIRECT(CONCATENATE("'2018-12 (Д)'!K",TEXT(MATCH($C69,'2018-12 (Д)'!$C$2:$C$100,0)+1,0)))-INDIRECT(CONCATENATE("'2018-11 (Д)'!K",TEXT(MATCH($C69,'2018-11 (Д)'!$C$2:$C$100,0)+1,0))))/INDIRECT(CONCATENATE("'2018-11 (Д)'!K",TEXT(MATCH($C69,'2018-11 (Д)'!$C$2:$C$100,0)+1,0))))*100)</f>
        <v>-88.072568911846787</v>
      </c>
      <c r="CC69" s="9"/>
      <c r="CD69" s="9">
        <f ca="1">IF(OR(INDIRECT(CONCATENATE("'2018-03 (Д)'!L",TEXT(MATCH($C69,'2018-03 (Д)'!$C$2:$C$100,0)+1,0)))="Н/Д",INDIRECT(CONCATENATE("'2018-02 (Д)'!L",TEXT(MATCH($C69,'2018-02 (Д)'!$C$2:$C$100,0)+1,0)))="Н/Д",AND(INDIRECT(CONCATENATE("'2018-03 (Д)'!L",TEXT(MATCH($C69,'2018-03 (Д)'!$C$2:$C$100,0)+1,0)))="Н/Д",INDIRECT(CONCATENATE("'2018-02 (Д)'!L",TEXT(MATCH($C69,'2018-02 (Д)'!$C$2:$C$100,0)+1,0))))),"Н/Д",((INDIRECT(CONCATENATE("'2018-03 (Д)'!L",TEXT(MATCH($C69,'2018-03 (Д)'!$C$2:$C$100,0)+1,0)))-INDIRECT(CONCATENATE("'2018-02 (Д)'!L",TEXT(MATCH($C69,'2018-02 (Д)'!$C$2:$C$100,0)+1,0))))/INDIRECT(CONCATENATE("'2018-02 (Д)'!L",TEXT(MATCH($C69,'2018-02 (Д)'!$C$2:$C$100,0)+1,0))))*100)</f>
        <v>-2.9669124125712591</v>
      </c>
      <c r="CE69" s="9">
        <f ca="1">IF(OR(INDIRECT(CONCATENATE("'2018-04 (Д)'!L",TEXT(MATCH($C69,'2018-04 (Д)'!$C$2:$C$100,0)+1,0)))="Н/Д",INDIRECT(CONCATENATE("'2018-03 (Д)'!L",TEXT(MATCH($C69,'2018-03 (Д)'!$C$2:$C$100,0)+1,0)))="Н/Д",AND(INDIRECT(CONCATENATE("'2018-04 (Д)'!L",TEXT(MATCH($C69,'2018-04 (Д)'!$C$2:$C$100,0)+1,0)))="Н/Д",INDIRECT(CONCATENATE("'2018-03 (Д)'!L",TEXT(MATCH($C69,'2018-03 (Д)'!$C$2:$C$100,0)+1,0))))),"Н/Д",((INDIRECT(CONCATENATE("'2018-04 (Д)'!L",TEXT(MATCH($C69,'2018-04 (Д)'!$C$2:$C$100,0)+1,0)))-INDIRECT(CONCATENATE("'2018-03 (Д)'!L",TEXT(MATCH($C69,'2018-03 (Д)'!$C$2:$C$100,0)+1,0))))/INDIRECT(CONCATENATE("'2018-03 (Д)'!L",TEXT(MATCH($C69,'2018-03 (Д)'!$C$2:$C$100,0)+1,0))))*100)</f>
        <v>99.798748541591181</v>
      </c>
      <c r="CF69" s="9">
        <f ca="1">IF(OR(INDIRECT(CONCATENATE("'2018-05 (Д)'!L",TEXT(MATCH($C69,'2018-05 (Д)'!$C$2:$C$100,0)+1,0)))="Н/Д",INDIRECT(CONCATENATE("'2018-04 (Д)'!L",TEXT(MATCH($C69,'2018-04 (Д)'!$C$2:$C$100,0)+1,0)))="Н/Д",AND(INDIRECT(CONCATENATE("'2018-05 (Д)'!L",TEXT(MATCH($C69,'2018-05 (Д)'!$C$2:$C$100,0)+1,0)))="Н/Д",INDIRECT(CONCATENATE("'2018-04 (Д)'!L",TEXT(MATCH($C69,'2018-04 (Д)'!$C$2:$C$100,0)+1,0))))),"Н/Д",((INDIRECT(CONCATENATE("'2018-05 (Д)'!L",TEXT(MATCH($C69,'2018-05 (Д)'!$C$2:$C$100,0)+1,0)))-INDIRECT(CONCATENATE("'2018-04 (Д)'!L",TEXT(MATCH($C69,'2018-04 (Д)'!$C$2:$C$100,0)+1,0))))/INDIRECT(CONCATENATE("'2018-04 (Д)'!L",TEXT(MATCH($C69,'2018-04 (Д)'!$C$2:$C$100,0)+1,0))))*100)</f>
        <v>130.95775315404538</v>
      </c>
      <c r="CG69" s="9">
        <f ca="1">IF(OR(INDIRECT(CONCATENATE("'2018-06 (Д)'!L",TEXT(MATCH($C69,'2018-06 (Д)'!$C$2:$C$100,0)+1,0)))="Н/Д",INDIRECT(CONCATENATE("'2018-05 (Д)'!L",TEXT(MATCH($C69,'2018-05 (Д)'!$C$2:$C$100,0)+1,0)))="Н/Д",AND(INDIRECT(CONCATENATE("'2018-06 (Д)'!L",TEXT(MATCH($C69,'2018-06 (Д)'!$C$2:$C$100,0)+1,0)))="Н/Д",INDIRECT(CONCATENATE("'2018-05 (Д)'!L",TEXT(MATCH($C69,'2018-05 (Д)'!$C$2:$C$100,0)+1,0))))),"Н/Д",((INDIRECT(CONCATENATE("'2018-06 (Д)'!L",TEXT(MATCH($C69,'2018-06 (Д)'!$C$2:$C$100,0)+1,0)))-INDIRECT(CONCATENATE("'2018-05 (Д)'!L",TEXT(MATCH($C69,'2018-05 (Д)'!$C$2:$C$100,0)+1,0))))/INDIRECT(CONCATENATE("'2018-05 (Д)'!L",TEXT(MATCH($C69,'2018-05 (Д)'!$C$2:$C$100,0)+1,0))))*100)</f>
        <v>-42.441758833707524</v>
      </c>
      <c r="CH69" s="9">
        <f ca="1">IF(OR(INDIRECT(CONCATENATE("'2018-07 (Д)'!L",TEXT(MATCH($C69,'2018-07 (Д)'!$C$2:$C$100,0)+1,0)))="Н/Д",INDIRECT(CONCATENATE("'2018-06 (Д)'!L",TEXT(MATCH($C69,'2018-06 (Д)'!$C$2:$C$100,0)+1,0)))="Н/Д",AND(INDIRECT(CONCATENATE("'2018-07 (Д)'!L",TEXT(MATCH($C69,'2018-07 (Д)'!$C$2:$C$100,0)+1,0)))="Н/Д",INDIRECT(CONCATENATE("'2018-06 (Д)'!L",TEXT(MATCH($C69,'2018-06 (Д)'!$C$2:$C$100,0)+1,0))))),"Н/Д",((INDIRECT(CONCATENATE("'2018-07 (Д)'!L",TEXT(MATCH($C69,'2018-07 (Д)'!$C$2:$C$100,0)+1,0)))-INDIRECT(CONCATENATE("'2018-06 (Д)'!L",TEXT(MATCH($C69,'2018-06 (Д)'!$C$2:$C$100,0)+1,0))))/INDIRECT(CONCATENATE("'2018-06 (Д)'!L",TEXT(MATCH($C69,'2018-06 (Д)'!$C$2:$C$100,0)+1,0))))*100)</f>
        <v>-82.517367707297538</v>
      </c>
      <c r="CI69" s="9">
        <f ca="1">IF(OR(INDIRECT(CONCATENATE("'2018-08 (Д)'!L",TEXT(MATCH($C69,'2018-08 (Д)'!$C$2:$C$100,0)+1,0)))="Н/Д",INDIRECT(CONCATENATE("'2018-07 (Д)'!L",TEXT(MATCH($C69,'2018-07 (Д)'!$C$2:$C$100,0)+1,0)))="Н/Д",AND(INDIRECT(CONCATENATE("'2018-08 (Д)'!L",TEXT(MATCH($C69,'2018-08 (Д)'!$C$2:$C$100,0)+1,0)))="Н/Д",INDIRECT(CONCATENATE("'2018-07 (Д)'!L",TEXT(MATCH($C69,'2018-07 (Д)'!$C$2:$C$100,0)+1,0))))),"Н/Д",((INDIRECT(CONCATENATE("'2018-08 (Д)'!L",TEXT(MATCH($C69,'2018-08 (Д)'!$C$2:$C$100,0)+1,0)))-INDIRECT(CONCATENATE("'2018-07 (Д)'!L",TEXT(MATCH($C69,'2018-07 (Д)'!$C$2:$C$100,0)+1,0))))/INDIRECT(CONCATENATE("'2018-07 (Д)'!L",TEXT(MATCH($C69,'2018-07 (Д)'!$C$2:$C$100,0)+1,0))))*100)</f>
        <v>733.07239606008636</v>
      </c>
      <c r="CJ69" s="9">
        <f ca="1">IF(OR(INDIRECT(CONCATENATE("'2018-09 (Д)'!L",TEXT(MATCH($C69,'2018-09 (Д)'!$C$2:$C$100,0)+1,0)))="Н/Д",INDIRECT(CONCATENATE("'2018-08 (Д)'!L",TEXT(MATCH($C69,'2018-08 (Д)'!$C$2:$C$100,0)+1,0)))="Н/Д",AND(INDIRECT(CONCATENATE("'2018-09 (Д)'!L",TEXT(MATCH($C69,'2018-09 (Д)'!$C$2:$C$100,0)+1,0)))="Н/Д",INDIRECT(CONCATENATE("'2018-08 (Д)'!L",TEXT(MATCH($C69,'2018-08 (Д)'!$C$2:$C$100,0)+1,0))))),"Н/Д",((INDIRECT(CONCATENATE("'2018-09 (Д)'!L",TEXT(MATCH($C69,'2018-09 (Д)'!$C$2:$C$100,0)+1,0)))-INDIRECT(CONCATENATE("'2018-08 (Д)'!L",TEXT(MATCH($C69,'2018-08 (Д)'!$C$2:$C$100,0)+1,0))))/INDIRECT(CONCATENATE("'2018-08 (Д)'!L",TEXT(MATCH($C69,'2018-08 (Д)'!$C$2:$C$100,0)+1,0))))*100)</f>
        <v>-39.33830103873202</v>
      </c>
      <c r="CK69" s="9">
        <f ca="1">IF(OR(INDIRECT(CONCATENATE("'2018-10 (Д)'!L",TEXT(MATCH($C69,'2018-10 (Д)'!$C$2:$C$100,0)+1,0)))="Н/Д",INDIRECT(CONCATENATE("'2018-09 (Д)'!L",TEXT(MATCH($C69,'2018-09 (Д)'!$C$2:$C$100,0)+1,0)))="Н/Д",AND(INDIRECT(CONCATENATE("'2018-10 (Д)'!L",TEXT(MATCH($C69,'2018-10 (Д)'!$C$2:$C$100,0)+1,0)))="Н/Д",INDIRECT(CONCATENATE("'2018-09 (Д)'!L",TEXT(MATCH($C69,'2018-09 (Д)'!$C$2:$C$100,0)+1,0))))),"Н/Д",((INDIRECT(CONCATENATE("'2018-10 (Д)'!L",TEXT(MATCH($C69,'2018-10 (Д)'!$C$2:$C$100,0)+1,0)))-INDIRECT(CONCATENATE("'2018-09 (Д)'!L",TEXT(MATCH($C69,'2018-09 (Д)'!$C$2:$C$100,0)+1,0))))/INDIRECT(CONCATENATE("'2018-09 (Д)'!L",TEXT(MATCH($C69,'2018-09 (Д)'!$C$2:$C$100,0)+1,0))))*100)</f>
        <v>-49.076963477038611</v>
      </c>
      <c r="CL69" s="9">
        <f ca="1">IF(OR(INDIRECT(CONCATENATE("'2018-11 (Д)'!L",TEXT(MATCH($C69,'2018-11 (Д)'!$C$2:$C$100,0)+1,0)))="Н/Д",INDIRECT(CONCATENATE("'2018-10 (Д)'!L",TEXT(MATCH($C69,'2018-10 (Д)'!$C$2:$C$100,0)+1,0)))="Н/Д",AND(INDIRECT(CONCATENATE("'2018-11 (Д)'!L",TEXT(MATCH($C69,'2018-11 (Д)'!$C$2:$C$100,0)+1,0)))="Н/Д",INDIRECT(CONCATENATE("'2018-10 (Д)'!L",TEXT(MATCH($C69,'2018-10 (Д)'!$C$2:$C$100,0)+1,0))))),"Н/Д",((INDIRECT(CONCATENATE("'2018-11 (Д)'!L",TEXT(MATCH($C69,'2018-11 (Д)'!$C$2:$C$100,0)+1,0)))-INDIRECT(CONCATENATE("'2018-10 (Д)'!L",TEXT(MATCH($C69,'2018-10 (Д)'!$C$2:$C$100,0)+1,0))))/INDIRECT(CONCATENATE("'2018-10 (Д)'!L",TEXT(MATCH($C69,'2018-10 (Д)'!$C$2:$C$100,0)+1,0))))*100)</f>
        <v>329.30960630552596</v>
      </c>
      <c r="CM69" s="9">
        <f ca="1">IF(OR(INDIRECT(CONCATENATE("'2018-12 (Д)'!L",TEXT(MATCH($C69,'2018-12 (Д)'!$C$2:$C$100,0)+1,0)))="Н/Д",INDIRECT(CONCATENATE("'2018-11 (Д)'!L",TEXT(MATCH($C69,'2018-11 (Д)'!$C$2:$C$100,0)+1,0)))="Н/Д",AND(INDIRECT(CONCATENATE("'2018-12 (Д)'!L",TEXT(MATCH($C69,'2018-12 (Д)'!$C$2:$C$100,0)+1,0)))="Н/Д",INDIRECT(CONCATENATE("'2018-11 (Д)'!L",TEXT(MATCH($C69,'2018-11 (Д)'!$C$2:$C$100,0)+1,0))))),"Н/Д",((INDIRECT(CONCATENATE("'2018-12 (Д)'!L",TEXT(MATCH($C69,'2018-12 (Д)'!$C$2:$C$100,0)+1,0)))-INDIRECT(CONCATENATE("'2018-11 (Д)'!L",TEXT(MATCH($C69,'2018-11 (Д)'!$C$2:$C$100,0)+1,0))))/INDIRECT(CONCATENATE("'2018-11 (Д)'!L",TEXT(MATCH($C69,'2018-11 (Д)'!$C$2:$C$100,0)+1,0))))*100)</f>
        <v>-5.6024915144787286</v>
      </c>
      <c r="CN69" s="9"/>
      <c r="CO69" s="9">
        <f ca="1">IF(OR(INDIRECT(CONCATENATE("'2018-03 (Д)'!M",TEXT(MATCH($C69,'2018-03 (Д)'!$C$2:$C$100,0)+1,0)))="Н/Д",INDIRECT(CONCATENATE("'2018-02 (Д)'!M",TEXT(MATCH($C69,'2018-02 (Д)'!$C$2:$C$100,0)+1,0)))="Н/Д",AND(INDIRECT(CONCATENATE("'2018-03 (Д)'!M",TEXT(MATCH($C69,'2018-03 (Д)'!$C$2:$C$100,0)+1,0)))="Н/Д",INDIRECT(CONCATENATE("'2018-02 (Д)'!M",TEXT(MATCH($C69,'2018-02 (Д)'!$C$2:$C$100,0)+1,0))))),"Н/Д",((INDIRECT(CONCATENATE("'2018-03 (Д)'!M",TEXT(MATCH($C69,'2018-03 (Д)'!$C$2:$C$100,0)+1,0)))-INDIRECT(CONCATENATE("'2018-02 (Д)'!M",TEXT(MATCH($C69,'2018-02 (Д)'!$C$2:$C$100,0)+1,0))))/INDIRECT(CONCATENATE("'2018-02 (Д)'!M",TEXT(MATCH($C69,'2018-02 (Д)'!$C$2:$C$100,0)+1,0))))*100)</f>
        <v>27.665141514470271</v>
      </c>
      <c r="CP69" s="9">
        <f ca="1">IF(OR(INDIRECT(CONCATENATE("'2018-04 (Д)'!M",TEXT(MATCH($C69,'2018-04 (Д)'!$C$2:$C$100,0)+1,0)))="Н/Д",INDIRECT(CONCATENATE("'2018-03 (Д)'!M",TEXT(MATCH($C69,'2018-03 (Д)'!$C$2:$C$100,0)+1,0)))="Н/Д",AND(INDIRECT(CONCATENATE("'2018-04 (Д)'!M",TEXT(MATCH($C69,'2018-04 (Д)'!$C$2:$C$100,0)+1,0)))="Н/Д",INDIRECT(CONCATENATE("'2018-03 (Д)'!M",TEXT(MATCH($C69,'2018-03 (Д)'!$C$2:$C$100,0)+1,0))))),"Н/Д",((INDIRECT(CONCATENATE("'2018-04 (Д)'!M",TEXT(MATCH($C69,'2018-04 (Д)'!$C$2:$C$100,0)+1,0)))-INDIRECT(CONCATENATE("'2018-03 (Д)'!M",TEXT(MATCH($C69,'2018-03 (Д)'!$C$2:$C$100,0)+1,0))))/INDIRECT(CONCATENATE("'2018-03 (Д)'!M",TEXT(MATCH($C69,'2018-03 (Д)'!$C$2:$C$100,0)+1,0))))*100)</f>
        <v>4.2641117074294268</v>
      </c>
      <c r="CQ69" s="9">
        <f ca="1">IF(OR(INDIRECT(CONCATENATE("'2018-05 (Д)'!M",TEXT(MATCH($C69,'2018-05 (Д)'!$C$2:$C$100,0)+1,0)))="Н/Д",INDIRECT(CONCATENATE("'2018-04 (Д)'!M",TEXT(MATCH($C69,'2018-04 (Д)'!$C$2:$C$100,0)+1,0)))="Н/Д",AND(INDIRECT(CONCATENATE("'2018-05 (Д)'!M",TEXT(MATCH($C69,'2018-05 (Д)'!$C$2:$C$100,0)+1,0)))="Н/Д",INDIRECT(CONCATENATE("'2018-04 (Д)'!M",TEXT(MATCH($C69,'2018-04 (Д)'!$C$2:$C$100,0)+1,0))))),"Н/Д",((INDIRECT(CONCATENATE("'2018-05 (Д)'!M",TEXT(MATCH($C69,'2018-05 (Д)'!$C$2:$C$100,0)+1,0)))-INDIRECT(CONCATENATE("'2018-04 (Д)'!M",TEXT(MATCH($C69,'2018-04 (Д)'!$C$2:$C$100,0)+1,0))))/INDIRECT(CONCATENATE("'2018-04 (Д)'!M",TEXT(MATCH($C69,'2018-04 (Д)'!$C$2:$C$100,0)+1,0))))*100)</f>
        <v>1.5913168615078992</v>
      </c>
      <c r="CR69" s="9">
        <f ca="1">IF(OR(INDIRECT(CONCATENATE("'2018-06 (Д)'!M",TEXT(MATCH($C69,'2018-06 (Д)'!$C$2:$C$100,0)+1,0)))="Н/Д",INDIRECT(CONCATENATE("'2018-05 (Д)'!M",TEXT(MATCH($C69,'2018-05 (Д)'!$C$2:$C$100,0)+1,0)))="Н/Д",AND(INDIRECT(CONCATENATE("'2018-06 (Д)'!M",TEXT(MATCH($C69,'2018-06 (Д)'!$C$2:$C$100,0)+1,0)))="Н/Д",INDIRECT(CONCATENATE("'2018-05 (Д)'!M",TEXT(MATCH($C69,'2018-05 (Д)'!$C$2:$C$100,0)+1,0))))),"Н/Д",((INDIRECT(CONCATENATE("'2018-06 (Д)'!M",TEXT(MATCH($C69,'2018-06 (Д)'!$C$2:$C$100,0)+1,0)))-INDIRECT(CONCATENATE("'2018-05 (Д)'!M",TEXT(MATCH($C69,'2018-05 (Д)'!$C$2:$C$100,0)+1,0))))/INDIRECT(CONCATENATE("'2018-05 (Д)'!M",TEXT(MATCH($C69,'2018-05 (Д)'!$C$2:$C$100,0)+1,0))))*100)</f>
        <v>-20.785168883245262</v>
      </c>
      <c r="CS69" s="9">
        <f ca="1">IF(OR(INDIRECT(CONCATENATE("'2018-07 (Д)'!M",TEXT(MATCH($C69,'2018-07 (Д)'!$C$2:$C$100,0)+1,0)))="Н/Д",INDIRECT(CONCATENATE("'2018-06 (Д)'!M",TEXT(MATCH($C69,'2018-06 (Д)'!$C$2:$C$100,0)+1,0)))="Н/Д",AND(INDIRECT(CONCATENATE("'2018-07 (Д)'!M",TEXT(MATCH($C69,'2018-07 (Д)'!$C$2:$C$100,0)+1,0)))="Н/Д",INDIRECT(CONCATENATE("'2018-06 (Д)'!M",TEXT(MATCH($C69,'2018-06 (Д)'!$C$2:$C$100,0)+1,0))))),"Н/Д",((INDIRECT(CONCATENATE("'2018-07 (Д)'!M",TEXT(MATCH($C69,'2018-07 (Д)'!$C$2:$C$100,0)+1,0)))-INDIRECT(CONCATENATE("'2018-06 (Д)'!M",TEXT(MATCH($C69,'2018-06 (Д)'!$C$2:$C$100,0)+1,0))))/INDIRECT(CONCATENATE("'2018-06 (Д)'!M",TEXT(MATCH($C69,'2018-06 (Д)'!$C$2:$C$100,0)+1,0))))*100)</f>
        <v>7.2571012924254692</v>
      </c>
      <c r="CT69" s="9">
        <f ca="1">IF(OR(INDIRECT(CONCATENATE("'2018-08 (Д)'!M",TEXT(MATCH($C69,'2018-08 (Д)'!$C$2:$C$100,0)+1,0)))="Н/Д",INDIRECT(CONCATENATE("'2018-07 (Д)'!M",TEXT(MATCH($C69,'2018-07 (Д)'!$C$2:$C$100,0)+1,0)))="Н/Д",AND(INDIRECT(CONCATENATE("'2018-08 (Д)'!M",TEXT(MATCH($C69,'2018-08 (Д)'!$C$2:$C$100,0)+1,0)))="Н/Д",INDIRECT(CONCATENATE("'2018-07 (Д)'!M",TEXT(MATCH($C69,'2018-07 (Д)'!$C$2:$C$100,0)+1,0))))),"Н/Д",((INDIRECT(CONCATENATE("'2018-08 (Д)'!M",TEXT(MATCH($C69,'2018-08 (Д)'!$C$2:$C$100,0)+1,0)))-INDIRECT(CONCATENATE("'2018-07 (Д)'!M",TEXT(MATCH($C69,'2018-07 (Д)'!$C$2:$C$100,0)+1,0))))/INDIRECT(CONCATENATE("'2018-07 (Д)'!M",TEXT(MATCH($C69,'2018-07 (Д)'!$C$2:$C$100,0)+1,0))))*100)</f>
        <v>142.51545808264973</v>
      </c>
      <c r="CU69" s="9">
        <f ca="1">IF(OR(INDIRECT(CONCATENATE("'2018-09 (Д)'!M",TEXT(MATCH($C69,'2018-09 (Д)'!$C$2:$C$100,0)+1,0)))="Н/Д",INDIRECT(CONCATENATE("'2018-08 (Д)'!M",TEXT(MATCH($C69,'2018-08 (Д)'!$C$2:$C$100,0)+1,0)))="Н/Д",AND(INDIRECT(CONCATENATE("'2018-09 (Д)'!M",TEXT(MATCH($C69,'2018-09 (Д)'!$C$2:$C$100,0)+1,0)))="Н/Д",INDIRECT(CONCATENATE("'2018-08 (Д)'!M",TEXT(MATCH($C69,'2018-08 (Д)'!$C$2:$C$100,0)+1,0))))),"Н/Д",((INDIRECT(CONCATENATE("'2018-09 (Д)'!M",TEXT(MATCH($C69,'2018-09 (Д)'!$C$2:$C$100,0)+1,0)))-INDIRECT(CONCATENATE("'2018-08 (Д)'!M",TEXT(MATCH($C69,'2018-08 (Д)'!$C$2:$C$100,0)+1,0))))/INDIRECT(CONCATENATE("'2018-08 (Д)'!M",TEXT(MATCH($C69,'2018-08 (Д)'!$C$2:$C$100,0)+1,0))))*100)</f>
        <v>17.232680853562634</v>
      </c>
      <c r="CV69" s="9">
        <f ca="1">IF(OR(INDIRECT(CONCATENATE("'2018-10 (Д)'!M",TEXT(MATCH($C69,'2018-10 (Д)'!$C$2:$C$100,0)+1,0)))="Н/Д",INDIRECT(CONCATENATE("'2018-09 (Д)'!M",TEXT(MATCH($C69,'2018-09 (Д)'!$C$2:$C$100,0)+1,0)))="Н/Д",AND(INDIRECT(CONCATENATE("'2018-10 (Д)'!M",TEXT(MATCH($C69,'2018-10 (Д)'!$C$2:$C$100,0)+1,0)))="Н/Д",INDIRECT(CONCATENATE("'2018-09 (Д)'!M",TEXT(MATCH($C69,'2018-09 (Д)'!$C$2:$C$100,0)+1,0))))),"Н/Д",((INDIRECT(CONCATENATE("'2018-10 (Д)'!M",TEXT(MATCH($C69,'2018-10 (Д)'!$C$2:$C$100,0)+1,0)))-INDIRECT(CONCATENATE("'2018-09 (Д)'!M",TEXT(MATCH($C69,'2018-09 (Д)'!$C$2:$C$100,0)+1,0))))/INDIRECT(CONCATENATE("'2018-09 (Д)'!M",TEXT(MATCH($C69,'2018-09 (Д)'!$C$2:$C$100,0)+1,0))))*100)</f>
        <v>7.3555376220712771</v>
      </c>
      <c r="CW69" s="9">
        <f ca="1">IF(OR(INDIRECT(CONCATENATE("'2018-11 (Д)'!M",TEXT(MATCH($C69,'2018-11 (Д)'!$C$2:$C$100,0)+1,0)))="Н/Д",INDIRECT(CONCATENATE("'2018-10 (Д)'!M",TEXT(MATCH($C69,'2018-10 (Д)'!$C$2:$C$100,0)+1,0)))="Н/Д",AND(INDIRECT(CONCATENATE("'2018-11 (Д)'!M",TEXT(MATCH($C69,'2018-11 (Д)'!$C$2:$C$100,0)+1,0)))="Н/Д",INDIRECT(CONCATENATE("'2018-10 (Д)'!M",TEXT(MATCH($C69,'2018-10 (Д)'!$C$2:$C$100,0)+1,0))))),"Н/Д",((INDIRECT(CONCATENATE("'2018-11 (Д)'!M",TEXT(MATCH($C69,'2018-11 (Д)'!$C$2:$C$100,0)+1,0)))-INDIRECT(CONCATENATE("'2018-10 (Д)'!M",TEXT(MATCH($C69,'2018-10 (Д)'!$C$2:$C$100,0)+1,0))))/INDIRECT(CONCATENATE("'2018-10 (Д)'!M",TEXT(MATCH($C69,'2018-10 (Д)'!$C$2:$C$100,0)+1,0))))*100)</f>
        <v>-29.460556754285832</v>
      </c>
      <c r="CX69" s="9">
        <f ca="1">IF(OR(INDIRECT(CONCATENATE("'2018-12 (Д)'!M",TEXT(MATCH($C69,'2018-12 (Д)'!$C$2:$C$100,0)+1,0)))="Н/Д",INDIRECT(CONCATENATE("'2018-11 (Д)'!M",TEXT(MATCH($C69,'2018-11 (Д)'!$C$2:$C$100,0)+1,0)))="Н/Д",AND(INDIRECT(CONCATENATE("'2018-12 (Д)'!M",TEXT(MATCH($C69,'2018-12 (Д)'!$C$2:$C$100,0)+1,0)))="Н/Д",INDIRECT(CONCATENATE("'2018-11 (Д)'!M",TEXT(MATCH($C69,'2018-11 (Д)'!$C$2:$C$100,0)+1,0))))),"Н/Д",((INDIRECT(CONCATENATE("'2018-12 (Д)'!M",TEXT(MATCH($C69,'2018-12 (Д)'!$C$2:$C$100,0)+1,0)))-INDIRECT(CONCATENATE("'2018-11 (Д)'!M",TEXT(MATCH($C69,'2018-11 (Д)'!$C$2:$C$100,0)+1,0))))/INDIRECT(CONCATENATE("'2018-11 (Д)'!M",TEXT(MATCH($C69,'2018-11 (Д)'!$C$2:$C$100,0)+1,0))))*100)</f>
        <v>-33.050267801307839</v>
      </c>
      <c r="CY69" s="9"/>
      <c r="CZ69" s="9">
        <f ca="1">IF(OR(INDIRECT(CONCATENATE("'2018-03 (Д)'!N",TEXT(MATCH($C69,'2018-03 (Д)'!$C$2:$C$100,0)+1,0)))="Н/Д",INDIRECT(CONCATENATE("'2018-02 (Д)'!N",TEXT(MATCH($C69,'2018-02 (Д)'!$C$2:$C$100,0)+1,0)))="Н/Д",AND(INDIRECT(CONCATENATE("'2018-03 (Д)'!N",TEXT(MATCH($C69,'2018-03 (Д)'!$C$2:$C$100,0)+1,0)))="Н/Д",INDIRECT(CONCATENATE("'2018-02 (Д)'!N",TEXT(MATCH($C69,'2018-02 (Д)'!$C$2:$C$100,0)+1,0))))),"Н/Д",((INDIRECT(CONCATENATE("'2018-03 (Д)'!N",TEXT(MATCH($C69,'2018-03 (Д)'!$C$2:$C$100,0)+1,0)))-INDIRECT(CONCATENATE("'2018-02 (Д)'!N",TEXT(MATCH($C69,'2018-02 (Д)'!$C$2:$C$100,0)+1,0))))/INDIRECT(CONCATENATE("'2018-02 (Д)'!N",TEXT(MATCH($C69,'2018-02 (Д)'!$C$2:$C$100,0)+1,0))))*100)</f>
        <v>133.75158743837997</v>
      </c>
      <c r="DA69" s="9">
        <f ca="1">IF(OR(INDIRECT(CONCATENATE("'2018-04 (Д)'!N",TEXT(MATCH($C69,'2018-04 (Д)'!$C$2:$C$100,0)+1,0)))="Н/Д",INDIRECT(CONCATENATE("'2018-03 (Д)'!N",TEXT(MATCH($C69,'2018-03 (Д)'!$C$2:$C$100,0)+1,0)))="Н/Д",AND(INDIRECT(CONCATENATE("'2018-04 (Д)'!N",TEXT(MATCH($C69,'2018-04 (Д)'!$C$2:$C$100,0)+1,0)))="Н/Д",INDIRECT(CONCATENATE("'2018-03 (Д)'!N",TEXT(MATCH($C69,'2018-03 (Д)'!$C$2:$C$100,0)+1,0))))),"Н/Д",((INDIRECT(CONCATENATE("'2018-04 (Д)'!N",TEXT(MATCH($C69,'2018-04 (Д)'!$C$2:$C$100,0)+1,0)))-INDIRECT(CONCATENATE("'2018-03 (Д)'!N",TEXT(MATCH($C69,'2018-03 (Д)'!$C$2:$C$100,0)+1,0))))/INDIRECT(CONCATENATE("'2018-03 (Д)'!N",TEXT(MATCH($C69,'2018-03 (Д)'!$C$2:$C$100,0)+1,0))))*100)</f>
        <v>78.906404403521265</v>
      </c>
      <c r="DB69" s="9">
        <f ca="1">IF(OR(INDIRECT(CONCATENATE("'2018-05 (Д)'!N",TEXT(MATCH($C69,'2018-05 (Д)'!$C$2:$C$100,0)+1,0)))="Н/Д",INDIRECT(CONCATENATE("'2018-04 (Д)'!N",TEXT(MATCH($C69,'2018-04 (Д)'!$C$2:$C$100,0)+1,0)))="Н/Д",AND(INDIRECT(CONCATENATE("'2018-05 (Д)'!N",TEXT(MATCH($C69,'2018-05 (Д)'!$C$2:$C$100,0)+1,0)))="Н/Д",INDIRECT(CONCATENATE("'2018-04 (Д)'!N",TEXT(MATCH($C69,'2018-04 (Д)'!$C$2:$C$100,0)+1,0))))),"Н/Д",((INDIRECT(CONCATENATE("'2018-05 (Д)'!N",TEXT(MATCH($C69,'2018-05 (Д)'!$C$2:$C$100,0)+1,0)))-INDIRECT(CONCATENATE("'2018-04 (Д)'!N",TEXT(MATCH($C69,'2018-04 (Д)'!$C$2:$C$100,0)+1,0))))/INDIRECT(CONCATENATE("'2018-04 (Д)'!N",TEXT(MATCH($C69,'2018-04 (Д)'!$C$2:$C$100,0)+1,0))))*100)</f>
        <v>50.541528350702059</v>
      </c>
      <c r="DC69" s="9">
        <f ca="1">IF(OR(INDIRECT(CONCATENATE("'2018-06 (Д)'!N",TEXT(MATCH($C69,'2018-06 (Д)'!$C$2:$C$100,0)+1,0)))="Н/Д",INDIRECT(CONCATENATE("'2018-05 (Д)'!N",TEXT(MATCH($C69,'2018-05 (Д)'!$C$2:$C$100,0)+1,0)))="Н/Д",AND(INDIRECT(CONCATENATE("'2018-06 (Д)'!N",TEXT(MATCH($C69,'2018-06 (Д)'!$C$2:$C$100,0)+1,0)))="Н/Д",INDIRECT(CONCATENATE("'2018-05 (Д)'!N",TEXT(MATCH($C69,'2018-05 (Д)'!$C$2:$C$100,0)+1,0))))),"Н/Д",((INDIRECT(CONCATENATE("'2018-06 (Д)'!N",TEXT(MATCH($C69,'2018-06 (Д)'!$C$2:$C$100,0)+1,0)))-INDIRECT(CONCATENATE("'2018-05 (Д)'!N",TEXT(MATCH($C69,'2018-05 (Д)'!$C$2:$C$100,0)+1,0))))/INDIRECT(CONCATENATE("'2018-05 (Д)'!N",TEXT(MATCH($C69,'2018-05 (Д)'!$C$2:$C$100,0)+1,0))))*100)</f>
        <v>28.999232967827133</v>
      </c>
      <c r="DD69" s="9">
        <f ca="1">IF(OR(INDIRECT(CONCATENATE("'2018-07 (Д)'!N",TEXT(MATCH($C69,'2018-07 (Д)'!$C$2:$C$100,0)+1,0)))="Н/Д",INDIRECT(CONCATENATE("'2018-06 (Д)'!N",TEXT(MATCH($C69,'2018-06 (Д)'!$C$2:$C$100,0)+1,0)))="Н/Д",AND(INDIRECT(CONCATENATE("'2018-07 (Д)'!N",TEXT(MATCH($C69,'2018-07 (Д)'!$C$2:$C$100,0)+1,0)))="Н/Д",INDIRECT(CONCATENATE("'2018-06 (Д)'!N",TEXT(MATCH($C69,'2018-06 (Д)'!$C$2:$C$100,0)+1,0))))),"Н/Д",((INDIRECT(CONCATENATE("'2018-07 (Д)'!N",TEXT(MATCH($C69,'2018-07 (Д)'!$C$2:$C$100,0)+1,0)))-INDIRECT(CONCATENATE("'2018-06 (Д)'!N",TEXT(MATCH($C69,'2018-06 (Д)'!$C$2:$C$100,0)+1,0))))/INDIRECT(CONCATENATE("'2018-06 (Д)'!N",TEXT(MATCH($C69,'2018-06 (Д)'!$C$2:$C$100,0)+1,0))))*100)</f>
        <v>23.162331961511722</v>
      </c>
      <c r="DE69" s="9">
        <f ca="1">IF(OR(INDIRECT(CONCATENATE("'2018-08 (Д)'!N",TEXT(MATCH($C69,'2018-08 (Д)'!$C$2:$C$100,0)+1,0)))="Н/Д",INDIRECT(CONCATENATE("'2018-07 (Д)'!N",TEXT(MATCH($C69,'2018-07 (Д)'!$C$2:$C$100,0)+1,0)))="Н/Д",AND(INDIRECT(CONCATENATE("'2018-08 (Д)'!N",TEXT(MATCH($C69,'2018-08 (Д)'!$C$2:$C$100,0)+1,0)))="Н/Д",INDIRECT(CONCATENATE("'2018-07 (Д)'!N",TEXT(MATCH($C69,'2018-07 (Д)'!$C$2:$C$100,0)+1,0))))),"Н/Д",((INDIRECT(CONCATENATE("'2018-08 (Д)'!N",TEXT(MATCH($C69,'2018-08 (Д)'!$C$2:$C$100,0)+1,0)))-INDIRECT(CONCATENATE("'2018-07 (Д)'!N",TEXT(MATCH($C69,'2018-07 (Д)'!$C$2:$C$100,0)+1,0))))/INDIRECT(CONCATENATE("'2018-07 (Д)'!N",TEXT(MATCH($C69,'2018-07 (Д)'!$C$2:$C$100,0)+1,0))))*100)</f>
        <v>18.944828894702255</v>
      </c>
      <c r="DF69" s="9">
        <f ca="1">IF(OR(INDIRECT(CONCATENATE("'2018-09 (Д)'!N",TEXT(MATCH($C69,'2018-09 (Д)'!$C$2:$C$100,0)+1,0)))="Н/Д",INDIRECT(CONCATENATE("'2018-08 (Д)'!N",TEXT(MATCH($C69,'2018-08 (Д)'!$C$2:$C$100,0)+1,0)))="Н/Д",AND(INDIRECT(CONCATENATE("'2018-09 (Д)'!N",TEXT(MATCH($C69,'2018-09 (Д)'!$C$2:$C$100,0)+1,0)))="Н/Д",INDIRECT(CONCATENATE("'2018-08 (Д)'!N",TEXT(MATCH($C69,'2018-08 (Д)'!$C$2:$C$100,0)+1,0))))),"Н/Д",((INDIRECT(CONCATENATE("'2018-09 (Д)'!N",TEXT(MATCH($C69,'2018-09 (Д)'!$C$2:$C$100,0)+1,0)))-INDIRECT(CONCATENATE("'2018-08 (Д)'!N",TEXT(MATCH($C69,'2018-08 (Д)'!$C$2:$C$100,0)+1,0))))/INDIRECT(CONCATENATE("'2018-08 (Д)'!N",TEXT(MATCH($C69,'2018-08 (Д)'!$C$2:$C$100,0)+1,0))))*100)</f>
        <v>15.56516451387178</v>
      </c>
      <c r="DG69" s="9">
        <f ca="1">IF(OR(INDIRECT(CONCATENATE("'2018-10 (Д)'!N",TEXT(MATCH($C69,'2018-10 (Д)'!$C$2:$C$100,0)+1,0)))="Н/Д",INDIRECT(CONCATENATE("'2018-09 (Д)'!N",TEXT(MATCH($C69,'2018-09 (Д)'!$C$2:$C$100,0)+1,0)))="Н/Д",AND(INDIRECT(CONCATENATE("'2018-10 (Д)'!N",TEXT(MATCH($C69,'2018-10 (Д)'!$C$2:$C$100,0)+1,0)))="Н/Д",INDIRECT(CONCATENATE("'2018-09 (Д)'!N",TEXT(MATCH($C69,'2018-09 (Д)'!$C$2:$C$100,0)+1,0))))),"Н/Д",((INDIRECT(CONCATENATE("'2018-10 (Д)'!N",TEXT(MATCH($C69,'2018-10 (Д)'!$C$2:$C$100,0)+1,0)))-INDIRECT(CONCATENATE("'2018-09 (Д)'!N",TEXT(MATCH($C69,'2018-09 (Д)'!$C$2:$C$100,0)+1,0))))/INDIRECT(CONCATENATE("'2018-09 (Д)'!N",TEXT(MATCH($C69,'2018-09 (Д)'!$C$2:$C$100,0)+1,0))))*100)</f>
        <v>12.818251613102147</v>
      </c>
      <c r="DH69" s="9">
        <f ca="1">IF(OR(INDIRECT(CONCATENATE("'2018-11 (Д)'!N",TEXT(MATCH($C69,'2018-11 (Д)'!$C$2:$C$100,0)+1,0)))="Н/Д",INDIRECT(CONCATENATE("'2018-10 (Д)'!N",TEXT(MATCH($C69,'2018-10 (Д)'!$C$2:$C$100,0)+1,0)))="Н/Д",AND(INDIRECT(CONCATENATE("'2018-11 (Д)'!N",TEXT(MATCH($C69,'2018-11 (Д)'!$C$2:$C$100,0)+1,0)))="Н/Д",INDIRECT(CONCATENATE("'2018-10 (Д)'!N",TEXT(MATCH($C69,'2018-10 (Д)'!$C$2:$C$100,0)+1,0))))),"Н/Д",((INDIRECT(CONCATENATE("'2018-11 (Д)'!N",TEXT(MATCH($C69,'2018-11 (Д)'!$C$2:$C$100,0)+1,0)))-INDIRECT(CONCATENATE("'2018-10 (Д)'!N",TEXT(MATCH($C69,'2018-10 (Д)'!$C$2:$C$100,0)+1,0))))/INDIRECT(CONCATENATE("'2018-10 (Д)'!N",TEXT(MATCH($C69,'2018-10 (Д)'!$C$2:$C$100,0)+1,0))))*100)</f>
        <v>12.504885437284074</v>
      </c>
      <c r="DI69" s="9">
        <f ca="1">IF(OR(INDIRECT(CONCATENATE("'2018-12 (Д)'!N",TEXT(MATCH($C69,'2018-12 (Д)'!$C$2:$C$100,0)+1,0)))="Н/Д",INDIRECT(CONCATENATE("'2018-11 (Д)'!N",TEXT(MATCH($C69,'2018-11 (Д)'!$C$2:$C$100,0)+1,0)))="Н/Д",AND(INDIRECT(CONCATENATE("'2018-12 (Д)'!N",TEXT(MATCH($C69,'2018-12 (Д)'!$C$2:$C$100,0)+1,0)))="Н/Д",INDIRECT(CONCATENATE("'2018-11 (Д)'!N",TEXT(MATCH($C69,'2018-11 (Д)'!$C$2:$C$100,0)+1,0))))),"Н/Д",((INDIRECT(CONCATENATE("'2018-12 (Д)'!N",TEXT(MATCH($C69,'2018-12 (Д)'!$C$2:$C$100,0)+1,0)))-INDIRECT(CONCATENATE("'2018-11 (Д)'!N",TEXT(MATCH($C69,'2018-11 (Д)'!$C$2:$C$100,0)+1,0))))/INDIRECT(CONCATENATE("'2018-11 (Д)'!N",TEXT(MATCH($C69,'2018-11 (Д)'!$C$2:$C$100,0)+1,0))))*100)</f>
        <v>12.934577630287109</v>
      </c>
      <c r="DJ69" s="9"/>
      <c r="DK69" s="9">
        <f ca="1">IF(OR(INDIRECT(CONCATENATE("'2018-03 (Д)'!O",TEXT(MATCH($C69,'2018-03 (Д)'!$C$2:$C$100,0)+1,0)))="Н/Д",INDIRECT(CONCATENATE("'2018-02 (Д)'!O",TEXT(MATCH($C69,'2018-02 (Д)'!$C$2:$C$100,0)+1,0)))="Н/Д",AND(INDIRECT(CONCATENATE("'2018-03 (Д)'!O",TEXT(MATCH($C69,'2018-03 (Д)'!$C$2:$C$100,0)+1,0)))="Н/Д",INDIRECT(CONCATENATE("'2018-02 (Д)'!O",TEXT(MATCH($C69,'2018-02 (Д)'!$C$2:$C$100,0)+1,0))))),"Н/Д",((INDIRECT(CONCATENATE("'2018-03 (Д)'!O",TEXT(MATCH($C69,'2018-03 (Д)'!$C$2:$C$100,0)+1,0)))-INDIRECT(CONCATENATE("'2018-02 (Д)'!O",TEXT(MATCH($C69,'2018-02 (Д)'!$C$2:$C$100,0)+1,0))))/INDIRECT(CONCATENATE("'2018-02 (Д)'!O",TEXT(MATCH($C69,'2018-02 (Д)'!$C$2:$C$100,0)+1,0))))*100)</f>
        <v>-75.710603787171578</v>
      </c>
      <c r="DL69" s="9">
        <f ca="1">IF(OR(INDIRECT(CONCATENATE("'2018-04 (Д)'!O",TEXT(MATCH($C69,'2018-04 (Д)'!$C$2:$C$100,0)+1,0)))="Н/Д",INDIRECT(CONCATENATE("'2018-03 (Д)'!O",TEXT(MATCH($C69,'2018-03 (Д)'!$C$2:$C$100,0)+1,0)))="Н/Д",AND(INDIRECT(CONCATENATE("'2018-04 (Д)'!O",TEXT(MATCH($C69,'2018-04 (Д)'!$C$2:$C$100,0)+1,0)))="Н/Д",INDIRECT(CONCATENATE("'2018-03 (Д)'!O",TEXT(MATCH($C69,'2018-03 (Д)'!$C$2:$C$100,0)+1,0))))),"Н/Д",((INDIRECT(CONCATENATE("'2018-04 (Д)'!O",TEXT(MATCH($C69,'2018-04 (Д)'!$C$2:$C$100,0)+1,0)))-INDIRECT(CONCATENATE("'2018-03 (Д)'!O",TEXT(MATCH($C69,'2018-03 (Д)'!$C$2:$C$100,0)+1,0))))/INDIRECT(CONCATENATE("'2018-03 (Д)'!O",TEXT(MATCH($C69,'2018-03 (Д)'!$C$2:$C$100,0)+1,0))))*100)</f>
        <v>-24.040767185031868</v>
      </c>
      <c r="DM69" s="9">
        <f ca="1">IF(OR(INDIRECT(CONCATENATE("'2018-05 (Д)'!O",TEXT(MATCH($C69,'2018-05 (Д)'!$C$2:$C$100,0)+1,0)))="Н/Д",INDIRECT(CONCATENATE("'2018-04 (Д)'!O",TEXT(MATCH($C69,'2018-04 (Д)'!$C$2:$C$100,0)+1,0)))="Н/Д",AND(INDIRECT(CONCATENATE("'2018-05 (Д)'!O",TEXT(MATCH($C69,'2018-05 (Д)'!$C$2:$C$100,0)+1,0)))="Н/Д",INDIRECT(CONCATENATE("'2018-04 (Д)'!O",TEXT(MATCH($C69,'2018-04 (Д)'!$C$2:$C$100,0)+1,0))))),"Н/Д",((INDIRECT(CONCATENATE("'2018-05 (Д)'!O",TEXT(MATCH($C69,'2018-05 (Д)'!$C$2:$C$100,0)+1,0)))-INDIRECT(CONCATENATE("'2018-04 (Д)'!O",TEXT(MATCH($C69,'2018-04 (Д)'!$C$2:$C$100,0)+1,0))))/INDIRECT(CONCATENATE("'2018-04 (Д)'!O",TEXT(MATCH($C69,'2018-04 (Д)'!$C$2:$C$100,0)+1,0))))*100)</f>
        <v>269.29702952811516</v>
      </c>
      <c r="DN69" s="9">
        <f ca="1">IF(OR(INDIRECT(CONCATENATE("'2018-06 (Д)'!O",TEXT(MATCH($C69,'2018-06 (Д)'!$C$2:$C$100,0)+1,0)))="Н/Д",INDIRECT(CONCATENATE("'2018-05 (Д)'!O",TEXT(MATCH($C69,'2018-05 (Д)'!$C$2:$C$100,0)+1,0)))="Н/Д",AND(INDIRECT(CONCATENATE("'2018-06 (Д)'!O",TEXT(MATCH($C69,'2018-06 (Д)'!$C$2:$C$100,0)+1,0)))="Н/Д",INDIRECT(CONCATENATE("'2018-05 (Д)'!O",TEXT(MATCH($C69,'2018-05 (Д)'!$C$2:$C$100,0)+1,0))))),"Н/Д",((INDIRECT(CONCATENATE("'2018-06 (Д)'!O",TEXT(MATCH($C69,'2018-06 (Д)'!$C$2:$C$100,0)+1,0)))-INDIRECT(CONCATENATE("'2018-05 (Д)'!O",TEXT(MATCH($C69,'2018-05 (Д)'!$C$2:$C$100,0)+1,0))))/INDIRECT(CONCATENATE("'2018-05 (Д)'!O",TEXT(MATCH($C69,'2018-05 (Д)'!$C$2:$C$100,0)+1,0))))*100)</f>
        <v>12.944336912377741</v>
      </c>
      <c r="DO69" s="9">
        <f ca="1">IF(OR(INDIRECT(CONCATENATE("'2018-07 (Д)'!O",TEXT(MATCH($C69,'2018-07 (Д)'!$C$2:$C$100,0)+1,0)))="Н/Д",INDIRECT(CONCATENATE("'2018-06 (Д)'!O",TEXT(MATCH($C69,'2018-06 (Д)'!$C$2:$C$100,0)+1,0)))="Н/Д",AND(INDIRECT(CONCATENATE("'2018-07 (Д)'!O",TEXT(MATCH($C69,'2018-07 (Д)'!$C$2:$C$100,0)+1,0)))="Н/Д",INDIRECT(CONCATENATE("'2018-06 (Д)'!O",TEXT(MATCH($C69,'2018-06 (Д)'!$C$2:$C$100,0)+1,0))))),"Н/Д",((INDIRECT(CONCATENATE("'2018-07 (Д)'!O",TEXT(MATCH($C69,'2018-07 (Д)'!$C$2:$C$100,0)+1,0)))-INDIRECT(CONCATENATE("'2018-06 (Д)'!O",TEXT(MATCH($C69,'2018-06 (Д)'!$C$2:$C$100,0)+1,0))))/INDIRECT(CONCATENATE("'2018-06 (Д)'!O",TEXT(MATCH($C69,'2018-06 (Д)'!$C$2:$C$100,0)+1,0))))*100)</f>
        <v>70.160736306716913</v>
      </c>
      <c r="DP69" s="9">
        <f ca="1">IF(OR(INDIRECT(CONCATENATE("'2018-08 (Д)'!O",TEXT(MATCH($C69,'2018-08 (Д)'!$C$2:$C$100,0)+1,0)))="Н/Д",INDIRECT(CONCATENATE("'2018-07 (Д)'!O",TEXT(MATCH($C69,'2018-07 (Д)'!$C$2:$C$100,0)+1,0)))="Н/Д",AND(INDIRECT(CONCATENATE("'2018-08 (Д)'!O",TEXT(MATCH($C69,'2018-08 (Д)'!$C$2:$C$100,0)+1,0)))="Н/Д",INDIRECT(CONCATENATE("'2018-07 (Д)'!O",TEXT(MATCH($C69,'2018-07 (Д)'!$C$2:$C$100,0)+1,0))))),"Н/Д",((INDIRECT(CONCATENATE("'2018-08 (Д)'!O",TEXT(MATCH($C69,'2018-08 (Д)'!$C$2:$C$100,0)+1,0)))-INDIRECT(CONCATENATE("'2018-07 (Д)'!O",TEXT(MATCH($C69,'2018-07 (Д)'!$C$2:$C$100,0)+1,0))))/INDIRECT(CONCATENATE("'2018-07 (Д)'!O",TEXT(MATCH($C69,'2018-07 (Д)'!$C$2:$C$100,0)+1,0))))*100)</f>
        <v>8856.0423605348278</v>
      </c>
      <c r="DQ69" s="9">
        <f ca="1">IF(OR(INDIRECT(CONCATENATE("'2018-09 (Д)'!O",TEXT(MATCH($C69,'2018-09 (Д)'!$C$2:$C$100,0)+1,0)))="Н/Д",INDIRECT(CONCATENATE("'2018-08 (Д)'!O",TEXT(MATCH($C69,'2018-08 (Д)'!$C$2:$C$100,0)+1,0)))="Н/Д",AND(INDIRECT(CONCATENATE("'2018-09 (Д)'!O",TEXT(MATCH($C69,'2018-09 (Д)'!$C$2:$C$100,0)+1,0)))="Н/Д",INDIRECT(CONCATENATE("'2018-08 (Д)'!O",TEXT(MATCH($C69,'2018-08 (Д)'!$C$2:$C$100,0)+1,0))))),"Н/Д",((INDIRECT(CONCATENATE("'2018-09 (Д)'!O",TEXT(MATCH($C69,'2018-09 (Д)'!$C$2:$C$100,0)+1,0)))-INDIRECT(CONCATENATE("'2018-08 (Д)'!O",TEXT(MATCH($C69,'2018-08 (Д)'!$C$2:$C$100,0)+1,0))))/INDIRECT(CONCATENATE("'2018-08 (Д)'!O",TEXT(MATCH($C69,'2018-08 (Д)'!$C$2:$C$100,0)+1,0))))*100)</f>
        <v>-96.753499545111126</v>
      </c>
      <c r="DR69" s="9">
        <f ca="1">IF(OR(INDIRECT(CONCATENATE("'2018-10 (Д)'!O",TEXT(MATCH($C69,'2018-10 (Д)'!$C$2:$C$100,0)+1,0)))="Н/Д",INDIRECT(CONCATENATE("'2018-09 (Д)'!O",TEXT(MATCH($C69,'2018-09 (Д)'!$C$2:$C$100,0)+1,0)))="Н/Д",AND(INDIRECT(CONCATENATE("'2018-10 (Д)'!O",TEXT(MATCH($C69,'2018-10 (Д)'!$C$2:$C$100,0)+1,0)))="Н/Д",INDIRECT(CONCATENATE("'2018-09 (Д)'!O",TEXT(MATCH($C69,'2018-09 (Д)'!$C$2:$C$100,0)+1,0))))),"Н/Д",((INDIRECT(CONCATENATE("'2018-10 (Д)'!O",TEXT(MATCH($C69,'2018-10 (Д)'!$C$2:$C$100,0)+1,0)))-INDIRECT(CONCATENATE("'2018-09 (Д)'!O",TEXT(MATCH($C69,'2018-09 (Д)'!$C$2:$C$100,0)+1,0))))/INDIRECT(CONCATENATE("'2018-09 (Д)'!O",TEXT(MATCH($C69,'2018-09 (Д)'!$C$2:$C$100,0)+1,0))))*100)</f>
        <v>-98.32735455654668</v>
      </c>
      <c r="DS69" s="9">
        <f ca="1">IF(OR(INDIRECT(CONCATENATE("'2018-11 (Д)'!O",TEXT(MATCH($C69,'2018-11 (Д)'!$C$2:$C$100,0)+1,0)))="Н/Д",INDIRECT(CONCATENATE("'2018-10 (Д)'!O",TEXT(MATCH($C69,'2018-10 (Д)'!$C$2:$C$100,0)+1,0)))="Н/Д",AND(INDIRECT(CONCATENATE("'2018-11 (Д)'!O",TEXT(MATCH($C69,'2018-11 (Д)'!$C$2:$C$100,0)+1,0)))="Н/Д",INDIRECT(CONCATENATE("'2018-10 (Д)'!O",TEXT(MATCH($C69,'2018-10 (Д)'!$C$2:$C$100,0)+1,0))))),"Н/Д",((INDIRECT(CONCATENATE("'2018-11 (Д)'!O",TEXT(MATCH($C69,'2018-11 (Д)'!$C$2:$C$100,0)+1,0)))-INDIRECT(CONCATENATE("'2018-10 (Д)'!O",TEXT(MATCH($C69,'2018-10 (Д)'!$C$2:$C$100,0)+1,0))))/INDIRECT(CONCATENATE("'2018-10 (Д)'!O",TEXT(MATCH($C69,'2018-10 (Д)'!$C$2:$C$100,0)+1,0))))*100)</f>
        <v>3201.1524686618541</v>
      </c>
      <c r="DT69" s="9">
        <f ca="1">IF(OR(INDIRECT(CONCATENATE("'2018-12 (Д)'!O",TEXT(MATCH($C69,'2018-12 (Д)'!$C$2:$C$100,0)+1,0)))="Н/Д",INDIRECT(CONCATENATE("'2018-11 (Д)'!O",TEXT(MATCH($C69,'2018-11 (Д)'!$C$2:$C$100,0)+1,0)))="Н/Д",AND(INDIRECT(CONCATENATE("'2018-12 (Д)'!O",TEXT(MATCH($C69,'2018-12 (Д)'!$C$2:$C$100,0)+1,0)))="Н/Д",INDIRECT(CONCATENATE("'2018-11 (Д)'!O",TEXT(MATCH($C69,'2018-11 (Д)'!$C$2:$C$100,0)+1,0))))),"Н/Д",((INDIRECT(CONCATENATE("'2018-12 (Д)'!O",TEXT(MATCH($C69,'2018-12 (Д)'!$C$2:$C$100,0)+1,0)))-INDIRECT(CONCATENATE("'2018-11 (Д)'!O",TEXT(MATCH($C69,'2018-11 (Д)'!$C$2:$C$100,0)+1,0))))/INDIRECT(CONCATENATE("'2018-11 (Д)'!O",TEXT(MATCH($C69,'2018-11 (Д)'!$C$2:$C$100,0)+1,0))))*100)</f>
        <v>-14.351058434052339</v>
      </c>
      <c r="DU69" s="9"/>
      <c r="DV69" s="9">
        <f ca="1">IF(OR(INDIRECT(CONCATENATE("'2018-03 (Д)'!P",TEXT(MATCH($C69,'2018-03 (Д)'!$C$2:$C$100,0)+1,0)))="Н/Д",INDIRECT(CONCATENATE("'2018-02 (Д)'!P",TEXT(MATCH($C69,'2018-02 (Д)'!$C$2:$C$100,0)+1,0)))="Н/Д",AND(INDIRECT(CONCATENATE("'2018-03 (Д)'!P",TEXT(MATCH($C69,'2018-03 (Д)'!$C$2:$C$100,0)+1,0)))="Н/Д",INDIRECT(CONCATENATE("'2018-02 (Д)'!P",TEXT(MATCH($C69,'2018-02 (Д)'!$C$2:$C$100,0)+1,0))))),"Н/Д",((INDIRECT(CONCATENATE("'2018-03 (Д)'!P",TEXT(MATCH($C69,'2018-03 (Д)'!$C$2:$C$100,0)+1,0)))-INDIRECT(CONCATENATE("'2018-02 (Д)'!P",TEXT(MATCH($C69,'2018-02 (Д)'!$C$2:$C$100,0)+1,0))))/INDIRECT(CONCATENATE("'2018-02 (Д)'!P",TEXT(MATCH($C69,'2018-02 (Д)'!$C$2:$C$100,0)+1,0))))*100)</f>
        <v>17.092428551010869</v>
      </c>
      <c r="DW69" s="9">
        <f ca="1">IF(OR(INDIRECT(CONCATENATE("'2018-04 (Д)'!P",TEXT(MATCH($C69,'2018-04 (Д)'!$C$2:$C$100,0)+1,0)))="Н/Д",INDIRECT(CONCATENATE("'2018-03 (Д)'!P",TEXT(MATCH($C69,'2018-03 (Д)'!$C$2:$C$100,0)+1,0)))="Н/Д",AND(INDIRECT(CONCATENATE("'2018-04 (Д)'!P",TEXT(MATCH($C69,'2018-04 (Д)'!$C$2:$C$100,0)+1,0)))="Н/Д",INDIRECT(CONCATENATE("'2018-03 (Д)'!P",TEXT(MATCH($C69,'2018-03 (Д)'!$C$2:$C$100,0)+1,0))))),"Н/Д",((INDIRECT(CONCATENATE("'2018-04 (Д)'!P",TEXT(MATCH($C69,'2018-04 (Д)'!$C$2:$C$100,0)+1,0)))-INDIRECT(CONCATENATE("'2018-03 (Д)'!P",TEXT(MATCH($C69,'2018-03 (Д)'!$C$2:$C$100,0)+1,0))))/INDIRECT(CONCATENATE("'2018-03 (Д)'!P",TEXT(MATCH($C69,'2018-03 (Д)'!$C$2:$C$100,0)+1,0))))*100)</f>
        <v>114.20194328642894</v>
      </c>
      <c r="DX69" s="9">
        <f ca="1">IF(OR(INDIRECT(CONCATENATE("'2018-05 (Д)'!P",TEXT(MATCH($C69,'2018-05 (Д)'!$C$2:$C$100,0)+1,0)))="Н/Д",INDIRECT(CONCATENATE("'2018-04 (Д)'!P",TEXT(MATCH($C69,'2018-04 (Д)'!$C$2:$C$100,0)+1,0)))="Н/Д",AND(INDIRECT(CONCATENATE("'2018-05 (Д)'!P",TEXT(MATCH($C69,'2018-05 (Д)'!$C$2:$C$100,0)+1,0)))="Н/Д",INDIRECT(CONCATENATE("'2018-04 (Д)'!P",TEXT(MATCH($C69,'2018-04 (Д)'!$C$2:$C$100,0)+1,0))))),"Н/Д",((INDIRECT(CONCATENATE("'2018-05 (Д)'!P",TEXT(MATCH($C69,'2018-05 (Д)'!$C$2:$C$100,0)+1,0)))-INDIRECT(CONCATENATE("'2018-04 (Д)'!P",TEXT(MATCH($C69,'2018-04 (Д)'!$C$2:$C$100,0)+1,0))))/INDIRECT(CONCATENATE("'2018-04 (Д)'!P",TEXT(MATCH($C69,'2018-04 (Д)'!$C$2:$C$100,0)+1,0))))*100)</f>
        <v>-12.504200714985494</v>
      </c>
      <c r="DY69" s="9">
        <f ca="1">IF(OR(INDIRECT(CONCATENATE("'2018-06 (Д)'!P",TEXT(MATCH($C69,'2018-06 (Д)'!$C$2:$C$100,0)+1,0)))="Н/Д",INDIRECT(CONCATENATE("'2018-05 (Д)'!P",TEXT(MATCH($C69,'2018-05 (Д)'!$C$2:$C$100,0)+1,0)))="Н/Д",AND(INDIRECT(CONCATENATE("'2018-06 (Д)'!P",TEXT(MATCH($C69,'2018-06 (Д)'!$C$2:$C$100,0)+1,0)))="Н/Д",INDIRECT(CONCATENATE("'2018-05 (Д)'!P",TEXT(MATCH($C69,'2018-05 (Д)'!$C$2:$C$100,0)+1,0))))),"Н/Д",((INDIRECT(CONCATENATE("'2018-06 (Д)'!P",TEXT(MATCH($C69,'2018-06 (Д)'!$C$2:$C$100,0)+1,0)))-INDIRECT(CONCATENATE("'2018-05 (Д)'!P",TEXT(MATCH($C69,'2018-05 (Д)'!$C$2:$C$100,0)+1,0))))/INDIRECT(CONCATENATE("'2018-05 (Д)'!P",TEXT(MATCH($C69,'2018-05 (Д)'!$C$2:$C$100,0)+1,0))))*100)</f>
        <v>-35.810805773474655</v>
      </c>
      <c r="DZ69" s="9">
        <f ca="1">IF(OR(INDIRECT(CONCATENATE("'2018-07 (Д)'!P",TEXT(MATCH($C69,'2018-07 (Д)'!$C$2:$C$100,0)+1,0)))="Н/Д",INDIRECT(CONCATENATE("'2018-06 (Д)'!P",TEXT(MATCH($C69,'2018-06 (Д)'!$C$2:$C$100,0)+1,0)))="Н/Д",AND(INDIRECT(CONCATENATE("'2018-07 (Д)'!P",TEXT(MATCH($C69,'2018-07 (Д)'!$C$2:$C$100,0)+1,0)))="Н/Д",INDIRECT(CONCATENATE("'2018-06 (Д)'!P",TEXT(MATCH($C69,'2018-06 (Д)'!$C$2:$C$100,0)+1,0))))),"Н/Д",((INDIRECT(CONCATENATE("'2018-07 (Д)'!P",TEXT(MATCH($C69,'2018-07 (Д)'!$C$2:$C$100,0)+1,0)))-INDIRECT(CONCATENATE("'2018-06 (Д)'!P",TEXT(MATCH($C69,'2018-06 (Д)'!$C$2:$C$100,0)+1,0))))/INDIRECT(CONCATENATE("'2018-06 (Д)'!P",TEXT(MATCH($C69,'2018-06 (Д)'!$C$2:$C$100,0)+1,0))))*100)</f>
        <v>76.81550786635853</v>
      </c>
      <c r="EA69" s="9">
        <f ca="1">IF(OR(INDIRECT(CONCATENATE("'2018-08 (Д)'!P",TEXT(MATCH($C69,'2018-08 (Д)'!$C$2:$C$100,0)+1,0)))="Н/Д",INDIRECT(CONCATENATE("'2018-07 (Д)'!P",TEXT(MATCH($C69,'2018-07 (Д)'!$C$2:$C$100,0)+1,0)))="Н/Д",AND(INDIRECT(CONCATENATE("'2018-08 (Д)'!P",TEXT(MATCH($C69,'2018-08 (Д)'!$C$2:$C$100,0)+1,0)))="Н/Д",INDIRECT(CONCATENATE("'2018-07 (Д)'!P",TEXT(MATCH($C69,'2018-07 (Д)'!$C$2:$C$100,0)+1,0))))),"Н/Д",((INDIRECT(CONCATENATE("'2018-08 (Д)'!P",TEXT(MATCH($C69,'2018-08 (Д)'!$C$2:$C$100,0)+1,0)))-INDIRECT(CONCATENATE("'2018-07 (Д)'!P",TEXT(MATCH($C69,'2018-07 (Д)'!$C$2:$C$100,0)+1,0))))/INDIRECT(CONCATENATE("'2018-07 (Д)'!P",TEXT(MATCH($C69,'2018-07 (Д)'!$C$2:$C$100,0)+1,0))))*100)</f>
        <v>-29.327674575090935</v>
      </c>
      <c r="EB69" s="9">
        <f ca="1">IF(OR(INDIRECT(CONCATENATE("'2018-09 (Д)'!P",TEXT(MATCH($C69,'2018-09 (Д)'!$C$2:$C$100,0)+1,0)))="Н/Д",INDIRECT(CONCATENATE("'2018-08 (Д)'!P",TEXT(MATCH($C69,'2018-08 (Д)'!$C$2:$C$100,0)+1,0)))="Н/Д",AND(INDIRECT(CONCATENATE("'2018-09 (Д)'!P",TEXT(MATCH($C69,'2018-09 (Д)'!$C$2:$C$100,0)+1,0)))="Н/Д",INDIRECT(CONCATENATE("'2018-08 (Д)'!P",TEXT(MATCH($C69,'2018-08 (Д)'!$C$2:$C$100,0)+1,0))))),"Н/Д",((INDIRECT(CONCATENATE("'2018-09 (Д)'!P",TEXT(MATCH($C69,'2018-09 (Д)'!$C$2:$C$100,0)+1,0)))-INDIRECT(CONCATENATE("'2018-08 (Д)'!P",TEXT(MATCH($C69,'2018-08 (Д)'!$C$2:$C$100,0)+1,0))))/INDIRECT(CONCATENATE("'2018-08 (Д)'!P",TEXT(MATCH($C69,'2018-08 (Д)'!$C$2:$C$100,0)+1,0))))*100)</f>
        <v>-30.763757296548594</v>
      </c>
      <c r="EC69" s="9">
        <f ca="1">IF(OR(INDIRECT(CONCATENATE("'2018-10 (Д)'!P",TEXT(MATCH($C69,'2018-10 (Д)'!$C$2:$C$100,0)+1,0)))="Н/Д",INDIRECT(CONCATENATE("'2018-09 (Д)'!P",TEXT(MATCH($C69,'2018-09 (Д)'!$C$2:$C$100,0)+1,0)))="Н/Д",AND(INDIRECT(CONCATENATE("'2018-10 (Д)'!P",TEXT(MATCH($C69,'2018-10 (Д)'!$C$2:$C$100,0)+1,0)))="Н/Д",INDIRECT(CONCATENATE("'2018-09 (Д)'!P",TEXT(MATCH($C69,'2018-09 (Д)'!$C$2:$C$100,0)+1,0))))),"Н/Д",((INDIRECT(CONCATENATE("'2018-10 (Д)'!P",TEXT(MATCH($C69,'2018-10 (Д)'!$C$2:$C$100,0)+1,0)))-INDIRECT(CONCATENATE("'2018-09 (Д)'!P",TEXT(MATCH($C69,'2018-09 (Д)'!$C$2:$C$100,0)+1,0))))/INDIRECT(CONCATENATE("'2018-09 (Д)'!P",TEXT(MATCH($C69,'2018-09 (Д)'!$C$2:$C$100,0)+1,0))))*100)</f>
        <v>72.836061076582894</v>
      </c>
      <c r="ED69" s="9">
        <f ca="1">IF(OR(INDIRECT(CONCATENATE("'2018-11 (Д)'!P",TEXT(MATCH($C69,'2018-11 (Д)'!$C$2:$C$100,0)+1,0)))="Н/Д",INDIRECT(CONCATENATE("'2018-10 (Д)'!P",TEXT(MATCH($C69,'2018-10 (Д)'!$C$2:$C$100,0)+1,0)))="Н/Д",AND(INDIRECT(CONCATENATE("'2018-11 (Д)'!P",TEXT(MATCH($C69,'2018-11 (Д)'!$C$2:$C$100,0)+1,0)))="Н/Д",INDIRECT(CONCATENATE("'2018-10 (Д)'!P",TEXT(MATCH($C69,'2018-10 (Д)'!$C$2:$C$100,0)+1,0))))),"Н/Д",((INDIRECT(CONCATENATE("'2018-11 (Д)'!P",TEXT(MATCH($C69,'2018-11 (Д)'!$C$2:$C$100,0)+1,0)))-INDIRECT(CONCATENATE("'2018-10 (Д)'!P",TEXT(MATCH($C69,'2018-10 (Д)'!$C$2:$C$100,0)+1,0))))/INDIRECT(CONCATENATE("'2018-10 (Д)'!P",TEXT(MATCH($C69,'2018-10 (Д)'!$C$2:$C$100,0)+1,0))))*100)</f>
        <v>10.485604435180736</v>
      </c>
      <c r="EE69" s="9">
        <f ca="1">IF(OR(INDIRECT(CONCATENATE("'2018-12 (Д)'!P",TEXT(MATCH($C69,'2018-12 (Д)'!$C$2:$C$100,0)+1,0)))="Н/Д",INDIRECT(CONCATENATE("'2018-11 (Д)'!P",TEXT(MATCH($C69,'2018-11 (Д)'!$C$2:$C$100,0)+1,0)))="Н/Д",AND(INDIRECT(CONCATENATE("'2018-12 (Д)'!P",TEXT(MATCH($C69,'2018-12 (Д)'!$C$2:$C$100,0)+1,0)))="Н/Д",INDIRECT(CONCATENATE("'2018-11 (Д)'!P",TEXT(MATCH($C69,'2018-11 (Д)'!$C$2:$C$100,0)+1,0))))),"Н/Д",((INDIRECT(CONCATENATE("'2018-12 (Д)'!P",TEXT(MATCH($C69,'2018-12 (Д)'!$C$2:$C$100,0)+1,0)))-INDIRECT(CONCATENATE("'2018-11 (Д)'!P",TEXT(MATCH($C69,'2018-11 (Д)'!$C$2:$C$100,0)+1,0))))/INDIRECT(CONCATENATE("'2018-11 (Д)'!P",TEXT(MATCH($C69,'2018-11 (Д)'!$C$2:$C$100,0)+1,0))))*100)</f>
        <v>-44.508263994394973</v>
      </c>
      <c r="EF69" s="9"/>
      <c r="EG69" s="9">
        <f ca="1">IF(OR(INDIRECT(CONCATENATE("'2018-03 (Д)'!Q",TEXT(MATCH($C69,'2018-03 (Д)'!$C$2:$C$100,0)+1,0)))="Н/Д",INDIRECT(CONCATENATE("'2018-02 (Д)'!Q",TEXT(MATCH($C69,'2018-02 (Д)'!$C$2:$C$100,0)+1,0)))="Н/Д",AND(INDIRECT(CONCATENATE("'2018-03 (Д)'!Q",TEXT(MATCH($C69,'2018-03 (Д)'!$C$2:$C$100,0)+1,0)))="Н/Д",INDIRECT(CONCATENATE("'2018-02 (Д)'!Q",TEXT(MATCH($C69,'2018-02 (Д)'!$C$2:$C$100,0)+1,0))))),"Н/Д",((INDIRECT(CONCATENATE("'2018-03 (Д)'!Q",TEXT(MATCH($C69,'2018-03 (Д)'!$C$2:$C$100,0)+1,0)))-INDIRECT(CONCATENATE("'2018-02 (Д)'!Q",TEXT(MATCH($C69,'2018-02 (Д)'!$C$2:$C$100,0)+1,0))))/INDIRECT(CONCATENATE("'2018-02 (Д)'!Q",TEXT(MATCH($C69,'2018-02 (Д)'!$C$2:$C$100,0)+1,0))))*100)</f>
        <v>595.35316355845146</v>
      </c>
      <c r="EH69" s="9">
        <f ca="1">IF(OR(INDIRECT(CONCATENATE("'2018-04 (Д)'!Q",TEXT(MATCH($C69,'2018-04 (Д)'!$C$2:$C$100,0)+1,0)))="Н/Д",INDIRECT(CONCATENATE("'2018-03 (Д)'!Q",TEXT(MATCH($C69,'2018-03 (Д)'!$C$2:$C$100,0)+1,0)))="Н/Д",AND(INDIRECT(CONCATENATE("'2018-04 (Д)'!Q",TEXT(MATCH($C69,'2018-04 (Д)'!$C$2:$C$100,0)+1,0)))="Н/Д",INDIRECT(CONCATENATE("'2018-03 (Д)'!Q",TEXT(MATCH($C69,'2018-03 (Д)'!$C$2:$C$100,0)+1,0))))),"Н/Д",((INDIRECT(CONCATENATE("'2018-04 (Д)'!Q",TEXT(MATCH($C69,'2018-04 (Д)'!$C$2:$C$100,0)+1,0)))-INDIRECT(CONCATENATE("'2018-03 (Д)'!Q",TEXT(MATCH($C69,'2018-03 (Д)'!$C$2:$C$100,0)+1,0))))/INDIRECT(CONCATENATE("'2018-03 (Д)'!Q",TEXT(MATCH($C69,'2018-03 (Д)'!$C$2:$C$100,0)+1,0))))*100)</f>
        <v>7.8964126435625799</v>
      </c>
      <c r="EI69" s="9">
        <f ca="1">IF(OR(INDIRECT(CONCATENATE("'2018-05 (Д)'!Q",TEXT(MATCH($C69,'2018-05 (Д)'!$C$2:$C$100,0)+1,0)))="Н/Д",INDIRECT(CONCATENATE("'2018-04 (Д)'!Q",TEXT(MATCH($C69,'2018-04 (Д)'!$C$2:$C$100,0)+1,0)))="Н/Д",AND(INDIRECT(CONCATENATE("'2018-05 (Д)'!Q",TEXT(MATCH($C69,'2018-05 (Д)'!$C$2:$C$100,0)+1,0)))="Н/Д",INDIRECT(CONCATENATE("'2018-04 (Д)'!Q",TEXT(MATCH($C69,'2018-04 (Д)'!$C$2:$C$100,0)+1,0))))),"Н/Д",((INDIRECT(CONCATENATE("'2018-05 (Д)'!Q",TEXT(MATCH($C69,'2018-05 (Д)'!$C$2:$C$100,0)+1,0)))-INDIRECT(CONCATENATE("'2018-04 (Д)'!Q",TEXT(MATCH($C69,'2018-04 (Д)'!$C$2:$C$100,0)+1,0))))/INDIRECT(CONCATENATE("'2018-04 (Д)'!Q",TEXT(MATCH($C69,'2018-04 (Д)'!$C$2:$C$100,0)+1,0))))*100)</f>
        <v>-16.668328243378266</v>
      </c>
      <c r="EJ69" s="9">
        <f ca="1">IF(OR(INDIRECT(CONCATENATE("'2018-06 (Д)'!Q",TEXT(MATCH($C69,'2018-06 (Д)'!$C$2:$C$100,0)+1,0)))="Н/Д",INDIRECT(CONCATENATE("'2018-05 (Д)'!Q",TEXT(MATCH($C69,'2018-05 (Д)'!$C$2:$C$100,0)+1,0)))="Н/Д",AND(INDIRECT(CONCATENATE("'2018-06 (Д)'!Q",TEXT(MATCH($C69,'2018-06 (Д)'!$C$2:$C$100,0)+1,0)))="Н/Д",INDIRECT(CONCATENATE("'2018-05 (Д)'!Q",TEXT(MATCH($C69,'2018-05 (Д)'!$C$2:$C$100,0)+1,0))))),"Н/Д",((INDIRECT(CONCATENATE("'2018-06 (Д)'!Q",TEXT(MATCH($C69,'2018-06 (Д)'!$C$2:$C$100,0)+1,0)))-INDIRECT(CONCATENATE("'2018-05 (Д)'!Q",TEXT(MATCH($C69,'2018-05 (Д)'!$C$2:$C$100,0)+1,0))))/INDIRECT(CONCATENATE("'2018-05 (Д)'!Q",TEXT(MATCH($C69,'2018-05 (Д)'!$C$2:$C$100,0)+1,0))))*100)</f>
        <v>-3.1600924378358606</v>
      </c>
      <c r="EK69" s="9">
        <f ca="1">IF(OR(INDIRECT(CONCATENATE("'2018-07 (Д)'!Q",TEXT(MATCH($C69,'2018-07 (Д)'!$C$2:$C$100,0)+1,0)))="Н/Д",INDIRECT(CONCATENATE("'2018-06 (Д)'!Q",TEXT(MATCH($C69,'2018-06 (Д)'!$C$2:$C$100,0)+1,0)))="Н/Д",AND(INDIRECT(CONCATENATE("'2018-07 (Д)'!Q",TEXT(MATCH($C69,'2018-07 (Д)'!$C$2:$C$100,0)+1,0)))="Н/Д",INDIRECT(CONCATENATE("'2018-06 (Д)'!Q",TEXT(MATCH($C69,'2018-06 (Д)'!$C$2:$C$100,0)+1,0))))),"Н/Д",((INDIRECT(CONCATENATE("'2018-07 (Д)'!Q",TEXT(MATCH($C69,'2018-07 (Д)'!$C$2:$C$100,0)+1,0)))-INDIRECT(CONCATENATE("'2018-06 (Д)'!Q",TEXT(MATCH($C69,'2018-06 (Д)'!$C$2:$C$100,0)+1,0))))/INDIRECT(CONCATENATE("'2018-06 (Д)'!Q",TEXT(MATCH($C69,'2018-06 (Д)'!$C$2:$C$100,0)+1,0))))*100)</f>
        <v>-22.922525950867222</v>
      </c>
      <c r="EL69" s="9">
        <f ca="1">IF(OR(INDIRECT(CONCATENATE("'2018-08 (Д)'!Q",TEXT(MATCH($C69,'2018-08 (Д)'!$C$2:$C$100,0)+1,0)))="Н/Д",INDIRECT(CONCATENATE("'2018-07 (Д)'!Q",TEXT(MATCH($C69,'2018-07 (Д)'!$C$2:$C$100,0)+1,0)))="Н/Д",AND(INDIRECT(CONCATENATE("'2018-08 (Д)'!Q",TEXT(MATCH($C69,'2018-08 (Д)'!$C$2:$C$100,0)+1,0)))="Н/Д",INDIRECT(CONCATENATE("'2018-07 (Д)'!Q",TEXT(MATCH($C69,'2018-07 (Д)'!$C$2:$C$100,0)+1,0))))),"Н/Д",((INDIRECT(CONCATENATE("'2018-08 (Д)'!Q",TEXT(MATCH($C69,'2018-08 (Д)'!$C$2:$C$100,0)+1,0)))-INDIRECT(CONCATENATE("'2018-07 (Д)'!Q",TEXT(MATCH($C69,'2018-07 (Д)'!$C$2:$C$100,0)+1,0))))/INDIRECT(CONCATENATE("'2018-07 (Д)'!Q",TEXT(MATCH($C69,'2018-07 (Д)'!$C$2:$C$100,0)+1,0))))*100)</f>
        <v>-68.805519631499308</v>
      </c>
      <c r="EM69" s="9">
        <f ca="1">IF(OR(INDIRECT(CONCATENATE("'2018-09 (Д)'!Q",TEXT(MATCH($C69,'2018-09 (Д)'!$C$2:$C$100,0)+1,0)))="Н/Д",INDIRECT(CONCATENATE("'2018-08 (Д)'!Q",TEXT(MATCH($C69,'2018-08 (Д)'!$C$2:$C$100,0)+1,0)))="Н/Д",AND(INDIRECT(CONCATENATE("'2018-09 (Д)'!Q",TEXT(MATCH($C69,'2018-09 (Д)'!$C$2:$C$100,0)+1,0)))="Н/Д",INDIRECT(CONCATENATE("'2018-08 (Д)'!Q",TEXT(MATCH($C69,'2018-08 (Д)'!$C$2:$C$100,0)+1,0))))),"Н/Д",((INDIRECT(CONCATENATE("'2018-09 (Д)'!Q",TEXT(MATCH($C69,'2018-09 (Д)'!$C$2:$C$100,0)+1,0)))-INDIRECT(CONCATENATE("'2018-08 (Д)'!Q",TEXT(MATCH($C69,'2018-08 (Д)'!$C$2:$C$100,0)+1,0))))/INDIRECT(CONCATENATE("'2018-08 (Д)'!Q",TEXT(MATCH($C69,'2018-08 (Д)'!$C$2:$C$100,0)+1,0))))*100)</f>
        <v>-15.456966614650721</v>
      </c>
      <c r="EN69" s="9">
        <f ca="1">IF(OR(INDIRECT(CONCATENATE("'2018-10 (Д)'!Q",TEXT(MATCH($C69,'2018-10 (Д)'!$C$2:$C$100,0)+1,0)))="Н/Д",INDIRECT(CONCATENATE("'2018-09 (Д)'!Q",TEXT(MATCH($C69,'2018-09 (Д)'!$C$2:$C$100,0)+1,0)))="Н/Д",AND(INDIRECT(CONCATENATE("'2018-10 (Д)'!Q",TEXT(MATCH($C69,'2018-10 (Д)'!$C$2:$C$100,0)+1,0)))="Н/Д",INDIRECT(CONCATENATE("'2018-09 (Д)'!Q",TEXT(MATCH($C69,'2018-09 (Д)'!$C$2:$C$100,0)+1,0))))),"Н/Д",((INDIRECT(CONCATENATE("'2018-10 (Д)'!Q",TEXT(MATCH($C69,'2018-10 (Д)'!$C$2:$C$100,0)+1,0)))-INDIRECT(CONCATENATE("'2018-09 (Д)'!Q",TEXT(MATCH($C69,'2018-09 (Д)'!$C$2:$C$100,0)+1,0))))/INDIRECT(CONCATENATE("'2018-09 (Д)'!Q",TEXT(MATCH($C69,'2018-09 (Д)'!$C$2:$C$100,0)+1,0))))*100)</f>
        <v>324.57384267503807</v>
      </c>
      <c r="EO69" s="9">
        <f ca="1">IF(OR(INDIRECT(CONCATENATE("'2018-11 (Д)'!Q",TEXT(MATCH($C69,'2018-11 (Д)'!$C$2:$C$100,0)+1,0)))="Н/Д",INDIRECT(CONCATENATE("'2018-10 (Д)'!Q",TEXT(MATCH($C69,'2018-10 (Д)'!$C$2:$C$100,0)+1,0)))="Н/Д",AND(INDIRECT(CONCATENATE("'2018-11 (Д)'!Q",TEXT(MATCH($C69,'2018-11 (Д)'!$C$2:$C$100,0)+1,0)))="Н/Д",INDIRECT(CONCATENATE("'2018-10 (Д)'!Q",TEXT(MATCH($C69,'2018-10 (Д)'!$C$2:$C$100,0)+1,0))))),"Н/Д",((INDIRECT(CONCATENATE("'2018-11 (Д)'!Q",TEXT(MATCH($C69,'2018-11 (Д)'!$C$2:$C$100,0)+1,0)))-INDIRECT(CONCATENATE("'2018-10 (Д)'!Q",TEXT(MATCH($C69,'2018-10 (Д)'!$C$2:$C$100,0)+1,0))))/INDIRECT(CONCATENATE("'2018-10 (Д)'!Q",TEXT(MATCH($C69,'2018-10 (Д)'!$C$2:$C$100,0)+1,0))))*100)</f>
        <v>-68.205930641821467</v>
      </c>
      <c r="EP69" s="9">
        <f ca="1">IF(OR(INDIRECT(CONCATENATE("'2018-12 (Д)'!Q",TEXT(MATCH($C69,'2018-12 (Д)'!$C$2:$C$100,0)+1,0)))="Н/Д",INDIRECT(CONCATENATE("'2018-11 (Д)'!Q",TEXT(MATCH($C69,'2018-11 (Д)'!$C$2:$C$100,0)+1,0)))="Н/Д",AND(INDIRECT(CONCATENATE("'2018-12 (Д)'!Q",TEXT(MATCH($C69,'2018-12 (Д)'!$C$2:$C$100,0)+1,0)))="Н/Д",INDIRECT(CONCATENATE("'2018-11 (Д)'!Q",TEXT(MATCH($C69,'2018-11 (Д)'!$C$2:$C$100,0)+1,0))))),"Н/Д",((INDIRECT(CONCATENATE("'2018-12 (Д)'!Q",TEXT(MATCH($C69,'2018-12 (Д)'!$C$2:$C$100,0)+1,0)))-INDIRECT(CONCATENATE("'2018-11 (Д)'!Q",TEXT(MATCH($C69,'2018-11 (Д)'!$C$2:$C$100,0)+1,0))))/INDIRECT(CONCATENATE("'2018-11 (Д)'!Q",TEXT(MATCH($C69,'2018-11 (Д)'!$C$2:$C$100,0)+1,0))))*100)</f>
        <v>149.46158291814135</v>
      </c>
      <c r="EQ69" s="9"/>
      <c r="ER69" s="9">
        <f ca="1">IF(OR(INDIRECT(CONCATENATE("'2018-03 (Д)'!R",TEXT(MATCH($C69,'2018-03 (Д)'!$C$2:$C$100,0)+1,0)))="Н/Д",INDIRECT(CONCATENATE("'2018-02 (Д)'!R",TEXT(MATCH($C69,'2018-02 (Д)'!$C$2:$C$100,0)+1,0)))="Н/Д",AND(INDIRECT(CONCATENATE("'2018-03 (Д)'!R",TEXT(MATCH($C69,'2018-03 (Д)'!$C$2:$C$100,0)+1,0)))="Н/Д",INDIRECT(CONCATENATE("'2018-02 (Д)'!R",TEXT(MATCH($C69,'2018-02 (Д)'!$C$2:$C$100,0)+1,0))))),"Н/Д",((INDIRECT(CONCATENATE("'2018-03 (Д)'!R",TEXT(MATCH($C69,'2018-03 (Д)'!$C$2:$C$100,0)+1,0)))-INDIRECT(CONCATENATE("'2018-02 (Д)'!R",TEXT(MATCH($C69,'2018-02 (Д)'!$C$2:$C$100,0)+1,0))))/INDIRECT(CONCATENATE("'2018-02 (Д)'!R",TEXT(MATCH($C69,'2018-02 (Д)'!$C$2:$C$100,0)+1,0))))*100)</f>
        <v>54.309171046493447</v>
      </c>
      <c r="ES69" s="9">
        <f ca="1">IF(OR(INDIRECT(CONCATENATE("'2018-04 (Д)'!R",TEXT(MATCH($C69,'2018-04 (Д)'!$C$2:$C$100,0)+1,0)))="Н/Д",INDIRECT(CONCATENATE("'2018-03 (Д)'!R",TEXT(MATCH($C69,'2018-03 (Д)'!$C$2:$C$100,0)+1,0)))="Н/Д",AND(INDIRECT(CONCATENATE("'2018-04 (Д)'!R",TEXT(MATCH($C69,'2018-04 (Д)'!$C$2:$C$100,0)+1,0)))="Н/Д",INDIRECT(CONCATENATE("'2018-03 (Д)'!R",TEXT(MATCH($C69,'2018-03 (Д)'!$C$2:$C$100,0)+1,0))))),"Н/Д",((INDIRECT(CONCATENATE("'2018-04 (Д)'!R",TEXT(MATCH($C69,'2018-04 (Д)'!$C$2:$C$100,0)+1,0)))-INDIRECT(CONCATENATE("'2018-03 (Д)'!R",TEXT(MATCH($C69,'2018-03 (Д)'!$C$2:$C$100,0)+1,0))))/INDIRECT(CONCATENATE("'2018-03 (Д)'!R",TEXT(MATCH($C69,'2018-03 (Д)'!$C$2:$C$100,0)+1,0))))*100)</f>
        <v>-49.71084593860455</v>
      </c>
      <c r="ET69" s="9">
        <f ca="1">IF(OR(INDIRECT(CONCATENATE("'2018-05 (Д)'!R",TEXT(MATCH($C69,'2018-05 (Д)'!$C$2:$C$100,0)+1,0)))="Н/Д",INDIRECT(CONCATENATE("'2018-04 (Д)'!R",TEXT(MATCH($C69,'2018-04 (Д)'!$C$2:$C$100,0)+1,0)))="Н/Д",AND(INDIRECT(CONCATENATE("'2018-05 (Д)'!R",TEXT(MATCH($C69,'2018-05 (Д)'!$C$2:$C$100,0)+1,0)))="Н/Д",INDIRECT(CONCATENATE("'2018-04 (Д)'!R",TEXT(MATCH($C69,'2018-04 (Д)'!$C$2:$C$100,0)+1,0))))),"Н/Д",((INDIRECT(CONCATENATE("'2018-05 (Д)'!R",TEXT(MATCH($C69,'2018-05 (Д)'!$C$2:$C$100,0)+1,0)))-INDIRECT(CONCATENATE("'2018-04 (Д)'!R",TEXT(MATCH($C69,'2018-04 (Д)'!$C$2:$C$100,0)+1,0))))/INDIRECT(CONCATENATE("'2018-04 (Д)'!R",TEXT(MATCH($C69,'2018-04 (Д)'!$C$2:$C$100,0)+1,0))))*100)</f>
        <v>77.966473978730107</v>
      </c>
      <c r="EU69" s="9">
        <f ca="1">IF(OR(INDIRECT(CONCATENATE("'2018-06 (Д)'!R",TEXT(MATCH($C69,'2018-06 (Д)'!$C$2:$C$100,0)+1,0)))="Н/Д",INDIRECT(CONCATENATE("'2018-05 (Д)'!R",TEXT(MATCH($C69,'2018-05 (Д)'!$C$2:$C$100,0)+1,0)))="Н/Д",AND(INDIRECT(CONCATENATE("'2018-06 (Д)'!R",TEXT(MATCH($C69,'2018-06 (Д)'!$C$2:$C$100,0)+1,0)))="Н/Д",INDIRECT(CONCATENATE("'2018-05 (Д)'!R",TEXT(MATCH($C69,'2018-05 (Д)'!$C$2:$C$100,0)+1,0))))),"Н/Д",((INDIRECT(CONCATENATE("'2018-06 (Д)'!R",TEXT(MATCH($C69,'2018-06 (Д)'!$C$2:$C$100,0)+1,0)))-INDIRECT(CONCATENATE("'2018-05 (Д)'!R",TEXT(MATCH($C69,'2018-05 (Д)'!$C$2:$C$100,0)+1,0))))/INDIRECT(CONCATENATE("'2018-05 (Д)'!R",TEXT(MATCH($C69,'2018-05 (Д)'!$C$2:$C$100,0)+1,0))))*100)</f>
        <v>-2.2946714615952271</v>
      </c>
      <c r="EV69" s="9">
        <f ca="1">IF(OR(INDIRECT(CONCATENATE("'2018-07 (Д)'!R",TEXT(MATCH($C69,'2018-07 (Д)'!$C$2:$C$100,0)+1,0)))="Н/Д",INDIRECT(CONCATENATE("'2018-06 (Д)'!R",TEXT(MATCH($C69,'2018-06 (Д)'!$C$2:$C$100,0)+1,0)))="Н/Д",AND(INDIRECT(CONCATENATE("'2018-07 (Д)'!R",TEXT(MATCH($C69,'2018-07 (Д)'!$C$2:$C$100,0)+1,0)))="Н/Д",INDIRECT(CONCATENATE("'2018-06 (Д)'!R",TEXT(MATCH($C69,'2018-06 (Д)'!$C$2:$C$100,0)+1,0))))),"Н/Д",((INDIRECT(CONCATENATE("'2018-07 (Д)'!R",TEXT(MATCH($C69,'2018-07 (Д)'!$C$2:$C$100,0)+1,0)))-INDIRECT(CONCATENATE("'2018-06 (Д)'!R",TEXT(MATCH($C69,'2018-06 (Д)'!$C$2:$C$100,0)+1,0))))/INDIRECT(CONCATENATE("'2018-06 (Д)'!R",TEXT(MATCH($C69,'2018-06 (Д)'!$C$2:$C$100,0)+1,0))))*100)</f>
        <v>4.7036459727409365</v>
      </c>
      <c r="EW69" s="9">
        <f ca="1">IF(OR(INDIRECT(CONCATENATE("'2018-08 (Д)'!R",TEXT(MATCH($C69,'2018-08 (Д)'!$C$2:$C$100,0)+1,0)))="Н/Д",INDIRECT(CONCATENATE("'2018-07 (Д)'!R",TEXT(MATCH($C69,'2018-07 (Д)'!$C$2:$C$100,0)+1,0)))="Н/Д",AND(INDIRECT(CONCATENATE("'2018-08 (Д)'!R",TEXT(MATCH($C69,'2018-08 (Д)'!$C$2:$C$100,0)+1,0)))="Н/Д",INDIRECT(CONCATENATE("'2018-07 (Д)'!R",TEXT(MATCH($C69,'2018-07 (Д)'!$C$2:$C$100,0)+1,0))))),"Н/Д",((INDIRECT(CONCATENATE("'2018-08 (Д)'!R",TEXT(MATCH($C69,'2018-08 (Д)'!$C$2:$C$100,0)+1,0)))-INDIRECT(CONCATENATE("'2018-07 (Д)'!R",TEXT(MATCH($C69,'2018-07 (Д)'!$C$2:$C$100,0)+1,0))))/INDIRECT(CONCATENATE("'2018-07 (Д)'!R",TEXT(MATCH($C69,'2018-07 (Д)'!$C$2:$C$100,0)+1,0))))*100)</f>
        <v>43.334021442549037</v>
      </c>
      <c r="EX69" s="9">
        <f ca="1">IF(OR(INDIRECT(CONCATENATE("'2018-09 (Д)'!R",TEXT(MATCH($C69,'2018-09 (Д)'!$C$2:$C$100,0)+1,0)))="Н/Д",INDIRECT(CONCATENATE("'2018-08 (Д)'!R",TEXT(MATCH($C69,'2018-08 (Д)'!$C$2:$C$100,0)+1,0)))="Н/Д",AND(INDIRECT(CONCATENATE("'2018-09 (Д)'!R",TEXT(MATCH($C69,'2018-09 (Д)'!$C$2:$C$100,0)+1,0)))="Н/Д",INDIRECT(CONCATENATE("'2018-08 (Д)'!R",TEXT(MATCH($C69,'2018-08 (Д)'!$C$2:$C$100,0)+1,0))))),"Н/Д",((INDIRECT(CONCATENATE("'2018-09 (Д)'!R",TEXT(MATCH($C69,'2018-09 (Д)'!$C$2:$C$100,0)+1,0)))-INDIRECT(CONCATENATE("'2018-08 (Д)'!R",TEXT(MATCH($C69,'2018-08 (Д)'!$C$2:$C$100,0)+1,0))))/INDIRECT(CONCATENATE("'2018-08 (Д)'!R",TEXT(MATCH($C69,'2018-08 (Д)'!$C$2:$C$100,0)+1,0))))*100)</f>
        <v>30.062615436046851</v>
      </c>
      <c r="EY69" s="9">
        <f ca="1">IF(OR(INDIRECT(CONCATENATE("'2018-10 (Д)'!R",TEXT(MATCH($C69,'2018-10 (Д)'!$C$2:$C$100,0)+1,0)))="Н/Д",INDIRECT(CONCATENATE("'2018-09 (Д)'!R",TEXT(MATCH($C69,'2018-09 (Д)'!$C$2:$C$100,0)+1,0)))="Н/Д",AND(INDIRECT(CONCATENATE("'2018-10 (Д)'!R",TEXT(MATCH($C69,'2018-10 (Д)'!$C$2:$C$100,0)+1,0)))="Н/Д",INDIRECT(CONCATENATE("'2018-09 (Д)'!R",TEXT(MATCH($C69,'2018-09 (Д)'!$C$2:$C$100,0)+1,0))))),"Н/Д",((INDIRECT(CONCATENATE("'2018-10 (Д)'!R",TEXT(MATCH($C69,'2018-10 (Д)'!$C$2:$C$100,0)+1,0)))-INDIRECT(CONCATENATE("'2018-09 (Д)'!R",TEXT(MATCH($C69,'2018-09 (Д)'!$C$2:$C$100,0)+1,0))))/INDIRECT(CONCATENATE("'2018-09 (Д)'!R",TEXT(MATCH($C69,'2018-09 (Д)'!$C$2:$C$100,0)+1,0))))*100)</f>
        <v>-60.56538735211511</v>
      </c>
      <c r="EZ69" s="9">
        <f ca="1">IF(OR(INDIRECT(CONCATENATE("'2018-11 (Д)'!R",TEXT(MATCH($C69,'2018-11 (Д)'!$C$2:$C$100,0)+1,0)))="Н/Д",INDIRECT(CONCATENATE("'2018-10 (Д)'!R",TEXT(MATCH($C69,'2018-10 (Д)'!$C$2:$C$100,0)+1,0)))="Н/Д",AND(INDIRECT(CONCATENATE("'2018-11 (Д)'!R",TEXT(MATCH($C69,'2018-11 (Д)'!$C$2:$C$100,0)+1,0)))="Н/Д",INDIRECT(CONCATENATE("'2018-10 (Д)'!R",TEXT(MATCH($C69,'2018-10 (Д)'!$C$2:$C$100,0)+1,0))))),"Н/Д",((INDIRECT(CONCATENATE("'2018-11 (Д)'!R",TEXT(MATCH($C69,'2018-11 (Д)'!$C$2:$C$100,0)+1,0)))-INDIRECT(CONCATENATE("'2018-10 (Д)'!R",TEXT(MATCH($C69,'2018-10 (Д)'!$C$2:$C$100,0)+1,0))))/INDIRECT(CONCATENATE("'2018-10 (Д)'!R",TEXT(MATCH($C69,'2018-10 (Д)'!$C$2:$C$100,0)+1,0))))*100)</f>
        <v>31.651851601272696</v>
      </c>
      <c r="FA69" s="9">
        <f ca="1">IF(OR(INDIRECT(CONCATENATE("'2018-12 (Д)'!R",TEXT(MATCH($C69,'2018-12 (Д)'!$C$2:$C$100,0)+1,0)))="Н/Д",INDIRECT(CONCATENATE("'2018-11 (Д)'!R",TEXT(MATCH($C69,'2018-11 (Д)'!$C$2:$C$100,0)+1,0)))="Н/Д",AND(INDIRECT(CONCATENATE("'2018-12 (Д)'!R",TEXT(MATCH($C69,'2018-12 (Д)'!$C$2:$C$100,0)+1,0)))="Н/Д",INDIRECT(CONCATENATE("'2018-11 (Д)'!R",TEXT(MATCH($C69,'2018-11 (Д)'!$C$2:$C$100,0)+1,0))))),"Н/Д",((INDIRECT(CONCATENATE("'2018-12 (Д)'!R",TEXT(MATCH($C69,'2018-12 (Д)'!$C$2:$C$100,0)+1,0)))-INDIRECT(CONCATENATE("'2018-11 (Д)'!R",TEXT(MATCH($C69,'2018-11 (Д)'!$C$2:$C$100,0)+1,0))))/INDIRECT(CONCATENATE("'2018-11 (Д)'!R",TEXT(MATCH($C69,'2018-11 (Д)'!$C$2:$C$100,0)+1,0))))*100)</f>
        <v>63.878290157204439</v>
      </c>
      <c r="FB69" s="9"/>
      <c r="FC69" s="9">
        <f ca="1">IF(OR(INDIRECT(CONCATENATE("'2018-03 (Д)'!S",TEXT(MATCH($C69,'2018-03 (Д)'!$C$2:$C$100,0)+1,0)))="Н/Д",INDIRECT(CONCATENATE("'2018-02 (Д)'!S",TEXT(MATCH($C69,'2018-02 (Д)'!$C$2:$C$100,0)+1,0)))="Н/Д",AND(INDIRECT(CONCATENATE("'2018-03 (Д)'!S",TEXT(MATCH($C69,'2018-03 (Д)'!$C$2:$C$100,0)+1,0)))="Н/Д",INDIRECT(CONCATENATE("'2018-02 (Д)'!S",TEXT(MATCH($C69,'2018-02 (Д)'!$C$2:$C$100,0)+1,0))))),"Н/Д",((INDIRECT(CONCATENATE("'2018-03 (Д)'!S",TEXT(MATCH($C69,'2018-03 (Д)'!$C$2:$C$100,0)+1,0)))-INDIRECT(CONCATENATE("'2018-02 (Д)'!S",TEXT(MATCH($C69,'2018-02 (Д)'!$C$2:$C$100,0)+1,0))))/INDIRECT(CONCATENATE("'2018-02 (Д)'!S",TEXT(MATCH($C69,'2018-02 (Д)'!$C$2:$C$100,0)+1,0))))*100)</f>
        <v>-6.6559673338015353</v>
      </c>
      <c r="FD69" s="9">
        <f ca="1">IF(OR(INDIRECT(CONCATENATE("'2018-04 (Д)'!S",TEXT(MATCH($C69,'2018-04 (Д)'!$C$2:$C$100,0)+1,0)))="Н/Д",INDIRECT(CONCATENATE("'2018-03 (Д)'!S",TEXT(MATCH($C69,'2018-03 (Д)'!$C$2:$C$100,0)+1,0)))="Н/Д",AND(INDIRECT(CONCATENATE("'2018-04 (Д)'!S",TEXT(MATCH($C69,'2018-04 (Д)'!$C$2:$C$100,0)+1,0)))="Н/Д",INDIRECT(CONCATENATE("'2018-03 (Д)'!S",TEXT(MATCH($C69,'2018-03 (Д)'!$C$2:$C$100,0)+1,0))))),"Н/Д",((INDIRECT(CONCATENATE("'2018-04 (Д)'!S",TEXT(MATCH($C69,'2018-04 (Д)'!$C$2:$C$100,0)+1,0)))-INDIRECT(CONCATENATE("'2018-03 (Д)'!S",TEXT(MATCH($C69,'2018-03 (Д)'!$C$2:$C$100,0)+1,0))))/INDIRECT(CONCATENATE("'2018-03 (Д)'!S",TEXT(MATCH($C69,'2018-03 (Д)'!$C$2:$C$100,0)+1,0))))*100)</f>
        <v>159.63850410930414</v>
      </c>
      <c r="FE69" s="9">
        <f ca="1">IF(OR(INDIRECT(CONCATENATE("'2018-05 (Д)'!S",TEXT(MATCH($C69,'2018-05 (Д)'!$C$2:$C$100,0)+1,0)))="Н/Д",INDIRECT(CONCATENATE("'2018-04 (Д)'!S",TEXT(MATCH($C69,'2018-04 (Д)'!$C$2:$C$100,0)+1,0)))="Н/Д",AND(INDIRECT(CONCATENATE("'2018-05 (Д)'!S",TEXT(MATCH($C69,'2018-05 (Д)'!$C$2:$C$100,0)+1,0)))="Н/Д",INDIRECT(CONCATENATE("'2018-04 (Д)'!S",TEXT(MATCH($C69,'2018-04 (Д)'!$C$2:$C$100,0)+1,0))))),"Н/Д",((INDIRECT(CONCATENATE("'2018-05 (Д)'!S",TEXT(MATCH($C69,'2018-05 (Д)'!$C$2:$C$100,0)+1,0)))-INDIRECT(CONCATENATE("'2018-04 (Д)'!S",TEXT(MATCH($C69,'2018-04 (Д)'!$C$2:$C$100,0)+1,0))))/INDIRECT(CONCATENATE("'2018-04 (Д)'!S",TEXT(MATCH($C69,'2018-04 (Д)'!$C$2:$C$100,0)+1,0))))*100)</f>
        <v>61.135490043356441</v>
      </c>
      <c r="FF69" s="9">
        <f ca="1">IF(OR(INDIRECT(CONCATENATE("'2018-06 (Д)'!S",TEXT(MATCH($C69,'2018-06 (Д)'!$C$2:$C$100,0)+1,0)))="Н/Д",INDIRECT(CONCATENATE("'2018-05 (Д)'!S",TEXT(MATCH($C69,'2018-05 (Д)'!$C$2:$C$100,0)+1,0)))="Н/Д",AND(INDIRECT(CONCATENATE("'2018-06 (Д)'!S",TEXT(MATCH($C69,'2018-06 (Д)'!$C$2:$C$100,0)+1,0)))="Н/Д",INDIRECT(CONCATENATE("'2018-05 (Д)'!S",TEXT(MATCH($C69,'2018-05 (Д)'!$C$2:$C$100,0)+1,0))))),"Н/Д",((INDIRECT(CONCATENATE("'2018-06 (Д)'!S",TEXT(MATCH($C69,'2018-06 (Д)'!$C$2:$C$100,0)+1,0)))-INDIRECT(CONCATENATE("'2018-05 (Д)'!S",TEXT(MATCH($C69,'2018-05 (Д)'!$C$2:$C$100,0)+1,0))))/INDIRECT(CONCATENATE("'2018-05 (Д)'!S",TEXT(MATCH($C69,'2018-05 (Д)'!$C$2:$C$100,0)+1,0))))*100)</f>
        <v>-33.38769516772134</v>
      </c>
      <c r="FG69" s="9">
        <f ca="1">IF(OR(INDIRECT(CONCATENATE("'2018-07 (Д)'!S",TEXT(MATCH($C69,'2018-07 (Д)'!$C$2:$C$100,0)+1,0)))="Н/Д",INDIRECT(CONCATENATE("'2018-06 (Д)'!S",TEXT(MATCH($C69,'2018-06 (Д)'!$C$2:$C$100,0)+1,0)))="Н/Д",AND(INDIRECT(CONCATENATE("'2018-07 (Д)'!S",TEXT(MATCH($C69,'2018-07 (Д)'!$C$2:$C$100,0)+1,0)))="Н/Д",INDIRECT(CONCATENATE("'2018-06 (Д)'!S",TEXT(MATCH($C69,'2018-06 (Д)'!$C$2:$C$100,0)+1,0))))),"Н/Д",((INDIRECT(CONCATENATE("'2018-07 (Д)'!S",TEXT(MATCH($C69,'2018-07 (Д)'!$C$2:$C$100,0)+1,0)))-INDIRECT(CONCATENATE("'2018-06 (Д)'!S",TEXT(MATCH($C69,'2018-06 (Д)'!$C$2:$C$100,0)+1,0))))/INDIRECT(CONCATENATE("'2018-06 (Д)'!S",TEXT(MATCH($C69,'2018-06 (Д)'!$C$2:$C$100,0)+1,0))))*100)</f>
        <v>-26.756363295222968</v>
      </c>
      <c r="FH69" s="9">
        <f ca="1">IF(OR(INDIRECT(CONCATENATE("'2018-08 (Д)'!S",TEXT(MATCH($C69,'2018-08 (Д)'!$C$2:$C$100,0)+1,0)))="Н/Д",INDIRECT(CONCATENATE("'2018-07 (Д)'!S",TEXT(MATCH($C69,'2018-07 (Д)'!$C$2:$C$100,0)+1,0)))="Н/Д",AND(INDIRECT(CONCATENATE("'2018-08 (Д)'!S",TEXT(MATCH($C69,'2018-08 (Д)'!$C$2:$C$100,0)+1,0)))="Н/Д",INDIRECT(CONCATENATE("'2018-07 (Д)'!S",TEXT(MATCH($C69,'2018-07 (Д)'!$C$2:$C$100,0)+1,0))))),"Н/Д",((INDIRECT(CONCATENATE("'2018-08 (Д)'!S",TEXT(MATCH($C69,'2018-08 (Д)'!$C$2:$C$100,0)+1,0)))-INDIRECT(CONCATENATE("'2018-07 (Д)'!S",TEXT(MATCH($C69,'2018-07 (Д)'!$C$2:$C$100,0)+1,0))))/INDIRECT(CONCATENATE("'2018-07 (Д)'!S",TEXT(MATCH($C69,'2018-07 (Д)'!$C$2:$C$100,0)+1,0))))*100)</f>
        <v>16.048992882054776</v>
      </c>
      <c r="FI69" s="9">
        <f ca="1">IF(OR(INDIRECT(CONCATENATE("'2018-09 (Д)'!S",TEXT(MATCH($C69,'2018-09 (Д)'!$C$2:$C$100,0)+1,0)))="Н/Д",INDIRECT(CONCATENATE("'2018-08 (Д)'!S",TEXT(MATCH($C69,'2018-08 (Д)'!$C$2:$C$100,0)+1,0)))="Н/Д",AND(INDIRECT(CONCATENATE("'2018-09 (Д)'!S",TEXT(MATCH($C69,'2018-09 (Д)'!$C$2:$C$100,0)+1,0)))="Н/Д",INDIRECT(CONCATENATE("'2018-08 (Д)'!S",TEXT(MATCH($C69,'2018-08 (Д)'!$C$2:$C$100,0)+1,0))))),"Н/Д",((INDIRECT(CONCATENATE("'2018-09 (Д)'!S",TEXT(MATCH($C69,'2018-09 (Д)'!$C$2:$C$100,0)+1,0)))-INDIRECT(CONCATENATE("'2018-08 (Д)'!S",TEXT(MATCH($C69,'2018-08 (Д)'!$C$2:$C$100,0)+1,0))))/INDIRECT(CONCATENATE("'2018-08 (Д)'!S",TEXT(MATCH($C69,'2018-08 (Д)'!$C$2:$C$100,0)+1,0))))*100)</f>
        <v>-30.440443592317074</v>
      </c>
      <c r="FJ69" s="9">
        <f ca="1">IF(OR(INDIRECT(CONCATENATE("'2018-10 (Д)'!S",TEXT(MATCH($C69,'2018-10 (Д)'!$C$2:$C$100,0)+1,0)))="Н/Д",INDIRECT(CONCATENATE("'2018-09 (Д)'!S",TEXT(MATCH($C69,'2018-09 (Д)'!$C$2:$C$100,0)+1,0)))="Н/Д",AND(INDIRECT(CONCATENATE("'2018-10 (Д)'!S",TEXT(MATCH($C69,'2018-10 (Д)'!$C$2:$C$100,0)+1,0)))="Н/Д",INDIRECT(CONCATENATE("'2018-09 (Д)'!S",TEXT(MATCH($C69,'2018-09 (Д)'!$C$2:$C$100,0)+1,0))))),"Н/Д",((INDIRECT(CONCATENATE("'2018-10 (Д)'!S",TEXT(MATCH($C69,'2018-10 (Д)'!$C$2:$C$100,0)+1,0)))-INDIRECT(CONCATENATE("'2018-09 (Д)'!S",TEXT(MATCH($C69,'2018-09 (Д)'!$C$2:$C$100,0)+1,0))))/INDIRECT(CONCATENATE("'2018-09 (Д)'!S",TEXT(MATCH($C69,'2018-09 (Д)'!$C$2:$C$100,0)+1,0))))*100)</f>
        <v>-58.90507826917397</v>
      </c>
      <c r="FK69" s="9">
        <f ca="1">IF(OR(INDIRECT(CONCATENATE("'2018-11 (Д)'!S",TEXT(MATCH($C69,'2018-11 (Д)'!$C$2:$C$100,0)+1,0)))="Н/Д",INDIRECT(CONCATENATE("'2018-10 (Д)'!S",TEXT(MATCH($C69,'2018-10 (Д)'!$C$2:$C$100,0)+1,0)))="Н/Д",AND(INDIRECT(CONCATENATE("'2018-11 (Д)'!S",TEXT(MATCH($C69,'2018-11 (Д)'!$C$2:$C$100,0)+1,0)))="Н/Д",INDIRECT(CONCATENATE("'2018-10 (Д)'!S",TEXT(MATCH($C69,'2018-10 (Д)'!$C$2:$C$100,0)+1,0))))),"Н/Д",((INDIRECT(CONCATENATE("'2018-11 (Д)'!S",TEXT(MATCH($C69,'2018-11 (Д)'!$C$2:$C$100,0)+1,0)))-INDIRECT(CONCATENATE("'2018-10 (Д)'!S",TEXT(MATCH($C69,'2018-10 (Д)'!$C$2:$C$100,0)+1,0))))/INDIRECT(CONCATENATE("'2018-10 (Д)'!S",TEXT(MATCH($C69,'2018-10 (Д)'!$C$2:$C$100,0)+1,0))))*100)</f>
        <v>149.55035615968688</v>
      </c>
      <c r="FL69" s="9">
        <f ca="1">IF(OR(INDIRECT(CONCATENATE("'2018-12 (Д)'!S",TEXT(MATCH($C69,'2018-12 (Д)'!$C$2:$C$100,0)+1,0)))="Н/Д",INDIRECT(CONCATENATE("'2018-11 (Д)'!S",TEXT(MATCH($C69,'2018-11 (Д)'!$C$2:$C$100,0)+1,0)))="Н/Д",AND(INDIRECT(CONCATENATE("'2018-12 (Д)'!S",TEXT(MATCH($C69,'2018-12 (Д)'!$C$2:$C$100,0)+1,0)))="Н/Д",INDIRECT(CONCATENATE("'2018-11 (Д)'!S",TEXT(MATCH($C69,'2018-11 (Д)'!$C$2:$C$100,0)+1,0))))),"Н/Д",((INDIRECT(CONCATENATE("'2018-12 (Д)'!S",TEXT(MATCH($C69,'2018-12 (Д)'!$C$2:$C$100,0)+1,0)))-INDIRECT(CONCATENATE("'2018-11 (Д)'!S",TEXT(MATCH($C69,'2018-11 (Д)'!$C$2:$C$100,0)+1,0))))/INDIRECT(CONCATENATE("'2018-11 (Д)'!S",TEXT(MATCH($C69,'2018-11 (Д)'!$C$2:$C$100,0)+1,0))))*100)</f>
        <v>-40.54620620709872</v>
      </c>
      <c r="FM69" s="9"/>
      <c r="FN69" s="9">
        <f ca="1">IF(OR(INDIRECT(CONCATENATE("'2018-03 (Д)'!T",TEXT(MATCH($C69,'2018-03 (Д)'!$C$2:$C$100,0)+1,0)))="Н/Д",INDIRECT(CONCATENATE("'2018-02 (Д)'!T",TEXT(MATCH($C69,'2018-02 (Д)'!$C$2:$C$100,0)+1,0)))="Н/Д",AND(INDIRECT(CONCATENATE("'2018-03 (Д)'!T",TEXT(MATCH($C69,'2018-03 (Д)'!$C$2:$C$100,0)+1,0)))="Н/Д",INDIRECT(CONCATENATE("'2018-02 (Д)'!T",TEXT(MATCH($C69,'2018-02 (Д)'!$C$2:$C$100,0)+1,0))))),"Н/Д",((INDIRECT(CONCATENATE("'2018-03 (Д)'!T",TEXT(MATCH($C69,'2018-03 (Д)'!$C$2:$C$100,0)+1,0)))-INDIRECT(CONCATENATE("'2018-02 (Д)'!T",TEXT(MATCH($C69,'2018-02 (Д)'!$C$2:$C$100,0)+1,0))))/INDIRECT(CONCATENATE("'2018-02 (Д)'!T",TEXT(MATCH($C69,'2018-02 (Д)'!$C$2:$C$100,0)+1,0))))*100)</f>
        <v>35.106392271167842</v>
      </c>
      <c r="FO69" s="9">
        <f ca="1">IF(OR(INDIRECT(CONCATENATE("'2018-04 (Д)'!T",TEXT(MATCH($C69,'2018-04 (Д)'!$C$2:$C$100,0)+1,0)))="Н/Д",INDIRECT(CONCATENATE("'2018-03 (Д)'!T",TEXT(MATCH($C69,'2018-03 (Д)'!$C$2:$C$100,0)+1,0)))="Н/Д",AND(INDIRECT(CONCATENATE("'2018-04 (Д)'!T",TEXT(MATCH($C69,'2018-04 (Д)'!$C$2:$C$100,0)+1,0)))="Н/Д",INDIRECT(CONCATENATE("'2018-03 (Д)'!T",TEXT(MATCH($C69,'2018-03 (Д)'!$C$2:$C$100,0)+1,0))))),"Н/Д",((INDIRECT(CONCATENATE("'2018-04 (Д)'!T",TEXT(MATCH($C69,'2018-04 (Д)'!$C$2:$C$100,0)+1,0)))-INDIRECT(CONCATENATE("'2018-03 (Д)'!T",TEXT(MATCH($C69,'2018-03 (Д)'!$C$2:$C$100,0)+1,0))))/INDIRECT(CONCATENATE("'2018-03 (Д)'!T",TEXT(MATCH($C69,'2018-03 (Д)'!$C$2:$C$100,0)+1,0))))*100)</f>
        <v>11.985057755985103</v>
      </c>
      <c r="FP69" s="9">
        <f ca="1">IF(OR(INDIRECT(CONCATENATE("'2018-05 (Д)'!T",TEXT(MATCH($C69,'2018-05 (Д)'!$C$2:$C$100,0)+1,0)))="Н/Д",INDIRECT(CONCATENATE("'2018-04 (Д)'!T",TEXT(MATCH($C69,'2018-04 (Д)'!$C$2:$C$100,0)+1,0)))="Н/Д",AND(INDIRECT(CONCATENATE("'2018-05 (Д)'!T",TEXT(MATCH($C69,'2018-05 (Д)'!$C$2:$C$100,0)+1,0)))="Н/Д",INDIRECT(CONCATENATE("'2018-04 (Д)'!T",TEXT(MATCH($C69,'2018-04 (Д)'!$C$2:$C$100,0)+1,0))))),"Н/Д",((INDIRECT(CONCATENATE("'2018-05 (Д)'!T",TEXT(MATCH($C69,'2018-05 (Д)'!$C$2:$C$100,0)+1,0)))-INDIRECT(CONCATENATE("'2018-04 (Д)'!T",TEXT(MATCH($C69,'2018-04 (Д)'!$C$2:$C$100,0)+1,0))))/INDIRECT(CONCATENATE("'2018-04 (Д)'!T",TEXT(MATCH($C69,'2018-04 (Д)'!$C$2:$C$100,0)+1,0))))*100)</f>
        <v>6.8913360998339073</v>
      </c>
      <c r="FQ69" s="9">
        <f ca="1">IF(OR(INDIRECT(CONCATENATE("'2018-06 (Д)'!T",TEXT(MATCH($C69,'2018-06 (Д)'!$C$2:$C$100,0)+1,0)))="Н/Д",INDIRECT(CONCATENATE("'2018-05 (Д)'!T",TEXT(MATCH($C69,'2018-05 (Д)'!$C$2:$C$100,0)+1,0)))="Н/Д",AND(INDIRECT(CONCATENATE("'2018-06 (Д)'!T",TEXT(MATCH($C69,'2018-06 (Д)'!$C$2:$C$100,0)+1,0)))="Н/Д",INDIRECT(CONCATENATE("'2018-05 (Д)'!T",TEXT(MATCH($C69,'2018-05 (Д)'!$C$2:$C$100,0)+1,0))))),"Н/Д",((INDIRECT(CONCATENATE("'2018-06 (Д)'!T",TEXT(MATCH($C69,'2018-06 (Д)'!$C$2:$C$100,0)+1,0)))-INDIRECT(CONCATENATE("'2018-05 (Д)'!T",TEXT(MATCH($C69,'2018-05 (Д)'!$C$2:$C$100,0)+1,0))))/INDIRECT(CONCATENATE("'2018-05 (Д)'!T",TEXT(MATCH($C69,'2018-05 (Д)'!$C$2:$C$100,0)+1,0))))*100)</f>
        <v>-1.0287133198947127</v>
      </c>
      <c r="FR69" s="9">
        <f ca="1">IF(OR(INDIRECT(CONCATENATE("'2018-07 (Д)'!T",TEXT(MATCH($C69,'2018-07 (Д)'!$C$2:$C$100,0)+1,0)))="Н/Д",INDIRECT(CONCATENATE("'2018-06 (Д)'!T",TEXT(MATCH($C69,'2018-06 (Д)'!$C$2:$C$100,0)+1,0)))="Н/Д",AND(INDIRECT(CONCATENATE("'2018-07 (Д)'!T",TEXT(MATCH($C69,'2018-07 (Д)'!$C$2:$C$100,0)+1,0)))="Н/Д",INDIRECT(CONCATENATE("'2018-06 (Д)'!T",TEXT(MATCH($C69,'2018-06 (Д)'!$C$2:$C$100,0)+1,0))))),"Н/Д",((INDIRECT(CONCATENATE("'2018-07 (Д)'!T",TEXT(MATCH($C69,'2018-07 (Д)'!$C$2:$C$100,0)+1,0)))-INDIRECT(CONCATENATE("'2018-06 (Д)'!T",TEXT(MATCH($C69,'2018-06 (Д)'!$C$2:$C$100,0)+1,0))))/INDIRECT(CONCATENATE("'2018-06 (Д)'!T",TEXT(MATCH($C69,'2018-06 (Д)'!$C$2:$C$100,0)+1,0))))*100)</f>
        <v>22.337178407142741</v>
      </c>
      <c r="FS69" s="9">
        <f ca="1">IF(OR(INDIRECT(CONCATENATE("'2018-08 (Д)'!T",TEXT(MATCH($C69,'2018-08 (Д)'!$C$2:$C$100,0)+1,0)))="Н/Д",INDIRECT(CONCATENATE("'2018-07 (Д)'!T",TEXT(MATCH($C69,'2018-07 (Д)'!$C$2:$C$100,0)+1,0)))="Н/Д",AND(INDIRECT(CONCATENATE("'2018-08 (Д)'!T",TEXT(MATCH($C69,'2018-08 (Д)'!$C$2:$C$100,0)+1,0)))="Н/Д",INDIRECT(CONCATENATE("'2018-07 (Д)'!T",TEXT(MATCH($C69,'2018-07 (Д)'!$C$2:$C$100,0)+1,0))))),"Н/Д",((INDIRECT(CONCATENATE("'2018-08 (Д)'!T",TEXT(MATCH($C69,'2018-08 (Д)'!$C$2:$C$100,0)+1,0)))-INDIRECT(CONCATENATE("'2018-07 (Д)'!T",TEXT(MATCH($C69,'2018-07 (Д)'!$C$2:$C$100,0)+1,0))))/INDIRECT(CONCATENATE("'2018-07 (Д)'!T",TEXT(MATCH($C69,'2018-07 (Д)'!$C$2:$C$100,0)+1,0))))*100)</f>
        <v>18.411539064689567</v>
      </c>
      <c r="FT69" s="9">
        <f ca="1">IF(OR(INDIRECT(CONCATENATE("'2018-09 (Д)'!T",TEXT(MATCH($C69,'2018-09 (Д)'!$C$2:$C$100,0)+1,0)))="Н/Д",INDIRECT(CONCATENATE("'2018-08 (Д)'!T",TEXT(MATCH($C69,'2018-08 (Д)'!$C$2:$C$100,0)+1,0)))="Н/Д",AND(INDIRECT(CONCATENATE("'2018-09 (Д)'!T",TEXT(MATCH($C69,'2018-09 (Д)'!$C$2:$C$100,0)+1,0)))="Н/Д",INDIRECT(CONCATENATE("'2018-08 (Д)'!T",TEXT(MATCH($C69,'2018-08 (Д)'!$C$2:$C$100,0)+1,0))))),"Н/Д",((INDIRECT(CONCATENATE("'2018-09 (Д)'!T",TEXT(MATCH($C69,'2018-09 (Д)'!$C$2:$C$100,0)+1,0)))-INDIRECT(CONCATENATE("'2018-08 (Д)'!T",TEXT(MATCH($C69,'2018-08 (Д)'!$C$2:$C$100,0)+1,0))))/INDIRECT(CONCATENATE("'2018-08 (Д)'!T",TEXT(MATCH($C69,'2018-08 (Д)'!$C$2:$C$100,0)+1,0))))*100)</f>
        <v>-4.5613887700973628</v>
      </c>
      <c r="FU69" s="9">
        <f ca="1">IF(OR(INDIRECT(CONCATENATE("'2018-10 (Д)'!T",TEXT(MATCH($C69,'2018-10 (Д)'!$C$2:$C$100,0)+1,0)))="Н/Д",INDIRECT(CONCATENATE("'2018-09 (Д)'!T",TEXT(MATCH($C69,'2018-09 (Д)'!$C$2:$C$100,0)+1,0)))="Н/Д",AND(INDIRECT(CONCATENATE("'2018-10 (Д)'!T",TEXT(MATCH($C69,'2018-10 (Д)'!$C$2:$C$100,0)+1,0)))="Н/Д",INDIRECT(CONCATENATE("'2018-09 (Д)'!T",TEXT(MATCH($C69,'2018-09 (Д)'!$C$2:$C$100,0)+1,0))))),"Н/Д",((INDIRECT(CONCATENATE("'2018-10 (Д)'!T",TEXT(MATCH($C69,'2018-10 (Д)'!$C$2:$C$100,0)+1,0)))-INDIRECT(CONCATENATE("'2018-09 (Д)'!T",TEXT(MATCH($C69,'2018-09 (Д)'!$C$2:$C$100,0)+1,0))))/INDIRECT(CONCATENATE("'2018-09 (Д)'!T",TEXT(MATCH($C69,'2018-09 (Д)'!$C$2:$C$100,0)+1,0))))*100)</f>
        <v>-4.9721068026511954</v>
      </c>
      <c r="FV69" s="9">
        <f ca="1">IF(OR(INDIRECT(CONCATENATE("'2018-11 (Д)'!T",TEXT(MATCH($C69,'2018-11 (Д)'!$C$2:$C$100,0)+1,0)))="Н/Д",INDIRECT(CONCATENATE("'2018-10 (Д)'!T",TEXT(MATCH($C69,'2018-10 (Д)'!$C$2:$C$100,0)+1,0)))="Н/Д",AND(INDIRECT(CONCATENATE("'2018-11 (Д)'!T",TEXT(MATCH($C69,'2018-11 (Д)'!$C$2:$C$100,0)+1,0)))="Н/Д",INDIRECT(CONCATENATE("'2018-10 (Д)'!T",TEXT(MATCH($C69,'2018-10 (Д)'!$C$2:$C$100,0)+1,0))))),"Н/Д",((INDIRECT(CONCATENATE("'2018-11 (Д)'!T",TEXT(MATCH($C69,'2018-11 (Д)'!$C$2:$C$100,0)+1,0)))-INDIRECT(CONCATENATE("'2018-10 (Д)'!T",TEXT(MATCH($C69,'2018-10 (Д)'!$C$2:$C$100,0)+1,0))))/INDIRECT(CONCATENATE("'2018-10 (Д)'!T",TEXT(MATCH($C69,'2018-10 (Д)'!$C$2:$C$100,0)+1,0))))*100)</f>
        <v>5.5991021871923792</v>
      </c>
      <c r="FW69" s="9">
        <f ca="1">IF(OR(INDIRECT(CONCATENATE("'2018-12 (Д)'!T",TEXT(MATCH($C69,'2018-12 (Д)'!$C$2:$C$100,0)+1,0)))="Н/Д",INDIRECT(CONCATENATE("'2018-11 (Д)'!T",TEXT(MATCH($C69,'2018-11 (Д)'!$C$2:$C$100,0)+1,0)))="Н/Д",AND(INDIRECT(CONCATENATE("'2018-12 (Д)'!T",TEXT(MATCH($C69,'2018-12 (Д)'!$C$2:$C$100,0)+1,0)))="Н/Д",INDIRECT(CONCATENATE("'2018-11 (Д)'!T",TEXT(MATCH($C69,'2018-11 (Д)'!$C$2:$C$100,0)+1,0))))),"Н/Д",((INDIRECT(CONCATENATE("'2018-12 (Д)'!T",TEXT(MATCH($C69,'2018-12 (Д)'!$C$2:$C$100,0)+1,0)))-INDIRECT(CONCATENATE("'2018-11 (Д)'!T",TEXT(MATCH($C69,'2018-11 (Д)'!$C$2:$C$100,0)+1,0))))/INDIRECT(CONCATENATE("'2018-11 (Д)'!T",TEXT(MATCH($C69,'2018-11 (Д)'!$C$2:$C$100,0)+1,0))))*100)</f>
        <v>-19.438629038003459</v>
      </c>
      <c r="FX69" s="9"/>
      <c r="FY69" s="9">
        <f ca="1">IF(OR(INDIRECT(CONCATENATE("'2018-03 (Д)'!U",TEXT(MATCH($C69,'2018-03 (Д)'!$C$2:$C$100,0)+1,0)))="Н/Д",INDIRECT(CONCATENATE("'2018-02 (Д)'!U",TEXT(MATCH($C69,'2018-02 (Д)'!$C$2:$C$100,0)+1,0)))="Н/Д",AND(INDIRECT(CONCATENATE("'2018-03 (Д)'!U",TEXT(MATCH($C69,'2018-03 (Д)'!$C$2:$C$100,0)+1,0)))="Н/Д",INDIRECT(CONCATENATE("'2018-02 (Д)'!U",TEXT(MATCH($C69,'2018-02 (Д)'!$C$2:$C$100,0)+1,0))))),"Н/Д",((INDIRECT(CONCATENATE("'2018-03 (Д)'!U",TEXT(MATCH($C69,'2018-03 (Д)'!$C$2:$C$100,0)+1,0)))-INDIRECT(CONCATENATE("'2018-02 (Д)'!U",TEXT(MATCH($C69,'2018-02 (Д)'!$C$2:$C$100,0)+1,0))))/INDIRECT(CONCATENATE("'2018-02 (Д)'!U",TEXT(MATCH($C69,'2018-02 (Д)'!$C$2:$C$100,0)+1,0))))*100)</f>
        <v>-124.90592889019216</v>
      </c>
      <c r="FZ69" s="9">
        <f ca="1">IF(OR(INDIRECT(CONCATENATE("'2018-04 (Д)'!U",TEXT(MATCH($C69,'2018-04 (Д)'!$C$2:$C$100,0)+1,0)))="Н/Д",INDIRECT(CONCATENATE("'2018-03 (Д)'!U",TEXT(MATCH($C69,'2018-03 (Д)'!$C$2:$C$100,0)+1,0)))="Н/Д",AND(INDIRECT(CONCATENATE("'2018-04 (Д)'!U",TEXT(MATCH($C69,'2018-04 (Д)'!$C$2:$C$100,0)+1,0)))="Н/Д",INDIRECT(CONCATENATE("'2018-03 (Д)'!U",TEXT(MATCH($C69,'2018-03 (Д)'!$C$2:$C$100,0)+1,0))))),"Н/Д",((INDIRECT(CONCATENATE("'2018-04 (Д)'!U",TEXT(MATCH($C69,'2018-04 (Д)'!$C$2:$C$100,0)+1,0)))-INDIRECT(CONCATENATE("'2018-03 (Д)'!U",TEXT(MATCH($C69,'2018-03 (Д)'!$C$2:$C$100,0)+1,0))))/INDIRECT(CONCATENATE("'2018-03 (Д)'!U",TEXT(MATCH($C69,'2018-03 (Д)'!$C$2:$C$100,0)+1,0))))*100)</f>
        <v>-89.486496359209141</v>
      </c>
      <c r="GA69" s="9">
        <f ca="1">IF(OR(INDIRECT(CONCATENATE("'2018-05 (Д)'!U",TEXT(MATCH($C69,'2018-05 (Д)'!$C$2:$C$100,0)+1,0)))="Н/Д",INDIRECT(CONCATENATE("'2018-04 (Д)'!U",TEXT(MATCH($C69,'2018-04 (Д)'!$C$2:$C$100,0)+1,0)))="Н/Д",AND(INDIRECT(CONCATENATE("'2018-05 (Д)'!U",TEXT(MATCH($C69,'2018-05 (Д)'!$C$2:$C$100,0)+1,0)))="Н/Д",INDIRECT(CONCATENATE("'2018-04 (Д)'!U",TEXT(MATCH($C69,'2018-04 (Д)'!$C$2:$C$100,0)+1,0))))),"Н/Д",((INDIRECT(CONCATENATE("'2018-05 (Д)'!U",TEXT(MATCH($C69,'2018-05 (Д)'!$C$2:$C$100,0)+1,0)))-INDIRECT(CONCATENATE("'2018-04 (Д)'!U",TEXT(MATCH($C69,'2018-04 (Д)'!$C$2:$C$100,0)+1,0))))/INDIRECT(CONCATENATE("'2018-04 (Д)'!U",TEXT(MATCH($C69,'2018-04 (Д)'!$C$2:$C$100,0)+1,0))))*100)</f>
        <v>86.494337604083228</v>
      </c>
      <c r="GB69" s="9">
        <f ca="1">IF(OR(INDIRECT(CONCATENATE("'2018-06 (Д)'!U",TEXT(MATCH($C69,'2018-06 (Д)'!$C$2:$C$100,0)+1,0)))="Н/Д",INDIRECT(CONCATENATE("'2018-05 (Д)'!U",TEXT(MATCH($C69,'2018-05 (Д)'!$C$2:$C$100,0)+1,0)))="Н/Д",AND(INDIRECT(CONCATENATE("'2018-06 (Д)'!U",TEXT(MATCH($C69,'2018-06 (Д)'!$C$2:$C$100,0)+1,0)))="Н/Д",INDIRECT(CONCATENATE("'2018-05 (Д)'!U",TEXT(MATCH($C69,'2018-05 (Д)'!$C$2:$C$100,0)+1,0))))),"Н/Д",((INDIRECT(CONCATENATE("'2018-06 (Д)'!U",TEXT(MATCH($C69,'2018-06 (Д)'!$C$2:$C$100,0)+1,0)))-INDIRECT(CONCATENATE("'2018-05 (Д)'!U",TEXT(MATCH($C69,'2018-05 (Д)'!$C$2:$C$100,0)+1,0))))/INDIRECT(CONCATENATE("'2018-05 (Д)'!U",TEXT(MATCH($C69,'2018-05 (Д)'!$C$2:$C$100,0)+1,0))))*100)</f>
        <v>-16.974604691436518</v>
      </c>
      <c r="GC69" s="9">
        <f ca="1">IF(OR(INDIRECT(CONCATENATE("'2018-07 (Д)'!U",TEXT(MATCH($C69,'2018-07 (Д)'!$C$2:$C$100,0)+1,0)))="Н/Д",INDIRECT(CONCATENATE("'2018-06 (Д)'!U",TEXT(MATCH($C69,'2018-06 (Д)'!$C$2:$C$100,0)+1,0)))="Н/Д",AND(INDIRECT(CONCATENATE("'2018-07 (Д)'!U",TEXT(MATCH($C69,'2018-07 (Д)'!$C$2:$C$100,0)+1,0)))="Н/Д",INDIRECT(CONCATENATE("'2018-06 (Д)'!U",TEXT(MATCH($C69,'2018-06 (Д)'!$C$2:$C$100,0)+1,0))))),"Н/Д",((INDIRECT(CONCATENATE("'2018-07 (Д)'!U",TEXT(MATCH($C69,'2018-07 (Д)'!$C$2:$C$100,0)+1,0)))-INDIRECT(CONCATENATE("'2018-06 (Д)'!U",TEXT(MATCH($C69,'2018-06 (Д)'!$C$2:$C$100,0)+1,0))))/INDIRECT(CONCATENATE("'2018-06 (Д)'!U",TEXT(MATCH($C69,'2018-06 (Д)'!$C$2:$C$100,0)+1,0))))*100)</f>
        <v>-582.69546136203257</v>
      </c>
      <c r="GD69" s="9">
        <f ca="1">IF(OR(INDIRECT(CONCATENATE("'2018-08 (Д)'!U",TEXT(MATCH($C69,'2018-08 (Д)'!$C$2:$C$100,0)+1,0)))="Н/Д",INDIRECT(CONCATENATE("'2018-07 (Д)'!U",TEXT(MATCH($C69,'2018-07 (Д)'!$C$2:$C$100,0)+1,0)))="Н/Д",AND(INDIRECT(CONCATENATE("'2018-08 (Д)'!U",TEXT(MATCH($C69,'2018-08 (Д)'!$C$2:$C$100,0)+1,0)))="Н/Д",INDIRECT(CONCATENATE("'2018-07 (Д)'!U",TEXT(MATCH($C69,'2018-07 (Д)'!$C$2:$C$100,0)+1,0))))),"Н/Д",((INDIRECT(CONCATENATE("'2018-08 (Д)'!U",TEXT(MATCH($C69,'2018-08 (Д)'!$C$2:$C$100,0)+1,0)))-INDIRECT(CONCATENATE("'2018-07 (Д)'!U",TEXT(MATCH($C69,'2018-07 (Д)'!$C$2:$C$100,0)+1,0))))/INDIRECT(CONCATENATE("'2018-07 (Д)'!U",TEXT(MATCH($C69,'2018-07 (Д)'!$C$2:$C$100,0)+1,0))))*100)</f>
        <v>-187.85425896601518</v>
      </c>
      <c r="GE69" s="9">
        <f ca="1">IF(OR(INDIRECT(CONCATENATE("'2018-09 (Д)'!U",TEXT(MATCH($C69,'2018-09 (Д)'!$C$2:$C$100,0)+1,0)))="Н/Д",INDIRECT(CONCATENATE("'2018-08 (Д)'!U",TEXT(MATCH($C69,'2018-08 (Д)'!$C$2:$C$100,0)+1,0)))="Н/Д",AND(INDIRECT(CONCATENATE("'2018-09 (Д)'!U",TEXT(MATCH($C69,'2018-09 (Д)'!$C$2:$C$100,0)+1,0)))="Н/Д",INDIRECT(CONCATENATE("'2018-08 (Д)'!U",TEXT(MATCH($C69,'2018-08 (Д)'!$C$2:$C$100,0)+1,0))))),"Н/Д",((INDIRECT(CONCATENATE("'2018-09 (Д)'!U",TEXT(MATCH($C69,'2018-09 (Д)'!$C$2:$C$100,0)+1,0)))-INDIRECT(CONCATENATE("'2018-08 (Д)'!U",TEXT(MATCH($C69,'2018-08 (Д)'!$C$2:$C$100,0)+1,0))))/INDIRECT(CONCATENATE("'2018-08 (Д)'!U",TEXT(MATCH($C69,'2018-08 (Д)'!$C$2:$C$100,0)+1,0))))*100)</f>
        <v>-377.45934869186647</v>
      </c>
      <c r="GF69" s="9">
        <f ca="1">IF(OR(INDIRECT(CONCATENATE("'2018-10 (Д)'!U",TEXT(MATCH($C69,'2018-10 (Д)'!$C$2:$C$100,0)+1,0)))="Н/Д",INDIRECT(CONCATENATE("'2018-09 (Д)'!U",TEXT(MATCH($C69,'2018-09 (Д)'!$C$2:$C$100,0)+1,0)))="Н/Д",AND(INDIRECT(CONCATENATE("'2018-10 (Д)'!U",TEXT(MATCH($C69,'2018-10 (Д)'!$C$2:$C$100,0)+1,0)))="Н/Д",INDIRECT(CONCATENATE("'2018-09 (Д)'!U",TEXT(MATCH($C69,'2018-09 (Д)'!$C$2:$C$100,0)+1,0))))),"Н/Д",((INDIRECT(CONCATENATE("'2018-10 (Д)'!U",TEXT(MATCH($C69,'2018-10 (Д)'!$C$2:$C$100,0)+1,0)))-INDIRECT(CONCATENATE("'2018-09 (Д)'!U",TEXT(MATCH($C69,'2018-09 (Д)'!$C$2:$C$100,0)+1,0))))/INDIRECT(CONCATENATE("'2018-09 (Д)'!U",TEXT(MATCH($C69,'2018-09 (Д)'!$C$2:$C$100,0)+1,0))))*100)</f>
        <v>-132.95028201601329</v>
      </c>
      <c r="GG69" s="9">
        <f ca="1">IF(OR(INDIRECT(CONCATENATE("'2018-11 (Д)'!U",TEXT(MATCH($C69,'2018-11 (Д)'!$C$2:$C$100,0)+1,0)))="Н/Д",INDIRECT(CONCATENATE("'2018-10 (Д)'!U",TEXT(MATCH($C69,'2018-10 (Д)'!$C$2:$C$100,0)+1,0)))="Н/Д",AND(INDIRECT(CONCATENATE("'2018-11 (Д)'!U",TEXT(MATCH($C69,'2018-11 (Д)'!$C$2:$C$100,0)+1,0)))="Н/Д",INDIRECT(CONCATENATE("'2018-10 (Д)'!U",TEXT(MATCH($C69,'2018-10 (Д)'!$C$2:$C$100,0)+1,0))))),"Н/Д",((INDIRECT(CONCATENATE("'2018-11 (Д)'!U",TEXT(MATCH($C69,'2018-11 (Д)'!$C$2:$C$100,0)+1,0)))-INDIRECT(CONCATENATE("'2018-10 (Д)'!U",TEXT(MATCH($C69,'2018-10 (Д)'!$C$2:$C$100,0)+1,0))))/INDIRECT(CONCATENATE("'2018-10 (Д)'!U",TEXT(MATCH($C69,'2018-10 (Д)'!$C$2:$C$100,0)+1,0))))*100)</f>
        <v>120.29933189010629</v>
      </c>
      <c r="GH69" s="9">
        <f ca="1">IF(OR(INDIRECT(CONCATENATE("'2018-12 (Д)'!U",TEXT(MATCH($C69,'2018-12 (Д)'!$C$2:$C$100,0)+1,0)))="Н/Д",INDIRECT(CONCATENATE("'2018-11 (Д)'!U",TEXT(MATCH($C69,'2018-11 (Д)'!$C$2:$C$100,0)+1,0)))="Н/Д",AND(INDIRECT(CONCATENATE("'2018-12 (Д)'!U",TEXT(MATCH($C69,'2018-12 (Д)'!$C$2:$C$100,0)+1,0)))="Н/Д",INDIRECT(CONCATENATE("'2018-11 (Д)'!U",TEXT(MATCH($C69,'2018-11 (Д)'!$C$2:$C$100,0)+1,0))))),"Н/Д",((INDIRECT(CONCATENATE("'2018-12 (Д)'!U",TEXT(MATCH($C69,'2018-12 (Д)'!$C$2:$C$100,0)+1,0)))-INDIRECT(CONCATENATE("'2018-11 (Д)'!U",TEXT(MATCH($C69,'2018-11 (Д)'!$C$2:$C$100,0)+1,0))))/INDIRECT(CONCATENATE("'2018-11 (Д)'!U",TEXT(MATCH($C69,'2018-11 (Д)'!$C$2:$C$100,0)+1,0))))*100)</f>
        <v>-185.21748372094714</v>
      </c>
      <c r="GI69" s="9"/>
      <c r="GJ69" s="9">
        <f ca="1">IF(OR(INDIRECT(CONCATENATE("'2018-03 (Д)'!V",TEXT(MATCH($C69,'2018-03 (Д)'!$C$2:$C$100,0)+1,0)))="Н/Д",INDIRECT(CONCATENATE("'2018-02 (Д)'!V",TEXT(MATCH($C69,'2018-02 (Д)'!$C$2:$C$100,0)+1,0)))="Н/Д",AND(INDIRECT(CONCATENATE("'2018-03 (Д)'!V",TEXT(MATCH($C69,'2018-03 (Д)'!$C$2:$C$100,0)+1,0)))="Н/Д",INDIRECT(CONCATENATE("'2018-02 (Д)'!V",TEXT(MATCH($C69,'2018-02 (Д)'!$C$2:$C$100,0)+1,0))))),"Н/Д",((INDIRECT(CONCATENATE("'2018-03 (Д)'!V",TEXT(MATCH($C69,'2018-03 (Д)'!$C$2:$C$100,0)+1,0)))-INDIRECT(CONCATENATE("'2018-02 (Д)'!V",TEXT(MATCH($C69,'2018-02 (Д)'!$C$2:$C$100,0)+1,0))))/INDIRECT(CONCATENATE("'2018-02 (Д)'!V",TEXT(MATCH($C69,'2018-02 (Д)'!$C$2:$C$100,0)+1,0))))*100)</f>
        <v>23.201004740968621</v>
      </c>
      <c r="GK69" s="9">
        <f ca="1">IF(OR(INDIRECT(CONCATENATE("'2018-04 (Д)'!V",TEXT(MATCH($C69,'2018-04 (Д)'!$C$2:$C$100,0)+1,0)))="Н/Д",INDIRECT(CONCATENATE("'2018-03 (Д)'!V",TEXT(MATCH($C69,'2018-03 (Д)'!$C$2:$C$100,0)+1,0)))="Н/Д",AND(INDIRECT(CONCATENATE("'2018-04 (Д)'!V",TEXT(MATCH($C69,'2018-04 (Д)'!$C$2:$C$100,0)+1,0)))="Н/Д",INDIRECT(CONCATENATE("'2018-03 (Д)'!V",TEXT(MATCH($C69,'2018-03 (Д)'!$C$2:$C$100,0)+1,0))))),"Н/Д",((INDIRECT(CONCATENATE("'2018-04 (Д)'!V",TEXT(MATCH($C69,'2018-04 (Д)'!$C$2:$C$100,0)+1,0)))-INDIRECT(CONCATENATE("'2018-03 (Д)'!V",TEXT(MATCH($C69,'2018-03 (Д)'!$C$2:$C$100,0)+1,0))))/INDIRECT(CONCATENATE("'2018-03 (Д)'!V",TEXT(MATCH($C69,'2018-03 (Д)'!$C$2:$C$100,0)+1,0))))*100)</f>
        <v>7.0453210123843863</v>
      </c>
      <c r="GL69" s="9">
        <f ca="1">IF(OR(INDIRECT(CONCATENATE("'2018-05 (Д)'!V",TEXT(MATCH($C69,'2018-05 (Д)'!$C$2:$C$100,0)+1,0)))="Н/Д",INDIRECT(CONCATENATE("'2018-04 (Д)'!V",TEXT(MATCH($C69,'2018-04 (Д)'!$C$2:$C$100,0)+1,0)))="Н/Д",AND(INDIRECT(CONCATENATE("'2018-05 (Д)'!V",TEXT(MATCH($C69,'2018-05 (Д)'!$C$2:$C$100,0)+1,0)))="Н/Д",INDIRECT(CONCATENATE("'2018-04 (Д)'!V",TEXT(MATCH($C69,'2018-04 (Д)'!$C$2:$C$100,0)+1,0))))),"Н/Д",((INDIRECT(CONCATENATE("'2018-05 (Д)'!V",TEXT(MATCH($C69,'2018-05 (Д)'!$C$2:$C$100,0)+1,0)))-INDIRECT(CONCATENATE("'2018-04 (Д)'!V",TEXT(MATCH($C69,'2018-04 (Д)'!$C$2:$C$100,0)+1,0))))/INDIRECT(CONCATENATE("'2018-04 (Д)'!V",TEXT(MATCH($C69,'2018-04 (Д)'!$C$2:$C$100,0)+1,0))))*100)</f>
        <v>1.9801713091666557</v>
      </c>
      <c r="GM69" s="9">
        <f ca="1">IF(OR(INDIRECT(CONCATENATE("'2018-06 (Д)'!V",TEXT(MATCH($C69,'2018-06 (Д)'!$C$2:$C$100,0)+1,0)))="Н/Д",INDIRECT(CONCATENATE("'2018-05 (Д)'!V",TEXT(MATCH($C69,'2018-05 (Д)'!$C$2:$C$100,0)+1,0)))="Н/Д",AND(INDIRECT(CONCATENATE("'2018-06 (Д)'!V",TEXT(MATCH($C69,'2018-06 (Д)'!$C$2:$C$100,0)+1,0)))="Н/Д",INDIRECT(CONCATENATE("'2018-05 (Д)'!V",TEXT(MATCH($C69,'2018-05 (Д)'!$C$2:$C$100,0)+1,0))))),"Н/Д",((INDIRECT(CONCATENATE("'2018-06 (Д)'!V",TEXT(MATCH($C69,'2018-06 (Д)'!$C$2:$C$100,0)+1,0)))-INDIRECT(CONCATENATE("'2018-05 (Д)'!V",TEXT(MATCH($C69,'2018-05 (Д)'!$C$2:$C$100,0)+1,0))))/INDIRECT(CONCATENATE("'2018-05 (Д)'!V",TEXT(MATCH($C69,'2018-05 (Д)'!$C$2:$C$100,0)+1,0))))*100)</f>
        <v>5.3666452200966219</v>
      </c>
      <c r="GN69" s="9">
        <f ca="1">IF(OR(INDIRECT(CONCATENATE("'2018-07 (Д)'!V",TEXT(MATCH($C69,'2018-07 (Д)'!$C$2:$C$100,0)+1,0)))="Н/Д",INDIRECT(CONCATENATE("'2018-06 (Д)'!V",TEXT(MATCH($C69,'2018-06 (Д)'!$C$2:$C$100,0)+1,0)))="Н/Д",AND(INDIRECT(CONCATENATE("'2018-07 (Д)'!V",TEXT(MATCH($C69,'2018-07 (Д)'!$C$2:$C$100,0)+1,0)))="Н/Д",INDIRECT(CONCATENATE("'2018-06 (Д)'!V",TEXT(MATCH($C69,'2018-06 (Д)'!$C$2:$C$100,0)+1,0))))),"Н/Д",((INDIRECT(CONCATENATE("'2018-07 (Д)'!V",TEXT(MATCH($C69,'2018-07 (Д)'!$C$2:$C$100,0)+1,0)))-INDIRECT(CONCATENATE("'2018-06 (Д)'!V",TEXT(MATCH($C69,'2018-06 (Д)'!$C$2:$C$100,0)+1,0))))/INDIRECT(CONCATENATE("'2018-06 (Д)'!V",TEXT(MATCH($C69,'2018-06 (Д)'!$C$2:$C$100,0)+1,0))))*100)</f>
        <v>-11.198392288365017</v>
      </c>
      <c r="GO69" s="9">
        <f ca="1">IF(OR(INDIRECT(CONCATENATE("'2018-08 (Д)'!V",TEXT(MATCH($C69,'2018-08 (Д)'!$C$2:$C$100,0)+1,0)))="Н/Д",INDIRECT(CONCATENATE("'2018-07 (Д)'!V",TEXT(MATCH($C69,'2018-07 (Д)'!$C$2:$C$100,0)+1,0)))="Н/Д",AND(INDIRECT(CONCATENATE("'2018-08 (Д)'!V",TEXT(MATCH($C69,'2018-08 (Д)'!$C$2:$C$100,0)+1,0)))="Н/Д",INDIRECT(CONCATENATE("'2018-07 (Д)'!V",TEXT(MATCH($C69,'2018-07 (Д)'!$C$2:$C$100,0)+1,0))))),"Н/Д",((INDIRECT(CONCATENATE("'2018-08 (Д)'!V",TEXT(MATCH($C69,'2018-08 (Д)'!$C$2:$C$100,0)+1,0)))-INDIRECT(CONCATENATE("'2018-07 (Д)'!V",TEXT(MATCH($C69,'2018-07 (Д)'!$C$2:$C$100,0)+1,0))))/INDIRECT(CONCATENATE("'2018-07 (Д)'!V",TEXT(MATCH($C69,'2018-07 (Д)'!$C$2:$C$100,0)+1,0))))*100)</f>
        <v>0.87899976473546981</v>
      </c>
      <c r="GP69" s="9">
        <f ca="1">IF(OR(INDIRECT(CONCATENATE("'2018-09 (Д)'!V",TEXT(MATCH($C69,'2018-09 (Д)'!$C$2:$C$100,0)+1,0)))="Н/Д",INDIRECT(CONCATENATE("'2018-08 (Д)'!V",TEXT(MATCH($C69,'2018-08 (Д)'!$C$2:$C$100,0)+1,0)))="Н/Д",AND(INDIRECT(CONCATENATE("'2018-09 (Д)'!V",TEXT(MATCH($C69,'2018-09 (Д)'!$C$2:$C$100,0)+1,0)))="Н/Д",INDIRECT(CONCATENATE("'2018-08 (Д)'!V",TEXT(MATCH($C69,'2018-08 (Д)'!$C$2:$C$100,0)+1,0))))),"Н/Д",((INDIRECT(CONCATENATE("'2018-09 (Д)'!V",TEXT(MATCH($C69,'2018-09 (Д)'!$C$2:$C$100,0)+1,0)))-INDIRECT(CONCATENATE("'2018-08 (Д)'!V",TEXT(MATCH($C69,'2018-08 (Д)'!$C$2:$C$100,0)+1,0))))/INDIRECT(CONCATENATE("'2018-08 (Д)'!V",TEXT(MATCH($C69,'2018-08 (Д)'!$C$2:$C$100,0)+1,0))))*100)</f>
        <v>11.623181536401676</v>
      </c>
      <c r="GQ69" s="9">
        <f ca="1">IF(OR(INDIRECT(CONCATENATE("'2018-10 (Д)'!V",TEXT(MATCH($C69,'2018-10 (Д)'!$C$2:$C$100,0)+1,0)))="Н/Д",INDIRECT(CONCATENATE("'2018-09 (Д)'!V",TEXT(MATCH($C69,'2018-09 (Д)'!$C$2:$C$100,0)+1,0)))="Н/Д",AND(INDIRECT(CONCATENATE("'2018-10 (Д)'!V",TEXT(MATCH($C69,'2018-10 (Д)'!$C$2:$C$100,0)+1,0)))="Н/Д",INDIRECT(CONCATENATE("'2018-09 (Д)'!V",TEXT(MATCH($C69,'2018-09 (Д)'!$C$2:$C$100,0)+1,0))))),"Н/Д",((INDIRECT(CONCATENATE("'2018-10 (Д)'!V",TEXT(MATCH($C69,'2018-10 (Д)'!$C$2:$C$100,0)+1,0)))-INDIRECT(CONCATENATE("'2018-09 (Д)'!V",TEXT(MATCH($C69,'2018-09 (Д)'!$C$2:$C$100,0)+1,0))))/INDIRECT(CONCATENATE("'2018-09 (Д)'!V",TEXT(MATCH($C69,'2018-09 (Д)'!$C$2:$C$100,0)+1,0))))*100)</f>
        <v>19.06229812774297</v>
      </c>
      <c r="GR69" s="9">
        <f ca="1">IF(OR(INDIRECT(CONCATENATE("'2018-11 (Д)'!V",TEXT(MATCH($C69,'2018-11 (Д)'!$C$2:$C$100,0)+1,0)))="Н/Д",INDIRECT(CONCATENATE("'2018-10 (Д)'!V",TEXT(MATCH($C69,'2018-10 (Д)'!$C$2:$C$100,0)+1,0)))="Н/Д",AND(INDIRECT(CONCATENATE("'2018-11 (Д)'!V",TEXT(MATCH($C69,'2018-11 (Д)'!$C$2:$C$100,0)+1,0)))="Н/Д",INDIRECT(CONCATENATE("'2018-10 (Д)'!V",TEXT(MATCH($C69,'2018-10 (Д)'!$C$2:$C$100,0)+1,0))))),"Н/Д",((INDIRECT(CONCATENATE("'2018-11 (Д)'!V",TEXT(MATCH($C69,'2018-11 (Д)'!$C$2:$C$100,0)+1,0)))-INDIRECT(CONCATENATE("'2018-10 (Д)'!V",TEXT(MATCH($C69,'2018-10 (Д)'!$C$2:$C$100,0)+1,0))))/INDIRECT(CONCATENATE("'2018-10 (Д)'!V",TEXT(MATCH($C69,'2018-10 (Д)'!$C$2:$C$100,0)+1,0))))*100)</f>
        <v>-19.018504818762295</v>
      </c>
      <c r="GS69" s="9">
        <f ca="1">IF(OR(INDIRECT(CONCATENATE("'2018-12 (Д)'!V",TEXT(MATCH($C69,'2018-12 (Д)'!$C$2:$C$100,0)+1,0)))="Н/Д",INDIRECT(CONCATENATE("'2018-11 (Д)'!V",TEXT(MATCH($C69,'2018-11 (Д)'!$C$2:$C$100,0)+1,0)))="Н/Д",AND(INDIRECT(CONCATENATE("'2018-12 (Д)'!V",TEXT(MATCH($C69,'2018-12 (Д)'!$C$2:$C$100,0)+1,0)))="Н/Д",INDIRECT(CONCATENATE("'2018-11 (Д)'!V",TEXT(MATCH($C69,'2018-11 (Д)'!$C$2:$C$100,0)+1,0))))),"Н/Д",((INDIRECT(CONCATENATE("'2018-12 (Д)'!V",TEXT(MATCH($C69,'2018-12 (Д)'!$C$2:$C$100,0)+1,0)))-INDIRECT(CONCATENATE("'2018-11 (Д)'!V",TEXT(MATCH($C69,'2018-11 (Д)'!$C$2:$C$100,0)+1,0))))/INDIRECT(CONCATENATE("'2018-11 (Д)'!V",TEXT(MATCH($C69,'2018-11 (Д)'!$C$2:$C$100,0)+1,0))))*100)</f>
        <v>18.50746712575754</v>
      </c>
      <c r="GT69" s="9"/>
      <c r="GU69" s="9">
        <f ca="1">IF(OR(INDIRECT(CONCATENATE("'2018-03 (Д)'!W",TEXT(MATCH($C69,'2018-03 (Д)'!$C$2:$C$100,0)+1,0)))="Н/Д",INDIRECT(CONCATENATE("'2018-02 (Д)'!W",TEXT(MATCH($C69,'2018-02 (Д)'!$C$2:$C$100,0)+1,0)))="Н/Д",AND(INDIRECT(CONCATENATE("'2018-03 (Д)'!W",TEXT(MATCH($C69,'2018-03 (Д)'!$C$2:$C$100,0)+1,0)))="Н/Д",INDIRECT(CONCATENATE("'2018-02 (Д)'!W",TEXT(MATCH($C69,'2018-02 (Д)'!$C$2:$C$100,0)+1,0))))),"Н/Д",((INDIRECT(CONCATENATE("'2018-03 (Д)'!W",TEXT(MATCH($C69,'2018-03 (Д)'!$C$2:$C$100,0)+1,0)))-INDIRECT(CONCATENATE("'2018-02 (Д)'!W",TEXT(MATCH($C69,'2018-02 (Д)'!$C$2:$C$100,0)+1,0))))/INDIRECT(CONCATENATE("'2018-02 (Д)'!W",TEXT(MATCH($C69,'2018-02 (Д)'!$C$2:$C$100,0)+1,0))))*100)</f>
        <v>5.1722897971997472</v>
      </c>
      <c r="GV69" s="9">
        <f ca="1">IF(OR(INDIRECT(CONCATENATE("'2018-04 (Д)'!W",TEXT(MATCH($C69,'2018-04 (Д)'!$C$2:$C$100,0)+1,0)))="Н/Д",INDIRECT(CONCATENATE("'2018-03 (Д)'!W",TEXT(MATCH($C69,'2018-03 (Д)'!$C$2:$C$100,0)+1,0)))="Н/Д",AND(INDIRECT(CONCATENATE("'2018-04 (Д)'!W",TEXT(MATCH($C69,'2018-04 (Д)'!$C$2:$C$100,0)+1,0)))="Н/Д",INDIRECT(CONCATENATE("'2018-03 (Д)'!W",TEXT(MATCH($C69,'2018-03 (Д)'!$C$2:$C$100,0)+1,0))))),"Н/Д",((INDIRECT(CONCATENATE("'2018-04 (Д)'!W",TEXT(MATCH($C69,'2018-04 (Д)'!$C$2:$C$100,0)+1,0)))-INDIRECT(CONCATENATE("'2018-03 (Д)'!W",TEXT(MATCH($C69,'2018-03 (Д)'!$C$2:$C$100,0)+1,0))))/INDIRECT(CONCATENATE("'2018-03 (Д)'!W",TEXT(MATCH($C69,'2018-03 (Д)'!$C$2:$C$100,0)+1,0))))*100)</f>
        <v>68.367466135723234</v>
      </c>
      <c r="GW69" s="9">
        <f ca="1">IF(OR(INDIRECT(CONCATENATE("'2018-05 (Д)'!W",TEXT(MATCH($C69,'2018-05 (Д)'!$C$2:$C$100,0)+1,0)))="Н/Д",INDIRECT(CONCATENATE("'2018-04 (Д)'!W",TEXT(MATCH($C69,'2018-04 (Д)'!$C$2:$C$100,0)+1,0)))="Н/Д",AND(INDIRECT(CONCATENATE("'2018-05 (Д)'!W",TEXT(MATCH($C69,'2018-05 (Д)'!$C$2:$C$100,0)+1,0)))="Н/Д",INDIRECT(CONCATENATE("'2018-04 (Д)'!W",TEXT(MATCH($C69,'2018-04 (Д)'!$C$2:$C$100,0)+1,0))))),"Н/Д",((INDIRECT(CONCATENATE("'2018-05 (Д)'!W",TEXT(MATCH($C69,'2018-05 (Д)'!$C$2:$C$100,0)+1,0)))-INDIRECT(CONCATENATE("'2018-04 (Д)'!W",TEXT(MATCH($C69,'2018-04 (Д)'!$C$2:$C$100,0)+1,0))))/INDIRECT(CONCATENATE("'2018-04 (Д)'!W",TEXT(MATCH($C69,'2018-04 (Д)'!$C$2:$C$100,0)+1,0))))*100)</f>
        <v>-4.7981011372940801</v>
      </c>
      <c r="GX69" s="9">
        <f ca="1">IF(OR(INDIRECT(CONCATENATE("'2018-06 (Д)'!W",TEXT(MATCH($C69,'2018-06 (Д)'!$C$2:$C$100,0)+1,0)))="Н/Д",INDIRECT(CONCATENATE("'2018-05 (Д)'!W",TEXT(MATCH($C69,'2018-05 (Д)'!$C$2:$C$100,0)+1,0)))="Н/Д",AND(INDIRECT(CONCATENATE("'2018-06 (Д)'!W",TEXT(MATCH($C69,'2018-06 (Д)'!$C$2:$C$100,0)+1,0)))="Н/Д",INDIRECT(CONCATENATE("'2018-05 (Д)'!W",TEXT(MATCH($C69,'2018-05 (Д)'!$C$2:$C$100,0)+1,0))))),"Н/Д",((INDIRECT(CONCATENATE("'2018-06 (Д)'!W",TEXT(MATCH($C69,'2018-06 (Д)'!$C$2:$C$100,0)+1,0)))-INDIRECT(CONCATENATE("'2018-05 (Д)'!W",TEXT(MATCH($C69,'2018-05 (Д)'!$C$2:$C$100,0)+1,0))))/INDIRECT(CONCATENATE("'2018-05 (Д)'!W",TEXT(MATCH($C69,'2018-05 (Д)'!$C$2:$C$100,0)+1,0))))*100)</f>
        <v>2.2639855316781454</v>
      </c>
      <c r="GY69" s="9">
        <f ca="1">IF(OR(INDIRECT(CONCATENATE("'2018-07 (Д)'!W",TEXT(MATCH($C69,'2018-07 (Д)'!$C$2:$C$100,0)+1,0)))="Н/Д",INDIRECT(CONCATENATE("'2018-06 (Д)'!W",TEXT(MATCH($C69,'2018-06 (Д)'!$C$2:$C$100,0)+1,0)))="Н/Д",AND(INDIRECT(CONCATENATE("'2018-07 (Д)'!W",TEXT(MATCH($C69,'2018-07 (Д)'!$C$2:$C$100,0)+1,0)))="Н/Д",INDIRECT(CONCATENATE("'2018-06 (Д)'!W",TEXT(MATCH($C69,'2018-06 (Д)'!$C$2:$C$100,0)+1,0))))),"Н/Д",((INDIRECT(CONCATENATE("'2018-07 (Д)'!W",TEXT(MATCH($C69,'2018-07 (Д)'!$C$2:$C$100,0)+1,0)))-INDIRECT(CONCATENATE("'2018-06 (Д)'!W",TEXT(MATCH($C69,'2018-06 (Д)'!$C$2:$C$100,0)+1,0))))/INDIRECT(CONCATENATE("'2018-06 (Д)'!W",TEXT(MATCH($C69,'2018-06 (Д)'!$C$2:$C$100,0)+1,0))))*100)</f>
        <v>-29.5727113972304</v>
      </c>
      <c r="GZ69" s="9">
        <f ca="1">IF(OR(INDIRECT(CONCATENATE("'2018-08 (Д)'!W",TEXT(MATCH($C69,'2018-08 (Д)'!$C$2:$C$100,0)+1,0)))="Н/Д",INDIRECT(CONCATENATE("'2018-07 (Д)'!W",TEXT(MATCH($C69,'2018-07 (Д)'!$C$2:$C$100,0)+1,0)))="Н/Д",AND(INDIRECT(CONCATENATE("'2018-08 (Д)'!W",TEXT(MATCH($C69,'2018-08 (Д)'!$C$2:$C$100,0)+1,0)))="Н/Д",INDIRECT(CONCATENATE("'2018-07 (Д)'!W",TEXT(MATCH($C69,'2018-07 (Д)'!$C$2:$C$100,0)+1,0))))),"Н/Д",((INDIRECT(CONCATENATE("'2018-08 (Д)'!W",TEXT(MATCH($C69,'2018-08 (Д)'!$C$2:$C$100,0)+1,0)))-INDIRECT(CONCATENATE("'2018-07 (Д)'!W",TEXT(MATCH($C69,'2018-07 (Д)'!$C$2:$C$100,0)+1,0))))/INDIRECT(CONCATENATE("'2018-07 (Д)'!W",TEXT(MATCH($C69,'2018-07 (Д)'!$C$2:$C$100,0)+1,0))))*100)</f>
        <v>35.785513596692475</v>
      </c>
      <c r="HA69" s="9">
        <f ca="1">IF(OR(INDIRECT(CONCATENATE("'2018-09 (Д)'!W",TEXT(MATCH($C69,'2018-09 (Д)'!$C$2:$C$100,0)+1,0)))="Н/Д",INDIRECT(CONCATENATE("'2018-08 (Д)'!W",TEXT(MATCH($C69,'2018-08 (Д)'!$C$2:$C$100,0)+1,0)))="Н/Д",AND(INDIRECT(CONCATENATE("'2018-09 (Д)'!W",TEXT(MATCH($C69,'2018-09 (Д)'!$C$2:$C$100,0)+1,0)))="Н/Д",INDIRECT(CONCATENATE("'2018-08 (Д)'!W",TEXT(MATCH($C69,'2018-08 (Д)'!$C$2:$C$100,0)+1,0))))),"Н/Д",((INDIRECT(CONCATENATE("'2018-09 (Д)'!W",TEXT(MATCH($C69,'2018-09 (Д)'!$C$2:$C$100,0)+1,0)))-INDIRECT(CONCATENATE("'2018-08 (Д)'!W",TEXT(MATCH($C69,'2018-08 (Д)'!$C$2:$C$100,0)+1,0))))/INDIRECT(CONCATENATE("'2018-08 (Д)'!W",TEXT(MATCH($C69,'2018-08 (Д)'!$C$2:$C$100,0)+1,0))))*100)</f>
        <v>-21.602646685135348</v>
      </c>
      <c r="HB69" s="9">
        <f ca="1">IF(OR(INDIRECT(CONCATENATE("'2018-10 (Д)'!W",TEXT(MATCH($C69,'2018-10 (Д)'!$C$2:$C$100,0)+1,0)))="Н/Д",INDIRECT(CONCATENATE("'2018-09 (Д)'!W",TEXT(MATCH($C69,'2018-09 (Д)'!$C$2:$C$100,0)+1,0)))="Н/Д",AND(INDIRECT(CONCATENATE("'2018-10 (Д)'!W",TEXT(MATCH($C69,'2018-10 (Д)'!$C$2:$C$100,0)+1,0)))="Н/Д",INDIRECT(CONCATENATE("'2018-09 (Д)'!W",TEXT(MATCH($C69,'2018-09 (Д)'!$C$2:$C$100,0)+1,0))))),"Н/Д",((INDIRECT(CONCATENATE("'2018-10 (Д)'!W",TEXT(MATCH($C69,'2018-10 (Д)'!$C$2:$C$100,0)+1,0)))-INDIRECT(CONCATENATE("'2018-09 (Д)'!W",TEXT(MATCH($C69,'2018-09 (Д)'!$C$2:$C$100,0)+1,0))))/INDIRECT(CONCATENATE("'2018-09 (Д)'!W",TEXT(MATCH($C69,'2018-09 (Д)'!$C$2:$C$100,0)+1,0))))*100)</f>
        <v>-6.941112214797224</v>
      </c>
      <c r="HC69" s="9">
        <f ca="1">IF(OR(INDIRECT(CONCATENATE("'2018-11 (Д)'!W",TEXT(MATCH($C69,'2018-11 (Д)'!$C$2:$C$100,0)+1,0)))="Н/Д",INDIRECT(CONCATENATE("'2018-10 (Д)'!W",TEXT(MATCH($C69,'2018-10 (Д)'!$C$2:$C$100,0)+1,0)))="Н/Д",AND(INDIRECT(CONCATENATE("'2018-11 (Д)'!W",TEXT(MATCH($C69,'2018-11 (Д)'!$C$2:$C$100,0)+1,0)))="Н/Д",INDIRECT(CONCATENATE("'2018-10 (Д)'!W",TEXT(MATCH($C69,'2018-10 (Д)'!$C$2:$C$100,0)+1,0))))),"Н/Д",((INDIRECT(CONCATENATE("'2018-11 (Д)'!W",TEXT(MATCH($C69,'2018-11 (Д)'!$C$2:$C$100,0)+1,0)))-INDIRECT(CONCATENATE("'2018-10 (Д)'!W",TEXT(MATCH($C69,'2018-10 (Д)'!$C$2:$C$100,0)+1,0))))/INDIRECT(CONCATENATE("'2018-10 (Д)'!W",TEXT(MATCH($C69,'2018-10 (Д)'!$C$2:$C$100,0)+1,0))))*100)</f>
        <v>45.818821966873188</v>
      </c>
      <c r="HD69" s="9">
        <f ca="1">IF(OR(INDIRECT(CONCATENATE("'2018-12 (Д)'!W",TEXT(MATCH($C69,'2018-12 (Д)'!$C$2:$C$100,0)+1,0)))="Н/Д",INDIRECT(CONCATENATE("'2018-11 (Д)'!W",TEXT(MATCH($C69,'2018-11 (Д)'!$C$2:$C$100,0)+1,0)))="Н/Д",AND(INDIRECT(CONCATENATE("'2018-12 (Д)'!W",TEXT(MATCH($C69,'2018-12 (Д)'!$C$2:$C$100,0)+1,0)))="Н/Д",INDIRECT(CONCATENATE("'2018-11 (Д)'!W",TEXT(MATCH($C69,'2018-11 (Д)'!$C$2:$C$100,0)+1,0))))),"Н/Д",((INDIRECT(CONCATENATE("'2018-12 (Д)'!W",TEXT(MATCH($C69,'2018-12 (Д)'!$C$2:$C$100,0)+1,0)))-INDIRECT(CONCATENATE("'2018-11 (Д)'!W",TEXT(MATCH($C69,'2018-11 (Д)'!$C$2:$C$100,0)+1,0))))/INDIRECT(CONCATENATE("'2018-11 (Д)'!W",TEXT(MATCH($C69,'2018-11 (Д)'!$C$2:$C$100,0)+1,0))))*100)</f>
        <v>-18.437005277040893</v>
      </c>
    </row>
    <row r="70" spans="1:212" x14ac:dyDescent="0.25">
      <c r="A70" s="2" t="s">
        <v>87</v>
      </c>
      <c r="B70" s="2" t="s">
        <v>95</v>
      </c>
      <c r="C70" s="15">
        <v>38000000</v>
      </c>
      <c r="D70" s="9"/>
      <c r="E70" s="9">
        <f ca="1">IF(OR(INDIRECT(CONCATENATE("'2018-03 (Д)'!E",TEXT(MATCH($C70,'2018-03 (Д)'!$C$2:$C$100,0)+1,0)))="Н/Д",INDIRECT(CONCATENATE("'2018-02 (Д)'!E",TEXT(MATCH($C70,'2018-02 (Д)'!$C$2:$C$100,0)+1,0)))="Н/Д",AND(INDIRECT(CONCATENATE("'2018-03 (Д)'!E",TEXT(MATCH($C70,'2018-03 (Д)'!$C$2:$C$100,0)+1,0)))="Н/Д",INDIRECT(CONCATENATE("'2018-02 (Д)'!E",TEXT(MATCH($C70,'2018-02 (Д)'!$C$2:$C$100,0)+1,0))))),"Н/Д",((INDIRECT(CONCATENATE("'2018-03 (Д)'!E",TEXT(MATCH($C70,'2018-03 (Д)'!$C$2:$C$100,0)+1,0)))-INDIRECT(CONCATENATE("'2018-02 (Д)'!E",TEXT(MATCH($C70,'2018-02 (Д)'!$C$2:$C$100,0)+1,0))))/INDIRECT(CONCATENATE("'2018-02 (Д)'!E",TEXT(MATCH($C70,'2018-02 (Д)'!$C$2:$C$100,0)+1,0))))*100)</f>
        <v>5.4655511119972964</v>
      </c>
      <c r="F70" s="9">
        <f ca="1">IF(OR(INDIRECT(CONCATENATE("'2018-04 (Д)'!E",TEXT(MATCH($C70,'2018-04 (Д)'!$C$2:$C$100,0)+1,0)))="Н/Д",INDIRECT(CONCATENATE("'2018-03 (Д)'!E",TEXT(MATCH($C70,'2018-03 (Д)'!$C$2:$C$100,0)+1,0)))="Н/Д",AND(INDIRECT(CONCATENATE("'2018-04 (Д)'!E",TEXT(MATCH($C70,'2018-04 (Д)'!$C$2:$C$100,0)+1,0)))="Н/Д",INDIRECT(CONCATENATE("'2018-03 (Д)'!E",TEXT(MATCH($C70,'2018-03 (Д)'!$C$2:$C$100,0)+1,0))))),"Н/Д",((INDIRECT(CONCATENATE("'2018-04 (Д)'!E",TEXT(MATCH($C70,'2018-04 (Д)'!$C$2:$C$100,0)+1,0)))-INDIRECT(CONCATENATE("'2018-03 (Д)'!E",TEXT(MATCH($C70,'2018-03 (Д)'!$C$2:$C$100,0)+1,0))))/INDIRECT(CONCATENATE("'2018-03 (Д)'!E",TEXT(MATCH($C70,'2018-03 (Д)'!$C$2:$C$100,0)+1,0))))*100)</f>
        <v>117.33950871765879</v>
      </c>
      <c r="G70" s="9">
        <f ca="1">IF(OR(INDIRECT(CONCATENATE("'2018-05 (Д)'!E",TEXT(MATCH($C70,'2018-05 (Д)'!$C$2:$C$100,0)+1,0)))="Н/Д",INDIRECT(CONCATENATE("'2018-04 (Д)'!E",TEXT(MATCH($C70,'2018-04 (Д)'!$C$2:$C$100,0)+1,0)))="Н/Д",AND(INDIRECT(CONCATENATE("'2018-05 (Д)'!E",TEXT(MATCH($C70,'2018-05 (Д)'!$C$2:$C$100,0)+1,0)))="Н/Д",INDIRECT(CONCATENATE("'2018-04 (Д)'!E",TEXT(MATCH($C70,'2018-04 (Д)'!$C$2:$C$100,0)+1,0))))),"Н/Д",((INDIRECT(CONCATENATE("'2018-05 (Д)'!E",TEXT(MATCH($C70,'2018-05 (Д)'!$C$2:$C$100,0)+1,0)))-INDIRECT(CONCATENATE("'2018-04 (Д)'!E",TEXT(MATCH($C70,'2018-04 (Д)'!$C$2:$C$100,0)+1,0))))/INDIRECT(CONCATENATE("'2018-04 (Д)'!E",TEXT(MATCH($C70,'2018-04 (Д)'!$C$2:$C$100,0)+1,0))))*100)</f>
        <v>-17.283854151424624</v>
      </c>
      <c r="H70" s="9">
        <f ca="1">IF(OR(INDIRECT(CONCATENATE("'2018-06 (Д)'!E",TEXT(MATCH($C70,'2018-06 (Д)'!$C$2:$C$100,0)+1,0)))="Н/Д",INDIRECT(CONCATENATE("'2018-05 (Д)'!E",TEXT(MATCH($C70,'2018-05 (Д)'!$C$2:$C$100,0)+1,0)))="Н/Д",AND(INDIRECT(CONCATENATE("'2018-06 (Д)'!E",TEXT(MATCH($C70,'2018-06 (Д)'!$C$2:$C$100,0)+1,0)))="Н/Д",INDIRECT(CONCATENATE("'2018-05 (Д)'!E",TEXT(MATCH($C70,'2018-05 (Д)'!$C$2:$C$100,0)+1,0))))),"Н/Д",((INDIRECT(CONCATENATE("'2018-06 (Д)'!E",TEXT(MATCH($C70,'2018-06 (Д)'!$C$2:$C$100,0)+1,0)))-INDIRECT(CONCATENATE("'2018-05 (Д)'!E",TEXT(MATCH($C70,'2018-05 (Д)'!$C$2:$C$100,0)+1,0))))/INDIRECT(CONCATENATE("'2018-05 (Д)'!E",TEXT(MATCH($C70,'2018-05 (Д)'!$C$2:$C$100,0)+1,0))))*100)</f>
        <v>15.208725625771269</v>
      </c>
      <c r="I70" s="9">
        <f ca="1">IF(OR(INDIRECT(CONCATENATE("'2018-07 (Д)'!E",TEXT(MATCH($C70,'2018-07 (Д)'!$C$2:$C$100,0)+1,0)))="Н/Д",INDIRECT(CONCATENATE("'2018-06 (Д)'!E",TEXT(MATCH($C70,'2018-06 (Д)'!$C$2:$C$100,0)+1,0)))="Н/Д",AND(INDIRECT(CONCATENATE("'2018-07 (Д)'!E",TEXT(MATCH($C70,'2018-07 (Д)'!$C$2:$C$100,0)+1,0)))="Н/Д",INDIRECT(CONCATENATE("'2018-06 (Д)'!E",TEXT(MATCH($C70,'2018-06 (Д)'!$C$2:$C$100,0)+1,0))))),"Н/Д",((INDIRECT(CONCATENATE("'2018-07 (Д)'!E",TEXT(MATCH($C70,'2018-07 (Д)'!$C$2:$C$100,0)+1,0)))-INDIRECT(CONCATENATE("'2018-06 (Д)'!E",TEXT(MATCH($C70,'2018-06 (Д)'!$C$2:$C$100,0)+1,0))))/INDIRECT(CONCATENATE("'2018-06 (Д)'!E",TEXT(MATCH($C70,'2018-06 (Д)'!$C$2:$C$100,0)+1,0))))*100)</f>
        <v>-23.854503702483139</v>
      </c>
      <c r="J70" s="9">
        <f ca="1">IF(OR(INDIRECT(CONCATENATE("'2018-08 (Д)'!E",TEXT(MATCH($C70,'2018-08 (Д)'!$C$2:$C$100,0)+1,0)))="Н/Д",INDIRECT(CONCATENATE("'2018-07 (Д)'!E",TEXT(MATCH($C70,'2018-07 (Д)'!$C$2:$C$100,0)+1,0)))="Н/Д",AND(INDIRECT(CONCATENATE("'2018-08 (Д)'!E",TEXT(MATCH($C70,'2018-08 (Д)'!$C$2:$C$100,0)+1,0)))="Н/Д",INDIRECT(CONCATENATE("'2018-07 (Д)'!E",TEXT(MATCH($C70,'2018-07 (Д)'!$C$2:$C$100,0)+1,0))))),"Н/Д",((INDIRECT(CONCATENATE("'2018-08 (Д)'!E",TEXT(MATCH($C70,'2018-08 (Д)'!$C$2:$C$100,0)+1,0)))-INDIRECT(CONCATENATE("'2018-07 (Д)'!E",TEXT(MATCH($C70,'2018-07 (Д)'!$C$2:$C$100,0)+1,0))))/INDIRECT(CONCATENATE("'2018-07 (Д)'!E",TEXT(MATCH($C70,'2018-07 (Д)'!$C$2:$C$100,0)+1,0))))*100)</f>
        <v>33.082429139837025</v>
      </c>
      <c r="K70" s="9">
        <f ca="1">IF(OR(INDIRECT(CONCATENATE("'2018-09 (Д)'!E",TEXT(MATCH($C70,'2018-09 (Д)'!$C$2:$C$100,0)+1,0)))="Н/Д",INDIRECT(CONCATENATE("'2018-08 (Д)'!E",TEXT(MATCH($C70,'2018-08 (Д)'!$C$2:$C$100,0)+1,0)))="Н/Д",AND(INDIRECT(CONCATENATE("'2018-09 (Д)'!E",TEXT(MATCH($C70,'2018-09 (Д)'!$C$2:$C$100,0)+1,0)))="Н/Д",INDIRECT(CONCATENATE("'2018-08 (Д)'!E",TEXT(MATCH($C70,'2018-08 (Д)'!$C$2:$C$100,0)+1,0))))),"Н/Д",((INDIRECT(CONCATENATE("'2018-09 (Д)'!E",TEXT(MATCH($C70,'2018-09 (Д)'!$C$2:$C$100,0)+1,0)))-INDIRECT(CONCATENATE("'2018-08 (Д)'!E",TEXT(MATCH($C70,'2018-08 (Д)'!$C$2:$C$100,0)+1,0))))/INDIRECT(CONCATENATE("'2018-08 (Д)'!E",TEXT(MATCH($C70,'2018-08 (Д)'!$C$2:$C$100,0)+1,0))))*100)</f>
        <v>-22.049302377769788</v>
      </c>
      <c r="L70" s="9">
        <f ca="1">IF(OR(INDIRECT(CONCATENATE("'2018-10 (Д)'!E",TEXT(MATCH($C70,'2018-10 (Д)'!$C$2:$C$100,0)+1,0)))="Н/Д",INDIRECT(CONCATENATE("'2018-09 (Д)'!E",TEXT(MATCH($C70,'2018-09 (Д)'!$C$2:$C$100,0)+1,0)))="Н/Д",AND(INDIRECT(CONCATENATE("'2018-10 (Д)'!E",TEXT(MATCH($C70,'2018-10 (Д)'!$C$2:$C$100,0)+1,0)))="Н/Д",INDIRECT(CONCATENATE("'2018-09 (Д)'!E",TEXT(MATCH($C70,'2018-09 (Д)'!$C$2:$C$100,0)+1,0))))),"Н/Д",((INDIRECT(CONCATENATE("'2018-10 (Д)'!E",TEXT(MATCH($C70,'2018-10 (Д)'!$C$2:$C$100,0)+1,0)))-INDIRECT(CONCATENATE("'2018-09 (Д)'!E",TEXT(MATCH($C70,'2018-09 (Д)'!$C$2:$C$100,0)+1,0))))/INDIRECT(CONCATENATE("'2018-09 (Д)'!E",TEXT(MATCH($C70,'2018-09 (Д)'!$C$2:$C$100,0)+1,0))))*100)</f>
        <v>-25.437219499860188</v>
      </c>
      <c r="M70" s="9">
        <f ca="1">IF(OR(INDIRECT(CONCATENATE("'2018-11 (Д)'!E",TEXT(MATCH($C70,'2018-11 (Д)'!$C$2:$C$100,0)+1,0)))="Н/Д",INDIRECT(CONCATENATE("'2018-10 (Д)'!E",TEXT(MATCH($C70,'2018-10 (Д)'!$C$2:$C$100,0)+1,0)))="Н/Д",AND(INDIRECT(CONCATENATE("'2018-11 (Д)'!E",TEXT(MATCH($C70,'2018-11 (Д)'!$C$2:$C$100,0)+1,0)))="Н/Д",INDIRECT(CONCATENATE("'2018-10 (Д)'!E",TEXT(MATCH($C70,'2018-10 (Д)'!$C$2:$C$100,0)+1,0))))),"Н/Д",((INDIRECT(CONCATENATE("'2018-11 (Д)'!E",TEXT(MATCH($C70,'2018-11 (Д)'!$C$2:$C$100,0)+1,0)))-INDIRECT(CONCATENATE("'2018-10 (Д)'!E",TEXT(MATCH($C70,'2018-10 (Д)'!$C$2:$C$100,0)+1,0))))/INDIRECT(CONCATENATE("'2018-10 (Д)'!E",TEXT(MATCH($C70,'2018-10 (Д)'!$C$2:$C$100,0)+1,0))))*100)</f>
        <v>92.182257599771972</v>
      </c>
      <c r="N70" s="9">
        <f ca="1">IF(OR(INDIRECT(CONCATENATE("'2018-12 (Д)'!E",TEXT(MATCH($C70,'2018-12 (Д)'!$C$2:$C$100,0)+1,0)))="Н/Д",INDIRECT(CONCATENATE("'2018-11 (Д)'!E",TEXT(MATCH($C70,'2018-11 (Д)'!$C$2:$C$100,0)+1,0)))="Н/Д",AND(INDIRECT(CONCATENATE("'2018-12 (Д)'!E",TEXT(MATCH($C70,'2018-12 (Д)'!$C$2:$C$100,0)+1,0)))="Н/Д",INDIRECT(CONCATENATE("'2018-11 (Д)'!E",TEXT(MATCH($C70,'2018-11 (Д)'!$C$2:$C$100,0)+1,0))))),"Н/Д",((INDIRECT(CONCATENATE("'2018-12 (Д)'!E",TEXT(MATCH($C70,'2018-12 (Д)'!$C$2:$C$100,0)+1,0)))-INDIRECT(CONCATENATE("'2018-11 (Д)'!E",TEXT(MATCH($C70,'2018-11 (Д)'!$C$2:$C$100,0)+1,0))))/INDIRECT(CONCATENATE("'2018-11 (Д)'!E",TEXT(MATCH($C70,'2018-11 (Д)'!$C$2:$C$100,0)+1,0))))*100)</f>
        <v>-13.373998590366721</v>
      </c>
      <c r="O70" s="9"/>
      <c r="P70" s="9">
        <f ca="1">IF(OR(INDIRECT(CONCATENATE("'2018-03 (Д)'!F",TEXT(MATCH($C70,'2018-03 (Д)'!$C$2:$C$100,0)+1,0)))="Н/Д",INDIRECT(CONCATENATE("'2018-02 (Д)'!F",TEXT(MATCH($C70,'2018-02 (Д)'!$C$2:$C$100,0)+1,0)))="Н/Д",AND(INDIRECT(CONCATENATE("'2018-03 (Д)'!F",TEXT(MATCH($C70,'2018-03 (Д)'!$C$2:$C$100,0)+1,0)))="Н/Д",INDIRECT(CONCATENATE("'2018-02 (Д)'!F",TEXT(MATCH($C70,'2018-02 (Д)'!$C$2:$C$100,0)+1,0))))),"Н/Д",((INDIRECT(CONCATENATE("'2018-03 (Д)'!F",TEXT(MATCH($C70,'2018-03 (Д)'!$C$2:$C$100,0)+1,0)))-INDIRECT(CONCATENATE("'2018-02 (Д)'!F",TEXT(MATCH($C70,'2018-02 (Д)'!$C$2:$C$100,0)+1,0))))/INDIRECT(CONCATENATE("'2018-02 (Д)'!F",TEXT(MATCH($C70,'2018-02 (Д)'!$C$2:$C$100,0)+1,0))))*100)</f>
        <v>-5.3224898988876586</v>
      </c>
      <c r="Q70" s="9">
        <f ca="1">IF(OR(INDIRECT(CONCATENATE("'2018-04 (Д)'!F",TEXT(MATCH($C70,'2018-04 (Д)'!$C$2:$C$100,0)+1,0)))="Н/Д",INDIRECT(CONCATENATE("'2018-03 (Д)'!F",TEXT(MATCH($C70,'2018-03 (Д)'!$C$2:$C$100,0)+1,0)))="Н/Д",AND(INDIRECT(CONCATENATE("'2018-04 (Д)'!F",TEXT(MATCH($C70,'2018-04 (Д)'!$C$2:$C$100,0)+1,0)))="Н/Д",INDIRECT(CONCATENATE("'2018-03 (Д)'!F",TEXT(MATCH($C70,'2018-03 (Д)'!$C$2:$C$100,0)+1,0))))),"Н/Д",((INDIRECT(CONCATENATE("'2018-04 (Д)'!F",TEXT(MATCH($C70,'2018-04 (Д)'!$C$2:$C$100,0)+1,0)))-INDIRECT(CONCATENATE("'2018-03 (Д)'!F",TEXT(MATCH($C70,'2018-03 (Д)'!$C$2:$C$100,0)+1,0))))/INDIRECT(CONCATENATE("'2018-03 (Д)'!F",TEXT(MATCH($C70,'2018-03 (Д)'!$C$2:$C$100,0)+1,0))))*100)</f>
        <v>150.26194400444209</v>
      </c>
      <c r="R70" s="9">
        <f ca="1">IF(OR(INDIRECT(CONCATENATE("'2018-05 (Д)'!F",TEXT(MATCH($C70,'2018-05 (Д)'!$C$2:$C$100,0)+1,0)))="Н/Д",INDIRECT(CONCATENATE("'2018-04 (Д)'!F",TEXT(MATCH($C70,'2018-04 (Д)'!$C$2:$C$100,0)+1,0)))="Н/Д",AND(INDIRECT(CONCATENATE("'2018-05 (Д)'!F",TEXT(MATCH($C70,'2018-05 (Д)'!$C$2:$C$100,0)+1,0)))="Н/Д",INDIRECT(CONCATENATE("'2018-04 (Д)'!F",TEXT(MATCH($C70,'2018-04 (Д)'!$C$2:$C$100,0)+1,0))))),"Н/Д",((INDIRECT(CONCATENATE("'2018-05 (Д)'!F",TEXT(MATCH($C70,'2018-05 (Д)'!$C$2:$C$100,0)+1,0)))-INDIRECT(CONCATENATE("'2018-04 (Д)'!F",TEXT(MATCH($C70,'2018-04 (Д)'!$C$2:$C$100,0)+1,0))))/INDIRECT(CONCATENATE("'2018-04 (Д)'!F",TEXT(MATCH($C70,'2018-04 (Д)'!$C$2:$C$100,0)+1,0))))*100)</f>
        <v>-34.59461102275143</v>
      </c>
      <c r="S70" s="9">
        <f ca="1">IF(OR(INDIRECT(CONCATENATE("'2018-06 (Д)'!F",TEXT(MATCH($C70,'2018-06 (Д)'!$C$2:$C$100,0)+1,0)))="Н/Д",INDIRECT(CONCATENATE("'2018-05 (Д)'!F",TEXT(MATCH($C70,'2018-05 (Д)'!$C$2:$C$100,0)+1,0)))="Н/Д",AND(INDIRECT(CONCATENATE("'2018-06 (Д)'!F",TEXT(MATCH($C70,'2018-06 (Д)'!$C$2:$C$100,0)+1,0)))="Н/Д",INDIRECT(CONCATENATE("'2018-05 (Д)'!F",TEXT(MATCH($C70,'2018-05 (Д)'!$C$2:$C$100,0)+1,0))))),"Н/Д",((INDIRECT(CONCATENATE("'2018-06 (Д)'!F",TEXT(MATCH($C70,'2018-06 (Д)'!$C$2:$C$100,0)+1,0)))-INDIRECT(CONCATENATE("'2018-05 (Д)'!F",TEXT(MATCH($C70,'2018-05 (Д)'!$C$2:$C$100,0)+1,0))))/INDIRECT(CONCATENATE("'2018-05 (Д)'!F",TEXT(MATCH($C70,'2018-05 (Д)'!$C$2:$C$100,0)+1,0))))*100)</f>
        <v>29.237473118425484</v>
      </c>
      <c r="T70" s="9">
        <f ca="1">IF(OR(INDIRECT(CONCATENATE("'2018-07 (Д)'!F",TEXT(MATCH($C70,'2018-07 (Д)'!$C$2:$C$100,0)+1,0)))="Н/Д",INDIRECT(CONCATENATE("'2018-06 (Д)'!F",TEXT(MATCH($C70,'2018-06 (Д)'!$C$2:$C$100,0)+1,0)))="Н/Д",AND(INDIRECT(CONCATENATE("'2018-07 (Д)'!F",TEXT(MATCH($C70,'2018-07 (Д)'!$C$2:$C$100,0)+1,0)))="Н/Д",INDIRECT(CONCATENATE("'2018-06 (Д)'!F",TEXT(MATCH($C70,'2018-06 (Д)'!$C$2:$C$100,0)+1,0))))),"Н/Д",((INDIRECT(CONCATENATE("'2018-07 (Д)'!F",TEXT(MATCH($C70,'2018-07 (Д)'!$C$2:$C$100,0)+1,0)))-INDIRECT(CONCATENATE("'2018-06 (Д)'!F",TEXT(MATCH($C70,'2018-06 (Д)'!$C$2:$C$100,0)+1,0))))/INDIRECT(CONCATENATE("'2018-06 (Д)'!F",TEXT(MATCH($C70,'2018-06 (Д)'!$C$2:$C$100,0)+1,0))))*100)</f>
        <v>-34.613371720200121</v>
      </c>
      <c r="U70" s="9">
        <f ca="1">IF(OR(INDIRECT(CONCATENATE("'2018-08 (Д)'!F",TEXT(MATCH($C70,'2018-08 (Д)'!$C$2:$C$100,0)+1,0)))="Н/Д",INDIRECT(CONCATENATE("'2018-07 (Д)'!F",TEXT(MATCH($C70,'2018-07 (Д)'!$C$2:$C$100,0)+1,0)))="Н/Д",AND(INDIRECT(CONCATENATE("'2018-08 (Д)'!F",TEXT(MATCH($C70,'2018-08 (Д)'!$C$2:$C$100,0)+1,0)))="Н/Д",INDIRECT(CONCATENATE("'2018-07 (Д)'!F",TEXT(MATCH($C70,'2018-07 (Д)'!$C$2:$C$100,0)+1,0))))),"Н/Д",((INDIRECT(CONCATENATE("'2018-08 (Д)'!F",TEXT(MATCH($C70,'2018-08 (Д)'!$C$2:$C$100,0)+1,0)))-INDIRECT(CONCATENATE("'2018-07 (Д)'!F",TEXT(MATCH($C70,'2018-07 (Д)'!$C$2:$C$100,0)+1,0))))/INDIRECT(CONCATENATE("'2018-07 (Д)'!F",TEXT(MATCH($C70,'2018-07 (Д)'!$C$2:$C$100,0)+1,0))))*100)</f>
        <v>60.773704047522656</v>
      </c>
      <c r="V70" s="9">
        <f ca="1">IF(OR(INDIRECT(CONCATENATE("'2018-09 (Д)'!F",TEXT(MATCH($C70,'2018-09 (Д)'!$C$2:$C$100,0)+1,0)))="Н/Д",INDIRECT(CONCATENATE("'2018-08 (Д)'!F",TEXT(MATCH($C70,'2018-08 (Д)'!$C$2:$C$100,0)+1,0)))="Н/Д",AND(INDIRECT(CONCATENATE("'2018-09 (Д)'!F",TEXT(MATCH($C70,'2018-09 (Д)'!$C$2:$C$100,0)+1,0)))="Н/Д",INDIRECT(CONCATENATE("'2018-08 (Д)'!F",TEXT(MATCH($C70,'2018-08 (Д)'!$C$2:$C$100,0)+1,0))))),"Н/Д",((INDIRECT(CONCATENATE("'2018-09 (Д)'!F",TEXT(MATCH($C70,'2018-09 (Д)'!$C$2:$C$100,0)+1,0)))-INDIRECT(CONCATENATE("'2018-08 (Д)'!F",TEXT(MATCH($C70,'2018-08 (Д)'!$C$2:$C$100,0)+1,0))))/INDIRECT(CONCATENATE("'2018-08 (Д)'!F",TEXT(MATCH($C70,'2018-08 (Д)'!$C$2:$C$100,0)+1,0))))*100)</f>
        <v>-24.228500443690805</v>
      </c>
      <c r="W70" s="9">
        <f ca="1">IF(OR(INDIRECT(CONCATENATE("'2018-10 (Д)'!F",TEXT(MATCH($C70,'2018-10 (Д)'!$C$2:$C$100,0)+1,0)))="Н/Д",INDIRECT(CONCATENATE("'2018-09 (Д)'!F",TEXT(MATCH($C70,'2018-09 (Д)'!$C$2:$C$100,0)+1,0)))="Н/Д",AND(INDIRECT(CONCATENATE("'2018-10 (Д)'!F",TEXT(MATCH($C70,'2018-10 (Д)'!$C$2:$C$100,0)+1,0)))="Н/Д",INDIRECT(CONCATENATE("'2018-09 (Д)'!F",TEXT(MATCH($C70,'2018-09 (Д)'!$C$2:$C$100,0)+1,0))))),"Н/Д",((INDIRECT(CONCATENATE("'2018-10 (Д)'!F",TEXT(MATCH($C70,'2018-10 (Д)'!$C$2:$C$100,0)+1,0)))-INDIRECT(CONCATENATE("'2018-09 (Д)'!F",TEXT(MATCH($C70,'2018-09 (Д)'!$C$2:$C$100,0)+1,0))))/INDIRECT(CONCATENATE("'2018-09 (Д)'!F",TEXT(MATCH($C70,'2018-09 (Д)'!$C$2:$C$100,0)+1,0))))*100)</f>
        <v>-39.312902081352384</v>
      </c>
      <c r="X70" s="9">
        <f ca="1">IF(OR(INDIRECT(CONCATENATE("'2018-11 (Д)'!F",TEXT(MATCH($C70,'2018-11 (Д)'!$C$2:$C$100,0)+1,0)))="Н/Д",INDIRECT(CONCATENATE("'2018-10 (Д)'!F",TEXT(MATCH($C70,'2018-10 (Д)'!$C$2:$C$100,0)+1,0)))="Н/Д",AND(INDIRECT(CONCATENATE("'2018-11 (Д)'!F",TEXT(MATCH($C70,'2018-11 (Д)'!$C$2:$C$100,0)+1,0)))="Н/Д",INDIRECT(CONCATENATE("'2018-10 (Д)'!F",TEXT(MATCH($C70,'2018-10 (Д)'!$C$2:$C$100,0)+1,0))))),"Н/Д",((INDIRECT(CONCATENATE("'2018-11 (Д)'!F",TEXT(MATCH($C70,'2018-11 (Д)'!$C$2:$C$100,0)+1,0)))-INDIRECT(CONCATENATE("'2018-10 (Д)'!F",TEXT(MATCH($C70,'2018-10 (Д)'!$C$2:$C$100,0)+1,0))))/INDIRECT(CONCATENATE("'2018-10 (Д)'!F",TEXT(MATCH($C70,'2018-10 (Д)'!$C$2:$C$100,0)+1,0))))*100)</f>
        <v>165.04168218925713</v>
      </c>
      <c r="Y70" s="9">
        <f ca="1">IF(OR(INDIRECT(CONCATENATE("'2018-12 (Д)'!F",TEXT(MATCH($C70,'2018-12 (Д)'!$C$2:$C$100,0)+1,0)))="Н/Д",INDIRECT(CONCATENATE("'2018-11 (Д)'!F",TEXT(MATCH($C70,'2018-11 (Д)'!$C$2:$C$100,0)+1,0)))="Н/Д",AND(INDIRECT(CONCATENATE("'2018-12 (Д)'!F",TEXT(MATCH($C70,'2018-12 (Д)'!$C$2:$C$100,0)+1,0)))="Н/Д",INDIRECT(CONCATENATE("'2018-11 (Д)'!F",TEXT(MATCH($C70,'2018-11 (Д)'!$C$2:$C$100,0)+1,0))))),"Н/Д",((INDIRECT(CONCATENATE("'2018-12 (Д)'!F",TEXT(MATCH($C70,'2018-12 (Д)'!$C$2:$C$100,0)+1,0)))-INDIRECT(CONCATENATE("'2018-11 (Д)'!F",TEXT(MATCH($C70,'2018-11 (Д)'!$C$2:$C$100,0)+1,0))))/INDIRECT(CONCATENATE("'2018-11 (Д)'!F",TEXT(MATCH($C70,'2018-11 (Д)'!$C$2:$C$100,0)+1,0))))*100)</f>
        <v>-28.182885136390457</v>
      </c>
      <c r="Z70" s="9"/>
      <c r="AA70" s="9">
        <f ca="1">IF(OR(INDIRECT(CONCATENATE("'2018-03 (Д)'!G",TEXT(MATCH($C70,'2018-03 (Д)'!$C$2:$C$100,0)+1,0)))="Н/Д",INDIRECT(CONCATENATE("'2018-02 (Д)'!G",TEXT(MATCH($C70,'2018-02 (Д)'!$C$2:$C$100,0)+1,0)))="Н/Д",AND(INDIRECT(CONCATENATE("'2018-03 (Д)'!G",TEXT(MATCH($C70,'2018-03 (Д)'!$C$2:$C$100,0)+1,0)))="Н/Д",INDIRECT(CONCATENATE("'2018-02 (Д)'!G",TEXT(MATCH($C70,'2018-02 (Д)'!$C$2:$C$100,0)+1,0))))),"Н/Д",((INDIRECT(CONCATENATE("'2018-03 (Д)'!G",TEXT(MATCH($C70,'2018-03 (Д)'!$C$2:$C$100,0)+1,0)))-INDIRECT(CONCATENATE("'2018-02 (Д)'!G",TEXT(MATCH($C70,'2018-02 (Д)'!$C$2:$C$100,0)+1,0))))/INDIRECT(CONCATENATE("'2018-02 (Д)'!G",TEXT(MATCH($C70,'2018-02 (Д)'!$C$2:$C$100,0)+1,0))))*100)</f>
        <v>-44.580238942116836</v>
      </c>
      <c r="AB70" s="9">
        <f ca="1">IF(OR(INDIRECT(CONCATENATE("'2018-04 (Д)'!G",TEXT(MATCH($C70,'2018-04 (Д)'!$C$2:$C$100,0)+1,0)))="Н/Д",INDIRECT(CONCATENATE("'2018-03 (Д)'!G",TEXT(MATCH($C70,'2018-03 (Д)'!$C$2:$C$100,0)+1,0)))="Н/Д",AND(INDIRECT(CONCATENATE("'2018-04 (Д)'!G",TEXT(MATCH($C70,'2018-04 (Д)'!$C$2:$C$100,0)+1,0)))="Н/Д",INDIRECT(CONCATENATE("'2018-03 (Д)'!G",TEXT(MATCH($C70,'2018-03 (Д)'!$C$2:$C$100,0)+1,0))))),"Н/Д",((INDIRECT(CONCATENATE("'2018-04 (Д)'!G",TEXT(MATCH($C70,'2018-04 (Д)'!$C$2:$C$100,0)+1,0)))-INDIRECT(CONCATENATE("'2018-03 (Д)'!G",TEXT(MATCH($C70,'2018-03 (Д)'!$C$2:$C$100,0)+1,0))))/INDIRECT(CONCATENATE("'2018-03 (Д)'!G",TEXT(MATCH($C70,'2018-03 (Д)'!$C$2:$C$100,0)+1,0))))*100)</f>
        <v>706.96870917702233</v>
      </c>
      <c r="AC70" s="9">
        <f ca="1">IF(OR(INDIRECT(CONCATENATE("'2018-05 (Д)'!G",TEXT(MATCH($C70,'2018-05 (Д)'!$C$2:$C$100,0)+1,0)))="Н/Д",INDIRECT(CONCATENATE("'2018-04 (Д)'!G",TEXT(MATCH($C70,'2018-04 (Д)'!$C$2:$C$100,0)+1,0)))="Н/Д",AND(INDIRECT(CONCATENATE("'2018-05 (Д)'!G",TEXT(MATCH($C70,'2018-05 (Д)'!$C$2:$C$100,0)+1,0)))="Н/Д",INDIRECT(CONCATENATE("'2018-04 (Д)'!G",TEXT(MATCH($C70,'2018-04 (Д)'!$C$2:$C$100,0)+1,0))))),"Н/Д",((INDIRECT(CONCATENATE("'2018-05 (Д)'!G",TEXT(MATCH($C70,'2018-05 (Д)'!$C$2:$C$100,0)+1,0)))-INDIRECT(CONCATENATE("'2018-04 (Д)'!G",TEXT(MATCH($C70,'2018-04 (Д)'!$C$2:$C$100,0)+1,0))))/INDIRECT(CONCATENATE("'2018-04 (Д)'!G",TEXT(MATCH($C70,'2018-04 (Д)'!$C$2:$C$100,0)+1,0))))*100)</f>
        <v>-88.099316133541066</v>
      </c>
      <c r="AD70" s="9">
        <f ca="1">IF(OR(INDIRECT(CONCATENATE("'2018-06 (Д)'!G",TEXT(MATCH($C70,'2018-06 (Д)'!$C$2:$C$100,0)+1,0)))="Н/Д",INDIRECT(CONCATENATE("'2018-05 (Д)'!G",TEXT(MATCH($C70,'2018-05 (Д)'!$C$2:$C$100,0)+1,0)))="Н/Д",AND(INDIRECT(CONCATENATE("'2018-06 (Д)'!G",TEXT(MATCH($C70,'2018-06 (Д)'!$C$2:$C$100,0)+1,0)))="Н/Д",INDIRECT(CONCATENATE("'2018-05 (Д)'!G",TEXT(MATCH($C70,'2018-05 (Д)'!$C$2:$C$100,0)+1,0))))),"Н/Д",((INDIRECT(CONCATENATE("'2018-06 (Д)'!G",TEXT(MATCH($C70,'2018-06 (Д)'!$C$2:$C$100,0)+1,0)))-INDIRECT(CONCATENATE("'2018-05 (Д)'!G",TEXT(MATCH($C70,'2018-05 (Д)'!$C$2:$C$100,0)+1,0))))/INDIRECT(CONCATENATE("'2018-05 (Д)'!G",TEXT(MATCH($C70,'2018-05 (Д)'!$C$2:$C$100,0)+1,0))))*100)</f>
        <v>430.9382455736328</v>
      </c>
      <c r="AE70" s="9">
        <f ca="1">IF(OR(INDIRECT(CONCATENATE("'2018-07 (Д)'!G",TEXT(MATCH($C70,'2018-07 (Д)'!$C$2:$C$100,0)+1,0)))="Н/Д",INDIRECT(CONCATENATE("'2018-06 (Д)'!G",TEXT(MATCH($C70,'2018-06 (Д)'!$C$2:$C$100,0)+1,0)))="Н/Д",AND(INDIRECT(CONCATENATE("'2018-07 (Д)'!G",TEXT(MATCH($C70,'2018-07 (Д)'!$C$2:$C$100,0)+1,0)))="Н/Д",INDIRECT(CONCATENATE("'2018-06 (Д)'!G",TEXT(MATCH($C70,'2018-06 (Д)'!$C$2:$C$100,0)+1,0))))),"Н/Д",((INDIRECT(CONCATENATE("'2018-07 (Д)'!G",TEXT(MATCH($C70,'2018-07 (Д)'!$C$2:$C$100,0)+1,0)))-INDIRECT(CONCATENATE("'2018-06 (Д)'!G",TEXT(MATCH($C70,'2018-06 (Д)'!$C$2:$C$100,0)+1,0))))/INDIRECT(CONCATENATE("'2018-06 (Д)'!G",TEXT(MATCH($C70,'2018-06 (Д)'!$C$2:$C$100,0)+1,0))))*100)</f>
        <v>-47.527883550813726</v>
      </c>
      <c r="AF70" s="9">
        <f ca="1">IF(OR(INDIRECT(CONCATENATE("'2018-08 (Д)'!G",TEXT(MATCH($C70,'2018-08 (Д)'!$C$2:$C$100,0)+1,0)))="Н/Д",INDIRECT(CONCATENATE("'2018-07 (Д)'!G",TEXT(MATCH($C70,'2018-07 (Д)'!$C$2:$C$100,0)+1,0)))="Н/Д",AND(INDIRECT(CONCATENATE("'2018-08 (Д)'!G",TEXT(MATCH($C70,'2018-08 (Д)'!$C$2:$C$100,0)+1,0)))="Н/Д",INDIRECT(CONCATENATE("'2018-07 (Д)'!G",TEXT(MATCH($C70,'2018-07 (Д)'!$C$2:$C$100,0)+1,0))))),"Н/Д",((INDIRECT(CONCATENATE("'2018-08 (Д)'!G",TEXT(MATCH($C70,'2018-08 (Д)'!$C$2:$C$100,0)+1,0)))-INDIRECT(CONCATENATE("'2018-07 (Д)'!G",TEXT(MATCH($C70,'2018-07 (Д)'!$C$2:$C$100,0)+1,0))))/INDIRECT(CONCATENATE("'2018-07 (Д)'!G",TEXT(MATCH($C70,'2018-07 (Д)'!$C$2:$C$100,0)+1,0))))*100)</f>
        <v>72.687087920095564</v>
      </c>
      <c r="AG70" s="9">
        <f ca="1">IF(OR(INDIRECT(CONCATENATE("'2018-09 (Д)'!G",TEXT(MATCH($C70,'2018-09 (Д)'!$C$2:$C$100,0)+1,0)))="Н/Д",INDIRECT(CONCATENATE("'2018-08 (Д)'!G",TEXT(MATCH($C70,'2018-08 (Д)'!$C$2:$C$100,0)+1,0)))="Н/Д",AND(INDIRECT(CONCATENATE("'2018-09 (Д)'!G",TEXT(MATCH($C70,'2018-09 (Д)'!$C$2:$C$100,0)+1,0)))="Н/Д",INDIRECT(CONCATENATE("'2018-08 (Д)'!G",TEXT(MATCH($C70,'2018-08 (Д)'!$C$2:$C$100,0)+1,0))))),"Н/Д",((INDIRECT(CONCATENATE("'2018-09 (Д)'!G",TEXT(MATCH($C70,'2018-09 (Д)'!$C$2:$C$100,0)+1,0)))-INDIRECT(CONCATENATE("'2018-08 (Д)'!G",TEXT(MATCH($C70,'2018-08 (Д)'!$C$2:$C$100,0)+1,0))))/INDIRECT(CONCATENATE("'2018-08 (Д)'!G",TEXT(MATCH($C70,'2018-08 (Д)'!$C$2:$C$100,0)+1,0))))*100)</f>
        <v>-23.901831083888968</v>
      </c>
      <c r="AH70" s="9">
        <f ca="1">IF(OR(INDIRECT(CONCATENATE("'2018-10 (Д)'!G",TEXT(MATCH($C70,'2018-10 (Д)'!$C$2:$C$100,0)+1,0)))="Н/Д",INDIRECT(CONCATENATE("'2018-09 (Д)'!G",TEXT(MATCH($C70,'2018-09 (Д)'!$C$2:$C$100,0)+1,0)))="Н/Д",AND(INDIRECT(CONCATENATE("'2018-10 (Д)'!G",TEXT(MATCH($C70,'2018-10 (Д)'!$C$2:$C$100,0)+1,0)))="Н/Д",INDIRECT(CONCATENATE("'2018-09 (Д)'!G",TEXT(MATCH($C70,'2018-09 (Д)'!$C$2:$C$100,0)+1,0))))),"Н/Д",((INDIRECT(CONCATENATE("'2018-10 (Д)'!G",TEXT(MATCH($C70,'2018-10 (Д)'!$C$2:$C$100,0)+1,0)))-INDIRECT(CONCATENATE("'2018-09 (Д)'!G",TEXT(MATCH($C70,'2018-09 (Д)'!$C$2:$C$100,0)+1,0))))/INDIRECT(CONCATENATE("'2018-09 (Д)'!G",TEXT(MATCH($C70,'2018-09 (Д)'!$C$2:$C$100,0)+1,0))))*100)</f>
        <v>-84.039534314108494</v>
      </c>
      <c r="AI70" s="9">
        <f ca="1">IF(OR(INDIRECT(CONCATENATE("'2018-11 (Д)'!G",TEXT(MATCH($C70,'2018-11 (Д)'!$C$2:$C$100,0)+1,0)))="Н/Д",INDIRECT(CONCATENATE("'2018-10 (Д)'!G",TEXT(MATCH($C70,'2018-10 (Д)'!$C$2:$C$100,0)+1,0)))="Н/Д",AND(INDIRECT(CONCATENATE("'2018-11 (Д)'!G",TEXT(MATCH($C70,'2018-11 (Д)'!$C$2:$C$100,0)+1,0)))="Н/Д",INDIRECT(CONCATENATE("'2018-10 (Д)'!G",TEXT(MATCH($C70,'2018-10 (Д)'!$C$2:$C$100,0)+1,0))))),"Н/Д",((INDIRECT(CONCATENATE("'2018-11 (Д)'!G",TEXT(MATCH($C70,'2018-11 (Д)'!$C$2:$C$100,0)+1,0)))-INDIRECT(CONCATENATE("'2018-10 (Д)'!G",TEXT(MATCH($C70,'2018-10 (Д)'!$C$2:$C$100,0)+1,0))))/INDIRECT(CONCATENATE("'2018-10 (Д)'!G",TEXT(MATCH($C70,'2018-10 (Д)'!$C$2:$C$100,0)+1,0))))*100)</f>
        <v>1208.2299750396776</v>
      </c>
      <c r="AJ70" s="9">
        <f ca="1">IF(OR(INDIRECT(CONCATENATE("'2018-12 (Д)'!G",TEXT(MATCH($C70,'2018-12 (Д)'!$C$2:$C$100,0)+1,0)))="Н/Д",INDIRECT(CONCATENATE("'2018-11 (Д)'!G",TEXT(MATCH($C70,'2018-11 (Д)'!$C$2:$C$100,0)+1,0)))="Н/Д",AND(INDIRECT(CONCATENATE("'2018-12 (Д)'!G",TEXT(MATCH($C70,'2018-12 (Д)'!$C$2:$C$100,0)+1,0)))="Н/Д",INDIRECT(CONCATENATE("'2018-11 (Д)'!G",TEXT(MATCH($C70,'2018-11 (Д)'!$C$2:$C$100,0)+1,0))))),"Н/Д",((INDIRECT(CONCATENATE("'2018-12 (Д)'!G",TEXT(MATCH($C70,'2018-12 (Д)'!$C$2:$C$100,0)+1,0)))-INDIRECT(CONCATENATE("'2018-11 (Д)'!G",TEXT(MATCH($C70,'2018-11 (Д)'!$C$2:$C$100,0)+1,0))))/INDIRECT(CONCATENATE("'2018-11 (Д)'!G",TEXT(MATCH($C70,'2018-11 (Д)'!$C$2:$C$100,0)+1,0))))*100)</f>
        <v>-48.879507331938463</v>
      </c>
      <c r="AK70" s="9"/>
      <c r="AL70" s="9">
        <f ca="1">IF(OR(INDIRECT(CONCATENATE("'2018-03 (Д)'!H",TEXT(MATCH($C70,'2018-03 (Д)'!$C$2:$C$100,0)+1,0)))="Н/Д",INDIRECT(CONCATENATE("'2018-02 (Д)'!H",TEXT(MATCH($C70,'2018-02 (Д)'!$C$2:$C$100,0)+1,0)))="Н/Д",AND(INDIRECT(CONCATENATE("'2018-03 (Д)'!H",TEXT(MATCH($C70,'2018-03 (Д)'!$C$2:$C$100,0)+1,0)))="Н/Д",INDIRECT(CONCATENATE("'2018-02 (Д)'!H",TEXT(MATCH($C70,'2018-02 (Д)'!$C$2:$C$100,0)+1,0))))),"Н/Д",((INDIRECT(CONCATENATE("'2018-03 (Д)'!H",TEXT(MATCH($C70,'2018-03 (Д)'!$C$2:$C$100,0)+1,0)))-INDIRECT(CONCATENATE("'2018-02 (Д)'!H",TEXT(MATCH($C70,'2018-02 (Д)'!$C$2:$C$100,0)+1,0))))/INDIRECT(CONCATENATE("'2018-02 (Д)'!H",TEXT(MATCH($C70,'2018-02 (Д)'!$C$2:$C$100,0)+1,0))))*100)</f>
        <v>48.021949610372296</v>
      </c>
      <c r="AM70" s="9">
        <f ca="1">IF(OR(INDIRECT(CONCATENATE("'2018-04 (Д)'!H",TEXT(MATCH($C70,'2018-04 (Д)'!$C$2:$C$100,0)+1,0)))="Н/Д",INDIRECT(CONCATENATE("'2018-03 (Д)'!H",TEXT(MATCH($C70,'2018-03 (Д)'!$C$2:$C$100,0)+1,0)))="Н/Д",AND(INDIRECT(CONCATENATE("'2018-04 (Д)'!H",TEXT(MATCH($C70,'2018-04 (Д)'!$C$2:$C$100,0)+1,0)))="Н/Д",INDIRECT(CONCATENATE("'2018-03 (Д)'!H",TEXT(MATCH($C70,'2018-03 (Д)'!$C$2:$C$100,0)+1,0))))),"Н/Д",((INDIRECT(CONCATENATE("'2018-04 (Д)'!H",TEXT(MATCH($C70,'2018-04 (Д)'!$C$2:$C$100,0)+1,0)))-INDIRECT(CONCATENATE("'2018-03 (Д)'!H",TEXT(MATCH($C70,'2018-03 (Д)'!$C$2:$C$100,0)+1,0))))/INDIRECT(CONCATENATE("'2018-03 (Д)'!H",TEXT(MATCH($C70,'2018-03 (Д)'!$C$2:$C$100,0)+1,0))))*100)</f>
        <v>-4.9855075984225676</v>
      </c>
      <c r="AN70" s="9">
        <f ca="1">IF(OR(INDIRECT(CONCATENATE("'2018-05 (Д)'!H",TEXT(MATCH($C70,'2018-05 (Д)'!$C$2:$C$100,0)+1,0)))="Н/Д",INDIRECT(CONCATENATE("'2018-04 (Д)'!H",TEXT(MATCH($C70,'2018-04 (Д)'!$C$2:$C$100,0)+1,0)))="Н/Д",AND(INDIRECT(CONCATENATE("'2018-05 (Д)'!H",TEXT(MATCH($C70,'2018-05 (Д)'!$C$2:$C$100,0)+1,0)))="Н/Д",INDIRECT(CONCATENATE("'2018-04 (Д)'!H",TEXT(MATCH($C70,'2018-04 (Д)'!$C$2:$C$100,0)+1,0))))),"Н/Д",((INDIRECT(CONCATENATE("'2018-05 (Д)'!H",TEXT(MATCH($C70,'2018-05 (Д)'!$C$2:$C$100,0)+1,0)))-INDIRECT(CONCATENATE("'2018-04 (Д)'!H",TEXT(MATCH($C70,'2018-04 (Д)'!$C$2:$C$100,0)+1,0))))/INDIRECT(CONCATENATE("'2018-04 (Д)'!H",TEXT(MATCH($C70,'2018-04 (Д)'!$C$2:$C$100,0)+1,0))))*100)</f>
        <v>2.2880866660527595</v>
      </c>
      <c r="AO70" s="9">
        <f ca="1">IF(OR(INDIRECT(CONCATENATE("'2018-06 (Д)'!H",TEXT(MATCH($C70,'2018-06 (Д)'!$C$2:$C$100,0)+1,0)))="Н/Д",INDIRECT(CONCATENATE("'2018-05 (Д)'!H",TEXT(MATCH($C70,'2018-05 (Д)'!$C$2:$C$100,0)+1,0)))="Н/Д",AND(INDIRECT(CONCATENATE("'2018-06 (Д)'!H",TEXT(MATCH($C70,'2018-06 (Д)'!$C$2:$C$100,0)+1,0)))="Н/Д",INDIRECT(CONCATENATE("'2018-05 (Д)'!H",TEXT(MATCH($C70,'2018-05 (Д)'!$C$2:$C$100,0)+1,0))))),"Н/Д",((INDIRECT(CONCATENATE("'2018-06 (Д)'!H",TEXT(MATCH($C70,'2018-06 (Д)'!$C$2:$C$100,0)+1,0)))-INDIRECT(CONCATENATE("'2018-05 (Д)'!H",TEXT(MATCH($C70,'2018-05 (Д)'!$C$2:$C$100,0)+1,0))))/INDIRECT(CONCATENATE("'2018-05 (Д)'!H",TEXT(MATCH($C70,'2018-05 (Д)'!$C$2:$C$100,0)+1,0))))*100)</f>
        <v>-4.0909819926286461</v>
      </c>
      <c r="AP70" s="9">
        <f ca="1">IF(OR(INDIRECT(CONCATENATE("'2018-07 (Д)'!H",TEXT(MATCH($C70,'2018-07 (Д)'!$C$2:$C$100,0)+1,0)))="Н/Д",INDIRECT(CONCATENATE("'2018-06 (Д)'!H",TEXT(MATCH($C70,'2018-06 (Д)'!$C$2:$C$100,0)+1,0)))="Н/Д",AND(INDIRECT(CONCATENATE("'2018-07 (Д)'!H",TEXT(MATCH($C70,'2018-07 (Д)'!$C$2:$C$100,0)+1,0)))="Н/Д",INDIRECT(CONCATENATE("'2018-06 (Д)'!H",TEXT(MATCH($C70,'2018-06 (Д)'!$C$2:$C$100,0)+1,0))))),"Н/Д",((INDIRECT(CONCATENATE("'2018-07 (Д)'!H",TEXT(MATCH($C70,'2018-07 (Д)'!$C$2:$C$100,0)+1,0)))-INDIRECT(CONCATENATE("'2018-06 (Д)'!H",TEXT(MATCH($C70,'2018-06 (Д)'!$C$2:$C$100,0)+1,0))))/INDIRECT(CONCATENATE("'2018-06 (Д)'!H",TEXT(MATCH($C70,'2018-06 (Д)'!$C$2:$C$100,0)+1,0))))*100)</f>
        <v>5.0595155621895413</v>
      </c>
      <c r="AQ70" s="9">
        <f ca="1">IF(OR(INDIRECT(CONCATENATE("'2018-08 (Д)'!H",TEXT(MATCH($C70,'2018-08 (Д)'!$C$2:$C$100,0)+1,0)))="Н/Д",INDIRECT(CONCATENATE("'2018-07 (Д)'!H",TEXT(MATCH($C70,'2018-07 (Д)'!$C$2:$C$100,0)+1,0)))="Н/Д",AND(INDIRECT(CONCATENATE("'2018-08 (Д)'!H",TEXT(MATCH($C70,'2018-08 (Д)'!$C$2:$C$100,0)+1,0)))="Н/Д",INDIRECT(CONCATENATE("'2018-07 (Д)'!H",TEXT(MATCH($C70,'2018-07 (Д)'!$C$2:$C$100,0)+1,0))))),"Н/Д",((INDIRECT(CONCATENATE("'2018-08 (Д)'!H",TEXT(MATCH($C70,'2018-08 (Д)'!$C$2:$C$100,0)+1,0)))-INDIRECT(CONCATENATE("'2018-07 (Д)'!H",TEXT(MATCH($C70,'2018-07 (Д)'!$C$2:$C$100,0)+1,0))))/INDIRECT(CONCATENATE("'2018-07 (Д)'!H",TEXT(MATCH($C70,'2018-07 (Д)'!$C$2:$C$100,0)+1,0))))*100)</f>
        <v>6.3436885975801784</v>
      </c>
      <c r="AR70" s="9">
        <f ca="1">IF(OR(INDIRECT(CONCATENATE("'2018-09 (Д)'!H",TEXT(MATCH($C70,'2018-09 (Д)'!$C$2:$C$100,0)+1,0)))="Н/Д",INDIRECT(CONCATENATE("'2018-08 (Д)'!H",TEXT(MATCH($C70,'2018-08 (Д)'!$C$2:$C$100,0)+1,0)))="Н/Д",AND(INDIRECT(CONCATENATE("'2018-09 (Д)'!H",TEXT(MATCH($C70,'2018-09 (Д)'!$C$2:$C$100,0)+1,0)))="Н/Д",INDIRECT(CONCATENATE("'2018-08 (Д)'!H",TEXT(MATCH($C70,'2018-08 (Д)'!$C$2:$C$100,0)+1,0))))),"Н/Д",((INDIRECT(CONCATENATE("'2018-09 (Д)'!H",TEXT(MATCH($C70,'2018-09 (Д)'!$C$2:$C$100,0)+1,0)))-INDIRECT(CONCATENATE("'2018-08 (Д)'!H",TEXT(MATCH($C70,'2018-08 (Д)'!$C$2:$C$100,0)+1,0))))/INDIRECT(CONCATENATE("'2018-08 (Д)'!H",TEXT(MATCH($C70,'2018-08 (Д)'!$C$2:$C$100,0)+1,0))))*100)</f>
        <v>-11.450790070319217</v>
      </c>
      <c r="AS70" s="9">
        <f ca="1">IF(OR(INDIRECT(CONCATENATE("'2018-10 (Д)'!H",TEXT(MATCH($C70,'2018-10 (Д)'!$C$2:$C$100,0)+1,0)))="Н/Д",INDIRECT(CONCATENATE("'2018-09 (Д)'!H",TEXT(MATCH($C70,'2018-09 (Д)'!$C$2:$C$100,0)+1,0)))="Н/Д",AND(INDIRECT(CONCATENATE("'2018-10 (Д)'!H",TEXT(MATCH($C70,'2018-10 (Д)'!$C$2:$C$100,0)+1,0)))="Н/Д",INDIRECT(CONCATENATE("'2018-09 (Д)'!H",TEXT(MATCH($C70,'2018-09 (Д)'!$C$2:$C$100,0)+1,0))))),"Н/Д",((INDIRECT(CONCATENATE("'2018-10 (Д)'!H",TEXT(MATCH($C70,'2018-10 (Д)'!$C$2:$C$100,0)+1,0)))-INDIRECT(CONCATENATE("'2018-09 (Д)'!H",TEXT(MATCH($C70,'2018-09 (Д)'!$C$2:$C$100,0)+1,0))))/INDIRECT(CONCATENATE("'2018-09 (Д)'!H",TEXT(MATCH($C70,'2018-09 (Д)'!$C$2:$C$100,0)+1,0))))*100)</f>
        <v>2.2905512255345064</v>
      </c>
      <c r="AT70" s="9">
        <f ca="1">IF(OR(INDIRECT(CONCATENATE("'2018-11 (Д)'!H",TEXT(MATCH($C70,'2018-11 (Д)'!$C$2:$C$100,0)+1,0)))="Н/Д",INDIRECT(CONCATENATE("'2018-10 (Д)'!H",TEXT(MATCH($C70,'2018-10 (Д)'!$C$2:$C$100,0)+1,0)))="Н/Д",AND(INDIRECT(CONCATENATE("'2018-11 (Д)'!H",TEXT(MATCH($C70,'2018-11 (Д)'!$C$2:$C$100,0)+1,0)))="Н/Д",INDIRECT(CONCATENATE("'2018-10 (Д)'!H",TEXT(MATCH($C70,'2018-10 (Д)'!$C$2:$C$100,0)+1,0))))),"Н/Д",((INDIRECT(CONCATENATE("'2018-11 (Д)'!H",TEXT(MATCH($C70,'2018-11 (Д)'!$C$2:$C$100,0)+1,0)))-INDIRECT(CONCATENATE("'2018-10 (Д)'!H",TEXT(MATCH($C70,'2018-10 (Д)'!$C$2:$C$100,0)+1,0))))/INDIRECT(CONCATENATE("'2018-10 (Д)'!H",TEXT(MATCH($C70,'2018-10 (Д)'!$C$2:$C$100,0)+1,0))))*100)</f>
        <v>12.463250629293974</v>
      </c>
      <c r="AU70" s="9">
        <f ca="1">IF(OR(INDIRECT(CONCATENATE("'2018-12 (Д)'!H",TEXT(MATCH($C70,'2018-12 (Д)'!$C$2:$C$100,0)+1,0)))="Н/Д",INDIRECT(CONCATENATE("'2018-11 (Д)'!H",TEXT(MATCH($C70,'2018-11 (Д)'!$C$2:$C$100,0)+1,0)))="Н/Д",AND(INDIRECT(CONCATENATE("'2018-12 (Д)'!H",TEXT(MATCH($C70,'2018-12 (Д)'!$C$2:$C$100,0)+1,0)))="Н/Д",INDIRECT(CONCATENATE("'2018-11 (Д)'!H",TEXT(MATCH($C70,'2018-11 (Д)'!$C$2:$C$100,0)+1,0))))),"Н/Д",((INDIRECT(CONCATENATE("'2018-12 (Д)'!H",TEXT(MATCH($C70,'2018-12 (Д)'!$C$2:$C$100,0)+1,0)))-INDIRECT(CONCATENATE("'2018-11 (Д)'!H",TEXT(MATCH($C70,'2018-11 (Д)'!$C$2:$C$100,0)+1,0))))/INDIRECT(CONCATENATE("'2018-11 (Д)'!H",TEXT(MATCH($C70,'2018-11 (Д)'!$C$2:$C$100,0)+1,0))))*100)</f>
        <v>1.2403531236243088</v>
      </c>
      <c r="AV70" s="9"/>
      <c r="AW70" s="9">
        <f ca="1">IF(OR(INDIRECT(CONCATENATE("'2018-03 (Д)'!I",TEXT(MATCH($C70,'2018-03 (Д)'!$C$2:$C$100,0)+1,0)))="Н/Д",INDIRECT(CONCATENATE("'2018-02 (Д)'!I",TEXT(MATCH($C70,'2018-02 (Д)'!$C$2:$C$100,0)+1,0)))="Н/Д",AND(INDIRECT(CONCATENATE("'2018-03 (Д)'!I",TEXT(MATCH($C70,'2018-03 (Д)'!$C$2:$C$100,0)+1,0)))="Н/Д",INDIRECT(CONCATENATE("'2018-02 (Д)'!I",TEXT(MATCH($C70,'2018-02 (Д)'!$C$2:$C$100,0)+1,0))))),"Н/Д",((INDIRECT(CONCATENATE("'2018-03 (Д)'!I",TEXT(MATCH($C70,'2018-03 (Д)'!$C$2:$C$100,0)+1,0)))-INDIRECT(CONCATENATE("'2018-02 (Д)'!I",TEXT(MATCH($C70,'2018-02 (Д)'!$C$2:$C$100,0)+1,0))))/INDIRECT(CONCATENATE("'2018-02 (Д)'!I",TEXT(MATCH($C70,'2018-02 (Д)'!$C$2:$C$100,0)+1,0))))*100)</f>
        <v>-52.848041773881228</v>
      </c>
      <c r="AX70" s="9">
        <f ca="1">IF(OR(INDIRECT(CONCATENATE("'2018-04 (Д)'!I",TEXT(MATCH($C70,'2018-04 (Д)'!$C$2:$C$100,0)+1,0)))="Н/Д",INDIRECT(CONCATENATE("'2018-03 (Д)'!I",TEXT(MATCH($C70,'2018-03 (Д)'!$C$2:$C$100,0)+1,0)))="Н/Д",AND(INDIRECT(CONCATENATE("'2018-04 (Д)'!I",TEXT(MATCH($C70,'2018-04 (Д)'!$C$2:$C$100,0)+1,0)))="Н/Д",INDIRECT(CONCATENATE("'2018-03 (Д)'!I",TEXT(MATCH($C70,'2018-03 (Д)'!$C$2:$C$100,0)+1,0))))),"Н/Д",((INDIRECT(CONCATENATE("'2018-04 (Д)'!I",TEXT(MATCH($C70,'2018-04 (Д)'!$C$2:$C$100,0)+1,0)))-INDIRECT(CONCATENATE("'2018-03 (Д)'!I",TEXT(MATCH($C70,'2018-03 (Д)'!$C$2:$C$100,0)+1,0))))/INDIRECT(CONCATENATE("'2018-03 (Д)'!I",TEXT(MATCH($C70,'2018-03 (Д)'!$C$2:$C$100,0)+1,0))))*100)</f>
        <v>162.16575316952694</v>
      </c>
      <c r="AY70" s="9">
        <f ca="1">IF(OR(INDIRECT(CONCATENATE("'2018-05 (Д)'!I",TEXT(MATCH($C70,'2018-05 (Д)'!$C$2:$C$100,0)+1,0)))="Н/Д",INDIRECT(CONCATENATE("'2018-04 (Д)'!I",TEXT(MATCH($C70,'2018-04 (Д)'!$C$2:$C$100,0)+1,0)))="Н/Д",AND(INDIRECT(CONCATENATE("'2018-05 (Д)'!I",TEXT(MATCH($C70,'2018-05 (Д)'!$C$2:$C$100,0)+1,0)))="Н/Д",INDIRECT(CONCATENATE("'2018-04 (Д)'!I",TEXT(MATCH($C70,'2018-04 (Д)'!$C$2:$C$100,0)+1,0))))),"Н/Д",((INDIRECT(CONCATENATE("'2018-05 (Д)'!I",TEXT(MATCH($C70,'2018-05 (Д)'!$C$2:$C$100,0)+1,0)))-INDIRECT(CONCATENATE("'2018-04 (Д)'!I",TEXT(MATCH($C70,'2018-04 (Д)'!$C$2:$C$100,0)+1,0))))/INDIRECT(CONCATENATE("'2018-04 (Д)'!I",TEXT(MATCH($C70,'2018-04 (Д)'!$C$2:$C$100,0)+1,0))))*100)</f>
        <v>-22.605370107118933</v>
      </c>
      <c r="AZ70" s="9">
        <f ca="1">IF(OR(INDIRECT(CONCATENATE("'2018-06 (Д)'!I",TEXT(MATCH($C70,'2018-06 (Д)'!$C$2:$C$100,0)+1,0)))="Н/Д",INDIRECT(CONCATENATE("'2018-05 (Д)'!I",TEXT(MATCH($C70,'2018-05 (Д)'!$C$2:$C$100,0)+1,0)))="Н/Д",AND(INDIRECT(CONCATENATE("'2018-06 (Д)'!I",TEXT(MATCH($C70,'2018-06 (Д)'!$C$2:$C$100,0)+1,0)))="Н/Д",INDIRECT(CONCATENATE("'2018-05 (Д)'!I",TEXT(MATCH($C70,'2018-05 (Д)'!$C$2:$C$100,0)+1,0))))),"Н/Д",((INDIRECT(CONCATENATE("'2018-06 (Д)'!I",TEXT(MATCH($C70,'2018-06 (Д)'!$C$2:$C$100,0)+1,0)))-INDIRECT(CONCATENATE("'2018-05 (Д)'!I",TEXT(MATCH($C70,'2018-05 (Д)'!$C$2:$C$100,0)+1,0))))/INDIRECT(CONCATENATE("'2018-05 (Д)'!I",TEXT(MATCH($C70,'2018-05 (Д)'!$C$2:$C$100,0)+1,0))))*100)</f>
        <v>5.4274035022276408</v>
      </c>
      <c r="BA70" s="9">
        <f ca="1">IF(OR(INDIRECT(CONCATENATE("'2018-07 (Д)'!I",TEXT(MATCH($C70,'2018-07 (Д)'!$C$2:$C$100,0)+1,0)))="Н/Д",INDIRECT(CONCATENATE("'2018-06 (Д)'!I",TEXT(MATCH($C70,'2018-06 (Д)'!$C$2:$C$100,0)+1,0)))="Н/Д",AND(INDIRECT(CONCATENATE("'2018-07 (Д)'!I",TEXT(MATCH($C70,'2018-07 (Д)'!$C$2:$C$100,0)+1,0)))="Н/Д",INDIRECT(CONCATENATE("'2018-06 (Д)'!I",TEXT(MATCH($C70,'2018-06 (Д)'!$C$2:$C$100,0)+1,0))))),"Н/Д",((INDIRECT(CONCATENATE("'2018-07 (Д)'!I",TEXT(MATCH($C70,'2018-07 (Д)'!$C$2:$C$100,0)+1,0)))-INDIRECT(CONCATENATE("'2018-06 (Д)'!I",TEXT(MATCH($C70,'2018-06 (Д)'!$C$2:$C$100,0)+1,0))))/INDIRECT(CONCATENATE("'2018-06 (Д)'!I",TEXT(MATCH($C70,'2018-06 (Д)'!$C$2:$C$100,0)+1,0))))*100)</f>
        <v>-1.9242875885757598</v>
      </c>
      <c r="BB70" s="9">
        <f ca="1">IF(OR(INDIRECT(CONCATENATE("'2018-08 (Д)'!I",TEXT(MATCH($C70,'2018-08 (Д)'!$C$2:$C$100,0)+1,0)))="Н/Д",INDIRECT(CONCATENATE("'2018-07 (Д)'!I",TEXT(MATCH($C70,'2018-07 (Д)'!$C$2:$C$100,0)+1,0)))="Н/Д",AND(INDIRECT(CONCATENATE("'2018-08 (Д)'!I",TEXT(MATCH($C70,'2018-08 (Д)'!$C$2:$C$100,0)+1,0)))="Н/Д",INDIRECT(CONCATENATE("'2018-07 (Д)'!I",TEXT(MATCH($C70,'2018-07 (Д)'!$C$2:$C$100,0)+1,0))))),"Н/Д",((INDIRECT(CONCATENATE("'2018-08 (Д)'!I",TEXT(MATCH($C70,'2018-08 (Д)'!$C$2:$C$100,0)+1,0)))-INDIRECT(CONCATENATE("'2018-07 (Д)'!I",TEXT(MATCH($C70,'2018-07 (Д)'!$C$2:$C$100,0)+1,0))))/INDIRECT(CONCATENATE("'2018-07 (Д)'!I",TEXT(MATCH($C70,'2018-07 (Д)'!$C$2:$C$100,0)+1,0))))*100)</f>
        <v>15.797653615830287</v>
      </c>
      <c r="BC70" s="9">
        <f ca="1">IF(OR(INDIRECT(CONCATENATE("'2018-09 (Д)'!I",TEXT(MATCH($C70,'2018-09 (Д)'!$C$2:$C$100,0)+1,0)))="Н/Д",INDIRECT(CONCATENATE("'2018-08 (Д)'!I",TEXT(MATCH($C70,'2018-08 (Д)'!$C$2:$C$100,0)+1,0)))="Н/Д",AND(INDIRECT(CONCATENATE("'2018-09 (Д)'!I",TEXT(MATCH($C70,'2018-09 (Д)'!$C$2:$C$100,0)+1,0)))="Н/Д",INDIRECT(CONCATENATE("'2018-08 (Д)'!I",TEXT(MATCH($C70,'2018-08 (Д)'!$C$2:$C$100,0)+1,0))))),"Н/Д",((INDIRECT(CONCATENATE("'2018-09 (Д)'!I",TEXT(MATCH($C70,'2018-09 (Д)'!$C$2:$C$100,0)+1,0)))-INDIRECT(CONCATENATE("'2018-08 (Д)'!I",TEXT(MATCH($C70,'2018-08 (Д)'!$C$2:$C$100,0)+1,0))))/INDIRECT(CONCATENATE("'2018-08 (Д)'!I",TEXT(MATCH($C70,'2018-08 (Д)'!$C$2:$C$100,0)+1,0))))*100)</f>
        <v>-9.0053203478221437</v>
      </c>
      <c r="BD70" s="9">
        <f ca="1">IF(OR(INDIRECT(CONCATENATE("'2018-10 (Д)'!I",TEXT(MATCH($C70,'2018-10 (Д)'!$C$2:$C$100,0)+1,0)))="Н/Д",INDIRECT(CONCATENATE("'2018-09 (Д)'!I",TEXT(MATCH($C70,'2018-09 (Д)'!$C$2:$C$100,0)+1,0)))="Н/Д",AND(INDIRECT(CONCATENATE("'2018-10 (Д)'!I",TEXT(MATCH($C70,'2018-10 (Д)'!$C$2:$C$100,0)+1,0)))="Н/Д",INDIRECT(CONCATENATE("'2018-09 (Д)'!I",TEXT(MATCH($C70,'2018-09 (Д)'!$C$2:$C$100,0)+1,0))))),"Н/Д",((INDIRECT(CONCATENATE("'2018-10 (Д)'!I",TEXT(MATCH($C70,'2018-10 (Д)'!$C$2:$C$100,0)+1,0)))-INDIRECT(CONCATENATE("'2018-09 (Д)'!I",TEXT(MATCH($C70,'2018-09 (Д)'!$C$2:$C$100,0)+1,0))))/INDIRECT(CONCATENATE("'2018-09 (Д)'!I",TEXT(MATCH($C70,'2018-09 (Д)'!$C$2:$C$100,0)+1,0))))*100)</f>
        <v>10.570213096634301</v>
      </c>
      <c r="BE70" s="9">
        <f ca="1">IF(OR(INDIRECT(CONCATENATE("'2018-11 (Д)'!I",TEXT(MATCH($C70,'2018-11 (Д)'!$C$2:$C$100,0)+1,0)))="Н/Д",INDIRECT(CONCATENATE("'2018-10 (Д)'!I",TEXT(MATCH($C70,'2018-10 (Д)'!$C$2:$C$100,0)+1,0)))="Н/Д",AND(INDIRECT(CONCATENATE("'2018-11 (Д)'!I",TEXT(MATCH($C70,'2018-11 (Д)'!$C$2:$C$100,0)+1,0)))="Н/Д",INDIRECT(CONCATENATE("'2018-10 (Д)'!I",TEXT(MATCH($C70,'2018-10 (Д)'!$C$2:$C$100,0)+1,0))))),"Н/Д",((INDIRECT(CONCATENATE("'2018-11 (Д)'!I",TEXT(MATCH($C70,'2018-11 (Д)'!$C$2:$C$100,0)+1,0)))-INDIRECT(CONCATENATE("'2018-10 (Д)'!I",TEXT(MATCH($C70,'2018-10 (Д)'!$C$2:$C$100,0)+1,0))))/INDIRECT(CONCATENATE("'2018-10 (Д)'!I",TEXT(MATCH($C70,'2018-10 (Д)'!$C$2:$C$100,0)+1,0))))*100)</f>
        <v>-8.9634586082413836</v>
      </c>
      <c r="BF70" s="9">
        <f ca="1">IF(OR(INDIRECT(CONCATENATE("'2018-12 (Д)'!I",TEXT(MATCH($C70,'2018-12 (Д)'!$C$2:$C$100,0)+1,0)))="Н/Д",INDIRECT(CONCATENATE("'2018-11 (Д)'!I",TEXT(MATCH($C70,'2018-11 (Д)'!$C$2:$C$100,0)+1,0)))="Н/Д",AND(INDIRECT(CONCATENATE("'2018-12 (Д)'!I",TEXT(MATCH($C70,'2018-12 (Д)'!$C$2:$C$100,0)+1,0)))="Н/Д",INDIRECT(CONCATENATE("'2018-11 (Д)'!I",TEXT(MATCH($C70,'2018-11 (Д)'!$C$2:$C$100,0)+1,0))))),"Н/Д",((INDIRECT(CONCATENATE("'2018-12 (Д)'!I",TEXT(MATCH($C70,'2018-12 (Д)'!$C$2:$C$100,0)+1,0)))-INDIRECT(CONCATENATE("'2018-11 (Д)'!I",TEXT(MATCH($C70,'2018-11 (Д)'!$C$2:$C$100,0)+1,0))))/INDIRECT(CONCATENATE("'2018-11 (Д)'!I",TEXT(MATCH($C70,'2018-11 (Д)'!$C$2:$C$100,0)+1,0))))*100)</f>
        <v>11.174046022651675</v>
      </c>
      <c r="BG70" s="9"/>
      <c r="BH70" s="9" t="str">
        <f ca="1">IF(OR(INDIRECT(CONCATENATE("'2018-03 (Д)'!J",TEXT(MATCH($C70,'2018-03 (Д)'!$C$2:$C$100,0)+1,0)))="Н/Д",INDIRECT(CONCATENATE("'2018-02 (Д)'!J",TEXT(MATCH($C70,'2018-02 (Д)'!$C$2:$C$100,0)+1,0)))="Н/Д",AND(INDIRECT(CONCATENATE("'2018-03 (Д)'!J",TEXT(MATCH($C70,'2018-03 (Д)'!$C$2:$C$100,0)+1,0)))="Н/Д",INDIRECT(CONCATENATE("'2018-02 (Д)'!J",TEXT(MATCH($C70,'2018-02 (Д)'!$C$2:$C$100,0)+1,0))))),"Н/Д",((INDIRECT(CONCATENATE("'2018-03 (Д)'!J",TEXT(MATCH($C70,'2018-03 (Д)'!$C$2:$C$100,0)+1,0)))-INDIRECT(CONCATENATE("'2018-02 (Д)'!J",TEXT(MATCH($C70,'2018-02 (Д)'!$C$2:$C$100,0)+1,0))))/INDIRECT(CONCATENATE("'2018-02 (Д)'!J",TEXT(MATCH($C70,'2018-02 (Д)'!$C$2:$C$100,0)+1,0))))*100)</f>
        <v>Н/Д</v>
      </c>
      <c r="BI70" s="9" t="str">
        <f ca="1">IF(OR(INDIRECT(CONCATENATE("'2018-04 (Д)'!J",TEXT(MATCH($C70,'2018-04 (Д)'!$C$2:$C$100,0)+1,0)))="Н/Д",INDIRECT(CONCATENATE("'2018-03 (Д)'!J",TEXT(MATCH($C70,'2018-03 (Д)'!$C$2:$C$100,0)+1,0)))="Н/Д",AND(INDIRECT(CONCATENATE("'2018-04 (Д)'!J",TEXT(MATCH($C70,'2018-04 (Д)'!$C$2:$C$100,0)+1,0)))="Н/Д",INDIRECT(CONCATENATE("'2018-03 (Д)'!J",TEXT(MATCH($C70,'2018-03 (Д)'!$C$2:$C$100,0)+1,0))))),"Н/Д",((INDIRECT(CONCATENATE("'2018-04 (Д)'!J",TEXT(MATCH($C70,'2018-04 (Д)'!$C$2:$C$100,0)+1,0)))-INDIRECT(CONCATENATE("'2018-03 (Д)'!J",TEXT(MATCH($C70,'2018-03 (Д)'!$C$2:$C$100,0)+1,0))))/INDIRECT(CONCATENATE("'2018-03 (Д)'!J",TEXT(MATCH($C70,'2018-03 (Д)'!$C$2:$C$100,0)+1,0))))*100)</f>
        <v>Н/Д</v>
      </c>
      <c r="BJ70" s="9" t="str">
        <f ca="1">IF(OR(INDIRECT(CONCATENATE("'2018-05 (Д)'!J",TEXT(MATCH($C70,'2018-05 (Д)'!$C$2:$C$100,0)+1,0)))="Н/Д",INDIRECT(CONCATENATE("'2018-04 (Д)'!J",TEXT(MATCH($C70,'2018-04 (Д)'!$C$2:$C$100,0)+1,0)))="Н/Д",AND(INDIRECT(CONCATENATE("'2018-05 (Д)'!J",TEXT(MATCH($C70,'2018-05 (Д)'!$C$2:$C$100,0)+1,0)))="Н/Д",INDIRECT(CONCATENATE("'2018-04 (Д)'!J",TEXT(MATCH($C70,'2018-04 (Д)'!$C$2:$C$100,0)+1,0))))),"Н/Д",((INDIRECT(CONCATENATE("'2018-05 (Д)'!J",TEXT(MATCH($C70,'2018-05 (Д)'!$C$2:$C$100,0)+1,0)))-INDIRECT(CONCATENATE("'2018-04 (Д)'!J",TEXT(MATCH($C70,'2018-04 (Д)'!$C$2:$C$100,0)+1,0))))/INDIRECT(CONCATENATE("'2018-04 (Д)'!J",TEXT(MATCH($C70,'2018-04 (Д)'!$C$2:$C$100,0)+1,0))))*100)</f>
        <v>Н/Д</v>
      </c>
      <c r="BK70" s="9" t="str">
        <f ca="1">IF(OR(INDIRECT(CONCATENATE("'2018-06 (Д)'!J",TEXT(MATCH($C70,'2018-06 (Д)'!$C$2:$C$100,0)+1,0)))="Н/Д",INDIRECT(CONCATENATE("'2018-05 (Д)'!J",TEXT(MATCH($C70,'2018-05 (Д)'!$C$2:$C$100,0)+1,0)))="Н/Д",AND(INDIRECT(CONCATENATE("'2018-06 (Д)'!J",TEXT(MATCH($C70,'2018-06 (Д)'!$C$2:$C$100,0)+1,0)))="Н/Д",INDIRECT(CONCATENATE("'2018-05 (Д)'!J",TEXT(MATCH($C70,'2018-05 (Д)'!$C$2:$C$100,0)+1,0))))),"Н/Д",((INDIRECT(CONCATENATE("'2018-06 (Д)'!J",TEXT(MATCH($C70,'2018-06 (Д)'!$C$2:$C$100,0)+1,0)))-INDIRECT(CONCATENATE("'2018-05 (Д)'!J",TEXT(MATCH($C70,'2018-05 (Д)'!$C$2:$C$100,0)+1,0))))/INDIRECT(CONCATENATE("'2018-05 (Д)'!J",TEXT(MATCH($C70,'2018-05 (Д)'!$C$2:$C$100,0)+1,0))))*100)</f>
        <v>Н/Д</v>
      </c>
      <c r="BL70" s="9" t="str">
        <f ca="1">IF(OR(INDIRECT(CONCATENATE("'2018-07 (Д)'!J",TEXT(MATCH($C70,'2018-07 (Д)'!$C$2:$C$100,0)+1,0)))="Н/Д",INDIRECT(CONCATENATE("'2018-06 (Д)'!J",TEXT(MATCH($C70,'2018-06 (Д)'!$C$2:$C$100,0)+1,0)))="Н/Д",AND(INDIRECT(CONCATENATE("'2018-07 (Д)'!J",TEXT(MATCH($C70,'2018-07 (Д)'!$C$2:$C$100,0)+1,0)))="Н/Д",INDIRECT(CONCATENATE("'2018-06 (Д)'!J",TEXT(MATCH($C70,'2018-06 (Д)'!$C$2:$C$100,0)+1,0))))),"Н/Д",((INDIRECT(CONCATENATE("'2018-07 (Д)'!J",TEXT(MATCH($C70,'2018-07 (Д)'!$C$2:$C$100,0)+1,0)))-INDIRECT(CONCATENATE("'2018-06 (Д)'!J",TEXT(MATCH($C70,'2018-06 (Д)'!$C$2:$C$100,0)+1,0))))/INDIRECT(CONCATENATE("'2018-06 (Д)'!J",TEXT(MATCH($C70,'2018-06 (Д)'!$C$2:$C$100,0)+1,0))))*100)</f>
        <v>Н/Д</v>
      </c>
      <c r="BM70" s="9" t="str">
        <f ca="1">IF(OR(INDIRECT(CONCATENATE("'2018-08 (Д)'!J",TEXT(MATCH($C70,'2018-08 (Д)'!$C$2:$C$100,0)+1,0)))="Н/Д",INDIRECT(CONCATENATE("'2018-07 (Д)'!J",TEXT(MATCH($C70,'2018-07 (Д)'!$C$2:$C$100,0)+1,0)))="Н/Д",AND(INDIRECT(CONCATENATE("'2018-08 (Д)'!J",TEXT(MATCH($C70,'2018-08 (Д)'!$C$2:$C$100,0)+1,0)))="Н/Д",INDIRECT(CONCATENATE("'2018-07 (Д)'!J",TEXT(MATCH($C70,'2018-07 (Д)'!$C$2:$C$100,0)+1,0))))),"Н/Д",((INDIRECT(CONCATENATE("'2018-08 (Д)'!J",TEXT(MATCH($C70,'2018-08 (Д)'!$C$2:$C$100,0)+1,0)))-INDIRECT(CONCATENATE("'2018-07 (Д)'!J",TEXT(MATCH($C70,'2018-07 (Д)'!$C$2:$C$100,0)+1,0))))/INDIRECT(CONCATENATE("'2018-07 (Д)'!J",TEXT(MATCH($C70,'2018-07 (Д)'!$C$2:$C$100,0)+1,0))))*100)</f>
        <v>Н/Д</v>
      </c>
      <c r="BN70" s="9" t="str">
        <f ca="1">IF(OR(INDIRECT(CONCATENATE("'2018-09 (Д)'!J",TEXT(MATCH($C70,'2018-09 (Д)'!$C$2:$C$100,0)+1,0)))="Н/Д",INDIRECT(CONCATENATE("'2018-08 (Д)'!J",TEXT(MATCH($C70,'2018-08 (Д)'!$C$2:$C$100,0)+1,0)))="Н/Д",AND(INDIRECT(CONCATENATE("'2018-09 (Д)'!J",TEXT(MATCH($C70,'2018-09 (Д)'!$C$2:$C$100,0)+1,0)))="Н/Д",INDIRECT(CONCATENATE("'2018-08 (Д)'!J",TEXT(MATCH($C70,'2018-08 (Д)'!$C$2:$C$100,0)+1,0))))),"Н/Д",((INDIRECT(CONCATENATE("'2018-09 (Д)'!J",TEXT(MATCH($C70,'2018-09 (Д)'!$C$2:$C$100,0)+1,0)))-INDIRECT(CONCATENATE("'2018-08 (Д)'!J",TEXT(MATCH($C70,'2018-08 (Д)'!$C$2:$C$100,0)+1,0))))/INDIRECT(CONCATENATE("'2018-08 (Д)'!J",TEXT(MATCH($C70,'2018-08 (Д)'!$C$2:$C$100,0)+1,0))))*100)</f>
        <v>Н/Д</v>
      </c>
      <c r="BO70" s="9" t="str">
        <f ca="1">IF(OR(INDIRECT(CONCATENATE("'2018-10 (Д)'!J",TEXT(MATCH($C70,'2018-10 (Д)'!$C$2:$C$100,0)+1,0)))="Н/Д",INDIRECT(CONCATENATE("'2018-09 (Д)'!J",TEXT(MATCH($C70,'2018-09 (Д)'!$C$2:$C$100,0)+1,0)))="Н/Д",AND(INDIRECT(CONCATENATE("'2018-10 (Д)'!J",TEXT(MATCH($C70,'2018-10 (Д)'!$C$2:$C$100,0)+1,0)))="Н/Д",INDIRECT(CONCATENATE("'2018-09 (Д)'!J",TEXT(MATCH($C70,'2018-09 (Д)'!$C$2:$C$100,0)+1,0))))),"Н/Д",((INDIRECT(CONCATENATE("'2018-10 (Д)'!J",TEXT(MATCH($C70,'2018-10 (Д)'!$C$2:$C$100,0)+1,0)))-INDIRECT(CONCATENATE("'2018-09 (Д)'!J",TEXT(MATCH($C70,'2018-09 (Д)'!$C$2:$C$100,0)+1,0))))/INDIRECT(CONCATENATE("'2018-09 (Д)'!J",TEXT(MATCH($C70,'2018-09 (Д)'!$C$2:$C$100,0)+1,0))))*100)</f>
        <v>Н/Д</v>
      </c>
      <c r="BP70" s="9" t="str">
        <f ca="1">IF(OR(INDIRECT(CONCATENATE("'2018-11 (Д)'!J",TEXT(MATCH($C70,'2018-11 (Д)'!$C$2:$C$100,0)+1,0)))="Н/Д",INDIRECT(CONCATENATE("'2018-10 (Д)'!J",TEXT(MATCH($C70,'2018-10 (Д)'!$C$2:$C$100,0)+1,0)))="Н/Д",AND(INDIRECT(CONCATENATE("'2018-11 (Д)'!J",TEXT(MATCH($C70,'2018-11 (Д)'!$C$2:$C$100,0)+1,0)))="Н/Д",INDIRECT(CONCATENATE("'2018-10 (Д)'!J",TEXT(MATCH($C70,'2018-10 (Д)'!$C$2:$C$100,0)+1,0))))),"Н/Д",((INDIRECT(CONCATENATE("'2018-11 (Д)'!J",TEXT(MATCH($C70,'2018-11 (Д)'!$C$2:$C$100,0)+1,0)))-INDIRECT(CONCATENATE("'2018-10 (Д)'!J",TEXT(MATCH($C70,'2018-10 (Д)'!$C$2:$C$100,0)+1,0))))/INDIRECT(CONCATENATE("'2018-10 (Д)'!J",TEXT(MATCH($C70,'2018-10 (Д)'!$C$2:$C$100,0)+1,0))))*100)</f>
        <v>Н/Д</v>
      </c>
      <c r="BQ70" s="9" t="str">
        <f ca="1">IF(OR(INDIRECT(CONCATENATE("'2018-12 (Д)'!J",TEXT(MATCH($C70,'2018-12 (Д)'!$C$2:$C$100,0)+1,0)))="Н/Д",INDIRECT(CONCATENATE("'2018-11 (Д)'!J",TEXT(MATCH($C70,'2018-11 (Д)'!$C$2:$C$100,0)+1,0)))="Н/Д",AND(INDIRECT(CONCATENATE("'2018-12 (Д)'!J",TEXT(MATCH($C70,'2018-12 (Д)'!$C$2:$C$100,0)+1,0)))="Н/Д",INDIRECT(CONCATENATE("'2018-11 (Д)'!J",TEXT(MATCH($C70,'2018-11 (Д)'!$C$2:$C$100,0)+1,0))))),"Н/Д",((INDIRECT(CONCATENATE("'2018-12 (Д)'!J",TEXT(MATCH($C70,'2018-12 (Д)'!$C$2:$C$100,0)+1,0)))-INDIRECT(CONCATENATE("'2018-11 (Д)'!J",TEXT(MATCH($C70,'2018-11 (Д)'!$C$2:$C$100,0)+1,0))))/INDIRECT(CONCATENATE("'2018-11 (Д)'!J",TEXT(MATCH($C70,'2018-11 (Д)'!$C$2:$C$100,0)+1,0))))*100)</f>
        <v>Н/Д</v>
      </c>
      <c r="BR70" s="9"/>
      <c r="BS70" s="9">
        <f ca="1">IF(OR(INDIRECT(CONCATENATE("'2018-03 (Д)'!K",TEXT(MATCH($C70,'2018-03 (Д)'!$C$2:$C$100,0)+1,0)))="Н/Д",INDIRECT(CONCATENATE("'2018-02 (Д)'!K",TEXT(MATCH($C70,'2018-02 (Д)'!$C$2:$C$100,0)+1,0)))="Н/Д",AND(INDIRECT(CONCATENATE("'2018-03 (Д)'!K",TEXT(MATCH($C70,'2018-03 (Д)'!$C$2:$C$100,0)+1,0)))="Н/Д",INDIRECT(CONCATENATE("'2018-02 (Д)'!K",TEXT(MATCH($C70,'2018-02 (Д)'!$C$2:$C$100,0)+1,0))))),"Н/Д",((INDIRECT(CONCATENATE("'2018-03 (Д)'!K",TEXT(MATCH($C70,'2018-03 (Д)'!$C$2:$C$100,0)+1,0)))-INDIRECT(CONCATENATE("'2018-02 (Д)'!K",TEXT(MATCH($C70,'2018-02 (Д)'!$C$2:$C$100,0)+1,0))))/INDIRECT(CONCATENATE("'2018-02 (Д)'!K",TEXT(MATCH($C70,'2018-02 (Д)'!$C$2:$C$100,0)+1,0))))*100)</f>
        <v>-62.739809650711045</v>
      </c>
      <c r="BT70" s="9">
        <f ca="1">IF(OR(INDIRECT(CONCATENATE("'2018-04 (Д)'!K",TEXT(MATCH($C70,'2018-04 (Д)'!$C$2:$C$100,0)+1,0)))="Н/Д",INDIRECT(CONCATENATE("'2018-03 (Д)'!K",TEXT(MATCH($C70,'2018-03 (Д)'!$C$2:$C$100,0)+1,0)))="Н/Д",AND(INDIRECT(CONCATENATE("'2018-04 (Д)'!K",TEXT(MATCH($C70,'2018-04 (Д)'!$C$2:$C$100,0)+1,0)))="Н/Д",INDIRECT(CONCATENATE("'2018-03 (Д)'!K",TEXT(MATCH($C70,'2018-03 (Д)'!$C$2:$C$100,0)+1,0))))),"Н/Д",((INDIRECT(CONCATENATE("'2018-04 (Д)'!K",TEXT(MATCH($C70,'2018-04 (Д)'!$C$2:$C$100,0)+1,0)))-INDIRECT(CONCATENATE("'2018-03 (Д)'!K",TEXT(MATCH($C70,'2018-03 (Д)'!$C$2:$C$100,0)+1,0))))/INDIRECT(CONCATENATE("'2018-03 (Д)'!K",TEXT(MATCH($C70,'2018-03 (Д)'!$C$2:$C$100,0)+1,0))))*100)</f>
        <v>178.08845778685992</v>
      </c>
      <c r="BU70" s="9">
        <f ca="1">IF(OR(INDIRECT(CONCATENATE("'2018-05 (Д)'!K",TEXT(MATCH($C70,'2018-05 (Д)'!$C$2:$C$100,0)+1,0)))="Н/Д",INDIRECT(CONCATENATE("'2018-04 (Д)'!K",TEXT(MATCH($C70,'2018-04 (Д)'!$C$2:$C$100,0)+1,0)))="Н/Д",AND(INDIRECT(CONCATENATE("'2018-05 (Д)'!K",TEXT(MATCH($C70,'2018-05 (Д)'!$C$2:$C$100,0)+1,0)))="Н/Д",INDIRECT(CONCATENATE("'2018-04 (Д)'!K",TEXT(MATCH($C70,'2018-04 (Д)'!$C$2:$C$100,0)+1,0))))),"Н/Д",((INDIRECT(CONCATENATE("'2018-05 (Д)'!K",TEXT(MATCH($C70,'2018-05 (Д)'!$C$2:$C$100,0)+1,0)))-INDIRECT(CONCATENATE("'2018-04 (Д)'!K",TEXT(MATCH($C70,'2018-04 (Д)'!$C$2:$C$100,0)+1,0))))/INDIRECT(CONCATENATE("'2018-04 (Д)'!K",TEXT(MATCH($C70,'2018-04 (Д)'!$C$2:$C$100,0)+1,0))))*100)</f>
        <v>186.0782246274035</v>
      </c>
      <c r="BV70" s="9">
        <f ca="1">IF(OR(INDIRECT(CONCATENATE("'2018-06 (Д)'!K",TEXT(MATCH($C70,'2018-06 (Д)'!$C$2:$C$100,0)+1,0)))="Н/Д",INDIRECT(CONCATENATE("'2018-05 (Д)'!K",TEXT(MATCH($C70,'2018-05 (Д)'!$C$2:$C$100,0)+1,0)))="Н/Д",AND(INDIRECT(CONCATENATE("'2018-06 (Д)'!K",TEXT(MATCH($C70,'2018-06 (Д)'!$C$2:$C$100,0)+1,0)))="Н/Д",INDIRECT(CONCATENATE("'2018-05 (Д)'!K",TEXT(MATCH($C70,'2018-05 (Д)'!$C$2:$C$100,0)+1,0))))),"Н/Д",((INDIRECT(CONCATENATE("'2018-06 (Д)'!K",TEXT(MATCH($C70,'2018-06 (Д)'!$C$2:$C$100,0)+1,0)))-INDIRECT(CONCATENATE("'2018-05 (Д)'!K",TEXT(MATCH($C70,'2018-05 (Д)'!$C$2:$C$100,0)+1,0))))/INDIRECT(CONCATENATE("'2018-05 (Д)'!K",TEXT(MATCH($C70,'2018-05 (Д)'!$C$2:$C$100,0)+1,0))))*100)</f>
        <v>-76.829463166707683</v>
      </c>
      <c r="BW70" s="9">
        <f ca="1">IF(OR(INDIRECT(CONCATENATE("'2018-07 (Д)'!K",TEXT(MATCH($C70,'2018-07 (Д)'!$C$2:$C$100,0)+1,0)))="Н/Д",INDIRECT(CONCATENATE("'2018-06 (Д)'!K",TEXT(MATCH($C70,'2018-06 (Д)'!$C$2:$C$100,0)+1,0)))="Н/Д",AND(INDIRECT(CONCATENATE("'2018-07 (Д)'!K",TEXT(MATCH($C70,'2018-07 (Д)'!$C$2:$C$100,0)+1,0)))="Н/Д",INDIRECT(CONCATENATE("'2018-06 (Д)'!K",TEXT(MATCH($C70,'2018-06 (Д)'!$C$2:$C$100,0)+1,0))))),"Н/Д",((INDIRECT(CONCATENATE("'2018-07 (Д)'!K",TEXT(MATCH($C70,'2018-07 (Д)'!$C$2:$C$100,0)+1,0)))-INDIRECT(CONCATENATE("'2018-06 (Д)'!K",TEXT(MATCH($C70,'2018-06 (Д)'!$C$2:$C$100,0)+1,0))))/INDIRECT(CONCATENATE("'2018-06 (Д)'!K",TEXT(MATCH($C70,'2018-06 (Д)'!$C$2:$C$100,0)+1,0))))*100)</f>
        <v>-36.274861413312777</v>
      </c>
      <c r="BX70" s="9">
        <f ca="1">IF(OR(INDIRECT(CONCATENATE("'2018-08 (Д)'!K",TEXT(MATCH($C70,'2018-08 (Д)'!$C$2:$C$100,0)+1,0)))="Н/Д",INDIRECT(CONCATENATE("'2018-07 (Д)'!K",TEXT(MATCH($C70,'2018-07 (Д)'!$C$2:$C$100,0)+1,0)))="Н/Д",AND(INDIRECT(CONCATENATE("'2018-08 (Д)'!K",TEXT(MATCH($C70,'2018-08 (Д)'!$C$2:$C$100,0)+1,0)))="Н/Д",INDIRECT(CONCATENATE("'2018-07 (Д)'!K",TEXT(MATCH($C70,'2018-07 (Д)'!$C$2:$C$100,0)+1,0))))),"Н/Д",((INDIRECT(CONCATENATE("'2018-08 (Д)'!K",TEXT(MATCH($C70,'2018-08 (Д)'!$C$2:$C$100,0)+1,0)))-INDIRECT(CONCATENATE("'2018-07 (Д)'!K",TEXT(MATCH($C70,'2018-07 (Д)'!$C$2:$C$100,0)+1,0))))/INDIRECT(CONCATENATE("'2018-07 (Д)'!K",TEXT(MATCH($C70,'2018-07 (Д)'!$C$2:$C$100,0)+1,0))))*100)</f>
        <v>391.46799778971899</v>
      </c>
      <c r="BY70" s="9">
        <f ca="1">IF(OR(INDIRECT(CONCATENATE("'2018-09 (Д)'!K",TEXT(MATCH($C70,'2018-09 (Д)'!$C$2:$C$100,0)+1,0)))="Н/Д",INDIRECT(CONCATENATE("'2018-08 (Д)'!K",TEXT(MATCH($C70,'2018-08 (Д)'!$C$2:$C$100,0)+1,0)))="Н/Д",AND(INDIRECT(CONCATENATE("'2018-09 (Д)'!K",TEXT(MATCH($C70,'2018-09 (Д)'!$C$2:$C$100,0)+1,0)))="Н/Д",INDIRECT(CONCATENATE("'2018-08 (Д)'!K",TEXT(MATCH($C70,'2018-08 (Д)'!$C$2:$C$100,0)+1,0))))),"Н/Д",((INDIRECT(CONCATENATE("'2018-09 (Д)'!K",TEXT(MATCH($C70,'2018-09 (Д)'!$C$2:$C$100,0)+1,0)))-INDIRECT(CONCATENATE("'2018-08 (Д)'!K",TEXT(MATCH($C70,'2018-08 (Д)'!$C$2:$C$100,0)+1,0))))/INDIRECT(CONCATENATE("'2018-08 (Д)'!K",TEXT(MATCH($C70,'2018-08 (Д)'!$C$2:$C$100,0)+1,0))))*100)</f>
        <v>-84.480931873932491</v>
      </c>
      <c r="BZ70" s="9">
        <f ca="1">IF(OR(INDIRECT(CONCATENATE("'2018-10 (Д)'!K",TEXT(MATCH($C70,'2018-10 (Д)'!$C$2:$C$100,0)+1,0)))="Н/Д",INDIRECT(CONCATENATE("'2018-09 (Д)'!K",TEXT(MATCH($C70,'2018-09 (Д)'!$C$2:$C$100,0)+1,0)))="Н/Д",AND(INDIRECT(CONCATENATE("'2018-10 (Д)'!K",TEXT(MATCH($C70,'2018-10 (Д)'!$C$2:$C$100,0)+1,0)))="Н/Д",INDIRECT(CONCATENATE("'2018-09 (Д)'!K",TEXT(MATCH($C70,'2018-09 (Д)'!$C$2:$C$100,0)+1,0))))),"Н/Д",((INDIRECT(CONCATENATE("'2018-10 (Д)'!K",TEXT(MATCH($C70,'2018-10 (Д)'!$C$2:$C$100,0)+1,0)))-INDIRECT(CONCATENATE("'2018-09 (Д)'!K",TEXT(MATCH($C70,'2018-09 (Д)'!$C$2:$C$100,0)+1,0))))/INDIRECT(CONCATENATE("'2018-09 (Д)'!K",TEXT(MATCH($C70,'2018-09 (Д)'!$C$2:$C$100,0)+1,0))))*100)</f>
        <v>-38.137833797975354</v>
      </c>
      <c r="CA70" s="9">
        <f ca="1">IF(OR(INDIRECT(CONCATENATE("'2018-11 (Д)'!K",TEXT(MATCH($C70,'2018-11 (Д)'!$C$2:$C$100,0)+1,0)))="Н/Д",INDIRECT(CONCATENATE("'2018-10 (Д)'!K",TEXT(MATCH($C70,'2018-10 (Д)'!$C$2:$C$100,0)+1,0)))="Н/Д",AND(INDIRECT(CONCATENATE("'2018-11 (Д)'!K",TEXT(MATCH($C70,'2018-11 (Д)'!$C$2:$C$100,0)+1,0)))="Н/Д",INDIRECT(CONCATENATE("'2018-10 (Д)'!K",TEXT(MATCH($C70,'2018-10 (Д)'!$C$2:$C$100,0)+1,0))))),"Н/Д",((INDIRECT(CONCATENATE("'2018-11 (Д)'!K",TEXT(MATCH($C70,'2018-11 (Д)'!$C$2:$C$100,0)+1,0)))-INDIRECT(CONCATENATE("'2018-10 (Д)'!K",TEXT(MATCH($C70,'2018-10 (Д)'!$C$2:$C$100,0)+1,0))))/INDIRECT(CONCATENATE("'2018-10 (Д)'!K",TEXT(MATCH($C70,'2018-10 (Д)'!$C$2:$C$100,0)+1,0))))*100)</f>
        <v>992.01104934312991</v>
      </c>
      <c r="CB70" s="9">
        <f ca="1">IF(OR(INDIRECT(CONCATENATE("'2018-12 (Д)'!K",TEXT(MATCH($C70,'2018-12 (Д)'!$C$2:$C$100,0)+1,0)))="Н/Д",INDIRECT(CONCATENATE("'2018-11 (Д)'!K",TEXT(MATCH($C70,'2018-11 (Д)'!$C$2:$C$100,0)+1,0)))="Н/Д",AND(INDIRECT(CONCATENATE("'2018-12 (Д)'!K",TEXT(MATCH($C70,'2018-12 (Д)'!$C$2:$C$100,0)+1,0)))="Н/Д",INDIRECT(CONCATENATE("'2018-11 (Д)'!K",TEXT(MATCH($C70,'2018-11 (Д)'!$C$2:$C$100,0)+1,0))))),"Н/Д",((INDIRECT(CONCATENATE("'2018-12 (Д)'!K",TEXT(MATCH($C70,'2018-12 (Д)'!$C$2:$C$100,0)+1,0)))-INDIRECT(CONCATENATE("'2018-11 (Д)'!K",TEXT(MATCH($C70,'2018-11 (Д)'!$C$2:$C$100,0)+1,0))))/INDIRECT(CONCATENATE("'2018-11 (Д)'!K",TEXT(MATCH($C70,'2018-11 (Д)'!$C$2:$C$100,0)+1,0))))*100)</f>
        <v>-88.721820180400428</v>
      </c>
      <c r="CC70" s="9"/>
      <c r="CD70" s="9">
        <f ca="1">IF(OR(INDIRECT(CONCATENATE("'2018-03 (Д)'!L",TEXT(MATCH($C70,'2018-03 (Д)'!$C$2:$C$100,0)+1,0)))="Н/Д",INDIRECT(CONCATENATE("'2018-02 (Д)'!L",TEXT(MATCH($C70,'2018-02 (Д)'!$C$2:$C$100,0)+1,0)))="Н/Д",AND(INDIRECT(CONCATENATE("'2018-03 (Д)'!L",TEXT(MATCH($C70,'2018-03 (Д)'!$C$2:$C$100,0)+1,0)))="Н/Д",INDIRECT(CONCATENATE("'2018-02 (Д)'!L",TEXT(MATCH($C70,'2018-02 (Д)'!$C$2:$C$100,0)+1,0))))),"Н/Д",((INDIRECT(CONCATENATE("'2018-03 (Д)'!L",TEXT(MATCH($C70,'2018-03 (Д)'!$C$2:$C$100,0)+1,0)))-INDIRECT(CONCATENATE("'2018-02 (Д)'!L",TEXT(MATCH($C70,'2018-02 (Д)'!$C$2:$C$100,0)+1,0))))/INDIRECT(CONCATENATE("'2018-02 (Д)'!L",TEXT(MATCH($C70,'2018-02 (Д)'!$C$2:$C$100,0)+1,0))))*100)</f>
        <v>9.9870048889388467</v>
      </c>
      <c r="CE70" s="9">
        <f ca="1">IF(OR(INDIRECT(CONCATENATE("'2018-04 (Д)'!L",TEXT(MATCH($C70,'2018-04 (Д)'!$C$2:$C$100,0)+1,0)))="Н/Д",INDIRECT(CONCATENATE("'2018-03 (Д)'!L",TEXT(MATCH($C70,'2018-03 (Д)'!$C$2:$C$100,0)+1,0)))="Н/Д",AND(INDIRECT(CONCATENATE("'2018-04 (Д)'!L",TEXT(MATCH($C70,'2018-04 (Д)'!$C$2:$C$100,0)+1,0)))="Н/Д",INDIRECT(CONCATENATE("'2018-03 (Д)'!L",TEXT(MATCH($C70,'2018-03 (Д)'!$C$2:$C$100,0)+1,0))))),"Н/Д",((INDIRECT(CONCATENATE("'2018-04 (Д)'!L",TEXT(MATCH($C70,'2018-04 (Д)'!$C$2:$C$100,0)+1,0)))-INDIRECT(CONCATENATE("'2018-03 (Д)'!L",TEXT(MATCH($C70,'2018-03 (Д)'!$C$2:$C$100,0)+1,0))))/INDIRECT(CONCATENATE("'2018-03 (Д)'!L",TEXT(MATCH($C70,'2018-03 (Д)'!$C$2:$C$100,0)+1,0))))*100)</f>
        <v>151.63266962681783</v>
      </c>
      <c r="CF70" s="9">
        <f ca="1">IF(OR(INDIRECT(CONCATENATE("'2018-05 (Д)'!L",TEXT(MATCH($C70,'2018-05 (Д)'!$C$2:$C$100,0)+1,0)))="Н/Д",INDIRECT(CONCATENATE("'2018-04 (Д)'!L",TEXT(MATCH($C70,'2018-04 (Д)'!$C$2:$C$100,0)+1,0)))="Н/Д",AND(INDIRECT(CONCATENATE("'2018-05 (Д)'!L",TEXT(MATCH($C70,'2018-05 (Д)'!$C$2:$C$100,0)+1,0)))="Н/Д",INDIRECT(CONCATENATE("'2018-04 (Д)'!L",TEXT(MATCH($C70,'2018-04 (Д)'!$C$2:$C$100,0)+1,0))))),"Н/Д",((INDIRECT(CONCATENATE("'2018-05 (Д)'!L",TEXT(MATCH($C70,'2018-05 (Д)'!$C$2:$C$100,0)+1,0)))-INDIRECT(CONCATENATE("'2018-04 (Д)'!L",TEXT(MATCH($C70,'2018-04 (Д)'!$C$2:$C$100,0)+1,0))))/INDIRECT(CONCATENATE("'2018-04 (Д)'!L",TEXT(MATCH($C70,'2018-04 (Д)'!$C$2:$C$100,0)+1,0))))*100)</f>
        <v>81.599869260271845</v>
      </c>
      <c r="CG70" s="9">
        <f ca="1">IF(OR(INDIRECT(CONCATENATE("'2018-06 (Д)'!L",TEXT(MATCH($C70,'2018-06 (Д)'!$C$2:$C$100,0)+1,0)))="Н/Д",INDIRECT(CONCATENATE("'2018-05 (Д)'!L",TEXT(MATCH($C70,'2018-05 (Д)'!$C$2:$C$100,0)+1,0)))="Н/Д",AND(INDIRECT(CONCATENATE("'2018-06 (Д)'!L",TEXT(MATCH($C70,'2018-06 (Д)'!$C$2:$C$100,0)+1,0)))="Н/Д",INDIRECT(CONCATENATE("'2018-05 (Д)'!L",TEXT(MATCH($C70,'2018-05 (Д)'!$C$2:$C$100,0)+1,0))))),"Н/Д",((INDIRECT(CONCATENATE("'2018-06 (Д)'!L",TEXT(MATCH($C70,'2018-06 (Д)'!$C$2:$C$100,0)+1,0)))-INDIRECT(CONCATENATE("'2018-05 (Д)'!L",TEXT(MATCH($C70,'2018-05 (Д)'!$C$2:$C$100,0)+1,0))))/INDIRECT(CONCATENATE("'2018-05 (Д)'!L",TEXT(MATCH($C70,'2018-05 (Д)'!$C$2:$C$100,0)+1,0))))*100)</f>
        <v>-2.7439919116167704</v>
      </c>
      <c r="CH70" s="9">
        <f ca="1">IF(OR(INDIRECT(CONCATENATE("'2018-07 (Д)'!L",TEXT(MATCH($C70,'2018-07 (Д)'!$C$2:$C$100,0)+1,0)))="Н/Д",INDIRECT(CONCATENATE("'2018-06 (Д)'!L",TEXT(MATCH($C70,'2018-06 (Д)'!$C$2:$C$100,0)+1,0)))="Н/Д",AND(INDIRECT(CONCATENATE("'2018-07 (Д)'!L",TEXT(MATCH($C70,'2018-07 (Д)'!$C$2:$C$100,0)+1,0)))="Н/Д",INDIRECT(CONCATENATE("'2018-06 (Д)'!L",TEXT(MATCH($C70,'2018-06 (Д)'!$C$2:$C$100,0)+1,0))))),"Н/Д",((INDIRECT(CONCATENATE("'2018-07 (Д)'!L",TEXT(MATCH($C70,'2018-07 (Д)'!$C$2:$C$100,0)+1,0)))-INDIRECT(CONCATENATE("'2018-06 (Д)'!L",TEXT(MATCH($C70,'2018-06 (Д)'!$C$2:$C$100,0)+1,0))))/INDIRECT(CONCATENATE("'2018-06 (Д)'!L",TEXT(MATCH($C70,'2018-06 (Д)'!$C$2:$C$100,0)+1,0))))*100)</f>
        <v>-85.188788434093254</v>
      </c>
      <c r="CI70" s="9">
        <f ca="1">IF(OR(INDIRECT(CONCATENATE("'2018-08 (Д)'!L",TEXT(MATCH($C70,'2018-08 (Д)'!$C$2:$C$100,0)+1,0)))="Н/Д",INDIRECT(CONCATENATE("'2018-07 (Д)'!L",TEXT(MATCH($C70,'2018-07 (Д)'!$C$2:$C$100,0)+1,0)))="Н/Д",AND(INDIRECT(CONCATENATE("'2018-08 (Д)'!L",TEXT(MATCH($C70,'2018-08 (Д)'!$C$2:$C$100,0)+1,0)))="Н/Д",INDIRECT(CONCATENATE("'2018-07 (Д)'!L",TEXT(MATCH($C70,'2018-07 (Д)'!$C$2:$C$100,0)+1,0))))),"Н/Д",((INDIRECT(CONCATENATE("'2018-08 (Д)'!L",TEXT(MATCH($C70,'2018-08 (Д)'!$C$2:$C$100,0)+1,0)))-INDIRECT(CONCATENATE("'2018-07 (Д)'!L",TEXT(MATCH($C70,'2018-07 (Д)'!$C$2:$C$100,0)+1,0))))/INDIRECT(CONCATENATE("'2018-07 (Д)'!L",TEXT(MATCH($C70,'2018-07 (Д)'!$C$2:$C$100,0)+1,0))))*100)</f>
        <v>535.07018451963825</v>
      </c>
      <c r="CJ70" s="9">
        <f ca="1">IF(OR(INDIRECT(CONCATENATE("'2018-09 (Д)'!L",TEXT(MATCH($C70,'2018-09 (Д)'!$C$2:$C$100,0)+1,0)))="Н/Д",INDIRECT(CONCATENATE("'2018-08 (Д)'!L",TEXT(MATCH($C70,'2018-08 (Д)'!$C$2:$C$100,0)+1,0)))="Н/Д",AND(INDIRECT(CONCATENATE("'2018-09 (Д)'!L",TEXT(MATCH($C70,'2018-09 (Д)'!$C$2:$C$100,0)+1,0)))="Н/Д",INDIRECT(CONCATENATE("'2018-08 (Д)'!L",TEXT(MATCH($C70,'2018-08 (Д)'!$C$2:$C$100,0)+1,0))))),"Н/Д",((INDIRECT(CONCATENATE("'2018-09 (Д)'!L",TEXT(MATCH($C70,'2018-09 (Д)'!$C$2:$C$100,0)+1,0)))-INDIRECT(CONCATENATE("'2018-08 (Д)'!L",TEXT(MATCH($C70,'2018-08 (Д)'!$C$2:$C$100,0)+1,0))))/INDIRECT(CONCATENATE("'2018-08 (Д)'!L",TEXT(MATCH($C70,'2018-08 (Д)'!$C$2:$C$100,0)+1,0))))*100)</f>
        <v>-21.497928823272613</v>
      </c>
      <c r="CK70" s="9">
        <f ca="1">IF(OR(INDIRECT(CONCATENATE("'2018-10 (Д)'!L",TEXT(MATCH($C70,'2018-10 (Д)'!$C$2:$C$100,0)+1,0)))="Н/Д",INDIRECT(CONCATENATE("'2018-09 (Д)'!L",TEXT(MATCH($C70,'2018-09 (Д)'!$C$2:$C$100,0)+1,0)))="Н/Д",AND(INDIRECT(CONCATENATE("'2018-10 (Д)'!L",TEXT(MATCH($C70,'2018-10 (Д)'!$C$2:$C$100,0)+1,0)))="Н/Д",INDIRECT(CONCATENATE("'2018-09 (Д)'!L",TEXT(MATCH($C70,'2018-09 (Д)'!$C$2:$C$100,0)+1,0))))),"Н/Д",((INDIRECT(CONCATENATE("'2018-10 (Д)'!L",TEXT(MATCH($C70,'2018-10 (Д)'!$C$2:$C$100,0)+1,0)))-INDIRECT(CONCATENATE("'2018-09 (Д)'!L",TEXT(MATCH($C70,'2018-09 (Д)'!$C$2:$C$100,0)+1,0))))/INDIRECT(CONCATENATE("'2018-09 (Д)'!L",TEXT(MATCH($C70,'2018-09 (Д)'!$C$2:$C$100,0)+1,0))))*100)</f>
        <v>-74.18128594765497</v>
      </c>
      <c r="CL70" s="9">
        <f ca="1">IF(OR(INDIRECT(CONCATENATE("'2018-11 (Д)'!L",TEXT(MATCH($C70,'2018-11 (Д)'!$C$2:$C$100,0)+1,0)))="Н/Д",INDIRECT(CONCATENATE("'2018-10 (Д)'!L",TEXT(MATCH($C70,'2018-10 (Д)'!$C$2:$C$100,0)+1,0)))="Н/Д",AND(INDIRECT(CONCATENATE("'2018-11 (Д)'!L",TEXT(MATCH($C70,'2018-11 (Д)'!$C$2:$C$100,0)+1,0)))="Н/Д",INDIRECT(CONCATENATE("'2018-10 (Д)'!L",TEXT(MATCH($C70,'2018-10 (Д)'!$C$2:$C$100,0)+1,0))))),"Н/Д",((INDIRECT(CONCATENATE("'2018-11 (Д)'!L",TEXT(MATCH($C70,'2018-11 (Д)'!$C$2:$C$100,0)+1,0)))-INDIRECT(CONCATENATE("'2018-10 (Д)'!L",TEXT(MATCH($C70,'2018-10 (Д)'!$C$2:$C$100,0)+1,0))))/INDIRECT(CONCATENATE("'2018-10 (Д)'!L",TEXT(MATCH($C70,'2018-10 (Д)'!$C$2:$C$100,0)+1,0))))*100)</f>
        <v>435.46844900668839</v>
      </c>
      <c r="CM70" s="9">
        <f ca="1">IF(OR(INDIRECT(CONCATENATE("'2018-12 (Д)'!L",TEXT(MATCH($C70,'2018-12 (Д)'!$C$2:$C$100,0)+1,0)))="Н/Д",INDIRECT(CONCATENATE("'2018-11 (Д)'!L",TEXT(MATCH($C70,'2018-11 (Д)'!$C$2:$C$100,0)+1,0)))="Н/Д",AND(INDIRECT(CONCATENATE("'2018-12 (Д)'!L",TEXT(MATCH($C70,'2018-12 (Д)'!$C$2:$C$100,0)+1,0)))="Н/Д",INDIRECT(CONCATENATE("'2018-11 (Д)'!L",TEXT(MATCH($C70,'2018-11 (Д)'!$C$2:$C$100,0)+1,0))))),"Н/Д",((INDIRECT(CONCATENATE("'2018-12 (Д)'!L",TEXT(MATCH($C70,'2018-12 (Д)'!$C$2:$C$100,0)+1,0)))-INDIRECT(CONCATENATE("'2018-11 (Д)'!L",TEXT(MATCH($C70,'2018-11 (Д)'!$C$2:$C$100,0)+1,0))))/INDIRECT(CONCATENATE("'2018-11 (Д)'!L",TEXT(MATCH($C70,'2018-11 (Д)'!$C$2:$C$100,0)+1,0))))*100)</f>
        <v>-4.8364983695667974</v>
      </c>
      <c r="CN70" s="9"/>
      <c r="CO70" s="9">
        <f ca="1">IF(OR(INDIRECT(CONCATENATE("'2018-03 (Д)'!M",TEXT(MATCH($C70,'2018-03 (Д)'!$C$2:$C$100,0)+1,0)))="Н/Д",INDIRECT(CONCATENATE("'2018-02 (Д)'!M",TEXT(MATCH($C70,'2018-02 (Д)'!$C$2:$C$100,0)+1,0)))="Н/Д",AND(INDIRECT(CONCATENATE("'2018-03 (Д)'!M",TEXT(MATCH($C70,'2018-03 (Д)'!$C$2:$C$100,0)+1,0)))="Н/Д",INDIRECT(CONCATENATE("'2018-02 (Д)'!M",TEXT(MATCH($C70,'2018-02 (Д)'!$C$2:$C$100,0)+1,0))))),"Н/Д",((INDIRECT(CONCATENATE("'2018-03 (Д)'!M",TEXT(MATCH($C70,'2018-03 (Д)'!$C$2:$C$100,0)+1,0)))-INDIRECT(CONCATENATE("'2018-02 (Д)'!M",TEXT(MATCH($C70,'2018-02 (Д)'!$C$2:$C$100,0)+1,0))))/INDIRECT(CONCATENATE("'2018-02 (Д)'!M",TEXT(MATCH($C70,'2018-02 (Д)'!$C$2:$C$100,0)+1,0))))*100)</f>
        <v>-14.816219698343696</v>
      </c>
      <c r="CP70" s="9">
        <f ca="1">IF(OR(INDIRECT(CONCATENATE("'2018-04 (Д)'!M",TEXT(MATCH($C70,'2018-04 (Д)'!$C$2:$C$100,0)+1,0)))="Н/Д",INDIRECT(CONCATENATE("'2018-03 (Д)'!M",TEXT(MATCH($C70,'2018-03 (Д)'!$C$2:$C$100,0)+1,0)))="Н/Д",AND(INDIRECT(CONCATENATE("'2018-04 (Д)'!M",TEXT(MATCH($C70,'2018-04 (Д)'!$C$2:$C$100,0)+1,0)))="Н/Д",INDIRECT(CONCATENATE("'2018-03 (Д)'!M",TEXT(MATCH($C70,'2018-03 (Д)'!$C$2:$C$100,0)+1,0))))),"Н/Д",((INDIRECT(CONCATENATE("'2018-04 (Д)'!M",TEXT(MATCH($C70,'2018-04 (Д)'!$C$2:$C$100,0)+1,0)))-INDIRECT(CONCATENATE("'2018-03 (Д)'!M",TEXT(MATCH($C70,'2018-03 (Д)'!$C$2:$C$100,0)+1,0))))/INDIRECT(CONCATENATE("'2018-03 (Д)'!M",TEXT(MATCH($C70,'2018-03 (Д)'!$C$2:$C$100,0)+1,0))))*100)</f>
        <v>-2.2661282540944248</v>
      </c>
      <c r="CQ70" s="9">
        <f ca="1">IF(OR(INDIRECT(CONCATENATE("'2018-05 (Д)'!M",TEXT(MATCH($C70,'2018-05 (Д)'!$C$2:$C$100,0)+1,0)))="Н/Д",INDIRECT(CONCATENATE("'2018-04 (Д)'!M",TEXT(MATCH($C70,'2018-04 (Д)'!$C$2:$C$100,0)+1,0)))="Н/Д",AND(INDIRECT(CONCATENATE("'2018-05 (Д)'!M",TEXT(MATCH($C70,'2018-05 (Д)'!$C$2:$C$100,0)+1,0)))="Н/Д",INDIRECT(CONCATENATE("'2018-04 (Д)'!M",TEXT(MATCH($C70,'2018-04 (Д)'!$C$2:$C$100,0)+1,0))))),"Н/Д",((INDIRECT(CONCATENATE("'2018-05 (Д)'!M",TEXT(MATCH($C70,'2018-05 (Д)'!$C$2:$C$100,0)+1,0)))-INDIRECT(CONCATENATE("'2018-04 (Д)'!M",TEXT(MATCH($C70,'2018-04 (Д)'!$C$2:$C$100,0)+1,0))))/INDIRECT(CONCATENATE("'2018-04 (Д)'!M",TEXT(MATCH($C70,'2018-04 (Д)'!$C$2:$C$100,0)+1,0))))*100)</f>
        <v>14.660111285314553</v>
      </c>
      <c r="CR70" s="9">
        <f ca="1">IF(OR(INDIRECT(CONCATENATE("'2018-06 (Д)'!M",TEXT(MATCH($C70,'2018-06 (Д)'!$C$2:$C$100,0)+1,0)))="Н/Д",INDIRECT(CONCATENATE("'2018-05 (Д)'!M",TEXT(MATCH($C70,'2018-05 (Д)'!$C$2:$C$100,0)+1,0)))="Н/Д",AND(INDIRECT(CONCATENATE("'2018-06 (Д)'!M",TEXT(MATCH($C70,'2018-06 (Д)'!$C$2:$C$100,0)+1,0)))="Н/Д",INDIRECT(CONCATENATE("'2018-05 (Д)'!M",TEXT(MATCH($C70,'2018-05 (Д)'!$C$2:$C$100,0)+1,0))))),"Н/Д",((INDIRECT(CONCATENATE("'2018-06 (Д)'!M",TEXT(MATCH($C70,'2018-06 (Д)'!$C$2:$C$100,0)+1,0)))-INDIRECT(CONCATENATE("'2018-05 (Д)'!M",TEXT(MATCH($C70,'2018-05 (Д)'!$C$2:$C$100,0)+1,0))))/INDIRECT(CONCATENATE("'2018-05 (Д)'!M",TEXT(MATCH($C70,'2018-05 (Д)'!$C$2:$C$100,0)+1,0))))*100)</f>
        <v>-15.57819431937571</v>
      </c>
      <c r="CS70" s="9">
        <f ca="1">IF(OR(INDIRECT(CONCATENATE("'2018-07 (Д)'!M",TEXT(MATCH($C70,'2018-07 (Д)'!$C$2:$C$100,0)+1,0)))="Н/Д",INDIRECT(CONCATENATE("'2018-06 (Д)'!M",TEXT(MATCH($C70,'2018-06 (Д)'!$C$2:$C$100,0)+1,0)))="Н/Д",AND(INDIRECT(CONCATENATE("'2018-07 (Д)'!M",TEXT(MATCH($C70,'2018-07 (Д)'!$C$2:$C$100,0)+1,0)))="Н/Д",INDIRECT(CONCATENATE("'2018-06 (Д)'!M",TEXT(MATCH($C70,'2018-06 (Д)'!$C$2:$C$100,0)+1,0))))),"Н/Д",((INDIRECT(CONCATENATE("'2018-07 (Д)'!M",TEXT(MATCH($C70,'2018-07 (Д)'!$C$2:$C$100,0)+1,0)))-INDIRECT(CONCATENATE("'2018-06 (Д)'!M",TEXT(MATCH($C70,'2018-06 (Д)'!$C$2:$C$100,0)+1,0))))/INDIRECT(CONCATENATE("'2018-06 (Д)'!M",TEXT(MATCH($C70,'2018-06 (Д)'!$C$2:$C$100,0)+1,0))))*100)</f>
        <v>28.162342070797266</v>
      </c>
      <c r="CT70" s="9">
        <f ca="1">IF(OR(INDIRECT(CONCATENATE("'2018-08 (Д)'!M",TEXT(MATCH($C70,'2018-08 (Д)'!$C$2:$C$100,0)+1,0)))="Н/Д",INDIRECT(CONCATENATE("'2018-07 (Д)'!M",TEXT(MATCH($C70,'2018-07 (Д)'!$C$2:$C$100,0)+1,0)))="Н/Д",AND(INDIRECT(CONCATENATE("'2018-08 (Д)'!M",TEXT(MATCH($C70,'2018-08 (Д)'!$C$2:$C$100,0)+1,0)))="Н/Д",INDIRECT(CONCATENATE("'2018-07 (Д)'!M",TEXT(MATCH($C70,'2018-07 (Д)'!$C$2:$C$100,0)+1,0))))),"Н/Д",((INDIRECT(CONCATENATE("'2018-08 (Д)'!M",TEXT(MATCH($C70,'2018-08 (Д)'!$C$2:$C$100,0)+1,0)))-INDIRECT(CONCATENATE("'2018-07 (Д)'!M",TEXT(MATCH($C70,'2018-07 (Д)'!$C$2:$C$100,0)+1,0))))/INDIRECT(CONCATENATE("'2018-07 (Д)'!M",TEXT(MATCH($C70,'2018-07 (Д)'!$C$2:$C$100,0)+1,0))))*100)</f>
        <v>-3.5259071024868311</v>
      </c>
      <c r="CU70" s="9">
        <f ca="1">IF(OR(INDIRECT(CONCATENATE("'2018-09 (Д)'!M",TEXT(MATCH($C70,'2018-09 (Д)'!$C$2:$C$100,0)+1,0)))="Н/Д",INDIRECT(CONCATENATE("'2018-08 (Д)'!M",TEXT(MATCH($C70,'2018-08 (Д)'!$C$2:$C$100,0)+1,0)))="Н/Д",AND(INDIRECT(CONCATENATE("'2018-09 (Д)'!M",TEXT(MATCH($C70,'2018-09 (Д)'!$C$2:$C$100,0)+1,0)))="Н/Д",INDIRECT(CONCATENATE("'2018-08 (Д)'!M",TEXT(MATCH($C70,'2018-08 (Д)'!$C$2:$C$100,0)+1,0))))),"Н/Д",((INDIRECT(CONCATENATE("'2018-09 (Д)'!M",TEXT(MATCH($C70,'2018-09 (Д)'!$C$2:$C$100,0)+1,0)))-INDIRECT(CONCATENATE("'2018-08 (Д)'!M",TEXT(MATCH($C70,'2018-08 (Д)'!$C$2:$C$100,0)+1,0))))/INDIRECT(CONCATENATE("'2018-08 (Д)'!M",TEXT(MATCH($C70,'2018-08 (Д)'!$C$2:$C$100,0)+1,0))))*100)</f>
        <v>2.3740688666659167</v>
      </c>
      <c r="CV70" s="9">
        <f ca="1">IF(OR(INDIRECT(CONCATENATE("'2018-10 (Д)'!M",TEXT(MATCH($C70,'2018-10 (Д)'!$C$2:$C$100,0)+1,0)))="Н/Д",INDIRECT(CONCATENATE("'2018-09 (Д)'!M",TEXT(MATCH($C70,'2018-09 (Д)'!$C$2:$C$100,0)+1,0)))="Н/Д",AND(INDIRECT(CONCATENATE("'2018-10 (Д)'!M",TEXT(MATCH($C70,'2018-10 (Д)'!$C$2:$C$100,0)+1,0)))="Н/Д",INDIRECT(CONCATENATE("'2018-09 (Д)'!M",TEXT(MATCH($C70,'2018-09 (Д)'!$C$2:$C$100,0)+1,0))))),"Н/Д",((INDIRECT(CONCATENATE("'2018-10 (Д)'!M",TEXT(MATCH($C70,'2018-10 (Д)'!$C$2:$C$100,0)+1,0)))-INDIRECT(CONCATENATE("'2018-09 (Д)'!M",TEXT(MATCH($C70,'2018-09 (Д)'!$C$2:$C$100,0)+1,0))))/INDIRECT(CONCATENATE("'2018-09 (Д)'!M",TEXT(MATCH($C70,'2018-09 (Д)'!$C$2:$C$100,0)+1,0))))*100)</f>
        <v>17.325207849727402</v>
      </c>
      <c r="CW70" s="9">
        <f ca="1">IF(OR(INDIRECT(CONCATENATE("'2018-11 (Д)'!M",TEXT(MATCH($C70,'2018-11 (Д)'!$C$2:$C$100,0)+1,0)))="Н/Д",INDIRECT(CONCATENATE("'2018-10 (Д)'!M",TEXT(MATCH($C70,'2018-10 (Д)'!$C$2:$C$100,0)+1,0)))="Н/Д",AND(INDIRECT(CONCATENATE("'2018-11 (Д)'!M",TEXT(MATCH($C70,'2018-11 (Д)'!$C$2:$C$100,0)+1,0)))="Н/Д",INDIRECT(CONCATENATE("'2018-10 (Д)'!M",TEXT(MATCH($C70,'2018-10 (Д)'!$C$2:$C$100,0)+1,0))))),"Н/Д",((INDIRECT(CONCATENATE("'2018-11 (Д)'!M",TEXT(MATCH($C70,'2018-11 (Д)'!$C$2:$C$100,0)+1,0)))-INDIRECT(CONCATENATE("'2018-10 (Д)'!M",TEXT(MATCH($C70,'2018-10 (Д)'!$C$2:$C$100,0)+1,0))))/INDIRECT(CONCATENATE("'2018-10 (Д)'!M",TEXT(MATCH($C70,'2018-10 (Д)'!$C$2:$C$100,0)+1,0))))*100)</f>
        <v>-7.4805994888549314</v>
      </c>
      <c r="CX70" s="9">
        <f ca="1">IF(OR(INDIRECT(CONCATENATE("'2018-12 (Д)'!M",TEXT(MATCH($C70,'2018-12 (Д)'!$C$2:$C$100,0)+1,0)))="Н/Д",INDIRECT(CONCATENATE("'2018-11 (Д)'!M",TEXT(MATCH($C70,'2018-11 (Д)'!$C$2:$C$100,0)+1,0)))="Н/Д",AND(INDIRECT(CONCATENATE("'2018-12 (Д)'!M",TEXT(MATCH($C70,'2018-12 (Д)'!$C$2:$C$100,0)+1,0)))="Н/Д",INDIRECT(CONCATENATE("'2018-11 (Д)'!M",TEXT(MATCH($C70,'2018-11 (Д)'!$C$2:$C$100,0)+1,0))))),"Н/Д",((INDIRECT(CONCATENATE("'2018-12 (Д)'!M",TEXT(MATCH($C70,'2018-12 (Д)'!$C$2:$C$100,0)+1,0)))-INDIRECT(CONCATENATE("'2018-11 (Д)'!M",TEXT(MATCH($C70,'2018-11 (Д)'!$C$2:$C$100,0)+1,0))))/INDIRECT(CONCATENATE("'2018-11 (Д)'!M",TEXT(MATCH($C70,'2018-11 (Д)'!$C$2:$C$100,0)+1,0))))*100)</f>
        <v>-18.489797044523495</v>
      </c>
      <c r="CY70" s="9"/>
      <c r="CZ70" s="9">
        <f ca="1">IF(OR(INDIRECT(CONCATENATE("'2018-03 (Д)'!N",TEXT(MATCH($C70,'2018-03 (Д)'!$C$2:$C$100,0)+1,0)))="Н/Д",INDIRECT(CONCATENATE("'2018-02 (Д)'!N",TEXT(MATCH($C70,'2018-02 (Д)'!$C$2:$C$100,0)+1,0)))="Н/Д",AND(INDIRECT(CONCATENATE("'2018-03 (Д)'!N",TEXT(MATCH($C70,'2018-03 (Д)'!$C$2:$C$100,0)+1,0)))="Н/Д",INDIRECT(CONCATENATE("'2018-02 (Д)'!N",TEXT(MATCH($C70,'2018-02 (Д)'!$C$2:$C$100,0)+1,0))))),"Н/Д",((INDIRECT(CONCATENATE("'2018-03 (Д)'!N",TEXT(MATCH($C70,'2018-03 (Д)'!$C$2:$C$100,0)+1,0)))-INDIRECT(CONCATENATE("'2018-02 (Д)'!N",TEXT(MATCH($C70,'2018-02 (Д)'!$C$2:$C$100,0)+1,0))))/INDIRECT(CONCATENATE("'2018-02 (Д)'!N",TEXT(MATCH($C70,'2018-02 (Д)'!$C$2:$C$100,0)+1,0))))*100)</f>
        <v>130.32584387137871</v>
      </c>
      <c r="DA70" s="9">
        <f ca="1">IF(OR(INDIRECT(CONCATENATE("'2018-04 (Д)'!N",TEXT(MATCH($C70,'2018-04 (Д)'!$C$2:$C$100,0)+1,0)))="Н/Д",INDIRECT(CONCATENATE("'2018-03 (Д)'!N",TEXT(MATCH($C70,'2018-03 (Д)'!$C$2:$C$100,0)+1,0)))="Н/Д",AND(INDIRECT(CONCATENATE("'2018-04 (Д)'!N",TEXT(MATCH($C70,'2018-04 (Д)'!$C$2:$C$100,0)+1,0)))="Н/Д",INDIRECT(CONCATENATE("'2018-03 (Д)'!N",TEXT(MATCH($C70,'2018-03 (Д)'!$C$2:$C$100,0)+1,0))))),"Н/Д",((INDIRECT(CONCATENATE("'2018-04 (Д)'!N",TEXT(MATCH($C70,'2018-04 (Д)'!$C$2:$C$100,0)+1,0)))-INDIRECT(CONCATENATE("'2018-03 (Д)'!N",TEXT(MATCH($C70,'2018-03 (Д)'!$C$2:$C$100,0)+1,0))))/INDIRECT(CONCATENATE("'2018-03 (Д)'!N",TEXT(MATCH($C70,'2018-03 (Д)'!$C$2:$C$100,0)+1,0))))*100)</f>
        <v>57.939239159434841</v>
      </c>
      <c r="DB70" s="9">
        <f ca="1">IF(OR(INDIRECT(CONCATENATE("'2018-05 (Д)'!N",TEXT(MATCH($C70,'2018-05 (Д)'!$C$2:$C$100,0)+1,0)))="Н/Д",INDIRECT(CONCATENATE("'2018-04 (Д)'!N",TEXT(MATCH($C70,'2018-04 (Д)'!$C$2:$C$100,0)+1,0)))="Н/Д",AND(INDIRECT(CONCATENATE("'2018-05 (Д)'!N",TEXT(MATCH($C70,'2018-05 (Д)'!$C$2:$C$100,0)+1,0)))="Н/Д",INDIRECT(CONCATENATE("'2018-04 (Д)'!N",TEXT(MATCH($C70,'2018-04 (Д)'!$C$2:$C$100,0)+1,0))))),"Н/Д",((INDIRECT(CONCATENATE("'2018-05 (Д)'!N",TEXT(MATCH($C70,'2018-05 (Д)'!$C$2:$C$100,0)+1,0)))-INDIRECT(CONCATENATE("'2018-04 (Д)'!N",TEXT(MATCH($C70,'2018-04 (Д)'!$C$2:$C$100,0)+1,0))))/INDIRECT(CONCATENATE("'2018-04 (Д)'!N",TEXT(MATCH($C70,'2018-04 (Д)'!$C$2:$C$100,0)+1,0))))*100)</f>
        <v>43.904841532057972</v>
      </c>
      <c r="DC70" s="9">
        <f ca="1">IF(OR(INDIRECT(CONCATENATE("'2018-06 (Д)'!N",TEXT(MATCH($C70,'2018-06 (Д)'!$C$2:$C$100,0)+1,0)))="Н/Д",INDIRECT(CONCATENATE("'2018-05 (Д)'!N",TEXT(MATCH($C70,'2018-05 (Д)'!$C$2:$C$100,0)+1,0)))="Н/Д",AND(INDIRECT(CONCATENATE("'2018-06 (Д)'!N",TEXT(MATCH($C70,'2018-06 (Д)'!$C$2:$C$100,0)+1,0)))="Н/Д",INDIRECT(CONCATENATE("'2018-05 (Д)'!N",TEXT(MATCH($C70,'2018-05 (Д)'!$C$2:$C$100,0)+1,0))))),"Н/Д",((INDIRECT(CONCATENATE("'2018-06 (Д)'!N",TEXT(MATCH($C70,'2018-06 (Д)'!$C$2:$C$100,0)+1,0)))-INDIRECT(CONCATENATE("'2018-05 (Д)'!N",TEXT(MATCH($C70,'2018-05 (Д)'!$C$2:$C$100,0)+1,0))))/INDIRECT(CONCATENATE("'2018-05 (Д)'!N",TEXT(MATCH($C70,'2018-05 (Д)'!$C$2:$C$100,0)+1,0))))*100)</f>
        <v>26.617761141814455</v>
      </c>
      <c r="DD70" s="9">
        <f ca="1">IF(OR(INDIRECT(CONCATENATE("'2018-07 (Д)'!N",TEXT(MATCH($C70,'2018-07 (Д)'!$C$2:$C$100,0)+1,0)))="Н/Д",INDIRECT(CONCATENATE("'2018-06 (Д)'!N",TEXT(MATCH($C70,'2018-06 (Д)'!$C$2:$C$100,0)+1,0)))="Н/Д",AND(INDIRECT(CONCATENATE("'2018-07 (Д)'!N",TEXT(MATCH($C70,'2018-07 (Д)'!$C$2:$C$100,0)+1,0)))="Н/Д",INDIRECT(CONCATENATE("'2018-06 (Д)'!N",TEXT(MATCH($C70,'2018-06 (Д)'!$C$2:$C$100,0)+1,0))))),"Н/Д",((INDIRECT(CONCATENATE("'2018-07 (Д)'!N",TEXT(MATCH($C70,'2018-07 (Д)'!$C$2:$C$100,0)+1,0)))-INDIRECT(CONCATENATE("'2018-06 (Д)'!N",TEXT(MATCH($C70,'2018-06 (Д)'!$C$2:$C$100,0)+1,0))))/INDIRECT(CONCATENATE("'2018-06 (Д)'!N",TEXT(MATCH($C70,'2018-06 (Д)'!$C$2:$C$100,0)+1,0))))*100)</f>
        <v>24.119043669155523</v>
      </c>
      <c r="DE70" s="9">
        <f ca="1">IF(OR(INDIRECT(CONCATENATE("'2018-08 (Д)'!N",TEXT(MATCH($C70,'2018-08 (Д)'!$C$2:$C$100,0)+1,0)))="Н/Д",INDIRECT(CONCATENATE("'2018-07 (Д)'!N",TEXT(MATCH($C70,'2018-07 (Д)'!$C$2:$C$100,0)+1,0)))="Н/Д",AND(INDIRECT(CONCATENATE("'2018-08 (Д)'!N",TEXT(MATCH($C70,'2018-08 (Д)'!$C$2:$C$100,0)+1,0)))="Н/Д",INDIRECT(CONCATENATE("'2018-07 (Д)'!N",TEXT(MATCH($C70,'2018-07 (Д)'!$C$2:$C$100,0)+1,0))))),"Н/Д",((INDIRECT(CONCATENATE("'2018-08 (Д)'!N",TEXT(MATCH($C70,'2018-08 (Д)'!$C$2:$C$100,0)+1,0)))-INDIRECT(CONCATENATE("'2018-07 (Д)'!N",TEXT(MATCH($C70,'2018-07 (Д)'!$C$2:$C$100,0)+1,0))))/INDIRECT(CONCATENATE("'2018-07 (Д)'!N",TEXT(MATCH($C70,'2018-07 (Д)'!$C$2:$C$100,0)+1,0))))*100)</f>
        <v>17.723240327277729</v>
      </c>
      <c r="DF70" s="9">
        <f ca="1">IF(OR(INDIRECT(CONCATENATE("'2018-09 (Д)'!N",TEXT(MATCH($C70,'2018-09 (Д)'!$C$2:$C$100,0)+1,0)))="Н/Д",INDIRECT(CONCATENATE("'2018-08 (Д)'!N",TEXT(MATCH($C70,'2018-08 (Д)'!$C$2:$C$100,0)+1,0)))="Н/Д",AND(INDIRECT(CONCATENATE("'2018-09 (Д)'!N",TEXT(MATCH($C70,'2018-09 (Д)'!$C$2:$C$100,0)+1,0)))="Н/Д",INDIRECT(CONCATENATE("'2018-08 (Д)'!N",TEXT(MATCH($C70,'2018-08 (Д)'!$C$2:$C$100,0)+1,0))))),"Н/Д",((INDIRECT(CONCATENATE("'2018-09 (Д)'!N",TEXT(MATCH($C70,'2018-09 (Д)'!$C$2:$C$100,0)+1,0)))-INDIRECT(CONCATENATE("'2018-08 (Д)'!N",TEXT(MATCH($C70,'2018-08 (Д)'!$C$2:$C$100,0)+1,0))))/INDIRECT(CONCATENATE("'2018-08 (Д)'!N",TEXT(MATCH($C70,'2018-08 (Д)'!$C$2:$C$100,0)+1,0))))*100)</f>
        <v>14.902286272901447</v>
      </c>
      <c r="DG70" s="9">
        <f ca="1">IF(OR(INDIRECT(CONCATENATE("'2018-10 (Д)'!N",TEXT(MATCH($C70,'2018-10 (Д)'!$C$2:$C$100,0)+1,0)))="Н/Д",INDIRECT(CONCATENATE("'2018-09 (Д)'!N",TEXT(MATCH($C70,'2018-09 (Д)'!$C$2:$C$100,0)+1,0)))="Н/Д",AND(INDIRECT(CONCATENATE("'2018-10 (Д)'!N",TEXT(MATCH($C70,'2018-10 (Д)'!$C$2:$C$100,0)+1,0)))="Н/Д",INDIRECT(CONCATENATE("'2018-09 (Д)'!N",TEXT(MATCH($C70,'2018-09 (Д)'!$C$2:$C$100,0)+1,0))))),"Н/Д",((INDIRECT(CONCATENATE("'2018-10 (Д)'!N",TEXT(MATCH($C70,'2018-10 (Д)'!$C$2:$C$100,0)+1,0)))-INDIRECT(CONCATENATE("'2018-09 (Д)'!N",TEXT(MATCH($C70,'2018-09 (Д)'!$C$2:$C$100,0)+1,0))))/INDIRECT(CONCATENATE("'2018-09 (Д)'!N",TEXT(MATCH($C70,'2018-09 (Д)'!$C$2:$C$100,0)+1,0))))*100)</f>
        <v>10.923599555427119</v>
      </c>
      <c r="DH70" s="9">
        <f ca="1">IF(OR(INDIRECT(CONCATENATE("'2018-11 (Д)'!N",TEXT(MATCH($C70,'2018-11 (Д)'!$C$2:$C$100,0)+1,0)))="Н/Д",INDIRECT(CONCATENATE("'2018-10 (Д)'!N",TEXT(MATCH($C70,'2018-10 (Д)'!$C$2:$C$100,0)+1,0)))="Н/Д",AND(INDIRECT(CONCATENATE("'2018-11 (Д)'!N",TEXT(MATCH($C70,'2018-11 (Д)'!$C$2:$C$100,0)+1,0)))="Н/Д",INDIRECT(CONCATENATE("'2018-10 (Д)'!N",TEXT(MATCH($C70,'2018-10 (Д)'!$C$2:$C$100,0)+1,0))))),"Н/Д",((INDIRECT(CONCATENATE("'2018-11 (Д)'!N",TEXT(MATCH($C70,'2018-11 (Д)'!$C$2:$C$100,0)+1,0)))-INDIRECT(CONCATENATE("'2018-10 (Д)'!N",TEXT(MATCH($C70,'2018-10 (Д)'!$C$2:$C$100,0)+1,0))))/INDIRECT(CONCATENATE("'2018-10 (Д)'!N",TEXT(MATCH($C70,'2018-10 (Д)'!$C$2:$C$100,0)+1,0))))*100)</f>
        <v>13.027648117977972</v>
      </c>
      <c r="DI70" s="9">
        <f ca="1">IF(OR(INDIRECT(CONCATENATE("'2018-12 (Д)'!N",TEXT(MATCH($C70,'2018-12 (Д)'!$C$2:$C$100,0)+1,0)))="Н/Д",INDIRECT(CONCATENATE("'2018-11 (Д)'!N",TEXT(MATCH($C70,'2018-11 (Д)'!$C$2:$C$100,0)+1,0)))="Н/Д",AND(INDIRECT(CONCATENATE("'2018-12 (Д)'!N",TEXT(MATCH($C70,'2018-12 (Д)'!$C$2:$C$100,0)+1,0)))="Н/Д",INDIRECT(CONCATENATE("'2018-11 (Д)'!N",TEXT(MATCH($C70,'2018-11 (Д)'!$C$2:$C$100,0)+1,0))))),"Н/Д",((INDIRECT(CONCATENATE("'2018-12 (Д)'!N",TEXT(MATCH($C70,'2018-12 (Д)'!$C$2:$C$100,0)+1,0)))-INDIRECT(CONCATENATE("'2018-11 (Д)'!N",TEXT(MATCH($C70,'2018-11 (Д)'!$C$2:$C$100,0)+1,0))))/INDIRECT(CONCATENATE("'2018-11 (Д)'!N",TEXT(MATCH($C70,'2018-11 (Д)'!$C$2:$C$100,0)+1,0))))*100)</f>
        <v>11.58365980579644</v>
      </c>
      <c r="DJ70" s="9"/>
      <c r="DK70" s="9">
        <f ca="1">IF(OR(INDIRECT(CONCATENATE("'2018-03 (Д)'!O",TEXT(MATCH($C70,'2018-03 (Д)'!$C$2:$C$100,0)+1,0)))="Н/Д",INDIRECT(CONCATENATE("'2018-02 (Д)'!O",TEXT(MATCH($C70,'2018-02 (Д)'!$C$2:$C$100,0)+1,0)))="Н/Д",AND(INDIRECT(CONCATENATE("'2018-03 (Д)'!O",TEXT(MATCH($C70,'2018-03 (Д)'!$C$2:$C$100,0)+1,0)))="Н/Д",INDIRECT(CONCATENATE("'2018-02 (Д)'!O",TEXT(MATCH($C70,'2018-02 (Д)'!$C$2:$C$100,0)+1,0))))),"Н/Д",((INDIRECT(CONCATENATE("'2018-03 (Д)'!O",TEXT(MATCH($C70,'2018-03 (Д)'!$C$2:$C$100,0)+1,0)))-INDIRECT(CONCATENATE("'2018-02 (Д)'!O",TEXT(MATCH($C70,'2018-02 (Д)'!$C$2:$C$100,0)+1,0))))/INDIRECT(CONCATENATE("'2018-02 (Д)'!O",TEXT(MATCH($C70,'2018-02 (Д)'!$C$2:$C$100,0)+1,0))))*100)</f>
        <v>-99.547992152859777</v>
      </c>
      <c r="DL70" s="9">
        <f ca="1">IF(OR(INDIRECT(CONCATENATE("'2018-04 (Д)'!O",TEXT(MATCH($C70,'2018-04 (Д)'!$C$2:$C$100,0)+1,0)))="Н/Д",INDIRECT(CONCATENATE("'2018-03 (Д)'!O",TEXT(MATCH($C70,'2018-03 (Д)'!$C$2:$C$100,0)+1,0)))="Н/Д",AND(INDIRECT(CONCATENATE("'2018-04 (Д)'!O",TEXT(MATCH($C70,'2018-04 (Д)'!$C$2:$C$100,0)+1,0)))="Н/Д",INDIRECT(CONCATENATE("'2018-03 (Д)'!O",TEXT(MATCH($C70,'2018-03 (Д)'!$C$2:$C$100,0)+1,0))))),"Н/Д",((INDIRECT(CONCATENATE("'2018-04 (Д)'!O",TEXT(MATCH($C70,'2018-04 (Д)'!$C$2:$C$100,0)+1,0)))-INDIRECT(CONCATENATE("'2018-03 (Д)'!O",TEXT(MATCH($C70,'2018-03 (Д)'!$C$2:$C$100,0)+1,0))))/INDIRECT(CONCATENATE("'2018-03 (Д)'!O",TEXT(MATCH($C70,'2018-03 (Д)'!$C$2:$C$100,0)+1,0))))*100)</f>
        <v>9262.4737135744417</v>
      </c>
      <c r="DM70" s="9">
        <f ca="1">IF(OR(INDIRECT(CONCATENATE("'2018-05 (Д)'!O",TEXT(MATCH($C70,'2018-05 (Д)'!$C$2:$C$100,0)+1,0)))="Н/Д",INDIRECT(CONCATENATE("'2018-04 (Д)'!O",TEXT(MATCH($C70,'2018-04 (Д)'!$C$2:$C$100,0)+1,0)))="Н/Д",AND(INDIRECT(CONCATENATE("'2018-05 (Д)'!O",TEXT(MATCH($C70,'2018-05 (Д)'!$C$2:$C$100,0)+1,0)))="Н/Д",INDIRECT(CONCATENATE("'2018-04 (Д)'!O",TEXT(MATCH($C70,'2018-04 (Д)'!$C$2:$C$100,0)+1,0))))),"Н/Д",((INDIRECT(CONCATENATE("'2018-05 (Д)'!O",TEXT(MATCH($C70,'2018-05 (Д)'!$C$2:$C$100,0)+1,0)))-INDIRECT(CONCATENATE("'2018-04 (Д)'!O",TEXT(MATCH($C70,'2018-04 (Д)'!$C$2:$C$100,0)+1,0))))/INDIRECT(CONCATENATE("'2018-04 (Д)'!O",TEXT(MATCH($C70,'2018-04 (Д)'!$C$2:$C$100,0)+1,0))))*100)</f>
        <v>72.196465815589846</v>
      </c>
      <c r="DN70" s="9">
        <f ca="1">IF(OR(INDIRECT(CONCATENATE("'2018-06 (Д)'!O",TEXT(MATCH($C70,'2018-06 (Д)'!$C$2:$C$100,0)+1,0)))="Н/Д",INDIRECT(CONCATENATE("'2018-05 (Д)'!O",TEXT(MATCH($C70,'2018-05 (Д)'!$C$2:$C$100,0)+1,0)))="Н/Д",AND(INDIRECT(CONCATENATE("'2018-06 (Д)'!O",TEXT(MATCH($C70,'2018-06 (Д)'!$C$2:$C$100,0)+1,0)))="Н/Д",INDIRECT(CONCATENATE("'2018-05 (Д)'!O",TEXT(MATCH($C70,'2018-05 (Д)'!$C$2:$C$100,0)+1,0))))),"Н/Д",((INDIRECT(CONCATENATE("'2018-06 (Д)'!O",TEXT(MATCH($C70,'2018-06 (Д)'!$C$2:$C$100,0)+1,0)))-INDIRECT(CONCATENATE("'2018-05 (Д)'!O",TEXT(MATCH($C70,'2018-05 (Д)'!$C$2:$C$100,0)+1,0))))/INDIRECT(CONCATENATE("'2018-05 (Д)'!O",TEXT(MATCH($C70,'2018-05 (Д)'!$C$2:$C$100,0)+1,0))))*100)</f>
        <v>-100.25363684570318</v>
      </c>
      <c r="DO70" s="9">
        <f ca="1">IF(OR(INDIRECT(CONCATENATE("'2018-07 (Д)'!O",TEXT(MATCH($C70,'2018-07 (Д)'!$C$2:$C$100,0)+1,0)))="Н/Д",INDIRECT(CONCATENATE("'2018-06 (Д)'!O",TEXT(MATCH($C70,'2018-06 (Д)'!$C$2:$C$100,0)+1,0)))="Н/Д",AND(INDIRECT(CONCATENATE("'2018-07 (Д)'!O",TEXT(MATCH($C70,'2018-07 (Д)'!$C$2:$C$100,0)+1,0)))="Н/Д",INDIRECT(CONCATENATE("'2018-06 (Д)'!O",TEXT(MATCH($C70,'2018-06 (Д)'!$C$2:$C$100,0)+1,0))))),"Н/Д",((INDIRECT(CONCATENATE("'2018-07 (Д)'!O",TEXT(MATCH($C70,'2018-07 (Д)'!$C$2:$C$100,0)+1,0)))-INDIRECT(CONCATENATE("'2018-06 (Д)'!O",TEXT(MATCH($C70,'2018-06 (Д)'!$C$2:$C$100,0)+1,0))))/INDIRECT(CONCATENATE("'2018-06 (Д)'!O",TEXT(MATCH($C70,'2018-06 (Д)'!$C$2:$C$100,0)+1,0))))*100)</f>
        <v>-3180.0902602855035</v>
      </c>
      <c r="DP70" s="9">
        <f ca="1">IF(OR(INDIRECT(CONCATENATE("'2018-08 (Д)'!O",TEXT(MATCH($C70,'2018-08 (Д)'!$C$2:$C$100,0)+1,0)))="Н/Д",INDIRECT(CONCATENATE("'2018-07 (Д)'!O",TEXT(MATCH($C70,'2018-07 (Д)'!$C$2:$C$100,0)+1,0)))="Н/Д",AND(INDIRECT(CONCATENATE("'2018-08 (Д)'!O",TEXT(MATCH($C70,'2018-08 (Д)'!$C$2:$C$100,0)+1,0)))="Н/Д",INDIRECT(CONCATENATE("'2018-07 (Д)'!O",TEXT(MATCH($C70,'2018-07 (Д)'!$C$2:$C$100,0)+1,0))))),"Н/Д",((INDIRECT(CONCATENATE("'2018-08 (Д)'!O",TEXT(MATCH($C70,'2018-08 (Д)'!$C$2:$C$100,0)+1,0)))-INDIRECT(CONCATENATE("'2018-07 (Д)'!O",TEXT(MATCH($C70,'2018-07 (Д)'!$C$2:$C$100,0)+1,0))))/INDIRECT(CONCATENATE("'2018-07 (Д)'!O",TEXT(MATCH($C70,'2018-07 (Д)'!$C$2:$C$100,0)+1,0))))*100)</f>
        <v>99.540329368149628</v>
      </c>
      <c r="DQ70" s="9">
        <f ca="1">IF(OR(INDIRECT(CONCATENATE("'2018-09 (Д)'!O",TEXT(MATCH($C70,'2018-09 (Д)'!$C$2:$C$100,0)+1,0)))="Н/Д",INDIRECT(CONCATENATE("'2018-08 (Д)'!O",TEXT(MATCH($C70,'2018-08 (Д)'!$C$2:$C$100,0)+1,0)))="Н/Д",AND(INDIRECT(CONCATENATE("'2018-09 (Д)'!O",TEXT(MATCH($C70,'2018-09 (Д)'!$C$2:$C$100,0)+1,0)))="Н/Д",INDIRECT(CONCATENATE("'2018-08 (Д)'!O",TEXT(MATCH($C70,'2018-08 (Д)'!$C$2:$C$100,0)+1,0))))),"Н/Д",((INDIRECT(CONCATENATE("'2018-09 (Д)'!O",TEXT(MATCH($C70,'2018-09 (Д)'!$C$2:$C$100,0)+1,0)))-INDIRECT(CONCATENATE("'2018-08 (Д)'!O",TEXT(MATCH($C70,'2018-08 (Д)'!$C$2:$C$100,0)+1,0))))/INDIRECT(CONCATENATE("'2018-08 (Д)'!O",TEXT(MATCH($C70,'2018-08 (Д)'!$C$2:$C$100,0)+1,0))))*100)</f>
        <v>-9.0781481336015695</v>
      </c>
      <c r="DR70" s="9">
        <f ca="1">IF(OR(INDIRECT(CONCATENATE("'2018-10 (Д)'!O",TEXT(MATCH($C70,'2018-10 (Д)'!$C$2:$C$100,0)+1,0)))="Н/Д",INDIRECT(CONCATENATE("'2018-09 (Д)'!O",TEXT(MATCH($C70,'2018-09 (Д)'!$C$2:$C$100,0)+1,0)))="Н/Д",AND(INDIRECT(CONCATENATE("'2018-10 (Д)'!O",TEXT(MATCH($C70,'2018-10 (Д)'!$C$2:$C$100,0)+1,0)))="Н/Д",INDIRECT(CONCATENATE("'2018-09 (Д)'!O",TEXT(MATCH($C70,'2018-09 (Д)'!$C$2:$C$100,0)+1,0))))),"Н/Д",((INDIRECT(CONCATENATE("'2018-10 (Д)'!O",TEXT(MATCH($C70,'2018-10 (Д)'!$C$2:$C$100,0)+1,0)))-INDIRECT(CONCATENATE("'2018-09 (Д)'!O",TEXT(MATCH($C70,'2018-09 (Д)'!$C$2:$C$100,0)+1,0))))/INDIRECT(CONCATENATE("'2018-09 (Д)'!O",TEXT(MATCH($C70,'2018-09 (Д)'!$C$2:$C$100,0)+1,0))))*100)</f>
        <v>40.575697929501004</v>
      </c>
      <c r="DS70" s="9">
        <f ca="1">IF(OR(INDIRECT(CONCATENATE("'2018-11 (Д)'!O",TEXT(MATCH($C70,'2018-11 (Д)'!$C$2:$C$100,0)+1,0)))="Н/Д",INDIRECT(CONCATENATE("'2018-10 (Д)'!O",TEXT(MATCH($C70,'2018-10 (Д)'!$C$2:$C$100,0)+1,0)))="Н/Д",AND(INDIRECT(CONCATENATE("'2018-11 (Д)'!O",TEXT(MATCH($C70,'2018-11 (Д)'!$C$2:$C$100,0)+1,0)))="Н/Д",INDIRECT(CONCATENATE("'2018-10 (Д)'!O",TEXT(MATCH($C70,'2018-10 (Д)'!$C$2:$C$100,0)+1,0))))),"Н/Д",((INDIRECT(CONCATENATE("'2018-11 (Д)'!O",TEXT(MATCH($C70,'2018-11 (Д)'!$C$2:$C$100,0)+1,0)))-INDIRECT(CONCATENATE("'2018-10 (Д)'!O",TEXT(MATCH($C70,'2018-10 (Д)'!$C$2:$C$100,0)+1,0))))/INDIRECT(CONCATENATE("'2018-10 (Д)'!O",TEXT(MATCH($C70,'2018-10 (Д)'!$C$2:$C$100,0)+1,0))))*100)</f>
        <v>155.63509559501418</v>
      </c>
      <c r="DT70" s="9">
        <f ca="1">IF(OR(INDIRECT(CONCATENATE("'2018-12 (Д)'!O",TEXT(MATCH($C70,'2018-12 (Д)'!$C$2:$C$100,0)+1,0)))="Н/Д",INDIRECT(CONCATENATE("'2018-11 (Д)'!O",TEXT(MATCH($C70,'2018-11 (Д)'!$C$2:$C$100,0)+1,0)))="Н/Д",AND(INDIRECT(CONCATENATE("'2018-12 (Д)'!O",TEXT(MATCH($C70,'2018-12 (Д)'!$C$2:$C$100,0)+1,0)))="Н/Д",INDIRECT(CONCATENATE("'2018-11 (Д)'!O",TEXT(MATCH($C70,'2018-11 (Д)'!$C$2:$C$100,0)+1,0))))),"Н/Д",((INDIRECT(CONCATENATE("'2018-12 (Д)'!O",TEXT(MATCH($C70,'2018-12 (Д)'!$C$2:$C$100,0)+1,0)))-INDIRECT(CONCATENATE("'2018-11 (Д)'!O",TEXT(MATCH($C70,'2018-11 (Д)'!$C$2:$C$100,0)+1,0))))/INDIRECT(CONCATENATE("'2018-11 (Д)'!O",TEXT(MATCH($C70,'2018-11 (Д)'!$C$2:$C$100,0)+1,0))))*100)</f>
        <v>-69.847053756966986</v>
      </c>
      <c r="DU70" s="9"/>
      <c r="DV70" s="9">
        <f ca="1">IF(OR(INDIRECT(CONCATENATE("'2018-03 (Д)'!P",TEXT(MATCH($C70,'2018-03 (Д)'!$C$2:$C$100,0)+1,0)))="Н/Д",INDIRECT(CONCATENATE("'2018-02 (Д)'!P",TEXT(MATCH($C70,'2018-02 (Д)'!$C$2:$C$100,0)+1,0)))="Н/Д",AND(INDIRECT(CONCATENATE("'2018-03 (Д)'!P",TEXT(MATCH($C70,'2018-03 (Д)'!$C$2:$C$100,0)+1,0)))="Н/Д",INDIRECT(CONCATENATE("'2018-02 (Д)'!P",TEXT(MATCH($C70,'2018-02 (Д)'!$C$2:$C$100,0)+1,0))))),"Н/Д",((INDIRECT(CONCATENATE("'2018-03 (Д)'!P",TEXT(MATCH($C70,'2018-03 (Д)'!$C$2:$C$100,0)+1,0)))-INDIRECT(CONCATENATE("'2018-02 (Д)'!P",TEXT(MATCH($C70,'2018-02 (Д)'!$C$2:$C$100,0)+1,0))))/INDIRECT(CONCATENATE("'2018-02 (Д)'!P",TEXT(MATCH($C70,'2018-02 (Д)'!$C$2:$C$100,0)+1,0))))*100)</f>
        <v>45.522478366545812</v>
      </c>
      <c r="DW70" s="9">
        <f ca="1">IF(OR(INDIRECT(CONCATENATE("'2018-04 (Д)'!P",TEXT(MATCH($C70,'2018-04 (Д)'!$C$2:$C$100,0)+1,0)))="Н/Д",INDIRECT(CONCATENATE("'2018-03 (Д)'!P",TEXT(MATCH($C70,'2018-03 (Д)'!$C$2:$C$100,0)+1,0)))="Н/Д",AND(INDIRECT(CONCATENATE("'2018-04 (Д)'!P",TEXT(MATCH($C70,'2018-04 (Д)'!$C$2:$C$100,0)+1,0)))="Н/Д",INDIRECT(CONCATENATE("'2018-03 (Д)'!P",TEXT(MATCH($C70,'2018-03 (Д)'!$C$2:$C$100,0)+1,0))))),"Н/Д",((INDIRECT(CONCATENATE("'2018-04 (Д)'!P",TEXT(MATCH($C70,'2018-04 (Д)'!$C$2:$C$100,0)+1,0)))-INDIRECT(CONCATENATE("'2018-03 (Д)'!P",TEXT(MATCH($C70,'2018-03 (Д)'!$C$2:$C$100,0)+1,0))))/INDIRECT(CONCATENATE("'2018-03 (Д)'!P",TEXT(MATCH($C70,'2018-03 (Д)'!$C$2:$C$100,0)+1,0))))*100)</f>
        <v>308.30324335850707</v>
      </c>
      <c r="DX70" s="9">
        <f ca="1">IF(OR(INDIRECT(CONCATENATE("'2018-05 (Д)'!P",TEXT(MATCH($C70,'2018-05 (Д)'!$C$2:$C$100,0)+1,0)))="Н/Д",INDIRECT(CONCATENATE("'2018-04 (Д)'!P",TEXT(MATCH($C70,'2018-04 (Д)'!$C$2:$C$100,0)+1,0)))="Н/Д",AND(INDIRECT(CONCATENATE("'2018-05 (Д)'!P",TEXT(MATCH($C70,'2018-05 (Д)'!$C$2:$C$100,0)+1,0)))="Н/Д",INDIRECT(CONCATENATE("'2018-04 (Д)'!P",TEXT(MATCH($C70,'2018-04 (Д)'!$C$2:$C$100,0)+1,0))))),"Н/Д",((INDIRECT(CONCATENATE("'2018-05 (Д)'!P",TEXT(MATCH($C70,'2018-05 (Д)'!$C$2:$C$100,0)+1,0)))-INDIRECT(CONCATENATE("'2018-04 (Д)'!P",TEXT(MATCH($C70,'2018-04 (Д)'!$C$2:$C$100,0)+1,0))))/INDIRECT(CONCATENATE("'2018-04 (Д)'!P",TEXT(MATCH($C70,'2018-04 (Д)'!$C$2:$C$100,0)+1,0))))*100)</f>
        <v>-65.180460798964262</v>
      </c>
      <c r="DY70" s="9">
        <f ca="1">IF(OR(INDIRECT(CONCATENATE("'2018-06 (Д)'!P",TEXT(MATCH($C70,'2018-06 (Д)'!$C$2:$C$100,0)+1,0)))="Н/Д",INDIRECT(CONCATENATE("'2018-05 (Д)'!P",TEXT(MATCH($C70,'2018-05 (Д)'!$C$2:$C$100,0)+1,0)))="Н/Д",AND(INDIRECT(CONCATENATE("'2018-06 (Д)'!P",TEXT(MATCH($C70,'2018-06 (Д)'!$C$2:$C$100,0)+1,0)))="Н/Д",INDIRECT(CONCATENATE("'2018-05 (Д)'!P",TEXT(MATCH($C70,'2018-05 (Д)'!$C$2:$C$100,0)+1,0))))),"Н/Д",((INDIRECT(CONCATENATE("'2018-06 (Д)'!P",TEXT(MATCH($C70,'2018-06 (Д)'!$C$2:$C$100,0)+1,0)))-INDIRECT(CONCATENATE("'2018-05 (Д)'!P",TEXT(MATCH($C70,'2018-05 (Д)'!$C$2:$C$100,0)+1,0))))/INDIRECT(CONCATENATE("'2018-05 (Д)'!P",TEXT(MATCH($C70,'2018-05 (Д)'!$C$2:$C$100,0)+1,0))))*100)</f>
        <v>-3.5062958335975383</v>
      </c>
      <c r="DZ70" s="9">
        <f ca="1">IF(OR(INDIRECT(CONCATENATE("'2018-07 (Д)'!P",TEXT(MATCH($C70,'2018-07 (Д)'!$C$2:$C$100,0)+1,0)))="Н/Д",INDIRECT(CONCATENATE("'2018-06 (Д)'!P",TEXT(MATCH($C70,'2018-06 (Д)'!$C$2:$C$100,0)+1,0)))="Н/Д",AND(INDIRECT(CONCATENATE("'2018-07 (Д)'!P",TEXT(MATCH($C70,'2018-07 (Д)'!$C$2:$C$100,0)+1,0)))="Н/Д",INDIRECT(CONCATENATE("'2018-06 (Д)'!P",TEXT(MATCH($C70,'2018-06 (Д)'!$C$2:$C$100,0)+1,0))))),"Н/Д",((INDIRECT(CONCATENATE("'2018-07 (Д)'!P",TEXT(MATCH($C70,'2018-07 (Д)'!$C$2:$C$100,0)+1,0)))-INDIRECT(CONCATENATE("'2018-06 (Д)'!P",TEXT(MATCH($C70,'2018-06 (Д)'!$C$2:$C$100,0)+1,0))))/INDIRECT(CONCATENATE("'2018-06 (Д)'!P",TEXT(MATCH($C70,'2018-06 (Д)'!$C$2:$C$100,0)+1,0))))*100)</f>
        <v>207.66638657165703</v>
      </c>
      <c r="EA70" s="9">
        <f ca="1">IF(OR(INDIRECT(CONCATENATE("'2018-08 (Д)'!P",TEXT(MATCH($C70,'2018-08 (Д)'!$C$2:$C$100,0)+1,0)))="Н/Д",INDIRECT(CONCATENATE("'2018-07 (Д)'!P",TEXT(MATCH($C70,'2018-07 (Д)'!$C$2:$C$100,0)+1,0)))="Н/Д",AND(INDIRECT(CONCATENATE("'2018-08 (Д)'!P",TEXT(MATCH($C70,'2018-08 (Д)'!$C$2:$C$100,0)+1,0)))="Н/Д",INDIRECT(CONCATENATE("'2018-07 (Д)'!P",TEXT(MATCH($C70,'2018-07 (Д)'!$C$2:$C$100,0)+1,0))))),"Н/Д",((INDIRECT(CONCATENATE("'2018-08 (Д)'!P",TEXT(MATCH($C70,'2018-08 (Д)'!$C$2:$C$100,0)+1,0)))-INDIRECT(CONCATENATE("'2018-07 (Д)'!P",TEXT(MATCH($C70,'2018-07 (Д)'!$C$2:$C$100,0)+1,0))))/INDIRECT(CONCATENATE("'2018-07 (Д)'!P",TEXT(MATCH($C70,'2018-07 (Д)'!$C$2:$C$100,0)+1,0))))*100)</f>
        <v>-62.719486128769638</v>
      </c>
      <c r="EB70" s="9">
        <f ca="1">IF(OR(INDIRECT(CONCATENATE("'2018-09 (Д)'!P",TEXT(MATCH($C70,'2018-09 (Д)'!$C$2:$C$100,0)+1,0)))="Н/Д",INDIRECT(CONCATENATE("'2018-08 (Д)'!P",TEXT(MATCH($C70,'2018-08 (Д)'!$C$2:$C$100,0)+1,0)))="Н/Д",AND(INDIRECT(CONCATENATE("'2018-09 (Д)'!P",TEXT(MATCH($C70,'2018-09 (Д)'!$C$2:$C$100,0)+1,0)))="Н/Д",INDIRECT(CONCATENATE("'2018-08 (Д)'!P",TEXT(MATCH($C70,'2018-08 (Д)'!$C$2:$C$100,0)+1,0))))),"Н/Д",((INDIRECT(CONCATENATE("'2018-09 (Д)'!P",TEXT(MATCH($C70,'2018-09 (Д)'!$C$2:$C$100,0)+1,0)))-INDIRECT(CONCATENATE("'2018-08 (Д)'!P",TEXT(MATCH($C70,'2018-08 (Д)'!$C$2:$C$100,0)+1,0))))/INDIRECT(CONCATENATE("'2018-08 (Д)'!P",TEXT(MATCH($C70,'2018-08 (Д)'!$C$2:$C$100,0)+1,0))))*100)</f>
        <v>-11.072772840242397</v>
      </c>
      <c r="EC70" s="9">
        <f ca="1">IF(OR(INDIRECT(CONCATENATE("'2018-10 (Д)'!P",TEXT(MATCH($C70,'2018-10 (Д)'!$C$2:$C$100,0)+1,0)))="Н/Д",INDIRECT(CONCATENATE("'2018-09 (Д)'!P",TEXT(MATCH($C70,'2018-09 (Д)'!$C$2:$C$100,0)+1,0)))="Н/Д",AND(INDIRECT(CONCATENATE("'2018-10 (Д)'!P",TEXT(MATCH($C70,'2018-10 (Д)'!$C$2:$C$100,0)+1,0)))="Н/Д",INDIRECT(CONCATENATE("'2018-09 (Д)'!P",TEXT(MATCH($C70,'2018-09 (Д)'!$C$2:$C$100,0)+1,0))))),"Н/Д",((INDIRECT(CONCATENATE("'2018-10 (Д)'!P",TEXT(MATCH($C70,'2018-10 (Д)'!$C$2:$C$100,0)+1,0)))-INDIRECT(CONCATENATE("'2018-09 (Д)'!P",TEXT(MATCH($C70,'2018-09 (Д)'!$C$2:$C$100,0)+1,0))))/INDIRECT(CONCATENATE("'2018-09 (Д)'!P",TEXT(MATCH($C70,'2018-09 (Д)'!$C$2:$C$100,0)+1,0))))*100)</f>
        <v>193.21993927728764</v>
      </c>
      <c r="ED70" s="9">
        <f ca="1">IF(OR(INDIRECT(CONCATENATE("'2018-11 (Д)'!P",TEXT(MATCH($C70,'2018-11 (Д)'!$C$2:$C$100,0)+1,0)))="Н/Д",INDIRECT(CONCATENATE("'2018-10 (Д)'!P",TEXT(MATCH($C70,'2018-10 (Д)'!$C$2:$C$100,0)+1,0)))="Н/Д",AND(INDIRECT(CONCATENATE("'2018-11 (Д)'!P",TEXT(MATCH($C70,'2018-11 (Д)'!$C$2:$C$100,0)+1,0)))="Н/Д",INDIRECT(CONCATENATE("'2018-10 (Д)'!P",TEXT(MATCH($C70,'2018-10 (Д)'!$C$2:$C$100,0)+1,0))))),"Н/Д",((INDIRECT(CONCATENATE("'2018-11 (Д)'!P",TEXT(MATCH($C70,'2018-11 (Д)'!$C$2:$C$100,0)+1,0)))-INDIRECT(CONCATENATE("'2018-10 (Д)'!P",TEXT(MATCH($C70,'2018-10 (Д)'!$C$2:$C$100,0)+1,0))))/INDIRECT(CONCATENATE("'2018-10 (Д)'!P",TEXT(MATCH($C70,'2018-10 (Д)'!$C$2:$C$100,0)+1,0))))*100)</f>
        <v>-47.068568315386869</v>
      </c>
      <c r="EE70" s="9">
        <f ca="1">IF(OR(INDIRECT(CONCATENATE("'2018-12 (Д)'!P",TEXT(MATCH($C70,'2018-12 (Д)'!$C$2:$C$100,0)+1,0)))="Н/Д",INDIRECT(CONCATENATE("'2018-11 (Д)'!P",TEXT(MATCH($C70,'2018-11 (Д)'!$C$2:$C$100,0)+1,0)))="Н/Д",AND(INDIRECT(CONCATENATE("'2018-12 (Д)'!P",TEXT(MATCH($C70,'2018-12 (Д)'!$C$2:$C$100,0)+1,0)))="Н/Д",INDIRECT(CONCATENATE("'2018-11 (Д)'!P",TEXT(MATCH($C70,'2018-11 (Д)'!$C$2:$C$100,0)+1,0))))),"Н/Д",((INDIRECT(CONCATENATE("'2018-12 (Д)'!P",TEXT(MATCH($C70,'2018-12 (Д)'!$C$2:$C$100,0)+1,0)))-INDIRECT(CONCATENATE("'2018-11 (Д)'!P",TEXT(MATCH($C70,'2018-11 (Д)'!$C$2:$C$100,0)+1,0))))/INDIRECT(CONCATENATE("'2018-11 (Д)'!P",TEXT(MATCH($C70,'2018-11 (Д)'!$C$2:$C$100,0)+1,0))))*100)</f>
        <v>-18.462986786874541</v>
      </c>
      <c r="EF70" s="9"/>
      <c r="EG70" s="9">
        <f ca="1">IF(OR(INDIRECT(CONCATENATE("'2018-03 (Д)'!Q",TEXT(MATCH($C70,'2018-03 (Д)'!$C$2:$C$100,0)+1,0)))="Н/Д",INDIRECT(CONCATENATE("'2018-02 (Д)'!Q",TEXT(MATCH($C70,'2018-02 (Д)'!$C$2:$C$100,0)+1,0)))="Н/Д",AND(INDIRECT(CONCATENATE("'2018-03 (Д)'!Q",TEXT(MATCH($C70,'2018-03 (Д)'!$C$2:$C$100,0)+1,0)))="Н/Д",INDIRECT(CONCATENATE("'2018-02 (Д)'!Q",TEXT(MATCH($C70,'2018-02 (Д)'!$C$2:$C$100,0)+1,0))))),"Н/Д",((INDIRECT(CONCATENATE("'2018-03 (Д)'!Q",TEXT(MATCH($C70,'2018-03 (Д)'!$C$2:$C$100,0)+1,0)))-INDIRECT(CONCATENATE("'2018-02 (Д)'!Q",TEXT(MATCH($C70,'2018-02 (Д)'!$C$2:$C$100,0)+1,0))))/INDIRECT(CONCATENATE("'2018-02 (Д)'!Q",TEXT(MATCH($C70,'2018-02 (Д)'!$C$2:$C$100,0)+1,0))))*100)</f>
        <v>3535.9189658702471</v>
      </c>
      <c r="EH70" s="9">
        <f ca="1">IF(OR(INDIRECT(CONCATENATE("'2018-04 (Д)'!Q",TEXT(MATCH($C70,'2018-04 (Д)'!$C$2:$C$100,0)+1,0)))="Н/Д",INDIRECT(CONCATENATE("'2018-03 (Д)'!Q",TEXT(MATCH($C70,'2018-03 (Д)'!$C$2:$C$100,0)+1,0)))="Н/Д",AND(INDIRECT(CONCATENATE("'2018-04 (Д)'!Q",TEXT(MATCH($C70,'2018-04 (Д)'!$C$2:$C$100,0)+1,0)))="Н/Д",INDIRECT(CONCATENATE("'2018-03 (Д)'!Q",TEXT(MATCH($C70,'2018-03 (Д)'!$C$2:$C$100,0)+1,0))))),"Н/Д",((INDIRECT(CONCATENATE("'2018-04 (Д)'!Q",TEXT(MATCH($C70,'2018-04 (Д)'!$C$2:$C$100,0)+1,0)))-INDIRECT(CONCATENATE("'2018-03 (Д)'!Q",TEXT(MATCH($C70,'2018-03 (Д)'!$C$2:$C$100,0)+1,0))))/INDIRECT(CONCATENATE("'2018-03 (Д)'!Q",TEXT(MATCH($C70,'2018-03 (Д)'!$C$2:$C$100,0)+1,0))))*100)</f>
        <v>5.9822200077557053</v>
      </c>
      <c r="EI70" s="9">
        <f ca="1">IF(OR(INDIRECT(CONCATENATE("'2018-05 (Д)'!Q",TEXT(MATCH($C70,'2018-05 (Д)'!$C$2:$C$100,0)+1,0)))="Н/Д",INDIRECT(CONCATENATE("'2018-04 (Д)'!Q",TEXT(MATCH($C70,'2018-04 (Д)'!$C$2:$C$100,0)+1,0)))="Н/Д",AND(INDIRECT(CONCATENATE("'2018-05 (Д)'!Q",TEXT(MATCH($C70,'2018-05 (Д)'!$C$2:$C$100,0)+1,0)))="Н/Д",INDIRECT(CONCATENATE("'2018-04 (Д)'!Q",TEXT(MATCH($C70,'2018-04 (Д)'!$C$2:$C$100,0)+1,0))))),"Н/Д",((INDIRECT(CONCATENATE("'2018-05 (Д)'!Q",TEXT(MATCH($C70,'2018-05 (Д)'!$C$2:$C$100,0)+1,0)))-INDIRECT(CONCATENATE("'2018-04 (Д)'!Q",TEXT(MATCH($C70,'2018-04 (Д)'!$C$2:$C$100,0)+1,0))))/INDIRECT(CONCATENATE("'2018-04 (Д)'!Q",TEXT(MATCH($C70,'2018-04 (Д)'!$C$2:$C$100,0)+1,0))))*100)</f>
        <v>-17.175399398376651</v>
      </c>
      <c r="EJ70" s="9">
        <f ca="1">IF(OR(INDIRECT(CONCATENATE("'2018-06 (Д)'!Q",TEXT(MATCH($C70,'2018-06 (Д)'!$C$2:$C$100,0)+1,0)))="Н/Д",INDIRECT(CONCATENATE("'2018-05 (Д)'!Q",TEXT(MATCH($C70,'2018-05 (Д)'!$C$2:$C$100,0)+1,0)))="Н/Д",AND(INDIRECT(CONCATENATE("'2018-06 (Д)'!Q",TEXT(MATCH($C70,'2018-06 (Д)'!$C$2:$C$100,0)+1,0)))="Н/Д",INDIRECT(CONCATENATE("'2018-05 (Д)'!Q",TEXT(MATCH($C70,'2018-05 (Д)'!$C$2:$C$100,0)+1,0))))),"Н/Д",((INDIRECT(CONCATENATE("'2018-06 (Д)'!Q",TEXT(MATCH($C70,'2018-06 (Д)'!$C$2:$C$100,0)+1,0)))-INDIRECT(CONCATENATE("'2018-05 (Д)'!Q",TEXT(MATCH($C70,'2018-05 (Д)'!$C$2:$C$100,0)+1,0))))/INDIRECT(CONCATENATE("'2018-05 (Д)'!Q",TEXT(MATCH($C70,'2018-05 (Д)'!$C$2:$C$100,0)+1,0))))*100)</f>
        <v>-43.897194367797567</v>
      </c>
      <c r="EK70" s="9">
        <f ca="1">IF(OR(INDIRECT(CONCATENATE("'2018-07 (Д)'!Q",TEXT(MATCH($C70,'2018-07 (Д)'!$C$2:$C$100,0)+1,0)))="Н/Д",INDIRECT(CONCATENATE("'2018-06 (Д)'!Q",TEXT(MATCH($C70,'2018-06 (Д)'!$C$2:$C$100,0)+1,0)))="Н/Д",AND(INDIRECT(CONCATENATE("'2018-07 (Д)'!Q",TEXT(MATCH($C70,'2018-07 (Д)'!$C$2:$C$100,0)+1,0)))="Н/Д",INDIRECT(CONCATENATE("'2018-06 (Д)'!Q",TEXT(MATCH($C70,'2018-06 (Д)'!$C$2:$C$100,0)+1,0))))),"Н/Д",((INDIRECT(CONCATENATE("'2018-07 (Д)'!Q",TEXT(MATCH($C70,'2018-07 (Д)'!$C$2:$C$100,0)+1,0)))-INDIRECT(CONCATENATE("'2018-06 (Д)'!Q",TEXT(MATCH($C70,'2018-06 (Д)'!$C$2:$C$100,0)+1,0))))/INDIRECT(CONCATENATE("'2018-06 (Д)'!Q",TEXT(MATCH($C70,'2018-06 (Д)'!$C$2:$C$100,0)+1,0))))*100)</f>
        <v>-30.778874257809285</v>
      </c>
      <c r="EL70" s="9">
        <f ca="1">IF(OR(INDIRECT(CONCATENATE("'2018-08 (Д)'!Q",TEXT(MATCH($C70,'2018-08 (Д)'!$C$2:$C$100,0)+1,0)))="Н/Д",INDIRECT(CONCATENATE("'2018-07 (Д)'!Q",TEXT(MATCH($C70,'2018-07 (Д)'!$C$2:$C$100,0)+1,0)))="Н/Д",AND(INDIRECT(CONCATENATE("'2018-08 (Д)'!Q",TEXT(MATCH($C70,'2018-08 (Д)'!$C$2:$C$100,0)+1,0)))="Н/Д",INDIRECT(CONCATENATE("'2018-07 (Д)'!Q",TEXT(MATCH($C70,'2018-07 (Д)'!$C$2:$C$100,0)+1,0))))),"Н/Д",((INDIRECT(CONCATENATE("'2018-08 (Д)'!Q",TEXT(MATCH($C70,'2018-08 (Д)'!$C$2:$C$100,0)+1,0)))-INDIRECT(CONCATENATE("'2018-07 (Д)'!Q",TEXT(MATCH($C70,'2018-07 (Д)'!$C$2:$C$100,0)+1,0))))/INDIRECT(CONCATENATE("'2018-07 (Д)'!Q",TEXT(MATCH($C70,'2018-07 (Д)'!$C$2:$C$100,0)+1,0))))*100)</f>
        <v>189.73582320744228</v>
      </c>
      <c r="EM70" s="9">
        <f ca="1">IF(OR(INDIRECT(CONCATENATE("'2018-09 (Д)'!Q",TEXT(MATCH($C70,'2018-09 (Д)'!$C$2:$C$100,0)+1,0)))="Н/Д",INDIRECT(CONCATENATE("'2018-08 (Д)'!Q",TEXT(MATCH($C70,'2018-08 (Д)'!$C$2:$C$100,0)+1,0)))="Н/Д",AND(INDIRECT(CONCATENATE("'2018-09 (Д)'!Q",TEXT(MATCH($C70,'2018-09 (Д)'!$C$2:$C$100,0)+1,0)))="Н/Д",INDIRECT(CONCATENATE("'2018-08 (Д)'!Q",TEXT(MATCH($C70,'2018-08 (Д)'!$C$2:$C$100,0)+1,0))))),"Н/Д",((INDIRECT(CONCATENATE("'2018-09 (Д)'!Q",TEXT(MATCH($C70,'2018-09 (Д)'!$C$2:$C$100,0)+1,0)))-INDIRECT(CONCATENATE("'2018-08 (Д)'!Q",TEXT(MATCH($C70,'2018-08 (Д)'!$C$2:$C$100,0)+1,0))))/INDIRECT(CONCATENATE("'2018-08 (Д)'!Q",TEXT(MATCH($C70,'2018-08 (Д)'!$C$2:$C$100,0)+1,0))))*100)</f>
        <v>-96.837381521917933</v>
      </c>
      <c r="EN70" s="9">
        <f ca="1">IF(OR(INDIRECT(CONCATENATE("'2018-10 (Д)'!Q",TEXT(MATCH($C70,'2018-10 (Д)'!$C$2:$C$100,0)+1,0)))="Н/Д",INDIRECT(CONCATENATE("'2018-09 (Д)'!Q",TEXT(MATCH($C70,'2018-09 (Д)'!$C$2:$C$100,0)+1,0)))="Н/Д",AND(INDIRECT(CONCATENATE("'2018-10 (Д)'!Q",TEXT(MATCH($C70,'2018-10 (Д)'!$C$2:$C$100,0)+1,0)))="Н/Д",INDIRECT(CONCATENATE("'2018-09 (Д)'!Q",TEXT(MATCH($C70,'2018-09 (Д)'!$C$2:$C$100,0)+1,0))))),"Н/Д",((INDIRECT(CONCATENATE("'2018-10 (Д)'!Q",TEXT(MATCH($C70,'2018-10 (Д)'!$C$2:$C$100,0)+1,0)))-INDIRECT(CONCATENATE("'2018-09 (Д)'!Q",TEXT(MATCH($C70,'2018-09 (Д)'!$C$2:$C$100,0)+1,0))))/INDIRECT(CONCATENATE("'2018-09 (Д)'!Q",TEXT(MATCH($C70,'2018-09 (Д)'!$C$2:$C$100,0)+1,0))))*100)</f>
        <v>1025.6450231041993</v>
      </c>
      <c r="EO70" s="9">
        <f ca="1">IF(OR(INDIRECT(CONCATENATE("'2018-11 (Д)'!Q",TEXT(MATCH($C70,'2018-11 (Д)'!$C$2:$C$100,0)+1,0)))="Н/Д",INDIRECT(CONCATENATE("'2018-10 (Д)'!Q",TEXT(MATCH($C70,'2018-10 (Д)'!$C$2:$C$100,0)+1,0)))="Н/Д",AND(INDIRECT(CONCATENATE("'2018-11 (Д)'!Q",TEXT(MATCH($C70,'2018-11 (Д)'!$C$2:$C$100,0)+1,0)))="Н/Д",INDIRECT(CONCATENATE("'2018-10 (Д)'!Q",TEXT(MATCH($C70,'2018-10 (Д)'!$C$2:$C$100,0)+1,0))))),"Н/Д",((INDIRECT(CONCATENATE("'2018-11 (Д)'!Q",TEXT(MATCH($C70,'2018-11 (Д)'!$C$2:$C$100,0)+1,0)))-INDIRECT(CONCATENATE("'2018-10 (Д)'!Q",TEXT(MATCH($C70,'2018-10 (Д)'!$C$2:$C$100,0)+1,0))))/INDIRECT(CONCATENATE("'2018-10 (Д)'!Q",TEXT(MATCH($C70,'2018-10 (Д)'!$C$2:$C$100,0)+1,0))))*100)</f>
        <v>167.41623332880201</v>
      </c>
      <c r="EP70" s="9">
        <f ca="1">IF(OR(INDIRECT(CONCATENATE("'2018-12 (Д)'!Q",TEXT(MATCH($C70,'2018-12 (Д)'!$C$2:$C$100,0)+1,0)))="Н/Д",INDIRECT(CONCATENATE("'2018-11 (Д)'!Q",TEXT(MATCH($C70,'2018-11 (Д)'!$C$2:$C$100,0)+1,0)))="Н/Д",AND(INDIRECT(CONCATENATE("'2018-12 (Д)'!Q",TEXT(MATCH($C70,'2018-12 (Д)'!$C$2:$C$100,0)+1,0)))="Н/Д",INDIRECT(CONCATENATE("'2018-11 (Д)'!Q",TEXT(MATCH($C70,'2018-11 (Д)'!$C$2:$C$100,0)+1,0))))),"Н/Д",((INDIRECT(CONCATENATE("'2018-12 (Д)'!Q",TEXT(MATCH($C70,'2018-12 (Д)'!$C$2:$C$100,0)+1,0)))-INDIRECT(CONCATENATE("'2018-11 (Д)'!Q",TEXT(MATCH($C70,'2018-11 (Д)'!$C$2:$C$100,0)+1,0))))/INDIRECT(CONCATENATE("'2018-11 (Д)'!Q",TEXT(MATCH($C70,'2018-11 (Д)'!$C$2:$C$100,0)+1,0))))*100)</f>
        <v>-88.411696760840599</v>
      </c>
      <c r="EQ70" s="9"/>
      <c r="ER70" s="9">
        <f ca="1">IF(OR(INDIRECT(CONCATENATE("'2018-03 (Д)'!R",TEXT(MATCH($C70,'2018-03 (Д)'!$C$2:$C$100,0)+1,0)))="Н/Д",INDIRECT(CONCATENATE("'2018-02 (Д)'!R",TEXT(MATCH($C70,'2018-02 (Д)'!$C$2:$C$100,0)+1,0)))="Н/Д",AND(INDIRECT(CONCATENATE("'2018-03 (Д)'!R",TEXT(MATCH($C70,'2018-03 (Д)'!$C$2:$C$100,0)+1,0)))="Н/Д",INDIRECT(CONCATENATE("'2018-02 (Д)'!R",TEXT(MATCH($C70,'2018-02 (Д)'!$C$2:$C$100,0)+1,0))))),"Н/Д",((INDIRECT(CONCATENATE("'2018-03 (Д)'!R",TEXT(MATCH($C70,'2018-03 (Д)'!$C$2:$C$100,0)+1,0)))-INDIRECT(CONCATENATE("'2018-02 (Д)'!R",TEXT(MATCH($C70,'2018-02 (Д)'!$C$2:$C$100,0)+1,0))))/INDIRECT(CONCATENATE("'2018-02 (Д)'!R",TEXT(MATCH($C70,'2018-02 (Д)'!$C$2:$C$100,0)+1,0))))*100)</f>
        <v>-36.918212816431186</v>
      </c>
      <c r="ES70" s="9">
        <f ca="1">IF(OR(INDIRECT(CONCATENATE("'2018-04 (Д)'!R",TEXT(MATCH($C70,'2018-04 (Д)'!$C$2:$C$100,0)+1,0)))="Н/Д",INDIRECT(CONCATENATE("'2018-03 (Д)'!R",TEXT(MATCH($C70,'2018-03 (Д)'!$C$2:$C$100,0)+1,0)))="Н/Д",AND(INDIRECT(CONCATENATE("'2018-04 (Д)'!R",TEXT(MATCH($C70,'2018-04 (Д)'!$C$2:$C$100,0)+1,0)))="Н/Д",INDIRECT(CONCATENATE("'2018-03 (Д)'!R",TEXT(MATCH($C70,'2018-03 (Д)'!$C$2:$C$100,0)+1,0))))),"Н/Д",((INDIRECT(CONCATENATE("'2018-04 (Д)'!R",TEXT(MATCH($C70,'2018-04 (Д)'!$C$2:$C$100,0)+1,0)))-INDIRECT(CONCATENATE("'2018-03 (Д)'!R",TEXT(MATCH($C70,'2018-03 (Д)'!$C$2:$C$100,0)+1,0))))/INDIRECT(CONCATENATE("'2018-03 (Д)'!R",TEXT(MATCH($C70,'2018-03 (Д)'!$C$2:$C$100,0)+1,0))))*100)</f>
        <v>82.112486754701379</v>
      </c>
      <c r="ET70" s="9">
        <f ca="1">IF(OR(INDIRECT(CONCATENATE("'2018-05 (Д)'!R",TEXT(MATCH($C70,'2018-05 (Д)'!$C$2:$C$100,0)+1,0)))="Н/Д",INDIRECT(CONCATENATE("'2018-04 (Д)'!R",TEXT(MATCH($C70,'2018-04 (Д)'!$C$2:$C$100,0)+1,0)))="Н/Д",AND(INDIRECT(CONCATENATE("'2018-05 (Д)'!R",TEXT(MATCH($C70,'2018-05 (Д)'!$C$2:$C$100,0)+1,0)))="Н/Д",INDIRECT(CONCATENATE("'2018-04 (Д)'!R",TEXT(MATCH($C70,'2018-04 (Д)'!$C$2:$C$100,0)+1,0))))),"Н/Д",((INDIRECT(CONCATENATE("'2018-05 (Д)'!R",TEXT(MATCH($C70,'2018-05 (Д)'!$C$2:$C$100,0)+1,0)))-INDIRECT(CONCATENATE("'2018-04 (Д)'!R",TEXT(MATCH($C70,'2018-04 (Д)'!$C$2:$C$100,0)+1,0))))/INDIRECT(CONCATENATE("'2018-04 (Д)'!R",TEXT(MATCH($C70,'2018-04 (Д)'!$C$2:$C$100,0)+1,0))))*100)</f>
        <v>53.443714950837006</v>
      </c>
      <c r="EU70" s="9">
        <f ca="1">IF(OR(INDIRECT(CONCATENATE("'2018-06 (Д)'!R",TEXT(MATCH($C70,'2018-06 (Д)'!$C$2:$C$100,0)+1,0)))="Н/Д",INDIRECT(CONCATENATE("'2018-05 (Д)'!R",TEXT(MATCH($C70,'2018-05 (Д)'!$C$2:$C$100,0)+1,0)))="Н/Д",AND(INDIRECT(CONCATENATE("'2018-06 (Д)'!R",TEXT(MATCH($C70,'2018-06 (Д)'!$C$2:$C$100,0)+1,0)))="Н/Д",INDIRECT(CONCATENATE("'2018-05 (Д)'!R",TEXT(MATCH($C70,'2018-05 (Д)'!$C$2:$C$100,0)+1,0))))),"Н/Д",((INDIRECT(CONCATENATE("'2018-06 (Д)'!R",TEXT(MATCH($C70,'2018-06 (Д)'!$C$2:$C$100,0)+1,0)))-INDIRECT(CONCATENATE("'2018-05 (Д)'!R",TEXT(MATCH($C70,'2018-05 (Д)'!$C$2:$C$100,0)+1,0))))/INDIRECT(CONCATENATE("'2018-05 (Д)'!R",TEXT(MATCH($C70,'2018-05 (Д)'!$C$2:$C$100,0)+1,0))))*100)</f>
        <v>-26.163261221260086</v>
      </c>
      <c r="EV70" s="9">
        <f ca="1">IF(OR(INDIRECT(CONCATENATE("'2018-07 (Д)'!R",TEXT(MATCH($C70,'2018-07 (Д)'!$C$2:$C$100,0)+1,0)))="Н/Д",INDIRECT(CONCATENATE("'2018-06 (Д)'!R",TEXT(MATCH($C70,'2018-06 (Д)'!$C$2:$C$100,0)+1,0)))="Н/Д",AND(INDIRECT(CONCATENATE("'2018-07 (Д)'!R",TEXT(MATCH($C70,'2018-07 (Д)'!$C$2:$C$100,0)+1,0)))="Н/Д",INDIRECT(CONCATENATE("'2018-06 (Д)'!R",TEXT(MATCH($C70,'2018-06 (Д)'!$C$2:$C$100,0)+1,0))))),"Н/Д",((INDIRECT(CONCATENATE("'2018-07 (Д)'!R",TEXT(MATCH($C70,'2018-07 (Д)'!$C$2:$C$100,0)+1,0)))-INDIRECT(CONCATENATE("'2018-06 (Д)'!R",TEXT(MATCH($C70,'2018-06 (Д)'!$C$2:$C$100,0)+1,0))))/INDIRECT(CONCATENATE("'2018-06 (Д)'!R",TEXT(MATCH($C70,'2018-06 (Д)'!$C$2:$C$100,0)+1,0))))*100)</f>
        <v>-3.6303814127527554</v>
      </c>
      <c r="EW70" s="9">
        <f ca="1">IF(OR(INDIRECT(CONCATENATE("'2018-08 (Д)'!R",TEXT(MATCH($C70,'2018-08 (Д)'!$C$2:$C$100,0)+1,0)))="Н/Д",INDIRECT(CONCATENATE("'2018-07 (Д)'!R",TEXT(MATCH($C70,'2018-07 (Д)'!$C$2:$C$100,0)+1,0)))="Н/Д",AND(INDIRECT(CONCATENATE("'2018-08 (Д)'!R",TEXT(MATCH($C70,'2018-08 (Д)'!$C$2:$C$100,0)+1,0)))="Н/Д",INDIRECT(CONCATENATE("'2018-07 (Д)'!R",TEXT(MATCH($C70,'2018-07 (Д)'!$C$2:$C$100,0)+1,0))))),"Н/Д",((INDIRECT(CONCATENATE("'2018-08 (Д)'!R",TEXT(MATCH($C70,'2018-08 (Д)'!$C$2:$C$100,0)+1,0)))-INDIRECT(CONCATENATE("'2018-07 (Д)'!R",TEXT(MATCH($C70,'2018-07 (Д)'!$C$2:$C$100,0)+1,0))))/INDIRECT(CONCATENATE("'2018-07 (Д)'!R",TEXT(MATCH($C70,'2018-07 (Д)'!$C$2:$C$100,0)+1,0))))*100)</f>
        <v>216.91906793628939</v>
      </c>
      <c r="EX70" s="9">
        <f ca="1">IF(OR(INDIRECT(CONCATENATE("'2018-09 (Д)'!R",TEXT(MATCH($C70,'2018-09 (Д)'!$C$2:$C$100,0)+1,0)))="Н/Д",INDIRECT(CONCATENATE("'2018-08 (Д)'!R",TEXT(MATCH($C70,'2018-08 (Д)'!$C$2:$C$100,0)+1,0)))="Н/Д",AND(INDIRECT(CONCATENATE("'2018-09 (Д)'!R",TEXT(MATCH($C70,'2018-09 (Д)'!$C$2:$C$100,0)+1,0)))="Н/Д",INDIRECT(CONCATENATE("'2018-08 (Д)'!R",TEXT(MATCH($C70,'2018-08 (Д)'!$C$2:$C$100,0)+1,0))))),"Н/Д",((INDIRECT(CONCATENATE("'2018-09 (Д)'!R",TEXT(MATCH($C70,'2018-09 (Д)'!$C$2:$C$100,0)+1,0)))-INDIRECT(CONCATENATE("'2018-08 (Д)'!R",TEXT(MATCH($C70,'2018-08 (Д)'!$C$2:$C$100,0)+1,0))))/INDIRECT(CONCATENATE("'2018-08 (Д)'!R",TEXT(MATCH($C70,'2018-08 (Д)'!$C$2:$C$100,0)+1,0))))*100)</f>
        <v>-66.394022807749181</v>
      </c>
      <c r="EY70" s="9">
        <f ca="1">IF(OR(INDIRECT(CONCATENATE("'2018-10 (Д)'!R",TEXT(MATCH($C70,'2018-10 (Д)'!$C$2:$C$100,0)+1,0)))="Н/Д",INDIRECT(CONCATENATE("'2018-09 (Д)'!R",TEXT(MATCH($C70,'2018-09 (Д)'!$C$2:$C$100,0)+1,0)))="Н/Д",AND(INDIRECT(CONCATENATE("'2018-10 (Д)'!R",TEXT(MATCH($C70,'2018-10 (Д)'!$C$2:$C$100,0)+1,0)))="Н/Д",INDIRECT(CONCATENATE("'2018-09 (Д)'!R",TEXT(MATCH($C70,'2018-09 (Д)'!$C$2:$C$100,0)+1,0))))),"Н/Д",((INDIRECT(CONCATENATE("'2018-10 (Д)'!R",TEXT(MATCH($C70,'2018-10 (Д)'!$C$2:$C$100,0)+1,0)))-INDIRECT(CONCATENATE("'2018-09 (Д)'!R",TEXT(MATCH($C70,'2018-09 (Д)'!$C$2:$C$100,0)+1,0))))/INDIRECT(CONCATENATE("'2018-09 (Д)'!R",TEXT(MATCH($C70,'2018-09 (Д)'!$C$2:$C$100,0)+1,0))))*100)</f>
        <v>39.452568700019945</v>
      </c>
      <c r="EZ70" s="9">
        <f ca="1">IF(OR(INDIRECT(CONCATENATE("'2018-11 (Д)'!R",TEXT(MATCH($C70,'2018-11 (Д)'!$C$2:$C$100,0)+1,0)))="Н/Д",INDIRECT(CONCATENATE("'2018-10 (Д)'!R",TEXT(MATCH($C70,'2018-10 (Д)'!$C$2:$C$100,0)+1,0)))="Н/Д",AND(INDIRECT(CONCATENATE("'2018-11 (Д)'!R",TEXT(MATCH($C70,'2018-11 (Д)'!$C$2:$C$100,0)+1,0)))="Н/Д",INDIRECT(CONCATENATE("'2018-10 (Д)'!R",TEXT(MATCH($C70,'2018-10 (Д)'!$C$2:$C$100,0)+1,0))))),"Н/Д",((INDIRECT(CONCATENATE("'2018-11 (Д)'!R",TEXT(MATCH($C70,'2018-11 (Д)'!$C$2:$C$100,0)+1,0)))-INDIRECT(CONCATENATE("'2018-10 (Д)'!R",TEXT(MATCH($C70,'2018-10 (Д)'!$C$2:$C$100,0)+1,0))))/INDIRECT(CONCATENATE("'2018-10 (Д)'!R",TEXT(MATCH($C70,'2018-10 (Д)'!$C$2:$C$100,0)+1,0))))*100)</f>
        <v>-31.141121127277753</v>
      </c>
      <c r="FA70" s="9">
        <f ca="1">IF(OR(INDIRECT(CONCATENATE("'2018-12 (Д)'!R",TEXT(MATCH($C70,'2018-12 (Д)'!$C$2:$C$100,0)+1,0)))="Н/Д",INDIRECT(CONCATENATE("'2018-11 (Д)'!R",TEXT(MATCH($C70,'2018-11 (Д)'!$C$2:$C$100,0)+1,0)))="Н/Д",AND(INDIRECT(CONCATENATE("'2018-12 (Д)'!R",TEXT(MATCH($C70,'2018-12 (Д)'!$C$2:$C$100,0)+1,0)))="Н/Д",INDIRECT(CONCATENATE("'2018-11 (Д)'!R",TEXT(MATCH($C70,'2018-11 (Д)'!$C$2:$C$100,0)+1,0))))),"Н/Д",((INDIRECT(CONCATENATE("'2018-12 (Д)'!R",TEXT(MATCH($C70,'2018-12 (Д)'!$C$2:$C$100,0)+1,0)))-INDIRECT(CONCATENATE("'2018-11 (Д)'!R",TEXT(MATCH($C70,'2018-11 (Д)'!$C$2:$C$100,0)+1,0))))/INDIRECT(CONCATENATE("'2018-11 (Д)'!R",TEXT(MATCH($C70,'2018-11 (Д)'!$C$2:$C$100,0)+1,0))))*100)</f>
        <v>134.81235887620798</v>
      </c>
      <c r="FB70" s="9"/>
      <c r="FC70" s="9">
        <f ca="1">IF(OR(INDIRECT(CONCATENATE("'2018-03 (Д)'!S",TEXT(MATCH($C70,'2018-03 (Д)'!$C$2:$C$100,0)+1,0)))="Н/Д",INDIRECT(CONCATENATE("'2018-02 (Д)'!S",TEXT(MATCH($C70,'2018-02 (Д)'!$C$2:$C$100,0)+1,0)))="Н/Д",AND(INDIRECT(CONCATENATE("'2018-03 (Д)'!S",TEXT(MATCH($C70,'2018-03 (Д)'!$C$2:$C$100,0)+1,0)))="Н/Д",INDIRECT(CONCATENATE("'2018-02 (Д)'!S",TEXT(MATCH($C70,'2018-02 (Д)'!$C$2:$C$100,0)+1,0))))),"Н/Д",((INDIRECT(CONCATENATE("'2018-03 (Д)'!S",TEXT(MATCH($C70,'2018-03 (Д)'!$C$2:$C$100,0)+1,0)))-INDIRECT(CONCATENATE("'2018-02 (Д)'!S",TEXT(MATCH($C70,'2018-02 (Д)'!$C$2:$C$100,0)+1,0))))/INDIRECT(CONCATENATE("'2018-02 (Д)'!S",TEXT(MATCH($C70,'2018-02 (Д)'!$C$2:$C$100,0)+1,0))))*100)</f>
        <v>17.087431782382634</v>
      </c>
      <c r="FD70" s="9">
        <f ca="1">IF(OR(INDIRECT(CONCATENATE("'2018-04 (Д)'!S",TEXT(MATCH($C70,'2018-04 (Д)'!$C$2:$C$100,0)+1,0)))="Н/Д",INDIRECT(CONCATENATE("'2018-03 (Д)'!S",TEXT(MATCH($C70,'2018-03 (Д)'!$C$2:$C$100,0)+1,0)))="Н/Д",AND(INDIRECT(CONCATENATE("'2018-04 (Д)'!S",TEXT(MATCH($C70,'2018-04 (Д)'!$C$2:$C$100,0)+1,0)))="Н/Д",INDIRECT(CONCATENATE("'2018-03 (Д)'!S",TEXT(MATCH($C70,'2018-03 (Д)'!$C$2:$C$100,0)+1,0))))),"Н/Д",((INDIRECT(CONCATENATE("'2018-04 (Д)'!S",TEXT(MATCH($C70,'2018-04 (Д)'!$C$2:$C$100,0)+1,0)))-INDIRECT(CONCATENATE("'2018-03 (Д)'!S",TEXT(MATCH($C70,'2018-03 (Д)'!$C$2:$C$100,0)+1,0))))/INDIRECT(CONCATENATE("'2018-03 (Д)'!S",TEXT(MATCH($C70,'2018-03 (Д)'!$C$2:$C$100,0)+1,0))))*100)</f>
        <v>90.903892968044758</v>
      </c>
      <c r="FE70" s="9">
        <f ca="1">IF(OR(INDIRECT(CONCATENATE("'2018-05 (Д)'!S",TEXT(MATCH($C70,'2018-05 (Д)'!$C$2:$C$100,0)+1,0)))="Н/Д",INDIRECT(CONCATENATE("'2018-04 (Д)'!S",TEXT(MATCH($C70,'2018-04 (Д)'!$C$2:$C$100,0)+1,0)))="Н/Д",AND(INDIRECT(CONCATENATE("'2018-05 (Д)'!S",TEXT(MATCH($C70,'2018-05 (Д)'!$C$2:$C$100,0)+1,0)))="Н/Д",INDIRECT(CONCATENATE("'2018-04 (Д)'!S",TEXT(MATCH($C70,'2018-04 (Д)'!$C$2:$C$100,0)+1,0))))),"Н/Д",((INDIRECT(CONCATENATE("'2018-05 (Д)'!S",TEXT(MATCH($C70,'2018-05 (Д)'!$C$2:$C$100,0)+1,0)))-INDIRECT(CONCATENATE("'2018-04 (Д)'!S",TEXT(MATCH($C70,'2018-04 (Д)'!$C$2:$C$100,0)+1,0))))/INDIRECT(CONCATENATE("'2018-04 (Д)'!S",TEXT(MATCH($C70,'2018-04 (Д)'!$C$2:$C$100,0)+1,0))))*100)</f>
        <v>-39.4129439596135</v>
      </c>
      <c r="FF70" s="9">
        <f ca="1">IF(OR(INDIRECT(CONCATENATE("'2018-06 (Д)'!S",TEXT(MATCH($C70,'2018-06 (Д)'!$C$2:$C$100,0)+1,0)))="Н/Д",INDIRECT(CONCATENATE("'2018-05 (Д)'!S",TEXT(MATCH($C70,'2018-05 (Д)'!$C$2:$C$100,0)+1,0)))="Н/Д",AND(INDIRECT(CONCATENATE("'2018-06 (Д)'!S",TEXT(MATCH($C70,'2018-06 (Д)'!$C$2:$C$100,0)+1,0)))="Н/Д",INDIRECT(CONCATENATE("'2018-05 (Д)'!S",TEXT(MATCH($C70,'2018-05 (Д)'!$C$2:$C$100,0)+1,0))))),"Н/Д",((INDIRECT(CONCATENATE("'2018-06 (Д)'!S",TEXT(MATCH($C70,'2018-06 (Д)'!$C$2:$C$100,0)+1,0)))-INDIRECT(CONCATENATE("'2018-05 (Д)'!S",TEXT(MATCH($C70,'2018-05 (Д)'!$C$2:$C$100,0)+1,0))))/INDIRECT(CONCATENATE("'2018-05 (Д)'!S",TEXT(MATCH($C70,'2018-05 (Д)'!$C$2:$C$100,0)+1,0))))*100)</f>
        <v>74.434605353056213</v>
      </c>
      <c r="FG70" s="9">
        <f ca="1">IF(OR(INDIRECT(CONCATENATE("'2018-07 (Д)'!S",TEXT(MATCH($C70,'2018-07 (Д)'!$C$2:$C$100,0)+1,0)))="Н/Д",INDIRECT(CONCATENATE("'2018-06 (Д)'!S",TEXT(MATCH($C70,'2018-06 (Д)'!$C$2:$C$100,0)+1,0)))="Н/Д",AND(INDIRECT(CONCATENATE("'2018-07 (Д)'!S",TEXT(MATCH($C70,'2018-07 (Д)'!$C$2:$C$100,0)+1,0)))="Н/Д",INDIRECT(CONCATENATE("'2018-06 (Д)'!S",TEXT(MATCH($C70,'2018-06 (Д)'!$C$2:$C$100,0)+1,0))))),"Н/Д",((INDIRECT(CONCATENATE("'2018-07 (Д)'!S",TEXT(MATCH($C70,'2018-07 (Д)'!$C$2:$C$100,0)+1,0)))-INDIRECT(CONCATENATE("'2018-06 (Д)'!S",TEXT(MATCH($C70,'2018-06 (Д)'!$C$2:$C$100,0)+1,0))))/INDIRECT(CONCATENATE("'2018-06 (Д)'!S",TEXT(MATCH($C70,'2018-06 (Д)'!$C$2:$C$100,0)+1,0))))*100)</f>
        <v>-37.783984131416034</v>
      </c>
      <c r="FH70" s="9">
        <f ca="1">IF(OR(INDIRECT(CONCATENATE("'2018-08 (Д)'!S",TEXT(MATCH($C70,'2018-08 (Д)'!$C$2:$C$100,0)+1,0)))="Н/Д",INDIRECT(CONCATENATE("'2018-07 (Д)'!S",TEXT(MATCH($C70,'2018-07 (Д)'!$C$2:$C$100,0)+1,0)))="Н/Д",AND(INDIRECT(CONCATENATE("'2018-08 (Д)'!S",TEXT(MATCH($C70,'2018-08 (Д)'!$C$2:$C$100,0)+1,0)))="Н/Д",INDIRECT(CONCATENATE("'2018-07 (Д)'!S",TEXT(MATCH($C70,'2018-07 (Д)'!$C$2:$C$100,0)+1,0))))),"Н/Д",((INDIRECT(CONCATENATE("'2018-08 (Д)'!S",TEXT(MATCH($C70,'2018-08 (Д)'!$C$2:$C$100,0)+1,0)))-INDIRECT(CONCATENATE("'2018-07 (Д)'!S",TEXT(MATCH($C70,'2018-07 (Д)'!$C$2:$C$100,0)+1,0))))/INDIRECT(CONCATENATE("'2018-07 (Д)'!S",TEXT(MATCH($C70,'2018-07 (Д)'!$C$2:$C$100,0)+1,0))))*100)</f>
        <v>28.979174497872222</v>
      </c>
      <c r="FI70" s="9">
        <f ca="1">IF(OR(INDIRECT(CONCATENATE("'2018-09 (Д)'!S",TEXT(MATCH($C70,'2018-09 (Д)'!$C$2:$C$100,0)+1,0)))="Н/Д",INDIRECT(CONCATENATE("'2018-08 (Д)'!S",TEXT(MATCH($C70,'2018-08 (Д)'!$C$2:$C$100,0)+1,0)))="Н/Д",AND(INDIRECT(CONCATENATE("'2018-09 (Д)'!S",TEXT(MATCH($C70,'2018-09 (Д)'!$C$2:$C$100,0)+1,0)))="Н/Д",INDIRECT(CONCATENATE("'2018-08 (Д)'!S",TEXT(MATCH($C70,'2018-08 (Д)'!$C$2:$C$100,0)+1,0))))),"Н/Д",((INDIRECT(CONCATENATE("'2018-09 (Д)'!S",TEXT(MATCH($C70,'2018-09 (Д)'!$C$2:$C$100,0)+1,0)))-INDIRECT(CONCATENATE("'2018-08 (Д)'!S",TEXT(MATCH($C70,'2018-08 (Д)'!$C$2:$C$100,0)+1,0))))/INDIRECT(CONCATENATE("'2018-08 (Д)'!S",TEXT(MATCH($C70,'2018-08 (Д)'!$C$2:$C$100,0)+1,0))))*100)</f>
        <v>24.652753695741318</v>
      </c>
      <c r="FJ70" s="9">
        <f ca="1">IF(OR(INDIRECT(CONCATENATE("'2018-10 (Д)'!S",TEXT(MATCH($C70,'2018-10 (Д)'!$C$2:$C$100,0)+1,0)))="Н/Д",INDIRECT(CONCATENATE("'2018-09 (Д)'!S",TEXT(MATCH($C70,'2018-09 (Д)'!$C$2:$C$100,0)+1,0)))="Н/Д",AND(INDIRECT(CONCATENATE("'2018-10 (Д)'!S",TEXT(MATCH($C70,'2018-10 (Д)'!$C$2:$C$100,0)+1,0)))="Н/Д",INDIRECT(CONCATENATE("'2018-09 (Д)'!S",TEXT(MATCH($C70,'2018-09 (Д)'!$C$2:$C$100,0)+1,0))))),"Н/Д",((INDIRECT(CONCATENATE("'2018-10 (Д)'!S",TEXT(MATCH($C70,'2018-10 (Д)'!$C$2:$C$100,0)+1,0)))-INDIRECT(CONCATENATE("'2018-09 (Д)'!S",TEXT(MATCH($C70,'2018-09 (Д)'!$C$2:$C$100,0)+1,0))))/INDIRECT(CONCATENATE("'2018-09 (Д)'!S",TEXT(MATCH($C70,'2018-09 (Д)'!$C$2:$C$100,0)+1,0))))*100)</f>
        <v>-56.48555767538749</v>
      </c>
      <c r="FK70" s="9">
        <f ca="1">IF(OR(INDIRECT(CONCATENATE("'2018-11 (Д)'!S",TEXT(MATCH($C70,'2018-11 (Д)'!$C$2:$C$100,0)+1,0)))="Н/Д",INDIRECT(CONCATENATE("'2018-10 (Д)'!S",TEXT(MATCH($C70,'2018-10 (Д)'!$C$2:$C$100,0)+1,0)))="Н/Д",AND(INDIRECT(CONCATENATE("'2018-11 (Д)'!S",TEXT(MATCH($C70,'2018-11 (Д)'!$C$2:$C$100,0)+1,0)))="Н/Д",INDIRECT(CONCATENATE("'2018-10 (Д)'!S",TEXT(MATCH($C70,'2018-10 (Д)'!$C$2:$C$100,0)+1,0))))),"Н/Д",((INDIRECT(CONCATENATE("'2018-11 (Д)'!S",TEXT(MATCH($C70,'2018-11 (Д)'!$C$2:$C$100,0)+1,0)))-INDIRECT(CONCATENATE("'2018-10 (Д)'!S",TEXT(MATCH($C70,'2018-10 (Д)'!$C$2:$C$100,0)+1,0))))/INDIRECT(CONCATENATE("'2018-10 (Д)'!S",TEXT(MATCH($C70,'2018-10 (Д)'!$C$2:$C$100,0)+1,0))))*100)</f>
        <v>43.298669775920004</v>
      </c>
      <c r="FL70" s="9">
        <f ca="1">IF(OR(INDIRECT(CONCATENATE("'2018-12 (Д)'!S",TEXT(MATCH($C70,'2018-12 (Д)'!$C$2:$C$100,0)+1,0)))="Н/Д",INDIRECT(CONCATENATE("'2018-11 (Д)'!S",TEXT(MATCH($C70,'2018-11 (Д)'!$C$2:$C$100,0)+1,0)))="Н/Д",AND(INDIRECT(CONCATENATE("'2018-12 (Д)'!S",TEXT(MATCH($C70,'2018-12 (Д)'!$C$2:$C$100,0)+1,0)))="Н/Д",INDIRECT(CONCATENATE("'2018-11 (Д)'!S",TEXT(MATCH($C70,'2018-11 (Д)'!$C$2:$C$100,0)+1,0))))),"Н/Д",((INDIRECT(CONCATENATE("'2018-12 (Д)'!S",TEXT(MATCH($C70,'2018-12 (Д)'!$C$2:$C$100,0)+1,0)))-INDIRECT(CONCATENATE("'2018-11 (Д)'!S",TEXT(MATCH($C70,'2018-11 (Д)'!$C$2:$C$100,0)+1,0))))/INDIRECT(CONCATENATE("'2018-11 (Д)'!S",TEXT(MATCH($C70,'2018-11 (Д)'!$C$2:$C$100,0)+1,0))))*100)</f>
        <v>-4.1561206779649638</v>
      </c>
      <c r="FM70" s="9"/>
      <c r="FN70" s="9">
        <f ca="1">IF(OR(INDIRECT(CONCATENATE("'2018-03 (Д)'!T",TEXT(MATCH($C70,'2018-03 (Д)'!$C$2:$C$100,0)+1,0)))="Н/Д",INDIRECT(CONCATENATE("'2018-02 (Д)'!T",TEXT(MATCH($C70,'2018-02 (Д)'!$C$2:$C$100,0)+1,0)))="Н/Д",AND(INDIRECT(CONCATENATE("'2018-03 (Д)'!T",TEXT(MATCH($C70,'2018-03 (Д)'!$C$2:$C$100,0)+1,0)))="Н/Д",INDIRECT(CONCATENATE("'2018-02 (Д)'!T",TEXT(MATCH($C70,'2018-02 (Д)'!$C$2:$C$100,0)+1,0))))),"Н/Д",((INDIRECT(CONCATENATE("'2018-03 (Д)'!T",TEXT(MATCH($C70,'2018-03 (Д)'!$C$2:$C$100,0)+1,0)))-INDIRECT(CONCATENATE("'2018-02 (Д)'!T",TEXT(MATCH($C70,'2018-02 (Д)'!$C$2:$C$100,0)+1,0))))/INDIRECT(CONCATENATE("'2018-02 (Д)'!T",TEXT(MATCH($C70,'2018-02 (Д)'!$C$2:$C$100,0)+1,0))))*100)</f>
        <v>19.256492700171304</v>
      </c>
      <c r="FO70" s="9">
        <f ca="1">IF(OR(INDIRECT(CONCATENATE("'2018-04 (Д)'!T",TEXT(MATCH($C70,'2018-04 (Д)'!$C$2:$C$100,0)+1,0)))="Н/Д",INDIRECT(CONCATENATE("'2018-03 (Д)'!T",TEXT(MATCH($C70,'2018-03 (Д)'!$C$2:$C$100,0)+1,0)))="Н/Д",AND(INDIRECT(CONCATENATE("'2018-04 (Д)'!T",TEXT(MATCH($C70,'2018-04 (Д)'!$C$2:$C$100,0)+1,0)))="Н/Д",INDIRECT(CONCATENATE("'2018-03 (Д)'!T",TEXT(MATCH($C70,'2018-03 (Д)'!$C$2:$C$100,0)+1,0))))),"Н/Д",((INDIRECT(CONCATENATE("'2018-04 (Д)'!T",TEXT(MATCH($C70,'2018-04 (Д)'!$C$2:$C$100,0)+1,0)))-INDIRECT(CONCATENATE("'2018-03 (Д)'!T",TEXT(MATCH($C70,'2018-03 (Д)'!$C$2:$C$100,0)+1,0))))/INDIRECT(CONCATENATE("'2018-03 (Д)'!T",TEXT(MATCH($C70,'2018-03 (Д)'!$C$2:$C$100,0)+1,0))))*100)</f>
        <v>2.6304484889973723</v>
      </c>
      <c r="FP70" s="9">
        <f ca="1">IF(OR(INDIRECT(CONCATENATE("'2018-05 (Д)'!T",TEXT(MATCH($C70,'2018-05 (Д)'!$C$2:$C$100,0)+1,0)))="Н/Д",INDIRECT(CONCATENATE("'2018-04 (Д)'!T",TEXT(MATCH($C70,'2018-04 (Д)'!$C$2:$C$100,0)+1,0)))="Н/Д",AND(INDIRECT(CONCATENATE("'2018-05 (Д)'!T",TEXT(MATCH($C70,'2018-05 (Д)'!$C$2:$C$100,0)+1,0)))="Н/Д",INDIRECT(CONCATENATE("'2018-04 (Д)'!T",TEXT(MATCH($C70,'2018-04 (Д)'!$C$2:$C$100,0)+1,0))))),"Н/Д",((INDIRECT(CONCATENATE("'2018-05 (Д)'!T",TEXT(MATCH($C70,'2018-05 (Д)'!$C$2:$C$100,0)+1,0)))-INDIRECT(CONCATENATE("'2018-04 (Д)'!T",TEXT(MATCH($C70,'2018-04 (Д)'!$C$2:$C$100,0)+1,0))))/INDIRECT(CONCATENATE("'2018-04 (Д)'!T",TEXT(MATCH($C70,'2018-04 (Д)'!$C$2:$C$100,0)+1,0))))*100)</f>
        <v>12.694059796067714</v>
      </c>
      <c r="FQ70" s="9">
        <f ca="1">IF(OR(INDIRECT(CONCATENATE("'2018-06 (Д)'!T",TEXT(MATCH($C70,'2018-06 (Д)'!$C$2:$C$100,0)+1,0)))="Н/Д",INDIRECT(CONCATENATE("'2018-05 (Д)'!T",TEXT(MATCH($C70,'2018-05 (Д)'!$C$2:$C$100,0)+1,0)))="Н/Д",AND(INDIRECT(CONCATENATE("'2018-06 (Д)'!T",TEXT(MATCH($C70,'2018-06 (Д)'!$C$2:$C$100,0)+1,0)))="Н/Д",INDIRECT(CONCATENATE("'2018-05 (Д)'!T",TEXT(MATCH($C70,'2018-05 (Д)'!$C$2:$C$100,0)+1,0))))),"Н/Д",((INDIRECT(CONCATENATE("'2018-06 (Д)'!T",TEXT(MATCH($C70,'2018-06 (Д)'!$C$2:$C$100,0)+1,0)))-INDIRECT(CONCATENATE("'2018-05 (Д)'!T",TEXT(MATCH($C70,'2018-05 (Д)'!$C$2:$C$100,0)+1,0))))/INDIRECT(CONCATENATE("'2018-05 (Д)'!T",TEXT(MATCH($C70,'2018-05 (Д)'!$C$2:$C$100,0)+1,0))))*100)</f>
        <v>13.148448186785794</v>
      </c>
      <c r="FR70" s="9">
        <f ca="1">IF(OR(INDIRECT(CONCATENATE("'2018-07 (Д)'!T",TEXT(MATCH($C70,'2018-07 (Д)'!$C$2:$C$100,0)+1,0)))="Н/Д",INDIRECT(CONCATENATE("'2018-06 (Д)'!T",TEXT(MATCH($C70,'2018-06 (Д)'!$C$2:$C$100,0)+1,0)))="Н/Д",AND(INDIRECT(CONCATENATE("'2018-07 (Д)'!T",TEXT(MATCH($C70,'2018-07 (Д)'!$C$2:$C$100,0)+1,0)))="Н/Д",INDIRECT(CONCATENATE("'2018-06 (Д)'!T",TEXT(MATCH($C70,'2018-06 (Д)'!$C$2:$C$100,0)+1,0))))),"Н/Д",((INDIRECT(CONCATENATE("'2018-07 (Д)'!T",TEXT(MATCH($C70,'2018-07 (Д)'!$C$2:$C$100,0)+1,0)))-INDIRECT(CONCATENATE("'2018-06 (Д)'!T",TEXT(MATCH($C70,'2018-06 (Д)'!$C$2:$C$100,0)+1,0))))/INDIRECT(CONCATENATE("'2018-06 (Д)'!T",TEXT(MATCH($C70,'2018-06 (Д)'!$C$2:$C$100,0)+1,0))))*100)</f>
        <v>5.0437985910957535</v>
      </c>
      <c r="FS70" s="9">
        <f ca="1">IF(OR(INDIRECT(CONCATENATE("'2018-08 (Д)'!T",TEXT(MATCH($C70,'2018-08 (Д)'!$C$2:$C$100,0)+1,0)))="Н/Д",INDIRECT(CONCATENATE("'2018-07 (Д)'!T",TEXT(MATCH($C70,'2018-07 (Д)'!$C$2:$C$100,0)+1,0)))="Н/Д",AND(INDIRECT(CONCATENATE("'2018-08 (Д)'!T",TEXT(MATCH($C70,'2018-08 (Д)'!$C$2:$C$100,0)+1,0)))="Н/Д",INDIRECT(CONCATENATE("'2018-07 (Д)'!T",TEXT(MATCH($C70,'2018-07 (Д)'!$C$2:$C$100,0)+1,0))))),"Н/Д",((INDIRECT(CONCATENATE("'2018-08 (Д)'!T",TEXT(MATCH($C70,'2018-08 (Д)'!$C$2:$C$100,0)+1,0)))-INDIRECT(CONCATENATE("'2018-07 (Д)'!T",TEXT(MATCH($C70,'2018-07 (Д)'!$C$2:$C$100,0)+1,0))))/INDIRECT(CONCATENATE("'2018-07 (Д)'!T",TEXT(MATCH($C70,'2018-07 (Д)'!$C$2:$C$100,0)+1,0))))*100)</f>
        <v>8.1857735272444376</v>
      </c>
      <c r="FT70" s="9">
        <f ca="1">IF(OR(INDIRECT(CONCATENATE("'2018-09 (Д)'!T",TEXT(MATCH($C70,'2018-09 (Д)'!$C$2:$C$100,0)+1,0)))="Н/Д",INDIRECT(CONCATENATE("'2018-08 (Д)'!T",TEXT(MATCH($C70,'2018-08 (Д)'!$C$2:$C$100,0)+1,0)))="Н/Д",AND(INDIRECT(CONCATENATE("'2018-09 (Д)'!T",TEXT(MATCH($C70,'2018-09 (Д)'!$C$2:$C$100,0)+1,0)))="Н/Д",INDIRECT(CONCATENATE("'2018-08 (Д)'!T",TEXT(MATCH($C70,'2018-08 (Д)'!$C$2:$C$100,0)+1,0))))),"Н/Д",((INDIRECT(CONCATENATE("'2018-09 (Д)'!T",TEXT(MATCH($C70,'2018-09 (Д)'!$C$2:$C$100,0)+1,0)))-INDIRECT(CONCATENATE("'2018-08 (Д)'!T",TEXT(MATCH($C70,'2018-08 (Д)'!$C$2:$C$100,0)+1,0))))/INDIRECT(CONCATENATE("'2018-08 (Д)'!T",TEXT(MATCH($C70,'2018-08 (Д)'!$C$2:$C$100,0)+1,0))))*100)</f>
        <v>-2.4942902260310253</v>
      </c>
      <c r="FU70" s="9">
        <f ca="1">IF(OR(INDIRECT(CONCATENATE("'2018-10 (Д)'!T",TEXT(MATCH($C70,'2018-10 (Д)'!$C$2:$C$100,0)+1,0)))="Н/Д",INDIRECT(CONCATENATE("'2018-09 (Д)'!T",TEXT(MATCH($C70,'2018-09 (Д)'!$C$2:$C$100,0)+1,0)))="Н/Д",AND(INDIRECT(CONCATENATE("'2018-10 (Д)'!T",TEXT(MATCH($C70,'2018-10 (Д)'!$C$2:$C$100,0)+1,0)))="Н/Д",INDIRECT(CONCATENATE("'2018-09 (Д)'!T",TEXT(MATCH($C70,'2018-09 (Д)'!$C$2:$C$100,0)+1,0))))),"Н/Д",((INDIRECT(CONCATENATE("'2018-10 (Д)'!T",TEXT(MATCH($C70,'2018-10 (Д)'!$C$2:$C$100,0)+1,0)))-INDIRECT(CONCATENATE("'2018-09 (Д)'!T",TEXT(MATCH($C70,'2018-09 (Д)'!$C$2:$C$100,0)+1,0))))/INDIRECT(CONCATENATE("'2018-09 (Д)'!T",TEXT(MATCH($C70,'2018-09 (Д)'!$C$2:$C$100,0)+1,0))))*100)</f>
        <v>-6.3019472071938125</v>
      </c>
      <c r="FV70" s="9">
        <f ca="1">IF(OR(INDIRECT(CONCATENATE("'2018-11 (Д)'!T",TEXT(MATCH($C70,'2018-11 (Д)'!$C$2:$C$100,0)+1,0)))="Н/Д",INDIRECT(CONCATENATE("'2018-10 (Д)'!T",TEXT(MATCH($C70,'2018-10 (Д)'!$C$2:$C$100,0)+1,0)))="Н/Д",AND(INDIRECT(CONCATENATE("'2018-11 (Д)'!T",TEXT(MATCH($C70,'2018-11 (Д)'!$C$2:$C$100,0)+1,0)))="Н/Д",INDIRECT(CONCATENATE("'2018-10 (Д)'!T",TEXT(MATCH($C70,'2018-10 (Д)'!$C$2:$C$100,0)+1,0))))),"Н/Д",((INDIRECT(CONCATENATE("'2018-11 (Д)'!T",TEXT(MATCH($C70,'2018-11 (Д)'!$C$2:$C$100,0)+1,0)))-INDIRECT(CONCATENATE("'2018-10 (Д)'!T",TEXT(MATCH($C70,'2018-10 (Д)'!$C$2:$C$100,0)+1,0))))/INDIRECT(CONCATENATE("'2018-10 (Д)'!T",TEXT(MATCH($C70,'2018-10 (Д)'!$C$2:$C$100,0)+1,0))))*100)</f>
        <v>23.63914585052181</v>
      </c>
      <c r="FW70" s="9">
        <f ca="1">IF(OR(INDIRECT(CONCATENATE("'2018-12 (Д)'!T",TEXT(MATCH($C70,'2018-12 (Д)'!$C$2:$C$100,0)+1,0)))="Н/Д",INDIRECT(CONCATENATE("'2018-11 (Д)'!T",TEXT(MATCH($C70,'2018-11 (Д)'!$C$2:$C$100,0)+1,0)))="Н/Д",AND(INDIRECT(CONCATENATE("'2018-12 (Д)'!T",TEXT(MATCH($C70,'2018-12 (Д)'!$C$2:$C$100,0)+1,0)))="Н/Д",INDIRECT(CONCATENATE("'2018-11 (Д)'!T",TEXT(MATCH($C70,'2018-11 (Д)'!$C$2:$C$100,0)+1,0))))),"Н/Д",((INDIRECT(CONCATENATE("'2018-12 (Д)'!T",TEXT(MATCH($C70,'2018-12 (Д)'!$C$2:$C$100,0)+1,0)))-INDIRECT(CONCATENATE("'2018-11 (Д)'!T",TEXT(MATCH($C70,'2018-11 (Д)'!$C$2:$C$100,0)+1,0))))/INDIRECT(CONCATENATE("'2018-11 (Д)'!T",TEXT(MATCH($C70,'2018-11 (Д)'!$C$2:$C$100,0)+1,0))))*100)</f>
        <v>-7.9028302386636922</v>
      </c>
      <c r="FX70" s="9"/>
      <c r="FY70" s="9">
        <f ca="1">IF(OR(INDIRECT(CONCATENATE("'2018-03 (Д)'!U",TEXT(MATCH($C70,'2018-03 (Д)'!$C$2:$C$100,0)+1,0)))="Н/Д",INDIRECT(CONCATENATE("'2018-02 (Д)'!U",TEXT(MATCH($C70,'2018-02 (Д)'!$C$2:$C$100,0)+1,0)))="Н/Д",AND(INDIRECT(CONCATENATE("'2018-03 (Д)'!U",TEXT(MATCH($C70,'2018-03 (Д)'!$C$2:$C$100,0)+1,0)))="Н/Д",INDIRECT(CONCATENATE("'2018-02 (Д)'!U",TEXT(MATCH($C70,'2018-02 (Д)'!$C$2:$C$100,0)+1,0))))),"Н/Д",((INDIRECT(CONCATENATE("'2018-03 (Д)'!U",TEXT(MATCH($C70,'2018-03 (Д)'!$C$2:$C$100,0)+1,0)))-INDIRECT(CONCATENATE("'2018-02 (Д)'!U",TEXT(MATCH($C70,'2018-02 (Д)'!$C$2:$C$100,0)+1,0))))/INDIRECT(CONCATENATE("'2018-02 (Д)'!U",TEXT(MATCH($C70,'2018-02 (Д)'!$C$2:$C$100,0)+1,0))))*100)</f>
        <v>633.47085987407092</v>
      </c>
      <c r="FZ70" s="9">
        <f ca="1">IF(OR(INDIRECT(CONCATENATE("'2018-04 (Д)'!U",TEXT(MATCH($C70,'2018-04 (Д)'!$C$2:$C$100,0)+1,0)))="Н/Д",INDIRECT(CONCATENATE("'2018-03 (Д)'!U",TEXT(MATCH($C70,'2018-03 (Д)'!$C$2:$C$100,0)+1,0)))="Н/Д",AND(INDIRECT(CONCATENATE("'2018-04 (Д)'!U",TEXT(MATCH($C70,'2018-04 (Д)'!$C$2:$C$100,0)+1,0)))="Н/Д",INDIRECT(CONCATENATE("'2018-03 (Д)'!U",TEXT(MATCH($C70,'2018-03 (Д)'!$C$2:$C$100,0)+1,0))))),"Н/Д",((INDIRECT(CONCATENATE("'2018-04 (Д)'!U",TEXT(MATCH($C70,'2018-04 (Д)'!$C$2:$C$100,0)+1,0)))-INDIRECT(CONCATENATE("'2018-03 (Д)'!U",TEXT(MATCH($C70,'2018-03 (Д)'!$C$2:$C$100,0)+1,0))))/INDIRECT(CONCATENATE("'2018-03 (Д)'!U",TEXT(MATCH($C70,'2018-03 (Д)'!$C$2:$C$100,0)+1,0))))*100)</f>
        <v>-100.2911708586806</v>
      </c>
      <c r="GA70" s="9">
        <f ca="1">IF(OR(INDIRECT(CONCATENATE("'2018-05 (Д)'!U",TEXT(MATCH($C70,'2018-05 (Д)'!$C$2:$C$100,0)+1,0)))="Н/Д",INDIRECT(CONCATENATE("'2018-04 (Д)'!U",TEXT(MATCH($C70,'2018-04 (Д)'!$C$2:$C$100,0)+1,0)))="Н/Д",AND(INDIRECT(CONCATENATE("'2018-05 (Д)'!U",TEXT(MATCH($C70,'2018-05 (Д)'!$C$2:$C$100,0)+1,0)))="Н/Д",INDIRECT(CONCATENATE("'2018-04 (Д)'!U",TEXT(MATCH($C70,'2018-04 (Д)'!$C$2:$C$100,0)+1,0))))),"Н/Д",((INDIRECT(CONCATENATE("'2018-05 (Д)'!U",TEXT(MATCH($C70,'2018-05 (Д)'!$C$2:$C$100,0)+1,0)))-INDIRECT(CONCATENATE("'2018-04 (Д)'!U",TEXT(MATCH($C70,'2018-04 (Д)'!$C$2:$C$100,0)+1,0))))/INDIRECT(CONCATENATE("'2018-04 (Д)'!U",TEXT(MATCH($C70,'2018-04 (Д)'!$C$2:$C$100,0)+1,0))))*100)</f>
        <v>-16075.032946835658</v>
      </c>
      <c r="GB70" s="9">
        <f ca="1">IF(OR(INDIRECT(CONCATENATE("'2018-06 (Д)'!U",TEXT(MATCH($C70,'2018-06 (Д)'!$C$2:$C$100,0)+1,0)))="Н/Д",INDIRECT(CONCATENATE("'2018-05 (Д)'!U",TEXT(MATCH($C70,'2018-05 (Д)'!$C$2:$C$100,0)+1,0)))="Н/Д",AND(INDIRECT(CONCATENATE("'2018-06 (Д)'!U",TEXT(MATCH($C70,'2018-06 (Д)'!$C$2:$C$100,0)+1,0)))="Н/Д",INDIRECT(CONCATENATE("'2018-05 (Д)'!U",TEXT(MATCH($C70,'2018-05 (Д)'!$C$2:$C$100,0)+1,0))))),"Н/Д",((INDIRECT(CONCATENATE("'2018-06 (Д)'!U",TEXT(MATCH($C70,'2018-06 (Д)'!$C$2:$C$100,0)+1,0)))-INDIRECT(CONCATENATE("'2018-05 (Д)'!U",TEXT(MATCH($C70,'2018-05 (Д)'!$C$2:$C$100,0)+1,0))))/INDIRECT(CONCATENATE("'2018-05 (Д)'!U",TEXT(MATCH($C70,'2018-05 (Д)'!$C$2:$C$100,0)+1,0))))*100)</f>
        <v>-87.150474696158696</v>
      </c>
      <c r="GC70" s="9">
        <f ca="1">IF(OR(INDIRECT(CONCATENATE("'2018-07 (Д)'!U",TEXT(MATCH($C70,'2018-07 (Д)'!$C$2:$C$100,0)+1,0)))="Н/Д",INDIRECT(CONCATENATE("'2018-06 (Д)'!U",TEXT(MATCH($C70,'2018-06 (Д)'!$C$2:$C$100,0)+1,0)))="Н/Д",AND(INDIRECT(CONCATENATE("'2018-07 (Д)'!U",TEXT(MATCH($C70,'2018-07 (Д)'!$C$2:$C$100,0)+1,0)))="Н/Д",INDIRECT(CONCATENATE("'2018-06 (Д)'!U",TEXT(MATCH($C70,'2018-06 (Д)'!$C$2:$C$100,0)+1,0))))),"Н/Д",((INDIRECT(CONCATENATE("'2018-07 (Д)'!U",TEXT(MATCH($C70,'2018-07 (Д)'!$C$2:$C$100,0)+1,0)))-INDIRECT(CONCATENATE("'2018-06 (Д)'!U",TEXT(MATCH($C70,'2018-06 (Д)'!$C$2:$C$100,0)+1,0))))/INDIRECT(CONCATENATE("'2018-06 (Д)'!U",TEXT(MATCH($C70,'2018-06 (Д)'!$C$2:$C$100,0)+1,0))))*100)</f>
        <v>1461.6713440092337</v>
      </c>
      <c r="GD70" s="9">
        <f ca="1">IF(OR(INDIRECT(CONCATENATE("'2018-08 (Д)'!U",TEXT(MATCH($C70,'2018-08 (Д)'!$C$2:$C$100,0)+1,0)))="Н/Д",INDIRECT(CONCATENATE("'2018-07 (Д)'!U",TEXT(MATCH($C70,'2018-07 (Д)'!$C$2:$C$100,0)+1,0)))="Н/Д",AND(INDIRECT(CONCATENATE("'2018-08 (Д)'!U",TEXT(MATCH($C70,'2018-08 (Д)'!$C$2:$C$100,0)+1,0)))="Н/Д",INDIRECT(CONCATENATE("'2018-07 (Д)'!U",TEXT(MATCH($C70,'2018-07 (Д)'!$C$2:$C$100,0)+1,0))))),"Н/Д",((INDIRECT(CONCATENATE("'2018-08 (Д)'!U",TEXT(MATCH($C70,'2018-08 (Д)'!$C$2:$C$100,0)+1,0)))-INDIRECT(CONCATENATE("'2018-07 (Д)'!U",TEXT(MATCH($C70,'2018-07 (Д)'!$C$2:$C$100,0)+1,0))))/INDIRECT(CONCATENATE("'2018-07 (Д)'!U",TEXT(MATCH($C70,'2018-07 (Д)'!$C$2:$C$100,0)+1,0))))*100)</f>
        <v>-54.155844762593134</v>
      </c>
      <c r="GE70" s="9">
        <f ca="1">IF(OR(INDIRECT(CONCATENATE("'2018-09 (Д)'!U",TEXT(MATCH($C70,'2018-09 (Д)'!$C$2:$C$100,0)+1,0)))="Н/Д",INDIRECT(CONCATENATE("'2018-08 (Д)'!U",TEXT(MATCH($C70,'2018-08 (Д)'!$C$2:$C$100,0)+1,0)))="Н/Д",AND(INDIRECT(CONCATENATE("'2018-09 (Д)'!U",TEXT(MATCH($C70,'2018-09 (Д)'!$C$2:$C$100,0)+1,0)))="Н/Д",INDIRECT(CONCATENATE("'2018-08 (Д)'!U",TEXT(MATCH($C70,'2018-08 (Д)'!$C$2:$C$100,0)+1,0))))),"Н/Д",((INDIRECT(CONCATENATE("'2018-09 (Д)'!U",TEXT(MATCH($C70,'2018-09 (Д)'!$C$2:$C$100,0)+1,0)))-INDIRECT(CONCATENATE("'2018-08 (Д)'!U",TEXT(MATCH($C70,'2018-08 (Д)'!$C$2:$C$100,0)+1,0))))/INDIRECT(CONCATENATE("'2018-08 (Д)'!U",TEXT(MATCH($C70,'2018-08 (Д)'!$C$2:$C$100,0)+1,0))))*100)</f>
        <v>-2.945606614223145</v>
      </c>
      <c r="GF70" s="9">
        <f ca="1">IF(OR(INDIRECT(CONCATENATE("'2018-10 (Д)'!U",TEXT(MATCH($C70,'2018-10 (Д)'!$C$2:$C$100,0)+1,0)))="Н/Д",INDIRECT(CONCATENATE("'2018-09 (Д)'!U",TEXT(MATCH($C70,'2018-09 (Д)'!$C$2:$C$100,0)+1,0)))="Н/Д",AND(INDIRECT(CONCATENATE("'2018-10 (Д)'!U",TEXT(MATCH($C70,'2018-10 (Д)'!$C$2:$C$100,0)+1,0)))="Н/Д",INDIRECT(CONCATENATE("'2018-09 (Д)'!U",TEXT(MATCH($C70,'2018-09 (Д)'!$C$2:$C$100,0)+1,0))))),"Н/Д",((INDIRECT(CONCATENATE("'2018-10 (Д)'!U",TEXT(MATCH($C70,'2018-10 (Д)'!$C$2:$C$100,0)+1,0)))-INDIRECT(CONCATENATE("'2018-09 (Д)'!U",TEXT(MATCH($C70,'2018-09 (Д)'!$C$2:$C$100,0)+1,0))))/INDIRECT(CONCATENATE("'2018-09 (Д)'!U",TEXT(MATCH($C70,'2018-09 (Д)'!$C$2:$C$100,0)+1,0))))*100)</f>
        <v>-24.133272231467082</v>
      </c>
      <c r="GG70" s="9">
        <f ca="1">IF(OR(INDIRECT(CONCATENATE("'2018-11 (Д)'!U",TEXT(MATCH($C70,'2018-11 (Д)'!$C$2:$C$100,0)+1,0)))="Н/Д",INDIRECT(CONCATENATE("'2018-10 (Д)'!U",TEXT(MATCH($C70,'2018-10 (Д)'!$C$2:$C$100,0)+1,0)))="Н/Д",AND(INDIRECT(CONCATENATE("'2018-11 (Д)'!U",TEXT(MATCH($C70,'2018-11 (Д)'!$C$2:$C$100,0)+1,0)))="Н/Д",INDIRECT(CONCATENATE("'2018-10 (Д)'!U",TEXT(MATCH($C70,'2018-10 (Д)'!$C$2:$C$100,0)+1,0))))),"Н/Д",((INDIRECT(CONCATENATE("'2018-11 (Д)'!U",TEXT(MATCH($C70,'2018-11 (Д)'!$C$2:$C$100,0)+1,0)))-INDIRECT(CONCATENATE("'2018-10 (Д)'!U",TEXT(MATCH($C70,'2018-10 (Д)'!$C$2:$C$100,0)+1,0))))/INDIRECT(CONCATENATE("'2018-10 (Д)'!U",TEXT(MATCH($C70,'2018-10 (Д)'!$C$2:$C$100,0)+1,0))))*100)</f>
        <v>201.47013138498801</v>
      </c>
      <c r="GH70" s="9">
        <f ca="1">IF(OR(INDIRECT(CONCATENATE("'2018-12 (Д)'!U",TEXT(MATCH($C70,'2018-12 (Д)'!$C$2:$C$100,0)+1,0)))="Н/Д",INDIRECT(CONCATENATE("'2018-11 (Д)'!U",TEXT(MATCH($C70,'2018-11 (Д)'!$C$2:$C$100,0)+1,0)))="Н/Д",AND(INDIRECT(CONCATENATE("'2018-12 (Д)'!U",TEXT(MATCH($C70,'2018-12 (Д)'!$C$2:$C$100,0)+1,0)))="Н/Д",INDIRECT(CONCATENATE("'2018-11 (Д)'!U",TEXT(MATCH($C70,'2018-11 (Д)'!$C$2:$C$100,0)+1,0))))),"Н/Д",((INDIRECT(CONCATENATE("'2018-12 (Д)'!U",TEXT(MATCH($C70,'2018-12 (Д)'!$C$2:$C$100,0)+1,0)))-INDIRECT(CONCATENATE("'2018-11 (Д)'!U",TEXT(MATCH($C70,'2018-11 (Д)'!$C$2:$C$100,0)+1,0))))/INDIRECT(CONCATENATE("'2018-11 (Д)'!U",TEXT(MATCH($C70,'2018-11 (Д)'!$C$2:$C$100,0)+1,0))))*100)</f>
        <v>-158.92383280697504</v>
      </c>
      <c r="GI70" s="9"/>
      <c r="GJ70" s="9">
        <f ca="1">IF(OR(INDIRECT(CONCATENATE("'2018-03 (Д)'!V",TEXT(MATCH($C70,'2018-03 (Д)'!$C$2:$C$100,0)+1,0)))="Н/Д",INDIRECT(CONCATENATE("'2018-02 (Д)'!V",TEXT(MATCH($C70,'2018-02 (Д)'!$C$2:$C$100,0)+1,0)))="Н/Д",AND(INDIRECT(CONCATENATE("'2018-03 (Д)'!V",TEXT(MATCH($C70,'2018-03 (Д)'!$C$2:$C$100,0)+1,0)))="Н/Д",INDIRECT(CONCATENATE("'2018-02 (Д)'!V",TEXT(MATCH($C70,'2018-02 (Д)'!$C$2:$C$100,0)+1,0))))),"Н/Д",((INDIRECT(CONCATENATE("'2018-03 (Д)'!V",TEXT(MATCH($C70,'2018-03 (Д)'!$C$2:$C$100,0)+1,0)))-INDIRECT(CONCATENATE("'2018-02 (Д)'!V",TEXT(MATCH($C70,'2018-02 (Д)'!$C$2:$C$100,0)+1,0))))/INDIRECT(CONCATENATE("'2018-02 (Д)'!V",TEXT(MATCH($C70,'2018-02 (Д)'!$C$2:$C$100,0)+1,0))))*100)</f>
        <v>73.547564515452109</v>
      </c>
      <c r="GK70" s="9">
        <f ca="1">IF(OR(INDIRECT(CONCATENATE("'2018-04 (Д)'!V",TEXT(MATCH($C70,'2018-04 (Д)'!$C$2:$C$100,0)+1,0)))="Н/Д",INDIRECT(CONCATENATE("'2018-03 (Д)'!V",TEXT(MATCH($C70,'2018-03 (Д)'!$C$2:$C$100,0)+1,0)))="Н/Д",AND(INDIRECT(CONCATENATE("'2018-04 (Д)'!V",TEXT(MATCH($C70,'2018-04 (Д)'!$C$2:$C$100,0)+1,0)))="Н/Д",INDIRECT(CONCATENATE("'2018-03 (Д)'!V",TEXT(MATCH($C70,'2018-03 (Д)'!$C$2:$C$100,0)+1,0))))),"Н/Д",((INDIRECT(CONCATENATE("'2018-04 (Д)'!V",TEXT(MATCH($C70,'2018-04 (Д)'!$C$2:$C$100,0)+1,0)))-INDIRECT(CONCATENATE("'2018-03 (Д)'!V",TEXT(MATCH($C70,'2018-03 (Д)'!$C$2:$C$100,0)+1,0))))/INDIRECT(CONCATENATE("'2018-03 (Д)'!V",TEXT(MATCH($C70,'2018-03 (Д)'!$C$2:$C$100,0)+1,0))))*100)</f>
        <v>3.992501060209293</v>
      </c>
      <c r="GL70" s="9">
        <f ca="1">IF(OR(INDIRECT(CONCATENATE("'2018-05 (Д)'!V",TEXT(MATCH($C70,'2018-05 (Д)'!$C$2:$C$100,0)+1,0)))="Н/Д",INDIRECT(CONCATENATE("'2018-04 (Д)'!V",TEXT(MATCH($C70,'2018-04 (Д)'!$C$2:$C$100,0)+1,0)))="Н/Д",AND(INDIRECT(CONCATENATE("'2018-05 (Д)'!V",TEXT(MATCH($C70,'2018-05 (Д)'!$C$2:$C$100,0)+1,0)))="Н/Д",INDIRECT(CONCATENATE("'2018-04 (Д)'!V",TEXT(MATCH($C70,'2018-04 (Д)'!$C$2:$C$100,0)+1,0))))),"Н/Д",((INDIRECT(CONCATENATE("'2018-05 (Д)'!V",TEXT(MATCH($C70,'2018-05 (Д)'!$C$2:$C$100,0)+1,0)))-INDIRECT(CONCATENATE("'2018-04 (Д)'!V",TEXT(MATCH($C70,'2018-04 (Д)'!$C$2:$C$100,0)+1,0))))/INDIRECT(CONCATENATE("'2018-04 (Д)'!V",TEXT(MATCH($C70,'2018-04 (Д)'!$C$2:$C$100,0)+1,0))))*100)</f>
        <v>126.1418378385009</v>
      </c>
      <c r="GM70" s="9">
        <f ca="1">IF(OR(INDIRECT(CONCATENATE("'2018-06 (Д)'!V",TEXT(MATCH($C70,'2018-06 (Д)'!$C$2:$C$100,0)+1,0)))="Н/Д",INDIRECT(CONCATENATE("'2018-05 (Д)'!V",TEXT(MATCH($C70,'2018-05 (Д)'!$C$2:$C$100,0)+1,0)))="Н/Д",AND(INDIRECT(CONCATENATE("'2018-06 (Д)'!V",TEXT(MATCH($C70,'2018-06 (Д)'!$C$2:$C$100,0)+1,0)))="Н/Д",INDIRECT(CONCATENATE("'2018-05 (Д)'!V",TEXT(MATCH($C70,'2018-05 (Д)'!$C$2:$C$100,0)+1,0))))),"Н/Д",((INDIRECT(CONCATENATE("'2018-06 (Д)'!V",TEXT(MATCH($C70,'2018-06 (Д)'!$C$2:$C$100,0)+1,0)))-INDIRECT(CONCATENATE("'2018-05 (Д)'!V",TEXT(MATCH($C70,'2018-05 (Д)'!$C$2:$C$100,0)+1,0))))/INDIRECT(CONCATENATE("'2018-05 (Д)'!V",TEXT(MATCH($C70,'2018-05 (Д)'!$C$2:$C$100,0)+1,0))))*100)</f>
        <v>-18.408541952003109</v>
      </c>
      <c r="GN70" s="9">
        <f ca="1">IF(OR(INDIRECT(CONCATENATE("'2018-07 (Д)'!V",TEXT(MATCH($C70,'2018-07 (Д)'!$C$2:$C$100,0)+1,0)))="Н/Д",INDIRECT(CONCATENATE("'2018-06 (Д)'!V",TEXT(MATCH($C70,'2018-06 (Д)'!$C$2:$C$100,0)+1,0)))="Н/Д",AND(INDIRECT(CONCATENATE("'2018-07 (Д)'!V",TEXT(MATCH($C70,'2018-07 (Д)'!$C$2:$C$100,0)+1,0)))="Н/Д",INDIRECT(CONCATENATE("'2018-06 (Д)'!V",TEXT(MATCH($C70,'2018-06 (Д)'!$C$2:$C$100,0)+1,0))))),"Н/Д",((INDIRECT(CONCATENATE("'2018-07 (Д)'!V",TEXT(MATCH($C70,'2018-07 (Д)'!$C$2:$C$100,0)+1,0)))-INDIRECT(CONCATENATE("'2018-06 (Д)'!V",TEXT(MATCH($C70,'2018-06 (Д)'!$C$2:$C$100,0)+1,0))))/INDIRECT(CONCATENATE("'2018-06 (Д)'!V",TEXT(MATCH($C70,'2018-06 (Д)'!$C$2:$C$100,0)+1,0))))*100)</f>
        <v>16.982498777632703</v>
      </c>
      <c r="GO70" s="9">
        <f ca="1">IF(OR(INDIRECT(CONCATENATE("'2018-08 (Д)'!V",TEXT(MATCH($C70,'2018-08 (Д)'!$C$2:$C$100,0)+1,0)))="Н/Д",INDIRECT(CONCATENATE("'2018-07 (Д)'!V",TEXT(MATCH($C70,'2018-07 (Д)'!$C$2:$C$100,0)+1,0)))="Н/Д",AND(INDIRECT(CONCATENATE("'2018-08 (Д)'!V",TEXT(MATCH($C70,'2018-08 (Д)'!$C$2:$C$100,0)+1,0)))="Н/Д",INDIRECT(CONCATENATE("'2018-07 (Д)'!V",TEXT(MATCH($C70,'2018-07 (Д)'!$C$2:$C$100,0)+1,0))))),"Н/Д",((INDIRECT(CONCATENATE("'2018-08 (Д)'!V",TEXT(MATCH($C70,'2018-08 (Д)'!$C$2:$C$100,0)+1,0)))-INDIRECT(CONCATENATE("'2018-07 (Д)'!V",TEXT(MATCH($C70,'2018-07 (Д)'!$C$2:$C$100,0)+1,0))))/INDIRECT(CONCATENATE("'2018-07 (Д)'!V",TEXT(MATCH($C70,'2018-07 (Д)'!$C$2:$C$100,0)+1,0))))*100)</f>
        <v>-25.666273046583814</v>
      </c>
      <c r="GP70" s="9">
        <f ca="1">IF(OR(INDIRECT(CONCATENATE("'2018-09 (Д)'!V",TEXT(MATCH($C70,'2018-09 (Д)'!$C$2:$C$100,0)+1,0)))="Н/Д",INDIRECT(CONCATENATE("'2018-08 (Д)'!V",TEXT(MATCH($C70,'2018-08 (Д)'!$C$2:$C$100,0)+1,0)))="Н/Д",AND(INDIRECT(CONCATENATE("'2018-09 (Д)'!V",TEXT(MATCH($C70,'2018-09 (Д)'!$C$2:$C$100,0)+1,0)))="Н/Д",INDIRECT(CONCATENATE("'2018-08 (Д)'!V",TEXT(MATCH($C70,'2018-08 (Д)'!$C$2:$C$100,0)+1,0))))),"Н/Д",((INDIRECT(CONCATENATE("'2018-09 (Д)'!V",TEXT(MATCH($C70,'2018-09 (Д)'!$C$2:$C$100,0)+1,0)))-INDIRECT(CONCATENATE("'2018-08 (Д)'!V",TEXT(MATCH($C70,'2018-08 (Д)'!$C$2:$C$100,0)+1,0))))/INDIRECT(CONCATENATE("'2018-08 (Д)'!V",TEXT(MATCH($C70,'2018-08 (Д)'!$C$2:$C$100,0)+1,0))))*100)</f>
        <v>-12.049736631160126</v>
      </c>
      <c r="GQ70" s="9">
        <f ca="1">IF(OR(INDIRECT(CONCATENATE("'2018-10 (Д)'!V",TEXT(MATCH($C70,'2018-10 (Д)'!$C$2:$C$100,0)+1,0)))="Н/Д",INDIRECT(CONCATENATE("'2018-09 (Д)'!V",TEXT(MATCH($C70,'2018-09 (Д)'!$C$2:$C$100,0)+1,0)))="Н/Д",AND(INDIRECT(CONCATENATE("'2018-10 (Д)'!V",TEXT(MATCH($C70,'2018-10 (Д)'!$C$2:$C$100,0)+1,0)))="Н/Д",INDIRECT(CONCATENATE("'2018-09 (Д)'!V",TEXT(MATCH($C70,'2018-09 (Д)'!$C$2:$C$100,0)+1,0))))),"Н/Д",((INDIRECT(CONCATENATE("'2018-10 (Д)'!V",TEXT(MATCH($C70,'2018-10 (Д)'!$C$2:$C$100,0)+1,0)))-INDIRECT(CONCATENATE("'2018-09 (Д)'!V",TEXT(MATCH($C70,'2018-09 (Д)'!$C$2:$C$100,0)+1,0))))/INDIRECT(CONCATENATE("'2018-09 (Д)'!V",TEXT(MATCH($C70,'2018-09 (Д)'!$C$2:$C$100,0)+1,0))))*100)</f>
        <v>29.416682939893519</v>
      </c>
      <c r="GR70" s="9">
        <f ca="1">IF(OR(INDIRECT(CONCATENATE("'2018-11 (Д)'!V",TEXT(MATCH($C70,'2018-11 (Д)'!$C$2:$C$100,0)+1,0)))="Н/Д",INDIRECT(CONCATENATE("'2018-10 (Д)'!V",TEXT(MATCH($C70,'2018-10 (Д)'!$C$2:$C$100,0)+1,0)))="Н/Д",AND(INDIRECT(CONCATENATE("'2018-11 (Д)'!V",TEXT(MATCH($C70,'2018-11 (Д)'!$C$2:$C$100,0)+1,0)))="Н/Д",INDIRECT(CONCATENATE("'2018-10 (Д)'!V",TEXT(MATCH($C70,'2018-10 (Д)'!$C$2:$C$100,0)+1,0))))),"Н/Д",((INDIRECT(CONCATENATE("'2018-11 (Д)'!V",TEXT(MATCH($C70,'2018-11 (Д)'!$C$2:$C$100,0)+1,0)))-INDIRECT(CONCATENATE("'2018-10 (Д)'!V",TEXT(MATCH($C70,'2018-10 (Д)'!$C$2:$C$100,0)+1,0))))/INDIRECT(CONCATENATE("'2018-10 (Д)'!V",TEXT(MATCH($C70,'2018-10 (Д)'!$C$2:$C$100,0)+1,0))))*100)</f>
        <v>-42.883424440138064</v>
      </c>
      <c r="GS70" s="9">
        <f ca="1">IF(OR(INDIRECT(CONCATENATE("'2018-12 (Д)'!V",TEXT(MATCH($C70,'2018-12 (Д)'!$C$2:$C$100,0)+1,0)))="Н/Д",INDIRECT(CONCATENATE("'2018-11 (Д)'!V",TEXT(MATCH($C70,'2018-11 (Д)'!$C$2:$C$100,0)+1,0)))="Н/Д",AND(INDIRECT(CONCATENATE("'2018-12 (Д)'!V",TEXT(MATCH($C70,'2018-12 (Д)'!$C$2:$C$100,0)+1,0)))="Н/Д",INDIRECT(CONCATENATE("'2018-11 (Д)'!V",TEXT(MATCH($C70,'2018-11 (Д)'!$C$2:$C$100,0)+1,0))))),"Н/Д",((INDIRECT(CONCATENATE("'2018-12 (Д)'!V",TEXT(MATCH($C70,'2018-12 (Д)'!$C$2:$C$100,0)+1,0)))-INDIRECT(CONCATENATE("'2018-11 (Д)'!V",TEXT(MATCH($C70,'2018-11 (Д)'!$C$2:$C$100,0)+1,0))))/INDIRECT(CONCATENATE("'2018-11 (Д)'!V",TEXT(MATCH($C70,'2018-11 (Д)'!$C$2:$C$100,0)+1,0))))*100)</f>
        <v>114.0155218866818</v>
      </c>
      <c r="GT70" s="9"/>
      <c r="GU70" s="9">
        <f ca="1">IF(OR(INDIRECT(CONCATENATE("'2018-03 (Д)'!W",TEXT(MATCH($C70,'2018-03 (Д)'!$C$2:$C$100,0)+1,0)))="Н/Д",INDIRECT(CONCATENATE("'2018-02 (Д)'!W",TEXT(MATCH($C70,'2018-02 (Д)'!$C$2:$C$100,0)+1,0)))="Н/Д",AND(INDIRECT(CONCATENATE("'2018-03 (Д)'!W",TEXT(MATCH($C70,'2018-03 (Д)'!$C$2:$C$100,0)+1,0)))="Н/Д",INDIRECT(CONCATENATE("'2018-02 (Д)'!W",TEXT(MATCH($C70,'2018-02 (Д)'!$C$2:$C$100,0)+1,0))))),"Н/Д",((INDIRECT(CONCATENATE("'2018-03 (Д)'!W",TEXT(MATCH($C70,'2018-03 (Д)'!$C$2:$C$100,0)+1,0)))-INDIRECT(CONCATENATE("'2018-02 (Д)'!W",TEXT(MATCH($C70,'2018-02 (Д)'!$C$2:$C$100,0)+1,0))))/INDIRECT(CONCATENATE("'2018-02 (Д)'!W",TEXT(MATCH($C70,'2018-02 (Д)'!$C$2:$C$100,0)+1,0))))*100)</f>
        <v>2.1684264516842688</v>
      </c>
      <c r="GV70" s="9">
        <f ca="1">IF(OR(INDIRECT(CONCATENATE("'2018-04 (Д)'!W",TEXT(MATCH($C70,'2018-04 (Д)'!$C$2:$C$100,0)+1,0)))="Н/Д",INDIRECT(CONCATENATE("'2018-03 (Д)'!W",TEXT(MATCH($C70,'2018-03 (Д)'!$C$2:$C$100,0)+1,0)))="Н/Д",AND(INDIRECT(CONCATENATE("'2018-04 (Д)'!W",TEXT(MATCH($C70,'2018-04 (Д)'!$C$2:$C$100,0)+1,0)))="Н/Д",INDIRECT(CONCATENATE("'2018-03 (Д)'!W",TEXT(MATCH($C70,'2018-03 (Д)'!$C$2:$C$100,0)+1,0))))),"Н/Д",((INDIRECT(CONCATENATE("'2018-04 (Д)'!W",TEXT(MATCH($C70,'2018-04 (Д)'!$C$2:$C$100,0)+1,0)))-INDIRECT(CONCATENATE("'2018-03 (Д)'!W",TEXT(MATCH($C70,'2018-03 (Д)'!$C$2:$C$100,0)+1,0))))/INDIRECT(CONCATENATE("'2018-03 (Д)'!W",TEXT(MATCH($C70,'2018-03 (Д)'!$C$2:$C$100,0)+1,0))))*100)</f>
        <v>126.95296260120932</v>
      </c>
      <c r="GW70" s="9">
        <f ca="1">IF(OR(INDIRECT(CONCATENATE("'2018-05 (Д)'!W",TEXT(MATCH($C70,'2018-05 (Д)'!$C$2:$C$100,0)+1,0)))="Н/Д",INDIRECT(CONCATENATE("'2018-04 (Д)'!W",TEXT(MATCH($C70,'2018-04 (Д)'!$C$2:$C$100,0)+1,0)))="Н/Д",AND(INDIRECT(CONCATENATE("'2018-05 (Д)'!W",TEXT(MATCH($C70,'2018-05 (Д)'!$C$2:$C$100,0)+1,0)))="Н/Д",INDIRECT(CONCATENATE("'2018-04 (Д)'!W",TEXT(MATCH($C70,'2018-04 (Д)'!$C$2:$C$100,0)+1,0))))),"Н/Д",((INDIRECT(CONCATENATE("'2018-05 (Д)'!W",TEXT(MATCH($C70,'2018-05 (Д)'!$C$2:$C$100,0)+1,0)))-INDIRECT(CONCATENATE("'2018-04 (Д)'!W",TEXT(MATCH($C70,'2018-04 (Д)'!$C$2:$C$100,0)+1,0))))/INDIRECT(CONCATENATE("'2018-04 (Д)'!W",TEXT(MATCH($C70,'2018-04 (Д)'!$C$2:$C$100,0)+1,0))))*100)</f>
        <v>-22.631906556324306</v>
      </c>
      <c r="GX70" s="9">
        <f ca="1">IF(OR(INDIRECT(CONCATENATE("'2018-06 (Д)'!W",TEXT(MATCH($C70,'2018-06 (Д)'!$C$2:$C$100,0)+1,0)))="Н/Д",INDIRECT(CONCATENATE("'2018-05 (Д)'!W",TEXT(MATCH($C70,'2018-05 (Д)'!$C$2:$C$100,0)+1,0)))="Н/Д",AND(INDIRECT(CONCATENATE("'2018-06 (Д)'!W",TEXT(MATCH($C70,'2018-06 (Д)'!$C$2:$C$100,0)+1,0)))="Н/Д",INDIRECT(CONCATENATE("'2018-05 (Д)'!W",TEXT(MATCH($C70,'2018-05 (Д)'!$C$2:$C$100,0)+1,0))))),"Н/Д",((INDIRECT(CONCATENATE("'2018-06 (Д)'!W",TEXT(MATCH($C70,'2018-06 (Д)'!$C$2:$C$100,0)+1,0)))-INDIRECT(CONCATENATE("'2018-05 (Д)'!W",TEXT(MATCH($C70,'2018-05 (Д)'!$C$2:$C$100,0)+1,0))))/INDIRECT(CONCATENATE("'2018-05 (Д)'!W",TEXT(MATCH($C70,'2018-05 (Д)'!$C$2:$C$100,0)+1,0))))*100)</f>
        <v>18.491361359315491</v>
      </c>
      <c r="GY70" s="9">
        <f ca="1">IF(OR(INDIRECT(CONCATENATE("'2018-07 (Д)'!W",TEXT(MATCH($C70,'2018-07 (Д)'!$C$2:$C$100,0)+1,0)))="Н/Д",INDIRECT(CONCATENATE("'2018-06 (Д)'!W",TEXT(MATCH($C70,'2018-06 (Д)'!$C$2:$C$100,0)+1,0)))="Н/Д",AND(INDIRECT(CONCATENATE("'2018-07 (Д)'!W",TEXT(MATCH($C70,'2018-07 (Д)'!$C$2:$C$100,0)+1,0)))="Н/Д",INDIRECT(CONCATENATE("'2018-06 (Д)'!W",TEXT(MATCH($C70,'2018-06 (Д)'!$C$2:$C$100,0)+1,0))))),"Н/Д",((INDIRECT(CONCATENATE("'2018-07 (Д)'!W",TEXT(MATCH($C70,'2018-07 (Д)'!$C$2:$C$100,0)+1,0)))-INDIRECT(CONCATENATE("'2018-06 (Д)'!W",TEXT(MATCH($C70,'2018-06 (Д)'!$C$2:$C$100,0)+1,0))))/INDIRECT(CONCATENATE("'2018-06 (Д)'!W",TEXT(MATCH($C70,'2018-06 (Д)'!$C$2:$C$100,0)+1,0))))*100)</f>
        <v>-26.875131189763302</v>
      </c>
      <c r="GZ70" s="9">
        <f ca="1">IF(OR(INDIRECT(CONCATENATE("'2018-08 (Д)'!W",TEXT(MATCH($C70,'2018-08 (Д)'!$C$2:$C$100,0)+1,0)))="Н/Д",INDIRECT(CONCATENATE("'2018-07 (Д)'!W",TEXT(MATCH($C70,'2018-07 (Д)'!$C$2:$C$100,0)+1,0)))="Н/Д",AND(INDIRECT(CONCATENATE("'2018-08 (Д)'!W",TEXT(MATCH($C70,'2018-08 (Д)'!$C$2:$C$100,0)+1,0)))="Н/Д",INDIRECT(CONCATENATE("'2018-07 (Д)'!W",TEXT(MATCH($C70,'2018-07 (Д)'!$C$2:$C$100,0)+1,0))))),"Н/Д",((INDIRECT(CONCATENATE("'2018-08 (Д)'!W",TEXT(MATCH($C70,'2018-08 (Д)'!$C$2:$C$100,0)+1,0)))-INDIRECT(CONCATENATE("'2018-07 (Д)'!W",TEXT(MATCH($C70,'2018-07 (Д)'!$C$2:$C$100,0)+1,0))))/INDIRECT(CONCATENATE("'2018-07 (Д)'!W",TEXT(MATCH($C70,'2018-07 (Д)'!$C$2:$C$100,0)+1,0))))*100)</f>
        <v>40.564940230942767</v>
      </c>
      <c r="HA70" s="9">
        <f ca="1">IF(OR(INDIRECT(CONCATENATE("'2018-09 (Д)'!W",TEXT(MATCH($C70,'2018-09 (Д)'!$C$2:$C$100,0)+1,0)))="Н/Д",INDIRECT(CONCATENATE("'2018-08 (Д)'!W",TEXT(MATCH($C70,'2018-08 (Д)'!$C$2:$C$100,0)+1,0)))="Н/Д",AND(INDIRECT(CONCATENATE("'2018-09 (Д)'!W",TEXT(MATCH($C70,'2018-09 (Д)'!$C$2:$C$100,0)+1,0)))="Н/Д",INDIRECT(CONCATENATE("'2018-08 (Д)'!W",TEXT(MATCH($C70,'2018-08 (Д)'!$C$2:$C$100,0)+1,0))))),"Н/Д",((INDIRECT(CONCATENATE("'2018-09 (Д)'!W",TEXT(MATCH($C70,'2018-09 (Д)'!$C$2:$C$100,0)+1,0)))-INDIRECT(CONCATENATE("'2018-08 (Д)'!W",TEXT(MATCH($C70,'2018-08 (Д)'!$C$2:$C$100,0)+1,0))))/INDIRECT(CONCATENATE("'2018-08 (Д)'!W",TEXT(MATCH($C70,'2018-08 (Д)'!$C$2:$C$100,0)+1,0))))*100)</f>
        <v>-22.694845331421671</v>
      </c>
      <c r="HB70" s="9">
        <f ca="1">IF(OR(INDIRECT(CONCATENATE("'2018-10 (Д)'!W",TEXT(MATCH($C70,'2018-10 (Д)'!$C$2:$C$100,0)+1,0)))="Н/Д",INDIRECT(CONCATENATE("'2018-09 (Д)'!W",TEXT(MATCH($C70,'2018-09 (Д)'!$C$2:$C$100,0)+1,0)))="Н/Д",AND(INDIRECT(CONCATENATE("'2018-10 (Д)'!W",TEXT(MATCH($C70,'2018-10 (Д)'!$C$2:$C$100,0)+1,0)))="Н/Д",INDIRECT(CONCATENATE("'2018-09 (Д)'!W",TEXT(MATCH($C70,'2018-09 (Д)'!$C$2:$C$100,0)+1,0))))),"Н/Д",((INDIRECT(CONCATENATE("'2018-10 (Д)'!W",TEXT(MATCH($C70,'2018-10 (Д)'!$C$2:$C$100,0)+1,0)))-INDIRECT(CONCATENATE("'2018-09 (Д)'!W",TEXT(MATCH($C70,'2018-09 (Д)'!$C$2:$C$100,0)+1,0))))/INDIRECT(CONCATENATE("'2018-09 (Д)'!W",TEXT(MATCH($C70,'2018-09 (Д)'!$C$2:$C$100,0)+1,0))))*100)</f>
        <v>-29.491082111215043</v>
      </c>
      <c r="HC70" s="9">
        <f ca="1">IF(OR(INDIRECT(CONCATENATE("'2018-11 (Д)'!W",TEXT(MATCH($C70,'2018-11 (Д)'!$C$2:$C$100,0)+1,0)))="Н/Д",INDIRECT(CONCATENATE("'2018-10 (Д)'!W",TEXT(MATCH($C70,'2018-10 (Д)'!$C$2:$C$100,0)+1,0)))="Н/Д",AND(INDIRECT(CONCATENATE("'2018-11 (Д)'!W",TEXT(MATCH($C70,'2018-11 (Д)'!$C$2:$C$100,0)+1,0)))="Н/Д",INDIRECT(CONCATENATE("'2018-10 (Д)'!W",TEXT(MATCH($C70,'2018-10 (Д)'!$C$2:$C$100,0)+1,0))))),"Н/Д",((INDIRECT(CONCATENATE("'2018-11 (Д)'!W",TEXT(MATCH($C70,'2018-11 (Д)'!$C$2:$C$100,0)+1,0)))-INDIRECT(CONCATENATE("'2018-10 (Д)'!W",TEXT(MATCH($C70,'2018-10 (Д)'!$C$2:$C$100,0)+1,0))))/INDIRECT(CONCATENATE("'2018-10 (Д)'!W",TEXT(MATCH($C70,'2018-10 (Д)'!$C$2:$C$100,0)+1,0))))*100)</f>
        <v>110.33538294936523</v>
      </c>
      <c r="HD70" s="9">
        <f ca="1">IF(OR(INDIRECT(CONCATENATE("'2018-12 (Д)'!W",TEXT(MATCH($C70,'2018-12 (Д)'!$C$2:$C$100,0)+1,0)))="Н/Д",INDIRECT(CONCATENATE("'2018-11 (Д)'!W",TEXT(MATCH($C70,'2018-11 (Д)'!$C$2:$C$100,0)+1,0)))="Н/Д",AND(INDIRECT(CONCATENATE("'2018-12 (Д)'!W",TEXT(MATCH($C70,'2018-12 (Д)'!$C$2:$C$100,0)+1,0)))="Н/Д",INDIRECT(CONCATENATE("'2018-11 (Д)'!W",TEXT(MATCH($C70,'2018-11 (Д)'!$C$2:$C$100,0)+1,0))))),"Н/Д",((INDIRECT(CONCATENATE("'2018-12 (Д)'!W",TEXT(MATCH($C70,'2018-12 (Д)'!$C$2:$C$100,0)+1,0)))-INDIRECT(CONCATENATE("'2018-11 (Д)'!W",TEXT(MATCH($C70,'2018-11 (Д)'!$C$2:$C$100,0)+1,0))))/INDIRECT(CONCATENATE("'2018-11 (Д)'!W",TEXT(MATCH($C70,'2018-11 (Д)'!$C$2:$C$100,0)+1,0))))*100)</f>
        <v>-17.998733232467533</v>
      </c>
    </row>
    <row r="71" spans="1:212" x14ac:dyDescent="0.25">
      <c r="A71" s="2" t="s">
        <v>87</v>
      </c>
      <c r="B71" s="2" t="s">
        <v>96</v>
      </c>
      <c r="C71" s="15">
        <v>42000000</v>
      </c>
      <c r="D71" s="9"/>
      <c r="E71" s="9">
        <f ca="1">IF(OR(INDIRECT(CONCATENATE("'2018-03 (Д)'!E",TEXT(MATCH($C71,'2018-03 (Д)'!$C$2:$C$100,0)+1,0)))="Н/Д",INDIRECT(CONCATENATE("'2018-02 (Д)'!E",TEXT(MATCH($C71,'2018-02 (Д)'!$C$2:$C$100,0)+1,0)))="Н/Д",AND(INDIRECT(CONCATENATE("'2018-03 (Д)'!E",TEXT(MATCH($C71,'2018-03 (Д)'!$C$2:$C$100,0)+1,0)))="Н/Д",INDIRECT(CONCATENATE("'2018-02 (Д)'!E",TEXT(MATCH($C71,'2018-02 (Д)'!$C$2:$C$100,0)+1,0))))),"Н/Д",((INDIRECT(CONCATENATE("'2018-03 (Д)'!E",TEXT(MATCH($C71,'2018-03 (Д)'!$C$2:$C$100,0)+1,0)))-INDIRECT(CONCATENATE("'2018-02 (Д)'!E",TEXT(MATCH($C71,'2018-02 (Д)'!$C$2:$C$100,0)+1,0))))/INDIRECT(CONCATENATE("'2018-02 (Д)'!E",TEXT(MATCH($C71,'2018-02 (Д)'!$C$2:$C$100,0)+1,0))))*100)</f>
        <v>19.679303453744495</v>
      </c>
      <c r="F71" s="9">
        <f ca="1">IF(OR(INDIRECT(CONCATENATE("'2018-04 (Д)'!E",TEXT(MATCH($C71,'2018-04 (Д)'!$C$2:$C$100,0)+1,0)))="Н/Д",INDIRECT(CONCATENATE("'2018-03 (Д)'!E",TEXT(MATCH($C71,'2018-03 (Д)'!$C$2:$C$100,0)+1,0)))="Н/Д",AND(INDIRECT(CONCATENATE("'2018-04 (Д)'!E",TEXT(MATCH($C71,'2018-04 (Д)'!$C$2:$C$100,0)+1,0)))="Н/Д",INDIRECT(CONCATENATE("'2018-03 (Д)'!E",TEXT(MATCH($C71,'2018-03 (Д)'!$C$2:$C$100,0)+1,0))))),"Н/Д",((INDIRECT(CONCATENATE("'2018-04 (Д)'!E",TEXT(MATCH($C71,'2018-04 (Д)'!$C$2:$C$100,0)+1,0)))-INDIRECT(CONCATENATE("'2018-03 (Д)'!E",TEXT(MATCH($C71,'2018-03 (Д)'!$C$2:$C$100,0)+1,0))))/INDIRECT(CONCATENATE("'2018-03 (Д)'!E",TEXT(MATCH($C71,'2018-03 (Д)'!$C$2:$C$100,0)+1,0))))*100)</f>
        <v>159.99685864907249</v>
      </c>
      <c r="G71" s="9">
        <f ca="1">IF(OR(INDIRECT(CONCATENATE("'2018-05 (Д)'!E",TEXT(MATCH($C71,'2018-05 (Д)'!$C$2:$C$100,0)+1,0)))="Н/Д",INDIRECT(CONCATENATE("'2018-04 (Д)'!E",TEXT(MATCH($C71,'2018-04 (Д)'!$C$2:$C$100,0)+1,0)))="Н/Д",AND(INDIRECT(CONCATENATE("'2018-05 (Д)'!E",TEXT(MATCH($C71,'2018-05 (Д)'!$C$2:$C$100,0)+1,0)))="Н/Д",INDIRECT(CONCATENATE("'2018-04 (Д)'!E",TEXT(MATCH($C71,'2018-04 (Д)'!$C$2:$C$100,0)+1,0))))),"Н/Д",((INDIRECT(CONCATENATE("'2018-05 (Д)'!E",TEXT(MATCH($C71,'2018-05 (Д)'!$C$2:$C$100,0)+1,0)))-INDIRECT(CONCATENATE("'2018-04 (Д)'!E",TEXT(MATCH($C71,'2018-04 (Д)'!$C$2:$C$100,0)+1,0))))/INDIRECT(CONCATENATE("'2018-04 (Д)'!E",TEXT(MATCH($C71,'2018-04 (Д)'!$C$2:$C$100,0)+1,0))))*100)</f>
        <v>-34.051023842079751</v>
      </c>
      <c r="H71" s="9">
        <f ca="1">IF(OR(INDIRECT(CONCATENATE("'2018-06 (Д)'!E",TEXT(MATCH($C71,'2018-06 (Д)'!$C$2:$C$100,0)+1,0)))="Н/Д",INDIRECT(CONCATENATE("'2018-05 (Д)'!E",TEXT(MATCH($C71,'2018-05 (Д)'!$C$2:$C$100,0)+1,0)))="Н/Д",AND(INDIRECT(CONCATENATE("'2018-06 (Д)'!E",TEXT(MATCH($C71,'2018-06 (Д)'!$C$2:$C$100,0)+1,0)))="Н/Д",INDIRECT(CONCATENATE("'2018-05 (Д)'!E",TEXT(MATCH($C71,'2018-05 (Д)'!$C$2:$C$100,0)+1,0))))),"Н/Д",((INDIRECT(CONCATENATE("'2018-06 (Д)'!E",TEXT(MATCH($C71,'2018-06 (Д)'!$C$2:$C$100,0)+1,0)))-INDIRECT(CONCATENATE("'2018-05 (Д)'!E",TEXT(MATCH($C71,'2018-05 (Д)'!$C$2:$C$100,0)+1,0))))/INDIRECT(CONCATENATE("'2018-05 (Д)'!E",TEXT(MATCH($C71,'2018-05 (Д)'!$C$2:$C$100,0)+1,0))))*100)</f>
        <v>67.435441983294467</v>
      </c>
      <c r="I71" s="9">
        <f ca="1">IF(OR(INDIRECT(CONCATENATE("'2018-07 (Д)'!E",TEXT(MATCH($C71,'2018-07 (Д)'!$C$2:$C$100,0)+1,0)))="Н/Д",INDIRECT(CONCATENATE("'2018-06 (Д)'!E",TEXT(MATCH($C71,'2018-06 (Д)'!$C$2:$C$100,0)+1,0)))="Н/Д",AND(INDIRECT(CONCATENATE("'2018-07 (Д)'!E",TEXT(MATCH($C71,'2018-07 (Д)'!$C$2:$C$100,0)+1,0)))="Н/Д",INDIRECT(CONCATENATE("'2018-06 (Д)'!E",TEXT(MATCH($C71,'2018-06 (Д)'!$C$2:$C$100,0)+1,0))))),"Н/Д",((INDIRECT(CONCATENATE("'2018-07 (Д)'!E",TEXT(MATCH($C71,'2018-07 (Д)'!$C$2:$C$100,0)+1,0)))-INDIRECT(CONCATENATE("'2018-06 (Д)'!E",TEXT(MATCH($C71,'2018-06 (Д)'!$C$2:$C$100,0)+1,0))))/INDIRECT(CONCATENATE("'2018-06 (Д)'!E",TEXT(MATCH($C71,'2018-06 (Д)'!$C$2:$C$100,0)+1,0))))*100)</f>
        <v>-38.607224250096721</v>
      </c>
      <c r="J71" s="9">
        <f ca="1">IF(OR(INDIRECT(CONCATENATE("'2018-08 (Д)'!E",TEXT(MATCH($C71,'2018-08 (Д)'!$C$2:$C$100,0)+1,0)))="Н/Д",INDIRECT(CONCATENATE("'2018-07 (Д)'!E",TEXT(MATCH($C71,'2018-07 (Д)'!$C$2:$C$100,0)+1,0)))="Н/Д",AND(INDIRECT(CONCATENATE("'2018-08 (Д)'!E",TEXT(MATCH($C71,'2018-08 (Д)'!$C$2:$C$100,0)+1,0)))="Н/Д",INDIRECT(CONCATENATE("'2018-07 (Д)'!E",TEXT(MATCH($C71,'2018-07 (Д)'!$C$2:$C$100,0)+1,0))))),"Н/Д",((INDIRECT(CONCATENATE("'2018-08 (Д)'!E",TEXT(MATCH($C71,'2018-08 (Д)'!$C$2:$C$100,0)+1,0)))-INDIRECT(CONCATENATE("'2018-07 (Д)'!E",TEXT(MATCH($C71,'2018-07 (Д)'!$C$2:$C$100,0)+1,0))))/INDIRECT(CONCATENATE("'2018-07 (Д)'!E",TEXT(MATCH($C71,'2018-07 (Д)'!$C$2:$C$100,0)+1,0))))*100)</f>
        <v>31.286686955482761</v>
      </c>
      <c r="K71" s="9">
        <f ca="1">IF(OR(INDIRECT(CONCATENATE("'2018-09 (Д)'!E",TEXT(MATCH($C71,'2018-09 (Д)'!$C$2:$C$100,0)+1,0)))="Н/Д",INDIRECT(CONCATENATE("'2018-08 (Д)'!E",TEXT(MATCH($C71,'2018-08 (Д)'!$C$2:$C$100,0)+1,0)))="Н/Д",AND(INDIRECT(CONCATENATE("'2018-09 (Д)'!E",TEXT(MATCH($C71,'2018-09 (Д)'!$C$2:$C$100,0)+1,0)))="Н/Д",INDIRECT(CONCATENATE("'2018-08 (Д)'!E",TEXT(MATCH($C71,'2018-08 (Д)'!$C$2:$C$100,0)+1,0))))),"Н/Д",((INDIRECT(CONCATENATE("'2018-09 (Д)'!E",TEXT(MATCH($C71,'2018-09 (Д)'!$C$2:$C$100,0)+1,0)))-INDIRECT(CONCATENATE("'2018-08 (Д)'!E",TEXT(MATCH($C71,'2018-08 (Д)'!$C$2:$C$100,0)+1,0))))/INDIRECT(CONCATENATE("'2018-08 (Д)'!E",TEXT(MATCH($C71,'2018-08 (Д)'!$C$2:$C$100,0)+1,0))))*100)</f>
        <v>-17.827370785963289</v>
      </c>
      <c r="L71" s="9">
        <f ca="1">IF(OR(INDIRECT(CONCATENATE("'2018-10 (Д)'!E",TEXT(MATCH($C71,'2018-10 (Д)'!$C$2:$C$100,0)+1,0)))="Н/Д",INDIRECT(CONCATENATE("'2018-09 (Д)'!E",TEXT(MATCH($C71,'2018-09 (Д)'!$C$2:$C$100,0)+1,0)))="Н/Д",AND(INDIRECT(CONCATENATE("'2018-10 (Д)'!E",TEXT(MATCH($C71,'2018-10 (Д)'!$C$2:$C$100,0)+1,0)))="Н/Д",INDIRECT(CONCATENATE("'2018-09 (Д)'!E",TEXT(MATCH($C71,'2018-09 (Д)'!$C$2:$C$100,0)+1,0))))),"Н/Д",((INDIRECT(CONCATENATE("'2018-10 (Д)'!E",TEXT(MATCH($C71,'2018-10 (Д)'!$C$2:$C$100,0)+1,0)))-INDIRECT(CONCATENATE("'2018-09 (Д)'!E",TEXT(MATCH($C71,'2018-09 (Д)'!$C$2:$C$100,0)+1,0))))/INDIRECT(CONCATENATE("'2018-09 (Д)'!E",TEXT(MATCH($C71,'2018-09 (Д)'!$C$2:$C$100,0)+1,0))))*100)</f>
        <v>-41.846486935858799</v>
      </c>
      <c r="M71" s="9">
        <f ca="1">IF(OR(INDIRECT(CONCATENATE("'2018-11 (Д)'!E",TEXT(MATCH($C71,'2018-11 (Д)'!$C$2:$C$100,0)+1,0)))="Н/Д",INDIRECT(CONCATENATE("'2018-10 (Д)'!E",TEXT(MATCH($C71,'2018-10 (Д)'!$C$2:$C$100,0)+1,0)))="Н/Д",AND(INDIRECT(CONCATENATE("'2018-11 (Д)'!E",TEXT(MATCH($C71,'2018-11 (Д)'!$C$2:$C$100,0)+1,0)))="Н/Д",INDIRECT(CONCATENATE("'2018-10 (Д)'!E",TEXT(MATCH($C71,'2018-10 (Д)'!$C$2:$C$100,0)+1,0))))),"Н/Д",((INDIRECT(CONCATENATE("'2018-11 (Д)'!E",TEXT(MATCH($C71,'2018-11 (Д)'!$C$2:$C$100,0)+1,0)))-INDIRECT(CONCATENATE("'2018-10 (Д)'!E",TEXT(MATCH($C71,'2018-10 (Д)'!$C$2:$C$100,0)+1,0))))/INDIRECT(CONCATENATE("'2018-10 (Д)'!E",TEXT(MATCH($C71,'2018-10 (Д)'!$C$2:$C$100,0)+1,0))))*100)</f>
        <v>165.04383927933225</v>
      </c>
      <c r="N71" s="9">
        <f ca="1">IF(OR(INDIRECT(CONCATENATE("'2018-12 (Д)'!E",TEXT(MATCH($C71,'2018-12 (Д)'!$C$2:$C$100,0)+1,0)))="Н/Д",INDIRECT(CONCATENATE("'2018-11 (Д)'!E",TEXT(MATCH($C71,'2018-11 (Д)'!$C$2:$C$100,0)+1,0)))="Н/Д",AND(INDIRECT(CONCATENATE("'2018-12 (Д)'!E",TEXT(MATCH($C71,'2018-12 (Д)'!$C$2:$C$100,0)+1,0)))="Н/Д",INDIRECT(CONCATENATE("'2018-11 (Д)'!E",TEXT(MATCH($C71,'2018-11 (Д)'!$C$2:$C$100,0)+1,0))))),"Н/Д",((INDIRECT(CONCATENATE("'2018-12 (Д)'!E",TEXT(MATCH($C71,'2018-12 (Д)'!$C$2:$C$100,0)+1,0)))-INDIRECT(CONCATENATE("'2018-11 (Д)'!E",TEXT(MATCH($C71,'2018-11 (Д)'!$C$2:$C$100,0)+1,0))))/INDIRECT(CONCATENATE("'2018-11 (Д)'!E",TEXT(MATCH($C71,'2018-11 (Д)'!$C$2:$C$100,0)+1,0))))*100)</f>
        <v>-18.709452433119452</v>
      </c>
      <c r="O71" s="9"/>
      <c r="P71" s="9">
        <f ca="1">IF(OR(INDIRECT(CONCATENATE("'2018-03 (Д)'!F",TEXT(MATCH($C71,'2018-03 (Д)'!$C$2:$C$100,0)+1,0)))="Н/Д",INDIRECT(CONCATENATE("'2018-02 (Д)'!F",TEXT(MATCH($C71,'2018-02 (Д)'!$C$2:$C$100,0)+1,0)))="Н/Д",AND(INDIRECT(CONCATENATE("'2018-03 (Д)'!F",TEXT(MATCH($C71,'2018-03 (Д)'!$C$2:$C$100,0)+1,0)))="Н/Д",INDIRECT(CONCATENATE("'2018-02 (Д)'!F",TEXT(MATCH($C71,'2018-02 (Д)'!$C$2:$C$100,0)+1,0))))),"Н/Д",((INDIRECT(CONCATENATE("'2018-03 (Д)'!F",TEXT(MATCH($C71,'2018-03 (Д)'!$C$2:$C$100,0)+1,0)))-INDIRECT(CONCATENATE("'2018-02 (Д)'!F",TEXT(MATCH($C71,'2018-02 (Д)'!$C$2:$C$100,0)+1,0))))/INDIRECT(CONCATENATE("'2018-02 (Д)'!F",TEXT(MATCH($C71,'2018-02 (Д)'!$C$2:$C$100,0)+1,0))))*100)</f>
        <v>15.721340396308406</v>
      </c>
      <c r="Q71" s="9">
        <f ca="1">IF(OR(INDIRECT(CONCATENATE("'2018-04 (Д)'!F",TEXT(MATCH($C71,'2018-04 (Д)'!$C$2:$C$100,0)+1,0)))="Н/Д",INDIRECT(CONCATENATE("'2018-03 (Д)'!F",TEXT(MATCH($C71,'2018-03 (Д)'!$C$2:$C$100,0)+1,0)))="Н/Д",AND(INDIRECT(CONCATENATE("'2018-04 (Д)'!F",TEXT(MATCH($C71,'2018-04 (Д)'!$C$2:$C$100,0)+1,0)))="Н/Д",INDIRECT(CONCATENATE("'2018-03 (Д)'!F",TEXT(MATCH($C71,'2018-03 (Д)'!$C$2:$C$100,0)+1,0))))),"Н/Д",((INDIRECT(CONCATENATE("'2018-04 (Д)'!F",TEXT(MATCH($C71,'2018-04 (Д)'!$C$2:$C$100,0)+1,0)))-INDIRECT(CONCATENATE("'2018-03 (Д)'!F",TEXT(MATCH($C71,'2018-03 (Д)'!$C$2:$C$100,0)+1,0))))/INDIRECT(CONCATENATE("'2018-03 (Д)'!F",TEXT(MATCH($C71,'2018-03 (Д)'!$C$2:$C$100,0)+1,0))))*100)</f>
        <v>187.27832759893386</v>
      </c>
      <c r="R71" s="9">
        <f ca="1">IF(OR(INDIRECT(CONCATENATE("'2018-05 (Д)'!F",TEXT(MATCH($C71,'2018-05 (Д)'!$C$2:$C$100,0)+1,0)))="Н/Д",INDIRECT(CONCATENATE("'2018-04 (Д)'!F",TEXT(MATCH($C71,'2018-04 (Д)'!$C$2:$C$100,0)+1,0)))="Н/Д",AND(INDIRECT(CONCATENATE("'2018-05 (Д)'!F",TEXT(MATCH($C71,'2018-05 (Д)'!$C$2:$C$100,0)+1,0)))="Н/Д",INDIRECT(CONCATENATE("'2018-04 (Д)'!F",TEXT(MATCH($C71,'2018-04 (Д)'!$C$2:$C$100,0)+1,0))))),"Н/Д",((INDIRECT(CONCATENATE("'2018-05 (Д)'!F",TEXT(MATCH($C71,'2018-05 (Д)'!$C$2:$C$100,0)+1,0)))-INDIRECT(CONCATENATE("'2018-04 (Д)'!F",TEXT(MATCH($C71,'2018-04 (Д)'!$C$2:$C$100,0)+1,0))))/INDIRECT(CONCATENATE("'2018-04 (Д)'!F",TEXT(MATCH($C71,'2018-04 (Д)'!$C$2:$C$100,0)+1,0))))*100)</f>
        <v>-40.87379751771067</v>
      </c>
      <c r="S71" s="9">
        <f ca="1">IF(OR(INDIRECT(CONCATENATE("'2018-06 (Д)'!F",TEXT(MATCH($C71,'2018-06 (Д)'!$C$2:$C$100,0)+1,0)))="Н/Д",INDIRECT(CONCATENATE("'2018-05 (Д)'!F",TEXT(MATCH($C71,'2018-05 (Д)'!$C$2:$C$100,0)+1,0)))="Н/Д",AND(INDIRECT(CONCATENATE("'2018-06 (Д)'!F",TEXT(MATCH($C71,'2018-06 (Д)'!$C$2:$C$100,0)+1,0)))="Н/Д",INDIRECT(CONCATENATE("'2018-05 (Д)'!F",TEXT(MATCH($C71,'2018-05 (Д)'!$C$2:$C$100,0)+1,0))))),"Н/Д",((INDIRECT(CONCATENATE("'2018-06 (Д)'!F",TEXT(MATCH($C71,'2018-06 (Д)'!$C$2:$C$100,0)+1,0)))-INDIRECT(CONCATENATE("'2018-05 (Д)'!F",TEXT(MATCH($C71,'2018-05 (Д)'!$C$2:$C$100,0)+1,0))))/INDIRECT(CONCATENATE("'2018-05 (Д)'!F",TEXT(MATCH($C71,'2018-05 (Д)'!$C$2:$C$100,0)+1,0))))*100)</f>
        <v>73.322135946887812</v>
      </c>
      <c r="T71" s="9">
        <f ca="1">IF(OR(INDIRECT(CONCATENATE("'2018-07 (Д)'!F",TEXT(MATCH($C71,'2018-07 (Д)'!$C$2:$C$100,0)+1,0)))="Н/Д",INDIRECT(CONCATENATE("'2018-06 (Д)'!F",TEXT(MATCH($C71,'2018-06 (Д)'!$C$2:$C$100,0)+1,0)))="Н/Д",AND(INDIRECT(CONCATENATE("'2018-07 (Д)'!F",TEXT(MATCH($C71,'2018-07 (Д)'!$C$2:$C$100,0)+1,0)))="Н/Д",INDIRECT(CONCATENATE("'2018-06 (Д)'!F",TEXT(MATCH($C71,'2018-06 (Д)'!$C$2:$C$100,0)+1,0))))),"Н/Д",((INDIRECT(CONCATENATE("'2018-07 (Д)'!F",TEXT(MATCH($C71,'2018-07 (Д)'!$C$2:$C$100,0)+1,0)))-INDIRECT(CONCATENATE("'2018-06 (Д)'!F",TEXT(MATCH($C71,'2018-06 (Д)'!$C$2:$C$100,0)+1,0))))/INDIRECT(CONCATENATE("'2018-06 (Д)'!F",TEXT(MATCH($C71,'2018-06 (Д)'!$C$2:$C$100,0)+1,0))))*100)</f>
        <v>-41.697041625411259</v>
      </c>
      <c r="U71" s="9">
        <f ca="1">IF(OR(INDIRECT(CONCATENATE("'2018-08 (Д)'!F",TEXT(MATCH($C71,'2018-08 (Д)'!$C$2:$C$100,0)+1,0)))="Н/Д",INDIRECT(CONCATENATE("'2018-07 (Д)'!F",TEXT(MATCH($C71,'2018-07 (Д)'!$C$2:$C$100,0)+1,0)))="Н/Д",AND(INDIRECT(CONCATENATE("'2018-08 (Д)'!F",TEXT(MATCH($C71,'2018-08 (Д)'!$C$2:$C$100,0)+1,0)))="Н/Д",INDIRECT(CONCATENATE("'2018-07 (Д)'!F",TEXT(MATCH($C71,'2018-07 (Д)'!$C$2:$C$100,0)+1,0))))),"Н/Д",((INDIRECT(CONCATENATE("'2018-08 (Д)'!F",TEXT(MATCH($C71,'2018-08 (Д)'!$C$2:$C$100,0)+1,0)))-INDIRECT(CONCATENATE("'2018-07 (Д)'!F",TEXT(MATCH($C71,'2018-07 (Д)'!$C$2:$C$100,0)+1,0))))/INDIRECT(CONCATENATE("'2018-07 (Д)'!F",TEXT(MATCH($C71,'2018-07 (Д)'!$C$2:$C$100,0)+1,0))))*100)</f>
        <v>46.909376031940027</v>
      </c>
      <c r="V71" s="9">
        <f ca="1">IF(OR(INDIRECT(CONCATENATE("'2018-09 (Д)'!F",TEXT(MATCH($C71,'2018-09 (Д)'!$C$2:$C$100,0)+1,0)))="Н/Д",INDIRECT(CONCATENATE("'2018-08 (Д)'!F",TEXT(MATCH($C71,'2018-08 (Д)'!$C$2:$C$100,0)+1,0)))="Н/Д",AND(INDIRECT(CONCATENATE("'2018-09 (Д)'!F",TEXT(MATCH($C71,'2018-09 (Д)'!$C$2:$C$100,0)+1,0)))="Н/Д",INDIRECT(CONCATENATE("'2018-08 (Д)'!F",TEXT(MATCH($C71,'2018-08 (Д)'!$C$2:$C$100,0)+1,0))))),"Н/Д",((INDIRECT(CONCATENATE("'2018-09 (Д)'!F",TEXT(MATCH($C71,'2018-09 (Д)'!$C$2:$C$100,0)+1,0)))-INDIRECT(CONCATENATE("'2018-08 (Д)'!F",TEXT(MATCH($C71,'2018-08 (Д)'!$C$2:$C$100,0)+1,0))))/INDIRECT(CONCATENATE("'2018-08 (Д)'!F",TEXT(MATCH($C71,'2018-08 (Д)'!$C$2:$C$100,0)+1,0))))*100)</f>
        <v>-27.339262267348278</v>
      </c>
      <c r="W71" s="9">
        <f ca="1">IF(OR(INDIRECT(CONCATENATE("'2018-10 (Д)'!F",TEXT(MATCH($C71,'2018-10 (Д)'!$C$2:$C$100,0)+1,0)))="Н/Д",INDIRECT(CONCATENATE("'2018-09 (Д)'!F",TEXT(MATCH($C71,'2018-09 (Д)'!$C$2:$C$100,0)+1,0)))="Н/Д",AND(INDIRECT(CONCATENATE("'2018-10 (Д)'!F",TEXT(MATCH($C71,'2018-10 (Д)'!$C$2:$C$100,0)+1,0)))="Н/Д",INDIRECT(CONCATENATE("'2018-09 (Д)'!F",TEXT(MATCH($C71,'2018-09 (Д)'!$C$2:$C$100,0)+1,0))))),"Н/Д",((INDIRECT(CONCATENATE("'2018-10 (Д)'!F",TEXT(MATCH($C71,'2018-10 (Д)'!$C$2:$C$100,0)+1,0)))-INDIRECT(CONCATENATE("'2018-09 (Д)'!F",TEXT(MATCH($C71,'2018-09 (Д)'!$C$2:$C$100,0)+1,0))))/INDIRECT(CONCATENATE("'2018-09 (Д)'!F",TEXT(MATCH($C71,'2018-09 (Д)'!$C$2:$C$100,0)+1,0))))*100)</f>
        <v>-48.720270050404288</v>
      </c>
      <c r="X71" s="9">
        <f ca="1">IF(OR(INDIRECT(CONCATENATE("'2018-11 (Д)'!F",TEXT(MATCH($C71,'2018-11 (Д)'!$C$2:$C$100,0)+1,0)))="Н/Д",INDIRECT(CONCATENATE("'2018-10 (Д)'!F",TEXT(MATCH($C71,'2018-10 (Д)'!$C$2:$C$100,0)+1,0)))="Н/Д",AND(INDIRECT(CONCATENATE("'2018-11 (Д)'!F",TEXT(MATCH($C71,'2018-11 (Д)'!$C$2:$C$100,0)+1,0)))="Н/Д",INDIRECT(CONCATENATE("'2018-10 (Д)'!F",TEXT(MATCH($C71,'2018-10 (Д)'!$C$2:$C$100,0)+1,0))))),"Н/Д",((INDIRECT(CONCATENATE("'2018-11 (Д)'!F",TEXT(MATCH($C71,'2018-11 (Д)'!$C$2:$C$100,0)+1,0)))-INDIRECT(CONCATENATE("'2018-10 (Д)'!F",TEXT(MATCH($C71,'2018-10 (Д)'!$C$2:$C$100,0)+1,0))))/INDIRECT(CONCATENATE("'2018-10 (Д)'!F",TEXT(MATCH($C71,'2018-10 (Д)'!$C$2:$C$100,0)+1,0))))*100)</f>
        <v>233.12672983794994</v>
      </c>
      <c r="Y71" s="9">
        <f ca="1">IF(OR(INDIRECT(CONCATENATE("'2018-12 (Д)'!F",TEXT(MATCH($C71,'2018-12 (Д)'!$C$2:$C$100,0)+1,0)))="Н/Д",INDIRECT(CONCATENATE("'2018-11 (Д)'!F",TEXT(MATCH($C71,'2018-11 (Д)'!$C$2:$C$100,0)+1,0)))="Н/Д",AND(INDIRECT(CONCATENATE("'2018-12 (Д)'!F",TEXT(MATCH($C71,'2018-12 (Д)'!$C$2:$C$100,0)+1,0)))="Н/Д",INDIRECT(CONCATENATE("'2018-11 (Д)'!F",TEXT(MATCH($C71,'2018-11 (Д)'!$C$2:$C$100,0)+1,0))))),"Н/Д",((INDIRECT(CONCATENATE("'2018-12 (Д)'!F",TEXT(MATCH($C71,'2018-12 (Д)'!$C$2:$C$100,0)+1,0)))-INDIRECT(CONCATENATE("'2018-11 (Д)'!F",TEXT(MATCH($C71,'2018-11 (Д)'!$C$2:$C$100,0)+1,0))))/INDIRECT(CONCATENATE("'2018-11 (Д)'!F",TEXT(MATCH($C71,'2018-11 (Д)'!$C$2:$C$100,0)+1,0))))*100)</f>
        <v>-29.440514020106505</v>
      </c>
      <c r="Z71" s="9"/>
      <c r="AA71" s="9">
        <f ca="1">IF(OR(INDIRECT(CONCATENATE("'2018-03 (Д)'!G",TEXT(MATCH($C71,'2018-03 (Д)'!$C$2:$C$100,0)+1,0)))="Н/Д",INDIRECT(CONCATENATE("'2018-02 (Д)'!G",TEXT(MATCH($C71,'2018-02 (Д)'!$C$2:$C$100,0)+1,0)))="Н/Д",AND(INDIRECT(CONCATENATE("'2018-03 (Д)'!G",TEXT(MATCH($C71,'2018-03 (Д)'!$C$2:$C$100,0)+1,0)))="Н/Д",INDIRECT(CONCATENATE("'2018-02 (Д)'!G",TEXT(MATCH($C71,'2018-02 (Д)'!$C$2:$C$100,0)+1,0))))),"Н/Д",((INDIRECT(CONCATENATE("'2018-03 (Д)'!G",TEXT(MATCH($C71,'2018-03 (Д)'!$C$2:$C$100,0)+1,0)))-INDIRECT(CONCATENATE("'2018-02 (Д)'!G",TEXT(MATCH($C71,'2018-02 (Д)'!$C$2:$C$100,0)+1,0))))/INDIRECT(CONCATENATE("'2018-02 (Д)'!G",TEXT(MATCH($C71,'2018-02 (Д)'!$C$2:$C$100,0)+1,0))))*100)</f>
        <v>-5.3415046127192074</v>
      </c>
      <c r="AB71" s="9">
        <f ca="1">IF(OR(INDIRECT(CONCATENATE("'2018-04 (Д)'!G",TEXT(MATCH($C71,'2018-04 (Д)'!$C$2:$C$100,0)+1,0)))="Н/Д",INDIRECT(CONCATENATE("'2018-03 (Д)'!G",TEXT(MATCH($C71,'2018-03 (Д)'!$C$2:$C$100,0)+1,0)))="Н/Д",AND(INDIRECT(CONCATENATE("'2018-04 (Д)'!G",TEXT(MATCH($C71,'2018-04 (Д)'!$C$2:$C$100,0)+1,0)))="Н/Д",INDIRECT(CONCATENATE("'2018-03 (Д)'!G",TEXT(MATCH($C71,'2018-03 (Д)'!$C$2:$C$100,0)+1,0))))),"Н/Д",((INDIRECT(CONCATENATE("'2018-04 (Д)'!G",TEXT(MATCH($C71,'2018-04 (Д)'!$C$2:$C$100,0)+1,0)))-INDIRECT(CONCATENATE("'2018-03 (Д)'!G",TEXT(MATCH($C71,'2018-03 (Д)'!$C$2:$C$100,0)+1,0))))/INDIRECT(CONCATENATE("'2018-03 (Д)'!G",TEXT(MATCH($C71,'2018-03 (Д)'!$C$2:$C$100,0)+1,0))))*100)</f>
        <v>1281.6129212363803</v>
      </c>
      <c r="AC71" s="9">
        <f ca="1">IF(OR(INDIRECT(CONCATENATE("'2018-05 (Д)'!G",TEXT(MATCH($C71,'2018-05 (Д)'!$C$2:$C$100,0)+1,0)))="Н/Д",INDIRECT(CONCATENATE("'2018-04 (Д)'!G",TEXT(MATCH($C71,'2018-04 (Д)'!$C$2:$C$100,0)+1,0)))="Н/Д",AND(INDIRECT(CONCATENATE("'2018-05 (Д)'!G",TEXT(MATCH($C71,'2018-05 (Д)'!$C$2:$C$100,0)+1,0)))="Н/Д",INDIRECT(CONCATENATE("'2018-04 (Д)'!G",TEXT(MATCH($C71,'2018-04 (Д)'!$C$2:$C$100,0)+1,0))))),"Н/Д",((INDIRECT(CONCATENATE("'2018-05 (Д)'!G",TEXT(MATCH($C71,'2018-05 (Д)'!$C$2:$C$100,0)+1,0)))-INDIRECT(CONCATENATE("'2018-04 (Д)'!G",TEXT(MATCH($C71,'2018-04 (Д)'!$C$2:$C$100,0)+1,0))))/INDIRECT(CONCATENATE("'2018-04 (Д)'!G",TEXT(MATCH($C71,'2018-04 (Д)'!$C$2:$C$100,0)+1,0))))*100)</f>
        <v>-90.801142274363329</v>
      </c>
      <c r="AD71" s="9">
        <f ca="1">IF(OR(INDIRECT(CONCATENATE("'2018-06 (Д)'!G",TEXT(MATCH($C71,'2018-06 (Д)'!$C$2:$C$100,0)+1,0)))="Н/Д",INDIRECT(CONCATENATE("'2018-05 (Д)'!G",TEXT(MATCH($C71,'2018-05 (Д)'!$C$2:$C$100,0)+1,0)))="Н/Д",AND(INDIRECT(CONCATENATE("'2018-06 (Д)'!G",TEXT(MATCH($C71,'2018-06 (Д)'!$C$2:$C$100,0)+1,0)))="Н/Д",INDIRECT(CONCATENATE("'2018-05 (Д)'!G",TEXT(MATCH($C71,'2018-05 (Д)'!$C$2:$C$100,0)+1,0))))),"Н/Д",((INDIRECT(CONCATENATE("'2018-06 (Д)'!G",TEXT(MATCH($C71,'2018-06 (Д)'!$C$2:$C$100,0)+1,0)))-INDIRECT(CONCATENATE("'2018-05 (Д)'!G",TEXT(MATCH($C71,'2018-05 (Д)'!$C$2:$C$100,0)+1,0))))/INDIRECT(CONCATENATE("'2018-05 (Д)'!G",TEXT(MATCH($C71,'2018-05 (Д)'!$C$2:$C$100,0)+1,0))))*100)</f>
        <v>893.71013145605696</v>
      </c>
      <c r="AE71" s="9">
        <f ca="1">IF(OR(INDIRECT(CONCATENATE("'2018-07 (Д)'!G",TEXT(MATCH($C71,'2018-07 (Д)'!$C$2:$C$100,0)+1,0)))="Н/Д",INDIRECT(CONCATENATE("'2018-06 (Д)'!G",TEXT(MATCH($C71,'2018-06 (Д)'!$C$2:$C$100,0)+1,0)))="Н/Д",AND(INDIRECT(CONCATENATE("'2018-07 (Д)'!G",TEXT(MATCH($C71,'2018-07 (Д)'!$C$2:$C$100,0)+1,0)))="Н/Д",INDIRECT(CONCATENATE("'2018-06 (Д)'!G",TEXT(MATCH($C71,'2018-06 (Д)'!$C$2:$C$100,0)+1,0))))),"Н/Д",((INDIRECT(CONCATENATE("'2018-07 (Д)'!G",TEXT(MATCH($C71,'2018-07 (Д)'!$C$2:$C$100,0)+1,0)))-INDIRECT(CONCATENATE("'2018-06 (Д)'!G",TEXT(MATCH($C71,'2018-06 (Д)'!$C$2:$C$100,0)+1,0))))/INDIRECT(CONCATENATE("'2018-06 (Д)'!G",TEXT(MATCH($C71,'2018-06 (Д)'!$C$2:$C$100,0)+1,0))))*100)</f>
        <v>-57.527332647050464</v>
      </c>
      <c r="AF71" s="9">
        <f ca="1">IF(OR(INDIRECT(CONCATENATE("'2018-08 (Д)'!G",TEXT(MATCH($C71,'2018-08 (Д)'!$C$2:$C$100,0)+1,0)))="Н/Д",INDIRECT(CONCATENATE("'2018-07 (Д)'!G",TEXT(MATCH($C71,'2018-07 (Д)'!$C$2:$C$100,0)+1,0)))="Н/Д",AND(INDIRECT(CONCATENATE("'2018-08 (Д)'!G",TEXT(MATCH($C71,'2018-08 (Д)'!$C$2:$C$100,0)+1,0)))="Н/Д",INDIRECT(CONCATENATE("'2018-07 (Д)'!G",TEXT(MATCH($C71,'2018-07 (Д)'!$C$2:$C$100,0)+1,0))))),"Н/Д",((INDIRECT(CONCATENATE("'2018-08 (Д)'!G",TEXT(MATCH($C71,'2018-08 (Д)'!$C$2:$C$100,0)+1,0)))-INDIRECT(CONCATENATE("'2018-07 (Д)'!G",TEXT(MATCH($C71,'2018-07 (Д)'!$C$2:$C$100,0)+1,0))))/INDIRECT(CONCATENATE("'2018-07 (Д)'!G",TEXT(MATCH($C71,'2018-07 (Д)'!$C$2:$C$100,0)+1,0))))*100)</f>
        <v>32.286783337510798</v>
      </c>
      <c r="AG71" s="9">
        <f ca="1">IF(OR(INDIRECT(CONCATENATE("'2018-09 (Д)'!G",TEXT(MATCH($C71,'2018-09 (Д)'!$C$2:$C$100,0)+1,0)))="Н/Д",INDIRECT(CONCATENATE("'2018-08 (Д)'!G",TEXT(MATCH($C71,'2018-08 (Д)'!$C$2:$C$100,0)+1,0)))="Н/Д",AND(INDIRECT(CONCATENATE("'2018-09 (Д)'!G",TEXT(MATCH($C71,'2018-09 (Д)'!$C$2:$C$100,0)+1,0)))="Н/Д",INDIRECT(CONCATENATE("'2018-08 (Д)'!G",TEXT(MATCH($C71,'2018-08 (Д)'!$C$2:$C$100,0)+1,0))))),"Н/Д",((INDIRECT(CONCATENATE("'2018-09 (Д)'!G",TEXT(MATCH($C71,'2018-09 (Д)'!$C$2:$C$100,0)+1,0)))-INDIRECT(CONCATENATE("'2018-08 (Д)'!G",TEXT(MATCH($C71,'2018-08 (Д)'!$C$2:$C$100,0)+1,0))))/INDIRECT(CONCATENATE("'2018-08 (Д)'!G",TEXT(MATCH($C71,'2018-08 (Д)'!$C$2:$C$100,0)+1,0))))*100)</f>
        <v>-6.3418974049138157</v>
      </c>
      <c r="AH71" s="9">
        <f ca="1">IF(OR(INDIRECT(CONCATENATE("'2018-10 (Д)'!G",TEXT(MATCH($C71,'2018-10 (Д)'!$C$2:$C$100,0)+1,0)))="Н/Д",INDIRECT(CONCATENATE("'2018-09 (Д)'!G",TEXT(MATCH($C71,'2018-09 (Д)'!$C$2:$C$100,0)+1,0)))="Н/Д",AND(INDIRECT(CONCATENATE("'2018-10 (Д)'!G",TEXT(MATCH($C71,'2018-10 (Д)'!$C$2:$C$100,0)+1,0)))="Н/Д",INDIRECT(CONCATENATE("'2018-09 (Д)'!G",TEXT(MATCH($C71,'2018-09 (Д)'!$C$2:$C$100,0)+1,0))))),"Н/Д",((INDIRECT(CONCATENATE("'2018-10 (Д)'!G",TEXT(MATCH($C71,'2018-10 (Д)'!$C$2:$C$100,0)+1,0)))-INDIRECT(CONCATENATE("'2018-09 (Д)'!G",TEXT(MATCH($C71,'2018-09 (Д)'!$C$2:$C$100,0)+1,0))))/INDIRECT(CONCATENATE("'2018-09 (Д)'!G",TEXT(MATCH($C71,'2018-09 (Д)'!$C$2:$C$100,0)+1,0))))*100)</f>
        <v>-94.422233993016164</v>
      </c>
      <c r="AI71" s="9">
        <f ca="1">IF(OR(INDIRECT(CONCATENATE("'2018-11 (Д)'!G",TEXT(MATCH($C71,'2018-11 (Д)'!$C$2:$C$100,0)+1,0)))="Н/Д",INDIRECT(CONCATENATE("'2018-10 (Д)'!G",TEXT(MATCH($C71,'2018-10 (Д)'!$C$2:$C$100,0)+1,0)))="Н/Д",AND(INDIRECT(CONCATENATE("'2018-11 (Д)'!G",TEXT(MATCH($C71,'2018-11 (Д)'!$C$2:$C$100,0)+1,0)))="Н/Д",INDIRECT(CONCATENATE("'2018-10 (Д)'!G",TEXT(MATCH($C71,'2018-10 (Д)'!$C$2:$C$100,0)+1,0))))),"Н/Д",((INDIRECT(CONCATENATE("'2018-11 (Д)'!G",TEXT(MATCH($C71,'2018-11 (Д)'!$C$2:$C$100,0)+1,0)))-INDIRECT(CONCATENATE("'2018-10 (Д)'!G",TEXT(MATCH($C71,'2018-10 (Д)'!$C$2:$C$100,0)+1,0))))/INDIRECT(CONCATENATE("'2018-10 (Д)'!G",TEXT(MATCH($C71,'2018-10 (Д)'!$C$2:$C$100,0)+1,0))))*100)</f>
        <v>3489.6602831157461</v>
      </c>
      <c r="AJ71" s="9">
        <f ca="1">IF(OR(INDIRECT(CONCATENATE("'2018-12 (Д)'!G",TEXT(MATCH($C71,'2018-12 (Д)'!$C$2:$C$100,0)+1,0)))="Н/Д",INDIRECT(CONCATENATE("'2018-11 (Д)'!G",TEXT(MATCH($C71,'2018-11 (Д)'!$C$2:$C$100,0)+1,0)))="Н/Д",AND(INDIRECT(CONCATENATE("'2018-12 (Д)'!G",TEXT(MATCH($C71,'2018-12 (Д)'!$C$2:$C$100,0)+1,0)))="Н/Д",INDIRECT(CONCATENATE("'2018-11 (Д)'!G",TEXT(MATCH($C71,'2018-11 (Д)'!$C$2:$C$100,0)+1,0))))),"Н/Д",((INDIRECT(CONCATENATE("'2018-12 (Д)'!G",TEXT(MATCH($C71,'2018-12 (Д)'!$C$2:$C$100,0)+1,0)))-INDIRECT(CONCATENATE("'2018-11 (Д)'!G",TEXT(MATCH($C71,'2018-11 (Д)'!$C$2:$C$100,0)+1,0))))/INDIRECT(CONCATENATE("'2018-11 (Д)'!G",TEXT(MATCH($C71,'2018-11 (Д)'!$C$2:$C$100,0)+1,0))))*100)</f>
        <v>-54.462463004644633</v>
      </c>
      <c r="AK71" s="9"/>
      <c r="AL71" s="9">
        <f ca="1">IF(OR(INDIRECT(CONCATENATE("'2018-03 (Д)'!H",TEXT(MATCH($C71,'2018-03 (Д)'!$C$2:$C$100,0)+1,0)))="Н/Д",INDIRECT(CONCATENATE("'2018-02 (Д)'!H",TEXT(MATCH($C71,'2018-02 (Д)'!$C$2:$C$100,0)+1,0)))="Н/Д",AND(INDIRECT(CONCATENATE("'2018-03 (Д)'!H",TEXT(MATCH($C71,'2018-03 (Д)'!$C$2:$C$100,0)+1,0)))="Н/Д",INDIRECT(CONCATENATE("'2018-02 (Д)'!H",TEXT(MATCH($C71,'2018-02 (Д)'!$C$2:$C$100,0)+1,0))))),"Н/Д",((INDIRECT(CONCATENATE("'2018-03 (Д)'!H",TEXT(MATCH($C71,'2018-03 (Д)'!$C$2:$C$100,0)+1,0)))-INDIRECT(CONCATENATE("'2018-02 (Д)'!H",TEXT(MATCH($C71,'2018-02 (Д)'!$C$2:$C$100,0)+1,0))))/INDIRECT(CONCATENATE("'2018-02 (Д)'!H",TEXT(MATCH($C71,'2018-02 (Д)'!$C$2:$C$100,0)+1,0))))*100)</f>
        <v>42.98672729787301</v>
      </c>
      <c r="AM71" s="9">
        <f ca="1">IF(OR(INDIRECT(CONCATENATE("'2018-04 (Д)'!H",TEXT(MATCH($C71,'2018-04 (Д)'!$C$2:$C$100,0)+1,0)))="Н/Д",INDIRECT(CONCATENATE("'2018-03 (Д)'!H",TEXT(MATCH($C71,'2018-03 (Д)'!$C$2:$C$100,0)+1,0)))="Н/Д",AND(INDIRECT(CONCATENATE("'2018-04 (Д)'!H",TEXT(MATCH($C71,'2018-04 (Д)'!$C$2:$C$100,0)+1,0)))="Н/Д",INDIRECT(CONCATENATE("'2018-03 (Д)'!H",TEXT(MATCH($C71,'2018-03 (Д)'!$C$2:$C$100,0)+1,0))))),"Н/Д",((INDIRECT(CONCATENATE("'2018-04 (Д)'!H",TEXT(MATCH($C71,'2018-04 (Д)'!$C$2:$C$100,0)+1,0)))-INDIRECT(CONCATENATE("'2018-03 (Д)'!H",TEXT(MATCH($C71,'2018-03 (Д)'!$C$2:$C$100,0)+1,0))))/INDIRECT(CONCATENATE("'2018-03 (Д)'!H",TEXT(MATCH($C71,'2018-03 (Д)'!$C$2:$C$100,0)+1,0))))*100)</f>
        <v>-10.329267350854163</v>
      </c>
      <c r="AN71" s="9">
        <f ca="1">IF(OR(INDIRECT(CONCATENATE("'2018-05 (Д)'!H",TEXT(MATCH($C71,'2018-05 (Д)'!$C$2:$C$100,0)+1,0)))="Н/Д",INDIRECT(CONCATENATE("'2018-04 (Д)'!H",TEXT(MATCH($C71,'2018-04 (Д)'!$C$2:$C$100,0)+1,0)))="Н/Д",AND(INDIRECT(CONCATENATE("'2018-05 (Д)'!H",TEXT(MATCH($C71,'2018-05 (Д)'!$C$2:$C$100,0)+1,0)))="Н/Д",INDIRECT(CONCATENATE("'2018-04 (Д)'!H",TEXT(MATCH($C71,'2018-04 (Д)'!$C$2:$C$100,0)+1,0))))),"Н/Д",((INDIRECT(CONCATENATE("'2018-05 (Д)'!H",TEXT(MATCH($C71,'2018-05 (Д)'!$C$2:$C$100,0)+1,0)))-INDIRECT(CONCATENATE("'2018-04 (Д)'!H",TEXT(MATCH($C71,'2018-04 (Д)'!$C$2:$C$100,0)+1,0))))/INDIRECT(CONCATENATE("'2018-04 (Д)'!H",TEXT(MATCH($C71,'2018-04 (Д)'!$C$2:$C$100,0)+1,0))))*100)</f>
        <v>9.0061677360447518</v>
      </c>
      <c r="AO71" s="9">
        <f ca="1">IF(OR(INDIRECT(CONCATENATE("'2018-06 (Д)'!H",TEXT(MATCH($C71,'2018-06 (Д)'!$C$2:$C$100,0)+1,0)))="Н/Д",INDIRECT(CONCATENATE("'2018-05 (Д)'!H",TEXT(MATCH($C71,'2018-05 (Д)'!$C$2:$C$100,0)+1,0)))="Н/Д",AND(INDIRECT(CONCATENATE("'2018-06 (Д)'!H",TEXT(MATCH($C71,'2018-06 (Д)'!$C$2:$C$100,0)+1,0)))="Н/Д",INDIRECT(CONCATENATE("'2018-05 (Д)'!H",TEXT(MATCH($C71,'2018-05 (Д)'!$C$2:$C$100,0)+1,0))))),"Н/Д",((INDIRECT(CONCATENATE("'2018-06 (Д)'!H",TEXT(MATCH($C71,'2018-06 (Д)'!$C$2:$C$100,0)+1,0)))-INDIRECT(CONCATENATE("'2018-05 (Д)'!H",TEXT(MATCH($C71,'2018-05 (Д)'!$C$2:$C$100,0)+1,0))))/INDIRECT(CONCATENATE("'2018-05 (Д)'!H",TEXT(MATCH($C71,'2018-05 (Д)'!$C$2:$C$100,0)+1,0))))*100)</f>
        <v>22.723156238726485</v>
      </c>
      <c r="AP71" s="9">
        <f ca="1">IF(OR(INDIRECT(CONCATENATE("'2018-07 (Д)'!H",TEXT(MATCH($C71,'2018-07 (Д)'!$C$2:$C$100,0)+1,0)))="Н/Д",INDIRECT(CONCATENATE("'2018-06 (Д)'!H",TEXT(MATCH($C71,'2018-06 (Д)'!$C$2:$C$100,0)+1,0)))="Н/Д",AND(INDIRECT(CONCATENATE("'2018-07 (Д)'!H",TEXT(MATCH($C71,'2018-07 (Д)'!$C$2:$C$100,0)+1,0)))="Н/Д",INDIRECT(CONCATENATE("'2018-06 (Д)'!H",TEXT(MATCH($C71,'2018-06 (Д)'!$C$2:$C$100,0)+1,0))))),"Н/Д",((INDIRECT(CONCATENATE("'2018-07 (Д)'!H",TEXT(MATCH($C71,'2018-07 (Д)'!$C$2:$C$100,0)+1,0)))-INDIRECT(CONCATENATE("'2018-06 (Д)'!H",TEXT(MATCH($C71,'2018-06 (Д)'!$C$2:$C$100,0)+1,0))))/INDIRECT(CONCATENATE("'2018-06 (Д)'!H",TEXT(MATCH($C71,'2018-06 (Д)'!$C$2:$C$100,0)+1,0))))*100)</f>
        <v>5.5317299821213943</v>
      </c>
      <c r="AQ71" s="9">
        <f ca="1">IF(OR(INDIRECT(CONCATENATE("'2018-08 (Д)'!H",TEXT(MATCH($C71,'2018-08 (Д)'!$C$2:$C$100,0)+1,0)))="Н/Д",INDIRECT(CONCATENATE("'2018-07 (Д)'!H",TEXT(MATCH($C71,'2018-07 (Д)'!$C$2:$C$100,0)+1,0)))="Н/Д",AND(INDIRECT(CONCATENATE("'2018-08 (Д)'!H",TEXT(MATCH($C71,'2018-08 (Д)'!$C$2:$C$100,0)+1,0)))="Н/Д",INDIRECT(CONCATENATE("'2018-07 (Д)'!H",TEXT(MATCH($C71,'2018-07 (Д)'!$C$2:$C$100,0)+1,0))))),"Н/Д",((INDIRECT(CONCATENATE("'2018-08 (Д)'!H",TEXT(MATCH($C71,'2018-08 (Д)'!$C$2:$C$100,0)+1,0)))-INDIRECT(CONCATENATE("'2018-07 (Д)'!H",TEXT(MATCH($C71,'2018-07 (Д)'!$C$2:$C$100,0)+1,0))))/INDIRECT(CONCATENATE("'2018-07 (Д)'!H",TEXT(MATCH($C71,'2018-07 (Д)'!$C$2:$C$100,0)+1,0))))*100)</f>
        <v>-4.6633288271418509</v>
      </c>
      <c r="AR71" s="9">
        <f ca="1">IF(OR(INDIRECT(CONCATENATE("'2018-09 (Д)'!H",TEXT(MATCH($C71,'2018-09 (Д)'!$C$2:$C$100,0)+1,0)))="Н/Д",INDIRECT(CONCATENATE("'2018-08 (Д)'!H",TEXT(MATCH($C71,'2018-08 (Д)'!$C$2:$C$100,0)+1,0)))="Н/Д",AND(INDIRECT(CONCATENATE("'2018-09 (Д)'!H",TEXT(MATCH($C71,'2018-09 (Д)'!$C$2:$C$100,0)+1,0)))="Н/Д",INDIRECT(CONCATENATE("'2018-08 (Д)'!H",TEXT(MATCH($C71,'2018-08 (Д)'!$C$2:$C$100,0)+1,0))))),"Н/Д",((INDIRECT(CONCATENATE("'2018-09 (Д)'!H",TEXT(MATCH($C71,'2018-09 (Д)'!$C$2:$C$100,0)+1,0)))-INDIRECT(CONCATENATE("'2018-08 (Д)'!H",TEXT(MATCH($C71,'2018-08 (Д)'!$C$2:$C$100,0)+1,0))))/INDIRECT(CONCATENATE("'2018-08 (Д)'!H",TEXT(MATCH($C71,'2018-08 (Д)'!$C$2:$C$100,0)+1,0))))*100)</f>
        <v>-18.647259219085978</v>
      </c>
      <c r="AS71" s="9">
        <f ca="1">IF(OR(INDIRECT(CONCATENATE("'2018-10 (Д)'!H",TEXT(MATCH($C71,'2018-10 (Д)'!$C$2:$C$100,0)+1,0)))="Н/Д",INDIRECT(CONCATENATE("'2018-09 (Д)'!H",TEXT(MATCH($C71,'2018-09 (Д)'!$C$2:$C$100,0)+1,0)))="Н/Д",AND(INDIRECT(CONCATENATE("'2018-10 (Д)'!H",TEXT(MATCH($C71,'2018-10 (Д)'!$C$2:$C$100,0)+1,0)))="Н/Д",INDIRECT(CONCATENATE("'2018-09 (Д)'!H",TEXT(MATCH($C71,'2018-09 (Д)'!$C$2:$C$100,0)+1,0))))),"Н/Д",((INDIRECT(CONCATENATE("'2018-10 (Д)'!H",TEXT(MATCH($C71,'2018-10 (Д)'!$C$2:$C$100,0)+1,0)))-INDIRECT(CONCATENATE("'2018-09 (Д)'!H",TEXT(MATCH($C71,'2018-09 (Д)'!$C$2:$C$100,0)+1,0))))/INDIRECT(CONCATENATE("'2018-09 (Д)'!H",TEXT(MATCH($C71,'2018-09 (Д)'!$C$2:$C$100,0)+1,0))))*100)</f>
        <v>-4.6863289898941591</v>
      </c>
      <c r="AT71" s="9">
        <f ca="1">IF(OR(INDIRECT(CONCATENATE("'2018-11 (Д)'!H",TEXT(MATCH($C71,'2018-11 (Д)'!$C$2:$C$100,0)+1,0)))="Н/Д",INDIRECT(CONCATENATE("'2018-10 (Д)'!H",TEXT(MATCH($C71,'2018-10 (Д)'!$C$2:$C$100,0)+1,0)))="Н/Д",AND(INDIRECT(CONCATENATE("'2018-11 (Д)'!H",TEXT(MATCH($C71,'2018-11 (Д)'!$C$2:$C$100,0)+1,0)))="Н/Д",INDIRECT(CONCATENATE("'2018-10 (Д)'!H",TEXT(MATCH($C71,'2018-10 (Д)'!$C$2:$C$100,0)+1,0))))),"Н/Д",((INDIRECT(CONCATENATE("'2018-11 (Д)'!H",TEXT(MATCH($C71,'2018-11 (Д)'!$C$2:$C$100,0)+1,0)))-INDIRECT(CONCATENATE("'2018-10 (Д)'!H",TEXT(MATCH($C71,'2018-10 (Д)'!$C$2:$C$100,0)+1,0))))/INDIRECT(CONCATENATE("'2018-10 (Д)'!H",TEXT(MATCH($C71,'2018-10 (Д)'!$C$2:$C$100,0)+1,0))))*100)</f>
        <v>-2.3253005442726074</v>
      </c>
      <c r="AU71" s="9">
        <f ca="1">IF(OR(INDIRECT(CONCATENATE("'2018-12 (Д)'!H",TEXT(MATCH($C71,'2018-12 (Д)'!$C$2:$C$100,0)+1,0)))="Н/Д",INDIRECT(CONCATENATE("'2018-11 (Д)'!H",TEXT(MATCH($C71,'2018-11 (Д)'!$C$2:$C$100,0)+1,0)))="Н/Д",AND(INDIRECT(CONCATENATE("'2018-12 (Д)'!H",TEXT(MATCH($C71,'2018-12 (Д)'!$C$2:$C$100,0)+1,0)))="Н/Д",INDIRECT(CONCATENATE("'2018-11 (Д)'!H",TEXT(MATCH($C71,'2018-11 (Д)'!$C$2:$C$100,0)+1,0))))),"Н/Д",((INDIRECT(CONCATENATE("'2018-12 (Д)'!H",TEXT(MATCH($C71,'2018-12 (Д)'!$C$2:$C$100,0)+1,0)))-INDIRECT(CONCATENATE("'2018-11 (Д)'!H",TEXT(MATCH($C71,'2018-11 (Д)'!$C$2:$C$100,0)+1,0))))/INDIRECT(CONCATENATE("'2018-11 (Д)'!H",TEXT(MATCH($C71,'2018-11 (Д)'!$C$2:$C$100,0)+1,0))))*100)</f>
        <v>20.108570770412697</v>
      </c>
      <c r="AV71" s="9"/>
      <c r="AW71" s="9">
        <f ca="1">IF(OR(INDIRECT(CONCATENATE("'2018-03 (Д)'!I",TEXT(MATCH($C71,'2018-03 (Д)'!$C$2:$C$100,0)+1,0)))="Н/Д",INDIRECT(CONCATENATE("'2018-02 (Д)'!I",TEXT(MATCH($C71,'2018-02 (Д)'!$C$2:$C$100,0)+1,0)))="Н/Д",AND(INDIRECT(CONCATENATE("'2018-03 (Д)'!I",TEXT(MATCH($C71,'2018-03 (Д)'!$C$2:$C$100,0)+1,0)))="Н/Д",INDIRECT(CONCATENATE("'2018-02 (Д)'!I",TEXT(MATCH($C71,'2018-02 (Д)'!$C$2:$C$100,0)+1,0))))),"Н/Д",((INDIRECT(CONCATENATE("'2018-03 (Д)'!I",TEXT(MATCH($C71,'2018-03 (Д)'!$C$2:$C$100,0)+1,0)))-INDIRECT(CONCATENATE("'2018-02 (Д)'!I",TEXT(MATCH($C71,'2018-02 (Д)'!$C$2:$C$100,0)+1,0))))/INDIRECT(CONCATENATE("'2018-02 (Д)'!I",TEXT(MATCH($C71,'2018-02 (Д)'!$C$2:$C$100,0)+1,0))))*100)</f>
        <v>-51.323019511403089</v>
      </c>
      <c r="AX71" s="9">
        <f ca="1">IF(OR(INDIRECT(CONCATENATE("'2018-04 (Д)'!I",TEXT(MATCH($C71,'2018-04 (Д)'!$C$2:$C$100,0)+1,0)))="Н/Д",INDIRECT(CONCATENATE("'2018-03 (Д)'!I",TEXT(MATCH($C71,'2018-03 (Д)'!$C$2:$C$100,0)+1,0)))="Н/Д",AND(INDIRECT(CONCATENATE("'2018-04 (Д)'!I",TEXT(MATCH($C71,'2018-04 (Д)'!$C$2:$C$100,0)+1,0)))="Н/Д",INDIRECT(CONCATENATE("'2018-03 (Д)'!I",TEXT(MATCH($C71,'2018-03 (Д)'!$C$2:$C$100,0)+1,0))))),"Н/Д",((INDIRECT(CONCATENATE("'2018-04 (Д)'!I",TEXT(MATCH($C71,'2018-04 (Д)'!$C$2:$C$100,0)+1,0)))-INDIRECT(CONCATENATE("'2018-03 (Д)'!I",TEXT(MATCH($C71,'2018-03 (Д)'!$C$2:$C$100,0)+1,0))))/INDIRECT(CONCATENATE("'2018-03 (Д)'!I",TEXT(MATCH($C71,'2018-03 (Д)'!$C$2:$C$100,0)+1,0))))*100)</f>
        <v>176.11324416755096</v>
      </c>
      <c r="AY71" s="9">
        <f ca="1">IF(OR(INDIRECT(CONCATENATE("'2018-05 (Д)'!I",TEXT(MATCH($C71,'2018-05 (Д)'!$C$2:$C$100,0)+1,0)))="Н/Д",INDIRECT(CONCATENATE("'2018-04 (Д)'!I",TEXT(MATCH($C71,'2018-04 (Д)'!$C$2:$C$100,0)+1,0)))="Н/Д",AND(INDIRECT(CONCATENATE("'2018-05 (Д)'!I",TEXT(MATCH($C71,'2018-05 (Д)'!$C$2:$C$100,0)+1,0)))="Н/Д",INDIRECT(CONCATENATE("'2018-04 (Д)'!I",TEXT(MATCH($C71,'2018-04 (Д)'!$C$2:$C$100,0)+1,0))))),"Н/Д",((INDIRECT(CONCATENATE("'2018-05 (Д)'!I",TEXT(MATCH($C71,'2018-05 (Д)'!$C$2:$C$100,0)+1,0)))-INDIRECT(CONCATENATE("'2018-04 (Д)'!I",TEXT(MATCH($C71,'2018-04 (Д)'!$C$2:$C$100,0)+1,0))))/INDIRECT(CONCATENATE("'2018-04 (Д)'!I",TEXT(MATCH($C71,'2018-04 (Д)'!$C$2:$C$100,0)+1,0))))*100)</f>
        <v>-24.57944289367062</v>
      </c>
      <c r="AZ71" s="9">
        <f ca="1">IF(OR(INDIRECT(CONCATENATE("'2018-06 (Д)'!I",TEXT(MATCH($C71,'2018-06 (Д)'!$C$2:$C$100,0)+1,0)))="Н/Д",INDIRECT(CONCATENATE("'2018-05 (Д)'!I",TEXT(MATCH($C71,'2018-05 (Д)'!$C$2:$C$100,0)+1,0)))="Н/Д",AND(INDIRECT(CONCATENATE("'2018-06 (Д)'!I",TEXT(MATCH($C71,'2018-06 (Д)'!$C$2:$C$100,0)+1,0)))="Н/Д",INDIRECT(CONCATENATE("'2018-05 (Д)'!I",TEXT(MATCH($C71,'2018-05 (Д)'!$C$2:$C$100,0)+1,0))))),"Н/Д",((INDIRECT(CONCATENATE("'2018-06 (Д)'!I",TEXT(MATCH($C71,'2018-06 (Д)'!$C$2:$C$100,0)+1,0)))-INDIRECT(CONCATENATE("'2018-05 (Д)'!I",TEXT(MATCH($C71,'2018-05 (Д)'!$C$2:$C$100,0)+1,0))))/INDIRECT(CONCATENATE("'2018-05 (Д)'!I",TEXT(MATCH($C71,'2018-05 (Д)'!$C$2:$C$100,0)+1,0))))*100)</f>
        <v>5.4783696237454551</v>
      </c>
      <c r="BA71" s="9">
        <f ca="1">IF(OR(INDIRECT(CONCATENATE("'2018-07 (Д)'!I",TEXT(MATCH($C71,'2018-07 (Д)'!$C$2:$C$100,0)+1,0)))="Н/Д",INDIRECT(CONCATENATE("'2018-06 (Д)'!I",TEXT(MATCH($C71,'2018-06 (Д)'!$C$2:$C$100,0)+1,0)))="Н/Д",AND(INDIRECT(CONCATENATE("'2018-07 (Д)'!I",TEXT(MATCH($C71,'2018-07 (Д)'!$C$2:$C$100,0)+1,0)))="Н/Д",INDIRECT(CONCATENATE("'2018-06 (Д)'!I",TEXT(MATCH($C71,'2018-06 (Д)'!$C$2:$C$100,0)+1,0))))),"Н/Д",((INDIRECT(CONCATENATE("'2018-07 (Д)'!I",TEXT(MATCH($C71,'2018-07 (Д)'!$C$2:$C$100,0)+1,0)))-INDIRECT(CONCATENATE("'2018-06 (Д)'!I",TEXT(MATCH($C71,'2018-06 (Д)'!$C$2:$C$100,0)+1,0))))/INDIRECT(CONCATENATE("'2018-06 (Д)'!I",TEXT(MATCH($C71,'2018-06 (Д)'!$C$2:$C$100,0)+1,0))))*100)</f>
        <v>0.85600669913808369</v>
      </c>
      <c r="BB71" s="9">
        <f ca="1">IF(OR(INDIRECT(CONCATENATE("'2018-08 (Д)'!I",TEXT(MATCH($C71,'2018-08 (Д)'!$C$2:$C$100,0)+1,0)))="Н/Д",INDIRECT(CONCATENATE("'2018-07 (Д)'!I",TEXT(MATCH($C71,'2018-07 (Д)'!$C$2:$C$100,0)+1,0)))="Н/Д",AND(INDIRECT(CONCATENATE("'2018-08 (Д)'!I",TEXT(MATCH($C71,'2018-08 (Д)'!$C$2:$C$100,0)+1,0)))="Н/Д",INDIRECT(CONCATENATE("'2018-07 (Д)'!I",TEXT(MATCH($C71,'2018-07 (Д)'!$C$2:$C$100,0)+1,0))))),"Н/Д",((INDIRECT(CONCATENATE("'2018-08 (Д)'!I",TEXT(MATCH($C71,'2018-08 (Д)'!$C$2:$C$100,0)+1,0)))-INDIRECT(CONCATENATE("'2018-07 (Д)'!I",TEXT(MATCH($C71,'2018-07 (Д)'!$C$2:$C$100,0)+1,0))))/INDIRECT(CONCATENATE("'2018-07 (Д)'!I",TEXT(MATCH($C71,'2018-07 (Д)'!$C$2:$C$100,0)+1,0))))*100)</f>
        <v>14.037519588677249</v>
      </c>
      <c r="BC71" s="9">
        <f ca="1">IF(OR(INDIRECT(CONCATENATE("'2018-09 (Д)'!I",TEXT(MATCH($C71,'2018-09 (Д)'!$C$2:$C$100,0)+1,0)))="Н/Д",INDIRECT(CONCATENATE("'2018-08 (Д)'!I",TEXT(MATCH($C71,'2018-08 (Д)'!$C$2:$C$100,0)+1,0)))="Н/Д",AND(INDIRECT(CONCATENATE("'2018-09 (Д)'!I",TEXT(MATCH($C71,'2018-09 (Д)'!$C$2:$C$100,0)+1,0)))="Н/Д",INDIRECT(CONCATENATE("'2018-08 (Д)'!I",TEXT(MATCH($C71,'2018-08 (Д)'!$C$2:$C$100,0)+1,0))))),"Н/Д",((INDIRECT(CONCATENATE("'2018-09 (Д)'!I",TEXT(MATCH($C71,'2018-09 (Д)'!$C$2:$C$100,0)+1,0)))-INDIRECT(CONCATENATE("'2018-08 (Д)'!I",TEXT(MATCH($C71,'2018-08 (Д)'!$C$2:$C$100,0)+1,0))))/INDIRECT(CONCATENATE("'2018-08 (Д)'!I",TEXT(MATCH($C71,'2018-08 (Д)'!$C$2:$C$100,0)+1,0))))*100)</f>
        <v>-5.8640136992478071</v>
      </c>
      <c r="BD71" s="9">
        <f ca="1">IF(OR(INDIRECT(CONCATENATE("'2018-10 (Д)'!I",TEXT(MATCH($C71,'2018-10 (Д)'!$C$2:$C$100,0)+1,0)))="Н/Д",INDIRECT(CONCATENATE("'2018-09 (Д)'!I",TEXT(MATCH($C71,'2018-09 (Д)'!$C$2:$C$100,0)+1,0)))="Н/Д",AND(INDIRECT(CONCATENATE("'2018-10 (Д)'!I",TEXT(MATCH($C71,'2018-10 (Д)'!$C$2:$C$100,0)+1,0)))="Н/Д",INDIRECT(CONCATENATE("'2018-09 (Д)'!I",TEXT(MATCH($C71,'2018-09 (Д)'!$C$2:$C$100,0)+1,0))))),"Н/Д",((INDIRECT(CONCATENATE("'2018-10 (Д)'!I",TEXT(MATCH($C71,'2018-10 (Д)'!$C$2:$C$100,0)+1,0)))-INDIRECT(CONCATENATE("'2018-09 (Д)'!I",TEXT(MATCH($C71,'2018-09 (Д)'!$C$2:$C$100,0)+1,0))))/INDIRECT(CONCATENATE("'2018-09 (Д)'!I",TEXT(MATCH($C71,'2018-09 (Д)'!$C$2:$C$100,0)+1,0))))*100)</f>
        <v>7.9144249615098223</v>
      </c>
      <c r="BE71" s="9">
        <f ca="1">IF(OR(INDIRECT(CONCATENATE("'2018-11 (Д)'!I",TEXT(MATCH($C71,'2018-11 (Д)'!$C$2:$C$100,0)+1,0)))="Н/Д",INDIRECT(CONCATENATE("'2018-10 (Д)'!I",TEXT(MATCH($C71,'2018-10 (Д)'!$C$2:$C$100,0)+1,0)))="Н/Д",AND(INDIRECT(CONCATENATE("'2018-11 (Д)'!I",TEXT(MATCH($C71,'2018-11 (Д)'!$C$2:$C$100,0)+1,0)))="Н/Д",INDIRECT(CONCATENATE("'2018-10 (Д)'!I",TEXT(MATCH($C71,'2018-10 (Д)'!$C$2:$C$100,0)+1,0))))),"Н/Д",((INDIRECT(CONCATENATE("'2018-11 (Д)'!I",TEXT(MATCH($C71,'2018-11 (Д)'!$C$2:$C$100,0)+1,0)))-INDIRECT(CONCATENATE("'2018-10 (Д)'!I",TEXT(MATCH($C71,'2018-10 (Д)'!$C$2:$C$100,0)+1,0))))/INDIRECT(CONCATENATE("'2018-10 (Д)'!I",TEXT(MATCH($C71,'2018-10 (Д)'!$C$2:$C$100,0)+1,0))))*100)</f>
        <v>-10.428606935681989</v>
      </c>
      <c r="BF71" s="9">
        <f ca="1">IF(OR(INDIRECT(CONCATENATE("'2018-12 (Д)'!I",TEXT(MATCH($C71,'2018-12 (Д)'!$C$2:$C$100,0)+1,0)))="Н/Д",INDIRECT(CONCATENATE("'2018-11 (Д)'!I",TEXT(MATCH($C71,'2018-11 (Д)'!$C$2:$C$100,0)+1,0)))="Н/Д",AND(INDIRECT(CONCATENATE("'2018-12 (Д)'!I",TEXT(MATCH($C71,'2018-12 (Д)'!$C$2:$C$100,0)+1,0)))="Н/Д",INDIRECT(CONCATENATE("'2018-11 (Д)'!I",TEXT(MATCH($C71,'2018-11 (Д)'!$C$2:$C$100,0)+1,0))))),"Н/Д",((INDIRECT(CONCATENATE("'2018-12 (Д)'!I",TEXT(MATCH($C71,'2018-12 (Д)'!$C$2:$C$100,0)+1,0)))-INDIRECT(CONCATENATE("'2018-11 (Д)'!I",TEXT(MATCH($C71,'2018-11 (Д)'!$C$2:$C$100,0)+1,0))))/INDIRECT(CONCATENATE("'2018-11 (Д)'!I",TEXT(MATCH($C71,'2018-11 (Д)'!$C$2:$C$100,0)+1,0))))*100)</f>
        <v>-1.7815887597526205</v>
      </c>
      <c r="BG71" s="9"/>
      <c r="BH71" s="9" t="str">
        <f ca="1">IF(OR(INDIRECT(CONCATENATE("'2018-03 (Д)'!J",TEXT(MATCH($C71,'2018-03 (Д)'!$C$2:$C$100,0)+1,0)))="Н/Д",INDIRECT(CONCATENATE("'2018-02 (Д)'!J",TEXT(MATCH($C71,'2018-02 (Д)'!$C$2:$C$100,0)+1,0)))="Н/Д",AND(INDIRECT(CONCATENATE("'2018-03 (Д)'!J",TEXT(MATCH($C71,'2018-03 (Д)'!$C$2:$C$100,0)+1,0)))="Н/Д",INDIRECT(CONCATENATE("'2018-02 (Д)'!J",TEXT(MATCH($C71,'2018-02 (Д)'!$C$2:$C$100,0)+1,0))))),"Н/Д",((INDIRECT(CONCATENATE("'2018-03 (Д)'!J",TEXT(MATCH($C71,'2018-03 (Д)'!$C$2:$C$100,0)+1,0)))-INDIRECT(CONCATENATE("'2018-02 (Д)'!J",TEXT(MATCH($C71,'2018-02 (Д)'!$C$2:$C$100,0)+1,0))))/INDIRECT(CONCATENATE("'2018-02 (Д)'!J",TEXT(MATCH($C71,'2018-02 (Д)'!$C$2:$C$100,0)+1,0))))*100)</f>
        <v>Н/Д</v>
      </c>
      <c r="BI71" s="9" t="str">
        <f ca="1">IF(OR(INDIRECT(CONCATENATE("'2018-04 (Д)'!J",TEXT(MATCH($C71,'2018-04 (Д)'!$C$2:$C$100,0)+1,0)))="Н/Д",INDIRECT(CONCATENATE("'2018-03 (Д)'!J",TEXT(MATCH($C71,'2018-03 (Д)'!$C$2:$C$100,0)+1,0)))="Н/Д",AND(INDIRECT(CONCATENATE("'2018-04 (Д)'!J",TEXT(MATCH($C71,'2018-04 (Д)'!$C$2:$C$100,0)+1,0)))="Н/Д",INDIRECT(CONCATENATE("'2018-03 (Д)'!J",TEXT(MATCH($C71,'2018-03 (Д)'!$C$2:$C$100,0)+1,0))))),"Н/Д",((INDIRECT(CONCATENATE("'2018-04 (Д)'!J",TEXT(MATCH($C71,'2018-04 (Д)'!$C$2:$C$100,0)+1,0)))-INDIRECT(CONCATENATE("'2018-03 (Д)'!J",TEXT(MATCH($C71,'2018-03 (Д)'!$C$2:$C$100,0)+1,0))))/INDIRECT(CONCATENATE("'2018-03 (Д)'!J",TEXT(MATCH($C71,'2018-03 (Д)'!$C$2:$C$100,0)+1,0))))*100)</f>
        <v>Н/Д</v>
      </c>
      <c r="BJ71" s="9" t="str">
        <f ca="1">IF(OR(INDIRECT(CONCATENATE("'2018-05 (Д)'!J",TEXT(MATCH($C71,'2018-05 (Д)'!$C$2:$C$100,0)+1,0)))="Н/Д",INDIRECT(CONCATENATE("'2018-04 (Д)'!J",TEXT(MATCH($C71,'2018-04 (Д)'!$C$2:$C$100,0)+1,0)))="Н/Д",AND(INDIRECT(CONCATENATE("'2018-05 (Д)'!J",TEXT(MATCH($C71,'2018-05 (Д)'!$C$2:$C$100,0)+1,0)))="Н/Д",INDIRECT(CONCATENATE("'2018-04 (Д)'!J",TEXT(MATCH($C71,'2018-04 (Д)'!$C$2:$C$100,0)+1,0))))),"Н/Д",((INDIRECT(CONCATENATE("'2018-05 (Д)'!J",TEXT(MATCH($C71,'2018-05 (Д)'!$C$2:$C$100,0)+1,0)))-INDIRECT(CONCATENATE("'2018-04 (Д)'!J",TEXT(MATCH($C71,'2018-04 (Д)'!$C$2:$C$100,0)+1,0))))/INDIRECT(CONCATENATE("'2018-04 (Д)'!J",TEXT(MATCH($C71,'2018-04 (Д)'!$C$2:$C$100,0)+1,0))))*100)</f>
        <v>Н/Д</v>
      </c>
      <c r="BK71" s="9" t="str">
        <f ca="1">IF(OR(INDIRECT(CONCATENATE("'2018-06 (Д)'!J",TEXT(MATCH($C71,'2018-06 (Д)'!$C$2:$C$100,0)+1,0)))="Н/Д",INDIRECT(CONCATENATE("'2018-05 (Д)'!J",TEXT(MATCH($C71,'2018-05 (Д)'!$C$2:$C$100,0)+1,0)))="Н/Д",AND(INDIRECT(CONCATENATE("'2018-06 (Д)'!J",TEXT(MATCH($C71,'2018-06 (Д)'!$C$2:$C$100,0)+1,0)))="Н/Д",INDIRECT(CONCATENATE("'2018-05 (Д)'!J",TEXT(MATCH($C71,'2018-05 (Д)'!$C$2:$C$100,0)+1,0))))),"Н/Д",((INDIRECT(CONCATENATE("'2018-06 (Д)'!J",TEXT(MATCH($C71,'2018-06 (Д)'!$C$2:$C$100,0)+1,0)))-INDIRECT(CONCATENATE("'2018-05 (Д)'!J",TEXT(MATCH($C71,'2018-05 (Д)'!$C$2:$C$100,0)+1,0))))/INDIRECT(CONCATENATE("'2018-05 (Д)'!J",TEXT(MATCH($C71,'2018-05 (Д)'!$C$2:$C$100,0)+1,0))))*100)</f>
        <v>Н/Д</v>
      </c>
      <c r="BL71" s="9" t="str">
        <f ca="1">IF(OR(INDIRECT(CONCATENATE("'2018-07 (Д)'!J",TEXT(MATCH($C71,'2018-07 (Д)'!$C$2:$C$100,0)+1,0)))="Н/Д",INDIRECT(CONCATENATE("'2018-06 (Д)'!J",TEXT(MATCH($C71,'2018-06 (Д)'!$C$2:$C$100,0)+1,0)))="Н/Д",AND(INDIRECT(CONCATENATE("'2018-07 (Д)'!J",TEXT(MATCH($C71,'2018-07 (Д)'!$C$2:$C$100,0)+1,0)))="Н/Д",INDIRECT(CONCATENATE("'2018-06 (Д)'!J",TEXT(MATCH($C71,'2018-06 (Д)'!$C$2:$C$100,0)+1,0))))),"Н/Д",((INDIRECT(CONCATENATE("'2018-07 (Д)'!J",TEXT(MATCH($C71,'2018-07 (Д)'!$C$2:$C$100,0)+1,0)))-INDIRECT(CONCATENATE("'2018-06 (Д)'!J",TEXT(MATCH($C71,'2018-06 (Д)'!$C$2:$C$100,0)+1,0))))/INDIRECT(CONCATENATE("'2018-06 (Д)'!J",TEXT(MATCH($C71,'2018-06 (Д)'!$C$2:$C$100,0)+1,0))))*100)</f>
        <v>Н/Д</v>
      </c>
      <c r="BM71" s="9" t="str">
        <f ca="1">IF(OR(INDIRECT(CONCATENATE("'2018-08 (Д)'!J",TEXT(MATCH($C71,'2018-08 (Д)'!$C$2:$C$100,0)+1,0)))="Н/Д",INDIRECT(CONCATENATE("'2018-07 (Д)'!J",TEXT(MATCH($C71,'2018-07 (Д)'!$C$2:$C$100,0)+1,0)))="Н/Д",AND(INDIRECT(CONCATENATE("'2018-08 (Д)'!J",TEXT(MATCH($C71,'2018-08 (Д)'!$C$2:$C$100,0)+1,0)))="Н/Д",INDIRECT(CONCATENATE("'2018-07 (Д)'!J",TEXT(MATCH($C71,'2018-07 (Д)'!$C$2:$C$100,0)+1,0))))),"Н/Д",((INDIRECT(CONCATENATE("'2018-08 (Д)'!J",TEXT(MATCH($C71,'2018-08 (Д)'!$C$2:$C$100,0)+1,0)))-INDIRECT(CONCATENATE("'2018-07 (Д)'!J",TEXT(MATCH($C71,'2018-07 (Д)'!$C$2:$C$100,0)+1,0))))/INDIRECT(CONCATENATE("'2018-07 (Д)'!J",TEXT(MATCH($C71,'2018-07 (Д)'!$C$2:$C$100,0)+1,0))))*100)</f>
        <v>Н/Д</v>
      </c>
      <c r="BN71" s="9" t="str">
        <f ca="1">IF(OR(INDIRECT(CONCATENATE("'2018-09 (Д)'!J",TEXT(MATCH($C71,'2018-09 (Д)'!$C$2:$C$100,0)+1,0)))="Н/Д",INDIRECT(CONCATENATE("'2018-08 (Д)'!J",TEXT(MATCH($C71,'2018-08 (Д)'!$C$2:$C$100,0)+1,0)))="Н/Д",AND(INDIRECT(CONCATENATE("'2018-09 (Д)'!J",TEXT(MATCH($C71,'2018-09 (Д)'!$C$2:$C$100,0)+1,0)))="Н/Д",INDIRECT(CONCATENATE("'2018-08 (Д)'!J",TEXT(MATCH($C71,'2018-08 (Д)'!$C$2:$C$100,0)+1,0))))),"Н/Д",((INDIRECT(CONCATENATE("'2018-09 (Д)'!J",TEXT(MATCH($C71,'2018-09 (Д)'!$C$2:$C$100,0)+1,0)))-INDIRECT(CONCATENATE("'2018-08 (Д)'!J",TEXT(MATCH($C71,'2018-08 (Д)'!$C$2:$C$100,0)+1,0))))/INDIRECT(CONCATENATE("'2018-08 (Д)'!J",TEXT(MATCH($C71,'2018-08 (Д)'!$C$2:$C$100,0)+1,0))))*100)</f>
        <v>Н/Д</v>
      </c>
      <c r="BO71" s="9" t="str">
        <f ca="1">IF(OR(INDIRECT(CONCATENATE("'2018-10 (Д)'!J",TEXT(MATCH($C71,'2018-10 (Д)'!$C$2:$C$100,0)+1,0)))="Н/Д",INDIRECT(CONCATENATE("'2018-09 (Д)'!J",TEXT(MATCH($C71,'2018-09 (Д)'!$C$2:$C$100,0)+1,0)))="Н/Д",AND(INDIRECT(CONCATENATE("'2018-10 (Д)'!J",TEXT(MATCH($C71,'2018-10 (Д)'!$C$2:$C$100,0)+1,0)))="Н/Д",INDIRECT(CONCATENATE("'2018-09 (Д)'!J",TEXT(MATCH($C71,'2018-09 (Д)'!$C$2:$C$100,0)+1,0))))),"Н/Д",((INDIRECT(CONCATENATE("'2018-10 (Д)'!J",TEXT(MATCH($C71,'2018-10 (Д)'!$C$2:$C$100,0)+1,0)))-INDIRECT(CONCATENATE("'2018-09 (Д)'!J",TEXT(MATCH($C71,'2018-09 (Д)'!$C$2:$C$100,0)+1,0))))/INDIRECT(CONCATENATE("'2018-09 (Д)'!J",TEXT(MATCH($C71,'2018-09 (Д)'!$C$2:$C$100,0)+1,0))))*100)</f>
        <v>Н/Д</v>
      </c>
      <c r="BP71" s="9" t="str">
        <f ca="1">IF(OR(INDIRECT(CONCATENATE("'2018-11 (Д)'!J",TEXT(MATCH($C71,'2018-11 (Д)'!$C$2:$C$100,0)+1,0)))="Н/Д",INDIRECT(CONCATENATE("'2018-10 (Д)'!J",TEXT(MATCH($C71,'2018-10 (Д)'!$C$2:$C$100,0)+1,0)))="Н/Д",AND(INDIRECT(CONCATENATE("'2018-11 (Д)'!J",TEXT(MATCH($C71,'2018-11 (Д)'!$C$2:$C$100,0)+1,0)))="Н/Д",INDIRECT(CONCATENATE("'2018-10 (Д)'!J",TEXT(MATCH($C71,'2018-10 (Д)'!$C$2:$C$100,0)+1,0))))),"Н/Д",((INDIRECT(CONCATENATE("'2018-11 (Д)'!J",TEXT(MATCH($C71,'2018-11 (Д)'!$C$2:$C$100,0)+1,0)))-INDIRECT(CONCATENATE("'2018-10 (Д)'!J",TEXT(MATCH($C71,'2018-10 (Д)'!$C$2:$C$100,0)+1,0))))/INDIRECT(CONCATENATE("'2018-10 (Д)'!J",TEXT(MATCH($C71,'2018-10 (Д)'!$C$2:$C$100,0)+1,0))))*100)</f>
        <v>Н/Д</v>
      </c>
      <c r="BQ71" s="9" t="str">
        <f ca="1">IF(OR(INDIRECT(CONCATENATE("'2018-12 (Д)'!J",TEXT(MATCH($C71,'2018-12 (Д)'!$C$2:$C$100,0)+1,0)))="Н/Д",INDIRECT(CONCATENATE("'2018-11 (Д)'!J",TEXT(MATCH($C71,'2018-11 (Д)'!$C$2:$C$100,0)+1,0)))="Н/Д",AND(INDIRECT(CONCATENATE("'2018-12 (Д)'!J",TEXT(MATCH($C71,'2018-12 (Д)'!$C$2:$C$100,0)+1,0)))="Н/Д",INDIRECT(CONCATENATE("'2018-11 (Д)'!J",TEXT(MATCH($C71,'2018-11 (Д)'!$C$2:$C$100,0)+1,0))))),"Н/Д",((INDIRECT(CONCATENATE("'2018-12 (Д)'!J",TEXT(MATCH($C71,'2018-12 (Д)'!$C$2:$C$100,0)+1,0)))-INDIRECT(CONCATENATE("'2018-11 (Д)'!J",TEXT(MATCH($C71,'2018-11 (Д)'!$C$2:$C$100,0)+1,0))))/INDIRECT(CONCATENATE("'2018-11 (Д)'!J",TEXT(MATCH($C71,'2018-11 (Д)'!$C$2:$C$100,0)+1,0))))*100)</f>
        <v>Н/Д</v>
      </c>
      <c r="BR71" s="9"/>
      <c r="BS71" s="9">
        <f ca="1">IF(OR(INDIRECT(CONCATENATE("'2018-03 (Д)'!K",TEXT(MATCH($C71,'2018-03 (Д)'!$C$2:$C$100,0)+1,0)))="Н/Д",INDIRECT(CONCATENATE("'2018-02 (Д)'!K",TEXT(MATCH($C71,'2018-02 (Д)'!$C$2:$C$100,0)+1,0)))="Н/Д",AND(INDIRECT(CONCATENATE("'2018-03 (Д)'!K",TEXT(MATCH($C71,'2018-03 (Д)'!$C$2:$C$100,0)+1,0)))="Н/Д",INDIRECT(CONCATENATE("'2018-02 (Д)'!K",TEXT(MATCH($C71,'2018-02 (Д)'!$C$2:$C$100,0)+1,0))))),"Н/Д",((INDIRECT(CONCATENATE("'2018-03 (Д)'!K",TEXT(MATCH($C71,'2018-03 (Д)'!$C$2:$C$100,0)+1,0)))-INDIRECT(CONCATENATE("'2018-02 (Д)'!K",TEXT(MATCH($C71,'2018-02 (Д)'!$C$2:$C$100,0)+1,0))))/INDIRECT(CONCATENATE("'2018-02 (Д)'!K",TEXT(MATCH($C71,'2018-02 (Д)'!$C$2:$C$100,0)+1,0))))*100)</f>
        <v>-49.14293189938703</v>
      </c>
      <c r="BT71" s="9">
        <f ca="1">IF(OR(INDIRECT(CONCATENATE("'2018-04 (Д)'!K",TEXT(MATCH($C71,'2018-04 (Д)'!$C$2:$C$100,0)+1,0)))="Н/Д",INDIRECT(CONCATENATE("'2018-03 (Д)'!K",TEXT(MATCH($C71,'2018-03 (Д)'!$C$2:$C$100,0)+1,0)))="Н/Д",AND(INDIRECT(CONCATENATE("'2018-04 (Д)'!K",TEXT(MATCH($C71,'2018-04 (Д)'!$C$2:$C$100,0)+1,0)))="Н/Д",INDIRECT(CONCATENATE("'2018-03 (Д)'!K",TEXT(MATCH($C71,'2018-03 (Д)'!$C$2:$C$100,0)+1,0))))),"Н/Д",((INDIRECT(CONCATENATE("'2018-04 (Д)'!K",TEXT(MATCH($C71,'2018-04 (Д)'!$C$2:$C$100,0)+1,0)))-INDIRECT(CONCATENATE("'2018-03 (Д)'!K",TEXT(MATCH($C71,'2018-03 (Д)'!$C$2:$C$100,0)+1,0))))/INDIRECT(CONCATENATE("'2018-03 (Д)'!K",TEXT(MATCH($C71,'2018-03 (Д)'!$C$2:$C$100,0)+1,0))))*100)</f>
        <v>242.87453126359333</v>
      </c>
      <c r="BU71" s="9">
        <f ca="1">IF(OR(INDIRECT(CONCATENATE("'2018-05 (Д)'!K",TEXT(MATCH($C71,'2018-05 (Д)'!$C$2:$C$100,0)+1,0)))="Н/Д",INDIRECT(CONCATENATE("'2018-04 (Д)'!K",TEXT(MATCH($C71,'2018-04 (Д)'!$C$2:$C$100,0)+1,0)))="Н/Д",AND(INDIRECT(CONCATENATE("'2018-05 (Д)'!K",TEXT(MATCH($C71,'2018-05 (Д)'!$C$2:$C$100,0)+1,0)))="Н/Д",INDIRECT(CONCATENATE("'2018-04 (Д)'!K",TEXT(MATCH($C71,'2018-04 (Д)'!$C$2:$C$100,0)+1,0))))),"Н/Д",((INDIRECT(CONCATENATE("'2018-05 (Д)'!K",TEXT(MATCH($C71,'2018-05 (Д)'!$C$2:$C$100,0)+1,0)))-INDIRECT(CONCATENATE("'2018-04 (Д)'!K",TEXT(MATCH($C71,'2018-04 (Д)'!$C$2:$C$100,0)+1,0))))/INDIRECT(CONCATENATE("'2018-04 (Д)'!K",TEXT(MATCH($C71,'2018-04 (Д)'!$C$2:$C$100,0)+1,0))))*100)</f>
        <v>116.7327777334264</v>
      </c>
      <c r="BV71" s="9">
        <f ca="1">IF(OR(INDIRECT(CONCATENATE("'2018-06 (Д)'!K",TEXT(MATCH($C71,'2018-06 (Д)'!$C$2:$C$100,0)+1,0)))="Н/Д",INDIRECT(CONCATENATE("'2018-05 (Д)'!K",TEXT(MATCH($C71,'2018-05 (Д)'!$C$2:$C$100,0)+1,0)))="Н/Д",AND(INDIRECT(CONCATENATE("'2018-06 (Д)'!K",TEXT(MATCH($C71,'2018-06 (Д)'!$C$2:$C$100,0)+1,0)))="Н/Д",INDIRECT(CONCATENATE("'2018-05 (Д)'!K",TEXT(MATCH($C71,'2018-05 (Д)'!$C$2:$C$100,0)+1,0))))),"Н/Д",((INDIRECT(CONCATENATE("'2018-06 (Д)'!K",TEXT(MATCH($C71,'2018-06 (Д)'!$C$2:$C$100,0)+1,0)))-INDIRECT(CONCATENATE("'2018-05 (Д)'!K",TEXT(MATCH($C71,'2018-05 (Д)'!$C$2:$C$100,0)+1,0))))/INDIRECT(CONCATENATE("'2018-05 (Д)'!K",TEXT(MATCH($C71,'2018-05 (Д)'!$C$2:$C$100,0)+1,0))))*100)</f>
        <v>-74.348629859616878</v>
      </c>
      <c r="BW71" s="9">
        <f ca="1">IF(OR(INDIRECT(CONCATENATE("'2018-07 (Д)'!K",TEXT(MATCH($C71,'2018-07 (Д)'!$C$2:$C$100,0)+1,0)))="Н/Д",INDIRECT(CONCATENATE("'2018-06 (Д)'!K",TEXT(MATCH($C71,'2018-06 (Д)'!$C$2:$C$100,0)+1,0)))="Н/Д",AND(INDIRECT(CONCATENATE("'2018-07 (Д)'!K",TEXT(MATCH($C71,'2018-07 (Д)'!$C$2:$C$100,0)+1,0)))="Н/Д",INDIRECT(CONCATENATE("'2018-06 (Д)'!K",TEXT(MATCH($C71,'2018-06 (Д)'!$C$2:$C$100,0)+1,0))))),"Н/Д",((INDIRECT(CONCATENATE("'2018-07 (Д)'!K",TEXT(MATCH($C71,'2018-07 (Д)'!$C$2:$C$100,0)+1,0)))-INDIRECT(CONCATENATE("'2018-06 (Д)'!K",TEXT(MATCH($C71,'2018-06 (Д)'!$C$2:$C$100,0)+1,0))))/INDIRECT(CONCATENATE("'2018-06 (Д)'!K",TEXT(MATCH($C71,'2018-06 (Д)'!$C$2:$C$100,0)+1,0))))*100)</f>
        <v>-47.226395826033539</v>
      </c>
      <c r="BX71" s="9">
        <f ca="1">IF(OR(INDIRECT(CONCATENATE("'2018-08 (Д)'!K",TEXT(MATCH($C71,'2018-08 (Д)'!$C$2:$C$100,0)+1,0)))="Н/Д",INDIRECT(CONCATENATE("'2018-07 (Д)'!K",TEXT(MATCH($C71,'2018-07 (Д)'!$C$2:$C$100,0)+1,0)))="Н/Д",AND(INDIRECT(CONCATENATE("'2018-08 (Д)'!K",TEXT(MATCH($C71,'2018-08 (Д)'!$C$2:$C$100,0)+1,0)))="Н/Д",INDIRECT(CONCATENATE("'2018-07 (Д)'!K",TEXT(MATCH($C71,'2018-07 (Д)'!$C$2:$C$100,0)+1,0))))),"Н/Д",((INDIRECT(CONCATENATE("'2018-08 (Д)'!K",TEXT(MATCH($C71,'2018-08 (Д)'!$C$2:$C$100,0)+1,0)))-INDIRECT(CONCATENATE("'2018-07 (Д)'!K",TEXT(MATCH($C71,'2018-07 (Д)'!$C$2:$C$100,0)+1,0))))/INDIRECT(CONCATENATE("'2018-07 (Д)'!K",TEXT(MATCH($C71,'2018-07 (Д)'!$C$2:$C$100,0)+1,0))))*100)</f>
        <v>415.91307506360585</v>
      </c>
      <c r="BY71" s="9">
        <f ca="1">IF(OR(INDIRECT(CONCATENATE("'2018-09 (Д)'!K",TEXT(MATCH($C71,'2018-09 (Д)'!$C$2:$C$100,0)+1,0)))="Н/Д",INDIRECT(CONCATENATE("'2018-08 (Д)'!K",TEXT(MATCH($C71,'2018-08 (Д)'!$C$2:$C$100,0)+1,0)))="Н/Д",AND(INDIRECT(CONCATENATE("'2018-09 (Д)'!K",TEXT(MATCH($C71,'2018-09 (Д)'!$C$2:$C$100,0)+1,0)))="Н/Д",INDIRECT(CONCATENATE("'2018-08 (Д)'!K",TEXT(MATCH($C71,'2018-08 (Д)'!$C$2:$C$100,0)+1,0))))),"Н/Д",((INDIRECT(CONCATENATE("'2018-09 (Д)'!K",TEXT(MATCH($C71,'2018-09 (Д)'!$C$2:$C$100,0)+1,0)))-INDIRECT(CONCATENATE("'2018-08 (Д)'!K",TEXT(MATCH($C71,'2018-08 (Д)'!$C$2:$C$100,0)+1,0))))/INDIRECT(CONCATENATE("'2018-08 (Д)'!K",TEXT(MATCH($C71,'2018-08 (Д)'!$C$2:$C$100,0)+1,0))))*100)</f>
        <v>-83.201276992517634</v>
      </c>
      <c r="BZ71" s="9">
        <f ca="1">IF(OR(INDIRECT(CONCATENATE("'2018-10 (Д)'!K",TEXT(MATCH($C71,'2018-10 (Д)'!$C$2:$C$100,0)+1,0)))="Н/Д",INDIRECT(CONCATENATE("'2018-09 (Д)'!K",TEXT(MATCH($C71,'2018-09 (Д)'!$C$2:$C$100,0)+1,0)))="Н/Д",AND(INDIRECT(CONCATENATE("'2018-10 (Д)'!K",TEXT(MATCH($C71,'2018-10 (Д)'!$C$2:$C$100,0)+1,0)))="Н/Д",INDIRECT(CONCATENATE("'2018-09 (Д)'!K",TEXT(MATCH($C71,'2018-09 (Д)'!$C$2:$C$100,0)+1,0))))),"Н/Д",((INDIRECT(CONCATENATE("'2018-10 (Д)'!K",TEXT(MATCH($C71,'2018-10 (Д)'!$C$2:$C$100,0)+1,0)))-INDIRECT(CONCATENATE("'2018-09 (Д)'!K",TEXT(MATCH($C71,'2018-09 (Д)'!$C$2:$C$100,0)+1,0))))/INDIRECT(CONCATENATE("'2018-09 (Д)'!K",TEXT(MATCH($C71,'2018-09 (Д)'!$C$2:$C$100,0)+1,0))))*100)</f>
        <v>-21.981906603177343</v>
      </c>
      <c r="CA71" s="9">
        <f ca="1">IF(OR(INDIRECT(CONCATENATE("'2018-11 (Д)'!K",TEXT(MATCH($C71,'2018-11 (Д)'!$C$2:$C$100,0)+1,0)))="Н/Д",INDIRECT(CONCATENATE("'2018-10 (Д)'!K",TEXT(MATCH($C71,'2018-10 (Д)'!$C$2:$C$100,0)+1,0)))="Н/Д",AND(INDIRECT(CONCATENATE("'2018-11 (Д)'!K",TEXT(MATCH($C71,'2018-11 (Д)'!$C$2:$C$100,0)+1,0)))="Н/Д",INDIRECT(CONCATENATE("'2018-10 (Д)'!K",TEXT(MATCH($C71,'2018-10 (Д)'!$C$2:$C$100,0)+1,0))))),"Н/Д",((INDIRECT(CONCATENATE("'2018-11 (Д)'!K",TEXT(MATCH($C71,'2018-11 (Д)'!$C$2:$C$100,0)+1,0)))-INDIRECT(CONCATENATE("'2018-10 (Д)'!K",TEXT(MATCH($C71,'2018-10 (Д)'!$C$2:$C$100,0)+1,0))))/INDIRECT(CONCATENATE("'2018-10 (Д)'!K",TEXT(MATCH($C71,'2018-10 (Д)'!$C$2:$C$100,0)+1,0))))*100)</f>
        <v>753.03967563334288</v>
      </c>
      <c r="CB71" s="9">
        <f ca="1">IF(OR(INDIRECT(CONCATENATE("'2018-12 (Д)'!K",TEXT(MATCH($C71,'2018-12 (Д)'!$C$2:$C$100,0)+1,0)))="Н/Д",INDIRECT(CONCATENATE("'2018-11 (Д)'!K",TEXT(MATCH($C71,'2018-11 (Д)'!$C$2:$C$100,0)+1,0)))="Н/Д",AND(INDIRECT(CONCATENATE("'2018-12 (Д)'!K",TEXT(MATCH($C71,'2018-12 (Д)'!$C$2:$C$100,0)+1,0)))="Н/Д",INDIRECT(CONCATENATE("'2018-11 (Д)'!K",TEXT(MATCH($C71,'2018-11 (Д)'!$C$2:$C$100,0)+1,0))))),"Н/Д",((INDIRECT(CONCATENATE("'2018-12 (Д)'!K",TEXT(MATCH($C71,'2018-12 (Д)'!$C$2:$C$100,0)+1,0)))-INDIRECT(CONCATENATE("'2018-11 (Д)'!K",TEXT(MATCH($C71,'2018-11 (Д)'!$C$2:$C$100,0)+1,0))))/INDIRECT(CONCATENATE("'2018-11 (Д)'!K",TEXT(MATCH($C71,'2018-11 (Д)'!$C$2:$C$100,0)+1,0))))*100)</f>
        <v>-86.282207758114737</v>
      </c>
      <c r="CC71" s="9"/>
      <c r="CD71" s="9">
        <f ca="1">IF(OR(INDIRECT(CONCATENATE("'2018-03 (Д)'!L",TEXT(MATCH($C71,'2018-03 (Д)'!$C$2:$C$100,0)+1,0)))="Н/Д",INDIRECT(CONCATENATE("'2018-02 (Д)'!L",TEXT(MATCH($C71,'2018-02 (Д)'!$C$2:$C$100,0)+1,0)))="Н/Д",AND(INDIRECT(CONCATENATE("'2018-03 (Д)'!L",TEXT(MATCH($C71,'2018-03 (Д)'!$C$2:$C$100,0)+1,0)))="Н/Д",INDIRECT(CONCATENATE("'2018-02 (Д)'!L",TEXT(MATCH($C71,'2018-02 (Д)'!$C$2:$C$100,0)+1,0))))),"Н/Д",((INDIRECT(CONCATENATE("'2018-03 (Д)'!L",TEXT(MATCH($C71,'2018-03 (Д)'!$C$2:$C$100,0)+1,0)))-INDIRECT(CONCATENATE("'2018-02 (Д)'!L",TEXT(MATCH($C71,'2018-02 (Д)'!$C$2:$C$100,0)+1,0))))/INDIRECT(CONCATENATE("'2018-02 (Д)'!L",TEXT(MATCH($C71,'2018-02 (Д)'!$C$2:$C$100,0)+1,0))))*100)</f>
        <v>69.839743455176233</v>
      </c>
      <c r="CE71" s="9">
        <f ca="1">IF(OR(INDIRECT(CONCATENATE("'2018-04 (Д)'!L",TEXT(MATCH($C71,'2018-04 (Д)'!$C$2:$C$100,0)+1,0)))="Н/Д",INDIRECT(CONCATENATE("'2018-03 (Д)'!L",TEXT(MATCH($C71,'2018-03 (Д)'!$C$2:$C$100,0)+1,0)))="Н/Д",AND(INDIRECT(CONCATENATE("'2018-04 (Д)'!L",TEXT(MATCH($C71,'2018-04 (Д)'!$C$2:$C$100,0)+1,0)))="Н/Д",INDIRECT(CONCATENATE("'2018-03 (Д)'!L",TEXT(MATCH($C71,'2018-03 (Д)'!$C$2:$C$100,0)+1,0))))),"Н/Д",((INDIRECT(CONCATENATE("'2018-04 (Д)'!L",TEXT(MATCH($C71,'2018-04 (Д)'!$C$2:$C$100,0)+1,0)))-INDIRECT(CONCATENATE("'2018-03 (Д)'!L",TEXT(MATCH($C71,'2018-03 (Д)'!$C$2:$C$100,0)+1,0))))/INDIRECT(CONCATENATE("'2018-03 (Д)'!L",TEXT(MATCH($C71,'2018-03 (Д)'!$C$2:$C$100,0)+1,0))))*100)</f>
        <v>59.060921384517954</v>
      </c>
      <c r="CF71" s="9">
        <f ca="1">IF(OR(INDIRECT(CONCATENATE("'2018-05 (Д)'!L",TEXT(MATCH($C71,'2018-05 (Д)'!$C$2:$C$100,0)+1,0)))="Н/Д",INDIRECT(CONCATENATE("'2018-04 (Д)'!L",TEXT(MATCH($C71,'2018-04 (Д)'!$C$2:$C$100,0)+1,0)))="Н/Д",AND(INDIRECT(CONCATENATE("'2018-05 (Д)'!L",TEXT(MATCH($C71,'2018-05 (Д)'!$C$2:$C$100,0)+1,0)))="Н/Д",INDIRECT(CONCATENATE("'2018-04 (Д)'!L",TEXT(MATCH($C71,'2018-04 (Д)'!$C$2:$C$100,0)+1,0))))),"Н/Д",((INDIRECT(CONCATENATE("'2018-05 (Д)'!L",TEXT(MATCH($C71,'2018-05 (Д)'!$C$2:$C$100,0)+1,0)))-INDIRECT(CONCATENATE("'2018-04 (Д)'!L",TEXT(MATCH($C71,'2018-04 (Д)'!$C$2:$C$100,0)+1,0))))/INDIRECT(CONCATENATE("'2018-04 (Д)'!L",TEXT(MATCH($C71,'2018-04 (Д)'!$C$2:$C$100,0)+1,0))))*100)</f>
        <v>161.16091754546508</v>
      </c>
      <c r="CG71" s="9">
        <f ca="1">IF(OR(INDIRECT(CONCATENATE("'2018-06 (Д)'!L",TEXT(MATCH($C71,'2018-06 (Д)'!$C$2:$C$100,0)+1,0)))="Н/Д",INDIRECT(CONCATENATE("'2018-05 (Д)'!L",TEXT(MATCH($C71,'2018-05 (Д)'!$C$2:$C$100,0)+1,0)))="Н/Д",AND(INDIRECT(CONCATENATE("'2018-06 (Д)'!L",TEXT(MATCH($C71,'2018-06 (Д)'!$C$2:$C$100,0)+1,0)))="Н/Д",INDIRECT(CONCATENATE("'2018-05 (Д)'!L",TEXT(MATCH($C71,'2018-05 (Д)'!$C$2:$C$100,0)+1,0))))),"Н/Д",((INDIRECT(CONCATENATE("'2018-06 (Д)'!L",TEXT(MATCH($C71,'2018-06 (Д)'!$C$2:$C$100,0)+1,0)))-INDIRECT(CONCATENATE("'2018-05 (Д)'!L",TEXT(MATCH($C71,'2018-05 (Д)'!$C$2:$C$100,0)+1,0))))/INDIRECT(CONCATENATE("'2018-05 (Д)'!L",TEXT(MATCH($C71,'2018-05 (Д)'!$C$2:$C$100,0)+1,0))))*100)</f>
        <v>-32.571497089611448</v>
      </c>
      <c r="CH71" s="9">
        <f ca="1">IF(OR(INDIRECT(CONCATENATE("'2018-07 (Д)'!L",TEXT(MATCH($C71,'2018-07 (Д)'!$C$2:$C$100,0)+1,0)))="Н/Д",INDIRECT(CONCATENATE("'2018-06 (Д)'!L",TEXT(MATCH($C71,'2018-06 (Д)'!$C$2:$C$100,0)+1,0)))="Н/Д",AND(INDIRECT(CONCATENATE("'2018-07 (Д)'!L",TEXT(MATCH($C71,'2018-07 (Д)'!$C$2:$C$100,0)+1,0)))="Н/Д",INDIRECT(CONCATENATE("'2018-06 (Д)'!L",TEXT(MATCH($C71,'2018-06 (Д)'!$C$2:$C$100,0)+1,0))))),"Н/Д",((INDIRECT(CONCATENATE("'2018-07 (Д)'!L",TEXT(MATCH($C71,'2018-07 (Д)'!$C$2:$C$100,0)+1,0)))-INDIRECT(CONCATENATE("'2018-06 (Д)'!L",TEXT(MATCH($C71,'2018-06 (Д)'!$C$2:$C$100,0)+1,0))))/INDIRECT(CONCATENATE("'2018-06 (Д)'!L",TEXT(MATCH($C71,'2018-06 (Д)'!$C$2:$C$100,0)+1,0))))*100)</f>
        <v>-92.188071559980571</v>
      </c>
      <c r="CI71" s="9">
        <f ca="1">IF(OR(INDIRECT(CONCATENATE("'2018-08 (Д)'!L",TEXT(MATCH($C71,'2018-08 (Д)'!$C$2:$C$100,0)+1,0)))="Н/Д",INDIRECT(CONCATENATE("'2018-07 (Д)'!L",TEXT(MATCH($C71,'2018-07 (Д)'!$C$2:$C$100,0)+1,0)))="Н/Д",AND(INDIRECT(CONCATENATE("'2018-08 (Д)'!L",TEXT(MATCH($C71,'2018-08 (Д)'!$C$2:$C$100,0)+1,0)))="Н/Д",INDIRECT(CONCATENATE("'2018-07 (Д)'!L",TEXT(MATCH($C71,'2018-07 (Д)'!$C$2:$C$100,0)+1,0))))),"Н/Д",((INDIRECT(CONCATENATE("'2018-08 (Д)'!L",TEXT(MATCH($C71,'2018-08 (Д)'!$C$2:$C$100,0)+1,0)))-INDIRECT(CONCATENATE("'2018-07 (Д)'!L",TEXT(MATCH($C71,'2018-07 (Д)'!$C$2:$C$100,0)+1,0))))/INDIRECT(CONCATENATE("'2018-07 (Д)'!L",TEXT(MATCH($C71,'2018-07 (Д)'!$C$2:$C$100,0)+1,0))))*100)</f>
        <v>1708.3837521388734</v>
      </c>
      <c r="CJ71" s="9">
        <f ca="1">IF(OR(INDIRECT(CONCATENATE("'2018-09 (Д)'!L",TEXT(MATCH($C71,'2018-09 (Д)'!$C$2:$C$100,0)+1,0)))="Н/Д",INDIRECT(CONCATENATE("'2018-08 (Д)'!L",TEXT(MATCH($C71,'2018-08 (Д)'!$C$2:$C$100,0)+1,0)))="Н/Д",AND(INDIRECT(CONCATENATE("'2018-09 (Д)'!L",TEXT(MATCH($C71,'2018-09 (Д)'!$C$2:$C$100,0)+1,0)))="Н/Д",INDIRECT(CONCATENATE("'2018-08 (Д)'!L",TEXT(MATCH($C71,'2018-08 (Д)'!$C$2:$C$100,0)+1,0))))),"Н/Д",((INDIRECT(CONCATENATE("'2018-09 (Д)'!L",TEXT(MATCH($C71,'2018-09 (Д)'!$C$2:$C$100,0)+1,0)))-INDIRECT(CONCATENATE("'2018-08 (Д)'!L",TEXT(MATCH($C71,'2018-08 (Д)'!$C$2:$C$100,0)+1,0))))/INDIRECT(CONCATENATE("'2018-08 (Д)'!L",TEXT(MATCH($C71,'2018-08 (Д)'!$C$2:$C$100,0)+1,0))))*100)</f>
        <v>-66.250491257518732</v>
      </c>
      <c r="CK71" s="9">
        <f ca="1">IF(OR(INDIRECT(CONCATENATE("'2018-10 (Д)'!L",TEXT(MATCH($C71,'2018-10 (Д)'!$C$2:$C$100,0)+1,0)))="Н/Д",INDIRECT(CONCATENATE("'2018-09 (Д)'!L",TEXT(MATCH($C71,'2018-09 (Д)'!$C$2:$C$100,0)+1,0)))="Н/Д",AND(INDIRECT(CONCATENATE("'2018-10 (Д)'!L",TEXT(MATCH($C71,'2018-10 (Д)'!$C$2:$C$100,0)+1,0)))="Н/Д",INDIRECT(CONCATENATE("'2018-09 (Д)'!L",TEXT(MATCH($C71,'2018-09 (Д)'!$C$2:$C$100,0)+1,0))))),"Н/Д",((INDIRECT(CONCATENATE("'2018-10 (Д)'!L",TEXT(MATCH($C71,'2018-10 (Д)'!$C$2:$C$100,0)+1,0)))-INDIRECT(CONCATENATE("'2018-09 (Д)'!L",TEXT(MATCH($C71,'2018-09 (Д)'!$C$2:$C$100,0)+1,0))))/INDIRECT(CONCATENATE("'2018-09 (Д)'!L",TEXT(MATCH($C71,'2018-09 (Д)'!$C$2:$C$100,0)+1,0))))*100)</f>
        <v>-66.649026370940916</v>
      </c>
      <c r="CL71" s="9">
        <f ca="1">IF(OR(INDIRECT(CONCATENATE("'2018-11 (Д)'!L",TEXT(MATCH($C71,'2018-11 (Д)'!$C$2:$C$100,0)+1,0)))="Н/Д",INDIRECT(CONCATENATE("'2018-10 (Д)'!L",TEXT(MATCH($C71,'2018-10 (Д)'!$C$2:$C$100,0)+1,0)))="Н/Д",AND(INDIRECT(CONCATENATE("'2018-11 (Д)'!L",TEXT(MATCH($C71,'2018-11 (Д)'!$C$2:$C$100,0)+1,0)))="Н/Д",INDIRECT(CONCATENATE("'2018-10 (Д)'!L",TEXT(MATCH($C71,'2018-10 (Д)'!$C$2:$C$100,0)+1,0))))),"Н/Д",((INDIRECT(CONCATENATE("'2018-11 (Д)'!L",TEXT(MATCH($C71,'2018-11 (Д)'!$C$2:$C$100,0)+1,0)))-INDIRECT(CONCATENATE("'2018-10 (Д)'!L",TEXT(MATCH($C71,'2018-10 (Д)'!$C$2:$C$100,0)+1,0))))/INDIRECT(CONCATENATE("'2018-10 (Д)'!L",TEXT(MATCH($C71,'2018-10 (Д)'!$C$2:$C$100,0)+1,0))))*100)</f>
        <v>717.13028693037359</v>
      </c>
      <c r="CM71" s="9">
        <f ca="1">IF(OR(INDIRECT(CONCATENATE("'2018-12 (Д)'!L",TEXT(MATCH($C71,'2018-12 (Д)'!$C$2:$C$100,0)+1,0)))="Н/Д",INDIRECT(CONCATENATE("'2018-11 (Д)'!L",TEXT(MATCH($C71,'2018-11 (Д)'!$C$2:$C$100,0)+1,0)))="Н/Д",AND(INDIRECT(CONCATENATE("'2018-12 (Д)'!L",TEXT(MATCH($C71,'2018-12 (Д)'!$C$2:$C$100,0)+1,0)))="Н/Д",INDIRECT(CONCATENATE("'2018-11 (Д)'!L",TEXT(MATCH($C71,'2018-11 (Д)'!$C$2:$C$100,0)+1,0))))),"Н/Д",((INDIRECT(CONCATENATE("'2018-12 (Д)'!L",TEXT(MATCH($C71,'2018-12 (Д)'!$C$2:$C$100,0)+1,0)))-INDIRECT(CONCATENATE("'2018-11 (Д)'!L",TEXT(MATCH($C71,'2018-11 (Д)'!$C$2:$C$100,0)+1,0))))/INDIRECT(CONCATENATE("'2018-11 (Д)'!L",TEXT(MATCH($C71,'2018-11 (Д)'!$C$2:$C$100,0)+1,0))))*100)</f>
        <v>-0.12378409519557126</v>
      </c>
      <c r="CN71" s="9"/>
      <c r="CO71" s="9">
        <f ca="1">IF(OR(INDIRECT(CONCATENATE("'2018-03 (Д)'!M",TEXT(MATCH($C71,'2018-03 (Д)'!$C$2:$C$100,0)+1,0)))="Н/Д",INDIRECT(CONCATENATE("'2018-02 (Д)'!M",TEXT(MATCH($C71,'2018-02 (Д)'!$C$2:$C$100,0)+1,0)))="Н/Д",AND(INDIRECT(CONCATENATE("'2018-03 (Д)'!M",TEXT(MATCH($C71,'2018-03 (Д)'!$C$2:$C$100,0)+1,0)))="Н/Д",INDIRECT(CONCATENATE("'2018-02 (Д)'!M",TEXT(MATCH($C71,'2018-02 (Д)'!$C$2:$C$100,0)+1,0))))),"Н/Д",((INDIRECT(CONCATENATE("'2018-03 (Д)'!M",TEXT(MATCH($C71,'2018-03 (Д)'!$C$2:$C$100,0)+1,0)))-INDIRECT(CONCATENATE("'2018-02 (Д)'!M",TEXT(MATCH($C71,'2018-02 (Д)'!$C$2:$C$100,0)+1,0))))/INDIRECT(CONCATENATE("'2018-02 (Д)'!M",TEXT(MATCH($C71,'2018-02 (Д)'!$C$2:$C$100,0)+1,0))))*100)</f>
        <v>-13.940817558119406</v>
      </c>
      <c r="CP71" s="9">
        <f ca="1">IF(OR(INDIRECT(CONCATENATE("'2018-04 (Д)'!M",TEXT(MATCH($C71,'2018-04 (Д)'!$C$2:$C$100,0)+1,0)))="Н/Д",INDIRECT(CONCATENATE("'2018-03 (Д)'!M",TEXT(MATCH($C71,'2018-03 (Д)'!$C$2:$C$100,0)+1,0)))="Н/Д",AND(INDIRECT(CONCATENATE("'2018-04 (Д)'!M",TEXT(MATCH($C71,'2018-04 (Д)'!$C$2:$C$100,0)+1,0)))="Н/Д",INDIRECT(CONCATENATE("'2018-03 (Д)'!M",TEXT(MATCH($C71,'2018-03 (Д)'!$C$2:$C$100,0)+1,0))))),"Н/Д",((INDIRECT(CONCATENATE("'2018-04 (Д)'!M",TEXT(MATCH($C71,'2018-04 (Д)'!$C$2:$C$100,0)+1,0)))-INDIRECT(CONCATENATE("'2018-03 (Д)'!M",TEXT(MATCH($C71,'2018-03 (Д)'!$C$2:$C$100,0)+1,0))))/INDIRECT(CONCATENATE("'2018-03 (Д)'!M",TEXT(MATCH($C71,'2018-03 (Д)'!$C$2:$C$100,0)+1,0))))*100)</f>
        <v>-4.7075643237008356</v>
      </c>
      <c r="CQ71" s="9">
        <f ca="1">IF(OR(INDIRECT(CONCATENATE("'2018-05 (Д)'!M",TEXT(MATCH($C71,'2018-05 (Д)'!$C$2:$C$100,0)+1,0)))="Н/Д",INDIRECT(CONCATENATE("'2018-04 (Д)'!M",TEXT(MATCH($C71,'2018-04 (Д)'!$C$2:$C$100,0)+1,0)))="Н/Д",AND(INDIRECT(CONCATENATE("'2018-05 (Д)'!M",TEXT(MATCH($C71,'2018-05 (Д)'!$C$2:$C$100,0)+1,0)))="Н/Д",INDIRECT(CONCATENATE("'2018-04 (Д)'!M",TEXT(MATCH($C71,'2018-04 (Д)'!$C$2:$C$100,0)+1,0))))),"Н/Д",((INDIRECT(CONCATENATE("'2018-05 (Д)'!M",TEXT(MATCH($C71,'2018-05 (Д)'!$C$2:$C$100,0)+1,0)))-INDIRECT(CONCATENATE("'2018-04 (Д)'!M",TEXT(MATCH($C71,'2018-04 (Д)'!$C$2:$C$100,0)+1,0))))/INDIRECT(CONCATENATE("'2018-04 (Д)'!M",TEXT(MATCH($C71,'2018-04 (Д)'!$C$2:$C$100,0)+1,0))))*100)</f>
        <v>20.123911948896254</v>
      </c>
      <c r="CR71" s="9">
        <f ca="1">IF(OR(INDIRECT(CONCATENATE("'2018-06 (Д)'!M",TEXT(MATCH($C71,'2018-06 (Д)'!$C$2:$C$100,0)+1,0)))="Н/Д",INDIRECT(CONCATENATE("'2018-05 (Д)'!M",TEXT(MATCH($C71,'2018-05 (Д)'!$C$2:$C$100,0)+1,0)))="Н/Д",AND(INDIRECT(CONCATENATE("'2018-06 (Д)'!M",TEXT(MATCH($C71,'2018-06 (Д)'!$C$2:$C$100,0)+1,0)))="Н/Д",INDIRECT(CONCATENATE("'2018-05 (Д)'!M",TEXT(MATCH($C71,'2018-05 (Д)'!$C$2:$C$100,0)+1,0))))),"Н/Д",((INDIRECT(CONCATENATE("'2018-06 (Д)'!M",TEXT(MATCH($C71,'2018-06 (Д)'!$C$2:$C$100,0)+1,0)))-INDIRECT(CONCATENATE("'2018-05 (Д)'!M",TEXT(MATCH($C71,'2018-05 (Д)'!$C$2:$C$100,0)+1,0))))/INDIRECT(CONCATENATE("'2018-05 (Д)'!M",TEXT(MATCH($C71,'2018-05 (Д)'!$C$2:$C$100,0)+1,0))))*100)</f>
        <v>-4.1152875608835897</v>
      </c>
      <c r="CS71" s="9">
        <f ca="1">IF(OR(INDIRECT(CONCATENATE("'2018-07 (Д)'!M",TEXT(MATCH($C71,'2018-07 (Д)'!$C$2:$C$100,0)+1,0)))="Н/Д",INDIRECT(CONCATENATE("'2018-06 (Д)'!M",TEXT(MATCH($C71,'2018-06 (Д)'!$C$2:$C$100,0)+1,0)))="Н/Д",AND(INDIRECT(CONCATENATE("'2018-07 (Д)'!M",TEXT(MATCH($C71,'2018-07 (Д)'!$C$2:$C$100,0)+1,0)))="Н/Д",INDIRECT(CONCATENATE("'2018-06 (Д)'!M",TEXT(MATCH($C71,'2018-06 (Д)'!$C$2:$C$100,0)+1,0))))),"Н/Д",((INDIRECT(CONCATENATE("'2018-07 (Д)'!M",TEXT(MATCH($C71,'2018-07 (Д)'!$C$2:$C$100,0)+1,0)))-INDIRECT(CONCATENATE("'2018-06 (Д)'!M",TEXT(MATCH($C71,'2018-06 (Д)'!$C$2:$C$100,0)+1,0))))/INDIRECT(CONCATENATE("'2018-06 (Д)'!M",TEXT(MATCH($C71,'2018-06 (Д)'!$C$2:$C$100,0)+1,0))))*100)</f>
        <v>36.270058038265262</v>
      </c>
      <c r="CT71" s="9">
        <f ca="1">IF(OR(INDIRECT(CONCATENATE("'2018-08 (Д)'!M",TEXT(MATCH($C71,'2018-08 (Д)'!$C$2:$C$100,0)+1,0)))="Н/Д",INDIRECT(CONCATENATE("'2018-07 (Д)'!M",TEXT(MATCH($C71,'2018-07 (Д)'!$C$2:$C$100,0)+1,0)))="Н/Д",AND(INDIRECT(CONCATENATE("'2018-08 (Д)'!M",TEXT(MATCH($C71,'2018-08 (Д)'!$C$2:$C$100,0)+1,0)))="Н/Д",INDIRECT(CONCATENATE("'2018-07 (Д)'!M",TEXT(MATCH($C71,'2018-07 (Д)'!$C$2:$C$100,0)+1,0))))),"Н/Д",((INDIRECT(CONCATENATE("'2018-08 (Д)'!M",TEXT(MATCH($C71,'2018-08 (Д)'!$C$2:$C$100,0)+1,0)))-INDIRECT(CONCATENATE("'2018-07 (Д)'!M",TEXT(MATCH($C71,'2018-07 (Д)'!$C$2:$C$100,0)+1,0))))/INDIRECT(CONCATENATE("'2018-07 (Д)'!M",TEXT(MATCH($C71,'2018-07 (Д)'!$C$2:$C$100,0)+1,0))))*100)</f>
        <v>14.955163203672109</v>
      </c>
      <c r="CU71" s="9">
        <f ca="1">IF(OR(INDIRECT(CONCATENATE("'2018-09 (Д)'!M",TEXT(MATCH($C71,'2018-09 (Д)'!$C$2:$C$100,0)+1,0)))="Н/Д",INDIRECT(CONCATENATE("'2018-08 (Д)'!M",TEXT(MATCH($C71,'2018-08 (Д)'!$C$2:$C$100,0)+1,0)))="Н/Д",AND(INDIRECT(CONCATENATE("'2018-09 (Д)'!M",TEXT(MATCH($C71,'2018-09 (Д)'!$C$2:$C$100,0)+1,0)))="Н/Д",INDIRECT(CONCATENATE("'2018-08 (Д)'!M",TEXT(MATCH($C71,'2018-08 (Д)'!$C$2:$C$100,0)+1,0))))),"Н/Д",((INDIRECT(CONCATENATE("'2018-09 (Д)'!M",TEXT(MATCH($C71,'2018-09 (Д)'!$C$2:$C$100,0)+1,0)))-INDIRECT(CONCATENATE("'2018-08 (Д)'!M",TEXT(MATCH($C71,'2018-08 (Д)'!$C$2:$C$100,0)+1,0))))/INDIRECT(CONCATENATE("'2018-08 (Д)'!M",TEXT(MATCH($C71,'2018-08 (Д)'!$C$2:$C$100,0)+1,0))))*100)</f>
        <v>-9.72987926632808</v>
      </c>
      <c r="CV71" s="9">
        <f ca="1">IF(OR(INDIRECT(CONCATENATE("'2018-10 (Д)'!M",TEXT(MATCH($C71,'2018-10 (Д)'!$C$2:$C$100,0)+1,0)))="Н/Д",INDIRECT(CONCATENATE("'2018-09 (Д)'!M",TEXT(MATCH($C71,'2018-09 (Д)'!$C$2:$C$100,0)+1,0)))="Н/Д",AND(INDIRECT(CONCATENATE("'2018-10 (Д)'!M",TEXT(MATCH($C71,'2018-10 (Д)'!$C$2:$C$100,0)+1,0)))="Н/Д",INDIRECT(CONCATENATE("'2018-09 (Д)'!M",TEXT(MATCH($C71,'2018-09 (Д)'!$C$2:$C$100,0)+1,0))))),"Н/Д",((INDIRECT(CONCATENATE("'2018-10 (Д)'!M",TEXT(MATCH($C71,'2018-10 (Д)'!$C$2:$C$100,0)+1,0)))-INDIRECT(CONCATENATE("'2018-09 (Д)'!M",TEXT(MATCH($C71,'2018-09 (Д)'!$C$2:$C$100,0)+1,0))))/INDIRECT(CONCATENATE("'2018-09 (Д)'!M",TEXT(MATCH($C71,'2018-09 (Д)'!$C$2:$C$100,0)+1,0))))*100)</f>
        <v>9.1139391731317776</v>
      </c>
      <c r="CW71" s="9">
        <f ca="1">IF(OR(INDIRECT(CONCATENATE("'2018-11 (Д)'!M",TEXT(MATCH($C71,'2018-11 (Д)'!$C$2:$C$100,0)+1,0)))="Н/Д",INDIRECT(CONCATENATE("'2018-10 (Д)'!M",TEXT(MATCH($C71,'2018-10 (Д)'!$C$2:$C$100,0)+1,0)))="Н/Д",AND(INDIRECT(CONCATENATE("'2018-11 (Д)'!M",TEXT(MATCH($C71,'2018-11 (Д)'!$C$2:$C$100,0)+1,0)))="Н/Д",INDIRECT(CONCATENATE("'2018-10 (Д)'!M",TEXT(MATCH($C71,'2018-10 (Д)'!$C$2:$C$100,0)+1,0))))),"Н/Д",((INDIRECT(CONCATENATE("'2018-11 (Д)'!M",TEXT(MATCH($C71,'2018-11 (Д)'!$C$2:$C$100,0)+1,0)))-INDIRECT(CONCATENATE("'2018-10 (Д)'!M",TEXT(MATCH($C71,'2018-10 (Д)'!$C$2:$C$100,0)+1,0))))/INDIRECT(CONCATENATE("'2018-10 (Д)'!M",TEXT(MATCH($C71,'2018-10 (Д)'!$C$2:$C$100,0)+1,0))))*100)</f>
        <v>35.657998476356198</v>
      </c>
      <c r="CX71" s="9">
        <f ca="1">IF(OR(INDIRECT(CONCATENATE("'2018-12 (Д)'!M",TEXT(MATCH($C71,'2018-12 (Д)'!$C$2:$C$100,0)+1,0)))="Н/Д",INDIRECT(CONCATENATE("'2018-11 (Д)'!M",TEXT(MATCH($C71,'2018-11 (Д)'!$C$2:$C$100,0)+1,0)))="Н/Д",AND(INDIRECT(CONCATENATE("'2018-12 (Д)'!M",TEXT(MATCH($C71,'2018-12 (Д)'!$C$2:$C$100,0)+1,0)))="Н/Д",INDIRECT(CONCATENATE("'2018-11 (Д)'!M",TEXT(MATCH($C71,'2018-11 (Д)'!$C$2:$C$100,0)+1,0))))),"Н/Д",((INDIRECT(CONCATENATE("'2018-12 (Д)'!M",TEXT(MATCH($C71,'2018-12 (Д)'!$C$2:$C$100,0)+1,0)))-INDIRECT(CONCATENATE("'2018-11 (Д)'!M",TEXT(MATCH($C71,'2018-11 (Д)'!$C$2:$C$100,0)+1,0))))/INDIRECT(CONCATENATE("'2018-11 (Д)'!M",TEXT(MATCH($C71,'2018-11 (Д)'!$C$2:$C$100,0)+1,0))))*100)</f>
        <v>-29.618009601127977</v>
      </c>
      <c r="CY71" s="9"/>
      <c r="CZ71" s="9">
        <f ca="1">IF(OR(INDIRECT(CONCATENATE("'2018-03 (Д)'!N",TEXT(MATCH($C71,'2018-03 (Д)'!$C$2:$C$100,0)+1,0)))="Н/Д",INDIRECT(CONCATENATE("'2018-02 (Д)'!N",TEXT(MATCH($C71,'2018-02 (Д)'!$C$2:$C$100,0)+1,0)))="Н/Д",AND(INDIRECT(CONCATENATE("'2018-03 (Д)'!N",TEXT(MATCH($C71,'2018-03 (Д)'!$C$2:$C$100,0)+1,0)))="Н/Д",INDIRECT(CONCATENATE("'2018-02 (Д)'!N",TEXT(MATCH($C71,'2018-02 (Д)'!$C$2:$C$100,0)+1,0))))),"Н/Д",((INDIRECT(CONCATENATE("'2018-03 (Д)'!N",TEXT(MATCH($C71,'2018-03 (Д)'!$C$2:$C$100,0)+1,0)))-INDIRECT(CONCATENATE("'2018-02 (Д)'!N",TEXT(MATCH($C71,'2018-02 (Д)'!$C$2:$C$100,0)+1,0))))/INDIRECT(CONCATENATE("'2018-02 (Д)'!N",TEXT(MATCH($C71,'2018-02 (Д)'!$C$2:$C$100,0)+1,0))))*100)</f>
        <v>138.42576839864248</v>
      </c>
      <c r="DA71" s="9">
        <f ca="1">IF(OR(INDIRECT(CONCATENATE("'2018-04 (Д)'!N",TEXT(MATCH($C71,'2018-04 (Д)'!$C$2:$C$100,0)+1,0)))="Н/Д",INDIRECT(CONCATENATE("'2018-03 (Д)'!N",TEXT(MATCH($C71,'2018-03 (Д)'!$C$2:$C$100,0)+1,0)))="Н/Д",AND(INDIRECT(CONCATENATE("'2018-04 (Д)'!N",TEXT(MATCH($C71,'2018-04 (Д)'!$C$2:$C$100,0)+1,0)))="Н/Д",INDIRECT(CONCATENATE("'2018-03 (Д)'!N",TEXT(MATCH($C71,'2018-03 (Д)'!$C$2:$C$100,0)+1,0))))),"Н/Д",((INDIRECT(CONCATENATE("'2018-04 (Д)'!N",TEXT(MATCH($C71,'2018-04 (Д)'!$C$2:$C$100,0)+1,0)))-INDIRECT(CONCATENATE("'2018-03 (Д)'!N",TEXT(MATCH($C71,'2018-03 (Д)'!$C$2:$C$100,0)+1,0))))/INDIRECT(CONCATENATE("'2018-03 (Д)'!N",TEXT(MATCH($C71,'2018-03 (Д)'!$C$2:$C$100,0)+1,0))))*100)</f>
        <v>55.821356456794923</v>
      </c>
      <c r="DB71" s="9">
        <f ca="1">IF(OR(INDIRECT(CONCATENATE("'2018-05 (Д)'!N",TEXT(MATCH($C71,'2018-05 (Д)'!$C$2:$C$100,0)+1,0)))="Н/Д",INDIRECT(CONCATENATE("'2018-04 (Д)'!N",TEXT(MATCH($C71,'2018-04 (Д)'!$C$2:$C$100,0)+1,0)))="Н/Д",AND(INDIRECT(CONCATENATE("'2018-05 (Д)'!N",TEXT(MATCH($C71,'2018-05 (Д)'!$C$2:$C$100,0)+1,0)))="Н/Д",INDIRECT(CONCATENATE("'2018-04 (Д)'!N",TEXT(MATCH($C71,'2018-04 (Д)'!$C$2:$C$100,0)+1,0))))),"Н/Д",((INDIRECT(CONCATENATE("'2018-05 (Д)'!N",TEXT(MATCH($C71,'2018-05 (Д)'!$C$2:$C$100,0)+1,0)))-INDIRECT(CONCATENATE("'2018-04 (Д)'!N",TEXT(MATCH($C71,'2018-04 (Д)'!$C$2:$C$100,0)+1,0))))/INDIRECT(CONCATENATE("'2018-04 (Д)'!N",TEXT(MATCH($C71,'2018-04 (Д)'!$C$2:$C$100,0)+1,0))))*100)</f>
        <v>35.171016421970926</v>
      </c>
      <c r="DC71" s="9">
        <f ca="1">IF(OR(INDIRECT(CONCATENATE("'2018-06 (Д)'!N",TEXT(MATCH($C71,'2018-06 (Д)'!$C$2:$C$100,0)+1,0)))="Н/Д",INDIRECT(CONCATENATE("'2018-05 (Д)'!N",TEXT(MATCH($C71,'2018-05 (Д)'!$C$2:$C$100,0)+1,0)))="Н/Д",AND(INDIRECT(CONCATENATE("'2018-06 (Д)'!N",TEXT(MATCH($C71,'2018-06 (Д)'!$C$2:$C$100,0)+1,0)))="Н/Д",INDIRECT(CONCATENATE("'2018-05 (Д)'!N",TEXT(MATCH($C71,'2018-05 (Д)'!$C$2:$C$100,0)+1,0))))),"Н/Д",((INDIRECT(CONCATENATE("'2018-06 (Д)'!N",TEXT(MATCH($C71,'2018-06 (Д)'!$C$2:$C$100,0)+1,0)))-INDIRECT(CONCATENATE("'2018-05 (Д)'!N",TEXT(MATCH($C71,'2018-05 (Д)'!$C$2:$C$100,0)+1,0))))/INDIRECT(CONCATENATE("'2018-05 (Д)'!N",TEXT(MATCH($C71,'2018-05 (Д)'!$C$2:$C$100,0)+1,0))))*100)</f>
        <v>29.4695241269199</v>
      </c>
      <c r="DD71" s="9">
        <f ca="1">IF(OR(INDIRECT(CONCATENATE("'2018-07 (Д)'!N",TEXT(MATCH($C71,'2018-07 (Д)'!$C$2:$C$100,0)+1,0)))="Н/Д",INDIRECT(CONCATENATE("'2018-06 (Д)'!N",TEXT(MATCH($C71,'2018-06 (Д)'!$C$2:$C$100,0)+1,0)))="Н/Д",AND(INDIRECT(CONCATENATE("'2018-07 (Д)'!N",TEXT(MATCH($C71,'2018-07 (Д)'!$C$2:$C$100,0)+1,0)))="Н/Д",INDIRECT(CONCATENATE("'2018-06 (Д)'!N",TEXT(MATCH($C71,'2018-06 (Д)'!$C$2:$C$100,0)+1,0))))),"Н/Д",((INDIRECT(CONCATENATE("'2018-07 (Д)'!N",TEXT(MATCH($C71,'2018-07 (Д)'!$C$2:$C$100,0)+1,0)))-INDIRECT(CONCATENATE("'2018-06 (Д)'!N",TEXT(MATCH($C71,'2018-06 (Д)'!$C$2:$C$100,0)+1,0))))/INDIRECT(CONCATENATE("'2018-06 (Д)'!N",TEXT(MATCH($C71,'2018-06 (Д)'!$C$2:$C$100,0)+1,0))))*100)</f>
        <v>20.865368013165305</v>
      </c>
      <c r="DE71" s="9">
        <f ca="1">IF(OR(INDIRECT(CONCATENATE("'2018-08 (Д)'!N",TEXT(MATCH($C71,'2018-08 (Д)'!$C$2:$C$100,0)+1,0)))="Н/Д",INDIRECT(CONCATENATE("'2018-07 (Д)'!N",TEXT(MATCH($C71,'2018-07 (Д)'!$C$2:$C$100,0)+1,0)))="Н/Д",AND(INDIRECT(CONCATENATE("'2018-08 (Д)'!N",TEXT(MATCH($C71,'2018-08 (Д)'!$C$2:$C$100,0)+1,0)))="Н/Д",INDIRECT(CONCATENATE("'2018-07 (Д)'!N",TEXT(MATCH($C71,'2018-07 (Д)'!$C$2:$C$100,0)+1,0))))),"Н/Д",((INDIRECT(CONCATENATE("'2018-08 (Д)'!N",TEXT(MATCH($C71,'2018-08 (Д)'!$C$2:$C$100,0)+1,0)))-INDIRECT(CONCATENATE("'2018-07 (Д)'!N",TEXT(MATCH($C71,'2018-07 (Д)'!$C$2:$C$100,0)+1,0))))/INDIRECT(CONCATENATE("'2018-07 (Д)'!N",TEXT(MATCH($C71,'2018-07 (Д)'!$C$2:$C$100,0)+1,0))))*100)</f>
        <v>16.941523259515417</v>
      </c>
      <c r="DF71" s="9">
        <f ca="1">IF(OR(INDIRECT(CONCATENATE("'2018-09 (Д)'!N",TEXT(MATCH($C71,'2018-09 (Д)'!$C$2:$C$100,0)+1,0)))="Н/Д",INDIRECT(CONCATENATE("'2018-08 (Д)'!N",TEXT(MATCH($C71,'2018-08 (Д)'!$C$2:$C$100,0)+1,0)))="Н/Д",AND(INDIRECT(CONCATENATE("'2018-09 (Д)'!N",TEXT(MATCH($C71,'2018-09 (Д)'!$C$2:$C$100,0)+1,0)))="Н/Д",INDIRECT(CONCATENATE("'2018-08 (Д)'!N",TEXT(MATCH($C71,'2018-08 (Д)'!$C$2:$C$100,0)+1,0))))),"Н/Д",((INDIRECT(CONCATENATE("'2018-09 (Д)'!N",TEXT(MATCH($C71,'2018-09 (Д)'!$C$2:$C$100,0)+1,0)))-INDIRECT(CONCATENATE("'2018-08 (Д)'!N",TEXT(MATCH($C71,'2018-08 (Д)'!$C$2:$C$100,0)+1,0))))/INDIRECT(CONCATENATE("'2018-08 (Д)'!N",TEXT(MATCH($C71,'2018-08 (Д)'!$C$2:$C$100,0)+1,0))))*100)</f>
        <v>17.707404355656585</v>
      </c>
      <c r="DG71" s="9">
        <f ca="1">IF(OR(INDIRECT(CONCATENATE("'2018-10 (Д)'!N",TEXT(MATCH($C71,'2018-10 (Д)'!$C$2:$C$100,0)+1,0)))="Н/Д",INDIRECT(CONCATENATE("'2018-09 (Д)'!N",TEXT(MATCH($C71,'2018-09 (Д)'!$C$2:$C$100,0)+1,0)))="Н/Д",AND(INDIRECT(CONCATENATE("'2018-10 (Д)'!N",TEXT(MATCH($C71,'2018-10 (Д)'!$C$2:$C$100,0)+1,0)))="Н/Д",INDIRECT(CONCATENATE("'2018-09 (Д)'!N",TEXT(MATCH($C71,'2018-09 (Д)'!$C$2:$C$100,0)+1,0))))),"Н/Д",((INDIRECT(CONCATENATE("'2018-10 (Д)'!N",TEXT(MATCH($C71,'2018-10 (Д)'!$C$2:$C$100,0)+1,0)))-INDIRECT(CONCATENATE("'2018-09 (Д)'!N",TEXT(MATCH($C71,'2018-09 (Д)'!$C$2:$C$100,0)+1,0))))/INDIRECT(CONCATENATE("'2018-09 (Д)'!N",TEXT(MATCH($C71,'2018-09 (Д)'!$C$2:$C$100,0)+1,0))))*100)</f>
        <v>11.730227919359585</v>
      </c>
      <c r="DH71" s="9">
        <f ca="1">IF(OR(INDIRECT(CONCATENATE("'2018-11 (Д)'!N",TEXT(MATCH($C71,'2018-11 (Д)'!$C$2:$C$100,0)+1,0)))="Н/Д",INDIRECT(CONCATENATE("'2018-10 (Д)'!N",TEXT(MATCH($C71,'2018-10 (Д)'!$C$2:$C$100,0)+1,0)))="Н/Д",AND(INDIRECT(CONCATENATE("'2018-11 (Д)'!N",TEXT(MATCH($C71,'2018-11 (Д)'!$C$2:$C$100,0)+1,0)))="Н/Д",INDIRECT(CONCATENATE("'2018-10 (Д)'!N",TEXT(MATCH($C71,'2018-10 (Д)'!$C$2:$C$100,0)+1,0))))),"Н/Д",((INDIRECT(CONCATENATE("'2018-11 (Д)'!N",TEXT(MATCH($C71,'2018-11 (Д)'!$C$2:$C$100,0)+1,0)))-INDIRECT(CONCATENATE("'2018-10 (Д)'!N",TEXT(MATCH($C71,'2018-10 (Д)'!$C$2:$C$100,0)+1,0))))/INDIRECT(CONCATENATE("'2018-10 (Д)'!N",TEXT(MATCH($C71,'2018-10 (Д)'!$C$2:$C$100,0)+1,0))))*100)</f>
        <v>13.229744900299325</v>
      </c>
      <c r="DI71" s="9">
        <f ca="1">IF(OR(INDIRECT(CONCATENATE("'2018-12 (Д)'!N",TEXT(MATCH($C71,'2018-12 (Д)'!$C$2:$C$100,0)+1,0)))="Н/Д",INDIRECT(CONCATENATE("'2018-11 (Д)'!N",TEXT(MATCH($C71,'2018-11 (Д)'!$C$2:$C$100,0)+1,0)))="Н/Д",AND(INDIRECT(CONCATENATE("'2018-12 (Д)'!N",TEXT(MATCH($C71,'2018-12 (Д)'!$C$2:$C$100,0)+1,0)))="Н/Д",INDIRECT(CONCATENATE("'2018-11 (Д)'!N",TEXT(MATCH($C71,'2018-11 (Д)'!$C$2:$C$100,0)+1,0))))),"Н/Д",((INDIRECT(CONCATENATE("'2018-12 (Д)'!N",TEXT(MATCH($C71,'2018-12 (Д)'!$C$2:$C$100,0)+1,0)))-INDIRECT(CONCATENATE("'2018-11 (Д)'!N",TEXT(MATCH($C71,'2018-11 (Д)'!$C$2:$C$100,0)+1,0))))/INDIRECT(CONCATENATE("'2018-11 (Д)'!N",TEXT(MATCH($C71,'2018-11 (Д)'!$C$2:$C$100,0)+1,0))))*100)</f>
        <v>14.473847598489833</v>
      </c>
      <c r="DJ71" s="9"/>
      <c r="DK71" s="9">
        <f ca="1">IF(OR(INDIRECT(CONCATENATE("'2018-03 (Д)'!O",TEXT(MATCH($C71,'2018-03 (Д)'!$C$2:$C$100,0)+1,0)))="Н/Д",INDIRECT(CONCATENATE("'2018-02 (Д)'!O",TEXT(MATCH($C71,'2018-02 (Д)'!$C$2:$C$100,0)+1,0)))="Н/Д",AND(INDIRECT(CONCATENATE("'2018-03 (Д)'!O",TEXT(MATCH($C71,'2018-03 (Д)'!$C$2:$C$100,0)+1,0)))="Н/Д",INDIRECT(CONCATENATE("'2018-02 (Д)'!O",TEXT(MATCH($C71,'2018-02 (Д)'!$C$2:$C$100,0)+1,0))))),"Н/Д",((INDIRECT(CONCATENATE("'2018-03 (Д)'!O",TEXT(MATCH($C71,'2018-03 (Д)'!$C$2:$C$100,0)+1,0)))-INDIRECT(CONCATENATE("'2018-02 (Д)'!O",TEXT(MATCH($C71,'2018-02 (Д)'!$C$2:$C$100,0)+1,0))))/INDIRECT(CONCATENATE("'2018-02 (Д)'!O",TEXT(MATCH($C71,'2018-02 (Д)'!$C$2:$C$100,0)+1,0))))*100)</f>
        <v>1963.8062227074236</v>
      </c>
      <c r="DL71" s="9">
        <f ca="1">IF(OR(INDIRECT(CONCATENATE("'2018-04 (Д)'!O",TEXT(MATCH($C71,'2018-04 (Д)'!$C$2:$C$100,0)+1,0)))="Н/Д",INDIRECT(CONCATENATE("'2018-03 (Д)'!O",TEXT(MATCH($C71,'2018-03 (Д)'!$C$2:$C$100,0)+1,0)))="Н/Д",AND(INDIRECT(CONCATENATE("'2018-04 (Д)'!O",TEXT(MATCH($C71,'2018-04 (Д)'!$C$2:$C$100,0)+1,0)))="Н/Д",INDIRECT(CONCATENATE("'2018-03 (Д)'!O",TEXT(MATCH($C71,'2018-03 (Д)'!$C$2:$C$100,0)+1,0))))),"Н/Д",((INDIRECT(CONCATENATE("'2018-04 (Д)'!O",TEXT(MATCH($C71,'2018-04 (Д)'!$C$2:$C$100,0)+1,0)))-INDIRECT(CONCATENATE("'2018-03 (Д)'!O",TEXT(MATCH($C71,'2018-03 (Д)'!$C$2:$C$100,0)+1,0))))/INDIRECT(CONCATENATE("'2018-03 (Д)'!O",TEXT(MATCH($C71,'2018-03 (Д)'!$C$2:$C$100,0)+1,0))))*100)</f>
        <v>-285.98415771088997</v>
      </c>
      <c r="DM71" s="9">
        <f ca="1">IF(OR(INDIRECT(CONCATENATE("'2018-05 (Д)'!O",TEXT(MATCH($C71,'2018-05 (Д)'!$C$2:$C$100,0)+1,0)))="Н/Д",INDIRECT(CONCATENATE("'2018-04 (Д)'!O",TEXT(MATCH($C71,'2018-04 (Д)'!$C$2:$C$100,0)+1,0)))="Н/Д",AND(INDIRECT(CONCATENATE("'2018-05 (Д)'!O",TEXT(MATCH($C71,'2018-05 (Д)'!$C$2:$C$100,0)+1,0)))="Н/Д",INDIRECT(CONCATENATE("'2018-04 (Д)'!O",TEXT(MATCH($C71,'2018-04 (Д)'!$C$2:$C$100,0)+1,0))))),"Н/Д",((INDIRECT(CONCATENATE("'2018-05 (Д)'!O",TEXT(MATCH($C71,'2018-05 (Д)'!$C$2:$C$100,0)+1,0)))-INDIRECT(CONCATENATE("'2018-04 (Д)'!O",TEXT(MATCH($C71,'2018-04 (Д)'!$C$2:$C$100,0)+1,0))))/INDIRECT(CONCATENATE("'2018-04 (Д)'!O",TEXT(MATCH($C71,'2018-04 (Д)'!$C$2:$C$100,0)+1,0))))*100)</f>
        <v>-312.64336529926214</v>
      </c>
      <c r="DN71" s="9">
        <f ca="1">IF(OR(INDIRECT(CONCATENATE("'2018-06 (Д)'!O",TEXT(MATCH($C71,'2018-06 (Д)'!$C$2:$C$100,0)+1,0)))="Н/Д",INDIRECT(CONCATENATE("'2018-05 (Д)'!O",TEXT(MATCH($C71,'2018-05 (Д)'!$C$2:$C$100,0)+1,0)))="Н/Д",AND(INDIRECT(CONCATENATE("'2018-06 (Д)'!O",TEXT(MATCH($C71,'2018-06 (Д)'!$C$2:$C$100,0)+1,0)))="Н/Д",INDIRECT(CONCATENATE("'2018-05 (Д)'!O",TEXT(MATCH($C71,'2018-05 (Д)'!$C$2:$C$100,0)+1,0))))),"Н/Д",((INDIRECT(CONCATENATE("'2018-06 (Д)'!O",TEXT(MATCH($C71,'2018-06 (Д)'!$C$2:$C$100,0)+1,0)))-INDIRECT(CONCATENATE("'2018-05 (Д)'!O",TEXT(MATCH($C71,'2018-05 (Д)'!$C$2:$C$100,0)+1,0))))/INDIRECT(CONCATENATE("'2018-05 (Д)'!O",TEXT(MATCH($C71,'2018-05 (Д)'!$C$2:$C$100,0)+1,0))))*100)</f>
        <v>-99.810597194315875</v>
      </c>
      <c r="DO71" s="9">
        <f ca="1">IF(OR(INDIRECT(CONCATENATE("'2018-07 (Д)'!O",TEXT(MATCH($C71,'2018-07 (Д)'!$C$2:$C$100,0)+1,0)))="Н/Д",INDIRECT(CONCATENATE("'2018-06 (Д)'!O",TEXT(MATCH($C71,'2018-06 (Д)'!$C$2:$C$100,0)+1,0)))="Н/Д",AND(INDIRECT(CONCATENATE("'2018-07 (Д)'!O",TEXT(MATCH($C71,'2018-07 (Д)'!$C$2:$C$100,0)+1,0)))="Н/Д",INDIRECT(CONCATENATE("'2018-06 (Д)'!O",TEXT(MATCH($C71,'2018-06 (Д)'!$C$2:$C$100,0)+1,0))))),"Н/Д",((INDIRECT(CONCATENATE("'2018-07 (Д)'!O",TEXT(MATCH($C71,'2018-07 (Д)'!$C$2:$C$100,0)+1,0)))-INDIRECT(CONCATENATE("'2018-06 (Д)'!O",TEXT(MATCH($C71,'2018-06 (Д)'!$C$2:$C$100,0)+1,0))))/INDIRECT(CONCATENATE("'2018-06 (Д)'!O",TEXT(MATCH($C71,'2018-06 (Д)'!$C$2:$C$100,0)+1,0))))*100)</f>
        <v>219.40609441758306</v>
      </c>
      <c r="DP71" s="9">
        <f ca="1">IF(OR(INDIRECT(CONCATENATE("'2018-08 (Д)'!O",TEXT(MATCH($C71,'2018-08 (Д)'!$C$2:$C$100,0)+1,0)))="Н/Д",INDIRECT(CONCATENATE("'2018-07 (Д)'!O",TEXT(MATCH($C71,'2018-07 (Д)'!$C$2:$C$100,0)+1,0)))="Н/Д",AND(INDIRECT(CONCATENATE("'2018-08 (Д)'!O",TEXT(MATCH($C71,'2018-08 (Д)'!$C$2:$C$100,0)+1,0)))="Н/Д",INDIRECT(CONCATENATE("'2018-07 (Д)'!O",TEXT(MATCH($C71,'2018-07 (Д)'!$C$2:$C$100,0)+1,0))))),"Н/Д",((INDIRECT(CONCATENATE("'2018-08 (Д)'!O",TEXT(MATCH($C71,'2018-08 (Д)'!$C$2:$C$100,0)+1,0)))-INDIRECT(CONCATENATE("'2018-07 (Д)'!O",TEXT(MATCH($C71,'2018-07 (Д)'!$C$2:$C$100,0)+1,0))))/INDIRECT(CONCATENATE("'2018-07 (Д)'!O",TEXT(MATCH($C71,'2018-07 (Д)'!$C$2:$C$100,0)+1,0))))*100)</f>
        <v>16451.380183287252</v>
      </c>
      <c r="DQ71" s="9">
        <f ca="1">IF(OR(INDIRECT(CONCATENATE("'2018-09 (Д)'!O",TEXT(MATCH($C71,'2018-09 (Д)'!$C$2:$C$100,0)+1,0)))="Н/Д",INDIRECT(CONCATENATE("'2018-08 (Д)'!O",TEXT(MATCH($C71,'2018-08 (Д)'!$C$2:$C$100,0)+1,0)))="Н/Д",AND(INDIRECT(CONCATENATE("'2018-09 (Д)'!O",TEXT(MATCH($C71,'2018-09 (Д)'!$C$2:$C$100,0)+1,0)))="Н/Д",INDIRECT(CONCATENATE("'2018-08 (Д)'!O",TEXT(MATCH($C71,'2018-08 (Д)'!$C$2:$C$100,0)+1,0))))),"Н/Д",((INDIRECT(CONCATENATE("'2018-09 (Д)'!O",TEXT(MATCH($C71,'2018-09 (Д)'!$C$2:$C$100,0)+1,0)))-INDIRECT(CONCATENATE("'2018-08 (Д)'!O",TEXT(MATCH($C71,'2018-08 (Д)'!$C$2:$C$100,0)+1,0))))/INDIRECT(CONCATENATE("'2018-08 (Д)'!O",TEXT(MATCH($C71,'2018-08 (Д)'!$C$2:$C$100,0)+1,0))))*100)</f>
        <v>-100</v>
      </c>
      <c r="DR71" s="9" t="e">
        <f ca="1">IF(OR(INDIRECT(CONCATENATE("'2018-10 (Д)'!O",TEXT(MATCH($C71,'2018-10 (Д)'!$C$2:$C$100,0)+1,0)))="Н/Д",INDIRECT(CONCATENATE("'2018-09 (Д)'!O",TEXT(MATCH($C71,'2018-09 (Д)'!$C$2:$C$100,0)+1,0)))="Н/Д",AND(INDIRECT(CONCATENATE("'2018-10 (Д)'!O",TEXT(MATCH($C71,'2018-10 (Д)'!$C$2:$C$100,0)+1,0)))="Н/Д",INDIRECT(CONCATENATE("'2018-09 (Д)'!O",TEXT(MATCH($C71,'2018-09 (Д)'!$C$2:$C$100,0)+1,0))))),"Н/Д",((INDIRECT(CONCATENATE("'2018-10 (Д)'!O",TEXT(MATCH($C71,'2018-10 (Д)'!$C$2:$C$100,0)+1,0)))-INDIRECT(CONCATENATE("'2018-09 (Д)'!O",TEXT(MATCH($C71,'2018-09 (Д)'!$C$2:$C$100,0)+1,0))))/INDIRECT(CONCATENATE("'2018-09 (Д)'!O",TEXT(MATCH($C71,'2018-09 (Д)'!$C$2:$C$100,0)+1,0))))*100)</f>
        <v>#DIV/0!</v>
      </c>
      <c r="DS71" s="9">
        <f ca="1">IF(OR(INDIRECT(CONCATENATE("'2018-11 (Д)'!O",TEXT(MATCH($C71,'2018-11 (Д)'!$C$2:$C$100,0)+1,0)))="Н/Д",INDIRECT(CONCATENATE("'2018-10 (Д)'!O",TEXT(MATCH($C71,'2018-10 (Д)'!$C$2:$C$100,0)+1,0)))="Н/Д",AND(INDIRECT(CONCATENATE("'2018-11 (Д)'!O",TEXT(MATCH($C71,'2018-11 (Д)'!$C$2:$C$100,0)+1,0)))="Н/Д",INDIRECT(CONCATENATE("'2018-10 (Д)'!O",TEXT(MATCH($C71,'2018-10 (Д)'!$C$2:$C$100,0)+1,0))))),"Н/Д",((INDIRECT(CONCATENATE("'2018-11 (Д)'!O",TEXT(MATCH($C71,'2018-11 (Д)'!$C$2:$C$100,0)+1,0)))-INDIRECT(CONCATENATE("'2018-10 (Д)'!O",TEXT(MATCH($C71,'2018-10 (Д)'!$C$2:$C$100,0)+1,0))))/INDIRECT(CONCATENATE("'2018-10 (Д)'!O",TEXT(MATCH($C71,'2018-10 (Д)'!$C$2:$C$100,0)+1,0))))*100)</f>
        <v>659.81218048169342</v>
      </c>
      <c r="DT71" s="9">
        <f ca="1">IF(OR(INDIRECT(CONCATENATE("'2018-12 (Д)'!O",TEXT(MATCH($C71,'2018-12 (Д)'!$C$2:$C$100,0)+1,0)))="Н/Д",INDIRECT(CONCATENATE("'2018-11 (Д)'!O",TEXT(MATCH($C71,'2018-11 (Д)'!$C$2:$C$100,0)+1,0)))="Н/Д",AND(INDIRECT(CONCATENATE("'2018-12 (Д)'!O",TEXT(MATCH($C71,'2018-12 (Д)'!$C$2:$C$100,0)+1,0)))="Н/Д",INDIRECT(CONCATENATE("'2018-11 (Д)'!O",TEXT(MATCH($C71,'2018-11 (Д)'!$C$2:$C$100,0)+1,0))))),"Н/Д",((INDIRECT(CONCATENATE("'2018-12 (Д)'!O",TEXT(MATCH($C71,'2018-12 (Д)'!$C$2:$C$100,0)+1,0)))-INDIRECT(CONCATENATE("'2018-11 (Д)'!O",TEXT(MATCH($C71,'2018-11 (Д)'!$C$2:$C$100,0)+1,0))))/INDIRECT(CONCATENATE("'2018-11 (Д)'!O",TEXT(MATCH($C71,'2018-11 (Д)'!$C$2:$C$100,0)+1,0))))*100)</f>
        <v>-397.25496293880309</v>
      </c>
      <c r="DU71" s="9"/>
      <c r="DV71" s="9">
        <f ca="1">IF(OR(INDIRECT(CONCATENATE("'2018-03 (Д)'!P",TEXT(MATCH($C71,'2018-03 (Д)'!$C$2:$C$100,0)+1,0)))="Н/Д",INDIRECT(CONCATENATE("'2018-02 (Д)'!P",TEXT(MATCH($C71,'2018-02 (Д)'!$C$2:$C$100,0)+1,0)))="Н/Д",AND(INDIRECT(CONCATENATE("'2018-03 (Д)'!P",TEXT(MATCH($C71,'2018-03 (Д)'!$C$2:$C$100,0)+1,0)))="Н/Д",INDIRECT(CONCATENATE("'2018-02 (Д)'!P",TEXT(MATCH($C71,'2018-02 (Д)'!$C$2:$C$100,0)+1,0))))),"Н/Д",((INDIRECT(CONCATENATE("'2018-03 (Д)'!P",TEXT(MATCH($C71,'2018-03 (Д)'!$C$2:$C$100,0)+1,0)))-INDIRECT(CONCATENATE("'2018-02 (Д)'!P",TEXT(MATCH($C71,'2018-02 (Д)'!$C$2:$C$100,0)+1,0))))/INDIRECT(CONCATENATE("'2018-02 (Д)'!P",TEXT(MATCH($C71,'2018-02 (Д)'!$C$2:$C$100,0)+1,0))))*100)</f>
        <v>74.372753335370902</v>
      </c>
      <c r="DW71" s="9">
        <f ca="1">IF(OR(INDIRECT(CONCATENATE("'2018-04 (Д)'!P",TEXT(MATCH($C71,'2018-04 (Д)'!$C$2:$C$100,0)+1,0)))="Н/Д",INDIRECT(CONCATENATE("'2018-03 (Д)'!P",TEXT(MATCH($C71,'2018-03 (Д)'!$C$2:$C$100,0)+1,0)))="Н/Д",AND(INDIRECT(CONCATENATE("'2018-04 (Д)'!P",TEXT(MATCH($C71,'2018-04 (Д)'!$C$2:$C$100,0)+1,0)))="Н/Д",INDIRECT(CONCATENATE("'2018-03 (Д)'!P",TEXT(MATCH($C71,'2018-03 (Д)'!$C$2:$C$100,0)+1,0))))),"Н/Д",((INDIRECT(CONCATENATE("'2018-04 (Д)'!P",TEXT(MATCH($C71,'2018-04 (Д)'!$C$2:$C$100,0)+1,0)))-INDIRECT(CONCATENATE("'2018-03 (Д)'!P",TEXT(MATCH($C71,'2018-03 (Д)'!$C$2:$C$100,0)+1,0))))/INDIRECT(CONCATENATE("'2018-03 (Д)'!P",TEXT(MATCH($C71,'2018-03 (Д)'!$C$2:$C$100,0)+1,0))))*100)</f>
        <v>122.03885156164999</v>
      </c>
      <c r="DX71" s="9">
        <f ca="1">IF(OR(INDIRECT(CONCATENATE("'2018-05 (Д)'!P",TEXT(MATCH($C71,'2018-05 (Д)'!$C$2:$C$100,0)+1,0)))="Н/Д",INDIRECT(CONCATENATE("'2018-04 (Д)'!P",TEXT(MATCH($C71,'2018-04 (Д)'!$C$2:$C$100,0)+1,0)))="Н/Д",AND(INDIRECT(CONCATENATE("'2018-05 (Д)'!P",TEXT(MATCH($C71,'2018-05 (Д)'!$C$2:$C$100,0)+1,0)))="Н/Д",INDIRECT(CONCATENATE("'2018-04 (Д)'!P",TEXT(MATCH($C71,'2018-04 (Д)'!$C$2:$C$100,0)+1,0))))),"Н/Д",((INDIRECT(CONCATENATE("'2018-05 (Д)'!P",TEXT(MATCH($C71,'2018-05 (Д)'!$C$2:$C$100,0)+1,0)))-INDIRECT(CONCATENATE("'2018-04 (Д)'!P",TEXT(MATCH($C71,'2018-04 (Д)'!$C$2:$C$100,0)+1,0))))/INDIRECT(CONCATENATE("'2018-04 (Д)'!P",TEXT(MATCH($C71,'2018-04 (Д)'!$C$2:$C$100,0)+1,0))))*100)</f>
        <v>-52.680365346819848</v>
      </c>
      <c r="DY71" s="9">
        <f ca="1">IF(OR(INDIRECT(CONCATENATE("'2018-06 (Д)'!P",TEXT(MATCH($C71,'2018-06 (Д)'!$C$2:$C$100,0)+1,0)))="Н/Д",INDIRECT(CONCATENATE("'2018-05 (Д)'!P",TEXT(MATCH($C71,'2018-05 (Д)'!$C$2:$C$100,0)+1,0)))="Н/Д",AND(INDIRECT(CONCATENATE("'2018-06 (Д)'!P",TEXT(MATCH($C71,'2018-06 (Д)'!$C$2:$C$100,0)+1,0)))="Н/Д",INDIRECT(CONCATENATE("'2018-05 (Д)'!P",TEXT(MATCH($C71,'2018-05 (Д)'!$C$2:$C$100,0)+1,0))))),"Н/Д",((INDIRECT(CONCATENATE("'2018-06 (Д)'!P",TEXT(MATCH($C71,'2018-06 (Д)'!$C$2:$C$100,0)+1,0)))-INDIRECT(CONCATENATE("'2018-05 (Д)'!P",TEXT(MATCH($C71,'2018-05 (Д)'!$C$2:$C$100,0)+1,0))))/INDIRECT(CONCATENATE("'2018-05 (Д)'!P",TEXT(MATCH($C71,'2018-05 (Д)'!$C$2:$C$100,0)+1,0))))*100)</f>
        <v>-28.019852442297179</v>
      </c>
      <c r="DZ71" s="9">
        <f ca="1">IF(OR(INDIRECT(CONCATENATE("'2018-07 (Д)'!P",TEXT(MATCH($C71,'2018-07 (Д)'!$C$2:$C$100,0)+1,0)))="Н/Д",INDIRECT(CONCATENATE("'2018-06 (Д)'!P",TEXT(MATCH($C71,'2018-06 (Д)'!$C$2:$C$100,0)+1,0)))="Н/Д",AND(INDIRECT(CONCATENATE("'2018-07 (Д)'!P",TEXT(MATCH($C71,'2018-07 (Д)'!$C$2:$C$100,0)+1,0)))="Н/Д",INDIRECT(CONCATENATE("'2018-06 (Д)'!P",TEXT(MATCH($C71,'2018-06 (Д)'!$C$2:$C$100,0)+1,0))))),"Н/Д",((INDIRECT(CONCATENATE("'2018-07 (Д)'!P",TEXT(MATCH($C71,'2018-07 (Д)'!$C$2:$C$100,0)+1,0)))-INDIRECT(CONCATENATE("'2018-06 (Д)'!P",TEXT(MATCH($C71,'2018-06 (Д)'!$C$2:$C$100,0)+1,0))))/INDIRECT(CONCATENATE("'2018-06 (Д)'!P",TEXT(MATCH($C71,'2018-06 (Д)'!$C$2:$C$100,0)+1,0))))*100)</f>
        <v>175.94450189106885</v>
      </c>
      <c r="EA71" s="9">
        <f ca="1">IF(OR(INDIRECT(CONCATENATE("'2018-08 (Д)'!P",TEXT(MATCH($C71,'2018-08 (Д)'!$C$2:$C$100,0)+1,0)))="Н/Д",INDIRECT(CONCATENATE("'2018-07 (Д)'!P",TEXT(MATCH($C71,'2018-07 (Д)'!$C$2:$C$100,0)+1,0)))="Н/Д",AND(INDIRECT(CONCATENATE("'2018-08 (Д)'!P",TEXT(MATCH($C71,'2018-08 (Д)'!$C$2:$C$100,0)+1,0)))="Н/Д",INDIRECT(CONCATENATE("'2018-07 (Д)'!P",TEXT(MATCH($C71,'2018-07 (Д)'!$C$2:$C$100,0)+1,0))))),"Н/Д",((INDIRECT(CONCATENATE("'2018-08 (Д)'!P",TEXT(MATCH($C71,'2018-08 (Д)'!$C$2:$C$100,0)+1,0)))-INDIRECT(CONCATENATE("'2018-07 (Д)'!P",TEXT(MATCH($C71,'2018-07 (Д)'!$C$2:$C$100,0)+1,0))))/INDIRECT(CONCATENATE("'2018-07 (Д)'!P",TEXT(MATCH($C71,'2018-07 (Д)'!$C$2:$C$100,0)+1,0))))*100)</f>
        <v>-46.388009760730888</v>
      </c>
      <c r="EB71" s="9">
        <f ca="1">IF(OR(INDIRECT(CONCATENATE("'2018-09 (Д)'!P",TEXT(MATCH($C71,'2018-09 (Д)'!$C$2:$C$100,0)+1,0)))="Н/Д",INDIRECT(CONCATENATE("'2018-08 (Д)'!P",TEXT(MATCH($C71,'2018-08 (Д)'!$C$2:$C$100,0)+1,0)))="Н/Д",AND(INDIRECT(CONCATENATE("'2018-09 (Д)'!P",TEXT(MATCH($C71,'2018-09 (Д)'!$C$2:$C$100,0)+1,0)))="Н/Д",INDIRECT(CONCATENATE("'2018-08 (Д)'!P",TEXT(MATCH($C71,'2018-08 (Д)'!$C$2:$C$100,0)+1,0))))),"Н/Д",((INDIRECT(CONCATENATE("'2018-09 (Д)'!P",TEXT(MATCH($C71,'2018-09 (Д)'!$C$2:$C$100,0)+1,0)))-INDIRECT(CONCATENATE("'2018-08 (Д)'!P",TEXT(MATCH($C71,'2018-08 (Д)'!$C$2:$C$100,0)+1,0))))/INDIRECT(CONCATENATE("'2018-08 (Д)'!P",TEXT(MATCH($C71,'2018-08 (Д)'!$C$2:$C$100,0)+1,0))))*100)</f>
        <v>-40.051959414935752</v>
      </c>
      <c r="EC71" s="9">
        <f ca="1">IF(OR(INDIRECT(CONCATENATE("'2018-10 (Д)'!P",TEXT(MATCH($C71,'2018-10 (Д)'!$C$2:$C$100,0)+1,0)))="Н/Д",INDIRECT(CONCATENATE("'2018-09 (Д)'!P",TEXT(MATCH($C71,'2018-09 (Д)'!$C$2:$C$100,0)+1,0)))="Н/Д",AND(INDIRECT(CONCATENATE("'2018-10 (Д)'!P",TEXT(MATCH($C71,'2018-10 (Д)'!$C$2:$C$100,0)+1,0)))="Н/Д",INDIRECT(CONCATENATE("'2018-09 (Д)'!P",TEXT(MATCH($C71,'2018-09 (Д)'!$C$2:$C$100,0)+1,0))))),"Н/Д",((INDIRECT(CONCATENATE("'2018-10 (Д)'!P",TEXT(MATCH($C71,'2018-10 (Д)'!$C$2:$C$100,0)+1,0)))-INDIRECT(CONCATENATE("'2018-09 (Д)'!P",TEXT(MATCH($C71,'2018-09 (Д)'!$C$2:$C$100,0)+1,0))))/INDIRECT(CONCATENATE("'2018-09 (Д)'!P",TEXT(MATCH($C71,'2018-09 (Д)'!$C$2:$C$100,0)+1,0))))*100)</f>
        <v>230.97408291399753</v>
      </c>
      <c r="ED71" s="9">
        <f ca="1">IF(OR(INDIRECT(CONCATENATE("'2018-11 (Д)'!P",TEXT(MATCH($C71,'2018-11 (Д)'!$C$2:$C$100,0)+1,0)))="Н/Д",INDIRECT(CONCATENATE("'2018-10 (Д)'!P",TEXT(MATCH($C71,'2018-10 (Д)'!$C$2:$C$100,0)+1,0)))="Н/Д",AND(INDIRECT(CONCATENATE("'2018-11 (Д)'!P",TEXT(MATCH($C71,'2018-11 (Д)'!$C$2:$C$100,0)+1,0)))="Н/Д",INDIRECT(CONCATENATE("'2018-10 (Д)'!P",TEXT(MATCH($C71,'2018-10 (Д)'!$C$2:$C$100,0)+1,0))))),"Н/Д",((INDIRECT(CONCATENATE("'2018-11 (Д)'!P",TEXT(MATCH($C71,'2018-11 (Д)'!$C$2:$C$100,0)+1,0)))-INDIRECT(CONCATENATE("'2018-10 (Д)'!P",TEXT(MATCH($C71,'2018-10 (Д)'!$C$2:$C$100,0)+1,0))))/INDIRECT(CONCATENATE("'2018-10 (Д)'!P",TEXT(MATCH($C71,'2018-10 (Д)'!$C$2:$C$100,0)+1,0))))*100)</f>
        <v>-24.905248728410857</v>
      </c>
      <c r="EE71" s="9">
        <f ca="1">IF(OR(INDIRECT(CONCATENATE("'2018-12 (Д)'!P",TEXT(MATCH($C71,'2018-12 (Д)'!$C$2:$C$100,0)+1,0)))="Н/Д",INDIRECT(CONCATENATE("'2018-11 (Д)'!P",TEXT(MATCH($C71,'2018-11 (Д)'!$C$2:$C$100,0)+1,0)))="Н/Д",AND(INDIRECT(CONCATENATE("'2018-12 (Д)'!P",TEXT(MATCH($C71,'2018-12 (Д)'!$C$2:$C$100,0)+1,0)))="Н/Д",INDIRECT(CONCATENATE("'2018-11 (Д)'!P",TEXT(MATCH($C71,'2018-11 (Д)'!$C$2:$C$100,0)+1,0))))),"Н/Д",((INDIRECT(CONCATENATE("'2018-12 (Д)'!P",TEXT(MATCH($C71,'2018-12 (Д)'!$C$2:$C$100,0)+1,0)))-INDIRECT(CONCATENATE("'2018-11 (Д)'!P",TEXT(MATCH($C71,'2018-11 (Д)'!$C$2:$C$100,0)+1,0))))/INDIRECT(CONCATENATE("'2018-11 (Д)'!P",TEXT(MATCH($C71,'2018-11 (Д)'!$C$2:$C$100,0)+1,0))))*100)</f>
        <v>160.83745658033163</v>
      </c>
      <c r="EF71" s="9"/>
      <c r="EG71" s="9">
        <f ca="1">IF(OR(INDIRECT(CONCATENATE("'2018-03 (Д)'!Q",TEXT(MATCH($C71,'2018-03 (Д)'!$C$2:$C$100,0)+1,0)))="Н/Д",INDIRECT(CONCATENATE("'2018-02 (Д)'!Q",TEXT(MATCH($C71,'2018-02 (Д)'!$C$2:$C$100,0)+1,0)))="Н/Д",AND(INDIRECT(CONCATENATE("'2018-03 (Д)'!Q",TEXT(MATCH($C71,'2018-03 (Д)'!$C$2:$C$100,0)+1,0)))="Н/Д",INDIRECT(CONCATENATE("'2018-02 (Д)'!Q",TEXT(MATCH($C71,'2018-02 (Д)'!$C$2:$C$100,0)+1,0))))),"Н/Д",((INDIRECT(CONCATENATE("'2018-03 (Д)'!Q",TEXT(MATCH($C71,'2018-03 (Д)'!$C$2:$C$100,0)+1,0)))-INDIRECT(CONCATENATE("'2018-02 (Д)'!Q",TEXT(MATCH($C71,'2018-02 (Д)'!$C$2:$C$100,0)+1,0))))/INDIRECT(CONCATENATE("'2018-02 (Д)'!Q",TEXT(MATCH($C71,'2018-02 (Д)'!$C$2:$C$100,0)+1,0))))*100)</f>
        <v>154.44256605433887</v>
      </c>
      <c r="EH71" s="9">
        <f ca="1">IF(OR(INDIRECT(CONCATENATE("'2018-04 (Д)'!Q",TEXT(MATCH($C71,'2018-04 (Д)'!$C$2:$C$100,0)+1,0)))="Н/Д",INDIRECT(CONCATENATE("'2018-03 (Д)'!Q",TEXT(MATCH($C71,'2018-03 (Д)'!$C$2:$C$100,0)+1,0)))="Н/Д",AND(INDIRECT(CONCATENATE("'2018-04 (Д)'!Q",TEXT(MATCH($C71,'2018-04 (Д)'!$C$2:$C$100,0)+1,0)))="Н/Д",INDIRECT(CONCATENATE("'2018-03 (Д)'!Q",TEXT(MATCH($C71,'2018-03 (Д)'!$C$2:$C$100,0)+1,0))))),"Н/Д",((INDIRECT(CONCATENATE("'2018-04 (Д)'!Q",TEXT(MATCH($C71,'2018-04 (Д)'!$C$2:$C$100,0)+1,0)))-INDIRECT(CONCATENATE("'2018-03 (Д)'!Q",TEXT(MATCH($C71,'2018-03 (Д)'!$C$2:$C$100,0)+1,0))))/INDIRECT(CONCATENATE("'2018-03 (Д)'!Q",TEXT(MATCH($C71,'2018-03 (Д)'!$C$2:$C$100,0)+1,0))))*100)</f>
        <v>93.444231251315983</v>
      </c>
      <c r="EI71" s="9">
        <f ca="1">IF(OR(INDIRECT(CONCATENATE("'2018-05 (Д)'!Q",TEXT(MATCH($C71,'2018-05 (Д)'!$C$2:$C$100,0)+1,0)))="Н/Д",INDIRECT(CONCATENATE("'2018-04 (Д)'!Q",TEXT(MATCH($C71,'2018-04 (Д)'!$C$2:$C$100,0)+1,0)))="Н/Д",AND(INDIRECT(CONCATENATE("'2018-05 (Д)'!Q",TEXT(MATCH($C71,'2018-05 (Д)'!$C$2:$C$100,0)+1,0)))="Н/Д",INDIRECT(CONCATENATE("'2018-04 (Д)'!Q",TEXT(MATCH($C71,'2018-04 (Д)'!$C$2:$C$100,0)+1,0))))),"Н/Д",((INDIRECT(CONCATENATE("'2018-05 (Д)'!Q",TEXT(MATCH($C71,'2018-05 (Д)'!$C$2:$C$100,0)+1,0)))-INDIRECT(CONCATENATE("'2018-04 (Д)'!Q",TEXT(MATCH($C71,'2018-04 (Д)'!$C$2:$C$100,0)+1,0))))/INDIRECT(CONCATENATE("'2018-04 (Д)'!Q",TEXT(MATCH($C71,'2018-04 (Д)'!$C$2:$C$100,0)+1,0))))*100)</f>
        <v>-37.537581579921238</v>
      </c>
      <c r="EJ71" s="9">
        <f ca="1">IF(OR(INDIRECT(CONCATENATE("'2018-06 (Д)'!Q",TEXT(MATCH($C71,'2018-06 (Д)'!$C$2:$C$100,0)+1,0)))="Н/Д",INDIRECT(CONCATENATE("'2018-05 (Д)'!Q",TEXT(MATCH($C71,'2018-05 (Д)'!$C$2:$C$100,0)+1,0)))="Н/Д",AND(INDIRECT(CONCATENATE("'2018-06 (Д)'!Q",TEXT(MATCH($C71,'2018-06 (Д)'!$C$2:$C$100,0)+1,0)))="Н/Д",INDIRECT(CONCATENATE("'2018-05 (Д)'!Q",TEXT(MATCH($C71,'2018-05 (Д)'!$C$2:$C$100,0)+1,0))))),"Н/Д",((INDIRECT(CONCATENATE("'2018-06 (Д)'!Q",TEXT(MATCH($C71,'2018-06 (Д)'!$C$2:$C$100,0)+1,0)))-INDIRECT(CONCATENATE("'2018-05 (Д)'!Q",TEXT(MATCH($C71,'2018-05 (Д)'!$C$2:$C$100,0)+1,0))))/INDIRECT(CONCATENATE("'2018-05 (Д)'!Q",TEXT(MATCH($C71,'2018-05 (Д)'!$C$2:$C$100,0)+1,0))))*100)</f>
        <v>-76.561030362573419</v>
      </c>
      <c r="EK71" s="9">
        <f ca="1">IF(OR(INDIRECT(CONCATENATE("'2018-07 (Д)'!Q",TEXT(MATCH($C71,'2018-07 (Д)'!$C$2:$C$100,0)+1,0)))="Н/Д",INDIRECT(CONCATENATE("'2018-06 (Д)'!Q",TEXT(MATCH($C71,'2018-06 (Д)'!$C$2:$C$100,0)+1,0)))="Н/Д",AND(INDIRECT(CONCATENATE("'2018-07 (Д)'!Q",TEXT(MATCH($C71,'2018-07 (Д)'!$C$2:$C$100,0)+1,0)))="Н/Д",INDIRECT(CONCATENATE("'2018-06 (Д)'!Q",TEXT(MATCH($C71,'2018-06 (Д)'!$C$2:$C$100,0)+1,0))))),"Н/Д",((INDIRECT(CONCATENATE("'2018-07 (Д)'!Q",TEXT(MATCH($C71,'2018-07 (Д)'!$C$2:$C$100,0)+1,0)))-INDIRECT(CONCATENATE("'2018-06 (Д)'!Q",TEXT(MATCH($C71,'2018-06 (Д)'!$C$2:$C$100,0)+1,0))))/INDIRECT(CONCATENATE("'2018-06 (Д)'!Q",TEXT(MATCH($C71,'2018-06 (Д)'!$C$2:$C$100,0)+1,0))))*100)</f>
        <v>-45.324717519648011</v>
      </c>
      <c r="EL71" s="9">
        <f ca="1">IF(OR(INDIRECT(CONCATENATE("'2018-08 (Д)'!Q",TEXT(MATCH($C71,'2018-08 (Д)'!$C$2:$C$100,0)+1,0)))="Н/Д",INDIRECT(CONCATENATE("'2018-07 (Д)'!Q",TEXT(MATCH($C71,'2018-07 (Д)'!$C$2:$C$100,0)+1,0)))="Н/Д",AND(INDIRECT(CONCATENATE("'2018-08 (Д)'!Q",TEXT(MATCH($C71,'2018-08 (Д)'!$C$2:$C$100,0)+1,0)))="Н/Д",INDIRECT(CONCATENATE("'2018-07 (Д)'!Q",TEXT(MATCH($C71,'2018-07 (Д)'!$C$2:$C$100,0)+1,0))))),"Н/Д",((INDIRECT(CONCATENATE("'2018-08 (Д)'!Q",TEXT(MATCH($C71,'2018-08 (Д)'!$C$2:$C$100,0)+1,0)))-INDIRECT(CONCATENATE("'2018-07 (Д)'!Q",TEXT(MATCH($C71,'2018-07 (Д)'!$C$2:$C$100,0)+1,0))))/INDIRECT(CONCATENATE("'2018-07 (Д)'!Q",TEXT(MATCH($C71,'2018-07 (Д)'!$C$2:$C$100,0)+1,0))))*100)</f>
        <v>1603.2459658681553</v>
      </c>
      <c r="EM71" s="9">
        <f ca="1">IF(OR(INDIRECT(CONCATENATE("'2018-09 (Д)'!Q",TEXT(MATCH($C71,'2018-09 (Д)'!$C$2:$C$100,0)+1,0)))="Н/Д",INDIRECT(CONCATENATE("'2018-08 (Д)'!Q",TEXT(MATCH($C71,'2018-08 (Д)'!$C$2:$C$100,0)+1,0)))="Н/Д",AND(INDIRECT(CONCATENATE("'2018-09 (Д)'!Q",TEXT(MATCH($C71,'2018-09 (Д)'!$C$2:$C$100,0)+1,0)))="Н/Д",INDIRECT(CONCATENATE("'2018-08 (Д)'!Q",TEXT(MATCH($C71,'2018-08 (Д)'!$C$2:$C$100,0)+1,0))))),"Н/Д",((INDIRECT(CONCATENATE("'2018-09 (Д)'!Q",TEXT(MATCH($C71,'2018-09 (Д)'!$C$2:$C$100,0)+1,0)))-INDIRECT(CONCATENATE("'2018-08 (Д)'!Q",TEXT(MATCH($C71,'2018-08 (Д)'!$C$2:$C$100,0)+1,0))))/INDIRECT(CONCATENATE("'2018-08 (Д)'!Q",TEXT(MATCH($C71,'2018-08 (Д)'!$C$2:$C$100,0)+1,0))))*100)</f>
        <v>-83.816042721949898</v>
      </c>
      <c r="EN71" s="9">
        <f ca="1">IF(OR(INDIRECT(CONCATENATE("'2018-10 (Д)'!Q",TEXT(MATCH($C71,'2018-10 (Д)'!$C$2:$C$100,0)+1,0)))="Н/Д",INDIRECT(CONCATENATE("'2018-09 (Д)'!Q",TEXT(MATCH($C71,'2018-09 (Д)'!$C$2:$C$100,0)+1,0)))="Н/Д",AND(INDIRECT(CONCATENATE("'2018-10 (Д)'!Q",TEXT(MATCH($C71,'2018-10 (Д)'!$C$2:$C$100,0)+1,0)))="Н/Д",INDIRECT(CONCATENATE("'2018-09 (Д)'!Q",TEXT(MATCH($C71,'2018-09 (Д)'!$C$2:$C$100,0)+1,0))))),"Н/Д",((INDIRECT(CONCATENATE("'2018-10 (Д)'!Q",TEXT(MATCH($C71,'2018-10 (Д)'!$C$2:$C$100,0)+1,0)))-INDIRECT(CONCATENATE("'2018-09 (Д)'!Q",TEXT(MATCH($C71,'2018-09 (Д)'!$C$2:$C$100,0)+1,0))))/INDIRECT(CONCATENATE("'2018-09 (Д)'!Q",TEXT(MATCH($C71,'2018-09 (Д)'!$C$2:$C$100,0)+1,0))))*100)</f>
        <v>56.486900861162439</v>
      </c>
      <c r="EO71" s="9">
        <f ca="1">IF(OR(INDIRECT(CONCATENATE("'2018-11 (Д)'!Q",TEXT(MATCH($C71,'2018-11 (Д)'!$C$2:$C$100,0)+1,0)))="Н/Д",INDIRECT(CONCATENATE("'2018-10 (Д)'!Q",TEXT(MATCH($C71,'2018-10 (Д)'!$C$2:$C$100,0)+1,0)))="Н/Д",AND(INDIRECT(CONCATENATE("'2018-11 (Д)'!Q",TEXT(MATCH($C71,'2018-11 (Д)'!$C$2:$C$100,0)+1,0)))="Н/Д",INDIRECT(CONCATENATE("'2018-10 (Д)'!Q",TEXT(MATCH($C71,'2018-10 (Д)'!$C$2:$C$100,0)+1,0))))),"Н/Д",((INDIRECT(CONCATENATE("'2018-11 (Д)'!Q",TEXT(MATCH($C71,'2018-11 (Д)'!$C$2:$C$100,0)+1,0)))-INDIRECT(CONCATENATE("'2018-10 (Д)'!Q",TEXT(MATCH($C71,'2018-10 (Д)'!$C$2:$C$100,0)+1,0))))/INDIRECT(CONCATENATE("'2018-10 (Д)'!Q",TEXT(MATCH($C71,'2018-10 (Д)'!$C$2:$C$100,0)+1,0))))*100)</f>
        <v>391.24211884868527</v>
      </c>
      <c r="EP71" s="9">
        <f ca="1">IF(OR(INDIRECT(CONCATENATE("'2018-12 (Д)'!Q",TEXT(MATCH($C71,'2018-12 (Д)'!$C$2:$C$100,0)+1,0)))="Н/Д",INDIRECT(CONCATENATE("'2018-11 (Д)'!Q",TEXT(MATCH($C71,'2018-11 (Д)'!$C$2:$C$100,0)+1,0)))="Н/Д",AND(INDIRECT(CONCATENATE("'2018-12 (Д)'!Q",TEXT(MATCH($C71,'2018-12 (Д)'!$C$2:$C$100,0)+1,0)))="Н/Д",INDIRECT(CONCATENATE("'2018-11 (Д)'!Q",TEXT(MATCH($C71,'2018-11 (Д)'!$C$2:$C$100,0)+1,0))))),"Н/Д",((INDIRECT(CONCATENATE("'2018-12 (Д)'!Q",TEXT(MATCH($C71,'2018-12 (Д)'!$C$2:$C$100,0)+1,0)))-INDIRECT(CONCATENATE("'2018-11 (Д)'!Q",TEXT(MATCH($C71,'2018-11 (Д)'!$C$2:$C$100,0)+1,0))))/INDIRECT(CONCATENATE("'2018-11 (Д)'!Q",TEXT(MATCH($C71,'2018-11 (Д)'!$C$2:$C$100,0)+1,0))))*100)</f>
        <v>-83.348967305450827</v>
      </c>
      <c r="EQ71" s="9"/>
      <c r="ER71" s="9">
        <f ca="1">IF(OR(INDIRECT(CONCATENATE("'2018-03 (Д)'!R",TEXT(MATCH($C71,'2018-03 (Д)'!$C$2:$C$100,0)+1,0)))="Н/Д",INDIRECT(CONCATENATE("'2018-02 (Д)'!R",TEXT(MATCH($C71,'2018-02 (Д)'!$C$2:$C$100,0)+1,0)))="Н/Д",AND(INDIRECT(CONCATENATE("'2018-03 (Д)'!R",TEXT(MATCH($C71,'2018-03 (Д)'!$C$2:$C$100,0)+1,0)))="Н/Д",INDIRECT(CONCATENATE("'2018-02 (Д)'!R",TEXT(MATCH($C71,'2018-02 (Д)'!$C$2:$C$100,0)+1,0))))),"Н/Д",((INDIRECT(CONCATENATE("'2018-03 (Д)'!R",TEXT(MATCH($C71,'2018-03 (Д)'!$C$2:$C$100,0)+1,0)))-INDIRECT(CONCATENATE("'2018-02 (Д)'!R",TEXT(MATCH($C71,'2018-02 (Д)'!$C$2:$C$100,0)+1,0))))/INDIRECT(CONCATENATE("'2018-02 (Д)'!R",TEXT(MATCH($C71,'2018-02 (Д)'!$C$2:$C$100,0)+1,0))))*100)</f>
        <v>-46.93150796619436</v>
      </c>
      <c r="ES71" s="9">
        <f ca="1">IF(OR(INDIRECT(CONCATENATE("'2018-04 (Д)'!R",TEXT(MATCH($C71,'2018-04 (Д)'!$C$2:$C$100,0)+1,0)))="Н/Д",INDIRECT(CONCATENATE("'2018-03 (Д)'!R",TEXT(MATCH($C71,'2018-03 (Д)'!$C$2:$C$100,0)+1,0)))="Н/Д",AND(INDIRECT(CONCATENATE("'2018-04 (Д)'!R",TEXT(MATCH($C71,'2018-04 (Д)'!$C$2:$C$100,0)+1,0)))="Н/Д",INDIRECT(CONCATENATE("'2018-03 (Д)'!R",TEXT(MATCH($C71,'2018-03 (Д)'!$C$2:$C$100,0)+1,0))))),"Н/Д",((INDIRECT(CONCATENATE("'2018-04 (Д)'!R",TEXT(MATCH($C71,'2018-04 (Д)'!$C$2:$C$100,0)+1,0)))-INDIRECT(CONCATENATE("'2018-03 (Д)'!R",TEXT(MATCH($C71,'2018-03 (Д)'!$C$2:$C$100,0)+1,0))))/INDIRECT(CONCATENATE("'2018-03 (Д)'!R",TEXT(MATCH($C71,'2018-03 (Д)'!$C$2:$C$100,0)+1,0))))*100)</f>
        <v>73.082110136726087</v>
      </c>
      <c r="ET71" s="9">
        <f ca="1">IF(OR(INDIRECT(CONCATENATE("'2018-05 (Д)'!R",TEXT(MATCH($C71,'2018-05 (Д)'!$C$2:$C$100,0)+1,0)))="Н/Д",INDIRECT(CONCATENATE("'2018-04 (Д)'!R",TEXT(MATCH($C71,'2018-04 (Д)'!$C$2:$C$100,0)+1,0)))="Н/Д",AND(INDIRECT(CONCATENATE("'2018-05 (Д)'!R",TEXT(MATCH($C71,'2018-05 (Д)'!$C$2:$C$100,0)+1,0)))="Н/Д",INDIRECT(CONCATENATE("'2018-04 (Д)'!R",TEXT(MATCH($C71,'2018-04 (Д)'!$C$2:$C$100,0)+1,0))))),"Н/Д",((INDIRECT(CONCATENATE("'2018-05 (Д)'!R",TEXT(MATCH($C71,'2018-05 (Д)'!$C$2:$C$100,0)+1,0)))-INDIRECT(CONCATENATE("'2018-04 (Д)'!R",TEXT(MATCH($C71,'2018-04 (Д)'!$C$2:$C$100,0)+1,0))))/INDIRECT(CONCATENATE("'2018-04 (Д)'!R",TEXT(MATCH($C71,'2018-04 (Д)'!$C$2:$C$100,0)+1,0))))*100)</f>
        <v>2.8631070690669316</v>
      </c>
      <c r="EU71" s="9">
        <f ca="1">IF(OR(INDIRECT(CONCATENATE("'2018-06 (Д)'!R",TEXT(MATCH($C71,'2018-06 (Д)'!$C$2:$C$100,0)+1,0)))="Н/Д",INDIRECT(CONCATENATE("'2018-05 (Д)'!R",TEXT(MATCH($C71,'2018-05 (Д)'!$C$2:$C$100,0)+1,0)))="Н/Д",AND(INDIRECT(CONCATENATE("'2018-06 (Д)'!R",TEXT(MATCH($C71,'2018-06 (Д)'!$C$2:$C$100,0)+1,0)))="Н/Д",INDIRECT(CONCATENATE("'2018-05 (Д)'!R",TEXT(MATCH($C71,'2018-05 (Д)'!$C$2:$C$100,0)+1,0))))),"Н/Д",((INDIRECT(CONCATENATE("'2018-06 (Д)'!R",TEXT(MATCH($C71,'2018-06 (Д)'!$C$2:$C$100,0)+1,0)))-INDIRECT(CONCATENATE("'2018-05 (Д)'!R",TEXT(MATCH($C71,'2018-05 (Д)'!$C$2:$C$100,0)+1,0))))/INDIRECT(CONCATENATE("'2018-05 (Д)'!R",TEXT(MATCH($C71,'2018-05 (Д)'!$C$2:$C$100,0)+1,0))))*100)</f>
        <v>-18.345026224012347</v>
      </c>
      <c r="EV71" s="9">
        <f ca="1">IF(OR(INDIRECT(CONCATENATE("'2018-07 (Д)'!R",TEXT(MATCH($C71,'2018-07 (Д)'!$C$2:$C$100,0)+1,0)))="Н/Д",INDIRECT(CONCATENATE("'2018-06 (Д)'!R",TEXT(MATCH($C71,'2018-06 (Д)'!$C$2:$C$100,0)+1,0)))="Н/Д",AND(INDIRECT(CONCATENATE("'2018-07 (Д)'!R",TEXT(MATCH($C71,'2018-07 (Д)'!$C$2:$C$100,0)+1,0)))="Н/Д",INDIRECT(CONCATENATE("'2018-06 (Д)'!R",TEXT(MATCH($C71,'2018-06 (Д)'!$C$2:$C$100,0)+1,0))))),"Н/Д",((INDIRECT(CONCATENATE("'2018-07 (Д)'!R",TEXT(MATCH($C71,'2018-07 (Д)'!$C$2:$C$100,0)+1,0)))-INDIRECT(CONCATENATE("'2018-06 (Д)'!R",TEXT(MATCH($C71,'2018-06 (Д)'!$C$2:$C$100,0)+1,0))))/INDIRECT(CONCATENATE("'2018-06 (Д)'!R",TEXT(MATCH($C71,'2018-06 (Д)'!$C$2:$C$100,0)+1,0))))*100)</f>
        <v>30.501032573016708</v>
      </c>
      <c r="EW71" s="9">
        <f ca="1">IF(OR(INDIRECT(CONCATENATE("'2018-08 (Д)'!R",TEXT(MATCH($C71,'2018-08 (Д)'!$C$2:$C$100,0)+1,0)))="Н/Д",INDIRECT(CONCATENATE("'2018-07 (Д)'!R",TEXT(MATCH($C71,'2018-07 (Д)'!$C$2:$C$100,0)+1,0)))="Н/Д",AND(INDIRECT(CONCATENATE("'2018-08 (Д)'!R",TEXT(MATCH($C71,'2018-08 (Д)'!$C$2:$C$100,0)+1,0)))="Н/Д",INDIRECT(CONCATENATE("'2018-07 (Д)'!R",TEXT(MATCH($C71,'2018-07 (Д)'!$C$2:$C$100,0)+1,0))))),"Н/Д",((INDIRECT(CONCATENATE("'2018-08 (Д)'!R",TEXT(MATCH($C71,'2018-08 (Д)'!$C$2:$C$100,0)+1,0)))-INDIRECT(CONCATENATE("'2018-07 (Д)'!R",TEXT(MATCH($C71,'2018-07 (Д)'!$C$2:$C$100,0)+1,0))))/INDIRECT(CONCATENATE("'2018-07 (Д)'!R",TEXT(MATCH($C71,'2018-07 (Д)'!$C$2:$C$100,0)+1,0))))*100)</f>
        <v>6.4392793618543376</v>
      </c>
      <c r="EX71" s="9">
        <f ca="1">IF(OR(INDIRECT(CONCATENATE("'2018-09 (Д)'!R",TEXT(MATCH($C71,'2018-09 (Д)'!$C$2:$C$100,0)+1,0)))="Н/Д",INDIRECT(CONCATENATE("'2018-08 (Д)'!R",TEXT(MATCH($C71,'2018-08 (Д)'!$C$2:$C$100,0)+1,0)))="Н/Д",AND(INDIRECT(CONCATENATE("'2018-09 (Д)'!R",TEXT(MATCH($C71,'2018-09 (Д)'!$C$2:$C$100,0)+1,0)))="Н/Д",INDIRECT(CONCATENATE("'2018-08 (Д)'!R",TEXT(MATCH($C71,'2018-08 (Д)'!$C$2:$C$100,0)+1,0))))),"Н/Д",((INDIRECT(CONCATENATE("'2018-09 (Д)'!R",TEXT(MATCH($C71,'2018-09 (Д)'!$C$2:$C$100,0)+1,0)))-INDIRECT(CONCATENATE("'2018-08 (Д)'!R",TEXT(MATCH($C71,'2018-08 (Д)'!$C$2:$C$100,0)+1,0))))/INDIRECT(CONCATENATE("'2018-08 (Д)'!R",TEXT(MATCH($C71,'2018-08 (Д)'!$C$2:$C$100,0)+1,0))))*100)</f>
        <v>-62.007426169511113</v>
      </c>
      <c r="EY71" s="9">
        <f ca="1">IF(OR(INDIRECT(CONCATENATE("'2018-10 (Д)'!R",TEXT(MATCH($C71,'2018-10 (Д)'!$C$2:$C$100,0)+1,0)))="Н/Д",INDIRECT(CONCATENATE("'2018-09 (Д)'!R",TEXT(MATCH($C71,'2018-09 (Д)'!$C$2:$C$100,0)+1,0)))="Н/Д",AND(INDIRECT(CONCATENATE("'2018-10 (Д)'!R",TEXT(MATCH($C71,'2018-10 (Д)'!$C$2:$C$100,0)+1,0)))="Н/Д",INDIRECT(CONCATENATE("'2018-09 (Д)'!R",TEXT(MATCH($C71,'2018-09 (Д)'!$C$2:$C$100,0)+1,0))))),"Н/Д",((INDIRECT(CONCATENATE("'2018-10 (Д)'!R",TEXT(MATCH($C71,'2018-10 (Д)'!$C$2:$C$100,0)+1,0)))-INDIRECT(CONCATENATE("'2018-09 (Д)'!R",TEXT(MATCH($C71,'2018-09 (Д)'!$C$2:$C$100,0)+1,0))))/INDIRECT(CONCATENATE("'2018-09 (Д)'!R",TEXT(MATCH($C71,'2018-09 (Д)'!$C$2:$C$100,0)+1,0))))*100)</f>
        <v>203.12790820612423</v>
      </c>
      <c r="EZ71" s="9">
        <f ca="1">IF(OR(INDIRECT(CONCATENATE("'2018-11 (Д)'!R",TEXT(MATCH($C71,'2018-11 (Д)'!$C$2:$C$100,0)+1,0)))="Н/Д",INDIRECT(CONCATENATE("'2018-10 (Д)'!R",TEXT(MATCH($C71,'2018-10 (Д)'!$C$2:$C$100,0)+1,0)))="Н/Д",AND(INDIRECT(CONCATENATE("'2018-11 (Д)'!R",TEXT(MATCH($C71,'2018-11 (Д)'!$C$2:$C$100,0)+1,0)))="Н/Д",INDIRECT(CONCATENATE("'2018-10 (Д)'!R",TEXT(MATCH($C71,'2018-10 (Д)'!$C$2:$C$100,0)+1,0))))),"Н/Д",((INDIRECT(CONCATENATE("'2018-11 (Д)'!R",TEXT(MATCH($C71,'2018-11 (Д)'!$C$2:$C$100,0)+1,0)))-INDIRECT(CONCATENATE("'2018-10 (Д)'!R",TEXT(MATCH($C71,'2018-10 (Д)'!$C$2:$C$100,0)+1,0))))/INDIRECT(CONCATENATE("'2018-10 (Д)'!R",TEXT(MATCH($C71,'2018-10 (Д)'!$C$2:$C$100,0)+1,0))))*100)</f>
        <v>-7.1536073041980464</v>
      </c>
      <c r="FA71" s="9">
        <f ca="1">IF(OR(INDIRECT(CONCATENATE("'2018-12 (Д)'!R",TEXT(MATCH($C71,'2018-12 (Д)'!$C$2:$C$100,0)+1,0)))="Н/Д",INDIRECT(CONCATENATE("'2018-11 (Д)'!R",TEXT(MATCH($C71,'2018-11 (Д)'!$C$2:$C$100,0)+1,0)))="Н/Д",AND(INDIRECT(CONCATENATE("'2018-12 (Д)'!R",TEXT(MATCH($C71,'2018-12 (Д)'!$C$2:$C$100,0)+1,0)))="Н/Д",INDIRECT(CONCATENATE("'2018-11 (Д)'!R",TEXT(MATCH($C71,'2018-11 (Д)'!$C$2:$C$100,0)+1,0))))),"Н/Д",((INDIRECT(CONCATENATE("'2018-12 (Д)'!R",TEXT(MATCH($C71,'2018-12 (Д)'!$C$2:$C$100,0)+1,0)))-INDIRECT(CONCATENATE("'2018-11 (Д)'!R",TEXT(MATCH($C71,'2018-11 (Д)'!$C$2:$C$100,0)+1,0))))/INDIRECT(CONCATENATE("'2018-11 (Д)'!R",TEXT(MATCH($C71,'2018-11 (Д)'!$C$2:$C$100,0)+1,0))))*100)</f>
        <v>-32.897224498332392</v>
      </c>
      <c r="FB71" s="9"/>
      <c r="FC71" s="9">
        <f ca="1">IF(OR(INDIRECT(CONCATENATE("'2018-03 (Д)'!S",TEXT(MATCH($C71,'2018-03 (Д)'!$C$2:$C$100,0)+1,0)))="Н/Д",INDIRECT(CONCATENATE("'2018-02 (Д)'!S",TEXT(MATCH($C71,'2018-02 (Д)'!$C$2:$C$100,0)+1,0)))="Н/Д",AND(INDIRECT(CONCATENATE("'2018-03 (Д)'!S",TEXT(MATCH($C71,'2018-03 (Д)'!$C$2:$C$100,0)+1,0)))="Н/Д",INDIRECT(CONCATENATE("'2018-02 (Д)'!S",TEXT(MATCH($C71,'2018-02 (Д)'!$C$2:$C$100,0)+1,0))))),"Н/Д",((INDIRECT(CONCATENATE("'2018-03 (Д)'!S",TEXT(MATCH($C71,'2018-03 (Д)'!$C$2:$C$100,0)+1,0)))-INDIRECT(CONCATENATE("'2018-02 (Д)'!S",TEXT(MATCH($C71,'2018-02 (Д)'!$C$2:$C$100,0)+1,0))))/INDIRECT(CONCATENATE("'2018-02 (Д)'!S",TEXT(MATCH($C71,'2018-02 (Д)'!$C$2:$C$100,0)+1,0))))*100)</f>
        <v>57.390510948905103</v>
      </c>
      <c r="FD71" s="9">
        <f ca="1">IF(OR(INDIRECT(CONCATENATE("'2018-04 (Д)'!S",TEXT(MATCH($C71,'2018-04 (Д)'!$C$2:$C$100,0)+1,0)))="Н/Д",INDIRECT(CONCATENATE("'2018-03 (Д)'!S",TEXT(MATCH($C71,'2018-03 (Д)'!$C$2:$C$100,0)+1,0)))="Н/Д",AND(INDIRECT(CONCATENATE("'2018-04 (Д)'!S",TEXT(MATCH($C71,'2018-04 (Д)'!$C$2:$C$100,0)+1,0)))="Н/Д",INDIRECT(CONCATENATE("'2018-03 (Д)'!S",TEXT(MATCH($C71,'2018-03 (Д)'!$C$2:$C$100,0)+1,0))))),"Н/Д",((INDIRECT(CONCATENATE("'2018-04 (Д)'!S",TEXT(MATCH($C71,'2018-04 (Д)'!$C$2:$C$100,0)+1,0)))-INDIRECT(CONCATENATE("'2018-03 (Д)'!S",TEXT(MATCH($C71,'2018-03 (Д)'!$C$2:$C$100,0)+1,0))))/INDIRECT(CONCATENATE("'2018-03 (Д)'!S",TEXT(MATCH($C71,'2018-03 (Д)'!$C$2:$C$100,0)+1,0))))*100)</f>
        <v>-3.8260869565217388</v>
      </c>
      <c r="FE71" s="9">
        <f ca="1">IF(OR(INDIRECT(CONCATENATE("'2018-05 (Д)'!S",TEXT(MATCH($C71,'2018-05 (Д)'!$C$2:$C$100,0)+1,0)))="Н/Д",INDIRECT(CONCATENATE("'2018-04 (Д)'!S",TEXT(MATCH($C71,'2018-04 (Д)'!$C$2:$C$100,0)+1,0)))="Н/Д",AND(INDIRECT(CONCATENATE("'2018-05 (Д)'!S",TEXT(MATCH($C71,'2018-05 (Д)'!$C$2:$C$100,0)+1,0)))="Н/Д",INDIRECT(CONCATENATE("'2018-04 (Д)'!S",TEXT(MATCH($C71,'2018-04 (Д)'!$C$2:$C$100,0)+1,0))))),"Н/Д",((INDIRECT(CONCATENATE("'2018-05 (Д)'!S",TEXT(MATCH($C71,'2018-05 (Д)'!$C$2:$C$100,0)+1,0)))-INDIRECT(CONCATENATE("'2018-04 (Д)'!S",TEXT(MATCH($C71,'2018-04 (Д)'!$C$2:$C$100,0)+1,0))))/INDIRECT(CONCATENATE("'2018-04 (Д)'!S",TEXT(MATCH($C71,'2018-04 (Д)'!$C$2:$C$100,0)+1,0))))*100)</f>
        <v>15.370705244122965</v>
      </c>
      <c r="FF71" s="9">
        <f ca="1">IF(OR(INDIRECT(CONCATENATE("'2018-06 (Д)'!S",TEXT(MATCH($C71,'2018-06 (Д)'!$C$2:$C$100,0)+1,0)))="Н/Д",INDIRECT(CONCATENATE("'2018-05 (Д)'!S",TEXT(MATCH($C71,'2018-05 (Д)'!$C$2:$C$100,0)+1,0)))="Н/Д",AND(INDIRECT(CONCATENATE("'2018-06 (Д)'!S",TEXT(MATCH($C71,'2018-06 (Д)'!$C$2:$C$100,0)+1,0)))="Н/Д",INDIRECT(CONCATENATE("'2018-05 (Д)'!S",TEXT(MATCH($C71,'2018-05 (Д)'!$C$2:$C$100,0)+1,0))))),"Н/Д",((INDIRECT(CONCATENATE("'2018-06 (Д)'!S",TEXT(MATCH($C71,'2018-06 (Д)'!$C$2:$C$100,0)+1,0)))-INDIRECT(CONCATENATE("'2018-05 (Д)'!S",TEXT(MATCH($C71,'2018-05 (Д)'!$C$2:$C$100,0)+1,0))))/INDIRECT(CONCATENATE("'2018-05 (Д)'!S",TEXT(MATCH($C71,'2018-05 (Д)'!$C$2:$C$100,0)+1,0))))*100)</f>
        <v>3211.337513061651</v>
      </c>
      <c r="FG71" s="9">
        <f ca="1">IF(OR(INDIRECT(CONCATENATE("'2018-07 (Д)'!S",TEXT(MATCH($C71,'2018-07 (Д)'!$C$2:$C$100,0)+1,0)))="Н/Д",INDIRECT(CONCATENATE("'2018-06 (Д)'!S",TEXT(MATCH($C71,'2018-06 (Д)'!$C$2:$C$100,0)+1,0)))="Н/Д",AND(INDIRECT(CONCATENATE("'2018-07 (Д)'!S",TEXT(MATCH($C71,'2018-07 (Д)'!$C$2:$C$100,0)+1,0)))="Н/Д",INDIRECT(CONCATENATE("'2018-06 (Д)'!S",TEXT(MATCH($C71,'2018-06 (Д)'!$C$2:$C$100,0)+1,0))))),"Н/Д",((INDIRECT(CONCATENATE("'2018-07 (Д)'!S",TEXT(MATCH($C71,'2018-07 (Д)'!$C$2:$C$100,0)+1,0)))-INDIRECT(CONCATENATE("'2018-06 (Д)'!S",TEXT(MATCH($C71,'2018-06 (Д)'!$C$2:$C$100,0)+1,0))))/INDIRECT(CONCATENATE("'2018-06 (Д)'!S",TEXT(MATCH($C71,'2018-06 (Д)'!$C$2:$C$100,0)+1,0))))*100)</f>
        <v>-97.974092364978944</v>
      </c>
      <c r="FH71" s="9">
        <f ca="1">IF(OR(INDIRECT(CONCATENATE("'2018-08 (Д)'!S",TEXT(MATCH($C71,'2018-08 (Д)'!$C$2:$C$100,0)+1,0)))="Н/Д",INDIRECT(CONCATENATE("'2018-07 (Д)'!S",TEXT(MATCH($C71,'2018-07 (Д)'!$C$2:$C$100,0)+1,0)))="Н/Д",AND(INDIRECT(CONCATENATE("'2018-08 (Д)'!S",TEXT(MATCH($C71,'2018-08 (Д)'!$C$2:$C$100,0)+1,0)))="Н/Д",INDIRECT(CONCATENATE("'2018-07 (Д)'!S",TEXT(MATCH($C71,'2018-07 (Д)'!$C$2:$C$100,0)+1,0))))),"Н/Д",((INDIRECT(CONCATENATE("'2018-08 (Д)'!S",TEXT(MATCH($C71,'2018-08 (Д)'!$C$2:$C$100,0)+1,0)))-INDIRECT(CONCATENATE("'2018-07 (Д)'!S",TEXT(MATCH($C71,'2018-07 (Д)'!$C$2:$C$100,0)+1,0))))/INDIRECT(CONCATENATE("'2018-07 (Д)'!S",TEXT(MATCH($C71,'2018-07 (Д)'!$C$2:$C$100,0)+1,0))))*100)</f>
        <v>2463.1230529595014</v>
      </c>
      <c r="FI71" s="9">
        <f ca="1">IF(OR(INDIRECT(CONCATENATE("'2018-09 (Д)'!S",TEXT(MATCH($C71,'2018-09 (Д)'!$C$2:$C$100,0)+1,0)))="Н/Д",INDIRECT(CONCATENATE("'2018-08 (Д)'!S",TEXT(MATCH($C71,'2018-08 (Д)'!$C$2:$C$100,0)+1,0)))="Н/Д",AND(INDIRECT(CONCATENATE("'2018-09 (Д)'!S",TEXT(MATCH($C71,'2018-09 (Д)'!$C$2:$C$100,0)+1,0)))="Н/Д",INDIRECT(CONCATENATE("'2018-08 (Д)'!S",TEXT(MATCH($C71,'2018-08 (Д)'!$C$2:$C$100,0)+1,0))))),"Н/Д",((INDIRECT(CONCATENATE("'2018-09 (Д)'!S",TEXT(MATCH($C71,'2018-09 (Д)'!$C$2:$C$100,0)+1,0)))-INDIRECT(CONCATENATE("'2018-08 (Д)'!S",TEXT(MATCH($C71,'2018-08 (Д)'!$C$2:$C$100,0)+1,0))))/INDIRECT(CONCATENATE("'2018-08 (Д)'!S",TEXT(MATCH($C71,'2018-08 (Д)'!$C$2:$C$100,0)+1,0))))*100)</f>
        <v>-97.392929308275484</v>
      </c>
      <c r="FJ71" s="9">
        <f ca="1">IF(OR(INDIRECT(CONCATENATE("'2018-10 (Д)'!S",TEXT(MATCH($C71,'2018-10 (Д)'!$C$2:$C$100,0)+1,0)))="Н/Д",INDIRECT(CONCATENATE("'2018-09 (Д)'!S",TEXT(MATCH($C71,'2018-09 (Д)'!$C$2:$C$100,0)+1,0)))="Н/Д",AND(INDIRECT(CONCATENATE("'2018-10 (Д)'!S",TEXT(MATCH($C71,'2018-10 (Д)'!$C$2:$C$100,0)+1,0)))="Н/Д",INDIRECT(CONCATENATE("'2018-09 (Д)'!S",TEXT(MATCH($C71,'2018-09 (Д)'!$C$2:$C$100,0)+1,0))))),"Н/Д",((INDIRECT(CONCATENATE("'2018-10 (Д)'!S",TEXT(MATCH($C71,'2018-10 (Д)'!$C$2:$C$100,0)+1,0)))-INDIRECT(CONCATENATE("'2018-09 (Д)'!S",TEXT(MATCH($C71,'2018-09 (Д)'!$C$2:$C$100,0)+1,0))))/INDIRECT(CONCATENATE("'2018-09 (Д)'!S",TEXT(MATCH($C71,'2018-09 (Д)'!$C$2:$C$100,0)+1,0))))*100)</f>
        <v>220.16317016317015</v>
      </c>
      <c r="FK71" s="9">
        <f ca="1">IF(OR(INDIRECT(CONCATENATE("'2018-11 (Д)'!S",TEXT(MATCH($C71,'2018-11 (Д)'!$C$2:$C$100,0)+1,0)))="Н/Д",INDIRECT(CONCATENATE("'2018-10 (Д)'!S",TEXT(MATCH($C71,'2018-10 (Д)'!$C$2:$C$100,0)+1,0)))="Н/Д",AND(INDIRECT(CONCATENATE("'2018-11 (Д)'!S",TEXT(MATCH($C71,'2018-11 (Д)'!$C$2:$C$100,0)+1,0)))="Н/Д",INDIRECT(CONCATENATE("'2018-10 (Д)'!S",TEXT(MATCH($C71,'2018-10 (Д)'!$C$2:$C$100,0)+1,0))))),"Н/Д",((INDIRECT(CONCATENATE("'2018-11 (Д)'!S",TEXT(MATCH($C71,'2018-11 (Д)'!$C$2:$C$100,0)+1,0)))-INDIRECT(CONCATENATE("'2018-10 (Д)'!S",TEXT(MATCH($C71,'2018-10 (Д)'!$C$2:$C$100,0)+1,0))))/INDIRECT(CONCATENATE("'2018-10 (Д)'!S",TEXT(MATCH($C71,'2018-10 (Д)'!$C$2:$C$100,0)+1,0))))*100)</f>
        <v>15.107389879868949</v>
      </c>
      <c r="FL71" s="9">
        <f ca="1">IF(OR(INDIRECT(CONCATENATE("'2018-12 (Д)'!S",TEXT(MATCH($C71,'2018-12 (Д)'!$C$2:$C$100,0)+1,0)))="Н/Д",INDIRECT(CONCATENATE("'2018-11 (Д)'!S",TEXT(MATCH($C71,'2018-11 (Д)'!$C$2:$C$100,0)+1,0)))="Н/Д",AND(INDIRECT(CONCATENATE("'2018-12 (Д)'!S",TEXT(MATCH($C71,'2018-12 (Д)'!$C$2:$C$100,0)+1,0)))="Н/Д",INDIRECT(CONCATENATE("'2018-11 (Д)'!S",TEXT(MATCH($C71,'2018-11 (Д)'!$C$2:$C$100,0)+1,0))))),"Н/Д",((INDIRECT(CONCATENATE("'2018-12 (Д)'!S",TEXT(MATCH($C71,'2018-12 (Д)'!$C$2:$C$100,0)+1,0)))-INDIRECT(CONCATENATE("'2018-11 (Д)'!S",TEXT(MATCH($C71,'2018-11 (Д)'!$C$2:$C$100,0)+1,0))))/INDIRECT(CONCATENATE("'2018-11 (Д)'!S",TEXT(MATCH($C71,'2018-11 (Д)'!$C$2:$C$100,0)+1,0))))*100)</f>
        <v>-29.538266919671095</v>
      </c>
      <c r="FM71" s="9"/>
      <c r="FN71" s="9">
        <f ca="1">IF(OR(INDIRECT(CONCATENATE("'2018-03 (Д)'!T",TEXT(MATCH($C71,'2018-03 (Д)'!$C$2:$C$100,0)+1,0)))="Н/Д",INDIRECT(CONCATENATE("'2018-02 (Д)'!T",TEXT(MATCH($C71,'2018-02 (Д)'!$C$2:$C$100,0)+1,0)))="Н/Д",AND(INDIRECT(CONCATENATE("'2018-03 (Д)'!T",TEXT(MATCH($C71,'2018-03 (Д)'!$C$2:$C$100,0)+1,0)))="Н/Д",INDIRECT(CONCATENATE("'2018-02 (Д)'!T",TEXT(MATCH($C71,'2018-02 (Д)'!$C$2:$C$100,0)+1,0))))),"Н/Д",((INDIRECT(CONCATENATE("'2018-03 (Д)'!T",TEXT(MATCH($C71,'2018-03 (Д)'!$C$2:$C$100,0)+1,0)))-INDIRECT(CONCATENATE("'2018-02 (Д)'!T",TEXT(MATCH($C71,'2018-02 (Д)'!$C$2:$C$100,0)+1,0))))/INDIRECT(CONCATENATE("'2018-02 (Д)'!T",TEXT(MATCH($C71,'2018-02 (Д)'!$C$2:$C$100,0)+1,0))))*100)</f>
        <v>45.836050451457396</v>
      </c>
      <c r="FO71" s="9">
        <f ca="1">IF(OR(INDIRECT(CONCATENATE("'2018-04 (Д)'!T",TEXT(MATCH($C71,'2018-04 (Д)'!$C$2:$C$100,0)+1,0)))="Н/Д",INDIRECT(CONCATENATE("'2018-03 (Д)'!T",TEXT(MATCH($C71,'2018-03 (Д)'!$C$2:$C$100,0)+1,0)))="Н/Д",AND(INDIRECT(CONCATENATE("'2018-04 (Д)'!T",TEXT(MATCH($C71,'2018-04 (Д)'!$C$2:$C$100,0)+1,0)))="Н/Д",INDIRECT(CONCATENATE("'2018-03 (Д)'!T",TEXT(MATCH($C71,'2018-03 (Д)'!$C$2:$C$100,0)+1,0))))),"Н/Д",((INDIRECT(CONCATENATE("'2018-04 (Д)'!T",TEXT(MATCH($C71,'2018-04 (Д)'!$C$2:$C$100,0)+1,0)))-INDIRECT(CONCATENATE("'2018-03 (Д)'!T",TEXT(MATCH($C71,'2018-03 (Д)'!$C$2:$C$100,0)+1,0))))/INDIRECT(CONCATENATE("'2018-03 (Д)'!T",TEXT(MATCH($C71,'2018-03 (Д)'!$C$2:$C$100,0)+1,0))))*100)</f>
        <v>13.969156871713304</v>
      </c>
      <c r="FP71" s="9">
        <f ca="1">IF(OR(INDIRECT(CONCATENATE("'2018-05 (Д)'!T",TEXT(MATCH($C71,'2018-05 (Д)'!$C$2:$C$100,0)+1,0)))="Н/Д",INDIRECT(CONCATENATE("'2018-04 (Д)'!T",TEXT(MATCH($C71,'2018-04 (Д)'!$C$2:$C$100,0)+1,0)))="Н/Д",AND(INDIRECT(CONCATENATE("'2018-05 (Д)'!T",TEXT(MATCH($C71,'2018-05 (Д)'!$C$2:$C$100,0)+1,0)))="Н/Д",INDIRECT(CONCATENATE("'2018-04 (Д)'!T",TEXT(MATCH($C71,'2018-04 (Д)'!$C$2:$C$100,0)+1,0))))),"Н/Д",((INDIRECT(CONCATENATE("'2018-05 (Д)'!T",TEXT(MATCH($C71,'2018-05 (Д)'!$C$2:$C$100,0)+1,0)))-INDIRECT(CONCATENATE("'2018-04 (Д)'!T",TEXT(MATCH($C71,'2018-04 (Д)'!$C$2:$C$100,0)+1,0))))/INDIRECT(CONCATENATE("'2018-04 (Д)'!T",TEXT(MATCH($C71,'2018-04 (Д)'!$C$2:$C$100,0)+1,0))))*100)</f>
        <v>12.913242562512362</v>
      </c>
      <c r="FQ71" s="9">
        <f ca="1">IF(OR(INDIRECT(CONCATENATE("'2018-06 (Д)'!T",TEXT(MATCH($C71,'2018-06 (Д)'!$C$2:$C$100,0)+1,0)))="Н/Д",INDIRECT(CONCATENATE("'2018-05 (Д)'!T",TEXT(MATCH($C71,'2018-05 (Д)'!$C$2:$C$100,0)+1,0)))="Н/Д",AND(INDIRECT(CONCATENATE("'2018-06 (Д)'!T",TEXT(MATCH($C71,'2018-06 (Д)'!$C$2:$C$100,0)+1,0)))="Н/Д",INDIRECT(CONCATENATE("'2018-05 (Д)'!T",TEXT(MATCH($C71,'2018-05 (Д)'!$C$2:$C$100,0)+1,0))))),"Н/Д",((INDIRECT(CONCATENATE("'2018-06 (Д)'!T",TEXT(MATCH($C71,'2018-06 (Д)'!$C$2:$C$100,0)+1,0)))-INDIRECT(CONCATENATE("'2018-05 (Д)'!T",TEXT(MATCH($C71,'2018-05 (Д)'!$C$2:$C$100,0)+1,0))))/INDIRECT(CONCATENATE("'2018-05 (Д)'!T",TEXT(MATCH($C71,'2018-05 (Д)'!$C$2:$C$100,0)+1,0))))*100)</f>
        <v>26.968351440078646</v>
      </c>
      <c r="FR71" s="9">
        <f ca="1">IF(OR(INDIRECT(CONCATENATE("'2018-07 (Д)'!T",TEXT(MATCH($C71,'2018-07 (Д)'!$C$2:$C$100,0)+1,0)))="Н/Д",INDIRECT(CONCATENATE("'2018-06 (Д)'!T",TEXT(MATCH($C71,'2018-06 (Д)'!$C$2:$C$100,0)+1,0)))="Н/Д",AND(INDIRECT(CONCATENATE("'2018-07 (Д)'!T",TEXT(MATCH($C71,'2018-07 (Д)'!$C$2:$C$100,0)+1,0)))="Н/Д",INDIRECT(CONCATENATE("'2018-06 (Д)'!T",TEXT(MATCH($C71,'2018-06 (Д)'!$C$2:$C$100,0)+1,0))))),"Н/Д",((INDIRECT(CONCATENATE("'2018-07 (Д)'!T",TEXT(MATCH($C71,'2018-07 (Д)'!$C$2:$C$100,0)+1,0)))-INDIRECT(CONCATENATE("'2018-06 (Д)'!T",TEXT(MATCH($C71,'2018-06 (Д)'!$C$2:$C$100,0)+1,0))))/INDIRECT(CONCATENATE("'2018-06 (Д)'!T",TEXT(MATCH($C71,'2018-06 (Д)'!$C$2:$C$100,0)+1,0))))*100)</f>
        <v>-36.868311379676932</v>
      </c>
      <c r="FS71" s="9">
        <f ca="1">IF(OR(INDIRECT(CONCATENATE("'2018-08 (Д)'!T",TEXT(MATCH($C71,'2018-08 (Д)'!$C$2:$C$100,0)+1,0)))="Н/Д",INDIRECT(CONCATENATE("'2018-07 (Д)'!T",TEXT(MATCH($C71,'2018-07 (Д)'!$C$2:$C$100,0)+1,0)))="Н/Д",AND(INDIRECT(CONCATENATE("'2018-08 (Д)'!T",TEXT(MATCH($C71,'2018-08 (Д)'!$C$2:$C$100,0)+1,0)))="Н/Д",INDIRECT(CONCATENATE("'2018-07 (Д)'!T",TEXT(MATCH($C71,'2018-07 (Д)'!$C$2:$C$100,0)+1,0))))),"Н/Д",((INDIRECT(CONCATENATE("'2018-08 (Д)'!T",TEXT(MATCH($C71,'2018-08 (Д)'!$C$2:$C$100,0)+1,0)))-INDIRECT(CONCATENATE("'2018-07 (Д)'!T",TEXT(MATCH($C71,'2018-07 (Д)'!$C$2:$C$100,0)+1,0))))/INDIRECT(CONCATENATE("'2018-07 (Д)'!T",TEXT(MATCH($C71,'2018-07 (Д)'!$C$2:$C$100,0)+1,0))))*100)</f>
        <v>10.774755737596802</v>
      </c>
      <c r="FT71" s="9">
        <f ca="1">IF(OR(INDIRECT(CONCATENATE("'2018-09 (Д)'!T",TEXT(MATCH($C71,'2018-09 (Д)'!$C$2:$C$100,0)+1,0)))="Н/Д",INDIRECT(CONCATENATE("'2018-08 (Д)'!T",TEXT(MATCH($C71,'2018-08 (Д)'!$C$2:$C$100,0)+1,0)))="Н/Д",AND(INDIRECT(CONCATENATE("'2018-09 (Д)'!T",TEXT(MATCH($C71,'2018-09 (Д)'!$C$2:$C$100,0)+1,0)))="Н/Д",INDIRECT(CONCATENATE("'2018-08 (Д)'!T",TEXT(MATCH($C71,'2018-08 (Д)'!$C$2:$C$100,0)+1,0))))),"Н/Д",((INDIRECT(CONCATENATE("'2018-09 (Д)'!T",TEXT(MATCH($C71,'2018-09 (Д)'!$C$2:$C$100,0)+1,0)))-INDIRECT(CONCATENATE("'2018-08 (Д)'!T",TEXT(MATCH($C71,'2018-08 (Д)'!$C$2:$C$100,0)+1,0))))/INDIRECT(CONCATENATE("'2018-08 (Д)'!T",TEXT(MATCH($C71,'2018-08 (Д)'!$C$2:$C$100,0)+1,0))))*100)</f>
        <v>5.1306255944974195</v>
      </c>
      <c r="FU71" s="9">
        <f ca="1">IF(OR(INDIRECT(CONCATENATE("'2018-10 (Д)'!T",TEXT(MATCH($C71,'2018-10 (Д)'!$C$2:$C$100,0)+1,0)))="Н/Д",INDIRECT(CONCATENATE("'2018-09 (Д)'!T",TEXT(MATCH($C71,'2018-09 (Д)'!$C$2:$C$100,0)+1,0)))="Н/Д",AND(INDIRECT(CONCATENATE("'2018-10 (Д)'!T",TEXT(MATCH($C71,'2018-10 (Д)'!$C$2:$C$100,0)+1,0)))="Н/Д",INDIRECT(CONCATENATE("'2018-09 (Д)'!T",TEXT(MATCH($C71,'2018-09 (Д)'!$C$2:$C$100,0)+1,0))))),"Н/Д",((INDIRECT(CONCATENATE("'2018-10 (Д)'!T",TEXT(MATCH($C71,'2018-10 (Д)'!$C$2:$C$100,0)+1,0)))-INDIRECT(CONCATENATE("'2018-09 (Д)'!T",TEXT(MATCH($C71,'2018-09 (Д)'!$C$2:$C$100,0)+1,0))))/INDIRECT(CONCATENATE("'2018-09 (Д)'!T",TEXT(MATCH($C71,'2018-09 (Д)'!$C$2:$C$100,0)+1,0))))*100)</f>
        <v>-9.6307677867640873</v>
      </c>
      <c r="FV71" s="9">
        <f ca="1">IF(OR(INDIRECT(CONCATENATE("'2018-11 (Д)'!T",TEXT(MATCH($C71,'2018-11 (Д)'!$C$2:$C$100,0)+1,0)))="Н/Д",INDIRECT(CONCATENATE("'2018-10 (Д)'!T",TEXT(MATCH($C71,'2018-10 (Д)'!$C$2:$C$100,0)+1,0)))="Н/Д",AND(INDIRECT(CONCATENATE("'2018-11 (Д)'!T",TEXT(MATCH($C71,'2018-11 (Д)'!$C$2:$C$100,0)+1,0)))="Н/Д",INDIRECT(CONCATENATE("'2018-10 (Д)'!T",TEXT(MATCH($C71,'2018-10 (Д)'!$C$2:$C$100,0)+1,0))))),"Н/Д",((INDIRECT(CONCATENATE("'2018-11 (Д)'!T",TEXT(MATCH($C71,'2018-11 (Д)'!$C$2:$C$100,0)+1,0)))-INDIRECT(CONCATENATE("'2018-10 (Д)'!T",TEXT(MATCH($C71,'2018-10 (Д)'!$C$2:$C$100,0)+1,0))))/INDIRECT(CONCATENATE("'2018-10 (Д)'!T",TEXT(MATCH($C71,'2018-10 (Д)'!$C$2:$C$100,0)+1,0))))*100)</f>
        <v>44.51320210708424</v>
      </c>
      <c r="FW71" s="9">
        <f ca="1">IF(OR(INDIRECT(CONCATENATE("'2018-12 (Д)'!T",TEXT(MATCH($C71,'2018-12 (Д)'!$C$2:$C$100,0)+1,0)))="Н/Д",INDIRECT(CONCATENATE("'2018-11 (Д)'!T",TEXT(MATCH($C71,'2018-11 (Д)'!$C$2:$C$100,0)+1,0)))="Н/Д",AND(INDIRECT(CONCATENATE("'2018-12 (Д)'!T",TEXT(MATCH($C71,'2018-12 (Д)'!$C$2:$C$100,0)+1,0)))="Н/Д",INDIRECT(CONCATENATE("'2018-11 (Д)'!T",TEXT(MATCH($C71,'2018-11 (Д)'!$C$2:$C$100,0)+1,0))))),"Н/Д",((INDIRECT(CONCATENATE("'2018-12 (Д)'!T",TEXT(MATCH($C71,'2018-12 (Д)'!$C$2:$C$100,0)+1,0)))-INDIRECT(CONCATENATE("'2018-11 (Д)'!T",TEXT(MATCH($C71,'2018-11 (Д)'!$C$2:$C$100,0)+1,0))))/INDIRECT(CONCATENATE("'2018-11 (Д)'!T",TEXT(MATCH($C71,'2018-11 (Д)'!$C$2:$C$100,0)+1,0))))*100)</f>
        <v>-20.954929358060596</v>
      </c>
      <c r="FX71" s="9"/>
      <c r="FY71" s="9">
        <f ca="1">IF(OR(INDIRECT(CONCATENATE("'2018-03 (Д)'!U",TEXT(MATCH($C71,'2018-03 (Д)'!$C$2:$C$100,0)+1,0)))="Н/Д",INDIRECT(CONCATENATE("'2018-02 (Д)'!U",TEXT(MATCH($C71,'2018-02 (Д)'!$C$2:$C$100,0)+1,0)))="Н/Д",AND(INDIRECT(CONCATENATE("'2018-03 (Д)'!U",TEXT(MATCH($C71,'2018-03 (Д)'!$C$2:$C$100,0)+1,0)))="Н/Д",INDIRECT(CONCATENATE("'2018-02 (Д)'!U",TEXT(MATCH($C71,'2018-02 (Д)'!$C$2:$C$100,0)+1,0))))),"Н/Д",((INDIRECT(CONCATENATE("'2018-03 (Д)'!U",TEXT(MATCH($C71,'2018-03 (Д)'!$C$2:$C$100,0)+1,0)))-INDIRECT(CONCATENATE("'2018-02 (Д)'!U",TEXT(MATCH($C71,'2018-02 (Д)'!$C$2:$C$100,0)+1,0))))/INDIRECT(CONCATENATE("'2018-02 (Д)'!U",TEXT(MATCH($C71,'2018-02 (Д)'!$C$2:$C$100,0)+1,0))))*100)</f>
        <v>-723.00794985615539</v>
      </c>
      <c r="FZ71" s="9">
        <f ca="1">IF(OR(INDIRECT(CONCATENATE("'2018-04 (Д)'!U",TEXT(MATCH($C71,'2018-04 (Д)'!$C$2:$C$100,0)+1,0)))="Н/Д",INDIRECT(CONCATENATE("'2018-03 (Д)'!U",TEXT(MATCH($C71,'2018-03 (Д)'!$C$2:$C$100,0)+1,0)))="Н/Д",AND(INDIRECT(CONCATENATE("'2018-04 (Д)'!U",TEXT(MATCH($C71,'2018-04 (Д)'!$C$2:$C$100,0)+1,0)))="Н/Д",INDIRECT(CONCATENATE("'2018-03 (Д)'!U",TEXT(MATCH($C71,'2018-03 (Д)'!$C$2:$C$100,0)+1,0))))),"Н/Д",((INDIRECT(CONCATENATE("'2018-04 (Д)'!U",TEXT(MATCH($C71,'2018-04 (Д)'!$C$2:$C$100,0)+1,0)))-INDIRECT(CONCATENATE("'2018-03 (Д)'!U",TEXT(MATCH($C71,'2018-03 (Д)'!$C$2:$C$100,0)+1,0))))/INDIRECT(CONCATENATE("'2018-03 (Д)'!U",TEXT(MATCH($C71,'2018-03 (Д)'!$C$2:$C$100,0)+1,0))))*100)</f>
        <v>-30.695904635946448</v>
      </c>
      <c r="GA71" s="9">
        <f ca="1">IF(OR(INDIRECT(CONCATENATE("'2018-05 (Д)'!U",TEXT(MATCH($C71,'2018-05 (Д)'!$C$2:$C$100,0)+1,0)))="Н/Д",INDIRECT(CONCATENATE("'2018-04 (Д)'!U",TEXT(MATCH($C71,'2018-04 (Д)'!$C$2:$C$100,0)+1,0)))="Н/Д",AND(INDIRECT(CONCATENATE("'2018-05 (Д)'!U",TEXT(MATCH($C71,'2018-05 (Д)'!$C$2:$C$100,0)+1,0)))="Н/Д",INDIRECT(CONCATENATE("'2018-04 (Д)'!U",TEXT(MATCH($C71,'2018-04 (Д)'!$C$2:$C$100,0)+1,0))))),"Н/Д",((INDIRECT(CONCATENATE("'2018-05 (Д)'!U",TEXT(MATCH($C71,'2018-05 (Д)'!$C$2:$C$100,0)+1,0)))-INDIRECT(CONCATENATE("'2018-04 (Д)'!U",TEXT(MATCH($C71,'2018-04 (Д)'!$C$2:$C$100,0)+1,0))))/INDIRECT(CONCATENATE("'2018-04 (Д)'!U",TEXT(MATCH($C71,'2018-04 (Д)'!$C$2:$C$100,0)+1,0))))*100)</f>
        <v>3.757803108452467</v>
      </c>
      <c r="GB71" s="9">
        <f ca="1">IF(OR(INDIRECT(CONCATENATE("'2018-06 (Д)'!U",TEXT(MATCH($C71,'2018-06 (Д)'!$C$2:$C$100,0)+1,0)))="Н/Д",INDIRECT(CONCATENATE("'2018-05 (Д)'!U",TEXT(MATCH($C71,'2018-05 (Д)'!$C$2:$C$100,0)+1,0)))="Н/Д",AND(INDIRECT(CONCATENATE("'2018-06 (Д)'!U",TEXT(MATCH($C71,'2018-06 (Д)'!$C$2:$C$100,0)+1,0)))="Н/Д",INDIRECT(CONCATENATE("'2018-05 (Д)'!U",TEXT(MATCH($C71,'2018-05 (Д)'!$C$2:$C$100,0)+1,0))))),"Н/Д",((INDIRECT(CONCATENATE("'2018-06 (Д)'!U",TEXT(MATCH($C71,'2018-06 (Д)'!$C$2:$C$100,0)+1,0)))-INDIRECT(CONCATENATE("'2018-05 (Д)'!U",TEXT(MATCH($C71,'2018-05 (Д)'!$C$2:$C$100,0)+1,0))))/INDIRECT(CONCATENATE("'2018-05 (Д)'!U",TEXT(MATCH($C71,'2018-05 (Д)'!$C$2:$C$100,0)+1,0))))*100)</f>
        <v>-55.041627425995301</v>
      </c>
      <c r="GC71" s="9">
        <f ca="1">IF(OR(INDIRECT(CONCATENATE("'2018-07 (Д)'!U",TEXT(MATCH($C71,'2018-07 (Д)'!$C$2:$C$100,0)+1,0)))="Н/Д",INDIRECT(CONCATENATE("'2018-06 (Д)'!U",TEXT(MATCH($C71,'2018-06 (Д)'!$C$2:$C$100,0)+1,0)))="Н/Д",AND(INDIRECT(CONCATENATE("'2018-07 (Д)'!U",TEXT(MATCH($C71,'2018-07 (Д)'!$C$2:$C$100,0)+1,0)))="Н/Д",INDIRECT(CONCATENATE("'2018-06 (Д)'!U",TEXT(MATCH($C71,'2018-06 (Д)'!$C$2:$C$100,0)+1,0))))),"Н/Д",((INDIRECT(CONCATENATE("'2018-07 (Д)'!U",TEXT(MATCH($C71,'2018-07 (Д)'!$C$2:$C$100,0)+1,0)))-INDIRECT(CONCATENATE("'2018-06 (Д)'!U",TEXT(MATCH($C71,'2018-06 (Д)'!$C$2:$C$100,0)+1,0))))/INDIRECT(CONCATENATE("'2018-06 (Д)'!U",TEXT(MATCH($C71,'2018-06 (Д)'!$C$2:$C$100,0)+1,0))))*100)</f>
        <v>98.538574127026081</v>
      </c>
      <c r="GD71" s="9">
        <f ca="1">IF(OR(INDIRECT(CONCATENATE("'2018-08 (Д)'!U",TEXT(MATCH($C71,'2018-08 (Д)'!$C$2:$C$100,0)+1,0)))="Н/Д",INDIRECT(CONCATENATE("'2018-07 (Д)'!U",TEXT(MATCH($C71,'2018-07 (Д)'!$C$2:$C$100,0)+1,0)))="Н/Д",AND(INDIRECT(CONCATENATE("'2018-08 (Д)'!U",TEXT(MATCH($C71,'2018-08 (Д)'!$C$2:$C$100,0)+1,0)))="Н/Д",INDIRECT(CONCATENATE("'2018-07 (Д)'!U",TEXT(MATCH($C71,'2018-07 (Д)'!$C$2:$C$100,0)+1,0))))),"Н/Д",((INDIRECT(CONCATENATE("'2018-08 (Д)'!U",TEXT(MATCH($C71,'2018-08 (Д)'!$C$2:$C$100,0)+1,0)))-INDIRECT(CONCATENATE("'2018-07 (Д)'!U",TEXT(MATCH($C71,'2018-07 (Д)'!$C$2:$C$100,0)+1,0))))/INDIRECT(CONCATENATE("'2018-07 (Д)'!U",TEXT(MATCH($C71,'2018-07 (Д)'!$C$2:$C$100,0)+1,0))))*100)</f>
        <v>-57.940224257014037</v>
      </c>
      <c r="GE71" s="9">
        <f ca="1">IF(OR(INDIRECT(CONCATENATE("'2018-09 (Д)'!U",TEXT(MATCH($C71,'2018-09 (Д)'!$C$2:$C$100,0)+1,0)))="Н/Д",INDIRECT(CONCATENATE("'2018-08 (Д)'!U",TEXT(MATCH($C71,'2018-08 (Д)'!$C$2:$C$100,0)+1,0)))="Н/Д",AND(INDIRECT(CONCATENATE("'2018-09 (Д)'!U",TEXT(MATCH($C71,'2018-09 (Д)'!$C$2:$C$100,0)+1,0)))="Н/Д",INDIRECT(CONCATENATE("'2018-08 (Д)'!U",TEXT(MATCH($C71,'2018-08 (Д)'!$C$2:$C$100,0)+1,0))))),"Н/Д",((INDIRECT(CONCATENATE("'2018-09 (Д)'!U",TEXT(MATCH($C71,'2018-09 (Д)'!$C$2:$C$100,0)+1,0)))-INDIRECT(CONCATENATE("'2018-08 (Д)'!U",TEXT(MATCH($C71,'2018-08 (Д)'!$C$2:$C$100,0)+1,0))))/INDIRECT(CONCATENATE("'2018-08 (Д)'!U",TEXT(MATCH($C71,'2018-08 (Д)'!$C$2:$C$100,0)+1,0))))*100)</f>
        <v>199.78018758966289</v>
      </c>
      <c r="GF71" s="9">
        <f ca="1">IF(OR(INDIRECT(CONCATENATE("'2018-10 (Д)'!U",TEXT(MATCH($C71,'2018-10 (Д)'!$C$2:$C$100,0)+1,0)))="Н/Д",INDIRECT(CONCATENATE("'2018-09 (Д)'!U",TEXT(MATCH($C71,'2018-09 (Д)'!$C$2:$C$100,0)+1,0)))="Н/Д",AND(INDIRECT(CONCATENATE("'2018-10 (Д)'!U",TEXT(MATCH($C71,'2018-10 (Д)'!$C$2:$C$100,0)+1,0)))="Н/Д",INDIRECT(CONCATENATE("'2018-09 (Д)'!U",TEXT(MATCH($C71,'2018-09 (Д)'!$C$2:$C$100,0)+1,0))))),"Н/Д",((INDIRECT(CONCATENATE("'2018-10 (Д)'!U",TEXT(MATCH($C71,'2018-10 (Д)'!$C$2:$C$100,0)+1,0)))-INDIRECT(CONCATENATE("'2018-09 (Д)'!U",TEXT(MATCH($C71,'2018-09 (Д)'!$C$2:$C$100,0)+1,0))))/INDIRECT(CONCATENATE("'2018-09 (Д)'!U",TEXT(MATCH($C71,'2018-09 (Д)'!$C$2:$C$100,0)+1,0))))*100)</f>
        <v>-40.450973255378898</v>
      </c>
      <c r="GG71" s="9">
        <f ca="1">IF(OR(INDIRECT(CONCATENATE("'2018-11 (Д)'!U",TEXT(MATCH($C71,'2018-11 (Д)'!$C$2:$C$100,0)+1,0)))="Н/Д",INDIRECT(CONCATENATE("'2018-10 (Д)'!U",TEXT(MATCH($C71,'2018-10 (Д)'!$C$2:$C$100,0)+1,0)))="Н/Д",AND(INDIRECT(CONCATENATE("'2018-11 (Д)'!U",TEXT(MATCH($C71,'2018-11 (Д)'!$C$2:$C$100,0)+1,0)))="Н/Д",INDIRECT(CONCATENATE("'2018-10 (Д)'!U",TEXT(MATCH($C71,'2018-10 (Д)'!$C$2:$C$100,0)+1,0))))),"Н/Д",((INDIRECT(CONCATENATE("'2018-11 (Д)'!U",TEXT(MATCH($C71,'2018-11 (Д)'!$C$2:$C$100,0)+1,0)))-INDIRECT(CONCATENATE("'2018-10 (Д)'!U",TEXT(MATCH($C71,'2018-10 (Д)'!$C$2:$C$100,0)+1,0))))/INDIRECT(CONCATENATE("'2018-10 (Д)'!U",TEXT(MATCH($C71,'2018-10 (Д)'!$C$2:$C$100,0)+1,0))))*100)</f>
        <v>47.747152301154848</v>
      </c>
      <c r="GH71" s="9">
        <f ca="1">IF(OR(INDIRECT(CONCATENATE("'2018-12 (Д)'!U",TEXT(MATCH($C71,'2018-12 (Д)'!$C$2:$C$100,0)+1,0)))="Н/Д",INDIRECT(CONCATENATE("'2018-11 (Д)'!U",TEXT(MATCH($C71,'2018-11 (Д)'!$C$2:$C$100,0)+1,0)))="Н/Д",AND(INDIRECT(CONCATENATE("'2018-12 (Д)'!U",TEXT(MATCH($C71,'2018-12 (Д)'!$C$2:$C$100,0)+1,0)))="Н/Д",INDIRECT(CONCATENATE("'2018-11 (Д)'!U",TEXT(MATCH($C71,'2018-11 (Д)'!$C$2:$C$100,0)+1,0))))),"Н/Д",((INDIRECT(CONCATENATE("'2018-12 (Д)'!U",TEXT(MATCH($C71,'2018-12 (Д)'!$C$2:$C$100,0)+1,0)))-INDIRECT(CONCATENATE("'2018-11 (Д)'!U",TEXT(MATCH($C71,'2018-11 (Д)'!$C$2:$C$100,0)+1,0))))/INDIRECT(CONCATENATE("'2018-11 (Д)'!U",TEXT(MATCH($C71,'2018-11 (Д)'!$C$2:$C$100,0)+1,0))))*100)</f>
        <v>347.31281522832057</v>
      </c>
      <c r="GI71" s="9"/>
      <c r="GJ71" s="9">
        <f ca="1">IF(OR(INDIRECT(CONCATENATE("'2018-03 (Д)'!V",TEXT(MATCH($C71,'2018-03 (Д)'!$C$2:$C$100,0)+1,0)))="Н/Д",INDIRECT(CONCATENATE("'2018-02 (Д)'!V",TEXT(MATCH($C71,'2018-02 (Д)'!$C$2:$C$100,0)+1,0)))="Н/Д",AND(INDIRECT(CONCATENATE("'2018-03 (Д)'!V",TEXT(MATCH($C71,'2018-03 (Д)'!$C$2:$C$100,0)+1,0)))="Н/Д",INDIRECT(CONCATENATE("'2018-02 (Д)'!V",TEXT(MATCH($C71,'2018-02 (Д)'!$C$2:$C$100,0)+1,0))))),"Н/Д",((INDIRECT(CONCATENATE("'2018-03 (Д)'!V",TEXT(MATCH($C71,'2018-03 (Д)'!$C$2:$C$100,0)+1,0)))-INDIRECT(CONCATENATE("'2018-02 (Д)'!V",TEXT(MATCH($C71,'2018-02 (Д)'!$C$2:$C$100,0)+1,0))))/INDIRECT(CONCATENATE("'2018-02 (Д)'!V",TEXT(MATCH($C71,'2018-02 (Д)'!$C$2:$C$100,0)+1,0))))*100)</f>
        <v>54.05886883580331</v>
      </c>
      <c r="GK71" s="9">
        <f ca="1">IF(OR(INDIRECT(CONCATENATE("'2018-04 (Д)'!V",TEXT(MATCH($C71,'2018-04 (Д)'!$C$2:$C$100,0)+1,0)))="Н/Д",INDIRECT(CONCATENATE("'2018-03 (Д)'!V",TEXT(MATCH($C71,'2018-03 (Д)'!$C$2:$C$100,0)+1,0)))="Н/Д",AND(INDIRECT(CONCATENATE("'2018-04 (Д)'!V",TEXT(MATCH($C71,'2018-04 (Д)'!$C$2:$C$100,0)+1,0)))="Н/Д",INDIRECT(CONCATENATE("'2018-03 (Д)'!V",TEXT(MATCH($C71,'2018-03 (Д)'!$C$2:$C$100,0)+1,0))))),"Н/Д",((INDIRECT(CONCATENATE("'2018-04 (Д)'!V",TEXT(MATCH($C71,'2018-04 (Д)'!$C$2:$C$100,0)+1,0)))-INDIRECT(CONCATENATE("'2018-03 (Д)'!V",TEXT(MATCH($C71,'2018-03 (Д)'!$C$2:$C$100,0)+1,0))))/INDIRECT(CONCATENATE("'2018-03 (Д)'!V",TEXT(MATCH($C71,'2018-03 (Д)'!$C$2:$C$100,0)+1,0))))*100)</f>
        <v>-18.004430389464307</v>
      </c>
      <c r="GL71" s="9">
        <f ca="1">IF(OR(INDIRECT(CONCATENATE("'2018-05 (Д)'!V",TEXT(MATCH($C71,'2018-05 (Д)'!$C$2:$C$100,0)+1,0)))="Н/Д",INDIRECT(CONCATENATE("'2018-04 (Д)'!V",TEXT(MATCH($C71,'2018-04 (Д)'!$C$2:$C$100,0)+1,0)))="Н/Д",AND(INDIRECT(CONCATENATE("'2018-05 (Д)'!V",TEXT(MATCH($C71,'2018-05 (Д)'!$C$2:$C$100,0)+1,0)))="Н/Д",INDIRECT(CONCATENATE("'2018-04 (Д)'!V",TEXT(MATCH($C71,'2018-04 (Д)'!$C$2:$C$100,0)+1,0))))),"Н/Д",((INDIRECT(CONCATENATE("'2018-05 (Д)'!V",TEXT(MATCH($C71,'2018-05 (Д)'!$C$2:$C$100,0)+1,0)))-INDIRECT(CONCATENATE("'2018-04 (Д)'!V",TEXT(MATCH($C71,'2018-04 (Д)'!$C$2:$C$100,0)+1,0))))/INDIRECT(CONCATENATE("'2018-04 (Д)'!V",TEXT(MATCH($C71,'2018-04 (Д)'!$C$2:$C$100,0)+1,0))))*100)</f>
        <v>121.91458263031245</v>
      </c>
      <c r="GM71" s="9">
        <f ca="1">IF(OR(INDIRECT(CONCATENATE("'2018-06 (Д)'!V",TEXT(MATCH($C71,'2018-06 (Д)'!$C$2:$C$100,0)+1,0)))="Н/Д",INDIRECT(CONCATENATE("'2018-05 (Д)'!V",TEXT(MATCH($C71,'2018-05 (Д)'!$C$2:$C$100,0)+1,0)))="Н/Д",AND(INDIRECT(CONCATENATE("'2018-06 (Д)'!V",TEXT(MATCH($C71,'2018-06 (Д)'!$C$2:$C$100,0)+1,0)))="Н/Д",INDIRECT(CONCATENATE("'2018-05 (Д)'!V",TEXT(MATCH($C71,'2018-05 (Д)'!$C$2:$C$100,0)+1,0))))),"Н/Д",((INDIRECT(CONCATENATE("'2018-06 (Д)'!V",TEXT(MATCH($C71,'2018-06 (Д)'!$C$2:$C$100,0)+1,0)))-INDIRECT(CONCATENATE("'2018-05 (Д)'!V",TEXT(MATCH($C71,'2018-05 (Д)'!$C$2:$C$100,0)+1,0))))/INDIRECT(CONCATENATE("'2018-05 (Д)'!V",TEXT(MATCH($C71,'2018-05 (Д)'!$C$2:$C$100,0)+1,0))))*100)</f>
        <v>31.581783615206927</v>
      </c>
      <c r="GN71" s="9">
        <f ca="1">IF(OR(INDIRECT(CONCATENATE("'2018-07 (Д)'!V",TEXT(MATCH($C71,'2018-07 (Д)'!$C$2:$C$100,0)+1,0)))="Н/Д",INDIRECT(CONCATENATE("'2018-06 (Д)'!V",TEXT(MATCH($C71,'2018-06 (Д)'!$C$2:$C$100,0)+1,0)))="Н/Д",AND(INDIRECT(CONCATENATE("'2018-07 (Д)'!V",TEXT(MATCH($C71,'2018-07 (Д)'!$C$2:$C$100,0)+1,0)))="Н/Д",INDIRECT(CONCATENATE("'2018-06 (Д)'!V",TEXT(MATCH($C71,'2018-06 (Д)'!$C$2:$C$100,0)+1,0))))),"Н/Д",((INDIRECT(CONCATENATE("'2018-07 (Д)'!V",TEXT(MATCH($C71,'2018-07 (Д)'!$C$2:$C$100,0)+1,0)))-INDIRECT(CONCATENATE("'2018-06 (Д)'!V",TEXT(MATCH($C71,'2018-06 (Д)'!$C$2:$C$100,0)+1,0))))/INDIRECT(CONCATENATE("'2018-06 (Д)'!V",TEXT(MATCH($C71,'2018-06 (Д)'!$C$2:$C$100,0)+1,0))))*100)</f>
        <v>-13.818561891031289</v>
      </c>
      <c r="GO71" s="9">
        <f ca="1">IF(OR(INDIRECT(CONCATENATE("'2018-08 (Д)'!V",TEXT(MATCH($C71,'2018-08 (Д)'!$C$2:$C$100,0)+1,0)))="Н/Д",INDIRECT(CONCATENATE("'2018-07 (Д)'!V",TEXT(MATCH($C71,'2018-07 (Д)'!$C$2:$C$100,0)+1,0)))="Н/Д",AND(INDIRECT(CONCATENATE("'2018-08 (Д)'!V",TEXT(MATCH($C71,'2018-08 (Д)'!$C$2:$C$100,0)+1,0)))="Н/Д",INDIRECT(CONCATENATE("'2018-07 (Д)'!V",TEXT(MATCH($C71,'2018-07 (Д)'!$C$2:$C$100,0)+1,0))))),"Н/Д",((INDIRECT(CONCATENATE("'2018-08 (Д)'!V",TEXT(MATCH($C71,'2018-08 (Д)'!$C$2:$C$100,0)+1,0)))-INDIRECT(CONCATENATE("'2018-07 (Д)'!V",TEXT(MATCH($C71,'2018-07 (Д)'!$C$2:$C$100,0)+1,0))))/INDIRECT(CONCATENATE("'2018-07 (Д)'!V",TEXT(MATCH($C71,'2018-07 (Д)'!$C$2:$C$100,0)+1,0))))*100)</f>
        <v>-53.504931648272361</v>
      </c>
      <c r="GP71" s="9">
        <f ca="1">IF(OR(INDIRECT(CONCATENATE("'2018-09 (Д)'!V",TEXT(MATCH($C71,'2018-09 (Д)'!$C$2:$C$100,0)+1,0)))="Н/Д",INDIRECT(CONCATENATE("'2018-08 (Д)'!V",TEXT(MATCH($C71,'2018-08 (Д)'!$C$2:$C$100,0)+1,0)))="Н/Д",AND(INDIRECT(CONCATENATE("'2018-09 (Д)'!V",TEXT(MATCH($C71,'2018-09 (Д)'!$C$2:$C$100,0)+1,0)))="Н/Д",INDIRECT(CONCATENATE("'2018-08 (Д)'!V",TEXT(MATCH($C71,'2018-08 (Д)'!$C$2:$C$100,0)+1,0))))),"Н/Д",((INDIRECT(CONCATENATE("'2018-09 (Д)'!V",TEXT(MATCH($C71,'2018-09 (Д)'!$C$2:$C$100,0)+1,0)))-INDIRECT(CONCATENATE("'2018-08 (Д)'!V",TEXT(MATCH($C71,'2018-08 (Д)'!$C$2:$C$100,0)+1,0))))/INDIRECT(CONCATENATE("'2018-08 (Д)'!V",TEXT(MATCH($C71,'2018-08 (Д)'!$C$2:$C$100,0)+1,0))))*100)</f>
        <v>145.29241661125542</v>
      </c>
      <c r="GQ71" s="9">
        <f ca="1">IF(OR(INDIRECT(CONCATENATE("'2018-10 (Д)'!V",TEXT(MATCH($C71,'2018-10 (Д)'!$C$2:$C$100,0)+1,0)))="Н/Д",INDIRECT(CONCATENATE("'2018-09 (Д)'!V",TEXT(MATCH($C71,'2018-09 (Д)'!$C$2:$C$100,0)+1,0)))="Н/Д",AND(INDIRECT(CONCATENATE("'2018-10 (Д)'!V",TEXT(MATCH($C71,'2018-10 (Д)'!$C$2:$C$100,0)+1,0)))="Н/Д",INDIRECT(CONCATENATE("'2018-09 (Д)'!V",TEXT(MATCH($C71,'2018-09 (Д)'!$C$2:$C$100,0)+1,0))))),"Н/Д",((INDIRECT(CONCATENATE("'2018-10 (Д)'!V",TEXT(MATCH($C71,'2018-10 (Д)'!$C$2:$C$100,0)+1,0)))-INDIRECT(CONCATENATE("'2018-09 (Д)'!V",TEXT(MATCH($C71,'2018-09 (Д)'!$C$2:$C$100,0)+1,0))))/INDIRECT(CONCATENATE("'2018-09 (Д)'!V",TEXT(MATCH($C71,'2018-09 (Д)'!$C$2:$C$100,0)+1,0))))*100)</f>
        <v>-6.9283337531585882</v>
      </c>
      <c r="GR71" s="9">
        <f ca="1">IF(OR(INDIRECT(CONCATENATE("'2018-11 (Д)'!V",TEXT(MATCH($C71,'2018-11 (Д)'!$C$2:$C$100,0)+1,0)))="Н/Д",INDIRECT(CONCATENATE("'2018-10 (Д)'!V",TEXT(MATCH($C71,'2018-10 (Д)'!$C$2:$C$100,0)+1,0)))="Н/Д",AND(INDIRECT(CONCATENATE("'2018-11 (Д)'!V",TEXT(MATCH($C71,'2018-11 (Д)'!$C$2:$C$100,0)+1,0)))="Н/Д",INDIRECT(CONCATENATE("'2018-10 (Д)'!V",TEXT(MATCH($C71,'2018-10 (Д)'!$C$2:$C$100,0)+1,0))))),"Н/Д",((INDIRECT(CONCATENATE("'2018-11 (Д)'!V",TEXT(MATCH($C71,'2018-11 (Д)'!$C$2:$C$100,0)+1,0)))-INDIRECT(CONCATENATE("'2018-10 (Д)'!V",TEXT(MATCH($C71,'2018-10 (Д)'!$C$2:$C$100,0)+1,0))))/INDIRECT(CONCATENATE("'2018-10 (Д)'!V",TEXT(MATCH($C71,'2018-10 (Д)'!$C$2:$C$100,0)+1,0))))*100)</f>
        <v>-25.51173927410883</v>
      </c>
      <c r="GS71" s="9">
        <f ca="1">IF(OR(INDIRECT(CONCATENATE("'2018-12 (Д)'!V",TEXT(MATCH($C71,'2018-12 (Д)'!$C$2:$C$100,0)+1,0)))="Н/Д",INDIRECT(CONCATENATE("'2018-11 (Д)'!V",TEXT(MATCH($C71,'2018-11 (Д)'!$C$2:$C$100,0)+1,0)))="Н/Д",AND(INDIRECT(CONCATENATE("'2018-12 (Д)'!V",TEXT(MATCH($C71,'2018-12 (Д)'!$C$2:$C$100,0)+1,0)))="Н/Д",INDIRECT(CONCATENATE("'2018-11 (Д)'!V",TEXT(MATCH($C71,'2018-11 (Д)'!$C$2:$C$100,0)+1,0))))),"Н/Д",((INDIRECT(CONCATENATE("'2018-12 (Д)'!V",TEXT(MATCH($C71,'2018-12 (Д)'!$C$2:$C$100,0)+1,0)))-INDIRECT(CONCATENATE("'2018-11 (Д)'!V",TEXT(MATCH($C71,'2018-11 (Д)'!$C$2:$C$100,0)+1,0))))/INDIRECT(CONCATENATE("'2018-11 (Д)'!V",TEXT(MATCH($C71,'2018-11 (Д)'!$C$2:$C$100,0)+1,0))))*100)</f>
        <v>115.61281564573751</v>
      </c>
      <c r="GT71" s="9"/>
      <c r="GU71" s="9">
        <f ca="1">IF(OR(INDIRECT(CONCATENATE("'2018-03 (Д)'!W",TEXT(MATCH($C71,'2018-03 (Д)'!$C$2:$C$100,0)+1,0)))="Н/Д",INDIRECT(CONCATENATE("'2018-02 (Д)'!W",TEXT(MATCH($C71,'2018-02 (Д)'!$C$2:$C$100,0)+1,0)))="Н/Д",AND(INDIRECT(CONCATENATE("'2018-03 (Д)'!W",TEXT(MATCH($C71,'2018-03 (Д)'!$C$2:$C$100,0)+1,0)))="Н/Д",INDIRECT(CONCATENATE("'2018-02 (Д)'!W",TEXT(MATCH($C71,'2018-02 (Д)'!$C$2:$C$100,0)+1,0))))),"Н/Д",((INDIRECT(CONCATENATE("'2018-03 (Д)'!W",TEXT(MATCH($C71,'2018-03 (Д)'!$C$2:$C$100,0)+1,0)))-INDIRECT(CONCATENATE("'2018-02 (Д)'!W",TEXT(MATCH($C71,'2018-02 (Д)'!$C$2:$C$100,0)+1,0))))/INDIRECT(CONCATENATE("'2018-02 (Д)'!W",TEXT(MATCH($C71,'2018-02 (Д)'!$C$2:$C$100,0)+1,0))))*100)</f>
        <v>18.649032716311257</v>
      </c>
      <c r="GV71" s="9">
        <f ca="1">IF(OR(INDIRECT(CONCATENATE("'2018-04 (Д)'!W",TEXT(MATCH($C71,'2018-04 (Д)'!$C$2:$C$100,0)+1,0)))="Н/Д",INDIRECT(CONCATENATE("'2018-03 (Д)'!W",TEXT(MATCH($C71,'2018-03 (Д)'!$C$2:$C$100,0)+1,0)))="Н/Д",AND(INDIRECT(CONCATENATE("'2018-04 (Д)'!W",TEXT(MATCH($C71,'2018-04 (Д)'!$C$2:$C$100,0)+1,0)))="Н/Д",INDIRECT(CONCATENATE("'2018-03 (Д)'!W",TEXT(MATCH($C71,'2018-03 (Д)'!$C$2:$C$100,0)+1,0))))),"Н/Д",((INDIRECT(CONCATENATE("'2018-04 (Д)'!W",TEXT(MATCH($C71,'2018-04 (Д)'!$C$2:$C$100,0)+1,0)))-INDIRECT(CONCATENATE("'2018-03 (Д)'!W",TEXT(MATCH($C71,'2018-03 (Д)'!$C$2:$C$100,0)+1,0))))/INDIRECT(CONCATENATE("'2018-03 (Д)'!W",TEXT(MATCH($C71,'2018-03 (Д)'!$C$2:$C$100,0)+1,0))))*100)</f>
        <v>168.46334279766745</v>
      </c>
      <c r="GW71" s="9">
        <f ca="1">IF(OR(INDIRECT(CONCATENATE("'2018-05 (Д)'!W",TEXT(MATCH($C71,'2018-05 (Д)'!$C$2:$C$100,0)+1,0)))="Н/Д",INDIRECT(CONCATENATE("'2018-04 (Д)'!W",TEXT(MATCH($C71,'2018-04 (Д)'!$C$2:$C$100,0)+1,0)))="Н/Д",AND(INDIRECT(CONCATENATE("'2018-05 (Д)'!W",TEXT(MATCH($C71,'2018-05 (Д)'!$C$2:$C$100,0)+1,0)))="Н/Д",INDIRECT(CONCATENATE("'2018-04 (Д)'!W",TEXT(MATCH($C71,'2018-04 (Д)'!$C$2:$C$100,0)+1,0))))),"Н/Д",((INDIRECT(CONCATENATE("'2018-05 (Д)'!W",TEXT(MATCH($C71,'2018-05 (Д)'!$C$2:$C$100,0)+1,0)))-INDIRECT(CONCATENATE("'2018-04 (Д)'!W",TEXT(MATCH($C71,'2018-04 (Д)'!$C$2:$C$100,0)+1,0))))/INDIRECT(CONCATENATE("'2018-04 (Д)'!W",TEXT(MATCH($C71,'2018-04 (Д)'!$C$2:$C$100,0)+1,0))))*100)</f>
        <v>-36.284213674678703</v>
      </c>
      <c r="GX71" s="9">
        <f ca="1">IF(OR(INDIRECT(CONCATENATE("'2018-06 (Д)'!W",TEXT(MATCH($C71,'2018-06 (Д)'!$C$2:$C$100,0)+1,0)))="Н/Д",INDIRECT(CONCATENATE("'2018-05 (Д)'!W",TEXT(MATCH($C71,'2018-05 (Д)'!$C$2:$C$100,0)+1,0)))="Н/Д",AND(INDIRECT(CONCATENATE("'2018-06 (Д)'!W",TEXT(MATCH($C71,'2018-06 (Д)'!$C$2:$C$100,0)+1,0)))="Н/Д",INDIRECT(CONCATENATE("'2018-05 (Д)'!W",TEXT(MATCH($C71,'2018-05 (Д)'!$C$2:$C$100,0)+1,0))))),"Н/Д",((INDIRECT(CONCATENATE("'2018-06 (Д)'!W",TEXT(MATCH($C71,'2018-06 (Д)'!$C$2:$C$100,0)+1,0)))-INDIRECT(CONCATENATE("'2018-05 (Д)'!W",TEXT(MATCH($C71,'2018-05 (Д)'!$C$2:$C$100,0)+1,0))))/INDIRECT(CONCATENATE("'2018-05 (Д)'!W",TEXT(MATCH($C71,'2018-05 (Д)'!$C$2:$C$100,0)+1,0))))*100)</f>
        <v>69.282360885822101</v>
      </c>
      <c r="GY71" s="9">
        <f ca="1">IF(OR(INDIRECT(CONCATENATE("'2018-07 (Д)'!W",TEXT(MATCH($C71,'2018-07 (Д)'!$C$2:$C$100,0)+1,0)))="Н/Д",INDIRECT(CONCATENATE("'2018-06 (Д)'!W",TEXT(MATCH($C71,'2018-06 (Д)'!$C$2:$C$100,0)+1,0)))="Н/Д",AND(INDIRECT(CONCATENATE("'2018-07 (Д)'!W",TEXT(MATCH($C71,'2018-07 (Д)'!$C$2:$C$100,0)+1,0)))="Н/Д",INDIRECT(CONCATENATE("'2018-06 (Д)'!W",TEXT(MATCH($C71,'2018-06 (Д)'!$C$2:$C$100,0)+1,0))))),"Н/Д",((INDIRECT(CONCATENATE("'2018-07 (Д)'!W",TEXT(MATCH($C71,'2018-07 (Д)'!$C$2:$C$100,0)+1,0)))-INDIRECT(CONCATENATE("'2018-06 (Д)'!W",TEXT(MATCH($C71,'2018-06 (Д)'!$C$2:$C$100,0)+1,0))))/INDIRECT(CONCATENATE("'2018-06 (Д)'!W",TEXT(MATCH($C71,'2018-06 (Д)'!$C$2:$C$100,0)+1,0))))*100)</f>
        <v>-39.576751392811424</v>
      </c>
      <c r="GZ71" s="9">
        <f ca="1">IF(OR(INDIRECT(CONCATENATE("'2018-08 (Д)'!W",TEXT(MATCH($C71,'2018-08 (Д)'!$C$2:$C$100,0)+1,0)))="Н/Д",INDIRECT(CONCATENATE("'2018-07 (Д)'!W",TEXT(MATCH($C71,'2018-07 (Д)'!$C$2:$C$100,0)+1,0)))="Н/Д",AND(INDIRECT(CONCATENATE("'2018-08 (Д)'!W",TEXT(MATCH($C71,'2018-08 (Д)'!$C$2:$C$100,0)+1,0)))="Н/Д",INDIRECT(CONCATENATE("'2018-07 (Д)'!W",TEXT(MATCH($C71,'2018-07 (Д)'!$C$2:$C$100,0)+1,0))))),"Н/Д",((INDIRECT(CONCATENATE("'2018-08 (Д)'!W",TEXT(MATCH($C71,'2018-08 (Д)'!$C$2:$C$100,0)+1,0)))-INDIRECT(CONCATENATE("'2018-07 (Д)'!W",TEXT(MATCH($C71,'2018-07 (Д)'!$C$2:$C$100,0)+1,0))))/INDIRECT(CONCATENATE("'2018-07 (Д)'!W",TEXT(MATCH($C71,'2018-07 (Д)'!$C$2:$C$100,0)+1,0))))*100)</f>
        <v>35.927711300314705</v>
      </c>
      <c r="HA71" s="9">
        <f ca="1">IF(OR(INDIRECT(CONCATENATE("'2018-09 (Д)'!W",TEXT(MATCH($C71,'2018-09 (Д)'!$C$2:$C$100,0)+1,0)))="Н/Д",INDIRECT(CONCATENATE("'2018-08 (Д)'!W",TEXT(MATCH($C71,'2018-08 (Д)'!$C$2:$C$100,0)+1,0)))="Н/Д",AND(INDIRECT(CONCATENATE("'2018-09 (Д)'!W",TEXT(MATCH($C71,'2018-09 (Д)'!$C$2:$C$100,0)+1,0)))="Н/Д",INDIRECT(CONCATENATE("'2018-08 (Д)'!W",TEXT(MATCH($C71,'2018-08 (Д)'!$C$2:$C$100,0)+1,0))))),"Н/Д",((INDIRECT(CONCATENATE("'2018-09 (Д)'!W",TEXT(MATCH($C71,'2018-09 (Д)'!$C$2:$C$100,0)+1,0)))-INDIRECT(CONCATENATE("'2018-08 (Д)'!W",TEXT(MATCH($C71,'2018-08 (Д)'!$C$2:$C$100,0)+1,0))))/INDIRECT(CONCATENATE("'2018-08 (Д)'!W",TEXT(MATCH($C71,'2018-08 (Д)'!$C$2:$C$100,0)+1,0))))*100)</f>
        <v>-20.846066335432916</v>
      </c>
      <c r="HB71" s="9">
        <f ca="1">IF(OR(INDIRECT(CONCATENATE("'2018-10 (Д)'!W",TEXT(MATCH($C71,'2018-10 (Д)'!$C$2:$C$100,0)+1,0)))="Н/Д",INDIRECT(CONCATENATE("'2018-09 (Д)'!W",TEXT(MATCH($C71,'2018-09 (Д)'!$C$2:$C$100,0)+1,0)))="Н/Д",AND(INDIRECT(CONCATENATE("'2018-10 (Д)'!W",TEXT(MATCH($C71,'2018-10 (Д)'!$C$2:$C$100,0)+1,0)))="Н/Д",INDIRECT(CONCATENATE("'2018-09 (Д)'!W",TEXT(MATCH($C71,'2018-09 (Д)'!$C$2:$C$100,0)+1,0))))),"Н/Д",((INDIRECT(CONCATENATE("'2018-10 (Д)'!W",TEXT(MATCH($C71,'2018-10 (Д)'!$C$2:$C$100,0)+1,0)))-INDIRECT(CONCATENATE("'2018-09 (Д)'!W",TEXT(MATCH($C71,'2018-09 (Д)'!$C$2:$C$100,0)+1,0))))/INDIRECT(CONCATENATE("'2018-09 (Д)'!W",TEXT(MATCH($C71,'2018-09 (Д)'!$C$2:$C$100,0)+1,0))))*100)</f>
        <v>-43.971899498757914</v>
      </c>
      <c r="HC71" s="9">
        <f ca="1">IF(OR(INDIRECT(CONCATENATE("'2018-11 (Д)'!W",TEXT(MATCH($C71,'2018-11 (Д)'!$C$2:$C$100,0)+1,0)))="Н/Д",INDIRECT(CONCATENATE("'2018-10 (Д)'!W",TEXT(MATCH($C71,'2018-10 (Д)'!$C$2:$C$100,0)+1,0)))="Н/Д",AND(INDIRECT(CONCATENATE("'2018-11 (Д)'!W",TEXT(MATCH($C71,'2018-11 (Д)'!$C$2:$C$100,0)+1,0)))="Н/Д",INDIRECT(CONCATENATE("'2018-10 (Д)'!W",TEXT(MATCH($C71,'2018-10 (Д)'!$C$2:$C$100,0)+1,0))))),"Н/Д",((INDIRECT(CONCATENATE("'2018-11 (Д)'!W",TEXT(MATCH($C71,'2018-11 (Д)'!$C$2:$C$100,0)+1,0)))-INDIRECT(CONCATENATE("'2018-10 (Д)'!W",TEXT(MATCH($C71,'2018-10 (Д)'!$C$2:$C$100,0)+1,0))))/INDIRECT(CONCATENATE("'2018-10 (Д)'!W",TEXT(MATCH($C71,'2018-10 (Д)'!$C$2:$C$100,0)+1,0))))*100)</f>
        <v>183.81093201550382</v>
      </c>
      <c r="HD71" s="9">
        <f ca="1">IF(OR(INDIRECT(CONCATENATE("'2018-12 (Д)'!W",TEXT(MATCH($C71,'2018-12 (Д)'!$C$2:$C$100,0)+1,0)))="Н/Д",INDIRECT(CONCATENATE("'2018-11 (Д)'!W",TEXT(MATCH($C71,'2018-11 (Д)'!$C$2:$C$100,0)+1,0)))="Н/Д",AND(INDIRECT(CONCATENATE("'2018-12 (Д)'!W",TEXT(MATCH($C71,'2018-12 (Д)'!$C$2:$C$100,0)+1,0)))="Н/Д",INDIRECT(CONCATENATE("'2018-11 (Д)'!W",TEXT(MATCH($C71,'2018-11 (Д)'!$C$2:$C$100,0)+1,0))))),"Н/Д",((INDIRECT(CONCATENATE("'2018-12 (Д)'!W",TEXT(MATCH($C71,'2018-12 (Д)'!$C$2:$C$100,0)+1,0)))-INDIRECT(CONCATENATE("'2018-11 (Д)'!W",TEXT(MATCH($C71,'2018-11 (Д)'!$C$2:$C$100,0)+1,0))))/INDIRECT(CONCATENATE("'2018-11 (Д)'!W",TEXT(MATCH($C71,'2018-11 (Д)'!$C$2:$C$100,0)+1,0))))*100)</f>
        <v>-22.120032752340407</v>
      </c>
    </row>
    <row r="72" spans="1:212" x14ac:dyDescent="0.25">
      <c r="A72" s="2" t="s">
        <v>87</v>
      </c>
      <c r="B72" s="2" t="s">
        <v>97</v>
      </c>
      <c r="C72" s="15">
        <v>46000000</v>
      </c>
      <c r="D72" s="9"/>
      <c r="E72" s="9">
        <f ca="1">IF(OR(INDIRECT(CONCATENATE("'2018-03 (Д)'!E",TEXT(MATCH($C72,'2018-03 (Д)'!$C$2:$C$100,0)+1,0)))="Н/Д",INDIRECT(CONCATENATE("'2018-02 (Д)'!E",TEXT(MATCH($C72,'2018-02 (Д)'!$C$2:$C$100,0)+1,0)))="Н/Д",AND(INDIRECT(CONCATENATE("'2018-03 (Д)'!E",TEXT(MATCH($C72,'2018-03 (Д)'!$C$2:$C$100,0)+1,0)))="Н/Д",INDIRECT(CONCATENATE("'2018-02 (Д)'!E",TEXT(MATCH($C72,'2018-02 (Д)'!$C$2:$C$100,0)+1,0))))),"Н/Д",((INDIRECT(CONCATENATE("'2018-03 (Д)'!E",TEXT(MATCH($C72,'2018-03 (Д)'!$C$2:$C$100,0)+1,0)))-INDIRECT(CONCATENATE("'2018-02 (Д)'!E",TEXT(MATCH($C72,'2018-02 (Д)'!$C$2:$C$100,0)+1,0))))/INDIRECT(CONCATENATE("'2018-02 (Д)'!E",TEXT(MATCH($C72,'2018-02 (Д)'!$C$2:$C$100,0)+1,0))))*100)</f>
        <v>7.257064718032356</v>
      </c>
      <c r="F72" s="9">
        <f ca="1">IF(OR(INDIRECT(CONCATENATE("'2018-04 (Д)'!E",TEXT(MATCH($C72,'2018-04 (Д)'!$C$2:$C$100,0)+1,0)))="Н/Д",INDIRECT(CONCATENATE("'2018-03 (Д)'!E",TEXT(MATCH($C72,'2018-03 (Д)'!$C$2:$C$100,0)+1,0)))="Н/Д",AND(INDIRECT(CONCATENATE("'2018-04 (Д)'!E",TEXT(MATCH($C72,'2018-04 (Д)'!$C$2:$C$100,0)+1,0)))="Н/Д",INDIRECT(CONCATENATE("'2018-03 (Д)'!E",TEXT(MATCH($C72,'2018-03 (Д)'!$C$2:$C$100,0)+1,0))))),"Н/Д",((INDIRECT(CONCATENATE("'2018-04 (Д)'!E",TEXT(MATCH($C72,'2018-04 (Д)'!$C$2:$C$100,0)+1,0)))-INDIRECT(CONCATENATE("'2018-03 (Д)'!E",TEXT(MATCH($C72,'2018-03 (Д)'!$C$2:$C$100,0)+1,0))))/INDIRECT(CONCATENATE("'2018-03 (Д)'!E",TEXT(MATCH($C72,'2018-03 (Д)'!$C$2:$C$100,0)+1,0))))*100)</f>
        <v>93.799985377316105</v>
      </c>
      <c r="G72" s="9">
        <f ca="1">IF(OR(INDIRECT(CONCATENATE("'2018-05 (Д)'!E",TEXT(MATCH($C72,'2018-05 (Д)'!$C$2:$C$100,0)+1,0)))="Н/Д",INDIRECT(CONCATENATE("'2018-04 (Д)'!E",TEXT(MATCH($C72,'2018-04 (Д)'!$C$2:$C$100,0)+1,0)))="Н/Д",AND(INDIRECT(CONCATENATE("'2018-05 (Д)'!E",TEXT(MATCH($C72,'2018-05 (Д)'!$C$2:$C$100,0)+1,0)))="Н/Д",INDIRECT(CONCATENATE("'2018-04 (Д)'!E",TEXT(MATCH($C72,'2018-04 (Д)'!$C$2:$C$100,0)+1,0))))),"Н/Д",((INDIRECT(CONCATENATE("'2018-05 (Д)'!E",TEXT(MATCH($C72,'2018-05 (Д)'!$C$2:$C$100,0)+1,0)))-INDIRECT(CONCATENATE("'2018-04 (Д)'!E",TEXT(MATCH($C72,'2018-04 (Д)'!$C$2:$C$100,0)+1,0))))/INDIRECT(CONCATENATE("'2018-04 (Д)'!E",TEXT(MATCH($C72,'2018-04 (Д)'!$C$2:$C$100,0)+1,0))))*100)</f>
        <v>-13.513867327589804</v>
      </c>
      <c r="H72" s="9">
        <f ca="1">IF(OR(INDIRECT(CONCATENATE("'2018-06 (Д)'!E",TEXT(MATCH($C72,'2018-06 (Д)'!$C$2:$C$100,0)+1,0)))="Н/Д",INDIRECT(CONCATENATE("'2018-05 (Д)'!E",TEXT(MATCH($C72,'2018-05 (Д)'!$C$2:$C$100,0)+1,0)))="Н/Д",AND(INDIRECT(CONCATENATE("'2018-06 (Д)'!E",TEXT(MATCH($C72,'2018-06 (Д)'!$C$2:$C$100,0)+1,0)))="Н/Д",INDIRECT(CONCATENATE("'2018-05 (Д)'!E",TEXT(MATCH($C72,'2018-05 (Д)'!$C$2:$C$100,0)+1,0))))),"Н/Д",((INDIRECT(CONCATENATE("'2018-06 (Д)'!E",TEXT(MATCH($C72,'2018-06 (Д)'!$C$2:$C$100,0)+1,0)))-INDIRECT(CONCATENATE("'2018-05 (Д)'!E",TEXT(MATCH($C72,'2018-05 (Д)'!$C$2:$C$100,0)+1,0))))/INDIRECT(CONCATENATE("'2018-05 (Д)'!E",TEXT(MATCH($C72,'2018-05 (Д)'!$C$2:$C$100,0)+1,0))))*100)</f>
        <v>-13.968221227598585</v>
      </c>
      <c r="I72" s="9">
        <f ca="1">IF(OR(INDIRECT(CONCATENATE("'2018-07 (Д)'!E",TEXT(MATCH($C72,'2018-07 (Д)'!$C$2:$C$100,0)+1,0)))="Н/Д",INDIRECT(CONCATENATE("'2018-06 (Д)'!E",TEXT(MATCH($C72,'2018-06 (Д)'!$C$2:$C$100,0)+1,0)))="Н/Д",AND(INDIRECT(CONCATENATE("'2018-07 (Д)'!E",TEXT(MATCH($C72,'2018-07 (Д)'!$C$2:$C$100,0)+1,0)))="Н/Д",INDIRECT(CONCATENATE("'2018-06 (Д)'!E",TEXT(MATCH($C72,'2018-06 (Д)'!$C$2:$C$100,0)+1,0))))),"Н/Д",((INDIRECT(CONCATENATE("'2018-07 (Д)'!E",TEXT(MATCH($C72,'2018-07 (Д)'!$C$2:$C$100,0)+1,0)))-INDIRECT(CONCATENATE("'2018-06 (Д)'!E",TEXT(MATCH($C72,'2018-06 (Д)'!$C$2:$C$100,0)+1,0))))/INDIRECT(CONCATENATE("'2018-06 (Д)'!E",TEXT(MATCH($C72,'2018-06 (Д)'!$C$2:$C$100,0)+1,0))))*100)</f>
        <v>-13.816387574271186</v>
      </c>
      <c r="J72" s="9">
        <f ca="1">IF(OR(INDIRECT(CONCATENATE("'2018-08 (Д)'!E",TEXT(MATCH($C72,'2018-08 (Д)'!$C$2:$C$100,0)+1,0)))="Н/Д",INDIRECT(CONCATENATE("'2018-07 (Д)'!E",TEXT(MATCH($C72,'2018-07 (Д)'!$C$2:$C$100,0)+1,0)))="Н/Д",AND(INDIRECT(CONCATENATE("'2018-08 (Д)'!E",TEXT(MATCH($C72,'2018-08 (Д)'!$C$2:$C$100,0)+1,0)))="Н/Д",INDIRECT(CONCATENATE("'2018-07 (Д)'!E",TEXT(MATCH($C72,'2018-07 (Д)'!$C$2:$C$100,0)+1,0))))),"Н/Д",((INDIRECT(CONCATENATE("'2018-08 (Д)'!E",TEXT(MATCH($C72,'2018-08 (Д)'!$C$2:$C$100,0)+1,0)))-INDIRECT(CONCATENATE("'2018-07 (Д)'!E",TEXT(MATCH($C72,'2018-07 (Д)'!$C$2:$C$100,0)+1,0))))/INDIRECT(CONCATENATE("'2018-07 (Д)'!E",TEXT(MATCH($C72,'2018-07 (Д)'!$C$2:$C$100,0)+1,0))))*100)</f>
        <v>76.727407456264544</v>
      </c>
      <c r="K72" s="9">
        <f ca="1">IF(OR(INDIRECT(CONCATENATE("'2018-09 (Д)'!E",TEXT(MATCH($C72,'2018-09 (Д)'!$C$2:$C$100,0)+1,0)))="Н/Д",INDIRECT(CONCATENATE("'2018-08 (Д)'!E",TEXT(MATCH($C72,'2018-08 (Д)'!$C$2:$C$100,0)+1,0)))="Н/Д",AND(INDIRECT(CONCATENATE("'2018-09 (Д)'!E",TEXT(MATCH($C72,'2018-09 (Д)'!$C$2:$C$100,0)+1,0)))="Н/Д",INDIRECT(CONCATENATE("'2018-08 (Д)'!E",TEXT(MATCH($C72,'2018-08 (Д)'!$C$2:$C$100,0)+1,0))))),"Н/Д",((INDIRECT(CONCATENATE("'2018-09 (Д)'!E",TEXT(MATCH($C72,'2018-09 (Д)'!$C$2:$C$100,0)+1,0)))-INDIRECT(CONCATENATE("'2018-08 (Д)'!E",TEXT(MATCH($C72,'2018-08 (Д)'!$C$2:$C$100,0)+1,0))))/INDIRECT(CONCATENATE("'2018-08 (Д)'!E",TEXT(MATCH($C72,'2018-08 (Д)'!$C$2:$C$100,0)+1,0))))*100)</f>
        <v>-40.798202296695891</v>
      </c>
      <c r="L72" s="9">
        <f ca="1">IF(OR(INDIRECT(CONCATENATE("'2018-10 (Д)'!E",TEXT(MATCH($C72,'2018-10 (Д)'!$C$2:$C$100,0)+1,0)))="Н/Д",INDIRECT(CONCATENATE("'2018-09 (Д)'!E",TEXT(MATCH($C72,'2018-09 (Д)'!$C$2:$C$100,0)+1,0)))="Н/Д",AND(INDIRECT(CONCATENATE("'2018-10 (Д)'!E",TEXT(MATCH($C72,'2018-10 (Д)'!$C$2:$C$100,0)+1,0)))="Н/Д",INDIRECT(CONCATENATE("'2018-09 (Д)'!E",TEXT(MATCH($C72,'2018-09 (Д)'!$C$2:$C$100,0)+1,0))))),"Н/Д",((INDIRECT(CONCATENATE("'2018-10 (Д)'!E",TEXT(MATCH($C72,'2018-10 (Д)'!$C$2:$C$100,0)+1,0)))-INDIRECT(CONCATENATE("'2018-09 (Д)'!E",TEXT(MATCH($C72,'2018-09 (Д)'!$C$2:$C$100,0)+1,0))))/INDIRECT(CONCATENATE("'2018-09 (Д)'!E",TEXT(MATCH($C72,'2018-09 (Д)'!$C$2:$C$100,0)+1,0))))*100)</f>
        <v>-16.607831782901673</v>
      </c>
      <c r="M72" s="9">
        <f ca="1">IF(OR(INDIRECT(CONCATENATE("'2018-11 (Д)'!E",TEXT(MATCH($C72,'2018-11 (Д)'!$C$2:$C$100,0)+1,0)))="Н/Д",INDIRECT(CONCATENATE("'2018-10 (Д)'!E",TEXT(MATCH($C72,'2018-10 (Д)'!$C$2:$C$100,0)+1,0)))="Н/Д",AND(INDIRECT(CONCATENATE("'2018-11 (Д)'!E",TEXT(MATCH($C72,'2018-11 (Д)'!$C$2:$C$100,0)+1,0)))="Н/Д",INDIRECT(CONCATENATE("'2018-10 (Д)'!E",TEXT(MATCH($C72,'2018-10 (Д)'!$C$2:$C$100,0)+1,0))))),"Н/Д",((INDIRECT(CONCATENATE("'2018-11 (Д)'!E",TEXT(MATCH($C72,'2018-11 (Д)'!$C$2:$C$100,0)+1,0)))-INDIRECT(CONCATENATE("'2018-10 (Д)'!E",TEXT(MATCH($C72,'2018-10 (Д)'!$C$2:$C$100,0)+1,0))))/INDIRECT(CONCATENATE("'2018-10 (Д)'!E",TEXT(MATCH($C72,'2018-10 (Д)'!$C$2:$C$100,0)+1,0))))*100)</f>
        <v>103.22770306095546</v>
      </c>
      <c r="N72" s="9">
        <f ca="1">IF(OR(INDIRECT(CONCATENATE("'2018-12 (Д)'!E",TEXT(MATCH($C72,'2018-12 (Д)'!$C$2:$C$100,0)+1,0)))="Н/Д",INDIRECT(CONCATENATE("'2018-11 (Д)'!E",TEXT(MATCH($C72,'2018-11 (Д)'!$C$2:$C$100,0)+1,0)))="Н/Д",AND(INDIRECT(CONCATENATE("'2018-12 (Д)'!E",TEXT(MATCH($C72,'2018-12 (Д)'!$C$2:$C$100,0)+1,0)))="Н/Д",INDIRECT(CONCATENATE("'2018-11 (Д)'!E",TEXT(MATCH($C72,'2018-11 (Д)'!$C$2:$C$100,0)+1,0))))),"Н/Д",((INDIRECT(CONCATENATE("'2018-12 (Д)'!E",TEXT(MATCH($C72,'2018-12 (Д)'!$C$2:$C$100,0)+1,0)))-INDIRECT(CONCATENATE("'2018-11 (Д)'!E",TEXT(MATCH($C72,'2018-11 (Д)'!$C$2:$C$100,0)+1,0))))/INDIRECT(CONCATENATE("'2018-11 (Д)'!E",TEXT(MATCH($C72,'2018-11 (Д)'!$C$2:$C$100,0)+1,0))))*100)</f>
        <v>-33.808234917277261</v>
      </c>
      <c r="O72" s="9"/>
      <c r="P72" s="9">
        <f ca="1">IF(OR(INDIRECT(CONCATENATE("'2018-03 (Д)'!F",TEXT(MATCH($C72,'2018-03 (Д)'!$C$2:$C$100,0)+1,0)))="Н/Д",INDIRECT(CONCATENATE("'2018-02 (Д)'!F",TEXT(MATCH($C72,'2018-02 (Д)'!$C$2:$C$100,0)+1,0)))="Н/Д",AND(INDIRECT(CONCATENATE("'2018-03 (Д)'!F",TEXT(MATCH($C72,'2018-03 (Д)'!$C$2:$C$100,0)+1,0)))="Н/Д",INDIRECT(CONCATENATE("'2018-02 (Д)'!F",TEXT(MATCH($C72,'2018-02 (Д)'!$C$2:$C$100,0)+1,0))))),"Н/Д",((INDIRECT(CONCATENATE("'2018-03 (Д)'!F",TEXT(MATCH($C72,'2018-03 (Д)'!$C$2:$C$100,0)+1,0)))-INDIRECT(CONCATENATE("'2018-02 (Д)'!F",TEXT(MATCH($C72,'2018-02 (Д)'!$C$2:$C$100,0)+1,0))))/INDIRECT(CONCATENATE("'2018-02 (Д)'!F",TEXT(MATCH($C72,'2018-02 (Д)'!$C$2:$C$100,0)+1,0))))*100)</f>
        <v>11.768434811284042</v>
      </c>
      <c r="Q72" s="9">
        <f ca="1">IF(OR(INDIRECT(CONCATENATE("'2018-04 (Д)'!F",TEXT(MATCH($C72,'2018-04 (Д)'!$C$2:$C$100,0)+1,0)))="Н/Д",INDIRECT(CONCATENATE("'2018-03 (Д)'!F",TEXT(MATCH($C72,'2018-03 (Д)'!$C$2:$C$100,0)+1,0)))="Н/Д",AND(INDIRECT(CONCATENATE("'2018-04 (Д)'!F",TEXT(MATCH($C72,'2018-04 (Д)'!$C$2:$C$100,0)+1,0)))="Н/Д",INDIRECT(CONCATENATE("'2018-03 (Д)'!F",TEXT(MATCH($C72,'2018-03 (Д)'!$C$2:$C$100,0)+1,0))))),"Н/Д",((INDIRECT(CONCATENATE("'2018-04 (Д)'!F",TEXT(MATCH($C72,'2018-04 (Д)'!$C$2:$C$100,0)+1,0)))-INDIRECT(CONCATENATE("'2018-03 (Д)'!F",TEXT(MATCH($C72,'2018-03 (Д)'!$C$2:$C$100,0)+1,0))))/INDIRECT(CONCATENATE("'2018-03 (Д)'!F",TEXT(MATCH($C72,'2018-03 (Д)'!$C$2:$C$100,0)+1,0))))*100)</f>
        <v>93.161780452279515</v>
      </c>
      <c r="R72" s="9">
        <f ca="1">IF(OR(INDIRECT(CONCATENATE("'2018-05 (Д)'!F",TEXT(MATCH($C72,'2018-05 (Д)'!$C$2:$C$100,0)+1,0)))="Н/Д",INDIRECT(CONCATENATE("'2018-04 (Д)'!F",TEXT(MATCH($C72,'2018-04 (Д)'!$C$2:$C$100,0)+1,0)))="Н/Д",AND(INDIRECT(CONCATENATE("'2018-05 (Д)'!F",TEXT(MATCH($C72,'2018-05 (Д)'!$C$2:$C$100,0)+1,0)))="Н/Д",INDIRECT(CONCATENATE("'2018-04 (Д)'!F",TEXT(MATCH($C72,'2018-04 (Д)'!$C$2:$C$100,0)+1,0))))),"Н/Д",((INDIRECT(CONCATENATE("'2018-05 (Д)'!F",TEXT(MATCH($C72,'2018-05 (Д)'!$C$2:$C$100,0)+1,0)))-INDIRECT(CONCATENATE("'2018-04 (Д)'!F",TEXT(MATCH($C72,'2018-04 (Д)'!$C$2:$C$100,0)+1,0))))/INDIRECT(CONCATENATE("'2018-04 (Д)'!F",TEXT(MATCH($C72,'2018-04 (Д)'!$C$2:$C$100,0)+1,0))))*100)</f>
        <v>-12.887097559102445</v>
      </c>
      <c r="S72" s="9">
        <f ca="1">IF(OR(INDIRECT(CONCATENATE("'2018-06 (Д)'!F",TEXT(MATCH($C72,'2018-06 (Д)'!$C$2:$C$100,0)+1,0)))="Н/Д",INDIRECT(CONCATENATE("'2018-05 (Д)'!F",TEXT(MATCH($C72,'2018-05 (Д)'!$C$2:$C$100,0)+1,0)))="Н/Д",AND(INDIRECT(CONCATENATE("'2018-06 (Д)'!F",TEXT(MATCH($C72,'2018-06 (Д)'!$C$2:$C$100,0)+1,0)))="Н/Д",INDIRECT(CONCATENATE("'2018-05 (Д)'!F",TEXT(MATCH($C72,'2018-05 (Д)'!$C$2:$C$100,0)+1,0))))),"Н/Д",((INDIRECT(CONCATENATE("'2018-06 (Д)'!F",TEXT(MATCH($C72,'2018-06 (Д)'!$C$2:$C$100,0)+1,0)))-INDIRECT(CONCATENATE("'2018-05 (Д)'!F",TEXT(MATCH($C72,'2018-05 (Д)'!$C$2:$C$100,0)+1,0))))/INDIRECT(CONCATENATE("'2018-05 (Д)'!F",TEXT(MATCH($C72,'2018-05 (Д)'!$C$2:$C$100,0)+1,0))))*100)</f>
        <v>-17.774284747278855</v>
      </c>
      <c r="T72" s="9">
        <f ca="1">IF(OR(INDIRECT(CONCATENATE("'2018-07 (Д)'!F",TEXT(MATCH($C72,'2018-07 (Д)'!$C$2:$C$100,0)+1,0)))="Н/Д",INDIRECT(CONCATENATE("'2018-06 (Д)'!F",TEXT(MATCH($C72,'2018-06 (Д)'!$C$2:$C$100,0)+1,0)))="Н/Д",AND(INDIRECT(CONCATENATE("'2018-07 (Д)'!F",TEXT(MATCH($C72,'2018-07 (Д)'!$C$2:$C$100,0)+1,0)))="Н/Д",INDIRECT(CONCATENATE("'2018-06 (Д)'!F",TEXT(MATCH($C72,'2018-06 (Д)'!$C$2:$C$100,0)+1,0))))),"Н/Д",((INDIRECT(CONCATENATE("'2018-07 (Д)'!F",TEXT(MATCH($C72,'2018-07 (Д)'!$C$2:$C$100,0)+1,0)))-INDIRECT(CONCATENATE("'2018-06 (Д)'!F",TEXT(MATCH($C72,'2018-06 (Д)'!$C$2:$C$100,0)+1,0))))/INDIRECT(CONCATENATE("'2018-06 (Д)'!F",TEXT(MATCH($C72,'2018-06 (Д)'!$C$2:$C$100,0)+1,0))))*100)</f>
        <v>-11.283753229234776</v>
      </c>
      <c r="U72" s="9">
        <f ca="1">IF(OR(INDIRECT(CONCATENATE("'2018-08 (Д)'!F",TEXT(MATCH($C72,'2018-08 (Д)'!$C$2:$C$100,0)+1,0)))="Н/Д",INDIRECT(CONCATENATE("'2018-07 (Д)'!F",TEXT(MATCH($C72,'2018-07 (Д)'!$C$2:$C$100,0)+1,0)))="Н/Д",AND(INDIRECT(CONCATENATE("'2018-08 (Д)'!F",TEXT(MATCH($C72,'2018-08 (Д)'!$C$2:$C$100,0)+1,0)))="Н/Д",INDIRECT(CONCATENATE("'2018-07 (Д)'!F",TEXT(MATCH($C72,'2018-07 (Д)'!$C$2:$C$100,0)+1,0))))),"Н/Д",((INDIRECT(CONCATENATE("'2018-08 (Д)'!F",TEXT(MATCH($C72,'2018-08 (Д)'!$C$2:$C$100,0)+1,0)))-INDIRECT(CONCATENATE("'2018-07 (Д)'!F",TEXT(MATCH($C72,'2018-07 (Д)'!$C$2:$C$100,0)+1,0))))/INDIRECT(CONCATENATE("'2018-07 (Д)'!F",TEXT(MATCH($C72,'2018-07 (Д)'!$C$2:$C$100,0)+1,0))))*100)</f>
        <v>71.472820546592331</v>
      </c>
      <c r="V72" s="9">
        <f ca="1">IF(OR(INDIRECT(CONCATENATE("'2018-09 (Д)'!F",TEXT(MATCH($C72,'2018-09 (Д)'!$C$2:$C$100,0)+1,0)))="Н/Д",INDIRECT(CONCATENATE("'2018-08 (Д)'!F",TEXT(MATCH($C72,'2018-08 (Д)'!$C$2:$C$100,0)+1,0)))="Н/Д",AND(INDIRECT(CONCATENATE("'2018-09 (Д)'!F",TEXT(MATCH($C72,'2018-09 (Д)'!$C$2:$C$100,0)+1,0)))="Н/Д",INDIRECT(CONCATENATE("'2018-08 (Д)'!F",TEXT(MATCH($C72,'2018-08 (Д)'!$C$2:$C$100,0)+1,0))))),"Н/Д",((INDIRECT(CONCATENATE("'2018-09 (Д)'!F",TEXT(MATCH($C72,'2018-09 (Д)'!$C$2:$C$100,0)+1,0)))-INDIRECT(CONCATENATE("'2018-08 (Д)'!F",TEXT(MATCH($C72,'2018-08 (Д)'!$C$2:$C$100,0)+1,0))))/INDIRECT(CONCATENATE("'2018-08 (Д)'!F",TEXT(MATCH($C72,'2018-08 (Д)'!$C$2:$C$100,0)+1,0))))*100)</f>
        <v>-43.642514868205517</v>
      </c>
      <c r="W72" s="9">
        <f ca="1">IF(OR(INDIRECT(CONCATENATE("'2018-10 (Д)'!F",TEXT(MATCH($C72,'2018-10 (Д)'!$C$2:$C$100,0)+1,0)))="Н/Д",INDIRECT(CONCATENATE("'2018-09 (Д)'!F",TEXT(MATCH($C72,'2018-09 (Д)'!$C$2:$C$100,0)+1,0)))="Н/Д",AND(INDIRECT(CONCATENATE("'2018-10 (Д)'!F",TEXT(MATCH($C72,'2018-10 (Д)'!$C$2:$C$100,0)+1,0)))="Н/Д",INDIRECT(CONCATENATE("'2018-09 (Д)'!F",TEXT(MATCH($C72,'2018-09 (Д)'!$C$2:$C$100,0)+1,0))))),"Н/Д",((INDIRECT(CONCATENATE("'2018-10 (Д)'!F",TEXT(MATCH($C72,'2018-10 (Д)'!$C$2:$C$100,0)+1,0)))-INDIRECT(CONCATENATE("'2018-09 (Д)'!F",TEXT(MATCH($C72,'2018-09 (Д)'!$C$2:$C$100,0)+1,0))))/INDIRECT(CONCATENATE("'2018-09 (Д)'!F",TEXT(MATCH($C72,'2018-09 (Д)'!$C$2:$C$100,0)+1,0))))*100)</f>
        <v>-14.352585570887481</v>
      </c>
      <c r="X72" s="9">
        <f ca="1">IF(OR(INDIRECT(CONCATENATE("'2018-11 (Д)'!F",TEXT(MATCH($C72,'2018-11 (Д)'!$C$2:$C$100,0)+1,0)))="Н/Д",INDIRECT(CONCATENATE("'2018-10 (Д)'!F",TEXT(MATCH($C72,'2018-10 (Д)'!$C$2:$C$100,0)+1,0)))="Н/Д",AND(INDIRECT(CONCATENATE("'2018-11 (Д)'!F",TEXT(MATCH($C72,'2018-11 (Д)'!$C$2:$C$100,0)+1,0)))="Н/Д",INDIRECT(CONCATENATE("'2018-10 (Д)'!F",TEXT(MATCH($C72,'2018-10 (Д)'!$C$2:$C$100,0)+1,0))))),"Н/Д",((INDIRECT(CONCATENATE("'2018-11 (Д)'!F",TEXT(MATCH($C72,'2018-11 (Д)'!$C$2:$C$100,0)+1,0)))-INDIRECT(CONCATENATE("'2018-10 (Д)'!F",TEXT(MATCH($C72,'2018-10 (Д)'!$C$2:$C$100,0)+1,0))))/INDIRECT(CONCATENATE("'2018-10 (Д)'!F",TEXT(MATCH($C72,'2018-10 (Д)'!$C$2:$C$100,0)+1,0))))*100)</f>
        <v>114.76241720674554</v>
      </c>
      <c r="Y72" s="9">
        <f ca="1">IF(OR(INDIRECT(CONCATENATE("'2018-12 (Д)'!F",TEXT(MATCH($C72,'2018-12 (Д)'!$C$2:$C$100,0)+1,0)))="Н/Д",INDIRECT(CONCATENATE("'2018-11 (Д)'!F",TEXT(MATCH($C72,'2018-11 (Д)'!$C$2:$C$100,0)+1,0)))="Н/Д",AND(INDIRECT(CONCATENATE("'2018-12 (Д)'!F",TEXT(MATCH($C72,'2018-12 (Д)'!$C$2:$C$100,0)+1,0)))="Н/Д",INDIRECT(CONCATENATE("'2018-11 (Д)'!F",TEXT(MATCH($C72,'2018-11 (Д)'!$C$2:$C$100,0)+1,0))))),"Н/Д",((INDIRECT(CONCATENATE("'2018-12 (Д)'!F",TEXT(MATCH($C72,'2018-12 (Д)'!$C$2:$C$100,0)+1,0)))-INDIRECT(CONCATENATE("'2018-11 (Д)'!F",TEXT(MATCH($C72,'2018-11 (Д)'!$C$2:$C$100,0)+1,0))))/INDIRECT(CONCATENATE("'2018-11 (Д)'!F",TEXT(MATCH($C72,'2018-11 (Д)'!$C$2:$C$100,0)+1,0))))*100)</f>
        <v>-34.856905109680156</v>
      </c>
      <c r="Z72" s="9"/>
      <c r="AA72" s="9">
        <f ca="1">IF(OR(INDIRECT(CONCATENATE("'2018-03 (Д)'!G",TEXT(MATCH($C72,'2018-03 (Д)'!$C$2:$C$100,0)+1,0)))="Н/Д",INDIRECT(CONCATENATE("'2018-02 (Д)'!G",TEXT(MATCH($C72,'2018-02 (Д)'!$C$2:$C$100,0)+1,0)))="Н/Д",AND(INDIRECT(CONCATENATE("'2018-03 (Д)'!G",TEXT(MATCH($C72,'2018-03 (Д)'!$C$2:$C$100,0)+1,0)))="Н/Д",INDIRECT(CONCATENATE("'2018-02 (Д)'!G",TEXT(MATCH($C72,'2018-02 (Д)'!$C$2:$C$100,0)+1,0))))),"Н/Д",((INDIRECT(CONCATENATE("'2018-03 (Д)'!G",TEXT(MATCH($C72,'2018-03 (Д)'!$C$2:$C$100,0)+1,0)))-INDIRECT(CONCATENATE("'2018-02 (Д)'!G",TEXT(MATCH($C72,'2018-02 (Д)'!$C$2:$C$100,0)+1,0))))/INDIRECT(CONCATENATE("'2018-02 (Д)'!G",TEXT(MATCH($C72,'2018-02 (Д)'!$C$2:$C$100,0)+1,0))))*100)</f>
        <v>-25.654227017965376</v>
      </c>
      <c r="AB72" s="9">
        <f ca="1">IF(OR(INDIRECT(CONCATENATE("'2018-04 (Д)'!G",TEXT(MATCH($C72,'2018-04 (Д)'!$C$2:$C$100,0)+1,0)))="Н/Д",INDIRECT(CONCATENATE("'2018-03 (Д)'!G",TEXT(MATCH($C72,'2018-03 (Д)'!$C$2:$C$100,0)+1,0)))="Н/Д",AND(INDIRECT(CONCATENATE("'2018-04 (Д)'!G",TEXT(MATCH($C72,'2018-04 (Д)'!$C$2:$C$100,0)+1,0)))="Н/Д",INDIRECT(CONCATENATE("'2018-03 (Д)'!G",TEXT(MATCH($C72,'2018-03 (Д)'!$C$2:$C$100,0)+1,0))))),"Н/Д",((INDIRECT(CONCATENATE("'2018-04 (Д)'!G",TEXT(MATCH($C72,'2018-04 (Д)'!$C$2:$C$100,0)+1,0)))-INDIRECT(CONCATENATE("'2018-03 (Д)'!G",TEXT(MATCH($C72,'2018-03 (Д)'!$C$2:$C$100,0)+1,0))))/INDIRECT(CONCATENATE("'2018-03 (Д)'!G",TEXT(MATCH($C72,'2018-03 (Д)'!$C$2:$C$100,0)+1,0))))*100)</f>
        <v>342.60211582522595</v>
      </c>
      <c r="AC72" s="9">
        <f ca="1">IF(OR(INDIRECT(CONCATENATE("'2018-05 (Д)'!G",TEXT(MATCH($C72,'2018-05 (Д)'!$C$2:$C$100,0)+1,0)))="Н/Д",INDIRECT(CONCATENATE("'2018-04 (Д)'!G",TEXT(MATCH($C72,'2018-04 (Д)'!$C$2:$C$100,0)+1,0)))="Н/Д",AND(INDIRECT(CONCATENATE("'2018-05 (Д)'!G",TEXT(MATCH($C72,'2018-05 (Д)'!$C$2:$C$100,0)+1,0)))="Н/Д",INDIRECT(CONCATENATE("'2018-04 (Д)'!G",TEXT(MATCH($C72,'2018-04 (Д)'!$C$2:$C$100,0)+1,0))))),"Н/Д",((INDIRECT(CONCATENATE("'2018-05 (Д)'!G",TEXT(MATCH($C72,'2018-05 (Д)'!$C$2:$C$100,0)+1,0)))-INDIRECT(CONCATENATE("'2018-04 (Д)'!G",TEXT(MATCH($C72,'2018-04 (Д)'!$C$2:$C$100,0)+1,0))))/INDIRECT(CONCATENATE("'2018-04 (Д)'!G",TEXT(MATCH($C72,'2018-04 (Д)'!$C$2:$C$100,0)+1,0))))*100)</f>
        <v>-70.820876406436625</v>
      </c>
      <c r="AD72" s="9">
        <f ca="1">IF(OR(INDIRECT(CONCATENATE("'2018-06 (Д)'!G",TEXT(MATCH($C72,'2018-06 (Д)'!$C$2:$C$100,0)+1,0)))="Н/Д",INDIRECT(CONCATENATE("'2018-05 (Д)'!G",TEXT(MATCH($C72,'2018-05 (Д)'!$C$2:$C$100,0)+1,0)))="Н/Д",AND(INDIRECT(CONCATENATE("'2018-06 (Д)'!G",TEXT(MATCH($C72,'2018-06 (Д)'!$C$2:$C$100,0)+1,0)))="Н/Д",INDIRECT(CONCATENATE("'2018-05 (Д)'!G",TEXT(MATCH($C72,'2018-05 (Д)'!$C$2:$C$100,0)+1,0))))),"Н/Д",((INDIRECT(CONCATENATE("'2018-06 (Д)'!G",TEXT(MATCH($C72,'2018-06 (Д)'!$C$2:$C$100,0)+1,0)))-INDIRECT(CONCATENATE("'2018-05 (Д)'!G",TEXT(MATCH($C72,'2018-05 (Д)'!$C$2:$C$100,0)+1,0))))/INDIRECT(CONCATENATE("'2018-05 (Д)'!G",TEXT(MATCH($C72,'2018-05 (Д)'!$C$2:$C$100,0)+1,0))))*100)</f>
        <v>91.389340793236386</v>
      </c>
      <c r="AE72" s="9">
        <f ca="1">IF(OR(INDIRECT(CONCATENATE("'2018-07 (Д)'!G",TEXT(MATCH($C72,'2018-07 (Д)'!$C$2:$C$100,0)+1,0)))="Н/Д",INDIRECT(CONCATENATE("'2018-06 (Д)'!G",TEXT(MATCH($C72,'2018-06 (Д)'!$C$2:$C$100,0)+1,0)))="Н/Д",AND(INDIRECT(CONCATENATE("'2018-07 (Д)'!G",TEXT(MATCH($C72,'2018-07 (Д)'!$C$2:$C$100,0)+1,0)))="Н/Д",INDIRECT(CONCATENATE("'2018-06 (Д)'!G",TEXT(MATCH($C72,'2018-06 (Д)'!$C$2:$C$100,0)+1,0))))),"Н/Д",((INDIRECT(CONCATENATE("'2018-07 (Д)'!G",TEXT(MATCH($C72,'2018-07 (Д)'!$C$2:$C$100,0)+1,0)))-INDIRECT(CONCATENATE("'2018-06 (Д)'!G",TEXT(MATCH($C72,'2018-06 (Д)'!$C$2:$C$100,0)+1,0))))/INDIRECT(CONCATENATE("'2018-06 (Д)'!G",TEXT(MATCH($C72,'2018-06 (Д)'!$C$2:$C$100,0)+1,0))))*100)</f>
        <v>-50.31539989365514</v>
      </c>
      <c r="AF72" s="9">
        <f ca="1">IF(OR(INDIRECT(CONCATENATE("'2018-08 (Д)'!G",TEXT(MATCH($C72,'2018-08 (Д)'!$C$2:$C$100,0)+1,0)))="Н/Д",INDIRECT(CONCATENATE("'2018-07 (Д)'!G",TEXT(MATCH($C72,'2018-07 (Д)'!$C$2:$C$100,0)+1,0)))="Н/Д",AND(INDIRECT(CONCATENATE("'2018-08 (Д)'!G",TEXT(MATCH($C72,'2018-08 (Д)'!$C$2:$C$100,0)+1,0)))="Н/Д",INDIRECT(CONCATENATE("'2018-07 (Д)'!G",TEXT(MATCH($C72,'2018-07 (Д)'!$C$2:$C$100,0)+1,0))))),"Н/Д",((INDIRECT(CONCATENATE("'2018-08 (Д)'!G",TEXT(MATCH($C72,'2018-08 (Д)'!$C$2:$C$100,0)+1,0)))-INDIRECT(CONCATENATE("'2018-07 (Д)'!G",TEXT(MATCH($C72,'2018-07 (Д)'!$C$2:$C$100,0)+1,0))))/INDIRECT(CONCATENATE("'2018-07 (Д)'!G",TEXT(MATCH($C72,'2018-07 (Д)'!$C$2:$C$100,0)+1,0))))*100)</f>
        <v>145.65158134677932</v>
      </c>
      <c r="AG72" s="9">
        <f ca="1">IF(OR(INDIRECT(CONCATENATE("'2018-09 (Д)'!G",TEXT(MATCH($C72,'2018-09 (Д)'!$C$2:$C$100,0)+1,0)))="Н/Д",INDIRECT(CONCATENATE("'2018-08 (Д)'!G",TEXT(MATCH($C72,'2018-08 (Д)'!$C$2:$C$100,0)+1,0)))="Н/Д",AND(INDIRECT(CONCATENATE("'2018-09 (Д)'!G",TEXT(MATCH($C72,'2018-09 (Д)'!$C$2:$C$100,0)+1,0)))="Н/Д",INDIRECT(CONCATENATE("'2018-08 (Д)'!G",TEXT(MATCH($C72,'2018-08 (Д)'!$C$2:$C$100,0)+1,0))))),"Н/Д",((INDIRECT(CONCATENATE("'2018-09 (Д)'!G",TEXT(MATCH($C72,'2018-09 (Д)'!$C$2:$C$100,0)+1,0)))-INDIRECT(CONCATENATE("'2018-08 (Д)'!G",TEXT(MATCH($C72,'2018-08 (Д)'!$C$2:$C$100,0)+1,0))))/INDIRECT(CONCATENATE("'2018-08 (Д)'!G",TEXT(MATCH($C72,'2018-08 (Д)'!$C$2:$C$100,0)+1,0))))*100)</f>
        <v>-40.40040887023487</v>
      </c>
      <c r="AH72" s="9">
        <f ca="1">IF(OR(INDIRECT(CONCATENATE("'2018-10 (Д)'!G",TEXT(MATCH($C72,'2018-10 (Д)'!$C$2:$C$100,0)+1,0)))="Н/Д",INDIRECT(CONCATENATE("'2018-09 (Д)'!G",TEXT(MATCH($C72,'2018-09 (Д)'!$C$2:$C$100,0)+1,0)))="Н/Д",AND(INDIRECT(CONCATENATE("'2018-10 (Д)'!G",TEXT(MATCH($C72,'2018-10 (Д)'!$C$2:$C$100,0)+1,0)))="Н/Д",INDIRECT(CONCATENATE("'2018-09 (Д)'!G",TEXT(MATCH($C72,'2018-09 (Д)'!$C$2:$C$100,0)+1,0))))),"Н/Д",((INDIRECT(CONCATENATE("'2018-10 (Д)'!G",TEXT(MATCH($C72,'2018-10 (Д)'!$C$2:$C$100,0)+1,0)))-INDIRECT(CONCATENATE("'2018-09 (Д)'!G",TEXT(MATCH($C72,'2018-09 (Д)'!$C$2:$C$100,0)+1,0))))/INDIRECT(CONCATENATE("'2018-09 (Д)'!G",TEXT(MATCH($C72,'2018-09 (Д)'!$C$2:$C$100,0)+1,0))))*100)</f>
        <v>-38.479838051885281</v>
      </c>
      <c r="AI72" s="9">
        <f ca="1">IF(OR(INDIRECT(CONCATENATE("'2018-11 (Д)'!G",TEXT(MATCH($C72,'2018-11 (Д)'!$C$2:$C$100,0)+1,0)))="Н/Д",INDIRECT(CONCATENATE("'2018-10 (Д)'!G",TEXT(MATCH($C72,'2018-10 (Д)'!$C$2:$C$100,0)+1,0)))="Н/Д",AND(INDIRECT(CONCATENATE("'2018-11 (Д)'!G",TEXT(MATCH($C72,'2018-11 (Д)'!$C$2:$C$100,0)+1,0)))="Н/Д",INDIRECT(CONCATENATE("'2018-10 (Д)'!G",TEXT(MATCH($C72,'2018-10 (Д)'!$C$2:$C$100,0)+1,0))))),"Н/Д",((INDIRECT(CONCATENATE("'2018-11 (Д)'!G",TEXT(MATCH($C72,'2018-11 (Д)'!$C$2:$C$100,0)+1,0)))-INDIRECT(CONCATENATE("'2018-10 (Д)'!G",TEXT(MATCH($C72,'2018-10 (Д)'!$C$2:$C$100,0)+1,0))))/INDIRECT(CONCATENATE("'2018-10 (Д)'!G",TEXT(MATCH($C72,'2018-10 (Д)'!$C$2:$C$100,0)+1,0))))*100)</f>
        <v>204.37611888600392</v>
      </c>
      <c r="AJ72" s="9">
        <f ca="1">IF(OR(INDIRECT(CONCATENATE("'2018-12 (Д)'!G",TEXT(MATCH($C72,'2018-12 (Д)'!$C$2:$C$100,0)+1,0)))="Н/Д",INDIRECT(CONCATENATE("'2018-11 (Д)'!G",TEXT(MATCH($C72,'2018-11 (Д)'!$C$2:$C$100,0)+1,0)))="Н/Д",AND(INDIRECT(CONCATENATE("'2018-12 (Д)'!G",TEXT(MATCH($C72,'2018-12 (Д)'!$C$2:$C$100,0)+1,0)))="Н/Д",INDIRECT(CONCATENATE("'2018-11 (Д)'!G",TEXT(MATCH($C72,'2018-11 (Д)'!$C$2:$C$100,0)+1,0))))),"Н/Д",((INDIRECT(CONCATENATE("'2018-12 (Д)'!G",TEXT(MATCH($C72,'2018-12 (Д)'!$C$2:$C$100,0)+1,0)))-INDIRECT(CONCATENATE("'2018-11 (Д)'!G",TEXT(MATCH($C72,'2018-11 (Д)'!$C$2:$C$100,0)+1,0))))/INDIRECT(CONCATENATE("'2018-11 (Д)'!G",TEXT(MATCH($C72,'2018-11 (Д)'!$C$2:$C$100,0)+1,0))))*100)</f>
        <v>-57.442737563044723</v>
      </c>
      <c r="AK72" s="9"/>
      <c r="AL72" s="9">
        <f ca="1">IF(OR(INDIRECT(CONCATENATE("'2018-03 (Д)'!H",TEXT(MATCH($C72,'2018-03 (Д)'!$C$2:$C$100,0)+1,0)))="Н/Д",INDIRECT(CONCATENATE("'2018-02 (Д)'!H",TEXT(MATCH($C72,'2018-02 (Д)'!$C$2:$C$100,0)+1,0)))="Н/Д",AND(INDIRECT(CONCATENATE("'2018-03 (Д)'!H",TEXT(MATCH($C72,'2018-03 (Д)'!$C$2:$C$100,0)+1,0)))="Н/Д",INDIRECT(CONCATENATE("'2018-02 (Д)'!H",TEXT(MATCH($C72,'2018-02 (Д)'!$C$2:$C$100,0)+1,0))))),"Н/Д",((INDIRECT(CONCATENATE("'2018-03 (Д)'!H",TEXT(MATCH($C72,'2018-03 (Д)'!$C$2:$C$100,0)+1,0)))-INDIRECT(CONCATENATE("'2018-02 (Д)'!H",TEXT(MATCH($C72,'2018-02 (Д)'!$C$2:$C$100,0)+1,0))))/INDIRECT(CONCATENATE("'2018-02 (Д)'!H",TEXT(MATCH($C72,'2018-02 (Д)'!$C$2:$C$100,0)+1,0))))*100)</f>
        <v>63.427122040414893</v>
      </c>
      <c r="AM72" s="9">
        <f ca="1">IF(OR(INDIRECT(CONCATENATE("'2018-04 (Д)'!H",TEXT(MATCH($C72,'2018-04 (Д)'!$C$2:$C$100,0)+1,0)))="Н/Д",INDIRECT(CONCATENATE("'2018-03 (Д)'!H",TEXT(MATCH($C72,'2018-03 (Д)'!$C$2:$C$100,0)+1,0)))="Н/Д",AND(INDIRECT(CONCATENATE("'2018-04 (Д)'!H",TEXT(MATCH($C72,'2018-04 (Д)'!$C$2:$C$100,0)+1,0)))="Н/Д",INDIRECT(CONCATENATE("'2018-03 (Д)'!H",TEXT(MATCH($C72,'2018-03 (Д)'!$C$2:$C$100,0)+1,0))))),"Н/Д",((INDIRECT(CONCATENATE("'2018-04 (Д)'!H",TEXT(MATCH($C72,'2018-04 (Д)'!$C$2:$C$100,0)+1,0)))-INDIRECT(CONCATENATE("'2018-03 (Д)'!H",TEXT(MATCH($C72,'2018-03 (Д)'!$C$2:$C$100,0)+1,0))))/INDIRECT(CONCATENATE("'2018-03 (Д)'!H",TEXT(MATCH($C72,'2018-03 (Д)'!$C$2:$C$100,0)+1,0))))*100)</f>
        <v>2.5001398349920718</v>
      </c>
      <c r="AN72" s="9">
        <f ca="1">IF(OR(INDIRECT(CONCATENATE("'2018-05 (Д)'!H",TEXT(MATCH($C72,'2018-05 (Д)'!$C$2:$C$100,0)+1,0)))="Н/Д",INDIRECT(CONCATENATE("'2018-04 (Д)'!H",TEXT(MATCH($C72,'2018-04 (Д)'!$C$2:$C$100,0)+1,0)))="Н/Д",AND(INDIRECT(CONCATENATE("'2018-05 (Д)'!H",TEXT(MATCH($C72,'2018-05 (Д)'!$C$2:$C$100,0)+1,0)))="Н/Д",INDIRECT(CONCATENATE("'2018-04 (Д)'!H",TEXT(MATCH($C72,'2018-04 (Д)'!$C$2:$C$100,0)+1,0))))),"Н/Д",((INDIRECT(CONCATENATE("'2018-05 (Д)'!H",TEXT(MATCH($C72,'2018-05 (Д)'!$C$2:$C$100,0)+1,0)))-INDIRECT(CONCATENATE("'2018-04 (Д)'!H",TEXT(MATCH($C72,'2018-04 (Д)'!$C$2:$C$100,0)+1,0))))/INDIRECT(CONCATENATE("'2018-04 (Д)'!H",TEXT(MATCH($C72,'2018-04 (Д)'!$C$2:$C$100,0)+1,0))))*100)</f>
        <v>9.8037268997222817</v>
      </c>
      <c r="AO72" s="9">
        <f ca="1">IF(OR(INDIRECT(CONCATENATE("'2018-06 (Д)'!H",TEXT(MATCH($C72,'2018-06 (Д)'!$C$2:$C$100,0)+1,0)))="Н/Д",INDIRECT(CONCATENATE("'2018-05 (Д)'!H",TEXT(MATCH($C72,'2018-05 (Д)'!$C$2:$C$100,0)+1,0)))="Н/Д",AND(INDIRECT(CONCATENATE("'2018-06 (Д)'!H",TEXT(MATCH($C72,'2018-06 (Д)'!$C$2:$C$100,0)+1,0)))="Н/Д",INDIRECT(CONCATENATE("'2018-05 (Д)'!H",TEXT(MATCH($C72,'2018-05 (Д)'!$C$2:$C$100,0)+1,0))))),"Н/Д",((INDIRECT(CONCATENATE("'2018-06 (Д)'!H",TEXT(MATCH($C72,'2018-06 (Д)'!$C$2:$C$100,0)+1,0)))-INDIRECT(CONCATENATE("'2018-05 (Д)'!H",TEXT(MATCH($C72,'2018-05 (Д)'!$C$2:$C$100,0)+1,0))))/INDIRECT(CONCATENATE("'2018-05 (Д)'!H",TEXT(MATCH($C72,'2018-05 (Д)'!$C$2:$C$100,0)+1,0))))*100)</f>
        <v>-9.0525135318740233</v>
      </c>
      <c r="AP72" s="9">
        <f ca="1">IF(OR(INDIRECT(CONCATENATE("'2018-07 (Д)'!H",TEXT(MATCH($C72,'2018-07 (Д)'!$C$2:$C$100,0)+1,0)))="Н/Д",INDIRECT(CONCATENATE("'2018-06 (Д)'!H",TEXT(MATCH($C72,'2018-06 (Д)'!$C$2:$C$100,0)+1,0)))="Н/Д",AND(INDIRECT(CONCATENATE("'2018-07 (Д)'!H",TEXT(MATCH($C72,'2018-07 (Д)'!$C$2:$C$100,0)+1,0)))="Н/Д",INDIRECT(CONCATENATE("'2018-06 (Д)'!H",TEXT(MATCH($C72,'2018-06 (Д)'!$C$2:$C$100,0)+1,0))))),"Н/Д",((INDIRECT(CONCATENATE("'2018-07 (Д)'!H",TEXT(MATCH($C72,'2018-07 (Д)'!$C$2:$C$100,0)+1,0)))-INDIRECT(CONCATENATE("'2018-06 (Д)'!H",TEXT(MATCH($C72,'2018-06 (Д)'!$C$2:$C$100,0)+1,0))))/INDIRECT(CONCATENATE("'2018-06 (Д)'!H",TEXT(MATCH($C72,'2018-06 (Д)'!$C$2:$C$100,0)+1,0))))*100)</f>
        <v>10.007522874383518</v>
      </c>
      <c r="AQ72" s="9">
        <f ca="1">IF(OR(INDIRECT(CONCATENATE("'2018-08 (Д)'!H",TEXT(MATCH($C72,'2018-08 (Д)'!$C$2:$C$100,0)+1,0)))="Н/Д",INDIRECT(CONCATENATE("'2018-07 (Д)'!H",TEXT(MATCH($C72,'2018-07 (Д)'!$C$2:$C$100,0)+1,0)))="Н/Д",AND(INDIRECT(CONCATENATE("'2018-08 (Д)'!H",TEXT(MATCH($C72,'2018-08 (Д)'!$C$2:$C$100,0)+1,0)))="Н/Д",INDIRECT(CONCATENATE("'2018-07 (Д)'!H",TEXT(MATCH($C72,'2018-07 (Д)'!$C$2:$C$100,0)+1,0))))),"Н/Д",((INDIRECT(CONCATENATE("'2018-08 (Д)'!H",TEXT(MATCH($C72,'2018-08 (Д)'!$C$2:$C$100,0)+1,0)))-INDIRECT(CONCATENATE("'2018-07 (Д)'!H",TEXT(MATCH($C72,'2018-07 (Д)'!$C$2:$C$100,0)+1,0))))/INDIRECT(CONCATENATE("'2018-07 (Д)'!H",TEXT(MATCH($C72,'2018-07 (Д)'!$C$2:$C$100,0)+1,0))))*100)</f>
        <v>41.969941725323118</v>
      </c>
      <c r="AR72" s="9">
        <f ca="1">IF(OR(INDIRECT(CONCATENATE("'2018-09 (Д)'!H",TEXT(MATCH($C72,'2018-09 (Д)'!$C$2:$C$100,0)+1,0)))="Н/Д",INDIRECT(CONCATENATE("'2018-08 (Д)'!H",TEXT(MATCH($C72,'2018-08 (Д)'!$C$2:$C$100,0)+1,0)))="Н/Д",AND(INDIRECT(CONCATENATE("'2018-09 (Д)'!H",TEXT(MATCH($C72,'2018-09 (Д)'!$C$2:$C$100,0)+1,0)))="Н/Д",INDIRECT(CONCATENATE("'2018-08 (Д)'!H",TEXT(MATCH($C72,'2018-08 (Д)'!$C$2:$C$100,0)+1,0))))),"Н/Д",((INDIRECT(CONCATENATE("'2018-09 (Д)'!H",TEXT(MATCH($C72,'2018-09 (Д)'!$C$2:$C$100,0)+1,0)))-INDIRECT(CONCATENATE("'2018-08 (Д)'!H",TEXT(MATCH($C72,'2018-08 (Д)'!$C$2:$C$100,0)+1,0))))/INDIRECT(CONCATENATE("'2018-08 (Д)'!H",TEXT(MATCH($C72,'2018-08 (Д)'!$C$2:$C$100,0)+1,0))))*100)</f>
        <v>-36.264098307372613</v>
      </c>
      <c r="AS72" s="9">
        <f ca="1">IF(OR(INDIRECT(CONCATENATE("'2018-10 (Д)'!H",TEXT(MATCH($C72,'2018-10 (Д)'!$C$2:$C$100,0)+1,0)))="Н/Д",INDIRECT(CONCATENATE("'2018-09 (Д)'!H",TEXT(MATCH($C72,'2018-09 (Д)'!$C$2:$C$100,0)+1,0)))="Н/Д",AND(INDIRECT(CONCATENATE("'2018-10 (Д)'!H",TEXT(MATCH($C72,'2018-10 (Д)'!$C$2:$C$100,0)+1,0)))="Н/Д",INDIRECT(CONCATENATE("'2018-09 (Д)'!H",TEXT(MATCH($C72,'2018-09 (Д)'!$C$2:$C$100,0)+1,0))))),"Н/Д",((INDIRECT(CONCATENATE("'2018-10 (Д)'!H",TEXT(MATCH($C72,'2018-10 (Д)'!$C$2:$C$100,0)+1,0)))-INDIRECT(CONCATENATE("'2018-09 (Д)'!H",TEXT(MATCH($C72,'2018-09 (Д)'!$C$2:$C$100,0)+1,0))))/INDIRECT(CONCATENATE("'2018-09 (Д)'!H",TEXT(MATCH($C72,'2018-09 (Д)'!$C$2:$C$100,0)+1,0))))*100)</f>
        <v>-5.4496044628357625</v>
      </c>
      <c r="AT72" s="9">
        <f ca="1">IF(OR(INDIRECT(CONCATENATE("'2018-11 (Д)'!H",TEXT(MATCH($C72,'2018-11 (Д)'!$C$2:$C$100,0)+1,0)))="Н/Д",INDIRECT(CONCATENATE("'2018-10 (Д)'!H",TEXT(MATCH($C72,'2018-10 (Д)'!$C$2:$C$100,0)+1,0)))="Н/Д",AND(INDIRECT(CONCATENATE("'2018-11 (Д)'!H",TEXT(MATCH($C72,'2018-11 (Д)'!$C$2:$C$100,0)+1,0)))="Н/Д",INDIRECT(CONCATENATE("'2018-10 (Д)'!H",TEXT(MATCH($C72,'2018-10 (Д)'!$C$2:$C$100,0)+1,0))))),"Н/Д",((INDIRECT(CONCATENATE("'2018-11 (Д)'!H",TEXT(MATCH($C72,'2018-11 (Д)'!$C$2:$C$100,0)+1,0)))-INDIRECT(CONCATENATE("'2018-10 (Д)'!H",TEXT(MATCH($C72,'2018-10 (Д)'!$C$2:$C$100,0)+1,0))))/INDIRECT(CONCATENATE("'2018-10 (Д)'!H",TEXT(MATCH($C72,'2018-10 (Д)'!$C$2:$C$100,0)+1,0))))*100)</f>
        <v>14.501375847175696</v>
      </c>
      <c r="AU72" s="9">
        <f ca="1">IF(OR(INDIRECT(CONCATENATE("'2018-12 (Д)'!H",TEXT(MATCH($C72,'2018-12 (Д)'!$C$2:$C$100,0)+1,0)))="Н/Д",INDIRECT(CONCATENATE("'2018-11 (Д)'!H",TEXT(MATCH($C72,'2018-11 (Д)'!$C$2:$C$100,0)+1,0)))="Н/Д",AND(INDIRECT(CONCATENATE("'2018-12 (Д)'!H",TEXT(MATCH($C72,'2018-12 (Д)'!$C$2:$C$100,0)+1,0)))="Н/Д",INDIRECT(CONCATENATE("'2018-11 (Д)'!H",TEXT(MATCH($C72,'2018-11 (Д)'!$C$2:$C$100,0)+1,0))))),"Н/Д",((INDIRECT(CONCATENATE("'2018-12 (Д)'!H",TEXT(MATCH($C72,'2018-12 (Д)'!$C$2:$C$100,0)+1,0)))-INDIRECT(CONCATENATE("'2018-11 (Д)'!H",TEXT(MATCH($C72,'2018-11 (Д)'!$C$2:$C$100,0)+1,0))))/INDIRECT(CONCATENATE("'2018-11 (Д)'!H",TEXT(MATCH($C72,'2018-11 (Д)'!$C$2:$C$100,0)+1,0))))*100)</f>
        <v>3.0776192163252292</v>
      </c>
      <c r="AV72" s="9"/>
      <c r="AW72" s="9">
        <f ca="1">IF(OR(INDIRECT(CONCATENATE("'2018-03 (Д)'!I",TEXT(MATCH($C72,'2018-03 (Д)'!$C$2:$C$100,0)+1,0)))="Н/Д",INDIRECT(CONCATENATE("'2018-02 (Д)'!I",TEXT(MATCH($C72,'2018-02 (Д)'!$C$2:$C$100,0)+1,0)))="Н/Д",AND(INDIRECT(CONCATENATE("'2018-03 (Д)'!I",TEXT(MATCH($C72,'2018-03 (Д)'!$C$2:$C$100,0)+1,0)))="Н/Д",INDIRECT(CONCATENATE("'2018-02 (Д)'!I",TEXT(MATCH($C72,'2018-02 (Д)'!$C$2:$C$100,0)+1,0))))),"Н/Д",((INDIRECT(CONCATENATE("'2018-03 (Д)'!I",TEXT(MATCH($C72,'2018-03 (Д)'!$C$2:$C$100,0)+1,0)))-INDIRECT(CONCATENATE("'2018-02 (Д)'!I",TEXT(MATCH($C72,'2018-02 (Д)'!$C$2:$C$100,0)+1,0))))/INDIRECT(CONCATENATE("'2018-02 (Д)'!I",TEXT(MATCH($C72,'2018-02 (Д)'!$C$2:$C$100,0)+1,0))))*100)</f>
        <v>-48.800023328266917</v>
      </c>
      <c r="AX72" s="9">
        <f ca="1">IF(OR(INDIRECT(CONCATENATE("'2018-04 (Д)'!I",TEXT(MATCH($C72,'2018-04 (Д)'!$C$2:$C$100,0)+1,0)))="Н/Д",INDIRECT(CONCATENATE("'2018-03 (Д)'!I",TEXT(MATCH($C72,'2018-03 (Д)'!$C$2:$C$100,0)+1,0)))="Н/Д",AND(INDIRECT(CONCATENATE("'2018-04 (Д)'!I",TEXT(MATCH($C72,'2018-04 (Д)'!$C$2:$C$100,0)+1,0)))="Н/Д",INDIRECT(CONCATENATE("'2018-03 (Д)'!I",TEXT(MATCH($C72,'2018-03 (Д)'!$C$2:$C$100,0)+1,0))))),"Н/Д",((INDIRECT(CONCATENATE("'2018-04 (Д)'!I",TEXT(MATCH($C72,'2018-04 (Д)'!$C$2:$C$100,0)+1,0)))-INDIRECT(CONCATENATE("'2018-03 (Д)'!I",TEXT(MATCH($C72,'2018-03 (Д)'!$C$2:$C$100,0)+1,0))))/INDIRECT(CONCATENATE("'2018-03 (Д)'!I",TEXT(MATCH($C72,'2018-03 (Д)'!$C$2:$C$100,0)+1,0))))*100)</f>
        <v>125.29836274966732</v>
      </c>
      <c r="AY72" s="9">
        <f ca="1">IF(OR(INDIRECT(CONCATENATE("'2018-05 (Д)'!I",TEXT(MATCH($C72,'2018-05 (Д)'!$C$2:$C$100,0)+1,0)))="Н/Д",INDIRECT(CONCATENATE("'2018-04 (Д)'!I",TEXT(MATCH($C72,'2018-04 (Д)'!$C$2:$C$100,0)+1,0)))="Н/Д",AND(INDIRECT(CONCATENATE("'2018-05 (Д)'!I",TEXT(MATCH($C72,'2018-05 (Д)'!$C$2:$C$100,0)+1,0)))="Н/Д",INDIRECT(CONCATENATE("'2018-04 (Д)'!I",TEXT(MATCH($C72,'2018-04 (Д)'!$C$2:$C$100,0)+1,0))))),"Н/Д",((INDIRECT(CONCATENATE("'2018-05 (Д)'!I",TEXT(MATCH($C72,'2018-05 (Д)'!$C$2:$C$100,0)+1,0)))-INDIRECT(CONCATENATE("'2018-04 (Д)'!I",TEXT(MATCH($C72,'2018-04 (Д)'!$C$2:$C$100,0)+1,0))))/INDIRECT(CONCATENATE("'2018-04 (Д)'!I",TEXT(MATCH($C72,'2018-04 (Д)'!$C$2:$C$100,0)+1,0))))*100)</f>
        <v>-11.64193663089041</v>
      </c>
      <c r="AZ72" s="9">
        <f ca="1">IF(OR(INDIRECT(CONCATENATE("'2018-06 (Д)'!I",TEXT(MATCH($C72,'2018-06 (Д)'!$C$2:$C$100,0)+1,0)))="Н/Д",INDIRECT(CONCATENATE("'2018-05 (Д)'!I",TEXT(MATCH($C72,'2018-05 (Д)'!$C$2:$C$100,0)+1,0)))="Н/Д",AND(INDIRECT(CONCATENATE("'2018-06 (Д)'!I",TEXT(MATCH($C72,'2018-06 (Д)'!$C$2:$C$100,0)+1,0)))="Н/Д",INDIRECT(CONCATENATE("'2018-05 (Д)'!I",TEXT(MATCH($C72,'2018-05 (Д)'!$C$2:$C$100,0)+1,0))))),"Н/Д",((INDIRECT(CONCATENATE("'2018-06 (Д)'!I",TEXT(MATCH($C72,'2018-06 (Д)'!$C$2:$C$100,0)+1,0)))-INDIRECT(CONCATENATE("'2018-05 (Д)'!I",TEXT(MATCH($C72,'2018-05 (Д)'!$C$2:$C$100,0)+1,0))))/INDIRECT(CONCATENATE("'2018-05 (Д)'!I",TEXT(MATCH($C72,'2018-05 (Д)'!$C$2:$C$100,0)+1,0))))*100)</f>
        <v>6.4205618446112904</v>
      </c>
      <c r="BA72" s="9">
        <f ca="1">IF(OR(INDIRECT(CONCATENATE("'2018-07 (Д)'!I",TEXT(MATCH($C72,'2018-07 (Д)'!$C$2:$C$100,0)+1,0)))="Н/Д",INDIRECT(CONCATENATE("'2018-06 (Д)'!I",TEXT(MATCH($C72,'2018-06 (Д)'!$C$2:$C$100,0)+1,0)))="Н/Д",AND(INDIRECT(CONCATENATE("'2018-07 (Д)'!I",TEXT(MATCH($C72,'2018-07 (Д)'!$C$2:$C$100,0)+1,0)))="Н/Д",INDIRECT(CONCATENATE("'2018-06 (Д)'!I",TEXT(MATCH($C72,'2018-06 (Д)'!$C$2:$C$100,0)+1,0))))),"Н/Д",((INDIRECT(CONCATENATE("'2018-07 (Д)'!I",TEXT(MATCH($C72,'2018-07 (Д)'!$C$2:$C$100,0)+1,0)))-INDIRECT(CONCATENATE("'2018-06 (Д)'!I",TEXT(MATCH($C72,'2018-06 (Д)'!$C$2:$C$100,0)+1,0))))/INDIRECT(CONCATENATE("'2018-06 (Д)'!I",TEXT(MATCH($C72,'2018-06 (Д)'!$C$2:$C$100,0)+1,0))))*100)</f>
        <v>5.2825532550516581</v>
      </c>
      <c r="BB72" s="9">
        <f ca="1">IF(OR(INDIRECT(CONCATENATE("'2018-08 (Д)'!I",TEXT(MATCH($C72,'2018-08 (Д)'!$C$2:$C$100,0)+1,0)))="Н/Д",INDIRECT(CONCATENATE("'2018-07 (Д)'!I",TEXT(MATCH($C72,'2018-07 (Д)'!$C$2:$C$100,0)+1,0)))="Н/Д",AND(INDIRECT(CONCATENATE("'2018-08 (Д)'!I",TEXT(MATCH($C72,'2018-08 (Д)'!$C$2:$C$100,0)+1,0)))="Н/Д",INDIRECT(CONCATENATE("'2018-07 (Д)'!I",TEXT(MATCH($C72,'2018-07 (Д)'!$C$2:$C$100,0)+1,0))))),"Н/Д",((INDIRECT(CONCATENATE("'2018-08 (Д)'!I",TEXT(MATCH($C72,'2018-08 (Д)'!$C$2:$C$100,0)+1,0)))-INDIRECT(CONCATENATE("'2018-07 (Д)'!I",TEXT(MATCH($C72,'2018-07 (Д)'!$C$2:$C$100,0)+1,0))))/INDIRECT(CONCATENATE("'2018-07 (Д)'!I",TEXT(MATCH($C72,'2018-07 (Д)'!$C$2:$C$100,0)+1,0))))*100)</f>
        <v>6.5961881182455091</v>
      </c>
      <c r="BC72" s="9">
        <f ca="1">IF(OR(INDIRECT(CONCATENATE("'2018-09 (Д)'!I",TEXT(MATCH($C72,'2018-09 (Д)'!$C$2:$C$100,0)+1,0)))="Н/Д",INDIRECT(CONCATENATE("'2018-08 (Д)'!I",TEXT(MATCH($C72,'2018-08 (Д)'!$C$2:$C$100,0)+1,0)))="Н/Д",AND(INDIRECT(CONCATENATE("'2018-09 (Д)'!I",TEXT(MATCH($C72,'2018-09 (Д)'!$C$2:$C$100,0)+1,0)))="Н/Д",INDIRECT(CONCATENATE("'2018-08 (Д)'!I",TEXT(MATCH($C72,'2018-08 (Д)'!$C$2:$C$100,0)+1,0))))),"Н/Д",((INDIRECT(CONCATENATE("'2018-09 (Д)'!I",TEXT(MATCH($C72,'2018-09 (Д)'!$C$2:$C$100,0)+1,0)))-INDIRECT(CONCATENATE("'2018-08 (Д)'!I",TEXT(MATCH($C72,'2018-08 (Д)'!$C$2:$C$100,0)+1,0))))/INDIRECT(CONCATENATE("'2018-08 (Д)'!I",TEXT(MATCH($C72,'2018-08 (Д)'!$C$2:$C$100,0)+1,0))))*100)</f>
        <v>-7.0373872195002161</v>
      </c>
      <c r="BD72" s="9">
        <f ca="1">IF(OR(INDIRECT(CONCATENATE("'2018-10 (Д)'!I",TEXT(MATCH($C72,'2018-10 (Д)'!$C$2:$C$100,0)+1,0)))="Н/Д",INDIRECT(CONCATENATE("'2018-09 (Д)'!I",TEXT(MATCH($C72,'2018-09 (Д)'!$C$2:$C$100,0)+1,0)))="Н/Д",AND(INDIRECT(CONCATENATE("'2018-10 (Д)'!I",TEXT(MATCH($C72,'2018-10 (Д)'!$C$2:$C$100,0)+1,0)))="Н/Д",INDIRECT(CONCATENATE("'2018-09 (Д)'!I",TEXT(MATCH($C72,'2018-09 (Д)'!$C$2:$C$100,0)+1,0))))),"Н/Д",((INDIRECT(CONCATENATE("'2018-10 (Д)'!I",TEXT(MATCH($C72,'2018-10 (Д)'!$C$2:$C$100,0)+1,0)))-INDIRECT(CONCATENATE("'2018-09 (Д)'!I",TEXT(MATCH($C72,'2018-09 (Д)'!$C$2:$C$100,0)+1,0))))/INDIRECT(CONCATENATE("'2018-09 (Д)'!I",TEXT(MATCH($C72,'2018-09 (Д)'!$C$2:$C$100,0)+1,0))))*100)</f>
        <v>2.3612111925126169</v>
      </c>
      <c r="BE72" s="9">
        <f ca="1">IF(OR(INDIRECT(CONCATENATE("'2018-11 (Д)'!I",TEXT(MATCH($C72,'2018-11 (Д)'!$C$2:$C$100,0)+1,0)))="Н/Д",INDIRECT(CONCATENATE("'2018-10 (Д)'!I",TEXT(MATCH($C72,'2018-10 (Д)'!$C$2:$C$100,0)+1,0)))="Н/Д",AND(INDIRECT(CONCATENATE("'2018-11 (Д)'!I",TEXT(MATCH($C72,'2018-11 (Д)'!$C$2:$C$100,0)+1,0)))="Н/Д",INDIRECT(CONCATENATE("'2018-10 (Д)'!I",TEXT(MATCH($C72,'2018-10 (Д)'!$C$2:$C$100,0)+1,0))))),"Н/Д",((INDIRECT(CONCATENATE("'2018-11 (Д)'!I",TEXT(MATCH($C72,'2018-11 (Д)'!$C$2:$C$100,0)+1,0)))-INDIRECT(CONCATENATE("'2018-10 (Д)'!I",TEXT(MATCH($C72,'2018-10 (Д)'!$C$2:$C$100,0)+1,0))))/INDIRECT(CONCATENATE("'2018-10 (Д)'!I",TEXT(MATCH($C72,'2018-10 (Д)'!$C$2:$C$100,0)+1,0))))*100)</f>
        <v>-5.2593673296022843</v>
      </c>
      <c r="BF72" s="9">
        <f ca="1">IF(OR(INDIRECT(CONCATENATE("'2018-12 (Д)'!I",TEXT(MATCH($C72,'2018-12 (Д)'!$C$2:$C$100,0)+1,0)))="Н/Д",INDIRECT(CONCATENATE("'2018-11 (Д)'!I",TEXT(MATCH($C72,'2018-11 (Д)'!$C$2:$C$100,0)+1,0)))="Н/Д",AND(INDIRECT(CONCATENATE("'2018-12 (Д)'!I",TEXT(MATCH($C72,'2018-12 (Д)'!$C$2:$C$100,0)+1,0)))="Н/Д",INDIRECT(CONCATENATE("'2018-11 (Д)'!I",TEXT(MATCH($C72,'2018-11 (Д)'!$C$2:$C$100,0)+1,0))))),"Н/Д",((INDIRECT(CONCATENATE("'2018-12 (Д)'!I",TEXT(MATCH($C72,'2018-12 (Д)'!$C$2:$C$100,0)+1,0)))-INDIRECT(CONCATENATE("'2018-11 (Д)'!I",TEXT(MATCH($C72,'2018-11 (Д)'!$C$2:$C$100,0)+1,0))))/INDIRECT(CONCATENATE("'2018-11 (Д)'!I",TEXT(MATCH($C72,'2018-11 (Д)'!$C$2:$C$100,0)+1,0))))*100)</f>
        <v>5.4046013348864479</v>
      </c>
      <c r="BG72" s="9"/>
      <c r="BH72" s="9" t="str">
        <f ca="1">IF(OR(INDIRECT(CONCATENATE("'2018-03 (Д)'!J",TEXT(MATCH($C72,'2018-03 (Д)'!$C$2:$C$100,0)+1,0)))="Н/Д",INDIRECT(CONCATENATE("'2018-02 (Д)'!J",TEXT(MATCH($C72,'2018-02 (Д)'!$C$2:$C$100,0)+1,0)))="Н/Д",AND(INDIRECT(CONCATENATE("'2018-03 (Д)'!J",TEXT(MATCH($C72,'2018-03 (Д)'!$C$2:$C$100,0)+1,0)))="Н/Д",INDIRECT(CONCATENATE("'2018-02 (Д)'!J",TEXT(MATCH($C72,'2018-02 (Д)'!$C$2:$C$100,0)+1,0))))),"Н/Д",((INDIRECT(CONCATENATE("'2018-03 (Д)'!J",TEXT(MATCH($C72,'2018-03 (Д)'!$C$2:$C$100,0)+1,0)))-INDIRECT(CONCATENATE("'2018-02 (Д)'!J",TEXT(MATCH($C72,'2018-02 (Д)'!$C$2:$C$100,0)+1,0))))/INDIRECT(CONCATENATE("'2018-02 (Д)'!J",TEXT(MATCH($C72,'2018-02 (Д)'!$C$2:$C$100,0)+1,0))))*100)</f>
        <v>Н/Д</v>
      </c>
      <c r="BI72" s="9" t="str">
        <f ca="1">IF(OR(INDIRECT(CONCATENATE("'2018-04 (Д)'!J",TEXT(MATCH($C72,'2018-04 (Д)'!$C$2:$C$100,0)+1,0)))="Н/Д",INDIRECT(CONCATENATE("'2018-03 (Д)'!J",TEXT(MATCH($C72,'2018-03 (Д)'!$C$2:$C$100,0)+1,0)))="Н/Д",AND(INDIRECT(CONCATENATE("'2018-04 (Д)'!J",TEXT(MATCH($C72,'2018-04 (Д)'!$C$2:$C$100,0)+1,0)))="Н/Д",INDIRECT(CONCATENATE("'2018-03 (Д)'!J",TEXT(MATCH($C72,'2018-03 (Д)'!$C$2:$C$100,0)+1,0))))),"Н/Д",((INDIRECT(CONCATENATE("'2018-04 (Д)'!J",TEXT(MATCH($C72,'2018-04 (Д)'!$C$2:$C$100,0)+1,0)))-INDIRECT(CONCATENATE("'2018-03 (Д)'!J",TEXT(MATCH($C72,'2018-03 (Д)'!$C$2:$C$100,0)+1,0))))/INDIRECT(CONCATENATE("'2018-03 (Д)'!J",TEXT(MATCH($C72,'2018-03 (Д)'!$C$2:$C$100,0)+1,0))))*100)</f>
        <v>Н/Д</v>
      </c>
      <c r="BJ72" s="9" t="str">
        <f ca="1">IF(OR(INDIRECT(CONCATENATE("'2018-05 (Д)'!J",TEXT(MATCH($C72,'2018-05 (Д)'!$C$2:$C$100,0)+1,0)))="Н/Д",INDIRECT(CONCATENATE("'2018-04 (Д)'!J",TEXT(MATCH($C72,'2018-04 (Д)'!$C$2:$C$100,0)+1,0)))="Н/Д",AND(INDIRECT(CONCATENATE("'2018-05 (Д)'!J",TEXT(MATCH($C72,'2018-05 (Д)'!$C$2:$C$100,0)+1,0)))="Н/Д",INDIRECT(CONCATENATE("'2018-04 (Д)'!J",TEXT(MATCH($C72,'2018-04 (Д)'!$C$2:$C$100,0)+1,0))))),"Н/Д",((INDIRECT(CONCATENATE("'2018-05 (Д)'!J",TEXT(MATCH($C72,'2018-05 (Д)'!$C$2:$C$100,0)+1,0)))-INDIRECT(CONCATENATE("'2018-04 (Д)'!J",TEXT(MATCH($C72,'2018-04 (Д)'!$C$2:$C$100,0)+1,0))))/INDIRECT(CONCATENATE("'2018-04 (Д)'!J",TEXT(MATCH($C72,'2018-04 (Д)'!$C$2:$C$100,0)+1,0))))*100)</f>
        <v>Н/Д</v>
      </c>
      <c r="BK72" s="9" t="str">
        <f ca="1">IF(OR(INDIRECT(CONCATENATE("'2018-06 (Д)'!J",TEXT(MATCH($C72,'2018-06 (Д)'!$C$2:$C$100,0)+1,0)))="Н/Д",INDIRECT(CONCATENATE("'2018-05 (Д)'!J",TEXT(MATCH($C72,'2018-05 (Д)'!$C$2:$C$100,0)+1,0)))="Н/Д",AND(INDIRECT(CONCATENATE("'2018-06 (Д)'!J",TEXT(MATCH($C72,'2018-06 (Д)'!$C$2:$C$100,0)+1,0)))="Н/Д",INDIRECT(CONCATENATE("'2018-05 (Д)'!J",TEXT(MATCH($C72,'2018-05 (Д)'!$C$2:$C$100,0)+1,0))))),"Н/Д",((INDIRECT(CONCATENATE("'2018-06 (Д)'!J",TEXT(MATCH($C72,'2018-06 (Д)'!$C$2:$C$100,0)+1,0)))-INDIRECT(CONCATENATE("'2018-05 (Д)'!J",TEXT(MATCH($C72,'2018-05 (Д)'!$C$2:$C$100,0)+1,0))))/INDIRECT(CONCATENATE("'2018-05 (Д)'!J",TEXT(MATCH($C72,'2018-05 (Д)'!$C$2:$C$100,0)+1,0))))*100)</f>
        <v>Н/Д</v>
      </c>
      <c r="BL72" s="9" t="str">
        <f ca="1">IF(OR(INDIRECT(CONCATENATE("'2018-07 (Д)'!J",TEXT(MATCH($C72,'2018-07 (Д)'!$C$2:$C$100,0)+1,0)))="Н/Д",INDIRECT(CONCATENATE("'2018-06 (Д)'!J",TEXT(MATCH($C72,'2018-06 (Д)'!$C$2:$C$100,0)+1,0)))="Н/Д",AND(INDIRECT(CONCATENATE("'2018-07 (Д)'!J",TEXT(MATCH($C72,'2018-07 (Д)'!$C$2:$C$100,0)+1,0)))="Н/Д",INDIRECT(CONCATENATE("'2018-06 (Д)'!J",TEXT(MATCH($C72,'2018-06 (Д)'!$C$2:$C$100,0)+1,0))))),"Н/Д",((INDIRECT(CONCATENATE("'2018-07 (Д)'!J",TEXT(MATCH($C72,'2018-07 (Д)'!$C$2:$C$100,0)+1,0)))-INDIRECT(CONCATENATE("'2018-06 (Д)'!J",TEXT(MATCH($C72,'2018-06 (Д)'!$C$2:$C$100,0)+1,0))))/INDIRECT(CONCATENATE("'2018-06 (Д)'!J",TEXT(MATCH($C72,'2018-06 (Д)'!$C$2:$C$100,0)+1,0))))*100)</f>
        <v>Н/Д</v>
      </c>
      <c r="BM72" s="9" t="str">
        <f ca="1">IF(OR(INDIRECT(CONCATENATE("'2018-08 (Д)'!J",TEXT(MATCH($C72,'2018-08 (Д)'!$C$2:$C$100,0)+1,0)))="Н/Д",INDIRECT(CONCATENATE("'2018-07 (Д)'!J",TEXT(MATCH($C72,'2018-07 (Д)'!$C$2:$C$100,0)+1,0)))="Н/Д",AND(INDIRECT(CONCATENATE("'2018-08 (Д)'!J",TEXT(MATCH($C72,'2018-08 (Д)'!$C$2:$C$100,0)+1,0)))="Н/Д",INDIRECT(CONCATENATE("'2018-07 (Д)'!J",TEXT(MATCH($C72,'2018-07 (Д)'!$C$2:$C$100,0)+1,0))))),"Н/Д",((INDIRECT(CONCATENATE("'2018-08 (Д)'!J",TEXT(MATCH($C72,'2018-08 (Д)'!$C$2:$C$100,0)+1,0)))-INDIRECT(CONCATENATE("'2018-07 (Д)'!J",TEXT(MATCH($C72,'2018-07 (Д)'!$C$2:$C$100,0)+1,0))))/INDIRECT(CONCATENATE("'2018-07 (Д)'!J",TEXT(MATCH($C72,'2018-07 (Д)'!$C$2:$C$100,0)+1,0))))*100)</f>
        <v>Н/Д</v>
      </c>
      <c r="BN72" s="9" t="str">
        <f ca="1">IF(OR(INDIRECT(CONCATENATE("'2018-09 (Д)'!J",TEXT(MATCH($C72,'2018-09 (Д)'!$C$2:$C$100,0)+1,0)))="Н/Д",INDIRECT(CONCATENATE("'2018-08 (Д)'!J",TEXT(MATCH($C72,'2018-08 (Д)'!$C$2:$C$100,0)+1,0)))="Н/Д",AND(INDIRECT(CONCATENATE("'2018-09 (Д)'!J",TEXT(MATCH($C72,'2018-09 (Д)'!$C$2:$C$100,0)+1,0)))="Н/Д",INDIRECT(CONCATENATE("'2018-08 (Д)'!J",TEXT(MATCH($C72,'2018-08 (Д)'!$C$2:$C$100,0)+1,0))))),"Н/Д",((INDIRECT(CONCATENATE("'2018-09 (Д)'!J",TEXT(MATCH($C72,'2018-09 (Д)'!$C$2:$C$100,0)+1,0)))-INDIRECT(CONCATENATE("'2018-08 (Д)'!J",TEXT(MATCH($C72,'2018-08 (Д)'!$C$2:$C$100,0)+1,0))))/INDIRECT(CONCATENATE("'2018-08 (Д)'!J",TEXT(MATCH($C72,'2018-08 (Д)'!$C$2:$C$100,0)+1,0))))*100)</f>
        <v>Н/Д</v>
      </c>
      <c r="BO72" s="9" t="str">
        <f ca="1">IF(OR(INDIRECT(CONCATENATE("'2018-10 (Д)'!J",TEXT(MATCH($C72,'2018-10 (Д)'!$C$2:$C$100,0)+1,0)))="Н/Д",INDIRECT(CONCATENATE("'2018-09 (Д)'!J",TEXT(MATCH($C72,'2018-09 (Д)'!$C$2:$C$100,0)+1,0)))="Н/Д",AND(INDIRECT(CONCATENATE("'2018-10 (Д)'!J",TEXT(MATCH($C72,'2018-10 (Д)'!$C$2:$C$100,0)+1,0)))="Н/Д",INDIRECT(CONCATENATE("'2018-09 (Д)'!J",TEXT(MATCH($C72,'2018-09 (Д)'!$C$2:$C$100,0)+1,0))))),"Н/Д",((INDIRECT(CONCATENATE("'2018-10 (Д)'!J",TEXT(MATCH($C72,'2018-10 (Д)'!$C$2:$C$100,0)+1,0)))-INDIRECT(CONCATENATE("'2018-09 (Д)'!J",TEXT(MATCH($C72,'2018-09 (Д)'!$C$2:$C$100,0)+1,0))))/INDIRECT(CONCATENATE("'2018-09 (Д)'!J",TEXT(MATCH($C72,'2018-09 (Д)'!$C$2:$C$100,0)+1,0))))*100)</f>
        <v>Н/Д</v>
      </c>
      <c r="BP72" s="9" t="str">
        <f ca="1">IF(OR(INDIRECT(CONCATENATE("'2018-11 (Д)'!J",TEXT(MATCH($C72,'2018-11 (Д)'!$C$2:$C$100,0)+1,0)))="Н/Д",INDIRECT(CONCATENATE("'2018-10 (Д)'!J",TEXT(MATCH($C72,'2018-10 (Д)'!$C$2:$C$100,0)+1,0)))="Н/Д",AND(INDIRECT(CONCATENATE("'2018-11 (Д)'!J",TEXT(MATCH($C72,'2018-11 (Д)'!$C$2:$C$100,0)+1,0)))="Н/Д",INDIRECT(CONCATENATE("'2018-10 (Д)'!J",TEXT(MATCH($C72,'2018-10 (Д)'!$C$2:$C$100,0)+1,0))))),"Н/Д",((INDIRECT(CONCATENATE("'2018-11 (Д)'!J",TEXT(MATCH($C72,'2018-11 (Д)'!$C$2:$C$100,0)+1,0)))-INDIRECT(CONCATENATE("'2018-10 (Д)'!J",TEXT(MATCH($C72,'2018-10 (Д)'!$C$2:$C$100,0)+1,0))))/INDIRECT(CONCATENATE("'2018-10 (Д)'!J",TEXT(MATCH($C72,'2018-10 (Д)'!$C$2:$C$100,0)+1,0))))*100)</f>
        <v>Н/Д</v>
      </c>
      <c r="BQ72" s="9" t="str">
        <f ca="1">IF(OR(INDIRECT(CONCATENATE("'2018-12 (Д)'!J",TEXT(MATCH($C72,'2018-12 (Д)'!$C$2:$C$100,0)+1,0)))="Н/Д",INDIRECT(CONCATENATE("'2018-11 (Д)'!J",TEXT(MATCH($C72,'2018-11 (Д)'!$C$2:$C$100,0)+1,0)))="Н/Д",AND(INDIRECT(CONCATENATE("'2018-12 (Д)'!J",TEXT(MATCH($C72,'2018-12 (Д)'!$C$2:$C$100,0)+1,0)))="Н/Д",INDIRECT(CONCATENATE("'2018-11 (Д)'!J",TEXT(MATCH($C72,'2018-11 (Д)'!$C$2:$C$100,0)+1,0))))),"Н/Д",((INDIRECT(CONCATENATE("'2018-12 (Д)'!J",TEXT(MATCH($C72,'2018-12 (Д)'!$C$2:$C$100,0)+1,0)))-INDIRECT(CONCATENATE("'2018-11 (Д)'!J",TEXT(MATCH($C72,'2018-11 (Д)'!$C$2:$C$100,0)+1,0))))/INDIRECT(CONCATENATE("'2018-11 (Д)'!J",TEXT(MATCH($C72,'2018-11 (Д)'!$C$2:$C$100,0)+1,0))))*100)</f>
        <v>Н/Д</v>
      </c>
      <c r="BR72" s="9"/>
      <c r="BS72" s="9">
        <f ca="1">IF(OR(INDIRECT(CONCATENATE("'2018-03 (Д)'!K",TEXT(MATCH($C72,'2018-03 (Д)'!$C$2:$C$100,0)+1,0)))="Н/Д",INDIRECT(CONCATENATE("'2018-02 (Д)'!K",TEXT(MATCH($C72,'2018-02 (Д)'!$C$2:$C$100,0)+1,0)))="Н/Д",AND(INDIRECT(CONCATENATE("'2018-03 (Д)'!K",TEXT(MATCH($C72,'2018-03 (Д)'!$C$2:$C$100,0)+1,0)))="Н/Д",INDIRECT(CONCATENATE("'2018-02 (Д)'!K",TEXT(MATCH($C72,'2018-02 (Д)'!$C$2:$C$100,0)+1,0))))),"Н/Д",((INDIRECT(CONCATENATE("'2018-03 (Д)'!K",TEXT(MATCH($C72,'2018-03 (Д)'!$C$2:$C$100,0)+1,0)))-INDIRECT(CONCATENATE("'2018-02 (Д)'!K",TEXT(MATCH($C72,'2018-02 (Д)'!$C$2:$C$100,0)+1,0))))/INDIRECT(CONCATENATE("'2018-02 (Д)'!K",TEXT(MATCH($C72,'2018-02 (Д)'!$C$2:$C$100,0)+1,0))))*100)</f>
        <v>-27.785675424365152</v>
      </c>
      <c r="BT72" s="9">
        <f ca="1">IF(OR(INDIRECT(CONCATENATE("'2018-04 (Д)'!K",TEXT(MATCH($C72,'2018-04 (Д)'!$C$2:$C$100,0)+1,0)))="Н/Д",INDIRECT(CONCATENATE("'2018-03 (Д)'!K",TEXT(MATCH($C72,'2018-03 (Д)'!$C$2:$C$100,0)+1,0)))="Н/Д",AND(INDIRECT(CONCATENATE("'2018-04 (Д)'!K",TEXT(MATCH($C72,'2018-04 (Д)'!$C$2:$C$100,0)+1,0)))="Н/Д",INDIRECT(CONCATENATE("'2018-03 (Д)'!K",TEXT(MATCH($C72,'2018-03 (Д)'!$C$2:$C$100,0)+1,0))))),"Н/Д",((INDIRECT(CONCATENATE("'2018-04 (Д)'!K",TEXT(MATCH($C72,'2018-04 (Д)'!$C$2:$C$100,0)+1,0)))-INDIRECT(CONCATENATE("'2018-03 (Д)'!K",TEXT(MATCH($C72,'2018-03 (Д)'!$C$2:$C$100,0)+1,0))))/INDIRECT(CONCATENATE("'2018-03 (Д)'!K",TEXT(MATCH($C72,'2018-03 (Д)'!$C$2:$C$100,0)+1,0))))*100)</f>
        <v>138.70015810916803</v>
      </c>
      <c r="BU72" s="9">
        <f ca="1">IF(OR(INDIRECT(CONCATENATE("'2018-05 (Д)'!K",TEXT(MATCH($C72,'2018-05 (Д)'!$C$2:$C$100,0)+1,0)))="Н/Д",INDIRECT(CONCATENATE("'2018-04 (Д)'!K",TEXT(MATCH($C72,'2018-04 (Д)'!$C$2:$C$100,0)+1,0)))="Н/Д",AND(INDIRECT(CONCATENATE("'2018-05 (Д)'!K",TEXT(MATCH($C72,'2018-05 (Д)'!$C$2:$C$100,0)+1,0)))="Н/Д",INDIRECT(CONCATENATE("'2018-04 (Д)'!K",TEXT(MATCH($C72,'2018-04 (Д)'!$C$2:$C$100,0)+1,0))))),"Н/Д",((INDIRECT(CONCATENATE("'2018-05 (Д)'!K",TEXT(MATCH($C72,'2018-05 (Д)'!$C$2:$C$100,0)+1,0)))-INDIRECT(CONCATENATE("'2018-04 (Д)'!K",TEXT(MATCH($C72,'2018-04 (Д)'!$C$2:$C$100,0)+1,0))))/INDIRECT(CONCATENATE("'2018-04 (Д)'!K",TEXT(MATCH($C72,'2018-04 (Д)'!$C$2:$C$100,0)+1,0))))*100)</f>
        <v>142.54916154908179</v>
      </c>
      <c r="BV72" s="9">
        <f ca="1">IF(OR(INDIRECT(CONCATENATE("'2018-06 (Д)'!K",TEXT(MATCH($C72,'2018-06 (Д)'!$C$2:$C$100,0)+1,0)))="Н/Д",INDIRECT(CONCATENATE("'2018-05 (Д)'!K",TEXT(MATCH($C72,'2018-05 (Д)'!$C$2:$C$100,0)+1,0)))="Н/Д",AND(INDIRECT(CONCATENATE("'2018-06 (Д)'!K",TEXT(MATCH($C72,'2018-06 (Д)'!$C$2:$C$100,0)+1,0)))="Н/Д",INDIRECT(CONCATENATE("'2018-05 (Д)'!K",TEXT(MATCH($C72,'2018-05 (Д)'!$C$2:$C$100,0)+1,0))))),"Н/Д",((INDIRECT(CONCATENATE("'2018-06 (Д)'!K",TEXT(MATCH($C72,'2018-06 (Д)'!$C$2:$C$100,0)+1,0)))-INDIRECT(CONCATENATE("'2018-05 (Д)'!K",TEXT(MATCH($C72,'2018-05 (Д)'!$C$2:$C$100,0)+1,0))))/INDIRECT(CONCATENATE("'2018-05 (Д)'!K",TEXT(MATCH($C72,'2018-05 (Д)'!$C$2:$C$100,0)+1,0))))*100)</f>
        <v>-76.00562251543414</v>
      </c>
      <c r="BW72" s="9">
        <f ca="1">IF(OR(INDIRECT(CONCATENATE("'2018-07 (Д)'!K",TEXT(MATCH($C72,'2018-07 (Д)'!$C$2:$C$100,0)+1,0)))="Н/Д",INDIRECT(CONCATENATE("'2018-06 (Д)'!K",TEXT(MATCH($C72,'2018-06 (Д)'!$C$2:$C$100,0)+1,0)))="Н/Д",AND(INDIRECT(CONCATENATE("'2018-07 (Д)'!K",TEXT(MATCH($C72,'2018-07 (Д)'!$C$2:$C$100,0)+1,0)))="Н/Д",INDIRECT(CONCATENATE("'2018-06 (Д)'!K",TEXT(MATCH($C72,'2018-06 (Д)'!$C$2:$C$100,0)+1,0))))),"Н/Д",((INDIRECT(CONCATENATE("'2018-07 (Д)'!K",TEXT(MATCH($C72,'2018-07 (Д)'!$C$2:$C$100,0)+1,0)))-INDIRECT(CONCATENATE("'2018-06 (Д)'!K",TEXT(MATCH($C72,'2018-06 (Д)'!$C$2:$C$100,0)+1,0))))/INDIRECT(CONCATENATE("'2018-06 (Д)'!K",TEXT(MATCH($C72,'2018-06 (Д)'!$C$2:$C$100,0)+1,0))))*100)</f>
        <v>-47.734279819934059</v>
      </c>
      <c r="BX72" s="9">
        <f ca="1">IF(OR(INDIRECT(CONCATENATE("'2018-08 (Д)'!K",TEXT(MATCH($C72,'2018-08 (Д)'!$C$2:$C$100,0)+1,0)))="Н/Д",INDIRECT(CONCATENATE("'2018-07 (Д)'!K",TEXT(MATCH($C72,'2018-07 (Д)'!$C$2:$C$100,0)+1,0)))="Н/Д",AND(INDIRECT(CONCATENATE("'2018-08 (Д)'!K",TEXT(MATCH($C72,'2018-08 (Д)'!$C$2:$C$100,0)+1,0)))="Н/Д",INDIRECT(CONCATENATE("'2018-07 (Д)'!K",TEXT(MATCH($C72,'2018-07 (Д)'!$C$2:$C$100,0)+1,0))))),"Н/Д",((INDIRECT(CONCATENATE("'2018-08 (Д)'!K",TEXT(MATCH($C72,'2018-08 (Д)'!$C$2:$C$100,0)+1,0)))-INDIRECT(CONCATENATE("'2018-07 (Д)'!K",TEXT(MATCH($C72,'2018-07 (Д)'!$C$2:$C$100,0)+1,0))))/INDIRECT(CONCATENATE("'2018-07 (Д)'!K",TEXT(MATCH($C72,'2018-07 (Д)'!$C$2:$C$100,0)+1,0))))*100)</f>
        <v>558.02622642991264</v>
      </c>
      <c r="BY72" s="9">
        <f ca="1">IF(OR(INDIRECT(CONCATENATE("'2018-09 (Д)'!K",TEXT(MATCH($C72,'2018-09 (Д)'!$C$2:$C$100,0)+1,0)))="Н/Д",INDIRECT(CONCATENATE("'2018-08 (Д)'!K",TEXT(MATCH($C72,'2018-08 (Д)'!$C$2:$C$100,0)+1,0)))="Н/Д",AND(INDIRECT(CONCATENATE("'2018-09 (Д)'!K",TEXT(MATCH($C72,'2018-09 (Д)'!$C$2:$C$100,0)+1,0)))="Н/Д",INDIRECT(CONCATENATE("'2018-08 (Д)'!K",TEXT(MATCH($C72,'2018-08 (Д)'!$C$2:$C$100,0)+1,0))))),"Н/Д",((INDIRECT(CONCATENATE("'2018-09 (Д)'!K",TEXT(MATCH($C72,'2018-09 (Д)'!$C$2:$C$100,0)+1,0)))-INDIRECT(CONCATENATE("'2018-08 (Д)'!K",TEXT(MATCH($C72,'2018-08 (Д)'!$C$2:$C$100,0)+1,0))))/INDIRECT(CONCATENATE("'2018-08 (Д)'!K",TEXT(MATCH($C72,'2018-08 (Д)'!$C$2:$C$100,0)+1,0))))*100)</f>
        <v>-83.702058606815186</v>
      </c>
      <c r="BZ72" s="9">
        <f ca="1">IF(OR(INDIRECT(CONCATENATE("'2018-10 (Д)'!K",TEXT(MATCH($C72,'2018-10 (Д)'!$C$2:$C$100,0)+1,0)))="Н/Д",INDIRECT(CONCATENATE("'2018-09 (Д)'!K",TEXT(MATCH($C72,'2018-09 (Д)'!$C$2:$C$100,0)+1,0)))="Н/Д",AND(INDIRECT(CONCATENATE("'2018-10 (Д)'!K",TEXT(MATCH($C72,'2018-10 (Д)'!$C$2:$C$100,0)+1,0)))="Н/Д",INDIRECT(CONCATENATE("'2018-09 (Д)'!K",TEXT(MATCH($C72,'2018-09 (Д)'!$C$2:$C$100,0)+1,0))))),"Н/Д",((INDIRECT(CONCATENATE("'2018-10 (Д)'!K",TEXT(MATCH($C72,'2018-10 (Д)'!$C$2:$C$100,0)+1,0)))-INDIRECT(CONCATENATE("'2018-09 (Д)'!K",TEXT(MATCH($C72,'2018-09 (Д)'!$C$2:$C$100,0)+1,0))))/INDIRECT(CONCATENATE("'2018-09 (Д)'!K",TEXT(MATCH($C72,'2018-09 (Д)'!$C$2:$C$100,0)+1,0))))*100)</f>
        <v>-34.895702336836152</v>
      </c>
      <c r="CA72" s="9">
        <f ca="1">IF(OR(INDIRECT(CONCATENATE("'2018-11 (Д)'!K",TEXT(MATCH($C72,'2018-11 (Д)'!$C$2:$C$100,0)+1,0)))="Н/Д",INDIRECT(CONCATENATE("'2018-10 (Д)'!K",TEXT(MATCH($C72,'2018-10 (Д)'!$C$2:$C$100,0)+1,0)))="Н/Д",AND(INDIRECT(CONCATENATE("'2018-11 (Д)'!K",TEXT(MATCH($C72,'2018-11 (Д)'!$C$2:$C$100,0)+1,0)))="Н/Д",INDIRECT(CONCATENATE("'2018-10 (Д)'!K",TEXT(MATCH($C72,'2018-10 (Д)'!$C$2:$C$100,0)+1,0))))),"Н/Д",((INDIRECT(CONCATENATE("'2018-11 (Д)'!K",TEXT(MATCH($C72,'2018-11 (Д)'!$C$2:$C$100,0)+1,0)))-INDIRECT(CONCATENATE("'2018-10 (Д)'!K",TEXT(MATCH($C72,'2018-10 (Д)'!$C$2:$C$100,0)+1,0))))/INDIRECT(CONCATENATE("'2018-10 (Д)'!K",TEXT(MATCH($C72,'2018-10 (Д)'!$C$2:$C$100,0)+1,0))))*100)</f>
        <v>874.84969874626938</v>
      </c>
      <c r="CB72" s="9">
        <f ca="1">IF(OR(INDIRECT(CONCATENATE("'2018-12 (Д)'!K",TEXT(MATCH($C72,'2018-12 (Д)'!$C$2:$C$100,0)+1,0)))="Н/Д",INDIRECT(CONCATENATE("'2018-11 (Д)'!K",TEXT(MATCH($C72,'2018-11 (Д)'!$C$2:$C$100,0)+1,0)))="Н/Д",AND(INDIRECT(CONCATENATE("'2018-12 (Д)'!K",TEXT(MATCH($C72,'2018-12 (Д)'!$C$2:$C$100,0)+1,0)))="Н/Д",INDIRECT(CONCATENATE("'2018-11 (Д)'!K",TEXT(MATCH($C72,'2018-11 (Д)'!$C$2:$C$100,0)+1,0))))),"Н/Д",((INDIRECT(CONCATENATE("'2018-12 (Д)'!K",TEXT(MATCH($C72,'2018-12 (Д)'!$C$2:$C$100,0)+1,0)))-INDIRECT(CONCATENATE("'2018-11 (Д)'!K",TEXT(MATCH($C72,'2018-11 (Д)'!$C$2:$C$100,0)+1,0))))/INDIRECT(CONCATENATE("'2018-11 (Д)'!K",TEXT(MATCH($C72,'2018-11 (Д)'!$C$2:$C$100,0)+1,0))))*100)</f>
        <v>-85.499041958161513</v>
      </c>
      <c r="CC72" s="9"/>
      <c r="CD72" s="9">
        <f ca="1">IF(OR(INDIRECT(CONCATENATE("'2018-03 (Д)'!L",TEXT(MATCH($C72,'2018-03 (Д)'!$C$2:$C$100,0)+1,0)))="Н/Д",INDIRECT(CONCATENATE("'2018-02 (Д)'!L",TEXT(MATCH($C72,'2018-02 (Д)'!$C$2:$C$100,0)+1,0)))="Н/Д",AND(INDIRECT(CONCATENATE("'2018-03 (Д)'!L",TEXT(MATCH($C72,'2018-03 (Д)'!$C$2:$C$100,0)+1,0)))="Н/Д",INDIRECT(CONCATENATE("'2018-02 (Д)'!L",TEXT(MATCH($C72,'2018-02 (Д)'!$C$2:$C$100,0)+1,0))))),"Н/Д",((INDIRECT(CONCATENATE("'2018-03 (Д)'!L",TEXT(MATCH($C72,'2018-03 (Д)'!$C$2:$C$100,0)+1,0)))-INDIRECT(CONCATENATE("'2018-02 (Д)'!L",TEXT(MATCH($C72,'2018-02 (Д)'!$C$2:$C$100,0)+1,0))))/INDIRECT(CONCATENATE("'2018-02 (Д)'!L",TEXT(MATCH($C72,'2018-02 (Д)'!$C$2:$C$100,0)+1,0))))*100)</f>
        <v>17.478694498217024</v>
      </c>
      <c r="CE72" s="9">
        <f ca="1">IF(OR(INDIRECT(CONCATENATE("'2018-04 (Д)'!L",TEXT(MATCH($C72,'2018-04 (Д)'!$C$2:$C$100,0)+1,0)))="Н/Д",INDIRECT(CONCATENATE("'2018-03 (Д)'!L",TEXT(MATCH($C72,'2018-03 (Д)'!$C$2:$C$100,0)+1,0)))="Н/Д",AND(INDIRECT(CONCATENATE("'2018-04 (Д)'!L",TEXT(MATCH($C72,'2018-04 (Д)'!$C$2:$C$100,0)+1,0)))="Н/Д",INDIRECT(CONCATENATE("'2018-03 (Д)'!L",TEXT(MATCH($C72,'2018-03 (Д)'!$C$2:$C$100,0)+1,0))))),"Н/Д",((INDIRECT(CONCATENATE("'2018-04 (Д)'!L",TEXT(MATCH($C72,'2018-04 (Д)'!$C$2:$C$100,0)+1,0)))-INDIRECT(CONCATENATE("'2018-03 (Д)'!L",TEXT(MATCH($C72,'2018-03 (Д)'!$C$2:$C$100,0)+1,0))))/INDIRECT(CONCATENATE("'2018-03 (Д)'!L",TEXT(MATCH($C72,'2018-03 (Д)'!$C$2:$C$100,0)+1,0))))*100)</f>
        <v>85.136025762994464</v>
      </c>
      <c r="CF72" s="9">
        <f ca="1">IF(OR(INDIRECT(CONCATENATE("'2018-05 (Д)'!L",TEXT(MATCH($C72,'2018-05 (Д)'!$C$2:$C$100,0)+1,0)))="Н/Д",INDIRECT(CONCATENATE("'2018-04 (Д)'!L",TEXT(MATCH($C72,'2018-04 (Д)'!$C$2:$C$100,0)+1,0)))="Н/Д",AND(INDIRECT(CONCATENATE("'2018-05 (Д)'!L",TEXT(MATCH($C72,'2018-05 (Д)'!$C$2:$C$100,0)+1,0)))="Н/Д",INDIRECT(CONCATENATE("'2018-04 (Д)'!L",TEXT(MATCH($C72,'2018-04 (Д)'!$C$2:$C$100,0)+1,0))))),"Н/Д",((INDIRECT(CONCATENATE("'2018-05 (Д)'!L",TEXT(MATCH($C72,'2018-05 (Д)'!$C$2:$C$100,0)+1,0)))-INDIRECT(CONCATENATE("'2018-04 (Д)'!L",TEXT(MATCH($C72,'2018-04 (Д)'!$C$2:$C$100,0)+1,0))))/INDIRECT(CONCATENATE("'2018-04 (Д)'!L",TEXT(MATCH($C72,'2018-04 (Д)'!$C$2:$C$100,0)+1,0))))*100)</f>
        <v>54.94048638735255</v>
      </c>
      <c r="CG72" s="9">
        <f ca="1">IF(OR(INDIRECT(CONCATENATE("'2018-06 (Д)'!L",TEXT(MATCH($C72,'2018-06 (Д)'!$C$2:$C$100,0)+1,0)))="Н/Д",INDIRECT(CONCATENATE("'2018-05 (Д)'!L",TEXT(MATCH($C72,'2018-05 (Д)'!$C$2:$C$100,0)+1,0)))="Н/Д",AND(INDIRECT(CONCATENATE("'2018-06 (Д)'!L",TEXT(MATCH($C72,'2018-06 (Д)'!$C$2:$C$100,0)+1,0)))="Н/Д",INDIRECT(CONCATENATE("'2018-05 (Д)'!L",TEXT(MATCH($C72,'2018-05 (Д)'!$C$2:$C$100,0)+1,0))))),"Н/Д",((INDIRECT(CONCATENATE("'2018-06 (Д)'!L",TEXT(MATCH($C72,'2018-06 (Д)'!$C$2:$C$100,0)+1,0)))-INDIRECT(CONCATENATE("'2018-05 (Д)'!L",TEXT(MATCH($C72,'2018-05 (Д)'!$C$2:$C$100,0)+1,0))))/INDIRECT(CONCATENATE("'2018-05 (Д)'!L",TEXT(MATCH($C72,'2018-05 (Д)'!$C$2:$C$100,0)+1,0))))*100)</f>
        <v>-51.27050555516913</v>
      </c>
      <c r="CH72" s="9">
        <f ca="1">IF(OR(INDIRECT(CONCATENATE("'2018-07 (Д)'!L",TEXT(MATCH($C72,'2018-07 (Д)'!$C$2:$C$100,0)+1,0)))="Н/Д",INDIRECT(CONCATENATE("'2018-06 (Д)'!L",TEXT(MATCH($C72,'2018-06 (Д)'!$C$2:$C$100,0)+1,0)))="Н/Д",AND(INDIRECT(CONCATENATE("'2018-07 (Д)'!L",TEXT(MATCH($C72,'2018-07 (Д)'!$C$2:$C$100,0)+1,0)))="Н/Д",INDIRECT(CONCATENATE("'2018-06 (Д)'!L",TEXT(MATCH($C72,'2018-06 (Д)'!$C$2:$C$100,0)+1,0))))),"Н/Д",((INDIRECT(CONCATENATE("'2018-07 (Д)'!L",TEXT(MATCH($C72,'2018-07 (Д)'!$C$2:$C$100,0)+1,0)))-INDIRECT(CONCATENATE("'2018-06 (Д)'!L",TEXT(MATCH($C72,'2018-06 (Д)'!$C$2:$C$100,0)+1,0))))/INDIRECT(CONCATENATE("'2018-06 (Д)'!L",TEXT(MATCH($C72,'2018-06 (Д)'!$C$2:$C$100,0)+1,0))))*100)</f>
        <v>-70.748027958067809</v>
      </c>
      <c r="CI72" s="9">
        <f ca="1">IF(OR(INDIRECT(CONCATENATE("'2018-08 (Д)'!L",TEXT(MATCH($C72,'2018-08 (Д)'!$C$2:$C$100,0)+1,0)))="Н/Д",INDIRECT(CONCATENATE("'2018-07 (Д)'!L",TEXT(MATCH($C72,'2018-07 (Д)'!$C$2:$C$100,0)+1,0)))="Н/Д",AND(INDIRECT(CONCATENATE("'2018-08 (Д)'!L",TEXT(MATCH($C72,'2018-08 (Д)'!$C$2:$C$100,0)+1,0)))="Н/Д",INDIRECT(CONCATENATE("'2018-07 (Д)'!L",TEXT(MATCH($C72,'2018-07 (Д)'!$C$2:$C$100,0)+1,0))))),"Н/Д",((INDIRECT(CONCATENATE("'2018-08 (Д)'!L",TEXT(MATCH($C72,'2018-08 (Д)'!$C$2:$C$100,0)+1,0)))-INDIRECT(CONCATENATE("'2018-07 (Д)'!L",TEXT(MATCH($C72,'2018-07 (Д)'!$C$2:$C$100,0)+1,0))))/INDIRECT(CONCATENATE("'2018-07 (Д)'!L",TEXT(MATCH($C72,'2018-07 (Д)'!$C$2:$C$100,0)+1,0))))*100)</f>
        <v>635.1869004203362</v>
      </c>
      <c r="CJ72" s="9">
        <f ca="1">IF(OR(INDIRECT(CONCATENATE("'2018-09 (Д)'!L",TEXT(MATCH($C72,'2018-09 (Д)'!$C$2:$C$100,0)+1,0)))="Н/Д",INDIRECT(CONCATENATE("'2018-08 (Д)'!L",TEXT(MATCH($C72,'2018-08 (Д)'!$C$2:$C$100,0)+1,0)))="Н/Д",AND(INDIRECT(CONCATENATE("'2018-09 (Д)'!L",TEXT(MATCH($C72,'2018-09 (Д)'!$C$2:$C$100,0)+1,0)))="Н/Д",INDIRECT(CONCATENATE("'2018-08 (Д)'!L",TEXT(MATCH($C72,'2018-08 (Д)'!$C$2:$C$100,0)+1,0))))),"Н/Д",((INDIRECT(CONCATENATE("'2018-09 (Д)'!L",TEXT(MATCH($C72,'2018-09 (Д)'!$C$2:$C$100,0)+1,0)))-INDIRECT(CONCATENATE("'2018-08 (Д)'!L",TEXT(MATCH($C72,'2018-08 (Д)'!$C$2:$C$100,0)+1,0))))/INDIRECT(CONCATENATE("'2018-08 (Д)'!L",TEXT(MATCH($C72,'2018-08 (Д)'!$C$2:$C$100,0)+1,0))))*100)</f>
        <v>-79.719606253478716</v>
      </c>
      <c r="CK72" s="9">
        <f ca="1">IF(OR(INDIRECT(CONCATENATE("'2018-10 (Д)'!L",TEXT(MATCH($C72,'2018-10 (Д)'!$C$2:$C$100,0)+1,0)))="Н/Д",INDIRECT(CONCATENATE("'2018-09 (Д)'!L",TEXT(MATCH($C72,'2018-09 (Д)'!$C$2:$C$100,0)+1,0)))="Н/Д",AND(INDIRECT(CONCATENATE("'2018-10 (Д)'!L",TEXT(MATCH($C72,'2018-10 (Д)'!$C$2:$C$100,0)+1,0)))="Н/Д",INDIRECT(CONCATENATE("'2018-09 (Д)'!L",TEXT(MATCH($C72,'2018-09 (Д)'!$C$2:$C$100,0)+1,0))))),"Н/Д",((INDIRECT(CONCATENATE("'2018-10 (Д)'!L",TEXT(MATCH($C72,'2018-10 (Д)'!$C$2:$C$100,0)+1,0)))-INDIRECT(CONCATENATE("'2018-09 (Д)'!L",TEXT(MATCH($C72,'2018-09 (Д)'!$C$2:$C$100,0)+1,0))))/INDIRECT(CONCATENATE("'2018-09 (Д)'!L",TEXT(MATCH($C72,'2018-09 (Д)'!$C$2:$C$100,0)+1,0))))*100)</f>
        <v>-45.053112483104549</v>
      </c>
      <c r="CL72" s="9">
        <f ca="1">IF(OR(INDIRECT(CONCATENATE("'2018-11 (Д)'!L",TEXT(MATCH($C72,'2018-11 (Д)'!$C$2:$C$100,0)+1,0)))="Н/Д",INDIRECT(CONCATENATE("'2018-10 (Д)'!L",TEXT(MATCH($C72,'2018-10 (Д)'!$C$2:$C$100,0)+1,0)))="Н/Д",AND(INDIRECT(CONCATENATE("'2018-11 (Д)'!L",TEXT(MATCH($C72,'2018-11 (Д)'!$C$2:$C$100,0)+1,0)))="Н/Д",INDIRECT(CONCATENATE("'2018-10 (Д)'!L",TEXT(MATCH($C72,'2018-10 (Д)'!$C$2:$C$100,0)+1,0))))),"Н/Д",((INDIRECT(CONCATENATE("'2018-11 (Д)'!L",TEXT(MATCH($C72,'2018-11 (Д)'!$C$2:$C$100,0)+1,0)))-INDIRECT(CONCATENATE("'2018-10 (Д)'!L",TEXT(MATCH($C72,'2018-10 (Д)'!$C$2:$C$100,0)+1,0))))/INDIRECT(CONCATENATE("'2018-10 (Д)'!L",TEXT(MATCH($C72,'2018-10 (Д)'!$C$2:$C$100,0)+1,0))))*100)</f>
        <v>1128.5776569134973</v>
      </c>
      <c r="CM72" s="9">
        <f ca="1">IF(OR(INDIRECT(CONCATENATE("'2018-12 (Д)'!L",TEXT(MATCH($C72,'2018-12 (Д)'!$C$2:$C$100,0)+1,0)))="Н/Д",INDIRECT(CONCATENATE("'2018-11 (Д)'!L",TEXT(MATCH($C72,'2018-11 (Д)'!$C$2:$C$100,0)+1,0)))="Н/Д",AND(INDIRECT(CONCATENATE("'2018-12 (Д)'!L",TEXT(MATCH($C72,'2018-12 (Д)'!$C$2:$C$100,0)+1,0)))="Н/Д",INDIRECT(CONCATENATE("'2018-11 (Д)'!L",TEXT(MATCH($C72,'2018-11 (Д)'!$C$2:$C$100,0)+1,0))))),"Н/Д",((INDIRECT(CONCATENATE("'2018-12 (Д)'!L",TEXT(MATCH($C72,'2018-12 (Д)'!$C$2:$C$100,0)+1,0)))-INDIRECT(CONCATENATE("'2018-11 (Д)'!L",TEXT(MATCH($C72,'2018-11 (Д)'!$C$2:$C$100,0)+1,0))))/INDIRECT(CONCATENATE("'2018-11 (Д)'!L",TEXT(MATCH($C72,'2018-11 (Д)'!$C$2:$C$100,0)+1,0))))*100)</f>
        <v>-39.960365730045829</v>
      </c>
      <c r="CN72" s="9"/>
      <c r="CO72" s="9">
        <f ca="1">IF(OR(INDIRECT(CONCATENATE("'2018-03 (Д)'!M",TEXT(MATCH($C72,'2018-03 (Д)'!$C$2:$C$100,0)+1,0)))="Н/Д",INDIRECT(CONCATENATE("'2018-02 (Д)'!M",TEXT(MATCH($C72,'2018-02 (Д)'!$C$2:$C$100,0)+1,0)))="Н/Д",AND(INDIRECT(CONCATENATE("'2018-03 (Д)'!M",TEXT(MATCH($C72,'2018-03 (Д)'!$C$2:$C$100,0)+1,0)))="Н/Д",INDIRECT(CONCATENATE("'2018-02 (Д)'!M",TEXT(MATCH($C72,'2018-02 (Д)'!$C$2:$C$100,0)+1,0))))),"Н/Д",((INDIRECT(CONCATENATE("'2018-03 (Д)'!M",TEXT(MATCH($C72,'2018-03 (Д)'!$C$2:$C$100,0)+1,0)))-INDIRECT(CONCATENATE("'2018-02 (Д)'!M",TEXT(MATCH($C72,'2018-02 (Д)'!$C$2:$C$100,0)+1,0))))/INDIRECT(CONCATENATE("'2018-02 (Д)'!M",TEXT(MATCH($C72,'2018-02 (Д)'!$C$2:$C$100,0)+1,0))))*100)</f>
        <v>-10.413677530266471</v>
      </c>
      <c r="CP72" s="9">
        <f ca="1">IF(OR(INDIRECT(CONCATENATE("'2018-04 (Д)'!M",TEXT(MATCH($C72,'2018-04 (Д)'!$C$2:$C$100,0)+1,0)))="Н/Д",INDIRECT(CONCATENATE("'2018-03 (Д)'!M",TEXT(MATCH($C72,'2018-03 (Д)'!$C$2:$C$100,0)+1,0)))="Н/Д",AND(INDIRECT(CONCATENATE("'2018-04 (Д)'!M",TEXT(MATCH($C72,'2018-04 (Д)'!$C$2:$C$100,0)+1,0)))="Н/Д",INDIRECT(CONCATENATE("'2018-03 (Д)'!M",TEXT(MATCH($C72,'2018-03 (Д)'!$C$2:$C$100,0)+1,0))))),"Н/Д",((INDIRECT(CONCATENATE("'2018-04 (Д)'!M",TEXT(MATCH($C72,'2018-04 (Д)'!$C$2:$C$100,0)+1,0)))-INDIRECT(CONCATENATE("'2018-03 (Д)'!M",TEXT(MATCH($C72,'2018-03 (Д)'!$C$2:$C$100,0)+1,0))))/INDIRECT(CONCATENATE("'2018-03 (Д)'!M",TEXT(MATCH($C72,'2018-03 (Д)'!$C$2:$C$100,0)+1,0))))*100)</f>
        <v>-3.2771580428659108</v>
      </c>
      <c r="CQ72" s="9">
        <f ca="1">IF(OR(INDIRECT(CONCATENATE("'2018-05 (Д)'!M",TEXT(MATCH($C72,'2018-05 (Д)'!$C$2:$C$100,0)+1,0)))="Н/Д",INDIRECT(CONCATENATE("'2018-04 (Д)'!M",TEXT(MATCH($C72,'2018-04 (Д)'!$C$2:$C$100,0)+1,0)))="Н/Д",AND(INDIRECT(CONCATENATE("'2018-05 (Д)'!M",TEXT(MATCH($C72,'2018-05 (Д)'!$C$2:$C$100,0)+1,0)))="Н/Д",INDIRECT(CONCATENATE("'2018-04 (Д)'!M",TEXT(MATCH($C72,'2018-04 (Д)'!$C$2:$C$100,0)+1,0))))),"Н/Д",((INDIRECT(CONCATENATE("'2018-05 (Д)'!M",TEXT(MATCH($C72,'2018-05 (Д)'!$C$2:$C$100,0)+1,0)))-INDIRECT(CONCATENATE("'2018-04 (Д)'!M",TEXT(MATCH($C72,'2018-04 (Д)'!$C$2:$C$100,0)+1,0))))/INDIRECT(CONCATENATE("'2018-04 (Д)'!M",TEXT(MATCH($C72,'2018-04 (Д)'!$C$2:$C$100,0)+1,0))))*100)</f>
        <v>20.629198161880698</v>
      </c>
      <c r="CR72" s="9">
        <f ca="1">IF(OR(INDIRECT(CONCATENATE("'2018-06 (Д)'!M",TEXT(MATCH($C72,'2018-06 (Д)'!$C$2:$C$100,0)+1,0)))="Н/Д",INDIRECT(CONCATENATE("'2018-05 (Д)'!M",TEXT(MATCH($C72,'2018-05 (Д)'!$C$2:$C$100,0)+1,0)))="Н/Д",AND(INDIRECT(CONCATENATE("'2018-06 (Д)'!M",TEXT(MATCH($C72,'2018-06 (Д)'!$C$2:$C$100,0)+1,0)))="Н/Д",INDIRECT(CONCATENATE("'2018-05 (Д)'!M",TEXT(MATCH($C72,'2018-05 (Д)'!$C$2:$C$100,0)+1,0))))),"Н/Д",((INDIRECT(CONCATENATE("'2018-06 (Д)'!M",TEXT(MATCH($C72,'2018-06 (Д)'!$C$2:$C$100,0)+1,0)))-INDIRECT(CONCATENATE("'2018-05 (Д)'!M",TEXT(MATCH($C72,'2018-05 (Д)'!$C$2:$C$100,0)+1,0))))/INDIRECT(CONCATENATE("'2018-05 (Д)'!M",TEXT(MATCH($C72,'2018-05 (Д)'!$C$2:$C$100,0)+1,0))))*100)</f>
        <v>-3.9184421071973659</v>
      </c>
      <c r="CS72" s="9">
        <f ca="1">IF(OR(INDIRECT(CONCATENATE("'2018-07 (Д)'!M",TEXT(MATCH($C72,'2018-07 (Д)'!$C$2:$C$100,0)+1,0)))="Н/Д",INDIRECT(CONCATENATE("'2018-06 (Д)'!M",TEXT(MATCH($C72,'2018-06 (Д)'!$C$2:$C$100,0)+1,0)))="Н/Д",AND(INDIRECT(CONCATENATE("'2018-07 (Д)'!M",TEXT(MATCH($C72,'2018-07 (Д)'!$C$2:$C$100,0)+1,0)))="Н/Д",INDIRECT(CONCATENATE("'2018-06 (Д)'!M",TEXT(MATCH($C72,'2018-06 (Д)'!$C$2:$C$100,0)+1,0))))),"Н/Д",((INDIRECT(CONCATENATE("'2018-07 (Д)'!M",TEXT(MATCH($C72,'2018-07 (Д)'!$C$2:$C$100,0)+1,0)))-INDIRECT(CONCATENATE("'2018-06 (Д)'!M",TEXT(MATCH($C72,'2018-06 (Д)'!$C$2:$C$100,0)+1,0))))/INDIRECT(CONCATENATE("'2018-06 (Д)'!M",TEXT(MATCH($C72,'2018-06 (Д)'!$C$2:$C$100,0)+1,0))))*100)</f>
        <v>-16.350237023943613</v>
      </c>
      <c r="CT72" s="9">
        <f ca="1">IF(OR(INDIRECT(CONCATENATE("'2018-08 (Д)'!M",TEXT(MATCH($C72,'2018-08 (Д)'!$C$2:$C$100,0)+1,0)))="Н/Д",INDIRECT(CONCATENATE("'2018-07 (Д)'!M",TEXT(MATCH($C72,'2018-07 (Д)'!$C$2:$C$100,0)+1,0)))="Н/Д",AND(INDIRECT(CONCATENATE("'2018-08 (Д)'!M",TEXT(MATCH($C72,'2018-08 (Д)'!$C$2:$C$100,0)+1,0)))="Н/Д",INDIRECT(CONCATENATE("'2018-07 (Д)'!M",TEXT(MATCH($C72,'2018-07 (Д)'!$C$2:$C$100,0)+1,0))))),"Н/Д",((INDIRECT(CONCATENATE("'2018-08 (Д)'!M",TEXT(MATCH($C72,'2018-08 (Д)'!$C$2:$C$100,0)+1,0)))-INDIRECT(CONCATENATE("'2018-07 (Д)'!M",TEXT(MATCH($C72,'2018-07 (Д)'!$C$2:$C$100,0)+1,0))))/INDIRECT(CONCATENATE("'2018-07 (Д)'!M",TEXT(MATCH($C72,'2018-07 (Д)'!$C$2:$C$100,0)+1,0))))*100)</f>
        <v>35.170629885745356</v>
      </c>
      <c r="CU72" s="9">
        <f ca="1">IF(OR(INDIRECT(CONCATENATE("'2018-09 (Д)'!M",TEXT(MATCH($C72,'2018-09 (Д)'!$C$2:$C$100,0)+1,0)))="Н/Д",INDIRECT(CONCATENATE("'2018-08 (Д)'!M",TEXT(MATCH($C72,'2018-08 (Д)'!$C$2:$C$100,0)+1,0)))="Н/Д",AND(INDIRECT(CONCATENATE("'2018-09 (Д)'!M",TEXT(MATCH($C72,'2018-09 (Д)'!$C$2:$C$100,0)+1,0)))="Н/Д",INDIRECT(CONCATENATE("'2018-08 (Д)'!M",TEXT(MATCH($C72,'2018-08 (Д)'!$C$2:$C$100,0)+1,0))))),"Н/Д",((INDIRECT(CONCATENATE("'2018-09 (Д)'!M",TEXT(MATCH($C72,'2018-09 (Д)'!$C$2:$C$100,0)+1,0)))-INDIRECT(CONCATENATE("'2018-08 (Д)'!M",TEXT(MATCH($C72,'2018-08 (Д)'!$C$2:$C$100,0)+1,0))))/INDIRECT(CONCATENATE("'2018-08 (Д)'!M",TEXT(MATCH($C72,'2018-08 (Д)'!$C$2:$C$100,0)+1,0))))*100)</f>
        <v>57.691339955036582</v>
      </c>
      <c r="CV72" s="9">
        <f ca="1">IF(OR(INDIRECT(CONCATENATE("'2018-10 (Д)'!M",TEXT(MATCH($C72,'2018-10 (Д)'!$C$2:$C$100,0)+1,0)))="Н/Д",INDIRECT(CONCATENATE("'2018-09 (Д)'!M",TEXT(MATCH($C72,'2018-09 (Д)'!$C$2:$C$100,0)+1,0)))="Н/Д",AND(INDIRECT(CONCATENATE("'2018-10 (Д)'!M",TEXT(MATCH($C72,'2018-10 (Д)'!$C$2:$C$100,0)+1,0)))="Н/Д",INDIRECT(CONCATENATE("'2018-09 (Д)'!M",TEXT(MATCH($C72,'2018-09 (Д)'!$C$2:$C$100,0)+1,0))))),"Н/Д",((INDIRECT(CONCATENATE("'2018-10 (Д)'!M",TEXT(MATCH($C72,'2018-10 (Д)'!$C$2:$C$100,0)+1,0)))-INDIRECT(CONCATENATE("'2018-09 (Д)'!M",TEXT(MATCH($C72,'2018-09 (Д)'!$C$2:$C$100,0)+1,0))))/INDIRECT(CONCATENATE("'2018-09 (Д)'!M",TEXT(MATCH($C72,'2018-09 (Д)'!$C$2:$C$100,0)+1,0))))*100)</f>
        <v>-27.334881708407877</v>
      </c>
      <c r="CW72" s="9">
        <f ca="1">IF(OR(INDIRECT(CONCATENATE("'2018-11 (Д)'!M",TEXT(MATCH($C72,'2018-11 (Д)'!$C$2:$C$100,0)+1,0)))="Н/Д",INDIRECT(CONCATENATE("'2018-10 (Д)'!M",TEXT(MATCH($C72,'2018-10 (Д)'!$C$2:$C$100,0)+1,0)))="Н/Д",AND(INDIRECT(CONCATENATE("'2018-11 (Д)'!M",TEXT(MATCH($C72,'2018-11 (Д)'!$C$2:$C$100,0)+1,0)))="Н/Д",INDIRECT(CONCATENATE("'2018-10 (Д)'!M",TEXT(MATCH($C72,'2018-10 (Д)'!$C$2:$C$100,0)+1,0))))),"Н/Д",((INDIRECT(CONCATENATE("'2018-11 (Д)'!M",TEXT(MATCH($C72,'2018-11 (Д)'!$C$2:$C$100,0)+1,0)))-INDIRECT(CONCATENATE("'2018-10 (Д)'!M",TEXT(MATCH($C72,'2018-10 (Д)'!$C$2:$C$100,0)+1,0))))/INDIRECT(CONCATENATE("'2018-10 (Д)'!M",TEXT(MATCH($C72,'2018-10 (Д)'!$C$2:$C$100,0)+1,0))))*100)</f>
        <v>30.843367197350428</v>
      </c>
      <c r="CX72" s="9">
        <f ca="1">IF(OR(INDIRECT(CONCATENATE("'2018-12 (Д)'!M",TEXT(MATCH($C72,'2018-12 (Д)'!$C$2:$C$100,0)+1,0)))="Н/Д",INDIRECT(CONCATENATE("'2018-11 (Д)'!M",TEXT(MATCH($C72,'2018-11 (Д)'!$C$2:$C$100,0)+1,0)))="Н/Д",AND(INDIRECT(CONCATENATE("'2018-12 (Д)'!M",TEXT(MATCH($C72,'2018-12 (Д)'!$C$2:$C$100,0)+1,0)))="Н/Д",INDIRECT(CONCATENATE("'2018-11 (Д)'!M",TEXT(MATCH($C72,'2018-11 (Д)'!$C$2:$C$100,0)+1,0))))),"Н/Д",((INDIRECT(CONCATENATE("'2018-12 (Д)'!M",TEXT(MATCH($C72,'2018-12 (Д)'!$C$2:$C$100,0)+1,0)))-INDIRECT(CONCATENATE("'2018-11 (Д)'!M",TEXT(MATCH($C72,'2018-11 (Д)'!$C$2:$C$100,0)+1,0))))/INDIRECT(CONCATENATE("'2018-11 (Д)'!M",TEXT(MATCH($C72,'2018-11 (Д)'!$C$2:$C$100,0)+1,0))))*100)</f>
        <v>-11.008686512643532</v>
      </c>
      <c r="CY72" s="9"/>
      <c r="CZ72" s="9">
        <f ca="1">IF(OR(INDIRECT(CONCATENATE("'2018-03 (Д)'!N",TEXT(MATCH($C72,'2018-03 (Д)'!$C$2:$C$100,0)+1,0)))="Н/Д",INDIRECT(CONCATENATE("'2018-02 (Д)'!N",TEXT(MATCH($C72,'2018-02 (Д)'!$C$2:$C$100,0)+1,0)))="Н/Д",AND(INDIRECT(CONCATENATE("'2018-03 (Д)'!N",TEXT(MATCH($C72,'2018-03 (Д)'!$C$2:$C$100,0)+1,0)))="Н/Д",INDIRECT(CONCATENATE("'2018-02 (Д)'!N",TEXT(MATCH($C72,'2018-02 (Д)'!$C$2:$C$100,0)+1,0))))),"Н/Д",((INDIRECT(CONCATENATE("'2018-03 (Д)'!N",TEXT(MATCH($C72,'2018-03 (Д)'!$C$2:$C$100,0)+1,0)))-INDIRECT(CONCATENATE("'2018-02 (Д)'!N",TEXT(MATCH($C72,'2018-02 (Д)'!$C$2:$C$100,0)+1,0))))/INDIRECT(CONCATENATE("'2018-02 (Д)'!N",TEXT(MATCH($C72,'2018-02 (Д)'!$C$2:$C$100,0)+1,0))))*100)</f>
        <v>137.39904108911327</v>
      </c>
      <c r="DA72" s="9">
        <f ca="1">IF(OR(INDIRECT(CONCATENATE("'2018-04 (Д)'!N",TEXT(MATCH($C72,'2018-04 (Д)'!$C$2:$C$100,0)+1,0)))="Н/Д",INDIRECT(CONCATENATE("'2018-03 (Д)'!N",TEXT(MATCH($C72,'2018-03 (Д)'!$C$2:$C$100,0)+1,0)))="Н/Д",AND(INDIRECT(CONCATENATE("'2018-04 (Д)'!N",TEXT(MATCH($C72,'2018-04 (Д)'!$C$2:$C$100,0)+1,0)))="Н/Д",INDIRECT(CONCATENATE("'2018-03 (Д)'!N",TEXT(MATCH($C72,'2018-03 (Д)'!$C$2:$C$100,0)+1,0))))),"Н/Д",((INDIRECT(CONCATENATE("'2018-04 (Д)'!N",TEXT(MATCH($C72,'2018-04 (Д)'!$C$2:$C$100,0)+1,0)))-INDIRECT(CONCATENATE("'2018-03 (Д)'!N",TEXT(MATCH($C72,'2018-03 (Д)'!$C$2:$C$100,0)+1,0))))/INDIRECT(CONCATENATE("'2018-03 (Д)'!N",TEXT(MATCH($C72,'2018-03 (Д)'!$C$2:$C$100,0)+1,0))))*100)</f>
        <v>67.107806369118777</v>
      </c>
      <c r="DB72" s="9">
        <f ca="1">IF(OR(INDIRECT(CONCATENATE("'2018-05 (Д)'!N",TEXT(MATCH($C72,'2018-05 (Д)'!$C$2:$C$100,0)+1,0)))="Н/Д",INDIRECT(CONCATENATE("'2018-04 (Д)'!N",TEXT(MATCH($C72,'2018-04 (Д)'!$C$2:$C$100,0)+1,0)))="Н/Д",AND(INDIRECT(CONCATENATE("'2018-05 (Д)'!N",TEXT(MATCH($C72,'2018-05 (Д)'!$C$2:$C$100,0)+1,0)))="Н/Д",INDIRECT(CONCATENATE("'2018-04 (Д)'!N",TEXT(MATCH($C72,'2018-04 (Д)'!$C$2:$C$100,0)+1,0))))),"Н/Д",((INDIRECT(CONCATENATE("'2018-05 (Д)'!N",TEXT(MATCH($C72,'2018-05 (Д)'!$C$2:$C$100,0)+1,0)))-INDIRECT(CONCATENATE("'2018-04 (Д)'!N",TEXT(MATCH($C72,'2018-04 (Д)'!$C$2:$C$100,0)+1,0))))/INDIRECT(CONCATENATE("'2018-04 (Д)'!N",TEXT(MATCH($C72,'2018-04 (Д)'!$C$2:$C$100,0)+1,0))))*100)</f>
        <v>44.350614799083218</v>
      </c>
      <c r="DC72" s="9">
        <f ca="1">IF(OR(INDIRECT(CONCATENATE("'2018-06 (Д)'!N",TEXT(MATCH($C72,'2018-06 (Д)'!$C$2:$C$100,0)+1,0)))="Н/Д",INDIRECT(CONCATENATE("'2018-05 (Д)'!N",TEXT(MATCH($C72,'2018-05 (Д)'!$C$2:$C$100,0)+1,0)))="Н/Д",AND(INDIRECT(CONCATENATE("'2018-06 (Д)'!N",TEXT(MATCH($C72,'2018-06 (Д)'!$C$2:$C$100,0)+1,0)))="Н/Д",INDIRECT(CONCATENATE("'2018-05 (Д)'!N",TEXT(MATCH($C72,'2018-05 (Д)'!$C$2:$C$100,0)+1,0))))),"Н/Д",((INDIRECT(CONCATENATE("'2018-06 (Д)'!N",TEXT(MATCH($C72,'2018-06 (Д)'!$C$2:$C$100,0)+1,0)))-INDIRECT(CONCATENATE("'2018-05 (Д)'!N",TEXT(MATCH($C72,'2018-05 (Д)'!$C$2:$C$100,0)+1,0))))/INDIRECT(CONCATENATE("'2018-05 (Д)'!N",TEXT(MATCH($C72,'2018-05 (Д)'!$C$2:$C$100,0)+1,0))))*100)</f>
        <v>28.575757728394933</v>
      </c>
      <c r="DD72" s="9">
        <f ca="1">IF(OR(INDIRECT(CONCATENATE("'2018-07 (Д)'!N",TEXT(MATCH($C72,'2018-07 (Д)'!$C$2:$C$100,0)+1,0)))="Н/Д",INDIRECT(CONCATENATE("'2018-06 (Д)'!N",TEXT(MATCH($C72,'2018-06 (Д)'!$C$2:$C$100,0)+1,0)))="Н/Д",AND(INDIRECT(CONCATENATE("'2018-07 (Д)'!N",TEXT(MATCH($C72,'2018-07 (Д)'!$C$2:$C$100,0)+1,0)))="Н/Д",INDIRECT(CONCATENATE("'2018-06 (Д)'!N",TEXT(MATCH($C72,'2018-06 (Д)'!$C$2:$C$100,0)+1,0))))),"Н/Д",((INDIRECT(CONCATENATE("'2018-07 (Д)'!N",TEXT(MATCH($C72,'2018-07 (Д)'!$C$2:$C$100,0)+1,0)))-INDIRECT(CONCATENATE("'2018-06 (Д)'!N",TEXT(MATCH($C72,'2018-06 (Д)'!$C$2:$C$100,0)+1,0))))/INDIRECT(CONCATENATE("'2018-06 (Д)'!N",TEXT(MATCH($C72,'2018-06 (Д)'!$C$2:$C$100,0)+1,0))))*100)</f>
        <v>21.170164740007788</v>
      </c>
      <c r="DE72" s="9">
        <f ca="1">IF(OR(INDIRECT(CONCATENATE("'2018-08 (Д)'!N",TEXT(MATCH($C72,'2018-08 (Д)'!$C$2:$C$100,0)+1,0)))="Н/Д",INDIRECT(CONCATENATE("'2018-07 (Д)'!N",TEXT(MATCH($C72,'2018-07 (Д)'!$C$2:$C$100,0)+1,0)))="Н/Д",AND(INDIRECT(CONCATENATE("'2018-08 (Д)'!N",TEXT(MATCH($C72,'2018-08 (Д)'!$C$2:$C$100,0)+1,0)))="Н/Д",INDIRECT(CONCATENATE("'2018-07 (Д)'!N",TEXT(MATCH($C72,'2018-07 (Д)'!$C$2:$C$100,0)+1,0))))),"Н/Д",((INDIRECT(CONCATENATE("'2018-08 (Д)'!N",TEXT(MATCH($C72,'2018-08 (Д)'!$C$2:$C$100,0)+1,0)))-INDIRECT(CONCATENATE("'2018-07 (Д)'!N",TEXT(MATCH($C72,'2018-07 (Д)'!$C$2:$C$100,0)+1,0))))/INDIRECT(CONCATENATE("'2018-07 (Д)'!N",TEXT(MATCH($C72,'2018-07 (Д)'!$C$2:$C$100,0)+1,0))))*100)</f>
        <v>18.986784034774761</v>
      </c>
      <c r="DF72" s="9">
        <f ca="1">IF(OR(INDIRECT(CONCATENATE("'2018-09 (Д)'!N",TEXT(MATCH($C72,'2018-09 (Д)'!$C$2:$C$100,0)+1,0)))="Н/Д",INDIRECT(CONCATENATE("'2018-08 (Д)'!N",TEXT(MATCH($C72,'2018-08 (Д)'!$C$2:$C$100,0)+1,0)))="Н/Д",AND(INDIRECT(CONCATENATE("'2018-09 (Д)'!N",TEXT(MATCH($C72,'2018-09 (Д)'!$C$2:$C$100,0)+1,0)))="Н/Д",INDIRECT(CONCATENATE("'2018-08 (Д)'!N",TEXT(MATCH($C72,'2018-08 (Д)'!$C$2:$C$100,0)+1,0))))),"Н/Д",((INDIRECT(CONCATENATE("'2018-09 (Д)'!N",TEXT(MATCH($C72,'2018-09 (Д)'!$C$2:$C$100,0)+1,0)))-INDIRECT(CONCATENATE("'2018-08 (Д)'!N",TEXT(MATCH($C72,'2018-08 (Д)'!$C$2:$C$100,0)+1,0))))/INDIRECT(CONCATENATE("'2018-08 (Д)'!N",TEXT(MATCH($C72,'2018-08 (Д)'!$C$2:$C$100,0)+1,0))))*100)</f>
        <v>15.393082141271128</v>
      </c>
      <c r="DG72" s="9">
        <f ca="1">IF(OR(INDIRECT(CONCATENATE("'2018-10 (Д)'!N",TEXT(MATCH($C72,'2018-10 (Д)'!$C$2:$C$100,0)+1,0)))="Н/Д",INDIRECT(CONCATENATE("'2018-09 (Д)'!N",TEXT(MATCH($C72,'2018-09 (Д)'!$C$2:$C$100,0)+1,0)))="Н/Д",AND(INDIRECT(CONCATENATE("'2018-10 (Д)'!N",TEXT(MATCH($C72,'2018-10 (Д)'!$C$2:$C$100,0)+1,0)))="Н/Д",INDIRECT(CONCATENATE("'2018-09 (Д)'!N",TEXT(MATCH($C72,'2018-09 (Д)'!$C$2:$C$100,0)+1,0))))),"Н/Д",((INDIRECT(CONCATENATE("'2018-10 (Д)'!N",TEXT(MATCH($C72,'2018-10 (Д)'!$C$2:$C$100,0)+1,0)))-INDIRECT(CONCATENATE("'2018-09 (Д)'!N",TEXT(MATCH($C72,'2018-09 (Д)'!$C$2:$C$100,0)+1,0))))/INDIRECT(CONCATENATE("'2018-09 (Д)'!N",TEXT(MATCH($C72,'2018-09 (Д)'!$C$2:$C$100,0)+1,0))))*100)</f>
        <v>11.559295341890916</v>
      </c>
      <c r="DH72" s="9">
        <f ca="1">IF(OR(INDIRECT(CONCATENATE("'2018-11 (Д)'!N",TEXT(MATCH($C72,'2018-11 (Д)'!$C$2:$C$100,0)+1,0)))="Н/Д",INDIRECT(CONCATENATE("'2018-10 (Д)'!N",TEXT(MATCH($C72,'2018-10 (Д)'!$C$2:$C$100,0)+1,0)))="Н/Д",AND(INDIRECT(CONCATENATE("'2018-11 (Д)'!N",TEXT(MATCH($C72,'2018-11 (Д)'!$C$2:$C$100,0)+1,0)))="Н/Д",INDIRECT(CONCATENATE("'2018-10 (Д)'!N",TEXT(MATCH($C72,'2018-10 (Д)'!$C$2:$C$100,0)+1,0))))),"Н/Д",((INDIRECT(CONCATENATE("'2018-11 (Д)'!N",TEXT(MATCH($C72,'2018-11 (Д)'!$C$2:$C$100,0)+1,0)))-INDIRECT(CONCATENATE("'2018-10 (Д)'!N",TEXT(MATCH($C72,'2018-10 (Д)'!$C$2:$C$100,0)+1,0))))/INDIRECT(CONCATENATE("'2018-10 (Д)'!N",TEXT(MATCH($C72,'2018-10 (Д)'!$C$2:$C$100,0)+1,0))))*100)</f>
        <v>13.004895422144024</v>
      </c>
      <c r="DI72" s="9">
        <f ca="1">IF(OR(INDIRECT(CONCATENATE("'2018-12 (Д)'!N",TEXT(MATCH($C72,'2018-12 (Д)'!$C$2:$C$100,0)+1,0)))="Н/Д",INDIRECT(CONCATENATE("'2018-11 (Д)'!N",TEXT(MATCH($C72,'2018-11 (Д)'!$C$2:$C$100,0)+1,0)))="Н/Д",AND(INDIRECT(CONCATENATE("'2018-12 (Д)'!N",TEXT(MATCH($C72,'2018-12 (Д)'!$C$2:$C$100,0)+1,0)))="Н/Д",INDIRECT(CONCATENATE("'2018-11 (Д)'!N",TEXT(MATCH($C72,'2018-11 (Д)'!$C$2:$C$100,0)+1,0))))),"Н/Д",((INDIRECT(CONCATENATE("'2018-12 (Д)'!N",TEXT(MATCH($C72,'2018-12 (Д)'!$C$2:$C$100,0)+1,0)))-INDIRECT(CONCATENATE("'2018-11 (Д)'!N",TEXT(MATCH($C72,'2018-11 (Д)'!$C$2:$C$100,0)+1,0))))/INDIRECT(CONCATENATE("'2018-11 (Д)'!N",TEXT(MATCH($C72,'2018-11 (Д)'!$C$2:$C$100,0)+1,0))))*100)</f>
        <v>10.905626624541272</v>
      </c>
      <c r="DJ72" s="9"/>
      <c r="DK72" s="9">
        <f ca="1">IF(OR(INDIRECT(CONCATENATE("'2018-03 (Д)'!O",TEXT(MATCH($C72,'2018-03 (Д)'!$C$2:$C$100,0)+1,0)))="Н/Д",INDIRECT(CONCATENATE("'2018-02 (Д)'!O",TEXT(MATCH($C72,'2018-02 (Д)'!$C$2:$C$100,0)+1,0)))="Н/Д",AND(INDIRECT(CONCATENATE("'2018-03 (Д)'!O",TEXT(MATCH($C72,'2018-03 (Д)'!$C$2:$C$100,0)+1,0)))="Н/Д",INDIRECT(CONCATENATE("'2018-02 (Д)'!O",TEXT(MATCH($C72,'2018-02 (Д)'!$C$2:$C$100,0)+1,0))))),"Н/Д",((INDIRECT(CONCATENATE("'2018-03 (Д)'!O",TEXT(MATCH($C72,'2018-03 (Д)'!$C$2:$C$100,0)+1,0)))-INDIRECT(CONCATENATE("'2018-02 (Д)'!O",TEXT(MATCH($C72,'2018-02 (Д)'!$C$2:$C$100,0)+1,0))))/INDIRECT(CONCATENATE("'2018-02 (Д)'!O",TEXT(MATCH($C72,'2018-02 (Д)'!$C$2:$C$100,0)+1,0))))*100)</f>
        <v>-200.36297399942438</v>
      </c>
      <c r="DL72" s="9">
        <f ca="1">IF(OR(INDIRECT(CONCATENATE("'2018-04 (Д)'!O",TEXT(MATCH($C72,'2018-04 (Д)'!$C$2:$C$100,0)+1,0)))="Н/Д",INDIRECT(CONCATENATE("'2018-03 (Д)'!O",TEXT(MATCH($C72,'2018-03 (Д)'!$C$2:$C$100,0)+1,0)))="Н/Д",AND(INDIRECT(CONCATENATE("'2018-04 (Д)'!O",TEXT(MATCH($C72,'2018-04 (Д)'!$C$2:$C$100,0)+1,0)))="Н/Д",INDIRECT(CONCATENATE("'2018-03 (Д)'!O",TEXT(MATCH($C72,'2018-03 (Д)'!$C$2:$C$100,0)+1,0))))),"Н/Д",((INDIRECT(CONCATENATE("'2018-04 (Д)'!O",TEXT(MATCH($C72,'2018-04 (Д)'!$C$2:$C$100,0)+1,0)))-INDIRECT(CONCATENATE("'2018-03 (Д)'!O",TEXT(MATCH($C72,'2018-03 (Д)'!$C$2:$C$100,0)+1,0))))/INDIRECT(CONCATENATE("'2018-03 (Д)'!O",TEXT(MATCH($C72,'2018-03 (Д)'!$C$2:$C$100,0)+1,0))))*100)</f>
        <v>-233.80441562113461</v>
      </c>
      <c r="DM72" s="9">
        <f ca="1">IF(OR(INDIRECT(CONCATENATE("'2018-05 (Д)'!O",TEXT(MATCH($C72,'2018-05 (Д)'!$C$2:$C$100,0)+1,0)))="Н/Д",INDIRECT(CONCATENATE("'2018-04 (Д)'!O",TEXT(MATCH($C72,'2018-04 (Д)'!$C$2:$C$100,0)+1,0)))="Н/Д",AND(INDIRECT(CONCATENATE("'2018-05 (Д)'!O",TEXT(MATCH($C72,'2018-05 (Д)'!$C$2:$C$100,0)+1,0)))="Н/Д",INDIRECT(CONCATENATE("'2018-04 (Д)'!O",TEXT(MATCH($C72,'2018-04 (Д)'!$C$2:$C$100,0)+1,0))))),"Н/Д",((INDIRECT(CONCATENATE("'2018-05 (Д)'!O",TEXT(MATCH($C72,'2018-05 (Д)'!$C$2:$C$100,0)+1,0)))-INDIRECT(CONCATENATE("'2018-04 (Д)'!O",TEXT(MATCH($C72,'2018-04 (Д)'!$C$2:$C$100,0)+1,0))))/INDIRECT(CONCATENATE("'2018-04 (Д)'!O",TEXT(MATCH($C72,'2018-04 (Д)'!$C$2:$C$100,0)+1,0))))*100)</f>
        <v>43.019358001024699</v>
      </c>
      <c r="DN72" s="9">
        <f ca="1">IF(OR(INDIRECT(CONCATENATE("'2018-06 (Д)'!O",TEXT(MATCH($C72,'2018-06 (Д)'!$C$2:$C$100,0)+1,0)))="Н/Д",INDIRECT(CONCATENATE("'2018-05 (Д)'!O",TEXT(MATCH($C72,'2018-05 (Д)'!$C$2:$C$100,0)+1,0)))="Н/Д",AND(INDIRECT(CONCATENATE("'2018-06 (Д)'!O",TEXT(MATCH($C72,'2018-06 (Д)'!$C$2:$C$100,0)+1,0)))="Н/Д",INDIRECT(CONCATENATE("'2018-05 (Д)'!O",TEXT(MATCH($C72,'2018-05 (Д)'!$C$2:$C$100,0)+1,0))))),"Н/Д",((INDIRECT(CONCATENATE("'2018-06 (Д)'!O",TEXT(MATCH($C72,'2018-06 (Д)'!$C$2:$C$100,0)+1,0)))-INDIRECT(CONCATENATE("'2018-05 (Д)'!O",TEXT(MATCH($C72,'2018-05 (Д)'!$C$2:$C$100,0)+1,0))))/INDIRECT(CONCATENATE("'2018-05 (Д)'!O",TEXT(MATCH($C72,'2018-05 (Д)'!$C$2:$C$100,0)+1,0))))*100)</f>
        <v>-47.51534322182556</v>
      </c>
      <c r="DO72" s="9">
        <f ca="1">IF(OR(INDIRECT(CONCATENATE("'2018-07 (Д)'!O",TEXT(MATCH($C72,'2018-07 (Д)'!$C$2:$C$100,0)+1,0)))="Н/Д",INDIRECT(CONCATENATE("'2018-06 (Д)'!O",TEXT(MATCH($C72,'2018-06 (Д)'!$C$2:$C$100,0)+1,0)))="Н/Д",AND(INDIRECT(CONCATENATE("'2018-07 (Д)'!O",TEXT(MATCH($C72,'2018-07 (Д)'!$C$2:$C$100,0)+1,0)))="Н/Д",INDIRECT(CONCATENATE("'2018-06 (Д)'!O",TEXT(MATCH($C72,'2018-06 (Д)'!$C$2:$C$100,0)+1,0))))),"Н/Д",((INDIRECT(CONCATENATE("'2018-07 (Д)'!O",TEXT(MATCH($C72,'2018-07 (Д)'!$C$2:$C$100,0)+1,0)))-INDIRECT(CONCATENATE("'2018-06 (Д)'!O",TEXT(MATCH($C72,'2018-06 (Д)'!$C$2:$C$100,0)+1,0))))/INDIRECT(CONCATENATE("'2018-06 (Д)'!O",TEXT(MATCH($C72,'2018-06 (Д)'!$C$2:$C$100,0)+1,0))))*100)</f>
        <v>-228.92922278746428</v>
      </c>
      <c r="DP72" s="9">
        <f ca="1">IF(OR(INDIRECT(CONCATENATE("'2018-08 (Д)'!O",TEXT(MATCH($C72,'2018-08 (Д)'!$C$2:$C$100,0)+1,0)))="Н/Д",INDIRECT(CONCATENATE("'2018-07 (Д)'!O",TEXT(MATCH($C72,'2018-07 (Д)'!$C$2:$C$100,0)+1,0)))="Н/Д",AND(INDIRECT(CONCATENATE("'2018-08 (Д)'!O",TEXT(MATCH($C72,'2018-08 (Д)'!$C$2:$C$100,0)+1,0)))="Н/Д",INDIRECT(CONCATENATE("'2018-07 (Д)'!O",TEXT(MATCH($C72,'2018-07 (Д)'!$C$2:$C$100,0)+1,0))))),"Н/Д",((INDIRECT(CONCATENATE("'2018-08 (Д)'!O",TEXT(MATCH($C72,'2018-08 (Д)'!$C$2:$C$100,0)+1,0)))-INDIRECT(CONCATENATE("'2018-07 (Д)'!O",TEXT(MATCH($C72,'2018-07 (Д)'!$C$2:$C$100,0)+1,0))))/INDIRECT(CONCATENATE("'2018-07 (Д)'!O",TEXT(MATCH($C72,'2018-07 (Д)'!$C$2:$C$100,0)+1,0))))*100)</f>
        <v>-83.936751790898029</v>
      </c>
      <c r="DQ72" s="9">
        <f ca="1">IF(OR(INDIRECT(CONCATENATE("'2018-09 (Д)'!O",TEXT(MATCH($C72,'2018-09 (Д)'!$C$2:$C$100,0)+1,0)))="Н/Д",INDIRECT(CONCATENATE("'2018-08 (Д)'!O",TEXT(MATCH($C72,'2018-08 (Д)'!$C$2:$C$100,0)+1,0)))="Н/Д",AND(INDIRECT(CONCATENATE("'2018-09 (Д)'!O",TEXT(MATCH($C72,'2018-09 (Д)'!$C$2:$C$100,0)+1,0)))="Н/Д",INDIRECT(CONCATENATE("'2018-08 (Д)'!O",TEXT(MATCH($C72,'2018-08 (Д)'!$C$2:$C$100,0)+1,0))))),"Н/Д",((INDIRECT(CONCATENATE("'2018-09 (Д)'!O",TEXT(MATCH($C72,'2018-09 (Д)'!$C$2:$C$100,0)+1,0)))-INDIRECT(CONCATENATE("'2018-08 (Д)'!O",TEXT(MATCH($C72,'2018-08 (Д)'!$C$2:$C$100,0)+1,0))))/INDIRECT(CONCATENATE("'2018-08 (Д)'!O",TEXT(MATCH($C72,'2018-08 (Д)'!$C$2:$C$100,0)+1,0))))*100)</f>
        <v>-123.7401914401504</v>
      </c>
      <c r="DR72" s="9">
        <f ca="1">IF(OR(INDIRECT(CONCATENATE("'2018-10 (Д)'!O",TEXT(MATCH($C72,'2018-10 (Д)'!$C$2:$C$100,0)+1,0)))="Н/Д",INDIRECT(CONCATENATE("'2018-09 (Д)'!O",TEXT(MATCH($C72,'2018-09 (Д)'!$C$2:$C$100,0)+1,0)))="Н/Д",AND(INDIRECT(CONCATENATE("'2018-10 (Д)'!O",TEXT(MATCH($C72,'2018-10 (Д)'!$C$2:$C$100,0)+1,0)))="Н/Д",INDIRECT(CONCATENATE("'2018-09 (Д)'!O",TEXT(MATCH($C72,'2018-09 (Д)'!$C$2:$C$100,0)+1,0))))),"Н/Д",((INDIRECT(CONCATENATE("'2018-10 (Д)'!O",TEXT(MATCH($C72,'2018-10 (Д)'!$C$2:$C$100,0)+1,0)))-INDIRECT(CONCATENATE("'2018-09 (Д)'!O",TEXT(MATCH($C72,'2018-09 (Д)'!$C$2:$C$100,0)+1,0))))/INDIRECT(CONCATENATE("'2018-09 (Д)'!O",TEXT(MATCH($C72,'2018-09 (Д)'!$C$2:$C$100,0)+1,0))))*100)</f>
        <v>-28.27784881087187</v>
      </c>
      <c r="DS72" s="9">
        <f ca="1">IF(OR(INDIRECT(CONCATENATE("'2018-11 (Д)'!O",TEXT(MATCH($C72,'2018-11 (Д)'!$C$2:$C$100,0)+1,0)))="Н/Д",INDIRECT(CONCATENATE("'2018-10 (Д)'!O",TEXT(MATCH($C72,'2018-10 (Д)'!$C$2:$C$100,0)+1,0)))="Н/Д",AND(INDIRECT(CONCATENATE("'2018-11 (Д)'!O",TEXT(MATCH($C72,'2018-11 (Д)'!$C$2:$C$100,0)+1,0)))="Н/Д",INDIRECT(CONCATENATE("'2018-10 (Д)'!O",TEXT(MATCH($C72,'2018-10 (Д)'!$C$2:$C$100,0)+1,0))))),"Н/Д",((INDIRECT(CONCATENATE("'2018-11 (Д)'!O",TEXT(MATCH($C72,'2018-11 (Д)'!$C$2:$C$100,0)+1,0)))-INDIRECT(CONCATENATE("'2018-10 (Д)'!O",TEXT(MATCH($C72,'2018-10 (Д)'!$C$2:$C$100,0)+1,0))))/INDIRECT(CONCATENATE("'2018-10 (Д)'!O",TEXT(MATCH($C72,'2018-10 (Д)'!$C$2:$C$100,0)+1,0))))*100)</f>
        <v>1296.3939328463514</v>
      </c>
      <c r="DT72" s="9">
        <f ca="1">IF(OR(INDIRECT(CONCATENATE("'2018-12 (Д)'!O",TEXT(MATCH($C72,'2018-12 (Д)'!$C$2:$C$100,0)+1,0)))="Н/Д",INDIRECT(CONCATENATE("'2018-11 (Д)'!O",TEXT(MATCH($C72,'2018-11 (Д)'!$C$2:$C$100,0)+1,0)))="Н/Д",AND(INDIRECT(CONCATENATE("'2018-12 (Д)'!O",TEXT(MATCH($C72,'2018-12 (Д)'!$C$2:$C$100,0)+1,0)))="Н/Д",INDIRECT(CONCATENATE("'2018-11 (Д)'!O",TEXT(MATCH($C72,'2018-11 (Д)'!$C$2:$C$100,0)+1,0))))),"Н/Д",((INDIRECT(CONCATENATE("'2018-12 (Д)'!O",TEXT(MATCH($C72,'2018-12 (Д)'!$C$2:$C$100,0)+1,0)))-INDIRECT(CONCATENATE("'2018-11 (Д)'!O",TEXT(MATCH($C72,'2018-11 (Д)'!$C$2:$C$100,0)+1,0))))/INDIRECT(CONCATENATE("'2018-11 (Д)'!O",TEXT(MATCH($C72,'2018-11 (Д)'!$C$2:$C$100,0)+1,0))))*100)</f>
        <v>204.99226875561342</v>
      </c>
      <c r="DU72" s="9"/>
      <c r="DV72" s="9">
        <f ca="1">IF(OR(INDIRECT(CONCATENATE("'2018-03 (Д)'!P",TEXT(MATCH($C72,'2018-03 (Д)'!$C$2:$C$100,0)+1,0)))="Н/Д",INDIRECT(CONCATENATE("'2018-02 (Д)'!P",TEXT(MATCH($C72,'2018-02 (Д)'!$C$2:$C$100,0)+1,0)))="Н/Д",AND(INDIRECT(CONCATENATE("'2018-03 (Д)'!P",TEXT(MATCH($C72,'2018-03 (Д)'!$C$2:$C$100,0)+1,0)))="Н/Д",INDIRECT(CONCATENATE("'2018-02 (Д)'!P",TEXT(MATCH($C72,'2018-02 (Д)'!$C$2:$C$100,0)+1,0))))),"Н/Д",((INDIRECT(CONCATENATE("'2018-03 (Д)'!P",TEXT(MATCH($C72,'2018-03 (Д)'!$C$2:$C$100,0)+1,0)))-INDIRECT(CONCATENATE("'2018-02 (Д)'!P",TEXT(MATCH($C72,'2018-02 (Д)'!$C$2:$C$100,0)+1,0))))/INDIRECT(CONCATENATE("'2018-02 (Д)'!P",TEXT(MATCH($C72,'2018-02 (Д)'!$C$2:$C$100,0)+1,0))))*100)</f>
        <v>21.013048836163609</v>
      </c>
      <c r="DW72" s="9">
        <f ca="1">IF(OR(INDIRECT(CONCATENATE("'2018-04 (Д)'!P",TEXT(MATCH($C72,'2018-04 (Д)'!$C$2:$C$100,0)+1,0)))="Н/Д",INDIRECT(CONCATENATE("'2018-03 (Д)'!P",TEXT(MATCH($C72,'2018-03 (Д)'!$C$2:$C$100,0)+1,0)))="Н/Д",AND(INDIRECT(CONCATENATE("'2018-04 (Д)'!P",TEXT(MATCH($C72,'2018-04 (Д)'!$C$2:$C$100,0)+1,0)))="Н/Д",INDIRECT(CONCATENATE("'2018-03 (Д)'!P",TEXT(MATCH($C72,'2018-03 (Д)'!$C$2:$C$100,0)+1,0))))),"Н/Д",((INDIRECT(CONCATENATE("'2018-04 (Д)'!P",TEXT(MATCH($C72,'2018-04 (Д)'!$C$2:$C$100,0)+1,0)))-INDIRECT(CONCATENATE("'2018-03 (Д)'!P",TEXT(MATCH($C72,'2018-03 (Д)'!$C$2:$C$100,0)+1,0))))/INDIRECT(CONCATENATE("'2018-03 (Д)'!P",TEXT(MATCH($C72,'2018-03 (Д)'!$C$2:$C$100,0)+1,0))))*100)</f>
        <v>215.0908072596668</v>
      </c>
      <c r="DX72" s="9">
        <f ca="1">IF(OR(INDIRECT(CONCATENATE("'2018-05 (Д)'!P",TEXT(MATCH($C72,'2018-05 (Д)'!$C$2:$C$100,0)+1,0)))="Н/Д",INDIRECT(CONCATENATE("'2018-04 (Д)'!P",TEXT(MATCH($C72,'2018-04 (Д)'!$C$2:$C$100,0)+1,0)))="Н/Д",AND(INDIRECT(CONCATENATE("'2018-05 (Д)'!P",TEXT(MATCH($C72,'2018-05 (Д)'!$C$2:$C$100,0)+1,0)))="Н/Д",INDIRECT(CONCATENATE("'2018-04 (Д)'!P",TEXT(MATCH($C72,'2018-04 (Д)'!$C$2:$C$100,0)+1,0))))),"Н/Д",((INDIRECT(CONCATENATE("'2018-05 (Д)'!P",TEXT(MATCH($C72,'2018-05 (Д)'!$C$2:$C$100,0)+1,0)))-INDIRECT(CONCATENATE("'2018-04 (Д)'!P",TEXT(MATCH($C72,'2018-04 (Д)'!$C$2:$C$100,0)+1,0))))/INDIRECT(CONCATENATE("'2018-04 (Д)'!P",TEXT(MATCH($C72,'2018-04 (Д)'!$C$2:$C$100,0)+1,0))))*100)</f>
        <v>-37.393224564412918</v>
      </c>
      <c r="DY72" s="9">
        <f ca="1">IF(OR(INDIRECT(CONCATENATE("'2018-06 (Д)'!P",TEXT(MATCH($C72,'2018-06 (Д)'!$C$2:$C$100,0)+1,0)))="Н/Д",INDIRECT(CONCATENATE("'2018-05 (Д)'!P",TEXT(MATCH($C72,'2018-05 (Д)'!$C$2:$C$100,0)+1,0)))="Н/Д",AND(INDIRECT(CONCATENATE("'2018-06 (Д)'!P",TEXT(MATCH($C72,'2018-06 (Д)'!$C$2:$C$100,0)+1,0)))="Н/Д",INDIRECT(CONCATENATE("'2018-05 (Д)'!P",TEXT(MATCH($C72,'2018-05 (Д)'!$C$2:$C$100,0)+1,0))))),"Н/Д",((INDIRECT(CONCATENATE("'2018-06 (Д)'!P",TEXT(MATCH($C72,'2018-06 (Д)'!$C$2:$C$100,0)+1,0)))-INDIRECT(CONCATENATE("'2018-05 (Д)'!P",TEXT(MATCH($C72,'2018-05 (Д)'!$C$2:$C$100,0)+1,0))))/INDIRECT(CONCATENATE("'2018-05 (Д)'!P",TEXT(MATCH($C72,'2018-05 (Д)'!$C$2:$C$100,0)+1,0))))*100)</f>
        <v>-15.872415197087857</v>
      </c>
      <c r="DZ72" s="9">
        <f ca="1">IF(OR(INDIRECT(CONCATENATE("'2018-07 (Д)'!P",TEXT(MATCH($C72,'2018-07 (Д)'!$C$2:$C$100,0)+1,0)))="Н/Д",INDIRECT(CONCATENATE("'2018-06 (Д)'!P",TEXT(MATCH($C72,'2018-06 (Д)'!$C$2:$C$100,0)+1,0)))="Н/Д",AND(INDIRECT(CONCATENATE("'2018-07 (Д)'!P",TEXT(MATCH($C72,'2018-07 (Д)'!$C$2:$C$100,0)+1,0)))="Н/Д",INDIRECT(CONCATENATE("'2018-06 (Д)'!P",TEXT(MATCH($C72,'2018-06 (Д)'!$C$2:$C$100,0)+1,0))))),"Н/Д",((INDIRECT(CONCATENATE("'2018-07 (Д)'!P",TEXT(MATCH($C72,'2018-07 (Д)'!$C$2:$C$100,0)+1,0)))-INDIRECT(CONCATENATE("'2018-06 (Д)'!P",TEXT(MATCH($C72,'2018-06 (Д)'!$C$2:$C$100,0)+1,0))))/INDIRECT(CONCATENATE("'2018-06 (Д)'!P",TEXT(MATCH($C72,'2018-06 (Д)'!$C$2:$C$100,0)+1,0))))*100)</f>
        <v>122.24106567269195</v>
      </c>
      <c r="EA72" s="9">
        <f ca="1">IF(OR(INDIRECT(CONCATENATE("'2018-08 (Д)'!P",TEXT(MATCH($C72,'2018-08 (Д)'!$C$2:$C$100,0)+1,0)))="Н/Д",INDIRECT(CONCATENATE("'2018-07 (Д)'!P",TEXT(MATCH($C72,'2018-07 (Д)'!$C$2:$C$100,0)+1,0)))="Н/Д",AND(INDIRECT(CONCATENATE("'2018-08 (Д)'!P",TEXT(MATCH($C72,'2018-08 (Д)'!$C$2:$C$100,0)+1,0)))="Н/Д",INDIRECT(CONCATENATE("'2018-07 (Д)'!P",TEXT(MATCH($C72,'2018-07 (Д)'!$C$2:$C$100,0)+1,0))))),"Н/Д",((INDIRECT(CONCATENATE("'2018-08 (Д)'!P",TEXT(MATCH($C72,'2018-08 (Д)'!$C$2:$C$100,0)+1,0)))-INDIRECT(CONCATENATE("'2018-07 (Д)'!P",TEXT(MATCH($C72,'2018-07 (Д)'!$C$2:$C$100,0)+1,0))))/INDIRECT(CONCATENATE("'2018-07 (Д)'!P",TEXT(MATCH($C72,'2018-07 (Д)'!$C$2:$C$100,0)+1,0))))*100)</f>
        <v>-54.47517875409671</v>
      </c>
      <c r="EB72" s="9">
        <f ca="1">IF(OR(INDIRECT(CONCATENATE("'2018-09 (Д)'!P",TEXT(MATCH($C72,'2018-09 (Д)'!$C$2:$C$100,0)+1,0)))="Н/Д",INDIRECT(CONCATENATE("'2018-08 (Д)'!P",TEXT(MATCH($C72,'2018-08 (Д)'!$C$2:$C$100,0)+1,0)))="Н/Д",AND(INDIRECT(CONCATENATE("'2018-09 (Д)'!P",TEXT(MATCH($C72,'2018-09 (Д)'!$C$2:$C$100,0)+1,0)))="Н/Д",INDIRECT(CONCATENATE("'2018-08 (Д)'!P",TEXT(MATCH($C72,'2018-08 (Д)'!$C$2:$C$100,0)+1,0))))),"Н/Д",((INDIRECT(CONCATENATE("'2018-09 (Д)'!P",TEXT(MATCH($C72,'2018-09 (Д)'!$C$2:$C$100,0)+1,0)))-INDIRECT(CONCATENATE("'2018-08 (Д)'!P",TEXT(MATCH($C72,'2018-08 (Д)'!$C$2:$C$100,0)+1,0))))/INDIRECT(CONCATENATE("'2018-08 (Д)'!P",TEXT(MATCH($C72,'2018-08 (Д)'!$C$2:$C$100,0)+1,0))))*100)</f>
        <v>17.959771530588171</v>
      </c>
      <c r="EC72" s="9">
        <f ca="1">IF(OR(INDIRECT(CONCATENATE("'2018-10 (Д)'!P",TEXT(MATCH($C72,'2018-10 (Д)'!$C$2:$C$100,0)+1,0)))="Н/Д",INDIRECT(CONCATENATE("'2018-09 (Д)'!P",TEXT(MATCH($C72,'2018-09 (Д)'!$C$2:$C$100,0)+1,0)))="Н/Д",AND(INDIRECT(CONCATENATE("'2018-10 (Д)'!P",TEXT(MATCH($C72,'2018-10 (Д)'!$C$2:$C$100,0)+1,0)))="Н/Д",INDIRECT(CONCATENATE("'2018-09 (Д)'!P",TEXT(MATCH($C72,'2018-09 (Д)'!$C$2:$C$100,0)+1,0))))),"Н/Д",((INDIRECT(CONCATENATE("'2018-10 (Д)'!P",TEXT(MATCH($C72,'2018-10 (Д)'!$C$2:$C$100,0)+1,0)))-INDIRECT(CONCATENATE("'2018-09 (Д)'!P",TEXT(MATCH($C72,'2018-09 (Д)'!$C$2:$C$100,0)+1,0))))/INDIRECT(CONCATENATE("'2018-09 (Д)'!P",TEXT(MATCH($C72,'2018-09 (Д)'!$C$2:$C$100,0)+1,0))))*100)</f>
        <v>67.856988989222714</v>
      </c>
      <c r="ED72" s="9">
        <f ca="1">IF(OR(INDIRECT(CONCATENATE("'2018-11 (Д)'!P",TEXT(MATCH($C72,'2018-11 (Д)'!$C$2:$C$100,0)+1,0)))="Н/Д",INDIRECT(CONCATENATE("'2018-10 (Д)'!P",TEXT(MATCH($C72,'2018-10 (Д)'!$C$2:$C$100,0)+1,0)))="Н/Д",AND(INDIRECT(CONCATENATE("'2018-11 (Д)'!P",TEXT(MATCH($C72,'2018-11 (Д)'!$C$2:$C$100,0)+1,0)))="Н/Д",INDIRECT(CONCATENATE("'2018-10 (Д)'!P",TEXT(MATCH($C72,'2018-10 (Д)'!$C$2:$C$100,0)+1,0))))),"Н/Д",((INDIRECT(CONCATENATE("'2018-11 (Д)'!P",TEXT(MATCH($C72,'2018-11 (Д)'!$C$2:$C$100,0)+1,0)))-INDIRECT(CONCATENATE("'2018-10 (Д)'!P",TEXT(MATCH($C72,'2018-10 (Д)'!$C$2:$C$100,0)+1,0))))/INDIRECT(CONCATENATE("'2018-10 (Д)'!P",TEXT(MATCH($C72,'2018-10 (Д)'!$C$2:$C$100,0)+1,0))))*100)</f>
        <v>-35.037946722886446</v>
      </c>
      <c r="EE72" s="9">
        <f ca="1">IF(OR(INDIRECT(CONCATENATE("'2018-12 (Д)'!P",TEXT(MATCH($C72,'2018-12 (Д)'!$C$2:$C$100,0)+1,0)))="Н/Д",INDIRECT(CONCATENATE("'2018-11 (Д)'!P",TEXT(MATCH($C72,'2018-11 (Д)'!$C$2:$C$100,0)+1,0)))="Н/Д",AND(INDIRECT(CONCATENATE("'2018-12 (Д)'!P",TEXT(MATCH($C72,'2018-12 (Д)'!$C$2:$C$100,0)+1,0)))="Н/Д",INDIRECT(CONCATENATE("'2018-11 (Д)'!P",TEXT(MATCH($C72,'2018-11 (Д)'!$C$2:$C$100,0)+1,0))))),"Н/Д",((INDIRECT(CONCATENATE("'2018-12 (Д)'!P",TEXT(MATCH($C72,'2018-12 (Д)'!$C$2:$C$100,0)+1,0)))-INDIRECT(CONCATENATE("'2018-11 (Д)'!P",TEXT(MATCH($C72,'2018-11 (Д)'!$C$2:$C$100,0)+1,0))))/INDIRECT(CONCATENATE("'2018-11 (Д)'!P",TEXT(MATCH($C72,'2018-11 (Д)'!$C$2:$C$100,0)+1,0))))*100)</f>
        <v>-18.490933820157132</v>
      </c>
      <c r="EF72" s="9"/>
      <c r="EG72" s="9">
        <f ca="1">IF(OR(INDIRECT(CONCATENATE("'2018-03 (Д)'!Q",TEXT(MATCH($C72,'2018-03 (Д)'!$C$2:$C$100,0)+1,0)))="Н/Д",INDIRECT(CONCATENATE("'2018-02 (Д)'!Q",TEXT(MATCH($C72,'2018-02 (Д)'!$C$2:$C$100,0)+1,0)))="Н/Д",AND(INDIRECT(CONCATENATE("'2018-03 (Д)'!Q",TEXT(MATCH($C72,'2018-03 (Д)'!$C$2:$C$100,0)+1,0)))="Н/Д",INDIRECT(CONCATENATE("'2018-02 (Д)'!Q",TEXT(MATCH($C72,'2018-02 (Д)'!$C$2:$C$100,0)+1,0))))),"Н/Д",((INDIRECT(CONCATENATE("'2018-03 (Д)'!Q",TEXT(MATCH($C72,'2018-03 (Д)'!$C$2:$C$100,0)+1,0)))-INDIRECT(CONCATENATE("'2018-02 (Д)'!Q",TEXT(MATCH($C72,'2018-02 (Д)'!$C$2:$C$100,0)+1,0))))/INDIRECT(CONCATENATE("'2018-02 (Д)'!Q",TEXT(MATCH($C72,'2018-02 (Д)'!$C$2:$C$100,0)+1,0))))*100)</f>
        <v>-47.263132426210646</v>
      </c>
      <c r="EH72" s="9">
        <f ca="1">IF(OR(INDIRECT(CONCATENATE("'2018-04 (Д)'!Q",TEXT(MATCH($C72,'2018-04 (Д)'!$C$2:$C$100,0)+1,0)))="Н/Д",INDIRECT(CONCATENATE("'2018-03 (Д)'!Q",TEXT(MATCH($C72,'2018-03 (Д)'!$C$2:$C$100,0)+1,0)))="Н/Д",AND(INDIRECT(CONCATENATE("'2018-04 (Д)'!Q",TEXT(MATCH($C72,'2018-04 (Д)'!$C$2:$C$100,0)+1,0)))="Н/Д",INDIRECT(CONCATENATE("'2018-03 (Д)'!Q",TEXT(MATCH($C72,'2018-03 (Д)'!$C$2:$C$100,0)+1,0))))),"Н/Д",((INDIRECT(CONCATENATE("'2018-04 (Д)'!Q",TEXT(MATCH($C72,'2018-04 (Д)'!$C$2:$C$100,0)+1,0)))-INDIRECT(CONCATENATE("'2018-03 (Д)'!Q",TEXT(MATCH($C72,'2018-03 (Д)'!$C$2:$C$100,0)+1,0))))/INDIRECT(CONCATENATE("'2018-03 (Д)'!Q",TEXT(MATCH($C72,'2018-03 (Д)'!$C$2:$C$100,0)+1,0))))*100)</f>
        <v>-38.412869488113365</v>
      </c>
      <c r="EI72" s="9">
        <f ca="1">IF(OR(INDIRECT(CONCATENATE("'2018-05 (Д)'!Q",TEXT(MATCH($C72,'2018-05 (Д)'!$C$2:$C$100,0)+1,0)))="Н/Д",INDIRECT(CONCATENATE("'2018-04 (Д)'!Q",TEXT(MATCH($C72,'2018-04 (Д)'!$C$2:$C$100,0)+1,0)))="Н/Д",AND(INDIRECT(CONCATENATE("'2018-05 (Д)'!Q",TEXT(MATCH($C72,'2018-05 (Д)'!$C$2:$C$100,0)+1,0)))="Н/Д",INDIRECT(CONCATENATE("'2018-04 (Д)'!Q",TEXT(MATCH($C72,'2018-04 (Д)'!$C$2:$C$100,0)+1,0))))),"Н/Д",((INDIRECT(CONCATENATE("'2018-05 (Д)'!Q",TEXT(MATCH($C72,'2018-05 (Д)'!$C$2:$C$100,0)+1,0)))-INDIRECT(CONCATENATE("'2018-04 (Д)'!Q",TEXT(MATCH($C72,'2018-04 (Д)'!$C$2:$C$100,0)+1,0))))/INDIRECT(CONCATENATE("'2018-04 (Д)'!Q",TEXT(MATCH($C72,'2018-04 (Д)'!$C$2:$C$100,0)+1,0))))*100)</f>
        <v>60.72100473280333</v>
      </c>
      <c r="EJ72" s="9">
        <f ca="1">IF(OR(INDIRECT(CONCATENATE("'2018-06 (Д)'!Q",TEXT(MATCH($C72,'2018-06 (Д)'!$C$2:$C$100,0)+1,0)))="Н/Д",INDIRECT(CONCATENATE("'2018-05 (Д)'!Q",TEXT(MATCH($C72,'2018-05 (Д)'!$C$2:$C$100,0)+1,0)))="Н/Д",AND(INDIRECT(CONCATENATE("'2018-06 (Д)'!Q",TEXT(MATCH($C72,'2018-06 (Д)'!$C$2:$C$100,0)+1,0)))="Н/Д",INDIRECT(CONCATENATE("'2018-05 (Д)'!Q",TEXT(MATCH($C72,'2018-05 (Д)'!$C$2:$C$100,0)+1,0))))),"Н/Д",((INDIRECT(CONCATENATE("'2018-06 (Д)'!Q",TEXT(MATCH($C72,'2018-06 (Д)'!$C$2:$C$100,0)+1,0)))-INDIRECT(CONCATENATE("'2018-05 (Д)'!Q",TEXT(MATCH($C72,'2018-05 (Д)'!$C$2:$C$100,0)+1,0))))/INDIRECT(CONCATENATE("'2018-05 (Д)'!Q",TEXT(MATCH($C72,'2018-05 (Д)'!$C$2:$C$100,0)+1,0))))*100)</f>
        <v>-86.588654722420628</v>
      </c>
      <c r="EK72" s="9">
        <f ca="1">IF(OR(INDIRECT(CONCATENATE("'2018-07 (Д)'!Q",TEXT(MATCH($C72,'2018-07 (Д)'!$C$2:$C$100,0)+1,0)))="Н/Д",INDIRECT(CONCATENATE("'2018-06 (Д)'!Q",TEXT(MATCH($C72,'2018-06 (Д)'!$C$2:$C$100,0)+1,0)))="Н/Д",AND(INDIRECT(CONCATENATE("'2018-07 (Д)'!Q",TEXT(MATCH($C72,'2018-07 (Д)'!$C$2:$C$100,0)+1,0)))="Н/Д",INDIRECT(CONCATENATE("'2018-06 (Д)'!Q",TEXT(MATCH($C72,'2018-06 (Д)'!$C$2:$C$100,0)+1,0))))),"Н/Д",((INDIRECT(CONCATENATE("'2018-07 (Д)'!Q",TEXT(MATCH($C72,'2018-07 (Д)'!$C$2:$C$100,0)+1,0)))-INDIRECT(CONCATENATE("'2018-06 (Д)'!Q",TEXT(MATCH($C72,'2018-06 (Д)'!$C$2:$C$100,0)+1,0))))/INDIRECT(CONCATENATE("'2018-06 (Д)'!Q",TEXT(MATCH($C72,'2018-06 (Д)'!$C$2:$C$100,0)+1,0))))*100)</f>
        <v>-41.908291681803092</v>
      </c>
      <c r="EL72" s="9">
        <f ca="1">IF(OR(INDIRECT(CONCATENATE("'2018-08 (Д)'!Q",TEXT(MATCH($C72,'2018-08 (Д)'!$C$2:$C$100,0)+1,0)))="Н/Д",INDIRECT(CONCATENATE("'2018-07 (Д)'!Q",TEXT(MATCH($C72,'2018-07 (Д)'!$C$2:$C$100,0)+1,0)))="Н/Д",AND(INDIRECT(CONCATENATE("'2018-08 (Д)'!Q",TEXT(MATCH($C72,'2018-08 (Д)'!$C$2:$C$100,0)+1,0)))="Н/Д",INDIRECT(CONCATENATE("'2018-07 (Д)'!Q",TEXT(MATCH($C72,'2018-07 (Д)'!$C$2:$C$100,0)+1,0))))),"Н/Д",((INDIRECT(CONCATENATE("'2018-08 (Д)'!Q",TEXT(MATCH($C72,'2018-08 (Д)'!$C$2:$C$100,0)+1,0)))-INDIRECT(CONCATENATE("'2018-07 (Д)'!Q",TEXT(MATCH($C72,'2018-07 (Д)'!$C$2:$C$100,0)+1,0))))/INDIRECT(CONCATENATE("'2018-07 (Д)'!Q",TEXT(MATCH($C72,'2018-07 (Д)'!$C$2:$C$100,0)+1,0))))*100)</f>
        <v>671.39117792063882</v>
      </c>
      <c r="EM72" s="9">
        <f ca="1">IF(OR(INDIRECT(CONCATENATE("'2018-09 (Д)'!Q",TEXT(MATCH($C72,'2018-09 (Д)'!$C$2:$C$100,0)+1,0)))="Н/Д",INDIRECT(CONCATENATE("'2018-08 (Д)'!Q",TEXT(MATCH($C72,'2018-08 (Д)'!$C$2:$C$100,0)+1,0)))="Н/Д",AND(INDIRECT(CONCATENATE("'2018-09 (Д)'!Q",TEXT(MATCH($C72,'2018-09 (Д)'!$C$2:$C$100,0)+1,0)))="Н/Д",INDIRECT(CONCATENATE("'2018-08 (Д)'!Q",TEXT(MATCH($C72,'2018-08 (Д)'!$C$2:$C$100,0)+1,0))))),"Н/Д",((INDIRECT(CONCATENATE("'2018-09 (Д)'!Q",TEXT(MATCH($C72,'2018-09 (Д)'!$C$2:$C$100,0)+1,0)))-INDIRECT(CONCATENATE("'2018-08 (Д)'!Q",TEXT(MATCH($C72,'2018-08 (Д)'!$C$2:$C$100,0)+1,0))))/INDIRECT(CONCATENATE("'2018-08 (Д)'!Q",TEXT(MATCH($C72,'2018-08 (Д)'!$C$2:$C$100,0)+1,0))))*100)</f>
        <v>-56.409434863588444</v>
      </c>
      <c r="EN72" s="9">
        <f ca="1">IF(OR(INDIRECT(CONCATENATE("'2018-10 (Д)'!Q",TEXT(MATCH($C72,'2018-10 (Д)'!$C$2:$C$100,0)+1,0)))="Н/Д",INDIRECT(CONCATENATE("'2018-09 (Д)'!Q",TEXT(MATCH($C72,'2018-09 (Д)'!$C$2:$C$100,0)+1,0)))="Н/Д",AND(INDIRECT(CONCATENATE("'2018-10 (Д)'!Q",TEXT(MATCH($C72,'2018-10 (Д)'!$C$2:$C$100,0)+1,0)))="Н/Д",INDIRECT(CONCATENATE("'2018-09 (Д)'!Q",TEXT(MATCH($C72,'2018-09 (Д)'!$C$2:$C$100,0)+1,0))))),"Н/Д",((INDIRECT(CONCATENATE("'2018-10 (Д)'!Q",TEXT(MATCH($C72,'2018-10 (Д)'!$C$2:$C$100,0)+1,0)))-INDIRECT(CONCATENATE("'2018-09 (Д)'!Q",TEXT(MATCH($C72,'2018-09 (Д)'!$C$2:$C$100,0)+1,0))))/INDIRECT(CONCATENATE("'2018-09 (Д)'!Q",TEXT(MATCH($C72,'2018-09 (Д)'!$C$2:$C$100,0)+1,0))))*100)</f>
        <v>-64.431300533895282</v>
      </c>
      <c r="EO72" s="9">
        <f ca="1">IF(OR(INDIRECT(CONCATENATE("'2018-11 (Д)'!Q",TEXT(MATCH($C72,'2018-11 (Д)'!$C$2:$C$100,0)+1,0)))="Н/Д",INDIRECT(CONCATENATE("'2018-10 (Д)'!Q",TEXT(MATCH($C72,'2018-10 (Д)'!$C$2:$C$100,0)+1,0)))="Н/Д",AND(INDIRECT(CONCATENATE("'2018-11 (Д)'!Q",TEXT(MATCH($C72,'2018-11 (Д)'!$C$2:$C$100,0)+1,0)))="Н/Д",INDIRECT(CONCATENATE("'2018-10 (Д)'!Q",TEXT(MATCH($C72,'2018-10 (Д)'!$C$2:$C$100,0)+1,0))))),"Н/Д",((INDIRECT(CONCATENATE("'2018-11 (Д)'!Q",TEXT(MATCH($C72,'2018-11 (Д)'!$C$2:$C$100,0)+1,0)))-INDIRECT(CONCATENATE("'2018-10 (Д)'!Q",TEXT(MATCH($C72,'2018-10 (Д)'!$C$2:$C$100,0)+1,0))))/INDIRECT(CONCATENATE("'2018-10 (Д)'!Q",TEXT(MATCH($C72,'2018-10 (Д)'!$C$2:$C$100,0)+1,0))))*100)</f>
        <v>583.0830219225312</v>
      </c>
      <c r="EP72" s="9">
        <f ca="1">IF(OR(INDIRECT(CONCATENATE("'2018-12 (Д)'!Q",TEXT(MATCH($C72,'2018-12 (Д)'!$C$2:$C$100,0)+1,0)))="Н/Д",INDIRECT(CONCATENATE("'2018-11 (Д)'!Q",TEXT(MATCH($C72,'2018-11 (Д)'!$C$2:$C$100,0)+1,0)))="Н/Д",AND(INDIRECT(CONCATENATE("'2018-12 (Д)'!Q",TEXT(MATCH($C72,'2018-12 (Д)'!$C$2:$C$100,0)+1,0)))="Н/Д",INDIRECT(CONCATENATE("'2018-11 (Д)'!Q",TEXT(MATCH($C72,'2018-11 (Д)'!$C$2:$C$100,0)+1,0))))),"Н/Д",((INDIRECT(CONCATENATE("'2018-12 (Д)'!Q",TEXT(MATCH($C72,'2018-12 (Д)'!$C$2:$C$100,0)+1,0)))-INDIRECT(CONCATENATE("'2018-11 (Д)'!Q",TEXT(MATCH($C72,'2018-11 (Д)'!$C$2:$C$100,0)+1,0))))/INDIRECT(CONCATENATE("'2018-11 (Д)'!Q",TEXT(MATCH($C72,'2018-11 (Д)'!$C$2:$C$100,0)+1,0))))*100)</f>
        <v>-64.254795693926397</v>
      </c>
      <c r="EQ72" s="9"/>
      <c r="ER72" s="9">
        <f ca="1">IF(OR(INDIRECT(CONCATENATE("'2018-03 (Д)'!R",TEXT(MATCH($C72,'2018-03 (Д)'!$C$2:$C$100,0)+1,0)))="Н/Д",INDIRECT(CONCATENATE("'2018-02 (Д)'!R",TEXT(MATCH($C72,'2018-02 (Д)'!$C$2:$C$100,0)+1,0)))="Н/Д",AND(INDIRECT(CONCATENATE("'2018-03 (Д)'!R",TEXT(MATCH($C72,'2018-03 (Д)'!$C$2:$C$100,0)+1,0)))="Н/Д",INDIRECT(CONCATENATE("'2018-02 (Д)'!R",TEXT(MATCH($C72,'2018-02 (Д)'!$C$2:$C$100,0)+1,0))))),"Н/Д",((INDIRECT(CONCATENATE("'2018-03 (Д)'!R",TEXT(MATCH($C72,'2018-03 (Д)'!$C$2:$C$100,0)+1,0)))-INDIRECT(CONCATENATE("'2018-02 (Д)'!R",TEXT(MATCH($C72,'2018-02 (Д)'!$C$2:$C$100,0)+1,0))))/INDIRECT(CONCATENATE("'2018-02 (Д)'!R",TEXT(MATCH($C72,'2018-02 (Д)'!$C$2:$C$100,0)+1,0))))*100)</f>
        <v>48.815507353299409</v>
      </c>
      <c r="ES72" s="9">
        <f ca="1">IF(OR(INDIRECT(CONCATENATE("'2018-04 (Д)'!R",TEXT(MATCH($C72,'2018-04 (Д)'!$C$2:$C$100,0)+1,0)))="Н/Д",INDIRECT(CONCATENATE("'2018-03 (Д)'!R",TEXT(MATCH($C72,'2018-03 (Д)'!$C$2:$C$100,0)+1,0)))="Н/Д",AND(INDIRECT(CONCATENATE("'2018-04 (Д)'!R",TEXT(MATCH($C72,'2018-04 (Д)'!$C$2:$C$100,0)+1,0)))="Н/Д",INDIRECT(CONCATENATE("'2018-03 (Д)'!R",TEXT(MATCH($C72,'2018-03 (Д)'!$C$2:$C$100,0)+1,0))))),"Н/Д",((INDIRECT(CONCATENATE("'2018-04 (Д)'!R",TEXT(MATCH($C72,'2018-04 (Д)'!$C$2:$C$100,0)+1,0)))-INDIRECT(CONCATENATE("'2018-03 (Д)'!R",TEXT(MATCH($C72,'2018-03 (Д)'!$C$2:$C$100,0)+1,0))))/INDIRECT(CONCATENATE("'2018-03 (Д)'!R",TEXT(MATCH($C72,'2018-03 (Д)'!$C$2:$C$100,0)+1,0))))*100)</f>
        <v>-26.139934238824182</v>
      </c>
      <c r="ET72" s="9">
        <f ca="1">IF(OR(INDIRECT(CONCATENATE("'2018-05 (Д)'!R",TEXT(MATCH($C72,'2018-05 (Д)'!$C$2:$C$100,0)+1,0)))="Н/Д",INDIRECT(CONCATENATE("'2018-04 (Д)'!R",TEXT(MATCH($C72,'2018-04 (Д)'!$C$2:$C$100,0)+1,0)))="Н/Д",AND(INDIRECT(CONCATENATE("'2018-05 (Д)'!R",TEXT(MATCH($C72,'2018-05 (Д)'!$C$2:$C$100,0)+1,0)))="Н/Д",INDIRECT(CONCATENATE("'2018-04 (Д)'!R",TEXT(MATCH($C72,'2018-04 (Д)'!$C$2:$C$100,0)+1,0))))),"Н/Д",((INDIRECT(CONCATENATE("'2018-05 (Д)'!R",TEXT(MATCH($C72,'2018-05 (Д)'!$C$2:$C$100,0)+1,0)))-INDIRECT(CONCATENATE("'2018-04 (Д)'!R",TEXT(MATCH($C72,'2018-04 (Д)'!$C$2:$C$100,0)+1,0))))/INDIRECT(CONCATENATE("'2018-04 (Д)'!R",TEXT(MATCH($C72,'2018-04 (Д)'!$C$2:$C$100,0)+1,0))))*100)</f>
        <v>6.7679857349717585</v>
      </c>
      <c r="EU72" s="9">
        <f ca="1">IF(OR(INDIRECT(CONCATENATE("'2018-06 (Д)'!R",TEXT(MATCH($C72,'2018-06 (Д)'!$C$2:$C$100,0)+1,0)))="Н/Д",INDIRECT(CONCATENATE("'2018-05 (Д)'!R",TEXT(MATCH($C72,'2018-05 (Д)'!$C$2:$C$100,0)+1,0)))="Н/Д",AND(INDIRECT(CONCATENATE("'2018-06 (Д)'!R",TEXT(MATCH($C72,'2018-06 (Д)'!$C$2:$C$100,0)+1,0)))="Н/Д",INDIRECT(CONCATENATE("'2018-05 (Д)'!R",TEXT(MATCH($C72,'2018-05 (Д)'!$C$2:$C$100,0)+1,0))))),"Н/Д",((INDIRECT(CONCATENATE("'2018-06 (Д)'!R",TEXT(MATCH($C72,'2018-06 (Д)'!$C$2:$C$100,0)+1,0)))-INDIRECT(CONCATENATE("'2018-05 (Д)'!R",TEXT(MATCH($C72,'2018-05 (Д)'!$C$2:$C$100,0)+1,0))))/INDIRECT(CONCATENATE("'2018-05 (Д)'!R",TEXT(MATCH($C72,'2018-05 (Д)'!$C$2:$C$100,0)+1,0))))*100)</f>
        <v>-13.579760310709796</v>
      </c>
      <c r="EV72" s="9">
        <f ca="1">IF(OR(INDIRECT(CONCATENATE("'2018-07 (Д)'!R",TEXT(MATCH($C72,'2018-07 (Д)'!$C$2:$C$100,0)+1,0)))="Н/Д",INDIRECT(CONCATENATE("'2018-06 (Д)'!R",TEXT(MATCH($C72,'2018-06 (Д)'!$C$2:$C$100,0)+1,0)))="Н/Д",AND(INDIRECT(CONCATENATE("'2018-07 (Д)'!R",TEXT(MATCH($C72,'2018-07 (Д)'!$C$2:$C$100,0)+1,0)))="Н/Д",INDIRECT(CONCATENATE("'2018-06 (Д)'!R",TEXT(MATCH($C72,'2018-06 (Д)'!$C$2:$C$100,0)+1,0))))),"Н/Д",((INDIRECT(CONCATENATE("'2018-07 (Д)'!R",TEXT(MATCH($C72,'2018-07 (Д)'!$C$2:$C$100,0)+1,0)))-INDIRECT(CONCATENATE("'2018-06 (Д)'!R",TEXT(MATCH($C72,'2018-06 (Д)'!$C$2:$C$100,0)+1,0))))/INDIRECT(CONCATENATE("'2018-06 (Д)'!R",TEXT(MATCH($C72,'2018-06 (Д)'!$C$2:$C$100,0)+1,0))))*100)</f>
        <v>16.293847609256868</v>
      </c>
      <c r="EW72" s="9">
        <f ca="1">IF(OR(INDIRECT(CONCATENATE("'2018-08 (Д)'!R",TEXT(MATCH($C72,'2018-08 (Д)'!$C$2:$C$100,0)+1,0)))="Н/Д",INDIRECT(CONCATENATE("'2018-07 (Д)'!R",TEXT(MATCH($C72,'2018-07 (Д)'!$C$2:$C$100,0)+1,0)))="Н/Д",AND(INDIRECT(CONCATENATE("'2018-08 (Д)'!R",TEXT(MATCH($C72,'2018-08 (Д)'!$C$2:$C$100,0)+1,0)))="Н/Д",INDIRECT(CONCATENATE("'2018-07 (Д)'!R",TEXT(MATCH($C72,'2018-07 (Д)'!$C$2:$C$100,0)+1,0))))),"Н/Д",((INDIRECT(CONCATENATE("'2018-08 (Д)'!R",TEXT(MATCH($C72,'2018-08 (Д)'!$C$2:$C$100,0)+1,0)))-INDIRECT(CONCATENATE("'2018-07 (Д)'!R",TEXT(MATCH($C72,'2018-07 (Д)'!$C$2:$C$100,0)+1,0))))/INDIRECT(CONCATENATE("'2018-07 (Д)'!R",TEXT(MATCH($C72,'2018-07 (Д)'!$C$2:$C$100,0)+1,0))))*100)</f>
        <v>24.185515815584921</v>
      </c>
      <c r="EX72" s="9">
        <f ca="1">IF(OR(INDIRECT(CONCATENATE("'2018-09 (Д)'!R",TEXT(MATCH($C72,'2018-09 (Д)'!$C$2:$C$100,0)+1,0)))="Н/Д",INDIRECT(CONCATENATE("'2018-08 (Д)'!R",TEXT(MATCH($C72,'2018-08 (Д)'!$C$2:$C$100,0)+1,0)))="Н/Д",AND(INDIRECT(CONCATENATE("'2018-09 (Д)'!R",TEXT(MATCH($C72,'2018-09 (Д)'!$C$2:$C$100,0)+1,0)))="Н/Д",INDIRECT(CONCATENATE("'2018-08 (Д)'!R",TEXT(MATCH($C72,'2018-08 (Д)'!$C$2:$C$100,0)+1,0))))),"Н/Д",((INDIRECT(CONCATENATE("'2018-09 (Д)'!R",TEXT(MATCH($C72,'2018-09 (Д)'!$C$2:$C$100,0)+1,0)))-INDIRECT(CONCATENATE("'2018-08 (Д)'!R",TEXT(MATCH($C72,'2018-08 (Д)'!$C$2:$C$100,0)+1,0))))/INDIRECT(CONCATENATE("'2018-08 (Д)'!R",TEXT(MATCH($C72,'2018-08 (Д)'!$C$2:$C$100,0)+1,0))))*100)</f>
        <v>-12.347213866648344</v>
      </c>
      <c r="EY72" s="9">
        <f ca="1">IF(OR(INDIRECT(CONCATENATE("'2018-10 (Д)'!R",TEXT(MATCH($C72,'2018-10 (Д)'!$C$2:$C$100,0)+1,0)))="Н/Д",INDIRECT(CONCATENATE("'2018-09 (Д)'!R",TEXT(MATCH($C72,'2018-09 (Д)'!$C$2:$C$100,0)+1,0)))="Н/Д",AND(INDIRECT(CONCATENATE("'2018-10 (Д)'!R",TEXT(MATCH($C72,'2018-10 (Д)'!$C$2:$C$100,0)+1,0)))="Н/Д",INDIRECT(CONCATENATE("'2018-09 (Д)'!R",TEXT(MATCH($C72,'2018-09 (Д)'!$C$2:$C$100,0)+1,0))))),"Н/Д",((INDIRECT(CONCATENATE("'2018-10 (Д)'!R",TEXT(MATCH($C72,'2018-10 (Д)'!$C$2:$C$100,0)+1,0)))-INDIRECT(CONCATENATE("'2018-09 (Д)'!R",TEXT(MATCH($C72,'2018-09 (Д)'!$C$2:$C$100,0)+1,0))))/INDIRECT(CONCATENATE("'2018-09 (Д)'!R",TEXT(MATCH($C72,'2018-09 (Д)'!$C$2:$C$100,0)+1,0))))*100)</f>
        <v>7.5765241851641685</v>
      </c>
      <c r="EZ72" s="9">
        <f ca="1">IF(OR(INDIRECT(CONCATENATE("'2018-11 (Д)'!R",TEXT(MATCH($C72,'2018-11 (Д)'!$C$2:$C$100,0)+1,0)))="Н/Д",INDIRECT(CONCATENATE("'2018-10 (Д)'!R",TEXT(MATCH($C72,'2018-10 (Д)'!$C$2:$C$100,0)+1,0)))="Н/Д",AND(INDIRECT(CONCATENATE("'2018-11 (Д)'!R",TEXT(MATCH($C72,'2018-11 (Д)'!$C$2:$C$100,0)+1,0)))="Н/Д",INDIRECT(CONCATENATE("'2018-10 (Д)'!R",TEXT(MATCH($C72,'2018-10 (Д)'!$C$2:$C$100,0)+1,0))))),"Н/Д",((INDIRECT(CONCATENATE("'2018-11 (Д)'!R",TEXT(MATCH($C72,'2018-11 (Д)'!$C$2:$C$100,0)+1,0)))-INDIRECT(CONCATENATE("'2018-10 (Д)'!R",TEXT(MATCH($C72,'2018-10 (Д)'!$C$2:$C$100,0)+1,0))))/INDIRECT(CONCATENATE("'2018-10 (Д)'!R",TEXT(MATCH($C72,'2018-10 (Д)'!$C$2:$C$100,0)+1,0))))*100)</f>
        <v>75.978800813994596</v>
      </c>
      <c r="FA72" s="9">
        <f ca="1">IF(OR(INDIRECT(CONCATENATE("'2018-12 (Д)'!R",TEXT(MATCH($C72,'2018-12 (Д)'!$C$2:$C$100,0)+1,0)))="Н/Д",INDIRECT(CONCATENATE("'2018-11 (Д)'!R",TEXT(MATCH($C72,'2018-11 (Д)'!$C$2:$C$100,0)+1,0)))="Н/Д",AND(INDIRECT(CONCATENATE("'2018-12 (Д)'!R",TEXT(MATCH($C72,'2018-12 (Д)'!$C$2:$C$100,0)+1,0)))="Н/Д",INDIRECT(CONCATENATE("'2018-11 (Д)'!R",TEXT(MATCH($C72,'2018-11 (Д)'!$C$2:$C$100,0)+1,0))))),"Н/Д",((INDIRECT(CONCATENATE("'2018-12 (Д)'!R",TEXT(MATCH($C72,'2018-12 (Д)'!$C$2:$C$100,0)+1,0)))-INDIRECT(CONCATENATE("'2018-11 (Д)'!R",TEXT(MATCH($C72,'2018-11 (Д)'!$C$2:$C$100,0)+1,0))))/INDIRECT(CONCATENATE("'2018-11 (Д)'!R",TEXT(MATCH($C72,'2018-11 (Д)'!$C$2:$C$100,0)+1,0))))*100)</f>
        <v>-44.966503864435325</v>
      </c>
      <c r="FB72" s="9"/>
      <c r="FC72" s="9">
        <f ca="1">IF(OR(INDIRECT(CONCATENATE("'2018-03 (Д)'!S",TEXT(MATCH($C72,'2018-03 (Д)'!$C$2:$C$100,0)+1,0)))="Н/Д",INDIRECT(CONCATENATE("'2018-02 (Д)'!S",TEXT(MATCH($C72,'2018-02 (Д)'!$C$2:$C$100,0)+1,0)))="Н/Д",AND(INDIRECT(CONCATENATE("'2018-03 (Д)'!S",TEXT(MATCH($C72,'2018-03 (Д)'!$C$2:$C$100,0)+1,0)))="Н/Д",INDIRECT(CONCATENATE("'2018-02 (Д)'!S",TEXT(MATCH($C72,'2018-02 (Д)'!$C$2:$C$100,0)+1,0))))),"Н/Д",((INDIRECT(CONCATENATE("'2018-03 (Д)'!S",TEXT(MATCH($C72,'2018-03 (Д)'!$C$2:$C$100,0)+1,0)))-INDIRECT(CONCATENATE("'2018-02 (Д)'!S",TEXT(MATCH($C72,'2018-02 (Д)'!$C$2:$C$100,0)+1,0))))/INDIRECT(CONCATENATE("'2018-02 (Д)'!S",TEXT(MATCH($C72,'2018-02 (Д)'!$C$2:$C$100,0)+1,0))))*100)</f>
        <v>22.301245080882417</v>
      </c>
      <c r="FD72" s="9">
        <f ca="1">IF(OR(INDIRECT(CONCATENATE("'2018-04 (Д)'!S",TEXT(MATCH($C72,'2018-04 (Д)'!$C$2:$C$100,0)+1,0)))="Н/Д",INDIRECT(CONCATENATE("'2018-03 (Д)'!S",TEXT(MATCH($C72,'2018-03 (Д)'!$C$2:$C$100,0)+1,0)))="Н/Д",AND(INDIRECT(CONCATENATE("'2018-04 (Д)'!S",TEXT(MATCH($C72,'2018-04 (Д)'!$C$2:$C$100,0)+1,0)))="Н/Д",INDIRECT(CONCATENATE("'2018-03 (Д)'!S",TEXT(MATCH($C72,'2018-03 (Д)'!$C$2:$C$100,0)+1,0))))),"Н/Д",((INDIRECT(CONCATENATE("'2018-04 (Д)'!S",TEXT(MATCH($C72,'2018-04 (Д)'!$C$2:$C$100,0)+1,0)))-INDIRECT(CONCATENATE("'2018-03 (Д)'!S",TEXT(MATCH($C72,'2018-03 (Д)'!$C$2:$C$100,0)+1,0))))/INDIRECT(CONCATENATE("'2018-03 (Д)'!S",TEXT(MATCH($C72,'2018-03 (Д)'!$C$2:$C$100,0)+1,0))))*100)</f>
        <v>51.635043105452972</v>
      </c>
      <c r="FE72" s="9">
        <f ca="1">IF(OR(INDIRECT(CONCATENATE("'2018-05 (Д)'!S",TEXT(MATCH($C72,'2018-05 (Д)'!$C$2:$C$100,0)+1,0)))="Н/Д",INDIRECT(CONCATENATE("'2018-04 (Д)'!S",TEXT(MATCH($C72,'2018-04 (Д)'!$C$2:$C$100,0)+1,0)))="Н/Д",AND(INDIRECT(CONCATENATE("'2018-05 (Д)'!S",TEXT(MATCH($C72,'2018-05 (Д)'!$C$2:$C$100,0)+1,0)))="Н/Д",INDIRECT(CONCATENATE("'2018-04 (Д)'!S",TEXT(MATCH($C72,'2018-04 (Д)'!$C$2:$C$100,0)+1,0))))),"Н/Д",((INDIRECT(CONCATENATE("'2018-05 (Д)'!S",TEXT(MATCH($C72,'2018-05 (Д)'!$C$2:$C$100,0)+1,0)))-INDIRECT(CONCATENATE("'2018-04 (Д)'!S",TEXT(MATCH($C72,'2018-04 (Д)'!$C$2:$C$100,0)+1,0))))/INDIRECT(CONCATENATE("'2018-04 (Д)'!S",TEXT(MATCH($C72,'2018-04 (Д)'!$C$2:$C$100,0)+1,0))))*100)</f>
        <v>73.85708100327723</v>
      </c>
      <c r="FF72" s="9">
        <f ca="1">IF(OR(INDIRECT(CONCATENATE("'2018-06 (Д)'!S",TEXT(MATCH($C72,'2018-06 (Д)'!$C$2:$C$100,0)+1,0)))="Н/Д",INDIRECT(CONCATENATE("'2018-05 (Д)'!S",TEXT(MATCH($C72,'2018-05 (Д)'!$C$2:$C$100,0)+1,0)))="Н/Д",AND(INDIRECT(CONCATENATE("'2018-06 (Д)'!S",TEXT(MATCH($C72,'2018-06 (Д)'!$C$2:$C$100,0)+1,0)))="Н/Д",INDIRECT(CONCATENATE("'2018-05 (Д)'!S",TEXT(MATCH($C72,'2018-05 (Д)'!$C$2:$C$100,0)+1,0))))),"Н/Д",((INDIRECT(CONCATENATE("'2018-06 (Д)'!S",TEXT(MATCH($C72,'2018-06 (Д)'!$C$2:$C$100,0)+1,0)))-INDIRECT(CONCATENATE("'2018-05 (Д)'!S",TEXT(MATCH($C72,'2018-05 (Д)'!$C$2:$C$100,0)+1,0))))/INDIRECT(CONCATENATE("'2018-05 (Д)'!S",TEXT(MATCH($C72,'2018-05 (Д)'!$C$2:$C$100,0)+1,0))))*100)</f>
        <v>-24.751552068750659</v>
      </c>
      <c r="FG72" s="9">
        <f ca="1">IF(OR(INDIRECT(CONCATENATE("'2018-07 (Д)'!S",TEXT(MATCH($C72,'2018-07 (Д)'!$C$2:$C$100,0)+1,0)))="Н/Д",INDIRECT(CONCATENATE("'2018-06 (Д)'!S",TEXT(MATCH($C72,'2018-06 (Д)'!$C$2:$C$100,0)+1,0)))="Н/Д",AND(INDIRECT(CONCATENATE("'2018-07 (Д)'!S",TEXT(MATCH($C72,'2018-07 (Д)'!$C$2:$C$100,0)+1,0)))="Н/Д",INDIRECT(CONCATENATE("'2018-06 (Д)'!S",TEXT(MATCH($C72,'2018-06 (Д)'!$C$2:$C$100,0)+1,0))))),"Н/Д",((INDIRECT(CONCATENATE("'2018-07 (Д)'!S",TEXT(MATCH($C72,'2018-07 (Д)'!$C$2:$C$100,0)+1,0)))-INDIRECT(CONCATENATE("'2018-06 (Д)'!S",TEXT(MATCH($C72,'2018-06 (Д)'!$C$2:$C$100,0)+1,0))))/INDIRECT(CONCATENATE("'2018-06 (Д)'!S",TEXT(MATCH($C72,'2018-06 (Д)'!$C$2:$C$100,0)+1,0))))*100)</f>
        <v>-20.548725483104423</v>
      </c>
      <c r="FH72" s="9">
        <f ca="1">IF(OR(INDIRECT(CONCATENATE("'2018-08 (Д)'!S",TEXT(MATCH($C72,'2018-08 (Д)'!$C$2:$C$100,0)+1,0)))="Н/Д",INDIRECT(CONCATENATE("'2018-07 (Д)'!S",TEXT(MATCH($C72,'2018-07 (Д)'!$C$2:$C$100,0)+1,0)))="Н/Д",AND(INDIRECT(CONCATENATE("'2018-08 (Д)'!S",TEXT(MATCH($C72,'2018-08 (Д)'!$C$2:$C$100,0)+1,0)))="Н/Д",INDIRECT(CONCATENATE("'2018-07 (Д)'!S",TEXT(MATCH($C72,'2018-07 (Д)'!$C$2:$C$100,0)+1,0))))),"Н/Д",((INDIRECT(CONCATENATE("'2018-08 (Д)'!S",TEXT(MATCH($C72,'2018-08 (Д)'!$C$2:$C$100,0)+1,0)))-INDIRECT(CONCATENATE("'2018-07 (Д)'!S",TEXT(MATCH($C72,'2018-07 (Д)'!$C$2:$C$100,0)+1,0))))/INDIRECT(CONCATENATE("'2018-07 (Д)'!S",TEXT(MATCH($C72,'2018-07 (Д)'!$C$2:$C$100,0)+1,0))))*100)</f>
        <v>-15.717132343649387</v>
      </c>
      <c r="FI72" s="9">
        <f ca="1">IF(OR(INDIRECT(CONCATENATE("'2018-09 (Д)'!S",TEXT(MATCH($C72,'2018-09 (Д)'!$C$2:$C$100,0)+1,0)))="Н/Д",INDIRECT(CONCATENATE("'2018-08 (Д)'!S",TEXT(MATCH($C72,'2018-08 (Д)'!$C$2:$C$100,0)+1,0)))="Н/Д",AND(INDIRECT(CONCATENATE("'2018-09 (Д)'!S",TEXT(MATCH($C72,'2018-09 (Д)'!$C$2:$C$100,0)+1,0)))="Н/Д",INDIRECT(CONCATENATE("'2018-08 (Д)'!S",TEXT(MATCH($C72,'2018-08 (Д)'!$C$2:$C$100,0)+1,0))))),"Н/Д",((INDIRECT(CONCATENATE("'2018-09 (Д)'!S",TEXT(MATCH($C72,'2018-09 (Д)'!$C$2:$C$100,0)+1,0)))-INDIRECT(CONCATENATE("'2018-08 (Д)'!S",TEXT(MATCH($C72,'2018-08 (Д)'!$C$2:$C$100,0)+1,0))))/INDIRECT(CONCATENATE("'2018-08 (Д)'!S",TEXT(MATCH($C72,'2018-08 (Д)'!$C$2:$C$100,0)+1,0))))*100)</f>
        <v>-12.593692873748367</v>
      </c>
      <c r="FJ72" s="9">
        <f ca="1">IF(OR(INDIRECT(CONCATENATE("'2018-10 (Д)'!S",TEXT(MATCH($C72,'2018-10 (Д)'!$C$2:$C$100,0)+1,0)))="Н/Д",INDIRECT(CONCATENATE("'2018-09 (Д)'!S",TEXT(MATCH($C72,'2018-09 (Д)'!$C$2:$C$100,0)+1,0)))="Н/Д",AND(INDIRECT(CONCATENATE("'2018-10 (Д)'!S",TEXT(MATCH($C72,'2018-10 (Д)'!$C$2:$C$100,0)+1,0)))="Н/Д",INDIRECT(CONCATENATE("'2018-09 (Д)'!S",TEXT(MATCH($C72,'2018-09 (Д)'!$C$2:$C$100,0)+1,0))))),"Н/Д",((INDIRECT(CONCATENATE("'2018-10 (Д)'!S",TEXT(MATCH($C72,'2018-10 (Д)'!$C$2:$C$100,0)+1,0)))-INDIRECT(CONCATENATE("'2018-09 (Д)'!S",TEXT(MATCH($C72,'2018-09 (Д)'!$C$2:$C$100,0)+1,0))))/INDIRECT(CONCATENATE("'2018-09 (Д)'!S",TEXT(MATCH($C72,'2018-09 (Д)'!$C$2:$C$100,0)+1,0))))*100)</f>
        <v>-18.23274517285315</v>
      </c>
      <c r="FK72" s="9">
        <f ca="1">IF(OR(INDIRECT(CONCATENATE("'2018-11 (Д)'!S",TEXT(MATCH($C72,'2018-11 (Д)'!$C$2:$C$100,0)+1,0)))="Н/Д",INDIRECT(CONCATENATE("'2018-10 (Д)'!S",TEXT(MATCH($C72,'2018-10 (Д)'!$C$2:$C$100,0)+1,0)))="Н/Д",AND(INDIRECT(CONCATENATE("'2018-11 (Д)'!S",TEXT(MATCH($C72,'2018-11 (Д)'!$C$2:$C$100,0)+1,0)))="Н/Д",INDIRECT(CONCATENATE("'2018-10 (Д)'!S",TEXT(MATCH($C72,'2018-10 (Д)'!$C$2:$C$100,0)+1,0))))),"Н/Д",((INDIRECT(CONCATENATE("'2018-11 (Д)'!S",TEXT(MATCH($C72,'2018-11 (Д)'!$C$2:$C$100,0)+1,0)))-INDIRECT(CONCATENATE("'2018-10 (Д)'!S",TEXT(MATCH($C72,'2018-10 (Д)'!$C$2:$C$100,0)+1,0))))/INDIRECT(CONCATENATE("'2018-10 (Д)'!S",TEXT(MATCH($C72,'2018-10 (Д)'!$C$2:$C$100,0)+1,0))))*100)</f>
        <v>281.19222955875267</v>
      </c>
      <c r="FL72" s="9">
        <f ca="1">IF(OR(INDIRECT(CONCATENATE("'2018-12 (Д)'!S",TEXT(MATCH($C72,'2018-12 (Д)'!$C$2:$C$100,0)+1,0)))="Н/Д",INDIRECT(CONCATENATE("'2018-11 (Д)'!S",TEXT(MATCH($C72,'2018-11 (Д)'!$C$2:$C$100,0)+1,0)))="Н/Д",AND(INDIRECT(CONCATENATE("'2018-12 (Д)'!S",TEXT(MATCH($C72,'2018-12 (Д)'!$C$2:$C$100,0)+1,0)))="Н/Д",INDIRECT(CONCATENATE("'2018-11 (Д)'!S",TEXT(MATCH($C72,'2018-11 (Д)'!$C$2:$C$100,0)+1,0))))),"Н/Д",((INDIRECT(CONCATENATE("'2018-12 (Д)'!S",TEXT(MATCH($C72,'2018-12 (Д)'!$C$2:$C$100,0)+1,0)))-INDIRECT(CONCATENATE("'2018-11 (Д)'!S",TEXT(MATCH($C72,'2018-11 (Д)'!$C$2:$C$100,0)+1,0))))/INDIRECT(CONCATENATE("'2018-11 (Д)'!S",TEXT(MATCH($C72,'2018-11 (Д)'!$C$2:$C$100,0)+1,0))))*100)</f>
        <v>-63.298882136145416</v>
      </c>
      <c r="FM72" s="9"/>
      <c r="FN72" s="9">
        <f ca="1">IF(OR(INDIRECT(CONCATENATE("'2018-03 (Д)'!T",TEXT(MATCH($C72,'2018-03 (Д)'!$C$2:$C$100,0)+1,0)))="Н/Д",INDIRECT(CONCATENATE("'2018-02 (Д)'!T",TEXT(MATCH($C72,'2018-02 (Д)'!$C$2:$C$100,0)+1,0)))="Н/Д",AND(INDIRECT(CONCATENATE("'2018-03 (Д)'!T",TEXT(MATCH($C72,'2018-03 (Д)'!$C$2:$C$100,0)+1,0)))="Н/Д",INDIRECT(CONCATENATE("'2018-02 (Д)'!T",TEXT(MATCH($C72,'2018-02 (Д)'!$C$2:$C$100,0)+1,0))))),"Н/Д",((INDIRECT(CONCATENATE("'2018-03 (Д)'!T",TEXT(MATCH($C72,'2018-03 (Д)'!$C$2:$C$100,0)+1,0)))-INDIRECT(CONCATENATE("'2018-02 (Д)'!T",TEXT(MATCH($C72,'2018-02 (Д)'!$C$2:$C$100,0)+1,0))))/INDIRECT(CONCATENATE("'2018-02 (Д)'!T",TEXT(MATCH($C72,'2018-02 (Д)'!$C$2:$C$100,0)+1,0))))*100)</f>
        <v>94.973280040322209</v>
      </c>
      <c r="FO72" s="9">
        <f ca="1">IF(OR(INDIRECT(CONCATENATE("'2018-04 (Д)'!T",TEXT(MATCH($C72,'2018-04 (Д)'!$C$2:$C$100,0)+1,0)))="Н/Д",INDIRECT(CONCATENATE("'2018-03 (Д)'!T",TEXT(MATCH($C72,'2018-03 (Д)'!$C$2:$C$100,0)+1,0)))="Н/Д",AND(INDIRECT(CONCATENATE("'2018-04 (Д)'!T",TEXT(MATCH($C72,'2018-04 (Д)'!$C$2:$C$100,0)+1,0)))="Н/Д",INDIRECT(CONCATENATE("'2018-03 (Д)'!T",TEXT(MATCH($C72,'2018-03 (Д)'!$C$2:$C$100,0)+1,0))))),"Н/Д",((INDIRECT(CONCATENATE("'2018-04 (Д)'!T",TEXT(MATCH($C72,'2018-04 (Д)'!$C$2:$C$100,0)+1,0)))-INDIRECT(CONCATENATE("'2018-03 (Д)'!T",TEXT(MATCH($C72,'2018-03 (Д)'!$C$2:$C$100,0)+1,0))))/INDIRECT(CONCATENATE("'2018-03 (Д)'!T",TEXT(MATCH($C72,'2018-03 (Д)'!$C$2:$C$100,0)+1,0))))*100)</f>
        <v>-32.309482082199786</v>
      </c>
      <c r="FP72" s="9">
        <f ca="1">IF(OR(INDIRECT(CONCATENATE("'2018-05 (Д)'!T",TEXT(MATCH($C72,'2018-05 (Д)'!$C$2:$C$100,0)+1,0)))="Н/Д",INDIRECT(CONCATENATE("'2018-04 (Д)'!T",TEXT(MATCH($C72,'2018-04 (Д)'!$C$2:$C$100,0)+1,0)))="Н/Д",AND(INDIRECT(CONCATENATE("'2018-05 (Д)'!T",TEXT(MATCH($C72,'2018-05 (Д)'!$C$2:$C$100,0)+1,0)))="Н/Д",INDIRECT(CONCATENATE("'2018-04 (Д)'!T",TEXT(MATCH($C72,'2018-04 (Д)'!$C$2:$C$100,0)+1,0))))),"Н/Д",((INDIRECT(CONCATENATE("'2018-05 (Д)'!T",TEXT(MATCH($C72,'2018-05 (Д)'!$C$2:$C$100,0)+1,0)))-INDIRECT(CONCATENATE("'2018-04 (Д)'!T",TEXT(MATCH($C72,'2018-04 (Д)'!$C$2:$C$100,0)+1,0))))/INDIRECT(CONCATENATE("'2018-04 (Д)'!T",TEXT(MATCH($C72,'2018-04 (Д)'!$C$2:$C$100,0)+1,0))))*100)</f>
        <v>26.816668277639831</v>
      </c>
      <c r="FQ72" s="9">
        <f ca="1">IF(OR(INDIRECT(CONCATENATE("'2018-06 (Д)'!T",TEXT(MATCH($C72,'2018-06 (Д)'!$C$2:$C$100,0)+1,0)))="Н/Д",INDIRECT(CONCATENATE("'2018-05 (Д)'!T",TEXT(MATCH($C72,'2018-05 (Д)'!$C$2:$C$100,0)+1,0)))="Н/Д",AND(INDIRECT(CONCATENATE("'2018-06 (Д)'!T",TEXT(MATCH($C72,'2018-06 (Д)'!$C$2:$C$100,0)+1,0)))="Н/Д",INDIRECT(CONCATENATE("'2018-05 (Д)'!T",TEXT(MATCH($C72,'2018-05 (Д)'!$C$2:$C$100,0)+1,0))))),"Н/Д",((INDIRECT(CONCATENATE("'2018-06 (Д)'!T",TEXT(MATCH($C72,'2018-06 (Д)'!$C$2:$C$100,0)+1,0)))-INDIRECT(CONCATENATE("'2018-05 (Д)'!T",TEXT(MATCH($C72,'2018-05 (Д)'!$C$2:$C$100,0)+1,0))))/INDIRECT(CONCATENATE("'2018-05 (Д)'!T",TEXT(MATCH($C72,'2018-05 (Д)'!$C$2:$C$100,0)+1,0))))*100)</f>
        <v>11.678110377455498</v>
      </c>
      <c r="FR72" s="9">
        <f ca="1">IF(OR(INDIRECT(CONCATENATE("'2018-07 (Д)'!T",TEXT(MATCH($C72,'2018-07 (Д)'!$C$2:$C$100,0)+1,0)))="Н/Д",INDIRECT(CONCATENATE("'2018-06 (Д)'!T",TEXT(MATCH($C72,'2018-06 (Д)'!$C$2:$C$100,0)+1,0)))="Н/Д",AND(INDIRECT(CONCATENATE("'2018-07 (Д)'!T",TEXT(MATCH($C72,'2018-07 (Д)'!$C$2:$C$100,0)+1,0)))="Н/Д",INDIRECT(CONCATENATE("'2018-06 (Д)'!T",TEXT(MATCH($C72,'2018-06 (Д)'!$C$2:$C$100,0)+1,0))))),"Н/Д",((INDIRECT(CONCATENATE("'2018-07 (Д)'!T",TEXT(MATCH($C72,'2018-07 (Д)'!$C$2:$C$100,0)+1,0)))-INDIRECT(CONCATENATE("'2018-06 (Д)'!T",TEXT(MATCH($C72,'2018-06 (Д)'!$C$2:$C$100,0)+1,0))))/INDIRECT(CONCATENATE("'2018-06 (Д)'!T",TEXT(MATCH($C72,'2018-06 (Д)'!$C$2:$C$100,0)+1,0))))*100)</f>
        <v>456.06570366218364</v>
      </c>
      <c r="FS72" s="9">
        <f ca="1">IF(OR(INDIRECT(CONCATENATE("'2018-08 (Д)'!T",TEXT(MATCH($C72,'2018-08 (Д)'!$C$2:$C$100,0)+1,0)))="Н/Д",INDIRECT(CONCATENATE("'2018-07 (Д)'!T",TEXT(MATCH($C72,'2018-07 (Д)'!$C$2:$C$100,0)+1,0)))="Н/Д",AND(INDIRECT(CONCATENATE("'2018-08 (Д)'!T",TEXT(MATCH($C72,'2018-08 (Д)'!$C$2:$C$100,0)+1,0)))="Н/Д",INDIRECT(CONCATENATE("'2018-07 (Д)'!T",TEXT(MATCH($C72,'2018-07 (Д)'!$C$2:$C$100,0)+1,0))))),"Н/Д",((INDIRECT(CONCATENATE("'2018-08 (Д)'!T",TEXT(MATCH($C72,'2018-08 (Д)'!$C$2:$C$100,0)+1,0)))-INDIRECT(CONCATENATE("'2018-07 (Д)'!T",TEXT(MATCH($C72,'2018-07 (Д)'!$C$2:$C$100,0)+1,0))))/INDIRECT(CONCATENATE("'2018-07 (Д)'!T",TEXT(MATCH($C72,'2018-07 (Д)'!$C$2:$C$100,0)+1,0))))*100)</f>
        <v>-158.14757250358642</v>
      </c>
      <c r="FT72" s="9">
        <f ca="1">IF(OR(INDIRECT(CONCATENATE("'2018-09 (Д)'!T",TEXT(MATCH($C72,'2018-09 (Д)'!$C$2:$C$100,0)+1,0)))="Н/Д",INDIRECT(CONCATENATE("'2018-08 (Д)'!T",TEXT(MATCH($C72,'2018-08 (Д)'!$C$2:$C$100,0)+1,0)))="Н/Д",AND(INDIRECT(CONCATENATE("'2018-09 (Д)'!T",TEXT(MATCH($C72,'2018-09 (Д)'!$C$2:$C$100,0)+1,0)))="Н/Д",INDIRECT(CONCATENATE("'2018-08 (Д)'!T",TEXT(MATCH($C72,'2018-08 (Д)'!$C$2:$C$100,0)+1,0))))),"Н/Д",((INDIRECT(CONCATENATE("'2018-09 (Д)'!T",TEXT(MATCH($C72,'2018-09 (Д)'!$C$2:$C$100,0)+1,0)))-INDIRECT(CONCATENATE("'2018-08 (Д)'!T",TEXT(MATCH($C72,'2018-08 (Д)'!$C$2:$C$100,0)+1,0))))/INDIRECT(CONCATENATE("'2018-08 (Д)'!T",TEXT(MATCH($C72,'2018-08 (Д)'!$C$2:$C$100,0)+1,0))))*100)</f>
        <v>-140.60104469815028</v>
      </c>
      <c r="FU72" s="9">
        <f ca="1">IF(OR(INDIRECT(CONCATENATE("'2018-10 (Д)'!T",TEXT(MATCH($C72,'2018-10 (Д)'!$C$2:$C$100,0)+1,0)))="Н/Д",INDIRECT(CONCATENATE("'2018-09 (Д)'!T",TEXT(MATCH($C72,'2018-09 (Д)'!$C$2:$C$100,0)+1,0)))="Н/Д",AND(INDIRECT(CONCATENATE("'2018-10 (Д)'!T",TEXT(MATCH($C72,'2018-10 (Д)'!$C$2:$C$100,0)+1,0)))="Н/Д",INDIRECT(CONCATENATE("'2018-09 (Д)'!T",TEXT(MATCH($C72,'2018-09 (Д)'!$C$2:$C$100,0)+1,0))))),"Н/Д",((INDIRECT(CONCATENATE("'2018-10 (Д)'!T",TEXT(MATCH($C72,'2018-10 (Д)'!$C$2:$C$100,0)+1,0)))-INDIRECT(CONCATENATE("'2018-09 (Д)'!T",TEXT(MATCH($C72,'2018-09 (Д)'!$C$2:$C$100,0)+1,0))))/INDIRECT(CONCATENATE("'2018-09 (Д)'!T",TEXT(MATCH($C72,'2018-09 (Д)'!$C$2:$C$100,0)+1,0))))*100)</f>
        <v>-7.2328916167547792</v>
      </c>
      <c r="FV72" s="9">
        <f ca="1">IF(OR(INDIRECT(CONCATENATE("'2018-11 (Д)'!T",TEXT(MATCH($C72,'2018-11 (Д)'!$C$2:$C$100,0)+1,0)))="Н/Д",INDIRECT(CONCATENATE("'2018-10 (Д)'!T",TEXT(MATCH($C72,'2018-10 (Д)'!$C$2:$C$100,0)+1,0)))="Н/Д",AND(INDIRECT(CONCATENATE("'2018-11 (Д)'!T",TEXT(MATCH($C72,'2018-11 (Д)'!$C$2:$C$100,0)+1,0)))="Н/Д",INDIRECT(CONCATENATE("'2018-10 (Д)'!T",TEXT(MATCH($C72,'2018-10 (Д)'!$C$2:$C$100,0)+1,0))))),"Н/Д",((INDIRECT(CONCATENATE("'2018-11 (Д)'!T",TEXT(MATCH($C72,'2018-11 (Д)'!$C$2:$C$100,0)+1,0)))-INDIRECT(CONCATENATE("'2018-10 (Д)'!T",TEXT(MATCH($C72,'2018-10 (Д)'!$C$2:$C$100,0)+1,0))))/INDIRECT(CONCATENATE("'2018-10 (Д)'!T",TEXT(MATCH($C72,'2018-10 (Д)'!$C$2:$C$100,0)+1,0))))*100)</f>
        <v>4.9925714353894781</v>
      </c>
      <c r="FW72" s="9">
        <f ca="1">IF(OR(INDIRECT(CONCATENATE("'2018-12 (Д)'!T",TEXT(MATCH($C72,'2018-12 (Д)'!$C$2:$C$100,0)+1,0)))="Н/Д",INDIRECT(CONCATENATE("'2018-11 (Д)'!T",TEXT(MATCH($C72,'2018-11 (Д)'!$C$2:$C$100,0)+1,0)))="Н/Д",AND(INDIRECT(CONCATENATE("'2018-12 (Д)'!T",TEXT(MATCH($C72,'2018-12 (Д)'!$C$2:$C$100,0)+1,0)))="Н/Д",INDIRECT(CONCATENATE("'2018-11 (Д)'!T",TEXT(MATCH($C72,'2018-11 (Д)'!$C$2:$C$100,0)+1,0))))),"Н/Д",((INDIRECT(CONCATENATE("'2018-12 (Д)'!T",TEXT(MATCH($C72,'2018-12 (Д)'!$C$2:$C$100,0)+1,0)))-INDIRECT(CONCATENATE("'2018-11 (Д)'!T",TEXT(MATCH($C72,'2018-11 (Д)'!$C$2:$C$100,0)+1,0))))/INDIRECT(CONCATENATE("'2018-11 (Д)'!T",TEXT(MATCH($C72,'2018-11 (Д)'!$C$2:$C$100,0)+1,0))))*100)</f>
        <v>0.29994732329910856</v>
      </c>
      <c r="FX72" s="9"/>
      <c r="FY72" s="9">
        <f ca="1">IF(OR(INDIRECT(CONCATENATE("'2018-03 (Д)'!U",TEXT(MATCH($C72,'2018-03 (Д)'!$C$2:$C$100,0)+1,0)))="Н/Д",INDIRECT(CONCATENATE("'2018-02 (Д)'!U",TEXT(MATCH($C72,'2018-02 (Д)'!$C$2:$C$100,0)+1,0)))="Н/Д",AND(INDIRECT(CONCATENATE("'2018-03 (Д)'!U",TEXT(MATCH($C72,'2018-03 (Д)'!$C$2:$C$100,0)+1,0)))="Н/Д",INDIRECT(CONCATENATE("'2018-02 (Д)'!U",TEXT(MATCH($C72,'2018-02 (Д)'!$C$2:$C$100,0)+1,0))))),"Н/Д",((INDIRECT(CONCATENATE("'2018-03 (Д)'!U",TEXT(MATCH($C72,'2018-03 (Д)'!$C$2:$C$100,0)+1,0)))-INDIRECT(CONCATENATE("'2018-02 (Д)'!U",TEXT(MATCH($C72,'2018-02 (Д)'!$C$2:$C$100,0)+1,0))))/INDIRECT(CONCATENATE("'2018-02 (Д)'!U",TEXT(MATCH($C72,'2018-02 (Д)'!$C$2:$C$100,0)+1,0))))*100)</f>
        <v>25.185952462216722</v>
      </c>
      <c r="FZ72" s="9">
        <f ca="1">IF(OR(INDIRECT(CONCATENATE("'2018-04 (Д)'!U",TEXT(MATCH($C72,'2018-04 (Д)'!$C$2:$C$100,0)+1,0)))="Н/Д",INDIRECT(CONCATENATE("'2018-03 (Д)'!U",TEXT(MATCH($C72,'2018-03 (Д)'!$C$2:$C$100,0)+1,0)))="Н/Д",AND(INDIRECT(CONCATENATE("'2018-04 (Д)'!U",TEXT(MATCH($C72,'2018-04 (Д)'!$C$2:$C$100,0)+1,0)))="Н/Д",INDIRECT(CONCATENATE("'2018-03 (Д)'!U",TEXT(MATCH($C72,'2018-03 (Д)'!$C$2:$C$100,0)+1,0))))),"Н/Д",((INDIRECT(CONCATENATE("'2018-04 (Д)'!U",TEXT(MATCH($C72,'2018-04 (Д)'!$C$2:$C$100,0)+1,0)))-INDIRECT(CONCATENATE("'2018-03 (Д)'!U",TEXT(MATCH($C72,'2018-03 (Д)'!$C$2:$C$100,0)+1,0))))/INDIRECT(CONCATENATE("'2018-03 (Д)'!U",TEXT(MATCH($C72,'2018-03 (Д)'!$C$2:$C$100,0)+1,0))))*100)</f>
        <v>-27.072108091662262</v>
      </c>
      <c r="GA72" s="9">
        <f ca="1">IF(OR(INDIRECT(CONCATENATE("'2018-05 (Д)'!U",TEXT(MATCH($C72,'2018-05 (Д)'!$C$2:$C$100,0)+1,0)))="Н/Д",INDIRECT(CONCATENATE("'2018-04 (Д)'!U",TEXT(MATCH($C72,'2018-04 (Д)'!$C$2:$C$100,0)+1,0)))="Н/Д",AND(INDIRECT(CONCATENATE("'2018-05 (Д)'!U",TEXT(MATCH($C72,'2018-05 (Д)'!$C$2:$C$100,0)+1,0)))="Н/Д",INDIRECT(CONCATENATE("'2018-04 (Д)'!U",TEXT(MATCH($C72,'2018-04 (Д)'!$C$2:$C$100,0)+1,0))))),"Н/Д",((INDIRECT(CONCATENATE("'2018-05 (Д)'!U",TEXT(MATCH($C72,'2018-05 (Д)'!$C$2:$C$100,0)+1,0)))-INDIRECT(CONCATENATE("'2018-04 (Д)'!U",TEXT(MATCH($C72,'2018-04 (Д)'!$C$2:$C$100,0)+1,0))))/INDIRECT(CONCATENATE("'2018-04 (Д)'!U",TEXT(MATCH($C72,'2018-04 (Д)'!$C$2:$C$100,0)+1,0))))*100)</f>
        <v>1668.5354497283313</v>
      </c>
      <c r="GB72" s="9">
        <f ca="1">IF(OR(INDIRECT(CONCATENATE("'2018-06 (Д)'!U",TEXT(MATCH($C72,'2018-06 (Д)'!$C$2:$C$100,0)+1,0)))="Н/Д",INDIRECT(CONCATENATE("'2018-05 (Д)'!U",TEXT(MATCH($C72,'2018-05 (Д)'!$C$2:$C$100,0)+1,0)))="Н/Д",AND(INDIRECT(CONCATENATE("'2018-06 (Д)'!U",TEXT(MATCH($C72,'2018-06 (Д)'!$C$2:$C$100,0)+1,0)))="Н/Д",INDIRECT(CONCATENATE("'2018-05 (Д)'!U",TEXT(MATCH($C72,'2018-05 (Д)'!$C$2:$C$100,0)+1,0))))),"Н/Д",((INDIRECT(CONCATENATE("'2018-06 (Д)'!U",TEXT(MATCH($C72,'2018-06 (Д)'!$C$2:$C$100,0)+1,0)))-INDIRECT(CONCATENATE("'2018-05 (Д)'!U",TEXT(MATCH($C72,'2018-05 (Д)'!$C$2:$C$100,0)+1,0))))/INDIRECT(CONCATENATE("'2018-05 (Д)'!U",TEXT(MATCH($C72,'2018-05 (Д)'!$C$2:$C$100,0)+1,0))))*100)</f>
        <v>-167.3439620481322</v>
      </c>
      <c r="GC72" s="9">
        <f ca="1">IF(OR(INDIRECT(CONCATENATE("'2018-07 (Д)'!U",TEXT(MATCH($C72,'2018-07 (Д)'!$C$2:$C$100,0)+1,0)))="Н/Д",INDIRECT(CONCATENATE("'2018-06 (Д)'!U",TEXT(MATCH($C72,'2018-06 (Д)'!$C$2:$C$100,0)+1,0)))="Н/Д",AND(INDIRECT(CONCATENATE("'2018-07 (Д)'!U",TEXT(MATCH($C72,'2018-07 (Д)'!$C$2:$C$100,0)+1,0)))="Н/Д",INDIRECT(CONCATENATE("'2018-06 (Д)'!U",TEXT(MATCH($C72,'2018-06 (Д)'!$C$2:$C$100,0)+1,0))))),"Н/Д",((INDIRECT(CONCATENATE("'2018-07 (Д)'!U",TEXT(MATCH($C72,'2018-07 (Д)'!$C$2:$C$100,0)+1,0)))-INDIRECT(CONCATENATE("'2018-06 (Д)'!U",TEXT(MATCH($C72,'2018-06 (Д)'!$C$2:$C$100,0)+1,0))))/INDIRECT(CONCATENATE("'2018-06 (Д)'!U",TEXT(MATCH($C72,'2018-06 (Д)'!$C$2:$C$100,0)+1,0))))*100)</f>
        <v>-116.6054720121595</v>
      </c>
      <c r="GD72" s="9">
        <f ca="1">IF(OR(INDIRECT(CONCATENATE("'2018-08 (Д)'!U",TEXT(MATCH($C72,'2018-08 (Д)'!$C$2:$C$100,0)+1,0)))="Н/Д",INDIRECT(CONCATENATE("'2018-07 (Д)'!U",TEXT(MATCH($C72,'2018-07 (Д)'!$C$2:$C$100,0)+1,0)))="Н/Д",AND(INDIRECT(CONCATENATE("'2018-08 (Д)'!U",TEXT(MATCH($C72,'2018-08 (Д)'!$C$2:$C$100,0)+1,0)))="Н/Д",INDIRECT(CONCATENATE("'2018-07 (Д)'!U",TEXT(MATCH($C72,'2018-07 (Д)'!$C$2:$C$100,0)+1,0))))),"Н/Д",((INDIRECT(CONCATENATE("'2018-08 (Д)'!U",TEXT(MATCH($C72,'2018-08 (Д)'!$C$2:$C$100,0)+1,0)))-INDIRECT(CONCATENATE("'2018-07 (Д)'!U",TEXT(MATCH($C72,'2018-07 (Д)'!$C$2:$C$100,0)+1,0))))/INDIRECT(CONCATENATE("'2018-07 (Д)'!U",TEXT(MATCH($C72,'2018-07 (Д)'!$C$2:$C$100,0)+1,0))))*100)</f>
        <v>-40.043036740331203</v>
      </c>
      <c r="GE72" s="9">
        <f ca="1">IF(OR(INDIRECT(CONCATENATE("'2018-09 (Д)'!U",TEXT(MATCH($C72,'2018-09 (Д)'!$C$2:$C$100,0)+1,0)))="Н/Д",INDIRECT(CONCATENATE("'2018-08 (Д)'!U",TEXT(MATCH($C72,'2018-08 (Д)'!$C$2:$C$100,0)+1,0)))="Н/Д",AND(INDIRECT(CONCATENATE("'2018-09 (Д)'!U",TEXT(MATCH($C72,'2018-09 (Д)'!$C$2:$C$100,0)+1,0)))="Н/Д",INDIRECT(CONCATENATE("'2018-08 (Д)'!U",TEXT(MATCH($C72,'2018-08 (Д)'!$C$2:$C$100,0)+1,0))))),"Н/Д",((INDIRECT(CONCATENATE("'2018-09 (Д)'!U",TEXT(MATCH($C72,'2018-09 (Д)'!$C$2:$C$100,0)+1,0)))-INDIRECT(CONCATENATE("'2018-08 (Д)'!U",TEXT(MATCH($C72,'2018-08 (Д)'!$C$2:$C$100,0)+1,0))))/INDIRECT(CONCATENATE("'2018-08 (Д)'!U",TEXT(MATCH($C72,'2018-08 (Д)'!$C$2:$C$100,0)+1,0))))*100)</f>
        <v>40.060211471085431</v>
      </c>
      <c r="GF72" s="9">
        <f ca="1">IF(OR(INDIRECT(CONCATENATE("'2018-10 (Д)'!U",TEXT(MATCH($C72,'2018-10 (Д)'!$C$2:$C$100,0)+1,0)))="Н/Д",INDIRECT(CONCATENATE("'2018-09 (Д)'!U",TEXT(MATCH($C72,'2018-09 (Д)'!$C$2:$C$100,0)+1,0)))="Н/Д",AND(INDIRECT(CONCATENATE("'2018-10 (Д)'!U",TEXT(MATCH($C72,'2018-10 (Д)'!$C$2:$C$100,0)+1,0)))="Н/Д",INDIRECT(CONCATENATE("'2018-09 (Д)'!U",TEXT(MATCH($C72,'2018-09 (Д)'!$C$2:$C$100,0)+1,0))))),"Н/Д",((INDIRECT(CONCATENATE("'2018-10 (Д)'!U",TEXT(MATCH($C72,'2018-10 (Д)'!$C$2:$C$100,0)+1,0)))-INDIRECT(CONCATENATE("'2018-09 (Д)'!U",TEXT(MATCH($C72,'2018-09 (Д)'!$C$2:$C$100,0)+1,0))))/INDIRECT(CONCATENATE("'2018-09 (Д)'!U",TEXT(MATCH($C72,'2018-09 (Д)'!$C$2:$C$100,0)+1,0))))*100)</f>
        <v>56.757813484201115</v>
      </c>
      <c r="GG72" s="9">
        <f ca="1">IF(OR(INDIRECT(CONCATENATE("'2018-11 (Д)'!U",TEXT(MATCH($C72,'2018-11 (Д)'!$C$2:$C$100,0)+1,0)))="Н/Д",INDIRECT(CONCATENATE("'2018-10 (Д)'!U",TEXT(MATCH($C72,'2018-10 (Д)'!$C$2:$C$100,0)+1,0)))="Н/Д",AND(INDIRECT(CONCATENATE("'2018-11 (Д)'!U",TEXT(MATCH($C72,'2018-11 (Д)'!$C$2:$C$100,0)+1,0)))="Н/Д",INDIRECT(CONCATENATE("'2018-10 (Д)'!U",TEXT(MATCH($C72,'2018-10 (Д)'!$C$2:$C$100,0)+1,0))))),"Н/Д",((INDIRECT(CONCATENATE("'2018-11 (Д)'!U",TEXT(MATCH($C72,'2018-11 (Д)'!$C$2:$C$100,0)+1,0)))-INDIRECT(CONCATENATE("'2018-10 (Д)'!U",TEXT(MATCH($C72,'2018-10 (Д)'!$C$2:$C$100,0)+1,0))))/INDIRECT(CONCATENATE("'2018-10 (Д)'!U",TEXT(MATCH($C72,'2018-10 (Д)'!$C$2:$C$100,0)+1,0))))*100)</f>
        <v>60.605577976212203</v>
      </c>
      <c r="GH72" s="9">
        <f ca="1">IF(OR(INDIRECT(CONCATENATE("'2018-12 (Д)'!U",TEXT(MATCH($C72,'2018-12 (Д)'!$C$2:$C$100,0)+1,0)))="Н/Д",INDIRECT(CONCATENATE("'2018-11 (Д)'!U",TEXT(MATCH($C72,'2018-11 (Д)'!$C$2:$C$100,0)+1,0)))="Н/Д",AND(INDIRECT(CONCATENATE("'2018-12 (Д)'!U",TEXT(MATCH($C72,'2018-12 (Д)'!$C$2:$C$100,0)+1,0)))="Н/Д",INDIRECT(CONCATENATE("'2018-11 (Д)'!U",TEXT(MATCH($C72,'2018-11 (Д)'!$C$2:$C$100,0)+1,0))))),"Н/Д",((INDIRECT(CONCATENATE("'2018-12 (Д)'!U",TEXT(MATCH($C72,'2018-12 (Д)'!$C$2:$C$100,0)+1,0)))-INDIRECT(CONCATENATE("'2018-11 (Д)'!U",TEXT(MATCH($C72,'2018-11 (Д)'!$C$2:$C$100,0)+1,0))))/INDIRECT(CONCATENATE("'2018-11 (Д)'!U",TEXT(MATCH($C72,'2018-11 (Д)'!$C$2:$C$100,0)+1,0))))*100)</f>
        <v>-69.97130121786509</v>
      </c>
      <c r="GI72" s="9"/>
      <c r="GJ72" s="9">
        <f ca="1">IF(OR(INDIRECT(CONCATENATE("'2018-03 (Д)'!V",TEXT(MATCH($C72,'2018-03 (Д)'!$C$2:$C$100,0)+1,0)))="Н/Д",INDIRECT(CONCATENATE("'2018-02 (Д)'!V",TEXT(MATCH($C72,'2018-02 (Д)'!$C$2:$C$100,0)+1,0)))="Н/Д",AND(INDIRECT(CONCATENATE("'2018-03 (Д)'!V",TEXT(MATCH($C72,'2018-03 (Д)'!$C$2:$C$100,0)+1,0)))="Н/Д",INDIRECT(CONCATENATE("'2018-02 (Д)'!V",TEXT(MATCH($C72,'2018-02 (Д)'!$C$2:$C$100,0)+1,0))))),"Н/Д",((INDIRECT(CONCATENATE("'2018-03 (Д)'!V",TEXT(MATCH($C72,'2018-03 (Д)'!$C$2:$C$100,0)+1,0)))-INDIRECT(CONCATENATE("'2018-02 (Д)'!V",TEXT(MATCH($C72,'2018-02 (Д)'!$C$2:$C$100,0)+1,0))))/INDIRECT(CONCATENATE("'2018-02 (Д)'!V",TEXT(MATCH($C72,'2018-02 (Д)'!$C$2:$C$100,0)+1,0))))*100)</f>
        <v>-57.79132194371477</v>
      </c>
      <c r="GK72" s="9">
        <f ca="1">IF(OR(INDIRECT(CONCATENATE("'2018-04 (Д)'!V",TEXT(MATCH($C72,'2018-04 (Д)'!$C$2:$C$100,0)+1,0)))="Н/Д",INDIRECT(CONCATENATE("'2018-03 (Д)'!V",TEXT(MATCH($C72,'2018-03 (Д)'!$C$2:$C$100,0)+1,0)))="Н/Д",AND(INDIRECT(CONCATENATE("'2018-04 (Д)'!V",TEXT(MATCH($C72,'2018-04 (Д)'!$C$2:$C$100,0)+1,0)))="Н/Д",INDIRECT(CONCATENATE("'2018-03 (Д)'!V",TEXT(MATCH($C72,'2018-03 (Д)'!$C$2:$C$100,0)+1,0))))),"Н/Д",((INDIRECT(CONCATENATE("'2018-04 (Д)'!V",TEXT(MATCH($C72,'2018-04 (Д)'!$C$2:$C$100,0)+1,0)))-INDIRECT(CONCATENATE("'2018-03 (Д)'!V",TEXT(MATCH($C72,'2018-03 (Д)'!$C$2:$C$100,0)+1,0))))/INDIRECT(CONCATENATE("'2018-03 (Д)'!V",TEXT(MATCH($C72,'2018-03 (Д)'!$C$2:$C$100,0)+1,0))))*100)</f>
        <v>118.1671862426856</v>
      </c>
      <c r="GL72" s="9">
        <f ca="1">IF(OR(INDIRECT(CONCATENATE("'2018-05 (Д)'!V",TEXT(MATCH($C72,'2018-05 (Д)'!$C$2:$C$100,0)+1,0)))="Н/Д",INDIRECT(CONCATENATE("'2018-04 (Д)'!V",TEXT(MATCH($C72,'2018-04 (Д)'!$C$2:$C$100,0)+1,0)))="Н/Д",AND(INDIRECT(CONCATENATE("'2018-05 (Д)'!V",TEXT(MATCH($C72,'2018-05 (Д)'!$C$2:$C$100,0)+1,0)))="Н/Д",INDIRECT(CONCATENATE("'2018-04 (Д)'!V",TEXT(MATCH($C72,'2018-04 (Д)'!$C$2:$C$100,0)+1,0))))),"Н/Д",((INDIRECT(CONCATENATE("'2018-05 (Д)'!V",TEXT(MATCH($C72,'2018-05 (Д)'!$C$2:$C$100,0)+1,0)))-INDIRECT(CONCATENATE("'2018-04 (Д)'!V",TEXT(MATCH($C72,'2018-04 (Д)'!$C$2:$C$100,0)+1,0))))/INDIRECT(CONCATENATE("'2018-04 (Д)'!V",TEXT(MATCH($C72,'2018-04 (Д)'!$C$2:$C$100,0)+1,0))))*100)</f>
        <v>-34.701639868206726</v>
      </c>
      <c r="GM72" s="9">
        <f ca="1">IF(OR(INDIRECT(CONCATENATE("'2018-06 (Д)'!V",TEXT(MATCH($C72,'2018-06 (Д)'!$C$2:$C$100,0)+1,0)))="Н/Д",INDIRECT(CONCATENATE("'2018-05 (Д)'!V",TEXT(MATCH($C72,'2018-05 (Д)'!$C$2:$C$100,0)+1,0)))="Н/Д",AND(INDIRECT(CONCATENATE("'2018-06 (Д)'!V",TEXT(MATCH($C72,'2018-06 (Д)'!$C$2:$C$100,0)+1,0)))="Н/Д",INDIRECT(CONCATENATE("'2018-05 (Д)'!V",TEXT(MATCH($C72,'2018-05 (Д)'!$C$2:$C$100,0)+1,0))))),"Н/Д",((INDIRECT(CONCATENATE("'2018-06 (Д)'!V",TEXT(MATCH($C72,'2018-06 (Д)'!$C$2:$C$100,0)+1,0)))-INDIRECT(CONCATENATE("'2018-05 (Д)'!V",TEXT(MATCH($C72,'2018-05 (Д)'!$C$2:$C$100,0)+1,0))))/INDIRECT(CONCATENATE("'2018-05 (Д)'!V",TEXT(MATCH($C72,'2018-05 (Д)'!$C$2:$C$100,0)+1,0))))*100)</f>
        <v>157.67770575509635</v>
      </c>
      <c r="GN72" s="9">
        <f ca="1">IF(OR(INDIRECT(CONCATENATE("'2018-07 (Д)'!V",TEXT(MATCH($C72,'2018-07 (Д)'!$C$2:$C$100,0)+1,0)))="Н/Д",INDIRECT(CONCATENATE("'2018-06 (Д)'!V",TEXT(MATCH($C72,'2018-06 (Д)'!$C$2:$C$100,0)+1,0)))="Н/Д",AND(INDIRECT(CONCATENATE("'2018-07 (Д)'!V",TEXT(MATCH($C72,'2018-07 (Д)'!$C$2:$C$100,0)+1,0)))="Н/Д",INDIRECT(CONCATENATE("'2018-06 (Д)'!V",TEXT(MATCH($C72,'2018-06 (Д)'!$C$2:$C$100,0)+1,0))))),"Н/Д",((INDIRECT(CONCATENATE("'2018-07 (Д)'!V",TEXT(MATCH($C72,'2018-07 (Д)'!$C$2:$C$100,0)+1,0)))-INDIRECT(CONCATENATE("'2018-06 (Д)'!V",TEXT(MATCH($C72,'2018-06 (Д)'!$C$2:$C$100,0)+1,0))))/INDIRECT(CONCATENATE("'2018-06 (Д)'!V",TEXT(MATCH($C72,'2018-06 (Д)'!$C$2:$C$100,0)+1,0))))*100)</f>
        <v>-50.263302862029327</v>
      </c>
      <c r="GO72" s="9">
        <f ca="1">IF(OR(INDIRECT(CONCATENATE("'2018-08 (Д)'!V",TEXT(MATCH($C72,'2018-08 (Д)'!$C$2:$C$100,0)+1,0)))="Н/Д",INDIRECT(CONCATENATE("'2018-07 (Д)'!V",TEXT(MATCH($C72,'2018-07 (Д)'!$C$2:$C$100,0)+1,0)))="Н/Д",AND(INDIRECT(CONCATENATE("'2018-08 (Д)'!V",TEXT(MATCH($C72,'2018-08 (Д)'!$C$2:$C$100,0)+1,0)))="Н/Д",INDIRECT(CONCATENATE("'2018-07 (Д)'!V",TEXT(MATCH($C72,'2018-07 (Д)'!$C$2:$C$100,0)+1,0))))),"Н/Д",((INDIRECT(CONCATENATE("'2018-08 (Д)'!V",TEXT(MATCH($C72,'2018-08 (Д)'!$C$2:$C$100,0)+1,0)))-INDIRECT(CONCATENATE("'2018-07 (Д)'!V",TEXT(MATCH($C72,'2018-07 (Д)'!$C$2:$C$100,0)+1,0))))/INDIRECT(CONCATENATE("'2018-07 (Д)'!V",TEXT(MATCH($C72,'2018-07 (Д)'!$C$2:$C$100,0)+1,0))))*100)</f>
        <v>211.60912374011258</v>
      </c>
      <c r="GP72" s="9">
        <f ca="1">IF(OR(INDIRECT(CONCATENATE("'2018-09 (Д)'!V",TEXT(MATCH($C72,'2018-09 (Д)'!$C$2:$C$100,0)+1,0)))="Н/Д",INDIRECT(CONCATENATE("'2018-08 (Д)'!V",TEXT(MATCH($C72,'2018-08 (Д)'!$C$2:$C$100,0)+1,0)))="Н/Д",AND(INDIRECT(CONCATENATE("'2018-09 (Д)'!V",TEXT(MATCH($C72,'2018-09 (Д)'!$C$2:$C$100,0)+1,0)))="Н/Д",INDIRECT(CONCATENATE("'2018-08 (Д)'!V",TEXT(MATCH($C72,'2018-08 (Д)'!$C$2:$C$100,0)+1,0))))),"Н/Д",((INDIRECT(CONCATENATE("'2018-09 (Д)'!V",TEXT(MATCH($C72,'2018-09 (Д)'!$C$2:$C$100,0)+1,0)))-INDIRECT(CONCATENATE("'2018-08 (Д)'!V",TEXT(MATCH($C72,'2018-08 (Д)'!$C$2:$C$100,0)+1,0))))/INDIRECT(CONCATENATE("'2018-08 (Д)'!V",TEXT(MATCH($C72,'2018-08 (Д)'!$C$2:$C$100,0)+1,0))))*100)</f>
        <v>-0.62125353126346539</v>
      </c>
      <c r="GQ72" s="9">
        <f ca="1">IF(OR(INDIRECT(CONCATENATE("'2018-10 (Д)'!V",TEXT(MATCH($C72,'2018-10 (Д)'!$C$2:$C$100,0)+1,0)))="Н/Д",INDIRECT(CONCATENATE("'2018-09 (Д)'!V",TEXT(MATCH($C72,'2018-09 (Д)'!$C$2:$C$100,0)+1,0)))="Н/Д",AND(INDIRECT(CONCATENATE("'2018-10 (Д)'!V",TEXT(MATCH($C72,'2018-10 (Д)'!$C$2:$C$100,0)+1,0)))="Н/Д",INDIRECT(CONCATENATE("'2018-09 (Д)'!V",TEXT(MATCH($C72,'2018-09 (Д)'!$C$2:$C$100,0)+1,0))))),"Н/Д",((INDIRECT(CONCATENATE("'2018-10 (Д)'!V",TEXT(MATCH($C72,'2018-10 (Д)'!$C$2:$C$100,0)+1,0)))-INDIRECT(CONCATENATE("'2018-09 (Д)'!V",TEXT(MATCH($C72,'2018-09 (Д)'!$C$2:$C$100,0)+1,0))))/INDIRECT(CONCATENATE("'2018-09 (Д)'!V",TEXT(MATCH($C72,'2018-09 (Д)'!$C$2:$C$100,0)+1,0))))*100)</f>
        <v>-34.673402377490191</v>
      </c>
      <c r="GR72" s="9">
        <f ca="1">IF(OR(INDIRECT(CONCATENATE("'2018-11 (Д)'!V",TEXT(MATCH($C72,'2018-11 (Д)'!$C$2:$C$100,0)+1,0)))="Н/Д",INDIRECT(CONCATENATE("'2018-10 (Д)'!V",TEXT(MATCH($C72,'2018-10 (Д)'!$C$2:$C$100,0)+1,0)))="Н/Д",AND(INDIRECT(CONCATENATE("'2018-11 (Д)'!V",TEXT(MATCH($C72,'2018-11 (Д)'!$C$2:$C$100,0)+1,0)))="Н/Д",INDIRECT(CONCATENATE("'2018-10 (Д)'!V",TEXT(MATCH($C72,'2018-10 (Д)'!$C$2:$C$100,0)+1,0))))),"Н/Д",((INDIRECT(CONCATENATE("'2018-11 (Д)'!V",TEXT(MATCH($C72,'2018-11 (Д)'!$C$2:$C$100,0)+1,0)))-INDIRECT(CONCATENATE("'2018-10 (Д)'!V",TEXT(MATCH($C72,'2018-10 (Д)'!$C$2:$C$100,0)+1,0))))/INDIRECT(CONCATENATE("'2018-10 (Д)'!V",TEXT(MATCH($C72,'2018-10 (Д)'!$C$2:$C$100,0)+1,0))))*100)</f>
        <v>-17.912633122976025</v>
      </c>
      <c r="GS72" s="9">
        <f ca="1">IF(OR(INDIRECT(CONCATENATE("'2018-12 (Д)'!V",TEXT(MATCH($C72,'2018-12 (Д)'!$C$2:$C$100,0)+1,0)))="Н/Д",INDIRECT(CONCATENATE("'2018-11 (Д)'!V",TEXT(MATCH($C72,'2018-11 (Д)'!$C$2:$C$100,0)+1,0)))="Н/Д",AND(INDIRECT(CONCATENATE("'2018-12 (Д)'!V",TEXT(MATCH($C72,'2018-12 (Д)'!$C$2:$C$100,0)+1,0)))="Н/Д",INDIRECT(CONCATENATE("'2018-11 (Д)'!V",TEXT(MATCH($C72,'2018-11 (Д)'!$C$2:$C$100,0)+1,0))))),"Н/Д",((INDIRECT(CONCATENATE("'2018-12 (Д)'!V",TEXT(MATCH($C72,'2018-12 (Д)'!$C$2:$C$100,0)+1,0)))-INDIRECT(CONCATENATE("'2018-11 (Д)'!V",TEXT(MATCH($C72,'2018-11 (Д)'!$C$2:$C$100,0)+1,0))))/INDIRECT(CONCATENATE("'2018-11 (Д)'!V",TEXT(MATCH($C72,'2018-11 (Д)'!$C$2:$C$100,0)+1,0))))*100)</f>
        <v>-4.9942834433775136</v>
      </c>
      <c r="GT72" s="9"/>
      <c r="GU72" s="9">
        <f ca="1">IF(OR(INDIRECT(CONCATENATE("'2018-03 (Д)'!W",TEXT(MATCH($C72,'2018-03 (Д)'!$C$2:$C$100,0)+1,0)))="Н/Д",INDIRECT(CONCATENATE("'2018-02 (Д)'!W",TEXT(MATCH($C72,'2018-02 (Д)'!$C$2:$C$100,0)+1,0)))="Н/Д",AND(INDIRECT(CONCATENATE("'2018-03 (Д)'!W",TEXT(MATCH($C72,'2018-03 (Д)'!$C$2:$C$100,0)+1,0)))="Н/Д",INDIRECT(CONCATENATE("'2018-02 (Д)'!W",TEXT(MATCH($C72,'2018-02 (Д)'!$C$2:$C$100,0)+1,0))))),"Н/Д",((INDIRECT(CONCATENATE("'2018-03 (Д)'!W",TEXT(MATCH($C72,'2018-03 (Д)'!$C$2:$C$100,0)+1,0)))-INDIRECT(CONCATENATE("'2018-02 (Д)'!W",TEXT(MATCH($C72,'2018-02 (Д)'!$C$2:$C$100,0)+1,0))))/INDIRECT(CONCATENATE("'2018-02 (Д)'!W",TEXT(MATCH($C72,'2018-02 (Д)'!$C$2:$C$100,0)+1,0))))*100)</f>
        <v>8.724769980886169</v>
      </c>
      <c r="GV72" s="9">
        <f ca="1">IF(OR(INDIRECT(CONCATENATE("'2018-04 (Д)'!W",TEXT(MATCH($C72,'2018-04 (Д)'!$C$2:$C$100,0)+1,0)))="Н/Д",INDIRECT(CONCATENATE("'2018-03 (Д)'!W",TEXT(MATCH($C72,'2018-03 (Д)'!$C$2:$C$100,0)+1,0)))="Н/Д",AND(INDIRECT(CONCATENATE("'2018-04 (Д)'!W",TEXT(MATCH($C72,'2018-04 (Д)'!$C$2:$C$100,0)+1,0)))="Н/Д",INDIRECT(CONCATENATE("'2018-03 (Д)'!W",TEXT(MATCH($C72,'2018-03 (Д)'!$C$2:$C$100,0)+1,0))))),"Н/Д",((INDIRECT(CONCATENATE("'2018-04 (Д)'!W",TEXT(MATCH($C72,'2018-04 (Д)'!$C$2:$C$100,0)+1,0)))-INDIRECT(CONCATENATE("'2018-03 (Д)'!W",TEXT(MATCH($C72,'2018-03 (Д)'!$C$2:$C$100,0)+1,0))))/INDIRECT(CONCATENATE("'2018-03 (Д)'!W",TEXT(MATCH($C72,'2018-03 (Д)'!$C$2:$C$100,0)+1,0))))*100)</f>
        <v>93.626981978073729</v>
      </c>
      <c r="GW72" s="9">
        <f ca="1">IF(OR(INDIRECT(CONCATENATE("'2018-05 (Д)'!W",TEXT(MATCH($C72,'2018-05 (Д)'!$C$2:$C$100,0)+1,0)))="Н/Д",INDIRECT(CONCATENATE("'2018-04 (Д)'!W",TEXT(MATCH($C72,'2018-04 (Д)'!$C$2:$C$100,0)+1,0)))="Н/Д",AND(INDIRECT(CONCATENATE("'2018-05 (Д)'!W",TEXT(MATCH($C72,'2018-05 (Д)'!$C$2:$C$100,0)+1,0)))="Н/Д",INDIRECT(CONCATENATE("'2018-04 (Д)'!W",TEXT(MATCH($C72,'2018-04 (Д)'!$C$2:$C$100,0)+1,0))))),"Н/Д",((INDIRECT(CONCATENATE("'2018-05 (Д)'!W",TEXT(MATCH($C72,'2018-05 (Д)'!$C$2:$C$100,0)+1,0)))-INDIRECT(CONCATENATE("'2018-04 (Д)'!W",TEXT(MATCH($C72,'2018-04 (Д)'!$C$2:$C$100,0)+1,0))))/INDIRECT(CONCATENATE("'2018-04 (Д)'!W",TEXT(MATCH($C72,'2018-04 (Д)'!$C$2:$C$100,0)+1,0))))*100)</f>
        <v>-13.370618470509459</v>
      </c>
      <c r="GX72" s="9">
        <f ca="1">IF(OR(INDIRECT(CONCATENATE("'2018-06 (Д)'!W",TEXT(MATCH($C72,'2018-06 (Д)'!$C$2:$C$100,0)+1,0)))="Н/Д",INDIRECT(CONCATENATE("'2018-05 (Д)'!W",TEXT(MATCH($C72,'2018-05 (Д)'!$C$2:$C$100,0)+1,0)))="Н/Д",AND(INDIRECT(CONCATENATE("'2018-06 (Д)'!W",TEXT(MATCH($C72,'2018-06 (Д)'!$C$2:$C$100,0)+1,0)))="Н/Д",INDIRECT(CONCATENATE("'2018-05 (Д)'!W",TEXT(MATCH($C72,'2018-05 (Д)'!$C$2:$C$100,0)+1,0))))),"Н/Д",((INDIRECT(CONCATENATE("'2018-06 (Д)'!W",TEXT(MATCH($C72,'2018-06 (Д)'!$C$2:$C$100,0)+1,0)))-INDIRECT(CONCATENATE("'2018-05 (Д)'!W",TEXT(MATCH($C72,'2018-05 (Д)'!$C$2:$C$100,0)+1,0))))/INDIRECT(CONCATENATE("'2018-05 (Д)'!W",TEXT(MATCH($C72,'2018-05 (Д)'!$C$2:$C$100,0)+1,0))))*100)</f>
        <v>-15.154909431429312</v>
      </c>
      <c r="GY72" s="9">
        <f ca="1">IF(OR(INDIRECT(CONCATENATE("'2018-07 (Д)'!W",TEXT(MATCH($C72,'2018-07 (Д)'!$C$2:$C$100,0)+1,0)))="Н/Д",INDIRECT(CONCATENATE("'2018-06 (Д)'!W",TEXT(MATCH($C72,'2018-06 (Д)'!$C$2:$C$100,0)+1,0)))="Н/Д",AND(INDIRECT(CONCATENATE("'2018-07 (Д)'!W",TEXT(MATCH($C72,'2018-07 (Д)'!$C$2:$C$100,0)+1,0)))="Н/Д",INDIRECT(CONCATENATE("'2018-06 (Д)'!W",TEXT(MATCH($C72,'2018-06 (Д)'!$C$2:$C$100,0)+1,0))))),"Н/Д",((INDIRECT(CONCATENATE("'2018-07 (Д)'!W",TEXT(MATCH($C72,'2018-07 (Д)'!$C$2:$C$100,0)+1,0)))-INDIRECT(CONCATENATE("'2018-06 (Д)'!W",TEXT(MATCH($C72,'2018-06 (Д)'!$C$2:$C$100,0)+1,0))))/INDIRECT(CONCATENATE("'2018-06 (Д)'!W",TEXT(MATCH($C72,'2018-06 (Д)'!$C$2:$C$100,0)+1,0))))*100)</f>
        <v>-13.000865115617522</v>
      </c>
      <c r="GZ72" s="9">
        <f ca="1">IF(OR(INDIRECT(CONCATENATE("'2018-08 (Д)'!W",TEXT(MATCH($C72,'2018-08 (Д)'!$C$2:$C$100,0)+1,0)))="Н/Д",INDIRECT(CONCATENATE("'2018-07 (Д)'!W",TEXT(MATCH($C72,'2018-07 (Д)'!$C$2:$C$100,0)+1,0)))="Н/Д",AND(INDIRECT(CONCATENATE("'2018-08 (Д)'!W",TEXT(MATCH($C72,'2018-08 (Д)'!$C$2:$C$100,0)+1,0)))="Н/Д",INDIRECT(CONCATENATE("'2018-07 (Д)'!W",TEXT(MATCH($C72,'2018-07 (Д)'!$C$2:$C$100,0)+1,0))))),"Н/Д",((INDIRECT(CONCATENATE("'2018-08 (Д)'!W",TEXT(MATCH($C72,'2018-08 (Д)'!$C$2:$C$100,0)+1,0)))-INDIRECT(CONCATENATE("'2018-07 (Д)'!W",TEXT(MATCH($C72,'2018-07 (Д)'!$C$2:$C$100,0)+1,0))))/INDIRECT(CONCATENATE("'2018-07 (Д)'!W",TEXT(MATCH($C72,'2018-07 (Д)'!$C$2:$C$100,0)+1,0))))*100)</f>
        <v>75.061649062750618</v>
      </c>
      <c r="HA72" s="9">
        <f ca="1">IF(OR(INDIRECT(CONCATENATE("'2018-09 (Д)'!W",TEXT(MATCH($C72,'2018-09 (Д)'!$C$2:$C$100,0)+1,0)))="Н/Д",INDIRECT(CONCATENATE("'2018-08 (Д)'!W",TEXT(MATCH($C72,'2018-08 (Д)'!$C$2:$C$100,0)+1,0)))="Н/Д",AND(INDIRECT(CONCATENATE("'2018-09 (Д)'!W",TEXT(MATCH($C72,'2018-09 (Д)'!$C$2:$C$100,0)+1,0)))="Н/Д",INDIRECT(CONCATENATE("'2018-08 (Д)'!W",TEXT(MATCH($C72,'2018-08 (Д)'!$C$2:$C$100,0)+1,0))))),"Н/Д",((INDIRECT(CONCATENATE("'2018-09 (Д)'!W",TEXT(MATCH($C72,'2018-09 (Д)'!$C$2:$C$100,0)+1,0)))-INDIRECT(CONCATENATE("'2018-08 (Д)'!W",TEXT(MATCH($C72,'2018-08 (Д)'!$C$2:$C$100,0)+1,0))))/INDIRECT(CONCATENATE("'2018-08 (Д)'!W",TEXT(MATCH($C72,'2018-08 (Д)'!$C$2:$C$100,0)+1,0))))*100)</f>
        <v>-41.746762410271224</v>
      </c>
      <c r="HB72" s="9">
        <f ca="1">IF(OR(INDIRECT(CONCATENATE("'2018-10 (Д)'!W",TEXT(MATCH($C72,'2018-10 (Д)'!$C$2:$C$100,0)+1,0)))="Н/Д",INDIRECT(CONCATENATE("'2018-09 (Д)'!W",TEXT(MATCH($C72,'2018-09 (Д)'!$C$2:$C$100,0)+1,0)))="Н/Д",AND(INDIRECT(CONCATENATE("'2018-10 (Д)'!W",TEXT(MATCH($C72,'2018-10 (Д)'!$C$2:$C$100,0)+1,0)))="Н/Д",INDIRECT(CONCATENATE("'2018-09 (Д)'!W",TEXT(MATCH($C72,'2018-09 (Д)'!$C$2:$C$100,0)+1,0))))),"Н/Д",((INDIRECT(CONCATENATE("'2018-10 (Д)'!W",TEXT(MATCH($C72,'2018-10 (Д)'!$C$2:$C$100,0)+1,0)))-INDIRECT(CONCATENATE("'2018-09 (Д)'!W",TEXT(MATCH($C72,'2018-09 (Д)'!$C$2:$C$100,0)+1,0))))/INDIRECT(CONCATENATE("'2018-09 (Д)'!W",TEXT(MATCH($C72,'2018-09 (Д)'!$C$2:$C$100,0)+1,0))))*100)</f>
        <v>-15.892840469198877</v>
      </c>
      <c r="HC72" s="9">
        <f ca="1">IF(OR(INDIRECT(CONCATENATE("'2018-11 (Д)'!W",TEXT(MATCH($C72,'2018-11 (Д)'!$C$2:$C$100,0)+1,0)))="Н/Д",INDIRECT(CONCATENATE("'2018-10 (Д)'!W",TEXT(MATCH($C72,'2018-10 (Д)'!$C$2:$C$100,0)+1,0)))="Н/Д",AND(INDIRECT(CONCATENATE("'2018-11 (Д)'!W",TEXT(MATCH($C72,'2018-11 (Д)'!$C$2:$C$100,0)+1,0)))="Н/Д",INDIRECT(CONCATENATE("'2018-10 (Д)'!W",TEXT(MATCH($C72,'2018-10 (Д)'!$C$2:$C$100,0)+1,0))))),"Н/Д",((INDIRECT(CONCATENATE("'2018-11 (Д)'!W",TEXT(MATCH($C72,'2018-11 (Д)'!$C$2:$C$100,0)+1,0)))-INDIRECT(CONCATENATE("'2018-10 (Д)'!W",TEXT(MATCH($C72,'2018-10 (Д)'!$C$2:$C$100,0)+1,0))))/INDIRECT(CONCATENATE("'2018-10 (Д)'!W",TEXT(MATCH($C72,'2018-10 (Д)'!$C$2:$C$100,0)+1,0))))*100)</f>
        <v>106.96407194110564</v>
      </c>
      <c r="HD72" s="9">
        <f ca="1">IF(OR(INDIRECT(CONCATENATE("'2018-12 (Д)'!W",TEXT(MATCH($C72,'2018-12 (Д)'!$C$2:$C$100,0)+1,0)))="Н/Д",INDIRECT(CONCATENATE("'2018-11 (Д)'!W",TEXT(MATCH($C72,'2018-11 (Д)'!$C$2:$C$100,0)+1,0)))="Н/Д",AND(INDIRECT(CONCATENATE("'2018-12 (Д)'!W",TEXT(MATCH($C72,'2018-12 (Д)'!$C$2:$C$100,0)+1,0)))="Н/Д",INDIRECT(CONCATENATE("'2018-11 (Д)'!W",TEXT(MATCH($C72,'2018-11 (Д)'!$C$2:$C$100,0)+1,0))))),"Н/Д",((INDIRECT(CONCATENATE("'2018-12 (Д)'!W",TEXT(MATCH($C72,'2018-12 (Д)'!$C$2:$C$100,0)+1,0)))-INDIRECT(CONCATENATE("'2018-11 (Д)'!W",TEXT(MATCH($C72,'2018-11 (Д)'!$C$2:$C$100,0)+1,0))))/INDIRECT(CONCATENATE("'2018-11 (Д)'!W",TEXT(MATCH($C72,'2018-11 (Д)'!$C$2:$C$100,0)+1,0))))*100)</f>
        <v>-34.173474505054017</v>
      </c>
    </row>
    <row r="73" spans="1:212" x14ac:dyDescent="0.25">
      <c r="A73" s="2" t="s">
        <v>87</v>
      </c>
      <c r="B73" s="2" t="s">
        <v>98</v>
      </c>
      <c r="C73" s="15">
        <v>54000000</v>
      </c>
      <c r="D73" s="9"/>
      <c r="E73" s="9">
        <f ca="1">IF(OR(INDIRECT(CONCATENATE("'2018-03 (Д)'!E",TEXT(MATCH($C73,'2018-03 (Д)'!$C$2:$C$100,0)+1,0)))="Н/Д",INDIRECT(CONCATENATE("'2018-02 (Д)'!E",TEXT(MATCH($C73,'2018-02 (Д)'!$C$2:$C$100,0)+1,0)))="Н/Д",AND(INDIRECT(CONCATENATE("'2018-03 (Д)'!E",TEXT(MATCH($C73,'2018-03 (Д)'!$C$2:$C$100,0)+1,0)))="Н/Д",INDIRECT(CONCATENATE("'2018-02 (Д)'!E",TEXT(MATCH($C73,'2018-02 (Д)'!$C$2:$C$100,0)+1,0))))),"Н/Д",((INDIRECT(CONCATENATE("'2018-03 (Д)'!E",TEXT(MATCH($C73,'2018-03 (Д)'!$C$2:$C$100,0)+1,0)))-INDIRECT(CONCATENATE("'2018-02 (Д)'!E",TEXT(MATCH($C73,'2018-02 (Д)'!$C$2:$C$100,0)+1,0))))/INDIRECT(CONCATENATE("'2018-02 (Д)'!E",TEXT(MATCH($C73,'2018-02 (Д)'!$C$2:$C$100,0)+1,0))))*100)</f>
        <v>34.21340901277663</v>
      </c>
      <c r="F73" s="9">
        <f ca="1">IF(OR(INDIRECT(CONCATENATE("'2018-04 (Д)'!E",TEXT(MATCH($C73,'2018-04 (Д)'!$C$2:$C$100,0)+1,0)))="Н/Д",INDIRECT(CONCATENATE("'2018-03 (Д)'!E",TEXT(MATCH($C73,'2018-03 (Д)'!$C$2:$C$100,0)+1,0)))="Н/Д",AND(INDIRECT(CONCATENATE("'2018-04 (Д)'!E",TEXT(MATCH($C73,'2018-04 (Д)'!$C$2:$C$100,0)+1,0)))="Н/Д",INDIRECT(CONCATENATE("'2018-03 (Д)'!E",TEXT(MATCH($C73,'2018-03 (Д)'!$C$2:$C$100,0)+1,0))))),"Н/Д",((INDIRECT(CONCATENATE("'2018-04 (Д)'!E",TEXT(MATCH($C73,'2018-04 (Д)'!$C$2:$C$100,0)+1,0)))-INDIRECT(CONCATENATE("'2018-03 (Д)'!E",TEXT(MATCH($C73,'2018-03 (Д)'!$C$2:$C$100,0)+1,0))))/INDIRECT(CONCATENATE("'2018-03 (Д)'!E",TEXT(MATCH($C73,'2018-03 (Д)'!$C$2:$C$100,0)+1,0))))*100)</f>
        <v>34.935579981757122</v>
      </c>
      <c r="G73" s="9">
        <f ca="1">IF(OR(INDIRECT(CONCATENATE("'2018-05 (Д)'!E",TEXT(MATCH($C73,'2018-05 (Д)'!$C$2:$C$100,0)+1,0)))="Н/Д",INDIRECT(CONCATENATE("'2018-04 (Д)'!E",TEXT(MATCH($C73,'2018-04 (Д)'!$C$2:$C$100,0)+1,0)))="Н/Д",AND(INDIRECT(CONCATENATE("'2018-05 (Д)'!E",TEXT(MATCH($C73,'2018-05 (Д)'!$C$2:$C$100,0)+1,0)))="Н/Д",INDIRECT(CONCATENATE("'2018-04 (Д)'!E",TEXT(MATCH($C73,'2018-04 (Д)'!$C$2:$C$100,0)+1,0))))),"Н/Д",((INDIRECT(CONCATENATE("'2018-05 (Д)'!E",TEXT(MATCH($C73,'2018-05 (Д)'!$C$2:$C$100,0)+1,0)))-INDIRECT(CONCATENATE("'2018-04 (Д)'!E",TEXT(MATCH($C73,'2018-04 (Д)'!$C$2:$C$100,0)+1,0))))/INDIRECT(CONCATENATE("'2018-04 (Д)'!E",TEXT(MATCH($C73,'2018-04 (Д)'!$C$2:$C$100,0)+1,0))))*100)</f>
        <v>2.2317639118692183</v>
      </c>
      <c r="H73" s="9">
        <f ca="1">IF(OR(INDIRECT(CONCATENATE("'2018-06 (Д)'!E",TEXT(MATCH($C73,'2018-06 (Д)'!$C$2:$C$100,0)+1,0)))="Н/Д",INDIRECT(CONCATENATE("'2018-05 (Д)'!E",TEXT(MATCH($C73,'2018-05 (Д)'!$C$2:$C$100,0)+1,0)))="Н/Д",AND(INDIRECT(CONCATENATE("'2018-06 (Д)'!E",TEXT(MATCH($C73,'2018-06 (Д)'!$C$2:$C$100,0)+1,0)))="Н/Д",INDIRECT(CONCATENATE("'2018-05 (Д)'!E",TEXT(MATCH($C73,'2018-05 (Д)'!$C$2:$C$100,0)+1,0))))),"Н/Д",((INDIRECT(CONCATENATE("'2018-06 (Д)'!E",TEXT(MATCH($C73,'2018-06 (Д)'!$C$2:$C$100,0)+1,0)))-INDIRECT(CONCATENATE("'2018-05 (Д)'!E",TEXT(MATCH($C73,'2018-05 (Д)'!$C$2:$C$100,0)+1,0))))/INDIRECT(CONCATENATE("'2018-05 (Д)'!E",TEXT(MATCH($C73,'2018-05 (Д)'!$C$2:$C$100,0)+1,0))))*100)</f>
        <v>-3.4132670769335203</v>
      </c>
      <c r="I73" s="9">
        <f ca="1">IF(OR(INDIRECT(CONCATENATE("'2018-07 (Д)'!E",TEXT(MATCH($C73,'2018-07 (Д)'!$C$2:$C$100,0)+1,0)))="Н/Д",INDIRECT(CONCATENATE("'2018-06 (Д)'!E",TEXT(MATCH($C73,'2018-06 (Д)'!$C$2:$C$100,0)+1,0)))="Н/Д",AND(INDIRECT(CONCATENATE("'2018-07 (Д)'!E",TEXT(MATCH($C73,'2018-07 (Д)'!$C$2:$C$100,0)+1,0)))="Н/Д",INDIRECT(CONCATENATE("'2018-06 (Д)'!E",TEXT(MATCH($C73,'2018-06 (Д)'!$C$2:$C$100,0)+1,0))))),"Н/Д",((INDIRECT(CONCATENATE("'2018-07 (Д)'!E",TEXT(MATCH($C73,'2018-07 (Д)'!$C$2:$C$100,0)+1,0)))-INDIRECT(CONCATENATE("'2018-06 (Д)'!E",TEXT(MATCH($C73,'2018-06 (Д)'!$C$2:$C$100,0)+1,0))))/INDIRECT(CONCATENATE("'2018-06 (Д)'!E",TEXT(MATCH($C73,'2018-06 (Д)'!$C$2:$C$100,0)+1,0))))*100)</f>
        <v>-18.299261270874197</v>
      </c>
      <c r="J73" s="9">
        <f ca="1">IF(OR(INDIRECT(CONCATENATE("'2018-08 (Д)'!E",TEXT(MATCH($C73,'2018-08 (Д)'!$C$2:$C$100,0)+1,0)))="Н/Д",INDIRECT(CONCATENATE("'2018-07 (Д)'!E",TEXT(MATCH($C73,'2018-07 (Д)'!$C$2:$C$100,0)+1,0)))="Н/Д",AND(INDIRECT(CONCATENATE("'2018-08 (Д)'!E",TEXT(MATCH($C73,'2018-08 (Д)'!$C$2:$C$100,0)+1,0)))="Н/Д",INDIRECT(CONCATENATE("'2018-07 (Д)'!E",TEXT(MATCH($C73,'2018-07 (Д)'!$C$2:$C$100,0)+1,0))))),"Н/Д",((INDIRECT(CONCATENATE("'2018-08 (Д)'!E",TEXT(MATCH($C73,'2018-08 (Д)'!$C$2:$C$100,0)+1,0)))-INDIRECT(CONCATENATE("'2018-07 (Д)'!E",TEXT(MATCH($C73,'2018-07 (Д)'!$C$2:$C$100,0)+1,0))))/INDIRECT(CONCATENATE("'2018-07 (Д)'!E",TEXT(MATCH($C73,'2018-07 (Д)'!$C$2:$C$100,0)+1,0))))*100)</f>
        <v>45.229145509071472</v>
      </c>
      <c r="K73" s="9">
        <f ca="1">IF(OR(INDIRECT(CONCATENATE("'2018-09 (Д)'!E",TEXT(MATCH($C73,'2018-09 (Д)'!$C$2:$C$100,0)+1,0)))="Н/Д",INDIRECT(CONCATENATE("'2018-08 (Д)'!E",TEXT(MATCH($C73,'2018-08 (Д)'!$C$2:$C$100,0)+1,0)))="Н/Д",AND(INDIRECT(CONCATENATE("'2018-09 (Д)'!E",TEXT(MATCH($C73,'2018-09 (Д)'!$C$2:$C$100,0)+1,0)))="Н/Д",INDIRECT(CONCATENATE("'2018-08 (Д)'!E",TEXT(MATCH($C73,'2018-08 (Д)'!$C$2:$C$100,0)+1,0))))),"Н/Д",((INDIRECT(CONCATENATE("'2018-09 (Д)'!E",TEXT(MATCH($C73,'2018-09 (Д)'!$C$2:$C$100,0)+1,0)))-INDIRECT(CONCATENATE("'2018-08 (Д)'!E",TEXT(MATCH($C73,'2018-08 (Д)'!$C$2:$C$100,0)+1,0))))/INDIRECT(CONCATENATE("'2018-08 (Д)'!E",TEXT(MATCH($C73,'2018-08 (Д)'!$C$2:$C$100,0)+1,0))))*100)</f>
        <v>-12.019923608202301</v>
      </c>
      <c r="L73" s="9">
        <f ca="1">IF(OR(INDIRECT(CONCATENATE("'2018-10 (Д)'!E",TEXT(MATCH($C73,'2018-10 (Д)'!$C$2:$C$100,0)+1,0)))="Н/Д",INDIRECT(CONCATENATE("'2018-09 (Д)'!E",TEXT(MATCH($C73,'2018-09 (Д)'!$C$2:$C$100,0)+1,0)))="Н/Д",AND(INDIRECT(CONCATENATE("'2018-10 (Д)'!E",TEXT(MATCH($C73,'2018-10 (Д)'!$C$2:$C$100,0)+1,0)))="Н/Д",INDIRECT(CONCATENATE("'2018-09 (Д)'!E",TEXT(MATCH($C73,'2018-09 (Д)'!$C$2:$C$100,0)+1,0))))),"Н/Д",((INDIRECT(CONCATENATE("'2018-10 (Д)'!E",TEXT(MATCH($C73,'2018-10 (Д)'!$C$2:$C$100,0)+1,0)))-INDIRECT(CONCATENATE("'2018-09 (Д)'!E",TEXT(MATCH($C73,'2018-09 (Д)'!$C$2:$C$100,0)+1,0))))/INDIRECT(CONCATENATE("'2018-09 (Д)'!E",TEXT(MATCH($C73,'2018-09 (Д)'!$C$2:$C$100,0)+1,0))))*100)</f>
        <v>-32.890847702399164</v>
      </c>
      <c r="M73" s="9">
        <f ca="1">IF(OR(INDIRECT(CONCATENATE("'2018-11 (Д)'!E",TEXT(MATCH($C73,'2018-11 (Д)'!$C$2:$C$100,0)+1,0)))="Н/Д",INDIRECT(CONCATENATE("'2018-10 (Д)'!E",TEXT(MATCH($C73,'2018-10 (Д)'!$C$2:$C$100,0)+1,0)))="Н/Д",AND(INDIRECT(CONCATENATE("'2018-11 (Д)'!E",TEXT(MATCH($C73,'2018-11 (Д)'!$C$2:$C$100,0)+1,0)))="Н/Д",INDIRECT(CONCATENATE("'2018-10 (Д)'!E",TEXT(MATCH($C73,'2018-10 (Д)'!$C$2:$C$100,0)+1,0))))),"Н/Д",((INDIRECT(CONCATENATE("'2018-11 (Д)'!E",TEXT(MATCH($C73,'2018-11 (Д)'!$C$2:$C$100,0)+1,0)))-INDIRECT(CONCATENATE("'2018-10 (Д)'!E",TEXT(MATCH($C73,'2018-10 (Д)'!$C$2:$C$100,0)+1,0))))/INDIRECT(CONCATENATE("'2018-10 (Д)'!E",TEXT(MATCH($C73,'2018-10 (Д)'!$C$2:$C$100,0)+1,0))))*100)</f>
        <v>74.174002391551198</v>
      </c>
      <c r="N73" s="9">
        <f ca="1">IF(OR(INDIRECT(CONCATENATE("'2018-12 (Д)'!E",TEXT(MATCH($C73,'2018-12 (Д)'!$C$2:$C$100,0)+1,0)))="Н/Д",INDIRECT(CONCATENATE("'2018-11 (Д)'!E",TEXT(MATCH($C73,'2018-11 (Д)'!$C$2:$C$100,0)+1,0)))="Н/Д",AND(INDIRECT(CONCATENATE("'2018-12 (Д)'!E",TEXT(MATCH($C73,'2018-12 (Д)'!$C$2:$C$100,0)+1,0)))="Н/Д",INDIRECT(CONCATENATE("'2018-11 (Д)'!E",TEXT(MATCH($C73,'2018-11 (Д)'!$C$2:$C$100,0)+1,0))))),"Н/Д",((INDIRECT(CONCATENATE("'2018-12 (Д)'!E",TEXT(MATCH($C73,'2018-12 (Д)'!$C$2:$C$100,0)+1,0)))-INDIRECT(CONCATENATE("'2018-11 (Д)'!E",TEXT(MATCH($C73,'2018-11 (Д)'!$C$2:$C$100,0)+1,0))))/INDIRECT(CONCATENATE("'2018-11 (Д)'!E",TEXT(MATCH($C73,'2018-11 (Д)'!$C$2:$C$100,0)+1,0))))*100)</f>
        <v>-13.648032995408647</v>
      </c>
      <c r="O73" s="9"/>
      <c r="P73" s="9">
        <f ca="1">IF(OR(INDIRECT(CONCATENATE("'2018-03 (Д)'!F",TEXT(MATCH($C73,'2018-03 (Д)'!$C$2:$C$100,0)+1,0)))="Н/Д",INDIRECT(CONCATENATE("'2018-02 (Д)'!F",TEXT(MATCH($C73,'2018-02 (Д)'!$C$2:$C$100,0)+1,0)))="Н/Д",AND(INDIRECT(CONCATENATE("'2018-03 (Д)'!F",TEXT(MATCH($C73,'2018-03 (Д)'!$C$2:$C$100,0)+1,0)))="Н/Д",INDIRECT(CONCATENATE("'2018-02 (Д)'!F",TEXT(MATCH($C73,'2018-02 (Д)'!$C$2:$C$100,0)+1,0))))),"Н/Д",((INDIRECT(CONCATENATE("'2018-03 (Д)'!F",TEXT(MATCH($C73,'2018-03 (Д)'!$C$2:$C$100,0)+1,0)))-INDIRECT(CONCATENATE("'2018-02 (Д)'!F",TEXT(MATCH($C73,'2018-02 (Д)'!$C$2:$C$100,0)+1,0))))/INDIRECT(CONCATENATE("'2018-02 (Д)'!F",TEXT(MATCH($C73,'2018-02 (Д)'!$C$2:$C$100,0)+1,0))))*100)</f>
        <v>3.2218949119131186</v>
      </c>
      <c r="Q73" s="9">
        <f ca="1">IF(OR(INDIRECT(CONCATENATE("'2018-04 (Д)'!F",TEXT(MATCH($C73,'2018-04 (Д)'!$C$2:$C$100,0)+1,0)))="Н/Д",INDIRECT(CONCATENATE("'2018-03 (Д)'!F",TEXT(MATCH($C73,'2018-03 (Д)'!$C$2:$C$100,0)+1,0)))="Н/Д",AND(INDIRECT(CONCATENATE("'2018-04 (Д)'!F",TEXT(MATCH($C73,'2018-04 (Д)'!$C$2:$C$100,0)+1,0)))="Н/Д",INDIRECT(CONCATENATE("'2018-03 (Д)'!F",TEXT(MATCH($C73,'2018-03 (Д)'!$C$2:$C$100,0)+1,0))))),"Н/Д",((INDIRECT(CONCATENATE("'2018-04 (Д)'!F",TEXT(MATCH($C73,'2018-04 (Д)'!$C$2:$C$100,0)+1,0)))-INDIRECT(CONCATENATE("'2018-03 (Д)'!F",TEXT(MATCH($C73,'2018-03 (Д)'!$C$2:$C$100,0)+1,0))))/INDIRECT(CONCATENATE("'2018-03 (Д)'!F",TEXT(MATCH($C73,'2018-03 (Д)'!$C$2:$C$100,0)+1,0))))*100)</f>
        <v>82.072615583179783</v>
      </c>
      <c r="R73" s="9">
        <f ca="1">IF(OR(INDIRECT(CONCATENATE("'2018-05 (Д)'!F",TEXT(MATCH($C73,'2018-05 (Д)'!$C$2:$C$100,0)+1,0)))="Н/Д",INDIRECT(CONCATENATE("'2018-04 (Д)'!F",TEXT(MATCH($C73,'2018-04 (Д)'!$C$2:$C$100,0)+1,0)))="Н/Д",AND(INDIRECT(CONCATENATE("'2018-05 (Д)'!F",TEXT(MATCH($C73,'2018-05 (Д)'!$C$2:$C$100,0)+1,0)))="Н/Д",INDIRECT(CONCATENATE("'2018-04 (Д)'!F",TEXT(MATCH($C73,'2018-04 (Д)'!$C$2:$C$100,0)+1,0))))),"Н/Д",((INDIRECT(CONCATENATE("'2018-05 (Д)'!F",TEXT(MATCH($C73,'2018-05 (Д)'!$C$2:$C$100,0)+1,0)))-INDIRECT(CONCATENATE("'2018-04 (Д)'!F",TEXT(MATCH($C73,'2018-04 (Д)'!$C$2:$C$100,0)+1,0))))/INDIRECT(CONCATENATE("'2018-04 (Д)'!F",TEXT(MATCH($C73,'2018-04 (Д)'!$C$2:$C$100,0)+1,0))))*100)</f>
        <v>-3.1350472007326338</v>
      </c>
      <c r="S73" s="9">
        <f ca="1">IF(OR(INDIRECT(CONCATENATE("'2018-06 (Д)'!F",TEXT(MATCH($C73,'2018-06 (Д)'!$C$2:$C$100,0)+1,0)))="Н/Д",INDIRECT(CONCATENATE("'2018-05 (Д)'!F",TEXT(MATCH($C73,'2018-05 (Д)'!$C$2:$C$100,0)+1,0)))="Н/Д",AND(INDIRECT(CONCATENATE("'2018-06 (Д)'!F",TEXT(MATCH($C73,'2018-06 (Д)'!$C$2:$C$100,0)+1,0)))="Н/Д",INDIRECT(CONCATENATE("'2018-05 (Д)'!F",TEXT(MATCH($C73,'2018-05 (Д)'!$C$2:$C$100,0)+1,0))))),"Н/Д",((INDIRECT(CONCATENATE("'2018-06 (Д)'!F",TEXT(MATCH($C73,'2018-06 (Д)'!$C$2:$C$100,0)+1,0)))-INDIRECT(CONCATENATE("'2018-05 (Д)'!F",TEXT(MATCH($C73,'2018-05 (Д)'!$C$2:$C$100,0)+1,0))))/INDIRECT(CONCATENATE("'2018-05 (Д)'!F",TEXT(MATCH($C73,'2018-05 (Д)'!$C$2:$C$100,0)+1,0))))*100)</f>
        <v>-5.2622153200052058</v>
      </c>
      <c r="T73" s="9">
        <f ca="1">IF(OR(INDIRECT(CONCATENATE("'2018-07 (Д)'!F",TEXT(MATCH($C73,'2018-07 (Д)'!$C$2:$C$100,0)+1,0)))="Н/Д",INDIRECT(CONCATENATE("'2018-06 (Д)'!F",TEXT(MATCH($C73,'2018-06 (Д)'!$C$2:$C$100,0)+1,0)))="Н/Д",AND(INDIRECT(CONCATENATE("'2018-07 (Д)'!F",TEXT(MATCH($C73,'2018-07 (Д)'!$C$2:$C$100,0)+1,0)))="Н/Д",INDIRECT(CONCATENATE("'2018-06 (Д)'!F",TEXT(MATCH($C73,'2018-06 (Д)'!$C$2:$C$100,0)+1,0))))),"Н/Д",((INDIRECT(CONCATENATE("'2018-07 (Д)'!F",TEXT(MATCH($C73,'2018-07 (Д)'!$C$2:$C$100,0)+1,0)))-INDIRECT(CONCATENATE("'2018-06 (Д)'!F",TEXT(MATCH($C73,'2018-06 (Д)'!$C$2:$C$100,0)+1,0))))/INDIRECT(CONCATENATE("'2018-06 (Д)'!F",TEXT(MATCH($C73,'2018-06 (Д)'!$C$2:$C$100,0)+1,0))))*100)</f>
        <v>-24.904267646798679</v>
      </c>
      <c r="U73" s="9">
        <f ca="1">IF(OR(INDIRECT(CONCATENATE("'2018-08 (Д)'!F",TEXT(MATCH($C73,'2018-08 (Д)'!$C$2:$C$100,0)+1,0)))="Н/Д",INDIRECT(CONCATENATE("'2018-07 (Д)'!F",TEXT(MATCH($C73,'2018-07 (Д)'!$C$2:$C$100,0)+1,0)))="Н/Д",AND(INDIRECT(CONCATENATE("'2018-08 (Д)'!F",TEXT(MATCH($C73,'2018-08 (Д)'!$C$2:$C$100,0)+1,0)))="Н/Д",INDIRECT(CONCATENATE("'2018-07 (Д)'!F",TEXT(MATCH($C73,'2018-07 (Д)'!$C$2:$C$100,0)+1,0))))),"Н/Д",((INDIRECT(CONCATENATE("'2018-08 (Д)'!F",TEXT(MATCH($C73,'2018-08 (Д)'!$C$2:$C$100,0)+1,0)))-INDIRECT(CONCATENATE("'2018-07 (Д)'!F",TEXT(MATCH($C73,'2018-07 (Д)'!$C$2:$C$100,0)+1,0))))/INDIRECT(CONCATENATE("'2018-07 (Д)'!F",TEXT(MATCH($C73,'2018-07 (Д)'!$C$2:$C$100,0)+1,0))))*100)</f>
        <v>56.138648675510069</v>
      </c>
      <c r="V73" s="9">
        <f ca="1">IF(OR(INDIRECT(CONCATENATE("'2018-09 (Д)'!F",TEXT(MATCH($C73,'2018-09 (Д)'!$C$2:$C$100,0)+1,0)))="Н/Д",INDIRECT(CONCATENATE("'2018-08 (Д)'!F",TEXT(MATCH($C73,'2018-08 (Д)'!$C$2:$C$100,0)+1,0)))="Н/Д",AND(INDIRECT(CONCATENATE("'2018-09 (Д)'!F",TEXT(MATCH($C73,'2018-09 (Д)'!$C$2:$C$100,0)+1,0)))="Н/Д",INDIRECT(CONCATENATE("'2018-08 (Д)'!F",TEXT(MATCH($C73,'2018-08 (Д)'!$C$2:$C$100,0)+1,0))))),"Н/Д",((INDIRECT(CONCATENATE("'2018-09 (Д)'!F",TEXT(MATCH($C73,'2018-09 (Д)'!$C$2:$C$100,0)+1,0)))-INDIRECT(CONCATENATE("'2018-08 (Д)'!F",TEXT(MATCH($C73,'2018-08 (Д)'!$C$2:$C$100,0)+1,0))))/INDIRECT(CONCATENATE("'2018-08 (Д)'!F",TEXT(MATCH($C73,'2018-08 (Д)'!$C$2:$C$100,0)+1,0))))*100)</f>
        <v>-29.450391848776203</v>
      </c>
      <c r="W73" s="9">
        <f ca="1">IF(OR(INDIRECT(CONCATENATE("'2018-10 (Д)'!F",TEXT(MATCH($C73,'2018-10 (Д)'!$C$2:$C$100,0)+1,0)))="Н/Д",INDIRECT(CONCATENATE("'2018-09 (Д)'!F",TEXT(MATCH($C73,'2018-09 (Д)'!$C$2:$C$100,0)+1,0)))="Н/Д",AND(INDIRECT(CONCATENATE("'2018-10 (Д)'!F",TEXT(MATCH($C73,'2018-10 (Д)'!$C$2:$C$100,0)+1,0)))="Н/Д",INDIRECT(CONCATENATE("'2018-09 (Д)'!F",TEXT(MATCH($C73,'2018-09 (Д)'!$C$2:$C$100,0)+1,0))))),"Н/Д",((INDIRECT(CONCATENATE("'2018-10 (Д)'!F",TEXT(MATCH($C73,'2018-10 (Д)'!$C$2:$C$100,0)+1,0)))-INDIRECT(CONCATENATE("'2018-09 (Д)'!F",TEXT(MATCH($C73,'2018-09 (Д)'!$C$2:$C$100,0)+1,0))))/INDIRECT(CONCATENATE("'2018-09 (Д)'!F",TEXT(MATCH($C73,'2018-09 (Д)'!$C$2:$C$100,0)+1,0))))*100)</f>
        <v>-14.66396913659897</v>
      </c>
      <c r="X73" s="9">
        <f ca="1">IF(OR(INDIRECT(CONCATENATE("'2018-11 (Д)'!F",TEXT(MATCH($C73,'2018-11 (Д)'!$C$2:$C$100,0)+1,0)))="Н/Д",INDIRECT(CONCATENATE("'2018-10 (Д)'!F",TEXT(MATCH($C73,'2018-10 (Д)'!$C$2:$C$100,0)+1,0)))="Н/Д",AND(INDIRECT(CONCATENATE("'2018-11 (Д)'!F",TEXT(MATCH($C73,'2018-11 (Д)'!$C$2:$C$100,0)+1,0)))="Н/Д",INDIRECT(CONCATENATE("'2018-10 (Д)'!F",TEXT(MATCH($C73,'2018-10 (Д)'!$C$2:$C$100,0)+1,0))))),"Н/Д",((INDIRECT(CONCATENATE("'2018-11 (Д)'!F",TEXT(MATCH($C73,'2018-11 (Д)'!$C$2:$C$100,0)+1,0)))-INDIRECT(CONCATENATE("'2018-10 (Д)'!F",TEXT(MATCH($C73,'2018-10 (Д)'!$C$2:$C$100,0)+1,0))))/INDIRECT(CONCATENATE("'2018-10 (Д)'!F",TEXT(MATCH($C73,'2018-10 (Д)'!$C$2:$C$100,0)+1,0))))*100)</f>
        <v>89.158216402486687</v>
      </c>
      <c r="Y73" s="9">
        <f ca="1">IF(OR(INDIRECT(CONCATENATE("'2018-12 (Д)'!F",TEXT(MATCH($C73,'2018-12 (Д)'!$C$2:$C$100,0)+1,0)))="Н/Д",INDIRECT(CONCATENATE("'2018-11 (Д)'!F",TEXT(MATCH($C73,'2018-11 (Д)'!$C$2:$C$100,0)+1,0)))="Н/Д",AND(INDIRECT(CONCATENATE("'2018-12 (Д)'!F",TEXT(MATCH($C73,'2018-12 (Д)'!$C$2:$C$100,0)+1,0)))="Н/Д",INDIRECT(CONCATENATE("'2018-11 (Д)'!F",TEXT(MATCH($C73,'2018-11 (Д)'!$C$2:$C$100,0)+1,0))))),"Н/Д",((INDIRECT(CONCATENATE("'2018-12 (Д)'!F",TEXT(MATCH($C73,'2018-12 (Д)'!$C$2:$C$100,0)+1,0)))-INDIRECT(CONCATENATE("'2018-11 (Д)'!F",TEXT(MATCH($C73,'2018-11 (Д)'!$C$2:$C$100,0)+1,0))))/INDIRECT(CONCATENATE("'2018-11 (Д)'!F",TEXT(MATCH($C73,'2018-11 (Д)'!$C$2:$C$100,0)+1,0))))*100)</f>
        <v>-20.397707873571562</v>
      </c>
      <c r="Z73" s="9"/>
      <c r="AA73" s="9">
        <f ca="1">IF(OR(INDIRECT(CONCATENATE("'2018-03 (Д)'!G",TEXT(MATCH($C73,'2018-03 (Д)'!$C$2:$C$100,0)+1,0)))="Н/Д",INDIRECT(CONCATENATE("'2018-02 (Д)'!G",TEXT(MATCH($C73,'2018-02 (Д)'!$C$2:$C$100,0)+1,0)))="Н/Д",AND(INDIRECT(CONCATENATE("'2018-03 (Д)'!G",TEXT(MATCH($C73,'2018-03 (Д)'!$C$2:$C$100,0)+1,0)))="Н/Д",INDIRECT(CONCATENATE("'2018-02 (Д)'!G",TEXT(MATCH($C73,'2018-02 (Д)'!$C$2:$C$100,0)+1,0))))),"Н/Д",((INDIRECT(CONCATENATE("'2018-03 (Д)'!G",TEXT(MATCH($C73,'2018-03 (Д)'!$C$2:$C$100,0)+1,0)))-INDIRECT(CONCATENATE("'2018-02 (Д)'!G",TEXT(MATCH($C73,'2018-02 (Д)'!$C$2:$C$100,0)+1,0))))/INDIRECT(CONCATENATE("'2018-02 (Д)'!G",TEXT(MATCH($C73,'2018-02 (Д)'!$C$2:$C$100,0)+1,0))))*100)</f>
        <v>-44.227020095499157</v>
      </c>
      <c r="AB73" s="9">
        <f ca="1">IF(OR(INDIRECT(CONCATENATE("'2018-04 (Д)'!G",TEXT(MATCH($C73,'2018-04 (Д)'!$C$2:$C$100,0)+1,0)))="Н/Д",INDIRECT(CONCATENATE("'2018-03 (Д)'!G",TEXT(MATCH($C73,'2018-03 (Д)'!$C$2:$C$100,0)+1,0)))="Н/Д",AND(INDIRECT(CONCATENATE("'2018-04 (Д)'!G",TEXT(MATCH($C73,'2018-04 (Д)'!$C$2:$C$100,0)+1,0)))="Н/Д",INDIRECT(CONCATENATE("'2018-03 (Д)'!G",TEXT(MATCH($C73,'2018-03 (Д)'!$C$2:$C$100,0)+1,0))))),"Н/Д",((INDIRECT(CONCATENATE("'2018-04 (Д)'!G",TEXT(MATCH($C73,'2018-04 (Д)'!$C$2:$C$100,0)+1,0)))-INDIRECT(CONCATENATE("'2018-03 (Д)'!G",TEXT(MATCH($C73,'2018-03 (Д)'!$C$2:$C$100,0)+1,0))))/INDIRECT(CONCATENATE("'2018-03 (Д)'!G",TEXT(MATCH($C73,'2018-03 (Д)'!$C$2:$C$100,0)+1,0))))*100)</f>
        <v>596.94966317920625</v>
      </c>
      <c r="AC73" s="9">
        <f ca="1">IF(OR(INDIRECT(CONCATENATE("'2018-05 (Д)'!G",TEXT(MATCH($C73,'2018-05 (Д)'!$C$2:$C$100,0)+1,0)))="Н/Д",INDIRECT(CONCATENATE("'2018-04 (Д)'!G",TEXT(MATCH($C73,'2018-04 (Д)'!$C$2:$C$100,0)+1,0)))="Н/Д",AND(INDIRECT(CONCATENATE("'2018-05 (Д)'!G",TEXT(MATCH($C73,'2018-05 (Д)'!$C$2:$C$100,0)+1,0)))="Н/Д",INDIRECT(CONCATENATE("'2018-04 (Д)'!G",TEXT(MATCH($C73,'2018-04 (Д)'!$C$2:$C$100,0)+1,0))))),"Н/Д",((INDIRECT(CONCATENATE("'2018-05 (Д)'!G",TEXT(MATCH($C73,'2018-05 (Д)'!$C$2:$C$100,0)+1,0)))-INDIRECT(CONCATENATE("'2018-04 (Д)'!G",TEXT(MATCH($C73,'2018-04 (Д)'!$C$2:$C$100,0)+1,0))))/INDIRECT(CONCATENATE("'2018-04 (Д)'!G",TEXT(MATCH($C73,'2018-04 (Д)'!$C$2:$C$100,0)+1,0))))*100)</f>
        <v>-77.831692774310852</v>
      </c>
      <c r="AD73" s="9">
        <f ca="1">IF(OR(INDIRECT(CONCATENATE("'2018-06 (Д)'!G",TEXT(MATCH($C73,'2018-06 (Д)'!$C$2:$C$100,0)+1,0)))="Н/Д",INDIRECT(CONCATENATE("'2018-05 (Д)'!G",TEXT(MATCH($C73,'2018-05 (Д)'!$C$2:$C$100,0)+1,0)))="Н/Д",AND(INDIRECT(CONCATENATE("'2018-06 (Д)'!G",TEXT(MATCH($C73,'2018-06 (Д)'!$C$2:$C$100,0)+1,0)))="Н/Д",INDIRECT(CONCATENATE("'2018-05 (Д)'!G",TEXT(MATCH($C73,'2018-05 (Д)'!$C$2:$C$100,0)+1,0))))),"Н/Д",((INDIRECT(CONCATENATE("'2018-06 (Д)'!G",TEXT(MATCH($C73,'2018-06 (Д)'!$C$2:$C$100,0)+1,0)))-INDIRECT(CONCATENATE("'2018-05 (Д)'!G",TEXT(MATCH($C73,'2018-05 (Д)'!$C$2:$C$100,0)+1,0))))/INDIRECT(CONCATENATE("'2018-05 (Д)'!G",TEXT(MATCH($C73,'2018-05 (Д)'!$C$2:$C$100,0)+1,0))))*100)</f>
        <v>286.4743854780657</v>
      </c>
      <c r="AE73" s="9">
        <f ca="1">IF(OR(INDIRECT(CONCATENATE("'2018-07 (Д)'!G",TEXT(MATCH($C73,'2018-07 (Д)'!$C$2:$C$100,0)+1,0)))="Н/Д",INDIRECT(CONCATENATE("'2018-06 (Д)'!G",TEXT(MATCH($C73,'2018-06 (Д)'!$C$2:$C$100,0)+1,0)))="Н/Д",AND(INDIRECT(CONCATENATE("'2018-07 (Д)'!G",TEXT(MATCH($C73,'2018-07 (Д)'!$C$2:$C$100,0)+1,0)))="Н/Д",INDIRECT(CONCATENATE("'2018-06 (Д)'!G",TEXT(MATCH($C73,'2018-06 (Д)'!$C$2:$C$100,0)+1,0))))),"Н/Д",((INDIRECT(CONCATENATE("'2018-07 (Д)'!G",TEXT(MATCH($C73,'2018-07 (Д)'!$C$2:$C$100,0)+1,0)))-INDIRECT(CONCATENATE("'2018-06 (Д)'!G",TEXT(MATCH($C73,'2018-06 (Д)'!$C$2:$C$100,0)+1,0))))/INDIRECT(CONCATENATE("'2018-06 (Д)'!G",TEXT(MATCH($C73,'2018-06 (Д)'!$C$2:$C$100,0)+1,0))))*100)</f>
        <v>-43.659137885607009</v>
      </c>
      <c r="AF73" s="9">
        <f ca="1">IF(OR(INDIRECT(CONCATENATE("'2018-08 (Д)'!G",TEXT(MATCH($C73,'2018-08 (Д)'!$C$2:$C$100,0)+1,0)))="Н/Д",INDIRECT(CONCATENATE("'2018-07 (Д)'!G",TEXT(MATCH($C73,'2018-07 (Д)'!$C$2:$C$100,0)+1,0)))="Н/Д",AND(INDIRECT(CONCATENATE("'2018-08 (Д)'!G",TEXT(MATCH($C73,'2018-08 (Д)'!$C$2:$C$100,0)+1,0)))="Н/Д",INDIRECT(CONCATENATE("'2018-07 (Д)'!G",TEXT(MATCH($C73,'2018-07 (Д)'!$C$2:$C$100,0)+1,0))))),"Н/Д",((INDIRECT(CONCATENATE("'2018-08 (Д)'!G",TEXT(MATCH($C73,'2018-08 (Д)'!$C$2:$C$100,0)+1,0)))-INDIRECT(CONCATENATE("'2018-07 (Д)'!G",TEXT(MATCH($C73,'2018-07 (Д)'!$C$2:$C$100,0)+1,0))))/INDIRECT(CONCATENATE("'2018-07 (Д)'!G",TEXT(MATCH($C73,'2018-07 (Д)'!$C$2:$C$100,0)+1,0))))*100)</f>
        <v>58.222231152647666</v>
      </c>
      <c r="AG73" s="9">
        <f ca="1">IF(OR(INDIRECT(CONCATENATE("'2018-09 (Д)'!G",TEXT(MATCH($C73,'2018-09 (Д)'!$C$2:$C$100,0)+1,0)))="Н/Д",INDIRECT(CONCATENATE("'2018-08 (Д)'!G",TEXT(MATCH($C73,'2018-08 (Д)'!$C$2:$C$100,0)+1,0)))="Н/Д",AND(INDIRECT(CONCATENATE("'2018-09 (Д)'!G",TEXT(MATCH($C73,'2018-09 (Д)'!$C$2:$C$100,0)+1,0)))="Н/Д",INDIRECT(CONCATENATE("'2018-08 (Д)'!G",TEXT(MATCH($C73,'2018-08 (Д)'!$C$2:$C$100,0)+1,0))))),"Н/Д",((INDIRECT(CONCATENATE("'2018-09 (Д)'!G",TEXT(MATCH($C73,'2018-09 (Д)'!$C$2:$C$100,0)+1,0)))-INDIRECT(CONCATENATE("'2018-08 (Д)'!G",TEXT(MATCH($C73,'2018-08 (Д)'!$C$2:$C$100,0)+1,0))))/INDIRECT(CONCATENATE("'2018-08 (Д)'!G",TEXT(MATCH($C73,'2018-08 (Д)'!$C$2:$C$100,0)+1,0))))*100)</f>
        <v>-40.861614836490858</v>
      </c>
      <c r="AH73" s="9">
        <f ca="1">IF(OR(INDIRECT(CONCATENATE("'2018-10 (Д)'!G",TEXT(MATCH($C73,'2018-10 (Д)'!$C$2:$C$100,0)+1,0)))="Н/Д",INDIRECT(CONCATENATE("'2018-09 (Д)'!G",TEXT(MATCH($C73,'2018-09 (Д)'!$C$2:$C$100,0)+1,0)))="Н/Д",AND(INDIRECT(CONCATENATE("'2018-10 (Д)'!G",TEXT(MATCH($C73,'2018-10 (Д)'!$C$2:$C$100,0)+1,0)))="Н/Д",INDIRECT(CONCATENATE("'2018-09 (Д)'!G",TEXT(MATCH($C73,'2018-09 (Д)'!$C$2:$C$100,0)+1,0))))),"Н/Д",((INDIRECT(CONCATENATE("'2018-10 (Д)'!G",TEXT(MATCH($C73,'2018-10 (Д)'!$C$2:$C$100,0)+1,0)))-INDIRECT(CONCATENATE("'2018-09 (Д)'!G",TEXT(MATCH($C73,'2018-09 (Д)'!$C$2:$C$100,0)+1,0))))/INDIRECT(CONCATENATE("'2018-09 (Д)'!G",TEXT(MATCH($C73,'2018-09 (Д)'!$C$2:$C$100,0)+1,0))))*100)</f>
        <v>-24.879550939373154</v>
      </c>
      <c r="AI73" s="9">
        <f ca="1">IF(OR(INDIRECT(CONCATENATE("'2018-11 (Д)'!G",TEXT(MATCH($C73,'2018-11 (Д)'!$C$2:$C$100,0)+1,0)))="Н/Д",INDIRECT(CONCATENATE("'2018-10 (Д)'!G",TEXT(MATCH($C73,'2018-10 (Д)'!$C$2:$C$100,0)+1,0)))="Н/Д",AND(INDIRECT(CONCATENATE("'2018-11 (Д)'!G",TEXT(MATCH($C73,'2018-11 (Д)'!$C$2:$C$100,0)+1,0)))="Н/Д",INDIRECT(CONCATENATE("'2018-10 (Д)'!G",TEXT(MATCH($C73,'2018-10 (Д)'!$C$2:$C$100,0)+1,0))))),"Н/Д",((INDIRECT(CONCATENATE("'2018-11 (Д)'!G",TEXT(MATCH($C73,'2018-11 (Д)'!$C$2:$C$100,0)+1,0)))-INDIRECT(CONCATENATE("'2018-10 (Д)'!G",TEXT(MATCH($C73,'2018-10 (Д)'!$C$2:$C$100,0)+1,0))))/INDIRECT(CONCATENATE("'2018-10 (Д)'!G",TEXT(MATCH($C73,'2018-10 (Д)'!$C$2:$C$100,0)+1,0))))*100)</f>
        <v>156.26651898687734</v>
      </c>
      <c r="AJ73" s="9">
        <f ca="1">IF(OR(INDIRECT(CONCATENATE("'2018-12 (Д)'!G",TEXT(MATCH($C73,'2018-12 (Д)'!$C$2:$C$100,0)+1,0)))="Н/Д",INDIRECT(CONCATENATE("'2018-11 (Д)'!G",TEXT(MATCH($C73,'2018-11 (Д)'!$C$2:$C$100,0)+1,0)))="Н/Д",AND(INDIRECT(CONCATENATE("'2018-12 (Д)'!G",TEXT(MATCH($C73,'2018-12 (Д)'!$C$2:$C$100,0)+1,0)))="Н/Д",INDIRECT(CONCATENATE("'2018-11 (Д)'!G",TEXT(MATCH($C73,'2018-11 (Д)'!$C$2:$C$100,0)+1,0))))),"Н/Д",((INDIRECT(CONCATENATE("'2018-12 (Д)'!G",TEXT(MATCH($C73,'2018-12 (Д)'!$C$2:$C$100,0)+1,0)))-INDIRECT(CONCATENATE("'2018-11 (Д)'!G",TEXT(MATCH($C73,'2018-11 (Д)'!$C$2:$C$100,0)+1,0))))/INDIRECT(CONCATENATE("'2018-11 (Д)'!G",TEXT(MATCH($C73,'2018-11 (Д)'!$C$2:$C$100,0)+1,0))))*100)</f>
        <v>-55.594476830109265</v>
      </c>
      <c r="AK73" s="9"/>
      <c r="AL73" s="9">
        <f ca="1">IF(OR(INDIRECT(CONCATENATE("'2018-03 (Д)'!H",TEXT(MATCH($C73,'2018-03 (Д)'!$C$2:$C$100,0)+1,0)))="Н/Д",INDIRECT(CONCATENATE("'2018-02 (Д)'!H",TEXT(MATCH($C73,'2018-02 (Д)'!$C$2:$C$100,0)+1,0)))="Н/Д",AND(INDIRECT(CONCATENATE("'2018-03 (Д)'!H",TEXT(MATCH($C73,'2018-03 (Д)'!$C$2:$C$100,0)+1,0)))="Н/Д",INDIRECT(CONCATENATE("'2018-02 (Д)'!H",TEXT(MATCH($C73,'2018-02 (Д)'!$C$2:$C$100,0)+1,0))))),"Н/Д",((INDIRECT(CONCATENATE("'2018-03 (Д)'!H",TEXT(MATCH($C73,'2018-03 (Д)'!$C$2:$C$100,0)+1,0)))-INDIRECT(CONCATENATE("'2018-02 (Д)'!H",TEXT(MATCH($C73,'2018-02 (Д)'!$C$2:$C$100,0)+1,0))))/INDIRECT(CONCATENATE("'2018-02 (Д)'!H",TEXT(MATCH($C73,'2018-02 (Д)'!$C$2:$C$100,0)+1,0))))*100)</f>
        <v>51.017595991729493</v>
      </c>
      <c r="AM73" s="9">
        <f ca="1">IF(OR(INDIRECT(CONCATENATE("'2018-04 (Д)'!H",TEXT(MATCH($C73,'2018-04 (Д)'!$C$2:$C$100,0)+1,0)))="Н/Д",INDIRECT(CONCATENATE("'2018-03 (Д)'!H",TEXT(MATCH($C73,'2018-03 (Д)'!$C$2:$C$100,0)+1,0)))="Н/Д",AND(INDIRECT(CONCATENATE("'2018-04 (Д)'!H",TEXT(MATCH($C73,'2018-04 (Д)'!$C$2:$C$100,0)+1,0)))="Н/Д",INDIRECT(CONCATENATE("'2018-03 (Д)'!H",TEXT(MATCH($C73,'2018-03 (Д)'!$C$2:$C$100,0)+1,0))))),"Н/Д",((INDIRECT(CONCATENATE("'2018-04 (Д)'!H",TEXT(MATCH($C73,'2018-04 (Д)'!$C$2:$C$100,0)+1,0)))-INDIRECT(CONCATENATE("'2018-03 (Д)'!H",TEXT(MATCH($C73,'2018-03 (Д)'!$C$2:$C$100,0)+1,0))))/INDIRECT(CONCATENATE("'2018-03 (Д)'!H",TEXT(MATCH($C73,'2018-03 (Д)'!$C$2:$C$100,0)+1,0))))*100)</f>
        <v>-4.5025398496231741</v>
      </c>
      <c r="AN73" s="9">
        <f ca="1">IF(OR(INDIRECT(CONCATENATE("'2018-05 (Д)'!H",TEXT(MATCH($C73,'2018-05 (Д)'!$C$2:$C$100,0)+1,0)))="Н/Д",INDIRECT(CONCATENATE("'2018-04 (Д)'!H",TEXT(MATCH($C73,'2018-04 (Д)'!$C$2:$C$100,0)+1,0)))="Н/Д",AND(INDIRECT(CONCATENATE("'2018-05 (Д)'!H",TEXT(MATCH($C73,'2018-05 (Д)'!$C$2:$C$100,0)+1,0)))="Н/Д",INDIRECT(CONCATENATE("'2018-04 (Д)'!H",TEXT(MATCH($C73,'2018-04 (Д)'!$C$2:$C$100,0)+1,0))))),"Н/Д",((INDIRECT(CONCATENATE("'2018-05 (Д)'!H",TEXT(MATCH($C73,'2018-05 (Д)'!$C$2:$C$100,0)+1,0)))-INDIRECT(CONCATENATE("'2018-04 (Д)'!H",TEXT(MATCH($C73,'2018-04 (Д)'!$C$2:$C$100,0)+1,0))))/INDIRECT(CONCATENATE("'2018-04 (Д)'!H",TEXT(MATCH($C73,'2018-04 (Д)'!$C$2:$C$100,0)+1,0))))*100)</f>
        <v>12.90943685767814</v>
      </c>
      <c r="AO73" s="9">
        <f ca="1">IF(OR(INDIRECT(CONCATENATE("'2018-06 (Д)'!H",TEXT(MATCH($C73,'2018-06 (Д)'!$C$2:$C$100,0)+1,0)))="Н/Д",INDIRECT(CONCATENATE("'2018-05 (Д)'!H",TEXT(MATCH($C73,'2018-05 (Д)'!$C$2:$C$100,0)+1,0)))="Н/Д",AND(INDIRECT(CONCATENATE("'2018-06 (Д)'!H",TEXT(MATCH($C73,'2018-06 (Д)'!$C$2:$C$100,0)+1,0)))="Н/Д",INDIRECT(CONCATENATE("'2018-05 (Д)'!H",TEXT(MATCH($C73,'2018-05 (Д)'!$C$2:$C$100,0)+1,0))))),"Н/Д",((INDIRECT(CONCATENATE("'2018-06 (Д)'!H",TEXT(MATCH($C73,'2018-06 (Д)'!$C$2:$C$100,0)+1,0)))-INDIRECT(CONCATENATE("'2018-05 (Д)'!H",TEXT(MATCH($C73,'2018-05 (Д)'!$C$2:$C$100,0)+1,0))))/INDIRECT(CONCATENATE("'2018-05 (Д)'!H",TEXT(MATCH($C73,'2018-05 (Д)'!$C$2:$C$100,0)+1,0))))*100)</f>
        <v>-21.78467220603541</v>
      </c>
      <c r="AP73" s="9">
        <f ca="1">IF(OR(INDIRECT(CONCATENATE("'2018-07 (Д)'!H",TEXT(MATCH($C73,'2018-07 (Д)'!$C$2:$C$100,0)+1,0)))="Н/Д",INDIRECT(CONCATENATE("'2018-06 (Д)'!H",TEXT(MATCH($C73,'2018-06 (Д)'!$C$2:$C$100,0)+1,0)))="Н/Д",AND(INDIRECT(CONCATENATE("'2018-07 (Д)'!H",TEXT(MATCH($C73,'2018-07 (Д)'!$C$2:$C$100,0)+1,0)))="Н/Д",INDIRECT(CONCATENATE("'2018-06 (Д)'!H",TEXT(MATCH($C73,'2018-06 (Д)'!$C$2:$C$100,0)+1,0))))),"Н/Д",((INDIRECT(CONCATENATE("'2018-07 (Д)'!H",TEXT(MATCH($C73,'2018-07 (Д)'!$C$2:$C$100,0)+1,0)))-INDIRECT(CONCATENATE("'2018-06 (Д)'!H",TEXT(MATCH($C73,'2018-06 (Д)'!$C$2:$C$100,0)+1,0))))/INDIRECT(CONCATENATE("'2018-06 (Д)'!H",TEXT(MATCH($C73,'2018-06 (Д)'!$C$2:$C$100,0)+1,0))))*100)</f>
        <v>22.981618695806532</v>
      </c>
      <c r="AQ73" s="9">
        <f ca="1">IF(OR(INDIRECT(CONCATENATE("'2018-08 (Д)'!H",TEXT(MATCH($C73,'2018-08 (Д)'!$C$2:$C$100,0)+1,0)))="Н/Д",INDIRECT(CONCATENATE("'2018-07 (Д)'!H",TEXT(MATCH($C73,'2018-07 (Д)'!$C$2:$C$100,0)+1,0)))="Н/Д",AND(INDIRECT(CONCATENATE("'2018-08 (Д)'!H",TEXT(MATCH($C73,'2018-08 (Д)'!$C$2:$C$100,0)+1,0)))="Н/Д",INDIRECT(CONCATENATE("'2018-07 (Д)'!H",TEXT(MATCH($C73,'2018-07 (Д)'!$C$2:$C$100,0)+1,0))))),"Н/Д",((INDIRECT(CONCATENATE("'2018-08 (Д)'!H",TEXT(MATCH($C73,'2018-08 (Д)'!$C$2:$C$100,0)+1,0)))-INDIRECT(CONCATENATE("'2018-07 (Д)'!H",TEXT(MATCH($C73,'2018-07 (Д)'!$C$2:$C$100,0)+1,0))))/INDIRECT(CONCATENATE("'2018-07 (Д)'!H",TEXT(MATCH($C73,'2018-07 (Д)'!$C$2:$C$100,0)+1,0))))*100)</f>
        <v>9.290739614611315</v>
      </c>
      <c r="AR73" s="9">
        <f ca="1">IF(OR(INDIRECT(CONCATENATE("'2018-09 (Д)'!H",TEXT(MATCH($C73,'2018-09 (Д)'!$C$2:$C$100,0)+1,0)))="Н/Д",INDIRECT(CONCATENATE("'2018-08 (Д)'!H",TEXT(MATCH($C73,'2018-08 (Д)'!$C$2:$C$100,0)+1,0)))="Н/Д",AND(INDIRECT(CONCATENATE("'2018-09 (Д)'!H",TEXT(MATCH($C73,'2018-09 (Д)'!$C$2:$C$100,0)+1,0)))="Н/Д",INDIRECT(CONCATENATE("'2018-08 (Д)'!H",TEXT(MATCH($C73,'2018-08 (Д)'!$C$2:$C$100,0)+1,0))))),"Н/Д",((INDIRECT(CONCATENATE("'2018-09 (Д)'!H",TEXT(MATCH($C73,'2018-09 (Д)'!$C$2:$C$100,0)+1,0)))-INDIRECT(CONCATENATE("'2018-08 (Д)'!H",TEXT(MATCH($C73,'2018-08 (Д)'!$C$2:$C$100,0)+1,0))))/INDIRECT(CONCATENATE("'2018-08 (Д)'!H",TEXT(MATCH($C73,'2018-08 (Д)'!$C$2:$C$100,0)+1,0))))*100)</f>
        <v>-14.219569664885089</v>
      </c>
      <c r="AS73" s="9">
        <f ca="1">IF(OR(INDIRECT(CONCATENATE("'2018-10 (Д)'!H",TEXT(MATCH($C73,'2018-10 (Д)'!$C$2:$C$100,0)+1,0)))="Н/Д",INDIRECT(CONCATENATE("'2018-09 (Д)'!H",TEXT(MATCH($C73,'2018-09 (Д)'!$C$2:$C$100,0)+1,0)))="Н/Д",AND(INDIRECT(CONCATENATE("'2018-10 (Д)'!H",TEXT(MATCH($C73,'2018-10 (Д)'!$C$2:$C$100,0)+1,0)))="Н/Д",INDIRECT(CONCATENATE("'2018-09 (Д)'!H",TEXT(MATCH($C73,'2018-09 (Д)'!$C$2:$C$100,0)+1,0))))),"Н/Д",((INDIRECT(CONCATENATE("'2018-10 (Д)'!H",TEXT(MATCH($C73,'2018-10 (Д)'!$C$2:$C$100,0)+1,0)))-INDIRECT(CONCATENATE("'2018-09 (Д)'!H",TEXT(MATCH($C73,'2018-09 (Д)'!$C$2:$C$100,0)+1,0))))/INDIRECT(CONCATENATE("'2018-09 (Д)'!H",TEXT(MATCH($C73,'2018-09 (Д)'!$C$2:$C$100,0)+1,0))))*100)</f>
        <v>-8.6515883479324332E-2</v>
      </c>
      <c r="AT73" s="9">
        <f ca="1">IF(OR(INDIRECT(CONCATENATE("'2018-11 (Д)'!H",TEXT(MATCH($C73,'2018-11 (Д)'!$C$2:$C$100,0)+1,0)))="Н/Д",INDIRECT(CONCATENATE("'2018-10 (Д)'!H",TEXT(MATCH($C73,'2018-10 (Д)'!$C$2:$C$100,0)+1,0)))="Н/Д",AND(INDIRECT(CONCATENATE("'2018-11 (Д)'!H",TEXT(MATCH($C73,'2018-11 (Д)'!$C$2:$C$100,0)+1,0)))="Н/Д",INDIRECT(CONCATENATE("'2018-10 (Д)'!H",TEXT(MATCH($C73,'2018-10 (Д)'!$C$2:$C$100,0)+1,0))))),"Н/Д",((INDIRECT(CONCATENATE("'2018-11 (Д)'!H",TEXT(MATCH($C73,'2018-11 (Д)'!$C$2:$C$100,0)+1,0)))-INDIRECT(CONCATENATE("'2018-10 (Д)'!H",TEXT(MATCH($C73,'2018-10 (Д)'!$C$2:$C$100,0)+1,0))))/INDIRECT(CONCATENATE("'2018-10 (Д)'!H",TEXT(MATCH($C73,'2018-10 (Д)'!$C$2:$C$100,0)+1,0))))*100)</f>
        <v>12.590353844626911</v>
      </c>
      <c r="AU73" s="9">
        <f ca="1">IF(OR(INDIRECT(CONCATENATE("'2018-12 (Д)'!H",TEXT(MATCH($C73,'2018-12 (Д)'!$C$2:$C$100,0)+1,0)))="Н/Д",INDIRECT(CONCATENATE("'2018-11 (Д)'!H",TEXT(MATCH($C73,'2018-11 (Д)'!$C$2:$C$100,0)+1,0)))="Н/Д",AND(INDIRECT(CONCATENATE("'2018-12 (Д)'!H",TEXT(MATCH($C73,'2018-12 (Д)'!$C$2:$C$100,0)+1,0)))="Н/Д",INDIRECT(CONCATENATE("'2018-11 (Д)'!H",TEXT(MATCH($C73,'2018-11 (Д)'!$C$2:$C$100,0)+1,0))))),"Н/Д",((INDIRECT(CONCATENATE("'2018-12 (Д)'!H",TEXT(MATCH($C73,'2018-12 (Д)'!$C$2:$C$100,0)+1,0)))-INDIRECT(CONCATENATE("'2018-11 (Д)'!H",TEXT(MATCH($C73,'2018-11 (Д)'!$C$2:$C$100,0)+1,0))))/INDIRECT(CONCATENATE("'2018-11 (Д)'!H",TEXT(MATCH($C73,'2018-11 (Д)'!$C$2:$C$100,0)+1,0))))*100)</f>
        <v>4.0162231581095966</v>
      </c>
      <c r="AV73" s="9"/>
      <c r="AW73" s="9">
        <f ca="1">IF(OR(INDIRECT(CONCATENATE("'2018-03 (Д)'!I",TEXT(MATCH($C73,'2018-03 (Д)'!$C$2:$C$100,0)+1,0)))="Н/Д",INDIRECT(CONCATENATE("'2018-02 (Д)'!I",TEXT(MATCH($C73,'2018-02 (Д)'!$C$2:$C$100,0)+1,0)))="Н/Д",AND(INDIRECT(CONCATENATE("'2018-03 (Д)'!I",TEXT(MATCH($C73,'2018-03 (Д)'!$C$2:$C$100,0)+1,0)))="Н/Д",INDIRECT(CONCATENATE("'2018-02 (Д)'!I",TEXT(MATCH($C73,'2018-02 (Д)'!$C$2:$C$100,0)+1,0))))),"Н/Д",((INDIRECT(CONCATENATE("'2018-03 (Д)'!I",TEXT(MATCH($C73,'2018-03 (Д)'!$C$2:$C$100,0)+1,0)))-INDIRECT(CONCATENATE("'2018-02 (Д)'!I",TEXT(MATCH($C73,'2018-02 (Д)'!$C$2:$C$100,0)+1,0))))/INDIRECT(CONCATENATE("'2018-02 (Д)'!I",TEXT(MATCH($C73,'2018-02 (Д)'!$C$2:$C$100,0)+1,0))))*100)</f>
        <v>-60.51451165881511</v>
      </c>
      <c r="AX73" s="9">
        <f ca="1">IF(OR(INDIRECT(CONCATENATE("'2018-04 (Д)'!I",TEXT(MATCH($C73,'2018-04 (Д)'!$C$2:$C$100,0)+1,0)))="Н/Д",INDIRECT(CONCATENATE("'2018-03 (Д)'!I",TEXT(MATCH($C73,'2018-03 (Д)'!$C$2:$C$100,0)+1,0)))="Н/Д",AND(INDIRECT(CONCATENATE("'2018-04 (Д)'!I",TEXT(MATCH($C73,'2018-04 (Д)'!$C$2:$C$100,0)+1,0)))="Н/Д",INDIRECT(CONCATENATE("'2018-03 (Д)'!I",TEXT(MATCH($C73,'2018-03 (Д)'!$C$2:$C$100,0)+1,0))))),"Н/Д",((INDIRECT(CONCATENATE("'2018-04 (Д)'!I",TEXT(MATCH($C73,'2018-04 (Д)'!$C$2:$C$100,0)+1,0)))-INDIRECT(CONCATENATE("'2018-03 (Д)'!I",TEXT(MATCH($C73,'2018-03 (Д)'!$C$2:$C$100,0)+1,0))))/INDIRECT(CONCATENATE("'2018-03 (Д)'!I",TEXT(MATCH($C73,'2018-03 (Д)'!$C$2:$C$100,0)+1,0))))*100)</f>
        <v>280.0515494752928</v>
      </c>
      <c r="AY73" s="9">
        <f ca="1">IF(OR(INDIRECT(CONCATENATE("'2018-05 (Д)'!I",TEXT(MATCH($C73,'2018-05 (Д)'!$C$2:$C$100,0)+1,0)))="Н/Д",INDIRECT(CONCATENATE("'2018-04 (Д)'!I",TEXT(MATCH($C73,'2018-04 (Д)'!$C$2:$C$100,0)+1,0)))="Н/Д",AND(INDIRECT(CONCATENATE("'2018-05 (Д)'!I",TEXT(MATCH($C73,'2018-05 (Д)'!$C$2:$C$100,0)+1,0)))="Н/Д",INDIRECT(CONCATENATE("'2018-04 (Д)'!I",TEXT(MATCH($C73,'2018-04 (Д)'!$C$2:$C$100,0)+1,0))))),"Н/Д",((INDIRECT(CONCATENATE("'2018-05 (Д)'!I",TEXT(MATCH($C73,'2018-05 (Д)'!$C$2:$C$100,0)+1,0)))-INDIRECT(CONCATENATE("'2018-04 (Д)'!I",TEXT(MATCH($C73,'2018-04 (Д)'!$C$2:$C$100,0)+1,0))))/INDIRECT(CONCATENATE("'2018-04 (Д)'!I",TEXT(MATCH($C73,'2018-04 (Д)'!$C$2:$C$100,0)+1,0))))*100)</f>
        <v>-32.132145897749794</v>
      </c>
      <c r="AZ73" s="9">
        <f ca="1">IF(OR(INDIRECT(CONCATENATE("'2018-06 (Д)'!I",TEXT(MATCH($C73,'2018-06 (Д)'!$C$2:$C$100,0)+1,0)))="Н/Д",INDIRECT(CONCATENATE("'2018-05 (Д)'!I",TEXT(MATCH($C73,'2018-05 (Д)'!$C$2:$C$100,0)+1,0)))="Н/Д",AND(INDIRECT(CONCATENATE("'2018-06 (Д)'!I",TEXT(MATCH($C73,'2018-06 (Д)'!$C$2:$C$100,0)+1,0)))="Н/Д",INDIRECT(CONCATENATE("'2018-05 (Д)'!I",TEXT(MATCH($C73,'2018-05 (Д)'!$C$2:$C$100,0)+1,0))))),"Н/Д",((INDIRECT(CONCATENATE("'2018-06 (Д)'!I",TEXT(MATCH($C73,'2018-06 (Д)'!$C$2:$C$100,0)+1,0)))-INDIRECT(CONCATENATE("'2018-05 (Д)'!I",TEXT(MATCH($C73,'2018-05 (Д)'!$C$2:$C$100,0)+1,0))))/INDIRECT(CONCATENATE("'2018-05 (Д)'!I",TEXT(MATCH($C73,'2018-05 (Д)'!$C$2:$C$100,0)+1,0))))*100)</f>
        <v>3.9925435745510907</v>
      </c>
      <c r="BA73" s="9">
        <f ca="1">IF(OR(INDIRECT(CONCATENATE("'2018-07 (Д)'!I",TEXT(MATCH($C73,'2018-07 (Д)'!$C$2:$C$100,0)+1,0)))="Н/Д",INDIRECT(CONCATENATE("'2018-06 (Д)'!I",TEXT(MATCH($C73,'2018-06 (Д)'!$C$2:$C$100,0)+1,0)))="Н/Д",AND(INDIRECT(CONCATENATE("'2018-07 (Д)'!I",TEXT(MATCH($C73,'2018-07 (Д)'!$C$2:$C$100,0)+1,0)))="Н/Д",INDIRECT(CONCATENATE("'2018-06 (Д)'!I",TEXT(MATCH($C73,'2018-06 (Д)'!$C$2:$C$100,0)+1,0))))),"Н/Д",((INDIRECT(CONCATENATE("'2018-07 (Д)'!I",TEXT(MATCH($C73,'2018-07 (Д)'!$C$2:$C$100,0)+1,0)))-INDIRECT(CONCATENATE("'2018-06 (Д)'!I",TEXT(MATCH($C73,'2018-06 (Д)'!$C$2:$C$100,0)+1,0))))/INDIRECT(CONCATENATE("'2018-06 (Д)'!I",TEXT(MATCH($C73,'2018-06 (Д)'!$C$2:$C$100,0)+1,0))))*100)</f>
        <v>-2.7711667512976592</v>
      </c>
      <c r="BB73" s="9">
        <f ca="1">IF(OR(INDIRECT(CONCATENATE("'2018-08 (Д)'!I",TEXT(MATCH($C73,'2018-08 (Д)'!$C$2:$C$100,0)+1,0)))="Н/Д",INDIRECT(CONCATENATE("'2018-07 (Д)'!I",TEXT(MATCH($C73,'2018-07 (Д)'!$C$2:$C$100,0)+1,0)))="Н/Д",AND(INDIRECT(CONCATENATE("'2018-08 (Д)'!I",TEXT(MATCH($C73,'2018-08 (Д)'!$C$2:$C$100,0)+1,0)))="Н/Д",INDIRECT(CONCATENATE("'2018-07 (Д)'!I",TEXT(MATCH($C73,'2018-07 (Д)'!$C$2:$C$100,0)+1,0))))),"Н/Д",((INDIRECT(CONCATENATE("'2018-08 (Д)'!I",TEXT(MATCH($C73,'2018-08 (Д)'!$C$2:$C$100,0)+1,0)))-INDIRECT(CONCATENATE("'2018-07 (Д)'!I",TEXT(MATCH($C73,'2018-07 (Д)'!$C$2:$C$100,0)+1,0))))/INDIRECT(CONCATENATE("'2018-07 (Д)'!I",TEXT(MATCH($C73,'2018-07 (Д)'!$C$2:$C$100,0)+1,0))))*100)</f>
        <v>19.180933649479243</v>
      </c>
      <c r="BC73" s="9">
        <f ca="1">IF(OR(INDIRECT(CONCATENATE("'2018-09 (Д)'!I",TEXT(MATCH($C73,'2018-09 (Д)'!$C$2:$C$100,0)+1,0)))="Н/Д",INDIRECT(CONCATENATE("'2018-08 (Д)'!I",TEXT(MATCH($C73,'2018-08 (Д)'!$C$2:$C$100,0)+1,0)))="Н/Д",AND(INDIRECT(CONCATENATE("'2018-09 (Д)'!I",TEXT(MATCH($C73,'2018-09 (Д)'!$C$2:$C$100,0)+1,0)))="Н/Д",INDIRECT(CONCATENATE("'2018-08 (Д)'!I",TEXT(MATCH($C73,'2018-08 (Д)'!$C$2:$C$100,0)+1,0))))),"Н/Д",((INDIRECT(CONCATENATE("'2018-09 (Д)'!I",TEXT(MATCH($C73,'2018-09 (Д)'!$C$2:$C$100,0)+1,0)))-INDIRECT(CONCATENATE("'2018-08 (Д)'!I",TEXT(MATCH($C73,'2018-08 (Д)'!$C$2:$C$100,0)+1,0))))/INDIRECT(CONCATENATE("'2018-08 (Д)'!I",TEXT(MATCH($C73,'2018-08 (Д)'!$C$2:$C$100,0)+1,0))))*100)</f>
        <v>-6.5929268426917584</v>
      </c>
      <c r="BD73" s="9">
        <f ca="1">IF(OR(INDIRECT(CONCATENATE("'2018-10 (Д)'!I",TEXT(MATCH($C73,'2018-10 (Д)'!$C$2:$C$100,0)+1,0)))="Н/Д",INDIRECT(CONCATENATE("'2018-09 (Д)'!I",TEXT(MATCH($C73,'2018-09 (Д)'!$C$2:$C$100,0)+1,0)))="Н/Д",AND(INDIRECT(CONCATENATE("'2018-10 (Д)'!I",TEXT(MATCH($C73,'2018-10 (Д)'!$C$2:$C$100,0)+1,0)))="Н/Д",INDIRECT(CONCATENATE("'2018-09 (Д)'!I",TEXT(MATCH($C73,'2018-09 (Д)'!$C$2:$C$100,0)+1,0))))),"Н/Д",((INDIRECT(CONCATENATE("'2018-10 (Д)'!I",TEXT(MATCH($C73,'2018-10 (Д)'!$C$2:$C$100,0)+1,0)))-INDIRECT(CONCATENATE("'2018-09 (Д)'!I",TEXT(MATCH($C73,'2018-09 (Д)'!$C$2:$C$100,0)+1,0))))/INDIRECT(CONCATENATE("'2018-09 (Д)'!I",TEXT(MATCH($C73,'2018-09 (Д)'!$C$2:$C$100,0)+1,0))))*100)</f>
        <v>10.240467528547418</v>
      </c>
      <c r="BE73" s="9">
        <f ca="1">IF(OR(INDIRECT(CONCATENATE("'2018-11 (Д)'!I",TEXT(MATCH($C73,'2018-11 (Д)'!$C$2:$C$100,0)+1,0)))="Н/Д",INDIRECT(CONCATENATE("'2018-10 (Д)'!I",TEXT(MATCH($C73,'2018-10 (Д)'!$C$2:$C$100,0)+1,0)))="Н/Д",AND(INDIRECT(CONCATENATE("'2018-11 (Д)'!I",TEXT(MATCH($C73,'2018-11 (Д)'!$C$2:$C$100,0)+1,0)))="Н/Д",INDIRECT(CONCATENATE("'2018-10 (Д)'!I",TEXT(MATCH($C73,'2018-10 (Д)'!$C$2:$C$100,0)+1,0))))),"Н/Д",((INDIRECT(CONCATENATE("'2018-11 (Д)'!I",TEXT(MATCH($C73,'2018-11 (Д)'!$C$2:$C$100,0)+1,0)))-INDIRECT(CONCATENATE("'2018-10 (Д)'!I",TEXT(MATCH($C73,'2018-10 (Д)'!$C$2:$C$100,0)+1,0))))/INDIRECT(CONCATENATE("'2018-10 (Д)'!I",TEXT(MATCH($C73,'2018-10 (Д)'!$C$2:$C$100,0)+1,0))))*100)</f>
        <v>-7.401955304102767</v>
      </c>
      <c r="BF73" s="9">
        <f ca="1">IF(OR(INDIRECT(CONCATENATE("'2018-12 (Д)'!I",TEXT(MATCH($C73,'2018-12 (Д)'!$C$2:$C$100,0)+1,0)))="Н/Д",INDIRECT(CONCATENATE("'2018-11 (Д)'!I",TEXT(MATCH($C73,'2018-11 (Д)'!$C$2:$C$100,0)+1,0)))="Н/Д",AND(INDIRECT(CONCATENATE("'2018-12 (Д)'!I",TEXT(MATCH($C73,'2018-12 (Д)'!$C$2:$C$100,0)+1,0)))="Н/Д",INDIRECT(CONCATENATE("'2018-11 (Д)'!I",TEXT(MATCH($C73,'2018-11 (Д)'!$C$2:$C$100,0)+1,0))))),"Н/Д",((INDIRECT(CONCATENATE("'2018-12 (Д)'!I",TEXT(MATCH($C73,'2018-12 (Д)'!$C$2:$C$100,0)+1,0)))-INDIRECT(CONCATENATE("'2018-11 (Д)'!I",TEXT(MATCH($C73,'2018-11 (Д)'!$C$2:$C$100,0)+1,0))))/INDIRECT(CONCATENATE("'2018-11 (Д)'!I",TEXT(MATCH($C73,'2018-11 (Д)'!$C$2:$C$100,0)+1,0))))*100)</f>
        <v>0.41542983707304143</v>
      </c>
      <c r="BG73" s="9"/>
      <c r="BH73" s="9" t="str">
        <f ca="1">IF(OR(INDIRECT(CONCATENATE("'2018-03 (Д)'!J",TEXT(MATCH($C73,'2018-03 (Д)'!$C$2:$C$100,0)+1,0)))="Н/Д",INDIRECT(CONCATENATE("'2018-02 (Д)'!J",TEXT(MATCH($C73,'2018-02 (Д)'!$C$2:$C$100,0)+1,0)))="Н/Д",AND(INDIRECT(CONCATENATE("'2018-03 (Д)'!J",TEXT(MATCH($C73,'2018-03 (Д)'!$C$2:$C$100,0)+1,0)))="Н/Д",INDIRECT(CONCATENATE("'2018-02 (Д)'!J",TEXT(MATCH($C73,'2018-02 (Д)'!$C$2:$C$100,0)+1,0))))),"Н/Д",((INDIRECT(CONCATENATE("'2018-03 (Д)'!J",TEXT(MATCH($C73,'2018-03 (Д)'!$C$2:$C$100,0)+1,0)))-INDIRECT(CONCATENATE("'2018-02 (Д)'!J",TEXT(MATCH($C73,'2018-02 (Д)'!$C$2:$C$100,0)+1,0))))/INDIRECT(CONCATENATE("'2018-02 (Д)'!J",TEXT(MATCH($C73,'2018-02 (Д)'!$C$2:$C$100,0)+1,0))))*100)</f>
        <v>Н/Д</v>
      </c>
      <c r="BI73" s="9" t="str">
        <f ca="1">IF(OR(INDIRECT(CONCATENATE("'2018-04 (Д)'!J",TEXT(MATCH($C73,'2018-04 (Д)'!$C$2:$C$100,0)+1,0)))="Н/Д",INDIRECT(CONCATENATE("'2018-03 (Д)'!J",TEXT(MATCH($C73,'2018-03 (Д)'!$C$2:$C$100,0)+1,0)))="Н/Д",AND(INDIRECT(CONCATENATE("'2018-04 (Д)'!J",TEXT(MATCH($C73,'2018-04 (Д)'!$C$2:$C$100,0)+1,0)))="Н/Д",INDIRECT(CONCATENATE("'2018-03 (Д)'!J",TEXT(MATCH($C73,'2018-03 (Д)'!$C$2:$C$100,0)+1,0))))),"Н/Д",((INDIRECT(CONCATENATE("'2018-04 (Д)'!J",TEXT(MATCH($C73,'2018-04 (Д)'!$C$2:$C$100,0)+1,0)))-INDIRECT(CONCATENATE("'2018-03 (Д)'!J",TEXT(MATCH($C73,'2018-03 (Д)'!$C$2:$C$100,0)+1,0))))/INDIRECT(CONCATENATE("'2018-03 (Д)'!J",TEXT(MATCH($C73,'2018-03 (Д)'!$C$2:$C$100,0)+1,0))))*100)</f>
        <v>Н/Д</v>
      </c>
      <c r="BJ73" s="9" t="str">
        <f ca="1">IF(OR(INDIRECT(CONCATENATE("'2018-05 (Д)'!J",TEXT(MATCH($C73,'2018-05 (Д)'!$C$2:$C$100,0)+1,0)))="Н/Д",INDIRECT(CONCATENATE("'2018-04 (Д)'!J",TEXT(MATCH($C73,'2018-04 (Д)'!$C$2:$C$100,0)+1,0)))="Н/Д",AND(INDIRECT(CONCATENATE("'2018-05 (Д)'!J",TEXT(MATCH($C73,'2018-05 (Д)'!$C$2:$C$100,0)+1,0)))="Н/Д",INDIRECT(CONCATENATE("'2018-04 (Д)'!J",TEXT(MATCH($C73,'2018-04 (Д)'!$C$2:$C$100,0)+1,0))))),"Н/Д",((INDIRECT(CONCATENATE("'2018-05 (Д)'!J",TEXT(MATCH($C73,'2018-05 (Д)'!$C$2:$C$100,0)+1,0)))-INDIRECT(CONCATENATE("'2018-04 (Д)'!J",TEXT(MATCH($C73,'2018-04 (Д)'!$C$2:$C$100,0)+1,0))))/INDIRECT(CONCATENATE("'2018-04 (Д)'!J",TEXT(MATCH($C73,'2018-04 (Д)'!$C$2:$C$100,0)+1,0))))*100)</f>
        <v>Н/Д</v>
      </c>
      <c r="BK73" s="9" t="str">
        <f ca="1">IF(OR(INDIRECT(CONCATENATE("'2018-06 (Д)'!J",TEXT(MATCH($C73,'2018-06 (Д)'!$C$2:$C$100,0)+1,0)))="Н/Д",INDIRECT(CONCATENATE("'2018-05 (Д)'!J",TEXT(MATCH($C73,'2018-05 (Д)'!$C$2:$C$100,0)+1,0)))="Н/Д",AND(INDIRECT(CONCATENATE("'2018-06 (Д)'!J",TEXT(MATCH($C73,'2018-06 (Д)'!$C$2:$C$100,0)+1,0)))="Н/Д",INDIRECT(CONCATENATE("'2018-05 (Д)'!J",TEXT(MATCH($C73,'2018-05 (Д)'!$C$2:$C$100,0)+1,0))))),"Н/Д",((INDIRECT(CONCATENATE("'2018-06 (Д)'!J",TEXT(MATCH($C73,'2018-06 (Д)'!$C$2:$C$100,0)+1,0)))-INDIRECT(CONCATENATE("'2018-05 (Д)'!J",TEXT(MATCH($C73,'2018-05 (Д)'!$C$2:$C$100,0)+1,0))))/INDIRECT(CONCATENATE("'2018-05 (Д)'!J",TEXT(MATCH($C73,'2018-05 (Д)'!$C$2:$C$100,0)+1,0))))*100)</f>
        <v>Н/Д</v>
      </c>
      <c r="BL73" s="9" t="str">
        <f ca="1">IF(OR(INDIRECT(CONCATENATE("'2018-07 (Д)'!J",TEXT(MATCH($C73,'2018-07 (Д)'!$C$2:$C$100,0)+1,0)))="Н/Д",INDIRECT(CONCATENATE("'2018-06 (Д)'!J",TEXT(MATCH($C73,'2018-06 (Д)'!$C$2:$C$100,0)+1,0)))="Н/Д",AND(INDIRECT(CONCATENATE("'2018-07 (Д)'!J",TEXT(MATCH($C73,'2018-07 (Д)'!$C$2:$C$100,0)+1,0)))="Н/Д",INDIRECT(CONCATENATE("'2018-06 (Д)'!J",TEXT(MATCH($C73,'2018-06 (Д)'!$C$2:$C$100,0)+1,0))))),"Н/Д",((INDIRECT(CONCATENATE("'2018-07 (Д)'!J",TEXT(MATCH($C73,'2018-07 (Д)'!$C$2:$C$100,0)+1,0)))-INDIRECT(CONCATENATE("'2018-06 (Д)'!J",TEXT(MATCH($C73,'2018-06 (Д)'!$C$2:$C$100,0)+1,0))))/INDIRECT(CONCATENATE("'2018-06 (Д)'!J",TEXT(MATCH($C73,'2018-06 (Д)'!$C$2:$C$100,0)+1,0))))*100)</f>
        <v>Н/Д</v>
      </c>
      <c r="BM73" s="9" t="str">
        <f ca="1">IF(OR(INDIRECT(CONCATENATE("'2018-08 (Д)'!J",TEXT(MATCH($C73,'2018-08 (Д)'!$C$2:$C$100,0)+1,0)))="Н/Д",INDIRECT(CONCATENATE("'2018-07 (Д)'!J",TEXT(MATCH($C73,'2018-07 (Д)'!$C$2:$C$100,0)+1,0)))="Н/Д",AND(INDIRECT(CONCATENATE("'2018-08 (Д)'!J",TEXT(MATCH($C73,'2018-08 (Д)'!$C$2:$C$100,0)+1,0)))="Н/Д",INDIRECT(CONCATENATE("'2018-07 (Д)'!J",TEXT(MATCH($C73,'2018-07 (Д)'!$C$2:$C$100,0)+1,0))))),"Н/Д",((INDIRECT(CONCATENATE("'2018-08 (Д)'!J",TEXT(MATCH($C73,'2018-08 (Д)'!$C$2:$C$100,0)+1,0)))-INDIRECT(CONCATENATE("'2018-07 (Д)'!J",TEXT(MATCH($C73,'2018-07 (Д)'!$C$2:$C$100,0)+1,0))))/INDIRECT(CONCATENATE("'2018-07 (Д)'!J",TEXT(MATCH($C73,'2018-07 (Д)'!$C$2:$C$100,0)+1,0))))*100)</f>
        <v>Н/Д</v>
      </c>
      <c r="BN73" s="9" t="str">
        <f ca="1">IF(OR(INDIRECT(CONCATENATE("'2018-09 (Д)'!J",TEXT(MATCH($C73,'2018-09 (Д)'!$C$2:$C$100,0)+1,0)))="Н/Д",INDIRECT(CONCATENATE("'2018-08 (Д)'!J",TEXT(MATCH($C73,'2018-08 (Д)'!$C$2:$C$100,0)+1,0)))="Н/Д",AND(INDIRECT(CONCATENATE("'2018-09 (Д)'!J",TEXT(MATCH($C73,'2018-09 (Д)'!$C$2:$C$100,0)+1,0)))="Н/Д",INDIRECT(CONCATENATE("'2018-08 (Д)'!J",TEXT(MATCH($C73,'2018-08 (Д)'!$C$2:$C$100,0)+1,0))))),"Н/Д",((INDIRECT(CONCATENATE("'2018-09 (Д)'!J",TEXT(MATCH($C73,'2018-09 (Д)'!$C$2:$C$100,0)+1,0)))-INDIRECT(CONCATENATE("'2018-08 (Д)'!J",TEXT(MATCH($C73,'2018-08 (Д)'!$C$2:$C$100,0)+1,0))))/INDIRECT(CONCATENATE("'2018-08 (Д)'!J",TEXT(MATCH($C73,'2018-08 (Д)'!$C$2:$C$100,0)+1,0))))*100)</f>
        <v>Н/Д</v>
      </c>
      <c r="BO73" s="9" t="str">
        <f ca="1">IF(OR(INDIRECT(CONCATENATE("'2018-10 (Д)'!J",TEXT(MATCH($C73,'2018-10 (Д)'!$C$2:$C$100,0)+1,0)))="Н/Д",INDIRECT(CONCATENATE("'2018-09 (Д)'!J",TEXT(MATCH($C73,'2018-09 (Д)'!$C$2:$C$100,0)+1,0)))="Н/Д",AND(INDIRECT(CONCATENATE("'2018-10 (Д)'!J",TEXT(MATCH($C73,'2018-10 (Д)'!$C$2:$C$100,0)+1,0)))="Н/Д",INDIRECT(CONCATENATE("'2018-09 (Д)'!J",TEXT(MATCH($C73,'2018-09 (Д)'!$C$2:$C$100,0)+1,0))))),"Н/Д",((INDIRECT(CONCATENATE("'2018-10 (Д)'!J",TEXT(MATCH($C73,'2018-10 (Д)'!$C$2:$C$100,0)+1,0)))-INDIRECT(CONCATENATE("'2018-09 (Д)'!J",TEXT(MATCH($C73,'2018-09 (Д)'!$C$2:$C$100,0)+1,0))))/INDIRECT(CONCATENATE("'2018-09 (Д)'!J",TEXT(MATCH($C73,'2018-09 (Д)'!$C$2:$C$100,0)+1,0))))*100)</f>
        <v>Н/Д</v>
      </c>
      <c r="BP73" s="9" t="str">
        <f ca="1">IF(OR(INDIRECT(CONCATENATE("'2018-11 (Д)'!J",TEXT(MATCH($C73,'2018-11 (Д)'!$C$2:$C$100,0)+1,0)))="Н/Д",INDIRECT(CONCATENATE("'2018-10 (Д)'!J",TEXT(MATCH($C73,'2018-10 (Д)'!$C$2:$C$100,0)+1,0)))="Н/Д",AND(INDIRECT(CONCATENATE("'2018-11 (Д)'!J",TEXT(MATCH($C73,'2018-11 (Д)'!$C$2:$C$100,0)+1,0)))="Н/Д",INDIRECT(CONCATENATE("'2018-10 (Д)'!J",TEXT(MATCH($C73,'2018-10 (Д)'!$C$2:$C$100,0)+1,0))))),"Н/Д",((INDIRECT(CONCATENATE("'2018-11 (Д)'!J",TEXT(MATCH($C73,'2018-11 (Д)'!$C$2:$C$100,0)+1,0)))-INDIRECT(CONCATENATE("'2018-10 (Д)'!J",TEXT(MATCH($C73,'2018-10 (Д)'!$C$2:$C$100,0)+1,0))))/INDIRECT(CONCATENATE("'2018-10 (Д)'!J",TEXT(MATCH($C73,'2018-10 (Д)'!$C$2:$C$100,0)+1,0))))*100)</f>
        <v>Н/Д</v>
      </c>
      <c r="BQ73" s="9" t="str">
        <f ca="1">IF(OR(INDIRECT(CONCATENATE("'2018-12 (Д)'!J",TEXT(MATCH($C73,'2018-12 (Д)'!$C$2:$C$100,0)+1,0)))="Н/Д",INDIRECT(CONCATENATE("'2018-11 (Д)'!J",TEXT(MATCH($C73,'2018-11 (Д)'!$C$2:$C$100,0)+1,0)))="Н/Д",AND(INDIRECT(CONCATENATE("'2018-12 (Д)'!J",TEXT(MATCH($C73,'2018-12 (Д)'!$C$2:$C$100,0)+1,0)))="Н/Д",INDIRECT(CONCATENATE("'2018-11 (Д)'!J",TEXT(MATCH($C73,'2018-11 (Д)'!$C$2:$C$100,0)+1,0))))),"Н/Д",((INDIRECT(CONCATENATE("'2018-12 (Д)'!J",TEXT(MATCH($C73,'2018-12 (Д)'!$C$2:$C$100,0)+1,0)))-INDIRECT(CONCATENATE("'2018-11 (Д)'!J",TEXT(MATCH($C73,'2018-11 (Д)'!$C$2:$C$100,0)+1,0))))/INDIRECT(CONCATENATE("'2018-11 (Д)'!J",TEXT(MATCH($C73,'2018-11 (Д)'!$C$2:$C$100,0)+1,0))))*100)</f>
        <v>Н/Д</v>
      </c>
      <c r="BR73" s="9"/>
      <c r="BS73" s="9">
        <f ca="1">IF(OR(INDIRECT(CONCATENATE("'2018-03 (Д)'!K",TEXT(MATCH($C73,'2018-03 (Д)'!$C$2:$C$100,0)+1,0)))="Н/Д",INDIRECT(CONCATENATE("'2018-02 (Д)'!K",TEXT(MATCH($C73,'2018-02 (Д)'!$C$2:$C$100,0)+1,0)))="Н/Д",AND(INDIRECT(CONCATENATE("'2018-03 (Д)'!K",TEXT(MATCH($C73,'2018-03 (Д)'!$C$2:$C$100,0)+1,0)))="Н/Д",INDIRECT(CONCATENATE("'2018-02 (Д)'!K",TEXT(MATCH($C73,'2018-02 (Д)'!$C$2:$C$100,0)+1,0))))),"Н/Д",((INDIRECT(CONCATENATE("'2018-03 (Д)'!K",TEXT(MATCH($C73,'2018-03 (Д)'!$C$2:$C$100,0)+1,0)))-INDIRECT(CONCATENATE("'2018-02 (Д)'!K",TEXT(MATCH($C73,'2018-02 (Д)'!$C$2:$C$100,0)+1,0))))/INDIRECT(CONCATENATE("'2018-02 (Д)'!K",TEXT(MATCH($C73,'2018-02 (Д)'!$C$2:$C$100,0)+1,0))))*100)</f>
        <v>-30.576939104885309</v>
      </c>
      <c r="BT73" s="9">
        <f ca="1">IF(OR(INDIRECT(CONCATENATE("'2018-04 (Д)'!K",TEXT(MATCH($C73,'2018-04 (Д)'!$C$2:$C$100,0)+1,0)))="Н/Д",INDIRECT(CONCATENATE("'2018-03 (Д)'!K",TEXT(MATCH($C73,'2018-03 (Д)'!$C$2:$C$100,0)+1,0)))="Н/Д",AND(INDIRECT(CONCATENATE("'2018-04 (Д)'!K",TEXT(MATCH($C73,'2018-04 (Д)'!$C$2:$C$100,0)+1,0)))="Н/Д",INDIRECT(CONCATENATE("'2018-03 (Д)'!K",TEXT(MATCH($C73,'2018-03 (Д)'!$C$2:$C$100,0)+1,0))))),"Н/Д",((INDIRECT(CONCATENATE("'2018-04 (Д)'!K",TEXT(MATCH($C73,'2018-04 (Д)'!$C$2:$C$100,0)+1,0)))-INDIRECT(CONCATENATE("'2018-03 (Д)'!K",TEXT(MATCH($C73,'2018-03 (Д)'!$C$2:$C$100,0)+1,0))))/INDIRECT(CONCATENATE("'2018-03 (Д)'!K",TEXT(MATCH($C73,'2018-03 (Д)'!$C$2:$C$100,0)+1,0))))*100)</f>
        <v>80.600341101123036</v>
      </c>
      <c r="BU73" s="9">
        <f ca="1">IF(OR(INDIRECT(CONCATENATE("'2018-05 (Д)'!K",TEXT(MATCH($C73,'2018-05 (Д)'!$C$2:$C$100,0)+1,0)))="Н/Д",INDIRECT(CONCATENATE("'2018-04 (Д)'!K",TEXT(MATCH($C73,'2018-04 (Д)'!$C$2:$C$100,0)+1,0)))="Н/Д",AND(INDIRECT(CONCATENATE("'2018-05 (Д)'!K",TEXT(MATCH($C73,'2018-05 (Д)'!$C$2:$C$100,0)+1,0)))="Н/Д",INDIRECT(CONCATENATE("'2018-04 (Д)'!K",TEXT(MATCH($C73,'2018-04 (Д)'!$C$2:$C$100,0)+1,0))))),"Н/Д",((INDIRECT(CONCATENATE("'2018-05 (Д)'!K",TEXT(MATCH($C73,'2018-05 (Д)'!$C$2:$C$100,0)+1,0)))-INDIRECT(CONCATENATE("'2018-04 (Д)'!K",TEXT(MATCH($C73,'2018-04 (Д)'!$C$2:$C$100,0)+1,0))))/INDIRECT(CONCATENATE("'2018-04 (Д)'!K",TEXT(MATCH($C73,'2018-04 (Д)'!$C$2:$C$100,0)+1,0))))*100)</f>
        <v>183.52626717582362</v>
      </c>
      <c r="BV73" s="9">
        <f ca="1">IF(OR(INDIRECT(CONCATENATE("'2018-06 (Д)'!K",TEXT(MATCH($C73,'2018-06 (Д)'!$C$2:$C$100,0)+1,0)))="Н/Д",INDIRECT(CONCATENATE("'2018-05 (Д)'!K",TEXT(MATCH($C73,'2018-05 (Д)'!$C$2:$C$100,0)+1,0)))="Н/Д",AND(INDIRECT(CONCATENATE("'2018-06 (Д)'!K",TEXT(MATCH($C73,'2018-06 (Д)'!$C$2:$C$100,0)+1,0)))="Н/Д",INDIRECT(CONCATENATE("'2018-05 (Д)'!K",TEXT(MATCH($C73,'2018-05 (Д)'!$C$2:$C$100,0)+1,0))))),"Н/Д",((INDIRECT(CONCATENATE("'2018-06 (Д)'!K",TEXT(MATCH($C73,'2018-06 (Д)'!$C$2:$C$100,0)+1,0)))-INDIRECT(CONCATENATE("'2018-05 (Д)'!K",TEXT(MATCH($C73,'2018-05 (Д)'!$C$2:$C$100,0)+1,0))))/INDIRECT(CONCATENATE("'2018-05 (Д)'!K",TEXT(MATCH($C73,'2018-05 (Д)'!$C$2:$C$100,0)+1,0))))*100)</f>
        <v>-76.051304195988294</v>
      </c>
      <c r="BW73" s="9">
        <f ca="1">IF(OR(INDIRECT(CONCATENATE("'2018-07 (Д)'!K",TEXT(MATCH($C73,'2018-07 (Д)'!$C$2:$C$100,0)+1,0)))="Н/Д",INDIRECT(CONCATENATE("'2018-06 (Д)'!K",TEXT(MATCH($C73,'2018-06 (Д)'!$C$2:$C$100,0)+1,0)))="Н/Д",AND(INDIRECT(CONCATENATE("'2018-07 (Д)'!K",TEXT(MATCH($C73,'2018-07 (Д)'!$C$2:$C$100,0)+1,0)))="Н/Д",INDIRECT(CONCATENATE("'2018-06 (Д)'!K",TEXT(MATCH($C73,'2018-06 (Д)'!$C$2:$C$100,0)+1,0))))),"Н/Д",((INDIRECT(CONCATENATE("'2018-07 (Д)'!K",TEXT(MATCH($C73,'2018-07 (Д)'!$C$2:$C$100,0)+1,0)))-INDIRECT(CONCATENATE("'2018-06 (Д)'!K",TEXT(MATCH($C73,'2018-06 (Д)'!$C$2:$C$100,0)+1,0))))/INDIRECT(CONCATENATE("'2018-06 (Д)'!K",TEXT(MATCH($C73,'2018-06 (Д)'!$C$2:$C$100,0)+1,0))))*100)</f>
        <v>-51.107822215249968</v>
      </c>
      <c r="BX73" s="9">
        <f ca="1">IF(OR(INDIRECT(CONCATENATE("'2018-08 (Д)'!K",TEXT(MATCH($C73,'2018-08 (Д)'!$C$2:$C$100,0)+1,0)))="Н/Д",INDIRECT(CONCATENATE("'2018-07 (Д)'!K",TEXT(MATCH($C73,'2018-07 (Д)'!$C$2:$C$100,0)+1,0)))="Н/Д",AND(INDIRECT(CONCATENATE("'2018-08 (Д)'!K",TEXT(MATCH($C73,'2018-08 (Д)'!$C$2:$C$100,0)+1,0)))="Н/Д",INDIRECT(CONCATENATE("'2018-07 (Д)'!K",TEXT(MATCH($C73,'2018-07 (Д)'!$C$2:$C$100,0)+1,0))))),"Н/Д",((INDIRECT(CONCATENATE("'2018-08 (Д)'!K",TEXT(MATCH($C73,'2018-08 (Д)'!$C$2:$C$100,0)+1,0)))-INDIRECT(CONCATENATE("'2018-07 (Д)'!K",TEXT(MATCH($C73,'2018-07 (Д)'!$C$2:$C$100,0)+1,0))))/INDIRECT(CONCATENATE("'2018-07 (Д)'!K",TEXT(MATCH($C73,'2018-07 (Д)'!$C$2:$C$100,0)+1,0))))*100)</f>
        <v>437.68154259599964</v>
      </c>
      <c r="BY73" s="9">
        <f ca="1">IF(OR(INDIRECT(CONCATENATE("'2018-09 (Д)'!K",TEXT(MATCH($C73,'2018-09 (Д)'!$C$2:$C$100,0)+1,0)))="Н/Д",INDIRECT(CONCATENATE("'2018-08 (Д)'!K",TEXT(MATCH($C73,'2018-08 (Д)'!$C$2:$C$100,0)+1,0)))="Н/Д",AND(INDIRECT(CONCATENATE("'2018-09 (Д)'!K",TEXT(MATCH($C73,'2018-09 (Д)'!$C$2:$C$100,0)+1,0)))="Н/Д",INDIRECT(CONCATENATE("'2018-08 (Д)'!K",TEXT(MATCH($C73,'2018-08 (Д)'!$C$2:$C$100,0)+1,0))))),"Н/Д",((INDIRECT(CONCATENATE("'2018-09 (Д)'!K",TEXT(MATCH($C73,'2018-09 (Д)'!$C$2:$C$100,0)+1,0)))-INDIRECT(CONCATENATE("'2018-08 (Д)'!K",TEXT(MATCH($C73,'2018-08 (Д)'!$C$2:$C$100,0)+1,0))))/INDIRECT(CONCATENATE("'2018-08 (Д)'!K",TEXT(MATCH($C73,'2018-08 (Д)'!$C$2:$C$100,0)+1,0))))*100)</f>
        <v>-84.189760042812864</v>
      </c>
      <c r="BZ73" s="9">
        <f ca="1">IF(OR(INDIRECT(CONCATENATE("'2018-10 (Д)'!K",TEXT(MATCH($C73,'2018-10 (Д)'!$C$2:$C$100,0)+1,0)))="Н/Д",INDIRECT(CONCATENATE("'2018-09 (Д)'!K",TEXT(MATCH($C73,'2018-09 (Д)'!$C$2:$C$100,0)+1,0)))="Н/Д",AND(INDIRECT(CONCATENATE("'2018-10 (Д)'!K",TEXT(MATCH($C73,'2018-10 (Д)'!$C$2:$C$100,0)+1,0)))="Н/Д",INDIRECT(CONCATENATE("'2018-09 (Д)'!K",TEXT(MATCH($C73,'2018-09 (Д)'!$C$2:$C$100,0)+1,0))))),"Н/Д",((INDIRECT(CONCATENATE("'2018-10 (Д)'!K",TEXT(MATCH($C73,'2018-10 (Д)'!$C$2:$C$100,0)+1,0)))-INDIRECT(CONCATENATE("'2018-09 (Д)'!K",TEXT(MATCH($C73,'2018-09 (Д)'!$C$2:$C$100,0)+1,0))))/INDIRECT(CONCATENATE("'2018-09 (Д)'!K",TEXT(MATCH($C73,'2018-09 (Д)'!$C$2:$C$100,0)+1,0))))*100)</f>
        <v>-18.336821394696919</v>
      </c>
      <c r="CA73" s="9">
        <f ca="1">IF(OR(INDIRECT(CONCATENATE("'2018-11 (Д)'!K",TEXT(MATCH($C73,'2018-11 (Д)'!$C$2:$C$100,0)+1,0)))="Н/Д",INDIRECT(CONCATENATE("'2018-10 (Д)'!K",TEXT(MATCH($C73,'2018-10 (Д)'!$C$2:$C$100,0)+1,0)))="Н/Д",AND(INDIRECT(CONCATENATE("'2018-11 (Д)'!K",TEXT(MATCH($C73,'2018-11 (Д)'!$C$2:$C$100,0)+1,0)))="Н/Д",INDIRECT(CONCATENATE("'2018-10 (Д)'!K",TEXT(MATCH($C73,'2018-10 (Д)'!$C$2:$C$100,0)+1,0))))),"Н/Д",((INDIRECT(CONCATENATE("'2018-11 (Д)'!K",TEXT(MATCH($C73,'2018-11 (Д)'!$C$2:$C$100,0)+1,0)))-INDIRECT(CONCATENATE("'2018-10 (Д)'!K",TEXT(MATCH($C73,'2018-10 (Д)'!$C$2:$C$100,0)+1,0))))/INDIRECT(CONCATENATE("'2018-10 (Д)'!K",TEXT(MATCH($C73,'2018-10 (Д)'!$C$2:$C$100,0)+1,0))))*100)</f>
        <v>814.71000486349703</v>
      </c>
      <c r="CB73" s="9">
        <f ca="1">IF(OR(INDIRECT(CONCATENATE("'2018-12 (Д)'!K",TEXT(MATCH($C73,'2018-12 (Д)'!$C$2:$C$100,0)+1,0)))="Н/Д",INDIRECT(CONCATENATE("'2018-11 (Д)'!K",TEXT(MATCH($C73,'2018-11 (Д)'!$C$2:$C$100,0)+1,0)))="Н/Д",AND(INDIRECT(CONCATENATE("'2018-12 (Д)'!K",TEXT(MATCH($C73,'2018-12 (Д)'!$C$2:$C$100,0)+1,0)))="Н/Д",INDIRECT(CONCATENATE("'2018-11 (Д)'!K",TEXT(MATCH($C73,'2018-11 (Д)'!$C$2:$C$100,0)+1,0))))),"Н/Д",((INDIRECT(CONCATENATE("'2018-12 (Д)'!K",TEXT(MATCH($C73,'2018-12 (Д)'!$C$2:$C$100,0)+1,0)))-INDIRECT(CONCATENATE("'2018-11 (Д)'!K",TEXT(MATCH($C73,'2018-11 (Д)'!$C$2:$C$100,0)+1,0))))/INDIRECT(CONCATENATE("'2018-11 (Д)'!K",TEXT(MATCH($C73,'2018-11 (Д)'!$C$2:$C$100,0)+1,0))))*100)</f>
        <v>-83.515193032266154</v>
      </c>
      <c r="CC73" s="9"/>
      <c r="CD73" s="9">
        <f ca="1">IF(OR(INDIRECT(CONCATENATE("'2018-03 (Д)'!L",TEXT(MATCH($C73,'2018-03 (Д)'!$C$2:$C$100,0)+1,0)))="Н/Д",INDIRECT(CONCATENATE("'2018-02 (Д)'!L",TEXT(MATCH($C73,'2018-02 (Д)'!$C$2:$C$100,0)+1,0)))="Н/Д",AND(INDIRECT(CONCATENATE("'2018-03 (Д)'!L",TEXT(MATCH($C73,'2018-03 (Д)'!$C$2:$C$100,0)+1,0)))="Н/Д",INDIRECT(CONCATENATE("'2018-02 (Д)'!L",TEXT(MATCH($C73,'2018-02 (Д)'!$C$2:$C$100,0)+1,0))))),"Н/Д",((INDIRECT(CONCATENATE("'2018-03 (Д)'!L",TEXT(MATCH($C73,'2018-03 (Д)'!$C$2:$C$100,0)+1,0)))-INDIRECT(CONCATENATE("'2018-02 (Д)'!L",TEXT(MATCH($C73,'2018-02 (Д)'!$C$2:$C$100,0)+1,0))))/INDIRECT(CONCATENATE("'2018-02 (Д)'!L",TEXT(MATCH($C73,'2018-02 (Д)'!$C$2:$C$100,0)+1,0))))*100)</f>
        <v>25.783373554884715</v>
      </c>
      <c r="CE73" s="9">
        <f ca="1">IF(OR(INDIRECT(CONCATENATE("'2018-04 (Д)'!L",TEXT(MATCH($C73,'2018-04 (Д)'!$C$2:$C$100,0)+1,0)))="Н/Д",INDIRECT(CONCATENATE("'2018-03 (Д)'!L",TEXT(MATCH($C73,'2018-03 (Д)'!$C$2:$C$100,0)+1,0)))="Н/Д",AND(INDIRECT(CONCATENATE("'2018-04 (Д)'!L",TEXT(MATCH($C73,'2018-04 (Д)'!$C$2:$C$100,0)+1,0)))="Н/Д",INDIRECT(CONCATENATE("'2018-03 (Д)'!L",TEXT(MATCH($C73,'2018-03 (Д)'!$C$2:$C$100,0)+1,0))))),"Н/Д",((INDIRECT(CONCATENATE("'2018-04 (Д)'!L",TEXT(MATCH($C73,'2018-04 (Д)'!$C$2:$C$100,0)+1,0)))-INDIRECT(CONCATENATE("'2018-03 (Д)'!L",TEXT(MATCH($C73,'2018-03 (Д)'!$C$2:$C$100,0)+1,0))))/INDIRECT(CONCATENATE("'2018-03 (Д)'!L",TEXT(MATCH($C73,'2018-03 (Д)'!$C$2:$C$100,0)+1,0))))*100)</f>
        <v>74.280030810963439</v>
      </c>
      <c r="CF73" s="9">
        <f ca="1">IF(OR(INDIRECT(CONCATENATE("'2018-05 (Д)'!L",TEXT(MATCH($C73,'2018-05 (Д)'!$C$2:$C$100,0)+1,0)))="Н/Д",INDIRECT(CONCATENATE("'2018-04 (Д)'!L",TEXT(MATCH($C73,'2018-04 (Д)'!$C$2:$C$100,0)+1,0)))="Н/Д",AND(INDIRECT(CONCATENATE("'2018-05 (Д)'!L",TEXT(MATCH($C73,'2018-05 (Д)'!$C$2:$C$100,0)+1,0)))="Н/Д",INDIRECT(CONCATENATE("'2018-04 (Д)'!L",TEXT(MATCH($C73,'2018-04 (Д)'!$C$2:$C$100,0)+1,0))))),"Н/Д",((INDIRECT(CONCATENATE("'2018-05 (Д)'!L",TEXT(MATCH($C73,'2018-05 (Д)'!$C$2:$C$100,0)+1,0)))-INDIRECT(CONCATENATE("'2018-04 (Д)'!L",TEXT(MATCH($C73,'2018-04 (Д)'!$C$2:$C$100,0)+1,0))))/INDIRECT(CONCATENATE("'2018-04 (Д)'!L",TEXT(MATCH($C73,'2018-04 (Д)'!$C$2:$C$100,0)+1,0))))*100)</f>
        <v>124.31302287662216</v>
      </c>
      <c r="CG73" s="9">
        <f ca="1">IF(OR(INDIRECT(CONCATENATE("'2018-06 (Д)'!L",TEXT(MATCH($C73,'2018-06 (Д)'!$C$2:$C$100,0)+1,0)))="Н/Д",INDIRECT(CONCATENATE("'2018-05 (Д)'!L",TEXT(MATCH($C73,'2018-05 (Д)'!$C$2:$C$100,0)+1,0)))="Н/Д",AND(INDIRECT(CONCATENATE("'2018-06 (Д)'!L",TEXT(MATCH($C73,'2018-06 (Д)'!$C$2:$C$100,0)+1,0)))="Н/Д",INDIRECT(CONCATENATE("'2018-05 (Д)'!L",TEXT(MATCH($C73,'2018-05 (Д)'!$C$2:$C$100,0)+1,0))))),"Н/Д",((INDIRECT(CONCATENATE("'2018-06 (Д)'!L",TEXT(MATCH($C73,'2018-06 (Д)'!$C$2:$C$100,0)+1,0)))-INDIRECT(CONCATENATE("'2018-05 (Д)'!L",TEXT(MATCH($C73,'2018-05 (Д)'!$C$2:$C$100,0)+1,0))))/INDIRECT(CONCATENATE("'2018-05 (Д)'!L",TEXT(MATCH($C73,'2018-05 (Д)'!$C$2:$C$100,0)+1,0))))*100)</f>
        <v>-23.898683332166019</v>
      </c>
      <c r="CH73" s="9">
        <f ca="1">IF(OR(INDIRECT(CONCATENATE("'2018-07 (Д)'!L",TEXT(MATCH($C73,'2018-07 (Д)'!$C$2:$C$100,0)+1,0)))="Н/Д",INDIRECT(CONCATENATE("'2018-06 (Д)'!L",TEXT(MATCH($C73,'2018-06 (Д)'!$C$2:$C$100,0)+1,0)))="Н/Д",AND(INDIRECT(CONCATENATE("'2018-07 (Д)'!L",TEXT(MATCH($C73,'2018-07 (Д)'!$C$2:$C$100,0)+1,0)))="Н/Д",INDIRECT(CONCATENATE("'2018-06 (Д)'!L",TEXT(MATCH($C73,'2018-06 (Д)'!$C$2:$C$100,0)+1,0))))),"Н/Д",((INDIRECT(CONCATENATE("'2018-07 (Д)'!L",TEXT(MATCH($C73,'2018-07 (Д)'!$C$2:$C$100,0)+1,0)))-INDIRECT(CONCATENATE("'2018-06 (Д)'!L",TEXT(MATCH($C73,'2018-06 (Д)'!$C$2:$C$100,0)+1,0))))/INDIRECT(CONCATENATE("'2018-06 (Д)'!L",TEXT(MATCH($C73,'2018-06 (Д)'!$C$2:$C$100,0)+1,0))))*100)</f>
        <v>-90.356872115154033</v>
      </c>
      <c r="CI73" s="9">
        <f ca="1">IF(OR(INDIRECT(CONCATENATE("'2018-08 (Д)'!L",TEXT(MATCH($C73,'2018-08 (Д)'!$C$2:$C$100,0)+1,0)))="Н/Д",INDIRECT(CONCATENATE("'2018-07 (Д)'!L",TEXT(MATCH($C73,'2018-07 (Д)'!$C$2:$C$100,0)+1,0)))="Н/Д",AND(INDIRECT(CONCATENATE("'2018-08 (Д)'!L",TEXT(MATCH($C73,'2018-08 (Д)'!$C$2:$C$100,0)+1,0)))="Н/Д",INDIRECT(CONCATENATE("'2018-07 (Д)'!L",TEXT(MATCH($C73,'2018-07 (Д)'!$C$2:$C$100,0)+1,0))))),"Н/Д",((INDIRECT(CONCATENATE("'2018-08 (Д)'!L",TEXT(MATCH($C73,'2018-08 (Д)'!$C$2:$C$100,0)+1,0)))-INDIRECT(CONCATENATE("'2018-07 (Д)'!L",TEXT(MATCH($C73,'2018-07 (Д)'!$C$2:$C$100,0)+1,0))))/INDIRECT(CONCATENATE("'2018-07 (Д)'!L",TEXT(MATCH($C73,'2018-07 (Д)'!$C$2:$C$100,0)+1,0))))*100)</f>
        <v>948.69559783709258</v>
      </c>
      <c r="CJ73" s="9">
        <f ca="1">IF(OR(INDIRECT(CONCATENATE("'2018-09 (Д)'!L",TEXT(MATCH($C73,'2018-09 (Д)'!$C$2:$C$100,0)+1,0)))="Н/Д",INDIRECT(CONCATENATE("'2018-08 (Д)'!L",TEXT(MATCH($C73,'2018-08 (Д)'!$C$2:$C$100,0)+1,0)))="Н/Д",AND(INDIRECT(CONCATENATE("'2018-09 (Д)'!L",TEXT(MATCH($C73,'2018-09 (Д)'!$C$2:$C$100,0)+1,0)))="Н/Д",INDIRECT(CONCATENATE("'2018-08 (Д)'!L",TEXT(MATCH($C73,'2018-08 (Д)'!$C$2:$C$100,0)+1,0))))),"Н/Д",((INDIRECT(CONCATENATE("'2018-09 (Д)'!L",TEXT(MATCH($C73,'2018-09 (Д)'!$C$2:$C$100,0)+1,0)))-INDIRECT(CONCATENATE("'2018-08 (Д)'!L",TEXT(MATCH($C73,'2018-08 (Д)'!$C$2:$C$100,0)+1,0))))/INDIRECT(CONCATENATE("'2018-08 (Д)'!L",TEXT(MATCH($C73,'2018-08 (Д)'!$C$2:$C$100,0)+1,0))))*100)</f>
        <v>-39.169485986619115</v>
      </c>
      <c r="CK73" s="9">
        <f ca="1">IF(OR(INDIRECT(CONCATENATE("'2018-10 (Д)'!L",TEXT(MATCH($C73,'2018-10 (Д)'!$C$2:$C$100,0)+1,0)))="Н/Д",INDIRECT(CONCATENATE("'2018-09 (Д)'!L",TEXT(MATCH($C73,'2018-09 (Д)'!$C$2:$C$100,0)+1,0)))="Н/Д",AND(INDIRECT(CONCATENATE("'2018-10 (Д)'!L",TEXT(MATCH($C73,'2018-10 (Д)'!$C$2:$C$100,0)+1,0)))="Н/Д",INDIRECT(CONCATENATE("'2018-09 (Д)'!L",TEXT(MATCH($C73,'2018-09 (Д)'!$C$2:$C$100,0)+1,0))))),"Н/Д",((INDIRECT(CONCATENATE("'2018-10 (Д)'!L",TEXT(MATCH($C73,'2018-10 (Д)'!$C$2:$C$100,0)+1,0)))-INDIRECT(CONCATENATE("'2018-09 (Д)'!L",TEXT(MATCH($C73,'2018-09 (Д)'!$C$2:$C$100,0)+1,0))))/INDIRECT(CONCATENATE("'2018-09 (Д)'!L",TEXT(MATCH($C73,'2018-09 (Д)'!$C$2:$C$100,0)+1,0))))*100)</f>
        <v>-75.92098162007197</v>
      </c>
      <c r="CL73" s="9">
        <f ca="1">IF(OR(INDIRECT(CONCATENATE("'2018-11 (Д)'!L",TEXT(MATCH($C73,'2018-11 (Д)'!$C$2:$C$100,0)+1,0)))="Н/Д",INDIRECT(CONCATENATE("'2018-10 (Д)'!L",TEXT(MATCH($C73,'2018-10 (Д)'!$C$2:$C$100,0)+1,0)))="Н/Д",AND(INDIRECT(CONCATENATE("'2018-11 (Д)'!L",TEXT(MATCH($C73,'2018-11 (Д)'!$C$2:$C$100,0)+1,0)))="Н/Д",INDIRECT(CONCATENATE("'2018-10 (Д)'!L",TEXT(MATCH($C73,'2018-10 (Д)'!$C$2:$C$100,0)+1,0))))),"Н/Д",((INDIRECT(CONCATENATE("'2018-11 (Д)'!L",TEXT(MATCH($C73,'2018-11 (Д)'!$C$2:$C$100,0)+1,0)))-INDIRECT(CONCATENATE("'2018-10 (Д)'!L",TEXT(MATCH($C73,'2018-10 (Д)'!$C$2:$C$100,0)+1,0))))/INDIRECT(CONCATENATE("'2018-10 (Д)'!L",TEXT(MATCH($C73,'2018-10 (Д)'!$C$2:$C$100,0)+1,0))))*100)</f>
        <v>1019.3942773860992</v>
      </c>
      <c r="CM73" s="9">
        <f ca="1">IF(OR(INDIRECT(CONCATENATE("'2018-12 (Д)'!L",TEXT(MATCH($C73,'2018-12 (Д)'!$C$2:$C$100,0)+1,0)))="Н/Д",INDIRECT(CONCATENATE("'2018-11 (Д)'!L",TEXT(MATCH($C73,'2018-11 (Д)'!$C$2:$C$100,0)+1,0)))="Н/Д",AND(INDIRECT(CONCATENATE("'2018-12 (Д)'!L",TEXT(MATCH($C73,'2018-12 (Д)'!$C$2:$C$100,0)+1,0)))="Н/Д",INDIRECT(CONCATENATE("'2018-11 (Д)'!L",TEXT(MATCH($C73,'2018-11 (Д)'!$C$2:$C$100,0)+1,0))))),"Н/Д",((INDIRECT(CONCATENATE("'2018-12 (Д)'!L",TEXT(MATCH($C73,'2018-12 (Д)'!$C$2:$C$100,0)+1,0)))-INDIRECT(CONCATENATE("'2018-11 (Д)'!L",TEXT(MATCH($C73,'2018-11 (Д)'!$C$2:$C$100,0)+1,0))))/INDIRECT(CONCATENATE("'2018-11 (Д)'!L",TEXT(MATCH($C73,'2018-11 (Д)'!$C$2:$C$100,0)+1,0))))*100)</f>
        <v>3.8449226246073165</v>
      </c>
      <c r="CN73" s="9"/>
      <c r="CO73" s="9">
        <f ca="1">IF(OR(INDIRECT(CONCATENATE("'2018-03 (Д)'!M",TEXT(MATCH($C73,'2018-03 (Д)'!$C$2:$C$100,0)+1,0)))="Н/Д",INDIRECT(CONCATENATE("'2018-02 (Д)'!M",TEXT(MATCH($C73,'2018-02 (Д)'!$C$2:$C$100,0)+1,0)))="Н/Д",AND(INDIRECT(CONCATENATE("'2018-03 (Д)'!M",TEXT(MATCH($C73,'2018-03 (Д)'!$C$2:$C$100,0)+1,0)))="Н/Д",INDIRECT(CONCATENATE("'2018-02 (Д)'!M",TEXT(MATCH($C73,'2018-02 (Д)'!$C$2:$C$100,0)+1,0))))),"Н/Д",((INDIRECT(CONCATENATE("'2018-03 (Д)'!M",TEXT(MATCH($C73,'2018-03 (Д)'!$C$2:$C$100,0)+1,0)))-INDIRECT(CONCATENATE("'2018-02 (Д)'!M",TEXT(MATCH($C73,'2018-02 (Д)'!$C$2:$C$100,0)+1,0))))/INDIRECT(CONCATENATE("'2018-02 (Д)'!M",TEXT(MATCH($C73,'2018-02 (Д)'!$C$2:$C$100,0)+1,0))))*100)</f>
        <v>-1.0194001081508504</v>
      </c>
      <c r="CP73" s="9">
        <f ca="1">IF(OR(INDIRECT(CONCATENATE("'2018-04 (Д)'!M",TEXT(MATCH($C73,'2018-04 (Д)'!$C$2:$C$100,0)+1,0)))="Н/Д",INDIRECT(CONCATENATE("'2018-03 (Д)'!M",TEXT(MATCH($C73,'2018-03 (Д)'!$C$2:$C$100,0)+1,0)))="Н/Д",AND(INDIRECT(CONCATENATE("'2018-04 (Д)'!M",TEXT(MATCH($C73,'2018-04 (Д)'!$C$2:$C$100,0)+1,0)))="Н/Д",INDIRECT(CONCATENATE("'2018-03 (Д)'!M",TEXT(MATCH($C73,'2018-03 (Д)'!$C$2:$C$100,0)+1,0))))),"Н/Д",((INDIRECT(CONCATENATE("'2018-04 (Д)'!M",TEXT(MATCH($C73,'2018-04 (Д)'!$C$2:$C$100,0)+1,0)))-INDIRECT(CONCATENATE("'2018-03 (Д)'!M",TEXT(MATCH($C73,'2018-03 (Д)'!$C$2:$C$100,0)+1,0))))/INDIRECT(CONCATENATE("'2018-03 (Д)'!M",TEXT(MATCH($C73,'2018-03 (Д)'!$C$2:$C$100,0)+1,0))))*100)</f>
        <v>-11.767896187443339</v>
      </c>
      <c r="CQ73" s="9">
        <f ca="1">IF(OR(INDIRECT(CONCATENATE("'2018-05 (Д)'!M",TEXT(MATCH($C73,'2018-05 (Д)'!$C$2:$C$100,0)+1,0)))="Н/Д",INDIRECT(CONCATENATE("'2018-04 (Д)'!M",TEXT(MATCH($C73,'2018-04 (Д)'!$C$2:$C$100,0)+1,0)))="Н/Д",AND(INDIRECT(CONCATENATE("'2018-05 (Д)'!M",TEXT(MATCH($C73,'2018-05 (Д)'!$C$2:$C$100,0)+1,0)))="Н/Д",INDIRECT(CONCATENATE("'2018-04 (Д)'!M",TEXT(MATCH($C73,'2018-04 (Д)'!$C$2:$C$100,0)+1,0))))),"Н/Д",((INDIRECT(CONCATENATE("'2018-05 (Д)'!M",TEXT(MATCH($C73,'2018-05 (Д)'!$C$2:$C$100,0)+1,0)))-INDIRECT(CONCATENATE("'2018-04 (Д)'!M",TEXT(MATCH($C73,'2018-04 (Д)'!$C$2:$C$100,0)+1,0))))/INDIRECT(CONCATENATE("'2018-04 (Д)'!M",TEXT(MATCH($C73,'2018-04 (Д)'!$C$2:$C$100,0)+1,0))))*100)</f>
        <v>19.850110964784758</v>
      </c>
      <c r="CR73" s="9">
        <f ca="1">IF(OR(INDIRECT(CONCATENATE("'2018-06 (Д)'!M",TEXT(MATCH($C73,'2018-06 (Д)'!$C$2:$C$100,0)+1,0)))="Н/Д",INDIRECT(CONCATENATE("'2018-05 (Д)'!M",TEXT(MATCH($C73,'2018-05 (Д)'!$C$2:$C$100,0)+1,0)))="Н/Д",AND(INDIRECT(CONCATENATE("'2018-06 (Д)'!M",TEXT(MATCH($C73,'2018-06 (Д)'!$C$2:$C$100,0)+1,0)))="Н/Д",INDIRECT(CONCATENATE("'2018-05 (Д)'!M",TEXT(MATCH($C73,'2018-05 (Д)'!$C$2:$C$100,0)+1,0))))),"Н/Д",((INDIRECT(CONCATENATE("'2018-06 (Д)'!M",TEXT(MATCH($C73,'2018-06 (Д)'!$C$2:$C$100,0)+1,0)))-INDIRECT(CONCATENATE("'2018-05 (Д)'!M",TEXT(MATCH($C73,'2018-05 (Д)'!$C$2:$C$100,0)+1,0))))/INDIRECT(CONCATENATE("'2018-05 (Д)'!M",TEXT(MATCH($C73,'2018-05 (Д)'!$C$2:$C$100,0)+1,0))))*100)</f>
        <v>-25.230712888064922</v>
      </c>
      <c r="CS73" s="9">
        <f ca="1">IF(OR(INDIRECT(CONCATENATE("'2018-07 (Д)'!M",TEXT(MATCH($C73,'2018-07 (Д)'!$C$2:$C$100,0)+1,0)))="Н/Д",INDIRECT(CONCATENATE("'2018-06 (Д)'!M",TEXT(MATCH($C73,'2018-06 (Д)'!$C$2:$C$100,0)+1,0)))="Н/Д",AND(INDIRECT(CONCATENATE("'2018-07 (Д)'!M",TEXT(MATCH($C73,'2018-07 (Д)'!$C$2:$C$100,0)+1,0)))="Н/Д",INDIRECT(CONCATENATE("'2018-06 (Д)'!M",TEXT(MATCH($C73,'2018-06 (Д)'!$C$2:$C$100,0)+1,0))))),"Н/Д",((INDIRECT(CONCATENATE("'2018-07 (Д)'!M",TEXT(MATCH($C73,'2018-07 (Д)'!$C$2:$C$100,0)+1,0)))-INDIRECT(CONCATENATE("'2018-06 (Д)'!M",TEXT(MATCH($C73,'2018-06 (Д)'!$C$2:$C$100,0)+1,0))))/INDIRECT(CONCATENATE("'2018-06 (Д)'!M",TEXT(MATCH($C73,'2018-06 (Д)'!$C$2:$C$100,0)+1,0))))*100)</f>
        <v>219.90151108584627</v>
      </c>
      <c r="CT73" s="9">
        <f ca="1">IF(OR(INDIRECT(CONCATENATE("'2018-08 (Д)'!M",TEXT(MATCH($C73,'2018-08 (Д)'!$C$2:$C$100,0)+1,0)))="Н/Д",INDIRECT(CONCATENATE("'2018-07 (Д)'!M",TEXT(MATCH($C73,'2018-07 (Д)'!$C$2:$C$100,0)+1,0)))="Н/Д",AND(INDIRECT(CONCATENATE("'2018-08 (Д)'!M",TEXT(MATCH($C73,'2018-08 (Д)'!$C$2:$C$100,0)+1,0)))="Н/Д",INDIRECT(CONCATENATE("'2018-07 (Д)'!M",TEXT(MATCH($C73,'2018-07 (Д)'!$C$2:$C$100,0)+1,0))))),"Н/Д",((INDIRECT(CONCATENATE("'2018-08 (Д)'!M",TEXT(MATCH($C73,'2018-08 (Д)'!$C$2:$C$100,0)+1,0)))-INDIRECT(CONCATENATE("'2018-07 (Д)'!M",TEXT(MATCH($C73,'2018-07 (Д)'!$C$2:$C$100,0)+1,0))))/INDIRECT(CONCATENATE("'2018-07 (Д)'!M",TEXT(MATCH($C73,'2018-07 (Д)'!$C$2:$C$100,0)+1,0))))*100)</f>
        <v>88.131035518039013</v>
      </c>
      <c r="CU73" s="9">
        <f ca="1">IF(OR(INDIRECT(CONCATENATE("'2018-09 (Д)'!M",TEXT(MATCH($C73,'2018-09 (Д)'!$C$2:$C$100,0)+1,0)))="Н/Д",INDIRECT(CONCATENATE("'2018-08 (Д)'!M",TEXT(MATCH($C73,'2018-08 (Д)'!$C$2:$C$100,0)+1,0)))="Н/Д",AND(INDIRECT(CONCATENATE("'2018-09 (Д)'!M",TEXT(MATCH($C73,'2018-09 (Д)'!$C$2:$C$100,0)+1,0)))="Н/Д",INDIRECT(CONCATENATE("'2018-08 (Д)'!M",TEXT(MATCH($C73,'2018-08 (Д)'!$C$2:$C$100,0)+1,0))))),"Н/Д",((INDIRECT(CONCATENATE("'2018-09 (Д)'!M",TEXT(MATCH($C73,'2018-09 (Д)'!$C$2:$C$100,0)+1,0)))-INDIRECT(CONCATENATE("'2018-08 (Д)'!M",TEXT(MATCH($C73,'2018-08 (Д)'!$C$2:$C$100,0)+1,0))))/INDIRECT(CONCATENATE("'2018-08 (Д)'!M",TEXT(MATCH($C73,'2018-08 (Д)'!$C$2:$C$100,0)+1,0))))*100)</f>
        <v>-57.76796564731179</v>
      </c>
      <c r="CV73" s="9">
        <f ca="1">IF(OR(INDIRECT(CONCATENATE("'2018-10 (Д)'!M",TEXT(MATCH($C73,'2018-10 (Д)'!$C$2:$C$100,0)+1,0)))="Н/Д",INDIRECT(CONCATENATE("'2018-09 (Д)'!M",TEXT(MATCH($C73,'2018-09 (Д)'!$C$2:$C$100,0)+1,0)))="Н/Д",AND(INDIRECT(CONCATENATE("'2018-10 (Д)'!M",TEXT(MATCH($C73,'2018-10 (Д)'!$C$2:$C$100,0)+1,0)))="Н/Д",INDIRECT(CONCATENATE("'2018-09 (Д)'!M",TEXT(MATCH($C73,'2018-09 (Д)'!$C$2:$C$100,0)+1,0))))),"Н/Д",((INDIRECT(CONCATENATE("'2018-10 (Д)'!M",TEXT(MATCH($C73,'2018-10 (Д)'!$C$2:$C$100,0)+1,0)))-INDIRECT(CONCATENATE("'2018-09 (Д)'!M",TEXT(MATCH($C73,'2018-09 (Д)'!$C$2:$C$100,0)+1,0))))/INDIRECT(CONCATENATE("'2018-09 (Д)'!M",TEXT(MATCH($C73,'2018-09 (Д)'!$C$2:$C$100,0)+1,0))))*100)</f>
        <v>177.16596326881299</v>
      </c>
      <c r="CW73" s="9">
        <f ca="1">IF(OR(INDIRECT(CONCATENATE("'2018-11 (Д)'!M",TEXT(MATCH($C73,'2018-11 (Д)'!$C$2:$C$100,0)+1,0)))="Н/Д",INDIRECT(CONCATENATE("'2018-10 (Д)'!M",TEXT(MATCH($C73,'2018-10 (Д)'!$C$2:$C$100,0)+1,0)))="Н/Д",AND(INDIRECT(CONCATENATE("'2018-11 (Д)'!M",TEXT(MATCH($C73,'2018-11 (Д)'!$C$2:$C$100,0)+1,0)))="Н/Д",INDIRECT(CONCATENATE("'2018-10 (Д)'!M",TEXT(MATCH($C73,'2018-10 (Д)'!$C$2:$C$100,0)+1,0))))),"Н/Д",((INDIRECT(CONCATENATE("'2018-11 (Д)'!M",TEXT(MATCH($C73,'2018-11 (Д)'!$C$2:$C$100,0)+1,0)))-INDIRECT(CONCATENATE("'2018-10 (Д)'!M",TEXT(MATCH($C73,'2018-10 (Д)'!$C$2:$C$100,0)+1,0))))/INDIRECT(CONCATENATE("'2018-10 (Д)'!M",TEXT(MATCH($C73,'2018-10 (Д)'!$C$2:$C$100,0)+1,0))))*100)</f>
        <v>57.76972378529095</v>
      </c>
      <c r="CX73" s="9">
        <f ca="1">IF(OR(INDIRECT(CONCATENATE("'2018-12 (Д)'!M",TEXT(MATCH($C73,'2018-12 (Д)'!$C$2:$C$100,0)+1,0)))="Н/Д",INDIRECT(CONCATENATE("'2018-11 (Д)'!M",TEXT(MATCH($C73,'2018-11 (Д)'!$C$2:$C$100,0)+1,0)))="Н/Д",AND(INDIRECT(CONCATENATE("'2018-12 (Д)'!M",TEXT(MATCH($C73,'2018-12 (Д)'!$C$2:$C$100,0)+1,0)))="Н/Д",INDIRECT(CONCATENATE("'2018-11 (Д)'!M",TEXT(MATCH($C73,'2018-11 (Д)'!$C$2:$C$100,0)+1,0))))),"Н/Д",((INDIRECT(CONCATENATE("'2018-12 (Д)'!M",TEXT(MATCH($C73,'2018-12 (Д)'!$C$2:$C$100,0)+1,0)))-INDIRECT(CONCATENATE("'2018-11 (Д)'!M",TEXT(MATCH($C73,'2018-11 (Д)'!$C$2:$C$100,0)+1,0))))/INDIRECT(CONCATENATE("'2018-11 (Д)'!M",TEXT(MATCH($C73,'2018-11 (Д)'!$C$2:$C$100,0)+1,0))))*100)</f>
        <v>-82.404245516448455</v>
      </c>
      <c r="CY73" s="9"/>
      <c r="CZ73" s="9">
        <f ca="1">IF(OR(INDIRECT(CONCATENATE("'2018-03 (Д)'!N",TEXT(MATCH($C73,'2018-03 (Д)'!$C$2:$C$100,0)+1,0)))="Н/Д",INDIRECT(CONCATENATE("'2018-02 (Д)'!N",TEXT(MATCH($C73,'2018-02 (Д)'!$C$2:$C$100,0)+1,0)))="Н/Д",AND(INDIRECT(CONCATENATE("'2018-03 (Д)'!N",TEXT(MATCH($C73,'2018-03 (Д)'!$C$2:$C$100,0)+1,0)))="Н/Д",INDIRECT(CONCATENATE("'2018-02 (Д)'!N",TEXT(MATCH($C73,'2018-02 (Д)'!$C$2:$C$100,0)+1,0))))),"Н/Д",((INDIRECT(CONCATENATE("'2018-03 (Д)'!N",TEXT(MATCH($C73,'2018-03 (Д)'!$C$2:$C$100,0)+1,0)))-INDIRECT(CONCATENATE("'2018-02 (Д)'!N",TEXT(MATCH($C73,'2018-02 (Д)'!$C$2:$C$100,0)+1,0))))/INDIRECT(CONCATENATE("'2018-02 (Д)'!N",TEXT(MATCH($C73,'2018-02 (Д)'!$C$2:$C$100,0)+1,0))))*100)</f>
        <v>136.84924855239703</v>
      </c>
      <c r="DA73" s="9">
        <f ca="1">IF(OR(INDIRECT(CONCATENATE("'2018-04 (Д)'!N",TEXT(MATCH($C73,'2018-04 (Д)'!$C$2:$C$100,0)+1,0)))="Н/Д",INDIRECT(CONCATENATE("'2018-03 (Д)'!N",TEXT(MATCH($C73,'2018-03 (Д)'!$C$2:$C$100,0)+1,0)))="Н/Д",AND(INDIRECT(CONCATENATE("'2018-04 (Д)'!N",TEXT(MATCH($C73,'2018-04 (Д)'!$C$2:$C$100,0)+1,0)))="Н/Д",INDIRECT(CONCATENATE("'2018-03 (Д)'!N",TEXT(MATCH($C73,'2018-03 (Д)'!$C$2:$C$100,0)+1,0))))),"Н/Д",((INDIRECT(CONCATENATE("'2018-04 (Д)'!N",TEXT(MATCH($C73,'2018-04 (Д)'!$C$2:$C$100,0)+1,0)))-INDIRECT(CONCATENATE("'2018-03 (Д)'!N",TEXT(MATCH($C73,'2018-03 (Д)'!$C$2:$C$100,0)+1,0))))/INDIRECT(CONCATENATE("'2018-03 (Д)'!N",TEXT(MATCH($C73,'2018-03 (Д)'!$C$2:$C$100,0)+1,0))))*100)</f>
        <v>63.988370508991189</v>
      </c>
      <c r="DB73" s="9">
        <f ca="1">IF(OR(INDIRECT(CONCATENATE("'2018-05 (Д)'!N",TEXT(MATCH($C73,'2018-05 (Д)'!$C$2:$C$100,0)+1,0)))="Н/Д",INDIRECT(CONCATENATE("'2018-04 (Д)'!N",TEXT(MATCH($C73,'2018-04 (Д)'!$C$2:$C$100,0)+1,0)))="Н/Д",AND(INDIRECT(CONCATENATE("'2018-05 (Д)'!N",TEXT(MATCH($C73,'2018-05 (Д)'!$C$2:$C$100,0)+1,0)))="Н/Д",INDIRECT(CONCATENATE("'2018-04 (Д)'!N",TEXT(MATCH($C73,'2018-04 (Д)'!$C$2:$C$100,0)+1,0))))),"Н/Д",((INDIRECT(CONCATENATE("'2018-05 (Д)'!N",TEXT(MATCH($C73,'2018-05 (Д)'!$C$2:$C$100,0)+1,0)))-INDIRECT(CONCATENATE("'2018-04 (Д)'!N",TEXT(MATCH($C73,'2018-04 (Д)'!$C$2:$C$100,0)+1,0))))/INDIRECT(CONCATENATE("'2018-04 (Д)'!N",TEXT(MATCH($C73,'2018-04 (Д)'!$C$2:$C$100,0)+1,0))))*100)</f>
        <v>44.18170937680415</v>
      </c>
      <c r="DC73" s="9">
        <f ca="1">IF(OR(INDIRECT(CONCATENATE("'2018-06 (Д)'!N",TEXT(MATCH($C73,'2018-06 (Д)'!$C$2:$C$100,0)+1,0)))="Н/Д",INDIRECT(CONCATENATE("'2018-05 (Д)'!N",TEXT(MATCH($C73,'2018-05 (Д)'!$C$2:$C$100,0)+1,0)))="Н/Д",AND(INDIRECT(CONCATENATE("'2018-06 (Д)'!N",TEXT(MATCH($C73,'2018-06 (Д)'!$C$2:$C$100,0)+1,0)))="Н/Д",INDIRECT(CONCATENATE("'2018-05 (Д)'!N",TEXT(MATCH($C73,'2018-05 (Д)'!$C$2:$C$100,0)+1,0))))),"Н/Д",((INDIRECT(CONCATENATE("'2018-06 (Д)'!N",TEXT(MATCH($C73,'2018-06 (Д)'!$C$2:$C$100,0)+1,0)))-INDIRECT(CONCATENATE("'2018-05 (Д)'!N",TEXT(MATCH($C73,'2018-05 (Д)'!$C$2:$C$100,0)+1,0))))/INDIRECT(CONCATENATE("'2018-05 (Д)'!N",TEXT(MATCH($C73,'2018-05 (Д)'!$C$2:$C$100,0)+1,0))))*100)</f>
        <v>27.969689744740005</v>
      </c>
      <c r="DD73" s="9">
        <f ca="1">IF(OR(INDIRECT(CONCATENATE("'2018-07 (Д)'!N",TEXT(MATCH($C73,'2018-07 (Д)'!$C$2:$C$100,0)+1,0)))="Н/Д",INDIRECT(CONCATENATE("'2018-06 (Д)'!N",TEXT(MATCH($C73,'2018-06 (Д)'!$C$2:$C$100,0)+1,0)))="Н/Д",AND(INDIRECT(CONCATENATE("'2018-07 (Д)'!N",TEXT(MATCH($C73,'2018-07 (Д)'!$C$2:$C$100,0)+1,0)))="Н/Д",INDIRECT(CONCATENATE("'2018-06 (Д)'!N",TEXT(MATCH($C73,'2018-06 (Д)'!$C$2:$C$100,0)+1,0))))),"Н/Д",((INDIRECT(CONCATENATE("'2018-07 (Д)'!N",TEXT(MATCH($C73,'2018-07 (Д)'!$C$2:$C$100,0)+1,0)))-INDIRECT(CONCATENATE("'2018-06 (Д)'!N",TEXT(MATCH($C73,'2018-06 (Д)'!$C$2:$C$100,0)+1,0))))/INDIRECT(CONCATENATE("'2018-06 (Д)'!N",TEXT(MATCH($C73,'2018-06 (Д)'!$C$2:$C$100,0)+1,0))))*100)</f>
        <v>22.8051128771978</v>
      </c>
      <c r="DE73" s="9">
        <f ca="1">IF(OR(INDIRECT(CONCATENATE("'2018-08 (Д)'!N",TEXT(MATCH($C73,'2018-08 (Д)'!$C$2:$C$100,0)+1,0)))="Н/Д",INDIRECT(CONCATENATE("'2018-07 (Д)'!N",TEXT(MATCH($C73,'2018-07 (Д)'!$C$2:$C$100,0)+1,0)))="Н/Д",AND(INDIRECT(CONCATENATE("'2018-08 (Д)'!N",TEXT(MATCH($C73,'2018-08 (Д)'!$C$2:$C$100,0)+1,0)))="Н/Д",INDIRECT(CONCATENATE("'2018-07 (Д)'!N",TEXT(MATCH($C73,'2018-07 (Д)'!$C$2:$C$100,0)+1,0))))),"Н/Д",((INDIRECT(CONCATENATE("'2018-08 (Д)'!N",TEXT(MATCH($C73,'2018-08 (Д)'!$C$2:$C$100,0)+1,0)))-INDIRECT(CONCATENATE("'2018-07 (Д)'!N",TEXT(MATCH($C73,'2018-07 (Д)'!$C$2:$C$100,0)+1,0))))/INDIRECT(CONCATENATE("'2018-07 (Д)'!N",TEXT(MATCH($C73,'2018-07 (Д)'!$C$2:$C$100,0)+1,0))))*100)</f>
        <v>18.100342218438097</v>
      </c>
      <c r="DF73" s="9">
        <f ca="1">IF(OR(INDIRECT(CONCATENATE("'2018-09 (Д)'!N",TEXT(MATCH($C73,'2018-09 (Д)'!$C$2:$C$100,0)+1,0)))="Н/Д",INDIRECT(CONCATENATE("'2018-08 (Д)'!N",TEXT(MATCH($C73,'2018-08 (Д)'!$C$2:$C$100,0)+1,0)))="Н/Д",AND(INDIRECT(CONCATENATE("'2018-09 (Д)'!N",TEXT(MATCH($C73,'2018-09 (Д)'!$C$2:$C$100,0)+1,0)))="Н/Д",INDIRECT(CONCATENATE("'2018-08 (Д)'!N",TEXT(MATCH($C73,'2018-08 (Д)'!$C$2:$C$100,0)+1,0))))),"Н/Д",((INDIRECT(CONCATENATE("'2018-09 (Д)'!N",TEXT(MATCH($C73,'2018-09 (Д)'!$C$2:$C$100,0)+1,0)))-INDIRECT(CONCATENATE("'2018-08 (Д)'!N",TEXT(MATCH($C73,'2018-08 (Д)'!$C$2:$C$100,0)+1,0))))/INDIRECT(CONCATENATE("'2018-08 (Д)'!N",TEXT(MATCH($C73,'2018-08 (Д)'!$C$2:$C$100,0)+1,0))))*100)</f>
        <v>16.04705102087755</v>
      </c>
      <c r="DG73" s="9">
        <f ca="1">IF(OR(INDIRECT(CONCATENATE("'2018-10 (Д)'!N",TEXT(MATCH($C73,'2018-10 (Д)'!$C$2:$C$100,0)+1,0)))="Н/Д",INDIRECT(CONCATENATE("'2018-09 (Д)'!N",TEXT(MATCH($C73,'2018-09 (Д)'!$C$2:$C$100,0)+1,0)))="Н/Д",AND(INDIRECT(CONCATENATE("'2018-10 (Д)'!N",TEXT(MATCH($C73,'2018-10 (Д)'!$C$2:$C$100,0)+1,0)))="Н/Д",INDIRECT(CONCATENATE("'2018-09 (Д)'!N",TEXT(MATCH($C73,'2018-09 (Д)'!$C$2:$C$100,0)+1,0))))),"Н/Д",((INDIRECT(CONCATENATE("'2018-10 (Д)'!N",TEXT(MATCH($C73,'2018-10 (Д)'!$C$2:$C$100,0)+1,0)))-INDIRECT(CONCATENATE("'2018-09 (Д)'!N",TEXT(MATCH($C73,'2018-09 (Д)'!$C$2:$C$100,0)+1,0))))/INDIRECT(CONCATENATE("'2018-09 (Д)'!N",TEXT(MATCH($C73,'2018-09 (Д)'!$C$2:$C$100,0)+1,0))))*100)</f>
        <v>9.8233027635826176</v>
      </c>
      <c r="DH73" s="9">
        <f ca="1">IF(OR(INDIRECT(CONCATENATE("'2018-11 (Д)'!N",TEXT(MATCH($C73,'2018-11 (Д)'!$C$2:$C$100,0)+1,0)))="Н/Д",INDIRECT(CONCATENATE("'2018-10 (Д)'!N",TEXT(MATCH($C73,'2018-10 (Д)'!$C$2:$C$100,0)+1,0)))="Н/Д",AND(INDIRECT(CONCATENATE("'2018-11 (Д)'!N",TEXT(MATCH($C73,'2018-11 (Д)'!$C$2:$C$100,0)+1,0)))="Н/Д",INDIRECT(CONCATENATE("'2018-10 (Д)'!N",TEXT(MATCH($C73,'2018-10 (Д)'!$C$2:$C$100,0)+1,0))))),"Н/Д",((INDIRECT(CONCATENATE("'2018-11 (Д)'!N",TEXT(MATCH($C73,'2018-11 (Д)'!$C$2:$C$100,0)+1,0)))-INDIRECT(CONCATENATE("'2018-10 (Д)'!N",TEXT(MATCH($C73,'2018-10 (Д)'!$C$2:$C$100,0)+1,0))))/INDIRECT(CONCATENATE("'2018-10 (Д)'!N",TEXT(MATCH($C73,'2018-10 (Д)'!$C$2:$C$100,0)+1,0))))*100)</f>
        <v>11.55012744371081</v>
      </c>
      <c r="DI73" s="9">
        <f ca="1">IF(OR(INDIRECT(CONCATENATE("'2018-12 (Д)'!N",TEXT(MATCH($C73,'2018-12 (Д)'!$C$2:$C$100,0)+1,0)))="Н/Д",INDIRECT(CONCATENATE("'2018-11 (Д)'!N",TEXT(MATCH($C73,'2018-11 (Д)'!$C$2:$C$100,0)+1,0)))="Н/Д",AND(INDIRECT(CONCATENATE("'2018-12 (Д)'!N",TEXT(MATCH($C73,'2018-12 (Д)'!$C$2:$C$100,0)+1,0)))="Н/Д",INDIRECT(CONCATENATE("'2018-11 (Д)'!N",TEXT(MATCH($C73,'2018-11 (Д)'!$C$2:$C$100,0)+1,0))))),"Н/Д",((INDIRECT(CONCATENATE("'2018-12 (Д)'!N",TEXT(MATCH($C73,'2018-12 (Д)'!$C$2:$C$100,0)+1,0)))-INDIRECT(CONCATENATE("'2018-11 (Д)'!N",TEXT(MATCH($C73,'2018-11 (Д)'!$C$2:$C$100,0)+1,0))))/INDIRECT(CONCATENATE("'2018-11 (Д)'!N",TEXT(MATCH($C73,'2018-11 (Д)'!$C$2:$C$100,0)+1,0))))*100)</f>
        <v>11.953679652999305</v>
      </c>
      <c r="DJ73" s="9"/>
      <c r="DK73" s="9">
        <f ca="1">IF(OR(INDIRECT(CONCATENATE("'2018-03 (Д)'!O",TEXT(MATCH($C73,'2018-03 (Д)'!$C$2:$C$100,0)+1,0)))="Н/Д",INDIRECT(CONCATENATE("'2018-02 (Д)'!O",TEXT(MATCH($C73,'2018-02 (Д)'!$C$2:$C$100,0)+1,0)))="Н/Д",AND(INDIRECT(CONCATENATE("'2018-03 (Д)'!O",TEXT(MATCH($C73,'2018-03 (Д)'!$C$2:$C$100,0)+1,0)))="Н/Д",INDIRECT(CONCATENATE("'2018-02 (Д)'!O",TEXT(MATCH($C73,'2018-02 (Д)'!$C$2:$C$100,0)+1,0))))),"Н/Д",((INDIRECT(CONCATENATE("'2018-03 (Д)'!O",TEXT(MATCH($C73,'2018-03 (Д)'!$C$2:$C$100,0)+1,0)))-INDIRECT(CONCATENATE("'2018-02 (Д)'!O",TEXT(MATCH($C73,'2018-02 (Д)'!$C$2:$C$100,0)+1,0))))/INDIRECT(CONCATENATE("'2018-02 (Д)'!O",TEXT(MATCH($C73,'2018-02 (Д)'!$C$2:$C$100,0)+1,0))))*100)</f>
        <v>-100.66352857409913</v>
      </c>
      <c r="DL73" s="9">
        <f ca="1">IF(OR(INDIRECT(CONCATENATE("'2018-04 (Д)'!O",TEXT(MATCH($C73,'2018-04 (Д)'!$C$2:$C$100,0)+1,0)))="Н/Д",INDIRECT(CONCATENATE("'2018-03 (Д)'!O",TEXT(MATCH($C73,'2018-03 (Д)'!$C$2:$C$100,0)+1,0)))="Н/Д",AND(INDIRECT(CONCATENATE("'2018-04 (Д)'!O",TEXT(MATCH($C73,'2018-04 (Д)'!$C$2:$C$100,0)+1,0)))="Н/Д",INDIRECT(CONCATENATE("'2018-03 (Д)'!O",TEXT(MATCH($C73,'2018-03 (Д)'!$C$2:$C$100,0)+1,0))))),"Н/Д",((INDIRECT(CONCATENATE("'2018-04 (Д)'!O",TEXT(MATCH($C73,'2018-04 (Д)'!$C$2:$C$100,0)+1,0)))-INDIRECT(CONCATENATE("'2018-03 (Д)'!O",TEXT(MATCH($C73,'2018-03 (Д)'!$C$2:$C$100,0)+1,0))))/INDIRECT(CONCATENATE("'2018-03 (Д)'!O",TEXT(MATCH($C73,'2018-03 (Д)'!$C$2:$C$100,0)+1,0))))*100)</f>
        <v>129464.65378838875</v>
      </c>
      <c r="DM73" s="9">
        <f ca="1">IF(OR(INDIRECT(CONCATENATE("'2018-05 (Д)'!O",TEXT(MATCH($C73,'2018-05 (Д)'!$C$2:$C$100,0)+1,0)))="Н/Д",INDIRECT(CONCATENATE("'2018-04 (Д)'!O",TEXT(MATCH($C73,'2018-04 (Д)'!$C$2:$C$100,0)+1,0)))="Н/Д",AND(INDIRECT(CONCATENATE("'2018-05 (Д)'!O",TEXT(MATCH($C73,'2018-05 (Д)'!$C$2:$C$100,0)+1,0)))="Н/Д",INDIRECT(CONCATENATE("'2018-04 (Д)'!O",TEXT(MATCH($C73,'2018-04 (Д)'!$C$2:$C$100,0)+1,0))))),"Н/Д",((INDIRECT(CONCATENATE("'2018-05 (Д)'!O",TEXT(MATCH($C73,'2018-05 (Д)'!$C$2:$C$100,0)+1,0)))-INDIRECT(CONCATENATE("'2018-04 (Д)'!O",TEXT(MATCH($C73,'2018-04 (Д)'!$C$2:$C$100,0)+1,0))))/INDIRECT(CONCATENATE("'2018-04 (Д)'!O",TEXT(MATCH($C73,'2018-04 (Д)'!$C$2:$C$100,0)+1,0))))*100)</f>
        <v>-97.388102850153047</v>
      </c>
      <c r="DN73" s="9">
        <f ca="1">IF(OR(INDIRECT(CONCATENATE("'2018-06 (Д)'!O",TEXT(MATCH($C73,'2018-06 (Д)'!$C$2:$C$100,0)+1,0)))="Н/Д",INDIRECT(CONCATENATE("'2018-05 (Д)'!O",TEXT(MATCH($C73,'2018-05 (Д)'!$C$2:$C$100,0)+1,0)))="Н/Д",AND(INDIRECT(CONCATENATE("'2018-06 (Д)'!O",TEXT(MATCH($C73,'2018-06 (Д)'!$C$2:$C$100,0)+1,0)))="Н/Д",INDIRECT(CONCATENATE("'2018-05 (Д)'!O",TEXT(MATCH($C73,'2018-05 (Д)'!$C$2:$C$100,0)+1,0))))),"Н/Д",((INDIRECT(CONCATENATE("'2018-06 (Д)'!O",TEXT(MATCH($C73,'2018-06 (Д)'!$C$2:$C$100,0)+1,0)))-INDIRECT(CONCATENATE("'2018-05 (Д)'!O",TEXT(MATCH($C73,'2018-05 (Д)'!$C$2:$C$100,0)+1,0))))/INDIRECT(CONCATENATE("'2018-05 (Д)'!O",TEXT(MATCH($C73,'2018-05 (Д)'!$C$2:$C$100,0)+1,0))))*100)</f>
        <v>-57.987098946337632</v>
      </c>
      <c r="DO73" s="9">
        <f ca="1">IF(OR(INDIRECT(CONCATENATE("'2018-07 (Д)'!O",TEXT(MATCH($C73,'2018-07 (Д)'!$C$2:$C$100,0)+1,0)))="Н/Д",INDIRECT(CONCATENATE("'2018-06 (Д)'!O",TEXT(MATCH($C73,'2018-06 (Д)'!$C$2:$C$100,0)+1,0)))="Н/Д",AND(INDIRECT(CONCATENATE("'2018-07 (Д)'!O",TEXT(MATCH($C73,'2018-07 (Д)'!$C$2:$C$100,0)+1,0)))="Н/Д",INDIRECT(CONCATENATE("'2018-06 (Д)'!O",TEXT(MATCH($C73,'2018-06 (Д)'!$C$2:$C$100,0)+1,0))))),"Н/Д",((INDIRECT(CONCATENATE("'2018-07 (Д)'!O",TEXT(MATCH($C73,'2018-07 (Д)'!$C$2:$C$100,0)+1,0)))-INDIRECT(CONCATENATE("'2018-06 (Д)'!O",TEXT(MATCH($C73,'2018-06 (Д)'!$C$2:$C$100,0)+1,0))))/INDIRECT(CONCATENATE("'2018-06 (Д)'!O",TEXT(MATCH($C73,'2018-06 (Д)'!$C$2:$C$100,0)+1,0))))*100)</f>
        <v>997.64285480117167</v>
      </c>
      <c r="DP73" s="9">
        <f ca="1">IF(OR(INDIRECT(CONCATENATE("'2018-08 (Д)'!O",TEXT(MATCH($C73,'2018-08 (Д)'!$C$2:$C$100,0)+1,0)))="Н/Д",INDIRECT(CONCATENATE("'2018-07 (Д)'!O",TEXT(MATCH($C73,'2018-07 (Д)'!$C$2:$C$100,0)+1,0)))="Н/Д",AND(INDIRECT(CONCATENATE("'2018-08 (Д)'!O",TEXT(MATCH($C73,'2018-08 (Д)'!$C$2:$C$100,0)+1,0)))="Н/Д",INDIRECT(CONCATENATE("'2018-07 (Д)'!O",TEXT(MATCH($C73,'2018-07 (Д)'!$C$2:$C$100,0)+1,0))))),"Н/Д",((INDIRECT(CONCATENATE("'2018-08 (Д)'!O",TEXT(MATCH($C73,'2018-08 (Д)'!$C$2:$C$100,0)+1,0)))-INDIRECT(CONCATENATE("'2018-07 (Д)'!O",TEXT(MATCH($C73,'2018-07 (Д)'!$C$2:$C$100,0)+1,0))))/INDIRECT(CONCATENATE("'2018-07 (Д)'!O",TEXT(MATCH($C73,'2018-07 (Д)'!$C$2:$C$100,0)+1,0))))*100)</f>
        <v>-98.310338808346671</v>
      </c>
      <c r="DQ73" s="9">
        <f ca="1">IF(OR(INDIRECT(CONCATENATE("'2018-09 (Д)'!O",TEXT(MATCH($C73,'2018-09 (Д)'!$C$2:$C$100,0)+1,0)))="Н/Д",INDIRECT(CONCATENATE("'2018-08 (Д)'!O",TEXT(MATCH($C73,'2018-08 (Д)'!$C$2:$C$100,0)+1,0)))="Н/Д",AND(INDIRECT(CONCATENATE("'2018-09 (Д)'!O",TEXT(MATCH($C73,'2018-09 (Д)'!$C$2:$C$100,0)+1,0)))="Н/Д",INDIRECT(CONCATENATE("'2018-08 (Д)'!O",TEXT(MATCH($C73,'2018-08 (Д)'!$C$2:$C$100,0)+1,0))))),"Н/Д",((INDIRECT(CONCATENATE("'2018-09 (Д)'!O",TEXT(MATCH($C73,'2018-09 (Д)'!$C$2:$C$100,0)+1,0)))-INDIRECT(CONCATENATE("'2018-08 (Д)'!O",TEXT(MATCH($C73,'2018-08 (Д)'!$C$2:$C$100,0)+1,0))))/INDIRECT(CONCATENATE("'2018-08 (Д)'!O",TEXT(MATCH($C73,'2018-08 (Д)'!$C$2:$C$100,0)+1,0))))*100)</f>
        <v>427.20219974468421</v>
      </c>
      <c r="DR73" s="9">
        <f ca="1">IF(OR(INDIRECT(CONCATENATE("'2018-10 (Д)'!O",TEXT(MATCH($C73,'2018-10 (Д)'!$C$2:$C$100,0)+1,0)))="Н/Д",INDIRECT(CONCATENATE("'2018-09 (Д)'!O",TEXT(MATCH($C73,'2018-09 (Д)'!$C$2:$C$100,0)+1,0)))="Н/Д",AND(INDIRECT(CONCATENATE("'2018-10 (Д)'!O",TEXT(MATCH($C73,'2018-10 (Д)'!$C$2:$C$100,0)+1,0)))="Н/Д",INDIRECT(CONCATENATE("'2018-09 (Д)'!O",TEXT(MATCH($C73,'2018-09 (Д)'!$C$2:$C$100,0)+1,0))))),"Н/Д",((INDIRECT(CONCATENATE("'2018-10 (Д)'!O",TEXT(MATCH($C73,'2018-10 (Д)'!$C$2:$C$100,0)+1,0)))-INDIRECT(CONCATENATE("'2018-09 (Д)'!O",TEXT(MATCH($C73,'2018-09 (Д)'!$C$2:$C$100,0)+1,0))))/INDIRECT(CONCATENATE("'2018-09 (Д)'!O",TEXT(MATCH($C73,'2018-09 (Д)'!$C$2:$C$100,0)+1,0))))*100)</f>
        <v>8612.3516811026329</v>
      </c>
      <c r="DS73" s="9">
        <f ca="1">IF(OR(INDIRECT(CONCATENATE("'2018-11 (Д)'!O",TEXT(MATCH($C73,'2018-11 (Д)'!$C$2:$C$100,0)+1,0)))="Н/Д",INDIRECT(CONCATENATE("'2018-10 (Д)'!O",TEXT(MATCH($C73,'2018-10 (Д)'!$C$2:$C$100,0)+1,0)))="Н/Д",AND(INDIRECT(CONCATENATE("'2018-11 (Д)'!O",TEXT(MATCH($C73,'2018-11 (Д)'!$C$2:$C$100,0)+1,0)))="Н/Д",INDIRECT(CONCATENATE("'2018-10 (Д)'!O",TEXT(MATCH($C73,'2018-10 (Д)'!$C$2:$C$100,0)+1,0))))),"Н/Д",((INDIRECT(CONCATENATE("'2018-11 (Д)'!O",TEXT(MATCH($C73,'2018-11 (Д)'!$C$2:$C$100,0)+1,0)))-INDIRECT(CONCATENATE("'2018-10 (Д)'!O",TEXT(MATCH($C73,'2018-10 (Д)'!$C$2:$C$100,0)+1,0))))/INDIRECT(CONCATENATE("'2018-10 (Д)'!O",TEXT(MATCH($C73,'2018-10 (Д)'!$C$2:$C$100,0)+1,0))))*100)</f>
        <v>-91.05815712133645</v>
      </c>
      <c r="DT73" s="9">
        <f ca="1">IF(OR(INDIRECT(CONCATENATE("'2018-12 (Д)'!O",TEXT(MATCH($C73,'2018-12 (Д)'!$C$2:$C$100,0)+1,0)))="Н/Д",INDIRECT(CONCATENATE("'2018-11 (Д)'!O",TEXT(MATCH($C73,'2018-11 (Д)'!$C$2:$C$100,0)+1,0)))="Н/Д",AND(INDIRECT(CONCATENATE("'2018-12 (Д)'!O",TEXT(MATCH($C73,'2018-12 (Д)'!$C$2:$C$100,0)+1,0)))="Н/Д",INDIRECT(CONCATENATE("'2018-11 (Д)'!O",TEXT(MATCH($C73,'2018-11 (Д)'!$C$2:$C$100,0)+1,0))))),"Н/Д",((INDIRECT(CONCATENATE("'2018-12 (Д)'!O",TEXT(MATCH($C73,'2018-12 (Д)'!$C$2:$C$100,0)+1,0)))-INDIRECT(CONCATENATE("'2018-11 (Д)'!O",TEXT(MATCH($C73,'2018-11 (Д)'!$C$2:$C$100,0)+1,0))))/INDIRECT(CONCATENATE("'2018-11 (Д)'!O",TEXT(MATCH($C73,'2018-11 (Д)'!$C$2:$C$100,0)+1,0))))*100)</f>
        <v>-73.227519198757207</v>
      </c>
      <c r="DU73" s="9"/>
      <c r="DV73" s="9">
        <f ca="1">IF(OR(INDIRECT(CONCATENATE("'2018-03 (Д)'!P",TEXT(MATCH($C73,'2018-03 (Д)'!$C$2:$C$100,0)+1,0)))="Н/Д",INDIRECT(CONCATENATE("'2018-02 (Д)'!P",TEXT(MATCH($C73,'2018-02 (Д)'!$C$2:$C$100,0)+1,0)))="Н/Д",AND(INDIRECT(CONCATENATE("'2018-03 (Д)'!P",TEXT(MATCH($C73,'2018-03 (Д)'!$C$2:$C$100,0)+1,0)))="Н/Д",INDIRECT(CONCATENATE("'2018-02 (Д)'!P",TEXT(MATCH($C73,'2018-02 (Д)'!$C$2:$C$100,0)+1,0))))),"Н/Д",((INDIRECT(CONCATENATE("'2018-03 (Д)'!P",TEXT(MATCH($C73,'2018-03 (Д)'!$C$2:$C$100,0)+1,0)))-INDIRECT(CONCATENATE("'2018-02 (Д)'!P",TEXT(MATCH($C73,'2018-02 (Д)'!$C$2:$C$100,0)+1,0))))/INDIRECT(CONCATENATE("'2018-02 (Д)'!P",TEXT(MATCH($C73,'2018-02 (Д)'!$C$2:$C$100,0)+1,0))))*100)</f>
        <v>16.104871805965708</v>
      </c>
      <c r="DW73" s="9">
        <f ca="1">IF(OR(INDIRECT(CONCATENATE("'2018-04 (Д)'!P",TEXT(MATCH($C73,'2018-04 (Д)'!$C$2:$C$100,0)+1,0)))="Н/Д",INDIRECT(CONCATENATE("'2018-03 (Д)'!P",TEXT(MATCH($C73,'2018-03 (Д)'!$C$2:$C$100,0)+1,0)))="Н/Д",AND(INDIRECT(CONCATENATE("'2018-04 (Д)'!P",TEXT(MATCH($C73,'2018-04 (Д)'!$C$2:$C$100,0)+1,0)))="Н/Д",INDIRECT(CONCATENATE("'2018-03 (Д)'!P",TEXT(MATCH($C73,'2018-03 (Д)'!$C$2:$C$100,0)+1,0))))),"Н/Д",((INDIRECT(CONCATENATE("'2018-04 (Д)'!P",TEXT(MATCH($C73,'2018-04 (Д)'!$C$2:$C$100,0)+1,0)))-INDIRECT(CONCATENATE("'2018-03 (Д)'!P",TEXT(MATCH($C73,'2018-03 (Д)'!$C$2:$C$100,0)+1,0))))/INDIRECT(CONCATENATE("'2018-03 (Д)'!P",TEXT(MATCH($C73,'2018-03 (Д)'!$C$2:$C$100,0)+1,0))))*100)</f>
        <v>43.192991709902309</v>
      </c>
      <c r="DX73" s="9">
        <f ca="1">IF(OR(INDIRECT(CONCATENATE("'2018-05 (Д)'!P",TEXT(MATCH($C73,'2018-05 (Д)'!$C$2:$C$100,0)+1,0)))="Н/Д",INDIRECT(CONCATENATE("'2018-04 (Д)'!P",TEXT(MATCH($C73,'2018-04 (Д)'!$C$2:$C$100,0)+1,0)))="Н/Д",AND(INDIRECT(CONCATENATE("'2018-05 (Д)'!P",TEXT(MATCH($C73,'2018-05 (Д)'!$C$2:$C$100,0)+1,0)))="Н/Д",INDIRECT(CONCATENATE("'2018-04 (Д)'!P",TEXT(MATCH($C73,'2018-04 (Д)'!$C$2:$C$100,0)+1,0))))),"Н/Д",((INDIRECT(CONCATENATE("'2018-05 (Д)'!P",TEXT(MATCH($C73,'2018-05 (Д)'!$C$2:$C$100,0)+1,0)))-INDIRECT(CONCATENATE("'2018-04 (Д)'!P",TEXT(MATCH($C73,'2018-04 (Д)'!$C$2:$C$100,0)+1,0))))/INDIRECT(CONCATENATE("'2018-04 (Д)'!P",TEXT(MATCH($C73,'2018-04 (Д)'!$C$2:$C$100,0)+1,0))))*100)</f>
        <v>-12.891520205549014</v>
      </c>
      <c r="DY73" s="9">
        <f ca="1">IF(OR(INDIRECT(CONCATENATE("'2018-06 (Д)'!P",TEXT(MATCH($C73,'2018-06 (Д)'!$C$2:$C$100,0)+1,0)))="Н/Д",INDIRECT(CONCATENATE("'2018-05 (Д)'!P",TEXT(MATCH($C73,'2018-05 (Д)'!$C$2:$C$100,0)+1,0)))="Н/Д",AND(INDIRECT(CONCATENATE("'2018-06 (Д)'!P",TEXT(MATCH($C73,'2018-06 (Д)'!$C$2:$C$100,0)+1,0)))="Н/Д",INDIRECT(CONCATENATE("'2018-05 (Д)'!P",TEXT(MATCH($C73,'2018-05 (Д)'!$C$2:$C$100,0)+1,0))))),"Н/Д",((INDIRECT(CONCATENATE("'2018-06 (Д)'!P",TEXT(MATCH($C73,'2018-06 (Д)'!$C$2:$C$100,0)+1,0)))-INDIRECT(CONCATENATE("'2018-05 (Д)'!P",TEXT(MATCH($C73,'2018-05 (Д)'!$C$2:$C$100,0)+1,0))))/INDIRECT(CONCATENATE("'2018-05 (Д)'!P",TEXT(MATCH($C73,'2018-05 (Д)'!$C$2:$C$100,0)+1,0))))*100)</f>
        <v>-18.880013739094036</v>
      </c>
      <c r="DZ73" s="9">
        <f ca="1">IF(OR(INDIRECT(CONCATENATE("'2018-07 (Д)'!P",TEXT(MATCH($C73,'2018-07 (Д)'!$C$2:$C$100,0)+1,0)))="Н/Д",INDIRECT(CONCATENATE("'2018-06 (Д)'!P",TEXT(MATCH($C73,'2018-06 (Д)'!$C$2:$C$100,0)+1,0)))="Н/Д",AND(INDIRECT(CONCATENATE("'2018-07 (Д)'!P",TEXT(MATCH($C73,'2018-07 (Д)'!$C$2:$C$100,0)+1,0)))="Н/Д",INDIRECT(CONCATENATE("'2018-06 (Д)'!P",TEXT(MATCH($C73,'2018-06 (Д)'!$C$2:$C$100,0)+1,0))))),"Н/Д",((INDIRECT(CONCATENATE("'2018-07 (Д)'!P",TEXT(MATCH($C73,'2018-07 (Д)'!$C$2:$C$100,0)+1,0)))-INDIRECT(CONCATENATE("'2018-06 (Д)'!P",TEXT(MATCH($C73,'2018-06 (Д)'!$C$2:$C$100,0)+1,0))))/INDIRECT(CONCATENATE("'2018-06 (Д)'!P",TEXT(MATCH($C73,'2018-06 (Д)'!$C$2:$C$100,0)+1,0))))*100)</f>
        <v>33.822619613170914</v>
      </c>
      <c r="EA73" s="9">
        <f ca="1">IF(OR(INDIRECT(CONCATENATE("'2018-08 (Д)'!P",TEXT(MATCH($C73,'2018-08 (Д)'!$C$2:$C$100,0)+1,0)))="Н/Д",INDIRECT(CONCATENATE("'2018-07 (Д)'!P",TEXT(MATCH($C73,'2018-07 (Д)'!$C$2:$C$100,0)+1,0)))="Н/Д",AND(INDIRECT(CONCATENATE("'2018-08 (Д)'!P",TEXT(MATCH($C73,'2018-08 (Д)'!$C$2:$C$100,0)+1,0)))="Н/Д",INDIRECT(CONCATENATE("'2018-07 (Д)'!P",TEXT(MATCH($C73,'2018-07 (Д)'!$C$2:$C$100,0)+1,0))))),"Н/Д",((INDIRECT(CONCATENATE("'2018-08 (Д)'!P",TEXT(MATCH($C73,'2018-08 (Д)'!$C$2:$C$100,0)+1,0)))-INDIRECT(CONCATENATE("'2018-07 (Д)'!P",TEXT(MATCH($C73,'2018-07 (Д)'!$C$2:$C$100,0)+1,0))))/INDIRECT(CONCATENATE("'2018-07 (Д)'!P",TEXT(MATCH($C73,'2018-07 (Д)'!$C$2:$C$100,0)+1,0))))*100)</f>
        <v>-13.078008386066733</v>
      </c>
      <c r="EB73" s="9">
        <f ca="1">IF(OR(INDIRECT(CONCATENATE("'2018-09 (Д)'!P",TEXT(MATCH($C73,'2018-09 (Д)'!$C$2:$C$100,0)+1,0)))="Н/Д",INDIRECT(CONCATENATE("'2018-08 (Д)'!P",TEXT(MATCH($C73,'2018-08 (Д)'!$C$2:$C$100,0)+1,0)))="Н/Д",AND(INDIRECT(CONCATENATE("'2018-09 (Д)'!P",TEXT(MATCH($C73,'2018-09 (Д)'!$C$2:$C$100,0)+1,0)))="Н/Д",INDIRECT(CONCATENATE("'2018-08 (Д)'!P",TEXT(MATCH($C73,'2018-08 (Д)'!$C$2:$C$100,0)+1,0))))),"Н/Д",((INDIRECT(CONCATENATE("'2018-09 (Д)'!P",TEXT(MATCH($C73,'2018-09 (Д)'!$C$2:$C$100,0)+1,0)))-INDIRECT(CONCATENATE("'2018-08 (Д)'!P",TEXT(MATCH($C73,'2018-08 (Д)'!$C$2:$C$100,0)+1,0))))/INDIRECT(CONCATENATE("'2018-08 (Д)'!P",TEXT(MATCH($C73,'2018-08 (Д)'!$C$2:$C$100,0)+1,0))))*100)</f>
        <v>-1.4248976755036513</v>
      </c>
      <c r="EC73" s="9">
        <f ca="1">IF(OR(INDIRECT(CONCATENATE("'2018-10 (Д)'!P",TEXT(MATCH($C73,'2018-10 (Д)'!$C$2:$C$100,0)+1,0)))="Н/Д",INDIRECT(CONCATENATE("'2018-09 (Д)'!P",TEXT(MATCH($C73,'2018-09 (Д)'!$C$2:$C$100,0)+1,0)))="Н/Д",AND(INDIRECT(CONCATENATE("'2018-10 (Д)'!P",TEXT(MATCH($C73,'2018-10 (Д)'!$C$2:$C$100,0)+1,0)))="Н/Д",INDIRECT(CONCATENATE("'2018-09 (Д)'!P",TEXT(MATCH($C73,'2018-09 (Д)'!$C$2:$C$100,0)+1,0))))),"Н/Д",((INDIRECT(CONCATENATE("'2018-10 (Д)'!P",TEXT(MATCH($C73,'2018-10 (Д)'!$C$2:$C$100,0)+1,0)))-INDIRECT(CONCATENATE("'2018-09 (Д)'!P",TEXT(MATCH($C73,'2018-09 (Д)'!$C$2:$C$100,0)+1,0))))/INDIRECT(CONCATENATE("'2018-09 (Д)'!P",TEXT(MATCH($C73,'2018-09 (Д)'!$C$2:$C$100,0)+1,0))))*100)</f>
        <v>1.9503280924741275</v>
      </c>
      <c r="ED73" s="9">
        <f ca="1">IF(OR(INDIRECT(CONCATENATE("'2018-11 (Д)'!P",TEXT(MATCH($C73,'2018-11 (Д)'!$C$2:$C$100,0)+1,0)))="Н/Д",INDIRECT(CONCATENATE("'2018-10 (Д)'!P",TEXT(MATCH($C73,'2018-10 (Д)'!$C$2:$C$100,0)+1,0)))="Н/Д",AND(INDIRECT(CONCATENATE("'2018-11 (Д)'!P",TEXT(MATCH($C73,'2018-11 (Д)'!$C$2:$C$100,0)+1,0)))="Н/Д",INDIRECT(CONCATENATE("'2018-10 (Д)'!P",TEXT(MATCH($C73,'2018-10 (Д)'!$C$2:$C$100,0)+1,0))))),"Н/Д",((INDIRECT(CONCATENATE("'2018-11 (Д)'!P",TEXT(MATCH($C73,'2018-11 (Д)'!$C$2:$C$100,0)+1,0)))-INDIRECT(CONCATENATE("'2018-10 (Д)'!P",TEXT(MATCH($C73,'2018-10 (Д)'!$C$2:$C$100,0)+1,0))))/INDIRECT(CONCATENATE("'2018-10 (Д)'!P",TEXT(MATCH($C73,'2018-10 (Д)'!$C$2:$C$100,0)+1,0))))*100)</f>
        <v>28.651039289817192</v>
      </c>
      <c r="EE73" s="9">
        <f ca="1">IF(OR(INDIRECT(CONCATENATE("'2018-12 (Д)'!P",TEXT(MATCH($C73,'2018-12 (Д)'!$C$2:$C$100,0)+1,0)))="Н/Д",INDIRECT(CONCATENATE("'2018-11 (Д)'!P",TEXT(MATCH($C73,'2018-11 (Д)'!$C$2:$C$100,0)+1,0)))="Н/Д",AND(INDIRECT(CONCATENATE("'2018-12 (Д)'!P",TEXT(MATCH($C73,'2018-12 (Д)'!$C$2:$C$100,0)+1,0)))="Н/Д",INDIRECT(CONCATENATE("'2018-11 (Д)'!P",TEXT(MATCH($C73,'2018-11 (Д)'!$C$2:$C$100,0)+1,0))))),"Н/Д",((INDIRECT(CONCATENATE("'2018-12 (Д)'!P",TEXT(MATCH($C73,'2018-12 (Д)'!$C$2:$C$100,0)+1,0)))-INDIRECT(CONCATENATE("'2018-11 (Д)'!P",TEXT(MATCH($C73,'2018-11 (Д)'!$C$2:$C$100,0)+1,0))))/INDIRECT(CONCATENATE("'2018-11 (Д)'!P",TEXT(MATCH($C73,'2018-11 (Д)'!$C$2:$C$100,0)+1,0))))*100)</f>
        <v>-16.48193855616238</v>
      </c>
      <c r="EF73" s="9"/>
      <c r="EG73" s="9">
        <f ca="1">IF(OR(INDIRECT(CONCATENATE("'2018-03 (Д)'!Q",TEXT(MATCH($C73,'2018-03 (Д)'!$C$2:$C$100,0)+1,0)))="Н/Д",INDIRECT(CONCATENATE("'2018-02 (Д)'!Q",TEXT(MATCH($C73,'2018-02 (Д)'!$C$2:$C$100,0)+1,0)))="Н/Д",AND(INDIRECT(CONCATENATE("'2018-03 (Д)'!Q",TEXT(MATCH($C73,'2018-03 (Д)'!$C$2:$C$100,0)+1,0)))="Н/Д",INDIRECT(CONCATENATE("'2018-02 (Д)'!Q",TEXT(MATCH($C73,'2018-02 (Д)'!$C$2:$C$100,0)+1,0))))),"Н/Д",((INDIRECT(CONCATENATE("'2018-03 (Д)'!Q",TEXT(MATCH($C73,'2018-03 (Д)'!$C$2:$C$100,0)+1,0)))-INDIRECT(CONCATENATE("'2018-02 (Д)'!Q",TEXT(MATCH($C73,'2018-02 (Д)'!$C$2:$C$100,0)+1,0))))/INDIRECT(CONCATENATE("'2018-02 (Д)'!Q",TEXT(MATCH($C73,'2018-02 (Д)'!$C$2:$C$100,0)+1,0))))*100)</f>
        <v>-16.519308310231413</v>
      </c>
      <c r="EH73" s="9">
        <f ca="1">IF(OR(INDIRECT(CONCATENATE("'2018-04 (Д)'!Q",TEXT(MATCH($C73,'2018-04 (Д)'!$C$2:$C$100,0)+1,0)))="Н/Д",INDIRECT(CONCATENATE("'2018-03 (Д)'!Q",TEXT(MATCH($C73,'2018-03 (Д)'!$C$2:$C$100,0)+1,0)))="Н/Д",AND(INDIRECT(CONCATENATE("'2018-04 (Д)'!Q",TEXT(MATCH($C73,'2018-04 (Д)'!$C$2:$C$100,0)+1,0)))="Н/Д",INDIRECT(CONCATENATE("'2018-03 (Д)'!Q",TEXT(MATCH($C73,'2018-03 (Д)'!$C$2:$C$100,0)+1,0))))),"Н/Д",((INDIRECT(CONCATENATE("'2018-04 (Д)'!Q",TEXT(MATCH($C73,'2018-04 (Д)'!$C$2:$C$100,0)+1,0)))-INDIRECT(CONCATENATE("'2018-03 (Д)'!Q",TEXT(MATCH($C73,'2018-03 (Д)'!$C$2:$C$100,0)+1,0))))/INDIRECT(CONCATENATE("'2018-03 (Д)'!Q",TEXT(MATCH($C73,'2018-03 (Д)'!$C$2:$C$100,0)+1,0))))*100)</f>
        <v>134.55536765738529</v>
      </c>
      <c r="EI73" s="9">
        <f ca="1">IF(OR(INDIRECT(CONCATENATE("'2018-05 (Д)'!Q",TEXT(MATCH($C73,'2018-05 (Д)'!$C$2:$C$100,0)+1,0)))="Н/Д",INDIRECT(CONCATENATE("'2018-04 (Д)'!Q",TEXT(MATCH($C73,'2018-04 (Д)'!$C$2:$C$100,0)+1,0)))="Н/Д",AND(INDIRECT(CONCATENATE("'2018-05 (Д)'!Q",TEXT(MATCH($C73,'2018-05 (Д)'!$C$2:$C$100,0)+1,0)))="Н/Д",INDIRECT(CONCATENATE("'2018-04 (Д)'!Q",TEXT(MATCH($C73,'2018-04 (Д)'!$C$2:$C$100,0)+1,0))))),"Н/Д",((INDIRECT(CONCATENATE("'2018-05 (Д)'!Q",TEXT(MATCH($C73,'2018-05 (Д)'!$C$2:$C$100,0)+1,0)))-INDIRECT(CONCATENATE("'2018-04 (Д)'!Q",TEXT(MATCH($C73,'2018-04 (Д)'!$C$2:$C$100,0)+1,0))))/INDIRECT(CONCATENATE("'2018-04 (Д)'!Q",TEXT(MATCH($C73,'2018-04 (Д)'!$C$2:$C$100,0)+1,0))))*100)</f>
        <v>2.5157632823206333</v>
      </c>
      <c r="EJ73" s="9">
        <f ca="1">IF(OR(INDIRECT(CONCATENATE("'2018-06 (Д)'!Q",TEXT(MATCH($C73,'2018-06 (Д)'!$C$2:$C$100,0)+1,0)))="Н/Д",INDIRECT(CONCATENATE("'2018-05 (Д)'!Q",TEXT(MATCH($C73,'2018-05 (Д)'!$C$2:$C$100,0)+1,0)))="Н/Д",AND(INDIRECT(CONCATENATE("'2018-06 (Д)'!Q",TEXT(MATCH($C73,'2018-06 (Д)'!$C$2:$C$100,0)+1,0)))="Н/Д",INDIRECT(CONCATENATE("'2018-05 (Д)'!Q",TEXT(MATCH($C73,'2018-05 (Д)'!$C$2:$C$100,0)+1,0))))),"Н/Д",((INDIRECT(CONCATENATE("'2018-06 (Д)'!Q",TEXT(MATCH($C73,'2018-06 (Д)'!$C$2:$C$100,0)+1,0)))-INDIRECT(CONCATENATE("'2018-05 (Д)'!Q",TEXT(MATCH($C73,'2018-05 (Д)'!$C$2:$C$100,0)+1,0))))/INDIRECT(CONCATENATE("'2018-05 (Д)'!Q",TEXT(MATCH($C73,'2018-05 (Д)'!$C$2:$C$100,0)+1,0))))*100)</f>
        <v>-98.518265008446164</v>
      </c>
      <c r="EK73" s="9">
        <f ca="1">IF(OR(INDIRECT(CONCATENATE("'2018-07 (Д)'!Q",TEXT(MATCH($C73,'2018-07 (Д)'!$C$2:$C$100,0)+1,0)))="Н/Д",INDIRECT(CONCATENATE("'2018-06 (Д)'!Q",TEXT(MATCH($C73,'2018-06 (Д)'!$C$2:$C$100,0)+1,0)))="Н/Д",AND(INDIRECT(CONCATENATE("'2018-07 (Д)'!Q",TEXT(MATCH($C73,'2018-07 (Д)'!$C$2:$C$100,0)+1,0)))="Н/Д",INDIRECT(CONCATENATE("'2018-06 (Д)'!Q",TEXT(MATCH($C73,'2018-06 (Д)'!$C$2:$C$100,0)+1,0))))),"Н/Д",((INDIRECT(CONCATENATE("'2018-07 (Д)'!Q",TEXT(MATCH($C73,'2018-07 (Д)'!$C$2:$C$100,0)+1,0)))-INDIRECT(CONCATENATE("'2018-06 (Д)'!Q",TEXT(MATCH($C73,'2018-06 (Д)'!$C$2:$C$100,0)+1,0))))/INDIRECT(CONCATENATE("'2018-06 (Д)'!Q",TEXT(MATCH($C73,'2018-06 (Д)'!$C$2:$C$100,0)+1,0))))*100)</f>
        <v>-1172.8597032750602</v>
      </c>
      <c r="EL73" s="9">
        <f ca="1">IF(OR(INDIRECT(CONCATENATE("'2018-08 (Д)'!Q",TEXT(MATCH($C73,'2018-08 (Д)'!$C$2:$C$100,0)+1,0)))="Н/Д",INDIRECT(CONCATENATE("'2018-07 (Д)'!Q",TEXT(MATCH($C73,'2018-07 (Д)'!$C$2:$C$100,0)+1,0)))="Н/Д",AND(INDIRECT(CONCATENATE("'2018-08 (Д)'!Q",TEXT(MATCH($C73,'2018-08 (Д)'!$C$2:$C$100,0)+1,0)))="Н/Д",INDIRECT(CONCATENATE("'2018-07 (Д)'!Q",TEXT(MATCH($C73,'2018-07 (Д)'!$C$2:$C$100,0)+1,0))))),"Н/Д",((INDIRECT(CONCATENATE("'2018-08 (Д)'!Q",TEXT(MATCH($C73,'2018-08 (Д)'!$C$2:$C$100,0)+1,0)))-INDIRECT(CONCATENATE("'2018-07 (Д)'!Q",TEXT(MATCH($C73,'2018-07 (Д)'!$C$2:$C$100,0)+1,0))))/INDIRECT(CONCATENATE("'2018-07 (Д)'!Q",TEXT(MATCH($C73,'2018-07 (Д)'!$C$2:$C$100,0)+1,0))))*100)</f>
        <v>-671.43697489839167</v>
      </c>
      <c r="EM73" s="9">
        <f ca="1">IF(OR(INDIRECT(CONCATENATE("'2018-09 (Д)'!Q",TEXT(MATCH($C73,'2018-09 (Д)'!$C$2:$C$100,0)+1,0)))="Н/Д",INDIRECT(CONCATENATE("'2018-08 (Д)'!Q",TEXT(MATCH($C73,'2018-08 (Д)'!$C$2:$C$100,0)+1,0)))="Н/Д",AND(INDIRECT(CONCATENATE("'2018-09 (Д)'!Q",TEXT(MATCH($C73,'2018-09 (Д)'!$C$2:$C$100,0)+1,0)))="Н/Д",INDIRECT(CONCATENATE("'2018-08 (Д)'!Q",TEXT(MATCH($C73,'2018-08 (Д)'!$C$2:$C$100,0)+1,0))))),"Н/Д",((INDIRECT(CONCATENATE("'2018-09 (Д)'!Q",TEXT(MATCH($C73,'2018-09 (Д)'!$C$2:$C$100,0)+1,0)))-INDIRECT(CONCATENATE("'2018-08 (Д)'!Q",TEXT(MATCH($C73,'2018-08 (Д)'!$C$2:$C$100,0)+1,0))))/INDIRECT(CONCATENATE("'2018-08 (Д)'!Q",TEXT(MATCH($C73,'2018-08 (Д)'!$C$2:$C$100,0)+1,0))))*100)</f>
        <v>-56.427186927513496</v>
      </c>
      <c r="EN73" s="9">
        <f ca="1">IF(OR(INDIRECT(CONCATENATE("'2018-10 (Д)'!Q",TEXT(MATCH($C73,'2018-10 (Д)'!$C$2:$C$100,0)+1,0)))="Н/Д",INDIRECT(CONCATENATE("'2018-09 (Д)'!Q",TEXT(MATCH($C73,'2018-09 (Д)'!$C$2:$C$100,0)+1,0)))="Н/Д",AND(INDIRECT(CONCATENATE("'2018-10 (Д)'!Q",TEXT(MATCH($C73,'2018-10 (Д)'!$C$2:$C$100,0)+1,0)))="Н/Д",INDIRECT(CONCATENATE("'2018-09 (Д)'!Q",TEXT(MATCH($C73,'2018-09 (Д)'!$C$2:$C$100,0)+1,0))))),"Н/Д",((INDIRECT(CONCATENATE("'2018-10 (Д)'!Q",TEXT(MATCH($C73,'2018-10 (Д)'!$C$2:$C$100,0)+1,0)))-INDIRECT(CONCATENATE("'2018-09 (Д)'!Q",TEXT(MATCH($C73,'2018-09 (Д)'!$C$2:$C$100,0)+1,0))))/INDIRECT(CONCATENATE("'2018-09 (Д)'!Q",TEXT(MATCH($C73,'2018-09 (Д)'!$C$2:$C$100,0)+1,0))))*100)</f>
        <v>-197.84352916392604</v>
      </c>
      <c r="EO73" s="9">
        <f ca="1">IF(OR(INDIRECT(CONCATENATE("'2018-11 (Д)'!Q",TEXT(MATCH($C73,'2018-11 (Д)'!$C$2:$C$100,0)+1,0)))="Н/Д",INDIRECT(CONCATENATE("'2018-10 (Д)'!Q",TEXT(MATCH($C73,'2018-10 (Д)'!$C$2:$C$100,0)+1,0)))="Н/Д",AND(INDIRECT(CONCATENATE("'2018-11 (Д)'!Q",TEXT(MATCH($C73,'2018-11 (Д)'!$C$2:$C$100,0)+1,0)))="Н/Д",INDIRECT(CONCATENATE("'2018-10 (Д)'!Q",TEXT(MATCH($C73,'2018-10 (Д)'!$C$2:$C$100,0)+1,0))))),"Н/Д",((INDIRECT(CONCATENATE("'2018-11 (Д)'!Q",TEXT(MATCH($C73,'2018-11 (Д)'!$C$2:$C$100,0)+1,0)))-INDIRECT(CONCATENATE("'2018-10 (Д)'!Q",TEXT(MATCH($C73,'2018-10 (Д)'!$C$2:$C$100,0)+1,0))))/INDIRECT(CONCATENATE("'2018-10 (Д)'!Q",TEXT(MATCH($C73,'2018-10 (Д)'!$C$2:$C$100,0)+1,0))))*100)</f>
        <v>-215.35633418202647</v>
      </c>
      <c r="EP73" s="9">
        <f ca="1">IF(OR(INDIRECT(CONCATENATE("'2018-12 (Д)'!Q",TEXT(MATCH($C73,'2018-12 (Д)'!$C$2:$C$100,0)+1,0)))="Н/Д",INDIRECT(CONCATENATE("'2018-11 (Д)'!Q",TEXT(MATCH($C73,'2018-11 (Д)'!$C$2:$C$100,0)+1,0)))="Н/Д",AND(INDIRECT(CONCATENATE("'2018-12 (Д)'!Q",TEXT(MATCH($C73,'2018-12 (Д)'!$C$2:$C$100,0)+1,0)))="Н/Д",INDIRECT(CONCATENATE("'2018-11 (Д)'!Q",TEXT(MATCH($C73,'2018-11 (Д)'!$C$2:$C$100,0)+1,0))))),"Н/Д",((INDIRECT(CONCATENATE("'2018-12 (Д)'!Q",TEXT(MATCH($C73,'2018-12 (Д)'!$C$2:$C$100,0)+1,0)))-INDIRECT(CONCATENATE("'2018-11 (Д)'!Q",TEXT(MATCH($C73,'2018-11 (Д)'!$C$2:$C$100,0)+1,0))))/INDIRECT(CONCATENATE("'2018-11 (Д)'!Q",TEXT(MATCH($C73,'2018-11 (Д)'!$C$2:$C$100,0)+1,0))))*100)</f>
        <v>-92.278803805328934</v>
      </c>
      <c r="EQ73" s="9"/>
      <c r="ER73" s="9">
        <f ca="1">IF(OR(INDIRECT(CONCATENATE("'2018-03 (Д)'!R",TEXT(MATCH($C73,'2018-03 (Д)'!$C$2:$C$100,0)+1,0)))="Н/Д",INDIRECT(CONCATENATE("'2018-02 (Д)'!R",TEXT(MATCH($C73,'2018-02 (Д)'!$C$2:$C$100,0)+1,0)))="Н/Д",AND(INDIRECT(CONCATENATE("'2018-03 (Д)'!R",TEXT(MATCH($C73,'2018-03 (Д)'!$C$2:$C$100,0)+1,0)))="Н/Д",INDIRECT(CONCATENATE("'2018-02 (Д)'!R",TEXT(MATCH($C73,'2018-02 (Д)'!$C$2:$C$100,0)+1,0))))),"Н/Д",((INDIRECT(CONCATENATE("'2018-03 (Д)'!R",TEXT(MATCH($C73,'2018-03 (Д)'!$C$2:$C$100,0)+1,0)))-INDIRECT(CONCATENATE("'2018-02 (Д)'!R",TEXT(MATCH($C73,'2018-02 (Д)'!$C$2:$C$100,0)+1,0))))/INDIRECT(CONCATENATE("'2018-02 (Д)'!R",TEXT(MATCH($C73,'2018-02 (Д)'!$C$2:$C$100,0)+1,0))))*100)</f>
        <v>-19.997881428509505</v>
      </c>
      <c r="ES73" s="9">
        <f ca="1">IF(OR(INDIRECT(CONCATENATE("'2018-04 (Д)'!R",TEXT(MATCH($C73,'2018-04 (Д)'!$C$2:$C$100,0)+1,0)))="Н/Д",INDIRECT(CONCATENATE("'2018-03 (Д)'!R",TEXT(MATCH($C73,'2018-03 (Д)'!$C$2:$C$100,0)+1,0)))="Н/Д",AND(INDIRECT(CONCATENATE("'2018-04 (Д)'!R",TEXT(MATCH($C73,'2018-04 (Д)'!$C$2:$C$100,0)+1,0)))="Н/Д",INDIRECT(CONCATENATE("'2018-03 (Д)'!R",TEXT(MATCH($C73,'2018-03 (Д)'!$C$2:$C$100,0)+1,0))))),"Н/Д",((INDIRECT(CONCATENATE("'2018-04 (Д)'!R",TEXT(MATCH($C73,'2018-04 (Д)'!$C$2:$C$100,0)+1,0)))-INDIRECT(CONCATENATE("'2018-03 (Д)'!R",TEXT(MATCH($C73,'2018-03 (Д)'!$C$2:$C$100,0)+1,0))))/INDIRECT(CONCATENATE("'2018-03 (Д)'!R",TEXT(MATCH($C73,'2018-03 (Д)'!$C$2:$C$100,0)+1,0))))*100)</f>
        <v>-24.248768064856399</v>
      </c>
      <c r="ET73" s="9">
        <f ca="1">IF(OR(INDIRECT(CONCATENATE("'2018-05 (Д)'!R",TEXT(MATCH($C73,'2018-05 (Д)'!$C$2:$C$100,0)+1,0)))="Н/Д",INDIRECT(CONCATENATE("'2018-04 (Д)'!R",TEXT(MATCH($C73,'2018-04 (Д)'!$C$2:$C$100,0)+1,0)))="Н/Д",AND(INDIRECT(CONCATENATE("'2018-05 (Д)'!R",TEXT(MATCH($C73,'2018-05 (Д)'!$C$2:$C$100,0)+1,0)))="Н/Д",INDIRECT(CONCATENATE("'2018-04 (Д)'!R",TEXT(MATCH($C73,'2018-04 (Д)'!$C$2:$C$100,0)+1,0))))),"Н/Д",((INDIRECT(CONCATENATE("'2018-05 (Д)'!R",TEXT(MATCH($C73,'2018-05 (Д)'!$C$2:$C$100,0)+1,0)))-INDIRECT(CONCATENATE("'2018-04 (Д)'!R",TEXT(MATCH($C73,'2018-04 (Д)'!$C$2:$C$100,0)+1,0))))/INDIRECT(CONCATENATE("'2018-04 (Д)'!R",TEXT(MATCH($C73,'2018-04 (Д)'!$C$2:$C$100,0)+1,0))))*100)</f>
        <v>55.162678888668779</v>
      </c>
      <c r="EU73" s="9">
        <f ca="1">IF(OR(INDIRECT(CONCATENATE("'2018-06 (Д)'!R",TEXT(MATCH($C73,'2018-06 (Д)'!$C$2:$C$100,0)+1,0)))="Н/Д",INDIRECT(CONCATENATE("'2018-05 (Д)'!R",TEXT(MATCH($C73,'2018-05 (Д)'!$C$2:$C$100,0)+1,0)))="Н/Д",AND(INDIRECT(CONCATENATE("'2018-06 (Д)'!R",TEXT(MATCH($C73,'2018-06 (Д)'!$C$2:$C$100,0)+1,0)))="Н/Д",INDIRECT(CONCATENATE("'2018-05 (Д)'!R",TEXT(MATCH($C73,'2018-05 (Д)'!$C$2:$C$100,0)+1,0))))),"Н/Д",((INDIRECT(CONCATENATE("'2018-06 (Д)'!R",TEXT(MATCH($C73,'2018-06 (Д)'!$C$2:$C$100,0)+1,0)))-INDIRECT(CONCATENATE("'2018-05 (Д)'!R",TEXT(MATCH($C73,'2018-05 (Д)'!$C$2:$C$100,0)+1,0))))/INDIRECT(CONCATENATE("'2018-05 (Д)'!R",TEXT(MATCH($C73,'2018-05 (Д)'!$C$2:$C$100,0)+1,0))))*100)</f>
        <v>19.392033856928027</v>
      </c>
      <c r="EV73" s="9">
        <f ca="1">IF(OR(INDIRECT(CONCATENATE("'2018-07 (Д)'!R",TEXT(MATCH($C73,'2018-07 (Д)'!$C$2:$C$100,0)+1,0)))="Н/Д",INDIRECT(CONCATENATE("'2018-06 (Д)'!R",TEXT(MATCH($C73,'2018-06 (Д)'!$C$2:$C$100,0)+1,0)))="Н/Д",AND(INDIRECT(CONCATENATE("'2018-07 (Д)'!R",TEXT(MATCH($C73,'2018-07 (Д)'!$C$2:$C$100,0)+1,0)))="Н/Д",INDIRECT(CONCATENATE("'2018-06 (Д)'!R",TEXT(MATCH($C73,'2018-06 (Д)'!$C$2:$C$100,0)+1,0))))),"Н/Д",((INDIRECT(CONCATENATE("'2018-07 (Д)'!R",TEXT(MATCH($C73,'2018-07 (Д)'!$C$2:$C$100,0)+1,0)))-INDIRECT(CONCATENATE("'2018-06 (Д)'!R",TEXT(MATCH($C73,'2018-06 (Д)'!$C$2:$C$100,0)+1,0))))/INDIRECT(CONCATENATE("'2018-06 (Д)'!R",TEXT(MATCH($C73,'2018-06 (Д)'!$C$2:$C$100,0)+1,0))))*100)</f>
        <v>-36.516536770132753</v>
      </c>
      <c r="EW73" s="9">
        <f ca="1">IF(OR(INDIRECT(CONCATENATE("'2018-08 (Д)'!R",TEXT(MATCH($C73,'2018-08 (Д)'!$C$2:$C$100,0)+1,0)))="Н/Д",INDIRECT(CONCATENATE("'2018-07 (Д)'!R",TEXT(MATCH($C73,'2018-07 (Д)'!$C$2:$C$100,0)+1,0)))="Н/Д",AND(INDIRECT(CONCATENATE("'2018-08 (Д)'!R",TEXT(MATCH($C73,'2018-08 (Д)'!$C$2:$C$100,0)+1,0)))="Н/Д",INDIRECT(CONCATENATE("'2018-07 (Д)'!R",TEXT(MATCH($C73,'2018-07 (Д)'!$C$2:$C$100,0)+1,0))))),"Н/Д",((INDIRECT(CONCATENATE("'2018-08 (Д)'!R",TEXT(MATCH($C73,'2018-08 (Д)'!$C$2:$C$100,0)+1,0)))-INDIRECT(CONCATENATE("'2018-07 (Д)'!R",TEXT(MATCH($C73,'2018-07 (Д)'!$C$2:$C$100,0)+1,0))))/INDIRECT(CONCATENATE("'2018-07 (Д)'!R",TEXT(MATCH($C73,'2018-07 (Д)'!$C$2:$C$100,0)+1,0))))*100)</f>
        <v>83.575861459887562</v>
      </c>
      <c r="EX73" s="9">
        <f ca="1">IF(OR(INDIRECT(CONCATENATE("'2018-09 (Д)'!R",TEXT(MATCH($C73,'2018-09 (Д)'!$C$2:$C$100,0)+1,0)))="Н/Д",INDIRECT(CONCATENATE("'2018-08 (Д)'!R",TEXT(MATCH($C73,'2018-08 (Д)'!$C$2:$C$100,0)+1,0)))="Н/Д",AND(INDIRECT(CONCATENATE("'2018-09 (Д)'!R",TEXT(MATCH($C73,'2018-09 (Д)'!$C$2:$C$100,0)+1,0)))="Н/Д",INDIRECT(CONCATENATE("'2018-08 (Д)'!R",TEXT(MATCH($C73,'2018-08 (Д)'!$C$2:$C$100,0)+1,0))))),"Н/Д",((INDIRECT(CONCATENATE("'2018-09 (Д)'!R",TEXT(MATCH($C73,'2018-09 (Д)'!$C$2:$C$100,0)+1,0)))-INDIRECT(CONCATENATE("'2018-08 (Д)'!R",TEXT(MATCH($C73,'2018-08 (Д)'!$C$2:$C$100,0)+1,0))))/INDIRECT(CONCATENATE("'2018-08 (Д)'!R",TEXT(MATCH($C73,'2018-08 (Д)'!$C$2:$C$100,0)+1,0))))*100)</f>
        <v>9.170587127627611</v>
      </c>
      <c r="EY73" s="9">
        <f ca="1">IF(OR(INDIRECT(CONCATENATE("'2018-10 (Д)'!R",TEXT(MATCH($C73,'2018-10 (Д)'!$C$2:$C$100,0)+1,0)))="Н/Д",INDIRECT(CONCATENATE("'2018-09 (Д)'!R",TEXT(MATCH($C73,'2018-09 (Д)'!$C$2:$C$100,0)+1,0)))="Н/Д",AND(INDIRECT(CONCATENATE("'2018-10 (Д)'!R",TEXT(MATCH($C73,'2018-10 (Д)'!$C$2:$C$100,0)+1,0)))="Н/Д",INDIRECT(CONCATENATE("'2018-09 (Д)'!R",TEXT(MATCH($C73,'2018-09 (Д)'!$C$2:$C$100,0)+1,0))))),"Н/Д",((INDIRECT(CONCATENATE("'2018-10 (Д)'!R",TEXT(MATCH($C73,'2018-10 (Д)'!$C$2:$C$100,0)+1,0)))-INDIRECT(CONCATENATE("'2018-09 (Д)'!R",TEXT(MATCH($C73,'2018-09 (Д)'!$C$2:$C$100,0)+1,0))))/INDIRECT(CONCATENATE("'2018-09 (Д)'!R",TEXT(MATCH($C73,'2018-09 (Д)'!$C$2:$C$100,0)+1,0))))*100)</f>
        <v>-9.1115044933043752</v>
      </c>
      <c r="EZ73" s="9">
        <f ca="1">IF(OR(INDIRECT(CONCATENATE("'2018-11 (Д)'!R",TEXT(MATCH($C73,'2018-11 (Д)'!$C$2:$C$100,0)+1,0)))="Н/Д",INDIRECT(CONCATENATE("'2018-10 (Д)'!R",TEXT(MATCH($C73,'2018-10 (Д)'!$C$2:$C$100,0)+1,0)))="Н/Д",AND(INDIRECT(CONCATENATE("'2018-11 (Д)'!R",TEXT(MATCH($C73,'2018-11 (Д)'!$C$2:$C$100,0)+1,0)))="Н/Д",INDIRECT(CONCATENATE("'2018-10 (Д)'!R",TEXT(MATCH($C73,'2018-10 (Д)'!$C$2:$C$100,0)+1,0))))),"Н/Д",((INDIRECT(CONCATENATE("'2018-11 (Д)'!R",TEXT(MATCH($C73,'2018-11 (Д)'!$C$2:$C$100,0)+1,0)))-INDIRECT(CONCATENATE("'2018-10 (Д)'!R",TEXT(MATCH($C73,'2018-10 (Д)'!$C$2:$C$100,0)+1,0))))/INDIRECT(CONCATENATE("'2018-10 (Д)'!R",TEXT(MATCH($C73,'2018-10 (Д)'!$C$2:$C$100,0)+1,0))))*100)</f>
        <v>2.7082174575467586</v>
      </c>
      <c r="FA73" s="9">
        <f ca="1">IF(OR(INDIRECT(CONCATENATE("'2018-12 (Д)'!R",TEXT(MATCH($C73,'2018-12 (Д)'!$C$2:$C$100,0)+1,0)))="Н/Д",INDIRECT(CONCATENATE("'2018-11 (Д)'!R",TEXT(MATCH($C73,'2018-11 (Д)'!$C$2:$C$100,0)+1,0)))="Н/Д",AND(INDIRECT(CONCATENATE("'2018-12 (Д)'!R",TEXT(MATCH($C73,'2018-12 (Д)'!$C$2:$C$100,0)+1,0)))="Н/Д",INDIRECT(CONCATENATE("'2018-11 (Д)'!R",TEXT(MATCH($C73,'2018-11 (Д)'!$C$2:$C$100,0)+1,0))))),"Н/Д",((INDIRECT(CONCATENATE("'2018-12 (Д)'!R",TEXT(MATCH($C73,'2018-12 (Д)'!$C$2:$C$100,0)+1,0)))-INDIRECT(CONCATENATE("'2018-11 (Д)'!R",TEXT(MATCH($C73,'2018-11 (Д)'!$C$2:$C$100,0)+1,0))))/INDIRECT(CONCATENATE("'2018-11 (Д)'!R",TEXT(MATCH($C73,'2018-11 (Д)'!$C$2:$C$100,0)+1,0))))*100)</f>
        <v>4.3294182657192621</v>
      </c>
      <c r="FB73" s="9"/>
      <c r="FC73" s="9">
        <f ca="1">IF(OR(INDIRECT(CONCATENATE("'2018-03 (Д)'!S",TEXT(MATCH($C73,'2018-03 (Д)'!$C$2:$C$100,0)+1,0)))="Н/Д",INDIRECT(CONCATENATE("'2018-02 (Д)'!S",TEXT(MATCH($C73,'2018-02 (Д)'!$C$2:$C$100,0)+1,0)))="Н/Д",AND(INDIRECT(CONCATENATE("'2018-03 (Д)'!S",TEXT(MATCH($C73,'2018-03 (Д)'!$C$2:$C$100,0)+1,0)))="Н/Д",INDIRECT(CONCATENATE("'2018-02 (Д)'!S",TEXT(MATCH($C73,'2018-02 (Д)'!$C$2:$C$100,0)+1,0))))),"Н/Д",((INDIRECT(CONCATENATE("'2018-03 (Д)'!S",TEXT(MATCH($C73,'2018-03 (Д)'!$C$2:$C$100,0)+1,0)))-INDIRECT(CONCATENATE("'2018-02 (Д)'!S",TEXT(MATCH($C73,'2018-02 (Д)'!$C$2:$C$100,0)+1,0))))/INDIRECT(CONCATENATE("'2018-02 (Д)'!S",TEXT(MATCH($C73,'2018-02 (Д)'!$C$2:$C$100,0)+1,0))))*100)</f>
        <v>34.134401410472456</v>
      </c>
      <c r="FD73" s="9">
        <f ca="1">IF(OR(INDIRECT(CONCATENATE("'2018-04 (Д)'!S",TEXT(MATCH($C73,'2018-04 (Д)'!$C$2:$C$100,0)+1,0)))="Н/Д",INDIRECT(CONCATENATE("'2018-03 (Д)'!S",TEXT(MATCH($C73,'2018-03 (Д)'!$C$2:$C$100,0)+1,0)))="Н/Д",AND(INDIRECT(CONCATENATE("'2018-04 (Д)'!S",TEXT(MATCH($C73,'2018-04 (Д)'!$C$2:$C$100,0)+1,0)))="Н/Д",INDIRECT(CONCATENATE("'2018-03 (Д)'!S",TEXT(MATCH($C73,'2018-03 (Д)'!$C$2:$C$100,0)+1,0))))),"Н/Д",((INDIRECT(CONCATENATE("'2018-04 (Д)'!S",TEXT(MATCH($C73,'2018-04 (Д)'!$C$2:$C$100,0)+1,0)))-INDIRECT(CONCATENATE("'2018-03 (Д)'!S",TEXT(MATCH($C73,'2018-03 (Д)'!$C$2:$C$100,0)+1,0))))/INDIRECT(CONCATENATE("'2018-03 (Д)'!S",TEXT(MATCH($C73,'2018-03 (Д)'!$C$2:$C$100,0)+1,0))))*100)</f>
        <v>5.8957898977228904</v>
      </c>
      <c r="FE73" s="9">
        <f ca="1">IF(OR(INDIRECT(CONCATENATE("'2018-05 (Д)'!S",TEXT(MATCH($C73,'2018-05 (Д)'!$C$2:$C$100,0)+1,0)))="Н/Д",INDIRECT(CONCATENATE("'2018-04 (Д)'!S",TEXT(MATCH($C73,'2018-04 (Д)'!$C$2:$C$100,0)+1,0)))="Н/Д",AND(INDIRECT(CONCATENATE("'2018-05 (Д)'!S",TEXT(MATCH($C73,'2018-05 (Д)'!$C$2:$C$100,0)+1,0)))="Н/Д",INDIRECT(CONCATENATE("'2018-04 (Д)'!S",TEXT(MATCH($C73,'2018-04 (Д)'!$C$2:$C$100,0)+1,0))))),"Н/Д",((INDIRECT(CONCATENATE("'2018-05 (Д)'!S",TEXT(MATCH($C73,'2018-05 (Д)'!$C$2:$C$100,0)+1,0)))-INDIRECT(CONCATENATE("'2018-04 (Д)'!S",TEXT(MATCH($C73,'2018-04 (Д)'!$C$2:$C$100,0)+1,0))))/INDIRECT(CONCATENATE("'2018-04 (Д)'!S",TEXT(MATCH($C73,'2018-04 (Д)'!$C$2:$C$100,0)+1,0))))*100)</f>
        <v>72.871783820424795</v>
      </c>
      <c r="FF73" s="9">
        <f ca="1">IF(OR(INDIRECT(CONCATENATE("'2018-06 (Д)'!S",TEXT(MATCH($C73,'2018-06 (Д)'!$C$2:$C$100,0)+1,0)))="Н/Д",INDIRECT(CONCATENATE("'2018-05 (Д)'!S",TEXT(MATCH($C73,'2018-05 (Д)'!$C$2:$C$100,0)+1,0)))="Н/Д",AND(INDIRECT(CONCATENATE("'2018-06 (Д)'!S",TEXT(MATCH($C73,'2018-06 (Д)'!$C$2:$C$100,0)+1,0)))="Н/Д",INDIRECT(CONCATENATE("'2018-05 (Д)'!S",TEXT(MATCH($C73,'2018-05 (Д)'!$C$2:$C$100,0)+1,0))))),"Н/Д",((INDIRECT(CONCATENATE("'2018-06 (Д)'!S",TEXT(MATCH($C73,'2018-06 (Д)'!$C$2:$C$100,0)+1,0)))-INDIRECT(CONCATENATE("'2018-05 (Д)'!S",TEXT(MATCH($C73,'2018-05 (Д)'!$C$2:$C$100,0)+1,0))))/INDIRECT(CONCATENATE("'2018-05 (Д)'!S",TEXT(MATCH($C73,'2018-05 (Д)'!$C$2:$C$100,0)+1,0))))*100)</f>
        <v>-8.5364995465520455</v>
      </c>
      <c r="FG73" s="9">
        <f ca="1">IF(OR(INDIRECT(CONCATENATE("'2018-07 (Д)'!S",TEXT(MATCH($C73,'2018-07 (Д)'!$C$2:$C$100,0)+1,0)))="Н/Д",INDIRECT(CONCATENATE("'2018-06 (Д)'!S",TEXT(MATCH($C73,'2018-06 (Д)'!$C$2:$C$100,0)+1,0)))="Н/Д",AND(INDIRECT(CONCATENATE("'2018-07 (Д)'!S",TEXT(MATCH($C73,'2018-07 (Д)'!$C$2:$C$100,0)+1,0)))="Н/Д",INDIRECT(CONCATENATE("'2018-06 (Д)'!S",TEXT(MATCH($C73,'2018-06 (Д)'!$C$2:$C$100,0)+1,0))))),"Н/Д",((INDIRECT(CONCATENATE("'2018-07 (Д)'!S",TEXT(MATCH($C73,'2018-07 (Д)'!$C$2:$C$100,0)+1,0)))-INDIRECT(CONCATENATE("'2018-06 (Д)'!S",TEXT(MATCH($C73,'2018-06 (Д)'!$C$2:$C$100,0)+1,0))))/INDIRECT(CONCATENATE("'2018-06 (Д)'!S",TEXT(MATCH($C73,'2018-06 (Д)'!$C$2:$C$100,0)+1,0))))*100)</f>
        <v>-34.91583156925094</v>
      </c>
      <c r="FH73" s="9">
        <f ca="1">IF(OR(INDIRECT(CONCATENATE("'2018-08 (Д)'!S",TEXT(MATCH($C73,'2018-08 (Д)'!$C$2:$C$100,0)+1,0)))="Н/Д",INDIRECT(CONCATENATE("'2018-07 (Д)'!S",TEXT(MATCH($C73,'2018-07 (Д)'!$C$2:$C$100,0)+1,0)))="Н/Д",AND(INDIRECT(CONCATENATE("'2018-08 (Д)'!S",TEXT(MATCH($C73,'2018-08 (Д)'!$C$2:$C$100,0)+1,0)))="Н/Д",INDIRECT(CONCATENATE("'2018-07 (Д)'!S",TEXT(MATCH($C73,'2018-07 (Д)'!$C$2:$C$100,0)+1,0))))),"Н/Д",((INDIRECT(CONCATENATE("'2018-08 (Д)'!S",TEXT(MATCH($C73,'2018-08 (Д)'!$C$2:$C$100,0)+1,0)))-INDIRECT(CONCATENATE("'2018-07 (Д)'!S",TEXT(MATCH($C73,'2018-07 (Д)'!$C$2:$C$100,0)+1,0))))/INDIRECT(CONCATENATE("'2018-07 (Д)'!S",TEXT(MATCH($C73,'2018-07 (Д)'!$C$2:$C$100,0)+1,0))))*100)</f>
        <v>67.175731415304</v>
      </c>
      <c r="FI73" s="9">
        <f ca="1">IF(OR(INDIRECT(CONCATENATE("'2018-09 (Д)'!S",TEXT(MATCH($C73,'2018-09 (Д)'!$C$2:$C$100,0)+1,0)))="Н/Д",INDIRECT(CONCATENATE("'2018-08 (Д)'!S",TEXT(MATCH($C73,'2018-08 (Д)'!$C$2:$C$100,0)+1,0)))="Н/Д",AND(INDIRECT(CONCATENATE("'2018-09 (Д)'!S",TEXT(MATCH($C73,'2018-09 (Д)'!$C$2:$C$100,0)+1,0)))="Н/Д",INDIRECT(CONCATENATE("'2018-08 (Д)'!S",TEXT(MATCH($C73,'2018-08 (Д)'!$C$2:$C$100,0)+1,0))))),"Н/Д",((INDIRECT(CONCATENATE("'2018-09 (Д)'!S",TEXT(MATCH($C73,'2018-09 (Д)'!$C$2:$C$100,0)+1,0)))-INDIRECT(CONCATENATE("'2018-08 (Д)'!S",TEXT(MATCH($C73,'2018-08 (Д)'!$C$2:$C$100,0)+1,0))))/INDIRECT(CONCATENATE("'2018-08 (Д)'!S",TEXT(MATCH($C73,'2018-08 (Д)'!$C$2:$C$100,0)+1,0))))*100)</f>
        <v>-3.9819210464585328</v>
      </c>
      <c r="FJ73" s="9">
        <f ca="1">IF(OR(INDIRECT(CONCATENATE("'2018-10 (Д)'!S",TEXT(MATCH($C73,'2018-10 (Д)'!$C$2:$C$100,0)+1,0)))="Н/Д",INDIRECT(CONCATENATE("'2018-09 (Д)'!S",TEXT(MATCH($C73,'2018-09 (Д)'!$C$2:$C$100,0)+1,0)))="Н/Д",AND(INDIRECT(CONCATENATE("'2018-10 (Д)'!S",TEXT(MATCH($C73,'2018-10 (Д)'!$C$2:$C$100,0)+1,0)))="Н/Д",INDIRECT(CONCATENATE("'2018-09 (Д)'!S",TEXT(MATCH($C73,'2018-09 (Д)'!$C$2:$C$100,0)+1,0))))),"Н/Д",((INDIRECT(CONCATENATE("'2018-10 (Д)'!S",TEXT(MATCH($C73,'2018-10 (Д)'!$C$2:$C$100,0)+1,0)))-INDIRECT(CONCATENATE("'2018-09 (Д)'!S",TEXT(MATCH($C73,'2018-09 (Д)'!$C$2:$C$100,0)+1,0))))/INDIRECT(CONCATENATE("'2018-09 (Д)'!S",TEXT(MATCH($C73,'2018-09 (Д)'!$C$2:$C$100,0)+1,0))))*100)</f>
        <v>-43.374309975009766</v>
      </c>
      <c r="FK73" s="9">
        <f ca="1">IF(OR(INDIRECT(CONCATENATE("'2018-11 (Д)'!S",TEXT(MATCH($C73,'2018-11 (Д)'!$C$2:$C$100,0)+1,0)))="Н/Д",INDIRECT(CONCATENATE("'2018-10 (Д)'!S",TEXT(MATCH($C73,'2018-10 (Д)'!$C$2:$C$100,0)+1,0)))="Н/Д",AND(INDIRECT(CONCATENATE("'2018-11 (Д)'!S",TEXT(MATCH($C73,'2018-11 (Д)'!$C$2:$C$100,0)+1,0)))="Н/Д",INDIRECT(CONCATENATE("'2018-10 (Д)'!S",TEXT(MATCH($C73,'2018-10 (Д)'!$C$2:$C$100,0)+1,0))))),"Н/Д",((INDIRECT(CONCATENATE("'2018-11 (Д)'!S",TEXT(MATCH($C73,'2018-11 (Д)'!$C$2:$C$100,0)+1,0)))-INDIRECT(CONCATENATE("'2018-10 (Д)'!S",TEXT(MATCH($C73,'2018-10 (Д)'!$C$2:$C$100,0)+1,0))))/INDIRECT(CONCATENATE("'2018-10 (Д)'!S",TEXT(MATCH($C73,'2018-10 (Д)'!$C$2:$C$100,0)+1,0))))*100)</f>
        <v>117.53365610336581</v>
      </c>
      <c r="FL73" s="9">
        <f ca="1">IF(OR(INDIRECT(CONCATENATE("'2018-12 (Д)'!S",TEXT(MATCH($C73,'2018-12 (Д)'!$C$2:$C$100,0)+1,0)))="Н/Д",INDIRECT(CONCATENATE("'2018-11 (Д)'!S",TEXT(MATCH($C73,'2018-11 (Д)'!$C$2:$C$100,0)+1,0)))="Н/Д",AND(INDIRECT(CONCATENATE("'2018-12 (Д)'!S",TEXT(MATCH($C73,'2018-12 (Д)'!$C$2:$C$100,0)+1,0)))="Н/Д",INDIRECT(CONCATENATE("'2018-11 (Д)'!S",TEXT(MATCH($C73,'2018-11 (Д)'!$C$2:$C$100,0)+1,0))))),"Н/Д",((INDIRECT(CONCATENATE("'2018-12 (Д)'!S",TEXT(MATCH($C73,'2018-12 (Д)'!$C$2:$C$100,0)+1,0)))-INDIRECT(CONCATENATE("'2018-11 (Д)'!S",TEXT(MATCH($C73,'2018-11 (Д)'!$C$2:$C$100,0)+1,0))))/INDIRECT(CONCATENATE("'2018-11 (Д)'!S",TEXT(MATCH($C73,'2018-11 (Д)'!$C$2:$C$100,0)+1,0))))*100)</f>
        <v>-48.267370668137808</v>
      </c>
      <c r="FM73" s="9"/>
      <c r="FN73" s="9">
        <f ca="1">IF(OR(INDIRECT(CONCATENATE("'2018-03 (Д)'!T",TEXT(MATCH($C73,'2018-03 (Д)'!$C$2:$C$100,0)+1,0)))="Н/Д",INDIRECT(CONCATENATE("'2018-02 (Д)'!T",TEXT(MATCH($C73,'2018-02 (Д)'!$C$2:$C$100,0)+1,0)))="Н/Д",AND(INDIRECT(CONCATENATE("'2018-03 (Д)'!T",TEXT(MATCH($C73,'2018-03 (Д)'!$C$2:$C$100,0)+1,0)))="Н/Д",INDIRECT(CONCATENATE("'2018-02 (Д)'!T",TEXT(MATCH($C73,'2018-02 (Д)'!$C$2:$C$100,0)+1,0))))),"Н/Д",((INDIRECT(CONCATENATE("'2018-03 (Д)'!T",TEXT(MATCH($C73,'2018-03 (Д)'!$C$2:$C$100,0)+1,0)))-INDIRECT(CONCATENATE("'2018-02 (Д)'!T",TEXT(MATCH($C73,'2018-02 (Д)'!$C$2:$C$100,0)+1,0))))/INDIRECT(CONCATENATE("'2018-02 (Д)'!T",TEXT(MATCH($C73,'2018-02 (Д)'!$C$2:$C$100,0)+1,0))))*100)</f>
        <v>106.09171505098591</v>
      </c>
      <c r="FO73" s="9">
        <f ca="1">IF(OR(INDIRECT(CONCATENATE("'2018-04 (Д)'!T",TEXT(MATCH($C73,'2018-04 (Д)'!$C$2:$C$100,0)+1,0)))="Н/Д",INDIRECT(CONCATENATE("'2018-03 (Д)'!T",TEXT(MATCH($C73,'2018-03 (Д)'!$C$2:$C$100,0)+1,0)))="Н/Д",AND(INDIRECT(CONCATENATE("'2018-04 (Д)'!T",TEXT(MATCH($C73,'2018-04 (Д)'!$C$2:$C$100,0)+1,0)))="Н/Д",INDIRECT(CONCATENATE("'2018-03 (Д)'!T",TEXT(MATCH($C73,'2018-03 (Д)'!$C$2:$C$100,0)+1,0))))),"Н/Д",((INDIRECT(CONCATENATE("'2018-04 (Д)'!T",TEXT(MATCH($C73,'2018-04 (Д)'!$C$2:$C$100,0)+1,0)))-INDIRECT(CONCATENATE("'2018-03 (Д)'!T",TEXT(MATCH($C73,'2018-03 (Д)'!$C$2:$C$100,0)+1,0))))/INDIRECT(CONCATENATE("'2018-03 (Д)'!T",TEXT(MATCH($C73,'2018-03 (Д)'!$C$2:$C$100,0)+1,0))))*100)</f>
        <v>-8.2957891061617364</v>
      </c>
      <c r="FP73" s="9">
        <f ca="1">IF(OR(INDIRECT(CONCATENATE("'2018-05 (Д)'!T",TEXT(MATCH($C73,'2018-05 (Д)'!$C$2:$C$100,0)+1,0)))="Н/Д",INDIRECT(CONCATENATE("'2018-04 (Д)'!T",TEXT(MATCH($C73,'2018-04 (Д)'!$C$2:$C$100,0)+1,0)))="Н/Д",AND(INDIRECT(CONCATENATE("'2018-05 (Д)'!T",TEXT(MATCH($C73,'2018-05 (Д)'!$C$2:$C$100,0)+1,0)))="Н/Д",INDIRECT(CONCATENATE("'2018-04 (Д)'!T",TEXT(MATCH($C73,'2018-04 (Д)'!$C$2:$C$100,0)+1,0))))),"Н/Д",((INDIRECT(CONCATENATE("'2018-05 (Д)'!T",TEXT(MATCH($C73,'2018-05 (Д)'!$C$2:$C$100,0)+1,0)))-INDIRECT(CONCATENATE("'2018-04 (Д)'!T",TEXT(MATCH($C73,'2018-04 (Д)'!$C$2:$C$100,0)+1,0))))/INDIRECT(CONCATENATE("'2018-04 (Д)'!T",TEXT(MATCH($C73,'2018-04 (Д)'!$C$2:$C$100,0)+1,0))))*100)</f>
        <v>-16.122727456941767</v>
      </c>
      <c r="FQ73" s="9">
        <f ca="1">IF(OR(INDIRECT(CONCATENATE("'2018-06 (Д)'!T",TEXT(MATCH($C73,'2018-06 (Д)'!$C$2:$C$100,0)+1,0)))="Н/Д",INDIRECT(CONCATENATE("'2018-05 (Д)'!T",TEXT(MATCH($C73,'2018-05 (Д)'!$C$2:$C$100,0)+1,0)))="Н/Д",AND(INDIRECT(CONCATENATE("'2018-06 (Д)'!T",TEXT(MATCH($C73,'2018-06 (Д)'!$C$2:$C$100,0)+1,0)))="Н/Д",INDIRECT(CONCATENATE("'2018-05 (Д)'!T",TEXT(MATCH($C73,'2018-05 (Д)'!$C$2:$C$100,0)+1,0))))),"Н/Д",((INDIRECT(CONCATENATE("'2018-06 (Д)'!T",TEXT(MATCH($C73,'2018-06 (Д)'!$C$2:$C$100,0)+1,0)))-INDIRECT(CONCATENATE("'2018-05 (Д)'!T",TEXT(MATCH($C73,'2018-05 (Д)'!$C$2:$C$100,0)+1,0))))/INDIRECT(CONCATENATE("'2018-05 (Д)'!T",TEXT(MATCH($C73,'2018-05 (Д)'!$C$2:$C$100,0)+1,0))))*100)</f>
        <v>11.443053331445913</v>
      </c>
      <c r="FR73" s="9">
        <f ca="1">IF(OR(INDIRECT(CONCATENATE("'2018-07 (Д)'!T",TEXT(MATCH($C73,'2018-07 (Д)'!$C$2:$C$100,0)+1,0)))="Н/Д",INDIRECT(CONCATENATE("'2018-06 (Д)'!T",TEXT(MATCH($C73,'2018-06 (Д)'!$C$2:$C$100,0)+1,0)))="Н/Д",AND(INDIRECT(CONCATENATE("'2018-07 (Д)'!T",TEXT(MATCH($C73,'2018-07 (Д)'!$C$2:$C$100,0)+1,0)))="Н/Д",INDIRECT(CONCATENATE("'2018-06 (Д)'!T",TEXT(MATCH($C73,'2018-06 (Д)'!$C$2:$C$100,0)+1,0))))),"Н/Д",((INDIRECT(CONCATENATE("'2018-07 (Д)'!T",TEXT(MATCH($C73,'2018-07 (Д)'!$C$2:$C$100,0)+1,0)))-INDIRECT(CONCATENATE("'2018-06 (Д)'!T",TEXT(MATCH($C73,'2018-06 (Д)'!$C$2:$C$100,0)+1,0))))/INDIRECT(CONCATENATE("'2018-06 (Д)'!T",TEXT(MATCH($C73,'2018-06 (Д)'!$C$2:$C$100,0)+1,0))))*100)</f>
        <v>12.544486192274048</v>
      </c>
      <c r="FS73" s="9">
        <f ca="1">IF(OR(INDIRECT(CONCATENATE("'2018-08 (Д)'!T",TEXT(MATCH($C73,'2018-08 (Д)'!$C$2:$C$100,0)+1,0)))="Н/Д",INDIRECT(CONCATENATE("'2018-07 (Д)'!T",TEXT(MATCH($C73,'2018-07 (Д)'!$C$2:$C$100,0)+1,0)))="Н/Д",AND(INDIRECT(CONCATENATE("'2018-08 (Д)'!T",TEXT(MATCH($C73,'2018-08 (Д)'!$C$2:$C$100,0)+1,0)))="Н/Д",INDIRECT(CONCATENATE("'2018-07 (Д)'!T",TEXT(MATCH($C73,'2018-07 (Д)'!$C$2:$C$100,0)+1,0))))),"Н/Д",((INDIRECT(CONCATENATE("'2018-08 (Д)'!T",TEXT(MATCH($C73,'2018-08 (Д)'!$C$2:$C$100,0)+1,0)))-INDIRECT(CONCATENATE("'2018-07 (Д)'!T",TEXT(MATCH($C73,'2018-07 (Д)'!$C$2:$C$100,0)+1,0))))/INDIRECT(CONCATENATE("'2018-07 (Д)'!T",TEXT(MATCH($C73,'2018-07 (Д)'!$C$2:$C$100,0)+1,0))))*100)</f>
        <v>-0.40484447458648437</v>
      </c>
      <c r="FT73" s="9">
        <f ca="1">IF(OR(INDIRECT(CONCATENATE("'2018-09 (Д)'!T",TEXT(MATCH($C73,'2018-09 (Д)'!$C$2:$C$100,0)+1,0)))="Н/Д",INDIRECT(CONCATENATE("'2018-08 (Д)'!T",TEXT(MATCH($C73,'2018-08 (Д)'!$C$2:$C$100,0)+1,0)))="Н/Д",AND(INDIRECT(CONCATENATE("'2018-09 (Д)'!T",TEXT(MATCH($C73,'2018-09 (Д)'!$C$2:$C$100,0)+1,0)))="Н/Д",INDIRECT(CONCATENATE("'2018-08 (Д)'!T",TEXT(MATCH($C73,'2018-08 (Д)'!$C$2:$C$100,0)+1,0))))),"Н/Д",((INDIRECT(CONCATENATE("'2018-09 (Д)'!T",TEXT(MATCH($C73,'2018-09 (Д)'!$C$2:$C$100,0)+1,0)))-INDIRECT(CONCATENATE("'2018-08 (Д)'!T",TEXT(MATCH($C73,'2018-08 (Д)'!$C$2:$C$100,0)+1,0))))/INDIRECT(CONCATENATE("'2018-08 (Д)'!T",TEXT(MATCH($C73,'2018-08 (Д)'!$C$2:$C$100,0)+1,0))))*100)</f>
        <v>17.844759833373779</v>
      </c>
      <c r="FU73" s="9">
        <f ca="1">IF(OR(INDIRECT(CONCATENATE("'2018-10 (Д)'!T",TEXT(MATCH($C73,'2018-10 (Д)'!$C$2:$C$100,0)+1,0)))="Н/Д",INDIRECT(CONCATENATE("'2018-09 (Д)'!T",TEXT(MATCH($C73,'2018-09 (Д)'!$C$2:$C$100,0)+1,0)))="Н/Д",AND(INDIRECT(CONCATENATE("'2018-10 (Д)'!T",TEXT(MATCH($C73,'2018-10 (Д)'!$C$2:$C$100,0)+1,0)))="Н/Д",INDIRECT(CONCATENATE("'2018-09 (Д)'!T",TEXT(MATCH($C73,'2018-09 (Д)'!$C$2:$C$100,0)+1,0))))),"Н/Д",((INDIRECT(CONCATENATE("'2018-10 (Д)'!T",TEXT(MATCH($C73,'2018-10 (Д)'!$C$2:$C$100,0)+1,0)))-INDIRECT(CONCATENATE("'2018-09 (Д)'!T",TEXT(MATCH($C73,'2018-09 (Д)'!$C$2:$C$100,0)+1,0))))/INDIRECT(CONCATENATE("'2018-09 (Д)'!T",TEXT(MATCH($C73,'2018-09 (Д)'!$C$2:$C$100,0)+1,0))))*100)</f>
        <v>-17.076198798541373</v>
      </c>
      <c r="FV73" s="9">
        <f ca="1">IF(OR(INDIRECT(CONCATENATE("'2018-11 (Д)'!T",TEXT(MATCH($C73,'2018-11 (Д)'!$C$2:$C$100,0)+1,0)))="Н/Д",INDIRECT(CONCATENATE("'2018-10 (Д)'!T",TEXT(MATCH($C73,'2018-10 (Д)'!$C$2:$C$100,0)+1,0)))="Н/Д",AND(INDIRECT(CONCATENATE("'2018-11 (Д)'!T",TEXT(MATCH($C73,'2018-11 (Д)'!$C$2:$C$100,0)+1,0)))="Н/Д",INDIRECT(CONCATENATE("'2018-10 (Д)'!T",TEXT(MATCH($C73,'2018-10 (Д)'!$C$2:$C$100,0)+1,0))))),"Н/Д",((INDIRECT(CONCATENATE("'2018-11 (Д)'!T",TEXT(MATCH($C73,'2018-11 (Д)'!$C$2:$C$100,0)+1,0)))-INDIRECT(CONCATENATE("'2018-10 (Д)'!T",TEXT(MATCH($C73,'2018-10 (Д)'!$C$2:$C$100,0)+1,0))))/INDIRECT(CONCATENATE("'2018-10 (Д)'!T",TEXT(MATCH($C73,'2018-10 (Д)'!$C$2:$C$100,0)+1,0))))*100)</f>
        <v>-0.21916735394198109</v>
      </c>
      <c r="FW73" s="9">
        <f ca="1">IF(OR(INDIRECT(CONCATENATE("'2018-12 (Д)'!T",TEXT(MATCH($C73,'2018-12 (Д)'!$C$2:$C$100,0)+1,0)))="Н/Д",INDIRECT(CONCATENATE("'2018-11 (Д)'!T",TEXT(MATCH($C73,'2018-11 (Д)'!$C$2:$C$100,0)+1,0)))="Н/Д",AND(INDIRECT(CONCATENATE("'2018-12 (Д)'!T",TEXT(MATCH($C73,'2018-12 (Д)'!$C$2:$C$100,0)+1,0)))="Н/Д",INDIRECT(CONCATENATE("'2018-11 (Д)'!T",TEXT(MATCH($C73,'2018-11 (Д)'!$C$2:$C$100,0)+1,0))))),"Н/Д",((INDIRECT(CONCATENATE("'2018-12 (Д)'!T",TEXT(MATCH($C73,'2018-12 (Д)'!$C$2:$C$100,0)+1,0)))-INDIRECT(CONCATENATE("'2018-11 (Д)'!T",TEXT(MATCH($C73,'2018-11 (Д)'!$C$2:$C$100,0)+1,0))))/INDIRECT(CONCATENATE("'2018-11 (Д)'!T",TEXT(MATCH($C73,'2018-11 (Д)'!$C$2:$C$100,0)+1,0))))*100)</f>
        <v>23.295960015518823</v>
      </c>
      <c r="FX73" s="9"/>
      <c r="FY73" s="9">
        <f ca="1">IF(OR(INDIRECT(CONCATENATE("'2018-03 (Д)'!U",TEXT(MATCH($C73,'2018-03 (Д)'!$C$2:$C$100,0)+1,0)))="Н/Д",INDIRECT(CONCATENATE("'2018-02 (Д)'!U",TEXT(MATCH($C73,'2018-02 (Д)'!$C$2:$C$100,0)+1,0)))="Н/Д",AND(INDIRECT(CONCATENATE("'2018-03 (Д)'!U",TEXT(MATCH($C73,'2018-03 (Д)'!$C$2:$C$100,0)+1,0)))="Н/Д",INDIRECT(CONCATENATE("'2018-02 (Д)'!U",TEXT(MATCH($C73,'2018-02 (Д)'!$C$2:$C$100,0)+1,0))))),"Н/Д",((INDIRECT(CONCATENATE("'2018-03 (Д)'!U",TEXT(MATCH($C73,'2018-03 (Д)'!$C$2:$C$100,0)+1,0)))-INDIRECT(CONCATENATE("'2018-02 (Д)'!U",TEXT(MATCH($C73,'2018-02 (Д)'!$C$2:$C$100,0)+1,0))))/INDIRECT(CONCATENATE("'2018-02 (Д)'!U",TEXT(MATCH($C73,'2018-02 (Д)'!$C$2:$C$100,0)+1,0))))*100)</f>
        <v>-32.487285843929506</v>
      </c>
      <c r="FZ73" s="9">
        <f ca="1">IF(OR(INDIRECT(CONCATENATE("'2018-04 (Д)'!U",TEXT(MATCH($C73,'2018-04 (Д)'!$C$2:$C$100,0)+1,0)))="Н/Д",INDIRECT(CONCATENATE("'2018-03 (Д)'!U",TEXT(MATCH($C73,'2018-03 (Д)'!$C$2:$C$100,0)+1,0)))="Н/Д",AND(INDIRECT(CONCATENATE("'2018-04 (Д)'!U",TEXT(MATCH($C73,'2018-04 (Д)'!$C$2:$C$100,0)+1,0)))="Н/Д",INDIRECT(CONCATENATE("'2018-03 (Д)'!U",TEXT(MATCH($C73,'2018-03 (Д)'!$C$2:$C$100,0)+1,0))))),"Н/Д",((INDIRECT(CONCATENATE("'2018-04 (Д)'!U",TEXT(MATCH($C73,'2018-04 (Д)'!$C$2:$C$100,0)+1,0)))-INDIRECT(CONCATENATE("'2018-03 (Д)'!U",TEXT(MATCH($C73,'2018-03 (Д)'!$C$2:$C$100,0)+1,0))))/INDIRECT(CONCATENATE("'2018-03 (Д)'!U",TEXT(MATCH($C73,'2018-03 (Д)'!$C$2:$C$100,0)+1,0))))*100)</f>
        <v>14.024862673635329</v>
      </c>
      <c r="GA73" s="9">
        <f ca="1">IF(OR(INDIRECT(CONCATENATE("'2018-05 (Д)'!U",TEXT(MATCH($C73,'2018-05 (Д)'!$C$2:$C$100,0)+1,0)))="Н/Д",INDIRECT(CONCATENATE("'2018-04 (Д)'!U",TEXT(MATCH($C73,'2018-04 (Д)'!$C$2:$C$100,0)+1,0)))="Н/Д",AND(INDIRECT(CONCATENATE("'2018-05 (Д)'!U",TEXT(MATCH($C73,'2018-05 (Д)'!$C$2:$C$100,0)+1,0)))="Н/Д",INDIRECT(CONCATENATE("'2018-04 (Д)'!U",TEXT(MATCH($C73,'2018-04 (Д)'!$C$2:$C$100,0)+1,0))))),"Н/Д",((INDIRECT(CONCATENATE("'2018-05 (Д)'!U",TEXT(MATCH($C73,'2018-05 (Д)'!$C$2:$C$100,0)+1,0)))-INDIRECT(CONCATENATE("'2018-04 (Д)'!U",TEXT(MATCH($C73,'2018-04 (Д)'!$C$2:$C$100,0)+1,0))))/INDIRECT(CONCATENATE("'2018-04 (Д)'!U",TEXT(MATCH($C73,'2018-04 (Д)'!$C$2:$C$100,0)+1,0))))*100)</f>
        <v>59.665555155687365</v>
      </c>
      <c r="GB73" s="9">
        <f ca="1">IF(OR(INDIRECT(CONCATENATE("'2018-06 (Д)'!U",TEXT(MATCH($C73,'2018-06 (Д)'!$C$2:$C$100,0)+1,0)))="Н/Д",INDIRECT(CONCATENATE("'2018-05 (Д)'!U",TEXT(MATCH($C73,'2018-05 (Д)'!$C$2:$C$100,0)+1,0)))="Н/Д",AND(INDIRECT(CONCATENATE("'2018-06 (Д)'!U",TEXT(MATCH($C73,'2018-06 (Д)'!$C$2:$C$100,0)+1,0)))="Н/Д",INDIRECT(CONCATENATE("'2018-05 (Д)'!U",TEXT(MATCH($C73,'2018-05 (Д)'!$C$2:$C$100,0)+1,0))))),"Н/Д",((INDIRECT(CONCATENATE("'2018-06 (Д)'!U",TEXT(MATCH($C73,'2018-06 (Д)'!$C$2:$C$100,0)+1,0)))-INDIRECT(CONCATENATE("'2018-05 (Д)'!U",TEXT(MATCH($C73,'2018-05 (Д)'!$C$2:$C$100,0)+1,0))))/INDIRECT(CONCATENATE("'2018-05 (Д)'!U",TEXT(MATCH($C73,'2018-05 (Д)'!$C$2:$C$100,0)+1,0))))*100)</f>
        <v>-29.132432588364406</v>
      </c>
      <c r="GC73" s="9">
        <f ca="1">IF(OR(INDIRECT(CONCATENATE("'2018-07 (Д)'!U",TEXT(MATCH($C73,'2018-07 (Д)'!$C$2:$C$100,0)+1,0)))="Н/Д",INDIRECT(CONCATENATE("'2018-06 (Д)'!U",TEXT(MATCH($C73,'2018-06 (Д)'!$C$2:$C$100,0)+1,0)))="Н/Д",AND(INDIRECT(CONCATENATE("'2018-07 (Д)'!U",TEXT(MATCH($C73,'2018-07 (Д)'!$C$2:$C$100,0)+1,0)))="Н/Д",INDIRECT(CONCATENATE("'2018-06 (Д)'!U",TEXT(MATCH($C73,'2018-06 (Д)'!$C$2:$C$100,0)+1,0))))),"Н/Д",((INDIRECT(CONCATENATE("'2018-07 (Д)'!U",TEXT(MATCH($C73,'2018-07 (Д)'!$C$2:$C$100,0)+1,0)))-INDIRECT(CONCATENATE("'2018-06 (Д)'!U",TEXT(MATCH($C73,'2018-06 (Д)'!$C$2:$C$100,0)+1,0))))/INDIRECT(CONCATENATE("'2018-06 (Д)'!U",TEXT(MATCH($C73,'2018-06 (Д)'!$C$2:$C$100,0)+1,0))))*100)</f>
        <v>263.66538872224379</v>
      </c>
      <c r="GD73" s="9">
        <f ca="1">IF(OR(INDIRECT(CONCATENATE("'2018-08 (Д)'!U",TEXT(MATCH($C73,'2018-08 (Д)'!$C$2:$C$100,0)+1,0)))="Н/Д",INDIRECT(CONCATENATE("'2018-07 (Д)'!U",TEXT(MATCH($C73,'2018-07 (Д)'!$C$2:$C$100,0)+1,0)))="Н/Д",AND(INDIRECT(CONCATENATE("'2018-08 (Д)'!U",TEXT(MATCH($C73,'2018-08 (Д)'!$C$2:$C$100,0)+1,0)))="Н/Д",INDIRECT(CONCATENATE("'2018-07 (Д)'!U",TEXT(MATCH($C73,'2018-07 (Д)'!$C$2:$C$100,0)+1,0))))),"Н/Д",((INDIRECT(CONCATENATE("'2018-08 (Д)'!U",TEXT(MATCH($C73,'2018-08 (Д)'!$C$2:$C$100,0)+1,0)))-INDIRECT(CONCATENATE("'2018-07 (Д)'!U",TEXT(MATCH($C73,'2018-07 (Д)'!$C$2:$C$100,0)+1,0))))/INDIRECT(CONCATENATE("'2018-07 (Д)'!U",TEXT(MATCH($C73,'2018-07 (Д)'!$C$2:$C$100,0)+1,0))))*100)</f>
        <v>-126.72487870828064</v>
      </c>
      <c r="GE73" s="9">
        <f ca="1">IF(OR(INDIRECT(CONCATENATE("'2018-09 (Д)'!U",TEXT(MATCH($C73,'2018-09 (Д)'!$C$2:$C$100,0)+1,0)))="Н/Д",INDIRECT(CONCATENATE("'2018-08 (Д)'!U",TEXT(MATCH($C73,'2018-08 (Д)'!$C$2:$C$100,0)+1,0)))="Н/Д",AND(INDIRECT(CONCATENATE("'2018-09 (Д)'!U",TEXT(MATCH($C73,'2018-09 (Д)'!$C$2:$C$100,0)+1,0)))="Н/Д",INDIRECT(CONCATENATE("'2018-08 (Д)'!U",TEXT(MATCH($C73,'2018-08 (Д)'!$C$2:$C$100,0)+1,0))))),"Н/Д",((INDIRECT(CONCATENATE("'2018-09 (Д)'!U",TEXT(MATCH($C73,'2018-09 (Д)'!$C$2:$C$100,0)+1,0)))-INDIRECT(CONCATENATE("'2018-08 (Д)'!U",TEXT(MATCH($C73,'2018-08 (Д)'!$C$2:$C$100,0)+1,0))))/INDIRECT(CONCATENATE("'2018-08 (Д)'!U",TEXT(MATCH($C73,'2018-08 (Д)'!$C$2:$C$100,0)+1,0))))*100)</f>
        <v>-225.30795201347155</v>
      </c>
      <c r="GF73" s="9">
        <f ca="1">IF(OR(INDIRECT(CONCATENATE("'2018-10 (Д)'!U",TEXT(MATCH($C73,'2018-10 (Д)'!$C$2:$C$100,0)+1,0)))="Н/Д",INDIRECT(CONCATENATE("'2018-09 (Д)'!U",TEXT(MATCH($C73,'2018-09 (Д)'!$C$2:$C$100,0)+1,0)))="Н/Д",AND(INDIRECT(CONCATENATE("'2018-10 (Д)'!U",TEXT(MATCH($C73,'2018-10 (Д)'!$C$2:$C$100,0)+1,0)))="Н/Д",INDIRECT(CONCATENATE("'2018-09 (Д)'!U",TEXT(MATCH($C73,'2018-09 (Д)'!$C$2:$C$100,0)+1,0))))),"Н/Д",((INDIRECT(CONCATENATE("'2018-10 (Д)'!U",TEXT(MATCH($C73,'2018-10 (Д)'!$C$2:$C$100,0)+1,0)))-INDIRECT(CONCATENATE("'2018-09 (Д)'!U",TEXT(MATCH($C73,'2018-09 (Д)'!$C$2:$C$100,0)+1,0))))/INDIRECT(CONCATENATE("'2018-09 (Д)'!U",TEXT(MATCH($C73,'2018-09 (Д)'!$C$2:$C$100,0)+1,0))))*100)</f>
        <v>3.0331308302737372</v>
      </c>
      <c r="GG73" s="9">
        <f ca="1">IF(OR(INDIRECT(CONCATENATE("'2018-11 (Д)'!U",TEXT(MATCH($C73,'2018-11 (Д)'!$C$2:$C$100,0)+1,0)))="Н/Д",INDIRECT(CONCATENATE("'2018-10 (Д)'!U",TEXT(MATCH($C73,'2018-10 (Д)'!$C$2:$C$100,0)+1,0)))="Н/Д",AND(INDIRECT(CONCATENATE("'2018-11 (Д)'!U",TEXT(MATCH($C73,'2018-11 (Д)'!$C$2:$C$100,0)+1,0)))="Н/Д",INDIRECT(CONCATENATE("'2018-10 (Д)'!U",TEXT(MATCH($C73,'2018-10 (Д)'!$C$2:$C$100,0)+1,0))))),"Н/Д",((INDIRECT(CONCATENATE("'2018-11 (Д)'!U",TEXT(MATCH($C73,'2018-11 (Д)'!$C$2:$C$100,0)+1,0)))-INDIRECT(CONCATENATE("'2018-10 (Д)'!U",TEXT(MATCH($C73,'2018-10 (Д)'!$C$2:$C$100,0)+1,0))))/INDIRECT(CONCATENATE("'2018-10 (Д)'!U",TEXT(MATCH($C73,'2018-10 (Д)'!$C$2:$C$100,0)+1,0))))*100)</f>
        <v>8.9237904299382844</v>
      </c>
      <c r="GH73" s="9">
        <f ca="1">IF(OR(INDIRECT(CONCATENATE("'2018-12 (Д)'!U",TEXT(MATCH($C73,'2018-12 (Д)'!$C$2:$C$100,0)+1,0)))="Н/Д",INDIRECT(CONCATENATE("'2018-11 (Д)'!U",TEXT(MATCH($C73,'2018-11 (Д)'!$C$2:$C$100,0)+1,0)))="Н/Д",AND(INDIRECT(CONCATENATE("'2018-12 (Д)'!U",TEXT(MATCH($C73,'2018-12 (Д)'!$C$2:$C$100,0)+1,0)))="Н/Д",INDIRECT(CONCATENATE("'2018-11 (Д)'!U",TEXT(MATCH($C73,'2018-11 (Д)'!$C$2:$C$100,0)+1,0))))),"Н/Д",((INDIRECT(CONCATENATE("'2018-12 (Д)'!U",TEXT(MATCH($C73,'2018-12 (Д)'!$C$2:$C$100,0)+1,0)))-INDIRECT(CONCATENATE("'2018-11 (Д)'!U",TEXT(MATCH($C73,'2018-11 (Д)'!$C$2:$C$100,0)+1,0))))/INDIRECT(CONCATENATE("'2018-11 (Д)'!U",TEXT(MATCH($C73,'2018-11 (Д)'!$C$2:$C$100,0)+1,0))))*100)</f>
        <v>-22.878537162911286</v>
      </c>
      <c r="GI73" s="9"/>
      <c r="GJ73" s="9">
        <f ca="1">IF(OR(INDIRECT(CONCATENATE("'2018-03 (Д)'!V",TEXT(MATCH($C73,'2018-03 (Д)'!$C$2:$C$100,0)+1,0)))="Н/Д",INDIRECT(CONCATENATE("'2018-02 (Д)'!V",TEXT(MATCH($C73,'2018-02 (Д)'!$C$2:$C$100,0)+1,0)))="Н/Д",AND(INDIRECT(CONCATENATE("'2018-03 (Д)'!V",TEXT(MATCH($C73,'2018-03 (Д)'!$C$2:$C$100,0)+1,0)))="Н/Д",INDIRECT(CONCATENATE("'2018-02 (Д)'!V",TEXT(MATCH($C73,'2018-02 (Д)'!$C$2:$C$100,0)+1,0))))),"Н/Д",((INDIRECT(CONCATENATE("'2018-03 (Д)'!V",TEXT(MATCH($C73,'2018-03 (Д)'!$C$2:$C$100,0)+1,0)))-INDIRECT(CONCATENATE("'2018-02 (Д)'!V",TEXT(MATCH($C73,'2018-02 (Д)'!$C$2:$C$100,0)+1,0))))/INDIRECT(CONCATENATE("'2018-02 (Д)'!V",TEXT(MATCH($C73,'2018-02 (Д)'!$C$2:$C$100,0)+1,0))))*100)</f>
        <v>103.07718462985407</v>
      </c>
      <c r="GK73" s="9">
        <f ca="1">IF(OR(INDIRECT(CONCATENATE("'2018-04 (Д)'!V",TEXT(MATCH($C73,'2018-04 (Д)'!$C$2:$C$100,0)+1,0)))="Н/Д",INDIRECT(CONCATENATE("'2018-03 (Д)'!V",TEXT(MATCH($C73,'2018-03 (Д)'!$C$2:$C$100,0)+1,0)))="Н/Д",AND(INDIRECT(CONCATENATE("'2018-04 (Д)'!V",TEXT(MATCH($C73,'2018-04 (Д)'!$C$2:$C$100,0)+1,0)))="Н/Д",INDIRECT(CONCATENATE("'2018-03 (Д)'!V",TEXT(MATCH($C73,'2018-03 (Д)'!$C$2:$C$100,0)+1,0))))),"Н/Д",((INDIRECT(CONCATENATE("'2018-04 (Д)'!V",TEXT(MATCH($C73,'2018-04 (Д)'!$C$2:$C$100,0)+1,0)))-INDIRECT(CONCATENATE("'2018-03 (Д)'!V",TEXT(MATCH($C73,'2018-03 (Д)'!$C$2:$C$100,0)+1,0))))/INDIRECT(CONCATENATE("'2018-03 (Д)'!V",TEXT(MATCH($C73,'2018-03 (Д)'!$C$2:$C$100,0)+1,0))))*100)</f>
        <v>-18.302329821823729</v>
      </c>
      <c r="GL73" s="9">
        <f ca="1">IF(OR(INDIRECT(CONCATENATE("'2018-05 (Д)'!V",TEXT(MATCH($C73,'2018-05 (Д)'!$C$2:$C$100,0)+1,0)))="Н/Д",INDIRECT(CONCATENATE("'2018-04 (Д)'!V",TEXT(MATCH($C73,'2018-04 (Д)'!$C$2:$C$100,0)+1,0)))="Н/Д",AND(INDIRECT(CONCATENATE("'2018-05 (Д)'!V",TEXT(MATCH($C73,'2018-05 (Д)'!$C$2:$C$100,0)+1,0)))="Н/Д",INDIRECT(CONCATENATE("'2018-04 (Д)'!V",TEXT(MATCH($C73,'2018-04 (Д)'!$C$2:$C$100,0)+1,0))))),"Н/Д",((INDIRECT(CONCATENATE("'2018-05 (Д)'!V",TEXT(MATCH($C73,'2018-05 (Д)'!$C$2:$C$100,0)+1,0)))-INDIRECT(CONCATENATE("'2018-04 (Д)'!V",TEXT(MATCH($C73,'2018-04 (Д)'!$C$2:$C$100,0)+1,0))))/INDIRECT(CONCATENATE("'2018-04 (Д)'!V",TEXT(MATCH($C73,'2018-04 (Д)'!$C$2:$C$100,0)+1,0))))*100)</f>
        <v>15.74035324789439</v>
      </c>
      <c r="GM73" s="9">
        <f ca="1">IF(OR(INDIRECT(CONCATENATE("'2018-06 (Д)'!V",TEXT(MATCH($C73,'2018-06 (Д)'!$C$2:$C$100,0)+1,0)))="Н/Д",INDIRECT(CONCATENATE("'2018-05 (Д)'!V",TEXT(MATCH($C73,'2018-05 (Д)'!$C$2:$C$100,0)+1,0)))="Н/Д",AND(INDIRECT(CONCATENATE("'2018-06 (Д)'!V",TEXT(MATCH($C73,'2018-06 (Д)'!$C$2:$C$100,0)+1,0)))="Н/Д",INDIRECT(CONCATENATE("'2018-05 (Д)'!V",TEXT(MATCH($C73,'2018-05 (Д)'!$C$2:$C$100,0)+1,0))))),"Н/Д",((INDIRECT(CONCATENATE("'2018-06 (Д)'!V",TEXT(MATCH($C73,'2018-06 (Д)'!$C$2:$C$100,0)+1,0)))-INDIRECT(CONCATENATE("'2018-05 (Д)'!V",TEXT(MATCH($C73,'2018-05 (Д)'!$C$2:$C$100,0)+1,0))))/INDIRECT(CONCATENATE("'2018-05 (Д)'!V",TEXT(MATCH($C73,'2018-05 (Д)'!$C$2:$C$100,0)+1,0))))*100)</f>
        <v>0.48166878759267323</v>
      </c>
      <c r="GN73" s="9">
        <f ca="1">IF(OR(INDIRECT(CONCATENATE("'2018-07 (Д)'!V",TEXT(MATCH($C73,'2018-07 (Д)'!$C$2:$C$100,0)+1,0)))="Н/Д",INDIRECT(CONCATENATE("'2018-06 (Д)'!V",TEXT(MATCH($C73,'2018-06 (Д)'!$C$2:$C$100,0)+1,0)))="Н/Д",AND(INDIRECT(CONCATENATE("'2018-07 (Д)'!V",TEXT(MATCH($C73,'2018-07 (Д)'!$C$2:$C$100,0)+1,0)))="Н/Д",INDIRECT(CONCATENATE("'2018-06 (Д)'!V",TEXT(MATCH($C73,'2018-06 (Д)'!$C$2:$C$100,0)+1,0))))),"Н/Д",((INDIRECT(CONCATENATE("'2018-07 (Д)'!V",TEXT(MATCH($C73,'2018-07 (Д)'!$C$2:$C$100,0)+1,0)))-INDIRECT(CONCATENATE("'2018-06 (Д)'!V",TEXT(MATCH($C73,'2018-06 (Д)'!$C$2:$C$100,0)+1,0))))/INDIRECT(CONCATENATE("'2018-06 (Д)'!V",TEXT(MATCH($C73,'2018-06 (Д)'!$C$2:$C$100,0)+1,0))))*100)</f>
        <v>-5.1807309431149733</v>
      </c>
      <c r="GO73" s="9">
        <f ca="1">IF(OR(INDIRECT(CONCATENATE("'2018-08 (Д)'!V",TEXT(MATCH($C73,'2018-08 (Д)'!$C$2:$C$100,0)+1,0)))="Н/Д",INDIRECT(CONCATENATE("'2018-07 (Д)'!V",TEXT(MATCH($C73,'2018-07 (Д)'!$C$2:$C$100,0)+1,0)))="Н/Д",AND(INDIRECT(CONCATENATE("'2018-08 (Д)'!V",TEXT(MATCH($C73,'2018-08 (Д)'!$C$2:$C$100,0)+1,0)))="Н/Д",INDIRECT(CONCATENATE("'2018-07 (Д)'!V",TEXT(MATCH($C73,'2018-07 (Д)'!$C$2:$C$100,0)+1,0))))),"Н/Д",((INDIRECT(CONCATENATE("'2018-08 (Д)'!V",TEXT(MATCH($C73,'2018-08 (Д)'!$C$2:$C$100,0)+1,0)))-INDIRECT(CONCATENATE("'2018-07 (Д)'!V",TEXT(MATCH($C73,'2018-07 (Д)'!$C$2:$C$100,0)+1,0))))/INDIRECT(CONCATENATE("'2018-07 (Д)'!V",TEXT(MATCH($C73,'2018-07 (Д)'!$C$2:$C$100,0)+1,0))))*100)</f>
        <v>28.068422989539734</v>
      </c>
      <c r="GP73" s="9">
        <f ca="1">IF(OR(INDIRECT(CONCATENATE("'2018-09 (Д)'!V",TEXT(MATCH($C73,'2018-09 (Д)'!$C$2:$C$100,0)+1,0)))="Н/Д",INDIRECT(CONCATENATE("'2018-08 (Д)'!V",TEXT(MATCH($C73,'2018-08 (Д)'!$C$2:$C$100,0)+1,0)))="Н/Д",AND(INDIRECT(CONCATENATE("'2018-09 (Д)'!V",TEXT(MATCH($C73,'2018-09 (Д)'!$C$2:$C$100,0)+1,0)))="Н/Д",INDIRECT(CONCATENATE("'2018-08 (Д)'!V",TEXT(MATCH($C73,'2018-08 (Д)'!$C$2:$C$100,0)+1,0))))),"Н/Д",((INDIRECT(CONCATENATE("'2018-09 (Д)'!V",TEXT(MATCH($C73,'2018-09 (Д)'!$C$2:$C$100,0)+1,0)))-INDIRECT(CONCATENATE("'2018-08 (Д)'!V",TEXT(MATCH($C73,'2018-08 (Д)'!$C$2:$C$100,0)+1,0))))/INDIRECT(CONCATENATE("'2018-08 (Д)'!V",TEXT(MATCH($C73,'2018-08 (Д)'!$C$2:$C$100,0)+1,0))))*100)</f>
        <v>21.407892537976995</v>
      </c>
      <c r="GQ73" s="9">
        <f ca="1">IF(OR(INDIRECT(CONCATENATE("'2018-10 (Д)'!V",TEXT(MATCH($C73,'2018-10 (Д)'!$C$2:$C$100,0)+1,0)))="Н/Д",INDIRECT(CONCATENATE("'2018-09 (Д)'!V",TEXT(MATCH($C73,'2018-09 (Д)'!$C$2:$C$100,0)+1,0)))="Н/Д",AND(INDIRECT(CONCATENATE("'2018-10 (Д)'!V",TEXT(MATCH($C73,'2018-10 (Д)'!$C$2:$C$100,0)+1,0)))="Н/Д",INDIRECT(CONCATENATE("'2018-09 (Д)'!V",TEXT(MATCH($C73,'2018-09 (Д)'!$C$2:$C$100,0)+1,0))))),"Н/Д",((INDIRECT(CONCATENATE("'2018-10 (Д)'!V",TEXT(MATCH($C73,'2018-10 (Д)'!$C$2:$C$100,0)+1,0)))-INDIRECT(CONCATENATE("'2018-09 (Д)'!V",TEXT(MATCH($C73,'2018-09 (Д)'!$C$2:$C$100,0)+1,0))))/INDIRECT(CONCATENATE("'2018-09 (Д)'!V",TEXT(MATCH($C73,'2018-09 (Д)'!$C$2:$C$100,0)+1,0))))*100)</f>
        <v>-53.203139959529679</v>
      </c>
      <c r="GR73" s="9">
        <f ca="1">IF(OR(INDIRECT(CONCATENATE("'2018-11 (Д)'!V",TEXT(MATCH($C73,'2018-11 (Д)'!$C$2:$C$100,0)+1,0)))="Н/Д",INDIRECT(CONCATENATE("'2018-10 (Д)'!V",TEXT(MATCH($C73,'2018-10 (Д)'!$C$2:$C$100,0)+1,0)))="Н/Д",AND(INDIRECT(CONCATENATE("'2018-11 (Д)'!V",TEXT(MATCH($C73,'2018-11 (Д)'!$C$2:$C$100,0)+1,0)))="Н/Д",INDIRECT(CONCATENATE("'2018-10 (Д)'!V",TEXT(MATCH($C73,'2018-10 (Д)'!$C$2:$C$100,0)+1,0))))),"Н/Д",((INDIRECT(CONCATENATE("'2018-11 (Д)'!V",TEXT(MATCH($C73,'2018-11 (Д)'!$C$2:$C$100,0)+1,0)))-INDIRECT(CONCATENATE("'2018-10 (Д)'!V",TEXT(MATCH($C73,'2018-10 (Д)'!$C$2:$C$100,0)+1,0))))/INDIRECT(CONCATENATE("'2018-10 (Д)'!V",TEXT(MATCH($C73,'2018-10 (Д)'!$C$2:$C$100,0)+1,0))))*100)</f>
        <v>43.723369122796875</v>
      </c>
      <c r="GS73" s="9">
        <f ca="1">IF(OR(INDIRECT(CONCATENATE("'2018-12 (Д)'!V",TEXT(MATCH($C73,'2018-12 (Д)'!$C$2:$C$100,0)+1,0)))="Н/Д",INDIRECT(CONCATENATE("'2018-11 (Д)'!V",TEXT(MATCH($C73,'2018-11 (Д)'!$C$2:$C$100,0)+1,0)))="Н/Д",AND(INDIRECT(CONCATENATE("'2018-12 (Д)'!V",TEXT(MATCH($C73,'2018-12 (Д)'!$C$2:$C$100,0)+1,0)))="Н/Д",INDIRECT(CONCATENATE("'2018-11 (Д)'!V",TEXT(MATCH($C73,'2018-11 (Д)'!$C$2:$C$100,0)+1,0))))),"Н/Д",((INDIRECT(CONCATENATE("'2018-12 (Д)'!V",TEXT(MATCH($C73,'2018-12 (Д)'!$C$2:$C$100,0)+1,0)))-INDIRECT(CONCATENATE("'2018-11 (Д)'!V",TEXT(MATCH($C73,'2018-11 (Д)'!$C$2:$C$100,0)+1,0))))/INDIRECT(CONCATENATE("'2018-11 (Д)'!V",TEXT(MATCH($C73,'2018-11 (Д)'!$C$2:$C$100,0)+1,0))))*100)</f>
        <v>4.4047032394675858</v>
      </c>
      <c r="GT73" s="9"/>
      <c r="GU73" s="9">
        <f ca="1">IF(OR(INDIRECT(CONCATENATE("'2018-03 (Д)'!W",TEXT(MATCH($C73,'2018-03 (Д)'!$C$2:$C$100,0)+1,0)))="Н/Д",INDIRECT(CONCATENATE("'2018-02 (Д)'!W",TEXT(MATCH($C73,'2018-02 (Д)'!$C$2:$C$100,0)+1,0)))="Н/Д",AND(INDIRECT(CONCATENATE("'2018-03 (Д)'!W",TEXT(MATCH($C73,'2018-03 (Д)'!$C$2:$C$100,0)+1,0)))="Н/Д",INDIRECT(CONCATENATE("'2018-02 (Д)'!W",TEXT(MATCH($C73,'2018-02 (Д)'!$C$2:$C$100,0)+1,0))))),"Н/Д",((INDIRECT(CONCATENATE("'2018-03 (Д)'!W",TEXT(MATCH($C73,'2018-03 (Д)'!$C$2:$C$100,0)+1,0)))-INDIRECT(CONCATENATE("'2018-02 (Д)'!W",TEXT(MATCH($C73,'2018-02 (Д)'!$C$2:$C$100,0)+1,0))))/INDIRECT(CONCATENATE("'2018-02 (Д)'!W",TEXT(MATCH($C73,'2018-02 (Д)'!$C$2:$C$100,0)+1,0))))*100)</f>
        <v>26.246007419959849</v>
      </c>
      <c r="GV73" s="9">
        <f ca="1">IF(OR(INDIRECT(CONCATENATE("'2018-04 (Д)'!W",TEXT(MATCH($C73,'2018-04 (Д)'!$C$2:$C$100,0)+1,0)))="Н/Д",INDIRECT(CONCATENATE("'2018-03 (Д)'!W",TEXT(MATCH($C73,'2018-03 (Д)'!$C$2:$C$100,0)+1,0)))="Н/Д",AND(INDIRECT(CONCATENATE("'2018-04 (Д)'!W",TEXT(MATCH($C73,'2018-04 (Д)'!$C$2:$C$100,0)+1,0)))="Н/Д",INDIRECT(CONCATENATE("'2018-03 (Д)'!W",TEXT(MATCH($C73,'2018-03 (Д)'!$C$2:$C$100,0)+1,0))))),"Н/Д",((INDIRECT(CONCATENATE("'2018-04 (Д)'!W",TEXT(MATCH($C73,'2018-04 (Д)'!$C$2:$C$100,0)+1,0)))-INDIRECT(CONCATENATE("'2018-03 (Д)'!W",TEXT(MATCH($C73,'2018-03 (Д)'!$C$2:$C$100,0)+1,0))))/INDIRECT(CONCATENATE("'2018-03 (Д)'!W",TEXT(MATCH($C73,'2018-03 (Д)'!$C$2:$C$100,0)+1,0))))*100)</f>
        <v>44.708818993767267</v>
      </c>
      <c r="GW73" s="9">
        <f ca="1">IF(OR(INDIRECT(CONCATENATE("'2018-05 (Д)'!W",TEXT(MATCH($C73,'2018-05 (Д)'!$C$2:$C$100,0)+1,0)))="Н/Д",INDIRECT(CONCATENATE("'2018-04 (Д)'!W",TEXT(MATCH($C73,'2018-04 (Д)'!$C$2:$C$100,0)+1,0)))="Н/Д",AND(INDIRECT(CONCATENATE("'2018-05 (Д)'!W",TEXT(MATCH($C73,'2018-05 (Д)'!$C$2:$C$100,0)+1,0)))="Н/Д",INDIRECT(CONCATENATE("'2018-04 (Д)'!W",TEXT(MATCH($C73,'2018-04 (Д)'!$C$2:$C$100,0)+1,0))))),"Н/Д",((INDIRECT(CONCATENATE("'2018-05 (Д)'!W",TEXT(MATCH($C73,'2018-05 (Д)'!$C$2:$C$100,0)+1,0)))-INDIRECT(CONCATENATE("'2018-04 (Д)'!W",TEXT(MATCH($C73,'2018-04 (Д)'!$C$2:$C$100,0)+1,0))))/INDIRECT(CONCATENATE("'2018-04 (Д)'!W",TEXT(MATCH($C73,'2018-04 (Д)'!$C$2:$C$100,0)+1,0))))*100)</f>
        <v>0.86081956584633024</v>
      </c>
      <c r="GX73" s="9">
        <f ca="1">IF(OR(INDIRECT(CONCATENATE("'2018-06 (Д)'!W",TEXT(MATCH($C73,'2018-06 (Д)'!$C$2:$C$100,0)+1,0)))="Н/Д",INDIRECT(CONCATENATE("'2018-05 (Д)'!W",TEXT(MATCH($C73,'2018-05 (Д)'!$C$2:$C$100,0)+1,0)))="Н/Д",AND(INDIRECT(CONCATENATE("'2018-06 (Д)'!W",TEXT(MATCH($C73,'2018-06 (Д)'!$C$2:$C$100,0)+1,0)))="Н/Д",INDIRECT(CONCATENATE("'2018-05 (Д)'!W",TEXT(MATCH($C73,'2018-05 (Д)'!$C$2:$C$100,0)+1,0))))),"Н/Д",((INDIRECT(CONCATENATE("'2018-06 (Д)'!W",TEXT(MATCH($C73,'2018-06 (Д)'!$C$2:$C$100,0)+1,0)))-INDIRECT(CONCATENATE("'2018-05 (Д)'!W",TEXT(MATCH($C73,'2018-05 (Д)'!$C$2:$C$100,0)+1,0))))/INDIRECT(CONCATENATE("'2018-05 (Д)'!W",TEXT(MATCH($C73,'2018-05 (Д)'!$C$2:$C$100,0)+1,0))))*100)</f>
        <v>-3.8365683346402184</v>
      </c>
      <c r="GY73" s="9">
        <f ca="1">IF(OR(INDIRECT(CONCATENATE("'2018-07 (Д)'!W",TEXT(MATCH($C73,'2018-07 (Д)'!$C$2:$C$100,0)+1,0)))="Н/Д",INDIRECT(CONCATENATE("'2018-06 (Д)'!W",TEXT(MATCH($C73,'2018-06 (Д)'!$C$2:$C$100,0)+1,0)))="Н/Д",AND(INDIRECT(CONCATENATE("'2018-07 (Д)'!W",TEXT(MATCH($C73,'2018-07 (Д)'!$C$2:$C$100,0)+1,0)))="Н/Д",INDIRECT(CONCATENATE("'2018-06 (Д)'!W",TEXT(MATCH($C73,'2018-06 (Д)'!$C$2:$C$100,0)+1,0))))),"Н/Д",((INDIRECT(CONCATENATE("'2018-07 (Д)'!W",TEXT(MATCH($C73,'2018-07 (Д)'!$C$2:$C$100,0)+1,0)))-INDIRECT(CONCATENATE("'2018-06 (Д)'!W",TEXT(MATCH($C73,'2018-06 (Д)'!$C$2:$C$100,0)+1,0))))/INDIRECT(CONCATENATE("'2018-06 (Д)'!W",TEXT(MATCH($C73,'2018-06 (Д)'!$C$2:$C$100,0)+1,0))))*100)</f>
        <v>-19.980329368155004</v>
      </c>
      <c r="GZ73" s="9">
        <f ca="1">IF(OR(INDIRECT(CONCATENATE("'2018-08 (Д)'!W",TEXT(MATCH($C73,'2018-08 (Д)'!$C$2:$C$100,0)+1,0)))="Н/Д",INDIRECT(CONCATENATE("'2018-07 (Д)'!W",TEXT(MATCH($C73,'2018-07 (Д)'!$C$2:$C$100,0)+1,0)))="Н/Д",AND(INDIRECT(CONCATENATE("'2018-08 (Д)'!W",TEXT(MATCH($C73,'2018-08 (Д)'!$C$2:$C$100,0)+1,0)))="Н/Д",INDIRECT(CONCATENATE("'2018-07 (Д)'!W",TEXT(MATCH($C73,'2018-07 (Д)'!$C$2:$C$100,0)+1,0))))),"Н/Д",((INDIRECT(CONCATENATE("'2018-08 (Д)'!W",TEXT(MATCH($C73,'2018-08 (Д)'!$C$2:$C$100,0)+1,0)))-INDIRECT(CONCATENATE("'2018-07 (Д)'!W",TEXT(MATCH($C73,'2018-07 (Д)'!$C$2:$C$100,0)+1,0))))/INDIRECT(CONCATENATE("'2018-07 (Д)'!W",TEXT(MATCH($C73,'2018-07 (Д)'!$C$2:$C$100,0)+1,0))))*100)</f>
        <v>47.85808347385148</v>
      </c>
      <c r="HA73" s="9">
        <f ca="1">IF(OR(INDIRECT(CONCATENATE("'2018-09 (Д)'!W",TEXT(MATCH($C73,'2018-09 (Д)'!$C$2:$C$100,0)+1,0)))="Н/Д",INDIRECT(CONCATENATE("'2018-08 (Д)'!W",TEXT(MATCH($C73,'2018-08 (Д)'!$C$2:$C$100,0)+1,0)))="Н/Д",AND(INDIRECT(CONCATENATE("'2018-09 (Д)'!W",TEXT(MATCH($C73,'2018-09 (Д)'!$C$2:$C$100,0)+1,0)))="Н/Д",INDIRECT(CONCATENATE("'2018-08 (Д)'!W",TEXT(MATCH($C73,'2018-08 (Д)'!$C$2:$C$100,0)+1,0))))),"Н/Д",((INDIRECT(CONCATENATE("'2018-09 (Д)'!W",TEXT(MATCH($C73,'2018-09 (Д)'!$C$2:$C$100,0)+1,0)))-INDIRECT(CONCATENATE("'2018-08 (Д)'!W",TEXT(MATCH($C73,'2018-08 (Д)'!$C$2:$C$100,0)+1,0))))/INDIRECT(CONCATENATE("'2018-08 (Д)'!W",TEXT(MATCH($C73,'2018-08 (Д)'!$C$2:$C$100,0)+1,0))))*100)</f>
        <v>-16.327728165899455</v>
      </c>
      <c r="HB73" s="9">
        <f ca="1">IF(OR(INDIRECT(CONCATENATE("'2018-10 (Д)'!W",TEXT(MATCH($C73,'2018-10 (Д)'!$C$2:$C$100,0)+1,0)))="Н/Д",INDIRECT(CONCATENATE("'2018-09 (Д)'!W",TEXT(MATCH($C73,'2018-09 (Д)'!$C$2:$C$100,0)+1,0)))="Н/Д",AND(INDIRECT(CONCATENATE("'2018-10 (Д)'!W",TEXT(MATCH($C73,'2018-10 (Д)'!$C$2:$C$100,0)+1,0)))="Н/Д",INDIRECT(CONCATENATE("'2018-09 (Д)'!W",TEXT(MATCH($C73,'2018-09 (Д)'!$C$2:$C$100,0)+1,0))))),"Н/Д",((INDIRECT(CONCATENATE("'2018-10 (Д)'!W",TEXT(MATCH($C73,'2018-10 (Д)'!$C$2:$C$100,0)+1,0)))-INDIRECT(CONCATENATE("'2018-09 (Д)'!W",TEXT(MATCH($C73,'2018-09 (Д)'!$C$2:$C$100,0)+1,0))))/INDIRECT(CONCATENATE("'2018-09 (Д)'!W",TEXT(MATCH($C73,'2018-09 (Д)'!$C$2:$C$100,0)+1,0))))*100)</f>
        <v>-29.118613588077334</v>
      </c>
      <c r="HC73" s="9">
        <f ca="1">IF(OR(INDIRECT(CONCATENATE("'2018-11 (Д)'!W",TEXT(MATCH($C73,'2018-11 (Д)'!$C$2:$C$100,0)+1,0)))="Н/Д",INDIRECT(CONCATENATE("'2018-10 (Д)'!W",TEXT(MATCH($C73,'2018-10 (Д)'!$C$2:$C$100,0)+1,0)))="Н/Д",AND(INDIRECT(CONCATENATE("'2018-11 (Д)'!W",TEXT(MATCH($C73,'2018-11 (Д)'!$C$2:$C$100,0)+1,0)))="Н/Д",INDIRECT(CONCATENATE("'2018-10 (Д)'!W",TEXT(MATCH($C73,'2018-10 (Д)'!$C$2:$C$100,0)+1,0))))),"Н/Д",((INDIRECT(CONCATENATE("'2018-11 (Д)'!W",TEXT(MATCH($C73,'2018-11 (Д)'!$C$2:$C$100,0)+1,0)))-INDIRECT(CONCATENATE("'2018-10 (Д)'!W",TEXT(MATCH($C73,'2018-10 (Д)'!$C$2:$C$100,0)+1,0))))/INDIRECT(CONCATENATE("'2018-10 (Д)'!W",TEXT(MATCH($C73,'2018-10 (Д)'!$C$2:$C$100,0)+1,0))))*100)</f>
        <v>77.983968424108909</v>
      </c>
      <c r="HD73" s="9">
        <f ca="1">IF(OR(INDIRECT(CONCATENATE("'2018-12 (Д)'!W",TEXT(MATCH($C73,'2018-12 (Д)'!$C$2:$C$100,0)+1,0)))="Н/Д",INDIRECT(CONCATENATE("'2018-11 (Д)'!W",TEXT(MATCH($C73,'2018-11 (Д)'!$C$2:$C$100,0)+1,0)))="Н/Д",AND(INDIRECT(CONCATENATE("'2018-12 (Д)'!W",TEXT(MATCH($C73,'2018-12 (Д)'!$C$2:$C$100,0)+1,0)))="Н/Д",INDIRECT(CONCATENATE("'2018-11 (Д)'!W",TEXT(MATCH($C73,'2018-11 (Д)'!$C$2:$C$100,0)+1,0))))),"Н/Д",((INDIRECT(CONCATENATE("'2018-12 (Д)'!W",TEXT(MATCH($C73,'2018-12 (Д)'!$C$2:$C$100,0)+1,0)))-INDIRECT(CONCATENATE("'2018-11 (Д)'!W",TEXT(MATCH($C73,'2018-11 (Д)'!$C$2:$C$100,0)+1,0))))/INDIRECT(CONCATENATE("'2018-11 (Д)'!W",TEXT(MATCH($C73,'2018-11 (Д)'!$C$2:$C$100,0)+1,0))))*100)</f>
        <v>-15.462496674194192</v>
      </c>
    </row>
    <row r="74" spans="1:212" x14ac:dyDescent="0.25">
      <c r="A74" s="2" t="s">
        <v>87</v>
      </c>
      <c r="B74" s="2" t="s">
        <v>99</v>
      </c>
      <c r="C74" s="15">
        <v>61000000</v>
      </c>
      <c r="D74" s="9"/>
      <c r="E74" s="9">
        <f ca="1">IF(OR(INDIRECT(CONCATENATE("'2018-03 (Д)'!E",TEXT(MATCH($C74,'2018-03 (Д)'!$C$2:$C$100,0)+1,0)))="Н/Д",INDIRECT(CONCATENATE("'2018-02 (Д)'!E",TEXT(MATCH($C74,'2018-02 (Д)'!$C$2:$C$100,0)+1,0)))="Н/Д",AND(INDIRECT(CONCATENATE("'2018-03 (Д)'!E",TEXT(MATCH($C74,'2018-03 (Д)'!$C$2:$C$100,0)+1,0)))="Н/Д",INDIRECT(CONCATENATE("'2018-02 (Д)'!E",TEXT(MATCH($C74,'2018-02 (Д)'!$C$2:$C$100,0)+1,0))))),"Н/Д",((INDIRECT(CONCATENATE("'2018-03 (Д)'!E",TEXT(MATCH($C74,'2018-03 (Д)'!$C$2:$C$100,0)+1,0)))-INDIRECT(CONCATENATE("'2018-02 (Д)'!E",TEXT(MATCH($C74,'2018-02 (Д)'!$C$2:$C$100,0)+1,0))))/INDIRECT(CONCATENATE("'2018-02 (Д)'!E",TEXT(MATCH($C74,'2018-02 (Д)'!$C$2:$C$100,0)+1,0))))*100)</f>
        <v>8.4608438021591947</v>
      </c>
      <c r="F74" s="9">
        <f ca="1">IF(OR(INDIRECT(CONCATENATE("'2018-04 (Д)'!E",TEXT(MATCH($C74,'2018-04 (Д)'!$C$2:$C$100,0)+1,0)))="Н/Д",INDIRECT(CONCATENATE("'2018-03 (Д)'!E",TEXT(MATCH($C74,'2018-03 (Д)'!$C$2:$C$100,0)+1,0)))="Н/Д",AND(INDIRECT(CONCATENATE("'2018-04 (Д)'!E",TEXT(MATCH($C74,'2018-04 (Д)'!$C$2:$C$100,0)+1,0)))="Н/Д",INDIRECT(CONCATENATE("'2018-03 (Д)'!E",TEXT(MATCH($C74,'2018-03 (Д)'!$C$2:$C$100,0)+1,0))))),"Н/Д",((INDIRECT(CONCATENATE("'2018-04 (Д)'!E",TEXT(MATCH($C74,'2018-04 (Д)'!$C$2:$C$100,0)+1,0)))-INDIRECT(CONCATENATE("'2018-03 (Д)'!E",TEXT(MATCH($C74,'2018-03 (Д)'!$C$2:$C$100,0)+1,0))))/INDIRECT(CONCATENATE("'2018-03 (Д)'!E",TEXT(MATCH($C74,'2018-03 (Д)'!$C$2:$C$100,0)+1,0))))*100)</f>
        <v>96.065357706451422</v>
      </c>
      <c r="G74" s="9">
        <f ca="1">IF(OR(INDIRECT(CONCATENATE("'2018-05 (Д)'!E",TEXT(MATCH($C74,'2018-05 (Д)'!$C$2:$C$100,0)+1,0)))="Н/Д",INDIRECT(CONCATENATE("'2018-04 (Д)'!E",TEXT(MATCH($C74,'2018-04 (Д)'!$C$2:$C$100,0)+1,0)))="Н/Д",AND(INDIRECT(CONCATENATE("'2018-05 (Д)'!E",TEXT(MATCH($C74,'2018-05 (Д)'!$C$2:$C$100,0)+1,0)))="Н/Д",INDIRECT(CONCATENATE("'2018-04 (Д)'!E",TEXT(MATCH($C74,'2018-04 (Д)'!$C$2:$C$100,0)+1,0))))),"Н/Д",((INDIRECT(CONCATENATE("'2018-05 (Д)'!E",TEXT(MATCH($C74,'2018-05 (Д)'!$C$2:$C$100,0)+1,0)))-INDIRECT(CONCATENATE("'2018-04 (Д)'!E",TEXT(MATCH($C74,'2018-04 (Д)'!$C$2:$C$100,0)+1,0))))/INDIRECT(CONCATENATE("'2018-04 (Д)'!E",TEXT(MATCH($C74,'2018-04 (Д)'!$C$2:$C$100,0)+1,0))))*100)</f>
        <v>-13.654203270708159</v>
      </c>
      <c r="H74" s="9">
        <f ca="1">IF(OR(INDIRECT(CONCATENATE("'2018-06 (Д)'!E",TEXT(MATCH($C74,'2018-06 (Д)'!$C$2:$C$100,0)+1,0)))="Н/Д",INDIRECT(CONCATENATE("'2018-05 (Д)'!E",TEXT(MATCH($C74,'2018-05 (Д)'!$C$2:$C$100,0)+1,0)))="Н/Д",AND(INDIRECT(CONCATENATE("'2018-06 (Д)'!E",TEXT(MATCH($C74,'2018-06 (Д)'!$C$2:$C$100,0)+1,0)))="Н/Д",INDIRECT(CONCATENATE("'2018-05 (Д)'!E",TEXT(MATCH($C74,'2018-05 (Д)'!$C$2:$C$100,0)+1,0))))),"Н/Д",((INDIRECT(CONCATENATE("'2018-06 (Д)'!E",TEXT(MATCH($C74,'2018-06 (Д)'!$C$2:$C$100,0)+1,0)))-INDIRECT(CONCATENATE("'2018-05 (Д)'!E",TEXT(MATCH($C74,'2018-05 (Д)'!$C$2:$C$100,0)+1,0))))/INDIRECT(CONCATENATE("'2018-05 (Д)'!E",TEXT(MATCH($C74,'2018-05 (Д)'!$C$2:$C$100,0)+1,0))))*100)</f>
        <v>-3.462789364120141</v>
      </c>
      <c r="I74" s="9">
        <f ca="1">IF(OR(INDIRECT(CONCATENATE("'2018-07 (Д)'!E",TEXT(MATCH($C74,'2018-07 (Д)'!$C$2:$C$100,0)+1,0)))="Н/Д",INDIRECT(CONCATENATE("'2018-06 (Д)'!E",TEXT(MATCH($C74,'2018-06 (Д)'!$C$2:$C$100,0)+1,0)))="Н/Д",AND(INDIRECT(CONCATENATE("'2018-07 (Д)'!E",TEXT(MATCH($C74,'2018-07 (Д)'!$C$2:$C$100,0)+1,0)))="Н/Д",INDIRECT(CONCATENATE("'2018-06 (Д)'!E",TEXT(MATCH($C74,'2018-06 (Д)'!$C$2:$C$100,0)+1,0))))),"Н/Д",((INDIRECT(CONCATENATE("'2018-07 (Д)'!E",TEXT(MATCH($C74,'2018-07 (Д)'!$C$2:$C$100,0)+1,0)))-INDIRECT(CONCATENATE("'2018-06 (Д)'!E",TEXT(MATCH($C74,'2018-06 (Д)'!$C$2:$C$100,0)+1,0))))/INDIRECT(CONCATENATE("'2018-06 (Д)'!E",TEXT(MATCH($C74,'2018-06 (Д)'!$C$2:$C$100,0)+1,0))))*100)</f>
        <v>-21.193363459404395</v>
      </c>
      <c r="J74" s="9">
        <f ca="1">IF(OR(INDIRECT(CONCATENATE("'2018-08 (Д)'!E",TEXT(MATCH($C74,'2018-08 (Д)'!$C$2:$C$100,0)+1,0)))="Н/Д",INDIRECT(CONCATENATE("'2018-07 (Д)'!E",TEXT(MATCH($C74,'2018-07 (Д)'!$C$2:$C$100,0)+1,0)))="Н/Д",AND(INDIRECT(CONCATENATE("'2018-08 (Д)'!E",TEXT(MATCH($C74,'2018-08 (Д)'!$C$2:$C$100,0)+1,0)))="Н/Д",INDIRECT(CONCATENATE("'2018-07 (Д)'!E",TEXT(MATCH($C74,'2018-07 (Д)'!$C$2:$C$100,0)+1,0))))),"Н/Д",((INDIRECT(CONCATENATE("'2018-08 (Д)'!E",TEXT(MATCH($C74,'2018-08 (Д)'!$C$2:$C$100,0)+1,0)))-INDIRECT(CONCATENATE("'2018-07 (Д)'!E",TEXT(MATCH($C74,'2018-07 (Д)'!$C$2:$C$100,0)+1,0))))/INDIRECT(CONCATENATE("'2018-07 (Д)'!E",TEXT(MATCH($C74,'2018-07 (Д)'!$C$2:$C$100,0)+1,0))))*100)</f>
        <v>36.959488721416783</v>
      </c>
      <c r="K74" s="9">
        <f ca="1">IF(OR(INDIRECT(CONCATENATE("'2018-09 (Д)'!E",TEXT(MATCH($C74,'2018-09 (Д)'!$C$2:$C$100,0)+1,0)))="Н/Д",INDIRECT(CONCATENATE("'2018-08 (Д)'!E",TEXT(MATCH($C74,'2018-08 (Д)'!$C$2:$C$100,0)+1,0)))="Н/Д",AND(INDIRECT(CONCATENATE("'2018-09 (Д)'!E",TEXT(MATCH($C74,'2018-09 (Д)'!$C$2:$C$100,0)+1,0)))="Н/Д",INDIRECT(CONCATENATE("'2018-08 (Д)'!E",TEXT(MATCH($C74,'2018-08 (Д)'!$C$2:$C$100,0)+1,0))))),"Н/Д",((INDIRECT(CONCATENATE("'2018-09 (Д)'!E",TEXT(MATCH($C74,'2018-09 (Д)'!$C$2:$C$100,0)+1,0)))-INDIRECT(CONCATENATE("'2018-08 (Д)'!E",TEXT(MATCH($C74,'2018-08 (Д)'!$C$2:$C$100,0)+1,0))))/INDIRECT(CONCATENATE("'2018-08 (Д)'!E",TEXT(MATCH($C74,'2018-08 (Д)'!$C$2:$C$100,0)+1,0))))*100)</f>
        <v>-21.784410550899313</v>
      </c>
      <c r="L74" s="9">
        <f ca="1">IF(OR(INDIRECT(CONCATENATE("'2018-10 (Д)'!E",TEXT(MATCH($C74,'2018-10 (Д)'!$C$2:$C$100,0)+1,0)))="Н/Д",INDIRECT(CONCATENATE("'2018-09 (Д)'!E",TEXT(MATCH($C74,'2018-09 (Д)'!$C$2:$C$100,0)+1,0)))="Н/Д",AND(INDIRECT(CONCATENATE("'2018-10 (Д)'!E",TEXT(MATCH($C74,'2018-10 (Д)'!$C$2:$C$100,0)+1,0)))="Н/Д",INDIRECT(CONCATENATE("'2018-09 (Д)'!E",TEXT(MATCH($C74,'2018-09 (Д)'!$C$2:$C$100,0)+1,0))))),"Н/Д",((INDIRECT(CONCATENATE("'2018-10 (Д)'!E",TEXT(MATCH($C74,'2018-10 (Д)'!$C$2:$C$100,0)+1,0)))-INDIRECT(CONCATENATE("'2018-09 (Д)'!E",TEXT(MATCH($C74,'2018-09 (Д)'!$C$2:$C$100,0)+1,0))))/INDIRECT(CONCATENATE("'2018-09 (Д)'!E",TEXT(MATCH($C74,'2018-09 (Д)'!$C$2:$C$100,0)+1,0))))*100)</f>
        <v>-10.821519244612251</v>
      </c>
      <c r="M74" s="9">
        <f ca="1">IF(OR(INDIRECT(CONCATENATE("'2018-11 (Д)'!E",TEXT(MATCH($C74,'2018-11 (Д)'!$C$2:$C$100,0)+1,0)))="Н/Д",INDIRECT(CONCATENATE("'2018-10 (Д)'!E",TEXT(MATCH($C74,'2018-10 (Д)'!$C$2:$C$100,0)+1,0)))="Н/Д",AND(INDIRECT(CONCATENATE("'2018-11 (Д)'!E",TEXT(MATCH($C74,'2018-11 (Д)'!$C$2:$C$100,0)+1,0)))="Н/Д",INDIRECT(CONCATENATE("'2018-10 (Д)'!E",TEXT(MATCH($C74,'2018-10 (Д)'!$C$2:$C$100,0)+1,0))))),"Н/Д",((INDIRECT(CONCATENATE("'2018-11 (Д)'!E",TEXT(MATCH($C74,'2018-11 (Д)'!$C$2:$C$100,0)+1,0)))-INDIRECT(CONCATENATE("'2018-10 (Д)'!E",TEXT(MATCH($C74,'2018-10 (Д)'!$C$2:$C$100,0)+1,0))))/INDIRECT(CONCATENATE("'2018-10 (Д)'!E",TEXT(MATCH($C74,'2018-10 (Д)'!$C$2:$C$100,0)+1,0))))*100)</f>
        <v>78.195692626678337</v>
      </c>
      <c r="N74" s="9">
        <f ca="1">IF(OR(INDIRECT(CONCATENATE("'2018-12 (Д)'!E",TEXT(MATCH($C74,'2018-12 (Д)'!$C$2:$C$100,0)+1,0)))="Н/Д",INDIRECT(CONCATENATE("'2018-11 (Д)'!E",TEXT(MATCH($C74,'2018-11 (Д)'!$C$2:$C$100,0)+1,0)))="Н/Д",AND(INDIRECT(CONCATENATE("'2018-12 (Д)'!E",TEXT(MATCH($C74,'2018-12 (Д)'!$C$2:$C$100,0)+1,0)))="Н/Д",INDIRECT(CONCATENATE("'2018-11 (Д)'!E",TEXT(MATCH($C74,'2018-11 (Д)'!$C$2:$C$100,0)+1,0))))),"Н/Д",((INDIRECT(CONCATENATE("'2018-12 (Д)'!E",TEXT(MATCH($C74,'2018-12 (Д)'!$C$2:$C$100,0)+1,0)))-INDIRECT(CONCATENATE("'2018-11 (Д)'!E",TEXT(MATCH($C74,'2018-11 (Д)'!$C$2:$C$100,0)+1,0))))/INDIRECT(CONCATENATE("'2018-11 (Д)'!E",TEXT(MATCH($C74,'2018-11 (Д)'!$C$2:$C$100,0)+1,0))))*100)</f>
        <v>-28.400456761194086</v>
      </c>
      <c r="O74" s="9"/>
      <c r="P74" s="9">
        <f ca="1">IF(OR(INDIRECT(CONCATENATE("'2018-03 (Д)'!F",TEXT(MATCH($C74,'2018-03 (Д)'!$C$2:$C$100,0)+1,0)))="Н/Д",INDIRECT(CONCATENATE("'2018-02 (Д)'!F",TEXT(MATCH($C74,'2018-02 (Д)'!$C$2:$C$100,0)+1,0)))="Н/Д",AND(INDIRECT(CONCATENATE("'2018-03 (Д)'!F",TEXT(MATCH($C74,'2018-03 (Д)'!$C$2:$C$100,0)+1,0)))="Н/Д",INDIRECT(CONCATENATE("'2018-02 (Д)'!F",TEXT(MATCH($C74,'2018-02 (Д)'!$C$2:$C$100,0)+1,0))))),"Н/Д",((INDIRECT(CONCATENATE("'2018-03 (Д)'!F",TEXT(MATCH($C74,'2018-03 (Д)'!$C$2:$C$100,0)+1,0)))-INDIRECT(CONCATENATE("'2018-02 (Д)'!F",TEXT(MATCH($C74,'2018-02 (Д)'!$C$2:$C$100,0)+1,0))))/INDIRECT(CONCATENATE("'2018-02 (Д)'!F",TEXT(MATCH($C74,'2018-02 (Д)'!$C$2:$C$100,0)+1,0))))*100)</f>
        <v>13.325973946471089</v>
      </c>
      <c r="Q74" s="9">
        <f ca="1">IF(OR(INDIRECT(CONCATENATE("'2018-04 (Д)'!F",TEXT(MATCH($C74,'2018-04 (Д)'!$C$2:$C$100,0)+1,0)))="Н/Д",INDIRECT(CONCATENATE("'2018-03 (Д)'!F",TEXT(MATCH($C74,'2018-03 (Д)'!$C$2:$C$100,0)+1,0)))="Н/Д",AND(INDIRECT(CONCATENATE("'2018-04 (Д)'!F",TEXT(MATCH($C74,'2018-04 (Д)'!$C$2:$C$100,0)+1,0)))="Н/Д",INDIRECT(CONCATENATE("'2018-03 (Д)'!F",TEXT(MATCH($C74,'2018-03 (Д)'!$C$2:$C$100,0)+1,0))))),"Н/Д",((INDIRECT(CONCATENATE("'2018-04 (Д)'!F",TEXT(MATCH($C74,'2018-04 (Д)'!$C$2:$C$100,0)+1,0)))-INDIRECT(CONCATENATE("'2018-03 (Д)'!F",TEXT(MATCH($C74,'2018-03 (Д)'!$C$2:$C$100,0)+1,0))))/INDIRECT(CONCATENATE("'2018-03 (Д)'!F",TEXT(MATCH($C74,'2018-03 (Д)'!$C$2:$C$100,0)+1,0))))*100)</f>
        <v>92.966300083267654</v>
      </c>
      <c r="R74" s="9">
        <f ca="1">IF(OR(INDIRECT(CONCATENATE("'2018-05 (Д)'!F",TEXT(MATCH($C74,'2018-05 (Д)'!$C$2:$C$100,0)+1,0)))="Н/Д",INDIRECT(CONCATENATE("'2018-04 (Д)'!F",TEXT(MATCH($C74,'2018-04 (Д)'!$C$2:$C$100,0)+1,0)))="Н/Д",AND(INDIRECT(CONCATENATE("'2018-05 (Д)'!F",TEXT(MATCH($C74,'2018-05 (Д)'!$C$2:$C$100,0)+1,0)))="Н/Д",INDIRECT(CONCATENATE("'2018-04 (Д)'!F",TEXT(MATCH($C74,'2018-04 (Д)'!$C$2:$C$100,0)+1,0))))),"Н/Д",((INDIRECT(CONCATENATE("'2018-05 (Д)'!F",TEXT(MATCH($C74,'2018-05 (Д)'!$C$2:$C$100,0)+1,0)))-INDIRECT(CONCATENATE("'2018-04 (Д)'!F",TEXT(MATCH($C74,'2018-04 (Д)'!$C$2:$C$100,0)+1,0))))/INDIRECT(CONCATENATE("'2018-04 (Д)'!F",TEXT(MATCH($C74,'2018-04 (Д)'!$C$2:$C$100,0)+1,0))))*100)</f>
        <v>-10.865846852304056</v>
      </c>
      <c r="S74" s="9">
        <f ca="1">IF(OR(INDIRECT(CONCATENATE("'2018-06 (Д)'!F",TEXT(MATCH($C74,'2018-06 (Д)'!$C$2:$C$100,0)+1,0)))="Н/Д",INDIRECT(CONCATENATE("'2018-05 (Д)'!F",TEXT(MATCH($C74,'2018-05 (Д)'!$C$2:$C$100,0)+1,0)))="Н/Д",AND(INDIRECT(CONCATENATE("'2018-06 (Д)'!F",TEXT(MATCH($C74,'2018-06 (Д)'!$C$2:$C$100,0)+1,0)))="Н/Д",INDIRECT(CONCATENATE("'2018-05 (Д)'!F",TEXT(MATCH($C74,'2018-05 (Д)'!$C$2:$C$100,0)+1,0))))),"Н/Д",((INDIRECT(CONCATENATE("'2018-06 (Д)'!F",TEXT(MATCH($C74,'2018-06 (Д)'!$C$2:$C$100,0)+1,0)))-INDIRECT(CONCATENATE("'2018-05 (Д)'!F",TEXT(MATCH($C74,'2018-05 (Д)'!$C$2:$C$100,0)+1,0))))/INDIRECT(CONCATENATE("'2018-05 (Д)'!F",TEXT(MATCH($C74,'2018-05 (Д)'!$C$2:$C$100,0)+1,0))))*100)</f>
        <v>-5.3083803328167249E-2</v>
      </c>
      <c r="T74" s="9">
        <f ca="1">IF(OR(INDIRECT(CONCATENATE("'2018-07 (Д)'!F",TEXT(MATCH($C74,'2018-07 (Д)'!$C$2:$C$100,0)+1,0)))="Н/Д",INDIRECT(CONCATENATE("'2018-06 (Д)'!F",TEXT(MATCH($C74,'2018-06 (Д)'!$C$2:$C$100,0)+1,0)))="Н/Д",AND(INDIRECT(CONCATENATE("'2018-07 (Д)'!F",TEXT(MATCH($C74,'2018-07 (Д)'!$C$2:$C$100,0)+1,0)))="Н/Д",INDIRECT(CONCATENATE("'2018-06 (Д)'!F",TEXT(MATCH($C74,'2018-06 (Д)'!$C$2:$C$100,0)+1,0))))),"Н/Д",((INDIRECT(CONCATENATE("'2018-07 (Д)'!F",TEXT(MATCH($C74,'2018-07 (Д)'!$C$2:$C$100,0)+1,0)))-INDIRECT(CONCATENATE("'2018-06 (Д)'!F",TEXT(MATCH($C74,'2018-06 (Д)'!$C$2:$C$100,0)+1,0))))/INDIRECT(CONCATENATE("'2018-06 (Д)'!F",TEXT(MATCH($C74,'2018-06 (Д)'!$C$2:$C$100,0)+1,0))))*100)</f>
        <v>-31.003290545527335</v>
      </c>
      <c r="U74" s="9">
        <f ca="1">IF(OR(INDIRECT(CONCATENATE("'2018-08 (Д)'!F",TEXT(MATCH($C74,'2018-08 (Д)'!$C$2:$C$100,0)+1,0)))="Н/Д",INDIRECT(CONCATENATE("'2018-07 (Д)'!F",TEXT(MATCH($C74,'2018-07 (Д)'!$C$2:$C$100,0)+1,0)))="Н/Д",AND(INDIRECT(CONCATENATE("'2018-08 (Д)'!F",TEXT(MATCH($C74,'2018-08 (Д)'!$C$2:$C$100,0)+1,0)))="Н/Д",INDIRECT(CONCATENATE("'2018-07 (Д)'!F",TEXT(MATCH($C74,'2018-07 (Д)'!$C$2:$C$100,0)+1,0))))),"Н/Д",((INDIRECT(CONCATENATE("'2018-08 (Д)'!F",TEXT(MATCH($C74,'2018-08 (Д)'!$C$2:$C$100,0)+1,0)))-INDIRECT(CONCATENATE("'2018-07 (Д)'!F",TEXT(MATCH($C74,'2018-07 (Д)'!$C$2:$C$100,0)+1,0))))/INDIRECT(CONCATENATE("'2018-07 (Д)'!F",TEXT(MATCH($C74,'2018-07 (Д)'!$C$2:$C$100,0)+1,0))))*100)</f>
        <v>57.563011004077879</v>
      </c>
      <c r="V74" s="9">
        <f ca="1">IF(OR(INDIRECT(CONCATENATE("'2018-09 (Д)'!F",TEXT(MATCH($C74,'2018-09 (Д)'!$C$2:$C$100,0)+1,0)))="Н/Д",INDIRECT(CONCATENATE("'2018-08 (Д)'!F",TEXT(MATCH($C74,'2018-08 (Д)'!$C$2:$C$100,0)+1,0)))="Н/Д",AND(INDIRECT(CONCATENATE("'2018-09 (Д)'!F",TEXT(MATCH($C74,'2018-09 (Д)'!$C$2:$C$100,0)+1,0)))="Н/Д",INDIRECT(CONCATENATE("'2018-08 (Д)'!F",TEXT(MATCH($C74,'2018-08 (Д)'!$C$2:$C$100,0)+1,0))))),"Н/Д",((INDIRECT(CONCATENATE("'2018-09 (Д)'!F",TEXT(MATCH($C74,'2018-09 (Д)'!$C$2:$C$100,0)+1,0)))-INDIRECT(CONCATENATE("'2018-08 (Д)'!F",TEXT(MATCH($C74,'2018-08 (Д)'!$C$2:$C$100,0)+1,0))))/INDIRECT(CONCATENATE("'2018-08 (Д)'!F",TEXT(MATCH($C74,'2018-08 (Д)'!$C$2:$C$100,0)+1,0))))*100)</f>
        <v>-31.439797063697899</v>
      </c>
      <c r="W74" s="9">
        <f ca="1">IF(OR(INDIRECT(CONCATENATE("'2018-10 (Д)'!F",TEXT(MATCH($C74,'2018-10 (Д)'!$C$2:$C$100,0)+1,0)))="Н/Д",INDIRECT(CONCATENATE("'2018-09 (Д)'!F",TEXT(MATCH($C74,'2018-09 (Д)'!$C$2:$C$100,0)+1,0)))="Н/Д",AND(INDIRECT(CONCATENATE("'2018-10 (Д)'!F",TEXT(MATCH($C74,'2018-10 (Д)'!$C$2:$C$100,0)+1,0)))="Н/Д",INDIRECT(CONCATENATE("'2018-09 (Д)'!F",TEXT(MATCH($C74,'2018-09 (Д)'!$C$2:$C$100,0)+1,0))))),"Н/Д",((INDIRECT(CONCATENATE("'2018-10 (Д)'!F",TEXT(MATCH($C74,'2018-10 (Д)'!$C$2:$C$100,0)+1,0)))-INDIRECT(CONCATENATE("'2018-09 (Д)'!F",TEXT(MATCH($C74,'2018-09 (Д)'!$C$2:$C$100,0)+1,0))))/INDIRECT(CONCATENATE("'2018-09 (Д)'!F",TEXT(MATCH($C74,'2018-09 (Д)'!$C$2:$C$100,0)+1,0))))*100)</f>
        <v>-10.316171261101035</v>
      </c>
      <c r="X74" s="9">
        <f ca="1">IF(OR(INDIRECT(CONCATENATE("'2018-11 (Д)'!F",TEXT(MATCH($C74,'2018-11 (Д)'!$C$2:$C$100,0)+1,0)))="Н/Д",INDIRECT(CONCATENATE("'2018-10 (Д)'!F",TEXT(MATCH($C74,'2018-10 (Д)'!$C$2:$C$100,0)+1,0)))="Н/Д",AND(INDIRECT(CONCATENATE("'2018-11 (Д)'!F",TEXT(MATCH($C74,'2018-11 (Д)'!$C$2:$C$100,0)+1,0)))="Н/Д",INDIRECT(CONCATENATE("'2018-10 (Д)'!F",TEXT(MATCH($C74,'2018-10 (Д)'!$C$2:$C$100,0)+1,0))))),"Н/Д",((INDIRECT(CONCATENATE("'2018-11 (Д)'!F",TEXT(MATCH($C74,'2018-11 (Д)'!$C$2:$C$100,0)+1,0)))-INDIRECT(CONCATENATE("'2018-10 (Д)'!F",TEXT(MATCH($C74,'2018-10 (Д)'!$C$2:$C$100,0)+1,0))))/INDIRECT(CONCATENATE("'2018-10 (Д)'!F",TEXT(MATCH($C74,'2018-10 (Д)'!$C$2:$C$100,0)+1,0))))*100)</f>
        <v>102.519704244867</v>
      </c>
      <c r="Y74" s="9">
        <f ca="1">IF(OR(INDIRECT(CONCATENATE("'2018-12 (Д)'!F",TEXT(MATCH($C74,'2018-12 (Д)'!$C$2:$C$100,0)+1,0)))="Н/Д",INDIRECT(CONCATENATE("'2018-11 (Д)'!F",TEXT(MATCH($C74,'2018-11 (Д)'!$C$2:$C$100,0)+1,0)))="Н/Д",AND(INDIRECT(CONCATENATE("'2018-12 (Д)'!F",TEXT(MATCH($C74,'2018-12 (Д)'!$C$2:$C$100,0)+1,0)))="Н/Д",INDIRECT(CONCATENATE("'2018-11 (Д)'!F",TEXT(MATCH($C74,'2018-11 (Д)'!$C$2:$C$100,0)+1,0))))),"Н/Д",((INDIRECT(CONCATENATE("'2018-12 (Д)'!F",TEXT(MATCH($C74,'2018-12 (Д)'!$C$2:$C$100,0)+1,0)))-INDIRECT(CONCATENATE("'2018-11 (Д)'!F",TEXT(MATCH($C74,'2018-11 (Д)'!$C$2:$C$100,0)+1,0))))/INDIRECT(CONCATENATE("'2018-11 (Д)'!F",TEXT(MATCH($C74,'2018-11 (Д)'!$C$2:$C$100,0)+1,0))))*100)</f>
        <v>-30.471310393529478</v>
      </c>
      <c r="Z74" s="9"/>
      <c r="AA74" s="9">
        <f ca="1">IF(OR(INDIRECT(CONCATENATE("'2018-03 (Д)'!G",TEXT(MATCH($C74,'2018-03 (Д)'!$C$2:$C$100,0)+1,0)))="Н/Д",INDIRECT(CONCATENATE("'2018-02 (Д)'!G",TEXT(MATCH($C74,'2018-02 (Д)'!$C$2:$C$100,0)+1,0)))="Н/Д",AND(INDIRECT(CONCATENATE("'2018-03 (Д)'!G",TEXT(MATCH($C74,'2018-03 (Д)'!$C$2:$C$100,0)+1,0)))="Н/Д",INDIRECT(CONCATENATE("'2018-02 (Д)'!G",TEXT(MATCH($C74,'2018-02 (Д)'!$C$2:$C$100,0)+1,0))))),"Н/Д",((INDIRECT(CONCATENATE("'2018-03 (Д)'!G",TEXT(MATCH($C74,'2018-03 (Д)'!$C$2:$C$100,0)+1,0)))-INDIRECT(CONCATENATE("'2018-02 (Д)'!G",TEXT(MATCH($C74,'2018-02 (Д)'!$C$2:$C$100,0)+1,0))))/INDIRECT(CONCATENATE("'2018-02 (Д)'!G",TEXT(MATCH($C74,'2018-02 (Д)'!$C$2:$C$100,0)+1,0))))*100)</f>
        <v>-4.4400556592188378</v>
      </c>
      <c r="AB74" s="9">
        <f ca="1">IF(OR(INDIRECT(CONCATENATE("'2018-04 (Д)'!G",TEXT(MATCH($C74,'2018-04 (Д)'!$C$2:$C$100,0)+1,0)))="Н/Д",INDIRECT(CONCATENATE("'2018-03 (Д)'!G",TEXT(MATCH($C74,'2018-03 (Д)'!$C$2:$C$100,0)+1,0)))="Н/Д",AND(INDIRECT(CONCATENATE("'2018-04 (Д)'!G",TEXT(MATCH($C74,'2018-04 (Д)'!$C$2:$C$100,0)+1,0)))="Н/Д",INDIRECT(CONCATENATE("'2018-03 (Д)'!G",TEXT(MATCH($C74,'2018-03 (Д)'!$C$2:$C$100,0)+1,0))))),"Н/Д",((INDIRECT(CONCATENATE("'2018-04 (Д)'!G",TEXT(MATCH($C74,'2018-04 (Д)'!$C$2:$C$100,0)+1,0)))-INDIRECT(CONCATENATE("'2018-03 (Д)'!G",TEXT(MATCH($C74,'2018-03 (Д)'!$C$2:$C$100,0)+1,0))))/INDIRECT(CONCATENATE("'2018-03 (Д)'!G",TEXT(MATCH($C74,'2018-03 (Д)'!$C$2:$C$100,0)+1,0))))*100)</f>
        <v>342.8500054777985</v>
      </c>
      <c r="AC74" s="9">
        <f ca="1">IF(OR(INDIRECT(CONCATENATE("'2018-05 (Д)'!G",TEXT(MATCH($C74,'2018-05 (Д)'!$C$2:$C$100,0)+1,0)))="Н/Д",INDIRECT(CONCATENATE("'2018-04 (Д)'!G",TEXT(MATCH($C74,'2018-04 (Д)'!$C$2:$C$100,0)+1,0)))="Н/Д",AND(INDIRECT(CONCATENATE("'2018-05 (Д)'!G",TEXT(MATCH($C74,'2018-05 (Д)'!$C$2:$C$100,0)+1,0)))="Н/Д",INDIRECT(CONCATENATE("'2018-04 (Д)'!G",TEXT(MATCH($C74,'2018-04 (Д)'!$C$2:$C$100,0)+1,0))))),"Н/Д",((INDIRECT(CONCATENATE("'2018-05 (Д)'!G",TEXT(MATCH($C74,'2018-05 (Д)'!$C$2:$C$100,0)+1,0)))-INDIRECT(CONCATENATE("'2018-04 (Д)'!G",TEXT(MATCH($C74,'2018-04 (Д)'!$C$2:$C$100,0)+1,0))))/INDIRECT(CONCATENATE("'2018-04 (Д)'!G",TEXT(MATCH($C74,'2018-04 (Д)'!$C$2:$C$100,0)+1,0))))*100)</f>
        <v>-74.139111741629321</v>
      </c>
      <c r="AD74" s="9">
        <f ca="1">IF(OR(INDIRECT(CONCATENATE("'2018-06 (Д)'!G",TEXT(MATCH($C74,'2018-06 (Д)'!$C$2:$C$100,0)+1,0)))="Н/Д",INDIRECT(CONCATENATE("'2018-05 (Д)'!G",TEXT(MATCH($C74,'2018-05 (Д)'!$C$2:$C$100,0)+1,0)))="Н/Д",AND(INDIRECT(CONCATENATE("'2018-06 (Д)'!G",TEXT(MATCH($C74,'2018-06 (Д)'!$C$2:$C$100,0)+1,0)))="Н/Д",INDIRECT(CONCATENATE("'2018-05 (Д)'!G",TEXT(MATCH($C74,'2018-05 (Д)'!$C$2:$C$100,0)+1,0))))),"Н/Д",((INDIRECT(CONCATENATE("'2018-06 (Д)'!G",TEXT(MATCH($C74,'2018-06 (Д)'!$C$2:$C$100,0)+1,0)))-INDIRECT(CONCATENATE("'2018-05 (Д)'!G",TEXT(MATCH($C74,'2018-05 (Д)'!$C$2:$C$100,0)+1,0))))/INDIRECT(CONCATENATE("'2018-05 (Д)'!G",TEXT(MATCH($C74,'2018-05 (Д)'!$C$2:$C$100,0)+1,0))))*100)</f>
        <v>153.0516021679878</v>
      </c>
      <c r="AE74" s="9">
        <f ca="1">IF(OR(INDIRECT(CONCATENATE("'2018-07 (Д)'!G",TEXT(MATCH($C74,'2018-07 (Д)'!$C$2:$C$100,0)+1,0)))="Н/Д",INDIRECT(CONCATENATE("'2018-06 (Д)'!G",TEXT(MATCH($C74,'2018-06 (Д)'!$C$2:$C$100,0)+1,0)))="Н/Д",AND(INDIRECT(CONCATENATE("'2018-07 (Д)'!G",TEXT(MATCH($C74,'2018-07 (Д)'!$C$2:$C$100,0)+1,0)))="Н/Д",INDIRECT(CONCATENATE("'2018-06 (Д)'!G",TEXT(MATCH($C74,'2018-06 (Д)'!$C$2:$C$100,0)+1,0))))),"Н/Д",((INDIRECT(CONCATENATE("'2018-07 (Д)'!G",TEXT(MATCH($C74,'2018-07 (Д)'!$C$2:$C$100,0)+1,0)))-INDIRECT(CONCATENATE("'2018-06 (Д)'!G",TEXT(MATCH($C74,'2018-06 (Д)'!$C$2:$C$100,0)+1,0))))/INDIRECT(CONCATENATE("'2018-06 (Д)'!G",TEXT(MATCH($C74,'2018-06 (Д)'!$C$2:$C$100,0)+1,0))))*100)</f>
        <v>-43.23580678341532</v>
      </c>
      <c r="AF74" s="9">
        <f ca="1">IF(OR(INDIRECT(CONCATENATE("'2018-08 (Д)'!G",TEXT(MATCH($C74,'2018-08 (Д)'!$C$2:$C$100,0)+1,0)))="Н/Д",INDIRECT(CONCATENATE("'2018-07 (Д)'!G",TEXT(MATCH($C74,'2018-07 (Д)'!$C$2:$C$100,0)+1,0)))="Н/Д",AND(INDIRECT(CONCATENATE("'2018-08 (Д)'!G",TEXT(MATCH($C74,'2018-08 (Д)'!$C$2:$C$100,0)+1,0)))="Н/Д",INDIRECT(CONCATENATE("'2018-07 (Д)'!G",TEXT(MATCH($C74,'2018-07 (Д)'!$C$2:$C$100,0)+1,0))))),"Н/Д",((INDIRECT(CONCATENATE("'2018-08 (Д)'!G",TEXT(MATCH($C74,'2018-08 (Д)'!$C$2:$C$100,0)+1,0)))-INDIRECT(CONCATENATE("'2018-07 (Д)'!G",TEXT(MATCH($C74,'2018-07 (Д)'!$C$2:$C$100,0)+1,0))))/INDIRECT(CONCATENATE("'2018-07 (Д)'!G",TEXT(MATCH($C74,'2018-07 (Д)'!$C$2:$C$100,0)+1,0))))*100)</f>
        <v>5.5029076180696892</v>
      </c>
      <c r="AG74" s="9">
        <f ca="1">IF(OR(INDIRECT(CONCATENATE("'2018-09 (Д)'!G",TEXT(MATCH($C74,'2018-09 (Д)'!$C$2:$C$100,0)+1,0)))="Н/Д",INDIRECT(CONCATENATE("'2018-08 (Д)'!G",TEXT(MATCH($C74,'2018-08 (Д)'!$C$2:$C$100,0)+1,0)))="Н/Д",AND(INDIRECT(CONCATENATE("'2018-09 (Д)'!G",TEXT(MATCH($C74,'2018-09 (Д)'!$C$2:$C$100,0)+1,0)))="Н/Д",INDIRECT(CONCATENATE("'2018-08 (Д)'!G",TEXT(MATCH($C74,'2018-08 (Д)'!$C$2:$C$100,0)+1,0))))),"Н/Д",((INDIRECT(CONCATENATE("'2018-09 (Д)'!G",TEXT(MATCH($C74,'2018-09 (Д)'!$C$2:$C$100,0)+1,0)))-INDIRECT(CONCATENATE("'2018-08 (Д)'!G",TEXT(MATCH($C74,'2018-08 (Д)'!$C$2:$C$100,0)+1,0))))/INDIRECT(CONCATENATE("'2018-08 (Д)'!G",TEXT(MATCH($C74,'2018-08 (Д)'!$C$2:$C$100,0)+1,0))))*100)</f>
        <v>-11.333648380114257</v>
      </c>
      <c r="AH74" s="9">
        <f ca="1">IF(OR(INDIRECT(CONCATENATE("'2018-10 (Д)'!G",TEXT(MATCH($C74,'2018-10 (Д)'!$C$2:$C$100,0)+1,0)))="Н/Д",INDIRECT(CONCATENATE("'2018-09 (Д)'!G",TEXT(MATCH($C74,'2018-09 (Д)'!$C$2:$C$100,0)+1,0)))="Н/Д",AND(INDIRECT(CONCATENATE("'2018-10 (Д)'!G",TEXT(MATCH($C74,'2018-10 (Д)'!$C$2:$C$100,0)+1,0)))="Н/Д",INDIRECT(CONCATENATE("'2018-09 (Д)'!G",TEXT(MATCH($C74,'2018-09 (Д)'!$C$2:$C$100,0)+1,0))))),"Н/Д",((INDIRECT(CONCATENATE("'2018-10 (Д)'!G",TEXT(MATCH($C74,'2018-10 (Д)'!$C$2:$C$100,0)+1,0)))-INDIRECT(CONCATENATE("'2018-09 (Д)'!G",TEXT(MATCH($C74,'2018-09 (Д)'!$C$2:$C$100,0)+1,0))))/INDIRECT(CONCATENATE("'2018-09 (Д)'!G",TEXT(MATCH($C74,'2018-09 (Д)'!$C$2:$C$100,0)+1,0))))*100)</f>
        <v>-10.174365988847155</v>
      </c>
      <c r="AI74" s="9">
        <f ca="1">IF(OR(INDIRECT(CONCATENATE("'2018-11 (Д)'!G",TEXT(MATCH($C74,'2018-11 (Д)'!$C$2:$C$100,0)+1,0)))="Н/Д",INDIRECT(CONCATENATE("'2018-10 (Д)'!G",TEXT(MATCH($C74,'2018-10 (Д)'!$C$2:$C$100,0)+1,0)))="Н/Д",AND(INDIRECT(CONCATENATE("'2018-11 (Д)'!G",TEXT(MATCH($C74,'2018-11 (Д)'!$C$2:$C$100,0)+1,0)))="Н/Д",INDIRECT(CONCATENATE("'2018-10 (Д)'!G",TEXT(MATCH($C74,'2018-10 (Д)'!$C$2:$C$100,0)+1,0))))),"Н/Д",((INDIRECT(CONCATENATE("'2018-11 (Д)'!G",TEXT(MATCH($C74,'2018-11 (Д)'!$C$2:$C$100,0)+1,0)))-INDIRECT(CONCATENATE("'2018-10 (Д)'!G",TEXT(MATCH($C74,'2018-10 (Д)'!$C$2:$C$100,0)+1,0))))/INDIRECT(CONCATENATE("'2018-10 (Д)'!G",TEXT(MATCH($C74,'2018-10 (Д)'!$C$2:$C$100,0)+1,0))))*100)</f>
        <v>181.92210162191205</v>
      </c>
      <c r="AJ74" s="9">
        <f ca="1">IF(OR(INDIRECT(CONCATENATE("'2018-12 (Д)'!G",TEXT(MATCH($C74,'2018-12 (Д)'!$C$2:$C$100,0)+1,0)))="Н/Д",INDIRECT(CONCATENATE("'2018-11 (Д)'!G",TEXT(MATCH($C74,'2018-11 (Д)'!$C$2:$C$100,0)+1,0)))="Н/Д",AND(INDIRECT(CONCATENATE("'2018-12 (Д)'!G",TEXT(MATCH($C74,'2018-12 (Д)'!$C$2:$C$100,0)+1,0)))="Н/Д",INDIRECT(CONCATENATE("'2018-11 (Д)'!G",TEXT(MATCH($C74,'2018-11 (Д)'!$C$2:$C$100,0)+1,0))))),"Н/Д",((INDIRECT(CONCATENATE("'2018-12 (Д)'!G",TEXT(MATCH($C74,'2018-12 (Д)'!$C$2:$C$100,0)+1,0)))-INDIRECT(CONCATENATE("'2018-11 (Д)'!G",TEXT(MATCH($C74,'2018-11 (Д)'!$C$2:$C$100,0)+1,0))))/INDIRECT(CONCATENATE("'2018-11 (Д)'!G",TEXT(MATCH($C74,'2018-11 (Д)'!$C$2:$C$100,0)+1,0))))*100)</f>
        <v>-49.619041105234679</v>
      </c>
      <c r="AK74" s="9"/>
      <c r="AL74" s="9">
        <f ca="1">IF(OR(INDIRECT(CONCATENATE("'2018-03 (Д)'!H",TEXT(MATCH($C74,'2018-03 (Д)'!$C$2:$C$100,0)+1,0)))="Н/Д",INDIRECT(CONCATENATE("'2018-02 (Д)'!H",TEXT(MATCH($C74,'2018-02 (Д)'!$C$2:$C$100,0)+1,0)))="Н/Д",AND(INDIRECT(CONCATENATE("'2018-03 (Д)'!H",TEXT(MATCH($C74,'2018-03 (Д)'!$C$2:$C$100,0)+1,0)))="Н/Д",INDIRECT(CONCATENATE("'2018-02 (Д)'!H",TEXT(MATCH($C74,'2018-02 (Д)'!$C$2:$C$100,0)+1,0))))),"Н/Д",((INDIRECT(CONCATENATE("'2018-03 (Д)'!H",TEXT(MATCH($C74,'2018-03 (Д)'!$C$2:$C$100,0)+1,0)))-INDIRECT(CONCATENATE("'2018-02 (Д)'!H",TEXT(MATCH($C74,'2018-02 (Д)'!$C$2:$C$100,0)+1,0))))/INDIRECT(CONCATENATE("'2018-02 (Д)'!H",TEXT(MATCH($C74,'2018-02 (Д)'!$C$2:$C$100,0)+1,0))))*100)</f>
        <v>53.699210018166966</v>
      </c>
      <c r="AM74" s="9">
        <f ca="1">IF(OR(INDIRECT(CONCATENATE("'2018-04 (Д)'!H",TEXT(MATCH($C74,'2018-04 (Д)'!$C$2:$C$100,0)+1,0)))="Н/Д",INDIRECT(CONCATENATE("'2018-03 (Д)'!H",TEXT(MATCH($C74,'2018-03 (Д)'!$C$2:$C$100,0)+1,0)))="Н/Д",AND(INDIRECT(CONCATENATE("'2018-04 (Д)'!H",TEXT(MATCH($C74,'2018-04 (Д)'!$C$2:$C$100,0)+1,0)))="Н/Д",INDIRECT(CONCATENATE("'2018-03 (Д)'!H",TEXT(MATCH($C74,'2018-03 (Д)'!$C$2:$C$100,0)+1,0))))),"Н/Д",((INDIRECT(CONCATENATE("'2018-04 (Д)'!H",TEXT(MATCH($C74,'2018-04 (Д)'!$C$2:$C$100,0)+1,0)))-INDIRECT(CONCATENATE("'2018-03 (Д)'!H",TEXT(MATCH($C74,'2018-03 (Д)'!$C$2:$C$100,0)+1,0))))/INDIRECT(CONCATENATE("'2018-03 (Д)'!H",TEXT(MATCH($C74,'2018-03 (Д)'!$C$2:$C$100,0)+1,0))))*100)</f>
        <v>0.55854115450260622</v>
      </c>
      <c r="AN74" s="9">
        <f ca="1">IF(OR(INDIRECT(CONCATENATE("'2018-05 (Д)'!H",TEXT(MATCH($C74,'2018-05 (Д)'!$C$2:$C$100,0)+1,0)))="Н/Д",INDIRECT(CONCATENATE("'2018-04 (Д)'!H",TEXT(MATCH($C74,'2018-04 (Д)'!$C$2:$C$100,0)+1,0)))="Н/Д",AND(INDIRECT(CONCATENATE("'2018-05 (Д)'!H",TEXT(MATCH($C74,'2018-05 (Д)'!$C$2:$C$100,0)+1,0)))="Н/Д",INDIRECT(CONCATENATE("'2018-04 (Д)'!H",TEXT(MATCH($C74,'2018-04 (Д)'!$C$2:$C$100,0)+1,0))))),"Н/Д",((INDIRECT(CONCATENATE("'2018-05 (Д)'!H",TEXT(MATCH($C74,'2018-05 (Д)'!$C$2:$C$100,0)+1,0)))-INDIRECT(CONCATENATE("'2018-04 (Д)'!H",TEXT(MATCH($C74,'2018-04 (Д)'!$C$2:$C$100,0)+1,0))))/INDIRECT(CONCATENATE("'2018-04 (Д)'!H",TEXT(MATCH($C74,'2018-04 (Д)'!$C$2:$C$100,0)+1,0))))*100)</f>
        <v>3.4504760753133552</v>
      </c>
      <c r="AO74" s="9">
        <f ca="1">IF(OR(INDIRECT(CONCATENATE("'2018-06 (Д)'!H",TEXT(MATCH($C74,'2018-06 (Д)'!$C$2:$C$100,0)+1,0)))="Н/Д",INDIRECT(CONCATENATE("'2018-05 (Д)'!H",TEXT(MATCH($C74,'2018-05 (Д)'!$C$2:$C$100,0)+1,0)))="Н/Д",AND(INDIRECT(CONCATENATE("'2018-06 (Д)'!H",TEXT(MATCH($C74,'2018-06 (Д)'!$C$2:$C$100,0)+1,0)))="Н/Д",INDIRECT(CONCATENATE("'2018-05 (Д)'!H",TEXT(MATCH($C74,'2018-05 (Д)'!$C$2:$C$100,0)+1,0))))),"Н/Д",((INDIRECT(CONCATENATE("'2018-06 (Д)'!H",TEXT(MATCH($C74,'2018-06 (Д)'!$C$2:$C$100,0)+1,0)))-INDIRECT(CONCATENATE("'2018-05 (Д)'!H",TEXT(MATCH($C74,'2018-05 (Д)'!$C$2:$C$100,0)+1,0))))/INDIRECT(CONCATENATE("'2018-05 (Д)'!H",TEXT(MATCH($C74,'2018-05 (Д)'!$C$2:$C$100,0)+1,0))))*100)</f>
        <v>-3.214868060652039</v>
      </c>
      <c r="AP74" s="9">
        <f ca="1">IF(OR(INDIRECT(CONCATENATE("'2018-07 (Д)'!H",TEXT(MATCH($C74,'2018-07 (Д)'!$C$2:$C$100,0)+1,0)))="Н/Д",INDIRECT(CONCATENATE("'2018-06 (Д)'!H",TEXT(MATCH($C74,'2018-06 (Д)'!$C$2:$C$100,0)+1,0)))="Н/Д",AND(INDIRECT(CONCATENATE("'2018-07 (Д)'!H",TEXT(MATCH($C74,'2018-07 (Д)'!$C$2:$C$100,0)+1,0)))="Н/Д",INDIRECT(CONCATENATE("'2018-06 (Д)'!H",TEXT(MATCH($C74,'2018-06 (Д)'!$C$2:$C$100,0)+1,0))))),"Н/Д",((INDIRECT(CONCATENATE("'2018-07 (Д)'!H",TEXT(MATCH($C74,'2018-07 (Д)'!$C$2:$C$100,0)+1,0)))-INDIRECT(CONCATENATE("'2018-06 (Д)'!H",TEXT(MATCH($C74,'2018-06 (Д)'!$C$2:$C$100,0)+1,0))))/INDIRECT(CONCATENATE("'2018-06 (Д)'!H",TEXT(MATCH($C74,'2018-06 (Д)'!$C$2:$C$100,0)+1,0))))*100)</f>
        <v>1.5327455579019311</v>
      </c>
      <c r="AQ74" s="9">
        <f ca="1">IF(OR(INDIRECT(CONCATENATE("'2018-08 (Д)'!H",TEXT(MATCH($C74,'2018-08 (Д)'!$C$2:$C$100,0)+1,0)))="Н/Д",INDIRECT(CONCATENATE("'2018-07 (Д)'!H",TEXT(MATCH($C74,'2018-07 (Д)'!$C$2:$C$100,0)+1,0)))="Н/Д",AND(INDIRECT(CONCATENATE("'2018-08 (Д)'!H",TEXT(MATCH($C74,'2018-08 (Д)'!$C$2:$C$100,0)+1,0)))="Н/Д",INDIRECT(CONCATENATE("'2018-07 (Д)'!H",TEXT(MATCH($C74,'2018-07 (Д)'!$C$2:$C$100,0)+1,0))))),"Н/Д",((INDIRECT(CONCATENATE("'2018-08 (Д)'!H",TEXT(MATCH($C74,'2018-08 (Д)'!$C$2:$C$100,0)+1,0)))-INDIRECT(CONCATENATE("'2018-07 (Д)'!H",TEXT(MATCH($C74,'2018-07 (Д)'!$C$2:$C$100,0)+1,0))))/INDIRECT(CONCATENATE("'2018-07 (Д)'!H",TEXT(MATCH($C74,'2018-07 (Д)'!$C$2:$C$100,0)+1,0))))*100)</f>
        <v>6.6645626136546579</v>
      </c>
      <c r="AR74" s="9">
        <f ca="1">IF(OR(INDIRECT(CONCATENATE("'2018-09 (Д)'!H",TEXT(MATCH($C74,'2018-09 (Д)'!$C$2:$C$100,0)+1,0)))="Н/Д",INDIRECT(CONCATENATE("'2018-08 (Д)'!H",TEXT(MATCH($C74,'2018-08 (Д)'!$C$2:$C$100,0)+1,0)))="Н/Д",AND(INDIRECT(CONCATENATE("'2018-09 (Д)'!H",TEXT(MATCH($C74,'2018-09 (Д)'!$C$2:$C$100,0)+1,0)))="Н/Д",INDIRECT(CONCATENATE("'2018-08 (Д)'!H",TEXT(MATCH($C74,'2018-08 (Д)'!$C$2:$C$100,0)+1,0))))),"Н/Д",((INDIRECT(CONCATENATE("'2018-09 (Д)'!H",TEXT(MATCH($C74,'2018-09 (Д)'!$C$2:$C$100,0)+1,0)))-INDIRECT(CONCATENATE("'2018-08 (Д)'!H",TEXT(MATCH($C74,'2018-08 (Д)'!$C$2:$C$100,0)+1,0))))/INDIRECT(CONCATENATE("'2018-08 (Д)'!H",TEXT(MATCH($C74,'2018-08 (Д)'!$C$2:$C$100,0)+1,0))))*100)</f>
        <v>-10.32716752476572</v>
      </c>
      <c r="AS74" s="9">
        <f ca="1">IF(OR(INDIRECT(CONCATENATE("'2018-10 (Д)'!H",TEXT(MATCH($C74,'2018-10 (Д)'!$C$2:$C$100,0)+1,0)))="Н/Д",INDIRECT(CONCATENATE("'2018-09 (Д)'!H",TEXT(MATCH($C74,'2018-09 (Д)'!$C$2:$C$100,0)+1,0)))="Н/Д",AND(INDIRECT(CONCATENATE("'2018-10 (Д)'!H",TEXT(MATCH($C74,'2018-10 (Д)'!$C$2:$C$100,0)+1,0)))="Н/Д",INDIRECT(CONCATENATE("'2018-09 (Д)'!H",TEXT(MATCH($C74,'2018-09 (Д)'!$C$2:$C$100,0)+1,0))))),"Н/Д",((INDIRECT(CONCATENATE("'2018-10 (Д)'!H",TEXT(MATCH($C74,'2018-10 (Д)'!$C$2:$C$100,0)+1,0)))-INDIRECT(CONCATENATE("'2018-09 (Д)'!H",TEXT(MATCH($C74,'2018-09 (Д)'!$C$2:$C$100,0)+1,0))))/INDIRECT(CONCATENATE("'2018-09 (Д)'!H",TEXT(MATCH($C74,'2018-09 (Д)'!$C$2:$C$100,0)+1,0))))*100)</f>
        <v>-2.7883941738423053</v>
      </c>
      <c r="AT74" s="9">
        <f ca="1">IF(OR(INDIRECT(CONCATENATE("'2018-11 (Д)'!H",TEXT(MATCH($C74,'2018-11 (Д)'!$C$2:$C$100,0)+1,0)))="Н/Д",INDIRECT(CONCATENATE("'2018-10 (Д)'!H",TEXT(MATCH($C74,'2018-10 (Д)'!$C$2:$C$100,0)+1,0)))="Н/Д",AND(INDIRECT(CONCATENATE("'2018-11 (Д)'!H",TEXT(MATCH($C74,'2018-11 (Д)'!$C$2:$C$100,0)+1,0)))="Н/Д",INDIRECT(CONCATENATE("'2018-10 (Д)'!H",TEXT(MATCH($C74,'2018-10 (Д)'!$C$2:$C$100,0)+1,0))))),"Н/Д",((INDIRECT(CONCATENATE("'2018-11 (Д)'!H",TEXT(MATCH($C74,'2018-11 (Д)'!$C$2:$C$100,0)+1,0)))-INDIRECT(CONCATENATE("'2018-10 (Д)'!H",TEXT(MATCH($C74,'2018-10 (Д)'!$C$2:$C$100,0)+1,0))))/INDIRECT(CONCATENATE("'2018-10 (Д)'!H",TEXT(MATCH($C74,'2018-10 (Д)'!$C$2:$C$100,0)+1,0))))*100)</f>
        <v>8.8623959510895336</v>
      </c>
      <c r="AU74" s="9">
        <f ca="1">IF(OR(INDIRECT(CONCATENATE("'2018-12 (Д)'!H",TEXT(MATCH($C74,'2018-12 (Д)'!$C$2:$C$100,0)+1,0)))="Н/Д",INDIRECT(CONCATENATE("'2018-11 (Д)'!H",TEXT(MATCH($C74,'2018-11 (Д)'!$C$2:$C$100,0)+1,0)))="Н/Д",AND(INDIRECT(CONCATENATE("'2018-12 (Д)'!H",TEXT(MATCH($C74,'2018-12 (Д)'!$C$2:$C$100,0)+1,0)))="Н/Д",INDIRECT(CONCATENATE("'2018-11 (Д)'!H",TEXT(MATCH($C74,'2018-11 (Д)'!$C$2:$C$100,0)+1,0))))),"Н/Д",((INDIRECT(CONCATENATE("'2018-12 (Д)'!H",TEXT(MATCH($C74,'2018-12 (Д)'!$C$2:$C$100,0)+1,0)))-INDIRECT(CONCATENATE("'2018-11 (Д)'!H",TEXT(MATCH($C74,'2018-11 (Д)'!$C$2:$C$100,0)+1,0))))/INDIRECT(CONCATENATE("'2018-11 (Д)'!H",TEXT(MATCH($C74,'2018-11 (Д)'!$C$2:$C$100,0)+1,0))))*100)</f>
        <v>3.9166925750051935</v>
      </c>
      <c r="AV74" s="9"/>
      <c r="AW74" s="9">
        <f ca="1">IF(OR(INDIRECT(CONCATENATE("'2018-03 (Д)'!I",TEXT(MATCH($C74,'2018-03 (Д)'!$C$2:$C$100,0)+1,0)))="Н/Д",INDIRECT(CONCATENATE("'2018-02 (Д)'!I",TEXT(MATCH($C74,'2018-02 (Д)'!$C$2:$C$100,0)+1,0)))="Н/Д",AND(INDIRECT(CONCATENATE("'2018-03 (Д)'!I",TEXT(MATCH($C74,'2018-03 (Д)'!$C$2:$C$100,0)+1,0)))="Н/Д",INDIRECT(CONCATENATE("'2018-02 (Д)'!I",TEXT(MATCH($C74,'2018-02 (Д)'!$C$2:$C$100,0)+1,0))))),"Н/Д",((INDIRECT(CONCATENATE("'2018-03 (Д)'!I",TEXT(MATCH($C74,'2018-03 (Д)'!$C$2:$C$100,0)+1,0)))-INDIRECT(CONCATENATE("'2018-02 (Д)'!I",TEXT(MATCH($C74,'2018-02 (Д)'!$C$2:$C$100,0)+1,0))))/INDIRECT(CONCATENATE("'2018-02 (Д)'!I",TEXT(MATCH($C74,'2018-02 (Д)'!$C$2:$C$100,0)+1,0))))*100)</f>
        <v>-49.749484578593965</v>
      </c>
      <c r="AX74" s="9">
        <f ca="1">IF(OR(INDIRECT(CONCATENATE("'2018-04 (Д)'!I",TEXT(MATCH($C74,'2018-04 (Д)'!$C$2:$C$100,0)+1,0)))="Н/Д",INDIRECT(CONCATENATE("'2018-03 (Д)'!I",TEXT(MATCH($C74,'2018-03 (Д)'!$C$2:$C$100,0)+1,0)))="Н/Д",AND(INDIRECT(CONCATENATE("'2018-04 (Д)'!I",TEXT(MATCH($C74,'2018-04 (Д)'!$C$2:$C$100,0)+1,0)))="Н/Д",INDIRECT(CONCATENATE("'2018-03 (Д)'!I",TEXT(MATCH($C74,'2018-03 (Д)'!$C$2:$C$100,0)+1,0))))),"Н/Д",((INDIRECT(CONCATENATE("'2018-04 (Д)'!I",TEXT(MATCH($C74,'2018-04 (Д)'!$C$2:$C$100,0)+1,0)))-INDIRECT(CONCATENATE("'2018-03 (Д)'!I",TEXT(MATCH($C74,'2018-03 (Д)'!$C$2:$C$100,0)+1,0))))/INDIRECT(CONCATENATE("'2018-03 (Д)'!I",TEXT(MATCH($C74,'2018-03 (Д)'!$C$2:$C$100,0)+1,0))))*100)</f>
        <v>150.43618361018295</v>
      </c>
      <c r="AY74" s="9">
        <f ca="1">IF(OR(INDIRECT(CONCATENATE("'2018-05 (Д)'!I",TEXT(MATCH($C74,'2018-05 (Д)'!$C$2:$C$100,0)+1,0)))="Н/Д",INDIRECT(CONCATENATE("'2018-04 (Д)'!I",TEXT(MATCH($C74,'2018-04 (Д)'!$C$2:$C$100,0)+1,0)))="Н/Д",AND(INDIRECT(CONCATENATE("'2018-05 (Д)'!I",TEXT(MATCH($C74,'2018-05 (Д)'!$C$2:$C$100,0)+1,0)))="Н/Д",INDIRECT(CONCATENATE("'2018-04 (Д)'!I",TEXT(MATCH($C74,'2018-04 (Д)'!$C$2:$C$100,0)+1,0))))),"Н/Д",((INDIRECT(CONCATENATE("'2018-05 (Д)'!I",TEXT(MATCH($C74,'2018-05 (Д)'!$C$2:$C$100,0)+1,0)))-INDIRECT(CONCATENATE("'2018-04 (Д)'!I",TEXT(MATCH($C74,'2018-04 (Д)'!$C$2:$C$100,0)+1,0))))/INDIRECT(CONCATENATE("'2018-04 (Д)'!I",TEXT(MATCH($C74,'2018-04 (Д)'!$C$2:$C$100,0)+1,0))))*100)</f>
        <v>-12.177667964021913</v>
      </c>
      <c r="AZ74" s="9">
        <f ca="1">IF(OR(INDIRECT(CONCATENATE("'2018-06 (Д)'!I",TEXT(MATCH($C74,'2018-06 (Д)'!$C$2:$C$100,0)+1,0)))="Н/Д",INDIRECT(CONCATENATE("'2018-05 (Д)'!I",TEXT(MATCH($C74,'2018-05 (Д)'!$C$2:$C$100,0)+1,0)))="Н/Д",AND(INDIRECT(CONCATENATE("'2018-06 (Д)'!I",TEXT(MATCH($C74,'2018-06 (Д)'!$C$2:$C$100,0)+1,0)))="Н/Д",INDIRECT(CONCATENATE("'2018-05 (Д)'!I",TEXT(MATCH($C74,'2018-05 (Д)'!$C$2:$C$100,0)+1,0))))),"Н/Д",((INDIRECT(CONCATENATE("'2018-06 (Д)'!I",TEXT(MATCH($C74,'2018-06 (Д)'!$C$2:$C$100,0)+1,0)))-INDIRECT(CONCATENATE("'2018-05 (Д)'!I",TEXT(MATCH($C74,'2018-05 (Д)'!$C$2:$C$100,0)+1,0))))/INDIRECT(CONCATENATE("'2018-05 (Д)'!I",TEXT(MATCH($C74,'2018-05 (Д)'!$C$2:$C$100,0)+1,0))))*100)</f>
        <v>1.561871584864962</v>
      </c>
      <c r="BA74" s="9">
        <f ca="1">IF(OR(INDIRECT(CONCATENATE("'2018-07 (Д)'!I",TEXT(MATCH($C74,'2018-07 (Д)'!$C$2:$C$100,0)+1,0)))="Н/Д",INDIRECT(CONCATENATE("'2018-06 (Д)'!I",TEXT(MATCH($C74,'2018-06 (Д)'!$C$2:$C$100,0)+1,0)))="Н/Д",AND(INDIRECT(CONCATENATE("'2018-07 (Д)'!I",TEXT(MATCH($C74,'2018-07 (Д)'!$C$2:$C$100,0)+1,0)))="Н/Д",INDIRECT(CONCATENATE("'2018-06 (Д)'!I",TEXT(MATCH($C74,'2018-06 (Д)'!$C$2:$C$100,0)+1,0))))),"Н/Д",((INDIRECT(CONCATENATE("'2018-07 (Д)'!I",TEXT(MATCH($C74,'2018-07 (Д)'!$C$2:$C$100,0)+1,0)))-INDIRECT(CONCATENATE("'2018-06 (Д)'!I",TEXT(MATCH($C74,'2018-06 (Д)'!$C$2:$C$100,0)+1,0))))/INDIRECT(CONCATENATE("'2018-06 (Д)'!I",TEXT(MATCH($C74,'2018-06 (Д)'!$C$2:$C$100,0)+1,0))))*100)</f>
        <v>8.4395876901923987</v>
      </c>
      <c r="BB74" s="9">
        <f ca="1">IF(OR(INDIRECT(CONCATENATE("'2018-08 (Д)'!I",TEXT(MATCH($C74,'2018-08 (Д)'!$C$2:$C$100,0)+1,0)))="Н/Д",INDIRECT(CONCATENATE("'2018-07 (Д)'!I",TEXT(MATCH($C74,'2018-07 (Д)'!$C$2:$C$100,0)+1,0)))="Н/Д",AND(INDIRECT(CONCATENATE("'2018-08 (Д)'!I",TEXT(MATCH($C74,'2018-08 (Д)'!$C$2:$C$100,0)+1,0)))="Н/Д",INDIRECT(CONCATENATE("'2018-07 (Д)'!I",TEXT(MATCH($C74,'2018-07 (Д)'!$C$2:$C$100,0)+1,0))))),"Н/Д",((INDIRECT(CONCATENATE("'2018-08 (Д)'!I",TEXT(MATCH($C74,'2018-08 (Д)'!$C$2:$C$100,0)+1,0)))-INDIRECT(CONCATENATE("'2018-07 (Д)'!I",TEXT(MATCH($C74,'2018-07 (Д)'!$C$2:$C$100,0)+1,0))))/INDIRECT(CONCATENATE("'2018-07 (Д)'!I",TEXT(MATCH($C74,'2018-07 (Д)'!$C$2:$C$100,0)+1,0))))*100)</f>
        <v>17.081126148415709</v>
      </c>
      <c r="BC74" s="9">
        <f ca="1">IF(OR(INDIRECT(CONCATENATE("'2018-09 (Д)'!I",TEXT(MATCH($C74,'2018-09 (Д)'!$C$2:$C$100,0)+1,0)))="Н/Д",INDIRECT(CONCATENATE("'2018-08 (Д)'!I",TEXT(MATCH($C74,'2018-08 (Д)'!$C$2:$C$100,0)+1,0)))="Н/Д",AND(INDIRECT(CONCATENATE("'2018-09 (Д)'!I",TEXT(MATCH($C74,'2018-09 (Д)'!$C$2:$C$100,0)+1,0)))="Н/Д",INDIRECT(CONCATENATE("'2018-08 (Д)'!I",TEXT(MATCH($C74,'2018-08 (Д)'!$C$2:$C$100,0)+1,0))))),"Н/Д",((INDIRECT(CONCATENATE("'2018-09 (Д)'!I",TEXT(MATCH($C74,'2018-09 (Д)'!$C$2:$C$100,0)+1,0)))-INDIRECT(CONCATENATE("'2018-08 (Д)'!I",TEXT(MATCH($C74,'2018-08 (Д)'!$C$2:$C$100,0)+1,0))))/INDIRECT(CONCATENATE("'2018-08 (Д)'!I",TEXT(MATCH($C74,'2018-08 (Д)'!$C$2:$C$100,0)+1,0))))*100)</f>
        <v>4.2809712574193641</v>
      </c>
      <c r="BD74" s="9">
        <f ca="1">IF(OR(INDIRECT(CONCATENATE("'2018-10 (Д)'!I",TEXT(MATCH($C74,'2018-10 (Д)'!$C$2:$C$100,0)+1,0)))="Н/Д",INDIRECT(CONCATENATE("'2018-09 (Д)'!I",TEXT(MATCH($C74,'2018-09 (Д)'!$C$2:$C$100,0)+1,0)))="Н/Д",AND(INDIRECT(CONCATENATE("'2018-10 (Д)'!I",TEXT(MATCH($C74,'2018-10 (Д)'!$C$2:$C$100,0)+1,0)))="Н/Д",INDIRECT(CONCATENATE("'2018-09 (Д)'!I",TEXT(MATCH($C74,'2018-09 (Д)'!$C$2:$C$100,0)+1,0))))),"Н/Д",((INDIRECT(CONCATENATE("'2018-10 (Д)'!I",TEXT(MATCH($C74,'2018-10 (Д)'!$C$2:$C$100,0)+1,0)))-INDIRECT(CONCATENATE("'2018-09 (Д)'!I",TEXT(MATCH($C74,'2018-09 (Д)'!$C$2:$C$100,0)+1,0))))/INDIRECT(CONCATENATE("'2018-09 (Д)'!I",TEXT(MATCH($C74,'2018-09 (Д)'!$C$2:$C$100,0)+1,0))))*100)</f>
        <v>-5.0068998127631792</v>
      </c>
      <c r="BE74" s="9">
        <f ca="1">IF(OR(INDIRECT(CONCATENATE("'2018-11 (Д)'!I",TEXT(MATCH($C74,'2018-11 (Д)'!$C$2:$C$100,0)+1,0)))="Н/Д",INDIRECT(CONCATENATE("'2018-10 (Д)'!I",TEXT(MATCH($C74,'2018-10 (Д)'!$C$2:$C$100,0)+1,0)))="Н/Д",AND(INDIRECT(CONCATENATE("'2018-11 (Д)'!I",TEXT(MATCH($C74,'2018-11 (Д)'!$C$2:$C$100,0)+1,0)))="Н/Д",INDIRECT(CONCATENATE("'2018-10 (Д)'!I",TEXT(MATCH($C74,'2018-10 (Д)'!$C$2:$C$100,0)+1,0))))),"Н/Д",((INDIRECT(CONCATENATE("'2018-11 (Д)'!I",TEXT(MATCH($C74,'2018-11 (Д)'!$C$2:$C$100,0)+1,0)))-INDIRECT(CONCATENATE("'2018-10 (Д)'!I",TEXT(MATCH($C74,'2018-10 (Д)'!$C$2:$C$100,0)+1,0))))/INDIRECT(CONCATENATE("'2018-10 (Д)'!I",TEXT(MATCH($C74,'2018-10 (Д)'!$C$2:$C$100,0)+1,0))))*100)</f>
        <v>-8.7161640293625684</v>
      </c>
      <c r="BF74" s="9">
        <f ca="1">IF(OR(INDIRECT(CONCATENATE("'2018-12 (Д)'!I",TEXT(MATCH($C74,'2018-12 (Д)'!$C$2:$C$100,0)+1,0)))="Н/Д",INDIRECT(CONCATENATE("'2018-11 (Д)'!I",TEXT(MATCH($C74,'2018-11 (Д)'!$C$2:$C$100,0)+1,0)))="Н/Д",AND(INDIRECT(CONCATENATE("'2018-12 (Д)'!I",TEXT(MATCH($C74,'2018-12 (Д)'!$C$2:$C$100,0)+1,0)))="Н/Д",INDIRECT(CONCATENATE("'2018-11 (Д)'!I",TEXT(MATCH($C74,'2018-11 (Д)'!$C$2:$C$100,0)+1,0))))),"Н/Д",((INDIRECT(CONCATENATE("'2018-12 (Д)'!I",TEXT(MATCH($C74,'2018-12 (Д)'!$C$2:$C$100,0)+1,0)))-INDIRECT(CONCATENATE("'2018-11 (Д)'!I",TEXT(MATCH($C74,'2018-11 (Д)'!$C$2:$C$100,0)+1,0))))/INDIRECT(CONCATENATE("'2018-11 (Д)'!I",TEXT(MATCH($C74,'2018-11 (Д)'!$C$2:$C$100,0)+1,0))))*100)</f>
        <v>-6.5187790017765996</v>
      </c>
      <c r="BG74" s="9"/>
      <c r="BH74" s="9" t="str">
        <f ca="1">IF(OR(INDIRECT(CONCATENATE("'2018-03 (Д)'!J",TEXT(MATCH($C74,'2018-03 (Д)'!$C$2:$C$100,0)+1,0)))="Н/Д",INDIRECT(CONCATENATE("'2018-02 (Д)'!J",TEXT(MATCH($C74,'2018-02 (Д)'!$C$2:$C$100,0)+1,0)))="Н/Д",AND(INDIRECT(CONCATENATE("'2018-03 (Д)'!J",TEXT(MATCH($C74,'2018-03 (Д)'!$C$2:$C$100,0)+1,0)))="Н/Д",INDIRECT(CONCATENATE("'2018-02 (Д)'!J",TEXT(MATCH($C74,'2018-02 (Д)'!$C$2:$C$100,0)+1,0))))),"Н/Д",((INDIRECT(CONCATENATE("'2018-03 (Д)'!J",TEXT(MATCH($C74,'2018-03 (Д)'!$C$2:$C$100,0)+1,0)))-INDIRECT(CONCATENATE("'2018-02 (Д)'!J",TEXT(MATCH($C74,'2018-02 (Д)'!$C$2:$C$100,0)+1,0))))/INDIRECT(CONCATENATE("'2018-02 (Д)'!J",TEXT(MATCH($C74,'2018-02 (Д)'!$C$2:$C$100,0)+1,0))))*100)</f>
        <v>Н/Д</v>
      </c>
      <c r="BI74" s="9" t="str">
        <f ca="1">IF(OR(INDIRECT(CONCATENATE("'2018-04 (Д)'!J",TEXT(MATCH($C74,'2018-04 (Д)'!$C$2:$C$100,0)+1,0)))="Н/Д",INDIRECT(CONCATENATE("'2018-03 (Д)'!J",TEXT(MATCH($C74,'2018-03 (Д)'!$C$2:$C$100,0)+1,0)))="Н/Д",AND(INDIRECT(CONCATENATE("'2018-04 (Д)'!J",TEXT(MATCH($C74,'2018-04 (Д)'!$C$2:$C$100,0)+1,0)))="Н/Д",INDIRECT(CONCATENATE("'2018-03 (Д)'!J",TEXT(MATCH($C74,'2018-03 (Д)'!$C$2:$C$100,0)+1,0))))),"Н/Д",((INDIRECT(CONCATENATE("'2018-04 (Д)'!J",TEXT(MATCH($C74,'2018-04 (Д)'!$C$2:$C$100,0)+1,0)))-INDIRECT(CONCATENATE("'2018-03 (Д)'!J",TEXT(MATCH($C74,'2018-03 (Д)'!$C$2:$C$100,0)+1,0))))/INDIRECT(CONCATENATE("'2018-03 (Д)'!J",TEXT(MATCH($C74,'2018-03 (Д)'!$C$2:$C$100,0)+1,0))))*100)</f>
        <v>Н/Д</v>
      </c>
      <c r="BJ74" s="9" t="str">
        <f ca="1">IF(OR(INDIRECT(CONCATENATE("'2018-05 (Д)'!J",TEXT(MATCH($C74,'2018-05 (Д)'!$C$2:$C$100,0)+1,0)))="Н/Д",INDIRECT(CONCATENATE("'2018-04 (Д)'!J",TEXT(MATCH($C74,'2018-04 (Д)'!$C$2:$C$100,0)+1,0)))="Н/Д",AND(INDIRECT(CONCATENATE("'2018-05 (Д)'!J",TEXT(MATCH($C74,'2018-05 (Д)'!$C$2:$C$100,0)+1,0)))="Н/Д",INDIRECT(CONCATENATE("'2018-04 (Д)'!J",TEXT(MATCH($C74,'2018-04 (Д)'!$C$2:$C$100,0)+1,0))))),"Н/Д",((INDIRECT(CONCATENATE("'2018-05 (Д)'!J",TEXT(MATCH($C74,'2018-05 (Д)'!$C$2:$C$100,0)+1,0)))-INDIRECT(CONCATENATE("'2018-04 (Д)'!J",TEXT(MATCH($C74,'2018-04 (Д)'!$C$2:$C$100,0)+1,0))))/INDIRECT(CONCATENATE("'2018-04 (Д)'!J",TEXT(MATCH($C74,'2018-04 (Д)'!$C$2:$C$100,0)+1,0))))*100)</f>
        <v>Н/Д</v>
      </c>
      <c r="BK74" s="9" t="str">
        <f ca="1">IF(OR(INDIRECT(CONCATENATE("'2018-06 (Д)'!J",TEXT(MATCH($C74,'2018-06 (Д)'!$C$2:$C$100,0)+1,0)))="Н/Д",INDIRECT(CONCATENATE("'2018-05 (Д)'!J",TEXT(MATCH($C74,'2018-05 (Д)'!$C$2:$C$100,0)+1,0)))="Н/Д",AND(INDIRECT(CONCATENATE("'2018-06 (Д)'!J",TEXT(MATCH($C74,'2018-06 (Д)'!$C$2:$C$100,0)+1,0)))="Н/Д",INDIRECT(CONCATENATE("'2018-05 (Д)'!J",TEXT(MATCH($C74,'2018-05 (Д)'!$C$2:$C$100,0)+1,0))))),"Н/Д",((INDIRECT(CONCATENATE("'2018-06 (Д)'!J",TEXT(MATCH($C74,'2018-06 (Д)'!$C$2:$C$100,0)+1,0)))-INDIRECT(CONCATENATE("'2018-05 (Д)'!J",TEXT(MATCH($C74,'2018-05 (Д)'!$C$2:$C$100,0)+1,0))))/INDIRECT(CONCATENATE("'2018-05 (Д)'!J",TEXT(MATCH($C74,'2018-05 (Д)'!$C$2:$C$100,0)+1,0))))*100)</f>
        <v>Н/Д</v>
      </c>
      <c r="BL74" s="9" t="str">
        <f ca="1">IF(OR(INDIRECT(CONCATENATE("'2018-07 (Д)'!J",TEXT(MATCH($C74,'2018-07 (Д)'!$C$2:$C$100,0)+1,0)))="Н/Д",INDIRECT(CONCATENATE("'2018-06 (Д)'!J",TEXT(MATCH($C74,'2018-06 (Д)'!$C$2:$C$100,0)+1,0)))="Н/Д",AND(INDIRECT(CONCATENATE("'2018-07 (Д)'!J",TEXT(MATCH($C74,'2018-07 (Д)'!$C$2:$C$100,0)+1,0)))="Н/Д",INDIRECT(CONCATENATE("'2018-06 (Д)'!J",TEXT(MATCH($C74,'2018-06 (Д)'!$C$2:$C$100,0)+1,0))))),"Н/Д",((INDIRECT(CONCATENATE("'2018-07 (Д)'!J",TEXT(MATCH($C74,'2018-07 (Д)'!$C$2:$C$100,0)+1,0)))-INDIRECT(CONCATENATE("'2018-06 (Д)'!J",TEXT(MATCH($C74,'2018-06 (Д)'!$C$2:$C$100,0)+1,0))))/INDIRECT(CONCATENATE("'2018-06 (Д)'!J",TEXT(MATCH($C74,'2018-06 (Д)'!$C$2:$C$100,0)+1,0))))*100)</f>
        <v>Н/Д</v>
      </c>
      <c r="BM74" s="9" t="str">
        <f ca="1">IF(OR(INDIRECT(CONCATENATE("'2018-08 (Д)'!J",TEXT(MATCH($C74,'2018-08 (Д)'!$C$2:$C$100,0)+1,0)))="Н/Д",INDIRECT(CONCATENATE("'2018-07 (Д)'!J",TEXT(MATCH($C74,'2018-07 (Д)'!$C$2:$C$100,0)+1,0)))="Н/Д",AND(INDIRECT(CONCATENATE("'2018-08 (Д)'!J",TEXT(MATCH($C74,'2018-08 (Д)'!$C$2:$C$100,0)+1,0)))="Н/Д",INDIRECT(CONCATENATE("'2018-07 (Д)'!J",TEXT(MATCH($C74,'2018-07 (Д)'!$C$2:$C$100,0)+1,0))))),"Н/Д",((INDIRECT(CONCATENATE("'2018-08 (Д)'!J",TEXT(MATCH($C74,'2018-08 (Д)'!$C$2:$C$100,0)+1,0)))-INDIRECT(CONCATENATE("'2018-07 (Д)'!J",TEXT(MATCH($C74,'2018-07 (Д)'!$C$2:$C$100,0)+1,0))))/INDIRECT(CONCATENATE("'2018-07 (Д)'!J",TEXT(MATCH($C74,'2018-07 (Д)'!$C$2:$C$100,0)+1,0))))*100)</f>
        <v>Н/Д</v>
      </c>
      <c r="BN74" s="9" t="str">
        <f ca="1">IF(OR(INDIRECT(CONCATENATE("'2018-09 (Д)'!J",TEXT(MATCH($C74,'2018-09 (Д)'!$C$2:$C$100,0)+1,0)))="Н/Д",INDIRECT(CONCATENATE("'2018-08 (Д)'!J",TEXT(MATCH($C74,'2018-08 (Д)'!$C$2:$C$100,0)+1,0)))="Н/Д",AND(INDIRECT(CONCATENATE("'2018-09 (Д)'!J",TEXT(MATCH($C74,'2018-09 (Д)'!$C$2:$C$100,0)+1,0)))="Н/Д",INDIRECT(CONCATENATE("'2018-08 (Д)'!J",TEXT(MATCH($C74,'2018-08 (Д)'!$C$2:$C$100,0)+1,0))))),"Н/Д",((INDIRECT(CONCATENATE("'2018-09 (Д)'!J",TEXT(MATCH($C74,'2018-09 (Д)'!$C$2:$C$100,0)+1,0)))-INDIRECT(CONCATENATE("'2018-08 (Д)'!J",TEXT(MATCH($C74,'2018-08 (Д)'!$C$2:$C$100,0)+1,0))))/INDIRECT(CONCATENATE("'2018-08 (Д)'!J",TEXT(MATCH($C74,'2018-08 (Д)'!$C$2:$C$100,0)+1,0))))*100)</f>
        <v>Н/Д</v>
      </c>
      <c r="BO74" s="9" t="str">
        <f ca="1">IF(OR(INDIRECT(CONCATENATE("'2018-10 (Д)'!J",TEXT(MATCH($C74,'2018-10 (Д)'!$C$2:$C$100,0)+1,0)))="Н/Д",INDIRECT(CONCATENATE("'2018-09 (Д)'!J",TEXT(MATCH($C74,'2018-09 (Д)'!$C$2:$C$100,0)+1,0)))="Н/Д",AND(INDIRECT(CONCATENATE("'2018-10 (Д)'!J",TEXT(MATCH($C74,'2018-10 (Д)'!$C$2:$C$100,0)+1,0)))="Н/Д",INDIRECT(CONCATENATE("'2018-09 (Д)'!J",TEXT(MATCH($C74,'2018-09 (Д)'!$C$2:$C$100,0)+1,0))))),"Н/Д",((INDIRECT(CONCATENATE("'2018-10 (Д)'!J",TEXT(MATCH($C74,'2018-10 (Д)'!$C$2:$C$100,0)+1,0)))-INDIRECT(CONCATENATE("'2018-09 (Д)'!J",TEXT(MATCH($C74,'2018-09 (Д)'!$C$2:$C$100,0)+1,0))))/INDIRECT(CONCATENATE("'2018-09 (Д)'!J",TEXT(MATCH($C74,'2018-09 (Д)'!$C$2:$C$100,0)+1,0))))*100)</f>
        <v>Н/Д</v>
      </c>
      <c r="BP74" s="9" t="str">
        <f ca="1">IF(OR(INDIRECT(CONCATENATE("'2018-11 (Д)'!J",TEXT(MATCH($C74,'2018-11 (Д)'!$C$2:$C$100,0)+1,0)))="Н/Д",INDIRECT(CONCATENATE("'2018-10 (Д)'!J",TEXT(MATCH($C74,'2018-10 (Д)'!$C$2:$C$100,0)+1,0)))="Н/Д",AND(INDIRECT(CONCATENATE("'2018-11 (Д)'!J",TEXT(MATCH($C74,'2018-11 (Д)'!$C$2:$C$100,0)+1,0)))="Н/Д",INDIRECT(CONCATENATE("'2018-10 (Д)'!J",TEXT(MATCH($C74,'2018-10 (Д)'!$C$2:$C$100,0)+1,0))))),"Н/Д",((INDIRECT(CONCATENATE("'2018-11 (Д)'!J",TEXT(MATCH($C74,'2018-11 (Д)'!$C$2:$C$100,0)+1,0)))-INDIRECT(CONCATENATE("'2018-10 (Д)'!J",TEXT(MATCH($C74,'2018-10 (Д)'!$C$2:$C$100,0)+1,0))))/INDIRECT(CONCATENATE("'2018-10 (Д)'!J",TEXT(MATCH($C74,'2018-10 (Д)'!$C$2:$C$100,0)+1,0))))*100)</f>
        <v>Н/Д</v>
      </c>
      <c r="BQ74" s="9" t="str">
        <f ca="1">IF(OR(INDIRECT(CONCATENATE("'2018-12 (Д)'!J",TEXT(MATCH($C74,'2018-12 (Д)'!$C$2:$C$100,0)+1,0)))="Н/Д",INDIRECT(CONCATENATE("'2018-11 (Д)'!J",TEXT(MATCH($C74,'2018-11 (Д)'!$C$2:$C$100,0)+1,0)))="Н/Д",AND(INDIRECT(CONCATENATE("'2018-12 (Д)'!J",TEXT(MATCH($C74,'2018-12 (Д)'!$C$2:$C$100,0)+1,0)))="Н/Д",INDIRECT(CONCATENATE("'2018-11 (Д)'!J",TEXT(MATCH($C74,'2018-11 (Д)'!$C$2:$C$100,0)+1,0))))),"Н/Д",((INDIRECT(CONCATENATE("'2018-12 (Д)'!J",TEXT(MATCH($C74,'2018-12 (Д)'!$C$2:$C$100,0)+1,0)))-INDIRECT(CONCATENATE("'2018-11 (Д)'!J",TEXT(MATCH($C74,'2018-11 (Д)'!$C$2:$C$100,0)+1,0))))/INDIRECT(CONCATENATE("'2018-11 (Д)'!J",TEXT(MATCH($C74,'2018-11 (Д)'!$C$2:$C$100,0)+1,0))))*100)</f>
        <v>Н/Д</v>
      </c>
      <c r="BR74" s="9"/>
      <c r="BS74" s="9">
        <f ca="1">IF(OR(INDIRECT(CONCATENATE("'2018-03 (Д)'!K",TEXT(MATCH($C74,'2018-03 (Д)'!$C$2:$C$100,0)+1,0)))="Н/Д",INDIRECT(CONCATENATE("'2018-02 (Д)'!K",TEXT(MATCH($C74,'2018-02 (Д)'!$C$2:$C$100,0)+1,0)))="Н/Д",AND(INDIRECT(CONCATENATE("'2018-03 (Д)'!K",TEXT(MATCH($C74,'2018-03 (Д)'!$C$2:$C$100,0)+1,0)))="Н/Д",INDIRECT(CONCATENATE("'2018-02 (Д)'!K",TEXT(MATCH($C74,'2018-02 (Д)'!$C$2:$C$100,0)+1,0))))),"Н/Д",((INDIRECT(CONCATENATE("'2018-03 (Д)'!K",TEXT(MATCH($C74,'2018-03 (Д)'!$C$2:$C$100,0)+1,0)))-INDIRECT(CONCATENATE("'2018-02 (Д)'!K",TEXT(MATCH($C74,'2018-02 (Д)'!$C$2:$C$100,0)+1,0))))/INDIRECT(CONCATENATE("'2018-02 (Д)'!K",TEXT(MATCH($C74,'2018-02 (Д)'!$C$2:$C$100,0)+1,0))))*100)</f>
        <v>-44.335480943544091</v>
      </c>
      <c r="BT74" s="9">
        <f ca="1">IF(OR(INDIRECT(CONCATENATE("'2018-04 (Д)'!K",TEXT(MATCH($C74,'2018-04 (Д)'!$C$2:$C$100,0)+1,0)))="Н/Д",INDIRECT(CONCATENATE("'2018-03 (Д)'!K",TEXT(MATCH($C74,'2018-03 (Д)'!$C$2:$C$100,0)+1,0)))="Н/Д",AND(INDIRECT(CONCATENATE("'2018-04 (Д)'!K",TEXT(MATCH($C74,'2018-04 (Д)'!$C$2:$C$100,0)+1,0)))="Н/Д",INDIRECT(CONCATENATE("'2018-03 (Д)'!K",TEXT(MATCH($C74,'2018-03 (Д)'!$C$2:$C$100,0)+1,0))))),"Н/Д",((INDIRECT(CONCATENATE("'2018-04 (Д)'!K",TEXT(MATCH($C74,'2018-04 (Д)'!$C$2:$C$100,0)+1,0)))-INDIRECT(CONCATENATE("'2018-03 (Д)'!K",TEXT(MATCH($C74,'2018-03 (Д)'!$C$2:$C$100,0)+1,0))))/INDIRECT(CONCATENATE("'2018-03 (Д)'!K",TEXT(MATCH($C74,'2018-03 (Д)'!$C$2:$C$100,0)+1,0))))*100)</f>
        <v>177.81487593245132</v>
      </c>
      <c r="BU74" s="9">
        <f ca="1">IF(OR(INDIRECT(CONCATENATE("'2018-05 (Д)'!K",TEXT(MATCH($C74,'2018-05 (Д)'!$C$2:$C$100,0)+1,0)))="Н/Д",INDIRECT(CONCATENATE("'2018-04 (Д)'!K",TEXT(MATCH($C74,'2018-04 (Д)'!$C$2:$C$100,0)+1,0)))="Н/Д",AND(INDIRECT(CONCATENATE("'2018-05 (Д)'!K",TEXT(MATCH($C74,'2018-05 (Д)'!$C$2:$C$100,0)+1,0)))="Н/Д",INDIRECT(CONCATENATE("'2018-04 (Д)'!K",TEXT(MATCH($C74,'2018-04 (Д)'!$C$2:$C$100,0)+1,0))))),"Н/Д",((INDIRECT(CONCATENATE("'2018-05 (Д)'!K",TEXT(MATCH($C74,'2018-05 (Д)'!$C$2:$C$100,0)+1,0)))-INDIRECT(CONCATENATE("'2018-04 (Д)'!K",TEXT(MATCH($C74,'2018-04 (Д)'!$C$2:$C$100,0)+1,0))))/INDIRECT(CONCATENATE("'2018-04 (Д)'!K",TEXT(MATCH($C74,'2018-04 (Д)'!$C$2:$C$100,0)+1,0))))*100)</f>
        <v>141.52108060825864</v>
      </c>
      <c r="BV74" s="9">
        <f ca="1">IF(OR(INDIRECT(CONCATENATE("'2018-06 (Д)'!K",TEXT(MATCH($C74,'2018-06 (Д)'!$C$2:$C$100,0)+1,0)))="Н/Д",INDIRECT(CONCATENATE("'2018-05 (Д)'!K",TEXT(MATCH($C74,'2018-05 (Д)'!$C$2:$C$100,0)+1,0)))="Н/Д",AND(INDIRECT(CONCATENATE("'2018-06 (Д)'!K",TEXT(MATCH($C74,'2018-06 (Д)'!$C$2:$C$100,0)+1,0)))="Н/Д",INDIRECT(CONCATENATE("'2018-05 (Д)'!K",TEXT(MATCH($C74,'2018-05 (Д)'!$C$2:$C$100,0)+1,0))))),"Н/Д",((INDIRECT(CONCATENATE("'2018-06 (Д)'!K",TEXT(MATCH($C74,'2018-06 (Д)'!$C$2:$C$100,0)+1,0)))-INDIRECT(CONCATENATE("'2018-05 (Д)'!K",TEXT(MATCH($C74,'2018-05 (Д)'!$C$2:$C$100,0)+1,0))))/INDIRECT(CONCATENATE("'2018-05 (Д)'!K",TEXT(MATCH($C74,'2018-05 (Д)'!$C$2:$C$100,0)+1,0))))*100)</f>
        <v>-77.13304648599744</v>
      </c>
      <c r="BW74" s="9">
        <f ca="1">IF(OR(INDIRECT(CONCATENATE("'2018-07 (Д)'!K",TEXT(MATCH($C74,'2018-07 (Д)'!$C$2:$C$100,0)+1,0)))="Н/Д",INDIRECT(CONCATENATE("'2018-06 (Д)'!K",TEXT(MATCH($C74,'2018-06 (Д)'!$C$2:$C$100,0)+1,0)))="Н/Д",AND(INDIRECT(CONCATENATE("'2018-07 (Д)'!K",TEXT(MATCH($C74,'2018-07 (Д)'!$C$2:$C$100,0)+1,0)))="Н/Д",INDIRECT(CONCATENATE("'2018-06 (Д)'!K",TEXT(MATCH($C74,'2018-06 (Д)'!$C$2:$C$100,0)+1,0))))),"Н/Д",((INDIRECT(CONCATENATE("'2018-07 (Д)'!K",TEXT(MATCH($C74,'2018-07 (Д)'!$C$2:$C$100,0)+1,0)))-INDIRECT(CONCATENATE("'2018-06 (Д)'!K",TEXT(MATCH($C74,'2018-06 (Д)'!$C$2:$C$100,0)+1,0))))/INDIRECT(CONCATENATE("'2018-06 (Д)'!K",TEXT(MATCH($C74,'2018-06 (Д)'!$C$2:$C$100,0)+1,0))))*100)</f>
        <v>-43.039693681081985</v>
      </c>
      <c r="BX74" s="9">
        <f ca="1">IF(OR(INDIRECT(CONCATENATE("'2018-08 (Д)'!K",TEXT(MATCH($C74,'2018-08 (Д)'!$C$2:$C$100,0)+1,0)))="Н/Д",INDIRECT(CONCATENATE("'2018-07 (Д)'!K",TEXT(MATCH($C74,'2018-07 (Д)'!$C$2:$C$100,0)+1,0)))="Н/Д",AND(INDIRECT(CONCATENATE("'2018-08 (Д)'!K",TEXT(MATCH($C74,'2018-08 (Д)'!$C$2:$C$100,0)+1,0)))="Н/Д",INDIRECT(CONCATENATE("'2018-07 (Д)'!K",TEXT(MATCH($C74,'2018-07 (Д)'!$C$2:$C$100,0)+1,0))))),"Н/Д",((INDIRECT(CONCATENATE("'2018-08 (Д)'!K",TEXT(MATCH($C74,'2018-08 (Д)'!$C$2:$C$100,0)+1,0)))-INDIRECT(CONCATENATE("'2018-07 (Д)'!K",TEXT(MATCH($C74,'2018-07 (Д)'!$C$2:$C$100,0)+1,0))))/INDIRECT(CONCATENATE("'2018-07 (Д)'!K",TEXT(MATCH($C74,'2018-07 (Д)'!$C$2:$C$100,0)+1,0))))*100)</f>
        <v>493.15035852168307</v>
      </c>
      <c r="BY74" s="9">
        <f ca="1">IF(OR(INDIRECT(CONCATENATE("'2018-09 (Д)'!K",TEXT(MATCH($C74,'2018-09 (Д)'!$C$2:$C$100,0)+1,0)))="Н/Д",INDIRECT(CONCATENATE("'2018-08 (Д)'!K",TEXT(MATCH($C74,'2018-08 (Д)'!$C$2:$C$100,0)+1,0)))="Н/Д",AND(INDIRECT(CONCATENATE("'2018-09 (Д)'!K",TEXT(MATCH($C74,'2018-09 (Д)'!$C$2:$C$100,0)+1,0)))="Н/Д",INDIRECT(CONCATENATE("'2018-08 (Д)'!K",TEXT(MATCH($C74,'2018-08 (Д)'!$C$2:$C$100,0)+1,0))))),"Н/Д",((INDIRECT(CONCATENATE("'2018-09 (Д)'!K",TEXT(MATCH($C74,'2018-09 (Д)'!$C$2:$C$100,0)+1,0)))-INDIRECT(CONCATENATE("'2018-08 (Д)'!K",TEXT(MATCH($C74,'2018-08 (Д)'!$C$2:$C$100,0)+1,0))))/INDIRECT(CONCATENATE("'2018-08 (Д)'!K",TEXT(MATCH($C74,'2018-08 (Д)'!$C$2:$C$100,0)+1,0))))*100)</f>
        <v>-86.951056923630503</v>
      </c>
      <c r="BZ74" s="9">
        <f ca="1">IF(OR(INDIRECT(CONCATENATE("'2018-10 (Д)'!K",TEXT(MATCH($C74,'2018-10 (Д)'!$C$2:$C$100,0)+1,0)))="Н/Д",INDIRECT(CONCATENATE("'2018-09 (Д)'!K",TEXT(MATCH($C74,'2018-09 (Д)'!$C$2:$C$100,0)+1,0)))="Н/Д",AND(INDIRECT(CONCATENATE("'2018-10 (Д)'!K",TEXT(MATCH($C74,'2018-10 (Д)'!$C$2:$C$100,0)+1,0)))="Н/Д",INDIRECT(CONCATENATE("'2018-09 (Д)'!K",TEXT(MATCH($C74,'2018-09 (Д)'!$C$2:$C$100,0)+1,0))))),"Н/Д",((INDIRECT(CONCATENATE("'2018-10 (Д)'!K",TEXT(MATCH($C74,'2018-10 (Д)'!$C$2:$C$100,0)+1,0)))-INDIRECT(CONCATENATE("'2018-09 (Д)'!K",TEXT(MATCH($C74,'2018-09 (Д)'!$C$2:$C$100,0)+1,0))))/INDIRECT(CONCATENATE("'2018-09 (Д)'!K",TEXT(MATCH($C74,'2018-09 (Д)'!$C$2:$C$100,0)+1,0))))*100)</f>
        <v>-25.45133813349975</v>
      </c>
      <c r="CA74" s="9">
        <f ca="1">IF(OR(INDIRECT(CONCATENATE("'2018-11 (Д)'!K",TEXT(MATCH($C74,'2018-11 (Д)'!$C$2:$C$100,0)+1,0)))="Н/Д",INDIRECT(CONCATENATE("'2018-10 (Д)'!K",TEXT(MATCH($C74,'2018-10 (Д)'!$C$2:$C$100,0)+1,0)))="Н/Д",AND(INDIRECT(CONCATENATE("'2018-11 (Д)'!K",TEXT(MATCH($C74,'2018-11 (Д)'!$C$2:$C$100,0)+1,0)))="Н/Д",INDIRECT(CONCATENATE("'2018-10 (Д)'!K",TEXT(MATCH($C74,'2018-10 (Д)'!$C$2:$C$100,0)+1,0))))),"Н/Д",((INDIRECT(CONCATENATE("'2018-11 (Д)'!K",TEXT(MATCH($C74,'2018-11 (Д)'!$C$2:$C$100,0)+1,0)))-INDIRECT(CONCATENATE("'2018-10 (Д)'!K",TEXT(MATCH($C74,'2018-10 (Д)'!$C$2:$C$100,0)+1,0))))/INDIRECT(CONCATENATE("'2018-10 (Д)'!K",TEXT(MATCH($C74,'2018-10 (Д)'!$C$2:$C$100,0)+1,0))))*100)</f>
        <v>1001.5052881229261</v>
      </c>
      <c r="CB74" s="9">
        <f ca="1">IF(OR(INDIRECT(CONCATENATE("'2018-12 (Д)'!K",TEXT(MATCH($C74,'2018-12 (Д)'!$C$2:$C$100,0)+1,0)))="Н/Д",INDIRECT(CONCATENATE("'2018-11 (Д)'!K",TEXT(MATCH($C74,'2018-11 (Д)'!$C$2:$C$100,0)+1,0)))="Н/Д",AND(INDIRECT(CONCATENATE("'2018-12 (Д)'!K",TEXT(MATCH($C74,'2018-12 (Д)'!$C$2:$C$100,0)+1,0)))="Н/Д",INDIRECT(CONCATENATE("'2018-11 (Д)'!K",TEXT(MATCH($C74,'2018-11 (Д)'!$C$2:$C$100,0)+1,0))))),"Н/Д",((INDIRECT(CONCATENATE("'2018-12 (Д)'!K",TEXT(MATCH($C74,'2018-12 (Д)'!$C$2:$C$100,0)+1,0)))-INDIRECT(CONCATENATE("'2018-11 (Д)'!K",TEXT(MATCH($C74,'2018-11 (Д)'!$C$2:$C$100,0)+1,0))))/INDIRECT(CONCATENATE("'2018-11 (Д)'!K",TEXT(MATCH($C74,'2018-11 (Д)'!$C$2:$C$100,0)+1,0))))*100)</f>
        <v>-88.243924836901186</v>
      </c>
      <c r="CC74" s="9"/>
      <c r="CD74" s="9">
        <f ca="1">IF(OR(INDIRECT(CONCATENATE("'2018-03 (Д)'!L",TEXT(MATCH($C74,'2018-03 (Д)'!$C$2:$C$100,0)+1,0)))="Н/Д",INDIRECT(CONCATENATE("'2018-02 (Д)'!L",TEXT(MATCH($C74,'2018-02 (Д)'!$C$2:$C$100,0)+1,0)))="Н/Д",AND(INDIRECT(CONCATENATE("'2018-03 (Д)'!L",TEXT(MATCH($C74,'2018-03 (Д)'!$C$2:$C$100,0)+1,0)))="Н/Д",INDIRECT(CONCATENATE("'2018-02 (Д)'!L",TEXT(MATCH($C74,'2018-02 (Д)'!$C$2:$C$100,0)+1,0))))),"Н/Д",((INDIRECT(CONCATENATE("'2018-03 (Д)'!L",TEXT(MATCH($C74,'2018-03 (Д)'!$C$2:$C$100,0)+1,0)))-INDIRECT(CONCATENATE("'2018-02 (Д)'!L",TEXT(MATCH($C74,'2018-02 (Д)'!$C$2:$C$100,0)+1,0))))/INDIRECT(CONCATENATE("'2018-02 (Д)'!L",TEXT(MATCH($C74,'2018-02 (Д)'!$C$2:$C$100,0)+1,0))))*100)</f>
        <v>31.953775123652711</v>
      </c>
      <c r="CE74" s="9">
        <f ca="1">IF(OR(INDIRECT(CONCATENATE("'2018-04 (Д)'!L",TEXT(MATCH($C74,'2018-04 (Д)'!$C$2:$C$100,0)+1,0)))="Н/Д",INDIRECT(CONCATENATE("'2018-03 (Д)'!L",TEXT(MATCH($C74,'2018-03 (Д)'!$C$2:$C$100,0)+1,0)))="Н/Д",AND(INDIRECT(CONCATENATE("'2018-04 (Д)'!L",TEXT(MATCH($C74,'2018-04 (Д)'!$C$2:$C$100,0)+1,0)))="Н/Д",INDIRECT(CONCATENATE("'2018-03 (Д)'!L",TEXT(MATCH($C74,'2018-03 (Д)'!$C$2:$C$100,0)+1,0))))),"Н/Д",((INDIRECT(CONCATENATE("'2018-04 (Д)'!L",TEXT(MATCH($C74,'2018-04 (Д)'!$C$2:$C$100,0)+1,0)))-INDIRECT(CONCATENATE("'2018-03 (Д)'!L",TEXT(MATCH($C74,'2018-03 (Д)'!$C$2:$C$100,0)+1,0))))/INDIRECT(CONCATENATE("'2018-03 (Д)'!L",TEXT(MATCH($C74,'2018-03 (Д)'!$C$2:$C$100,0)+1,0))))*100)</f>
        <v>149.72245189850838</v>
      </c>
      <c r="CF74" s="9">
        <f ca="1">IF(OR(INDIRECT(CONCATENATE("'2018-05 (Д)'!L",TEXT(MATCH($C74,'2018-05 (Д)'!$C$2:$C$100,0)+1,0)))="Н/Д",INDIRECT(CONCATENATE("'2018-04 (Д)'!L",TEXT(MATCH($C74,'2018-04 (Д)'!$C$2:$C$100,0)+1,0)))="Н/Д",AND(INDIRECT(CONCATENATE("'2018-05 (Д)'!L",TEXT(MATCH($C74,'2018-05 (Д)'!$C$2:$C$100,0)+1,0)))="Н/Д",INDIRECT(CONCATENATE("'2018-04 (Д)'!L",TEXT(MATCH($C74,'2018-04 (Д)'!$C$2:$C$100,0)+1,0))))),"Н/Д",((INDIRECT(CONCATENATE("'2018-05 (Д)'!L",TEXT(MATCH($C74,'2018-05 (Д)'!$C$2:$C$100,0)+1,0)))-INDIRECT(CONCATENATE("'2018-04 (Д)'!L",TEXT(MATCH($C74,'2018-04 (Д)'!$C$2:$C$100,0)+1,0))))/INDIRECT(CONCATENATE("'2018-04 (Д)'!L",TEXT(MATCH($C74,'2018-04 (Д)'!$C$2:$C$100,0)+1,0))))*100)</f>
        <v>86.915978341425244</v>
      </c>
      <c r="CG74" s="9">
        <f ca="1">IF(OR(INDIRECT(CONCATENATE("'2018-06 (Д)'!L",TEXT(MATCH($C74,'2018-06 (Д)'!$C$2:$C$100,0)+1,0)))="Н/Д",INDIRECT(CONCATENATE("'2018-05 (Д)'!L",TEXT(MATCH($C74,'2018-05 (Д)'!$C$2:$C$100,0)+1,0)))="Н/Д",AND(INDIRECT(CONCATENATE("'2018-06 (Д)'!L",TEXT(MATCH($C74,'2018-06 (Д)'!$C$2:$C$100,0)+1,0)))="Н/Д",INDIRECT(CONCATENATE("'2018-05 (Д)'!L",TEXT(MATCH($C74,'2018-05 (Д)'!$C$2:$C$100,0)+1,0))))),"Н/Д",((INDIRECT(CONCATENATE("'2018-06 (Д)'!L",TEXT(MATCH($C74,'2018-06 (Д)'!$C$2:$C$100,0)+1,0)))-INDIRECT(CONCATENATE("'2018-05 (Д)'!L",TEXT(MATCH($C74,'2018-05 (Д)'!$C$2:$C$100,0)+1,0))))/INDIRECT(CONCATENATE("'2018-05 (Д)'!L",TEXT(MATCH($C74,'2018-05 (Д)'!$C$2:$C$100,0)+1,0))))*100)</f>
        <v>-17.07648796270178</v>
      </c>
      <c r="CH74" s="9">
        <f ca="1">IF(OR(INDIRECT(CONCATENATE("'2018-07 (Д)'!L",TEXT(MATCH($C74,'2018-07 (Д)'!$C$2:$C$100,0)+1,0)))="Н/Д",INDIRECT(CONCATENATE("'2018-06 (Д)'!L",TEXT(MATCH($C74,'2018-06 (Д)'!$C$2:$C$100,0)+1,0)))="Н/Д",AND(INDIRECT(CONCATENATE("'2018-07 (Д)'!L",TEXT(MATCH($C74,'2018-07 (Д)'!$C$2:$C$100,0)+1,0)))="Н/Д",INDIRECT(CONCATENATE("'2018-06 (Д)'!L",TEXT(MATCH($C74,'2018-06 (Д)'!$C$2:$C$100,0)+1,0))))),"Н/Д",((INDIRECT(CONCATENATE("'2018-07 (Д)'!L",TEXT(MATCH($C74,'2018-07 (Д)'!$C$2:$C$100,0)+1,0)))-INDIRECT(CONCATENATE("'2018-06 (Д)'!L",TEXT(MATCH($C74,'2018-06 (Д)'!$C$2:$C$100,0)+1,0))))/INDIRECT(CONCATENATE("'2018-06 (Д)'!L",TEXT(MATCH($C74,'2018-06 (Д)'!$C$2:$C$100,0)+1,0))))*100)</f>
        <v>-91.506301679879044</v>
      </c>
      <c r="CI74" s="9">
        <f ca="1">IF(OR(INDIRECT(CONCATENATE("'2018-08 (Д)'!L",TEXT(MATCH($C74,'2018-08 (Д)'!$C$2:$C$100,0)+1,0)))="Н/Д",INDIRECT(CONCATENATE("'2018-07 (Д)'!L",TEXT(MATCH($C74,'2018-07 (Д)'!$C$2:$C$100,0)+1,0)))="Н/Д",AND(INDIRECT(CONCATENATE("'2018-08 (Д)'!L",TEXT(MATCH($C74,'2018-08 (Д)'!$C$2:$C$100,0)+1,0)))="Н/Д",INDIRECT(CONCATENATE("'2018-07 (Д)'!L",TEXT(MATCH($C74,'2018-07 (Д)'!$C$2:$C$100,0)+1,0))))),"Н/Д",((INDIRECT(CONCATENATE("'2018-08 (Д)'!L",TEXT(MATCH($C74,'2018-08 (Д)'!$C$2:$C$100,0)+1,0)))-INDIRECT(CONCATENATE("'2018-07 (Д)'!L",TEXT(MATCH($C74,'2018-07 (Д)'!$C$2:$C$100,0)+1,0))))/INDIRECT(CONCATENATE("'2018-07 (Д)'!L",TEXT(MATCH($C74,'2018-07 (Д)'!$C$2:$C$100,0)+1,0))))*100)</f>
        <v>1367.3088741174276</v>
      </c>
      <c r="CJ74" s="9">
        <f ca="1">IF(OR(INDIRECT(CONCATENATE("'2018-09 (Д)'!L",TEXT(MATCH($C74,'2018-09 (Д)'!$C$2:$C$100,0)+1,0)))="Н/Д",INDIRECT(CONCATENATE("'2018-08 (Д)'!L",TEXT(MATCH($C74,'2018-08 (Д)'!$C$2:$C$100,0)+1,0)))="Н/Д",AND(INDIRECT(CONCATENATE("'2018-09 (Д)'!L",TEXT(MATCH($C74,'2018-09 (Д)'!$C$2:$C$100,0)+1,0)))="Н/Д",INDIRECT(CONCATENATE("'2018-08 (Д)'!L",TEXT(MATCH($C74,'2018-08 (Д)'!$C$2:$C$100,0)+1,0))))),"Н/Д",((INDIRECT(CONCATENATE("'2018-09 (Д)'!L",TEXT(MATCH($C74,'2018-09 (Д)'!$C$2:$C$100,0)+1,0)))-INDIRECT(CONCATENATE("'2018-08 (Д)'!L",TEXT(MATCH($C74,'2018-08 (Д)'!$C$2:$C$100,0)+1,0))))/INDIRECT(CONCATENATE("'2018-08 (Д)'!L",TEXT(MATCH($C74,'2018-08 (Д)'!$C$2:$C$100,0)+1,0))))*100)</f>
        <v>-66.009979973411234</v>
      </c>
      <c r="CK74" s="9">
        <f ca="1">IF(OR(INDIRECT(CONCATENATE("'2018-10 (Д)'!L",TEXT(MATCH($C74,'2018-10 (Д)'!$C$2:$C$100,0)+1,0)))="Н/Д",INDIRECT(CONCATENATE("'2018-09 (Д)'!L",TEXT(MATCH($C74,'2018-09 (Д)'!$C$2:$C$100,0)+1,0)))="Н/Д",AND(INDIRECT(CONCATENATE("'2018-10 (Д)'!L",TEXT(MATCH($C74,'2018-10 (Д)'!$C$2:$C$100,0)+1,0)))="Н/Д",INDIRECT(CONCATENATE("'2018-09 (Д)'!L",TEXT(MATCH($C74,'2018-09 (Д)'!$C$2:$C$100,0)+1,0))))),"Н/Д",((INDIRECT(CONCATENATE("'2018-10 (Д)'!L",TEXT(MATCH($C74,'2018-10 (Д)'!$C$2:$C$100,0)+1,0)))-INDIRECT(CONCATENATE("'2018-09 (Д)'!L",TEXT(MATCH($C74,'2018-09 (Д)'!$C$2:$C$100,0)+1,0))))/INDIRECT(CONCATENATE("'2018-09 (Д)'!L",TEXT(MATCH($C74,'2018-09 (Д)'!$C$2:$C$100,0)+1,0))))*100)</f>
        <v>-51.56787038120644</v>
      </c>
      <c r="CL74" s="9">
        <f ca="1">IF(OR(INDIRECT(CONCATENATE("'2018-11 (Д)'!L",TEXT(MATCH($C74,'2018-11 (Д)'!$C$2:$C$100,0)+1,0)))="Н/Д",INDIRECT(CONCATENATE("'2018-10 (Д)'!L",TEXT(MATCH($C74,'2018-10 (Д)'!$C$2:$C$100,0)+1,0)))="Н/Д",AND(INDIRECT(CONCATENATE("'2018-11 (Д)'!L",TEXT(MATCH($C74,'2018-11 (Д)'!$C$2:$C$100,0)+1,0)))="Н/Д",INDIRECT(CONCATENATE("'2018-10 (Д)'!L",TEXT(MATCH($C74,'2018-10 (Д)'!$C$2:$C$100,0)+1,0))))),"Н/Д",((INDIRECT(CONCATENATE("'2018-11 (Д)'!L",TEXT(MATCH($C74,'2018-11 (Д)'!$C$2:$C$100,0)+1,0)))-INDIRECT(CONCATENATE("'2018-10 (Д)'!L",TEXT(MATCH($C74,'2018-10 (Д)'!$C$2:$C$100,0)+1,0))))/INDIRECT(CONCATENATE("'2018-10 (Д)'!L",TEXT(MATCH($C74,'2018-10 (Д)'!$C$2:$C$100,0)+1,0))))*100)</f>
        <v>672.47381250401531</v>
      </c>
      <c r="CM74" s="9">
        <f ca="1">IF(OR(INDIRECT(CONCATENATE("'2018-12 (Д)'!L",TEXT(MATCH($C74,'2018-12 (Д)'!$C$2:$C$100,0)+1,0)))="Н/Д",INDIRECT(CONCATENATE("'2018-11 (Д)'!L",TEXT(MATCH($C74,'2018-11 (Д)'!$C$2:$C$100,0)+1,0)))="Н/Д",AND(INDIRECT(CONCATENATE("'2018-12 (Д)'!L",TEXT(MATCH($C74,'2018-12 (Д)'!$C$2:$C$100,0)+1,0)))="Н/Д",INDIRECT(CONCATENATE("'2018-11 (Д)'!L",TEXT(MATCH($C74,'2018-11 (Д)'!$C$2:$C$100,0)+1,0))))),"Н/Д",((INDIRECT(CONCATENATE("'2018-12 (Д)'!L",TEXT(MATCH($C74,'2018-12 (Д)'!$C$2:$C$100,0)+1,0)))-INDIRECT(CONCATENATE("'2018-11 (Д)'!L",TEXT(MATCH($C74,'2018-11 (Д)'!$C$2:$C$100,0)+1,0))))/INDIRECT(CONCATENATE("'2018-11 (Д)'!L",TEXT(MATCH($C74,'2018-11 (Д)'!$C$2:$C$100,0)+1,0))))*100)</f>
        <v>-34.081659844601781</v>
      </c>
      <c r="CN74" s="9"/>
      <c r="CO74" s="9">
        <f ca="1">IF(OR(INDIRECT(CONCATENATE("'2018-03 (Д)'!M",TEXT(MATCH($C74,'2018-03 (Д)'!$C$2:$C$100,0)+1,0)))="Н/Д",INDIRECT(CONCATENATE("'2018-02 (Д)'!M",TEXT(MATCH($C74,'2018-02 (Д)'!$C$2:$C$100,0)+1,0)))="Н/Д",AND(INDIRECT(CONCATENATE("'2018-03 (Д)'!M",TEXT(MATCH($C74,'2018-03 (Д)'!$C$2:$C$100,0)+1,0)))="Н/Д",INDIRECT(CONCATENATE("'2018-02 (Д)'!M",TEXT(MATCH($C74,'2018-02 (Д)'!$C$2:$C$100,0)+1,0))))),"Н/Д",((INDIRECT(CONCATENATE("'2018-03 (Д)'!M",TEXT(MATCH($C74,'2018-03 (Д)'!$C$2:$C$100,0)+1,0)))-INDIRECT(CONCATENATE("'2018-02 (Д)'!M",TEXT(MATCH($C74,'2018-02 (Д)'!$C$2:$C$100,0)+1,0))))/INDIRECT(CONCATENATE("'2018-02 (Д)'!M",TEXT(MATCH($C74,'2018-02 (Д)'!$C$2:$C$100,0)+1,0))))*100)</f>
        <v>159.44067024566442</v>
      </c>
      <c r="CP74" s="9">
        <f ca="1">IF(OR(INDIRECT(CONCATENATE("'2018-04 (Д)'!M",TEXT(MATCH($C74,'2018-04 (Д)'!$C$2:$C$100,0)+1,0)))="Н/Д",INDIRECT(CONCATENATE("'2018-03 (Д)'!M",TEXT(MATCH($C74,'2018-03 (Д)'!$C$2:$C$100,0)+1,0)))="Н/Д",AND(INDIRECT(CONCATENATE("'2018-04 (Д)'!M",TEXT(MATCH($C74,'2018-04 (Д)'!$C$2:$C$100,0)+1,0)))="Н/Д",INDIRECT(CONCATENATE("'2018-03 (Д)'!M",TEXT(MATCH($C74,'2018-03 (Д)'!$C$2:$C$100,0)+1,0))))),"Н/Д",((INDIRECT(CONCATENATE("'2018-04 (Д)'!M",TEXT(MATCH($C74,'2018-04 (Д)'!$C$2:$C$100,0)+1,0)))-INDIRECT(CONCATENATE("'2018-03 (Д)'!M",TEXT(MATCH($C74,'2018-03 (Д)'!$C$2:$C$100,0)+1,0))))/INDIRECT(CONCATENATE("'2018-03 (Д)'!M",TEXT(MATCH($C74,'2018-03 (Д)'!$C$2:$C$100,0)+1,0))))*100)</f>
        <v>-35.33884817918652</v>
      </c>
      <c r="CQ74" s="9">
        <f ca="1">IF(OR(INDIRECT(CONCATENATE("'2018-05 (Д)'!M",TEXT(MATCH($C74,'2018-05 (Д)'!$C$2:$C$100,0)+1,0)))="Н/Д",INDIRECT(CONCATENATE("'2018-04 (Д)'!M",TEXT(MATCH($C74,'2018-04 (Д)'!$C$2:$C$100,0)+1,0)))="Н/Д",AND(INDIRECT(CONCATENATE("'2018-05 (Д)'!M",TEXT(MATCH($C74,'2018-05 (Д)'!$C$2:$C$100,0)+1,0)))="Н/Д",INDIRECT(CONCATENATE("'2018-04 (Д)'!M",TEXT(MATCH($C74,'2018-04 (Д)'!$C$2:$C$100,0)+1,0))))),"Н/Д",((INDIRECT(CONCATENATE("'2018-05 (Д)'!M",TEXT(MATCH($C74,'2018-05 (Д)'!$C$2:$C$100,0)+1,0)))-INDIRECT(CONCATENATE("'2018-04 (Д)'!M",TEXT(MATCH($C74,'2018-04 (Д)'!$C$2:$C$100,0)+1,0))))/INDIRECT(CONCATENATE("'2018-04 (Д)'!M",TEXT(MATCH($C74,'2018-04 (Д)'!$C$2:$C$100,0)+1,0))))*100)</f>
        <v>12.691892733292335</v>
      </c>
      <c r="CR74" s="9">
        <f ca="1">IF(OR(INDIRECT(CONCATENATE("'2018-06 (Д)'!M",TEXT(MATCH($C74,'2018-06 (Д)'!$C$2:$C$100,0)+1,0)))="Н/Д",INDIRECT(CONCATENATE("'2018-05 (Д)'!M",TEXT(MATCH($C74,'2018-05 (Д)'!$C$2:$C$100,0)+1,0)))="Н/Д",AND(INDIRECT(CONCATENATE("'2018-06 (Д)'!M",TEXT(MATCH($C74,'2018-06 (Д)'!$C$2:$C$100,0)+1,0)))="Н/Д",INDIRECT(CONCATENATE("'2018-05 (Д)'!M",TEXT(MATCH($C74,'2018-05 (Д)'!$C$2:$C$100,0)+1,0))))),"Н/Д",((INDIRECT(CONCATENATE("'2018-06 (Д)'!M",TEXT(MATCH($C74,'2018-06 (Д)'!$C$2:$C$100,0)+1,0)))-INDIRECT(CONCATENATE("'2018-05 (Д)'!M",TEXT(MATCH($C74,'2018-05 (Д)'!$C$2:$C$100,0)+1,0))))/INDIRECT(CONCATENATE("'2018-05 (Д)'!M",TEXT(MATCH($C74,'2018-05 (Д)'!$C$2:$C$100,0)+1,0))))*100)</f>
        <v>38.614173221935239</v>
      </c>
      <c r="CS74" s="9">
        <f ca="1">IF(OR(INDIRECT(CONCATENATE("'2018-07 (Д)'!M",TEXT(MATCH($C74,'2018-07 (Д)'!$C$2:$C$100,0)+1,0)))="Н/Д",INDIRECT(CONCATENATE("'2018-06 (Д)'!M",TEXT(MATCH($C74,'2018-06 (Д)'!$C$2:$C$100,0)+1,0)))="Н/Д",AND(INDIRECT(CONCATENATE("'2018-07 (Д)'!M",TEXT(MATCH($C74,'2018-07 (Д)'!$C$2:$C$100,0)+1,0)))="Н/Д",INDIRECT(CONCATENATE("'2018-06 (Д)'!M",TEXT(MATCH($C74,'2018-06 (Д)'!$C$2:$C$100,0)+1,0))))),"Н/Д",((INDIRECT(CONCATENATE("'2018-07 (Д)'!M",TEXT(MATCH($C74,'2018-07 (Д)'!$C$2:$C$100,0)+1,0)))-INDIRECT(CONCATENATE("'2018-06 (Д)'!M",TEXT(MATCH($C74,'2018-06 (Д)'!$C$2:$C$100,0)+1,0))))/INDIRECT(CONCATENATE("'2018-06 (Д)'!M",TEXT(MATCH($C74,'2018-06 (Д)'!$C$2:$C$100,0)+1,0))))*100)</f>
        <v>96.333379016797977</v>
      </c>
      <c r="CT74" s="9">
        <f ca="1">IF(OR(INDIRECT(CONCATENATE("'2018-08 (Д)'!M",TEXT(MATCH($C74,'2018-08 (Д)'!$C$2:$C$100,0)+1,0)))="Н/Д",INDIRECT(CONCATENATE("'2018-07 (Д)'!M",TEXT(MATCH($C74,'2018-07 (Д)'!$C$2:$C$100,0)+1,0)))="Н/Д",AND(INDIRECT(CONCATENATE("'2018-08 (Д)'!M",TEXT(MATCH($C74,'2018-08 (Д)'!$C$2:$C$100,0)+1,0)))="Н/Д",INDIRECT(CONCATENATE("'2018-07 (Д)'!M",TEXT(MATCH($C74,'2018-07 (Д)'!$C$2:$C$100,0)+1,0))))),"Н/Д",((INDIRECT(CONCATENATE("'2018-08 (Д)'!M",TEXT(MATCH($C74,'2018-08 (Д)'!$C$2:$C$100,0)+1,0)))-INDIRECT(CONCATENATE("'2018-07 (Д)'!M",TEXT(MATCH($C74,'2018-07 (Д)'!$C$2:$C$100,0)+1,0))))/INDIRECT(CONCATENATE("'2018-07 (Д)'!M",TEXT(MATCH($C74,'2018-07 (Д)'!$C$2:$C$100,0)+1,0))))*100)</f>
        <v>3.2001615720784873</v>
      </c>
      <c r="CU74" s="9">
        <f ca="1">IF(OR(INDIRECT(CONCATENATE("'2018-09 (Д)'!M",TEXT(MATCH($C74,'2018-09 (Д)'!$C$2:$C$100,0)+1,0)))="Н/Д",INDIRECT(CONCATENATE("'2018-08 (Д)'!M",TEXT(MATCH($C74,'2018-08 (Д)'!$C$2:$C$100,0)+1,0)))="Н/Д",AND(INDIRECT(CONCATENATE("'2018-09 (Д)'!M",TEXT(MATCH($C74,'2018-09 (Д)'!$C$2:$C$100,0)+1,0)))="Н/Д",INDIRECT(CONCATENATE("'2018-08 (Д)'!M",TEXT(MATCH($C74,'2018-08 (Д)'!$C$2:$C$100,0)+1,0))))),"Н/Д",((INDIRECT(CONCATENATE("'2018-09 (Д)'!M",TEXT(MATCH($C74,'2018-09 (Д)'!$C$2:$C$100,0)+1,0)))-INDIRECT(CONCATENATE("'2018-08 (Д)'!M",TEXT(MATCH($C74,'2018-08 (Д)'!$C$2:$C$100,0)+1,0))))/INDIRECT(CONCATENATE("'2018-08 (Д)'!M",TEXT(MATCH($C74,'2018-08 (Д)'!$C$2:$C$100,0)+1,0))))*100)</f>
        <v>23.220329548487928</v>
      </c>
      <c r="CV74" s="9">
        <f ca="1">IF(OR(INDIRECT(CONCATENATE("'2018-10 (Д)'!M",TEXT(MATCH($C74,'2018-10 (Д)'!$C$2:$C$100,0)+1,0)))="Н/Д",INDIRECT(CONCATENATE("'2018-09 (Д)'!M",TEXT(MATCH($C74,'2018-09 (Д)'!$C$2:$C$100,0)+1,0)))="Н/Д",AND(INDIRECT(CONCATENATE("'2018-10 (Д)'!M",TEXT(MATCH($C74,'2018-10 (Д)'!$C$2:$C$100,0)+1,0)))="Н/Д",INDIRECT(CONCATENATE("'2018-09 (Д)'!M",TEXT(MATCH($C74,'2018-09 (Д)'!$C$2:$C$100,0)+1,0))))),"Н/Д",((INDIRECT(CONCATENATE("'2018-10 (Д)'!M",TEXT(MATCH($C74,'2018-10 (Д)'!$C$2:$C$100,0)+1,0)))-INDIRECT(CONCATENATE("'2018-09 (Д)'!M",TEXT(MATCH($C74,'2018-09 (Д)'!$C$2:$C$100,0)+1,0))))/INDIRECT(CONCATENATE("'2018-09 (Д)'!M",TEXT(MATCH($C74,'2018-09 (Д)'!$C$2:$C$100,0)+1,0))))*100)</f>
        <v>-20.446474572556095</v>
      </c>
      <c r="CW74" s="9">
        <f ca="1">IF(OR(INDIRECT(CONCATENATE("'2018-11 (Д)'!M",TEXT(MATCH($C74,'2018-11 (Д)'!$C$2:$C$100,0)+1,0)))="Н/Д",INDIRECT(CONCATENATE("'2018-10 (Д)'!M",TEXT(MATCH($C74,'2018-10 (Д)'!$C$2:$C$100,0)+1,0)))="Н/Д",AND(INDIRECT(CONCATENATE("'2018-11 (Д)'!M",TEXT(MATCH($C74,'2018-11 (Д)'!$C$2:$C$100,0)+1,0)))="Н/Д",INDIRECT(CONCATENATE("'2018-10 (Д)'!M",TEXT(MATCH($C74,'2018-10 (Д)'!$C$2:$C$100,0)+1,0))))),"Н/Д",((INDIRECT(CONCATENATE("'2018-11 (Д)'!M",TEXT(MATCH($C74,'2018-11 (Д)'!$C$2:$C$100,0)+1,0)))-INDIRECT(CONCATENATE("'2018-10 (Д)'!M",TEXT(MATCH($C74,'2018-10 (Д)'!$C$2:$C$100,0)+1,0))))/INDIRECT(CONCATENATE("'2018-10 (Д)'!M",TEXT(MATCH($C74,'2018-10 (Д)'!$C$2:$C$100,0)+1,0))))*100)</f>
        <v>-15.656137359096839</v>
      </c>
      <c r="CX74" s="9">
        <f ca="1">IF(OR(INDIRECT(CONCATENATE("'2018-12 (Д)'!M",TEXT(MATCH($C74,'2018-12 (Д)'!$C$2:$C$100,0)+1,0)))="Н/Д",INDIRECT(CONCATENATE("'2018-11 (Д)'!M",TEXT(MATCH($C74,'2018-11 (Д)'!$C$2:$C$100,0)+1,0)))="Н/Д",AND(INDIRECT(CONCATENATE("'2018-12 (Д)'!M",TEXT(MATCH($C74,'2018-12 (Д)'!$C$2:$C$100,0)+1,0)))="Н/Д",INDIRECT(CONCATENATE("'2018-11 (Д)'!M",TEXT(MATCH($C74,'2018-11 (Д)'!$C$2:$C$100,0)+1,0))))),"Н/Д",((INDIRECT(CONCATENATE("'2018-12 (Д)'!M",TEXT(MATCH($C74,'2018-12 (Д)'!$C$2:$C$100,0)+1,0)))-INDIRECT(CONCATENATE("'2018-11 (Д)'!M",TEXT(MATCH($C74,'2018-11 (Д)'!$C$2:$C$100,0)+1,0))))/INDIRECT(CONCATENATE("'2018-11 (Д)'!M",TEXT(MATCH($C74,'2018-11 (Д)'!$C$2:$C$100,0)+1,0))))*100)</f>
        <v>-2.4848378130338395</v>
      </c>
      <c r="CY74" s="9"/>
      <c r="CZ74" s="9">
        <f ca="1">IF(OR(INDIRECT(CONCATENATE("'2018-03 (Д)'!N",TEXT(MATCH($C74,'2018-03 (Д)'!$C$2:$C$100,0)+1,0)))="Н/Д",INDIRECT(CONCATENATE("'2018-02 (Д)'!N",TEXT(MATCH($C74,'2018-02 (Д)'!$C$2:$C$100,0)+1,0)))="Н/Д",AND(INDIRECT(CONCATENATE("'2018-03 (Д)'!N",TEXT(MATCH($C74,'2018-03 (Д)'!$C$2:$C$100,0)+1,0)))="Н/Д",INDIRECT(CONCATENATE("'2018-02 (Д)'!N",TEXT(MATCH($C74,'2018-02 (Д)'!$C$2:$C$100,0)+1,0))))),"Н/Д",((INDIRECT(CONCATENATE("'2018-03 (Д)'!N",TEXT(MATCH($C74,'2018-03 (Д)'!$C$2:$C$100,0)+1,0)))-INDIRECT(CONCATENATE("'2018-02 (Д)'!N",TEXT(MATCH($C74,'2018-02 (Д)'!$C$2:$C$100,0)+1,0))))/INDIRECT(CONCATENATE("'2018-02 (Д)'!N",TEXT(MATCH($C74,'2018-02 (Д)'!$C$2:$C$100,0)+1,0))))*100)</f>
        <v>135.26467355801103</v>
      </c>
      <c r="DA74" s="9">
        <f ca="1">IF(OR(INDIRECT(CONCATENATE("'2018-04 (Д)'!N",TEXT(MATCH($C74,'2018-04 (Д)'!$C$2:$C$100,0)+1,0)))="Н/Д",INDIRECT(CONCATENATE("'2018-03 (Д)'!N",TEXT(MATCH($C74,'2018-03 (Д)'!$C$2:$C$100,0)+1,0)))="Н/Д",AND(INDIRECT(CONCATENATE("'2018-04 (Д)'!N",TEXT(MATCH($C74,'2018-04 (Д)'!$C$2:$C$100,0)+1,0)))="Н/Д",INDIRECT(CONCATENATE("'2018-03 (Д)'!N",TEXT(MATCH($C74,'2018-03 (Д)'!$C$2:$C$100,0)+1,0))))),"Н/Д",((INDIRECT(CONCATENATE("'2018-04 (Д)'!N",TEXT(MATCH($C74,'2018-04 (Д)'!$C$2:$C$100,0)+1,0)))-INDIRECT(CONCATENATE("'2018-03 (Д)'!N",TEXT(MATCH($C74,'2018-03 (Д)'!$C$2:$C$100,0)+1,0))))/INDIRECT(CONCATENATE("'2018-03 (Д)'!N",TEXT(MATCH($C74,'2018-03 (Д)'!$C$2:$C$100,0)+1,0))))*100)</f>
        <v>64.15334431847873</v>
      </c>
      <c r="DB74" s="9">
        <f ca="1">IF(OR(INDIRECT(CONCATENATE("'2018-05 (Д)'!N",TEXT(MATCH($C74,'2018-05 (Д)'!$C$2:$C$100,0)+1,0)))="Н/Д",INDIRECT(CONCATENATE("'2018-04 (Д)'!N",TEXT(MATCH($C74,'2018-04 (Д)'!$C$2:$C$100,0)+1,0)))="Н/Д",AND(INDIRECT(CONCATENATE("'2018-05 (Д)'!N",TEXT(MATCH($C74,'2018-05 (Д)'!$C$2:$C$100,0)+1,0)))="Н/Д",INDIRECT(CONCATENATE("'2018-04 (Д)'!N",TEXT(MATCH($C74,'2018-04 (Д)'!$C$2:$C$100,0)+1,0))))),"Н/Д",((INDIRECT(CONCATENATE("'2018-05 (Д)'!N",TEXT(MATCH($C74,'2018-05 (Д)'!$C$2:$C$100,0)+1,0)))-INDIRECT(CONCATENATE("'2018-04 (Д)'!N",TEXT(MATCH($C74,'2018-04 (Д)'!$C$2:$C$100,0)+1,0))))/INDIRECT(CONCATENATE("'2018-04 (Д)'!N",TEXT(MATCH($C74,'2018-04 (Д)'!$C$2:$C$100,0)+1,0))))*100)</f>
        <v>39.707737502481216</v>
      </c>
      <c r="DC74" s="9">
        <f ca="1">IF(OR(INDIRECT(CONCATENATE("'2018-06 (Д)'!N",TEXT(MATCH($C74,'2018-06 (Д)'!$C$2:$C$100,0)+1,0)))="Н/Д",INDIRECT(CONCATENATE("'2018-05 (Д)'!N",TEXT(MATCH($C74,'2018-05 (Д)'!$C$2:$C$100,0)+1,0)))="Н/Д",AND(INDIRECT(CONCATENATE("'2018-06 (Д)'!N",TEXT(MATCH($C74,'2018-06 (Д)'!$C$2:$C$100,0)+1,0)))="Н/Д",INDIRECT(CONCATENATE("'2018-05 (Д)'!N",TEXT(MATCH($C74,'2018-05 (Д)'!$C$2:$C$100,0)+1,0))))),"Н/Д",((INDIRECT(CONCATENATE("'2018-06 (Д)'!N",TEXT(MATCH($C74,'2018-06 (Д)'!$C$2:$C$100,0)+1,0)))-INDIRECT(CONCATENATE("'2018-05 (Д)'!N",TEXT(MATCH($C74,'2018-05 (Д)'!$C$2:$C$100,0)+1,0))))/INDIRECT(CONCATENATE("'2018-05 (Д)'!N",TEXT(MATCH($C74,'2018-05 (Д)'!$C$2:$C$100,0)+1,0))))*100)</f>
        <v>27.559480216436842</v>
      </c>
      <c r="DD74" s="9">
        <f ca="1">IF(OR(INDIRECT(CONCATENATE("'2018-07 (Д)'!N",TEXT(MATCH($C74,'2018-07 (Д)'!$C$2:$C$100,0)+1,0)))="Н/Д",INDIRECT(CONCATENATE("'2018-06 (Д)'!N",TEXT(MATCH($C74,'2018-06 (Д)'!$C$2:$C$100,0)+1,0)))="Н/Д",AND(INDIRECT(CONCATENATE("'2018-07 (Д)'!N",TEXT(MATCH($C74,'2018-07 (Д)'!$C$2:$C$100,0)+1,0)))="Н/Д",INDIRECT(CONCATENATE("'2018-06 (Д)'!N",TEXT(MATCH($C74,'2018-06 (Д)'!$C$2:$C$100,0)+1,0))))),"Н/Д",((INDIRECT(CONCATENATE("'2018-07 (Д)'!N",TEXT(MATCH($C74,'2018-07 (Д)'!$C$2:$C$100,0)+1,0)))-INDIRECT(CONCATENATE("'2018-06 (Д)'!N",TEXT(MATCH($C74,'2018-06 (Д)'!$C$2:$C$100,0)+1,0))))/INDIRECT(CONCATENATE("'2018-06 (Д)'!N",TEXT(MATCH($C74,'2018-06 (Д)'!$C$2:$C$100,0)+1,0))))*100)</f>
        <v>24.15698083191916</v>
      </c>
      <c r="DE74" s="9">
        <f ca="1">IF(OR(INDIRECT(CONCATENATE("'2018-08 (Д)'!N",TEXT(MATCH($C74,'2018-08 (Д)'!$C$2:$C$100,0)+1,0)))="Н/Д",INDIRECT(CONCATENATE("'2018-07 (Д)'!N",TEXT(MATCH($C74,'2018-07 (Д)'!$C$2:$C$100,0)+1,0)))="Н/Д",AND(INDIRECT(CONCATENATE("'2018-08 (Д)'!N",TEXT(MATCH($C74,'2018-08 (Д)'!$C$2:$C$100,0)+1,0)))="Н/Д",INDIRECT(CONCATENATE("'2018-07 (Д)'!N",TEXT(MATCH($C74,'2018-07 (Д)'!$C$2:$C$100,0)+1,0))))),"Н/Д",((INDIRECT(CONCATENATE("'2018-08 (Д)'!N",TEXT(MATCH($C74,'2018-08 (Д)'!$C$2:$C$100,0)+1,0)))-INDIRECT(CONCATENATE("'2018-07 (Д)'!N",TEXT(MATCH($C74,'2018-07 (Д)'!$C$2:$C$100,0)+1,0))))/INDIRECT(CONCATENATE("'2018-07 (Д)'!N",TEXT(MATCH($C74,'2018-07 (Д)'!$C$2:$C$100,0)+1,0))))*100)</f>
        <v>19.951024708405939</v>
      </c>
      <c r="DF74" s="9">
        <f ca="1">IF(OR(INDIRECT(CONCATENATE("'2018-09 (Д)'!N",TEXT(MATCH($C74,'2018-09 (Д)'!$C$2:$C$100,0)+1,0)))="Н/Д",INDIRECT(CONCATENATE("'2018-08 (Д)'!N",TEXT(MATCH($C74,'2018-08 (Д)'!$C$2:$C$100,0)+1,0)))="Н/Д",AND(INDIRECT(CONCATENATE("'2018-09 (Д)'!N",TEXT(MATCH($C74,'2018-09 (Д)'!$C$2:$C$100,0)+1,0)))="Н/Д",INDIRECT(CONCATENATE("'2018-08 (Д)'!N",TEXT(MATCH($C74,'2018-08 (Д)'!$C$2:$C$100,0)+1,0))))),"Н/Д",((INDIRECT(CONCATENATE("'2018-09 (Д)'!N",TEXT(MATCH($C74,'2018-09 (Д)'!$C$2:$C$100,0)+1,0)))-INDIRECT(CONCATENATE("'2018-08 (Д)'!N",TEXT(MATCH($C74,'2018-08 (Д)'!$C$2:$C$100,0)+1,0))))/INDIRECT(CONCATENATE("'2018-08 (Д)'!N",TEXT(MATCH($C74,'2018-08 (Д)'!$C$2:$C$100,0)+1,0))))*100)</f>
        <v>14.546442358390163</v>
      </c>
      <c r="DG74" s="9">
        <f ca="1">IF(OR(INDIRECT(CONCATENATE("'2018-10 (Д)'!N",TEXT(MATCH($C74,'2018-10 (Д)'!$C$2:$C$100,0)+1,0)))="Н/Д",INDIRECT(CONCATENATE("'2018-09 (Д)'!N",TEXT(MATCH($C74,'2018-09 (Д)'!$C$2:$C$100,0)+1,0)))="Н/Д",AND(INDIRECT(CONCATENATE("'2018-10 (Д)'!N",TEXT(MATCH($C74,'2018-10 (Д)'!$C$2:$C$100,0)+1,0)))="Н/Д",INDIRECT(CONCATENATE("'2018-09 (Д)'!N",TEXT(MATCH($C74,'2018-09 (Д)'!$C$2:$C$100,0)+1,0))))),"Н/Д",((INDIRECT(CONCATENATE("'2018-10 (Д)'!N",TEXT(MATCH($C74,'2018-10 (Д)'!$C$2:$C$100,0)+1,0)))-INDIRECT(CONCATENATE("'2018-09 (Д)'!N",TEXT(MATCH($C74,'2018-09 (Д)'!$C$2:$C$100,0)+1,0))))/INDIRECT(CONCATENATE("'2018-09 (Д)'!N",TEXT(MATCH($C74,'2018-09 (Д)'!$C$2:$C$100,0)+1,0))))*100)</f>
        <v>11.966944714682917</v>
      </c>
      <c r="DH74" s="9">
        <f ca="1">IF(OR(INDIRECT(CONCATENATE("'2018-11 (Д)'!N",TEXT(MATCH($C74,'2018-11 (Д)'!$C$2:$C$100,0)+1,0)))="Н/Д",INDIRECT(CONCATENATE("'2018-10 (Д)'!N",TEXT(MATCH($C74,'2018-10 (Д)'!$C$2:$C$100,0)+1,0)))="Н/Д",AND(INDIRECT(CONCATENATE("'2018-11 (Д)'!N",TEXT(MATCH($C74,'2018-11 (Д)'!$C$2:$C$100,0)+1,0)))="Н/Д",INDIRECT(CONCATENATE("'2018-10 (Д)'!N",TEXT(MATCH($C74,'2018-10 (Д)'!$C$2:$C$100,0)+1,0))))),"Н/Д",((INDIRECT(CONCATENATE("'2018-11 (Д)'!N",TEXT(MATCH($C74,'2018-11 (Д)'!$C$2:$C$100,0)+1,0)))-INDIRECT(CONCATENATE("'2018-10 (Д)'!N",TEXT(MATCH($C74,'2018-10 (Д)'!$C$2:$C$100,0)+1,0))))/INDIRECT(CONCATENATE("'2018-10 (Д)'!N",TEXT(MATCH($C74,'2018-10 (Д)'!$C$2:$C$100,0)+1,0))))*100)</f>
        <v>12.55333348765485</v>
      </c>
      <c r="DI74" s="9">
        <f ca="1">IF(OR(INDIRECT(CONCATENATE("'2018-12 (Д)'!N",TEXT(MATCH($C74,'2018-12 (Д)'!$C$2:$C$100,0)+1,0)))="Н/Д",INDIRECT(CONCATENATE("'2018-11 (Д)'!N",TEXT(MATCH($C74,'2018-11 (Д)'!$C$2:$C$100,0)+1,0)))="Н/Д",AND(INDIRECT(CONCATENATE("'2018-12 (Д)'!N",TEXT(MATCH($C74,'2018-12 (Д)'!$C$2:$C$100,0)+1,0)))="Н/Д",INDIRECT(CONCATENATE("'2018-11 (Д)'!N",TEXT(MATCH($C74,'2018-11 (Д)'!$C$2:$C$100,0)+1,0))))),"Н/Д",((INDIRECT(CONCATENATE("'2018-12 (Д)'!N",TEXT(MATCH($C74,'2018-12 (Д)'!$C$2:$C$100,0)+1,0)))-INDIRECT(CONCATENATE("'2018-11 (Д)'!N",TEXT(MATCH($C74,'2018-11 (Д)'!$C$2:$C$100,0)+1,0))))/INDIRECT(CONCATENATE("'2018-11 (Д)'!N",TEXT(MATCH($C74,'2018-11 (Д)'!$C$2:$C$100,0)+1,0))))*100)</f>
        <v>11.360505435273874</v>
      </c>
      <c r="DJ74" s="9"/>
      <c r="DK74" s="9">
        <f ca="1">IF(OR(INDIRECT(CONCATENATE("'2018-03 (Д)'!O",TEXT(MATCH($C74,'2018-03 (Д)'!$C$2:$C$100,0)+1,0)))="Н/Д",INDIRECT(CONCATENATE("'2018-02 (Д)'!O",TEXT(MATCH($C74,'2018-02 (Д)'!$C$2:$C$100,0)+1,0)))="Н/Д",AND(INDIRECT(CONCATENATE("'2018-03 (Д)'!O",TEXT(MATCH($C74,'2018-03 (Д)'!$C$2:$C$100,0)+1,0)))="Н/Д",INDIRECT(CONCATENATE("'2018-02 (Д)'!O",TEXT(MATCH($C74,'2018-02 (Д)'!$C$2:$C$100,0)+1,0))))),"Н/Д",((INDIRECT(CONCATENATE("'2018-03 (Д)'!O",TEXT(MATCH($C74,'2018-03 (Д)'!$C$2:$C$100,0)+1,0)))-INDIRECT(CONCATENATE("'2018-02 (Д)'!O",TEXT(MATCH($C74,'2018-02 (Д)'!$C$2:$C$100,0)+1,0))))/INDIRECT(CONCATENATE("'2018-02 (Д)'!O",TEXT(MATCH($C74,'2018-02 (Д)'!$C$2:$C$100,0)+1,0))))*100)</f>
        <v>166.602686114189</v>
      </c>
      <c r="DL74" s="9">
        <f ca="1">IF(OR(INDIRECT(CONCATENATE("'2018-04 (Д)'!O",TEXT(MATCH($C74,'2018-04 (Д)'!$C$2:$C$100,0)+1,0)))="Н/Д",INDIRECT(CONCATENATE("'2018-03 (Д)'!O",TEXT(MATCH($C74,'2018-03 (Д)'!$C$2:$C$100,0)+1,0)))="Н/Д",AND(INDIRECT(CONCATENATE("'2018-04 (Д)'!O",TEXT(MATCH($C74,'2018-04 (Д)'!$C$2:$C$100,0)+1,0)))="Н/Д",INDIRECT(CONCATENATE("'2018-03 (Д)'!O",TEXT(MATCH($C74,'2018-03 (Д)'!$C$2:$C$100,0)+1,0))))),"Н/Д",((INDIRECT(CONCATENATE("'2018-04 (Д)'!O",TEXT(MATCH($C74,'2018-04 (Д)'!$C$2:$C$100,0)+1,0)))-INDIRECT(CONCATENATE("'2018-03 (Д)'!O",TEXT(MATCH($C74,'2018-03 (Д)'!$C$2:$C$100,0)+1,0))))/INDIRECT(CONCATENATE("'2018-03 (Д)'!O",TEXT(MATCH($C74,'2018-03 (Д)'!$C$2:$C$100,0)+1,0))))*100)</f>
        <v>-97.057182708514489</v>
      </c>
      <c r="DM74" s="9">
        <f ca="1">IF(OR(INDIRECT(CONCATENATE("'2018-05 (Д)'!O",TEXT(MATCH($C74,'2018-05 (Д)'!$C$2:$C$100,0)+1,0)))="Н/Д",INDIRECT(CONCATENATE("'2018-04 (Д)'!O",TEXT(MATCH($C74,'2018-04 (Д)'!$C$2:$C$100,0)+1,0)))="Н/Д",AND(INDIRECT(CONCATENATE("'2018-05 (Д)'!O",TEXT(MATCH($C74,'2018-05 (Д)'!$C$2:$C$100,0)+1,0)))="Н/Д",INDIRECT(CONCATENATE("'2018-04 (Д)'!O",TEXT(MATCH($C74,'2018-04 (Д)'!$C$2:$C$100,0)+1,0))))),"Н/Д",((INDIRECT(CONCATENATE("'2018-05 (Д)'!O",TEXT(MATCH($C74,'2018-05 (Д)'!$C$2:$C$100,0)+1,0)))-INDIRECT(CONCATENATE("'2018-04 (Д)'!O",TEXT(MATCH($C74,'2018-04 (Д)'!$C$2:$C$100,0)+1,0))))/INDIRECT(CONCATENATE("'2018-04 (Д)'!O",TEXT(MATCH($C74,'2018-04 (Д)'!$C$2:$C$100,0)+1,0))))*100)</f>
        <v>-167.23490009701456</v>
      </c>
      <c r="DN74" s="9">
        <f ca="1">IF(OR(INDIRECT(CONCATENATE("'2018-06 (Д)'!O",TEXT(MATCH($C74,'2018-06 (Д)'!$C$2:$C$100,0)+1,0)))="Н/Д",INDIRECT(CONCATENATE("'2018-05 (Д)'!O",TEXT(MATCH($C74,'2018-05 (Д)'!$C$2:$C$100,0)+1,0)))="Н/Д",AND(INDIRECT(CONCATENATE("'2018-06 (Д)'!O",TEXT(MATCH($C74,'2018-06 (Д)'!$C$2:$C$100,0)+1,0)))="Н/Д",INDIRECT(CONCATENATE("'2018-05 (Д)'!O",TEXT(MATCH($C74,'2018-05 (Д)'!$C$2:$C$100,0)+1,0))))),"Н/Д",((INDIRECT(CONCATENATE("'2018-06 (Д)'!O",TEXT(MATCH($C74,'2018-06 (Д)'!$C$2:$C$100,0)+1,0)))-INDIRECT(CONCATENATE("'2018-05 (Д)'!O",TEXT(MATCH($C74,'2018-05 (Д)'!$C$2:$C$100,0)+1,0))))/INDIRECT(CONCATENATE("'2018-05 (Д)'!O",TEXT(MATCH($C74,'2018-05 (Д)'!$C$2:$C$100,0)+1,0))))*100)</f>
        <v>-133.26145771058609</v>
      </c>
      <c r="DO74" s="9">
        <f ca="1">IF(OR(INDIRECT(CONCATENATE("'2018-07 (Д)'!O",TEXT(MATCH($C74,'2018-07 (Д)'!$C$2:$C$100,0)+1,0)))="Н/Д",INDIRECT(CONCATENATE("'2018-06 (Д)'!O",TEXT(MATCH($C74,'2018-06 (Д)'!$C$2:$C$100,0)+1,0)))="Н/Д",AND(INDIRECT(CONCATENATE("'2018-07 (Д)'!O",TEXT(MATCH($C74,'2018-07 (Д)'!$C$2:$C$100,0)+1,0)))="Н/Д",INDIRECT(CONCATENATE("'2018-06 (Д)'!O",TEXT(MATCH($C74,'2018-06 (Д)'!$C$2:$C$100,0)+1,0))))),"Н/Д",((INDIRECT(CONCATENATE("'2018-07 (Д)'!O",TEXT(MATCH($C74,'2018-07 (Д)'!$C$2:$C$100,0)+1,0)))-INDIRECT(CONCATENATE("'2018-06 (Д)'!O",TEXT(MATCH($C74,'2018-06 (Д)'!$C$2:$C$100,0)+1,0))))/INDIRECT(CONCATENATE("'2018-06 (Д)'!O",TEXT(MATCH($C74,'2018-06 (Д)'!$C$2:$C$100,0)+1,0))))*100)</f>
        <v>121.45350856348938</v>
      </c>
      <c r="DP74" s="9">
        <f ca="1">IF(OR(INDIRECT(CONCATENATE("'2018-08 (Д)'!O",TEXT(MATCH($C74,'2018-08 (Д)'!$C$2:$C$100,0)+1,0)))="Н/Д",INDIRECT(CONCATENATE("'2018-07 (Д)'!O",TEXT(MATCH($C74,'2018-07 (Д)'!$C$2:$C$100,0)+1,0)))="Н/Д",AND(INDIRECT(CONCATENATE("'2018-08 (Д)'!O",TEXT(MATCH($C74,'2018-08 (Д)'!$C$2:$C$100,0)+1,0)))="Н/Д",INDIRECT(CONCATENATE("'2018-07 (Д)'!O",TEXT(MATCH($C74,'2018-07 (Д)'!$C$2:$C$100,0)+1,0))))),"Н/Д",((INDIRECT(CONCATENATE("'2018-08 (Д)'!O",TEXT(MATCH($C74,'2018-08 (Д)'!$C$2:$C$100,0)+1,0)))-INDIRECT(CONCATENATE("'2018-07 (Д)'!O",TEXT(MATCH($C74,'2018-07 (Д)'!$C$2:$C$100,0)+1,0))))/INDIRECT(CONCATENATE("'2018-07 (Д)'!O",TEXT(MATCH($C74,'2018-07 (Д)'!$C$2:$C$100,0)+1,0))))*100)</f>
        <v>-90.426313400190679</v>
      </c>
      <c r="DQ74" s="9">
        <f ca="1">IF(OR(INDIRECT(CONCATENATE("'2018-09 (Д)'!O",TEXT(MATCH($C74,'2018-09 (Д)'!$C$2:$C$100,0)+1,0)))="Н/Д",INDIRECT(CONCATENATE("'2018-08 (Д)'!O",TEXT(MATCH($C74,'2018-08 (Д)'!$C$2:$C$100,0)+1,0)))="Н/Д",AND(INDIRECT(CONCATENATE("'2018-09 (Д)'!O",TEXT(MATCH($C74,'2018-09 (Д)'!$C$2:$C$100,0)+1,0)))="Н/Д",INDIRECT(CONCATENATE("'2018-08 (Д)'!O",TEXT(MATCH($C74,'2018-08 (Д)'!$C$2:$C$100,0)+1,0))))),"Н/Д",((INDIRECT(CONCATENATE("'2018-09 (Д)'!O",TEXT(MATCH($C74,'2018-09 (Д)'!$C$2:$C$100,0)+1,0)))-INDIRECT(CONCATENATE("'2018-08 (Д)'!O",TEXT(MATCH($C74,'2018-08 (Д)'!$C$2:$C$100,0)+1,0))))/INDIRECT(CONCATENATE("'2018-08 (Д)'!O",TEXT(MATCH($C74,'2018-08 (Д)'!$C$2:$C$100,0)+1,0))))*100)</f>
        <v>8.3656637066547628</v>
      </c>
      <c r="DR74" s="9">
        <f ca="1">IF(OR(INDIRECT(CONCATENATE("'2018-10 (Д)'!O",TEXT(MATCH($C74,'2018-10 (Д)'!$C$2:$C$100,0)+1,0)))="Н/Д",INDIRECT(CONCATENATE("'2018-09 (Д)'!O",TEXT(MATCH($C74,'2018-09 (Д)'!$C$2:$C$100,0)+1,0)))="Н/Д",AND(INDIRECT(CONCATENATE("'2018-10 (Д)'!O",TEXT(MATCH($C74,'2018-10 (Д)'!$C$2:$C$100,0)+1,0)))="Н/Д",INDIRECT(CONCATENATE("'2018-09 (Д)'!O",TEXT(MATCH($C74,'2018-09 (Д)'!$C$2:$C$100,0)+1,0))))),"Н/Д",((INDIRECT(CONCATENATE("'2018-10 (Д)'!O",TEXT(MATCH($C74,'2018-10 (Д)'!$C$2:$C$100,0)+1,0)))-INDIRECT(CONCATENATE("'2018-09 (Д)'!O",TEXT(MATCH($C74,'2018-09 (Д)'!$C$2:$C$100,0)+1,0))))/INDIRECT(CONCATENATE("'2018-09 (Д)'!O",TEXT(MATCH($C74,'2018-09 (Д)'!$C$2:$C$100,0)+1,0))))*100)</f>
        <v>619.34602736816919</v>
      </c>
      <c r="DS74" s="9">
        <f ca="1">IF(OR(INDIRECT(CONCATENATE("'2018-11 (Д)'!O",TEXT(MATCH($C74,'2018-11 (Д)'!$C$2:$C$100,0)+1,0)))="Н/Д",INDIRECT(CONCATENATE("'2018-10 (Д)'!O",TEXT(MATCH($C74,'2018-10 (Д)'!$C$2:$C$100,0)+1,0)))="Н/Д",AND(INDIRECT(CONCATENATE("'2018-11 (Д)'!O",TEXT(MATCH($C74,'2018-11 (Д)'!$C$2:$C$100,0)+1,0)))="Н/Д",INDIRECT(CONCATENATE("'2018-10 (Д)'!O",TEXT(MATCH($C74,'2018-10 (Д)'!$C$2:$C$100,0)+1,0))))),"Н/Д",((INDIRECT(CONCATENATE("'2018-11 (Д)'!O",TEXT(MATCH($C74,'2018-11 (Д)'!$C$2:$C$100,0)+1,0)))-INDIRECT(CONCATENATE("'2018-10 (Д)'!O",TEXT(MATCH($C74,'2018-10 (Д)'!$C$2:$C$100,0)+1,0))))/INDIRECT(CONCATENATE("'2018-10 (Д)'!O",TEXT(MATCH($C74,'2018-10 (Д)'!$C$2:$C$100,0)+1,0))))*100)</f>
        <v>212.14963262808021</v>
      </c>
      <c r="DT74" s="9">
        <f ca="1">IF(OR(INDIRECT(CONCATENATE("'2018-12 (Д)'!O",TEXT(MATCH($C74,'2018-12 (Д)'!$C$2:$C$100,0)+1,0)))="Н/Д",INDIRECT(CONCATENATE("'2018-11 (Д)'!O",TEXT(MATCH($C74,'2018-11 (Д)'!$C$2:$C$100,0)+1,0)))="Н/Д",AND(INDIRECT(CONCATENATE("'2018-12 (Д)'!O",TEXT(MATCH($C74,'2018-12 (Д)'!$C$2:$C$100,0)+1,0)))="Н/Д",INDIRECT(CONCATENATE("'2018-11 (Д)'!O",TEXT(MATCH($C74,'2018-11 (Д)'!$C$2:$C$100,0)+1,0))))),"Н/Д",((INDIRECT(CONCATENATE("'2018-12 (Д)'!O",TEXT(MATCH($C74,'2018-12 (Д)'!$C$2:$C$100,0)+1,0)))-INDIRECT(CONCATENATE("'2018-11 (Д)'!O",TEXT(MATCH($C74,'2018-11 (Д)'!$C$2:$C$100,0)+1,0))))/INDIRECT(CONCATENATE("'2018-11 (Д)'!O",TEXT(MATCH($C74,'2018-11 (Д)'!$C$2:$C$100,0)+1,0))))*100)</f>
        <v>-20.689752913928579</v>
      </c>
      <c r="DU74" s="9"/>
      <c r="DV74" s="9">
        <f ca="1">IF(OR(INDIRECT(CONCATENATE("'2018-03 (Д)'!P",TEXT(MATCH($C74,'2018-03 (Д)'!$C$2:$C$100,0)+1,0)))="Н/Д",INDIRECT(CONCATENATE("'2018-02 (Д)'!P",TEXT(MATCH($C74,'2018-02 (Д)'!$C$2:$C$100,0)+1,0)))="Н/Д",AND(INDIRECT(CONCATENATE("'2018-03 (Д)'!P",TEXT(MATCH($C74,'2018-03 (Д)'!$C$2:$C$100,0)+1,0)))="Н/Д",INDIRECT(CONCATENATE("'2018-02 (Д)'!P",TEXT(MATCH($C74,'2018-02 (Д)'!$C$2:$C$100,0)+1,0))))),"Н/Д",((INDIRECT(CONCATENATE("'2018-03 (Д)'!P",TEXT(MATCH($C74,'2018-03 (Д)'!$C$2:$C$100,0)+1,0)))-INDIRECT(CONCATENATE("'2018-02 (Д)'!P",TEXT(MATCH($C74,'2018-02 (Д)'!$C$2:$C$100,0)+1,0))))/INDIRECT(CONCATENATE("'2018-02 (Д)'!P",TEXT(MATCH($C74,'2018-02 (Д)'!$C$2:$C$100,0)+1,0))))*100)</f>
        <v>2.5910566648579261</v>
      </c>
      <c r="DW74" s="9">
        <f ca="1">IF(OR(INDIRECT(CONCATENATE("'2018-04 (Д)'!P",TEXT(MATCH($C74,'2018-04 (Д)'!$C$2:$C$100,0)+1,0)))="Н/Д",INDIRECT(CONCATENATE("'2018-03 (Д)'!P",TEXT(MATCH($C74,'2018-03 (Д)'!$C$2:$C$100,0)+1,0)))="Н/Д",AND(INDIRECT(CONCATENATE("'2018-04 (Д)'!P",TEXT(MATCH($C74,'2018-04 (Д)'!$C$2:$C$100,0)+1,0)))="Н/Д",INDIRECT(CONCATENATE("'2018-03 (Д)'!P",TEXT(MATCH($C74,'2018-03 (Д)'!$C$2:$C$100,0)+1,0))))),"Н/Д",((INDIRECT(CONCATENATE("'2018-04 (Д)'!P",TEXT(MATCH($C74,'2018-04 (Д)'!$C$2:$C$100,0)+1,0)))-INDIRECT(CONCATENATE("'2018-03 (Д)'!P",TEXT(MATCH($C74,'2018-03 (Д)'!$C$2:$C$100,0)+1,0))))/INDIRECT(CONCATENATE("'2018-03 (Д)'!P",TEXT(MATCH($C74,'2018-03 (Д)'!$C$2:$C$100,0)+1,0))))*100)</f>
        <v>188.90971672700218</v>
      </c>
      <c r="DX74" s="9">
        <f ca="1">IF(OR(INDIRECT(CONCATENATE("'2018-05 (Д)'!P",TEXT(MATCH($C74,'2018-05 (Д)'!$C$2:$C$100,0)+1,0)))="Н/Д",INDIRECT(CONCATENATE("'2018-04 (Д)'!P",TEXT(MATCH($C74,'2018-04 (Д)'!$C$2:$C$100,0)+1,0)))="Н/Д",AND(INDIRECT(CONCATENATE("'2018-05 (Д)'!P",TEXT(MATCH($C74,'2018-05 (Д)'!$C$2:$C$100,0)+1,0)))="Н/Д",INDIRECT(CONCATENATE("'2018-04 (Д)'!P",TEXT(MATCH($C74,'2018-04 (Д)'!$C$2:$C$100,0)+1,0))))),"Н/Д",((INDIRECT(CONCATENATE("'2018-05 (Д)'!P",TEXT(MATCH($C74,'2018-05 (Д)'!$C$2:$C$100,0)+1,0)))-INDIRECT(CONCATENATE("'2018-04 (Д)'!P",TEXT(MATCH($C74,'2018-04 (Д)'!$C$2:$C$100,0)+1,0))))/INDIRECT(CONCATENATE("'2018-04 (Д)'!P",TEXT(MATCH($C74,'2018-04 (Д)'!$C$2:$C$100,0)+1,0))))*100)</f>
        <v>-62.201405473861335</v>
      </c>
      <c r="DY74" s="9">
        <f ca="1">IF(OR(INDIRECT(CONCATENATE("'2018-06 (Д)'!P",TEXT(MATCH($C74,'2018-06 (Д)'!$C$2:$C$100,0)+1,0)))="Н/Д",INDIRECT(CONCATENATE("'2018-05 (Д)'!P",TEXT(MATCH($C74,'2018-05 (Д)'!$C$2:$C$100,0)+1,0)))="Н/Д",AND(INDIRECT(CONCATENATE("'2018-06 (Д)'!P",TEXT(MATCH($C74,'2018-06 (Д)'!$C$2:$C$100,0)+1,0)))="Н/Д",INDIRECT(CONCATENATE("'2018-05 (Д)'!P",TEXT(MATCH($C74,'2018-05 (Д)'!$C$2:$C$100,0)+1,0))))),"Н/Д",((INDIRECT(CONCATENATE("'2018-06 (Д)'!P",TEXT(MATCH($C74,'2018-06 (Д)'!$C$2:$C$100,0)+1,0)))-INDIRECT(CONCATENATE("'2018-05 (Д)'!P",TEXT(MATCH($C74,'2018-05 (Д)'!$C$2:$C$100,0)+1,0))))/INDIRECT(CONCATENATE("'2018-05 (Д)'!P",TEXT(MATCH($C74,'2018-05 (Д)'!$C$2:$C$100,0)+1,0))))*100)</f>
        <v>2.463285064933515</v>
      </c>
      <c r="DZ74" s="9">
        <f ca="1">IF(OR(INDIRECT(CONCATENATE("'2018-07 (Д)'!P",TEXT(MATCH($C74,'2018-07 (Д)'!$C$2:$C$100,0)+1,0)))="Н/Д",INDIRECT(CONCATENATE("'2018-06 (Д)'!P",TEXT(MATCH($C74,'2018-06 (Д)'!$C$2:$C$100,0)+1,0)))="Н/Д",AND(INDIRECT(CONCATENATE("'2018-07 (Д)'!P",TEXT(MATCH($C74,'2018-07 (Д)'!$C$2:$C$100,0)+1,0)))="Н/Д",INDIRECT(CONCATENATE("'2018-06 (Д)'!P",TEXT(MATCH($C74,'2018-06 (Д)'!$C$2:$C$100,0)+1,0))))),"Н/Д",((INDIRECT(CONCATENATE("'2018-07 (Д)'!P",TEXT(MATCH($C74,'2018-07 (Д)'!$C$2:$C$100,0)+1,0)))-INDIRECT(CONCATENATE("'2018-06 (Д)'!P",TEXT(MATCH($C74,'2018-06 (Д)'!$C$2:$C$100,0)+1,0))))/INDIRECT(CONCATENATE("'2018-06 (Д)'!P",TEXT(MATCH($C74,'2018-06 (Д)'!$C$2:$C$100,0)+1,0))))*100)</f>
        <v>153.49300875182564</v>
      </c>
      <c r="EA74" s="9">
        <f ca="1">IF(OR(INDIRECT(CONCATENATE("'2018-08 (Д)'!P",TEXT(MATCH($C74,'2018-08 (Д)'!$C$2:$C$100,0)+1,0)))="Н/Д",INDIRECT(CONCATENATE("'2018-07 (Д)'!P",TEXT(MATCH($C74,'2018-07 (Д)'!$C$2:$C$100,0)+1,0)))="Н/Д",AND(INDIRECT(CONCATENATE("'2018-08 (Д)'!P",TEXT(MATCH($C74,'2018-08 (Д)'!$C$2:$C$100,0)+1,0)))="Н/Д",INDIRECT(CONCATENATE("'2018-07 (Д)'!P",TEXT(MATCH($C74,'2018-07 (Д)'!$C$2:$C$100,0)+1,0))))),"Н/Д",((INDIRECT(CONCATENATE("'2018-08 (Д)'!P",TEXT(MATCH($C74,'2018-08 (Д)'!$C$2:$C$100,0)+1,0)))-INDIRECT(CONCATENATE("'2018-07 (Д)'!P",TEXT(MATCH($C74,'2018-07 (Д)'!$C$2:$C$100,0)+1,0))))/INDIRECT(CONCATENATE("'2018-07 (Д)'!P",TEXT(MATCH($C74,'2018-07 (Д)'!$C$2:$C$100,0)+1,0))))*100)</f>
        <v>-59.217983922771353</v>
      </c>
      <c r="EB74" s="9">
        <f ca="1">IF(OR(INDIRECT(CONCATENATE("'2018-09 (Д)'!P",TEXT(MATCH($C74,'2018-09 (Д)'!$C$2:$C$100,0)+1,0)))="Н/Д",INDIRECT(CONCATENATE("'2018-08 (Д)'!P",TEXT(MATCH($C74,'2018-08 (Д)'!$C$2:$C$100,0)+1,0)))="Н/Д",AND(INDIRECT(CONCATENATE("'2018-09 (Д)'!P",TEXT(MATCH($C74,'2018-09 (Д)'!$C$2:$C$100,0)+1,0)))="Н/Д",INDIRECT(CONCATENATE("'2018-08 (Д)'!P",TEXT(MATCH($C74,'2018-08 (Д)'!$C$2:$C$100,0)+1,0))))),"Н/Д",((INDIRECT(CONCATENATE("'2018-09 (Д)'!P",TEXT(MATCH($C74,'2018-09 (Д)'!$C$2:$C$100,0)+1,0)))-INDIRECT(CONCATENATE("'2018-08 (Д)'!P",TEXT(MATCH($C74,'2018-08 (Д)'!$C$2:$C$100,0)+1,0))))/INDIRECT(CONCATENATE("'2018-08 (Д)'!P",TEXT(MATCH($C74,'2018-08 (Д)'!$C$2:$C$100,0)+1,0))))*100)</f>
        <v>34.578030823410899</v>
      </c>
      <c r="EC74" s="9">
        <f ca="1">IF(OR(INDIRECT(CONCATENATE("'2018-10 (Д)'!P",TEXT(MATCH($C74,'2018-10 (Д)'!$C$2:$C$100,0)+1,0)))="Н/Д",INDIRECT(CONCATENATE("'2018-09 (Д)'!P",TEXT(MATCH($C74,'2018-09 (Д)'!$C$2:$C$100,0)+1,0)))="Н/Д",AND(INDIRECT(CONCATENATE("'2018-10 (Д)'!P",TEXT(MATCH($C74,'2018-10 (Д)'!$C$2:$C$100,0)+1,0)))="Н/Д",INDIRECT(CONCATENATE("'2018-09 (Д)'!P",TEXT(MATCH($C74,'2018-09 (Д)'!$C$2:$C$100,0)+1,0))))),"Н/Д",((INDIRECT(CONCATENATE("'2018-10 (Д)'!P",TEXT(MATCH($C74,'2018-10 (Д)'!$C$2:$C$100,0)+1,0)))-INDIRECT(CONCATENATE("'2018-09 (Д)'!P",TEXT(MATCH($C74,'2018-09 (Д)'!$C$2:$C$100,0)+1,0))))/INDIRECT(CONCATENATE("'2018-09 (Д)'!P",TEXT(MATCH($C74,'2018-09 (Д)'!$C$2:$C$100,0)+1,0))))*100)</f>
        <v>71.723348552138049</v>
      </c>
      <c r="ED74" s="9">
        <f ca="1">IF(OR(INDIRECT(CONCATENATE("'2018-11 (Д)'!P",TEXT(MATCH($C74,'2018-11 (Д)'!$C$2:$C$100,0)+1,0)))="Н/Д",INDIRECT(CONCATENATE("'2018-10 (Д)'!P",TEXT(MATCH($C74,'2018-10 (Д)'!$C$2:$C$100,0)+1,0)))="Н/Д",AND(INDIRECT(CONCATENATE("'2018-11 (Д)'!P",TEXT(MATCH($C74,'2018-11 (Д)'!$C$2:$C$100,0)+1,0)))="Н/Д",INDIRECT(CONCATENATE("'2018-10 (Д)'!P",TEXT(MATCH($C74,'2018-10 (Д)'!$C$2:$C$100,0)+1,0))))),"Н/Д",((INDIRECT(CONCATENATE("'2018-11 (Д)'!P",TEXT(MATCH($C74,'2018-11 (Д)'!$C$2:$C$100,0)+1,0)))-INDIRECT(CONCATENATE("'2018-10 (Д)'!P",TEXT(MATCH($C74,'2018-10 (Д)'!$C$2:$C$100,0)+1,0))))/INDIRECT(CONCATENATE("'2018-10 (Д)'!P",TEXT(MATCH($C74,'2018-10 (Д)'!$C$2:$C$100,0)+1,0))))*100)</f>
        <v>-53.681294723030703</v>
      </c>
      <c r="EE74" s="9">
        <f ca="1">IF(OR(INDIRECT(CONCATENATE("'2018-12 (Д)'!P",TEXT(MATCH($C74,'2018-12 (Д)'!$C$2:$C$100,0)+1,0)))="Н/Д",INDIRECT(CONCATENATE("'2018-11 (Д)'!P",TEXT(MATCH($C74,'2018-11 (Д)'!$C$2:$C$100,0)+1,0)))="Н/Д",AND(INDIRECT(CONCATENATE("'2018-12 (Д)'!P",TEXT(MATCH($C74,'2018-12 (Д)'!$C$2:$C$100,0)+1,0)))="Н/Д",INDIRECT(CONCATENATE("'2018-11 (Д)'!P",TEXT(MATCH($C74,'2018-11 (Д)'!$C$2:$C$100,0)+1,0))))),"Н/Д",((INDIRECT(CONCATENATE("'2018-12 (Д)'!P",TEXT(MATCH($C74,'2018-12 (Д)'!$C$2:$C$100,0)+1,0)))-INDIRECT(CONCATENATE("'2018-11 (Д)'!P",TEXT(MATCH($C74,'2018-11 (Д)'!$C$2:$C$100,0)+1,0))))/INDIRECT(CONCATENATE("'2018-11 (Д)'!P",TEXT(MATCH($C74,'2018-11 (Д)'!$C$2:$C$100,0)+1,0))))*100)</f>
        <v>127.99790100526261</v>
      </c>
      <c r="EF74" s="9"/>
      <c r="EG74" s="9">
        <f ca="1">IF(OR(INDIRECT(CONCATENATE("'2018-03 (Д)'!Q",TEXT(MATCH($C74,'2018-03 (Д)'!$C$2:$C$100,0)+1,0)))="Н/Д",INDIRECT(CONCATENATE("'2018-02 (Д)'!Q",TEXT(MATCH($C74,'2018-02 (Д)'!$C$2:$C$100,0)+1,0)))="Н/Д",AND(INDIRECT(CONCATENATE("'2018-03 (Д)'!Q",TEXT(MATCH($C74,'2018-03 (Д)'!$C$2:$C$100,0)+1,0)))="Н/Д",INDIRECT(CONCATENATE("'2018-02 (Д)'!Q",TEXT(MATCH($C74,'2018-02 (Д)'!$C$2:$C$100,0)+1,0))))),"Н/Д",((INDIRECT(CONCATENATE("'2018-03 (Д)'!Q",TEXT(MATCH($C74,'2018-03 (Д)'!$C$2:$C$100,0)+1,0)))-INDIRECT(CONCATENATE("'2018-02 (Д)'!Q",TEXT(MATCH($C74,'2018-02 (Д)'!$C$2:$C$100,0)+1,0))))/INDIRECT(CONCATENATE("'2018-02 (Д)'!Q",TEXT(MATCH($C74,'2018-02 (Д)'!$C$2:$C$100,0)+1,0))))*100)</f>
        <v>381.43724030381981</v>
      </c>
      <c r="EH74" s="9">
        <f ca="1">IF(OR(INDIRECT(CONCATENATE("'2018-04 (Д)'!Q",TEXT(MATCH($C74,'2018-04 (Д)'!$C$2:$C$100,0)+1,0)))="Н/Д",INDIRECT(CONCATENATE("'2018-03 (Д)'!Q",TEXT(MATCH($C74,'2018-03 (Д)'!$C$2:$C$100,0)+1,0)))="Н/Д",AND(INDIRECT(CONCATENATE("'2018-04 (Д)'!Q",TEXT(MATCH($C74,'2018-04 (Д)'!$C$2:$C$100,0)+1,0)))="Н/Д",INDIRECT(CONCATENATE("'2018-03 (Д)'!Q",TEXT(MATCH($C74,'2018-03 (Д)'!$C$2:$C$100,0)+1,0))))),"Н/Д",((INDIRECT(CONCATENATE("'2018-04 (Д)'!Q",TEXT(MATCH($C74,'2018-04 (Д)'!$C$2:$C$100,0)+1,0)))-INDIRECT(CONCATENATE("'2018-03 (Д)'!Q",TEXT(MATCH($C74,'2018-03 (Д)'!$C$2:$C$100,0)+1,0))))/INDIRECT(CONCATENATE("'2018-03 (Д)'!Q",TEXT(MATCH($C74,'2018-03 (Д)'!$C$2:$C$100,0)+1,0))))*100)</f>
        <v>19.570235073761015</v>
      </c>
      <c r="EI74" s="9">
        <f ca="1">IF(OR(INDIRECT(CONCATENATE("'2018-05 (Д)'!Q",TEXT(MATCH($C74,'2018-05 (Д)'!$C$2:$C$100,0)+1,0)))="Н/Д",INDIRECT(CONCATENATE("'2018-04 (Д)'!Q",TEXT(MATCH($C74,'2018-04 (Д)'!$C$2:$C$100,0)+1,0)))="Н/Д",AND(INDIRECT(CONCATENATE("'2018-05 (Д)'!Q",TEXT(MATCH($C74,'2018-05 (Д)'!$C$2:$C$100,0)+1,0)))="Н/Д",INDIRECT(CONCATENATE("'2018-04 (Д)'!Q",TEXT(MATCH($C74,'2018-04 (Д)'!$C$2:$C$100,0)+1,0))))),"Н/Д",((INDIRECT(CONCATENATE("'2018-05 (Д)'!Q",TEXT(MATCH($C74,'2018-05 (Д)'!$C$2:$C$100,0)+1,0)))-INDIRECT(CONCATENATE("'2018-04 (Д)'!Q",TEXT(MATCH($C74,'2018-04 (Д)'!$C$2:$C$100,0)+1,0))))/INDIRECT(CONCATENATE("'2018-04 (Д)'!Q",TEXT(MATCH($C74,'2018-04 (Д)'!$C$2:$C$100,0)+1,0))))*100)</f>
        <v>-70.988376464221702</v>
      </c>
      <c r="EJ74" s="9">
        <f ca="1">IF(OR(INDIRECT(CONCATENATE("'2018-06 (Д)'!Q",TEXT(MATCH($C74,'2018-06 (Д)'!$C$2:$C$100,0)+1,0)))="Н/Д",INDIRECT(CONCATENATE("'2018-05 (Д)'!Q",TEXT(MATCH($C74,'2018-05 (Д)'!$C$2:$C$100,0)+1,0)))="Н/Д",AND(INDIRECT(CONCATENATE("'2018-06 (Д)'!Q",TEXT(MATCH($C74,'2018-06 (Д)'!$C$2:$C$100,0)+1,0)))="Н/Д",INDIRECT(CONCATENATE("'2018-05 (Д)'!Q",TEXT(MATCH($C74,'2018-05 (Д)'!$C$2:$C$100,0)+1,0))))),"Н/Д",((INDIRECT(CONCATENATE("'2018-06 (Д)'!Q",TEXT(MATCH($C74,'2018-06 (Д)'!$C$2:$C$100,0)+1,0)))-INDIRECT(CONCATENATE("'2018-05 (Д)'!Q",TEXT(MATCH($C74,'2018-05 (Д)'!$C$2:$C$100,0)+1,0))))/INDIRECT(CONCATENATE("'2018-05 (Д)'!Q",TEXT(MATCH($C74,'2018-05 (Д)'!$C$2:$C$100,0)+1,0))))*100)</f>
        <v>146.19222928133885</v>
      </c>
      <c r="EK74" s="9">
        <f ca="1">IF(OR(INDIRECT(CONCATENATE("'2018-07 (Д)'!Q",TEXT(MATCH($C74,'2018-07 (Д)'!$C$2:$C$100,0)+1,0)))="Н/Д",INDIRECT(CONCATENATE("'2018-06 (Д)'!Q",TEXT(MATCH($C74,'2018-06 (Д)'!$C$2:$C$100,0)+1,0)))="Н/Д",AND(INDIRECT(CONCATENATE("'2018-07 (Д)'!Q",TEXT(MATCH($C74,'2018-07 (Д)'!$C$2:$C$100,0)+1,0)))="Н/Д",INDIRECT(CONCATENATE("'2018-06 (Д)'!Q",TEXT(MATCH($C74,'2018-06 (Д)'!$C$2:$C$100,0)+1,0))))),"Н/Д",((INDIRECT(CONCATENATE("'2018-07 (Д)'!Q",TEXT(MATCH($C74,'2018-07 (Д)'!$C$2:$C$100,0)+1,0)))-INDIRECT(CONCATENATE("'2018-06 (Д)'!Q",TEXT(MATCH($C74,'2018-06 (Д)'!$C$2:$C$100,0)+1,0))))/INDIRECT(CONCATENATE("'2018-06 (Д)'!Q",TEXT(MATCH($C74,'2018-06 (Д)'!$C$2:$C$100,0)+1,0))))*100)</f>
        <v>-72.088183403004592</v>
      </c>
      <c r="EL74" s="9">
        <f ca="1">IF(OR(INDIRECT(CONCATENATE("'2018-08 (Д)'!Q",TEXT(MATCH($C74,'2018-08 (Д)'!$C$2:$C$100,0)+1,0)))="Н/Д",INDIRECT(CONCATENATE("'2018-07 (Д)'!Q",TEXT(MATCH($C74,'2018-07 (Д)'!$C$2:$C$100,0)+1,0)))="Н/Д",AND(INDIRECT(CONCATENATE("'2018-08 (Д)'!Q",TEXT(MATCH($C74,'2018-08 (Д)'!$C$2:$C$100,0)+1,0)))="Н/Д",INDIRECT(CONCATENATE("'2018-07 (Д)'!Q",TEXT(MATCH($C74,'2018-07 (Д)'!$C$2:$C$100,0)+1,0))))),"Н/Д",((INDIRECT(CONCATENATE("'2018-08 (Д)'!Q",TEXT(MATCH($C74,'2018-08 (Д)'!$C$2:$C$100,0)+1,0)))-INDIRECT(CONCATENATE("'2018-07 (Д)'!Q",TEXT(MATCH($C74,'2018-07 (Д)'!$C$2:$C$100,0)+1,0))))/INDIRECT(CONCATENATE("'2018-07 (Д)'!Q",TEXT(MATCH($C74,'2018-07 (Д)'!$C$2:$C$100,0)+1,0))))*100)</f>
        <v>244.38265686985562</v>
      </c>
      <c r="EM74" s="9">
        <f ca="1">IF(OR(INDIRECT(CONCATENATE("'2018-09 (Д)'!Q",TEXT(MATCH($C74,'2018-09 (Д)'!$C$2:$C$100,0)+1,0)))="Н/Д",INDIRECT(CONCATENATE("'2018-08 (Д)'!Q",TEXT(MATCH($C74,'2018-08 (Д)'!$C$2:$C$100,0)+1,0)))="Н/Д",AND(INDIRECT(CONCATENATE("'2018-09 (Д)'!Q",TEXT(MATCH($C74,'2018-09 (Д)'!$C$2:$C$100,0)+1,0)))="Н/Д",INDIRECT(CONCATENATE("'2018-08 (Д)'!Q",TEXT(MATCH($C74,'2018-08 (Д)'!$C$2:$C$100,0)+1,0))))),"Н/Д",((INDIRECT(CONCATENATE("'2018-09 (Д)'!Q",TEXT(MATCH($C74,'2018-09 (Д)'!$C$2:$C$100,0)+1,0)))-INDIRECT(CONCATENATE("'2018-08 (Д)'!Q",TEXT(MATCH($C74,'2018-08 (Д)'!$C$2:$C$100,0)+1,0))))/INDIRECT(CONCATENATE("'2018-08 (Д)'!Q",TEXT(MATCH($C74,'2018-08 (Д)'!$C$2:$C$100,0)+1,0))))*100)</f>
        <v>-54.154862178274321</v>
      </c>
      <c r="EN74" s="9">
        <f ca="1">IF(OR(INDIRECT(CONCATENATE("'2018-10 (Д)'!Q",TEXT(MATCH($C74,'2018-10 (Д)'!$C$2:$C$100,0)+1,0)))="Н/Д",INDIRECT(CONCATENATE("'2018-09 (Д)'!Q",TEXT(MATCH($C74,'2018-09 (Д)'!$C$2:$C$100,0)+1,0)))="Н/Д",AND(INDIRECT(CONCATENATE("'2018-10 (Д)'!Q",TEXT(MATCH($C74,'2018-10 (Д)'!$C$2:$C$100,0)+1,0)))="Н/Д",INDIRECT(CONCATENATE("'2018-09 (Д)'!Q",TEXT(MATCH($C74,'2018-09 (Д)'!$C$2:$C$100,0)+1,0))))),"Н/Д",((INDIRECT(CONCATENATE("'2018-10 (Д)'!Q",TEXT(MATCH($C74,'2018-10 (Д)'!$C$2:$C$100,0)+1,0)))-INDIRECT(CONCATENATE("'2018-09 (Д)'!Q",TEXT(MATCH($C74,'2018-09 (Д)'!$C$2:$C$100,0)+1,0))))/INDIRECT(CONCATENATE("'2018-09 (Д)'!Q",TEXT(MATCH($C74,'2018-09 (Д)'!$C$2:$C$100,0)+1,0))))*100)</f>
        <v>-67.31345183308926</v>
      </c>
      <c r="EO74" s="9">
        <f ca="1">IF(OR(INDIRECT(CONCATENATE("'2018-11 (Д)'!Q",TEXT(MATCH($C74,'2018-11 (Д)'!$C$2:$C$100,0)+1,0)))="Н/Д",INDIRECT(CONCATENATE("'2018-10 (Д)'!Q",TEXT(MATCH($C74,'2018-10 (Д)'!$C$2:$C$100,0)+1,0)))="Н/Д",AND(INDIRECT(CONCATENATE("'2018-11 (Д)'!Q",TEXT(MATCH($C74,'2018-11 (Д)'!$C$2:$C$100,0)+1,0)))="Н/Д",INDIRECT(CONCATENATE("'2018-10 (Д)'!Q",TEXT(MATCH($C74,'2018-10 (Д)'!$C$2:$C$100,0)+1,0))))),"Н/Д",((INDIRECT(CONCATENATE("'2018-11 (Д)'!Q",TEXT(MATCH($C74,'2018-11 (Д)'!$C$2:$C$100,0)+1,0)))-INDIRECT(CONCATENATE("'2018-10 (Д)'!Q",TEXT(MATCH($C74,'2018-10 (Д)'!$C$2:$C$100,0)+1,0))))/INDIRECT(CONCATENATE("'2018-10 (Д)'!Q",TEXT(MATCH($C74,'2018-10 (Д)'!$C$2:$C$100,0)+1,0))))*100)</f>
        <v>542.72183033165288</v>
      </c>
      <c r="EP74" s="9">
        <f ca="1">IF(OR(INDIRECT(CONCATENATE("'2018-12 (Д)'!Q",TEXT(MATCH($C74,'2018-12 (Д)'!$C$2:$C$100,0)+1,0)))="Н/Д",INDIRECT(CONCATENATE("'2018-11 (Д)'!Q",TEXT(MATCH($C74,'2018-11 (Д)'!$C$2:$C$100,0)+1,0)))="Н/Д",AND(INDIRECT(CONCATENATE("'2018-12 (Д)'!Q",TEXT(MATCH($C74,'2018-12 (Д)'!$C$2:$C$100,0)+1,0)))="Н/Д",INDIRECT(CONCATENATE("'2018-11 (Д)'!Q",TEXT(MATCH($C74,'2018-11 (Д)'!$C$2:$C$100,0)+1,0))))),"Н/Д",((INDIRECT(CONCATENATE("'2018-12 (Д)'!Q",TEXT(MATCH($C74,'2018-12 (Д)'!$C$2:$C$100,0)+1,0)))-INDIRECT(CONCATENATE("'2018-11 (Д)'!Q",TEXT(MATCH($C74,'2018-11 (Д)'!$C$2:$C$100,0)+1,0))))/INDIRECT(CONCATENATE("'2018-11 (Д)'!Q",TEXT(MATCH($C74,'2018-11 (Д)'!$C$2:$C$100,0)+1,0))))*100)</f>
        <v>-79.933543410952652</v>
      </c>
      <c r="EQ74" s="9"/>
      <c r="ER74" s="9">
        <f ca="1">IF(OR(INDIRECT(CONCATENATE("'2018-03 (Д)'!R",TEXT(MATCH($C74,'2018-03 (Д)'!$C$2:$C$100,0)+1,0)))="Н/Д",INDIRECT(CONCATENATE("'2018-02 (Д)'!R",TEXT(MATCH($C74,'2018-02 (Д)'!$C$2:$C$100,0)+1,0)))="Н/Д",AND(INDIRECT(CONCATENATE("'2018-03 (Д)'!R",TEXT(MATCH($C74,'2018-03 (Д)'!$C$2:$C$100,0)+1,0)))="Н/Д",INDIRECT(CONCATENATE("'2018-02 (Д)'!R",TEXT(MATCH($C74,'2018-02 (Д)'!$C$2:$C$100,0)+1,0))))),"Н/Д",((INDIRECT(CONCATENATE("'2018-03 (Д)'!R",TEXT(MATCH($C74,'2018-03 (Д)'!$C$2:$C$100,0)+1,0)))-INDIRECT(CONCATENATE("'2018-02 (Д)'!R",TEXT(MATCH($C74,'2018-02 (Д)'!$C$2:$C$100,0)+1,0))))/INDIRECT(CONCATENATE("'2018-02 (Д)'!R",TEXT(MATCH($C74,'2018-02 (Д)'!$C$2:$C$100,0)+1,0))))*100)</f>
        <v>-49.727581585241204</v>
      </c>
      <c r="ES74" s="9">
        <f ca="1">IF(OR(INDIRECT(CONCATENATE("'2018-04 (Д)'!R",TEXT(MATCH($C74,'2018-04 (Д)'!$C$2:$C$100,0)+1,0)))="Н/Д",INDIRECT(CONCATENATE("'2018-03 (Д)'!R",TEXT(MATCH($C74,'2018-03 (Д)'!$C$2:$C$100,0)+1,0)))="Н/Д",AND(INDIRECT(CONCATENATE("'2018-04 (Д)'!R",TEXT(MATCH($C74,'2018-04 (Д)'!$C$2:$C$100,0)+1,0)))="Н/Д",INDIRECT(CONCATENATE("'2018-03 (Д)'!R",TEXT(MATCH($C74,'2018-03 (Д)'!$C$2:$C$100,0)+1,0))))),"Н/Д",((INDIRECT(CONCATENATE("'2018-04 (Д)'!R",TEXT(MATCH($C74,'2018-04 (Д)'!$C$2:$C$100,0)+1,0)))-INDIRECT(CONCATENATE("'2018-03 (Д)'!R",TEXT(MATCH($C74,'2018-03 (Д)'!$C$2:$C$100,0)+1,0))))/INDIRECT(CONCATENATE("'2018-03 (Д)'!R",TEXT(MATCH($C74,'2018-03 (Д)'!$C$2:$C$100,0)+1,0))))*100)</f>
        <v>32.690124190392858</v>
      </c>
      <c r="ET74" s="9">
        <f ca="1">IF(OR(INDIRECT(CONCATENATE("'2018-05 (Д)'!R",TEXT(MATCH($C74,'2018-05 (Д)'!$C$2:$C$100,0)+1,0)))="Н/Д",INDIRECT(CONCATENATE("'2018-04 (Д)'!R",TEXT(MATCH($C74,'2018-04 (Д)'!$C$2:$C$100,0)+1,0)))="Н/Д",AND(INDIRECT(CONCATENATE("'2018-05 (Д)'!R",TEXT(MATCH($C74,'2018-05 (Д)'!$C$2:$C$100,0)+1,0)))="Н/Д",INDIRECT(CONCATENATE("'2018-04 (Д)'!R",TEXT(MATCH($C74,'2018-04 (Д)'!$C$2:$C$100,0)+1,0))))),"Н/Д",((INDIRECT(CONCATENATE("'2018-05 (Д)'!R",TEXT(MATCH($C74,'2018-05 (Д)'!$C$2:$C$100,0)+1,0)))-INDIRECT(CONCATENATE("'2018-04 (Д)'!R",TEXT(MATCH($C74,'2018-04 (Д)'!$C$2:$C$100,0)+1,0))))/INDIRECT(CONCATENATE("'2018-04 (Д)'!R",TEXT(MATCH($C74,'2018-04 (Д)'!$C$2:$C$100,0)+1,0))))*100)</f>
        <v>21.953971679368895</v>
      </c>
      <c r="EU74" s="9">
        <f ca="1">IF(OR(INDIRECT(CONCATENATE("'2018-06 (Д)'!R",TEXT(MATCH($C74,'2018-06 (Д)'!$C$2:$C$100,0)+1,0)))="Н/Д",INDIRECT(CONCATENATE("'2018-05 (Д)'!R",TEXT(MATCH($C74,'2018-05 (Д)'!$C$2:$C$100,0)+1,0)))="Н/Д",AND(INDIRECT(CONCATENATE("'2018-06 (Д)'!R",TEXT(MATCH($C74,'2018-06 (Д)'!$C$2:$C$100,0)+1,0)))="Н/Д",INDIRECT(CONCATENATE("'2018-05 (Д)'!R",TEXT(MATCH($C74,'2018-05 (Д)'!$C$2:$C$100,0)+1,0))))),"Н/Д",((INDIRECT(CONCATENATE("'2018-06 (Д)'!R",TEXT(MATCH($C74,'2018-06 (Д)'!$C$2:$C$100,0)+1,0)))-INDIRECT(CONCATENATE("'2018-05 (Д)'!R",TEXT(MATCH($C74,'2018-05 (Д)'!$C$2:$C$100,0)+1,0))))/INDIRECT(CONCATENATE("'2018-05 (Д)'!R",TEXT(MATCH($C74,'2018-05 (Д)'!$C$2:$C$100,0)+1,0))))*100)</f>
        <v>-10.511297523666133</v>
      </c>
      <c r="EV74" s="9">
        <f ca="1">IF(OR(INDIRECT(CONCATENATE("'2018-07 (Д)'!R",TEXT(MATCH($C74,'2018-07 (Д)'!$C$2:$C$100,0)+1,0)))="Н/Д",INDIRECT(CONCATENATE("'2018-06 (Д)'!R",TEXT(MATCH($C74,'2018-06 (Д)'!$C$2:$C$100,0)+1,0)))="Н/Д",AND(INDIRECT(CONCATENATE("'2018-07 (Д)'!R",TEXT(MATCH($C74,'2018-07 (Д)'!$C$2:$C$100,0)+1,0)))="Н/Д",INDIRECT(CONCATENATE("'2018-06 (Д)'!R",TEXT(MATCH($C74,'2018-06 (Д)'!$C$2:$C$100,0)+1,0))))),"Н/Д",((INDIRECT(CONCATENATE("'2018-07 (Д)'!R",TEXT(MATCH($C74,'2018-07 (Д)'!$C$2:$C$100,0)+1,0)))-INDIRECT(CONCATENATE("'2018-06 (Д)'!R",TEXT(MATCH($C74,'2018-06 (Д)'!$C$2:$C$100,0)+1,0))))/INDIRECT(CONCATENATE("'2018-06 (Д)'!R",TEXT(MATCH($C74,'2018-06 (Д)'!$C$2:$C$100,0)+1,0))))*100)</f>
        <v>-16.335427908635797</v>
      </c>
      <c r="EW74" s="9">
        <f ca="1">IF(OR(INDIRECT(CONCATENATE("'2018-08 (Д)'!R",TEXT(MATCH($C74,'2018-08 (Д)'!$C$2:$C$100,0)+1,0)))="Н/Д",INDIRECT(CONCATENATE("'2018-07 (Д)'!R",TEXT(MATCH($C74,'2018-07 (Д)'!$C$2:$C$100,0)+1,0)))="Н/Д",AND(INDIRECT(CONCATENATE("'2018-08 (Д)'!R",TEXT(MATCH($C74,'2018-08 (Д)'!$C$2:$C$100,0)+1,0)))="Н/Д",INDIRECT(CONCATENATE("'2018-07 (Д)'!R",TEXT(MATCH($C74,'2018-07 (Д)'!$C$2:$C$100,0)+1,0))))),"Н/Д",((INDIRECT(CONCATENATE("'2018-08 (Д)'!R",TEXT(MATCH($C74,'2018-08 (Д)'!$C$2:$C$100,0)+1,0)))-INDIRECT(CONCATENATE("'2018-07 (Д)'!R",TEXT(MATCH($C74,'2018-07 (Д)'!$C$2:$C$100,0)+1,0))))/INDIRECT(CONCATENATE("'2018-07 (Д)'!R",TEXT(MATCH($C74,'2018-07 (Д)'!$C$2:$C$100,0)+1,0))))*100)</f>
        <v>28.161778525034677</v>
      </c>
      <c r="EX74" s="9">
        <f ca="1">IF(OR(INDIRECT(CONCATENATE("'2018-09 (Д)'!R",TEXT(MATCH($C74,'2018-09 (Д)'!$C$2:$C$100,0)+1,0)))="Н/Д",INDIRECT(CONCATENATE("'2018-08 (Д)'!R",TEXT(MATCH($C74,'2018-08 (Д)'!$C$2:$C$100,0)+1,0)))="Н/Д",AND(INDIRECT(CONCATENATE("'2018-09 (Д)'!R",TEXT(MATCH($C74,'2018-09 (Д)'!$C$2:$C$100,0)+1,0)))="Н/Д",INDIRECT(CONCATENATE("'2018-08 (Д)'!R",TEXT(MATCH($C74,'2018-08 (Д)'!$C$2:$C$100,0)+1,0))))),"Н/Д",((INDIRECT(CONCATENATE("'2018-09 (Д)'!R",TEXT(MATCH($C74,'2018-09 (Д)'!$C$2:$C$100,0)+1,0)))-INDIRECT(CONCATENATE("'2018-08 (Д)'!R",TEXT(MATCH($C74,'2018-08 (Д)'!$C$2:$C$100,0)+1,0))))/INDIRECT(CONCATENATE("'2018-08 (Д)'!R",TEXT(MATCH($C74,'2018-08 (Д)'!$C$2:$C$100,0)+1,0))))*100)</f>
        <v>19.818474849131167</v>
      </c>
      <c r="EY74" s="9">
        <f ca="1">IF(OR(INDIRECT(CONCATENATE("'2018-10 (Д)'!R",TEXT(MATCH($C74,'2018-10 (Д)'!$C$2:$C$100,0)+1,0)))="Н/Д",INDIRECT(CONCATENATE("'2018-09 (Д)'!R",TEXT(MATCH($C74,'2018-09 (Д)'!$C$2:$C$100,0)+1,0)))="Н/Д",AND(INDIRECT(CONCATENATE("'2018-10 (Д)'!R",TEXT(MATCH($C74,'2018-10 (Д)'!$C$2:$C$100,0)+1,0)))="Н/Д",INDIRECT(CONCATENATE("'2018-09 (Д)'!R",TEXT(MATCH($C74,'2018-09 (Д)'!$C$2:$C$100,0)+1,0))))),"Н/Д",((INDIRECT(CONCATENATE("'2018-10 (Д)'!R",TEXT(MATCH($C74,'2018-10 (Д)'!$C$2:$C$100,0)+1,0)))-INDIRECT(CONCATENATE("'2018-09 (Д)'!R",TEXT(MATCH($C74,'2018-09 (Д)'!$C$2:$C$100,0)+1,0))))/INDIRECT(CONCATENATE("'2018-09 (Д)'!R",TEXT(MATCH($C74,'2018-09 (Д)'!$C$2:$C$100,0)+1,0))))*100)</f>
        <v>-38.390346193024463</v>
      </c>
      <c r="EZ74" s="9">
        <f ca="1">IF(OR(INDIRECT(CONCATENATE("'2018-11 (Д)'!R",TEXT(MATCH($C74,'2018-11 (Д)'!$C$2:$C$100,0)+1,0)))="Н/Д",INDIRECT(CONCATENATE("'2018-10 (Д)'!R",TEXT(MATCH($C74,'2018-10 (Д)'!$C$2:$C$100,0)+1,0)))="Н/Д",AND(INDIRECT(CONCATENATE("'2018-11 (Д)'!R",TEXT(MATCH($C74,'2018-11 (Д)'!$C$2:$C$100,0)+1,0)))="Н/Д",INDIRECT(CONCATENATE("'2018-10 (Д)'!R",TEXT(MATCH($C74,'2018-10 (Д)'!$C$2:$C$100,0)+1,0))))),"Н/Д",((INDIRECT(CONCATENATE("'2018-11 (Д)'!R",TEXT(MATCH($C74,'2018-11 (Д)'!$C$2:$C$100,0)+1,0)))-INDIRECT(CONCATENATE("'2018-10 (Д)'!R",TEXT(MATCH($C74,'2018-10 (Д)'!$C$2:$C$100,0)+1,0))))/INDIRECT(CONCATENATE("'2018-10 (Д)'!R",TEXT(MATCH($C74,'2018-10 (Д)'!$C$2:$C$100,0)+1,0))))*100)</f>
        <v>251.34058271558052</v>
      </c>
      <c r="FA74" s="9">
        <f ca="1">IF(OR(INDIRECT(CONCATENATE("'2018-12 (Д)'!R",TEXT(MATCH($C74,'2018-12 (Д)'!$C$2:$C$100,0)+1,0)))="Н/Д",INDIRECT(CONCATENATE("'2018-11 (Д)'!R",TEXT(MATCH($C74,'2018-11 (Д)'!$C$2:$C$100,0)+1,0)))="Н/Д",AND(INDIRECT(CONCATENATE("'2018-12 (Д)'!R",TEXT(MATCH($C74,'2018-12 (Д)'!$C$2:$C$100,0)+1,0)))="Н/Д",INDIRECT(CONCATENATE("'2018-11 (Д)'!R",TEXT(MATCH($C74,'2018-11 (Д)'!$C$2:$C$100,0)+1,0))))),"Н/Д",((INDIRECT(CONCATENATE("'2018-12 (Д)'!R",TEXT(MATCH($C74,'2018-12 (Д)'!$C$2:$C$100,0)+1,0)))-INDIRECT(CONCATENATE("'2018-11 (Д)'!R",TEXT(MATCH($C74,'2018-11 (Д)'!$C$2:$C$100,0)+1,0))))/INDIRECT(CONCATENATE("'2018-11 (Д)'!R",TEXT(MATCH($C74,'2018-11 (Д)'!$C$2:$C$100,0)+1,0))))*100)</f>
        <v>-71.21644180868222</v>
      </c>
      <c r="FB74" s="9"/>
      <c r="FC74" s="9">
        <f ca="1">IF(OR(INDIRECT(CONCATENATE("'2018-03 (Д)'!S",TEXT(MATCH($C74,'2018-03 (Д)'!$C$2:$C$100,0)+1,0)))="Н/Д",INDIRECT(CONCATENATE("'2018-02 (Д)'!S",TEXT(MATCH($C74,'2018-02 (Д)'!$C$2:$C$100,0)+1,0)))="Н/Д",AND(INDIRECT(CONCATENATE("'2018-03 (Д)'!S",TEXT(MATCH($C74,'2018-03 (Д)'!$C$2:$C$100,0)+1,0)))="Н/Д",INDIRECT(CONCATENATE("'2018-02 (Д)'!S",TEXT(MATCH($C74,'2018-02 (Д)'!$C$2:$C$100,0)+1,0))))),"Н/Д",((INDIRECT(CONCATENATE("'2018-03 (Д)'!S",TEXT(MATCH($C74,'2018-03 (Д)'!$C$2:$C$100,0)+1,0)))-INDIRECT(CONCATENATE("'2018-02 (Д)'!S",TEXT(MATCH($C74,'2018-02 (Д)'!$C$2:$C$100,0)+1,0))))/INDIRECT(CONCATENATE("'2018-02 (Д)'!S",TEXT(MATCH($C74,'2018-02 (Д)'!$C$2:$C$100,0)+1,0))))*100)</f>
        <v>673.28587105877148</v>
      </c>
      <c r="FD74" s="9">
        <f ca="1">IF(OR(INDIRECT(CONCATENATE("'2018-04 (Д)'!S",TEXT(MATCH($C74,'2018-04 (Д)'!$C$2:$C$100,0)+1,0)))="Н/Д",INDIRECT(CONCATENATE("'2018-03 (Д)'!S",TEXT(MATCH($C74,'2018-03 (Д)'!$C$2:$C$100,0)+1,0)))="Н/Д",AND(INDIRECT(CONCATENATE("'2018-04 (Д)'!S",TEXT(MATCH($C74,'2018-04 (Д)'!$C$2:$C$100,0)+1,0)))="Н/Д",INDIRECT(CONCATENATE("'2018-03 (Д)'!S",TEXT(MATCH($C74,'2018-03 (Д)'!$C$2:$C$100,0)+1,0))))),"Н/Д",((INDIRECT(CONCATENATE("'2018-04 (Д)'!S",TEXT(MATCH($C74,'2018-04 (Д)'!$C$2:$C$100,0)+1,0)))-INDIRECT(CONCATENATE("'2018-03 (Д)'!S",TEXT(MATCH($C74,'2018-03 (Д)'!$C$2:$C$100,0)+1,0))))/INDIRECT(CONCATENATE("'2018-03 (Д)'!S",TEXT(MATCH($C74,'2018-03 (Д)'!$C$2:$C$100,0)+1,0))))*100)</f>
        <v>-78.582945351854676</v>
      </c>
      <c r="FE74" s="9">
        <f ca="1">IF(OR(INDIRECT(CONCATENATE("'2018-05 (Д)'!S",TEXT(MATCH($C74,'2018-05 (Д)'!$C$2:$C$100,0)+1,0)))="Н/Д",INDIRECT(CONCATENATE("'2018-04 (Д)'!S",TEXT(MATCH($C74,'2018-04 (Д)'!$C$2:$C$100,0)+1,0)))="Н/Д",AND(INDIRECT(CONCATENATE("'2018-05 (Д)'!S",TEXT(MATCH($C74,'2018-05 (Д)'!$C$2:$C$100,0)+1,0)))="Н/Д",INDIRECT(CONCATENATE("'2018-04 (Д)'!S",TEXT(MATCH($C74,'2018-04 (Д)'!$C$2:$C$100,0)+1,0))))),"Н/Д",((INDIRECT(CONCATENATE("'2018-05 (Д)'!S",TEXT(MATCH($C74,'2018-05 (Д)'!$C$2:$C$100,0)+1,0)))-INDIRECT(CONCATENATE("'2018-04 (Д)'!S",TEXT(MATCH($C74,'2018-04 (Д)'!$C$2:$C$100,0)+1,0))))/INDIRECT(CONCATENATE("'2018-04 (Д)'!S",TEXT(MATCH($C74,'2018-04 (Д)'!$C$2:$C$100,0)+1,0))))*100)</f>
        <v>293.10059692184336</v>
      </c>
      <c r="FF74" s="9">
        <f ca="1">IF(OR(INDIRECT(CONCATENATE("'2018-06 (Д)'!S",TEXT(MATCH($C74,'2018-06 (Д)'!$C$2:$C$100,0)+1,0)))="Н/Д",INDIRECT(CONCATENATE("'2018-05 (Д)'!S",TEXT(MATCH($C74,'2018-05 (Д)'!$C$2:$C$100,0)+1,0)))="Н/Д",AND(INDIRECT(CONCATENATE("'2018-06 (Д)'!S",TEXT(MATCH($C74,'2018-06 (Д)'!$C$2:$C$100,0)+1,0)))="Н/Д",INDIRECT(CONCATENATE("'2018-05 (Д)'!S",TEXT(MATCH($C74,'2018-05 (Д)'!$C$2:$C$100,0)+1,0))))),"Н/Д",((INDIRECT(CONCATENATE("'2018-06 (Д)'!S",TEXT(MATCH($C74,'2018-06 (Д)'!$C$2:$C$100,0)+1,0)))-INDIRECT(CONCATENATE("'2018-05 (Д)'!S",TEXT(MATCH($C74,'2018-05 (Д)'!$C$2:$C$100,0)+1,0))))/INDIRECT(CONCATENATE("'2018-05 (Д)'!S",TEXT(MATCH($C74,'2018-05 (Д)'!$C$2:$C$100,0)+1,0))))*100)</f>
        <v>130.45251051225881</v>
      </c>
      <c r="FG74" s="9">
        <f ca="1">IF(OR(INDIRECT(CONCATENATE("'2018-07 (Д)'!S",TEXT(MATCH($C74,'2018-07 (Д)'!$C$2:$C$100,0)+1,0)))="Н/Д",INDIRECT(CONCATENATE("'2018-06 (Д)'!S",TEXT(MATCH($C74,'2018-06 (Д)'!$C$2:$C$100,0)+1,0)))="Н/Д",AND(INDIRECT(CONCATENATE("'2018-07 (Д)'!S",TEXT(MATCH($C74,'2018-07 (Д)'!$C$2:$C$100,0)+1,0)))="Н/Д",INDIRECT(CONCATENATE("'2018-06 (Д)'!S",TEXT(MATCH($C74,'2018-06 (Д)'!$C$2:$C$100,0)+1,0))))),"Н/Д",((INDIRECT(CONCATENATE("'2018-07 (Д)'!S",TEXT(MATCH($C74,'2018-07 (Д)'!$C$2:$C$100,0)+1,0)))-INDIRECT(CONCATENATE("'2018-06 (Д)'!S",TEXT(MATCH($C74,'2018-06 (Д)'!$C$2:$C$100,0)+1,0))))/INDIRECT(CONCATENATE("'2018-06 (Д)'!S",TEXT(MATCH($C74,'2018-06 (Д)'!$C$2:$C$100,0)+1,0))))*100)</f>
        <v>-94.585243400663586</v>
      </c>
      <c r="FH74" s="9">
        <f ca="1">IF(OR(INDIRECT(CONCATENATE("'2018-08 (Д)'!S",TEXT(MATCH($C74,'2018-08 (Д)'!$C$2:$C$100,0)+1,0)))="Н/Д",INDIRECT(CONCATENATE("'2018-07 (Д)'!S",TEXT(MATCH($C74,'2018-07 (Д)'!$C$2:$C$100,0)+1,0)))="Н/Д",AND(INDIRECT(CONCATENATE("'2018-08 (Д)'!S",TEXT(MATCH($C74,'2018-08 (Д)'!$C$2:$C$100,0)+1,0)))="Н/Д",INDIRECT(CONCATENATE("'2018-07 (Д)'!S",TEXT(MATCH($C74,'2018-07 (Д)'!$C$2:$C$100,0)+1,0))))),"Н/Д",((INDIRECT(CONCATENATE("'2018-08 (Д)'!S",TEXT(MATCH($C74,'2018-08 (Д)'!$C$2:$C$100,0)+1,0)))-INDIRECT(CONCATENATE("'2018-07 (Д)'!S",TEXT(MATCH($C74,'2018-07 (Д)'!$C$2:$C$100,0)+1,0))))/INDIRECT(CONCATENATE("'2018-07 (Д)'!S",TEXT(MATCH($C74,'2018-07 (Д)'!$C$2:$C$100,0)+1,0))))*100)</f>
        <v>40.198994244718648</v>
      </c>
      <c r="FI74" s="9">
        <f ca="1">IF(OR(INDIRECT(CONCATENATE("'2018-09 (Д)'!S",TEXT(MATCH($C74,'2018-09 (Д)'!$C$2:$C$100,0)+1,0)))="Н/Д",INDIRECT(CONCATENATE("'2018-08 (Д)'!S",TEXT(MATCH($C74,'2018-08 (Д)'!$C$2:$C$100,0)+1,0)))="Н/Д",AND(INDIRECT(CONCATENATE("'2018-09 (Д)'!S",TEXT(MATCH($C74,'2018-09 (Д)'!$C$2:$C$100,0)+1,0)))="Н/Д",INDIRECT(CONCATENATE("'2018-08 (Д)'!S",TEXT(MATCH($C74,'2018-08 (Д)'!$C$2:$C$100,0)+1,0))))),"Н/Д",((INDIRECT(CONCATENATE("'2018-09 (Д)'!S",TEXT(MATCH($C74,'2018-09 (Д)'!$C$2:$C$100,0)+1,0)))-INDIRECT(CONCATENATE("'2018-08 (Д)'!S",TEXT(MATCH($C74,'2018-08 (Д)'!$C$2:$C$100,0)+1,0))))/INDIRECT(CONCATENATE("'2018-08 (Д)'!S",TEXT(MATCH($C74,'2018-08 (Д)'!$C$2:$C$100,0)+1,0))))*100)</f>
        <v>17.518653015452752</v>
      </c>
      <c r="FJ74" s="9">
        <f ca="1">IF(OR(INDIRECT(CONCATENATE("'2018-10 (Д)'!S",TEXT(MATCH($C74,'2018-10 (Д)'!$C$2:$C$100,0)+1,0)))="Н/Д",INDIRECT(CONCATENATE("'2018-09 (Д)'!S",TEXT(MATCH($C74,'2018-09 (Д)'!$C$2:$C$100,0)+1,0)))="Н/Д",AND(INDIRECT(CONCATENATE("'2018-10 (Д)'!S",TEXT(MATCH($C74,'2018-10 (Д)'!$C$2:$C$100,0)+1,0)))="Н/Д",INDIRECT(CONCATENATE("'2018-09 (Д)'!S",TEXT(MATCH($C74,'2018-09 (Д)'!$C$2:$C$100,0)+1,0))))),"Н/Д",((INDIRECT(CONCATENATE("'2018-10 (Д)'!S",TEXT(MATCH($C74,'2018-10 (Д)'!$C$2:$C$100,0)+1,0)))-INDIRECT(CONCATENATE("'2018-09 (Д)'!S",TEXT(MATCH($C74,'2018-09 (Д)'!$C$2:$C$100,0)+1,0))))/INDIRECT(CONCATENATE("'2018-09 (Д)'!S",TEXT(MATCH($C74,'2018-09 (Д)'!$C$2:$C$100,0)+1,0))))*100)</f>
        <v>193.82329029502142</v>
      </c>
      <c r="FK74" s="9">
        <f ca="1">IF(OR(INDIRECT(CONCATENATE("'2018-11 (Д)'!S",TEXT(MATCH($C74,'2018-11 (Д)'!$C$2:$C$100,0)+1,0)))="Н/Д",INDIRECT(CONCATENATE("'2018-10 (Д)'!S",TEXT(MATCH($C74,'2018-10 (Д)'!$C$2:$C$100,0)+1,0)))="Н/Д",AND(INDIRECT(CONCATENATE("'2018-11 (Д)'!S",TEXT(MATCH($C74,'2018-11 (Д)'!$C$2:$C$100,0)+1,0)))="Н/Д",INDIRECT(CONCATENATE("'2018-10 (Д)'!S",TEXT(MATCH($C74,'2018-10 (Д)'!$C$2:$C$100,0)+1,0))))),"Н/Д",((INDIRECT(CONCATENATE("'2018-11 (Д)'!S",TEXT(MATCH($C74,'2018-11 (Д)'!$C$2:$C$100,0)+1,0)))-INDIRECT(CONCATENATE("'2018-10 (Д)'!S",TEXT(MATCH($C74,'2018-10 (Д)'!$C$2:$C$100,0)+1,0))))/INDIRECT(CONCATENATE("'2018-10 (Д)'!S",TEXT(MATCH($C74,'2018-10 (Д)'!$C$2:$C$100,0)+1,0))))*100)</f>
        <v>196.04078684803534</v>
      </c>
      <c r="FL74" s="9">
        <f ca="1">IF(OR(INDIRECT(CONCATENATE("'2018-12 (Д)'!S",TEXT(MATCH($C74,'2018-12 (Д)'!$C$2:$C$100,0)+1,0)))="Н/Д",INDIRECT(CONCATENATE("'2018-11 (Д)'!S",TEXT(MATCH($C74,'2018-11 (Д)'!$C$2:$C$100,0)+1,0)))="Н/Д",AND(INDIRECT(CONCATENATE("'2018-12 (Д)'!S",TEXT(MATCH($C74,'2018-12 (Д)'!$C$2:$C$100,0)+1,0)))="Н/Д",INDIRECT(CONCATENATE("'2018-11 (Д)'!S",TEXT(MATCH($C74,'2018-11 (Д)'!$C$2:$C$100,0)+1,0))))),"Н/Д",((INDIRECT(CONCATENATE("'2018-12 (Д)'!S",TEXT(MATCH($C74,'2018-12 (Д)'!$C$2:$C$100,0)+1,0)))-INDIRECT(CONCATENATE("'2018-11 (Д)'!S",TEXT(MATCH($C74,'2018-11 (Д)'!$C$2:$C$100,0)+1,0))))/INDIRECT(CONCATENATE("'2018-11 (Д)'!S",TEXT(MATCH($C74,'2018-11 (Д)'!$C$2:$C$100,0)+1,0))))*100)</f>
        <v>-48.253403865430336</v>
      </c>
      <c r="FM74" s="9"/>
      <c r="FN74" s="9">
        <f ca="1">IF(OR(INDIRECT(CONCATENATE("'2018-03 (Д)'!T",TEXT(MATCH($C74,'2018-03 (Д)'!$C$2:$C$100,0)+1,0)))="Н/Д",INDIRECT(CONCATENATE("'2018-02 (Д)'!T",TEXT(MATCH($C74,'2018-02 (Д)'!$C$2:$C$100,0)+1,0)))="Н/Д",AND(INDIRECT(CONCATENATE("'2018-03 (Д)'!T",TEXT(MATCH($C74,'2018-03 (Д)'!$C$2:$C$100,0)+1,0)))="Н/Д",INDIRECT(CONCATENATE("'2018-02 (Д)'!T",TEXT(MATCH($C74,'2018-02 (Д)'!$C$2:$C$100,0)+1,0))))),"Н/Д",((INDIRECT(CONCATENATE("'2018-03 (Д)'!T",TEXT(MATCH($C74,'2018-03 (Д)'!$C$2:$C$100,0)+1,0)))-INDIRECT(CONCATENATE("'2018-02 (Д)'!T",TEXT(MATCH($C74,'2018-02 (Д)'!$C$2:$C$100,0)+1,0))))/INDIRECT(CONCATENATE("'2018-02 (Д)'!T",TEXT(MATCH($C74,'2018-02 (Д)'!$C$2:$C$100,0)+1,0))))*100)</f>
        <v>28.422385021997421</v>
      </c>
      <c r="FO74" s="9">
        <f ca="1">IF(OR(INDIRECT(CONCATENATE("'2018-04 (Д)'!T",TEXT(MATCH($C74,'2018-04 (Д)'!$C$2:$C$100,0)+1,0)))="Н/Д",INDIRECT(CONCATENATE("'2018-03 (Д)'!T",TEXT(MATCH($C74,'2018-03 (Д)'!$C$2:$C$100,0)+1,0)))="Н/Д",AND(INDIRECT(CONCATENATE("'2018-04 (Д)'!T",TEXT(MATCH($C74,'2018-04 (Д)'!$C$2:$C$100,0)+1,0)))="Н/Д",INDIRECT(CONCATENATE("'2018-03 (Д)'!T",TEXT(MATCH($C74,'2018-03 (Д)'!$C$2:$C$100,0)+1,0))))),"Н/Д",((INDIRECT(CONCATENATE("'2018-04 (Д)'!T",TEXT(MATCH($C74,'2018-04 (Д)'!$C$2:$C$100,0)+1,0)))-INDIRECT(CONCATENATE("'2018-03 (Д)'!T",TEXT(MATCH($C74,'2018-03 (Д)'!$C$2:$C$100,0)+1,0))))/INDIRECT(CONCATENATE("'2018-03 (Д)'!T",TEXT(MATCH($C74,'2018-03 (Д)'!$C$2:$C$100,0)+1,0))))*100)</f>
        <v>11.472012591060365</v>
      </c>
      <c r="FP74" s="9">
        <f ca="1">IF(OR(INDIRECT(CONCATENATE("'2018-05 (Д)'!T",TEXT(MATCH($C74,'2018-05 (Д)'!$C$2:$C$100,0)+1,0)))="Н/Д",INDIRECT(CONCATENATE("'2018-04 (Д)'!T",TEXT(MATCH($C74,'2018-04 (Д)'!$C$2:$C$100,0)+1,0)))="Н/Д",AND(INDIRECT(CONCATENATE("'2018-05 (Д)'!T",TEXT(MATCH($C74,'2018-05 (Д)'!$C$2:$C$100,0)+1,0)))="Н/Д",INDIRECT(CONCATENATE("'2018-04 (Д)'!T",TEXT(MATCH($C74,'2018-04 (Д)'!$C$2:$C$100,0)+1,0))))),"Н/Д",((INDIRECT(CONCATENATE("'2018-05 (Д)'!T",TEXT(MATCH($C74,'2018-05 (Д)'!$C$2:$C$100,0)+1,0)))-INDIRECT(CONCATENATE("'2018-04 (Д)'!T",TEXT(MATCH($C74,'2018-04 (Д)'!$C$2:$C$100,0)+1,0))))/INDIRECT(CONCATENATE("'2018-04 (Д)'!T",TEXT(MATCH($C74,'2018-04 (Д)'!$C$2:$C$100,0)+1,0))))*100)</f>
        <v>10.615500868954697</v>
      </c>
      <c r="FQ74" s="9">
        <f ca="1">IF(OR(INDIRECT(CONCATENATE("'2018-06 (Д)'!T",TEXT(MATCH($C74,'2018-06 (Д)'!$C$2:$C$100,0)+1,0)))="Н/Д",INDIRECT(CONCATENATE("'2018-05 (Д)'!T",TEXT(MATCH($C74,'2018-05 (Д)'!$C$2:$C$100,0)+1,0)))="Н/Д",AND(INDIRECT(CONCATENATE("'2018-06 (Д)'!T",TEXT(MATCH($C74,'2018-06 (Д)'!$C$2:$C$100,0)+1,0)))="Н/Д",INDIRECT(CONCATENATE("'2018-05 (Д)'!T",TEXT(MATCH($C74,'2018-05 (Д)'!$C$2:$C$100,0)+1,0))))),"Н/Д",((INDIRECT(CONCATENATE("'2018-06 (Д)'!T",TEXT(MATCH($C74,'2018-06 (Д)'!$C$2:$C$100,0)+1,0)))-INDIRECT(CONCATENATE("'2018-05 (Д)'!T",TEXT(MATCH($C74,'2018-05 (Д)'!$C$2:$C$100,0)+1,0))))/INDIRECT(CONCATENATE("'2018-05 (Д)'!T",TEXT(MATCH($C74,'2018-05 (Д)'!$C$2:$C$100,0)+1,0))))*100)</f>
        <v>16.089146183223775</v>
      </c>
      <c r="FR74" s="9">
        <f ca="1">IF(OR(INDIRECT(CONCATENATE("'2018-07 (Д)'!T",TEXT(MATCH($C74,'2018-07 (Д)'!$C$2:$C$100,0)+1,0)))="Н/Д",INDIRECT(CONCATENATE("'2018-06 (Д)'!T",TEXT(MATCH($C74,'2018-06 (Д)'!$C$2:$C$100,0)+1,0)))="Н/Д",AND(INDIRECT(CONCATENATE("'2018-07 (Д)'!T",TEXT(MATCH($C74,'2018-07 (Д)'!$C$2:$C$100,0)+1,0)))="Н/Д",INDIRECT(CONCATENATE("'2018-06 (Д)'!T",TEXT(MATCH($C74,'2018-06 (Д)'!$C$2:$C$100,0)+1,0))))),"Н/Д",((INDIRECT(CONCATENATE("'2018-07 (Д)'!T",TEXT(MATCH($C74,'2018-07 (Д)'!$C$2:$C$100,0)+1,0)))-INDIRECT(CONCATENATE("'2018-06 (Д)'!T",TEXT(MATCH($C74,'2018-06 (Д)'!$C$2:$C$100,0)+1,0))))/INDIRECT(CONCATENATE("'2018-06 (Д)'!T",TEXT(MATCH($C74,'2018-06 (Д)'!$C$2:$C$100,0)+1,0))))*100)</f>
        <v>5.3135687115085792</v>
      </c>
      <c r="FS74" s="9">
        <f ca="1">IF(OR(INDIRECT(CONCATENATE("'2018-08 (Д)'!T",TEXT(MATCH($C74,'2018-08 (Д)'!$C$2:$C$100,0)+1,0)))="Н/Д",INDIRECT(CONCATENATE("'2018-07 (Д)'!T",TEXT(MATCH($C74,'2018-07 (Д)'!$C$2:$C$100,0)+1,0)))="Н/Д",AND(INDIRECT(CONCATENATE("'2018-08 (Д)'!T",TEXT(MATCH($C74,'2018-08 (Д)'!$C$2:$C$100,0)+1,0)))="Н/Д",INDIRECT(CONCATENATE("'2018-07 (Д)'!T",TEXT(MATCH($C74,'2018-07 (Д)'!$C$2:$C$100,0)+1,0))))),"Н/Д",((INDIRECT(CONCATENATE("'2018-08 (Д)'!T",TEXT(MATCH($C74,'2018-08 (Д)'!$C$2:$C$100,0)+1,0)))-INDIRECT(CONCATENATE("'2018-07 (Д)'!T",TEXT(MATCH($C74,'2018-07 (Д)'!$C$2:$C$100,0)+1,0))))/INDIRECT(CONCATENATE("'2018-07 (Д)'!T",TEXT(MATCH($C74,'2018-07 (Д)'!$C$2:$C$100,0)+1,0))))*100)</f>
        <v>33.666082270561411</v>
      </c>
      <c r="FT74" s="9">
        <f ca="1">IF(OR(INDIRECT(CONCATENATE("'2018-09 (Д)'!T",TEXT(MATCH($C74,'2018-09 (Д)'!$C$2:$C$100,0)+1,0)))="Н/Д",INDIRECT(CONCATENATE("'2018-08 (Д)'!T",TEXT(MATCH($C74,'2018-08 (Д)'!$C$2:$C$100,0)+1,0)))="Н/Д",AND(INDIRECT(CONCATENATE("'2018-09 (Д)'!T",TEXT(MATCH($C74,'2018-09 (Д)'!$C$2:$C$100,0)+1,0)))="Н/Д",INDIRECT(CONCATENATE("'2018-08 (Д)'!T",TEXT(MATCH($C74,'2018-08 (Д)'!$C$2:$C$100,0)+1,0))))),"Н/Д",((INDIRECT(CONCATENATE("'2018-09 (Д)'!T",TEXT(MATCH($C74,'2018-09 (Д)'!$C$2:$C$100,0)+1,0)))-INDIRECT(CONCATENATE("'2018-08 (Д)'!T",TEXT(MATCH($C74,'2018-08 (Д)'!$C$2:$C$100,0)+1,0))))/INDIRECT(CONCATENATE("'2018-08 (Д)'!T",TEXT(MATCH($C74,'2018-08 (Д)'!$C$2:$C$100,0)+1,0))))*100)</f>
        <v>-37.793683748551139</v>
      </c>
      <c r="FU74" s="9">
        <f ca="1">IF(OR(INDIRECT(CONCATENATE("'2018-10 (Д)'!T",TEXT(MATCH($C74,'2018-10 (Д)'!$C$2:$C$100,0)+1,0)))="Н/Д",INDIRECT(CONCATENATE("'2018-09 (Д)'!T",TEXT(MATCH($C74,'2018-09 (Д)'!$C$2:$C$100,0)+1,0)))="Н/Д",AND(INDIRECT(CONCATENATE("'2018-10 (Д)'!T",TEXT(MATCH($C74,'2018-10 (Д)'!$C$2:$C$100,0)+1,0)))="Н/Д",INDIRECT(CONCATENATE("'2018-09 (Д)'!T",TEXT(MATCH($C74,'2018-09 (Д)'!$C$2:$C$100,0)+1,0))))),"Н/Д",((INDIRECT(CONCATENATE("'2018-10 (Д)'!T",TEXT(MATCH($C74,'2018-10 (Д)'!$C$2:$C$100,0)+1,0)))-INDIRECT(CONCATENATE("'2018-09 (Д)'!T",TEXT(MATCH($C74,'2018-09 (Д)'!$C$2:$C$100,0)+1,0))))/INDIRECT(CONCATENATE("'2018-09 (Д)'!T",TEXT(MATCH($C74,'2018-09 (Д)'!$C$2:$C$100,0)+1,0))))*100)</f>
        <v>-1.8802330253071926</v>
      </c>
      <c r="FV74" s="9">
        <f ca="1">IF(OR(INDIRECT(CONCATENATE("'2018-11 (Д)'!T",TEXT(MATCH($C74,'2018-11 (Д)'!$C$2:$C$100,0)+1,0)))="Н/Д",INDIRECT(CONCATENATE("'2018-10 (Д)'!T",TEXT(MATCH($C74,'2018-10 (Д)'!$C$2:$C$100,0)+1,0)))="Н/Д",AND(INDIRECT(CONCATENATE("'2018-11 (Д)'!T",TEXT(MATCH($C74,'2018-11 (Д)'!$C$2:$C$100,0)+1,0)))="Н/Д",INDIRECT(CONCATENATE("'2018-10 (Д)'!T",TEXT(MATCH($C74,'2018-10 (Д)'!$C$2:$C$100,0)+1,0))))),"Н/Д",((INDIRECT(CONCATENATE("'2018-11 (Д)'!T",TEXT(MATCH($C74,'2018-11 (Д)'!$C$2:$C$100,0)+1,0)))-INDIRECT(CONCATENATE("'2018-10 (Д)'!T",TEXT(MATCH($C74,'2018-10 (Д)'!$C$2:$C$100,0)+1,0))))/INDIRECT(CONCATENATE("'2018-10 (Д)'!T",TEXT(MATCH($C74,'2018-10 (Д)'!$C$2:$C$100,0)+1,0))))*100)</f>
        <v>19.334112144710808</v>
      </c>
      <c r="FW74" s="9">
        <f ca="1">IF(OR(INDIRECT(CONCATENATE("'2018-12 (Д)'!T",TEXT(MATCH($C74,'2018-12 (Д)'!$C$2:$C$100,0)+1,0)))="Н/Д",INDIRECT(CONCATENATE("'2018-11 (Д)'!T",TEXT(MATCH($C74,'2018-11 (Д)'!$C$2:$C$100,0)+1,0)))="Н/Д",AND(INDIRECT(CONCATENATE("'2018-12 (Д)'!T",TEXT(MATCH($C74,'2018-12 (Д)'!$C$2:$C$100,0)+1,0)))="Н/Д",INDIRECT(CONCATENATE("'2018-11 (Д)'!T",TEXT(MATCH($C74,'2018-11 (Д)'!$C$2:$C$100,0)+1,0))))),"Н/Д",((INDIRECT(CONCATENATE("'2018-12 (Д)'!T",TEXT(MATCH($C74,'2018-12 (Д)'!$C$2:$C$100,0)+1,0)))-INDIRECT(CONCATENATE("'2018-11 (Д)'!T",TEXT(MATCH($C74,'2018-11 (Д)'!$C$2:$C$100,0)+1,0))))/INDIRECT(CONCATENATE("'2018-11 (Д)'!T",TEXT(MATCH($C74,'2018-11 (Д)'!$C$2:$C$100,0)+1,0))))*100)</f>
        <v>14.831425052849307</v>
      </c>
      <c r="FX74" s="9"/>
      <c r="FY74" s="9">
        <f ca="1">IF(OR(INDIRECT(CONCATENATE("'2018-03 (Д)'!U",TEXT(MATCH($C74,'2018-03 (Д)'!$C$2:$C$100,0)+1,0)))="Н/Д",INDIRECT(CONCATENATE("'2018-02 (Д)'!U",TEXT(MATCH($C74,'2018-02 (Д)'!$C$2:$C$100,0)+1,0)))="Н/Д",AND(INDIRECT(CONCATENATE("'2018-03 (Д)'!U",TEXT(MATCH($C74,'2018-03 (Д)'!$C$2:$C$100,0)+1,0)))="Н/Д",INDIRECT(CONCATENATE("'2018-02 (Д)'!U",TEXT(MATCH($C74,'2018-02 (Д)'!$C$2:$C$100,0)+1,0))))),"Н/Д",((INDIRECT(CONCATENATE("'2018-03 (Д)'!U",TEXT(MATCH($C74,'2018-03 (Д)'!$C$2:$C$100,0)+1,0)))-INDIRECT(CONCATENATE("'2018-02 (Д)'!U",TEXT(MATCH($C74,'2018-02 (Д)'!$C$2:$C$100,0)+1,0))))/INDIRECT(CONCATENATE("'2018-02 (Д)'!U",TEXT(MATCH($C74,'2018-02 (Д)'!$C$2:$C$100,0)+1,0))))*100)</f>
        <v>-123.92653542067708</v>
      </c>
      <c r="FZ74" s="9">
        <f ca="1">IF(OR(INDIRECT(CONCATENATE("'2018-04 (Д)'!U",TEXT(MATCH($C74,'2018-04 (Д)'!$C$2:$C$100,0)+1,0)))="Н/Д",INDIRECT(CONCATENATE("'2018-03 (Д)'!U",TEXT(MATCH($C74,'2018-03 (Д)'!$C$2:$C$100,0)+1,0)))="Н/Д",AND(INDIRECT(CONCATENATE("'2018-04 (Д)'!U",TEXT(MATCH($C74,'2018-04 (Д)'!$C$2:$C$100,0)+1,0)))="Н/Д",INDIRECT(CONCATENATE("'2018-03 (Д)'!U",TEXT(MATCH($C74,'2018-03 (Д)'!$C$2:$C$100,0)+1,0))))),"Н/Д",((INDIRECT(CONCATENATE("'2018-04 (Д)'!U",TEXT(MATCH($C74,'2018-04 (Д)'!$C$2:$C$100,0)+1,0)))-INDIRECT(CONCATENATE("'2018-03 (Д)'!U",TEXT(MATCH($C74,'2018-03 (Д)'!$C$2:$C$100,0)+1,0))))/INDIRECT(CONCATENATE("'2018-03 (Д)'!U",TEXT(MATCH($C74,'2018-03 (Д)'!$C$2:$C$100,0)+1,0))))*100)</f>
        <v>-193.24305398606657</v>
      </c>
      <c r="GA74" s="9">
        <f ca="1">IF(OR(INDIRECT(CONCATENATE("'2018-05 (Д)'!U",TEXT(MATCH($C74,'2018-05 (Д)'!$C$2:$C$100,0)+1,0)))="Н/Д",INDIRECT(CONCATENATE("'2018-04 (Д)'!U",TEXT(MATCH($C74,'2018-04 (Д)'!$C$2:$C$100,0)+1,0)))="Н/Д",AND(INDIRECT(CONCATENATE("'2018-05 (Д)'!U",TEXT(MATCH($C74,'2018-05 (Д)'!$C$2:$C$100,0)+1,0)))="Н/Д",INDIRECT(CONCATENATE("'2018-04 (Д)'!U",TEXT(MATCH($C74,'2018-04 (Д)'!$C$2:$C$100,0)+1,0))))),"Н/Д",((INDIRECT(CONCATENATE("'2018-05 (Д)'!U",TEXT(MATCH($C74,'2018-05 (Д)'!$C$2:$C$100,0)+1,0)))-INDIRECT(CONCATENATE("'2018-04 (Д)'!U",TEXT(MATCH($C74,'2018-04 (Д)'!$C$2:$C$100,0)+1,0))))/INDIRECT(CONCATENATE("'2018-04 (Д)'!U",TEXT(MATCH($C74,'2018-04 (Д)'!$C$2:$C$100,0)+1,0))))*100)</f>
        <v>-12.535204650956233</v>
      </c>
      <c r="GB74" s="9">
        <f ca="1">IF(OR(INDIRECT(CONCATENATE("'2018-06 (Д)'!U",TEXT(MATCH($C74,'2018-06 (Д)'!$C$2:$C$100,0)+1,0)))="Н/Д",INDIRECT(CONCATENATE("'2018-05 (Д)'!U",TEXT(MATCH($C74,'2018-05 (Д)'!$C$2:$C$100,0)+1,0)))="Н/Д",AND(INDIRECT(CONCATENATE("'2018-06 (Д)'!U",TEXT(MATCH($C74,'2018-06 (Д)'!$C$2:$C$100,0)+1,0)))="Н/Д",INDIRECT(CONCATENATE("'2018-05 (Д)'!U",TEXT(MATCH($C74,'2018-05 (Д)'!$C$2:$C$100,0)+1,0))))),"Н/Д",((INDIRECT(CONCATENATE("'2018-06 (Д)'!U",TEXT(MATCH($C74,'2018-06 (Д)'!$C$2:$C$100,0)+1,0)))-INDIRECT(CONCATENATE("'2018-05 (Д)'!U",TEXT(MATCH($C74,'2018-05 (Д)'!$C$2:$C$100,0)+1,0))))/INDIRECT(CONCATENATE("'2018-05 (Д)'!U",TEXT(MATCH($C74,'2018-05 (Д)'!$C$2:$C$100,0)+1,0))))*100)</f>
        <v>252.50379863003135</v>
      </c>
      <c r="GC74" s="9">
        <f ca="1">IF(OR(INDIRECT(CONCATENATE("'2018-07 (Д)'!U",TEXT(MATCH($C74,'2018-07 (Д)'!$C$2:$C$100,0)+1,0)))="Н/Д",INDIRECT(CONCATENATE("'2018-06 (Д)'!U",TEXT(MATCH($C74,'2018-06 (Д)'!$C$2:$C$100,0)+1,0)))="Н/Д",AND(INDIRECT(CONCATENATE("'2018-07 (Д)'!U",TEXT(MATCH($C74,'2018-07 (Д)'!$C$2:$C$100,0)+1,0)))="Н/Д",INDIRECT(CONCATENATE("'2018-06 (Д)'!U",TEXT(MATCH($C74,'2018-06 (Д)'!$C$2:$C$100,0)+1,0))))),"Н/Д",((INDIRECT(CONCATENATE("'2018-07 (Д)'!U",TEXT(MATCH($C74,'2018-07 (Д)'!$C$2:$C$100,0)+1,0)))-INDIRECT(CONCATENATE("'2018-06 (Д)'!U",TEXT(MATCH($C74,'2018-06 (Д)'!$C$2:$C$100,0)+1,0))))/INDIRECT(CONCATENATE("'2018-06 (Д)'!U",TEXT(MATCH($C74,'2018-06 (Д)'!$C$2:$C$100,0)+1,0))))*100)</f>
        <v>-92.132162794502037</v>
      </c>
      <c r="GD74" s="9">
        <f ca="1">IF(OR(INDIRECT(CONCATENATE("'2018-08 (Д)'!U",TEXT(MATCH($C74,'2018-08 (Д)'!$C$2:$C$100,0)+1,0)))="Н/Д",INDIRECT(CONCATENATE("'2018-07 (Д)'!U",TEXT(MATCH($C74,'2018-07 (Д)'!$C$2:$C$100,0)+1,0)))="Н/Д",AND(INDIRECT(CONCATENATE("'2018-08 (Д)'!U",TEXT(MATCH($C74,'2018-08 (Д)'!$C$2:$C$100,0)+1,0)))="Н/Д",INDIRECT(CONCATENATE("'2018-07 (Д)'!U",TEXT(MATCH($C74,'2018-07 (Д)'!$C$2:$C$100,0)+1,0))))),"Н/Д",((INDIRECT(CONCATENATE("'2018-08 (Д)'!U",TEXT(MATCH($C74,'2018-08 (Д)'!$C$2:$C$100,0)+1,0)))-INDIRECT(CONCATENATE("'2018-07 (Д)'!U",TEXT(MATCH($C74,'2018-07 (Д)'!$C$2:$C$100,0)+1,0))))/INDIRECT(CONCATENATE("'2018-07 (Д)'!U",TEXT(MATCH($C74,'2018-07 (Д)'!$C$2:$C$100,0)+1,0))))*100)</f>
        <v>65.114155321164759</v>
      </c>
      <c r="GE74" s="9">
        <f ca="1">IF(OR(INDIRECT(CONCATENATE("'2018-09 (Д)'!U",TEXT(MATCH($C74,'2018-09 (Д)'!$C$2:$C$100,0)+1,0)))="Н/Д",INDIRECT(CONCATENATE("'2018-08 (Д)'!U",TEXT(MATCH($C74,'2018-08 (Д)'!$C$2:$C$100,0)+1,0)))="Н/Д",AND(INDIRECT(CONCATENATE("'2018-09 (Д)'!U",TEXT(MATCH($C74,'2018-09 (Д)'!$C$2:$C$100,0)+1,0)))="Н/Д",INDIRECT(CONCATENATE("'2018-08 (Д)'!U",TEXT(MATCH($C74,'2018-08 (Д)'!$C$2:$C$100,0)+1,0))))),"Н/Д",((INDIRECT(CONCATENATE("'2018-09 (Д)'!U",TEXT(MATCH($C74,'2018-09 (Д)'!$C$2:$C$100,0)+1,0)))-INDIRECT(CONCATENATE("'2018-08 (Д)'!U",TEXT(MATCH($C74,'2018-08 (Д)'!$C$2:$C$100,0)+1,0))))/INDIRECT(CONCATENATE("'2018-08 (Д)'!U",TEXT(MATCH($C74,'2018-08 (Д)'!$C$2:$C$100,0)+1,0))))*100)</f>
        <v>105.96549256049957</v>
      </c>
      <c r="GF74" s="9">
        <f ca="1">IF(OR(INDIRECT(CONCATENATE("'2018-10 (Д)'!U",TEXT(MATCH($C74,'2018-10 (Д)'!$C$2:$C$100,0)+1,0)))="Н/Д",INDIRECT(CONCATENATE("'2018-09 (Д)'!U",TEXT(MATCH($C74,'2018-09 (Д)'!$C$2:$C$100,0)+1,0)))="Н/Д",AND(INDIRECT(CONCATENATE("'2018-10 (Д)'!U",TEXT(MATCH($C74,'2018-10 (Д)'!$C$2:$C$100,0)+1,0)))="Н/Д",INDIRECT(CONCATENATE("'2018-09 (Д)'!U",TEXT(MATCH($C74,'2018-09 (Д)'!$C$2:$C$100,0)+1,0))))),"Н/Д",((INDIRECT(CONCATENATE("'2018-10 (Д)'!U",TEXT(MATCH($C74,'2018-10 (Д)'!$C$2:$C$100,0)+1,0)))-INDIRECT(CONCATENATE("'2018-09 (Д)'!U",TEXT(MATCH($C74,'2018-09 (Д)'!$C$2:$C$100,0)+1,0))))/INDIRECT(CONCATENATE("'2018-09 (Д)'!U",TEXT(MATCH($C74,'2018-09 (Д)'!$C$2:$C$100,0)+1,0))))*100)</f>
        <v>39.063097149341047</v>
      </c>
      <c r="GG74" s="9">
        <f ca="1">IF(OR(INDIRECT(CONCATENATE("'2018-11 (Д)'!U",TEXT(MATCH($C74,'2018-11 (Д)'!$C$2:$C$100,0)+1,0)))="Н/Д",INDIRECT(CONCATENATE("'2018-10 (Д)'!U",TEXT(MATCH($C74,'2018-10 (Д)'!$C$2:$C$100,0)+1,0)))="Н/Д",AND(INDIRECT(CONCATENATE("'2018-11 (Д)'!U",TEXT(MATCH($C74,'2018-11 (Д)'!$C$2:$C$100,0)+1,0)))="Н/Д",INDIRECT(CONCATENATE("'2018-10 (Д)'!U",TEXT(MATCH($C74,'2018-10 (Д)'!$C$2:$C$100,0)+1,0))))),"Н/Д",((INDIRECT(CONCATENATE("'2018-11 (Д)'!U",TEXT(MATCH($C74,'2018-11 (Д)'!$C$2:$C$100,0)+1,0)))-INDIRECT(CONCATENATE("'2018-10 (Д)'!U",TEXT(MATCH($C74,'2018-10 (Д)'!$C$2:$C$100,0)+1,0))))/INDIRECT(CONCATENATE("'2018-10 (Д)'!U",TEXT(MATCH($C74,'2018-10 (Д)'!$C$2:$C$100,0)+1,0))))*100)</f>
        <v>473.86374993509889</v>
      </c>
      <c r="GH74" s="9">
        <f ca="1">IF(OR(INDIRECT(CONCATENATE("'2018-12 (Д)'!U",TEXT(MATCH($C74,'2018-12 (Д)'!$C$2:$C$100,0)+1,0)))="Н/Д",INDIRECT(CONCATENATE("'2018-11 (Д)'!U",TEXT(MATCH($C74,'2018-11 (Д)'!$C$2:$C$100,0)+1,0)))="Н/Д",AND(INDIRECT(CONCATENATE("'2018-12 (Д)'!U",TEXT(MATCH($C74,'2018-12 (Д)'!$C$2:$C$100,0)+1,0)))="Н/Д",INDIRECT(CONCATENATE("'2018-11 (Д)'!U",TEXT(MATCH($C74,'2018-11 (Д)'!$C$2:$C$100,0)+1,0))))),"Н/Д",((INDIRECT(CONCATENATE("'2018-12 (Д)'!U",TEXT(MATCH($C74,'2018-12 (Д)'!$C$2:$C$100,0)+1,0)))-INDIRECT(CONCATENATE("'2018-11 (Д)'!U",TEXT(MATCH($C74,'2018-11 (Д)'!$C$2:$C$100,0)+1,0))))/INDIRECT(CONCATENATE("'2018-11 (Д)'!U",TEXT(MATCH($C74,'2018-11 (Д)'!$C$2:$C$100,0)+1,0))))*100)</f>
        <v>-96.134345957628383</v>
      </c>
      <c r="GI74" s="9"/>
      <c r="GJ74" s="9">
        <f ca="1">IF(OR(INDIRECT(CONCATENATE("'2018-03 (Д)'!V",TEXT(MATCH($C74,'2018-03 (Д)'!$C$2:$C$100,0)+1,0)))="Н/Д",INDIRECT(CONCATENATE("'2018-02 (Д)'!V",TEXT(MATCH($C74,'2018-02 (Д)'!$C$2:$C$100,0)+1,0)))="Н/Д",AND(INDIRECT(CONCATENATE("'2018-03 (Д)'!V",TEXT(MATCH($C74,'2018-03 (Д)'!$C$2:$C$100,0)+1,0)))="Н/Д",INDIRECT(CONCATENATE("'2018-02 (Д)'!V",TEXT(MATCH($C74,'2018-02 (Д)'!$C$2:$C$100,0)+1,0))))),"Н/Д",((INDIRECT(CONCATENATE("'2018-03 (Д)'!V",TEXT(MATCH($C74,'2018-03 (Д)'!$C$2:$C$100,0)+1,0)))-INDIRECT(CONCATENATE("'2018-02 (Д)'!V",TEXT(MATCH($C74,'2018-02 (Д)'!$C$2:$C$100,0)+1,0))))/INDIRECT(CONCATENATE("'2018-02 (Д)'!V",TEXT(MATCH($C74,'2018-02 (Д)'!$C$2:$C$100,0)+1,0))))*100)</f>
        <v>-6.7406458669976246</v>
      </c>
      <c r="GK74" s="9">
        <f ca="1">IF(OR(INDIRECT(CONCATENATE("'2018-04 (Д)'!V",TEXT(MATCH($C74,'2018-04 (Д)'!$C$2:$C$100,0)+1,0)))="Н/Д",INDIRECT(CONCATENATE("'2018-03 (Д)'!V",TEXT(MATCH($C74,'2018-03 (Д)'!$C$2:$C$100,0)+1,0)))="Н/Д",AND(INDIRECT(CONCATENATE("'2018-04 (Д)'!V",TEXT(MATCH($C74,'2018-04 (Д)'!$C$2:$C$100,0)+1,0)))="Н/Д",INDIRECT(CONCATENATE("'2018-03 (Д)'!V",TEXT(MATCH($C74,'2018-03 (Д)'!$C$2:$C$100,0)+1,0))))),"Н/Д",((INDIRECT(CONCATENATE("'2018-04 (Д)'!V",TEXT(MATCH($C74,'2018-04 (Д)'!$C$2:$C$100,0)+1,0)))-INDIRECT(CONCATENATE("'2018-03 (Д)'!V",TEXT(MATCH($C74,'2018-03 (Д)'!$C$2:$C$100,0)+1,0))))/INDIRECT(CONCATENATE("'2018-03 (Д)'!V",TEXT(MATCH($C74,'2018-03 (Д)'!$C$2:$C$100,0)+1,0))))*100)</f>
        <v>107.8321583234487</v>
      </c>
      <c r="GL74" s="9">
        <f ca="1">IF(OR(INDIRECT(CONCATENATE("'2018-05 (Д)'!V",TEXT(MATCH($C74,'2018-05 (Д)'!$C$2:$C$100,0)+1,0)))="Н/Д",INDIRECT(CONCATENATE("'2018-04 (Д)'!V",TEXT(MATCH($C74,'2018-04 (Д)'!$C$2:$C$100,0)+1,0)))="Н/Д",AND(INDIRECT(CONCATENATE("'2018-05 (Д)'!V",TEXT(MATCH($C74,'2018-05 (Д)'!$C$2:$C$100,0)+1,0)))="Н/Д",INDIRECT(CONCATENATE("'2018-04 (Д)'!V",TEXT(MATCH($C74,'2018-04 (Д)'!$C$2:$C$100,0)+1,0))))),"Н/Д",((INDIRECT(CONCATENATE("'2018-05 (Д)'!V",TEXT(MATCH($C74,'2018-05 (Д)'!$C$2:$C$100,0)+1,0)))-INDIRECT(CONCATENATE("'2018-04 (Д)'!V",TEXT(MATCH($C74,'2018-04 (Д)'!$C$2:$C$100,0)+1,0))))/INDIRECT(CONCATENATE("'2018-04 (Д)'!V",TEXT(MATCH($C74,'2018-04 (Д)'!$C$2:$C$100,0)+1,0))))*100)</f>
        <v>-23.484027481856003</v>
      </c>
      <c r="GM74" s="9">
        <f ca="1">IF(OR(INDIRECT(CONCATENATE("'2018-06 (Д)'!V",TEXT(MATCH($C74,'2018-06 (Д)'!$C$2:$C$100,0)+1,0)))="Н/Д",INDIRECT(CONCATENATE("'2018-05 (Д)'!V",TEXT(MATCH($C74,'2018-05 (Д)'!$C$2:$C$100,0)+1,0)))="Н/Д",AND(INDIRECT(CONCATENATE("'2018-06 (Д)'!V",TEXT(MATCH($C74,'2018-06 (Д)'!$C$2:$C$100,0)+1,0)))="Н/Д",INDIRECT(CONCATENATE("'2018-05 (Д)'!V",TEXT(MATCH($C74,'2018-05 (Д)'!$C$2:$C$100,0)+1,0))))),"Н/Д",((INDIRECT(CONCATENATE("'2018-06 (Д)'!V",TEXT(MATCH($C74,'2018-06 (Д)'!$C$2:$C$100,0)+1,0)))-INDIRECT(CONCATENATE("'2018-05 (Д)'!V",TEXT(MATCH($C74,'2018-05 (Д)'!$C$2:$C$100,0)+1,0))))/INDIRECT(CONCATENATE("'2018-05 (Д)'!V",TEXT(MATCH($C74,'2018-05 (Д)'!$C$2:$C$100,0)+1,0))))*100)</f>
        <v>-17.465315217107712</v>
      </c>
      <c r="GN74" s="9">
        <f ca="1">IF(OR(INDIRECT(CONCATENATE("'2018-07 (Д)'!V",TEXT(MATCH($C74,'2018-07 (Д)'!$C$2:$C$100,0)+1,0)))="Н/Д",INDIRECT(CONCATENATE("'2018-06 (Д)'!V",TEXT(MATCH($C74,'2018-06 (Д)'!$C$2:$C$100,0)+1,0)))="Н/Д",AND(INDIRECT(CONCATENATE("'2018-07 (Д)'!V",TEXT(MATCH($C74,'2018-07 (Д)'!$C$2:$C$100,0)+1,0)))="Н/Д",INDIRECT(CONCATENATE("'2018-06 (Д)'!V",TEXT(MATCH($C74,'2018-06 (Д)'!$C$2:$C$100,0)+1,0))))),"Н/Д",((INDIRECT(CONCATENATE("'2018-07 (Д)'!V",TEXT(MATCH($C74,'2018-07 (Д)'!$C$2:$C$100,0)+1,0)))-INDIRECT(CONCATENATE("'2018-06 (Д)'!V",TEXT(MATCH($C74,'2018-06 (Д)'!$C$2:$C$100,0)+1,0))))/INDIRECT(CONCATENATE("'2018-06 (Д)'!V",TEXT(MATCH($C74,'2018-06 (Д)'!$C$2:$C$100,0)+1,0))))*100)</f>
        <v>27.591847411659415</v>
      </c>
      <c r="GO74" s="9">
        <f ca="1">IF(OR(INDIRECT(CONCATENATE("'2018-08 (Д)'!V",TEXT(MATCH($C74,'2018-08 (Д)'!$C$2:$C$100,0)+1,0)))="Н/Д",INDIRECT(CONCATENATE("'2018-07 (Д)'!V",TEXT(MATCH($C74,'2018-07 (Д)'!$C$2:$C$100,0)+1,0)))="Н/Д",AND(INDIRECT(CONCATENATE("'2018-08 (Д)'!V",TEXT(MATCH($C74,'2018-08 (Д)'!$C$2:$C$100,0)+1,0)))="Н/Д",INDIRECT(CONCATENATE("'2018-07 (Д)'!V",TEXT(MATCH($C74,'2018-07 (Д)'!$C$2:$C$100,0)+1,0))))),"Н/Д",((INDIRECT(CONCATENATE("'2018-08 (Д)'!V",TEXT(MATCH($C74,'2018-08 (Д)'!$C$2:$C$100,0)+1,0)))-INDIRECT(CONCATENATE("'2018-07 (Д)'!V",TEXT(MATCH($C74,'2018-07 (Д)'!$C$2:$C$100,0)+1,0))))/INDIRECT(CONCATENATE("'2018-07 (Д)'!V",TEXT(MATCH($C74,'2018-07 (Д)'!$C$2:$C$100,0)+1,0))))*100)</f>
        <v>-18.448110428791853</v>
      </c>
      <c r="GP74" s="9">
        <f ca="1">IF(OR(INDIRECT(CONCATENATE("'2018-09 (Д)'!V",TEXT(MATCH($C74,'2018-09 (Д)'!$C$2:$C$100,0)+1,0)))="Н/Д",INDIRECT(CONCATENATE("'2018-08 (Д)'!V",TEXT(MATCH($C74,'2018-08 (Д)'!$C$2:$C$100,0)+1,0)))="Н/Д",AND(INDIRECT(CONCATENATE("'2018-09 (Д)'!V",TEXT(MATCH($C74,'2018-09 (Д)'!$C$2:$C$100,0)+1,0)))="Н/Д",INDIRECT(CONCATENATE("'2018-08 (Д)'!V",TEXT(MATCH($C74,'2018-08 (Д)'!$C$2:$C$100,0)+1,0))))),"Н/Д",((INDIRECT(CONCATENATE("'2018-09 (Д)'!V",TEXT(MATCH($C74,'2018-09 (Д)'!$C$2:$C$100,0)+1,0)))-INDIRECT(CONCATENATE("'2018-08 (Д)'!V",TEXT(MATCH($C74,'2018-08 (Д)'!$C$2:$C$100,0)+1,0))))/INDIRECT(CONCATENATE("'2018-08 (Д)'!V",TEXT(MATCH($C74,'2018-08 (Д)'!$C$2:$C$100,0)+1,0))))*100)</f>
        <v>28.382547480812498</v>
      </c>
      <c r="GQ74" s="9">
        <f ca="1">IF(OR(INDIRECT(CONCATENATE("'2018-10 (Д)'!V",TEXT(MATCH($C74,'2018-10 (Д)'!$C$2:$C$100,0)+1,0)))="Н/Д",INDIRECT(CONCATENATE("'2018-09 (Д)'!V",TEXT(MATCH($C74,'2018-09 (Д)'!$C$2:$C$100,0)+1,0)))="Н/Д",AND(INDIRECT(CONCATENATE("'2018-10 (Д)'!V",TEXT(MATCH($C74,'2018-10 (Д)'!$C$2:$C$100,0)+1,0)))="Н/Д",INDIRECT(CONCATENATE("'2018-09 (Д)'!V",TEXT(MATCH($C74,'2018-09 (Д)'!$C$2:$C$100,0)+1,0))))),"Н/Д",((INDIRECT(CONCATENATE("'2018-10 (Д)'!V",TEXT(MATCH($C74,'2018-10 (Д)'!$C$2:$C$100,0)+1,0)))-INDIRECT(CONCATENATE("'2018-09 (Д)'!V",TEXT(MATCH($C74,'2018-09 (Д)'!$C$2:$C$100,0)+1,0))))/INDIRECT(CONCATENATE("'2018-09 (Д)'!V",TEXT(MATCH($C74,'2018-09 (Д)'!$C$2:$C$100,0)+1,0))))*100)</f>
        <v>-12.223702402499622</v>
      </c>
      <c r="GR74" s="9">
        <f ca="1">IF(OR(INDIRECT(CONCATENATE("'2018-11 (Д)'!V",TEXT(MATCH($C74,'2018-11 (Д)'!$C$2:$C$100,0)+1,0)))="Н/Д",INDIRECT(CONCATENATE("'2018-10 (Д)'!V",TEXT(MATCH($C74,'2018-10 (Д)'!$C$2:$C$100,0)+1,0)))="Н/Д",AND(INDIRECT(CONCATENATE("'2018-11 (Д)'!V",TEXT(MATCH($C74,'2018-11 (Д)'!$C$2:$C$100,0)+1,0)))="Н/Д",INDIRECT(CONCATENATE("'2018-10 (Д)'!V",TEXT(MATCH($C74,'2018-10 (Д)'!$C$2:$C$100,0)+1,0))))),"Н/Д",((INDIRECT(CONCATENATE("'2018-11 (Д)'!V",TEXT(MATCH($C74,'2018-11 (Д)'!$C$2:$C$100,0)+1,0)))-INDIRECT(CONCATENATE("'2018-10 (Д)'!V",TEXT(MATCH($C74,'2018-10 (Д)'!$C$2:$C$100,0)+1,0))))/INDIRECT(CONCATENATE("'2018-10 (Д)'!V",TEXT(MATCH($C74,'2018-10 (Д)'!$C$2:$C$100,0)+1,0))))*100)</f>
        <v>9.2374327528093172</v>
      </c>
      <c r="GS74" s="9">
        <f ca="1">IF(OR(INDIRECT(CONCATENATE("'2018-12 (Д)'!V",TEXT(MATCH($C74,'2018-12 (Д)'!$C$2:$C$100,0)+1,0)))="Н/Д",INDIRECT(CONCATENATE("'2018-11 (Д)'!V",TEXT(MATCH($C74,'2018-11 (Д)'!$C$2:$C$100,0)+1,0)))="Н/Д",AND(INDIRECT(CONCATENATE("'2018-12 (Д)'!V",TEXT(MATCH($C74,'2018-12 (Д)'!$C$2:$C$100,0)+1,0)))="Н/Д",INDIRECT(CONCATENATE("'2018-11 (Д)'!V",TEXT(MATCH($C74,'2018-11 (Д)'!$C$2:$C$100,0)+1,0))))),"Н/Д",((INDIRECT(CONCATENATE("'2018-12 (Д)'!V",TEXT(MATCH($C74,'2018-12 (Д)'!$C$2:$C$100,0)+1,0)))-INDIRECT(CONCATENATE("'2018-11 (Д)'!V",TEXT(MATCH($C74,'2018-11 (Д)'!$C$2:$C$100,0)+1,0))))/INDIRECT(CONCATENATE("'2018-11 (Д)'!V",TEXT(MATCH($C74,'2018-11 (Д)'!$C$2:$C$100,0)+1,0))))*100)</f>
        <v>-17.516262232043037</v>
      </c>
      <c r="GT74" s="9"/>
      <c r="GU74" s="9">
        <f ca="1">IF(OR(INDIRECT(CONCATENATE("'2018-03 (Д)'!W",TEXT(MATCH($C74,'2018-03 (Д)'!$C$2:$C$100,0)+1,0)))="Н/Д",INDIRECT(CONCATENATE("'2018-02 (Д)'!W",TEXT(MATCH($C74,'2018-02 (Д)'!$C$2:$C$100,0)+1,0)))="Н/Д",AND(INDIRECT(CONCATENATE("'2018-03 (Д)'!W",TEXT(MATCH($C74,'2018-03 (Д)'!$C$2:$C$100,0)+1,0)))="Н/Д",INDIRECT(CONCATENATE("'2018-02 (Д)'!W",TEXT(MATCH($C74,'2018-02 (Д)'!$C$2:$C$100,0)+1,0))))),"Н/Д",((INDIRECT(CONCATENATE("'2018-03 (Д)'!W",TEXT(MATCH($C74,'2018-03 (Д)'!$C$2:$C$100,0)+1,0)))-INDIRECT(CONCATENATE("'2018-02 (Д)'!W",TEXT(MATCH($C74,'2018-02 (Д)'!$C$2:$C$100,0)+1,0))))/INDIRECT(CONCATENATE("'2018-02 (Д)'!W",TEXT(MATCH($C74,'2018-02 (Д)'!$C$2:$C$100,0)+1,0))))*100)</f>
        <v>9.7207898742732652</v>
      </c>
      <c r="GV74" s="9">
        <f ca="1">IF(OR(INDIRECT(CONCATENATE("'2018-04 (Д)'!W",TEXT(MATCH($C74,'2018-04 (Д)'!$C$2:$C$100,0)+1,0)))="Н/Д",INDIRECT(CONCATENATE("'2018-03 (Д)'!W",TEXT(MATCH($C74,'2018-03 (Д)'!$C$2:$C$100,0)+1,0)))="Н/Д",AND(INDIRECT(CONCATENATE("'2018-04 (Д)'!W",TEXT(MATCH($C74,'2018-04 (Д)'!$C$2:$C$100,0)+1,0)))="Н/Д",INDIRECT(CONCATENATE("'2018-03 (Д)'!W",TEXT(MATCH($C74,'2018-03 (Д)'!$C$2:$C$100,0)+1,0))))),"Н/Д",((INDIRECT(CONCATENATE("'2018-04 (Д)'!W",TEXT(MATCH($C74,'2018-04 (Д)'!$C$2:$C$100,0)+1,0)))-INDIRECT(CONCATENATE("'2018-03 (Д)'!W",TEXT(MATCH($C74,'2018-03 (Д)'!$C$2:$C$100,0)+1,0))))/INDIRECT(CONCATENATE("'2018-03 (Д)'!W",TEXT(MATCH($C74,'2018-03 (Д)'!$C$2:$C$100,0)+1,0))))*100)</f>
        <v>95.263190447706904</v>
      </c>
      <c r="GW74" s="9">
        <f ca="1">IF(OR(INDIRECT(CONCATENATE("'2018-05 (Д)'!W",TEXT(MATCH($C74,'2018-05 (Д)'!$C$2:$C$100,0)+1,0)))="Н/Д",INDIRECT(CONCATENATE("'2018-04 (Д)'!W",TEXT(MATCH($C74,'2018-04 (Д)'!$C$2:$C$100,0)+1,0)))="Н/Д",AND(INDIRECT(CONCATENATE("'2018-05 (Д)'!W",TEXT(MATCH($C74,'2018-05 (Д)'!$C$2:$C$100,0)+1,0)))="Н/Д",INDIRECT(CONCATENATE("'2018-04 (Д)'!W",TEXT(MATCH($C74,'2018-04 (Д)'!$C$2:$C$100,0)+1,0))))),"Н/Д",((INDIRECT(CONCATENATE("'2018-05 (Д)'!W",TEXT(MATCH($C74,'2018-05 (Д)'!$C$2:$C$100,0)+1,0)))-INDIRECT(CONCATENATE("'2018-04 (Д)'!W",TEXT(MATCH($C74,'2018-04 (Д)'!$C$2:$C$100,0)+1,0))))/INDIRECT(CONCATENATE("'2018-04 (Д)'!W",TEXT(MATCH($C74,'2018-04 (Д)'!$C$2:$C$100,0)+1,0))))*100)</f>
        <v>-12.869726725597177</v>
      </c>
      <c r="GX74" s="9">
        <f ca="1">IF(OR(INDIRECT(CONCATENATE("'2018-06 (Д)'!W",TEXT(MATCH($C74,'2018-06 (Д)'!$C$2:$C$100,0)+1,0)))="Н/Д",INDIRECT(CONCATENATE("'2018-05 (Д)'!W",TEXT(MATCH($C74,'2018-05 (Д)'!$C$2:$C$100,0)+1,0)))="Н/Д",AND(INDIRECT(CONCATENATE("'2018-06 (Д)'!W",TEXT(MATCH($C74,'2018-06 (Д)'!$C$2:$C$100,0)+1,0)))="Н/Д",INDIRECT(CONCATENATE("'2018-05 (Д)'!W",TEXT(MATCH($C74,'2018-05 (Д)'!$C$2:$C$100,0)+1,0))))),"Н/Д",((INDIRECT(CONCATENATE("'2018-06 (Д)'!W",TEXT(MATCH($C74,'2018-06 (Д)'!$C$2:$C$100,0)+1,0)))-INDIRECT(CONCATENATE("'2018-05 (Д)'!W",TEXT(MATCH($C74,'2018-05 (Д)'!$C$2:$C$100,0)+1,0))))/INDIRECT(CONCATENATE("'2018-05 (Д)'!W",TEXT(MATCH($C74,'2018-05 (Д)'!$C$2:$C$100,0)+1,0))))*100)</f>
        <v>-2.4729890569360546</v>
      </c>
      <c r="GY74" s="9">
        <f ca="1">IF(OR(INDIRECT(CONCATENATE("'2018-07 (Д)'!W",TEXT(MATCH($C74,'2018-07 (Д)'!$C$2:$C$100,0)+1,0)))="Н/Д",INDIRECT(CONCATENATE("'2018-06 (Д)'!W",TEXT(MATCH($C74,'2018-06 (Д)'!$C$2:$C$100,0)+1,0)))="Н/Д",AND(INDIRECT(CONCATENATE("'2018-07 (Д)'!W",TEXT(MATCH($C74,'2018-07 (Д)'!$C$2:$C$100,0)+1,0)))="Н/Д",INDIRECT(CONCATENATE("'2018-06 (Д)'!W",TEXT(MATCH($C74,'2018-06 (Д)'!$C$2:$C$100,0)+1,0))))),"Н/Д",((INDIRECT(CONCATENATE("'2018-07 (Д)'!W",TEXT(MATCH($C74,'2018-07 (Д)'!$C$2:$C$100,0)+1,0)))-INDIRECT(CONCATENATE("'2018-06 (Д)'!W",TEXT(MATCH($C74,'2018-06 (Д)'!$C$2:$C$100,0)+1,0))))/INDIRECT(CONCATENATE("'2018-06 (Д)'!W",TEXT(MATCH($C74,'2018-06 (Д)'!$C$2:$C$100,0)+1,0))))*100)</f>
        <v>-24.091835194644094</v>
      </c>
      <c r="GZ74" s="9">
        <f ca="1">IF(OR(INDIRECT(CONCATENATE("'2018-08 (Д)'!W",TEXT(MATCH($C74,'2018-08 (Д)'!$C$2:$C$100,0)+1,0)))="Н/Д",INDIRECT(CONCATENATE("'2018-07 (Д)'!W",TEXT(MATCH($C74,'2018-07 (Д)'!$C$2:$C$100,0)+1,0)))="Н/Д",AND(INDIRECT(CONCATENATE("'2018-08 (Д)'!W",TEXT(MATCH($C74,'2018-08 (Д)'!$C$2:$C$100,0)+1,0)))="Н/Д",INDIRECT(CONCATENATE("'2018-07 (Д)'!W",TEXT(MATCH($C74,'2018-07 (Д)'!$C$2:$C$100,0)+1,0))))),"Н/Д",((INDIRECT(CONCATENATE("'2018-08 (Д)'!W",TEXT(MATCH($C74,'2018-08 (Д)'!$C$2:$C$100,0)+1,0)))-INDIRECT(CONCATENATE("'2018-07 (Д)'!W",TEXT(MATCH($C74,'2018-07 (Д)'!$C$2:$C$100,0)+1,0))))/INDIRECT(CONCATENATE("'2018-07 (Д)'!W",TEXT(MATCH($C74,'2018-07 (Д)'!$C$2:$C$100,0)+1,0))))*100)</f>
        <v>42.498004095344569</v>
      </c>
      <c r="HA74" s="9">
        <f ca="1">IF(OR(INDIRECT(CONCATENATE("'2018-09 (Д)'!W",TEXT(MATCH($C74,'2018-09 (Д)'!$C$2:$C$100,0)+1,0)))="Н/Д",INDIRECT(CONCATENATE("'2018-08 (Д)'!W",TEXT(MATCH($C74,'2018-08 (Д)'!$C$2:$C$100,0)+1,0)))="Н/Д",AND(INDIRECT(CONCATENATE("'2018-09 (Д)'!W",TEXT(MATCH($C74,'2018-09 (Д)'!$C$2:$C$100,0)+1,0)))="Н/Д",INDIRECT(CONCATENATE("'2018-08 (Д)'!W",TEXT(MATCH($C74,'2018-08 (Д)'!$C$2:$C$100,0)+1,0))))),"Н/Д",((INDIRECT(CONCATENATE("'2018-09 (Д)'!W",TEXT(MATCH($C74,'2018-09 (Д)'!$C$2:$C$100,0)+1,0)))-INDIRECT(CONCATENATE("'2018-08 (Д)'!W",TEXT(MATCH($C74,'2018-08 (Д)'!$C$2:$C$100,0)+1,0))))/INDIRECT(CONCATENATE("'2018-08 (Д)'!W",TEXT(MATCH($C74,'2018-08 (Д)'!$C$2:$C$100,0)+1,0))))*100)</f>
        <v>-24.630540538459115</v>
      </c>
      <c r="HB74" s="9">
        <f ca="1">IF(OR(INDIRECT(CONCATENATE("'2018-10 (Д)'!W",TEXT(MATCH($C74,'2018-10 (Д)'!$C$2:$C$100,0)+1,0)))="Н/Д",INDIRECT(CONCATENATE("'2018-09 (Д)'!W",TEXT(MATCH($C74,'2018-09 (Д)'!$C$2:$C$100,0)+1,0)))="Н/Д",AND(INDIRECT(CONCATENATE("'2018-10 (Д)'!W",TEXT(MATCH($C74,'2018-10 (Д)'!$C$2:$C$100,0)+1,0)))="Н/Д",INDIRECT(CONCATENATE("'2018-09 (Д)'!W",TEXT(MATCH($C74,'2018-09 (Д)'!$C$2:$C$100,0)+1,0))))),"Н/Д",((INDIRECT(CONCATENATE("'2018-10 (Д)'!W",TEXT(MATCH($C74,'2018-10 (Д)'!$C$2:$C$100,0)+1,0)))-INDIRECT(CONCATENATE("'2018-09 (Д)'!W",TEXT(MATCH($C74,'2018-09 (Д)'!$C$2:$C$100,0)+1,0))))/INDIRECT(CONCATENATE("'2018-09 (Д)'!W",TEXT(MATCH($C74,'2018-09 (Д)'!$C$2:$C$100,0)+1,0))))*100)</f>
        <v>-10.695985457537997</v>
      </c>
      <c r="HC74" s="9">
        <f ca="1">IF(OR(INDIRECT(CONCATENATE("'2018-11 (Д)'!W",TEXT(MATCH($C74,'2018-11 (Д)'!$C$2:$C$100,0)+1,0)))="Н/Д",INDIRECT(CONCATENATE("'2018-10 (Д)'!W",TEXT(MATCH($C74,'2018-10 (Д)'!$C$2:$C$100,0)+1,0)))="Н/Д",AND(INDIRECT(CONCATENATE("'2018-11 (Д)'!W",TEXT(MATCH($C74,'2018-11 (Д)'!$C$2:$C$100,0)+1,0)))="Н/Д",INDIRECT(CONCATENATE("'2018-10 (Д)'!W",TEXT(MATCH($C74,'2018-10 (Д)'!$C$2:$C$100,0)+1,0))))),"Н/Д",((INDIRECT(CONCATENATE("'2018-11 (Д)'!W",TEXT(MATCH($C74,'2018-11 (Д)'!$C$2:$C$100,0)+1,0)))-INDIRECT(CONCATENATE("'2018-10 (Д)'!W",TEXT(MATCH($C74,'2018-10 (Д)'!$C$2:$C$100,0)+1,0))))/INDIRECT(CONCATENATE("'2018-10 (Д)'!W",TEXT(MATCH($C74,'2018-10 (Д)'!$C$2:$C$100,0)+1,0))))*100)</f>
        <v>84.743784493438369</v>
      </c>
      <c r="HD74" s="9">
        <f ca="1">IF(OR(INDIRECT(CONCATENATE("'2018-12 (Д)'!W",TEXT(MATCH($C74,'2018-12 (Д)'!$C$2:$C$100,0)+1,0)))="Н/Д",INDIRECT(CONCATENATE("'2018-11 (Д)'!W",TEXT(MATCH($C74,'2018-11 (Д)'!$C$2:$C$100,0)+1,0)))="Н/Д",AND(INDIRECT(CONCATENATE("'2018-12 (Д)'!W",TEXT(MATCH($C74,'2018-12 (Д)'!$C$2:$C$100,0)+1,0)))="Н/Д",INDIRECT(CONCATENATE("'2018-11 (Д)'!W",TEXT(MATCH($C74,'2018-11 (Д)'!$C$2:$C$100,0)+1,0))))),"Н/Д",((INDIRECT(CONCATENATE("'2018-12 (Д)'!W",TEXT(MATCH($C74,'2018-12 (Д)'!$C$2:$C$100,0)+1,0)))-INDIRECT(CONCATENATE("'2018-11 (Д)'!W",TEXT(MATCH($C74,'2018-11 (Д)'!$C$2:$C$100,0)+1,0))))/INDIRECT(CONCATENATE("'2018-11 (Д)'!W",TEXT(MATCH($C74,'2018-11 (Д)'!$C$2:$C$100,0)+1,0))))*100)</f>
        <v>-29.001702325094541</v>
      </c>
    </row>
    <row r="75" spans="1:212" x14ac:dyDescent="0.25">
      <c r="A75" s="2" t="s">
        <v>87</v>
      </c>
      <c r="B75" s="2" t="s">
        <v>100</v>
      </c>
      <c r="C75" s="15">
        <v>66000000</v>
      </c>
      <c r="D75" s="9"/>
      <c r="E75" s="9">
        <f ca="1">IF(OR(INDIRECT(CONCATENATE("'2018-03 (Д)'!E",TEXT(MATCH($C75,'2018-03 (Д)'!$C$2:$C$100,0)+1,0)))="Н/Д",INDIRECT(CONCATENATE("'2018-02 (Д)'!E",TEXT(MATCH($C75,'2018-02 (Д)'!$C$2:$C$100,0)+1,0)))="Н/Д",AND(INDIRECT(CONCATENATE("'2018-03 (Д)'!E",TEXT(MATCH($C75,'2018-03 (Д)'!$C$2:$C$100,0)+1,0)))="Н/Д",INDIRECT(CONCATENATE("'2018-02 (Д)'!E",TEXT(MATCH($C75,'2018-02 (Д)'!$C$2:$C$100,0)+1,0))))),"Н/Д",((INDIRECT(CONCATENATE("'2018-03 (Д)'!E",TEXT(MATCH($C75,'2018-03 (Д)'!$C$2:$C$100,0)+1,0)))-INDIRECT(CONCATENATE("'2018-02 (Д)'!E",TEXT(MATCH($C75,'2018-02 (Д)'!$C$2:$C$100,0)+1,0))))/INDIRECT(CONCATENATE("'2018-02 (Д)'!E",TEXT(MATCH($C75,'2018-02 (Д)'!$C$2:$C$100,0)+1,0))))*100)</f>
        <v>3.0117635143333068</v>
      </c>
      <c r="F75" s="9">
        <f ca="1">IF(OR(INDIRECT(CONCATENATE("'2018-04 (Д)'!E",TEXT(MATCH($C75,'2018-04 (Д)'!$C$2:$C$100,0)+1,0)))="Н/Д",INDIRECT(CONCATENATE("'2018-03 (Д)'!E",TEXT(MATCH($C75,'2018-03 (Д)'!$C$2:$C$100,0)+1,0)))="Н/Д",AND(INDIRECT(CONCATENATE("'2018-04 (Д)'!E",TEXT(MATCH($C75,'2018-04 (Д)'!$C$2:$C$100,0)+1,0)))="Н/Д",INDIRECT(CONCATENATE("'2018-03 (Д)'!E",TEXT(MATCH($C75,'2018-03 (Д)'!$C$2:$C$100,0)+1,0))))),"Н/Д",((INDIRECT(CONCATENATE("'2018-04 (Д)'!E",TEXT(MATCH($C75,'2018-04 (Д)'!$C$2:$C$100,0)+1,0)))-INDIRECT(CONCATENATE("'2018-03 (Д)'!E",TEXT(MATCH($C75,'2018-03 (Д)'!$C$2:$C$100,0)+1,0))))/INDIRECT(CONCATENATE("'2018-03 (Д)'!E",TEXT(MATCH($C75,'2018-03 (Д)'!$C$2:$C$100,0)+1,0))))*100)</f>
        <v>87.753005703150151</v>
      </c>
      <c r="G75" s="9">
        <f ca="1">IF(OR(INDIRECT(CONCATENATE("'2018-05 (Д)'!E",TEXT(MATCH($C75,'2018-05 (Д)'!$C$2:$C$100,0)+1,0)))="Н/Д",INDIRECT(CONCATENATE("'2018-04 (Д)'!E",TEXT(MATCH($C75,'2018-04 (Д)'!$C$2:$C$100,0)+1,0)))="Н/Д",AND(INDIRECT(CONCATENATE("'2018-05 (Д)'!E",TEXT(MATCH($C75,'2018-05 (Д)'!$C$2:$C$100,0)+1,0)))="Н/Д",INDIRECT(CONCATENATE("'2018-04 (Д)'!E",TEXT(MATCH($C75,'2018-04 (Д)'!$C$2:$C$100,0)+1,0))))),"Н/Д",((INDIRECT(CONCATENATE("'2018-05 (Д)'!E",TEXT(MATCH($C75,'2018-05 (Д)'!$C$2:$C$100,0)+1,0)))-INDIRECT(CONCATENATE("'2018-04 (Д)'!E",TEXT(MATCH($C75,'2018-04 (Д)'!$C$2:$C$100,0)+1,0))))/INDIRECT(CONCATENATE("'2018-04 (Д)'!E",TEXT(MATCH($C75,'2018-04 (Д)'!$C$2:$C$100,0)+1,0))))*100)</f>
        <v>-16.522224423091384</v>
      </c>
      <c r="H75" s="9">
        <f ca="1">IF(OR(INDIRECT(CONCATENATE("'2018-06 (Д)'!E",TEXT(MATCH($C75,'2018-06 (Д)'!$C$2:$C$100,0)+1,0)))="Н/Д",INDIRECT(CONCATENATE("'2018-05 (Д)'!E",TEXT(MATCH($C75,'2018-05 (Д)'!$C$2:$C$100,0)+1,0)))="Н/Д",AND(INDIRECT(CONCATENATE("'2018-06 (Д)'!E",TEXT(MATCH($C75,'2018-06 (Д)'!$C$2:$C$100,0)+1,0)))="Н/Д",INDIRECT(CONCATENATE("'2018-05 (Д)'!E",TEXT(MATCH($C75,'2018-05 (Д)'!$C$2:$C$100,0)+1,0))))),"Н/Д",((INDIRECT(CONCATENATE("'2018-06 (Д)'!E",TEXT(MATCH($C75,'2018-06 (Д)'!$C$2:$C$100,0)+1,0)))-INDIRECT(CONCATENATE("'2018-05 (Д)'!E",TEXT(MATCH($C75,'2018-05 (Д)'!$C$2:$C$100,0)+1,0))))/INDIRECT(CONCATENATE("'2018-05 (Д)'!E",TEXT(MATCH($C75,'2018-05 (Д)'!$C$2:$C$100,0)+1,0))))*100)</f>
        <v>-1.2759307581357122</v>
      </c>
      <c r="I75" s="9">
        <f ca="1">IF(OR(INDIRECT(CONCATENATE("'2018-07 (Д)'!E",TEXT(MATCH($C75,'2018-07 (Д)'!$C$2:$C$100,0)+1,0)))="Н/Д",INDIRECT(CONCATENATE("'2018-06 (Д)'!E",TEXT(MATCH($C75,'2018-06 (Д)'!$C$2:$C$100,0)+1,0)))="Н/Д",AND(INDIRECT(CONCATENATE("'2018-07 (Д)'!E",TEXT(MATCH($C75,'2018-07 (Д)'!$C$2:$C$100,0)+1,0)))="Н/Д",INDIRECT(CONCATENATE("'2018-06 (Д)'!E",TEXT(MATCH($C75,'2018-06 (Д)'!$C$2:$C$100,0)+1,0))))),"Н/Д",((INDIRECT(CONCATENATE("'2018-07 (Д)'!E",TEXT(MATCH($C75,'2018-07 (Д)'!$C$2:$C$100,0)+1,0)))-INDIRECT(CONCATENATE("'2018-06 (Д)'!E",TEXT(MATCH($C75,'2018-06 (Д)'!$C$2:$C$100,0)+1,0))))/INDIRECT(CONCATENATE("'2018-06 (Д)'!E",TEXT(MATCH($C75,'2018-06 (Д)'!$C$2:$C$100,0)+1,0))))*100)</f>
        <v>-32.409520963942825</v>
      </c>
      <c r="J75" s="9">
        <f ca="1">IF(OR(INDIRECT(CONCATENATE("'2018-08 (Д)'!E",TEXT(MATCH($C75,'2018-08 (Д)'!$C$2:$C$100,0)+1,0)))="Н/Д",INDIRECT(CONCATENATE("'2018-07 (Д)'!E",TEXT(MATCH($C75,'2018-07 (Д)'!$C$2:$C$100,0)+1,0)))="Н/Д",AND(INDIRECT(CONCATENATE("'2018-08 (Д)'!E",TEXT(MATCH($C75,'2018-08 (Д)'!$C$2:$C$100,0)+1,0)))="Н/Д",INDIRECT(CONCATENATE("'2018-07 (Д)'!E",TEXT(MATCH($C75,'2018-07 (Д)'!$C$2:$C$100,0)+1,0))))),"Н/Д",((INDIRECT(CONCATENATE("'2018-08 (Д)'!E",TEXT(MATCH($C75,'2018-08 (Д)'!$C$2:$C$100,0)+1,0)))-INDIRECT(CONCATENATE("'2018-07 (Д)'!E",TEXT(MATCH($C75,'2018-07 (Д)'!$C$2:$C$100,0)+1,0))))/INDIRECT(CONCATENATE("'2018-07 (Д)'!E",TEXT(MATCH($C75,'2018-07 (Д)'!$C$2:$C$100,0)+1,0))))*100)</f>
        <v>84.48275444344813</v>
      </c>
      <c r="K75" s="9">
        <f ca="1">IF(OR(INDIRECT(CONCATENATE("'2018-09 (Д)'!E",TEXT(MATCH($C75,'2018-09 (Д)'!$C$2:$C$100,0)+1,0)))="Н/Д",INDIRECT(CONCATENATE("'2018-08 (Д)'!E",TEXT(MATCH($C75,'2018-08 (Д)'!$C$2:$C$100,0)+1,0)))="Н/Д",AND(INDIRECT(CONCATENATE("'2018-09 (Д)'!E",TEXT(MATCH($C75,'2018-09 (Д)'!$C$2:$C$100,0)+1,0)))="Н/Д",INDIRECT(CONCATENATE("'2018-08 (Д)'!E",TEXT(MATCH($C75,'2018-08 (Д)'!$C$2:$C$100,0)+1,0))))),"Н/Д",((INDIRECT(CONCATENATE("'2018-09 (Д)'!E",TEXT(MATCH($C75,'2018-09 (Д)'!$C$2:$C$100,0)+1,0)))-INDIRECT(CONCATENATE("'2018-08 (Д)'!E",TEXT(MATCH($C75,'2018-08 (Д)'!$C$2:$C$100,0)+1,0))))/INDIRECT(CONCATENATE("'2018-08 (Д)'!E",TEXT(MATCH($C75,'2018-08 (Д)'!$C$2:$C$100,0)+1,0))))*100)</f>
        <v>-32.589068672760774</v>
      </c>
      <c r="L75" s="9">
        <f ca="1">IF(OR(INDIRECT(CONCATENATE("'2018-10 (Д)'!E",TEXT(MATCH($C75,'2018-10 (Д)'!$C$2:$C$100,0)+1,0)))="Н/Д",INDIRECT(CONCATENATE("'2018-09 (Д)'!E",TEXT(MATCH($C75,'2018-09 (Д)'!$C$2:$C$100,0)+1,0)))="Н/Д",AND(INDIRECT(CONCATENATE("'2018-10 (Д)'!E",TEXT(MATCH($C75,'2018-10 (Д)'!$C$2:$C$100,0)+1,0)))="Н/Д",INDIRECT(CONCATENATE("'2018-09 (Д)'!E",TEXT(MATCH($C75,'2018-09 (Д)'!$C$2:$C$100,0)+1,0))))),"Н/Д",((INDIRECT(CONCATENATE("'2018-10 (Д)'!E",TEXT(MATCH($C75,'2018-10 (Д)'!$C$2:$C$100,0)+1,0)))-INDIRECT(CONCATENATE("'2018-09 (Д)'!E",TEXT(MATCH($C75,'2018-09 (Д)'!$C$2:$C$100,0)+1,0))))/INDIRECT(CONCATENATE("'2018-09 (Д)'!E",TEXT(MATCH($C75,'2018-09 (Д)'!$C$2:$C$100,0)+1,0))))*100)</f>
        <v>-9.0406892102766108</v>
      </c>
      <c r="M75" s="9">
        <f ca="1">IF(OR(INDIRECT(CONCATENATE("'2018-11 (Д)'!E",TEXT(MATCH($C75,'2018-11 (Д)'!$C$2:$C$100,0)+1,0)))="Н/Д",INDIRECT(CONCATENATE("'2018-10 (Д)'!E",TEXT(MATCH($C75,'2018-10 (Д)'!$C$2:$C$100,0)+1,0)))="Н/Д",AND(INDIRECT(CONCATENATE("'2018-11 (Д)'!E",TEXT(MATCH($C75,'2018-11 (Д)'!$C$2:$C$100,0)+1,0)))="Н/Д",INDIRECT(CONCATENATE("'2018-10 (Д)'!E",TEXT(MATCH($C75,'2018-10 (Д)'!$C$2:$C$100,0)+1,0))))),"Н/Д",((INDIRECT(CONCATENATE("'2018-11 (Д)'!E",TEXT(MATCH($C75,'2018-11 (Д)'!$C$2:$C$100,0)+1,0)))-INDIRECT(CONCATENATE("'2018-10 (Д)'!E",TEXT(MATCH($C75,'2018-10 (Д)'!$C$2:$C$100,0)+1,0))))/INDIRECT(CONCATENATE("'2018-10 (Д)'!E",TEXT(MATCH($C75,'2018-10 (Д)'!$C$2:$C$100,0)+1,0))))*100)</f>
        <v>74.347754791558813</v>
      </c>
      <c r="N75" s="9">
        <f ca="1">IF(OR(INDIRECT(CONCATENATE("'2018-12 (Д)'!E",TEXT(MATCH($C75,'2018-12 (Д)'!$C$2:$C$100,0)+1,0)))="Н/Д",INDIRECT(CONCATENATE("'2018-11 (Д)'!E",TEXT(MATCH($C75,'2018-11 (Д)'!$C$2:$C$100,0)+1,0)))="Н/Д",AND(INDIRECT(CONCATENATE("'2018-12 (Д)'!E",TEXT(MATCH($C75,'2018-12 (Д)'!$C$2:$C$100,0)+1,0)))="Н/Д",INDIRECT(CONCATENATE("'2018-11 (Д)'!E",TEXT(MATCH($C75,'2018-11 (Д)'!$C$2:$C$100,0)+1,0))))),"Н/Д",((INDIRECT(CONCATENATE("'2018-12 (Д)'!E",TEXT(MATCH($C75,'2018-12 (Д)'!$C$2:$C$100,0)+1,0)))-INDIRECT(CONCATENATE("'2018-11 (Д)'!E",TEXT(MATCH($C75,'2018-11 (Д)'!$C$2:$C$100,0)+1,0))))/INDIRECT(CONCATENATE("'2018-11 (Д)'!E",TEXT(MATCH($C75,'2018-11 (Д)'!$C$2:$C$100,0)+1,0))))*100)</f>
        <v>-30.99293284667483</v>
      </c>
      <c r="O75" s="9"/>
      <c r="P75" s="9">
        <f ca="1">IF(OR(INDIRECT(CONCATENATE("'2018-03 (Д)'!F",TEXT(MATCH($C75,'2018-03 (Д)'!$C$2:$C$100,0)+1,0)))="Н/Д",INDIRECT(CONCATENATE("'2018-02 (Д)'!F",TEXT(MATCH($C75,'2018-02 (Д)'!$C$2:$C$100,0)+1,0)))="Н/Д",AND(INDIRECT(CONCATENATE("'2018-03 (Д)'!F",TEXT(MATCH($C75,'2018-03 (Д)'!$C$2:$C$100,0)+1,0)))="Н/Д",INDIRECT(CONCATENATE("'2018-02 (Д)'!F",TEXT(MATCH($C75,'2018-02 (Д)'!$C$2:$C$100,0)+1,0))))),"Н/Д",((INDIRECT(CONCATENATE("'2018-03 (Д)'!F",TEXT(MATCH($C75,'2018-03 (Д)'!$C$2:$C$100,0)+1,0)))-INDIRECT(CONCATENATE("'2018-02 (Д)'!F",TEXT(MATCH($C75,'2018-02 (Д)'!$C$2:$C$100,0)+1,0))))/INDIRECT(CONCATENATE("'2018-02 (Д)'!F",TEXT(MATCH($C75,'2018-02 (Д)'!$C$2:$C$100,0)+1,0))))*100)</f>
        <v>-3.7147449017830887</v>
      </c>
      <c r="Q75" s="9">
        <f ca="1">IF(OR(INDIRECT(CONCATENATE("'2018-04 (Д)'!F",TEXT(MATCH($C75,'2018-04 (Д)'!$C$2:$C$100,0)+1,0)))="Н/Д",INDIRECT(CONCATENATE("'2018-03 (Д)'!F",TEXT(MATCH($C75,'2018-03 (Д)'!$C$2:$C$100,0)+1,0)))="Н/Д",AND(INDIRECT(CONCATENATE("'2018-04 (Д)'!F",TEXT(MATCH($C75,'2018-04 (Д)'!$C$2:$C$100,0)+1,0)))="Н/Д",INDIRECT(CONCATENATE("'2018-03 (Д)'!F",TEXT(MATCH($C75,'2018-03 (Д)'!$C$2:$C$100,0)+1,0))))),"Н/Д",((INDIRECT(CONCATENATE("'2018-04 (Д)'!F",TEXT(MATCH($C75,'2018-04 (Д)'!$C$2:$C$100,0)+1,0)))-INDIRECT(CONCATENATE("'2018-03 (Д)'!F",TEXT(MATCH($C75,'2018-03 (Д)'!$C$2:$C$100,0)+1,0))))/INDIRECT(CONCATENATE("'2018-03 (Д)'!F",TEXT(MATCH($C75,'2018-03 (Д)'!$C$2:$C$100,0)+1,0))))*100)</f>
        <v>103.84397512891064</v>
      </c>
      <c r="R75" s="9">
        <f ca="1">IF(OR(INDIRECT(CONCATENATE("'2018-05 (Д)'!F",TEXT(MATCH($C75,'2018-05 (Д)'!$C$2:$C$100,0)+1,0)))="Н/Д",INDIRECT(CONCATENATE("'2018-04 (Д)'!F",TEXT(MATCH($C75,'2018-04 (Д)'!$C$2:$C$100,0)+1,0)))="Н/Д",AND(INDIRECT(CONCATENATE("'2018-05 (Д)'!F",TEXT(MATCH($C75,'2018-05 (Д)'!$C$2:$C$100,0)+1,0)))="Н/Д",INDIRECT(CONCATENATE("'2018-04 (Д)'!F",TEXT(MATCH($C75,'2018-04 (Д)'!$C$2:$C$100,0)+1,0))))),"Н/Д",((INDIRECT(CONCATENATE("'2018-05 (Д)'!F",TEXT(MATCH($C75,'2018-05 (Д)'!$C$2:$C$100,0)+1,0)))-INDIRECT(CONCATENATE("'2018-04 (Д)'!F",TEXT(MATCH($C75,'2018-04 (Д)'!$C$2:$C$100,0)+1,0))))/INDIRECT(CONCATENATE("'2018-04 (Д)'!F",TEXT(MATCH($C75,'2018-04 (Д)'!$C$2:$C$100,0)+1,0))))*100)</f>
        <v>-20.909931794535598</v>
      </c>
      <c r="S75" s="9">
        <f ca="1">IF(OR(INDIRECT(CONCATENATE("'2018-06 (Д)'!F",TEXT(MATCH($C75,'2018-06 (Д)'!$C$2:$C$100,0)+1,0)))="Н/Д",INDIRECT(CONCATENATE("'2018-05 (Д)'!F",TEXT(MATCH($C75,'2018-05 (Д)'!$C$2:$C$100,0)+1,0)))="Н/Д",AND(INDIRECT(CONCATENATE("'2018-06 (Д)'!F",TEXT(MATCH($C75,'2018-06 (Д)'!$C$2:$C$100,0)+1,0)))="Н/Д",INDIRECT(CONCATENATE("'2018-05 (Д)'!F",TEXT(MATCH($C75,'2018-05 (Д)'!$C$2:$C$100,0)+1,0))))),"Н/Д",((INDIRECT(CONCATENATE("'2018-06 (Д)'!F",TEXT(MATCH($C75,'2018-06 (Д)'!$C$2:$C$100,0)+1,0)))-INDIRECT(CONCATENATE("'2018-05 (Д)'!F",TEXT(MATCH($C75,'2018-05 (Д)'!$C$2:$C$100,0)+1,0))))/INDIRECT(CONCATENATE("'2018-05 (Д)'!F",TEXT(MATCH($C75,'2018-05 (Д)'!$C$2:$C$100,0)+1,0))))*100)</f>
        <v>7.0307663509097935</v>
      </c>
      <c r="T75" s="9">
        <f ca="1">IF(OR(INDIRECT(CONCATENATE("'2018-07 (Д)'!F",TEXT(MATCH($C75,'2018-07 (Д)'!$C$2:$C$100,0)+1,0)))="Н/Д",INDIRECT(CONCATENATE("'2018-06 (Д)'!F",TEXT(MATCH($C75,'2018-06 (Д)'!$C$2:$C$100,0)+1,0)))="Н/Д",AND(INDIRECT(CONCATENATE("'2018-07 (Д)'!F",TEXT(MATCH($C75,'2018-07 (Д)'!$C$2:$C$100,0)+1,0)))="Н/Д",INDIRECT(CONCATENATE("'2018-06 (Д)'!F",TEXT(MATCH($C75,'2018-06 (Д)'!$C$2:$C$100,0)+1,0))))),"Н/Д",((INDIRECT(CONCATENATE("'2018-07 (Д)'!F",TEXT(MATCH($C75,'2018-07 (Д)'!$C$2:$C$100,0)+1,0)))-INDIRECT(CONCATENATE("'2018-06 (Д)'!F",TEXT(MATCH($C75,'2018-06 (Д)'!$C$2:$C$100,0)+1,0))))/INDIRECT(CONCATENATE("'2018-06 (Д)'!F",TEXT(MATCH($C75,'2018-06 (Д)'!$C$2:$C$100,0)+1,0))))*100)</f>
        <v>-39.216571054165513</v>
      </c>
      <c r="U75" s="9">
        <f ca="1">IF(OR(INDIRECT(CONCATENATE("'2018-08 (Д)'!F",TEXT(MATCH($C75,'2018-08 (Д)'!$C$2:$C$100,0)+1,0)))="Н/Д",INDIRECT(CONCATENATE("'2018-07 (Д)'!F",TEXT(MATCH($C75,'2018-07 (Д)'!$C$2:$C$100,0)+1,0)))="Н/Д",AND(INDIRECT(CONCATENATE("'2018-08 (Д)'!F",TEXT(MATCH($C75,'2018-08 (Д)'!$C$2:$C$100,0)+1,0)))="Н/Д",INDIRECT(CONCATENATE("'2018-07 (Д)'!F",TEXT(MATCH($C75,'2018-07 (Д)'!$C$2:$C$100,0)+1,0))))),"Н/Д",((INDIRECT(CONCATENATE("'2018-08 (Д)'!F",TEXT(MATCH($C75,'2018-08 (Д)'!$C$2:$C$100,0)+1,0)))-INDIRECT(CONCATENATE("'2018-07 (Д)'!F",TEXT(MATCH($C75,'2018-07 (Д)'!$C$2:$C$100,0)+1,0))))/INDIRECT(CONCATENATE("'2018-07 (Д)'!F",TEXT(MATCH($C75,'2018-07 (Д)'!$C$2:$C$100,0)+1,0))))*100)</f>
        <v>105.7839222730021</v>
      </c>
      <c r="V75" s="9">
        <f ca="1">IF(OR(INDIRECT(CONCATENATE("'2018-09 (Д)'!F",TEXT(MATCH($C75,'2018-09 (Д)'!$C$2:$C$100,0)+1,0)))="Н/Д",INDIRECT(CONCATENATE("'2018-08 (Д)'!F",TEXT(MATCH($C75,'2018-08 (Д)'!$C$2:$C$100,0)+1,0)))="Н/Д",AND(INDIRECT(CONCATENATE("'2018-09 (Д)'!F",TEXT(MATCH($C75,'2018-09 (Д)'!$C$2:$C$100,0)+1,0)))="Н/Д",INDIRECT(CONCATENATE("'2018-08 (Д)'!F",TEXT(MATCH($C75,'2018-08 (Д)'!$C$2:$C$100,0)+1,0))))),"Н/Д",((INDIRECT(CONCATENATE("'2018-09 (Д)'!F",TEXT(MATCH($C75,'2018-09 (Д)'!$C$2:$C$100,0)+1,0)))-INDIRECT(CONCATENATE("'2018-08 (Д)'!F",TEXT(MATCH($C75,'2018-08 (Д)'!$C$2:$C$100,0)+1,0))))/INDIRECT(CONCATENATE("'2018-08 (Д)'!F",TEXT(MATCH($C75,'2018-08 (Д)'!$C$2:$C$100,0)+1,0))))*100)</f>
        <v>-38.720782868779004</v>
      </c>
      <c r="W75" s="9">
        <f ca="1">IF(OR(INDIRECT(CONCATENATE("'2018-10 (Д)'!F",TEXT(MATCH($C75,'2018-10 (Д)'!$C$2:$C$100,0)+1,0)))="Н/Д",INDIRECT(CONCATENATE("'2018-09 (Д)'!F",TEXT(MATCH($C75,'2018-09 (Д)'!$C$2:$C$100,0)+1,0)))="Н/Д",AND(INDIRECT(CONCATENATE("'2018-10 (Д)'!F",TEXT(MATCH($C75,'2018-10 (Д)'!$C$2:$C$100,0)+1,0)))="Н/Д",INDIRECT(CONCATENATE("'2018-09 (Д)'!F",TEXT(MATCH($C75,'2018-09 (Д)'!$C$2:$C$100,0)+1,0))))),"Н/Д",((INDIRECT(CONCATENATE("'2018-10 (Д)'!F",TEXT(MATCH($C75,'2018-10 (Д)'!$C$2:$C$100,0)+1,0)))-INDIRECT(CONCATENATE("'2018-09 (Д)'!F",TEXT(MATCH($C75,'2018-09 (Д)'!$C$2:$C$100,0)+1,0))))/INDIRECT(CONCATENATE("'2018-09 (Д)'!F",TEXT(MATCH($C75,'2018-09 (Д)'!$C$2:$C$100,0)+1,0))))*100)</f>
        <v>-13.531878422553017</v>
      </c>
      <c r="X75" s="9">
        <f ca="1">IF(OR(INDIRECT(CONCATENATE("'2018-11 (Д)'!F",TEXT(MATCH($C75,'2018-11 (Д)'!$C$2:$C$100,0)+1,0)))="Н/Д",INDIRECT(CONCATENATE("'2018-10 (Д)'!F",TEXT(MATCH($C75,'2018-10 (Д)'!$C$2:$C$100,0)+1,0)))="Н/Д",AND(INDIRECT(CONCATENATE("'2018-11 (Д)'!F",TEXT(MATCH($C75,'2018-11 (Д)'!$C$2:$C$100,0)+1,0)))="Н/Д",INDIRECT(CONCATENATE("'2018-10 (Д)'!F",TEXT(MATCH($C75,'2018-10 (Д)'!$C$2:$C$100,0)+1,0))))),"Н/Д",((INDIRECT(CONCATENATE("'2018-11 (Д)'!F",TEXT(MATCH($C75,'2018-11 (Д)'!$C$2:$C$100,0)+1,0)))-INDIRECT(CONCATENATE("'2018-10 (Д)'!F",TEXT(MATCH($C75,'2018-10 (Д)'!$C$2:$C$100,0)+1,0))))/INDIRECT(CONCATENATE("'2018-10 (Д)'!F",TEXT(MATCH($C75,'2018-10 (Д)'!$C$2:$C$100,0)+1,0))))*100)</f>
        <v>99.873903895606219</v>
      </c>
      <c r="Y75" s="9">
        <f ca="1">IF(OR(INDIRECT(CONCATENATE("'2018-12 (Д)'!F",TEXT(MATCH($C75,'2018-12 (Д)'!$C$2:$C$100,0)+1,0)))="Н/Д",INDIRECT(CONCATENATE("'2018-11 (Д)'!F",TEXT(MATCH($C75,'2018-11 (Д)'!$C$2:$C$100,0)+1,0)))="Н/Д",AND(INDIRECT(CONCATENATE("'2018-12 (Д)'!F",TEXT(MATCH($C75,'2018-12 (Д)'!$C$2:$C$100,0)+1,0)))="Н/Д",INDIRECT(CONCATENATE("'2018-11 (Д)'!F",TEXT(MATCH($C75,'2018-11 (Д)'!$C$2:$C$100,0)+1,0))))),"Н/Д",((INDIRECT(CONCATENATE("'2018-12 (Д)'!F",TEXT(MATCH($C75,'2018-12 (Д)'!$C$2:$C$100,0)+1,0)))-INDIRECT(CONCATENATE("'2018-11 (Д)'!F",TEXT(MATCH($C75,'2018-11 (Д)'!$C$2:$C$100,0)+1,0))))/INDIRECT(CONCATENATE("'2018-11 (Д)'!F",TEXT(MATCH($C75,'2018-11 (Д)'!$C$2:$C$100,0)+1,0))))*100)</f>
        <v>-38.23749771452421</v>
      </c>
      <c r="Z75" s="9"/>
      <c r="AA75" s="9">
        <f ca="1">IF(OR(INDIRECT(CONCATENATE("'2018-03 (Д)'!G",TEXT(MATCH($C75,'2018-03 (Д)'!$C$2:$C$100,0)+1,0)))="Н/Д",INDIRECT(CONCATENATE("'2018-02 (Д)'!G",TEXT(MATCH($C75,'2018-02 (Д)'!$C$2:$C$100,0)+1,0)))="Н/Д",AND(INDIRECT(CONCATENATE("'2018-03 (Д)'!G",TEXT(MATCH($C75,'2018-03 (Д)'!$C$2:$C$100,0)+1,0)))="Н/Д",INDIRECT(CONCATENATE("'2018-02 (Д)'!G",TEXT(MATCH($C75,'2018-02 (Д)'!$C$2:$C$100,0)+1,0))))),"Н/Д",((INDIRECT(CONCATENATE("'2018-03 (Д)'!G",TEXT(MATCH($C75,'2018-03 (Д)'!$C$2:$C$100,0)+1,0)))-INDIRECT(CONCATENATE("'2018-02 (Д)'!G",TEXT(MATCH($C75,'2018-02 (Д)'!$C$2:$C$100,0)+1,0))))/INDIRECT(CONCATENATE("'2018-02 (Д)'!G",TEXT(MATCH($C75,'2018-02 (Д)'!$C$2:$C$100,0)+1,0))))*100)</f>
        <v>-32.454198378353588</v>
      </c>
      <c r="AB75" s="9">
        <f ca="1">IF(OR(INDIRECT(CONCATENATE("'2018-04 (Д)'!G",TEXT(MATCH($C75,'2018-04 (Д)'!$C$2:$C$100,0)+1,0)))="Н/Д",INDIRECT(CONCATENATE("'2018-03 (Д)'!G",TEXT(MATCH($C75,'2018-03 (Д)'!$C$2:$C$100,0)+1,0)))="Н/Д",AND(INDIRECT(CONCATENATE("'2018-04 (Д)'!G",TEXT(MATCH($C75,'2018-04 (Д)'!$C$2:$C$100,0)+1,0)))="Н/Д",INDIRECT(CONCATENATE("'2018-03 (Д)'!G",TEXT(MATCH($C75,'2018-03 (Д)'!$C$2:$C$100,0)+1,0))))),"Н/Д",((INDIRECT(CONCATENATE("'2018-04 (Д)'!G",TEXT(MATCH($C75,'2018-04 (Д)'!$C$2:$C$100,0)+1,0)))-INDIRECT(CONCATENATE("'2018-03 (Д)'!G",TEXT(MATCH($C75,'2018-03 (Д)'!$C$2:$C$100,0)+1,0))))/INDIRECT(CONCATENATE("'2018-03 (Д)'!G",TEXT(MATCH($C75,'2018-03 (Д)'!$C$2:$C$100,0)+1,0))))*100)</f>
        <v>301.26892209042279</v>
      </c>
      <c r="AC75" s="9">
        <f ca="1">IF(OR(INDIRECT(CONCATENATE("'2018-05 (Д)'!G",TEXT(MATCH($C75,'2018-05 (Д)'!$C$2:$C$100,0)+1,0)))="Н/Д",INDIRECT(CONCATENATE("'2018-04 (Д)'!G",TEXT(MATCH($C75,'2018-04 (Д)'!$C$2:$C$100,0)+1,0)))="Н/Д",AND(INDIRECT(CONCATENATE("'2018-05 (Д)'!G",TEXT(MATCH($C75,'2018-05 (Д)'!$C$2:$C$100,0)+1,0)))="Н/Д",INDIRECT(CONCATENATE("'2018-04 (Д)'!G",TEXT(MATCH($C75,'2018-04 (Д)'!$C$2:$C$100,0)+1,0))))),"Н/Д",((INDIRECT(CONCATENATE("'2018-05 (Д)'!G",TEXT(MATCH($C75,'2018-05 (Д)'!$C$2:$C$100,0)+1,0)))-INDIRECT(CONCATENATE("'2018-04 (Д)'!G",TEXT(MATCH($C75,'2018-04 (Д)'!$C$2:$C$100,0)+1,0))))/INDIRECT(CONCATENATE("'2018-04 (Д)'!G",TEXT(MATCH($C75,'2018-04 (Д)'!$C$2:$C$100,0)+1,0))))*100)</f>
        <v>-79.741919378481455</v>
      </c>
      <c r="AD75" s="9">
        <f ca="1">IF(OR(INDIRECT(CONCATENATE("'2018-06 (Д)'!G",TEXT(MATCH($C75,'2018-06 (Д)'!$C$2:$C$100,0)+1,0)))="Н/Д",INDIRECT(CONCATENATE("'2018-05 (Д)'!G",TEXT(MATCH($C75,'2018-05 (Д)'!$C$2:$C$100,0)+1,0)))="Н/Д",AND(INDIRECT(CONCATENATE("'2018-06 (Д)'!G",TEXT(MATCH($C75,'2018-06 (Д)'!$C$2:$C$100,0)+1,0)))="Н/Д",INDIRECT(CONCATENATE("'2018-05 (Д)'!G",TEXT(MATCH($C75,'2018-05 (Д)'!$C$2:$C$100,0)+1,0))))),"Н/Д",((INDIRECT(CONCATENATE("'2018-06 (Д)'!G",TEXT(MATCH($C75,'2018-06 (Д)'!$C$2:$C$100,0)+1,0)))-INDIRECT(CONCATENATE("'2018-05 (Д)'!G",TEXT(MATCH($C75,'2018-05 (Д)'!$C$2:$C$100,0)+1,0))))/INDIRECT(CONCATENATE("'2018-05 (Д)'!G",TEXT(MATCH($C75,'2018-05 (Д)'!$C$2:$C$100,0)+1,0))))*100)</f>
        <v>245.80476716462164</v>
      </c>
      <c r="AE75" s="9">
        <f ca="1">IF(OR(INDIRECT(CONCATENATE("'2018-07 (Д)'!G",TEXT(MATCH($C75,'2018-07 (Д)'!$C$2:$C$100,0)+1,0)))="Н/Д",INDIRECT(CONCATENATE("'2018-06 (Д)'!G",TEXT(MATCH($C75,'2018-06 (Д)'!$C$2:$C$100,0)+1,0)))="Н/Д",AND(INDIRECT(CONCATENATE("'2018-07 (Д)'!G",TEXT(MATCH($C75,'2018-07 (Д)'!$C$2:$C$100,0)+1,0)))="Н/Д",INDIRECT(CONCATENATE("'2018-06 (Д)'!G",TEXT(MATCH($C75,'2018-06 (Д)'!$C$2:$C$100,0)+1,0))))),"Н/Д",((INDIRECT(CONCATENATE("'2018-07 (Д)'!G",TEXT(MATCH($C75,'2018-07 (Д)'!$C$2:$C$100,0)+1,0)))-INDIRECT(CONCATENATE("'2018-06 (Д)'!G",TEXT(MATCH($C75,'2018-06 (Д)'!$C$2:$C$100,0)+1,0))))/INDIRECT(CONCATENATE("'2018-06 (Д)'!G",TEXT(MATCH($C75,'2018-06 (Д)'!$C$2:$C$100,0)+1,0))))*100)</f>
        <v>-61.259378945534493</v>
      </c>
      <c r="AF75" s="9">
        <f ca="1">IF(OR(INDIRECT(CONCATENATE("'2018-08 (Д)'!G",TEXT(MATCH($C75,'2018-08 (Д)'!$C$2:$C$100,0)+1,0)))="Н/Д",INDIRECT(CONCATENATE("'2018-07 (Д)'!G",TEXT(MATCH($C75,'2018-07 (Д)'!$C$2:$C$100,0)+1,0)))="Н/Д",AND(INDIRECT(CONCATENATE("'2018-08 (Д)'!G",TEXT(MATCH($C75,'2018-08 (Д)'!$C$2:$C$100,0)+1,0)))="Н/Д",INDIRECT(CONCATENATE("'2018-07 (Д)'!G",TEXT(MATCH($C75,'2018-07 (Д)'!$C$2:$C$100,0)+1,0))))),"Н/Д",((INDIRECT(CONCATENATE("'2018-08 (Д)'!G",TEXT(MATCH($C75,'2018-08 (Д)'!$C$2:$C$100,0)+1,0)))-INDIRECT(CONCATENATE("'2018-07 (Д)'!G",TEXT(MATCH($C75,'2018-07 (Д)'!$C$2:$C$100,0)+1,0))))/INDIRECT(CONCATENATE("'2018-07 (Д)'!G",TEXT(MATCH($C75,'2018-07 (Д)'!$C$2:$C$100,0)+1,0))))*100)</f>
        <v>140.6050370642879</v>
      </c>
      <c r="AG75" s="9">
        <f ca="1">IF(OR(INDIRECT(CONCATENATE("'2018-09 (Д)'!G",TEXT(MATCH($C75,'2018-09 (Д)'!$C$2:$C$100,0)+1,0)))="Н/Д",INDIRECT(CONCATENATE("'2018-08 (Д)'!G",TEXT(MATCH($C75,'2018-08 (Д)'!$C$2:$C$100,0)+1,0)))="Н/Д",AND(INDIRECT(CONCATENATE("'2018-09 (Д)'!G",TEXT(MATCH($C75,'2018-09 (Д)'!$C$2:$C$100,0)+1,0)))="Н/Д",INDIRECT(CONCATENATE("'2018-08 (Д)'!G",TEXT(MATCH($C75,'2018-08 (Д)'!$C$2:$C$100,0)+1,0))))),"Н/Д",((INDIRECT(CONCATENATE("'2018-09 (Д)'!G",TEXT(MATCH($C75,'2018-09 (Д)'!$C$2:$C$100,0)+1,0)))-INDIRECT(CONCATENATE("'2018-08 (Д)'!G",TEXT(MATCH($C75,'2018-08 (Д)'!$C$2:$C$100,0)+1,0))))/INDIRECT(CONCATENATE("'2018-08 (Д)'!G",TEXT(MATCH($C75,'2018-08 (Д)'!$C$2:$C$100,0)+1,0))))*100)</f>
        <v>-29.278007010465025</v>
      </c>
      <c r="AH75" s="9">
        <f ca="1">IF(OR(INDIRECT(CONCATENATE("'2018-10 (Д)'!G",TEXT(MATCH($C75,'2018-10 (Д)'!$C$2:$C$100,0)+1,0)))="Н/Д",INDIRECT(CONCATENATE("'2018-09 (Д)'!G",TEXT(MATCH($C75,'2018-09 (Д)'!$C$2:$C$100,0)+1,0)))="Н/Д",AND(INDIRECT(CONCATENATE("'2018-10 (Д)'!G",TEXT(MATCH($C75,'2018-10 (Д)'!$C$2:$C$100,0)+1,0)))="Н/Д",INDIRECT(CONCATENATE("'2018-09 (Д)'!G",TEXT(MATCH($C75,'2018-09 (Д)'!$C$2:$C$100,0)+1,0))))),"Н/Д",((INDIRECT(CONCATENATE("'2018-10 (Д)'!G",TEXT(MATCH($C75,'2018-10 (Д)'!$C$2:$C$100,0)+1,0)))-INDIRECT(CONCATENATE("'2018-09 (Д)'!G",TEXT(MATCH($C75,'2018-09 (Д)'!$C$2:$C$100,0)+1,0))))/INDIRECT(CONCATENATE("'2018-09 (Д)'!G",TEXT(MATCH($C75,'2018-09 (Д)'!$C$2:$C$100,0)+1,0))))*100)</f>
        <v>-33.785495236341887</v>
      </c>
      <c r="AI75" s="9">
        <f ca="1">IF(OR(INDIRECT(CONCATENATE("'2018-11 (Д)'!G",TEXT(MATCH($C75,'2018-11 (Д)'!$C$2:$C$100,0)+1,0)))="Н/Д",INDIRECT(CONCATENATE("'2018-10 (Д)'!G",TEXT(MATCH($C75,'2018-10 (Д)'!$C$2:$C$100,0)+1,0)))="Н/Д",AND(INDIRECT(CONCATENATE("'2018-11 (Д)'!G",TEXT(MATCH($C75,'2018-11 (Д)'!$C$2:$C$100,0)+1,0)))="Н/Д",INDIRECT(CONCATENATE("'2018-10 (Д)'!G",TEXT(MATCH($C75,'2018-10 (Д)'!$C$2:$C$100,0)+1,0))))),"Н/Д",((INDIRECT(CONCATENATE("'2018-11 (Д)'!G",TEXT(MATCH($C75,'2018-11 (Д)'!$C$2:$C$100,0)+1,0)))-INDIRECT(CONCATENATE("'2018-10 (Д)'!G",TEXT(MATCH($C75,'2018-10 (Д)'!$C$2:$C$100,0)+1,0))))/INDIRECT(CONCATENATE("'2018-10 (Д)'!G",TEXT(MATCH($C75,'2018-10 (Д)'!$C$2:$C$100,0)+1,0))))*100)</f>
        <v>200.63790068360797</v>
      </c>
      <c r="AJ75" s="9">
        <f ca="1">IF(OR(INDIRECT(CONCATENATE("'2018-12 (Д)'!G",TEXT(MATCH($C75,'2018-12 (Д)'!$C$2:$C$100,0)+1,0)))="Н/Д",INDIRECT(CONCATENATE("'2018-11 (Д)'!G",TEXT(MATCH($C75,'2018-11 (Д)'!$C$2:$C$100,0)+1,0)))="Н/Д",AND(INDIRECT(CONCATENATE("'2018-12 (Д)'!G",TEXT(MATCH($C75,'2018-12 (Д)'!$C$2:$C$100,0)+1,0)))="Н/Д",INDIRECT(CONCATENATE("'2018-11 (Д)'!G",TEXT(MATCH($C75,'2018-11 (Д)'!$C$2:$C$100,0)+1,0))))),"Н/Д",((INDIRECT(CONCATENATE("'2018-12 (Д)'!G",TEXT(MATCH($C75,'2018-12 (Д)'!$C$2:$C$100,0)+1,0)))-INDIRECT(CONCATENATE("'2018-11 (Д)'!G",TEXT(MATCH($C75,'2018-11 (Д)'!$C$2:$C$100,0)+1,0))))/INDIRECT(CONCATENATE("'2018-11 (Д)'!G",TEXT(MATCH($C75,'2018-11 (Д)'!$C$2:$C$100,0)+1,0))))*100)</f>
        <v>-52.14210224562332</v>
      </c>
      <c r="AK75" s="9"/>
      <c r="AL75" s="9">
        <f ca="1">IF(OR(INDIRECT(CONCATENATE("'2018-03 (Д)'!H",TEXT(MATCH($C75,'2018-03 (Д)'!$C$2:$C$100,0)+1,0)))="Н/Д",INDIRECT(CONCATENATE("'2018-02 (Д)'!H",TEXT(MATCH($C75,'2018-02 (Д)'!$C$2:$C$100,0)+1,0)))="Н/Д",AND(INDIRECT(CONCATENATE("'2018-03 (Д)'!H",TEXT(MATCH($C75,'2018-03 (Д)'!$C$2:$C$100,0)+1,0)))="Н/Д",INDIRECT(CONCATENATE("'2018-02 (Д)'!H",TEXT(MATCH($C75,'2018-02 (Д)'!$C$2:$C$100,0)+1,0))))),"Н/Д",((INDIRECT(CONCATENATE("'2018-03 (Д)'!H",TEXT(MATCH($C75,'2018-03 (Д)'!$C$2:$C$100,0)+1,0)))-INDIRECT(CONCATENATE("'2018-02 (Д)'!H",TEXT(MATCH($C75,'2018-02 (Д)'!$C$2:$C$100,0)+1,0))))/INDIRECT(CONCATENATE("'2018-02 (Д)'!H",TEXT(MATCH($C75,'2018-02 (Д)'!$C$2:$C$100,0)+1,0))))*100)</f>
        <v>44.417762047299384</v>
      </c>
      <c r="AM75" s="9">
        <f ca="1">IF(OR(INDIRECT(CONCATENATE("'2018-04 (Д)'!H",TEXT(MATCH($C75,'2018-04 (Д)'!$C$2:$C$100,0)+1,0)))="Н/Д",INDIRECT(CONCATENATE("'2018-03 (Д)'!H",TEXT(MATCH($C75,'2018-03 (Д)'!$C$2:$C$100,0)+1,0)))="Н/Д",AND(INDIRECT(CONCATENATE("'2018-04 (Д)'!H",TEXT(MATCH($C75,'2018-04 (Д)'!$C$2:$C$100,0)+1,0)))="Н/Д",INDIRECT(CONCATENATE("'2018-03 (Д)'!H",TEXT(MATCH($C75,'2018-03 (Д)'!$C$2:$C$100,0)+1,0))))),"Н/Д",((INDIRECT(CONCATENATE("'2018-04 (Д)'!H",TEXT(MATCH($C75,'2018-04 (Д)'!$C$2:$C$100,0)+1,0)))-INDIRECT(CONCATENATE("'2018-03 (Д)'!H",TEXT(MATCH($C75,'2018-03 (Д)'!$C$2:$C$100,0)+1,0))))/INDIRECT(CONCATENATE("'2018-03 (Д)'!H",TEXT(MATCH($C75,'2018-03 (Д)'!$C$2:$C$100,0)+1,0))))*100)</f>
        <v>8.4646090830641469</v>
      </c>
      <c r="AN75" s="9">
        <f ca="1">IF(OR(INDIRECT(CONCATENATE("'2018-05 (Д)'!H",TEXT(MATCH($C75,'2018-05 (Д)'!$C$2:$C$100,0)+1,0)))="Н/Д",INDIRECT(CONCATENATE("'2018-04 (Д)'!H",TEXT(MATCH($C75,'2018-04 (Д)'!$C$2:$C$100,0)+1,0)))="Н/Д",AND(INDIRECT(CONCATENATE("'2018-05 (Д)'!H",TEXT(MATCH($C75,'2018-05 (Д)'!$C$2:$C$100,0)+1,0)))="Н/Д",INDIRECT(CONCATENATE("'2018-04 (Д)'!H",TEXT(MATCH($C75,'2018-04 (Д)'!$C$2:$C$100,0)+1,0))))),"Н/Д",((INDIRECT(CONCATENATE("'2018-05 (Д)'!H",TEXT(MATCH($C75,'2018-05 (Д)'!$C$2:$C$100,0)+1,0)))-INDIRECT(CONCATENATE("'2018-04 (Д)'!H",TEXT(MATCH($C75,'2018-04 (Д)'!$C$2:$C$100,0)+1,0))))/INDIRECT(CONCATENATE("'2018-04 (Д)'!H",TEXT(MATCH($C75,'2018-04 (Д)'!$C$2:$C$100,0)+1,0))))*100)</f>
        <v>-4.0681978257629021</v>
      </c>
      <c r="AO75" s="9">
        <f ca="1">IF(OR(INDIRECT(CONCATENATE("'2018-06 (Д)'!H",TEXT(MATCH($C75,'2018-06 (Д)'!$C$2:$C$100,0)+1,0)))="Н/Д",INDIRECT(CONCATENATE("'2018-05 (Д)'!H",TEXT(MATCH($C75,'2018-05 (Д)'!$C$2:$C$100,0)+1,0)))="Н/Д",AND(INDIRECT(CONCATENATE("'2018-06 (Д)'!H",TEXT(MATCH($C75,'2018-06 (Д)'!$C$2:$C$100,0)+1,0)))="Н/Д",INDIRECT(CONCATENATE("'2018-05 (Д)'!H",TEXT(MATCH($C75,'2018-05 (Д)'!$C$2:$C$100,0)+1,0))))),"Н/Д",((INDIRECT(CONCATENATE("'2018-06 (Д)'!H",TEXT(MATCH($C75,'2018-06 (Д)'!$C$2:$C$100,0)+1,0)))-INDIRECT(CONCATENATE("'2018-05 (Д)'!H",TEXT(MATCH($C75,'2018-05 (Д)'!$C$2:$C$100,0)+1,0))))/INDIRECT(CONCATENATE("'2018-05 (Д)'!H",TEXT(MATCH($C75,'2018-05 (Д)'!$C$2:$C$100,0)+1,0))))*100)</f>
        <v>-11.194791957901431</v>
      </c>
      <c r="AP75" s="9">
        <f ca="1">IF(OR(INDIRECT(CONCATENATE("'2018-07 (Д)'!H",TEXT(MATCH($C75,'2018-07 (Д)'!$C$2:$C$100,0)+1,0)))="Н/Д",INDIRECT(CONCATENATE("'2018-06 (Д)'!H",TEXT(MATCH($C75,'2018-06 (Д)'!$C$2:$C$100,0)+1,0)))="Н/Д",AND(INDIRECT(CONCATENATE("'2018-07 (Д)'!H",TEXT(MATCH($C75,'2018-07 (Д)'!$C$2:$C$100,0)+1,0)))="Н/Д",INDIRECT(CONCATENATE("'2018-06 (Д)'!H",TEXT(MATCH($C75,'2018-06 (Д)'!$C$2:$C$100,0)+1,0))))),"Н/Д",((INDIRECT(CONCATENATE("'2018-07 (Д)'!H",TEXT(MATCH($C75,'2018-07 (Д)'!$C$2:$C$100,0)+1,0)))-INDIRECT(CONCATENATE("'2018-06 (Д)'!H",TEXT(MATCH($C75,'2018-06 (Д)'!$C$2:$C$100,0)+1,0))))/INDIRECT(CONCATENATE("'2018-06 (Д)'!H",TEXT(MATCH($C75,'2018-06 (Д)'!$C$2:$C$100,0)+1,0))))*100)</f>
        <v>-0.49091361460566985</v>
      </c>
      <c r="AQ75" s="9">
        <f ca="1">IF(OR(INDIRECT(CONCATENATE("'2018-08 (Д)'!H",TEXT(MATCH($C75,'2018-08 (Д)'!$C$2:$C$100,0)+1,0)))="Н/Д",INDIRECT(CONCATENATE("'2018-07 (Д)'!H",TEXT(MATCH($C75,'2018-07 (Д)'!$C$2:$C$100,0)+1,0)))="Н/Д",AND(INDIRECT(CONCATENATE("'2018-08 (Д)'!H",TEXT(MATCH($C75,'2018-08 (Д)'!$C$2:$C$100,0)+1,0)))="Н/Д",INDIRECT(CONCATENATE("'2018-07 (Д)'!H",TEXT(MATCH($C75,'2018-07 (Д)'!$C$2:$C$100,0)+1,0))))),"Н/Д",((INDIRECT(CONCATENATE("'2018-08 (Д)'!H",TEXT(MATCH($C75,'2018-08 (Д)'!$C$2:$C$100,0)+1,0)))-INDIRECT(CONCATENATE("'2018-07 (Д)'!H",TEXT(MATCH($C75,'2018-07 (Д)'!$C$2:$C$100,0)+1,0))))/INDIRECT(CONCATENATE("'2018-07 (Д)'!H",TEXT(MATCH($C75,'2018-07 (Д)'!$C$2:$C$100,0)+1,0))))*100)</f>
        <v>27.020351347333932</v>
      </c>
      <c r="AR75" s="9">
        <f ca="1">IF(OR(INDIRECT(CONCATENATE("'2018-09 (Д)'!H",TEXT(MATCH($C75,'2018-09 (Д)'!$C$2:$C$100,0)+1,0)))="Н/Д",INDIRECT(CONCATENATE("'2018-08 (Д)'!H",TEXT(MATCH($C75,'2018-08 (Д)'!$C$2:$C$100,0)+1,0)))="Н/Д",AND(INDIRECT(CONCATENATE("'2018-09 (Д)'!H",TEXT(MATCH($C75,'2018-09 (Д)'!$C$2:$C$100,0)+1,0)))="Н/Д",INDIRECT(CONCATENATE("'2018-08 (Д)'!H",TEXT(MATCH($C75,'2018-08 (Д)'!$C$2:$C$100,0)+1,0))))),"Н/Д",((INDIRECT(CONCATENATE("'2018-09 (Д)'!H",TEXT(MATCH($C75,'2018-09 (Д)'!$C$2:$C$100,0)+1,0)))-INDIRECT(CONCATENATE("'2018-08 (Д)'!H",TEXT(MATCH($C75,'2018-08 (Д)'!$C$2:$C$100,0)+1,0))))/INDIRECT(CONCATENATE("'2018-08 (Д)'!H",TEXT(MATCH($C75,'2018-08 (Д)'!$C$2:$C$100,0)+1,0))))*100)</f>
        <v>-13.416144939595135</v>
      </c>
      <c r="AS75" s="9">
        <f ca="1">IF(OR(INDIRECT(CONCATENATE("'2018-10 (Д)'!H",TEXT(MATCH($C75,'2018-10 (Д)'!$C$2:$C$100,0)+1,0)))="Н/Д",INDIRECT(CONCATENATE("'2018-09 (Д)'!H",TEXT(MATCH($C75,'2018-09 (Д)'!$C$2:$C$100,0)+1,0)))="Н/Д",AND(INDIRECT(CONCATENATE("'2018-10 (Д)'!H",TEXT(MATCH($C75,'2018-10 (Д)'!$C$2:$C$100,0)+1,0)))="Н/Д",INDIRECT(CONCATENATE("'2018-09 (Д)'!H",TEXT(MATCH($C75,'2018-09 (Д)'!$C$2:$C$100,0)+1,0))))),"Н/Д",((INDIRECT(CONCATENATE("'2018-10 (Д)'!H",TEXT(MATCH($C75,'2018-10 (Д)'!$C$2:$C$100,0)+1,0)))-INDIRECT(CONCATENATE("'2018-09 (Д)'!H",TEXT(MATCH($C75,'2018-09 (Д)'!$C$2:$C$100,0)+1,0))))/INDIRECT(CONCATENATE("'2018-09 (Д)'!H",TEXT(MATCH($C75,'2018-09 (Д)'!$C$2:$C$100,0)+1,0))))*100)</f>
        <v>-3.3925155355156709</v>
      </c>
      <c r="AT75" s="9">
        <f ca="1">IF(OR(INDIRECT(CONCATENATE("'2018-11 (Д)'!H",TEXT(MATCH($C75,'2018-11 (Д)'!$C$2:$C$100,0)+1,0)))="Н/Д",INDIRECT(CONCATENATE("'2018-10 (Д)'!H",TEXT(MATCH($C75,'2018-10 (Д)'!$C$2:$C$100,0)+1,0)))="Н/Д",AND(INDIRECT(CONCATENATE("'2018-11 (Д)'!H",TEXT(MATCH($C75,'2018-11 (Д)'!$C$2:$C$100,0)+1,0)))="Н/Д",INDIRECT(CONCATENATE("'2018-10 (Д)'!H",TEXT(MATCH($C75,'2018-10 (Д)'!$C$2:$C$100,0)+1,0))))),"Н/Д",((INDIRECT(CONCATENATE("'2018-11 (Д)'!H",TEXT(MATCH($C75,'2018-11 (Д)'!$C$2:$C$100,0)+1,0)))-INDIRECT(CONCATENATE("'2018-10 (Д)'!H",TEXT(MATCH($C75,'2018-10 (Д)'!$C$2:$C$100,0)+1,0))))/INDIRECT(CONCATENATE("'2018-10 (Д)'!H",TEXT(MATCH($C75,'2018-10 (Д)'!$C$2:$C$100,0)+1,0))))*100)</f>
        <v>12.551434944253264</v>
      </c>
      <c r="AU75" s="9">
        <f ca="1">IF(OR(INDIRECT(CONCATENATE("'2018-12 (Д)'!H",TEXT(MATCH($C75,'2018-12 (Д)'!$C$2:$C$100,0)+1,0)))="Н/Д",INDIRECT(CONCATENATE("'2018-11 (Д)'!H",TEXT(MATCH($C75,'2018-11 (Д)'!$C$2:$C$100,0)+1,0)))="Н/Д",AND(INDIRECT(CONCATENATE("'2018-12 (Д)'!H",TEXT(MATCH($C75,'2018-12 (Д)'!$C$2:$C$100,0)+1,0)))="Н/Д",INDIRECT(CONCATENATE("'2018-11 (Д)'!H",TEXT(MATCH($C75,'2018-11 (Д)'!$C$2:$C$100,0)+1,0))))),"Н/Д",((INDIRECT(CONCATENATE("'2018-12 (Д)'!H",TEXT(MATCH($C75,'2018-12 (Д)'!$C$2:$C$100,0)+1,0)))-INDIRECT(CONCATENATE("'2018-11 (Д)'!H",TEXT(MATCH($C75,'2018-11 (Д)'!$C$2:$C$100,0)+1,0))))/INDIRECT(CONCATENATE("'2018-11 (Д)'!H",TEXT(MATCH($C75,'2018-11 (Д)'!$C$2:$C$100,0)+1,0))))*100)</f>
        <v>0.16875109239151198</v>
      </c>
      <c r="AV75" s="9"/>
      <c r="AW75" s="9">
        <f ca="1">IF(OR(INDIRECT(CONCATENATE("'2018-03 (Д)'!I",TEXT(MATCH($C75,'2018-03 (Д)'!$C$2:$C$100,0)+1,0)))="Н/Д",INDIRECT(CONCATENATE("'2018-02 (Д)'!I",TEXT(MATCH($C75,'2018-02 (Д)'!$C$2:$C$100,0)+1,0)))="Н/Д",AND(INDIRECT(CONCATENATE("'2018-03 (Д)'!I",TEXT(MATCH($C75,'2018-03 (Д)'!$C$2:$C$100,0)+1,0)))="Н/Д",INDIRECT(CONCATENATE("'2018-02 (Д)'!I",TEXT(MATCH($C75,'2018-02 (Д)'!$C$2:$C$100,0)+1,0))))),"Н/Д",((INDIRECT(CONCATENATE("'2018-03 (Д)'!I",TEXT(MATCH($C75,'2018-03 (Д)'!$C$2:$C$100,0)+1,0)))-INDIRECT(CONCATENATE("'2018-02 (Д)'!I",TEXT(MATCH($C75,'2018-02 (Д)'!$C$2:$C$100,0)+1,0))))/INDIRECT(CONCATENATE("'2018-02 (Д)'!I",TEXT(MATCH($C75,'2018-02 (Д)'!$C$2:$C$100,0)+1,0))))*100)</f>
        <v>-52.855705582374078</v>
      </c>
      <c r="AX75" s="9">
        <f ca="1">IF(OR(INDIRECT(CONCATENATE("'2018-04 (Д)'!I",TEXT(MATCH($C75,'2018-04 (Д)'!$C$2:$C$100,0)+1,0)))="Н/Д",INDIRECT(CONCATENATE("'2018-03 (Д)'!I",TEXT(MATCH($C75,'2018-03 (Д)'!$C$2:$C$100,0)+1,0)))="Н/Д",AND(INDIRECT(CONCATENATE("'2018-04 (Д)'!I",TEXT(MATCH($C75,'2018-04 (Д)'!$C$2:$C$100,0)+1,0)))="Н/Д",INDIRECT(CONCATENATE("'2018-03 (Д)'!I",TEXT(MATCH($C75,'2018-03 (Д)'!$C$2:$C$100,0)+1,0))))),"Н/Д",((INDIRECT(CONCATENATE("'2018-04 (Д)'!I",TEXT(MATCH($C75,'2018-04 (Д)'!$C$2:$C$100,0)+1,0)))-INDIRECT(CONCATENATE("'2018-03 (Д)'!I",TEXT(MATCH($C75,'2018-03 (Д)'!$C$2:$C$100,0)+1,0))))/INDIRECT(CONCATENATE("'2018-03 (Д)'!I",TEXT(MATCH($C75,'2018-03 (Д)'!$C$2:$C$100,0)+1,0))))*100)</f>
        <v>190.41233961728068</v>
      </c>
      <c r="AY75" s="9">
        <f ca="1">IF(OR(INDIRECT(CONCATENATE("'2018-05 (Д)'!I",TEXT(MATCH($C75,'2018-05 (Д)'!$C$2:$C$100,0)+1,0)))="Н/Д",INDIRECT(CONCATENATE("'2018-04 (Д)'!I",TEXT(MATCH($C75,'2018-04 (Д)'!$C$2:$C$100,0)+1,0)))="Н/Д",AND(INDIRECT(CONCATENATE("'2018-05 (Д)'!I",TEXT(MATCH($C75,'2018-05 (Д)'!$C$2:$C$100,0)+1,0)))="Н/Д",INDIRECT(CONCATENATE("'2018-04 (Д)'!I",TEXT(MATCH($C75,'2018-04 (Д)'!$C$2:$C$100,0)+1,0))))),"Н/Д",((INDIRECT(CONCATENATE("'2018-05 (Д)'!I",TEXT(MATCH($C75,'2018-05 (Д)'!$C$2:$C$100,0)+1,0)))-INDIRECT(CONCATENATE("'2018-04 (Д)'!I",TEXT(MATCH($C75,'2018-04 (Д)'!$C$2:$C$100,0)+1,0))))/INDIRECT(CONCATENATE("'2018-04 (Д)'!I",TEXT(MATCH($C75,'2018-04 (Д)'!$C$2:$C$100,0)+1,0))))*100)</f>
        <v>-26.163996460094559</v>
      </c>
      <c r="AZ75" s="9">
        <f ca="1">IF(OR(INDIRECT(CONCATENATE("'2018-06 (Д)'!I",TEXT(MATCH($C75,'2018-06 (Д)'!$C$2:$C$100,0)+1,0)))="Н/Д",INDIRECT(CONCATENATE("'2018-05 (Д)'!I",TEXT(MATCH($C75,'2018-05 (Д)'!$C$2:$C$100,0)+1,0)))="Н/Д",AND(INDIRECT(CONCATENATE("'2018-06 (Д)'!I",TEXT(MATCH($C75,'2018-06 (Д)'!$C$2:$C$100,0)+1,0)))="Н/Д",INDIRECT(CONCATENATE("'2018-05 (Д)'!I",TEXT(MATCH($C75,'2018-05 (Д)'!$C$2:$C$100,0)+1,0))))),"Н/Д",((INDIRECT(CONCATENATE("'2018-06 (Д)'!I",TEXT(MATCH($C75,'2018-06 (Д)'!$C$2:$C$100,0)+1,0)))-INDIRECT(CONCATENATE("'2018-05 (Д)'!I",TEXT(MATCH($C75,'2018-05 (Д)'!$C$2:$C$100,0)+1,0))))/INDIRECT(CONCATENATE("'2018-05 (Д)'!I",TEXT(MATCH($C75,'2018-05 (Д)'!$C$2:$C$100,0)+1,0))))*100)</f>
        <v>7.3823889029698773</v>
      </c>
      <c r="BA75" s="9">
        <f ca="1">IF(OR(INDIRECT(CONCATENATE("'2018-07 (Д)'!I",TEXT(MATCH($C75,'2018-07 (Д)'!$C$2:$C$100,0)+1,0)))="Н/Д",INDIRECT(CONCATENATE("'2018-06 (Д)'!I",TEXT(MATCH($C75,'2018-06 (Д)'!$C$2:$C$100,0)+1,0)))="Н/Д",AND(INDIRECT(CONCATENATE("'2018-07 (Д)'!I",TEXT(MATCH($C75,'2018-07 (Д)'!$C$2:$C$100,0)+1,0)))="Н/Д",INDIRECT(CONCATENATE("'2018-06 (Д)'!I",TEXT(MATCH($C75,'2018-06 (Д)'!$C$2:$C$100,0)+1,0))))),"Н/Д",((INDIRECT(CONCATENATE("'2018-07 (Д)'!I",TEXT(MATCH($C75,'2018-07 (Д)'!$C$2:$C$100,0)+1,0)))-INDIRECT(CONCATENATE("'2018-06 (Д)'!I",TEXT(MATCH($C75,'2018-06 (Д)'!$C$2:$C$100,0)+1,0))))/INDIRECT(CONCATENATE("'2018-06 (Д)'!I",TEXT(MATCH($C75,'2018-06 (Д)'!$C$2:$C$100,0)+1,0))))*100)</f>
        <v>0.22481316332566176</v>
      </c>
      <c r="BB75" s="9">
        <f ca="1">IF(OR(INDIRECT(CONCATENATE("'2018-08 (Д)'!I",TEXT(MATCH($C75,'2018-08 (Д)'!$C$2:$C$100,0)+1,0)))="Н/Д",INDIRECT(CONCATENATE("'2018-07 (Д)'!I",TEXT(MATCH($C75,'2018-07 (Д)'!$C$2:$C$100,0)+1,0)))="Н/Д",AND(INDIRECT(CONCATENATE("'2018-08 (Д)'!I",TEXT(MATCH($C75,'2018-08 (Д)'!$C$2:$C$100,0)+1,0)))="Н/Д",INDIRECT(CONCATENATE("'2018-07 (Д)'!I",TEXT(MATCH($C75,'2018-07 (Д)'!$C$2:$C$100,0)+1,0))))),"Н/Д",((INDIRECT(CONCATENATE("'2018-08 (Д)'!I",TEXT(MATCH($C75,'2018-08 (Д)'!$C$2:$C$100,0)+1,0)))-INDIRECT(CONCATENATE("'2018-07 (Д)'!I",TEXT(MATCH($C75,'2018-07 (Д)'!$C$2:$C$100,0)+1,0))))/INDIRECT(CONCATENATE("'2018-07 (Д)'!I",TEXT(MATCH($C75,'2018-07 (Д)'!$C$2:$C$100,0)+1,0))))*100)</f>
        <v>14.429489206231882</v>
      </c>
      <c r="BC75" s="9">
        <f ca="1">IF(OR(INDIRECT(CONCATENATE("'2018-09 (Д)'!I",TEXT(MATCH($C75,'2018-09 (Д)'!$C$2:$C$100,0)+1,0)))="Н/Д",INDIRECT(CONCATENATE("'2018-08 (Д)'!I",TEXT(MATCH($C75,'2018-08 (Д)'!$C$2:$C$100,0)+1,0)))="Н/Д",AND(INDIRECT(CONCATENATE("'2018-09 (Д)'!I",TEXT(MATCH($C75,'2018-09 (Д)'!$C$2:$C$100,0)+1,0)))="Н/Д",INDIRECT(CONCATENATE("'2018-08 (Д)'!I",TEXT(MATCH($C75,'2018-08 (Д)'!$C$2:$C$100,0)+1,0))))),"Н/Д",((INDIRECT(CONCATENATE("'2018-09 (Д)'!I",TEXT(MATCH($C75,'2018-09 (Д)'!$C$2:$C$100,0)+1,0)))-INDIRECT(CONCATENATE("'2018-08 (Д)'!I",TEXT(MATCH($C75,'2018-08 (Д)'!$C$2:$C$100,0)+1,0))))/INDIRECT(CONCATENATE("'2018-08 (Д)'!I",TEXT(MATCH($C75,'2018-08 (Д)'!$C$2:$C$100,0)+1,0))))*100)</f>
        <v>-4.2705739337440569</v>
      </c>
      <c r="BD75" s="9">
        <f ca="1">IF(OR(INDIRECT(CONCATENATE("'2018-10 (Д)'!I",TEXT(MATCH($C75,'2018-10 (Д)'!$C$2:$C$100,0)+1,0)))="Н/Д",INDIRECT(CONCATENATE("'2018-09 (Д)'!I",TEXT(MATCH($C75,'2018-09 (Д)'!$C$2:$C$100,0)+1,0)))="Н/Д",AND(INDIRECT(CONCATENATE("'2018-10 (Д)'!I",TEXT(MATCH($C75,'2018-10 (Д)'!$C$2:$C$100,0)+1,0)))="Н/Д",INDIRECT(CONCATENATE("'2018-09 (Д)'!I",TEXT(MATCH($C75,'2018-09 (Д)'!$C$2:$C$100,0)+1,0))))),"Н/Д",((INDIRECT(CONCATENATE("'2018-10 (Д)'!I",TEXT(MATCH($C75,'2018-10 (Д)'!$C$2:$C$100,0)+1,0)))-INDIRECT(CONCATENATE("'2018-09 (Д)'!I",TEXT(MATCH($C75,'2018-09 (Д)'!$C$2:$C$100,0)+1,0))))/INDIRECT(CONCATENATE("'2018-09 (Д)'!I",TEXT(MATCH($C75,'2018-09 (Д)'!$C$2:$C$100,0)+1,0))))*100)</f>
        <v>5.7263854842713791</v>
      </c>
      <c r="BE75" s="9">
        <f ca="1">IF(OR(INDIRECT(CONCATENATE("'2018-11 (Д)'!I",TEXT(MATCH($C75,'2018-11 (Д)'!$C$2:$C$100,0)+1,0)))="Н/Д",INDIRECT(CONCATENATE("'2018-10 (Д)'!I",TEXT(MATCH($C75,'2018-10 (Д)'!$C$2:$C$100,0)+1,0)))="Н/Д",AND(INDIRECT(CONCATENATE("'2018-11 (Д)'!I",TEXT(MATCH($C75,'2018-11 (Д)'!$C$2:$C$100,0)+1,0)))="Н/Д",INDIRECT(CONCATENATE("'2018-10 (Д)'!I",TEXT(MATCH($C75,'2018-10 (Д)'!$C$2:$C$100,0)+1,0))))),"Н/Д",((INDIRECT(CONCATENATE("'2018-11 (Д)'!I",TEXT(MATCH($C75,'2018-11 (Д)'!$C$2:$C$100,0)+1,0)))-INDIRECT(CONCATENATE("'2018-10 (Д)'!I",TEXT(MATCH($C75,'2018-10 (Д)'!$C$2:$C$100,0)+1,0))))/INDIRECT(CONCATENATE("'2018-10 (Д)'!I",TEXT(MATCH($C75,'2018-10 (Д)'!$C$2:$C$100,0)+1,0))))*100)</f>
        <v>-12.480140029080284</v>
      </c>
      <c r="BF75" s="9">
        <f ca="1">IF(OR(INDIRECT(CONCATENATE("'2018-12 (Д)'!I",TEXT(MATCH($C75,'2018-12 (Д)'!$C$2:$C$100,0)+1,0)))="Н/Д",INDIRECT(CONCATENATE("'2018-11 (Д)'!I",TEXT(MATCH($C75,'2018-11 (Д)'!$C$2:$C$100,0)+1,0)))="Н/Д",AND(INDIRECT(CONCATENATE("'2018-12 (Д)'!I",TEXT(MATCH($C75,'2018-12 (Д)'!$C$2:$C$100,0)+1,0)))="Н/Д",INDIRECT(CONCATENATE("'2018-11 (Д)'!I",TEXT(MATCH($C75,'2018-11 (Д)'!$C$2:$C$100,0)+1,0))))),"Н/Д",((INDIRECT(CONCATENATE("'2018-12 (Д)'!I",TEXT(MATCH($C75,'2018-12 (Д)'!$C$2:$C$100,0)+1,0)))-INDIRECT(CONCATENATE("'2018-11 (Д)'!I",TEXT(MATCH($C75,'2018-11 (Д)'!$C$2:$C$100,0)+1,0))))/INDIRECT(CONCATENATE("'2018-11 (Д)'!I",TEXT(MATCH($C75,'2018-11 (Д)'!$C$2:$C$100,0)+1,0))))*100)</f>
        <v>2.4342743775454596</v>
      </c>
      <c r="BG75" s="9"/>
      <c r="BH75" s="9" t="str">
        <f ca="1">IF(OR(INDIRECT(CONCATENATE("'2018-03 (Д)'!J",TEXT(MATCH($C75,'2018-03 (Д)'!$C$2:$C$100,0)+1,0)))="Н/Д",INDIRECT(CONCATENATE("'2018-02 (Д)'!J",TEXT(MATCH($C75,'2018-02 (Д)'!$C$2:$C$100,0)+1,0)))="Н/Д",AND(INDIRECT(CONCATENATE("'2018-03 (Д)'!J",TEXT(MATCH($C75,'2018-03 (Д)'!$C$2:$C$100,0)+1,0)))="Н/Д",INDIRECT(CONCATENATE("'2018-02 (Д)'!J",TEXT(MATCH($C75,'2018-02 (Д)'!$C$2:$C$100,0)+1,0))))),"Н/Д",((INDIRECT(CONCATENATE("'2018-03 (Д)'!J",TEXT(MATCH($C75,'2018-03 (Д)'!$C$2:$C$100,0)+1,0)))-INDIRECT(CONCATENATE("'2018-02 (Д)'!J",TEXT(MATCH($C75,'2018-02 (Д)'!$C$2:$C$100,0)+1,0))))/INDIRECT(CONCATENATE("'2018-02 (Д)'!J",TEXT(MATCH($C75,'2018-02 (Д)'!$C$2:$C$100,0)+1,0))))*100)</f>
        <v>Н/Д</v>
      </c>
      <c r="BI75" s="9" t="str">
        <f ca="1">IF(OR(INDIRECT(CONCATENATE("'2018-04 (Д)'!J",TEXT(MATCH($C75,'2018-04 (Д)'!$C$2:$C$100,0)+1,0)))="Н/Д",INDIRECT(CONCATENATE("'2018-03 (Д)'!J",TEXT(MATCH($C75,'2018-03 (Д)'!$C$2:$C$100,0)+1,0)))="Н/Д",AND(INDIRECT(CONCATENATE("'2018-04 (Д)'!J",TEXT(MATCH($C75,'2018-04 (Д)'!$C$2:$C$100,0)+1,0)))="Н/Д",INDIRECT(CONCATENATE("'2018-03 (Д)'!J",TEXT(MATCH($C75,'2018-03 (Д)'!$C$2:$C$100,0)+1,0))))),"Н/Д",((INDIRECT(CONCATENATE("'2018-04 (Д)'!J",TEXT(MATCH($C75,'2018-04 (Д)'!$C$2:$C$100,0)+1,0)))-INDIRECT(CONCATENATE("'2018-03 (Д)'!J",TEXT(MATCH($C75,'2018-03 (Д)'!$C$2:$C$100,0)+1,0))))/INDIRECT(CONCATENATE("'2018-03 (Д)'!J",TEXT(MATCH($C75,'2018-03 (Д)'!$C$2:$C$100,0)+1,0))))*100)</f>
        <v>Н/Д</v>
      </c>
      <c r="BJ75" s="9" t="str">
        <f ca="1">IF(OR(INDIRECT(CONCATENATE("'2018-05 (Д)'!J",TEXT(MATCH($C75,'2018-05 (Д)'!$C$2:$C$100,0)+1,0)))="Н/Д",INDIRECT(CONCATENATE("'2018-04 (Д)'!J",TEXT(MATCH($C75,'2018-04 (Д)'!$C$2:$C$100,0)+1,0)))="Н/Д",AND(INDIRECT(CONCATENATE("'2018-05 (Д)'!J",TEXT(MATCH($C75,'2018-05 (Д)'!$C$2:$C$100,0)+1,0)))="Н/Д",INDIRECT(CONCATENATE("'2018-04 (Д)'!J",TEXT(MATCH($C75,'2018-04 (Д)'!$C$2:$C$100,0)+1,0))))),"Н/Д",((INDIRECT(CONCATENATE("'2018-05 (Д)'!J",TEXT(MATCH($C75,'2018-05 (Д)'!$C$2:$C$100,0)+1,0)))-INDIRECT(CONCATENATE("'2018-04 (Д)'!J",TEXT(MATCH($C75,'2018-04 (Д)'!$C$2:$C$100,0)+1,0))))/INDIRECT(CONCATENATE("'2018-04 (Д)'!J",TEXT(MATCH($C75,'2018-04 (Д)'!$C$2:$C$100,0)+1,0))))*100)</f>
        <v>Н/Д</v>
      </c>
      <c r="BK75" s="9" t="str">
        <f ca="1">IF(OR(INDIRECT(CONCATENATE("'2018-06 (Д)'!J",TEXT(MATCH($C75,'2018-06 (Д)'!$C$2:$C$100,0)+1,0)))="Н/Д",INDIRECT(CONCATENATE("'2018-05 (Д)'!J",TEXT(MATCH($C75,'2018-05 (Д)'!$C$2:$C$100,0)+1,0)))="Н/Д",AND(INDIRECT(CONCATENATE("'2018-06 (Д)'!J",TEXT(MATCH($C75,'2018-06 (Д)'!$C$2:$C$100,0)+1,0)))="Н/Д",INDIRECT(CONCATENATE("'2018-05 (Д)'!J",TEXT(MATCH($C75,'2018-05 (Д)'!$C$2:$C$100,0)+1,0))))),"Н/Д",((INDIRECT(CONCATENATE("'2018-06 (Д)'!J",TEXT(MATCH($C75,'2018-06 (Д)'!$C$2:$C$100,0)+1,0)))-INDIRECT(CONCATENATE("'2018-05 (Д)'!J",TEXT(MATCH($C75,'2018-05 (Д)'!$C$2:$C$100,0)+1,0))))/INDIRECT(CONCATENATE("'2018-05 (Д)'!J",TEXT(MATCH($C75,'2018-05 (Д)'!$C$2:$C$100,0)+1,0))))*100)</f>
        <v>Н/Д</v>
      </c>
      <c r="BL75" s="9" t="str">
        <f ca="1">IF(OR(INDIRECT(CONCATENATE("'2018-07 (Д)'!J",TEXT(MATCH($C75,'2018-07 (Д)'!$C$2:$C$100,0)+1,0)))="Н/Д",INDIRECT(CONCATENATE("'2018-06 (Д)'!J",TEXT(MATCH($C75,'2018-06 (Д)'!$C$2:$C$100,0)+1,0)))="Н/Д",AND(INDIRECT(CONCATENATE("'2018-07 (Д)'!J",TEXT(MATCH($C75,'2018-07 (Д)'!$C$2:$C$100,0)+1,0)))="Н/Д",INDIRECT(CONCATENATE("'2018-06 (Д)'!J",TEXT(MATCH($C75,'2018-06 (Д)'!$C$2:$C$100,0)+1,0))))),"Н/Д",((INDIRECT(CONCATENATE("'2018-07 (Д)'!J",TEXT(MATCH($C75,'2018-07 (Д)'!$C$2:$C$100,0)+1,0)))-INDIRECT(CONCATENATE("'2018-06 (Д)'!J",TEXT(MATCH($C75,'2018-06 (Д)'!$C$2:$C$100,0)+1,0))))/INDIRECT(CONCATENATE("'2018-06 (Д)'!J",TEXT(MATCH($C75,'2018-06 (Д)'!$C$2:$C$100,0)+1,0))))*100)</f>
        <v>Н/Д</v>
      </c>
      <c r="BM75" s="9" t="str">
        <f ca="1">IF(OR(INDIRECT(CONCATENATE("'2018-08 (Д)'!J",TEXT(MATCH($C75,'2018-08 (Д)'!$C$2:$C$100,0)+1,0)))="Н/Д",INDIRECT(CONCATENATE("'2018-07 (Д)'!J",TEXT(MATCH($C75,'2018-07 (Д)'!$C$2:$C$100,0)+1,0)))="Н/Д",AND(INDIRECT(CONCATENATE("'2018-08 (Д)'!J",TEXT(MATCH($C75,'2018-08 (Д)'!$C$2:$C$100,0)+1,0)))="Н/Д",INDIRECT(CONCATENATE("'2018-07 (Д)'!J",TEXT(MATCH($C75,'2018-07 (Д)'!$C$2:$C$100,0)+1,0))))),"Н/Д",((INDIRECT(CONCATENATE("'2018-08 (Д)'!J",TEXT(MATCH($C75,'2018-08 (Д)'!$C$2:$C$100,0)+1,0)))-INDIRECT(CONCATENATE("'2018-07 (Д)'!J",TEXT(MATCH($C75,'2018-07 (Д)'!$C$2:$C$100,0)+1,0))))/INDIRECT(CONCATENATE("'2018-07 (Д)'!J",TEXT(MATCH($C75,'2018-07 (Д)'!$C$2:$C$100,0)+1,0))))*100)</f>
        <v>Н/Д</v>
      </c>
      <c r="BN75" s="9" t="str">
        <f ca="1">IF(OR(INDIRECT(CONCATENATE("'2018-09 (Д)'!J",TEXT(MATCH($C75,'2018-09 (Д)'!$C$2:$C$100,0)+1,0)))="Н/Д",INDIRECT(CONCATENATE("'2018-08 (Д)'!J",TEXT(MATCH($C75,'2018-08 (Д)'!$C$2:$C$100,0)+1,0)))="Н/Д",AND(INDIRECT(CONCATENATE("'2018-09 (Д)'!J",TEXT(MATCH($C75,'2018-09 (Д)'!$C$2:$C$100,0)+1,0)))="Н/Д",INDIRECT(CONCATENATE("'2018-08 (Д)'!J",TEXT(MATCH($C75,'2018-08 (Д)'!$C$2:$C$100,0)+1,0))))),"Н/Д",((INDIRECT(CONCATENATE("'2018-09 (Д)'!J",TEXT(MATCH($C75,'2018-09 (Д)'!$C$2:$C$100,0)+1,0)))-INDIRECT(CONCATENATE("'2018-08 (Д)'!J",TEXT(MATCH($C75,'2018-08 (Д)'!$C$2:$C$100,0)+1,0))))/INDIRECT(CONCATENATE("'2018-08 (Д)'!J",TEXT(MATCH($C75,'2018-08 (Д)'!$C$2:$C$100,0)+1,0))))*100)</f>
        <v>Н/Д</v>
      </c>
      <c r="BO75" s="9" t="str">
        <f ca="1">IF(OR(INDIRECT(CONCATENATE("'2018-10 (Д)'!J",TEXT(MATCH($C75,'2018-10 (Д)'!$C$2:$C$100,0)+1,0)))="Н/Д",INDIRECT(CONCATENATE("'2018-09 (Д)'!J",TEXT(MATCH($C75,'2018-09 (Д)'!$C$2:$C$100,0)+1,0)))="Н/Д",AND(INDIRECT(CONCATENATE("'2018-10 (Д)'!J",TEXT(MATCH($C75,'2018-10 (Д)'!$C$2:$C$100,0)+1,0)))="Н/Д",INDIRECT(CONCATENATE("'2018-09 (Д)'!J",TEXT(MATCH($C75,'2018-09 (Д)'!$C$2:$C$100,0)+1,0))))),"Н/Д",((INDIRECT(CONCATENATE("'2018-10 (Д)'!J",TEXT(MATCH($C75,'2018-10 (Д)'!$C$2:$C$100,0)+1,0)))-INDIRECT(CONCATENATE("'2018-09 (Д)'!J",TEXT(MATCH($C75,'2018-09 (Д)'!$C$2:$C$100,0)+1,0))))/INDIRECT(CONCATENATE("'2018-09 (Д)'!J",TEXT(MATCH($C75,'2018-09 (Д)'!$C$2:$C$100,0)+1,0))))*100)</f>
        <v>Н/Д</v>
      </c>
      <c r="BP75" s="9" t="str">
        <f ca="1">IF(OR(INDIRECT(CONCATENATE("'2018-11 (Д)'!J",TEXT(MATCH($C75,'2018-11 (Д)'!$C$2:$C$100,0)+1,0)))="Н/Д",INDIRECT(CONCATENATE("'2018-10 (Д)'!J",TEXT(MATCH($C75,'2018-10 (Д)'!$C$2:$C$100,0)+1,0)))="Н/Д",AND(INDIRECT(CONCATENATE("'2018-11 (Д)'!J",TEXT(MATCH($C75,'2018-11 (Д)'!$C$2:$C$100,0)+1,0)))="Н/Д",INDIRECT(CONCATENATE("'2018-10 (Д)'!J",TEXT(MATCH($C75,'2018-10 (Д)'!$C$2:$C$100,0)+1,0))))),"Н/Д",((INDIRECT(CONCATENATE("'2018-11 (Д)'!J",TEXT(MATCH($C75,'2018-11 (Д)'!$C$2:$C$100,0)+1,0)))-INDIRECT(CONCATENATE("'2018-10 (Д)'!J",TEXT(MATCH($C75,'2018-10 (Д)'!$C$2:$C$100,0)+1,0))))/INDIRECT(CONCATENATE("'2018-10 (Д)'!J",TEXT(MATCH($C75,'2018-10 (Д)'!$C$2:$C$100,0)+1,0))))*100)</f>
        <v>Н/Д</v>
      </c>
      <c r="BQ75" s="9" t="str">
        <f ca="1">IF(OR(INDIRECT(CONCATENATE("'2018-12 (Д)'!J",TEXT(MATCH($C75,'2018-12 (Д)'!$C$2:$C$100,0)+1,0)))="Н/Д",INDIRECT(CONCATENATE("'2018-11 (Д)'!J",TEXT(MATCH($C75,'2018-11 (Д)'!$C$2:$C$100,0)+1,0)))="Н/Д",AND(INDIRECT(CONCATENATE("'2018-12 (Д)'!J",TEXT(MATCH($C75,'2018-12 (Д)'!$C$2:$C$100,0)+1,0)))="Н/Д",INDIRECT(CONCATENATE("'2018-11 (Д)'!J",TEXT(MATCH($C75,'2018-11 (Д)'!$C$2:$C$100,0)+1,0))))),"Н/Д",((INDIRECT(CONCATENATE("'2018-12 (Д)'!J",TEXT(MATCH($C75,'2018-12 (Д)'!$C$2:$C$100,0)+1,0)))-INDIRECT(CONCATENATE("'2018-11 (Д)'!J",TEXT(MATCH($C75,'2018-11 (Д)'!$C$2:$C$100,0)+1,0))))/INDIRECT(CONCATENATE("'2018-11 (Д)'!J",TEXT(MATCH($C75,'2018-11 (Д)'!$C$2:$C$100,0)+1,0))))*100)</f>
        <v>Н/Д</v>
      </c>
      <c r="BR75" s="9"/>
      <c r="BS75" s="9">
        <f ca="1">IF(OR(INDIRECT(CONCATENATE("'2018-03 (Д)'!K",TEXT(MATCH($C75,'2018-03 (Д)'!$C$2:$C$100,0)+1,0)))="Н/Д",INDIRECT(CONCATENATE("'2018-02 (Д)'!K",TEXT(MATCH($C75,'2018-02 (Д)'!$C$2:$C$100,0)+1,0)))="Н/Д",AND(INDIRECT(CONCATENATE("'2018-03 (Д)'!K",TEXT(MATCH($C75,'2018-03 (Д)'!$C$2:$C$100,0)+1,0)))="Н/Д",INDIRECT(CONCATENATE("'2018-02 (Д)'!K",TEXT(MATCH($C75,'2018-02 (Д)'!$C$2:$C$100,0)+1,0))))),"Н/Д",((INDIRECT(CONCATENATE("'2018-03 (Д)'!K",TEXT(MATCH($C75,'2018-03 (Д)'!$C$2:$C$100,0)+1,0)))-INDIRECT(CONCATENATE("'2018-02 (Д)'!K",TEXT(MATCH($C75,'2018-02 (Д)'!$C$2:$C$100,0)+1,0))))/INDIRECT(CONCATENATE("'2018-02 (Д)'!K",TEXT(MATCH($C75,'2018-02 (Д)'!$C$2:$C$100,0)+1,0))))*100)</f>
        <v>-44.885653791125442</v>
      </c>
      <c r="BT75" s="9">
        <f ca="1">IF(OR(INDIRECT(CONCATENATE("'2018-04 (Д)'!K",TEXT(MATCH($C75,'2018-04 (Д)'!$C$2:$C$100,0)+1,0)))="Н/Д",INDIRECT(CONCATENATE("'2018-03 (Д)'!K",TEXT(MATCH($C75,'2018-03 (Д)'!$C$2:$C$100,0)+1,0)))="Н/Д",AND(INDIRECT(CONCATENATE("'2018-04 (Д)'!K",TEXT(MATCH($C75,'2018-04 (Д)'!$C$2:$C$100,0)+1,0)))="Н/Д",INDIRECT(CONCATENATE("'2018-03 (Д)'!K",TEXT(MATCH($C75,'2018-03 (Д)'!$C$2:$C$100,0)+1,0))))),"Н/Д",((INDIRECT(CONCATENATE("'2018-04 (Д)'!K",TEXT(MATCH($C75,'2018-04 (Д)'!$C$2:$C$100,0)+1,0)))-INDIRECT(CONCATENATE("'2018-03 (Д)'!K",TEXT(MATCH($C75,'2018-03 (Д)'!$C$2:$C$100,0)+1,0))))/INDIRECT(CONCATENATE("'2018-03 (Д)'!K",TEXT(MATCH($C75,'2018-03 (Д)'!$C$2:$C$100,0)+1,0))))*100)</f>
        <v>162.50834318836502</v>
      </c>
      <c r="BU75" s="9">
        <f ca="1">IF(OR(INDIRECT(CONCATENATE("'2018-05 (Д)'!K",TEXT(MATCH($C75,'2018-05 (Д)'!$C$2:$C$100,0)+1,0)))="Н/Д",INDIRECT(CONCATENATE("'2018-04 (Д)'!K",TEXT(MATCH($C75,'2018-04 (Д)'!$C$2:$C$100,0)+1,0)))="Н/Д",AND(INDIRECT(CONCATENATE("'2018-05 (Д)'!K",TEXT(MATCH($C75,'2018-05 (Д)'!$C$2:$C$100,0)+1,0)))="Н/Д",INDIRECT(CONCATENATE("'2018-04 (Д)'!K",TEXT(MATCH($C75,'2018-04 (Д)'!$C$2:$C$100,0)+1,0))))),"Н/Д",((INDIRECT(CONCATENATE("'2018-05 (Д)'!K",TEXT(MATCH($C75,'2018-05 (Д)'!$C$2:$C$100,0)+1,0)))-INDIRECT(CONCATENATE("'2018-04 (Д)'!K",TEXT(MATCH($C75,'2018-04 (Д)'!$C$2:$C$100,0)+1,0))))/INDIRECT(CONCATENATE("'2018-04 (Д)'!K",TEXT(MATCH($C75,'2018-04 (Д)'!$C$2:$C$100,0)+1,0))))*100)</f>
        <v>153.49311900896234</v>
      </c>
      <c r="BV75" s="9">
        <f ca="1">IF(OR(INDIRECT(CONCATENATE("'2018-06 (Д)'!K",TEXT(MATCH($C75,'2018-06 (Д)'!$C$2:$C$100,0)+1,0)))="Н/Д",INDIRECT(CONCATENATE("'2018-05 (Д)'!K",TEXT(MATCH($C75,'2018-05 (Д)'!$C$2:$C$100,0)+1,0)))="Н/Д",AND(INDIRECT(CONCATENATE("'2018-06 (Д)'!K",TEXT(MATCH($C75,'2018-06 (Д)'!$C$2:$C$100,0)+1,0)))="Н/Д",INDIRECT(CONCATENATE("'2018-05 (Д)'!K",TEXT(MATCH($C75,'2018-05 (Д)'!$C$2:$C$100,0)+1,0))))),"Н/Д",((INDIRECT(CONCATENATE("'2018-06 (Д)'!K",TEXT(MATCH($C75,'2018-06 (Д)'!$C$2:$C$100,0)+1,0)))-INDIRECT(CONCATENATE("'2018-05 (Д)'!K",TEXT(MATCH($C75,'2018-05 (Д)'!$C$2:$C$100,0)+1,0))))/INDIRECT(CONCATENATE("'2018-05 (Д)'!K",TEXT(MATCH($C75,'2018-05 (Д)'!$C$2:$C$100,0)+1,0))))*100)</f>
        <v>-75.591756064124681</v>
      </c>
      <c r="BW75" s="9">
        <f ca="1">IF(OR(INDIRECT(CONCATENATE("'2018-07 (Д)'!K",TEXT(MATCH($C75,'2018-07 (Д)'!$C$2:$C$100,0)+1,0)))="Н/Д",INDIRECT(CONCATENATE("'2018-06 (Д)'!K",TEXT(MATCH($C75,'2018-06 (Д)'!$C$2:$C$100,0)+1,0)))="Н/Д",AND(INDIRECT(CONCATENATE("'2018-07 (Д)'!K",TEXT(MATCH($C75,'2018-07 (Д)'!$C$2:$C$100,0)+1,0)))="Н/Д",INDIRECT(CONCATENATE("'2018-06 (Д)'!K",TEXT(MATCH($C75,'2018-06 (Д)'!$C$2:$C$100,0)+1,0))))),"Н/Д",((INDIRECT(CONCATENATE("'2018-07 (Д)'!K",TEXT(MATCH($C75,'2018-07 (Д)'!$C$2:$C$100,0)+1,0)))-INDIRECT(CONCATENATE("'2018-06 (Д)'!K",TEXT(MATCH($C75,'2018-06 (Д)'!$C$2:$C$100,0)+1,0))))/INDIRECT(CONCATENATE("'2018-06 (Д)'!K",TEXT(MATCH($C75,'2018-06 (Д)'!$C$2:$C$100,0)+1,0))))*100)</f>
        <v>-51.037467477554344</v>
      </c>
      <c r="BX75" s="9">
        <f ca="1">IF(OR(INDIRECT(CONCATENATE("'2018-08 (Д)'!K",TEXT(MATCH($C75,'2018-08 (Д)'!$C$2:$C$100,0)+1,0)))="Н/Д",INDIRECT(CONCATENATE("'2018-07 (Д)'!K",TEXT(MATCH($C75,'2018-07 (Д)'!$C$2:$C$100,0)+1,0)))="Н/Д",AND(INDIRECT(CONCATENATE("'2018-08 (Д)'!K",TEXT(MATCH($C75,'2018-08 (Д)'!$C$2:$C$100,0)+1,0)))="Н/Д",INDIRECT(CONCATENATE("'2018-07 (Д)'!K",TEXT(MATCH($C75,'2018-07 (Д)'!$C$2:$C$100,0)+1,0))))),"Н/Д",((INDIRECT(CONCATENATE("'2018-08 (Д)'!K",TEXT(MATCH($C75,'2018-08 (Д)'!$C$2:$C$100,0)+1,0)))-INDIRECT(CONCATENATE("'2018-07 (Д)'!K",TEXT(MATCH($C75,'2018-07 (Д)'!$C$2:$C$100,0)+1,0))))/INDIRECT(CONCATENATE("'2018-07 (Д)'!K",TEXT(MATCH($C75,'2018-07 (Д)'!$C$2:$C$100,0)+1,0))))*100)</f>
        <v>458.20500118694076</v>
      </c>
      <c r="BY75" s="9">
        <f ca="1">IF(OR(INDIRECT(CONCATENATE("'2018-09 (Д)'!K",TEXT(MATCH($C75,'2018-09 (Д)'!$C$2:$C$100,0)+1,0)))="Н/Д",INDIRECT(CONCATENATE("'2018-08 (Д)'!K",TEXT(MATCH($C75,'2018-08 (Д)'!$C$2:$C$100,0)+1,0)))="Н/Д",AND(INDIRECT(CONCATENATE("'2018-09 (Д)'!K",TEXT(MATCH($C75,'2018-09 (Д)'!$C$2:$C$100,0)+1,0)))="Н/Д",INDIRECT(CONCATENATE("'2018-08 (Д)'!K",TEXT(MATCH($C75,'2018-08 (Д)'!$C$2:$C$100,0)+1,0))))),"Н/Д",((INDIRECT(CONCATENATE("'2018-09 (Д)'!K",TEXT(MATCH($C75,'2018-09 (Д)'!$C$2:$C$100,0)+1,0)))-INDIRECT(CONCATENATE("'2018-08 (Д)'!K",TEXT(MATCH($C75,'2018-08 (Д)'!$C$2:$C$100,0)+1,0))))/INDIRECT(CONCATENATE("'2018-08 (Д)'!K",TEXT(MATCH($C75,'2018-08 (Д)'!$C$2:$C$100,0)+1,0))))*100)</f>
        <v>-84.419837781699869</v>
      </c>
      <c r="BZ75" s="9">
        <f ca="1">IF(OR(INDIRECT(CONCATENATE("'2018-10 (Д)'!K",TEXT(MATCH($C75,'2018-10 (Д)'!$C$2:$C$100,0)+1,0)))="Н/Д",INDIRECT(CONCATENATE("'2018-09 (Д)'!K",TEXT(MATCH($C75,'2018-09 (Д)'!$C$2:$C$100,0)+1,0)))="Н/Д",AND(INDIRECT(CONCATENATE("'2018-10 (Д)'!K",TEXT(MATCH($C75,'2018-10 (Д)'!$C$2:$C$100,0)+1,0)))="Н/Д",INDIRECT(CONCATENATE("'2018-09 (Д)'!K",TEXT(MATCH($C75,'2018-09 (Д)'!$C$2:$C$100,0)+1,0))))),"Н/Д",((INDIRECT(CONCATENATE("'2018-10 (Д)'!K",TEXT(MATCH($C75,'2018-10 (Д)'!$C$2:$C$100,0)+1,0)))-INDIRECT(CONCATENATE("'2018-09 (Д)'!K",TEXT(MATCH($C75,'2018-09 (Д)'!$C$2:$C$100,0)+1,0))))/INDIRECT(CONCATENATE("'2018-09 (Д)'!K",TEXT(MATCH($C75,'2018-09 (Д)'!$C$2:$C$100,0)+1,0))))*100)</f>
        <v>-27.523651590616105</v>
      </c>
      <c r="CA75" s="9">
        <f ca="1">IF(OR(INDIRECT(CONCATENATE("'2018-11 (Д)'!K",TEXT(MATCH($C75,'2018-11 (Д)'!$C$2:$C$100,0)+1,0)))="Н/Д",INDIRECT(CONCATENATE("'2018-10 (Д)'!K",TEXT(MATCH($C75,'2018-10 (Д)'!$C$2:$C$100,0)+1,0)))="Н/Д",AND(INDIRECT(CONCATENATE("'2018-11 (Д)'!K",TEXT(MATCH($C75,'2018-11 (Д)'!$C$2:$C$100,0)+1,0)))="Н/Д",INDIRECT(CONCATENATE("'2018-10 (Д)'!K",TEXT(MATCH($C75,'2018-10 (Д)'!$C$2:$C$100,0)+1,0))))),"Н/Д",((INDIRECT(CONCATENATE("'2018-11 (Д)'!K",TEXT(MATCH($C75,'2018-11 (Д)'!$C$2:$C$100,0)+1,0)))-INDIRECT(CONCATENATE("'2018-10 (Д)'!K",TEXT(MATCH($C75,'2018-10 (Д)'!$C$2:$C$100,0)+1,0))))/INDIRECT(CONCATENATE("'2018-10 (Д)'!K",TEXT(MATCH($C75,'2018-10 (Д)'!$C$2:$C$100,0)+1,0))))*100)</f>
        <v>818.25186793592445</v>
      </c>
      <c r="CB75" s="9">
        <f ca="1">IF(OR(INDIRECT(CONCATENATE("'2018-12 (Д)'!K",TEXT(MATCH($C75,'2018-12 (Д)'!$C$2:$C$100,0)+1,0)))="Н/Д",INDIRECT(CONCATENATE("'2018-11 (Д)'!K",TEXT(MATCH($C75,'2018-11 (Д)'!$C$2:$C$100,0)+1,0)))="Н/Д",AND(INDIRECT(CONCATENATE("'2018-12 (Д)'!K",TEXT(MATCH($C75,'2018-12 (Д)'!$C$2:$C$100,0)+1,0)))="Н/Д",INDIRECT(CONCATENATE("'2018-11 (Д)'!K",TEXT(MATCH($C75,'2018-11 (Д)'!$C$2:$C$100,0)+1,0))))),"Н/Д",((INDIRECT(CONCATENATE("'2018-12 (Д)'!K",TEXT(MATCH($C75,'2018-12 (Д)'!$C$2:$C$100,0)+1,0)))-INDIRECT(CONCATENATE("'2018-11 (Д)'!K",TEXT(MATCH($C75,'2018-11 (Д)'!$C$2:$C$100,0)+1,0))))/INDIRECT(CONCATENATE("'2018-11 (Д)'!K",TEXT(MATCH($C75,'2018-11 (Д)'!$C$2:$C$100,0)+1,0))))*100)</f>
        <v>-84.88184688665541</v>
      </c>
      <c r="CC75" s="9"/>
      <c r="CD75" s="9">
        <f ca="1">IF(OR(INDIRECT(CONCATENATE("'2018-03 (Д)'!L",TEXT(MATCH($C75,'2018-03 (Д)'!$C$2:$C$100,0)+1,0)))="Н/Д",INDIRECT(CONCATENATE("'2018-02 (Д)'!L",TEXT(MATCH($C75,'2018-02 (Д)'!$C$2:$C$100,0)+1,0)))="Н/Д",AND(INDIRECT(CONCATENATE("'2018-03 (Д)'!L",TEXT(MATCH($C75,'2018-03 (Д)'!$C$2:$C$100,0)+1,0)))="Н/Д",INDIRECT(CONCATENATE("'2018-02 (Д)'!L",TEXT(MATCH($C75,'2018-02 (Д)'!$C$2:$C$100,0)+1,0))))),"Н/Д",((INDIRECT(CONCATENATE("'2018-03 (Д)'!L",TEXT(MATCH($C75,'2018-03 (Д)'!$C$2:$C$100,0)+1,0)))-INDIRECT(CONCATENATE("'2018-02 (Д)'!L",TEXT(MATCH($C75,'2018-02 (Д)'!$C$2:$C$100,0)+1,0))))/INDIRECT(CONCATENATE("'2018-02 (Д)'!L",TEXT(MATCH($C75,'2018-02 (Д)'!$C$2:$C$100,0)+1,0))))*100)</f>
        <v>-1.3830847420917958</v>
      </c>
      <c r="CE75" s="9">
        <f ca="1">IF(OR(INDIRECT(CONCATENATE("'2018-04 (Д)'!L",TEXT(MATCH($C75,'2018-04 (Д)'!$C$2:$C$100,0)+1,0)))="Н/Д",INDIRECT(CONCATENATE("'2018-03 (Д)'!L",TEXT(MATCH($C75,'2018-03 (Д)'!$C$2:$C$100,0)+1,0)))="Н/Д",AND(INDIRECT(CONCATENATE("'2018-04 (Д)'!L",TEXT(MATCH($C75,'2018-04 (Д)'!$C$2:$C$100,0)+1,0)))="Н/Д",INDIRECT(CONCATENATE("'2018-03 (Д)'!L",TEXT(MATCH($C75,'2018-03 (Д)'!$C$2:$C$100,0)+1,0))))),"Н/Д",((INDIRECT(CONCATENATE("'2018-04 (Д)'!L",TEXT(MATCH($C75,'2018-04 (Д)'!$C$2:$C$100,0)+1,0)))-INDIRECT(CONCATENATE("'2018-03 (Д)'!L",TEXT(MATCH($C75,'2018-03 (Д)'!$C$2:$C$100,0)+1,0))))/INDIRECT(CONCATENATE("'2018-03 (Д)'!L",TEXT(MATCH($C75,'2018-03 (Д)'!$C$2:$C$100,0)+1,0))))*100)</f>
        <v>217.56354526968806</v>
      </c>
      <c r="CF75" s="9">
        <f ca="1">IF(OR(INDIRECT(CONCATENATE("'2018-05 (Д)'!L",TEXT(MATCH($C75,'2018-05 (Д)'!$C$2:$C$100,0)+1,0)))="Н/Д",INDIRECT(CONCATENATE("'2018-04 (Д)'!L",TEXT(MATCH($C75,'2018-04 (Д)'!$C$2:$C$100,0)+1,0)))="Н/Д",AND(INDIRECT(CONCATENATE("'2018-05 (Д)'!L",TEXT(MATCH($C75,'2018-05 (Д)'!$C$2:$C$100,0)+1,0)))="Н/Д",INDIRECT(CONCATENATE("'2018-04 (Д)'!L",TEXT(MATCH($C75,'2018-04 (Д)'!$C$2:$C$100,0)+1,0))))),"Н/Д",((INDIRECT(CONCATENATE("'2018-05 (Д)'!L",TEXT(MATCH($C75,'2018-05 (Д)'!$C$2:$C$100,0)+1,0)))-INDIRECT(CONCATENATE("'2018-04 (Д)'!L",TEXT(MATCH($C75,'2018-04 (Д)'!$C$2:$C$100,0)+1,0))))/INDIRECT(CONCATENATE("'2018-04 (Д)'!L",TEXT(MATCH($C75,'2018-04 (Д)'!$C$2:$C$100,0)+1,0))))*100)</f>
        <v>73.598325376631905</v>
      </c>
      <c r="CG75" s="9">
        <f ca="1">IF(OR(INDIRECT(CONCATENATE("'2018-06 (Д)'!L",TEXT(MATCH($C75,'2018-06 (Д)'!$C$2:$C$100,0)+1,0)))="Н/Д",INDIRECT(CONCATENATE("'2018-05 (Д)'!L",TEXT(MATCH($C75,'2018-05 (Д)'!$C$2:$C$100,0)+1,0)))="Н/Д",AND(INDIRECT(CONCATENATE("'2018-06 (Д)'!L",TEXT(MATCH($C75,'2018-06 (Д)'!$C$2:$C$100,0)+1,0)))="Н/Д",INDIRECT(CONCATENATE("'2018-05 (Д)'!L",TEXT(MATCH($C75,'2018-05 (Д)'!$C$2:$C$100,0)+1,0))))),"Н/Д",((INDIRECT(CONCATENATE("'2018-06 (Д)'!L",TEXT(MATCH($C75,'2018-06 (Д)'!$C$2:$C$100,0)+1,0)))-INDIRECT(CONCATENATE("'2018-05 (Д)'!L",TEXT(MATCH($C75,'2018-05 (Д)'!$C$2:$C$100,0)+1,0))))/INDIRECT(CONCATENATE("'2018-05 (Д)'!L",TEXT(MATCH($C75,'2018-05 (Д)'!$C$2:$C$100,0)+1,0))))*100)</f>
        <v>-10.645550383275268</v>
      </c>
      <c r="CH75" s="9">
        <f ca="1">IF(OR(INDIRECT(CONCATENATE("'2018-07 (Д)'!L",TEXT(MATCH($C75,'2018-07 (Д)'!$C$2:$C$100,0)+1,0)))="Н/Д",INDIRECT(CONCATENATE("'2018-06 (Д)'!L",TEXT(MATCH($C75,'2018-06 (Д)'!$C$2:$C$100,0)+1,0)))="Н/Д",AND(INDIRECT(CONCATENATE("'2018-07 (Д)'!L",TEXT(MATCH($C75,'2018-07 (Д)'!$C$2:$C$100,0)+1,0)))="Н/Д",INDIRECT(CONCATENATE("'2018-06 (Д)'!L",TEXT(MATCH($C75,'2018-06 (Д)'!$C$2:$C$100,0)+1,0))))),"Н/Д",((INDIRECT(CONCATENATE("'2018-07 (Д)'!L",TEXT(MATCH($C75,'2018-07 (Д)'!$C$2:$C$100,0)+1,0)))-INDIRECT(CONCATENATE("'2018-06 (Д)'!L",TEXT(MATCH($C75,'2018-06 (Д)'!$C$2:$C$100,0)+1,0))))/INDIRECT(CONCATENATE("'2018-06 (Д)'!L",TEXT(MATCH($C75,'2018-06 (Д)'!$C$2:$C$100,0)+1,0))))*100)</f>
        <v>-91.933125143948118</v>
      </c>
      <c r="CI75" s="9">
        <f ca="1">IF(OR(INDIRECT(CONCATENATE("'2018-08 (Д)'!L",TEXT(MATCH($C75,'2018-08 (Д)'!$C$2:$C$100,0)+1,0)))="Н/Д",INDIRECT(CONCATENATE("'2018-07 (Д)'!L",TEXT(MATCH($C75,'2018-07 (Д)'!$C$2:$C$100,0)+1,0)))="Н/Д",AND(INDIRECT(CONCATENATE("'2018-08 (Д)'!L",TEXT(MATCH($C75,'2018-08 (Д)'!$C$2:$C$100,0)+1,0)))="Н/Д",INDIRECT(CONCATENATE("'2018-07 (Д)'!L",TEXT(MATCH($C75,'2018-07 (Д)'!$C$2:$C$100,0)+1,0))))),"Н/Д",((INDIRECT(CONCATENATE("'2018-08 (Д)'!L",TEXT(MATCH($C75,'2018-08 (Д)'!$C$2:$C$100,0)+1,0)))-INDIRECT(CONCATENATE("'2018-07 (Д)'!L",TEXT(MATCH($C75,'2018-07 (Д)'!$C$2:$C$100,0)+1,0))))/INDIRECT(CONCATENATE("'2018-07 (Д)'!L",TEXT(MATCH($C75,'2018-07 (Д)'!$C$2:$C$100,0)+1,0))))*100)</f>
        <v>1833.0368079014395</v>
      </c>
      <c r="CJ75" s="9">
        <f ca="1">IF(OR(INDIRECT(CONCATENATE("'2018-09 (Д)'!L",TEXT(MATCH($C75,'2018-09 (Д)'!$C$2:$C$100,0)+1,0)))="Н/Д",INDIRECT(CONCATENATE("'2018-08 (Д)'!L",TEXT(MATCH($C75,'2018-08 (Д)'!$C$2:$C$100,0)+1,0)))="Н/Д",AND(INDIRECT(CONCATENATE("'2018-09 (Д)'!L",TEXT(MATCH($C75,'2018-09 (Д)'!$C$2:$C$100,0)+1,0)))="Н/Д",INDIRECT(CONCATENATE("'2018-08 (Д)'!L",TEXT(MATCH($C75,'2018-08 (Д)'!$C$2:$C$100,0)+1,0))))),"Н/Д",((INDIRECT(CONCATENATE("'2018-09 (Д)'!L",TEXT(MATCH($C75,'2018-09 (Д)'!$C$2:$C$100,0)+1,0)))-INDIRECT(CONCATENATE("'2018-08 (Д)'!L",TEXT(MATCH($C75,'2018-08 (Д)'!$C$2:$C$100,0)+1,0))))/INDIRECT(CONCATENATE("'2018-08 (Д)'!L",TEXT(MATCH($C75,'2018-08 (Д)'!$C$2:$C$100,0)+1,0))))*100)</f>
        <v>-79.870075954201013</v>
      </c>
      <c r="CK75" s="9">
        <f ca="1">IF(OR(INDIRECT(CONCATENATE("'2018-10 (Д)'!L",TEXT(MATCH($C75,'2018-10 (Д)'!$C$2:$C$100,0)+1,0)))="Н/Д",INDIRECT(CONCATENATE("'2018-09 (Д)'!L",TEXT(MATCH($C75,'2018-09 (Д)'!$C$2:$C$100,0)+1,0)))="Н/Д",AND(INDIRECT(CONCATENATE("'2018-10 (Д)'!L",TEXT(MATCH($C75,'2018-10 (Д)'!$C$2:$C$100,0)+1,0)))="Н/Д",INDIRECT(CONCATENATE("'2018-09 (Д)'!L",TEXT(MATCH($C75,'2018-09 (Д)'!$C$2:$C$100,0)+1,0))))),"Н/Д",((INDIRECT(CONCATENATE("'2018-10 (Д)'!L",TEXT(MATCH($C75,'2018-10 (Д)'!$C$2:$C$100,0)+1,0)))-INDIRECT(CONCATENATE("'2018-09 (Д)'!L",TEXT(MATCH($C75,'2018-09 (Д)'!$C$2:$C$100,0)+1,0))))/INDIRECT(CONCATENATE("'2018-09 (Д)'!L",TEXT(MATCH($C75,'2018-09 (Д)'!$C$2:$C$100,0)+1,0))))*100)</f>
        <v>-59.257557322548351</v>
      </c>
      <c r="CL75" s="9">
        <f ca="1">IF(OR(INDIRECT(CONCATENATE("'2018-11 (Д)'!L",TEXT(MATCH($C75,'2018-11 (Д)'!$C$2:$C$100,0)+1,0)))="Н/Д",INDIRECT(CONCATENATE("'2018-10 (Д)'!L",TEXT(MATCH($C75,'2018-10 (Д)'!$C$2:$C$100,0)+1,0)))="Н/Д",AND(INDIRECT(CONCATENATE("'2018-11 (Д)'!L",TEXT(MATCH($C75,'2018-11 (Д)'!$C$2:$C$100,0)+1,0)))="Н/Д",INDIRECT(CONCATENATE("'2018-10 (Д)'!L",TEXT(MATCH($C75,'2018-10 (Д)'!$C$2:$C$100,0)+1,0))))),"Н/Д",((INDIRECT(CONCATENATE("'2018-11 (Д)'!L",TEXT(MATCH($C75,'2018-11 (Д)'!$C$2:$C$100,0)+1,0)))-INDIRECT(CONCATENATE("'2018-10 (Д)'!L",TEXT(MATCH($C75,'2018-10 (Д)'!$C$2:$C$100,0)+1,0))))/INDIRECT(CONCATENATE("'2018-10 (Д)'!L",TEXT(MATCH($C75,'2018-10 (Д)'!$C$2:$C$100,0)+1,0))))*100)</f>
        <v>1061.8129001811053</v>
      </c>
      <c r="CM75" s="9">
        <f ca="1">IF(OR(INDIRECT(CONCATENATE("'2018-12 (Д)'!L",TEXT(MATCH($C75,'2018-12 (Д)'!$C$2:$C$100,0)+1,0)))="Н/Д",INDIRECT(CONCATENATE("'2018-11 (Д)'!L",TEXT(MATCH($C75,'2018-11 (Д)'!$C$2:$C$100,0)+1,0)))="Н/Д",AND(INDIRECT(CONCATENATE("'2018-12 (Д)'!L",TEXT(MATCH($C75,'2018-12 (Д)'!$C$2:$C$100,0)+1,0)))="Н/Д",INDIRECT(CONCATENATE("'2018-11 (Д)'!L",TEXT(MATCH($C75,'2018-11 (Д)'!$C$2:$C$100,0)+1,0))))),"Н/Д",((INDIRECT(CONCATENATE("'2018-12 (Д)'!L",TEXT(MATCH($C75,'2018-12 (Д)'!$C$2:$C$100,0)+1,0)))-INDIRECT(CONCATENATE("'2018-11 (Д)'!L",TEXT(MATCH($C75,'2018-11 (Д)'!$C$2:$C$100,0)+1,0))))/INDIRECT(CONCATENATE("'2018-11 (Д)'!L",TEXT(MATCH($C75,'2018-11 (Д)'!$C$2:$C$100,0)+1,0))))*100)</f>
        <v>-66.54017775440218</v>
      </c>
      <c r="CN75" s="9"/>
      <c r="CO75" s="9">
        <f ca="1">IF(OR(INDIRECT(CONCATENATE("'2018-03 (Д)'!M",TEXT(MATCH($C75,'2018-03 (Д)'!$C$2:$C$100,0)+1,0)))="Н/Д",INDIRECT(CONCATENATE("'2018-02 (Д)'!M",TEXT(MATCH($C75,'2018-02 (Д)'!$C$2:$C$100,0)+1,0)))="Н/Д",AND(INDIRECT(CONCATENATE("'2018-03 (Д)'!M",TEXT(MATCH($C75,'2018-03 (Д)'!$C$2:$C$100,0)+1,0)))="Н/Д",INDIRECT(CONCATENATE("'2018-02 (Д)'!M",TEXT(MATCH($C75,'2018-02 (Д)'!$C$2:$C$100,0)+1,0))))),"Н/Д",((INDIRECT(CONCATENATE("'2018-03 (Д)'!M",TEXT(MATCH($C75,'2018-03 (Д)'!$C$2:$C$100,0)+1,0)))-INDIRECT(CONCATENATE("'2018-02 (Д)'!M",TEXT(MATCH($C75,'2018-02 (Д)'!$C$2:$C$100,0)+1,0))))/INDIRECT(CONCATENATE("'2018-02 (Д)'!M",TEXT(MATCH($C75,'2018-02 (Д)'!$C$2:$C$100,0)+1,0))))*100)</f>
        <v>-25.653163298509391</v>
      </c>
      <c r="CP75" s="9">
        <f ca="1">IF(OR(INDIRECT(CONCATENATE("'2018-04 (Д)'!M",TEXT(MATCH($C75,'2018-04 (Д)'!$C$2:$C$100,0)+1,0)))="Н/Д",INDIRECT(CONCATENATE("'2018-03 (Д)'!M",TEXT(MATCH($C75,'2018-03 (Д)'!$C$2:$C$100,0)+1,0)))="Н/Д",AND(INDIRECT(CONCATENATE("'2018-04 (Д)'!M",TEXT(MATCH($C75,'2018-04 (Д)'!$C$2:$C$100,0)+1,0)))="Н/Д",INDIRECT(CONCATENATE("'2018-03 (Д)'!M",TEXT(MATCH($C75,'2018-03 (Д)'!$C$2:$C$100,0)+1,0))))),"Н/Д",((INDIRECT(CONCATENATE("'2018-04 (Д)'!M",TEXT(MATCH($C75,'2018-04 (Д)'!$C$2:$C$100,0)+1,0)))-INDIRECT(CONCATENATE("'2018-03 (Д)'!M",TEXT(MATCH($C75,'2018-03 (Д)'!$C$2:$C$100,0)+1,0))))/INDIRECT(CONCATENATE("'2018-03 (Д)'!M",TEXT(MATCH($C75,'2018-03 (Д)'!$C$2:$C$100,0)+1,0))))*100)</f>
        <v>59.461772802676435</v>
      </c>
      <c r="CQ75" s="9">
        <f ca="1">IF(OR(INDIRECT(CONCATENATE("'2018-05 (Д)'!M",TEXT(MATCH($C75,'2018-05 (Д)'!$C$2:$C$100,0)+1,0)))="Н/Д",INDIRECT(CONCATENATE("'2018-04 (Д)'!M",TEXT(MATCH($C75,'2018-04 (Д)'!$C$2:$C$100,0)+1,0)))="Н/Д",AND(INDIRECT(CONCATENATE("'2018-05 (Д)'!M",TEXT(MATCH($C75,'2018-05 (Д)'!$C$2:$C$100,0)+1,0)))="Н/Д",INDIRECT(CONCATENATE("'2018-04 (Д)'!M",TEXT(MATCH($C75,'2018-04 (Д)'!$C$2:$C$100,0)+1,0))))),"Н/Д",((INDIRECT(CONCATENATE("'2018-05 (Д)'!M",TEXT(MATCH($C75,'2018-05 (Д)'!$C$2:$C$100,0)+1,0)))-INDIRECT(CONCATENATE("'2018-04 (Д)'!M",TEXT(MATCH($C75,'2018-04 (Д)'!$C$2:$C$100,0)+1,0))))/INDIRECT(CONCATENATE("'2018-04 (Д)'!M",TEXT(MATCH($C75,'2018-04 (Д)'!$C$2:$C$100,0)+1,0))))*100)</f>
        <v>-15.23403330716765</v>
      </c>
      <c r="CR75" s="9">
        <f ca="1">IF(OR(INDIRECT(CONCATENATE("'2018-06 (Д)'!M",TEXT(MATCH($C75,'2018-06 (Д)'!$C$2:$C$100,0)+1,0)))="Н/Д",INDIRECT(CONCATENATE("'2018-05 (Д)'!M",TEXT(MATCH($C75,'2018-05 (Д)'!$C$2:$C$100,0)+1,0)))="Н/Д",AND(INDIRECT(CONCATENATE("'2018-06 (Д)'!M",TEXT(MATCH($C75,'2018-06 (Д)'!$C$2:$C$100,0)+1,0)))="Н/Д",INDIRECT(CONCATENATE("'2018-05 (Д)'!M",TEXT(MATCH($C75,'2018-05 (Д)'!$C$2:$C$100,0)+1,0))))),"Н/Д",((INDIRECT(CONCATENATE("'2018-06 (Д)'!M",TEXT(MATCH($C75,'2018-06 (Д)'!$C$2:$C$100,0)+1,0)))-INDIRECT(CONCATENATE("'2018-05 (Д)'!M",TEXT(MATCH($C75,'2018-05 (Д)'!$C$2:$C$100,0)+1,0))))/INDIRECT(CONCATENATE("'2018-05 (Д)'!M",TEXT(MATCH($C75,'2018-05 (Д)'!$C$2:$C$100,0)+1,0))))*100)</f>
        <v>44.585754385396697</v>
      </c>
      <c r="CS75" s="9">
        <f ca="1">IF(OR(INDIRECT(CONCATENATE("'2018-07 (Д)'!M",TEXT(MATCH($C75,'2018-07 (Д)'!$C$2:$C$100,0)+1,0)))="Н/Д",INDIRECT(CONCATENATE("'2018-06 (Д)'!M",TEXT(MATCH($C75,'2018-06 (Д)'!$C$2:$C$100,0)+1,0)))="Н/Д",AND(INDIRECT(CONCATENATE("'2018-07 (Д)'!M",TEXT(MATCH($C75,'2018-07 (Д)'!$C$2:$C$100,0)+1,0)))="Н/Д",INDIRECT(CONCATENATE("'2018-06 (Д)'!M",TEXT(MATCH($C75,'2018-06 (Д)'!$C$2:$C$100,0)+1,0))))),"Н/Д",((INDIRECT(CONCATENATE("'2018-07 (Д)'!M",TEXT(MATCH($C75,'2018-07 (Д)'!$C$2:$C$100,0)+1,0)))-INDIRECT(CONCATENATE("'2018-06 (Д)'!M",TEXT(MATCH($C75,'2018-06 (Д)'!$C$2:$C$100,0)+1,0))))/INDIRECT(CONCATENATE("'2018-06 (Д)'!M",TEXT(MATCH($C75,'2018-06 (Д)'!$C$2:$C$100,0)+1,0))))*100)</f>
        <v>34.697284243915121</v>
      </c>
      <c r="CT75" s="9">
        <f ca="1">IF(OR(INDIRECT(CONCATENATE("'2018-08 (Д)'!M",TEXT(MATCH($C75,'2018-08 (Д)'!$C$2:$C$100,0)+1,0)))="Н/Д",INDIRECT(CONCATENATE("'2018-07 (Д)'!M",TEXT(MATCH($C75,'2018-07 (Д)'!$C$2:$C$100,0)+1,0)))="Н/Д",AND(INDIRECT(CONCATENATE("'2018-08 (Д)'!M",TEXT(MATCH($C75,'2018-08 (Д)'!$C$2:$C$100,0)+1,0)))="Н/Д",INDIRECT(CONCATENATE("'2018-07 (Д)'!M",TEXT(MATCH($C75,'2018-07 (Д)'!$C$2:$C$100,0)+1,0))))),"Н/Д",((INDIRECT(CONCATENATE("'2018-08 (Д)'!M",TEXT(MATCH($C75,'2018-08 (Д)'!$C$2:$C$100,0)+1,0)))-INDIRECT(CONCATENATE("'2018-07 (Д)'!M",TEXT(MATCH($C75,'2018-07 (Д)'!$C$2:$C$100,0)+1,0))))/INDIRECT(CONCATENATE("'2018-07 (Д)'!M",TEXT(MATCH($C75,'2018-07 (Д)'!$C$2:$C$100,0)+1,0))))*100)</f>
        <v>19.296143359216192</v>
      </c>
      <c r="CU75" s="9">
        <f ca="1">IF(OR(INDIRECT(CONCATENATE("'2018-09 (Д)'!M",TEXT(MATCH($C75,'2018-09 (Д)'!$C$2:$C$100,0)+1,0)))="Н/Д",INDIRECT(CONCATENATE("'2018-08 (Д)'!M",TEXT(MATCH($C75,'2018-08 (Д)'!$C$2:$C$100,0)+1,0)))="Н/Д",AND(INDIRECT(CONCATENATE("'2018-09 (Д)'!M",TEXT(MATCH($C75,'2018-09 (Д)'!$C$2:$C$100,0)+1,0)))="Н/Д",INDIRECT(CONCATENATE("'2018-08 (Д)'!M",TEXT(MATCH($C75,'2018-08 (Д)'!$C$2:$C$100,0)+1,0))))),"Н/Д",((INDIRECT(CONCATENATE("'2018-09 (Д)'!M",TEXT(MATCH($C75,'2018-09 (Д)'!$C$2:$C$100,0)+1,0)))-INDIRECT(CONCATENATE("'2018-08 (Д)'!M",TEXT(MATCH($C75,'2018-08 (Д)'!$C$2:$C$100,0)+1,0))))/INDIRECT(CONCATENATE("'2018-08 (Д)'!M",TEXT(MATCH($C75,'2018-08 (Д)'!$C$2:$C$100,0)+1,0))))*100)</f>
        <v>24.249198797059606</v>
      </c>
      <c r="CV75" s="9">
        <f ca="1">IF(OR(INDIRECT(CONCATENATE("'2018-10 (Д)'!M",TEXT(MATCH($C75,'2018-10 (Д)'!$C$2:$C$100,0)+1,0)))="Н/Д",INDIRECT(CONCATENATE("'2018-09 (Д)'!M",TEXT(MATCH($C75,'2018-09 (Д)'!$C$2:$C$100,0)+1,0)))="Н/Д",AND(INDIRECT(CONCATENATE("'2018-10 (Д)'!M",TEXT(MATCH($C75,'2018-10 (Д)'!$C$2:$C$100,0)+1,0)))="Н/Д",INDIRECT(CONCATENATE("'2018-09 (Д)'!M",TEXT(MATCH($C75,'2018-09 (Д)'!$C$2:$C$100,0)+1,0))))),"Н/Д",((INDIRECT(CONCATENATE("'2018-10 (Д)'!M",TEXT(MATCH($C75,'2018-10 (Д)'!$C$2:$C$100,0)+1,0)))-INDIRECT(CONCATENATE("'2018-09 (Д)'!M",TEXT(MATCH($C75,'2018-09 (Д)'!$C$2:$C$100,0)+1,0))))/INDIRECT(CONCATENATE("'2018-09 (Д)'!M",TEXT(MATCH($C75,'2018-09 (Д)'!$C$2:$C$100,0)+1,0))))*100)</f>
        <v>-28.590785498021017</v>
      </c>
      <c r="CW75" s="9">
        <f ca="1">IF(OR(INDIRECT(CONCATENATE("'2018-11 (Д)'!M",TEXT(MATCH($C75,'2018-11 (Д)'!$C$2:$C$100,0)+1,0)))="Н/Д",INDIRECT(CONCATENATE("'2018-10 (Д)'!M",TEXT(MATCH($C75,'2018-10 (Д)'!$C$2:$C$100,0)+1,0)))="Н/Д",AND(INDIRECT(CONCATENATE("'2018-11 (Д)'!M",TEXT(MATCH($C75,'2018-11 (Д)'!$C$2:$C$100,0)+1,0)))="Н/Д",INDIRECT(CONCATENATE("'2018-10 (Д)'!M",TEXT(MATCH($C75,'2018-10 (Д)'!$C$2:$C$100,0)+1,0))))),"Н/Д",((INDIRECT(CONCATENATE("'2018-11 (Д)'!M",TEXT(MATCH($C75,'2018-11 (Д)'!$C$2:$C$100,0)+1,0)))-INDIRECT(CONCATENATE("'2018-10 (Д)'!M",TEXT(MATCH($C75,'2018-10 (Д)'!$C$2:$C$100,0)+1,0))))/INDIRECT(CONCATENATE("'2018-10 (Д)'!M",TEXT(MATCH($C75,'2018-10 (Д)'!$C$2:$C$100,0)+1,0))))*100)</f>
        <v>12.083567239619539</v>
      </c>
      <c r="CX75" s="9">
        <f ca="1">IF(OR(INDIRECT(CONCATENATE("'2018-12 (Д)'!M",TEXT(MATCH($C75,'2018-12 (Д)'!$C$2:$C$100,0)+1,0)))="Н/Д",INDIRECT(CONCATENATE("'2018-11 (Д)'!M",TEXT(MATCH($C75,'2018-11 (Д)'!$C$2:$C$100,0)+1,0)))="Н/Д",AND(INDIRECT(CONCATENATE("'2018-12 (Д)'!M",TEXT(MATCH($C75,'2018-12 (Д)'!$C$2:$C$100,0)+1,0)))="Н/Д",INDIRECT(CONCATENATE("'2018-11 (Д)'!M",TEXT(MATCH($C75,'2018-11 (Д)'!$C$2:$C$100,0)+1,0))))),"Н/Д",((INDIRECT(CONCATENATE("'2018-12 (Д)'!M",TEXT(MATCH($C75,'2018-12 (Д)'!$C$2:$C$100,0)+1,0)))-INDIRECT(CONCATENATE("'2018-11 (Д)'!M",TEXT(MATCH($C75,'2018-11 (Д)'!$C$2:$C$100,0)+1,0))))/INDIRECT(CONCATENATE("'2018-11 (Д)'!M",TEXT(MATCH($C75,'2018-11 (Д)'!$C$2:$C$100,0)+1,0))))*100)</f>
        <v>-11.180170941936355</v>
      </c>
      <c r="CY75" s="9"/>
      <c r="CZ75" s="9">
        <f ca="1">IF(OR(INDIRECT(CONCATENATE("'2018-03 (Д)'!N",TEXT(MATCH($C75,'2018-03 (Д)'!$C$2:$C$100,0)+1,0)))="Н/Д",INDIRECT(CONCATENATE("'2018-02 (Д)'!N",TEXT(MATCH($C75,'2018-02 (Д)'!$C$2:$C$100,0)+1,0)))="Н/Д",AND(INDIRECT(CONCATENATE("'2018-03 (Д)'!N",TEXT(MATCH($C75,'2018-03 (Д)'!$C$2:$C$100,0)+1,0)))="Н/Д",INDIRECT(CONCATENATE("'2018-02 (Д)'!N",TEXT(MATCH($C75,'2018-02 (Д)'!$C$2:$C$100,0)+1,0))))),"Н/Д",((INDIRECT(CONCATENATE("'2018-03 (Д)'!N",TEXT(MATCH($C75,'2018-03 (Д)'!$C$2:$C$100,0)+1,0)))-INDIRECT(CONCATENATE("'2018-02 (Д)'!N",TEXT(MATCH($C75,'2018-02 (Д)'!$C$2:$C$100,0)+1,0))))/INDIRECT(CONCATENATE("'2018-02 (Д)'!N",TEXT(MATCH($C75,'2018-02 (Д)'!$C$2:$C$100,0)+1,0))))*100)</f>
        <v>115.91918622301193</v>
      </c>
      <c r="DA75" s="9">
        <f ca="1">IF(OR(INDIRECT(CONCATENATE("'2018-04 (Д)'!N",TEXT(MATCH($C75,'2018-04 (Д)'!$C$2:$C$100,0)+1,0)))="Н/Д",INDIRECT(CONCATENATE("'2018-03 (Д)'!N",TEXT(MATCH($C75,'2018-03 (Д)'!$C$2:$C$100,0)+1,0)))="Н/Д",AND(INDIRECT(CONCATENATE("'2018-04 (Д)'!N",TEXT(MATCH($C75,'2018-04 (Д)'!$C$2:$C$100,0)+1,0)))="Н/Д",INDIRECT(CONCATENATE("'2018-03 (Д)'!N",TEXT(MATCH($C75,'2018-03 (Д)'!$C$2:$C$100,0)+1,0))))),"Н/Д",((INDIRECT(CONCATENATE("'2018-04 (Д)'!N",TEXT(MATCH($C75,'2018-04 (Д)'!$C$2:$C$100,0)+1,0)))-INDIRECT(CONCATENATE("'2018-03 (Д)'!N",TEXT(MATCH($C75,'2018-03 (Д)'!$C$2:$C$100,0)+1,0))))/INDIRECT(CONCATENATE("'2018-03 (Д)'!N",TEXT(MATCH($C75,'2018-03 (Д)'!$C$2:$C$100,0)+1,0))))*100)</f>
        <v>61.608685909720919</v>
      </c>
      <c r="DB75" s="9">
        <f ca="1">IF(OR(INDIRECT(CONCATENATE("'2018-05 (Д)'!N",TEXT(MATCH($C75,'2018-05 (Д)'!$C$2:$C$100,0)+1,0)))="Н/Д",INDIRECT(CONCATENATE("'2018-04 (Д)'!N",TEXT(MATCH($C75,'2018-04 (Д)'!$C$2:$C$100,0)+1,0)))="Н/Д",AND(INDIRECT(CONCATENATE("'2018-05 (Д)'!N",TEXT(MATCH($C75,'2018-05 (Д)'!$C$2:$C$100,0)+1,0)))="Н/Д",INDIRECT(CONCATENATE("'2018-04 (Д)'!N",TEXT(MATCH($C75,'2018-04 (Д)'!$C$2:$C$100,0)+1,0))))),"Н/Д",((INDIRECT(CONCATENATE("'2018-05 (Д)'!N",TEXT(MATCH($C75,'2018-05 (Д)'!$C$2:$C$100,0)+1,0)))-INDIRECT(CONCATENATE("'2018-04 (Д)'!N",TEXT(MATCH($C75,'2018-04 (Д)'!$C$2:$C$100,0)+1,0))))/INDIRECT(CONCATENATE("'2018-04 (Д)'!N",TEXT(MATCH($C75,'2018-04 (Д)'!$C$2:$C$100,0)+1,0))))*100)</f>
        <v>45.149710004754361</v>
      </c>
      <c r="DC75" s="9">
        <f ca="1">IF(OR(INDIRECT(CONCATENATE("'2018-06 (Д)'!N",TEXT(MATCH($C75,'2018-06 (Д)'!$C$2:$C$100,0)+1,0)))="Н/Д",INDIRECT(CONCATENATE("'2018-05 (Д)'!N",TEXT(MATCH($C75,'2018-05 (Д)'!$C$2:$C$100,0)+1,0)))="Н/Д",AND(INDIRECT(CONCATENATE("'2018-06 (Д)'!N",TEXT(MATCH($C75,'2018-06 (Д)'!$C$2:$C$100,0)+1,0)))="Н/Д",INDIRECT(CONCATENATE("'2018-05 (Д)'!N",TEXT(MATCH($C75,'2018-05 (Д)'!$C$2:$C$100,0)+1,0))))),"Н/Д",((INDIRECT(CONCATENATE("'2018-06 (Д)'!N",TEXT(MATCH($C75,'2018-06 (Д)'!$C$2:$C$100,0)+1,0)))-INDIRECT(CONCATENATE("'2018-05 (Д)'!N",TEXT(MATCH($C75,'2018-05 (Д)'!$C$2:$C$100,0)+1,0))))/INDIRECT(CONCATENATE("'2018-05 (Д)'!N",TEXT(MATCH($C75,'2018-05 (Д)'!$C$2:$C$100,0)+1,0))))*100)</f>
        <v>29.438987682864255</v>
      </c>
      <c r="DD75" s="9">
        <f ca="1">IF(OR(INDIRECT(CONCATENATE("'2018-07 (Д)'!N",TEXT(MATCH($C75,'2018-07 (Д)'!$C$2:$C$100,0)+1,0)))="Н/Д",INDIRECT(CONCATENATE("'2018-06 (Д)'!N",TEXT(MATCH($C75,'2018-06 (Д)'!$C$2:$C$100,0)+1,0)))="Н/Д",AND(INDIRECT(CONCATENATE("'2018-07 (Д)'!N",TEXT(MATCH($C75,'2018-07 (Д)'!$C$2:$C$100,0)+1,0)))="Н/Д",INDIRECT(CONCATENATE("'2018-06 (Д)'!N",TEXT(MATCH($C75,'2018-06 (Д)'!$C$2:$C$100,0)+1,0))))),"Н/Д",((INDIRECT(CONCATENATE("'2018-07 (Д)'!N",TEXT(MATCH($C75,'2018-07 (Д)'!$C$2:$C$100,0)+1,0)))-INDIRECT(CONCATENATE("'2018-06 (Д)'!N",TEXT(MATCH($C75,'2018-06 (Д)'!$C$2:$C$100,0)+1,0))))/INDIRECT(CONCATENATE("'2018-06 (Д)'!N",TEXT(MATCH($C75,'2018-06 (Д)'!$C$2:$C$100,0)+1,0))))*100)</f>
        <v>22.206896103845629</v>
      </c>
      <c r="DE75" s="9">
        <f ca="1">IF(OR(INDIRECT(CONCATENATE("'2018-08 (Д)'!N",TEXT(MATCH($C75,'2018-08 (Д)'!$C$2:$C$100,0)+1,0)))="Н/Д",INDIRECT(CONCATENATE("'2018-07 (Д)'!N",TEXT(MATCH($C75,'2018-07 (Д)'!$C$2:$C$100,0)+1,0)))="Н/Д",AND(INDIRECT(CONCATENATE("'2018-08 (Д)'!N",TEXT(MATCH($C75,'2018-08 (Д)'!$C$2:$C$100,0)+1,0)))="Н/Д",INDIRECT(CONCATENATE("'2018-07 (Д)'!N",TEXT(MATCH($C75,'2018-07 (Д)'!$C$2:$C$100,0)+1,0))))),"Н/Д",((INDIRECT(CONCATENATE("'2018-08 (Д)'!N",TEXT(MATCH($C75,'2018-08 (Д)'!$C$2:$C$100,0)+1,0)))-INDIRECT(CONCATENATE("'2018-07 (Д)'!N",TEXT(MATCH($C75,'2018-07 (Д)'!$C$2:$C$100,0)+1,0))))/INDIRECT(CONCATENATE("'2018-07 (Д)'!N",TEXT(MATCH($C75,'2018-07 (Д)'!$C$2:$C$100,0)+1,0))))*100)</f>
        <v>18.245090236340648</v>
      </c>
      <c r="DF75" s="9">
        <f ca="1">IF(OR(INDIRECT(CONCATENATE("'2018-09 (Д)'!N",TEXT(MATCH($C75,'2018-09 (Д)'!$C$2:$C$100,0)+1,0)))="Н/Д",INDIRECT(CONCATENATE("'2018-08 (Д)'!N",TEXT(MATCH($C75,'2018-08 (Д)'!$C$2:$C$100,0)+1,0)))="Н/Д",AND(INDIRECT(CONCATENATE("'2018-09 (Д)'!N",TEXT(MATCH($C75,'2018-09 (Д)'!$C$2:$C$100,0)+1,0)))="Н/Д",INDIRECT(CONCATENATE("'2018-08 (Д)'!N",TEXT(MATCH($C75,'2018-08 (Д)'!$C$2:$C$100,0)+1,0))))),"Н/Д",((INDIRECT(CONCATENATE("'2018-09 (Д)'!N",TEXT(MATCH($C75,'2018-09 (Д)'!$C$2:$C$100,0)+1,0)))-INDIRECT(CONCATENATE("'2018-08 (Д)'!N",TEXT(MATCH($C75,'2018-08 (Д)'!$C$2:$C$100,0)+1,0))))/INDIRECT(CONCATENATE("'2018-08 (Д)'!N",TEXT(MATCH($C75,'2018-08 (Д)'!$C$2:$C$100,0)+1,0))))*100)</f>
        <v>13.342852512327221</v>
      </c>
      <c r="DG75" s="9">
        <f ca="1">IF(OR(INDIRECT(CONCATENATE("'2018-10 (Д)'!N",TEXT(MATCH($C75,'2018-10 (Д)'!$C$2:$C$100,0)+1,0)))="Н/Д",INDIRECT(CONCATENATE("'2018-09 (Д)'!N",TEXT(MATCH($C75,'2018-09 (Д)'!$C$2:$C$100,0)+1,0)))="Н/Д",AND(INDIRECT(CONCATENATE("'2018-10 (Д)'!N",TEXT(MATCH($C75,'2018-10 (Д)'!$C$2:$C$100,0)+1,0)))="Н/Д",INDIRECT(CONCATENATE("'2018-09 (Д)'!N",TEXT(MATCH($C75,'2018-09 (Д)'!$C$2:$C$100,0)+1,0))))),"Н/Д",((INDIRECT(CONCATENATE("'2018-10 (Д)'!N",TEXT(MATCH($C75,'2018-10 (Д)'!$C$2:$C$100,0)+1,0)))-INDIRECT(CONCATENATE("'2018-09 (Д)'!N",TEXT(MATCH($C75,'2018-09 (Д)'!$C$2:$C$100,0)+1,0))))/INDIRECT(CONCATENATE("'2018-09 (Д)'!N",TEXT(MATCH($C75,'2018-09 (Д)'!$C$2:$C$100,0)+1,0))))*100)</f>
        <v>10.307925701319093</v>
      </c>
      <c r="DH75" s="9">
        <f ca="1">IF(OR(INDIRECT(CONCATENATE("'2018-11 (Д)'!N",TEXT(MATCH($C75,'2018-11 (Д)'!$C$2:$C$100,0)+1,0)))="Н/Д",INDIRECT(CONCATENATE("'2018-10 (Д)'!N",TEXT(MATCH($C75,'2018-10 (Д)'!$C$2:$C$100,0)+1,0)))="Н/Д",AND(INDIRECT(CONCATENATE("'2018-11 (Д)'!N",TEXT(MATCH($C75,'2018-11 (Д)'!$C$2:$C$100,0)+1,0)))="Н/Д",INDIRECT(CONCATENATE("'2018-10 (Д)'!N",TEXT(MATCH($C75,'2018-10 (Д)'!$C$2:$C$100,0)+1,0))))),"Н/Д",((INDIRECT(CONCATENATE("'2018-11 (Д)'!N",TEXT(MATCH($C75,'2018-11 (Д)'!$C$2:$C$100,0)+1,0)))-INDIRECT(CONCATENATE("'2018-10 (Д)'!N",TEXT(MATCH($C75,'2018-10 (Д)'!$C$2:$C$100,0)+1,0))))/INDIRECT(CONCATENATE("'2018-10 (Д)'!N",TEXT(MATCH($C75,'2018-10 (Д)'!$C$2:$C$100,0)+1,0))))*100)</f>
        <v>11.704787777909482</v>
      </c>
      <c r="DI75" s="9">
        <f ca="1">IF(OR(INDIRECT(CONCATENATE("'2018-12 (Д)'!N",TEXT(MATCH($C75,'2018-12 (Д)'!$C$2:$C$100,0)+1,0)))="Н/Д",INDIRECT(CONCATENATE("'2018-11 (Д)'!N",TEXT(MATCH($C75,'2018-11 (Д)'!$C$2:$C$100,0)+1,0)))="Н/Д",AND(INDIRECT(CONCATENATE("'2018-12 (Д)'!N",TEXT(MATCH($C75,'2018-12 (Д)'!$C$2:$C$100,0)+1,0)))="Н/Д",INDIRECT(CONCATENATE("'2018-11 (Д)'!N",TEXT(MATCH($C75,'2018-11 (Д)'!$C$2:$C$100,0)+1,0))))),"Н/Д",((INDIRECT(CONCATENATE("'2018-12 (Д)'!N",TEXT(MATCH($C75,'2018-12 (Д)'!$C$2:$C$100,0)+1,0)))-INDIRECT(CONCATENATE("'2018-11 (Д)'!N",TEXT(MATCH($C75,'2018-11 (Д)'!$C$2:$C$100,0)+1,0))))/INDIRECT(CONCATENATE("'2018-11 (Д)'!N",TEXT(MATCH($C75,'2018-11 (Д)'!$C$2:$C$100,0)+1,0))))*100)</f>
        <v>11.027433535629815</v>
      </c>
      <c r="DJ75" s="9"/>
      <c r="DK75" s="9">
        <f ca="1">IF(OR(INDIRECT(CONCATENATE("'2018-03 (Д)'!O",TEXT(MATCH($C75,'2018-03 (Д)'!$C$2:$C$100,0)+1,0)))="Н/Д",INDIRECT(CONCATENATE("'2018-02 (Д)'!O",TEXT(MATCH($C75,'2018-02 (Д)'!$C$2:$C$100,0)+1,0)))="Н/Д",AND(INDIRECT(CONCATENATE("'2018-03 (Д)'!O",TEXT(MATCH($C75,'2018-03 (Д)'!$C$2:$C$100,0)+1,0)))="Н/Д",INDIRECT(CONCATENATE("'2018-02 (Д)'!O",TEXT(MATCH($C75,'2018-02 (Д)'!$C$2:$C$100,0)+1,0))))),"Н/Д",((INDIRECT(CONCATENATE("'2018-03 (Д)'!O",TEXT(MATCH($C75,'2018-03 (Д)'!$C$2:$C$100,0)+1,0)))-INDIRECT(CONCATENATE("'2018-02 (Д)'!O",TEXT(MATCH($C75,'2018-02 (Д)'!$C$2:$C$100,0)+1,0))))/INDIRECT(CONCATENATE("'2018-02 (Д)'!O",TEXT(MATCH($C75,'2018-02 (Д)'!$C$2:$C$100,0)+1,0))))*100)</f>
        <v>-123.89865656610444</v>
      </c>
      <c r="DL75" s="9">
        <f ca="1">IF(OR(INDIRECT(CONCATENATE("'2018-04 (Д)'!O",TEXT(MATCH($C75,'2018-04 (Д)'!$C$2:$C$100,0)+1,0)))="Н/Д",INDIRECT(CONCATENATE("'2018-03 (Д)'!O",TEXT(MATCH($C75,'2018-03 (Д)'!$C$2:$C$100,0)+1,0)))="Н/Д",AND(INDIRECT(CONCATENATE("'2018-04 (Д)'!O",TEXT(MATCH($C75,'2018-04 (Д)'!$C$2:$C$100,0)+1,0)))="Н/Д",INDIRECT(CONCATENATE("'2018-03 (Д)'!O",TEXT(MATCH($C75,'2018-03 (Д)'!$C$2:$C$100,0)+1,0))))),"Н/Д",((INDIRECT(CONCATENATE("'2018-04 (Д)'!O",TEXT(MATCH($C75,'2018-04 (Д)'!$C$2:$C$100,0)+1,0)))-INDIRECT(CONCATENATE("'2018-03 (Д)'!O",TEXT(MATCH($C75,'2018-03 (Д)'!$C$2:$C$100,0)+1,0))))/INDIRECT(CONCATENATE("'2018-03 (Д)'!O",TEXT(MATCH($C75,'2018-03 (Д)'!$C$2:$C$100,0)+1,0))))*100)</f>
        <v>-453.99078104559226</v>
      </c>
      <c r="DM75" s="9">
        <f ca="1">IF(OR(INDIRECT(CONCATENATE("'2018-05 (Д)'!O",TEXT(MATCH($C75,'2018-05 (Д)'!$C$2:$C$100,0)+1,0)))="Н/Д",INDIRECT(CONCATENATE("'2018-04 (Д)'!O",TEXT(MATCH($C75,'2018-04 (Д)'!$C$2:$C$100,0)+1,0)))="Н/Д",AND(INDIRECT(CONCATENATE("'2018-05 (Д)'!O",TEXT(MATCH($C75,'2018-05 (Д)'!$C$2:$C$100,0)+1,0)))="Н/Д",INDIRECT(CONCATENATE("'2018-04 (Д)'!O",TEXT(MATCH($C75,'2018-04 (Д)'!$C$2:$C$100,0)+1,0))))),"Н/Д",((INDIRECT(CONCATENATE("'2018-05 (Д)'!O",TEXT(MATCH($C75,'2018-05 (Д)'!$C$2:$C$100,0)+1,0)))-INDIRECT(CONCATENATE("'2018-04 (Д)'!O",TEXT(MATCH($C75,'2018-04 (Д)'!$C$2:$C$100,0)+1,0))))/INDIRECT(CONCATENATE("'2018-04 (Д)'!O",TEXT(MATCH($C75,'2018-04 (Д)'!$C$2:$C$100,0)+1,0))))*100)</f>
        <v>-94.438985559894377</v>
      </c>
      <c r="DN75" s="9">
        <f ca="1">IF(OR(INDIRECT(CONCATENATE("'2018-06 (Д)'!O",TEXT(MATCH($C75,'2018-06 (Д)'!$C$2:$C$100,0)+1,0)))="Н/Д",INDIRECT(CONCATENATE("'2018-05 (Д)'!O",TEXT(MATCH($C75,'2018-05 (Д)'!$C$2:$C$100,0)+1,0)))="Н/Д",AND(INDIRECT(CONCATENATE("'2018-06 (Д)'!O",TEXT(MATCH($C75,'2018-06 (Д)'!$C$2:$C$100,0)+1,0)))="Н/Д",INDIRECT(CONCATENATE("'2018-05 (Д)'!O",TEXT(MATCH($C75,'2018-05 (Д)'!$C$2:$C$100,0)+1,0))))),"Н/Д",((INDIRECT(CONCATENATE("'2018-06 (Д)'!O",TEXT(MATCH($C75,'2018-06 (Д)'!$C$2:$C$100,0)+1,0)))-INDIRECT(CONCATENATE("'2018-05 (Д)'!O",TEXT(MATCH($C75,'2018-05 (Д)'!$C$2:$C$100,0)+1,0))))/INDIRECT(CONCATENATE("'2018-05 (Д)'!O",TEXT(MATCH($C75,'2018-05 (Д)'!$C$2:$C$100,0)+1,0))))*100)</f>
        <v>1862.5479298608448</v>
      </c>
      <c r="DO75" s="9">
        <f ca="1">IF(OR(INDIRECT(CONCATENATE("'2018-07 (Д)'!O",TEXT(MATCH($C75,'2018-07 (Д)'!$C$2:$C$100,0)+1,0)))="Н/Д",INDIRECT(CONCATENATE("'2018-06 (Д)'!O",TEXT(MATCH($C75,'2018-06 (Д)'!$C$2:$C$100,0)+1,0)))="Н/Д",AND(INDIRECT(CONCATENATE("'2018-07 (Д)'!O",TEXT(MATCH($C75,'2018-07 (Д)'!$C$2:$C$100,0)+1,0)))="Н/Д",INDIRECT(CONCATENATE("'2018-06 (Д)'!O",TEXT(MATCH($C75,'2018-06 (Д)'!$C$2:$C$100,0)+1,0))))),"Н/Д",((INDIRECT(CONCATENATE("'2018-07 (Д)'!O",TEXT(MATCH($C75,'2018-07 (Д)'!$C$2:$C$100,0)+1,0)))-INDIRECT(CONCATENATE("'2018-06 (Д)'!O",TEXT(MATCH($C75,'2018-06 (Д)'!$C$2:$C$100,0)+1,0))))/INDIRECT(CONCATENATE("'2018-06 (Д)'!O",TEXT(MATCH($C75,'2018-06 (Д)'!$C$2:$C$100,0)+1,0))))*100)</f>
        <v>-109.99899566875291</v>
      </c>
      <c r="DP75" s="9">
        <f ca="1">IF(OR(INDIRECT(CONCATENATE("'2018-08 (Д)'!O",TEXT(MATCH($C75,'2018-08 (Д)'!$C$2:$C$100,0)+1,0)))="Н/Д",INDIRECT(CONCATENATE("'2018-07 (Д)'!O",TEXT(MATCH($C75,'2018-07 (Д)'!$C$2:$C$100,0)+1,0)))="Н/Д",AND(INDIRECT(CONCATENATE("'2018-08 (Д)'!O",TEXT(MATCH($C75,'2018-08 (Д)'!$C$2:$C$100,0)+1,0)))="Н/Д",INDIRECT(CONCATENATE("'2018-07 (Д)'!O",TEXT(MATCH($C75,'2018-07 (Д)'!$C$2:$C$100,0)+1,0))))),"Н/Д",((INDIRECT(CONCATENATE("'2018-08 (Д)'!O",TEXT(MATCH($C75,'2018-08 (Д)'!$C$2:$C$100,0)+1,0)))-INDIRECT(CONCATENATE("'2018-07 (Д)'!O",TEXT(MATCH($C75,'2018-07 (Д)'!$C$2:$C$100,0)+1,0))))/INDIRECT(CONCATENATE("'2018-07 (Д)'!O",TEXT(MATCH($C75,'2018-07 (Д)'!$C$2:$C$100,0)+1,0))))*100)</f>
        <v>-152.38772177779009</v>
      </c>
      <c r="DQ75" s="9">
        <f ca="1">IF(OR(INDIRECT(CONCATENATE("'2018-09 (Д)'!O",TEXT(MATCH($C75,'2018-09 (Д)'!$C$2:$C$100,0)+1,0)))="Н/Д",INDIRECT(CONCATENATE("'2018-08 (Д)'!O",TEXT(MATCH($C75,'2018-08 (Д)'!$C$2:$C$100,0)+1,0)))="Н/Д",AND(INDIRECT(CONCATENATE("'2018-09 (Д)'!O",TEXT(MATCH($C75,'2018-09 (Д)'!$C$2:$C$100,0)+1,0)))="Н/Д",INDIRECT(CONCATENATE("'2018-08 (Д)'!O",TEXT(MATCH($C75,'2018-08 (Д)'!$C$2:$C$100,0)+1,0))))),"Н/Д",((INDIRECT(CONCATENATE("'2018-09 (Д)'!O",TEXT(MATCH($C75,'2018-09 (Д)'!$C$2:$C$100,0)+1,0)))-INDIRECT(CONCATENATE("'2018-08 (Д)'!O",TEXT(MATCH($C75,'2018-08 (Д)'!$C$2:$C$100,0)+1,0))))/INDIRECT(CONCATENATE("'2018-08 (Д)'!O",TEXT(MATCH($C75,'2018-08 (Д)'!$C$2:$C$100,0)+1,0))))*100)</f>
        <v>-81.933334381041277</v>
      </c>
      <c r="DR75" s="9">
        <f ca="1">IF(OR(INDIRECT(CONCATENATE("'2018-10 (Д)'!O",TEXT(MATCH($C75,'2018-10 (Д)'!$C$2:$C$100,0)+1,0)))="Н/Д",INDIRECT(CONCATENATE("'2018-09 (Д)'!O",TEXT(MATCH($C75,'2018-09 (Д)'!$C$2:$C$100,0)+1,0)))="Н/Д",AND(INDIRECT(CONCATENATE("'2018-10 (Д)'!O",TEXT(MATCH($C75,'2018-10 (Д)'!$C$2:$C$100,0)+1,0)))="Н/Д",INDIRECT(CONCATENATE("'2018-09 (Д)'!O",TEXT(MATCH($C75,'2018-09 (Д)'!$C$2:$C$100,0)+1,0))))),"Н/Д",((INDIRECT(CONCATENATE("'2018-10 (Д)'!O",TEXT(MATCH($C75,'2018-10 (Д)'!$C$2:$C$100,0)+1,0)))-INDIRECT(CONCATENATE("'2018-09 (Д)'!O",TEXT(MATCH($C75,'2018-09 (Д)'!$C$2:$C$100,0)+1,0))))/INDIRECT(CONCATENATE("'2018-09 (Д)'!O",TEXT(MATCH($C75,'2018-09 (Д)'!$C$2:$C$100,0)+1,0))))*100)</f>
        <v>-34.815008118760531</v>
      </c>
      <c r="DS75" s="9">
        <f ca="1">IF(OR(INDIRECT(CONCATENATE("'2018-11 (Д)'!O",TEXT(MATCH($C75,'2018-11 (Д)'!$C$2:$C$100,0)+1,0)))="Н/Д",INDIRECT(CONCATENATE("'2018-10 (Д)'!O",TEXT(MATCH($C75,'2018-10 (Д)'!$C$2:$C$100,0)+1,0)))="Н/Д",AND(INDIRECT(CONCATENATE("'2018-11 (Д)'!O",TEXT(MATCH($C75,'2018-11 (Д)'!$C$2:$C$100,0)+1,0)))="Н/Д",INDIRECT(CONCATENATE("'2018-10 (Д)'!O",TEXT(MATCH($C75,'2018-10 (Д)'!$C$2:$C$100,0)+1,0))))),"Н/Д",((INDIRECT(CONCATENATE("'2018-11 (Д)'!O",TEXT(MATCH($C75,'2018-11 (Д)'!$C$2:$C$100,0)+1,0)))-INDIRECT(CONCATENATE("'2018-10 (Д)'!O",TEXT(MATCH($C75,'2018-10 (Д)'!$C$2:$C$100,0)+1,0))))/INDIRECT(CONCATENATE("'2018-10 (Д)'!O",TEXT(MATCH($C75,'2018-10 (Д)'!$C$2:$C$100,0)+1,0))))*100)</f>
        <v>5335.5144344109794</v>
      </c>
      <c r="DT75" s="9">
        <f ca="1">IF(OR(INDIRECT(CONCATENATE("'2018-12 (Д)'!O",TEXT(MATCH($C75,'2018-12 (Д)'!$C$2:$C$100,0)+1,0)))="Н/Д",INDIRECT(CONCATENATE("'2018-11 (Д)'!O",TEXT(MATCH($C75,'2018-11 (Д)'!$C$2:$C$100,0)+1,0)))="Н/Д",AND(INDIRECT(CONCATENATE("'2018-12 (Д)'!O",TEXT(MATCH($C75,'2018-12 (Д)'!$C$2:$C$100,0)+1,0)))="Н/Д",INDIRECT(CONCATENATE("'2018-11 (Д)'!O",TEXT(MATCH($C75,'2018-11 (Д)'!$C$2:$C$100,0)+1,0))))),"Н/Д",((INDIRECT(CONCATENATE("'2018-12 (Д)'!O",TEXT(MATCH($C75,'2018-12 (Д)'!$C$2:$C$100,0)+1,0)))-INDIRECT(CONCATENATE("'2018-11 (Д)'!O",TEXT(MATCH($C75,'2018-11 (Д)'!$C$2:$C$100,0)+1,0))))/INDIRECT(CONCATENATE("'2018-11 (Д)'!O",TEXT(MATCH($C75,'2018-11 (Д)'!$C$2:$C$100,0)+1,0))))*100)</f>
        <v>66.605235204483634</v>
      </c>
      <c r="DU75" s="9"/>
      <c r="DV75" s="9">
        <f ca="1">IF(OR(INDIRECT(CONCATENATE("'2018-03 (Д)'!P",TEXT(MATCH($C75,'2018-03 (Д)'!$C$2:$C$100,0)+1,0)))="Н/Д",INDIRECT(CONCATENATE("'2018-02 (Д)'!P",TEXT(MATCH($C75,'2018-02 (Д)'!$C$2:$C$100,0)+1,0)))="Н/Д",AND(INDIRECT(CONCATENATE("'2018-03 (Д)'!P",TEXT(MATCH($C75,'2018-03 (Д)'!$C$2:$C$100,0)+1,0)))="Н/Д",INDIRECT(CONCATENATE("'2018-02 (Д)'!P",TEXT(MATCH($C75,'2018-02 (Д)'!$C$2:$C$100,0)+1,0))))),"Н/Д",((INDIRECT(CONCATENATE("'2018-03 (Д)'!P",TEXT(MATCH($C75,'2018-03 (Д)'!$C$2:$C$100,0)+1,0)))-INDIRECT(CONCATENATE("'2018-02 (Д)'!P",TEXT(MATCH($C75,'2018-02 (Д)'!$C$2:$C$100,0)+1,0))))/INDIRECT(CONCATENATE("'2018-02 (Д)'!P",TEXT(MATCH($C75,'2018-02 (Д)'!$C$2:$C$100,0)+1,0))))*100)</f>
        <v>44.714644067542892</v>
      </c>
      <c r="DW75" s="9">
        <f ca="1">IF(OR(INDIRECT(CONCATENATE("'2018-04 (Д)'!P",TEXT(MATCH($C75,'2018-04 (Д)'!$C$2:$C$100,0)+1,0)))="Н/Д",INDIRECT(CONCATENATE("'2018-03 (Д)'!P",TEXT(MATCH($C75,'2018-03 (Д)'!$C$2:$C$100,0)+1,0)))="Н/Д",AND(INDIRECT(CONCATENATE("'2018-04 (Д)'!P",TEXT(MATCH($C75,'2018-04 (Д)'!$C$2:$C$100,0)+1,0)))="Н/Д",INDIRECT(CONCATENATE("'2018-03 (Д)'!P",TEXT(MATCH($C75,'2018-03 (Д)'!$C$2:$C$100,0)+1,0))))),"Н/Д",((INDIRECT(CONCATENATE("'2018-04 (Д)'!P",TEXT(MATCH($C75,'2018-04 (Д)'!$C$2:$C$100,0)+1,0)))-INDIRECT(CONCATENATE("'2018-03 (Д)'!P",TEXT(MATCH($C75,'2018-03 (Д)'!$C$2:$C$100,0)+1,0))))/INDIRECT(CONCATENATE("'2018-03 (Д)'!P",TEXT(MATCH($C75,'2018-03 (Д)'!$C$2:$C$100,0)+1,0))))*100)</f>
        <v>112.48832563358258</v>
      </c>
      <c r="DX75" s="9">
        <f ca="1">IF(OR(INDIRECT(CONCATENATE("'2018-05 (Д)'!P",TEXT(MATCH($C75,'2018-05 (Д)'!$C$2:$C$100,0)+1,0)))="Н/Д",INDIRECT(CONCATENATE("'2018-04 (Д)'!P",TEXT(MATCH($C75,'2018-04 (Д)'!$C$2:$C$100,0)+1,0)))="Н/Д",AND(INDIRECT(CONCATENATE("'2018-05 (Д)'!P",TEXT(MATCH($C75,'2018-05 (Д)'!$C$2:$C$100,0)+1,0)))="Н/Д",INDIRECT(CONCATENATE("'2018-04 (Д)'!P",TEXT(MATCH($C75,'2018-04 (Д)'!$C$2:$C$100,0)+1,0))))),"Н/Д",((INDIRECT(CONCATENATE("'2018-05 (Д)'!P",TEXT(MATCH($C75,'2018-05 (Д)'!$C$2:$C$100,0)+1,0)))-INDIRECT(CONCATENATE("'2018-04 (Д)'!P",TEXT(MATCH($C75,'2018-04 (Д)'!$C$2:$C$100,0)+1,0))))/INDIRECT(CONCATENATE("'2018-04 (Д)'!P",TEXT(MATCH($C75,'2018-04 (Д)'!$C$2:$C$100,0)+1,0))))*100)</f>
        <v>-49.807583104757548</v>
      </c>
      <c r="DY75" s="9">
        <f ca="1">IF(OR(INDIRECT(CONCATENATE("'2018-06 (Д)'!P",TEXT(MATCH($C75,'2018-06 (Д)'!$C$2:$C$100,0)+1,0)))="Н/Д",INDIRECT(CONCATENATE("'2018-05 (Д)'!P",TEXT(MATCH($C75,'2018-05 (Д)'!$C$2:$C$100,0)+1,0)))="Н/Д",AND(INDIRECT(CONCATENATE("'2018-06 (Д)'!P",TEXT(MATCH($C75,'2018-06 (Д)'!$C$2:$C$100,0)+1,0)))="Н/Д",INDIRECT(CONCATENATE("'2018-05 (Д)'!P",TEXT(MATCH($C75,'2018-05 (Д)'!$C$2:$C$100,0)+1,0))))),"Н/Д",((INDIRECT(CONCATENATE("'2018-06 (Д)'!P",TEXT(MATCH($C75,'2018-06 (Д)'!$C$2:$C$100,0)+1,0)))-INDIRECT(CONCATENATE("'2018-05 (Д)'!P",TEXT(MATCH($C75,'2018-05 (Д)'!$C$2:$C$100,0)+1,0))))/INDIRECT(CONCATENATE("'2018-05 (Д)'!P",TEXT(MATCH($C75,'2018-05 (Д)'!$C$2:$C$100,0)+1,0))))*100)</f>
        <v>11.141020459687608</v>
      </c>
      <c r="DZ75" s="9">
        <f ca="1">IF(OR(INDIRECT(CONCATENATE("'2018-07 (Д)'!P",TEXT(MATCH($C75,'2018-07 (Д)'!$C$2:$C$100,0)+1,0)))="Н/Д",INDIRECT(CONCATENATE("'2018-06 (Д)'!P",TEXT(MATCH($C75,'2018-06 (Д)'!$C$2:$C$100,0)+1,0)))="Н/Д",AND(INDIRECT(CONCATENATE("'2018-07 (Д)'!P",TEXT(MATCH($C75,'2018-07 (Д)'!$C$2:$C$100,0)+1,0)))="Н/Д",INDIRECT(CONCATENATE("'2018-06 (Д)'!P",TEXT(MATCH($C75,'2018-06 (Д)'!$C$2:$C$100,0)+1,0))))),"Н/Д",((INDIRECT(CONCATENATE("'2018-07 (Д)'!P",TEXT(MATCH($C75,'2018-07 (Д)'!$C$2:$C$100,0)+1,0)))-INDIRECT(CONCATENATE("'2018-06 (Д)'!P",TEXT(MATCH($C75,'2018-06 (Д)'!$C$2:$C$100,0)+1,0))))/INDIRECT(CONCATENATE("'2018-06 (Д)'!P",TEXT(MATCH($C75,'2018-06 (Д)'!$C$2:$C$100,0)+1,0))))*100)</f>
        <v>63.106648650567088</v>
      </c>
      <c r="EA75" s="9">
        <f ca="1">IF(OR(INDIRECT(CONCATENATE("'2018-08 (Д)'!P",TEXT(MATCH($C75,'2018-08 (Д)'!$C$2:$C$100,0)+1,0)))="Н/Д",INDIRECT(CONCATENATE("'2018-07 (Д)'!P",TEXT(MATCH($C75,'2018-07 (Д)'!$C$2:$C$100,0)+1,0)))="Н/Д",AND(INDIRECT(CONCATENATE("'2018-08 (Д)'!P",TEXT(MATCH($C75,'2018-08 (Д)'!$C$2:$C$100,0)+1,0)))="Н/Д",INDIRECT(CONCATENATE("'2018-07 (Д)'!P",TEXT(MATCH($C75,'2018-07 (Д)'!$C$2:$C$100,0)+1,0))))),"Н/Д",((INDIRECT(CONCATENATE("'2018-08 (Д)'!P",TEXT(MATCH($C75,'2018-08 (Д)'!$C$2:$C$100,0)+1,0)))-INDIRECT(CONCATENATE("'2018-07 (Д)'!P",TEXT(MATCH($C75,'2018-07 (Д)'!$C$2:$C$100,0)+1,0))))/INDIRECT(CONCATENATE("'2018-07 (Д)'!P",TEXT(MATCH($C75,'2018-07 (Д)'!$C$2:$C$100,0)+1,0))))*100)</f>
        <v>-37.745395300625177</v>
      </c>
      <c r="EB75" s="9">
        <f ca="1">IF(OR(INDIRECT(CONCATENATE("'2018-09 (Д)'!P",TEXT(MATCH($C75,'2018-09 (Д)'!$C$2:$C$100,0)+1,0)))="Н/Д",INDIRECT(CONCATENATE("'2018-08 (Д)'!P",TEXT(MATCH($C75,'2018-08 (Д)'!$C$2:$C$100,0)+1,0)))="Н/Д",AND(INDIRECT(CONCATENATE("'2018-09 (Д)'!P",TEXT(MATCH($C75,'2018-09 (Д)'!$C$2:$C$100,0)+1,0)))="Н/Д",INDIRECT(CONCATENATE("'2018-08 (Д)'!P",TEXT(MATCH($C75,'2018-08 (Д)'!$C$2:$C$100,0)+1,0))))),"Н/Д",((INDIRECT(CONCATENATE("'2018-09 (Д)'!P",TEXT(MATCH($C75,'2018-09 (Д)'!$C$2:$C$100,0)+1,0)))-INDIRECT(CONCATENATE("'2018-08 (Д)'!P",TEXT(MATCH($C75,'2018-08 (Д)'!$C$2:$C$100,0)+1,0))))/INDIRECT(CONCATENATE("'2018-08 (Д)'!P",TEXT(MATCH($C75,'2018-08 (Д)'!$C$2:$C$100,0)+1,0))))*100)</f>
        <v>-25.01126642869793</v>
      </c>
      <c r="EC75" s="9">
        <f ca="1">IF(OR(INDIRECT(CONCATENATE("'2018-10 (Д)'!P",TEXT(MATCH($C75,'2018-10 (Д)'!$C$2:$C$100,0)+1,0)))="Н/Д",INDIRECT(CONCATENATE("'2018-09 (Д)'!P",TEXT(MATCH($C75,'2018-09 (Д)'!$C$2:$C$100,0)+1,0)))="Н/Д",AND(INDIRECT(CONCATENATE("'2018-10 (Д)'!P",TEXT(MATCH($C75,'2018-10 (Д)'!$C$2:$C$100,0)+1,0)))="Н/Д",INDIRECT(CONCATENATE("'2018-09 (Д)'!P",TEXT(MATCH($C75,'2018-09 (Д)'!$C$2:$C$100,0)+1,0))))),"Н/Д",((INDIRECT(CONCATENATE("'2018-10 (Д)'!P",TEXT(MATCH($C75,'2018-10 (Д)'!$C$2:$C$100,0)+1,0)))-INDIRECT(CONCATENATE("'2018-09 (Д)'!P",TEXT(MATCH($C75,'2018-09 (Д)'!$C$2:$C$100,0)+1,0))))/INDIRECT(CONCATENATE("'2018-09 (Д)'!P",TEXT(MATCH($C75,'2018-09 (Д)'!$C$2:$C$100,0)+1,0))))*100)</f>
        <v>94.452504162925067</v>
      </c>
      <c r="ED75" s="9">
        <f ca="1">IF(OR(INDIRECT(CONCATENATE("'2018-11 (Д)'!P",TEXT(MATCH($C75,'2018-11 (Д)'!$C$2:$C$100,0)+1,0)))="Н/Д",INDIRECT(CONCATENATE("'2018-10 (Д)'!P",TEXT(MATCH($C75,'2018-10 (Д)'!$C$2:$C$100,0)+1,0)))="Н/Д",AND(INDIRECT(CONCATENATE("'2018-11 (Д)'!P",TEXT(MATCH($C75,'2018-11 (Д)'!$C$2:$C$100,0)+1,0)))="Н/Д",INDIRECT(CONCATENATE("'2018-10 (Д)'!P",TEXT(MATCH($C75,'2018-10 (Д)'!$C$2:$C$100,0)+1,0))))),"Н/Д",((INDIRECT(CONCATENATE("'2018-11 (Д)'!P",TEXT(MATCH($C75,'2018-11 (Д)'!$C$2:$C$100,0)+1,0)))-INDIRECT(CONCATENATE("'2018-10 (Д)'!P",TEXT(MATCH($C75,'2018-10 (Д)'!$C$2:$C$100,0)+1,0))))/INDIRECT(CONCATENATE("'2018-10 (Д)'!P",TEXT(MATCH($C75,'2018-10 (Д)'!$C$2:$C$100,0)+1,0))))*100)</f>
        <v>-26.844232168349791</v>
      </c>
      <c r="EE75" s="9">
        <f ca="1">IF(OR(INDIRECT(CONCATENATE("'2018-12 (Д)'!P",TEXT(MATCH($C75,'2018-12 (Д)'!$C$2:$C$100,0)+1,0)))="Н/Д",INDIRECT(CONCATENATE("'2018-11 (Д)'!P",TEXT(MATCH($C75,'2018-11 (Д)'!$C$2:$C$100,0)+1,0)))="Н/Д",AND(INDIRECT(CONCATENATE("'2018-12 (Д)'!P",TEXT(MATCH($C75,'2018-12 (Д)'!$C$2:$C$100,0)+1,0)))="Н/Д",INDIRECT(CONCATENATE("'2018-11 (Д)'!P",TEXT(MATCH($C75,'2018-11 (Д)'!$C$2:$C$100,0)+1,0))))),"Н/Д",((INDIRECT(CONCATENATE("'2018-12 (Д)'!P",TEXT(MATCH($C75,'2018-12 (Д)'!$C$2:$C$100,0)+1,0)))-INDIRECT(CONCATENATE("'2018-11 (Д)'!P",TEXT(MATCH($C75,'2018-11 (Д)'!$C$2:$C$100,0)+1,0))))/INDIRECT(CONCATENATE("'2018-11 (Д)'!P",TEXT(MATCH($C75,'2018-11 (Д)'!$C$2:$C$100,0)+1,0))))*100)</f>
        <v>-2.8295801067327218</v>
      </c>
      <c r="EF75" s="9"/>
      <c r="EG75" s="9">
        <f ca="1">IF(OR(INDIRECT(CONCATENATE("'2018-03 (Д)'!Q",TEXT(MATCH($C75,'2018-03 (Д)'!$C$2:$C$100,0)+1,0)))="Н/Д",INDIRECT(CONCATENATE("'2018-02 (Д)'!Q",TEXT(MATCH($C75,'2018-02 (Д)'!$C$2:$C$100,0)+1,0)))="Н/Д",AND(INDIRECT(CONCATENATE("'2018-03 (Д)'!Q",TEXT(MATCH($C75,'2018-03 (Д)'!$C$2:$C$100,0)+1,0)))="Н/Д",INDIRECT(CONCATENATE("'2018-02 (Д)'!Q",TEXT(MATCH($C75,'2018-02 (Д)'!$C$2:$C$100,0)+1,0))))),"Н/Д",((INDIRECT(CONCATENATE("'2018-03 (Д)'!Q",TEXT(MATCH($C75,'2018-03 (Д)'!$C$2:$C$100,0)+1,0)))-INDIRECT(CONCATENATE("'2018-02 (Д)'!Q",TEXT(MATCH($C75,'2018-02 (Д)'!$C$2:$C$100,0)+1,0))))/INDIRECT(CONCATENATE("'2018-02 (Д)'!Q",TEXT(MATCH($C75,'2018-02 (Д)'!$C$2:$C$100,0)+1,0))))*100)</f>
        <v>916.48575612674176</v>
      </c>
      <c r="EH75" s="9">
        <f ca="1">IF(OR(INDIRECT(CONCATENATE("'2018-04 (Д)'!Q",TEXT(MATCH($C75,'2018-04 (Д)'!$C$2:$C$100,0)+1,0)))="Н/Д",INDIRECT(CONCATENATE("'2018-03 (Д)'!Q",TEXT(MATCH($C75,'2018-03 (Д)'!$C$2:$C$100,0)+1,0)))="Н/Д",AND(INDIRECT(CONCATENATE("'2018-04 (Д)'!Q",TEXT(MATCH($C75,'2018-04 (Д)'!$C$2:$C$100,0)+1,0)))="Н/Д",INDIRECT(CONCATENATE("'2018-03 (Д)'!Q",TEXT(MATCH($C75,'2018-03 (Д)'!$C$2:$C$100,0)+1,0))))),"Н/Д",((INDIRECT(CONCATENATE("'2018-04 (Д)'!Q",TEXT(MATCH($C75,'2018-04 (Д)'!$C$2:$C$100,0)+1,0)))-INDIRECT(CONCATENATE("'2018-03 (Д)'!Q",TEXT(MATCH($C75,'2018-03 (Д)'!$C$2:$C$100,0)+1,0))))/INDIRECT(CONCATENATE("'2018-03 (Д)'!Q",TEXT(MATCH($C75,'2018-03 (Д)'!$C$2:$C$100,0)+1,0))))*100)</f>
        <v>-37.385188212371744</v>
      </c>
      <c r="EI75" s="9">
        <f ca="1">IF(OR(INDIRECT(CONCATENATE("'2018-05 (Д)'!Q",TEXT(MATCH($C75,'2018-05 (Д)'!$C$2:$C$100,0)+1,0)))="Н/Д",INDIRECT(CONCATENATE("'2018-04 (Д)'!Q",TEXT(MATCH($C75,'2018-04 (Д)'!$C$2:$C$100,0)+1,0)))="Н/Д",AND(INDIRECT(CONCATENATE("'2018-05 (Д)'!Q",TEXT(MATCH($C75,'2018-05 (Д)'!$C$2:$C$100,0)+1,0)))="Н/Д",INDIRECT(CONCATENATE("'2018-04 (Д)'!Q",TEXT(MATCH($C75,'2018-04 (Д)'!$C$2:$C$100,0)+1,0))))),"Н/Д",((INDIRECT(CONCATENATE("'2018-05 (Д)'!Q",TEXT(MATCH($C75,'2018-05 (Д)'!$C$2:$C$100,0)+1,0)))-INDIRECT(CONCATENATE("'2018-04 (Д)'!Q",TEXT(MATCH($C75,'2018-04 (Д)'!$C$2:$C$100,0)+1,0))))/INDIRECT(CONCATENATE("'2018-04 (Д)'!Q",TEXT(MATCH($C75,'2018-04 (Д)'!$C$2:$C$100,0)+1,0))))*100)</f>
        <v>-58.323099441878945</v>
      </c>
      <c r="EJ75" s="9">
        <f ca="1">IF(OR(INDIRECT(CONCATENATE("'2018-06 (Д)'!Q",TEXT(MATCH($C75,'2018-06 (Д)'!$C$2:$C$100,0)+1,0)))="Н/Д",INDIRECT(CONCATENATE("'2018-05 (Д)'!Q",TEXT(MATCH($C75,'2018-05 (Д)'!$C$2:$C$100,0)+1,0)))="Н/Д",AND(INDIRECT(CONCATENATE("'2018-06 (Д)'!Q",TEXT(MATCH($C75,'2018-06 (Д)'!$C$2:$C$100,0)+1,0)))="Н/Д",INDIRECT(CONCATENATE("'2018-05 (Д)'!Q",TEXT(MATCH($C75,'2018-05 (Д)'!$C$2:$C$100,0)+1,0))))),"Н/Д",((INDIRECT(CONCATENATE("'2018-06 (Д)'!Q",TEXT(MATCH($C75,'2018-06 (Д)'!$C$2:$C$100,0)+1,0)))-INDIRECT(CONCATENATE("'2018-05 (Д)'!Q",TEXT(MATCH($C75,'2018-05 (Д)'!$C$2:$C$100,0)+1,0))))/INDIRECT(CONCATENATE("'2018-05 (Д)'!Q",TEXT(MATCH($C75,'2018-05 (Д)'!$C$2:$C$100,0)+1,0))))*100)</f>
        <v>-54.787629429482053</v>
      </c>
      <c r="EK75" s="9">
        <f ca="1">IF(OR(INDIRECT(CONCATENATE("'2018-07 (Д)'!Q",TEXT(MATCH($C75,'2018-07 (Д)'!$C$2:$C$100,0)+1,0)))="Н/Д",INDIRECT(CONCATENATE("'2018-06 (Д)'!Q",TEXT(MATCH($C75,'2018-06 (Д)'!$C$2:$C$100,0)+1,0)))="Н/Д",AND(INDIRECT(CONCATENATE("'2018-07 (Д)'!Q",TEXT(MATCH($C75,'2018-07 (Д)'!$C$2:$C$100,0)+1,0)))="Н/Д",INDIRECT(CONCATENATE("'2018-06 (Д)'!Q",TEXT(MATCH($C75,'2018-06 (Д)'!$C$2:$C$100,0)+1,0))))),"Н/Д",((INDIRECT(CONCATENATE("'2018-07 (Д)'!Q",TEXT(MATCH($C75,'2018-07 (Д)'!$C$2:$C$100,0)+1,0)))-INDIRECT(CONCATENATE("'2018-06 (Д)'!Q",TEXT(MATCH($C75,'2018-06 (Д)'!$C$2:$C$100,0)+1,0))))/INDIRECT(CONCATENATE("'2018-06 (Д)'!Q",TEXT(MATCH($C75,'2018-06 (Д)'!$C$2:$C$100,0)+1,0))))*100)</f>
        <v>319.6946236020857</v>
      </c>
      <c r="EL75" s="9">
        <f ca="1">IF(OR(INDIRECT(CONCATENATE("'2018-08 (Д)'!Q",TEXT(MATCH($C75,'2018-08 (Д)'!$C$2:$C$100,0)+1,0)))="Н/Д",INDIRECT(CONCATENATE("'2018-07 (Д)'!Q",TEXT(MATCH($C75,'2018-07 (Д)'!$C$2:$C$100,0)+1,0)))="Н/Д",AND(INDIRECT(CONCATENATE("'2018-08 (Д)'!Q",TEXT(MATCH($C75,'2018-08 (Д)'!$C$2:$C$100,0)+1,0)))="Н/Д",INDIRECT(CONCATENATE("'2018-07 (Д)'!Q",TEXT(MATCH($C75,'2018-07 (Д)'!$C$2:$C$100,0)+1,0))))),"Н/Д",((INDIRECT(CONCATENATE("'2018-08 (Д)'!Q",TEXT(MATCH($C75,'2018-08 (Д)'!$C$2:$C$100,0)+1,0)))-INDIRECT(CONCATENATE("'2018-07 (Д)'!Q",TEXT(MATCH($C75,'2018-07 (Д)'!$C$2:$C$100,0)+1,0))))/INDIRECT(CONCATENATE("'2018-07 (Д)'!Q",TEXT(MATCH($C75,'2018-07 (Д)'!$C$2:$C$100,0)+1,0))))*100)</f>
        <v>-12.242721759396192</v>
      </c>
      <c r="EM75" s="9">
        <f ca="1">IF(OR(INDIRECT(CONCATENATE("'2018-09 (Д)'!Q",TEXT(MATCH($C75,'2018-09 (Д)'!$C$2:$C$100,0)+1,0)))="Н/Д",INDIRECT(CONCATENATE("'2018-08 (Д)'!Q",TEXT(MATCH($C75,'2018-08 (Д)'!$C$2:$C$100,0)+1,0)))="Н/Д",AND(INDIRECT(CONCATENATE("'2018-09 (Д)'!Q",TEXT(MATCH($C75,'2018-09 (Д)'!$C$2:$C$100,0)+1,0)))="Н/Д",INDIRECT(CONCATENATE("'2018-08 (Д)'!Q",TEXT(MATCH($C75,'2018-08 (Д)'!$C$2:$C$100,0)+1,0))))),"Н/Д",((INDIRECT(CONCATENATE("'2018-09 (Д)'!Q",TEXT(MATCH($C75,'2018-09 (Д)'!$C$2:$C$100,0)+1,0)))-INDIRECT(CONCATENATE("'2018-08 (Д)'!Q",TEXT(MATCH($C75,'2018-08 (Д)'!$C$2:$C$100,0)+1,0))))/INDIRECT(CONCATENATE("'2018-08 (Д)'!Q",TEXT(MATCH($C75,'2018-08 (Д)'!$C$2:$C$100,0)+1,0))))*100)</f>
        <v>-36.271161920731849</v>
      </c>
      <c r="EN75" s="9">
        <f ca="1">IF(OR(INDIRECT(CONCATENATE("'2018-10 (Д)'!Q",TEXT(MATCH($C75,'2018-10 (Д)'!$C$2:$C$100,0)+1,0)))="Н/Д",INDIRECT(CONCATENATE("'2018-09 (Д)'!Q",TEXT(MATCH($C75,'2018-09 (Д)'!$C$2:$C$100,0)+1,0)))="Н/Д",AND(INDIRECT(CONCATENATE("'2018-10 (Д)'!Q",TEXT(MATCH($C75,'2018-10 (Д)'!$C$2:$C$100,0)+1,0)))="Н/Д",INDIRECT(CONCATENATE("'2018-09 (Д)'!Q",TEXT(MATCH($C75,'2018-09 (Д)'!$C$2:$C$100,0)+1,0))))),"Н/Д",((INDIRECT(CONCATENATE("'2018-10 (Д)'!Q",TEXT(MATCH($C75,'2018-10 (Д)'!$C$2:$C$100,0)+1,0)))-INDIRECT(CONCATENATE("'2018-09 (Д)'!Q",TEXT(MATCH($C75,'2018-09 (Д)'!$C$2:$C$100,0)+1,0))))/INDIRECT(CONCATENATE("'2018-09 (Д)'!Q",TEXT(MATCH($C75,'2018-09 (Д)'!$C$2:$C$100,0)+1,0))))*100)</f>
        <v>225.78404626665477</v>
      </c>
      <c r="EO75" s="9">
        <f ca="1">IF(OR(INDIRECT(CONCATENATE("'2018-11 (Д)'!Q",TEXT(MATCH($C75,'2018-11 (Д)'!$C$2:$C$100,0)+1,0)))="Н/Д",INDIRECT(CONCATENATE("'2018-10 (Д)'!Q",TEXT(MATCH($C75,'2018-10 (Д)'!$C$2:$C$100,0)+1,0)))="Н/Д",AND(INDIRECT(CONCATENATE("'2018-11 (Д)'!Q",TEXT(MATCH($C75,'2018-11 (Д)'!$C$2:$C$100,0)+1,0)))="Н/Д",INDIRECT(CONCATENATE("'2018-10 (Д)'!Q",TEXT(MATCH($C75,'2018-10 (Д)'!$C$2:$C$100,0)+1,0))))),"Н/Д",((INDIRECT(CONCATENATE("'2018-11 (Д)'!Q",TEXT(MATCH($C75,'2018-11 (Д)'!$C$2:$C$100,0)+1,0)))-INDIRECT(CONCATENATE("'2018-10 (Д)'!Q",TEXT(MATCH($C75,'2018-10 (Д)'!$C$2:$C$100,0)+1,0))))/INDIRECT(CONCATENATE("'2018-10 (Д)'!Q",TEXT(MATCH($C75,'2018-10 (Д)'!$C$2:$C$100,0)+1,0))))*100)</f>
        <v>-62.02508438773441</v>
      </c>
      <c r="EP75" s="9">
        <f ca="1">IF(OR(INDIRECT(CONCATENATE("'2018-12 (Д)'!Q",TEXT(MATCH($C75,'2018-12 (Д)'!$C$2:$C$100,0)+1,0)))="Н/Д",INDIRECT(CONCATENATE("'2018-11 (Д)'!Q",TEXT(MATCH($C75,'2018-11 (Д)'!$C$2:$C$100,0)+1,0)))="Н/Д",AND(INDIRECT(CONCATENATE("'2018-12 (Д)'!Q",TEXT(MATCH($C75,'2018-12 (Д)'!$C$2:$C$100,0)+1,0)))="Н/Д",INDIRECT(CONCATENATE("'2018-11 (Д)'!Q",TEXT(MATCH($C75,'2018-11 (Д)'!$C$2:$C$100,0)+1,0))))),"Н/Д",((INDIRECT(CONCATENATE("'2018-12 (Д)'!Q",TEXT(MATCH($C75,'2018-12 (Д)'!$C$2:$C$100,0)+1,0)))-INDIRECT(CONCATENATE("'2018-11 (Д)'!Q",TEXT(MATCH($C75,'2018-11 (Д)'!$C$2:$C$100,0)+1,0))))/INDIRECT(CONCATENATE("'2018-11 (Д)'!Q",TEXT(MATCH($C75,'2018-11 (Д)'!$C$2:$C$100,0)+1,0))))*100)</f>
        <v>-29.796493525714702</v>
      </c>
      <c r="EQ75" s="9"/>
      <c r="ER75" s="9">
        <f ca="1">IF(OR(INDIRECT(CONCATENATE("'2018-03 (Д)'!R",TEXT(MATCH($C75,'2018-03 (Д)'!$C$2:$C$100,0)+1,0)))="Н/Д",INDIRECT(CONCATENATE("'2018-02 (Д)'!R",TEXT(MATCH($C75,'2018-02 (Д)'!$C$2:$C$100,0)+1,0)))="Н/Д",AND(INDIRECT(CONCATENATE("'2018-03 (Д)'!R",TEXT(MATCH($C75,'2018-03 (Д)'!$C$2:$C$100,0)+1,0)))="Н/Д",INDIRECT(CONCATENATE("'2018-02 (Д)'!R",TEXT(MATCH($C75,'2018-02 (Д)'!$C$2:$C$100,0)+1,0))))),"Н/Д",((INDIRECT(CONCATENATE("'2018-03 (Д)'!R",TEXT(MATCH($C75,'2018-03 (Д)'!$C$2:$C$100,0)+1,0)))-INDIRECT(CONCATENATE("'2018-02 (Д)'!R",TEXT(MATCH($C75,'2018-02 (Д)'!$C$2:$C$100,0)+1,0))))/INDIRECT(CONCATENATE("'2018-02 (Д)'!R",TEXT(MATCH($C75,'2018-02 (Д)'!$C$2:$C$100,0)+1,0))))*100)</f>
        <v>-36.547086276470168</v>
      </c>
      <c r="ES75" s="9">
        <f ca="1">IF(OR(INDIRECT(CONCATENATE("'2018-04 (Д)'!R",TEXT(MATCH($C75,'2018-04 (Д)'!$C$2:$C$100,0)+1,0)))="Н/Д",INDIRECT(CONCATENATE("'2018-03 (Д)'!R",TEXT(MATCH($C75,'2018-03 (Д)'!$C$2:$C$100,0)+1,0)))="Н/Д",AND(INDIRECT(CONCATENATE("'2018-04 (Д)'!R",TEXT(MATCH($C75,'2018-04 (Д)'!$C$2:$C$100,0)+1,0)))="Н/Д",INDIRECT(CONCATENATE("'2018-03 (Д)'!R",TEXT(MATCH($C75,'2018-03 (Д)'!$C$2:$C$100,0)+1,0))))),"Н/Д",((INDIRECT(CONCATENATE("'2018-04 (Д)'!R",TEXT(MATCH($C75,'2018-04 (Д)'!$C$2:$C$100,0)+1,0)))-INDIRECT(CONCATENATE("'2018-03 (Д)'!R",TEXT(MATCH($C75,'2018-03 (Д)'!$C$2:$C$100,0)+1,0))))/INDIRECT(CONCATENATE("'2018-03 (Д)'!R",TEXT(MATCH($C75,'2018-03 (Д)'!$C$2:$C$100,0)+1,0))))*100)</f>
        <v>-4.4605082200390536</v>
      </c>
      <c r="ET75" s="9">
        <f ca="1">IF(OR(INDIRECT(CONCATENATE("'2018-05 (Д)'!R",TEXT(MATCH($C75,'2018-05 (Д)'!$C$2:$C$100,0)+1,0)))="Н/Д",INDIRECT(CONCATENATE("'2018-04 (Д)'!R",TEXT(MATCH($C75,'2018-04 (Д)'!$C$2:$C$100,0)+1,0)))="Н/Д",AND(INDIRECT(CONCATENATE("'2018-05 (Д)'!R",TEXT(MATCH($C75,'2018-05 (Д)'!$C$2:$C$100,0)+1,0)))="Н/Д",INDIRECT(CONCATENATE("'2018-04 (Д)'!R",TEXT(MATCH($C75,'2018-04 (Д)'!$C$2:$C$100,0)+1,0))))),"Н/Д",((INDIRECT(CONCATENATE("'2018-05 (Д)'!R",TEXT(MATCH($C75,'2018-05 (Д)'!$C$2:$C$100,0)+1,0)))-INDIRECT(CONCATENATE("'2018-04 (Д)'!R",TEXT(MATCH($C75,'2018-04 (Д)'!$C$2:$C$100,0)+1,0))))/INDIRECT(CONCATENATE("'2018-04 (Д)'!R",TEXT(MATCH($C75,'2018-04 (Д)'!$C$2:$C$100,0)+1,0))))*100)</f>
        <v>12.100517720325403</v>
      </c>
      <c r="EU75" s="9">
        <f ca="1">IF(OR(INDIRECT(CONCATENATE("'2018-06 (Д)'!R",TEXT(MATCH($C75,'2018-06 (Д)'!$C$2:$C$100,0)+1,0)))="Н/Д",INDIRECT(CONCATENATE("'2018-05 (Д)'!R",TEXT(MATCH($C75,'2018-05 (Д)'!$C$2:$C$100,0)+1,0)))="Н/Д",AND(INDIRECT(CONCATENATE("'2018-06 (Д)'!R",TEXT(MATCH($C75,'2018-06 (Д)'!$C$2:$C$100,0)+1,0)))="Н/Д",INDIRECT(CONCATENATE("'2018-05 (Д)'!R",TEXT(MATCH($C75,'2018-05 (Д)'!$C$2:$C$100,0)+1,0))))),"Н/Д",((INDIRECT(CONCATENATE("'2018-06 (Д)'!R",TEXT(MATCH($C75,'2018-06 (Д)'!$C$2:$C$100,0)+1,0)))-INDIRECT(CONCATENATE("'2018-05 (Д)'!R",TEXT(MATCH($C75,'2018-05 (Д)'!$C$2:$C$100,0)+1,0))))/INDIRECT(CONCATENATE("'2018-05 (Д)'!R",TEXT(MATCH($C75,'2018-05 (Д)'!$C$2:$C$100,0)+1,0))))*100)</f>
        <v>46.436541638695715</v>
      </c>
      <c r="EV75" s="9">
        <f ca="1">IF(OR(INDIRECT(CONCATENATE("'2018-07 (Д)'!R",TEXT(MATCH($C75,'2018-07 (Д)'!$C$2:$C$100,0)+1,0)))="Н/Д",INDIRECT(CONCATENATE("'2018-06 (Д)'!R",TEXT(MATCH($C75,'2018-06 (Д)'!$C$2:$C$100,0)+1,0)))="Н/Д",AND(INDIRECT(CONCATENATE("'2018-07 (Д)'!R",TEXT(MATCH($C75,'2018-07 (Д)'!$C$2:$C$100,0)+1,0)))="Н/Д",INDIRECT(CONCATENATE("'2018-06 (Д)'!R",TEXT(MATCH($C75,'2018-06 (Д)'!$C$2:$C$100,0)+1,0))))),"Н/Д",((INDIRECT(CONCATENATE("'2018-07 (Д)'!R",TEXT(MATCH($C75,'2018-07 (Д)'!$C$2:$C$100,0)+1,0)))-INDIRECT(CONCATENATE("'2018-06 (Д)'!R",TEXT(MATCH($C75,'2018-06 (Д)'!$C$2:$C$100,0)+1,0))))/INDIRECT(CONCATENATE("'2018-06 (Д)'!R",TEXT(MATCH($C75,'2018-06 (Д)'!$C$2:$C$100,0)+1,0))))*100)</f>
        <v>-27.259346820180863</v>
      </c>
      <c r="EW75" s="9">
        <f ca="1">IF(OR(INDIRECT(CONCATENATE("'2018-08 (Д)'!R",TEXT(MATCH($C75,'2018-08 (Д)'!$C$2:$C$100,0)+1,0)))="Н/Д",INDIRECT(CONCATENATE("'2018-07 (Д)'!R",TEXT(MATCH($C75,'2018-07 (Д)'!$C$2:$C$100,0)+1,0)))="Н/Д",AND(INDIRECT(CONCATENATE("'2018-08 (Д)'!R",TEXT(MATCH($C75,'2018-08 (Д)'!$C$2:$C$100,0)+1,0)))="Н/Д",INDIRECT(CONCATENATE("'2018-07 (Д)'!R",TEXT(MATCH($C75,'2018-07 (Д)'!$C$2:$C$100,0)+1,0))))),"Н/Д",((INDIRECT(CONCATENATE("'2018-08 (Д)'!R",TEXT(MATCH($C75,'2018-08 (Д)'!$C$2:$C$100,0)+1,0)))-INDIRECT(CONCATENATE("'2018-07 (Д)'!R",TEXT(MATCH($C75,'2018-07 (Д)'!$C$2:$C$100,0)+1,0))))/INDIRECT(CONCATENATE("'2018-07 (Д)'!R",TEXT(MATCH($C75,'2018-07 (Д)'!$C$2:$C$100,0)+1,0))))*100)</f>
        <v>32.814548097122099</v>
      </c>
      <c r="EX75" s="9">
        <f ca="1">IF(OR(INDIRECT(CONCATENATE("'2018-09 (Д)'!R",TEXT(MATCH($C75,'2018-09 (Д)'!$C$2:$C$100,0)+1,0)))="Н/Д",INDIRECT(CONCATENATE("'2018-08 (Д)'!R",TEXT(MATCH($C75,'2018-08 (Д)'!$C$2:$C$100,0)+1,0)))="Н/Д",AND(INDIRECT(CONCATENATE("'2018-09 (Д)'!R",TEXT(MATCH($C75,'2018-09 (Д)'!$C$2:$C$100,0)+1,0)))="Н/Д",INDIRECT(CONCATENATE("'2018-08 (Д)'!R",TEXT(MATCH($C75,'2018-08 (Д)'!$C$2:$C$100,0)+1,0))))),"Н/Д",((INDIRECT(CONCATENATE("'2018-09 (Д)'!R",TEXT(MATCH($C75,'2018-09 (Д)'!$C$2:$C$100,0)+1,0)))-INDIRECT(CONCATENATE("'2018-08 (Д)'!R",TEXT(MATCH($C75,'2018-08 (Д)'!$C$2:$C$100,0)+1,0))))/INDIRECT(CONCATENATE("'2018-08 (Д)'!R",TEXT(MATCH($C75,'2018-08 (Д)'!$C$2:$C$100,0)+1,0))))*100)</f>
        <v>-35.977254179694221</v>
      </c>
      <c r="EY75" s="9">
        <f ca="1">IF(OR(INDIRECT(CONCATENATE("'2018-10 (Д)'!R",TEXT(MATCH($C75,'2018-10 (Д)'!$C$2:$C$100,0)+1,0)))="Н/Д",INDIRECT(CONCATENATE("'2018-09 (Д)'!R",TEXT(MATCH($C75,'2018-09 (Д)'!$C$2:$C$100,0)+1,0)))="Н/Д",AND(INDIRECT(CONCATENATE("'2018-10 (Д)'!R",TEXT(MATCH($C75,'2018-10 (Д)'!$C$2:$C$100,0)+1,0)))="Н/Д",INDIRECT(CONCATENATE("'2018-09 (Д)'!R",TEXT(MATCH($C75,'2018-09 (Д)'!$C$2:$C$100,0)+1,0))))),"Н/Д",((INDIRECT(CONCATENATE("'2018-10 (Д)'!R",TEXT(MATCH($C75,'2018-10 (Д)'!$C$2:$C$100,0)+1,0)))-INDIRECT(CONCATENATE("'2018-09 (Д)'!R",TEXT(MATCH($C75,'2018-09 (Д)'!$C$2:$C$100,0)+1,0))))/INDIRECT(CONCATENATE("'2018-09 (Д)'!R",TEXT(MATCH($C75,'2018-09 (Д)'!$C$2:$C$100,0)+1,0))))*100)</f>
        <v>41.456646553494181</v>
      </c>
      <c r="EZ75" s="9">
        <f ca="1">IF(OR(INDIRECT(CONCATENATE("'2018-11 (Д)'!R",TEXT(MATCH($C75,'2018-11 (Д)'!$C$2:$C$100,0)+1,0)))="Н/Д",INDIRECT(CONCATENATE("'2018-10 (Д)'!R",TEXT(MATCH($C75,'2018-10 (Д)'!$C$2:$C$100,0)+1,0)))="Н/Д",AND(INDIRECT(CONCATENATE("'2018-11 (Д)'!R",TEXT(MATCH($C75,'2018-11 (Д)'!$C$2:$C$100,0)+1,0)))="Н/Д",INDIRECT(CONCATENATE("'2018-10 (Д)'!R",TEXT(MATCH($C75,'2018-10 (Д)'!$C$2:$C$100,0)+1,0))))),"Н/Д",((INDIRECT(CONCATENATE("'2018-11 (Д)'!R",TEXT(MATCH($C75,'2018-11 (Д)'!$C$2:$C$100,0)+1,0)))-INDIRECT(CONCATENATE("'2018-10 (Д)'!R",TEXT(MATCH($C75,'2018-10 (Д)'!$C$2:$C$100,0)+1,0))))/INDIRECT(CONCATENATE("'2018-10 (Д)'!R",TEXT(MATCH($C75,'2018-10 (Д)'!$C$2:$C$100,0)+1,0))))*100)</f>
        <v>-12.016074261197607</v>
      </c>
      <c r="FA75" s="9">
        <f ca="1">IF(OR(INDIRECT(CONCATENATE("'2018-12 (Д)'!R",TEXT(MATCH($C75,'2018-12 (Д)'!$C$2:$C$100,0)+1,0)))="Н/Д",INDIRECT(CONCATENATE("'2018-11 (Д)'!R",TEXT(MATCH($C75,'2018-11 (Д)'!$C$2:$C$100,0)+1,0)))="Н/Д",AND(INDIRECT(CONCATENATE("'2018-12 (Д)'!R",TEXT(MATCH($C75,'2018-12 (Д)'!$C$2:$C$100,0)+1,0)))="Н/Д",INDIRECT(CONCATENATE("'2018-11 (Д)'!R",TEXT(MATCH($C75,'2018-11 (Д)'!$C$2:$C$100,0)+1,0))))),"Н/Д",((INDIRECT(CONCATENATE("'2018-12 (Д)'!R",TEXT(MATCH($C75,'2018-12 (Д)'!$C$2:$C$100,0)+1,0)))-INDIRECT(CONCATENATE("'2018-11 (Д)'!R",TEXT(MATCH($C75,'2018-11 (Д)'!$C$2:$C$100,0)+1,0))))/INDIRECT(CONCATENATE("'2018-11 (Д)'!R",TEXT(MATCH($C75,'2018-11 (Д)'!$C$2:$C$100,0)+1,0))))*100)</f>
        <v>37.574786611715105</v>
      </c>
      <c r="FB75" s="9"/>
      <c r="FC75" s="9">
        <f ca="1">IF(OR(INDIRECT(CONCATENATE("'2018-03 (Д)'!S",TEXT(MATCH($C75,'2018-03 (Д)'!$C$2:$C$100,0)+1,0)))="Н/Д",INDIRECT(CONCATENATE("'2018-02 (Д)'!S",TEXT(MATCH($C75,'2018-02 (Д)'!$C$2:$C$100,0)+1,0)))="Н/Д",AND(INDIRECT(CONCATENATE("'2018-03 (Д)'!S",TEXT(MATCH($C75,'2018-03 (Д)'!$C$2:$C$100,0)+1,0)))="Н/Д",INDIRECT(CONCATENATE("'2018-02 (Д)'!S",TEXT(MATCH($C75,'2018-02 (Д)'!$C$2:$C$100,0)+1,0))))),"Н/Д",((INDIRECT(CONCATENATE("'2018-03 (Д)'!S",TEXT(MATCH($C75,'2018-03 (Д)'!$C$2:$C$100,0)+1,0)))-INDIRECT(CONCATENATE("'2018-02 (Д)'!S",TEXT(MATCH($C75,'2018-02 (Д)'!$C$2:$C$100,0)+1,0))))/INDIRECT(CONCATENATE("'2018-02 (Д)'!S",TEXT(MATCH($C75,'2018-02 (Д)'!$C$2:$C$100,0)+1,0))))*100)</f>
        <v>509.93585365853659</v>
      </c>
      <c r="FD75" s="9">
        <f ca="1">IF(OR(INDIRECT(CONCATENATE("'2018-04 (Д)'!S",TEXT(MATCH($C75,'2018-04 (Д)'!$C$2:$C$100,0)+1,0)))="Н/Д",INDIRECT(CONCATENATE("'2018-03 (Д)'!S",TEXT(MATCH($C75,'2018-03 (Д)'!$C$2:$C$100,0)+1,0)))="Н/Д",AND(INDIRECT(CONCATENATE("'2018-04 (Д)'!S",TEXT(MATCH($C75,'2018-04 (Д)'!$C$2:$C$100,0)+1,0)))="Н/Д",INDIRECT(CONCATENATE("'2018-03 (Д)'!S",TEXT(MATCH($C75,'2018-03 (Д)'!$C$2:$C$100,0)+1,0))))),"Н/Д",((INDIRECT(CONCATENATE("'2018-04 (Д)'!S",TEXT(MATCH($C75,'2018-04 (Д)'!$C$2:$C$100,0)+1,0)))-INDIRECT(CONCATENATE("'2018-03 (Д)'!S",TEXT(MATCH($C75,'2018-03 (Д)'!$C$2:$C$100,0)+1,0))))/INDIRECT(CONCATENATE("'2018-03 (Д)'!S",TEXT(MATCH($C75,'2018-03 (Д)'!$C$2:$C$100,0)+1,0))))*100)</f>
        <v>-19.623694934733223</v>
      </c>
      <c r="FE75" s="9">
        <f ca="1">IF(OR(INDIRECT(CONCATENATE("'2018-05 (Д)'!S",TEXT(MATCH($C75,'2018-05 (Д)'!$C$2:$C$100,0)+1,0)))="Н/Д",INDIRECT(CONCATENATE("'2018-04 (Д)'!S",TEXT(MATCH($C75,'2018-04 (Д)'!$C$2:$C$100,0)+1,0)))="Н/Д",AND(INDIRECT(CONCATENATE("'2018-05 (Д)'!S",TEXT(MATCH($C75,'2018-05 (Д)'!$C$2:$C$100,0)+1,0)))="Н/Д",INDIRECT(CONCATENATE("'2018-04 (Д)'!S",TEXT(MATCH($C75,'2018-04 (Д)'!$C$2:$C$100,0)+1,0))))),"Н/Д",((INDIRECT(CONCATENATE("'2018-05 (Д)'!S",TEXT(MATCH($C75,'2018-05 (Д)'!$C$2:$C$100,0)+1,0)))-INDIRECT(CONCATENATE("'2018-04 (Д)'!S",TEXT(MATCH($C75,'2018-04 (Д)'!$C$2:$C$100,0)+1,0))))/INDIRECT(CONCATENATE("'2018-04 (Д)'!S",TEXT(MATCH($C75,'2018-04 (Д)'!$C$2:$C$100,0)+1,0))))*100)</f>
        <v>69.154228855721328</v>
      </c>
      <c r="FF75" s="9">
        <f ca="1">IF(OR(INDIRECT(CONCATENATE("'2018-06 (Д)'!S",TEXT(MATCH($C75,'2018-06 (Д)'!$C$2:$C$100,0)+1,0)))="Н/Д",INDIRECT(CONCATENATE("'2018-05 (Д)'!S",TEXT(MATCH($C75,'2018-05 (Д)'!$C$2:$C$100,0)+1,0)))="Н/Д",AND(INDIRECT(CONCATENATE("'2018-06 (Д)'!S",TEXT(MATCH($C75,'2018-06 (Д)'!$C$2:$C$100,0)+1,0)))="Н/Д",INDIRECT(CONCATENATE("'2018-05 (Д)'!S",TEXT(MATCH($C75,'2018-05 (Д)'!$C$2:$C$100,0)+1,0))))),"Н/Д",((INDIRECT(CONCATENATE("'2018-06 (Д)'!S",TEXT(MATCH($C75,'2018-06 (Д)'!$C$2:$C$100,0)+1,0)))-INDIRECT(CONCATENATE("'2018-05 (Д)'!S",TEXT(MATCH($C75,'2018-05 (Д)'!$C$2:$C$100,0)+1,0))))/INDIRECT(CONCATENATE("'2018-05 (Д)'!S",TEXT(MATCH($C75,'2018-05 (Д)'!$C$2:$C$100,0)+1,0))))*100)</f>
        <v>56.539705882352976</v>
      </c>
      <c r="FG75" s="9">
        <f ca="1">IF(OR(INDIRECT(CONCATENATE("'2018-07 (Д)'!S",TEXT(MATCH($C75,'2018-07 (Д)'!$C$2:$C$100,0)+1,0)))="Н/Д",INDIRECT(CONCATENATE("'2018-06 (Д)'!S",TEXT(MATCH($C75,'2018-06 (Д)'!$C$2:$C$100,0)+1,0)))="Н/Д",AND(INDIRECT(CONCATENATE("'2018-07 (Д)'!S",TEXT(MATCH($C75,'2018-07 (Д)'!$C$2:$C$100,0)+1,0)))="Н/Д",INDIRECT(CONCATENATE("'2018-06 (Д)'!S",TEXT(MATCH($C75,'2018-06 (Д)'!$C$2:$C$100,0)+1,0))))),"Н/Д",((INDIRECT(CONCATENATE("'2018-07 (Д)'!S",TEXT(MATCH($C75,'2018-07 (Д)'!$C$2:$C$100,0)+1,0)))-INDIRECT(CONCATENATE("'2018-06 (Д)'!S",TEXT(MATCH($C75,'2018-06 (Д)'!$C$2:$C$100,0)+1,0))))/INDIRECT(CONCATENATE("'2018-06 (Д)'!S",TEXT(MATCH($C75,'2018-06 (Д)'!$C$2:$C$100,0)+1,0))))*100)</f>
        <v>-60.355857844749025</v>
      </c>
      <c r="FH75" s="9">
        <f ca="1">IF(OR(INDIRECT(CONCATENATE("'2018-08 (Д)'!S",TEXT(MATCH($C75,'2018-08 (Д)'!$C$2:$C$100,0)+1,0)))="Н/Д",INDIRECT(CONCATENATE("'2018-07 (Д)'!S",TEXT(MATCH($C75,'2018-07 (Д)'!$C$2:$C$100,0)+1,0)))="Н/Д",AND(INDIRECT(CONCATENATE("'2018-08 (Д)'!S",TEXT(MATCH($C75,'2018-08 (Д)'!$C$2:$C$100,0)+1,0)))="Н/Д",INDIRECT(CONCATENATE("'2018-07 (Д)'!S",TEXT(MATCH($C75,'2018-07 (Д)'!$C$2:$C$100,0)+1,0))))),"Н/Д",((INDIRECT(CONCATENATE("'2018-08 (Д)'!S",TEXT(MATCH($C75,'2018-08 (Д)'!$C$2:$C$100,0)+1,0)))-INDIRECT(CONCATENATE("'2018-07 (Д)'!S",TEXT(MATCH($C75,'2018-07 (Д)'!$C$2:$C$100,0)+1,0))))/INDIRECT(CONCATENATE("'2018-07 (Д)'!S",TEXT(MATCH($C75,'2018-07 (Д)'!$C$2:$C$100,0)+1,0))))*100)</f>
        <v>54.02843601895735</v>
      </c>
      <c r="FI75" s="9">
        <f ca="1">IF(OR(INDIRECT(CONCATENATE("'2018-09 (Д)'!S",TEXT(MATCH($C75,'2018-09 (Д)'!$C$2:$C$100,0)+1,0)))="Н/Д",INDIRECT(CONCATENATE("'2018-08 (Д)'!S",TEXT(MATCH($C75,'2018-08 (Д)'!$C$2:$C$100,0)+1,0)))="Н/Д",AND(INDIRECT(CONCATENATE("'2018-09 (Д)'!S",TEXT(MATCH($C75,'2018-09 (Д)'!$C$2:$C$100,0)+1,0)))="Н/Д",INDIRECT(CONCATENATE("'2018-08 (Д)'!S",TEXT(MATCH($C75,'2018-08 (Д)'!$C$2:$C$100,0)+1,0))))),"Н/Д",((INDIRECT(CONCATENATE("'2018-09 (Д)'!S",TEXT(MATCH($C75,'2018-09 (Д)'!$C$2:$C$100,0)+1,0)))-INDIRECT(CONCATENATE("'2018-08 (Д)'!S",TEXT(MATCH($C75,'2018-08 (Д)'!$C$2:$C$100,0)+1,0))))/INDIRECT(CONCATENATE("'2018-08 (Д)'!S",TEXT(MATCH($C75,'2018-08 (Д)'!$C$2:$C$100,0)+1,0))))*100)</f>
        <v>-48</v>
      </c>
      <c r="FJ75" s="9">
        <f ca="1">IF(OR(INDIRECT(CONCATENATE("'2018-10 (Д)'!S",TEXT(MATCH($C75,'2018-10 (Д)'!$C$2:$C$100,0)+1,0)))="Н/Д",INDIRECT(CONCATENATE("'2018-09 (Д)'!S",TEXT(MATCH($C75,'2018-09 (Д)'!$C$2:$C$100,0)+1,0)))="Н/Д",AND(INDIRECT(CONCATENATE("'2018-10 (Д)'!S",TEXT(MATCH($C75,'2018-10 (Д)'!$C$2:$C$100,0)+1,0)))="Н/Д",INDIRECT(CONCATENATE("'2018-09 (Д)'!S",TEXT(MATCH($C75,'2018-09 (Д)'!$C$2:$C$100,0)+1,0))))),"Н/Д",((INDIRECT(CONCATENATE("'2018-10 (Д)'!S",TEXT(MATCH($C75,'2018-10 (Д)'!$C$2:$C$100,0)+1,0)))-INDIRECT(CONCATENATE("'2018-09 (Д)'!S",TEXT(MATCH($C75,'2018-09 (Д)'!$C$2:$C$100,0)+1,0))))/INDIRECT(CONCATENATE("'2018-09 (Д)'!S",TEXT(MATCH($C75,'2018-09 (Д)'!$C$2:$C$100,0)+1,0))))*100)</f>
        <v>-76.331360946745562</v>
      </c>
      <c r="FK75" s="9">
        <f ca="1">IF(OR(INDIRECT(CONCATENATE("'2018-11 (Д)'!S",TEXT(MATCH($C75,'2018-11 (Д)'!$C$2:$C$100,0)+1,0)))="Н/Д",INDIRECT(CONCATENATE("'2018-10 (Д)'!S",TEXT(MATCH($C75,'2018-10 (Д)'!$C$2:$C$100,0)+1,0)))="Н/Д",AND(INDIRECT(CONCATENATE("'2018-11 (Д)'!S",TEXT(MATCH($C75,'2018-11 (Д)'!$C$2:$C$100,0)+1,0)))="Н/Д",INDIRECT(CONCATENATE("'2018-10 (Д)'!S",TEXT(MATCH($C75,'2018-10 (Д)'!$C$2:$C$100,0)+1,0))))),"Н/Д",((INDIRECT(CONCATENATE("'2018-11 (Д)'!S",TEXT(MATCH($C75,'2018-11 (Д)'!$C$2:$C$100,0)+1,0)))-INDIRECT(CONCATENATE("'2018-10 (Д)'!S",TEXT(MATCH($C75,'2018-10 (Д)'!$C$2:$C$100,0)+1,0))))/INDIRECT(CONCATENATE("'2018-10 (Д)'!S",TEXT(MATCH($C75,'2018-10 (Д)'!$C$2:$C$100,0)+1,0))))*100)</f>
        <v>380</v>
      </c>
      <c r="FL75" s="9">
        <f ca="1">IF(OR(INDIRECT(CONCATENATE("'2018-12 (Д)'!S",TEXT(MATCH($C75,'2018-12 (Д)'!$C$2:$C$100,0)+1,0)))="Н/Д",INDIRECT(CONCATENATE("'2018-11 (Д)'!S",TEXT(MATCH($C75,'2018-11 (Д)'!$C$2:$C$100,0)+1,0)))="Н/Д",AND(INDIRECT(CONCATENATE("'2018-12 (Д)'!S",TEXT(MATCH($C75,'2018-12 (Д)'!$C$2:$C$100,0)+1,0)))="Н/Д",INDIRECT(CONCATENATE("'2018-11 (Д)'!S",TEXT(MATCH($C75,'2018-11 (Д)'!$C$2:$C$100,0)+1,0))))),"Н/Д",((INDIRECT(CONCATENATE("'2018-12 (Д)'!S",TEXT(MATCH($C75,'2018-12 (Д)'!$C$2:$C$100,0)+1,0)))-INDIRECT(CONCATENATE("'2018-11 (Д)'!S",TEXT(MATCH($C75,'2018-11 (Д)'!$C$2:$C$100,0)+1,0))))/INDIRECT(CONCATENATE("'2018-11 (Д)'!S",TEXT(MATCH($C75,'2018-11 (Д)'!$C$2:$C$100,0)+1,0))))*100)</f>
        <v>9.375</v>
      </c>
      <c r="FM75" s="9"/>
      <c r="FN75" s="9">
        <f ca="1">IF(OR(INDIRECT(CONCATENATE("'2018-03 (Д)'!T",TEXT(MATCH($C75,'2018-03 (Д)'!$C$2:$C$100,0)+1,0)))="Н/Д",INDIRECT(CONCATENATE("'2018-02 (Д)'!T",TEXT(MATCH($C75,'2018-02 (Д)'!$C$2:$C$100,0)+1,0)))="Н/Д",AND(INDIRECT(CONCATENATE("'2018-03 (Д)'!T",TEXT(MATCH($C75,'2018-03 (Д)'!$C$2:$C$100,0)+1,0)))="Н/Д",INDIRECT(CONCATENATE("'2018-02 (Д)'!T",TEXT(MATCH($C75,'2018-02 (Д)'!$C$2:$C$100,0)+1,0))))),"Н/Д",((INDIRECT(CONCATENATE("'2018-03 (Д)'!T",TEXT(MATCH($C75,'2018-03 (Д)'!$C$2:$C$100,0)+1,0)))-INDIRECT(CONCATENATE("'2018-02 (Д)'!T",TEXT(MATCH($C75,'2018-02 (Д)'!$C$2:$C$100,0)+1,0))))/INDIRECT(CONCATENATE("'2018-02 (Д)'!T",TEXT(MATCH($C75,'2018-02 (Д)'!$C$2:$C$100,0)+1,0))))*100)</f>
        <v>9.3835598990065456</v>
      </c>
      <c r="FO75" s="9">
        <f ca="1">IF(OR(INDIRECT(CONCATENATE("'2018-04 (Д)'!T",TEXT(MATCH($C75,'2018-04 (Д)'!$C$2:$C$100,0)+1,0)))="Н/Д",INDIRECT(CONCATENATE("'2018-03 (Д)'!T",TEXT(MATCH($C75,'2018-03 (Д)'!$C$2:$C$100,0)+1,0)))="Н/Д",AND(INDIRECT(CONCATENATE("'2018-04 (Д)'!T",TEXT(MATCH($C75,'2018-04 (Д)'!$C$2:$C$100,0)+1,0)))="Н/Д",INDIRECT(CONCATENATE("'2018-03 (Д)'!T",TEXT(MATCH($C75,'2018-03 (Д)'!$C$2:$C$100,0)+1,0))))),"Н/Д",((INDIRECT(CONCATENATE("'2018-04 (Д)'!T",TEXT(MATCH($C75,'2018-04 (Д)'!$C$2:$C$100,0)+1,0)))-INDIRECT(CONCATENATE("'2018-03 (Д)'!T",TEXT(MATCH($C75,'2018-03 (Д)'!$C$2:$C$100,0)+1,0))))/INDIRECT(CONCATENATE("'2018-03 (Д)'!T",TEXT(MATCH($C75,'2018-03 (Д)'!$C$2:$C$100,0)+1,0))))*100)</f>
        <v>11.664227804584298</v>
      </c>
      <c r="FP75" s="9">
        <f ca="1">IF(OR(INDIRECT(CONCATENATE("'2018-05 (Д)'!T",TEXT(MATCH($C75,'2018-05 (Д)'!$C$2:$C$100,0)+1,0)))="Н/Д",INDIRECT(CONCATENATE("'2018-04 (Д)'!T",TEXT(MATCH($C75,'2018-04 (Д)'!$C$2:$C$100,0)+1,0)))="Н/Д",AND(INDIRECT(CONCATENATE("'2018-05 (Д)'!T",TEXT(MATCH($C75,'2018-05 (Д)'!$C$2:$C$100,0)+1,0)))="Н/Д",INDIRECT(CONCATENATE("'2018-04 (Д)'!T",TEXT(MATCH($C75,'2018-04 (Д)'!$C$2:$C$100,0)+1,0))))),"Н/Д",((INDIRECT(CONCATENATE("'2018-05 (Д)'!T",TEXT(MATCH($C75,'2018-05 (Д)'!$C$2:$C$100,0)+1,0)))-INDIRECT(CONCATENATE("'2018-04 (Д)'!T",TEXT(MATCH($C75,'2018-04 (Д)'!$C$2:$C$100,0)+1,0))))/INDIRECT(CONCATENATE("'2018-04 (Д)'!T",TEXT(MATCH($C75,'2018-04 (Д)'!$C$2:$C$100,0)+1,0))))*100)</f>
        <v>-2.994718361472632</v>
      </c>
      <c r="FQ75" s="9">
        <f ca="1">IF(OR(INDIRECT(CONCATENATE("'2018-06 (Д)'!T",TEXT(MATCH($C75,'2018-06 (Д)'!$C$2:$C$100,0)+1,0)))="Н/Д",INDIRECT(CONCATENATE("'2018-05 (Д)'!T",TEXT(MATCH($C75,'2018-05 (Д)'!$C$2:$C$100,0)+1,0)))="Н/Д",AND(INDIRECT(CONCATENATE("'2018-06 (Д)'!T",TEXT(MATCH($C75,'2018-06 (Д)'!$C$2:$C$100,0)+1,0)))="Н/Д",INDIRECT(CONCATENATE("'2018-05 (Д)'!T",TEXT(MATCH($C75,'2018-05 (Д)'!$C$2:$C$100,0)+1,0))))),"Н/Д",((INDIRECT(CONCATENATE("'2018-06 (Д)'!T",TEXT(MATCH($C75,'2018-06 (Д)'!$C$2:$C$100,0)+1,0)))-INDIRECT(CONCATENATE("'2018-05 (Д)'!T",TEXT(MATCH($C75,'2018-05 (Д)'!$C$2:$C$100,0)+1,0))))/INDIRECT(CONCATENATE("'2018-05 (Д)'!T",TEXT(MATCH($C75,'2018-05 (Д)'!$C$2:$C$100,0)+1,0))))*100)</f>
        <v>19.254134693755155</v>
      </c>
      <c r="FR75" s="9">
        <f ca="1">IF(OR(INDIRECT(CONCATENATE("'2018-07 (Д)'!T",TEXT(MATCH($C75,'2018-07 (Д)'!$C$2:$C$100,0)+1,0)))="Н/Д",INDIRECT(CONCATENATE("'2018-06 (Д)'!T",TEXT(MATCH($C75,'2018-06 (Д)'!$C$2:$C$100,0)+1,0)))="Н/Д",AND(INDIRECT(CONCATENATE("'2018-07 (Д)'!T",TEXT(MATCH($C75,'2018-07 (Д)'!$C$2:$C$100,0)+1,0)))="Н/Д",INDIRECT(CONCATENATE("'2018-06 (Д)'!T",TEXT(MATCH($C75,'2018-06 (Д)'!$C$2:$C$100,0)+1,0))))),"Н/Д",((INDIRECT(CONCATENATE("'2018-07 (Д)'!T",TEXT(MATCH($C75,'2018-07 (Д)'!$C$2:$C$100,0)+1,0)))-INDIRECT(CONCATENATE("'2018-06 (Д)'!T",TEXT(MATCH($C75,'2018-06 (Д)'!$C$2:$C$100,0)+1,0))))/INDIRECT(CONCATENATE("'2018-06 (Д)'!T",TEXT(MATCH($C75,'2018-06 (Д)'!$C$2:$C$100,0)+1,0))))*100)</f>
        <v>12.042267528408999</v>
      </c>
      <c r="FS75" s="9">
        <f ca="1">IF(OR(INDIRECT(CONCATENATE("'2018-08 (Д)'!T",TEXT(MATCH($C75,'2018-08 (Д)'!$C$2:$C$100,0)+1,0)))="Н/Д",INDIRECT(CONCATENATE("'2018-07 (Д)'!T",TEXT(MATCH($C75,'2018-07 (Д)'!$C$2:$C$100,0)+1,0)))="Н/Д",AND(INDIRECT(CONCATENATE("'2018-08 (Д)'!T",TEXT(MATCH($C75,'2018-08 (Д)'!$C$2:$C$100,0)+1,0)))="Н/Д",INDIRECT(CONCATENATE("'2018-07 (Д)'!T",TEXT(MATCH($C75,'2018-07 (Д)'!$C$2:$C$100,0)+1,0))))),"Н/Д",((INDIRECT(CONCATENATE("'2018-08 (Д)'!T",TEXT(MATCH($C75,'2018-08 (Д)'!$C$2:$C$100,0)+1,0)))-INDIRECT(CONCATENATE("'2018-07 (Д)'!T",TEXT(MATCH($C75,'2018-07 (Д)'!$C$2:$C$100,0)+1,0))))/INDIRECT(CONCATENATE("'2018-07 (Д)'!T",TEXT(MATCH($C75,'2018-07 (Д)'!$C$2:$C$100,0)+1,0))))*100)</f>
        <v>-3.9311730792817503</v>
      </c>
      <c r="FT75" s="9">
        <f ca="1">IF(OR(INDIRECT(CONCATENATE("'2018-09 (Д)'!T",TEXT(MATCH($C75,'2018-09 (Д)'!$C$2:$C$100,0)+1,0)))="Н/Д",INDIRECT(CONCATENATE("'2018-08 (Д)'!T",TEXT(MATCH($C75,'2018-08 (Д)'!$C$2:$C$100,0)+1,0)))="Н/Д",AND(INDIRECT(CONCATENATE("'2018-09 (Д)'!T",TEXT(MATCH($C75,'2018-09 (Д)'!$C$2:$C$100,0)+1,0)))="Н/Д",INDIRECT(CONCATENATE("'2018-08 (Д)'!T",TEXT(MATCH($C75,'2018-08 (Д)'!$C$2:$C$100,0)+1,0))))),"Н/Д",((INDIRECT(CONCATENATE("'2018-09 (Д)'!T",TEXT(MATCH($C75,'2018-09 (Д)'!$C$2:$C$100,0)+1,0)))-INDIRECT(CONCATENATE("'2018-08 (Д)'!T",TEXT(MATCH($C75,'2018-08 (Д)'!$C$2:$C$100,0)+1,0))))/INDIRECT(CONCATENATE("'2018-08 (Д)'!T",TEXT(MATCH($C75,'2018-08 (Д)'!$C$2:$C$100,0)+1,0))))*100)</f>
        <v>-2.2864068376570597</v>
      </c>
      <c r="FU75" s="9">
        <f ca="1">IF(OR(INDIRECT(CONCATENATE("'2018-10 (Д)'!T",TEXT(MATCH($C75,'2018-10 (Д)'!$C$2:$C$100,0)+1,0)))="Н/Д",INDIRECT(CONCATENATE("'2018-09 (Д)'!T",TEXT(MATCH($C75,'2018-09 (Д)'!$C$2:$C$100,0)+1,0)))="Н/Д",AND(INDIRECT(CONCATENATE("'2018-10 (Д)'!T",TEXT(MATCH($C75,'2018-10 (Д)'!$C$2:$C$100,0)+1,0)))="Н/Д",INDIRECT(CONCATENATE("'2018-09 (Д)'!T",TEXT(MATCH($C75,'2018-09 (Д)'!$C$2:$C$100,0)+1,0))))),"Н/Д",((INDIRECT(CONCATENATE("'2018-10 (Д)'!T",TEXT(MATCH($C75,'2018-10 (Д)'!$C$2:$C$100,0)+1,0)))-INDIRECT(CONCATENATE("'2018-09 (Д)'!T",TEXT(MATCH($C75,'2018-09 (Д)'!$C$2:$C$100,0)+1,0))))/INDIRECT(CONCATENATE("'2018-09 (Д)'!T",TEXT(MATCH($C75,'2018-09 (Д)'!$C$2:$C$100,0)+1,0))))*100)</f>
        <v>-16.108156442166056</v>
      </c>
      <c r="FV75" s="9">
        <f ca="1">IF(OR(INDIRECT(CONCATENATE("'2018-11 (Д)'!T",TEXT(MATCH($C75,'2018-11 (Д)'!$C$2:$C$100,0)+1,0)))="Н/Д",INDIRECT(CONCATENATE("'2018-10 (Д)'!T",TEXT(MATCH($C75,'2018-10 (Д)'!$C$2:$C$100,0)+1,0)))="Н/Д",AND(INDIRECT(CONCATENATE("'2018-11 (Д)'!T",TEXT(MATCH($C75,'2018-11 (Д)'!$C$2:$C$100,0)+1,0)))="Н/Д",INDIRECT(CONCATENATE("'2018-10 (Д)'!T",TEXT(MATCH($C75,'2018-10 (Д)'!$C$2:$C$100,0)+1,0))))),"Н/Д",((INDIRECT(CONCATENATE("'2018-11 (Д)'!T",TEXT(MATCH($C75,'2018-11 (Д)'!$C$2:$C$100,0)+1,0)))-INDIRECT(CONCATENATE("'2018-10 (Д)'!T",TEXT(MATCH($C75,'2018-10 (Д)'!$C$2:$C$100,0)+1,0))))/INDIRECT(CONCATENATE("'2018-10 (Д)'!T",TEXT(MATCH($C75,'2018-10 (Д)'!$C$2:$C$100,0)+1,0))))*100)</f>
        <v>9.9020465158193058</v>
      </c>
      <c r="FW75" s="9">
        <f ca="1">IF(OR(INDIRECT(CONCATENATE("'2018-12 (Д)'!T",TEXT(MATCH($C75,'2018-12 (Д)'!$C$2:$C$100,0)+1,0)))="Н/Д",INDIRECT(CONCATENATE("'2018-11 (Д)'!T",TEXT(MATCH($C75,'2018-11 (Д)'!$C$2:$C$100,0)+1,0)))="Н/Д",AND(INDIRECT(CONCATENATE("'2018-12 (Д)'!T",TEXT(MATCH($C75,'2018-12 (Д)'!$C$2:$C$100,0)+1,0)))="Н/Д",INDIRECT(CONCATENATE("'2018-11 (Д)'!T",TEXT(MATCH($C75,'2018-11 (Д)'!$C$2:$C$100,0)+1,0))))),"Н/Д",((INDIRECT(CONCATENATE("'2018-12 (Д)'!T",TEXT(MATCH($C75,'2018-12 (Д)'!$C$2:$C$100,0)+1,0)))-INDIRECT(CONCATENATE("'2018-11 (Д)'!T",TEXT(MATCH($C75,'2018-11 (Д)'!$C$2:$C$100,0)+1,0))))/INDIRECT(CONCATENATE("'2018-11 (Д)'!T",TEXT(MATCH($C75,'2018-11 (Д)'!$C$2:$C$100,0)+1,0))))*100)</f>
        <v>-10.934882032701502</v>
      </c>
      <c r="FX75" s="9"/>
      <c r="FY75" s="9">
        <f ca="1">IF(OR(INDIRECT(CONCATENATE("'2018-03 (Д)'!U",TEXT(MATCH($C75,'2018-03 (Д)'!$C$2:$C$100,0)+1,0)))="Н/Д",INDIRECT(CONCATENATE("'2018-02 (Д)'!U",TEXT(MATCH($C75,'2018-02 (Д)'!$C$2:$C$100,0)+1,0)))="Н/Д",AND(INDIRECT(CONCATENATE("'2018-03 (Д)'!U",TEXT(MATCH($C75,'2018-03 (Д)'!$C$2:$C$100,0)+1,0)))="Н/Д",INDIRECT(CONCATENATE("'2018-02 (Д)'!U",TEXT(MATCH($C75,'2018-02 (Д)'!$C$2:$C$100,0)+1,0))))),"Н/Д",((INDIRECT(CONCATENATE("'2018-03 (Д)'!U",TEXT(MATCH($C75,'2018-03 (Д)'!$C$2:$C$100,0)+1,0)))-INDIRECT(CONCATENATE("'2018-02 (Д)'!U",TEXT(MATCH($C75,'2018-02 (Д)'!$C$2:$C$100,0)+1,0))))/INDIRECT(CONCATENATE("'2018-02 (Д)'!U",TEXT(MATCH($C75,'2018-02 (Д)'!$C$2:$C$100,0)+1,0))))*100)</f>
        <v>-167.77670299622275</v>
      </c>
      <c r="FZ75" s="9">
        <f ca="1">IF(OR(INDIRECT(CONCATENATE("'2018-04 (Д)'!U",TEXT(MATCH($C75,'2018-04 (Д)'!$C$2:$C$100,0)+1,0)))="Н/Д",INDIRECT(CONCATENATE("'2018-03 (Д)'!U",TEXT(MATCH($C75,'2018-03 (Д)'!$C$2:$C$100,0)+1,0)))="Н/Д",AND(INDIRECT(CONCATENATE("'2018-04 (Д)'!U",TEXT(MATCH($C75,'2018-04 (Д)'!$C$2:$C$100,0)+1,0)))="Н/Д",INDIRECT(CONCATENATE("'2018-03 (Д)'!U",TEXT(MATCH($C75,'2018-03 (Д)'!$C$2:$C$100,0)+1,0))))),"Н/Д",((INDIRECT(CONCATENATE("'2018-04 (Д)'!U",TEXT(MATCH($C75,'2018-04 (Д)'!$C$2:$C$100,0)+1,0)))-INDIRECT(CONCATENATE("'2018-03 (Д)'!U",TEXT(MATCH($C75,'2018-03 (Д)'!$C$2:$C$100,0)+1,0))))/INDIRECT(CONCATENATE("'2018-03 (Д)'!U",TEXT(MATCH($C75,'2018-03 (Д)'!$C$2:$C$100,0)+1,0))))*100)</f>
        <v>-161.221700054792</v>
      </c>
      <c r="GA75" s="9">
        <f ca="1">IF(OR(INDIRECT(CONCATENATE("'2018-05 (Д)'!U",TEXT(MATCH($C75,'2018-05 (Д)'!$C$2:$C$100,0)+1,0)))="Н/Д",INDIRECT(CONCATENATE("'2018-04 (Д)'!U",TEXT(MATCH($C75,'2018-04 (Д)'!$C$2:$C$100,0)+1,0)))="Н/Д",AND(INDIRECT(CONCATENATE("'2018-05 (Д)'!U",TEXT(MATCH($C75,'2018-05 (Д)'!$C$2:$C$100,0)+1,0)))="Н/Д",INDIRECT(CONCATENATE("'2018-04 (Д)'!U",TEXT(MATCH($C75,'2018-04 (Д)'!$C$2:$C$100,0)+1,0))))),"Н/Д",((INDIRECT(CONCATENATE("'2018-05 (Д)'!U",TEXT(MATCH($C75,'2018-05 (Д)'!$C$2:$C$100,0)+1,0)))-INDIRECT(CONCATENATE("'2018-04 (Д)'!U",TEXT(MATCH($C75,'2018-04 (Д)'!$C$2:$C$100,0)+1,0))))/INDIRECT(CONCATENATE("'2018-04 (Д)'!U",TEXT(MATCH($C75,'2018-04 (Д)'!$C$2:$C$100,0)+1,0))))*100)</f>
        <v>-98.060868321919685</v>
      </c>
      <c r="GB75" s="9">
        <f ca="1">IF(OR(INDIRECT(CONCATENATE("'2018-06 (Д)'!U",TEXT(MATCH($C75,'2018-06 (Д)'!$C$2:$C$100,0)+1,0)))="Н/Д",INDIRECT(CONCATENATE("'2018-05 (Д)'!U",TEXT(MATCH($C75,'2018-05 (Д)'!$C$2:$C$100,0)+1,0)))="Н/Д",AND(INDIRECT(CONCATENATE("'2018-06 (Д)'!U",TEXT(MATCH($C75,'2018-06 (Д)'!$C$2:$C$100,0)+1,0)))="Н/Д",INDIRECT(CONCATENATE("'2018-05 (Д)'!U",TEXT(MATCH($C75,'2018-05 (Д)'!$C$2:$C$100,0)+1,0))))),"Н/Д",((INDIRECT(CONCATENATE("'2018-06 (Д)'!U",TEXT(MATCH($C75,'2018-06 (Д)'!$C$2:$C$100,0)+1,0)))-INDIRECT(CONCATENATE("'2018-05 (Д)'!U",TEXT(MATCH($C75,'2018-05 (Д)'!$C$2:$C$100,0)+1,0))))/INDIRECT(CONCATENATE("'2018-05 (Д)'!U",TEXT(MATCH($C75,'2018-05 (Д)'!$C$2:$C$100,0)+1,0))))*100)</f>
        <v>2598.56469303009</v>
      </c>
      <c r="GC75" s="9">
        <f ca="1">IF(OR(INDIRECT(CONCATENATE("'2018-07 (Д)'!U",TEXT(MATCH($C75,'2018-07 (Д)'!$C$2:$C$100,0)+1,0)))="Н/Д",INDIRECT(CONCATENATE("'2018-06 (Д)'!U",TEXT(MATCH($C75,'2018-06 (Д)'!$C$2:$C$100,0)+1,0)))="Н/Д",AND(INDIRECT(CONCATENATE("'2018-07 (Д)'!U",TEXT(MATCH($C75,'2018-07 (Д)'!$C$2:$C$100,0)+1,0)))="Н/Д",INDIRECT(CONCATENATE("'2018-06 (Д)'!U",TEXT(MATCH($C75,'2018-06 (Д)'!$C$2:$C$100,0)+1,0))))),"Н/Д",((INDIRECT(CONCATENATE("'2018-07 (Д)'!U",TEXT(MATCH($C75,'2018-07 (Д)'!$C$2:$C$100,0)+1,0)))-INDIRECT(CONCATENATE("'2018-06 (Д)'!U",TEXT(MATCH($C75,'2018-06 (Д)'!$C$2:$C$100,0)+1,0))))/INDIRECT(CONCATENATE("'2018-06 (Д)'!U",TEXT(MATCH($C75,'2018-06 (Д)'!$C$2:$C$100,0)+1,0))))*100)</f>
        <v>-336.37119848746511</v>
      </c>
      <c r="GD75" s="9">
        <f ca="1">IF(OR(INDIRECT(CONCATENATE("'2018-08 (Д)'!U",TEXT(MATCH($C75,'2018-08 (Д)'!$C$2:$C$100,0)+1,0)))="Н/Д",INDIRECT(CONCATENATE("'2018-07 (Д)'!U",TEXT(MATCH($C75,'2018-07 (Д)'!$C$2:$C$100,0)+1,0)))="Н/Д",AND(INDIRECT(CONCATENATE("'2018-08 (Д)'!U",TEXT(MATCH($C75,'2018-08 (Д)'!$C$2:$C$100,0)+1,0)))="Н/Д",INDIRECT(CONCATENATE("'2018-07 (Д)'!U",TEXT(MATCH($C75,'2018-07 (Д)'!$C$2:$C$100,0)+1,0))))),"Н/Д",((INDIRECT(CONCATENATE("'2018-08 (Д)'!U",TEXT(MATCH($C75,'2018-08 (Д)'!$C$2:$C$100,0)+1,0)))-INDIRECT(CONCATENATE("'2018-07 (Д)'!U",TEXT(MATCH($C75,'2018-07 (Д)'!$C$2:$C$100,0)+1,0))))/INDIRECT(CONCATENATE("'2018-07 (Д)'!U",TEXT(MATCH($C75,'2018-07 (Д)'!$C$2:$C$100,0)+1,0))))*100)</f>
        <v>-80.402668084536117</v>
      </c>
      <c r="GE75" s="9">
        <f ca="1">IF(OR(INDIRECT(CONCATENATE("'2018-09 (Д)'!U",TEXT(MATCH($C75,'2018-09 (Д)'!$C$2:$C$100,0)+1,0)))="Н/Д",INDIRECT(CONCATENATE("'2018-08 (Д)'!U",TEXT(MATCH($C75,'2018-08 (Д)'!$C$2:$C$100,0)+1,0)))="Н/Д",AND(INDIRECT(CONCATENATE("'2018-09 (Д)'!U",TEXT(MATCH($C75,'2018-09 (Д)'!$C$2:$C$100,0)+1,0)))="Н/Д",INDIRECT(CONCATENATE("'2018-08 (Д)'!U",TEXT(MATCH($C75,'2018-08 (Д)'!$C$2:$C$100,0)+1,0))))),"Н/Д",((INDIRECT(CONCATENATE("'2018-09 (Д)'!U",TEXT(MATCH($C75,'2018-09 (Д)'!$C$2:$C$100,0)+1,0)))-INDIRECT(CONCATENATE("'2018-08 (Д)'!U",TEXT(MATCH($C75,'2018-08 (Д)'!$C$2:$C$100,0)+1,0))))/INDIRECT(CONCATENATE("'2018-08 (Д)'!U",TEXT(MATCH($C75,'2018-08 (Д)'!$C$2:$C$100,0)+1,0))))*100)</f>
        <v>-235.76547340344192</v>
      </c>
      <c r="GF75" s="9">
        <f ca="1">IF(OR(INDIRECT(CONCATENATE("'2018-10 (Д)'!U",TEXT(MATCH($C75,'2018-10 (Д)'!$C$2:$C$100,0)+1,0)))="Н/Д",INDIRECT(CONCATENATE("'2018-09 (Д)'!U",TEXT(MATCH($C75,'2018-09 (Д)'!$C$2:$C$100,0)+1,0)))="Н/Д",AND(INDIRECT(CONCATENATE("'2018-10 (Д)'!U",TEXT(MATCH($C75,'2018-10 (Д)'!$C$2:$C$100,0)+1,0)))="Н/Д",INDIRECT(CONCATENATE("'2018-09 (Д)'!U",TEXT(MATCH($C75,'2018-09 (Д)'!$C$2:$C$100,0)+1,0))))),"Н/Д",((INDIRECT(CONCATENATE("'2018-10 (Д)'!U",TEXT(MATCH($C75,'2018-10 (Д)'!$C$2:$C$100,0)+1,0)))-INDIRECT(CONCATENATE("'2018-09 (Д)'!U",TEXT(MATCH($C75,'2018-09 (Д)'!$C$2:$C$100,0)+1,0))))/INDIRECT(CONCATENATE("'2018-09 (Д)'!U",TEXT(MATCH($C75,'2018-09 (Д)'!$C$2:$C$100,0)+1,0))))*100)</f>
        <v>124.79251245137999</v>
      </c>
      <c r="GG75" s="9">
        <f ca="1">IF(OR(INDIRECT(CONCATENATE("'2018-11 (Д)'!U",TEXT(MATCH($C75,'2018-11 (Д)'!$C$2:$C$100,0)+1,0)))="Н/Д",INDIRECT(CONCATENATE("'2018-10 (Д)'!U",TEXT(MATCH($C75,'2018-10 (Д)'!$C$2:$C$100,0)+1,0)))="Н/Д",AND(INDIRECT(CONCATENATE("'2018-11 (Д)'!U",TEXT(MATCH($C75,'2018-11 (Д)'!$C$2:$C$100,0)+1,0)))="Н/Д",INDIRECT(CONCATENATE("'2018-10 (Д)'!U",TEXT(MATCH($C75,'2018-10 (Д)'!$C$2:$C$100,0)+1,0))))),"Н/Д",((INDIRECT(CONCATENATE("'2018-11 (Д)'!U",TEXT(MATCH($C75,'2018-11 (Д)'!$C$2:$C$100,0)+1,0)))-INDIRECT(CONCATENATE("'2018-10 (Д)'!U",TEXT(MATCH($C75,'2018-10 (Д)'!$C$2:$C$100,0)+1,0))))/INDIRECT(CONCATENATE("'2018-10 (Д)'!U",TEXT(MATCH($C75,'2018-10 (Д)'!$C$2:$C$100,0)+1,0))))*100)</f>
        <v>27.7648937550168</v>
      </c>
      <c r="GH75" s="9">
        <f ca="1">IF(OR(INDIRECT(CONCATENATE("'2018-12 (Д)'!U",TEXT(MATCH($C75,'2018-12 (Д)'!$C$2:$C$100,0)+1,0)))="Н/Д",INDIRECT(CONCATENATE("'2018-11 (Д)'!U",TEXT(MATCH($C75,'2018-11 (Д)'!$C$2:$C$100,0)+1,0)))="Н/Д",AND(INDIRECT(CONCATENATE("'2018-12 (Д)'!U",TEXT(MATCH($C75,'2018-12 (Д)'!$C$2:$C$100,0)+1,0)))="Н/Д",INDIRECT(CONCATENATE("'2018-11 (Д)'!U",TEXT(MATCH($C75,'2018-11 (Д)'!$C$2:$C$100,0)+1,0))))),"Н/Д",((INDIRECT(CONCATENATE("'2018-12 (Д)'!U",TEXT(MATCH($C75,'2018-12 (Д)'!$C$2:$C$100,0)+1,0)))-INDIRECT(CONCATENATE("'2018-11 (Д)'!U",TEXT(MATCH($C75,'2018-11 (Д)'!$C$2:$C$100,0)+1,0))))/INDIRECT(CONCATENATE("'2018-11 (Д)'!U",TEXT(MATCH($C75,'2018-11 (Д)'!$C$2:$C$100,0)+1,0))))*100)</f>
        <v>1.5989224938541806</v>
      </c>
      <c r="GI75" s="9"/>
      <c r="GJ75" s="9">
        <f ca="1">IF(OR(INDIRECT(CONCATENATE("'2018-03 (Д)'!V",TEXT(MATCH($C75,'2018-03 (Д)'!$C$2:$C$100,0)+1,0)))="Н/Д",INDIRECT(CONCATENATE("'2018-02 (Д)'!V",TEXT(MATCH($C75,'2018-02 (Д)'!$C$2:$C$100,0)+1,0)))="Н/Д",AND(INDIRECT(CONCATENATE("'2018-03 (Д)'!V",TEXT(MATCH($C75,'2018-03 (Д)'!$C$2:$C$100,0)+1,0)))="Н/Д",INDIRECT(CONCATENATE("'2018-02 (Д)'!V",TEXT(MATCH($C75,'2018-02 (Д)'!$C$2:$C$100,0)+1,0))))),"Н/Д",((INDIRECT(CONCATENATE("'2018-03 (Д)'!V",TEXT(MATCH($C75,'2018-03 (Д)'!$C$2:$C$100,0)+1,0)))-INDIRECT(CONCATENATE("'2018-02 (Д)'!V",TEXT(MATCH($C75,'2018-02 (Д)'!$C$2:$C$100,0)+1,0))))/INDIRECT(CONCATENATE("'2018-02 (Д)'!V",TEXT(MATCH($C75,'2018-02 (Д)'!$C$2:$C$100,0)+1,0))))*100)</f>
        <v>40.71228830098795</v>
      </c>
      <c r="GK75" s="9">
        <f ca="1">IF(OR(INDIRECT(CONCATENATE("'2018-04 (Д)'!V",TEXT(MATCH($C75,'2018-04 (Д)'!$C$2:$C$100,0)+1,0)))="Н/Д",INDIRECT(CONCATENATE("'2018-03 (Д)'!V",TEXT(MATCH($C75,'2018-03 (Д)'!$C$2:$C$100,0)+1,0)))="Н/Д",AND(INDIRECT(CONCATENATE("'2018-04 (Д)'!V",TEXT(MATCH($C75,'2018-04 (Д)'!$C$2:$C$100,0)+1,0)))="Н/Д",INDIRECT(CONCATENATE("'2018-03 (Д)'!V",TEXT(MATCH($C75,'2018-03 (Д)'!$C$2:$C$100,0)+1,0))))),"Н/Д",((INDIRECT(CONCATENATE("'2018-04 (Д)'!V",TEXT(MATCH($C75,'2018-04 (Д)'!$C$2:$C$100,0)+1,0)))-INDIRECT(CONCATENATE("'2018-03 (Д)'!V",TEXT(MATCH($C75,'2018-03 (Д)'!$C$2:$C$100,0)+1,0))))/INDIRECT(CONCATENATE("'2018-03 (Д)'!V",TEXT(MATCH($C75,'2018-03 (Д)'!$C$2:$C$100,0)+1,0))))*100)</f>
        <v>26.041282304468222</v>
      </c>
      <c r="GL75" s="9">
        <f ca="1">IF(OR(INDIRECT(CONCATENATE("'2018-05 (Д)'!V",TEXT(MATCH($C75,'2018-05 (Д)'!$C$2:$C$100,0)+1,0)))="Н/Д",INDIRECT(CONCATENATE("'2018-04 (Д)'!V",TEXT(MATCH($C75,'2018-04 (Д)'!$C$2:$C$100,0)+1,0)))="Н/Д",AND(INDIRECT(CONCATENATE("'2018-05 (Д)'!V",TEXT(MATCH($C75,'2018-05 (Д)'!$C$2:$C$100,0)+1,0)))="Н/Д",INDIRECT(CONCATENATE("'2018-04 (Д)'!V",TEXT(MATCH($C75,'2018-04 (Д)'!$C$2:$C$100,0)+1,0))))),"Н/Д",((INDIRECT(CONCATENATE("'2018-05 (Д)'!V",TEXT(MATCH($C75,'2018-05 (Д)'!$C$2:$C$100,0)+1,0)))-INDIRECT(CONCATENATE("'2018-04 (Д)'!V",TEXT(MATCH($C75,'2018-04 (Д)'!$C$2:$C$100,0)+1,0))))/INDIRECT(CONCATENATE("'2018-04 (Д)'!V",TEXT(MATCH($C75,'2018-04 (Д)'!$C$2:$C$100,0)+1,0))))*100)</f>
        <v>10.692766123927356</v>
      </c>
      <c r="GM75" s="9">
        <f ca="1">IF(OR(INDIRECT(CONCATENATE("'2018-06 (Д)'!V",TEXT(MATCH($C75,'2018-06 (Д)'!$C$2:$C$100,0)+1,0)))="Н/Д",INDIRECT(CONCATENATE("'2018-05 (Д)'!V",TEXT(MATCH($C75,'2018-05 (Д)'!$C$2:$C$100,0)+1,0)))="Н/Д",AND(INDIRECT(CONCATENATE("'2018-06 (Д)'!V",TEXT(MATCH($C75,'2018-06 (Д)'!$C$2:$C$100,0)+1,0)))="Н/Д",INDIRECT(CONCATENATE("'2018-05 (Д)'!V",TEXT(MATCH($C75,'2018-05 (Д)'!$C$2:$C$100,0)+1,0))))),"Н/Д",((INDIRECT(CONCATENATE("'2018-06 (Д)'!V",TEXT(MATCH($C75,'2018-06 (Д)'!$C$2:$C$100,0)+1,0)))-INDIRECT(CONCATENATE("'2018-05 (Д)'!V",TEXT(MATCH($C75,'2018-05 (Д)'!$C$2:$C$100,0)+1,0))))/INDIRECT(CONCATENATE("'2018-05 (Д)'!V",TEXT(MATCH($C75,'2018-05 (Д)'!$C$2:$C$100,0)+1,0))))*100)</f>
        <v>-38.088965182399463</v>
      </c>
      <c r="GN75" s="9">
        <f ca="1">IF(OR(INDIRECT(CONCATENATE("'2018-07 (Д)'!V",TEXT(MATCH($C75,'2018-07 (Д)'!$C$2:$C$100,0)+1,0)))="Н/Д",INDIRECT(CONCATENATE("'2018-06 (Д)'!V",TEXT(MATCH($C75,'2018-06 (Д)'!$C$2:$C$100,0)+1,0)))="Н/Д",AND(INDIRECT(CONCATENATE("'2018-07 (Д)'!V",TEXT(MATCH($C75,'2018-07 (Д)'!$C$2:$C$100,0)+1,0)))="Н/Д",INDIRECT(CONCATENATE("'2018-06 (Д)'!V",TEXT(MATCH($C75,'2018-06 (Д)'!$C$2:$C$100,0)+1,0))))),"Н/Д",((INDIRECT(CONCATENATE("'2018-07 (Д)'!V",TEXT(MATCH($C75,'2018-07 (Д)'!$C$2:$C$100,0)+1,0)))-INDIRECT(CONCATENATE("'2018-06 (Д)'!V",TEXT(MATCH($C75,'2018-06 (Д)'!$C$2:$C$100,0)+1,0))))/INDIRECT(CONCATENATE("'2018-06 (Д)'!V",TEXT(MATCH($C75,'2018-06 (Д)'!$C$2:$C$100,0)+1,0))))*100)</f>
        <v>19.742694269203092</v>
      </c>
      <c r="GO75" s="9">
        <f ca="1">IF(OR(INDIRECT(CONCATENATE("'2018-08 (Д)'!V",TEXT(MATCH($C75,'2018-08 (Д)'!$C$2:$C$100,0)+1,0)))="Н/Д",INDIRECT(CONCATENATE("'2018-07 (Д)'!V",TEXT(MATCH($C75,'2018-07 (Д)'!$C$2:$C$100,0)+1,0)))="Н/Д",AND(INDIRECT(CONCATENATE("'2018-08 (Д)'!V",TEXT(MATCH($C75,'2018-08 (Д)'!$C$2:$C$100,0)+1,0)))="Н/Д",INDIRECT(CONCATENATE("'2018-07 (Д)'!V",TEXT(MATCH($C75,'2018-07 (Д)'!$C$2:$C$100,0)+1,0))))),"Н/Д",((INDIRECT(CONCATENATE("'2018-08 (Д)'!V",TEXT(MATCH($C75,'2018-08 (Д)'!$C$2:$C$100,0)+1,0)))-INDIRECT(CONCATENATE("'2018-07 (Д)'!V",TEXT(MATCH($C75,'2018-07 (Д)'!$C$2:$C$100,0)+1,0))))/INDIRECT(CONCATENATE("'2018-07 (Д)'!V",TEXT(MATCH($C75,'2018-07 (Д)'!$C$2:$C$100,0)+1,0))))*100)</f>
        <v>1.6402159143473931</v>
      </c>
      <c r="GP75" s="9">
        <f ca="1">IF(OR(INDIRECT(CONCATENATE("'2018-09 (Д)'!V",TEXT(MATCH($C75,'2018-09 (Д)'!$C$2:$C$100,0)+1,0)))="Н/Д",INDIRECT(CONCATENATE("'2018-08 (Д)'!V",TEXT(MATCH($C75,'2018-08 (Д)'!$C$2:$C$100,0)+1,0)))="Н/Д",AND(INDIRECT(CONCATENATE("'2018-09 (Д)'!V",TEXT(MATCH($C75,'2018-09 (Д)'!$C$2:$C$100,0)+1,0)))="Н/Д",INDIRECT(CONCATENATE("'2018-08 (Д)'!V",TEXT(MATCH($C75,'2018-08 (Д)'!$C$2:$C$100,0)+1,0))))),"Н/Д",((INDIRECT(CONCATENATE("'2018-09 (Д)'!V",TEXT(MATCH($C75,'2018-09 (Д)'!$C$2:$C$100,0)+1,0)))-INDIRECT(CONCATENATE("'2018-08 (Д)'!V",TEXT(MATCH($C75,'2018-08 (Д)'!$C$2:$C$100,0)+1,0))))/INDIRECT(CONCATENATE("'2018-08 (Д)'!V",TEXT(MATCH($C75,'2018-08 (Д)'!$C$2:$C$100,0)+1,0))))*100)</f>
        <v>15.692097329444616</v>
      </c>
      <c r="GQ75" s="9">
        <f ca="1">IF(OR(INDIRECT(CONCATENATE("'2018-10 (Д)'!V",TEXT(MATCH($C75,'2018-10 (Д)'!$C$2:$C$100,0)+1,0)))="Н/Д",INDIRECT(CONCATENATE("'2018-09 (Д)'!V",TEXT(MATCH($C75,'2018-09 (Д)'!$C$2:$C$100,0)+1,0)))="Н/Д",AND(INDIRECT(CONCATENATE("'2018-10 (Д)'!V",TEXT(MATCH($C75,'2018-10 (Д)'!$C$2:$C$100,0)+1,0)))="Н/Д",INDIRECT(CONCATENATE("'2018-09 (Д)'!V",TEXT(MATCH($C75,'2018-09 (Д)'!$C$2:$C$100,0)+1,0))))),"Н/Д",((INDIRECT(CONCATENATE("'2018-10 (Д)'!V",TEXT(MATCH($C75,'2018-10 (Д)'!$C$2:$C$100,0)+1,0)))-INDIRECT(CONCATENATE("'2018-09 (Д)'!V",TEXT(MATCH($C75,'2018-09 (Д)'!$C$2:$C$100,0)+1,0))))/INDIRECT(CONCATENATE("'2018-09 (Д)'!V",TEXT(MATCH($C75,'2018-09 (Д)'!$C$2:$C$100,0)+1,0))))*100)</f>
        <v>9.690558717141931</v>
      </c>
      <c r="GR75" s="9">
        <f ca="1">IF(OR(INDIRECT(CONCATENATE("'2018-11 (Д)'!V",TEXT(MATCH($C75,'2018-11 (Д)'!$C$2:$C$100,0)+1,0)))="Н/Д",INDIRECT(CONCATENATE("'2018-10 (Д)'!V",TEXT(MATCH($C75,'2018-10 (Д)'!$C$2:$C$100,0)+1,0)))="Н/Д",AND(INDIRECT(CONCATENATE("'2018-11 (Д)'!V",TEXT(MATCH($C75,'2018-11 (Д)'!$C$2:$C$100,0)+1,0)))="Н/Д",INDIRECT(CONCATENATE("'2018-10 (Д)'!V",TEXT(MATCH($C75,'2018-10 (Д)'!$C$2:$C$100,0)+1,0))))),"Н/Д",((INDIRECT(CONCATENATE("'2018-11 (Д)'!V",TEXT(MATCH($C75,'2018-11 (Д)'!$C$2:$C$100,0)+1,0)))-INDIRECT(CONCATENATE("'2018-10 (Д)'!V",TEXT(MATCH($C75,'2018-10 (Д)'!$C$2:$C$100,0)+1,0))))/INDIRECT(CONCATENATE("'2018-10 (Д)'!V",TEXT(MATCH($C75,'2018-10 (Д)'!$C$2:$C$100,0)+1,0))))*100)</f>
        <v>-9.5745568016599538</v>
      </c>
      <c r="GS75" s="9">
        <f ca="1">IF(OR(INDIRECT(CONCATENATE("'2018-12 (Д)'!V",TEXT(MATCH($C75,'2018-12 (Д)'!$C$2:$C$100,0)+1,0)))="Н/Д",INDIRECT(CONCATENATE("'2018-11 (Д)'!V",TEXT(MATCH($C75,'2018-11 (Д)'!$C$2:$C$100,0)+1,0)))="Н/Д",AND(INDIRECT(CONCATENATE("'2018-12 (Д)'!V",TEXT(MATCH($C75,'2018-12 (Д)'!$C$2:$C$100,0)+1,0)))="Н/Д",INDIRECT(CONCATENATE("'2018-11 (Д)'!V",TEXT(MATCH($C75,'2018-11 (Д)'!$C$2:$C$100,0)+1,0))))),"Н/Д",((INDIRECT(CONCATENATE("'2018-12 (Д)'!V",TEXT(MATCH($C75,'2018-12 (Д)'!$C$2:$C$100,0)+1,0)))-INDIRECT(CONCATENATE("'2018-11 (Д)'!V",TEXT(MATCH($C75,'2018-11 (Д)'!$C$2:$C$100,0)+1,0))))/INDIRECT(CONCATENATE("'2018-11 (Д)'!V",TEXT(MATCH($C75,'2018-11 (Д)'!$C$2:$C$100,0)+1,0))))*100)</f>
        <v>21.653614001889121</v>
      </c>
      <c r="GT75" s="9"/>
      <c r="GU75" s="9">
        <f ca="1">IF(OR(INDIRECT(CONCATENATE("'2018-03 (Д)'!W",TEXT(MATCH($C75,'2018-03 (Д)'!$C$2:$C$100,0)+1,0)))="Н/Д",INDIRECT(CONCATENATE("'2018-02 (Д)'!W",TEXT(MATCH($C75,'2018-02 (Д)'!$C$2:$C$100,0)+1,0)))="Н/Д",AND(INDIRECT(CONCATENATE("'2018-03 (Д)'!W",TEXT(MATCH($C75,'2018-03 (Д)'!$C$2:$C$100,0)+1,0)))="Н/Д",INDIRECT(CONCATENATE("'2018-02 (Д)'!W",TEXT(MATCH($C75,'2018-02 (Д)'!$C$2:$C$100,0)+1,0))))),"Н/Д",((INDIRECT(CONCATENATE("'2018-03 (Д)'!W",TEXT(MATCH($C75,'2018-03 (Д)'!$C$2:$C$100,0)+1,0)))-INDIRECT(CONCATENATE("'2018-02 (Д)'!W",TEXT(MATCH($C75,'2018-02 (Д)'!$C$2:$C$100,0)+1,0))))/INDIRECT(CONCATENATE("'2018-02 (Д)'!W",TEXT(MATCH($C75,'2018-02 (Д)'!$C$2:$C$100,0)+1,0))))*100)</f>
        <v>1.016953975912738</v>
      </c>
      <c r="GV75" s="9">
        <f ca="1">IF(OR(INDIRECT(CONCATENATE("'2018-04 (Д)'!W",TEXT(MATCH($C75,'2018-04 (Д)'!$C$2:$C$100,0)+1,0)))="Н/Д",INDIRECT(CONCATENATE("'2018-03 (Д)'!W",TEXT(MATCH($C75,'2018-03 (Д)'!$C$2:$C$100,0)+1,0)))="Н/Д",AND(INDIRECT(CONCATENATE("'2018-04 (Д)'!W",TEXT(MATCH($C75,'2018-04 (Д)'!$C$2:$C$100,0)+1,0)))="Н/Д",INDIRECT(CONCATENATE("'2018-03 (Д)'!W",TEXT(MATCH($C75,'2018-03 (Д)'!$C$2:$C$100,0)+1,0))))),"Н/Д",((INDIRECT(CONCATENATE("'2018-04 (Д)'!W",TEXT(MATCH($C75,'2018-04 (Д)'!$C$2:$C$100,0)+1,0)))-INDIRECT(CONCATENATE("'2018-03 (Д)'!W",TEXT(MATCH($C75,'2018-03 (Д)'!$C$2:$C$100,0)+1,0))))/INDIRECT(CONCATENATE("'2018-03 (Д)'!W",TEXT(MATCH($C75,'2018-03 (Д)'!$C$2:$C$100,0)+1,0))))*100)</f>
        <v>92.307006753357598</v>
      </c>
      <c r="GW75" s="9">
        <f ca="1">IF(OR(INDIRECT(CONCATENATE("'2018-05 (Д)'!W",TEXT(MATCH($C75,'2018-05 (Д)'!$C$2:$C$100,0)+1,0)))="Н/Д",INDIRECT(CONCATENATE("'2018-04 (Д)'!W",TEXT(MATCH($C75,'2018-04 (Д)'!$C$2:$C$100,0)+1,0)))="Н/Д",AND(INDIRECT(CONCATENATE("'2018-05 (Д)'!W",TEXT(MATCH($C75,'2018-05 (Д)'!$C$2:$C$100,0)+1,0)))="Н/Д",INDIRECT(CONCATENATE("'2018-04 (Д)'!W",TEXT(MATCH($C75,'2018-04 (Д)'!$C$2:$C$100,0)+1,0))))),"Н/Д",((INDIRECT(CONCATENATE("'2018-05 (Д)'!W",TEXT(MATCH($C75,'2018-05 (Д)'!$C$2:$C$100,0)+1,0)))-INDIRECT(CONCATENATE("'2018-04 (Д)'!W",TEXT(MATCH($C75,'2018-04 (Д)'!$C$2:$C$100,0)+1,0))))/INDIRECT(CONCATENATE("'2018-04 (Д)'!W",TEXT(MATCH($C75,'2018-04 (Д)'!$C$2:$C$100,0)+1,0))))*100)</f>
        <v>-17.851258306043391</v>
      </c>
      <c r="GX75" s="9">
        <f ca="1">IF(OR(INDIRECT(CONCATENATE("'2018-06 (Д)'!W",TEXT(MATCH($C75,'2018-06 (Д)'!$C$2:$C$100,0)+1,0)))="Н/Д",INDIRECT(CONCATENATE("'2018-05 (Д)'!W",TEXT(MATCH($C75,'2018-05 (Д)'!$C$2:$C$100,0)+1,0)))="Н/Д",AND(INDIRECT(CONCATENATE("'2018-06 (Д)'!W",TEXT(MATCH($C75,'2018-06 (Д)'!$C$2:$C$100,0)+1,0)))="Н/Д",INDIRECT(CONCATENATE("'2018-05 (Д)'!W",TEXT(MATCH($C75,'2018-05 (Д)'!$C$2:$C$100,0)+1,0))))),"Н/Д",((INDIRECT(CONCATENATE("'2018-06 (Д)'!W",TEXT(MATCH($C75,'2018-06 (Д)'!$C$2:$C$100,0)+1,0)))-INDIRECT(CONCATENATE("'2018-05 (Д)'!W",TEXT(MATCH($C75,'2018-05 (Д)'!$C$2:$C$100,0)+1,0))))/INDIRECT(CONCATENATE("'2018-05 (Д)'!W",TEXT(MATCH($C75,'2018-05 (Д)'!$C$2:$C$100,0)+1,0))))*100)</f>
        <v>1.1634597603433894</v>
      </c>
      <c r="GY75" s="9">
        <f ca="1">IF(OR(INDIRECT(CONCATENATE("'2018-07 (Д)'!W",TEXT(MATCH($C75,'2018-07 (Д)'!$C$2:$C$100,0)+1,0)))="Н/Д",INDIRECT(CONCATENATE("'2018-06 (Д)'!W",TEXT(MATCH($C75,'2018-06 (Д)'!$C$2:$C$100,0)+1,0)))="Н/Д",AND(INDIRECT(CONCATENATE("'2018-07 (Д)'!W",TEXT(MATCH($C75,'2018-07 (Д)'!$C$2:$C$100,0)+1,0)))="Н/Д",INDIRECT(CONCATENATE("'2018-06 (Д)'!W",TEXT(MATCH($C75,'2018-06 (Д)'!$C$2:$C$100,0)+1,0))))),"Н/Д",((INDIRECT(CONCATENATE("'2018-07 (Д)'!W",TEXT(MATCH($C75,'2018-07 (Д)'!$C$2:$C$100,0)+1,0)))-INDIRECT(CONCATENATE("'2018-06 (Д)'!W",TEXT(MATCH($C75,'2018-06 (Д)'!$C$2:$C$100,0)+1,0))))/INDIRECT(CONCATENATE("'2018-06 (Д)'!W",TEXT(MATCH($C75,'2018-06 (Д)'!$C$2:$C$100,0)+1,0))))*100)</f>
        <v>-34.504802441380427</v>
      </c>
      <c r="GZ75" s="9">
        <f ca="1">IF(OR(INDIRECT(CONCATENATE("'2018-08 (Д)'!W",TEXT(MATCH($C75,'2018-08 (Д)'!$C$2:$C$100,0)+1,0)))="Н/Д",INDIRECT(CONCATENATE("'2018-07 (Д)'!W",TEXT(MATCH($C75,'2018-07 (Д)'!$C$2:$C$100,0)+1,0)))="Н/Д",AND(INDIRECT(CONCATENATE("'2018-08 (Д)'!W",TEXT(MATCH($C75,'2018-08 (Д)'!$C$2:$C$100,0)+1,0)))="Н/Д",INDIRECT(CONCATENATE("'2018-07 (Д)'!W",TEXT(MATCH($C75,'2018-07 (Д)'!$C$2:$C$100,0)+1,0))))),"Н/Д",((INDIRECT(CONCATENATE("'2018-08 (Д)'!W",TEXT(MATCH($C75,'2018-08 (Д)'!$C$2:$C$100,0)+1,0)))-INDIRECT(CONCATENATE("'2018-07 (Д)'!W",TEXT(MATCH($C75,'2018-07 (Д)'!$C$2:$C$100,0)+1,0))))/INDIRECT(CONCATENATE("'2018-07 (Д)'!W",TEXT(MATCH($C75,'2018-07 (Д)'!$C$2:$C$100,0)+1,0))))*100)</f>
        <v>90.592885237071513</v>
      </c>
      <c r="HA75" s="9">
        <f ca="1">IF(OR(INDIRECT(CONCATENATE("'2018-09 (Д)'!W",TEXT(MATCH($C75,'2018-09 (Д)'!$C$2:$C$100,0)+1,0)))="Н/Д",INDIRECT(CONCATENATE("'2018-08 (Д)'!W",TEXT(MATCH($C75,'2018-08 (Д)'!$C$2:$C$100,0)+1,0)))="Н/Д",AND(INDIRECT(CONCATENATE("'2018-09 (Д)'!W",TEXT(MATCH($C75,'2018-09 (Д)'!$C$2:$C$100,0)+1,0)))="Н/Д",INDIRECT(CONCATENATE("'2018-08 (Д)'!W",TEXT(MATCH($C75,'2018-08 (Д)'!$C$2:$C$100,0)+1,0))))),"Н/Д",((INDIRECT(CONCATENATE("'2018-09 (Д)'!W",TEXT(MATCH($C75,'2018-09 (Д)'!$C$2:$C$100,0)+1,0)))-INDIRECT(CONCATENATE("'2018-08 (Д)'!W",TEXT(MATCH($C75,'2018-08 (Д)'!$C$2:$C$100,0)+1,0))))/INDIRECT(CONCATENATE("'2018-08 (Д)'!W",TEXT(MATCH($C75,'2018-08 (Д)'!$C$2:$C$100,0)+1,0))))*100)</f>
        <v>-34.487702534629257</v>
      </c>
      <c r="HB75" s="9">
        <f ca="1">IF(OR(INDIRECT(CONCATENATE("'2018-10 (Д)'!W",TEXT(MATCH($C75,'2018-10 (Д)'!$C$2:$C$100,0)+1,0)))="Н/Д",INDIRECT(CONCATENATE("'2018-09 (Д)'!W",TEXT(MATCH($C75,'2018-09 (Д)'!$C$2:$C$100,0)+1,0)))="Н/Д",AND(INDIRECT(CONCATENATE("'2018-10 (Д)'!W",TEXT(MATCH($C75,'2018-10 (Д)'!$C$2:$C$100,0)+1,0)))="Н/Д",INDIRECT(CONCATENATE("'2018-09 (Д)'!W",TEXT(MATCH($C75,'2018-09 (Д)'!$C$2:$C$100,0)+1,0))))),"Н/Д",((INDIRECT(CONCATENATE("'2018-10 (Д)'!W",TEXT(MATCH($C75,'2018-10 (Д)'!$C$2:$C$100,0)+1,0)))-INDIRECT(CONCATENATE("'2018-09 (Д)'!W",TEXT(MATCH($C75,'2018-09 (Д)'!$C$2:$C$100,0)+1,0))))/INDIRECT(CONCATENATE("'2018-09 (Д)'!W",TEXT(MATCH($C75,'2018-09 (Д)'!$C$2:$C$100,0)+1,0))))*100)</f>
        <v>-10.325992831684541</v>
      </c>
      <c r="HC75" s="9">
        <f ca="1">IF(OR(INDIRECT(CONCATENATE("'2018-11 (Д)'!W",TEXT(MATCH($C75,'2018-11 (Д)'!$C$2:$C$100,0)+1,0)))="Н/Д",INDIRECT(CONCATENATE("'2018-10 (Д)'!W",TEXT(MATCH($C75,'2018-10 (Д)'!$C$2:$C$100,0)+1,0)))="Н/Д",AND(INDIRECT(CONCATENATE("'2018-11 (Д)'!W",TEXT(MATCH($C75,'2018-11 (Д)'!$C$2:$C$100,0)+1,0)))="Н/Д",INDIRECT(CONCATENATE("'2018-10 (Д)'!W",TEXT(MATCH($C75,'2018-10 (Д)'!$C$2:$C$100,0)+1,0))))),"Н/Д",((INDIRECT(CONCATENATE("'2018-11 (Д)'!W",TEXT(MATCH($C75,'2018-11 (Д)'!$C$2:$C$100,0)+1,0)))-INDIRECT(CONCATENATE("'2018-10 (Д)'!W",TEXT(MATCH($C75,'2018-10 (Д)'!$C$2:$C$100,0)+1,0))))/INDIRECT(CONCATENATE("'2018-10 (Д)'!W",TEXT(MATCH($C75,'2018-10 (Д)'!$C$2:$C$100,0)+1,0))))*100)</f>
        <v>81.455415735540953</v>
      </c>
      <c r="HD75" s="9">
        <f ca="1">IF(OR(INDIRECT(CONCATENATE("'2018-12 (Д)'!W",TEXT(MATCH($C75,'2018-12 (Д)'!$C$2:$C$100,0)+1,0)))="Н/Д",INDIRECT(CONCATENATE("'2018-11 (Д)'!W",TEXT(MATCH($C75,'2018-11 (Д)'!$C$2:$C$100,0)+1,0)))="Н/Д",AND(INDIRECT(CONCATENATE("'2018-12 (Д)'!W",TEXT(MATCH($C75,'2018-12 (Д)'!$C$2:$C$100,0)+1,0)))="Н/Д",INDIRECT(CONCATENATE("'2018-11 (Д)'!W",TEXT(MATCH($C75,'2018-11 (Д)'!$C$2:$C$100,0)+1,0))))),"Н/Д",((INDIRECT(CONCATENATE("'2018-12 (Д)'!W",TEXT(MATCH($C75,'2018-12 (Д)'!$C$2:$C$100,0)+1,0)))-INDIRECT(CONCATENATE("'2018-11 (Д)'!W",TEXT(MATCH($C75,'2018-11 (Д)'!$C$2:$C$100,0)+1,0))))/INDIRECT(CONCATENATE("'2018-11 (Д)'!W",TEXT(MATCH($C75,'2018-11 (Д)'!$C$2:$C$100,0)+1,0))))*100)</f>
        <v>-33.219523903401374</v>
      </c>
    </row>
    <row r="76" spans="1:212" x14ac:dyDescent="0.25">
      <c r="A76" s="2" t="s">
        <v>87</v>
      </c>
      <c r="B76" s="2" t="s">
        <v>101</v>
      </c>
      <c r="C76" s="15">
        <v>68000000</v>
      </c>
      <c r="D76" s="9"/>
      <c r="E76" s="9">
        <f ca="1">IF(OR(INDIRECT(CONCATENATE("'2018-03 (Д)'!E",TEXT(MATCH($C76,'2018-03 (Д)'!$C$2:$C$100,0)+1,0)))="Н/Д",INDIRECT(CONCATENATE("'2018-02 (Д)'!E",TEXT(MATCH($C76,'2018-02 (Д)'!$C$2:$C$100,0)+1,0)))="Н/Д",AND(INDIRECT(CONCATENATE("'2018-03 (Д)'!E",TEXT(MATCH($C76,'2018-03 (Д)'!$C$2:$C$100,0)+1,0)))="Н/Д",INDIRECT(CONCATENATE("'2018-02 (Д)'!E",TEXT(MATCH($C76,'2018-02 (Д)'!$C$2:$C$100,0)+1,0))))),"Н/Д",((INDIRECT(CONCATENATE("'2018-03 (Д)'!E",TEXT(MATCH($C76,'2018-03 (Д)'!$C$2:$C$100,0)+1,0)))-INDIRECT(CONCATENATE("'2018-02 (Д)'!E",TEXT(MATCH($C76,'2018-02 (Д)'!$C$2:$C$100,0)+1,0))))/INDIRECT(CONCATENATE("'2018-02 (Д)'!E",TEXT(MATCH($C76,'2018-02 (Д)'!$C$2:$C$100,0)+1,0))))*100)</f>
        <v>4.7015781454492149</v>
      </c>
      <c r="F76" s="9">
        <f ca="1">IF(OR(INDIRECT(CONCATENATE("'2018-04 (Д)'!E",TEXT(MATCH($C76,'2018-04 (Д)'!$C$2:$C$100,0)+1,0)))="Н/Д",INDIRECT(CONCATENATE("'2018-03 (Д)'!E",TEXT(MATCH($C76,'2018-03 (Д)'!$C$2:$C$100,0)+1,0)))="Н/Д",AND(INDIRECT(CONCATENATE("'2018-04 (Д)'!E",TEXT(MATCH($C76,'2018-04 (Д)'!$C$2:$C$100,0)+1,0)))="Н/Д",INDIRECT(CONCATENATE("'2018-03 (Д)'!E",TEXT(MATCH($C76,'2018-03 (Д)'!$C$2:$C$100,0)+1,0))))),"Н/Д",((INDIRECT(CONCATENATE("'2018-04 (Д)'!E",TEXT(MATCH($C76,'2018-04 (Д)'!$C$2:$C$100,0)+1,0)))-INDIRECT(CONCATENATE("'2018-03 (Д)'!E",TEXT(MATCH($C76,'2018-03 (Д)'!$C$2:$C$100,0)+1,0))))/INDIRECT(CONCATENATE("'2018-03 (Д)'!E",TEXT(MATCH($C76,'2018-03 (Д)'!$C$2:$C$100,0)+1,0))))*100)</f>
        <v>56.112794821566091</v>
      </c>
      <c r="G76" s="9">
        <f ca="1">IF(OR(INDIRECT(CONCATENATE("'2018-05 (Д)'!E",TEXT(MATCH($C76,'2018-05 (Д)'!$C$2:$C$100,0)+1,0)))="Н/Д",INDIRECT(CONCATENATE("'2018-04 (Д)'!E",TEXT(MATCH($C76,'2018-04 (Д)'!$C$2:$C$100,0)+1,0)))="Н/Д",AND(INDIRECT(CONCATENATE("'2018-05 (Д)'!E",TEXT(MATCH($C76,'2018-05 (Д)'!$C$2:$C$100,0)+1,0)))="Н/Д",INDIRECT(CONCATENATE("'2018-04 (Д)'!E",TEXT(MATCH($C76,'2018-04 (Д)'!$C$2:$C$100,0)+1,0))))),"Н/Д",((INDIRECT(CONCATENATE("'2018-05 (Д)'!E",TEXT(MATCH($C76,'2018-05 (Д)'!$C$2:$C$100,0)+1,0)))-INDIRECT(CONCATENATE("'2018-04 (Д)'!E",TEXT(MATCH($C76,'2018-04 (Д)'!$C$2:$C$100,0)+1,0))))/INDIRECT(CONCATENATE("'2018-04 (Д)'!E",TEXT(MATCH($C76,'2018-04 (Д)'!$C$2:$C$100,0)+1,0))))*100)</f>
        <v>13.527723364061536</v>
      </c>
      <c r="H76" s="9">
        <f ca="1">IF(OR(INDIRECT(CONCATENATE("'2018-06 (Д)'!E",TEXT(MATCH($C76,'2018-06 (Д)'!$C$2:$C$100,0)+1,0)))="Н/Д",INDIRECT(CONCATENATE("'2018-05 (Д)'!E",TEXT(MATCH($C76,'2018-05 (Д)'!$C$2:$C$100,0)+1,0)))="Н/Д",AND(INDIRECT(CONCATENATE("'2018-06 (Д)'!E",TEXT(MATCH($C76,'2018-06 (Д)'!$C$2:$C$100,0)+1,0)))="Н/Д",INDIRECT(CONCATENATE("'2018-05 (Д)'!E",TEXT(MATCH($C76,'2018-05 (Д)'!$C$2:$C$100,0)+1,0))))),"Н/Д",((INDIRECT(CONCATENATE("'2018-06 (Д)'!E",TEXT(MATCH($C76,'2018-06 (Д)'!$C$2:$C$100,0)+1,0)))-INDIRECT(CONCATENATE("'2018-05 (Д)'!E",TEXT(MATCH($C76,'2018-05 (Д)'!$C$2:$C$100,0)+1,0))))/INDIRECT(CONCATENATE("'2018-05 (Д)'!E",TEXT(MATCH($C76,'2018-05 (Д)'!$C$2:$C$100,0)+1,0))))*100)</f>
        <v>-17.156088293617906</v>
      </c>
      <c r="I76" s="9">
        <f ca="1">IF(OR(INDIRECT(CONCATENATE("'2018-07 (Д)'!E",TEXT(MATCH($C76,'2018-07 (Д)'!$C$2:$C$100,0)+1,0)))="Н/Д",INDIRECT(CONCATENATE("'2018-06 (Д)'!E",TEXT(MATCH($C76,'2018-06 (Д)'!$C$2:$C$100,0)+1,0)))="Н/Д",AND(INDIRECT(CONCATENATE("'2018-07 (Д)'!E",TEXT(MATCH($C76,'2018-07 (Д)'!$C$2:$C$100,0)+1,0)))="Н/Д",INDIRECT(CONCATENATE("'2018-06 (Д)'!E",TEXT(MATCH($C76,'2018-06 (Д)'!$C$2:$C$100,0)+1,0))))),"Н/Д",((INDIRECT(CONCATENATE("'2018-07 (Д)'!E",TEXT(MATCH($C76,'2018-07 (Д)'!$C$2:$C$100,0)+1,0)))-INDIRECT(CONCATENATE("'2018-06 (Д)'!E",TEXT(MATCH($C76,'2018-06 (Д)'!$C$2:$C$100,0)+1,0))))/INDIRECT(CONCATENATE("'2018-06 (Д)'!E",TEXT(MATCH($C76,'2018-06 (Д)'!$C$2:$C$100,0)+1,0))))*100)</f>
        <v>-12.062406513826186</v>
      </c>
      <c r="J76" s="9">
        <f ca="1">IF(OR(INDIRECT(CONCATENATE("'2018-08 (Д)'!E",TEXT(MATCH($C76,'2018-08 (Д)'!$C$2:$C$100,0)+1,0)))="Н/Д",INDIRECT(CONCATENATE("'2018-07 (Д)'!E",TEXT(MATCH($C76,'2018-07 (Д)'!$C$2:$C$100,0)+1,0)))="Н/Д",AND(INDIRECT(CONCATENATE("'2018-08 (Д)'!E",TEXT(MATCH($C76,'2018-08 (Д)'!$C$2:$C$100,0)+1,0)))="Н/Д",INDIRECT(CONCATENATE("'2018-07 (Д)'!E",TEXT(MATCH($C76,'2018-07 (Д)'!$C$2:$C$100,0)+1,0))))),"Н/Д",((INDIRECT(CONCATENATE("'2018-08 (Д)'!E",TEXT(MATCH($C76,'2018-08 (Д)'!$C$2:$C$100,0)+1,0)))-INDIRECT(CONCATENATE("'2018-07 (Д)'!E",TEXT(MATCH($C76,'2018-07 (Д)'!$C$2:$C$100,0)+1,0))))/INDIRECT(CONCATENATE("'2018-07 (Д)'!E",TEXT(MATCH($C76,'2018-07 (Д)'!$C$2:$C$100,0)+1,0))))*100)</f>
        <v>35.198321204770465</v>
      </c>
      <c r="K76" s="9">
        <f ca="1">IF(OR(INDIRECT(CONCATENATE("'2018-09 (Д)'!E",TEXT(MATCH($C76,'2018-09 (Д)'!$C$2:$C$100,0)+1,0)))="Н/Д",INDIRECT(CONCATENATE("'2018-08 (Д)'!E",TEXT(MATCH($C76,'2018-08 (Д)'!$C$2:$C$100,0)+1,0)))="Н/Д",AND(INDIRECT(CONCATENATE("'2018-09 (Д)'!E",TEXT(MATCH($C76,'2018-09 (Д)'!$C$2:$C$100,0)+1,0)))="Н/Д",INDIRECT(CONCATENATE("'2018-08 (Д)'!E",TEXT(MATCH($C76,'2018-08 (Д)'!$C$2:$C$100,0)+1,0))))),"Н/Д",((INDIRECT(CONCATENATE("'2018-09 (Д)'!E",TEXT(MATCH($C76,'2018-09 (Д)'!$C$2:$C$100,0)+1,0)))-INDIRECT(CONCATENATE("'2018-08 (Д)'!E",TEXT(MATCH($C76,'2018-08 (Д)'!$C$2:$C$100,0)+1,0))))/INDIRECT(CONCATENATE("'2018-08 (Д)'!E",TEXT(MATCH($C76,'2018-08 (Д)'!$C$2:$C$100,0)+1,0))))*100)</f>
        <v>-24.702393139971885</v>
      </c>
      <c r="L76" s="9">
        <f ca="1">IF(OR(INDIRECT(CONCATENATE("'2018-10 (Д)'!E",TEXT(MATCH($C76,'2018-10 (Д)'!$C$2:$C$100,0)+1,0)))="Н/Д",INDIRECT(CONCATENATE("'2018-09 (Д)'!E",TEXT(MATCH($C76,'2018-09 (Д)'!$C$2:$C$100,0)+1,0)))="Н/Д",AND(INDIRECT(CONCATENATE("'2018-10 (Д)'!E",TEXT(MATCH($C76,'2018-10 (Д)'!$C$2:$C$100,0)+1,0)))="Н/Д",INDIRECT(CONCATENATE("'2018-09 (Д)'!E",TEXT(MATCH($C76,'2018-09 (Д)'!$C$2:$C$100,0)+1,0))))),"Н/Д",((INDIRECT(CONCATENATE("'2018-10 (Д)'!E",TEXT(MATCH($C76,'2018-10 (Д)'!$C$2:$C$100,0)+1,0)))-INDIRECT(CONCATENATE("'2018-09 (Д)'!E",TEXT(MATCH($C76,'2018-09 (Д)'!$C$2:$C$100,0)+1,0))))/INDIRECT(CONCATENATE("'2018-09 (Д)'!E",TEXT(MATCH($C76,'2018-09 (Д)'!$C$2:$C$100,0)+1,0))))*100)</f>
        <v>-6.4793952482814454</v>
      </c>
      <c r="M76" s="9">
        <f ca="1">IF(OR(INDIRECT(CONCATENATE("'2018-11 (Д)'!E",TEXT(MATCH($C76,'2018-11 (Д)'!$C$2:$C$100,0)+1,0)))="Н/Д",INDIRECT(CONCATENATE("'2018-10 (Д)'!E",TEXT(MATCH($C76,'2018-10 (Д)'!$C$2:$C$100,0)+1,0)))="Н/Д",AND(INDIRECT(CONCATENATE("'2018-11 (Д)'!E",TEXT(MATCH($C76,'2018-11 (Д)'!$C$2:$C$100,0)+1,0)))="Н/Д",INDIRECT(CONCATENATE("'2018-10 (Д)'!E",TEXT(MATCH($C76,'2018-10 (Д)'!$C$2:$C$100,0)+1,0))))),"Н/Д",((INDIRECT(CONCATENATE("'2018-11 (Д)'!E",TEXT(MATCH($C76,'2018-11 (Д)'!$C$2:$C$100,0)+1,0)))-INDIRECT(CONCATENATE("'2018-10 (Д)'!E",TEXT(MATCH($C76,'2018-10 (Д)'!$C$2:$C$100,0)+1,0))))/INDIRECT(CONCATENATE("'2018-10 (Д)'!E",TEXT(MATCH($C76,'2018-10 (Д)'!$C$2:$C$100,0)+1,0))))*100)</f>
        <v>67.979290504455989</v>
      </c>
      <c r="N76" s="9">
        <f ca="1">IF(OR(INDIRECT(CONCATENATE("'2018-12 (Д)'!E",TEXT(MATCH($C76,'2018-12 (Д)'!$C$2:$C$100,0)+1,0)))="Н/Д",INDIRECT(CONCATENATE("'2018-11 (Д)'!E",TEXT(MATCH($C76,'2018-11 (Д)'!$C$2:$C$100,0)+1,0)))="Н/Д",AND(INDIRECT(CONCATENATE("'2018-12 (Д)'!E",TEXT(MATCH($C76,'2018-12 (Д)'!$C$2:$C$100,0)+1,0)))="Н/Д",INDIRECT(CONCATENATE("'2018-11 (Д)'!E",TEXT(MATCH($C76,'2018-11 (Д)'!$C$2:$C$100,0)+1,0))))),"Н/Д",((INDIRECT(CONCATENATE("'2018-12 (Д)'!E",TEXT(MATCH($C76,'2018-12 (Д)'!$C$2:$C$100,0)+1,0)))-INDIRECT(CONCATENATE("'2018-11 (Д)'!E",TEXT(MATCH($C76,'2018-11 (Д)'!$C$2:$C$100,0)+1,0))))/INDIRECT(CONCATENATE("'2018-11 (Д)'!E",TEXT(MATCH($C76,'2018-11 (Д)'!$C$2:$C$100,0)+1,0))))*100)</f>
        <v>-4.7968482722530528</v>
      </c>
      <c r="O76" s="9"/>
      <c r="P76" s="9">
        <f ca="1">IF(OR(INDIRECT(CONCATENATE("'2018-03 (Д)'!F",TEXT(MATCH($C76,'2018-03 (Д)'!$C$2:$C$100,0)+1,0)))="Н/Д",INDIRECT(CONCATENATE("'2018-02 (Д)'!F",TEXT(MATCH($C76,'2018-02 (Д)'!$C$2:$C$100,0)+1,0)))="Н/Д",AND(INDIRECT(CONCATENATE("'2018-03 (Д)'!F",TEXT(MATCH($C76,'2018-03 (Д)'!$C$2:$C$100,0)+1,0)))="Н/Д",INDIRECT(CONCATENATE("'2018-02 (Д)'!F",TEXT(MATCH($C76,'2018-02 (Д)'!$C$2:$C$100,0)+1,0))))),"Н/Д",((INDIRECT(CONCATENATE("'2018-03 (Д)'!F",TEXT(MATCH($C76,'2018-03 (Д)'!$C$2:$C$100,0)+1,0)))-INDIRECT(CONCATENATE("'2018-02 (Д)'!F",TEXT(MATCH($C76,'2018-02 (Д)'!$C$2:$C$100,0)+1,0))))/INDIRECT(CONCATENATE("'2018-02 (Д)'!F",TEXT(MATCH($C76,'2018-02 (Д)'!$C$2:$C$100,0)+1,0))))*100)</f>
        <v>4.1967646742475617</v>
      </c>
      <c r="Q76" s="9">
        <f ca="1">IF(OR(INDIRECT(CONCATENATE("'2018-04 (Д)'!F",TEXT(MATCH($C76,'2018-04 (Д)'!$C$2:$C$100,0)+1,0)))="Н/Д",INDIRECT(CONCATENATE("'2018-03 (Д)'!F",TEXT(MATCH($C76,'2018-03 (Д)'!$C$2:$C$100,0)+1,0)))="Н/Д",AND(INDIRECT(CONCATENATE("'2018-04 (Д)'!F",TEXT(MATCH($C76,'2018-04 (Д)'!$C$2:$C$100,0)+1,0)))="Н/Д",INDIRECT(CONCATENATE("'2018-03 (Д)'!F",TEXT(MATCH($C76,'2018-03 (Д)'!$C$2:$C$100,0)+1,0))))),"Н/Д",((INDIRECT(CONCATENATE("'2018-04 (Д)'!F",TEXT(MATCH($C76,'2018-04 (Д)'!$C$2:$C$100,0)+1,0)))-INDIRECT(CONCATENATE("'2018-03 (Д)'!F",TEXT(MATCH($C76,'2018-03 (Д)'!$C$2:$C$100,0)+1,0))))/INDIRECT(CONCATENATE("'2018-03 (Д)'!F",TEXT(MATCH($C76,'2018-03 (Д)'!$C$2:$C$100,0)+1,0))))*100)</f>
        <v>87.080400619258654</v>
      </c>
      <c r="R76" s="9">
        <f ca="1">IF(OR(INDIRECT(CONCATENATE("'2018-05 (Д)'!F",TEXT(MATCH($C76,'2018-05 (Д)'!$C$2:$C$100,0)+1,0)))="Н/Д",INDIRECT(CONCATENATE("'2018-04 (Д)'!F",TEXT(MATCH($C76,'2018-04 (Д)'!$C$2:$C$100,0)+1,0)))="Н/Д",AND(INDIRECT(CONCATENATE("'2018-05 (Д)'!F",TEXT(MATCH($C76,'2018-05 (Д)'!$C$2:$C$100,0)+1,0)))="Н/Д",INDIRECT(CONCATENATE("'2018-04 (Д)'!F",TEXT(MATCH($C76,'2018-04 (Д)'!$C$2:$C$100,0)+1,0))))),"Н/Д",((INDIRECT(CONCATENATE("'2018-05 (Д)'!F",TEXT(MATCH($C76,'2018-05 (Д)'!$C$2:$C$100,0)+1,0)))-INDIRECT(CONCATENATE("'2018-04 (Д)'!F",TEXT(MATCH($C76,'2018-04 (Д)'!$C$2:$C$100,0)+1,0))))/INDIRECT(CONCATENATE("'2018-04 (Д)'!F",TEXT(MATCH($C76,'2018-04 (Д)'!$C$2:$C$100,0)+1,0))))*100)</f>
        <v>-3.9261581039972087</v>
      </c>
      <c r="S76" s="9">
        <f ca="1">IF(OR(INDIRECT(CONCATENATE("'2018-06 (Д)'!F",TEXT(MATCH($C76,'2018-06 (Д)'!$C$2:$C$100,0)+1,0)))="Н/Д",INDIRECT(CONCATENATE("'2018-05 (Д)'!F",TEXT(MATCH($C76,'2018-05 (Д)'!$C$2:$C$100,0)+1,0)))="Н/Д",AND(INDIRECT(CONCATENATE("'2018-06 (Д)'!F",TEXT(MATCH($C76,'2018-06 (Д)'!$C$2:$C$100,0)+1,0)))="Н/Д",INDIRECT(CONCATENATE("'2018-05 (Д)'!F",TEXT(MATCH($C76,'2018-05 (Д)'!$C$2:$C$100,0)+1,0))))),"Н/Д",((INDIRECT(CONCATENATE("'2018-06 (Д)'!F",TEXT(MATCH($C76,'2018-06 (Д)'!$C$2:$C$100,0)+1,0)))-INDIRECT(CONCATENATE("'2018-05 (Д)'!F",TEXT(MATCH($C76,'2018-05 (Д)'!$C$2:$C$100,0)+1,0))))/INDIRECT(CONCATENATE("'2018-05 (Д)'!F",TEXT(MATCH($C76,'2018-05 (Д)'!$C$2:$C$100,0)+1,0))))*100)</f>
        <v>-21.109996819285929</v>
      </c>
      <c r="T76" s="9">
        <f ca="1">IF(OR(INDIRECT(CONCATENATE("'2018-07 (Д)'!F",TEXT(MATCH($C76,'2018-07 (Д)'!$C$2:$C$100,0)+1,0)))="Н/Д",INDIRECT(CONCATENATE("'2018-06 (Д)'!F",TEXT(MATCH($C76,'2018-06 (Д)'!$C$2:$C$100,0)+1,0)))="Н/Д",AND(INDIRECT(CONCATENATE("'2018-07 (Д)'!F",TEXT(MATCH($C76,'2018-07 (Д)'!$C$2:$C$100,0)+1,0)))="Н/Д",INDIRECT(CONCATENATE("'2018-06 (Д)'!F",TEXT(MATCH($C76,'2018-06 (Д)'!$C$2:$C$100,0)+1,0))))),"Н/Д",((INDIRECT(CONCATENATE("'2018-07 (Д)'!F",TEXT(MATCH($C76,'2018-07 (Д)'!$C$2:$C$100,0)+1,0)))-INDIRECT(CONCATENATE("'2018-06 (Д)'!F",TEXT(MATCH($C76,'2018-06 (Д)'!$C$2:$C$100,0)+1,0))))/INDIRECT(CONCATENATE("'2018-06 (Д)'!F",TEXT(MATCH($C76,'2018-06 (Д)'!$C$2:$C$100,0)+1,0))))*100)</f>
        <v>-17.217406731274213</v>
      </c>
      <c r="U76" s="9">
        <f ca="1">IF(OR(INDIRECT(CONCATENATE("'2018-08 (Д)'!F",TEXT(MATCH($C76,'2018-08 (Д)'!$C$2:$C$100,0)+1,0)))="Н/Д",INDIRECT(CONCATENATE("'2018-07 (Д)'!F",TEXT(MATCH($C76,'2018-07 (Д)'!$C$2:$C$100,0)+1,0)))="Н/Д",AND(INDIRECT(CONCATENATE("'2018-08 (Д)'!F",TEXT(MATCH($C76,'2018-08 (Д)'!$C$2:$C$100,0)+1,0)))="Н/Д",INDIRECT(CONCATENATE("'2018-07 (Д)'!F",TEXT(MATCH($C76,'2018-07 (Д)'!$C$2:$C$100,0)+1,0))))),"Н/Д",((INDIRECT(CONCATENATE("'2018-08 (Д)'!F",TEXT(MATCH($C76,'2018-08 (Д)'!$C$2:$C$100,0)+1,0)))-INDIRECT(CONCATENATE("'2018-07 (Д)'!F",TEXT(MATCH($C76,'2018-07 (Д)'!$C$2:$C$100,0)+1,0))))/INDIRECT(CONCATENATE("'2018-07 (Д)'!F",TEXT(MATCH($C76,'2018-07 (Д)'!$C$2:$C$100,0)+1,0))))*100)</f>
        <v>82.695348244906924</v>
      </c>
      <c r="V76" s="9">
        <f ca="1">IF(OR(INDIRECT(CONCATENATE("'2018-09 (Д)'!F",TEXT(MATCH($C76,'2018-09 (Д)'!$C$2:$C$100,0)+1,0)))="Н/Д",INDIRECT(CONCATENATE("'2018-08 (Д)'!F",TEXT(MATCH($C76,'2018-08 (Д)'!$C$2:$C$100,0)+1,0)))="Н/Д",AND(INDIRECT(CONCATENATE("'2018-09 (Д)'!F",TEXT(MATCH($C76,'2018-09 (Д)'!$C$2:$C$100,0)+1,0)))="Н/Д",INDIRECT(CONCATENATE("'2018-08 (Д)'!F",TEXT(MATCH($C76,'2018-08 (Д)'!$C$2:$C$100,0)+1,0))))),"Н/Д",((INDIRECT(CONCATENATE("'2018-09 (Д)'!F",TEXT(MATCH($C76,'2018-09 (Д)'!$C$2:$C$100,0)+1,0)))-INDIRECT(CONCATENATE("'2018-08 (Д)'!F",TEXT(MATCH($C76,'2018-08 (Д)'!$C$2:$C$100,0)+1,0))))/INDIRECT(CONCATENATE("'2018-08 (Д)'!F",TEXT(MATCH($C76,'2018-08 (Д)'!$C$2:$C$100,0)+1,0))))*100)</f>
        <v>-39.239219006802003</v>
      </c>
      <c r="W76" s="9">
        <f ca="1">IF(OR(INDIRECT(CONCATENATE("'2018-10 (Д)'!F",TEXT(MATCH($C76,'2018-10 (Д)'!$C$2:$C$100,0)+1,0)))="Н/Д",INDIRECT(CONCATENATE("'2018-09 (Д)'!F",TEXT(MATCH($C76,'2018-09 (Д)'!$C$2:$C$100,0)+1,0)))="Н/Д",AND(INDIRECT(CONCATENATE("'2018-10 (Д)'!F",TEXT(MATCH($C76,'2018-10 (Д)'!$C$2:$C$100,0)+1,0)))="Н/Д",INDIRECT(CONCATENATE("'2018-09 (Д)'!F",TEXT(MATCH($C76,'2018-09 (Д)'!$C$2:$C$100,0)+1,0))))),"Н/Д",((INDIRECT(CONCATENATE("'2018-10 (Д)'!F",TEXT(MATCH($C76,'2018-10 (Д)'!$C$2:$C$100,0)+1,0)))-INDIRECT(CONCATENATE("'2018-09 (Д)'!F",TEXT(MATCH($C76,'2018-09 (Д)'!$C$2:$C$100,0)+1,0))))/INDIRECT(CONCATENATE("'2018-09 (Д)'!F",TEXT(MATCH($C76,'2018-09 (Д)'!$C$2:$C$100,0)+1,0))))*100)</f>
        <v>-11.664560685470379</v>
      </c>
      <c r="X76" s="9">
        <f ca="1">IF(OR(INDIRECT(CONCATENATE("'2018-11 (Д)'!F",TEXT(MATCH($C76,'2018-11 (Д)'!$C$2:$C$100,0)+1,0)))="Н/Д",INDIRECT(CONCATENATE("'2018-10 (Д)'!F",TEXT(MATCH($C76,'2018-10 (Д)'!$C$2:$C$100,0)+1,0)))="Н/Д",AND(INDIRECT(CONCATENATE("'2018-11 (Д)'!F",TEXT(MATCH($C76,'2018-11 (Д)'!$C$2:$C$100,0)+1,0)))="Н/Д",INDIRECT(CONCATENATE("'2018-10 (Д)'!F",TEXT(MATCH($C76,'2018-10 (Д)'!$C$2:$C$100,0)+1,0))))),"Н/Д",((INDIRECT(CONCATENATE("'2018-11 (Д)'!F",TEXT(MATCH($C76,'2018-11 (Д)'!$C$2:$C$100,0)+1,0)))-INDIRECT(CONCATENATE("'2018-10 (Д)'!F",TEXT(MATCH($C76,'2018-10 (Д)'!$C$2:$C$100,0)+1,0))))/INDIRECT(CONCATENATE("'2018-10 (Д)'!F",TEXT(MATCH($C76,'2018-10 (Д)'!$C$2:$C$100,0)+1,0))))*100)</f>
        <v>99.336068421342176</v>
      </c>
      <c r="Y76" s="9">
        <f ca="1">IF(OR(INDIRECT(CONCATENATE("'2018-12 (Д)'!F",TEXT(MATCH($C76,'2018-12 (Д)'!$C$2:$C$100,0)+1,0)))="Н/Д",INDIRECT(CONCATENATE("'2018-11 (Д)'!F",TEXT(MATCH($C76,'2018-11 (Д)'!$C$2:$C$100,0)+1,0)))="Н/Д",AND(INDIRECT(CONCATENATE("'2018-12 (Д)'!F",TEXT(MATCH($C76,'2018-12 (Д)'!$C$2:$C$100,0)+1,0)))="Н/Д",INDIRECT(CONCATENATE("'2018-11 (Д)'!F",TEXT(MATCH($C76,'2018-11 (Д)'!$C$2:$C$100,0)+1,0))))),"Н/Д",((INDIRECT(CONCATENATE("'2018-12 (Д)'!F",TEXT(MATCH($C76,'2018-12 (Д)'!$C$2:$C$100,0)+1,0)))-INDIRECT(CONCATENATE("'2018-11 (Д)'!F",TEXT(MATCH($C76,'2018-11 (Д)'!$C$2:$C$100,0)+1,0))))/INDIRECT(CONCATENATE("'2018-11 (Д)'!F",TEXT(MATCH($C76,'2018-11 (Д)'!$C$2:$C$100,0)+1,0))))*100)</f>
        <v>-9.3553494862135693</v>
      </c>
      <c r="Z76" s="9"/>
      <c r="AA76" s="9">
        <f ca="1">IF(OR(INDIRECT(CONCATENATE("'2018-03 (Д)'!G",TEXT(MATCH($C76,'2018-03 (Д)'!$C$2:$C$100,0)+1,0)))="Н/Д",INDIRECT(CONCATENATE("'2018-02 (Д)'!G",TEXT(MATCH($C76,'2018-02 (Д)'!$C$2:$C$100,0)+1,0)))="Н/Д",AND(INDIRECT(CONCATENATE("'2018-03 (Д)'!G",TEXT(MATCH($C76,'2018-03 (Д)'!$C$2:$C$100,0)+1,0)))="Н/Д",INDIRECT(CONCATENATE("'2018-02 (Д)'!G",TEXT(MATCH($C76,'2018-02 (Д)'!$C$2:$C$100,0)+1,0))))),"Н/Д",((INDIRECT(CONCATENATE("'2018-03 (Д)'!G",TEXT(MATCH($C76,'2018-03 (Д)'!$C$2:$C$100,0)+1,0)))-INDIRECT(CONCATENATE("'2018-02 (Д)'!G",TEXT(MATCH($C76,'2018-02 (Д)'!$C$2:$C$100,0)+1,0))))/INDIRECT(CONCATENATE("'2018-02 (Д)'!G",TEXT(MATCH($C76,'2018-02 (Д)'!$C$2:$C$100,0)+1,0))))*100)</f>
        <v>2.568654009894292</v>
      </c>
      <c r="AB76" s="9">
        <f ca="1">IF(OR(INDIRECT(CONCATENATE("'2018-04 (Д)'!G",TEXT(MATCH($C76,'2018-04 (Д)'!$C$2:$C$100,0)+1,0)))="Н/Д",INDIRECT(CONCATENATE("'2018-03 (Д)'!G",TEXT(MATCH($C76,'2018-03 (Д)'!$C$2:$C$100,0)+1,0)))="Н/Д",AND(INDIRECT(CONCATENATE("'2018-04 (Д)'!G",TEXT(MATCH($C76,'2018-04 (Д)'!$C$2:$C$100,0)+1,0)))="Н/Д",INDIRECT(CONCATENATE("'2018-03 (Д)'!G",TEXT(MATCH($C76,'2018-03 (Д)'!$C$2:$C$100,0)+1,0))))),"Н/Д",((INDIRECT(CONCATENATE("'2018-04 (Д)'!G",TEXT(MATCH($C76,'2018-04 (Д)'!$C$2:$C$100,0)+1,0)))-INDIRECT(CONCATENATE("'2018-03 (Д)'!G",TEXT(MATCH($C76,'2018-03 (Д)'!$C$2:$C$100,0)+1,0))))/INDIRECT(CONCATENATE("'2018-03 (Д)'!G",TEXT(MATCH($C76,'2018-03 (Д)'!$C$2:$C$100,0)+1,0))))*100)</f>
        <v>315.0797443120951</v>
      </c>
      <c r="AC76" s="9">
        <f ca="1">IF(OR(INDIRECT(CONCATENATE("'2018-05 (Д)'!G",TEXT(MATCH($C76,'2018-05 (Д)'!$C$2:$C$100,0)+1,0)))="Н/Д",INDIRECT(CONCATENATE("'2018-04 (Д)'!G",TEXT(MATCH($C76,'2018-04 (Д)'!$C$2:$C$100,0)+1,0)))="Н/Д",AND(INDIRECT(CONCATENATE("'2018-05 (Д)'!G",TEXT(MATCH($C76,'2018-05 (Д)'!$C$2:$C$100,0)+1,0)))="Н/Д",INDIRECT(CONCATENATE("'2018-04 (Д)'!G",TEXT(MATCH($C76,'2018-04 (Д)'!$C$2:$C$100,0)+1,0))))),"Н/Д",((INDIRECT(CONCATENATE("'2018-05 (Д)'!G",TEXT(MATCH($C76,'2018-05 (Д)'!$C$2:$C$100,0)+1,0)))-INDIRECT(CONCATENATE("'2018-04 (Д)'!G",TEXT(MATCH($C76,'2018-04 (Д)'!$C$2:$C$100,0)+1,0))))/INDIRECT(CONCATENATE("'2018-04 (Д)'!G",TEXT(MATCH($C76,'2018-04 (Д)'!$C$2:$C$100,0)+1,0))))*100)</f>
        <v>-78.60804580574316</v>
      </c>
      <c r="AD76" s="9">
        <f ca="1">IF(OR(INDIRECT(CONCATENATE("'2018-06 (Д)'!G",TEXT(MATCH($C76,'2018-06 (Д)'!$C$2:$C$100,0)+1,0)))="Н/Д",INDIRECT(CONCATENATE("'2018-05 (Д)'!G",TEXT(MATCH($C76,'2018-05 (Д)'!$C$2:$C$100,0)+1,0)))="Н/Д",AND(INDIRECT(CONCATENATE("'2018-06 (Д)'!G",TEXT(MATCH($C76,'2018-06 (Д)'!$C$2:$C$100,0)+1,0)))="Н/Д",INDIRECT(CONCATENATE("'2018-05 (Д)'!G",TEXT(MATCH($C76,'2018-05 (Д)'!$C$2:$C$100,0)+1,0))))),"Н/Д",((INDIRECT(CONCATENATE("'2018-06 (Д)'!G",TEXT(MATCH($C76,'2018-06 (Д)'!$C$2:$C$100,0)+1,0)))-INDIRECT(CONCATENATE("'2018-05 (Д)'!G",TEXT(MATCH($C76,'2018-05 (Д)'!$C$2:$C$100,0)+1,0))))/INDIRECT(CONCATENATE("'2018-05 (Д)'!G",TEXT(MATCH($C76,'2018-05 (Д)'!$C$2:$C$100,0)+1,0))))*100)</f>
        <v>173.88796035531925</v>
      </c>
      <c r="AE76" s="9">
        <f ca="1">IF(OR(INDIRECT(CONCATENATE("'2018-07 (Д)'!G",TEXT(MATCH($C76,'2018-07 (Д)'!$C$2:$C$100,0)+1,0)))="Н/Д",INDIRECT(CONCATENATE("'2018-06 (Д)'!G",TEXT(MATCH($C76,'2018-06 (Д)'!$C$2:$C$100,0)+1,0)))="Н/Д",AND(INDIRECT(CONCATENATE("'2018-07 (Д)'!G",TEXT(MATCH($C76,'2018-07 (Д)'!$C$2:$C$100,0)+1,0)))="Н/Д",INDIRECT(CONCATENATE("'2018-06 (Д)'!G",TEXT(MATCH($C76,'2018-06 (Д)'!$C$2:$C$100,0)+1,0))))),"Н/Д",((INDIRECT(CONCATENATE("'2018-07 (Д)'!G",TEXT(MATCH($C76,'2018-07 (Д)'!$C$2:$C$100,0)+1,0)))-INDIRECT(CONCATENATE("'2018-06 (Д)'!G",TEXT(MATCH($C76,'2018-06 (Д)'!$C$2:$C$100,0)+1,0))))/INDIRECT(CONCATENATE("'2018-06 (Д)'!G",TEXT(MATCH($C76,'2018-06 (Д)'!$C$2:$C$100,0)+1,0))))*100)</f>
        <v>-35.523414246100174</v>
      </c>
      <c r="AF76" s="9">
        <f ca="1">IF(OR(INDIRECT(CONCATENATE("'2018-08 (Д)'!G",TEXT(MATCH($C76,'2018-08 (Д)'!$C$2:$C$100,0)+1,0)))="Н/Д",INDIRECT(CONCATENATE("'2018-07 (Д)'!G",TEXT(MATCH($C76,'2018-07 (Д)'!$C$2:$C$100,0)+1,0)))="Н/Д",AND(INDIRECT(CONCATENATE("'2018-08 (Д)'!G",TEXT(MATCH($C76,'2018-08 (Д)'!$C$2:$C$100,0)+1,0)))="Н/Д",INDIRECT(CONCATENATE("'2018-07 (Д)'!G",TEXT(MATCH($C76,'2018-07 (Д)'!$C$2:$C$100,0)+1,0))))),"Н/Д",((INDIRECT(CONCATENATE("'2018-08 (Д)'!G",TEXT(MATCH($C76,'2018-08 (Д)'!$C$2:$C$100,0)+1,0)))-INDIRECT(CONCATENATE("'2018-07 (Д)'!G",TEXT(MATCH($C76,'2018-07 (Д)'!$C$2:$C$100,0)+1,0))))/INDIRECT(CONCATENATE("'2018-07 (Д)'!G",TEXT(MATCH($C76,'2018-07 (Д)'!$C$2:$C$100,0)+1,0))))*100)</f>
        <v>47.598003727593564</v>
      </c>
      <c r="AG76" s="9">
        <f ca="1">IF(OR(INDIRECT(CONCATENATE("'2018-09 (Д)'!G",TEXT(MATCH($C76,'2018-09 (Д)'!$C$2:$C$100,0)+1,0)))="Н/Д",INDIRECT(CONCATENATE("'2018-08 (Д)'!G",TEXT(MATCH($C76,'2018-08 (Д)'!$C$2:$C$100,0)+1,0)))="Н/Д",AND(INDIRECT(CONCATENATE("'2018-09 (Д)'!G",TEXT(MATCH($C76,'2018-09 (Д)'!$C$2:$C$100,0)+1,0)))="Н/Д",INDIRECT(CONCATENATE("'2018-08 (Д)'!G",TEXT(MATCH($C76,'2018-08 (Д)'!$C$2:$C$100,0)+1,0))))),"Н/Д",((INDIRECT(CONCATENATE("'2018-09 (Д)'!G",TEXT(MATCH($C76,'2018-09 (Д)'!$C$2:$C$100,0)+1,0)))-INDIRECT(CONCATENATE("'2018-08 (Д)'!G",TEXT(MATCH($C76,'2018-08 (Д)'!$C$2:$C$100,0)+1,0))))/INDIRECT(CONCATENATE("'2018-08 (Д)'!G",TEXT(MATCH($C76,'2018-08 (Д)'!$C$2:$C$100,0)+1,0))))*100)</f>
        <v>-38.341786206151902</v>
      </c>
      <c r="AH76" s="9">
        <f ca="1">IF(OR(INDIRECT(CONCATENATE("'2018-10 (Д)'!G",TEXT(MATCH($C76,'2018-10 (Д)'!$C$2:$C$100,0)+1,0)))="Н/Д",INDIRECT(CONCATENATE("'2018-09 (Д)'!G",TEXT(MATCH($C76,'2018-09 (Д)'!$C$2:$C$100,0)+1,0)))="Н/Д",AND(INDIRECT(CONCATENATE("'2018-10 (Д)'!G",TEXT(MATCH($C76,'2018-10 (Д)'!$C$2:$C$100,0)+1,0)))="Н/Д",INDIRECT(CONCATENATE("'2018-09 (Д)'!G",TEXT(MATCH($C76,'2018-09 (Д)'!$C$2:$C$100,0)+1,0))))),"Н/Д",((INDIRECT(CONCATENATE("'2018-10 (Д)'!G",TEXT(MATCH($C76,'2018-10 (Д)'!$C$2:$C$100,0)+1,0)))-INDIRECT(CONCATENATE("'2018-09 (Д)'!G",TEXT(MATCH($C76,'2018-09 (Д)'!$C$2:$C$100,0)+1,0))))/INDIRECT(CONCATENATE("'2018-09 (Д)'!G",TEXT(MATCH($C76,'2018-09 (Д)'!$C$2:$C$100,0)+1,0))))*100)</f>
        <v>-42.692567944305459</v>
      </c>
      <c r="AI76" s="9">
        <f ca="1">IF(OR(INDIRECT(CONCATENATE("'2018-11 (Д)'!G",TEXT(MATCH($C76,'2018-11 (Д)'!$C$2:$C$100,0)+1,0)))="Н/Д",INDIRECT(CONCATENATE("'2018-10 (Д)'!G",TEXT(MATCH($C76,'2018-10 (Д)'!$C$2:$C$100,0)+1,0)))="Н/Д",AND(INDIRECT(CONCATENATE("'2018-11 (Д)'!G",TEXT(MATCH($C76,'2018-11 (Д)'!$C$2:$C$100,0)+1,0)))="Н/Д",INDIRECT(CONCATENATE("'2018-10 (Д)'!G",TEXT(MATCH($C76,'2018-10 (Д)'!$C$2:$C$100,0)+1,0))))),"Н/Д",((INDIRECT(CONCATENATE("'2018-11 (Д)'!G",TEXT(MATCH($C76,'2018-11 (Д)'!$C$2:$C$100,0)+1,0)))-INDIRECT(CONCATENATE("'2018-10 (Д)'!G",TEXT(MATCH($C76,'2018-10 (Д)'!$C$2:$C$100,0)+1,0))))/INDIRECT(CONCATENATE("'2018-10 (Д)'!G",TEXT(MATCH($C76,'2018-10 (Д)'!$C$2:$C$100,0)+1,0))))*100)</f>
        <v>259.59086596655527</v>
      </c>
      <c r="AJ76" s="9">
        <f ca="1">IF(OR(INDIRECT(CONCATENATE("'2018-12 (Д)'!G",TEXT(MATCH($C76,'2018-12 (Д)'!$C$2:$C$100,0)+1,0)))="Н/Д",INDIRECT(CONCATENATE("'2018-11 (Д)'!G",TEXT(MATCH($C76,'2018-11 (Д)'!$C$2:$C$100,0)+1,0)))="Н/Д",AND(INDIRECT(CONCATENATE("'2018-12 (Д)'!G",TEXT(MATCH($C76,'2018-12 (Д)'!$C$2:$C$100,0)+1,0)))="Н/Д",INDIRECT(CONCATENATE("'2018-11 (Д)'!G",TEXT(MATCH($C76,'2018-11 (Д)'!$C$2:$C$100,0)+1,0))))),"Н/Д",((INDIRECT(CONCATENATE("'2018-12 (Д)'!G",TEXT(MATCH($C76,'2018-12 (Д)'!$C$2:$C$100,0)+1,0)))-INDIRECT(CONCATENATE("'2018-11 (Д)'!G",TEXT(MATCH($C76,'2018-11 (Д)'!$C$2:$C$100,0)+1,0))))/INDIRECT(CONCATENATE("'2018-11 (Д)'!G",TEXT(MATCH($C76,'2018-11 (Д)'!$C$2:$C$100,0)+1,0))))*100)</f>
        <v>-39.761849549557091</v>
      </c>
      <c r="AK76" s="9"/>
      <c r="AL76" s="9">
        <f ca="1">IF(OR(INDIRECT(CONCATENATE("'2018-03 (Д)'!H",TEXT(MATCH($C76,'2018-03 (Д)'!$C$2:$C$100,0)+1,0)))="Н/Д",INDIRECT(CONCATENATE("'2018-02 (Д)'!H",TEXT(MATCH($C76,'2018-02 (Д)'!$C$2:$C$100,0)+1,0)))="Н/Д",AND(INDIRECT(CONCATENATE("'2018-03 (Д)'!H",TEXT(MATCH($C76,'2018-03 (Д)'!$C$2:$C$100,0)+1,0)))="Н/Д",INDIRECT(CONCATENATE("'2018-02 (Д)'!H",TEXT(MATCH($C76,'2018-02 (Д)'!$C$2:$C$100,0)+1,0))))),"Н/Д",((INDIRECT(CONCATENATE("'2018-03 (Д)'!H",TEXT(MATCH($C76,'2018-03 (Д)'!$C$2:$C$100,0)+1,0)))-INDIRECT(CONCATENATE("'2018-02 (Д)'!H",TEXT(MATCH($C76,'2018-02 (Д)'!$C$2:$C$100,0)+1,0))))/INDIRECT(CONCATENATE("'2018-02 (Д)'!H",TEXT(MATCH($C76,'2018-02 (Д)'!$C$2:$C$100,0)+1,0))))*100)</f>
        <v>68.994757962807327</v>
      </c>
      <c r="AM76" s="9">
        <f ca="1">IF(OR(INDIRECT(CONCATENATE("'2018-04 (Д)'!H",TEXT(MATCH($C76,'2018-04 (Д)'!$C$2:$C$100,0)+1,0)))="Н/Д",INDIRECT(CONCATENATE("'2018-03 (Д)'!H",TEXT(MATCH($C76,'2018-03 (Д)'!$C$2:$C$100,0)+1,0)))="Н/Д",AND(INDIRECT(CONCATENATE("'2018-04 (Д)'!H",TEXT(MATCH($C76,'2018-04 (Д)'!$C$2:$C$100,0)+1,0)))="Н/Д",INDIRECT(CONCATENATE("'2018-03 (Д)'!H",TEXT(MATCH($C76,'2018-03 (Д)'!$C$2:$C$100,0)+1,0))))),"Н/Д",((INDIRECT(CONCATENATE("'2018-04 (Д)'!H",TEXT(MATCH($C76,'2018-04 (Д)'!$C$2:$C$100,0)+1,0)))-INDIRECT(CONCATENATE("'2018-03 (Д)'!H",TEXT(MATCH($C76,'2018-03 (Д)'!$C$2:$C$100,0)+1,0))))/INDIRECT(CONCATENATE("'2018-03 (Д)'!H",TEXT(MATCH($C76,'2018-03 (Д)'!$C$2:$C$100,0)+1,0))))*100)</f>
        <v>1.7128645254532873</v>
      </c>
      <c r="AN76" s="9">
        <f ca="1">IF(OR(INDIRECT(CONCATENATE("'2018-05 (Д)'!H",TEXT(MATCH($C76,'2018-05 (Д)'!$C$2:$C$100,0)+1,0)))="Н/Д",INDIRECT(CONCATENATE("'2018-04 (Д)'!H",TEXT(MATCH($C76,'2018-04 (Д)'!$C$2:$C$100,0)+1,0)))="Н/Д",AND(INDIRECT(CONCATENATE("'2018-05 (Д)'!H",TEXT(MATCH($C76,'2018-05 (Д)'!$C$2:$C$100,0)+1,0)))="Н/Д",INDIRECT(CONCATENATE("'2018-04 (Д)'!H",TEXT(MATCH($C76,'2018-04 (Д)'!$C$2:$C$100,0)+1,0))))),"Н/Д",((INDIRECT(CONCATENATE("'2018-05 (Д)'!H",TEXT(MATCH($C76,'2018-05 (Д)'!$C$2:$C$100,0)+1,0)))-INDIRECT(CONCATENATE("'2018-04 (Д)'!H",TEXT(MATCH($C76,'2018-04 (Д)'!$C$2:$C$100,0)+1,0))))/INDIRECT(CONCATENATE("'2018-04 (Д)'!H",TEXT(MATCH($C76,'2018-04 (Д)'!$C$2:$C$100,0)+1,0))))*100)</f>
        <v>0.55420237537132722</v>
      </c>
      <c r="AO76" s="9">
        <f ca="1">IF(OR(INDIRECT(CONCATENATE("'2018-06 (Д)'!H",TEXT(MATCH($C76,'2018-06 (Д)'!$C$2:$C$100,0)+1,0)))="Н/Д",INDIRECT(CONCATENATE("'2018-05 (Д)'!H",TEXT(MATCH($C76,'2018-05 (Д)'!$C$2:$C$100,0)+1,0)))="Н/Д",AND(INDIRECT(CONCATENATE("'2018-06 (Д)'!H",TEXT(MATCH($C76,'2018-06 (Д)'!$C$2:$C$100,0)+1,0)))="Н/Д",INDIRECT(CONCATENATE("'2018-05 (Д)'!H",TEXT(MATCH($C76,'2018-05 (Д)'!$C$2:$C$100,0)+1,0))))),"Н/Д",((INDIRECT(CONCATENATE("'2018-06 (Д)'!H",TEXT(MATCH($C76,'2018-06 (Д)'!$C$2:$C$100,0)+1,0)))-INDIRECT(CONCATENATE("'2018-05 (Д)'!H",TEXT(MATCH($C76,'2018-05 (Д)'!$C$2:$C$100,0)+1,0))))/INDIRECT(CONCATENATE("'2018-05 (Д)'!H",TEXT(MATCH($C76,'2018-05 (Д)'!$C$2:$C$100,0)+1,0))))*100)</f>
        <v>-6.2651899120803547</v>
      </c>
      <c r="AP76" s="9">
        <f ca="1">IF(OR(INDIRECT(CONCATENATE("'2018-07 (Д)'!H",TEXT(MATCH($C76,'2018-07 (Д)'!$C$2:$C$100,0)+1,0)))="Н/Д",INDIRECT(CONCATENATE("'2018-06 (Д)'!H",TEXT(MATCH($C76,'2018-06 (Д)'!$C$2:$C$100,0)+1,0)))="Н/Д",AND(INDIRECT(CONCATENATE("'2018-07 (Д)'!H",TEXT(MATCH($C76,'2018-07 (Д)'!$C$2:$C$100,0)+1,0)))="Н/Д",INDIRECT(CONCATENATE("'2018-06 (Д)'!H",TEXT(MATCH($C76,'2018-06 (Д)'!$C$2:$C$100,0)+1,0))))),"Н/Д",((INDIRECT(CONCATENATE("'2018-07 (Д)'!H",TEXT(MATCH($C76,'2018-07 (Д)'!$C$2:$C$100,0)+1,0)))-INDIRECT(CONCATENATE("'2018-06 (Д)'!H",TEXT(MATCH($C76,'2018-06 (Д)'!$C$2:$C$100,0)+1,0))))/INDIRECT(CONCATENATE("'2018-06 (Д)'!H",TEXT(MATCH($C76,'2018-06 (Д)'!$C$2:$C$100,0)+1,0))))*100)</f>
        <v>8.7260094289420937</v>
      </c>
      <c r="AQ76" s="9">
        <f ca="1">IF(OR(INDIRECT(CONCATENATE("'2018-08 (Д)'!H",TEXT(MATCH($C76,'2018-08 (Д)'!$C$2:$C$100,0)+1,0)))="Н/Д",INDIRECT(CONCATENATE("'2018-07 (Д)'!H",TEXT(MATCH($C76,'2018-07 (Д)'!$C$2:$C$100,0)+1,0)))="Н/Д",AND(INDIRECT(CONCATENATE("'2018-08 (Д)'!H",TEXT(MATCH($C76,'2018-08 (Д)'!$C$2:$C$100,0)+1,0)))="Н/Д",INDIRECT(CONCATENATE("'2018-07 (Д)'!H",TEXT(MATCH($C76,'2018-07 (Д)'!$C$2:$C$100,0)+1,0))))),"Н/Д",((INDIRECT(CONCATENATE("'2018-08 (Д)'!H",TEXT(MATCH($C76,'2018-08 (Д)'!$C$2:$C$100,0)+1,0)))-INDIRECT(CONCATENATE("'2018-07 (Д)'!H",TEXT(MATCH($C76,'2018-07 (Д)'!$C$2:$C$100,0)+1,0))))/INDIRECT(CONCATENATE("'2018-07 (Д)'!H",TEXT(MATCH($C76,'2018-07 (Д)'!$C$2:$C$100,0)+1,0))))*100)</f>
        <v>10.543415803918373</v>
      </c>
      <c r="AR76" s="9">
        <f ca="1">IF(OR(INDIRECT(CONCATENATE("'2018-09 (Д)'!H",TEXT(MATCH($C76,'2018-09 (Д)'!$C$2:$C$100,0)+1,0)))="Н/Д",INDIRECT(CONCATENATE("'2018-08 (Д)'!H",TEXT(MATCH($C76,'2018-08 (Д)'!$C$2:$C$100,0)+1,0)))="Н/Д",AND(INDIRECT(CONCATENATE("'2018-09 (Д)'!H",TEXT(MATCH($C76,'2018-09 (Д)'!$C$2:$C$100,0)+1,0)))="Н/Д",INDIRECT(CONCATENATE("'2018-08 (Д)'!H",TEXT(MATCH($C76,'2018-08 (Д)'!$C$2:$C$100,0)+1,0))))),"Н/Д",((INDIRECT(CONCATENATE("'2018-09 (Д)'!H",TEXT(MATCH($C76,'2018-09 (Д)'!$C$2:$C$100,0)+1,0)))-INDIRECT(CONCATENATE("'2018-08 (Д)'!H",TEXT(MATCH($C76,'2018-08 (Д)'!$C$2:$C$100,0)+1,0))))/INDIRECT(CONCATENATE("'2018-08 (Д)'!H",TEXT(MATCH($C76,'2018-08 (Д)'!$C$2:$C$100,0)+1,0))))*100)</f>
        <v>-8.129785812332182</v>
      </c>
      <c r="AS76" s="9">
        <f ca="1">IF(OR(INDIRECT(CONCATENATE("'2018-10 (Д)'!H",TEXT(MATCH($C76,'2018-10 (Д)'!$C$2:$C$100,0)+1,0)))="Н/Д",INDIRECT(CONCATENATE("'2018-09 (Д)'!H",TEXT(MATCH($C76,'2018-09 (Д)'!$C$2:$C$100,0)+1,0)))="Н/Д",AND(INDIRECT(CONCATENATE("'2018-10 (Д)'!H",TEXT(MATCH($C76,'2018-10 (Д)'!$C$2:$C$100,0)+1,0)))="Н/Д",INDIRECT(CONCATENATE("'2018-09 (Д)'!H",TEXT(MATCH($C76,'2018-09 (Д)'!$C$2:$C$100,0)+1,0))))),"Н/Д",((INDIRECT(CONCATENATE("'2018-10 (Д)'!H",TEXT(MATCH($C76,'2018-10 (Д)'!$C$2:$C$100,0)+1,0)))-INDIRECT(CONCATENATE("'2018-09 (Д)'!H",TEXT(MATCH($C76,'2018-09 (Д)'!$C$2:$C$100,0)+1,0))))/INDIRECT(CONCATENATE("'2018-09 (Д)'!H",TEXT(MATCH($C76,'2018-09 (Д)'!$C$2:$C$100,0)+1,0))))*100)</f>
        <v>-3.4834410017193194</v>
      </c>
      <c r="AT76" s="9">
        <f ca="1">IF(OR(INDIRECT(CONCATENATE("'2018-11 (Д)'!H",TEXT(MATCH($C76,'2018-11 (Д)'!$C$2:$C$100,0)+1,0)))="Н/Д",INDIRECT(CONCATENATE("'2018-10 (Д)'!H",TEXT(MATCH($C76,'2018-10 (Д)'!$C$2:$C$100,0)+1,0)))="Н/Д",AND(INDIRECT(CONCATENATE("'2018-11 (Д)'!H",TEXT(MATCH($C76,'2018-11 (Д)'!$C$2:$C$100,0)+1,0)))="Н/Д",INDIRECT(CONCATENATE("'2018-10 (Д)'!H",TEXT(MATCH($C76,'2018-10 (Д)'!$C$2:$C$100,0)+1,0))))),"Н/Д",((INDIRECT(CONCATENATE("'2018-11 (Д)'!H",TEXT(MATCH($C76,'2018-11 (Д)'!$C$2:$C$100,0)+1,0)))-INDIRECT(CONCATENATE("'2018-10 (Д)'!H",TEXT(MATCH($C76,'2018-10 (Д)'!$C$2:$C$100,0)+1,0))))/INDIRECT(CONCATENATE("'2018-10 (Д)'!H",TEXT(MATCH($C76,'2018-10 (Д)'!$C$2:$C$100,0)+1,0))))*100)</f>
        <v>7.7282406727355983</v>
      </c>
      <c r="AU76" s="9">
        <f ca="1">IF(OR(INDIRECT(CONCATENATE("'2018-12 (Д)'!H",TEXT(MATCH($C76,'2018-12 (Д)'!$C$2:$C$100,0)+1,0)))="Н/Д",INDIRECT(CONCATENATE("'2018-11 (Д)'!H",TEXT(MATCH($C76,'2018-11 (Д)'!$C$2:$C$100,0)+1,0)))="Н/Д",AND(INDIRECT(CONCATENATE("'2018-12 (Д)'!H",TEXT(MATCH($C76,'2018-12 (Д)'!$C$2:$C$100,0)+1,0)))="Н/Д",INDIRECT(CONCATENATE("'2018-11 (Д)'!H",TEXT(MATCH($C76,'2018-11 (Д)'!$C$2:$C$100,0)+1,0))))),"Н/Д",((INDIRECT(CONCATENATE("'2018-12 (Д)'!H",TEXT(MATCH($C76,'2018-12 (Д)'!$C$2:$C$100,0)+1,0)))-INDIRECT(CONCATENATE("'2018-11 (Д)'!H",TEXT(MATCH($C76,'2018-11 (Д)'!$C$2:$C$100,0)+1,0))))/INDIRECT(CONCATENATE("'2018-11 (Д)'!H",TEXT(MATCH($C76,'2018-11 (Д)'!$C$2:$C$100,0)+1,0))))*100)</f>
        <v>4.4120593917483619</v>
      </c>
      <c r="AV76" s="9"/>
      <c r="AW76" s="9">
        <f ca="1">IF(OR(INDIRECT(CONCATENATE("'2018-03 (Д)'!I",TEXT(MATCH($C76,'2018-03 (Д)'!$C$2:$C$100,0)+1,0)))="Н/Д",INDIRECT(CONCATENATE("'2018-02 (Д)'!I",TEXT(MATCH($C76,'2018-02 (Д)'!$C$2:$C$100,0)+1,0)))="Н/Д",AND(INDIRECT(CONCATENATE("'2018-03 (Д)'!I",TEXT(MATCH($C76,'2018-03 (Д)'!$C$2:$C$100,0)+1,0)))="Н/Д",INDIRECT(CONCATENATE("'2018-02 (Д)'!I",TEXT(MATCH($C76,'2018-02 (Д)'!$C$2:$C$100,0)+1,0))))),"Н/Д",((INDIRECT(CONCATENATE("'2018-03 (Д)'!I",TEXT(MATCH($C76,'2018-03 (Д)'!$C$2:$C$100,0)+1,0)))-INDIRECT(CONCATENATE("'2018-02 (Д)'!I",TEXT(MATCH($C76,'2018-02 (Д)'!$C$2:$C$100,0)+1,0))))/INDIRECT(CONCATENATE("'2018-02 (Д)'!I",TEXT(MATCH($C76,'2018-02 (Д)'!$C$2:$C$100,0)+1,0))))*100)</f>
        <v>-56.801828354505822</v>
      </c>
      <c r="AX76" s="9">
        <f ca="1">IF(OR(INDIRECT(CONCATENATE("'2018-04 (Д)'!I",TEXT(MATCH($C76,'2018-04 (Д)'!$C$2:$C$100,0)+1,0)))="Н/Д",INDIRECT(CONCATENATE("'2018-03 (Д)'!I",TEXT(MATCH($C76,'2018-03 (Д)'!$C$2:$C$100,0)+1,0)))="Н/Д",AND(INDIRECT(CONCATENATE("'2018-04 (Д)'!I",TEXT(MATCH($C76,'2018-04 (Д)'!$C$2:$C$100,0)+1,0)))="Н/Д",INDIRECT(CONCATENATE("'2018-03 (Д)'!I",TEXT(MATCH($C76,'2018-03 (Д)'!$C$2:$C$100,0)+1,0))))),"Н/Д",((INDIRECT(CONCATENATE("'2018-04 (Д)'!I",TEXT(MATCH($C76,'2018-04 (Д)'!$C$2:$C$100,0)+1,0)))-INDIRECT(CONCATENATE("'2018-03 (Д)'!I",TEXT(MATCH($C76,'2018-03 (Д)'!$C$2:$C$100,0)+1,0))))/INDIRECT(CONCATENATE("'2018-03 (Д)'!I",TEXT(MATCH($C76,'2018-03 (Д)'!$C$2:$C$100,0)+1,0))))*100)</f>
        <v>222.48378999656663</v>
      </c>
      <c r="AY76" s="9">
        <f ca="1">IF(OR(INDIRECT(CONCATENATE("'2018-05 (Д)'!I",TEXT(MATCH($C76,'2018-05 (Д)'!$C$2:$C$100,0)+1,0)))="Н/Д",INDIRECT(CONCATENATE("'2018-04 (Д)'!I",TEXT(MATCH($C76,'2018-04 (Д)'!$C$2:$C$100,0)+1,0)))="Н/Д",AND(INDIRECT(CONCATENATE("'2018-05 (Д)'!I",TEXT(MATCH($C76,'2018-05 (Д)'!$C$2:$C$100,0)+1,0)))="Н/Д",INDIRECT(CONCATENATE("'2018-04 (Д)'!I",TEXT(MATCH($C76,'2018-04 (Д)'!$C$2:$C$100,0)+1,0))))),"Н/Д",((INDIRECT(CONCATENATE("'2018-05 (Д)'!I",TEXT(MATCH($C76,'2018-05 (Д)'!$C$2:$C$100,0)+1,0)))-INDIRECT(CONCATENATE("'2018-04 (Д)'!I",TEXT(MATCH($C76,'2018-04 (Д)'!$C$2:$C$100,0)+1,0))))/INDIRECT(CONCATENATE("'2018-04 (Д)'!I",TEXT(MATCH($C76,'2018-04 (Д)'!$C$2:$C$100,0)+1,0))))*100)</f>
        <v>-29.646697010370133</v>
      </c>
      <c r="AZ76" s="9">
        <f ca="1">IF(OR(INDIRECT(CONCATENATE("'2018-06 (Д)'!I",TEXT(MATCH($C76,'2018-06 (Д)'!$C$2:$C$100,0)+1,0)))="Н/Д",INDIRECT(CONCATENATE("'2018-05 (Д)'!I",TEXT(MATCH($C76,'2018-05 (Д)'!$C$2:$C$100,0)+1,0)))="Н/Д",AND(INDIRECT(CONCATENATE("'2018-06 (Д)'!I",TEXT(MATCH($C76,'2018-06 (Д)'!$C$2:$C$100,0)+1,0)))="Н/Д",INDIRECT(CONCATENATE("'2018-05 (Д)'!I",TEXT(MATCH($C76,'2018-05 (Д)'!$C$2:$C$100,0)+1,0))))),"Н/Д",((INDIRECT(CONCATENATE("'2018-06 (Д)'!I",TEXT(MATCH($C76,'2018-06 (Д)'!$C$2:$C$100,0)+1,0)))-INDIRECT(CONCATENATE("'2018-05 (Д)'!I",TEXT(MATCH($C76,'2018-05 (Д)'!$C$2:$C$100,0)+1,0))))/INDIRECT(CONCATENATE("'2018-05 (Д)'!I",TEXT(MATCH($C76,'2018-05 (Д)'!$C$2:$C$100,0)+1,0))))*100)</f>
        <v>7.8645946162364577</v>
      </c>
      <c r="BA76" s="9">
        <f ca="1">IF(OR(INDIRECT(CONCATENATE("'2018-07 (Д)'!I",TEXT(MATCH($C76,'2018-07 (Д)'!$C$2:$C$100,0)+1,0)))="Н/Д",INDIRECT(CONCATENATE("'2018-06 (Д)'!I",TEXT(MATCH($C76,'2018-06 (Д)'!$C$2:$C$100,0)+1,0)))="Н/Д",AND(INDIRECT(CONCATENATE("'2018-07 (Д)'!I",TEXT(MATCH($C76,'2018-07 (Д)'!$C$2:$C$100,0)+1,0)))="Н/Д",INDIRECT(CONCATENATE("'2018-06 (Д)'!I",TEXT(MATCH($C76,'2018-06 (Д)'!$C$2:$C$100,0)+1,0))))),"Н/Д",((INDIRECT(CONCATENATE("'2018-07 (Д)'!I",TEXT(MATCH($C76,'2018-07 (Д)'!$C$2:$C$100,0)+1,0)))-INDIRECT(CONCATENATE("'2018-06 (Д)'!I",TEXT(MATCH($C76,'2018-06 (Д)'!$C$2:$C$100,0)+1,0))))/INDIRECT(CONCATENATE("'2018-06 (Д)'!I",TEXT(MATCH($C76,'2018-06 (Д)'!$C$2:$C$100,0)+1,0))))*100)</f>
        <v>0.18823813469612477</v>
      </c>
      <c r="BB76" s="9">
        <f ca="1">IF(OR(INDIRECT(CONCATENATE("'2018-08 (Д)'!I",TEXT(MATCH($C76,'2018-08 (Д)'!$C$2:$C$100,0)+1,0)))="Н/Д",INDIRECT(CONCATENATE("'2018-07 (Д)'!I",TEXT(MATCH($C76,'2018-07 (Д)'!$C$2:$C$100,0)+1,0)))="Н/Д",AND(INDIRECT(CONCATENATE("'2018-08 (Д)'!I",TEXT(MATCH($C76,'2018-08 (Д)'!$C$2:$C$100,0)+1,0)))="Н/Д",INDIRECT(CONCATENATE("'2018-07 (Д)'!I",TEXT(MATCH($C76,'2018-07 (Д)'!$C$2:$C$100,0)+1,0))))),"Н/Д",((INDIRECT(CONCATENATE("'2018-08 (Д)'!I",TEXT(MATCH($C76,'2018-08 (Д)'!$C$2:$C$100,0)+1,0)))-INDIRECT(CONCATENATE("'2018-07 (Д)'!I",TEXT(MATCH($C76,'2018-07 (Д)'!$C$2:$C$100,0)+1,0))))/INDIRECT(CONCATENATE("'2018-07 (Д)'!I",TEXT(MATCH($C76,'2018-07 (Д)'!$C$2:$C$100,0)+1,0))))*100)</f>
        <v>15.922187806125295</v>
      </c>
      <c r="BC76" s="9">
        <f ca="1">IF(OR(INDIRECT(CONCATENATE("'2018-09 (Д)'!I",TEXT(MATCH($C76,'2018-09 (Д)'!$C$2:$C$100,0)+1,0)))="Н/Д",INDIRECT(CONCATENATE("'2018-08 (Д)'!I",TEXT(MATCH($C76,'2018-08 (Д)'!$C$2:$C$100,0)+1,0)))="Н/Д",AND(INDIRECT(CONCATENATE("'2018-09 (Д)'!I",TEXT(MATCH($C76,'2018-09 (Д)'!$C$2:$C$100,0)+1,0)))="Н/Д",INDIRECT(CONCATENATE("'2018-08 (Д)'!I",TEXT(MATCH($C76,'2018-08 (Д)'!$C$2:$C$100,0)+1,0))))),"Н/Д",((INDIRECT(CONCATENATE("'2018-09 (Д)'!I",TEXT(MATCH($C76,'2018-09 (Д)'!$C$2:$C$100,0)+1,0)))-INDIRECT(CONCATENATE("'2018-08 (Д)'!I",TEXT(MATCH($C76,'2018-08 (Д)'!$C$2:$C$100,0)+1,0))))/INDIRECT(CONCATENATE("'2018-08 (Д)'!I",TEXT(MATCH($C76,'2018-08 (Д)'!$C$2:$C$100,0)+1,0))))*100)</f>
        <v>-4.4872443804292477</v>
      </c>
      <c r="BD76" s="9">
        <f ca="1">IF(OR(INDIRECT(CONCATENATE("'2018-10 (Д)'!I",TEXT(MATCH($C76,'2018-10 (Д)'!$C$2:$C$100,0)+1,0)))="Н/Д",INDIRECT(CONCATENATE("'2018-09 (Д)'!I",TEXT(MATCH($C76,'2018-09 (Д)'!$C$2:$C$100,0)+1,0)))="Н/Д",AND(INDIRECT(CONCATENATE("'2018-10 (Д)'!I",TEXT(MATCH($C76,'2018-10 (Д)'!$C$2:$C$100,0)+1,0)))="Н/Д",INDIRECT(CONCATENATE("'2018-09 (Д)'!I",TEXT(MATCH($C76,'2018-09 (Д)'!$C$2:$C$100,0)+1,0))))),"Н/Д",((INDIRECT(CONCATENATE("'2018-10 (Д)'!I",TEXT(MATCH($C76,'2018-10 (Д)'!$C$2:$C$100,0)+1,0)))-INDIRECT(CONCATENATE("'2018-09 (Д)'!I",TEXT(MATCH($C76,'2018-09 (Д)'!$C$2:$C$100,0)+1,0))))/INDIRECT(CONCATENATE("'2018-09 (Д)'!I",TEXT(MATCH($C76,'2018-09 (Д)'!$C$2:$C$100,0)+1,0))))*100)</f>
        <v>7.4699036646546952</v>
      </c>
      <c r="BE76" s="9">
        <f ca="1">IF(OR(INDIRECT(CONCATENATE("'2018-11 (Д)'!I",TEXT(MATCH($C76,'2018-11 (Д)'!$C$2:$C$100,0)+1,0)))="Н/Д",INDIRECT(CONCATENATE("'2018-10 (Д)'!I",TEXT(MATCH($C76,'2018-10 (Д)'!$C$2:$C$100,0)+1,0)))="Н/Д",AND(INDIRECT(CONCATENATE("'2018-11 (Д)'!I",TEXT(MATCH($C76,'2018-11 (Д)'!$C$2:$C$100,0)+1,0)))="Н/Д",INDIRECT(CONCATENATE("'2018-10 (Д)'!I",TEXT(MATCH($C76,'2018-10 (Д)'!$C$2:$C$100,0)+1,0))))),"Н/Д",((INDIRECT(CONCATENATE("'2018-11 (Д)'!I",TEXT(MATCH($C76,'2018-11 (Д)'!$C$2:$C$100,0)+1,0)))-INDIRECT(CONCATENATE("'2018-10 (Д)'!I",TEXT(MATCH($C76,'2018-10 (Д)'!$C$2:$C$100,0)+1,0))))/INDIRECT(CONCATENATE("'2018-10 (Д)'!I",TEXT(MATCH($C76,'2018-10 (Д)'!$C$2:$C$100,0)+1,0))))*100)</f>
        <v>-7.6639667527184612</v>
      </c>
      <c r="BF76" s="9">
        <f ca="1">IF(OR(INDIRECT(CONCATENATE("'2018-12 (Д)'!I",TEXT(MATCH($C76,'2018-12 (Д)'!$C$2:$C$100,0)+1,0)))="Н/Д",INDIRECT(CONCATENATE("'2018-11 (Д)'!I",TEXT(MATCH($C76,'2018-11 (Д)'!$C$2:$C$100,0)+1,0)))="Н/Д",AND(INDIRECT(CONCATENATE("'2018-12 (Д)'!I",TEXT(MATCH($C76,'2018-12 (Д)'!$C$2:$C$100,0)+1,0)))="Н/Д",INDIRECT(CONCATENATE("'2018-11 (Д)'!I",TEXT(MATCH($C76,'2018-11 (Д)'!$C$2:$C$100,0)+1,0))))),"Н/Д",((INDIRECT(CONCATENATE("'2018-12 (Д)'!I",TEXT(MATCH($C76,'2018-12 (Д)'!$C$2:$C$100,0)+1,0)))-INDIRECT(CONCATENATE("'2018-11 (Д)'!I",TEXT(MATCH($C76,'2018-11 (Д)'!$C$2:$C$100,0)+1,0))))/INDIRECT(CONCATENATE("'2018-11 (Д)'!I",TEXT(MATCH($C76,'2018-11 (Д)'!$C$2:$C$100,0)+1,0))))*100)</f>
        <v>-4.1031960378255929</v>
      </c>
      <c r="BG76" s="9"/>
      <c r="BH76" s="9" t="str">
        <f ca="1">IF(OR(INDIRECT(CONCATENATE("'2018-03 (Д)'!J",TEXT(MATCH($C76,'2018-03 (Д)'!$C$2:$C$100,0)+1,0)))="Н/Д",INDIRECT(CONCATENATE("'2018-02 (Д)'!J",TEXT(MATCH($C76,'2018-02 (Д)'!$C$2:$C$100,0)+1,0)))="Н/Д",AND(INDIRECT(CONCATENATE("'2018-03 (Д)'!J",TEXT(MATCH($C76,'2018-03 (Д)'!$C$2:$C$100,0)+1,0)))="Н/Д",INDIRECT(CONCATENATE("'2018-02 (Д)'!J",TEXT(MATCH($C76,'2018-02 (Д)'!$C$2:$C$100,0)+1,0))))),"Н/Д",((INDIRECT(CONCATENATE("'2018-03 (Д)'!J",TEXT(MATCH($C76,'2018-03 (Д)'!$C$2:$C$100,0)+1,0)))-INDIRECT(CONCATENATE("'2018-02 (Д)'!J",TEXT(MATCH($C76,'2018-02 (Д)'!$C$2:$C$100,0)+1,0))))/INDIRECT(CONCATENATE("'2018-02 (Д)'!J",TEXT(MATCH($C76,'2018-02 (Д)'!$C$2:$C$100,0)+1,0))))*100)</f>
        <v>Н/Д</v>
      </c>
      <c r="BI76" s="9" t="str">
        <f ca="1">IF(OR(INDIRECT(CONCATENATE("'2018-04 (Д)'!J",TEXT(MATCH($C76,'2018-04 (Д)'!$C$2:$C$100,0)+1,0)))="Н/Д",INDIRECT(CONCATENATE("'2018-03 (Д)'!J",TEXT(MATCH($C76,'2018-03 (Д)'!$C$2:$C$100,0)+1,0)))="Н/Д",AND(INDIRECT(CONCATENATE("'2018-04 (Д)'!J",TEXT(MATCH($C76,'2018-04 (Д)'!$C$2:$C$100,0)+1,0)))="Н/Д",INDIRECT(CONCATENATE("'2018-03 (Д)'!J",TEXT(MATCH($C76,'2018-03 (Д)'!$C$2:$C$100,0)+1,0))))),"Н/Д",((INDIRECT(CONCATENATE("'2018-04 (Д)'!J",TEXT(MATCH($C76,'2018-04 (Д)'!$C$2:$C$100,0)+1,0)))-INDIRECT(CONCATENATE("'2018-03 (Д)'!J",TEXT(MATCH($C76,'2018-03 (Д)'!$C$2:$C$100,0)+1,0))))/INDIRECT(CONCATENATE("'2018-03 (Д)'!J",TEXT(MATCH($C76,'2018-03 (Д)'!$C$2:$C$100,0)+1,0))))*100)</f>
        <v>Н/Д</v>
      </c>
      <c r="BJ76" s="9" t="str">
        <f ca="1">IF(OR(INDIRECT(CONCATENATE("'2018-05 (Д)'!J",TEXT(MATCH($C76,'2018-05 (Д)'!$C$2:$C$100,0)+1,0)))="Н/Д",INDIRECT(CONCATENATE("'2018-04 (Д)'!J",TEXT(MATCH($C76,'2018-04 (Д)'!$C$2:$C$100,0)+1,0)))="Н/Д",AND(INDIRECT(CONCATENATE("'2018-05 (Д)'!J",TEXT(MATCH($C76,'2018-05 (Д)'!$C$2:$C$100,0)+1,0)))="Н/Д",INDIRECT(CONCATENATE("'2018-04 (Д)'!J",TEXT(MATCH($C76,'2018-04 (Д)'!$C$2:$C$100,0)+1,0))))),"Н/Д",((INDIRECT(CONCATENATE("'2018-05 (Д)'!J",TEXT(MATCH($C76,'2018-05 (Д)'!$C$2:$C$100,0)+1,0)))-INDIRECT(CONCATENATE("'2018-04 (Д)'!J",TEXT(MATCH($C76,'2018-04 (Д)'!$C$2:$C$100,0)+1,0))))/INDIRECT(CONCATENATE("'2018-04 (Д)'!J",TEXT(MATCH($C76,'2018-04 (Д)'!$C$2:$C$100,0)+1,0))))*100)</f>
        <v>Н/Д</v>
      </c>
      <c r="BK76" s="9" t="str">
        <f ca="1">IF(OR(INDIRECT(CONCATENATE("'2018-06 (Д)'!J",TEXT(MATCH($C76,'2018-06 (Д)'!$C$2:$C$100,0)+1,0)))="Н/Д",INDIRECT(CONCATENATE("'2018-05 (Д)'!J",TEXT(MATCH($C76,'2018-05 (Д)'!$C$2:$C$100,0)+1,0)))="Н/Д",AND(INDIRECT(CONCATENATE("'2018-06 (Д)'!J",TEXT(MATCH($C76,'2018-06 (Д)'!$C$2:$C$100,0)+1,0)))="Н/Д",INDIRECT(CONCATENATE("'2018-05 (Д)'!J",TEXT(MATCH($C76,'2018-05 (Д)'!$C$2:$C$100,0)+1,0))))),"Н/Д",((INDIRECT(CONCATENATE("'2018-06 (Д)'!J",TEXT(MATCH($C76,'2018-06 (Д)'!$C$2:$C$100,0)+1,0)))-INDIRECT(CONCATENATE("'2018-05 (Д)'!J",TEXT(MATCH($C76,'2018-05 (Д)'!$C$2:$C$100,0)+1,0))))/INDIRECT(CONCATENATE("'2018-05 (Д)'!J",TEXT(MATCH($C76,'2018-05 (Д)'!$C$2:$C$100,0)+1,0))))*100)</f>
        <v>Н/Д</v>
      </c>
      <c r="BL76" s="9" t="str">
        <f ca="1">IF(OR(INDIRECT(CONCATENATE("'2018-07 (Д)'!J",TEXT(MATCH($C76,'2018-07 (Д)'!$C$2:$C$100,0)+1,0)))="Н/Д",INDIRECT(CONCATENATE("'2018-06 (Д)'!J",TEXT(MATCH($C76,'2018-06 (Д)'!$C$2:$C$100,0)+1,0)))="Н/Д",AND(INDIRECT(CONCATENATE("'2018-07 (Д)'!J",TEXT(MATCH($C76,'2018-07 (Д)'!$C$2:$C$100,0)+1,0)))="Н/Д",INDIRECT(CONCATENATE("'2018-06 (Д)'!J",TEXT(MATCH($C76,'2018-06 (Д)'!$C$2:$C$100,0)+1,0))))),"Н/Д",((INDIRECT(CONCATENATE("'2018-07 (Д)'!J",TEXT(MATCH($C76,'2018-07 (Д)'!$C$2:$C$100,0)+1,0)))-INDIRECT(CONCATENATE("'2018-06 (Д)'!J",TEXT(MATCH($C76,'2018-06 (Д)'!$C$2:$C$100,0)+1,0))))/INDIRECT(CONCATENATE("'2018-06 (Д)'!J",TEXT(MATCH($C76,'2018-06 (Д)'!$C$2:$C$100,0)+1,0))))*100)</f>
        <v>Н/Д</v>
      </c>
      <c r="BM76" s="9" t="str">
        <f ca="1">IF(OR(INDIRECT(CONCATENATE("'2018-08 (Д)'!J",TEXT(MATCH($C76,'2018-08 (Д)'!$C$2:$C$100,0)+1,0)))="Н/Д",INDIRECT(CONCATENATE("'2018-07 (Д)'!J",TEXT(MATCH($C76,'2018-07 (Д)'!$C$2:$C$100,0)+1,0)))="Н/Д",AND(INDIRECT(CONCATENATE("'2018-08 (Д)'!J",TEXT(MATCH($C76,'2018-08 (Д)'!$C$2:$C$100,0)+1,0)))="Н/Д",INDIRECT(CONCATENATE("'2018-07 (Д)'!J",TEXT(MATCH($C76,'2018-07 (Д)'!$C$2:$C$100,0)+1,0))))),"Н/Д",((INDIRECT(CONCATENATE("'2018-08 (Д)'!J",TEXT(MATCH($C76,'2018-08 (Д)'!$C$2:$C$100,0)+1,0)))-INDIRECT(CONCATENATE("'2018-07 (Д)'!J",TEXT(MATCH($C76,'2018-07 (Д)'!$C$2:$C$100,0)+1,0))))/INDIRECT(CONCATENATE("'2018-07 (Д)'!J",TEXT(MATCH($C76,'2018-07 (Д)'!$C$2:$C$100,0)+1,0))))*100)</f>
        <v>Н/Д</v>
      </c>
      <c r="BN76" s="9" t="str">
        <f ca="1">IF(OR(INDIRECT(CONCATENATE("'2018-09 (Д)'!J",TEXT(MATCH($C76,'2018-09 (Д)'!$C$2:$C$100,0)+1,0)))="Н/Д",INDIRECT(CONCATENATE("'2018-08 (Д)'!J",TEXT(MATCH($C76,'2018-08 (Д)'!$C$2:$C$100,0)+1,0)))="Н/Д",AND(INDIRECT(CONCATENATE("'2018-09 (Д)'!J",TEXT(MATCH($C76,'2018-09 (Д)'!$C$2:$C$100,0)+1,0)))="Н/Д",INDIRECT(CONCATENATE("'2018-08 (Д)'!J",TEXT(MATCH($C76,'2018-08 (Д)'!$C$2:$C$100,0)+1,0))))),"Н/Д",((INDIRECT(CONCATENATE("'2018-09 (Д)'!J",TEXT(MATCH($C76,'2018-09 (Д)'!$C$2:$C$100,0)+1,0)))-INDIRECT(CONCATENATE("'2018-08 (Д)'!J",TEXT(MATCH($C76,'2018-08 (Д)'!$C$2:$C$100,0)+1,0))))/INDIRECT(CONCATENATE("'2018-08 (Д)'!J",TEXT(MATCH($C76,'2018-08 (Д)'!$C$2:$C$100,0)+1,0))))*100)</f>
        <v>Н/Д</v>
      </c>
      <c r="BO76" s="9" t="str">
        <f ca="1">IF(OR(INDIRECT(CONCATENATE("'2018-10 (Д)'!J",TEXT(MATCH($C76,'2018-10 (Д)'!$C$2:$C$100,0)+1,0)))="Н/Д",INDIRECT(CONCATENATE("'2018-09 (Д)'!J",TEXT(MATCH($C76,'2018-09 (Д)'!$C$2:$C$100,0)+1,0)))="Н/Д",AND(INDIRECT(CONCATENATE("'2018-10 (Д)'!J",TEXT(MATCH($C76,'2018-10 (Д)'!$C$2:$C$100,0)+1,0)))="Н/Д",INDIRECT(CONCATENATE("'2018-09 (Д)'!J",TEXT(MATCH($C76,'2018-09 (Д)'!$C$2:$C$100,0)+1,0))))),"Н/Д",((INDIRECT(CONCATENATE("'2018-10 (Д)'!J",TEXT(MATCH($C76,'2018-10 (Д)'!$C$2:$C$100,0)+1,0)))-INDIRECT(CONCATENATE("'2018-09 (Д)'!J",TEXT(MATCH($C76,'2018-09 (Д)'!$C$2:$C$100,0)+1,0))))/INDIRECT(CONCATENATE("'2018-09 (Д)'!J",TEXT(MATCH($C76,'2018-09 (Д)'!$C$2:$C$100,0)+1,0))))*100)</f>
        <v>Н/Д</v>
      </c>
      <c r="BP76" s="9" t="str">
        <f ca="1">IF(OR(INDIRECT(CONCATENATE("'2018-11 (Д)'!J",TEXT(MATCH($C76,'2018-11 (Д)'!$C$2:$C$100,0)+1,0)))="Н/Д",INDIRECT(CONCATENATE("'2018-10 (Д)'!J",TEXT(MATCH($C76,'2018-10 (Д)'!$C$2:$C$100,0)+1,0)))="Н/Д",AND(INDIRECT(CONCATENATE("'2018-11 (Д)'!J",TEXT(MATCH($C76,'2018-11 (Д)'!$C$2:$C$100,0)+1,0)))="Н/Д",INDIRECT(CONCATENATE("'2018-10 (Д)'!J",TEXT(MATCH($C76,'2018-10 (Д)'!$C$2:$C$100,0)+1,0))))),"Н/Д",((INDIRECT(CONCATENATE("'2018-11 (Д)'!J",TEXT(MATCH($C76,'2018-11 (Д)'!$C$2:$C$100,0)+1,0)))-INDIRECT(CONCATENATE("'2018-10 (Д)'!J",TEXT(MATCH($C76,'2018-10 (Д)'!$C$2:$C$100,0)+1,0))))/INDIRECT(CONCATENATE("'2018-10 (Д)'!J",TEXT(MATCH($C76,'2018-10 (Д)'!$C$2:$C$100,0)+1,0))))*100)</f>
        <v>Н/Д</v>
      </c>
      <c r="BQ76" s="9" t="str">
        <f ca="1">IF(OR(INDIRECT(CONCATENATE("'2018-12 (Д)'!J",TEXT(MATCH($C76,'2018-12 (Д)'!$C$2:$C$100,0)+1,0)))="Н/Д",INDIRECT(CONCATENATE("'2018-11 (Д)'!J",TEXT(MATCH($C76,'2018-11 (Д)'!$C$2:$C$100,0)+1,0)))="Н/Д",AND(INDIRECT(CONCATENATE("'2018-12 (Д)'!J",TEXT(MATCH($C76,'2018-12 (Д)'!$C$2:$C$100,0)+1,0)))="Н/Д",INDIRECT(CONCATENATE("'2018-11 (Д)'!J",TEXT(MATCH($C76,'2018-11 (Д)'!$C$2:$C$100,0)+1,0))))),"Н/Д",((INDIRECT(CONCATENATE("'2018-12 (Д)'!J",TEXT(MATCH($C76,'2018-12 (Д)'!$C$2:$C$100,0)+1,0)))-INDIRECT(CONCATENATE("'2018-11 (Д)'!J",TEXT(MATCH($C76,'2018-11 (Д)'!$C$2:$C$100,0)+1,0))))/INDIRECT(CONCATENATE("'2018-11 (Д)'!J",TEXT(MATCH($C76,'2018-11 (Д)'!$C$2:$C$100,0)+1,0))))*100)</f>
        <v>Н/Д</v>
      </c>
      <c r="BR76" s="9"/>
      <c r="BS76" s="9">
        <f ca="1">IF(OR(INDIRECT(CONCATENATE("'2018-03 (Д)'!K",TEXT(MATCH($C76,'2018-03 (Д)'!$C$2:$C$100,0)+1,0)))="Н/Д",INDIRECT(CONCATENATE("'2018-02 (Д)'!K",TEXT(MATCH($C76,'2018-02 (Д)'!$C$2:$C$100,0)+1,0)))="Н/Д",AND(INDIRECT(CONCATENATE("'2018-03 (Д)'!K",TEXT(MATCH($C76,'2018-03 (Д)'!$C$2:$C$100,0)+1,0)))="Н/Д",INDIRECT(CONCATENATE("'2018-02 (Д)'!K",TEXT(MATCH($C76,'2018-02 (Д)'!$C$2:$C$100,0)+1,0))))),"Н/Д",((INDIRECT(CONCATENATE("'2018-03 (Д)'!K",TEXT(MATCH($C76,'2018-03 (Д)'!$C$2:$C$100,0)+1,0)))-INDIRECT(CONCATENATE("'2018-02 (Д)'!K",TEXT(MATCH($C76,'2018-02 (Д)'!$C$2:$C$100,0)+1,0))))/INDIRECT(CONCATENATE("'2018-02 (Д)'!K",TEXT(MATCH($C76,'2018-02 (Д)'!$C$2:$C$100,0)+1,0))))*100)</f>
        <v>-60.085582833070951</v>
      </c>
      <c r="BT76" s="9">
        <f ca="1">IF(OR(INDIRECT(CONCATENATE("'2018-04 (Д)'!K",TEXT(MATCH($C76,'2018-04 (Д)'!$C$2:$C$100,0)+1,0)))="Н/Д",INDIRECT(CONCATENATE("'2018-03 (Д)'!K",TEXT(MATCH($C76,'2018-03 (Д)'!$C$2:$C$100,0)+1,0)))="Н/Д",AND(INDIRECT(CONCATENATE("'2018-04 (Д)'!K",TEXT(MATCH($C76,'2018-04 (Д)'!$C$2:$C$100,0)+1,0)))="Н/Д",INDIRECT(CONCATENATE("'2018-03 (Д)'!K",TEXT(MATCH($C76,'2018-03 (Д)'!$C$2:$C$100,0)+1,0))))),"Н/Д",((INDIRECT(CONCATENATE("'2018-04 (Д)'!K",TEXT(MATCH($C76,'2018-04 (Д)'!$C$2:$C$100,0)+1,0)))-INDIRECT(CONCATENATE("'2018-03 (Д)'!K",TEXT(MATCH($C76,'2018-03 (Д)'!$C$2:$C$100,0)+1,0))))/INDIRECT(CONCATENATE("'2018-03 (Д)'!K",TEXT(MATCH($C76,'2018-03 (Д)'!$C$2:$C$100,0)+1,0))))*100)</f>
        <v>203.96102844818961</v>
      </c>
      <c r="BU76" s="9">
        <f ca="1">IF(OR(INDIRECT(CONCATENATE("'2018-05 (Д)'!K",TEXT(MATCH($C76,'2018-05 (Д)'!$C$2:$C$100,0)+1,0)))="Н/Д",INDIRECT(CONCATENATE("'2018-04 (Д)'!K",TEXT(MATCH($C76,'2018-04 (Д)'!$C$2:$C$100,0)+1,0)))="Н/Д",AND(INDIRECT(CONCATENATE("'2018-05 (Д)'!K",TEXT(MATCH($C76,'2018-05 (Д)'!$C$2:$C$100,0)+1,0)))="Н/Д",INDIRECT(CONCATENATE("'2018-04 (Д)'!K",TEXT(MATCH($C76,'2018-04 (Д)'!$C$2:$C$100,0)+1,0))))),"Н/Д",((INDIRECT(CONCATENATE("'2018-05 (Д)'!K",TEXT(MATCH($C76,'2018-05 (Д)'!$C$2:$C$100,0)+1,0)))-INDIRECT(CONCATENATE("'2018-04 (Д)'!K",TEXT(MATCH($C76,'2018-04 (Д)'!$C$2:$C$100,0)+1,0))))/INDIRECT(CONCATENATE("'2018-04 (Д)'!K",TEXT(MATCH($C76,'2018-04 (Д)'!$C$2:$C$100,0)+1,0))))*100)</f>
        <v>105.30898416045218</v>
      </c>
      <c r="BV76" s="9">
        <f ca="1">IF(OR(INDIRECT(CONCATENATE("'2018-06 (Д)'!K",TEXT(MATCH($C76,'2018-06 (Д)'!$C$2:$C$100,0)+1,0)))="Н/Д",INDIRECT(CONCATENATE("'2018-05 (Д)'!K",TEXT(MATCH($C76,'2018-05 (Д)'!$C$2:$C$100,0)+1,0)))="Н/Д",AND(INDIRECT(CONCATENATE("'2018-06 (Д)'!K",TEXT(MATCH($C76,'2018-06 (Д)'!$C$2:$C$100,0)+1,0)))="Н/Д",INDIRECT(CONCATENATE("'2018-05 (Д)'!K",TEXT(MATCH($C76,'2018-05 (Д)'!$C$2:$C$100,0)+1,0))))),"Н/Д",((INDIRECT(CONCATENATE("'2018-06 (Д)'!K",TEXT(MATCH($C76,'2018-06 (Д)'!$C$2:$C$100,0)+1,0)))-INDIRECT(CONCATENATE("'2018-05 (Д)'!K",TEXT(MATCH($C76,'2018-05 (Д)'!$C$2:$C$100,0)+1,0))))/INDIRECT(CONCATENATE("'2018-05 (Д)'!K",TEXT(MATCH($C76,'2018-05 (Д)'!$C$2:$C$100,0)+1,0))))*100)</f>
        <v>-77.014823075794396</v>
      </c>
      <c r="BW76" s="9">
        <f ca="1">IF(OR(INDIRECT(CONCATENATE("'2018-07 (Д)'!K",TEXT(MATCH($C76,'2018-07 (Д)'!$C$2:$C$100,0)+1,0)))="Н/Д",INDIRECT(CONCATENATE("'2018-06 (Д)'!K",TEXT(MATCH($C76,'2018-06 (Д)'!$C$2:$C$100,0)+1,0)))="Н/Д",AND(INDIRECT(CONCATENATE("'2018-07 (Д)'!K",TEXT(MATCH($C76,'2018-07 (Д)'!$C$2:$C$100,0)+1,0)))="Н/Д",INDIRECT(CONCATENATE("'2018-06 (Д)'!K",TEXT(MATCH($C76,'2018-06 (Д)'!$C$2:$C$100,0)+1,0))))),"Н/Д",((INDIRECT(CONCATENATE("'2018-07 (Д)'!K",TEXT(MATCH($C76,'2018-07 (Д)'!$C$2:$C$100,0)+1,0)))-INDIRECT(CONCATENATE("'2018-06 (Д)'!K",TEXT(MATCH($C76,'2018-06 (Д)'!$C$2:$C$100,0)+1,0))))/INDIRECT(CONCATENATE("'2018-06 (Д)'!K",TEXT(MATCH($C76,'2018-06 (Д)'!$C$2:$C$100,0)+1,0))))*100)</f>
        <v>-44.561292203583989</v>
      </c>
      <c r="BX76" s="9">
        <f ca="1">IF(OR(INDIRECT(CONCATENATE("'2018-08 (Д)'!K",TEXT(MATCH($C76,'2018-08 (Д)'!$C$2:$C$100,0)+1,0)))="Н/Д",INDIRECT(CONCATENATE("'2018-07 (Д)'!K",TEXT(MATCH($C76,'2018-07 (Д)'!$C$2:$C$100,0)+1,0)))="Н/Д",AND(INDIRECT(CONCATENATE("'2018-08 (Д)'!K",TEXT(MATCH($C76,'2018-08 (Д)'!$C$2:$C$100,0)+1,0)))="Н/Д",INDIRECT(CONCATENATE("'2018-07 (Д)'!K",TEXT(MATCH($C76,'2018-07 (Д)'!$C$2:$C$100,0)+1,0))))),"Н/Д",((INDIRECT(CONCATENATE("'2018-08 (Д)'!K",TEXT(MATCH($C76,'2018-08 (Д)'!$C$2:$C$100,0)+1,0)))-INDIRECT(CONCATENATE("'2018-07 (Д)'!K",TEXT(MATCH($C76,'2018-07 (Д)'!$C$2:$C$100,0)+1,0))))/INDIRECT(CONCATENATE("'2018-07 (Д)'!K",TEXT(MATCH($C76,'2018-07 (Д)'!$C$2:$C$100,0)+1,0))))*100)</f>
        <v>530.15227299675166</v>
      </c>
      <c r="BY76" s="9">
        <f ca="1">IF(OR(INDIRECT(CONCATENATE("'2018-09 (Д)'!K",TEXT(MATCH($C76,'2018-09 (Д)'!$C$2:$C$100,0)+1,0)))="Н/Д",INDIRECT(CONCATENATE("'2018-08 (Д)'!K",TEXT(MATCH($C76,'2018-08 (Д)'!$C$2:$C$100,0)+1,0)))="Н/Д",AND(INDIRECT(CONCATENATE("'2018-09 (Д)'!K",TEXT(MATCH($C76,'2018-09 (Д)'!$C$2:$C$100,0)+1,0)))="Н/Д",INDIRECT(CONCATENATE("'2018-08 (Д)'!K",TEXT(MATCH($C76,'2018-08 (Д)'!$C$2:$C$100,0)+1,0))))),"Н/Д",((INDIRECT(CONCATENATE("'2018-09 (Д)'!K",TEXT(MATCH($C76,'2018-09 (Д)'!$C$2:$C$100,0)+1,0)))-INDIRECT(CONCATENATE("'2018-08 (Д)'!K",TEXT(MATCH($C76,'2018-08 (Д)'!$C$2:$C$100,0)+1,0))))/INDIRECT(CONCATENATE("'2018-08 (Д)'!K",TEXT(MATCH($C76,'2018-08 (Д)'!$C$2:$C$100,0)+1,0))))*100)</f>
        <v>-86.343320781993526</v>
      </c>
      <c r="BZ76" s="9">
        <f ca="1">IF(OR(INDIRECT(CONCATENATE("'2018-10 (Д)'!K",TEXT(MATCH($C76,'2018-10 (Д)'!$C$2:$C$100,0)+1,0)))="Н/Д",INDIRECT(CONCATENATE("'2018-09 (Д)'!K",TEXT(MATCH($C76,'2018-09 (Д)'!$C$2:$C$100,0)+1,0)))="Н/Д",AND(INDIRECT(CONCATENATE("'2018-10 (Д)'!K",TEXT(MATCH($C76,'2018-10 (Д)'!$C$2:$C$100,0)+1,0)))="Н/Д",INDIRECT(CONCATENATE("'2018-09 (Д)'!K",TEXT(MATCH($C76,'2018-09 (Д)'!$C$2:$C$100,0)+1,0))))),"Н/Д",((INDIRECT(CONCATENATE("'2018-10 (Д)'!K",TEXT(MATCH($C76,'2018-10 (Д)'!$C$2:$C$100,0)+1,0)))-INDIRECT(CONCATENATE("'2018-09 (Д)'!K",TEXT(MATCH($C76,'2018-09 (Д)'!$C$2:$C$100,0)+1,0))))/INDIRECT(CONCATENATE("'2018-09 (Д)'!K",TEXT(MATCH($C76,'2018-09 (Д)'!$C$2:$C$100,0)+1,0))))*100)</f>
        <v>-18.757955801042034</v>
      </c>
      <c r="CA76" s="9">
        <f ca="1">IF(OR(INDIRECT(CONCATENATE("'2018-11 (Д)'!K",TEXT(MATCH($C76,'2018-11 (Д)'!$C$2:$C$100,0)+1,0)))="Н/Д",INDIRECT(CONCATENATE("'2018-10 (Д)'!K",TEXT(MATCH($C76,'2018-10 (Д)'!$C$2:$C$100,0)+1,0)))="Н/Д",AND(INDIRECT(CONCATENATE("'2018-11 (Д)'!K",TEXT(MATCH($C76,'2018-11 (Д)'!$C$2:$C$100,0)+1,0)))="Н/Д",INDIRECT(CONCATENATE("'2018-10 (Д)'!K",TEXT(MATCH($C76,'2018-10 (Д)'!$C$2:$C$100,0)+1,0))))),"Н/Д",((INDIRECT(CONCATENATE("'2018-11 (Д)'!K",TEXT(MATCH($C76,'2018-11 (Д)'!$C$2:$C$100,0)+1,0)))-INDIRECT(CONCATENATE("'2018-10 (Д)'!K",TEXT(MATCH($C76,'2018-10 (Д)'!$C$2:$C$100,0)+1,0))))/INDIRECT(CONCATENATE("'2018-10 (Д)'!K",TEXT(MATCH($C76,'2018-10 (Д)'!$C$2:$C$100,0)+1,0))))*100)</f>
        <v>874.06434566610164</v>
      </c>
      <c r="CB76" s="9">
        <f ca="1">IF(OR(INDIRECT(CONCATENATE("'2018-12 (Д)'!K",TEXT(MATCH($C76,'2018-12 (Д)'!$C$2:$C$100,0)+1,0)))="Н/Д",INDIRECT(CONCATENATE("'2018-11 (Д)'!K",TEXT(MATCH($C76,'2018-11 (Д)'!$C$2:$C$100,0)+1,0)))="Н/Д",AND(INDIRECT(CONCATENATE("'2018-12 (Д)'!K",TEXT(MATCH($C76,'2018-12 (Д)'!$C$2:$C$100,0)+1,0)))="Н/Д",INDIRECT(CONCATENATE("'2018-11 (Д)'!K",TEXT(MATCH($C76,'2018-11 (Д)'!$C$2:$C$100,0)+1,0))))),"Н/Д",((INDIRECT(CONCATENATE("'2018-12 (Д)'!K",TEXT(MATCH($C76,'2018-12 (Д)'!$C$2:$C$100,0)+1,0)))-INDIRECT(CONCATENATE("'2018-11 (Д)'!K",TEXT(MATCH($C76,'2018-11 (Д)'!$C$2:$C$100,0)+1,0))))/INDIRECT(CONCATENATE("'2018-11 (Д)'!K",TEXT(MATCH($C76,'2018-11 (Д)'!$C$2:$C$100,0)+1,0))))*100)</f>
        <v>-85.918917645103249</v>
      </c>
      <c r="CC76" s="9"/>
      <c r="CD76" s="9">
        <f ca="1">IF(OR(INDIRECT(CONCATENATE("'2018-03 (Д)'!L",TEXT(MATCH($C76,'2018-03 (Д)'!$C$2:$C$100,0)+1,0)))="Н/Д",INDIRECT(CONCATENATE("'2018-02 (Д)'!L",TEXT(MATCH($C76,'2018-02 (Д)'!$C$2:$C$100,0)+1,0)))="Н/Д",AND(INDIRECT(CONCATENATE("'2018-03 (Д)'!L",TEXT(MATCH($C76,'2018-03 (Д)'!$C$2:$C$100,0)+1,0)))="Н/Д",INDIRECT(CONCATENATE("'2018-02 (Д)'!L",TEXT(MATCH($C76,'2018-02 (Д)'!$C$2:$C$100,0)+1,0))))),"Н/Д",((INDIRECT(CONCATENATE("'2018-03 (Д)'!L",TEXT(MATCH($C76,'2018-03 (Д)'!$C$2:$C$100,0)+1,0)))-INDIRECT(CONCATENATE("'2018-02 (Д)'!L",TEXT(MATCH($C76,'2018-02 (Д)'!$C$2:$C$100,0)+1,0))))/INDIRECT(CONCATENATE("'2018-02 (Д)'!L",TEXT(MATCH($C76,'2018-02 (Д)'!$C$2:$C$100,0)+1,0))))*100)</f>
        <v>-36.323818251333165</v>
      </c>
      <c r="CE76" s="9">
        <f ca="1">IF(OR(INDIRECT(CONCATENATE("'2018-04 (Д)'!L",TEXT(MATCH($C76,'2018-04 (Д)'!$C$2:$C$100,0)+1,0)))="Н/Д",INDIRECT(CONCATENATE("'2018-03 (Д)'!L",TEXT(MATCH($C76,'2018-03 (Д)'!$C$2:$C$100,0)+1,0)))="Н/Д",AND(INDIRECT(CONCATENATE("'2018-04 (Д)'!L",TEXT(MATCH($C76,'2018-04 (Д)'!$C$2:$C$100,0)+1,0)))="Н/Д",INDIRECT(CONCATENATE("'2018-03 (Д)'!L",TEXT(MATCH($C76,'2018-03 (Д)'!$C$2:$C$100,0)+1,0))))),"Н/Д",((INDIRECT(CONCATENATE("'2018-04 (Д)'!L",TEXT(MATCH($C76,'2018-04 (Д)'!$C$2:$C$100,0)+1,0)))-INDIRECT(CONCATENATE("'2018-03 (Д)'!L",TEXT(MATCH($C76,'2018-03 (Д)'!$C$2:$C$100,0)+1,0))))/INDIRECT(CONCATENATE("'2018-03 (Д)'!L",TEXT(MATCH($C76,'2018-03 (Д)'!$C$2:$C$100,0)+1,0))))*100)</f>
        <v>193.33788150905039</v>
      </c>
      <c r="CF76" s="9">
        <f ca="1">IF(OR(INDIRECT(CONCATENATE("'2018-05 (Д)'!L",TEXT(MATCH($C76,'2018-05 (Д)'!$C$2:$C$100,0)+1,0)))="Н/Д",INDIRECT(CONCATENATE("'2018-04 (Д)'!L",TEXT(MATCH($C76,'2018-04 (Д)'!$C$2:$C$100,0)+1,0)))="Н/Д",AND(INDIRECT(CONCATENATE("'2018-05 (Д)'!L",TEXT(MATCH($C76,'2018-05 (Д)'!$C$2:$C$100,0)+1,0)))="Н/Д",INDIRECT(CONCATENATE("'2018-04 (Д)'!L",TEXT(MATCH($C76,'2018-04 (Д)'!$C$2:$C$100,0)+1,0))))),"Н/Д",((INDIRECT(CONCATENATE("'2018-05 (Д)'!L",TEXT(MATCH($C76,'2018-05 (Д)'!$C$2:$C$100,0)+1,0)))-INDIRECT(CONCATENATE("'2018-04 (Д)'!L",TEXT(MATCH($C76,'2018-04 (Д)'!$C$2:$C$100,0)+1,0))))/INDIRECT(CONCATENATE("'2018-04 (Д)'!L",TEXT(MATCH($C76,'2018-04 (Д)'!$C$2:$C$100,0)+1,0))))*100)</f>
        <v>113.92637137848583</v>
      </c>
      <c r="CG76" s="9">
        <f ca="1">IF(OR(INDIRECT(CONCATENATE("'2018-06 (Д)'!L",TEXT(MATCH($C76,'2018-06 (Д)'!$C$2:$C$100,0)+1,0)))="Н/Д",INDIRECT(CONCATENATE("'2018-05 (Д)'!L",TEXT(MATCH($C76,'2018-05 (Д)'!$C$2:$C$100,0)+1,0)))="Н/Д",AND(INDIRECT(CONCATENATE("'2018-06 (Д)'!L",TEXT(MATCH($C76,'2018-06 (Д)'!$C$2:$C$100,0)+1,0)))="Н/Д",INDIRECT(CONCATENATE("'2018-05 (Д)'!L",TEXT(MATCH($C76,'2018-05 (Д)'!$C$2:$C$100,0)+1,0))))),"Н/Д",((INDIRECT(CONCATENATE("'2018-06 (Д)'!L",TEXT(MATCH($C76,'2018-06 (Д)'!$C$2:$C$100,0)+1,0)))-INDIRECT(CONCATENATE("'2018-05 (Д)'!L",TEXT(MATCH($C76,'2018-05 (Д)'!$C$2:$C$100,0)+1,0))))/INDIRECT(CONCATENATE("'2018-05 (Д)'!L",TEXT(MATCH($C76,'2018-05 (Д)'!$C$2:$C$100,0)+1,0))))*100)</f>
        <v>-62.819356146593918</v>
      </c>
      <c r="CH76" s="9">
        <f ca="1">IF(OR(INDIRECT(CONCATENATE("'2018-07 (Д)'!L",TEXT(MATCH($C76,'2018-07 (Д)'!$C$2:$C$100,0)+1,0)))="Н/Д",INDIRECT(CONCATENATE("'2018-06 (Д)'!L",TEXT(MATCH($C76,'2018-06 (Д)'!$C$2:$C$100,0)+1,0)))="Н/Д",AND(INDIRECT(CONCATENATE("'2018-07 (Д)'!L",TEXT(MATCH($C76,'2018-07 (Д)'!$C$2:$C$100,0)+1,0)))="Н/Д",INDIRECT(CONCATENATE("'2018-06 (Д)'!L",TEXT(MATCH($C76,'2018-06 (Д)'!$C$2:$C$100,0)+1,0))))),"Н/Д",((INDIRECT(CONCATENATE("'2018-07 (Д)'!L",TEXT(MATCH($C76,'2018-07 (Д)'!$C$2:$C$100,0)+1,0)))-INDIRECT(CONCATENATE("'2018-06 (Д)'!L",TEXT(MATCH($C76,'2018-06 (Д)'!$C$2:$C$100,0)+1,0))))/INDIRECT(CONCATENATE("'2018-06 (Д)'!L",TEXT(MATCH($C76,'2018-06 (Д)'!$C$2:$C$100,0)+1,0))))*100)</f>
        <v>-81.708256928611974</v>
      </c>
      <c r="CI76" s="9">
        <f ca="1">IF(OR(INDIRECT(CONCATENATE("'2018-08 (Д)'!L",TEXT(MATCH($C76,'2018-08 (Д)'!$C$2:$C$100,0)+1,0)))="Н/Д",INDIRECT(CONCATENATE("'2018-07 (Д)'!L",TEXT(MATCH($C76,'2018-07 (Д)'!$C$2:$C$100,0)+1,0)))="Н/Д",AND(INDIRECT(CONCATENATE("'2018-08 (Д)'!L",TEXT(MATCH($C76,'2018-08 (Д)'!$C$2:$C$100,0)+1,0)))="Н/Д",INDIRECT(CONCATENATE("'2018-07 (Д)'!L",TEXT(MATCH($C76,'2018-07 (Д)'!$C$2:$C$100,0)+1,0))))),"Н/Д",((INDIRECT(CONCATENATE("'2018-08 (Д)'!L",TEXT(MATCH($C76,'2018-08 (Д)'!$C$2:$C$100,0)+1,0)))-INDIRECT(CONCATENATE("'2018-07 (Д)'!L",TEXT(MATCH($C76,'2018-07 (Д)'!$C$2:$C$100,0)+1,0))))/INDIRECT(CONCATENATE("'2018-07 (Д)'!L",TEXT(MATCH($C76,'2018-07 (Д)'!$C$2:$C$100,0)+1,0))))*100)</f>
        <v>1608.2320549475569</v>
      </c>
      <c r="CJ76" s="9">
        <f ca="1">IF(OR(INDIRECT(CONCATENATE("'2018-09 (Д)'!L",TEXT(MATCH($C76,'2018-09 (Д)'!$C$2:$C$100,0)+1,0)))="Н/Д",INDIRECT(CONCATENATE("'2018-08 (Д)'!L",TEXT(MATCH($C76,'2018-08 (Д)'!$C$2:$C$100,0)+1,0)))="Н/Д",AND(INDIRECT(CONCATENATE("'2018-09 (Д)'!L",TEXT(MATCH($C76,'2018-09 (Д)'!$C$2:$C$100,0)+1,0)))="Н/Д",INDIRECT(CONCATENATE("'2018-08 (Д)'!L",TEXT(MATCH($C76,'2018-08 (Д)'!$C$2:$C$100,0)+1,0))))),"Н/Д",((INDIRECT(CONCATENATE("'2018-09 (Д)'!L",TEXT(MATCH($C76,'2018-09 (Д)'!$C$2:$C$100,0)+1,0)))-INDIRECT(CONCATENATE("'2018-08 (Д)'!L",TEXT(MATCH($C76,'2018-08 (Д)'!$C$2:$C$100,0)+1,0))))/INDIRECT(CONCATENATE("'2018-08 (Д)'!L",TEXT(MATCH($C76,'2018-08 (Д)'!$C$2:$C$100,0)+1,0))))*100)</f>
        <v>-76.847410158608611</v>
      </c>
      <c r="CK76" s="9">
        <f ca="1">IF(OR(INDIRECT(CONCATENATE("'2018-10 (Д)'!L",TEXT(MATCH($C76,'2018-10 (Д)'!$C$2:$C$100,0)+1,0)))="Н/Д",INDIRECT(CONCATENATE("'2018-09 (Д)'!L",TEXT(MATCH($C76,'2018-09 (Д)'!$C$2:$C$100,0)+1,0)))="Н/Д",AND(INDIRECT(CONCATENATE("'2018-10 (Д)'!L",TEXT(MATCH($C76,'2018-10 (Д)'!$C$2:$C$100,0)+1,0)))="Н/Д",INDIRECT(CONCATENATE("'2018-09 (Д)'!L",TEXT(MATCH($C76,'2018-09 (Д)'!$C$2:$C$100,0)+1,0))))),"Н/Д",((INDIRECT(CONCATENATE("'2018-10 (Д)'!L",TEXT(MATCH($C76,'2018-10 (Д)'!$C$2:$C$100,0)+1,0)))-INDIRECT(CONCATENATE("'2018-09 (Д)'!L",TEXT(MATCH($C76,'2018-09 (Д)'!$C$2:$C$100,0)+1,0))))/INDIRECT(CONCATENATE("'2018-09 (Д)'!L",TEXT(MATCH($C76,'2018-09 (Д)'!$C$2:$C$100,0)+1,0))))*100)</f>
        <v>-16.292906536074057</v>
      </c>
      <c r="CL76" s="9">
        <f ca="1">IF(OR(INDIRECT(CONCATENATE("'2018-11 (Д)'!L",TEXT(MATCH($C76,'2018-11 (Д)'!$C$2:$C$100,0)+1,0)))="Н/Д",INDIRECT(CONCATENATE("'2018-10 (Д)'!L",TEXT(MATCH($C76,'2018-10 (Д)'!$C$2:$C$100,0)+1,0)))="Н/Д",AND(INDIRECT(CONCATENATE("'2018-11 (Д)'!L",TEXT(MATCH($C76,'2018-11 (Д)'!$C$2:$C$100,0)+1,0)))="Н/Д",INDIRECT(CONCATENATE("'2018-10 (Д)'!L",TEXT(MATCH($C76,'2018-10 (Д)'!$C$2:$C$100,0)+1,0))))),"Н/Д",((INDIRECT(CONCATENATE("'2018-11 (Д)'!L",TEXT(MATCH($C76,'2018-11 (Д)'!$C$2:$C$100,0)+1,0)))-INDIRECT(CONCATENATE("'2018-10 (Д)'!L",TEXT(MATCH($C76,'2018-10 (Д)'!$C$2:$C$100,0)+1,0))))/INDIRECT(CONCATENATE("'2018-10 (Д)'!L",TEXT(MATCH($C76,'2018-10 (Д)'!$C$2:$C$100,0)+1,0))))*100)</f>
        <v>470.31166351308434</v>
      </c>
      <c r="CM76" s="9">
        <f ca="1">IF(OR(INDIRECT(CONCATENATE("'2018-12 (Д)'!L",TEXT(MATCH($C76,'2018-12 (Д)'!$C$2:$C$100,0)+1,0)))="Н/Д",INDIRECT(CONCATENATE("'2018-11 (Д)'!L",TEXT(MATCH($C76,'2018-11 (Д)'!$C$2:$C$100,0)+1,0)))="Н/Д",AND(INDIRECT(CONCATENATE("'2018-12 (Д)'!L",TEXT(MATCH($C76,'2018-12 (Д)'!$C$2:$C$100,0)+1,0)))="Н/Д",INDIRECT(CONCATENATE("'2018-11 (Д)'!L",TEXT(MATCH($C76,'2018-11 (Д)'!$C$2:$C$100,0)+1,0))))),"Н/Д",((INDIRECT(CONCATENATE("'2018-12 (Д)'!L",TEXT(MATCH($C76,'2018-12 (Д)'!$C$2:$C$100,0)+1,0)))-INDIRECT(CONCATENATE("'2018-11 (Д)'!L",TEXT(MATCH($C76,'2018-11 (Д)'!$C$2:$C$100,0)+1,0))))/INDIRECT(CONCATENATE("'2018-11 (Д)'!L",TEXT(MATCH($C76,'2018-11 (Д)'!$C$2:$C$100,0)+1,0))))*100)</f>
        <v>-42.885778563111373</v>
      </c>
      <c r="CN76" s="9"/>
      <c r="CO76" s="9">
        <f ca="1">IF(OR(INDIRECT(CONCATENATE("'2018-03 (Д)'!M",TEXT(MATCH($C76,'2018-03 (Д)'!$C$2:$C$100,0)+1,0)))="Н/Д",INDIRECT(CONCATENATE("'2018-02 (Д)'!M",TEXT(MATCH($C76,'2018-02 (Д)'!$C$2:$C$100,0)+1,0)))="Н/Д",AND(INDIRECT(CONCATENATE("'2018-03 (Д)'!M",TEXT(MATCH($C76,'2018-03 (Д)'!$C$2:$C$100,0)+1,0)))="Н/Д",INDIRECT(CONCATENATE("'2018-02 (Д)'!M",TEXT(MATCH($C76,'2018-02 (Д)'!$C$2:$C$100,0)+1,0))))),"Н/Д",((INDIRECT(CONCATENATE("'2018-03 (Д)'!M",TEXT(MATCH($C76,'2018-03 (Д)'!$C$2:$C$100,0)+1,0)))-INDIRECT(CONCATENATE("'2018-02 (Д)'!M",TEXT(MATCH($C76,'2018-02 (Д)'!$C$2:$C$100,0)+1,0))))/INDIRECT(CONCATENATE("'2018-02 (Д)'!M",TEXT(MATCH($C76,'2018-02 (Д)'!$C$2:$C$100,0)+1,0))))*100)</f>
        <v>159.25761223933378</v>
      </c>
      <c r="CP76" s="9">
        <f ca="1">IF(OR(INDIRECT(CONCATENATE("'2018-04 (Д)'!M",TEXT(MATCH($C76,'2018-04 (Д)'!$C$2:$C$100,0)+1,0)))="Н/Д",INDIRECT(CONCATENATE("'2018-03 (Д)'!M",TEXT(MATCH($C76,'2018-03 (Д)'!$C$2:$C$100,0)+1,0)))="Н/Д",AND(INDIRECT(CONCATENATE("'2018-04 (Д)'!M",TEXT(MATCH($C76,'2018-04 (Д)'!$C$2:$C$100,0)+1,0)))="Н/Д",INDIRECT(CONCATENATE("'2018-03 (Д)'!M",TEXT(MATCH($C76,'2018-03 (Д)'!$C$2:$C$100,0)+1,0))))),"Н/Д",((INDIRECT(CONCATENATE("'2018-04 (Д)'!M",TEXT(MATCH($C76,'2018-04 (Д)'!$C$2:$C$100,0)+1,0)))-INDIRECT(CONCATENATE("'2018-03 (Д)'!M",TEXT(MATCH($C76,'2018-03 (Д)'!$C$2:$C$100,0)+1,0))))/INDIRECT(CONCATENATE("'2018-03 (Д)'!M",TEXT(MATCH($C76,'2018-03 (Д)'!$C$2:$C$100,0)+1,0))))*100)</f>
        <v>-54.10676687421406</v>
      </c>
      <c r="CQ76" s="9">
        <f ca="1">IF(OR(INDIRECT(CONCATENATE("'2018-05 (Д)'!M",TEXT(MATCH($C76,'2018-05 (Д)'!$C$2:$C$100,0)+1,0)))="Н/Д",INDIRECT(CONCATENATE("'2018-04 (Д)'!M",TEXT(MATCH($C76,'2018-04 (Д)'!$C$2:$C$100,0)+1,0)))="Н/Д",AND(INDIRECT(CONCATENATE("'2018-05 (Д)'!M",TEXT(MATCH($C76,'2018-05 (Д)'!$C$2:$C$100,0)+1,0)))="Н/Д",INDIRECT(CONCATENATE("'2018-04 (Д)'!M",TEXT(MATCH($C76,'2018-04 (Д)'!$C$2:$C$100,0)+1,0))))),"Н/Д",((INDIRECT(CONCATENATE("'2018-05 (Д)'!M",TEXT(MATCH($C76,'2018-05 (Д)'!$C$2:$C$100,0)+1,0)))-INDIRECT(CONCATENATE("'2018-04 (Д)'!M",TEXT(MATCH($C76,'2018-04 (Д)'!$C$2:$C$100,0)+1,0))))/INDIRECT(CONCATENATE("'2018-04 (Д)'!M",TEXT(MATCH($C76,'2018-04 (Д)'!$C$2:$C$100,0)+1,0))))*100)</f>
        <v>-21.043981632095949</v>
      </c>
      <c r="CR76" s="9">
        <f ca="1">IF(OR(INDIRECT(CONCATENATE("'2018-06 (Д)'!M",TEXT(MATCH($C76,'2018-06 (Д)'!$C$2:$C$100,0)+1,0)))="Н/Д",INDIRECT(CONCATENATE("'2018-05 (Д)'!M",TEXT(MATCH($C76,'2018-05 (Д)'!$C$2:$C$100,0)+1,0)))="Н/Д",AND(INDIRECT(CONCATENATE("'2018-06 (Д)'!M",TEXT(MATCH($C76,'2018-06 (Д)'!$C$2:$C$100,0)+1,0)))="Н/Д",INDIRECT(CONCATENATE("'2018-05 (Д)'!M",TEXT(MATCH($C76,'2018-05 (Д)'!$C$2:$C$100,0)+1,0))))),"Н/Д",((INDIRECT(CONCATENATE("'2018-06 (Д)'!M",TEXT(MATCH($C76,'2018-06 (Д)'!$C$2:$C$100,0)+1,0)))-INDIRECT(CONCATENATE("'2018-05 (Д)'!M",TEXT(MATCH($C76,'2018-05 (Д)'!$C$2:$C$100,0)+1,0))))/INDIRECT(CONCATENATE("'2018-05 (Д)'!M",TEXT(MATCH($C76,'2018-05 (Д)'!$C$2:$C$100,0)+1,0))))*100)</f>
        <v>-12.462155555500939</v>
      </c>
      <c r="CS76" s="9">
        <f ca="1">IF(OR(INDIRECT(CONCATENATE("'2018-07 (Д)'!M",TEXT(MATCH($C76,'2018-07 (Д)'!$C$2:$C$100,0)+1,0)))="Н/Д",INDIRECT(CONCATENATE("'2018-06 (Д)'!M",TEXT(MATCH($C76,'2018-06 (Д)'!$C$2:$C$100,0)+1,0)))="Н/Д",AND(INDIRECT(CONCATENATE("'2018-07 (Д)'!M",TEXT(MATCH($C76,'2018-07 (Д)'!$C$2:$C$100,0)+1,0)))="Н/Д",INDIRECT(CONCATENATE("'2018-06 (Д)'!M",TEXT(MATCH($C76,'2018-06 (Д)'!$C$2:$C$100,0)+1,0))))),"Н/Д",((INDIRECT(CONCATENATE("'2018-07 (Д)'!M",TEXT(MATCH($C76,'2018-07 (Д)'!$C$2:$C$100,0)+1,0)))-INDIRECT(CONCATENATE("'2018-06 (Д)'!M",TEXT(MATCH($C76,'2018-06 (Д)'!$C$2:$C$100,0)+1,0))))/INDIRECT(CONCATENATE("'2018-06 (Д)'!M",TEXT(MATCH($C76,'2018-06 (Д)'!$C$2:$C$100,0)+1,0))))*100)</f>
        <v>104.4239356250124</v>
      </c>
      <c r="CT76" s="9">
        <f ca="1">IF(OR(INDIRECT(CONCATENATE("'2018-08 (Д)'!M",TEXT(MATCH($C76,'2018-08 (Д)'!$C$2:$C$100,0)+1,0)))="Н/Д",INDIRECT(CONCATENATE("'2018-07 (Д)'!M",TEXT(MATCH($C76,'2018-07 (Д)'!$C$2:$C$100,0)+1,0)))="Н/Д",AND(INDIRECT(CONCATENATE("'2018-08 (Д)'!M",TEXT(MATCH($C76,'2018-08 (Д)'!$C$2:$C$100,0)+1,0)))="Н/Д",INDIRECT(CONCATENATE("'2018-07 (Д)'!M",TEXT(MATCH($C76,'2018-07 (Д)'!$C$2:$C$100,0)+1,0))))),"Н/Д",((INDIRECT(CONCATENATE("'2018-08 (Д)'!M",TEXT(MATCH($C76,'2018-08 (Д)'!$C$2:$C$100,0)+1,0)))-INDIRECT(CONCATENATE("'2018-07 (Д)'!M",TEXT(MATCH($C76,'2018-07 (Д)'!$C$2:$C$100,0)+1,0))))/INDIRECT(CONCATENATE("'2018-07 (Д)'!M",TEXT(MATCH($C76,'2018-07 (Д)'!$C$2:$C$100,0)+1,0))))*100)</f>
        <v>43.529292989992427</v>
      </c>
      <c r="CU76" s="9">
        <f ca="1">IF(OR(INDIRECT(CONCATENATE("'2018-09 (Д)'!M",TEXT(MATCH($C76,'2018-09 (Д)'!$C$2:$C$100,0)+1,0)))="Н/Д",INDIRECT(CONCATENATE("'2018-08 (Д)'!M",TEXT(MATCH($C76,'2018-08 (Д)'!$C$2:$C$100,0)+1,0)))="Н/Д",AND(INDIRECT(CONCATENATE("'2018-09 (Д)'!M",TEXT(MATCH($C76,'2018-09 (Д)'!$C$2:$C$100,0)+1,0)))="Н/Д",INDIRECT(CONCATENATE("'2018-08 (Д)'!M",TEXT(MATCH($C76,'2018-08 (Д)'!$C$2:$C$100,0)+1,0))))),"Н/Д",((INDIRECT(CONCATENATE("'2018-09 (Д)'!M",TEXT(MATCH($C76,'2018-09 (Д)'!$C$2:$C$100,0)+1,0)))-INDIRECT(CONCATENATE("'2018-08 (Д)'!M",TEXT(MATCH($C76,'2018-08 (Д)'!$C$2:$C$100,0)+1,0))))/INDIRECT(CONCATENATE("'2018-08 (Д)'!M",TEXT(MATCH($C76,'2018-08 (Д)'!$C$2:$C$100,0)+1,0))))*100)</f>
        <v>8.3449831194857538</v>
      </c>
      <c r="CV76" s="9">
        <f ca="1">IF(OR(INDIRECT(CONCATENATE("'2018-10 (Д)'!M",TEXT(MATCH($C76,'2018-10 (Д)'!$C$2:$C$100,0)+1,0)))="Н/Д",INDIRECT(CONCATENATE("'2018-09 (Д)'!M",TEXT(MATCH($C76,'2018-09 (Д)'!$C$2:$C$100,0)+1,0)))="Н/Д",AND(INDIRECT(CONCATENATE("'2018-10 (Д)'!M",TEXT(MATCH($C76,'2018-10 (Д)'!$C$2:$C$100,0)+1,0)))="Н/Д",INDIRECT(CONCATENATE("'2018-09 (Д)'!M",TEXT(MATCH($C76,'2018-09 (Д)'!$C$2:$C$100,0)+1,0))))),"Н/Д",((INDIRECT(CONCATENATE("'2018-10 (Д)'!M",TEXT(MATCH($C76,'2018-10 (Д)'!$C$2:$C$100,0)+1,0)))-INDIRECT(CONCATENATE("'2018-09 (Д)'!M",TEXT(MATCH($C76,'2018-09 (Д)'!$C$2:$C$100,0)+1,0))))/INDIRECT(CONCATENATE("'2018-09 (Д)'!M",TEXT(MATCH($C76,'2018-09 (Д)'!$C$2:$C$100,0)+1,0))))*100)</f>
        <v>32.286897743839248</v>
      </c>
      <c r="CW76" s="9">
        <f ca="1">IF(OR(INDIRECT(CONCATENATE("'2018-11 (Д)'!M",TEXT(MATCH($C76,'2018-11 (Д)'!$C$2:$C$100,0)+1,0)))="Н/Д",INDIRECT(CONCATENATE("'2018-10 (Д)'!M",TEXT(MATCH($C76,'2018-10 (Д)'!$C$2:$C$100,0)+1,0)))="Н/Д",AND(INDIRECT(CONCATENATE("'2018-11 (Д)'!M",TEXT(MATCH($C76,'2018-11 (Д)'!$C$2:$C$100,0)+1,0)))="Н/Д",INDIRECT(CONCATENATE("'2018-10 (Д)'!M",TEXT(MATCH($C76,'2018-10 (Д)'!$C$2:$C$100,0)+1,0))))),"Н/Д",((INDIRECT(CONCATENATE("'2018-11 (Д)'!M",TEXT(MATCH($C76,'2018-11 (Д)'!$C$2:$C$100,0)+1,0)))-INDIRECT(CONCATENATE("'2018-10 (Д)'!M",TEXT(MATCH($C76,'2018-10 (Д)'!$C$2:$C$100,0)+1,0))))/INDIRECT(CONCATENATE("'2018-10 (Д)'!M",TEXT(MATCH($C76,'2018-10 (Д)'!$C$2:$C$100,0)+1,0))))*100)</f>
        <v>7.9913422655420421</v>
      </c>
      <c r="CX76" s="9">
        <f ca="1">IF(OR(INDIRECT(CONCATENATE("'2018-12 (Д)'!M",TEXT(MATCH($C76,'2018-12 (Д)'!$C$2:$C$100,0)+1,0)))="Н/Д",INDIRECT(CONCATENATE("'2018-11 (Д)'!M",TEXT(MATCH($C76,'2018-11 (Д)'!$C$2:$C$100,0)+1,0)))="Н/Д",AND(INDIRECT(CONCATENATE("'2018-12 (Д)'!M",TEXT(MATCH($C76,'2018-12 (Д)'!$C$2:$C$100,0)+1,0)))="Н/Д",INDIRECT(CONCATENATE("'2018-11 (Д)'!M",TEXT(MATCH($C76,'2018-11 (Д)'!$C$2:$C$100,0)+1,0))))),"Н/Д",((INDIRECT(CONCATENATE("'2018-12 (Д)'!M",TEXT(MATCH($C76,'2018-12 (Д)'!$C$2:$C$100,0)+1,0)))-INDIRECT(CONCATENATE("'2018-11 (Д)'!M",TEXT(MATCH($C76,'2018-11 (Д)'!$C$2:$C$100,0)+1,0))))/INDIRECT(CONCATENATE("'2018-11 (Д)'!M",TEXT(MATCH($C76,'2018-11 (Д)'!$C$2:$C$100,0)+1,0))))*100)</f>
        <v>-23.178595738744708</v>
      </c>
      <c r="CY76" s="9"/>
      <c r="CZ76" s="9">
        <f ca="1">IF(OR(INDIRECT(CONCATENATE("'2018-03 (Д)'!N",TEXT(MATCH($C76,'2018-03 (Д)'!$C$2:$C$100,0)+1,0)))="Н/Д",INDIRECT(CONCATENATE("'2018-02 (Д)'!N",TEXT(MATCH($C76,'2018-02 (Д)'!$C$2:$C$100,0)+1,0)))="Н/Д",AND(INDIRECT(CONCATENATE("'2018-03 (Д)'!N",TEXT(MATCH($C76,'2018-03 (Д)'!$C$2:$C$100,0)+1,0)))="Н/Д",INDIRECT(CONCATENATE("'2018-02 (Д)'!N",TEXT(MATCH($C76,'2018-02 (Д)'!$C$2:$C$100,0)+1,0))))),"Н/Д",((INDIRECT(CONCATENATE("'2018-03 (Д)'!N",TEXT(MATCH($C76,'2018-03 (Д)'!$C$2:$C$100,0)+1,0)))-INDIRECT(CONCATENATE("'2018-02 (Д)'!N",TEXT(MATCH($C76,'2018-02 (Д)'!$C$2:$C$100,0)+1,0))))/INDIRECT(CONCATENATE("'2018-02 (Д)'!N",TEXT(MATCH($C76,'2018-02 (Д)'!$C$2:$C$100,0)+1,0))))*100)</f>
        <v>140.39007360246094</v>
      </c>
      <c r="DA76" s="9">
        <f ca="1">IF(OR(INDIRECT(CONCATENATE("'2018-04 (Д)'!N",TEXT(MATCH($C76,'2018-04 (Д)'!$C$2:$C$100,0)+1,0)))="Н/Д",INDIRECT(CONCATENATE("'2018-03 (Д)'!N",TEXT(MATCH($C76,'2018-03 (Д)'!$C$2:$C$100,0)+1,0)))="Н/Д",AND(INDIRECT(CONCATENATE("'2018-04 (Д)'!N",TEXT(MATCH($C76,'2018-04 (Д)'!$C$2:$C$100,0)+1,0)))="Н/Д",INDIRECT(CONCATENATE("'2018-03 (Д)'!N",TEXT(MATCH($C76,'2018-03 (Д)'!$C$2:$C$100,0)+1,0))))),"Н/Д",((INDIRECT(CONCATENATE("'2018-04 (Д)'!N",TEXT(MATCH($C76,'2018-04 (Д)'!$C$2:$C$100,0)+1,0)))-INDIRECT(CONCATENATE("'2018-03 (Д)'!N",TEXT(MATCH($C76,'2018-03 (Д)'!$C$2:$C$100,0)+1,0))))/INDIRECT(CONCATENATE("'2018-03 (Д)'!N",TEXT(MATCH($C76,'2018-03 (Д)'!$C$2:$C$100,0)+1,0))))*100)</f>
        <v>69.07333485178907</v>
      </c>
      <c r="DB76" s="9">
        <f ca="1">IF(OR(INDIRECT(CONCATENATE("'2018-05 (Д)'!N",TEXT(MATCH($C76,'2018-05 (Д)'!$C$2:$C$100,0)+1,0)))="Н/Д",INDIRECT(CONCATENATE("'2018-04 (Д)'!N",TEXT(MATCH($C76,'2018-04 (Д)'!$C$2:$C$100,0)+1,0)))="Н/Д",AND(INDIRECT(CONCATENATE("'2018-05 (Д)'!N",TEXT(MATCH($C76,'2018-05 (Д)'!$C$2:$C$100,0)+1,0)))="Н/Д",INDIRECT(CONCATENATE("'2018-04 (Д)'!N",TEXT(MATCH($C76,'2018-04 (Д)'!$C$2:$C$100,0)+1,0))))),"Н/Д",((INDIRECT(CONCATENATE("'2018-05 (Д)'!N",TEXT(MATCH($C76,'2018-05 (Д)'!$C$2:$C$100,0)+1,0)))-INDIRECT(CONCATENATE("'2018-04 (Д)'!N",TEXT(MATCH($C76,'2018-04 (Д)'!$C$2:$C$100,0)+1,0))))/INDIRECT(CONCATENATE("'2018-04 (Д)'!N",TEXT(MATCH($C76,'2018-04 (Д)'!$C$2:$C$100,0)+1,0))))*100)</f>
        <v>41.839993758876275</v>
      </c>
      <c r="DC76" s="9">
        <f ca="1">IF(OR(INDIRECT(CONCATENATE("'2018-06 (Д)'!N",TEXT(MATCH($C76,'2018-06 (Д)'!$C$2:$C$100,0)+1,0)))="Н/Д",INDIRECT(CONCATENATE("'2018-05 (Д)'!N",TEXT(MATCH($C76,'2018-05 (Д)'!$C$2:$C$100,0)+1,0)))="Н/Д",AND(INDIRECT(CONCATENATE("'2018-06 (Д)'!N",TEXT(MATCH($C76,'2018-06 (Д)'!$C$2:$C$100,0)+1,0)))="Н/Д",INDIRECT(CONCATENATE("'2018-05 (Д)'!N",TEXT(MATCH($C76,'2018-05 (Д)'!$C$2:$C$100,0)+1,0))))),"Н/Д",((INDIRECT(CONCATENATE("'2018-06 (Д)'!N",TEXT(MATCH($C76,'2018-06 (Д)'!$C$2:$C$100,0)+1,0)))-INDIRECT(CONCATENATE("'2018-05 (Д)'!N",TEXT(MATCH($C76,'2018-05 (Д)'!$C$2:$C$100,0)+1,0))))/INDIRECT(CONCATENATE("'2018-05 (Д)'!N",TEXT(MATCH($C76,'2018-05 (Д)'!$C$2:$C$100,0)+1,0))))*100)</f>
        <v>28.543917710736832</v>
      </c>
      <c r="DD76" s="9">
        <f ca="1">IF(OR(INDIRECT(CONCATENATE("'2018-07 (Д)'!N",TEXT(MATCH($C76,'2018-07 (Д)'!$C$2:$C$100,0)+1,0)))="Н/Д",INDIRECT(CONCATENATE("'2018-06 (Д)'!N",TEXT(MATCH($C76,'2018-06 (Д)'!$C$2:$C$100,0)+1,0)))="Н/Д",AND(INDIRECT(CONCATENATE("'2018-07 (Д)'!N",TEXT(MATCH($C76,'2018-07 (Д)'!$C$2:$C$100,0)+1,0)))="Н/Д",INDIRECT(CONCATENATE("'2018-06 (Д)'!N",TEXT(MATCH($C76,'2018-06 (Д)'!$C$2:$C$100,0)+1,0))))),"Н/Д",((INDIRECT(CONCATENATE("'2018-07 (Д)'!N",TEXT(MATCH($C76,'2018-07 (Д)'!$C$2:$C$100,0)+1,0)))-INDIRECT(CONCATENATE("'2018-06 (Д)'!N",TEXT(MATCH($C76,'2018-06 (Д)'!$C$2:$C$100,0)+1,0))))/INDIRECT(CONCATENATE("'2018-06 (Д)'!N",TEXT(MATCH($C76,'2018-06 (Д)'!$C$2:$C$100,0)+1,0))))*100)</f>
        <v>22.603362186990889</v>
      </c>
      <c r="DE76" s="9">
        <f ca="1">IF(OR(INDIRECT(CONCATENATE("'2018-08 (Д)'!N",TEXT(MATCH($C76,'2018-08 (Д)'!$C$2:$C$100,0)+1,0)))="Н/Д",INDIRECT(CONCATENATE("'2018-07 (Д)'!N",TEXT(MATCH($C76,'2018-07 (Д)'!$C$2:$C$100,0)+1,0)))="Н/Д",AND(INDIRECT(CONCATENATE("'2018-08 (Д)'!N",TEXT(MATCH($C76,'2018-08 (Д)'!$C$2:$C$100,0)+1,0)))="Н/Д",INDIRECT(CONCATENATE("'2018-07 (Д)'!N",TEXT(MATCH($C76,'2018-07 (Д)'!$C$2:$C$100,0)+1,0))))),"Н/Д",((INDIRECT(CONCATENATE("'2018-08 (Д)'!N",TEXT(MATCH($C76,'2018-08 (Д)'!$C$2:$C$100,0)+1,0)))-INDIRECT(CONCATENATE("'2018-07 (Д)'!N",TEXT(MATCH($C76,'2018-07 (Д)'!$C$2:$C$100,0)+1,0))))/INDIRECT(CONCATENATE("'2018-07 (Д)'!N",TEXT(MATCH($C76,'2018-07 (Д)'!$C$2:$C$100,0)+1,0))))*100)</f>
        <v>17.581625622873041</v>
      </c>
      <c r="DF76" s="9">
        <f ca="1">IF(OR(INDIRECT(CONCATENATE("'2018-09 (Д)'!N",TEXT(MATCH($C76,'2018-09 (Д)'!$C$2:$C$100,0)+1,0)))="Н/Д",INDIRECT(CONCATENATE("'2018-08 (Д)'!N",TEXT(MATCH($C76,'2018-08 (Д)'!$C$2:$C$100,0)+1,0)))="Н/Д",AND(INDIRECT(CONCATENATE("'2018-09 (Д)'!N",TEXT(MATCH($C76,'2018-09 (Д)'!$C$2:$C$100,0)+1,0)))="Н/Д",INDIRECT(CONCATENATE("'2018-08 (Д)'!N",TEXT(MATCH($C76,'2018-08 (Д)'!$C$2:$C$100,0)+1,0))))),"Н/Д",((INDIRECT(CONCATENATE("'2018-09 (Д)'!N",TEXT(MATCH($C76,'2018-09 (Д)'!$C$2:$C$100,0)+1,0)))-INDIRECT(CONCATENATE("'2018-08 (Д)'!N",TEXT(MATCH($C76,'2018-08 (Д)'!$C$2:$C$100,0)+1,0))))/INDIRECT(CONCATENATE("'2018-08 (Д)'!N",TEXT(MATCH($C76,'2018-08 (Д)'!$C$2:$C$100,0)+1,0))))*100)</f>
        <v>15.654188300890336</v>
      </c>
      <c r="DG76" s="9">
        <f ca="1">IF(OR(INDIRECT(CONCATENATE("'2018-10 (Д)'!N",TEXT(MATCH($C76,'2018-10 (Д)'!$C$2:$C$100,0)+1,0)))="Н/Д",INDIRECT(CONCATENATE("'2018-09 (Д)'!N",TEXT(MATCH($C76,'2018-09 (Д)'!$C$2:$C$100,0)+1,0)))="Н/Д",AND(INDIRECT(CONCATENATE("'2018-10 (Д)'!N",TEXT(MATCH($C76,'2018-10 (Д)'!$C$2:$C$100,0)+1,0)))="Н/Д",INDIRECT(CONCATENATE("'2018-09 (Д)'!N",TEXT(MATCH($C76,'2018-09 (Д)'!$C$2:$C$100,0)+1,0))))),"Н/Д",((INDIRECT(CONCATENATE("'2018-10 (Д)'!N",TEXT(MATCH($C76,'2018-10 (Д)'!$C$2:$C$100,0)+1,0)))-INDIRECT(CONCATENATE("'2018-09 (Д)'!N",TEXT(MATCH($C76,'2018-09 (Д)'!$C$2:$C$100,0)+1,0))))/INDIRECT(CONCATENATE("'2018-09 (Д)'!N",TEXT(MATCH($C76,'2018-09 (Д)'!$C$2:$C$100,0)+1,0))))*100)</f>
        <v>9.8475883436906795</v>
      </c>
      <c r="DH76" s="9">
        <f ca="1">IF(OR(INDIRECT(CONCATENATE("'2018-11 (Д)'!N",TEXT(MATCH($C76,'2018-11 (Д)'!$C$2:$C$100,0)+1,0)))="Н/Д",INDIRECT(CONCATENATE("'2018-10 (Д)'!N",TEXT(MATCH($C76,'2018-10 (Д)'!$C$2:$C$100,0)+1,0)))="Н/Д",AND(INDIRECT(CONCATENATE("'2018-11 (Д)'!N",TEXT(MATCH($C76,'2018-11 (Д)'!$C$2:$C$100,0)+1,0)))="Н/Д",INDIRECT(CONCATENATE("'2018-10 (Д)'!N",TEXT(MATCH($C76,'2018-10 (Д)'!$C$2:$C$100,0)+1,0))))),"Н/Д",((INDIRECT(CONCATENATE("'2018-11 (Д)'!N",TEXT(MATCH($C76,'2018-11 (Д)'!$C$2:$C$100,0)+1,0)))-INDIRECT(CONCATENATE("'2018-10 (Д)'!N",TEXT(MATCH($C76,'2018-10 (Д)'!$C$2:$C$100,0)+1,0))))/INDIRECT(CONCATENATE("'2018-10 (Д)'!N",TEXT(MATCH($C76,'2018-10 (Д)'!$C$2:$C$100,0)+1,0))))*100)</f>
        <v>11.965691713408905</v>
      </c>
      <c r="DI76" s="9">
        <f ca="1">IF(OR(INDIRECT(CONCATENATE("'2018-12 (Д)'!N",TEXT(MATCH($C76,'2018-12 (Д)'!$C$2:$C$100,0)+1,0)))="Н/Д",INDIRECT(CONCATENATE("'2018-11 (Д)'!N",TEXT(MATCH($C76,'2018-11 (Д)'!$C$2:$C$100,0)+1,0)))="Н/Д",AND(INDIRECT(CONCATENATE("'2018-12 (Д)'!N",TEXT(MATCH($C76,'2018-12 (Д)'!$C$2:$C$100,0)+1,0)))="Н/Д",INDIRECT(CONCATENATE("'2018-11 (Д)'!N",TEXT(MATCH($C76,'2018-11 (Д)'!$C$2:$C$100,0)+1,0))))),"Н/Д",((INDIRECT(CONCATENATE("'2018-12 (Д)'!N",TEXT(MATCH($C76,'2018-12 (Д)'!$C$2:$C$100,0)+1,0)))-INDIRECT(CONCATENATE("'2018-11 (Д)'!N",TEXT(MATCH($C76,'2018-11 (Д)'!$C$2:$C$100,0)+1,0))))/INDIRECT(CONCATENATE("'2018-11 (Д)'!N",TEXT(MATCH($C76,'2018-11 (Д)'!$C$2:$C$100,0)+1,0))))*100)</f>
        <v>12.132652235014298</v>
      </c>
      <c r="DJ76" s="9"/>
      <c r="DK76" s="9">
        <f ca="1">IF(OR(INDIRECT(CONCATENATE("'2018-03 (Д)'!O",TEXT(MATCH($C76,'2018-03 (Д)'!$C$2:$C$100,0)+1,0)))="Н/Д",INDIRECT(CONCATENATE("'2018-02 (Д)'!O",TEXT(MATCH($C76,'2018-02 (Д)'!$C$2:$C$100,0)+1,0)))="Н/Д",AND(INDIRECT(CONCATENATE("'2018-03 (Д)'!O",TEXT(MATCH($C76,'2018-03 (Д)'!$C$2:$C$100,0)+1,0)))="Н/Д",INDIRECT(CONCATENATE("'2018-02 (Д)'!O",TEXT(MATCH($C76,'2018-02 (Д)'!$C$2:$C$100,0)+1,0))))),"Н/Д",((INDIRECT(CONCATENATE("'2018-03 (Д)'!O",TEXT(MATCH($C76,'2018-03 (Д)'!$C$2:$C$100,0)+1,0)))-INDIRECT(CONCATENATE("'2018-02 (Д)'!O",TEXT(MATCH($C76,'2018-02 (Д)'!$C$2:$C$100,0)+1,0))))/INDIRECT(CONCATENATE("'2018-02 (Д)'!O",TEXT(MATCH($C76,'2018-02 (Д)'!$C$2:$C$100,0)+1,0))))*100)</f>
        <v>-115.08391825048344</v>
      </c>
      <c r="DL76" s="9">
        <f ca="1">IF(OR(INDIRECT(CONCATENATE("'2018-04 (Д)'!O",TEXT(MATCH($C76,'2018-04 (Д)'!$C$2:$C$100,0)+1,0)))="Н/Д",INDIRECT(CONCATENATE("'2018-03 (Д)'!O",TEXT(MATCH($C76,'2018-03 (Д)'!$C$2:$C$100,0)+1,0)))="Н/Д",AND(INDIRECT(CONCATENATE("'2018-04 (Д)'!O",TEXT(MATCH($C76,'2018-04 (Д)'!$C$2:$C$100,0)+1,0)))="Н/Д",INDIRECT(CONCATENATE("'2018-03 (Д)'!O",TEXT(MATCH($C76,'2018-03 (Д)'!$C$2:$C$100,0)+1,0))))),"Н/Д",((INDIRECT(CONCATENATE("'2018-04 (Д)'!O",TEXT(MATCH($C76,'2018-04 (Д)'!$C$2:$C$100,0)+1,0)))-INDIRECT(CONCATENATE("'2018-03 (Д)'!O",TEXT(MATCH($C76,'2018-03 (Д)'!$C$2:$C$100,0)+1,0))))/INDIRECT(CONCATENATE("'2018-03 (Д)'!O",TEXT(MATCH($C76,'2018-03 (Д)'!$C$2:$C$100,0)+1,0))))*100)</f>
        <v>329.75228415610178</v>
      </c>
      <c r="DM76" s="9">
        <f ca="1">IF(OR(INDIRECT(CONCATENATE("'2018-05 (Д)'!O",TEXT(MATCH($C76,'2018-05 (Д)'!$C$2:$C$100,0)+1,0)))="Н/Д",INDIRECT(CONCATENATE("'2018-04 (Д)'!O",TEXT(MATCH($C76,'2018-04 (Д)'!$C$2:$C$100,0)+1,0)))="Н/Д",AND(INDIRECT(CONCATENATE("'2018-05 (Д)'!O",TEXT(MATCH($C76,'2018-05 (Д)'!$C$2:$C$100,0)+1,0)))="Н/Д",INDIRECT(CONCATENATE("'2018-04 (Д)'!O",TEXT(MATCH($C76,'2018-04 (Д)'!$C$2:$C$100,0)+1,0))))),"Н/Д",((INDIRECT(CONCATENATE("'2018-05 (Д)'!O",TEXT(MATCH($C76,'2018-05 (Д)'!$C$2:$C$100,0)+1,0)))-INDIRECT(CONCATENATE("'2018-04 (Д)'!O",TEXT(MATCH($C76,'2018-04 (Д)'!$C$2:$C$100,0)+1,0))))/INDIRECT(CONCATENATE("'2018-04 (Д)'!O",TEXT(MATCH($C76,'2018-04 (Д)'!$C$2:$C$100,0)+1,0))))*100)</f>
        <v>-84.704266751377887</v>
      </c>
      <c r="DN76" s="9">
        <f ca="1">IF(OR(INDIRECT(CONCATENATE("'2018-06 (Д)'!O",TEXT(MATCH($C76,'2018-06 (Д)'!$C$2:$C$100,0)+1,0)))="Н/Д",INDIRECT(CONCATENATE("'2018-05 (Д)'!O",TEXT(MATCH($C76,'2018-05 (Д)'!$C$2:$C$100,0)+1,0)))="Н/Д",AND(INDIRECT(CONCATENATE("'2018-06 (Д)'!O",TEXT(MATCH($C76,'2018-06 (Д)'!$C$2:$C$100,0)+1,0)))="Н/Д",INDIRECT(CONCATENATE("'2018-05 (Д)'!O",TEXT(MATCH($C76,'2018-05 (Д)'!$C$2:$C$100,0)+1,0))))),"Н/Д",((INDIRECT(CONCATENATE("'2018-06 (Д)'!O",TEXT(MATCH($C76,'2018-06 (Д)'!$C$2:$C$100,0)+1,0)))-INDIRECT(CONCATENATE("'2018-05 (Д)'!O",TEXT(MATCH($C76,'2018-05 (Д)'!$C$2:$C$100,0)+1,0))))/INDIRECT(CONCATENATE("'2018-05 (Д)'!O",TEXT(MATCH($C76,'2018-05 (Д)'!$C$2:$C$100,0)+1,0))))*100)</f>
        <v>-157.74408869781649</v>
      </c>
      <c r="DO76" s="9">
        <f ca="1">IF(OR(INDIRECT(CONCATENATE("'2018-07 (Д)'!O",TEXT(MATCH($C76,'2018-07 (Д)'!$C$2:$C$100,0)+1,0)))="Н/Д",INDIRECT(CONCATENATE("'2018-06 (Д)'!O",TEXT(MATCH($C76,'2018-06 (Д)'!$C$2:$C$100,0)+1,0)))="Н/Д",AND(INDIRECT(CONCATENATE("'2018-07 (Д)'!O",TEXT(MATCH($C76,'2018-07 (Д)'!$C$2:$C$100,0)+1,0)))="Н/Д",INDIRECT(CONCATENATE("'2018-06 (Д)'!O",TEXT(MATCH($C76,'2018-06 (Д)'!$C$2:$C$100,0)+1,0))))),"Н/Д",((INDIRECT(CONCATENATE("'2018-07 (Д)'!O",TEXT(MATCH($C76,'2018-07 (Д)'!$C$2:$C$100,0)+1,0)))-INDIRECT(CONCATENATE("'2018-06 (Д)'!O",TEXT(MATCH($C76,'2018-06 (Д)'!$C$2:$C$100,0)+1,0))))/INDIRECT(CONCATENATE("'2018-06 (Д)'!O",TEXT(MATCH($C76,'2018-06 (Д)'!$C$2:$C$100,0)+1,0))))*100)</f>
        <v>109.91962419764145</v>
      </c>
      <c r="DP76" s="9">
        <f ca="1">IF(OR(INDIRECT(CONCATENATE("'2018-08 (Д)'!O",TEXT(MATCH($C76,'2018-08 (Д)'!$C$2:$C$100,0)+1,0)))="Н/Д",INDIRECT(CONCATENATE("'2018-07 (Д)'!O",TEXT(MATCH($C76,'2018-07 (Д)'!$C$2:$C$100,0)+1,0)))="Н/Д",AND(INDIRECT(CONCATENATE("'2018-08 (Д)'!O",TEXT(MATCH($C76,'2018-08 (Д)'!$C$2:$C$100,0)+1,0)))="Н/Д",INDIRECT(CONCATENATE("'2018-07 (Д)'!O",TEXT(MATCH($C76,'2018-07 (Д)'!$C$2:$C$100,0)+1,0))))),"Н/Д",((INDIRECT(CONCATENATE("'2018-08 (Д)'!O",TEXT(MATCH($C76,'2018-08 (Д)'!$C$2:$C$100,0)+1,0)))-INDIRECT(CONCATENATE("'2018-07 (Д)'!O",TEXT(MATCH($C76,'2018-07 (Д)'!$C$2:$C$100,0)+1,0))))/INDIRECT(CONCATENATE("'2018-07 (Д)'!O",TEXT(MATCH($C76,'2018-07 (Д)'!$C$2:$C$100,0)+1,0))))*100)</f>
        <v>-100.05688882567907</v>
      </c>
      <c r="DQ76" s="9">
        <f ca="1">IF(OR(INDIRECT(CONCATENATE("'2018-09 (Д)'!O",TEXT(MATCH($C76,'2018-09 (Д)'!$C$2:$C$100,0)+1,0)))="Н/Д",INDIRECT(CONCATENATE("'2018-08 (Д)'!O",TEXT(MATCH($C76,'2018-08 (Д)'!$C$2:$C$100,0)+1,0)))="Н/Д",AND(INDIRECT(CONCATENATE("'2018-09 (Д)'!O",TEXT(MATCH($C76,'2018-09 (Д)'!$C$2:$C$100,0)+1,0)))="Н/Д",INDIRECT(CONCATENATE("'2018-08 (Д)'!O",TEXT(MATCH($C76,'2018-08 (Д)'!$C$2:$C$100,0)+1,0))))),"Н/Д",((INDIRECT(CONCATENATE("'2018-09 (Д)'!O",TEXT(MATCH($C76,'2018-09 (Д)'!$C$2:$C$100,0)+1,0)))-INDIRECT(CONCATENATE("'2018-08 (Д)'!O",TEXT(MATCH($C76,'2018-08 (Д)'!$C$2:$C$100,0)+1,0))))/INDIRECT(CONCATENATE("'2018-08 (Д)'!O",TEXT(MATCH($C76,'2018-08 (Д)'!$C$2:$C$100,0)+1,0))))*100)</f>
        <v>28305.468750005661</v>
      </c>
      <c r="DR76" s="9">
        <f ca="1">IF(OR(INDIRECT(CONCATENATE("'2018-10 (Д)'!O",TEXT(MATCH($C76,'2018-10 (Д)'!$C$2:$C$100,0)+1,0)))="Н/Д",INDIRECT(CONCATENATE("'2018-09 (Д)'!O",TEXT(MATCH($C76,'2018-09 (Д)'!$C$2:$C$100,0)+1,0)))="Н/Д",AND(INDIRECT(CONCATENATE("'2018-10 (Д)'!O",TEXT(MATCH($C76,'2018-10 (Д)'!$C$2:$C$100,0)+1,0)))="Н/Д",INDIRECT(CONCATENATE("'2018-09 (Д)'!O",TEXT(MATCH($C76,'2018-09 (Д)'!$C$2:$C$100,0)+1,0))))),"Н/Д",((INDIRECT(CONCATENATE("'2018-10 (Д)'!O",TEXT(MATCH($C76,'2018-10 (Д)'!$C$2:$C$100,0)+1,0)))-INDIRECT(CONCATENATE("'2018-09 (Д)'!O",TEXT(MATCH($C76,'2018-09 (Д)'!$C$2:$C$100,0)+1,0))))/INDIRECT(CONCATENATE("'2018-09 (Д)'!O",TEXT(MATCH($C76,'2018-09 (Д)'!$C$2:$C$100,0)+1,0))))*100)</f>
        <v>-153.97288154239658</v>
      </c>
      <c r="DS76" s="9">
        <f ca="1">IF(OR(INDIRECT(CONCATENATE("'2018-11 (Д)'!O",TEXT(MATCH($C76,'2018-11 (Д)'!$C$2:$C$100,0)+1,0)))="Н/Д",INDIRECT(CONCATENATE("'2018-10 (Д)'!O",TEXT(MATCH($C76,'2018-10 (Д)'!$C$2:$C$100,0)+1,0)))="Н/Д",AND(INDIRECT(CONCATENATE("'2018-11 (Д)'!O",TEXT(MATCH($C76,'2018-11 (Д)'!$C$2:$C$100,0)+1,0)))="Н/Д",INDIRECT(CONCATENATE("'2018-10 (Д)'!O",TEXT(MATCH($C76,'2018-10 (Д)'!$C$2:$C$100,0)+1,0))))),"Н/Д",((INDIRECT(CONCATENATE("'2018-11 (Д)'!O",TEXT(MATCH($C76,'2018-11 (Д)'!$C$2:$C$100,0)+1,0)))-INDIRECT(CONCATENATE("'2018-10 (Д)'!O",TEXT(MATCH($C76,'2018-10 (Д)'!$C$2:$C$100,0)+1,0))))/INDIRECT(CONCATENATE("'2018-10 (Д)'!O",TEXT(MATCH($C76,'2018-10 (Д)'!$C$2:$C$100,0)+1,0))))*100)</f>
        <v>-35.340654300856116</v>
      </c>
      <c r="DT76" s="9">
        <f ca="1">IF(OR(INDIRECT(CONCATENATE("'2018-12 (Д)'!O",TEXT(MATCH($C76,'2018-12 (Д)'!$C$2:$C$100,0)+1,0)))="Н/Д",INDIRECT(CONCATENATE("'2018-11 (Д)'!O",TEXT(MATCH($C76,'2018-11 (Д)'!$C$2:$C$100,0)+1,0)))="Н/Д",AND(INDIRECT(CONCATENATE("'2018-12 (Д)'!O",TEXT(MATCH($C76,'2018-12 (Д)'!$C$2:$C$100,0)+1,0)))="Н/Д",INDIRECT(CONCATENATE("'2018-11 (Д)'!O",TEXT(MATCH($C76,'2018-11 (Д)'!$C$2:$C$100,0)+1,0))))),"Н/Д",((INDIRECT(CONCATENATE("'2018-12 (Д)'!O",TEXT(MATCH($C76,'2018-12 (Д)'!$C$2:$C$100,0)+1,0)))-INDIRECT(CONCATENATE("'2018-11 (Д)'!O",TEXT(MATCH($C76,'2018-11 (Д)'!$C$2:$C$100,0)+1,0))))/INDIRECT(CONCATENATE("'2018-11 (Д)'!O",TEXT(MATCH($C76,'2018-11 (Д)'!$C$2:$C$100,0)+1,0))))*100)</f>
        <v>-2072.2037237710592</v>
      </c>
      <c r="DU76" s="9"/>
      <c r="DV76" s="9">
        <f ca="1">IF(OR(INDIRECT(CONCATENATE("'2018-03 (Д)'!P",TEXT(MATCH($C76,'2018-03 (Д)'!$C$2:$C$100,0)+1,0)))="Н/Д",INDIRECT(CONCATENATE("'2018-02 (Д)'!P",TEXT(MATCH($C76,'2018-02 (Д)'!$C$2:$C$100,0)+1,0)))="Н/Д",AND(INDIRECT(CONCATENATE("'2018-03 (Д)'!P",TEXT(MATCH($C76,'2018-03 (Д)'!$C$2:$C$100,0)+1,0)))="Н/Д",INDIRECT(CONCATENATE("'2018-02 (Д)'!P",TEXT(MATCH($C76,'2018-02 (Д)'!$C$2:$C$100,0)+1,0))))),"Н/Д",((INDIRECT(CONCATENATE("'2018-03 (Д)'!P",TEXT(MATCH($C76,'2018-03 (Д)'!$C$2:$C$100,0)+1,0)))-INDIRECT(CONCATENATE("'2018-02 (Д)'!P",TEXT(MATCH($C76,'2018-02 (Д)'!$C$2:$C$100,0)+1,0))))/INDIRECT(CONCATENATE("'2018-02 (Д)'!P",TEXT(MATCH($C76,'2018-02 (Д)'!$C$2:$C$100,0)+1,0))))*100)</f>
        <v>68.247311312034043</v>
      </c>
      <c r="DW76" s="9">
        <f ca="1">IF(OR(INDIRECT(CONCATENATE("'2018-04 (Д)'!P",TEXT(MATCH($C76,'2018-04 (Д)'!$C$2:$C$100,0)+1,0)))="Н/Д",INDIRECT(CONCATENATE("'2018-03 (Д)'!P",TEXT(MATCH($C76,'2018-03 (Д)'!$C$2:$C$100,0)+1,0)))="Н/Д",AND(INDIRECT(CONCATENATE("'2018-04 (Д)'!P",TEXT(MATCH($C76,'2018-04 (Д)'!$C$2:$C$100,0)+1,0)))="Н/Д",INDIRECT(CONCATENATE("'2018-03 (Д)'!P",TEXT(MATCH($C76,'2018-03 (Д)'!$C$2:$C$100,0)+1,0))))),"Н/Д",((INDIRECT(CONCATENATE("'2018-04 (Д)'!P",TEXT(MATCH($C76,'2018-04 (Д)'!$C$2:$C$100,0)+1,0)))-INDIRECT(CONCATENATE("'2018-03 (Д)'!P",TEXT(MATCH($C76,'2018-03 (Д)'!$C$2:$C$100,0)+1,0))))/INDIRECT(CONCATENATE("'2018-03 (Д)'!P",TEXT(MATCH($C76,'2018-03 (Д)'!$C$2:$C$100,0)+1,0))))*100)</f>
        <v>37.021510452166282</v>
      </c>
      <c r="DX76" s="9">
        <f ca="1">IF(OR(INDIRECT(CONCATENATE("'2018-05 (Д)'!P",TEXT(MATCH($C76,'2018-05 (Д)'!$C$2:$C$100,0)+1,0)))="Н/Д",INDIRECT(CONCATENATE("'2018-04 (Д)'!P",TEXT(MATCH($C76,'2018-04 (Д)'!$C$2:$C$100,0)+1,0)))="Н/Д",AND(INDIRECT(CONCATENATE("'2018-05 (Д)'!P",TEXT(MATCH($C76,'2018-05 (Д)'!$C$2:$C$100,0)+1,0)))="Н/Д",INDIRECT(CONCATENATE("'2018-04 (Д)'!P",TEXT(MATCH($C76,'2018-04 (Д)'!$C$2:$C$100,0)+1,0))))),"Н/Д",((INDIRECT(CONCATENATE("'2018-05 (Д)'!P",TEXT(MATCH($C76,'2018-05 (Д)'!$C$2:$C$100,0)+1,0)))-INDIRECT(CONCATENATE("'2018-04 (Д)'!P",TEXT(MATCH($C76,'2018-04 (Д)'!$C$2:$C$100,0)+1,0))))/INDIRECT(CONCATENATE("'2018-04 (Д)'!P",TEXT(MATCH($C76,'2018-04 (Д)'!$C$2:$C$100,0)+1,0))))*100)</f>
        <v>-16.420201440704925</v>
      </c>
      <c r="DY76" s="9">
        <f ca="1">IF(OR(INDIRECT(CONCATENATE("'2018-06 (Д)'!P",TEXT(MATCH($C76,'2018-06 (Д)'!$C$2:$C$100,0)+1,0)))="Н/Д",INDIRECT(CONCATENATE("'2018-05 (Д)'!P",TEXT(MATCH($C76,'2018-05 (Д)'!$C$2:$C$100,0)+1,0)))="Н/Д",AND(INDIRECT(CONCATENATE("'2018-06 (Д)'!P",TEXT(MATCH($C76,'2018-06 (Д)'!$C$2:$C$100,0)+1,0)))="Н/Д",INDIRECT(CONCATENATE("'2018-05 (Д)'!P",TEXT(MATCH($C76,'2018-05 (Д)'!$C$2:$C$100,0)+1,0))))),"Н/Д",((INDIRECT(CONCATENATE("'2018-06 (Д)'!P",TEXT(MATCH($C76,'2018-06 (Д)'!$C$2:$C$100,0)+1,0)))-INDIRECT(CONCATENATE("'2018-05 (Д)'!P",TEXT(MATCH($C76,'2018-05 (Д)'!$C$2:$C$100,0)+1,0))))/INDIRECT(CONCATENATE("'2018-05 (Д)'!P",TEXT(MATCH($C76,'2018-05 (Д)'!$C$2:$C$100,0)+1,0))))*100)</f>
        <v>-4.9994307209276121</v>
      </c>
      <c r="DZ76" s="9">
        <f ca="1">IF(OR(INDIRECT(CONCATENATE("'2018-07 (Д)'!P",TEXT(MATCH($C76,'2018-07 (Д)'!$C$2:$C$100,0)+1,0)))="Н/Д",INDIRECT(CONCATENATE("'2018-06 (Д)'!P",TEXT(MATCH($C76,'2018-06 (Д)'!$C$2:$C$100,0)+1,0)))="Н/Д",AND(INDIRECT(CONCATENATE("'2018-07 (Д)'!P",TEXT(MATCH($C76,'2018-07 (Д)'!$C$2:$C$100,0)+1,0)))="Н/Д",INDIRECT(CONCATENATE("'2018-06 (Д)'!P",TEXT(MATCH($C76,'2018-06 (Д)'!$C$2:$C$100,0)+1,0))))),"Н/Д",((INDIRECT(CONCATENATE("'2018-07 (Д)'!P",TEXT(MATCH($C76,'2018-07 (Д)'!$C$2:$C$100,0)+1,0)))-INDIRECT(CONCATENATE("'2018-06 (Д)'!P",TEXT(MATCH($C76,'2018-06 (Д)'!$C$2:$C$100,0)+1,0))))/INDIRECT(CONCATENATE("'2018-06 (Д)'!P",TEXT(MATCH($C76,'2018-06 (Д)'!$C$2:$C$100,0)+1,0))))*100)</f>
        <v>31.05580499955455</v>
      </c>
      <c r="EA76" s="9">
        <f ca="1">IF(OR(INDIRECT(CONCATENATE("'2018-08 (Д)'!P",TEXT(MATCH($C76,'2018-08 (Д)'!$C$2:$C$100,0)+1,0)))="Н/Д",INDIRECT(CONCATENATE("'2018-07 (Д)'!P",TEXT(MATCH($C76,'2018-07 (Д)'!$C$2:$C$100,0)+1,0)))="Н/Д",AND(INDIRECT(CONCATENATE("'2018-08 (Д)'!P",TEXT(MATCH($C76,'2018-08 (Д)'!$C$2:$C$100,0)+1,0)))="Н/Д",INDIRECT(CONCATENATE("'2018-07 (Д)'!P",TEXT(MATCH($C76,'2018-07 (Д)'!$C$2:$C$100,0)+1,0))))),"Н/Д",((INDIRECT(CONCATENATE("'2018-08 (Д)'!P",TEXT(MATCH($C76,'2018-08 (Д)'!$C$2:$C$100,0)+1,0)))-INDIRECT(CONCATENATE("'2018-07 (Д)'!P",TEXT(MATCH($C76,'2018-07 (Д)'!$C$2:$C$100,0)+1,0))))/INDIRECT(CONCATENATE("'2018-07 (Д)'!P",TEXT(MATCH($C76,'2018-07 (Д)'!$C$2:$C$100,0)+1,0))))*100)</f>
        <v>-20.568531298856506</v>
      </c>
      <c r="EB76" s="9">
        <f ca="1">IF(OR(INDIRECT(CONCATENATE("'2018-09 (Д)'!P",TEXT(MATCH($C76,'2018-09 (Д)'!$C$2:$C$100,0)+1,0)))="Н/Д",INDIRECT(CONCATENATE("'2018-08 (Д)'!P",TEXT(MATCH($C76,'2018-08 (Д)'!$C$2:$C$100,0)+1,0)))="Н/Д",AND(INDIRECT(CONCATENATE("'2018-09 (Д)'!P",TEXT(MATCH($C76,'2018-09 (Д)'!$C$2:$C$100,0)+1,0)))="Н/Д",INDIRECT(CONCATENATE("'2018-08 (Д)'!P",TEXT(MATCH($C76,'2018-08 (Д)'!$C$2:$C$100,0)+1,0))))),"Н/Д",((INDIRECT(CONCATENATE("'2018-09 (Д)'!P",TEXT(MATCH($C76,'2018-09 (Д)'!$C$2:$C$100,0)+1,0)))-INDIRECT(CONCATENATE("'2018-08 (Д)'!P",TEXT(MATCH($C76,'2018-08 (Д)'!$C$2:$C$100,0)+1,0))))/INDIRECT(CONCATENATE("'2018-08 (Д)'!P",TEXT(MATCH($C76,'2018-08 (Д)'!$C$2:$C$100,0)+1,0))))*100)</f>
        <v>-3.7635972162781388</v>
      </c>
      <c r="EC76" s="9">
        <f ca="1">IF(OR(INDIRECT(CONCATENATE("'2018-10 (Д)'!P",TEXT(MATCH($C76,'2018-10 (Д)'!$C$2:$C$100,0)+1,0)))="Н/Д",INDIRECT(CONCATENATE("'2018-09 (Д)'!P",TEXT(MATCH($C76,'2018-09 (Д)'!$C$2:$C$100,0)+1,0)))="Н/Д",AND(INDIRECT(CONCATENATE("'2018-10 (Д)'!P",TEXT(MATCH($C76,'2018-10 (Д)'!$C$2:$C$100,0)+1,0)))="Н/Д",INDIRECT(CONCATENATE("'2018-09 (Д)'!P",TEXT(MATCH($C76,'2018-09 (Д)'!$C$2:$C$100,0)+1,0))))),"Н/Д",((INDIRECT(CONCATENATE("'2018-10 (Д)'!P",TEXT(MATCH($C76,'2018-10 (Д)'!$C$2:$C$100,0)+1,0)))-INDIRECT(CONCATENATE("'2018-09 (Д)'!P",TEXT(MATCH($C76,'2018-09 (Д)'!$C$2:$C$100,0)+1,0))))/INDIRECT(CONCATENATE("'2018-09 (Д)'!P",TEXT(MATCH($C76,'2018-09 (Д)'!$C$2:$C$100,0)+1,0))))*100)</f>
        <v>8.3099834787790012</v>
      </c>
      <c r="ED76" s="9">
        <f ca="1">IF(OR(INDIRECT(CONCATENATE("'2018-11 (Д)'!P",TEXT(MATCH($C76,'2018-11 (Д)'!$C$2:$C$100,0)+1,0)))="Н/Д",INDIRECT(CONCATENATE("'2018-10 (Д)'!P",TEXT(MATCH($C76,'2018-10 (Д)'!$C$2:$C$100,0)+1,0)))="Н/Д",AND(INDIRECT(CONCATENATE("'2018-11 (Д)'!P",TEXT(MATCH($C76,'2018-11 (Д)'!$C$2:$C$100,0)+1,0)))="Н/Д",INDIRECT(CONCATENATE("'2018-10 (Д)'!P",TEXT(MATCH($C76,'2018-10 (Д)'!$C$2:$C$100,0)+1,0))))),"Н/Д",((INDIRECT(CONCATENATE("'2018-11 (Д)'!P",TEXT(MATCH($C76,'2018-11 (Д)'!$C$2:$C$100,0)+1,0)))-INDIRECT(CONCATENATE("'2018-10 (Д)'!P",TEXT(MATCH($C76,'2018-10 (Д)'!$C$2:$C$100,0)+1,0))))/INDIRECT(CONCATENATE("'2018-10 (Д)'!P",TEXT(MATCH($C76,'2018-10 (Д)'!$C$2:$C$100,0)+1,0))))*100)</f>
        <v>14.973181884176185</v>
      </c>
      <c r="EE76" s="9">
        <f ca="1">IF(OR(INDIRECT(CONCATENATE("'2018-12 (Д)'!P",TEXT(MATCH($C76,'2018-12 (Д)'!$C$2:$C$100,0)+1,0)))="Н/Д",INDIRECT(CONCATENATE("'2018-11 (Д)'!P",TEXT(MATCH($C76,'2018-11 (Д)'!$C$2:$C$100,0)+1,0)))="Н/Д",AND(INDIRECT(CONCATENATE("'2018-12 (Д)'!P",TEXT(MATCH($C76,'2018-12 (Д)'!$C$2:$C$100,0)+1,0)))="Н/Д",INDIRECT(CONCATENATE("'2018-11 (Д)'!P",TEXT(MATCH($C76,'2018-11 (Д)'!$C$2:$C$100,0)+1,0))))),"Н/Д",((INDIRECT(CONCATENATE("'2018-12 (Д)'!P",TEXT(MATCH($C76,'2018-12 (Д)'!$C$2:$C$100,0)+1,0)))-INDIRECT(CONCATENATE("'2018-11 (Д)'!P",TEXT(MATCH($C76,'2018-11 (Д)'!$C$2:$C$100,0)+1,0))))/INDIRECT(CONCATENATE("'2018-11 (Д)'!P",TEXT(MATCH($C76,'2018-11 (Д)'!$C$2:$C$100,0)+1,0))))*100)</f>
        <v>17.528053564433119</v>
      </c>
      <c r="EF76" s="9"/>
      <c r="EG76" s="9">
        <f ca="1">IF(OR(INDIRECT(CONCATENATE("'2018-03 (Д)'!Q",TEXT(MATCH($C76,'2018-03 (Д)'!$C$2:$C$100,0)+1,0)))="Н/Д",INDIRECT(CONCATENATE("'2018-02 (Д)'!Q",TEXT(MATCH($C76,'2018-02 (Д)'!$C$2:$C$100,0)+1,0)))="Н/Д",AND(INDIRECT(CONCATENATE("'2018-03 (Д)'!Q",TEXT(MATCH($C76,'2018-03 (Д)'!$C$2:$C$100,0)+1,0)))="Н/Д",INDIRECT(CONCATENATE("'2018-02 (Д)'!Q",TEXT(MATCH($C76,'2018-02 (Д)'!$C$2:$C$100,0)+1,0))))),"Н/Д",((INDIRECT(CONCATENATE("'2018-03 (Д)'!Q",TEXT(MATCH($C76,'2018-03 (Д)'!$C$2:$C$100,0)+1,0)))-INDIRECT(CONCATENATE("'2018-02 (Д)'!Q",TEXT(MATCH($C76,'2018-02 (Д)'!$C$2:$C$100,0)+1,0))))/INDIRECT(CONCATENATE("'2018-02 (Д)'!Q",TEXT(MATCH($C76,'2018-02 (Д)'!$C$2:$C$100,0)+1,0))))*100)</f>
        <v>410.41753148295726</v>
      </c>
      <c r="EH76" s="9">
        <f ca="1">IF(OR(INDIRECT(CONCATENATE("'2018-04 (Д)'!Q",TEXT(MATCH($C76,'2018-04 (Д)'!$C$2:$C$100,0)+1,0)))="Н/Д",INDIRECT(CONCATENATE("'2018-03 (Д)'!Q",TEXT(MATCH($C76,'2018-03 (Д)'!$C$2:$C$100,0)+1,0)))="Н/Д",AND(INDIRECT(CONCATENATE("'2018-04 (Д)'!Q",TEXT(MATCH($C76,'2018-04 (Д)'!$C$2:$C$100,0)+1,0)))="Н/Д",INDIRECT(CONCATENATE("'2018-03 (Д)'!Q",TEXT(MATCH($C76,'2018-03 (Д)'!$C$2:$C$100,0)+1,0))))),"Н/Д",((INDIRECT(CONCATENATE("'2018-04 (Д)'!Q",TEXT(MATCH($C76,'2018-04 (Д)'!$C$2:$C$100,0)+1,0)))-INDIRECT(CONCATENATE("'2018-03 (Д)'!Q",TEXT(MATCH($C76,'2018-03 (Д)'!$C$2:$C$100,0)+1,0))))/INDIRECT(CONCATENATE("'2018-03 (Д)'!Q",TEXT(MATCH($C76,'2018-03 (Д)'!$C$2:$C$100,0)+1,0))))*100)</f>
        <v>56.228708147773823</v>
      </c>
      <c r="EI76" s="9">
        <f ca="1">IF(OR(INDIRECT(CONCATENATE("'2018-05 (Д)'!Q",TEXT(MATCH($C76,'2018-05 (Д)'!$C$2:$C$100,0)+1,0)))="Н/Д",INDIRECT(CONCATENATE("'2018-04 (Д)'!Q",TEXT(MATCH($C76,'2018-04 (Д)'!$C$2:$C$100,0)+1,0)))="Н/Д",AND(INDIRECT(CONCATENATE("'2018-05 (Д)'!Q",TEXT(MATCH($C76,'2018-05 (Д)'!$C$2:$C$100,0)+1,0)))="Н/Д",INDIRECT(CONCATENATE("'2018-04 (Д)'!Q",TEXT(MATCH($C76,'2018-04 (Д)'!$C$2:$C$100,0)+1,0))))),"Н/Д",((INDIRECT(CONCATENATE("'2018-05 (Д)'!Q",TEXT(MATCH($C76,'2018-05 (Д)'!$C$2:$C$100,0)+1,0)))-INDIRECT(CONCATENATE("'2018-04 (Д)'!Q",TEXT(MATCH($C76,'2018-04 (Д)'!$C$2:$C$100,0)+1,0))))/INDIRECT(CONCATENATE("'2018-04 (Д)'!Q",TEXT(MATCH($C76,'2018-04 (Д)'!$C$2:$C$100,0)+1,0))))*100)</f>
        <v>-23.263438480041454</v>
      </c>
      <c r="EJ76" s="9">
        <f ca="1">IF(OR(INDIRECT(CONCATENATE("'2018-06 (Д)'!Q",TEXT(MATCH($C76,'2018-06 (Д)'!$C$2:$C$100,0)+1,0)))="Н/Д",INDIRECT(CONCATENATE("'2018-05 (Д)'!Q",TEXT(MATCH($C76,'2018-05 (Д)'!$C$2:$C$100,0)+1,0)))="Н/Д",AND(INDIRECT(CONCATENATE("'2018-06 (Д)'!Q",TEXT(MATCH($C76,'2018-06 (Д)'!$C$2:$C$100,0)+1,0)))="Н/Д",INDIRECT(CONCATENATE("'2018-05 (Д)'!Q",TEXT(MATCH($C76,'2018-05 (Д)'!$C$2:$C$100,0)+1,0))))),"Н/Д",((INDIRECT(CONCATENATE("'2018-06 (Д)'!Q",TEXT(MATCH($C76,'2018-06 (Д)'!$C$2:$C$100,0)+1,0)))-INDIRECT(CONCATENATE("'2018-05 (Д)'!Q",TEXT(MATCH($C76,'2018-05 (Д)'!$C$2:$C$100,0)+1,0))))/INDIRECT(CONCATENATE("'2018-05 (Д)'!Q",TEXT(MATCH($C76,'2018-05 (Д)'!$C$2:$C$100,0)+1,0))))*100)</f>
        <v>-50.584492366947387</v>
      </c>
      <c r="EK76" s="9">
        <f ca="1">IF(OR(INDIRECT(CONCATENATE("'2018-07 (Д)'!Q",TEXT(MATCH($C76,'2018-07 (Д)'!$C$2:$C$100,0)+1,0)))="Н/Д",INDIRECT(CONCATENATE("'2018-06 (Д)'!Q",TEXT(MATCH($C76,'2018-06 (Д)'!$C$2:$C$100,0)+1,0)))="Н/Д",AND(INDIRECT(CONCATENATE("'2018-07 (Д)'!Q",TEXT(MATCH($C76,'2018-07 (Д)'!$C$2:$C$100,0)+1,0)))="Н/Д",INDIRECT(CONCATENATE("'2018-06 (Д)'!Q",TEXT(MATCH($C76,'2018-06 (Д)'!$C$2:$C$100,0)+1,0))))),"Н/Д",((INDIRECT(CONCATENATE("'2018-07 (Д)'!Q",TEXT(MATCH($C76,'2018-07 (Д)'!$C$2:$C$100,0)+1,0)))-INDIRECT(CONCATENATE("'2018-06 (Д)'!Q",TEXT(MATCH($C76,'2018-06 (Д)'!$C$2:$C$100,0)+1,0))))/INDIRECT(CONCATENATE("'2018-06 (Д)'!Q",TEXT(MATCH($C76,'2018-06 (Д)'!$C$2:$C$100,0)+1,0))))*100)</f>
        <v>-78.246926771821961</v>
      </c>
      <c r="EL76" s="9">
        <f ca="1">IF(OR(INDIRECT(CONCATENATE("'2018-08 (Д)'!Q",TEXT(MATCH($C76,'2018-08 (Д)'!$C$2:$C$100,0)+1,0)))="Н/Д",INDIRECT(CONCATENATE("'2018-07 (Д)'!Q",TEXT(MATCH($C76,'2018-07 (Д)'!$C$2:$C$100,0)+1,0)))="Н/Д",AND(INDIRECT(CONCATENATE("'2018-08 (Д)'!Q",TEXT(MATCH($C76,'2018-08 (Д)'!$C$2:$C$100,0)+1,0)))="Н/Д",INDIRECT(CONCATENATE("'2018-07 (Д)'!Q",TEXT(MATCH($C76,'2018-07 (Д)'!$C$2:$C$100,0)+1,0))))),"Н/Д",((INDIRECT(CONCATENATE("'2018-08 (Д)'!Q",TEXT(MATCH($C76,'2018-08 (Д)'!$C$2:$C$100,0)+1,0)))-INDIRECT(CONCATENATE("'2018-07 (Д)'!Q",TEXT(MATCH($C76,'2018-07 (Д)'!$C$2:$C$100,0)+1,0))))/INDIRECT(CONCATENATE("'2018-07 (Д)'!Q",TEXT(MATCH($C76,'2018-07 (Д)'!$C$2:$C$100,0)+1,0))))*100)</f>
        <v>520.04341589414014</v>
      </c>
      <c r="EM76" s="9">
        <f ca="1">IF(OR(INDIRECT(CONCATENATE("'2018-09 (Д)'!Q",TEXT(MATCH($C76,'2018-09 (Д)'!$C$2:$C$100,0)+1,0)))="Н/Д",INDIRECT(CONCATENATE("'2018-08 (Д)'!Q",TEXT(MATCH($C76,'2018-08 (Д)'!$C$2:$C$100,0)+1,0)))="Н/Д",AND(INDIRECT(CONCATENATE("'2018-09 (Д)'!Q",TEXT(MATCH($C76,'2018-09 (Д)'!$C$2:$C$100,0)+1,0)))="Н/Д",INDIRECT(CONCATENATE("'2018-08 (Д)'!Q",TEXT(MATCH($C76,'2018-08 (Д)'!$C$2:$C$100,0)+1,0))))),"Н/Д",((INDIRECT(CONCATENATE("'2018-09 (Д)'!Q",TEXT(MATCH($C76,'2018-09 (Д)'!$C$2:$C$100,0)+1,0)))-INDIRECT(CONCATENATE("'2018-08 (Д)'!Q",TEXT(MATCH($C76,'2018-08 (Д)'!$C$2:$C$100,0)+1,0))))/INDIRECT(CONCATENATE("'2018-08 (Д)'!Q",TEXT(MATCH($C76,'2018-08 (Д)'!$C$2:$C$100,0)+1,0))))*100)</f>
        <v>-87.998089987190951</v>
      </c>
      <c r="EN76" s="9">
        <f ca="1">IF(OR(INDIRECT(CONCATENATE("'2018-10 (Д)'!Q",TEXT(MATCH($C76,'2018-10 (Д)'!$C$2:$C$100,0)+1,0)))="Н/Д",INDIRECT(CONCATENATE("'2018-09 (Д)'!Q",TEXT(MATCH($C76,'2018-09 (Д)'!$C$2:$C$100,0)+1,0)))="Н/Д",AND(INDIRECT(CONCATENATE("'2018-10 (Д)'!Q",TEXT(MATCH($C76,'2018-10 (Д)'!$C$2:$C$100,0)+1,0)))="Н/Д",INDIRECT(CONCATENATE("'2018-09 (Д)'!Q",TEXT(MATCH($C76,'2018-09 (Д)'!$C$2:$C$100,0)+1,0))))),"Н/Д",((INDIRECT(CONCATENATE("'2018-10 (Д)'!Q",TEXT(MATCH($C76,'2018-10 (Д)'!$C$2:$C$100,0)+1,0)))-INDIRECT(CONCATENATE("'2018-09 (Д)'!Q",TEXT(MATCH($C76,'2018-09 (Д)'!$C$2:$C$100,0)+1,0))))/INDIRECT(CONCATENATE("'2018-09 (Д)'!Q",TEXT(MATCH($C76,'2018-09 (Д)'!$C$2:$C$100,0)+1,0))))*100)</f>
        <v>379.12032479734796</v>
      </c>
      <c r="EO76" s="9">
        <f ca="1">IF(OR(INDIRECT(CONCATENATE("'2018-11 (Д)'!Q",TEXT(MATCH($C76,'2018-11 (Д)'!$C$2:$C$100,0)+1,0)))="Н/Д",INDIRECT(CONCATENATE("'2018-10 (Д)'!Q",TEXT(MATCH($C76,'2018-10 (Д)'!$C$2:$C$100,0)+1,0)))="Н/Д",AND(INDIRECT(CONCATENATE("'2018-11 (Д)'!Q",TEXT(MATCH($C76,'2018-11 (Д)'!$C$2:$C$100,0)+1,0)))="Н/Д",INDIRECT(CONCATENATE("'2018-10 (Д)'!Q",TEXT(MATCH($C76,'2018-10 (Д)'!$C$2:$C$100,0)+1,0))))),"Н/Д",((INDIRECT(CONCATENATE("'2018-11 (Д)'!Q",TEXT(MATCH($C76,'2018-11 (Д)'!$C$2:$C$100,0)+1,0)))-INDIRECT(CONCATENATE("'2018-10 (Д)'!Q",TEXT(MATCH($C76,'2018-10 (Д)'!$C$2:$C$100,0)+1,0))))/INDIRECT(CONCATENATE("'2018-10 (Д)'!Q",TEXT(MATCH($C76,'2018-10 (Д)'!$C$2:$C$100,0)+1,0))))*100)</f>
        <v>11.231064344301029</v>
      </c>
      <c r="EP76" s="9">
        <f ca="1">IF(OR(INDIRECT(CONCATENATE("'2018-12 (Д)'!Q",TEXT(MATCH($C76,'2018-12 (Д)'!$C$2:$C$100,0)+1,0)))="Н/Д",INDIRECT(CONCATENATE("'2018-11 (Д)'!Q",TEXT(MATCH($C76,'2018-11 (Д)'!$C$2:$C$100,0)+1,0)))="Н/Д",AND(INDIRECT(CONCATENATE("'2018-12 (Д)'!Q",TEXT(MATCH($C76,'2018-12 (Д)'!$C$2:$C$100,0)+1,0)))="Н/Д",INDIRECT(CONCATENATE("'2018-11 (Д)'!Q",TEXT(MATCH($C76,'2018-11 (Д)'!$C$2:$C$100,0)+1,0))))),"Н/Д",((INDIRECT(CONCATENATE("'2018-12 (Д)'!Q",TEXT(MATCH($C76,'2018-12 (Д)'!$C$2:$C$100,0)+1,0)))-INDIRECT(CONCATENATE("'2018-11 (Д)'!Q",TEXT(MATCH($C76,'2018-11 (Д)'!$C$2:$C$100,0)+1,0))))/INDIRECT(CONCATENATE("'2018-11 (Д)'!Q",TEXT(MATCH($C76,'2018-11 (Д)'!$C$2:$C$100,0)+1,0))))*100)</f>
        <v>1.7837644642386994</v>
      </c>
      <c r="EQ76" s="9"/>
      <c r="ER76" s="9">
        <f ca="1">IF(OR(INDIRECT(CONCATENATE("'2018-03 (Д)'!R",TEXT(MATCH($C76,'2018-03 (Д)'!$C$2:$C$100,0)+1,0)))="Н/Д",INDIRECT(CONCATENATE("'2018-02 (Д)'!R",TEXT(MATCH($C76,'2018-02 (Д)'!$C$2:$C$100,0)+1,0)))="Н/Д",AND(INDIRECT(CONCATENATE("'2018-03 (Д)'!R",TEXT(MATCH($C76,'2018-03 (Д)'!$C$2:$C$100,0)+1,0)))="Н/Д",INDIRECT(CONCATENATE("'2018-02 (Д)'!R",TEXT(MATCH($C76,'2018-02 (Д)'!$C$2:$C$100,0)+1,0))))),"Н/Д",((INDIRECT(CONCATENATE("'2018-03 (Д)'!R",TEXT(MATCH($C76,'2018-03 (Д)'!$C$2:$C$100,0)+1,0)))-INDIRECT(CONCATENATE("'2018-02 (Д)'!R",TEXT(MATCH($C76,'2018-02 (Д)'!$C$2:$C$100,0)+1,0))))/INDIRECT(CONCATENATE("'2018-02 (Д)'!R",TEXT(MATCH($C76,'2018-02 (Д)'!$C$2:$C$100,0)+1,0))))*100)</f>
        <v>-26.34571879724853</v>
      </c>
      <c r="ES76" s="9">
        <f ca="1">IF(OR(INDIRECT(CONCATENATE("'2018-04 (Д)'!R",TEXT(MATCH($C76,'2018-04 (Д)'!$C$2:$C$100,0)+1,0)))="Н/Д",INDIRECT(CONCATENATE("'2018-03 (Д)'!R",TEXT(MATCH($C76,'2018-03 (Д)'!$C$2:$C$100,0)+1,0)))="Н/Д",AND(INDIRECT(CONCATENATE("'2018-04 (Д)'!R",TEXT(MATCH($C76,'2018-04 (Д)'!$C$2:$C$100,0)+1,0)))="Н/Д",INDIRECT(CONCATENATE("'2018-03 (Д)'!R",TEXT(MATCH($C76,'2018-03 (Д)'!$C$2:$C$100,0)+1,0))))),"Н/Д",((INDIRECT(CONCATENATE("'2018-04 (Д)'!R",TEXT(MATCH($C76,'2018-04 (Д)'!$C$2:$C$100,0)+1,0)))-INDIRECT(CONCATENATE("'2018-03 (Д)'!R",TEXT(MATCH($C76,'2018-03 (Д)'!$C$2:$C$100,0)+1,0))))/INDIRECT(CONCATENATE("'2018-03 (Д)'!R",TEXT(MATCH($C76,'2018-03 (Д)'!$C$2:$C$100,0)+1,0))))*100)</f>
        <v>-27.699472984569962</v>
      </c>
      <c r="ET76" s="9">
        <f ca="1">IF(OR(INDIRECT(CONCATENATE("'2018-05 (Д)'!R",TEXT(MATCH($C76,'2018-05 (Д)'!$C$2:$C$100,0)+1,0)))="Н/Д",INDIRECT(CONCATENATE("'2018-04 (Д)'!R",TEXT(MATCH($C76,'2018-04 (Д)'!$C$2:$C$100,0)+1,0)))="Н/Д",AND(INDIRECT(CONCATENATE("'2018-05 (Д)'!R",TEXT(MATCH($C76,'2018-05 (Д)'!$C$2:$C$100,0)+1,0)))="Н/Д",INDIRECT(CONCATENATE("'2018-04 (Д)'!R",TEXT(MATCH($C76,'2018-04 (Д)'!$C$2:$C$100,0)+1,0))))),"Н/Д",((INDIRECT(CONCATENATE("'2018-05 (Д)'!R",TEXT(MATCH($C76,'2018-05 (Д)'!$C$2:$C$100,0)+1,0)))-INDIRECT(CONCATENATE("'2018-04 (Д)'!R",TEXT(MATCH($C76,'2018-04 (Д)'!$C$2:$C$100,0)+1,0))))/INDIRECT(CONCATENATE("'2018-04 (Д)'!R",TEXT(MATCH($C76,'2018-04 (Д)'!$C$2:$C$100,0)+1,0))))*100)</f>
        <v>100.6500707880336</v>
      </c>
      <c r="EU76" s="9">
        <f ca="1">IF(OR(INDIRECT(CONCATENATE("'2018-06 (Д)'!R",TEXT(MATCH($C76,'2018-06 (Д)'!$C$2:$C$100,0)+1,0)))="Н/Д",INDIRECT(CONCATENATE("'2018-05 (Д)'!R",TEXT(MATCH($C76,'2018-05 (Д)'!$C$2:$C$100,0)+1,0)))="Н/Д",AND(INDIRECT(CONCATENATE("'2018-06 (Д)'!R",TEXT(MATCH($C76,'2018-06 (Д)'!$C$2:$C$100,0)+1,0)))="Н/Д",INDIRECT(CONCATENATE("'2018-05 (Д)'!R",TEXT(MATCH($C76,'2018-05 (Д)'!$C$2:$C$100,0)+1,0))))),"Н/Д",((INDIRECT(CONCATENATE("'2018-06 (Д)'!R",TEXT(MATCH($C76,'2018-06 (Д)'!$C$2:$C$100,0)+1,0)))-INDIRECT(CONCATENATE("'2018-05 (Д)'!R",TEXT(MATCH($C76,'2018-05 (Д)'!$C$2:$C$100,0)+1,0))))/INDIRECT(CONCATENATE("'2018-05 (Д)'!R",TEXT(MATCH($C76,'2018-05 (Д)'!$C$2:$C$100,0)+1,0))))*100)</f>
        <v>-59.740077361871549</v>
      </c>
      <c r="EV76" s="9">
        <f ca="1">IF(OR(INDIRECT(CONCATENATE("'2018-07 (Д)'!R",TEXT(MATCH($C76,'2018-07 (Д)'!$C$2:$C$100,0)+1,0)))="Н/Д",INDIRECT(CONCATENATE("'2018-06 (Д)'!R",TEXT(MATCH($C76,'2018-06 (Д)'!$C$2:$C$100,0)+1,0)))="Н/Д",AND(INDIRECT(CONCATENATE("'2018-07 (Д)'!R",TEXT(MATCH($C76,'2018-07 (Д)'!$C$2:$C$100,0)+1,0)))="Н/Д",INDIRECT(CONCATENATE("'2018-06 (Д)'!R",TEXT(MATCH($C76,'2018-06 (Д)'!$C$2:$C$100,0)+1,0))))),"Н/Д",((INDIRECT(CONCATENATE("'2018-07 (Д)'!R",TEXT(MATCH($C76,'2018-07 (Д)'!$C$2:$C$100,0)+1,0)))-INDIRECT(CONCATENATE("'2018-06 (Д)'!R",TEXT(MATCH($C76,'2018-06 (Д)'!$C$2:$C$100,0)+1,0))))/INDIRECT(CONCATENATE("'2018-06 (Д)'!R",TEXT(MATCH($C76,'2018-06 (Д)'!$C$2:$C$100,0)+1,0))))*100)</f>
        <v>79.613869514093125</v>
      </c>
      <c r="EW76" s="9">
        <f ca="1">IF(OR(INDIRECT(CONCATENATE("'2018-08 (Д)'!R",TEXT(MATCH($C76,'2018-08 (Д)'!$C$2:$C$100,0)+1,0)))="Н/Д",INDIRECT(CONCATENATE("'2018-07 (Д)'!R",TEXT(MATCH($C76,'2018-07 (Д)'!$C$2:$C$100,0)+1,0)))="Н/Д",AND(INDIRECT(CONCATENATE("'2018-08 (Д)'!R",TEXT(MATCH($C76,'2018-08 (Д)'!$C$2:$C$100,0)+1,0)))="Н/Д",INDIRECT(CONCATENATE("'2018-07 (Д)'!R",TEXT(MATCH($C76,'2018-07 (Д)'!$C$2:$C$100,0)+1,0))))),"Н/Д",((INDIRECT(CONCATENATE("'2018-08 (Д)'!R",TEXT(MATCH($C76,'2018-08 (Д)'!$C$2:$C$100,0)+1,0)))-INDIRECT(CONCATENATE("'2018-07 (Д)'!R",TEXT(MATCH($C76,'2018-07 (Д)'!$C$2:$C$100,0)+1,0))))/INDIRECT(CONCATENATE("'2018-07 (Д)'!R",TEXT(MATCH($C76,'2018-07 (Д)'!$C$2:$C$100,0)+1,0))))*100)</f>
        <v>5.986684687361377</v>
      </c>
      <c r="EX76" s="9">
        <f ca="1">IF(OR(INDIRECT(CONCATENATE("'2018-09 (Д)'!R",TEXT(MATCH($C76,'2018-09 (Д)'!$C$2:$C$100,0)+1,0)))="Н/Д",INDIRECT(CONCATENATE("'2018-08 (Д)'!R",TEXT(MATCH($C76,'2018-08 (Д)'!$C$2:$C$100,0)+1,0)))="Н/Д",AND(INDIRECT(CONCATENATE("'2018-09 (Д)'!R",TEXT(MATCH($C76,'2018-09 (Д)'!$C$2:$C$100,0)+1,0)))="Н/Д",INDIRECT(CONCATENATE("'2018-08 (Д)'!R",TEXT(MATCH($C76,'2018-08 (Д)'!$C$2:$C$100,0)+1,0))))),"Н/Д",((INDIRECT(CONCATENATE("'2018-09 (Д)'!R",TEXT(MATCH($C76,'2018-09 (Д)'!$C$2:$C$100,0)+1,0)))-INDIRECT(CONCATENATE("'2018-08 (Д)'!R",TEXT(MATCH($C76,'2018-08 (Д)'!$C$2:$C$100,0)+1,0))))/INDIRECT(CONCATENATE("'2018-08 (Д)'!R",TEXT(MATCH($C76,'2018-08 (Д)'!$C$2:$C$100,0)+1,0))))*100)</f>
        <v>-15.939834213428488</v>
      </c>
      <c r="EY76" s="9">
        <f ca="1">IF(OR(INDIRECT(CONCATENATE("'2018-10 (Д)'!R",TEXT(MATCH($C76,'2018-10 (Д)'!$C$2:$C$100,0)+1,0)))="Н/Д",INDIRECT(CONCATENATE("'2018-09 (Д)'!R",TEXT(MATCH($C76,'2018-09 (Д)'!$C$2:$C$100,0)+1,0)))="Н/Д",AND(INDIRECT(CONCATENATE("'2018-10 (Д)'!R",TEXT(MATCH($C76,'2018-10 (Д)'!$C$2:$C$100,0)+1,0)))="Н/Д",INDIRECT(CONCATENATE("'2018-09 (Д)'!R",TEXT(MATCH($C76,'2018-09 (Д)'!$C$2:$C$100,0)+1,0))))),"Н/Д",((INDIRECT(CONCATENATE("'2018-10 (Д)'!R",TEXT(MATCH($C76,'2018-10 (Д)'!$C$2:$C$100,0)+1,0)))-INDIRECT(CONCATENATE("'2018-09 (Д)'!R",TEXT(MATCH($C76,'2018-09 (Д)'!$C$2:$C$100,0)+1,0))))/INDIRECT(CONCATENATE("'2018-09 (Д)'!R",TEXT(MATCH($C76,'2018-09 (Д)'!$C$2:$C$100,0)+1,0))))*100)</f>
        <v>1.1948895855443948</v>
      </c>
      <c r="EZ76" s="9">
        <f ca="1">IF(OR(INDIRECT(CONCATENATE("'2018-11 (Д)'!R",TEXT(MATCH($C76,'2018-11 (Д)'!$C$2:$C$100,0)+1,0)))="Н/Д",INDIRECT(CONCATENATE("'2018-10 (Д)'!R",TEXT(MATCH($C76,'2018-10 (Д)'!$C$2:$C$100,0)+1,0)))="Н/Д",AND(INDIRECT(CONCATENATE("'2018-11 (Д)'!R",TEXT(MATCH($C76,'2018-11 (Д)'!$C$2:$C$100,0)+1,0)))="Н/Д",INDIRECT(CONCATENATE("'2018-10 (Д)'!R",TEXT(MATCH($C76,'2018-10 (Д)'!$C$2:$C$100,0)+1,0))))),"Н/Д",((INDIRECT(CONCATENATE("'2018-11 (Д)'!R",TEXT(MATCH($C76,'2018-11 (Д)'!$C$2:$C$100,0)+1,0)))-INDIRECT(CONCATENATE("'2018-10 (Д)'!R",TEXT(MATCH($C76,'2018-10 (Д)'!$C$2:$C$100,0)+1,0))))/INDIRECT(CONCATENATE("'2018-10 (Д)'!R",TEXT(MATCH($C76,'2018-10 (Д)'!$C$2:$C$100,0)+1,0))))*100)</f>
        <v>43.975208979035486</v>
      </c>
      <c r="FA76" s="9">
        <f ca="1">IF(OR(INDIRECT(CONCATENATE("'2018-12 (Д)'!R",TEXT(MATCH($C76,'2018-12 (Д)'!$C$2:$C$100,0)+1,0)))="Н/Д",INDIRECT(CONCATENATE("'2018-11 (Д)'!R",TEXT(MATCH($C76,'2018-11 (Д)'!$C$2:$C$100,0)+1,0)))="Н/Д",AND(INDIRECT(CONCATENATE("'2018-12 (Д)'!R",TEXT(MATCH($C76,'2018-12 (Д)'!$C$2:$C$100,0)+1,0)))="Н/Д",INDIRECT(CONCATENATE("'2018-11 (Д)'!R",TEXT(MATCH($C76,'2018-11 (Д)'!$C$2:$C$100,0)+1,0))))),"Н/Д",((INDIRECT(CONCATENATE("'2018-12 (Д)'!R",TEXT(MATCH($C76,'2018-12 (Д)'!$C$2:$C$100,0)+1,0)))-INDIRECT(CONCATENATE("'2018-11 (Д)'!R",TEXT(MATCH($C76,'2018-11 (Д)'!$C$2:$C$100,0)+1,0))))/INDIRECT(CONCATENATE("'2018-11 (Д)'!R",TEXT(MATCH($C76,'2018-11 (Д)'!$C$2:$C$100,0)+1,0))))*100)</f>
        <v>-24.317349302577021</v>
      </c>
      <c r="FB76" s="9"/>
      <c r="FC76" s="9">
        <f ca="1">IF(OR(INDIRECT(CONCATENATE("'2018-03 (Д)'!S",TEXT(MATCH($C76,'2018-03 (Д)'!$C$2:$C$100,0)+1,0)))="Н/Д",INDIRECT(CONCATENATE("'2018-02 (Д)'!S",TEXT(MATCH($C76,'2018-02 (Д)'!$C$2:$C$100,0)+1,0)))="Н/Д",AND(INDIRECT(CONCATENATE("'2018-03 (Д)'!S",TEXT(MATCH($C76,'2018-03 (Д)'!$C$2:$C$100,0)+1,0)))="Н/Д",INDIRECT(CONCATENATE("'2018-02 (Д)'!S",TEXT(MATCH($C76,'2018-02 (Д)'!$C$2:$C$100,0)+1,0))))),"Н/Д",((INDIRECT(CONCATENATE("'2018-03 (Д)'!S",TEXT(MATCH($C76,'2018-03 (Д)'!$C$2:$C$100,0)+1,0)))-INDIRECT(CONCATENATE("'2018-02 (Д)'!S",TEXT(MATCH($C76,'2018-02 (Д)'!$C$2:$C$100,0)+1,0))))/INDIRECT(CONCATENATE("'2018-02 (Д)'!S",TEXT(MATCH($C76,'2018-02 (Д)'!$C$2:$C$100,0)+1,0))))*100)</f>
        <v>-16.517427455407859</v>
      </c>
      <c r="FD76" s="9">
        <f ca="1">IF(OR(INDIRECT(CONCATENATE("'2018-04 (Д)'!S",TEXT(MATCH($C76,'2018-04 (Д)'!$C$2:$C$100,0)+1,0)))="Н/Д",INDIRECT(CONCATENATE("'2018-03 (Д)'!S",TEXT(MATCH($C76,'2018-03 (Д)'!$C$2:$C$100,0)+1,0)))="Н/Д",AND(INDIRECT(CONCATENATE("'2018-04 (Д)'!S",TEXT(MATCH($C76,'2018-04 (Д)'!$C$2:$C$100,0)+1,0)))="Н/Д",INDIRECT(CONCATENATE("'2018-03 (Д)'!S",TEXT(MATCH($C76,'2018-03 (Д)'!$C$2:$C$100,0)+1,0))))),"Н/Д",((INDIRECT(CONCATENATE("'2018-04 (Д)'!S",TEXT(MATCH($C76,'2018-04 (Д)'!$C$2:$C$100,0)+1,0)))-INDIRECT(CONCATENATE("'2018-03 (Д)'!S",TEXT(MATCH($C76,'2018-03 (Д)'!$C$2:$C$100,0)+1,0))))/INDIRECT(CONCATENATE("'2018-03 (Д)'!S",TEXT(MATCH($C76,'2018-03 (Д)'!$C$2:$C$100,0)+1,0))))*100)</f>
        <v>3.2670671231574882</v>
      </c>
      <c r="FE76" s="9">
        <f ca="1">IF(OR(INDIRECT(CONCATENATE("'2018-05 (Д)'!S",TEXT(MATCH($C76,'2018-05 (Д)'!$C$2:$C$100,0)+1,0)))="Н/Д",INDIRECT(CONCATENATE("'2018-04 (Д)'!S",TEXT(MATCH($C76,'2018-04 (Д)'!$C$2:$C$100,0)+1,0)))="Н/Д",AND(INDIRECT(CONCATENATE("'2018-05 (Д)'!S",TEXT(MATCH($C76,'2018-05 (Д)'!$C$2:$C$100,0)+1,0)))="Н/Д",INDIRECT(CONCATENATE("'2018-04 (Д)'!S",TEXT(MATCH($C76,'2018-04 (Д)'!$C$2:$C$100,0)+1,0))))),"Н/Д",((INDIRECT(CONCATENATE("'2018-05 (Д)'!S",TEXT(MATCH($C76,'2018-05 (Д)'!$C$2:$C$100,0)+1,0)))-INDIRECT(CONCATENATE("'2018-04 (Д)'!S",TEXT(MATCH($C76,'2018-04 (Д)'!$C$2:$C$100,0)+1,0))))/INDIRECT(CONCATENATE("'2018-04 (Д)'!S",TEXT(MATCH($C76,'2018-04 (Д)'!$C$2:$C$100,0)+1,0))))*100)</f>
        <v>13.782954919006112</v>
      </c>
      <c r="FF76" s="9">
        <f ca="1">IF(OR(INDIRECT(CONCATENATE("'2018-06 (Д)'!S",TEXT(MATCH($C76,'2018-06 (Д)'!$C$2:$C$100,0)+1,0)))="Н/Д",INDIRECT(CONCATENATE("'2018-05 (Д)'!S",TEXT(MATCH($C76,'2018-05 (Д)'!$C$2:$C$100,0)+1,0)))="Н/Д",AND(INDIRECT(CONCATENATE("'2018-06 (Д)'!S",TEXT(MATCH($C76,'2018-06 (Д)'!$C$2:$C$100,0)+1,0)))="Н/Д",INDIRECT(CONCATENATE("'2018-05 (Д)'!S",TEXT(MATCH($C76,'2018-05 (Д)'!$C$2:$C$100,0)+1,0))))),"Н/Д",((INDIRECT(CONCATENATE("'2018-06 (Д)'!S",TEXT(MATCH($C76,'2018-06 (Д)'!$C$2:$C$100,0)+1,0)))-INDIRECT(CONCATENATE("'2018-05 (Д)'!S",TEXT(MATCH($C76,'2018-05 (Д)'!$C$2:$C$100,0)+1,0))))/INDIRECT(CONCATENATE("'2018-05 (Д)'!S",TEXT(MATCH($C76,'2018-05 (Д)'!$C$2:$C$100,0)+1,0))))*100)</f>
        <v>1.5737479836841439</v>
      </c>
      <c r="FG76" s="9">
        <f ca="1">IF(OR(INDIRECT(CONCATENATE("'2018-07 (Д)'!S",TEXT(MATCH($C76,'2018-07 (Д)'!$C$2:$C$100,0)+1,0)))="Н/Д",INDIRECT(CONCATENATE("'2018-06 (Д)'!S",TEXT(MATCH($C76,'2018-06 (Д)'!$C$2:$C$100,0)+1,0)))="Н/Д",AND(INDIRECT(CONCATENATE("'2018-07 (Д)'!S",TEXT(MATCH($C76,'2018-07 (Д)'!$C$2:$C$100,0)+1,0)))="Н/Д",INDIRECT(CONCATENATE("'2018-06 (Д)'!S",TEXT(MATCH($C76,'2018-06 (Д)'!$C$2:$C$100,0)+1,0))))),"Н/Д",((INDIRECT(CONCATENATE("'2018-07 (Д)'!S",TEXT(MATCH($C76,'2018-07 (Д)'!$C$2:$C$100,0)+1,0)))-INDIRECT(CONCATENATE("'2018-06 (Д)'!S",TEXT(MATCH($C76,'2018-06 (Д)'!$C$2:$C$100,0)+1,0))))/INDIRECT(CONCATENATE("'2018-06 (Д)'!S",TEXT(MATCH($C76,'2018-06 (Д)'!$C$2:$C$100,0)+1,0))))*100)</f>
        <v>18.946645882932231</v>
      </c>
      <c r="FH76" s="9">
        <f ca="1">IF(OR(INDIRECT(CONCATENATE("'2018-08 (Д)'!S",TEXT(MATCH($C76,'2018-08 (Д)'!$C$2:$C$100,0)+1,0)))="Н/Д",INDIRECT(CONCATENATE("'2018-07 (Д)'!S",TEXT(MATCH($C76,'2018-07 (Д)'!$C$2:$C$100,0)+1,0)))="Н/Д",AND(INDIRECT(CONCATENATE("'2018-08 (Д)'!S",TEXT(MATCH($C76,'2018-08 (Д)'!$C$2:$C$100,0)+1,0)))="Н/Д",INDIRECT(CONCATENATE("'2018-07 (Д)'!S",TEXT(MATCH($C76,'2018-07 (Д)'!$C$2:$C$100,0)+1,0))))),"Н/Д",((INDIRECT(CONCATENATE("'2018-08 (Д)'!S",TEXT(MATCH($C76,'2018-08 (Д)'!$C$2:$C$100,0)+1,0)))-INDIRECT(CONCATENATE("'2018-07 (Д)'!S",TEXT(MATCH($C76,'2018-07 (Д)'!$C$2:$C$100,0)+1,0))))/INDIRECT(CONCATENATE("'2018-07 (Д)'!S",TEXT(MATCH($C76,'2018-07 (Д)'!$C$2:$C$100,0)+1,0))))*100)</f>
        <v>1.8072912524427209</v>
      </c>
      <c r="FI76" s="9">
        <f ca="1">IF(OR(INDIRECT(CONCATENATE("'2018-09 (Д)'!S",TEXT(MATCH($C76,'2018-09 (Д)'!$C$2:$C$100,0)+1,0)))="Н/Д",INDIRECT(CONCATENATE("'2018-08 (Д)'!S",TEXT(MATCH($C76,'2018-08 (Д)'!$C$2:$C$100,0)+1,0)))="Н/Д",AND(INDIRECT(CONCATENATE("'2018-09 (Д)'!S",TEXT(MATCH($C76,'2018-09 (Д)'!$C$2:$C$100,0)+1,0)))="Н/Д",INDIRECT(CONCATENATE("'2018-08 (Д)'!S",TEXT(MATCH($C76,'2018-08 (Д)'!$C$2:$C$100,0)+1,0))))),"Н/Д",((INDIRECT(CONCATENATE("'2018-09 (Д)'!S",TEXT(MATCH($C76,'2018-09 (Д)'!$C$2:$C$100,0)+1,0)))-INDIRECT(CONCATENATE("'2018-08 (Д)'!S",TEXT(MATCH($C76,'2018-08 (Д)'!$C$2:$C$100,0)+1,0))))/INDIRECT(CONCATENATE("'2018-08 (Д)'!S",TEXT(MATCH($C76,'2018-08 (Д)'!$C$2:$C$100,0)+1,0))))*100)</f>
        <v>-10.972434517352305</v>
      </c>
      <c r="FJ76" s="9">
        <f ca="1">IF(OR(INDIRECT(CONCATENATE("'2018-10 (Д)'!S",TEXT(MATCH($C76,'2018-10 (Д)'!$C$2:$C$100,0)+1,0)))="Н/Д",INDIRECT(CONCATENATE("'2018-09 (Д)'!S",TEXT(MATCH($C76,'2018-09 (Д)'!$C$2:$C$100,0)+1,0)))="Н/Д",AND(INDIRECT(CONCATENATE("'2018-10 (Д)'!S",TEXT(MATCH($C76,'2018-10 (Д)'!$C$2:$C$100,0)+1,0)))="Н/Д",INDIRECT(CONCATENATE("'2018-09 (Д)'!S",TEXT(MATCH($C76,'2018-09 (Д)'!$C$2:$C$100,0)+1,0))))),"Н/Д",((INDIRECT(CONCATENATE("'2018-10 (Д)'!S",TEXT(MATCH($C76,'2018-10 (Д)'!$C$2:$C$100,0)+1,0)))-INDIRECT(CONCATENATE("'2018-09 (Д)'!S",TEXT(MATCH($C76,'2018-09 (Д)'!$C$2:$C$100,0)+1,0))))/INDIRECT(CONCATENATE("'2018-09 (Д)'!S",TEXT(MATCH($C76,'2018-09 (Д)'!$C$2:$C$100,0)+1,0))))*100)</f>
        <v>6.8562008707979141</v>
      </c>
      <c r="FK76" s="9">
        <f ca="1">IF(OR(INDIRECT(CONCATENATE("'2018-11 (Д)'!S",TEXT(MATCH($C76,'2018-11 (Д)'!$C$2:$C$100,0)+1,0)))="Н/Д",INDIRECT(CONCATENATE("'2018-10 (Д)'!S",TEXT(MATCH($C76,'2018-10 (Д)'!$C$2:$C$100,0)+1,0)))="Н/Д",AND(INDIRECT(CONCATENATE("'2018-11 (Д)'!S",TEXT(MATCH($C76,'2018-11 (Д)'!$C$2:$C$100,0)+1,0)))="Н/Д",INDIRECT(CONCATENATE("'2018-10 (Д)'!S",TEXT(MATCH($C76,'2018-10 (Д)'!$C$2:$C$100,0)+1,0))))),"Н/Д",((INDIRECT(CONCATENATE("'2018-11 (Д)'!S",TEXT(MATCH($C76,'2018-11 (Д)'!$C$2:$C$100,0)+1,0)))-INDIRECT(CONCATENATE("'2018-10 (Д)'!S",TEXT(MATCH($C76,'2018-10 (Д)'!$C$2:$C$100,0)+1,0))))/INDIRECT(CONCATENATE("'2018-10 (Д)'!S",TEXT(MATCH($C76,'2018-10 (Д)'!$C$2:$C$100,0)+1,0))))*100)</f>
        <v>-22.126540992708588</v>
      </c>
      <c r="FL76" s="9">
        <f ca="1">IF(OR(INDIRECT(CONCATENATE("'2018-12 (Д)'!S",TEXT(MATCH($C76,'2018-12 (Д)'!$C$2:$C$100,0)+1,0)))="Н/Д",INDIRECT(CONCATENATE("'2018-11 (Д)'!S",TEXT(MATCH($C76,'2018-11 (Д)'!$C$2:$C$100,0)+1,0)))="Н/Д",AND(INDIRECT(CONCATENATE("'2018-12 (Д)'!S",TEXT(MATCH($C76,'2018-12 (Д)'!$C$2:$C$100,0)+1,0)))="Н/Д",INDIRECT(CONCATENATE("'2018-11 (Д)'!S",TEXT(MATCH($C76,'2018-11 (Д)'!$C$2:$C$100,0)+1,0))))),"Н/Д",((INDIRECT(CONCATENATE("'2018-12 (Д)'!S",TEXT(MATCH($C76,'2018-12 (Д)'!$C$2:$C$100,0)+1,0)))-INDIRECT(CONCATENATE("'2018-11 (Д)'!S",TEXT(MATCH($C76,'2018-11 (Д)'!$C$2:$C$100,0)+1,0))))/INDIRECT(CONCATENATE("'2018-11 (Д)'!S",TEXT(MATCH($C76,'2018-11 (Д)'!$C$2:$C$100,0)+1,0))))*100)</f>
        <v>50.69602328045454</v>
      </c>
      <c r="FM76" s="9"/>
      <c r="FN76" s="9">
        <f ca="1">IF(OR(INDIRECT(CONCATENATE("'2018-03 (Д)'!T",TEXT(MATCH($C76,'2018-03 (Д)'!$C$2:$C$100,0)+1,0)))="Н/Д",INDIRECT(CONCATENATE("'2018-02 (Д)'!T",TEXT(MATCH($C76,'2018-02 (Д)'!$C$2:$C$100,0)+1,0)))="Н/Д",AND(INDIRECT(CONCATENATE("'2018-03 (Д)'!T",TEXT(MATCH($C76,'2018-03 (Д)'!$C$2:$C$100,0)+1,0)))="Н/Д",INDIRECT(CONCATENATE("'2018-02 (Д)'!T",TEXT(MATCH($C76,'2018-02 (Д)'!$C$2:$C$100,0)+1,0))))),"Н/Д",((INDIRECT(CONCATENATE("'2018-03 (Д)'!T",TEXT(MATCH($C76,'2018-03 (Д)'!$C$2:$C$100,0)+1,0)))-INDIRECT(CONCATENATE("'2018-02 (Д)'!T",TEXT(MATCH($C76,'2018-02 (Д)'!$C$2:$C$100,0)+1,0))))/INDIRECT(CONCATENATE("'2018-02 (Д)'!T",TEXT(MATCH($C76,'2018-02 (Д)'!$C$2:$C$100,0)+1,0))))*100)</f>
        <v>17.76403308516203</v>
      </c>
      <c r="FO76" s="9">
        <f ca="1">IF(OR(INDIRECT(CONCATENATE("'2018-04 (Д)'!T",TEXT(MATCH($C76,'2018-04 (Д)'!$C$2:$C$100,0)+1,0)))="Н/Д",INDIRECT(CONCATENATE("'2018-03 (Д)'!T",TEXT(MATCH($C76,'2018-03 (Д)'!$C$2:$C$100,0)+1,0)))="Н/Д",AND(INDIRECT(CONCATENATE("'2018-04 (Д)'!T",TEXT(MATCH($C76,'2018-04 (Д)'!$C$2:$C$100,0)+1,0)))="Н/Д",INDIRECT(CONCATENATE("'2018-03 (Д)'!T",TEXT(MATCH($C76,'2018-03 (Д)'!$C$2:$C$100,0)+1,0))))),"Н/Д",((INDIRECT(CONCATENATE("'2018-04 (Д)'!T",TEXT(MATCH($C76,'2018-04 (Д)'!$C$2:$C$100,0)+1,0)))-INDIRECT(CONCATENATE("'2018-03 (Д)'!T",TEXT(MATCH($C76,'2018-03 (Д)'!$C$2:$C$100,0)+1,0))))/INDIRECT(CONCATENATE("'2018-03 (Д)'!T",TEXT(MATCH($C76,'2018-03 (Д)'!$C$2:$C$100,0)+1,0))))*100)</f>
        <v>-1.3707851652852749</v>
      </c>
      <c r="FP76" s="9">
        <f ca="1">IF(OR(INDIRECT(CONCATENATE("'2018-05 (Д)'!T",TEXT(MATCH($C76,'2018-05 (Д)'!$C$2:$C$100,0)+1,0)))="Н/Д",INDIRECT(CONCATENATE("'2018-04 (Д)'!T",TEXT(MATCH($C76,'2018-04 (Д)'!$C$2:$C$100,0)+1,0)))="Н/Д",AND(INDIRECT(CONCATENATE("'2018-05 (Д)'!T",TEXT(MATCH($C76,'2018-05 (Д)'!$C$2:$C$100,0)+1,0)))="Н/Д",INDIRECT(CONCATENATE("'2018-04 (Д)'!T",TEXT(MATCH($C76,'2018-04 (Д)'!$C$2:$C$100,0)+1,0))))),"Н/Д",((INDIRECT(CONCATENATE("'2018-05 (Д)'!T",TEXT(MATCH($C76,'2018-05 (Д)'!$C$2:$C$100,0)+1,0)))-INDIRECT(CONCATENATE("'2018-04 (Д)'!T",TEXT(MATCH($C76,'2018-04 (Д)'!$C$2:$C$100,0)+1,0))))/INDIRECT(CONCATENATE("'2018-04 (Д)'!T",TEXT(MATCH($C76,'2018-04 (Д)'!$C$2:$C$100,0)+1,0))))*100)</f>
        <v>10.883681056815172</v>
      </c>
      <c r="FQ76" s="9">
        <f ca="1">IF(OR(INDIRECT(CONCATENATE("'2018-06 (Д)'!T",TEXT(MATCH($C76,'2018-06 (Д)'!$C$2:$C$100,0)+1,0)))="Н/Д",INDIRECT(CONCATENATE("'2018-05 (Д)'!T",TEXT(MATCH($C76,'2018-05 (Д)'!$C$2:$C$100,0)+1,0)))="Н/Д",AND(INDIRECT(CONCATENATE("'2018-06 (Д)'!T",TEXT(MATCH($C76,'2018-06 (Д)'!$C$2:$C$100,0)+1,0)))="Н/Д",INDIRECT(CONCATENATE("'2018-05 (Д)'!T",TEXT(MATCH($C76,'2018-05 (Д)'!$C$2:$C$100,0)+1,0))))),"Н/Д",((INDIRECT(CONCATENATE("'2018-06 (Д)'!T",TEXT(MATCH($C76,'2018-06 (Д)'!$C$2:$C$100,0)+1,0)))-INDIRECT(CONCATENATE("'2018-05 (Д)'!T",TEXT(MATCH($C76,'2018-05 (Д)'!$C$2:$C$100,0)+1,0))))/INDIRECT(CONCATENATE("'2018-05 (Д)'!T",TEXT(MATCH($C76,'2018-05 (Д)'!$C$2:$C$100,0)+1,0))))*100)</f>
        <v>24.871147152747319</v>
      </c>
      <c r="FR76" s="9">
        <f ca="1">IF(OR(INDIRECT(CONCATENATE("'2018-07 (Д)'!T",TEXT(MATCH($C76,'2018-07 (Д)'!$C$2:$C$100,0)+1,0)))="Н/Д",INDIRECT(CONCATENATE("'2018-06 (Д)'!T",TEXT(MATCH($C76,'2018-06 (Д)'!$C$2:$C$100,0)+1,0)))="Н/Д",AND(INDIRECT(CONCATENATE("'2018-07 (Д)'!T",TEXT(MATCH($C76,'2018-07 (Д)'!$C$2:$C$100,0)+1,0)))="Н/Д",INDIRECT(CONCATENATE("'2018-06 (Д)'!T",TEXT(MATCH($C76,'2018-06 (Д)'!$C$2:$C$100,0)+1,0))))),"Н/Д",((INDIRECT(CONCATENATE("'2018-07 (Д)'!T",TEXT(MATCH($C76,'2018-07 (Д)'!$C$2:$C$100,0)+1,0)))-INDIRECT(CONCATENATE("'2018-06 (Д)'!T",TEXT(MATCH($C76,'2018-06 (Д)'!$C$2:$C$100,0)+1,0))))/INDIRECT(CONCATENATE("'2018-06 (Д)'!T",TEXT(MATCH($C76,'2018-06 (Д)'!$C$2:$C$100,0)+1,0))))*100)</f>
        <v>3.4363637486840397</v>
      </c>
      <c r="FS76" s="9">
        <f ca="1">IF(OR(INDIRECT(CONCATENATE("'2018-08 (Д)'!T",TEXT(MATCH($C76,'2018-08 (Д)'!$C$2:$C$100,0)+1,0)))="Н/Д",INDIRECT(CONCATENATE("'2018-07 (Д)'!T",TEXT(MATCH($C76,'2018-07 (Д)'!$C$2:$C$100,0)+1,0)))="Н/Д",AND(INDIRECT(CONCATENATE("'2018-08 (Д)'!T",TEXT(MATCH($C76,'2018-08 (Д)'!$C$2:$C$100,0)+1,0)))="Н/Д",INDIRECT(CONCATENATE("'2018-07 (Д)'!T",TEXT(MATCH($C76,'2018-07 (Д)'!$C$2:$C$100,0)+1,0))))),"Н/Д",((INDIRECT(CONCATENATE("'2018-08 (Д)'!T",TEXT(MATCH($C76,'2018-08 (Д)'!$C$2:$C$100,0)+1,0)))-INDIRECT(CONCATENATE("'2018-07 (Д)'!T",TEXT(MATCH($C76,'2018-07 (Д)'!$C$2:$C$100,0)+1,0))))/INDIRECT(CONCATENATE("'2018-07 (Д)'!T",TEXT(MATCH($C76,'2018-07 (Д)'!$C$2:$C$100,0)+1,0))))*100)</f>
        <v>2.2490183821983365</v>
      </c>
      <c r="FT76" s="9">
        <f ca="1">IF(OR(INDIRECT(CONCATENATE("'2018-09 (Д)'!T",TEXT(MATCH($C76,'2018-09 (Д)'!$C$2:$C$100,0)+1,0)))="Н/Д",INDIRECT(CONCATENATE("'2018-08 (Д)'!T",TEXT(MATCH($C76,'2018-08 (Д)'!$C$2:$C$100,0)+1,0)))="Н/Д",AND(INDIRECT(CONCATENATE("'2018-09 (Д)'!T",TEXT(MATCH($C76,'2018-09 (Д)'!$C$2:$C$100,0)+1,0)))="Н/Д",INDIRECT(CONCATENATE("'2018-08 (Д)'!T",TEXT(MATCH($C76,'2018-08 (Д)'!$C$2:$C$100,0)+1,0))))),"Н/Д",((INDIRECT(CONCATENATE("'2018-09 (Д)'!T",TEXT(MATCH($C76,'2018-09 (Д)'!$C$2:$C$100,0)+1,0)))-INDIRECT(CONCATENATE("'2018-08 (Д)'!T",TEXT(MATCH($C76,'2018-08 (Д)'!$C$2:$C$100,0)+1,0))))/INDIRECT(CONCATENATE("'2018-08 (Д)'!T",TEXT(MATCH($C76,'2018-08 (Д)'!$C$2:$C$100,0)+1,0))))*100)</f>
        <v>10.734727274740441</v>
      </c>
      <c r="FU76" s="9">
        <f ca="1">IF(OR(INDIRECT(CONCATENATE("'2018-10 (Д)'!T",TEXT(MATCH($C76,'2018-10 (Д)'!$C$2:$C$100,0)+1,0)))="Н/Д",INDIRECT(CONCATENATE("'2018-09 (Д)'!T",TEXT(MATCH($C76,'2018-09 (Д)'!$C$2:$C$100,0)+1,0)))="Н/Д",AND(INDIRECT(CONCATENATE("'2018-10 (Д)'!T",TEXT(MATCH($C76,'2018-10 (Д)'!$C$2:$C$100,0)+1,0)))="Н/Д",INDIRECT(CONCATENATE("'2018-09 (Д)'!T",TEXT(MATCH($C76,'2018-09 (Д)'!$C$2:$C$100,0)+1,0))))),"Н/Д",((INDIRECT(CONCATENATE("'2018-10 (Д)'!T",TEXT(MATCH($C76,'2018-10 (Д)'!$C$2:$C$100,0)+1,0)))-INDIRECT(CONCATENATE("'2018-09 (Д)'!T",TEXT(MATCH($C76,'2018-09 (Д)'!$C$2:$C$100,0)+1,0))))/INDIRECT(CONCATENATE("'2018-09 (Д)'!T",TEXT(MATCH($C76,'2018-09 (Д)'!$C$2:$C$100,0)+1,0))))*100)</f>
        <v>-4.1148380252448504</v>
      </c>
      <c r="FV76" s="9">
        <f ca="1">IF(OR(INDIRECT(CONCATENATE("'2018-11 (Д)'!T",TEXT(MATCH($C76,'2018-11 (Д)'!$C$2:$C$100,0)+1,0)))="Н/Д",INDIRECT(CONCATENATE("'2018-10 (Д)'!T",TEXT(MATCH($C76,'2018-10 (Д)'!$C$2:$C$100,0)+1,0)))="Н/Д",AND(INDIRECT(CONCATENATE("'2018-11 (Д)'!T",TEXT(MATCH($C76,'2018-11 (Д)'!$C$2:$C$100,0)+1,0)))="Н/Д",INDIRECT(CONCATENATE("'2018-10 (Д)'!T",TEXT(MATCH($C76,'2018-10 (Д)'!$C$2:$C$100,0)+1,0))))),"Н/Д",((INDIRECT(CONCATENATE("'2018-11 (Д)'!T",TEXT(MATCH($C76,'2018-11 (Д)'!$C$2:$C$100,0)+1,0)))-INDIRECT(CONCATENATE("'2018-10 (Д)'!T",TEXT(MATCH($C76,'2018-10 (Д)'!$C$2:$C$100,0)+1,0))))/INDIRECT(CONCATENATE("'2018-10 (Д)'!T",TEXT(MATCH($C76,'2018-10 (Д)'!$C$2:$C$100,0)+1,0))))*100)</f>
        <v>6.1493610978143849</v>
      </c>
      <c r="FW76" s="9">
        <f ca="1">IF(OR(INDIRECT(CONCATENATE("'2018-12 (Д)'!T",TEXT(MATCH($C76,'2018-12 (Д)'!$C$2:$C$100,0)+1,0)))="Н/Д",INDIRECT(CONCATENATE("'2018-11 (Д)'!T",TEXT(MATCH($C76,'2018-11 (Д)'!$C$2:$C$100,0)+1,0)))="Н/Д",AND(INDIRECT(CONCATENATE("'2018-12 (Д)'!T",TEXT(MATCH($C76,'2018-12 (Д)'!$C$2:$C$100,0)+1,0)))="Н/Д",INDIRECT(CONCATENATE("'2018-11 (Д)'!T",TEXT(MATCH($C76,'2018-11 (Д)'!$C$2:$C$100,0)+1,0))))),"Н/Д",((INDIRECT(CONCATENATE("'2018-12 (Д)'!T",TEXT(MATCH($C76,'2018-12 (Д)'!$C$2:$C$100,0)+1,0)))-INDIRECT(CONCATENATE("'2018-11 (Д)'!T",TEXT(MATCH($C76,'2018-11 (Д)'!$C$2:$C$100,0)+1,0))))/INDIRECT(CONCATENATE("'2018-11 (Д)'!T",TEXT(MATCH($C76,'2018-11 (Д)'!$C$2:$C$100,0)+1,0))))*100)</f>
        <v>-12.570495416232882</v>
      </c>
      <c r="FX76" s="9"/>
      <c r="FY76" s="9">
        <f ca="1">IF(OR(INDIRECT(CONCATENATE("'2018-03 (Д)'!U",TEXT(MATCH($C76,'2018-03 (Д)'!$C$2:$C$100,0)+1,0)))="Н/Д",INDIRECT(CONCATENATE("'2018-02 (Д)'!U",TEXT(MATCH($C76,'2018-02 (Д)'!$C$2:$C$100,0)+1,0)))="Н/Д",AND(INDIRECT(CONCATENATE("'2018-03 (Д)'!U",TEXT(MATCH($C76,'2018-03 (Д)'!$C$2:$C$100,0)+1,0)))="Н/Д",INDIRECT(CONCATENATE("'2018-02 (Д)'!U",TEXT(MATCH($C76,'2018-02 (Д)'!$C$2:$C$100,0)+1,0))))),"Н/Д",((INDIRECT(CONCATENATE("'2018-03 (Д)'!U",TEXT(MATCH($C76,'2018-03 (Д)'!$C$2:$C$100,0)+1,0)))-INDIRECT(CONCATENATE("'2018-02 (Д)'!U",TEXT(MATCH($C76,'2018-02 (Д)'!$C$2:$C$100,0)+1,0))))/INDIRECT(CONCATENATE("'2018-02 (Д)'!U",TEXT(MATCH($C76,'2018-02 (Д)'!$C$2:$C$100,0)+1,0))))*100)</f>
        <v>-126.095380887844</v>
      </c>
      <c r="FZ76" s="9">
        <f ca="1">IF(OR(INDIRECT(CONCATENATE("'2018-04 (Д)'!U",TEXT(MATCH($C76,'2018-04 (Д)'!$C$2:$C$100,0)+1,0)))="Н/Д",INDIRECT(CONCATENATE("'2018-03 (Д)'!U",TEXT(MATCH($C76,'2018-03 (Д)'!$C$2:$C$100,0)+1,0)))="Н/Д",AND(INDIRECT(CONCATENATE("'2018-04 (Д)'!U",TEXT(MATCH($C76,'2018-04 (Д)'!$C$2:$C$100,0)+1,0)))="Н/Д",INDIRECT(CONCATENATE("'2018-03 (Д)'!U",TEXT(MATCH($C76,'2018-03 (Д)'!$C$2:$C$100,0)+1,0))))),"Н/Д",((INDIRECT(CONCATENATE("'2018-04 (Д)'!U",TEXT(MATCH($C76,'2018-04 (Д)'!$C$2:$C$100,0)+1,0)))-INDIRECT(CONCATENATE("'2018-03 (Д)'!U",TEXT(MATCH($C76,'2018-03 (Д)'!$C$2:$C$100,0)+1,0))))/INDIRECT(CONCATENATE("'2018-03 (Д)'!U",TEXT(MATCH($C76,'2018-03 (Д)'!$C$2:$C$100,0)+1,0))))*100)</f>
        <v>4.4111389214743699</v>
      </c>
      <c r="GA76" s="9">
        <f ca="1">IF(OR(INDIRECT(CONCATENATE("'2018-05 (Д)'!U",TEXT(MATCH($C76,'2018-05 (Д)'!$C$2:$C$100,0)+1,0)))="Н/Д",INDIRECT(CONCATENATE("'2018-04 (Д)'!U",TEXT(MATCH($C76,'2018-04 (Д)'!$C$2:$C$100,0)+1,0)))="Н/Д",AND(INDIRECT(CONCATENATE("'2018-05 (Д)'!U",TEXT(MATCH($C76,'2018-05 (Д)'!$C$2:$C$100,0)+1,0)))="Н/Д",INDIRECT(CONCATENATE("'2018-04 (Д)'!U",TEXT(MATCH($C76,'2018-04 (Д)'!$C$2:$C$100,0)+1,0))))),"Н/Д",((INDIRECT(CONCATENATE("'2018-05 (Д)'!U",TEXT(MATCH($C76,'2018-05 (Д)'!$C$2:$C$100,0)+1,0)))-INDIRECT(CONCATENATE("'2018-04 (Д)'!U",TEXT(MATCH($C76,'2018-04 (Д)'!$C$2:$C$100,0)+1,0))))/INDIRECT(CONCATENATE("'2018-04 (Д)'!U",TEXT(MATCH($C76,'2018-04 (Д)'!$C$2:$C$100,0)+1,0))))*100)</f>
        <v>-154.90158963350268</v>
      </c>
      <c r="GB76" s="9">
        <f ca="1">IF(OR(INDIRECT(CONCATENATE("'2018-06 (Д)'!U",TEXT(MATCH($C76,'2018-06 (Д)'!$C$2:$C$100,0)+1,0)))="Н/Д",INDIRECT(CONCATENATE("'2018-05 (Д)'!U",TEXT(MATCH($C76,'2018-05 (Д)'!$C$2:$C$100,0)+1,0)))="Н/Д",AND(INDIRECT(CONCATENATE("'2018-06 (Д)'!U",TEXT(MATCH($C76,'2018-06 (Д)'!$C$2:$C$100,0)+1,0)))="Н/Д",INDIRECT(CONCATENATE("'2018-05 (Д)'!U",TEXT(MATCH($C76,'2018-05 (Д)'!$C$2:$C$100,0)+1,0))))),"Н/Д",((INDIRECT(CONCATENATE("'2018-06 (Д)'!U",TEXT(MATCH($C76,'2018-06 (Д)'!$C$2:$C$100,0)+1,0)))-INDIRECT(CONCATENATE("'2018-05 (Д)'!U",TEXT(MATCH($C76,'2018-05 (Д)'!$C$2:$C$100,0)+1,0))))/INDIRECT(CONCATENATE("'2018-05 (Д)'!U",TEXT(MATCH($C76,'2018-05 (Д)'!$C$2:$C$100,0)+1,0))))*100)</f>
        <v>-270.38204551810401</v>
      </c>
      <c r="GC76" s="9">
        <f ca="1">IF(OR(INDIRECT(CONCATENATE("'2018-07 (Д)'!U",TEXT(MATCH($C76,'2018-07 (Д)'!$C$2:$C$100,0)+1,0)))="Н/Д",INDIRECT(CONCATENATE("'2018-06 (Д)'!U",TEXT(MATCH($C76,'2018-06 (Д)'!$C$2:$C$100,0)+1,0)))="Н/Д",AND(INDIRECT(CONCATENATE("'2018-07 (Д)'!U",TEXT(MATCH($C76,'2018-07 (Д)'!$C$2:$C$100,0)+1,0)))="Н/Д",INDIRECT(CONCATENATE("'2018-06 (Д)'!U",TEXT(MATCH($C76,'2018-06 (Д)'!$C$2:$C$100,0)+1,0))))),"Н/Д",((INDIRECT(CONCATENATE("'2018-07 (Д)'!U",TEXT(MATCH($C76,'2018-07 (Д)'!$C$2:$C$100,0)+1,0)))-INDIRECT(CONCATENATE("'2018-06 (Д)'!U",TEXT(MATCH($C76,'2018-06 (Д)'!$C$2:$C$100,0)+1,0))))/INDIRECT(CONCATENATE("'2018-06 (Д)'!U",TEXT(MATCH($C76,'2018-06 (Д)'!$C$2:$C$100,0)+1,0))))*100)</f>
        <v>-180.74899321102509</v>
      </c>
      <c r="GD76" s="9">
        <f ca="1">IF(OR(INDIRECT(CONCATENATE("'2018-08 (Д)'!U",TEXT(MATCH($C76,'2018-08 (Д)'!$C$2:$C$100,0)+1,0)))="Н/Д",INDIRECT(CONCATENATE("'2018-07 (Д)'!U",TEXT(MATCH($C76,'2018-07 (Д)'!$C$2:$C$100,0)+1,0)))="Н/Д",AND(INDIRECT(CONCATENATE("'2018-08 (Д)'!U",TEXT(MATCH($C76,'2018-08 (Д)'!$C$2:$C$100,0)+1,0)))="Н/Д",INDIRECT(CONCATENATE("'2018-07 (Д)'!U",TEXT(MATCH($C76,'2018-07 (Д)'!$C$2:$C$100,0)+1,0))))),"Н/Д",((INDIRECT(CONCATENATE("'2018-08 (Д)'!U",TEXT(MATCH($C76,'2018-08 (Д)'!$C$2:$C$100,0)+1,0)))-INDIRECT(CONCATENATE("'2018-07 (Д)'!U",TEXT(MATCH($C76,'2018-07 (Д)'!$C$2:$C$100,0)+1,0))))/INDIRECT(CONCATENATE("'2018-07 (Д)'!U",TEXT(MATCH($C76,'2018-07 (Д)'!$C$2:$C$100,0)+1,0))))*100)</f>
        <v>-79.244110307574672</v>
      </c>
      <c r="GE76" s="9">
        <f ca="1">IF(OR(INDIRECT(CONCATENATE("'2018-09 (Д)'!U",TEXT(MATCH($C76,'2018-09 (Д)'!$C$2:$C$100,0)+1,0)))="Н/Д",INDIRECT(CONCATENATE("'2018-08 (Д)'!U",TEXT(MATCH($C76,'2018-08 (Д)'!$C$2:$C$100,0)+1,0)))="Н/Д",AND(INDIRECT(CONCATENATE("'2018-09 (Д)'!U",TEXT(MATCH($C76,'2018-09 (Д)'!$C$2:$C$100,0)+1,0)))="Н/Д",INDIRECT(CONCATENATE("'2018-08 (Д)'!U",TEXT(MATCH($C76,'2018-08 (Д)'!$C$2:$C$100,0)+1,0))))),"Н/Д",((INDIRECT(CONCATENATE("'2018-09 (Д)'!U",TEXT(MATCH($C76,'2018-09 (Д)'!$C$2:$C$100,0)+1,0)))-INDIRECT(CONCATENATE("'2018-08 (Д)'!U",TEXT(MATCH($C76,'2018-08 (Д)'!$C$2:$C$100,0)+1,0))))/INDIRECT(CONCATENATE("'2018-08 (Д)'!U",TEXT(MATCH($C76,'2018-08 (Д)'!$C$2:$C$100,0)+1,0))))*100)</f>
        <v>-757.51013979848085</v>
      </c>
      <c r="GF76" s="9">
        <f ca="1">IF(OR(INDIRECT(CONCATENATE("'2018-10 (Д)'!U",TEXT(MATCH($C76,'2018-10 (Д)'!$C$2:$C$100,0)+1,0)))="Н/Д",INDIRECT(CONCATENATE("'2018-09 (Д)'!U",TEXT(MATCH($C76,'2018-09 (Д)'!$C$2:$C$100,0)+1,0)))="Н/Д",AND(INDIRECT(CONCATENATE("'2018-10 (Д)'!U",TEXT(MATCH($C76,'2018-10 (Д)'!$C$2:$C$100,0)+1,0)))="Н/Д",INDIRECT(CONCATENATE("'2018-09 (Д)'!U",TEXT(MATCH($C76,'2018-09 (Д)'!$C$2:$C$100,0)+1,0))))),"Н/Д",((INDIRECT(CONCATENATE("'2018-10 (Д)'!U",TEXT(MATCH($C76,'2018-10 (Д)'!$C$2:$C$100,0)+1,0)))-INDIRECT(CONCATENATE("'2018-09 (Д)'!U",TEXT(MATCH($C76,'2018-09 (Д)'!$C$2:$C$100,0)+1,0))))/INDIRECT(CONCATENATE("'2018-09 (Д)'!U",TEXT(MATCH($C76,'2018-09 (Д)'!$C$2:$C$100,0)+1,0))))*100)</f>
        <v>-256.52214223486561</v>
      </c>
      <c r="GG76" s="9">
        <f ca="1">IF(OR(INDIRECT(CONCATENATE("'2018-11 (Д)'!U",TEXT(MATCH($C76,'2018-11 (Д)'!$C$2:$C$100,0)+1,0)))="Н/Д",INDIRECT(CONCATENATE("'2018-10 (Д)'!U",TEXT(MATCH($C76,'2018-10 (Д)'!$C$2:$C$100,0)+1,0)))="Н/Д",AND(INDIRECT(CONCATENATE("'2018-11 (Д)'!U",TEXT(MATCH($C76,'2018-11 (Д)'!$C$2:$C$100,0)+1,0)))="Н/Д",INDIRECT(CONCATENATE("'2018-10 (Д)'!U",TEXT(MATCH($C76,'2018-10 (Д)'!$C$2:$C$100,0)+1,0))))),"Н/Д",((INDIRECT(CONCATENATE("'2018-11 (Д)'!U",TEXT(MATCH($C76,'2018-11 (Д)'!$C$2:$C$100,0)+1,0)))-INDIRECT(CONCATENATE("'2018-10 (Д)'!U",TEXT(MATCH($C76,'2018-10 (Д)'!$C$2:$C$100,0)+1,0))))/INDIRECT(CONCATENATE("'2018-10 (Д)'!U",TEXT(MATCH($C76,'2018-10 (Д)'!$C$2:$C$100,0)+1,0))))*100)</f>
        <v>-106.16554769923938</v>
      </c>
      <c r="GH76" s="9">
        <f ca="1">IF(OR(INDIRECT(CONCATENATE("'2018-12 (Д)'!U",TEXT(MATCH($C76,'2018-12 (Д)'!$C$2:$C$100,0)+1,0)))="Н/Д",INDIRECT(CONCATENATE("'2018-11 (Д)'!U",TEXT(MATCH($C76,'2018-11 (Д)'!$C$2:$C$100,0)+1,0)))="Н/Д",AND(INDIRECT(CONCATENATE("'2018-12 (Д)'!U",TEXT(MATCH($C76,'2018-12 (Д)'!$C$2:$C$100,0)+1,0)))="Н/Д",INDIRECT(CONCATENATE("'2018-11 (Д)'!U",TEXT(MATCH($C76,'2018-11 (Д)'!$C$2:$C$100,0)+1,0))))),"Н/Д",((INDIRECT(CONCATENATE("'2018-12 (Д)'!U",TEXT(MATCH($C76,'2018-12 (Д)'!$C$2:$C$100,0)+1,0)))-INDIRECT(CONCATENATE("'2018-11 (Д)'!U",TEXT(MATCH($C76,'2018-11 (Д)'!$C$2:$C$100,0)+1,0))))/INDIRECT(CONCATENATE("'2018-11 (Д)'!U",TEXT(MATCH($C76,'2018-11 (Д)'!$C$2:$C$100,0)+1,0))))*100)</f>
        <v>1102.8021472267724</v>
      </c>
      <c r="GI76" s="9"/>
      <c r="GJ76" s="9">
        <f ca="1">IF(OR(INDIRECT(CONCATENATE("'2018-03 (Д)'!V",TEXT(MATCH($C76,'2018-03 (Д)'!$C$2:$C$100,0)+1,0)))="Н/Д",INDIRECT(CONCATENATE("'2018-02 (Д)'!V",TEXT(MATCH($C76,'2018-02 (Д)'!$C$2:$C$100,0)+1,0)))="Н/Д",AND(INDIRECT(CONCATENATE("'2018-03 (Д)'!V",TEXT(MATCH($C76,'2018-03 (Д)'!$C$2:$C$100,0)+1,0)))="Н/Д",INDIRECT(CONCATENATE("'2018-02 (Д)'!V",TEXT(MATCH($C76,'2018-02 (Д)'!$C$2:$C$100,0)+1,0))))),"Н/Д",((INDIRECT(CONCATENATE("'2018-03 (Д)'!V",TEXT(MATCH($C76,'2018-03 (Д)'!$C$2:$C$100,0)+1,0)))-INDIRECT(CONCATENATE("'2018-02 (Д)'!V",TEXT(MATCH($C76,'2018-02 (Д)'!$C$2:$C$100,0)+1,0))))/INDIRECT(CONCATENATE("'2018-02 (Д)'!V",TEXT(MATCH($C76,'2018-02 (Д)'!$C$2:$C$100,0)+1,0))))*100)</f>
        <v>5.4174800391413571</v>
      </c>
      <c r="GK76" s="9">
        <f ca="1">IF(OR(INDIRECT(CONCATENATE("'2018-04 (Д)'!V",TEXT(MATCH($C76,'2018-04 (Д)'!$C$2:$C$100,0)+1,0)))="Н/Д",INDIRECT(CONCATENATE("'2018-03 (Д)'!V",TEXT(MATCH($C76,'2018-03 (Д)'!$C$2:$C$100,0)+1,0)))="Н/Д",AND(INDIRECT(CONCATENATE("'2018-04 (Д)'!V",TEXT(MATCH($C76,'2018-04 (Д)'!$C$2:$C$100,0)+1,0)))="Н/Д",INDIRECT(CONCATENATE("'2018-03 (Д)'!V",TEXT(MATCH($C76,'2018-03 (Д)'!$C$2:$C$100,0)+1,0))))),"Н/Д",((INDIRECT(CONCATENATE("'2018-04 (Д)'!V",TEXT(MATCH($C76,'2018-04 (Д)'!$C$2:$C$100,0)+1,0)))-INDIRECT(CONCATENATE("'2018-03 (Д)'!V",TEXT(MATCH($C76,'2018-03 (Д)'!$C$2:$C$100,0)+1,0))))/INDIRECT(CONCATENATE("'2018-03 (Д)'!V",TEXT(MATCH($C76,'2018-03 (Д)'!$C$2:$C$100,0)+1,0))))*100)</f>
        <v>12.7045916302898</v>
      </c>
      <c r="GL76" s="9">
        <f ca="1">IF(OR(INDIRECT(CONCATENATE("'2018-05 (Д)'!V",TEXT(MATCH($C76,'2018-05 (Д)'!$C$2:$C$100,0)+1,0)))="Н/Д",INDIRECT(CONCATENATE("'2018-04 (Д)'!V",TEXT(MATCH($C76,'2018-04 (Д)'!$C$2:$C$100,0)+1,0)))="Н/Д",AND(INDIRECT(CONCATENATE("'2018-05 (Д)'!V",TEXT(MATCH($C76,'2018-05 (Д)'!$C$2:$C$100,0)+1,0)))="Н/Д",INDIRECT(CONCATENATE("'2018-04 (Д)'!V",TEXT(MATCH($C76,'2018-04 (Д)'!$C$2:$C$100,0)+1,0))))),"Н/Д",((INDIRECT(CONCATENATE("'2018-05 (Д)'!V",TEXT(MATCH($C76,'2018-05 (Д)'!$C$2:$C$100,0)+1,0)))-INDIRECT(CONCATENATE("'2018-04 (Д)'!V",TEXT(MATCH($C76,'2018-04 (Д)'!$C$2:$C$100,0)+1,0))))/INDIRECT(CONCATENATE("'2018-04 (Д)'!V",TEXT(MATCH($C76,'2018-04 (Д)'!$C$2:$C$100,0)+1,0))))*100)</f>
        <v>54.138648508775802</v>
      </c>
      <c r="GM76" s="9">
        <f ca="1">IF(OR(INDIRECT(CONCATENATE("'2018-06 (Д)'!V",TEXT(MATCH($C76,'2018-06 (Д)'!$C$2:$C$100,0)+1,0)))="Н/Д",INDIRECT(CONCATENATE("'2018-05 (Д)'!V",TEXT(MATCH($C76,'2018-05 (Д)'!$C$2:$C$100,0)+1,0)))="Н/Д",AND(INDIRECT(CONCATENATE("'2018-06 (Д)'!V",TEXT(MATCH($C76,'2018-06 (Д)'!$C$2:$C$100,0)+1,0)))="Н/Д",INDIRECT(CONCATENATE("'2018-05 (Д)'!V",TEXT(MATCH($C76,'2018-05 (Д)'!$C$2:$C$100,0)+1,0))))),"Н/Д",((INDIRECT(CONCATENATE("'2018-06 (Д)'!V",TEXT(MATCH($C76,'2018-06 (Д)'!$C$2:$C$100,0)+1,0)))-INDIRECT(CONCATENATE("'2018-05 (Д)'!V",TEXT(MATCH($C76,'2018-05 (Д)'!$C$2:$C$100,0)+1,0))))/INDIRECT(CONCATENATE("'2018-05 (Д)'!V",TEXT(MATCH($C76,'2018-05 (Д)'!$C$2:$C$100,0)+1,0))))*100)</f>
        <v>-11.421911355329076</v>
      </c>
      <c r="GN76" s="9">
        <f ca="1">IF(OR(INDIRECT(CONCATENATE("'2018-07 (Д)'!V",TEXT(MATCH($C76,'2018-07 (Д)'!$C$2:$C$100,0)+1,0)))="Н/Д",INDIRECT(CONCATENATE("'2018-06 (Д)'!V",TEXT(MATCH($C76,'2018-06 (Д)'!$C$2:$C$100,0)+1,0)))="Н/Д",AND(INDIRECT(CONCATENATE("'2018-07 (Д)'!V",TEXT(MATCH($C76,'2018-07 (Д)'!$C$2:$C$100,0)+1,0)))="Н/Д",INDIRECT(CONCATENATE("'2018-06 (Д)'!V",TEXT(MATCH($C76,'2018-06 (Д)'!$C$2:$C$100,0)+1,0))))),"Н/Д",((INDIRECT(CONCATENATE("'2018-07 (Д)'!V",TEXT(MATCH($C76,'2018-07 (Д)'!$C$2:$C$100,0)+1,0)))-INDIRECT(CONCATENATE("'2018-06 (Д)'!V",TEXT(MATCH($C76,'2018-06 (Д)'!$C$2:$C$100,0)+1,0))))/INDIRECT(CONCATENATE("'2018-06 (Д)'!V",TEXT(MATCH($C76,'2018-06 (Д)'!$C$2:$C$100,0)+1,0))))*100)</f>
        <v>-5.4040226539600988</v>
      </c>
      <c r="GO76" s="9">
        <f ca="1">IF(OR(INDIRECT(CONCATENATE("'2018-08 (Д)'!V",TEXT(MATCH($C76,'2018-08 (Д)'!$C$2:$C$100,0)+1,0)))="Н/Д",INDIRECT(CONCATENATE("'2018-07 (Д)'!V",TEXT(MATCH($C76,'2018-07 (Д)'!$C$2:$C$100,0)+1,0)))="Н/Д",AND(INDIRECT(CONCATENATE("'2018-08 (Д)'!V",TEXT(MATCH($C76,'2018-08 (Д)'!$C$2:$C$100,0)+1,0)))="Н/Д",INDIRECT(CONCATENATE("'2018-07 (Д)'!V",TEXT(MATCH($C76,'2018-07 (Д)'!$C$2:$C$100,0)+1,0))))),"Н/Д",((INDIRECT(CONCATENATE("'2018-08 (Д)'!V",TEXT(MATCH($C76,'2018-08 (Д)'!$C$2:$C$100,0)+1,0)))-INDIRECT(CONCATENATE("'2018-07 (Д)'!V",TEXT(MATCH($C76,'2018-07 (Д)'!$C$2:$C$100,0)+1,0))))/INDIRECT(CONCATENATE("'2018-07 (Д)'!V",TEXT(MATCH($C76,'2018-07 (Д)'!$C$2:$C$100,0)+1,0))))*100)</f>
        <v>-18.48914728935112</v>
      </c>
      <c r="GP76" s="9">
        <f ca="1">IF(OR(INDIRECT(CONCATENATE("'2018-09 (Д)'!V",TEXT(MATCH($C76,'2018-09 (Д)'!$C$2:$C$100,0)+1,0)))="Н/Д",INDIRECT(CONCATENATE("'2018-08 (Д)'!V",TEXT(MATCH($C76,'2018-08 (Д)'!$C$2:$C$100,0)+1,0)))="Н/Д",AND(INDIRECT(CONCATENATE("'2018-09 (Д)'!V",TEXT(MATCH($C76,'2018-09 (Д)'!$C$2:$C$100,0)+1,0)))="Н/Д",INDIRECT(CONCATENATE("'2018-08 (Д)'!V",TEXT(MATCH($C76,'2018-08 (Д)'!$C$2:$C$100,0)+1,0))))),"Н/Д",((INDIRECT(CONCATENATE("'2018-09 (Д)'!V",TEXT(MATCH($C76,'2018-09 (Д)'!$C$2:$C$100,0)+1,0)))-INDIRECT(CONCATENATE("'2018-08 (Д)'!V",TEXT(MATCH($C76,'2018-08 (Д)'!$C$2:$C$100,0)+1,0))))/INDIRECT(CONCATENATE("'2018-08 (Д)'!V",TEXT(MATCH($C76,'2018-08 (Д)'!$C$2:$C$100,0)+1,0))))*100)</f>
        <v>12.126455394282749</v>
      </c>
      <c r="GQ76" s="9">
        <f ca="1">IF(OR(INDIRECT(CONCATENATE("'2018-10 (Д)'!V",TEXT(MATCH($C76,'2018-10 (Д)'!$C$2:$C$100,0)+1,0)))="Н/Д",INDIRECT(CONCATENATE("'2018-09 (Д)'!V",TEXT(MATCH($C76,'2018-09 (Д)'!$C$2:$C$100,0)+1,0)))="Н/Д",AND(INDIRECT(CONCATENATE("'2018-10 (Д)'!V",TEXT(MATCH($C76,'2018-10 (Д)'!$C$2:$C$100,0)+1,0)))="Н/Д",INDIRECT(CONCATENATE("'2018-09 (Д)'!V",TEXT(MATCH($C76,'2018-09 (Д)'!$C$2:$C$100,0)+1,0))))),"Н/Д",((INDIRECT(CONCATENATE("'2018-10 (Д)'!V",TEXT(MATCH($C76,'2018-10 (Д)'!$C$2:$C$100,0)+1,0)))-INDIRECT(CONCATENATE("'2018-09 (Д)'!V",TEXT(MATCH($C76,'2018-09 (Д)'!$C$2:$C$100,0)+1,0))))/INDIRECT(CONCATENATE("'2018-09 (Д)'!V",TEXT(MATCH($C76,'2018-09 (Д)'!$C$2:$C$100,0)+1,0))))*100)</f>
        <v>0.6392348138766244</v>
      </c>
      <c r="GR76" s="9">
        <f ca="1">IF(OR(INDIRECT(CONCATENATE("'2018-11 (Д)'!V",TEXT(MATCH($C76,'2018-11 (Д)'!$C$2:$C$100,0)+1,0)))="Н/Д",INDIRECT(CONCATENATE("'2018-10 (Д)'!V",TEXT(MATCH($C76,'2018-10 (Д)'!$C$2:$C$100,0)+1,0)))="Н/Д",AND(INDIRECT(CONCATENATE("'2018-11 (Д)'!V",TEXT(MATCH($C76,'2018-11 (Д)'!$C$2:$C$100,0)+1,0)))="Н/Д",INDIRECT(CONCATENATE("'2018-10 (Д)'!V",TEXT(MATCH($C76,'2018-10 (Д)'!$C$2:$C$100,0)+1,0))))),"Н/Д",((INDIRECT(CONCATENATE("'2018-11 (Д)'!V",TEXT(MATCH($C76,'2018-11 (Д)'!$C$2:$C$100,0)+1,0)))-INDIRECT(CONCATENATE("'2018-10 (Д)'!V",TEXT(MATCH($C76,'2018-10 (Д)'!$C$2:$C$100,0)+1,0))))/INDIRECT(CONCATENATE("'2018-10 (Д)'!V",TEXT(MATCH($C76,'2018-10 (Д)'!$C$2:$C$100,0)+1,0))))*100)</f>
        <v>30.193119635074527</v>
      </c>
      <c r="GS76" s="9">
        <f ca="1">IF(OR(INDIRECT(CONCATENATE("'2018-12 (Д)'!V",TEXT(MATCH($C76,'2018-12 (Д)'!$C$2:$C$100,0)+1,0)))="Н/Д",INDIRECT(CONCATENATE("'2018-11 (Д)'!V",TEXT(MATCH($C76,'2018-11 (Д)'!$C$2:$C$100,0)+1,0)))="Н/Д",AND(INDIRECT(CONCATENATE("'2018-12 (Д)'!V",TEXT(MATCH($C76,'2018-12 (Д)'!$C$2:$C$100,0)+1,0)))="Н/Д",INDIRECT(CONCATENATE("'2018-11 (Д)'!V",TEXT(MATCH($C76,'2018-11 (Д)'!$C$2:$C$100,0)+1,0))))),"Н/Д",((INDIRECT(CONCATENATE("'2018-12 (Д)'!V",TEXT(MATCH($C76,'2018-12 (Д)'!$C$2:$C$100,0)+1,0)))-INDIRECT(CONCATENATE("'2018-11 (Д)'!V",TEXT(MATCH($C76,'2018-11 (Д)'!$C$2:$C$100,0)+1,0))))/INDIRECT(CONCATENATE("'2018-11 (Д)'!V",TEXT(MATCH($C76,'2018-11 (Д)'!$C$2:$C$100,0)+1,0))))*100)</f>
        <v>3.6136433688553469</v>
      </c>
      <c r="GT76" s="9"/>
      <c r="GU76" s="9">
        <f ca="1">IF(OR(INDIRECT(CONCATENATE("'2018-03 (Д)'!W",TEXT(MATCH($C76,'2018-03 (Д)'!$C$2:$C$100,0)+1,0)))="Н/Д",INDIRECT(CONCATENATE("'2018-02 (Д)'!W",TEXT(MATCH($C76,'2018-02 (Д)'!$C$2:$C$100,0)+1,0)))="Н/Д",AND(INDIRECT(CONCATENATE("'2018-03 (Д)'!W",TEXT(MATCH($C76,'2018-03 (Д)'!$C$2:$C$100,0)+1,0)))="Н/Д",INDIRECT(CONCATENATE("'2018-02 (Д)'!W",TEXT(MATCH($C76,'2018-02 (Д)'!$C$2:$C$100,0)+1,0))))),"Н/Д",((INDIRECT(CONCATENATE("'2018-03 (Д)'!W",TEXT(MATCH($C76,'2018-03 (Д)'!$C$2:$C$100,0)+1,0)))-INDIRECT(CONCATENATE("'2018-02 (Д)'!W",TEXT(MATCH($C76,'2018-02 (Д)'!$C$2:$C$100,0)+1,0))))/INDIRECT(CONCATENATE("'2018-02 (Д)'!W",TEXT(MATCH($C76,'2018-02 (Д)'!$C$2:$C$100,0)+1,0))))*100)</f>
        <v>4.553240105191521</v>
      </c>
      <c r="GV76" s="9">
        <f ca="1">IF(OR(INDIRECT(CONCATENATE("'2018-04 (Д)'!W",TEXT(MATCH($C76,'2018-04 (Д)'!$C$2:$C$100,0)+1,0)))="Н/Д",INDIRECT(CONCATENATE("'2018-03 (Д)'!W",TEXT(MATCH($C76,'2018-03 (Д)'!$C$2:$C$100,0)+1,0)))="Н/Д",AND(INDIRECT(CONCATENATE("'2018-04 (Д)'!W",TEXT(MATCH($C76,'2018-04 (Д)'!$C$2:$C$100,0)+1,0)))="Н/Д",INDIRECT(CONCATENATE("'2018-03 (Д)'!W",TEXT(MATCH($C76,'2018-03 (Д)'!$C$2:$C$100,0)+1,0))))),"Н/Д",((INDIRECT(CONCATENATE("'2018-04 (Д)'!W",TEXT(MATCH($C76,'2018-04 (Д)'!$C$2:$C$100,0)+1,0)))-INDIRECT(CONCATENATE("'2018-03 (Д)'!W",TEXT(MATCH($C76,'2018-03 (Д)'!$C$2:$C$100,0)+1,0))))/INDIRECT(CONCATENATE("'2018-03 (Д)'!W",TEXT(MATCH($C76,'2018-03 (Д)'!$C$2:$C$100,0)+1,0))))*100)</f>
        <v>63.146299216039516</v>
      </c>
      <c r="GW76" s="9">
        <f ca="1">IF(OR(INDIRECT(CONCATENATE("'2018-05 (Д)'!W",TEXT(MATCH($C76,'2018-05 (Д)'!$C$2:$C$100,0)+1,0)))="Н/Д",INDIRECT(CONCATENATE("'2018-04 (Д)'!W",TEXT(MATCH($C76,'2018-04 (Д)'!$C$2:$C$100,0)+1,0)))="Н/Д",AND(INDIRECT(CONCATENATE("'2018-05 (Д)'!W",TEXT(MATCH($C76,'2018-05 (Д)'!$C$2:$C$100,0)+1,0)))="Н/Д",INDIRECT(CONCATENATE("'2018-04 (Д)'!W",TEXT(MATCH($C76,'2018-04 (Д)'!$C$2:$C$100,0)+1,0))))),"Н/Д",((INDIRECT(CONCATENATE("'2018-05 (Д)'!W",TEXT(MATCH($C76,'2018-05 (Д)'!$C$2:$C$100,0)+1,0)))-INDIRECT(CONCATENATE("'2018-04 (Д)'!W",TEXT(MATCH($C76,'2018-04 (Д)'!$C$2:$C$100,0)+1,0))))/INDIRECT(CONCATENATE("'2018-04 (Д)'!W",TEXT(MATCH($C76,'2018-04 (Д)'!$C$2:$C$100,0)+1,0))))*100)</f>
        <v>9.0072727094916107</v>
      </c>
      <c r="GX76" s="9">
        <f ca="1">IF(OR(INDIRECT(CONCATENATE("'2018-06 (Д)'!W",TEXT(MATCH($C76,'2018-06 (Д)'!$C$2:$C$100,0)+1,0)))="Н/Д",INDIRECT(CONCATENATE("'2018-05 (Д)'!W",TEXT(MATCH($C76,'2018-05 (Д)'!$C$2:$C$100,0)+1,0)))="Н/Д",AND(INDIRECT(CONCATENATE("'2018-06 (Д)'!W",TEXT(MATCH($C76,'2018-06 (Д)'!$C$2:$C$100,0)+1,0)))="Н/Д",INDIRECT(CONCATENATE("'2018-05 (Д)'!W",TEXT(MATCH($C76,'2018-05 (Д)'!$C$2:$C$100,0)+1,0))))),"Н/Д",((INDIRECT(CONCATENATE("'2018-06 (Д)'!W",TEXT(MATCH($C76,'2018-06 (Д)'!$C$2:$C$100,0)+1,0)))-INDIRECT(CONCATENATE("'2018-05 (Д)'!W",TEXT(MATCH($C76,'2018-05 (Д)'!$C$2:$C$100,0)+1,0))))/INDIRECT(CONCATENATE("'2018-05 (Д)'!W",TEXT(MATCH($C76,'2018-05 (Д)'!$C$2:$C$100,0)+1,0))))*100)</f>
        <v>-18.095995769039504</v>
      </c>
      <c r="GY76" s="9">
        <f ca="1">IF(OR(INDIRECT(CONCATENATE("'2018-07 (Д)'!W",TEXT(MATCH($C76,'2018-07 (Д)'!$C$2:$C$100,0)+1,0)))="Н/Д",INDIRECT(CONCATENATE("'2018-06 (Д)'!W",TEXT(MATCH($C76,'2018-06 (Д)'!$C$2:$C$100,0)+1,0)))="Н/Д",AND(INDIRECT(CONCATENATE("'2018-07 (Д)'!W",TEXT(MATCH($C76,'2018-07 (Д)'!$C$2:$C$100,0)+1,0)))="Н/Д",INDIRECT(CONCATENATE("'2018-06 (Д)'!W",TEXT(MATCH($C76,'2018-06 (Д)'!$C$2:$C$100,0)+1,0))))),"Н/Д",((INDIRECT(CONCATENATE("'2018-07 (Д)'!W",TEXT(MATCH($C76,'2018-07 (Д)'!$C$2:$C$100,0)+1,0)))-INDIRECT(CONCATENATE("'2018-06 (Д)'!W",TEXT(MATCH($C76,'2018-06 (Д)'!$C$2:$C$100,0)+1,0))))/INDIRECT(CONCATENATE("'2018-06 (Д)'!W",TEXT(MATCH($C76,'2018-06 (Д)'!$C$2:$C$100,0)+1,0))))*100)</f>
        <v>-13.267836321349105</v>
      </c>
      <c r="GZ76" s="9">
        <f ca="1">IF(OR(INDIRECT(CONCATENATE("'2018-08 (Д)'!W",TEXT(MATCH($C76,'2018-08 (Д)'!$C$2:$C$100,0)+1,0)))="Н/Д",INDIRECT(CONCATENATE("'2018-07 (Д)'!W",TEXT(MATCH($C76,'2018-07 (Д)'!$C$2:$C$100,0)+1,0)))="Н/Д",AND(INDIRECT(CONCATENATE("'2018-08 (Д)'!W",TEXT(MATCH($C76,'2018-08 (Д)'!$C$2:$C$100,0)+1,0)))="Н/Д",INDIRECT(CONCATENATE("'2018-07 (Д)'!W",TEXT(MATCH($C76,'2018-07 (Д)'!$C$2:$C$100,0)+1,0))))),"Н/Д",((INDIRECT(CONCATENATE("'2018-08 (Д)'!W",TEXT(MATCH($C76,'2018-08 (Д)'!$C$2:$C$100,0)+1,0)))-INDIRECT(CONCATENATE("'2018-07 (Д)'!W",TEXT(MATCH($C76,'2018-07 (Д)'!$C$2:$C$100,0)+1,0))))/INDIRECT(CONCATENATE("'2018-07 (Д)'!W",TEXT(MATCH($C76,'2018-07 (Д)'!$C$2:$C$100,0)+1,0))))*100)</f>
        <v>45.360146426170338</v>
      </c>
      <c r="HA76" s="9">
        <f ca="1">IF(OR(INDIRECT(CONCATENATE("'2018-09 (Д)'!W",TEXT(MATCH($C76,'2018-09 (Д)'!$C$2:$C$100,0)+1,0)))="Н/Д",INDIRECT(CONCATENATE("'2018-08 (Д)'!W",TEXT(MATCH($C76,'2018-08 (Д)'!$C$2:$C$100,0)+1,0)))="Н/Д",AND(INDIRECT(CONCATENATE("'2018-09 (Д)'!W",TEXT(MATCH($C76,'2018-09 (Д)'!$C$2:$C$100,0)+1,0)))="Н/Д",INDIRECT(CONCATENATE("'2018-08 (Д)'!W",TEXT(MATCH($C76,'2018-08 (Д)'!$C$2:$C$100,0)+1,0))))),"Н/Д",((INDIRECT(CONCATENATE("'2018-09 (Д)'!W",TEXT(MATCH($C76,'2018-09 (Д)'!$C$2:$C$100,0)+1,0)))-INDIRECT(CONCATENATE("'2018-08 (Д)'!W",TEXT(MATCH($C76,'2018-08 (Д)'!$C$2:$C$100,0)+1,0))))/INDIRECT(CONCATENATE("'2018-08 (Д)'!W",TEXT(MATCH($C76,'2018-08 (Д)'!$C$2:$C$100,0)+1,0))))*100)</f>
        <v>-28.935597756407134</v>
      </c>
      <c r="HB76" s="9">
        <f ca="1">IF(OR(INDIRECT(CONCATENATE("'2018-10 (Д)'!W",TEXT(MATCH($C76,'2018-10 (Д)'!$C$2:$C$100,0)+1,0)))="Н/Д",INDIRECT(CONCATENATE("'2018-09 (Д)'!W",TEXT(MATCH($C76,'2018-09 (Д)'!$C$2:$C$100,0)+1,0)))="Н/Д",AND(INDIRECT(CONCATENATE("'2018-10 (Д)'!W",TEXT(MATCH($C76,'2018-10 (Д)'!$C$2:$C$100,0)+1,0)))="Н/Д",INDIRECT(CONCATENATE("'2018-09 (Д)'!W",TEXT(MATCH($C76,'2018-09 (Д)'!$C$2:$C$100,0)+1,0))))),"Н/Д",((INDIRECT(CONCATENATE("'2018-10 (Д)'!W",TEXT(MATCH($C76,'2018-10 (Д)'!$C$2:$C$100,0)+1,0)))-INDIRECT(CONCATENATE("'2018-09 (Д)'!W",TEXT(MATCH($C76,'2018-09 (Д)'!$C$2:$C$100,0)+1,0))))/INDIRECT(CONCATENATE("'2018-09 (Д)'!W",TEXT(MATCH($C76,'2018-09 (Д)'!$C$2:$C$100,0)+1,0))))*100)</f>
        <v>-7.1625919160956339</v>
      </c>
      <c r="HC76" s="9">
        <f ca="1">IF(OR(INDIRECT(CONCATENATE("'2018-11 (Д)'!W",TEXT(MATCH($C76,'2018-11 (Д)'!$C$2:$C$100,0)+1,0)))="Н/Д",INDIRECT(CONCATENATE("'2018-10 (Д)'!W",TEXT(MATCH($C76,'2018-10 (Д)'!$C$2:$C$100,0)+1,0)))="Н/Д",AND(INDIRECT(CONCATENATE("'2018-11 (Д)'!W",TEXT(MATCH($C76,'2018-11 (Д)'!$C$2:$C$100,0)+1,0)))="Н/Д",INDIRECT(CONCATENATE("'2018-10 (Д)'!W",TEXT(MATCH($C76,'2018-10 (Д)'!$C$2:$C$100,0)+1,0))))),"Н/Д",((INDIRECT(CONCATENATE("'2018-11 (Д)'!W",TEXT(MATCH($C76,'2018-11 (Д)'!$C$2:$C$100,0)+1,0)))-INDIRECT(CONCATENATE("'2018-10 (Д)'!W",TEXT(MATCH($C76,'2018-10 (Д)'!$C$2:$C$100,0)+1,0))))/INDIRECT(CONCATENATE("'2018-10 (Д)'!W",TEXT(MATCH($C76,'2018-10 (Д)'!$C$2:$C$100,0)+1,0))))*100)</f>
        <v>74.75805330031794</v>
      </c>
      <c r="HD76" s="9">
        <f ca="1">IF(OR(INDIRECT(CONCATENATE("'2018-12 (Д)'!W",TEXT(MATCH($C76,'2018-12 (Д)'!$C$2:$C$100,0)+1,0)))="Н/Д",INDIRECT(CONCATENATE("'2018-11 (Д)'!W",TEXT(MATCH($C76,'2018-11 (Д)'!$C$2:$C$100,0)+1,0)))="Н/Д",AND(INDIRECT(CONCATENATE("'2018-12 (Д)'!W",TEXT(MATCH($C76,'2018-12 (Д)'!$C$2:$C$100,0)+1,0)))="Н/Д",INDIRECT(CONCATENATE("'2018-11 (Д)'!W",TEXT(MATCH($C76,'2018-11 (Д)'!$C$2:$C$100,0)+1,0))))),"Н/Д",((INDIRECT(CONCATENATE("'2018-12 (Д)'!W",TEXT(MATCH($C76,'2018-12 (Д)'!$C$2:$C$100,0)+1,0)))-INDIRECT(CONCATENATE("'2018-11 (Д)'!W",TEXT(MATCH($C76,'2018-11 (Д)'!$C$2:$C$100,0)+1,0))))/INDIRECT(CONCATENATE("'2018-11 (Д)'!W",TEXT(MATCH($C76,'2018-11 (Д)'!$C$2:$C$100,0)+1,0))))*100)</f>
        <v>-10.510678552749365</v>
      </c>
    </row>
    <row r="77" spans="1:212" x14ac:dyDescent="0.25">
      <c r="A77" s="2" t="s">
        <v>87</v>
      </c>
      <c r="B77" s="2" t="s">
        <v>102</v>
      </c>
      <c r="C77" s="15">
        <v>28000000</v>
      </c>
      <c r="D77" s="9"/>
      <c r="E77" s="9">
        <f ca="1">IF(OR(INDIRECT(CONCATENATE("'2018-03 (Д)'!E",TEXT(MATCH($C77,'2018-03 (Д)'!$C$2:$C$100,0)+1,0)))="Н/Д",INDIRECT(CONCATENATE("'2018-02 (Д)'!E",TEXT(MATCH($C77,'2018-02 (Д)'!$C$2:$C$100,0)+1,0)))="Н/Д",AND(INDIRECT(CONCATENATE("'2018-03 (Д)'!E",TEXT(MATCH($C77,'2018-03 (Д)'!$C$2:$C$100,0)+1,0)))="Н/Д",INDIRECT(CONCATENATE("'2018-02 (Д)'!E",TEXT(MATCH($C77,'2018-02 (Д)'!$C$2:$C$100,0)+1,0))))),"Н/Д",((INDIRECT(CONCATENATE("'2018-03 (Д)'!E",TEXT(MATCH($C77,'2018-03 (Д)'!$C$2:$C$100,0)+1,0)))-INDIRECT(CONCATENATE("'2018-02 (Д)'!E",TEXT(MATCH($C77,'2018-02 (Д)'!$C$2:$C$100,0)+1,0))))/INDIRECT(CONCATENATE("'2018-02 (Д)'!E",TEXT(MATCH($C77,'2018-02 (Д)'!$C$2:$C$100,0)+1,0))))*100)</f>
        <v>30.905818227391986</v>
      </c>
      <c r="F77" s="9">
        <f ca="1">IF(OR(INDIRECT(CONCATENATE("'2018-04 (Д)'!E",TEXT(MATCH($C77,'2018-04 (Д)'!$C$2:$C$100,0)+1,0)))="Н/Д",INDIRECT(CONCATENATE("'2018-03 (Д)'!E",TEXT(MATCH($C77,'2018-03 (Д)'!$C$2:$C$100,0)+1,0)))="Н/Д",AND(INDIRECT(CONCATENATE("'2018-04 (Д)'!E",TEXT(MATCH($C77,'2018-04 (Д)'!$C$2:$C$100,0)+1,0)))="Н/Д",INDIRECT(CONCATENATE("'2018-03 (Д)'!E",TEXT(MATCH($C77,'2018-03 (Д)'!$C$2:$C$100,0)+1,0))))),"Н/Д",((INDIRECT(CONCATENATE("'2018-04 (Д)'!E",TEXT(MATCH($C77,'2018-04 (Д)'!$C$2:$C$100,0)+1,0)))-INDIRECT(CONCATENATE("'2018-03 (Д)'!E",TEXT(MATCH($C77,'2018-03 (Д)'!$C$2:$C$100,0)+1,0))))/INDIRECT(CONCATENATE("'2018-03 (Д)'!E",TEXT(MATCH($C77,'2018-03 (Д)'!$C$2:$C$100,0)+1,0))))*100)</f>
        <v>83.845646363142706</v>
      </c>
      <c r="G77" s="9">
        <f ca="1">IF(OR(INDIRECT(CONCATENATE("'2018-05 (Д)'!E",TEXT(MATCH($C77,'2018-05 (Д)'!$C$2:$C$100,0)+1,0)))="Н/Д",INDIRECT(CONCATENATE("'2018-04 (Д)'!E",TEXT(MATCH($C77,'2018-04 (Д)'!$C$2:$C$100,0)+1,0)))="Н/Д",AND(INDIRECT(CONCATENATE("'2018-05 (Д)'!E",TEXT(MATCH($C77,'2018-05 (Д)'!$C$2:$C$100,0)+1,0)))="Н/Д",INDIRECT(CONCATENATE("'2018-04 (Д)'!E",TEXT(MATCH($C77,'2018-04 (Д)'!$C$2:$C$100,0)+1,0))))),"Н/Д",((INDIRECT(CONCATENATE("'2018-05 (Д)'!E",TEXT(MATCH($C77,'2018-05 (Д)'!$C$2:$C$100,0)+1,0)))-INDIRECT(CONCATENATE("'2018-04 (Д)'!E",TEXT(MATCH($C77,'2018-04 (Д)'!$C$2:$C$100,0)+1,0))))/INDIRECT(CONCATENATE("'2018-04 (Д)'!E",TEXT(MATCH($C77,'2018-04 (Д)'!$C$2:$C$100,0)+1,0))))*100)</f>
        <v>-6.3536691193483819</v>
      </c>
      <c r="H77" s="9">
        <f ca="1">IF(OR(INDIRECT(CONCATENATE("'2018-06 (Д)'!E",TEXT(MATCH($C77,'2018-06 (Д)'!$C$2:$C$100,0)+1,0)))="Н/Д",INDIRECT(CONCATENATE("'2018-05 (Д)'!E",TEXT(MATCH($C77,'2018-05 (Д)'!$C$2:$C$100,0)+1,0)))="Н/Д",AND(INDIRECT(CONCATENATE("'2018-06 (Д)'!E",TEXT(MATCH($C77,'2018-06 (Д)'!$C$2:$C$100,0)+1,0)))="Н/Д",INDIRECT(CONCATENATE("'2018-05 (Д)'!E",TEXT(MATCH($C77,'2018-05 (Д)'!$C$2:$C$100,0)+1,0))))),"Н/Д",((INDIRECT(CONCATENATE("'2018-06 (Д)'!E",TEXT(MATCH($C77,'2018-06 (Д)'!$C$2:$C$100,0)+1,0)))-INDIRECT(CONCATENATE("'2018-05 (Д)'!E",TEXT(MATCH($C77,'2018-05 (Д)'!$C$2:$C$100,0)+1,0))))/INDIRECT(CONCATENATE("'2018-05 (Д)'!E",TEXT(MATCH($C77,'2018-05 (Д)'!$C$2:$C$100,0)+1,0))))*100)</f>
        <v>-3.5711762844014325</v>
      </c>
      <c r="I77" s="9">
        <f ca="1">IF(OR(INDIRECT(CONCATENATE("'2018-07 (Д)'!E",TEXT(MATCH($C77,'2018-07 (Д)'!$C$2:$C$100,0)+1,0)))="Н/Д",INDIRECT(CONCATENATE("'2018-06 (Д)'!E",TEXT(MATCH($C77,'2018-06 (Д)'!$C$2:$C$100,0)+1,0)))="Н/Д",AND(INDIRECT(CONCATENATE("'2018-07 (Д)'!E",TEXT(MATCH($C77,'2018-07 (Д)'!$C$2:$C$100,0)+1,0)))="Н/Д",INDIRECT(CONCATENATE("'2018-06 (Д)'!E",TEXT(MATCH($C77,'2018-06 (Д)'!$C$2:$C$100,0)+1,0))))),"Н/Д",((INDIRECT(CONCATENATE("'2018-07 (Д)'!E",TEXT(MATCH($C77,'2018-07 (Д)'!$C$2:$C$100,0)+1,0)))-INDIRECT(CONCATENATE("'2018-06 (Д)'!E",TEXT(MATCH($C77,'2018-06 (Д)'!$C$2:$C$100,0)+1,0))))/INDIRECT(CONCATENATE("'2018-06 (Д)'!E",TEXT(MATCH($C77,'2018-06 (Д)'!$C$2:$C$100,0)+1,0))))*100)</f>
        <v>-29.084029243525595</v>
      </c>
      <c r="J77" s="9">
        <f ca="1">IF(OR(INDIRECT(CONCATENATE("'2018-08 (Д)'!E",TEXT(MATCH($C77,'2018-08 (Д)'!$C$2:$C$100,0)+1,0)))="Н/Д",INDIRECT(CONCATENATE("'2018-07 (Д)'!E",TEXT(MATCH($C77,'2018-07 (Д)'!$C$2:$C$100,0)+1,0)))="Н/Д",AND(INDIRECT(CONCATENATE("'2018-08 (Д)'!E",TEXT(MATCH($C77,'2018-08 (Д)'!$C$2:$C$100,0)+1,0)))="Н/Д",INDIRECT(CONCATENATE("'2018-07 (Д)'!E",TEXT(MATCH($C77,'2018-07 (Д)'!$C$2:$C$100,0)+1,0))))),"Н/Д",((INDIRECT(CONCATENATE("'2018-08 (Д)'!E",TEXT(MATCH($C77,'2018-08 (Д)'!$C$2:$C$100,0)+1,0)))-INDIRECT(CONCATENATE("'2018-07 (Д)'!E",TEXT(MATCH($C77,'2018-07 (Д)'!$C$2:$C$100,0)+1,0))))/INDIRECT(CONCATENATE("'2018-07 (Д)'!E",TEXT(MATCH($C77,'2018-07 (Д)'!$C$2:$C$100,0)+1,0))))*100)</f>
        <v>67.310451275045764</v>
      </c>
      <c r="K77" s="9">
        <f ca="1">IF(OR(INDIRECT(CONCATENATE("'2018-09 (Д)'!E",TEXT(MATCH($C77,'2018-09 (Д)'!$C$2:$C$100,0)+1,0)))="Н/Д",INDIRECT(CONCATENATE("'2018-08 (Д)'!E",TEXT(MATCH($C77,'2018-08 (Д)'!$C$2:$C$100,0)+1,0)))="Н/Д",AND(INDIRECT(CONCATENATE("'2018-09 (Д)'!E",TEXT(MATCH($C77,'2018-09 (Д)'!$C$2:$C$100,0)+1,0)))="Н/Д",INDIRECT(CONCATENATE("'2018-08 (Д)'!E",TEXT(MATCH($C77,'2018-08 (Д)'!$C$2:$C$100,0)+1,0))))),"Н/Д",((INDIRECT(CONCATENATE("'2018-09 (Д)'!E",TEXT(MATCH($C77,'2018-09 (Д)'!$C$2:$C$100,0)+1,0)))-INDIRECT(CONCATENATE("'2018-08 (Д)'!E",TEXT(MATCH($C77,'2018-08 (Д)'!$C$2:$C$100,0)+1,0))))/INDIRECT(CONCATENATE("'2018-08 (Д)'!E",TEXT(MATCH($C77,'2018-08 (Д)'!$C$2:$C$100,0)+1,0))))*100)</f>
        <v>-37.876418648583595</v>
      </c>
      <c r="L77" s="9">
        <f ca="1">IF(OR(INDIRECT(CONCATENATE("'2018-10 (Д)'!E",TEXT(MATCH($C77,'2018-10 (Д)'!$C$2:$C$100,0)+1,0)))="Н/Д",INDIRECT(CONCATENATE("'2018-09 (Д)'!E",TEXT(MATCH($C77,'2018-09 (Д)'!$C$2:$C$100,0)+1,0)))="Н/Д",AND(INDIRECT(CONCATENATE("'2018-10 (Д)'!E",TEXT(MATCH($C77,'2018-10 (Д)'!$C$2:$C$100,0)+1,0)))="Н/Д",INDIRECT(CONCATENATE("'2018-09 (Д)'!E",TEXT(MATCH($C77,'2018-09 (Д)'!$C$2:$C$100,0)+1,0))))),"Н/Д",((INDIRECT(CONCATENATE("'2018-10 (Д)'!E",TEXT(MATCH($C77,'2018-10 (Д)'!$C$2:$C$100,0)+1,0)))-INDIRECT(CONCATENATE("'2018-09 (Д)'!E",TEXT(MATCH($C77,'2018-09 (Д)'!$C$2:$C$100,0)+1,0))))/INDIRECT(CONCATENATE("'2018-09 (Д)'!E",TEXT(MATCH($C77,'2018-09 (Д)'!$C$2:$C$100,0)+1,0))))*100)</f>
        <v>-14.379455739558633</v>
      </c>
      <c r="M77" s="9">
        <f ca="1">IF(OR(INDIRECT(CONCATENATE("'2018-11 (Д)'!E",TEXT(MATCH($C77,'2018-11 (Д)'!$C$2:$C$100,0)+1,0)))="Н/Д",INDIRECT(CONCATENATE("'2018-10 (Д)'!E",TEXT(MATCH($C77,'2018-10 (Д)'!$C$2:$C$100,0)+1,0)))="Н/Д",AND(INDIRECT(CONCATENATE("'2018-11 (Д)'!E",TEXT(MATCH($C77,'2018-11 (Д)'!$C$2:$C$100,0)+1,0)))="Н/Д",INDIRECT(CONCATENATE("'2018-10 (Д)'!E",TEXT(MATCH($C77,'2018-10 (Д)'!$C$2:$C$100,0)+1,0))))),"Н/Д",((INDIRECT(CONCATENATE("'2018-11 (Д)'!E",TEXT(MATCH($C77,'2018-11 (Д)'!$C$2:$C$100,0)+1,0)))-INDIRECT(CONCATENATE("'2018-10 (Д)'!E",TEXT(MATCH($C77,'2018-10 (Д)'!$C$2:$C$100,0)+1,0))))/INDIRECT(CONCATENATE("'2018-10 (Д)'!E",TEXT(MATCH($C77,'2018-10 (Д)'!$C$2:$C$100,0)+1,0))))*100)</f>
        <v>110.44205376745167</v>
      </c>
      <c r="N77" s="9">
        <f ca="1">IF(OR(INDIRECT(CONCATENATE("'2018-12 (Д)'!E",TEXT(MATCH($C77,'2018-12 (Д)'!$C$2:$C$100,0)+1,0)))="Н/Д",INDIRECT(CONCATENATE("'2018-11 (Д)'!E",TEXT(MATCH($C77,'2018-11 (Д)'!$C$2:$C$100,0)+1,0)))="Н/Д",AND(INDIRECT(CONCATENATE("'2018-12 (Д)'!E",TEXT(MATCH($C77,'2018-12 (Д)'!$C$2:$C$100,0)+1,0)))="Н/Д",INDIRECT(CONCATENATE("'2018-11 (Д)'!E",TEXT(MATCH($C77,'2018-11 (Д)'!$C$2:$C$100,0)+1,0))))),"Н/Д",((INDIRECT(CONCATENATE("'2018-12 (Д)'!E",TEXT(MATCH($C77,'2018-12 (Д)'!$C$2:$C$100,0)+1,0)))-INDIRECT(CONCATENATE("'2018-11 (Д)'!E",TEXT(MATCH($C77,'2018-11 (Д)'!$C$2:$C$100,0)+1,0))))/INDIRECT(CONCATENATE("'2018-11 (Д)'!E",TEXT(MATCH($C77,'2018-11 (Д)'!$C$2:$C$100,0)+1,0))))*100)</f>
        <v>-33.707933818222287</v>
      </c>
      <c r="O77" s="9"/>
      <c r="P77" s="9">
        <f ca="1">IF(OR(INDIRECT(CONCATENATE("'2018-03 (Д)'!F",TEXT(MATCH($C77,'2018-03 (Д)'!$C$2:$C$100,0)+1,0)))="Н/Д",INDIRECT(CONCATENATE("'2018-02 (Д)'!F",TEXT(MATCH($C77,'2018-02 (Д)'!$C$2:$C$100,0)+1,0)))="Н/Д",AND(INDIRECT(CONCATENATE("'2018-03 (Д)'!F",TEXT(MATCH($C77,'2018-03 (Д)'!$C$2:$C$100,0)+1,0)))="Н/Д",INDIRECT(CONCATENATE("'2018-02 (Д)'!F",TEXT(MATCH($C77,'2018-02 (Д)'!$C$2:$C$100,0)+1,0))))),"Н/Д",((INDIRECT(CONCATENATE("'2018-03 (Д)'!F",TEXT(MATCH($C77,'2018-03 (Д)'!$C$2:$C$100,0)+1,0)))-INDIRECT(CONCATENATE("'2018-02 (Д)'!F",TEXT(MATCH($C77,'2018-02 (Д)'!$C$2:$C$100,0)+1,0))))/INDIRECT(CONCATENATE("'2018-02 (Д)'!F",TEXT(MATCH($C77,'2018-02 (Д)'!$C$2:$C$100,0)+1,0))))*100)</f>
        <v>4.6515296178597643</v>
      </c>
      <c r="Q77" s="9">
        <f ca="1">IF(OR(INDIRECT(CONCATENATE("'2018-04 (Д)'!F",TEXT(MATCH($C77,'2018-04 (Д)'!$C$2:$C$100,0)+1,0)))="Н/Д",INDIRECT(CONCATENATE("'2018-03 (Д)'!F",TEXT(MATCH($C77,'2018-03 (Д)'!$C$2:$C$100,0)+1,0)))="Н/Д",AND(INDIRECT(CONCATENATE("'2018-04 (Д)'!F",TEXT(MATCH($C77,'2018-04 (Д)'!$C$2:$C$100,0)+1,0)))="Н/Д",INDIRECT(CONCATENATE("'2018-03 (Д)'!F",TEXT(MATCH($C77,'2018-03 (Д)'!$C$2:$C$100,0)+1,0))))),"Н/Д",((INDIRECT(CONCATENATE("'2018-04 (Д)'!F",TEXT(MATCH($C77,'2018-04 (Д)'!$C$2:$C$100,0)+1,0)))-INDIRECT(CONCATENATE("'2018-03 (Д)'!F",TEXT(MATCH($C77,'2018-03 (Д)'!$C$2:$C$100,0)+1,0))))/INDIRECT(CONCATENATE("'2018-03 (Д)'!F",TEXT(MATCH($C77,'2018-03 (Д)'!$C$2:$C$100,0)+1,0))))*100)</f>
        <v>101.70193838206217</v>
      </c>
      <c r="R77" s="9">
        <f ca="1">IF(OR(INDIRECT(CONCATENATE("'2018-05 (Д)'!F",TEXT(MATCH($C77,'2018-05 (Д)'!$C$2:$C$100,0)+1,0)))="Н/Д",INDIRECT(CONCATENATE("'2018-04 (Д)'!F",TEXT(MATCH($C77,'2018-04 (Д)'!$C$2:$C$100,0)+1,0)))="Н/Д",AND(INDIRECT(CONCATENATE("'2018-05 (Д)'!F",TEXT(MATCH($C77,'2018-05 (Д)'!$C$2:$C$100,0)+1,0)))="Н/Д",INDIRECT(CONCATENATE("'2018-04 (Д)'!F",TEXT(MATCH($C77,'2018-04 (Д)'!$C$2:$C$100,0)+1,0))))),"Н/Д",((INDIRECT(CONCATENATE("'2018-05 (Д)'!F",TEXT(MATCH($C77,'2018-05 (Д)'!$C$2:$C$100,0)+1,0)))-INDIRECT(CONCATENATE("'2018-04 (Д)'!F",TEXT(MATCH($C77,'2018-04 (Д)'!$C$2:$C$100,0)+1,0))))/INDIRECT(CONCATENATE("'2018-04 (Д)'!F",TEXT(MATCH($C77,'2018-04 (Д)'!$C$2:$C$100,0)+1,0))))*100)</f>
        <v>-18.062141604355968</v>
      </c>
      <c r="S77" s="9">
        <f ca="1">IF(OR(INDIRECT(CONCATENATE("'2018-06 (Д)'!F",TEXT(MATCH($C77,'2018-06 (Д)'!$C$2:$C$100,0)+1,0)))="Н/Д",INDIRECT(CONCATENATE("'2018-05 (Д)'!F",TEXT(MATCH($C77,'2018-05 (Д)'!$C$2:$C$100,0)+1,0)))="Н/Д",AND(INDIRECT(CONCATENATE("'2018-06 (Д)'!F",TEXT(MATCH($C77,'2018-06 (Д)'!$C$2:$C$100,0)+1,0)))="Н/Д",INDIRECT(CONCATENATE("'2018-05 (Д)'!F",TEXT(MATCH($C77,'2018-05 (Д)'!$C$2:$C$100,0)+1,0))))),"Н/Д",((INDIRECT(CONCATENATE("'2018-06 (Д)'!F",TEXT(MATCH($C77,'2018-06 (Д)'!$C$2:$C$100,0)+1,0)))-INDIRECT(CONCATENATE("'2018-05 (Д)'!F",TEXT(MATCH($C77,'2018-05 (Д)'!$C$2:$C$100,0)+1,0))))/INDIRECT(CONCATENATE("'2018-05 (Д)'!F",TEXT(MATCH($C77,'2018-05 (Д)'!$C$2:$C$100,0)+1,0))))*100)</f>
        <v>5.6192399122313006</v>
      </c>
      <c r="T77" s="9">
        <f ca="1">IF(OR(INDIRECT(CONCATENATE("'2018-07 (Д)'!F",TEXT(MATCH($C77,'2018-07 (Д)'!$C$2:$C$100,0)+1,0)))="Н/Д",INDIRECT(CONCATENATE("'2018-06 (Д)'!F",TEXT(MATCH($C77,'2018-06 (Д)'!$C$2:$C$100,0)+1,0)))="Н/Д",AND(INDIRECT(CONCATENATE("'2018-07 (Д)'!F",TEXT(MATCH($C77,'2018-07 (Д)'!$C$2:$C$100,0)+1,0)))="Н/Д",INDIRECT(CONCATENATE("'2018-06 (Д)'!F",TEXT(MATCH($C77,'2018-06 (Д)'!$C$2:$C$100,0)+1,0))))),"Н/Д",((INDIRECT(CONCATENATE("'2018-07 (Д)'!F",TEXT(MATCH($C77,'2018-07 (Д)'!$C$2:$C$100,0)+1,0)))-INDIRECT(CONCATENATE("'2018-06 (Д)'!F",TEXT(MATCH($C77,'2018-06 (Д)'!$C$2:$C$100,0)+1,0))))/INDIRECT(CONCATENATE("'2018-06 (Д)'!F",TEXT(MATCH($C77,'2018-06 (Д)'!$C$2:$C$100,0)+1,0))))*100)</f>
        <v>-37.429274204633003</v>
      </c>
      <c r="U77" s="9">
        <f ca="1">IF(OR(INDIRECT(CONCATENATE("'2018-08 (Д)'!F",TEXT(MATCH($C77,'2018-08 (Д)'!$C$2:$C$100,0)+1,0)))="Н/Д",INDIRECT(CONCATENATE("'2018-07 (Д)'!F",TEXT(MATCH($C77,'2018-07 (Д)'!$C$2:$C$100,0)+1,0)))="Н/Д",AND(INDIRECT(CONCATENATE("'2018-08 (Д)'!F",TEXT(MATCH($C77,'2018-08 (Д)'!$C$2:$C$100,0)+1,0)))="Н/Д",INDIRECT(CONCATENATE("'2018-07 (Д)'!F",TEXT(MATCH($C77,'2018-07 (Д)'!$C$2:$C$100,0)+1,0))))),"Н/Д",((INDIRECT(CONCATENATE("'2018-08 (Д)'!F",TEXT(MATCH($C77,'2018-08 (Д)'!$C$2:$C$100,0)+1,0)))-INDIRECT(CONCATENATE("'2018-07 (Д)'!F",TEXT(MATCH($C77,'2018-07 (Д)'!$C$2:$C$100,0)+1,0))))/INDIRECT(CONCATENATE("'2018-07 (Д)'!F",TEXT(MATCH($C77,'2018-07 (Д)'!$C$2:$C$100,0)+1,0))))*100)</f>
        <v>98.753192469249413</v>
      </c>
      <c r="V77" s="9">
        <f ca="1">IF(OR(INDIRECT(CONCATENATE("'2018-09 (Д)'!F",TEXT(MATCH($C77,'2018-09 (Д)'!$C$2:$C$100,0)+1,0)))="Н/Д",INDIRECT(CONCATENATE("'2018-08 (Д)'!F",TEXT(MATCH($C77,'2018-08 (Д)'!$C$2:$C$100,0)+1,0)))="Н/Д",AND(INDIRECT(CONCATENATE("'2018-09 (Д)'!F",TEXT(MATCH($C77,'2018-09 (Д)'!$C$2:$C$100,0)+1,0)))="Н/Д",INDIRECT(CONCATENATE("'2018-08 (Д)'!F",TEXT(MATCH($C77,'2018-08 (Д)'!$C$2:$C$100,0)+1,0))))),"Н/Д",((INDIRECT(CONCATENATE("'2018-09 (Д)'!F",TEXT(MATCH($C77,'2018-09 (Д)'!$C$2:$C$100,0)+1,0)))-INDIRECT(CONCATENATE("'2018-08 (Д)'!F",TEXT(MATCH($C77,'2018-08 (Д)'!$C$2:$C$100,0)+1,0))))/INDIRECT(CONCATENATE("'2018-08 (Д)'!F",TEXT(MATCH($C77,'2018-08 (Д)'!$C$2:$C$100,0)+1,0))))*100)</f>
        <v>-45.459663124954979</v>
      </c>
      <c r="W77" s="9">
        <f ca="1">IF(OR(INDIRECT(CONCATENATE("'2018-10 (Д)'!F",TEXT(MATCH($C77,'2018-10 (Д)'!$C$2:$C$100,0)+1,0)))="Н/Д",INDIRECT(CONCATENATE("'2018-09 (Д)'!F",TEXT(MATCH($C77,'2018-09 (Д)'!$C$2:$C$100,0)+1,0)))="Н/Д",AND(INDIRECT(CONCATENATE("'2018-10 (Д)'!F",TEXT(MATCH($C77,'2018-10 (Д)'!$C$2:$C$100,0)+1,0)))="Н/Д",INDIRECT(CONCATENATE("'2018-09 (Д)'!F",TEXT(MATCH($C77,'2018-09 (Д)'!$C$2:$C$100,0)+1,0))))),"Н/Д",((INDIRECT(CONCATENATE("'2018-10 (Д)'!F",TEXT(MATCH($C77,'2018-10 (Д)'!$C$2:$C$100,0)+1,0)))-INDIRECT(CONCATENATE("'2018-09 (Д)'!F",TEXT(MATCH($C77,'2018-09 (Д)'!$C$2:$C$100,0)+1,0))))/INDIRECT(CONCATENATE("'2018-09 (Д)'!F",TEXT(MATCH($C77,'2018-09 (Д)'!$C$2:$C$100,0)+1,0))))*100)</f>
        <v>-15.390696970882894</v>
      </c>
      <c r="X77" s="9">
        <f ca="1">IF(OR(INDIRECT(CONCATENATE("'2018-11 (Д)'!F",TEXT(MATCH($C77,'2018-11 (Д)'!$C$2:$C$100,0)+1,0)))="Н/Д",INDIRECT(CONCATENATE("'2018-10 (Д)'!F",TEXT(MATCH($C77,'2018-10 (Д)'!$C$2:$C$100,0)+1,0)))="Н/Д",AND(INDIRECT(CONCATENATE("'2018-11 (Д)'!F",TEXT(MATCH($C77,'2018-11 (Д)'!$C$2:$C$100,0)+1,0)))="Н/Д",INDIRECT(CONCATENATE("'2018-10 (Д)'!F",TEXT(MATCH($C77,'2018-10 (Д)'!$C$2:$C$100,0)+1,0))))),"Н/Д",((INDIRECT(CONCATENATE("'2018-11 (Д)'!F",TEXT(MATCH($C77,'2018-11 (Д)'!$C$2:$C$100,0)+1,0)))-INDIRECT(CONCATENATE("'2018-10 (Д)'!F",TEXT(MATCH($C77,'2018-10 (Д)'!$C$2:$C$100,0)+1,0))))/INDIRECT(CONCATENATE("'2018-10 (Д)'!F",TEXT(MATCH($C77,'2018-10 (Д)'!$C$2:$C$100,0)+1,0))))*100)</f>
        <v>148.01241845795025</v>
      </c>
      <c r="Y77" s="9">
        <f ca="1">IF(OR(INDIRECT(CONCATENATE("'2018-12 (Д)'!F",TEXT(MATCH($C77,'2018-12 (Д)'!$C$2:$C$100,0)+1,0)))="Н/Д",INDIRECT(CONCATENATE("'2018-11 (Д)'!F",TEXT(MATCH($C77,'2018-11 (Д)'!$C$2:$C$100,0)+1,0)))="Н/Д",AND(INDIRECT(CONCATENATE("'2018-12 (Д)'!F",TEXT(MATCH($C77,'2018-12 (Д)'!$C$2:$C$100,0)+1,0)))="Н/Д",INDIRECT(CONCATENATE("'2018-11 (Д)'!F",TEXT(MATCH($C77,'2018-11 (Д)'!$C$2:$C$100,0)+1,0))))),"Н/Д",((INDIRECT(CONCATENATE("'2018-12 (Д)'!F",TEXT(MATCH($C77,'2018-12 (Д)'!$C$2:$C$100,0)+1,0)))-INDIRECT(CONCATENATE("'2018-11 (Д)'!F",TEXT(MATCH($C77,'2018-11 (Д)'!$C$2:$C$100,0)+1,0))))/INDIRECT(CONCATENATE("'2018-11 (Д)'!F",TEXT(MATCH($C77,'2018-11 (Д)'!$C$2:$C$100,0)+1,0))))*100)</f>
        <v>-42.809413302146595</v>
      </c>
      <c r="Z77" s="9"/>
      <c r="AA77" s="9">
        <f ca="1">IF(OR(INDIRECT(CONCATENATE("'2018-03 (Д)'!G",TEXT(MATCH($C77,'2018-03 (Д)'!$C$2:$C$100,0)+1,0)))="Н/Д",INDIRECT(CONCATENATE("'2018-02 (Д)'!G",TEXT(MATCH($C77,'2018-02 (Д)'!$C$2:$C$100,0)+1,0)))="Н/Д",AND(INDIRECT(CONCATENATE("'2018-03 (Д)'!G",TEXT(MATCH($C77,'2018-03 (Д)'!$C$2:$C$100,0)+1,0)))="Н/Д",INDIRECT(CONCATENATE("'2018-02 (Д)'!G",TEXT(MATCH($C77,'2018-02 (Д)'!$C$2:$C$100,0)+1,0))))),"Н/Д",((INDIRECT(CONCATENATE("'2018-03 (Д)'!G",TEXT(MATCH($C77,'2018-03 (Д)'!$C$2:$C$100,0)+1,0)))-INDIRECT(CONCATENATE("'2018-02 (Д)'!G",TEXT(MATCH($C77,'2018-02 (Д)'!$C$2:$C$100,0)+1,0))))/INDIRECT(CONCATENATE("'2018-02 (Д)'!G",TEXT(MATCH($C77,'2018-02 (Д)'!$C$2:$C$100,0)+1,0))))*100)</f>
        <v>-8.4284782649841361</v>
      </c>
      <c r="AB77" s="9">
        <f ca="1">IF(OR(INDIRECT(CONCATENATE("'2018-04 (Д)'!G",TEXT(MATCH($C77,'2018-04 (Д)'!$C$2:$C$100,0)+1,0)))="Н/Д",INDIRECT(CONCATENATE("'2018-03 (Д)'!G",TEXT(MATCH($C77,'2018-03 (Д)'!$C$2:$C$100,0)+1,0)))="Н/Д",AND(INDIRECT(CONCATENATE("'2018-04 (Д)'!G",TEXT(MATCH($C77,'2018-04 (Д)'!$C$2:$C$100,0)+1,0)))="Н/Д",INDIRECT(CONCATENATE("'2018-03 (Д)'!G",TEXT(MATCH($C77,'2018-03 (Д)'!$C$2:$C$100,0)+1,0))))),"Н/Д",((INDIRECT(CONCATENATE("'2018-04 (Д)'!G",TEXT(MATCH($C77,'2018-04 (Д)'!$C$2:$C$100,0)+1,0)))-INDIRECT(CONCATENATE("'2018-03 (Д)'!G",TEXT(MATCH($C77,'2018-03 (Д)'!$C$2:$C$100,0)+1,0))))/INDIRECT(CONCATENATE("'2018-03 (Д)'!G",TEXT(MATCH($C77,'2018-03 (Д)'!$C$2:$C$100,0)+1,0))))*100)</f>
        <v>272.25541338112271</v>
      </c>
      <c r="AC77" s="9">
        <f ca="1">IF(OR(INDIRECT(CONCATENATE("'2018-05 (Д)'!G",TEXT(MATCH($C77,'2018-05 (Д)'!$C$2:$C$100,0)+1,0)))="Н/Д",INDIRECT(CONCATENATE("'2018-04 (Д)'!G",TEXT(MATCH($C77,'2018-04 (Д)'!$C$2:$C$100,0)+1,0)))="Н/Д",AND(INDIRECT(CONCATENATE("'2018-05 (Д)'!G",TEXT(MATCH($C77,'2018-05 (Д)'!$C$2:$C$100,0)+1,0)))="Н/Д",INDIRECT(CONCATENATE("'2018-04 (Д)'!G",TEXT(MATCH($C77,'2018-04 (Д)'!$C$2:$C$100,0)+1,0))))),"Н/Д",((INDIRECT(CONCATENATE("'2018-05 (Д)'!G",TEXT(MATCH($C77,'2018-05 (Д)'!$C$2:$C$100,0)+1,0)))-INDIRECT(CONCATENATE("'2018-04 (Д)'!G",TEXT(MATCH($C77,'2018-04 (Д)'!$C$2:$C$100,0)+1,0))))/INDIRECT(CONCATENATE("'2018-04 (Д)'!G",TEXT(MATCH($C77,'2018-04 (Д)'!$C$2:$C$100,0)+1,0))))*100)</f>
        <v>-77.254589378744399</v>
      </c>
      <c r="AD77" s="9">
        <f ca="1">IF(OR(INDIRECT(CONCATENATE("'2018-06 (Д)'!G",TEXT(MATCH($C77,'2018-06 (Д)'!$C$2:$C$100,0)+1,0)))="Н/Д",INDIRECT(CONCATENATE("'2018-05 (Д)'!G",TEXT(MATCH($C77,'2018-05 (Д)'!$C$2:$C$100,0)+1,0)))="Н/Д",AND(INDIRECT(CONCATENATE("'2018-06 (Д)'!G",TEXT(MATCH($C77,'2018-06 (Д)'!$C$2:$C$100,0)+1,0)))="Н/Д",INDIRECT(CONCATENATE("'2018-05 (Д)'!G",TEXT(MATCH($C77,'2018-05 (Д)'!$C$2:$C$100,0)+1,0))))),"Н/Д",((INDIRECT(CONCATENATE("'2018-06 (Д)'!G",TEXT(MATCH($C77,'2018-06 (Д)'!$C$2:$C$100,0)+1,0)))-INDIRECT(CONCATENATE("'2018-05 (Д)'!G",TEXT(MATCH($C77,'2018-05 (Д)'!$C$2:$C$100,0)+1,0))))/INDIRECT(CONCATENATE("'2018-05 (Д)'!G",TEXT(MATCH($C77,'2018-05 (Д)'!$C$2:$C$100,0)+1,0))))*100)</f>
        <v>172.81008874343493</v>
      </c>
      <c r="AE77" s="9">
        <f ca="1">IF(OR(INDIRECT(CONCATENATE("'2018-07 (Д)'!G",TEXT(MATCH($C77,'2018-07 (Д)'!$C$2:$C$100,0)+1,0)))="Н/Д",INDIRECT(CONCATENATE("'2018-06 (Д)'!G",TEXT(MATCH($C77,'2018-06 (Д)'!$C$2:$C$100,0)+1,0)))="Н/Д",AND(INDIRECT(CONCATENATE("'2018-07 (Д)'!G",TEXT(MATCH($C77,'2018-07 (Д)'!$C$2:$C$100,0)+1,0)))="Н/Д",INDIRECT(CONCATENATE("'2018-06 (Д)'!G",TEXT(MATCH($C77,'2018-06 (Д)'!$C$2:$C$100,0)+1,0))))),"Н/Д",((INDIRECT(CONCATENATE("'2018-07 (Д)'!G",TEXT(MATCH($C77,'2018-07 (Д)'!$C$2:$C$100,0)+1,0)))-INDIRECT(CONCATENATE("'2018-06 (Д)'!G",TEXT(MATCH($C77,'2018-06 (Д)'!$C$2:$C$100,0)+1,0))))/INDIRECT(CONCATENATE("'2018-06 (Д)'!G",TEXT(MATCH($C77,'2018-06 (Д)'!$C$2:$C$100,0)+1,0))))*100)</f>
        <v>-47.150279117801794</v>
      </c>
      <c r="AF77" s="9">
        <f ca="1">IF(OR(INDIRECT(CONCATENATE("'2018-08 (Д)'!G",TEXT(MATCH($C77,'2018-08 (Д)'!$C$2:$C$100,0)+1,0)))="Н/Д",INDIRECT(CONCATENATE("'2018-07 (Д)'!G",TEXT(MATCH($C77,'2018-07 (Д)'!$C$2:$C$100,0)+1,0)))="Н/Д",AND(INDIRECT(CONCATENATE("'2018-08 (Д)'!G",TEXT(MATCH($C77,'2018-08 (Д)'!$C$2:$C$100,0)+1,0)))="Н/Д",INDIRECT(CONCATENATE("'2018-07 (Д)'!G",TEXT(MATCH($C77,'2018-07 (Д)'!$C$2:$C$100,0)+1,0))))),"Н/Д",((INDIRECT(CONCATENATE("'2018-08 (Д)'!G",TEXT(MATCH($C77,'2018-08 (Д)'!$C$2:$C$100,0)+1,0)))-INDIRECT(CONCATENATE("'2018-07 (Д)'!G",TEXT(MATCH($C77,'2018-07 (Д)'!$C$2:$C$100,0)+1,0))))/INDIRECT(CONCATENATE("'2018-07 (Д)'!G",TEXT(MATCH($C77,'2018-07 (Д)'!$C$2:$C$100,0)+1,0))))*100)</f>
        <v>108.9770748461109</v>
      </c>
      <c r="AG77" s="9">
        <f ca="1">IF(OR(INDIRECT(CONCATENATE("'2018-09 (Д)'!G",TEXT(MATCH($C77,'2018-09 (Д)'!$C$2:$C$100,0)+1,0)))="Н/Д",INDIRECT(CONCATENATE("'2018-08 (Д)'!G",TEXT(MATCH($C77,'2018-08 (Д)'!$C$2:$C$100,0)+1,0)))="Н/Д",AND(INDIRECT(CONCATENATE("'2018-09 (Д)'!G",TEXT(MATCH($C77,'2018-09 (Д)'!$C$2:$C$100,0)+1,0)))="Н/Д",INDIRECT(CONCATENATE("'2018-08 (Д)'!G",TEXT(MATCH($C77,'2018-08 (Д)'!$C$2:$C$100,0)+1,0))))),"Н/Д",((INDIRECT(CONCATENATE("'2018-09 (Д)'!G",TEXT(MATCH($C77,'2018-09 (Д)'!$C$2:$C$100,0)+1,0)))-INDIRECT(CONCATENATE("'2018-08 (Д)'!G",TEXT(MATCH($C77,'2018-08 (Д)'!$C$2:$C$100,0)+1,0))))/INDIRECT(CONCATENATE("'2018-08 (Д)'!G",TEXT(MATCH($C77,'2018-08 (Д)'!$C$2:$C$100,0)+1,0))))*100)</f>
        <v>-35.116762057897965</v>
      </c>
      <c r="AH77" s="9">
        <f ca="1">IF(OR(INDIRECT(CONCATENATE("'2018-10 (Д)'!G",TEXT(MATCH($C77,'2018-10 (Д)'!$C$2:$C$100,0)+1,0)))="Н/Д",INDIRECT(CONCATENATE("'2018-09 (Д)'!G",TEXT(MATCH($C77,'2018-09 (Д)'!$C$2:$C$100,0)+1,0)))="Н/Д",AND(INDIRECT(CONCATENATE("'2018-10 (Д)'!G",TEXT(MATCH($C77,'2018-10 (Д)'!$C$2:$C$100,0)+1,0)))="Н/Д",INDIRECT(CONCATENATE("'2018-09 (Д)'!G",TEXT(MATCH($C77,'2018-09 (Д)'!$C$2:$C$100,0)+1,0))))),"Н/Д",((INDIRECT(CONCATENATE("'2018-10 (Д)'!G",TEXT(MATCH($C77,'2018-10 (Д)'!$C$2:$C$100,0)+1,0)))-INDIRECT(CONCATENATE("'2018-09 (Д)'!G",TEXT(MATCH($C77,'2018-09 (Д)'!$C$2:$C$100,0)+1,0))))/INDIRECT(CONCATENATE("'2018-09 (Д)'!G",TEXT(MATCH($C77,'2018-09 (Д)'!$C$2:$C$100,0)+1,0))))*100)</f>
        <v>-52.472926851274607</v>
      </c>
      <c r="AI77" s="9">
        <f ca="1">IF(OR(INDIRECT(CONCATENATE("'2018-11 (Д)'!G",TEXT(MATCH($C77,'2018-11 (Д)'!$C$2:$C$100,0)+1,0)))="Н/Д",INDIRECT(CONCATENATE("'2018-10 (Д)'!G",TEXT(MATCH($C77,'2018-10 (Д)'!$C$2:$C$100,0)+1,0)))="Н/Д",AND(INDIRECT(CONCATENATE("'2018-11 (Д)'!G",TEXT(MATCH($C77,'2018-11 (Д)'!$C$2:$C$100,0)+1,0)))="Н/Д",INDIRECT(CONCATENATE("'2018-10 (Д)'!G",TEXT(MATCH($C77,'2018-10 (Д)'!$C$2:$C$100,0)+1,0))))),"Н/Д",((INDIRECT(CONCATENATE("'2018-11 (Д)'!G",TEXT(MATCH($C77,'2018-11 (Д)'!$C$2:$C$100,0)+1,0)))-INDIRECT(CONCATENATE("'2018-10 (Д)'!G",TEXT(MATCH($C77,'2018-10 (Д)'!$C$2:$C$100,0)+1,0))))/INDIRECT(CONCATENATE("'2018-10 (Д)'!G",TEXT(MATCH($C77,'2018-10 (Д)'!$C$2:$C$100,0)+1,0))))*100)</f>
        <v>342.38028403769022</v>
      </c>
      <c r="AJ77" s="9">
        <f ca="1">IF(OR(INDIRECT(CONCATENATE("'2018-12 (Д)'!G",TEXT(MATCH($C77,'2018-12 (Д)'!$C$2:$C$100,0)+1,0)))="Н/Д",INDIRECT(CONCATENATE("'2018-11 (Д)'!G",TEXT(MATCH($C77,'2018-11 (Д)'!$C$2:$C$100,0)+1,0)))="Н/Д",AND(INDIRECT(CONCATENATE("'2018-12 (Д)'!G",TEXT(MATCH($C77,'2018-12 (Д)'!$C$2:$C$100,0)+1,0)))="Н/Д",INDIRECT(CONCATENATE("'2018-11 (Д)'!G",TEXT(MATCH($C77,'2018-11 (Д)'!$C$2:$C$100,0)+1,0))))),"Н/Д",((INDIRECT(CONCATENATE("'2018-12 (Д)'!G",TEXT(MATCH($C77,'2018-12 (Д)'!$C$2:$C$100,0)+1,0)))-INDIRECT(CONCATENATE("'2018-11 (Д)'!G",TEXT(MATCH($C77,'2018-11 (Д)'!$C$2:$C$100,0)+1,0))))/INDIRECT(CONCATENATE("'2018-11 (Д)'!G",TEXT(MATCH($C77,'2018-11 (Д)'!$C$2:$C$100,0)+1,0))))*100)</f>
        <v>-52.950959922421994</v>
      </c>
      <c r="AK77" s="9"/>
      <c r="AL77" s="9">
        <f ca="1">IF(OR(INDIRECT(CONCATENATE("'2018-03 (Д)'!H",TEXT(MATCH($C77,'2018-03 (Д)'!$C$2:$C$100,0)+1,0)))="Н/Д",INDIRECT(CONCATENATE("'2018-02 (Д)'!H",TEXT(MATCH($C77,'2018-02 (Д)'!$C$2:$C$100,0)+1,0)))="Н/Д",AND(INDIRECT(CONCATENATE("'2018-03 (Д)'!H",TEXT(MATCH($C77,'2018-03 (Д)'!$C$2:$C$100,0)+1,0)))="Н/Д",INDIRECT(CONCATENATE("'2018-02 (Д)'!H",TEXT(MATCH($C77,'2018-02 (Д)'!$C$2:$C$100,0)+1,0))))),"Н/Д",((INDIRECT(CONCATENATE("'2018-03 (Д)'!H",TEXT(MATCH($C77,'2018-03 (Д)'!$C$2:$C$100,0)+1,0)))-INDIRECT(CONCATENATE("'2018-02 (Д)'!H",TEXT(MATCH($C77,'2018-02 (Д)'!$C$2:$C$100,0)+1,0))))/INDIRECT(CONCATENATE("'2018-02 (Д)'!H",TEXT(MATCH($C77,'2018-02 (Д)'!$C$2:$C$100,0)+1,0))))*100)</f>
        <v>54.855875576221123</v>
      </c>
      <c r="AM77" s="9">
        <f ca="1">IF(OR(INDIRECT(CONCATENATE("'2018-04 (Д)'!H",TEXT(MATCH($C77,'2018-04 (Д)'!$C$2:$C$100,0)+1,0)))="Н/Д",INDIRECT(CONCATENATE("'2018-03 (Д)'!H",TEXT(MATCH($C77,'2018-03 (Д)'!$C$2:$C$100,0)+1,0)))="Н/Д",AND(INDIRECT(CONCATENATE("'2018-04 (Д)'!H",TEXT(MATCH($C77,'2018-04 (Д)'!$C$2:$C$100,0)+1,0)))="Н/Д",INDIRECT(CONCATENATE("'2018-03 (Д)'!H",TEXT(MATCH($C77,'2018-03 (Д)'!$C$2:$C$100,0)+1,0))))),"Н/Д",((INDIRECT(CONCATENATE("'2018-04 (Д)'!H",TEXT(MATCH($C77,'2018-04 (Д)'!$C$2:$C$100,0)+1,0)))-INDIRECT(CONCATENATE("'2018-03 (Д)'!H",TEXT(MATCH($C77,'2018-03 (Д)'!$C$2:$C$100,0)+1,0))))/INDIRECT(CONCATENATE("'2018-03 (Д)'!H",TEXT(MATCH($C77,'2018-03 (Д)'!$C$2:$C$100,0)+1,0))))*100)</f>
        <v>-0.84188353185227749</v>
      </c>
      <c r="AN77" s="9">
        <f ca="1">IF(OR(INDIRECT(CONCATENATE("'2018-05 (Д)'!H",TEXT(MATCH($C77,'2018-05 (Д)'!$C$2:$C$100,0)+1,0)))="Н/Д",INDIRECT(CONCATENATE("'2018-04 (Д)'!H",TEXT(MATCH($C77,'2018-04 (Д)'!$C$2:$C$100,0)+1,0)))="Н/Д",AND(INDIRECT(CONCATENATE("'2018-05 (Д)'!H",TEXT(MATCH($C77,'2018-05 (Д)'!$C$2:$C$100,0)+1,0)))="Н/Д",INDIRECT(CONCATENATE("'2018-04 (Д)'!H",TEXT(MATCH($C77,'2018-04 (Д)'!$C$2:$C$100,0)+1,0))))),"Н/Д",((INDIRECT(CONCATENATE("'2018-05 (Д)'!H",TEXT(MATCH($C77,'2018-05 (Д)'!$C$2:$C$100,0)+1,0)))-INDIRECT(CONCATENATE("'2018-04 (Д)'!H",TEXT(MATCH($C77,'2018-04 (Д)'!$C$2:$C$100,0)+1,0))))/INDIRECT(CONCATENATE("'2018-04 (Д)'!H",TEXT(MATCH($C77,'2018-04 (Д)'!$C$2:$C$100,0)+1,0))))*100)</f>
        <v>4.365503350830056</v>
      </c>
      <c r="AO77" s="9">
        <f ca="1">IF(OR(INDIRECT(CONCATENATE("'2018-06 (Д)'!H",TEXT(MATCH($C77,'2018-06 (Д)'!$C$2:$C$100,0)+1,0)))="Н/Д",INDIRECT(CONCATENATE("'2018-05 (Д)'!H",TEXT(MATCH($C77,'2018-05 (Д)'!$C$2:$C$100,0)+1,0)))="Н/Д",AND(INDIRECT(CONCATENATE("'2018-06 (Д)'!H",TEXT(MATCH($C77,'2018-06 (Д)'!$C$2:$C$100,0)+1,0)))="Н/Д",INDIRECT(CONCATENATE("'2018-05 (Д)'!H",TEXT(MATCH($C77,'2018-05 (Д)'!$C$2:$C$100,0)+1,0))))),"Н/Д",((INDIRECT(CONCATENATE("'2018-06 (Д)'!H",TEXT(MATCH($C77,'2018-06 (Д)'!$C$2:$C$100,0)+1,0)))-INDIRECT(CONCATENATE("'2018-05 (Д)'!H",TEXT(MATCH($C77,'2018-05 (Д)'!$C$2:$C$100,0)+1,0))))/INDIRECT(CONCATENATE("'2018-05 (Д)'!H",TEXT(MATCH($C77,'2018-05 (Д)'!$C$2:$C$100,0)+1,0))))*100)</f>
        <v>-8.7380960446494793</v>
      </c>
      <c r="AP77" s="9">
        <f ca="1">IF(OR(INDIRECT(CONCATENATE("'2018-07 (Д)'!H",TEXT(MATCH($C77,'2018-07 (Д)'!$C$2:$C$100,0)+1,0)))="Н/Д",INDIRECT(CONCATENATE("'2018-06 (Д)'!H",TEXT(MATCH($C77,'2018-06 (Д)'!$C$2:$C$100,0)+1,0)))="Н/Д",AND(INDIRECT(CONCATENATE("'2018-07 (Д)'!H",TEXT(MATCH($C77,'2018-07 (Д)'!$C$2:$C$100,0)+1,0)))="Н/Д",INDIRECT(CONCATENATE("'2018-06 (Д)'!H",TEXT(MATCH($C77,'2018-06 (Д)'!$C$2:$C$100,0)+1,0))))),"Н/Д",((INDIRECT(CONCATENATE("'2018-07 (Д)'!H",TEXT(MATCH($C77,'2018-07 (Д)'!$C$2:$C$100,0)+1,0)))-INDIRECT(CONCATENATE("'2018-06 (Д)'!H",TEXT(MATCH($C77,'2018-06 (Д)'!$C$2:$C$100,0)+1,0))))/INDIRECT(CONCATENATE("'2018-06 (Д)'!H",TEXT(MATCH($C77,'2018-06 (Д)'!$C$2:$C$100,0)+1,0))))*100)</f>
        <v>2.0791578828220492</v>
      </c>
      <c r="AQ77" s="9">
        <f ca="1">IF(OR(INDIRECT(CONCATENATE("'2018-08 (Д)'!H",TEXT(MATCH($C77,'2018-08 (Д)'!$C$2:$C$100,0)+1,0)))="Н/Д",INDIRECT(CONCATENATE("'2018-07 (Д)'!H",TEXT(MATCH($C77,'2018-07 (Д)'!$C$2:$C$100,0)+1,0)))="Н/Д",AND(INDIRECT(CONCATENATE("'2018-08 (Д)'!H",TEXT(MATCH($C77,'2018-08 (Д)'!$C$2:$C$100,0)+1,0)))="Н/Д",INDIRECT(CONCATENATE("'2018-07 (Д)'!H",TEXT(MATCH($C77,'2018-07 (Д)'!$C$2:$C$100,0)+1,0))))),"Н/Д",((INDIRECT(CONCATENATE("'2018-08 (Д)'!H",TEXT(MATCH($C77,'2018-08 (Д)'!$C$2:$C$100,0)+1,0)))-INDIRECT(CONCATENATE("'2018-07 (Д)'!H",TEXT(MATCH($C77,'2018-07 (Д)'!$C$2:$C$100,0)+1,0))))/INDIRECT(CONCATENATE("'2018-07 (Д)'!H",TEXT(MATCH($C77,'2018-07 (Д)'!$C$2:$C$100,0)+1,0))))*100)</f>
        <v>12.629384158674942</v>
      </c>
      <c r="AR77" s="9">
        <f ca="1">IF(OR(INDIRECT(CONCATENATE("'2018-09 (Д)'!H",TEXT(MATCH($C77,'2018-09 (Д)'!$C$2:$C$100,0)+1,0)))="Н/Д",INDIRECT(CONCATENATE("'2018-08 (Д)'!H",TEXT(MATCH($C77,'2018-08 (Д)'!$C$2:$C$100,0)+1,0)))="Н/Д",AND(INDIRECT(CONCATENATE("'2018-09 (Д)'!H",TEXT(MATCH($C77,'2018-09 (Д)'!$C$2:$C$100,0)+1,0)))="Н/Д",INDIRECT(CONCATENATE("'2018-08 (Д)'!H",TEXT(MATCH($C77,'2018-08 (Д)'!$C$2:$C$100,0)+1,0))))),"Н/Д",((INDIRECT(CONCATENATE("'2018-09 (Д)'!H",TEXT(MATCH($C77,'2018-09 (Д)'!$C$2:$C$100,0)+1,0)))-INDIRECT(CONCATENATE("'2018-08 (Д)'!H",TEXT(MATCH($C77,'2018-08 (Д)'!$C$2:$C$100,0)+1,0))))/INDIRECT(CONCATENATE("'2018-08 (Д)'!H",TEXT(MATCH($C77,'2018-08 (Д)'!$C$2:$C$100,0)+1,0))))*100)</f>
        <v>-11.557900414334295</v>
      </c>
      <c r="AS77" s="9">
        <f ca="1">IF(OR(INDIRECT(CONCATENATE("'2018-10 (Д)'!H",TEXT(MATCH($C77,'2018-10 (Д)'!$C$2:$C$100,0)+1,0)))="Н/Д",INDIRECT(CONCATENATE("'2018-09 (Д)'!H",TEXT(MATCH($C77,'2018-09 (Д)'!$C$2:$C$100,0)+1,0)))="Н/Д",AND(INDIRECT(CONCATENATE("'2018-10 (Д)'!H",TEXT(MATCH($C77,'2018-10 (Д)'!$C$2:$C$100,0)+1,0)))="Н/Д",INDIRECT(CONCATENATE("'2018-09 (Д)'!H",TEXT(MATCH($C77,'2018-09 (Д)'!$C$2:$C$100,0)+1,0))))),"Н/Д",((INDIRECT(CONCATENATE("'2018-10 (Д)'!H",TEXT(MATCH($C77,'2018-10 (Д)'!$C$2:$C$100,0)+1,0)))-INDIRECT(CONCATENATE("'2018-09 (Д)'!H",TEXT(MATCH($C77,'2018-09 (Д)'!$C$2:$C$100,0)+1,0))))/INDIRECT(CONCATENATE("'2018-09 (Д)'!H",TEXT(MATCH($C77,'2018-09 (Д)'!$C$2:$C$100,0)+1,0))))*100)</f>
        <v>-7.0896245290684847</v>
      </c>
      <c r="AT77" s="9">
        <f ca="1">IF(OR(INDIRECT(CONCATENATE("'2018-11 (Д)'!H",TEXT(MATCH($C77,'2018-11 (Д)'!$C$2:$C$100,0)+1,0)))="Н/Д",INDIRECT(CONCATENATE("'2018-10 (Д)'!H",TEXT(MATCH($C77,'2018-10 (Д)'!$C$2:$C$100,0)+1,0)))="Н/Д",AND(INDIRECT(CONCATENATE("'2018-11 (Д)'!H",TEXT(MATCH($C77,'2018-11 (Д)'!$C$2:$C$100,0)+1,0)))="Н/Д",INDIRECT(CONCATENATE("'2018-10 (Д)'!H",TEXT(MATCH($C77,'2018-10 (Д)'!$C$2:$C$100,0)+1,0))))),"Н/Д",((INDIRECT(CONCATENATE("'2018-11 (Д)'!H",TEXT(MATCH($C77,'2018-11 (Д)'!$C$2:$C$100,0)+1,0)))-INDIRECT(CONCATENATE("'2018-10 (Д)'!H",TEXT(MATCH($C77,'2018-10 (Д)'!$C$2:$C$100,0)+1,0))))/INDIRECT(CONCATENATE("'2018-10 (Д)'!H",TEXT(MATCH($C77,'2018-10 (Д)'!$C$2:$C$100,0)+1,0))))*100)</f>
        <v>20.934234168842394</v>
      </c>
      <c r="AU77" s="9">
        <f ca="1">IF(OR(INDIRECT(CONCATENATE("'2018-12 (Д)'!H",TEXT(MATCH($C77,'2018-12 (Д)'!$C$2:$C$100,0)+1,0)))="Н/Д",INDIRECT(CONCATENATE("'2018-11 (Д)'!H",TEXT(MATCH($C77,'2018-11 (Д)'!$C$2:$C$100,0)+1,0)))="Н/Д",AND(INDIRECT(CONCATENATE("'2018-12 (Д)'!H",TEXT(MATCH($C77,'2018-12 (Д)'!$C$2:$C$100,0)+1,0)))="Н/Д",INDIRECT(CONCATENATE("'2018-11 (Д)'!H",TEXT(MATCH($C77,'2018-11 (Д)'!$C$2:$C$100,0)+1,0))))),"Н/Д",((INDIRECT(CONCATENATE("'2018-12 (Д)'!H",TEXT(MATCH($C77,'2018-12 (Д)'!$C$2:$C$100,0)+1,0)))-INDIRECT(CONCATENATE("'2018-11 (Д)'!H",TEXT(MATCH($C77,'2018-11 (Д)'!$C$2:$C$100,0)+1,0))))/INDIRECT(CONCATENATE("'2018-11 (Д)'!H",TEXT(MATCH($C77,'2018-11 (Д)'!$C$2:$C$100,0)+1,0))))*100)</f>
        <v>-0.74697213244674499</v>
      </c>
      <c r="AV77" s="9"/>
      <c r="AW77" s="9">
        <f ca="1">IF(OR(INDIRECT(CONCATENATE("'2018-03 (Д)'!I",TEXT(MATCH($C77,'2018-03 (Д)'!$C$2:$C$100,0)+1,0)))="Н/Д",INDIRECT(CONCATENATE("'2018-02 (Д)'!I",TEXT(MATCH($C77,'2018-02 (Д)'!$C$2:$C$100,0)+1,0)))="Н/Д",AND(INDIRECT(CONCATENATE("'2018-03 (Д)'!I",TEXT(MATCH($C77,'2018-03 (Д)'!$C$2:$C$100,0)+1,0)))="Н/Д",INDIRECT(CONCATENATE("'2018-02 (Д)'!I",TEXT(MATCH($C77,'2018-02 (Д)'!$C$2:$C$100,0)+1,0))))),"Н/Д",((INDIRECT(CONCATENATE("'2018-03 (Д)'!I",TEXT(MATCH($C77,'2018-03 (Д)'!$C$2:$C$100,0)+1,0)))-INDIRECT(CONCATENATE("'2018-02 (Д)'!I",TEXT(MATCH($C77,'2018-02 (Д)'!$C$2:$C$100,0)+1,0))))/INDIRECT(CONCATENATE("'2018-02 (Д)'!I",TEXT(MATCH($C77,'2018-02 (Д)'!$C$2:$C$100,0)+1,0))))*100)</f>
        <v>-60.315263350098668</v>
      </c>
      <c r="AX77" s="9">
        <f ca="1">IF(OR(INDIRECT(CONCATENATE("'2018-04 (Д)'!I",TEXT(MATCH($C77,'2018-04 (Д)'!$C$2:$C$100,0)+1,0)))="Н/Д",INDIRECT(CONCATENATE("'2018-03 (Д)'!I",TEXT(MATCH($C77,'2018-03 (Д)'!$C$2:$C$100,0)+1,0)))="Н/Д",AND(INDIRECT(CONCATENATE("'2018-04 (Д)'!I",TEXT(MATCH($C77,'2018-04 (Д)'!$C$2:$C$100,0)+1,0)))="Н/Д",INDIRECT(CONCATENATE("'2018-03 (Д)'!I",TEXT(MATCH($C77,'2018-03 (Д)'!$C$2:$C$100,0)+1,0))))),"Н/Д",((INDIRECT(CONCATENATE("'2018-04 (Д)'!I",TEXT(MATCH($C77,'2018-04 (Д)'!$C$2:$C$100,0)+1,0)))-INDIRECT(CONCATENATE("'2018-03 (Д)'!I",TEXT(MATCH($C77,'2018-03 (Д)'!$C$2:$C$100,0)+1,0))))/INDIRECT(CONCATENATE("'2018-03 (Д)'!I",TEXT(MATCH($C77,'2018-03 (Д)'!$C$2:$C$100,0)+1,0))))*100)</f>
        <v>172.81929127883552</v>
      </c>
      <c r="AY77" s="9">
        <f ca="1">IF(OR(INDIRECT(CONCATENATE("'2018-05 (Д)'!I",TEXT(MATCH($C77,'2018-05 (Д)'!$C$2:$C$100,0)+1,0)))="Н/Д",INDIRECT(CONCATENATE("'2018-04 (Д)'!I",TEXT(MATCH($C77,'2018-04 (Д)'!$C$2:$C$100,0)+1,0)))="Н/Д",AND(INDIRECT(CONCATENATE("'2018-05 (Д)'!I",TEXT(MATCH($C77,'2018-05 (Д)'!$C$2:$C$100,0)+1,0)))="Н/Д",INDIRECT(CONCATENATE("'2018-04 (Д)'!I",TEXT(MATCH($C77,'2018-04 (Д)'!$C$2:$C$100,0)+1,0))))),"Н/Д",((INDIRECT(CONCATENATE("'2018-05 (Д)'!I",TEXT(MATCH($C77,'2018-05 (Д)'!$C$2:$C$100,0)+1,0)))-INDIRECT(CONCATENATE("'2018-04 (Д)'!I",TEXT(MATCH($C77,'2018-04 (Д)'!$C$2:$C$100,0)+1,0))))/INDIRECT(CONCATENATE("'2018-04 (Д)'!I",TEXT(MATCH($C77,'2018-04 (Д)'!$C$2:$C$100,0)+1,0))))*100)</f>
        <v>-20.877259796944319</v>
      </c>
      <c r="AZ77" s="9">
        <f ca="1">IF(OR(INDIRECT(CONCATENATE("'2018-06 (Д)'!I",TEXT(MATCH($C77,'2018-06 (Д)'!$C$2:$C$100,0)+1,0)))="Н/Д",INDIRECT(CONCATENATE("'2018-05 (Д)'!I",TEXT(MATCH($C77,'2018-05 (Д)'!$C$2:$C$100,0)+1,0)))="Н/Д",AND(INDIRECT(CONCATENATE("'2018-06 (Д)'!I",TEXT(MATCH($C77,'2018-06 (Д)'!$C$2:$C$100,0)+1,0)))="Н/Д",INDIRECT(CONCATENATE("'2018-05 (Д)'!I",TEXT(MATCH($C77,'2018-05 (Д)'!$C$2:$C$100,0)+1,0))))),"Н/Д",((INDIRECT(CONCATENATE("'2018-06 (Д)'!I",TEXT(MATCH($C77,'2018-06 (Д)'!$C$2:$C$100,0)+1,0)))-INDIRECT(CONCATENATE("'2018-05 (Д)'!I",TEXT(MATCH($C77,'2018-05 (Д)'!$C$2:$C$100,0)+1,0))))/INDIRECT(CONCATENATE("'2018-05 (Д)'!I",TEXT(MATCH($C77,'2018-05 (Д)'!$C$2:$C$100,0)+1,0))))*100)</f>
        <v>7.9249501438400998</v>
      </c>
      <c r="BA77" s="9">
        <f ca="1">IF(OR(INDIRECT(CONCATENATE("'2018-07 (Д)'!I",TEXT(MATCH($C77,'2018-07 (Д)'!$C$2:$C$100,0)+1,0)))="Н/Д",INDIRECT(CONCATENATE("'2018-06 (Д)'!I",TEXT(MATCH($C77,'2018-06 (Д)'!$C$2:$C$100,0)+1,0)))="Н/Д",AND(INDIRECT(CONCATENATE("'2018-07 (Д)'!I",TEXT(MATCH($C77,'2018-07 (Д)'!$C$2:$C$100,0)+1,0)))="Н/Д",INDIRECT(CONCATENATE("'2018-06 (Д)'!I",TEXT(MATCH($C77,'2018-06 (Д)'!$C$2:$C$100,0)+1,0))))),"Н/Д",((INDIRECT(CONCATENATE("'2018-07 (Д)'!I",TEXT(MATCH($C77,'2018-07 (Д)'!$C$2:$C$100,0)+1,0)))-INDIRECT(CONCATENATE("'2018-06 (Д)'!I",TEXT(MATCH($C77,'2018-06 (Д)'!$C$2:$C$100,0)+1,0))))/INDIRECT(CONCATENATE("'2018-06 (Д)'!I",TEXT(MATCH($C77,'2018-06 (Д)'!$C$2:$C$100,0)+1,0))))*100)</f>
        <v>-5.4268179686499423</v>
      </c>
      <c r="BB77" s="9">
        <f ca="1">IF(OR(INDIRECT(CONCATENATE("'2018-08 (Д)'!I",TEXT(MATCH($C77,'2018-08 (Д)'!$C$2:$C$100,0)+1,0)))="Н/Д",INDIRECT(CONCATENATE("'2018-07 (Д)'!I",TEXT(MATCH($C77,'2018-07 (Д)'!$C$2:$C$100,0)+1,0)))="Н/Д",AND(INDIRECT(CONCATENATE("'2018-08 (Д)'!I",TEXT(MATCH($C77,'2018-08 (Д)'!$C$2:$C$100,0)+1,0)))="Н/Д",INDIRECT(CONCATENATE("'2018-07 (Д)'!I",TEXT(MATCH($C77,'2018-07 (Д)'!$C$2:$C$100,0)+1,0))))),"Н/Д",((INDIRECT(CONCATENATE("'2018-08 (Д)'!I",TEXT(MATCH($C77,'2018-08 (Д)'!$C$2:$C$100,0)+1,0)))-INDIRECT(CONCATENATE("'2018-07 (Д)'!I",TEXT(MATCH($C77,'2018-07 (Д)'!$C$2:$C$100,0)+1,0))))/INDIRECT(CONCATENATE("'2018-07 (Д)'!I",TEXT(MATCH($C77,'2018-07 (Д)'!$C$2:$C$100,0)+1,0))))*100)</f>
        <v>11.078699052417679</v>
      </c>
      <c r="BC77" s="9">
        <f ca="1">IF(OR(INDIRECT(CONCATENATE("'2018-09 (Д)'!I",TEXT(MATCH($C77,'2018-09 (Д)'!$C$2:$C$100,0)+1,0)))="Н/Д",INDIRECT(CONCATENATE("'2018-08 (Д)'!I",TEXT(MATCH($C77,'2018-08 (Д)'!$C$2:$C$100,0)+1,0)))="Н/Д",AND(INDIRECT(CONCATENATE("'2018-09 (Д)'!I",TEXT(MATCH($C77,'2018-09 (Д)'!$C$2:$C$100,0)+1,0)))="Н/Д",INDIRECT(CONCATENATE("'2018-08 (Д)'!I",TEXT(MATCH($C77,'2018-08 (Д)'!$C$2:$C$100,0)+1,0))))),"Н/Д",((INDIRECT(CONCATENATE("'2018-09 (Д)'!I",TEXT(MATCH($C77,'2018-09 (Д)'!$C$2:$C$100,0)+1,0)))-INDIRECT(CONCATENATE("'2018-08 (Д)'!I",TEXT(MATCH($C77,'2018-08 (Д)'!$C$2:$C$100,0)+1,0))))/INDIRECT(CONCATENATE("'2018-08 (Д)'!I",TEXT(MATCH($C77,'2018-08 (Д)'!$C$2:$C$100,0)+1,0))))*100)</f>
        <v>-1.4945392356098062</v>
      </c>
      <c r="BD77" s="9">
        <f ca="1">IF(OR(INDIRECT(CONCATENATE("'2018-10 (Д)'!I",TEXT(MATCH($C77,'2018-10 (Д)'!$C$2:$C$100,0)+1,0)))="Н/Д",INDIRECT(CONCATENATE("'2018-09 (Д)'!I",TEXT(MATCH($C77,'2018-09 (Д)'!$C$2:$C$100,0)+1,0)))="Н/Д",AND(INDIRECT(CONCATENATE("'2018-10 (Д)'!I",TEXT(MATCH($C77,'2018-10 (Д)'!$C$2:$C$100,0)+1,0)))="Н/Д",INDIRECT(CONCATENATE("'2018-09 (Д)'!I",TEXT(MATCH($C77,'2018-09 (Д)'!$C$2:$C$100,0)+1,0))))),"Н/Д",((INDIRECT(CONCATENATE("'2018-10 (Д)'!I",TEXT(MATCH($C77,'2018-10 (Д)'!$C$2:$C$100,0)+1,0)))-INDIRECT(CONCATENATE("'2018-09 (Д)'!I",TEXT(MATCH($C77,'2018-09 (Д)'!$C$2:$C$100,0)+1,0))))/INDIRECT(CONCATENATE("'2018-09 (Д)'!I",TEXT(MATCH($C77,'2018-09 (Д)'!$C$2:$C$100,0)+1,0))))*100)</f>
        <v>6.4051402888207942</v>
      </c>
      <c r="BE77" s="9">
        <f ca="1">IF(OR(INDIRECT(CONCATENATE("'2018-11 (Д)'!I",TEXT(MATCH($C77,'2018-11 (Д)'!$C$2:$C$100,0)+1,0)))="Н/Д",INDIRECT(CONCATENATE("'2018-10 (Д)'!I",TEXT(MATCH($C77,'2018-10 (Д)'!$C$2:$C$100,0)+1,0)))="Н/Д",AND(INDIRECT(CONCATENATE("'2018-11 (Д)'!I",TEXT(MATCH($C77,'2018-11 (Д)'!$C$2:$C$100,0)+1,0)))="Н/Д",INDIRECT(CONCATENATE("'2018-10 (Д)'!I",TEXT(MATCH($C77,'2018-10 (Д)'!$C$2:$C$100,0)+1,0))))),"Н/Д",((INDIRECT(CONCATENATE("'2018-11 (Д)'!I",TEXT(MATCH($C77,'2018-11 (Д)'!$C$2:$C$100,0)+1,0)))-INDIRECT(CONCATENATE("'2018-10 (Д)'!I",TEXT(MATCH($C77,'2018-10 (Д)'!$C$2:$C$100,0)+1,0))))/INDIRECT(CONCATENATE("'2018-10 (Д)'!I",TEXT(MATCH($C77,'2018-10 (Д)'!$C$2:$C$100,0)+1,0))))*100)</f>
        <v>-18.373627645792816</v>
      </c>
      <c r="BF77" s="9">
        <f ca="1">IF(OR(INDIRECT(CONCATENATE("'2018-12 (Д)'!I",TEXT(MATCH($C77,'2018-12 (Д)'!$C$2:$C$100,0)+1,0)))="Н/Д",INDIRECT(CONCATENATE("'2018-11 (Д)'!I",TEXT(MATCH($C77,'2018-11 (Д)'!$C$2:$C$100,0)+1,0)))="Н/Д",AND(INDIRECT(CONCATENATE("'2018-12 (Д)'!I",TEXT(MATCH($C77,'2018-12 (Д)'!$C$2:$C$100,0)+1,0)))="Н/Д",INDIRECT(CONCATENATE("'2018-11 (Д)'!I",TEXT(MATCH($C77,'2018-11 (Д)'!$C$2:$C$100,0)+1,0))))),"Н/Д",((INDIRECT(CONCATENATE("'2018-12 (Д)'!I",TEXT(MATCH($C77,'2018-12 (Д)'!$C$2:$C$100,0)+1,0)))-INDIRECT(CONCATENATE("'2018-11 (Д)'!I",TEXT(MATCH($C77,'2018-11 (Д)'!$C$2:$C$100,0)+1,0))))/INDIRECT(CONCATENATE("'2018-11 (Д)'!I",TEXT(MATCH($C77,'2018-11 (Д)'!$C$2:$C$100,0)+1,0))))*100)</f>
        <v>17.246515594231532</v>
      </c>
      <c r="BG77" s="9"/>
      <c r="BH77" s="9" t="str">
        <f ca="1">IF(OR(INDIRECT(CONCATENATE("'2018-03 (Д)'!J",TEXT(MATCH($C77,'2018-03 (Д)'!$C$2:$C$100,0)+1,0)))="Н/Д",INDIRECT(CONCATENATE("'2018-02 (Д)'!J",TEXT(MATCH($C77,'2018-02 (Д)'!$C$2:$C$100,0)+1,0)))="Н/Д",AND(INDIRECT(CONCATENATE("'2018-03 (Д)'!J",TEXT(MATCH($C77,'2018-03 (Д)'!$C$2:$C$100,0)+1,0)))="Н/Д",INDIRECT(CONCATENATE("'2018-02 (Д)'!J",TEXT(MATCH($C77,'2018-02 (Д)'!$C$2:$C$100,0)+1,0))))),"Н/Д",((INDIRECT(CONCATENATE("'2018-03 (Д)'!J",TEXT(MATCH($C77,'2018-03 (Д)'!$C$2:$C$100,0)+1,0)))-INDIRECT(CONCATENATE("'2018-02 (Д)'!J",TEXT(MATCH($C77,'2018-02 (Д)'!$C$2:$C$100,0)+1,0))))/INDIRECT(CONCATENATE("'2018-02 (Д)'!J",TEXT(MATCH($C77,'2018-02 (Д)'!$C$2:$C$100,0)+1,0))))*100)</f>
        <v>Н/Д</v>
      </c>
      <c r="BI77" s="9" t="str">
        <f ca="1">IF(OR(INDIRECT(CONCATENATE("'2018-04 (Д)'!J",TEXT(MATCH($C77,'2018-04 (Д)'!$C$2:$C$100,0)+1,0)))="Н/Д",INDIRECT(CONCATENATE("'2018-03 (Д)'!J",TEXT(MATCH($C77,'2018-03 (Д)'!$C$2:$C$100,0)+1,0)))="Н/Д",AND(INDIRECT(CONCATENATE("'2018-04 (Д)'!J",TEXT(MATCH($C77,'2018-04 (Д)'!$C$2:$C$100,0)+1,0)))="Н/Д",INDIRECT(CONCATENATE("'2018-03 (Д)'!J",TEXT(MATCH($C77,'2018-03 (Д)'!$C$2:$C$100,0)+1,0))))),"Н/Д",((INDIRECT(CONCATENATE("'2018-04 (Д)'!J",TEXT(MATCH($C77,'2018-04 (Д)'!$C$2:$C$100,0)+1,0)))-INDIRECT(CONCATENATE("'2018-03 (Д)'!J",TEXT(MATCH($C77,'2018-03 (Д)'!$C$2:$C$100,0)+1,0))))/INDIRECT(CONCATENATE("'2018-03 (Д)'!J",TEXT(MATCH($C77,'2018-03 (Д)'!$C$2:$C$100,0)+1,0))))*100)</f>
        <v>Н/Д</v>
      </c>
      <c r="BJ77" s="9" t="str">
        <f ca="1">IF(OR(INDIRECT(CONCATENATE("'2018-05 (Д)'!J",TEXT(MATCH($C77,'2018-05 (Д)'!$C$2:$C$100,0)+1,0)))="Н/Д",INDIRECT(CONCATENATE("'2018-04 (Д)'!J",TEXT(MATCH($C77,'2018-04 (Д)'!$C$2:$C$100,0)+1,0)))="Н/Д",AND(INDIRECT(CONCATENATE("'2018-05 (Д)'!J",TEXT(MATCH($C77,'2018-05 (Д)'!$C$2:$C$100,0)+1,0)))="Н/Д",INDIRECT(CONCATENATE("'2018-04 (Д)'!J",TEXT(MATCH($C77,'2018-04 (Д)'!$C$2:$C$100,0)+1,0))))),"Н/Д",((INDIRECT(CONCATENATE("'2018-05 (Д)'!J",TEXT(MATCH($C77,'2018-05 (Д)'!$C$2:$C$100,0)+1,0)))-INDIRECT(CONCATENATE("'2018-04 (Д)'!J",TEXT(MATCH($C77,'2018-04 (Д)'!$C$2:$C$100,0)+1,0))))/INDIRECT(CONCATENATE("'2018-04 (Д)'!J",TEXT(MATCH($C77,'2018-04 (Д)'!$C$2:$C$100,0)+1,0))))*100)</f>
        <v>Н/Д</v>
      </c>
      <c r="BK77" s="9" t="str">
        <f ca="1">IF(OR(INDIRECT(CONCATENATE("'2018-06 (Д)'!J",TEXT(MATCH($C77,'2018-06 (Д)'!$C$2:$C$100,0)+1,0)))="Н/Д",INDIRECT(CONCATENATE("'2018-05 (Д)'!J",TEXT(MATCH($C77,'2018-05 (Д)'!$C$2:$C$100,0)+1,0)))="Н/Д",AND(INDIRECT(CONCATENATE("'2018-06 (Д)'!J",TEXT(MATCH($C77,'2018-06 (Д)'!$C$2:$C$100,0)+1,0)))="Н/Д",INDIRECT(CONCATENATE("'2018-05 (Д)'!J",TEXT(MATCH($C77,'2018-05 (Д)'!$C$2:$C$100,0)+1,0))))),"Н/Д",((INDIRECT(CONCATENATE("'2018-06 (Д)'!J",TEXT(MATCH($C77,'2018-06 (Д)'!$C$2:$C$100,0)+1,0)))-INDIRECT(CONCATENATE("'2018-05 (Д)'!J",TEXT(MATCH($C77,'2018-05 (Д)'!$C$2:$C$100,0)+1,0))))/INDIRECT(CONCATENATE("'2018-05 (Д)'!J",TEXT(MATCH($C77,'2018-05 (Д)'!$C$2:$C$100,0)+1,0))))*100)</f>
        <v>Н/Д</v>
      </c>
      <c r="BL77" s="9" t="str">
        <f ca="1">IF(OR(INDIRECT(CONCATENATE("'2018-07 (Д)'!J",TEXT(MATCH($C77,'2018-07 (Д)'!$C$2:$C$100,0)+1,0)))="Н/Д",INDIRECT(CONCATENATE("'2018-06 (Д)'!J",TEXT(MATCH($C77,'2018-06 (Д)'!$C$2:$C$100,0)+1,0)))="Н/Д",AND(INDIRECT(CONCATENATE("'2018-07 (Д)'!J",TEXT(MATCH($C77,'2018-07 (Д)'!$C$2:$C$100,0)+1,0)))="Н/Д",INDIRECT(CONCATENATE("'2018-06 (Д)'!J",TEXT(MATCH($C77,'2018-06 (Д)'!$C$2:$C$100,0)+1,0))))),"Н/Д",((INDIRECT(CONCATENATE("'2018-07 (Д)'!J",TEXT(MATCH($C77,'2018-07 (Д)'!$C$2:$C$100,0)+1,0)))-INDIRECT(CONCATENATE("'2018-06 (Д)'!J",TEXT(MATCH($C77,'2018-06 (Д)'!$C$2:$C$100,0)+1,0))))/INDIRECT(CONCATENATE("'2018-06 (Д)'!J",TEXT(MATCH($C77,'2018-06 (Д)'!$C$2:$C$100,0)+1,0))))*100)</f>
        <v>Н/Д</v>
      </c>
      <c r="BM77" s="9" t="str">
        <f ca="1">IF(OR(INDIRECT(CONCATENATE("'2018-08 (Д)'!J",TEXT(MATCH($C77,'2018-08 (Д)'!$C$2:$C$100,0)+1,0)))="Н/Д",INDIRECT(CONCATENATE("'2018-07 (Д)'!J",TEXT(MATCH($C77,'2018-07 (Д)'!$C$2:$C$100,0)+1,0)))="Н/Д",AND(INDIRECT(CONCATENATE("'2018-08 (Д)'!J",TEXT(MATCH($C77,'2018-08 (Д)'!$C$2:$C$100,0)+1,0)))="Н/Д",INDIRECT(CONCATENATE("'2018-07 (Д)'!J",TEXT(MATCH($C77,'2018-07 (Д)'!$C$2:$C$100,0)+1,0))))),"Н/Д",((INDIRECT(CONCATENATE("'2018-08 (Д)'!J",TEXT(MATCH($C77,'2018-08 (Д)'!$C$2:$C$100,0)+1,0)))-INDIRECT(CONCATENATE("'2018-07 (Д)'!J",TEXT(MATCH($C77,'2018-07 (Д)'!$C$2:$C$100,0)+1,0))))/INDIRECT(CONCATENATE("'2018-07 (Д)'!J",TEXT(MATCH($C77,'2018-07 (Д)'!$C$2:$C$100,0)+1,0))))*100)</f>
        <v>Н/Д</v>
      </c>
      <c r="BN77" s="9" t="str">
        <f ca="1">IF(OR(INDIRECT(CONCATENATE("'2018-09 (Д)'!J",TEXT(MATCH($C77,'2018-09 (Д)'!$C$2:$C$100,0)+1,0)))="Н/Д",INDIRECT(CONCATENATE("'2018-08 (Д)'!J",TEXT(MATCH($C77,'2018-08 (Д)'!$C$2:$C$100,0)+1,0)))="Н/Д",AND(INDIRECT(CONCATENATE("'2018-09 (Д)'!J",TEXT(MATCH($C77,'2018-09 (Д)'!$C$2:$C$100,0)+1,0)))="Н/Д",INDIRECT(CONCATENATE("'2018-08 (Д)'!J",TEXT(MATCH($C77,'2018-08 (Д)'!$C$2:$C$100,0)+1,0))))),"Н/Д",((INDIRECT(CONCATENATE("'2018-09 (Д)'!J",TEXT(MATCH($C77,'2018-09 (Д)'!$C$2:$C$100,0)+1,0)))-INDIRECT(CONCATENATE("'2018-08 (Д)'!J",TEXT(MATCH($C77,'2018-08 (Д)'!$C$2:$C$100,0)+1,0))))/INDIRECT(CONCATENATE("'2018-08 (Д)'!J",TEXT(MATCH($C77,'2018-08 (Д)'!$C$2:$C$100,0)+1,0))))*100)</f>
        <v>Н/Д</v>
      </c>
      <c r="BO77" s="9" t="str">
        <f ca="1">IF(OR(INDIRECT(CONCATENATE("'2018-10 (Д)'!J",TEXT(MATCH($C77,'2018-10 (Д)'!$C$2:$C$100,0)+1,0)))="Н/Д",INDIRECT(CONCATENATE("'2018-09 (Д)'!J",TEXT(MATCH($C77,'2018-09 (Д)'!$C$2:$C$100,0)+1,0)))="Н/Д",AND(INDIRECT(CONCATENATE("'2018-10 (Д)'!J",TEXT(MATCH($C77,'2018-10 (Д)'!$C$2:$C$100,0)+1,0)))="Н/Д",INDIRECT(CONCATENATE("'2018-09 (Д)'!J",TEXT(MATCH($C77,'2018-09 (Д)'!$C$2:$C$100,0)+1,0))))),"Н/Д",((INDIRECT(CONCATENATE("'2018-10 (Д)'!J",TEXT(MATCH($C77,'2018-10 (Д)'!$C$2:$C$100,0)+1,0)))-INDIRECT(CONCATENATE("'2018-09 (Д)'!J",TEXT(MATCH($C77,'2018-09 (Д)'!$C$2:$C$100,0)+1,0))))/INDIRECT(CONCATENATE("'2018-09 (Д)'!J",TEXT(MATCH($C77,'2018-09 (Д)'!$C$2:$C$100,0)+1,0))))*100)</f>
        <v>Н/Д</v>
      </c>
      <c r="BP77" s="9" t="str">
        <f ca="1">IF(OR(INDIRECT(CONCATENATE("'2018-11 (Д)'!J",TEXT(MATCH($C77,'2018-11 (Д)'!$C$2:$C$100,0)+1,0)))="Н/Д",INDIRECT(CONCATENATE("'2018-10 (Д)'!J",TEXT(MATCH($C77,'2018-10 (Д)'!$C$2:$C$100,0)+1,0)))="Н/Д",AND(INDIRECT(CONCATENATE("'2018-11 (Д)'!J",TEXT(MATCH($C77,'2018-11 (Д)'!$C$2:$C$100,0)+1,0)))="Н/Д",INDIRECT(CONCATENATE("'2018-10 (Д)'!J",TEXT(MATCH($C77,'2018-10 (Д)'!$C$2:$C$100,0)+1,0))))),"Н/Д",((INDIRECT(CONCATENATE("'2018-11 (Д)'!J",TEXT(MATCH($C77,'2018-11 (Д)'!$C$2:$C$100,0)+1,0)))-INDIRECT(CONCATENATE("'2018-10 (Д)'!J",TEXT(MATCH($C77,'2018-10 (Д)'!$C$2:$C$100,0)+1,0))))/INDIRECT(CONCATENATE("'2018-10 (Д)'!J",TEXT(MATCH($C77,'2018-10 (Д)'!$C$2:$C$100,0)+1,0))))*100)</f>
        <v>Н/Д</v>
      </c>
      <c r="BQ77" s="9" t="str">
        <f ca="1">IF(OR(INDIRECT(CONCATENATE("'2018-12 (Д)'!J",TEXT(MATCH($C77,'2018-12 (Д)'!$C$2:$C$100,0)+1,0)))="Н/Д",INDIRECT(CONCATENATE("'2018-11 (Д)'!J",TEXT(MATCH($C77,'2018-11 (Д)'!$C$2:$C$100,0)+1,0)))="Н/Д",AND(INDIRECT(CONCATENATE("'2018-12 (Д)'!J",TEXT(MATCH($C77,'2018-12 (Д)'!$C$2:$C$100,0)+1,0)))="Н/Д",INDIRECT(CONCATENATE("'2018-11 (Д)'!J",TEXT(MATCH($C77,'2018-11 (Д)'!$C$2:$C$100,0)+1,0))))),"Н/Д",((INDIRECT(CONCATENATE("'2018-12 (Д)'!J",TEXT(MATCH($C77,'2018-12 (Д)'!$C$2:$C$100,0)+1,0)))-INDIRECT(CONCATENATE("'2018-11 (Д)'!J",TEXT(MATCH($C77,'2018-11 (Д)'!$C$2:$C$100,0)+1,0))))/INDIRECT(CONCATENATE("'2018-11 (Д)'!J",TEXT(MATCH($C77,'2018-11 (Д)'!$C$2:$C$100,0)+1,0))))*100)</f>
        <v>Н/Д</v>
      </c>
      <c r="BR77" s="9"/>
      <c r="BS77" s="9">
        <f ca="1">IF(OR(INDIRECT(CONCATENATE("'2018-03 (Д)'!K",TEXT(MATCH($C77,'2018-03 (Д)'!$C$2:$C$100,0)+1,0)))="Н/Д",INDIRECT(CONCATENATE("'2018-02 (Д)'!K",TEXT(MATCH($C77,'2018-02 (Д)'!$C$2:$C$100,0)+1,0)))="Н/Д",AND(INDIRECT(CONCATENATE("'2018-03 (Д)'!K",TEXT(MATCH($C77,'2018-03 (Д)'!$C$2:$C$100,0)+1,0)))="Н/Д",INDIRECT(CONCATENATE("'2018-02 (Д)'!K",TEXT(MATCH($C77,'2018-02 (Д)'!$C$2:$C$100,0)+1,0))))),"Н/Д",((INDIRECT(CONCATENATE("'2018-03 (Д)'!K",TEXT(MATCH($C77,'2018-03 (Д)'!$C$2:$C$100,0)+1,0)))-INDIRECT(CONCATENATE("'2018-02 (Д)'!K",TEXT(MATCH($C77,'2018-02 (Д)'!$C$2:$C$100,0)+1,0))))/INDIRECT(CONCATENATE("'2018-02 (Д)'!K",TEXT(MATCH($C77,'2018-02 (Д)'!$C$2:$C$100,0)+1,0))))*100)</f>
        <v>-43.783368152022298</v>
      </c>
      <c r="BT77" s="9">
        <f ca="1">IF(OR(INDIRECT(CONCATENATE("'2018-04 (Д)'!K",TEXT(MATCH($C77,'2018-04 (Д)'!$C$2:$C$100,0)+1,0)))="Н/Д",INDIRECT(CONCATENATE("'2018-03 (Д)'!K",TEXT(MATCH($C77,'2018-03 (Д)'!$C$2:$C$100,0)+1,0)))="Н/Д",AND(INDIRECT(CONCATENATE("'2018-04 (Д)'!K",TEXT(MATCH($C77,'2018-04 (Д)'!$C$2:$C$100,0)+1,0)))="Н/Д",INDIRECT(CONCATENATE("'2018-03 (Д)'!K",TEXT(MATCH($C77,'2018-03 (Д)'!$C$2:$C$100,0)+1,0))))),"Н/Д",((INDIRECT(CONCATENATE("'2018-04 (Д)'!K",TEXT(MATCH($C77,'2018-04 (Д)'!$C$2:$C$100,0)+1,0)))-INDIRECT(CONCATENATE("'2018-03 (Д)'!K",TEXT(MATCH($C77,'2018-03 (Д)'!$C$2:$C$100,0)+1,0))))/INDIRECT(CONCATENATE("'2018-03 (Д)'!K",TEXT(MATCH($C77,'2018-03 (Д)'!$C$2:$C$100,0)+1,0))))*100)</f>
        <v>128.6065270142519</v>
      </c>
      <c r="BU77" s="9">
        <f ca="1">IF(OR(INDIRECT(CONCATENATE("'2018-05 (Д)'!K",TEXT(MATCH($C77,'2018-05 (Д)'!$C$2:$C$100,0)+1,0)))="Н/Д",INDIRECT(CONCATENATE("'2018-04 (Д)'!K",TEXT(MATCH($C77,'2018-04 (Д)'!$C$2:$C$100,0)+1,0)))="Н/Д",AND(INDIRECT(CONCATENATE("'2018-05 (Д)'!K",TEXT(MATCH($C77,'2018-05 (Д)'!$C$2:$C$100,0)+1,0)))="Н/Д",INDIRECT(CONCATENATE("'2018-04 (Д)'!K",TEXT(MATCH($C77,'2018-04 (Д)'!$C$2:$C$100,0)+1,0))))),"Н/Д",((INDIRECT(CONCATENATE("'2018-05 (Д)'!K",TEXT(MATCH($C77,'2018-05 (Д)'!$C$2:$C$100,0)+1,0)))-INDIRECT(CONCATENATE("'2018-04 (Д)'!K",TEXT(MATCH($C77,'2018-04 (Д)'!$C$2:$C$100,0)+1,0))))/INDIRECT(CONCATENATE("'2018-04 (Д)'!K",TEXT(MATCH($C77,'2018-04 (Д)'!$C$2:$C$100,0)+1,0))))*100)</f>
        <v>137.93083511859288</v>
      </c>
      <c r="BV77" s="9">
        <f ca="1">IF(OR(INDIRECT(CONCATENATE("'2018-06 (Д)'!K",TEXT(MATCH($C77,'2018-06 (Д)'!$C$2:$C$100,0)+1,0)))="Н/Д",INDIRECT(CONCATENATE("'2018-05 (Д)'!K",TEXT(MATCH($C77,'2018-05 (Д)'!$C$2:$C$100,0)+1,0)))="Н/Д",AND(INDIRECT(CONCATENATE("'2018-06 (Д)'!K",TEXT(MATCH($C77,'2018-06 (Д)'!$C$2:$C$100,0)+1,0)))="Н/Д",INDIRECT(CONCATENATE("'2018-05 (Д)'!K",TEXT(MATCH($C77,'2018-05 (Д)'!$C$2:$C$100,0)+1,0))))),"Н/Д",((INDIRECT(CONCATENATE("'2018-06 (Д)'!K",TEXT(MATCH($C77,'2018-06 (Д)'!$C$2:$C$100,0)+1,0)))-INDIRECT(CONCATENATE("'2018-05 (Д)'!K",TEXT(MATCH($C77,'2018-05 (Д)'!$C$2:$C$100,0)+1,0))))/INDIRECT(CONCATENATE("'2018-05 (Д)'!K",TEXT(MATCH($C77,'2018-05 (Д)'!$C$2:$C$100,0)+1,0))))*100)</f>
        <v>-72.628183475436998</v>
      </c>
      <c r="BW77" s="9">
        <f ca="1">IF(OR(INDIRECT(CONCATENATE("'2018-07 (Д)'!K",TEXT(MATCH($C77,'2018-07 (Д)'!$C$2:$C$100,0)+1,0)))="Н/Д",INDIRECT(CONCATENATE("'2018-06 (Д)'!K",TEXT(MATCH($C77,'2018-06 (Д)'!$C$2:$C$100,0)+1,0)))="Н/Д",AND(INDIRECT(CONCATENATE("'2018-07 (Д)'!K",TEXT(MATCH($C77,'2018-07 (Д)'!$C$2:$C$100,0)+1,0)))="Н/Д",INDIRECT(CONCATENATE("'2018-06 (Д)'!K",TEXT(MATCH($C77,'2018-06 (Д)'!$C$2:$C$100,0)+1,0))))),"Н/Д",((INDIRECT(CONCATENATE("'2018-07 (Д)'!K",TEXT(MATCH($C77,'2018-07 (Д)'!$C$2:$C$100,0)+1,0)))-INDIRECT(CONCATENATE("'2018-06 (Д)'!K",TEXT(MATCH($C77,'2018-06 (Д)'!$C$2:$C$100,0)+1,0))))/INDIRECT(CONCATENATE("'2018-06 (Д)'!K",TEXT(MATCH($C77,'2018-06 (Д)'!$C$2:$C$100,0)+1,0))))*100)</f>
        <v>-44.907841526755504</v>
      </c>
      <c r="BX77" s="9">
        <f ca="1">IF(OR(INDIRECT(CONCATENATE("'2018-08 (Д)'!K",TEXT(MATCH($C77,'2018-08 (Д)'!$C$2:$C$100,0)+1,0)))="Н/Д",INDIRECT(CONCATENATE("'2018-07 (Д)'!K",TEXT(MATCH($C77,'2018-07 (Д)'!$C$2:$C$100,0)+1,0)))="Н/Д",AND(INDIRECT(CONCATENATE("'2018-08 (Д)'!K",TEXT(MATCH($C77,'2018-08 (Д)'!$C$2:$C$100,0)+1,0)))="Н/Д",INDIRECT(CONCATENATE("'2018-07 (Д)'!K",TEXT(MATCH($C77,'2018-07 (Д)'!$C$2:$C$100,0)+1,0))))),"Н/Д",((INDIRECT(CONCATENATE("'2018-08 (Д)'!K",TEXT(MATCH($C77,'2018-08 (Д)'!$C$2:$C$100,0)+1,0)))-INDIRECT(CONCATENATE("'2018-07 (Д)'!K",TEXT(MATCH($C77,'2018-07 (Д)'!$C$2:$C$100,0)+1,0))))/INDIRECT(CONCATENATE("'2018-07 (Д)'!K",TEXT(MATCH($C77,'2018-07 (Д)'!$C$2:$C$100,0)+1,0))))*100)</f>
        <v>415.98388202440032</v>
      </c>
      <c r="BY77" s="9">
        <f ca="1">IF(OR(INDIRECT(CONCATENATE("'2018-09 (Д)'!K",TEXT(MATCH($C77,'2018-09 (Д)'!$C$2:$C$100,0)+1,0)))="Н/Д",INDIRECT(CONCATENATE("'2018-08 (Д)'!K",TEXT(MATCH($C77,'2018-08 (Д)'!$C$2:$C$100,0)+1,0)))="Н/Д",AND(INDIRECT(CONCATENATE("'2018-09 (Д)'!K",TEXT(MATCH($C77,'2018-09 (Д)'!$C$2:$C$100,0)+1,0)))="Н/Д",INDIRECT(CONCATENATE("'2018-08 (Д)'!K",TEXT(MATCH($C77,'2018-08 (Д)'!$C$2:$C$100,0)+1,0))))),"Н/Д",((INDIRECT(CONCATENATE("'2018-09 (Д)'!K",TEXT(MATCH($C77,'2018-09 (Д)'!$C$2:$C$100,0)+1,0)))-INDIRECT(CONCATENATE("'2018-08 (Д)'!K",TEXT(MATCH($C77,'2018-08 (Д)'!$C$2:$C$100,0)+1,0))))/INDIRECT(CONCATENATE("'2018-08 (Д)'!K",TEXT(MATCH($C77,'2018-08 (Д)'!$C$2:$C$100,0)+1,0))))*100)</f>
        <v>-84.697292968999548</v>
      </c>
      <c r="BZ77" s="9">
        <f ca="1">IF(OR(INDIRECT(CONCATENATE("'2018-10 (Д)'!K",TEXT(MATCH($C77,'2018-10 (Д)'!$C$2:$C$100,0)+1,0)))="Н/Д",INDIRECT(CONCATENATE("'2018-09 (Д)'!K",TEXT(MATCH($C77,'2018-09 (Д)'!$C$2:$C$100,0)+1,0)))="Н/Д",AND(INDIRECT(CONCATENATE("'2018-10 (Д)'!K",TEXT(MATCH($C77,'2018-10 (Д)'!$C$2:$C$100,0)+1,0)))="Н/Д",INDIRECT(CONCATENATE("'2018-09 (Д)'!K",TEXT(MATCH($C77,'2018-09 (Д)'!$C$2:$C$100,0)+1,0))))),"Н/Д",((INDIRECT(CONCATENATE("'2018-10 (Д)'!K",TEXT(MATCH($C77,'2018-10 (Д)'!$C$2:$C$100,0)+1,0)))-INDIRECT(CONCATENATE("'2018-09 (Д)'!K",TEXT(MATCH($C77,'2018-09 (Д)'!$C$2:$C$100,0)+1,0))))/INDIRECT(CONCATENATE("'2018-09 (Д)'!K",TEXT(MATCH($C77,'2018-09 (Д)'!$C$2:$C$100,0)+1,0))))*100)</f>
        <v>-33.556568580877986</v>
      </c>
      <c r="CA77" s="9">
        <f ca="1">IF(OR(INDIRECT(CONCATENATE("'2018-11 (Д)'!K",TEXT(MATCH($C77,'2018-11 (Д)'!$C$2:$C$100,0)+1,0)))="Н/Д",INDIRECT(CONCATENATE("'2018-10 (Д)'!K",TEXT(MATCH($C77,'2018-10 (Д)'!$C$2:$C$100,0)+1,0)))="Н/Д",AND(INDIRECT(CONCATENATE("'2018-11 (Д)'!K",TEXT(MATCH($C77,'2018-11 (Д)'!$C$2:$C$100,0)+1,0)))="Н/Д",INDIRECT(CONCATENATE("'2018-10 (Д)'!K",TEXT(MATCH($C77,'2018-10 (Д)'!$C$2:$C$100,0)+1,0))))),"Н/Д",((INDIRECT(CONCATENATE("'2018-11 (Д)'!K",TEXT(MATCH($C77,'2018-11 (Д)'!$C$2:$C$100,0)+1,0)))-INDIRECT(CONCATENATE("'2018-10 (Д)'!K",TEXT(MATCH($C77,'2018-10 (Д)'!$C$2:$C$100,0)+1,0))))/INDIRECT(CONCATENATE("'2018-10 (Д)'!K",TEXT(MATCH($C77,'2018-10 (Д)'!$C$2:$C$100,0)+1,0))))*100)</f>
        <v>950.49484752703324</v>
      </c>
      <c r="CB77" s="9">
        <f ca="1">IF(OR(INDIRECT(CONCATENATE("'2018-12 (Д)'!K",TEXT(MATCH($C77,'2018-12 (Д)'!$C$2:$C$100,0)+1,0)))="Н/Д",INDIRECT(CONCATENATE("'2018-11 (Д)'!K",TEXT(MATCH($C77,'2018-11 (Д)'!$C$2:$C$100,0)+1,0)))="Н/Д",AND(INDIRECT(CONCATENATE("'2018-12 (Д)'!K",TEXT(MATCH($C77,'2018-12 (Д)'!$C$2:$C$100,0)+1,0)))="Н/Д",INDIRECT(CONCATENATE("'2018-11 (Д)'!K",TEXT(MATCH($C77,'2018-11 (Д)'!$C$2:$C$100,0)+1,0))))),"Н/Д",((INDIRECT(CONCATENATE("'2018-12 (Д)'!K",TEXT(MATCH($C77,'2018-12 (Д)'!$C$2:$C$100,0)+1,0)))-INDIRECT(CONCATENATE("'2018-11 (Д)'!K",TEXT(MATCH($C77,'2018-11 (Д)'!$C$2:$C$100,0)+1,0))))/INDIRECT(CONCATENATE("'2018-11 (Д)'!K",TEXT(MATCH($C77,'2018-11 (Д)'!$C$2:$C$100,0)+1,0))))*100)</f>
        <v>-84.127175663403278</v>
      </c>
      <c r="CC77" s="9"/>
      <c r="CD77" s="9">
        <f ca="1">IF(OR(INDIRECT(CONCATENATE("'2018-03 (Д)'!L",TEXT(MATCH($C77,'2018-03 (Д)'!$C$2:$C$100,0)+1,0)))="Н/Д",INDIRECT(CONCATENATE("'2018-02 (Д)'!L",TEXT(MATCH($C77,'2018-02 (Д)'!$C$2:$C$100,0)+1,0)))="Н/Д",AND(INDIRECT(CONCATENATE("'2018-03 (Д)'!L",TEXT(MATCH($C77,'2018-03 (Д)'!$C$2:$C$100,0)+1,0)))="Н/Д",INDIRECT(CONCATENATE("'2018-02 (Д)'!L",TEXT(MATCH($C77,'2018-02 (Д)'!$C$2:$C$100,0)+1,0))))),"Н/Д",((INDIRECT(CONCATENATE("'2018-03 (Д)'!L",TEXT(MATCH($C77,'2018-03 (Д)'!$C$2:$C$100,0)+1,0)))-INDIRECT(CONCATENATE("'2018-02 (Д)'!L",TEXT(MATCH($C77,'2018-02 (Д)'!$C$2:$C$100,0)+1,0))))/INDIRECT(CONCATENATE("'2018-02 (Д)'!L",TEXT(MATCH($C77,'2018-02 (Д)'!$C$2:$C$100,0)+1,0))))*100)</f>
        <v>4.7164630915382828</v>
      </c>
      <c r="CE77" s="9">
        <f ca="1">IF(OR(INDIRECT(CONCATENATE("'2018-04 (Д)'!L",TEXT(MATCH($C77,'2018-04 (Д)'!$C$2:$C$100,0)+1,0)))="Н/Д",INDIRECT(CONCATENATE("'2018-03 (Д)'!L",TEXT(MATCH($C77,'2018-03 (Д)'!$C$2:$C$100,0)+1,0)))="Н/Д",AND(INDIRECT(CONCATENATE("'2018-04 (Д)'!L",TEXT(MATCH($C77,'2018-04 (Д)'!$C$2:$C$100,0)+1,0)))="Н/Д",INDIRECT(CONCATENATE("'2018-03 (Д)'!L",TEXT(MATCH($C77,'2018-03 (Д)'!$C$2:$C$100,0)+1,0))))),"Н/Д",((INDIRECT(CONCATENATE("'2018-04 (Д)'!L",TEXT(MATCH($C77,'2018-04 (Д)'!$C$2:$C$100,0)+1,0)))-INDIRECT(CONCATENATE("'2018-03 (Д)'!L",TEXT(MATCH($C77,'2018-03 (Д)'!$C$2:$C$100,0)+1,0))))/INDIRECT(CONCATENATE("'2018-03 (Д)'!L",TEXT(MATCH($C77,'2018-03 (Д)'!$C$2:$C$100,0)+1,0))))*100)</f>
        <v>410.09315651655311</v>
      </c>
      <c r="CF77" s="9">
        <f ca="1">IF(OR(INDIRECT(CONCATENATE("'2018-05 (Д)'!L",TEXT(MATCH($C77,'2018-05 (Д)'!$C$2:$C$100,0)+1,0)))="Н/Д",INDIRECT(CONCATENATE("'2018-04 (Д)'!L",TEXT(MATCH($C77,'2018-04 (Д)'!$C$2:$C$100,0)+1,0)))="Н/Д",AND(INDIRECT(CONCATENATE("'2018-05 (Д)'!L",TEXT(MATCH($C77,'2018-05 (Д)'!$C$2:$C$100,0)+1,0)))="Н/Д",INDIRECT(CONCATENATE("'2018-04 (Д)'!L",TEXT(MATCH($C77,'2018-04 (Д)'!$C$2:$C$100,0)+1,0))))),"Н/Д",((INDIRECT(CONCATENATE("'2018-05 (Д)'!L",TEXT(MATCH($C77,'2018-05 (Д)'!$C$2:$C$100,0)+1,0)))-INDIRECT(CONCATENATE("'2018-04 (Д)'!L",TEXT(MATCH($C77,'2018-04 (Д)'!$C$2:$C$100,0)+1,0))))/INDIRECT(CONCATENATE("'2018-04 (Д)'!L",TEXT(MATCH($C77,'2018-04 (Д)'!$C$2:$C$100,0)+1,0))))*100)</f>
        <v>7.0062939877247974</v>
      </c>
      <c r="CG77" s="9">
        <f ca="1">IF(OR(INDIRECT(CONCATENATE("'2018-06 (Д)'!L",TEXT(MATCH($C77,'2018-06 (Д)'!$C$2:$C$100,0)+1,0)))="Н/Д",INDIRECT(CONCATENATE("'2018-05 (Д)'!L",TEXT(MATCH($C77,'2018-05 (Д)'!$C$2:$C$100,0)+1,0)))="Н/Д",AND(INDIRECT(CONCATENATE("'2018-06 (Д)'!L",TEXT(MATCH($C77,'2018-06 (Д)'!$C$2:$C$100,0)+1,0)))="Н/Д",INDIRECT(CONCATENATE("'2018-05 (Д)'!L",TEXT(MATCH($C77,'2018-05 (Д)'!$C$2:$C$100,0)+1,0))))),"Н/Д",((INDIRECT(CONCATENATE("'2018-06 (Д)'!L",TEXT(MATCH($C77,'2018-06 (Д)'!$C$2:$C$100,0)+1,0)))-INDIRECT(CONCATENATE("'2018-05 (Д)'!L",TEXT(MATCH($C77,'2018-05 (Д)'!$C$2:$C$100,0)+1,0))))/INDIRECT(CONCATENATE("'2018-05 (Д)'!L",TEXT(MATCH($C77,'2018-05 (Д)'!$C$2:$C$100,0)+1,0))))*100)</f>
        <v>13.529806755690593</v>
      </c>
      <c r="CH77" s="9">
        <f ca="1">IF(OR(INDIRECT(CONCATENATE("'2018-07 (Д)'!L",TEXT(MATCH($C77,'2018-07 (Д)'!$C$2:$C$100,0)+1,0)))="Н/Д",INDIRECT(CONCATENATE("'2018-06 (Д)'!L",TEXT(MATCH($C77,'2018-06 (Д)'!$C$2:$C$100,0)+1,0)))="Н/Д",AND(INDIRECT(CONCATENATE("'2018-07 (Д)'!L",TEXT(MATCH($C77,'2018-07 (Д)'!$C$2:$C$100,0)+1,0)))="Н/Д",INDIRECT(CONCATENATE("'2018-06 (Д)'!L",TEXT(MATCH($C77,'2018-06 (Д)'!$C$2:$C$100,0)+1,0))))),"Н/Д",((INDIRECT(CONCATENATE("'2018-07 (Д)'!L",TEXT(MATCH($C77,'2018-07 (Д)'!$C$2:$C$100,0)+1,0)))-INDIRECT(CONCATENATE("'2018-06 (Д)'!L",TEXT(MATCH($C77,'2018-06 (Д)'!$C$2:$C$100,0)+1,0))))/INDIRECT(CONCATENATE("'2018-06 (Д)'!L",TEXT(MATCH($C77,'2018-06 (Д)'!$C$2:$C$100,0)+1,0))))*100)</f>
        <v>-87.0780621286208</v>
      </c>
      <c r="CI77" s="9">
        <f ca="1">IF(OR(INDIRECT(CONCATENATE("'2018-08 (Д)'!L",TEXT(MATCH($C77,'2018-08 (Д)'!$C$2:$C$100,0)+1,0)))="Н/Д",INDIRECT(CONCATENATE("'2018-07 (Д)'!L",TEXT(MATCH($C77,'2018-07 (Д)'!$C$2:$C$100,0)+1,0)))="Н/Д",AND(INDIRECT(CONCATENATE("'2018-08 (Д)'!L",TEXT(MATCH($C77,'2018-08 (Д)'!$C$2:$C$100,0)+1,0)))="Н/Д",INDIRECT(CONCATENATE("'2018-07 (Д)'!L",TEXT(MATCH($C77,'2018-07 (Д)'!$C$2:$C$100,0)+1,0))))),"Н/Д",((INDIRECT(CONCATENATE("'2018-08 (Д)'!L",TEXT(MATCH($C77,'2018-08 (Д)'!$C$2:$C$100,0)+1,0)))-INDIRECT(CONCATENATE("'2018-07 (Д)'!L",TEXT(MATCH($C77,'2018-07 (Д)'!$C$2:$C$100,0)+1,0))))/INDIRECT(CONCATENATE("'2018-07 (Д)'!L",TEXT(MATCH($C77,'2018-07 (Д)'!$C$2:$C$100,0)+1,0))))*100)</f>
        <v>935.62491086391969</v>
      </c>
      <c r="CJ77" s="9">
        <f ca="1">IF(OR(INDIRECT(CONCATENATE("'2018-09 (Д)'!L",TEXT(MATCH($C77,'2018-09 (Д)'!$C$2:$C$100,0)+1,0)))="Н/Д",INDIRECT(CONCATENATE("'2018-08 (Д)'!L",TEXT(MATCH($C77,'2018-08 (Д)'!$C$2:$C$100,0)+1,0)))="Н/Д",AND(INDIRECT(CONCATENATE("'2018-09 (Д)'!L",TEXT(MATCH($C77,'2018-09 (Д)'!$C$2:$C$100,0)+1,0)))="Н/Д",INDIRECT(CONCATENATE("'2018-08 (Д)'!L",TEXT(MATCH($C77,'2018-08 (Д)'!$C$2:$C$100,0)+1,0))))),"Н/Д",((INDIRECT(CONCATENATE("'2018-09 (Д)'!L",TEXT(MATCH($C77,'2018-09 (Д)'!$C$2:$C$100,0)+1,0)))-INDIRECT(CONCATENATE("'2018-08 (Д)'!L",TEXT(MATCH($C77,'2018-08 (Д)'!$C$2:$C$100,0)+1,0))))/INDIRECT(CONCATENATE("'2018-08 (Д)'!L",TEXT(MATCH($C77,'2018-08 (Д)'!$C$2:$C$100,0)+1,0))))*100)</f>
        <v>-89.841827957859522</v>
      </c>
      <c r="CK77" s="9">
        <f ca="1">IF(OR(INDIRECT(CONCATENATE("'2018-10 (Д)'!L",TEXT(MATCH($C77,'2018-10 (Д)'!$C$2:$C$100,0)+1,0)))="Н/Д",INDIRECT(CONCATENATE("'2018-09 (Д)'!L",TEXT(MATCH($C77,'2018-09 (Д)'!$C$2:$C$100,0)+1,0)))="Н/Д",AND(INDIRECT(CONCATENATE("'2018-10 (Д)'!L",TEXT(MATCH($C77,'2018-10 (Д)'!$C$2:$C$100,0)+1,0)))="Н/Д",INDIRECT(CONCATENATE("'2018-09 (Д)'!L",TEXT(MATCH($C77,'2018-09 (Д)'!$C$2:$C$100,0)+1,0))))),"Н/Д",((INDIRECT(CONCATENATE("'2018-10 (Д)'!L",TEXT(MATCH($C77,'2018-10 (Д)'!$C$2:$C$100,0)+1,0)))-INDIRECT(CONCATENATE("'2018-09 (Д)'!L",TEXT(MATCH($C77,'2018-09 (Д)'!$C$2:$C$100,0)+1,0))))/INDIRECT(CONCATENATE("'2018-09 (Д)'!L",TEXT(MATCH($C77,'2018-09 (Д)'!$C$2:$C$100,0)+1,0))))*100)</f>
        <v>38.718152892899546</v>
      </c>
      <c r="CL77" s="9">
        <f ca="1">IF(OR(INDIRECT(CONCATENATE("'2018-11 (Д)'!L",TEXT(MATCH($C77,'2018-11 (Д)'!$C$2:$C$100,0)+1,0)))="Н/Д",INDIRECT(CONCATENATE("'2018-10 (Д)'!L",TEXT(MATCH($C77,'2018-10 (Д)'!$C$2:$C$100,0)+1,0)))="Н/Д",AND(INDIRECT(CONCATENATE("'2018-11 (Д)'!L",TEXT(MATCH($C77,'2018-11 (Д)'!$C$2:$C$100,0)+1,0)))="Н/Д",INDIRECT(CONCATENATE("'2018-10 (Д)'!L",TEXT(MATCH($C77,'2018-10 (Д)'!$C$2:$C$100,0)+1,0))))),"Н/Д",((INDIRECT(CONCATENATE("'2018-11 (Д)'!L",TEXT(MATCH($C77,'2018-11 (Д)'!$C$2:$C$100,0)+1,0)))-INDIRECT(CONCATENATE("'2018-10 (Д)'!L",TEXT(MATCH($C77,'2018-10 (Д)'!$C$2:$C$100,0)+1,0))))/INDIRECT(CONCATENATE("'2018-10 (Д)'!L",TEXT(MATCH($C77,'2018-10 (Д)'!$C$2:$C$100,0)+1,0))))*100)</f>
        <v>740.06403941739984</v>
      </c>
      <c r="CM77" s="9">
        <f ca="1">IF(OR(INDIRECT(CONCATENATE("'2018-12 (Д)'!L",TEXT(MATCH($C77,'2018-12 (Д)'!$C$2:$C$100,0)+1,0)))="Н/Д",INDIRECT(CONCATENATE("'2018-11 (Д)'!L",TEXT(MATCH($C77,'2018-11 (Д)'!$C$2:$C$100,0)+1,0)))="Н/Д",AND(INDIRECT(CONCATENATE("'2018-12 (Д)'!L",TEXT(MATCH($C77,'2018-12 (Д)'!$C$2:$C$100,0)+1,0)))="Н/Д",INDIRECT(CONCATENATE("'2018-11 (Д)'!L",TEXT(MATCH($C77,'2018-11 (Д)'!$C$2:$C$100,0)+1,0))))),"Н/Д",((INDIRECT(CONCATENATE("'2018-12 (Д)'!L",TEXT(MATCH($C77,'2018-12 (Д)'!$C$2:$C$100,0)+1,0)))-INDIRECT(CONCATENATE("'2018-11 (Д)'!L",TEXT(MATCH($C77,'2018-11 (Д)'!$C$2:$C$100,0)+1,0))))/INDIRECT(CONCATENATE("'2018-11 (Д)'!L",TEXT(MATCH($C77,'2018-11 (Д)'!$C$2:$C$100,0)+1,0))))*100)</f>
        <v>-66.730322608089566</v>
      </c>
      <c r="CN77" s="9"/>
      <c r="CO77" s="9">
        <f ca="1">IF(OR(INDIRECT(CONCATENATE("'2018-03 (Д)'!M",TEXT(MATCH($C77,'2018-03 (Д)'!$C$2:$C$100,0)+1,0)))="Н/Д",INDIRECT(CONCATENATE("'2018-02 (Д)'!M",TEXT(MATCH($C77,'2018-02 (Д)'!$C$2:$C$100,0)+1,0)))="Н/Д",AND(INDIRECT(CONCATENATE("'2018-03 (Д)'!M",TEXT(MATCH($C77,'2018-03 (Д)'!$C$2:$C$100,0)+1,0)))="Н/Д",INDIRECT(CONCATENATE("'2018-02 (Д)'!M",TEXT(MATCH($C77,'2018-02 (Д)'!$C$2:$C$100,0)+1,0))))),"Н/Д",((INDIRECT(CONCATENATE("'2018-03 (Д)'!M",TEXT(MATCH($C77,'2018-03 (Д)'!$C$2:$C$100,0)+1,0)))-INDIRECT(CONCATENATE("'2018-02 (Д)'!M",TEXT(MATCH($C77,'2018-02 (Д)'!$C$2:$C$100,0)+1,0))))/INDIRECT(CONCATENATE("'2018-02 (Д)'!M",TEXT(MATCH($C77,'2018-02 (Д)'!$C$2:$C$100,0)+1,0))))*100)</f>
        <v>-69.038286733281623</v>
      </c>
      <c r="CP77" s="9">
        <f ca="1">IF(OR(INDIRECT(CONCATENATE("'2018-04 (Д)'!M",TEXT(MATCH($C77,'2018-04 (Д)'!$C$2:$C$100,0)+1,0)))="Н/Д",INDIRECT(CONCATENATE("'2018-03 (Д)'!M",TEXT(MATCH($C77,'2018-03 (Д)'!$C$2:$C$100,0)+1,0)))="Н/Д",AND(INDIRECT(CONCATENATE("'2018-04 (Д)'!M",TEXT(MATCH($C77,'2018-04 (Д)'!$C$2:$C$100,0)+1,0)))="Н/Д",INDIRECT(CONCATENATE("'2018-03 (Д)'!M",TEXT(MATCH($C77,'2018-03 (Д)'!$C$2:$C$100,0)+1,0))))),"Н/Д",((INDIRECT(CONCATENATE("'2018-04 (Д)'!M",TEXT(MATCH($C77,'2018-04 (Д)'!$C$2:$C$100,0)+1,0)))-INDIRECT(CONCATENATE("'2018-03 (Д)'!M",TEXT(MATCH($C77,'2018-03 (Д)'!$C$2:$C$100,0)+1,0))))/INDIRECT(CONCATENATE("'2018-03 (Д)'!M",TEXT(MATCH($C77,'2018-03 (Д)'!$C$2:$C$100,0)+1,0))))*100)</f>
        <v>-39.698449923205821</v>
      </c>
      <c r="CQ77" s="9">
        <f ca="1">IF(OR(INDIRECT(CONCATENATE("'2018-05 (Д)'!M",TEXT(MATCH($C77,'2018-05 (Д)'!$C$2:$C$100,0)+1,0)))="Н/Д",INDIRECT(CONCATENATE("'2018-04 (Д)'!M",TEXT(MATCH($C77,'2018-04 (Д)'!$C$2:$C$100,0)+1,0)))="Н/Д",AND(INDIRECT(CONCATENATE("'2018-05 (Д)'!M",TEXT(MATCH($C77,'2018-05 (Д)'!$C$2:$C$100,0)+1,0)))="Н/Д",INDIRECT(CONCATENATE("'2018-04 (Д)'!M",TEXT(MATCH($C77,'2018-04 (Д)'!$C$2:$C$100,0)+1,0))))),"Н/Д",((INDIRECT(CONCATENATE("'2018-05 (Д)'!M",TEXT(MATCH($C77,'2018-05 (Д)'!$C$2:$C$100,0)+1,0)))-INDIRECT(CONCATENATE("'2018-04 (Д)'!M",TEXT(MATCH($C77,'2018-04 (Д)'!$C$2:$C$100,0)+1,0))))/INDIRECT(CONCATENATE("'2018-04 (Д)'!M",TEXT(MATCH($C77,'2018-04 (Д)'!$C$2:$C$100,0)+1,0))))*100)</f>
        <v>34.909518019020993</v>
      </c>
      <c r="CR77" s="9">
        <f ca="1">IF(OR(INDIRECT(CONCATENATE("'2018-06 (Д)'!M",TEXT(MATCH($C77,'2018-06 (Д)'!$C$2:$C$100,0)+1,0)))="Н/Д",INDIRECT(CONCATENATE("'2018-05 (Д)'!M",TEXT(MATCH($C77,'2018-05 (Д)'!$C$2:$C$100,0)+1,0)))="Н/Д",AND(INDIRECT(CONCATENATE("'2018-06 (Д)'!M",TEXT(MATCH($C77,'2018-06 (Д)'!$C$2:$C$100,0)+1,0)))="Н/Д",INDIRECT(CONCATENATE("'2018-05 (Д)'!M",TEXT(MATCH($C77,'2018-05 (Д)'!$C$2:$C$100,0)+1,0))))),"Н/Д",((INDIRECT(CONCATENATE("'2018-06 (Д)'!M",TEXT(MATCH($C77,'2018-06 (Д)'!$C$2:$C$100,0)+1,0)))-INDIRECT(CONCATENATE("'2018-05 (Д)'!M",TEXT(MATCH($C77,'2018-05 (Д)'!$C$2:$C$100,0)+1,0))))/INDIRECT(CONCATENATE("'2018-05 (Д)'!M",TEXT(MATCH($C77,'2018-05 (Д)'!$C$2:$C$100,0)+1,0))))*100)</f>
        <v>33.266911991796988</v>
      </c>
      <c r="CS77" s="9">
        <f ca="1">IF(OR(INDIRECT(CONCATENATE("'2018-07 (Д)'!M",TEXT(MATCH($C77,'2018-07 (Д)'!$C$2:$C$100,0)+1,0)))="Н/Д",INDIRECT(CONCATENATE("'2018-06 (Д)'!M",TEXT(MATCH($C77,'2018-06 (Д)'!$C$2:$C$100,0)+1,0)))="Н/Д",AND(INDIRECT(CONCATENATE("'2018-07 (Д)'!M",TEXT(MATCH($C77,'2018-07 (Д)'!$C$2:$C$100,0)+1,0)))="Н/Д",INDIRECT(CONCATENATE("'2018-06 (Д)'!M",TEXT(MATCH($C77,'2018-06 (Д)'!$C$2:$C$100,0)+1,0))))),"Н/Д",((INDIRECT(CONCATENATE("'2018-07 (Д)'!M",TEXT(MATCH($C77,'2018-07 (Д)'!$C$2:$C$100,0)+1,0)))-INDIRECT(CONCATENATE("'2018-06 (Д)'!M",TEXT(MATCH($C77,'2018-06 (Д)'!$C$2:$C$100,0)+1,0))))/INDIRECT(CONCATENATE("'2018-06 (Д)'!M",TEXT(MATCH($C77,'2018-06 (Д)'!$C$2:$C$100,0)+1,0))))*100)</f>
        <v>37.917740103774527</v>
      </c>
      <c r="CT77" s="9">
        <f ca="1">IF(OR(INDIRECT(CONCATENATE("'2018-08 (Д)'!M",TEXT(MATCH($C77,'2018-08 (Д)'!$C$2:$C$100,0)+1,0)))="Н/Д",INDIRECT(CONCATENATE("'2018-07 (Д)'!M",TEXT(MATCH($C77,'2018-07 (Д)'!$C$2:$C$100,0)+1,0)))="Н/Д",AND(INDIRECT(CONCATENATE("'2018-08 (Д)'!M",TEXT(MATCH($C77,'2018-08 (Д)'!$C$2:$C$100,0)+1,0)))="Н/Д",INDIRECT(CONCATENATE("'2018-07 (Д)'!M",TEXT(MATCH($C77,'2018-07 (Д)'!$C$2:$C$100,0)+1,0))))),"Н/Д",((INDIRECT(CONCATENATE("'2018-08 (Д)'!M",TEXT(MATCH($C77,'2018-08 (Д)'!$C$2:$C$100,0)+1,0)))-INDIRECT(CONCATENATE("'2018-07 (Д)'!M",TEXT(MATCH($C77,'2018-07 (Д)'!$C$2:$C$100,0)+1,0))))/INDIRECT(CONCATENATE("'2018-07 (Д)'!M",TEXT(MATCH($C77,'2018-07 (Д)'!$C$2:$C$100,0)+1,0))))*100)</f>
        <v>8.9802947100373007</v>
      </c>
      <c r="CU77" s="9">
        <f ca="1">IF(OR(INDIRECT(CONCATENATE("'2018-09 (Д)'!M",TEXT(MATCH($C77,'2018-09 (Д)'!$C$2:$C$100,0)+1,0)))="Н/Д",INDIRECT(CONCATENATE("'2018-08 (Д)'!M",TEXT(MATCH($C77,'2018-08 (Д)'!$C$2:$C$100,0)+1,0)))="Н/Д",AND(INDIRECT(CONCATENATE("'2018-09 (Д)'!M",TEXT(MATCH($C77,'2018-09 (Д)'!$C$2:$C$100,0)+1,0)))="Н/Д",INDIRECT(CONCATENATE("'2018-08 (Д)'!M",TEXT(MATCH($C77,'2018-08 (Д)'!$C$2:$C$100,0)+1,0))))),"Н/Д",((INDIRECT(CONCATENATE("'2018-09 (Д)'!M",TEXT(MATCH($C77,'2018-09 (Д)'!$C$2:$C$100,0)+1,0)))-INDIRECT(CONCATENATE("'2018-08 (Д)'!M",TEXT(MATCH($C77,'2018-08 (Д)'!$C$2:$C$100,0)+1,0))))/INDIRECT(CONCATENATE("'2018-08 (Д)'!M",TEXT(MATCH($C77,'2018-08 (Д)'!$C$2:$C$100,0)+1,0))))*100)</f>
        <v>53.53112932512316</v>
      </c>
      <c r="CV77" s="9">
        <f ca="1">IF(OR(INDIRECT(CONCATENATE("'2018-10 (Д)'!M",TEXT(MATCH($C77,'2018-10 (Д)'!$C$2:$C$100,0)+1,0)))="Н/Д",INDIRECT(CONCATENATE("'2018-09 (Д)'!M",TEXT(MATCH($C77,'2018-09 (Д)'!$C$2:$C$100,0)+1,0)))="Н/Д",AND(INDIRECT(CONCATENATE("'2018-10 (Д)'!M",TEXT(MATCH($C77,'2018-10 (Д)'!$C$2:$C$100,0)+1,0)))="Н/Д",INDIRECT(CONCATENATE("'2018-09 (Д)'!M",TEXT(MATCH($C77,'2018-09 (Д)'!$C$2:$C$100,0)+1,0))))),"Н/Д",((INDIRECT(CONCATENATE("'2018-10 (Д)'!M",TEXT(MATCH($C77,'2018-10 (Д)'!$C$2:$C$100,0)+1,0)))-INDIRECT(CONCATENATE("'2018-09 (Д)'!M",TEXT(MATCH($C77,'2018-09 (Д)'!$C$2:$C$100,0)+1,0))))/INDIRECT(CONCATENATE("'2018-09 (Д)'!M",TEXT(MATCH($C77,'2018-09 (Д)'!$C$2:$C$100,0)+1,0))))*100)</f>
        <v>20.693805577916159</v>
      </c>
      <c r="CW77" s="9">
        <f ca="1">IF(OR(INDIRECT(CONCATENATE("'2018-11 (Д)'!M",TEXT(MATCH($C77,'2018-11 (Д)'!$C$2:$C$100,0)+1,0)))="Н/Д",INDIRECT(CONCATENATE("'2018-10 (Д)'!M",TEXT(MATCH($C77,'2018-10 (Д)'!$C$2:$C$100,0)+1,0)))="Н/Д",AND(INDIRECT(CONCATENATE("'2018-11 (Д)'!M",TEXT(MATCH($C77,'2018-11 (Д)'!$C$2:$C$100,0)+1,0)))="Н/Д",INDIRECT(CONCATENATE("'2018-10 (Д)'!M",TEXT(MATCH($C77,'2018-10 (Д)'!$C$2:$C$100,0)+1,0))))),"Н/Д",((INDIRECT(CONCATENATE("'2018-11 (Д)'!M",TEXT(MATCH($C77,'2018-11 (Д)'!$C$2:$C$100,0)+1,0)))-INDIRECT(CONCATENATE("'2018-10 (Д)'!M",TEXT(MATCH($C77,'2018-10 (Д)'!$C$2:$C$100,0)+1,0))))/INDIRECT(CONCATENATE("'2018-10 (Д)'!M",TEXT(MATCH($C77,'2018-10 (Д)'!$C$2:$C$100,0)+1,0))))*100)</f>
        <v>-27.643312767816564</v>
      </c>
      <c r="CX77" s="9">
        <f ca="1">IF(OR(INDIRECT(CONCATENATE("'2018-12 (Д)'!M",TEXT(MATCH($C77,'2018-12 (Д)'!$C$2:$C$100,0)+1,0)))="Н/Д",INDIRECT(CONCATENATE("'2018-11 (Д)'!M",TEXT(MATCH($C77,'2018-11 (Д)'!$C$2:$C$100,0)+1,0)))="Н/Д",AND(INDIRECT(CONCATENATE("'2018-12 (Д)'!M",TEXT(MATCH($C77,'2018-12 (Д)'!$C$2:$C$100,0)+1,0)))="Н/Д",INDIRECT(CONCATENATE("'2018-11 (Д)'!M",TEXT(MATCH($C77,'2018-11 (Д)'!$C$2:$C$100,0)+1,0))))),"Н/Д",((INDIRECT(CONCATENATE("'2018-12 (Д)'!M",TEXT(MATCH($C77,'2018-12 (Д)'!$C$2:$C$100,0)+1,0)))-INDIRECT(CONCATENATE("'2018-11 (Д)'!M",TEXT(MATCH($C77,'2018-11 (Д)'!$C$2:$C$100,0)+1,0))))/INDIRECT(CONCATENATE("'2018-11 (Д)'!M",TEXT(MATCH($C77,'2018-11 (Д)'!$C$2:$C$100,0)+1,0))))*100)</f>
        <v>0.46301542053203865</v>
      </c>
      <c r="CY77" s="9"/>
      <c r="CZ77" s="9">
        <f ca="1">IF(OR(INDIRECT(CONCATENATE("'2018-03 (Д)'!N",TEXT(MATCH($C77,'2018-03 (Д)'!$C$2:$C$100,0)+1,0)))="Н/Д",INDIRECT(CONCATENATE("'2018-02 (Д)'!N",TEXT(MATCH($C77,'2018-02 (Д)'!$C$2:$C$100,0)+1,0)))="Н/Д",AND(INDIRECT(CONCATENATE("'2018-03 (Д)'!N",TEXT(MATCH($C77,'2018-03 (Д)'!$C$2:$C$100,0)+1,0)))="Н/Д",INDIRECT(CONCATENATE("'2018-02 (Д)'!N",TEXT(MATCH($C77,'2018-02 (Д)'!$C$2:$C$100,0)+1,0))))),"Н/Д",((INDIRECT(CONCATENATE("'2018-03 (Д)'!N",TEXT(MATCH($C77,'2018-03 (Д)'!$C$2:$C$100,0)+1,0)))-INDIRECT(CONCATENATE("'2018-02 (Д)'!N",TEXT(MATCH($C77,'2018-02 (Д)'!$C$2:$C$100,0)+1,0))))/INDIRECT(CONCATENATE("'2018-02 (Д)'!N",TEXT(MATCH($C77,'2018-02 (Д)'!$C$2:$C$100,0)+1,0))))*100)</f>
        <v>137.2218212822259</v>
      </c>
      <c r="DA77" s="9">
        <f ca="1">IF(OR(INDIRECT(CONCATENATE("'2018-04 (Д)'!N",TEXT(MATCH($C77,'2018-04 (Д)'!$C$2:$C$100,0)+1,0)))="Н/Д",INDIRECT(CONCATENATE("'2018-03 (Д)'!N",TEXT(MATCH($C77,'2018-03 (Д)'!$C$2:$C$100,0)+1,0)))="Н/Д",AND(INDIRECT(CONCATENATE("'2018-04 (Д)'!N",TEXT(MATCH($C77,'2018-04 (Д)'!$C$2:$C$100,0)+1,0)))="Н/Д",INDIRECT(CONCATENATE("'2018-03 (Д)'!N",TEXT(MATCH($C77,'2018-03 (Д)'!$C$2:$C$100,0)+1,0))))),"Н/Д",((INDIRECT(CONCATENATE("'2018-04 (Д)'!N",TEXT(MATCH($C77,'2018-04 (Д)'!$C$2:$C$100,0)+1,0)))-INDIRECT(CONCATENATE("'2018-03 (Д)'!N",TEXT(MATCH($C77,'2018-03 (Д)'!$C$2:$C$100,0)+1,0))))/INDIRECT(CONCATENATE("'2018-03 (Д)'!N",TEXT(MATCH($C77,'2018-03 (Д)'!$C$2:$C$100,0)+1,0))))*100)</f>
        <v>70.656683253777402</v>
      </c>
      <c r="DB77" s="9">
        <f ca="1">IF(OR(INDIRECT(CONCATENATE("'2018-05 (Д)'!N",TEXT(MATCH($C77,'2018-05 (Д)'!$C$2:$C$100,0)+1,0)))="Н/Д",INDIRECT(CONCATENATE("'2018-04 (Д)'!N",TEXT(MATCH($C77,'2018-04 (Д)'!$C$2:$C$100,0)+1,0)))="Н/Д",AND(INDIRECT(CONCATENATE("'2018-05 (Д)'!N",TEXT(MATCH($C77,'2018-05 (Д)'!$C$2:$C$100,0)+1,0)))="Н/Д",INDIRECT(CONCATENATE("'2018-04 (Д)'!N",TEXT(MATCH($C77,'2018-04 (Д)'!$C$2:$C$100,0)+1,0))))),"Н/Д",((INDIRECT(CONCATENATE("'2018-05 (Д)'!N",TEXT(MATCH($C77,'2018-05 (Д)'!$C$2:$C$100,0)+1,0)))-INDIRECT(CONCATENATE("'2018-04 (Д)'!N",TEXT(MATCH($C77,'2018-04 (Д)'!$C$2:$C$100,0)+1,0))))/INDIRECT(CONCATENATE("'2018-04 (Д)'!N",TEXT(MATCH($C77,'2018-04 (Д)'!$C$2:$C$100,0)+1,0))))*100)</f>
        <v>45.295182786599057</v>
      </c>
      <c r="DC77" s="9">
        <f ca="1">IF(OR(INDIRECT(CONCATENATE("'2018-06 (Д)'!N",TEXT(MATCH($C77,'2018-06 (Д)'!$C$2:$C$100,0)+1,0)))="Н/Д",INDIRECT(CONCATENATE("'2018-05 (Д)'!N",TEXT(MATCH($C77,'2018-05 (Д)'!$C$2:$C$100,0)+1,0)))="Н/Д",AND(INDIRECT(CONCATENATE("'2018-06 (Д)'!N",TEXT(MATCH($C77,'2018-06 (Д)'!$C$2:$C$100,0)+1,0)))="Н/Д",INDIRECT(CONCATENATE("'2018-05 (Д)'!N",TEXT(MATCH($C77,'2018-05 (Д)'!$C$2:$C$100,0)+1,0))))),"Н/Д",((INDIRECT(CONCATENATE("'2018-06 (Д)'!N",TEXT(MATCH($C77,'2018-06 (Д)'!$C$2:$C$100,0)+1,0)))-INDIRECT(CONCATENATE("'2018-05 (Д)'!N",TEXT(MATCH($C77,'2018-05 (Д)'!$C$2:$C$100,0)+1,0))))/INDIRECT(CONCATENATE("'2018-05 (Д)'!N",TEXT(MATCH($C77,'2018-05 (Д)'!$C$2:$C$100,0)+1,0))))*100)</f>
        <v>30.574447613791232</v>
      </c>
      <c r="DD77" s="9">
        <f ca="1">IF(OR(INDIRECT(CONCATENATE("'2018-07 (Д)'!N",TEXT(MATCH($C77,'2018-07 (Д)'!$C$2:$C$100,0)+1,0)))="Н/Д",INDIRECT(CONCATENATE("'2018-06 (Д)'!N",TEXT(MATCH($C77,'2018-06 (Д)'!$C$2:$C$100,0)+1,0)))="Н/Д",AND(INDIRECT(CONCATENATE("'2018-07 (Д)'!N",TEXT(MATCH($C77,'2018-07 (Д)'!$C$2:$C$100,0)+1,0)))="Н/Д",INDIRECT(CONCATENATE("'2018-06 (Д)'!N",TEXT(MATCH($C77,'2018-06 (Д)'!$C$2:$C$100,0)+1,0))))),"Н/Д",((INDIRECT(CONCATENATE("'2018-07 (Д)'!N",TEXT(MATCH($C77,'2018-07 (Д)'!$C$2:$C$100,0)+1,0)))-INDIRECT(CONCATENATE("'2018-06 (Д)'!N",TEXT(MATCH($C77,'2018-06 (Д)'!$C$2:$C$100,0)+1,0))))/INDIRECT(CONCATENATE("'2018-06 (Д)'!N",TEXT(MATCH($C77,'2018-06 (Д)'!$C$2:$C$100,0)+1,0))))*100)</f>
        <v>23.999386875835608</v>
      </c>
      <c r="DE77" s="9">
        <f ca="1">IF(OR(INDIRECT(CONCATENATE("'2018-08 (Д)'!N",TEXT(MATCH($C77,'2018-08 (Д)'!$C$2:$C$100,0)+1,0)))="Н/Д",INDIRECT(CONCATENATE("'2018-07 (Д)'!N",TEXT(MATCH($C77,'2018-07 (Д)'!$C$2:$C$100,0)+1,0)))="Н/Д",AND(INDIRECT(CONCATENATE("'2018-08 (Д)'!N",TEXT(MATCH($C77,'2018-08 (Д)'!$C$2:$C$100,0)+1,0)))="Н/Д",INDIRECT(CONCATENATE("'2018-07 (Д)'!N",TEXT(MATCH($C77,'2018-07 (Д)'!$C$2:$C$100,0)+1,0))))),"Н/Д",((INDIRECT(CONCATENATE("'2018-08 (Д)'!N",TEXT(MATCH($C77,'2018-08 (Д)'!$C$2:$C$100,0)+1,0)))-INDIRECT(CONCATENATE("'2018-07 (Д)'!N",TEXT(MATCH($C77,'2018-07 (Д)'!$C$2:$C$100,0)+1,0))))/INDIRECT(CONCATENATE("'2018-07 (Д)'!N",TEXT(MATCH($C77,'2018-07 (Д)'!$C$2:$C$100,0)+1,0))))*100)</f>
        <v>19.4930189315684</v>
      </c>
      <c r="DF77" s="9">
        <f ca="1">IF(OR(INDIRECT(CONCATENATE("'2018-09 (Д)'!N",TEXT(MATCH($C77,'2018-09 (Д)'!$C$2:$C$100,0)+1,0)))="Н/Д",INDIRECT(CONCATENATE("'2018-08 (Д)'!N",TEXT(MATCH($C77,'2018-08 (Д)'!$C$2:$C$100,0)+1,0)))="Н/Д",AND(INDIRECT(CONCATENATE("'2018-09 (Д)'!N",TEXT(MATCH($C77,'2018-09 (Д)'!$C$2:$C$100,0)+1,0)))="Н/Д",INDIRECT(CONCATENATE("'2018-08 (Д)'!N",TEXT(MATCH($C77,'2018-08 (Д)'!$C$2:$C$100,0)+1,0))))),"Н/Д",((INDIRECT(CONCATENATE("'2018-09 (Д)'!N",TEXT(MATCH($C77,'2018-09 (Д)'!$C$2:$C$100,0)+1,0)))-INDIRECT(CONCATENATE("'2018-08 (Д)'!N",TEXT(MATCH($C77,'2018-08 (Д)'!$C$2:$C$100,0)+1,0))))/INDIRECT(CONCATENATE("'2018-08 (Д)'!N",TEXT(MATCH($C77,'2018-08 (Д)'!$C$2:$C$100,0)+1,0))))*100)</f>
        <v>16.494388314666949</v>
      </c>
      <c r="DG77" s="9">
        <f ca="1">IF(OR(INDIRECT(CONCATENATE("'2018-10 (Д)'!N",TEXT(MATCH($C77,'2018-10 (Д)'!$C$2:$C$100,0)+1,0)))="Н/Д",INDIRECT(CONCATENATE("'2018-09 (Д)'!N",TEXT(MATCH($C77,'2018-09 (Д)'!$C$2:$C$100,0)+1,0)))="Н/Д",AND(INDIRECT(CONCATENATE("'2018-10 (Д)'!N",TEXT(MATCH($C77,'2018-10 (Д)'!$C$2:$C$100,0)+1,0)))="Н/Д",INDIRECT(CONCATENATE("'2018-09 (Д)'!N",TEXT(MATCH($C77,'2018-09 (Д)'!$C$2:$C$100,0)+1,0))))),"Н/Д",((INDIRECT(CONCATENATE("'2018-10 (Д)'!N",TEXT(MATCH($C77,'2018-10 (Д)'!$C$2:$C$100,0)+1,0)))-INDIRECT(CONCATENATE("'2018-09 (Д)'!N",TEXT(MATCH($C77,'2018-09 (Д)'!$C$2:$C$100,0)+1,0))))/INDIRECT(CONCATENATE("'2018-09 (Д)'!N",TEXT(MATCH($C77,'2018-09 (Д)'!$C$2:$C$100,0)+1,0))))*100)</f>
        <v>10.945765931177501</v>
      </c>
      <c r="DH77" s="9">
        <f ca="1">IF(OR(INDIRECT(CONCATENATE("'2018-11 (Д)'!N",TEXT(MATCH($C77,'2018-11 (Д)'!$C$2:$C$100,0)+1,0)))="Н/Д",INDIRECT(CONCATENATE("'2018-10 (Д)'!N",TEXT(MATCH($C77,'2018-10 (Д)'!$C$2:$C$100,0)+1,0)))="Н/Д",AND(INDIRECT(CONCATENATE("'2018-11 (Д)'!N",TEXT(MATCH($C77,'2018-11 (Д)'!$C$2:$C$100,0)+1,0)))="Н/Д",INDIRECT(CONCATENATE("'2018-10 (Д)'!N",TEXT(MATCH($C77,'2018-10 (Д)'!$C$2:$C$100,0)+1,0))))),"Н/Д",((INDIRECT(CONCATENATE("'2018-11 (Д)'!N",TEXT(MATCH($C77,'2018-11 (Д)'!$C$2:$C$100,0)+1,0)))-INDIRECT(CONCATENATE("'2018-10 (Д)'!N",TEXT(MATCH($C77,'2018-10 (Д)'!$C$2:$C$100,0)+1,0))))/INDIRECT(CONCATENATE("'2018-10 (Д)'!N",TEXT(MATCH($C77,'2018-10 (Д)'!$C$2:$C$100,0)+1,0))))*100)</f>
        <v>13.254884912348913</v>
      </c>
      <c r="DI77" s="9">
        <f ca="1">IF(OR(INDIRECT(CONCATENATE("'2018-12 (Д)'!N",TEXT(MATCH($C77,'2018-12 (Д)'!$C$2:$C$100,0)+1,0)))="Н/Д",INDIRECT(CONCATENATE("'2018-11 (Д)'!N",TEXT(MATCH($C77,'2018-11 (Д)'!$C$2:$C$100,0)+1,0)))="Н/Д",AND(INDIRECT(CONCATENATE("'2018-12 (Д)'!N",TEXT(MATCH($C77,'2018-12 (Д)'!$C$2:$C$100,0)+1,0)))="Н/Д",INDIRECT(CONCATENATE("'2018-11 (Д)'!N",TEXT(MATCH($C77,'2018-11 (Д)'!$C$2:$C$100,0)+1,0))))),"Н/Д",((INDIRECT(CONCATENATE("'2018-12 (Д)'!N",TEXT(MATCH($C77,'2018-12 (Д)'!$C$2:$C$100,0)+1,0)))-INDIRECT(CONCATENATE("'2018-11 (Д)'!N",TEXT(MATCH($C77,'2018-11 (Д)'!$C$2:$C$100,0)+1,0))))/INDIRECT(CONCATENATE("'2018-11 (Д)'!N",TEXT(MATCH($C77,'2018-11 (Д)'!$C$2:$C$100,0)+1,0))))*100)</f>
        <v>11.276406788019781</v>
      </c>
      <c r="DJ77" s="9"/>
      <c r="DK77" s="9">
        <f ca="1">IF(OR(INDIRECT(CONCATENATE("'2018-03 (Д)'!O",TEXT(MATCH($C77,'2018-03 (Д)'!$C$2:$C$100,0)+1,0)))="Н/Д",INDIRECT(CONCATENATE("'2018-02 (Д)'!O",TEXT(MATCH($C77,'2018-02 (Д)'!$C$2:$C$100,0)+1,0)))="Н/Д",AND(INDIRECT(CONCATENATE("'2018-03 (Д)'!O",TEXT(MATCH($C77,'2018-03 (Д)'!$C$2:$C$100,0)+1,0)))="Н/Д",INDIRECT(CONCATENATE("'2018-02 (Д)'!O",TEXT(MATCH($C77,'2018-02 (Д)'!$C$2:$C$100,0)+1,0))))),"Н/Д",((INDIRECT(CONCATENATE("'2018-03 (Д)'!O",TEXT(MATCH($C77,'2018-03 (Д)'!$C$2:$C$100,0)+1,0)))-INDIRECT(CONCATENATE("'2018-02 (Д)'!O",TEXT(MATCH($C77,'2018-02 (Д)'!$C$2:$C$100,0)+1,0))))/INDIRECT(CONCATENATE("'2018-02 (Д)'!O",TEXT(MATCH($C77,'2018-02 (Д)'!$C$2:$C$100,0)+1,0))))*100)</f>
        <v>153.92937855245506</v>
      </c>
      <c r="DL77" s="9">
        <f ca="1">IF(OR(INDIRECT(CONCATENATE("'2018-04 (Д)'!O",TEXT(MATCH($C77,'2018-04 (Д)'!$C$2:$C$100,0)+1,0)))="Н/Д",INDIRECT(CONCATENATE("'2018-03 (Д)'!O",TEXT(MATCH($C77,'2018-03 (Д)'!$C$2:$C$100,0)+1,0)))="Н/Д",AND(INDIRECT(CONCATENATE("'2018-04 (Д)'!O",TEXT(MATCH($C77,'2018-04 (Д)'!$C$2:$C$100,0)+1,0)))="Н/Д",INDIRECT(CONCATENATE("'2018-03 (Д)'!O",TEXT(MATCH($C77,'2018-03 (Д)'!$C$2:$C$100,0)+1,0))))),"Н/Д",((INDIRECT(CONCATENATE("'2018-04 (Д)'!O",TEXT(MATCH($C77,'2018-04 (Д)'!$C$2:$C$100,0)+1,0)))-INDIRECT(CONCATENATE("'2018-03 (Д)'!O",TEXT(MATCH($C77,'2018-03 (Д)'!$C$2:$C$100,0)+1,0))))/INDIRECT(CONCATENATE("'2018-03 (Д)'!O",TEXT(MATCH($C77,'2018-03 (Д)'!$C$2:$C$100,0)+1,0))))*100)</f>
        <v>-68.239639263521951</v>
      </c>
      <c r="DM77" s="9">
        <f ca="1">IF(OR(INDIRECT(CONCATENATE("'2018-05 (Д)'!O",TEXT(MATCH($C77,'2018-05 (Д)'!$C$2:$C$100,0)+1,0)))="Н/Д",INDIRECT(CONCATENATE("'2018-04 (Д)'!O",TEXT(MATCH($C77,'2018-04 (Д)'!$C$2:$C$100,0)+1,0)))="Н/Д",AND(INDIRECT(CONCATENATE("'2018-05 (Д)'!O",TEXT(MATCH($C77,'2018-05 (Д)'!$C$2:$C$100,0)+1,0)))="Н/Д",INDIRECT(CONCATENATE("'2018-04 (Д)'!O",TEXT(MATCH($C77,'2018-04 (Д)'!$C$2:$C$100,0)+1,0))))),"Н/Д",((INDIRECT(CONCATENATE("'2018-05 (Д)'!O",TEXT(MATCH($C77,'2018-05 (Д)'!$C$2:$C$100,0)+1,0)))-INDIRECT(CONCATENATE("'2018-04 (Д)'!O",TEXT(MATCH($C77,'2018-04 (Д)'!$C$2:$C$100,0)+1,0))))/INDIRECT(CONCATENATE("'2018-04 (Д)'!O",TEXT(MATCH($C77,'2018-04 (Д)'!$C$2:$C$100,0)+1,0))))*100)</f>
        <v>143.58078130688017</v>
      </c>
      <c r="DN77" s="9">
        <f ca="1">IF(OR(INDIRECT(CONCATENATE("'2018-06 (Д)'!O",TEXT(MATCH($C77,'2018-06 (Д)'!$C$2:$C$100,0)+1,0)))="Н/Д",INDIRECT(CONCATENATE("'2018-05 (Д)'!O",TEXT(MATCH($C77,'2018-05 (Д)'!$C$2:$C$100,0)+1,0)))="Н/Д",AND(INDIRECT(CONCATENATE("'2018-06 (Д)'!O",TEXT(MATCH($C77,'2018-06 (Д)'!$C$2:$C$100,0)+1,0)))="Н/Д",INDIRECT(CONCATENATE("'2018-05 (Д)'!O",TEXT(MATCH($C77,'2018-05 (Д)'!$C$2:$C$100,0)+1,0))))),"Н/Д",((INDIRECT(CONCATENATE("'2018-06 (Д)'!O",TEXT(MATCH($C77,'2018-06 (Д)'!$C$2:$C$100,0)+1,0)))-INDIRECT(CONCATENATE("'2018-05 (Д)'!O",TEXT(MATCH($C77,'2018-05 (Д)'!$C$2:$C$100,0)+1,0))))/INDIRECT(CONCATENATE("'2018-05 (Д)'!O",TEXT(MATCH($C77,'2018-05 (Д)'!$C$2:$C$100,0)+1,0))))*100)</f>
        <v>-126.49151341146032</v>
      </c>
      <c r="DO77" s="9">
        <f ca="1">IF(OR(INDIRECT(CONCATENATE("'2018-07 (Д)'!O",TEXT(MATCH($C77,'2018-07 (Д)'!$C$2:$C$100,0)+1,0)))="Н/Д",INDIRECT(CONCATENATE("'2018-06 (Д)'!O",TEXT(MATCH($C77,'2018-06 (Д)'!$C$2:$C$100,0)+1,0)))="Н/Д",AND(INDIRECT(CONCATENATE("'2018-07 (Д)'!O",TEXT(MATCH($C77,'2018-07 (Д)'!$C$2:$C$100,0)+1,0)))="Н/Д",INDIRECT(CONCATENATE("'2018-06 (Д)'!O",TEXT(MATCH($C77,'2018-06 (Д)'!$C$2:$C$100,0)+1,0))))),"Н/Д",((INDIRECT(CONCATENATE("'2018-07 (Д)'!O",TEXT(MATCH($C77,'2018-07 (Д)'!$C$2:$C$100,0)+1,0)))-INDIRECT(CONCATENATE("'2018-06 (Д)'!O",TEXT(MATCH($C77,'2018-06 (Д)'!$C$2:$C$100,0)+1,0))))/INDIRECT(CONCATENATE("'2018-06 (Д)'!O",TEXT(MATCH($C77,'2018-06 (Д)'!$C$2:$C$100,0)+1,0))))*100)</f>
        <v>-239.30736087188777</v>
      </c>
      <c r="DP77" s="9">
        <f ca="1">IF(OR(INDIRECT(CONCATENATE("'2018-08 (Д)'!O",TEXT(MATCH($C77,'2018-08 (Д)'!$C$2:$C$100,0)+1,0)))="Н/Д",INDIRECT(CONCATENATE("'2018-07 (Д)'!O",TEXT(MATCH($C77,'2018-07 (Д)'!$C$2:$C$100,0)+1,0)))="Н/Д",AND(INDIRECT(CONCATENATE("'2018-08 (Д)'!O",TEXT(MATCH($C77,'2018-08 (Д)'!$C$2:$C$100,0)+1,0)))="Н/Д",INDIRECT(CONCATENATE("'2018-07 (Д)'!O",TEXT(MATCH($C77,'2018-07 (Д)'!$C$2:$C$100,0)+1,0))))),"Н/Д",((INDIRECT(CONCATENATE("'2018-08 (Д)'!O",TEXT(MATCH($C77,'2018-08 (Д)'!$C$2:$C$100,0)+1,0)))-INDIRECT(CONCATENATE("'2018-07 (Д)'!O",TEXT(MATCH($C77,'2018-07 (Д)'!$C$2:$C$100,0)+1,0))))/INDIRECT(CONCATENATE("'2018-07 (Д)'!O",TEXT(MATCH($C77,'2018-07 (Д)'!$C$2:$C$100,0)+1,0))))*100)</f>
        <v>216.78197095831462</v>
      </c>
      <c r="DQ77" s="9">
        <f ca="1">IF(OR(INDIRECT(CONCATENATE("'2018-09 (Д)'!O",TEXT(MATCH($C77,'2018-09 (Д)'!$C$2:$C$100,0)+1,0)))="Н/Д",INDIRECT(CONCATENATE("'2018-08 (Д)'!O",TEXT(MATCH($C77,'2018-08 (Д)'!$C$2:$C$100,0)+1,0)))="Н/Д",AND(INDIRECT(CONCATENATE("'2018-09 (Д)'!O",TEXT(MATCH($C77,'2018-09 (Д)'!$C$2:$C$100,0)+1,0)))="Н/Д",INDIRECT(CONCATENATE("'2018-08 (Д)'!O",TEXT(MATCH($C77,'2018-08 (Д)'!$C$2:$C$100,0)+1,0))))),"Н/Д",((INDIRECT(CONCATENATE("'2018-09 (Д)'!O",TEXT(MATCH($C77,'2018-09 (Д)'!$C$2:$C$100,0)+1,0)))-INDIRECT(CONCATENATE("'2018-08 (Д)'!O",TEXT(MATCH($C77,'2018-08 (Д)'!$C$2:$C$100,0)+1,0))))/INDIRECT(CONCATENATE("'2018-08 (Д)'!O",TEXT(MATCH($C77,'2018-08 (Д)'!$C$2:$C$100,0)+1,0))))*100)</f>
        <v>-100.17337911500745</v>
      </c>
      <c r="DR77" s="9">
        <f ca="1">IF(OR(INDIRECT(CONCATENATE("'2018-10 (Д)'!O",TEXT(MATCH($C77,'2018-10 (Д)'!$C$2:$C$100,0)+1,0)))="Н/Д",INDIRECT(CONCATENATE("'2018-09 (Д)'!O",TEXT(MATCH($C77,'2018-09 (Д)'!$C$2:$C$100,0)+1,0)))="Н/Д",AND(INDIRECT(CONCATENATE("'2018-10 (Д)'!O",TEXT(MATCH($C77,'2018-10 (Д)'!$C$2:$C$100,0)+1,0)))="Н/Д",INDIRECT(CONCATENATE("'2018-09 (Д)'!O",TEXT(MATCH($C77,'2018-09 (Д)'!$C$2:$C$100,0)+1,0))))),"Н/Д",((INDIRECT(CONCATENATE("'2018-10 (Д)'!O",TEXT(MATCH($C77,'2018-10 (Д)'!$C$2:$C$100,0)+1,0)))-INDIRECT(CONCATENATE("'2018-09 (Д)'!O",TEXT(MATCH($C77,'2018-09 (Д)'!$C$2:$C$100,0)+1,0))))/INDIRECT(CONCATENATE("'2018-09 (Д)'!O",TEXT(MATCH($C77,'2018-09 (Д)'!$C$2:$C$100,0)+1,0))))*100)</f>
        <v>-34181.088709682001</v>
      </c>
      <c r="DS77" s="9">
        <f ca="1">IF(OR(INDIRECT(CONCATENATE("'2018-11 (Д)'!O",TEXT(MATCH($C77,'2018-11 (Д)'!$C$2:$C$100,0)+1,0)))="Н/Д",INDIRECT(CONCATENATE("'2018-10 (Д)'!O",TEXT(MATCH($C77,'2018-10 (Д)'!$C$2:$C$100,0)+1,0)))="Н/Д",AND(INDIRECT(CONCATENATE("'2018-11 (Д)'!O",TEXT(MATCH($C77,'2018-11 (Д)'!$C$2:$C$100,0)+1,0)))="Н/Д",INDIRECT(CONCATENATE("'2018-10 (Д)'!O",TEXT(MATCH($C77,'2018-10 (Д)'!$C$2:$C$100,0)+1,0))))),"Н/Д",((INDIRECT(CONCATENATE("'2018-11 (Д)'!O",TEXT(MATCH($C77,'2018-11 (Д)'!$C$2:$C$100,0)+1,0)))-INDIRECT(CONCATENATE("'2018-10 (Д)'!O",TEXT(MATCH($C77,'2018-10 (Д)'!$C$2:$C$100,0)+1,0))))/INDIRECT(CONCATENATE("'2018-10 (Д)'!O",TEXT(MATCH($C77,'2018-10 (Д)'!$C$2:$C$100,0)+1,0))))*100)</f>
        <v>8.9299595012368922</v>
      </c>
      <c r="DT77" s="9">
        <f ca="1">IF(OR(INDIRECT(CONCATENATE("'2018-12 (Д)'!O",TEXT(MATCH($C77,'2018-12 (Д)'!$C$2:$C$100,0)+1,0)))="Н/Д",INDIRECT(CONCATENATE("'2018-11 (Д)'!O",TEXT(MATCH($C77,'2018-11 (Д)'!$C$2:$C$100,0)+1,0)))="Н/Д",AND(INDIRECT(CONCATENATE("'2018-12 (Д)'!O",TEXT(MATCH($C77,'2018-12 (Д)'!$C$2:$C$100,0)+1,0)))="Н/Д",INDIRECT(CONCATENATE("'2018-11 (Д)'!O",TEXT(MATCH($C77,'2018-11 (Д)'!$C$2:$C$100,0)+1,0))))),"Н/Д",((INDIRECT(CONCATENATE("'2018-12 (Д)'!O",TEXT(MATCH($C77,'2018-12 (Д)'!$C$2:$C$100,0)+1,0)))-INDIRECT(CONCATENATE("'2018-11 (Д)'!O",TEXT(MATCH($C77,'2018-11 (Д)'!$C$2:$C$100,0)+1,0))))/INDIRECT(CONCATENATE("'2018-11 (Д)'!O",TEXT(MATCH($C77,'2018-11 (Д)'!$C$2:$C$100,0)+1,0))))*100)</f>
        <v>110.05580298956571</v>
      </c>
      <c r="DU77" s="9"/>
      <c r="DV77" s="9">
        <f ca="1">IF(OR(INDIRECT(CONCATENATE("'2018-03 (Д)'!P",TEXT(MATCH($C77,'2018-03 (Д)'!$C$2:$C$100,0)+1,0)))="Н/Д",INDIRECT(CONCATENATE("'2018-02 (Д)'!P",TEXT(MATCH($C77,'2018-02 (Д)'!$C$2:$C$100,0)+1,0)))="Н/Д",AND(INDIRECT(CONCATENATE("'2018-03 (Д)'!P",TEXT(MATCH($C77,'2018-03 (Д)'!$C$2:$C$100,0)+1,0)))="Н/Д",INDIRECT(CONCATENATE("'2018-02 (Д)'!P",TEXT(MATCH($C77,'2018-02 (Д)'!$C$2:$C$100,0)+1,0))))),"Н/Д",((INDIRECT(CONCATENATE("'2018-03 (Д)'!P",TEXT(MATCH($C77,'2018-03 (Д)'!$C$2:$C$100,0)+1,0)))-INDIRECT(CONCATENATE("'2018-02 (Д)'!P",TEXT(MATCH($C77,'2018-02 (Д)'!$C$2:$C$100,0)+1,0))))/INDIRECT(CONCATENATE("'2018-02 (Д)'!P",TEXT(MATCH($C77,'2018-02 (Д)'!$C$2:$C$100,0)+1,0))))*100)</f>
        <v>170.77826959042537</v>
      </c>
      <c r="DW77" s="9">
        <f ca="1">IF(OR(INDIRECT(CONCATENATE("'2018-04 (Д)'!P",TEXT(MATCH($C77,'2018-04 (Д)'!$C$2:$C$100,0)+1,0)))="Н/Д",INDIRECT(CONCATENATE("'2018-03 (Д)'!P",TEXT(MATCH($C77,'2018-03 (Д)'!$C$2:$C$100,0)+1,0)))="Н/Д",AND(INDIRECT(CONCATENATE("'2018-04 (Д)'!P",TEXT(MATCH($C77,'2018-04 (Д)'!$C$2:$C$100,0)+1,0)))="Н/Д",INDIRECT(CONCATENATE("'2018-03 (Д)'!P",TEXT(MATCH($C77,'2018-03 (Д)'!$C$2:$C$100,0)+1,0))))),"Н/Д",((INDIRECT(CONCATENATE("'2018-04 (Д)'!P",TEXT(MATCH($C77,'2018-04 (Д)'!$C$2:$C$100,0)+1,0)))-INDIRECT(CONCATENATE("'2018-03 (Д)'!P",TEXT(MATCH($C77,'2018-03 (Д)'!$C$2:$C$100,0)+1,0))))/INDIRECT(CONCATENATE("'2018-03 (Д)'!P",TEXT(MATCH($C77,'2018-03 (Д)'!$C$2:$C$100,0)+1,0))))*100)</f>
        <v>-4.4221749724515282</v>
      </c>
      <c r="DX77" s="9">
        <f ca="1">IF(OR(INDIRECT(CONCATENATE("'2018-05 (Д)'!P",TEXT(MATCH($C77,'2018-05 (Д)'!$C$2:$C$100,0)+1,0)))="Н/Д",INDIRECT(CONCATENATE("'2018-04 (Д)'!P",TEXT(MATCH($C77,'2018-04 (Д)'!$C$2:$C$100,0)+1,0)))="Н/Д",AND(INDIRECT(CONCATENATE("'2018-05 (Д)'!P",TEXT(MATCH($C77,'2018-05 (Д)'!$C$2:$C$100,0)+1,0)))="Н/Д",INDIRECT(CONCATENATE("'2018-04 (Д)'!P",TEXT(MATCH($C77,'2018-04 (Д)'!$C$2:$C$100,0)+1,0))))),"Н/Д",((INDIRECT(CONCATENATE("'2018-05 (Д)'!P",TEXT(MATCH($C77,'2018-05 (Д)'!$C$2:$C$100,0)+1,0)))-INDIRECT(CONCATENATE("'2018-04 (Д)'!P",TEXT(MATCH($C77,'2018-04 (Д)'!$C$2:$C$100,0)+1,0))))/INDIRECT(CONCATENATE("'2018-04 (Д)'!P",TEXT(MATCH($C77,'2018-04 (Д)'!$C$2:$C$100,0)+1,0))))*100)</f>
        <v>69.348481463882891</v>
      </c>
      <c r="DY77" s="9">
        <f ca="1">IF(OR(INDIRECT(CONCATENATE("'2018-06 (Д)'!P",TEXT(MATCH($C77,'2018-06 (Д)'!$C$2:$C$100,0)+1,0)))="Н/Д",INDIRECT(CONCATENATE("'2018-05 (Д)'!P",TEXT(MATCH($C77,'2018-05 (Д)'!$C$2:$C$100,0)+1,0)))="Н/Д",AND(INDIRECT(CONCATENATE("'2018-06 (Д)'!P",TEXT(MATCH($C77,'2018-06 (Д)'!$C$2:$C$100,0)+1,0)))="Н/Д",INDIRECT(CONCATENATE("'2018-05 (Д)'!P",TEXT(MATCH($C77,'2018-05 (Д)'!$C$2:$C$100,0)+1,0))))),"Н/Д",((INDIRECT(CONCATENATE("'2018-06 (Д)'!P",TEXT(MATCH($C77,'2018-06 (Д)'!$C$2:$C$100,0)+1,0)))-INDIRECT(CONCATENATE("'2018-05 (Д)'!P",TEXT(MATCH($C77,'2018-05 (Д)'!$C$2:$C$100,0)+1,0))))/INDIRECT(CONCATENATE("'2018-05 (Д)'!P",TEXT(MATCH($C77,'2018-05 (Д)'!$C$2:$C$100,0)+1,0))))*100)</f>
        <v>-47.592057516486541</v>
      </c>
      <c r="DZ77" s="9">
        <f ca="1">IF(OR(INDIRECT(CONCATENATE("'2018-07 (Д)'!P",TEXT(MATCH($C77,'2018-07 (Д)'!$C$2:$C$100,0)+1,0)))="Н/Д",INDIRECT(CONCATENATE("'2018-06 (Д)'!P",TEXT(MATCH($C77,'2018-06 (Д)'!$C$2:$C$100,0)+1,0)))="Н/Д",AND(INDIRECT(CONCATENATE("'2018-07 (Д)'!P",TEXT(MATCH($C77,'2018-07 (Д)'!$C$2:$C$100,0)+1,0)))="Н/Д",INDIRECT(CONCATENATE("'2018-06 (Д)'!P",TEXT(MATCH($C77,'2018-06 (Д)'!$C$2:$C$100,0)+1,0))))),"Н/Д",((INDIRECT(CONCATENATE("'2018-07 (Д)'!P",TEXT(MATCH($C77,'2018-07 (Д)'!$C$2:$C$100,0)+1,0)))-INDIRECT(CONCATENATE("'2018-06 (Д)'!P",TEXT(MATCH($C77,'2018-06 (Д)'!$C$2:$C$100,0)+1,0))))/INDIRECT(CONCATENATE("'2018-06 (Д)'!P",TEXT(MATCH($C77,'2018-06 (Д)'!$C$2:$C$100,0)+1,0))))*100)</f>
        <v>-34.578184695715436</v>
      </c>
      <c r="EA77" s="9">
        <f ca="1">IF(OR(INDIRECT(CONCATENATE("'2018-08 (Д)'!P",TEXT(MATCH($C77,'2018-08 (Д)'!$C$2:$C$100,0)+1,0)))="Н/Д",INDIRECT(CONCATENATE("'2018-07 (Д)'!P",TEXT(MATCH($C77,'2018-07 (Д)'!$C$2:$C$100,0)+1,0)))="Н/Д",AND(INDIRECT(CONCATENATE("'2018-08 (Д)'!P",TEXT(MATCH($C77,'2018-08 (Д)'!$C$2:$C$100,0)+1,0)))="Н/Д",INDIRECT(CONCATENATE("'2018-07 (Д)'!P",TEXT(MATCH($C77,'2018-07 (Д)'!$C$2:$C$100,0)+1,0))))),"Н/Д",((INDIRECT(CONCATENATE("'2018-08 (Д)'!P",TEXT(MATCH($C77,'2018-08 (Д)'!$C$2:$C$100,0)+1,0)))-INDIRECT(CONCATENATE("'2018-07 (Д)'!P",TEXT(MATCH($C77,'2018-07 (Д)'!$C$2:$C$100,0)+1,0))))/INDIRECT(CONCATENATE("'2018-07 (Д)'!P",TEXT(MATCH($C77,'2018-07 (Д)'!$C$2:$C$100,0)+1,0))))*100)</f>
        <v>142.76451437960696</v>
      </c>
      <c r="EB77" s="9">
        <f ca="1">IF(OR(INDIRECT(CONCATENATE("'2018-09 (Д)'!P",TEXT(MATCH($C77,'2018-09 (Д)'!$C$2:$C$100,0)+1,0)))="Н/Д",INDIRECT(CONCATENATE("'2018-08 (Д)'!P",TEXT(MATCH($C77,'2018-08 (Д)'!$C$2:$C$100,0)+1,0)))="Н/Д",AND(INDIRECT(CONCATENATE("'2018-09 (Д)'!P",TEXT(MATCH($C77,'2018-09 (Д)'!$C$2:$C$100,0)+1,0)))="Н/Д",INDIRECT(CONCATENATE("'2018-08 (Д)'!P",TEXT(MATCH($C77,'2018-08 (Д)'!$C$2:$C$100,0)+1,0))))),"Н/Д",((INDIRECT(CONCATENATE("'2018-09 (Д)'!P",TEXT(MATCH($C77,'2018-09 (Д)'!$C$2:$C$100,0)+1,0)))-INDIRECT(CONCATENATE("'2018-08 (Д)'!P",TEXT(MATCH($C77,'2018-08 (Д)'!$C$2:$C$100,0)+1,0))))/INDIRECT(CONCATENATE("'2018-08 (Д)'!P",TEXT(MATCH($C77,'2018-08 (Д)'!$C$2:$C$100,0)+1,0))))*100)</f>
        <v>-46.893033869223665</v>
      </c>
      <c r="EC77" s="9">
        <f ca="1">IF(OR(INDIRECT(CONCATENATE("'2018-10 (Д)'!P",TEXT(MATCH($C77,'2018-10 (Д)'!$C$2:$C$100,0)+1,0)))="Н/Д",INDIRECT(CONCATENATE("'2018-09 (Д)'!P",TEXT(MATCH($C77,'2018-09 (Д)'!$C$2:$C$100,0)+1,0)))="Н/Д",AND(INDIRECT(CONCATENATE("'2018-10 (Д)'!P",TEXT(MATCH($C77,'2018-10 (Д)'!$C$2:$C$100,0)+1,0)))="Н/Д",INDIRECT(CONCATENATE("'2018-09 (Д)'!P",TEXT(MATCH($C77,'2018-09 (Д)'!$C$2:$C$100,0)+1,0))))),"Н/Д",((INDIRECT(CONCATENATE("'2018-10 (Д)'!P",TEXT(MATCH($C77,'2018-10 (Д)'!$C$2:$C$100,0)+1,0)))-INDIRECT(CONCATENATE("'2018-09 (Д)'!P",TEXT(MATCH($C77,'2018-09 (Д)'!$C$2:$C$100,0)+1,0))))/INDIRECT(CONCATENATE("'2018-09 (Д)'!P",TEXT(MATCH($C77,'2018-09 (Д)'!$C$2:$C$100,0)+1,0))))*100)</f>
        <v>17.561939182397573</v>
      </c>
      <c r="ED77" s="9">
        <f ca="1">IF(OR(INDIRECT(CONCATENATE("'2018-11 (Д)'!P",TEXT(MATCH($C77,'2018-11 (Д)'!$C$2:$C$100,0)+1,0)))="Н/Д",INDIRECT(CONCATENATE("'2018-10 (Д)'!P",TEXT(MATCH($C77,'2018-10 (Д)'!$C$2:$C$100,0)+1,0)))="Н/Д",AND(INDIRECT(CONCATENATE("'2018-11 (Д)'!P",TEXT(MATCH($C77,'2018-11 (Д)'!$C$2:$C$100,0)+1,0)))="Н/Д",INDIRECT(CONCATENATE("'2018-10 (Д)'!P",TEXT(MATCH($C77,'2018-10 (Д)'!$C$2:$C$100,0)+1,0))))),"Н/Д",((INDIRECT(CONCATENATE("'2018-11 (Д)'!P",TEXT(MATCH($C77,'2018-11 (Д)'!$C$2:$C$100,0)+1,0)))-INDIRECT(CONCATENATE("'2018-10 (Д)'!P",TEXT(MATCH($C77,'2018-10 (Д)'!$C$2:$C$100,0)+1,0))))/INDIRECT(CONCATENATE("'2018-10 (Д)'!P",TEXT(MATCH($C77,'2018-10 (Д)'!$C$2:$C$100,0)+1,0))))*100)</f>
        <v>145.22407788116624</v>
      </c>
      <c r="EE77" s="9">
        <f ca="1">IF(OR(INDIRECT(CONCATENATE("'2018-12 (Д)'!P",TEXT(MATCH($C77,'2018-12 (Д)'!$C$2:$C$100,0)+1,0)))="Н/Д",INDIRECT(CONCATENATE("'2018-11 (Д)'!P",TEXT(MATCH($C77,'2018-11 (Д)'!$C$2:$C$100,0)+1,0)))="Н/Д",AND(INDIRECT(CONCATENATE("'2018-12 (Д)'!P",TEXT(MATCH($C77,'2018-12 (Д)'!$C$2:$C$100,0)+1,0)))="Н/Д",INDIRECT(CONCATENATE("'2018-11 (Д)'!P",TEXT(MATCH($C77,'2018-11 (Д)'!$C$2:$C$100,0)+1,0))))),"Н/Д",((INDIRECT(CONCATENATE("'2018-12 (Д)'!P",TEXT(MATCH($C77,'2018-12 (Д)'!$C$2:$C$100,0)+1,0)))-INDIRECT(CONCATENATE("'2018-11 (Д)'!P",TEXT(MATCH($C77,'2018-11 (Д)'!$C$2:$C$100,0)+1,0))))/INDIRECT(CONCATENATE("'2018-11 (Д)'!P",TEXT(MATCH($C77,'2018-11 (Д)'!$C$2:$C$100,0)+1,0))))*100)</f>
        <v>-61.256659080578387</v>
      </c>
      <c r="EF77" s="9"/>
      <c r="EG77" s="9">
        <f ca="1">IF(OR(INDIRECT(CONCATENATE("'2018-03 (Д)'!Q",TEXT(MATCH($C77,'2018-03 (Д)'!$C$2:$C$100,0)+1,0)))="Н/Д",INDIRECT(CONCATENATE("'2018-02 (Д)'!Q",TEXT(MATCH($C77,'2018-02 (Д)'!$C$2:$C$100,0)+1,0)))="Н/Д",AND(INDIRECT(CONCATENATE("'2018-03 (Д)'!Q",TEXT(MATCH($C77,'2018-03 (Д)'!$C$2:$C$100,0)+1,0)))="Н/Д",INDIRECT(CONCATENATE("'2018-02 (Д)'!Q",TEXT(MATCH($C77,'2018-02 (Д)'!$C$2:$C$100,0)+1,0))))),"Н/Д",((INDIRECT(CONCATENATE("'2018-03 (Д)'!Q",TEXT(MATCH($C77,'2018-03 (Д)'!$C$2:$C$100,0)+1,0)))-INDIRECT(CONCATENATE("'2018-02 (Д)'!Q",TEXT(MATCH($C77,'2018-02 (Д)'!$C$2:$C$100,0)+1,0))))/INDIRECT(CONCATENATE("'2018-02 (Д)'!Q",TEXT(MATCH($C77,'2018-02 (Д)'!$C$2:$C$100,0)+1,0))))*100)</f>
        <v>44.964601922532438</v>
      </c>
      <c r="EH77" s="9">
        <f ca="1">IF(OR(INDIRECT(CONCATENATE("'2018-04 (Д)'!Q",TEXT(MATCH($C77,'2018-04 (Д)'!$C$2:$C$100,0)+1,0)))="Н/Д",INDIRECT(CONCATENATE("'2018-03 (Д)'!Q",TEXT(MATCH($C77,'2018-03 (Д)'!$C$2:$C$100,0)+1,0)))="Н/Д",AND(INDIRECT(CONCATENATE("'2018-04 (Д)'!Q",TEXT(MATCH($C77,'2018-04 (Д)'!$C$2:$C$100,0)+1,0)))="Н/Д",INDIRECT(CONCATENATE("'2018-03 (Д)'!Q",TEXT(MATCH($C77,'2018-03 (Д)'!$C$2:$C$100,0)+1,0))))),"Н/Д",((INDIRECT(CONCATENATE("'2018-04 (Д)'!Q",TEXT(MATCH($C77,'2018-04 (Д)'!$C$2:$C$100,0)+1,0)))-INDIRECT(CONCATENATE("'2018-03 (Д)'!Q",TEXT(MATCH($C77,'2018-03 (Д)'!$C$2:$C$100,0)+1,0))))/INDIRECT(CONCATENATE("'2018-03 (Д)'!Q",TEXT(MATCH($C77,'2018-03 (Д)'!$C$2:$C$100,0)+1,0))))*100)</f>
        <v>-28.666229283903196</v>
      </c>
      <c r="EI77" s="9">
        <f ca="1">IF(OR(INDIRECT(CONCATENATE("'2018-05 (Д)'!Q",TEXT(MATCH($C77,'2018-05 (Д)'!$C$2:$C$100,0)+1,0)))="Н/Д",INDIRECT(CONCATENATE("'2018-04 (Д)'!Q",TEXT(MATCH($C77,'2018-04 (Д)'!$C$2:$C$100,0)+1,0)))="Н/Д",AND(INDIRECT(CONCATENATE("'2018-05 (Д)'!Q",TEXT(MATCH($C77,'2018-05 (Д)'!$C$2:$C$100,0)+1,0)))="Н/Д",INDIRECT(CONCATENATE("'2018-04 (Д)'!Q",TEXT(MATCH($C77,'2018-04 (Д)'!$C$2:$C$100,0)+1,0))))),"Н/Д",((INDIRECT(CONCATENATE("'2018-05 (Д)'!Q",TEXT(MATCH($C77,'2018-05 (Д)'!$C$2:$C$100,0)+1,0)))-INDIRECT(CONCATENATE("'2018-04 (Д)'!Q",TEXT(MATCH($C77,'2018-04 (Д)'!$C$2:$C$100,0)+1,0))))/INDIRECT(CONCATENATE("'2018-04 (Д)'!Q",TEXT(MATCH($C77,'2018-04 (Д)'!$C$2:$C$100,0)+1,0))))*100)</f>
        <v>55.115209125971852</v>
      </c>
      <c r="EJ77" s="9">
        <f ca="1">IF(OR(INDIRECT(CONCATENATE("'2018-06 (Д)'!Q",TEXT(MATCH($C77,'2018-06 (Д)'!$C$2:$C$100,0)+1,0)))="Н/Д",INDIRECT(CONCATENATE("'2018-05 (Д)'!Q",TEXT(MATCH($C77,'2018-05 (Д)'!$C$2:$C$100,0)+1,0)))="Н/Д",AND(INDIRECT(CONCATENATE("'2018-06 (Д)'!Q",TEXT(MATCH($C77,'2018-06 (Д)'!$C$2:$C$100,0)+1,0)))="Н/Д",INDIRECT(CONCATENATE("'2018-05 (Д)'!Q",TEXT(MATCH($C77,'2018-05 (Д)'!$C$2:$C$100,0)+1,0))))),"Н/Д",((INDIRECT(CONCATENATE("'2018-06 (Д)'!Q",TEXT(MATCH($C77,'2018-06 (Д)'!$C$2:$C$100,0)+1,0)))-INDIRECT(CONCATENATE("'2018-05 (Д)'!Q",TEXT(MATCH($C77,'2018-05 (Д)'!$C$2:$C$100,0)+1,0))))/INDIRECT(CONCATENATE("'2018-05 (Д)'!Q",TEXT(MATCH($C77,'2018-05 (Д)'!$C$2:$C$100,0)+1,0))))*100)</f>
        <v>-34.216849335048408</v>
      </c>
      <c r="EK77" s="9">
        <f ca="1">IF(OR(INDIRECT(CONCATENATE("'2018-07 (Д)'!Q",TEXT(MATCH($C77,'2018-07 (Д)'!$C$2:$C$100,0)+1,0)))="Н/Д",INDIRECT(CONCATENATE("'2018-06 (Д)'!Q",TEXT(MATCH($C77,'2018-06 (Д)'!$C$2:$C$100,0)+1,0)))="Н/Д",AND(INDIRECT(CONCATENATE("'2018-07 (Д)'!Q",TEXT(MATCH($C77,'2018-07 (Д)'!$C$2:$C$100,0)+1,0)))="Н/Д",INDIRECT(CONCATENATE("'2018-06 (Д)'!Q",TEXT(MATCH($C77,'2018-06 (Д)'!$C$2:$C$100,0)+1,0))))),"Н/Д",((INDIRECT(CONCATENATE("'2018-07 (Д)'!Q",TEXT(MATCH($C77,'2018-07 (Д)'!$C$2:$C$100,0)+1,0)))-INDIRECT(CONCATENATE("'2018-06 (Д)'!Q",TEXT(MATCH($C77,'2018-06 (Д)'!$C$2:$C$100,0)+1,0))))/INDIRECT(CONCATENATE("'2018-06 (Д)'!Q",TEXT(MATCH($C77,'2018-06 (Д)'!$C$2:$C$100,0)+1,0))))*100)</f>
        <v>-0.23909763777682727</v>
      </c>
      <c r="EL77" s="9">
        <f ca="1">IF(OR(INDIRECT(CONCATENATE("'2018-08 (Д)'!Q",TEXT(MATCH($C77,'2018-08 (Д)'!$C$2:$C$100,0)+1,0)))="Н/Д",INDIRECT(CONCATENATE("'2018-07 (Д)'!Q",TEXT(MATCH($C77,'2018-07 (Д)'!$C$2:$C$100,0)+1,0)))="Н/Д",AND(INDIRECT(CONCATENATE("'2018-08 (Д)'!Q",TEXT(MATCH($C77,'2018-08 (Д)'!$C$2:$C$100,0)+1,0)))="Н/Д",INDIRECT(CONCATENATE("'2018-07 (Д)'!Q",TEXT(MATCH($C77,'2018-07 (Д)'!$C$2:$C$100,0)+1,0))))),"Н/Д",((INDIRECT(CONCATENATE("'2018-08 (Д)'!Q",TEXT(MATCH($C77,'2018-08 (Д)'!$C$2:$C$100,0)+1,0)))-INDIRECT(CONCATENATE("'2018-07 (Д)'!Q",TEXT(MATCH($C77,'2018-07 (Д)'!$C$2:$C$100,0)+1,0))))/INDIRECT(CONCATENATE("'2018-07 (Д)'!Q",TEXT(MATCH($C77,'2018-07 (Д)'!$C$2:$C$100,0)+1,0))))*100)</f>
        <v>-8.9439678426466802</v>
      </c>
      <c r="EM77" s="9">
        <f ca="1">IF(OR(INDIRECT(CONCATENATE("'2018-09 (Д)'!Q",TEXT(MATCH($C77,'2018-09 (Д)'!$C$2:$C$100,0)+1,0)))="Н/Д",INDIRECT(CONCATENATE("'2018-08 (Д)'!Q",TEXT(MATCH($C77,'2018-08 (Д)'!$C$2:$C$100,0)+1,0)))="Н/Д",AND(INDIRECT(CONCATENATE("'2018-09 (Д)'!Q",TEXT(MATCH($C77,'2018-09 (Д)'!$C$2:$C$100,0)+1,0)))="Н/Д",INDIRECT(CONCATENATE("'2018-08 (Д)'!Q",TEXT(MATCH($C77,'2018-08 (Д)'!$C$2:$C$100,0)+1,0))))),"Н/Д",((INDIRECT(CONCATENATE("'2018-09 (Д)'!Q",TEXT(MATCH($C77,'2018-09 (Д)'!$C$2:$C$100,0)+1,0)))-INDIRECT(CONCATENATE("'2018-08 (Д)'!Q",TEXT(MATCH($C77,'2018-08 (Д)'!$C$2:$C$100,0)+1,0))))/INDIRECT(CONCATENATE("'2018-08 (Д)'!Q",TEXT(MATCH($C77,'2018-08 (Д)'!$C$2:$C$100,0)+1,0))))*100)</f>
        <v>-30.582696345847655</v>
      </c>
      <c r="EN77" s="9">
        <f ca="1">IF(OR(INDIRECT(CONCATENATE("'2018-10 (Д)'!Q",TEXT(MATCH($C77,'2018-10 (Д)'!$C$2:$C$100,0)+1,0)))="Н/Д",INDIRECT(CONCATENATE("'2018-09 (Д)'!Q",TEXT(MATCH($C77,'2018-09 (Д)'!$C$2:$C$100,0)+1,0)))="Н/Д",AND(INDIRECT(CONCATENATE("'2018-10 (Д)'!Q",TEXT(MATCH($C77,'2018-10 (Д)'!$C$2:$C$100,0)+1,0)))="Н/Д",INDIRECT(CONCATENATE("'2018-09 (Д)'!Q",TEXT(MATCH($C77,'2018-09 (Д)'!$C$2:$C$100,0)+1,0))))),"Н/Д",((INDIRECT(CONCATENATE("'2018-10 (Д)'!Q",TEXT(MATCH($C77,'2018-10 (Д)'!$C$2:$C$100,0)+1,0)))-INDIRECT(CONCATENATE("'2018-09 (Д)'!Q",TEXT(MATCH($C77,'2018-09 (Д)'!$C$2:$C$100,0)+1,0))))/INDIRECT(CONCATENATE("'2018-09 (Д)'!Q",TEXT(MATCH($C77,'2018-09 (Д)'!$C$2:$C$100,0)+1,0))))*100)</f>
        <v>49.030079924816015</v>
      </c>
      <c r="EO77" s="9">
        <f ca="1">IF(OR(INDIRECT(CONCATENATE("'2018-11 (Д)'!Q",TEXT(MATCH($C77,'2018-11 (Д)'!$C$2:$C$100,0)+1,0)))="Н/Д",INDIRECT(CONCATENATE("'2018-10 (Д)'!Q",TEXT(MATCH($C77,'2018-10 (Д)'!$C$2:$C$100,0)+1,0)))="Н/Д",AND(INDIRECT(CONCATENATE("'2018-11 (Д)'!Q",TEXT(MATCH($C77,'2018-11 (Д)'!$C$2:$C$100,0)+1,0)))="Н/Д",INDIRECT(CONCATENATE("'2018-10 (Д)'!Q",TEXT(MATCH($C77,'2018-10 (Д)'!$C$2:$C$100,0)+1,0))))),"Н/Д",((INDIRECT(CONCATENATE("'2018-11 (Д)'!Q",TEXT(MATCH($C77,'2018-11 (Д)'!$C$2:$C$100,0)+1,0)))-INDIRECT(CONCATENATE("'2018-10 (Д)'!Q",TEXT(MATCH($C77,'2018-10 (Д)'!$C$2:$C$100,0)+1,0))))/INDIRECT(CONCATENATE("'2018-10 (Д)'!Q",TEXT(MATCH($C77,'2018-10 (Д)'!$C$2:$C$100,0)+1,0))))*100)</f>
        <v>10.643776088161756</v>
      </c>
      <c r="EP77" s="9">
        <f ca="1">IF(OR(INDIRECT(CONCATENATE("'2018-12 (Д)'!Q",TEXT(MATCH($C77,'2018-12 (Д)'!$C$2:$C$100,0)+1,0)))="Н/Д",INDIRECT(CONCATENATE("'2018-11 (Д)'!Q",TEXT(MATCH($C77,'2018-11 (Д)'!$C$2:$C$100,0)+1,0)))="Н/Д",AND(INDIRECT(CONCATENATE("'2018-12 (Д)'!Q",TEXT(MATCH($C77,'2018-12 (Д)'!$C$2:$C$100,0)+1,0)))="Н/Д",INDIRECT(CONCATENATE("'2018-11 (Д)'!Q",TEXT(MATCH($C77,'2018-11 (Д)'!$C$2:$C$100,0)+1,0))))),"Н/Д",((INDIRECT(CONCATENATE("'2018-12 (Д)'!Q",TEXT(MATCH($C77,'2018-12 (Д)'!$C$2:$C$100,0)+1,0)))-INDIRECT(CONCATENATE("'2018-11 (Д)'!Q",TEXT(MATCH($C77,'2018-11 (Д)'!$C$2:$C$100,0)+1,0))))/INDIRECT(CONCATENATE("'2018-11 (Д)'!Q",TEXT(MATCH($C77,'2018-11 (Д)'!$C$2:$C$100,0)+1,0))))*100)</f>
        <v>-26.601264544918969</v>
      </c>
      <c r="EQ77" s="9"/>
      <c r="ER77" s="9">
        <f ca="1">IF(OR(INDIRECT(CONCATENATE("'2018-03 (Д)'!R",TEXT(MATCH($C77,'2018-03 (Д)'!$C$2:$C$100,0)+1,0)))="Н/Д",INDIRECT(CONCATENATE("'2018-02 (Д)'!R",TEXT(MATCH($C77,'2018-02 (Д)'!$C$2:$C$100,0)+1,0)))="Н/Д",AND(INDIRECT(CONCATENATE("'2018-03 (Д)'!R",TEXT(MATCH($C77,'2018-03 (Д)'!$C$2:$C$100,0)+1,0)))="Н/Д",INDIRECT(CONCATENATE("'2018-02 (Д)'!R",TEXT(MATCH($C77,'2018-02 (Д)'!$C$2:$C$100,0)+1,0))))),"Н/Д",((INDIRECT(CONCATENATE("'2018-03 (Д)'!R",TEXT(MATCH($C77,'2018-03 (Д)'!$C$2:$C$100,0)+1,0)))-INDIRECT(CONCATENATE("'2018-02 (Д)'!R",TEXT(MATCH($C77,'2018-02 (Д)'!$C$2:$C$100,0)+1,0))))/INDIRECT(CONCATENATE("'2018-02 (Д)'!R",TEXT(MATCH($C77,'2018-02 (Д)'!$C$2:$C$100,0)+1,0))))*100)</f>
        <v>-0.49194735956096786</v>
      </c>
      <c r="ES77" s="9">
        <f ca="1">IF(OR(INDIRECT(CONCATENATE("'2018-04 (Д)'!R",TEXT(MATCH($C77,'2018-04 (Д)'!$C$2:$C$100,0)+1,0)))="Н/Д",INDIRECT(CONCATENATE("'2018-03 (Д)'!R",TEXT(MATCH($C77,'2018-03 (Д)'!$C$2:$C$100,0)+1,0)))="Н/Д",AND(INDIRECT(CONCATENATE("'2018-04 (Д)'!R",TEXT(MATCH($C77,'2018-04 (Д)'!$C$2:$C$100,0)+1,0)))="Н/Д",INDIRECT(CONCATENATE("'2018-03 (Д)'!R",TEXT(MATCH($C77,'2018-03 (Д)'!$C$2:$C$100,0)+1,0))))),"Н/Д",((INDIRECT(CONCATENATE("'2018-04 (Д)'!R",TEXT(MATCH($C77,'2018-04 (Д)'!$C$2:$C$100,0)+1,0)))-INDIRECT(CONCATENATE("'2018-03 (Д)'!R",TEXT(MATCH($C77,'2018-03 (Д)'!$C$2:$C$100,0)+1,0))))/INDIRECT(CONCATENATE("'2018-03 (Д)'!R",TEXT(MATCH($C77,'2018-03 (Д)'!$C$2:$C$100,0)+1,0))))*100)</f>
        <v>7.5277877667228505</v>
      </c>
      <c r="ET77" s="9">
        <f ca="1">IF(OR(INDIRECT(CONCATENATE("'2018-05 (Д)'!R",TEXT(MATCH($C77,'2018-05 (Д)'!$C$2:$C$100,0)+1,0)))="Н/Д",INDIRECT(CONCATENATE("'2018-04 (Д)'!R",TEXT(MATCH($C77,'2018-04 (Д)'!$C$2:$C$100,0)+1,0)))="Н/Д",AND(INDIRECT(CONCATENATE("'2018-05 (Д)'!R",TEXT(MATCH($C77,'2018-05 (Д)'!$C$2:$C$100,0)+1,0)))="Н/Д",INDIRECT(CONCATENATE("'2018-04 (Д)'!R",TEXT(MATCH($C77,'2018-04 (Д)'!$C$2:$C$100,0)+1,0))))),"Н/Д",((INDIRECT(CONCATENATE("'2018-05 (Д)'!R",TEXT(MATCH($C77,'2018-05 (Д)'!$C$2:$C$100,0)+1,0)))-INDIRECT(CONCATENATE("'2018-04 (Д)'!R",TEXT(MATCH($C77,'2018-04 (Д)'!$C$2:$C$100,0)+1,0))))/INDIRECT(CONCATENATE("'2018-04 (Д)'!R",TEXT(MATCH($C77,'2018-04 (Д)'!$C$2:$C$100,0)+1,0))))*100)</f>
        <v>25.259474326811056</v>
      </c>
      <c r="EU77" s="9">
        <f ca="1">IF(OR(INDIRECT(CONCATENATE("'2018-06 (Д)'!R",TEXT(MATCH($C77,'2018-06 (Д)'!$C$2:$C$100,0)+1,0)))="Н/Д",INDIRECT(CONCATENATE("'2018-05 (Д)'!R",TEXT(MATCH($C77,'2018-05 (Д)'!$C$2:$C$100,0)+1,0)))="Н/Д",AND(INDIRECT(CONCATENATE("'2018-06 (Д)'!R",TEXT(MATCH($C77,'2018-06 (Д)'!$C$2:$C$100,0)+1,0)))="Н/Д",INDIRECT(CONCATENATE("'2018-05 (Д)'!R",TEXT(MATCH($C77,'2018-05 (Д)'!$C$2:$C$100,0)+1,0))))),"Н/Д",((INDIRECT(CONCATENATE("'2018-06 (Д)'!R",TEXT(MATCH($C77,'2018-06 (Д)'!$C$2:$C$100,0)+1,0)))-INDIRECT(CONCATENATE("'2018-05 (Д)'!R",TEXT(MATCH($C77,'2018-05 (Д)'!$C$2:$C$100,0)+1,0))))/INDIRECT(CONCATENATE("'2018-05 (Д)'!R",TEXT(MATCH($C77,'2018-05 (Д)'!$C$2:$C$100,0)+1,0))))*100)</f>
        <v>-9.4816581101034156</v>
      </c>
      <c r="EV77" s="9">
        <f ca="1">IF(OR(INDIRECT(CONCATENATE("'2018-07 (Д)'!R",TEXT(MATCH($C77,'2018-07 (Д)'!$C$2:$C$100,0)+1,0)))="Н/Д",INDIRECT(CONCATENATE("'2018-06 (Д)'!R",TEXT(MATCH($C77,'2018-06 (Д)'!$C$2:$C$100,0)+1,0)))="Н/Д",AND(INDIRECT(CONCATENATE("'2018-07 (Д)'!R",TEXT(MATCH($C77,'2018-07 (Д)'!$C$2:$C$100,0)+1,0)))="Н/Д",INDIRECT(CONCATENATE("'2018-06 (Д)'!R",TEXT(MATCH($C77,'2018-06 (Д)'!$C$2:$C$100,0)+1,0))))),"Н/Д",((INDIRECT(CONCATENATE("'2018-07 (Д)'!R",TEXT(MATCH($C77,'2018-07 (Д)'!$C$2:$C$100,0)+1,0)))-INDIRECT(CONCATENATE("'2018-06 (Д)'!R",TEXT(MATCH($C77,'2018-06 (Д)'!$C$2:$C$100,0)+1,0))))/INDIRECT(CONCATENATE("'2018-06 (Д)'!R",TEXT(MATCH($C77,'2018-06 (Д)'!$C$2:$C$100,0)+1,0))))*100)</f>
        <v>28.740365681818901</v>
      </c>
      <c r="EW77" s="9">
        <f ca="1">IF(OR(INDIRECT(CONCATENATE("'2018-08 (Д)'!R",TEXT(MATCH($C77,'2018-08 (Д)'!$C$2:$C$100,0)+1,0)))="Н/Д",INDIRECT(CONCATENATE("'2018-07 (Д)'!R",TEXT(MATCH($C77,'2018-07 (Д)'!$C$2:$C$100,0)+1,0)))="Н/Д",AND(INDIRECT(CONCATENATE("'2018-08 (Д)'!R",TEXT(MATCH($C77,'2018-08 (Д)'!$C$2:$C$100,0)+1,0)))="Н/Д",INDIRECT(CONCATENATE("'2018-07 (Д)'!R",TEXT(MATCH($C77,'2018-07 (Д)'!$C$2:$C$100,0)+1,0))))),"Н/Д",((INDIRECT(CONCATENATE("'2018-08 (Д)'!R",TEXT(MATCH($C77,'2018-08 (Д)'!$C$2:$C$100,0)+1,0)))-INDIRECT(CONCATENATE("'2018-07 (Д)'!R",TEXT(MATCH($C77,'2018-07 (Д)'!$C$2:$C$100,0)+1,0))))/INDIRECT(CONCATENATE("'2018-07 (Д)'!R",TEXT(MATCH($C77,'2018-07 (Д)'!$C$2:$C$100,0)+1,0))))*100)</f>
        <v>-19.444744073558475</v>
      </c>
      <c r="EX77" s="9">
        <f ca="1">IF(OR(INDIRECT(CONCATENATE("'2018-09 (Д)'!R",TEXT(MATCH($C77,'2018-09 (Д)'!$C$2:$C$100,0)+1,0)))="Н/Д",INDIRECT(CONCATENATE("'2018-08 (Д)'!R",TEXT(MATCH($C77,'2018-08 (Д)'!$C$2:$C$100,0)+1,0)))="Н/Д",AND(INDIRECT(CONCATENATE("'2018-09 (Д)'!R",TEXT(MATCH($C77,'2018-09 (Д)'!$C$2:$C$100,0)+1,0)))="Н/Д",INDIRECT(CONCATENATE("'2018-08 (Д)'!R",TEXT(MATCH($C77,'2018-08 (Д)'!$C$2:$C$100,0)+1,0))))),"Н/Д",((INDIRECT(CONCATENATE("'2018-09 (Д)'!R",TEXT(MATCH($C77,'2018-09 (Д)'!$C$2:$C$100,0)+1,0)))-INDIRECT(CONCATENATE("'2018-08 (Д)'!R",TEXT(MATCH($C77,'2018-08 (Д)'!$C$2:$C$100,0)+1,0))))/INDIRECT(CONCATENATE("'2018-08 (Д)'!R",TEXT(MATCH($C77,'2018-08 (Д)'!$C$2:$C$100,0)+1,0))))*100)</f>
        <v>-14.46286008205594</v>
      </c>
      <c r="EY77" s="9">
        <f ca="1">IF(OR(INDIRECT(CONCATENATE("'2018-10 (Д)'!R",TEXT(MATCH($C77,'2018-10 (Д)'!$C$2:$C$100,0)+1,0)))="Н/Д",INDIRECT(CONCATENATE("'2018-09 (Д)'!R",TEXT(MATCH($C77,'2018-09 (Д)'!$C$2:$C$100,0)+1,0)))="Н/Д",AND(INDIRECT(CONCATENATE("'2018-10 (Д)'!R",TEXT(MATCH($C77,'2018-10 (Д)'!$C$2:$C$100,0)+1,0)))="Н/Д",INDIRECT(CONCATENATE("'2018-09 (Д)'!R",TEXT(MATCH($C77,'2018-09 (Д)'!$C$2:$C$100,0)+1,0))))),"Н/Д",((INDIRECT(CONCATENATE("'2018-10 (Д)'!R",TEXT(MATCH($C77,'2018-10 (Д)'!$C$2:$C$100,0)+1,0)))-INDIRECT(CONCATENATE("'2018-09 (Д)'!R",TEXT(MATCH($C77,'2018-09 (Д)'!$C$2:$C$100,0)+1,0))))/INDIRECT(CONCATENATE("'2018-09 (Д)'!R",TEXT(MATCH($C77,'2018-09 (Д)'!$C$2:$C$100,0)+1,0))))*100)</f>
        <v>-12.538079286929365</v>
      </c>
      <c r="EZ77" s="9">
        <f ca="1">IF(OR(INDIRECT(CONCATENATE("'2018-11 (Д)'!R",TEXT(MATCH($C77,'2018-11 (Д)'!$C$2:$C$100,0)+1,0)))="Н/Д",INDIRECT(CONCATENATE("'2018-10 (Д)'!R",TEXT(MATCH($C77,'2018-10 (Д)'!$C$2:$C$100,0)+1,0)))="Н/Д",AND(INDIRECT(CONCATENATE("'2018-11 (Д)'!R",TEXT(MATCH($C77,'2018-11 (Д)'!$C$2:$C$100,0)+1,0)))="Н/Д",INDIRECT(CONCATENATE("'2018-10 (Д)'!R",TEXT(MATCH($C77,'2018-10 (Д)'!$C$2:$C$100,0)+1,0))))),"Н/Д",((INDIRECT(CONCATENATE("'2018-11 (Д)'!R",TEXT(MATCH($C77,'2018-11 (Д)'!$C$2:$C$100,0)+1,0)))-INDIRECT(CONCATENATE("'2018-10 (Д)'!R",TEXT(MATCH($C77,'2018-10 (Д)'!$C$2:$C$100,0)+1,0))))/INDIRECT(CONCATENATE("'2018-10 (Д)'!R",TEXT(MATCH($C77,'2018-10 (Д)'!$C$2:$C$100,0)+1,0))))*100)</f>
        <v>49.579777240060899</v>
      </c>
      <c r="FA77" s="9">
        <f ca="1">IF(OR(INDIRECT(CONCATENATE("'2018-12 (Д)'!R",TEXT(MATCH($C77,'2018-12 (Д)'!$C$2:$C$100,0)+1,0)))="Н/Д",INDIRECT(CONCATENATE("'2018-11 (Д)'!R",TEXT(MATCH($C77,'2018-11 (Д)'!$C$2:$C$100,0)+1,0)))="Н/Д",AND(INDIRECT(CONCATENATE("'2018-12 (Д)'!R",TEXT(MATCH($C77,'2018-12 (Д)'!$C$2:$C$100,0)+1,0)))="Н/Д",INDIRECT(CONCATENATE("'2018-11 (Д)'!R",TEXT(MATCH($C77,'2018-11 (Д)'!$C$2:$C$100,0)+1,0))))),"Н/Д",((INDIRECT(CONCATENATE("'2018-12 (Д)'!R",TEXT(MATCH($C77,'2018-12 (Д)'!$C$2:$C$100,0)+1,0)))-INDIRECT(CONCATENATE("'2018-11 (Д)'!R",TEXT(MATCH($C77,'2018-11 (Д)'!$C$2:$C$100,0)+1,0))))/INDIRECT(CONCATENATE("'2018-11 (Д)'!R",TEXT(MATCH($C77,'2018-11 (Д)'!$C$2:$C$100,0)+1,0))))*100)</f>
        <v>-25.830046818694175</v>
      </c>
      <c r="FB77" s="9"/>
      <c r="FC77" s="9">
        <f ca="1">IF(OR(INDIRECT(CONCATENATE("'2018-03 (Д)'!S",TEXT(MATCH($C77,'2018-03 (Д)'!$C$2:$C$100,0)+1,0)))="Н/Д",INDIRECT(CONCATENATE("'2018-02 (Д)'!S",TEXT(MATCH($C77,'2018-02 (Д)'!$C$2:$C$100,0)+1,0)))="Н/Д",AND(INDIRECT(CONCATENATE("'2018-03 (Д)'!S",TEXT(MATCH($C77,'2018-03 (Д)'!$C$2:$C$100,0)+1,0)))="Н/Д",INDIRECT(CONCATENATE("'2018-02 (Д)'!S",TEXT(MATCH($C77,'2018-02 (Д)'!$C$2:$C$100,0)+1,0))))),"Н/Д",((INDIRECT(CONCATENATE("'2018-03 (Д)'!S",TEXT(MATCH($C77,'2018-03 (Д)'!$C$2:$C$100,0)+1,0)))-INDIRECT(CONCATENATE("'2018-02 (Д)'!S",TEXT(MATCH($C77,'2018-02 (Д)'!$C$2:$C$100,0)+1,0))))/INDIRECT(CONCATENATE("'2018-02 (Д)'!S",TEXT(MATCH($C77,'2018-02 (Д)'!$C$2:$C$100,0)+1,0))))*100)</f>
        <v>8.231323101656006</v>
      </c>
      <c r="FD77" s="9">
        <f ca="1">IF(OR(INDIRECT(CONCATENATE("'2018-04 (Д)'!S",TEXT(MATCH($C77,'2018-04 (Д)'!$C$2:$C$100,0)+1,0)))="Н/Д",INDIRECT(CONCATENATE("'2018-03 (Д)'!S",TEXT(MATCH($C77,'2018-03 (Д)'!$C$2:$C$100,0)+1,0)))="Н/Д",AND(INDIRECT(CONCATENATE("'2018-04 (Д)'!S",TEXT(MATCH($C77,'2018-04 (Д)'!$C$2:$C$100,0)+1,0)))="Н/Д",INDIRECT(CONCATENATE("'2018-03 (Д)'!S",TEXT(MATCH($C77,'2018-03 (Д)'!$C$2:$C$100,0)+1,0))))),"Н/Д",((INDIRECT(CONCATENATE("'2018-04 (Д)'!S",TEXT(MATCH($C77,'2018-04 (Д)'!$C$2:$C$100,0)+1,0)))-INDIRECT(CONCATENATE("'2018-03 (Д)'!S",TEXT(MATCH($C77,'2018-03 (Д)'!$C$2:$C$100,0)+1,0))))/INDIRECT(CONCATENATE("'2018-03 (Д)'!S",TEXT(MATCH($C77,'2018-03 (Д)'!$C$2:$C$100,0)+1,0))))*100)</f>
        <v>128.19127342533002</v>
      </c>
      <c r="FE77" s="9">
        <f ca="1">IF(OR(INDIRECT(CONCATENATE("'2018-05 (Д)'!S",TEXT(MATCH($C77,'2018-05 (Д)'!$C$2:$C$100,0)+1,0)))="Н/Д",INDIRECT(CONCATENATE("'2018-04 (Д)'!S",TEXT(MATCH($C77,'2018-04 (Д)'!$C$2:$C$100,0)+1,0)))="Н/Д",AND(INDIRECT(CONCATENATE("'2018-05 (Д)'!S",TEXT(MATCH($C77,'2018-05 (Д)'!$C$2:$C$100,0)+1,0)))="Н/Д",INDIRECT(CONCATENATE("'2018-04 (Д)'!S",TEXT(MATCH($C77,'2018-04 (Д)'!$C$2:$C$100,0)+1,0))))),"Н/Д",((INDIRECT(CONCATENATE("'2018-05 (Д)'!S",TEXT(MATCH($C77,'2018-05 (Д)'!$C$2:$C$100,0)+1,0)))-INDIRECT(CONCATENATE("'2018-04 (Д)'!S",TEXT(MATCH($C77,'2018-04 (Д)'!$C$2:$C$100,0)+1,0))))/INDIRECT(CONCATENATE("'2018-04 (Д)'!S",TEXT(MATCH($C77,'2018-04 (Д)'!$C$2:$C$100,0)+1,0))))*100)</f>
        <v>42.657134346142392</v>
      </c>
      <c r="FF77" s="9">
        <f ca="1">IF(OR(INDIRECT(CONCATENATE("'2018-06 (Д)'!S",TEXT(MATCH($C77,'2018-06 (Д)'!$C$2:$C$100,0)+1,0)))="Н/Д",INDIRECT(CONCATENATE("'2018-05 (Д)'!S",TEXT(MATCH($C77,'2018-05 (Д)'!$C$2:$C$100,0)+1,0)))="Н/Д",AND(INDIRECT(CONCATENATE("'2018-06 (Д)'!S",TEXT(MATCH($C77,'2018-06 (Д)'!$C$2:$C$100,0)+1,0)))="Н/Д",INDIRECT(CONCATENATE("'2018-05 (Д)'!S",TEXT(MATCH($C77,'2018-05 (Д)'!$C$2:$C$100,0)+1,0))))),"Н/Д",((INDIRECT(CONCATENATE("'2018-06 (Д)'!S",TEXT(MATCH($C77,'2018-06 (Д)'!$C$2:$C$100,0)+1,0)))-INDIRECT(CONCATENATE("'2018-05 (Д)'!S",TEXT(MATCH($C77,'2018-05 (Д)'!$C$2:$C$100,0)+1,0))))/INDIRECT(CONCATENATE("'2018-05 (Д)'!S",TEXT(MATCH($C77,'2018-05 (Д)'!$C$2:$C$100,0)+1,0))))*100)</f>
        <v>-32.938040880722028</v>
      </c>
      <c r="FG77" s="9">
        <f ca="1">IF(OR(INDIRECT(CONCATENATE("'2018-07 (Д)'!S",TEXT(MATCH($C77,'2018-07 (Д)'!$C$2:$C$100,0)+1,0)))="Н/Д",INDIRECT(CONCATENATE("'2018-06 (Д)'!S",TEXT(MATCH($C77,'2018-06 (Д)'!$C$2:$C$100,0)+1,0)))="Н/Д",AND(INDIRECT(CONCATENATE("'2018-07 (Д)'!S",TEXT(MATCH($C77,'2018-07 (Д)'!$C$2:$C$100,0)+1,0)))="Н/Д",INDIRECT(CONCATENATE("'2018-06 (Д)'!S",TEXT(MATCH($C77,'2018-06 (Д)'!$C$2:$C$100,0)+1,0))))),"Н/Д",((INDIRECT(CONCATENATE("'2018-07 (Д)'!S",TEXT(MATCH($C77,'2018-07 (Д)'!$C$2:$C$100,0)+1,0)))-INDIRECT(CONCATENATE("'2018-06 (Д)'!S",TEXT(MATCH($C77,'2018-06 (Д)'!$C$2:$C$100,0)+1,0))))/INDIRECT(CONCATENATE("'2018-06 (Д)'!S",TEXT(MATCH($C77,'2018-06 (Д)'!$C$2:$C$100,0)+1,0))))*100)</f>
        <v>-2.5309029054136847</v>
      </c>
      <c r="FH77" s="9">
        <f ca="1">IF(OR(INDIRECT(CONCATENATE("'2018-08 (Д)'!S",TEXT(MATCH($C77,'2018-08 (Д)'!$C$2:$C$100,0)+1,0)))="Н/Д",INDIRECT(CONCATENATE("'2018-07 (Д)'!S",TEXT(MATCH($C77,'2018-07 (Д)'!$C$2:$C$100,0)+1,0)))="Н/Д",AND(INDIRECT(CONCATENATE("'2018-08 (Д)'!S",TEXT(MATCH($C77,'2018-08 (Д)'!$C$2:$C$100,0)+1,0)))="Н/Д",INDIRECT(CONCATENATE("'2018-07 (Д)'!S",TEXT(MATCH($C77,'2018-07 (Д)'!$C$2:$C$100,0)+1,0))))),"Н/Д",((INDIRECT(CONCATENATE("'2018-08 (Д)'!S",TEXT(MATCH($C77,'2018-08 (Д)'!$C$2:$C$100,0)+1,0)))-INDIRECT(CONCATENATE("'2018-07 (Д)'!S",TEXT(MATCH($C77,'2018-07 (Д)'!$C$2:$C$100,0)+1,0))))/INDIRECT(CONCATENATE("'2018-07 (Д)'!S",TEXT(MATCH($C77,'2018-07 (Д)'!$C$2:$C$100,0)+1,0))))*100)</f>
        <v>-48.079525488502519</v>
      </c>
      <c r="FI77" s="9">
        <f ca="1">IF(OR(INDIRECT(CONCATENATE("'2018-09 (Д)'!S",TEXT(MATCH($C77,'2018-09 (Д)'!$C$2:$C$100,0)+1,0)))="Н/Д",INDIRECT(CONCATENATE("'2018-08 (Д)'!S",TEXT(MATCH($C77,'2018-08 (Д)'!$C$2:$C$100,0)+1,0)))="Н/Д",AND(INDIRECT(CONCATENATE("'2018-09 (Д)'!S",TEXT(MATCH($C77,'2018-09 (Д)'!$C$2:$C$100,0)+1,0)))="Н/Д",INDIRECT(CONCATENATE("'2018-08 (Д)'!S",TEXT(MATCH($C77,'2018-08 (Д)'!$C$2:$C$100,0)+1,0))))),"Н/Д",((INDIRECT(CONCATENATE("'2018-09 (Д)'!S",TEXT(MATCH($C77,'2018-09 (Д)'!$C$2:$C$100,0)+1,0)))-INDIRECT(CONCATENATE("'2018-08 (Д)'!S",TEXT(MATCH($C77,'2018-08 (Д)'!$C$2:$C$100,0)+1,0))))/INDIRECT(CONCATENATE("'2018-08 (Д)'!S",TEXT(MATCH($C77,'2018-08 (Д)'!$C$2:$C$100,0)+1,0))))*100)</f>
        <v>27.622616410192869</v>
      </c>
      <c r="FJ77" s="9">
        <f ca="1">IF(OR(INDIRECT(CONCATENATE("'2018-10 (Д)'!S",TEXT(MATCH($C77,'2018-10 (Д)'!$C$2:$C$100,0)+1,0)))="Н/Д",INDIRECT(CONCATENATE("'2018-09 (Д)'!S",TEXT(MATCH($C77,'2018-09 (Д)'!$C$2:$C$100,0)+1,0)))="Н/Д",AND(INDIRECT(CONCATENATE("'2018-10 (Д)'!S",TEXT(MATCH($C77,'2018-10 (Д)'!$C$2:$C$100,0)+1,0)))="Н/Д",INDIRECT(CONCATENATE("'2018-09 (Д)'!S",TEXT(MATCH($C77,'2018-09 (Д)'!$C$2:$C$100,0)+1,0))))),"Н/Д",((INDIRECT(CONCATENATE("'2018-10 (Д)'!S",TEXT(MATCH($C77,'2018-10 (Д)'!$C$2:$C$100,0)+1,0)))-INDIRECT(CONCATENATE("'2018-09 (Д)'!S",TEXT(MATCH($C77,'2018-09 (Д)'!$C$2:$C$100,0)+1,0))))/INDIRECT(CONCATENATE("'2018-09 (Д)'!S",TEXT(MATCH($C77,'2018-09 (Д)'!$C$2:$C$100,0)+1,0))))*100)</f>
        <v>-16.240170881032785</v>
      </c>
      <c r="FK77" s="9">
        <f ca="1">IF(OR(INDIRECT(CONCATENATE("'2018-11 (Д)'!S",TEXT(MATCH($C77,'2018-11 (Д)'!$C$2:$C$100,0)+1,0)))="Н/Д",INDIRECT(CONCATENATE("'2018-10 (Д)'!S",TEXT(MATCH($C77,'2018-10 (Д)'!$C$2:$C$100,0)+1,0)))="Н/Д",AND(INDIRECT(CONCATENATE("'2018-11 (Д)'!S",TEXT(MATCH($C77,'2018-11 (Д)'!$C$2:$C$100,0)+1,0)))="Н/Д",INDIRECT(CONCATENATE("'2018-10 (Д)'!S",TEXT(MATCH($C77,'2018-10 (Д)'!$C$2:$C$100,0)+1,0))))),"Н/Д",((INDIRECT(CONCATENATE("'2018-11 (Д)'!S",TEXT(MATCH($C77,'2018-11 (Д)'!$C$2:$C$100,0)+1,0)))-INDIRECT(CONCATENATE("'2018-10 (Д)'!S",TEXT(MATCH($C77,'2018-10 (Д)'!$C$2:$C$100,0)+1,0))))/INDIRECT(CONCATENATE("'2018-10 (Д)'!S",TEXT(MATCH($C77,'2018-10 (Д)'!$C$2:$C$100,0)+1,0))))*100)</f>
        <v>8.6441095744397369</v>
      </c>
      <c r="FL77" s="9">
        <f ca="1">IF(OR(INDIRECT(CONCATENATE("'2018-12 (Д)'!S",TEXT(MATCH($C77,'2018-12 (Д)'!$C$2:$C$100,0)+1,0)))="Н/Д",INDIRECT(CONCATENATE("'2018-11 (Д)'!S",TEXT(MATCH($C77,'2018-11 (Д)'!$C$2:$C$100,0)+1,0)))="Н/Д",AND(INDIRECT(CONCATENATE("'2018-12 (Д)'!S",TEXT(MATCH($C77,'2018-12 (Д)'!$C$2:$C$100,0)+1,0)))="Н/Д",INDIRECT(CONCATENATE("'2018-11 (Д)'!S",TEXT(MATCH($C77,'2018-11 (Д)'!$C$2:$C$100,0)+1,0))))),"Н/Д",((INDIRECT(CONCATENATE("'2018-12 (Д)'!S",TEXT(MATCH($C77,'2018-12 (Д)'!$C$2:$C$100,0)+1,0)))-INDIRECT(CONCATENATE("'2018-11 (Д)'!S",TEXT(MATCH($C77,'2018-11 (Д)'!$C$2:$C$100,0)+1,0))))/INDIRECT(CONCATENATE("'2018-11 (Д)'!S",TEXT(MATCH($C77,'2018-11 (Д)'!$C$2:$C$100,0)+1,0))))*100)</f>
        <v>-20.408073164973771</v>
      </c>
      <c r="FM77" s="9"/>
      <c r="FN77" s="9">
        <f ca="1">IF(OR(INDIRECT(CONCATENATE("'2018-03 (Д)'!T",TEXT(MATCH($C77,'2018-03 (Д)'!$C$2:$C$100,0)+1,0)))="Н/Д",INDIRECT(CONCATENATE("'2018-02 (Д)'!T",TEXT(MATCH($C77,'2018-02 (Д)'!$C$2:$C$100,0)+1,0)))="Н/Д",AND(INDIRECT(CONCATENATE("'2018-03 (Д)'!T",TEXT(MATCH($C77,'2018-03 (Д)'!$C$2:$C$100,0)+1,0)))="Н/Д",INDIRECT(CONCATENATE("'2018-02 (Д)'!T",TEXT(MATCH($C77,'2018-02 (Д)'!$C$2:$C$100,0)+1,0))))),"Н/Д",((INDIRECT(CONCATENATE("'2018-03 (Д)'!T",TEXT(MATCH($C77,'2018-03 (Д)'!$C$2:$C$100,0)+1,0)))-INDIRECT(CONCATENATE("'2018-02 (Д)'!T",TEXT(MATCH($C77,'2018-02 (Д)'!$C$2:$C$100,0)+1,0))))/INDIRECT(CONCATENATE("'2018-02 (Д)'!T",TEXT(MATCH($C77,'2018-02 (Д)'!$C$2:$C$100,0)+1,0))))*100)</f>
        <v>-1.3445139908969566</v>
      </c>
      <c r="FO77" s="9">
        <f ca="1">IF(OR(INDIRECT(CONCATENATE("'2018-04 (Д)'!T",TEXT(MATCH($C77,'2018-04 (Д)'!$C$2:$C$100,0)+1,0)))="Н/Д",INDIRECT(CONCATENATE("'2018-03 (Д)'!T",TEXT(MATCH($C77,'2018-03 (Д)'!$C$2:$C$100,0)+1,0)))="Н/Д",AND(INDIRECT(CONCATENATE("'2018-04 (Д)'!T",TEXT(MATCH($C77,'2018-04 (Д)'!$C$2:$C$100,0)+1,0)))="Н/Д",INDIRECT(CONCATENATE("'2018-03 (Д)'!T",TEXT(MATCH($C77,'2018-03 (Д)'!$C$2:$C$100,0)+1,0))))),"Н/Д",((INDIRECT(CONCATENATE("'2018-04 (Д)'!T",TEXT(MATCH($C77,'2018-04 (Д)'!$C$2:$C$100,0)+1,0)))-INDIRECT(CONCATENATE("'2018-03 (Д)'!T",TEXT(MATCH($C77,'2018-03 (Д)'!$C$2:$C$100,0)+1,0))))/INDIRECT(CONCATENATE("'2018-03 (Д)'!T",TEXT(MATCH($C77,'2018-03 (Д)'!$C$2:$C$100,0)+1,0))))*100)</f>
        <v>9.0522159845567884</v>
      </c>
      <c r="FP77" s="9">
        <f ca="1">IF(OR(INDIRECT(CONCATENATE("'2018-05 (Д)'!T",TEXT(MATCH($C77,'2018-05 (Д)'!$C$2:$C$100,0)+1,0)))="Н/Д",INDIRECT(CONCATENATE("'2018-04 (Д)'!T",TEXT(MATCH($C77,'2018-04 (Д)'!$C$2:$C$100,0)+1,0)))="Н/Д",AND(INDIRECT(CONCATENATE("'2018-05 (Д)'!T",TEXT(MATCH($C77,'2018-05 (Д)'!$C$2:$C$100,0)+1,0)))="Н/Д",INDIRECT(CONCATENATE("'2018-04 (Д)'!T",TEXT(MATCH($C77,'2018-04 (Д)'!$C$2:$C$100,0)+1,0))))),"Н/Д",((INDIRECT(CONCATENATE("'2018-05 (Д)'!T",TEXT(MATCH($C77,'2018-05 (Д)'!$C$2:$C$100,0)+1,0)))-INDIRECT(CONCATENATE("'2018-04 (Д)'!T",TEXT(MATCH($C77,'2018-04 (Д)'!$C$2:$C$100,0)+1,0))))/INDIRECT(CONCATENATE("'2018-04 (Д)'!T",TEXT(MATCH($C77,'2018-04 (Д)'!$C$2:$C$100,0)+1,0))))*100)</f>
        <v>11.428884538420018</v>
      </c>
      <c r="FQ77" s="9">
        <f ca="1">IF(OR(INDIRECT(CONCATENATE("'2018-06 (Д)'!T",TEXT(MATCH($C77,'2018-06 (Д)'!$C$2:$C$100,0)+1,0)))="Н/Д",INDIRECT(CONCATENATE("'2018-05 (Д)'!T",TEXT(MATCH($C77,'2018-05 (Д)'!$C$2:$C$100,0)+1,0)))="Н/Д",AND(INDIRECT(CONCATENATE("'2018-06 (Д)'!T",TEXT(MATCH($C77,'2018-06 (Д)'!$C$2:$C$100,0)+1,0)))="Н/Д",INDIRECT(CONCATENATE("'2018-05 (Д)'!T",TEXT(MATCH($C77,'2018-05 (Д)'!$C$2:$C$100,0)+1,0))))),"Н/Д",((INDIRECT(CONCATENATE("'2018-06 (Д)'!T",TEXT(MATCH($C77,'2018-06 (Д)'!$C$2:$C$100,0)+1,0)))-INDIRECT(CONCATENATE("'2018-05 (Д)'!T",TEXT(MATCH($C77,'2018-05 (Д)'!$C$2:$C$100,0)+1,0))))/INDIRECT(CONCATENATE("'2018-05 (Д)'!T",TEXT(MATCH($C77,'2018-05 (Д)'!$C$2:$C$100,0)+1,0))))*100)</f>
        <v>16.822531299674193</v>
      </c>
      <c r="FR77" s="9">
        <f ca="1">IF(OR(INDIRECT(CONCATENATE("'2018-07 (Д)'!T",TEXT(MATCH($C77,'2018-07 (Д)'!$C$2:$C$100,0)+1,0)))="Н/Д",INDIRECT(CONCATENATE("'2018-06 (Д)'!T",TEXT(MATCH($C77,'2018-06 (Д)'!$C$2:$C$100,0)+1,0)))="Н/Д",AND(INDIRECT(CONCATENATE("'2018-07 (Д)'!T",TEXT(MATCH($C77,'2018-07 (Д)'!$C$2:$C$100,0)+1,0)))="Н/Д",INDIRECT(CONCATENATE("'2018-06 (Д)'!T",TEXT(MATCH($C77,'2018-06 (Д)'!$C$2:$C$100,0)+1,0))))),"Н/Д",((INDIRECT(CONCATENATE("'2018-07 (Д)'!T",TEXT(MATCH($C77,'2018-07 (Д)'!$C$2:$C$100,0)+1,0)))-INDIRECT(CONCATENATE("'2018-06 (Д)'!T",TEXT(MATCH($C77,'2018-06 (Д)'!$C$2:$C$100,0)+1,0))))/INDIRECT(CONCATENATE("'2018-06 (Д)'!T",TEXT(MATCH($C77,'2018-06 (Д)'!$C$2:$C$100,0)+1,0))))*100)</f>
        <v>-5.0268533186128739</v>
      </c>
      <c r="FS77" s="9">
        <f ca="1">IF(OR(INDIRECT(CONCATENATE("'2018-08 (Д)'!T",TEXT(MATCH($C77,'2018-08 (Д)'!$C$2:$C$100,0)+1,0)))="Н/Д",INDIRECT(CONCATENATE("'2018-07 (Д)'!T",TEXT(MATCH($C77,'2018-07 (Д)'!$C$2:$C$100,0)+1,0)))="Н/Д",AND(INDIRECT(CONCATENATE("'2018-08 (Д)'!T",TEXT(MATCH($C77,'2018-08 (Д)'!$C$2:$C$100,0)+1,0)))="Н/Д",INDIRECT(CONCATENATE("'2018-07 (Д)'!T",TEXT(MATCH($C77,'2018-07 (Д)'!$C$2:$C$100,0)+1,0))))),"Н/Д",((INDIRECT(CONCATENATE("'2018-08 (Д)'!T",TEXT(MATCH($C77,'2018-08 (Д)'!$C$2:$C$100,0)+1,0)))-INDIRECT(CONCATENATE("'2018-07 (Д)'!T",TEXT(MATCH($C77,'2018-07 (Д)'!$C$2:$C$100,0)+1,0))))/INDIRECT(CONCATENATE("'2018-07 (Д)'!T",TEXT(MATCH($C77,'2018-07 (Д)'!$C$2:$C$100,0)+1,0))))*100)</f>
        <v>4.4280315180622747</v>
      </c>
      <c r="FT77" s="9">
        <f ca="1">IF(OR(INDIRECT(CONCATENATE("'2018-09 (Д)'!T",TEXT(MATCH($C77,'2018-09 (Д)'!$C$2:$C$100,0)+1,0)))="Н/Д",INDIRECT(CONCATENATE("'2018-08 (Д)'!T",TEXT(MATCH($C77,'2018-08 (Д)'!$C$2:$C$100,0)+1,0)))="Н/Д",AND(INDIRECT(CONCATENATE("'2018-09 (Д)'!T",TEXT(MATCH($C77,'2018-09 (Д)'!$C$2:$C$100,0)+1,0)))="Н/Д",INDIRECT(CONCATENATE("'2018-08 (Д)'!T",TEXT(MATCH($C77,'2018-08 (Д)'!$C$2:$C$100,0)+1,0))))),"Н/Д",((INDIRECT(CONCATENATE("'2018-09 (Д)'!T",TEXT(MATCH($C77,'2018-09 (Д)'!$C$2:$C$100,0)+1,0)))-INDIRECT(CONCATENATE("'2018-08 (Д)'!T",TEXT(MATCH($C77,'2018-08 (Д)'!$C$2:$C$100,0)+1,0))))/INDIRECT(CONCATENATE("'2018-08 (Д)'!T",TEXT(MATCH($C77,'2018-08 (Д)'!$C$2:$C$100,0)+1,0))))*100)</f>
        <v>-1.9280587051059819</v>
      </c>
      <c r="FU77" s="9">
        <f ca="1">IF(OR(INDIRECT(CONCATENATE("'2018-10 (Д)'!T",TEXT(MATCH($C77,'2018-10 (Д)'!$C$2:$C$100,0)+1,0)))="Н/Д",INDIRECT(CONCATENATE("'2018-09 (Д)'!T",TEXT(MATCH($C77,'2018-09 (Д)'!$C$2:$C$100,0)+1,0)))="Н/Д",AND(INDIRECT(CONCATENATE("'2018-10 (Д)'!T",TEXT(MATCH($C77,'2018-10 (Д)'!$C$2:$C$100,0)+1,0)))="Н/Д",INDIRECT(CONCATENATE("'2018-09 (Д)'!T",TEXT(MATCH($C77,'2018-09 (Д)'!$C$2:$C$100,0)+1,0))))),"Н/Д",((INDIRECT(CONCATENATE("'2018-10 (Д)'!T",TEXT(MATCH($C77,'2018-10 (Д)'!$C$2:$C$100,0)+1,0)))-INDIRECT(CONCATENATE("'2018-09 (Д)'!T",TEXT(MATCH($C77,'2018-09 (Д)'!$C$2:$C$100,0)+1,0))))/INDIRECT(CONCATENATE("'2018-09 (Д)'!T",TEXT(MATCH($C77,'2018-09 (Д)'!$C$2:$C$100,0)+1,0))))*100)</f>
        <v>-8.2379973275434253</v>
      </c>
      <c r="FV77" s="9">
        <f ca="1">IF(OR(INDIRECT(CONCATENATE("'2018-11 (Д)'!T",TEXT(MATCH($C77,'2018-11 (Д)'!$C$2:$C$100,0)+1,0)))="Н/Д",INDIRECT(CONCATENATE("'2018-10 (Д)'!T",TEXT(MATCH($C77,'2018-10 (Д)'!$C$2:$C$100,0)+1,0)))="Н/Д",AND(INDIRECT(CONCATENATE("'2018-11 (Д)'!T",TEXT(MATCH($C77,'2018-11 (Д)'!$C$2:$C$100,0)+1,0)))="Н/Д",INDIRECT(CONCATENATE("'2018-10 (Д)'!T",TEXT(MATCH($C77,'2018-10 (Д)'!$C$2:$C$100,0)+1,0))))),"Н/Д",((INDIRECT(CONCATENATE("'2018-11 (Д)'!T",TEXT(MATCH($C77,'2018-11 (Д)'!$C$2:$C$100,0)+1,0)))-INDIRECT(CONCATENATE("'2018-10 (Д)'!T",TEXT(MATCH($C77,'2018-10 (Д)'!$C$2:$C$100,0)+1,0))))/INDIRECT(CONCATENATE("'2018-10 (Д)'!T",TEXT(MATCH($C77,'2018-10 (Д)'!$C$2:$C$100,0)+1,0))))*100)</f>
        <v>21.215363659111588</v>
      </c>
      <c r="FW77" s="9">
        <f ca="1">IF(OR(INDIRECT(CONCATENATE("'2018-12 (Д)'!T",TEXT(MATCH($C77,'2018-12 (Д)'!$C$2:$C$100,0)+1,0)))="Н/Д",INDIRECT(CONCATENATE("'2018-11 (Д)'!T",TEXT(MATCH($C77,'2018-11 (Д)'!$C$2:$C$100,0)+1,0)))="Н/Д",AND(INDIRECT(CONCATENATE("'2018-12 (Д)'!T",TEXT(MATCH($C77,'2018-12 (Д)'!$C$2:$C$100,0)+1,0)))="Н/Д",INDIRECT(CONCATENATE("'2018-11 (Д)'!T",TEXT(MATCH($C77,'2018-11 (Д)'!$C$2:$C$100,0)+1,0))))),"Н/Д",((INDIRECT(CONCATENATE("'2018-12 (Д)'!T",TEXT(MATCH($C77,'2018-12 (Д)'!$C$2:$C$100,0)+1,0)))-INDIRECT(CONCATENATE("'2018-11 (Д)'!T",TEXT(MATCH($C77,'2018-11 (Д)'!$C$2:$C$100,0)+1,0))))/INDIRECT(CONCATENATE("'2018-11 (Д)'!T",TEXT(MATCH($C77,'2018-11 (Д)'!$C$2:$C$100,0)+1,0))))*100)</f>
        <v>-28.638767190796411</v>
      </c>
      <c r="FX77" s="9"/>
      <c r="FY77" s="9">
        <f ca="1">IF(OR(INDIRECT(CONCATENATE("'2018-03 (Д)'!U",TEXT(MATCH($C77,'2018-03 (Д)'!$C$2:$C$100,0)+1,0)))="Н/Д",INDIRECT(CONCATENATE("'2018-02 (Д)'!U",TEXT(MATCH($C77,'2018-02 (Д)'!$C$2:$C$100,0)+1,0)))="Н/Д",AND(INDIRECT(CONCATENATE("'2018-03 (Д)'!U",TEXT(MATCH($C77,'2018-03 (Д)'!$C$2:$C$100,0)+1,0)))="Н/Д",INDIRECT(CONCATENATE("'2018-02 (Д)'!U",TEXT(MATCH($C77,'2018-02 (Д)'!$C$2:$C$100,0)+1,0))))),"Н/Д",((INDIRECT(CONCATENATE("'2018-03 (Д)'!U",TEXT(MATCH($C77,'2018-03 (Д)'!$C$2:$C$100,0)+1,0)))-INDIRECT(CONCATENATE("'2018-02 (Д)'!U",TEXT(MATCH($C77,'2018-02 (Д)'!$C$2:$C$100,0)+1,0))))/INDIRECT(CONCATENATE("'2018-02 (Д)'!U",TEXT(MATCH($C77,'2018-02 (Д)'!$C$2:$C$100,0)+1,0))))*100)</f>
        <v>3637.193687143666</v>
      </c>
      <c r="FZ77" s="9">
        <f ca="1">IF(OR(INDIRECT(CONCATENATE("'2018-04 (Д)'!U",TEXT(MATCH($C77,'2018-04 (Д)'!$C$2:$C$100,0)+1,0)))="Н/Д",INDIRECT(CONCATENATE("'2018-03 (Д)'!U",TEXT(MATCH($C77,'2018-03 (Д)'!$C$2:$C$100,0)+1,0)))="Н/Д",AND(INDIRECT(CONCATENATE("'2018-04 (Д)'!U",TEXT(MATCH($C77,'2018-04 (Д)'!$C$2:$C$100,0)+1,0)))="Н/Д",INDIRECT(CONCATENATE("'2018-03 (Д)'!U",TEXT(MATCH($C77,'2018-03 (Д)'!$C$2:$C$100,0)+1,0))))),"Н/Д",((INDIRECT(CONCATENATE("'2018-04 (Д)'!U",TEXT(MATCH($C77,'2018-04 (Д)'!$C$2:$C$100,0)+1,0)))-INDIRECT(CONCATENATE("'2018-03 (Д)'!U",TEXT(MATCH($C77,'2018-03 (Д)'!$C$2:$C$100,0)+1,0))))/INDIRECT(CONCATENATE("'2018-03 (Д)'!U",TEXT(MATCH($C77,'2018-03 (Д)'!$C$2:$C$100,0)+1,0))))*100)</f>
        <v>-3.0121532872727927</v>
      </c>
      <c r="GA77" s="9">
        <f ca="1">IF(OR(INDIRECT(CONCATENATE("'2018-05 (Д)'!U",TEXT(MATCH($C77,'2018-05 (Д)'!$C$2:$C$100,0)+1,0)))="Н/Д",INDIRECT(CONCATENATE("'2018-04 (Д)'!U",TEXT(MATCH($C77,'2018-04 (Д)'!$C$2:$C$100,0)+1,0)))="Н/Д",AND(INDIRECT(CONCATENATE("'2018-05 (Д)'!U",TEXT(MATCH($C77,'2018-05 (Д)'!$C$2:$C$100,0)+1,0)))="Н/Д",INDIRECT(CONCATENATE("'2018-04 (Д)'!U",TEXT(MATCH($C77,'2018-04 (Д)'!$C$2:$C$100,0)+1,0))))),"Н/Д",((INDIRECT(CONCATENATE("'2018-05 (Д)'!U",TEXT(MATCH($C77,'2018-05 (Д)'!$C$2:$C$100,0)+1,0)))-INDIRECT(CONCATENATE("'2018-04 (Д)'!U",TEXT(MATCH($C77,'2018-04 (Д)'!$C$2:$C$100,0)+1,0))))/INDIRECT(CONCATENATE("'2018-04 (Д)'!U",TEXT(MATCH($C77,'2018-04 (Д)'!$C$2:$C$100,0)+1,0))))*100)</f>
        <v>43.473209393427084</v>
      </c>
      <c r="GB77" s="9">
        <f ca="1">IF(OR(INDIRECT(CONCATENATE("'2018-06 (Д)'!U",TEXT(MATCH($C77,'2018-06 (Д)'!$C$2:$C$100,0)+1,0)))="Н/Д",INDIRECT(CONCATENATE("'2018-05 (Д)'!U",TEXT(MATCH($C77,'2018-05 (Д)'!$C$2:$C$100,0)+1,0)))="Н/Д",AND(INDIRECT(CONCATENATE("'2018-06 (Д)'!U",TEXT(MATCH($C77,'2018-06 (Д)'!$C$2:$C$100,0)+1,0)))="Н/Д",INDIRECT(CONCATENATE("'2018-05 (Д)'!U",TEXT(MATCH($C77,'2018-05 (Д)'!$C$2:$C$100,0)+1,0))))),"Н/Д",((INDIRECT(CONCATENATE("'2018-06 (Д)'!U",TEXT(MATCH($C77,'2018-06 (Д)'!$C$2:$C$100,0)+1,0)))-INDIRECT(CONCATENATE("'2018-05 (Д)'!U",TEXT(MATCH($C77,'2018-05 (Д)'!$C$2:$C$100,0)+1,0))))/INDIRECT(CONCATENATE("'2018-05 (Д)'!U",TEXT(MATCH($C77,'2018-05 (Д)'!$C$2:$C$100,0)+1,0))))*100)</f>
        <v>-341.52095212514439</v>
      </c>
      <c r="GC77" s="9">
        <f ca="1">IF(OR(INDIRECT(CONCATENATE("'2018-07 (Д)'!U",TEXT(MATCH($C77,'2018-07 (Д)'!$C$2:$C$100,0)+1,0)))="Н/Д",INDIRECT(CONCATENATE("'2018-06 (Д)'!U",TEXT(MATCH($C77,'2018-06 (Д)'!$C$2:$C$100,0)+1,0)))="Н/Д",AND(INDIRECT(CONCATENATE("'2018-07 (Д)'!U",TEXT(MATCH($C77,'2018-07 (Д)'!$C$2:$C$100,0)+1,0)))="Н/Д",INDIRECT(CONCATENATE("'2018-06 (Д)'!U",TEXT(MATCH($C77,'2018-06 (Д)'!$C$2:$C$100,0)+1,0))))),"Н/Д",((INDIRECT(CONCATENATE("'2018-07 (Д)'!U",TEXT(MATCH($C77,'2018-07 (Д)'!$C$2:$C$100,0)+1,0)))-INDIRECT(CONCATENATE("'2018-06 (Д)'!U",TEXT(MATCH($C77,'2018-06 (Д)'!$C$2:$C$100,0)+1,0))))/INDIRECT(CONCATENATE("'2018-06 (Д)'!U",TEXT(MATCH($C77,'2018-06 (Д)'!$C$2:$C$100,0)+1,0))))*100)</f>
        <v>-101.4442819389789</v>
      </c>
      <c r="GD77" s="9">
        <f ca="1">IF(OR(INDIRECT(CONCATENATE("'2018-08 (Д)'!U",TEXT(MATCH($C77,'2018-08 (Д)'!$C$2:$C$100,0)+1,0)))="Н/Д",INDIRECT(CONCATENATE("'2018-07 (Д)'!U",TEXT(MATCH($C77,'2018-07 (Д)'!$C$2:$C$100,0)+1,0)))="Н/Д",AND(INDIRECT(CONCATENATE("'2018-08 (Д)'!U",TEXT(MATCH($C77,'2018-08 (Д)'!$C$2:$C$100,0)+1,0)))="Н/Д",INDIRECT(CONCATENATE("'2018-07 (Д)'!U",TEXT(MATCH($C77,'2018-07 (Д)'!$C$2:$C$100,0)+1,0))))),"Н/Д",((INDIRECT(CONCATENATE("'2018-08 (Д)'!U",TEXT(MATCH($C77,'2018-08 (Д)'!$C$2:$C$100,0)+1,0)))-INDIRECT(CONCATENATE("'2018-07 (Д)'!U",TEXT(MATCH($C77,'2018-07 (Д)'!$C$2:$C$100,0)+1,0))))/INDIRECT(CONCATENATE("'2018-07 (Д)'!U",TEXT(MATCH($C77,'2018-07 (Д)'!$C$2:$C$100,0)+1,0))))*100)</f>
        <v>-15.158729805644999</v>
      </c>
      <c r="GE77" s="9">
        <f ca="1">IF(OR(INDIRECT(CONCATENATE("'2018-09 (Д)'!U",TEXT(MATCH($C77,'2018-09 (Д)'!$C$2:$C$100,0)+1,0)))="Н/Д",INDIRECT(CONCATENATE("'2018-08 (Д)'!U",TEXT(MATCH($C77,'2018-08 (Д)'!$C$2:$C$100,0)+1,0)))="Н/Д",AND(INDIRECT(CONCATENATE("'2018-09 (Д)'!U",TEXT(MATCH($C77,'2018-09 (Д)'!$C$2:$C$100,0)+1,0)))="Н/Д",INDIRECT(CONCATENATE("'2018-08 (Д)'!U",TEXT(MATCH($C77,'2018-08 (Д)'!$C$2:$C$100,0)+1,0))))),"Н/Д",((INDIRECT(CONCATENATE("'2018-09 (Д)'!U",TEXT(MATCH($C77,'2018-09 (Д)'!$C$2:$C$100,0)+1,0)))-INDIRECT(CONCATENATE("'2018-08 (Д)'!U",TEXT(MATCH($C77,'2018-08 (Д)'!$C$2:$C$100,0)+1,0))))/INDIRECT(CONCATENATE("'2018-08 (Д)'!U",TEXT(MATCH($C77,'2018-08 (Д)'!$C$2:$C$100,0)+1,0))))*100)</f>
        <v>2179.2504386535766</v>
      </c>
      <c r="GF77" s="9">
        <f ca="1">IF(OR(INDIRECT(CONCATENATE("'2018-10 (Д)'!U",TEXT(MATCH($C77,'2018-10 (Д)'!$C$2:$C$100,0)+1,0)))="Н/Д",INDIRECT(CONCATENATE("'2018-09 (Д)'!U",TEXT(MATCH($C77,'2018-09 (Д)'!$C$2:$C$100,0)+1,0)))="Н/Д",AND(INDIRECT(CONCATENATE("'2018-10 (Д)'!U",TEXT(MATCH($C77,'2018-10 (Д)'!$C$2:$C$100,0)+1,0)))="Н/Д",INDIRECT(CONCATENATE("'2018-09 (Д)'!U",TEXT(MATCH($C77,'2018-09 (Д)'!$C$2:$C$100,0)+1,0))))),"Н/Д",((INDIRECT(CONCATENATE("'2018-10 (Д)'!U",TEXT(MATCH($C77,'2018-10 (Д)'!$C$2:$C$100,0)+1,0)))-INDIRECT(CONCATENATE("'2018-09 (Д)'!U",TEXT(MATCH($C77,'2018-09 (Д)'!$C$2:$C$100,0)+1,0))))/INDIRECT(CONCATENATE("'2018-09 (Д)'!U",TEXT(MATCH($C77,'2018-09 (Д)'!$C$2:$C$100,0)+1,0))))*100)</f>
        <v>-191.61233981642349</v>
      </c>
      <c r="GG77" s="9">
        <f ca="1">IF(OR(INDIRECT(CONCATENATE("'2018-11 (Д)'!U",TEXT(MATCH($C77,'2018-11 (Д)'!$C$2:$C$100,0)+1,0)))="Н/Д",INDIRECT(CONCATENATE("'2018-10 (Д)'!U",TEXT(MATCH($C77,'2018-10 (Д)'!$C$2:$C$100,0)+1,0)))="Н/Д",AND(INDIRECT(CONCATENATE("'2018-11 (Д)'!U",TEXT(MATCH($C77,'2018-11 (Д)'!$C$2:$C$100,0)+1,0)))="Н/Д",INDIRECT(CONCATENATE("'2018-10 (Д)'!U",TEXT(MATCH($C77,'2018-10 (Д)'!$C$2:$C$100,0)+1,0))))),"Н/Д",((INDIRECT(CONCATENATE("'2018-11 (Д)'!U",TEXT(MATCH($C77,'2018-11 (Д)'!$C$2:$C$100,0)+1,0)))-INDIRECT(CONCATENATE("'2018-10 (Д)'!U",TEXT(MATCH($C77,'2018-10 (Д)'!$C$2:$C$100,0)+1,0))))/INDIRECT(CONCATENATE("'2018-10 (Д)'!U",TEXT(MATCH($C77,'2018-10 (Д)'!$C$2:$C$100,0)+1,0))))*100)</f>
        <v>-113.39561964086755</v>
      </c>
      <c r="GH77" s="9">
        <f ca="1">IF(OR(INDIRECT(CONCATENATE("'2018-12 (Д)'!U",TEXT(MATCH($C77,'2018-12 (Д)'!$C$2:$C$100,0)+1,0)))="Н/Д",INDIRECT(CONCATENATE("'2018-11 (Д)'!U",TEXT(MATCH($C77,'2018-11 (Д)'!$C$2:$C$100,0)+1,0)))="Н/Д",AND(INDIRECT(CONCATENATE("'2018-12 (Д)'!U",TEXT(MATCH($C77,'2018-12 (Д)'!$C$2:$C$100,0)+1,0)))="Н/Д",INDIRECT(CONCATENATE("'2018-11 (Д)'!U",TEXT(MATCH($C77,'2018-11 (Д)'!$C$2:$C$100,0)+1,0))))),"Н/Д",((INDIRECT(CONCATENATE("'2018-12 (Д)'!U",TEXT(MATCH($C77,'2018-12 (Д)'!$C$2:$C$100,0)+1,0)))-INDIRECT(CONCATENATE("'2018-11 (Д)'!U",TEXT(MATCH($C77,'2018-11 (Д)'!$C$2:$C$100,0)+1,0))))/INDIRECT(CONCATENATE("'2018-11 (Д)'!U",TEXT(MATCH($C77,'2018-11 (Д)'!$C$2:$C$100,0)+1,0))))*100)</f>
        <v>90.573017341930012</v>
      </c>
      <c r="GI77" s="9"/>
      <c r="GJ77" s="9">
        <f ca="1">IF(OR(INDIRECT(CONCATENATE("'2018-03 (Д)'!V",TEXT(MATCH($C77,'2018-03 (Д)'!$C$2:$C$100,0)+1,0)))="Н/Д",INDIRECT(CONCATENATE("'2018-02 (Д)'!V",TEXT(MATCH($C77,'2018-02 (Д)'!$C$2:$C$100,0)+1,0)))="Н/Д",AND(INDIRECT(CONCATENATE("'2018-03 (Д)'!V",TEXT(MATCH($C77,'2018-03 (Д)'!$C$2:$C$100,0)+1,0)))="Н/Д",INDIRECT(CONCATENATE("'2018-02 (Д)'!V",TEXT(MATCH($C77,'2018-02 (Д)'!$C$2:$C$100,0)+1,0))))),"Н/Д",((INDIRECT(CONCATENATE("'2018-03 (Д)'!V",TEXT(MATCH($C77,'2018-03 (Д)'!$C$2:$C$100,0)+1,0)))-INDIRECT(CONCATENATE("'2018-02 (Д)'!V",TEXT(MATCH($C77,'2018-02 (Д)'!$C$2:$C$100,0)+1,0))))/INDIRECT(CONCATENATE("'2018-02 (Д)'!V",TEXT(MATCH($C77,'2018-02 (Д)'!$C$2:$C$100,0)+1,0))))*100)</f>
        <v>-1273.7656427779957</v>
      </c>
      <c r="GK77" s="9">
        <f ca="1">IF(OR(INDIRECT(CONCATENATE("'2018-04 (Д)'!V",TEXT(MATCH($C77,'2018-04 (Д)'!$C$2:$C$100,0)+1,0)))="Н/Д",INDIRECT(CONCATENATE("'2018-03 (Д)'!V",TEXT(MATCH($C77,'2018-03 (Д)'!$C$2:$C$100,0)+1,0)))="Н/Д",AND(INDIRECT(CONCATENATE("'2018-04 (Д)'!V",TEXT(MATCH($C77,'2018-04 (Д)'!$C$2:$C$100,0)+1,0)))="Н/Д",INDIRECT(CONCATENATE("'2018-03 (Д)'!V",TEXT(MATCH($C77,'2018-03 (Д)'!$C$2:$C$100,0)+1,0))))),"Н/Д",((INDIRECT(CONCATENATE("'2018-04 (Д)'!V",TEXT(MATCH($C77,'2018-04 (Д)'!$C$2:$C$100,0)+1,0)))-INDIRECT(CONCATENATE("'2018-03 (Д)'!V",TEXT(MATCH($C77,'2018-03 (Д)'!$C$2:$C$100,0)+1,0))))/INDIRECT(CONCATENATE("'2018-03 (Д)'!V",TEXT(MATCH($C77,'2018-03 (Д)'!$C$2:$C$100,0)+1,0))))*100)</f>
        <v>4.7310941187248972</v>
      </c>
      <c r="GL77" s="9">
        <f ca="1">IF(OR(INDIRECT(CONCATENATE("'2018-05 (Д)'!V",TEXT(MATCH($C77,'2018-05 (Д)'!$C$2:$C$100,0)+1,0)))="Н/Д",INDIRECT(CONCATENATE("'2018-04 (Д)'!V",TEXT(MATCH($C77,'2018-04 (Д)'!$C$2:$C$100,0)+1,0)))="Н/Д",AND(INDIRECT(CONCATENATE("'2018-05 (Д)'!V",TEXT(MATCH($C77,'2018-05 (Д)'!$C$2:$C$100,0)+1,0)))="Н/Д",INDIRECT(CONCATENATE("'2018-04 (Д)'!V",TEXT(MATCH($C77,'2018-04 (Д)'!$C$2:$C$100,0)+1,0))))),"Н/Д",((INDIRECT(CONCATENATE("'2018-05 (Д)'!V",TEXT(MATCH($C77,'2018-05 (Д)'!$C$2:$C$100,0)+1,0)))-INDIRECT(CONCATENATE("'2018-04 (Д)'!V",TEXT(MATCH($C77,'2018-04 (Д)'!$C$2:$C$100,0)+1,0))))/INDIRECT(CONCATENATE("'2018-04 (Д)'!V",TEXT(MATCH($C77,'2018-04 (Д)'!$C$2:$C$100,0)+1,0))))*100)</f>
        <v>93.554215988726085</v>
      </c>
      <c r="GM77" s="9">
        <f ca="1">IF(OR(INDIRECT(CONCATENATE("'2018-06 (Д)'!V",TEXT(MATCH($C77,'2018-06 (Д)'!$C$2:$C$100,0)+1,0)))="Н/Д",INDIRECT(CONCATENATE("'2018-05 (Д)'!V",TEXT(MATCH($C77,'2018-05 (Д)'!$C$2:$C$100,0)+1,0)))="Н/Д",AND(INDIRECT(CONCATENATE("'2018-06 (Д)'!V",TEXT(MATCH($C77,'2018-06 (Д)'!$C$2:$C$100,0)+1,0)))="Н/Д",INDIRECT(CONCATENATE("'2018-05 (Д)'!V",TEXT(MATCH($C77,'2018-05 (Д)'!$C$2:$C$100,0)+1,0))))),"Н/Д",((INDIRECT(CONCATENATE("'2018-06 (Д)'!V",TEXT(MATCH($C77,'2018-06 (Д)'!$C$2:$C$100,0)+1,0)))-INDIRECT(CONCATENATE("'2018-05 (Д)'!V",TEXT(MATCH($C77,'2018-05 (Д)'!$C$2:$C$100,0)+1,0))))/INDIRECT(CONCATENATE("'2018-05 (Д)'!V",TEXT(MATCH($C77,'2018-05 (Д)'!$C$2:$C$100,0)+1,0))))*100)</f>
        <v>-36.769539980338187</v>
      </c>
      <c r="GN77" s="9">
        <f ca="1">IF(OR(INDIRECT(CONCATENATE("'2018-07 (Д)'!V",TEXT(MATCH($C77,'2018-07 (Д)'!$C$2:$C$100,0)+1,0)))="Н/Д",INDIRECT(CONCATENATE("'2018-06 (Д)'!V",TEXT(MATCH($C77,'2018-06 (Д)'!$C$2:$C$100,0)+1,0)))="Н/Д",AND(INDIRECT(CONCATENATE("'2018-07 (Д)'!V",TEXT(MATCH($C77,'2018-07 (Д)'!$C$2:$C$100,0)+1,0)))="Н/Д",INDIRECT(CONCATENATE("'2018-06 (Д)'!V",TEXT(MATCH($C77,'2018-06 (Д)'!$C$2:$C$100,0)+1,0))))),"Н/Д",((INDIRECT(CONCATENATE("'2018-07 (Д)'!V",TEXT(MATCH($C77,'2018-07 (Д)'!$C$2:$C$100,0)+1,0)))-INDIRECT(CONCATENATE("'2018-06 (Д)'!V",TEXT(MATCH($C77,'2018-06 (Д)'!$C$2:$C$100,0)+1,0))))/INDIRECT(CONCATENATE("'2018-06 (Д)'!V",TEXT(MATCH($C77,'2018-06 (Д)'!$C$2:$C$100,0)+1,0))))*100)</f>
        <v>21.270354433193472</v>
      </c>
      <c r="GO77" s="9">
        <f ca="1">IF(OR(INDIRECT(CONCATENATE("'2018-08 (Д)'!V",TEXT(MATCH($C77,'2018-08 (Д)'!$C$2:$C$100,0)+1,0)))="Н/Д",INDIRECT(CONCATENATE("'2018-07 (Д)'!V",TEXT(MATCH($C77,'2018-07 (Д)'!$C$2:$C$100,0)+1,0)))="Н/Д",AND(INDIRECT(CONCATENATE("'2018-08 (Д)'!V",TEXT(MATCH($C77,'2018-08 (Д)'!$C$2:$C$100,0)+1,0)))="Н/Д",INDIRECT(CONCATENATE("'2018-07 (Д)'!V",TEXT(MATCH($C77,'2018-07 (Д)'!$C$2:$C$100,0)+1,0))))),"Н/Д",((INDIRECT(CONCATENATE("'2018-08 (Д)'!V",TEXT(MATCH($C77,'2018-08 (Д)'!$C$2:$C$100,0)+1,0)))-INDIRECT(CONCATENATE("'2018-07 (Д)'!V",TEXT(MATCH($C77,'2018-07 (Д)'!$C$2:$C$100,0)+1,0))))/INDIRECT(CONCATENATE("'2018-07 (Д)'!V",TEXT(MATCH($C77,'2018-07 (Д)'!$C$2:$C$100,0)+1,0))))*100)</f>
        <v>-30.578830554945203</v>
      </c>
      <c r="GP77" s="9">
        <f ca="1">IF(OR(INDIRECT(CONCATENATE("'2018-09 (Д)'!V",TEXT(MATCH($C77,'2018-09 (Д)'!$C$2:$C$100,0)+1,0)))="Н/Д",INDIRECT(CONCATENATE("'2018-08 (Д)'!V",TEXT(MATCH($C77,'2018-08 (Д)'!$C$2:$C$100,0)+1,0)))="Н/Д",AND(INDIRECT(CONCATENATE("'2018-09 (Д)'!V",TEXT(MATCH($C77,'2018-09 (Д)'!$C$2:$C$100,0)+1,0)))="Н/Д",INDIRECT(CONCATENATE("'2018-08 (Д)'!V",TEXT(MATCH($C77,'2018-08 (Д)'!$C$2:$C$100,0)+1,0))))),"Н/Д",((INDIRECT(CONCATENATE("'2018-09 (Д)'!V",TEXT(MATCH($C77,'2018-09 (Д)'!$C$2:$C$100,0)+1,0)))-INDIRECT(CONCATENATE("'2018-08 (Д)'!V",TEXT(MATCH($C77,'2018-08 (Д)'!$C$2:$C$100,0)+1,0))))/INDIRECT(CONCATENATE("'2018-08 (Д)'!V",TEXT(MATCH($C77,'2018-08 (Д)'!$C$2:$C$100,0)+1,0))))*100)</f>
        <v>29.715066112852295</v>
      </c>
      <c r="GQ77" s="9">
        <f ca="1">IF(OR(INDIRECT(CONCATENATE("'2018-10 (Д)'!V",TEXT(MATCH($C77,'2018-10 (Д)'!$C$2:$C$100,0)+1,0)))="Н/Д",INDIRECT(CONCATENATE("'2018-09 (Д)'!V",TEXT(MATCH($C77,'2018-09 (Д)'!$C$2:$C$100,0)+1,0)))="Н/Д",AND(INDIRECT(CONCATENATE("'2018-10 (Д)'!V",TEXT(MATCH($C77,'2018-10 (Д)'!$C$2:$C$100,0)+1,0)))="Н/Д",INDIRECT(CONCATENATE("'2018-09 (Д)'!V",TEXT(MATCH($C77,'2018-09 (Д)'!$C$2:$C$100,0)+1,0))))),"Н/Д",((INDIRECT(CONCATENATE("'2018-10 (Д)'!V",TEXT(MATCH($C77,'2018-10 (Д)'!$C$2:$C$100,0)+1,0)))-INDIRECT(CONCATENATE("'2018-09 (Д)'!V",TEXT(MATCH($C77,'2018-09 (Д)'!$C$2:$C$100,0)+1,0))))/INDIRECT(CONCATENATE("'2018-09 (Д)'!V",TEXT(MATCH($C77,'2018-09 (Д)'!$C$2:$C$100,0)+1,0))))*100)</f>
        <v>-10.589631295251259</v>
      </c>
      <c r="GR77" s="9">
        <f ca="1">IF(OR(INDIRECT(CONCATENATE("'2018-11 (Д)'!V",TEXT(MATCH($C77,'2018-11 (Д)'!$C$2:$C$100,0)+1,0)))="Н/Д",INDIRECT(CONCATENATE("'2018-10 (Д)'!V",TEXT(MATCH($C77,'2018-10 (Д)'!$C$2:$C$100,0)+1,0)))="Н/Д",AND(INDIRECT(CONCATENATE("'2018-11 (Д)'!V",TEXT(MATCH($C77,'2018-11 (Д)'!$C$2:$C$100,0)+1,0)))="Н/Д",INDIRECT(CONCATENATE("'2018-10 (Д)'!V",TEXT(MATCH($C77,'2018-10 (Д)'!$C$2:$C$100,0)+1,0))))),"Н/Д",((INDIRECT(CONCATENATE("'2018-11 (Д)'!V",TEXT(MATCH($C77,'2018-11 (Д)'!$C$2:$C$100,0)+1,0)))-INDIRECT(CONCATENATE("'2018-10 (Д)'!V",TEXT(MATCH($C77,'2018-10 (Д)'!$C$2:$C$100,0)+1,0))))/INDIRECT(CONCATENATE("'2018-10 (Д)'!V",TEXT(MATCH($C77,'2018-10 (Д)'!$C$2:$C$100,0)+1,0))))*100)</f>
        <v>-22.79958524949015</v>
      </c>
      <c r="GS77" s="9">
        <f ca="1">IF(OR(INDIRECT(CONCATENATE("'2018-12 (Д)'!V",TEXT(MATCH($C77,'2018-12 (Д)'!$C$2:$C$100,0)+1,0)))="Н/Д",INDIRECT(CONCATENATE("'2018-11 (Д)'!V",TEXT(MATCH($C77,'2018-11 (Д)'!$C$2:$C$100,0)+1,0)))="Н/Д",AND(INDIRECT(CONCATENATE("'2018-12 (Д)'!V",TEXT(MATCH($C77,'2018-12 (Д)'!$C$2:$C$100,0)+1,0)))="Н/Д",INDIRECT(CONCATENATE("'2018-11 (Д)'!V",TEXT(MATCH($C77,'2018-11 (Д)'!$C$2:$C$100,0)+1,0))))),"Н/Д",((INDIRECT(CONCATENATE("'2018-12 (Д)'!V",TEXT(MATCH($C77,'2018-12 (Д)'!$C$2:$C$100,0)+1,0)))-INDIRECT(CONCATENATE("'2018-11 (Д)'!V",TEXT(MATCH($C77,'2018-11 (Д)'!$C$2:$C$100,0)+1,0))))/INDIRECT(CONCATENATE("'2018-11 (Д)'!V",TEXT(MATCH($C77,'2018-11 (Д)'!$C$2:$C$100,0)+1,0))))*100)</f>
        <v>69.987669770214339</v>
      </c>
      <c r="GT77" s="9"/>
      <c r="GU77" s="9">
        <f ca="1">IF(OR(INDIRECT(CONCATENATE("'2018-03 (Д)'!W",TEXT(MATCH($C77,'2018-03 (Д)'!$C$2:$C$100,0)+1,0)))="Н/Д",INDIRECT(CONCATENATE("'2018-02 (Д)'!W",TEXT(MATCH($C77,'2018-02 (Д)'!$C$2:$C$100,0)+1,0)))="Н/Д",AND(INDIRECT(CONCATENATE("'2018-03 (Д)'!W",TEXT(MATCH($C77,'2018-03 (Д)'!$C$2:$C$100,0)+1,0)))="Н/Д",INDIRECT(CONCATENATE("'2018-02 (Д)'!W",TEXT(MATCH($C77,'2018-02 (Д)'!$C$2:$C$100,0)+1,0))))),"Н/Д",((INDIRECT(CONCATENATE("'2018-03 (Д)'!W",TEXT(MATCH($C77,'2018-03 (Д)'!$C$2:$C$100,0)+1,0)))-INDIRECT(CONCATENATE("'2018-02 (Д)'!W",TEXT(MATCH($C77,'2018-02 (Д)'!$C$2:$C$100,0)+1,0))))/INDIRECT(CONCATENATE("'2018-02 (Д)'!W",TEXT(MATCH($C77,'2018-02 (Д)'!$C$2:$C$100,0)+1,0))))*100)</f>
        <v>22.281110766537978</v>
      </c>
      <c r="GV77" s="9">
        <f ca="1">IF(OR(INDIRECT(CONCATENATE("'2018-04 (Д)'!W",TEXT(MATCH($C77,'2018-04 (Д)'!$C$2:$C$100,0)+1,0)))="Н/Д",INDIRECT(CONCATENATE("'2018-03 (Д)'!W",TEXT(MATCH($C77,'2018-03 (Д)'!$C$2:$C$100,0)+1,0)))="Н/Д",AND(INDIRECT(CONCATENATE("'2018-04 (Д)'!W",TEXT(MATCH($C77,'2018-04 (Д)'!$C$2:$C$100,0)+1,0)))="Н/Д",INDIRECT(CONCATENATE("'2018-03 (Д)'!W",TEXT(MATCH($C77,'2018-03 (Д)'!$C$2:$C$100,0)+1,0))))),"Н/Д",((INDIRECT(CONCATENATE("'2018-04 (Д)'!W",TEXT(MATCH($C77,'2018-04 (Д)'!$C$2:$C$100,0)+1,0)))-INDIRECT(CONCATENATE("'2018-03 (Д)'!W",TEXT(MATCH($C77,'2018-03 (Д)'!$C$2:$C$100,0)+1,0))))/INDIRECT(CONCATENATE("'2018-03 (Д)'!W",TEXT(MATCH($C77,'2018-03 (Д)'!$C$2:$C$100,0)+1,0))))*100)</f>
        <v>89.043423198391665</v>
      </c>
      <c r="GW77" s="9">
        <f ca="1">IF(OR(INDIRECT(CONCATENATE("'2018-05 (Д)'!W",TEXT(MATCH($C77,'2018-05 (Д)'!$C$2:$C$100,0)+1,0)))="Н/Д",INDIRECT(CONCATENATE("'2018-04 (Д)'!W",TEXT(MATCH($C77,'2018-04 (Д)'!$C$2:$C$100,0)+1,0)))="Н/Д",AND(INDIRECT(CONCATENATE("'2018-05 (Д)'!W",TEXT(MATCH($C77,'2018-05 (Д)'!$C$2:$C$100,0)+1,0)))="Н/Д",INDIRECT(CONCATENATE("'2018-04 (Д)'!W",TEXT(MATCH($C77,'2018-04 (Д)'!$C$2:$C$100,0)+1,0))))),"Н/Д",((INDIRECT(CONCATENATE("'2018-05 (Д)'!W",TEXT(MATCH($C77,'2018-05 (Д)'!$C$2:$C$100,0)+1,0)))-INDIRECT(CONCATENATE("'2018-04 (Д)'!W",TEXT(MATCH($C77,'2018-04 (Д)'!$C$2:$C$100,0)+1,0))))/INDIRECT(CONCATENATE("'2018-04 (Д)'!W",TEXT(MATCH($C77,'2018-04 (Д)'!$C$2:$C$100,0)+1,0))))*100)</f>
        <v>-10.028496697946613</v>
      </c>
      <c r="GX77" s="9">
        <f ca="1">IF(OR(INDIRECT(CONCATENATE("'2018-06 (Д)'!W",TEXT(MATCH($C77,'2018-06 (Д)'!$C$2:$C$100,0)+1,0)))="Н/Д",INDIRECT(CONCATENATE("'2018-05 (Д)'!W",TEXT(MATCH($C77,'2018-05 (Д)'!$C$2:$C$100,0)+1,0)))="Н/Д",AND(INDIRECT(CONCATENATE("'2018-06 (Д)'!W",TEXT(MATCH($C77,'2018-06 (Д)'!$C$2:$C$100,0)+1,0)))="Н/Д",INDIRECT(CONCATENATE("'2018-05 (Д)'!W",TEXT(MATCH($C77,'2018-05 (Д)'!$C$2:$C$100,0)+1,0))))),"Н/Д",((INDIRECT(CONCATENATE("'2018-06 (Д)'!W",TEXT(MATCH($C77,'2018-06 (Д)'!$C$2:$C$100,0)+1,0)))-INDIRECT(CONCATENATE("'2018-05 (Д)'!W",TEXT(MATCH($C77,'2018-05 (Д)'!$C$2:$C$100,0)+1,0))))/INDIRECT(CONCATENATE("'2018-05 (Д)'!W",TEXT(MATCH($C77,'2018-05 (Д)'!$C$2:$C$100,0)+1,0))))*100)</f>
        <v>-1.2997716683951541</v>
      </c>
      <c r="GY77" s="9">
        <f ca="1">IF(OR(INDIRECT(CONCATENATE("'2018-07 (Д)'!W",TEXT(MATCH($C77,'2018-07 (Д)'!$C$2:$C$100,0)+1,0)))="Н/Д",INDIRECT(CONCATENATE("'2018-06 (Д)'!W",TEXT(MATCH($C77,'2018-06 (Д)'!$C$2:$C$100,0)+1,0)))="Н/Д",AND(INDIRECT(CONCATENATE("'2018-07 (Д)'!W",TEXT(MATCH($C77,'2018-07 (Д)'!$C$2:$C$100,0)+1,0)))="Н/Д",INDIRECT(CONCATENATE("'2018-06 (Д)'!W",TEXT(MATCH($C77,'2018-06 (Д)'!$C$2:$C$100,0)+1,0))))),"Н/Д",((INDIRECT(CONCATENATE("'2018-07 (Д)'!W",TEXT(MATCH($C77,'2018-07 (Д)'!$C$2:$C$100,0)+1,0)))-INDIRECT(CONCATENATE("'2018-06 (Д)'!W",TEXT(MATCH($C77,'2018-06 (Д)'!$C$2:$C$100,0)+1,0))))/INDIRECT(CONCATENATE("'2018-06 (Д)'!W",TEXT(MATCH($C77,'2018-06 (Д)'!$C$2:$C$100,0)+1,0))))*100)</f>
        <v>-31.437557233809827</v>
      </c>
      <c r="GZ77" s="9">
        <f ca="1">IF(OR(INDIRECT(CONCATENATE("'2018-08 (Д)'!W",TEXT(MATCH($C77,'2018-08 (Д)'!$C$2:$C$100,0)+1,0)))="Н/Д",INDIRECT(CONCATENATE("'2018-07 (Д)'!W",TEXT(MATCH($C77,'2018-07 (Д)'!$C$2:$C$100,0)+1,0)))="Н/Д",AND(INDIRECT(CONCATENATE("'2018-08 (Д)'!W",TEXT(MATCH($C77,'2018-08 (Д)'!$C$2:$C$100,0)+1,0)))="Н/Д",INDIRECT(CONCATENATE("'2018-07 (Д)'!W",TEXT(MATCH($C77,'2018-07 (Д)'!$C$2:$C$100,0)+1,0))))),"Н/Д",((INDIRECT(CONCATENATE("'2018-08 (Д)'!W",TEXT(MATCH($C77,'2018-08 (Д)'!$C$2:$C$100,0)+1,0)))-INDIRECT(CONCATENATE("'2018-07 (Д)'!W",TEXT(MATCH($C77,'2018-07 (Д)'!$C$2:$C$100,0)+1,0))))/INDIRECT(CONCATENATE("'2018-07 (Д)'!W",TEXT(MATCH($C77,'2018-07 (Д)'!$C$2:$C$100,0)+1,0))))*100)</f>
        <v>76.112886767007126</v>
      </c>
      <c r="HA77" s="9">
        <f ca="1">IF(OR(INDIRECT(CONCATENATE("'2018-09 (Д)'!W",TEXT(MATCH($C77,'2018-09 (Д)'!$C$2:$C$100,0)+1,0)))="Н/Д",INDIRECT(CONCATENATE("'2018-08 (Д)'!W",TEXT(MATCH($C77,'2018-08 (Д)'!$C$2:$C$100,0)+1,0)))="Н/Д",AND(INDIRECT(CONCATENATE("'2018-09 (Д)'!W",TEXT(MATCH($C77,'2018-09 (Д)'!$C$2:$C$100,0)+1,0)))="Н/Д",INDIRECT(CONCATENATE("'2018-08 (Д)'!W",TEXT(MATCH($C77,'2018-08 (Д)'!$C$2:$C$100,0)+1,0))))),"Н/Д",((INDIRECT(CONCATENATE("'2018-09 (Д)'!W",TEXT(MATCH($C77,'2018-09 (Д)'!$C$2:$C$100,0)+1,0)))-INDIRECT(CONCATENATE("'2018-08 (Д)'!W",TEXT(MATCH($C77,'2018-08 (Д)'!$C$2:$C$100,0)+1,0))))/INDIRECT(CONCATENATE("'2018-08 (Д)'!W",TEXT(MATCH($C77,'2018-08 (Д)'!$C$2:$C$100,0)+1,0))))*100)</f>
        <v>-40.260480233156073</v>
      </c>
      <c r="HB77" s="9">
        <f ca="1">IF(OR(INDIRECT(CONCATENATE("'2018-10 (Д)'!W",TEXT(MATCH($C77,'2018-10 (Д)'!$C$2:$C$100,0)+1,0)))="Н/Д",INDIRECT(CONCATENATE("'2018-09 (Д)'!W",TEXT(MATCH($C77,'2018-09 (Д)'!$C$2:$C$100,0)+1,0)))="Н/Д",AND(INDIRECT(CONCATENATE("'2018-10 (Д)'!W",TEXT(MATCH($C77,'2018-10 (Д)'!$C$2:$C$100,0)+1,0)))="Н/Д",INDIRECT(CONCATENATE("'2018-09 (Д)'!W",TEXT(MATCH($C77,'2018-09 (Д)'!$C$2:$C$100,0)+1,0))))),"Н/Д",((INDIRECT(CONCATENATE("'2018-10 (Д)'!W",TEXT(MATCH($C77,'2018-10 (Д)'!$C$2:$C$100,0)+1,0)))-INDIRECT(CONCATENATE("'2018-09 (Д)'!W",TEXT(MATCH($C77,'2018-09 (Д)'!$C$2:$C$100,0)+1,0))))/INDIRECT(CONCATENATE("'2018-09 (Д)'!W",TEXT(MATCH($C77,'2018-09 (Д)'!$C$2:$C$100,0)+1,0))))*100)</f>
        <v>-14.707851884770545</v>
      </c>
      <c r="HC77" s="9">
        <f ca="1">IF(OR(INDIRECT(CONCATENATE("'2018-11 (Д)'!W",TEXT(MATCH($C77,'2018-11 (Д)'!$C$2:$C$100,0)+1,0)))="Н/Д",INDIRECT(CONCATENATE("'2018-10 (Д)'!W",TEXT(MATCH($C77,'2018-10 (Д)'!$C$2:$C$100,0)+1,0)))="Н/Д",AND(INDIRECT(CONCATENATE("'2018-11 (Д)'!W",TEXT(MATCH($C77,'2018-11 (Д)'!$C$2:$C$100,0)+1,0)))="Н/Д",INDIRECT(CONCATENATE("'2018-10 (Д)'!W",TEXT(MATCH($C77,'2018-10 (Д)'!$C$2:$C$100,0)+1,0))))),"Н/Д",((INDIRECT(CONCATENATE("'2018-11 (Д)'!W",TEXT(MATCH($C77,'2018-11 (Д)'!$C$2:$C$100,0)+1,0)))-INDIRECT(CONCATENATE("'2018-10 (Д)'!W",TEXT(MATCH($C77,'2018-10 (Д)'!$C$2:$C$100,0)+1,0))))/INDIRECT(CONCATENATE("'2018-10 (Д)'!W",TEXT(MATCH($C77,'2018-10 (Д)'!$C$2:$C$100,0)+1,0))))*100)</f>
        <v>121.19782307884131</v>
      </c>
      <c r="HD77" s="9">
        <f ca="1">IF(OR(INDIRECT(CONCATENATE("'2018-12 (Д)'!W",TEXT(MATCH($C77,'2018-12 (Д)'!$C$2:$C$100,0)+1,0)))="Н/Д",INDIRECT(CONCATENATE("'2018-11 (Д)'!W",TEXT(MATCH($C77,'2018-11 (Д)'!$C$2:$C$100,0)+1,0)))="Н/Д",AND(INDIRECT(CONCATENATE("'2018-12 (Д)'!W",TEXT(MATCH($C77,'2018-12 (Д)'!$C$2:$C$100,0)+1,0)))="Н/Д",INDIRECT(CONCATENATE("'2018-11 (Д)'!W",TEXT(MATCH($C77,'2018-11 (Д)'!$C$2:$C$100,0)+1,0))))),"Н/Д",((INDIRECT(CONCATENATE("'2018-12 (Д)'!W",TEXT(MATCH($C77,'2018-12 (Д)'!$C$2:$C$100,0)+1,0)))-INDIRECT(CONCATENATE("'2018-11 (Д)'!W",TEXT(MATCH($C77,'2018-11 (Д)'!$C$2:$C$100,0)+1,0))))/INDIRECT(CONCATENATE("'2018-11 (Д)'!W",TEXT(MATCH($C77,'2018-11 (Д)'!$C$2:$C$100,0)+1,0))))*100)</f>
        <v>-36.595577334375911</v>
      </c>
    </row>
    <row r="78" spans="1:212" x14ac:dyDescent="0.25">
      <c r="A78" s="2" t="s">
        <v>87</v>
      </c>
      <c r="B78" s="2" t="s">
        <v>103</v>
      </c>
      <c r="C78" s="15">
        <v>70000000</v>
      </c>
      <c r="D78" s="9"/>
      <c r="E78" s="9">
        <f ca="1">IF(OR(INDIRECT(CONCATENATE("'2018-03 (Д)'!E",TEXT(MATCH($C78,'2018-03 (Д)'!$C$2:$C$100,0)+1,0)))="Н/Д",INDIRECT(CONCATENATE("'2018-02 (Д)'!E",TEXT(MATCH($C78,'2018-02 (Д)'!$C$2:$C$100,0)+1,0)))="Н/Д",AND(INDIRECT(CONCATENATE("'2018-03 (Д)'!E",TEXT(MATCH($C78,'2018-03 (Д)'!$C$2:$C$100,0)+1,0)))="Н/Д",INDIRECT(CONCATENATE("'2018-02 (Д)'!E",TEXT(MATCH($C78,'2018-02 (Д)'!$C$2:$C$100,0)+1,0))))),"Н/Д",((INDIRECT(CONCATENATE("'2018-03 (Д)'!E",TEXT(MATCH($C78,'2018-03 (Д)'!$C$2:$C$100,0)+1,0)))-INDIRECT(CONCATENATE("'2018-02 (Д)'!E",TEXT(MATCH($C78,'2018-02 (Д)'!$C$2:$C$100,0)+1,0))))/INDIRECT(CONCATENATE("'2018-02 (Д)'!E",TEXT(MATCH($C78,'2018-02 (Д)'!$C$2:$C$100,0)+1,0))))*100)</f>
        <v>110.57589907737461</v>
      </c>
      <c r="F78" s="9">
        <f ca="1">IF(OR(INDIRECT(CONCATENATE("'2018-04 (Д)'!E",TEXT(MATCH($C78,'2018-04 (Д)'!$C$2:$C$100,0)+1,0)))="Н/Д",INDIRECT(CONCATENATE("'2018-03 (Д)'!E",TEXT(MATCH($C78,'2018-03 (Д)'!$C$2:$C$100,0)+1,0)))="Н/Д",AND(INDIRECT(CONCATENATE("'2018-04 (Д)'!E",TEXT(MATCH($C78,'2018-04 (Д)'!$C$2:$C$100,0)+1,0)))="Н/Д",INDIRECT(CONCATENATE("'2018-03 (Д)'!E",TEXT(MATCH($C78,'2018-03 (Д)'!$C$2:$C$100,0)+1,0))))),"Н/Д",((INDIRECT(CONCATENATE("'2018-04 (Д)'!E",TEXT(MATCH($C78,'2018-04 (Д)'!$C$2:$C$100,0)+1,0)))-INDIRECT(CONCATENATE("'2018-03 (Д)'!E",TEXT(MATCH($C78,'2018-03 (Д)'!$C$2:$C$100,0)+1,0))))/INDIRECT(CONCATENATE("'2018-03 (Д)'!E",TEXT(MATCH($C78,'2018-03 (Д)'!$C$2:$C$100,0)+1,0))))*100)</f>
        <v>87.684420643248473</v>
      </c>
      <c r="G78" s="9">
        <f ca="1">IF(OR(INDIRECT(CONCATENATE("'2018-05 (Д)'!E",TEXT(MATCH($C78,'2018-05 (Д)'!$C$2:$C$100,0)+1,0)))="Н/Д",INDIRECT(CONCATENATE("'2018-04 (Д)'!E",TEXT(MATCH($C78,'2018-04 (Д)'!$C$2:$C$100,0)+1,0)))="Н/Д",AND(INDIRECT(CONCATENATE("'2018-05 (Д)'!E",TEXT(MATCH($C78,'2018-05 (Д)'!$C$2:$C$100,0)+1,0)))="Н/Д",INDIRECT(CONCATENATE("'2018-04 (Д)'!E",TEXT(MATCH($C78,'2018-04 (Д)'!$C$2:$C$100,0)+1,0))))),"Н/Д",((INDIRECT(CONCATENATE("'2018-05 (Д)'!E",TEXT(MATCH($C78,'2018-05 (Д)'!$C$2:$C$100,0)+1,0)))-INDIRECT(CONCATENATE("'2018-04 (Д)'!E",TEXT(MATCH($C78,'2018-04 (Д)'!$C$2:$C$100,0)+1,0))))/INDIRECT(CONCATENATE("'2018-04 (Д)'!E",TEXT(MATCH($C78,'2018-04 (Д)'!$C$2:$C$100,0)+1,0))))*100)</f>
        <v>-19.646416423752694</v>
      </c>
      <c r="H78" s="9">
        <f ca="1">IF(OR(INDIRECT(CONCATENATE("'2018-06 (Д)'!E",TEXT(MATCH($C78,'2018-06 (Д)'!$C$2:$C$100,0)+1,0)))="Н/Д",INDIRECT(CONCATENATE("'2018-05 (Д)'!E",TEXT(MATCH($C78,'2018-05 (Д)'!$C$2:$C$100,0)+1,0)))="Н/Д",AND(INDIRECT(CONCATENATE("'2018-06 (Д)'!E",TEXT(MATCH($C78,'2018-06 (Д)'!$C$2:$C$100,0)+1,0)))="Н/Д",INDIRECT(CONCATENATE("'2018-05 (Д)'!E",TEXT(MATCH($C78,'2018-05 (Д)'!$C$2:$C$100,0)+1,0))))),"Н/Д",((INDIRECT(CONCATENATE("'2018-06 (Д)'!E",TEXT(MATCH($C78,'2018-06 (Д)'!$C$2:$C$100,0)+1,0)))-INDIRECT(CONCATENATE("'2018-05 (Д)'!E",TEXT(MATCH($C78,'2018-05 (Д)'!$C$2:$C$100,0)+1,0))))/INDIRECT(CONCATENATE("'2018-05 (Д)'!E",TEXT(MATCH($C78,'2018-05 (Д)'!$C$2:$C$100,0)+1,0))))*100)</f>
        <v>10.979935730751302</v>
      </c>
      <c r="I78" s="9">
        <f ca="1">IF(OR(INDIRECT(CONCATENATE("'2018-07 (Д)'!E",TEXT(MATCH($C78,'2018-07 (Д)'!$C$2:$C$100,0)+1,0)))="Н/Д",INDIRECT(CONCATENATE("'2018-06 (Д)'!E",TEXT(MATCH($C78,'2018-06 (Д)'!$C$2:$C$100,0)+1,0)))="Н/Д",AND(INDIRECT(CONCATENATE("'2018-07 (Д)'!E",TEXT(MATCH($C78,'2018-07 (Д)'!$C$2:$C$100,0)+1,0)))="Н/Д",INDIRECT(CONCATENATE("'2018-06 (Д)'!E",TEXT(MATCH($C78,'2018-06 (Д)'!$C$2:$C$100,0)+1,0))))),"Н/Д",((INDIRECT(CONCATENATE("'2018-07 (Д)'!E",TEXT(MATCH($C78,'2018-07 (Д)'!$C$2:$C$100,0)+1,0)))-INDIRECT(CONCATENATE("'2018-06 (Д)'!E",TEXT(MATCH($C78,'2018-06 (Д)'!$C$2:$C$100,0)+1,0))))/INDIRECT(CONCATENATE("'2018-06 (Д)'!E",TEXT(MATCH($C78,'2018-06 (Д)'!$C$2:$C$100,0)+1,0))))*100)</f>
        <v>-20.828788527687703</v>
      </c>
      <c r="J78" s="9">
        <f ca="1">IF(OR(INDIRECT(CONCATENATE("'2018-08 (Д)'!E",TEXT(MATCH($C78,'2018-08 (Д)'!$C$2:$C$100,0)+1,0)))="Н/Д",INDIRECT(CONCATENATE("'2018-07 (Д)'!E",TEXT(MATCH($C78,'2018-07 (Д)'!$C$2:$C$100,0)+1,0)))="Н/Д",AND(INDIRECT(CONCATENATE("'2018-08 (Д)'!E",TEXT(MATCH($C78,'2018-08 (Д)'!$C$2:$C$100,0)+1,0)))="Н/Д",INDIRECT(CONCATENATE("'2018-07 (Д)'!E",TEXT(MATCH($C78,'2018-07 (Д)'!$C$2:$C$100,0)+1,0))))),"Н/Д",((INDIRECT(CONCATENATE("'2018-08 (Д)'!E",TEXT(MATCH($C78,'2018-08 (Д)'!$C$2:$C$100,0)+1,0)))-INDIRECT(CONCATENATE("'2018-07 (Д)'!E",TEXT(MATCH($C78,'2018-07 (Д)'!$C$2:$C$100,0)+1,0))))/INDIRECT(CONCATENATE("'2018-07 (Д)'!E",TEXT(MATCH($C78,'2018-07 (Д)'!$C$2:$C$100,0)+1,0))))*100)</f>
        <v>27.751905867793841</v>
      </c>
      <c r="K78" s="9">
        <f ca="1">IF(OR(INDIRECT(CONCATENATE("'2018-09 (Д)'!E",TEXT(MATCH($C78,'2018-09 (Д)'!$C$2:$C$100,0)+1,0)))="Н/Д",INDIRECT(CONCATENATE("'2018-08 (Д)'!E",TEXT(MATCH($C78,'2018-08 (Д)'!$C$2:$C$100,0)+1,0)))="Н/Д",AND(INDIRECT(CONCATENATE("'2018-09 (Д)'!E",TEXT(MATCH($C78,'2018-09 (Д)'!$C$2:$C$100,0)+1,0)))="Н/Д",INDIRECT(CONCATENATE("'2018-08 (Д)'!E",TEXT(MATCH($C78,'2018-08 (Д)'!$C$2:$C$100,0)+1,0))))),"Н/Д",((INDIRECT(CONCATENATE("'2018-09 (Д)'!E",TEXT(MATCH($C78,'2018-09 (Д)'!$C$2:$C$100,0)+1,0)))-INDIRECT(CONCATENATE("'2018-08 (Д)'!E",TEXT(MATCH($C78,'2018-08 (Д)'!$C$2:$C$100,0)+1,0))))/INDIRECT(CONCATENATE("'2018-08 (Д)'!E",TEXT(MATCH($C78,'2018-08 (Д)'!$C$2:$C$100,0)+1,0))))*100)</f>
        <v>-21.063947078031969</v>
      </c>
      <c r="L78" s="9">
        <f ca="1">IF(OR(INDIRECT(CONCATENATE("'2018-10 (Д)'!E",TEXT(MATCH($C78,'2018-10 (Д)'!$C$2:$C$100,0)+1,0)))="Н/Д",INDIRECT(CONCATENATE("'2018-09 (Д)'!E",TEXT(MATCH($C78,'2018-09 (Д)'!$C$2:$C$100,0)+1,0)))="Н/Д",AND(INDIRECT(CONCATENATE("'2018-10 (Д)'!E",TEXT(MATCH($C78,'2018-10 (Д)'!$C$2:$C$100,0)+1,0)))="Н/Д",INDIRECT(CONCATENATE("'2018-09 (Д)'!E",TEXT(MATCH($C78,'2018-09 (Д)'!$C$2:$C$100,0)+1,0))))),"Н/Д",((INDIRECT(CONCATENATE("'2018-10 (Д)'!E",TEXT(MATCH($C78,'2018-10 (Д)'!$C$2:$C$100,0)+1,0)))-INDIRECT(CONCATENATE("'2018-09 (Д)'!E",TEXT(MATCH($C78,'2018-09 (Д)'!$C$2:$C$100,0)+1,0))))/INDIRECT(CONCATENATE("'2018-09 (Д)'!E",TEXT(MATCH($C78,'2018-09 (Д)'!$C$2:$C$100,0)+1,0))))*100)</f>
        <v>-10.626286432810105</v>
      </c>
      <c r="M78" s="9">
        <f ca="1">IF(OR(INDIRECT(CONCATENATE("'2018-11 (Д)'!E",TEXT(MATCH($C78,'2018-11 (Д)'!$C$2:$C$100,0)+1,0)))="Н/Д",INDIRECT(CONCATENATE("'2018-10 (Д)'!E",TEXT(MATCH($C78,'2018-10 (Д)'!$C$2:$C$100,0)+1,0)))="Н/Д",AND(INDIRECT(CONCATENATE("'2018-11 (Д)'!E",TEXT(MATCH($C78,'2018-11 (Д)'!$C$2:$C$100,0)+1,0)))="Н/Д",INDIRECT(CONCATENATE("'2018-10 (Д)'!E",TEXT(MATCH($C78,'2018-10 (Д)'!$C$2:$C$100,0)+1,0))))),"Н/Д",((INDIRECT(CONCATENATE("'2018-11 (Д)'!E",TEXT(MATCH($C78,'2018-11 (Д)'!$C$2:$C$100,0)+1,0)))-INDIRECT(CONCATENATE("'2018-10 (Д)'!E",TEXT(MATCH($C78,'2018-10 (Д)'!$C$2:$C$100,0)+1,0))))/INDIRECT(CONCATENATE("'2018-10 (Д)'!E",TEXT(MATCH($C78,'2018-10 (Д)'!$C$2:$C$100,0)+1,0))))*100)</f>
        <v>83.584548702525069</v>
      </c>
      <c r="N78" s="9">
        <f ca="1">IF(OR(INDIRECT(CONCATENATE("'2018-12 (Д)'!E",TEXT(MATCH($C78,'2018-12 (Д)'!$C$2:$C$100,0)+1,0)))="Н/Д",INDIRECT(CONCATENATE("'2018-11 (Д)'!E",TEXT(MATCH($C78,'2018-11 (Д)'!$C$2:$C$100,0)+1,0)))="Н/Д",AND(INDIRECT(CONCATENATE("'2018-12 (Д)'!E",TEXT(MATCH($C78,'2018-12 (Д)'!$C$2:$C$100,0)+1,0)))="Н/Д",INDIRECT(CONCATENATE("'2018-11 (Д)'!E",TEXT(MATCH($C78,'2018-11 (Д)'!$C$2:$C$100,0)+1,0))))),"Н/Д",((INDIRECT(CONCATENATE("'2018-12 (Д)'!E",TEXT(MATCH($C78,'2018-12 (Д)'!$C$2:$C$100,0)+1,0)))-INDIRECT(CONCATENATE("'2018-11 (Д)'!E",TEXT(MATCH($C78,'2018-11 (Д)'!$C$2:$C$100,0)+1,0))))/INDIRECT(CONCATENATE("'2018-11 (Д)'!E",TEXT(MATCH($C78,'2018-11 (Д)'!$C$2:$C$100,0)+1,0))))*100)</f>
        <v>-33.302325940025646</v>
      </c>
      <c r="O78" s="9"/>
      <c r="P78" s="9">
        <f ca="1">IF(OR(INDIRECT(CONCATENATE("'2018-03 (Д)'!F",TEXT(MATCH($C78,'2018-03 (Д)'!$C$2:$C$100,0)+1,0)))="Н/Д",INDIRECT(CONCATENATE("'2018-02 (Д)'!F",TEXT(MATCH($C78,'2018-02 (Д)'!$C$2:$C$100,0)+1,0)))="Н/Д",AND(INDIRECT(CONCATENATE("'2018-03 (Д)'!F",TEXT(MATCH($C78,'2018-03 (Д)'!$C$2:$C$100,0)+1,0)))="Н/Д",INDIRECT(CONCATENATE("'2018-02 (Д)'!F",TEXT(MATCH($C78,'2018-02 (Д)'!$C$2:$C$100,0)+1,0))))),"Н/Д",((INDIRECT(CONCATENATE("'2018-03 (Д)'!F",TEXT(MATCH($C78,'2018-03 (Д)'!$C$2:$C$100,0)+1,0)))-INDIRECT(CONCATENATE("'2018-02 (Д)'!F",TEXT(MATCH($C78,'2018-02 (Д)'!$C$2:$C$100,0)+1,0))))/INDIRECT(CONCATENATE("'2018-02 (Д)'!F",TEXT(MATCH($C78,'2018-02 (Д)'!$C$2:$C$100,0)+1,0))))*100)</f>
        <v>101.39549713272955</v>
      </c>
      <c r="Q78" s="9">
        <f ca="1">IF(OR(INDIRECT(CONCATENATE("'2018-04 (Д)'!F",TEXT(MATCH($C78,'2018-04 (Д)'!$C$2:$C$100,0)+1,0)))="Н/Д",INDIRECT(CONCATENATE("'2018-03 (Д)'!F",TEXT(MATCH($C78,'2018-03 (Д)'!$C$2:$C$100,0)+1,0)))="Н/Д",AND(INDIRECT(CONCATENATE("'2018-04 (Д)'!F",TEXT(MATCH($C78,'2018-04 (Д)'!$C$2:$C$100,0)+1,0)))="Н/Д",INDIRECT(CONCATENATE("'2018-03 (Д)'!F",TEXT(MATCH($C78,'2018-03 (Д)'!$C$2:$C$100,0)+1,0))))),"Н/Д",((INDIRECT(CONCATENATE("'2018-04 (Д)'!F",TEXT(MATCH($C78,'2018-04 (Д)'!$C$2:$C$100,0)+1,0)))-INDIRECT(CONCATENATE("'2018-03 (Д)'!F",TEXT(MATCH($C78,'2018-03 (Д)'!$C$2:$C$100,0)+1,0))))/INDIRECT(CONCATENATE("'2018-03 (Д)'!F",TEXT(MATCH($C78,'2018-03 (Д)'!$C$2:$C$100,0)+1,0))))*100)</f>
        <v>120.78659353649269</v>
      </c>
      <c r="R78" s="9">
        <f ca="1">IF(OR(INDIRECT(CONCATENATE("'2018-05 (Д)'!F",TEXT(MATCH($C78,'2018-05 (Д)'!$C$2:$C$100,0)+1,0)))="Н/Д",INDIRECT(CONCATENATE("'2018-04 (Д)'!F",TEXT(MATCH($C78,'2018-04 (Д)'!$C$2:$C$100,0)+1,0)))="Н/Д",AND(INDIRECT(CONCATENATE("'2018-05 (Д)'!F",TEXT(MATCH($C78,'2018-05 (Д)'!$C$2:$C$100,0)+1,0)))="Н/Д",INDIRECT(CONCATENATE("'2018-04 (Д)'!F",TEXT(MATCH($C78,'2018-04 (Д)'!$C$2:$C$100,0)+1,0))))),"Н/Д",((INDIRECT(CONCATENATE("'2018-05 (Д)'!F",TEXT(MATCH($C78,'2018-05 (Д)'!$C$2:$C$100,0)+1,0)))-INDIRECT(CONCATENATE("'2018-04 (Д)'!F",TEXT(MATCH($C78,'2018-04 (Д)'!$C$2:$C$100,0)+1,0))))/INDIRECT(CONCATENATE("'2018-04 (Д)'!F",TEXT(MATCH($C78,'2018-04 (Д)'!$C$2:$C$100,0)+1,0))))*100)</f>
        <v>-24.001520296239772</v>
      </c>
      <c r="S78" s="9">
        <f ca="1">IF(OR(INDIRECT(CONCATENATE("'2018-06 (Д)'!F",TEXT(MATCH($C78,'2018-06 (Д)'!$C$2:$C$100,0)+1,0)))="Н/Д",INDIRECT(CONCATENATE("'2018-05 (Д)'!F",TEXT(MATCH($C78,'2018-05 (Д)'!$C$2:$C$100,0)+1,0)))="Н/Д",AND(INDIRECT(CONCATENATE("'2018-06 (Д)'!F",TEXT(MATCH($C78,'2018-06 (Д)'!$C$2:$C$100,0)+1,0)))="Н/Д",INDIRECT(CONCATENATE("'2018-05 (Д)'!F",TEXT(MATCH($C78,'2018-05 (Д)'!$C$2:$C$100,0)+1,0))))),"Н/Д",((INDIRECT(CONCATENATE("'2018-06 (Д)'!F",TEXT(MATCH($C78,'2018-06 (Д)'!$C$2:$C$100,0)+1,0)))-INDIRECT(CONCATENATE("'2018-05 (Д)'!F",TEXT(MATCH($C78,'2018-05 (Д)'!$C$2:$C$100,0)+1,0))))/INDIRECT(CONCATENATE("'2018-05 (Д)'!F",TEXT(MATCH($C78,'2018-05 (Д)'!$C$2:$C$100,0)+1,0))))*100)</f>
        <v>9.5858206275432725</v>
      </c>
      <c r="T78" s="9">
        <f ca="1">IF(OR(INDIRECT(CONCATENATE("'2018-07 (Д)'!F",TEXT(MATCH($C78,'2018-07 (Д)'!$C$2:$C$100,0)+1,0)))="Н/Д",INDIRECT(CONCATENATE("'2018-06 (Д)'!F",TEXT(MATCH($C78,'2018-06 (Д)'!$C$2:$C$100,0)+1,0)))="Н/Д",AND(INDIRECT(CONCATENATE("'2018-07 (Д)'!F",TEXT(MATCH($C78,'2018-07 (Д)'!$C$2:$C$100,0)+1,0)))="Н/Д",INDIRECT(CONCATENATE("'2018-06 (Д)'!F",TEXT(MATCH($C78,'2018-06 (Д)'!$C$2:$C$100,0)+1,0))))),"Н/Д",((INDIRECT(CONCATENATE("'2018-07 (Д)'!F",TEXT(MATCH($C78,'2018-07 (Д)'!$C$2:$C$100,0)+1,0)))-INDIRECT(CONCATENATE("'2018-06 (Д)'!F",TEXT(MATCH($C78,'2018-06 (Д)'!$C$2:$C$100,0)+1,0))))/INDIRECT(CONCATENATE("'2018-06 (Д)'!F",TEXT(MATCH($C78,'2018-06 (Д)'!$C$2:$C$100,0)+1,0))))*100)</f>
        <v>-24.077379557112266</v>
      </c>
      <c r="U78" s="9">
        <f ca="1">IF(OR(INDIRECT(CONCATENATE("'2018-08 (Д)'!F",TEXT(MATCH($C78,'2018-08 (Д)'!$C$2:$C$100,0)+1,0)))="Н/Д",INDIRECT(CONCATENATE("'2018-07 (Д)'!F",TEXT(MATCH($C78,'2018-07 (Д)'!$C$2:$C$100,0)+1,0)))="Н/Д",AND(INDIRECT(CONCATENATE("'2018-08 (Д)'!F",TEXT(MATCH($C78,'2018-08 (Д)'!$C$2:$C$100,0)+1,0)))="Н/Д",INDIRECT(CONCATENATE("'2018-07 (Д)'!F",TEXT(MATCH($C78,'2018-07 (Д)'!$C$2:$C$100,0)+1,0))))),"Н/Д",((INDIRECT(CONCATENATE("'2018-08 (Д)'!F",TEXT(MATCH($C78,'2018-08 (Д)'!$C$2:$C$100,0)+1,0)))-INDIRECT(CONCATENATE("'2018-07 (Д)'!F",TEXT(MATCH($C78,'2018-07 (Д)'!$C$2:$C$100,0)+1,0))))/INDIRECT(CONCATENATE("'2018-07 (Д)'!F",TEXT(MATCH($C78,'2018-07 (Д)'!$C$2:$C$100,0)+1,0))))*100)</f>
        <v>40.76495710200399</v>
      </c>
      <c r="V78" s="9">
        <f ca="1">IF(OR(INDIRECT(CONCATENATE("'2018-09 (Д)'!F",TEXT(MATCH($C78,'2018-09 (Д)'!$C$2:$C$100,0)+1,0)))="Н/Д",INDIRECT(CONCATENATE("'2018-08 (Д)'!F",TEXT(MATCH($C78,'2018-08 (Д)'!$C$2:$C$100,0)+1,0)))="Н/Д",AND(INDIRECT(CONCATENATE("'2018-09 (Д)'!F",TEXT(MATCH($C78,'2018-09 (Д)'!$C$2:$C$100,0)+1,0)))="Н/Д",INDIRECT(CONCATENATE("'2018-08 (Д)'!F",TEXT(MATCH($C78,'2018-08 (Д)'!$C$2:$C$100,0)+1,0))))),"Н/Д",((INDIRECT(CONCATENATE("'2018-09 (Д)'!F",TEXT(MATCH($C78,'2018-09 (Д)'!$C$2:$C$100,0)+1,0)))-INDIRECT(CONCATENATE("'2018-08 (Д)'!F",TEXT(MATCH($C78,'2018-08 (Д)'!$C$2:$C$100,0)+1,0))))/INDIRECT(CONCATENATE("'2018-08 (Д)'!F",TEXT(MATCH($C78,'2018-08 (Д)'!$C$2:$C$100,0)+1,0))))*100)</f>
        <v>-27.633108971945862</v>
      </c>
      <c r="W78" s="9">
        <f ca="1">IF(OR(INDIRECT(CONCATENATE("'2018-10 (Д)'!F",TEXT(MATCH($C78,'2018-10 (Д)'!$C$2:$C$100,0)+1,0)))="Н/Д",INDIRECT(CONCATENATE("'2018-09 (Д)'!F",TEXT(MATCH($C78,'2018-09 (Д)'!$C$2:$C$100,0)+1,0)))="Н/Д",AND(INDIRECT(CONCATENATE("'2018-10 (Д)'!F",TEXT(MATCH($C78,'2018-10 (Д)'!$C$2:$C$100,0)+1,0)))="Н/Д",INDIRECT(CONCATENATE("'2018-09 (Д)'!F",TEXT(MATCH($C78,'2018-09 (Д)'!$C$2:$C$100,0)+1,0))))),"Н/Д",((INDIRECT(CONCATENATE("'2018-10 (Д)'!F",TEXT(MATCH($C78,'2018-10 (Д)'!$C$2:$C$100,0)+1,0)))-INDIRECT(CONCATENATE("'2018-09 (Д)'!F",TEXT(MATCH($C78,'2018-09 (Д)'!$C$2:$C$100,0)+1,0))))/INDIRECT(CONCATENATE("'2018-09 (Д)'!F",TEXT(MATCH($C78,'2018-09 (Д)'!$C$2:$C$100,0)+1,0))))*100)</f>
        <v>-11.565948979948573</v>
      </c>
      <c r="X78" s="9">
        <f ca="1">IF(OR(INDIRECT(CONCATENATE("'2018-11 (Д)'!F",TEXT(MATCH($C78,'2018-11 (Д)'!$C$2:$C$100,0)+1,0)))="Н/Д",INDIRECT(CONCATENATE("'2018-10 (Д)'!F",TEXT(MATCH($C78,'2018-10 (Д)'!$C$2:$C$100,0)+1,0)))="Н/Д",AND(INDIRECT(CONCATENATE("'2018-11 (Д)'!F",TEXT(MATCH($C78,'2018-11 (Д)'!$C$2:$C$100,0)+1,0)))="Н/Д",INDIRECT(CONCATENATE("'2018-10 (Д)'!F",TEXT(MATCH($C78,'2018-10 (Д)'!$C$2:$C$100,0)+1,0))))),"Н/Д",((INDIRECT(CONCATENATE("'2018-11 (Д)'!F",TEXT(MATCH($C78,'2018-11 (Д)'!$C$2:$C$100,0)+1,0)))-INDIRECT(CONCATENATE("'2018-10 (Д)'!F",TEXT(MATCH($C78,'2018-10 (Д)'!$C$2:$C$100,0)+1,0))))/INDIRECT(CONCATENATE("'2018-10 (Д)'!F",TEXT(MATCH($C78,'2018-10 (Д)'!$C$2:$C$100,0)+1,0))))*100)</f>
        <v>98.996483854155443</v>
      </c>
      <c r="Y78" s="9">
        <f ca="1">IF(OR(INDIRECT(CONCATENATE("'2018-12 (Д)'!F",TEXT(MATCH($C78,'2018-12 (Д)'!$C$2:$C$100,0)+1,0)))="Н/Д",INDIRECT(CONCATENATE("'2018-11 (Д)'!F",TEXT(MATCH($C78,'2018-11 (Д)'!$C$2:$C$100,0)+1,0)))="Н/Д",AND(INDIRECT(CONCATENATE("'2018-12 (Д)'!F",TEXT(MATCH($C78,'2018-12 (Д)'!$C$2:$C$100,0)+1,0)))="Н/Д",INDIRECT(CONCATENATE("'2018-11 (Д)'!F",TEXT(MATCH($C78,'2018-11 (Д)'!$C$2:$C$100,0)+1,0))))),"Н/Д",((INDIRECT(CONCATENATE("'2018-12 (Д)'!F",TEXT(MATCH($C78,'2018-12 (Д)'!$C$2:$C$100,0)+1,0)))-INDIRECT(CONCATENATE("'2018-11 (Д)'!F",TEXT(MATCH($C78,'2018-11 (Д)'!$C$2:$C$100,0)+1,0))))/INDIRECT(CONCATENATE("'2018-11 (Д)'!F",TEXT(MATCH($C78,'2018-11 (Д)'!$C$2:$C$100,0)+1,0))))*100)</f>
        <v>-37.82464004967477</v>
      </c>
      <c r="Z78" s="9"/>
      <c r="AA78" s="9">
        <f ca="1">IF(OR(INDIRECT(CONCATENATE("'2018-03 (Д)'!G",TEXT(MATCH($C78,'2018-03 (Д)'!$C$2:$C$100,0)+1,0)))="Н/Д",INDIRECT(CONCATENATE("'2018-02 (Д)'!G",TEXT(MATCH($C78,'2018-02 (Д)'!$C$2:$C$100,0)+1,0)))="Н/Д",AND(INDIRECT(CONCATENATE("'2018-03 (Д)'!G",TEXT(MATCH($C78,'2018-03 (Д)'!$C$2:$C$100,0)+1,0)))="Н/Д",INDIRECT(CONCATENATE("'2018-02 (Д)'!G",TEXT(MATCH($C78,'2018-02 (Д)'!$C$2:$C$100,0)+1,0))))),"Н/Д",((INDIRECT(CONCATENATE("'2018-03 (Д)'!G",TEXT(MATCH($C78,'2018-03 (Д)'!$C$2:$C$100,0)+1,0)))-INDIRECT(CONCATENATE("'2018-02 (Д)'!G",TEXT(MATCH($C78,'2018-02 (Д)'!$C$2:$C$100,0)+1,0))))/INDIRECT(CONCATENATE("'2018-02 (Д)'!G",TEXT(MATCH($C78,'2018-02 (Д)'!$C$2:$C$100,0)+1,0))))*100)</f>
        <v>-198.952469608097</v>
      </c>
      <c r="AB78" s="9">
        <f ca="1">IF(OR(INDIRECT(CONCATENATE("'2018-04 (Д)'!G",TEXT(MATCH($C78,'2018-04 (Д)'!$C$2:$C$100,0)+1,0)))="Н/Д",INDIRECT(CONCATENATE("'2018-03 (Д)'!G",TEXT(MATCH($C78,'2018-03 (Д)'!$C$2:$C$100,0)+1,0)))="Н/Д",AND(INDIRECT(CONCATENATE("'2018-04 (Д)'!G",TEXT(MATCH($C78,'2018-04 (Д)'!$C$2:$C$100,0)+1,0)))="Н/Д",INDIRECT(CONCATENATE("'2018-03 (Д)'!G",TEXT(MATCH($C78,'2018-03 (Д)'!$C$2:$C$100,0)+1,0))))),"Н/Д",((INDIRECT(CONCATENATE("'2018-04 (Д)'!G",TEXT(MATCH($C78,'2018-04 (Д)'!$C$2:$C$100,0)+1,0)))-INDIRECT(CONCATENATE("'2018-03 (Д)'!G",TEXT(MATCH($C78,'2018-03 (Д)'!$C$2:$C$100,0)+1,0))))/INDIRECT(CONCATENATE("'2018-03 (Д)'!G",TEXT(MATCH($C78,'2018-03 (Д)'!$C$2:$C$100,0)+1,0))))*100)</f>
        <v>562.43276449323594</v>
      </c>
      <c r="AC78" s="9">
        <f ca="1">IF(OR(INDIRECT(CONCATENATE("'2018-05 (Д)'!G",TEXT(MATCH($C78,'2018-05 (Д)'!$C$2:$C$100,0)+1,0)))="Н/Д",INDIRECT(CONCATENATE("'2018-04 (Д)'!G",TEXT(MATCH($C78,'2018-04 (Д)'!$C$2:$C$100,0)+1,0)))="Н/Д",AND(INDIRECT(CONCATENATE("'2018-05 (Д)'!G",TEXT(MATCH($C78,'2018-05 (Д)'!$C$2:$C$100,0)+1,0)))="Н/Д",INDIRECT(CONCATENATE("'2018-04 (Д)'!G",TEXT(MATCH($C78,'2018-04 (Д)'!$C$2:$C$100,0)+1,0))))),"Н/Д",((INDIRECT(CONCATENATE("'2018-05 (Д)'!G",TEXT(MATCH($C78,'2018-05 (Д)'!$C$2:$C$100,0)+1,0)))-INDIRECT(CONCATENATE("'2018-04 (Д)'!G",TEXT(MATCH($C78,'2018-04 (Д)'!$C$2:$C$100,0)+1,0))))/INDIRECT(CONCATENATE("'2018-04 (Д)'!G",TEXT(MATCH($C78,'2018-04 (Д)'!$C$2:$C$100,0)+1,0))))*100)</f>
        <v>-81.89674609129824</v>
      </c>
      <c r="AD78" s="9">
        <f ca="1">IF(OR(INDIRECT(CONCATENATE("'2018-06 (Д)'!G",TEXT(MATCH($C78,'2018-06 (Д)'!$C$2:$C$100,0)+1,0)))="Н/Д",INDIRECT(CONCATENATE("'2018-05 (Д)'!G",TEXT(MATCH($C78,'2018-05 (Д)'!$C$2:$C$100,0)+1,0)))="Н/Д",AND(INDIRECT(CONCATENATE("'2018-06 (Д)'!G",TEXT(MATCH($C78,'2018-06 (Д)'!$C$2:$C$100,0)+1,0)))="Н/Д",INDIRECT(CONCATENATE("'2018-05 (Д)'!G",TEXT(MATCH($C78,'2018-05 (Д)'!$C$2:$C$100,0)+1,0))))),"Н/Д",((INDIRECT(CONCATENATE("'2018-06 (Д)'!G",TEXT(MATCH($C78,'2018-06 (Д)'!$C$2:$C$100,0)+1,0)))-INDIRECT(CONCATENATE("'2018-05 (Д)'!G",TEXT(MATCH($C78,'2018-05 (Д)'!$C$2:$C$100,0)+1,0))))/INDIRECT(CONCATENATE("'2018-05 (Д)'!G",TEXT(MATCH($C78,'2018-05 (Д)'!$C$2:$C$100,0)+1,0))))*100)</f>
        <v>282.87398187263858</v>
      </c>
      <c r="AE78" s="9">
        <f ca="1">IF(OR(INDIRECT(CONCATENATE("'2018-07 (Д)'!G",TEXT(MATCH($C78,'2018-07 (Д)'!$C$2:$C$100,0)+1,0)))="Н/Д",INDIRECT(CONCATENATE("'2018-06 (Д)'!G",TEXT(MATCH($C78,'2018-06 (Д)'!$C$2:$C$100,0)+1,0)))="Н/Д",AND(INDIRECT(CONCATENATE("'2018-07 (Д)'!G",TEXT(MATCH($C78,'2018-07 (Д)'!$C$2:$C$100,0)+1,0)))="Н/Д",INDIRECT(CONCATENATE("'2018-06 (Д)'!G",TEXT(MATCH($C78,'2018-06 (Д)'!$C$2:$C$100,0)+1,0))))),"Н/Д",((INDIRECT(CONCATENATE("'2018-07 (Д)'!G",TEXT(MATCH($C78,'2018-07 (Д)'!$C$2:$C$100,0)+1,0)))-INDIRECT(CONCATENATE("'2018-06 (Д)'!G",TEXT(MATCH($C78,'2018-06 (Д)'!$C$2:$C$100,0)+1,0))))/INDIRECT(CONCATENATE("'2018-06 (Д)'!G",TEXT(MATCH($C78,'2018-06 (Д)'!$C$2:$C$100,0)+1,0))))*100)</f>
        <v>-47.588624561390155</v>
      </c>
      <c r="AF78" s="9">
        <f ca="1">IF(OR(INDIRECT(CONCATENATE("'2018-08 (Д)'!G",TEXT(MATCH($C78,'2018-08 (Д)'!$C$2:$C$100,0)+1,0)))="Н/Д",INDIRECT(CONCATENATE("'2018-07 (Д)'!G",TEXT(MATCH($C78,'2018-07 (Д)'!$C$2:$C$100,0)+1,0)))="Н/Д",AND(INDIRECT(CONCATENATE("'2018-08 (Д)'!G",TEXT(MATCH($C78,'2018-08 (Д)'!$C$2:$C$100,0)+1,0)))="Н/Д",INDIRECT(CONCATENATE("'2018-07 (Д)'!G",TEXT(MATCH($C78,'2018-07 (Д)'!$C$2:$C$100,0)+1,0))))),"Н/Д",((INDIRECT(CONCATENATE("'2018-08 (Д)'!G",TEXT(MATCH($C78,'2018-08 (Д)'!$C$2:$C$100,0)+1,0)))-INDIRECT(CONCATENATE("'2018-07 (Д)'!G",TEXT(MATCH($C78,'2018-07 (Д)'!$C$2:$C$100,0)+1,0))))/INDIRECT(CONCATENATE("'2018-07 (Д)'!G",TEXT(MATCH($C78,'2018-07 (Д)'!$C$2:$C$100,0)+1,0))))*100)</f>
        <v>-12.633649644967331</v>
      </c>
      <c r="AG78" s="9">
        <f ca="1">IF(OR(INDIRECT(CONCATENATE("'2018-09 (Д)'!G",TEXT(MATCH($C78,'2018-09 (Д)'!$C$2:$C$100,0)+1,0)))="Н/Д",INDIRECT(CONCATENATE("'2018-08 (Д)'!G",TEXT(MATCH($C78,'2018-08 (Д)'!$C$2:$C$100,0)+1,0)))="Н/Д",AND(INDIRECT(CONCATENATE("'2018-09 (Д)'!G",TEXT(MATCH($C78,'2018-09 (Д)'!$C$2:$C$100,0)+1,0)))="Н/Д",INDIRECT(CONCATENATE("'2018-08 (Д)'!G",TEXT(MATCH($C78,'2018-08 (Д)'!$C$2:$C$100,0)+1,0))))),"Н/Д",((INDIRECT(CONCATENATE("'2018-09 (Д)'!G",TEXT(MATCH($C78,'2018-09 (Д)'!$C$2:$C$100,0)+1,0)))-INDIRECT(CONCATENATE("'2018-08 (Д)'!G",TEXT(MATCH($C78,'2018-08 (Д)'!$C$2:$C$100,0)+1,0))))/INDIRECT(CONCATENATE("'2018-08 (Д)'!G",TEXT(MATCH($C78,'2018-08 (Д)'!$C$2:$C$100,0)+1,0))))*100)</f>
        <v>29.737134948225851</v>
      </c>
      <c r="AH78" s="9">
        <f ca="1">IF(OR(INDIRECT(CONCATENATE("'2018-10 (Д)'!G",TEXT(MATCH($C78,'2018-10 (Д)'!$C$2:$C$100,0)+1,0)))="Н/Д",INDIRECT(CONCATENATE("'2018-09 (Д)'!G",TEXT(MATCH($C78,'2018-09 (Д)'!$C$2:$C$100,0)+1,0)))="Н/Д",AND(INDIRECT(CONCATENATE("'2018-10 (Д)'!G",TEXT(MATCH($C78,'2018-10 (Д)'!$C$2:$C$100,0)+1,0)))="Н/Д",INDIRECT(CONCATENATE("'2018-09 (Д)'!G",TEXT(MATCH($C78,'2018-09 (Д)'!$C$2:$C$100,0)+1,0))))),"Н/Д",((INDIRECT(CONCATENATE("'2018-10 (Д)'!G",TEXT(MATCH($C78,'2018-10 (Д)'!$C$2:$C$100,0)+1,0)))-INDIRECT(CONCATENATE("'2018-09 (Д)'!G",TEXT(MATCH($C78,'2018-09 (Д)'!$C$2:$C$100,0)+1,0))))/INDIRECT(CONCATENATE("'2018-09 (Д)'!G",TEXT(MATCH($C78,'2018-09 (Д)'!$C$2:$C$100,0)+1,0))))*100)</f>
        <v>-36.740189955456074</v>
      </c>
      <c r="AI78" s="9">
        <f ca="1">IF(OR(INDIRECT(CONCATENATE("'2018-11 (Д)'!G",TEXT(MATCH($C78,'2018-11 (Д)'!$C$2:$C$100,0)+1,0)))="Н/Д",INDIRECT(CONCATENATE("'2018-10 (Д)'!G",TEXT(MATCH($C78,'2018-10 (Д)'!$C$2:$C$100,0)+1,0)))="Н/Д",AND(INDIRECT(CONCATENATE("'2018-11 (Д)'!G",TEXT(MATCH($C78,'2018-11 (Д)'!$C$2:$C$100,0)+1,0)))="Н/Д",INDIRECT(CONCATENATE("'2018-10 (Д)'!G",TEXT(MATCH($C78,'2018-10 (Д)'!$C$2:$C$100,0)+1,0))))),"Н/Д",((INDIRECT(CONCATENATE("'2018-11 (Д)'!G",TEXT(MATCH($C78,'2018-11 (Д)'!$C$2:$C$100,0)+1,0)))-INDIRECT(CONCATENATE("'2018-10 (Д)'!G",TEXT(MATCH($C78,'2018-10 (Д)'!$C$2:$C$100,0)+1,0))))/INDIRECT(CONCATENATE("'2018-10 (Д)'!G",TEXT(MATCH($C78,'2018-10 (Д)'!$C$2:$C$100,0)+1,0))))*100)</f>
        <v>221.37890076036712</v>
      </c>
      <c r="AJ78" s="9">
        <f ca="1">IF(OR(INDIRECT(CONCATENATE("'2018-12 (Д)'!G",TEXT(MATCH($C78,'2018-12 (Д)'!$C$2:$C$100,0)+1,0)))="Н/Д",INDIRECT(CONCATENATE("'2018-11 (Д)'!G",TEXT(MATCH($C78,'2018-11 (Д)'!$C$2:$C$100,0)+1,0)))="Н/Д",AND(INDIRECT(CONCATENATE("'2018-12 (Д)'!G",TEXT(MATCH($C78,'2018-12 (Д)'!$C$2:$C$100,0)+1,0)))="Н/Д",INDIRECT(CONCATENATE("'2018-11 (Д)'!G",TEXT(MATCH($C78,'2018-11 (Д)'!$C$2:$C$100,0)+1,0))))),"Н/Д",((INDIRECT(CONCATENATE("'2018-12 (Д)'!G",TEXT(MATCH($C78,'2018-12 (Д)'!$C$2:$C$100,0)+1,0)))-INDIRECT(CONCATENATE("'2018-11 (Д)'!G",TEXT(MATCH($C78,'2018-11 (Д)'!$C$2:$C$100,0)+1,0))))/INDIRECT(CONCATENATE("'2018-11 (Д)'!G",TEXT(MATCH($C78,'2018-11 (Д)'!$C$2:$C$100,0)+1,0))))*100)</f>
        <v>-56.81433202543824</v>
      </c>
      <c r="AK78" s="9"/>
      <c r="AL78" s="9">
        <f ca="1">IF(OR(INDIRECT(CONCATENATE("'2018-03 (Д)'!H",TEXT(MATCH($C78,'2018-03 (Д)'!$C$2:$C$100,0)+1,0)))="Н/Д",INDIRECT(CONCATENATE("'2018-02 (Д)'!H",TEXT(MATCH($C78,'2018-02 (Д)'!$C$2:$C$100,0)+1,0)))="Н/Д",AND(INDIRECT(CONCATENATE("'2018-03 (Д)'!H",TEXT(MATCH($C78,'2018-03 (Д)'!$C$2:$C$100,0)+1,0)))="Н/Д",INDIRECT(CONCATENATE("'2018-02 (Д)'!H",TEXT(MATCH($C78,'2018-02 (Д)'!$C$2:$C$100,0)+1,0))))),"Н/Д",((INDIRECT(CONCATENATE("'2018-03 (Д)'!H",TEXT(MATCH($C78,'2018-03 (Д)'!$C$2:$C$100,0)+1,0)))-INDIRECT(CONCATENATE("'2018-02 (Д)'!H",TEXT(MATCH($C78,'2018-02 (Д)'!$C$2:$C$100,0)+1,0))))/INDIRECT(CONCATENATE("'2018-02 (Д)'!H",TEXT(MATCH($C78,'2018-02 (Д)'!$C$2:$C$100,0)+1,0))))*100)</f>
        <v>50.705128849609935</v>
      </c>
      <c r="AM78" s="9">
        <f ca="1">IF(OR(INDIRECT(CONCATENATE("'2018-04 (Д)'!H",TEXT(MATCH($C78,'2018-04 (Д)'!$C$2:$C$100,0)+1,0)))="Н/Д",INDIRECT(CONCATENATE("'2018-03 (Д)'!H",TEXT(MATCH($C78,'2018-03 (Д)'!$C$2:$C$100,0)+1,0)))="Н/Д",AND(INDIRECT(CONCATENATE("'2018-04 (Д)'!H",TEXT(MATCH($C78,'2018-04 (Д)'!$C$2:$C$100,0)+1,0)))="Н/Д",INDIRECT(CONCATENATE("'2018-03 (Д)'!H",TEXT(MATCH($C78,'2018-03 (Д)'!$C$2:$C$100,0)+1,0))))),"Н/Д",((INDIRECT(CONCATENATE("'2018-04 (Д)'!H",TEXT(MATCH($C78,'2018-04 (Д)'!$C$2:$C$100,0)+1,0)))-INDIRECT(CONCATENATE("'2018-03 (Д)'!H",TEXT(MATCH($C78,'2018-03 (Д)'!$C$2:$C$100,0)+1,0))))/INDIRECT(CONCATENATE("'2018-03 (Д)'!H",TEXT(MATCH($C78,'2018-03 (Д)'!$C$2:$C$100,0)+1,0))))*100)</f>
        <v>0.76849407303041839</v>
      </c>
      <c r="AN78" s="9">
        <f ca="1">IF(OR(INDIRECT(CONCATENATE("'2018-05 (Д)'!H",TEXT(MATCH($C78,'2018-05 (Д)'!$C$2:$C$100,0)+1,0)))="Н/Д",INDIRECT(CONCATENATE("'2018-04 (Д)'!H",TEXT(MATCH($C78,'2018-04 (Д)'!$C$2:$C$100,0)+1,0)))="Н/Д",AND(INDIRECT(CONCATENATE("'2018-05 (Д)'!H",TEXT(MATCH($C78,'2018-05 (Д)'!$C$2:$C$100,0)+1,0)))="Н/Д",INDIRECT(CONCATENATE("'2018-04 (Д)'!H",TEXT(MATCH($C78,'2018-04 (Д)'!$C$2:$C$100,0)+1,0))))),"Н/Д",((INDIRECT(CONCATENATE("'2018-05 (Д)'!H",TEXT(MATCH($C78,'2018-05 (Д)'!$C$2:$C$100,0)+1,0)))-INDIRECT(CONCATENATE("'2018-04 (Д)'!H",TEXT(MATCH($C78,'2018-04 (Д)'!$C$2:$C$100,0)+1,0))))/INDIRECT(CONCATENATE("'2018-04 (Д)'!H",TEXT(MATCH($C78,'2018-04 (Д)'!$C$2:$C$100,0)+1,0))))*100)</f>
        <v>10.667165397507567</v>
      </c>
      <c r="AO78" s="9">
        <f ca="1">IF(OR(INDIRECT(CONCATENATE("'2018-06 (Д)'!H",TEXT(MATCH($C78,'2018-06 (Д)'!$C$2:$C$100,0)+1,0)))="Н/Д",INDIRECT(CONCATENATE("'2018-05 (Д)'!H",TEXT(MATCH($C78,'2018-05 (Д)'!$C$2:$C$100,0)+1,0)))="Н/Д",AND(INDIRECT(CONCATENATE("'2018-06 (Д)'!H",TEXT(MATCH($C78,'2018-06 (Д)'!$C$2:$C$100,0)+1,0)))="Н/Д",INDIRECT(CONCATENATE("'2018-05 (Д)'!H",TEXT(MATCH($C78,'2018-05 (Д)'!$C$2:$C$100,0)+1,0))))),"Н/Д",((INDIRECT(CONCATENATE("'2018-06 (Д)'!H",TEXT(MATCH($C78,'2018-06 (Д)'!$C$2:$C$100,0)+1,0)))-INDIRECT(CONCATENATE("'2018-05 (Д)'!H",TEXT(MATCH($C78,'2018-05 (Д)'!$C$2:$C$100,0)+1,0))))/INDIRECT(CONCATENATE("'2018-05 (Д)'!H",TEXT(MATCH($C78,'2018-05 (Д)'!$C$2:$C$100,0)+1,0))))*100)</f>
        <v>-12.030081418787161</v>
      </c>
      <c r="AP78" s="9">
        <f ca="1">IF(OR(INDIRECT(CONCATENATE("'2018-07 (Д)'!H",TEXT(MATCH($C78,'2018-07 (Д)'!$C$2:$C$100,0)+1,0)))="Н/Д",INDIRECT(CONCATENATE("'2018-06 (Д)'!H",TEXT(MATCH($C78,'2018-06 (Д)'!$C$2:$C$100,0)+1,0)))="Н/Д",AND(INDIRECT(CONCATENATE("'2018-07 (Д)'!H",TEXT(MATCH($C78,'2018-07 (Д)'!$C$2:$C$100,0)+1,0)))="Н/Д",INDIRECT(CONCATENATE("'2018-06 (Д)'!H",TEXT(MATCH($C78,'2018-06 (Д)'!$C$2:$C$100,0)+1,0))))),"Н/Д",((INDIRECT(CONCATENATE("'2018-07 (Д)'!H",TEXT(MATCH($C78,'2018-07 (Д)'!$C$2:$C$100,0)+1,0)))-INDIRECT(CONCATENATE("'2018-06 (Д)'!H",TEXT(MATCH($C78,'2018-06 (Д)'!$C$2:$C$100,0)+1,0))))/INDIRECT(CONCATENATE("'2018-06 (Д)'!H",TEXT(MATCH($C78,'2018-06 (Д)'!$C$2:$C$100,0)+1,0))))*100)</f>
        <v>8.7255435990303702</v>
      </c>
      <c r="AQ78" s="9">
        <f ca="1">IF(OR(INDIRECT(CONCATENATE("'2018-08 (Д)'!H",TEXT(MATCH($C78,'2018-08 (Д)'!$C$2:$C$100,0)+1,0)))="Н/Д",INDIRECT(CONCATENATE("'2018-07 (Д)'!H",TEXT(MATCH($C78,'2018-07 (Д)'!$C$2:$C$100,0)+1,0)))="Н/Д",AND(INDIRECT(CONCATENATE("'2018-08 (Д)'!H",TEXT(MATCH($C78,'2018-08 (Д)'!$C$2:$C$100,0)+1,0)))="Н/Д",INDIRECT(CONCATENATE("'2018-07 (Д)'!H",TEXT(MATCH($C78,'2018-07 (Д)'!$C$2:$C$100,0)+1,0))))),"Н/Д",((INDIRECT(CONCATENATE("'2018-08 (Д)'!H",TEXT(MATCH($C78,'2018-08 (Д)'!$C$2:$C$100,0)+1,0)))-INDIRECT(CONCATENATE("'2018-07 (Д)'!H",TEXT(MATCH($C78,'2018-07 (Д)'!$C$2:$C$100,0)+1,0))))/INDIRECT(CONCATENATE("'2018-07 (Д)'!H",TEXT(MATCH($C78,'2018-07 (Д)'!$C$2:$C$100,0)+1,0))))*100)</f>
        <v>14.330971884616527</v>
      </c>
      <c r="AR78" s="9">
        <f ca="1">IF(OR(INDIRECT(CONCATENATE("'2018-09 (Д)'!H",TEXT(MATCH($C78,'2018-09 (Д)'!$C$2:$C$100,0)+1,0)))="Н/Д",INDIRECT(CONCATENATE("'2018-08 (Д)'!H",TEXT(MATCH($C78,'2018-08 (Д)'!$C$2:$C$100,0)+1,0)))="Н/Д",AND(INDIRECT(CONCATENATE("'2018-09 (Д)'!H",TEXT(MATCH($C78,'2018-09 (Д)'!$C$2:$C$100,0)+1,0)))="Н/Д",INDIRECT(CONCATENATE("'2018-08 (Д)'!H",TEXT(MATCH($C78,'2018-08 (Д)'!$C$2:$C$100,0)+1,0))))),"Н/Д",((INDIRECT(CONCATENATE("'2018-09 (Д)'!H",TEXT(MATCH($C78,'2018-09 (Д)'!$C$2:$C$100,0)+1,0)))-INDIRECT(CONCATENATE("'2018-08 (Д)'!H",TEXT(MATCH($C78,'2018-08 (Д)'!$C$2:$C$100,0)+1,0))))/INDIRECT(CONCATENATE("'2018-08 (Д)'!H",TEXT(MATCH($C78,'2018-08 (Д)'!$C$2:$C$100,0)+1,0))))*100)</f>
        <v>-20.173573464050794</v>
      </c>
      <c r="AS78" s="9">
        <f ca="1">IF(OR(INDIRECT(CONCATENATE("'2018-10 (Д)'!H",TEXT(MATCH($C78,'2018-10 (Д)'!$C$2:$C$100,0)+1,0)))="Н/Д",INDIRECT(CONCATENATE("'2018-09 (Д)'!H",TEXT(MATCH($C78,'2018-09 (Д)'!$C$2:$C$100,0)+1,0)))="Н/Д",AND(INDIRECT(CONCATENATE("'2018-10 (Д)'!H",TEXT(MATCH($C78,'2018-10 (Д)'!$C$2:$C$100,0)+1,0)))="Н/Д",INDIRECT(CONCATENATE("'2018-09 (Д)'!H",TEXT(MATCH($C78,'2018-09 (Д)'!$C$2:$C$100,0)+1,0))))),"Н/Д",((INDIRECT(CONCATENATE("'2018-10 (Д)'!H",TEXT(MATCH($C78,'2018-10 (Д)'!$C$2:$C$100,0)+1,0)))-INDIRECT(CONCATENATE("'2018-09 (Д)'!H",TEXT(MATCH($C78,'2018-09 (Д)'!$C$2:$C$100,0)+1,0))))/INDIRECT(CONCATENATE("'2018-09 (Д)'!H",TEXT(MATCH($C78,'2018-09 (Д)'!$C$2:$C$100,0)+1,0))))*100)</f>
        <v>-0.30310684622671419</v>
      </c>
      <c r="AT78" s="9">
        <f ca="1">IF(OR(INDIRECT(CONCATENATE("'2018-11 (Д)'!H",TEXT(MATCH($C78,'2018-11 (Д)'!$C$2:$C$100,0)+1,0)))="Н/Д",INDIRECT(CONCATENATE("'2018-10 (Д)'!H",TEXT(MATCH($C78,'2018-10 (Д)'!$C$2:$C$100,0)+1,0)))="Н/Д",AND(INDIRECT(CONCATENATE("'2018-11 (Д)'!H",TEXT(MATCH($C78,'2018-11 (Д)'!$C$2:$C$100,0)+1,0)))="Н/Д",INDIRECT(CONCATENATE("'2018-10 (Д)'!H",TEXT(MATCH($C78,'2018-10 (Д)'!$C$2:$C$100,0)+1,0))))),"Н/Д",((INDIRECT(CONCATENATE("'2018-11 (Д)'!H",TEXT(MATCH($C78,'2018-11 (Д)'!$C$2:$C$100,0)+1,0)))-INDIRECT(CONCATENATE("'2018-10 (Д)'!H",TEXT(MATCH($C78,'2018-10 (Д)'!$C$2:$C$100,0)+1,0))))/INDIRECT(CONCATENATE("'2018-10 (Д)'!H",TEXT(MATCH($C78,'2018-10 (Д)'!$C$2:$C$100,0)+1,0))))*100)</f>
        <v>10.518557622854772</v>
      </c>
      <c r="AU78" s="9">
        <f ca="1">IF(OR(INDIRECT(CONCATENATE("'2018-12 (Д)'!H",TEXT(MATCH($C78,'2018-12 (Д)'!$C$2:$C$100,0)+1,0)))="Н/Д",INDIRECT(CONCATENATE("'2018-11 (Д)'!H",TEXT(MATCH($C78,'2018-11 (Д)'!$C$2:$C$100,0)+1,0)))="Н/Д",AND(INDIRECT(CONCATENATE("'2018-12 (Д)'!H",TEXT(MATCH($C78,'2018-12 (Д)'!$C$2:$C$100,0)+1,0)))="Н/Д",INDIRECT(CONCATENATE("'2018-11 (Д)'!H",TEXT(MATCH($C78,'2018-11 (Д)'!$C$2:$C$100,0)+1,0))))),"Н/Д",((INDIRECT(CONCATENATE("'2018-12 (Д)'!H",TEXT(MATCH($C78,'2018-12 (Д)'!$C$2:$C$100,0)+1,0)))-INDIRECT(CONCATENATE("'2018-11 (Д)'!H",TEXT(MATCH($C78,'2018-11 (Д)'!$C$2:$C$100,0)+1,0))))/INDIRECT(CONCATENATE("'2018-11 (Д)'!H",TEXT(MATCH($C78,'2018-11 (Д)'!$C$2:$C$100,0)+1,0))))*100)</f>
        <v>0.39344564038241947</v>
      </c>
      <c r="AV78" s="9"/>
      <c r="AW78" s="9">
        <f ca="1">IF(OR(INDIRECT(CONCATENATE("'2018-03 (Д)'!I",TEXT(MATCH($C78,'2018-03 (Д)'!$C$2:$C$100,0)+1,0)))="Н/Д",INDIRECT(CONCATENATE("'2018-02 (Д)'!I",TEXT(MATCH($C78,'2018-02 (Д)'!$C$2:$C$100,0)+1,0)))="Н/Д",AND(INDIRECT(CONCATENATE("'2018-03 (Д)'!I",TEXT(MATCH($C78,'2018-03 (Д)'!$C$2:$C$100,0)+1,0)))="Н/Д",INDIRECT(CONCATENATE("'2018-02 (Д)'!I",TEXT(MATCH($C78,'2018-02 (Д)'!$C$2:$C$100,0)+1,0))))),"Н/Д",((INDIRECT(CONCATENATE("'2018-03 (Д)'!I",TEXT(MATCH($C78,'2018-03 (Д)'!$C$2:$C$100,0)+1,0)))-INDIRECT(CONCATENATE("'2018-02 (Д)'!I",TEXT(MATCH($C78,'2018-02 (Д)'!$C$2:$C$100,0)+1,0))))/INDIRECT(CONCATENATE("'2018-02 (Д)'!I",TEXT(MATCH($C78,'2018-02 (Д)'!$C$2:$C$100,0)+1,0))))*100)</f>
        <v>10.299152533067128</v>
      </c>
      <c r="AX78" s="9">
        <f ca="1">IF(OR(INDIRECT(CONCATENATE("'2018-04 (Д)'!I",TEXT(MATCH($C78,'2018-04 (Д)'!$C$2:$C$100,0)+1,0)))="Н/Д",INDIRECT(CONCATENATE("'2018-03 (Д)'!I",TEXT(MATCH($C78,'2018-03 (Д)'!$C$2:$C$100,0)+1,0)))="Н/Д",AND(INDIRECT(CONCATENATE("'2018-04 (Д)'!I",TEXT(MATCH($C78,'2018-04 (Д)'!$C$2:$C$100,0)+1,0)))="Н/Д",INDIRECT(CONCATENATE("'2018-03 (Д)'!I",TEXT(MATCH($C78,'2018-03 (Д)'!$C$2:$C$100,0)+1,0))))),"Н/Д",((INDIRECT(CONCATENATE("'2018-04 (Д)'!I",TEXT(MATCH($C78,'2018-04 (Д)'!$C$2:$C$100,0)+1,0)))-INDIRECT(CONCATENATE("'2018-03 (Д)'!I",TEXT(MATCH($C78,'2018-03 (Д)'!$C$2:$C$100,0)+1,0))))/INDIRECT(CONCATENATE("'2018-03 (Д)'!I",TEXT(MATCH($C78,'2018-03 (Д)'!$C$2:$C$100,0)+1,0))))*100)</f>
        <v>75.897425708706493</v>
      </c>
      <c r="AY78" s="9">
        <f ca="1">IF(OR(INDIRECT(CONCATENATE("'2018-05 (Д)'!I",TEXT(MATCH($C78,'2018-05 (Д)'!$C$2:$C$100,0)+1,0)))="Н/Д",INDIRECT(CONCATENATE("'2018-04 (Д)'!I",TEXT(MATCH($C78,'2018-04 (Д)'!$C$2:$C$100,0)+1,0)))="Н/Д",AND(INDIRECT(CONCATENATE("'2018-05 (Д)'!I",TEXT(MATCH($C78,'2018-05 (Д)'!$C$2:$C$100,0)+1,0)))="Н/Д",INDIRECT(CONCATENATE("'2018-04 (Д)'!I",TEXT(MATCH($C78,'2018-04 (Д)'!$C$2:$C$100,0)+1,0))))),"Н/Д",((INDIRECT(CONCATENATE("'2018-05 (Д)'!I",TEXT(MATCH($C78,'2018-05 (Д)'!$C$2:$C$100,0)+1,0)))-INDIRECT(CONCATENATE("'2018-04 (Д)'!I",TEXT(MATCH($C78,'2018-04 (Д)'!$C$2:$C$100,0)+1,0))))/INDIRECT(CONCATENATE("'2018-04 (Д)'!I",TEXT(MATCH($C78,'2018-04 (Д)'!$C$2:$C$100,0)+1,0))))*100)</f>
        <v>-4.6285097097694248</v>
      </c>
      <c r="AZ78" s="9">
        <f ca="1">IF(OR(INDIRECT(CONCATENATE("'2018-06 (Д)'!I",TEXT(MATCH($C78,'2018-06 (Д)'!$C$2:$C$100,0)+1,0)))="Н/Д",INDIRECT(CONCATENATE("'2018-05 (Д)'!I",TEXT(MATCH($C78,'2018-05 (Д)'!$C$2:$C$100,0)+1,0)))="Н/Д",AND(INDIRECT(CONCATENATE("'2018-06 (Д)'!I",TEXT(MATCH($C78,'2018-06 (Д)'!$C$2:$C$100,0)+1,0)))="Н/Д",INDIRECT(CONCATENATE("'2018-05 (Д)'!I",TEXT(MATCH($C78,'2018-05 (Д)'!$C$2:$C$100,0)+1,0))))),"Н/Д",((INDIRECT(CONCATENATE("'2018-06 (Д)'!I",TEXT(MATCH($C78,'2018-06 (Д)'!$C$2:$C$100,0)+1,0)))-INDIRECT(CONCATENATE("'2018-05 (Д)'!I",TEXT(MATCH($C78,'2018-05 (Д)'!$C$2:$C$100,0)+1,0))))/INDIRECT(CONCATENATE("'2018-05 (Д)'!I",TEXT(MATCH($C78,'2018-05 (Д)'!$C$2:$C$100,0)+1,0))))*100)</f>
        <v>23.287761602086643</v>
      </c>
      <c r="BA78" s="9">
        <f ca="1">IF(OR(INDIRECT(CONCATENATE("'2018-07 (Д)'!I",TEXT(MATCH($C78,'2018-07 (Д)'!$C$2:$C$100,0)+1,0)))="Н/Д",INDIRECT(CONCATENATE("'2018-06 (Д)'!I",TEXT(MATCH($C78,'2018-06 (Д)'!$C$2:$C$100,0)+1,0)))="Н/Д",AND(INDIRECT(CONCATENATE("'2018-07 (Д)'!I",TEXT(MATCH($C78,'2018-07 (Д)'!$C$2:$C$100,0)+1,0)))="Н/Д",INDIRECT(CONCATENATE("'2018-06 (Д)'!I",TEXT(MATCH($C78,'2018-06 (Д)'!$C$2:$C$100,0)+1,0))))),"Н/Д",((INDIRECT(CONCATENATE("'2018-07 (Д)'!I",TEXT(MATCH($C78,'2018-07 (Д)'!$C$2:$C$100,0)+1,0)))-INDIRECT(CONCATENATE("'2018-06 (Д)'!I",TEXT(MATCH($C78,'2018-06 (Д)'!$C$2:$C$100,0)+1,0))))/INDIRECT(CONCATENATE("'2018-06 (Д)'!I",TEXT(MATCH($C78,'2018-06 (Д)'!$C$2:$C$100,0)+1,0))))*100)</f>
        <v>8.2857383181983799</v>
      </c>
      <c r="BB78" s="9">
        <f ca="1">IF(OR(INDIRECT(CONCATENATE("'2018-08 (Д)'!I",TEXT(MATCH($C78,'2018-08 (Д)'!$C$2:$C$100,0)+1,0)))="Н/Д",INDIRECT(CONCATENATE("'2018-07 (Д)'!I",TEXT(MATCH($C78,'2018-07 (Д)'!$C$2:$C$100,0)+1,0)))="Н/Д",AND(INDIRECT(CONCATENATE("'2018-08 (Д)'!I",TEXT(MATCH($C78,'2018-08 (Д)'!$C$2:$C$100,0)+1,0)))="Н/Д",INDIRECT(CONCATENATE("'2018-07 (Д)'!I",TEXT(MATCH($C78,'2018-07 (Д)'!$C$2:$C$100,0)+1,0))))),"Н/Д",((INDIRECT(CONCATENATE("'2018-08 (Д)'!I",TEXT(MATCH($C78,'2018-08 (Д)'!$C$2:$C$100,0)+1,0)))-INDIRECT(CONCATENATE("'2018-07 (Д)'!I",TEXT(MATCH($C78,'2018-07 (Д)'!$C$2:$C$100,0)+1,0))))/INDIRECT(CONCATENATE("'2018-07 (Д)'!I",TEXT(MATCH($C78,'2018-07 (Д)'!$C$2:$C$100,0)+1,0))))*100)</f>
        <v>0.43644972865955262</v>
      </c>
      <c r="BC78" s="9">
        <f ca="1">IF(OR(INDIRECT(CONCATENATE("'2018-09 (Д)'!I",TEXT(MATCH($C78,'2018-09 (Д)'!$C$2:$C$100,0)+1,0)))="Н/Д",INDIRECT(CONCATENATE("'2018-08 (Д)'!I",TEXT(MATCH($C78,'2018-08 (Д)'!$C$2:$C$100,0)+1,0)))="Н/Д",AND(INDIRECT(CONCATENATE("'2018-09 (Д)'!I",TEXT(MATCH($C78,'2018-09 (Д)'!$C$2:$C$100,0)+1,0)))="Н/Д",INDIRECT(CONCATENATE("'2018-08 (Д)'!I",TEXT(MATCH($C78,'2018-08 (Д)'!$C$2:$C$100,0)+1,0))))),"Н/Д",((INDIRECT(CONCATENATE("'2018-09 (Д)'!I",TEXT(MATCH($C78,'2018-09 (Д)'!$C$2:$C$100,0)+1,0)))-INDIRECT(CONCATENATE("'2018-08 (Д)'!I",TEXT(MATCH($C78,'2018-08 (Д)'!$C$2:$C$100,0)+1,0))))/INDIRECT(CONCATENATE("'2018-08 (Д)'!I",TEXT(MATCH($C78,'2018-08 (Д)'!$C$2:$C$100,0)+1,0))))*100)</f>
        <v>4.0764351525540281</v>
      </c>
      <c r="BD78" s="9">
        <f ca="1">IF(OR(INDIRECT(CONCATENATE("'2018-10 (Д)'!I",TEXT(MATCH($C78,'2018-10 (Д)'!$C$2:$C$100,0)+1,0)))="Н/Д",INDIRECT(CONCATENATE("'2018-09 (Д)'!I",TEXT(MATCH($C78,'2018-09 (Д)'!$C$2:$C$100,0)+1,0)))="Н/Д",AND(INDIRECT(CONCATENATE("'2018-10 (Д)'!I",TEXT(MATCH($C78,'2018-10 (Д)'!$C$2:$C$100,0)+1,0)))="Н/Д",INDIRECT(CONCATENATE("'2018-09 (Д)'!I",TEXT(MATCH($C78,'2018-09 (Д)'!$C$2:$C$100,0)+1,0))))),"Н/Д",((INDIRECT(CONCATENATE("'2018-10 (Д)'!I",TEXT(MATCH($C78,'2018-10 (Д)'!$C$2:$C$100,0)+1,0)))-INDIRECT(CONCATENATE("'2018-09 (Д)'!I",TEXT(MATCH($C78,'2018-09 (Д)'!$C$2:$C$100,0)+1,0))))/INDIRECT(CONCATENATE("'2018-09 (Д)'!I",TEXT(MATCH($C78,'2018-09 (Д)'!$C$2:$C$100,0)+1,0))))*100)</f>
        <v>6.3263163519795826</v>
      </c>
      <c r="BE78" s="9">
        <f ca="1">IF(OR(INDIRECT(CONCATENATE("'2018-11 (Д)'!I",TEXT(MATCH($C78,'2018-11 (Д)'!$C$2:$C$100,0)+1,0)))="Н/Д",INDIRECT(CONCATENATE("'2018-10 (Д)'!I",TEXT(MATCH($C78,'2018-10 (Д)'!$C$2:$C$100,0)+1,0)))="Н/Д",AND(INDIRECT(CONCATENATE("'2018-11 (Д)'!I",TEXT(MATCH($C78,'2018-11 (Д)'!$C$2:$C$100,0)+1,0)))="Н/Д",INDIRECT(CONCATENATE("'2018-10 (Д)'!I",TEXT(MATCH($C78,'2018-10 (Д)'!$C$2:$C$100,0)+1,0))))),"Н/Д",((INDIRECT(CONCATENATE("'2018-11 (Д)'!I",TEXT(MATCH($C78,'2018-11 (Д)'!$C$2:$C$100,0)+1,0)))-INDIRECT(CONCATENATE("'2018-10 (Д)'!I",TEXT(MATCH($C78,'2018-10 (Д)'!$C$2:$C$100,0)+1,0))))/INDIRECT(CONCATENATE("'2018-10 (Д)'!I",TEXT(MATCH($C78,'2018-10 (Д)'!$C$2:$C$100,0)+1,0))))*100)</f>
        <v>-18.521251473380698</v>
      </c>
      <c r="BF78" s="9">
        <f ca="1">IF(OR(INDIRECT(CONCATENATE("'2018-12 (Д)'!I",TEXT(MATCH($C78,'2018-12 (Д)'!$C$2:$C$100,0)+1,0)))="Н/Д",INDIRECT(CONCATENATE("'2018-11 (Д)'!I",TEXT(MATCH($C78,'2018-11 (Д)'!$C$2:$C$100,0)+1,0)))="Н/Д",AND(INDIRECT(CONCATENATE("'2018-12 (Д)'!I",TEXT(MATCH($C78,'2018-12 (Д)'!$C$2:$C$100,0)+1,0)))="Н/Д",INDIRECT(CONCATENATE("'2018-11 (Д)'!I",TEXT(MATCH($C78,'2018-11 (Д)'!$C$2:$C$100,0)+1,0))))),"Н/Д",((INDIRECT(CONCATENATE("'2018-12 (Д)'!I",TEXT(MATCH($C78,'2018-12 (Д)'!$C$2:$C$100,0)+1,0)))-INDIRECT(CONCATENATE("'2018-11 (Д)'!I",TEXT(MATCH($C78,'2018-11 (Д)'!$C$2:$C$100,0)+1,0))))/INDIRECT(CONCATENATE("'2018-11 (Д)'!I",TEXT(MATCH($C78,'2018-11 (Д)'!$C$2:$C$100,0)+1,0))))*100)</f>
        <v>3.0457524033904684</v>
      </c>
      <c r="BG78" s="9"/>
      <c r="BH78" s="9" t="str">
        <f ca="1">IF(OR(INDIRECT(CONCATENATE("'2018-03 (Д)'!J",TEXT(MATCH($C78,'2018-03 (Д)'!$C$2:$C$100,0)+1,0)))="Н/Д",INDIRECT(CONCATENATE("'2018-02 (Д)'!J",TEXT(MATCH($C78,'2018-02 (Д)'!$C$2:$C$100,0)+1,0)))="Н/Д",AND(INDIRECT(CONCATENATE("'2018-03 (Д)'!J",TEXT(MATCH($C78,'2018-03 (Д)'!$C$2:$C$100,0)+1,0)))="Н/Д",INDIRECT(CONCATENATE("'2018-02 (Д)'!J",TEXT(MATCH($C78,'2018-02 (Д)'!$C$2:$C$100,0)+1,0))))),"Н/Д",((INDIRECT(CONCATENATE("'2018-03 (Д)'!J",TEXT(MATCH($C78,'2018-03 (Д)'!$C$2:$C$100,0)+1,0)))-INDIRECT(CONCATENATE("'2018-02 (Д)'!J",TEXT(MATCH($C78,'2018-02 (Д)'!$C$2:$C$100,0)+1,0))))/INDIRECT(CONCATENATE("'2018-02 (Д)'!J",TEXT(MATCH($C78,'2018-02 (Д)'!$C$2:$C$100,0)+1,0))))*100)</f>
        <v>Н/Д</v>
      </c>
      <c r="BI78" s="9" t="str">
        <f ca="1">IF(OR(INDIRECT(CONCATENATE("'2018-04 (Д)'!J",TEXT(MATCH($C78,'2018-04 (Д)'!$C$2:$C$100,0)+1,0)))="Н/Д",INDIRECT(CONCATENATE("'2018-03 (Д)'!J",TEXT(MATCH($C78,'2018-03 (Д)'!$C$2:$C$100,0)+1,0)))="Н/Д",AND(INDIRECT(CONCATENATE("'2018-04 (Д)'!J",TEXT(MATCH($C78,'2018-04 (Д)'!$C$2:$C$100,0)+1,0)))="Н/Д",INDIRECT(CONCATENATE("'2018-03 (Д)'!J",TEXT(MATCH($C78,'2018-03 (Д)'!$C$2:$C$100,0)+1,0))))),"Н/Д",((INDIRECT(CONCATENATE("'2018-04 (Д)'!J",TEXT(MATCH($C78,'2018-04 (Д)'!$C$2:$C$100,0)+1,0)))-INDIRECT(CONCATENATE("'2018-03 (Д)'!J",TEXT(MATCH($C78,'2018-03 (Д)'!$C$2:$C$100,0)+1,0))))/INDIRECT(CONCATENATE("'2018-03 (Д)'!J",TEXT(MATCH($C78,'2018-03 (Д)'!$C$2:$C$100,0)+1,0))))*100)</f>
        <v>Н/Д</v>
      </c>
      <c r="BJ78" s="9" t="str">
        <f ca="1">IF(OR(INDIRECT(CONCATENATE("'2018-05 (Д)'!J",TEXT(MATCH($C78,'2018-05 (Д)'!$C$2:$C$100,0)+1,0)))="Н/Д",INDIRECT(CONCATENATE("'2018-04 (Д)'!J",TEXT(MATCH($C78,'2018-04 (Д)'!$C$2:$C$100,0)+1,0)))="Н/Д",AND(INDIRECT(CONCATENATE("'2018-05 (Д)'!J",TEXT(MATCH($C78,'2018-05 (Д)'!$C$2:$C$100,0)+1,0)))="Н/Д",INDIRECT(CONCATENATE("'2018-04 (Д)'!J",TEXT(MATCH($C78,'2018-04 (Д)'!$C$2:$C$100,0)+1,0))))),"Н/Д",((INDIRECT(CONCATENATE("'2018-05 (Д)'!J",TEXT(MATCH($C78,'2018-05 (Д)'!$C$2:$C$100,0)+1,0)))-INDIRECT(CONCATENATE("'2018-04 (Д)'!J",TEXT(MATCH($C78,'2018-04 (Д)'!$C$2:$C$100,0)+1,0))))/INDIRECT(CONCATENATE("'2018-04 (Д)'!J",TEXT(MATCH($C78,'2018-04 (Д)'!$C$2:$C$100,0)+1,0))))*100)</f>
        <v>Н/Д</v>
      </c>
      <c r="BK78" s="9" t="str">
        <f ca="1">IF(OR(INDIRECT(CONCATENATE("'2018-06 (Д)'!J",TEXT(MATCH($C78,'2018-06 (Д)'!$C$2:$C$100,0)+1,0)))="Н/Д",INDIRECT(CONCATENATE("'2018-05 (Д)'!J",TEXT(MATCH($C78,'2018-05 (Д)'!$C$2:$C$100,0)+1,0)))="Н/Д",AND(INDIRECT(CONCATENATE("'2018-06 (Д)'!J",TEXT(MATCH($C78,'2018-06 (Д)'!$C$2:$C$100,0)+1,0)))="Н/Д",INDIRECT(CONCATENATE("'2018-05 (Д)'!J",TEXT(MATCH($C78,'2018-05 (Д)'!$C$2:$C$100,0)+1,0))))),"Н/Д",((INDIRECT(CONCATENATE("'2018-06 (Д)'!J",TEXT(MATCH($C78,'2018-06 (Д)'!$C$2:$C$100,0)+1,0)))-INDIRECT(CONCATENATE("'2018-05 (Д)'!J",TEXT(MATCH($C78,'2018-05 (Д)'!$C$2:$C$100,0)+1,0))))/INDIRECT(CONCATENATE("'2018-05 (Д)'!J",TEXT(MATCH($C78,'2018-05 (Д)'!$C$2:$C$100,0)+1,0))))*100)</f>
        <v>Н/Д</v>
      </c>
      <c r="BL78" s="9" t="str">
        <f ca="1">IF(OR(INDIRECT(CONCATENATE("'2018-07 (Д)'!J",TEXT(MATCH($C78,'2018-07 (Д)'!$C$2:$C$100,0)+1,0)))="Н/Д",INDIRECT(CONCATENATE("'2018-06 (Д)'!J",TEXT(MATCH($C78,'2018-06 (Д)'!$C$2:$C$100,0)+1,0)))="Н/Д",AND(INDIRECT(CONCATENATE("'2018-07 (Д)'!J",TEXT(MATCH($C78,'2018-07 (Д)'!$C$2:$C$100,0)+1,0)))="Н/Д",INDIRECT(CONCATENATE("'2018-06 (Д)'!J",TEXT(MATCH($C78,'2018-06 (Д)'!$C$2:$C$100,0)+1,0))))),"Н/Д",((INDIRECT(CONCATENATE("'2018-07 (Д)'!J",TEXT(MATCH($C78,'2018-07 (Д)'!$C$2:$C$100,0)+1,0)))-INDIRECT(CONCATENATE("'2018-06 (Д)'!J",TEXT(MATCH($C78,'2018-06 (Д)'!$C$2:$C$100,0)+1,0))))/INDIRECT(CONCATENATE("'2018-06 (Д)'!J",TEXT(MATCH($C78,'2018-06 (Д)'!$C$2:$C$100,0)+1,0))))*100)</f>
        <v>Н/Д</v>
      </c>
      <c r="BM78" s="9" t="str">
        <f ca="1">IF(OR(INDIRECT(CONCATENATE("'2018-08 (Д)'!J",TEXT(MATCH($C78,'2018-08 (Д)'!$C$2:$C$100,0)+1,0)))="Н/Д",INDIRECT(CONCATENATE("'2018-07 (Д)'!J",TEXT(MATCH($C78,'2018-07 (Д)'!$C$2:$C$100,0)+1,0)))="Н/Д",AND(INDIRECT(CONCATENATE("'2018-08 (Д)'!J",TEXT(MATCH($C78,'2018-08 (Д)'!$C$2:$C$100,0)+1,0)))="Н/Д",INDIRECT(CONCATENATE("'2018-07 (Д)'!J",TEXT(MATCH($C78,'2018-07 (Д)'!$C$2:$C$100,0)+1,0))))),"Н/Д",((INDIRECT(CONCATENATE("'2018-08 (Д)'!J",TEXT(MATCH($C78,'2018-08 (Д)'!$C$2:$C$100,0)+1,0)))-INDIRECT(CONCATENATE("'2018-07 (Д)'!J",TEXT(MATCH($C78,'2018-07 (Д)'!$C$2:$C$100,0)+1,0))))/INDIRECT(CONCATENATE("'2018-07 (Д)'!J",TEXT(MATCH($C78,'2018-07 (Д)'!$C$2:$C$100,0)+1,0))))*100)</f>
        <v>Н/Д</v>
      </c>
      <c r="BN78" s="9" t="str">
        <f ca="1">IF(OR(INDIRECT(CONCATENATE("'2018-09 (Д)'!J",TEXT(MATCH($C78,'2018-09 (Д)'!$C$2:$C$100,0)+1,0)))="Н/Д",INDIRECT(CONCATENATE("'2018-08 (Д)'!J",TEXT(MATCH($C78,'2018-08 (Д)'!$C$2:$C$100,0)+1,0)))="Н/Д",AND(INDIRECT(CONCATENATE("'2018-09 (Д)'!J",TEXT(MATCH($C78,'2018-09 (Д)'!$C$2:$C$100,0)+1,0)))="Н/Д",INDIRECT(CONCATENATE("'2018-08 (Д)'!J",TEXT(MATCH($C78,'2018-08 (Д)'!$C$2:$C$100,0)+1,0))))),"Н/Д",((INDIRECT(CONCATENATE("'2018-09 (Д)'!J",TEXT(MATCH($C78,'2018-09 (Д)'!$C$2:$C$100,0)+1,0)))-INDIRECT(CONCATENATE("'2018-08 (Д)'!J",TEXT(MATCH($C78,'2018-08 (Д)'!$C$2:$C$100,0)+1,0))))/INDIRECT(CONCATENATE("'2018-08 (Д)'!J",TEXT(MATCH($C78,'2018-08 (Д)'!$C$2:$C$100,0)+1,0))))*100)</f>
        <v>Н/Д</v>
      </c>
      <c r="BO78" s="9" t="str">
        <f ca="1">IF(OR(INDIRECT(CONCATENATE("'2018-10 (Д)'!J",TEXT(MATCH($C78,'2018-10 (Д)'!$C$2:$C$100,0)+1,0)))="Н/Д",INDIRECT(CONCATENATE("'2018-09 (Д)'!J",TEXT(MATCH($C78,'2018-09 (Д)'!$C$2:$C$100,0)+1,0)))="Н/Д",AND(INDIRECT(CONCATENATE("'2018-10 (Д)'!J",TEXT(MATCH($C78,'2018-10 (Д)'!$C$2:$C$100,0)+1,0)))="Н/Д",INDIRECT(CONCATENATE("'2018-09 (Д)'!J",TEXT(MATCH($C78,'2018-09 (Д)'!$C$2:$C$100,0)+1,0))))),"Н/Д",((INDIRECT(CONCATENATE("'2018-10 (Д)'!J",TEXT(MATCH($C78,'2018-10 (Д)'!$C$2:$C$100,0)+1,0)))-INDIRECT(CONCATENATE("'2018-09 (Д)'!J",TEXT(MATCH($C78,'2018-09 (Д)'!$C$2:$C$100,0)+1,0))))/INDIRECT(CONCATENATE("'2018-09 (Д)'!J",TEXT(MATCH($C78,'2018-09 (Д)'!$C$2:$C$100,0)+1,0))))*100)</f>
        <v>Н/Д</v>
      </c>
      <c r="BP78" s="9" t="str">
        <f ca="1">IF(OR(INDIRECT(CONCATENATE("'2018-11 (Д)'!J",TEXT(MATCH($C78,'2018-11 (Д)'!$C$2:$C$100,0)+1,0)))="Н/Д",INDIRECT(CONCATENATE("'2018-10 (Д)'!J",TEXT(MATCH($C78,'2018-10 (Д)'!$C$2:$C$100,0)+1,0)))="Н/Д",AND(INDIRECT(CONCATENATE("'2018-11 (Д)'!J",TEXT(MATCH($C78,'2018-11 (Д)'!$C$2:$C$100,0)+1,0)))="Н/Д",INDIRECT(CONCATENATE("'2018-10 (Д)'!J",TEXT(MATCH($C78,'2018-10 (Д)'!$C$2:$C$100,0)+1,0))))),"Н/Д",((INDIRECT(CONCATENATE("'2018-11 (Д)'!J",TEXT(MATCH($C78,'2018-11 (Д)'!$C$2:$C$100,0)+1,0)))-INDIRECT(CONCATENATE("'2018-10 (Д)'!J",TEXT(MATCH($C78,'2018-10 (Д)'!$C$2:$C$100,0)+1,0))))/INDIRECT(CONCATENATE("'2018-10 (Д)'!J",TEXT(MATCH($C78,'2018-10 (Д)'!$C$2:$C$100,0)+1,0))))*100)</f>
        <v>Н/Д</v>
      </c>
      <c r="BQ78" s="9" t="str">
        <f ca="1">IF(OR(INDIRECT(CONCATENATE("'2018-12 (Д)'!J",TEXT(MATCH($C78,'2018-12 (Д)'!$C$2:$C$100,0)+1,0)))="Н/Д",INDIRECT(CONCATENATE("'2018-11 (Д)'!J",TEXT(MATCH($C78,'2018-11 (Д)'!$C$2:$C$100,0)+1,0)))="Н/Д",AND(INDIRECT(CONCATENATE("'2018-12 (Д)'!J",TEXT(MATCH($C78,'2018-12 (Д)'!$C$2:$C$100,0)+1,0)))="Н/Д",INDIRECT(CONCATENATE("'2018-11 (Д)'!J",TEXT(MATCH($C78,'2018-11 (Д)'!$C$2:$C$100,0)+1,0))))),"Н/Д",((INDIRECT(CONCATENATE("'2018-12 (Д)'!J",TEXT(MATCH($C78,'2018-12 (Д)'!$C$2:$C$100,0)+1,0)))-INDIRECT(CONCATENATE("'2018-11 (Д)'!J",TEXT(MATCH($C78,'2018-11 (Д)'!$C$2:$C$100,0)+1,0))))/INDIRECT(CONCATENATE("'2018-11 (Д)'!J",TEXT(MATCH($C78,'2018-11 (Д)'!$C$2:$C$100,0)+1,0))))*100)</f>
        <v>Н/Д</v>
      </c>
      <c r="BR78" s="9"/>
      <c r="BS78" s="9">
        <f ca="1">IF(OR(INDIRECT(CONCATENATE("'2018-03 (Д)'!K",TEXT(MATCH($C78,'2018-03 (Д)'!$C$2:$C$100,0)+1,0)))="Н/Д",INDIRECT(CONCATENATE("'2018-02 (Д)'!K",TEXT(MATCH($C78,'2018-02 (Д)'!$C$2:$C$100,0)+1,0)))="Н/Д",AND(INDIRECT(CONCATENATE("'2018-03 (Д)'!K",TEXT(MATCH($C78,'2018-03 (Д)'!$C$2:$C$100,0)+1,0)))="Н/Д",INDIRECT(CONCATENATE("'2018-02 (Д)'!K",TEXT(MATCH($C78,'2018-02 (Д)'!$C$2:$C$100,0)+1,0))))),"Н/Д",((INDIRECT(CONCATENATE("'2018-03 (Д)'!K",TEXT(MATCH($C78,'2018-03 (Д)'!$C$2:$C$100,0)+1,0)))-INDIRECT(CONCATENATE("'2018-02 (Д)'!K",TEXT(MATCH($C78,'2018-02 (Д)'!$C$2:$C$100,0)+1,0))))/INDIRECT(CONCATENATE("'2018-02 (Д)'!K",TEXT(MATCH($C78,'2018-02 (Д)'!$C$2:$C$100,0)+1,0))))*100)</f>
        <v>-38.959102094455865</v>
      </c>
      <c r="BT78" s="9">
        <f ca="1">IF(OR(INDIRECT(CONCATENATE("'2018-04 (Д)'!K",TEXT(MATCH($C78,'2018-04 (Д)'!$C$2:$C$100,0)+1,0)))="Н/Д",INDIRECT(CONCATENATE("'2018-03 (Д)'!K",TEXT(MATCH($C78,'2018-03 (Д)'!$C$2:$C$100,0)+1,0)))="Н/Д",AND(INDIRECT(CONCATENATE("'2018-04 (Д)'!K",TEXT(MATCH($C78,'2018-04 (Д)'!$C$2:$C$100,0)+1,0)))="Н/Д",INDIRECT(CONCATENATE("'2018-03 (Д)'!K",TEXT(MATCH($C78,'2018-03 (Д)'!$C$2:$C$100,0)+1,0))))),"Н/Д",((INDIRECT(CONCATENATE("'2018-04 (Д)'!K",TEXT(MATCH($C78,'2018-04 (Д)'!$C$2:$C$100,0)+1,0)))-INDIRECT(CONCATENATE("'2018-03 (Д)'!K",TEXT(MATCH($C78,'2018-03 (Д)'!$C$2:$C$100,0)+1,0))))/INDIRECT(CONCATENATE("'2018-03 (Д)'!K",TEXT(MATCH($C78,'2018-03 (Д)'!$C$2:$C$100,0)+1,0))))*100)</f>
        <v>131.64467761314472</v>
      </c>
      <c r="BU78" s="9">
        <f ca="1">IF(OR(INDIRECT(CONCATENATE("'2018-05 (Д)'!K",TEXT(MATCH($C78,'2018-05 (Д)'!$C$2:$C$100,0)+1,0)))="Н/Д",INDIRECT(CONCATENATE("'2018-04 (Д)'!K",TEXT(MATCH($C78,'2018-04 (Д)'!$C$2:$C$100,0)+1,0)))="Н/Д",AND(INDIRECT(CONCATENATE("'2018-05 (Д)'!K",TEXT(MATCH($C78,'2018-05 (Д)'!$C$2:$C$100,0)+1,0)))="Н/Д",INDIRECT(CONCATENATE("'2018-04 (Д)'!K",TEXT(MATCH($C78,'2018-04 (Д)'!$C$2:$C$100,0)+1,0))))),"Н/Д",((INDIRECT(CONCATENATE("'2018-05 (Д)'!K",TEXT(MATCH($C78,'2018-05 (Д)'!$C$2:$C$100,0)+1,0)))-INDIRECT(CONCATENATE("'2018-04 (Д)'!K",TEXT(MATCH($C78,'2018-04 (Д)'!$C$2:$C$100,0)+1,0))))/INDIRECT(CONCATENATE("'2018-04 (Д)'!K",TEXT(MATCH($C78,'2018-04 (Д)'!$C$2:$C$100,0)+1,0))))*100)</f>
        <v>160.9132914345295</v>
      </c>
      <c r="BV78" s="9">
        <f ca="1">IF(OR(INDIRECT(CONCATENATE("'2018-06 (Д)'!K",TEXT(MATCH($C78,'2018-06 (Д)'!$C$2:$C$100,0)+1,0)))="Н/Д",INDIRECT(CONCATENATE("'2018-05 (Д)'!K",TEXT(MATCH($C78,'2018-05 (Д)'!$C$2:$C$100,0)+1,0)))="Н/Д",AND(INDIRECT(CONCATENATE("'2018-06 (Д)'!K",TEXT(MATCH($C78,'2018-06 (Д)'!$C$2:$C$100,0)+1,0)))="Н/Д",INDIRECT(CONCATENATE("'2018-05 (Д)'!K",TEXT(MATCH($C78,'2018-05 (Д)'!$C$2:$C$100,0)+1,0))))),"Н/Д",((INDIRECT(CONCATENATE("'2018-06 (Д)'!K",TEXT(MATCH($C78,'2018-06 (Д)'!$C$2:$C$100,0)+1,0)))-INDIRECT(CONCATENATE("'2018-05 (Д)'!K",TEXT(MATCH($C78,'2018-05 (Д)'!$C$2:$C$100,0)+1,0))))/INDIRECT(CONCATENATE("'2018-05 (Д)'!K",TEXT(MATCH($C78,'2018-05 (Д)'!$C$2:$C$100,0)+1,0))))*100)</f>
        <v>-74.517941011521003</v>
      </c>
      <c r="BW78" s="9">
        <f ca="1">IF(OR(INDIRECT(CONCATENATE("'2018-07 (Д)'!K",TEXT(MATCH($C78,'2018-07 (Д)'!$C$2:$C$100,0)+1,0)))="Н/Д",INDIRECT(CONCATENATE("'2018-06 (Д)'!K",TEXT(MATCH($C78,'2018-06 (Д)'!$C$2:$C$100,0)+1,0)))="Н/Д",AND(INDIRECT(CONCATENATE("'2018-07 (Д)'!K",TEXT(MATCH($C78,'2018-07 (Д)'!$C$2:$C$100,0)+1,0)))="Н/Д",INDIRECT(CONCATENATE("'2018-06 (Д)'!K",TEXT(MATCH($C78,'2018-06 (Д)'!$C$2:$C$100,0)+1,0))))),"Н/Д",((INDIRECT(CONCATENATE("'2018-07 (Д)'!K",TEXT(MATCH($C78,'2018-07 (Д)'!$C$2:$C$100,0)+1,0)))-INDIRECT(CONCATENATE("'2018-06 (Д)'!K",TEXT(MATCH($C78,'2018-06 (Д)'!$C$2:$C$100,0)+1,0))))/INDIRECT(CONCATENATE("'2018-06 (Д)'!K",TEXT(MATCH($C78,'2018-06 (Д)'!$C$2:$C$100,0)+1,0))))*100)</f>
        <v>-55.736771425967611</v>
      </c>
      <c r="BX78" s="9">
        <f ca="1">IF(OR(INDIRECT(CONCATENATE("'2018-08 (Д)'!K",TEXT(MATCH($C78,'2018-08 (Д)'!$C$2:$C$100,0)+1,0)))="Н/Д",INDIRECT(CONCATENATE("'2018-07 (Д)'!K",TEXT(MATCH($C78,'2018-07 (Д)'!$C$2:$C$100,0)+1,0)))="Н/Д",AND(INDIRECT(CONCATENATE("'2018-08 (Д)'!K",TEXT(MATCH($C78,'2018-08 (Д)'!$C$2:$C$100,0)+1,0)))="Н/Д",INDIRECT(CONCATENATE("'2018-07 (Д)'!K",TEXT(MATCH($C78,'2018-07 (Д)'!$C$2:$C$100,0)+1,0))))),"Н/Д",((INDIRECT(CONCATENATE("'2018-08 (Д)'!K",TEXT(MATCH($C78,'2018-08 (Д)'!$C$2:$C$100,0)+1,0)))-INDIRECT(CONCATENATE("'2018-07 (Д)'!K",TEXT(MATCH($C78,'2018-07 (Д)'!$C$2:$C$100,0)+1,0))))/INDIRECT(CONCATENATE("'2018-07 (Д)'!K",TEXT(MATCH($C78,'2018-07 (Д)'!$C$2:$C$100,0)+1,0))))*100)</f>
        <v>601.76635535097444</v>
      </c>
      <c r="BY78" s="9">
        <f ca="1">IF(OR(INDIRECT(CONCATENATE("'2018-09 (Д)'!K",TEXT(MATCH($C78,'2018-09 (Д)'!$C$2:$C$100,0)+1,0)))="Н/Д",INDIRECT(CONCATENATE("'2018-08 (Д)'!K",TEXT(MATCH($C78,'2018-08 (Д)'!$C$2:$C$100,0)+1,0)))="Н/Д",AND(INDIRECT(CONCATENATE("'2018-09 (Д)'!K",TEXT(MATCH($C78,'2018-09 (Д)'!$C$2:$C$100,0)+1,0)))="Н/Д",INDIRECT(CONCATENATE("'2018-08 (Д)'!K",TEXT(MATCH($C78,'2018-08 (Д)'!$C$2:$C$100,0)+1,0))))),"Н/Д",((INDIRECT(CONCATENATE("'2018-09 (Д)'!K",TEXT(MATCH($C78,'2018-09 (Д)'!$C$2:$C$100,0)+1,0)))-INDIRECT(CONCATENATE("'2018-08 (Д)'!K",TEXT(MATCH($C78,'2018-08 (Д)'!$C$2:$C$100,0)+1,0))))/INDIRECT(CONCATENATE("'2018-08 (Д)'!K",TEXT(MATCH($C78,'2018-08 (Д)'!$C$2:$C$100,0)+1,0))))*100)</f>
        <v>-84.858698942298687</v>
      </c>
      <c r="BZ78" s="9">
        <f ca="1">IF(OR(INDIRECT(CONCATENATE("'2018-10 (Д)'!K",TEXT(MATCH($C78,'2018-10 (Д)'!$C$2:$C$100,0)+1,0)))="Н/Д",INDIRECT(CONCATENATE("'2018-09 (Д)'!K",TEXT(MATCH($C78,'2018-09 (Д)'!$C$2:$C$100,0)+1,0)))="Н/Д",AND(INDIRECT(CONCATENATE("'2018-10 (Д)'!K",TEXT(MATCH($C78,'2018-10 (Д)'!$C$2:$C$100,0)+1,0)))="Н/Д",INDIRECT(CONCATENATE("'2018-09 (Д)'!K",TEXT(MATCH($C78,'2018-09 (Д)'!$C$2:$C$100,0)+1,0))))),"Н/Д",((INDIRECT(CONCATENATE("'2018-10 (Д)'!K",TEXT(MATCH($C78,'2018-10 (Д)'!$C$2:$C$100,0)+1,0)))-INDIRECT(CONCATENATE("'2018-09 (Д)'!K",TEXT(MATCH($C78,'2018-09 (Д)'!$C$2:$C$100,0)+1,0))))/INDIRECT(CONCATENATE("'2018-09 (Д)'!K",TEXT(MATCH($C78,'2018-09 (Д)'!$C$2:$C$100,0)+1,0))))*100)</f>
        <v>-43.570350117036867</v>
      </c>
      <c r="CA78" s="9">
        <f ca="1">IF(OR(INDIRECT(CONCATENATE("'2018-11 (Д)'!K",TEXT(MATCH($C78,'2018-11 (Д)'!$C$2:$C$100,0)+1,0)))="Н/Д",INDIRECT(CONCATENATE("'2018-10 (Д)'!K",TEXT(MATCH($C78,'2018-10 (Д)'!$C$2:$C$100,0)+1,0)))="Н/Д",AND(INDIRECT(CONCATENATE("'2018-11 (Д)'!K",TEXT(MATCH($C78,'2018-11 (Д)'!$C$2:$C$100,0)+1,0)))="Н/Д",INDIRECT(CONCATENATE("'2018-10 (Д)'!K",TEXT(MATCH($C78,'2018-10 (Д)'!$C$2:$C$100,0)+1,0))))),"Н/Д",((INDIRECT(CONCATENATE("'2018-11 (Д)'!K",TEXT(MATCH($C78,'2018-11 (Д)'!$C$2:$C$100,0)+1,0)))-INDIRECT(CONCATENATE("'2018-10 (Д)'!K",TEXT(MATCH($C78,'2018-10 (Д)'!$C$2:$C$100,0)+1,0))))/INDIRECT(CONCATENATE("'2018-10 (Д)'!K",TEXT(MATCH($C78,'2018-10 (Д)'!$C$2:$C$100,0)+1,0))))*100)</f>
        <v>1147.2119089471939</v>
      </c>
      <c r="CB78" s="9">
        <f ca="1">IF(OR(INDIRECT(CONCATENATE("'2018-12 (Д)'!K",TEXT(MATCH($C78,'2018-12 (Д)'!$C$2:$C$100,0)+1,0)))="Н/Д",INDIRECT(CONCATENATE("'2018-11 (Д)'!K",TEXT(MATCH($C78,'2018-11 (Д)'!$C$2:$C$100,0)+1,0)))="Н/Д",AND(INDIRECT(CONCATENATE("'2018-12 (Д)'!K",TEXT(MATCH($C78,'2018-12 (Д)'!$C$2:$C$100,0)+1,0)))="Н/Д",INDIRECT(CONCATENATE("'2018-11 (Д)'!K",TEXT(MATCH($C78,'2018-11 (Д)'!$C$2:$C$100,0)+1,0))))),"Н/Д",((INDIRECT(CONCATENATE("'2018-12 (Д)'!K",TEXT(MATCH($C78,'2018-12 (Д)'!$C$2:$C$100,0)+1,0)))-INDIRECT(CONCATENATE("'2018-11 (Д)'!K",TEXT(MATCH($C78,'2018-11 (Д)'!$C$2:$C$100,0)+1,0))))/INDIRECT(CONCATENATE("'2018-11 (Д)'!K",TEXT(MATCH($C78,'2018-11 (Д)'!$C$2:$C$100,0)+1,0))))*100)</f>
        <v>-87.647195284578657</v>
      </c>
      <c r="CC78" s="9"/>
      <c r="CD78" s="9">
        <f ca="1">IF(OR(INDIRECT(CONCATENATE("'2018-03 (Д)'!L",TEXT(MATCH($C78,'2018-03 (Д)'!$C$2:$C$100,0)+1,0)))="Н/Д",INDIRECT(CONCATENATE("'2018-02 (Д)'!L",TEXT(MATCH($C78,'2018-02 (Д)'!$C$2:$C$100,0)+1,0)))="Н/Д",AND(INDIRECT(CONCATENATE("'2018-03 (Д)'!L",TEXT(MATCH($C78,'2018-03 (Д)'!$C$2:$C$100,0)+1,0)))="Н/Д",INDIRECT(CONCATENATE("'2018-02 (Д)'!L",TEXT(MATCH($C78,'2018-02 (Д)'!$C$2:$C$100,0)+1,0))))),"Н/Д",((INDIRECT(CONCATENATE("'2018-03 (Д)'!L",TEXT(MATCH($C78,'2018-03 (Д)'!$C$2:$C$100,0)+1,0)))-INDIRECT(CONCATENATE("'2018-02 (Д)'!L",TEXT(MATCH($C78,'2018-02 (Д)'!$C$2:$C$100,0)+1,0))))/INDIRECT(CONCATENATE("'2018-02 (Д)'!L",TEXT(MATCH($C78,'2018-02 (Д)'!$C$2:$C$100,0)+1,0))))*100)</f>
        <v>-2.8189241272639656</v>
      </c>
      <c r="CE78" s="9">
        <f ca="1">IF(OR(INDIRECT(CONCATENATE("'2018-04 (Д)'!L",TEXT(MATCH($C78,'2018-04 (Д)'!$C$2:$C$100,0)+1,0)))="Н/Д",INDIRECT(CONCATENATE("'2018-03 (Д)'!L",TEXT(MATCH($C78,'2018-03 (Д)'!$C$2:$C$100,0)+1,0)))="Н/Д",AND(INDIRECT(CONCATENATE("'2018-04 (Д)'!L",TEXT(MATCH($C78,'2018-04 (Д)'!$C$2:$C$100,0)+1,0)))="Н/Д",INDIRECT(CONCATENATE("'2018-03 (Д)'!L",TEXT(MATCH($C78,'2018-03 (Д)'!$C$2:$C$100,0)+1,0))))),"Н/Д",((INDIRECT(CONCATENATE("'2018-04 (Д)'!L",TEXT(MATCH($C78,'2018-04 (Д)'!$C$2:$C$100,0)+1,0)))-INDIRECT(CONCATENATE("'2018-03 (Д)'!L",TEXT(MATCH($C78,'2018-03 (Д)'!$C$2:$C$100,0)+1,0))))/INDIRECT(CONCATENATE("'2018-03 (Д)'!L",TEXT(MATCH($C78,'2018-03 (Д)'!$C$2:$C$100,0)+1,0))))*100)</f>
        <v>201.89590595307635</v>
      </c>
      <c r="CF78" s="9">
        <f ca="1">IF(OR(INDIRECT(CONCATENATE("'2018-05 (Д)'!L",TEXT(MATCH($C78,'2018-05 (Д)'!$C$2:$C$100,0)+1,0)))="Н/Д",INDIRECT(CONCATENATE("'2018-04 (Д)'!L",TEXT(MATCH($C78,'2018-04 (Д)'!$C$2:$C$100,0)+1,0)))="Н/Д",AND(INDIRECT(CONCATENATE("'2018-05 (Д)'!L",TEXT(MATCH($C78,'2018-05 (Д)'!$C$2:$C$100,0)+1,0)))="Н/Д",INDIRECT(CONCATENATE("'2018-04 (Д)'!L",TEXT(MATCH($C78,'2018-04 (Д)'!$C$2:$C$100,0)+1,0))))),"Н/Д",((INDIRECT(CONCATENATE("'2018-05 (Д)'!L",TEXT(MATCH($C78,'2018-05 (Д)'!$C$2:$C$100,0)+1,0)))-INDIRECT(CONCATENATE("'2018-04 (Д)'!L",TEXT(MATCH($C78,'2018-04 (Д)'!$C$2:$C$100,0)+1,0))))/INDIRECT(CONCATENATE("'2018-04 (Д)'!L",TEXT(MATCH($C78,'2018-04 (Д)'!$C$2:$C$100,0)+1,0))))*100)</f>
        <v>73.899790394319908</v>
      </c>
      <c r="CG78" s="9">
        <f ca="1">IF(OR(INDIRECT(CONCATENATE("'2018-06 (Д)'!L",TEXT(MATCH($C78,'2018-06 (Д)'!$C$2:$C$100,0)+1,0)))="Н/Д",INDIRECT(CONCATENATE("'2018-05 (Д)'!L",TEXT(MATCH($C78,'2018-05 (Д)'!$C$2:$C$100,0)+1,0)))="Н/Д",AND(INDIRECT(CONCATENATE("'2018-06 (Д)'!L",TEXT(MATCH($C78,'2018-06 (Д)'!$C$2:$C$100,0)+1,0)))="Н/Д",INDIRECT(CONCATENATE("'2018-05 (Д)'!L",TEXT(MATCH($C78,'2018-05 (Д)'!$C$2:$C$100,0)+1,0))))),"Н/Д",((INDIRECT(CONCATENATE("'2018-06 (Д)'!L",TEXT(MATCH($C78,'2018-06 (Д)'!$C$2:$C$100,0)+1,0)))-INDIRECT(CONCATENATE("'2018-05 (Д)'!L",TEXT(MATCH($C78,'2018-05 (Д)'!$C$2:$C$100,0)+1,0))))/INDIRECT(CONCATENATE("'2018-05 (Д)'!L",TEXT(MATCH($C78,'2018-05 (Д)'!$C$2:$C$100,0)+1,0))))*100)</f>
        <v>-55.314733620497023</v>
      </c>
      <c r="CH78" s="9">
        <f ca="1">IF(OR(INDIRECT(CONCATENATE("'2018-07 (Д)'!L",TEXT(MATCH($C78,'2018-07 (Д)'!$C$2:$C$100,0)+1,0)))="Н/Д",INDIRECT(CONCATENATE("'2018-06 (Д)'!L",TEXT(MATCH($C78,'2018-06 (Д)'!$C$2:$C$100,0)+1,0)))="Н/Д",AND(INDIRECT(CONCATENATE("'2018-07 (Д)'!L",TEXT(MATCH($C78,'2018-07 (Д)'!$C$2:$C$100,0)+1,0)))="Н/Д",INDIRECT(CONCATENATE("'2018-06 (Д)'!L",TEXT(MATCH($C78,'2018-06 (Д)'!$C$2:$C$100,0)+1,0))))),"Н/Д",((INDIRECT(CONCATENATE("'2018-07 (Д)'!L",TEXT(MATCH($C78,'2018-07 (Д)'!$C$2:$C$100,0)+1,0)))-INDIRECT(CONCATENATE("'2018-06 (Д)'!L",TEXT(MATCH($C78,'2018-06 (Д)'!$C$2:$C$100,0)+1,0))))/INDIRECT(CONCATENATE("'2018-06 (Д)'!L",TEXT(MATCH($C78,'2018-06 (Д)'!$C$2:$C$100,0)+1,0))))*100)</f>
        <v>-81.876908130913208</v>
      </c>
      <c r="CI78" s="9">
        <f ca="1">IF(OR(INDIRECT(CONCATENATE("'2018-08 (Д)'!L",TEXT(MATCH($C78,'2018-08 (Д)'!$C$2:$C$100,0)+1,0)))="Н/Д",INDIRECT(CONCATENATE("'2018-07 (Д)'!L",TEXT(MATCH($C78,'2018-07 (Д)'!$C$2:$C$100,0)+1,0)))="Н/Д",AND(INDIRECT(CONCATENATE("'2018-08 (Д)'!L",TEXT(MATCH($C78,'2018-08 (Д)'!$C$2:$C$100,0)+1,0)))="Н/Д",INDIRECT(CONCATENATE("'2018-07 (Д)'!L",TEXT(MATCH($C78,'2018-07 (Д)'!$C$2:$C$100,0)+1,0))))),"Н/Д",((INDIRECT(CONCATENATE("'2018-08 (Д)'!L",TEXT(MATCH($C78,'2018-08 (Д)'!$C$2:$C$100,0)+1,0)))-INDIRECT(CONCATENATE("'2018-07 (Д)'!L",TEXT(MATCH($C78,'2018-07 (Д)'!$C$2:$C$100,0)+1,0))))/INDIRECT(CONCATENATE("'2018-07 (Д)'!L",TEXT(MATCH($C78,'2018-07 (Д)'!$C$2:$C$100,0)+1,0))))*100)</f>
        <v>1319.246530468617</v>
      </c>
      <c r="CJ78" s="9">
        <f ca="1">IF(OR(INDIRECT(CONCATENATE("'2018-09 (Д)'!L",TEXT(MATCH($C78,'2018-09 (Д)'!$C$2:$C$100,0)+1,0)))="Н/Д",INDIRECT(CONCATENATE("'2018-08 (Д)'!L",TEXT(MATCH($C78,'2018-08 (Д)'!$C$2:$C$100,0)+1,0)))="Н/Д",AND(INDIRECT(CONCATENATE("'2018-09 (Д)'!L",TEXT(MATCH($C78,'2018-09 (Д)'!$C$2:$C$100,0)+1,0)))="Н/Д",INDIRECT(CONCATENATE("'2018-08 (Д)'!L",TEXT(MATCH($C78,'2018-08 (Д)'!$C$2:$C$100,0)+1,0))))),"Н/Д",((INDIRECT(CONCATENATE("'2018-09 (Д)'!L",TEXT(MATCH($C78,'2018-09 (Д)'!$C$2:$C$100,0)+1,0)))-INDIRECT(CONCATENATE("'2018-08 (Д)'!L",TEXT(MATCH($C78,'2018-08 (Д)'!$C$2:$C$100,0)+1,0))))/INDIRECT(CONCATENATE("'2018-08 (Д)'!L",TEXT(MATCH($C78,'2018-08 (Д)'!$C$2:$C$100,0)+1,0))))*100)</f>
        <v>-83.115936380593539</v>
      </c>
      <c r="CK78" s="9">
        <f ca="1">IF(OR(INDIRECT(CONCATENATE("'2018-10 (Д)'!L",TEXT(MATCH($C78,'2018-10 (Д)'!$C$2:$C$100,0)+1,0)))="Н/Д",INDIRECT(CONCATENATE("'2018-09 (Д)'!L",TEXT(MATCH($C78,'2018-09 (Д)'!$C$2:$C$100,0)+1,0)))="Н/Д",AND(INDIRECT(CONCATENATE("'2018-10 (Д)'!L",TEXT(MATCH($C78,'2018-10 (Д)'!$C$2:$C$100,0)+1,0)))="Н/Д",INDIRECT(CONCATENATE("'2018-09 (Д)'!L",TEXT(MATCH($C78,'2018-09 (Д)'!$C$2:$C$100,0)+1,0))))),"Н/Д",((INDIRECT(CONCATENATE("'2018-10 (Д)'!L",TEXT(MATCH($C78,'2018-10 (Д)'!$C$2:$C$100,0)+1,0)))-INDIRECT(CONCATENATE("'2018-09 (Д)'!L",TEXT(MATCH($C78,'2018-09 (Д)'!$C$2:$C$100,0)+1,0))))/INDIRECT(CONCATENATE("'2018-09 (Д)'!L",TEXT(MATCH($C78,'2018-09 (Д)'!$C$2:$C$100,0)+1,0))))*100)</f>
        <v>-25.877547401139495</v>
      </c>
      <c r="CL78" s="9">
        <f ca="1">IF(OR(INDIRECT(CONCATENATE("'2018-11 (Д)'!L",TEXT(MATCH($C78,'2018-11 (Д)'!$C$2:$C$100,0)+1,0)))="Н/Д",INDIRECT(CONCATENATE("'2018-10 (Д)'!L",TEXT(MATCH($C78,'2018-10 (Д)'!$C$2:$C$100,0)+1,0)))="Н/Д",AND(INDIRECT(CONCATENATE("'2018-11 (Д)'!L",TEXT(MATCH($C78,'2018-11 (Д)'!$C$2:$C$100,0)+1,0)))="Н/Д",INDIRECT(CONCATENATE("'2018-10 (Д)'!L",TEXT(MATCH($C78,'2018-10 (Д)'!$C$2:$C$100,0)+1,0))))),"Н/Д",((INDIRECT(CONCATENATE("'2018-11 (Д)'!L",TEXT(MATCH($C78,'2018-11 (Д)'!$C$2:$C$100,0)+1,0)))-INDIRECT(CONCATENATE("'2018-10 (Д)'!L",TEXT(MATCH($C78,'2018-10 (Д)'!$C$2:$C$100,0)+1,0))))/INDIRECT(CONCATENATE("'2018-10 (Д)'!L",TEXT(MATCH($C78,'2018-10 (Д)'!$C$2:$C$100,0)+1,0))))*100)</f>
        <v>816.61445500009881</v>
      </c>
      <c r="CM78" s="9">
        <f ca="1">IF(OR(INDIRECT(CONCATENATE("'2018-12 (Д)'!L",TEXT(MATCH($C78,'2018-12 (Д)'!$C$2:$C$100,0)+1,0)))="Н/Д",INDIRECT(CONCATENATE("'2018-11 (Д)'!L",TEXT(MATCH($C78,'2018-11 (Д)'!$C$2:$C$100,0)+1,0)))="Н/Д",AND(INDIRECT(CONCATENATE("'2018-12 (Д)'!L",TEXT(MATCH($C78,'2018-12 (Д)'!$C$2:$C$100,0)+1,0)))="Н/Д",INDIRECT(CONCATENATE("'2018-11 (Д)'!L",TEXT(MATCH($C78,'2018-11 (Д)'!$C$2:$C$100,0)+1,0))))),"Н/Д",((INDIRECT(CONCATENATE("'2018-12 (Д)'!L",TEXT(MATCH($C78,'2018-12 (Д)'!$C$2:$C$100,0)+1,0)))-INDIRECT(CONCATENATE("'2018-11 (Д)'!L",TEXT(MATCH($C78,'2018-11 (Д)'!$C$2:$C$100,0)+1,0))))/INDIRECT(CONCATENATE("'2018-11 (Д)'!L",TEXT(MATCH($C78,'2018-11 (Д)'!$C$2:$C$100,0)+1,0))))*100)</f>
        <v>-53.527900995694864</v>
      </c>
      <c r="CN78" s="9"/>
      <c r="CO78" s="9">
        <f ca="1">IF(OR(INDIRECT(CONCATENATE("'2018-03 (Д)'!M",TEXT(MATCH($C78,'2018-03 (Д)'!$C$2:$C$100,0)+1,0)))="Н/Д",INDIRECT(CONCATENATE("'2018-02 (Д)'!M",TEXT(MATCH($C78,'2018-02 (Д)'!$C$2:$C$100,0)+1,0)))="Н/Д",AND(INDIRECT(CONCATENATE("'2018-03 (Д)'!M",TEXT(MATCH($C78,'2018-03 (Д)'!$C$2:$C$100,0)+1,0)))="Н/Д",INDIRECT(CONCATENATE("'2018-02 (Д)'!M",TEXT(MATCH($C78,'2018-02 (Д)'!$C$2:$C$100,0)+1,0))))),"Н/Д",((INDIRECT(CONCATENATE("'2018-03 (Д)'!M",TEXT(MATCH($C78,'2018-03 (Д)'!$C$2:$C$100,0)+1,0)))-INDIRECT(CONCATENATE("'2018-02 (Д)'!M",TEXT(MATCH($C78,'2018-02 (Д)'!$C$2:$C$100,0)+1,0))))/INDIRECT(CONCATENATE("'2018-02 (Д)'!M",TEXT(MATCH($C78,'2018-02 (Д)'!$C$2:$C$100,0)+1,0))))*100)</f>
        <v>-49.561054133869021</v>
      </c>
      <c r="CP78" s="9">
        <f ca="1">IF(OR(INDIRECT(CONCATENATE("'2018-04 (Д)'!M",TEXT(MATCH($C78,'2018-04 (Д)'!$C$2:$C$100,0)+1,0)))="Н/Д",INDIRECT(CONCATENATE("'2018-03 (Д)'!M",TEXT(MATCH($C78,'2018-03 (Д)'!$C$2:$C$100,0)+1,0)))="Н/Д",AND(INDIRECT(CONCATENATE("'2018-04 (Д)'!M",TEXT(MATCH($C78,'2018-04 (Д)'!$C$2:$C$100,0)+1,0)))="Н/Д",INDIRECT(CONCATENATE("'2018-03 (Д)'!M",TEXT(MATCH($C78,'2018-03 (Д)'!$C$2:$C$100,0)+1,0))))),"Н/Д",((INDIRECT(CONCATENATE("'2018-04 (Д)'!M",TEXT(MATCH($C78,'2018-04 (Д)'!$C$2:$C$100,0)+1,0)))-INDIRECT(CONCATENATE("'2018-03 (Д)'!M",TEXT(MATCH($C78,'2018-03 (Д)'!$C$2:$C$100,0)+1,0))))/INDIRECT(CONCATENATE("'2018-03 (Д)'!M",TEXT(MATCH($C78,'2018-03 (Д)'!$C$2:$C$100,0)+1,0))))*100)</f>
        <v>87.523606980572438</v>
      </c>
      <c r="CQ78" s="9">
        <f ca="1">IF(OR(INDIRECT(CONCATENATE("'2018-05 (Д)'!M",TEXT(MATCH($C78,'2018-05 (Д)'!$C$2:$C$100,0)+1,0)))="Н/Д",INDIRECT(CONCATENATE("'2018-04 (Д)'!M",TEXT(MATCH($C78,'2018-04 (Д)'!$C$2:$C$100,0)+1,0)))="Н/Д",AND(INDIRECT(CONCATENATE("'2018-05 (Д)'!M",TEXT(MATCH($C78,'2018-05 (Д)'!$C$2:$C$100,0)+1,0)))="Н/Д",INDIRECT(CONCATENATE("'2018-04 (Д)'!M",TEXT(MATCH($C78,'2018-04 (Д)'!$C$2:$C$100,0)+1,0))))),"Н/Д",((INDIRECT(CONCATENATE("'2018-05 (Д)'!M",TEXT(MATCH($C78,'2018-05 (Д)'!$C$2:$C$100,0)+1,0)))-INDIRECT(CONCATENATE("'2018-04 (Д)'!M",TEXT(MATCH($C78,'2018-04 (Д)'!$C$2:$C$100,0)+1,0))))/INDIRECT(CONCATENATE("'2018-04 (Д)'!M",TEXT(MATCH($C78,'2018-04 (Д)'!$C$2:$C$100,0)+1,0))))*100)</f>
        <v>34.683305532694945</v>
      </c>
      <c r="CR78" s="9">
        <f ca="1">IF(OR(INDIRECT(CONCATENATE("'2018-06 (Д)'!M",TEXT(MATCH($C78,'2018-06 (Д)'!$C$2:$C$100,0)+1,0)))="Н/Д",INDIRECT(CONCATENATE("'2018-05 (Д)'!M",TEXT(MATCH($C78,'2018-05 (Д)'!$C$2:$C$100,0)+1,0)))="Н/Д",AND(INDIRECT(CONCATENATE("'2018-06 (Д)'!M",TEXT(MATCH($C78,'2018-06 (Д)'!$C$2:$C$100,0)+1,0)))="Н/Д",INDIRECT(CONCATENATE("'2018-05 (Д)'!M",TEXT(MATCH($C78,'2018-05 (Д)'!$C$2:$C$100,0)+1,0))))),"Н/Д",((INDIRECT(CONCATENATE("'2018-06 (Д)'!M",TEXT(MATCH($C78,'2018-06 (Д)'!$C$2:$C$100,0)+1,0)))-INDIRECT(CONCATENATE("'2018-05 (Д)'!M",TEXT(MATCH($C78,'2018-05 (Д)'!$C$2:$C$100,0)+1,0))))/INDIRECT(CONCATENATE("'2018-05 (Д)'!M",TEXT(MATCH($C78,'2018-05 (Д)'!$C$2:$C$100,0)+1,0))))*100)</f>
        <v>-41.434291847451888</v>
      </c>
      <c r="CS78" s="9">
        <f ca="1">IF(OR(INDIRECT(CONCATENATE("'2018-07 (Д)'!M",TEXT(MATCH($C78,'2018-07 (Д)'!$C$2:$C$100,0)+1,0)))="Н/Д",INDIRECT(CONCATENATE("'2018-06 (Д)'!M",TEXT(MATCH($C78,'2018-06 (Д)'!$C$2:$C$100,0)+1,0)))="Н/Д",AND(INDIRECT(CONCATENATE("'2018-07 (Д)'!M",TEXT(MATCH($C78,'2018-07 (Д)'!$C$2:$C$100,0)+1,0)))="Н/Д",INDIRECT(CONCATENATE("'2018-06 (Д)'!M",TEXT(MATCH($C78,'2018-06 (Д)'!$C$2:$C$100,0)+1,0))))),"Н/Д",((INDIRECT(CONCATENATE("'2018-07 (Д)'!M",TEXT(MATCH($C78,'2018-07 (Д)'!$C$2:$C$100,0)+1,0)))-INDIRECT(CONCATENATE("'2018-06 (Д)'!M",TEXT(MATCH($C78,'2018-06 (Д)'!$C$2:$C$100,0)+1,0))))/INDIRECT(CONCATENATE("'2018-06 (Д)'!M",TEXT(MATCH($C78,'2018-06 (Д)'!$C$2:$C$100,0)+1,0))))*100)</f>
        <v>68.739124356261158</v>
      </c>
      <c r="CT78" s="9">
        <f ca="1">IF(OR(INDIRECT(CONCATENATE("'2018-08 (Д)'!M",TEXT(MATCH($C78,'2018-08 (Д)'!$C$2:$C$100,0)+1,0)))="Н/Д",INDIRECT(CONCATENATE("'2018-07 (Д)'!M",TEXT(MATCH($C78,'2018-07 (Д)'!$C$2:$C$100,0)+1,0)))="Н/Д",AND(INDIRECT(CONCATENATE("'2018-08 (Д)'!M",TEXT(MATCH($C78,'2018-08 (Д)'!$C$2:$C$100,0)+1,0)))="Н/Д",INDIRECT(CONCATENATE("'2018-07 (Д)'!M",TEXT(MATCH($C78,'2018-07 (Д)'!$C$2:$C$100,0)+1,0))))),"Н/Д",((INDIRECT(CONCATENATE("'2018-08 (Д)'!M",TEXT(MATCH($C78,'2018-08 (Д)'!$C$2:$C$100,0)+1,0)))-INDIRECT(CONCATENATE("'2018-07 (Д)'!M",TEXT(MATCH($C78,'2018-07 (Д)'!$C$2:$C$100,0)+1,0))))/INDIRECT(CONCATENATE("'2018-07 (Д)'!M",TEXT(MATCH($C78,'2018-07 (Д)'!$C$2:$C$100,0)+1,0))))*100)</f>
        <v>6.6536019793450292</v>
      </c>
      <c r="CU78" s="9">
        <f ca="1">IF(OR(INDIRECT(CONCATENATE("'2018-09 (Д)'!M",TEXT(MATCH($C78,'2018-09 (Д)'!$C$2:$C$100,0)+1,0)))="Н/Д",INDIRECT(CONCATENATE("'2018-08 (Д)'!M",TEXT(MATCH($C78,'2018-08 (Д)'!$C$2:$C$100,0)+1,0)))="Н/Д",AND(INDIRECT(CONCATENATE("'2018-09 (Д)'!M",TEXT(MATCH($C78,'2018-09 (Д)'!$C$2:$C$100,0)+1,0)))="Н/Д",INDIRECT(CONCATENATE("'2018-08 (Д)'!M",TEXT(MATCH($C78,'2018-08 (Д)'!$C$2:$C$100,0)+1,0))))),"Н/Д",((INDIRECT(CONCATENATE("'2018-09 (Д)'!M",TEXT(MATCH($C78,'2018-09 (Д)'!$C$2:$C$100,0)+1,0)))-INDIRECT(CONCATENATE("'2018-08 (Д)'!M",TEXT(MATCH($C78,'2018-08 (Д)'!$C$2:$C$100,0)+1,0))))/INDIRECT(CONCATENATE("'2018-08 (Д)'!M",TEXT(MATCH($C78,'2018-08 (Д)'!$C$2:$C$100,0)+1,0))))*100)</f>
        <v>14.827849875937481</v>
      </c>
      <c r="CV78" s="9">
        <f ca="1">IF(OR(INDIRECT(CONCATENATE("'2018-10 (Д)'!M",TEXT(MATCH($C78,'2018-10 (Д)'!$C$2:$C$100,0)+1,0)))="Н/Д",INDIRECT(CONCATENATE("'2018-09 (Д)'!M",TEXT(MATCH($C78,'2018-09 (Д)'!$C$2:$C$100,0)+1,0)))="Н/Д",AND(INDIRECT(CONCATENATE("'2018-10 (Д)'!M",TEXT(MATCH($C78,'2018-10 (Д)'!$C$2:$C$100,0)+1,0)))="Н/Д",INDIRECT(CONCATENATE("'2018-09 (Д)'!M",TEXT(MATCH($C78,'2018-09 (Д)'!$C$2:$C$100,0)+1,0))))),"Н/Д",((INDIRECT(CONCATENATE("'2018-10 (Д)'!M",TEXT(MATCH($C78,'2018-10 (Д)'!$C$2:$C$100,0)+1,0)))-INDIRECT(CONCATENATE("'2018-09 (Д)'!M",TEXT(MATCH($C78,'2018-09 (Д)'!$C$2:$C$100,0)+1,0))))/INDIRECT(CONCATENATE("'2018-09 (Д)'!M",TEXT(MATCH($C78,'2018-09 (Д)'!$C$2:$C$100,0)+1,0))))*100)</f>
        <v>22.037232624798442</v>
      </c>
      <c r="CW78" s="9">
        <f ca="1">IF(OR(INDIRECT(CONCATENATE("'2018-11 (Д)'!M",TEXT(MATCH($C78,'2018-11 (Д)'!$C$2:$C$100,0)+1,0)))="Н/Д",INDIRECT(CONCATENATE("'2018-10 (Д)'!M",TEXT(MATCH($C78,'2018-10 (Д)'!$C$2:$C$100,0)+1,0)))="Н/Д",AND(INDIRECT(CONCATENATE("'2018-11 (Д)'!M",TEXT(MATCH($C78,'2018-11 (Д)'!$C$2:$C$100,0)+1,0)))="Н/Д",INDIRECT(CONCATENATE("'2018-10 (Д)'!M",TEXT(MATCH($C78,'2018-10 (Д)'!$C$2:$C$100,0)+1,0))))),"Н/Д",((INDIRECT(CONCATENATE("'2018-11 (Д)'!M",TEXT(MATCH($C78,'2018-11 (Д)'!$C$2:$C$100,0)+1,0)))-INDIRECT(CONCATENATE("'2018-10 (Д)'!M",TEXT(MATCH($C78,'2018-10 (Д)'!$C$2:$C$100,0)+1,0))))/INDIRECT(CONCATENATE("'2018-10 (Д)'!M",TEXT(MATCH($C78,'2018-10 (Д)'!$C$2:$C$100,0)+1,0))))*100)</f>
        <v>-22.381228779252975</v>
      </c>
      <c r="CX78" s="9">
        <f ca="1">IF(OR(INDIRECT(CONCATENATE("'2018-12 (Д)'!M",TEXT(MATCH($C78,'2018-12 (Д)'!$C$2:$C$100,0)+1,0)))="Н/Д",INDIRECT(CONCATENATE("'2018-11 (Д)'!M",TEXT(MATCH($C78,'2018-11 (Д)'!$C$2:$C$100,0)+1,0)))="Н/Д",AND(INDIRECT(CONCATENATE("'2018-12 (Д)'!M",TEXT(MATCH($C78,'2018-12 (Д)'!$C$2:$C$100,0)+1,0)))="Н/Д",INDIRECT(CONCATENATE("'2018-11 (Д)'!M",TEXT(MATCH($C78,'2018-11 (Д)'!$C$2:$C$100,0)+1,0))))),"Н/Д",((INDIRECT(CONCATENATE("'2018-12 (Д)'!M",TEXT(MATCH($C78,'2018-12 (Д)'!$C$2:$C$100,0)+1,0)))-INDIRECT(CONCATENATE("'2018-11 (Д)'!M",TEXT(MATCH($C78,'2018-11 (Д)'!$C$2:$C$100,0)+1,0))))/INDIRECT(CONCATENATE("'2018-11 (Д)'!M",TEXT(MATCH($C78,'2018-11 (Д)'!$C$2:$C$100,0)+1,0))))*100)</f>
        <v>-19.553195520827138</v>
      </c>
      <c r="CY78" s="9"/>
      <c r="CZ78" s="9">
        <f ca="1">IF(OR(INDIRECT(CONCATENATE("'2018-03 (Д)'!N",TEXT(MATCH($C78,'2018-03 (Д)'!$C$2:$C$100,0)+1,0)))="Н/Д",INDIRECT(CONCATENATE("'2018-02 (Д)'!N",TEXT(MATCH($C78,'2018-02 (Д)'!$C$2:$C$100,0)+1,0)))="Н/Д",AND(INDIRECT(CONCATENATE("'2018-03 (Д)'!N",TEXT(MATCH($C78,'2018-03 (Д)'!$C$2:$C$100,0)+1,0)))="Н/Д",INDIRECT(CONCATENATE("'2018-02 (Д)'!N",TEXT(MATCH($C78,'2018-02 (Д)'!$C$2:$C$100,0)+1,0))))),"Н/Д",((INDIRECT(CONCATENATE("'2018-03 (Д)'!N",TEXT(MATCH($C78,'2018-03 (Д)'!$C$2:$C$100,0)+1,0)))-INDIRECT(CONCATENATE("'2018-02 (Д)'!N",TEXT(MATCH($C78,'2018-02 (Д)'!$C$2:$C$100,0)+1,0))))/INDIRECT(CONCATENATE("'2018-02 (Д)'!N",TEXT(MATCH($C78,'2018-02 (Д)'!$C$2:$C$100,0)+1,0))))*100)</f>
        <v>156.87342642408581</v>
      </c>
      <c r="DA78" s="9">
        <f ca="1">IF(OR(INDIRECT(CONCATENATE("'2018-04 (Д)'!N",TEXT(MATCH($C78,'2018-04 (Д)'!$C$2:$C$100,0)+1,0)))="Н/Д",INDIRECT(CONCATENATE("'2018-03 (Д)'!N",TEXT(MATCH($C78,'2018-03 (Д)'!$C$2:$C$100,0)+1,0)))="Н/Д",AND(INDIRECT(CONCATENATE("'2018-04 (Д)'!N",TEXT(MATCH($C78,'2018-04 (Д)'!$C$2:$C$100,0)+1,0)))="Н/Д",INDIRECT(CONCATENATE("'2018-03 (Д)'!N",TEXT(MATCH($C78,'2018-03 (Д)'!$C$2:$C$100,0)+1,0))))),"Н/Д",((INDIRECT(CONCATENATE("'2018-04 (Д)'!N",TEXT(MATCH($C78,'2018-04 (Д)'!$C$2:$C$100,0)+1,0)))-INDIRECT(CONCATENATE("'2018-03 (Д)'!N",TEXT(MATCH($C78,'2018-03 (Д)'!$C$2:$C$100,0)+1,0))))/INDIRECT(CONCATENATE("'2018-03 (Д)'!N",TEXT(MATCH($C78,'2018-03 (Д)'!$C$2:$C$100,0)+1,0))))*100)</f>
        <v>64.690010891720789</v>
      </c>
      <c r="DB78" s="9">
        <f ca="1">IF(OR(INDIRECT(CONCATENATE("'2018-05 (Д)'!N",TEXT(MATCH($C78,'2018-05 (Д)'!$C$2:$C$100,0)+1,0)))="Н/Д",INDIRECT(CONCATENATE("'2018-04 (Д)'!N",TEXT(MATCH($C78,'2018-04 (Д)'!$C$2:$C$100,0)+1,0)))="Н/Д",AND(INDIRECT(CONCATENATE("'2018-05 (Д)'!N",TEXT(MATCH($C78,'2018-05 (Д)'!$C$2:$C$100,0)+1,0)))="Н/Д",INDIRECT(CONCATENATE("'2018-04 (Д)'!N",TEXT(MATCH($C78,'2018-04 (Д)'!$C$2:$C$100,0)+1,0))))),"Н/Д",((INDIRECT(CONCATENATE("'2018-05 (Д)'!N",TEXT(MATCH($C78,'2018-05 (Д)'!$C$2:$C$100,0)+1,0)))-INDIRECT(CONCATENATE("'2018-04 (Д)'!N",TEXT(MATCH($C78,'2018-04 (Д)'!$C$2:$C$100,0)+1,0))))/INDIRECT(CONCATENATE("'2018-04 (Д)'!N",TEXT(MATCH($C78,'2018-04 (Д)'!$C$2:$C$100,0)+1,0))))*100)</f>
        <v>40.904247677854428</v>
      </c>
      <c r="DC78" s="9">
        <f ca="1">IF(OR(INDIRECT(CONCATENATE("'2018-06 (Д)'!N",TEXT(MATCH($C78,'2018-06 (Д)'!$C$2:$C$100,0)+1,0)))="Н/Д",INDIRECT(CONCATENATE("'2018-05 (Д)'!N",TEXT(MATCH($C78,'2018-05 (Д)'!$C$2:$C$100,0)+1,0)))="Н/Д",AND(INDIRECT(CONCATENATE("'2018-06 (Д)'!N",TEXT(MATCH($C78,'2018-06 (Д)'!$C$2:$C$100,0)+1,0)))="Н/Д",INDIRECT(CONCATENATE("'2018-05 (Д)'!N",TEXT(MATCH($C78,'2018-05 (Д)'!$C$2:$C$100,0)+1,0))))),"Н/Д",((INDIRECT(CONCATENATE("'2018-06 (Д)'!N",TEXT(MATCH($C78,'2018-06 (Д)'!$C$2:$C$100,0)+1,0)))-INDIRECT(CONCATENATE("'2018-05 (Д)'!N",TEXT(MATCH($C78,'2018-05 (Д)'!$C$2:$C$100,0)+1,0))))/INDIRECT(CONCATENATE("'2018-05 (Д)'!N",TEXT(MATCH($C78,'2018-05 (Д)'!$C$2:$C$100,0)+1,0))))*100)</f>
        <v>27.273085488933983</v>
      </c>
      <c r="DD78" s="9">
        <f ca="1">IF(OR(INDIRECT(CONCATENATE("'2018-07 (Д)'!N",TEXT(MATCH($C78,'2018-07 (Д)'!$C$2:$C$100,0)+1,0)))="Н/Д",INDIRECT(CONCATENATE("'2018-06 (Д)'!N",TEXT(MATCH($C78,'2018-06 (Д)'!$C$2:$C$100,0)+1,0)))="Н/Д",AND(INDIRECT(CONCATENATE("'2018-07 (Д)'!N",TEXT(MATCH($C78,'2018-07 (Д)'!$C$2:$C$100,0)+1,0)))="Н/Д",INDIRECT(CONCATENATE("'2018-06 (Д)'!N",TEXT(MATCH($C78,'2018-06 (Д)'!$C$2:$C$100,0)+1,0))))),"Н/Д",((INDIRECT(CONCATENATE("'2018-07 (Д)'!N",TEXT(MATCH($C78,'2018-07 (Д)'!$C$2:$C$100,0)+1,0)))-INDIRECT(CONCATENATE("'2018-06 (Д)'!N",TEXT(MATCH($C78,'2018-06 (Д)'!$C$2:$C$100,0)+1,0))))/INDIRECT(CONCATENATE("'2018-06 (Д)'!N",TEXT(MATCH($C78,'2018-06 (Д)'!$C$2:$C$100,0)+1,0))))*100)</f>
        <v>24.354795773655482</v>
      </c>
      <c r="DE78" s="9">
        <f ca="1">IF(OR(INDIRECT(CONCATENATE("'2018-08 (Д)'!N",TEXT(MATCH($C78,'2018-08 (Д)'!$C$2:$C$100,0)+1,0)))="Н/Д",INDIRECT(CONCATENATE("'2018-07 (Д)'!N",TEXT(MATCH($C78,'2018-07 (Д)'!$C$2:$C$100,0)+1,0)))="Н/Д",AND(INDIRECT(CONCATENATE("'2018-08 (Д)'!N",TEXT(MATCH($C78,'2018-08 (Д)'!$C$2:$C$100,0)+1,0)))="Н/Д",INDIRECT(CONCATENATE("'2018-07 (Д)'!N",TEXT(MATCH($C78,'2018-07 (Д)'!$C$2:$C$100,0)+1,0))))),"Н/Д",((INDIRECT(CONCATENATE("'2018-08 (Д)'!N",TEXT(MATCH($C78,'2018-08 (Д)'!$C$2:$C$100,0)+1,0)))-INDIRECT(CONCATENATE("'2018-07 (Д)'!N",TEXT(MATCH($C78,'2018-07 (Д)'!$C$2:$C$100,0)+1,0))))/INDIRECT(CONCATENATE("'2018-07 (Д)'!N",TEXT(MATCH($C78,'2018-07 (Д)'!$C$2:$C$100,0)+1,0))))*100)</f>
        <v>19.342869337340826</v>
      </c>
      <c r="DF78" s="9">
        <f ca="1">IF(OR(INDIRECT(CONCATENATE("'2018-09 (Д)'!N",TEXT(MATCH($C78,'2018-09 (Д)'!$C$2:$C$100,0)+1,0)))="Н/Д",INDIRECT(CONCATENATE("'2018-08 (Д)'!N",TEXT(MATCH($C78,'2018-08 (Д)'!$C$2:$C$100,0)+1,0)))="Н/Д",AND(INDIRECT(CONCATENATE("'2018-09 (Д)'!N",TEXT(MATCH($C78,'2018-09 (Д)'!$C$2:$C$100,0)+1,0)))="Н/Д",INDIRECT(CONCATENATE("'2018-08 (Д)'!N",TEXT(MATCH($C78,'2018-08 (Д)'!$C$2:$C$100,0)+1,0))))),"Н/Д",((INDIRECT(CONCATENATE("'2018-09 (Д)'!N",TEXT(MATCH($C78,'2018-09 (Д)'!$C$2:$C$100,0)+1,0)))-INDIRECT(CONCATENATE("'2018-08 (Д)'!N",TEXT(MATCH($C78,'2018-08 (Д)'!$C$2:$C$100,0)+1,0))))/INDIRECT(CONCATENATE("'2018-08 (Д)'!N",TEXT(MATCH($C78,'2018-08 (Д)'!$C$2:$C$100,0)+1,0))))*100)</f>
        <v>13.556947080674236</v>
      </c>
      <c r="DG78" s="9">
        <f ca="1">IF(OR(INDIRECT(CONCATENATE("'2018-10 (Д)'!N",TEXT(MATCH($C78,'2018-10 (Д)'!$C$2:$C$100,0)+1,0)))="Н/Д",INDIRECT(CONCATENATE("'2018-09 (Д)'!N",TEXT(MATCH($C78,'2018-09 (Д)'!$C$2:$C$100,0)+1,0)))="Н/Д",AND(INDIRECT(CONCATENATE("'2018-10 (Д)'!N",TEXT(MATCH($C78,'2018-10 (Д)'!$C$2:$C$100,0)+1,0)))="Н/Д",INDIRECT(CONCATENATE("'2018-09 (Д)'!N",TEXT(MATCH($C78,'2018-09 (Д)'!$C$2:$C$100,0)+1,0))))),"Н/Д",((INDIRECT(CONCATENATE("'2018-10 (Д)'!N",TEXT(MATCH($C78,'2018-10 (Д)'!$C$2:$C$100,0)+1,0)))-INDIRECT(CONCATENATE("'2018-09 (Д)'!N",TEXT(MATCH($C78,'2018-09 (Д)'!$C$2:$C$100,0)+1,0))))/INDIRECT(CONCATENATE("'2018-09 (Д)'!N",TEXT(MATCH($C78,'2018-09 (Д)'!$C$2:$C$100,0)+1,0))))*100)</f>
        <v>11.529229859339345</v>
      </c>
      <c r="DH78" s="9">
        <f ca="1">IF(OR(INDIRECT(CONCATENATE("'2018-11 (Д)'!N",TEXT(MATCH($C78,'2018-11 (Д)'!$C$2:$C$100,0)+1,0)))="Н/Д",INDIRECT(CONCATENATE("'2018-10 (Д)'!N",TEXT(MATCH($C78,'2018-10 (Д)'!$C$2:$C$100,0)+1,0)))="Н/Д",AND(INDIRECT(CONCATENATE("'2018-11 (Д)'!N",TEXT(MATCH($C78,'2018-11 (Д)'!$C$2:$C$100,0)+1,0)))="Н/Д",INDIRECT(CONCATENATE("'2018-10 (Д)'!N",TEXT(MATCH($C78,'2018-10 (Д)'!$C$2:$C$100,0)+1,0))))),"Н/Д",((INDIRECT(CONCATENATE("'2018-11 (Д)'!N",TEXT(MATCH($C78,'2018-11 (Д)'!$C$2:$C$100,0)+1,0)))-INDIRECT(CONCATENATE("'2018-10 (Д)'!N",TEXT(MATCH($C78,'2018-10 (Д)'!$C$2:$C$100,0)+1,0))))/INDIRECT(CONCATENATE("'2018-10 (Д)'!N",TEXT(MATCH($C78,'2018-10 (Д)'!$C$2:$C$100,0)+1,0))))*100)</f>
        <v>11.887210056368639</v>
      </c>
      <c r="DI78" s="9">
        <f ca="1">IF(OR(INDIRECT(CONCATENATE("'2018-12 (Д)'!N",TEXT(MATCH($C78,'2018-12 (Д)'!$C$2:$C$100,0)+1,0)))="Н/Д",INDIRECT(CONCATENATE("'2018-11 (Д)'!N",TEXT(MATCH($C78,'2018-11 (Д)'!$C$2:$C$100,0)+1,0)))="Н/Д",AND(INDIRECT(CONCATENATE("'2018-12 (Д)'!N",TEXT(MATCH($C78,'2018-12 (Д)'!$C$2:$C$100,0)+1,0)))="Н/Д",INDIRECT(CONCATENATE("'2018-11 (Д)'!N",TEXT(MATCH($C78,'2018-11 (Д)'!$C$2:$C$100,0)+1,0))))),"Н/Д",((INDIRECT(CONCATENATE("'2018-12 (Д)'!N",TEXT(MATCH($C78,'2018-12 (Д)'!$C$2:$C$100,0)+1,0)))-INDIRECT(CONCATENATE("'2018-11 (Д)'!N",TEXT(MATCH($C78,'2018-11 (Д)'!$C$2:$C$100,0)+1,0))))/INDIRECT(CONCATENATE("'2018-11 (Д)'!N",TEXT(MATCH($C78,'2018-11 (Д)'!$C$2:$C$100,0)+1,0))))*100)</f>
        <v>11.776319277461342</v>
      </c>
      <c r="DJ78" s="9"/>
      <c r="DK78" s="9">
        <f ca="1">IF(OR(INDIRECT(CONCATENATE("'2018-03 (Д)'!O",TEXT(MATCH($C78,'2018-03 (Д)'!$C$2:$C$100,0)+1,0)))="Н/Д",INDIRECT(CONCATENATE("'2018-02 (Д)'!O",TEXT(MATCH($C78,'2018-02 (Д)'!$C$2:$C$100,0)+1,0)))="Н/Д",AND(INDIRECT(CONCATENATE("'2018-03 (Д)'!O",TEXT(MATCH($C78,'2018-03 (Д)'!$C$2:$C$100,0)+1,0)))="Н/Д",INDIRECT(CONCATENATE("'2018-02 (Д)'!O",TEXT(MATCH($C78,'2018-02 (Д)'!$C$2:$C$100,0)+1,0))))),"Н/Д",((INDIRECT(CONCATENATE("'2018-03 (Д)'!O",TEXT(MATCH($C78,'2018-03 (Д)'!$C$2:$C$100,0)+1,0)))-INDIRECT(CONCATENATE("'2018-02 (Д)'!O",TEXT(MATCH($C78,'2018-02 (Д)'!$C$2:$C$100,0)+1,0))))/INDIRECT(CONCATENATE("'2018-02 (Д)'!O",TEXT(MATCH($C78,'2018-02 (Д)'!$C$2:$C$100,0)+1,0))))*100)</f>
        <v>-3735.2542372881358</v>
      </c>
      <c r="DL78" s="9">
        <f ca="1">IF(OR(INDIRECT(CONCATENATE("'2018-04 (Д)'!O",TEXT(MATCH($C78,'2018-04 (Д)'!$C$2:$C$100,0)+1,0)))="Н/Д",INDIRECT(CONCATENATE("'2018-03 (Д)'!O",TEXT(MATCH($C78,'2018-03 (Д)'!$C$2:$C$100,0)+1,0)))="Н/Д",AND(INDIRECT(CONCATENATE("'2018-04 (Д)'!O",TEXT(MATCH($C78,'2018-04 (Д)'!$C$2:$C$100,0)+1,0)))="Н/Д",INDIRECT(CONCATENATE("'2018-03 (Д)'!O",TEXT(MATCH($C78,'2018-03 (Д)'!$C$2:$C$100,0)+1,0))))),"Н/Д",((INDIRECT(CONCATENATE("'2018-04 (Д)'!O",TEXT(MATCH($C78,'2018-04 (Д)'!$C$2:$C$100,0)+1,0)))-INDIRECT(CONCATENATE("'2018-03 (Д)'!O",TEXT(MATCH($C78,'2018-03 (Д)'!$C$2:$C$100,0)+1,0))))/INDIRECT(CONCATENATE("'2018-03 (Д)'!O",TEXT(MATCH($C78,'2018-03 (Д)'!$C$2:$C$100,0)+1,0))))*100)</f>
        <v>790.90152928011935</v>
      </c>
      <c r="DM78" s="9">
        <f ca="1">IF(OR(INDIRECT(CONCATENATE("'2018-05 (Д)'!O",TEXT(MATCH($C78,'2018-05 (Д)'!$C$2:$C$100,0)+1,0)))="Н/Д",INDIRECT(CONCATENATE("'2018-04 (Д)'!O",TEXT(MATCH($C78,'2018-04 (Д)'!$C$2:$C$100,0)+1,0)))="Н/Д",AND(INDIRECT(CONCATENATE("'2018-05 (Д)'!O",TEXT(MATCH($C78,'2018-05 (Д)'!$C$2:$C$100,0)+1,0)))="Н/Д",INDIRECT(CONCATENATE("'2018-04 (Д)'!O",TEXT(MATCH($C78,'2018-04 (Д)'!$C$2:$C$100,0)+1,0))))),"Н/Д",((INDIRECT(CONCATENATE("'2018-05 (Д)'!O",TEXT(MATCH($C78,'2018-05 (Д)'!$C$2:$C$100,0)+1,0)))-INDIRECT(CONCATENATE("'2018-04 (Д)'!O",TEXT(MATCH($C78,'2018-04 (Д)'!$C$2:$C$100,0)+1,0))))/INDIRECT(CONCATENATE("'2018-04 (Д)'!O",TEXT(MATCH($C78,'2018-04 (Д)'!$C$2:$C$100,0)+1,0))))*100)</f>
        <v>-19.912439025717731</v>
      </c>
      <c r="DN78" s="9">
        <f ca="1">IF(OR(INDIRECT(CONCATENATE("'2018-06 (Д)'!O",TEXT(MATCH($C78,'2018-06 (Д)'!$C$2:$C$100,0)+1,0)))="Н/Д",INDIRECT(CONCATENATE("'2018-05 (Д)'!O",TEXT(MATCH($C78,'2018-05 (Д)'!$C$2:$C$100,0)+1,0)))="Н/Д",AND(INDIRECT(CONCATENATE("'2018-06 (Д)'!O",TEXT(MATCH($C78,'2018-06 (Д)'!$C$2:$C$100,0)+1,0)))="Н/Д",INDIRECT(CONCATENATE("'2018-05 (Д)'!O",TEXT(MATCH($C78,'2018-05 (Д)'!$C$2:$C$100,0)+1,0))))),"Н/Д",((INDIRECT(CONCATENATE("'2018-06 (Д)'!O",TEXT(MATCH($C78,'2018-06 (Д)'!$C$2:$C$100,0)+1,0)))-INDIRECT(CONCATENATE("'2018-05 (Д)'!O",TEXT(MATCH($C78,'2018-05 (Д)'!$C$2:$C$100,0)+1,0))))/INDIRECT(CONCATENATE("'2018-05 (Д)'!O",TEXT(MATCH($C78,'2018-05 (Д)'!$C$2:$C$100,0)+1,0))))*100)</f>
        <v>-95.602063257979921</v>
      </c>
      <c r="DO78" s="9">
        <f ca="1">IF(OR(INDIRECT(CONCATENATE("'2018-07 (Д)'!O",TEXT(MATCH($C78,'2018-07 (Д)'!$C$2:$C$100,0)+1,0)))="Н/Д",INDIRECT(CONCATENATE("'2018-06 (Д)'!O",TEXT(MATCH($C78,'2018-06 (Д)'!$C$2:$C$100,0)+1,0)))="Н/Д",AND(INDIRECT(CONCATENATE("'2018-07 (Д)'!O",TEXT(MATCH($C78,'2018-07 (Д)'!$C$2:$C$100,0)+1,0)))="Н/Д",INDIRECT(CONCATENATE("'2018-06 (Д)'!O",TEXT(MATCH($C78,'2018-06 (Д)'!$C$2:$C$100,0)+1,0))))),"Н/Д",((INDIRECT(CONCATENATE("'2018-07 (Д)'!O",TEXT(MATCH($C78,'2018-07 (Д)'!$C$2:$C$100,0)+1,0)))-INDIRECT(CONCATENATE("'2018-06 (Д)'!O",TEXT(MATCH($C78,'2018-06 (Д)'!$C$2:$C$100,0)+1,0))))/INDIRECT(CONCATENATE("'2018-06 (Д)'!O",TEXT(MATCH($C78,'2018-06 (Д)'!$C$2:$C$100,0)+1,0))))*100)</f>
        <v>-848.96467287942278</v>
      </c>
      <c r="DP78" s="9">
        <f ca="1">IF(OR(INDIRECT(CONCATENATE("'2018-08 (Д)'!O",TEXT(MATCH($C78,'2018-08 (Д)'!$C$2:$C$100,0)+1,0)))="Н/Д",INDIRECT(CONCATENATE("'2018-07 (Д)'!O",TEXT(MATCH($C78,'2018-07 (Д)'!$C$2:$C$100,0)+1,0)))="Н/Д",AND(INDIRECT(CONCATENATE("'2018-08 (Д)'!O",TEXT(MATCH($C78,'2018-08 (Д)'!$C$2:$C$100,0)+1,0)))="Н/Д",INDIRECT(CONCATENATE("'2018-07 (Д)'!O",TEXT(MATCH($C78,'2018-07 (Д)'!$C$2:$C$100,0)+1,0))))),"Н/Д",((INDIRECT(CONCATENATE("'2018-08 (Д)'!O",TEXT(MATCH($C78,'2018-08 (Д)'!$C$2:$C$100,0)+1,0)))-INDIRECT(CONCATENATE("'2018-07 (Д)'!O",TEXT(MATCH($C78,'2018-07 (Д)'!$C$2:$C$100,0)+1,0))))/INDIRECT(CONCATENATE("'2018-07 (Д)'!O",TEXT(MATCH($C78,'2018-07 (Д)'!$C$2:$C$100,0)+1,0))))*100)</f>
        <v>-512.14098325792065</v>
      </c>
      <c r="DQ78" s="9">
        <f ca="1">IF(OR(INDIRECT(CONCATENATE("'2018-09 (Д)'!O",TEXT(MATCH($C78,'2018-09 (Д)'!$C$2:$C$100,0)+1,0)))="Н/Д",INDIRECT(CONCATENATE("'2018-08 (Д)'!O",TEXT(MATCH($C78,'2018-08 (Д)'!$C$2:$C$100,0)+1,0)))="Н/Д",AND(INDIRECT(CONCATENATE("'2018-09 (Д)'!O",TEXT(MATCH($C78,'2018-09 (Д)'!$C$2:$C$100,0)+1,0)))="Н/Д",INDIRECT(CONCATENATE("'2018-08 (Д)'!O",TEXT(MATCH($C78,'2018-08 (Д)'!$C$2:$C$100,0)+1,0))))),"Н/Д",((INDIRECT(CONCATENATE("'2018-09 (Д)'!O",TEXT(MATCH($C78,'2018-09 (Д)'!$C$2:$C$100,0)+1,0)))-INDIRECT(CONCATENATE("'2018-08 (Д)'!O",TEXT(MATCH($C78,'2018-08 (Д)'!$C$2:$C$100,0)+1,0))))/INDIRECT(CONCATENATE("'2018-08 (Д)'!O",TEXT(MATCH($C78,'2018-08 (Д)'!$C$2:$C$100,0)+1,0))))*100)</f>
        <v>-70.441745881075349</v>
      </c>
      <c r="DR78" s="9">
        <f ca="1">IF(OR(INDIRECT(CONCATENATE("'2018-10 (Д)'!O",TEXT(MATCH($C78,'2018-10 (Д)'!$C$2:$C$100,0)+1,0)))="Н/Д",INDIRECT(CONCATENATE("'2018-09 (Д)'!O",TEXT(MATCH($C78,'2018-09 (Д)'!$C$2:$C$100,0)+1,0)))="Н/Д",AND(INDIRECT(CONCATENATE("'2018-10 (Д)'!O",TEXT(MATCH($C78,'2018-10 (Д)'!$C$2:$C$100,0)+1,0)))="Н/Д",INDIRECT(CONCATENATE("'2018-09 (Д)'!O",TEXT(MATCH($C78,'2018-09 (Д)'!$C$2:$C$100,0)+1,0))))),"Н/Д",((INDIRECT(CONCATENATE("'2018-10 (Д)'!O",TEXT(MATCH($C78,'2018-10 (Д)'!$C$2:$C$100,0)+1,0)))-INDIRECT(CONCATENATE("'2018-09 (Д)'!O",TEXT(MATCH($C78,'2018-09 (Д)'!$C$2:$C$100,0)+1,0))))/INDIRECT(CONCATENATE("'2018-09 (Д)'!O",TEXT(MATCH($C78,'2018-09 (Д)'!$C$2:$C$100,0)+1,0))))*100)</f>
        <v>166.04402118332152</v>
      </c>
      <c r="DS78" s="9">
        <f ca="1">IF(OR(INDIRECT(CONCATENATE("'2018-11 (Д)'!O",TEXT(MATCH($C78,'2018-11 (Д)'!$C$2:$C$100,0)+1,0)))="Н/Д",INDIRECT(CONCATENATE("'2018-10 (Д)'!O",TEXT(MATCH($C78,'2018-10 (Д)'!$C$2:$C$100,0)+1,0)))="Н/Д",AND(INDIRECT(CONCATENATE("'2018-11 (Д)'!O",TEXT(MATCH($C78,'2018-11 (Д)'!$C$2:$C$100,0)+1,0)))="Н/Д",INDIRECT(CONCATENATE("'2018-10 (Д)'!O",TEXT(MATCH($C78,'2018-10 (Д)'!$C$2:$C$100,0)+1,0))))),"Н/Д",((INDIRECT(CONCATENATE("'2018-11 (Д)'!O",TEXT(MATCH($C78,'2018-11 (Д)'!$C$2:$C$100,0)+1,0)))-INDIRECT(CONCATENATE("'2018-10 (Д)'!O",TEXT(MATCH($C78,'2018-10 (Д)'!$C$2:$C$100,0)+1,0))))/INDIRECT(CONCATENATE("'2018-10 (Д)'!O",TEXT(MATCH($C78,'2018-10 (Д)'!$C$2:$C$100,0)+1,0))))*100)</f>
        <v>-85.011071859847178</v>
      </c>
      <c r="DT78" s="9">
        <f ca="1">IF(OR(INDIRECT(CONCATENATE("'2018-12 (Д)'!O",TEXT(MATCH($C78,'2018-12 (Д)'!$C$2:$C$100,0)+1,0)))="Н/Д",INDIRECT(CONCATENATE("'2018-11 (Д)'!O",TEXT(MATCH($C78,'2018-11 (Д)'!$C$2:$C$100,0)+1,0)))="Н/Д",AND(INDIRECT(CONCATENATE("'2018-12 (Д)'!O",TEXT(MATCH($C78,'2018-12 (Д)'!$C$2:$C$100,0)+1,0)))="Н/Д",INDIRECT(CONCATENATE("'2018-11 (Д)'!O",TEXT(MATCH($C78,'2018-11 (Д)'!$C$2:$C$100,0)+1,0))))),"Н/Д",((INDIRECT(CONCATENATE("'2018-12 (Д)'!O",TEXT(MATCH($C78,'2018-12 (Д)'!$C$2:$C$100,0)+1,0)))-INDIRECT(CONCATENATE("'2018-11 (Д)'!O",TEXT(MATCH($C78,'2018-11 (Д)'!$C$2:$C$100,0)+1,0))))/INDIRECT(CONCATENATE("'2018-11 (Д)'!O",TEXT(MATCH($C78,'2018-11 (Д)'!$C$2:$C$100,0)+1,0))))*100)</f>
        <v>1087.2253676194318</v>
      </c>
      <c r="DU78" s="9"/>
      <c r="DV78" s="9">
        <f ca="1">IF(OR(INDIRECT(CONCATENATE("'2018-03 (Д)'!P",TEXT(MATCH($C78,'2018-03 (Д)'!$C$2:$C$100,0)+1,0)))="Н/Д",INDIRECT(CONCATENATE("'2018-02 (Д)'!P",TEXT(MATCH($C78,'2018-02 (Д)'!$C$2:$C$100,0)+1,0)))="Н/Д",AND(INDIRECT(CONCATENATE("'2018-03 (Д)'!P",TEXT(MATCH($C78,'2018-03 (Д)'!$C$2:$C$100,0)+1,0)))="Н/Д",INDIRECT(CONCATENATE("'2018-02 (Д)'!P",TEXT(MATCH($C78,'2018-02 (Д)'!$C$2:$C$100,0)+1,0))))),"Н/Д",((INDIRECT(CONCATENATE("'2018-03 (Д)'!P",TEXT(MATCH($C78,'2018-03 (Д)'!$C$2:$C$100,0)+1,0)))-INDIRECT(CONCATENATE("'2018-02 (Д)'!P",TEXT(MATCH($C78,'2018-02 (Д)'!$C$2:$C$100,0)+1,0))))/INDIRECT(CONCATENATE("'2018-02 (Д)'!P",TEXT(MATCH($C78,'2018-02 (Д)'!$C$2:$C$100,0)+1,0))))*100)</f>
        <v>-9.7056818652594075</v>
      </c>
      <c r="DW78" s="9">
        <f ca="1">IF(OR(INDIRECT(CONCATENATE("'2018-04 (Д)'!P",TEXT(MATCH($C78,'2018-04 (Д)'!$C$2:$C$100,0)+1,0)))="Н/Д",INDIRECT(CONCATENATE("'2018-03 (Д)'!P",TEXT(MATCH($C78,'2018-03 (Д)'!$C$2:$C$100,0)+1,0)))="Н/Д",AND(INDIRECT(CONCATENATE("'2018-04 (Д)'!P",TEXT(MATCH($C78,'2018-04 (Д)'!$C$2:$C$100,0)+1,0)))="Н/Д",INDIRECT(CONCATENATE("'2018-03 (Д)'!P",TEXT(MATCH($C78,'2018-03 (Д)'!$C$2:$C$100,0)+1,0))))),"Н/Д",((INDIRECT(CONCATENATE("'2018-04 (Д)'!P",TEXT(MATCH($C78,'2018-04 (Д)'!$C$2:$C$100,0)+1,0)))-INDIRECT(CONCATENATE("'2018-03 (Д)'!P",TEXT(MATCH($C78,'2018-03 (Д)'!$C$2:$C$100,0)+1,0))))/INDIRECT(CONCATENATE("'2018-03 (Д)'!P",TEXT(MATCH($C78,'2018-03 (Д)'!$C$2:$C$100,0)+1,0))))*100)</f>
        <v>19.98609504628859</v>
      </c>
      <c r="DX78" s="9">
        <f ca="1">IF(OR(INDIRECT(CONCATENATE("'2018-05 (Д)'!P",TEXT(MATCH($C78,'2018-05 (Д)'!$C$2:$C$100,0)+1,0)))="Н/Д",INDIRECT(CONCATENATE("'2018-04 (Д)'!P",TEXT(MATCH($C78,'2018-04 (Д)'!$C$2:$C$100,0)+1,0)))="Н/Д",AND(INDIRECT(CONCATENATE("'2018-05 (Д)'!P",TEXT(MATCH($C78,'2018-05 (Д)'!$C$2:$C$100,0)+1,0)))="Н/Д",INDIRECT(CONCATENATE("'2018-04 (Д)'!P",TEXT(MATCH($C78,'2018-04 (Д)'!$C$2:$C$100,0)+1,0))))),"Н/Д",((INDIRECT(CONCATENATE("'2018-05 (Д)'!P",TEXT(MATCH($C78,'2018-05 (Д)'!$C$2:$C$100,0)+1,0)))-INDIRECT(CONCATENATE("'2018-04 (Д)'!P",TEXT(MATCH($C78,'2018-04 (Д)'!$C$2:$C$100,0)+1,0))))/INDIRECT(CONCATENATE("'2018-04 (Д)'!P",TEXT(MATCH($C78,'2018-04 (Д)'!$C$2:$C$100,0)+1,0))))*100)</f>
        <v>-8.0620356277832741</v>
      </c>
      <c r="DY78" s="9">
        <f ca="1">IF(OR(INDIRECT(CONCATENATE("'2018-06 (Д)'!P",TEXT(MATCH($C78,'2018-06 (Д)'!$C$2:$C$100,0)+1,0)))="Н/Д",INDIRECT(CONCATENATE("'2018-05 (Д)'!P",TEXT(MATCH($C78,'2018-05 (Д)'!$C$2:$C$100,0)+1,0)))="Н/Д",AND(INDIRECT(CONCATENATE("'2018-06 (Д)'!P",TEXT(MATCH($C78,'2018-06 (Д)'!$C$2:$C$100,0)+1,0)))="Н/Д",INDIRECT(CONCATENATE("'2018-05 (Д)'!P",TEXT(MATCH($C78,'2018-05 (Д)'!$C$2:$C$100,0)+1,0))))),"Н/Д",((INDIRECT(CONCATENATE("'2018-06 (Д)'!P",TEXT(MATCH($C78,'2018-06 (Д)'!$C$2:$C$100,0)+1,0)))-INDIRECT(CONCATENATE("'2018-05 (Д)'!P",TEXT(MATCH($C78,'2018-05 (Д)'!$C$2:$C$100,0)+1,0))))/INDIRECT(CONCATENATE("'2018-05 (Д)'!P",TEXT(MATCH($C78,'2018-05 (Д)'!$C$2:$C$100,0)+1,0))))*100)</f>
        <v>3.2636103796917308</v>
      </c>
      <c r="DZ78" s="9">
        <f ca="1">IF(OR(INDIRECT(CONCATENATE("'2018-07 (Д)'!P",TEXT(MATCH($C78,'2018-07 (Д)'!$C$2:$C$100,0)+1,0)))="Н/Д",INDIRECT(CONCATENATE("'2018-06 (Д)'!P",TEXT(MATCH($C78,'2018-06 (Д)'!$C$2:$C$100,0)+1,0)))="Н/Д",AND(INDIRECT(CONCATENATE("'2018-07 (Д)'!P",TEXT(MATCH($C78,'2018-07 (Д)'!$C$2:$C$100,0)+1,0)))="Н/Д",INDIRECT(CONCATENATE("'2018-06 (Д)'!P",TEXT(MATCH($C78,'2018-06 (Д)'!$C$2:$C$100,0)+1,0))))),"Н/Д",((INDIRECT(CONCATENATE("'2018-07 (Д)'!P",TEXT(MATCH($C78,'2018-07 (Д)'!$C$2:$C$100,0)+1,0)))-INDIRECT(CONCATENATE("'2018-06 (Д)'!P",TEXT(MATCH($C78,'2018-06 (Д)'!$C$2:$C$100,0)+1,0))))/INDIRECT(CONCATENATE("'2018-06 (Д)'!P",TEXT(MATCH($C78,'2018-06 (Д)'!$C$2:$C$100,0)+1,0))))*100)</f>
        <v>-1.3342504023419404</v>
      </c>
      <c r="EA78" s="9">
        <f ca="1">IF(OR(INDIRECT(CONCATENATE("'2018-08 (Д)'!P",TEXT(MATCH($C78,'2018-08 (Д)'!$C$2:$C$100,0)+1,0)))="Н/Д",INDIRECT(CONCATENATE("'2018-07 (Д)'!P",TEXT(MATCH($C78,'2018-07 (Д)'!$C$2:$C$100,0)+1,0)))="Н/Д",AND(INDIRECT(CONCATENATE("'2018-08 (Д)'!P",TEXT(MATCH($C78,'2018-08 (Д)'!$C$2:$C$100,0)+1,0)))="Н/Д",INDIRECT(CONCATENATE("'2018-07 (Д)'!P",TEXT(MATCH($C78,'2018-07 (Д)'!$C$2:$C$100,0)+1,0))))),"Н/Д",((INDIRECT(CONCATENATE("'2018-08 (Д)'!P",TEXT(MATCH($C78,'2018-08 (Д)'!$C$2:$C$100,0)+1,0)))-INDIRECT(CONCATENATE("'2018-07 (Д)'!P",TEXT(MATCH($C78,'2018-07 (Д)'!$C$2:$C$100,0)+1,0))))/INDIRECT(CONCATENATE("'2018-07 (Д)'!P",TEXT(MATCH($C78,'2018-07 (Д)'!$C$2:$C$100,0)+1,0))))*100)</f>
        <v>-12.725871330609758</v>
      </c>
      <c r="EB78" s="9">
        <f ca="1">IF(OR(INDIRECT(CONCATENATE("'2018-09 (Д)'!P",TEXT(MATCH($C78,'2018-09 (Д)'!$C$2:$C$100,0)+1,0)))="Н/Д",INDIRECT(CONCATENATE("'2018-08 (Д)'!P",TEXT(MATCH($C78,'2018-08 (Д)'!$C$2:$C$100,0)+1,0)))="Н/Д",AND(INDIRECT(CONCATENATE("'2018-09 (Д)'!P",TEXT(MATCH($C78,'2018-09 (Д)'!$C$2:$C$100,0)+1,0)))="Н/Д",INDIRECT(CONCATENATE("'2018-08 (Д)'!P",TEXT(MATCH($C78,'2018-08 (Д)'!$C$2:$C$100,0)+1,0))))),"Н/Д",((INDIRECT(CONCATENATE("'2018-09 (Д)'!P",TEXT(MATCH($C78,'2018-09 (Д)'!$C$2:$C$100,0)+1,0)))-INDIRECT(CONCATENATE("'2018-08 (Д)'!P",TEXT(MATCH($C78,'2018-08 (Д)'!$C$2:$C$100,0)+1,0))))/INDIRECT(CONCATENATE("'2018-08 (Д)'!P",TEXT(MATCH($C78,'2018-08 (Д)'!$C$2:$C$100,0)+1,0))))*100)</f>
        <v>4.5102456033268785</v>
      </c>
      <c r="EC78" s="9">
        <f ca="1">IF(OR(INDIRECT(CONCATENATE("'2018-10 (Д)'!P",TEXT(MATCH($C78,'2018-10 (Д)'!$C$2:$C$100,0)+1,0)))="Н/Д",INDIRECT(CONCATENATE("'2018-09 (Д)'!P",TEXT(MATCH($C78,'2018-09 (Д)'!$C$2:$C$100,0)+1,0)))="Н/Д",AND(INDIRECT(CONCATENATE("'2018-10 (Д)'!P",TEXT(MATCH($C78,'2018-10 (Д)'!$C$2:$C$100,0)+1,0)))="Н/Д",INDIRECT(CONCATENATE("'2018-09 (Д)'!P",TEXT(MATCH($C78,'2018-09 (Д)'!$C$2:$C$100,0)+1,0))))),"Н/Д",((INDIRECT(CONCATENATE("'2018-10 (Д)'!P",TEXT(MATCH($C78,'2018-10 (Д)'!$C$2:$C$100,0)+1,0)))-INDIRECT(CONCATENATE("'2018-09 (Д)'!P",TEXT(MATCH($C78,'2018-09 (Д)'!$C$2:$C$100,0)+1,0))))/INDIRECT(CONCATENATE("'2018-09 (Д)'!P",TEXT(MATCH($C78,'2018-09 (Д)'!$C$2:$C$100,0)+1,0))))*100)</f>
        <v>10.600560881873287</v>
      </c>
      <c r="ED78" s="9">
        <f ca="1">IF(OR(INDIRECT(CONCATENATE("'2018-11 (Д)'!P",TEXT(MATCH($C78,'2018-11 (Д)'!$C$2:$C$100,0)+1,0)))="Н/Д",INDIRECT(CONCATENATE("'2018-10 (Д)'!P",TEXT(MATCH($C78,'2018-10 (Д)'!$C$2:$C$100,0)+1,0)))="Н/Д",AND(INDIRECT(CONCATENATE("'2018-11 (Д)'!P",TEXT(MATCH($C78,'2018-11 (Д)'!$C$2:$C$100,0)+1,0)))="Н/Д",INDIRECT(CONCATENATE("'2018-10 (Д)'!P",TEXT(MATCH($C78,'2018-10 (Д)'!$C$2:$C$100,0)+1,0))))),"Н/Д",((INDIRECT(CONCATENATE("'2018-11 (Д)'!P",TEXT(MATCH($C78,'2018-11 (Д)'!$C$2:$C$100,0)+1,0)))-INDIRECT(CONCATENATE("'2018-10 (Д)'!P",TEXT(MATCH($C78,'2018-10 (Д)'!$C$2:$C$100,0)+1,0))))/INDIRECT(CONCATENATE("'2018-10 (Д)'!P",TEXT(MATCH($C78,'2018-10 (Д)'!$C$2:$C$100,0)+1,0))))*100)</f>
        <v>4.5367717766773428</v>
      </c>
      <c r="EE78" s="9">
        <f ca="1">IF(OR(INDIRECT(CONCATENATE("'2018-12 (Д)'!P",TEXT(MATCH($C78,'2018-12 (Д)'!$C$2:$C$100,0)+1,0)))="Н/Д",INDIRECT(CONCATENATE("'2018-11 (Д)'!P",TEXT(MATCH($C78,'2018-11 (Д)'!$C$2:$C$100,0)+1,0)))="Н/Д",AND(INDIRECT(CONCATENATE("'2018-12 (Д)'!P",TEXT(MATCH($C78,'2018-12 (Д)'!$C$2:$C$100,0)+1,0)))="Н/Д",INDIRECT(CONCATENATE("'2018-11 (Д)'!P",TEXT(MATCH($C78,'2018-11 (Д)'!$C$2:$C$100,0)+1,0))))),"Н/Д",((INDIRECT(CONCATENATE("'2018-12 (Д)'!P",TEXT(MATCH($C78,'2018-12 (Д)'!$C$2:$C$100,0)+1,0)))-INDIRECT(CONCATENATE("'2018-11 (Д)'!P",TEXT(MATCH($C78,'2018-11 (Д)'!$C$2:$C$100,0)+1,0))))/INDIRECT(CONCATENATE("'2018-11 (Д)'!P",TEXT(MATCH($C78,'2018-11 (Д)'!$C$2:$C$100,0)+1,0))))*100)</f>
        <v>-7.2544641467771331</v>
      </c>
      <c r="EF78" s="9"/>
      <c r="EG78" s="9">
        <f ca="1">IF(OR(INDIRECT(CONCATENATE("'2018-03 (Д)'!Q",TEXT(MATCH($C78,'2018-03 (Д)'!$C$2:$C$100,0)+1,0)))="Н/Д",INDIRECT(CONCATENATE("'2018-02 (Д)'!Q",TEXT(MATCH($C78,'2018-02 (Д)'!$C$2:$C$100,0)+1,0)))="Н/Д",AND(INDIRECT(CONCATENATE("'2018-03 (Д)'!Q",TEXT(MATCH($C78,'2018-03 (Д)'!$C$2:$C$100,0)+1,0)))="Н/Д",INDIRECT(CONCATENATE("'2018-02 (Д)'!Q",TEXT(MATCH($C78,'2018-02 (Д)'!$C$2:$C$100,0)+1,0))))),"Н/Д",((INDIRECT(CONCATENATE("'2018-03 (Д)'!Q",TEXT(MATCH($C78,'2018-03 (Д)'!$C$2:$C$100,0)+1,0)))-INDIRECT(CONCATENATE("'2018-02 (Д)'!Q",TEXT(MATCH($C78,'2018-02 (Д)'!$C$2:$C$100,0)+1,0))))/INDIRECT(CONCATENATE("'2018-02 (Д)'!Q",TEXT(MATCH($C78,'2018-02 (Д)'!$C$2:$C$100,0)+1,0))))*100)</f>
        <v>800.63479694381579</v>
      </c>
      <c r="EH78" s="9">
        <f ca="1">IF(OR(INDIRECT(CONCATENATE("'2018-04 (Д)'!Q",TEXT(MATCH($C78,'2018-04 (Д)'!$C$2:$C$100,0)+1,0)))="Н/Д",INDIRECT(CONCATENATE("'2018-03 (Д)'!Q",TEXT(MATCH($C78,'2018-03 (Д)'!$C$2:$C$100,0)+1,0)))="Н/Д",AND(INDIRECT(CONCATENATE("'2018-04 (Д)'!Q",TEXT(MATCH($C78,'2018-04 (Д)'!$C$2:$C$100,0)+1,0)))="Н/Д",INDIRECT(CONCATENATE("'2018-03 (Д)'!Q",TEXT(MATCH($C78,'2018-03 (Д)'!$C$2:$C$100,0)+1,0))))),"Н/Д",((INDIRECT(CONCATENATE("'2018-04 (Д)'!Q",TEXT(MATCH($C78,'2018-04 (Д)'!$C$2:$C$100,0)+1,0)))-INDIRECT(CONCATENATE("'2018-03 (Д)'!Q",TEXT(MATCH($C78,'2018-03 (Д)'!$C$2:$C$100,0)+1,0))))/INDIRECT(CONCATENATE("'2018-03 (Д)'!Q",TEXT(MATCH($C78,'2018-03 (Д)'!$C$2:$C$100,0)+1,0))))*100)</f>
        <v>-55.203660394424972</v>
      </c>
      <c r="EI78" s="9">
        <f ca="1">IF(OR(INDIRECT(CONCATENATE("'2018-05 (Д)'!Q",TEXT(MATCH($C78,'2018-05 (Д)'!$C$2:$C$100,0)+1,0)))="Н/Д",INDIRECT(CONCATENATE("'2018-04 (Д)'!Q",TEXT(MATCH($C78,'2018-04 (Д)'!$C$2:$C$100,0)+1,0)))="Н/Д",AND(INDIRECT(CONCATENATE("'2018-05 (Д)'!Q",TEXT(MATCH($C78,'2018-05 (Д)'!$C$2:$C$100,0)+1,0)))="Н/Д",INDIRECT(CONCATENATE("'2018-04 (Д)'!Q",TEXT(MATCH($C78,'2018-04 (Д)'!$C$2:$C$100,0)+1,0))))),"Н/Д",((INDIRECT(CONCATENATE("'2018-05 (Д)'!Q",TEXT(MATCH($C78,'2018-05 (Д)'!$C$2:$C$100,0)+1,0)))-INDIRECT(CONCATENATE("'2018-04 (Д)'!Q",TEXT(MATCH($C78,'2018-04 (Д)'!$C$2:$C$100,0)+1,0))))/INDIRECT(CONCATENATE("'2018-04 (Д)'!Q",TEXT(MATCH($C78,'2018-04 (Д)'!$C$2:$C$100,0)+1,0))))*100)</f>
        <v>24.573350133405391</v>
      </c>
      <c r="EJ78" s="9">
        <f ca="1">IF(OR(INDIRECT(CONCATENATE("'2018-06 (Д)'!Q",TEXT(MATCH($C78,'2018-06 (Д)'!$C$2:$C$100,0)+1,0)))="Н/Д",INDIRECT(CONCATENATE("'2018-05 (Д)'!Q",TEXT(MATCH($C78,'2018-05 (Д)'!$C$2:$C$100,0)+1,0)))="Н/Д",AND(INDIRECT(CONCATENATE("'2018-06 (Д)'!Q",TEXT(MATCH($C78,'2018-06 (Д)'!$C$2:$C$100,0)+1,0)))="Н/Д",INDIRECT(CONCATENATE("'2018-05 (Д)'!Q",TEXT(MATCH($C78,'2018-05 (Д)'!$C$2:$C$100,0)+1,0))))),"Н/Д",((INDIRECT(CONCATENATE("'2018-06 (Д)'!Q",TEXT(MATCH($C78,'2018-06 (Д)'!$C$2:$C$100,0)+1,0)))-INDIRECT(CONCATENATE("'2018-05 (Д)'!Q",TEXT(MATCH($C78,'2018-05 (Д)'!$C$2:$C$100,0)+1,0))))/INDIRECT(CONCATENATE("'2018-05 (Д)'!Q",TEXT(MATCH($C78,'2018-05 (Д)'!$C$2:$C$100,0)+1,0))))*100)</f>
        <v>-51.664269749590133</v>
      </c>
      <c r="EK78" s="9">
        <f ca="1">IF(OR(INDIRECT(CONCATENATE("'2018-07 (Д)'!Q",TEXT(MATCH($C78,'2018-07 (Д)'!$C$2:$C$100,0)+1,0)))="Н/Д",INDIRECT(CONCATENATE("'2018-06 (Д)'!Q",TEXT(MATCH($C78,'2018-06 (Д)'!$C$2:$C$100,0)+1,0)))="Н/Д",AND(INDIRECT(CONCATENATE("'2018-07 (Д)'!Q",TEXT(MATCH($C78,'2018-07 (Д)'!$C$2:$C$100,0)+1,0)))="Н/Д",INDIRECT(CONCATENATE("'2018-06 (Д)'!Q",TEXT(MATCH($C78,'2018-06 (Д)'!$C$2:$C$100,0)+1,0))))),"Н/Д",((INDIRECT(CONCATENATE("'2018-07 (Д)'!Q",TEXT(MATCH($C78,'2018-07 (Д)'!$C$2:$C$100,0)+1,0)))-INDIRECT(CONCATENATE("'2018-06 (Д)'!Q",TEXT(MATCH($C78,'2018-06 (Д)'!$C$2:$C$100,0)+1,0))))/INDIRECT(CONCATENATE("'2018-06 (Д)'!Q",TEXT(MATCH($C78,'2018-06 (Д)'!$C$2:$C$100,0)+1,0))))*100)</f>
        <v>-15.98488227199028</v>
      </c>
      <c r="EL78" s="9">
        <f ca="1">IF(OR(INDIRECT(CONCATENATE("'2018-08 (Д)'!Q",TEXT(MATCH($C78,'2018-08 (Д)'!$C$2:$C$100,0)+1,0)))="Н/Д",INDIRECT(CONCATENATE("'2018-07 (Д)'!Q",TEXT(MATCH($C78,'2018-07 (Д)'!$C$2:$C$100,0)+1,0)))="Н/Д",AND(INDIRECT(CONCATENATE("'2018-08 (Д)'!Q",TEXT(MATCH($C78,'2018-08 (Д)'!$C$2:$C$100,0)+1,0)))="Н/Д",INDIRECT(CONCATENATE("'2018-07 (Д)'!Q",TEXT(MATCH($C78,'2018-07 (Д)'!$C$2:$C$100,0)+1,0))))),"Н/Д",((INDIRECT(CONCATENATE("'2018-08 (Д)'!Q",TEXT(MATCH($C78,'2018-08 (Д)'!$C$2:$C$100,0)+1,0)))-INDIRECT(CONCATENATE("'2018-07 (Д)'!Q",TEXT(MATCH($C78,'2018-07 (Д)'!$C$2:$C$100,0)+1,0))))/INDIRECT(CONCATENATE("'2018-07 (Д)'!Q",TEXT(MATCH($C78,'2018-07 (Д)'!$C$2:$C$100,0)+1,0))))*100)</f>
        <v>240.62430303709047</v>
      </c>
      <c r="EM78" s="9">
        <f ca="1">IF(OR(INDIRECT(CONCATENATE("'2018-09 (Д)'!Q",TEXT(MATCH($C78,'2018-09 (Д)'!$C$2:$C$100,0)+1,0)))="Н/Д",INDIRECT(CONCATENATE("'2018-08 (Д)'!Q",TEXT(MATCH($C78,'2018-08 (Д)'!$C$2:$C$100,0)+1,0)))="Н/Д",AND(INDIRECT(CONCATENATE("'2018-09 (Д)'!Q",TEXT(MATCH($C78,'2018-09 (Д)'!$C$2:$C$100,0)+1,0)))="Н/Д",INDIRECT(CONCATENATE("'2018-08 (Д)'!Q",TEXT(MATCH($C78,'2018-08 (Д)'!$C$2:$C$100,0)+1,0))))),"Н/Д",((INDIRECT(CONCATENATE("'2018-09 (Д)'!Q",TEXT(MATCH($C78,'2018-09 (Д)'!$C$2:$C$100,0)+1,0)))-INDIRECT(CONCATENATE("'2018-08 (Д)'!Q",TEXT(MATCH($C78,'2018-08 (Д)'!$C$2:$C$100,0)+1,0))))/INDIRECT(CONCATENATE("'2018-08 (Д)'!Q",TEXT(MATCH($C78,'2018-08 (Д)'!$C$2:$C$100,0)+1,0))))*100)</f>
        <v>-62.3140286237008</v>
      </c>
      <c r="EN78" s="9">
        <f ca="1">IF(OR(INDIRECT(CONCATENATE("'2018-10 (Д)'!Q",TEXT(MATCH($C78,'2018-10 (Д)'!$C$2:$C$100,0)+1,0)))="Н/Д",INDIRECT(CONCATENATE("'2018-09 (Д)'!Q",TEXT(MATCH($C78,'2018-09 (Д)'!$C$2:$C$100,0)+1,0)))="Н/Д",AND(INDIRECT(CONCATENATE("'2018-10 (Д)'!Q",TEXT(MATCH($C78,'2018-10 (Д)'!$C$2:$C$100,0)+1,0)))="Н/Д",INDIRECT(CONCATENATE("'2018-09 (Д)'!Q",TEXT(MATCH($C78,'2018-09 (Д)'!$C$2:$C$100,0)+1,0))))),"Н/Д",((INDIRECT(CONCATENATE("'2018-10 (Д)'!Q",TEXT(MATCH($C78,'2018-10 (Д)'!$C$2:$C$100,0)+1,0)))-INDIRECT(CONCATENATE("'2018-09 (Д)'!Q",TEXT(MATCH($C78,'2018-09 (Д)'!$C$2:$C$100,0)+1,0))))/INDIRECT(CONCATENATE("'2018-09 (Д)'!Q",TEXT(MATCH($C78,'2018-09 (Д)'!$C$2:$C$100,0)+1,0))))*100)</f>
        <v>-84.958180715324445</v>
      </c>
      <c r="EO78" s="9">
        <f ca="1">IF(OR(INDIRECT(CONCATENATE("'2018-11 (Д)'!Q",TEXT(MATCH($C78,'2018-11 (Д)'!$C$2:$C$100,0)+1,0)))="Н/Д",INDIRECT(CONCATENATE("'2018-10 (Д)'!Q",TEXT(MATCH($C78,'2018-10 (Д)'!$C$2:$C$100,0)+1,0)))="Н/Д",AND(INDIRECT(CONCATENATE("'2018-11 (Д)'!Q",TEXT(MATCH($C78,'2018-11 (Д)'!$C$2:$C$100,0)+1,0)))="Н/Д",INDIRECT(CONCATENATE("'2018-10 (Д)'!Q",TEXT(MATCH($C78,'2018-10 (Д)'!$C$2:$C$100,0)+1,0))))),"Н/Д",((INDIRECT(CONCATENATE("'2018-11 (Д)'!Q",TEXT(MATCH($C78,'2018-11 (Д)'!$C$2:$C$100,0)+1,0)))-INDIRECT(CONCATENATE("'2018-10 (Д)'!Q",TEXT(MATCH($C78,'2018-10 (Д)'!$C$2:$C$100,0)+1,0))))/INDIRECT(CONCATENATE("'2018-10 (Д)'!Q",TEXT(MATCH($C78,'2018-10 (Д)'!$C$2:$C$100,0)+1,0))))*100)</f>
        <v>1714.2781192331204</v>
      </c>
      <c r="EP78" s="9">
        <f ca="1">IF(OR(INDIRECT(CONCATENATE("'2018-12 (Д)'!Q",TEXT(MATCH($C78,'2018-12 (Д)'!$C$2:$C$100,0)+1,0)))="Н/Д",INDIRECT(CONCATENATE("'2018-11 (Д)'!Q",TEXT(MATCH($C78,'2018-11 (Д)'!$C$2:$C$100,0)+1,0)))="Н/Д",AND(INDIRECT(CONCATENATE("'2018-12 (Д)'!Q",TEXT(MATCH($C78,'2018-12 (Д)'!$C$2:$C$100,0)+1,0)))="Н/Д",INDIRECT(CONCATENATE("'2018-11 (Д)'!Q",TEXT(MATCH($C78,'2018-11 (Д)'!$C$2:$C$100,0)+1,0))))),"Н/Д",((INDIRECT(CONCATENATE("'2018-12 (Д)'!Q",TEXT(MATCH($C78,'2018-12 (Д)'!$C$2:$C$100,0)+1,0)))-INDIRECT(CONCATENATE("'2018-11 (Д)'!Q",TEXT(MATCH($C78,'2018-11 (Д)'!$C$2:$C$100,0)+1,0))))/INDIRECT(CONCATENATE("'2018-11 (Д)'!Q",TEXT(MATCH($C78,'2018-11 (Д)'!$C$2:$C$100,0)+1,0))))*100)</f>
        <v>-61.980817072782479</v>
      </c>
      <c r="EQ78" s="9"/>
      <c r="ER78" s="9">
        <f ca="1">IF(OR(INDIRECT(CONCATENATE("'2018-03 (Д)'!R",TEXT(MATCH($C78,'2018-03 (Д)'!$C$2:$C$100,0)+1,0)))="Н/Д",INDIRECT(CONCATENATE("'2018-02 (Д)'!R",TEXT(MATCH($C78,'2018-02 (Д)'!$C$2:$C$100,0)+1,0)))="Н/Д",AND(INDIRECT(CONCATENATE("'2018-03 (Д)'!R",TEXT(MATCH($C78,'2018-03 (Д)'!$C$2:$C$100,0)+1,0)))="Н/Д",INDIRECT(CONCATENATE("'2018-02 (Д)'!R",TEXT(MATCH($C78,'2018-02 (Д)'!$C$2:$C$100,0)+1,0))))),"Н/Д",((INDIRECT(CONCATENATE("'2018-03 (Д)'!R",TEXT(MATCH($C78,'2018-03 (Д)'!$C$2:$C$100,0)+1,0)))-INDIRECT(CONCATENATE("'2018-02 (Д)'!R",TEXT(MATCH($C78,'2018-02 (Д)'!$C$2:$C$100,0)+1,0))))/INDIRECT(CONCATENATE("'2018-02 (Д)'!R",TEXT(MATCH($C78,'2018-02 (Д)'!$C$2:$C$100,0)+1,0))))*100)</f>
        <v>-0.70626470972472633</v>
      </c>
      <c r="ES78" s="9">
        <f ca="1">IF(OR(INDIRECT(CONCATENATE("'2018-04 (Д)'!R",TEXT(MATCH($C78,'2018-04 (Д)'!$C$2:$C$100,0)+1,0)))="Н/Д",INDIRECT(CONCATENATE("'2018-03 (Д)'!R",TEXT(MATCH($C78,'2018-03 (Д)'!$C$2:$C$100,0)+1,0)))="Н/Д",AND(INDIRECT(CONCATENATE("'2018-04 (Д)'!R",TEXT(MATCH($C78,'2018-04 (Д)'!$C$2:$C$100,0)+1,0)))="Н/Д",INDIRECT(CONCATENATE("'2018-03 (Д)'!R",TEXT(MATCH($C78,'2018-03 (Д)'!$C$2:$C$100,0)+1,0))))),"Н/Д",((INDIRECT(CONCATENATE("'2018-04 (Д)'!R",TEXT(MATCH($C78,'2018-04 (Д)'!$C$2:$C$100,0)+1,0)))-INDIRECT(CONCATENATE("'2018-03 (Д)'!R",TEXT(MATCH($C78,'2018-03 (Д)'!$C$2:$C$100,0)+1,0))))/INDIRECT(CONCATENATE("'2018-03 (Д)'!R",TEXT(MATCH($C78,'2018-03 (Д)'!$C$2:$C$100,0)+1,0))))*100)</f>
        <v>28.404088230549984</v>
      </c>
      <c r="ET78" s="9">
        <f ca="1">IF(OR(INDIRECT(CONCATENATE("'2018-05 (Д)'!R",TEXT(MATCH($C78,'2018-05 (Д)'!$C$2:$C$100,0)+1,0)))="Н/Д",INDIRECT(CONCATENATE("'2018-04 (Д)'!R",TEXT(MATCH($C78,'2018-04 (Д)'!$C$2:$C$100,0)+1,0)))="Н/Д",AND(INDIRECT(CONCATENATE("'2018-05 (Д)'!R",TEXT(MATCH($C78,'2018-05 (Д)'!$C$2:$C$100,0)+1,0)))="Н/Д",INDIRECT(CONCATENATE("'2018-04 (Д)'!R",TEXT(MATCH($C78,'2018-04 (Д)'!$C$2:$C$100,0)+1,0))))),"Н/Д",((INDIRECT(CONCATENATE("'2018-05 (Д)'!R",TEXT(MATCH($C78,'2018-05 (Д)'!$C$2:$C$100,0)+1,0)))-INDIRECT(CONCATENATE("'2018-04 (Д)'!R",TEXT(MATCH($C78,'2018-04 (Д)'!$C$2:$C$100,0)+1,0))))/INDIRECT(CONCATENATE("'2018-04 (Д)'!R",TEXT(MATCH($C78,'2018-04 (Д)'!$C$2:$C$100,0)+1,0))))*100)</f>
        <v>7.3017624537156944</v>
      </c>
      <c r="EU78" s="9">
        <f ca="1">IF(OR(INDIRECT(CONCATENATE("'2018-06 (Д)'!R",TEXT(MATCH($C78,'2018-06 (Д)'!$C$2:$C$100,0)+1,0)))="Н/Д",INDIRECT(CONCATENATE("'2018-05 (Д)'!R",TEXT(MATCH($C78,'2018-05 (Д)'!$C$2:$C$100,0)+1,0)))="Н/Д",AND(INDIRECT(CONCATENATE("'2018-06 (Д)'!R",TEXT(MATCH($C78,'2018-06 (Д)'!$C$2:$C$100,0)+1,0)))="Н/Д",INDIRECT(CONCATENATE("'2018-05 (Д)'!R",TEXT(MATCH($C78,'2018-05 (Д)'!$C$2:$C$100,0)+1,0))))),"Н/Д",((INDIRECT(CONCATENATE("'2018-06 (Д)'!R",TEXT(MATCH($C78,'2018-06 (Д)'!$C$2:$C$100,0)+1,0)))-INDIRECT(CONCATENATE("'2018-05 (Д)'!R",TEXT(MATCH($C78,'2018-05 (Д)'!$C$2:$C$100,0)+1,0))))/INDIRECT(CONCATENATE("'2018-05 (Д)'!R",TEXT(MATCH($C78,'2018-05 (Д)'!$C$2:$C$100,0)+1,0))))*100)</f>
        <v>76.973133352758126</v>
      </c>
      <c r="EV78" s="9">
        <f ca="1">IF(OR(INDIRECT(CONCATENATE("'2018-07 (Д)'!R",TEXT(MATCH($C78,'2018-07 (Д)'!$C$2:$C$100,0)+1,0)))="Н/Д",INDIRECT(CONCATENATE("'2018-06 (Д)'!R",TEXT(MATCH($C78,'2018-06 (Д)'!$C$2:$C$100,0)+1,0)))="Н/Д",AND(INDIRECT(CONCATENATE("'2018-07 (Д)'!R",TEXT(MATCH($C78,'2018-07 (Д)'!$C$2:$C$100,0)+1,0)))="Н/Д",INDIRECT(CONCATENATE("'2018-06 (Д)'!R",TEXT(MATCH($C78,'2018-06 (Д)'!$C$2:$C$100,0)+1,0))))),"Н/Д",((INDIRECT(CONCATENATE("'2018-07 (Д)'!R",TEXT(MATCH($C78,'2018-07 (Д)'!$C$2:$C$100,0)+1,0)))-INDIRECT(CONCATENATE("'2018-06 (Д)'!R",TEXT(MATCH($C78,'2018-06 (Д)'!$C$2:$C$100,0)+1,0))))/INDIRECT(CONCATENATE("'2018-06 (Д)'!R",TEXT(MATCH($C78,'2018-06 (Д)'!$C$2:$C$100,0)+1,0))))*100)</f>
        <v>81.069828566533914</v>
      </c>
      <c r="EW78" s="9">
        <f ca="1">IF(OR(INDIRECT(CONCATENATE("'2018-08 (Д)'!R",TEXT(MATCH($C78,'2018-08 (Д)'!$C$2:$C$100,0)+1,0)))="Н/Д",INDIRECT(CONCATENATE("'2018-07 (Д)'!R",TEXT(MATCH($C78,'2018-07 (Д)'!$C$2:$C$100,0)+1,0)))="Н/Д",AND(INDIRECT(CONCATENATE("'2018-08 (Д)'!R",TEXT(MATCH($C78,'2018-08 (Д)'!$C$2:$C$100,0)+1,0)))="Н/Д",INDIRECT(CONCATENATE("'2018-07 (Д)'!R",TEXT(MATCH($C78,'2018-07 (Д)'!$C$2:$C$100,0)+1,0))))),"Н/Д",((INDIRECT(CONCATENATE("'2018-08 (Д)'!R",TEXT(MATCH($C78,'2018-08 (Д)'!$C$2:$C$100,0)+1,0)))-INDIRECT(CONCATENATE("'2018-07 (Д)'!R",TEXT(MATCH($C78,'2018-07 (Д)'!$C$2:$C$100,0)+1,0))))/INDIRECT(CONCATENATE("'2018-07 (Д)'!R",TEXT(MATCH($C78,'2018-07 (Д)'!$C$2:$C$100,0)+1,0))))*100)</f>
        <v>-53.369884264165734</v>
      </c>
      <c r="EX78" s="9">
        <f ca="1">IF(OR(INDIRECT(CONCATENATE("'2018-09 (Д)'!R",TEXT(MATCH($C78,'2018-09 (Д)'!$C$2:$C$100,0)+1,0)))="Н/Д",INDIRECT(CONCATENATE("'2018-08 (Д)'!R",TEXT(MATCH($C78,'2018-08 (Д)'!$C$2:$C$100,0)+1,0)))="Н/Д",AND(INDIRECT(CONCATENATE("'2018-09 (Д)'!R",TEXT(MATCH($C78,'2018-09 (Д)'!$C$2:$C$100,0)+1,0)))="Н/Д",INDIRECT(CONCATENATE("'2018-08 (Д)'!R",TEXT(MATCH($C78,'2018-08 (Д)'!$C$2:$C$100,0)+1,0))))),"Н/Д",((INDIRECT(CONCATENATE("'2018-09 (Д)'!R",TEXT(MATCH($C78,'2018-09 (Д)'!$C$2:$C$100,0)+1,0)))-INDIRECT(CONCATENATE("'2018-08 (Д)'!R",TEXT(MATCH($C78,'2018-08 (Д)'!$C$2:$C$100,0)+1,0))))/INDIRECT(CONCATENATE("'2018-08 (Д)'!R",TEXT(MATCH($C78,'2018-08 (Д)'!$C$2:$C$100,0)+1,0))))*100)</f>
        <v>-40.426374379020388</v>
      </c>
      <c r="EY78" s="9">
        <f ca="1">IF(OR(INDIRECT(CONCATENATE("'2018-10 (Д)'!R",TEXT(MATCH($C78,'2018-10 (Д)'!$C$2:$C$100,0)+1,0)))="Н/Д",INDIRECT(CONCATENATE("'2018-09 (Д)'!R",TEXT(MATCH($C78,'2018-09 (Д)'!$C$2:$C$100,0)+1,0)))="Н/Д",AND(INDIRECT(CONCATENATE("'2018-10 (Д)'!R",TEXT(MATCH($C78,'2018-10 (Д)'!$C$2:$C$100,0)+1,0)))="Н/Д",INDIRECT(CONCATENATE("'2018-09 (Д)'!R",TEXT(MATCH($C78,'2018-09 (Д)'!$C$2:$C$100,0)+1,0))))),"Н/Д",((INDIRECT(CONCATENATE("'2018-10 (Д)'!R",TEXT(MATCH($C78,'2018-10 (Д)'!$C$2:$C$100,0)+1,0)))-INDIRECT(CONCATENATE("'2018-09 (Д)'!R",TEXT(MATCH($C78,'2018-09 (Д)'!$C$2:$C$100,0)+1,0))))/INDIRECT(CONCATENATE("'2018-09 (Д)'!R",TEXT(MATCH($C78,'2018-09 (Д)'!$C$2:$C$100,0)+1,0))))*100)</f>
        <v>91.287645926799911</v>
      </c>
      <c r="EZ78" s="9">
        <f ca="1">IF(OR(INDIRECT(CONCATENATE("'2018-11 (Д)'!R",TEXT(MATCH($C78,'2018-11 (Д)'!$C$2:$C$100,0)+1,0)))="Н/Д",INDIRECT(CONCATENATE("'2018-10 (Д)'!R",TEXT(MATCH($C78,'2018-10 (Д)'!$C$2:$C$100,0)+1,0)))="Н/Д",AND(INDIRECT(CONCATENATE("'2018-11 (Д)'!R",TEXT(MATCH($C78,'2018-11 (Д)'!$C$2:$C$100,0)+1,0)))="Н/Д",INDIRECT(CONCATENATE("'2018-10 (Д)'!R",TEXT(MATCH($C78,'2018-10 (Д)'!$C$2:$C$100,0)+1,0))))),"Н/Д",((INDIRECT(CONCATENATE("'2018-11 (Д)'!R",TEXT(MATCH($C78,'2018-11 (Д)'!$C$2:$C$100,0)+1,0)))-INDIRECT(CONCATENATE("'2018-10 (Д)'!R",TEXT(MATCH($C78,'2018-10 (Д)'!$C$2:$C$100,0)+1,0))))/INDIRECT(CONCATENATE("'2018-10 (Д)'!R",TEXT(MATCH($C78,'2018-10 (Д)'!$C$2:$C$100,0)+1,0))))*100)</f>
        <v>-12.084715777863787</v>
      </c>
      <c r="FA78" s="9">
        <f ca="1">IF(OR(INDIRECT(CONCATENATE("'2018-12 (Д)'!R",TEXT(MATCH($C78,'2018-12 (Д)'!$C$2:$C$100,0)+1,0)))="Н/Д",INDIRECT(CONCATENATE("'2018-11 (Д)'!R",TEXT(MATCH($C78,'2018-11 (Д)'!$C$2:$C$100,0)+1,0)))="Н/Д",AND(INDIRECT(CONCATENATE("'2018-12 (Д)'!R",TEXT(MATCH($C78,'2018-12 (Д)'!$C$2:$C$100,0)+1,0)))="Н/Д",INDIRECT(CONCATENATE("'2018-11 (Д)'!R",TEXT(MATCH($C78,'2018-11 (Д)'!$C$2:$C$100,0)+1,0))))),"Н/Д",((INDIRECT(CONCATENATE("'2018-12 (Д)'!R",TEXT(MATCH($C78,'2018-12 (Д)'!$C$2:$C$100,0)+1,0)))-INDIRECT(CONCATENATE("'2018-11 (Д)'!R",TEXT(MATCH($C78,'2018-11 (Д)'!$C$2:$C$100,0)+1,0))))/INDIRECT(CONCATENATE("'2018-11 (Д)'!R",TEXT(MATCH($C78,'2018-11 (Д)'!$C$2:$C$100,0)+1,0))))*100)</f>
        <v>-21.244466280993375</v>
      </c>
      <c r="FB78" s="9"/>
      <c r="FC78" s="9">
        <f ca="1">IF(OR(INDIRECT(CONCATENATE("'2018-03 (Д)'!S",TEXT(MATCH($C78,'2018-03 (Д)'!$C$2:$C$100,0)+1,0)))="Н/Д",INDIRECT(CONCATENATE("'2018-02 (Д)'!S",TEXT(MATCH($C78,'2018-02 (Д)'!$C$2:$C$100,0)+1,0)))="Н/Д",AND(INDIRECT(CONCATENATE("'2018-03 (Д)'!S",TEXT(MATCH($C78,'2018-03 (Д)'!$C$2:$C$100,0)+1,0)))="Н/Д",INDIRECT(CONCATENATE("'2018-02 (Д)'!S",TEXT(MATCH($C78,'2018-02 (Д)'!$C$2:$C$100,0)+1,0))))),"Н/Д",((INDIRECT(CONCATENATE("'2018-03 (Д)'!S",TEXT(MATCH($C78,'2018-03 (Д)'!$C$2:$C$100,0)+1,0)))-INDIRECT(CONCATENATE("'2018-02 (Д)'!S",TEXT(MATCH($C78,'2018-02 (Д)'!$C$2:$C$100,0)+1,0))))/INDIRECT(CONCATENATE("'2018-02 (Д)'!S",TEXT(MATCH($C78,'2018-02 (Д)'!$C$2:$C$100,0)+1,0))))*100)</f>
        <v>127.89616950213967</v>
      </c>
      <c r="FD78" s="9">
        <f ca="1">IF(OR(INDIRECT(CONCATENATE("'2018-04 (Д)'!S",TEXT(MATCH($C78,'2018-04 (Д)'!$C$2:$C$100,0)+1,0)))="Н/Д",INDIRECT(CONCATENATE("'2018-03 (Д)'!S",TEXT(MATCH($C78,'2018-03 (Д)'!$C$2:$C$100,0)+1,0)))="Н/Д",AND(INDIRECT(CONCATENATE("'2018-04 (Д)'!S",TEXT(MATCH($C78,'2018-04 (Д)'!$C$2:$C$100,0)+1,0)))="Н/Д",INDIRECT(CONCATENATE("'2018-03 (Д)'!S",TEXT(MATCH($C78,'2018-03 (Д)'!$C$2:$C$100,0)+1,0))))),"Н/Д",((INDIRECT(CONCATENATE("'2018-04 (Д)'!S",TEXT(MATCH($C78,'2018-04 (Д)'!$C$2:$C$100,0)+1,0)))-INDIRECT(CONCATENATE("'2018-03 (Д)'!S",TEXT(MATCH($C78,'2018-03 (Д)'!$C$2:$C$100,0)+1,0))))/INDIRECT(CONCATENATE("'2018-03 (Д)'!S",TEXT(MATCH($C78,'2018-03 (Д)'!$C$2:$C$100,0)+1,0))))*100)</f>
        <v>184.98736783213096</v>
      </c>
      <c r="FE78" s="9">
        <f ca="1">IF(OR(INDIRECT(CONCATENATE("'2018-05 (Д)'!S",TEXT(MATCH($C78,'2018-05 (Д)'!$C$2:$C$100,0)+1,0)))="Н/Д",INDIRECT(CONCATENATE("'2018-04 (Д)'!S",TEXT(MATCH($C78,'2018-04 (Д)'!$C$2:$C$100,0)+1,0)))="Н/Д",AND(INDIRECT(CONCATENATE("'2018-05 (Д)'!S",TEXT(MATCH($C78,'2018-05 (Д)'!$C$2:$C$100,0)+1,0)))="Н/Д",INDIRECT(CONCATENATE("'2018-04 (Д)'!S",TEXT(MATCH($C78,'2018-04 (Д)'!$C$2:$C$100,0)+1,0))))),"Н/Д",((INDIRECT(CONCATENATE("'2018-05 (Д)'!S",TEXT(MATCH($C78,'2018-05 (Д)'!$C$2:$C$100,0)+1,0)))-INDIRECT(CONCATENATE("'2018-04 (Д)'!S",TEXT(MATCH($C78,'2018-04 (Д)'!$C$2:$C$100,0)+1,0))))/INDIRECT(CONCATENATE("'2018-04 (Д)'!S",TEXT(MATCH($C78,'2018-04 (Д)'!$C$2:$C$100,0)+1,0))))*100)</f>
        <v>-0.49901787394216945</v>
      </c>
      <c r="FF78" s="9">
        <f ca="1">IF(OR(INDIRECT(CONCATENATE("'2018-06 (Д)'!S",TEXT(MATCH($C78,'2018-06 (Д)'!$C$2:$C$100,0)+1,0)))="Н/Д",INDIRECT(CONCATENATE("'2018-05 (Д)'!S",TEXT(MATCH($C78,'2018-05 (Д)'!$C$2:$C$100,0)+1,0)))="Н/Д",AND(INDIRECT(CONCATENATE("'2018-06 (Д)'!S",TEXT(MATCH($C78,'2018-06 (Д)'!$C$2:$C$100,0)+1,0)))="Н/Д",INDIRECT(CONCATENATE("'2018-05 (Д)'!S",TEXT(MATCH($C78,'2018-05 (Д)'!$C$2:$C$100,0)+1,0))))),"Н/Д",((INDIRECT(CONCATENATE("'2018-06 (Д)'!S",TEXT(MATCH($C78,'2018-06 (Д)'!$C$2:$C$100,0)+1,0)))-INDIRECT(CONCATENATE("'2018-05 (Д)'!S",TEXT(MATCH($C78,'2018-05 (Д)'!$C$2:$C$100,0)+1,0))))/INDIRECT(CONCATENATE("'2018-05 (Д)'!S",TEXT(MATCH($C78,'2018-05 (Д)'!$C$2:$C$100,0)+1,0))))*100)</f>
        <v>-14.863145875679862</v>
      </c>
      <c r="FG78" s="9">
        <f ca="1">IF(OR(INDIRECT(CONCATENATE("'2018-07 (Д)'!S",TEXT(MATCH($C78,'2018-07 (Д)'!$C$2:$C$100,0)+1,0)))="Н/Д",INDIRECT(CONCATENATE("'2018-06 (Д)'!S",TEXT(MATCH($C78,'2018-06 (Д)'!$C$2:$C$100,0)+1,0)))="Н/Д",AND(INDIRECT(CONCATENATE("'2018-07 (Д)'!S",TEXT(MATCH($C78,'2018-07 (Д)'!$C$2:$C$100,0)+1,0)))="Н/Д",INDIRECT(CONCATENATE("'2018-06 (Д)'!S",TEXT(MATCH($C78,'2018-06 (Д)'!$C$2:$C$100,0)+1,0))))),"Н/Д",((INDIRECT(CONCATENATE("'2018-07 (Д)'!S",TEXT(MATCH($C78,'2018-07 (Д)'!$C$2:$C$100,0)+1,0)))-INDIRECT(CONCATENATE("'2018-06 (Д)'!S",TEXT(MATCH($C78,'2018-06 (Д)'!$C$2:$C$100,0)+1,0))))/INDIRECT(CONCATENATE("'2018-06 (Д)'!S",TEXT(MATCH($C78,'2018-06 (Д)'!$C$2:$C$100,0)+1,0))))*100)</f>
        <v>-17.70240884777645</v>
      </c>
      <c r="FH78" s="9">
        <f ca="1">IF(OR(INDIRECT(CONCATENATE("'2018-08 (Д)'!S",TEXT(MATCH($C78,'2018-08 (Д)'!$C$2:$C$100,0)+1,0)))="Н/Д",INDIRECT(CONCATENATE("'2018-07 (Д)'!S",TEXT(MATCH($C78,'2018-07 (Д)'!$C$2:$C$100,0)+1,0)))="Н/Д",AND(INDIRECT(CONCATENATE("'2018-08 (Д)'!S",TEXT(MATCH($C78,'2018-08 (Д)'!$C$2:$C$100,0)+1,0)))="Н/Д",INDIRECT(CONCATENATE("'2018-07 (Д)'!S",TEXT(MATCH($C78,'2018-07 (Д)'!$C$2:$C$100,0)+1,0))))),"Н/Д",((INDIRECT(CONCATENATE("'2018-08 (Д)'!S",TEXT(MATCH($C78,'2018-08 (Д)'!$C$2:$C$100,0)+1,0)))-INDIRECT(CONCATENATE("'2018-07 (Д)'!S",TEXT(MATCH($C78,'2018-07 (Д)'!$C$2:$C$100,0)+1,0))))/INDIRECT(CONCATENATE("'2018-07 (Д)'!S",TEXT(MATCH($C78,'2018-07 (Д)'!$C$2:$C$100,0)+1,0))))*100)</f>
        <v>-25.859548748778256</v>
      </c>
      <c r="FI78" s="9">
        <f ca="1">IF(OR(INDIRECT(CONCATENATE("'2018-09 (Д)'!S",TEXT(MATCH($C78,'2018-09 (Д)'!$C$2:$C$100,0)+1,0)))="Н/Д",INDIRECT(CONCATENATE("'2018-08 (Д)'!S",TEXT(MATCH($C78,'2018-08 (Д)'!$C$2:$C$100,0)+1,0)))="Н/Д",AND(INDIRECT(CONCATENATE("'2018-09 (Д)'!S",TEXT(MATCH($C78,'2018-09 (Д)'!$C$2:$C$100,0)+1,0)))="Н/Д",INDIRECT(CONCATENATE("'2018-08 (Д)'!S",TEXT(MATCH($C78,'2018-08 (Д)'!$C$2:$C$100,0)+1,0))))),"Н/Д",((INDIRECT(CONCATENATE("'2018-09 (Д)'!S",TEXT(MATCH($C78,'2018-09 (Д)'!$C$2:$C$100,0)+1,0)))-INDIRECT(CONCATENATE("'2018-08 (Д)'!S",TEXT(MATCH($C78,'2018-08 (Д)'!$C$2:$C$100,0)+1,0))))/INDIRECT(CONCATENATE("'2018-08 (Д)'!S",TEXT(MATCH($C78,'2018-08 (Д)'!$C$2:$C$100,0)+1,0))))*100)</f>
        <v>-3.0794650078658159</v>
      </c>
      <c r="FJ78" s="9">
        <f ca="1">IF(OR(INDIRECT(CONCATENATE("'2018-10 (Д)'!S",TEXT(MATCH($C78,'2018-10 (Д)'!$C$2:$C$100,0)+1,0)))="Н/Д",INDIRECT(CONCATENATE("'2018-09 (Д)'!S",TEXT(MATCH($C78,'2018-09 (Д)'!$C$2:$C$100,0)+1,0)))="Н/Д",AND(INDIRECT(CONCATENATE("'2018-10 (Д)'!S",TEXT(MATCH($C78,'2018-10 (Д)'!$C$2:$C$100,0)+1,0)))="Н/Д",INDIRECT(CONCATENATE("'2018-09 (Д)'!S",TEXT(MATCH($C78,'2018-09 (Д)'!$C$2:$C$100,0)+1,0))))),"Н/Д",((INDIRECT(CONCATENATE("'2018-10 (Д)'!S",TEXT(MATCH($C78,'2018-10 (Д)'!$C$2:$C$100,0)+1,0)))-INDIRECT(CONCATENATE("'2018-09 (Д)'!S",TEXT(MATCH($C78,'2018-09 (Д)'!$C$2:$C$100,0)+1,0))))/INDIRECT(CONCATENATE("'2018-09 (Д)'!S",TEXT(MATCH($C78,'2018-09 (Д)'!$C$2:$C$100,0)+1,0))))*100)</f>
        <v>-46.443303109602944</v>
      </c>
      <c r="FK78" s="9">
        <f ca="1">IF(OR(INDIRECT(CONCATENATE("'2018-11 (Д)'!S",TEXT(MATCH($C78,'2018-11 (Д)'!$C$2:$C$100,0)+1,0)))="Н/Д",INDIRECT(CONCATENATE("'2018-10 (Д)'!S",TEXT(MATCH($C78,'2018-10 (Д)'!$C$2:$C$100,0)+1,0)))="Н/Д",AND(INDIRECT(CONCATENATE("'2018-11 (Д)'!S",TEXT(MATCH($C78,'2018-11 (Д)'!$C$2:$C$100,0)+1,0)))="Н/Д",INDIRECT(CONCATENATE("'2018-10 (Д)'!S",TEXT(MATCH($C78,'2018-10 (Д)'!$C$2:$C$100,0)+1,0))))),"Н/Д",((INDIRECT(CONCATENATE("'2018-11 (Д)'!S",TEXT(MATCH($C78,'2018-11 (Д)'!$C$2:$C$100,0)+1,0)))-INDIRECT(CONCATENATE("'2018-10 (Д)'!S",TEXT(MATCH($C78,'2018-10 (Д)'!$C$2:$C$100,0)+1,0))))/INDIRECT(CONCATENATE("'2018-10 (Д)'!S",TEXT(MATCH($C78,'2018-10 (Д)'!$C$2:$C$100,0)+1,0))))*100)</f>
        <v>38.509346905018319</v>
      </c>
      <c r="FL78" s="9">
        <f ca="1">IF(OR(INDIRECT(CONCATENATE("'2018-12 (Д)'!S",TEXT(MATCH($C78,'2018-12 (Д)'!$C$2:$C$100,0)+1,0)))="Н/Д",INDIRECT(CONCATENATE("'2018-11 (Д)'!S",TEXT(MATCH($C78,'2018-11 (Д)'!$C$2:$C$100,0)+1,0)))="Н/Д",AND(INDIRECT(CONCATENATE("'2018-12 (Д)'!S",TEXT(MATCH($C78,'2018-12 (Д)'!$C$2:$C$100,0)+1,0)))="Н/Д",INDIRECT(CONCATENATE("'2018-11 (Д)'!S",TEXT(MATCH($C78,'2018-11 (Д)'!$C$2:$C$100,0)+1,0))))),"Н/Д",((INDIRECT(CONCATENATE("'2018-12 (Д)'!S",TEXT(MATCH($C78,'2018-12 (Д)'!$C$2:$C$100,0)+1,0)))-INDIRECT(CONCATENATE("'2018-11 (Д)'!S",TEXT(MATCH($C78,'2018-11 (Д)'!$C$2:$C$100,0)+1,0))))/INDIRECT(CONCATENATE("'2018-11 (Д)'!S",TEXT(MATCH($C78,'2018-11 (Д)'!$C$2:$C$100,0)+1,0))))*100)</f>
        <v>1.1076291627877224</v>
      </c>
      <c r="FM78" s="9"/>
      <c r="FN78" s="9">
        <f ca="1">IF(OR(INDIRECT(CONCATENATE("'2018-03 (Д)'!T",TEXT(MATCH($C78,'2018-03 (Д)'!$C$2:$C$100,0)+1,0)))="Н/Д",INDIRECT(CONCATENATE("'2018-02 (Д)'!T",TEXT(MATCH($C78,'2018-02 (Д)'!$C$2:$C$100,0)+1,0)))="Н/Д",AND(INDIRECT(CONCATENATE("'2018-03 (Д)'!T",TEXT(MATCH($C78,'2018-03 (Д)'!$C$2:$C$100,0)+1,0)))="Н/Д",INDIRECT(CONCATENATE("'2018-02 (Д)'!T",TEXT(MATCH($C78,'2018-02 (Д)'!$C$2:$C$100,0)+1,0))))),"Н/Д",((INDIRECT(CONCATENATE("'2018-03 (Д)'!T",TEXT(MATCH($C78,'2018-03 (Д)'!$C$2:$C$100,0)+1,0)))-INDIRECT(CONCATENATE("'2018-02 (Д)'!T",TEXT(MATCH($C78,'2018-02 (Д)'!$C$2:$C$100,0)+1,0))))/INDIRECT(CONCATENATE("'2018-02 (Д)'!T",TEXT(MATCH($C78,'2018-02 (Д)'!$C$2:$C$100,0)+1,0))))*100)</f>
        <v>29.322053710087182</v>
      </c>
      <c r="FO78" s="9">
        <f ca="1">IF(OR(INDIRECT(CONCATENATE("'2018-04 (Д)'!T",TEXT(MATCH($C78,'2018-04 (Д)'!$C$2:$C$100,0)+1,0)))="Н/Д",INDIRECT(CONCATENATE("'2018-03 (Д)'!T",TEXT(MATCH($C78,'2018-03 (Д)'!$C$2:$C$100,0)+1,0)))="Н/Д",AND(INDIRECT(CONCATENATE("'2018-04 (Д)'!T",TEXT(MATCH($C78,'2018-04 (Д)'!$C$2:$C$100,0)+1,0)))="Н/Д",INDIRECT(CONCATENATE("'2018-03 (Д)'!T",TEXT(MATCH($C78,'2018-03 (Д)'!$C$2:$C$100,0)+1,0))))),"Н/Д",((INDIRECT(CONCATENATE("'2018-04 (Д)'!T",TEXT(MATCH($C78,'2018-04 (Д)'!$C$2:$C$100,0)+1,0)))-INDIRECT(CONCATENATE("'2018-03 (Д)'!T",TEXT(MATCH($C78,'2018-03 (Д)'!$C$2:$C$100,0)+1,0))))/INDIRECT(CONCATENATE("'2018-03 (Д)'!T",TEXT(MATCH($C78,'2018-03 (Д)'!$C$2:$C$100,0)+1,0))))*100)</f>
        <v>14.919656112451943</v>
      </c>
      <c r="FP78" s="9">
        <f ca="1">IF(OR(INDIRECT(CONCATENATE("'2018-05 (Д)'!T",TEXT(MATCH($C78,'2018-05 (Д)'!$C$2:$C$100,0)+1,0)))="Н/Д",INDIRECT(CONCATENATE("'2018-04 (Д)'!T",TEXT(MATCH($C78,'2018-04 (Д)'!$C$2:$C$100,0)+1,0)))="Н/Д",AND(INDIRECT(CONCATENATE("'2018-05 (Д)'!T",TEXT(MATCH($C78,'2018-05 (Д)'!$C$2:$C$100,0)+1,0)))="Н/Д",INDIRECT(CONCATENATE("'2018-04 (Д)'!T",TEXT(MATCH($C78,'2018-04 (Д)'!$C$2:$C$100,0)+1,0))))),"Н/Д",((INDIRECT(CONCATENATE("'2018-05 (Д)'!T",TEXT(MATCH($C78,'2018-05 (Д)'!$C$2:$C$100,0)+1,0)))-INDIRECT(CONCATENATE("'2018-04 (Д)'!T",TEXT(MATCH($C78,'2018-04 (Д)'!$C$2:$C$100,0)+1,0))))/INDIRECT(CONCATENATE("'2018-04 (Д)'!T",TEXT(MATCH($C78,'2018-04 (Д)'!$C$2:$C$100,0)+1,0))))*100)</f>
        <v>13.497481207917609</v>
      </c>
      <c r="FQ78" s="9">
        <f ca="1">IF(OR(INDIRECT(CONCATENATE("'2018-06 (Д)'!T",TEXT(MATCH($C78,'2018-06 (Д)'!$C$2:$C$100,0)+1,0)))="Н/Д",INDIRECT(CONCATENATE("'2018-05 (Д)'!T",TEXT(MATCH($C78,'2018-05 (Д)'!$C$2:$C$100,0)+1,0)))="Н/Д",AND(INDIRECT(CONCATENATE("'2018-06 (Д)'!T",TEXT(MATCH($C78,'2018-06 (Д)'!$C$2:$C$100,0)+1,0)))="Н/Д",INDIRECT(CONCATENATE("'2018-05 (Д)'!T",TEXT(MATCH($C78,'2018-05 (Д)'!$C$2:$C$100,0)+1,0))))),"Н/Д",((INDIRECT(CONCATENATE("'2018-06 (Д)'!T",TEXT(MATCH($C78,'2018-06 (Д)'!$C$2:$C$100,0)+1,0)))-INDIRECT(CONCATENATE("'2018-05 (Д)'!T",TEXT(MATCH($C78,'2018-05 (Д)'!$C$2:$C$100,0)+1,0))))/INDIRECT(CONCATENATE("'2018-05 (Д)'!T",TEXT(MATCH($C78,'2018-05 (Д)'!$C$2:$C$100,0)+1,0))))*100)</f>
        <v>-2.3855746930028809</v>
      </c>
      <c r="FR78" s="9">
        <f ca="1">IF(OR(INDIRECT(CONCATENATE("'2018-07 (Д)'!T",TEXT(MATCH($C78,'2018-07 (Д)'!$C$2:$C$100,0)+1,0)))="Н/Д",INDIRECT(CONCATENATE("'2018-06 (Д)'!T",TEXT(MATCH($C78,'2018-06 (Д)'!$C$2:$C$100,0)+1,0)))="Н/Д",AND(INDIRECT(CONCATENATE("'2018-07 (Д)'!T",TEXT(MATCH($C78,'2018-07 (Д)'!$C$2:$C$100,0)+1,0)))="Н/Д",INDIRECT(CONCATENATE("'2018-06 (Д)'!T",TEXT(MATCH($C78,'2018-06 (Д)'!$C$2:$C$100,0)+1,0))))),"Н/Д",((INDIRECT(CONCATENATE("'2018-07 (Д)'!T",TEXT(MATCH($C78,'2018-07 (Д)'!$C$2:$C$100,0)+1,0)))-INDIRECT(CONCATENATE("'2018-06 (Д)'!T",TEXT(MATCH($C78,'2018-06 (Д)'!$C$2:$C$100,0)+1,0))))/INDIRECT(CONCATENATE("'2018-06 (Д)'!T",TEXT(MATCH($C78,'2018-06 (Д)'!$C$2:$C$100,0)+1,0))))*100)</f>
        <v>7.4835789208087684</v>
      </c>
      <c r="FS78" s="9">
        <f ca="1">IF(OR(INDIRECT(CONCATENATE("'2018-08 (Д)'!T",TEXT(MATCH($C78,'2018-08 (Д)'!$C$2:$C$100,0)+1,0)))="Н/Д",INDIRECT(CONCATENATE("'2018-07 (Д)'!T",TEXT(MATCH($C78,'2018-07 (Д)'!$C$2:$C$100,0)+1,0)))="Н/Д",AND(INDIRECT(CONCATENATE("'2018-08 (Д)'!T",TEXT(MATCH($C78,'2018-08 (Д)'!$C$2:$C$100,0)+1,0)))="Н/Д",INDIRECT(CONCATENATE("'2018-07 (Д)'!T",TEXT(MATCH($C78,'2018-07 (Д)'!$C$2:$C$100,0)+1,0))))),"Н/Д",((INDIRECT(CONCATENATE("'2018-08 (Д)'!T",TEXT(MATCH($C78,'2018-08 (Д)'!$C$2:$C$100,0)+1,0)))-INDIRECT(CONCATENATE("'2018-07 (Д)'!T",TEXT(MATCH($C78,'2018-07 (Д)'!$C$2:$C$100,0)+1,0))))/INDIRECT(CONCATENATE("'2018-07 (Д)'!T",TEXT(MATCH($C78,'2018-07 (Д)'!$C$2:$C$100,0)+1,0))))*100)</f>
        <v>8.3857651456761833</v>
      </c>
      <c r="FT78" s="9">
        <f ca="1">IF(OR(INDIRECT(CONCATENATE("'2018-09 (Д)'!T",TEXT(MATCH($C78,'2018-09 (Д)'!$C$2:$C$100,0)+1,0)))="Н/Д",INDIRECT(CONCATENATE("'2018-08 (Д)'!T",TEXT(MATCH($C78,'2018-08 (Д)'!$C$2:$C$100,0)+1,0)))="Н/Д",AND(INDIRECT(CONCATENATE("'2018-09 (Д)'!T",TEXT(MATCH($C78,'2018-09 (Д)'!$C$2:$C$100,0)+1,0)))="Н/Д",INDIRECT(CONCATENATE("'2018-08 (Д)'!T",TEXT(MATCH($C78,'2018-08 (Д)'!$C$2:$C$100,0)+1,0))))),"Н/Д",((INDIRECT(CONCATENATE("'2018-09 (Д)'!T",TEXT(MATCH($C78,'2018-09 (Д)'!$C$2:$C$100,0)+1,0)))-INDIRECT(CONCATENATE("'2018-08 (Д)'!T",TEXT(MATCH($C78,'2018-08 (Д)'!$C$2:$C$100,0)+1,0))))/INDIRECT(CONCATENATE("'2018-08 (Д)'!T",TEXT(MATCH($C78,'2018-08 (Д)'!$C$2:$C$100,0)+1,0))))*100)</f>
        <v>-3.4941112045456344</v>
      </c>
      <c r="FU78" s="9">
        <f ca="1">IF(OR(INDIRECT(CONCATENATE("'2018-10 (Д)'!T",TEXT(MATCH($C78,'2018-10 (Д)'!$C$2:$C$100,0)+1,0)))="Н/Д",INDIRECT(CONCATENATE("'2018-09 (Д)'!T",TEXT(MATCH($C78,'2018-09 (Д)'!$C$2:$C$100,0)+1,0)))="Н/Д",AND(INDIRECT(CONCATENATE("'2018-10 (Д)'!T",TEXT(MATCH($C78,'2018-10 (Д)'!$C$2:$C$100,0)+1,0)))="Н/Д",INDIRECT(CONCATENATE("'2018-09 (Д)'!T",TEXT(MATCH($C78,'2018-09 (Д)'!$C$2:$C$100,0)+1,0))))),"Н/Д",((INDIRECT(CONCATENATE("'2018-10 (Д)'!T",TEXT(MATCH($C78,'2018-10 (Д)'!$C$2:$C$100,0)+1,0)))-INDIRECT(CONCATENATE("'2018-09 (Д)'!T",TEXT(MATCH($C78,'2018-09 (Д)'!$C$2:$C$100,0)+1,0))))/INDIRECT(CONCATENATE("'2018-09 (Д)'!T",TEXT(MATCH($C78,'2018-09 (Д)'!$C$2:$C$100,0)+1,0))))*100)</f>
        <v>-10.171276214666275</v>
      </c>
      <c r="FV78" s="9">
        <f ca="1">IF(OR(INDIRECT(CONCATENATE("'2018-11 (Д)'!T",TEXT(MATCH($C78,'2018-11 (Д)'!$C$2:$C$100,0)+1,0)))="Н/Д",INDIRECT(CONCATENATE("'2018-10 (Д)'!T",TEXT(MATCH($C78,'2018-10 (Д)'!$C$2:$C$100,0)+1,0)))="Н/Д",AND(INDIRECT(CONCATENATE("'2018-11 (Д)'!T",TEXT(MATCH($C78,'2018-11 (Д)'!$C$2:$C$100,0)+1,0)))="Н/Д",INDIRECT(CONCATENATE("'2018-10 (Д)'!T",TEXT(MATCH($C78,'2018-10 (Д)'!$C$2:$C$100,0)+1,0))))),"Н/Д",((INDIRECT(CONCATENATE("'2018-11 (Д)'!T",TEXT(MATCH($C78,'2018-11 (Д)'!$C$2:$C$100,0)+1,0)))-INDIRECT(CONCATENATE("'2018-10 (Д)'!T",TEXT(MATCH($C78,'2018-10 (Д)'!$C$2:$C$100,0)+1,0))))/INDIRECT(CONCATENATE("'2018-10 (Д)'!T",TEXT(MATCH($C78,'2018-10 (Д)'!$C$2:$C$100,0)+1,0))))*100)</f>
        <v>15.065623565882753</v>
      </c>
      <c r="FW78" s="9">
        <f ca="1">IF(OR(INDIRECT(CONCATENATE("'2018-12 (Д)'!T",TEXT(MATCH($C78,'2018-12 (Д)'!$C$2:$C$100,0)+1,0)))="Н/Д",INDIRECT(CONCATENATE("'2018-11 (Д)'!T",TEXT(MATCH($C78,'2018-11 (Д)'!$C$2:$C$100,0)+1,0)))="Н/Д",AND(INDIRECT(CONCATENATE("'2018-12 (Д)'!T",TEXT(MATCH($C78,'2018-12 (Д)'!$C$2:$C$100,0)+1,0)))="Н/Д",INDIRECT(CONCATENATE("'2018-11 (Д)'!T",TEXT(MATCH($C78,'2018-11 (Д)'!$C$2:$C$100,0)+1,0))))),"Н/Д",((INDIRECT(CONCATENATE("'2018-12 (Д)'!T",TEXT(MATCH($C78,'2018-12 (Д)'!$C$2:$C$100,0)+1,0)))-INDIRECT(CONCATENATE("'2018-11 (Д)'!T",TEXT(MATCH($C78,'2018-11 (Д)'!$C$2:$C$100,0)+1,0))))/INDIRECT(CONCATENATE("'2018-11 (Д)'!T",TEXT(MATCH($C78,'2018-11 (Д)'!$C$2:$C$100,0)+1,0))))*100)</f>
        <v>-11.065840303546373</v>
      </c>
      <c r="FX78" s="9"/>
      <c r="FY78" s="9">
        <f ca="1">IF(OR(INDIRECT(CONCATENATE("'2018-03 (Д)'!U",TEXT(MATCH($C78,'2018-03 (Д)'!$C$2:$C$100,0)+1,0)))="Н/Д",INDIRECT(CONCATENATE("'2018-02 (Д)'!U",TEXT(MATCH($C78,'2018-02 (Д)'!$C$2:$C$100,0)+1,0)))="Н/Д",AND(INDIRECT(CONCATENATE("'2018-03 (Д)'!U",TEXT(MATCH($C78,'2018-03 (Д)'!$C$2:$C$100,0)+1,0)))="Н/Д",INDIRECT(CONCATENATE("'2018-02 (Д)'!U",TEXT(MATCH($C78,'2018-02 (Д)'!$C$2:$C$100,0)+1,0))))),"Н/Д",((INDIRECT(CONCATENATE("'2018-03 (Д)'!U",TEXT(MATCH($C78,'2018-03 (Д)'!$C$2:$C$100,0)+1,0)))-INDIRECT(CONCATENATE("'2018-02 (Д)'!U",TEXT(MATCH($C78,'2018-02 (Д)'!$C$2:$C$100,0)+1,0))))/INDIRECT(CONCATENATE("'2018-02 (Д)'!U",TEXT(MATCH($C78,'2018-02 (Д)'!$C$2:$C$100,0)+1,0))))*100)</f>
        <v>-40.927039146835959</v>
      </c>
      <c r="FZ78" s="9">
        <f ca="1">IF(OR(INDIRECT(CONCATENATE("'2018-04 (Д)'!U",TEXT(MATCH($C78,'2018-04 (Д)'!$C$2:$C$100,0)+1,0)))="Н/Д",INDIRECT(CONCATENATE("'2018-03 (Д)'!U",TEXT(MATCH($C78,'2018-03 (Д)'!$C$2:$C$100,0)+1,0)))="Н/Д",AND(INDIRECT(CONCATENATE("'2018-04 (Д)'!U",TEXT(MATCH($C78,'2018-04 (Д)'!$C$2:$C$100,0)+1,0)))="Н/Д",INDIRECT(CONCATENATE("'2018-03 (Д)'!U",TEXT(MATCH($C78,'2018-03 (Д)'!$C$2:$C$100,0)+1,0))))),"Н/Д",((INDIRECT(CONCATENATE("'2018-04 (Д)'!U",TEXT(MATCH($C78,'2018-04 (Д)'!$C$2:$C$100,0)+1,0)))-INDIRECT(CONCATENATE("'2018-03 (Д)'!U",TEXT(MATCH($C78,'2018-03 (Д)'!$C$2:$C$100,0)+1,0))))/INDIRECT(CONCATENATE("'2018-03 (Д)'!U",TEXT(MATCH($C78,'2018-03 (Д)'!$C$2:$C$100,0)+1,0))))*100)</f>
        <v>113.28467480198982</v>
      </c>
      <c r="GA78" s="9">
        <f ca="1">IF(OR(INDIRECT(CONCATENATE("'2018-05 (Д)'!U",TEXT(MATCH($C78,'2018-05 (Д)'!$C$2:$C$100,0)+1,0)))="Н/Д",INDIRECT(CONCATENATE("'2018-04 (Д)'!U",TEXT(MATCH($C78,'2018-04 (Д)'!$C$2:$C$100,0)+1,0)))="Н/Д",AND(INDIRECT(CONCATENATE("'2018-05 (Д)'!U",TEXT(MATCH($C78,'2018-05 (Д)'!$C$2:$C$100,0)+1,0)))="Н/Д",INDIRECT(CONCATENATE("'2018-04 (Д)'!U",TEXT(MATCH($C78,'2018-04 (Д)'!$C$2:$C$100,0)+1,0))))),"Н/Д",((INDIRECT(CONCATENATE("'2018-05 (Д)'!U",TEXT(MATCH($C78,'2018-05 (Д)'!$C$2:$C$100,0)+1,0)))-INDIRECT(CONCATENATE("'2018-04 (Д)'!U",TEXT(MATCH($C78,'2018-04 (Д)'!$C$2:$C$100,0)+1,0))))/INDIRECT(CONCATENATE("'2018-04 (Д)'!U",TEXT(MATCH($C78,'2018-04 (Д)'!$C$2:$C$100,0)+1,0))))*100)</f>
        <v>500.00530051131733</v>
      </c>
      <c r="GB78" s="9">
        <f ca="1">IF(OR(INDIRECT(CONCATENATE("'2018-06 (Д)'!U",TEXT(MATCH($C78,'2018-06 (Д)'!$C$2:$C$100,0)+1,0)))="Н/Д",INDIRECT(CONCATENATE("'2018-05 (Д)'!U",TEXT(MATCH($C78,'2018-05 (Д)'!$C$2:$C$100,0)+1,0)))="Н/Д",AND(INDIRECT(CONCATENATE("'2018-06 (Д)'!U",TEXT(MATCH($C78,'2018-06 (Д)'!$C$2:$C$100,0)+1,0)))="Н/Д",INDIRECT(CONCATENATE("'2018-05 (Д)'!U",TEXT(MATCH($C78,'2018-05 (Д)'!$C$2:$C$100,0)+1,0))))),"Н/Д",((INDIRECT(CONCATENATE("'2018-06 (Д)'!U",TEXT(MATCH($C78,'2018-06 (Д)'!$C$2:$C$100,0)+1,0)))-INDIRECT(CONCATENATE("'2018-05 (Д)'!U",TEXT(MATCH($C78,'2018-05 (Д)'!$C$2:$C$100,0)+1,0))))/INDIRECT(CONCATENATE("'2018-05 (Д)'!U",TEXT(MATCH($C78,'2018-05 (Д)'!$C$2:$C$100,0)+1,0))))*100)</f>
        <v>-39.313286336531256</v>
      </c>
      <c r="GC78" s="9">
        <f ca="1">IF(OR(INDIRECT(CONCATENATE("'2018-07 (Д)'!U",TEXT(MATCH($C78,'2018-07 (Д)'!$C$2:$C$100,0)+1,0)))="Н/Д",INDIRECT(CONCATENATE("'2018-06 (Д)'!U",TEXT(MATCH($C78,'2018-06 (Д)'!$C$2:$C$100,0)+1,0)))="Н/Д",AND(INDIRECT(CONCATENATE("'2018-07 (Д)'!U",TEXT(MATCH($C78,'2018-07 (Д)'!$C$2:$C$100,0)+1,0)))="Н/Д",INDIRECT(CONCATENATE("'2018-06 (Д)'!U",TEXT(MATCH($C78,'2018-06 (Д)'!$C$2:$C$100,0)+1,0))))),"Н/Д",((INDIRECT(CONCATENATE("'2018-07 (Д)'!U",TEXT(MATCH($C78,'2018-07 (Д)'!$C$2:$C$100,0)+1,0)))-INDIRECT(CONCATENATE("'2018-06 (Д)'!U",TEXT(MATCH($C78,'2018-06 (Д)'!$C$2:$C$100,0)+1,0))))/INDIRECT(CONCATENATE("'2018-06 (Д)'!U",TEXT(MATCH($C78,'2018-06 (Д)'!$C$2:$C$100,0)+1,0))))*100)</f>
        <v>-135.14776798371796</v>
      </c>
      <c r="GD78" s="9">
        <f ca="1">IF(OR(INDIRECT(CONCATENATE("'2018-08 (Д)'!U",TEXT(MATCH($C78,'2018-08 (Д)'!$C$2:$C$100,0)+1,0)))="Н/Д",INDIRECT(CONCATENATE("'2018-07 (Д)'!U",TEXT(MATCH($C78,'2018-07 (Д)'!$C$2:$C$100,0)+1,0)))="Н/Д",AND(INDIRECT(CONCATENATE("'2018-08 (Д)'!U",TEXT(MATCH($C78,'2018-08 (Д)'!$C$2:$C$100,0)+1,0)))="Н/Д",INDIRECT(CONCATENATE("'2018-07 (Д)'!U",TEXT(MATCH($C78,'2018-07 (Д)'!$C$2:$C$100,0)+1,0))))),"Н/Д",((INDIRECT(CONCATENATE("'2018-08 (Д)'!U",TEXT(MATCH($C78,'2018-08 (Д)'!$C$2:$C$100,0)+1,0)))-INDIRECT(CONCATENATE("'2018-07 (Д)'!U",TEXT(MATCH($C78,'2018-07 (Д)'!$C$2:$C$100,0)+1,0))))/INDIRECT(CONCATENATE("'2018-07 (Д)'!U",TEXT(MATCH($C78,'2018-07 (Д)'!$C$2:$C$100,0)+1,0))))*100)</f>
        <v>-262.64960743487802</v>
      </c>
      <c r="GE78" s="9">
        <f ca="1">IF(OR(INDIRECT(CONCATENATE("'2018-09 (Д)'!U",TEXT(MATCH($C78,'2018-09 (Д)'!$C$2:$C$100,0)+1,0)))="Н/Д",INDIRECT(CONCATENATE("'2018-08 (Д)'!U",TEXT(MATCH($C78,'2018-08 (Д)'!$C$2:$C$100,0)+1,0)))="Н/Д",AND(INDIRECT(CONCATENATE("'2018-09 (Д)'!U",TEXT(MATCH($C78,'2018-09 (Д)'!$C$2:$C$100,0)+1,0)))="Н/Д",INDIRECT(CONCATENATE("'2018-08 (Д)'!U",TEXT(MATCH($C78,'2018-08 (Д)'!$C$2:$C$100,0)+1,0))))),"Н/Д",((INDIRECT(CONCATENATE("'2018-09 (Д)'!U",TEXT(MATCH($C78,'2018-09 (Д)'!$C$2:$C$100,0)+1,0)))-INDIRECT(CONCATENATE("'2018-08 (Д)'!U",TEXT(MATCH($C78,'2018-08 (Д)'!$C$2:$C$100,0)+1,0))))/INDIRECT(CONCATENATE("'2018-08 (Д)'!U",TEXT(MATCH($C78,'2018-08 (Д)'!$C$2:$C$100,0)+1,0))))*100)</f>
        <v>-66.448034661600857</v>
      </c>
      <c r="GF78" s="9">
        <f ca="1">IF(OR(INDIRECT(CONCATENATE("'2018-10 (Д)'!U",TEXT(MATCH($C78,'2018-10 (Д)'!$C$2:$C$100,0)+1,0)))="Н/Д",INDIRECT(CONCATENATE("'2018-09 (Д)'!U",TEXT(MATCH($C78,'2018-09 (Д)'!$C$2:$C$100,0)+1,0)))="Н/Д",AND(INDIRECT(CONCATENATE("'2018-10 (Д)'!U",TEXT(MATCH($C78,'2018-10 (Д)'!$C$2:$C$100,0)+1,0)))="Н/Д",INDIRECT(CONCATENATE("'2018-09 (Д)'!U",TEXT(MATCH($C78,'2018-09 (Д)'!$C$2:$C$100,0)+1,0))))),"Н/Д",((INDIRECT(CONCATENATE("'2018-10 (Д)'!U",TEXT(MATCH($C78,'2018-10 (Д)'!$C$2:$C$100,0)+1,0)))-INDIRECT(CONCATENATE("'2018-09 (Д)'!U",TEXT(MATCH($C78,'2018-09 (Д)'!$C$2:$C$100,0)+1,0))))/INDIRECT(CONCATENATE("'2018-09 (Д)'!U",TEXT(MATCH($C78,'2018-09 (Д)'!$C$2:$C$100,0)+1,0))))*100)</f>
        <v>28.32535475105254</v>
      </c>
      <c r="GG78" s="9">
        <f ca="1">IF(OR(INDIRECT(CONCATENATE("'2018-11 (Д)'!U",TEXT(MATCH($C78,'2018-11 (Д)'!$C$2:$C$100,0)+1,0)))="Н/Д",INDIRECT(CONCATENATE("'2018-10 (Д)'!U",TEXT(MATCH($C78,'2018-10 (Д)'!$C$2:$C$100,0)+1,0)))="Н/Д",AND(INDIRECT(CONCATENATE("'2018-11 (Д)'!U",TEXT(MATCH($C78,'2018-11 (Д)'!$C$2:$C$100,0)+1,0)))="Н/Д",INDIRECT(CONCATENATE("'2018-10 (Д)'!U",TEXT(MATCH($C78,'2018-10 (Д)'!$C$2:$C$100,0)+1,0))))),"Н/Д",((INDIRECT(CONCATENATE("'2018-11 (Д)'!U",TEXT(MATCH($C78,'2018-11 (Д)'!$C$2:$C$100,0)+1,0)))-INDIRECT(CONCATENATE("'2018-10 (Д)'!U",TEXT(MATCH($C78,'2018-10 (Д)'!$C$2:$C$100,0)+1,0))))/INDIRECT(CONCATENATE("'2018-10 (Д)'!U",TEXT(MATCH($C78,'2018-10 (Д)'!$C$2:$C$100,0)+1,0))))*100)</f>
        <v>96.135970300334478</v>
      </c>
      <c r="GH78" s="9">
        <f ca="1">IF(OR(INDIRECT(CONCATENATE("'2018-12 (Д)'!U",TEXT(MATCH($C78,'2018-12 (Д)'!$C$2:$C$100,0)+1,0)))="Н/Д",INDIRECT(CONCATENATE("'2018-11 (Д)'!U",TEXT(MATCH($C78,'2018-11 (Д)'!$C$2:$C$100,0)+1,0)))="Н/Д",AND(INDIRECT(CONCATENATE("'2018-12 (Д)'!U",TEXT(MATCH($C78,'2018-12 (Д)'!$C$2:$C$100,0)+1,0)))="Н/Д",INDIRECT(CONCATENATE("'2018-11 (Д)'!U",TEXT(MATCH($C78,'2018-11 (Д)'!$C$2:$C$100,0)+1,0))))),"Н/Д",((INDIRECT(CONCATENATE("'2018-12 (Д)'!U",TEXT(MATCH($C78,'2018-12 (Д)'!$C$2:$C$100,0)+1,0)))-INDIRECT(CONCATENATE("'2018-11 (Д)'!U",TEXT(MATCH($C78,'2018-11 (Д)'!$C$2:$C$100,0)+1,0))))/INDIRECT(CONCATENATE("'2018-11 (Д)'!U",TEXT(MATCH($C78,'2018-11 (Д)'!$C$2:$C$100,0)+1,0))))*100)</f>
        <v>-40.131348330958573</v>
      </c>
      <c r="GI78" s="9"/>
      <c r="GJ78" s="9">
        <f ca="1">IF(OR(INDIRECT(CONCATENATE("'2018-03 (Д)'!V",TEXT(MATCH($C78,'2018-03 (Д)'!$C$2:$C$100,0)+1,0)))="Н/Д",INDIRECT(CONCATENATE("'2018-02 (Д)'!V",TEXT(MATCH($C78,'2018-02 (Д)'!$C$2:$C$100,0)+1,0)))="Н/Д",AND(INDIRECT(CONCATENATE("'2018-03 (Д)'!V",TEXT(MATCH($C78,'2018-03 (Д)'!$C$2:$C$100,0)+1,0)))="Н/Д",INDIRECT(CONCATENATE("'2018-02 (Д)'!V",TEXT(MATCH($C78,'2018-02 (Д)'!$C$2:$C$100,0)+1,0))))),"Н/Д",((INDIRECT(CONCATENATE("'2018-03 (Д)'!V",TEXT(MATCH($C78,'2018-03 (Д)'!$C$2:$C$100,0)+1,0)))-INDIRECT(CONCATENATE("'2018-02 (Д)'!V",TEXT(MATCH($C78,'2018-02 (Д)'!$C$2:$C$100,0)+1,0))))/INDIRECT(CONCATENATE("'2018-02 (Д)'!V",TEXT(MATCH($C78,'2018-02 (Д)'!$C$2:$C$100,0)+1,0))))*100)</f>
        <v>150.32346917908839</v>
      </c>
      <c r="GK78" s="9">
        <f ca="1">IF(OR(INDIRECT(CONCATENATE("'2018-04 (Д)'!V",TEXT(MATCH($C78,'2018-04 (Д)'!$C$2:$C$100,0)+1,0)))="Н/Д",INDIRECT(CONCATENATE("'2018-03 (Д)'!V",TEXT(MATCH($C78,'2018-03 (Д)'!$C$2:$C$100,0)+1,0)))="Н/Д",AND(INDIRECT(CONCATENATE("'2018-04 (Д)'!V",TEXT(MATCH($C78,'2018-04 (Д)'!$C$2:$C$100,0)+1,0)))="Н/Д",INDIRECT(CONCATENATE("'2018-03 (Д)'!V",TEXT(MATCH($C78,'2018-03 (Д)'!$C$2:$C$100,0)+1,0))))),"Н/Д",((INDIRECT(CONCATENATE("'2018-04 (Д)'!V",TEXT(MATCH($C78,'2018-04 (Д)'!$C$2:$C$100,0)+1,0)))-INDIRECT(CONCATENATE("'2018-03 (Д)'!V",TEXT(MATCH($C78,'2018-03 (Д)'!$C$2:$C$100,0)+1,0))))/INDIRECT(CONCATENATE("'2018-03 (Д)'!V",TEXT(MATCH($C78,'2018-03 (Д)'!$C$2:$C$100,0)+1,0))))*100)</f>
        <v>-27.622023014820478</v>
      </c>
      <c r="GL78" s="9">
        <f ca="1">IF(OR(INDIRECT(CONCATENATE("'2018-05 (Д)'!V",TEXT(MATCH($C78,'2018-05 (Д)'!$C$2:$C$100,0)+1,0)))="Н/Д",INDIRECT(CONCATENATE("'2018-04 (Д)'!V",TEXT(MATCH($C78,'2018-04 (Д)'!$C$2:$C$100,0)+1,0)))="Н/Д",AND(INDIRECT(CONCATENATE("'2018-05 (Д)'!V",TEXT(MATCH($C78,'2018-05 (Д)'!$C$2:$C$100,0)+1,0)))="Н/Д",INDIRECT(CONCATENATE("'2018-04 (Д)'!V",TEXT(MATCH($C78,'2018-04 (Д)'!$C$2:$C$100,0)+1,0))))),"Н/Д",((INDIRECT(CONCATENATE("'2018-05 (Д)'!V",TEXT(MATCH($C78,'2018-05 (Д)'!$C$2:$C$100,0)+1,0)))-INDIRECT(CONCATENATE("'2018-04 (Д)'!V",TEXT(MATCH($C78,'2018-04 (Д)'!$C$2:$C$100,0)+1,0))))/INDIRECT(CONCATENATE("'2018-04 (Д)'!V",TEXT(MATCH($C78,'2018-04 (Д)'!$C$2:$C$100,0)+1,0))))*100)</f>
        <v>26.630227067203688</v>
      </c>
      <c r="GM78" s="9">
        <f ca="1">IF(OR(INDIRECT(CONCATENATE("'2018-06 (Д)'!V",TEXT(MATCH($C78,'2018-06 (Д)'!$C$2:$C$100,0)+1,0)))="Н/Д",INDIRECT(CONCATENATE("'2018-05 (Д)'!V",TEXT(MATCH($C78,'2018-05 (Д)'!$C$2:$C$100,0)+1,0)))="Н/Д",AND(INDIRECT(CONCATENATE("'2018-06 (Д)'!V",TEXT(MATCH($C78,'2018-06 (Д)'!$C$2:$C$100,0)+1,0)))="Н/Д",INDIRECT(CONCATENATE("'2018-05 (Д)'!V",TEXT(MATCH($C78,'2018-05 (Д)'!$C$2:$C$100,0)+1,0))))),"Н/Д",((INDIRECT(CONCATENATE("'2018-06 (Д)'!V",TEXT(MATCH($C78,'2018-06 (Д)'!$C$2:$C$100,0)+1,0)))-INDIRECT(CONCATENATE("'2018-05 (Д)'!V",TEXT(MATCH($C78,'2018-05 (Д)'!$C$2:$C$100,0)+1,0))))/INDIRECT(CONCATENATE("'2018-05 (Д)'!V",TEXT(MATCH($C78,'2018-05 (Д)'!$C$2:$C$100,0)+1,0))))*100)</f>
        <v>19.870503256775208</v>
      </c>
      <c r="GN78" s="9">
        <f ca="1">IF(OR(INDIRECT(CONCATENATE("'2018-07 (Д)'!V",TEXT(MATCH($C78,'2018-07 (Д)'!$C$2:$C$100,0)+1,0)))="Н/Д",INDIRECT(CONCATENATE("'2018-06 (Д)'!V",TEXT(MATCH($C78,'2018-06 (Д)'!$C$2:$C$100,0)+1,0)))="Н/Д",AND(INDIRECT(CONCATENATE("'2018-07 (Д)'!V",TEXT(MATCH($C78,'2018-07 (Д)'!$C$2:$C$100,0)+1,0)))="Н/Д",INDIRECT(CONCATENATE("'2018-06 (Д)'!V",TEXT(MATCH($C78,'2018-06 (Д)'!$C$2:$C$100,0)+1,0))))),"Н/Д",((INDIRECT(CONCATENATE("'2018-07 (Д)'!V",TEXT(MATCH($C78,'2018-07 (Д)'!$C$2:$C$100,0)+1,0)))-INDIRECT(CONCATENATE("'2018-06 (Д)'!V",TEXT(MATCH($C78,'2018-06 (Д)'!$C$2:$C$100,0)+1,0))))/INDIRECT(CONCATENATE("'2018-06 (Д)'!V",TEXT(MATCH($C78,'2018-06 (Д)'!$C$2:$C$100,0)+1,0))))*100)</f>
        <v>-1.8893138454688967</v>
      </c>
      <c r="GO78" s="9">
        <f ca="1">IF(OR(INDIRECT(CONCATENATE("'2018-08 (Д)'!V",TEXT(MATCH($C78,'2018-08 (Д)'!$C$2:$C$100,0)+1,0)))="Н/Д",INDIRECT(CONCATENATE("'2018-07 (Д)'!V",TEXT(MATCH($C78,'2018-07 (Д)'!$C$2:$C$100,0)+1,0)))="Н/Д",AND(INDIRECT(CONCATENATE("'2018-08 (Д)'!V",TEXT(MATCH($C78,'2018-08 (Д)'!$C$2:$C$100,0)+1,0)))="Н/Д",INDIRECT(CONCATENATE("'2018-07 (Д)'!V",TEXT(MATCH($C78,'2018-07 (Д)'!$C$2:$C$100,0)+1,0))))),"Н/Д",((INDIRECT(CONCATENATE("'2018-08 (Д)'!V",TEXT(MATCH($C78,'2018-08 (Д)'!$C$2:$C$100,0)+1,0)))-INDIRECT(CONCATENATE("'2018-07 (Д)'!V",TEXT(MATCH($C78,'2018-07 (Д)'!$C$2:$C$100,0)+1,0))))/INDIRECT(CONCATENATE("'2018-07 (Д)'!V",TEXT(MATCH($C78,'2018-07 (Д)'!$C$2:$C$100,0)+1,0))))*100)</f>
        <v>-30.957394377081837</v>
      </c>
      <c r="GP78" s="9">
        <f ca="1">IF(OR(INDIRECT(CONCATENATE("'2018-09 (Д)'!V",TEXT(MATCH($C78,'2018-09 (Д)'!$C$2:$C$100,0)+1,0)))="Н/Д",INDIRECT(CONCATENATE("'2018-08 (Д)'!V",TEXT(MATCH($C78,'2018-08 (Д)'!$C$2:$C$100,0)+1,0)))="Н/Д",AND(INDIRECT(CONCATENATE("'2018-09 (Д)'!V",TEXT(MATCH($C78,'2018-09 (Д)'!$C$2:$C$100,0)+1,0)))="Н/Д",INDIRECT(CONCATENATE("'2018-08 (Д)'!V",TEXT(MATCH($C78,'2018-08 (Д)'!$C$2:$C$100,0)+1,0))))),"Н/Д",((INDIRECT(CONCATENATE("'2018-09 (Д)'!V",TEXT(MATCH($C78,'2018-09 (Д)'!$C$2:$C$100,0)+1,0)))-INDIRECT(CONCATENATE("'2018-08 (Д)'!V",TEXT(MATCH($C78,'2018-08 (Д)'!$C$2:$C$100,0)+1,0))))/INDIRECT(CONCATENATE("'2018-08 (Д)'!V",TEXT(MATCH($C78,'2018-08 (Д)'!$C$2:$C$100,0)+1,0))))*100)</f>
        <v>39.360837209355594</v>
      </c>
      <c r="GQ78" s="9">
        <f ca="1">IF(OR(INDIRECT(CONCATENATE("'2018-10 (Д)'!V",TEXT(MATCH($C78,'2018-10 (Д)'!$C$2:$C$100,0)+1,0)))="Н/Д",INDIRECT(CONCATENATE("'2018-09 (Д)'!V",TEXT(MATCH($C78,'2018-09 (Д)'!$C$2:$C$100,0)+1,0)))="Н/Д",AND(INDIRECT(CONCATENATE("'2018-10 (Д)'!V",TEXT(MATCH($C78,'2018-10 (Д)'!$C$2:$C$100,0)+1,0)))="Н/Д",INDIRECT(CONCATENATE("'2018-09 (Д)'!V",TEXT(MATCH($C78,'2018-09 (Д)'!$C$2:$C$100,0)+1,0))))),"Н/Д",((INDIRECT(CONCATENATE("'2018-10 (Д)'!V",TEXT(MATCH($C78,'2018-10 (Д)'!$C$2:$C$100,0)+1,0)))-INDIRECT(CONCATENATE("'2018-09 (Д)'!V",TEXT(MATCH($C78,'2018-09 (Д)'!$C$2:$C$100,0)+1,0))))/INDIRECT(CONCATENATE("'2018-09 (Д)'!V",TEXT(MATCH($C78,'2018-09 (Д)'!$C$2:$C$100,0)+1,0))))*100)</f>
        <v>-6.1380448056065733</v>
      </c>
      <c r="GR78" s="9">
        <f ca="1">IF(OR(INDIRECT(CONCATENATE("'2018-11 (Д)'!V",TEXT(MATCH($C78,'2018-11 (Д)'!$C$2:$C$100,0)+1,0)))="Н/Д",INDIRECT(CONCATENATE("'2018-10 (Д)'!V",TEXT(MATCH($C78,'2018-10 (Д)'!$C$2:$C$100,0)+1,0)))="Н/Д",AND(INDIRECT(CONCATENATE("'2018-11 (Д)'!V",TEXT(MATCH($C78,'2018-11 (Д)'!$C$2:$C$100,0)+1,0)))="Н/Д",INDIRECT(CONCATENATE("'2018-10 (Д)'!V",TEXT(MATCH($C78,'2018-10 (Д)'!$C$2:$C$100,0)+1,0))))),"Н/Д",((INDIRECT(CONCATENATE("'2018-11 (Д)'!V",TEXT(MATCH($C78,'2018-11 (Д)'!$C$2:$C$100,0)+1,0)))-INDIRECT(CONCATENATE("'2018-10 (Д)'!V",TEXT(MATCH($C78,'2018-10 (Д)'!$C$2:$C$100,0)+1,0))))/INDIRECT(CONCATENATE("'2018-10 (Д)'!V",TEXT(MATCH($C78,'2018-10 (Д)'!$C$2:$C$100,0)+1,0))))*100)</f>
        <v>14.227371640340545</v>
      </c>
      <c r="GS78" s="9">
        <f ca="1">IF(OR(INDIRECT(CONCATENATE("'2018-12 (Д)'!V",TEXT(MATCH($C78,'2018-12 (Д)'!$C$2:$C$100,0)+1,0)))="Н/Д",INDIRECT(CONCATENATE("'2018-11 (Д)'!V",TEXT(MATCH($C78,'2018-11 (Д)'!$C$2:$C$100,0)+1,0)))="Н/Д",AND(INDIRECT(CONCATENATE("'2018-12 (Д)'!V",TEXT(MATCH($C78,'2018-12 (Д)'!$C$2:$C$100,0)+1,0)))="Н/Д",INDIRECT(CONCATENATE("'2018-11 (Д)'!V",TEXT(MATCH($C78,'2018-11 (Д)'!$C$2:$C$100,0)+1,0))))),"Н/Д",((INDIRECT(CONCATENATE("'2018-12 (Д)'!V",TEXT(MATCH($C78,'2018-12 (Д)'!$C$2:$C$100,0)+1,0)))-INDIRECT(CONCATENATE("'2018-11 (Д)'!V",TEXT(MATCH($C78,'2018-11 (Д)'!$C$2:$C$100,0)+1,0))))/INDIRECT(CONCATENATE("'2018-11 (Д)'!V",TEXT(MATCH($C78,'2018-11 (Д)'!$C$2:$C$100,0)+1,0))))*100)</f>
        <v>2.1520771928928739</v>
      </c>
      <c r="GT78" s="9"/>
      <c r="GU78" s="9">
        <f ca="1">IF(OR(INDIRECT(CONCATENATE("'2018-03 (Д)'!W",TEXT(MATCH($C78,'2018-03 (Д)'!$C$2:$C$100,0)+1,0)))="Н/Д",INDIRECT(CONCATENATE("'2018-02 (Д)'!W",TEXT(MATCH($C78,'2018-02 (Д)'!$C$2:$C$100,0)+1,0)))="Н/Д",AND(INDIRECT(CONCATENATE("'2018-03 (Д)'!W",TEXT(MATCH($C78,'2018-03 (Д)'!$C$2:$C$100,0)+1,0)))="Н/Д",INDIRECT(CONCATENATE("'2018-02 (Д)'!W",TEXT(MATCH($C78,'2018-02 (Д)'!$C$2:$C$100,0)+1,0))))),"Н/Д",((INDIRECT(CONCATENATE("'2018-03 (Д)'!W",TEXT(MATCH($C78,'2018-03 (Д)'!$C$2:$C$100,0)+1,0)))-INDIRECT(CONCATENATE("'2018-02 (Д)'!W",TEXT(MATCH($C78,'2018-02 (Д)'!$C$2:$C$100,0)+1,0))))/INDIRECT(CONCATENATE("'2018-02 (Д)'!W",TEXT(MATCH($C78,'2018-02 (Д)'!$C$2:$C$100,0)+1,0))))*100)</f>
        <v>108.08912893096077</v>
      </c>
      <c r="GV78" s="9">
        <f ca="1">IF(OR(INDIRECT(CONCATENATE("'2018-04 (Д)'!W",TEXT(MATCH($C78,'2018-04 (Д)'!$C$2:$C$100,0)+1,0)))="Н/Д",INDIRECT(CONCATENATE("'2018-03 (Д)'!W",TEXT(MATCH($C78,'2018-03 (Д)'!$C$2:$C$100,0)+1,0)))="Н/Д",AND(INDIRECT(CONCATENATE("'2018-04 (Д)'!W",TEXT(MATCH($C78,'2018-04 (Д)'!$C$2:$C$100,0)+1,0)))="Н/Д",INDIRECT(CONCATENATE("'2018-03 (Д)'!W",TEXT(MATCH($C78,'2018-03 (Д)'!$C$2:$C$100,0)+1,0))))),"Н/Д",((INDIRECT(CONCATENATE("'2018-04 (Д)'!W",TEXT(MATCH($C78,'2018-04 (Д)'!$C$2:$C$100,0)+1,0)))-INDIRECT(CONCATENATE("'2018-03 (Д)'!W",TEXT(MATCH($C78,'2018-03 (Д)'!$C$2:$C$100,0)+1,0))))/INDIRECT(CONCATENATE("'2018-03 (Д)'!W",TEXT(MATCH($C78,'2018-03 (Д)'!$C$2:$C$100,0)+1,0))))*100)</f>
        <v>97.778839688160602</v>
      </c>
      <c r="GW78" s="9">
        <f ca="1">IF(OR(INDIRECT(CONCATENATE("'2018-05 (Д)'!W",TEXT(MATCH($C78,'2018-05 (Д)'!$C$2:$C$100,0)+1,0)))="Н/Д",INDIRECT(CONCATENATE("'2018-04 (Д)'!W",TEXT(MATCH($C78,'2018-04 (Д)'!$C$2:$C$100,0)+1,0)))="Н/Д",AND(INDIRECT(CONCATENATE("'2018-05 (Д)'!W",TEXT(MATCH($C78,'2018-05 (Д)'!$C$2:$C$100,0)+1,0)))="Н/Д",INDIRECT(CONCATENATE("'2018-04 (Д)'!W",TEXT(MATCH($C78,'2018-04 (Д)'!$C$2:$C$100,0)+1,0))))),"Н/Д",((INDIRECT(CONCATENATE("'2018-05 (Д)'!W",TEXT(MATCH($C78,'2018-05 (Д)'!$C$2:$C$100,0)+1,0)))-INDIRECT(CONCATENATE("'2018-04 (Д)'!W",TEXT(MATCH($C78,'2018-04 (Д)'!$C$2:$C$100,0)+1,0))))/INDIRECT(CONCATENATE("'2018-04 (Д)'!W",TEXT(MATCH($C78,'2018-04 (Д)'!$C$2:$C$100,0)+1,0))))*100)</f>
        <v>-21.038350941084389</v>
      </c>
      <c r="GX78" s="9">
        <f ca="1">IF(OR(INDIRECT(CONCATENATE("'2018-06 (Д)'!W",TEXT(MATCH($C78,'2018-06 (Д)'!$C$2:$C$100,0)+1,0)))="Н/Д",INDIRECT(CONCATENATE("'2018-05 (Д)'!W",TEXT(MATCH($C78,'2018-05 (Д)'!$C$2:$C$100,0)+1,0)))="Н/Д",AND(INDIRECT(CONCATENATE("'2018-06 (Д)'!W",TEXT(MATCH($C78,'2018-06 (Д)'!$C$2:$C$100,0)+1,0)))="Н/Д",INDIRECT(CONCATENATE("'2018-05 (Д)'!W",TEXT(MATCH($C78,'2018-05 (Д)'!$C$2:$C$100,0)+1,0))))),"Н/Д",((INDIRECT(CONCATENATE("'2018-06 (Д)'!W",TEXT(MATCH($C78,'2018-06 (Д)'!$C$2:$C$100,0)+1,0)))-INDIRECT(CONCATENATE("'2018-05 (Д)'!W",TEXT(MATCH($C78,'2018-05 (Д)'!$C$2:$C$100,0)+1,0))))/INDIRECT(CONCATENATE("'2018-05 (Д)'!W",TEXT(MATCH($C78,'2018-05 (Д)'!$C$2:$C$100,0)+1,0))))*100)</f>
        <v>10.57813414776621</v>
      </c>
      <c r="GY78" s="9">
        <f ca="1">IF(OR(INDIRECT(CONCATENATE("'2018-07 (Д)'!W",TEXT(MATCH($C78,'2018-07 (Д)'!$C$2:$C$100,0)+1,0)))="Н/Д",INDIRECT(CONCATENATE("'2018-06 (Д)'!W",TEXT(MATCH($C78,'2018-06 (Д)'!$C$2:$C$100,0)+1,0)))="Н/Д",AND(INDIRECT(CONCATENATE("'2018-07 (Д)'!W",TEXT(MATCH($C78,'2018-07 (Д)'!$C$2:$C$100,0)+1,0)))="Н/Д",INDIRECT(CONCATENATE("'2018-06 (Д)'!W",TEXT(MATCH($C78,'2018-06 (Д)'!$C$2:$C$100,0)+1,0))))),"Н/Д",((INDIRECT(CONCATENATE("'2018-07 (Д)'!W",TEXT(MATCH($C78,'2018-07 (Д)'!$C$2:$C$100,0)+1,0)))-INDIRECT(CONCATENATE("'2018-06 (Д)'!W",TEXT(MATCH($C78,'2018-06 (Д)'!$C$2:$C$100,0)+1,0))))/INDIRECT(CONCATENATE("'2018-06 (Д)'!W",TEXT(MATCH($C78,'2018-06 (Д)'!$C$2:$C$100,0)+1,0))))*100)</f>
        <v>-21.822800204797979</v>
      </c>
      <c r="GZ78" s="9">
        <f ca="1">IF(OR(INDIRECT(CONCATENATE("'2018-08 (Д)'!W",TEXT(MATCH($C78,'2018-08 (Д)'!$C$2:$C$100,0)+1,0)))="Н/Д",INDIRECT(CONCATENATE("'2018-07 (Д)'!W",TEXT(MATCH($C78,'2018-07 (Д)'!$C$2:$C$100,0)+1,0)))="Н/Д",AND(INDIRECT(CONCATENATE("'2018-08 (Д)'!W",TEXT(MATCH($C78,'2018-08 (Д)'!$C$2:$C$100,0)+1,0)))="Н/Д",INDIRECT(CONCATENATE("'2018-07 (Д)'!W",TEXT(MATCH($C78,'2018-07 (Д)'!$C$2:$C$100,0)+1,0))))),"Н/Д",((INDIRECT(CONCATENATE("'2018-08 (Д)'!W",TEXT(MATCH($C78,'2018-08 (Д)'!$C$2:$C$100,0)+1,0)))-INDIRECT(CONCATENATE("'2018-07 (Д)'!W",TEXT(MATCH($C78,'2018-07 (Д)'!$C$2:$C$100,0)+1,0))))/INDIRECT(CONCATENATE("'2018-07 (Д)'!W",TEXT(MATCH($C78,'2018-07 (Д)'!$C$2:$C$100,0)+1,0))))*100)</f>
        <v>31.589528516818632</v>
      </c>
      <c r="HA78" s="9">
        <f ca="1">IF(OR(INDIRECT(CONCATENATE("'2018-09 (Д)'!W",TEXT(MATCH($C78,'2018-09 (Д)'!$C$2:$C$100,0)+1,0)))="Н/Д",INDIRECT(CONCATENATE("'2018-08 (Д)'!W",TEXT(MATCH($C78,'2018-08 (Д)'!$C$2:$C$100,0)+1,0)))="Н/Д",AND(INDIRECT(CONCATENATE("'2018-09 (Д)'!W",TEXT(MATCH($C78,'2018-09 (Д)'!$C$2:$C$100,0)+1,0)))="Н/Д",INDIRECT(CONCATENATE("'2018-08 (Д)'!W",TEXT(MATCH($C78,'2018-08 (Д)'!$C$2:$C$100,0)+1,0))))),"Н/Д",((INDIRECT(CONCATENATE("'2018-09 (Д)'!W",TEXT(MATCH($C78,'2018-09 (Д)'!$C$2:$C$100,0)+1,0)))-INDIRECT(CONCATENATE("'2018-08 (Д)'!W",TEXT(MATCH($C78,'2018-08 (Д)'!$C$2:$C$100,0)+1,0))))/INDIRECT(CONCATENATE("'2018-08 (Д)'!W",TEXT(MATCH($C78,'2018-08 (Д)'!$C$2:$C$100,0)+1,0))))*100)</f>
        <v>-23.118880708830282</v>
      </c>
      <c r="HB78" s="9">
        <f ca="1">IF(OR(INDIRECT(CONCATENATE("'2018-10 (Д)'!W",TEXT(MATCH($C78,'2018-10 (Д)'!$C$2:$C$100,0)+1,0)))="Н/Д",INDIRECT(CONCATENATE("'2018-09 (Д)'!W",TEXT(MATCH($C78,'2018-09 (Д)'!$C$2:$C$100,0)+1,0)))="Н/Д",AND(INDIRECT(CONCATENATE("'2018-10 (Д)'!W",TEXT(MATCH($C78,'2018-10 (Д)'!$C$2:$C$100,0)+1,0)))="Н/Д",INDIRECT(CONCATENATE("'2018-09 (Д)'!W",TEXT(MATCH($C78,'2018-09 (Д)'!$C$2:$C$100,0)+1,0))))),"Н/Д",((INDIRECT(CONCATENATE("'2018-10 (Д)'!W",TEXT(MATCH($C78,'2018-10 (Д)'!$C$2:$C$100,0)+1,0)))-INDIRECT(CONCATENATE("'2018-09 (Д)'!W",TEXT(MATCH($C78,'2018-09 (Д)'!$C$2:$C$100,0)+1,0))))/INDIRECT(CONCATENATE("'2018-09 (Д)'!W",TEXT(MATCH($C78,'2018-09 (Д)'!$C$2:$C$100,0)+1,0))))*100)</f>
        <v>-10.916722907261043</v>
      </c>
      <c r="HC78" s="9">
        <f ca="1">IF(OR(INDIRECT(CONCATENATE("'2018-11 (Д)'!W",TEXT(MATCH($C78,'2018-11 (Д)'!$C$2:$C$100,0)+1,0)))="Н/Д",INDIRECT(CONCATENATE("'2018-10 (Д)'!W",TEXT(MATCH($C78,'2018-10 (Д)'!$C$2:$C$100,0)+1,0)))="Н/Д",AND(INDIRECT(CONCATENATE("'2018-11 (Д)'!W",TEXT(MATCH($C78,'2018-11 (Д)'!$C$2:$C$100,0)+1,0)))="Н/Д",INDIRECT(CONCATENATE("'2018-10 (Д)'!W",TEXT(MATCH($C78,'2018-10 (Д)'!$C$2:$C$100,0)+1,0))))),"Н/Д",((INDIRECT(CONCATENATE("'2018-11 (Д)'!W",TEXT(MATCH($C78,'2018-11 (Д)'!$C$2:$C$100,0)+1,0)))-INDIRECT(CONCATENATE("'2018-10 (Д)'!W",TEXT(MATCH($C78,'2018-10 (Д)'!$C$2:$C$100,0)+1,0))))/INDIRECT(CONCATENATE("'2018-10 (Д)'!W",TEXT(MATCH($C78,'2018-10 (Д)'!$C$2:$C$100,0)+1,0))))*100)</f>
        <v>88.174590706366473</v>
      </c>
      <c r="HD78" s="9">
        <f ca="1">IF(OR(INDIRECT(CONCATENATE("'2018-12 (Д)'!W",TEXT(MATCH($C78,'2018-12 (Д)'!$C$2:$C$100,0)+1,0)))="Н/Д",INDIRECT(CONCATENATE("'2018-11 (Д)'!W",TEXT(MATCH($C78,'2018-11 (Д)'!$C$2:$C$100,0)+1,0)))="Н/Д",AND(INDIRECT(CONCATENATE("'2018-12 (Д)'!W",TEXT(MATCH($C78,'2018-12 (Д)'!$C$2:$C$100,0)+1,0)))="Н/Д",INDIRECT(CONCATENATE("'2018-11 (Д)'!W",TEXT(MATCH($C78,'2018-11 (Д)'!$C$2:$C$100,0)+1,0))))),"Н/Д",((INDIRECT(CONCATENATE("'2018-12 (Д)'!W",TEXT(MATCH($C78,'2018-12 (Д)'!$C$2:$C$100,0)+1,0)))-INDIRECT(CONCATENATE("'2018-11 (Д)'!W",TEXT(MATCH($C78,'2018-11 (Д)'!$C$2:$C$100,0)+1,0))))/INDIRECT(CONCATENATE("'2018-11 (Д)'!W",TEXT(MATCH($C78,'2018-11 (Д)'!$C$2:$C$100,0)+1,0))))*100)</f>
        <v>-34.745550781759221</v>
      </c>
    </row>
    <row r="79" spans="1:212" x14ac:dyDescent="0.25">
      <c r="A79" s="2" t="s">
        <v>87</v>
      </c>
      <c r="B79" s="2" t="s">
        <v>104</v>
      </c>
      <c r="C79" s="15">
        <v>78000000</v>
      </c>
      <c r="D79" s="9"/>
      <c r="E79" s="9">
        <f ca="1">IF(OR(INDIRECT(CONCATENATE("'2018-03 (Д)'!E",TEXT(MATCH($C79,'2018-03 (Д)'!$C$2:$C$100,0)+1,0)))="Н/Д",INDIRECT(CONCATENATE("'2018-02 (Д)'!E",TEXT(MATCH($C79,'2018-02 (Д)'!$C$2:$C$100,0)+1,0)))="Н/Д",AND(INDIRECT(CONCATENATE("'2018-03 (Д)'!E",TEXT(MATCH($C79,'2018-03 (Д)'!$C$2:$C$100,0)+1,0)))="Н/Д",INDIRECT(CONCATENATE("'2018-02 (Д)'!E",TEXT(MATCH($C79,'2018-02 (Д)'!$C$2:$C$100,0)+1,0))))),"Н/Д",((INDIRECT(CONCATENATE("'2018-03 (Д)'!E",TEXT(MATCH($C79,'2018-03 (Д)'!$C$2:$C$100,0)+1,0)))-INDIRECT(CONCATENATE("'2018-02 (Д)'!E",TEXT(MATCH($C79,'2018-02 (Д)'!$C$2:$C$100,0)+1,0))))/INDIRECT(CONCATENATE("'2018-02 (Д)'!E",TEXT(MATCH($C79,'2018-02 (Д)'!$C$2:$C$100,0)+1,0))))*100)</f>
        <v>22.966504524031048</v>
      </c>
      <c r="F79" s="9">
        <f ca="1">IF(OR(INDIRECT(CONCATENATE("'2018-04 (Д)'!E",TEXT(MATCH($C79,'2018-04 (Д)'!$C$2:$C$100,0)+1,0)))="Н/Д",INDIRECT(CONCATENATE("'2018-03 (Д)'!E",TEXT(MATCH($C79,'2018-03 (Д)'!$C$2:$C$100,0)+1,0)))="Н/Д",AND(INDIRECT(CONCATENATE("'2018-04 (Д)'!E",TEXT(MATCH($C79,'2018-04 (Д)'!$C$2:$C$100,0)+1,0)))="Н/Д",INDIRECT(CONCATENATE("'2018-03 (Д)'!E",TEXT(MATCH($C79,'2018-03 (Д)'!$C$2:$C$100,0)+1,0))))),"Н/Д",((INDIRECT(CONCATENATE("'2018-04 (Д)'!E",TEXT(MATCH($C79,'2018-04 (Д)'!$C$2:$C$100,0)+1,0)))-INDIRECT(CONCATENATE("'2018-03 (Д)'!E",TEXT(MATCH($C79,'2018-03 (Д)'!$C$2:$C$100,0)+1,0))))/INDIRECT(CONCATENATE("'2018-03 (Д)'!E",TEXT(MATCH($C79,'2018-03 (Д)'!$C$2:$C$100,0)+1,0))))*100)</f>
        <v>73.771447278779689</v>
      </c>
      <c r="G79" s="9">
        <f ca="1">IF(OR(INDIRECT(CONCATENATE("'2018-05 (Д)'!E",TEXT(MATCH($C79,'2018-05 (Д)'!$C$2:$C$100,0)+1,0)))="Н/Д",INDIRECT(CONCATENATE("'2018-04 (Д)'!E",TEXT(MATCH($C79,'2018-04 (Д)'!$C$2:$C$100,0)+1,0)))="Н/Д",AND(INDIRECT(CONCATENATE("'2018-05 (Д)'!E",TEXT(MATCH($C79,'2018-05 (Д)'!$C$2:$C$100,0)+1,0)))="Н/Д",INDIRECT(CONCATENATE("'2018-04 (Д)'!E",TEXT(MATCH($C79,'2018-04 (Д)'!$C$2:$C$100,0)+1,0))))),"Н/Д",((INDIRECT(CONCATENATE("'2018-05 (Д)'!E",TEXT(MATCH($C79,'2018-05 (Д)'!$C$2:$C$100,0)+1,0)))-INDIRECT(CONCATENATE("'2018-04 (Д)'!E",TEXT(MATCH($C79,'2018-04 (Д)'!$C$2:$C$100,0)+1,0))))/INDIRECT(CONCATENATE("'2018-04 (Д)'!E",TEXT(MATCH($C79,'2018-04 (Д)'!$C$2:$C$100,0)+1,0))))*100)</f>
        <v>-4.6310110675912366</v>
      </c>
      <c r="H79" s="9">
        <f ca="1">IF(OR(INDIRECT(CONCATENATE("'2018-06 (Д)'!E",TEXT(MATCH($C79,'2018-06 (Д)'!$C$2:$C$100,0)+1,0)))="Н/Д",INDIRECT(CONCATENATE("'2018-05 (Д)'!E",TEXT(MATCH($C79,'2018-05 (Д)'!$C$2:$C$100,0)+1,0)))="Н/Д",AND(INDIRECT(CONCATENATE("'2018-06 (Д)'!E",TEXT(MATCH($C79,'2018-06 (Д)'!$C$2:$C$100,0)+1,0)))="Н/Д",INDIRECT(CONCATENATE("'2018-05 (Д)'!E",TEXT(MATCH($C79,'2018-05 (Д)'!$C$2:$C$100,0)+1,0))))),"Н/Д",((INDIRECT(CONCATENATE("'2018-06 (Д)'!E",TEXT(MATCH($C79,'2018-06 (Д)'!$C$2:$C$100,0)+1,0)))-INDIRECT(CONCATENATE("'2018-05 (Д)'!E",TEXT(MATCH($C79,'2018-05 (Д)'!$C$2:$C$100,0)+1,0))))/INDIRECT(CONCATENATE("'2018-05 (Д)'!E",TEXT(MATCH($C79,'2018-05 (Д)'!$C$2:$C$100,0)+1,0))))*100)</f>
        <v>-19.203965635022971</v>
      </c>
      <c r="I79" s="9">
        <f ca="1">IF(OR(INDIRECT(CONCATENATE("'2018-07 (Д)'!E",TEXT(MATCH($C79,'2018-07 (Д)'!$C$2:$C$100,0)+1,0)))="Н/Д",INDIRECT(CONCATENATE("'2018-06 (Д)'!E",TEXT(MATCH($C79,'2018-06 (Д)'!$C$2:$C$100,0)+1,0)))="Н/Д",AND(INDIRECT(CONCATENATE("'2018-07 (Д)'!E",TEXT(MATCH($C79,'2018-07 (Д)'!$C$2:$C$100,0)+1,0)))="Н/Д",INDIRECT(CONCATENATE("'2018-06 (Д)'!E",TEXT(MATCH($C79,'2018-06 (Д)'!$C$2:$C$100,0)+1,0))))),"Н/Д",((INDIRECT(CONCATENATE("'2018-07 (Д)'!E",TEXT(MATCH($C79,'2018-07 (Д)'!$C$2:$C$100,0)+1,0)))-INDIRECT(CONCATENATE("'2018-06 (Д)'!E",TEXT(MATCH($C79,'2018-06 (Д)'!$C$2:$C$100,0)+1,0))))/INDIRECT(CONCATENATE("'2018-06 (Д)'!E",TEXT(MATCH($C79,'2018-06 (Д)'!$C$2:$C$100,0)+1,0))))*100)</f>
        <v>-13.579237574767427</v>
      </c>
      <c r="J79" s="9">
        <f ca="1">IF(OR(INDIRECT(CONCATENATE("'2018-08 (Д)'!E",TEXT(MATCH($C79,'2018-08 (Д)'!$C$2:$C$100,0)+1,0)))="Н/Д",INDIRECT(CONCATENATE("'2018-07 (Д)'!E",TEXT(MATCH($C79,'2018-07 (Д)'!$C$2:$C$100,0)+1,0)))="Н/Д",AND(INDIRECT(CONCATENATE("'2018-08 (Д)'!E",TEXT(MATCH($C79,'2018-08 (Д)'!$C$2:$C$100,0)+1,0)))="Н/Д",INDIRECT(CONCATENATE("'2018-07 (Д)'!E",TEXT(MATCH($C79,'2018-07 (Д)'!$C$2:$C$100,0)+1,0))))),"Н/Д",((INDIRECT(CONCATENATE("'2018-08 (Д)'!E",TEXT(MATCH($C79,'2018-08 (Д)'!$C$2:$C$100,0)+1,0)))-INDIRECT(CONCATENATE("'2018-07 (Д)'!E",TEXT(MATCH($C79,'2018-07 (Д)'!$C$2:$C$100,0)+1,0))))/INDIRECT(CONCATENATE("'2018-07 (Д)'!E",TEXT(MATCH($C79,'2018-07 (Д)'!$C$2:$C$100,0)+1,0))))*100)</f>
        <v>90.566974837972552</v>
      </c>
      <c r="K79" s="9">
        <f ca="1">IF(OR(INDIRECT(CONCATENATE("'2018-09 (Д)'!E",TEXT(MATCH($C79,'2018-09 (Д)'!$C$2:$C$100,0)+1,0)))="Н/Д",INDIRECT(CONCATENATE("'2018-08 (Д)'!E",TEXT(MATCH($C79,'2018-08 (Д)'!$C$2:$C$100,0)+1,0)))="Н/Д",AND(INDIRECT(CONCATENATE("'2018-09 (Д)'!E",TEXT(MATCH($C79,'2018-09 (Д)'!$C$2:$C$100,0)+1,0)))="Н/Д",INDIRECT(CONCATENATE("'2018-08 (Д)'!E",TEXT(MATCH($C79,'2018-08 (Д)'!$C$2:$C$100,0)+1,0))))),"Н/Д",((INDIRECT(CONCATENATE("'2018-09 (Д)'!E",TEXT(MATCH($C79,'2018-09 (Д)'!$C$2:$C$100,0)+1,0)))-INDIRECT(CONCATENATE("'2018-08 (Д)'!E",TEXT(MATCH($C79,'2018-08 (Д)'!$C$2:$C$100,0)+1,0))))/INDIRECT(CONCATENATE("'2018-08 (Д)'!E",TEXT(MATCH($C79,'2018-08 (Д)'!$C$2:$C$100,0)+1,0))))*100)</f>
        <v>-38.695907853779168</v>
      </c>
      <c r="L79" s="9">
        <f ca="1">IF(OR(INDIRECT(CONCATENATE("'2018-10 (Д)'!E",TEXT(MATCH($C79,'2018-10 (Д)'!$C$2:$C$100,0)+1,0)))="Н/Д",INDIRECT(CONCATENATE("'2018-09 (Д)'!E",TEXT(MATCH($C79,'2018-09 (Д)'!$C$2:$C$100,0)+1,0)))="Н/Д",AND(INDIRECT(CONCATENATE("'2018-10 (Д)'!E",TEXT(MATCH($C79,'2018-10 (Д)'!$C$2:$C$100,0)+1,0)))="Н/Д",INDIRECT(CONCATENATE("'2018-09 (Д)'!E",TEXT(MATCH($C79,'2018-09 (Д)'!$C$2:$C$100,0)+1,0))))),"Н/Д",((INDIRECT(CONCATENATE("'2018-10 (Д)'!E",TEXT(MATCH($C79,'2018-10 (Д)'!$C$2:$C$100,0)+1,0)))-INDIRECT(CONCATENATE("'2018-09 (Д)'!E",TEXT(MATCH($C79,'2018-09 (Д)'!$C$2:$C$100,0)+1,0))))/INDIRECT(CONCATENATE("'2018-09 (Д)'!E",TEXT(MATCH($C79,'2018-09 (Д)'!$C$2:$C$100,0)+1,0))))*100)</f>
        <v>-13.209123482509447</v>
      </c>
      <c r="M79" s="9">
        <f ca="1">IF(OR(INDIRECT(CONCATENATE("'2018-11 (Д)'!E",TEXT(MATCH($C79,'2018-11 (Д)'!$C$2:$C$100,0)+1,0)))="Н/Д",INDIRECT(CONCATENATE("'2018-10 (Д)'!E",TEXT(MATCH($C79,'2018-10 (Д)'!$C$2:$C$100,0)+1,0)))="Н/Д",AND(INDIRECT(CONCATENATE("'2018-11 (Д)'!E",TEXT(MATCH($C79,'2018-11 (Д)'!$C$2:$C$100,0)+1,0)))="Н/Д",INDIRECT(CONCATENATE("'2018-10 (Д)'!E",TEXT(MATCH($C79,'2018-10 (Д)'!$C$2:$C$100,0)+1,0))))),"Н/Д",((INDIRECT(CONCATENATE("'2018-11 (Д)'!E",TEXT(MATCH($C79,'2018-11 (Д)'!$C$2:$C$100,0)+1,0)))-INDIRECT(CONCATENATE("'2018-10 (Д)'!E",TEXT(MATCH($C79,'2018-10 (Д)'!$C$2:$C$100,0)+1,0))))/INDIRECT(CONCATENATE("'2018-10 (Д)'!E",TEXT(MATCH($C79,'2018-10 (Д)'!$C$2:$C$100,0)+1,0))))*100)</f>
        <v>76.752346304131535</v>
      </c>
      <c r="N79" s="9">
        <f ca="1">IF(OR(INDIRECT(CONCATENATE("'2018-12 (Д)'!E",TEXT(MATCH($C79,'2018-12 (Д)'!$C$2:$C$100,0)+1,0)))="Н/Д",INDIRECT(CONCATENATE("'2018-11 (Д)'!E",TEXT(MATCH($C79,'2018-11 (Д)'!$C$2:$C$100,0)+1,0)))="Н/Д",AND(INDIRECT(CONCATENATE("'2018-12 (Д)'!E",TEXT(MATCH($C79,'2018-12 (Д)'!$C$2:$C$100,0)+1,0)))="Н/Д",INDIRECT(CONCATENATE("'2018-11 (Д)'!E",TEXT(MATCH($C79,'2018-11 (Д)'!$C$2:$C$100,0)+1,0))))),"Н/Д",((INDIRECT(CONCATENATE("'2018-12 (Д)'!E",TEXT(MATCH($C79,'2018-12 (Д)'!$C$2:$C$100,0)+1,0)))-INDIRECT(CONCATENATE("'2018-11 (Д)'!E",TEXT(MATCH($C79,'2018-11 (Д)'!$C$2:$C$100,0)+1,0))))/INDIRECT(CONCATENATE("'2018-11 (Д)'!E",TEXT(MATCH($C79,'2018-11 (Д)'!$C$2:$C$100,0)+1,0))))*100)</f>
        <v>-33.762688148691922</v>
      </c>
      <c r="O79" s="9"/>
      <c r="P79" s="9">
        <f ca="1">IF(OR(INDIRECT(CONCATENATE("'2018-03 (Д)'!F",TEXT(MATCH($C79,'2018-03 (Д)'!$C$2:$C$100,0)+1,0)))="Н/Д",INDIRECT(CONCATENATE("'2018-02 (Д)'!F",TEXT(MATCH($C79,'2018-02 (Д)'!$C$2:$C$100,0)+1,0)))="Н/Д",AND(INDIRECT(CONCATENATE("'2018-03 (Д)'!F",TEXT(MATCH($C79,'2018-03 (Д)'!$C$2:$C$100,0)+1,0)))="Н/Д",INDIRECT(CONCATENATE("'2018-02 (Д)'!F",TEXT(MATCH($C79,'2018-02 (Д)'!$C$2:$C$100,0)+1,0))))),"Н/Д",((INDIRECT(CONCATENATE("'2018-03 (Д)'!F",TEXT(MATCH($C79,'2018-03 (Д)'!$C$2:$C$100,0)+1,0)))-INDIRECT(CONCATENATE("'2018-02 (Д)'!F",TEXT(MATCH($C79,'2018-02 (Д)'!$C$2:$C$100,0)+1,0))))/INDIRECT(CONCATENATE("'2018-02 (Д)'!F",TEXT(MATCH($C79,'2018-02 (Д)'!$C$2:$C$100,0)+1,0))))*100)</f>
        <v>17.393497048650524</v>
      </c>
      <c r="Q79" s="9">
        <f ca="1">IF(OR(INDIRECT(CONCATENATE("'2018-04 (Д)'!F",TEXT(MATCH($C79,'2018-04 (Д)'!$C$2:$C$100,0)+1,0)))="Н/Д",INDIRECT(CONCATENATE("'2018-03 (Д)'!F",TEXT(MATCH($C79,'2018-03 (Д)'!$C$2:$C$100,0)+1,0)))="Н/Д",AND(INDIRECT(CONCATENATE("'2018-04 (Д)'!F",TEXT(MATCH($C79,'2018-04 (Д)'!$C$2:$C$100,0)+1,0)))="Н/Д",INDIRECT(CONCATENATE("'2018-03 (Д)'!F",TEXT(MATCH($C79,'2018-03 (Д)'!$C$2:$C$100,0)+1,0))))),"Н/Д",((INDIRECT(CONCATENATE("'2018-04 (Д)'!F",TEXT(MATCH($C79,'2018-04 (Д)'!$C$2:$C$100,0)+1,0)))-INDIRECT(CONCATENATE("'2018-03 (Д)'!F",TEXT(MATCH($C79,'2018-03 (Д)'!$C$2:$C$100,0)+1,0))))/INDIRECT(CONCATENATE("'2018-03 (Д)'!F",TEXT(MATCH($C79,'2018-03 (Д)'!$C$2:$C$100,0)+1,0))))*100)</f>
        <v>96.391403034712667</v>
      </c>
      <c r="R79" s="9">
        <f ca="1">IF(OR(INDIRECT(CONCATENATE("'2018-05 (Д)'!F",TEXT(MATCH($C79,'2018-05 (Д)'!$C$2:$C$100,0)+1,0)))="Н/Д",INDIRECT(CONCATENATE("'2018-04 (Д)'!F",TEXT(MATCH($C79,'2018-04 (Д)'!$C$2:$C$100,0)+1,0)))="Н/Д",AND(INDIRECT(CONCATENATE("'2018-05 (Д)'!F",TEXT(MATCH($C79,'2018-05 (Д)'!$C$2:$C$100,0)+1,0)))="Н/Д",INDIRECT(CONCATENATE("'2018-04 (Д)'!F",TEXT(MATCH($C79,'2018-04 (Д)'!$C$2:$C$100,0)+1,0))))),"Н/Д",((INDIRECT(CONCATENATE("'2018-05 (Д)'!F",TEXT(MATCH($C79,'2018-05 (Д)'!$C$2:$C$100,0)+1,0)))-INDIRECT(CONCATENATE("'2018-04 (Д)'!F",TEXT(MATCH($C79,'2018-04 (Д)'!$C$2:$C$100,0)+1,0))))/INDIRECT(CONCATENATE("'2018-04 (Д)'!F",TEXT(MATCH($C79,'2018-04 (Д)'!$C$2:$C$100,0)+1,0))))*100)</f>
        <v>-10.58057298717101</v>
      </c>
      <c r="S79" s="9">
        <f ca="1">IF(OR(INDIRECT(CONCATENATE("'2018-06 (Д)'!F",TEXT(MATCH($C79,'2018-06 (Д)'!$C$2:$C$100,0)+1,0)))="Н/Д",INDIRECT(CONCATENATE("'2018-05 (Д)'!F",TEXT(MATCH($C79,'2018-05 (Д)'!$C$2:$C$100,0)+1,0)))="Н/Д",AND(INDIRECT(CONCATENATE("'2018-06 (Д)'!F",TEXT(MATCH($C79,'2018-06 (Д)'!$C$2:$C$100,0)+1,0)))="Н/Д",INDIRECT(CONCATENATE("'2018-05 (Д)'!F",TEXT(MATCH($C79,'2018-05 (Д)'!$C$2:$C$100,0)+1,0))))),"Н/Д",((INDIRECT(CONCATENATE("'2018-06 (Д)'!F",TEXT(MATCH($C79,'2018-06 (Д)'!$C$2:$C$100,0)+1,0)))-INDIRECT(CONCATENATE("'2018-05 (Д)'!F",TEXT(MATCH($C79,'2018-05 (Д)'!$C$2:$C$100,0)+1,0))))/INDIRECT(CONCATENATE("'2018-05 (Д)'!F",TEXT(MATCH($C79,'2018-05 (Д)'!$C$2:$C$100,0)+1,0))))*100)</f>
        <v>-17.562592666499771</v>
      </c>
      <c r="T79" s="9">
        <f ca="1">IF(OR(INDIRECT(CONCATENATE("'2018-07 (Д)'!F",TEXT(MATCH($C79,'2018-07 (Д)'!$C$2:$C$100,0)+1,0)))="Н/Д",INDIRECT(CONCATENATE("'2018-06 (Д)'!F",TEXT(MATCH($C79,'2018-06 (Д)'!$C$2:$C$100,0)+1,0)))="Н/Д",AND(INDIRECT(CONCATENATE("'2018-07 (Д)'!F",TEXT(MATCH($C79,'2018-07 (Д)'!$C$2:$C$100,0)+1,0)))="Н/Д",INDIRECT(CONCATENATE("'2018-06 (Д)'!F",TEXT(MATCH($C79,'2018-06 (Д)'!$C$2:$C$100,0)+1,0))))),"Н/Д",((INDIRECT(CONCATENATE("'2018-07 (Д)'!F",TEXT(MATCH($C79,'2018-07 (Д)'!$C$2:$C$100,0)+1,0)))-INDIRECT(CONCATENATE("'2018-06 (Д)'!F",TEXT(MATCH($C79,'2018-06 (Д)'!$C$2:$C$100,0)+1,0))))/INDIRECT(CONCATENATE("'2018-06 (Д)'!F",TEXT(MATCH($C79,'2018-06 (Д)'!$C$2:$C$100,0)+1,0))))*100)</f>
        <v>-19.682086462801323</v>
      </c>
      <c r="U79" s="9">
        <f ca="1">IF(OR(INDIRECT(CONCATENATE("'2018-08 (Д)'!F",TEXT(MATCH($C79,'2018-08 (Д)'!$C$2:$C$100,0)+1,0)))="Н/Д",INDIRECT(CONCATENATE("'2018-07 (Д)'!F",TEXT(MATCH($C79,'2018-07 (Д)'!$C$2:$C$100,0)+1,0)))="Н/Д",AND(INDIRECT(CONCATENATE("'2018-08 (Д)'!F",TEXT(MATCH($C79,'2018-08 (Д)'!$C$2:$C$100,0)+1,0)))="Н/Д",INDIRECT(CONCATENATE("'2018-07 (Д)'!F",TEXT(MATCH($C79,'2018-07 (Д)'!$C$2:$C$100,0)+1,0))))),"Н/Д",((INDIRECT(CONCATENATE("'2018-08 (Д)'!F",TEXT(MATCH($C79,'2018-08 (Д)'!$C$2:$C$100,0)+1,0)))-INDIRECT(CONCATENATE("'2018-07 (Д)'!F",TEXT(MATCH($C79,'2018-07 (Д)'!$C$2:$C$100,0)+1,0))))/INDIRECT(CONCATENATE("'2018-07 (Д)'!F",TEXT(MATCH($C79,'2018-07 (Д)'!$C$2:$C$100,0)+1,0))))*100)</f>
        <v>109.83504475971311</v>
      </c>
      <c r="V79" s="9">
        <f ca="1">IF(OR(INDIRECT(CONCATENATE("'2018-09 (Д)'!F",TEXT(MATCH($C79,'2018-09 (Д)'!$C$2:$C$100,0)+1,0)))="Н/Д",INDIRECT(CONCATENATE("'2018-08 (Д)'!F",TEXT(MATCH($C79,'2018-08 (Д)'!$C$2:$C$100,0)+1,0)))="Н/Д",AND(INDIRECT(CONCATENATE("'2018-09 (Д)'!F",TEXT(MATCH($C79,'2018-09 (Д)'!$C$2:$C$100,0)+1,0)))="Н/Д",INDIRECT(CONCATENATE("'2018-08 (Д)'!F",TEXT(MATCH($C79,'2018-08 (Д)'!$C$2:$C$100,0)+1,0))))),"Н/Д",((INDIRECT(CONCATENATE("'2018-09 (Д)'!F",TEXT(MATCH($C79,'2018-09 (Д)'!$C$2:$C$100,0)+1,0)))-INDIRECT(CONCATENATE("'2018-08 (Д)'!F",TEXT(MATCH($C79,'2018-08 (Д)'!$C$2:$C$100,0)+1,0))))/INDIRECT(CONCATENATE("'2018-08 (Д)'!F",TEXT(MATCH($C79,'2018-08 (Д)'!$C$2:$C$100,0)+1,0))))*100)</f>
        <v>-44.308733870848691</v>
      </c>
      <c r="W79" s="9">
        <f ca="1">IF(OR(INDIRECT(CONCATENATE("'2018-10 (Д)'!F",TEXT(MATCH($C79,'2018-10 (Д)'!$C$2:$C$100,0)+1,0)))="Н/Д",INDIRECT(CONCATENATE("'2018-09 (Д)'!F",TEXT(MATCH($C79,'2018-09 (Д)'!$C$2:$C$100,0)+1,0)))="Н/Д",AND(INDIRECT(CONCATENATE("'2018-10 (Д)'!F",TEXT(MATCH($C79,'2018-10 (Д)'!$C$2:$C$100,0)+1,0)))="Н/Д",INDIRECT(CONCATENATE("'2018-09 (Д)'!F",TEXT(MATCH($C79,'2018-09 (Д)'!$C$2:$C$100,0)+1,0))))),"Н/Д",((INDIRECT(CONCATENATE("'2018-10 (Д)'!F",TEXT(MATCH($C79,'2018-10 (Д)'!$C$2:$C$100,0)+1,0)))-INDIRECT(CONCATENATE("'2018-09 (Д)'!F",TEXT(MATCH($C79,'2018-09 (Д)'!$C$2:$C$100,0)+1,0))))/INDIRECT(CONCATENATE("'2018-09 (Д)'!F",TEXT(MATCH($C79,'2018-09 (Д)'!$C$2:$C$100,0)+1,0))))*100)</f>
        <v>-16.211880238757175</v>
      </c>
      <c r="X79" s="9">
        <f ca="1">IF(OR(INDIRECT(CONCATENATE("'2018-11 (Д)'!F",TEXT(MATCH($C79,'2018-11 (Д)'!$C$2:$C$100,0)+1,0)))="Н/Д",INDIRECT(CONCATENATE("'2018-10 (Д)'!F",TEXT(MATCH($C79,'2018-10 (Д)'!$C$2:$C$100,0)+1,0)))="Н/Д",AND(INDIRECT(CONCATENATE("'2018-11 (Д)'!F",TEXT(MATCH($C79,'2018-11 (Д)'!$C$2:$C$100,0)+1,0)))="Н/Д",INDIRECT(CONCATENATE("'2018-10 (Д)'!F",TEXT(MATCH($C79,'2018-10 (Д)'!$C$2:$C$100,0)+1,0))))),"Н/Д",((INDIRECT(CONCATENATE("'2018-11 (Д)'!F",TEXT(MATCH($C79,'2018-11 (Д)'!$C$2:$C$100,0)+1,0)))-INDIRECT(CONCATENATE("'2018-10 (Д)'!F",TEXT(MATCH($C79,'2018-10 (Д)'!$C$2:$C$100,0)+1,0))))/INDIRECT(CONCATENATE("'2018-10 (Д)'!F",TEXT(MATCH($C79,'2018-10 (Д)'!$C$2:$C$100,0)+1,0))))*100)</f>
        <v>93.204956550734494</v>
      </c>
      <c r="Y79" s="9">
        <f ca="1">IF(OR(INDIRECT(CONCATENATE("'2018-12 (Д)'!F",TEXT(MATCH($C79,'2018-12 (Д)'!$C$2:$C$100,0)+1,0)))="Н/Д",INDIRECT(CONCATENATE("'2018-11 (Д)'!F",TEXT(MATCH($C79,'2018-11 (Д)'!$C$2:$C$100,0)+1,0)))="Н/Д",AND(INDIRECT(CONCATENATE("'2018-12 (Д)'!F",TEXT(MATCH($C79,'2018-12 (Д)'!$C$2:$C$100,0)+1,0)))="Н/Д",INDIRECT(CONCATENATE("'2018-11 (Д)'!F",TEXT(MATCH($C79,'2018-11 (Д)'!$C$2:$C$100,0)+1,0))))),"Н/Д",((INDIRECT(CONCATENATE("'2018-12 (Д)'!F",TEXT(MATCH($C79,'2018-12 (Д)'!$C$2:$C$100,0)+1,0)))-INDIRECT(CONCATENATE("'2018-11 (Д)'!F",TEXT(MATCH($C79,'2018-11 (Д)'!$C$2:$C$100,0)+1,0))))/INDIRECT(CONCATENATE("'2018-11 (Д)'!F",TEXT(MATCH($C79,'2018-11 (Д)'!$C$2:$C$100,0)+1,0))))*100)</f>
        <v>-40.665049465298701</v>
      </c>
      <c r="Z79" s="9"/>
      <c r="AA79" s="9">
        <f ca="1">IF(OR(INDIRECT(CONCATENATE("'2018-03 (Д)'!G",TEXT(MATCH($C79,'2018-03 (Д)'!$C$2:$C$100,0)+1,0)))="Н/Д",INDIRECT(CONCATENATE("'2018-02 (Д)'!G",TEXT(MATCH($C79,'2018-02 (Д)'!$C$2:$C$100,0)+1,0)))="Н/Д",AND(INDIRECT(CONCATENATE("'2018-03 (Д)'!G",TEXT(MATCH($C79,'2018-03 (Д)'!$C$2:$C$100,0)+1,0)))="Н/Д",INDIRECT(CONCATENATE("'2018-02 (Д)'!G",TEXT(MATCH($C79,'2018-02 (Д)'!$C$2:$C$100,0)+1,0))))),"Н/Д",((INDIRECT(CONCATENATE("'2018-03 (Д)'!G",TEXT(MATCH($C79,'2018-03 (Д)'!$C$2:$C$100,0)+1,0)))-INDIRECT(CONCATENATE("'2018-02 (Д)'!G",TEXT(MATCH($C79,'2018-02 (Д)'!$C$2:$C$100,0)+1,0))))/INDIRECT(CONCATENATE("'2018-02 (Д)'!G",TEXT(MATCH($C79,'2018-02 (Д)'!$C$2:$C$100,0)+1,0))))*100)</f>
        <v>-2.8907303467271408</v>
      </c>
      <c r="AB79" s="9">
        <f ca="1">IF(OR(INDIRECT(CONCATENATE("'2018-04 (Д)'!G",TEXT(MATCH($C79,'2018-04 (Д)'!$C$2:$C$100,0)+1,0)))="Н/Д",INDIRECT(CONCATENATE("'2018-03 (Д)'!G",TEXT(MATCH($C79,'2018-03 (Д)'!$C$2:$C$100,0)+1,0)))="Н/Д",AND(INDIRECT(CONCATENATE("'2018-04 (Д)'!G",TEXT(MATCH($C79,'2018-04 (Д)'!$C$2:$C$100,0)+1,0)))="Н/Д",INDIRECT(CONCATENATE("'2018-03 (Д)'!G",TEXT(MATCH($C79,'2018-03 (Д)'!$C$2:$C$100,0)+1,0))))),"Н/Д",((INDIRECT(CONCATENATE("'2018-04 (Д)'!G",TEXT(MATCH($C79,'2018-04 (Д)'!$C$2:$C$100,0)+1,0)))-INDIRECT(CONCATENATE("'2018-03 (Д)'!G",TEXT(MATCH($C79,'2018-03 (Д)'!$C$2:$C$100,0)+1,0))))/INDIRECT(CONCATENATE("'2018-03 (Д)'!G",TEXT(MATCH($C79,'2018-03 (Д)'!$C$2:$C$100,0)+1,0))))*100)</f>
        <v>344.18662543464541</v>
      </c>
      <c r="AC79" s="9">
        <f ca="1">IF(OR(INDIRECT(CONCATENATE("'2018-05 (Д)'!G",TEXT(MATCH($C79,'2018-05 (Д)'!$C$2:$C$100,0)+1,0)))="Н/Д",INDIRECT(CONCATENATE("'2018-04 (Д)'!G",TEXT(MATCH($C79,'2018-04 (Д)'!$C$2:$C$100,0)+1,0)))="Н/Д",AND(INDIRECT(CONCATENATE("'2018-05 (Д)'!G",TEXT(MATCH($C79,'2018-05 (Д)'!$C$2:$C$100,0)+1,0)))="Н/Д",INDIRECT(CONCATENATE("'2018-04 (Д)'!G",TEXT(MATCH($C79,'2018-04 (Д)'!$C$2:$C$100,0)+1,0))))),"Н/Д",((INDIRECT(CONCATENATE("'2018-05 (Д)'!G",TEXT(MATCH($C79,'2018-05 (Д)'!$C$2:$C$100,0)+1,0)))-INDIRECT(CONCATENATE("'2018-04 (Д)'!G",TEXT(MATCH($C79,'2018-04 (Д)'!$C$2:$C$100,0)+1,0))))/INDIRECT(CONCATENATE("'2018-04 (Д)'!G",TEXT(MATCH($C79,'2018-04 (Д)'!$C$2:$C$100,0)+1,0))))*100)</f>
        <v>-76.443339722398562</v>
      </c>
      <c r="AD79" s="9">
        <f ca="1">IF(OR(INDIRECT(CONCATENATE("'2018-06 (Д)'!G",TEXT(MATCH($C79,'2018-06 (Д)'!$C$2:$C$100,0)+1,0)))="Н/Д",INDIRECT(CONCATENATE("'2018-05 (Д)'!G",TEXT(MATCH($C79,'2018-05 (Д)'!$C$2:$C$100,0)+1,0)))="Н/Д",AND(INDIRECT(CONCATENATE("'2018-06 (Д)'!G",TEXT(MATCH($C79,'2018-06 (Д)'!$C$2:$C$100,0)+1,0)))="Н/Д",INDIRECT(CONCATENATE("'2018-05 (Д)'!G",TEXT(MATCH($C79,'2018-05 (Д)'!$C$2:$C$100,0)+1,0))))),"Н/Д",((INDIRECT(CONCATENATE("'2018-06 (Д)'!G",TEXT(MATCH($C79,'2018-06 (Д)'!$C$2:$C$100,0)+1,0)))-INDIRECT(CONCATENATE("'2018-05 (Д)'!G",TEXT(MATCH($C79,'2018-05 (Д)'!$C$2:$C$100,0)+1,0))))/INDIRECT(CONCATENATE("'2018-05 (Д)'!G",TEXT(MATCH($C79,'2018-05 (Д)'!$C$2:$C$100,0)+1,0))))*100)</f>
        <v>186.16087945764892</v>
      </c>
      <c r="AE79" s="9">
        <f ca="1">IF(OR(INDIRECT(CONCATENATE("'2018-07 (Д)'!G",TEXT(MATCH($C79,'2018-07 (Д)'!$C$2:$C$100,0)+1,0)))="Н/Д",INDIRECT(CONCATENATE("'2018-06 (Д)'!G",TEXT(MATCH($C79,'2018-06 (Д)'!$C$2:$C$100,0)+1,0)))="Н/Д",AND(INDIRECT(CONCATENATE("'2018-07 (Д)'!G",TEXT(MATCH($C79,'2018-07 (Д)'!$C$2:$C$100,0)+1,0)))="Н/Д",INDIRECT(CONCATENATE("'2018-06 (Д)'!G",TEXT(MATCH($C79,'2018-06 (Д)'!$C$2:$C$100,0)+1,0))))),"Н/Д",((INDIRECT(CONCATENATE("'2018-07 (Д)'!G",TEXT(MATCH($C79,'2018-07 (Д)'!$C$2:$C$100,0)+1,0)))-INDIRECT(CONCATENATE("'2018-06 (Д)'!G",TEXT(MATCH($C79,'2018-06 (Д)'!$C$2:$C$100,0)+1,0))))/INDIRECT(CONCATENATE("'2018-06 (Д)'!G",TEXT(MATCH($C79,'2018-06 (Д)'!$C$2:$C$100,0)+1,0))))*100)</f>
        <v>-43.877853667227868</v>
      </c>
      <c r="AF79" s="9">
        <f ca="1">IF(OR(INDIRECT(CONCATENATE("'2018-08 (Д)'!G",TEXT(MATCH($C79,'2018-08 (Д)'!$C$2:$C$100,0)+1,0)))="Н/Д",INDIRECT(CONCATENATE("'2018-07 (Д)'!G",TEXT(MATCH($C79,'2018-07 (Д)'!$C$2:$C$100,0)+1,0)))="Н/Д",AND(INDIRECT(CONCATENATE("'2018-08 (Д)'!G",TEXT(MATCH($C79,'2018-08 (Д)'!$C$2:$C$100,0)+1,0)))="Н/Д",INDIRECT(CONCATENATE("'2018-07 (Д)'!G",TEXT(MATCH($C79,'2018-07 (Д)'!$C$2:$C$100,0)+1,0))))),"Н/Д",((INDIRECT(CONCATENATE("'2018-08 (Д)'!G",TEXT(MATCH($C79,'2018-08 (Д)'!$C$2:$C$100,0)+1,0)))-INDIRECT(CONCATENATE("'2018-07 (Д)'!G",TEXT(MATCH($C79,'2018-07 (Д)'!$C$2:$C$100,0)+1,0))))/INDIRECT(CONCATENATE("'2018-07 (Д)'!G",TEXT(MATCH($C79,'2018-07 (Д)'!$C$2:$C$100,0)+1,0))))*100)</f>
        <v>77.672377893666877</v>
      </c>
      <c r="AG79" s="9">
        <f ca="1">IF(OR(INDIRECT(CONCATENATE("'2018-09 (Д)'!G",TEXT(MATCH($C79,'2018-09 (Д)'!$C$2:$C$100,0)+1,0)))="Н/Д",INDIRECT(CONCATENATE("'2018-08 (Д)'!G",TEXT(MATCH($C79,'2018-08 (Д)'!$C$2:$C$100,0)+1,0)))="Н/Д",AND(INDIRECT(CONCATENATE("'2018-09 (Д)'!G",TEXT(MATCH($C79,'2018-09 (Д)'!$C$2:$C$100,0)+1,0)))="Н/Д",INDIRECT(CONCATENATE("'2018-08 (Д)'!G",TEXT(MATCH($C79,'2018-08 (Д)'!$C$2:$C$100,0)+1,0))))),"Н/Д",((INDIRECT(CONCATENATE("'2018-09 (Д)'!G",TEXT(MATCH($C79,'2018-09 (Д)'!$C$2:$C$100,0)+1,0)))-INDIRECT(CONCATENATE("'2018-08 (Д)'!G",TEXT(MATCH($C79,'2018-08 (Д)'!$C$2:$C$100,0)+1,0))))/INDIRECT(CONCATENATE("'2018-08 (Д)'!G",TEXT(MATCH($C79,'2018-08 (Д)'!$C$2:$C$100,0)+1,0))))*100)</f>
        <v>-16.058166080262168</v>
      </c>
      <c r="AH79" s="9">
        <f ca="1">IF(OR(INDIRECT(CONCATENATE("'2018-10 (Д)'!G",TEXT(MATCH($C79,'2018-10 (Д)'!$C$2:$C$100,0)+1,0)))="Н/Д",INDIRECT(CONCATENATE("'2018-09 (Д)'!G",TEXT(MATCH($C79,'2018-09 (Д)'!$C$2:$C$100,0)+1,0)))="Н/Д",AND(INDIRECT(CONCATENATE("'2018-10 (Д)'!G",TEXT(MATCH($C79,'2018-10 (Д)'!$C$2:$C$100,0)+1,0)))="Н/Д",INDIRECT(CONCATENATE("'2018-09 (Д)'!G",TEXT(MATCH($C79,'2018-09 (Д)'!$C$2:$C$100,0)+1,0))))),"Н/Д",((INDIRECT(CONCATENATE("'2018-10 (Д)'!G",TEXT(MATCH($C79,'2018-10 (Д)'!$C$2:$C$100,0)+1,0)))-INDIRECT(CONCATENATE("'2018-09 (Д)'!G",TEXT(MATCH($C79,'2018-09 (Д)'!$C$2:$C$100,0)+1,0))))/INDIRECT(CONCATENATE("'2018-09 (Д)'!G",TEXT(MATCH($C79,'2018-09 (Д)'!$C$2:$C$100,0)+1,0))))*100)</f>
        <v>-50.986215535036628</v>
      </c>
      <c r="AI79" s="9">
        <f ca="1">IF(OR(INDIRECT(CONCATENATE("'2018-11 (Д)'!G",TEXT(MATCH($C79,'2018-11 (Д)'!$C$2:$C$100,0)+1,0)))="Н/Д",INDIRECT(CONCATENATE("'2018-10 (Д)'!G",TEXT(MATCH($C79,'2018-10 (Д)'!$C$2:$C$100,0)+1,0)))="Н/Д",AND(INDIRECT(CONCATENATE("'2018-11 (Д)'!G",TEXT(MATCH($C79,'2018-11 (Д)'!$C$2:$C$100,0)+1,0)))="Н/Д",INDIRECT(CONCATENATE("'2018-10 (Д)'!G",TEXT(MATCH($C79,'2018-10 (Д)'!$C$2:$C$100,0)+1,0))))),"Н/Д",((INDIRECT(CONCATENATE("'2018-11 (Д)'!G",TEXT(MATCH($C79,'2018-11 (Д)'!$C$2:$C$100,0)+1,0)))-INDIRECT(CONCATENATE("'2018-10 (Д)'!G",TEXT(MATCH($C79,'2018-10 (Д)'!$C$2:$C$100,0)+1,0))))/INDIRECT(CONCATENATE("'2018-10 (Д)'!G",TEXT(MATCH($C79,'2018-10 (Д)'!$C$2:$C$100,0)+1,0))))*100)</f>
        <v>199.49902087062102</v>
      </c>
      <c r="AJ79" s="9">
        <f ca="1">IF(OR(INDIRECT(CONCATENATE("'2018-12 (Д)'!G",TEXT(MATCH($C79,'2018-12 (Д)'!$C$2:$C$100,0)+1,0)))="Н/Д",INDIRECT(CONCATENATE("'2018-11 (Д)'!G",TEXT(MATCH($C79,'2018-11 (Д)'!$C$2:$C$100,0)+1,0)))="Н/Д",AND(INDIRECT(CONCATENATE("'2018-12 (Д)'!G",TEXT(MATCH($C79,'2018-12 (Д)'!$C$2:$C$100,0)+1,0)))="Н/Д",INDIRECT(CONCATENATE("'2018-11 (Д)'!G",TEXT(MATCH($C79,'2018-11 (Д)'!$C$2:$C$100,0)+1,0))))),"Н/Д",((INDIRECT(CONCATENATE("'2018-12 (Д)'!G",TEXT(MATCH($C79,'2018-12 (Д)'!$C$2:$C$100,0)+1,0)))-INDIRECT(CONCATENATE("'2018-11 (Д)'!G",TEXT(MATCH($C79,'2018-11 (Д)'!$C$2:$C$100,0)+1,0))))/INDIRECT(CONCATENATE("'2018-11 (Д)'!G",TEXT(MATCH($C79,'2018-11 (Д)'!$C$2:$C$100,0)+1,0))))*100)</f>
        <v>-51.859304151372818</v>
      </c>
      <c r="AK79" s="9"/>
      <c r="AL79" s="9">
        <f ca="1">IF(OR(INDIRECT(CONCATENATE("'2018-03 (Д)'!H",TEXT(MATCH($C79,'2018-03 (Д)'!$C$2:$C$100,0)+1,0)))="Н/Д",INDIRECT(CONCATENATE("'2018-02 (Д)'!H",TEXT(MATCH($C79,'2018-02 (Д)'!$C$2:$C$100,0)+1,0)))="Н/Д",AND(INDIRECT(CONCATENATE("'2018-03 (Д)'!H",TEXT(MATCH($C79,'2018-03 (Д)'!$C$2:$C$100,0)+1,0)))="Н/Д",INDIRECT(CONCATENATE("'2018-02 (Д)'!H",TEXT(MATCH($C79,'2018-02 (Д)'!$C$2:$C$100,0)+1,0))))),"Н/Д",((INDIRECT(CONCATENATE("'2018-03 (Д)'!H",TEXT(MATCH($C79,'2018-03 (Д)'!$C$2:$C$100,0)+1,0)))-INDIRECT(CONCATENATE("'2018-02 (Д)'!H",TEXT(MATCH($C79,'2018-02 (Д)'!$C$2:$C$100,0)+1,0))))/INDIRECT(CONCATENATE("'2018-02 (Д)'!H",TEXT(MATCH($C79,'2018-02 (Д)'!$C$2:$C$100,0)+1,0))))*100)</f>
        <v>29.369578954748899</v>
      </c>
      <c r="AM79" s="9">
        <f ca="1">IF(OR(INDIRECT(CONCATENATE("'2018-04 (Д)'!H",TEXT(MATCH($C79,'2018-04 (Д)'!$C$2:$C$100,0)+1,0)))="Н/Д",INDIRECT(CONCATENATE("'2018-03 (Д)'!H",TEXT(MATCH($C79,'2018-03 (Д)'!$C$2:$C$100,0)+1,0)))="Н/Д",AND(INDIRECT(CONCATENATE("'2018-04 (Д)'!H",TEXT(MATCH($C79,'2018-04 (Д)'!$C$2:$C$100,0)+1,0)))="Н/Д",INDIRECT(CONCATENATE("'2018-03 (Д)'!H",TEXT(MATCH($C79,'2018-03 (Д)'!$C$2:$C$100,0)+1,0))))),"Н/Д",((INDIRECT(CONCATENATE("'2018-04 (Д)'!H",TEXT(MATCH($C79,'2018-04 (Д)'!$C$2:$C$100,0)+1,0)))-INDIRECT(CONCATENATE("'2018-03 (Д)'!H",TEXT(MATCH($C79,'2018-03 (Д)'!$C$2:$C$100,0)+1,0))))/INDIRECT(CONCATENATE("'2018-03 (Д)'!H",TEXT(MATCH($C79,'2018-03 (Д)'!$C$2:$C$100,0)+1,0))))*100)</f>
        <v>0.10155602536120853</v>
      </c>
      <c r="AN79" s="9">
        <f ca="1">IF(OR(INDIRECT(CONCATENATE("'2018-05 (Д)'!H",TEXT(MATCH($C79,'2018-05 (Д)'!$C$2:$C$100,0)+1,0)))="Н/Д",INDIRECT(CONCATENATE("'2018-04 (Д)'!H",TEXT(MATCH($C79,'2018-04 (Д)'!$C$2:$C$100,0)+1,0)))="Н/Д",AND(INDIRECT(CONCATENATE("'2018-05 (Д)'!H",TEXT(MATCH($C79,'2018-05 (Д)'!$C$2:$C$100,0)+1,0)))="Н/Д",INDIRECT(CONCATENATE("'2018-04 (Д)'!H",TEXT(MATCH($C79,'2018-04 (Д)'!$C$2:$C$100,0)+1,0))))),"Н/Д",((INDIRECT(CONCATENATE("'2018-05 (Д)'!H",TEXT(MATCH($C79,'2018-05 (Д)'!$C$2:$C$100,0)+1,0)))-INDIRECT(CONCATENATE("'2018-04 (Д)'!H",TEXT(MATCH($C79,'2018-04 (Д)'!$C$2:$C$100,0)+1,0))))/INDIRECT(CONCATENATE("'2018-04 (Д)'!H",TEXT(MATCH($C79,'2018-04 (Д)'!$C$2:$C$100,0)+1,0))))*100)</f>
        <v>6.1521805190593168</v>
      </c>
      <c r="AO79" s="9">
        <f ca="1">IF(OR(INDIRECT(CONCATENATE("'2018-06 (Д)'!H",TEXT(MATCH($C79,'2018-06 (Д)'!$C$2:$C$100,0)+1,0)))="Н/Д",INDIRECT(CONCATENATE("'2018-05 (Д)'!H",TEXT(MATCH($C79,'2018-05 (Д)'!$C$2:$C$100,0)+1,0)))="Н/Д",AND(INDIRECT(CONCATENATE("'2018-06 (Д)'!H",TEXT(MATCH($C79,'2018-06 (Д)'!$C$2:$C$100,0)+1,0)))="Н/Д",INDIRECT(CONCATENATE("'2018-05 (Д)'!H",TEXT(MATCH($C79,'2018-05 (Д)'!$C$2:$C$100,0)+1,0))))),"Н/Д",((INDIRECT(CONCATENATE("'2018-06 (Д)'!H",TEXT(MATCH($C79,'2018-06 (Д)'!$C$2:$C$100,0)+1,0)))-INDIRECT(CONCATENATE("'2018-05 (Д)'!H",TEXT(MATCH($C79,'2018-05 (Д)'!$C$2:$C$100,0)+1,0))))/INDIRECT(CONCATENATE("'2018-05 (Д)'!H",TEXT(MATCH($C79,'2018-05 (Д)'!$C$2:$C$100,0)+1,0))))*100)</f>
        <v>-8.5906865402018759</v>
      </c>
      <c r="AP79" s="9">
        <f ca="1">IF(OR(INDIRECT(CONCATENATE("'2018-07 (Д)'!H",TEXT(MATCH($C79,'2018-07 (Д)'!$C$2:$C$100,0)+1,0)))="Н/Д",INDIRECT(CONCATENATE("'2018-06 (Д)'!H",TEXT(MATCH($C79,'2018-06 (Д)'!$C$2:$C$100,0)+1,0)))="Н/Д",AND(INDIRECT(CONCATENATE("'2018-07 (Д)'!H",TEXT(MATCH($C79,'2018-07 (Д)'!$C$2:$C$100,0)+1,0)))="Н/Д",INDIRECT(CONCATENATE("'2018-06 (Д)'!H",TEXT(MATCH($C79,'2018-06 (Д)'!$C$2:$C$100,0)+1,0))))),"Н/Д",((INDIRECT(CONCATENATE("'2018-07 (Д)'!H",TEXT(MATCH($C79,'2018-07 (Д)'!$C$2:$C$100,0)+1,0)))-INDIRECT(CONCATENATE("'2018-06 (Д)'!H",TEXT(MATCH($C79,'2018-06 (Д)'!$C$2:$C$100,0)+1,0))))/INDIRECT(CONCATENATE("'2018-06 (Д)'!H",TEXT(MATCH($C79,'2018-06 (Д)'!$C$2:$C$100,0)+1,0))))*100)</f>
        <v>-0.42940582048181702</v>
      </c>
      <c r="AQ79" s="9">
        <f ca="1">IF(OR(INDIRECT(CONCATENATE("'2018-08 (Д)'!H",TEXT(MATCH($C79,'2018-08 (Д)'!$C$2:$C$100,0)+1,0)))="Н/Д",INDIRECT(CONCATENATE("'2018-07 (Д)'!H",TEXT(MATCH($C79,'2018-07 (Д)'!$C$2:$C$100,0)+1,0)))="Н/Д",AND(INDIRECT(CONCATENATE("'2018-08 (Д)'!H",TEXT(MATCH($C79,'2018-08 (Д)'!$C$2:$C$100,0)+1,0)))="Н/Д",INDIRECT(CONCATENATE("'2018-07 (Д)'!H",TEXT(MATCH($C79,'2018-07 (Д)'!$C$2:$C$100,0)+1,0))))),"Н/Д",((INDIRECT(CONCATENATE("'2018-08 (Д)'!H",TEXT(MATCH($C79,'2018-08 (Д)'!$C$2:$C$100,0)+1,0)))-INDIRECT(CONCATENATE("'2018-07 (Д)'!H",TEXT(MATCH($C79,'2018-07 (Д)'!$C$2:$C$100,0)+1,0))))/INDIRECT(CONCATENATE("'2018-07 (Д)'!H",TEXT(MATCH($C79,'2018-07 (Д)'!$C$2:$C$100,0)+1,0))))*100)</f>
        <v>96.607949344425109</v>
      </c>
      <c r="AR79" s="9">
        <f ca="1">IF(OR(INDIRECT(CONCATENATE("'2018-09 (Д)'!H",TEXT(MATCH($C79,'2018-09 (Д)'!$C$2:$C$100,0)+1,0)))="Н/Д",INDIRECT(CONCATENATE("'2018-08 (Д)'!H",TEXT(MATCH($C79,'2018-08 (Д)'!$C$2:$C$100,0)+1,0)))="Н/Д",AND(INDIRECT(CONCATENATE("'2018-09 (Д)'!H",TEXT(MATCH($C79,'2018-09 (Д)'!$C$2:$C$100,0)+1,0)))="Н/Д",INDIRECT(CONCATENATE("'2018-08 (Д)'!H",TEXT(MATCH($C79,'2018-08 (Д)'!$C$2:$C$100,0)+1,0))))),"Н/Д",((INDIRECT(CONCATENATE("'2018-09 (Д)'!H",TEXT(MATCH($C79,'2018-09 (Д)'!$C$2:$C$100,0)+1,0)))-INDIRECT(CONCATENATE("'2018-08 (Д)'!H",TEXT(MATCH($C79,'2018-08 (Д)'!$C$2:$C$100,0)+1,0))))/INDIRECT(CONCATENATE("'2018-08 (Д)'!H",TEXT(MATCH($C79,'2018-08 (Д)'!$C$2:$C$100,0)+1,0))))*100)</f>
        <v>-50.564513771907258</v>
      </c>
      <c r="AS79" s="9">
        <f ca="1">IF(OR(INDIRECT(CONCATENATE("'2018-10 (Д)'!H",TEXT(MATCH($C79,'2018-10 (Д)'!$C$2:$C$100,0)+1,0)))="Н/Д",INDIRECT(CONCATENATE("'2018-09 (Д)'!H",TEXT(MATCH($C79,'2018-09 (Д)'!$C$2:$C$100,0)+1,0)))="Н/Д",AND(INDIRECT(CONCATENATE("'2018-10 (Д)'!H",TEXT(MATCH($C79,'2018-10 (Д)'!$C$2:$C$100,0)+1,0)))="Н/Д",INDIRECT(CONCATENATE("'2018-09 (Д)'!H",TEXT(MATCH($C79,'2018-09 (Д)'!$C$2:$C$100,0)+1,0))))),"Н/Д",((INDIRECT(CONCATENATE("'2018-10 (Д)'!H",TEXT(MATCH($C79,'2018-10 (Д)'!$C$2:$C$100,0)+1,0)))-INDIRECT(CONCATENATE("'2018-09 (Д)'!H",TEXT(MATCH($C79,'2018-09 (Д)'!$C$2:$C$100,0)+1,0))))/INDIRECT(CONCATENATE("'2018-09 (Д)'!H",TEXT(MATCH($C79,'2018-09 (Д)'!$C$2:$C$100,0)+1,0))))*100)</f>
        <v>6.0124471099049801</v>
      </c>
      <c r="AT79" s="9">
        <f ca="1">IF(OR(INDIRECT(CONCATENATE("'2018-11 (Д)'!H",TEXT(MATCH($C79,'2018-11 (Д)'!$C$2:$C$100,0)+1,0)))="Н/Д",INDIRECT(CONCATENATE("'2018-10 (Д)'!H",TEXT(MATCH($C79,'2018-10 (Д)'!$C$2:$C$100,0)+1,0)))="Н/Д",AND(INDIRECT(CONCATENATE("'2018-11 (Д)'!H",TEXT(MATCH($C79,'2018-11 (Д)'!$C$2:$C$100,0)+1,0)))="Н/Д",INDIRECT(CONCATENATE("'2018-10 (Д)'!H",TEXT(MATCH($C79,'2018-10 (Д)'!$C$2:$C$100,0)+1,0))))),"Н/Д",((INDIRECT(CONCATENATE("'2018-11 (Д)'!H",TEXT(MATCH($C79,'2018-11 (Д)'!$C$2:$C$100,0)+1,0)))-INDIRECT(CONCATENATE("'2018-10 (Д)'!H",TEXT(MATCH($C79,'2018-10 (Д)'!$C$2:$C$100,0)+1,0))))/INDIRECT(CONCATENATE("'2018-10 (Д)'!H",TEXT(MATCH($C79,'2018-10 (Д)'!$C$2:$C$100,0)+1,0))))*100)</f>
        <v>6.9312180903714022</v>
      </c>
      <c r="AU79" s="9">
        <f ca="1">IF(OR(INDIRECT(CONCATENATE("'2018-12 (Д)'!H",TEXT(MATCH($C79,'2018-12 (Д)'!$C$2:$C$100,0)+1,0)))="Н/Д",INDIRECT(CONCATENATE("'2018-11 (Д)'!H",TEXT(MATCH($C79,'2018-11 (Д)'!$C$2:$C$100,0)+1,0)))="Н/Д",AND(INDIRECT(CONCATENATE("'2018-12 (Д)'!H",TEXT(MATCH($C79,'2018-12 (Д)'!$C$2:$C$100,0)+1,0)))="Н/Д",INDIRECT(CONCATENATE("'2018-11 (Д)'!H",TEXT(MATCH($C79,'2018-11 (Д)'!$C$2:$C$100,0)+1,0))))),"Н/Д",((INDIRECT(CONCATENATE("'2018-12 (Д)'!H",TEXT(MATCH($C79,'2018-12 (Д)'!$C$2:$C$100,0)+1,0)))-INDIRECT(CONCATENATE("'2018-11 (Д)'!H",TEXT(MATCH($C79,'2018-11 (Д)'!$C$2:$C$100,0)+1,0))))/INDIRECT(CONCATENATE("'2018-11 (Д)'!H",TEXT(MATCH($C79,'2018-11 (Д)'!$C$2:$C$100,0)+1,0))))*100)</f>
        <v>0.70531159080800987</v>
      </c>
      <c r="AV79" s="9"/>
      <c r="AW79" s="9">
        <f ca="1">IF(OR(INDIRECT(CONCATENATE("'2018-03 (Д)'!I",TEXT(MATCH($C79,'2018-03 (Д)'!$C$2:$C$100,0)+1,0)))="Н/Д",INDIRECT(CONCATENATE("'2018-02 (Д)'!I",TEXT(MATCH($C79,'2018-02 (Д)'!$C$2:$C$100,0)+1,0)))="Н/Д",AND(INDIRECT(CONCATENATE("'2018-03 (Д)'!I",TEXT(MATCH($C79,'2018-03 (Д)'!$C$2:$C$100,0)+1,0)))="Н/Д",INDIRECT(CONCATENATE("'2018-02 (Д)'!I",TEXT(MATCH($C79,'2018-02 (Д)'!$C$2:$C$100,0)+1,0))))),"Н/Д",((INDIRECT(CONCATENATE("'2018-03 (Д)'!I",TEXT(MATCH($C79,'2018-03 (Д)'!$C$2:$C$100,0)+1,0)))-INDIRECT(CONCATENATE("'2018-02 (Д)'!I",TEXT(MATCH($C79,'2018-02 (Д)'!$C$2:$C$100,0)+1,0))))/INDIRECT(CONCATENATE("'2018-02 (Д)'!I",TEXT(MATCH($C79,'2018-02 (Д)'!$C$2:$C$100,0)+1,0))))*100)</f>
        <v>35.456725726574255</v>
      </c>
      <c r="AX79" s="9">
        <f ca="1">IF(OR(INDIRECT(CONCATENATE("'2018-04 (Д)'!I",TEXT(MATCH($C79,'2018-04 (Д)'!$C$2:$C$100,0)+1,0)))="Н/Д",INDIRECT(CONCATENATE("'2018-03 (Д)'!I",TEXT(MATCH($C79,'2018-03 (Д)'!$C$2:$C$100,0)+1,0)))="Н/Д",AND(INDIRECT(CONCATENATE("'2018-04 (Д)'!I",TEXT(MATCH($C79,'2018-04 (Д)'!$C$2:$C$100,0)+1,0)))="Н/Д",INDIRECT(CONCATENATE("'2018-03 (Д)'!I",TEXT(MATCH($C79,'2018-03 (Д)'!$C$2:$C$100,0)+1,0))))),"Н/Д",((INDIRECT(CONCATENATE("'2018-04 (Д)'!I",TEXT(MATCH($C79,'2018-04 (Д)'!$C$2:$C$100,0)+1,0)))-INDIRECT(CONCATENATE("'2018-03 (Д)'!I",TEXT(MATCH($C79,'2018-03 (Д)'!$C$2:$C$100,0)+1,0))))/INDIRECT(CONCATENATE("'2018-03 (Д)'!I",TEXT(MATCH($C79,'2018-03 (Д)'!$C$2:$C$100,0)+1,0))))*100)</f>
        <v>63.680463270650591</v>
      </c>
      <c r="AY79" s="9">
        <f ca="1">IF(OR(INDIRECT(CONCATENATE("'2018-05 (Д)'!I",TEXT(MATCH($C79,'2018-05 (Д)'!$C$2:$C$100,0)+1,0)))="Н/Д",INDIRECT(CONCATENATE("'2018-04 (Д)'!I",TEXT(MATCH($C79,'2018-04 (Д)'!$C$2:$C$100,0)+1,0)))="Н/Д",AND(INDIRECT(CONCATENATE("'2018-05 (Д)'!I",TEXT(MATCH($C79,'2018-05 (Д)'!$C$2:$C$100,0)+1,0)))="Н/Д",INDIRECT(CONCATENATE("'2018-04 (Д)'!I",TEXT(MATCH($C79,'2018-04 (Д)'!$C$2:$C$100,0)+1,0))))),"Н/Д",((INDIRECT(CONCATENATE("'2018-05 (Д)'!I",TEXT(MATCH($C79,'2018-05 (Д)'!$C$2:$C$100,0)+1,0)))-INDIRECT(CONCATENATE("'2018-04 (Д)'!I",TEXT(MATCH($C79,'2018-04 (Д)'!$C$2:$C$100,0)+1,0))))/INDIRECT(CONCATENATE("'2018-04 (Д)'!I",TEXT(MATCH($C79,'2018-04 (Д)'!$C$2:$C$100,0)+1,0))))*100)</f>
        <v>-3.1827310744130517</v>
      </c>
      <c r="AZ79" s="9">
        <f ca="1">IF(OR(INDIRECT(CONCATENATE("'2018-06 (Д)'!I",TEXT(MATCH($C79,'2018-06 (Д)'!$C$2:$C$100,0)+1,0)))="Н/Д",INDIRECT(CONCATENATE("'2018-05 (Д)'!I",TEXT(MATCH($C79,'2018-05 (Д)'!$C$2:$C$100,0)+1,0)))="Н/Д",AND(INDIRECT(CONCATENATE("'2018-06 (Д)'!I",TEXT(MATCH($C79,'2018-06 (Д)'!$C$2:$C$100,0)+1,0)))="Н/Д",INDIRECT(CONCATENATE("'2018-05 (Д)'!I",TEXT(MATCH($C79,'2018-05 (Д)'!$C$2:$C$100,0)+1,0))))),"Н/Д",((INDIRECT(CONCATENATE("'2018-06 (Д)'!I",TEXT(MATCH($C79,'2018-06 (Д)'!$C$2:$C$100,0)+1,0)))-INDIRECT(CONCATENATE("'2018-05 (Д)'!I",TEXT(MATCH($C79,'2018-05 (Д)'!$C$2:$C$100,0)+1,0))))/INDIRECT(CONCATENATE("'2018-05 (Д)'!I",TEXT(MATCH($C79,'2018-05 (Д)'!$C$2:$C$100,0)+1,0))))*100)</f>
        <v>12.989460636940354</v>
      </c>
      <c r="BA79" s="9">
        <f ca="1">IF(OR(INDIRECT(CONCATENATE("'2018-07 (Д)'!I",TEXT(MATCH($C79,'2018-07 (Д)'!$C$2:$C$100,0)+1,0)))="Н/Д",INDIRECT(CONCATENATE("'2018-06 (Д)'!I",TEXT(MATCH($C79,'2018-06 (Д)'!$C$2:$C$100,0)+1,0)))="Н/Д",AND(INDIRECT(CONCATENATE("'2018-07 (Д)'!I",TEXT(MATCH($C79,'2018-07 (Д)'!$C$2:$C$100,0)+1,0)))="Н/Д",INDIRECT(CONCATENATE("'2018-06 (Д)'!I",TEXT(MATCH($C79,'2018-06 (Д)'!$C$2:$C$100,0)+1,0))))),"Н/Д",((INDIRECT(CONCATENATE("'2018-07 (Д)'!I",TEXT(MATCH($C79,'2018-07 (Д)'!$C$2:$C$100,0)+1,0)))-INDIRECT(CONCATENATE("'2018-06 (Д)'!I",TEXT(MATCH($C79,'2018-06 (Д)'!$C$2:$C$100,0)+1,0))))/INDIRECT(CONCATENATE("'2018-06 (Д)'!I",TEXT(MATCH($C79,'2018-06 (Д)'!$C$2:$C$100,0)+1,0))))*100)</f>
        <v>2.824799917509409</v>
      </c>
      <c r="BB79" s="9">
        <f ca="1">IF(OR(INDIRECT(CONCATENATE("'2018-08 (Д)'!I",TEXT(MATCH($C79,'2018-08 (Д)'!$C$2:$C$100,0)+1,0)))="Н/Д",INDIRECT(CONCATENATE("'2018-07 (Д)'!I",TEXT(MATCH($C79,'2018-07 (Д)'!$C$2:$C$100,0)+1,0)))="Н/Д",AND(INDIRECT(CONCATENATE("'2018-08 (Д)'!I",TEXT(MATCH($C79,'2018-08 (Д)'!$C$2:$C$100,0)+1,0)))="Н/Д",INDIRECT(CONCATENATE("'2018-07 (Д)'!I",TEXT(MATCH($C79,'2018-07 (Д)'!$C$2:$C$100,0)+1,0))))),"Н/Д",((INDIRECT(CONCATENATE("'2018-08 (Д)'!I",TEXT(MATCH($C79,'2018-08 (Д)'!$C$2:$C$100,0)+1,0)))-INDIRECT(CONCATENATE("'2018-07 (Д)'!I",TEXT(MATCH($C79,'2018-07 (Д)'!$C$2:$C$100,0)+1,0))))/INDIRECT(CONCATENATE("'2018-07 (Д)'!I",TEXT(MATCH($C79,'2018-07 (Д)'!$C$2:$C$100,0)+1,0))))*100)</f>
        <v>-2.6444635194109547</v>
      </c>
      <c r="BC79" s="9">
        <f ca="1">IF(OR(INDIRECT(CONCATENATE("'2018-09 (Д)'!I",TEXT(MATCH($C79,'2018-09 (Д)'!$C$2:$C$100,0)+1,0)))="Н/Д",INDIRECT(CONCATENATE("'2018-08 (Д)'!I",TEXT(MATCH($C79,'2018-08 (Д)'!$C$2:$C$100,0)+1,0)))="Н/Д",AND(INDIRECT(CONCATENATE("'2018-09 (Д)'!I",TEXT(MATCH($C79,'2018-09 (Д)'!$C$2:$C$100,0)+1,0)))="Н/Д",INDIRECT(CONCATENATE("'2018-08 (Д)'!I",TEXT(MATCH($C79,'2018-08 (Д)'!$C$2:$C$100,0)+1,0))))),"Н/Д",((INDIRECT(CONCATENATE("'2018-09 (Д)'!I",TEXT(MATCH($C79,'2018-09 (Д)'!$C$2:$C$100,0)+1,0)))-INDIRECT(CONCATENATE("'2018-08 (Д)'!I",TEXT(MATCH($C79,'2018-08 (Д)'!$C$2:$C$100,0)+1,0))))/INDIRECT(CONCATENATE("'2018-08 (Д)'!I",TEXT(MATCH($C79,'2018-08 (Д)'!$C$2:$C$100,0)+1,0))))*100)</f>
        <v>8.081697293715516</v>
      </c>
      <c r="BD79" s="9">
        <f ca="1">IF(OR(INDIRECT(CONCATENATE("'2018-10 (Д)'!I",TEXT(MATCH($C79,'2018-10 (Д)'!$C$2:$C$100,0)+1,0)))="Н/Д",INDIRECT(CONCATENATE("'2018-09 (Д)'!I",TEXT(MATCH($C79,'2018-09 (Д)'!$C$2:$C$100,0)+1,0)))="Н/Д",AND(INDIRECT(CONCATENATE("'2018-10 (Д)'!I",TEXT(MATCH($C79,'2018-10 (Д)'!$C$2:$C$100,0)+1,0)))="Н/Д",INDIRECT(CONCATENATE("'2018-09 (Д)'!I",TEXT(MATCH($C79,'2018-09 (Д)'!$C$2:$C$100,0)+1,0))))),"Н/Д",((INDIRECT(CONCATENATE("'2018-10 (Д)'!I",TEXT(MATCH($C79,'2018-10 (Д)'!$C$2:$C$100,0)+1,0)))-INDIRECT(CONCATENATE("'2018-09 (Д)'!I",TEXT(MATCH($C79,'2018-09 (Д)'!$C$2:$C$100,0)+1,0))))/INDIRECT(CONCATENATE("'2018-09 (Д)'!I",TEXT(MATCH($C79,'2018-09 (Д)'!$C$2:$C$100,0)+1,0))))*100)</f>
        <v>-6.3859597319903187</v>
      </c>
      <c r="BE79" s="9">
        <f ca="1">IF(OR(INDIRECT(CONCATENATE("'2018-11 (Д)'!I",TEXT(MATCH($C79,'2018-11 (Д)'!$C$2:$C$100,0)+1,0)))="Н/Д",INDIRECT(CONCATENATE("'2018-10 (Д)'!I",TEXT(MATCH($C79,'2018-10 (Д)'!$C$2:$C$100,0)+1,0)))="Н/Д",AND(INDIRECT(CONCATENATE("'2018-11 (Д)'!I",TEXT(MATCH($C79,'2018-11 (Д)'!$C$2:$C$100,0)+1,0)))="Н/Д",INDIRECT(CONCATENATE("'2018-10 (Д)'!I",TEXT(MATCH($C79,'2018-10 (Д)'!$C$2:$C$100,0)+1,0))))),"Н/Д",((INDIRECT(CONCATENATE("'2018-11 (Д)'!I",TEXT(MATCH($C79,'2018-11 (Д)'!$C$2:$C$100,0)+1,0)))-INDIRECT(CONCATENATE("'2018-10 (Д)'!I",TEXT(MATCH($C79,'2018-10 (Д)'!$C$2:$C$100,0)+1,0))))/INDIRECT(CONCATENATE("'2018-10 (Д)'!I",TEXT(MATCH($C79,'2018-10 (Д)'!$C$2:$C$100,0)+1,0))))*100)</f>
        <v>-14.913836026970332</v>
      </c>
      <c r="BF79" s="9">
        <f ca="1">IF(OR(INDIRECT(CONCATENATE("'2018-12 (Д)'!I",TEXT(MATCH($C79,'2018-12 (Д)'!$C$2:$C$100,0)+1,0)))="Н/Д",INDIRECT(CONCATENATE("'2018-11 (Д)'!I",TEXT(MATCH($C79,'2018-11 (Д)'!$C$2:$C$100,0)+1,0)))="Н/Д",AND(INDIRECT(CONCATENATE("'2018-12 (Д)'!I",TEXT(MATCH($C79,'2018-12 (Д)'!$C$2:$C$100,0)+1,0)))="Н/Д",INDIRECT(CONCATENATE("'2018-11 (Д)'!I",TEXT(MATCH($C79,'2018-11 (Д)'!$C$2:$C$100,0)+1,0))))),"Н/Д",((INDIRECT(CONCATENATE("'2018-12 (Д)'!I",TEXT(MATCH($C79,'2018-12 (Д)'!$C$2:$C$100,0)+1,0)))-INDIRECT(CONCATENATE("'2018-11 (Д)'!I",TEXT(MATCH($C79,'2018-11 (Д)'!$C$2:$C$100,0)+1,0))))/INDIRECT(CONCATENATE("'2018-11 (Д)'!I",TEXT(MATCH($C79,'2018-11 (Д)'!$C$2:$C$100,0)+1,0))))*100)</f>
        <v>-11.437785134692231</v>
      </c>
      <c r="BG79" s="9"/>
      <c r="BH79" s="9" t="str">
        <f ca="1">IF(OR(INDIRECT(CONCATENATE("'2018-03 (Д)'!J",TEXT(MATCH($C79,'2018-03 (Д)'!$C$2:$C$100,0)+1,0)))="Н/Д",INDIRECT(CONCATENATE("'2018-02 (Д)'!J",TEXT(MATCH($C79,'2018-02 (Д)'!$C$2:$C$100,0)+1,0)))="Н/Д",AND(INDIRECT(CONCATENATE("'2018-03 (Д)'!J",TEXT(MATCH($C79,'2018-03 (Д)'!$C$2:$C$100,0)+1,0)))="Н/Д",INDIRECT(CONCATENATE("'2018-02 (Д)'!J",TEXT(MATCH($C79,'2018-02 (Д)'!$C$2:$C$100,0)+1,0))))),"Н/Д",((INDIRECT(CONCATENATE("'2018-03 (Д)'!J",TEXT(MATCH($C79,'2018-03 (Д)'!$C$2:$C$100,0)+1,0)))-INDIRECT(CONCATENATE("'2018-02 (Д)'!J",TEXT(MATCH($C79,'2018-02 (Д)'!$C$2:$C$100,0)+1,0))))/INDIRECT(CONCATENATE("'2018-02 (Д)'!J",TEXT(MATCH($C79,'2018-02 (Д)'!$C$2:$C$100,0)+1,0))))*100)</f>
        <v>Н/Д</v>
      </c>
      <c r="BI79" s="9" t="str">
        <f ca="1">IF(OR(INDIRECT(CONCATENATE("'2018-04 (Д)'!J",TEXT(MATCH($C79,'2018-04 (Д)'!$C$2:$C$100,0)+1,0)))="Н/Д",INDIRECT(CONCATENATE("'2018-03 (Д)'!J",TEXT(MATCH($C79,'2018-03 (Д)'!$C$2:$C$100,0)+1,0)))="Н/Д",AND(INDIRECT(CONCATENATE("'2018-04 (Д)'!J",TEXT(MATCH($C79,'2018-04 (Д)'!$C$2:$C$100,0)+1,0)))="Н/Д",INDIRECT(CONCATENATE("'2018-03 (Д)'!J",TEXT(MATCH($C79,'2018-03 (Д)'!$C$2:$C$100,0)+1,0))))),"Н/Д",((INDIRECT(CONCATENATE("'2018-04 (Д)'!J",TEXT(MATCH($C79,'2018-04 (Д)'!$C$2:$C$100,0)+1,0)))-INDIRECT(CONCATENATE("'2018-03 (Д)'!J",TEXT(MATCH($C79,'2018-03 (Д)'!$C$2:$C$100,0)+1,0))))/INDIRECT(CONCATENATE("'2018-03 (Д)'!J",TEXT(MATCH($C79,'2018-03 (Д)'!$C$2:$C$100,0)+1,0))))*100)</f>
        <v>Н/Д</v>
      </c>
      <c r="BJ79" s="9" t="str">
        <f ca="1">IF(OR(INDIRECT(CONCATENATE("'2018-05 (Д)'!J",TEXT(MATCH($C79,'2018-05 (Д)'!$C$2:$C$100,0)+1,0)))="Н/Д",INDIRECT(CONCATENATE("'2018-04 (Д)'!J",TEXT(MATCH($C79,'2018-04 (Д)'!$C$2:$C$100,0)+1,0)))="Н/Д",AND(INDIRECT(CONCATENATE("'2018-05 (Д)'!J",TEXT(MATCH($C79,'2018-05 (Д)'!$C$2:$C$100,0)+1,0)))="Н/Д",INDIRECT(CONCATENATE("'2018-04 (Д)'!J",TEXT(MATCH($C79,'2018-04 (Д)'!$C$2:$C$100,0)+1,0))))),"Н/Д",((INDIRECT(CONCATENATE("'2018-05 (Д)'!J",TEXT(MATCH($C79,'2018-05 (Д)'!$C$2:$C$100,0)+1,0)))-INDIRECT(CONCATENATE("'2018-04 (Д)'!J",TEXT(MATCH($C79,'2018-04 (Д)'!$C$2:$C$100,0)+1,0))))/INDIRECT(CONCATENATE("'2018-04 (Д)'!J",TEXT(MATCH($C79,'2018-04 (Д)'!$C$2:$C$100,0)+1,0))))*100)</f>
        <v>Н/Д</v>
      </c>
      <c r="BK79" s="9" t="str">
        <f ca="1">IF(OR(INDIRECT(CONCATENATE("'2018-06 (Д)'!J",TEXT(MATCH($C79,'2018-06 (Д)'!$C$2:$C$100,0)+1,0)))="Н/Д",INDIRECT(CONCATENATE("'2018-05 (Д)'!J",TEXT(MATCH($C79,'2018-05 (Д)'!$C$2:$C$100,0)+1,0)))="Н/Д",AND(INDIRECT(CONCATENATE("'2018-06 (Д)'!J",TEXT(MATCH($C79,'2018-06 (Д)'!$C$2:$C$100,0)+1,0)))="Н/Д",INDIRECT(CONCATENATE("'2018-05 (Д)'!J",TEXT(MATCH($C79,'2018-05 (Д)'!$C$2:$C$100,0)+1,0))))),"Н/Д",((INDIRECT(CONCATENATE("'2018-06 (Д)'!J",TEXT(MATCH($C79,'2018-06 (Д)'!$C$2:$C$100,0)+1,0)))-INDIRECT(CONCATENATE("'2018-05 (Д)'!J",TEXT(MATCH($C79,'2018-05 (Д)'!$C$2:$C$100,0)+1,0))))/INDIRECT(CONCATENATE("'2018-05 (Д)'!J",TEXT(MATCH($C79,'2018-05 (Д)'!$C$2:$C$100,0)+1,0))))*100)</f>
        <v>Н/Д</v>
      </c>
      <c r="BL79" s="9" t="str">
        <f ca="1">IF(OR(INDIRECT(CONCATENATE("'2018-07 (Д)'!J",TEXT(MATCH($C79,'2018-07 (Д)'!$C$2:$C$100,0)+1,0)))="Н/Д",INDIRECT(CONCATENATE("'2018-06 (Д)'!J",TEXT(MATCH($C79,'2018-06 (Д)'!$C$2:$C$100,0)+1,0)))="Н/Д",AND(INDIRECT(CONCATENATE("'2018-07 (Д)'!J",TEXT(MATCH($C79,'2018-07 (Д)'!$C$2:$C$100,0)+1,0)))="Н/Д",INDIRECT(CONCATENATE("'2018-06 (Д)'!J",TEXT(MATCH($C79,'2018-06 (Д)'!$C$2:$C$100,0)+1,0))))),"Н/Д",((INDIRECT(CONCATENATE("'2018-07 (Д)'!J",TEXT(MATCH($C79,'2018-07 (Д)'!$C$2:$C$100,0)+1,0)))-INDIRECT(CONCATENATE("'2018-06 (Д)'!J",TEXT(MATCH($C79,'2018-06 (Д)'!$C$2:$C$100,0)+1,0))))/INDIRECT(CONCATENATE("'2018-06 (Д)'!J",TEXT(MATCH($C79,'2018-06 (Д)'!$C$2:$C$100,0)+1,0))))*100)</f>
        <v>Н/Д</v>
      </c>
      <c r="BM79" s="9" t="str">
        <f ca="1">IF(OR(INDIRECT(CONCATENATE("'2018-08 (Д)'!J",TEXT(MATCH($C79,'2018-08 (Д)'!$C$2:$C$100,0)+1,0)))="Н/Д",INDIRECT(CONCATENATE("'2018-07 (Д)'!J",TEXT(MATCH($C79,'2018-07 (Д)'!$C$2:$C$100,0)+1,0)))="Н/Д",AND(INDIRECT(CONCATENATE("'2018-08 (Д)'!J",TEXT(MATCH($C79,'2018-08 (Д)'!$C$2:$C$100,0)+1,0)))="Н/Д",INDIRECT(CONCATENATE("'2018-07 (Д)'!J",TEXT(MATCH($C79,'2018-07 (Д)'!$C$2:$C$100,0)+1,0))))),"Н/Д",((INDIRECT(CONCATENATE("'2018-08 (Д)'!J",TEXT(MATCH($C79,'2018-08 (Д)'!$C$2:$C$100,0)+1,0)))-INDIRECT(CONCATENATE("'2018-07 (Д)'!J",TEXT(MATCH($C79,'2018-07 (Д)'!$C$2:$C$100,0)+1,0))))/INDIRECT(CONCATENATE("'2018-07 (Д)'!J",TEXT(MATCH($C79,'2018-07 (Д)'!$C$2:$C$100,0)+1,0))))*100)</f>
        <v>Н/Д</v>
      </c>
      <c r="BN79" s="9" t="str">
        <f ca="1">IF(OR(INDIRECT(CONCATENATE("'2018-09 (Д)'!J",TEXT(MATCH($C79,'2018-09 (Д)'!$C$2:$C$100,0)+1,0)))="Н/Д",INDIRECT(CONCATENATE("'2018-08 (Д)'!J",TEXT(MATCH($C79,'2018-08 (Д)'!$C$2:$C$100,0)+1,0)))="Н/Д",AND(INDIRECT(CONCATENATE("'2018-09 (Д)'!J",TEXT(MATCH($C79,'2018-09 (Д)'!$C$2:$C$100,0)+1,0)))="Н/Д",INDIRECT(CONCATENATE("'2018-08 (Д)'!J",TEXT(MATCH($C79,'2018-08 (Д)'!$C$2:$C$100,0)+1,0))))),"Н/Д",((INDIRECT(CONCATENATE("'2018-09 (Д)'!J",TEXT(MATCH($C79,'2018-09 (Д)'!$C$2:$C$100,0)+1,0)))-INDIRECT(CONCATENATE("'2018-08 (Д)'!J",TEXT(MATCH($C79,'2018-08 (Д)'!$C$2:$C$100,0)+1,0))))/INDIRECT(CONCATENATE("'2018-08 (Д)'!J",TEXT(MATCH($C79,'2018-08 (Д)'!$C$2:$C$100,0)+1,0))))*100)</f>
        <v>Н/Д</v>
      </c>
      <c r="BO79" s="9" t="str">
        <f ca="1">IF(OR(INDIRECT(CONCATENATE("'2018-10 (Д)'!J",TEXT(MATCH($C79,'2018-10 (Д)'!$C$2:$C$100,0)+1,0)))="Н/Д",INDIRECT(CONCATENATE("'2018-09 (Д)'!J",TEXT(MATCH($C79,'2018-09 (Д)'!$C$2:$C$100,0)+1,0)))="Н/Д",AND(INDIRECT(CONCATENATE("'2018-10 (Д)'!J",TEXT(MATCH($C79,'2018-10 (Д)'!$C$2:$C$100,0)+1,0)))="Н/Д",INDIRECT(CONCATENATE("'2018-09 (Д)'!J",TEXT(MATCH($C79,'2018-09 (Д)'!$C$2:$C$100,0)+1,0))))),"Н/Д",((INDIRECT(CONCATENATE("'2018-10 (Д)'!J",TEXT(MATCH($C79,'2018-10 (Д)'!$C$2:$C$100,0)+1,0)))-INDIRECT(CONCATENATE("'2018-09 (Д)'!J",TEXT(MATCH($C79,'2018-09 (Д)'!$C$2:$C$100,0)+1,0))))/INDIRECT(CONCATENATE("'2018-09 (Д)'!J",TEXT(MATCH($C79,'2018-09 (Д)'!$C$2:$C$100,0)+1,0))))*100)</f>
        <v>Н/Д</v>
      </c>
      <c r="BP79" s="9" t="str">
        <f ca="1">IF(OR(INDIRECT(CONCATENATE("'2018-11 (Д)'!J",TEXT(MATCH($C79,'2018-11 (Д)'!$C$2:$C$100,0)+1,0)))="Н/Д",INDIRECT(CONCATENATE("'2018-10 (Д)'!J",TEXT(MATCH($C79,'2018-10 (Д)'!$C$2:$C$100,0)+1,0)))="Н/Д",AND(INDIRECT(CONCATENATE("'2018-11 (Д)'!J",TEXT(MATCH($C79,'2018-11 (Д)'!$C$2:$C$100,0)+1,0)))="Н/Д",INDIRECT(CONCATENATE("'2018-10 (Д)'!J",TEXT(MATCH($C79,'2018-10 (Д)'!$C$2:$C$100,0)+1,0))))),"Н/Д",((INDIRECT(CONCATENATE("'2018-11 (Д)'!J",TEXT(MATCH($C79,'2018-11 (Д)'!$C$2:$C$100,0)+1,0)))-INDIRECT(CONCATENATE("'2018-10 (Д)'!J",TEXT(MATCH($C79,'2018-10 (Д)'!$C$2:$C$100,0)+1,0))))/INDIRECT(CONCATENATE("'2018-10 (Д)'!J",TEXT(MATCH($C79,'2018-10 (Д)'!$C$2:$C$100,0)+1,0))))*100)</f>
        <v>Н/Д</v>
      </c>
      <c r="BQ79" s="9" t="str">
        <f ca="1">IF(OR(INDIRECT(CONCATENATE("'2018-12 (Д)'!J",TEXT(MATCH($C79,'2018-12 (Д)'!$C$2:$C$100,0)+1,0)))="Н/Д",INDIRECT(CONCATENATE("'2018-11 (Д)'!J",TEXT(MATCH($C79,'2018-11 (Д)'!$C$2:$C$100,0)+1,0)))="Н/Д",AND(INDIRECT(CONCATENATE("'2018-12 (Д)'!J",TEXT(MATCH($C79,'2018-12 (Д)'!$C$2:$C$100,0)+1,0)))="Н/Д",INDIRECT(CONCATENATE("'2018-11 (Д)'!J",TEXT(MATCH($C79,'2018-11 (Д)'!$C$2:$C$100,0)+1,0))))),"Н/Д",((INDIRECT(CONCATENATE("'2018-12 (Д)'!J",TEXT(MATCH($C79,'2018-12 (Д)'!$C$2:$C$100,0)+1,0)))-INDIRECT(CONCATENATE("'2018-11 (Д)'!J",TEXT(MATCH($C79,'2018-11 (Д)'!$C$2:$C$100,0)+1,0))))/INDIRECT(CONCATENATE("'2018-11 (Д)'!J",TEXT(MATCH($C79,'2018-11 (Д)'!$C$2:$C$100,0)+1,0))))*100)</f>
        <v>Н/Д</v>
      </c>
      <c r="BR79" s="9"/>
      <c r="BS79" s="9">
        <f ca="1">IF(OR(INDIRECT(CONCATENATE("'2018-03 (Д)'!K",TEXT(MATCH($C79,'2018-03 (Д)'!$C$2:$C$100,0)+1,0)))="Н/Д",INDIRECT(CONCATENATE("'2018-02 (Д)'!K",TEXT(MATCH($C79,'2018-02 (Д)'!$C$2:$C$100,0)+1,0)))="Н/Д",AND(INDIRECT(CONCATENATE("'2018-03 (Д)'!K",TEXT(MATCH($C79,'2018-03 (Д)'!$C$2:$C$100,0)+1,0)))="Н/Д",INDIRECT(CONCATENATE("'2018-02 (Д)'!K",TEXT(MATCH($C79,'2018-02 (Д)'!$C$2:$C$100,0)+1,0))))),"Н/Д",((INDIRECT(CONCATENATE("'2018-03 (Д)'!K",TEXT(MATCH($C79,'2018-03 (Д)'!$C$2:$C$100,0)+1,0)))-INDIRECT(CONCATENATE("'2018-02 (Д)'!K",TEXT(MATCH($C79,'2018-02 (Д)'!$C$2:$C$100,0)+1,0))))/INDIRECT(CONCATENATE("'2018-02 (Д)'!K",TEXT(MATCH($C79,'2018-02 (Д)'!$C$2:$C$100,0)+1,0))))*100)</f>
        <v>-51.367324144812052</v>
      </c>
      <c r="BT79" s="9">
        <f ca="1">IF(OR(INDIRECT(CONCATENATE("'2018-04 (Д)'!K",TEXT(MATCH($C79,'2018-04 (Д)'!$C$2:$C$100,0)+1,0)))="Н/Д",INDIRECT(CONCATENATE("'2018-03 (Д)'!K",TEXT(MATCH($C79,'2018-03 (Д)'!$C$2:$C$100,0)+1,0)))="Н/Д",AND(INDIRECT(CONCATENATE("'2018-04 (Д)'!K",TEXT(MATCH($C79,'2018-04 (Д)'!$C$2:$C$100,0)+1,0)))="Н/Д",INDIRECT(CONCATENATE("'2018-03 (Д)'!K",TEXT(MATCH($C79,'2018-03 (Д)'!$C$2:$C$100,0)+1,0))))),"Н/Д",((INDIRECT(CONCATENATE("'2018-04 (Д)'!K",TEXT(MATCH($C79,'2018-04 (Д)'!$C$2:$C$100,0)+1,0)))-INDIRECT(CONCATENATE("'2018-03 (Д)'!K",TEXT(MATCH($C79,'2018-03 (Д)'!$C$2:$C$100,0)+1,0))))/INDIRECT(CONCATENATE("'2018-03 (Д)'!K",TEXT(MATCH($C79,'2018-03 (Д)'!$C$2:$C$100,0)+1,0))))*100)</f>
        <v>201.35977692701837</v>
      </c>
      <c r="BU79" s="9">
        <f ca="1">IF(OR(INDIRECT(CONCATENATE("'2018-05 (Д)'!K",TEXT(MATCH($C79,'2018-05 (Д)'!$C$2:$C$100,0)+1,0)))="Н/Д",INDIRECT(CONCATENATE("'2018-04 (Д)'!K",TEXT(MATCH($C79,'2018-04 (Д)'!$C$2:$C$100,0)+1,0)))="Н/Д",AND(INDIRECT(CONCATENATE("'2018-05 (Д)'!K",TEXT(MATCH($C79,'2018-05 (Д)'!$C$2:$C$100,0)+1,0)))="Н/Д",INDIRECT(CONCATENATE("'2018-04 (Д)'!K",TEXT(MATCH($C79,'2018-04 (Д)'!$C$2:$C$100,0)+1,0))))),"Н/Д",((INDIRECT(CONCATENATE("'2018-05 (Д)'!K",TEXT(MATCH($C79,'2018-05 (Д)'!$C$2:$C$100,0)+1,0)))-INDIRECT(CONCATENATE("'2018-04 (Д)'!K",TEXT(MATCH($C79,'2018-04 (Д)'!$C$2:$C$100,0)+1,0))))/INDIRECT(CONCATENATE("'2018-04 (Д)'!K",TEXT(MATCH($C79,'2018-04 (Д)'!$C$2:$C$100,0)+1,0))))*100)</f>
        <v>182.63914439782795</v>
      </c>
      <c r="BV79" s="9">
        <f ca="1">IF(OR(INDIRECT(CONCATENATE("'2018-06 (Д)'!K",TEXT(MATCH($C79,'2018-06 (Д)'!$C$2:$C$100,0)+1,0)))="Н/Д",INDIRECT(CONCATENATE("'2018-05 (Д)'!K",TEXT(MATCH($C79,'2018-05 (Д)'!$C$2:$C$100,0)+1,0)))="Н/Д",AND(INDIRECT(CONCATENATE("'2018-06 (Д)'!K",TEXT(MATCH($C79,'2018-06 (Д)'!$C$2:$C$100,0)+1,0)))="Н/Д",INDIRECT(CONCATENATE("'2018-05 (Д)'!K",TEXT(MATCH($C79,'2018-05 (Д)'!$C$2:$C$100,0)+1,0))))),"Н/Д",((INDIRECT(CONCATENATE("'2018-06 (Д)'!K",TEXT(MATCH($C79,'2018-06 (Д)'!$C$2:$C$100,0)+1,0)))-INDIRECT(CONCATENATE("'2018-05 (Д)'!K",TEXT(MATCH($C79,'2018-05 (Д)'!$C$2:$C$100,0)+1,0))))/INDIRECT(CONCATENATE("'2018-05 (Д)'!K",TEXT(MATCH($C79,'2018-05 (Д)'!$C$2:$C$100,0)+1,0))))*100)</f>
        <v>-72.869772916963413</v>
      </c>
      <c r="BW79" s="9">
        <f ca="1">IF(OR(INDIRECT(CONCATENATE("'2018-07 (Д)'!K",TEXT(MATCH($C79,'2018-07 (Д)'!$C$2:$C$100,0)+1,0)))="Н/Д",INDIRECT(CONCATENATE("'2018-06 (Д)'!K",TEXT(MATCH($C79,'2018-06 (Д)'!$C$2:$C$100,0)+1,0)))="Н/Д",AND(INDIRECT(CONCATENATE("'2018-07 (Д)'!K",TEXT(MATCH($C79,'2018-07 (Д)'!$C$2:$C$100,0)+1,0)))="Н/Д",INDIRECT(CONCATENATE("'2018-06 (Д)'!K",TEXT(MATCH($C79,'2018-06 (Д)'!$C$2:$C$100,0)+1,0))))),"Н/Д",((INDIRECT(CONCATENATE("'2018-07 (Д)'!K",TEXT(MATCH($C79,'2018-07 (Д)'!$C$2:$C$100,0)+1,0)))-INDIRECT(CONCATENATE("'2018-06 (Д)'!K",TEXT(MATCH($C79,'2018-06 (Д)'!$C$2:$C$100,0)+1,0))))/INDIRECT(CONCATENATE("'2018-06 (Д)'!K",TEXT(MATCH($C79,'2018-06 (Д)'!$C$2:$C$100,0)+1,0))))*100)</f>
        <v>-48.350025200704927</v>
      </c>
      <c r="BX79" s="9">
        <f ca="1">IF(OR(INDIRECT(CONCATENATE("'2018-08 (Д)'!K",TEXT(MATCH($C79,'2018-08 (Д)'!$C$2:$C$100,0)+1,0)))="Н/Д",INDIRECT(CONCATENATE("'2018-07 (Д)'!K",TEXT(MATCH($C79,'2018-07 (Д)'!$C$2:$C$100,0)+1,0)))="Н/Д",AND(INDIRECT(CONCATENATE("'2018-08 (Д)'!K",TEXT(MATCH($C79,'2018-08 (Д)'!$C$2:$C$100,0)+1,0)))="Н/Д",INDIRECT(CONCATENATE("'2018-07 (Д)'!K",TEXT(MATCH($C79,'2018-07 (Д)'!$C$2:$C$100,0)+1,0))))),"Н/Д",((INDIRECT(CONCATENATE("'2018-08 (Д)'!K",TEXT(MATCH($C79,'2018-08 (Д)'!$C$2:$C$100,0)+1,0)))-INDIRECT(CONCATENATE("'2018-07 (Д)'!K",TEXT(MATCH($C79,'2018-07 (Д)'!$C$2:$C$100,0)+1,0))))/INDIRECT(CONCATENATE("'2018-07 (Д)'!K",TEXT(MATCH($C79,'2018-07 (Д)'!$C$2:$C$100,0)+1,0))))*100)</f>
        <v>397.27662660956446</v>
      </c>
      <c r="BY79" s="9">
        <f ca="1">IF(OR(INDIRECT(CONCATENATE("'2018-09 (Д)'!K",TEXT(MATCH($C79,'2018-09 (Д)'!$C$2:$C$100,0)+1,0)))="Н/Д",INDIRECT(CONCATENATE("'2018-08 (Д)'!K",TEXT(MATCH($C79,'2018-08 (Д)'!$C$2:$C$100,0)+1,0)))="Н/Д",AND(INDIRECT(CONCATENATE("'2018-09 (Д)'!K",TEXT(MATCH($C79,'2018-09 (Д)'!$C$2:$C$100,0)+1,0)))="Н/Д",INDIRECT(CONCATENATE("'2018-08 (Д)'!K",TEXT(MATCH($C79,'2018-08 (Д)'!$C$2:$C$100,0)+1,0))))),"Н/Д",((INDIRECT(CONCATENATE("'2018-09 (Д)'!K",TEXT(MATCH($C79,'2018-09 (Д)'!$C$2:$C$100,0)+1,0)))-INDIRECT(CONCATENATE("'2018-08 (Д)'!K",TEXT(MATCH($C79,'2018-08 (Д)'!$C$2:$C$100,0)+1,0))))/INDIRECT(CONCATENATE("'2018-08 (Д)'!K",TEXT(MATCH($C79,'2018-08 (Д)'!$C$2:$C$100,0)+1,0))))*100)</f>
        <v>-81.156759737783418</v>
      </c>
      <c r="BZ79" s="9">
        <f ca="1">IF(OR(INDIRECT(CONCATENATE("'2018-10 (Д)'!K",TEXT(MATCH($C79,'2018-10 (Д)'!$C$2:$C$100,0)+1,0)))="Н/Д",INDIRECT(CONCATENATE("'2018-09 (Д)'!K",TEXT(MATCH($C79,'2018-09 (Д)'!$C$2:$C$100,0)+1,0)))="Н/Д",AND(INDIRECT(CONCATENATE("'2018-10 (Д)'!K",TEXT(MATCH($C79,'2018-10 (Д)'!$C$2:$C$100,0)+1,0)))="Н/Д",INDIRECT(CONCATENATE("'2018-09 (Д)'!K",TEXT(MATCH($C79,'2018-09 (Д)'!$C$2:$C$100,0)+1,0))))),"Н/Д",((INDIRECT(CONCATENATE("'2018-10 (Д)'!K",TEXT(MATCH($C79,'2018-10 (Д)'!$C$2:$C$100,0)+1,0)))-INDIRECT(CONCATENATE("'2018-09 (Д)'!K",TEXT(MATCH($C79,'2018-09 (Д)'!$C$2:$C$100,0)+1,0))))/INDIRECT(CONCATENATE("'2018-09 (Д)'!K",TEXT(MATCH($C79,'2018-09 (Д)'!$C$2:$C$100,0)+1,0))))*100)</f>
        <v>-40.683523697119675</v>
      </c>
      <c r="CA79" s="9">
        <f ca="1">IF(OR(INDIRECT(CONCATENATE("'2018-11 (Д)'!K",TEXT(MATCH($C79,'2018-11 (Д)'!$C$2:$C$100,0)+1,0)))="Н/Д",INDIRECT(CONCATENATE("'2018-10 (Д)'!K",TEXT(MATCH($C79,'2018-10 (Д)'!$C$2:$C$100,0)+1,0)))="Н/Д",AND(INDIRECT(CONCATENATE("'2018-11 (Д)'!K",TEXT(MATCH($C79,'2018-11 (Д)'!$C$2:$C$100,0)+1,0)))="Н/Д",INDIRECT(CONCATENATE("'2018-10 (Д)'!K",TEXT(MATCH($C79,'2018-10 (Д)'!$C$2:$C$100,0)+1,0))))),"Н/Д",((INDIRECT(CONCATENATE("'2018-11 (Д)'!K",TEXT(MATCH($C79,'2018-11 (Д)'!$C$2:$C$100,0)+1,0)))-INDIRECT(CONCATENATE("'2018-10 (Д)'!K",TEXT(MATCH($C79,'2018-10 (Д)'!$C$2:$C$100,0)+1,0))))/INDIRECT(CONCATENATE("'2018-10 (Д)'!K",TEXT(MATCH($C79,'2018-10 (Д)'!$C$2:$C$100,0)+1,0))))*100)</f>
        <v>829.30670118599448</v>
      </c>
      <c r="CB79" s="9">
        <f ca="1">IF(OR(INDIRECT(CONCATENATE("'2018-12 (Д)'!K",TEXT(MATCH($C79,'2018-12 (Д)'!$C$2:$C$100,0)+1,0)))="Н/Д",INDIRECT(CONCATENATE("'2018-11 (Д)'!K",TEXT(MATCH($C79,'2018-11 (Д)'!$C$2:$C$100,0)+1,0)))="Н/Д",AND(INDIRECT(CONCATENATE("'2018-12 (Д)'!K",TEXT(MATCH($C79,'2018-12 (Д)'!$C$2:$C$100,0)+1,0)))="Н/Д",INDIRECT(CONCATENATE("'2018-11 (Д)'!K",TEXT(MATCH($C79,'2018-11 (Д)'!$C$2:$C$100,0)+1,0))))),"Н/Д",((INDIRECT(CONCATENATE("'2018-12 (Д)'!K",TEXT(MATCH($C79,'2018-12 (Д)'!$C$2:$C$100,0)+1,0)))-INDIRECT(CONCATENATE("'2018-11 (Д)'!K",TEXT(MATCH($C79,'2018-11 (Д)'!$C$2:$C$100,0)+1,0))))/INDIRECT(CONCATENATE("'2018-11 (Д)'!K",TEXT(MATCH($C79,'2018-11 (Д)'!$C$2:$C$100,0)+1,0))))*100)</f>
        <v>-85.133967135057958</v>
      </c>
      <c r="CC79" s="9"/>
      <c r="CD79" s="9">
        <f ca="1">IF(OR(INDIRECT(CONCATENATE("'2018-03 (Д)'!L",TEXT(MATCH($C79,'2018-03 (Д)'!$C$2:$C$100,0)+1,0)))="Н/Д",INDIRECT(CONCATENATE("'2018-02 (Д)'!L",TEXT(MATCH($C79,'2018-02 (Д)'!$C$2:$C$100,0)+1,0)))="Н/Д",AND(INDIRECT(CONCATENATE("'2018-03 (Д)'!L",TEXT(MATCH($C79,'2018-03 (Д)'!$C$2:$C$100,0)+1,0)))="Н/Д",INDIRECT(CONCATENATE("'2018-02 (Д)'!L",TEXT(MATCH($C79,'2018-02 (Д)'!$C$2:$C$100,0)+1,0))))),"Н/Д",((INDIRECT(CONCATENATE("'2018-03 (Д)'!L",TEXT(MATCH($C79,'2018-03 (Д)'!$C$2:$C$100,0)+1,0)))-INDIRECT(CONCATENATE("'2018-02 (Д)'!L",TEXT(MATCH($C79,'2018-02 (Д)'!$C$2:$C$100,0)+1,0))))/INDIRECT(CONCATENATE("'2018-02 (Д)'!L",TEXT(MATCH($C79,'2018-02 (Д)'!$C$2:$C$100,0)+1,0))))*100)</f>
        <v>11.858785749469067</v>
      </c>
      <c r="CE79" s="9">
        <f ca="1">IF(OR(INDIRECT(CONCATENATE("'2018-04 (Д)'!L",TEXT(MATCH($C79,'2018-04 (Д)'!$C$2:$C$100,0)+1,0)))="Н/Д",INDIRECT(CONCATENATE("'2018-03 (Д)'!L",TEXT(MATCH($C79,'2018-03 (Д)'!$C$2:$C$100,0)+1,0)))="Н/Д",AND(INDIRECT(CONCATENATE("'2018-04 (Д)'!L",TEXT(MATCH($C79,'2018-04 (Д)'!$C$2:$C$100,0)+1,0)))="Н/Д",INDIRECT(CONCATENATE("'2018-03 (Д)'!L",TEXT(MATCH($C79,'2018-03 (Д)'!$C$2:$C$100,0)+1,0))))),"Н/Д",((INDIRECT(CONCATENATE("'2018-04 (Д)'!L",TEXT(MATCH($C79,'2018-04 (Д)'!$C$2:$C$100,0)+1,0)))-INDIRECT(CONCATENATE("'2018-03 (Д)'!L",TEXT(MATCH($C79,'2018-03 (Д)'!$C$2:$C$100,0)+1,0))))/INDIRECT(CONCATENATE("'2018-03 (Д)'!L",TEXT(MATCH($C79,'2018-03 (Д)'!$C$2:$C$100,0)+1,0))))*100)</f>
        <v>275.18891555106939</v>
      </c>
      <c r="CF79" s="9">
        <f ca="1">IF(OR(INDIRECT(CONCATENATE("'2018-05 (Д)'!L",TEXT(MATCH($C79,'2018-05 (Д)'!$C$2:$C$100,0)+1,0)))="Н/Д",INDIRECT(CONCATENATE("'2018-04 (Д)'!L",TEXT(MATCH($C79,'2018-04 (Д)'!$C$2:$C$100,0)+1,0)))="Н/Д",AND(INDIRECT(CONCATENATE("'2018-05 (Д)'!L",TEXT(MATCH($C79,'2018-05 (Д)'!$C$2:$C$100,0)+1,0)))="Н/Д",INDIRECT(CONCATENATE("'2018-04 (Д)'!L",TEXT(MATCH($C79,'2018-04 (Д)'!$C$2:$C$100,0)+1,0))))),"Н/Д",((INDIRECT(CONCATENATE("'2018-05 (Д)'!L",TEXT(MATCH($C79,'2018-05 (Д)'!$C$2:$C$100,0)+1,0)))-INDIRECT(CONCATENATE("'2018-04 (Д)'!L",TEXT(MATCH($C79,'2018-04 (Д)'!$C$2:$C$100,0)+1,0))))/INDIRECT(CONCATENATE("'2018-04 (Д)'!L",TEXT(MATCH($C79,'2018-04 (Д)'!$C$2:$C$100,0)+1,0))))*100)</f>
        <v>64.858238594274752</v>
      </c>
      <c r="CG79" s="9">
        <f ca="1">IF(OR(INDIRECT(CONCATENATE("'2018-06 (Д)'!L",TEXT(MATCH($C79,'2018-06 (Д)'!$C$2:$C$100,0)+1,0)))="Н/Д",INDIRECT(CONCATENATE("'2018-05 (Д)'!L",TEXT(MATCH($C79,'2018-05 (Д)'!$C$2:$C$100,0)+1,0)))="Н/Д",AND(INDIRECT(CONCATENATE("'2018-06 (Д)'!L",TEXT(MATCH($C79,'2018-06 (Д)'!$C$2:$C$100,0)+1,0)))="Н/Д",INDIRECT(CONCATENATE("'2018-05 (Д)'!L",TEXT(MATCH($C79,'2018-05 (Д)'!$C$2:$C$100,0)+1,0))))),"Н/Д",((INDIRECT(CONCATENATE("'2018-06 (Д)'!L",TEXT(MATCH($C79,'2018-06 (Д)'!$C$2:$C$100,0)+1,0)))-INDIRECT(CONCATENATE("'2018-05 (Д)'!L",TEXT(MATCH($C79,'2018-05 (Д)'!$C$2:$C$100,0)+1,0))))/INDIRECT(CONCATENATE("'2018-05 (Д)'!L",TEXT(MATCH($C79,'2018-05 (Д)'!$C$2:$C$100,0)+1,0))))*100)</f>
        <v>-89.505276025268898</v>
      </c>
      <c r="CH79" s="9">
        <f ca="1">IF(OR(INDIRECT(CONCATENATE("'2018-07 (Д)'!L",TEXT(MATCH($C79,'2018-07 (Д)'!$C$2:$C$100,0)+1,0)))="Н/Д",INDIRECT(CONCATENATE("'2018-06 (Д)'!L",TEXT(MATCH($C79,'2018-06 (Д)'!$C$2:$C$100,0)+1,0)))="Н/Д",AND(INDIRECT(CONCATENATE("'2018-07 (Д)'!L",TEXT(MATCH($C79,'2018-07 (Д)'!$C$2:$C$100,0)+1,0)))="Н/Д",INDIRECT(CONCATENATE("'2018-06 (Д)'!L",TEXT(MATCH($C79,'2018-06 (Д)'!$C$2:$C$100,0)+1,0))))),"Н/Д",((INDIRECT(CONCATENATE("'2018-07 (Д)'!L",TEXT(MATCH($C79,'2018-07 (Д)'!$C$2:$C$100,0)+1,0)))-INDIRECT(CONCATENATE("'2018-06 (Д)'!L",TEXT(MATCH($C79,'2018-06 (Д)'!$C$2:$C$100,0)+1,0))))/INDIRECT(CONCATENATE("'2018-06 (Д)'!L",TEXT(MATCH($C79,'2018-06 (Д)'!$C$2:$C$100,0)+1,0))))*100)</f>
        <v>-43.768040191531448</v>
      </c>
      <c r="CI79" s="9">
        <f ca="1">IF(OR(INDIRECT(CONCATENATE("'2018-08 (Д)'!L",TEXT(MATCH($C79,'2018-08 (Д)'!$C$2:$C$100,0)+1,0)))="Н/Д",INDIRECT(CONCATENATE("'2018-07 (Д)'!L",TEXT(MATCH($C79,'2018-07 (Д)'!$C$2:$C$100,0)+1,0)))="Н/Д",AND(INDIRECT(CONCATENATE("'2018-08 (Д)'!L",TEXT(MATCH($C79,'2018-08 (Д)'!$C$2:$C$100,0)+1,0)))="Н/Д",INDIRECT(CONCATENATE("'2018-07 (Д)'!L",TEXT(MATCH($C79,'2018-07 (Д)'!$C$2:$C$100,0)+1,0))))),"Н/Д",((INDIRECT(CONCATENATE("'2018-08 (Д)'!L",TEXT(MATCH($C79,'2018-08 (Д)'!$C$2:$C$100,0)+1,0)))-INDIRECT(CONCATENATE("'2018-07 (Д)'!L",TEXT(MATCH($C79,'2018-07 (Д)'!$C$2:$C$100,0)+1,0))))/INDIRECT(CONCATENATE("'2018-07 (Д)'!L",TEXT(MATCH($C79,'2018-07 (Д)'!$C$2:$C$100,0)+1,0))))*100)</f>
        <v>1527.3623196849212</v>
      </c>
      <c r="CJ79" s="9">
        <f ca="1">IF(OR(INDIRECT(CONCATENATE("'2018-09 (Д)'!L",TEXT(MATCH($C79,'2018-09 (Д)'!$C$2:$C$100,0)+1,0)))="Н/Д",INDIRECT(CONCATENATE("'2018-08 (Д)'!L",TEXT(MATCH($C79,'2018-08 (Д)'!$C$2:$C$100,0)+1,0)))="Н/Д",AND(INDIRECT(CONCATENATE("'2018-09 (Д)'!L",TEXT(MATCH($C79,'2018-09 (Д)'!$C$2:$C$100,0)+1,0)))="Н/Д",INDIRECT(CONCATENATE("'2018-08 (Д)'!L",TEXT(MATCH($C79,'2018-08 (Д)'!$C$2:$C$100,0)+1,0))))),"Н/Д",((INDIRECT(CONCATENATE("'2018-09 (Д)'!L",TEXT(MATCH($C79,'2018-09 (Д)'!$C$2:$C$100,0)+1,0)))-INDIRECT(CONCATENATE("'2018-08 (Д)'!L",TEXT(MATCH($C79,'2018-08 (Д)'!$C$2:$C$100,0)+1,0))))/INDIRECT(CONCATENATE("'2018-08 (Д)'!L",TEXT(MATCH($C79,'2018-08 (Д)'!$C$2:$C$100,0)+1,0))))*100)</f>
        <v>-84.763478276798864</v>
      </c>
      <c r="CK79" s="9">
        <f ca="1">IF(OR(INDIRECT(CONCATENATE("'2018-10 (Д)'!L",TEXT(MATCH($C79,'2018-10 (Д)'!$C$2:$C$100,0)+1,0)))="Н/Д",INDIRECT(CONCATENATE("'2018-09 (Д)'!L",TEXT(MATCH($C79,'2018-09 (Д)'!$C$2:$C$100,0)+1,0)))="Н/Д",AND(INDIRECT(CONCATENATE("'2018-10 (Д)'!L",TEXT(MATCH($C79,'2018-10 (Д)'!$C$2:$C$100,0)+1,0)))="Н/Д",INDIRECT(CONCATENATE("'2018-09 (Д)'!L",TEXT(MATCH($C79,'2018-09 (Д)'!$C$2:$C$100,0)+1,0))))),"Н/Д",((INDIRECT(CONCATENATE("'2018-10 (Д)'!L",TEXT(MATCH($C79,'2018-10 (Д)'!$C$2:$C$100,0)+1,0)))-INDIRECT(CONCATENATE("'2018-09 (Д)'!L",TEXT(MATCH($C79,'2018-09 (Д)'!$C$2:$C$100,0)+1,0))))/INDIRECT(CONCATENATE("'2018-09 (Д)'!L",TEXT(MATCH($C79,'2018-09 (Д)'!$C$2:$C$100,0)+1,0))))*100)</f>
        <v>-1.2491127493887533</v>
      </c>
      <c r="CL79" s="9">
        <f ca="1">IF(OR(INDIRECT(CONCATENATE("'2018-11 (Д)'!L",TEXT(MATCH($C79,'2018-11 (Д)'!$C$2:$C$100,0)+1,0)))="Н/Д",INDIRECT(CONCATENATE("'2018-10 (Д)'!L",TEXT(MATCH($C79,'2018-10 (Д)'!$C$2:$C$100,0)+1,0)))="Н/Д",AND(INDIRECT(CONCATENATE("'2018-11 (Д)'!L",TEXT(MATCH($C79,'2018-11 (Д)'!$C$2:$C$100,0)+1,0)))="Н/Д",INDIRECT(CONCATENATE("'2018-10 (Д)'!L",TEXT(MATCH($C79,'2018-10 (Д)'!$C$2:$C$100,0)+1,0))))),"Н/Д",((INDIRECT(CONCATENATE("'2018-11 (Д)'!L",TEXT(MATCH($C79,'2018-11 (Д)'!$C$2:$C$100,0)+1,0)))-INDIRECT(CONCATENATE("'2018-10 (Д)'!L",TEXT(MATCH($C79,'2018-10 (Д)'!$C$2:$C$100,0)+1,0))))/INDIRECT(CONCATENATE("'2018-10 (Д)'!L",TEXT(MATCH($C79,'2018-10 (Д)'!$C$2:$C$100,0)+1,0))))*100)</f>
        <v>670.34692879063937</v>
      </c>
      <c r="CM79" s="9">
        <f ca="1">IF(OR(INDIRECT(CONCATENATE("'2018-12 (Д)'!L",TEXT(MATCH($C79,'2018-12 (Д)'!$C$2:$C$100,0)+1,0)))="Н/Д",INDIRECT(CONCATENATE("'2018-11 (Д)'!L",TEXT(MATCH($C79,'2018-11 (Д)'!$C$2:$C$100,0)+1,0)))="Н/Д",AND(INDIRECT(CONCATENATE("'2018-12 (Д)'!L",TEXT(MATCH($C79,'2018-12 (Д)'!$C$2:$C$100,0)+1,0)))="Н/Д",INDIRECT(CONCATENATE("'2018-11 (Д)'!L",TEXT(MATCH($C79,'2018-11 (Д)'!$C$2:$C$100,0)+1,0))))),"Н/Д",((INDIRECT(CONCATENATE("'2018-12 (Д)'!L",TEXT(MATCH($C79,'2018-12 (Д)'!$C$2:$C$100,0)+1,0)))-INDIRECT(CONCATENATE("'2018-11 (Д)'!L",TEXT(MATCH($C79,'2018-11 (Д)'!$C$2:$C$100,0)+1,0))))/INDIRECT(CONCATENATE("'2018-11 (Д)'!L",TEXT(MATCH($C79,'2018-11 (Д)'!$C$2:$C$100,0)+1,0))))*100)</f>
        <v>-69.824246161667901</v>
      </c>
      <c r="CN79" s="9"/>
      <c r="CO79" s="9">
        <f ca="1">IF(OR(INDIRECT(CONCATENATE("'2018-03 (Д)'!M",TEXT(MATCH($C79,'2018-03 (Д)'!$C$2:$C$100,0)+1,0)))="Н/Д",INDIRECT(CONCATENATE("'2018-02 (Д)'!M",TEXT(MATCH($C79,'2018-02 (Д)'!$C$2:$C$100,0)+1,0)))="Н/Д",AND(INDIRECT(CONCATENATE("'2018-03 (Д)'!M",TEXT(MATCH($C79,'2018-03 (Д)'!$C$2:$C$100,0)+1,0)))="Н/Д",INDIRECT(CONCATENATE("'2018-02 (Д)'!M",TEXT(MATCH($C79,'2018-02 (Д)'!$C$2:$C$100,0)+1,0))))),"Н/Д",((INDIRECT(CONCATENATE("'2018-03 (Д)'!M",TEXT(MATCH($C79,'2018-03 (Д)'!$C$2:$C$100,0)+1,0)))-INDIRECT(CONCATENATE("'2018-02 (Д)'!M",TEXT(MATCH($C79,'2018-02 (Д)'!$C$2:$C$100,0)+1,0))))/INDIRECT(CONCATENATE("'2018-02 (Д)'!M",TEXT(MATCH($C79,'2018-02 (Д)'!$C$2:$C$100,0)+1,0))))*100)</f>
        <v>-41.333692684665294</v>
      </c>
      <c r="CP79" s="9">
        <f ca="1">IF(OR(INDIRECT(CONCATENATE("'2018-04 (Д)'!M",TEXT(MATCH($C79,'2018-04 (Д)'!$C$2:$C$100,0)+1,0)))="Н/Д",INDIRECT(CONCATENATE("'2018-03 (Д)'!M",TEXT(MATCH($C79,'2018-03 (Д)'!$C$2:$C$100,0)+1,0)))="Н/Д",AND(INDIRECT(CONCATENATE("'2018-04 (Д)'!M",TEXT(MATCH($C79,'2018-04 (Д)'!$C$2:$C$100,0)+1,0)))="Н/Д",INDIRECT(CONCATENATE("'2018-03 (Д)'!M",TEXT(MATCH($C79,'2018-03 (Д)'!$C$2:$C$100,0)+1,0))))),"Н/Д",((INDIRECT(CONCATENATE("'2018-04 (Д)'!M",TEXT(MATCH($C79,'2018-04 (Д)'!$C$2:$C$100,0)+1,0)))-INDIRECT(CONCATENATE("'2018-03 (Д)'!M",TEXT(MATCH($C79,'2018-03 (Д)'!$C$2:$C$100,0)+1,0))))/INDIRECT(CONCATENATE("'2018-03 (Д)'!M",TEXT(MATCH($C79,'2018-03 (Д)'!$C$2:$C$100,0)+1,0))))*100)</f>
        <v>-3.7057612523626742</v>
      </c>
      <c r="CQ79" s="9">
        <f ca="1">IF(OR(INDIRECT(CONCATENATE("'2018-05 (Д)'!M",TEXT(MATCH($C79,'2018-05 (Д)'!$C$2:$C$100,0)+1,0)))="Н/Д",INDIRECT(CONCATENATE("'2018-04 (Д)'!M",TEXT(MATCH($C79,'2018-04 (Д)'!$C$2:$C$100,0)+1,0)))="Н/Д",AND(INDIRECT(CONCATENATE("'2018-05 (Д)'!M",TEXT(MATCH($C79,'2018-05 (Д)'!$C$2:$C$100,0)+1,0)))="Н/Д",INDIRECT(CONCATENATE("'2018-04 (Д)'!M",TEXT(MATCH($C79,'2018-04 (Д)'!$C$2:$C$100,0)+1,0))))),"Н/Д",((INDIRECT(CONCATENATE("'2018-05 (Д)'!M",TEXT(MATCH($C79,'2018-05 (Д)'!$C$2:$C$100,0)+1,0)))-INDIRECT(CONCATENATE("'2018-04 (Д)'!M",TEXT(MATCH($C79,'2018-04 (Д)'!$C$2:$C$100,0)+1,0))))/INDIRECT(CONCATENATE("'2018-04 (Д)'!M",TEXT(MATCH($C79,'2018-04 (Д)'!$C$2:$C$100,0)+1,0))))*100)</f>
        <v>56.3274858633634</v>
      </c>
      <c r="CR79" s="9">
        <f ca="1">IF(OR(INDIRECT(CONCATENATE("'2018-06 (Д)'!M",TEXT(MATCH($C79,'2018-06 (Д)'!$C$2:$C$100,0)+1,0)))="Н/Д",INDIRECT(CONCATENATE("'2018-05 (Д)'!M",TEXT(MATCH($C79,'2018-05 (Д)'!$C$2:$C$100,0)+1,0)))="Н/Д",AND(INDIRECT(CONCATENATE("'2018-06 (Д)'!M",TEXT(MATCH($C79,'2018-06 (Д)'!$C$2:$C$100,0)+1,0)))="Н/Д",INDIRECT(CONCATENATE("'2018-05 (Д)'!M",TEXT(MATCH($C79,'2018-05 (Д)'!$C$2:$C$100,0)+1,0))))),"Н/Д",((INDIRECT(CONCATENATE("'2018-06 (Д)'!M",TEXT(MATCH($C79,'2018-06 (Д)'!$C$2:$C$100,0)+1,0)))-INDIRECT(CONCATENATE("'2018-05 (Д)'!M",TEXT(MATCH($C79,'2018-05 (Д)'!$C$2:$C$100,0)+1,0))))/INDIRECT(CONCATENATE("'2018-05 (Д)'!M",TEXT(MATCH($C79,'2018-05 (Д)'!$C$2:$C$100,0)+1,0))))*100)</f>
        <v>53.290310818379453</v>
      </c>
      <c r="CS79" s="9">
        <f ca="1">IF(OR(INDIRECT(CONCATENATE("'2018-07 (Д)'!M",TEXT(MATCH($C79,'2018-07 (Д)'!$C$2:$C$100,0)+1,0)))="Н/Д",INDIRECT(CONCATENATE("'2018-06 (Д)'!M",TEXT(MATCH($C79,'2018-06 (Д)'!$C$2:$C$100,0)+1,0)))="Н/Д",AND(INDIRECT(CONCATENATE("'2018-07 (Д)'!M",TEXT(MATCH($C79,'2018-07 (Д)'!$C$2:$C$100,0)+1,0)))="Н/Д",INDIRECT(CONCATENATE("'2018-06 (Д)'!M",TEXT(MATCH($C79,'2018-06 (Д)'!$C$2:$C$100,0)+1,0))))),"Н/Д",((INDIRECT(CONCATENATE("'2018-07 (Д)'!M",TEXT(MATCH($C79,'2018-07 (Д)'!$C$2:$C$100,0)+1,0)))-INDIRECT(CONCATENATE("'2018-06 (Д)'!M",TEXT(MATCH($C79,'2018-06 (Д)'!$C$2:$C$100,0)+1,0))))/INDIRECT(CONCATENATE("'2018-06 (Д)'!M",TEXT(MATCH($C79,'2018-06 (Д)'!$C$2:$C$100,0)+1,0))))*100)</f>
        <v>254.37747624744756</v>
      </c>
      <c r="CT79" s="9">
        <f ca="1">IF(OR(INDIRECT(CONCATENATE("'2018-08 (Д)'!M",TEXT(MATCH($C79,'2018-08 (Д)'!$C$2:$C$100,0)+1,0)))="Н/Д",INDIRECT(CONCATENATE("'2018-07 (Д)'!M",TEXT(MATCH($C79,'2018-07 (Д)'!$C$2:$C$100,0)+1,0)))="Н/Д",AND(INDIRECT(CONCATENATE("'2018-08 (Д)'!M",TEXT(MATCH($C79,'2018-08 (Д)'!$C$2:$C$100,0)+1,0)))="Н/Д",INDIRECT(CONCATENATE("'2018-07 (Д)'!M",TEXT(MATCH($C79,'2018-07 (Д)'!$C$2:$C$100,0)+1,0))))),"Н/Д",((INDIRECT(CONCATENATE("'2018-08 (Д)'!M",TEXT(MATCH($C79,'2018-08 (Д)'!$C$2:$C$100,0)+1,0)))-INDIRECT(CONCATENATE("'2018-07 (Д)'!M",TEXT(MATCH($C79,'2018-07 (Д)'!$C$2:$C$100,0)+1,0))))/INDIRECT(CONCATENATE("'2018-07 (Д)'!M",TEXT(MATCH($C79,'2018-07 (Д)'!$C$2:$C$100,0)+1,0))))*100)</f>
        <v>-59.796532545502892</v>
      </c>
      <c r="CU79" s="9">
        <f ca="1">IF(OR(INDIRECT(CONCATENATE("'2018-09 (Д)'!M",TEXT(MATCH($C79,'2018-09 (Д)'!$C$2:$C$100,0)+1,0)))="Н/Д",INDIRECT(CONCATENATE("'2018-08 (Д)'!M",TEXT(MATCH($C79,'2018-08 (Д)'!$C$2:$C$100,0)+1,0)))="Н/Д",AND(INDIRECT(CONCATENATE("'2018-09 (Д)'!M",TEXT(MATCH($C79,'2018-09 (Д)'!$C$2:$C$100,0)+1,0)))="Н/Д",INDIRECT(CONCATENATE("'2018-08 (Д)'!M",TEXT(MATCH($C79,'2018-08 (Д)'!$C$2:$C$100,0)+1,0))))),"Н/Д",((INDIRECT(CONCATENATE("'2018-09 (Д)'!M",TEXT(MATCH($C79,'2018-09 (Д)'!$C$2:$C$100,0)+1,0)))-INDIRECT(CONCATENATE("'2018-08 (Д)'!M",TEXT(MATCH($C79,'2018-08 (Д)'!$C$2:$C$100,0)+1,0))))/INDIRECT(CONCATENATE("'2018-08 (Д)'!M",TEXT(MATCH($C79,'2018-08 (Д)'!$C$2:$C$100,0)+1,0))))*100)</f>
        <v>115.451540783703</v>
      </c>
      <c r="CV79" s="9">
        <f ca="1">IF(OR(INDIRECT(CONCATENATE("'2018-10 (Д)'!M",TEXT(MATCH($C79,'2018-10 (Д)'!$C$2:$C$100,0)+1,0)))="Н/Д",INDIRECT(CONCATENATE("'2018-09 (Д)'!M",TEXT(MATCH($C79,'2018-09 (Д)'!$C$2:$C$100,0)+1,0)))="Н/Д",AND(INDIRECT(CONCATENATE("'2018-10 (Д)'!M",TEXT(MATCH($C79,'2018-10 (Д)'!$C$2:$C$100,0)+1,0)))="Н/Д",INDIRECT(CONCATENATE("'2018-09 (Д)'!M",TEXT(MATCH($C79,'2018-09 (Д)'!$C$2:$C$100,0)+1,0))))),"Н/Д",((INDIRECT(CONCATENATE("'2018-10 (Д)'!M",TEXT(MATCH($C79,'2018-10 (Д)'!$C$2:$C$100,0)+1,0)))-INDIRECT(CONCATENATE("'2018-09 (Д)'!M",TEXT(MATCH($C79,'2018-09 (Д)'!$C$2:$C$100,0)+1,0))))/INDIRECT(CONCATENATE("'2018-09 (Д)'!M",TEXT(MATCH($C79,'2018-09 (Д)'!$C$2:$C$100,0)+1,0))))*100)</f>
        <v>-13.733557352612035</v>
      </c>
      <c r="CW79" s="9">
        <f ca="1">IF(OR(INDIRECT(CONCATENATE("'2018-11 (Д)'!M",TEXT(MATCH($C79,'2018-11 (Д)'!$C$2:$C$100,0)+1,0)))="Н/Д",INDIRECT(CONCATENATE("'2018-10 (Д)'!M",TEXT(MATCH($C79,'2018-10 (Д)'!$C$2:$C$100,0)+1,0)))="Н/Д",AND(INDIRECT(CONCATENATE("'2018-11 (Д)'!M",TEXT(MATCH($C79,'2018-11 (Д)'!$C$2:$C$100,0)+1,0)))="Н/Д",INDIRECT(CONCATENATE("'2018-10 (Д)'!M",TEXT(MATCH($C79,'2018-10 (Д)'!$C$2:$C$100,0)+1,0))))),"Н/Д",((INDIRECT(CONCATENATE("'2018-11 (Д)'!M",TEXT(MATCH($C79,'2018-11 (Д)'!$C$2:$C$100,0)+1,0)))-INDIRECT(CONCATENATE("'2018-10 (Д)'!M",TEXT(MATCH($C79,'2018-10 (Д)'!$C$2:$C$100,0)+1,0))))/INDIRECT(CONCATENATE("'2018-10 (Д)'!M",TEXT(MATCH($C79,'2018-10 (Д)'!$C$2:$C$100,0)+1,0))))*100)</f>
        <v>120.37396648777008</v>
      </c>
      <c r="CX79" s="9">
        <f ca="1">IF(OR(INDIRECT(CONCATENATE("'2018-12 (Д)'!M",TEXT(MATCH($C79,'2018-12 (Д)'!$C$2:$C$100,0)+1,0)))="Н/Д",INDIRECT(CONCATENATE("'2018-11 (Д)'!M",TEXT(MATCH($C79,'2018-11 (Д)'!$C$2:$C$100,0)+1,0)))="Н/Д",AND(INDIRECT(CONCATENATE("'2018-12 (Д)'!M",TEXT(MATCH($C79,'2018-12 (Д)'!$C$2:$C$100,0)+1,0)))="Н/Д",INDIRECT(CONCATENATE("'2018-11 (Д)'!M",TEXT(MATCH($C79,'2018-11 (Д)'!$C$2:$C$100,0)+1,0))))),"Н/Д",((INDIRECT(CONCATENATE("'2018-12 (Д)'!M",TEXT(MATCH($C79,'2018-12 (Д)'!$C$2:$C$100,0)+1,0)))-INDIRECT(CONCATENATE("'2018-11 (Д)'!M",TEXT(MATCH($C79,'2018-11 (Д)'!$C$2:$C$100,0)+1,0))))/INDIRECT(CONCATENATE("'2018-11 (Д)'!M",TEXT(MATCH($C79,'2018-11 (Д)'!$C$2:$C$100,0)+1,0))))*100)</f>
        <v>-9.0128690519301902</v>
      </c>
      <c r="CY79" s="9"/>
      <c r="CZ79" s="9">
        <f ca="1">IF(OR(INDIRECT(CONCATENATE("'2018-03 (Д)'!N",TEXT(MATCH($C79,'2018-03 (Д)'!$C$2:$C$100,0)+1,0)))="Н/Д",INDIRECT(CONCATENATE("'2018-02 (Д)'!N",TEXT(MATCH($C79,'2018-02 (Д)'!$C$2:$C$100,0)+1,0)))="Н/Д",AND(INDIRECT(CONCATENATE("'2018-03 (Д)'!N",TEXT(MATCH($C79,'2018-03 (Д)'!$C$2:$C$100,0)+1,0)))="Н/Д",INDIRECT(CONCATENATE("'2018-02 (Д)'!N",TEXT(MATCH($C79,'2018-02 (Д)'!$C$2:$C$100,0)+1,0))))),"Н/Д",((INDIRECT(CONCATENATE("'2018-03 (Д)'!N",TEXT(MATCH($C79,'2018-03 (Д)'!$C$2:$C$100,0)+1,0)))-INDIRECT(CONCATENATE("'2018-02 (Д)'!N",TEXT(MATCH($C79,'2018-02 (Д)'!$C$2:$C$100,0)+1,0))))/INDIRECT(CONCATENATE("'2018-02 (Д)'!N",TEXT(MATCH($C79,'2018-02 (Д)'!$C$2:$C$100,0)+1,0))))*100)</f>
        <v>140.94360091157844</v>
      </c>
      <c r="DA79" s="9">
        <f ca="1">IF(OR(INDIRECT(CONCATENATE("'2018-04 (Д)'!N",TEXT(MATCH($C79,'2018-04 (Д)'!$C$2:$C$100,0)+1,0)))="Н/Д",INDIRECT(CONCATENATE("'2018-03 (Д)'!N",TEXT(MATCH($C79,'2018-03 (Д)'!$C$2:$C$100,0)+1,0)))="Н/Д",AND(INDIRECT(CONCATENATE("'2018-04 (Д)'!N",TEXT(MATCH($C79,'2018-04 (Д)'!$C$2:$C$100,0)+1,0)))="Н/Д",INDIRECT(CONCATENATE("'2018-03 (Д)'!N",TEXT(MATCH($C79,'2018-03 (Д)'!$C$2:$C$100,0)+1,0))))),"Н/Д",((INDIRECT(CONCATENATE("'2018-04 (Д)'!N",TEXT(MATCH($C79,'2018-04 (Д)'!$C$2:$C$100,0)+1,0)))-INDIRECT(CONCATENATE("'2018-03 (Д)'!N",TEXT(MATCH($C79,'2018-03 (Д)'!$C$2:$C$100,0)+1,0))))/INDIRECT(CONCATENATE("'2018-03 (Д)'!N",TEXT(MATCH($C79,'2018-03 (Д)'!$C$2:$C$100,0)+1,0))))*100)</f>
        <v>64.571212081201125</v>
      </c>
      <c r="DB79" s="9">
        <f ca="1">IF(OR(INDIRECT(CONCATENATE("'2018-05 (Д)'!N",TEXT(MATCH($C79,'2018-05 (Д)'!$C$2:$C$100,0)+1,0)))="Н/Д",INDIRECT(CONCATENATE("'2018-04 (Д)'!N",TEXT(MATCH($C79,'2018-04 (Д)'!$C$2:$C$100,0)+1,0)))="Н/Д",AND(INDIRECT(CONCATENATE("'2018-05 (Д)'!N",TEXT(MATCH($C79,'2018-05 (Д)'!$C$2:$C$100,0)+1,0)))="Н/Д",INDIRECT(CONCATENATE("'2018-04 (Д)'!N",TEXT(MATCH($C79,'2018-04 (Д)'!$C$2:$C$100,0)+1,0))))),"Н/Д",((INDIRECT(CONCATENATE("'2018-05 (Д)'!N",TEXT(MATCH($C79,'2018-05 (Д)'!$C$2:$C$100,0)+1,0)))-INDIRECT(CONCATENATE("'2018-04 (Д)'!N",TEXT(MATCH($C79,'2018-04 (Д)'!$C$2:$C$100,0)+1,0))))/INDIRECT(CONCATENATE("'2018-04 (Д)'!N",TEXT(MATCH($C79,'2018-04 (Д)'!$C$2:$C$100,0)+1,0))))*100)</f>
        <v>40.439003259103416</v>
      </c>
      <c r="DC79" s="9">
        <f ca="1">IF(OR(INDIRECT(CONCATENATE("'2018-06 (Д)'!N",TEXT(MATCH($C79,'2018-06 (Д)'!$C$2:$C$100,0)+1,0)))="Н/Д",INDIRECT(CONCATENATE("'2018-05 (Д)'!N",TEXT(MATCH($C79,'2018-05 (Д)'!$C$2:$C$100,0)+1,0)))="Н/Д",AND(INDIRECT(CONCATENATE("'2018-06 (Д)'!N",TEXT(MATCH($C79,'2018-06 (Д)'!$C$2:$C$100,0)+1,0)))="Н/Д",INDIRECT(CONCATENATE("'2018-05 (Д)'!N",TEXT(MATCH($C79,'2018-05 (Д)'!$C$2:$C$100,0)+1,0))))),"Н/Д",((INDIRECT(CONCATENATE("'2018-06 (Д)'!N",TEXT(MATCH($C79,'2018-06 (Д)'!$C$2:$C$100,0)+1,0)))-INDIRECT(CONCATENATE("'2018-05 (Д)'!N",TEXT(MATCH($C79,'2018-05 (Д)'!$C$2:$C$100,0)+1,0))))/INDIRECT(CONCATENATE("'2018-05 (Д)'!N",TEXT(MATCH($C79,'2018-05 (Д)'!$C$2:$C$100,0)+1,0))))*100)</f>
        <v>26.533314482278698</v>
      </c>
      <c r="DD79" s="9">
        <f ca="1">IF(OR(INDIRECT(CONCATENATE("'2018-07 (Д)'!N",TEXT(MATCH($C79,'2018-07 (Д)'!$C$2:$C$100,0)+1,0)))="Н/Д",INDIRECT(CONCATENATE("'2018-06 (Д)'!N",TEXT(MATCH($C79,'2018-06 (Д)'!$C$2:$C$100,0)+1,0)))="Н/Д",AND(INDIRECT(CONCATENATE("'2018-07 (Д)'!N",TEXT(MATCH($C79,'2018-07 (Д)'!$C$2:$C$100,0)+1,0)))="Н/Д",INDIRECT(CONCATENATE("'2018-06 (Д)'!N",TEXT(MATCH($C79,'2018-06 (Д)'!$C$2:$C$100,0)+1,0))))),"Н/Д",((INDIRECT(CONCATENATE("'2018-07 (Д)'!N",TEXT(MATCH($C79,'2018-07 (Д)'!$C$2:$C$100,0)+1,0)))-INDIRECT(CONCATENATE("'2018-06 (Д)'!N",TEXT(MATCH($C79,'2018-06 (Д)'!$C$2:$C$100,0)+1,0))))/INDIRECT(CONCATENATE("'2018-06 (Д)'!N",TEXT(MATCH($C79,'2018-06 (Д)'!$C$2:$C$100,0)+1,0))))*100)</f>
        <v>20.389288235200876</v>
      </c>
      <c r="DE79" s="9">
        <f ca="1">IF(OR(INDIRECT(CONCATENATE("'2018-08 (Д)'!N",TEXT(MATCH($C79,'2018-08 (Д)'!$C$2:$C$100,0)+1,0)))="Н/Д",INDIRECT(CONCATENATE("'2018-07 (Д)'!N",TEXT(MATCH($C79,'2018-07 (Д)'!$C$2:$C$100,0)+1,0)))="Н/Д",AND(INDIRECT(CONCATENATE("'2018-08 (Д)'!N",TEXT(MATCH($C79,'2018-08 (Д)'!$C$2:$C$100,0)+1,0)))="Н/Д",INDIRECT(CONCATENATE("'2018-07 (Д)'!N",TEXT(MATCH($C79,'2018-07 (Д)'!$C$2:$C$100,0)+1,0))))),"Н/Д",((INDIRECT(CONCATENATE("'2018-08 (Д)'!N",TEXT(MATCH($C79,'2018-08 (Д)'!$C$2:$C$100,0)+1,0)))-INDIRECT(CONCATENATE("'2018-07 (Д)'!N",TEXT(MATCH($C79,'2018-07 (Д)'!$C$2:$C$100,0)+1,0))))/INDIRECT(CONCATENATE("'2018-07 (Д)'!N",TEXT(MATCH($C79,'2018-07 (Д)'!$C$2:$C$100,0)+1,0))))*100)</f>
        <v>19.983196251754549</v>
      </c>
      <c r="DF79" s="9">
        <f ca="1">IF(OR(INDIRECT(CONCATENATE("'2018-09 (Д)'!N",TEXT(MATCH($C79,'2018-09 (Д)'!$C$2:$C$100,0)+1,0)))="Н/Д",INDIRECT(CONCATENATE("'2018-08 (Д)'!N",TEXT(MATCH($C79,'2018-08 (Д)'!$C$2:$C$100,0)+1,0)))="Н/Д",AND(INDIRECT(CONCATENATE("'2018-09 (Д)'!N",TEXT(MATCH($C79,'2018-09 (Д)'!$C$2:$C$100,0)+1,0)))="Н/Д",INDIRECT(CONCATENATE("'2018-08 (Д)'!N",TEXT(MATCH($C79,'2018-08 (Д)'!$C$2:$C$100,0)+1,0))))),"Н/Д",((INDIRECT(CONCATENATE("'2018-09 (Д)'!N",TEXT(MATCH($C79,'2018-09 (Д)'!$C$2:$C$100,0)+1,0)))-INDIRECT(CONCATENATE("'2018-08 (Д)'!N",TEXT(MATCH($C79,'2018-08 (Д)'!$C$2:$C$100,0)+1,0))))/INDIRECT(CONCATENATE("'2018-08 (Д)'!N",TEXT(MATCH($C79,'2018-08 (Д)'!$C$2:$C$100,0)+1,0))))*100)</f>
        <v>17.448684329775872</v>
      </c>
      <c r="DG79" s="9">
        <f ca="1">IF(OR(INDIRECT(CONCATENATE("'2018-10 (Д)'!N",TEXT(MATCH($C79,'2018-10 (Д)'!$C$2:$C$100,0)+1,0)))="Н/Д",INDIRECT(CONCATENATE("'2018-09 (Д)'!N",TEXT(MATCH($C79,'2018-09 (Д)'!$C$2:$C$100,0)+1,0)))="Н/Д",AND(INDIRECT(CONCATENATE("'2018-10 (Д)'!N",TEXT(MATCH($C79,'2018-10 (Д)'!$C$2:$C$100,0)+1,0)))="Н/Д",INDIRECT(CONCATENATE("'2018-09 (Д)'!N",TEXT(MATCH($C79,'2018-09 (Д)'!$C$2:$C$100,0)+1,0))))),"Н/Д",((INDIRECT(CONCATENATE("'2018-10 (Д)'!N",TEXT(MATCH($C79,'2018-10 (Д)'!$C$2:$C$100,0)+1,0)))-INDIRECT(CONCATENATE("'2018-09 (Д)'!N",TEXT(MATCH($C79,'2018-09 (Д)'!$C$2:$C$100,0)+1,0))))/INDIRECT(CONCATENATE("'2018-09 (Д)'!N",TEXT(MATCH($C79,'2018-09 (Д)'!$C$2:$C$100,0)+1,0))))*100)</f>
        <v>11.591754614898752</v>
      </c>
      <c r="DH79" s="9">
        <f ca="1">IF(OR(INDIRECT(CONCATENATE("'2018-11 (Д)'!N",TEXT(MATCH($C79,'2018-11 (Д)'!$C$2:$C$100,0)+1,0)))="Н/Д",INDIRECT(CONCATENATE("'2018-10 (Д)'!N",TEXT(MATCH($C79,'2018-10 (Д)'!$C$2:$C$100,0)+1,0)))="Н/Д",AND(INDIRECT(CONCATENATE("'2018-11 (Д)'!N",TEXT(MATCH($C79,'2018-11 (Д)'!$C$2:$C$100,0)+1,0)))="Н/Д",INDIRECT(CONCATENATE("'2018-10 (Д)'!N",TEXT(MATCH($C79,'2018-10 (Д)'!$C$2:$C$100,0)+1,0))))),"Н/Д",((INDIRECT(CONCATENATE("'2018-11 (Д)'!N",TEXT(MATCH($C79,'2018-11 (Д)'!$C$2:$C$100,0)+1,0)))-INDIRECT(CONCATENATE("'2018-10 (Д)'!N",TEXT(MATCH($C79,'2018-10 (Д)'!$C$2:$C$100,0)+1,0))))/INDIRECT(CONCATENATE("'2018-10 (Д)'!N",TEXT(MATCH($C79,'2018-10 (Д)'!$C$2:$C$100,0)+1,0))))*100)</f>
        <v>14.021438535239856</v>
      </c>
      <c r="DI79" s="9">
        <f ca="1">IF(OR(INDIRECT(CONCATENATE("'2018-12 (Д)'!N",TEXT(MATCH($C79,'2018-12 (Д)'!$C$2:$C$100,0)+1,0)))="Н/Д",INDIRECT(CONCATENATE("'2018-11 (Д)'!N",TEXT(MATCH($C79,'2018-11 (Д)'!$C$2:$C$100,0)+1,0)))="Н/Д",AND(INDIRECT(CONCATENATE("'2018-12 (Д)'!N",TEXT(MATCH($C79,'2018-12 (Д)'!$C$2:$C$100,0)+1,0)))="Н/Д",INDIRECT(CONCATENATE("'2018-11 (Д)'!N",TEXT(MATCH($C79,'2018-11 (Д)'!$C$2:$C$100,0)+1,0))))),"Н/Д",((INDIRECT(CONCATENATE("'2018-12 (Д)'!N",TEXT(MATCH($C79,'2018-12 (Д)'!$C$2:$C$100,0)+1,0)))-INDIRECT(CONCATENATE("'2018-11 (Д)'!N",TEXT(MATCH($C79,'2018-11 (Д)'!$C$2:$C$100,0)+1,0))))/INDIRECT(CONCATENATE("'2018-11 (Д)'!N",TEXT(MATCH($C79,'2018-11 (Д)'!$C$2:$C$100,0)+1,0))))*100)</f>
        <v>11.353648002769306</v>
      </c>
      <c r="DJ79" s="9"/>
      <c r="DK79" s="9">
        <f ca="1">IF(OR(INDIRECT(CONCATENATE("'2018-03 (Д)'!O",TEXT(MATCH($C79,'2018-03 (Д)'!$C$2:$C$100,0)+1,0)))="Н/Д",INDIRECT(CONCATENATE("'2018-02 (Д)'!O",TEXT(MATCH($C79,'2018-02 (Д)'!$C$2:$C$100,0)+1,0)))="Н/Д",AND(INDIRECT(CONCATENATE("'2018-03 (Д)'!O",TEXT(MATCH($C79,'2018-03 (Д)'!$C$2:$C$100,0)+1,0)))="Н/Д",INDIRECT(CONCATENATE("'2018-02 (Д)'!O",TEXT(MATCH($C79,'2018-02 (Д)'!$C$2:$C$100,0)+1,0))))),"Н/Д",((INDIRECT(CONCATENATE("'2018-03 (Д)'!O",TEXT(MATCH($C79,'2018-03 (Д)'!$C$2:$C$100,0)+1,0)))-INDIRECT(CONCATENATE("'2018-02 (Д)'!O",TEXT(MATCH($C79,'2018-02 (Д)'!$C$2:$C$100,0)+1,0))))/INDIRECT(CONCATENATE("'2018-02 (Д)'!O",TEXT(MATCH($C79,'2018-02 (Д)'!$C$2:$C$100,0)+1,0))))*100)</f>
        <v>481.96563041853756</v>
      </c>
      <c r="DL79" s="9">
        <f ca="1">IF(OR(INDIRECT(CONCATENATE("'2018-04 (Д)'!O",TEXT(MATCH($C79,'2018-04 (Д)'!$C$2:$C$100,0)+1,0)))="Н/Д",INDIRECT(CONCATENATE("'2018-03 (Д)'!O",TEXT(MATCH($C79,'2018-03 (Д)'!$C$2:$C$100,0)+1,0)))="Н/Д",AND(INDIRECT(CONCATENATE("'2018-04 (Д)'!O",TEXT(MATCH($C79,'2018-04 (Д)'!$C$2:$C$100,0)+1,0)))="Н/Д",INDIRECT(CONCATENATE("'2018-03 (Д)'!O",TEXT(MATCH($C79,'2018-03 (Д)'!$C$2:$C$100,0)+1,0))))),"Н/Д",((INDIRECT(CONCATENATE("'2018-04 (Д)'!O",TEXT(MATCH($C79,'2018-04 (Д)'!$C$2:$C$100,0)+1,0)))-INDIRECT(CONCATENATE("'2018-03 (Д)'!O",TEXT(MATCH($C79,'2018-03 (Д)'!$C$2:$C$100,0)+1,0))))/INDIRECT(CONCATENATE("'2018-03 (Д)'!O",TEXT(MATCH($C79,'2018-03 (Д)'!$C$2:$C$100,0)+1,0))))*100)</f>
        <v>-118.701287692273</v>
      </c>
      <c r="DM79" s="9">
        <f ca="1">IF(OR(INDIRECT(CONCATENATE("'2018-05 (Д)'!O",TEXT(MATCH($C79,'2018-05 (Д)'!$C$2:$C$100,0)+1,0)))="Н/Д",INDIRECT(CONCATENATE("'2018-04 (Д)'!O",TEXT(MATCH($C79,'2018-04 (Д)'!$C$2:$C$100,0)+1,0)))="Н/Д",AND(INDIRECT(CONCATENATE("'2018-05 (Д)'!O",TEXT(MATCH($C79,'2018-05 (Д)'!$C$2:$C$100,0)+1,0)))="Н/Д",INDIRECT(CONCATENATE("'2018-04 (Д)'!O",TEXT(MATCH($C79,'2018-04 (Д)'!$C$2:$C$100,0)+1,0))))),"Н/Д",((INDIRECT(CONCATENATE("'2018-05 (Д)'!O",TEXT(MATCH($C79,'2018-05 (Д)'!$C$2:$C$100,0)+1,0)))-INDIRECT(CONCATENATE("'2018-04 (Д)'!O",TEXT(MATCH($C79,'2018-04 (Д)'!$C$2:$C$100,0)+1,0))))/INDIRECT(CONCATENATE("'2018-04 (Д)'!O",TEXT(MATCH($C79,'2018-04 (Д)'!$C$2:$C$100,0)+1,0))))*100)</f>
        <v>-216.22708032753999</v>
      </c>
      <c r="DN79" s="9">
        <f ca="1">IF(OR(INDIRECT(CONCATENATE("'2018-06 (Д)'!O",TEXT(MATCH($C79,'2018-06 (Д)'!$C$2:$C$100,0)+1,0)))="Н/Д",INDIRECT(CONCATENATE("'2018-05 (Д)'!O",TEXT(MATCH($C79,'2018-05 (Д)'!$C$2:$C$100,0)+1,0)))="Н/Д",AND(INDIRECT(CONCATENATE("'2018-06 (Д)'!O",TEXT(MATCH($C79,'2018-06 (Д)'!$C$2:$C$100,0)+1,0)))="Н/Д",INDIRECT(CONCATENATE("'2018-05 (Д)'!O",TEXT(MATCH($C79,'2018-05 (Д)'!$C$2:$C$100,0)+1,0))))),"Н/Д",((INDIRECT(CONCATENATE("'2018-06 (Д)'!O",TEXT(MATCH($C79,'2018-06 (Д)'!$C$2:$C$100,0)+1,0)))-INDIRECT(CONCATENATE("'2018-05 (Д)'!O",TEXT(MATCH($C79,'2018-05 (Д)'!$C$2:$C$100,0)+1,0))))/INDIRECT(CONCATENATE("'2018-05 (Д)'!O",TEXT(MATCH($C79,'2018-05 (Д)'!$C$2:$C$100,0)+1,0))))*100)</f>
        <v>-43.986695395755291</v>
      </c>
      <c r="DO79" s="9">
        <f ca="1">IF(OR(INDIRECT(CONCATENATE("'2018-07 (Д)'!O",TEXT(MATCH($C79,'2018-07 (Д)'!$C$2:$C$100,0)+1,0)))="Н/Д",INDIRECT(CONCATENATE("'2018-06 (Д)'!O",TEXT(MATCH($C79,'2018-06 (Д)'!$C$2:$C$100,0)+1,0)))="Н/Д",AND(INDIRECT(CONCATENATE("'2018-07 (Д)'!O",TEXT(MATCH($C79,'2018-07 (Д)'!$C$2:$C$100,0)+1,0)))="Н/Д",INDIRECT(CONCATENATE("'2018-06 (Д)'!O",TEXT(MATCH($C79,'2018-06 (Д)'!$C$2:$C$100,0)+1,0))))),"Н/Д",((INDIRECT(CONCATENATE("'2018-07 (Д)'!O",TEXT(MATCH($C79,'2018-07 (Д)'!$C$2:$C$100,0)+1,0)))-INDIRECT(CONCATENATE("'2018-06 (Д)'!O",TEXT(MATCH($C79,'2018-06 (Д)'!$C$2:$C$100,0)+1,0))))/INDIRECT(CONCATENATE("'2018-06 (Д)'!O",TEXT(MATCH($C79,'2018-06 (Д)'!$C$2:$C$100,0)+1,0))))*100)</f>
        <v>47.933390630705389</v>
      </c>
      <c r="DP79" s="9">
        <f ca="1">IF(OR(INDIRECT(CONCATENATE("'2018-08 (Д)'!O",TEXT(MATCH($C79,'2018-08 (Д)'!$C$2:$C$100,0)+1,0)))="Н/Д",INDIRECT(CONCATENATE("'2018-07 (Д)'!O",TEXT(MATCH($C79,'2018-07 (Д)'!$C$2:$C$100,0)+1,0)))="Н/Д",AND(INDIRECT(CONCATENATE("'2018-08 (Д)'!O",TEXT(MATCH($C79,'2018-08 (Д)'!$C$2:$C$100,0)+1,0)))="Н/Д",INDIRECT(CONCATENATE("'2018-07 (Д)'!O",TEXT(MATCH($C79,'2018-07 (Д)'!$C$2:$C$100,0)+1,0))))),"Н/Д",((INDIRECT(CONCATENATE("'2018-08 (Д)'!O",TEXT(MATCH($C79,'2018-08 (Д)'!$C$2:$C$100,0)+1,0)))-INDIRECT(CONCATENATE("'2018-07 (Д)'!O",TEXT(MATCH($C79,'2018-07 (Д)'!$C$2:$C$100,0)+1,0))))/INDIRECT(CONCATENATE("'2018-07 (Д)'!O",TEXT(MATCH($C79,'2018-07 (Д)'!$C$2:$C$100,0)+1,0))))*100)</f>
        <v>3166.8727405994377</v>
      </c>
      <c r="DQ79" s="9">
        <f ca="1">IF(OR(INDIRECT(CONCATENATE("'2018-09 (Д)'!O",TEXT(MATCH($C79,'2018-09 (Д)'!$C$2:$C$100,0)+1,0)))="Н/Д",INDIRECT(CONCATENATE("'2018-08 (Д)'!O",TEXT(MATCH($C79,'2018-08 (Д)'!$C$2:$C$100,0)+1,0)))="Н/Д",AND(INDIRECT(CONCATENATE("'2018-09 (Д)'!O",TEXT(MATCH($C79,'2018-09 (Д)'!$C$2:$C$100,0)+1,0)))="Н/Д",INDIRECT(CONCATENATE("'2018-08 (Д)'!O",TEXT(MATCH($C79,'2018-08 (Д)'!$C$2:$C$100,0)+1,0))))),"Н/Д",((INDIRECT(CONCATENATE("'2018-09 (Д)'!O",TEXT(MATCH($C79,'2018-09 (Д)'!$C$2:$C$100,0)+1,0)))-INDIRECT(CONCATENATE("'2018-08 (Д)'!O",TEXT(MATCH($C79,'2018-08 (Д)'!$C$2:$C$100,0)+1,0))))/INDIRECT(CONCATENATE("'2018-08 (Д)'!O",TEXT(MATCH($C79,'2018-08 (Д)'!$C$2:$C$100,0)+1,0))))*100)</f>
        <v>-98.208411417129469</v>
      </c>
      <c r="DR79" s="9">
        <f ca="1">IF(OR(INDIRECT(CONCATENATE("'2018-10 (Д)'!O",TEXT(MATCH($C79,'2018-10 (Д)'!$C$2:$C$100,0)+1,0)))="Н/Д",INDIRECT(CONCATENATE("'2018-09 (Д)'!O",TEXT(MATCH($C79,'2018-09 (Д)'!$C$2:$C$100,0)+1,0)))="Н/Д",AND(INDIRECT(CONCATENATE("'2018-10 (Д)'!O",TEXT(MATCH($C79,'2018-10 (Д)'!$C$2:$C$100,0)+1,0)))="Н/Д",INDIRECT(CONCATENATE("'2018-09 (Д)'!O",TEXT(MATCH($C79,'2018-09 (Д)'!$C$2:$C$100,0)+1,0))))),"Н/Д",((INDIRECT(CONCATENATE("'2018-10 (Д)'!O",TEXT(MATCH($C79,'2018-10 (Д)'!$C$2:$C$100,0)+1,0)))-INDIRECT(CONCATENATE("'2018-09 (Д)'!O",TEXT(MATCH($C79,'2018-09 (Д)'!$C$2:$C$100,0)+1,0))))/INDIRECT(CONCATENATE("'2018-09 (Д)'!O",TEXT(MATCH($C79,'2018-09 (Д)'!$C$2:$C$100,0)+1,0))))*100)</f>
        <v>733.21934538348739</v>
      </c>
      <c r="DS79" s="9">
        <f ca="1">IF(OR(INDIRECT(CONCATENATE("'2018-11 (Д)'!O",TEXT(MATCH($C79,'2018-11 (Д)'!$C$2:$C$100,0)+1,0)))="Н/Д",INDIRECT(CONCATENATE("'2018-10 (Д)'!O",TEXT(MATCH($C79,'2018-10 (Д)'!$C$2:$C$100,0)+1,0)))="Н/Д",AND(INDIRECT(CONCATENATE("'2018-11 (Д)'!O",TEXT(MATCH($C79,'2018-11 (Д)'!$C$2:$C$100,0)+1,0)))="Н/Д",INDIRECT(CONCATENATE("'2018-10 (Д)'!O",TEXT(MATCH($C79,'2018-10 (Д)'!$C$2:$C$100,0)+1,0))))),"Н/Д",((INDIRECT(CONCATENATE("'2018-11 (Д)'!O",TEXT(MATCH($C79,'2018-11 (Д)'!$C$2:$C$100,0)+1,0)))-INDIRECT(CONCATENATE("'2018-10 (Д)'!O",TEXT(MATCH($C79,'2018-10 (Д)'!$C$2:$C$100,0)+1,0))))/INDIRECT(CONCATENATE("'2018-10 (Д)'!O",TEXT(MATCH($C79,'2018-10 (Д)'!$C$2:$C$100,0)+1,0))))*100)</f>
        <v>-91.182253210390527</v>
      </c>
      <c r="DT79" s="9">
        <f ca="1">IF(OR(INDIRECT(CONCATENATE("'2018-12 (Д)'!O",TEXT(MATCH($C79,'2018-12 (Д)'!$C$2:$C$100,0)+1,0)))="Н/Д",INDIRECT(CONCATENATE("'2018-11 (Д)'!O",TEXT(MATCH($C79,'2018-11 (Д)'!$C$2:$C$100,0)+1,0)))="Н/Д",AND(INDIRECT(CONCATENATE("'2018-12 (Д)'!O",TEXT(MATCH($C79,'2018-12 (Д)'!$C$2:$C$100,0)+1,0)))="Н/Д",INDIRECT(CONCATENATE("'2018-11 (Д)'!O",TEXT(MATCH($C79,'2018-11 (Д)'!$C$2:$C$100,0)+1,0))))),"Н/Д",((INDIRECT(CONCATENATE("'2018-12 (Д)'!O",TEXT(MATCH($C79,'2018-12 (Д)'!$C$2:$C$100,0)+1,0)))-INDIRECT(CONCATENATE("'2018-11 (Д)'!O",TEXT(MATCH($C79,'2018-11 (Д)'!$C$2:$C$100,0)+1,0))))/INDIRECT(CONCATENATE("'2018-11 (Д)'!O",TEXT(MATCH($C79,'2018-11 (Д)'!$C$2:$C$100,0)+1,0))))*100)</f>
        <v>241.98017810086188</v>
      </c>
      <c r="DU79" s="9"/>
      <c r="DV79" s="9">
        <f ca="1">IF(OR(INDIRECT(CONCATENATE("'2018-03 (Д)'!P",TEXT(MATCH($C79,'2018-03 (Д)'!$C$2:$C$100,0)+1,0)))="Н/Д",INDIRECT(CONCATENATE("'2018-02 (Д)'!P",TEXT(MATCH($C79,'2018-02 (Д)'!$C$2:$C$100,0)+1,0)))="Н/Д",AND(INDIRECT(CONCATENATE("'2018-03 (Д)'!P",TEXT(MATCH($C79,'2018-03 (Д)'!$C$2:$C$100,0)+1,0)))="Н/Д",INDIRECT(CONCATENATE("'2018-02 (Д)'!P",TEXT(MATCH($C79,'2018-02 (Д)'!$C$2:$C$100,0)+1,0))))),"Н/Д",((INDIRECT(CONCATENATE("'2018-03 (Д)'!P",TEXT(MATCH($C79,'2018-03 (Д)'!$C$2:$C$100,0)+1,0)))-INDIRECT(CONCATENATE("'2018-02 (Д)'!P",TEXT(MATCH($C79,'2018-02 (Д)'!$C$2:$C$100,0)+1,0))))/INDIRECT(CONCATENATE("'2018-02 (Д)'!P",TEXT(MATCH($C79,'2018-02 (Д)'!$C$2:$C$100,0)+1,0))))*100)</f>
        <v>5.2021378208764437</v>
      </c>
      <c r="DW79" s="9">
        <f ca="1">IF(OR(INDIRECT(CONCATENATE("'2018-04 (Д)'!P",TEXT(MATCH($C79,'2018-04 (Д)'!$C$2:$C$100,0)+1,0)))="Н/Д",INDIRECT(CONCATENATE("'2018-03 (Д)'!P",TEXT(MATCH($C79,'2018-03 (Д)'!$C$2:$C$100,0)+1,0)))="Н/Д",AND(INDIRECT(CONCATENATE("'2018-04 (Д)'!P",TEXT(MATCH($C79,'2018-04 (Д)'!$C$2:$C$100,0)+1,0)))="Н/Д",INDIRECT(CONCATENATE("'2018-03 (Д)'!P",TEXT(MATCH($C79,'2018-03 (Д)'!$C$2:$C$100,0)+1,0))))),"Н/Д",((INDIRECT(CONCATENATE("'2018-04 (Д)'!P",TEXT(MATCH($C79,'2018-04 (Д)'!$C$2:$C$100,0)+1,0)))-INDIRECT(CONCATENATE("'2018-03 (Д)'!P",TEXT(MATCH($C79,'2018-03 (Д)'!$C$2:$C$100,0)+1,0))))/INDIRECT(CONCATENATE("'2018-03 (Д)'!P",TEXT(MATCH($C79,'2018-03 (Д)'!$C$2:$C$100,0)+1,0))))*100)</f>
        <v>1.5125937019889519</v>
      </c>
      <c r="DX79" s="9">
        <f ca="1">IF(OR(INDIRECT(CONCATENATE("'2018-05 (Д)'!P",TEXT(MATCH($C79,'2018-05 (Д)'!$C$2:$C$100,0)+1,0)))="Н/Д",INDIRECT(CONCATENATE("'2018-04 (Д)'!P",TEXT(MATCH($C79,'2018-04 (Д)'!$C$2:$C$100,0)+1,0)))="Н/Д",AND(INDIRECT(CONCATENATE("'2018-05 (Д)'!P",TEXT(MATCH($C79,'2018-05 (Д)'!$C$2:$C$100,0)+1,0)))="Н/Д",INDIRECT(CONCATENATE("'2018-04 (Д)'!P",TEXT(MATCH($C79,'2018-04 (Д)'!$C$2:$C$100,0)+1,0))))),"Н/Д",((INDIRECT(CONCATENATE("'2018-05 (Д)'!P",TEXT(MATCH($C79,'2018-05 (Д)'!$C$2:$C$100,0)+1,0)))-INDIRECT(CONCATENATE("'2018-04 (Д)'!P",TEXT(MATCH($C79,'2018-04 (Д)'!$C$2:$C$100,0)+1,0))))/INDIRECT(CONCATENATE("'2018-04 (Д)'!P",TEXT(MATCH($C79,'2018-04 (Д)'!$C$2:$C$100,0)+1,0))))*100)</f>
        <v>7.552095917079626</v>
      </c>
      <c r="DY79" s="9">
        <f ca="1">IF(OR(INDIRECT(CONCATENATE("'2018-06 (Д)'!P",TEXT(MATCH($C79,'2018-06 (Д)'!$C$2:$C$100,0)+1,0)))="Н/Д",INDIRECT(CONCATENATE("'2018-05 (Д)'!P",TEXT(MATCH($C79,'2018-05 (Д)'!$C$2:$C$100,0)+1,0)))="Н/Д",AND(INDIRECT(CONCATENATE("'2018-06 (Д)'!P",TEXT(MATCH($C79,'2018-06 (Д)'!$C$2:$C$100,0)+1,0)))="Н/Д",INDIRECT(CONCATENATE("'2018-05 (Д)'!P",TEXT(MATCH($C79,'2018-05 (Д)'!$C$2:$C$100,0)+1,0))))),"Н/Д",((INDIRECT(CONCATENATE("'2018-06 (Д)'!P",TEXT(MATCH($C79,'2018-06 (Д)'!$C$2:$C$100,0)+1,0)))-INDIRECT(CONCATENATE("'2018-05 (Д)'!P",TEXT(MATCH($C79,'2018-05 (Д)'!$C$2:$C$100,0)+1,0))))/INDIRECT(CONCATENATE("'2018-05 (Д)'!P",TEXT(MATCH($C79,'2018-05 (Д)'!$C$2:$C$100,0)+1,0))))*100)</f>
        <v>-17.569477288107183</v>
      </c>
      <c r="DZ79" s="9">
        <f ca="1">IF(OR(INDIRECT(CONCATENATE("'2018-07 (Д)'!P",TEXT(MATCH($C79,'2018-07 (Д)'!$C$2:$C$100,0)+1,0)))="Н/Д",INDIRECT(CONCATENATE("'2018-06 (Д)'!P",TEXT(MATCH($C79,'2018-06 (Д)'!$C$2:$C$100,0)+1,0)))="Н/Д",AND(INDIRECT(CONCATENATE("'2018-07 (Д)'!P",TEXT(MATCH($C79,'2018-07 (Д)'!$C$2:$C$100,0)+1,0)))="Н/Д",INDIRECT(CONCATENATE("'2018-06 (Д)'!P",TEXT(MATCH($C79,'2018-06 (Д)'!$C$2:$C$100,0)+1,0))))),"Н/Д",((INDIRECT(CONCATENATE("'2018-07 (Д)'!P",TEXT(MATCH($C79,'2018-07 (Д)'!$C$2:$C$100,0)+1,0)))-INDIRECT(CONCATENATE("'2018-06 (Д)'!P",TEXT(MATCH($C79,'2018-06 (Д)'!$C$2:$C$100,0)+1,0))))/INDIRECT(CONCATENATE("'2018-06 (Д)'!P",TEXT(MATCH($C79,'2018-06 (Д)'!$C$2:$C$100,0)+1,0))))*100)</f>
        <v>36.192224905342172</v>
      </c>
      <c r="EA79" s="9">
        <f ca="1">IF(OR(INDIRECT(CONCATENATE("'2018-08 (Д)'!P",TEXT(MATCH($C79,'2018-08 (Д)'!$C$2:$C$100,0)+1,0)))="Н/Д",INDIRECT(CONCATENATE("'2018-07 (Д)'!P",TEXT(MATCH($C79,'2018-07 (Д)'!$C$2:$C$100,0)+1,0)))="Н/Д",AND(INDIRECT(CONCATENATE("'2018-08 (Д)'!P",TEXT(MATCH($C79,'2018-08 (Д)'!$C$2:$C$100,0)+1,0)))="Н/Д",INDIRECT(CONCATENATE("'2018-07 (Д)'!P",TEXT(MATCH($C79,'2018-07 (Д)'!$C$2:$C$100,0)+1,0))))),"Н/Д",((INDIRECT(CONCATENATE("'2018-08 (Д)'!P",TEXT(MATCH($C79,'2018-08 (Д)'!$C$2:$C$100,0)+1,0)))-INDIRECT(CONCATENATE("'2018-07 (Д)'!P",TEXT(MATCH($C79,'2018-07 (Д)'!$C$2:$C$100,0)+1,0))))/INDIRECT(CONCATENATE("'2018-07 (Д)'!P",TEXT(MATCH($C79,'2018-07 (Д)'!$C$2:$C$100,0)+1,0))))*100)</f>
        <v>-8.8685233393289913</v>
      </c>
      <c r="EB79" s="9">
        <f ca="1">IF(OR(INDIRECT(CONCATENATE("'2018-09 (Д)'!P",TEXT(MATCH($C79,'2018-09 (Д)'!$C$2:$C$100,0)+1,0)))="Н/Д",INDIRECT(CONCATENATE("'2018-08 (Д)'!P",TEXT(MATCH($C79,'2018-08 (Д)'!$C$2:$C$100,0)+1,0)))="Н/Д",AND(INDIRECT(CONCATENATE("'2018-09 (Д)'!P",TEXT(MATCH($C79,'2018-09 (Д)'!$C$2:$C$100,0)+1,0)))="Н/Д",INDIRECT(CONCATENATE("'2018-08 (Д)'!P",TEXT(MATCH($C79,'2018-08 (Д)'!$C$2:$C$100,0)+1,0))))),"Н/Д",((INDIRECT(CONCATENATE("'2018-09 (Д)'!P",TEXT(MATCH($C79,'2018-09 (Д)'!$C$2:$C$100,0)+1,0)))-INDIRECT(CONCATENATE("'2018-08 (Д)'!P",TEXT(MATCH($C79,'2018-08 (Д)'!$C$2:$C$100,0)+1,0))))/INDIRECT(CONCATENATE("'2018-08 (Д)'!P",TEXT(MATCH($C79,'2018-08 (Д)'!$C$2:$C$100,0)+1,0))))*100)</f>
        <v>-2.0968572014359865</v>
      </c>
      <c r="EC79" s="9">
        <f ca="1">IF(OR(INDIRECT(CONCATENATE("'2018-10 (Д)'!P",TEXT(MATCH($C79,'2018-10 (Д)'!$C$2:$C$100,0)+1,0)))="Н/Д",INDIRECT(CONCATENATE("'2018-09 (Д)'!P",TEXT(MATCH($C79,'2018-09 (Д)'!$C$2:$C$100,0)+1,0)))="Н/Д",AND(INDIRECT(CONCATENATE("'2018-10 (Д)'!P",TEXT(MATCH($C79,'2018-10 (Д)'!$C$2:$C$100,0)+1,0)))="Н/Д",INDIRECT(CONCATENATE("'2018-09 (Д)'!P",TEXT(MATCH($C79,'2018-09 (Д)'!$C$2:$C$100,0)+1,0))))),"Н/Д",((INDIRECT(CONCATENATE("'2018-10 (Д)'!P",TEXT(MATCH($C79,'2018-10 (Д)'!$C$2:$C$100,0)+1,0)))-INDIRECT(CONCATENATE("'2018-09 (Д)'!P",TEXT(MATCH($C79,'2018-09 (Д)'!$C$2:$C$100,0)+1,0))))/INDIRECT(CONCATENATE("'2018-09 (Д)'!P",TEXT(MATCH($C79,'2018-09 (Д)'!$C$2:$C$100,0)+1,0))))*100)</f>
        <v>4.7772812287514848</v>
      </c>
      <c r="ED79" s="9">
        <f ca="1">IF(OR(INDIRECT(CONCATENATE("'2018-11 (Д)'!P",TEXT(MATCH($C79,'2018-11 (Д)'!$C$2:$C$100,0)+1,0)))="Н/Д",INDIRECT(CONCATENATE("'2018-10 (Д)'!P",TEXT(MATCH($C79,'2018-10 (Д)'!$C$2:$C$100,0)+1,0)))="Н/Д",AND(INDIRECT(CONCATENATE("'2018-11 (Д)'!P",TEXT(MATCH($C79,'2018-11 (Д)'!$C$2:$C$100,0)+1,0)))="Н/Д",INDIRECT(CONCATENATE("'2018-10 (Д)'!P",TEXT(MATCH($C79,'2018-10 (Д)'!$C$2:$C$100,0)+1,0))))),"Н/Д",((INDIRECT(CONCATENATE("'2018-11 (Д)'!P",TEXT(MATCH($C79,'2018-11 (Д)'!$C$2:$C$100,0)+1,0)))-INDIRECT(CONCATENATE("'2018-10 (Д)'!P",TEXT(MATCH($C79,'2018-10 (Д)'!$C$2:$C$100,0)+1,0))))/INDIRECT(CONCATENATE("'2018-10 (Д)'!P",TEXT(MATCH($C79,'2018-10 (Д)'!$C$2:$C$100,0)+1,0))))*100)</f>
        <v>-13.111598080348886</v>
      </c>
      <c r="EE79" s="9">
        <f ca="1">IF(OR(INDIRECT(CONCATENATE("'2018-12 (Д)'!P",TEXT(MATCH($C79,'2018-12 (Д)'!$C$2:$C$100,0)+1,0)))="Н/Д",INDIRECT(CONCATENATE("'2018-11 (Д)'!P",TEXT(MATCH($C79,'2018-11 (Д)'!$C$2:$C$100,0)+1,0)))="Н/Д",AND(INDIRECT(CONCATENATE("'2018-12 (Д)'!P",TEXT(MATCH($C79,'2018-12 (Д)'!$C$2:$C$100,0)+1,0)))="Н/Д",INDIRECT(CONCATENATE("'2018-11 (Д)'!P",TEXT(MATCH($C79,'2018-11 (Д)'!$C$2:$C$100,0)+1,0))))),"Н/Д",((INDIRECT(CONCATENATE("'2018-12 (Д)'!P",TEXT(MATCH($C79,'2018-12 (Д)'!$C$2:$C$100,0)+1,0)))-INDIRECT(CONCATENATE("'2018-11 (Д)'!P",TEXT(MATCH($C79,'2018-11 (Д)'!$C$2:$C$100,0)+1,0))))/INDIRECT(CONCATENATE("'2018-11 (Д)'!P",TEXT(MATCH($C79,'2018-11 (Д)'!$C$2:$C$100,0)+1,0))))*100)</f>
        <v>-9.9886299408243868</v>
      </c>
      <c r="EF79" s="9"/>
      <c r="EG79" s="9">
        <f ca="1">IF(OR(INDIRECT(CONCATENATE("'2018-03 (Д)'!Q",TEXT(MATCH($C79,'2018-03 (Д)'!$C$2:$C$100,0)+1,0)))="Н/Д",INDIRECT(CONCATENATE("'2018-02 (Д)'!Q",TEXT(MATCH($C79,'2018-02 (Д)'!$C$2:$C$100,0)+1,0)))="Н/Д",AND(INDIRECT(CONCATENATE("'2018-03 (Д)'!Q",TEXT(MATCH($C79,'2018-03 (Д)'!$C$2:$C$100,0)+1,0)))="Н/Д",INDIRECT(CONCATENATE("'2018-02 (Д)'!Q",TEXT(MATCH($C79,'2018-02 (Д)'!$C$2:$C$100,0)+1,0))))),"Н/Д",((INDIRECT(CONCATENATE("'2018-03 (Д)'!Q",TEXT(MATCH($C79,'2018-03 (Д)'!$C$2:$C$100,0)+1,0)))-INDIRECT(CONCATENATE("'2018-02 (Д)'!Q",TEXT(MATCH($C79,'2018-02 (Д)'!$C$2:$C$100,0)+1,0))))/INDIRECT(CONCATENATE("'2018-02 (Д)'!Q",TEXT(MATCH($C79,'2018-02 (Д)'!$C$2:$C$100,0)+1,0))))*100)</f>
        <v>556.33512149092223</v>
      </c>
      <c r="EH79" s="9">
        <f ca="1">IF(OR(INDIRECT(CONCATENATE("'2018-04 (Д)'!Q",TEXT(MATCH($C79,'2018-04 (Д)'!$C$2:$C$100,0)+1,0)))="Н/Д",INDIRECT(CONCATENATE("'2018-03 (Д)'!Q",TEXT(MATCH($C79,'2018-03 (Д)'!$C$2:$C$100,0)+1,0)))="Н/Д",AND(INDIRECT(CONCATENATE("'2018-04 (Д)'!Q",TEXT(MATCH($C79,'2018-04 (Д)'!$C$2:$C$100,0)+1,0)))="Н/Д",INDIRECT(CONCATENATE("'2018-03 (Д)'!Q",TEXT(MATCH($C79,'2018-03 (Д)'!$C$2:$C$100,0)+1,0))))),"Н/Д",((INDIRECT(CONCATENATE("'2018-04 (Д)'!Q",TEXT(MATCH($C79,'2018-04 (Д)'!$C$2:$C$100,0)+1,0)))-INDIRECT(CONCATENATE("'2018-03 (Д)'!Q",TEXT(MATCH($C79,'2018-03 (Д)'!$C$2:$C$100,0)+1,0))))/INDIRECT(CONCATENATE("'2018-03 (Д)'!Q",TEXT(MATCH($C79,'2018-03 (Д)'!$C$2:$C$100,0)+1,0))))*100)</f>
        <v>34.442128992899171</v>
      </c>
      <c r="EI79" s="9">
        <f ca="1">IF(OR(INDIRECT(CONCATENATE("'2018-05 (Д)'!Q",TEXT(MATCH($C79,'2018-05 (Д)'!$C$2:$C$100,0)+1,0)))="Н/Д",INDIRECT(CONCATENATE("'2018-04 (Д)'!Q",TEXT(MATCH($C79,'2018-04 (Д)'!$C$2:$C$100,0)+1,0)))="Н/Д",AND(INDIRECT(CONCATENATE("'2018-05 (Д)'!Q",TEXT(MATCH($C79,'2018-05 (Д)'!$C$2:$C$100,0)+1,0)))="Н/Д",INDIRECT(CONCATENATE("'2018-04 (Д)'!Q",TEXT(MATCH($C79,'2018-04 (Д)'!$C$2:$C$100,0)+1,0))))),"Н/Д",((INDIRECT(CONCATENATE("'2018-05 (Д)'!Q",TEXT(MATCH($C79,'2018-05 (Д)'!$C$2:$C$100,0)+1,0)))-INDIRECT(CONCATENATE("'2018-04 (Д)'!Q",TEXT(MATCH($C79,'2018-04 (Д)'!$C$2:$C$100,0)+1,0))))/INDIRECT(CONCATENATE("'2018-04 (Д)'!Q",TEXT(MATCH($C79,'2018-04 (Д)'!$C$2:$C$100,0)+1,0))))*100)</f>
        <v>-56.208658810731947</v>
      </c>
      <c r="EJ79" s="9">
        <f ca="1">IF(OR(INDIRECT(CONCATENATE("'2018-06 (Д)'!Q",TEXT(MATCH($C79,'2018-06 (Д)'!$C$2:$C$100,0)+1,0)))="Н/Д",INDIRECT(CONCATENATE("'2018-05 (Д)'!Q",TEXT(MATCH($C79,'2018-05 (Д)'!$C$2:$C$100,0)+1,0)))="Н/Д",AND(INDIRECT(CONCATENATE("'2018-06 (Д)'!Q",TEXT(MATCH($C79,'2018-06 (Д)'!$C$2:$C$100,0)+1,0)))="Н/Д",INDIRECT(CONCATENATE("'2018-05 (Д)'!Q",TEXT(MATCH($C79,'2018-05 (Д)'!$C$2:$C$100,0)+1,0))))),"Н/Д",((INDIRECT(CONCATENATE("'2018-06 (Д)'!Q",TEXT(MATCH($C79,'2018-06 (Д)'!$C$2:$C$100,0)+1,0)))-INDIRECT(CONCATENATE("'2018-05 (Д)'!Q",TEXT(MATCH($C79,'2018-05 (Д)'!$C$2:$C$100,0)+1,0))))/INDIRECT(CONCATENATE("'2018-05 (Д)'!Q",TEXT(MATCH($C79,'2018-05 (Д)'!$C$2:$C$100,0)+1,0))))*100)</f>
        <v>-82.383202043506003</v>
      </c>
      <c r="EK79" s="9">
        <f ca="1">IF(OR(INDIRECT(CONCATENATE("'2018-07 (Д)'!Q",TEXT(MATCH($C79,'2018-07 (Д)'!$C$2:$C$100,0)+1,0)))="Н/Д",INDIRECT(CONCATENATE("'2018-06 (Д)'!Q",TEXT(MATCH($C79,'2018-06 (Д)'!$C$2:$C$100,0)+1,0)))="Н/Д",AND(INDIRECT(CONCATENATE("'2018-07 (Д)'!Q",TEXT(MATCH($C79,'2018-07 (Д)'!$C$2:$C$100,0)+1,0)))="Н/Д",INDIRECT(CONCATENATE("'2018-06 (Д)'!Q",TEXT(MATCH($C79,'2018-06 (Д)'!$C$2:$C$100,0)+1,0))))),"Н/Д",((INDIRECT(CONCATENATE("'2018-07 (Д)'!Q",TEXT(MATCH($C79,'2018-07 (Д)'!$C$2:$C$100,0)+1,0)))-INDIRECT(CONCATENATE("'2018-06 (Д)'!Q",TEXT(MATCH($C79,'2018-06 (Д)'!$C$2:$C$100,0)+1,0))))/INDIRECT(CONCATENATE("'2018-06 (Д)'!Q",TEXT(MATCH($C79,'2018-06 (Д)'!$C$2:$C$100,0)+1,0))))*100)</f>
        <v>164.5105679322769</v>
      </c>
      <c r="EL79" s="9">
        <f ca="1">IF(OR(INDIRECT(CONCATENATE("'2018-08 (Д)'!Q",TEXT(MATCH($C79,'2018-08 (Д)'!$C$2:$C$100,0)+1,0)))="Н/Д",INDIRECT(CONCATENATE("'2018-07 (Д)'!Q",TEXT(MATCH($C79,'2018-07 (Д)'!$C$2:$C$100,0)+1,0)))="Н/Д",AND(INDIRECT(CONCATENATE("'2018-08 (Д)'!Q",TEXT(MATCH($C79,'2018-08 (Д)'!$C$2:$C$100,0)+1,0)))="Н/Д",INDIRECT(CONCATENATE("'2018-07 (Д)'!Q",TEXT(MATCH($C79,'2018-07 (Д)'!$C$2:$C$100,0)+1,0))))),"Н/Д",((INDIRECT(CONCATENATE("'2018-08 (Д)'!Q",TEXT(MATCH($C79,'2018-08 (Д)'!$C$2:$C$100,0)+1,0)))-INDIRECT(CONCATENATE("'2018-07 (Д)'!Q",TEXT(MATCH($C79,'2018-07 (Д)'!$C$2:$C$100,0)+1,0))))/INDIRECT(CONCATENATE("'2018-07 (Д)'!Q",TEXT(MATCH($C79,'2018-07 (Д)'!$C$2:$C$100,0)+1,0))))*100)</f>
        <v>159.11735934163588</v>
      </c>
      <c r="EM79" s="9">
        <f ca="1">IF(OR(INDIRECT(CONCATENATE("'2018-09 (Д)'!Q",TEXT(MATCH($C79,'2018-09 (Д)'!$C$2:$C$100,0)+1,0)))="Н/Д",INDIRECT(CONCATENATE("'2018-08 (Д)'!Q",TEXT(MATCH($C79,'2018-08 (Д)'!$C$2:$C$100,0)+1,0)))="Н/Д",AND(INDIRECT(CONCATENATE("'2018-09 (Д)'!Q",TEXT(MATCH($C79,'2018-09 (Д)'!$C$2:$C$100,0)+1,0)))="Н/Д",INDIRECT(CONCATENATE("'2018-08 (Д)'!Q",TEXT(MATCH($C79,'2018-08 (Д)'!$C$2:$C$100,0)+1,0))))),"Н/Д",((INDIRECT(CONCATENATE("'2018-09 (Д)'!Q",TEXT(MATCH($C79,'2018-09 (Д)'!$C$2:$C$100,0)+1,0)))-INDIRECT(CONCATENATE("'2018-08 (Д)'!Q",TEXT(MATCH($C79,'2018-08 (Д)'!$C$2:$C$100,0)+1,0))))/INDIRECT(CONCATENATE("'2018-08 (Д)'!Q",TEXT(MATCH($C79,'2018-08 (Д)'!$C$2:$C$100,0)+1,0))))*100)</f>
        <v>-87.727983826368202</v>
      </c>
      <c r="EN79" s="9">
        <f ca="1">IF(OR(INDIRECT(CONCATENATE("'2018-10 (Д)'!Q",TEXT(MATCH($C79,'2018-10 (Д)'!$C$2:$C$100,0)+1,0)))="Н/Д",INDIRECT(CONCATENATE("'2018-09 (Д)'!Q",TEXT(MATCH($C79,'2018-09 (Д)'!$C$2:$C$100,0)+1,0)))="Н/Д",AND(INDIRECT(CONCATENATE("'2018-10 (Д)'!Q",TEXT(MATCH($C79,'2018-10 (Д)'!$C$2:$C$100,0)+1,0)))="Н/Д",INDIRECT(CONCATENATE("'2018-09 (Д)'!Q",TEXT(MATCH($C79,'2018-09 (Д)'!$C$2:$C$100,0)+1,0))))),"Н/Д",((INDIRECT(CONCATENATE("'2018-10 (Д)'!Q",TEXT(MATCH($C79,'2018-10 (Д)'!$C$2:$C$100,0)+1,0)))-INDIRECT(CONCATENATE("'2018-09 (Д)'!Q",TEXT(MATCH($C79,'2018-09 (Д)'!$C$2:$C$100,0)+1,0))))/INDIRECT(CONCATENATE("'2018-09 (Д)'!Q",TEXT(MATCH($C79,'2018-09 (Д)'!$C$2:$C$100,0)+1,0))))*100)</f>
        <v>6.1614028251458688</v>
      </c>
      <c r="EO79" s="9">
        <f ca="1">IF(OR(INDIRECT(CONCATENATE("'2018-11 (Д)'!Q",TEXT(MATCH($C79,'2018-11 (Д)'!$C$2:$C$100,0)+1,0)))="Н/Д",INDIRECT(CONCATENATE("'2018-10 (Д)'!Q",TEXT(MATCH($C79,'2018-10 (Д)'!$C$2:$C$100,0)+1,0)))="Н/Д",AND(INDIRECT(CONCATENATE("'2018-11 (Д)'!Q",TEXT(MATCH($C79,'2018-11 (Д)'!$C$2:$C$100,0)+1,0)))="Н/Д",INDIRECT(CONCATENATE("'2018-10 (Д)'!Q",TEXT(MATCH($C79,'2018-10 (Д)'!$C$2:$C$100,0)+1,0))))),"Н/Д",((INDIRECT(CONCATENATE("'2018-11 (Д)'!Q",TEXT(MATCH($C79,'2018-11 (Д)'!$C$2:$C$100,0)+1,0)))-INDIRECT(CONCATENATE("'2018-10 (Д)'!Q",TEXT(MATCH($C79,'2018-10 (Д)'!$C$2:$C$100,0)+1,0))))/INDIRECT(CONCATENATE("'2018-10 (Д)'!Q",TEXT(MATCH($C79,'2018-10 (Д)'!$C$2:$C$100,0)+1,0))))*100)</f>
        <v>242.94071839041624</v>
      </c>
      <c r="EP79" s="9">
        <f ca="1">IF(OR(INDIRECT(CONCATENATE("'2018-12 (Д)'!Q",TEXT(MATCH($C79,'2018-12 (Д)'!$C$2:$C$100,0)+1,0)))="Н/Д",INDIRECT(CONCATENATE("'2018-11 (Д)'!Q",TEXT(MATCH($C79,'2018-11 (Д)'!$C$2:$C$100,0)+1,0)))="Н/Д",AND(INDIRECT(CONCATENATE("'2018-12 (Д)'!Q",TEXT(MATCH($C79,'2018-12 (Д)'!$C$2:$C$100,0)+1,0)))="Н/Д",INDIRECT(CONCATENATE("'2018-11 (Д)'!Q",TEXT(MATCH($C79,'2018-11 (Д)'!$C$2:$C$100,0)+1,0))))),"Н/Д",((INDIRECT(CONCATENATE("'2018-12 (Д)'!Q",TEXT(MATCH($C79,'2018-12 (Д)'!$C$2:$C$100,0)+1,0)))-INDIRECT(CONCATENATE("'2018-11 (Д)'!Q",TEXT(MATCH($C79,'2018-11 (Д)'!$C$2:$C$100,0)+1,0))))/INDIRECT(CONCATENATE("'2018-11 (Д)'!Q",TEXT(MATCH($C79,'2018-11 (Д)'!$C$2:$C$100,0)+1,0))))*100)</f>
        <v>-95.620860570414095</v>
      </c>
      <c r="EQ79" s="9"/>
      <c r="ER79" s="9">
        <f ca="1">IF(OR(INDIRECT(CONCATENATE("'2018-03 (Д)'!R",TEXT(MATCH($C79,'2018-03 (Д)'!$C$2:$C$100,0)+1,0)))="Н/Д",INDIRECT(CONCATENATE("'2018-02 (Д)'!R",TEXT(MATCH($C79,'2018-02 (Д)'!$C$2:$C$100,0)+1,0)))="Н/Д",AND(INDIRECT(CONCATENATE("'2018-03 (Д)'!R",TEXT(MATCH($C79,'2018-03 (Д)'!$C$2:$C$100,0)+1,0)))="Н/Д",INDIRECT(CONCATENATE("'2018-02 (Д)'!R",TEXT(MATCH($C79,'2018-02 (Д)'!$C$2:$C$100,0)+1,0))))),"Н/Д",((INDIRECT(CONCATENATE("'2018-03 (Д)'!R",TEXT(MATCH($C79,'2018-03 (Д)'!$C$2:$C$100,0)+1,0)))-INDIRECT(CONCATENATE("'2018-02 (Д)'!R",TEXT(MATCH($C79,'2018-02 (Д)'!$C$2:$C$100,0)+1,0))))/INDIRECT(CONCATENATE("'2018-02 (Д)'!R",TEXT(MATCH($C79,'2018-02 (Д)'!$C$2:$C$100,0)+1,0))))*100)</f>
        <v>85.191749557995891</v>
      </c>
      <c r="ES79" s="9">
        <f ca="1">IF(OR(INDIRECT(CONCATENATE("'2018-04 (Д)'!R",TEXT(MATCH($C79,'2018-04 (Д)'!$C$2:$C$100,0)+1,0)))="Н/Д",INDIRECT(CONCATENATE("'2018-03 (Д)'!R",TEXT(MATCH($C79,'2018-03 (Д)'!$C$2:$C$100,0)+1,0)))="Н/Д",AND(INDIRECT(CONCATENATE("'2018-04 (Д)'!R",TEXT(MATCH($C79,'2018-04 (Д)'!$C$2:$C$100,0)+1,0)))="Н/Д",INDIRECT(CONCATENATE("'2018-03 (Д)'!R",TEXT(MATCH($C79,'2018-03 (Д)'!$C$2:$C$100,0)+1,0))))),"Н/Д",((INDIRECT(CONCATENATE("'2018-04 (Д)'!R",TEXT(MATCH($C79,'2018-04 (Д)'!$C$2:$C$100,0)+1,0)))-INDIRECT(CONCATENATE("'2018-03 (Д)'!R",TEXT(MATCH($C79,'2018-03 (Д)'!$C$2:$C$100,0)+1,0))))/INDIRECT(CONCATENATE("'2018-03 (Д)'!R",TEXT(MATCH($C79,'2018-03 (Д)'!$C$2:$C$100,0)+1,0))))*100)</f>
        <v>-24.823366037792592</v>
      </c>
      <c r="ET79" s="9">
        <f ca="1">IF(OR(INDIRECT(CONCATENATE("'2018-05 (Д)'!R",TEXT(MATCH($C79,'2018-05 (Д)'!$C$2:$C$100,0)+1,0)))="Н/Д",INDIRECT(CONCATENATE("'2018-04 (Д)'!R",TEXT(MATCH($C79,'2018-04 (Д)'!$C$2:$C$100,0)+1,0)))="Н/Д",AND(INDIRECT(CONCATENATE("'2018-05 (Д)'!R",TEXT(MATCH($C79,'2018-05 (Д)'!$C$2:$C$100,0)+1,0)))="Н/Д",INDIRECT(CONCATENATE("'2018-04 (Д)'!R",TEXT(MATCH($C79,'2018-04 (Д)'!$C$2:$C$100,0)+1,0))))),"Н/Д",((INDIRECT(CONCATENATE("'2018-05 (Д)'!R",TEXT(MATCH($C79,'2018-05 (Д)'!$C$2:$C$100,0)+1,0)))-INDIRECT(CONCATENATE("'2018-04 (Д)'!R",TEXT(MATCH($C79,'2018-04 (Д)'!$C$2:$C$100,0)+1,0))))/INDIRECT(CONCATENATE("'2018-04 (Д)'!R",TEXT(MATCH($C79,'2018-04 (Д)'!$C$2:$C$100,0)+1,0))))*100)</f>
        <v>15.028541080194572</v>
      </c>
      <c r="EU79" s="9">
        <f ca="1">IF(OR(INDIRECT(CONCATENATE("'2018-06 (Д)'!R",TEXT(MATCH($C79,'2018-06 (Д)'!$C$2:$C$100,0)+1,0)))="Н/Д",INDIRECT(CONCATENATE("'2018-05 (Д)'!R",TEXT(MATCH($C79,'2018-05 (Д)'!$C$2:$C$100,0)+1,0)))="Н/Д",AND(INDIRECT(CONCATENATE("'2018-06 (Д)'!R",TEXT(MATCH($C79,'2018-06 (Д)'!$C$2:$C$100,0)+1,0)))="Н/Д",INDIRECT(CONCATENATE("'2018-05 (Д)'!R",TEXT(MATCH($C79,'2018-05 (Д)'!$C$2:$C$100,0)+1,0))))),"Н/Д",((INDIRECT(CONCATENATE("'2018-06 (Д)'!R",TEXT(MATCH($C79,'2018-06 (Д)'!$C$2:$C$100,0)+1,0)))-INDIRECT(CONCATENATE("'2018-05 (Д)'!R",TEXT(MATCH($C79,'2018-05 (Д)'!$C$2:$C$100,0)+1,0))))/INDIRECT(CONCATENATE("'2018-05 (Д)'!R",TEXT(MATCH($C79,'2018-05 (Д)'!$C$2:$C$100,0)+1,0))))*100)</f>
        <v>-47.97964501822257</v>
      </c>
      <c r="EV79" s="9">
        <f ca="1">IF(OR(INDIRECT(CONCATENATE("'2018-07 (Д)'!R",TEXT(MATCH($C79,'2018-07 (Д)'!$C$2:$C$100,0)+1,0)))="Н/Д",INDIRECT(CONCATENATE("'2018-06 (Д)'!R",TEXT(MATCH($C79,'2018-06 (Д)'!$C$2:$C$100,0)+1,0)))="Н/Д",AND(INDIRECT(CONCATENATE("'2018-07 (Д)'!R",TEXT(MATCH($C79,'2018-07 (Д)'!$C$2:$C$100,0)+1,0)))="Н/Д",INDIRECT(CONCATENATE("'2018-06 (Д)'!R",TEXT(MATCH($C79,'2018-06 (Д)'!$C$2:$C$100,0)+1,0))))),"Н/Д",((INDIRECT(CONCATENATE("'2018-07 (Д)'!R",TEXT(MATCH($C79,'2018-07 (Д)'!$C$2:$C$100,0)+1,0)))-INDIRECT(CONCATENATE("'2018-06 (Д)'!R",TEXT(MATCH($C79,'2018-06 (Д)'!$C$2:$C$100,0)+1,0))))/INDIRECT(CONCATENATE("'2018-06 (Д)'!R",TEXT(MATCH($C79,'2018-06 (Д)'!$C$2:$C$100,0)+1,0))))*100)</f>
        <v>20.418868251648764</v>
      </c>
      <c r="EW79" s="9">
        <f ca="1">IF(OR(INDIRECT(CONCATENATE("'2018-08 (Д)'!R",TEXT(MATCH($C79,'2018-08 (Д)'!$C$2:$C$100,0)+1,0)))="Н/Д",INDIRECT(CONCATENATE("'2018-07 (Д)'!R",TEXT(MATCH($C79,'2018-07 (Д)'!$C$2:$C$100,0)+1,0)))="Н/Д",AND(INDIRECT(CONCATENATE("'2018-08 (Д)'!R",TEXT(MATCH($C79,'2018-08 (Д)'!$C$2:$C$100,0)+1,0)))="Н/Д",INDIRECT(CONCATENATE("'2018-07 (Д)'!R",TEXT(MATCH($C79,'2018-07 (Д)'!$C$2:$C$100,0)+1,0))))),"Н/Д",((INDIRECT(CONCATENATE("'2018-08 (Д)'!R",TEXT(MATCH($C79,'2018-08 (Д)'!$C$2:$C$100,0)+1,0)))-INDIRECT(CONCATENATE("'2018-07 (Д)'!R",TEXT(MATCH($C79,'2018-07 (Д)'!$C$2:$C$100,0)+1,0))))/INDIRECT(CONCATENATE("'2018-07 (Д)'!R",TEXT(MATCH($C79,'2018-07 (Д)'!$C$2:$C$100,0)+1,0))))*100)</f>
        <v>26.088138561899143</v>
      </c>
      <c r="EX79" s="9">
        <f ca="1">IF(OR(INDIRECT(CONCATENATE("'2018-09 (Д)'!R",TEXT(MATCH($C79,'2018-09 (Д)'!$C$2:$C$100,0)+1,0)))="Н/Д",INDIRECT(CONCATENATE("'2018-08 (Д)'!R",TEXT(MATCH($C79,'2018-08 (Д)'!$C$2:$C$100,0)+1,0)))="Н/Д",AND(INDIRECT(CONCATENATE("'2018-09 (Д)'!R",TEXT(MATCH($C79,'2018-09 (Д)'!$C$2:$C$100,0)+1,0)))="Н/Д",INDIRECT(CONCATENATE("'2018-08 (Д)'!R",TEXT(MATCH($C79,'2018-08 (Д)'!$C$2:$C$100,0)+1,0))))),"Н/Д",((INDIRECT(CONCATENATE("'2018-09 (Д)'!R",TEXT(MATCH($C79,'2018-09 (Д)'!$C$2:$C$100,0)+1,0)))-INDIRECT(CONCATENATE("'2018-08 (Д)'!R",TEXT(MATCH($C79,'2018-08 (Д)'!$C$2:$C$100,0)+1,0))))/INDIRECT(CONCATENATE("'2018-08 (Д)'!R",TEXT(MATCH($C79,'2018-08 (Д)'!$C$2:$C$100,0)+1,0))))*100)</f>
        <v>-12.004417596281359</v>
      </c>
      <c r="EY79" s="9">
        <f ca="1">IF(OR(INDIRECT(CONCATENATE("'2018-10 (Д)'!R",TEXT(MATCH($C79,'2018-10 (Д)'!$C$2:$C$100,0)+1,0)))="Н/Д",INDIRECT(CONCATENATE("'2018-09 (Д)'!R",TEXT(MATCH($C79,'2018-09 (Д)'!$C$2:$C$100,0)+1,0)))="Н/Д",AND(INDIRECT(CONCATENATE("'2018-10 (Д)'!R",TEXT(MATCH($C79,'2018-10 (Д)'!$C$2:$C$100,0)+1,0)))="Н/Д",INDIRECT(CONCATENATE("'2018-09 (Д)'!R",TEXT(MATCH($C79,'2018-09 (Д)'!$C$2:$C$100,0)+1,0))))),"Н/Д",((INDIRECT(CONCATENATE("'2018-10 (Д)'!R",TEXT(MATCH($C79,'2018-10 (Д)'!$C$2:$C$100,0)+1,0)))-INDIRECT(CONCATENATE("'2018-09 (Д)'!R",TEXT(MATCH($C79,'2018-09 (Д)'!$C$2:$C$100,0)+1,0))))/INDIRECT(CONCATENATE("'2018-09 (Д)'!R",TEXT(MATCH($C79,'2018-09 (Д)'!$C$2:$C$100,0)+1,0))))*100)</f>
        <v>31.230888936927009</v>
      </c>
      <c r="EZ79" s="9">
        <f ca="1">IF(OR(INDIRECT(CONCATENATE("'2018-11 (Д)'!R",TEXT(MATCH($C79,'2018-11 (Д)'!$C$2:$C$100,0)+1,0)))="Н/Д",INDIRECT(CONCATENATE("'2018-10 (Д)'!R",TEXT(MATCH($C79,'2018-10 (Д)'!$C$2:$C$100,0)+1,0)))="Н/Д",AND(INDIRECT(CONCATENATE("'2018-11 (Д)'!R",TEXT(MATCH($C79,'2018-11 (Д)'!$C$2:$C$100,0)+1,0)))="Н/Д",INDIRECT(CONCATENATE("'2018-10 (Д)'!R",TEXT(MATCH($C79,'2018-10 (Д)'!$C$2:$C$100,0)+1,0))))),"Н/Д",((INDIRECT(CONCATENATE("'2018-11 (Д)'!R",TEXT(MATCH($C79,'2018-11 (Д)'!$C$2:$C$100,0)+1,0)))-INDIRECT(CONCATENATE("'2018-10 (Д)'!R",TEXT(MATCH($C79,'2018-10 (Д)'!$C$2:$C$100,0)+1,0))))/INDIRECT(CONCATENATE("'2018-10 (Д)'!R",TEXT(MATCH($C79,'2018-10 (Д)'!$C$2:$C$100,0)+1,0))))*100)</f>
        <v>-4.5411100518709597</v>
      </c>
      <c r="FA79" s="9">
        <f ca="1">IF(OR(INDIRECT(CONCATENATE("'2018-12 (Д)'!R",TEXT(MATCH($C79,'2018-12 (Д)'!$C$2:$C$100,0)+1,0)))="Н/Д",INDIRECT(CONCATENATE("'2018-11 (Д)'!R",TEXT(MATCH($C79,'2018-11 (Д)'!$C$2:$C$100,0)+1,0)))="Н/Д",AND(INDIRECT(CONCATENATE("'2018-12 (Д)'!R",TEXT(MATCH($C79,'2018-12 (Д)'!$C$2:$C$100,0)+1,0)))="Н/Д",INDIRECT(CONCATENATE("'2018-11 (Д)'!R",TEXT(MATCH($C79,'2018-11 (Д)'!$C$2:$C$100,0)+1,0))))),"Н/Д",((INDIRECT(CONCATENATE("'2018-12 (Д)'!R",TEXT(MATCH($C79,'2018-12 (Д)'!$C$2:$C$100,0)+1,0)))-INDIRECT(CONCATENATE("'2018-11 (Д)'!R",TEXT(MATCH($C79,'2018-11 (Д)'!$C$2:$C$100,0)+1,0))))/INDIRECT(CONCATENATE("'2018-11 (Д)'!R",TEXT(MATCH($C79,'2018-11 (Д)'!$C$2:$C$100,0)+1,0))))*100)</f>
        <v>13.109224445663431</v>
      </c>
      <c r="FB79" s="9"/>
      <c r="FC79" s="9" t="str">
        <f ca="1">IF(OR(INDIRECT(CONCATENATE("'2018-03 (Д)'!S",TEXT(MATCH($C79,'2018-03 (Д)'!$C$2:$C$100,0)+1,0)))="Н/Д",INDIRECT(CONCATENATE("'2018-02 (Д)'!S",TEXT(MATCH($C79,'2018-02 (Д)'!$C$2:$C$100,0)+1,0)))="Н/Д",AND(INDIRECT(CONCATENATE("'2018-03 (Д)'!S",TEXT(MATCH($C79,'2018-03 (Д)'!$C$2:$C$100,0)+1,0)))="Н/Д",INDIRECT(CONCATENATE("'2018-02 (Д)'!S",TEXT(MATCH($C79,'2018-02 (Д)'!$C$2:$C$100,0)+1,0))))),"Н/Д",((INDIRECT(CONCATENATE("'2018-03 (Д)'!S",TEXT(MATCH($C79,'2018-03 (Д)'!$C$2:$C$100,0)+1,0)))-INDIRECT(CONCATENATE("'2018-02 (Д)'!S",TEXT(MATCH($C79,'2018-02 (Д)'!$C$2:$C$100,0)+1,0))))/INDIRECT(CONCATENATE("'2018-02 (Д)'!S",TEXT(MATCH($C79,'2018-02 (Д)'!$C$2:$C$100,0)+1,0))))*100)</f>
        <v>Н/Д</v>
      </c>
      <c r="FD79" s="9" t="str">
        <f ca="1">IF(OR(INDIRECT(CONCATENATE("'2018-04 (Д)'!S",TEXT(MATCH($C79,'2018-04 (Д)'!$C$2:$C$100,0)+1,0)))="Н/Д",INDIRECT(CONCATENATE("'2018-03 (Д)'!S",TEXT(MATCH($C79,'2018-03 (Д)'!$C$2:$C$100,0)+1,0)))="Н/Д",AND(INDIRECT(CONCATENATE("'2018-04 (Д)'!S",TEXT(MATCH($C79,'2018-04 (Д)'!$C$2:$C$100,0)+1,0)))="Н/Д",INDIRECT(CONCATENATE("'2018-03 (Д)'!S",TEXT(MATCH($C79,'2018-03 (Д)'!$C$2:$C$100,0)+1,0))))),"Н/Д",((INDIRECT(CONCATENATE("'2018-04 (Д)'!S",TEXT(MATCH($C79,'2018-04 (Д)'!$C$2:$C$100,0)+1,0)))-INDIRECT(CONCATENATE("'2018-03 (Д)'!S",TEXT(MATCH($C79,'2018-03 (Д)'!$C$2:$C$100,0)+1,0))))/INDIRECT(CONCATENATE("'2018-03 (Д)'!S",TEXT(MATCH($C79,'2018-03 (Д)'!$C$2:$C$100,0)+1,0))))*100)</f>
        <v>Н/Д</v>
      </c>
      <c r="FE79" s="9" t="str">
        <f ca="1">IF(OR(INDIRECT(CONCATENATE("'2018-05 (Д)'!S",TEXT(MATCH($C79,'2018-05 (Д)'!$C$2:$C$100,0)+1,0)))="Н/Д",INDIRECT(CONCATENATE("'2018-04 (Д)'!S",TEXT(MATCH($C79,'2018-04 (Д)'!$C$2:$C$100,0)+1,0)))="Н/Д",AND(INDIRECT(CONCATENATE("'2018-05 (Д)'!S",TEXT(MATCH($C79,'2018-05 (Д)'!$C$2:$C$100,0)+1,0)))="Н/Д",INDIRECT(CONCATENATE("'2018-04 (Д)'!S",TEXT(MATCH($C79,'2018-04 (Д)'!$C$2:$C$100,0)+1,0))))),"Н/Д",((INDIRECT(CONCATENATE("'2018-05 (Д)'!S",TEXT(MATCH($C79,'2018-05 (Д)'!$C$2:$C$100,0)+1,0)))-INDIRECT(CONCATENATE("'2018-04 (Д)'!S",TEXT(MATCH($C79,'2018-04 (Д)'!$C$2:$C$100,0)+1,0))))/INDIRECT(CONCATENATE("'2018-04 (Д)'!S",TEXT(MATCH($C79,'2018-04 (Д)'!$C$2:$C$100,0)+1,0))))*100)</f>
        <v>Н/Д</v>
      </c>
      <c r="FF79" s="9" t="str">
        <f ca="1">IF(OR(INDIRECT(CONCATENATE("'2018-06 (Д)'!S",TEXT(MATCH($C79,'2018-06 (Д)'!$C$2:$C$100,0)+1,0)))="Н/Д",INDIRECT(CONCATENATE("'2018-05 (Д)'!S",TEXT(MATCH($C79,'2018-05 (Д)'!$C$2:$C$100,0)+1,0)))="Н/Д",AND(INDIRECT(CONCATENATE("'2018-06 (Д)'!S",TEXT(MATCH($C79,'2018-06 (Д)'!$C$2:$C$100,0)+1,0)))="Н/Д",INDIRECT(CONCATENATE("'2018-05 (Д)'!S",TEXT(MATCH($C79,'2018-05 (Д)'!$C$2:$C$100,0)+1,0))))),"Н/Д",((INDIRECT(CONCATENATE("'2018-06 (Д)'!S",TEXT(MATCH($C79,'2018-06 (Д)'!$C$2:$C$100,0)+1,0)))-INDIRECT(CONCATENATE("'2018-05 (Д)'!S",TEXT(MATCH($C79,'2018-05 (Д)'!$C$2:$C$100,0)+1,0))))/INDIRECT(CONCATENATE("'2018-05 (Д)'!S",TEXT(MATCH($C79,'2018-05 (Д)'!$C$2:$C$100,0)+1,0))))*100)</f>
        <v>Н/Д</v>
      </c>
      <c r="FG79" s="9" t="str">
        <f ca="1">IF(OR(INDIRECT(CONCATENATE("'2018-07 (Д)'!S",TEXT(MATCH($C79,'2018-07 (Д)'!$C$2:$C$100,0)+1,0)))="Н/Д",INDIRECT(CONCATENATE("'2018-06 (Д)'!S",TEXT(MATCH($C79,'2018-06 (Д)'!$C$2:$C$100,0)+1,0)))="Н/Д",AND(INDIRECT(CONCATENATE("'2018-07 (Д)'!S",TEXT(MATCH($C79,'2018-07 (Д)'!$C$2:$C$100,0)+1,0)))="Н/Д",INDIRECT(CONCATENATE("'2018-06 (Д)'!S",TEXT(MATCH($C79,'2018-06 (Д)'!$C$2:$C$100,0)+1,0))))),"Н/Д",((INDIRECT(CONCATENATE("'2018-07 (Д)'!S",TEXT(MATCH($C79,'2018-07 (Д)'!$C$2:$C$100,0)+1,0)))-INDIRECT(CONCATENATE("'2018-06 (Д)'!S",TEXT(MATCH($C79,'2018-06 (Д)'!$C$2:$C$100,0)+1,0))))/INDIRECT(CONCATENATE("'2018-06 (Д)'!S",TEXT(MATCH($C79,'2018-06 (Д)'!$C$2:$C$100,0)+1,0))))*100)</f>
        <v>Н/Д</v>
      </c>
      <c r="FH79" s="9" t="str">
        <f ca="1">IF(OR(INDIRECT(CONCATENATE("'2018-08 (Д)'!S",TEXT(MATCH($C79,'2018-08 (Д)'!$C$2:$C$100,0)+1,0)))="Н/Д",INDIRECT(CONCATENATE("'2018-07 (Д)'!S",TEXT(MATCH($C79,'2018-07 (Д)'!$C$2:$C$100,0)+1,0)))="Н/Д",AND(INDIRECT(CONCATENATE("'2018-08 (Д)'!S",TEXT(MATCH($C79,'2018-08 (Д)'!$C$2:$C$100,0)+1,0)))="Н/Д",INDIRECT(CONCATENATE("'2018-07 (Д)'!S",TEXT(MATCH($C79,'2018-07 (Д)'!$C$2:$C$100,0)+1,0))))),"Н/Д",((INDIRECT(CONCATENATE("'2018-08 (Д)'!S",TEXT(MATCH($C79,'2018-08 (Д)'!$C$2:$C$100,0)+1,0)))-INDIRECT(CONCATENATE("'2018-07 (Д)'!S",TEXT(MATCH($C79,'2018-07 (Д)'!$C$2:$C$100,0)+1,0))))/INDIRECT(CONCATENATE("'2018-07 (Д)'!S",TEXT(MATCH($C79,'2018-07 (Д)'!$C$2:$C$100,0)+1,0))))*100)</f>
        <v>Н/Д</v>
      </c>
      <c r="FI79" s="9" t="str">
        <f ca="1">IF(OR(INDIRECT(CONCATENATE("'2018-09 (Д)'!S",TEXT(MATCH($C79,'2018-09 (Д)'!$C$2:$C$100,0)+1,0)))="Н/Д",INDIRECT(CONCATENATE("'2018-08 (Д)'!S",TEXT(MATCH($C79,'2018-08 (Д)'!$C$2:$C$100,0)+1,0)))="Н/Д",AND(INDIRECT(CONCATENATE("'2018-09 (Д)'!S",TEXT(MATCH($C79,'2018-09 (Д)'!$C$2:$C$100,0)+1,0)))="Н/Д",INDIRECT(CONCATENATE("'2018-08 (Д)'!S",TEXT(MATCH($C79,'2018-08 (Д)'!$C$2:$C$100,0)+1,0))))),"Н/Д",((INDIRECT(CONCATENATE("'2018-09 (Д)'!S",TEXT(MATCH($C79,'2018-09 (Д)'!$C$2:$C$100,0)+1,0)))-INDIRECT(CONCATENATE("'2018-08 (Д)'!S",TEXT(MATCH($C79,'2018-08 (Д)'!$C$2:$C$100,0)+1,0))))/INDIRECT(CONCATENATE("'2018-08 (Д)'!S",TEXT(MATCH($C79,'2018-08 (Д)'!$C$2:$C$100,0)+1,0))))*100)</f>
        <v>Н/Д</v>
      </c>
      <c r="FJ79" s="9" t="str">
        <f ca="1">IF(OR(INDIRECT(CONCATENATE("'2018-10 (Д)'!S",TEXT(MATCH($C79,'2018-10 (Д)'!$C$2:$C$100,0)+1,0)))="Н/Д",INDIRECT(CONCATENATE("'2018-09 (Д)'!S",TEXT(MATCH($C79,'2018-09 (Д)'!$C$2:$C$100,0)+1,0)))="Н/Д",AND(INDIRECT(CONCATENATE("'2018-10 (Д)'!S",TEXT(MATCH($C79,'2018-10 (Д)'!$C$2:$C$100,0)+1,0)))="Н/Д",INDIRECT(CONCATENATE("'2018-09 (Д)'!S",TEXT(MATCH($C79,'2018-09 (Д)'!$C$2:$C$100,0)+1,0))))),"Н/Д",((INDIRECT(CONCATENATE("'2018-10 (Д)'!S",TEXT(MATCH($C79,'2018-10 (Д)'!$C$2:$C$100,0)+1,0)))-INDIRECT(CONCATENATE("'2018-09 (Д)'!S",TEXT(MATCH($C79,'2018-09 (Д)'!$C$2:$C$100,0)+1,0))))/INDIRECT(CONCATENATE("'2018-09 (Д)'!S",TEXT(MATCH($C79,'2018-09 (Д)'!$C$2:$C$100,0)+1,0))))*100)</f>
        <v>Н/Д</v>
      </c>
      <c r="FK79" s="9">
        <f ca="1">IF(OR(INDIRECT(CONCATENATE("'2018-11 (Д)'!S",TEXT(MATCH($C79,'2018-11 (Д)'!$C$2:$C$100,0)+1,0)))="Н/Д",INDIRECT(CONCATENATE("'2018-10 (Д)'!S",TEXT(MATCH($C79,'2018-10 (Д)'!$C$2:$C$100,0)+1,0)))="Н/Д",AND(INDIRECT(CONCATENATE("'2018-11 (Д)'!S",TEXT(MATCH($C79,'2018-11 (Д)'!$C$2:$C$100,0)+1,0)))="Н/Д",INDIRECT(CONCATENATE("'2018-10 (Д)'!S",TEXT(MATCH($C79,'2018-10 (Д)'!$C$2:$C$100,0)+1,0))))),"Н/Д",((INDIRECT(CONCATENATE("'2018-11 (Д)'!S",TEXT(MATCH($C79,'2018-11 (Д)'!$C$2:$C$100,0)+1,0)))-INDIRECT(CONCATENATE("'2018-10 (Д)'!S",TEXT(MATCH($C79,'2018-10 (Д)'!$C$2:$C$100,0)+1,0))))/INDIRECT(CONCATENATE("'2018-10 (Д)'!S",TEXT(MATCH($C79,'2018-10 (Д)'!$C$2:$C$100,0)+1,0))))*100)</f>
        <v>-38.983050847457626</v>
      </c>
      <c r="FL79" s="9">
        <f ca="1">IF(OR(INDIRECT(CONCATENATE("'2018-12 (Д)'!S",TEXT(MATCH($C79,'2018-12 (Д)'!$C$2:$C$100,0)+1,0)))="Н/Д",INDIRECT(CONCATENATE("'2018-11 (Д)'!S",TEXT(MATCH($C79,'2018-11 (Д)'!$C$2:$C$100,0)+1,0)))="Н/Д",AND(INDIRECT(CONCATENATE("'2018-12 (Д)'!S",TEXT(MATCH($C79,'2018-12 (Д)'!$C$2:$C$100,0)+1,0)))="Н/Д",INDIRECT(CONCATENATE("'2018-11 (Д)'!S",TEXT(MATCH($C79,'2018-11 (Д)'!$C$2:$C$100,0)+1,0))))),"Н/Д",((INDIRECT(CONCATENATE("'2018-12 (Д)'!S",TEXT(MATCH($C79,'2018-12 (Д)'!$C$2:$C$100,0)+1,0)))-INDIRECT(CONCATENATE("'2018-11 (Д)'!S",TEXT(MATCH($C79,'2018-11 (Д)'!$C$2:$C$100,0)+1,0))))/INDIRECT(CONCATENATE("'2018-11 (Д)'!S",TEXT(MATCH($C79,'2018-11 (Д)'!$C$2:$C$100,0)+1,0))))*100)</f>
        <v>98.333333333333329</v>
      </c>
      <c r="FM79" s="9"/>
      <c r="FN79" s="9">
        <f ca="1">IF(OR(INDIRECT(CONCATENATE("'2018-03 (Д)'!T",TEXT(MATCH($C79,'2018-03 (Д)'!$C$2:$C$100,0)+1,0)))="Н/Д",INDIRECT(CONCATENATE("'2018-02 (Д)'!T",TEXT(MATCH($C79,'2018-02 (Д)'!$C$2:$C$100,0)+1,0)))="Н/Д",AND(INDIRECT(CONCATENATE("'2018-03 (Д)'!T",TEXT(MATCH($C79,'2018-03 (Д)'!$C$2:$C$100,0)+1,0)))="Н/Д",INDIRECT(CONCATENATE("'2018-02 (Д)'!T",TEXT(MATCH($C79,'2018-02 (Д)'!$C$2:$C$100,0)+1,0))))),"Н/Д",((INDIRECT(CONCATENATE("'2018-03 (Д)'!T",TEXT(MATCH($C79,'2018-03 (Д)'!$C$2:$C$100,0)+1,0)))-INDIRECT(CONCATENATE("'2018-02 (Д)'!T",TEXT(MATCH($C79,'2018-02 (Д)'!$C$2:$C$100,0)+1,0))))/INDIRECT(CONCATENATE("'2018-02 (Д)'!T",TEXT(MATCH($C79,'2018-02 (Д)'!$C$2:$C$100,0)+1,0))))*100)</f>
        <v>2.2942884431821913</v>
      </c>
      <c r="FO79" s="9">
        <f ca="1">IF(OR(INDIRECT(CONCATENATE("'2018-04 (Д)'!T",TEXT(MATCH($C79,'2018-04 (Д)'!$C$2:$C$100,0)+1,0)))="Н/Д",INDIRECT(CONCATENATE("'2018-03 (Д)'!T",TEXT(MATCH($C79,'2018-03 (Д)'!$C$2:$C$100,0)+1,0)))="Н/Д",AND(INDIRECT(CONCATENATE("'2018-04 (Д)'!T",TEXT(MATCH($C79,'2018-04 (Д)'!$C$2:$C$100,0)+1,0)))="Н/Д",INDIRECT(CONCATENATE("'2018-03 (Д)'!T",TEXT(MATCH($C79,'2018-03 (Д)'!$C$2:$C$100,0)+1,0))))),"Н/Д",((INDIRECT(CONCATENATE("'2018-04 (Д)'!T",TEXT(MATCH($C79,'2018-04 (Д)'!$C$2:$C$100,0)+1,0)))-INDIRECT(CONCATENATE("'2018-03 (Д)'!T",TEXT(MATCH($C79,'2018-03 (Д)'!$C$2:$C$100,0)+1,0))))/INDIRECT(CONCATENATE("'2018-03 (Д)'!T",TEXT(MATCH($C79,'2018-03 (Д)'!$C$2:$C$100,0)+1,0))))*100)</f>
        <v>27.50370268973359</v>
      </c>
      <c r="FP79" s="9">
        <f ca="1">IF(OR(INDIRECT(CONCATENATE("'2018-05 (Д)'!T",TEXT(MATCH($C79,'2018-05 (Д)'!$C$2:$C$100,0)+1,0)))="Н/Д",INDIRECT(CONCATENATE("'2018-04 (Д)'!T",TEXT(MATCH($C79,'2018-04 (Д)'!$C$2:$C$100,0)+1,0)))="Н/Д",AND(INDIRECT(CONCATENATE("'2018-05 (Д)'!T",TEXT(MATCH($C79,'2018-05 (Д)'!$C$2:$C$100,0)+1,0)))="Н/Д",INDIRECT(CONCATENATE("'2018-04 (Д)'!T",TEXT(MATCH($C79,'2018-04 (Д)'!$C$2:$C$100,0)+1,0))))),"Н/Д",((INDIRECT(CONCATENATE("'2018-05 (Д)'!T",TEXT(MATCH($C79,'2018-05 (Д)'!$C$2:$C$100,0)+1,0)))-INDIRECT(CONCATENATE("'2018-04 (Д)'!T",TEXT(MATCH($C79,'2018-04 (Д)'!$C$2:$C$100,0)+1,0))))/INDIRECT(CONCATENATE("'2018-04 (Д)'!T",TEXT(MATCH($C79,'2018-04 (Д)'!$C$2:$C$100,0)+1,0))))*100)</f>
        <v>-4.084438369371278</v>
      </c>
      <c r="FQ79" s="9">
        <f ca="1">IF(OR(INDIRECT(CONCATENATE("'2018-06 (Д)'!T",TEXT(MATCH($C79,'2018-06 (Д)'!$C$2:$C$100,0)+1,0)))="Н/Д",INDIRECT(CONCATENATE("'2018-05 (Д)'!T",TEXT(MATCH($C79,'2018-05 (Д)'!$C$2:$C$100,0)+1,0)))="Н/Д",AND(INDIRECT(CONCATENATE("'2018-06 (Д)'!T",TEXT(MATCH($C79,'2018-06 (Д)'!$C$2:$C$100,0)+1,0)))="Н/Д",INDIRECT(CONCATENATE("'2018-05 (Д)'!T",TEXT(MATCH($C79,'2018-05 (Д)'!$C$2:$C$100,0)+1,0))))),"Н/Д",((INDIRECT(CONCATENATE("'2018-06 (Д)'!T",TEXT(MATCH($C79,'2018-06 (Д)'!$C$2:$C$100,0)+1,0)))-INDIRECT(CONCATENATE("'2018-05 (Д)'!T",TEXT(MATCH($C79,'2018-05 (Д)'!$C$2:$C$100,0)+1,0))))/INDIRECT(CONCATENATE("'2018-05 (Д)'!T",TEXT(MATCH($C79,'2018-05 (Д)'!$C$2:$C$100,0)+1,0))))*100)</f>
        <v>15.010255497168778</v>
      </c>
      <c r="FR79" s="9">
        <f ca="1">IF(OR(INDIRECT(CONCATENATE("'2018-07 (Д)'!T",TEXT(MATCH($C79,'2018-07 (Д)'!$C$2:$C$100,0)+1,0)))="Н/Д",INDIRECT(CONCATENATE("'2018-06 (Д)'!T",TEXT(MATCH($C79,'2018-06 (Д)'!$C$2:$C$100,0)+1,0)))="Н/Д",AND(INDIRECT(CONCATENATE("'2018-07 (Д)'!T",TEXT(MATCH($C79,'2018-07 (Д)'!$C$2:$C$100,0)+1,0)))="Н/Д",INDIRECT(CONCATENATE("'2018-06 (Д)'!T",TEXT(MATCH($C79,'2018-06 (Д)'!$C$2:$C$100,0)+1,0))))),"Н/Д",((INDIRECT(CONCATENATE("'2018-07 (Д)'!T",TEXT(MATCH($C79,'2018-07 (Д)'!$C$2:$C$100,0)+1,0)))-INDIRECT(CONCATENATE("'2018-06 (Д)'!T",TEXT(MATCH($C79,'2018-06 (Д)'!$C$2:$C$100,0)+1,0))))/INDIRECT(CONCATENATE("'2018-06 (Д)'!T",TEXT(MATCH($C79,'2018-06 (Д)'!$C$2:$C$100,0)+1,0))))*100)</f>
        <v>-7.3759640086446323</v>
      </c>
      <c r="FS79" s="9">
        <f ca="1">IF(OR(INDIRECT(CONCATENATE("'2018-08 (Д)'!T",TEXT(MATCH($C79,'2018-08 (Д)'!$C$2:$C$100,0)+1,0)))="Н/Д",INDIRECT(CONCATENATE("'2018-07 (Д)'!T",TEXT(MATCH($C79,'2018-07 (Д)'!$C$2:$C$100,0)+1,0)))="Н/Д",AND(INDIRECT(CONCATENATE("'2018-08 (Д)'!T",TEXT(MATCH($C79,'2018-08 (Д)'!$C$2:$C$100,0)+1,0)))="Н/Д",INDIRECT(CONCATENATE("'2018-07 (Д)'!T",TEXT(MATCH($C79,'2018-07 (Д)'!$C$2:$C$100,0)+1,0))))),"Н/Д",((INDIRECT(CONCATENATE("'2018-08 (Д)'!T",TEXT(MATCH($C79,'2018-08 (Д)'!$C$2:$C$100,0)+1,0)))-INDIRECT(CONCATENATE("'2018-07 (Д)'!T",TEXT(MATCH($C79,'2018-07 (Д)'!$C$2:$C$100,0)+1,0))))/INDIRECT(CONCATENATE("'2018-07 (Д)'!T",TEXT(MATCH($C79,'2018-07 (Д)'!$C$2:$C$100,0)+1,0))))*100)</f>
        <v>33.665933487496666</v>
      </c>
      <c r="FT79" s="9">
        <f ca="1">IF(OR(INDIRECT(CONCATENATE("'2018-09 (Д)'!T",TEXT(MATCH($C79,'2018-09 (Д)'!$C$2:$C$100,0)+1,0)))="Н/Д",INDIRECT(CONCATENATE("'2018-08 (Д)'!T",TEXT(MATCH($C79,'2018-08 (Д)'!$C$2:$C$100,0)+1,0)))="Н/Д",AND(INDIRECT(CONCATENATE("'2018-09 (Д)'!T",TEXT(MATCH($C79,'2018-09 (Д)'!$C$2:$C$100,0)+1,0)))="Н/Д",INDIRECT(CONCATENATE("'2018-08 (Д)'!T",TEXT(MATCH($C79,'2018-08 (Д)'!$C$2:$C$100,0)+1,0))))),"Н/Д",((INDIRECT(CONCATENATE("'2018-09 (Д)'!T",TEXT(MATCH($C79,'2018-09 (Д)'!$C$2:$C$100,0)+1,0)))-INDIRECT(CONCATENATE("'2018-08 (Д)'!T",TEXT(MATCH($C79,'2018-08 (Д)'!$C$2:$C$100,0)+1,0))))/INDIRECT(CONCATENATE("'2018-08 (Д)'!T",TEXT(MATCH($C79,'2018-08 (Д)'!$C$2:$C$100,0)+1,0))))*100)</f>
        <v>-15.942854619821867</v>
      </c>
      <c r="FU79" s="9">
        <f ca="1">IF(OR(INDIRECT(CONCATENATE("'2018-10 (Д)'!T",TEXT(MATCH($C79,'2018-10 (Д)'!$C$2:$C$100,0)+1,0)))="Н/Д",INDIRECT(CONCATENATE("'2018-09 (Д)'!T",TEXT(MATCH($C79,'2018-09 (Д)'!$C$2:$C$100,0)+1,0)))="Н/Д",AND(INDIRECT(CONCATENATE("'2018-10 (Д)'!T",TEXT(MATCH($C79,'2018-10 (Д)'!$C$2:$C$100,0)+1,0)))="Н/Д",INDIRECT(CONCATENATE("'2018-09 (Д)'!T",TEXT(MATCH($C79,'2018-09 (Д)'!$C$2:$C$100,0)+1,0))))),"Н/Д",((INDIRECT(CONCATENATE("'2018-10 (Д)'!T",TEXT(MATCH($C79,'2018-10 (Д)'!$C$2:$C$100,0)+1,0)))-INDIRECT(CONCATENATE("'2018-09 (Д)'!T",TEXT(MATCH($C79,'2018-09 (Д)'!$C$2:$C$100,0)+1,0))))/INDIRECT(CONCATENATE("'2018-09 (Д)'!T",TEXT(MATCH($C79,'2018-09 (Д)'!$C$2:$C$100,0)+1,0))))*100)</f>
        <v>-11.835753664356693</v>
      </c>
      <c r="FV79" s="9">
        <f ca="1">IF(OR(INDIRECT(CONCATENATE("'2018-11 (Д)'!T",TEXT(MATCH($C79,'2018-11 (Д)'!$C$2:$C$100,0)+1,0)))="Н/Д",INDIRECT(CONCATENATE("'2018-10 (Д)'!T",TEXT(MATCH($C79,'2018-10 (Д)'!$C$2:$C$100,0)+1,0)))="Н/Д",AND(INDIRECT(CONCATENATE("'2018-11 (Д)'!T",TEXT(MATCH($C79,'2018-11 (Д)'!$C$2:$C$100,0)+1,0)))="Н/Д",INDIRECT(CONCATENATE("'2018-10 (Д)'!T",TEXT(MATCH($C79,'2018-10 (Д)'!$C$2:$C$100,0)+1,0))))),"Н/Д",((INDIRECT(CONCATENATE("'2018-11 (Д)'!T",TEXT(MATCH($C79,'2018-11 (Д)'!$C$2:$C$100,0)+1,0)))-INDIRECT(CONCATENATE("'2018-10 (Д)'!T",TEXT(MATCH($C79,'2018-10 (Д)'!$C$2:$C$100,0)+1,0))))/INDIRECT(CONCATENATE("'2018-10 (Д)'!T",TEXT(MATCH($C79,'2018-10 (Д)'!$C$2:$C$100,0)+1,0))))*100)</f>
        <v>75.15964444189504</v>
      </c>
      <c r="FW79" s="9">
        <f ca="1">IF(OR(INDIRECT(CONCATENATE("'2018-12 (Д)'!T",TEXT(MATCH($C79,'2018-12 (Д)'!$C$2:$C$100,0)+1,0)))="Н/Д",INDIRECT(CONCATENATE("'2018-11 (Д)'!T",TEXT(MATCH($C79,'2018-11 (Д)'!$C$2:$C$100,0)+1,0)))="Н/Д",AND(INDIRECT(CONCATENATE("'2018-12 (Д)'!T",TEXT(MATCH($C79,'2018-12 (Д)'!$C$2:$C$100,0)+1,0)))="Н/Д",INDIRECT(CONCATENATE("'2018-11 (Д)'!T",TEXT(MATCH($C79,'2018-11 (Д)'!$C$2:$C$100,0)+1,0))))),"Н/Д",((INDIRECT(CONCATENATE("'2018-12 (Д)'!T",TEXT(MATCH($C79,'2018-12 (Д)'!$C$2:$C$100,0)+1,0)))-INDIRECT(CONCATENATE("'2018-11 (Д)'!T",TEXT(MATCH($C79,'2018-11 (Д)'!$C$2:$C$100,0)+1,0))))/INDIRECT(CONCATENATE("'2018-11 (Д)'!T",TEXT(MATCH($C79,'2018-11 (Д)'!$C$2:$C$100,0)+1,0))))*100)</f>
        <v>-34.938923667325433</v>
      </c>
      <c r="FX79" s="9"/>
      <c r="FY79" s="9">
        <f ca="1">IF(OR(INDIRECT(CONCATENATE("'2018-03 (Д)'!U",TEXT(MATCH($C79,'2018-03 (Д)'!$C$2:$C$100,0)+1,0)))="Н/Д",INDIRECT(CONCATENATE("'2018-02 (Д)'!U",TEXT(MATCH($C79,'2018-02 (Д)'!$C$2:$C$100,0)+1,0)))="Н/Д",AND(INDIRECT(CONCATENATE("'2018-03 (Д)'!U",TEXT(MATCH($C79,'2018-03 (Д)'!$C$2:$C$100,0)+1,0)))="Н/Д",INDIRECT(CONCATENATE("'2018-02 (Д)'!U",TEXT(MATCH($C79,'2018-02 (Д)'!$C$2:$C$100,0)+1,0))))),"Н/Д",((INDIRECT(CONCATENATE("'2018-03 (Д)'!U",TEXT(MATCH($C79,'2018-03 (Д)'!$C$2:$C$100,0)+1,0)))-INDIRECT(CONCATENATE("'2018-02 (Д)'!U",TEXT(MATCH($C79,'2018-02 (Д)'!$C$2:$C$100,0)+1,0))))/INDIRECT(CONCATENATE("'2018-02 (Д)'!U",TEXT(MATCH($C79,'2018-02 (Д)'!$C$2:$C$100,0)+1,0))))*100)</f>
        <v>2.1559319418853207</v>
      </c>
      <c r="FZ79" s="9">
        <f ca="1">IF(OR(INDIRECT(CONCATENATE("'2018-04 (Д)'!U",TEXT(MATCH($C79,'2018-04 (Д)'!$C$2:$C$100,0)+1,0)))="Н/Д",INDIRECT(CONCATENATE("'2018-03 (Д)'!U",TEXT(MATCH($C79,'2018-03 (Д)'!$C$2:$C$100,0)+1,0)))="Н/Д",AND(INDIRECT(CONCATENATE("'2018-04 (Д)'!U",TEXT(MATCH($C79,'2018-04 (Д)'!$C$2:$C$100,0)+1,0)))="Н/Д",INDIRECT(CONCATENATE("'2018-03 (Д)'!U",TEXT(MATCH($C79,'2018-03 (Д)'!$C$2:$C$100,0)+1,0))))),"Н/Д",((INDIRECT(CONCATENATE("'2018-04 (Д)'!U",TEXT(MATCH($C79,'2018-04 (Д)'!$C$2:$C$100,0)+1,0)))-INDIRECT(CONCATENATE("'2018-03 (Д)'!U",TEXT(MATCH($C79,'2018-03 (Д)'!$C$2:$C$100,0)+1,0))))/INDIRECT(CONCATENATE("'2018-03 (Д)'!U",TEXT(MATCH($C79,'2018-03 (Д)'!$C$2:$C$100,0)+1,0))))*100)</f>
        <v>-32.443710162109817</v>
      </c>
      <c r="GA79" s="9">
        <f ca="1">IF(OR(INDIRECT(CONCATENATE("'2018-05 (Д)'!U",TEXT(MATCH($C79,'2018-05 (Д)'!$C$2:$C$100,0)+1,0)))="Н/Д",INDIRECT(CONCATENATE("'2018-04 (Д)'!U",TEXT(MATCH($C79,'2018-04 (Д)'!$C$2:$C$100,0)+1,0)))="Н/Д",AND(INDIRECT(CONCATENATE("'2018-05 (Д)'!U",TEXT(MATCH($C79,'2018-05 (Д)'!$C$2:$C$100,0)+1,0)))="Н/Д",INDIRECT(CONCATENATE("'2018-04 (Д)'!U",TEXT(MATCH($C79,'2018-04 (Д)'!$C$2:$C$100,0)+1,0))))),"Н/Д",((INDIRECT(CONCATENATE("'2018-05 (Д)'!U",TEXT(MATCH($C79,'2018-05 (Д)'!$C$2:$C$100,0)+1,0)))-INDIRECT(CONCATENATE("'2018-04 (Д)'!U",TEXT(MATCH($C79,'2018-04 (Д)'!$C$2:$C$100,0)+1,0))))/INDIRECT(CONCATENATE("'2018-04 (Д)'!U",TEXT(MATCH($C79,'2018-04 (Д)'!$C$2:$C$100,0)+1,0))))*100)</f>
        <v>108.9785909749089</v>
      </c>
      <c r="GB79" s="9">
        <f ca="1">IF(OR(INDIRECT(CONCATENATE("'2018-06 (Д)'!U",TEXT(MATCH($C79,'2018-06 (Д)'!$C$2:$C$100,0)+1,0)))="Н/Д",INDIRECT(CONCATENATE("'2018-05 (Д)'!U",TEXT(MATCH($C79,'2018-05 (Д)'!$C$2:$C$100,0)+1,0)))="Н/Д",AND(INDIRECT(CONCATENATE("'2018-06 (Д)'!U",TEXT(MATCH($C79,'2018-06 (Д)'!$C$2:$C$100,0)+1,0)))="Н/Д",INDIRECT(CONCATENATE("'2018-05 (Д)'!U",TEXT(MATCH($C79,'2018-05 (Д)'!$C$2:$C$100,0)+1,0))))),"Н/Д",((INDIRECT(CONCATENATE("'2018-06 (Д)'!U",TEXT(MATCH($C79,'2018-06 (Д)'!$C$2:$C$100,0)+1,0)))-INDIRECT(CONCATENATE("'2018-05 (Д)'!U",TEXT(MATCH($C79,'2018-05 (Д)'!$C$2:$C$100,0)+1,0))))/INDIRECT(CONCATENATE("'2018-05 (Д)'!U",TEXT(MATCH($C79,'2018-05 (Д)'!$C$2:$C$100,0)+1,0))))*100)</f>
        <v>366.93608004417229</v>
      </c>
      <c r="GC79" s="9">
        <f ca="1">IF(OR(INDIRECT(CONCATENATE("'2018-07 (Д)'!U",TEXT(MATCH($C79,'2018-07 (Д)'!$C$2:$C$100,0)+1,0)))="Н/Д",INDIRECT(CONCATENATE("'2018-06 (Д)'!U",TEXT(MATCH($C79,'2018-06 (Д)'!$C$2:$C$100,0)+1,0)))="Н/Д",AND(INDIRECT(CONCATENATE("'2018-07 (Д)'!U",TEXT(MATCH($C79,'2018-07 (Д)'!$C$2:$C$100,0)+1,0)))="Н/Д",INDIRECT(CONCATENATE("'2018-06 (Д)'!U",TEXT(MATCH($C79,'2018-06 (Д)'!$C$2:$C$100,0)+1,0))))),"Н/Д",((INDIRECT(CONCATENATE("'2018-07 (Д)'!U",TEXT(MATCH($C79,'2018-07 (Д)'!$C$2:$C$100,0)+1,0)))-INDIRECT(CONCATENATE("'2018-06 (Д)'!U",TEXT(MATCH($C79,'2018-06 (Д)'!$C$2:$C$100,0)+1,0))))/INDIRECT(CONCATENATE("'2018-06 (Д)'!U",TEXT(MATCH($C79,'2018-06 (Д)'!$C$2:$C$100,0)+1,0))))*100)</f>
        <v>-188.1987401637862</v>
      </c>
      <c r="GD79" s="9">
        <f ca="1">IF(OR(INDIRECT(CONCATENATE("'2018-08 (Д)'!U",TEXT(MATCH($C79,'2018-08 (Д)'!$C$2:$C$100,0)+1,0)))="Н/Д",INDIRECT(CONCATENATE("'2018-07 (Д)'!U",TEXT(MATCH($C79,'2018-07 (Д)'!$C$2:$C$100,0)+1,0)))="Н/Д",AND(INDIRECT(CONCATENATE("'2018-08 (Д)'!U",TEXT(MATCH($C79,'2018-08 (Д)'!$C$2:$C$100,0)+1,0)))="Н/Д",INDIRECT(CONCATENATE("'2018-07 (Д)'!U",TEXT(MATCH($C79,'2018-07 (Д)'!$C$2:$C$100,0)+1,0))))),"Н/Д",((INDIRECT(CONCATENATE("'2018-08 (Д)'!U",TEXT(MATCH($C79,'2018-08 (Д)'!$C$2:$C$100,0)+1,0)))-INDIRECT(CONCATENATE("'2018-07 (Д)'!U",TEXT(MATCH($C79,'2018-07 (Д)'!$C$2:$C$100,0)+1,0))))/INDIRECT(CONCATENATE("'2018-07 (Д)'!U",TEXT(MATCH($C79,'2018-07 (Д)'!$C$2:$C$100,0)+1,0))))*100)</f>
        <v>-117.65976858853674</v>
      </c>
      <c r="GE79" s="9">
        <f ca="1">IF(OR(INDIRECT(CONCATENATE("'2018-09 (Д)'!U",TEXT(MATCH($C79,'2018-09 (Д)'!$C$2:$C$100,0)+1,0)))="Н/Д",INDIRECT(CONCATENATE("'2018-08 (Д)'!U",TEXT(MATCH($C79,'2018-08 (Д)'!$C$2:$C$100,0)+1,0)))="Н/Д",AND(INDIRECT(CONCATENATE("'2018-09 (Д)'!U",TEXT(MATCH($C79,'2018-09 (Д)'!$C$2:$C$100,0)+1,0)))="Н/Д",INDIRECT(CONCATENATE("'2018-08 (Д)'!U",TEXT(MATCH($C79,'2018-08 (Д)'!$C$2:$C$100,0)+1,0))))),"Н/Д",((INDIRECT(CONCATENATE("'2018-09 (Д)'!U",TEXT(MATCH($C79,'2018-09 (Д)'!$C$2:$C$100,0)+1,0)))-INDIRECT(CONCATENATE("'2018-08 (Д)'!U",TEXT(MATCH($C79,'2018-08 (Д)'!$C$2:$C$100,0)+1,0))))/INDIRECT(CONCATENATE("'2018-08 (Д)'!U",TEXT(MATCH($C79,'2018-08 (Д)'!$C$2:$C$100,0)+1,0))))*100)</f>
        <v>-64.284253629282489</v>
      </c>
      <c r="GF79" s="9">
        <f ca="1">IF(OR(INDIRECT(CONCATENATE("'2018-10 (Д)'!U",TEXT(MATCH($C79,'2018-10 (Д)'!$C$2:$C$100,0)+1,0)))="Н/Д",INDIRECT(CONCATENATE("'2018-09 (Д)'!U",TEXT(MATCH($C79,'2018-09 (Д)'!$C$2:$C$100,0)+1,0)))="Н/Д",AND(INDIRECT(CONCATENATE("'2018-10 (Д)'!U",TEXT(MATCH($C79,'2018-10 (Д)'!$C$2:$C$100,0)+1,0)))="Н/Д",INDIRECT(CONCATENATE("'2018-09 (Д)'!U",TEXT(MATCH($C79,'2018-09 (Д)'!$C$2:$C$100,0)+1,0))))),"Н/Д",((INDIRECT(CONCATENATE("'2018-10 (Д)'!U",TEXT(MATCH($C79,'2018-10 (Д)'!$C$2:$C$100,0)+1,0)))-INDIRECT(CONCATENATE("'2018-09 (Д)'!U",TEXT(MATCH($C79,'2018-09 (Д)'!$C$2:$C$100,0)+1,0))))/INDIRECT(CONCATENATE("'2018-09 (Д)'!U",TEXT(MATCH($C79,'2018-09 (Д)'!$C$2:$C$100,0)+1,0))))*100)</f>
        <v>14.987712160162173</v>
      </c>
      <c r="GG79" s="9">
        <f ca="1">IF(OR(INDIRECT(CONCATENATE("'2018-11 (Д)'!U",TEXT(MATCH($C79,'2018-11 (Д)'!$C$2:$C$100,0)+1,0)))="Н/Д",INDIRECT(CONCATENATE("'2018-10 (Д)'!U",TEXT(MATCH($C79,'2018-10 (Д)'!$C$2:$C$100,0)+1,0)))="Н/Д",AND(INDIRECT(CONCATENATE("'2018-11 (Д)'!U",TEXT(MATCH($C79,'2018-11 (Д)'!$C$2:$C$100,0)+1,0)))="Н/Д",INDIRECT(CONCATENATE("'2018-10 (Д)'!U",TEXT(MATCH($C79,'2018-10 (Д)'!$C$2:$C$100,0)+1,0))))),"Н/Д",((INDIRECT(CONCATENATE("'2018-11 (Д)'!U",TEXT(MATCH($C79,'2018-11 (Д)'!$C$2:$C$100,0)+1,0)))-INDIRECT(CONCATENATE("'2018-10 (Д)'!U",TEXT(MATCH($C79,'2018-10 (Д)'!$C$2:$C$100,0)+1,0))))/INDIRECT(CONCATENATE("'2018-10 (Д)'!U",TEXT(MATCH($C79,'2018-10 (Д)'!$C$2:$C$100,0)+1,0))))*100)</f>
        <v>79.488269090205009</v>
      </c>
      <c r="GH79" s="9">
        <f ca="1">IF(OR(INDIRECT(CONCATENATE("'2018-12 (Д)'!U",TEXT(MATCH($C79,'2018-12 (Д)'!$C$2:$C$100,0)+1,0)))="Н/Д",INDIRECT(CONCATENATE("'2018-11 (Д)'!U",TEXT(MATCH($C79,'2018-11 (Д)'!$C$2:$C$100,0)+1,0)))="Н/Д",AND(INDIRECT(CONCATENATE("'2018-12 (Д)'!U",TEXT(MATCH($C79,'2018-12 (Д)'!$C$2:$C$100,0)+1,0)))="Н/Д",INDIRECT(CONCATENATE("'2018-11 (Д)'!U",TEXT(MATCH($C79,'2018-11 (Д)'!$C$2:$C$100,0)+1,0))))),"Н/Д",((INDIRECT(CONCATENATE("'2018-12 (Д)'!U",TEXT(MATCH($C79,'2018-12 (Д)'!$C$2:$C$100,0)+1,0)))-INDIRECT(CONCATENATE("'2018-11 (Д)'!U",TEXT(MATCH($C79,'2018-11 (Д)'!$C$2:$C$100,0)+1,0))))/INDIRECT(CONCATENATE("'2018-11 (Д)'!U",TEXT(MATCH($C79,'2018-11 (Д)'!$C$2:$C$100,0)+1,0))))*100)</f>
        <v>21.969458532789968</v>
      </c>
      <c r="GI79" s="9"/>
      <c r="GJ79" s="9">
        <f ca="1">IF(OR(INDIRECT(CONCATENATE("'2018-03 (Д)'!V",TEXT(MATCH($C79,'2018-03 (Д)'!$C$2:$C$100,0)+1,0)))="Н/Д",INDIRECT(CONCATENATE("'2018-02 (Д)'!V",TEXT(MATCH($C79,'2018-02 (Д)'!$C$2:$C$100,0)+1,0)))="Н/Д",AND(INDIRECT(CONCATENATE("'2018-03 (Д)'!V",TEXT(MATCH($C79,'2018-03 (Д)'!$C$2:$C$100,0)+1,0)))="Н/Д",INDIRECT(CONCATENATE("'2018-02 (Д)'!V",TEXT(MATCH($C79,'2018-02 (Д)'!$C$2:$C$100,0)+1,0))))),"Н/Д",((INDIRECT(CONCATENATE("'2018-03 (Д)'!V",TEXT(MATCH($C79,'2018-03 (Д)'!$C$2:$C$100,0)+1,0)))-INDIRECT(CONCATENATE("'2018-02 (Д)'!V",TEXT(MATCH($C79,'2018-02 (Д)'!$C$2:$C$100,0)+1,0))))/INDIRECT(CONCATENATE("'2018-02 (Д)'!V",TEXT(MATCH($C79,'2018-02 (Д)'!$C$2:$C$100,0)+1,0))))*100)</f>
        <v>72.578729030826992</v>
      </c>
      <c r="GK79" s="9">
        <f ca="1">IF(OR(INDIRECT(CONCATENATE("'2018-04 (Д)'!V",TEXT(MATCH($C79,'2018-04 (Д)'!$C$2:$C$100,0)+1,0)))="Н/Д",INDIRECT(CONCATENATE("'2018-03 (Д)'!V",TEXT(MATCH($C79,'2018-03 (Д)'!$C$2:$C$100,0)+1,0)))="Н/Д",AND(INDIRECT(CONCATENATE("'2018-04 (Д)'!V",TEXT(MATCH($C79,'2018-04 (Д)'!$C$2:$C$100,0)+1,0)))="Н/Д",INDIRECT(CONCATENATE("'2018-03 (Д)'!V",TEXT(MATCH($C79,'2018-03 (Д)'!$C$2:$C$100,0)+1,0))))),"Н/Д",((INDIRECT(CONCATENATE("'2018-04 (Д)'!V",TEXT(MATCH($C79,'2018-04 (Д)'!$C$2:$C$100,0)+1,0)))-INDIRECT(CONCATENATE("'2018-03 (Д)'!V",TEXT(MATCH($C79,'2018-03 (Д)'!$C$2:$C$100,0)+1,0))))/INDIRECT(CONCATENATE("'2018-03 (Д)'!V",TEXT(MATCH($C79,'2018-03 (Д)'!$C$2:$C$100,0)+1,0))))*100)</f>
        <v>-63.205536744799048</v>
      </c>
      <c r="GL79" s="9">
        <f ca="1">IF(OR(INDIRECT(CONCATENATE("'2018-05 (Д)'!V",TEXT(MATCH($C79,'2018-05 (Д)'!$C$2:$C$100,0)+1,0)))="Н/Д",INDIRECT(CONCATENATE("'2018-04 (Д)'!V",TEXT(MATCH($C79,'2018-04 (Д)'!$C$2:$C$100,0)+1,0)))="Н/Д",AND(INDIRECT(CONCATENATE("'2018-05 (Д)'!V",TEXT(MATCH($C79,'2018-05 (Д)'!$C$2:$C$100,0)+1,0)))="Н/Д",INDIRECT(CONCATENATE("'2018-04 (Д)'!V",TEXT(MATCH($C79,'2018-04 (Д)'!$C$2:$C$100,0)+1,0))))),"Н/Д",((INDIRECT(CONCATENATE("'2018-05 (Д)'!V",TEXT(MATCH($C79,'2018-05 (Д)'!$C$2:$C$100,0)+1,0)))-INDIRECT(CONCATENATE("'2018-04 (Д)'!V",TEXT(MATCH($C79,'2018-04 (Д)'!$C$2:$C$100,0)+1,0))))/INDIRECT(CONCATENATE("'2018-04 (Д)'!V",TEXT(MATCH($C79,'2018-04 (Д)'!$C$2:$C$100,0)+1,0))))*100)</f>
        <v>187.66967695525793</v>
      </c>
      <c r="GM79" s="9">
        <f ca="1">IF(OR(INDIRECT(CONCATENATE("'2018-06 (Д)'!V",TEXT(MATCH($C79,'2018-06 (Д)'!$C$2:$C$100,0)+1,0)))="Н/Д",INDIRECT(CONCATENATE("'2018-05 (Д)'!V",TEXT(MATCH($C79,'2018-05 (Д)'!$C$2:$C$100,0)+1,0)))="Н/Д",AND(INDIRECT(CONCATENATE("'2018-06 (Д)'!V",TEXT(MATCH($C79,'2018-06 (Д)'!$C$2:$C$100,0)+1,0)))="Н/Д",INDIRECT(CONCATENATE("'2018-05 (Д)'!V",TEXT(MATCH($C79,'2018-05 (Д)'!$C$2:$C$100,0)+1,0))))),"Н/Д",((INDIRECT(CONCATENATE("'2018-06 (Д)'!V",TEXT(MATCH($C79,'2018-06 (Д)'!$C$2:$C$100,0)+1,0)))-INDIRECT(CONCATENATE("'2018-05 (Д)'!V",TEXT(MATCH($C79,'2018-05 (Д)'!$C$2:$C$100,0)+1,0))))/INDIRECT(CONCATENATE("'2018-05 (Д)'!V",TEXT(MATCH($C79,'2018-05 (Д)'!$C$2:$C$100,0)+1,0))))*100)</f>
        <v>-35.694735202114629</v>
      </c>
      <c r="GN79" s="9">
        <f ca="1">IF(OR(INDIRECT(CONCATENATE("'2018-07 (Д)'!V",TEXT(MATCH($C79,'2018-07 (Д)'!$C$2:$C$100,0)+1,0)))="Н/Д",INDIRECT(CONCATENATE("'2018-06 (Д)'!V",TEXT(MATCH($C79,'2018-06 (Д)'!$C$2:$C$100,0)+1,0)))="Н/Д",AND(INDIRECT(CONCATENATE("'2018-07 (Д)'!V",TEXT(MATCH($C79,'2018-07 (Д)'!$C$2:$C$100,0)+1,0)))="Н/Д",INDIRECT(CONCATENATE("'2018-06 (Д)'!V",TEXT(MATCH($C79,'2018-06 (Д)'!$C$2:$C$100,0)+1,0))))),"Н/Д",((INDIRECT(CONCATENATE("'2018-07 (Д)'!V",TEXT(MATCH($C79,'2018-07 (Д)'!$C$2:$C$100,0)+1,0)))-INDIRECT(CONCATENATE("'2018-06 (Д)'!V",TEXT(MATCH($C79,'2018-06 (Д)'!$C$2:$C$100,0)+1,0))))/INDIRECT(CONCATENATE("'2018-06 (Д)'!V",TEXT(MATCH($C79,'2018-06 (Д)'!$C$2:$C$100,0)+1,0))))*100)</f>
        <v>65.024655583954655</v>
      </c>
      <c r="GO79" s="9">
        <f ca="1">IF(OR(INDIRECT(CONCATENATE("'2018-08 (Д)'!V",TEXT(MATCH($C79,'2018-08 (Д)'!$C$2:$C$100,0)+1,0)))="Н/Д",INDIRECT(CONCATENATE("'2018-07 (Д)'!V",TEXT(MATCH($C79,'2018-07 (Д)'!$C$2:$C$100,0)+1,0)))="Н/Д",AND(INDIRECT(CONCATENATE("'2018-08 (Д)'!V",TEXT(MATCH($C79,'2018-08 (Д)'!$C$2:$C$100,0)+1,0)))="Н/Д",INDIRECT(CONCATENATE("'2018-07 (Д)'!V",TEXT(MATCH($C79,'2018-07 (Д)'!$C$2:$C$100,0)+1,0))))),"Н/Д",((INDIRECT(CONCATENATE("'2018-08 (Д)'!V",TEXT(MATCH($C79,'2018-08 (Д)'!$C$2:$C$100,0)+1,0)))-INDIRECT(CONCATENATE("'2018-07 (Д)'!V",TEXT(MATCH($C79,'2018-07 (Д)'!$C$2:$C$100,0)+1,0))))/INDIRECT(CONCATENATE("'2018-07 (Д)'!V",TEXT(MATCH($C79,'2018-07 (Д)'!$C$2:$C$100,0)+1,0))))*100)</f>
        <v>-30.218089997150717</v>
      </c>
      <c r="GP79" s="9">
        <f ca="1">IF(OR(INDIRECT(CONCATENATE("'2018-09 (Д)'!V",TEXT(MATCH($C79,'2018-09 (Д)'!$C$2:$C$100,0)+1,0)))="Н/Д",INDIRECT(CONCATENATE("'2018-08 (Д)'!V",TEXT(MATCH($C79,'2018-08 (Д)'!$C$2:$C$100,0)+1,0)))="Н/Д",AND(INDIRECT(CONCATENATE("'2018-09 (Д)'!V",TEXT(MATCH($C79,'2018-09 (Д)'!$C$2:$C$100,0)+1,0)))="Н/Д",INDIRECT(CONCATENATE("'2018-08 (Д)'!V",TEXT(MATCH($C79,'2018-08 (Д)'!$C$2:$C$100,0)+1,0))))),"Н/Д",((INDIRECT(CONCATENATE("'2018-09 (Д)'!V",TEXT(MATCH($C79,'2018-09 (Д)'!$C$2:$C$100,0)+1,0)))-INDIRECT(CONCATENATE("'2018-08 (Д)'!V",TEXT(MATCH($C79,'2018-08 (Д)'!$C$2:$C$100,0)+1,0))))/INDIRECT(CONCATENATE("'2018-08 (Д)'!V",TEXT(MATCH($C79,'2018-08 (Д)'!$C$2:$C$100,0)+1,0))))*100)</f>
        <v>67.105579502811381</v>
      </c>
      <c r="GQ79" s="9">
        <f ca="1">IF(OR(INDIRECT(CONCATENATE("'2018-10 (Д)'!V",TEXT(MATCH($C79,'2018-10 (Д)'!$C$2:$C$100,0)+1,0)))="Н/Д",INDIRECT(CONCATENATE("'2018-09 (Д)'!V",TEXT(MATCH($C79,'2018-09 (Д)'!$C$2:$C$100,0)+1,0)))="Н/Д",AND(INDIRECT(CONCATENATE("'2018-10 (Д)'!V",TEXT(MATCH($C79,'2018-10 (Д)'!$C$2:$C$100,0)+1,0)))="Н/Д",INDIRECT(CONCATENATE("'2018-09 (Д)'!V",TEXT(MATCH($C79,'2018-09 (Д)'!$C$2:$C$100,0)+1,0))))),"Н/Д",((INDIRECT(CONCATENATE("'2018-10 (Д)'!V",TEXT(MATCH($C79,'2018-10 (Д)'!$C$2:$C$100,0)+1,0)))-INDIRECT(CONCATENATE("'2018-09 (Д)'!V",TEXT(MATCH($C79,'2018-09 (Д)'!$C$2:$C$100,0)+1,0))))/INDIRECT(CONCATENATE("'2018-09 (Д)'!V",TEXT(MATCH($C79,'2018-09 (Д)'!$C$2:$C$100,0)+1,0))))*100)</f>
        <v>5.6545593698751286</v>
      </c>
      <c r="GR79" s="9">
        <f ca="1">IF(OR(INDIRECT(CONCATENATE("'2018-11 (Д)'!V",TEXT(MATCH($C79,'2018-11 (Д)'!$C$2:$C$100,0)+1,0)))="Н/Д",INDIRECT(CONCATENATE("'2018-10 (Д)'!V",TEXT(MATCH($C79,'2018-10 (Д)'!$C$2:$C$100,0)+1,0)))="Н/Д",AND(INDIRECT(CONCATENATE("'2018-11 (Д)'!V",TEXT(MATCH($C79,'2018-11 (Д)'!$C$2:$C$100,0)+1,0)))="Н/Д",INDIRECT(CONCATENATE("'2018-10 (Д)'!V",TEXT(MATCH($C79,'2018-10 (Д)'!$C$2:$C$100,0)+1,0))))),"Н/Д",((INDIRECT(CONCATENATE("'2018-11 (Д)'!V",TEXT(MATCH($C79,'2018-11 (Д)'!$C$2:$C$100,0)+1,0)))-INDIRECT(CONCATENATE("'2018-10 (Д)'!V",TEXT(MATCH($C79,'2018-10 (Д)'!$C$2:$C$100,0)+1,0))))/INDIRECT(CONCATENATE("'2018-10 (Д)'!V",TEXT(MATCH($C79,'2018-10 (Д)'!$C$2:$C$100,0)+1,0))))*100)</f>
        <v>-5.2139562238039066</v>
      </c>
      <c r="GS79" s="9">
        <f ca="1">IF(OR(INDIRECT(CONCATENATE("'2018-12 (Д)'!V",TEXT(MATCH($C79,'2018-12 (Д)'!$C$2:$C$100,0)+1,0)))="Н/Д",INDIRECT(CONCATENATE("'2018-11 (Д)'!V",TEXT(MATCH($C79,'2018-11 (Д)'!$C$2:$C$100,0)+1,0)))="Н/Д",AND(INDIRECT(CONCATENATE("'2018-12 (Д)'!V",TEXT(MATCH($C79,'2018-12 (Д)'!$C$2:$C$100,0)+1,0)))="Н/Д",INDIRECT(CONCATENATE("'2018-11 (Д)'!V",TEXT(MATCH($C79,'2018-11 (Д)'!$C$2:$C$100,0)+1,0))))),"Н/Д",((INDIRECT(CONCATENATE("'2018-12 (Д)'!V",TEXT(MATCH($C79,'2018-12 (Д)'!$C$2:$C$100,0)+1,0)))-INDIRECT(CONCATENATE("'2018-11 (Д)'!V",TEXT(MATCH($C79,'2018-11 (Д)'!$C$2:$C$100,0)+1,0))))/INDIRECT(CONCATENATE("'2018-11 (Д)'!V",TEXT(MATCH($C79,'2018-11 (Д)'!$C$2:$C$100,0)+1,0))))*100)</f>
        <v>36.329899183092138</v>
      </c>
      <c r="GT79" s="9"/>
      <c r="GU79" s="9">
        <f ca="1">IF(OR(INDIRECT(CONCATENATE("'2018-03 (Д)'!W",TEXT(MATCH($C79,'2018-03 (Д)'!$C$2:$C$100,0)+1,0)))="Н/Д",INDIRECT(CONCATENATE("'2018-02 (Д)'!W",TEXT(MATCH($C79,'2018-02 (Д)'!$C$2:$C$100,0)+1,0)))="Н/Д",AND(INDIRECT(CONCATENATE("'2018-03 (Д)'!W",TEXT(MATCH($C79,'2018-03 (Д)'!$C$2:$C$100,0)+1,0)))="Н/Д",INDIRECT(CONCATENATE("'2018-02 (Д)'!W",TEXT(MATCH($C79,'2018-02 (Д)'!$C$2:$C$100,0)+1,0))))),"Н/Д",((INDIRECT(CONCATENATE("'2018-03 (Д)'!W",TEXT(MATCH($C79,'2018-03 (Д)'!$C$2:$C$100,0)+1,0)))-INDIRECT(CONCATENATE("'2018-02 (Д)'!W",TEXT(MATCH($C79,'2018-02 (Д)'!$C$2:$C$100,0)+1,0))))/INDIRECT(CONCATENATE("'2018-02 (Д)'!W",TEXT(MATCH($C79,'2018-02 (Д)'!$C$2:$C$100,0)+1,0))))*100)</f>
        <v>21.194669780536941</v>
      </c>
      <c r="GV79" s="9">
        <f ca="1">IF(OR(INDIRECT(CONCATENATE("'2018-04 (Д)'!W",TEXT(MATCH($C79,'2018-04 (Д)'!$C$2:$C$100,0)+1,0)))="Н/Д",INDIRECT(CONCATENATE("'2018-03 (Д)'!W",TEXT(MATCH($C79,'2018-03 (Д)'!$C$2:$C$100,0)+1,0)))="Н/Д",AND(INDIRECT(CONCATENATE("'2018-04 (Д)'!W",TEXT(MATCH($C79,'2018-04 (Д)'!$C$2:$C$100,0)+1,0)))="Н/Д",INDIRECT(CONCATENATE("'2018-03 (Д)'!W",TEXT(MATCH($C79,'2018-03 (Д)'!$C$2:$C$100,0)+1,0))))),"Н/Д",((INDIRECT(CONCATENATE("'2018-04 (Д)'!W",TEXT(MATCH($C79,'2018-04 (Д)'!$C$2:$C$100,0)+1,0)))-INDIRECT(CONCATENATE("'2018-03 (Д)'!W",TEXT(MATCH($C79,'2018-03 (Д)'!$C$2:$C$100,0)+1,0))))/INDIRECT(CONCATENATE("'2018-03 (Д)'!W",TEXT(MATCH($C79,'2018-03 (Д)'!$C$2:$C$100,0)+1,0))))*100)</f>
        <v>80.604678355288897</v>
      </c>
      <c r="GW79" s="9">
        <f ca="1">IF(OR(INDIRECT(CONCATENATE("'2018-05 (Д)'!W",TEXT(MATCH($C79,'2018-05 (Д)'!$C$2:$C$100,0)+1,0)))="Н/Д",INDIRECT(CONCATENATE("'2018-04 (Д)'!W",TEXT(MATCH($C79,'2018-04 (Д)'!$C$2:$C$100,0)+1,0)))="Н/Д",AND(INDIRECT(CONCATENATE("'2018-05 (Д)'!W",TEXT(MATCH($C79,'2018-05 (Д)'!$C$2:$C$100,0)+1,0)))="Н/Д",INDIRECT(CONCATENATE("'2018-04 (Д)'!W",TEXT(MATCH($C79,'2018-04 (Д)'!$C$2:$C$100,0)+1,0))))),"Н/Д",((INDIRECT(CONCATENATE("'2018-05 (Д)'!W",TEXT(MATCH($C79,'2018-05 (Д)'!$C$2:$C$100,0)+1,0)))-INDIRECT(CONCATENATE("'2018-04 (Д)'!W",TEXT(MATCH($C79,'2018-04 (Д)'!$C$2:$C$100,0)+1,0))))/INDIRECT(CONCATENATE("'2018-04 (Д)'!W",TEXT(MATCH($C79,'2018-04 (Д)'!$C$2:$C$100,0)+1,0))))*100)</f>
        <v>-6.6350733103739898</v>
      </c>
      <c r="GX79" s="9">
        <f ca="1">IF(OR(INDIRECT(CONCATENATE("'2018-06 (Д)'!W",TEXT(MATCH($C79,'2018-06 (Д)'!$C$2:$C$100,0)+1,0)))="Н/Д",INDIRECT(CONCATENATE("'2018-05 (Д)'!W",TEXT(MATCH($C79,'2018-05 (Д)'!$C$2:$C$100,0)+1,0)))="Н/Д",AND(INDIRECT(CONCATENATE("'2018-06 (Д)'!W",TEXT(MATCH($C79,'2018-06 (Д)'!$C$2:$C$100,0)+1,0)))="Н/Д",INDIRECT(CONCATENATE("'2018-05 (Д)'!W",TEXT(MATCH($C79,'2018-05 (Д)'!$C$2:$C$100,0)+1,0))))),"Н/Д",((INDIRECT(CONCATENATE("'2018-06 (Д)'!W",TEXT(MATCH($C79,'2018-06 (Д)'!$C$2:$C$100,0)+1,0)))-INDIRECT(CONCATENATE("'2018-05 (Д)'!W",TEXT(MATCH($C79,'2018-05 (Д)'!$C$2:$C$100,0)+1,0))))/INDIRECT(CONCATENATE("'2018-05 (Д)'!W",TEXT(MATCH($C79,'2018-05 (Д)'!$C$2:$C$100,0)+1,0))))*100)</f>
        <v>-18.638664573047762</v>
      </c>
      <c r="GY79" s="9">
        <f ca="1">IF(OR(INDIRECT(CONCATENATE("'2018-07 (Д)'!W",TEXT(MATCH($C79,'2018-07 (Д)'!$C$2:$C$100,0)+1,0)))="Н/Д",INDIRECT(CONCATENATE("'2018-06 (Д)'!W",TEXT(MATCH($C79,'2018-06 (Д)'!$C$2:$C$100,0)+1,0)))="Н/Д",AND(INDIRECT(CONCATENATE("'2018-07 (Д)'!W",TEXT(MATCH($C79,'2018-07 (Д)'!$C$2:$C$100,0)+1,0)))="Н/Д",INDIRECT(CONCATENATE("'2018-06 (Д)'!W",TEXT(MATCH($C79,'2018-06 (Д)'!$C$2:$C$100,0)+1,0))))),"Н/Д",((INDIRECT(CONCATENATE("'2018-07 (Д)'!W",TEXT(MATCH($C79,'2018-07 (Д)'!$C$2:$C$100,0)+1,0)))-INDIRECT(CONCATENATE("'2018-06 (Д)'!W",TEXT(MATCH($C79,'2018-06 (Д)'!$C$2:$C$100,0)+1,0))))/INDIRECT(CONCATENATE("'2018-06 (Д)'!W",TEXT(MATCH($C79,'2018-06 (Д)'!$C$2:$C$100,0)+1,0))))*100)</f>
        <v>-15.547684838158087</v>
      </c>
      <c r="GZ79" s="9">
        <f ca="1">IF(OR(INDIRECT(CONCATENATE("'2018-08 (Д)'!W",TEXT(MATCH($C79,'2018-08 (Д)'!$C$2:$C$100,0)+1,0)))="Н/Д",INDIRECT(CONCATENATE("'2018-07 (Д)'!W",TEXT(MATCH($C79,'2018-07 (Д)'!$C$2:$C$100,0)+1,0)))="Н/Д",AND(INDIRECT(CONCATENATE("'2018-08 (Д)'!W",TEXT(MATCH($C79,'2018-08 (Д)'!$C$2:$C$100,0)+1,0)))="Н/Д",INDIRECT(CONCATENATE("'2018-07 (Д)'!W",TEXT(MATCH($C79,'2018-07 (Д)'!$C$2:$C$100,0)+1,0))))),"Н/Д",((INDIRECT(CONCATENATE("'2018-08 (Д)'!W",TEXT(MATCH($C79,'2018-08 (Д)'!$C$2:$C$100,0)+1,0)))-INDIRECT(CONCATENATE("'2018-07 (Д)'!W",TEXT(MATCH($C79,'2018-07 (Д)'!$C$2:$C$100,0)+1,0))))/INDIRECT(CONCATENATE("'2018-07 (Д)'!W",TEXT(MATCH($C79,'2018-07 (Д)'!$C$2:$C$100,0)+1,0))))*100)</f>
        <v>96.521343278298005</v>
      </c>
      <c r="HA79" s="9">
        <f ca="1">IF(OR(INDIRECT(CONCATENATE("'2018-09 (Д)'!W",TEXT(MATCH($C79,'2018-09 (Д)'!$C$2:$C$100,0)+1,0)))="Н/Д",INDIRECT(CONCATENATE("'2018-08 (Д)'!W",TEXT(MATCH($C79,'2018-08 (Д)'!$C$2:$C$100,0)+1,0)))="Н/Д",AND(INDIRECT(CONCATENATE("'2018-09 (Д)'!W",TEXT(MATCH($C79,'2018-09 (Д)'!$C$2:$C$100,0)+1,0)))="Н/Д",INDIRECT(CONCATENATE("'2018-08 (Д)'!W",TEXT(MATCH($C79,'2018-08 (Д)'!$C$2:$C$100,0)+1,0))))),"Н/Д",((INDIRECT(CONCATENATE("'2018-09 (Д)'!W",TEXT(MATCH($C79,'2018-09 (Д)'!$C$2:$C$100,0)+1,0)))-INDIRECT(CONCATENATE("'2018-08 (Д)'!W",TEXT(MATCH($C79,'2018-08 (Д)'!$C$2:$C$100,0)+1,0))))/INDIRECT(CONCATENATE("'2018-08 (Д)'!W",TEXT(MATCH($C79,'2018-08 (Д)'!$C$2:$C$100,0)+1,0))))*100)</f>
        <v>-40.521134817831822</v>
      </c>
      <c r="HB79" s="9">
        <f ca="1">IF(OR(INDIRECT(CONCATENATE("'2018-10 (Д)'!W",TEXT(MATCH($C79,'2018-10 (Д)'!$C$2:$C$100,0)+1,0)))="Н/Д",INDIRECT(CONCATENATE("'2018-09 (Д)'!W",TEXT(MATCH($C79,'2018-09 (Д)'!$C$2:$C$100,0)+1,0)))="Н/Д",AND(INDIRECT(CONCATENATE("'2018-10 (Д)'!W",TEXT(MATCH($C79,'2018-10 (Д)'!$C$2:$C$100,0)+1,0)))="Н/Д",INDIRECT(CONCATENATE("'2018-09 (Д)'!W",TEXT(MATCH($C79,'2018-09 (Д)'!$C$2:$C$100,0)+1,0))))),"Н/Д",((INDIRECT(CONCATENATE("'2018-10 (Д)'!W",TEXT(MATCH($C79,'2018-10 (Д)'!$C$2:$C$100,0)+1,0)))-INDIRECT(CONCATENATE("'2018-09 (Д)'!W",TEXT(MATCH($C79,'2018-09 (Д)'!$C$2:$C$100,0)+1,0))))/INDIRECT(CONCATENATE("'2018-09 (Д)'!W",TEXT(MATCH($C79,'2018-09 (Д)'!$C$2:$C$100,0)+1,0))))*100)</f>
        <v>-14.134216452092829</v>
      </c>
      <c r="HC79" s="9">
        <f ca="1">IF(OR(INDIRECT(CONCATENATE("'2018-11 (Д)'!W",TEXT(MATCH($C79,'2018-11 (Д)'!$C$2:$C$100,0)+1,0)))="Н/Д",INDIRECT(CONCATENATE("'2018-10 (Д)'!W",TEXT(MATCH($C79,'2018-10 (Д)'!$C$2:$C$100,0)+1,0)))="Н/Д",AND(INDIRECT(CONCATENATE("'2018-11 (Д)'!W",TEXT(MATCH($C79,'2018-11 (Д)'!$C$2:$C$100,0)+1,0)))="Н/Д",INDIRECT(CONCATENATE("'2018-10 (Д)'!W",TEXT(MATCH($C79,'2018-10 (Д)'!$C$2:$C$100,0)+1,0))))),"Н/Д",((INDIRECT(CONCATENATE("'2018-11 (Д)'!W",TEXT(MATCH($C79,'2018-11 (Д)'!$C$2:$C$100,0)+1,0)))-INDIRECT(CONCATENATE("'2018-10 (Д)'!W",TEXT(MATCH($C79,'2018-10 (Д)'!$C$2:$C$100,0)+1,0))))/INDIRECT(CONCATENATE("'2018-10 (Д)'!W",TEXT(MATCH($C79,'2018-10 (Д)'!$C$2:$C$100,0)+1,0))))*100)</f>
        <v>81.635012341065888</v>
      </c>
      <c r="HD79" s="9">
        <f ca="1">IF(OR(INDIRECT(CONCATENATE("'2018-12 (Д)'!W",TEXT(MATCH($C79,'2018-12 (Д)'!$C$2:$C$100,0)+1,0)))="Н/Д",INDIRECT(CONCATENATE("'2018-11 (Д)'!W",TEXT(MATCH($C79,'2018-11 (Д)'!$C$2:$C$100,0)+1,0)))="Н/Д",AND(INDIRECT(CONCATENATE("'2018-12 (Д)'!W",TEXT(MATCH($C79,'2018-12 (Д)'!$C$2:$C$100,0)+1,0)))="Н/Д",INDIRECT(CONCATENATE("'2018-11 (Д)'!W",TEXT(MATCH($C79,'2018-11 (Д)'!$C$2:$C$100,0)+1,0))))),"Н/Д",((INDIRECT(CONCATENATE("'2018-12 (Д)'!W",TEXT(MATCH($C79,'2018-12 (Д)'!$C$2:$C$100,0)+1,0)))-INDIRECT(CONCATENATE("'2018-11 (Д)'!W",TEXT(MATCH($C79,'2018-11 (Д)'!$C$2:$C$100,0)+1,0))))/INDIRECT(CONCATENATE("'2018-11 (Д)'!W",TEXT(MATCH($C79,'2018-11 (Д)'!$C$2:$C$100,0)+1,0))))*100)</f>
        <v>-35.936718238083635</v>
      </c>
    </row>
    <row r="80" spans="1:212" x14ac:dyDescent="0.25">
      <c r="A80" s="2" t="s">
        <v>87</v>
      </c>
      <c r="B80" s="2" t="s">
        <v>105</v>
      </c>
      <c r="C80" s="15">
        <v>55000000</v>
      </c>
      <c r="D80" s="9"/>
      <c r="E80" s="9">
        <f ca="1">IF(OR(INDIRECT(CONCATENATE("'2018-03 (Д)'!E",TEXT(MATCH($C80,'2018-03 (Д)'!$C$2:$C$100,0)+1,0)))="Н/Д",INDIRECT(CONCATENATE("'2018-02 (Д)'!E",TEXT(MATCH($C80,'2018-02 (Д)'!$C$2:$C$100,0)+1,0)))="Н/Д",AND(INDIRECT(CONCATENATE("'2018-03 (Д)'!E",TEXT(MATCH($C80,'2018-03 (Д)'!$C$2:$C$100,0)+1,0)))="Н/Д",INDIRECT(CONCATENATE("'2018-02 (Д)'!E",TEXT(MATCH($C80,'2018-02 (Д)'!$C$2:$C$100,0)+1,0))))),"Н/Д",((INDIRECT(CONCATENATE("'2018-03 (Д)'!E",TEXT(MATCH($C80,'2018-03 (Д)'!$C$2:$C$100,0)+1,0)))-INDIRECT(CONCATENATE("'2018-02 (Д)'!E",TEXT(MATCH($C80,'2018-02 (Д)'!$C$2:$C$100,0)+1,0))))/INDIRECT(CONCATENATE("'2018-02 (Д)'!E",TEXT(MATCH($C80,'2018-02 (Д)'!$C$2:$C$100,0)+1,0))))*100)</f>
        <v>17.956468192874436</v>
      </c>
      <c r="F80" s="9">
        <f ca="1">IF(OR(INDIRECT(CONCATENATE("'2018-04 (Д)'!E",TEXT(MATCH($C80,'2018-04 (Д)'!$C$2:$C$100,0)+1,0)))="Н/Д",INDIRECT(CONCATENATE("'2018-03 (Д)'!E",TEXT(MATCH($C80,'2018-03 (Д)'!$C$2:$C$100,0)+1,0)))="Н/Д",AND(INDIRECT(CONCATENATE("'2018-04 (Д)'!E",TEXT(MATCH($C80,'2018-04 (Д)'!$C$2:$C$100,0)+1,0)))="Н/Д",INDIRECT(CONCATENATE("'2018-03 (Д)'!E",TEXT(MATCH($C80,'2018-03 (Д)'!$C$2:$C$100,0)+1,0))))),"Н/Д",((INDIRECT(CONCATENATE("'2018-04 (Д)'!E",TEXT(MATCH($C80,'2018-04 (Д)'!$C$2:$C$100,0)+1,0)))-INDIRECT(CONCATENATE("'2018-03 (Д)'!E",TEXT(MATCH($C80,'2018-03 (Д)'!$C$2:$C$100,0)+1,0))))/INDIRECT(CONCATENATE("'2018-03 (Д)'!E",TEXT(MATCH($C80,'2018-03 (Д)'!$C$2:$C$100,0)+1,0))))*100)</f>
        <v>25.640712032657536</v>
      </c>
      <c r="G80" s="9">
        <f ca="1">IF(OR(INDIRECT(CONCATENATE("'2018-05 (Д)'!E",TEXT(MATCH($C80,'2018-05 (Д)'!$C$2:$C$100,0)+1,0)))="Н/Д",INDIRECT(CONCATENATE("'2018-04 (Д)'!E",TEXT(MATCH($C80,'2018-04 (Д)'!$C$2:$C$100,0)+1,0)))="Н/Д",AND(INDIRECT(CONCATENATE("'2018-05 (Д)'!E",TEXT(MATCH($C80,'2018-05 (Д)'!$C$2:$C$100,0)+1,0)))="Н/Д",INDIRECT(CONCATENATE("'2018-04 (Д)'!E",TEXT(MATCH($C80,'2018-04 (Д)'!$C$2:$C$100,0)+1,0))))),"Н/Д",((INDIRECT(CONCATENATE("'2018-05 (Д)'!E",TEXT(MATCH($C80,'2018-05 (Д)'!$C$2:$C$100,0)+1,0)))-INDIRECT(CONCATENATE("'2018-04 (Д)'!E",TEXT(MATCH($C80,'2018-04 (Д)'!$C$2:$C$100,0)+1,0))))/INDIRECT(CONCATENATE("'2018-04 (Д)'!E",TEXT(MATCH($C80,'2018-04 (Д)'!$C$2:$C$100,0)+1,0))))*100)</f>
        <v>2.9698967062949251</v>
      </c>
      <c r="H80" s="9">
        <f ca="1">IF(OR(INDIRECT(CONCATENATE("'2018-06 (Д)'!E",TEXT(MATCH($C80,'2018-06 (Д)'!$C$2:$C$100,0)+1,0)))="Н/Д",INDIRECT(CONCATENATE("'2018-05 (Д)'!E",TEXT(MATCH($C80,'2018-05 (Д)'!$C$2:$C$100,0)+1,0)))="Н/Д",AND(INDIRECT(CONCATENATE("'2018-06 (Д)'!E",TEXT(MATCH($C80,'2018-06 (Д)'!$C$2:$C$100,0)+1,0)))="Н/Д",INDIRECT(CONCATENATE("'2018-05 (Д)'!E",TEXT(MATCH($C80,'2018-05 (Д)'!$C$2:$C$100,0)+1,0))))),"Н/Д",((INDIRECT(CONCATENATE("'2018-06 (Д)'!E",TEXT(MATCH($C80,'2018-06 (Д)'!$C$2:$C$100,0)+1,0)))-INDIRECT(CONCATENATE("'2018-05 (Д)'!E",TEXT(MATCH($C80,'2018-05 (Д)'!$C$2:$C$100,0)+1,0))))/INDIRECT(CONCATENATE("'2018-05 (Д)'!E",TEXT(MATCH($C80,'2018-05 (Д)'!$C$2:$C$100,0)+1,0))))*100)</f>
        <v>-21.93926910203491</v>
      </c>
      <c r="I80" s="9">
        <f ca="1">IF(OR(INDIRECT(CONCATENATE("'2018-07 (Д)'!E",TEXT(MATCH($C80,'2018-07 (Д)'!$C$2:$C$100,0)+1,0)))="Н/Д",INDIRECT(CONCATENATE("'2018-06 (Д)'!E",TEXT(MATCH($C80,'2018-06 (Д)'!$C$2:$C$100,0)+1,0)))="Н/Д",AND(INDIRECT(CONCATENATE("'2018-07 (Д)'!E",TEXT(MATCH($C80,'2018-07 (Д)'!$C$2:$C$100,0)+1,0)))="Н/Д",INDIRECT(CONCATENATE("'2018-06 (Д)'!E",TEXT(MATCH($C80,'2018-06 (Д)'!$C$2:$C$100,0)+1,0))))),"Н/Д",((INDIRECT(CONCATENATE("'2018-07 (Д)'!E",TEXT(MATCH($C80,'2018-07 (Д)'!$C$2:$C$100,0)+1,0)))-INDIRECT(CONCATENATE("'2018-06 (Д)'!E",TEXT(MATCH($C80,'2018-06 (Д)'!$C$2:$C$100,0)+1,0))))/INDIRECT(CONCATENATE("'2018-06 (Д)'!E",TEXT(MATCH($C80,'2018-06 (Д)'!$C$2:$C$100,0)+1,0))))*100)</f>
        <v>-13.030943264772141</v>
      </c>
      <c r="J80" s="9">
        <f ca="1">IF(OR(INDIRECT(CONCATENATE("'2018-08 (Д)'!E",TEXT(MATCH($C80,'2018-08 (Д)'!$C$2:$C$100,0)+1,0)))="Н/Д",INDIRECT(CONCATENATE("'2018-07 (Д)'!E",TEXT(MATCH($C80,'2018-07 (Д)'!$C$2:$C$100,0)+1,0)))="Н/Д",AND(INDIRECT(CONCATENATE("'2018-08 (Д)'!E",TEXT(MATCH($C80,'2018-08 (Д)'!$C$2:$C$100,0)+1,0)))="Н/Д",INDIRECT(CONCATENATE("'2018-07 (Д)'!E",TEXT(MATCH($C80,'2018-07 (Д)'!$C$2:$C$100,0)+1,0))))),"Н/Д",((INDIRECT(CONCATENATE("'2018-08 (Д)'!E",TEXT(MATCH($C80,'2018-08 (Д)'!$C$2:$C$100,0)+1,0)))-INDIRECT(CONCATENATE("'2018-07 (Д)'!E",TEXT(MATCH($C80,'2018-07 (Д)'!$C$2:$C$100,0)+1,0))))/INDIRECT(CONCATENATE("'2018-07 (Д)'!E",TEXT(MATCH($C80,'2018-07 (Д)'!$C$2:$C$100,0)+1,0))))*100)</f>
        <v>33.740645858658894</v>
      </c>
      <c r="K80" s="9">
        <f ca="1">IF(OR(INDIRECT(CONCATENATE("'2018-09 (Д)'!E",TEXT(MATCH($C80,'2018-09 (Д)'!$C$2:$C$100,0)+1,0)))="Н/Д",INDIRECT(CONCATENATE("'2018-08 (Д)'!E",TEXT(MATCH($C80,'2018-08 (Д)'!$C$2:$C$100,0)+1,0)))="Н/Д",AND(INDIRECT(CONCATENATE("'2018-09 (Д)'!E",TEXT(MATCH($C80,'2018-09 (Д)'!$C$2:$C$100,0)+1,0)))="Н/Д",INDIRECT(CONCATENATE("'2018-08 (Д)'!E",TEXT(MATCH($C80,'2018-08 (Д)'!$C$2:$C$100,0)+1,0))))),"Н/Д",((INDIRECT(CONCATENATE("'2018-09 (Д)'!E",TEXT(MATCH($C80,'2018-09 (Д)'!$C$2:$C$100,0)+1,0)))-INDIRECT(CONCATENATE("'2018-08 (Д)'!E",TEXT(MATCH($C80,'2018-08 (Д)'!$C$2:$C$100,0)+1,0))))/INDIRECT(CONCATENATE("'2018-08 (Д)'!E",TEXT(MATCH($C80,'2018-08 (Д)'!$C$2:$C$100,0)+1,0))))*100)</f>
        <v>-28.944889957847366</v>
      </c>
      <c r="L80" s="9">
        <f ca="1">IF(OR(INDIRECT(CONCATENATE("'2018-10 (Д)'!E",TEXT(MATCH($C80,'2018-10 (Д)'!$C$2:$C$100,0)+1,0)))="Н/Д",INDIRECT(CONCATENATE("'2018-09 (Д)'!E",TEXT(MATCH($C80,'2018-09 (Д)'!$C$2:$C$100,0)+1,0)))="Н/Д",AND(INDIRECT(CONCATENATE("'2018-10 (Д)'!E",TEXT(MATCH($C80,'2018-10 (Д)'!$C$2:$C$100,0)+1,0)))="Н/Д",INDIRECT(CONCATENATE("'2018-09 (Д)'!E",TEXT(MATCH($C80,'2018-09 (Д)'!$C$2:$C$100,0)+1,0))))),"Н/Д",((INDIRECT(CONCATENATE("'2018-10 (Д)'!E",TEXT(MATCH($C80,'2018-10 (Д)'!$C$2:$C$100,0)+1,0)))-INDIRECT(CONCATENATE("'2018-09 (Д)'!E",TEXT(MATCH($C80,'2018-09 (Д)'!$C$2:$C$100,0)+1,0))))/INDIRECT(CONCATENATE("'2018-09 (Д)'!E",TEXT(MATCH($C80,'2018-09 (Д)'!$C$2:$C$100,0)+1,0))))*100)</f>
        <v>27.998949316730283</v>
      </c>
      <c r="M80" s="9">
        <f ca="1">IF(OR(INDIRECT(CONCATENATE("'2018-11 (Д)'!E",TEXT(MATCH($C80,'2018-11 (Д)'!$C$2:$C$100,0)+1,0)))="Н/Д",INDIRECT(CONCATENATE("'2018-10 (Д)'!E",TEXT(MATCH($C80,'2018-10 (Д)'!$C$2:$C$100,0)+1,0)))="Н/Д",AND(INDIRECT(CONCATENATE("'2018-11 (Д)'!E",TEXT(MATCH($C80,'2018-11 (Д)'!$C$2:$C$100,0)+1,0)))="Н/Д",INDIRECT(CONCATENATE("'2018-10 (Д)'!E",TEXT(MATCH($C80,'2018-10 (Д)'!$C$2:$C$100,0)+1,0))))),"Н/Д",((INDIRECT(CONCATENATE("'2018-11 (Д)'!E",TEXT(MATCH($C80,'2018-11 (Д)'!$C$2:$C$100,0)+1,0)))-INDIRECT(CONCATENATE("'2018-10 (Д)'!E",TEXT(MATCH($C80,'2018-10 (Д)'!$C$2:$C$100,0)+1,0))))/INDIRECT(CONCATENATE("'2018-10 (Д)'!E",TEXT(MATCH($C80,'2018-10 (Д)'!$C$2:$C$100,0)+1,0))))*100)</f>
        <v>11.621749114024123</v>
      </c>
      <c r="N80" s="9">
        <f ca="1">IF(OR(INDIRECT(CONCATENATE("'2018-12 (Д)'!E",TEXT(MATCH($C80,'2018-12 (Д)'!$C$2:$C$100,0)+1,0)))="Н/Д",INDIRECT(CONCATENATE("'2018-11 (Д)'!E",TEXT(MATCH($C80,'2018-11 (Д)'!$C$2:$C$100,0)+1,0)))="Н/Д",AND(INDIRECT(CONCATENATE("'2018-12 (Д)'!E",TEXT(MATCH($C80,'2018-12 (Д)'!$C$2:$C$100,0)+1,0)))="Н/Д",INDIRECT(CONCATENATE("'2018-11 (Д)'!E",TEXT(MATCH($C80,'2018-11 (Д)'!$C$2:$C$100,0)+1,0))))),"Н/Д",((INDIRECT(CONCATENATE("'2018-12 (Д)'!E",TEXT(MATCH($C80,'2018-12 (Д)'!$C$2:$C$100,0)+1,0)))-INDIRECT(CONCATENATE("'2018-11 (Д)'!E",TEXT(MATCH($C80,'2018-11 (Д)'!$C$2:$C$100,0)+1,0))))/INDIRECT(CONCATENATE("'2018-11 (Д)'!E",TEXT(MATCH($C80,'2018-11 (Д)'!$C$2:$C$100,0)+1,0))))*100)</f>
        <v>-19.709263473251617</v>
      </c>
      <c r="O80" s="9"/>
      <c r="P80" s="9">
        <f ca="1">IF(OR(INDIRECT(CONCATENATE("'2018-03 (Д)'!F",TEXT(MATCH($C80,'2018-03 (Д)'!$C$2:$C$100,0)+1,0)))="Н/Д",INDIRECT(CONCATENATE("'2018-02 (Д)'!F",TEXT(MATCH($C80,'2018-02 (Д)'!$C$2:$C$100,0)+1,0)))="Н/Д",AND(INDIRECT(CONCATENATE("'2018-03 (Д)'!F",TEXT(MATCH($C80,'2018-03 (Д)'!$C$2:$C$100,0)+1,0)))="Н/Д",INDIRECT(CONCATENATE("'2018-02 (Д)'!F",TEXT(MATCH($C80,'2018-02 (Д)'!$C$2:$C$100,0)+1,0))))),"Н/Д",((INDIRECT(CONCATENATE("'2018-03 (Д)'!F",TEXT(MATCH($C80,'2018-03 (Д)'!$C$2:$C$100,0)+1,0)))-INDIRECT(CONCATENATE("'2018-02 (Д)'!F",TEXT(MATCH($C80,'2018-02 (Д)'!$C$2:$C$100,0)+1,0))))/INDIRECT(CONCATENATE("'2018-02 (Д)'!F",TEXT(MATCH($C80,'2018-02 (Д)'!$C$2:$C$100,0)+1,0))))*100)</f>
        <v>44.305092726960559</v>
      </c>
      <c r="Q80" s="9">
        <f ca="1">IF(OR(INDIRECT(CONCATENATE("'2018-04 (Д)'!F",TEXT(MATCH($C80,'2018-04 (Д)'!$C$2:$C$100,0)+1,0)))="Н/Д",INDIRECT(CONCATENATE("'2018-03 (Д)'!F",TEXT(MATCH($C80,'2018-03 (Д)'!$C$2:$C$100,0)+1,0)))="Н/Д",AND(INDIRECT(CONCATENATE("'2018-04 (Д)'!F",TEXT(MATCH($C80,'2018-04 (Д)'!$C$2:$C$100,0)+1,0)))="Н/Д",INDIRECT(CONCATENATE("'2018-03 (Д)'!F",TEXT(MATCH($C80,'2018-03 (Д)'!$C$2:$C$100,0)+1,0))))),"Н/Д",((INDIRECT(CONCATENATE("'2018-04 (Д)'!F",TEXT(MATCH($C80,'2018-04 (Д)'!$C$2:$C$100,0)+1,0)))-INDIRECT(CONCATENATE("'2018-03 (Д)'!F",TEXT(MATCH($C80,'2018-03 (Д)'!$C$2:$C$100,0)+1,0))))/INDIRECT(CONCATENATE("'2018-03 (Д)'!F",TEXT(MATCH($C80,'2018-03 (Д)'!$C$2:$C$100,0)+1,0))))*100)</f>
        <v>40.380618759889117</v>
      </c>
      <c r="R80" s="9">
        <f ca="1">IF(OR(INDIRECT(CONCATENATE("'2018-05 (Д)'!F",TEXT(MATCH($C80,'2018-05 (Д)'!$C$2:$C$100,0)+1,0)))="Н/Д",INDIRECT(CONCATENATE("'2018-04 (Д)'!F",TEXT(MATCH($C80,'2018-04 (Д)'!$C$2:$C$100,0)+1,0)))="Н/Д",AND(INDIRECT(CONCATENATE("'2018-05 (Д)'!F",TEXT(MATCH($C80,'2018-05 (Д)'!$C$2:$C$100,0)+1,0)))="Н/Д",INDIRECT(CONCATENATE("'2018-04 (Д)'!F",TEXT(MATCH($C80,'2018-04 (Д)'!$C$2:$C$100,0)+1,0))))),"Н/Д",((INDIRECT(CONCATENATE("'2018-05 (Д)'!F",TEXT(MATCH($C80,'2018-05 (Д)'!$C$2:$C$100,0)+1,0)))-INDIRECT(CONCATENATE("'2018-04 (Д)'!F",TEXT(MATCH($C80,'2018-04 (Д)'!$C$2:$C$100,0)+1,0))))/INDIRECT(CONCATENATE("'2018-04 (Д)'!F",TEXT(MATCH($C80,'2018-04 (Д)'!$C$2:$C$100,0)+1,0))))*100)</f>
        <v>3.3566408957032676</v>
      </c>
      <c r="S80" s="9">
        <f ca="1">IF(OR(INDIRECT(CONCATENATE("'2018-06 (Д)'!F",TEXT(MATCH($C80,'2018-06 (Д)'!$C$2:$C$100,0)+1,0)))="Н/Д",INDIRECT(CONCATENATE("'2018-05 (Д)'!F",TEXT(MATCH($C80,'2018-05 (Д)'!$C$2:$C$100,0)+1,0)))="Н/Д",AND(INDIRECT(CONCATENATE("'2018-06 (Д)'!F",TEXT(MATCH($C80,'2018-06 (Д)'!$C$2:$C$100,0)+1,0)))="Н/Д",INDIRECT(CONCATENATE("'2018-05 (Д)'!F",TEXT(MATCH($C80,'2018-05 (Д)'!$C$2:$C$100,0)+1,0))))),"Н/Д",((INDIRECT(CONCATENATE("'2018-06 (Д)'!F",TEXT(MATCH($C80,'2018-06 (Д)'!$C$2:$C$100,0)+1,0)))-INDIRECT(CONCATENATE("'2018-05 (Д)'!F",TEXT(MATCH($C80,'2018-05 (Д)'!$C$2:$C$100,0)+1,0))))/INDIRECT(CONCATENATE("'2018-05 (Д)'!F",TEXT(MATCH($C80,'2018-05 (Д)'!$C$2:$C$100,0)+1,0))))*100)</f>
        <v>-29.072533181279336</v>
      </c>
      <c r="T80" s="9">
        <f ca="1">IF(OR(INDIRECT(CONCATENATE("'2018-07 (Д)'!F",TEXT(MATCH($C80,'2018-07 (Д)'!$C$2:$C$100,0)+1,0)))="Н/Д",INDIRECT(CONCATENATE("'2018-06 (Д)'!F",TEXT(MATCH($C80,'2018-06 (Д)'!$C$2:$C$100,0)+1,0)))="Н/Д",AND(INDIRECT(CONCATENATE("'2018-07 (Д)'!F",TEXT(MATCH($C80,'2018-07 (Д)'!$C$2:$C$100,0)+1,0)))="Н/Д",INDIRECT(CONCATENATE("'2018-06 (Д)'!F",TEXT(MATCH($C80,'2018-06 (Д)'!$C$2:$C$100,0)+1,0))))),"Н/Д",((INDIRECT(CONCATENATE("'2018-07 (Д)'!F",TEXT(MATCH($C80,'2018-07 (Д)'!$C$2:$C$100,0)+1,0)))-INDIRECT(CONCATENATE("'2018-06 (Д)'!F",TEXT(MATCH($C80,'2018-06 (Д)'!$C$2:$C$100,0)+1,0))))/INDIRECT(CONCATENATE("'2018-06 (Д)'!F",TEXT(MATCH($C80,'2018-06 (Д)'!$C$2:$C$100,0)+1,0))))*100)</f>
        <v>-19.469330980953139</v>
      </c>
      <c r="U80" s="9">
        <f ca="1">IF(OR(INDIRECT(CONCATENATE("'2018-08 (Д)'!F",TEXT(MATCH($C80,'2018-08 (Д)'!$C$2:$C$100,0)+1,0)))="Н/Д",INDIRECT(CONCATENATE("'2018-07 (Д)'!F",TEXT(MATCH($C80,'2018-07 (Д)'!$C$2:$C$100,0)+1,0)))="Н/Д",AND(INDIRECT(CONCATENATE("'2018-08 (Д)'!F",TEXT(MATCH($C80,'2018-08 (Д)'!$C$2:$C$100,0)+1,0)))="Н/Д",INDIRECT(CONCATENATE("'2018-07 (Д)'!F",TEXT(MATCH($C80,'2018-07 (Д)'!$C$2:$C$100,0)+1,0))))),"Н/Д",((INDIRECT(CONCATENATE("'2018-08 (Д)'!F",TEXT(MATCH($C80,'2018-08 (Д)'!$C$2:$C$100,0)+1,0)))-INDIRECT(CONCATENATE("'2018-07 (Д)'!F",TEXT(MATCH($C80,'2018-07 (Д)'!$C$2:$C$100,0)+1,0))))/INDIRECT(CONCATENATE("'2018-07 (Д)'!F",TEXT(MATCH($C80,'2018-07 (Д)'!$C$2:$C$100,0)+1,0))))*100)</f>
        <v>53.195590096667864</v>
      </c>
      <c r="V80" s="9">
        <f ca="1">IF(OR(INDIRECT(CONCATENATE("'2018-09 (Д)'!F",TEXT(MATCH($C80,'2018-09 (Д)'!$C$2:$C$100,0)+1,0)))="Н/Д",INDIRECT(CONCATENATE("'2018-08 (Д)'!F",TEXT(MATCH($C80,'2018-08 (Д)'!$C$2:$C$100,0)+1,0)))="Н/Д",AND(INDIRECT(CONCATENATE("'2018-09 (Д)'!F",TEXT(MATCH($C80,'2018-09 (Д)'!$C$2:$C$100,0)+1,0)))="Н/Д",INDIRECT(CONCATENATE("'2018-08 (Д)'!F",TEXT(MATCH($C80,'2018-08 (Д)'!$C$2:$C$100,0)+1,0))))),"Н/Д",((INDIRECT(CONCATENATE("'2018-09 (Д)'!F",TEXT(MATCH($C80,'2018-09 (Д)'!$C$2:$C$100,0)+1,0)))-INDIRECT(CONCATENATE("'2018-08 (Д)'!F",TEXT(MATCH($C80,'2018-08 (Д)'!$C$2:$C$100,0)+1,0))))/INDIRECT(CONCATENATE("'2018-08 (Д)'!F",TEXT(MATCH($C80,'2018-08 (Д)'!$C$2:$C$100,0)+1,0))))*100)</f>
        <v>-39.854631492024382</v>
      </c>
      <c r="W80" s="9">
        <f ca="1">IF(OR(INDIRECT(CONCATENATE("'2018-10 (Д)'!F",TEXT(MATCH($C80,'2018-10 (Д)'!$C$2:$C$100,0)+1,0)))="Н/Д",INDIRECT(CONCATENATE("'2018-09 (Д)'!F",TEXT(MATCH($C80,'2018-09 (Д)'!$C$2:$C$100,0)+1,0)))="Н/Д",AND(INDIRECT(CONCATENATE("'2018-10 (Д)'!F",TEXT(MATCH($C80,'2018-10 (Д)'!$C$2:$C$100,0)+1,0)))="Н/Д",INDIRECT(CONCATENATE("'2018-09 (Д)'!F",TEXT(MATCH($C80,'2018-09 (Д)'!$C$2:$C$100,0)+1,0))))),"Н/Д",((INDIRECT(CONCATENATE("'2018-10 (Д)'!F",TEXT(MATCH($C80,'2018-10 (Д)'!$C$2:$C$100,0)+1,0)))-INDIRECT(CONCATENATE("'2018-09 (Д)'!F",TEXT(MATCH($C80,'2018-09 (Д)'!$C$2:$C$100,0)+1,0))))/INDIRECT(CONCATENATE("'2018-09 (Д)'!F",TEXT(MATCH($C80,'2018-09 (Д)'!$C$2:$C$100,0)+1,0))))*100)</f>
        <v>-19.111254436401754</v>
      </c>
      <c r="X80" s="9">
        <f ca="1">IF(OR(INDIRECT(CONCATENATE("'2018-11 (Д)'!F",TEXT(MATCH($C80,'2018-11 (Д)'!$C$2:$C$100,0)+1,0)))="Н/Д",INDIRECT(CONCATENATE("'2018-10 (Д)'!F",TEXT(MATCH($C80,'2018-10 (Д)'!$C$2:$C$100,0)+1,0)))="Н/Д",AND(INDIRECT(CONCATENATE("'2018-11 (Д)'!F",TEXT(MATCH($C80,'2018-11 (Д)'!$C$2:$C$100,0)+1,0)))="Н/Д",INDIRECT(CONCATENATE("'2018-10 (Д)'!F",TEXT(MATCH($C80,'2018-10 (Д)'!$C$2:$C$100,0)+1,0))))),"Н/Д",((INDIRECT(CONCATENATE("'2018-11 (Д)'!F",TEXT(MATCH($C80,'2018-11 (Д)'!$C$2:$C$100,0)+1,0)))-INDIRECT(CONCATENATE("'2018-10 (Д)'!F",TEXT(MATCH($C80,'2018-10 (Д)'!$C$2:$C$100,0)+1,0))))/INDIRECT(CONCATENATE("'2018-10 (Д)'!F",TEXT(MATCH($C80,'2018-10 (Д)'!$C$2:$C$100,0)+1,0))))*100)</f>
        <v>78.971985769197246</v>
      </c>
      <c r="Y80" s="9">
        <f ca="1">IF(OR(INDIRECT(CONCATENATE("'2018-12 (Д)'!F",TEXT(MATCH($C80,'2018-12 (Д)'!$C$2:$C$100,0)+1,0)))="Н/Д",INDIRECT(CONCATENATE("'2018-11 (Д)'!F",TEXT(MATCH($C80,'2018-11 (Д)'!$C$2:$C$100,0)+1,0)))="Н/Д",AND(INDIRECT(CONCATENATE("'2018-12 (Д)'!F",TEXT(MATCH($C80,'2018-12 (Д)'!$C$2:$C$100,0)+1,0)))="Н/Д",INDIRECT(CONCATENATE("'2018-11 (Д)'!F",TEXT(MATCH($C80,'2018-11 (Д)'!$C$2:$C$100,0)+1,0))))),"Н/Д",((INDIRECT(CONCATENATE("'2018-12 (Д)'!F",TEXT(MATCH($C80,'2018-12 (Д)'!$C$2:$C$100,0)+1,0)))-INDIRECT(CONCATENATE("'2018-11 (Д)'!F",TEXT(MATCH($C80,'2018-11 (Д)'!$C$2:$C$100,0)+1,0))))/INDIRECT(CONCATENATE("'2018-11 (Д)'!F",TEXT(MATCH($C80,'2018-11 (Д)'!$C$2:$C$100,0)+1,0))))*100)</f>
        <v>-31.997618451719106</v>
      </c>
      <c r="Z80" s="9"/>
      <c r="AA80" s="9">
        <f ca="1">IF(OR(INDIRECT(CONCATENATE("'2018-03 (Д)'!G",TEXT(MATCH($C80,'2018-03 (Д)'!$C$2:$C$100,0)+1,0)))="Н/Д",INDIRECT(CONCATENATE("'2018-02 (Д)'!G",TEXT(MATCH($C80,'2018-02 (Д)'!$C$2:$C$100,0)+1,0)))="Н/Д",AND(INDIRECT(CONCATENATE("'2018-03 (Д)'!G",TEXT(MATCH($C80,'2018-03 (Д)'!$C$2:$C$100,0)+1,0)))="Н/Д",INDIRECT(CONCATENATE("'2018-02 (Д)'!G",TEXT(MATCH($C80,'2018-02 (Д)'!$C$2:$C$100,0)+1,0))))),"Н/Д",((INDIRECT(CONCATENATE("'2018-03 (Д)'!G",TEXT(MATCH($C80,'2018-03 (Д)'!$C$2:$C$100,0)+1,0)))-INDIRECT(CONCATENATE("'2018-02 (Д)'!G",TEXT(MATCH($C80,'2018-02 (Д)'!$C$2:$C$100,0)+1,0))))/INDIRECT(CONCATENATE("'2018-02 (Д)'!G",TEXT(MATCH($C80,'2018-02 (Д)'!$C$2:$C$100,0)+1,0))))*100)</f>
        <v>-2.3478057009156035</v>
      </c>
      <c r="AB80" s="9">
        <f ca="1">IF(OR(INDIRECT(CONCATENATE("'2018-04 (Д)'!G",TEXT(MATCH($C80,'2018-04 (Д)'!$C$2:$C$100,0)+1,0)))="Н/Д",INDIRECT(CONCATENATE("'2018-03 (Д)'!G",TEXT(MATCH($C80,'2018-03 (Д)'!$C$2:$C$100,0)+1,0)))="Н/Д",AND(INDIRECT(CONCATENATE("'2018-04 (Д)'!G",TEXT(MATCH($C80,'2018-04 (Д)'!$C$2:$C$100,0)+1,0)))="Н/Д",INDIRECT(CONCATENATE("'2018-03 (Д)'!G",TEXT(MATCH($C80,'2018-03 (Д)'!$C$2:$C$100,0)+1,0))))),"Н/Д",((INDIRECT(CONCATENATE("'2018-04 (Д)'!G",TEXT(MATCH($C80,'2018-04 (Д)'!$C$2:$C$100,0)+1,0)))-INDIRECT(CONCATENATE("'2018-03 (Д)'!G",TEXT(MATCH($C80,'2018-03 (Д)'!$C$2:$C$100,0)+1,0))))/INDIRECT(CONCATENATE("'2018-03 (Д)'!G",TEXT(MATCH($C80,'2018-03 (Д)'!$C$2:$C$100,0)+1,0))))*100)</f>
        <v>553.59486784815135</v>
      </c>
      <c r="AC80" s="9">
        <f ca="1">IF(OR(INDIRECT(CONCATENATE("'2018-05 (Д)'!G",TEXT(MATCH($C80,'2018-05 (Д)'!$C$2:$C$100,0)+1,0)))="Н/Д",INDIRECT(CONCATENATE("'2018-04 (Д)'!G",TEXT(MATCH($C80,'2018-04 (Д)'!$C$2:$C$100,0)+1,0)))="Н/Д",AND(INDIRECT(CONCATENATE("'2018-05 (Д)'!G",TEXT(MATCH($C80,'2018-05 (Д)'!$C$2:$C$100,0)+1,0)))="Н/Д",INDIRECT(CONCATENATE("'2018-04 (Д)'!G",TEXT(MATCH($C80,'2018-04 (Д)'!$C$2:$C$100,0)+1,0))))),"Н/Д",((INDIRECT(CONCATENATE("'2018-05 (Д)'!G",TEXT(MATCH($C80,'2018-05 (Д)'!$C$2:$C$100,0)+1,0)))-INDIRECT(CONCATENATE("'2018-04 (Д)'!G",TEXT(MATCH($C80,'2018-04 (Д)'!$C$2:$C$100,0)+1,0))))/INDIRECT(CONCATENATE("'2018-04 (Д)'!G",TEXT(MATCH($C80,'2018-04 (Д)'!$C$2:$C$100,0)+1,0))))*100)</f>
        <v>41.179358883272556</v>
      </c>
      <c r="AD80" s="9">
        <f ca="1">IF(OR(INDIRECT(CONCATENATE("'2018-06 (Д)'!G",TEXT(MATCH($C80,'2018-06 (Д)'!$C$2:$C$100,0)+1,0)))="Н/Д",INDIRECT(CONCATENATE("'2018-05 (Д)'!G",TEXT(MATCH($C80,'2018-05 (Д)'!$C$2:$C$100,0)+1,0)))="Н/Д",AND(INDIRECT(CONCATENATE("'2018-06 (Д)'!G",TEXT(MATCH($C80,'2018-06 (Д)'!$C$2:$C$100,0)+1,0)))="Н/Д",INDIRECT(CONCATENATE("'2018-05 (Д)'!G",TEXT(MATCH($C80,'2018-05 (Д)'!$C$2:$C$100,0)+1,0))))),"Н/Д",((INDIRECT(CONCATENATE("'2018-06 (Д)'!G",TEXT(MATCH($C80,'2018-06 (Д)'!$C$2:$C$100,0)+1,0)))-INDIRECT(CONCATENATE("'2018-05 (Д)'!G",TEXT(MATCH($C80,'2018-05 (Д)'!$C$2:$C$100,0)+1,0))))/INDIRECT(CONCATENATE("'2018-05 (Д)'!G",TEXT(MATCH($C80,'2018-05 (Д)'!$C$2:$C$100,0)+1,0))))*100)</f>
        <v>-7.6733873608189143</v>
      </c>
      <c r="AE80" s="9">
        <f ca="1">IF(OR(INDIRECT(CONCATENATE("'2018-07 (Д)'!G",TEXT(MATCH($C80,'2018-07 (Д)'!$C$2:$C$100,0)+1,0)))="Н/Д",INDIRECT(CONCATENATE("'2018-06 (Д)'!G",TEXT(MATCH($C80,'2018-06 (Д)'!$C$2:$C$100,0)+1,0)))="Н/Д",AND(INDIRECT(CONCATENATE("'2018-07 (Д)'!G",TEXT(MATCH($C80,'2018-07 (Д)'!$C$2:$C$100,0)+1,0)))="Н/Д",INDIRECT(CONCATENATE("'2018-06 (Д)'!G",TEXT(MATCH($C80,'2018-06 (Д)'!$C$2:$C$100,0)+1,0))))),"Н/Д",((INDIRECT(CONCATENATE("'2018-07 (Д)'!G",TEXT(MATCH($C80,'2018-07 (Д)'!$C$2:$C$100,0)+1,0)))-INDIRECT(CONCATENATE("'2018-06 (Д)'!G",TEXT(MATCH($C80,'2018-06 (Д)'!$C$2:$C$100,0)+1,0))))/INDIRECT(CONCATENATE("'2018-06 (Д)'!G",TEXT(MATCH($C80,'2018-06 (Д)'!$C$2:$C$100,0)+1,0))))*100)</f>
        <v>-80.048552335901604</v>
      </c>
      <c r="AF80" s="9">
        <f ca="1">IF(OR(INDIRECT(CONCATENATE("'2018-08 (Д)'!G",TEXT(MATCH($C80,'2018-08 (Д)'!$C$2:$C$100,0)+1,0)))="Н/Д",INDIRECT(CONCATENATE("'2018-07 (Д)'!G",TEXT(MATCH($C80,'2018-07 (Д)'!$C$2:$C$100,0)+1,0)))="Н/Д",AND(INDIRECT(CONCATENATE("'2018-08 (Д)'!G",TEXT(MATCH($C80,'2018-08 (Д)'!$C$2:$C$100,0)+1,0)))="Н/Д",INDIRECT(CONCATENATE("'2018-07 (Д)'!G",TEXT(MATCH($C80,'2018-07 (Д)'!$C$2:$C$100,0)+1,0))))),"Н/Д",((INDIRECT(CONCATENATE("'2018-08 (Д)'!G",TEXT(MATCH($C80,'2018-08 (Д)'!$C$2:$C$100,0)+1,0)))-INDIRECT(CONCATENATE("'2018-07 (Д)'!G",TEXT(MATCH($C80,'2018-07 (Д)'!$C$2:$C$100,0)+1,0))))/INDIRECT(CONCATENATE("'2018-07 (Д)'!G",TEXT(MATCH($C80,'2018-07 (Д)'!$C$2:$C$100,0)+1,0))))*100)</f>
        <v>153.97039476083921</v>
      </c>
      <c r="AG80" s="9">
        <f ca="1">IF(OR(INDIRECT(CONCATENATE("'2018-09 (Д)'!G",TEXT(MATCH($C80,'2018-09 (Д)'!$C$2:$C$100,0)+1,0)))="Н/Д",INDIRECT(CONCATENATE("'2018-08 (Д)'!G",TEXT(MATCH($C80,'2018-08 (Д)'!$C$2:$C$100,0)+1,0)))="Н/Д",AND(INDIRECT(CONCATENATE("'2018-09 (Д)'!G",TEXT(MATCH($C80,'2018-09 (Д)'!$C$2:$C$100,0)+1,0)))="Н/Д",INDIRECT(CONCATENATE("'2018-08 (Д)'!G",TEXT(MATCH($C80,'2018-08 (Д)'!$C$2:$C$100,0)+1,0))))),"Н/Д",((INDIRECT(CONCATENATE("'2018-09 (Д)'!G",TEXT(MATCH($C80,'2018-09 (Д)'!$C$2:$C$100,0)+1,0)))-INDIRECT(CONCATENATE("'2018-08 (Д)'!G",TEXT(MATCH($C80,'2018-08 (Д)'!$C$2:$C$100,0)+1,0))))/INDIRECT(CONCATENATE("'2018-08 (Д)'!G",TEXT(MATCH($C80,'2018-08 (Д)'!$C$2:$C$100,0)+1,0))))*100)</f>
        <v>-46.584644246946347</v>
      </c>
      <c r="AH80" s="9">
        <f ca="1">IF(OR(INDIRECT(CONCATENATE("'2018-10 (Д)'!G",TEXT(MATCH($C80,'2018-10 (Д)'!$C$2:$C$100,0)+1,0)))="Н/Д",INDIRECT(CONCATENATE("'2018-09 (Д)'!G",TEXT(MATCH($C80,'2018-09 (Д)'!$C$2:$C$100,0)+1,0)))="Н/Д",AND(INDIRECT(CONCATENATE("'2018-10 (Д)'!G",TEXT(MATCH($C80,'2018-10 (Д)'!$C$2:$C$100,0)+1,0)))="Н/Д",INDIRECT(CONCATENATE("'2018-09 (Д)'!G",TEXT(MATCH($C80,'2018-09 (Д)'!$C$2:$C$100,0)+1,0))))),"Н/Д",((INDIRECT(CONCATENATE("'2018-10 (Д)'!G",TEXT(MATCH($C80,'2018-10 (Д)'!$C$2:$C$100,0)+1,0)))-INDIRECT(CONCATENATE("'2018-09 (Д)'!G",TEXT(MATCH($C80,'2018-09 (Д)'!$C$2:$C$100,0)+1,0))))/INDIRECT(CONCATENATE("'2018-09 (Д)'!G",TEXT(MATCH($C80,'2018-09 (Д)'!$C$2:$C$100,0)+1,0))))*100)</f>
        <v>-88.13140149003344</v>
      </c>
      <c r="AI80" s="9">
        <f ca="1">IF(OR(INDIRECT(CONCATENATE("'2018-11 (Д)'!G",TEXT(MATCH($C80,'2018-11 (Д)'!$C$2:$C$100,0)+1,0)))="Н/Д",INDIRECT(CONCATENATE("'2018-10 (Д)'!G",TEXT(MATCH($C80,'2018-10 (Д)'!$C$2:$C$100,0)+1,0)))="Н/Д",AND(INDIRECT(CONCATENATE("'2018-11 (Д)'!G",TEXT(MATCH($C80,'2018-11 (Д)'!$C$2:$C$100,0)+1,0)))="Н/Д",INDIRECT(CONCATENATE("'2018-10 (Д)'!G",TEXT(MATCH($C80,'2018-10 (Д)'!$C$2:$C$100,0)+1,0))))),"Н/Д",((INDIRECT(CONCATENATE("'2018-11 (Д)'!G",TEXT(MATCH($C80,'2018-11 (Д)'!$C$2:$C$100,0)+1,0)))-INDIRECT(CONCATENATE("'2018-10 (Д)'!G",TEXT(MATCH($C80,'2018-10 (Д)'!$C$2:$C$100,0)+1,0))))/INDIRECT(CONCATENATE("'2018-10 (Д)'!G",TEXT(MATCH($C80,'2018-10 (Д)'!$C$2:$C$100,0)+1,0))))*100)</f>
        <v>371.21517250717937</v>
      </c>
      <c r="AJ80" s="9">
        <f ca="1">IF(OR(INDIRECT(CONCATENATE("'2018-12 (Д)'!G",TEXT(MATCH($C80,'2018-12 (Д)'!$C$2:$C$100,0)+1,0)))="Н/Д",INDIRECT(CONCATENATE("'2018-11 (Д)'!G",TEXT(MATCH($C80,'2018-11 (Д)'!$C$2:$C$100,0)+1,0)))="Н/Д",AND(INDIRECT(CONCATENATE("'2018-12 (Д)'!G",TEXT(MATCH($C80,'2018-12 (Д)'!$C$2:$C$100,0)+1,0)))="Н/Д",INDIRECT(CONCATENATE("'2018-11 (Д)'!G",TEXT(MATCH($C80,'2018-11 (Д)'!$C$2:$C$100,0)+1,0))))),"Н/Д",((INDIRECT(CONCATENATE("'2018-12 (Д)'!G",TEXT(MATCH($C80,'2018-12 (Д)'!$C$2:$C$100,0)+1,0)))-INDIRECT(CONCATENATE("'2018-11 (Д)'!G",TEXT(MATCH($C80,'2018-11 (Д)'!$C$2:$C$100,0)+1,0))))/INDIRECT(CONCATENATE("'2018-11 (Д)'!G",TEXT(MATCH($C80,'2018-11 (Д)'!$C$2:$C$100,0)+1,0))))*100)</f>
        <v>-37.434810003033355</v>
      </c>
      <c r="AK80" s="9"/>
      <c r="AL80" s="9">
        <f ca="1">IF(OR(INDIRECT(CONCATENATE("'2018-03 (Д)'!H",TEXT(MATCH($C80,'2018-03 (Д)'!$C$2:$C$100,0)+1,0)))="Н/Д",INDIRECT(CONCATENATE("'2018-02 (Д)'!H",TEXT(MATCH($C80,'2018-02 (Д)'!$C$2:$C$100,0)+1,0)))="Н/Д",AND(INDIRECT(CONCATENATE("'2018-03 (Д)'!H",TEXT(MATCH($C80,'2018-03 (Д)'!$C$2:$C$100,0)+1,0)))="Н/Д",INDIRECT(CONCATENATE("'2018-02 (Д)'!H",TEXT(MATCH($C80,'2018-02 (Д)'!$C$2:$C$100,0)+1,0))))),"Н/Д",((INDIRECT(CONCATENATE("'2018-03 (Д)'!H",TEXT(MATCH($C80,'2018-03 (Д)'!$C$2:$C$100,0)+1,0)))-INDIRECT(CONCATENATE("'2018-02 (Д)'!H",TEXT(MATCH($C80,'2018-02 (Д)'!$C$2:$C$100,0)+1,0))))/INDIRECT(CONCATENATE("'2018-02 (Д)'!H",TEXT(MATCH($C80,'2018-02 (Д)'!$C$2:$C$100,0)+1,0))))*100)</f>
        <v>114.05132926373673</v>
      </c>
      <c r="AM80" s="9">
        <f ca="1">IF(OR(INDIRECT(CONCATENATE("'2018-04 (Д)'!H",TEXT(MATCH($C80,'2018-04 (Д)'!$C$2:$C$100,0)+1,0)))="Н/Д",INDIRECT(CONCATENATE("'2018-03 (Д)'!H",TEXT(MATCH($C80,'2018-03 (Д)'!$C$2:$C$100,0)+1,0)))="Н/Д",AND(INDIRECT(CONCATENATE("'2018-04 (Д)'!H",TEXT(MATCH($C80,'2018-04 (Д)'!$C$2:$C$100,0)+1,0)))="Н/Д",INDIRECT(CONCATENATE("'2018-03 (Д)'!H",TEXT(MATCH($C80,'2018-03 (Д)'!$C$2:$C$100,0)+1,0))))),"Н/Д",((INDIRECT(CONCATENATE("'2018-04 (Д)'!H",TEXT(MATCH($C80,'2018-04 (Д)'!$C$2:$C$100,0)+1,0)))-INDIRECT(CONCATENATE("'2018-03 (Д)'!H",TEXT(MATCH($C80,'2018-03 (Д)'!$C$2:$C$100,0)+1,0))))/INDIRECT(CONCATENATE("'2018-03 (Д)'!H",TEXT(MATCH($C80,'2018-03 (Д)'!$C$2:$C$100,0)+1,0))))*100)</f>
        <v>11.008629537212329</v>
      </c>
      <c r="AN80" s="9">
        <f ca="1">IF(OR(INDIRECT(CONCATENATE("'2018-05 (Д)'!H",TEXT(MATCH($C80,'2018-05 (Д)'!$C$2:$C$100,0)+1,0)))="Н/Д",INDIRECT(CONCATENATE("'2018-04 (Д)'!H",TEXT(MATCH($C80,'2018-04 (Д)'!$C$2:$C$100,0)+1,0)))="Н/Д",AND(INDIRECT(CONCATENATE("'2018-05 (Д)'!H",TEXT(MATCH($C80,'2018-05 (Д)'!$C$2:$C$100,0)+1,0)))="Н/Д",INDIRECT(CONCATENATE("'2018-04 (Д)'!H",TEXT(MATCH($C80,'2018-04 (Д)'!$C$2:$C$100,0)+1,0))))),"Н/Д",((INDIRECT(CONCATENATE("'2018-05 (Д)'!H",TEXT(MATCH($C80,'2018-05 (Д)'!$C$2:$C$100,0)+1,0)))-INDIRECT(CONCATENATE("'2018-04 (Д)'!H",TEXT(MATCH($C80,'2018-04 (Д)'!$C$2:$C$100,0)+1,0))))/INDIRECT(CONCATENATE("'2018-04 (Д)'!H",TEXT(MATCH($C80,'2018-04 (Д)'!$C$2:$C$100,0)+1,0))))*100)</f>
        <v>8.2166796496913168</v>
      </c>
      <c r="AO80" s="9">
        <f ca="1">IF(OR(INDIRECT(CONCATENATE("'2018-06 (Д)'!H",TEXT(MATCH($C80,'2018-06 (Д)'!$C$2:$C$100,0)+1,0)))="Н/Д",INDIRECT(CONCATENATE("'2018-05 (Д)'!H",TEXT(MATCH($C80,'2018-05 (Д)'!$C$2:$C$100,0)+1,0)))="Н/Д",AND(INDIRECT(CONCATENATE("'2018-06 (Д)'!H",TEXT(MATCH($C80,'2018-06 (Д)'!$C$2:$C$100,0)+1,0)))="Н/Д",INDIRECT(CONCATENATE("'2018-05 (Д)'!H",TEXT(MATCH($C80,'2018-05 (Д)'!$C$2:$C$100,0)+1,0))))),"Н/Д",((INDIRECT(CONCATENATE("'2018-06 (Д)'!H",TEXT(MATCH($C80,'2018-06 (Д)'!$C$2:$C$100,0)+1,0)))-INDIRECT(CONCATENATE("'2018-05 (Д)'!H",TEXT(MATCH($C80,'2018-05 (Д)'!$C$2:$C$100,0)+1,0))))/INDIRECT(CONCATENATE("'2018-05 (Д)'!H",TEXT(MATCH($C80,'2018-05 (Д)'!$C$2:$C$100,0)+1,0))))*100)</f>
        <v>-5.6097401208678104</v>
      </c>
      <c r="AP80" s="9">
        <f ca="1">IF(OR(INDIRECT(CONCATENATE("'2018-07 (Д)'!H",TEXT(MATCH($C80,'2018-07 (Д)'!$C$2:$C$100,0)+1,0)))="Н/Д",INDIRECT(CONCATENATE("'2018-06 (Д)'!H",TEXT(MATCH($C80,'2018-06 (Д)'!$C$2:$C$100,0)+1,0)))="Н/Д",AND(INDIRECT(CONCATENATE("'2018-07 (Д)'!H",TEXT(MATCH($C80,'2018-07 (Д)'!$C$2:$C$100,0)+1,0)))="Н/Д",INDIRECT(CONCATENATE("'2018-06 (Д)'!H",TEXT(MATCH($C80,'2018-06 (Д)'!$C$2:$C$100,0)+1,0))))),"Н/Д",((INDIRECT(CONCATENATE("'2018-07 (Д)'!H",TEXT(MATCH($C80,'2018-07 (Д)'!$C$2:$C$100,0)+1,0)))-INDIRECT(CONCATENATE("'2018-06 (Д)'!H",TEXT(MATCH($C80,'2018-06 (Д)'!$C$2:$C$100,0)+1,0))))/INDIRECT(CONCATENATE("'2018-06 (Д)'!H",TEXT(MATCH($C80,'2018-06 (Д)'!$C$2:$C$100,0)+1,0))))*100)</f>
        <v>7.4801234633730322</v>
      </c>
      <c r="AQ80" s="9">
        <f ca="1">IF(OR(INDIRECT(CONCATENATE("'2018-08 (Д)'!H",TEXT(MATCH($C80,'2018-08 (Д)'!$C$2:$C$100,0)+1,0)))="Н/Д",INDIRECT(CONCATENATE("'2018-07 (Д)'!H",TEXT(MATCH($C80,'2018-07 (Д)'!$C$2:$C$100,0)+1,0)))="Н/Д",AND(INDIRECT(CONCATENATE("'2018-08 (Д)'!H",TEXT(MATCH($C80,'2018-08 (Д)'!$C$2:$C$100,0)+1,0)))="Н/Д",INDIRECT(CONCATENATE("'2018-07 (Д)'!H",TEXT(MATCH($C80,'2018-07 (Д)'!$C$2:$C$100,0)+1,0))))),"Н/Д",((INDIRECT(CONCATENATE("'2018-08 (Д)'!H",TEXT(MATCH($C80,'2018-08 (Д)'!$C$2:$C$100,0)+1,0)))-INDIRECT(CONCATENATE("'2018-07 (Д)'!H",TEXT(MATCH($C80,'2018-07 (Д)'!$C$2:$C$100,0)+1,0))))/INDIRECT(CONCATENATE("'2018-07 (Д)'!H",TEXT(MATCH($C80,'2018-07 (Д)'!$C$2:$C$100,0)+1,0))))*100)</f>
        <v>-4.3114746482354285</v>
      </c>
      <c r="AR80" s="9">
        <f ca="1">IF(OR(INDIRECT(CONCATENATE("'2018-09 (Д)'!H",TEXT(MATCH($C80,'2018-09 (Д)'!$C$2:$C$100,0)+1,0)))="Н/Д",INDIRECT(CONCATENATE("'2018-08 (Д)'!H",TEXT(MATCH($C80,'2018-08 (Д)'!$C$2:$C$100,0)+1,0)))="Н/Д",AND(INDIRECT(CONCATENATE("'2018-09 (Д)'!H",TEXT(MATCH($C80,'2018-09 (Д)'!$C$2:$C$100,0)+1,0)))="Н/Д",INDIRECT(CONCATENATE("'2018-08 (Д)'!H",TEXT(MATCH($C80,'2018-08 (Д)'!$C$2:$C$100,0)+1,0))))),"Н/Д",((INDIRECT(CONCATENATE("'2018-09 (Д)'!H",TEXT(MATCH($C80,'2018-09 (Д)'!$C$2:$C$100,0)+1,0)))-INDIRECT(CONCATENATE("'2018-08 (Д)'!H",TEXT(MATCH($C80,'2018-08 (Д)'!$C$2:$C$100,0)+1,0))))/INDIRECT(CONCATENATE("'2018-08 (Д)'!H",TEXT(MATCH($C80,'2018-08 (Д)'!$C$2:$C$100,0)+1,0))))*100)</f>
        <v>-16.738934297230976</v>
      </c>
      <c r="AS80" s="9">
        <f ca="1">IF(OR(INDIRECT(CONCATENATE("'2018-10 (Д)'!H",TEXT(MATCH($C80,'2018-10 (Д)'!$C$2:$C$100,0)+1,0)))="Н/Д",INDIRECT(CONCATENATE("'2018-09 (Д)'!H",TEXT(MATCH($C80,'2018-09 (Д)'!$C$2:$C$100,0)+1,0)))="Н/Д",AND(INDIRECT(CONCATENATE("'2018-10 (Д)'!H",TEXT(MATCH($C80,'2018-10 (Д)'!$C$2:$C$100,0)+1,0)))="Н/Д",INDIRECT(CONCATENATE("'2018-09 (Д)'!H",TEXT(MATCH($C80,'2018-09 (Д)'!$C$2:$C$100,0)+1,0))))),"Н/Д",((INDIRECT(CONCATENATE("'2018-10 (Д)'!H",TEXT(MATCH($C80,'2018-10 (Д)'!$C$2:$C$100,0)+1,0)))-INDIRECT(CONCATENATE("'2018-09 (Д)'!H",TEXT(MATCH($C80,'2018-09 (Д)'!$C$2:$C$100,0)+1,0))))/INDIRECT(CONCATENATE("'2018-09 (Д)'!H",TEXT(MATCH($C80,'2018-09 (Д)'!$C$2:$C$100,0)+1,0))))*100)</f>
        <v>-15.306913119022173</v>
      </c>
      <c r="AT80" s="9">
        <f ca="1">IF(OR(INDIRECT(CONCATENATE("'2018-11 (Д)'!H",TEXT(MATCH($C80,'2018-11 (Д)'!$C$2:$C$100,0)+1,0)))="Н/Д",INDIRECT(CONCATENATE("'2018-10 (Д)'!H",TEXT(MATCH($C80,'2018-10 (Д)'!$C$2:$C$100,0)+1,0)))="Н/Д",AND(INDIRECT(CONCATENATE("'2018-11 (Д)'!H",TEXT(MATCH($C80,'2018-11 (Д)'!$C$2:$C$100,0)+1,0)))="Н/Д",INDIRECT(CONCATENATE("'2018-10 (Д)'!H",TEXT(MATCH($C80,'2018-10 (Д)'!$C$2:$C$100,0)+1,0))))),"Н/Д",((INDIRECT(CONCATENATE("'2018-11 (Д)'!H",TEXT(MATCH($C80,'2018-11 (Д)'!$C$2:$C$100,0)+1,0)))-INDIRECT(CONCATENATE("'2018-10 (Д)'!H",TEXT(MATCH($C80,'2018-10 (Д)'!$C$2:$C$100,0)+1,0))))/INDIRECT(CONCATENATE("'2018-10 (Д)'!H",TEXT(MATCH($C80,'2018-10 (Д)'!$C$2:$C$100,0)+1,0))))*100)</f>
        <v>21.457132768911244</v>
      </c>
      <c r="AU80" s="9">
        <f ca="1">IF(OR(INDIRECT(CONCATENATE("'2018-12 (Д)'!H",TEXT(MATCH($C80,'2018-12 (Д)'!$C$2:$C$100,0)+1,0)))="Н/Д",INDIRECT(CONCATENATE("'2018-11 (Д)'!H",TEXT(MATCH($C80,'2018-11 (Д)'!$C$2:$C$100,0)+1,0)))="Н/Д",AND(INDIRECT(CONCATENATE("'2018-12 (Д)'!H",TEXT(MATCH($C80,'2018-12 (Д)'!$C$2:$C$100,0)+1,0)))="Н/Д",INDIRECT(CONCATENATE("'2018-11 (Д)'!H",TEXT(MATCH($C80,'2018-11 (Д)'!$C$2:$C$100,0)+1,0))))),"Н/Д",((INDIRECT(CONCATENATE("'2018-12 (Д)'!H",TEXT(MATCH($C80,'2018-12 (Д)'!$C$2:$C$100,0)+1,0)))-INDIRECT(CONCATENATE("'2018-11 (Д)'!H",TEXT(MATCH($C80,'2018-11 (Д)'!$C$2:$C$100,0)+1,0))))/INDIRECT(CONCATENATE("'2018-11 (Д)'!H",TEXT(MATCH($C80,'2018-11 (Д)'!$C$2:$C$100,0)+1,0))))*100)</f>
        <v>0.79168189236228459</v>
      </c>
      <c r="AV80" s="9"/>
      <c r="AW80" s="9">
        <f ca="1">IF(OR(INDIRECT(CONCATENATE("'2018-03 (Д)'!I",TEXT(MATCH($C80,'2018-03 (Д)'!$C$2:$C$100,0)+1,0)))="Н/Д",INDIRECT(CONCATENATE("'2018-02 (Д)'!I",TEXT(MATCH($C80,'2018-02 (Д)'!$C$2:$C$100,0)+1,0)))="Н/Д",AND(INDIRECT(CONCATENATE("'2018-03 (Д)'!I",TEXT(MATCH($C80,'2018-03 (Д)'!$C$2:$C$100,0)+1,0)))="Н/Д",INDIRECT(CONCATENATE("'2018-02 (Д)'!I",TEXT(MATCH($C80,'2018-02 (Д)'!$C$2:$C$100,0)+1,0))))),"Н/Д",((INDIRECT(CONCATENATE("'2018-03 (Д)'!I",TEXT(MATCH($C80,'2018-03 (Д)'!$C$2:$C$100,0)+1,0)))-INDIRECT(CONCATENATE("'2018-02 (Д)'!I",TEXT(MATCH($C80,'2018-02 (Д)'!$C$2:$C$100,0)+1,0))))/INDIRECT(CONCATENATE("'2018-02 (Д)'!I",TEXT(MATCH($C80,'2018-02 (Д)'!$C$2:$C$100,0)+1,0))))*100)</f>
        <v>-0.8908231214825707</v>
      </c>
      <c r="AX80" s="9">
        <f ca="1">IF(OR(INDIRECT(CONCATENATE("'2018-04 (Д)'!I",TEXT(MATCH($C80,'2018-04 (Д)'!$C$2:$C$100,0)+1,0)))="Н/Д",INDIRECT(CONCATENATE("'2018-03 (Д)'!I",TEXT(MATCH($C80,'2018-03 (Д)'!$C$2:$C$100,0)+1,0)))="Н/Д",AND(INDIRECT(CONCATENATE("'2018-04 (Д)'!I",TEXT(MATCH($C80,'2018-04 (Д)'!$C$2:$C$100,0)+1,0)))="Н/Д",INDIRECT(CONCATENATE("'2018-03 (Д)'!I",TEXT(MATCH($C80,'2018-03 (Д)'!$C$2:$C$100,0)+1,0))))),"Н/Д",((INDIRECT(CONCATENATE("'2018-04 (Д)'!I",TEXT(MATCH($C80,'2018-04 (Д)'!$C$2:$C$100,0)+1,0)))-INDIRECT(CONCATENATE("'2018-03 (Д)'!I",TEXT(MATCH($C80,'2018-03 (Д)'!$C$2:$C$100,0)+1,0))))/INDIRECT(CONCATENATE("'2018-03 (Д)'!I",TEXT(MATCH($C80,'2018-03 (Д)'!$C$2:$C$100,0)+1,0))))*100)</f>
        <v>-3.197259043311794</v>
      </c>
      <c r="AY80" s="9">
        <f ca="1">IF(OR(INDIRECT(CONCATENATE("'2018-05 (Д)'!I",TEXT(MATCH($C80,'2018-05 (Д)'!$C$2:$C$100,0)+1,0)))="Н/Д",INDIRECT(CONCATENATE("'2018-04 (Д)'!I",TEXT(MATCH($C80,'2018-04 (Д)'!$C$2:$C$100,0)+1,0)))="Н/Д",AND(INDIRECT(CONCATENATE("'2018-05 (Д)'!I",TEXT(MATCH($C80,'2018-05 (Д)'!$C$2:$C$100,0)+1,0)))="Н/Д",INDIRECT(CONCATENATE("'2018-04 (Д)'!I",TEXT(MATCH($C80,'2018-04 (Д)'!$C$2:$C$100,0)+1,0))))),"Н/Д",((INDIRECT(CONCATENATE("'2018-05 (Д)'!I",TEXT(MATCH($C80,'2018-05 (Д)'!$C$2:$C$100,0)+1,0)))-INDIRECT(CONCATENATE("'2018-04 (Д)'!I",TEXT(MATCH($C80,'2018-04 (Д)'!$C$2:$C$100,0)+1,0))))/INDIRECT(CONCATENATE("'2018-04 (Д)'!I",TEXT(MATCH($C80,'2018-04 (Д)'!$C$2:$C$100,0)+1,0))))*100)</f>
        <v>-64.978761785411592</v>
      </c>
      <c r="AZ80" s="9">
        <f ca="1">IF(OR(INDIRECT(CONCATENATE("'2018-06 (Д)'!I",TEXT(MATCH($C80,'2018-06 (Д)'!$C$2:$C$100,0)+1,0)))="Н/Д",INDIRECT(CONCATENATE("'2018-05 (Д)'!I",TEXT(MATCH($C80,'2018-05 (Д)'!$C$2:$C$100,0)+1,0)))="Н/Д",AND(INDIRECT(CONCATENATE("'2018-06 (Д)'!I",TEXT(MATCH($C80,'2018-06 (Д)'!$C$2:$C$100,0)+1,0)))="Н/Д",INDIRECT(CONCATENATE("'2018-05 (Д)'!I",TEXT(MATCH($C80,'2018-05 (Д)'!$C$2:$C$100,0)+1,0))))),"Н/Д",((INDIRECT(CONCATENATE("'2018-06 (Д)'!I",TEXT(MATCH($C80,'2018-06 (Д)'!$C$2:$C$100,0)+1,0)))-INDIRECT(CONCATENATE("'2018-05 (Д)'!I",TEXT(MATCH($C80,'2018-05 (Д)'!$C$2:$C$100,0)+1,0))))/INDIRECT(CONCATENATE("'2018-05 (Д)'!I",TEXT(MATCH($C80,'2018-05 (Д)'!$C$2:$C$100,0)+1,0))))*100)</f>
        <v>-6.4798578121582793</v>
      </c>
      <c r="BA80" s="9">
        <f ca="1">IF(OR(INDIRECT(CONCATENATE("'2018-07 (Д)'!I",TEXT(MATCH($C80,'2018-07 (Д)'!$C$2:$C$100,0)+1,0)))="Н/Д",INDIRECT(CONCATENATE("'2018-06 (Д)'!I",TEXT(MATCH($C80,'2018-06 (Д)'!$C$2:$C$100,0)+1,0)))="Н/Д",AND(INDIRECT(CONCATENATE("'2018-07 (Д)'!I",TEXT(MATCH($C80,'2018-07 (Д)'!$C$2:$C$100,0)+1,0)))="Н/Д",INDIRECT(CONCATENATE("'2018-06 (Д)'!I",TEXT(MATCH($C80,'2018-06 (Д)'!$C$2:$C$100,0)+1,0))))),"Н/Д",((INDIRECT(CONCATENATE("'2018-07 (Д)'!I",TEXT(MATCH($C80,'2018-07 (Д)'!$C$2:$C$100,0)+1,0)))-INDIRECT(CONCATENATE("'2018-06 (Д)'!I",TEXT(MATCH($C80,'2018-06 (Д)'!$C$2:$C$100,0)+1,0))))/INDIRECT(CONCATENATE("'2018-06 (Д)'!I",TEXT(MATCH($C80,'2018-06 (Д)'!$C$2:$C$100,0)+1,0))))*100)</f>
        <v>-41.208495373115397</v>
      </c>
      <c r="BB80" s="9">
        <f ca="1">IF(OR(INDIRECT(CONCATENATE("'2018-08 (Д)'!I",TEXT(MATCH($C80,'2018-08 (Д)'!$C$2:$C$100,0)+1,0)))="Н/Д",INDIRECT(CONCATENATE("'2018-07 (Д)'!I",TEXT(MATCH($C80,'2018-07 (Д)'!$C$2:$C$100,0)+1,0)))="Н/Д",AND(INDIRECT(CONCATENATE("'2018-08 (Д)'!I",TEXT(MATCH($C80,'2018-08 (Д)'!$C$2:$C$100,0)+1,0)))="Н/Д",INDIRECT(CONCATENATE("'2018-07 (Д)'!I",TEXT(MATCH($C80,'2018-07 (Д)'!$C$2:$C$100,0)+1,0))))),"Н/Д",((INDIRECT(CONCATENATE("'2018-08 (Д)'!I",TEXT(MATCH($C80,'2018-08 (Д)'!$C$2:$C$100,0)+1,0)))-INDIRECT(CONCATENATE("'2018-07 (Д)'!I",TEXT(MATCH($C80,'2018-07 (Д)'!$C$2:$C$100,0)+1,0))))/INDIRECT(CONCATENATE("'2018-07 (Д)'!I",TEXT(MATCH($C80,'2018-07 (Д)'!$C$2:$C$100,0)+1,0))))*100)</f>
        <v>172.81136964731903</v>
      </c>
      <c r="BC80" s="9">
        <f ca="1">IF(OR(INDIRECT(CONCATENATE("'2018-09 (Д)'!I",TEXT(MATCH($C80,'2018-09 (Д)'!$C$2:$C$100,0)+1,0)))="Н/Д",INDIRECT(CONCATENATE("'2018-08 (Д)'!I",TEXT(MATCH($C80,'2018-08 (Д)'!$C$2:$C$100,0)+1,0)))="Н/Д",AND(INDIRECT(CONCATENATE("'2018-09 (Д)'!I",TEXT(MATCH($C80,'2018-09 (Д)'!$C$2:$C$100,0)+1,0)))="Н/Д",INDIRECT(CONCATENATE("'2018-08 (Д)'!I",TEXT(MATCH($C80,'2018-08 (Д)'!$C$2:$C$100,0)+1,0))))),"Н/Д",((INDIRECT(CONCATENATE("'2018-09 (Д)'!I",TEXT(MATCH($C80,'2018-09 (Д)'!$C$2:$C$100,0)+1,0)))-INDIRECT(CONCATENATE("'2018-08 (Д)'!I",TEXT(MATCH($C80,'2018-08 (Д)'!$C$2:$C$100,0)+1,0))))/INDIRECT(CONCATENATE("'2018-08 (Д)'!I",TEXT(MATCH($C80,'2018-08 (Д)'!$C$2:$C$100,0)+1,0))))*100)</f>
        <v>-17.305416292314508</v>
      </c>
      <c r="BD80" s="9">
        <f ca="1">IF(OR(INDIRECT(CONCATENATE("'2018-10 (Д)'!I",TEXT(MATCH($C80,'2018-10 (Д)'!$C$2:$C$100,0)+1,0)))="Н/Д",INDIRECT(CONCATENATE("'2018-09 (Д)'!I",TEXT(MATCH($C80,'2018-09 (Д)'!$C$2:$C$100,0)+1,0)))="Н/Д",AND(INDIRECT(CONCATENATE("'2018-10 (Д)'!I",TEXT(MATCH($C80,'2018-10 (Д)'!$C$2:$C$100,0)+1,0)))="Н/Д",INDIRECT(CONCATENATE("'2018-09 (Д)'!I",TEXT(MATCH($C80,'2018-09 (Д)'!$C$2:$C$100,0)+1,0))))),"Н/Д",((INDIRECT(CONCATENATE("'2018-10 (Д)'!I",TEXT(MATCH($C80,'2018-10 (Д)'!$C$2:$C$100,0)+1,0)))-INDIRECT(CONCATENATE("'2018-09 (Д)'!I",TEXT(MATCH($C80,'2018-09 (Д)'!$C$2:$C$100,0)+1,0))))/INDIRECT(CONCATENATE("'2018-09 (Д)'!I",TEXT(MATCH($C80,'2018-09 (Д)'!$C$2:$C$100,0)+1,0))))*100)</f>
        <v>-4.425082822680991E-2</v>
      </c>
      <c r="BE80" s="9">
        <f ca="1">IF(OR(INDIRECT(CONCATENATE("'2018-11 (Д)'!I",TEXT(MATCH($C80,'2018-11 (Д)'!$C$2:$C$100,0)+1,0)))="Н/Д",INDIRECT(CONCATENATE("'2018-10 (Д)'!I",TEXT(MATCH($C80,'2018-10 (Д)'!$C$2:$C$100,0)+1,0)))="Н/Д",AND(INDIRECT(CONCATENATE("'2018-11 (Д)'!I",TEXT(MATCH($C80,'2018-11 (Д)'!$C$2:$C$100,0)+1,0)))="Н/Д",INDIRECT(CONCATENATE("'2018-10 (Д)'!I",TEXT(MATCH($C80,'2018-10 (Д)'!$C$2:$C$100,0)+1,0))))),"Н/Д",((INDIRECT(CONCATENATE("'2018-11 (Д)'!I",TEXT(MATCH($C80,'2018-11 (Д)'!$C$2:$C$100,0)+1,0)))-INDIRECT(CONCATENATE("'2018-10 (Д)'!I",TEXT(MATCH($C80,'2018-10 (Д)'!$C$2:$C$100,0)+1,0))))/INDIRECT(CONCATENATE("'2018-10 (Д)'!I",TEXT(MATCH($C80,'2018-10 (Д)'!$C$2:$C$100,0)+1,0))))*100)</f>
        <v>3.1095728950392387</v>
      </c>
      <c r="BF80" s="9">
        <f ca="1">IF(OR(INDIRECT(CONCATENATE("'2018-12 (Д)'!I",TEXT(MATCH($C80,'2018-12 (Д)'!$C$2:$C$100,0)+1,0)))="Н/Д",INDIRECT(CONCATENATE("'2018-11 (Д)'!I",TEXT(MATCH($C80,'2018-11 (Д)'!$C$2:$C$100,0)+1,0)))="Н/Д",AND(INDIRECT(CONCATENATE("'2018-12 (Д)'!I",TEXT(MATCH($C80,'2018-12 (Д)'!$C$2:$C$100,0)+1,0)))="Н/Д",INDIRECT(CONCATENATE("'2018-11 (Д)'!I",TEXT(MATCH($C80,'2018-11 (Д)'!$C$2:$C$100,0)+1,0))))),"Н/Д",((INDIRECT(CONCATENATE("'2018-12 (Д)'!I",TEXT(MATCH($C80,'2018-12 (Д)'!$C$2:$C$100,0)+1,0)))-INDIRECT(CONCATENATE("'2018-11 (Д)'!I",TEXT(MATCH($C80,'2018-11 (Д)'!$C$2:$C$100,0)+1,0))))/INDIRECT(CONCATENATE("'2018-11 (Д)'!I",TEXT(MATCH($C80,'2018-11 (Д)'!$C$2:$C$100,0)+1,0))))*100)</f>
        <v>-23.683404714356097</v>
      </c>
      <c r="BG80" s="9"/>
      <c r="BH80" s="9">
        <f ca="1">IF(OR(INDIRECT(CONCATENATE("'2018-03 (Д)'!J",TEXT(MATCH($C80,'2018-03 (Д)'!$C$2:$C$100,0)+1,0)))="Н/Д",INDIRECT(CONCATENATE("'2018-02 (Д)'!J",TEXT(MATCH($C80,'2018-02 (Д)'!$C$2:$C$100,0)+1,0)))="Н/Д",AND(INDIRECT(CONCATENATE("'2018-03 (Д)'!J",TEXT(MATCH($C80,'2018-03 (Д)'!$C$2:$C$100,0)+1,0)))="Н/Д",INDIRECT(CONCATENATE("'2018-02 (Д)'!J",TEXT(MATCH($C80,'2018-02 (Д)'!$C$2:$C$100,0)+1,0))))),"Н/Д",((INDIRECT(CONCATENATE("'2018-03 (Д)'!J",TEXT(MATCH($C80,'2018-03 (Д)'!$C$2:$C$100,0)+1,0)))-INDIRECT(CONCATENATE("'2018-02 (Д)'!J",TEXT(MATCH($C80,'2018-02 (Д)'!$C$2:$C$100,0)+1,0))))/INDIRECT(CONCATENATE("'2018-02 (Д)'!J",TEXT(MATCH($C80,'2018-02 (Д)'!$C$2:$C$100,0)+1,0))))*100)</f>
        <v>69.136554814924281</v>
      </c>
      <c r="BI80" s="9">
        <f ca="1">IF(OR(INDIRECT(CONCATENATE("'2018-04 (Д)'!J",TEXT(MATCH($C80,'2018-04 (Д)'!$C$2:$C$100,0)+1,0)))="Н/Д",INDIRECT(CONCATENATE("'2018-03 (Д)'!J",TEXT(MATCH($C80,'2018-03 (Д)'!$C$2:$C$100,0)+1,0)))="Н/Д",AND(INDIRECT(CONCATENATE("'2018-04 (Д)'!J",TEXT(MATCH($C80,'2018-04 (Д)'!$C$2:$C$100,0)+1,0)))="Н/Д",INDIRECT(CONCATENATE("'2018-03 (Д)'!J",TEXT(MATCH($C80,'2018-03 (Д)'!$C$2:$C$100,0)+1,0))))),"Н/Д",((INDIRECT(CONCATENATE("'2018-04 (Д)'!J",TEXT(MATCH($C80,'2018-04 (Д)'!$C$2:$C$100,0)+1,0)))-INDIRECT(CONCATENATE("'2018-03 (Д)'!J",TEXT(MATCH($C80,'2018-03 (Д)'!$C$2:$C$100,0)+1,0))))/INDIRECT(CONCATENATE("'2018-03 (Д)'!J",TEXT(MATCH($C80,'2018-03 (Д)'!$C$2:$C$100,0)+1,0))))*100)</f>
        <v>-41.849366238544874</v>
      </c>
      <c r="BJ80" s="9">
        <f ca="1">IF(OR(INDIRECT(CONCATENATE("'2018-05 (Д)'!J",TEXT(MATCH($C80,'2018-05 (Д)'!$C$2:$C$100,0)+1,0)))="Н/Д",INDIRECT(CONCATENATE("'2018-04 (Д)'!J",TEXT(MATCH($C80,'2018-04 (Д)'!$C$2:$C$100,0)+1,0)))="Н/Д",AND(INDIRECT(CONCATENATE("'2018-05 (Д)'!J",TEXT(MATCH($C80,'2018-05 (Д)'!$C$2:$C$100,0)+1,0)))="Н/Д",INDIRECT(CONCATENATE("'2018-04 (Д)'!J",TEXT(MATCH($C80,'2018-04 (Д)'!$C$2:$C$100,0)+1,0))))),"Н/Д",((INDIRECT(CONCATENATE("'2018-05 (Д)'!J",TEXT(MATCH($C80,'2018-05 (Д)'!$C$2:$C$100,0)+1,0)))-INDIRECT(CONCATENATE("'2018-04 (Д)'!J",TEXT(MATCH($C80,'2018-04 (Д)'!$C$2:$C$100,0)+1,0))))/INDIRECT(CONCATENATE("'2018-04 (Д)'!J",TEXT(MATCH($C80,'2018-04 (Д)'!$C$2:$C$100,0)+1,0))))*100)</f>
        <v>-74.670354824025381</v>
      </c>
      <c r="BK80" s="9">
        <f ca="1">IF(OR(INDIRECT(CONCATENATE("'2018-06 (Д)'!J",TEXT(MATCH($C80,'2018-06 (Д)'!$C$2:$C$100,0)+1,0)))="Н/Д",INDIRECT(CONCATENATE("'2018-05 (Д)'!J",TEXT(MATCH($C80,'2018-05 (Д)'!$C$2:$C$100,0)+1,0)))="Н/Д",AND(INDIRECT(CONCATENATE("'2018-06 (Д)'!J",TEXT(MATCH($C80,'2018-06 (Д)'!$C$2:$C$100,0)+1,0)))="Н/Д",INDIRECT(CONCATENATE("'2018-05 (Д)'!J",TEXT(MATCH($C80,'2018-05 (Д)'!$C$2:$C$100,0)+1,0))))),"Н/Д",((INDIRECT(CONCATENATE("'2018-06 (Д)'!J",TEXT(MATCH($C80,'2018-06 (Д)'!$C$2:$C$100,0)+1,0)))-INDIRECT(CONCATENATE("'2018-05 (Д)'!J",TEXT(MATCH($C80,'2018-05 (Д)'!$C$2:$C$100,0)+1,0))))/INDIRECT(CONCATENATE("'2018-05 (Д)'!J",TEXT(MATCH($C80,'2018-05 (Д)'!$C$2:$C$100,0)+1,0))))*100)</f>
        <v>74.329221334444313</v>
      </c>
      <c r="BL80" s="9">
        <f ca="1">IF(OR(INDIRECT(CONCATENATE("'2018-07 (Д)'!J",TEXT(MATCH($C80,'2018-07 (Д)'!$C$2:$C$100,0)+1,0)))="Н/Д",INDIRECT(CONCATENATE("'2018-06 (Д)'!J",TEXT(MATCH($C80,'2018-06 (Д)'!$C$2:$C$100,0)+1,0)))="Н/Д",AND(INDIRECT(CONCATENATE("'2018-07 (Д)'!J",TEXT(MATCH($C80,'2018-07 (Д)'!$C$2:$C$100,0)+1,0)))="Н/Д",INDIRECT(CONCATENATE("'2018-06 (Д)'!J",TEXT(MATCH($C80,'2018-06 (Д)'!$C$2:$C$100,0)+1,0))))),"Н/Д",((INDIRECT(CONCATENATE("'2018-07 (Д)'!J",TEXT(MATCH($C80,'2018-07 (Д)'!$C$2:$C$100,0)+1,0)))-INDIRECT(CONCATENATE("'2018-06 (Д)'!J",TEXT(MATCH($C80,'2018-06 (Д)'!$C$2:$C$100,0)+1,0))))/INDIRECT(CONCATENATE("'2018-06 (Д)'!J",TEXT(MATCH($C80,'2018-06 (Д)'!$C$2:$C$100,0)+1,0))))*100)</f>
        <v>-34.304363387633302</v>
      </c>
      <c r="BM80" s="9">
        <f ca="1">IF(OR(INDIRECT(CONCATENATE("'2018-08 (Д)'!J",TEXT(MATCH($C80,'2018-08 (Д)'!$C$2:$C$100,0)+1,0)))="Н/Д",INDIRECT(CONCATENATE("'2018-07 (Д)'!J",TEXT(MATCH($C80,'2018-07 (Д)'!$C$2:$C$100,0)+1,0)))="Н/Д",AND(INDIRECT(CONCATENATE("'2018-08 (Д)'!J",TEXT(MATCH($C80,'2018-08 (Д)'!$C$2:$C$100,0)+1,0)))="Н/Д",INDIRECT(CONCATENATE("'2018-07 (Д)'!J",TEXT(MATCH($C80,'2018-07 (Д)'!$C$2:$C$100,0)+1,0))))),"Н/Д",((INDIRECT(CONCATENATE("'2018-08 (Д)'!J",TEXT(MATCH($C80,'2018-08 (Д)'!$C$2:$C$100,0)+1,0)))-INDIRECT(CONCATENATE("'2018-07 (Д)'!J",TEXT(MATCH($C80,'2018-07 (Д)'!$C$2:$C$100,0)+1,0))))/INDIRECT(CONCATENATE("'2018-07 (Д)'!J",TEXT(MATCH($C80,'2018-07 (Д)'!$C$2:$C$100,0)+1,0))))*100)</f>
        <v>-25.683570173259447</v>
      </c>
      <c r="BN80" s="9">
        <f ca="1">IF(OR(INDIRECT(CONCATENATE("'2018-09 (Д)'!J",TEXT(MATCH($C80,'2018-09 (Д)'!$C$2:$C$100,0)+1,0)))="Н/Д",INDIRECT(CONCATENATE("'2018-08 (Д)'!J",TEXT(MATCH($C80,'2018-08 (Д)'!$C$2:$C$100,0)+1,0)))="Н/Д",AND(INDIRECT(CONCATENATE("'2018-09 (Д)'!J",TEXT(MATCH($C80,'2018-09 (Д)'!$C$2:$C$100,0)+1,0)))="Н/Д",INDIRECT(CONCATENATE("'2018-08 (Д)'!J",TEXT(MATCH($C80,'2018-08 (Д)'!$C$2:$C$100,0)+1,0))))),"Н/Д",((INDIRECT(CONCATENATE("'2018-09 (Д)'!J",TEXT(MATCH($C80,'2018-09 (Д)'!$C$2:$C$100,0)+1,0)))-INDIRECT(CONCATENATE("'2018-08 (Д)'!J",TEXT(MATCH($C80,'2018-08 (Д)'!$C$2:$C$100,0)+1,0))))/INDIRECT(CONCATENATE("'2018-08 (Д)'!J",TEXT(MATCH($C80,'2018-08 (Д)'!$C$2:$C$100,0)+1,0))))*100)</f>
        <v>73.394161473460144</v>
      </c>
      <c r="BO80" s="9">
        <f ca="1">IF(OR(INDIRECT(CONCATENATE("'2018-10 (Д)'!J",TEXT(MATCH($C80,'2018-10 (Д)'!$C$2:$C$100,0)+1,0)))="Н/Д",INDIRECT(CONCATENATE("'2018-09 (Д)'!J",TEXT(MATCH($C80,'2018-09 (Д)'!$C$2:$C$100,0)+1,0)))="Н/Д",AND(INDIRECT(CONCATENATE("'2018-10 (Д)'!J",TEXT(MATCH($C80,'2018-10 (Д)'!$C$2:$C$100,0)+1,0)))="Н/Д",INDIRECT(CONCATENATE("'2018-09 (Д)'!J",TEXT(MATCH($C80,'2018-09 (Д)'!$C$2:$C$100,0)+1,0))))),"Н/Д",((INDIRECT(CONCATENATE("'2018-10 (Д)'!J",TEXT(MATCH($C80,'2018-10 (Д)'!$C$2:$C$100,0)+1,0)))-INDIRECT(CONCATENATE("'2018-09 (Д)'!J",TEXT(MATCH($C80,'2018-09 (Д)'!$C$2:$C$100,0)+1,0))))/INDIRECT(CONCATENATE("'2018-09 (Д)'!J",TEXT(MATCH($C80,'2018-09 (Д)'!$C$2:$C$100,0)+1,0))))*100)</f>
        <v>-32.863466184120533</v>
      </c>
      <c r="BP80" s="9">
        <f ca="1">IF(OR(INDIRECT(CONCATENATE("'2018-11 (Д)'!J",TEXT(MATCH($C80,'2018-11 (Д)'!$C$2:$C$100,0)+1,0)))="Н/Д",INDIRECT(CONCATENATE("'2018-10 (Д)'!J",TEXT(MATCH($C80,'2018-10 (Д)'!$C$2:$C$100,0)+1,0)))="Н/Д",AND(INDIRECT(CONCATENATE("'2018-11 (Д)'!J",TEXT(MATCH($C80,'2018-11 (Д)'!$C$2:$C$100,0)+1,0)))="Н/Д",INDIRECT(CONCATENATE("'2018-10 (Д)'!J",TEXT(MATCH($C80,'2018-10 (Д)'!$C$2:$C$100,0)+1,0))))),"Н/Д",((INDIRECT(CONCATENATE("'2018-11 (Д)'!J",TEXT(MATCH($C80,'2018-11 (Д)'!$C$2:$C$100,0)+1,0)))-INDIRECT(CONCATENATE("'2018-10 (Д)'!J",TEXT(MATCH($C80,'2018-10 (Д)'!$C$2:$C$100,0)+1,0))))/INDIRECT(CONCATENATE("'2018-10 (Д)'!J",TEXT(MATCH($C80,'2018-10 (Д)'!$C$2:$C$100,0)+1,0))))*100)</f>
        <v>-21.591133144020741</v>
      </c>
      <c r="BQ80" s="9">
        <f ca="1">IF(OR(INDIRECT(CONCATENATE("'2018-12 (Д)'!J",TEXT(MATCH($C80,'2018-12 (Д)'!$C$2:$C$100,0)+1,0)))="Н/Д",INDIRECT(CONCATENATE("'2018-11 (Д)'!J",TEXT(MATCH($C80,'2018-11 (Д)'!$C$2:$C$100,0)+1,0)))="Н/Д",AND(INDIRECT(CONCATENATE("'2018-12 (Д)'!J",TEXT(MATCH($C80,'2018-12 (Д)'!$C$2:$C$100,0)+1,0)))="Н/Д",INDIRECT(CONCATENATE("'2018-11 (Д)'!J",TEXT(MATCH($C80,'2018-11 (Д)'!$C$2:$C$100,0)+1,0))))),"Н/Д",((INDIRECT(CONCATENATE("'2018-12 (Д)'!J",TEXT(MATCH($C80,'2018-12 (Д)'!$C$2:$C$100,0)+1,0)))-INDIRECT(CONCATENATE("'2018-11 (Д)'!J",TEXT(MATCH($C80,'2018-11 (Д)'!$C$2:$C$100,0)+1,0))))/INDIRECT(CONCATENATE("'2018-11 (Д)'!J",TEXT(MATCH($C80,'2018-11 (Д)'!$C$2:$C$100,0)+1,0))))*100)</f>
        <v>40.573688027544073</v>
      </c>
      <c r="BR80" s="9"/>
      <c r="BS80" s="9">
        <f ca="1">IF(OR(INDIRECT(CONCATENATE("'2018-03 (Д)'!K",TEXT(MATCH($C80,'2018-03 (Д)'!$C$2:$C$100,0)+1,0)))="Н/Д",INDIRECT(CONCATENATE("'2018-02 (Д)'!K",TEXT(MATCH($C80,'2018-02 (Д)'!$C$2:$C$100,0)+1,0)))="Н/Д",AND(INDIRECT(CONCATENATE("'2018-03 (Д)'!K",TEXT(MATCH($C80,'2018-03 (Д)'!$C$2:$C$100,0)+1,0)))="Н/Д",INDIRECT(CONCATENATE("'2018-02 (Д)'!K",TEXT(MATCH($C80,'2018-02 (Д)'!$C$2:$C$100,0)+1,0))))),"Н/Д",((INDIRECT(CONCATENATE("'2018-03 (Д)'!K",TEXT(MATCH($C80,'2018-03 (Д)'!$C$2:$C$100,0)+1,0)))-INDIRECT(CONCATENATE("'2018-02 (Д)'!K",TEXT(MATCH($C80,'2018-02 (Д)'!$C$2:$C$100,0)+1,0))))/INDIRECT(CONCATENATE("'2018-02 (Д)'!K",TEXT(MATCH($C80,'2018-02 (Д)'!$C$2:$C$100,0)+1,0))))*100)</f>
        <v>-59.743364796841462</v>
      </c>
      <c r="BT80" s="9">
        <f ca="1">IF(OR(INDIRECT(CONCATENATE("'2018-04 (Д)'!K",TEXT(MATCH($C80,'2018-04 (Д)'!$C$2:$C$100,0)+1,0)))="Н/Д",INDIRECT(CONCATENATE("'2018-03 (Д)'!K",TEXT(MATCH($C80,'2018-03 (Д)'!$C$2:$C$100,0)+1,0)))="Н/Д",AND(INDIRECT(CONCATENATE("'2018-04 (Д)'!K",TEXT(MATCH($C80,'2018-04 (Д)'!$C$2:$C$100,0)+1,0)))="Н/Д",INDIRECT(CONCATENATE("'2018-03 (Д)'!K",TEXT(MATCH($C80,'2018-03 (Д)'!$C$2:$C$100,0)+1,0))))),"Н/Д",((INDIRECT(CONCATENATE("'2018-04 (Д)'!K",TEXT(MATCH($C80,'2018-04 (Д)'!$C$2:$C$100,0)+1,0)))-INDIRECT(CONCATENATE("'2018-03 (Д)'!K",TEXT(MATCH($C80,'2018-03 (Д)'!$C$2:$C$100,0)+1,0))))/INDIRECT(CONCATENATE("'2018-03 (Д)'!K",TEXT(MATCH($C80,'2018-03 (Д)'!$C$2:$C$100,0)+1,0))))*100)</f>
        <v>36.768464421460521</v>
      </c>
      <c r="BU80" s="9">
        <f ca="1">IF(OR(INDIRECT(CONCATENATE("'2018-05 (Д)'!K",TEXT(MATCH($C80,'2018-05 (Д)'!$C$2:$C$100,0)+1,0)))="Н/Д",INDIRECT(CONCATENATE("'2018-04 (Д)'!K",TEXT(MATCH($C80,'2018-04 (Д)'!$C$2:$C$100,0)+1,0)))="Н/Д",AND(INDIRECT(CONCATENATE("'2018-05 (Д)'!K",TEXT(MATCH($C80,'2018-05 (Д)'!$C$2:$C$100,0)+1,0)))="Н/Д",INDIRECT(CONCATENATE("'2018-04 (Д)'!K",TEXT(MATCH($C80,'2018-04 (Д)'!$C$2:$C$100,0)+1,0))))),"Н/Д",((INDIRECT(CONCATENATE("'2018-05 (Д)'!K",TEXT(MATCH($C80,'2018-05 (Д)'!$C$2:$C$100,0)+1,0)))-INDIRECT(CONCATENATE("'2018-04 (Д)'!K",TEXT(MATCH($C80,'2018-04 (Д)'!$C$2:$C$100,0)+1,0))))/INDIRECT(CONCATENATE("'2018-04 (Д)'!K",TEXT(MATCH($C80,'2018-04 (Д)'!$C$2:$C$100,0)+1,0))))*100)</f>
        <v>215.19628527893016</v>
      </c>
      <c r="BV80" s="9">
        <f ca="1">IF(OR(INDIRECT(CONCATENATE("'2018-06 (Д)'!K",TEXT(MATCH($C80,'2018-06 (Д)'!$C$2:$C$100,0)+1,0)))="Н/Д",INDIRECT(CONCATENATE("'2018-05 (Д)'!K",TEXT(MATCH($C80,'2018-05 (Д)'!$C$2:$C$100,0)+1,0)))="Н/Д",AND(INDIRECT(CONCATENATE("'2018-06 (Д)'!K",TEXT(MATCH($C80,'2018-06 (Д)'!$C$2:$C$100,0)+1,0)))="Н/Д",INDIRECT(CONCATENATE("'2018-05 (Д)'!K",TEXT(MATCH($C80,'2018-05 (Д)'!$C$2:$C$100,0)+1,0))))),"Н/Д",((INDIRECT(CONCATENATE("'2018-06 (Д)'!K",TEXT(MATCH($C80,'2018-06 (Д)'!$C$2:$C$100,0)+1,0)))-INDIRECT(CONCATENATE("'2018-05 (Д)'!K",TEXT(MATCH($C80,'2018-05 (Д)'!$C$2:$C$100,0)+1,0))))/INDIRECT(CONCATENATE("'2018-05 (Д)'!K",TEXT(MATCH($C80,'2018-05 (Д)'!$C$2:$C$100,0)+1,0))))*100)</f>
        <v>-82.262960734003798</v>
      </c>
      <c r="BW80" s="9">
        <f ca="1">IF(OR(INDIRECT(CONCATENATE("'2018-07 (Д)'!K",TEXT(MATCH($C80,'2018-07 (Д)'!$C$2:$C$100,0)+1,0)))="Н/Д",INDIRECT(CONCATENATE("'2018-06 (Д)'!K",TEXT(MATCH($C80,'2018-06 (Д)'!$C$2:$C$100,0)+1,0)))="Н/Д",AND(INDIRECT(CONCATENATE("'2018-07 (Д)'!K",TEXT(MATCH($C80,'2018-07 (Д)'!$C$2:$C$100,0)+1,0)))="Н/Д",INDIRECT(CONCATENATE("'2018-06 (Д)'!K",TEXT(MATCH($C80,'2018-06 (Д)'!$C$2:$C$100,0)+1,0))))),"Н/Д",((INDIRECT(CONCATENATE("'2018-07 (Д)'!K",TEXT(MATCH($C80,'2018-07 (Д)'!$C$2:$C$100,0)+1,0)))-INDIRECT(CONCATENATE("'2018-06 (Д)'!K",TEXT(MATCH($C80,'2018-06 (Д)'!$C$2:$C$100,0)+1,0))))/INDIRECT(CONCATENATE("'2018-06 (Д)'!K",TEXT(MATCH($C80,'2018-06 (Д)'!$C$2:$C$100,0)+1,0))))*100)</f>
        <v>33.262082634682073</v>
      </c>
      <c r="BX80" s="9">
        <f ca="1">IF(OR(INDIRECT(CONCATENATE("'2018-08 (Д)'!K",TEXT(MATCH($C80,'2018-08 (Д)'!$C$2:$C$100,0)+1,0)))="Н/Д",INDIRECT(CONCATENATE("'2018-07 (Д)'!K",TEXT(MATCH($C80,'2018-07 (Д)'!$C$2:$C$100,0)+1,0)))="Н/Д",AND(INDIRECT(CONCATENATE("'2018-08 (Д)'!K",TEXT(MATCH($C80,'2018-08 (Д)'!$C$2:$C$100,0)+1,0)))="Н/Д",INDIRECT(CONCATENATE("'2018-07 (Д)'!K",TEXT(MATCH($C80,'2018-07 (Д)'!$C$2:$C$100,0)+1,0))))),"Н/Д",((INDIRECT(CONCATENATE("'2018-08 (Д)'!K",TEXT(MATCH($C80,'2018-08 (Д)'!$C$2:$C$100,0)+1,0)))-INDIRECT(CONCATENATE("'2018-07 (Д)'!K",TEXT(MATCH($C80,'2018-07 (Д)'!$C$2:$C$100,0)+1,0))))/INDIRECT(CONCATENATE("'2018-07 (Д)'!K",TEXT(MATCH($C80,'2018-07 (Д)'!$C$2:$C$100,0)+1,0))))*100)</f>
        <v>270.05919486853111</v>
      </c>
      <c r="BY80" s="9">
        <f ca="1">IF(OR(INDIRECT(CONCATENATE("'2018-09 (Д)'!K",TEXT(MATCH($C80,'2018-09 (Д)'!$C$2:$C$100,0)+1,0)))="Н/Д",INDIRECT(CONCATENATE("'2018-08 (Д)'!K",TEXT(MATCH($C80,'2018-08 (Д)'!$C$2:$C$100,0)+1,0)))="Н/Д",AND(INDIRECT(CONCATENATE("'2018-09 (Д)'!K",TEXT(MATCH($C80,'2018-09 (Д)'!$C$2:$C$100,0)+1,0)))="Н/Д",INDIRECT(CONCATENATE("'2018-08 (Д)'!K",TEXT(MATCH($C80,'2018-08 (Д)'!$C$2:$C$100,0)+1,0))))),"Н/Д",((INDIRECT(CONCATENATE("'2018-09 (Д)'!K",TEXT(MATCH($C80,'2018-09 (Д)'!$C$2:$C$100,0)+1,0)))-INDIRECT(CONCATENATE("'2018-08 (Д)'!K",TEXT(MATCH($C80,'2018-08 (Д)'!$C$2:$C$100,0)+1,0))))/INDIRECT(CONCATENATE("'2018-08 (Д)'!K",TEXT(MATCH($C80,'2018-08 (Д)'!$C$2:$C$100,0)+1,0))))*100)</f>
        <v>-77.243269230451958</v>
      </c>
      <c r="BZ80" s="9">
        <f ca="1">IF(OR(INDIRECT(CONCATENATE("'2018-10 (Д)'!K",TEXT(MATCH($C80,'2018-10 (Д)'!$C$2:$C$100,0)+1,0)))="Н/Д",INDIRECT(CONCATENATE("'2018-09 (Д)'!K",TEXT(MATCH($C80,'2018-09 (Д)'!$C$2:$C$100,0)+1,0)))="Н/Д",AND(INDIRECT(CONCATENATE("'2018-10 (Д)'!K",TEXT(MATCH($C80,'2018-10 (Д)'!$C$2:$C$100,0)+1,0)))="Н/Д",INDIRECT(CONCATENATE("'2018-09 (Д)'!K",TEXT(MATCH($C80,'2018-09 (Д)'!$C$2:$C$100,0)+1,0))))),"Н/Д",((INDIRECT(CONCATENATE("'2018-10 (Д)'!K",TEXT(MATCH($C80,'2018-10 (Д)'!$C$2:$C$100,0)+1,0)))-INDIRECT(CONCATENATE("'2018-09 (Д)'!K",TEXT(MATCH($C80,'2018-09 (Д)'!$C$2:$C$100,0)+1,0))))/INDIRECT(CONCATENATE("'2018-09 (Д)'!K",TEXT(MATCH($C80,'2018-09 (Д)'!$C$2:$C$100,0)+1,0))))*100)</f>
        <v>-15.956550757212238</v>
      </c>
      <c r="CA80" s="9">
        <f ca="1">IF(OR(INDIRECT(CONCATENATE("'2018-11 (Д)'!K",TEXT(MATCH($C80,'2018-11 (Д)'!$C$2:$C$100,0)+1,0)))="Н/Д",INDIRECT(CONCATENATE("'2018-10 (Д)'!K",TEXT(MATCH($C80,'2018-10 (Д)'!$C$2:$C$100,0)+1,0)))="Н/Д",AND(INDIRECT(CONCATENATE("'2018-11 (Д)'!K",TEXT(MATCH($C80,'2018-11 (Д)'!$C$2:$C$100,0)+1,0)))="Н/Д",INDIRECT(CONCATENATE("'2018-10 (Д)'!K",TEXT(MATCH($C80,'2018-10 (Д)'!$C$2:$C$100,0)+1,0))))),"Н/Д",((INDIRECT(CONCATENATE("'2018-11 (Д)'!K",TEXT(MATCH($C80,'2018-11 (Д)'!$C$2:$C$100,0)+1,0)))-INDIRECT(CONCATENATE("'2018-10 (Д)'!K",TEXT(MATCH($C80,'2018-10 (Д)'!$C$2:$C$100,0)+1,0))))/INDIRECT(CONCATENATE("'2018-10 (Д)'!K",TEXT(MATCH($C80,'2018-10 (Д)'!$C$2:$C$100,0)+1,0))))*100)</f>
        <v>543.93192238554263</v>
      </c>
      <c r="CB80" s="9">
        <f ca="1">IF(OR(INDIRECT(CONCATENATE("'2018-12 (Д)'!K",TEXT(MATCH($C80,'2018-12 (Д)'!$C$2:$C$100,0)+1,0)))="Н/Д",INDIRECT(CONCATENATE("'2018-11 (Д)'!K",TEXT(MATCH($C80,'2018-11 (Д)'!$C$2:$C$100,0)+1,0)))="Н/Д",AND(INDIRECT(CONCATENATE("'2018-12 (Д)'!K",TEXT(MATCH($C80,'2018-12 (Д)'!$C$2:$C$100,0)+1,0)))="Н/Д",INDIRECT(CONCATENATE("'2018-11 (Д)'!K",TEXT(MATCH($C80,'2018-11 (Д)'!$C$2:$C$100,0)+1,0))))),"Н/Д",((INDIRECT(CONCATENATE("'2018-12 (Д)'!K",TEXT(MATCH($C80,'2018-12 (Д)'!$C$2:$C$100,0)+1,0)))-INDIRECT(CONCATENATE("'2018-11 (Д)'!K",TEXT(MATCH($C80,'2018-11 (Д)'!$C$2:$C$100,0)+1,0))))/INDIRECT(CONCATENATE("'2018-11 (Д)'!K",TEXT(MATCH($C80,'2018-11 (Д)'!$C$2:$C$100,0)+1,0))))*100)</f>
        <v>-81.407101362589827</v>
      </c>
      <c r="CC80" s="9"/>
      <c r="CD80" s="9">
        <f ca="1">IF(OR(INDIRECT(CONCATENATE("'2018-03 (Д)'!L",TEXT(MATCH($C80,'2018-03 (Д)'!$C$2:$C$100,0)+1,0)))="Н/Д",INDIRECT(CONCATENATE("'2018-02 (Д)'!L",TEXT(MATCH($C80,'2018-02 (Д)'!$C$2:$C$100,0)+1,0)))="Н/Д",AND(INDIRECT(CONCATENATE("'2018-03 (Д)'!L",TEXT(MATCH($C80,'2018-03 (Д)'!$C$2:$C$100,0)+1,0)))="Н/Д",INDIRECT(CONCATENATE("'2018-02 (Д)'!L",TEXT(MATCH($C80,'2018-02 (Д)'!$C$2:$C$100,0)+1,0))))),"Н/Д",((INDIRECT(CONCATENATE("'2018-03 (Д)'!L",TEXT(MATCH($C80,'2018-03 (Д)'!$C$2:$C$100,0)+1,0)))-INDIRECT(CONCATENATE("'2018-02 (Д)'!L",TEXT(MATCH($C80,'2018-02 (Д)'!$C$2:$C$100,0)+1,0))))/INDIRECT(CONCATENATE("'2018-02 (Д)'!L",TEXT(MATCH($C80,'2018-02 (Д)'!$C$2:$C$100,0)+1,0))))*100)</f>
        <v>-36.89970639746435</v>
      </c>
      <c r="CE80" s="9">
        <f ca="1">IF(OR(INDIRECT(CONCATENATE("'2018-04 (Д)'!L",TEXT(MATCH($C80,'2018-04 (Д)'!$C$2:$C$100,0)+1,0)))="Н/Д",INDIRECT(CONCATENATE("'2018-03 (Д)'!L",TEXT(MATCH($C80,'2018-03 (Д)'!$C$2:$C$100,0)+1,0)))="Н/Д",AND(INDIRECT(CONCATENATE("'2018-04 (Д)'!L",TEXT(MATCH($C80,'2018-04 (Д)'!$C$2:$C$100,0)+1,0)))="Н/Д",INDIRECT(CONCATENATE("'2018-03 (Д)'!L",TEXT(MATCH($C80,'2018-03 (Д)'!$C$2:$C$100,0)+1,0))))),"Н/Д",((INDIRECT(CONCATENATE("'2018-04 (Д)'!L",TEXT(MATCH($C80,'2018-04 (Д)'!$C$2:$C$100,0)+1,0)))-INDIRECT(CONCATENATE("'2018-03 (Д)'!L",TEXT(MATCH($C80,'2018-03 (Д)'!$C$2:$C$100,0)+1,0))))/INDIRECT(CONCATENATE("'2018-03 (Д)'!L",TEXT(MATCH($C80,'2018-03 (Д)'!$C$2:$C$100,0)+1,0))))*100)</f>
        <v>3454.0954494409716</v>
      </c>
      <c r="CF80" s="9">
        <f ca="1">IF(OR(INDIRECT(CONCATENATE("'2018-05 (Д)'!L",TEXT(MATCH($C80,'2018-05 (Д)'!$C$2:$C$100,0)+1,0)))="Н/Д",INDIRECT(CONCATENATE("'2018-04 (Д)'!L",TEXT(MATCH($C80,'2018-04 (Д)'!$C$2:$C$100,0)+1,0)))="Н/Д",AND(INDIRECT(CONCATENATE("'2018-05 (Д)'!L",TEXT(MATCH($C80,'2018-05 (Д)'!$C$2:$C$100,0)+1,0)))="Н/Д",INDIRECT(CONCATENATE("'2018-04 (Д)'!L",TEXT(MATCH($C80,'2018-04 (Д)'!$C$2:$C$100,0)+1,0))))),"Н/Д",((INDIRECT(CONCATENATE("'2018-05 (Д)'!L",TEXT(MATCH($C80,'2018-05 (Д)'!$C$2:$C$100,0)+1,0)))-INDIRECT(CONCATENATE("'2018-04 (Д)'!L",TEXT(MATCH($C80,'2018-04 (Д)'!$C$2:$C$100,0)+1,0))))/INDIRECT(CONCATENATE("'2018-04 (Д)'!L",TEXT(MATCH($C80,'2018-04 (Д)'!$C$2:$C$100,0)+1,0))))*100)</f>
        <v>12.214961194329806</v>
      </c>
      <c r="CG80" s="9">
        <f ca="1">IF(OR(INDIRECT(CONCATENATE("'2018-06 (Д)'!L",TEXT(MATCH($C80,'2018-06 (Д)'!$C$2:$C$100,0)+1,0)))="Н/Д",INDIRECT(CONCATENATE("'2018-05 (Д)'!L",TEXT(MATCH($C80,'2018-05 (Д)'!$C$2:$C$100,0)+1,0)))="Н/Д",AND(INDIRECT(CONCATENATE("'2018-06 (Д)'!L",TEXT(MATCH($C80,'2018-06 (Д)'!$C$2:$C$100,0)+1,0)))="Н/Д",INDIRECT(CONCATENATE("'2018-05 (Д)'!L",TEXT(MATCH($C80,'2018-05 (Д)'!$C$2:$C$100,0)+1,0))))),"Н/Д",((INDIRECT(CONCATENATE("'2018-06 (Д)'!L",TEXT(MATCH($C80,'2018-06 (Д)'!$C$2:$C$100,0)+1,0)))-INDIRECT(CONCATENATE("'2018-05 (Д)'!L",TEXT(MATCH($C80,'2018-05 (Д)'!$C$2:$C$100,0)+1,0))))/INDIRECT(CONCATENATE("'2018-05 (Д)'!L",TEXT(MATCH($C80,'2018-05 (Д)'!$C$2:$C$100,0)+1,0))))*100)</f>
        <v>-97.084752332035436</v>
      </c>
      <c r="CH80" s="9">
        <f ca="1">IF(OR(INDIRECT(CONCATENATE("'2018-07 (Д)'!L",TEXT(MATCH($C80,'2018-07 (Д)'!$C$2:$C$100,0)+1,0)))="Н/Д",INDIRECT(CONCATENATE("'2018-06 (Д)'!L",TEXT(MATCH($C80,'2018-06 (Д)'!$C$2:$C$100,0)+1,0)))="Н/Д",AND(INDIRECT(CONCATENATE("'2018-07 (Д)'!L",TEXT(MATCH($C80,'2018-07 (Д)'!$C$2:$C$100,0)+1,0)))="Н/Д",INDIRECT(CONCATENATE("'2018-06 (Д)'!L",TEXT(MATCH($C80,'2018-06 (Д)'!$C$2:$C$100,0)+1,0))))),"Н/Д",((INDIRECT(CONCATENATE("'2018-07 (Д)'!L",TEXT(MATCH($C80,'2018-07 (Д)'!$C$2:$C$100,0)+1,0)))-INDIRECT(CONCATENATE("'2018-06 (Д)'!L",TEXT(MATCH($C80,'2018-06 (Д)'!$C$2:$C$100,0)+1,0))))/INDIRECT(CONCATENATE("'2018-06 (Д)'!L",TEXT(MATCH($C80,'2018-06 (Д)'!$C$2:$C$100,0)+1,0))))*100)</f>
        <v>-72.070002660866891</v>
      </c>
      <c r="CI80" s="9">
        <f ca="1">IF(OR(INDIRECT(CONCATENATE("'2018-08 (Д)'!L",TEXT(MATCH($C80,'2018-08 (Д)'!$C$2:$C$100,0)+1,0)))="Н/Д",INDIRECT(CONCATENATE("'2018-07 (Д)'!L",TEXT(MATCH($C80,'2018-07 (Д)'!$C$2:$C$100,0)+1,0)))="Н/Д",AND(INDIRECT(CONCATENATE("'2018-08 (Д)'!L",TEXT(MATCH($C80,'2018-08 (Д)'!$C$2:$C$100,0)+1,0)))="Н/Д",INDIRECT(CONCATENATE("'2018-07 (Д)'!L",TEXT(MATCH($C80,'2018-07 (Д)'!$C$2:$C$100,0)+1,0))))),"Н/Д",((INDIRECT(CONCATENATE("'2018-08 (Д)'!L",TEXT(MATCH($C80,'2018-08 (Д)'!$C$2:$C$100,0)+1,0)))-INDIRECT(CONCATENATE("'2018-07 (Д)'!L",TEXT(MATCH($C80,'2018-07 (Д)'!$C$2:$C$100,0)+1,0))))/INDIRECT(CONCATENATE("'2018-07 (Д)'!L",TEXT(MATCH($C80,'2018-07 (Д)'!$C$2:$C$100,0)+1,0))))*100)</f>
        <v>12026.190144477507</v>
      </c>
      <c r="CJ80" s="9">
        <f ca="1">IF(OR(INDIRECT(CONCATENATE("'2018-09 (Д)'!L",TEXT(MATCH($C80,'2018-09 (Д)'!$C$2:$C$100,0)+1,0)))="Н/Д",INDIRECT(CONCATENATE("'2018-08 (Д)'!L",TEXT(MATCH($C80,'2018-08 (Д)'!$C$2:$C$100,0)+1,0)))="Н/Д",AND(INDIRECT(CONCATENATE("'2018-09 (Д)'!L",TEXT(MATCH($C80,'2018-09 (Д)'!$C$2:$C$100,0)+1,0)))="Н/Д",INDIRECT(CONCATENATE("'2018-08 (Д)'!L",TEXT(MATCH($C80,'2018-08 (Д)'!$C$2:$C$100,0)+1,0))))),"Н/Д",((INDIRECT(CONCATENATE("'2018-09 (Д)'!L",TEXT(MATCH($C80,'2018-09 (Д)'!$C$2:$C$100,0)+1,0)))-INDIRECT(CONCATENATE("'2018-08 (Д)'!L",TEXT(MATCH($C80,'2018-08 (Д)'!$C$2:$C$100,0)+1,0))))/INDIRECT(CONCATENATE("'2018-08 (Д)'!L",TEXT(MATCH($C80,'2018-08 (Д)'!$C$2:$C$100,0)+1,0))))*100)</f>
        <v>-98.763958151852549</v>
      </c>
      <c r="CK80" s="9">
        <f ca="1">IF(OR(INDIRECT(CONCATENATE("'2018-10 (Д)'!L",TEXT(MATCH($C80,'2018-10 (Д)'!$C$2:$C$100,0)+1,0)))="Н/Д",INDIRECT(CONCATENATE("'2018-09 (Д)'!L",TEXT(MATCH($C80,'2018-09 (Д)'!$C$2:$C$100,0)+1,0)))="Н/Д",AND(INDIRECT(CONCATENATE("'2018-10 (Д)'!L",TEXT(MATCH($C80,'2018-10 (Д)'!$C$2:$C$100,0)+1,0)))="Н/Д",INDIRECT(CONCATENATE("'2018-09 (Д)'!L",TEXT(MATCH($C80,'2018-09 (Д)'!$C$2:$C$100,0)+1,0))))),"Н/Д",((INDIRECT(CONCATENATE("'2018-10 (Д)'!L",TEXT(MATCH($C80,'2018-10 (Д)'!$C$2:$C$100,0)+1,0)))-INDIRECT(CONCATENATE("'2018-09 (Д)'!L",TEXT(MATCH($C80,'2018-09 (Д)'!$C$2:$C$100,0)+1,0))))/INDIRECT(CONCATENATE("'2018-09 (Д)'!L",TEXT(MATCH($C80,'2018-09 (Д)'!$C$2:$C$100,0)+1,0))))*100)</f>
        <v>-41.777063322987644</v>
      </c>
      <c r="CL80" s="9">
        <f ca="1">IF(OR(INDIRECT(CONCATENATE("'2018-11 (Д)'!L",TEXT(MATCH($C80,'2018-11 (Д)'!$C$2:$C$100,0)+1,0)))="Н/Д",INDIRECT(CONCATENATE("'2018-10 (Д)'!L",TEXT(MATCH($C80,'2018-10 (Д)'!$C$2:$C$100,0)+1,0)))="Н/Д",AND(INDIRECT(CONCATENATE("'2018-11 (Д)'!L",TEXT(MATCH($C80,'2018-11 (Д)'!$C$2:$C$100,0)+1,0)))="Н/Д",INDIRECT(CONCATENATE("'2018-10 (Д)'!L",TEXT(MATCH($C80,'2018-10 (Д)'!$C$2:$C$100,0)+1,0))))),"Н/Д",((INDIRECT(CONCATENATE("'2018-11 (Д)'!L",TEXT(MATCH($C80,'2018-11 (Д)'!$C$2:$C$100,0)+1,0)))-INDIRECT(CONCATENATE("'2018-10 (Д)'!L",TEXT(MATCH($C80,'2018-10 (Д)'!$C$2:$C$100,0)+1,0))))/INDIRECT(CONCATENATE("'2018-10 (Д)'!L",TEXT(MATCH($C80,'2018-10 (Д)'!$C$2:$C$100,0)+1,0))))*100)</f>
        <v>13618.558442183943</v>
      </c>
      <c r="CM80" s="9">
        <f ca="1">IF(OR(INDIRECT(CONCATENATE("'2018-12 (Д)'!L",TEXT(MATCH($C80,'2018-12 (Д)'!$C$2:$C$100,0)+1,0)))="Н/Д",INDIRECT(CONCATENATE("'2018-11 (Д)'!L",TEXT(MATCH($C80,'2018-11 (Д)'!$C$2:$C$100,0)+1,0)))="Н/Д",AND(INDIRECT(CONCATENATE("'2018-12 (Д)'!L",TEXT(MATCH($C80,'2018-12 (Д)'!$C$2:$C$100,0)+1,0)))="Н/Д",INDIRECT(CONCATENATE("'2018-11 (Д)'!L",TEXT(MATCH($C80,'2018-11 (Д)'!$C$2:$C$100,0)+1,0))))),"Н/Д",((INDIRECT(CONCATENATE("'2018-12 (Д)'!L",TEXT(MATCH($C80,'2018-12 (Д)'!$C$2:$C$100,0)+1,0)))-INDIRECT(CONCATENATE("'2018-11 (Д)'!L",TEXT(MATCH($C80,'2018-11 (Д)'!$C$2:$C$100,0)+1,0))))/INDIRECT(CONCATENATE("'2018-11 (Д)'!L",TEXT(MATCH($C80,'2018-11 (Д)'!$C$2:$C$100,0)+1,0))))*100)</f>
        <v>-94.739373613565476</v>
      </c>
      <c r="CN80" s="9"/>
      <c r="CO80" s="9" t="str">
        <f ca="1">IF(OR(INDIRECT(CONCATENATE("'2018-03 (Д)'!M",TEXT(MATCH($C80,'2018-03 (Д)'!$C$2:$C$100,0)+1,0)))="Н/Д",INDIRECT(CONCATENATE("'2018-02 (Д)'!M",TEXT(MATCH($C80,'2018-02 (Д)'!$C$2:$C$100,0)+1,0)))="Н/Д",AND(INDIRECT(CONCATENATE("'2018-03 (Д)'!M",TEXT(MATCH($C80,'2018-03 (Д)'!$C$2:$C$100,0)+1,0)))="Н/Д",INDIRECT(CONCATENATE("'2018-02 (Д)'!M",TEXT(MATCH($C80,'2018-02 (Д)'!$C$2:$C$100,0)+1,0))))),"Н/Д",((INDIRECT(CONCATENATE("'2018-03 (Д)'!M",TEXT(MATCH($C80,'2018-03 (Д)'!$C$2:$C$100,0)+1,0)))-INDIRECT(CONCATENATE("'2018-02 (Д)'!M",TEXT(MATCH($C80,'2018-02 (Д)'!$C$2:$C$100,0)+1,0))))/INDIRECT(CONCATENATE("'2018-02 (Д)'!M",TEXT(MATCH($C80,'2018-02 (Д)'!$C$2:$C$100,0)+1,0))))*100)</f>
        <v>Н/Д</v>
      </c>
      <c r="CP80" s="9" t="str">
        <f ca="1">IF(OR(INDIRECT(CONCATENATE("'2018-04 (Д)'!M",TEXT(MATCH($C80,'2018-04 (Д)'!$C$2:$C$100,0)+1,0)))="Н/Д",INDIRECT(CONCATENATE("'2018-03 (Д)'!M",TEXT(MATCH($C80,'2018-03 (Д)'!$C$2:$C$100,0)+1,0)))="Н/Д",AND(INDIRECT(CONCATENATE("'2018-04 (Д)'!M",TEXT(MATCH($C80,'2018-04 (Д)'!$C$2:$C$100,0)+1,0)))="Н/Д",INDIRECT(CONCATENATE("'2018-03 (Д)'!M",TEXT(MATCH($C80,'2018-03 (Д)'!$C$2:$C$100,0)+1,0))))),"Н/Д",((INDIRECT(CONCATENATE("'2018-04 (Д)'!M",TEXT(MATCH($C80,'2018-04 (Д)'!$C$2:$C$100,0)+1,0)))-INDIRECT(CONCATENATE("'2018-03 (Д)'!M",TEXT(MATCH($C80,'2018-03 (Д)'!$C$2:$C$100,0)+1,0))))/INDIRECT(CONCATENATE("'2018-03 (Д)'!M",TEXT(MATCH($C80,'2018-03 (Д)'!$C$2:$C$100,0)+1,0))))*100)</f>
        <v>Н/Д</v>
      </c>
      <c r="CQ80" s="9" t="str">
        <f ca="1">IF(OR(INDIRECT(CONCATENATE("'2018-05 (Д)'!M",TEXT(MATCH($C80,'2018-05 (Д)'!$C$2:$C$100,0)+1,0)))="Н/Д",INDIRECT(CONCATENATE("'2018-04 (Д)'!M",TEXT(MATCH($C80,'2018-04 (Д)'!$C$2:$C$100,0)+1,0)))="Н/Д",AND(INDIRECT(CONCATENATE("'2018-05 (Д)'!M",TEXT(MATCH($C80,'2018-05 (Д)'!$C$2:$C$100,0)+1,0)))="Н/Д",INDIRECT(CONCATENATE("'2018-04 (Д)'!M",TEXT(MATCH($C80,'2018-04 (Д)'!$C$2:$C$100,0)+1,0))))),"Н/Д",((INDIRECT(CONCATENATE("'2018-05 (Д)'!M",TEXT(MATCH($C80,'2018-05 (Д)'!$C$2:$C$100,0)+1,0)))-INDIRECT(CONCATENATE("'2018-04 (Д)'!M",TEXT(MATCH($C80,'2018-04 (Д)'!$C$2:$C$100,0)+1,0))))/INDIRECT(CONCATENATE("'2018-04 (Д)'!M",TEXT(MATCH($C80,'2018-04 (Д)'!$C$2:$C$100,0)+1,0))))*100)</f>
        <v>Н/Д</v>
      </c>
      <c r="CR80" s="9" t="str">
        <f ca="1">IF(OR(INDIRECT(CONCATENATE("'2018-06 (Д)'!M",TEXT(MATCH($C80,'2018-06 (Д)'!$C$2:$C$100,0)+1,0)))="Н/Д",INDIRECT(CONCATENATE("'2018-05 (Д)'!M",TEXT(MATCH($C80,'2018-05 (Д)'!$C$2:$C$100,0)+1,0)))="Н/Д",AND(INDIRECT(CONCATENATE("'2018-06 (Д)'!M",TEXT(MATCH($C80,'2018-06 (Д)'!$C$2:$C$100,0)+1,0)))="Н/Д",INDIRECT(CONCATENATE("'2018-05 (Д)'!M",TEXT(MATCH($C80,'2018-05 (Д)'!$C$2:$C$100,0)+1,0))))),"Н/Д",((INDIRECT(CONCATENATE("'2018-06 (Д)'!M",TEXT(MATCH($C80,'2018-06 (Д)'!$C$2:$C$100,0)+1,0)))-INDIRECT(CONCATENATE("'2018-05 (Д)'!M",TEXT(MATCH($C80,'2018-05 (Д)'!$C$2:$C$100,0)+1,0))))/INDIRECT(CONCATENATE("'2018-05 (Д)'!M",TEXT(MATCH($C80,'2018-05 (Д)'!$C$2:$C$100,0)+1,0))))*100)</f>
        <v>Н/Д</v>
      </c>
      <c r="CS80" s="9" t="str">
        <f ca="1">IF(OR(INDIRECT(CONCATENATE("'2018-07 (Д)'!M",TEXT(MATCH($C80,'2018-07 (Д)'!$C$2:$C$100,0)+1,0)))="Н/Д",INDIRECT(CONCATENATE("'2018-06 (Д)'!M",TEXT(MATCH($C80,'2018-06 (Д)'!$C$2:$C$100,0)+1,0)))="Н/Д",AND(INDIRECT(CONCATENATE("'2018-07 (Д)'!M",TEXT(MATCH($C80,'2018-07 (Д)'!$C$2:$C$100,0)+1,0)))="Н/Д",INDIRECT(CONCATENATE("'2018-06 (Д)'!M",TEXT(MATCH($C80,'2018-06 (Д)'!$C$2:$C$100,0)+1,0))))),"Н/Д",((INDIRECT(CONCATENATE("'2018-07 (Д)'!M",TEXT(MATCH($C80,'2018-07 (Д)'!$C$2:$C$100,0)+1,0)))-INDIRECT(CONCATENATE("'2018-06 (Д)'!M",TEXT(MATCH($C80,'2018-06 (Д)'!$C$2:$C$100,0)+1,0))))/INDIRECT(CONCATENATE("'2018-06 (Д)'!M",TEXT(MATCH($C80,'2018-06 (Д)'!$C$2:$C$100,0)+1,0))))*100)</f>
        <v>Н/Д</v>
      </c>
      <c r="CT80" s="9" t="str">
        <f ca="1">IF(OR(INDIRECT(CONCATENATE("'2018-08 (Д)'!M",TEXT(MATCH($C80,'2018-08 (Д)'!$C$2:$C$100,0)+1,0)))="Н/Д",INDIRECT(CONCATENATE("'2018-07 (Д)'!M",TEXT(MATCH($C80,'2018-07 (Д)'!$C$2:$C$100,0)+1,0)))="Н/Д",AND(INDIRECT(CONCATENATE("'2018-08 (Д)'!M",TEXT(MATCH($C80,'2018-08 (Д)'!$C$2:$C$100,0)+1,0)))="Н/Д",INDIRECT(CONCATENATE("'2018-07 (Д)'!M",TEXT(MATCH($C80,'2018-07 (Д)'!$C$2:$C$100,0)+1,0))))),"Н/Д",((INDIRECT(CONCATENATE("'2018-08 (Д)'!M",TEXT(MATCH($C80,'2018-08 (Д)'!$C$2:$C$100,0)+1,0)))-INDIRECT(CONCATENATE("'2018-07 (Д)'!M",TEXT(MATCH($C80,'2018-07 (Д)'!$C$2:$C$100,0)+1,0))))/INDIRECT(CONCATENATE("'2018-07 (Д)'!M",TEXT(MATCH($C80,'2018-07 (Д)'!$C$2:$C$100,0)+1,0))))*100)</f>
        <v>Н/Д</v>
      </c>
      <c r="CU80" s="9" t="str">
        <f ca="1">IF(OR(INDIRECT(CONCATENATE("'2018-09 (Д)'!M",TEXT(MATCH($C80,'2018-09 (Д)'!$C$2:$C$100,0)+1,0)))="Н/Д",INDIRECT(CONCATENATE("'2018-08 (Д)'!M",TEXT(MATCH($C80,'2018-08 (Д)'!$C$2:$C$100,0)+1,0)))="Н/Д",AND(INDIRECT(CONCATENATE("'2018-09 (Д)'!M",TEXT(MATCH($C80,'2018-09 (Д)'!$C$2:$C$100,0)+1,0)))="Н/Д",INDIRECT(CONCATENATE("'2018-08 (Д)'!M",TEXT(MATCH($C80,'2018-08 (Д)'!$C$2:$C$100,0)+1,0))))),"Н/Д",((INDIRECT(CONCATENATE("'2018-09 (Д)'!M",TEXT(MATCH($C80,'2018-09 (Д)'!$C$2:$C$100,0)+1,0)))-INDIRECT(CONCATENATE("'2018-08 (Д)'!M",TEXT(MATCH($C80,'2018-08 (Д)'!$C$2:$C$100,0)+1,0))))/INDIRECT(CONCATENATE("'2018-08 (Д)'!M",TEXT(MATCH($C80,'2018-08 (Д)'!$C$2:$C$100,0)+1,0))))*100)</f>
        <v>Н/Д</v>
      </c>
      <c r="CV80" s="9" t="str">
        <f ca="1">IF(OR(INDIRECT(CONCATENATE("'2018-10 (Д)'!M",TEXT(MATCH($C80,'2018-10 (Д)'!$C$2:$C$100,0)+1,0)))="Н/Д",INDIRECT(CONCATENATE("'2018-09 (Д)'!M",TEXT(MATCH($C80,'2018-09 (Д)'!$C$2:$C$100,0)+1,0)))="Н/Д",AND(INDIRECT(CONCATENATE("'2018-10 (Д)'!M",TEXT(MATCH($C80,'2018-10 (Д)'!$C$2:$C$100,0)+1,0)))="Н/Д",INDIRECT(CONCATENATE("'2018-09 (Д)'!M",TEXT(MATCH($C80,'2018-09 (Д)'!$C$2:$C$100,0)+1,0))))),"Н/Д",((INDIRECT(CONCATENATE("'2018-10 (Д)'!M",TEXT(MATCH($C80,'2018-10 (Д)'!$C$2:$C$100,0)+1,0)))-INDIRECT(CONCATENATE("'2018-09 (Д)'!M",TEXT(MATCH($C80,'2018-09 (Д)'!$C$2:$C$100,0)+1,0))))/INDIRECT(CONCATENATE("'2018-09 (Д)'!M",TEXT(MATCH($C80,'2018-09 (Д)'!$C$2:$C$100,0)+1,0))))*100)</f>
        <v>Н/Д</v>
      </c>
      <c r="CW80" s="9" t="str">
        <f ca="1">IF(OR(INDIRECT(CONCATENATE("'2018-11 (Д)'!M",TEXT(MATCH($C80,'2018-11 (Д)'!$C$2:$C$100,0)+1,0)))="Н/Д",INDIRECT(CONCATENATE("'2018-10 (Д)'!M",TEXT(MATCH($C80,'2018-10 (Д)'!$C$2:$C$100,0)+1,0)))="Н/Д",AND(INDIRECT(CONCATENATE("'2018-11 (Д)'!M",TEXT(MATCH($C80,'2018-11 (Д)'!$C$2:$C$100,0)+1,0)))="Н/Д",INDIRECT(CONCATENATE("'2018-10 (Д)'!M",TEXT(MATCH($C80,'2018-10 (Д)'!$C$2:$C$100,0)+1,0))))),"Н/Д",((INDIRECT(CONCATENATE("'2018-11 (Д)'!M",TEXT(MATCH($C80,'2018-11 (Д)'!$C$2:$C$100,0)+1,0)))-INDIRECT(CONCATENATE("'2018-10 (Д)'!M",TEXT(MATCH($C80,'2018-10 (Д)'!$C$2:$C$100,0)+1,0))))/INDIRECT(CONCATENATE("'2018-10 (Д)'!M",TEXT(MATCH($C80,'2018-10 (Д)'!$C$2:$C$100,0)+1,0))))*100)</f>
        <v>Н/Д</v>
      </c>
      <c r="CX80" s="9" t="str">
        <f ca="1">IF(OR(INDIRECT(CONCATENATE("'2018-12 (Д)'!M",TEXT(MATCH($C80,'2018-12 (Д)'!$C$2:$C$100,0)+1,0)))="Н/Д",INDIRECT(CONCATENATE("'2018-11 (Д)'!M",TEXT(MATCH($C80,'2018-11 (Д)'!$C$2:$C$100,0)+1,0)))="Н/Д",AND(INDIRECT(CONCATENATE("'2018-12 (Д)'!M",TEXT(MATCH($C80,'2018-12 (Д)'!$C$2:$C$100,0)+1,0)))="Н/Д",INDIRECT(CONCATENATE("'2018-11 (Д)'!M",TEXT(MATCH($C80,'2018-11 (Д)'!$C$2:$C$100,0)+1,0))))),"Н/Д",((INDIRECT(CONCATENATE("'2018-12 (Д)'!M",TEXT(MATCH($C80,'2018-12 (Д)'!$C$2:$C$100,0)+1,0)))-INDIRECT(CONCATENATE("'2018-11 (Д)'!M",TEXT(MATCH($C80,'2018-11 (Д)'!$C$2:$C$100,0)+1,0))))/INDIRECT(CONCATENATE("'2018-11 (Д)'!M",TEXT(MATCH($C80,'2018-11 (Д)'!$C$2:$C$100,0)+1,0))))*100)</f>
        <v>Н/Д</v>
      </c>
      <c r="CY80" s="9"/>
      <c r="CZ80" s="9">
        <f ca="1">IF(OR(INDIRECT(CONCATENATE("'2018-03 (Д)'!N",TEXT(MATCH($C80,'2018-03 (Д)'!$C$2:$C$100,0)+1,0)))="Н/Д",INDIRECT(CONCATENATE("'2018-02 (Д)'!N",TEXT(MATCH($C80,'2018-02 (Д)'!$C$2:$C$100,0)+1,0)))="Н/Д",AND(INDIRECT(CONCATENATE("'2018-03 (Д)'!N",TEXT(MATCH($C80,'2018-03 (Д)'!$C$2:$C$100,0)+1,0)))="Н/Д",INDIRECT(CONCATENATE("'2018-02 (Д)'!N",TEXT(MATCH($C80,'2018-02 (Д)'!$C$2:$C$100,0)+1,0))))),"Н/Д",((INDIRECT(CONCATENATE("'2018-03 (Д)'!N",TEXT(MATCH($C80,'2018-03 (Д)'!$C$2:$C$100,0)+1,0)))-INDIRECT(CONCATENATE("'2018-02 (Д)'!N",TEXT(MATCH($C80,'2018-02 (Д)'!$C$2:$C$100,0)+1,0))))/INDIRECT(CONCATENATE("'2018-02 (Д)'!N",TEXT(MATCH($C80,'2018-02 (Д)'!$C$2:$C$100,0)+1,0))))*100)</f>
        <v>127.74355996337718</v>
      </c>
      <c r="DA80" s="9">
        <f ca="1">IF(OR(INDIRECT(CONCATENATE("'2018-04 (Д)'!N",TEXT(MATCH($C80,'2018-04 (Д)'!$C$2:$C$100,0)+1,0)))="Н/Д",INDIRECT(CONCATENATE("'2018-03 (Д)'!N",TEXT(MATCH($C80,'2018-03 (Д)'!$C$2:$C$100,0)+1,0)))="Н/Д",AND(INDIRECT(CONCATENATE("'2018-04 (Д)'!N",TEXT(MATCH($C80,'2018-04 (Д)'!$C$2:$C$100,0)+1,0)))="Н/Д",INDIRECT(CONCATENATE("'2018-03 (Д)'!N",TEXT(MATCH($C80,'2018-03 (Д)'!$C$2:$C$100,0)+1,0))))),"Н/Д",((INDIRECT(CONCATENATE("'2018-04 (Д)'!N",TEXT(MATCH($C80,'2018-04 (Д)'!$C$2:$C$100,0)+1,0)))-INDIRECT(CONCATENATE("'2018-03 (Д)'!N",TEXT(MATCH($C80,'2018-03 (Д)'!$C$2:$C$100,0)+1,0))))/INDIRECT(CONCATENATE("'2018-03 (Д)'!N",TEXT(MATCH($C80,'2018-03 (Д)'!$C$2:$C$100,0)+1,0))))*100)</f>
        <v>58.324577384686606</v>
      </c>
      <c r="DB80" s="9">
        <f ca="1">IF(OR(INDIRECT(CONCATENATE("'2018-05 (Д)'!N",TEXT(MATCH($C80,'2018-05 (Д)'!$C$2:$C$100,0)+1,0)))="Н/Д",INDIRECT(CONCATENATE("'2018-04 (Д)'!N",TEXT(MATCH($C80,'2018-04 (Д)'!$C$2:$C$100,0)+1,0)))="Н/Д",AND(INDIRECT(CONCATENATE("'2018-05 (Д)'!N",TEXT(MATCH($C80,'2018-05 (Д)'!$C$2:$C$100,0)+1,0)))="Н/Д",INDIRECT(CONCATENATE("'2018-04 (Д)'!N",TEXT(MATCH($C80,'2018-04 (Д)'!$C$2:$C$100,0)+1,0))))),"Н/Д",((INDIRECT(CONCATENATE("'2018-05 (Д)'!N",TEXT(MATCH($C80,'2018-05 (Д)'!$C$2:$C$100,0)+1,0)))-INDIRECT(CONCATENATE("'2018-04 (Д)'!N",TEXT(MATCH($C80,'2018-04 (Д)'!$C$2:$C$100,0)+1,0))))/INDIRECT(CONCATENATE("'2018-04 (Д)'!N",TEXT(MATCH($C80,'2018-04 (Д)'!$C$2:$C$100,0)+1,0))))*100)</f>
        <v>41.801069344620295</v>
      </c>
      <c r="DC80" s="9">
        <f ca="1">IF(OR(INDIRECT(CONCATENATE("'2018-06 (Д)'!N",TEXT(MATCH($C80,'2018-06 (Д)'!$C$2:$C$100,0)+1,0)))="Н/Д",INDIRECT(CONCATENATE("'2018-05 (Д)'!N",TEXT(MATCH($C80,'2018-05 (Д)'!$C$2:$C$100,0)+1,0)))="Н/Д",AND(INDIRECT(CONCATENATE("'2018-06 (Д)'!N",TEXT(MATCH($C80,'2018-06 (Д)'!$C$2:$C$100,0)+1,0)))="Н/Д",INDIRECT(CONCATENATE("'2018-05 (Д)'!N",TEXT(MATCH($C80,'2018-05 (Д)'!$C$2:$C$100,0)+1,0))))),"Н/Д",((INDIRECT(CONCATENATE("'2018-06 (Д)'!N",TEXT(MATCH($C80,'2018-06 (Д)'!$C$2:$C$100,0)+1,0)))-INDIRECT(CONCATENATE("'2018-05 (Д)'!N",TEXT(MATCH($C80,'2018-05 (Д)'!$C$2:$C$100,0)+1,0))))/INDIRECT(CONCATENATE("'2018-05 (Д)'!N",TEXT(MATCH($C80,'2018-05 (Д)'!$C$2:$C$100,0)+1,0))))*100)</f>
        <v>32.515522924205406</v>
      </c>
      <c r="DD80" s="9">
        <f ca="1">IF(OR(INDIRECT(CONCATENATE("'2018-07 (Д)'!N",TEXT(MATCH($C80,'2018-07 (Д)'!$C$2:$C$100,0)+1,0)))="Н/Д",INDIRECT(CONCATENATE("'2018-06 (Д)'!N",TEXT(MATCH($C80,'2018-06 (Д)'!$C$2:$C$100,0)+1,0)))="Н/Д",AND(INDIRECT(CONCATENATE("'2018-07 (Д)'!N",TEXT(MATCH($C80,'2018-07 (Д)'!$C$2:$C$100,0)+1,0)))="Н/Д",INDIRECT(CONCATENATE("'2018-06 (Д)'!N",TEXT(MATCH($C80,'2018-06 (Д)'!$C$2:$C$100,0)+1,0))))),"Н/Д",((INDIRECT(CONCATENATE("'2018-07 (Д)'!N",TEXT(MATCH($C80,'2018-07 (Д)'!$C$2:$C$100,0)+1,0)))-INDIRECT(CONCATENATE("'2018-06 (Д)'!N",TEXT(MATCH($C80,'2018-06 (Д)'!$C$2:$C$100,0)+1,0))))/INDIRECT(CONCATENATE("'2018-06 (Д)'!N",TEXT(MATCH($C80,'2018-06 (Д)'!$C$2:$C$100,0)+1,0))))*100)</f>
        <v>21.196443229791569</v>
      </c>
      <c r="DE80" s="9">
        <f ca="1">IF(OR(INDIRECT(CONCATENATE("'2018-08 (Д)'!N",TEXT(MATCH($C80,'2018-08 (Д)'!$C$2:$C$100,0)+1,0)))="Н/Д",INDIRECT(CONCATENATE("'2018-07 (Д)'!N",TEXT(MATCH($C80,'2018-07 (Д)'!$C$2:$C$100,0)+1,0)))="Н/Д",AND(INDIRECT(CONCATENATE("'2018-08 (Д)'!N",TEXT(MATCH($C80,'2018-08 (Д)'!$C$2:$C$100,0)+1,0)))="Н/Д",INDIRECT(CONCATENATE("'2018-07 (Д)'!N",TEXT(MATCH($C80,'2018-07 (Д)'!$C$2:$C$100,0)+1,0))))),"Н/Д",((INDIRECT(CONCATENATE("'2018-08 (Д)'!N",TEXT(MATCH($C80,'2018-08 (Д)'!$C$2:$C$100,0)+1,0)))-INDIRECT(CONCATENATE("'2018-07 (Д)'!N",TEXT(MATCH($C80,'2018-07 (Д)'!$C$2:$C$100,0)+1,0))))/INDIRECT(CONCATENATE("'2018-07 (Д)'!N",TEXT(MATCH($C80,'2018-07 (Д)'!$C$2:$C$100,0)+1,0))))*100)</f>
        <v>17.165516476057778</v>
      </c>
      <c r="DF80" s="9">
        <f ca="1">IF(OR(INDIRECT(CONCATENATE("'2018-09 (Д)'!N",TEXT(MATCH($C80,'2018-09 (Д)'!$C$2:$C$100,0)+1,0)))="Н/Д",INDIRECT(CONCATENATE("'2018-08 (Д)'!N",TEXT(MATCH($C80,'2018-08 (Д)'!$C$2:$C$100,0)+1,0)))="Н/Д",AND(INDIRECT(CONCATENATE("'2018-09 (Д)'!N",TEXT(MATCH($C80,'2018-09 (Д)'!$C$2:$C$100,0)+1,0)))="Н/Д",INDIRECT(CONCATENATE("'2018-08 (Д)'!N",TEXT(MATCH($C80,'2018-08 (Д)'!$C$2:$C$100,0)+1,0))))),"Н/Д",((INDIRECT(CONCATENATE("'2018-09 (Д)'!N",TEXT(MATCH($C80,'2018-09 (Д)'!$C$2:$C$100,0)+1,0)))-INDIRECT(CONCATENATE("'2018-08 (Д)'!N",TEXT(MATCH($C80,'2018-08 (Д)'!$C$2:$C$100,0)+1,0))))/INDIRECT(CONCATENATE("'2018-08 (Д)'!N",TEXT(MATCH($C80,'2018-08 (Д)'!$C$2:$C$100,0)+1,0))))*100)</f>
        <v>19.051488039601505</v>
      </c>
      <c r="DG80" s="9">
        <f ca="1">IF(OR(INDIRECT(CONCATENATE("'2018-10 (Д)'!N",TEXT(MATCH($C80,'2018-10 (Д)'!$C$2:$C$100,0)+1,0)))="Н/Д",INDIRECT(CONCATENATE("'2018-09 (Д)'!N",TEXT(MATCH($C80,'2018-09 (Д)'!$C$2:$C$100,0)+1,0)))="Н/Д",AND(INDIRECT(CONCATENATE("'2018-10 (Д)'!N",TEXT(MATCH($C80,'2018-10 (Д)'!$C$2:$C$100,0)+1,0)))="Н/Д",INDIRECT(CONCATENATE("'2018-09 (Д)'!N",TEXT(MATCH($C80,'2018-09 (Д)'!$C$2:$C$100,0)+1,0))))),"Н/Д",((INDIRECT(CONCATENATE("'2018-10 (Д)'!N",TEXT(MATCH($C80,'2018-10 (Д)'!$C$2:$C$100,0)+1,0)))-INDIRECT(CONCATENATE("'2018-09 (Д)'!N",TEXT(MATCH($C80,'2018-09 (Д)'!$C$2:$C$100,0)+1,0))))/INDIRECT(CONCATENATE("'2018-09 (Д)'!N",TEXT(MATCH($C80,'2018-09 (Д)'!$C$2:$C$100,0)+1,0))))*100)</f>
        <v>9.5052064307292135</v>
      </c>
      <c r="DH80" s="9">
        <f ca="1">IF(OR(INDIRECT(CONCATENATE("'2018-11 (Д)'!N",TEXT(MATCH($C80,'2018-11 (Д)'!$C$2:$C$100,0)+1,0)))="Н/Д",INDIRECT(CONCATENATE("'2018-10 (Д)'!N",TEXT(MATCH($C80,'2018-10 (Д)'!$C$2:$C$100,0)+1,0)))="Н/Д",AND(INDIRECT(CONCATENATE("'2018-11 (Д)'!N",TEXT(MATCH($C80,'2018-11 (Д)'!$C$2:$C$100,0)+1,0)))="Н/Д",INDIRECT(CONCATENATE("'2018-10 (Д)'!N",TEXT(MATCH($C80,'2018-10 (Д)'!$C$2:$C$100,0)+1,0))))),"Н/Д",((INDIRECT(CONCATENATE("'2018-11 (Д)'!N",TEXT(MATCH($C80,'2018-11 (Д)'!$C$2:$C$100,0)+1,0)))-INDIRECT(CONCATENATE("'2018-10 (Д)'!N",TEXT(MATCH($C80,'2018-10 (Д)'!$C$2:$C$100,0)+1,0))))/INDIRECT(CONCATENATE("'2018-10 (Д)'!N",TEXT(MATCH($C80,'2018-10 (Д)'!$C$2:$C$100,0)+1,0))))*100)</f>
        <v>12.410325841325818</v>
      </c>
      <c r="DI80" s="9">
        <f ca="1">IF(OR(INDIRECT(CONCATENATE("'2018-12 (Д)'!N",TEXT(MATCH($C80,'2018-12 (Д)'!$C$2:$C$100,0)+1,0)))="Н/Д",INDIRECT(CONCATENATE("'2018-11 (Д)'!N",TEXT(MATCH($C80,'2018-11 (Д)'!$C$2:$C$100,0)+1,0)))="Н/Д",AND(INDIRECT(CONCATENATE("'2018-12 (Д)'!N",TEXT(MATCH($C80,'2018-12 (Д)'!$C$2:$C$100,0)+1,0)))="Н/Д",INDIRECT(CONCATENATE("'2018-11 (Д)'!N",TEXT(MATCH($C80,'2018-11 (Д)'!$C$2:$C$100,0)+1,0))))),"Н/Д",((INDIRECT(CONCATENATE("'2018-12 (Д)'!N",TEXT(MATCH($C80,'2018-12 (Д)'!$C$2:$C$100,0)+1,0)))-INDIRECT(CONCATENATE("'2018-11 (Д)'!N",TEXT(MATCH($C80,'2018-11 (Д)'!$C$2:$C$100,0)+1,0))))/INDIRECT(CONCATENATE("'2018-11 (Д)'!N",TEXT(MATCH($C80,'2018-11 (Д)'!$C$2:$C$100,0)+1,0))))*100)</f>
        <v>9.6647348063821727</v>
      </c>
      <c r="DJ80" s="9"/>
      <c r="DK80" s="9" t="str">
        <f ca="1">IF(OR(INDIRECT(CONCATENATE("'2018-03 (Д)'!O",TEXT(MATCH($C80,'2018-03 (Д)'!$C$2:$C$100,0)+1,0)))="Н/Д",INDIRECT(CONCATENATE("'2018-02 (Д)'!O",TEXT(MATCH($C80,'2018-02 (Д)'!$C$2:$C$100,0)+1,0)))="Н/Д",AND(INDIRECT(CONCATENATE("'2018-03 (Д)'!O",TEXT(MATCH($C80,'2018-03 (Д)'!$C$2:$C$100,0)+1,0)))="Н/Д",INDIRECT(CONCATENATE("'2018-02 (Д)'!O",TEXT(MATCH($C80,'2018-02 (Д)'!$C$2:$C$100,0)+1,0))))),"Н/Д",((INDIRECT(CONCATENATE("'2018-03 (Д)'!O",TEXT(MATCH($C80,'2018-03 (Д)'!$C$2:$C$100,0)+1,0)))-INDIRECT(CONCATENATE("'2018-02 (Д)'!O",TEXT(MATCH($C80,'2018-02 (Д)'!$C$2:$C$100,0)+1,0))))/INDIRECT(CONCATENATE("'2018-02 (Д)'!O",TEXT(MATCH($C80,'2018-02 (Д)'!$C$2:$C$100,0)+1,0))))*100)</f>
        <v>Н/Д</v>
      </c>
      <c r="DL80" s="9" t="str">
        <f ca="1">IF(OR(INDIRECT(CONCATENATE("'2018-04 (Д)'!O",TEXT(MATCH($C80,'2018-04 (Д)'!$C$2:$C$100,0)+1,0)))="Н/Д",INDIRECT(CONCATENATE("'2018-03 (Д)'!O",TEXT(MATCH($C80,'2018-03 (Д)'!$C$2:$C$100,0)+1,0)))="Н/Д",AND(INDIRECT(CONCATENATE("'2018-04 (Д)'!O",TEXT(MATCH($C80,'2018-04 (Д)'!$C$2:$C$100,0)+1,0)))="Н/Д",INDIRECT(CONCATENATE("'2018-03 (Д)'!O",TEXT(MATCH($C80,'2018-03 (Д)'!$C$2:$C$100,0)+1,0))))),"Н/Д",((INDIRECT(CONCATENATE("'2018-04 (Д)'!O",TEXT(MATCH($C80,'2018-04 (Д)'!$C$2:$C$100,0)+1,0)))-INDIRECT(CONCATENATE("'2018-03 (Д)'!O",TEXT(MATCH($C80,'2018-03 (Д)'!$C$2:$C$100,0)+1,0))))/INDIRECT(CONCATENATE("'2018-03 (Д)'!O",TEXT(MATCH($C80,'2018-03 (Д)'!$C$2:$C$100,0)+1,0))))*100)</f>
        <v>Н/Д</v>
      </c>
      <c r="DM80" s="9" t="str">
        <f ca="1">IF(OR(INDIRECT(CONCATENATE("'2018-05 (Д)'!O",TEXT(MATCH($C80,'2018-05 (Д)'!$C$2:$C$100,0)+1,0)))="Н/Д",INDIRECT(CONCATENATE("'2018-04 (Д)'!O",TEXT(MATCH($C80,'2018-04 (Д)'!$C$2:$C$100,0)+1,0)))="Н/Д",AND(INDIRECT(CONCATENATE("'2018-05 (Д)'!O",TEXT(MATCH($C80,'2018-05 (Д)'!$C$2:$C$100,0)+1,0)))="Н/Д",INDIRECT(CONCATENATE("'2018-04 (Д)'!O",TEXT(MATCH($C80,'2018-04 (Д)'!$C$2:$C$100,0)+1,0))))),"Н/Д",((INDIRECT(CONCATENATE("'2018-05 (Д)'!O",TEXT(MATCH($C80,'2018-05 (Д)'!$C$2:$C$100,0)+1,0)))-INDIRECT(CONCATENATE("'2018-04 (Д)'!O",TEXT(MATCH($C80,'2018-04 (Д)'!$C$2:$C$100,0)+1,0))))/INDIRECT(CONCATENATE("'2018-04 (Д)'!O",TEXT(MATCH($C80,'2018-04 (Д)'!$C$2:$C$100,0)+1,0))))*100)</f>
        <v>Н/Д</v>
      </c>
      <c r="DN80" s="9" t="str">
        <f ca="1">IF(OR(INDIRECT(CONCATENATE("'2018-06 (Д)'!O",TEXT(MATCH($C80,'2018-06 (Д)'!$C$2:$C$100,0)+1,0)))="Н/Д",INDIRECT(CONCATENATE("'2018-05 (Д)'!O",TEXT(MATCH($C80,'2018-05 (Д)'!$C$2:$C$100,0)+1,0)))="Н/Д",AND(INDIRECT(CONCATENATE("'2018-06 (Д)'!O",TEXT(MATCH($C80,'2018-06 (Д)'!$C$2:$C$100,0)+1,0)))="Н/Д",INDIRECT(CONCATENATE("'2018-05 (Д)'!O",TEXT(MATCH($C80,'2018-05 (Д)'!$C$2:$C$100,0)+1,0))))),"Н/Д",((INDIRECT(CONCATENATE("'2018-06 (Д)'!O",TEXT(MATCH($C80,'2018-06 (Д)'!$C$2:$C$100,0)+1,0)))-INDIRECT(CONCATENATE("'2018-05 (Д)'!O",TEXT(MATCH($C80,'2018-05 (Д)'!$C$2:$C$100,0)+1,0))))/INDIRECT(CONCATENATE("'2018-05 (Д)'!O",TEXT(MATCH($C80,'2018-05 (Д)'!$C$2:$C$100,0)+1,0))))*100)</f>
        <v>Н/Д</v>
      </c>
      <c r="DO80" s="9" t="e">
        <f ca="1">IF(OR(INDIRECT(CONCATENATE("'2018-07 (Д)'!O",TEXT(MATCH($C80,'2018-07 (Д)'!$C$2:$C$100,0)+1,0)))="Н/Д",INDIRECT(CONCATENATE("'2018-06 (Д)'!O",TEXT(MATCH($C80,'2018-06 (Д)'!$C$2:$C$100,0)+1,0)))="Н/Д",AND(INDIRECT(CONCATENATE("'2018-07 (Д)'!O",TEXT(MATCH($C80,'2018-07 (Д)'!$C$2:$C$100,0)+1,0)))="Н/Д",INDIRECT(CONCATENATE("'2018-06 (Д)'!O",TEXT(MATCH($C80,'2018-06 (Д)'!$C$2:$C$100,0)+1,0))))),"Н/Д",((INDIRECT(CONCATENATE("'2018-07 (Д)'!O",TEXT(MATCH($C80,'2018-07 (Д)'!$C$2:$C$100,0)+1,0)))-INDIRECT(CONCATENATE("'2018-06 (Д)'!O",TEXT(MATCH($C80,'2018-06 (Д)'!$C$2:$C$100,0)+1,0))))/INDIRECT(CONCATENATE("'2018-06 (Д)'!O",TEXT(MATCH($C80,'2018-06 (Д)'!$C$2:$C$100,0)+1,0))))*100)</f>
        <v>#DIV/0!</v>
      </c>
      <c r="DP80" s="9">
        <f ca="1">IF(OR(INDIRECT(CONCATENATE("'2018-08 (Д)'!O",TEXT(MATCH($C80,'2018-08 (Д)'!$C$2:$C$100,0)+1,0)))="Н/Д",INDIRECT(CONCATENATE("'2018-07 (Д)'!O",TEXT(MATCH($C80,'2018-07 (Д)'!$C$2:$C$100,0)+1,0)))="Н/Д",AND(INDIRECT(CONCATENATE("'2018-08 (Д)'!O",TEXT(MATCH($C80,'2018-08 (Д)'!$C$2:$C$100,0)+1,0)))="Н/Д",INDIRECT(CONCATENATE("'2018-07 (Д)'!O",TEXT(MATCH($C80,'2018-07 (Д)'!$C$2:$C$100,0)+1,0))))),"Н/Д",((INDIRECT(CONCATENATE("'2018-08 (Д)'!O",TEXT(MATCH($C80,'2018-08 (Д)'!$C$2:$C$100,0)+1,0)))-INDIRECT(CONCATENATE("'2018-07 (Д)'!O",TEXT(MATCH($C80,'2018-07 (Д)'!$C$2:$C$100,0)+1,0))))/INDIRECT(CONCATENATE("'2018-07 (Д)'!O",TEXT(MATCH($C80,'2018-07 (Д)'!$C$2:$C$100,0)+1,0))))*100)</f>
        <v>-100</v>
      </c>
      <c r="DQ80" s="9" t="e">
        <f ca="1">IF(OR(INDIRECT(CONCATENATE("'2018-09 (Д)'!O",TEXT(MATCH($C80,'2018-09 (Д)'!$C$2:$C$100,0)+1,0)))="Н/Д",INDIRECT(CONCATENATE("'2018-08 (Д)'!O",TEXT(MATCH($C80,'2018-08 (Д)'!$C$2:$C$100,0)+1,0)))="Н/Д",AND(INDIRECT(CONCATENATE("'2018-09 (Д)'!O",TEXT(MATCH($C80,'2018-09 (Д)'!$C$2:$C$100,0)+1,0)))="Н/Д",INDIRECT(CONCATENATE("'2018-08 (Д)'!O",TEXT(MATCH($C80,'2018-08 (Д)'!$C$2:$C$100,0)+1,0))))),"Н/Д",((INDIRECT(CONCATENATE("'2018-09 (Д)'!O",TEXT(MATCH($C80,'2018-09 (Д)'!$C$2:$C$100,0)+1,0)))-INDIRECT(CONCATENATE("'2018-08 (Д)'!O",TEXT(MATCH($C80,'2018-08 (Д)'!$C$2:$C$100,0)+1,0))))/INDIRECT(CONCATENATE("'2018-08 (Д)'!O",TEXT(MATCH($C80,'2018-08 (Д)'!$C$2:$C$100,0)+1,0))))*100)</f>
        <v>#DIV/0!</v>
      </c>
      <c r="DR80" s="9" t="e">
        <f ca="1">IF(OR(INDIRECT(CONCATENATE("'2018-10 (Д)'!O",TEXT(MATCH($C80,'2018-10 (Д)'!$C$2:$C$100,0)+1,0)))="Н/Д",INDIRECT(CONCATENATE("'2018-09 (Д)'!O",TEXT(MATCH($C80,'2018-09 (Д)'!$C$2:$C$100,0)+1,0)))="Н/Д",AND(INDIRECT(CONCATENATE("'2018-10 (Д)'!O",TEXT(MATCH($C80,'2018-10 (Д)'!$C$2:$C$100,0)+1,0)))="Н/Д",INDIRECT(CONCATENATE("'2018-09 (Д)'!O",TEXT(MATCH($C80,'2018-09 (Д)'!$C$2:$C$100,0)+1,0))))),"Н/Д",((INDIRECT(CONCATENATE("'2018-10 (Д)'!O",TEXT(MATCH($C80,'2018-10 (Д)'!$C$2:$C$100,0)+1,0)))-INDIRECT(CONCATENATE("'2018-09 (Д)'!O",TEXT(MATCH($C80,'2018-09 (Д)'!$C$2:$C$100,0)+1,0))))/INDIRECT(CONCATENATE("'2018-09 (Д)'!O",TEXT(MATCH($C80,'2018-09 (Д)'!$C$2:$C$100,0)+1,0))))*100)</f>
        <v>#DIV/0!</v>
      </c>
      <c r="DS80" s="9" t="e">
        <f ca="1">IF(OR(INDIRECT(CONCATENATE("'2018-11 (Д)'!O",TEXT(MATCH($C80,'2018-11 (Д)'!$C$2:$C$100,0)+1,0)))="Н/Д",INDIRECT(CONCATENATE("'2018-10 (Д)'!O",TEXT(MATCH($C80,'2018-10 (Д)'!$C$2:$C$100,0)+1,0)))="Н/Д",AND(INDIRECT(CONCATENATE("'2018-11 (Д)'!O",TEXT(MATCH($C80,'2018-11 (Д)'!$C$2:$C$100,0)+1,0)))="Н/Д",INDIRECT(CONCATENATE("'2018-10 (Д)'!O",TEXT(MATCH($C80,'2018-10 (Д)'!$C$2:$C$100,0)+1,0))))),"Н/Д",((INDIRECT(CONCATENATE("'2018-11 (Д)'!O",TEXT(MATCH($C80,'2018-11 (Д)'!$C$2:$C$100,0)+1,0)))-INDIRECT(CONCATENATE("'2018-10 (Д)'!O",TEXT(MATCH($C80,'2018-10 (Д)'!$C$2:$C$100,0)+1,0))))/INDIRECT(CONCATENATE("'2018-10 (Д)'!O",TEXT(MATCH($C80,'2018-10 (Д)'!$C$2:$C$100,0)+1,0))))*100)</f>
        <v>#DIV/0!</v>
      </c>
      <c r="DT80" s="9" t="e">
        <f ca="1">IF(OR(INDIRECT(CONCATENATE("'2018-12 (Д)'!O",TEXT(MATCH($C80,'2018-12 (Д)'!$C$2:$C$100,0)+1,0)))="Н/Д",INDIRECT(CONCATENATE("'2018-11 (Д)'!O",TEXT(MATCH($C80,'2018-11 (Д)'!$C$2:$C$100,0)+1,0)))="Н/Д",AND(INDIRECT(CONCATENATE("'2018-12 (Д)'!O",TEXT(MATCH($C80,'2018-12 (Д)'!$C$2:$C$100,0)+1,0)))="Н/Д",INDIRECT(CONCATENATE("'2018-11 (Д)'!O",TEXT(MATCH($C80,'2018-11 (Д)'!$C$2:$C$100,0)+1,0))))),"Н/Д",((INDIRECT(CONCATENATE("'2018-12 (Д)'!O",TEXT(MATCH($C80,'2018-12 (Д)'!$C$2:$C$100,0)+1,0)))-INDIRECT(CONCATENATE("'2018-11 (Д)'!O",TEXT(MATCH($C80,'2018-11 (Д)'!$C$2:$C$100,0)+1,0))))/INDIRECT(CONCATENATE("'2018-11 (Д)'!O",TEXT(MATCH($C80,'2018-11 (Д)'!$C$2:$C$100,0)+1,0))))*100)</f>
        <v>#DIV/0!</v>
      </c>
      <c r="DU80" s="9"/>
      <c r="DV80" s="9">
        <f ca="1">IF(OR(INDIRECT(CONCATENATE("'2018-03 (Д)'!P",TEXT(MATCH($C80,'2018-03 (Д)'!$C$2:$C$100,0)+1,0)))="Н/Д",INDIRECT(CONCATENATE("'2018-02 (Д)'!P",TEXT(MATCH($C80,'2018-02 (Д)'!$C$2:$C$100,0)+1,0)))="Н/Д",AND(INDIRECT(CONCATENATE("'2018-03 (Д)'!P",TEXT(MATCH($C80,'2018-03 (Д)'!$C$2:$C$100,0)+1,0)))="Н/Д",INDIRECT(CONCATENATE("'2018-02 (Д)'!P",TEXT(MATCH($C80,'2018-02 (Д)'!$C$2:$C$100,0)+1,0))))),"Н/Д",((INDIRECT(CONCATENATE("'2018-03 (Д)'!P",TEXT(MATCH($C80,'2018-03 (Д)'!$C$2:$C$100,0)+1,0)))-INDIRECT(CONCATENATE("'2018-02 (Д)'!P",TEXT(MATCH($C80,'2018-02 (Д)'!$C$2:$C$100,0)+1,0))))/INDIRECT(CONCATENATE("'2018-02 (Д)'!P",TEXT(MATCH($C80,'2018-02 (Д)'!$C$2:$C$100,0)+1,0))))*100)</f>
        <v>-43.817387171316476</v>
      </c>
      <c r="DW80" s="9">
        <f ca="1">IF(OR(INDIRECT(CONCATENATE("'2018-04 (Д)'!P",TEXT(MATCH($C80,'2018-04 (Д)'!$C$2:$C$100,0)+1,0)))="Н/Д",INDIRECT(CONCATENATE("'2018-03 (Д)'!P",TEXT(MATCH($C80,'2018-03 (Д)'!$C$2:$C$100,0)+1,0)))="Н/Д",AND(INDIRECT(CONCATENATE("'2018-04 (Д)'!P",TEXT(MATCH($C80,'2018-04 (Д)'!$C$2:$C$100,0)+1,0)))="Н/Д",INDIRECT(CONCATENATE("'2018-03 (Д)'!P",TEXT(MATCH($C80,'2018-03 (Д)'!$C$2:$C$100,0)+1,0))))),"Н/Д",((INDIRECT(CONCATENATE("'2018-04 (Д)'!P",TEXT(MATCH($C80,'2018-04 (Д)'!$C$2:$C$100,0)+1,0)))-INDIRECT(CONCATENATE("'2018-03 (Д)'!P",TEXT(MATCH($C80,'2018-03 (Д)'!$C$2:$C$100,0)+1,0))))/INDIRECT(CONCATENATE("'2018-03 (Д)'!P",TEXT(MATCH($C80,'2018-03 (Д)'!$C$2:$C$100,0)+1,0))))*100)</f>
        <v>275.06229188945827</v>
      </c>
      <c r="DX80" s="9">
        <f ca="1">IF(OR(INDIRECT(CONCATENATE("'2018-05 (Д)'!P",TEXT(MATCH($C80,'2018-05 (Д)'!$C$2:$C$100,0)+1,0)))="Н/Д",INDIRECT(CONCATENATE("'2018-04 (Д)'!P",TEXT(MATCH($C80,'2018-04 (Д)'!$C$2:$C$100,0)+1,0)))="Н/Д",AND(INDIRECT(CONCATENATE("'2018-05 (Д)'!P",TEXT(MATCH($C80,'2018-05 (Д)'!$C$2:$C$100,0)+1,0)))="Н/Д",INDIRECT(CONCATENATE("'2018-04 (Д)'!P",TEXT(MATCH($C80,'2018-04 (Д)'!$C$2:$C$100,0)+1,0))))),"Н/Д",((INDIRECT(CONCATENATE("'2018-05 (Д)'!P",TEXT(MATCH($C80,'2018-05 (Д)'!$C$2:$C$100,0)+1,0)))-INDIRECT(CONCATENATE("'2018-04 (Д)'!P",TEXT(MATCH($C80,'2018-04 (Д)'!$C$2:$C$100,0)+1,0))))/INDIRECT(CONCATENATE("'2018-04 (Д)'!P",TEXT(MATCH($C80,'2018-04 (Д)'!$C$2:$C$100,0)+1,0))))*100)</f>
        <v>54.196881106360308</v>
      </c>
      <c r="DY80" s="9">
        <f ca="1">IF(OR(INDIRECT(CONCATENATE("'2018-06 (Д)'!P",TEXT(MATCH($C80,'2018-06 (Д)'!$C$2:$C$100,0)+1,0)))="Н/Д",INDIRECT(CONCATENATE("'2018-05 (Д)'!P",TEXT(MATCH($C80,'2018-05 (Д)'!$C$2:$C$100,0)+1,0)))="Н/Д",AND(INDIRECT(CONCATENATE("'2018-06 (Д)'!P",TEXT(MATCH($C80,'2018-06 (Д)'!$C$2:$C$100,0)+1,0)))="Н/Д",INDIRECT(CONCATENATE("'2018-05 (Д)'!P",TEXT(MATCH($C80,'2018-05 (Д)'!$C$2:$C$100,0)+1,0))))),"Н/Д",((INDIRECT(CONCATENATE("'2018-06 (Д)'!P",TEXT(MATCH($C80,'2018-06 (Д)'!$C$2:$C$100,0)+1,0)))-INDIRECT(CONCATENATE("'2018-05 (Д)'!P",TEXT(MATCH($C80,'2018-05 (Д)'!$C$2:$C$100,0)+1,0))))/INDIRECT(CONCATENATE("'2018-05 (Д)'!P",TEXT(MATCH($C80,'2018-05 (Д)'!$C$2:$C$100,0)+1,0))))*100)</f>
        <v>-43.620957079454577</v>
      </c>
      <c r="DZ80" s="9">
        <f ca="1">IF(OR(INDIRECT(CONCATENATE("'2018-07 (Д)'!P",TEXT(MATCH($C80,'2018-07 (Д)'!$C$2:$C$100,0)+1,0)))="Н/Д",INDIRECT(CONCATENATE("'2018-06 (Д)'!P",TEXT(MATCH($C80,'2018-06 (Д)'!$C$2:$C$100,0)+1,0)))="Н/Д",AND(INDIRECT(CONCATENATE("'2018-07 (Д)'!P",TEXT(MATCH($C80,'2018-07 (Д)'!$C$2:$C$100,0)+1,0)))="Н/Д",INDIRECT(CONCATENATE("'2018-06 (Д)'!P",TEXT(MATCH($C80,'2018-06 (Д)'!$C$2:$C$100,0)+1,0))))),"Н/Д",((INDIRECT(CONCATENATE("'2018-07 (Д)'!P",TEXT(MATCH($C80,'2018-07 (Д)'!$C$2:$C$100,0)+1,0)))-INDIRECT(CONCATENATE("'2018-06 (Д)'!P",TEXT(MATCH($C80,'2018-06 (Д)'!$C$2:$C$100,0)+1,0))))/INDIRECT(CONCATENATE("'2018-06 (Д)'!P",TEXT(MATCH($C80,'2018-06 (Д)'!$C$2:$C$100,0)+1,0))))*100)</f>
        <v>25.550638344351658</v>
      </c>
      <c r="EA80" s="9">
        <f ca="1">IF(OR(INDIRECT(CONCATENATE("'2018-08 (Д)'!P",TEXT(MATCH($C80,'2018-08 (Д)'!$C$2:$C$100,0)+1,0)))="Н/Д",INDIRECT(CONCATENATE("'2018-07 (Д)'!P",TEXT(MATCH($C80,'2018-07 (Д)'!$C$2:$C$100,0)+1,0)))="Н/Д",AND(INDIRECT(CONCATENATE("'2018-08 (Д)'!P",TEXT(MATCH($C80,'2018-08 (Д)'!$C$2:$C$100,0)+1,0)))="Н/Д",INDIRECT(CONCATENATE("'2018-07 (Д)'!P",TEXT(MATCH($C80,'2018-07 (Д)'!$C$2:$C$100,0)+1,0))))),"Н/Д",((INDIRECT(CONCATENATE("'2018-08 (Д)'!P",TEXT(MATCH($C80,'2018-08 (Д)'!$C$2:$C$100,0)+1,0)))-INDIRECT(CONCATENATE("'2018-07 (Д)'!P",TEXT(MATCH($C80,'2018-07 (Д)'!$C$2:$C$100,0)+1,0))))/INDIRECT(CONCATENATE("'2018-07 (Д)'!P",TEXT(MATCH($C80,'2018-07 (Д)'!$C$2:$C$100,0)+1,0))))*100)</f>
        <v>7.9418539280089631</v>
      </c>
      <c r="EB80" s="9">
        <f ca="1">IF(OR(INDIRECT(CONCATENATE("'2018-09 (Д)'!P",TEXT(MATCH($C80,'2018-09 (Д)'!$C$2:$C$100,0)+1,0)))="Н/Д",INDIRECT(CONCATENATE("'2018-08 (Д)'!P",TEXT(MATCH($C80,'2018-08 (Д)'!$C$2:$C$100,0)+1,0)))="Н/Д",AND(INDIRECT(CONCATENATE("'2018-09 (Д)'!P",TEXT(MATCH($C80,'2018-09 (Д)'!$C$2:$C$100,0)+1,0)))="Н/Д",INDIRECT(CONCATENATE("'2018-08 (Д)'!P",TEXT(MATCH($C80,'2018-08 (Д)'!$C$2:$C$100,0)+1,0))))),"Н/Д",((INDIRECT(CONCATENATE("'2018-09 (Д)'!P",TEXT(MATCH($C80,'2018-09 (Д)'!$C$2:$C$100,0)+1,0)))-INDIRECT(CONCATENATE("'2018-08 (Д)'!P",TEXT(MATCH($C80,'2018-08 (Д)'!$C$2:$C$100,0)+1,0))))/INDIRECT(CONCATENATE("'2018-08 (Д)'!P",TEXT(MATCH($C80,'2018-08 (Д)'!$C$2:$C$100,0)+1,0))))*100)</f>
        <v>-69.083325389150346</v>
      </c>
      <c r="EC80" s="9">
        <f ca="1">IF(OR(INDIRECT(CONCATENATE("'2018-10 (Д)'!P",TEXT(MATCH($C80,'2018-10 (Д)'!$C$2:$C$100,0)+1,0)))="Н/Д",INDIRECT(CONCATENATE("'2018-09 (Д)'!P",TEXT(MATCH($C80,'2018-09 (Д)'!$C$2:$C$100,0)+1,0)))="Н/Д",AND(INDIRECT(CONCATENATE("'2018-10 (Д)'!P",TEXT(MATCH($C80,'2018-10 (Д)'!$C$2:$C$100,0)+1,0)))="Н/Д",INDIRECT(CONCATENATE("'2018-09 (Д)'!P",TEXT(MATCH($C80,'2018-09 (Д)'!$C$2:$C$100,0)+1,0))))),"Н/Д",((INDIRECT(CONCATENATE("'2018-10 (Д)'!P",TEXT(MATCH($C80,'2018-10 (Д)'!$C$2:$C$100,0)+1,0)))-INDIRECT(CONCATENATE("'2018-09 (Д)'!P",TEXT(MATCH($C80,'2018-09 (Д)'!$C$2:$C$100,0)+1,0))))/INDIRECT(CONCATENATE("'2018-09 (Д)'!P",TEXT(MATCH($C80,'2018-09 (Д)'!$C$2:$C$100,0)+1,0))))*100)</f>
        <v>50.406829425351752</v>
      </c>
      <c r="ED80" s="9">
        <f ca="1">IF(OR(INDIRECT(CONCATENATE("'2018-11 (Д)'!P",TEXT(MATCH($C80,'2018-11 (Д)'!$C$2:$C$100,0)+1,0)))="Н/Д",INDIRECT(CONCATENATE("'2018-10 (Д)'!P",TEXT(MATCH($C80,'2018-10 (Д)'!$C$2:$C$100,0)+1,0)))="Н/Д",AND(INDIRECT(CONCATENATE("'2018-11 (Д)'!P",TEXT(MATCH($C80,'2018-11 (Д)'!$C$2:$C$100,0)+1,0)))="Н/Д",INDIRECT(CONCATENATE("'2018-10 (Д)'!P",TEXT(MATCH($C80,'2018-10 (Д)'!$C$2:$C$100,0)+1,0))))),"Н/Д",((INDIRECT(CONCATENATE("'2018-11 (Д)'!P",TEXT(MATCH($C80,'2018-11 (Д)'!$C$2:$C$100,0)+1,0)))-INDIRECT(CONCATENATE("'2018-10 (Д)'!P",TEXT(MATCH($C80,'2018-10 (Д)'!$C$2:$C$100,0)+1,0))))/INDIRECT(CONCATENATE("'2018-10 (Д)'!P",TEXT(MATCH($C80,'2018-10 (Д)'!$C$2:$C$100,0)+1,0))))*100)</f>
        <v>175.66162153781301</v>
      </c>
      <c r="EE80" s="9">
        <f ca="1">IF(OR(INDIRECT(CONCATENATE("'2018-12 (Д)'!P",TEXT(MATCH($C80,'2018-12 (Д)'!$C$2:$C$100,0)+1,0)))="Н/Д",INDIRECT(CONCATENATE("'2018-11 (Д)'!P",TEXT(MATCH($C80,'2018-11 (Д)'!$C$2:$C$100,0)+1,0)))="Н/Д",AND(INDIRECT(CONCATENATE("'2018-12 (Д)'!P",TEXT(MATCH($C80,'2018-12 (Д)'!$C$2:$C$100,0)+1,0)))="Н/Д",INDIRECT(CONCATENATE("'2018-11 (Д)'!P",TEXT(MATCH($C80,'2018-11 (Д)'!$C$2:$C$100,0)+1,0))))),"Н/Д",((INDIRECT(CONCATENATE("'2018-12 (Д)'!P",TEXT(MATCH($C80,'2018-12 (Д)'!$C$2:$C$100,0)+1,0)))-INDIRECT(CONCATENATE("'2018-11 (Д)'!P",TEXT(MATCH($C80,'2018-11 (Д)'!$C$2:$C$100,0)+1,0))))/INDIRECT(CONCATENATE("'2018-11 (Д)'!P",TEXT(MATCH($C80,'2018-11 (Д)'!$C$2:$C$100,0)+1,0))))*100)</f>
        <v>-51.7182626785225</v>
      </c>
      <c r="EF80" s="9"/>
      <c r="EG80" s="9">
        <f ca="1">IF(OR(INDIRECT(CONCATENATE("'2018-03 (Д)'!Q",TEXT(MATCH($C80,'2018-03 (Д)'!$C$2:$C$100,0)+1,0)))="Н/Д",INDIRECT(CONCATENATE("'2018-02 (Д)'!Q",TEXT(MATCH($C80,'2018-02 (Д)'!$C$2:$C$100,0)+1,0)))="Н/Д",AND(INDIRECT(CONCATENATE("'2018-03 (Д)'!Q",TEXT(MATCH($C80,'2018-03 (Д)'!$C$2:$C$100,0)+1,0)))="Н/Д",INDIRECT(CONCATENATE("'2018-02 (Д)'!Q",TEXT(MATCH($C80,'2018-02 (Д)'!$C$2:$C$100,0)+1,0))))),"Н/Д",((INDIRECT(CONCATENATE("'2018-03 (Д)'!Q",TEXT(MATCH($C80,'2018-03 (Д)'!$C$2:$C$100,0)+1,0)))-INDIRECT(CONCATENATE("'2018-02 (Д)'!Q",TEXT(MATCH($C80,'2018-02 (Д)'!$C$2:$C$100,0)+1,0))))/INDIRECT(CONCATENATE("'2018-02 (Д)'!Q",TEXT(MATCH($C80,'2018-02 (Д)'!$C$2:$C$100,0)+1,0))))*100)</f>
        <v>-91.137976726972852</v>
      </c>
      <c r="EH80" s="9">
        <f ca="1">IF(OR(INDIRECT(CONCATENATE("'2018-04 (Д)'!Q",TEXT(MATCH($C80,'2018-04 (Д)'!$C$2:$C$100,0)+1,0)))="Н/Д",INDIRECT(CONCATENATE("'2018-03 (Д)'!Q",TEXT(MATCH($C80,'2018-03 (Д)'!$C$2:$C$100,0)+1,0)))="Н/Д",AND(INDIRECT(CONCATENATE("'2018-04 (Д)'!Q",TEXT(MATCH($C80,'2018-04 (Д)'!$C$2:$C$100,0)+1,0)))="Н/Д",INDIRECT(CONCATENATE("'2018-03 (Д)'!Q",TEXT(MATCH($C80,'2018-03 (Д)'!$C$2:$C$100,0)+1,0))))),"Н/Д",((INDIRECT(CONCATENATE("'2018-04 (Д)'!Q",TEXT(MATCH($C80,'2018-04 (Д)'!$C$2:$C$100,0)+1,0)))-INDIRECT(CONCATENATE("'2018-03 (Д)'!Q",TEXT(MATCH($C80,'2018-03 (Д)'!$C$2:$C$100,0)+1,0))))/INDIRECT(CONCATENATE("'2018-03 (Д)'!Q",TEXT(MATCH($C80,'2018-03 (Д)'!$C$2:$C$100,0)+1,0))))*100)</f>
        <v>52.302146434609206</v>
      </c>
      <c r="EI80" s="9">
        <f ca="1">IF(OR(INDIRECT(CONCATENATE("'2018-05 (Д)'!Q",TEXT(MATCH($C80,'2018-05 (Д)'!$C$2:$C$100,0)+1,0)))="Н/Д",INDIRECT(CONCATENATE("'2018-04 (Д)'!Q",TEXT(MATCH($C80,'2018-04 (Д)'!$C$2:$C$100,0)+1,0)))="Н/Д",AND(INDIRECT(CONCATENATE("'2018-05 (Д)'!Q",TEXT(MATCH($C80,'2018-05 (Д)'!$C$2:$C$100,0)+1,0)))="Н/Д",INDIRECT(CONCATENATE("'2018-04 (Д)'!Q",TEXT(MATCH($C80,'2018-04 (Д)'!$C$2:$C$100,0)+1,0))))),"Н/Д",((INDIRECT(CONCATENATE("'2018-05 (Д)'!Q",TEXT(MATCH($C80,'2018-05 (Д)'!$C$2:$C$100,0)+1,0)))-INDIRECT(CONCATENATE("'2018-04 (Д)'!Q",TEXT(MATCH($C80,'2018-04 (Д)'!$C$2:$C$100,0)+1,0))))/INDIRECT(CONCATENATE("'2018-04 (Д)'!Q",TEXT(MATCH($C80,'2018-04 (Д)'!$C$2:$C$100,0)+1,0))))*100)</f>
        <v>1082.964327779252</v>
      </c>
      <c r="EJ80" s="9">
        <f ca="1">IF(OR(INDIRECT(CONCATENATE("'2018-06 (Д)'!Q",TEXT(MATCH($C80,'2018-06 (Д)'!$C$2:$C$100,0)+1,0)))="Н/Д",INDIRECT(CONCATENATE("'2018-05 (Д)'!Q",TEXT(MATCH($C80,'2018-05 (Д)'!$C$2:$C$100,0)+1,0)))="Н/Д",AND(INDIRECT(CONCATENATE("'2018-06 (Д)'!Q",TEXT(MATCH($C80,'2018-06 (Д)'!$C$2:$C$100,0)+1,0)))="Н/Д",INDIRECT(CONCATENATE("'2018-05 (Д)'!Q",TEXT(MATCH($C80,'2018-05 (Д)'!$C$2:$C$100,0)+1,0))))),"Н/Д",((INDIRECT(CONCATENATE("'2018-06 (Д)'!Q",TEXT(MATCH($C80,'2018-06 (Д)'!$C$2:$C$100,0)+1,0)))-INDIRECT(CONCATENATE("'2018-05 (Д)'!Q",TEXT(MATCH($C80,'2018-05 (Д)'!$C$2:$C$100,0)+1,0))))/INDIRECT(CONCATENATE("'2018-05 (Д)'!Q",TEXT(MATCH($C80,'2018-05 (Д)'!$C$2:$C$100,0)+1,0))))*100)</f>
        <v>-90.910204965056991</v>
      </c>
      <c r="EK80" s="9">
        <f ca="1">IF(OR(INDIRECT(CONCATENATE("'2018-07 (Д)'!Q",TEXT(MATCH($C80,'2018-07 (Д)'!$C$2:$C$100,0)+1,0)))="Н/Д",INDIRECT(CONCATENATE("'2018-06 (Д)'!Q",TEXT(MATCH($C80,'2018-06 (Д)'!$C$2:$C$100,0)+1,0)))="Н/Д",AND(INDIRECT(CONCATENATE("'2018-07 (Д)'!Q",TEXT(MATCH($C80,'2018-07 (Д)'!$C$2:$C$100,0)+1,0)))="Н/Д",INDIRECT(CONCATENATE("'2018-06 (Д)'!Q",TEXT(MATCH($C80,'2018-06 (Д)'!$C$2:$C$100,0)+1,0))))),"Н/Д",((INDIRECT(CONCATENATE("'2018-07 (Д)'!Q",TEXT(MATCH($C80,'2018-07 (Д)'!$C$2:$C$100,0)+1,0)))-INDIRECT(CONCATENATE("'2018-06 (Д)'!Q",TEXT(MATCH($C80,'2018-06 (Д)'!$C$2:$C$100,0)+1,0))))/INDIRECT(CONCATENATE("'2018-06 (Д)'!Q",TEXT(MATCH($C80,'2018-06 (Д)'!$C$2:$C$100,0)+1,0))))*100)</f>
        <v>-100</v>
      </c>
      <c r="EL80" s="9" t="e">
        <f ca="1">IF(OR(INDIRECT(CONCATENATE("'2018-08 (Д)'!Q",TEXT(MATCH($C80,'2018-08 (Д)'!$C$2:$C$100,0)+1,0)))="Н/Д",INDIRECT(CONCATENATE("'2018-07 (Д)'!Q",TEXT(MATCH($C80,'2018-07 (Д)'!$C$2:$C$100,0)+1,0)))="Н/Д",AND(INDIRECT(CONCATENATE("'2018-08 (Д)'!Q",TEXT(MATCH($C80,'2018-08 (Д)'!$C$2:$C$100,0)+1,0)))="Н/Д",INDIRECT(CONCATENATE("'2018-07 (Д)'!Q",TEXT(MATCH($C80,'2018-07 (Д)'!$C$2:$C$100,0)+1,0))))),"Н/Д",((INDIRECT(CONCATENATE("'2018-08 (Д)'!Q",TEXT(MATCH($C80,'2018-08 (Д)'!$C$2:$C$100,0)+1,0)))-INDIRECT(CONCATENATE("'2018-07 (Д)'!Q",TEXT(MATCH($C80,'2018-07 (Д)'!$C$2:$C$100,0)+1,0))))/INDIRECT(CONCATENATE("'2018-07 (Д)'!Q",TEXT(MATCH($C80,'2018-07 (Д)'!$C$2:$C$100,0)+1,0))))*100)</f>
        <v>#DIV/0!</v>
      </c>
      <c r="EM80" s="9">
        <f ca="1">IF(OR(INDIRECT(CONCATENATE("'2018-09 (Д)'!Q",TEXT(MATCH($C80,'2018-09 (Д)'!$C$2:$C$100,0)+1,0)))="Н/Д",INDIRECT(CONCATENATE("'2018-08 (Д)'!Q",TEXT(MATCH($C80,'2018-08 (Д)'!$C$2:$C$100,0)+1,0)))="Н/Д",AND(INDIRECT(CONCATENATE("'2018-09 (Д)'!Q",TEXT(MATCH($C80,'2018-09 (Д)'!$C$2:$C$100,0)+1,0)))="Н/Д",INDIRECT(CONCATENATE("'2018-08 (Д)'!Q",TEXT(MATCH($C80,'2018-08 (Д)'!$C$2:$C$100,0)+1,0))))),"Н/Д",((INDIRECT(CONCATENATE("'2018-09 (Д)'!Q",TEXT(MATCH($C80,'2018-09 (Д)'!$C$2:$C$100,0)+1,0)))-INDIRECT(CONCATENATE("'2018-08 (Д)'!Q",TEXT(MATCH($C80,'2018-08 (Д)'!$C$2:$C$100,0)+1,0))))/INDIRECT(CONCATENATE("'2018-08 (Д)'!Q",TEXT(MATCH($C80,'2018-08 (Д)'!$C$2:$C$100,0)+1,0))))*100)</f>
        <v>-98.689873765024075</v>
      </c>
      <c r="EN80" s="9">
        <f ca="1">IF(OR(INDIRECT(CONCATENATE("'2018-10 (Д)'!Q",TEXT(MATCH($C80,'2018-10 (Д)'!$C$2:$C$100,0)+1,0)))="Н/Д",INDIRECT(CONCATENATE("'2018-09 (Д)'!Q",TEXT(MATCH($C80,'2018-09 (Д)'!$C$2:$C$100,0)+1,0)))="Н/Д",AND(INDIRECT(CONCATENATE("'2018-10 (Д)'!Q",TEXT(MATCH($C80,'2018-10 (Д)'!$C$2:$C$100,0)+1,0)))="Н/Д",INDIRECT(CONCATENATE("'2018-09 (Д)'!Q",TEXT(MATCH($C80,'2018-09 (Д)'!$C$2:$C$100,0)+1,0))))),"Н/Д",((INDIRECT(CONCATENATE("'2018-10 (Д)'!Q",TEXT(MATCH($C80,'2018-10 (Д)'!$C$2:$C$100,0)+1,0)))-INDIRECT(CONCATENATE("'2018-09 (Д)'!Q",TEXT(MATCH($C80,'2018-09 (Д)'!$C$2:$C$100,0)+1,0))))/INDIRECT(CONCATENATE("'2018-09 (Д)'!Q",TEXT(MATCH($C80,'2018-09 (Д)'!$C$2:$C$100,0)+1,0))))*100)</f>
        <v>-97.91846698862382</v>
      </c>
      <c r="EO80" s="9">
        <f ca="1">IF(OR(INDIRECT(CONCATENATE("'2018-11 (Д)'!Q",TEXT(MATCH($C80,'2018-11 (Д)'!$C$2:$C$100,0)+1,0)))="Н/Д",INDIRECT(CONCATENATE("'2018-10 (Д)'!Q",TEXT(MATCH($C80,'2018-10 (Д)'!$C$2:$C$100,0)+1,0)))="Н/Д",AND(INDIRECT(CONCATENATE("'2018-11 (Д)'!Q",TEXT(MATCH($C80,'2018-11 (Д)'!$C$2:$C$100,0)+1,0)))="Н/Д",INDIRECT(CONCATENATE("'2018-10 (Д)'!Q",TEXT(MATCH($C80,'2018-10 (Д)'!$C$2:$C$100,0)+1,0))))),"Н/Д",((INDIRECT(CONCATENATE("'2018-11 (Д)'!Q",TEXT(MATCH($C80,'2018-11 (Д)'!$C$2:$C$100,0)+1,0)))-INDIRECT(CONCATENATE("'2018-10 (Д)'!Q",TEXT(MATCH($C80,'2018-10 (Д)'!$C$2:$C$100,0)+1,0))))/INDIRECT(CONCATENATE("'2018-10 (Д)'!Q",TEXT(MATCH($C80,'2018-10 (Д)'!$C$2:$C$100,0)+1,0))))*100)</f>
        <v>364861.3236842003</v>
      </c>
      <c r="EP80" s="9">
        <f ca="1">IF(OR(INDIRECT(CONCATENATE("'2018-12 (Д)'!Q",TEXT(MATCH($C80,'2018-12 (Д)'!$C$2:$C$100,0)+1,0)))="Н/Д",INDIRECT(CONCATENATE("'2018-11 (Д)'!Q",TEXT(MATCH($C80,'2018-11 (Д)'!$C$2:$C$100,0)+1,0)))="Н/Д",AND(INDIRECT(CONCATENATE("'2018-12 (Д)'!Q",TEXT(MATCH($C80,'2018-12 (Д)'!$C$2:$C$100,0)+1,0)))="Н/Д",INDIRECT(CONCATENATE("'2018-11 (Д)'!Q",TEXT(MATCH($C80,'2018-11 (Д)'!$C$2:$C$100,0)+1,0))))),"Н/Д",((INDIRECT(CONCATENATE("'2018-12 (Д)'!Q",TEXT(MATCH($C80,'2018-12 (Д)'!$C$2:$C$100,0)+1,0)))-INDIRECT(CONCATENATE("'2018-11 (Д)'!Q",TEXT(MATCH($C80,'2018-11 (Д)'!$C$2:$C$100,0)+1,0))))/INDIRECT(CONCATENATE("'2018-11 (Д)'!Q",TEXT(MATCH($C80,'2018-11 (Д)'!$C$2:$C$100,0)+1,0))))*100)</f>
        <v>-100</v>
      </c>
      <c r="EQ80" s="9"/>
      <c r="ER80" s="9" t="str">
        <f ca="1">IF(OR(INDIRECT(CONCATENATE("'2018-03 (Д)'!R",TEXT(MATCH($C80,'2018-03 (Д)'!$C$2:$C$100,0)+1,0)))="Н/Д",INDIRECT(CONCATENATE("'2018-02 (Д)'!R",TEXT(MATCH($C80,'2018-02 (Д)'!$C$2:$C$100,0)+1,0)))="Н/Д",AND(INDIRECT(CONCATENATE("'2018-03 (Д)'!R",TEXT(MATCH($C80,'2018-03 (Д)'!$C$2:$C$100,0)+1,0)))="Н/Д",INDIRECT(CONCATENATE("'2018-02 (Д)'!R",TEXT(MATCH($C80,'2018-02 (Д)'!$C$2:$C$100,0)+1,0))))),"Н/Д",((INDIRECT(CONCATENATE("'2018-03 (Д)'!R",TEXT(MATCH($C80,'2018-03 (Д)'!$C$2:$C$100,0)+1,0)))-INDIRECT(CONCATENATE("'2018-02 (Д)'!R",TEXT(MATCH($C80,'2018-02 (Д)'!$C$2:$C$100,0)+1,0))))/INDIRECT(CONCATENATE("'2018-02 (Д)'!R",TEXT(MATCH($C80,'2018-02 (Д)'!$C$2:$C$100,0)+1,0))))*100)</f>
        <v>Н/Д</v>
      </c>
      <c r="ES80" s="9" t="str">
        <f ca="1">IF(OR(INDIRECT(CONCATENATE("'2018-04 (Д)'!R",TEXT(MATCH($C80,'2018-04 (Д)'!$C$2:$C$100,0)+1,0)))="Н/Д",INDIRECT(CONCATENATE("'2018-03 (Д)'!R",TEXT(MATCH($C80,'2018-03 (Д)'!$C$2:$C$100,0)+1,0)))="Н/Д",AND(INDIRECT(CONCATENATE("'2018-04 (Д)'!R",TEXT(MATCH($C80,'2018-04 (Д)'!$C$2:$C$100,0)+1,0)))="Н/Д",INDIRECT(CONCATENATE("'2018-03 (Д)'!R",TEXT(MATCH($C80,'2018-03 (Д)'!$C$2:$C$100,0)+1,0))))),"Н/Д",((INDIRECT(CONCATENATE("'2018-04 (Д)'!R",TEXT(MATCH($C80,'2018-04 (Д)'!$C$2:$C$100,0)+1,0)))-INDIRECT(CONCATENATE("'2018-03 (Д)'!R",TEXT(MATCH($C80,'2018-03 (Д)'!$C$2:$C$100,0)+1,0))))/INDIRECT(CONCATENATE("'2018-03 (Д)'!R",TEXT(MATCH($C80,'2018-03 (Д)'!$C$2:$C$100,0)+1,0))))*100)</f>
        <v>Н/Д</v>
      </c>
      <c r="ET80" s="9" t="str">
        <f ca="1">IF(OR(INDIRECT(CONCATENATE("'2018-05 (Д)'!R",TEXT(MATCH($C80,'2018-05 (Д)'!$C$2:$C$100,0)+1,0)))="Н/Д",INDIRECT(CONCATENATE("'2018-04 (Д)'!R",TEXT(MATCH($C80,'2018-04 (Д)'!$C$2:$C$100,0)+1,0)))="Н/Д",AND(INDIRECT(CONCATENATE("'2018-05 (Д)'!R",TEXT(MATCH($C80,'2018-05 (Д)'!$C$2:$C$100,0)+1,0)))="Н/Д",INDIRECT(CONCATENATE("'2018-04 (Д)'!R",TEXT(MATCH($C80,'2018-04 (Д)'!$C$2:$C$100,0)+1,0))))),"Н/Д",((INDIRECT(CONCATENATE("'2018-05 (Д)'!R",TEXT(MATCH($C80,'2018-05 (Д)'!$C$2:$C$100,0)+1,0)))-INDIRECT(CONCATENATE("'2018-04 (Д)'!R",TEXT(MATCH($C80,'2018-04 (Д)'!$C$2:$C$100,0)+1,0))))/INDIRECT(CONCATENATE("'2018-04 (Д)'!R",TEXT(MATCH($C80,'2018-04 (Д)'!$C$2:$C$100,0)+1,0))))*100)</f>
        <v>Н/Д</v>
      </c>
      <c r="EU80" s="9" t="str">
        <f ca="1">IF(OR(INDIRECT(CONCATENATE("'2018-06 (Д)'!R",TEXT(MATCH($C80,'2018-06 (Д)'!$C$2:$C$100,0)+1,0)))="Н/Д",INDIRECT(CONCATENATE("'2018-05 (Д)'!R",TEXT(MATCH($C80,'2018-05 (Д)'!$C$2:$C$100,0)+1,0)))="Н/Д",AND(INDIRECT(CONCATENATE("'2018-06 (Д)'!R",TEXT(MATCH($C80,'2018-06 (Д)'!$C$2:$C$100,0)+1,0)))="Н/Д",INDIRECT(CONCATENATE("'2018-05 (Д)'!R",TEXT(MATCH($C80,'2018-05 (Д)'!$C$2:$C$100,0)+1,0))))),"Н/Д",((INDIRECT(CONCATENATE("'2018-06 (Д)'!R",TEXT(MATCH($C80,'2018-06 (Д)'!$C$2:$C$100,0)+1,0)))-INDIRECT(CONCATENATE("'2018-05 (Д)'!R",TEXT(MATCH($C80,'2018-05 (Д)'!$C$2:$C$100,0)+1,0))))/INDIRECT(CONCATENATE("'2018-05 (Д)'!R",TEXT(MATCH($C80,'2018-05 (Д)'!$C$2:$C$100,0)+1,0))))*100)</f>
        <v>Н/Д</v>
      </c>
      <c r="EV80" s="9" t="str">
        <f ca="1">IF(OR(INDIRECT(CONCATENATE("'2018-07 (Д)'!R",TEXT(MATCH($C80,'2018-07 (Д)'!$C$2:$C$100,0)+1,0)))="Н/Д",INDIRECT(CONCATENATE("'2018-06 (Д)'!R",TEXT(MATCH($C80,'2018-06 (Д)'!$C$2:$C$100,0)+1,0)))="Н/Д",AND(INDIRECT(CONCATENATE("'2018-07 (Д)'!R",TEXT(MATCH($C80,'2018-07 (Д)'!$C$2:$C$100,0)+1,0)))="Н/Д",INDIRECT(CONCATENATE("'2018-06 (Д)'!R",TEXT(MATCH($C80,'2018-06 (Д)'!$C$2:$C$100,0)+1,0))))),"Н/Д",((INDIRECT(CONCATENATE("'2018-07 (Д)'!R",TEXT(MATCH($C80,'2018-07 (Д)'!$C$2:$C$100,0)+1,0)))-INDIRECT(CONCATENATE("'2018-06 (Д)'!R",TEXT(MATCH($C80,'2018-06 (Д)'!$C$2:$C$100,0)+1,0))))/INDIRECT(CONCATENATE("'2018-06 (Д)'!R",TEXT(MATCH($C80,'2018-06 (Д)'!$C$2:$C$100,0)+1,0))))*100)</f>
        <v>Н/Д</v>
      </c>
      <c r="EW80" s="9" t="str">
        <f ca="1">IF(OR(INDIRECT(CONCATENATE("'2018-08 (Д)'!R",TEXT(MATCH($C80,'2018-08 (Д)'!$C$2:$C$100,0)+1,0)))="Н/Д",INDIRECT(CONCATENATE("'2018-07 (Д)'!R",TEXT(MATCH($C80,'2018-07 (Д)'!$C$2:$C$100,0)+1,0)))="Н/Д",AND(INDIRECT(CONCATENATE("'2018-08 (Д)'!R",TEXT(MATCH($C80,'2018-08 (Д)'!$C$2:$C$100,0)+1,0)))="Н/Д",INDIRECT(CONCATENATE("'2018-07 (Д)'!R",TEXT(MATCH($C80,'2018-07 (Д)'!$C$2:$C$100,0)+1,0))))),"Н/Д",((INDIRECT(CONCATENATE("'2018-08 (Д)'!R",TEXT(MATCH($C80,'2018-08 (Д)'!$C$2:$C$100,0)+1,0)))-INDIRECT(CONCATENATE("'2018-07 (Д)'!R",TEXT(MATCH($C80,'2018-07 (Д)'!$C$2:$C$100,0)+1,0))))/INDIRECT(CONCATENATE("'2018-07 (Д)'!R",TEXT(MATCH($C80,'2018-07 (Д)'!$C$2:$C$100,0)+1,0))))*100)</f>
        <v>Н/Д</v>
      </c>
      <c r="EX80" s="9" t="str">
        <f ca="1">IF(OR(INDIRECT(CONCATENATE("'2018-09 (Д)'!R",TEXT(MATCH($C80,'2018-09 (Д)'!$C$2:$C$100,0)+1,0)))="Н/Д",INDIRECT(CONCATENATE("'2018-08 (Д)'!R",TEXT(MATCH($C80,'2018-08 (Д)'!$C$2:$C$100,0)+1,0)))="Н/Д",AND(INDIRECT(CONCATENATE("'2018-09 (Д)'!R",TEXT(MATCH($C80,'2018-09 (Д)'!$C$2:$C$100,0)+1,0)))="Н/Д",INDIRECT(CONCATENATE("'2018-08 (Д)'!R",TEXT(MATCH($C80,'2018-08 (Д)'!$C$2:$C$100,0)+1,0))))),"Н/Д",((INDIRECT(CONCATENATE("'2018-09 (Д)'!R",TEXT(MATCH($C80,'2018-09 (Д)'!$C$2:$C$100,0)+1,0)))-INDIRECT(CONCATENATE("'2018-08 (Д)'!R",TEXT(MATCH($C80,'2018-08 (Д)'!$C$2:$C$100,0)+1,0))))/INDIRECT(CONCATENATE("'2018-08 (Д)'!R",TEXT(MATCH($C80,'2018-08 (Д)'!$C$2:$C$100,0)+1,0))))*100)</f>
        <v>Н/Д</v>
      </c>
      <c r="EY80" s="9" t="str">
        <f ca="1">IF(OR(INDIRECT(CONCATENATE("'2018-10 (Д)'!R",TEXT(MATCH($C80,'2018-10 (Д)'!$C$2:$C$100,0)+1,0)))="Н/Д",INDIRECT(CONCATENATE("'2018-09 (Д)'!R",TEXT(MATCH($C80,'2018-09 (Д)'!$C$2:$C$100,0)+1,0)))="Н/Д",AND(INDIRECT(CONCATENATE("'2018-10 (Д)'!R",TEXT(MATCH($C80,'2018-10 (Д)'!$C$2:$C$100,0)+1,0)))="Н/Д",INDIRECT(CONCATENATE("'2018-09 (Д)'!R",TEXT(MATCH($C80,'2018-09 (Д)'!$C$2:$C$100,0)+1,0))))),"Н/Д",((INDIRECT(CONCATENATE("'2018-10 (Д)'!R",TEXT(MATCH($C80,'2018-10 (Д)'!$C$2:$C$100,0)+1,0)))-INDIRECT(CONCATENATE("'2018-09 (Д)'!R",TEXT(MATCH($C80,'2018-09 (Д)'!$C$2:$C$100,0)+1,0))))/INDIRECT(CONCATENATE("'2018-09 (Д)'!R",TEXT(MATCH($C80,'2018-09 (Д)'!$C$2:$C$100,0)+1,0))))*100)</f>
        <v>Н/Д</v>
      </c>
      <c r="EZ80" s="9" t="str">
        <f ca="1">IF(OR(INDIRECT(CONCATENATE("'2018-11 (Д)'!R",TEXT(MATCH($C80,'2018-11 (Д)'!$C$2:$C$100,0)+1,0)))="Н/Д",INDIRECT(CONCATENATE("'2018-10 (Д)'!R",TEXT(MATCH($C80,'2018-10 (Д)'!$C$2:$C$100,0)+1,0)))="Н/Д",AND(INDIRECT(CONCATENATE("'2018-11 (Д)'!R",TEXT(MATCH($C80,'2018-11 (Д)'!$C$2:$C$100,0)+1,0)))="Н/Д",INDIRECT(CONCATENATE("'2018-10 (Д)'!R",TEXT(MATCH($C80,'2018-10 (Д)'!$C$2:$C$100,0)+1,0))))),"Н/Д",((INDIRECT(CONCATENATE("'2018-11 (Д)'!R",TEXT(MATCH($C80,'2018-11 (Д)'!$C$2:$C$100,0)+1,0)))-INDIRECT(CONCATENATE("'2018-10 (Д)'!R",TEXT(MATCH($C80,'2018-10 (Д)'!$C$2:$C$100,0)+1,0))))/INDIRECT(CONCATENATE("'2018-10 (Д)'!R",TEXT(MATCH($C80,'2018-10 (Д)'!$C$2:$C$100,0)+1,0))))*100)</f>
        <v>Н/Д</v>
      </c>
      <c r="FA80" s="9" t="str">
        <f ca="1">IF(OR(INDIRECT(CONCATENATE("'2018-12 (Д)'!R",TEXT(MATCH($C80,'2018-12 (Д)'!$C$2:$C$100,0)+1,0)))="Н/Д",INDIRECT(CONCATENATE("'2018-11 (Д)'!R",TEXT(MATCH($C80,'2018-11 (Д)'!$C$2:$C$100,0)+1,0)))="Н/Д",AND(INDIRECT(CONCATENATE("'2018-12 (Д)'!R",TEXT(MATCH($C80,'2018-12 (Д)'!$C$2:$C$100,0)+1,0)))="Н/Д",INDIRECT(CONCATENATE("'2018-11 (Д)'!R",TEXT(MATCH($C80,'2018-11 (Д)'!$C$2:$C$100,0)+1,0))))),"Н/Д",((INDIRECT(CONCATENATE("'2018-12 (Д)'!R",TEXT(MATCH($C80,'2018-12 (Д)'!$C$2:$C$100,0)+1,0)))-INDIRECT(CONCATENATE("'2018-11 (Д)'!R",TEXT(MATCH($C80,'2018-11 (Д)'!$C$2:$C$100,0)+1,0))))/INDIRECT(CONCATENATE("'2018-11 (Д)'!R",TEXT(MATCH($C80,'2018-11 (Д)'!$C$2:$C$100,0)+1,0))))*100)</f>
        <v>Н/Д</v>
      </c>
      <c r="FB80" s="9"/>
      <c r="FC80" s="9">
        <f ca="1">IF(OR(INDIRECT(CONCATENATE("'2018-03 (Д)'!S",TEXT(MATCH($C80,'2018-03 (Д)'!$C$2:$C$100,0)+1,0)))="Н/Д",INDIRECT(CONCATENATE("'2018-02 (Д)'!S",TEXT(MATCH($C80,'2018-02 (Д)'!$C$2:$C$100,0)+1,0)))="Н/Д",AND(INDIRECT(CONCATENATE("'2018-03 (Д)'!S",TEXT(MATCH($C80,'2018-03 (Д)'!$C$2:$C$100,0)+1,0)))="Н/Д",INDIRECT(CONCATENATE("'2018-02 (Д)'!S",TEXT(MATCH($C80,'2018-02 (Д)'!$C$2:$C$100,0)+1,0))))),"Н/Д",((INDIRECT(CONCATENATE("'2018-03 (Д)'!S",TEXT(MATCH($C80,'2018-03 (Д)'!$C$2:$C$100,0)+1,0)))-INDIRECT(CONCATENATE("'2018-02 (Д)'!S",TEXT(MATCH($C80,'2018-02 (Д)'!$C$2:$C$100,0)+1,0))))/INDIRECT(CONCATENATE("'2018-02 (Д)'!S",TEXT(MATCH($C80,'2018-02 (Д)'!$C$2:$C$100,0)+1,0))))*100)</f>
        <v>-47.562026822554685</v>
      </c>
      <c r="FD80" s="9">
        <f ca="1">IF(OR(INDIRECT(CONCATENATE("'2018-04 (Д)'!S",TEXT(MATCH($C80,'2018-04 (Д)'!$C$2:$C$100,0)+1,0)))="Н/Д",INDIRECT(CONCATENATE("'2018-03 (Д)'!S",TEXT(MATCH($C80,'2018-03 (Д)'!$C$2:$C$100,0)+1,0)))="Н/Д",AND(INDIRECT(CONCATENATE("'2018-04 (Д)'!S",TEXT(MATCH($C80,'2018-04 (Д)'!$C$2:$C$100,0)+1,0)))="Н/Д",INDIRECT(CONCATENATE("'2018-03 (Д)'!S",TEXT(MATCH($C80,'2018-03 (Д)'!$C$2:$C$100,0)+1,0))))),"Н/Д",((INDIRECT(CONCATENATE("'2018-04 (Д)'!S",TEXT(MATCH($C80,'2018-04 (Д)'!$C$2:$C$100,0)+1,0)))-INDIRECT(CONCATENATE("'2018-03 (Д)'!S",TEXT(MATCH($C80,'2018-03 (Д)'!$C$2:$C$100,0)+1,0))))/INDIRECT(CONCATENATE("'2018-03 (Д)'!S",TEXT(MATCH($C80,'2018-03 (Д)'!$C$2:$C$100,0)+1,0))))*100)</f>
        <v>402.85835005645254</v>
      </c>
      <c r="FE80" s="9">
        <f ca="1">IF(OR(INDIRECT(CONCATENATE("'2018-05 (Д)'!S",TEXT(MATCH($C80,'2018-05 (Д)'!$C$2:$C$100,0)+1,0)))="Н/Д",INDIRECT(CONCATENATE("'2018-04 (Д)'!S",TEXT(MATCH($C80,'2018-04 (Д)'!$C$2:$C$100,0)+1,0)))="Н/Д",AND(INDIRECT(CONCATENATE("'2018-05 (Д)'!S",TEXT(MATCH($C80,'2018-05 (Д)'!$C$2:$C$100,0)+1,0)))="Н/Д",INDIRECT(CONCATENATE("'2018-04 (Д)'!S",TEXT(MATCH($C80,'2018-04 (Д)'!$C$2:$C$100,0)+1,0))))),"Н/Д",((INDIRECT(CONCATENATE("'2018-05 (Д)'!S",TEXT(MATCH($C80,'2018-05 (Д)'!$C$2:$C$100,0)+1,0)))-INDIRECT(CONCATENATE("'2018-04 (Д)'!S",TEXT(MATCH($C80,'2018-04 (Д)'!$C$2:$C$100,0)+1,0))))/INDIRECT(CONCATENATE("'2018-04 (Д)'!S",TEXT(MATCH($C80,'2018-04 (Д)'!$C$2:$C$100,0)+1,0))))*100)</f>
        <v>-35.149190989211249</v>
      </c>
      <c r="FF80" s="9">
        <f ca="1">IF(OR(INDIRECT(CONCATENATE("'2018-06 (Д)'!S",TEXT(MATCH($C80,'2018-06 (Д)'!$C$2:$C$100,0)+1,0)))="Н/Д",INDIRECT(CONCATENATE("'2018-05 (Д)'!S",TEXT(MATCH($C80,'2018-05 (Д)'!$C$2:$C$100,0)+1,0)))="Н/Д",AND(INDIRECT(CONCATENATE("'2018-06 (Д)'!S",TEXT(MATCH($C80,'2018-06 (Д)'!$C$2:$C$100,0)+1,0)))="Н/Д",INDIRECT(CONCATENATE("'2018-05 (Д)'!S",TEXT(MATCH($C80,'2018-05 (Д)'!$C$2:$C$100,0)+1,0))))),"Н/Д",((INDIRECT(CONCATENATE("'2018-06 (Д)'!S",TEXT(MATCH($C80,'2018-06 (Д)'!$C$2:$C$100,0)+1,0)))-INDIRECT(CONCATENATE("'2018-05 (Д)'!S",TEXT(MATCH($C80,'2018-05 (Д)'!$C$2:$C$100,0)+1,0))))/INDIRECT(CONCATENATE("'2018-05 (Д)'!S",TEXT(MATCH($C80,'2018-05 (Д)'!$C$2:$C$100,0)+1,0))))*100)</f>
        <v>-2.5654892035735304</v>
      </c>
      <c r="FG80" s="9">
        <f ca="1">IF(OR(INDIRECT(CONCATENATE("'2018-07 (Д)'!S",TEXT(MATCH($C80,'2018-07 (Д)'!$C$2:$C$100,0)+1,0)))="Н/Д",INDIRECT(CONCATENATE("'2018-06 (Д)'!S",TEXT(MATCH($C80,'2018-06 (Д)'!$C$2:$C$100,0)+1,0)))="Н/Д",AND(INDIRECT(CONCATENATE("'2018-07 (Д)'!S",TEXT(MATCH($C80,'2018-07 (Д)'!$C$2:$C$100,0)+1,0)))="Н/Д",INDIRECT(CONCATENATE("'2018-06 (Д)'!S",TEXT(MATCH($C80,'2018-06 (Д)'!$C$2:$C$100,0)+1,0))))),"Н/Д",((INDIRECT(CONCATENATE("'2018-07 (Д)'!S",TEXT(MATCH($C80,'2018-07 (Д)'!$C$2:$C$100,0)+1,0)))-INDIRECT(CONCATENATE("'2018-06 (Д)'!S",TEXT(MATCH($C80,'2018-06 (Д)'!$C$2:$C$100,0)+1,0))))/INDIRECT(CONCATENATE("'2018-06 (Д)'!S",TEXT(MATCH($C80,'2018-06 (Д)'!$C$2:$C$100,0)+1,0))))*100)</f>
        <v>373.61757910766727</v>
      </c>
      <c r="FH80" s="9">
        <f ca="1">IF(OR(INDIRECT(CONCATENATE("'2018-08 (Д)'!S",TEXT(MATCH($C80,'2018-08 (Д)'!$C$2:$C$100,0)+1,0)))="Н/Д",INDIRECT(CONCATENATE("'2018-07 (Д)'!S",TEXT(MATCH($C80,'2018-07 (Д)'!$C$2:$C$100,0)+1,0)))="Н/Д",AND(INDIRECT(CONCATENATE("'2018-08 (Д)'!S",TEXT(MATCH($C80,'2018-08 (Д)'!$C$2:$C$100,0)+1,0)))="Н/Д",INDIRECT(CONCATENATE("'2018-07 (Д)'!S",TEXT(MATCH($C80,'2018-07 (Д)'!$C$2:$C$100,0)+1,0))))),"Н/Д",((INDIRECT(CONCATENATE("'2018-08 (Д)'!S",TEXT(MATCH($C80,'2018-08 (Д)'!$C$2:$C$100,0)+1,0)))-INDIRECT(CONCATENATE("'2018-07 (Д)'!S",TEXT(MATCH($C80,'2018-07 (Д)'!$C$2:$C$100,0)+1,0))))/INDIRECT(CONCATENATE("'2018-07 (Д)'!S",TEXT(MATCH($C80,'2018-07 (Д)'!$C$2:$C$100,0)+1,0))))*100)</f>
        <v>-61.698996946241081</v>
      </c>
      <c r="FI80" s="9">
        <f ca="1">IF(OR(INDIRECT(CONCATENATE("'2018-09 (Д)'!S",TEXT(MATCH($C80,'2018-09 (Д)'!$C$2:$C$100,0)+1,0)))="Н/Д",INDIRECT(CONCATENATE("'2018-08 (Д)'!S",TEXT(MATCH($C80,'2018-08 (Д)'!$C$2:$C$100,0)+1,0)))="Н/Д",AND(INDIRECT(CONCATENATE("'2018-09 (Д)'!S",TEXT(MATCH($C80,'2018-09 (Д)'!$C$2:$C$100,0)+1,0)))="Н/Д",INDIRECT(CONCATENATE("'2018-08 (Д)'!S",TEXT(MATCH($C80,'2018-08 (Д)'!$C$2:$C$100,0)+1,0))))),"Н/Д",((INDIRECT(CONCATENATE("'2018-09 (Д)'!S",TEXT(MATCH($C80,'2018-09 (Д)'!$C$2:$C$100,0)+1,0)))-INDIRECT(CONCATENATE("'2018-08 (Д)'!S",TEXT(MATCH($C80,'2018-08 (Д)'!$C$2:$C$100,0)+1,0))))/INDIRECT(CONCATENATE("'2018-08 (Д)'!S",TEXT(MATCH($C80,'2018-08 (Д)'!$C$2:$C$100,0)+1,0))))*100)</f>
        <v>-48.018944889365336</v>
      </c>
      <c r="FJ80" s="9">
        <f ca="1">IF(OR(INDIRECT(CONCATENATE("'2018-10 (Д)'!S",TEXT(MATCH($C80,'2018-10 (Д)'!$C$2:$C$100,0)+1,0)))="Н/Д",INDIRECT(CONCATENATE("'2018-09 (Д)'!S",TEXT(MATCH($C80,'2018-09 (Д)'!$C$2:$C$100,0)+1,0)))="Н/Д",AND(INDIRECT(CONCATENATE("'2018-10 (Д)'!S",TEXT(MATCH($C80,'2018-10 (Д)'!$C$2:$C$100,0)+1,0)))="Н/Д",INDIRECT(CONCATENATE("'2018-09 (Д)'!S",TEXT(MATCH($C80,'2018-09 (Д)'!$C$2:$C$100,0)+1,0))))),"Н/Д",((INDIRECT(CONCATENATE("'2018-10 (Д)'!S",TEXT(MATCH($C80,'2018-10 (Д)'!$C$2:$C$100,0)+1,0)))-INDIRECT(CONCATENATE("'2018-09 (Д)'!S",TEXT(MATCH($C80,'2018-09 (Д)'!$C$2:$C$100,0)+1,0))))/INDIRECT(CONCATENATE("'2018-09 (Д)'!S",TEXT(MATCH($C80,'2018-09 (Д)'!$C$2:$C$100,0)+1,0))))*100)</f>
        <v>-45.380567632424146</v>
      </c>
      <c r="FK80" s="9">
        <f ca="1">IF(OR(INDIRECT(CONCATENATE("'2018-11 (Д)'!S",TEXT(MATCH($C80,'2018-11 (Д)'!$C$2:$C$100,0)+1,0)))="Н/Д",INDIRECT(CONCATENATE("'2018-10 (Д)'!S",TEXT(MATCH($C80,'2018-10 (Д)'!$C$2:$C$100,0)+1,0)))="Н/Д",AND(INDIRECT(CONCATENATE("'2018-11 (Д)'!S",TEXT(MATCH($C80,'2018-11 (Д)'!$C$2:$C$100,0)+1,0)))="Н/Д",INDIRECT(CONCATENATE("'2018-10 (Д)'!S",TEXT(MATCH($C80,'2018-10 (Д)'!$C$2:$C$100,0)+1,0))))),"Н/Д",((INDIRECT(CONCATENATE("'2018-11 (Д)'!S",TEXT(MATCH($C80,'2018-11 (Д)'!$C$2:$C$100,0)+1,0)))-INDIRECT(CONCATENATE("'2018-10 (Д)'!S",TEXT(MATCH($C80,'2018-10 (Д)'!$C$2:$C$100,0)+1,0))))/INDIRECT(CONCATENATE("'2018-10 (Д)'!S",TEXT(MATCH($C80,'2018-10 (Д)'!$C$2:$C$100,0)+1,0))))*100)</f>
        <v>36.320968688317684</v>
      </c>
      <c r="FL80" s="9">
        <f ca="1">IF(OR(INDIRECT(CONCATENATE("'2018-12 (Д)'!S",TEXT(MATCH($C80,'2018-12 (Д)'!$C$2:$C$100,0)+1,0)))="Н/Д",INDIRECT(CONCATENATE("'2018-11 (Д)'!S",TEXT(MATCH($C80,'2018-11 (Д)'!$C$2:$C$100,0)+1,0)))="Н/Д",AND(INDIRECT(CONCATENATE("'2018-12 (Д)'!S",TEXT(MATCH($C80,'2018-12 (Д)'!$C$2:$C$100,0)+1,0)))="Н/Д",INDIRECT(CONCATENATE("'2018-11 (Д)'!S",TEXT(MATCH($C80,'2018-11 (Д)'!$C$2:$C$100,0)+1,0))))),"Н/Д",((INDIRECT(CONCATENATE("'2018-12 (Д)'!S",TEXT(MATCH($C80,'2018-12 (Д)'!$C$2:$C$100,0)+1,0)))-INDIRECT(CONCATENATE("'2018-11 (Д)'!S",TEXT(MATCH($C80,'2018-11 (Д)'!$C$2:$C$100,0)+1,0))))/INDIRECT(CONCATENATE("'2018-11 (Д)'!S",TEXT(MATCH($C80,'2018-11 (Д)'!$C$2:$C$100,0)+1,0))))*100)</f>
        <v>34.780374838834099</v>
      </c>
      <c r="FM80" s="9"/>
      <c r="FN80" s="9">
        <f ca="1">IF(OR(INDIRECT(CONCATENATE("'2018-03 (Д)'!T",TEXT(MATCH($C80,'2018-03 (Д)'!$C$2:$C$100,0)+1,0)))="Н/Д",INDIRECT(CONCATENATE("'2018-02 (Д)'!T",TEXT(MATCH($C80,'2018-02 (Д)'!$C$2:$C$100,0)+1,0)))="Н/Д",AND(INDIRECT(CONCATENATE("'2018-03 (Д)'!T",TEXT(MATCH($C80,'2018-03 (Д)'!$C$2:$C$100,0)+1,0)))="Н/Д",INDIRECT(CONCATENATE("'2018-02 (Д)'!T",TEXT(MATCH($C80,'2018-02 (Д)'!$C$2:$C$100,0)+1,0))))),"Н/Д",((INDIRECT(CONCATENATE("'2018-03 (Д)'!T",TEXT(MATCH($C80,'2018-03 (Д)'!$C$2:$C$100,0)+1,0)))-INDIRECT(CONCATENATE("'2018-02 (Д)'!T",TEXT(MATCH($C80,'2018-02 (Д)'!$C$2:$C$100,0)+1,0))))/INDIRECT(CONCATENATE("'2018-02 (Д)'!T",TEXT(MATCH($C80,'2018-02 (Д)'!$C$2:$C$100,0)+1,0))))*100)</f>
        <v>5.1321925281709797</v>
      </c>
      <c r="FO80" s="9">
        <f ca="1">IF(OR(INDIRECT(CONCATENATE("'2018-04 (Д)'!T",TEXT(MATCH($C80,'2018-04 (Д)'!$C$2:$C$100,0)+1,0)))="Н/Д",INDIRECT(CONCATENATE("'2018-03 (Д)'!T",TEXT(MATCH($C80,'2018-03 (Д)'!$C$2:$C$100,0)+1,0)))="Н/Д",AND(INDIRECT(CONCATENATE("'2018-04 (Д)'!T",TEXT(MATCH($C80,'2018-04 (Д)'!$C$2:$C$100,0)+1,0)))="Н/Д",INDIRECT(CONCATENATE("'2018-03 (Д)'!T",TEXT(MATCH($C80,'2018-03 (Д)'!$C$2:$C$100,0)+1,0))))),"Н/Д",((INDIRECT(CONCATENATE("'2018-04 (Д)'!T",TEXT(MATCH($C80,'2018-04 (Д)'!$C$2:$C$100,0)+1,0)))-INDIRECT(CONCATENATE("'2018-03 (Д)'!T",TEXT(MATCH($C80,'2018-03 (Д)'!$C$2:$C$100,0)+1,0))))/INDIRECT(CONCATENATE("'2018-03 (Д)'!T",TEXT(MATCH($C80,'2018-03 (Д)'!$C$2:$C$100,0)+1,0))))*100)</f>
        <v>34.313352546161354</v>
      </c>
      <c r="FP80" s="9">
        <f ca="1">IF(OR(INDIRECT(CONCATENATE("'2018-05 (Д)'!T",TEXT(MATCH($C80,'2018-05 (Д)'!$C$2:$C$100,0)+1,0)))="Н/Д",INDIRECT(CONCATENATE("'2018-04 (Д)'!T",TEXT(MATCH($C80,'2018-04 (Д)'!$C$2:$C$100,0)+1,0)))="Н/Д",AND(INDIRECT(CONCATENATE("'2018-05 (Д)'!T",TEXT(MATCH($C80,'2018-05 (Д)'!$C$2:$C$100,0)+1,0)))="Н/Д",INDIRECT(CONCATENATE("'2018-04 (Д)'!T",TEXT(MATCH($C80,'2018-04 (Д)'!$C$2:$C$100,0)+1,0))))),"Н/Д",((INDIRECT(CONCATENATE("'2018-05 (Д)'!T",TEXT(MATCH($C80,'2018-05 (Д)'!$C$2:$C$100,0)+1,0)))-INDIRECT(CONCATENATE("'2018-04 (Д)'!T",TEXT(MATCH($C80,'2018-04 (Д)'!$C$2:$C$100,0)+1,0))))/INDIRECT(CONCATENATE("'2018-04 (Д)'!T",TEXT(MATCH($C80,'2018-04 (Д)'!$C$2:$C$100,0)+1,0))))*100)</f>
        <v>-18.472379428770143</v>
      </c>
      <c r="FQ80" s="9">
        <f ca="1">IF(OR(INDIRECT(CONCATENATE("'2018-06 (Д)'!T",TEXT(MATCH($C80,'2018-06 (Д)'!$C$2:$C$100,0)+1,0)))="Н/Д",INDIRECT(CONCATENATE("'2018-05 (Д)'!T",TEXT(MATCH($C80,'2018-05 (Д)'!$C$2:$C$100,0)+1,0)))="Н/Д",AND(INDIRECT(CONCATENATE("'2018-06 (Д)'!T",TEXT(MATCH($C80,'2018-06 (Д)'!$C$2:$C$100,0)+1,0)))="Н/Д",INDIRECT(CONCATENATE("'2018-05 (Д)'!T",TEXT(MATCH($C80,'2018-05 (Д)'!$C$2:$C$100,0)+1,0))))),"Н/Д",((INDIRECT(CONCATENATE("'2018-06 (Д)'!T",TEXT(MATCH($C80,'2018-06 (Д)'!$C$2:$C$100,0)+1,0)))-INDIRECT(CONCATENATE("'2018-05 (Д)'!T",TEXT(MATCH($C80,'2018-05 (Д)'!$C$2:$C$100,0)+1,0))))/INDIRECT(CONCATENATE("'2018-05 (Д)'!T",TEXT(MATCH($C80,'2018-05 (Д)'!$C$2:$C$100,0)+1,0))))*100)</f>
        <v>6.6959425877650931</v>
      </c>
      <c r="FR80" s="9">
        <f ca="1">IF(OR(INDIRECT(CONCATENATE("'2018-07 (Д)'!T",TEXT(MATCH($C80,'2018-07 (Д)'!$C$2:$C$100,0)+1,0)))="Н/Д",INDIRECT(CONCATENATE("'2018-06 (Д)'!T",TEXT(MATCH($C80,'2018-06 (Д)'!$C$2:$C$100,0)+1,0)))="Н/Д",AND(INDIRECT(CONCATENATE("'2018-07 (Д)'!T",TEXT(MATCH($C80,'2018-07 (Д)'!$C$2:$C$100,0)+1,0)))="Н/Д",INDIRECT(CONCATENATE("'2018-06 (Д)'!T",TEXT(MATCH($C80,'2018-06 (Д)'!$C$2:$C$100,0)+1,0))))),"Н/Д",((INDIRECT(CONCATENATE("'2018-07 (Д)'!T",TEXT(MATCH($C80,'2018-07 (Д)'!$C$2:$C$100,0)+1,0)))-INDIRECT(CONCATENATE("'2018-06 (Д)'!T",TEXT(MATCH($C80,'2018-06 (Д)'!$C$2:$C$100,0)+1,0))))/INDIRECT(CONCATENATE("'2018-06 (Д)'!T",TEXT(MATCH($C80,'2018-06 (Д)'!$C$2:$C$100,0)+1,0))))*100)</f>
        <v>-10.06919863779112</v>
      </c>
      <c r="FS80" s="9">
        <f ca="1">IF(OR(INDIRECT(CONCATENATE("'2018-08 (Д)'!T",TEXT(MATCH($C80,'2018-08 (Д)'!$C$2:$C$100,0)+1,0)))="Н/Д",INDIRECT(CONCATENATE("'2018-07 (Д)'!T",TEXT(MATCH($C80,'2018-07 (Д)'!$C$2:$C$100,0)+1,0)))="Н/Д",AND(INDIRECT(CONCATENATE("'2018-08 (Д)'!T",TEXT(MATCH($C80,'2018-08 (Д)'!$C$2:$C$100,0)+1,0)))="Н/Д",INDIRECT(CONCATENATE("'2018-07 (Д)'!T",TEXT(MATCH($C80,'2018-07 (Д)'!$C$2:$C$100,0)+1,0))))),"Н/Д",((INDIRECT(CONCATENATE("'2018-08 (Д)'!T",TEXT(MATCH($C80,'2018-08 (Д)'!$C$2:$C$100,0)+1,0)))-INDIRECT(CONCATENATE("'2018-07 (Д)'!T",TEXT(MATCH($C80,'2018-07 (Д)'!$C$2:$C$100,0)+1,0))))/INDIRECT(CONCATENATE("'2018-07 (Д)'!T",TEXT(MATCH($C80,'2018-07 (Д)'!$C$2:$C$100,0)+1,0))))*100)</f>
        <v>14.587549545102195</v>
      </c>
      <c r="FT80" s="9">
        <f ca="1">IF(OR(INDIRECT(CONCATENATE("'2018-09 (Д)'!T",TEXT(MATCH($C80,'2018-09 (Д)'!$C$2:$C$100,0)+1,0)))="Н/Д",INDIRECT(CONCATENATE("'2018-08 (Д)'!T",TEXT(MATCH($C80,'2018-08 (Д)'!$C$2:$C$100,0)+1,0)))="Н/Д",AND(INDIRECT(CONCATENATE("'2018-09 (Д)'!T",TEXT(MATCH($C80,'2018-09 (Д)'!$C$2:$C$100,0)+1,0)))="Н/Д",INDIRECT(CONCATENATE("'2018-08 (Д)'!T",TEXT(MATCH($C80,'2018-08 (Д)'!$C$2:$C$100,0)+1,0))))),"Н/Д",((INDIRECT(CONCATENATE("'2018-09 (Д)'!T",TEXT(MATCH($C80,'2018-09 (Д)'!$C$2:$C$100,0)+1,0)))-INDIRECT(CONCATENATE("'2018-08 (Д)'!T",TEXT(MATCH($C80,'2018-08 (Д)'!$C$2:$C$100,0)+1,0))))/INDIRECT(CONCATENATE("'2018-08 (Д)'!T",TEXT(MATCH($C80,'2018-08 (Д)'!$C$2:$C$100,0)+1,0))))*100)</f>
        <v>-1.1124887094918201</v>
      </c>
      <c r="FU80" s="9">
        <f ca="1">IF(OR(INDIRECT(CONCATENATE("'2018-10 (Д)'!T",TEXT(MATCH($C80,'2018-10 (Д)'!$C$2:$C$100,0)+1,0)))="Н/Д",INDIRECT(CONCATENATE("'2018-09 (Д)'!T",TEXT(MATCH($C80,'2018-09 (Д)'!$C$2:$C$100,0)+1,0)))="Н/Д",AND(INDIRECT(CONCATENATE("'2018-10 (Д)'!T",TEXT(MATCH($C80,'2018-10 (Д)'!$C$2:$C$100,0)+1,0)))="Н/Д",INDIRECT(CONCATENATE("'2018-09 (Д)'!T",TEXT(MATCH($C80,'2018-09 (Д)'!$C$2:$C$100,0)+1,0))))),"Н/Д",((INDIRECT(CONCATENATE("'2018-10 (Д)'!T",TEXT(MATCH($C80,'2018-10 (Д)'!$C$2:$C$100,0)+1,0)))-INDIRECT(CONCATENATE("'2018-09 (Д)'!T",TEXT(MATCH($C80,'2018-09 (Д)'!$C$2:$C$100,0)+1,0))))/INDIRECT(CONCATENATE("'2018-09 (Д)'!T",TEXT(MATCH($C80,'2018-09 (Д)'!$C$2:$C$100,0)+1,0))))*100)</f>
        <v>-18.910210138229846</v>
      </c>
      <c r="FV80" s="9">
        <f ca="1">IF(OR(INDIRECT(CONCATENATE("'2018-11 (Д)'!T",TEXT(MATCH($C80,'2018-11 (Д)'!$C$2:$C$100,0)+1,0)))="Н/Д",INDIRECT(CONCATENATE("'2018-10 (Д)'!T",TEXT(MATCH($C80,'2018-10 (Д)'!$C$2:$C$100,0)+1,0)))="Н/Д",AND(INDIRECT(CONCATENATE("'2018-11 (Д)'!T",TEXT(MATCH($C80,'2018-11 (Д)'!$C$2:$C$100,0)+1,0)))="Н/Д",INDIRECT(CONCATENATE("'2018-10 (Д)'!T",TEXT(MATCH($C80,'2018-10 (Д)'!$C$2:$C$100,0)+1,0))))),"Н/Д",((INDIRECT(CONCATENATE("'2018-11 (Д)'!T",TEXT(MATCH($C80,'2018-11 (Д)'!$C$2:$C$100,0)+1,0)))-INDIRECT(CONCATENATE("'2018-10 (Д)'!T",TEXT(MATCH($C80,'2018-10 (Д)'!$C$2:$C$100,0)+1,0))))/INDIRECT(CONCATENATE("'2018-10 (Д)'!T",TEXT(MATCH($C80,'2018-10 (Д)'!$C$2:$C$100,0)+1,0))))*100)</f>
        <v>92.258101865367451</v>
      </c>
      <c r="FW80" s="9">
        <f ca="1">IF(OR(INDIRECT(CONCATENATE("'2018-12 (Д)'!T",TEXT(MATCH($C80,'2018-12 (Д)'!$C$2:$C$100,0)+1,0)))="Н/Д",INDIRECT(CONCATENATE("'2018-11 (Д)'!T",TEXT(MATCH($C80,'2018-11 (Д)'!$C$2:$C$100,0)+1,0)))="Н/Д",AND(INDIRECT(CONCATENATE("'2018-12 (Д)'!T",TEXT(MATCH($C80,'2018-12 (Д)'!$C$2:$C$100,0)+1,0)))="Н/Д",INDIRECT(CONCATENATE("'2018-11 (Д)'!T",TEXT(MATCH($C80,'2018-11 (Д)'!$C$2:$C$100,0)+1,0))))),"Н/Д",((INDIRECT(CONCATENATE("'2018-12 (Д)'!T",TEXT(MATCH($C80,'2018-12 (Д)'!$C$2:$C$100,0)+1,0)))-INDIRECT(CONCATENATE("'2018-11 (Д)'!T",TEXT(MATCH($C80,'2018-11 (Д)'!$C$2:$C$100,0)+1,0))))/INDIRECT(CONCATENATE("'2018-11 (Д)'!T",TEXT(MATCH($C80,'2018-11 (Д)'!$C$2:$C$100,0)+1,0))))*100)</f>
        <v>-56.119570735360902</v>
      </c>
      <c r="FX80" s="9"/>
      <c r="FY80" s="9">
        <f ca="1">IF(OR(INDIRECT(CONCATENATE("'2018-03 (Д)'!U",TEXT(MATCH($C80,'2018-03 (Д)'!$C$2:$C$100,0)+1,0)))="Н/Д",INDIRECT(CONCATENATE("'2018-02 (Д)'!U",TEXT(MATCH($C80,'2018-02 (Д)'!$C$2:$C$100,0)+1,0)))="Н/Д",AND(INDIRECT(CONCATENATE("'2018-03 (Д)'!U",TEXT(MATCH($C80,'2018-03 (Д)'!$C$2:$C$100,0)+1,0)))="Н/Д",INDIRECT(CONCATENATE("'2018-02 (Д)'!U",TEXT(MATCH($C80,'2018-02 (Д)'!$C$2:$C$100,0)+1,0))))),"Н/Д",((INDIRECT(CONCATENATE("'2018-03 (Д)'!U",TEXT(MATCH($C80,'2018-03 (Д)'!$C$2:$C$100,0)+1,0)))-INDIRECT(CONCATENATE("'2018-02 (Д)'!U",TEXT(MATCH($C80,'2018-02 (Д)'!$C$2:$C$100,0)+1,0))))/INDIRECT(CONCATENATE("'2018-02 (Д)'!U",TEXT(MATCH($C80,'2018-02 (Д)'!$C$2:$C$100,0)+1,0))))*100)</f>
        <v>-115.68742378497896</v>
      </c>
      <c r="FZ80" s="9">
        <f ca="1">IF(OR(INDIRECT(CONCATENATE("'2018-04 (Д)'!U",TEXT(MATCH($C80,'2018-04 (Д)'!$C$2:$C$100,0)+1,0)))="Н/Д",INDIRECT(CONCATENATE("'2018-03 (Д)'!U",TEXT(MATCH($C80,'2018-03 (Д)'!$C$2:$C$100,0)+1,0)))="Н/Д",AND(INDIRECT(CONCATENATE("'2018-04 (Д)'!U",TEXT(MATCH($C80,'2018-04 (Д)'!$C$2:$C$100,0)+1,0)))="Н/Д",INDIRECT(CONCATENATE("'2018-03 (Д)'!U",TEXT(MATCH($C80,'2018-03 (Д)'!$C$2:$C$100,0)+1,0))))),"Н/Д",((INDIRECT(CONCATENATE("'2018-04 (Д)'!U",TEXT(MATCH($C80,'2018-04 (Д)'!$C$2:$C$100,0)+1,0)))-INDIRECT(CONCATENATE("'2018-03 (Д)'!U",TEXT(MATCH($C80,'2018-03 (Д)'!$C$2:$C$100,0)+1,0))))/INDIRECT(CONCATENATE("'2018-03 (Д)'!U",TEXT(MATCH($C80,'2018-03 (Д)'!$C$2:$C$100,0)+1,0))))*100)</f>
        <v>111.41177271359923</v>
      </c>
      <c r="GA80" s="9">
        <f ca="1">IF(OR(INDIRECT(CONCATENATE("'2018-05 (Д)'!U",TEXT(MATCH($C80,'2018-05 (Д)'!$C$2:$C$100,0)+1,0)))="Н/Д",INDIRECT(CONCATENATE("'2018-04 (Д)'!U",TEXT(MATCH($C80,'2018-04 (Д)'!$C$2:$C$100,0)+1,0)))="Н/Д",AND(INDIRECT(CONCATENATE("'2018-05 (Д)'!U",TEXT(MATCH($C80,'2018-05 (Д)'!$C$2:$C$100,0)+1,0)))="Н/Д",INDIRECT(CONCATENATE("'2018-04 (Д)'!U",TEXT(MATCH($C80,'2018-04 (Д)'!$C$2:$C$100,0)+1,0))))),"Н/Д",((INDIRECT(CONCATENATE("'2018-05 (Д)'!U",TEXT(MATCH($C80,'2018-05 (Д)'!$C$2:$C$100,0)+1,0)))-INDIRECT(CONCATENATE("'2018-04 (Д)'!U",TEXT(MATCH($C80,'2018-04 (Д)'!$C$2:$C$100,0)+1,0))))/INDIRECT(CONCATENATE("'2018-04 (Д)'!U",TEXT(MATCH($C80,'2018-04 (Д)'!$C$2:$C$100,0)+1,0))))*100)</f>
        <v>-126.79649033217002</v>
      </c>
      <c r="GB80" s="9">
        <f ca="1">IF(OR(INDIRECT(CONCATENATE("'2018-06 (Д)'!U",TEXT(MATCH($C80,'2018-06 (Д)'!$C$2:$C$100,0)+1,0)))="Н/Д",INDIRECT(CONCATENATE("'2018-05 (Д)'!U",TEXT(MATCH($C80,'2018-05 (Д)'!$C$2:$C$100,0)+1,0)))="Н/Д",AND(INDIRECT(CONCATENATE("'2018-06 (Д)'!U",TEXT(MATCH($C80,'2018-06 (Д)'!$C$2:$C$100,0)+1,0)))="Н/Д",INDIRECT(CONCATENATE("'2018-05 (Д)'!U",TEXT(MATCH($C80,'2018-05 (Д)'!$C$2:$C$100,0)+1,0))))),"Н/Д",((INDIRECT(CONCATENATE("'2018-06 (Д)'!U",TEXT(MATCH($C80,'2018-06 (Д)'!$C$2:$C$100,0)+1,0)))-INDIRECT(CONCATENATE("'2018-05 (Д)'!U",TEXT(MATCH($C80,'2018-05 (Д)'!$C$2:$C$100,0)+1,0))))/INDIRECT(CONCATENATE("'2018-05 (Д)'!U",TEXT(MATCH($C80,'2018-05 (Д)'!$C$2:$C$100,0)+1,0))))*100)</f>
        <v>1027.1586126126238</v>
      </c>
      <c r="GC80" s="9">
        <f ca="1">IF(OR(INDIRECT(CONCATENATE("'2018-07 (Д)'!U",TEXT(MATCH($C80,'2018-07 (Д)'!$C$2:$C$100,0)+1,0)))="Н/Д",INDIRECT(CONCATENATE("'2018-06 (Д)'!U",TEXT(MATCH($C80,'2018-06 (Д)'!$C$2:$C$100,0)+1,0)))="Н/Д",AND(INDIRECT(CONCATENATE("'2018-07 (Д)'!U",TEXT(MATCH($C80,'2018-07 (Д)'!$C$2:$C$100,0)+1,0)))="Н/Д",INDIRECT(CONCATENATE("'2018-06 (Д)'!U",TEXT(MATCH($C80,'2018-06 (Д)'!$C$2:$C$100,0)+1,0))))),"Н/Д",((INDIRECT(CONCATENATE("'2018-07 (Д)'!U",TEXT(MATCH($C80,'2018-07 (Д)'!$C$2:$C$100,0)+1,0)))-INDIRECT(CONCATENATE("'2018-06 (Д)'!U",TEXT(MATCH($C80,'2018-06 (Д)'!$C$2:$C$100,0)+1,0))))/INDIRECT(CONCATENATE("'2018-06 (Д)'!U",TEXT(MATCH($C80,'2018-06 (Д)'!$C$2:$C$100,0)+1,0))))*100)</f>
        <v>40.020246711414146</v>
      </c>
      <c r="GD80" s="9">
        <f ca="1">IF(OR(INDIRECT(CONCATENATE("'2018-08 (Д)'!U",TEXT(MATCH($C80,'2018-08 (Д)'!$C$2:$C$100,0)+1,0)))="Н/Д",INDIRECT(CONCATENATE("'2018-07 (Д)'!U",TEXT(MATCH($C80,'2018-07 (Д)'!$C$2:$C$100,0)+1,0)))="Н/Д",AND(INDIRECT(CONCATENATE("'2018-08 (Д)'!U",TEXT(MATCH($C80,'2018-08 (Д)'!$C$2:$C$100,0)+1,0)))="Н/Д",INDIRECT(CONCATENATE("'2018-07 (Д)'!U",TEXT(MATCH($C80,'2018-07 (Д)'!$C$2:$C$100,0)+1,0))))),"Н/Д",((INDIRECT(CONCATENATE("'2018-08 (Д)'!U",TEXT(MATCH($C80,'2018-08 (Д)'!$C$2:$C$100,0)+1,0)))-INDIRECT(CONCATENATE("'2018-07 (Д)'!U",TEXT(MATCH($C80,'2018-07 (Д)'!$C$2:$C$100,0)+1,0))))/INDIRECT(CONCATENATE("'2018-07 (Д)'!U",TEXT(MATCH($C80,'2018-07 (Д)'!$C$2:$C$100,0)+1,0))))*100)</f>
        <v>-228.7484646410411</v>
      </c>
      <c r="GE80" s="9">
        <f ca="1">IF(OR(INDIRECT(CONCATENATE("'2018-09 (Д)'!U",TEXT(MATCH($C80,'2018-09 (Д)'!$C$2:$C$100,0)+1,0)))="Н/Д",INDIRECT(CONCATENATE("'2018-08 (Д)'!U",TEXT(MATCH($C80,'2018-08 (Д)'!$C$2:$C$100,0)+1,0)))="Н/Д",AND(INDIRECT(CONCATENATE("'2018-09 (Д)'!U",TEXT(MATCH($C80,'2018-09 (Д)'!$C$2:$C$100,0)+1,0)))="Н/Д",INDIRECT(CONCATENATE("'2018-08 (Д)'!U",TEXT(MATCH($C80,'2018-08 (Д)'!$C$2:$C$100,0)+1,0))))),"Н/Д",((INDIRECT(CONCATENATE("'2018-09 (Д)'!U",TEXT(MATCH($C80,'2018-09 (Д)'!$C$2:$C$100,0)+1,0)))-INDIRECT(CONCATENATE("'2018-08 (Д)'!U",TEXT(MATCH($C80,'2018-08 (Д)'!$C$2:$C$100,0)+1,0))))/INDIRECT(CONCATENATE("'2018-08 (Д)'!U",TEXT(MATCH($C80,'2018-08 (Д)'!$C$2:$C$100,0)+1,0))))*100)</f>
        <v>-73.880295781958822</v>
      </c>
      <c r="GF80" s="9">
        <f ca="1">IF(OR(INDIRECT(CONCATENATE("'2018-10 (Д)'!U",TEXT(MATCH($C80,'2018-10 (Д)'!$C$2:$C$100,0)+1,0)))="Н/Д",INDIRECT(CONCATENATE("'2018-09 (Д)'!U",TEXT(MATCH($C80,'2018-09 (Д)'!$C$2:$C$100,0)+1,0)))="Н/Д",AND(INDIRECT(CONCATENATE("'2018-10 (Д)'!U",TEXT(MATCH($C80,'2018-10 (Д)'!$C$2:$C$100,0)+1,0)))="Н/Д",INDIRECT(CONCATENATE("'2018-09 (Д)'!U",TEXT(MATCH($C80,'2018-09 (Д)'!$C$2:$C$100,0)+1,0))))),"Н/Д",((INDIRECT(CONCATENATE("'2018-10 (Д)'!U",TEXT(MATCH($C80,'2018-10 (Д)'!$C$2:$C$100,0)+1,0)))-INDIRECT(CONCATENATE("'2018-09 (Д)'!U",TEXT(MATCH($C80,'2018-09 (Д)'!$C$2:$C$100,0)+1,0))))/INDIRECT(CONCATENATE("'2018-09 (Д)'!U",TEXT(MATCH($C80,'2018-09 (Д)'!$C$2:$C$100,0)+1,0))))*100)</f>
        <v>-146.01682781762327</v>
      </c>
      <c r="GG80" s="9">
        <f ca="1">IF(OR(INDIRECT(CONCATENATE("'2018-11 (Д)'!U",TEXT(MATCH($C80,'2018-11 (Д)'!$C$2:$C$100,0)+1,0)))="Н/Д",INDIRECT(CONCATENATE("'2018-10 (Д)'!U",TEXT(MATCH($C80,'2018-10 (Д)'!$C$2:$C$100,0)+1,0)))="Н/Д",AND(INDIRECT(CONCATENATE("'2018-11 (Д)'!U",TEXT(MATCH($C80,'2018-11 (Д)'!$C$2:$C$100,0)+1,0)))="Н/Д",INDIRECT(CONCATENATE("'2018-10 (Д)'!U",TEXT(MATCH($C80,'2018-10 (Д)'!$C$2:$C$100,0)+1,0))))),"Н/Д",((INDIRECT(CONCATENATE("'2018-11 (Д)'!U",TEXT(MATCH($C80,'2018-11 (Д)'!$C$2:$C$100,0)+1,0)))-INDIRECT(CONCATENATE("'2018-10 (Д)'!U",TEXT(MATCH($C80,'2018-10 (Д)'!$C$2:$C$100,0)+1,0))))/INDIRECT(CONCATENATE("'2018-10 (Д)'!U",TEXT(MATCH($C80,'2018-10 (Д)'!$C$2:$C$100,0)+1,0))))*100)</f>
        <v>-97.577668928843636</v>
      </c>
      <c r="GH80" s="9">
        <f ca="1">IF(OR(INDIRECT(CONCATENATE("'2018-12 (Д)'!U",TEXT(MATCH($C80,'2018-12 (Д)'!$C$2:$C$100,0)+1,0)))="Н/Д",INDIRECT(CONCATENATE("'2018-11 (Д)'!U",TEXT(MATCH($C80,'2018-11 (Д)'!$C$2:$C$100,0)+1,0)))="Н/Д",AND(INDIRECT(CONCATENATE("'2018-12 (Д)'!U",TEXT(MATCH($C80,'2018-12 (Д)'!$C$2:$C$100,0)+1,0)))="Н/Д",INDIRECT(CONCATENATE("'2018-11 (Д)'!U",TEXT(MATCH($C80,'2018-11 (Д)'!$C$2:$C$100,0)+1,0))))),"Н/Д",((INDIRECT(CONCATENATE("'2018-12 (Д)'!U",TEXT(MATCH($C80,'2018-12 (Д)'!$C$2:$C$100,0)+1,0)))-INDIRECT(CONCATENATE("'2018-11 (Д)'!U",TEXT(MATCH($C80,'2018-11 (Д)'!$C$2:$C$100,0)+1,0))))/INDIRECT(CONCATENATE("'2018-11 (Д)'!U",TEXT(MATCH($C80,'2018-11 (Д)'!$C$2:$C$100,0)+1,0))))*100)</f>
        <v>34553.081769065211</v>
      </c>
      <c r="GI80" s="9"/>
      <c r="GJ80" s="9">
        <f ca="1">IF(OR(INDIRECT(CONCATENATE("'2018-03 (Д)'!V",TEXT(MATCH($C80,'2018-03 (Д)'!$C$2:$C$100,0)+1,0)))="Н/Д",INDIRECT(CONCATENATE("'2018-02 (Д)'!V",TEXT(MATCH($C80,'2018-02 (Д)'!$C$2:$C$100,0)+1,0)))="Н/Д",AND(INDIRECT(CONCATENATE("'2018-03 (Д)'!V",TEXT(MATCH($C80,'2018-03 (Д)'!$C$2:$C$100,0)+1,0)))="Н/Д",INDIRECT(CONCATENATE("'2018-02 (Д)'!V",TEXT(MATCH($C80,'2018-02 (Д)'!$C$2:$C$100,0)+1,0))))),"Н/Д",((INDIRECT(CONCATENATE("'2018-03 (Д)'!V",TEXT(MATCH($C80,'2018-03 (Д)'!$C$2:$C$100,0)+1,0)))-INDIRECT(CONCATENATE("'2018-02 (Д)'!V",TEXT(MATCH($C80,'2018-02 (Д)'!$C$2:$C$100,0)+1,0))))/INDIRECT(CONCATENATE("'2018-02 (Д)'!V",TEXT(MATCH($C80,'2018-02 (Д)'!$C$2:$C$100,0)+1,0))))*100)</f>
        <v>-12.458359312934414</v>
      </c>
      <c r="GK80" s="9">
        <f ca="1">IF(OR(INDIRECT(CONCATENATE("'2018-04 (Д)'!V",TEXT(MATCH($C80,'2018-04 (Д)'!$C$2:$C$100,0)+1,0)))="Н/Д",INDIRECT(CONCATENATE("'2018-03 (Д)'!V",TEXT(MATCH($C80,'2018-03 (Д)'!$C$2:$C$100,0)+1,0)))="Н/Д",AND(INDIRECT(CONCATENATE("'2018-04 (Д)'!V",TEXT(MATCH($C80,'2018-04 (Д)'!$C$2:$C$100,0)+1,0)))="Н/Д",INDIRECT(CONCATENATE("'2018-03 (Д)'!V",TEXT(MATCH($C80,'2018-03 (Д)'!$C$2:$C$100,0)+1,0))))),"Н/Д",((INDIRECT(CONCATENATE("'2018-04 (Д)'!V",TEXT(MATCH($C80,'2018-04 (Д)'!$C$2:$C$100,0)+1,0)))-INDIRECT(CONCATENATE("'2018-03 (Д)'!V",TEXT(MATCH($C80,'2018-03 (Д)'!$C$2:$C$100,0)+1,0))))/INDIRECT(CONCATENATE("'2018-03 (Д)'!V",TEXT(MATCH($C80,'2018-03 (Д)'!$C$2:$C$100,0)+1,0))))*100)</f>
        <v>-2.4064627338431976</v>
      </c>
      <c r="GL80" s="9">
        <f ca="1">IF(OR(INDIRECT(CONCATENATE("'2018-05 (Д)'!V",TEXT(MATCH($C80,'2018-05 (Д)'!$C$2:$C$100,0)+1,0)))="Н/Д",INDIRECT(CONCATENATE("'2018-04 (Д)'!V",TEXT(MATCH($C80,'2018-04 (Д)'!$C$2:$C$100,0)+1,0)))="Н/Д",AND(INDIRECT(CONCATENATE("'2018-05 (Д)'!V",TEXT(MATCH($C80,'2018-05 (Д)'!$C$2:$C$100,0)+1,0)))="Н/Д",INDIRECT(CONCATENATE("'2018-04 (Д)'!V",TEXT(MATCH($C80,'2018-04 (Д)'!$C$2:$C$100,0)+1,0))))),"Н/Д",((INDIRECT(CONCATENATE("'2018-05 (Д)'!V",TEXT(MATCH($C80,'2018-05 (Д)'!$C$2:$C$100,0)+1,0)))-INDIRECT(CONCATENATE("'2018-04 (Д)'!V",TEXT(MATCH($C80,'2018-04 (Д)'!$C$2:$C$100,0)+1,0))))/INDIRECT(CONCATENATE("'2018-04 (Д)'!V",TEXT(MATCH($C80,'2018-04 (Д)'!$C$2:$C$100,0)+1,0))))*100)</f>
        <v>1.911364013332109</v>
      </c>
      <c r="GM80" s="9">
        <f ca="1">IF(OR(INDIRECT(CONCATENATE("'2018-06 (Д)'!V",TEXT(MATCH($C80,'2018-06 (Д)'!$C$2:$C$100,0)+1,0)))="Н/Д",INDIRECT(CONCATENATE("'2018-05 (Д)'!V",TEXT(MATCH($C80,'2018-05 (Д)'!$C$2:$C$100,0)+1,0)))="Н/Д",AND(INDIRECT(CONCATENATE("'2018-06 (Д)'!V",TEXT(MATCH($C80,'2018-06 (Д)'!$C$2:$C$100,0)+1,0)))="Н/Д",INDIRECT(CONCATENATE("'2018-05 (Д)'!V",TEXT(MATCH($C80,'2018-05 (Д)'!$C$2:$C$100,0)+1,0))))),"Н/Д",((INDIRECT(CONCATENATE("'2018-06 (Д)'!V",TEXT(MATCH($C80,'2018-06 (Д)'!$C$2:$C$100,0)+1,0)))-INDIRECT(CONCATENATE("'2018-05 (Д)'!V",TEXT(MATCH($C80,'2018-05 (Д)'!$C$2:$C$100,0)+1,0))))/INDIRECT(CONCATENATE("'2018-05 (Д)'!V",TEXT(MATCH($C80,'2018-05 (Д)'!$C$2:$C$100,0)+1,0))))*100)</f>
        <v>-2.1383863325654224</v>
      </c>
      <c r="GN80" s="9">
        <f ca="1">IF(OR(INDIRECT(CONCATENATE("'2018-07 (Д)'!V",TEXT(MATCH($C80,'2018-07 (Д)'!$C$2:$C$100,0)+1,0)))="Н/Д",INDIRECT(CONCATENATE("'2018-06 (Д)'!V",TEXT(MATCH($C80,'2018-06 (Д)'!$C$2:$C$100,0)+1,0)))="Н/Д",AND(INDIRECT(CONCATENATE("'2018-07 (Д)'!V",TEXT(MATCH($C80,'2018-07 (Д)'!$C$2:$C$100,0)+1,0)))="Н/Д",INDIRECT(CONCATENATE("'2018-06 (Д)'!V",TEXT(MATCH($C80,'2018-06 (Д)'!$C$2:$C$100,0)+1,0))))),"Н/Д",((INDIRECT(CONCATENATE("'2018-07 (Д)'!V",TEXT(MATCH($C80,'2018-07 (Д)'!$C$2:$C$100,0)+1,0)))-INDIRECT(CONCATENATE("'2018-06 (Д)'!V",TEXT(MATCH($C80,'2018-06 (Д)'!$C$2:$C$100,0)+1,0))))/INDIRECT(CONCATENATE("'2018-06 (Д)'!V",TEXT(MATCH($C80,'2018-06 (Д)'!$C$2:$C$100,0)+1,0))))*100)</f>
        <v>-7.7791528531557755E-2</v>
      </c>
      <c r="GO80" s="9">
        <f ca="1">IF(OR(INDIRECT(CONCATENATE("'2018-08 (Д)'!V",TEXT(MATCH($C80,'2018-08 (Д)'!$C$2:$C$100,0)+1,0)))="Н/Д",INDIRECT(CONCATENATE("'2018-07 (Д)'!V",TEXT(MATCH($C80,'2018-07 (Д)'!$C$2:$C$100,0)+1,0)))="Н/Д",AND(INDIRECT(CONCATENATE("'2018-08 (Д)'!V",TEXT(MATCH($C80,'2018-08 (Д)'!$C$2:$C$100,0)+1,0)))="Н/Д",INDIRECT(CONCATENATE("'2018-07 (Д)'!V",TEXT(MATCH($C80,'2018-07 (Д)'!$C$2:$C$100,0)+1,0))))),"Н/Д",((INDIRECT(CONCATENATE("'2018-08 (Д)'!V",TEXT(MATCH($C80,'2018-08 (Д)'!$C$2:$C$100,0)+1,0)))-INDIRECT(CONCATENATE("'2018-07 (Д)'!V",TEXT(MATCH($C80,'2018-07 (Д)'!$C$2:$C$100,0)+1,0))))/INDIRECT(CONCATENATE("'2018-07 (Д)'!V",TEXT(MATCH($C80,'2018-07 (Д)'!$C$2:$C$100,0)+1,0))))*100)</f>
        <v>2.1958587987775111</v>
      </c>
      <c r="GP80" s="9">
        <f ca="1">IF(OR(INDIRECT(CONCATENATE("'2018-09 (Д)'!V",TEXT(MATCH($C80,'2018-09 (Д)'!$C$2:$C$100,0)+1,0)))="Н/Д",INDIRECT(CONCATENATE("'2018-08 (Д)'!V",TEXT(MATCH($C80,'2018-08 (Д)'!$C$2:$C$100,0)+1,0)))="Н/Д",AND(INDIRECT(CONCATENATE("'2018-09 (Д)'!V",TEXT(MATCH($C80,'2018-09 (Д)'!$C$2:$C$100,0)+1,0)))="Н/Д",INDIRECT(CONCATENATE("'2018-08 (Д)'!V",TEXT(MATCH($C80,'2018-08 (Д)'!$C$2:$C$100,0)+1,0))))),"Н/Д",((INDIRECT(CONCATENATE("'2018-09 (Д)'!V",TEXT(MATCH($C80,'2018-09 (Д)'!$C$2:$C$100,0)+1,0)))-INDIRECT(CONCATENATE("'2018-08 (Д)'!V",TEXT(MATCH($C80,'2018-08 (Д)'!$C$2:$C$100,0)+1,0))))/INDIRECT(CONCATENATE("'2018-08 (Д)'!V",TEXT(MATCH($C80,'2018-08 (Д)'!$C$2:$C$100,0)+1,0))))*100)</f>
        <v>-2.4278503272152645</v>
      </c>
      <c r="GQ80" s="9">
        <f ca="1">IF(OR(INDIRECT(CONCATENATE("'2018-10 (Д)'!V",TEXT(MATCH($C80,'2018-10 (Д)'!$C$2:$C$100,0)+1,0)))="Н/Д",INDIRECT(CONCATENATE("'2018-09 (Д)'!V",TEXT(MATCH($C80,'2018-09 (Д)'!$C$2:$C$100,0)+1,0)))="Н/Д",AND(INDIRECT(CONCATENATE("'2018-10 (Д)'!V",TEXT(MATCH($C80,'2018-10 (Д)'!$C$2:$C$100,0)+1,0)))="Н/Д",INDIRECT(CONCATENATE("'2018-09 (Д)'!V",TEXT(MATCH($C80,'2018-09 (Д)'!$C$2:$C$100,0)+1,0))))),"Н/Д",((INDIRECT(CONCATENATE("'2018-10 (Д)'!V",TEXT(MATCH($C80,'2018-10 (Д)'!$C$2:$C$100,0)+1,0)))-INDIRECT(CONCATENATE("'2018-09 (Д)'!V",TEXT(MATCH($C80,'2018-09 (Д)'!$C$2:$C$100,0)+1,0))))/INDIRECT(CONCATENATE("'2018-09 (Д)'!V",TEXT(MATCH($C80,'2018-09 (Д)'!$C$2:$C$100,0)+1,0))))*100)</f>
        <v>98.582235695809928</v>
      </c>
      <c r="GR80" s="9">
        <f ca="1">IF(OR(INDIRECT(CONCATENATE("'2018-11 (Д)'!V",TEXT(MATCH($C80,'2018-11 (Д)'!$C$2:$C$100,0)+1,0)))="Н/Д",INDIRECT(CONCATENATE("'2018-10 (Д)'!V",TEXT(MATCH($C80,'2018-10 (Д)'!$C$2:$C$100,0)+1,0)))="Н/Д",AND(INDIRECT(CONCATENATE("'2018-11 (Д)'!V",TEXT(MATCH($C80,'2018-11 (Д)'!$C$2:$C$100,0)+1,0)))="Н/Д",INDIRECT(CONCATENATE("'2018-10 (Д)'!V",TEXT(MATCH($C80,'2018-10 (Д)'!$C$2:$C$100,0)+1,0))))),"Н/Д",((INDIRECT(CONCATENATE("'2018-11 (Д)'!V",TEXT(MATCH($C80,'2018-11 (Д)'!$C$2:$C$100,0)+1,0)))-INDIRECT(CONCATENATE("'2018-10 (Д)'!V",TEXT(MATCH($C80,'2018-10 (Д)'!$C$2:$C$100,0)+1,0))))/INDIRECT(CONCATENATE("'2018-10 (Д)'!V",TEXT(MATCH($C80,'2018-10 (Д)'!$C$2:$C$100,0)+1,0))))*100)</f>
        <v>-29.48127004103905</v>
      </c>
      <c r="GS80" s="9">
        <f ca="1">IF(OR(INDIRECT(CONCATENATE("'2018-12 (Д)'!V",TEXT(MATCH($C80,'2018-12 (Д)'!$C$2:$C$100,0)+1,0)))="Н/Д",INDIRECT(CONCATENATE("'2018-11 (Д)'!V",TEXT(MATCH($C80,'2018-11 (Д)'!$C$2:$C$100,0)+1,0)))="Н/Д",AND(INDIRECT(CONCATENATE("'2018-12 (Д)'!V",TEXT(MATCH($C80,'2018-12 (Д)'!$C$2:$C$100,0)+1,0)))="Н/Д",INDIRECT(CONCATENATE("'2018-11 (Д)'!V",TEXT(MATCH($C80,'2018-11 (Д)'!$C$2:$C$100,0)+1,0))))),"Н/Д",((INDIRECT(CONCATENATE("'2018-12 (Д)'!V",TEXT(MATCH($C80,'2018-12 (Д)'!$C$2:$C$100,0)+1,0)))-INDIRECT(CONCATENATE("'2018-11 (Д)'!V",TEXT(MATCH($C80,'2018-11 (Д)'!$C$2:$C$100,0)+1,0))))/INDIRECT(CONCATENATE("'2018-11 (Д)'!V",TEXT(MATCH($C80,'2018-11 (Д)'!$C$2:$C$100,0)+1,0))))*100)</f>
        <v>-0.67619015404300764</v>
      </c>
      <c r="GT80" s="9"/>
      <c r="GU80" s="9">
        <f ca="1">IF(OR(INDIRECT(CONCATENATE("'2018-03 (Д)'!W",TEXT(MATCH($C80,'2018-03 (Д)'!$C$2:$C$100,0)+1,0)))="Н/Д",INDIRECT(CONCATENATE("'2018-02 (Д)'!W",TEXT(MATCH($C80,'2018-02 (Д)'!$C$2:$C$100,0)+1,0)))="Н/Д",AND(INDIRECT(CONCATENATE("'2018-03 (Д)'!W",TEXT(MATCH($C80,'2018-03 (Д)'!$C$2:$C$100,0)+1,0)))="Н/Д",INDIRECT(CONCATENATE("'2018-02 (Д)'!W",TEXT(MATCH($C80,'2018-02 (Д)'!$C$2:$C$100,0)+1,0))))),"Н/Д",((INDIRECT(CONCATENATE("'2018-03 (Д)'!W",TEXT(MATCH($C80,'2018-03 (Д)'!$C$2:$C$100,0)+1,0)))-INDIRECT(CONCATENATE("'2018-02 (Д)'!W",TEXT(MATCH($C80,'2018-02 (Д)'!$C$2:$C$100,0)+1,0))))/INDIRECT(CONCATENATE("'2018-02 (Д)'!W",TEXT(MATCH($C80,'2018-02 (Д)'!$C$2:$C$100,0)+1,0))))*100)</f>
        <v>23.504576830225702</v>
      </c>
      <c r="GV80" s="9">
        <f ca="1">IF(OR(INDIRECT(CONCATENATE("'2018-04 (Д)'!W",TEXT(MATCH($C80,'2018-04 (Д)'!$C$2:$C$100,0)+1,0)))="Н/Д",INDIRECT(CONCATENATE("'2018-03 (Д)'!W",TEXT(MATCH($C80,'2018-03 (Д)'!$C$2:$C$100,0)+1,0)))="Н/Д",AND(INDIRECT(CONCATENATE("'2018-04 (Д)'!W",TEXT(MATCH($C80,'2018-04 (Д)'!$C$2:$C$100,0)+1,0)))="Н/Д",INDIRECT(CONCATENATE("'2018-03 (Д)'!W",TEXT(MATCH($C80,'2018-03 (Д)'!$C$2:$C$100,0)+1,0))))),"Н/Д",((INDIRECT(CONCATENATE("'2018-04 (Д)'!W",TEXT(MATCH($C80,'2018-04 (Д)'!$C$2:$C$100,0)+1,0)))-INDIRECT(CONCATENATE("'2018-03 (Д)'!W",TEXT(MATCH($C80,'2018-03 (Д)'!$C$2:$C$100,0)+1,0))))/INDIRECT(CONCATENATE("'2018-03 (Д)'!W",TEXT(MATCH($C80,'2018-03 (Д)'!$C$2:$C$100,0)+1,0))))*100)</f>
        <v>29.217460026872249</v>
      </c>
      <c r="GW80" s="9">
        <f ca="1">IF(OR(INDIRECT(CONCATENATE("'2018-05 (Д)'!W",TEXT(MATCH($C80,'2018-05 (Д)'!$C$2:$C$100,0)+1,0)))="Н/Д",INDIRECT(CONCATENATE("'2018-04 (Д)'!W",TEXT(MATCH($C80,'2018-04 (Д)'!$C$2:$C$100,0)+1,0)))="Н/Д",AND(INDIRECT(CONCATENATE("'2018-05 (Д)'!W",TEXT(MATCH($C80,'2018-05 (Д)'!$C$2:$C$100,0)+1,0)))="Н/Д",INDIRECT(CONCATENATE("'2018-04 (Д)'!W",TEXT(MATCH($C80,'2018-04 (Д)'!$C$2:$C$100,0)+1,0))))),"Н/Д",((INDIRECT(CONCATENATE("'2018-05 (Д)'!W",TEXT(MATCH($C80,'2018-05 (Д)'!$C$2:$C$100,0)+1,0)))-INDIRECT(CONCATENATE("'2018-04 (Д)'!W",TEXT(MATCH($C80,'2018-04 (Д)'!$C$2:$C$100,0)+1,0))))/INDIRECT(CONCATENATE("'2018-04 (Д)'!W",TEXT(MATCH($C80,'2018-04 (Д)'!$C$2:$C$100,0)+1,0))))*100)</f>
        <v>2.6437231493821449</v>
      </c>
      <c r="GX80" s="9">
        <f ca="1">IF(OR(INDIRECT(CONCATENATE("'2018-06 (Д)'!W",TEXT(MATCH($C80,'2018-06 (Д)'!$C$2:$C$100,0)+1,0)))="Н/Д",INDIRECT(CONCATENATE("'2018-05 (Д)'!W",TEXT(MATCH($C80,'2018-05 (Д)'!$C$2:$C$100,0)+1,0)))="Н/Д",AND(INDIRECT(CONCATENATE("'2018-06 (Д)'!W",TEXT(MATCH($C80,'2018-06 (Д)'!$C$2:$C$100,0)+1,0)))="Н/Д",INDIRECT(CONCATENATE("'2018-05 (Д)'!W",TEXT(MATCH($C80,'2018-05 (Д)'!$C$2:$C$100,0)+1,0))))),"Н/Д",((INDIRECT(CONCATENATE("'2018-06 (Д)'!W",TEXT(MATCH($C80,'2018-06 (Д)'!$C$2:$C$100,0)+1,0)))-INDIRECT(CONCATENATE("'2018-05 (Д)'!W",TEXT(MATCH($C80,'2018-05 (Д)'!$C$2:$C$100,0)+1,0))))/INDIRECT(CONCATENATE("'2018-05 (Д)'!W",TEXT(MATCH($C80,'2018-05 (Д)'!$C$2:$C$100,0)+1,0))))*100)</f>
        <v>-23.532499330762612</v>
      </c>
      <c r="GY80" s="9">
        <f ca="1">IF(OR(INDIRECT(CONCATENATE("'2018-07 (Д)'!W",TEXT(MATCH($C80,'2018-07 (Д)'!$C$2:$C$100,0)+1,0)))="Н/Д",INDIRECT(CONCATENATE("'2018-06 (Д)'!W",TEXT(MATCH($C80,'2018-06 (Д)'!$C$2:$C$100,0)+1,0)))="Н/Д",AND(INDIRECT(CONCATENATE("'2018-07 (Д)'!W",TEXT(MATCH($C80,'2018-07 (Д)'!$C$2:$C$100,0)+1,0)))="Н/Д",INDIRECT(CONCATENATE("'2018-06 (Д)'!W",TEXT(MATCH($C80,'2018-06 (Д)'!$C$2:$C$100,0)+1,0))))),"Н/Д",((INDIRECT(CONCATENATE("'2018-07 (Д)'!W",TEXT(MATCH($C80,'2018-07 (Д)'!$C$2:$C$100,0)+1,0)))-INDIRECT(CONCATENATE("'2018-06 (Д)'!W",TEXT(MATCH($C80,'2018-06 (Д)'!$C$2:$C$100,0)+1,0))))/INDIRECT(CONCATENATE("'2018-06 (Д)'!W",TEXT(MATCH($C80,'2018-06 (Д)'!$C$2:$C$100,0)+1,0))))*100)</f>
        <v>-14.649115796973259</v>
      </c>
      <c r="GZ80" s="9">
        <f ca="1">IF(OR(INDIRECT(CONCATENATE("'2018-08 (Д)'!W",TEXT(MATCH($C80,'2018-08 (Д)'!$C$2:$C$100,0)+1,0)))="Н/Д",INDIRECT(CONCATENATE("'2018-07 (Д)'!W",TEXT(MATCH($C80,'2018-07 (Д)'!$C$2:$C$100,0)+1,0)))="Н/Д",AND(INDIRECT(CONCATENATE("'2018-08 (Д)'!W",TEXT(MATCH($C80,'2018-08 (Д)'!$C$2:$C$100,0)+1,0)))="Н/Д",INDIRECT(CONCATENATE("'2018-07 (Д)'!W",TEXT(MATCH($C80,'2018-07 (Д)'!$C$2:$C$100,0)+1,0))))),"Н/Д",((INDIRECT(CONCATENATE("'2018-08 (Д)'!W",TEXT(MATCH($C80,'2018-08 (Д)'!$C$2:$C$100,0)+1,0)))-INDIRECT(CONCATENATE("'2018-07 (Д)'!W",TEXT(MATCH($C80,'2018-07 (Д)'!$C$2:$C$100,0)+1,0))))/INDIRECT(CONCATENATE("'2018-07 (Д)'!W",TEXT(MATCH($C80,'2018-07 (Д)'!$C$2:$C$100,0)+1,0))))*100)</f>
        <v>37.639256837762808</v>
      </c>
      <c r="HA80" s="9">
        <f ca="1">IF(OR(INDIRECT(CONCATENATE("'2018-09 (Д)'!W",TEXT(MATCH($C80,'2018-09 (Д)'!$C$2:$C$100,0)+1,0)))="Н/Д",INDIRECT(CONCATENATE("'2018-08 (Д)'!W",TEXT(MATCH($C80,'2018-08 (Д)'!$C$2:$C$100,0)+1,0)))="Н/Д",AND(INDIRECT(CONCATENATE("'2018-09 (Д)'!W",TEXT(MATCH($C80,'2018-09 (Д)'!$C$2:$C$100,0)+1,0)))="Н/Д",INDIRECT(CONCATENATE("'2018-08 (Д)'!W",TEXT(MATCH($C80,'2018-08 (Д)'!$C$2:$C$100,0)+1,0))))),"Н/Д",((INDIRECT(CONCATENATE("'2018-09 (Д)'!W",TEXT(MATCH($C80,'2018-09 (Д)'!$C$2:$C$100,0)+1,0)))-INDIRECT(CONCATENATE("'2018-08 (Д)'!W",TEXT(MATCH($C80,'2018-08 (Д)'!$C$2:$C$100,0)+1,0))))/INDIRECT(CONCATENATE("'2018-08 (Д)'!W",TEXT(MATCH($C80,'2018-08 (Д)'!$C$2:$C$100,0)+1,0))))*100)</f>
        <v>-31.731404980277446</v>
      </c>
      <c r="HB80" s="9">
        <f ca="1">IF(OR(INDIRECT(CONCATENATE("'2018-10 (Д)'!W",TEXT(MATCH($C80,'2018-10 (Д)'!$C$2:$C$100,0)+1,0)))="Н/Д",INDIRECT(CONCATENATE("'2018-09 (Д)'!W",TEXT(MATCH($C80,'2018-09 (Д)'!$C$2:$C$100,0)+1,0)))="Н/Д",AND(INDIRECT(CONCATENATE("'2018-10 (Д)'!W",TEXT(MATCH($C80,'2018-10 (Д)'!$C$2:$C$100,0)+1,0)))="Н/Д",INDIRECT(CONCATENATE("'2018-09 (Д)'!W",TEXT(MATCH($C80,'2018-09 (Д)'!$C$2:$C$100,0)+1,0))))),"Н/Д",((INDIRECT(CONCATENATE("'2018-10 (Д)'!W",TEXT(MATCH($C80,'2018-10 (Д)'!$C$2:$C$100,0)+1,0)))-INDIRECT(CONCATENATE("'2018-09 (Д)'!W",TEXT(MATCH($C80,'2018-09 (Д)'!$C$2:$C$100,0)+1,0))))/INDIRECT(CONCATENATE("'2018-09 (Д)'!W",TEXT(MATCH($C80,'2018-09 (Д)'!$C$2:$C$100,0)+1,0))))*100)</f>
        <v>16.894475891317217</v>
      </c>
      <c r="HC80" s="9">
        <f ca="1">IF(OR(INDIRECT(CONCATENATE("'2018-11 (Д)'!W",TEXT(MATCH($C80,'2018-11 (Д)'!$C$2:$C$100,0)+1,0)))="Н/Д",INDIRECT(CONCATENATE("'2018-10 (Д)'!W",TEXT(MATCH($C80,'2018-10 (Д)'!$C$2:$C$100,0)+1,0)))="Н/Д",AND(INDIRECT(CONCATENATE("'2018-11 (Д)'!W",TEXT(MATCH($C80,'2018-11 (Д)'!$C$2:$C$100,0)+1,0)))="Н/Д",INDIRECT(CONCATENATE("'2018-10 (Д)'!W",TEXT(MATCH($C80,'2018-10 (Д)'!$C$2:$C$100,0)+1,0))))),"Н/Д",((INDIRECT(CONCATENATE("'2018-11 (Д)'!W",TEXT(MATCH($C80,'2018-11 (Д)'!$C$2:$C$100,0)+1,0)))-INDIRECT(CONCATENATE("'2018-10 (Д)'!W",TEXT(MATCH($C80,'2018-10 (Д)'!$C$2:$C$100,0)+1,0))))/INDIRECT(CONCATENATE("'2018-10 (Д)'!W",TEXT(MATCH($C80,'2018-10 (Д)'!$C$2:$C$100,0)+1,0))))*100)</f>
        <v>22.308833318937396</v>
      </c>
      <c r="HD80" s="9">
        <f ca="1">IF(OR(INDIRECT(CONCATENATE("'2018-12 (Д)'!W",TEXT(MATCH($C80,'2018-12 (Д)'!$C$2:$C$100,0)+1,0)))="Н/Д",INDIRECT(CONCATENATE("'2018-11 (Д)'!W",TEXT(MATCH($C80,'2018-11 (Д)'!$C$2:$C$100,0)+1,0)))="Н/Д",AND(INDIRECT(CONCATENATE("'2018-12 (Д)'!W",TEXT(MATCH($C80,'2018-12 (Д)'!$C$2:$C$100,0)+1,0)))="Н/Д",INDIRECT(CONCATENATE("'2018-11 (Д)'!W",TEXT(MATCH($C80,'2018-11 (Д)'!$C$2:$C$100,0)+1,0))))),"Н/Д",((INDIRECT(CONCATENATE("'2018-12 (Д)'!W",TEXT(MATCH($C80,'2018-12 (Д)'!$C$2:$C$100,0)+1,0)))-INDIRECT(CONCATENATE("'2018-11 (Д)'!W",TEXT(MATCH($C80,'2018-11 (Д)'!$C$2:$C$100,0)+1,0))))/INDIRECT(CONCATENATE("'2018-11 (Д)'!W",TEXT(MATCH($C80,'2018-11 (Д)'!$C$2:$C$100,0)+1,0))))*100)</f>
        <v>-22.801354262450786</v>
      </c>
    </row>
    <row r="81" spans="1:212" x14ac:dyDescent="0.25">
      <c r="A81" s="2" t="s">
        <v>87</v>
      </c>
      <c r="B81" s="2" t="s">
        <v>106</v>
      </c>
      <c r="C81" s="15">
        <v>45000000</v>
      </c>
      <c r="D81" s="9"/>
      <c r="E81" s="9">
        <f ca="1">IF(OR(INDIRECT(CONCATENATE("'2018-03 (Д)'!E",TEXT(MATCH($C81,'2018-03 (Д)'!$C$2:$C$100,0)+1,0)))="Н/Д",INDIRECT(CONCATENATE("'2018-02 (Д)'!E",TEXT(MATCH($C81,'2018-02 (Д)'!$C$2:$C$100,0)+1,0)))="Н/Д",AND(INDIRECT(CONCATENATE("'2018-03 (Д)'!E",TEXT(MATCH($C81,'2018-03 (Д)'!$C$2:$C$100,0)+1,0)))="Н/Д",INDIRECT(CONCATENATE("'2018-02 (Д)'!E",TEXT(MATCH($C81,'2018-02 (Д)'!$C$2:$C$100,0)+1,0))))),"Н/Д",((INDIRECT(CONCATENATE("'2018-03 (Д)'!E",TEXT(MATCH($C81,'2018-03 (Д)'!$C$2:$C$100,0)+1,0)))-INDIRECT(CONCATENATE("'2018-02 (Д)'!E",TEXT(MATCH($C81,'2018-02 (Д)'!$C$2:$C$100,0)+1,0))))/INDIRECT(CONCATENATE("'2018-02 (Д)'!E",TEXT(MATCH($C81,'2018-02 (Д)'!$C$2:$C$100,0)+1,0))))*100)</f>
        <v>7.8598075985353777</v>
      </c>
      <c r="F81" s="9">
        <f ca="1">IF(OR(INDIRECT(CONCATENATE("'2018-04 (Д)'!E",TEXT(MATCH($C81,'2018-04 (Д)'!$C$2:$C$100,0)+1,0)))="Н/Д",INDIRECT(CONCATENATE("'2018-03 (Д)'!E",TEXT(MATCH($C81,'2018-03 (Д)'!$C$2:$C$100,0)+1,0)))="Н/Д",AND(INDIRECT(CONCATENATE("'2018-04 (Д)'!E",TEXT(MATCH($C81,'2018-04 (Д)'!$C$2:$C$100,0)+1,0)))="Н/Д",INDIRECT(CONCATENATE("'2018-03 (Д)'!E",TEXT(MATCH($C81,'2018-03 (Д)'!$C$2:$C$100,0)+1,0))))),"Н/Д",((INDIRECT(CONCATENATE("'2018-04 (Д)'!E",TEXT(MATCH($C81,'2018-04 (Д)'!$C$2:$C$100,0)+1,0)))-INDIRECT(CONCATENATE("'2018-03 (Д)'!E",TEXT(MATCH($C81,'2018-03 (Д)'!$C$2:$C$100,0)+1,0))))/INDIRECT(CONCATENATE("'2018-03 (Д)'!E",TEXT(MATCH($C81,'2018-03 (Д)'!$C$2:$C$100,0)+1,0))))*100)</f>
        <v>141.01396433935213</v>
      </c>
      <c r="G81" s="9">
        <f ca="1">IF(OR(INDIRECT(CONCATENATE("'2018-05 (Д)'!E",TEXT(MATCH($C81,'2018-05 (Д)'!$C$2:$C$100,0)+1,0)))="Н/Д",INDIRECT(CONCATENATE("'2018-04 (Д)'!E",TEXT(MATCH($C81,'2018-04 (Д)'!$C$2:$C$100,0)+1,0)))="Н/Д",AND(INDIRECT(CONCATENATE("'2018-05 (Д)'!E",TEXT(MATCH($C81,'2018-05 (Д)'!$C$2:$C$100,0)+1,0)))="Н/Д",INDIRECT(CONCATENATE("'2018-04 (Д)'!E",TEXT(MATCH($C81,'2018-04 (Д)'!$C$2:$C$100,0)+1,0))))),"Н/Д",((INDIRECT(CONCATENATE("'2018-05 (Д)'!E",TEXT(MATCH($C81,'2018-05 (Д)'!$C$2:$C$100,0)+1,0)))-INDIRECT(CONCATENATE("'2018-04 (Д)'!E",TEXT(MATCH($C81,'2018-04 (Д)'!$C$2:$C$100,0)+1,0))))/INDIRECT(CONCATENATE("'2018-04 (Д)'!E",TEXT(MATCH($C81,'2018-04 (Д)'!$C$2:$C$100,0)+1,0))))*100)</f>
        <v>-20.727611853023063</v>
      </c>
      <c r="H81" s="9">
        <f ca="1">IF(OR(INDIRECT(CONCATENATE("'2018-06 (Д)'!E",TEXT(MATCH($C81,'2018-06 (Д)'!$C$2:$C$100,0)+1,0)))="Н/Д",INDIRECT(CONCATENATE("'2018-05 (Д)'!E",TEXT(MATCH($C81,'2018-05 (Д)'!$C$2:$C$100,0)+1,0)))="Н/Д",AND(INDIRECT(CONCATENATE("'2018-06 (Д)'!E",TEXT(MATCH($C81,'2018-06 (Д)'!$C$2:$C$100,0)+1,0)))="Н/Д",INDIRECT(CONCATENATE("'2018-05 (Д)'!E",TEXT(MATCH($C81,'2018-05 (Д)'!$C$2:$C$100,0)+1,0))))),"Н/Д",((INDIRECT(CONCATENATE("'2018-06 (Д)'!E",TEXT(MATCH($C81,'2018-06 (Д)'!$C$2:$C$100,0)+1,0)))-INDIRECT(CONCATENATE("'2018-05 (Д)'!E",TEXT(MATCH($C81,'2018-05 (Д)'!$C$2:$C$100,0)+1,0))))/INDIRECT(CONCATENATE("'2018-05 (Д)'!E",TEXT(MATCH($C81,'2018-05 (Д)'!$C$2:$C$100,0)+1,0))))*100)</f>
        <v>-8.722550672355057</v>
      </c>
      <c r="I81" s="9">
        <f ca="1">IF(OR(INDIRECT(CONCATENATE("'2018-07 (Д)'!E",TEXT(MATCH($C81,'2018-07 (Д)'!$C$2:$C$100,0)+1,0)))="Н/Д",INDIRECT(CONCATENATE("'2018-06 (Д)'!E",TEXT(MATCH($C81,'2018-06 (Д)'!$C$2:$C$100,0)+1,0)))="Н/Д",AND(INDIRECT(CONCATENATE("'2018-07 (Д)'!E",TEXT(MATCH($C81,'2018-07 (Д)'!$C$2:$C$100,0)+1,0)))="Н/Д",INDIRECT(CONCATENATE("'2018-06 (Д)'!E",TEXT(MATCH($C81,'2018-06 (Д)'!$C$2:$C$100,0)+1,0))))),"Н/Д",((INDIRECT(CONCATENATE("'2018-07 (Д)'!E",TEXT(MATCH($C81,'2018-07 (Д)'!$C$2:$C$100,0)+1,0)))-INDIRECT(CONCATENATE("'2018-06 (Д)'!E",TEXT(MATCH($C81,'2018-06 (Д)'!$C$2:$C$100,0)+1,0))))/INDIRECT(CONCATENATE("'2018-06 (Д)'!E",TEXT(MATCH($C81,'2018-06 (Д)'!$C$2:$C$100,0)+1,0))))*100)</f>
        <v>-25.797820384206915</v>
      </c>
      <c r="J81" s="9">
        <f ca="1">IF(OR(INDIRECT(CONCATENATE("'2018-08 (Д)'!E",TEXT(MATCH($C81,'2018-08 (Д)'!$C$2:$C$100,0)+1,0)))="Н/Д",INDIRECT(CONCATENATE("'2018-07 (Д)'!E",TEXT(MATCH($C81,'2018-07 (Д)'!$C$2:$C$100,0)+1,0)))="Н/Д",AND(INDIRECT(CONCATENATE("'2018-08 (Д)'!E",TEXT(MATCH($C81,'2018-08 (Д)'!$C$2:$C$100,0)+1,0)))="Н/Д",INDIRECT(CONCATENATE("'2018-07 (Д)'!E",TEXT(MATCH($C81,'2018-07 (Д)'!$C$2:$C$100,0)+1,0))))),"Н/Д",((INDIRECT(CONCATENATE("'2018-08 (Д)'!E",TEXT(MATCH($C81,'2018-08 (Д)'!$C$2:$C$100,0)+1,0)))-INDIRECT(CONCATENATE("'2018-07 (Д)'!E",TEXT(MATCH($C81,'2018-07 (Д)'!$C$2:$C$100,0)+1,0))))/INDIRECT(CONCATENATE("'2018-07 (Д)'!E",TEXT(MATCH($C81,'2018-07 (Д)'!$C$2:$C$100,0)+1,0))))*100)</f>
        <v>90.910982728832252</v>
      </c>
      <c r="K81" s="9">
        <f ca="1">IF(OR(INDIRECT(CONCATENATE("'2018-09 (Д)'!E",TEXT(MATCH($C81,'2018-09 (Д)'!$C$2:$C$100,0)+1,0)))="Н/Д",INDIRECT(CONCATENATE("'2018-08 (Д)'!E",TEXT(MATCH($C81,'2018-08 (Д)'!$C$2:$C$100,0)+1,0)))="Н/Д",AND(INDIRECT(CONCATENATE("'2018-09 (Д)'!E",TEXT(MATCH($C81,'2018-09 (Д)'!$C$2:$C$100,0)+1,0)))="Н/Д",INDIRECT(CONCATENATE("'2018-08 (Д)'!E",TEXT(MATCH($C81,'2018-08 (Д)'!$C$2:$C$100,0)+1,0))))),"Н/Д",((INDIRECT(CONCATENATE("'2018-09 (Д)'!E",TEXT(MATCH($C81,'2018-09 (Д)'!$C$2:$C$100,0)+1,0)))-INDIRECT(CONCATENATE("'2018-08 (Д)'!E",TEXT(MATCH($C81,'2018-08 (Д)'!$C$2:$C$100,0)+1,0))))/INDIRECT(CONCATENATE("'2018-08 (Д)'!E",TEXT(MATCH($C81,'2018-08 (Д)'!$C$2:$C$100,0)+1,0))))*100)</f>
        <v>-48.694008588422015</v>
      </c>
      <c r="L81" s="9">
        <f ca="1">IF(OR(INDIRECT(CONCATENATE("'2018-10 (Д)'!E",TEXT(MATCH($C81,'2018-10 (Д)'!$C$2:$C$100,0)+1,0)))="Н/Д",INDIRECT(CONCATENATE("'2018-09 (Д)'!E",TEXT(MATCH($C81,'2018-09 (Д)'!$C$2:$C$100,0)+1,0)))="Н/Д",AND(INDIRECT(CONCATENATE("'2018-10 (Д)'!E",TEXT(MATCH($C81,'2018-10 (Д)'!$C$2:$C$100,0)+1,0)))="Н/Д",INDIRECT(CONCATENATE("'2018-09 (Д)'!E",TEXT(MATCH($C81,'2018-09 (Д)'!$C$2:$C$100,0)+1,0))))),"Н/Д",((INDIRECT(CONCATENATE("'2018-10 (Д)'!E",TEXT(MATCH($C81,'2018-10 (Д)'!$C$2:$C$100,0)+1,0)))-INDIRECT(CONCATENATE("'2018-09 (Д)'!E",TEXT(MATCH($C81,'2018-09 (Д)'!$C$2:$C$100,0)+1,0))))/INDIRECT(CONCATENATE("'2018-09 (Д)'!E",TEXT(MATCH($C81,'2018-09 (Д)'!$C$2:$C$100,0)+1,0))))*100)</f>
        <v>-10.471292930195203</v>
      </c>
      <c r="M81" s="9">
        <f ca="1">IF(OR(INDIRECT(CONCATENATE("'2018-11 (Д)'!E",TEXT(MATCH($C81,'2018-11 (Д)'!$C$2:$C$100,0)+1,0)))="Н/Д",INDIRECT(CONCATENATE("'2018-10 (Д)'!E",TEXT(MATCH($C81,'2018-10 (Д)'!$C$2:$C$100,0)+1,0)))="Н/Д",AND(INDIRECT(CONCATENATE("'2018-11 (Д)'!E",TEXT(MATCH($C81,'2018-11 (Д)'!$C$2:$C$100,0)+1,0)))="Н/Д",INDIRECT(CONCATENATE("'2018-10 (Д)'!E",TEXT(MATCH($C81,'2018-10 (Д)'!$C$2:$C$100,0)+1,0))))),"Н/Д",((INDIRECT(CONCATENATE("'2018-11 (Д)'!E",TEXT(MATCH($C81,'2018-11 (Д)'!$C$2:$C$100,0)+1,0)))-INDIRECT(CONCATENATE("'2018-10 (Д)'!E",TEXT(MATCH($C81,'2018-10 (Д)'!$C$2:$C$100,0)+1,0))))/INDIRECT(CONCATENATE("'2018-10 (Д)'!E",TEXT(MATCH($C81,'2018-10 (Д)'!$C$2:$C$100,0)+1,0))))*100)</f>
        <v>116.02412475507752</v>
      </c>
      <c r="N81" s="9">
        <f ca="1">IF(OR(INDIRECT(CONCATENATE("'2018-12 (Д)'!E",TEXT(MATCH($C81,'2018-12 (Д)'!$C$2:$C$100,0)+1,0)))="Н/Д",INDIRECT(CONCATENATE("'2018-11 (Д)'!E",TEXT(MATCH($C81,'2018-11 (Д)'!$C$2:$C$100,0)+1,0)))="Н/Д",AND(INDIRECT(CONCATENATE("'2018-12 (Д)'!E",TEXT(MATCH($C81,'2018-12 (Д)'!$C$2:$C$100,0)+1,0)))="Н/Д",INDIRECT(CONCATENATE("'2018-11 (Д)'!E",TEXT(MATCH($C81,'2018-11 (Д)'!$C$2:$C$100,0)+1,0))))),"Н/Д",((INDIRECT(CONCATENATE("'2018-12 (Д)'!E",TEXT(MATCH($C81,'2018-12 (Д)'!$C$2:$C$100,0)+1,0)))-INDIRECT(CONCATENATE("'2018-11 (Д)'!E",TEXT(MATCH($C81,'2018-11 (Д)'!$C$2:$C$100,0)+1,0))))/INDIRECT(CONCATENATE("'2018-11 (Д)'!E",TEXT(MATCH($C81,'2018-11 (Д)'!$C$2:$C$100,0)+1,0))))*100)</f>
        <v>-41.88303686755394</v>
      </c>
      <c r="O81" s="9"/>
      <c r="P81" s="9">
        <f ca="1">IF(OR(INDIRECT(CONCATENATE("'2018-03 (Д)'!F",TEXT(MATCH($C81,'2018-03 (Д)'!$C$2:$C$100,0)+1,0)))="Н/Д",INDIRECT(CONCATENATE("'2018-02 (Д)'!F",TEXT(MATCH($C81,'2018-02 (Д)'!$C$2:$C$100,0)+1,0)))="Н/Д",AND(INDIRECT(CONCATENATE("'2018-03 (Д)'!F",TEXT(MATCH($C81,'2018-03 (Д)'!$C$2:$C$100,0)+1,0)))="Н/Д",INDIRECT(CONCATENATE("'2018-02 (Д)'!F",TEXT(MATCH($C81,'2018-02 (Д)'!$C$2:$C$100,0)+1,0))))),"Н/Д",((INDIRECT(CONCATENATE("'2018-03 (Д)'!F",TEXT(MATCH($C81,'2018-03 (Д)'!$C$2:$C$100,0)+1,0)))-INDIRECT(CONCATENATE("'2018-02 (Д)'!F",TEXT(MATCH($C81,'2018-02 (Д)'!$C$2:$C$100,0)+1,0))))/INDIRECT(CONCATENATE("'2018-02 (Д)'!F",TEXT(MATCH($C81,'2018-02 (Д)'!$C$2:$C$100,0)+1,0))))*100)</f>
        <v>12.860569115735254</v>
      </c>
      <c r="Q81" s="9">
        <f ca="1">IF(OR(INDIRECT(CONCATENATE("'2018-04 (Д)'!F",TEXT(MATCH($C81,'2018-04 (Д)'!$C$2:$C$100,0)+1,0)))="Н/Д",INDIRECT(CONCATENATE("'2018-03 (Д)'!F",TEXT(MATCH($C81,'2018-03 (Д)'!$C$2:$C$100,0)+1,0)))="Н/Д",AND(INDIRECT(CONCATENATE("'2018-04 (Д)'!F",TEXT(MATCH($C81,'2018-04 (Д)'!$C$2:$C$100,0)+1,0)))="Н/Д",INDIRECT(CONCATENATE("'2018-03 (Д)'!F",TEXT(MATCH($C81,'2018-03 (Д)'!$C$2:$C$100,0)+1,0))))),"Н/Д",((INDIRECT(CONCATENATE("'2018-04 (Д)'!F",TEXT(MATCH($C81,'2018-04 (Д)'!$C$2:$C$100,0)+1,0)))-INDIRECT(CONCATENATE("'2018-03 (Д)'!F",TEXT(MATCH($C81,'2018-03 (Д)'!$C$2:$C$100,0)+1,0))))/INDIRECT(CONCATENATE("'2018-03 (Д)'!F",TEXT(MATCH($C81,'2018-03 (Д)'!$C$2:$C$100,0)+1,0))))*100)</f>
        <v>136.37652593446433</v>
      </c>
      <c r="R81" s="9">
        <f ca="1">IF(OR(INDIRECT(CONCATENATE("'2018-05 (Д)'!F",TEXT(MATCH($C81,'2018-05 (Д)'!$C$2:$C$100,0)+1,0)))="Н/Д",INDIRECT(CONCATENATE("'2018-04 (Д)'!F",TEXT(MATCH($C81,'2018-04 (Д)'!$C$2:$C$100,0)+1,0)))="Н/Д",AND(INDIRECT(CONCATENATE("'2018-05 (Д)'!F",TEXT(MATCH($C81,'2018-05 (Д)'!$C$2:$C$100,0)+1,0)))="Н/Д",INDIRECT(CONCATENATE("'2018-04 (Д)'!F",TEXT(MATCH($C81,'2018-04 (Д)'!$C$2:$C$100,0)+1,0))))),"Н/Д",((INDIRECT(CONCATENATE("'2018-05 (Д)'!F",TEXT(MATCH($C81,'2018-05 (Д)'!$C$2:$C$100,0)+1,0)))-INDIRECT(CONCATENATE("'2018-04 (Д)'!F",TEXT(MATCH($C81,'2018-04 (Д)'!$C$2:$C$100,0)+1,0))))/INDIRECT(CONCATENATE("'2018-04 (Д)'!F",TEXT(MATCH($C81,'2018-04 (Д)'!$C$2:$C$100,0)+1,0))))*100)</f>
        <v>-20.249716576672785</v>
      </c>
      <c r="S81" s="9">
        <f ca="1">IF(OR(INDIRECT(CONCATENATE("'2018-06 (Д)'!F",TEXT(MATCH($C81,'2018-06 (Д)'!$C$2:$C$100,0)+1,0)))="Н/Д",INDIRECT(CONCATENATE("'2018-05 (Д)'!F",TEXT(MATCH($C81,'2018-05 (Д)'!$C$2:$C$100,0)+1,0)))="Н/Д",AND(INDIRECT(CONCATENATE("'2018-06 (Д)'!F",TEXT(MATCH($C81,'2018-06 (Д)'!$C$2:$C$100,0)+1,0)))="Н/Д",INDIRECT(CONCATENATE("'2018-05 (Д)'!F",TEXT(MATCH($C81,'2018-05 (Д)'!$C$2:$C$100,0)+1,0))))),"Н/Д",((INDIRECT(CONCATENATE("'2018-06 (Д)'!F",TEXT(MATCH($C81,'2018-06 (Д)'!$C$2:$C$100,0)+1,0)))-INDIRECT(CONCATENATE("'2018-05 (Д)'!F",TEXT(MATCH($C81,'2018-05 (Д)'!$C$2:$C$100,0)+1,0))))/INDIRECT(CONCATENATE("'2018-05 (Д)'!F",TEXT(MATCH($C81,'2018-05 (Д)'!$C$2:$C$100,0)+1,0))))*100)</f>
        <v>-8.6589298540044268</v>
      </c>
      <c r="T81" s="9">
        <f ca="1">IF(OR(INDIRECT(CONCATENATE("'2018-07 (Д)'!F",TEXT(MATCH($C81,'2018-07 (Д)'!$C$2:$C$100,0)+1,0)))="Н/Д",INDIRECT(CONCATENATE("'2018-06 (Д)'!F",TEXT(MATCH($C81,'2018-06 (Д)'!$C$2:$C$100,0)+1,0)))="Н/Д",AND(INDIRECT(CONCATENATE("'2018-07 (Д)'!F",TEXT(MATCH($C81,'2018-07 (Д)'!$C$2:$C$100,0)+1,0)))="Н/Д",INDIRECT(CONCATENATE("'2018-06 (Д)'!F",TEXT(MATCH($C81,'2018-06 (Д)'!$C$2:$C$100,0)+1,0))))),"Н/Д",((INDIRECT(CONCATENATE("'2018-07 (Д)'!F",TEXT(MATCH($C81,'2018-07 (Д)'!$C$2:$C$100,0)+1,0)))-INDIRECT(CONCATENATE("'2018-06 (Д)'!F",TEXT(MATCH($C81,'2018-06 (Д)'!$C$2:$C$100,0)+1,0))))/INDIRECT(CONCATENATE("'2018-06 (Д)'!F",TEXT(MATCH($C81,'2018-06 (Д)'!$C$2:$C$100,0)+1,0))))*100)</f>
        <v>-26.826655097247219</v>
      </c>
      <c r="U81" s="9">
        <f ca="1">IF(OR(INDIRECT(CONCATENATE("'2018-08 (Д)'!F",TEXT(MATCH($C81,'2018-08 (Д)'!$C$2:$C$100,0)+1,0)))="Н/Д",INDIRECT(CONCATENATE("'2018-07 (Д)'!F",TEXT(MATCH($C81,'2018-07 (Д)'!$C$2:$C$100,0)+1,0)))="Н/Д",AND(INDIRECT(CONCATENATE("'2018-08 (Д)'!F",TEXT(MATCH($C81,'2018-08 (Д)'!$C$2:$C$100,0)+1,0)))="Н/Д",INDIRECT(CONCATENATE("'2018-07 (Д)'!F",TEXT(MATCH($C81,'2018-07 (Д)'!$C$2:$C$100,0)+1,0))))),"Н/Д",((INDIRECT(CONCATENATE("'2018-08 (Д)'!F",TEXT(MATCH($C81,'2018-08 (Д)'!$C$2:$C$100,0)+1,0)))-INDIRECT(CONCATENATE("'2018-07 (Д)'!F",TEXT(MATCH($C81,'2018-07 (Д)'!$C$2:$C$100,0)+1,0))))/INDIRECT(CONCATENATE("'2018-07 (Д)'!F",TEXT(MATCH($C81,'2018-07 (Д)'!$C$2:$C$100,0)+1,0))))*100)</f>
        <v>93.683810524809871</v>
      </c>
      <c r="V81" s="9">
        <f ca="1">IF(OR(INDIRECT(CONCATENATE("'2018-09 (Д)'!F",TEXT(MATCH($C81,'2018-09 (Д)'!$C$2:$C$100,0)+1,0)))="Н/Д",INDIRECT(CONCATENATE("'2018-08 (Д)'!F",TEXT(MATCH($C81,'2018-08 (Д)'!$C$2:$C$100,0)+1,0)))="Н/Д",AND(INDIRECT(CONCATENATE("'2018-09 (Д)'!F",TEXT(MATCH($C81,'2018-09 (Д)'!$C$2:$C$100,0)+1,0)))="Н/Д",INDIRECT(CONCATENATE("'2018-08 (Д)'!F",TEXT(MATCH($C81,'2018-08 (Д)'!$C$2:$C$100,0)+1,0))))),"Н/Д",((INDIRECT(CONCATENATE("'2018-09 (Д)'!F",TEXT(MATCH($C81,'2018-09 (Д)'!$C$2:$C$100,0)+1,0)))-INDIRECT(CONCATENATE("'2018-08 (Д)'!F",TEXT(MATCH($C81,'2018-08 (Д)'!$C$2:$C$100,0)+1,0))))/INDIRECT(CONCATENATE("'2018-08 (Д)'!F",TEXT(MATCH($C81,'2018-08 (Д)'!$C$2:$C$100,0)+1,0))))*100)</f>
        <v>-48.585776976938881</v>
      </c>
      <c r="W81" s="9">
        <f ca="1">IF(OR(INDIRECT(CONCATENATE("'2018-10 (Д)'!F",TEXT(MATCH($C81,'2018-10 (Д)'!$C$2:$C$100,0)+1,0)))="Н/Д",INDIRECT(CONCATENATE("'2018-09 (Д)'!F",TEXT(MATCH($C81,'2018-09 (Д)'!$C$2:$C$100,0)+1,0)))="Н/Д",AND(INDIRECT(CONCATENATE("'2018-10 (Д)'!F",TEXT(MATCH($C81,'2018-10 (Д)'!$C$2:$C$100,0)+1,0)))="Н/Д",INDIRECT(CONCATENATE("'2018-09 (Д)'!F",TEXT(MATCH($C81,'2018-09 (Д)'!$C$2:$C$100,0)+1,0))))),"Н/Д",((INDIRECT(CONCATENATE("'2018-10 (Д)'!F",TEXT(MATCH($C81,'2018-10 (Д)'!$C$2:$C$100,0)+1,0)))-INDIRECT(CONCATENATE("'2018-09 (Д)'!F",TEXT(MATCH($C81,'2018-09 (Д)'!$C$2:$C$100,0)+1,0))))/INDIRECT(CONCATENATE("'2018-09 (Д)'!F",TEXT(MATCH($C81,'2018-09 (Д)'!$C$2:$C$100,0)+1,0))))*100)</f>
        <v>-13.749354794373755</v>
      </c>
      <c r="X81" s="9">
        <f ca="1">IF(OR(INDIRECT(CONCATENATE("'2018-11 (Д)'!F",TEXT(MATCH($C81,'2018-11 (Д)'!$C$2:$C$100,0)+1,0)))="Н/Д",INDIRECT(CONCATENATE("'2018-10 (Д)'!F",TEXT(MATCH($C81,'2018-10 (Д)'!$C$2:$C$100,0)+1,0)))="Н/Д",AND(INDIRECT(CONCATENATE("'2018-11 (Д)'!F",TEXT(MATCH($C81,'2018-11 (Д)'!$C$2:$C$100,0)+1,0)))="Н/Д",INDIRECT(CONCATENATE("'2018-10 (Д)'!F",TEXT(MATCH($C81,'2018-10 (Д)'!$C$2:$C$100,0)+1,0))))),"Н/Д",((INDIRECT(CONCATENATE("'2018-11 (Д)'!F",TEXT(MATCH($C81,'2018-11 (Д)'!$C$2:$C$100,0)+1,0)))-INDIRECT(CONCATENATE("'2018-10 (Д)'!F",TEXT(MATCH($C81,'2018-10 (Д)'!$C$2:$C$100,0)+1,0))))/INDIRECT(CONCATENATE("'2018-10 (Д)'!F",TEXT(MATCH($C81,'2018-10 (Д)'!$C$2:$C$100,0)+1,0))))*100)</f>
        <v>122.46324903295674</v>
      </c>
      <c r="Y81" s="9">
        <f ca="1">IF(OR(INDIRECT(CONCATENATE("'2018-12 (Д)'!F",TEXT(MATCH($C81,'2018-12 (Д)'!$C$2:$C$100,0)+1,0)))="Н/Д",INDIRECT(CONCATENATE("'2018-11 (Д)'!F",TEXT(MATCH($C81,'2018-11 (Д)'!$C$2:$C$100,0)+1,0)))="Н/Д",AND(INDIRECT(CONCATENATE("'2018-12 (Д)'!F",TEXT(MATCH($C81,'2018-12 (Д)'!$C$2:$C$100,0)+1,0)))="Н/Д",INDIRECT(CONCATENATE("'2018-11 (Д)'!F",TEXT(MATCH($C81,'2018-11 (Д)'!$C$2:$C$100,0)+1,0))))),"Н/Д",((INDIRECT(CONCATENATE("'2018-12 (Д)'!F",TEXT(MATCH($C81,'2018-12 (Д)'!$C$2:$C$100,0)+1,0)))-INDIRECT(CONCATENATE("'2018-11 (Д)'!F",TEXT(MATCH($C81,'2018-11 (Д)'!$C$2:$C$100,0)+1,0))))/INDIRECT(CONCATENATE("'2018-11 (Д)'!F",TEXT(MATCH($C81,'2018-11 (Д)'!$C$2:$C$100,0)+1,0))))*100)</f>
        <v>-41.88771728619092</v>
      </c>
      <c r="Z81" s="9"/>
      <c r="AA81" s="9">
        <f ca="1">IF(OR(INDIRECT(CONCATENATE("'2018-03 (Д)'!G",TEXT(MATCH($C81,'2018-03 (Д)'!$C$2:$C$100,0)+1,0)))="Н/Д",INDIRECT(CONCATENATE("'2018-02 (Д)'!G",TEXT(MATCH($C81,'2018-02 (Д)'!$C$2:$C$100,0)+1,0)))="Н/Д",AND(INDIRECT(CONCATENATE("'2018-03 (Д)'!G",TEXT(MATCH($C81,'2018-03 (Д)'!$C$2:$C$100,0)+1,0)))="Н/Д",INDIRECT(CONCATENATE("'2018-02 (Д)'!G",TEXT(MATCH($C81,'2018-02 (Д)'!$C$2:$C$100,0)+1,0))))),"Н/Д",((INDIRECT(CONCATENATE("'2018-03 (Д)'!G",TEXT(MATCH($C81,'2018-03 (Д)'!$C$2:$C$100,0)+1,0)))-INDIRECT(CONCATENATE("'2018-02 (Д)'!G",TEXT(MATCH($C81,'2018-02 (Д)'!$C$2:$C$100,0)+1,0))))/INDIRECT(CONCATENATE("'2018-02 (Д)'!G",TEXT(MATCH($C81,'2018-02 (Д)'!$C$2:$C$100,0)+1,0))))*100)</f>
        <v>-38.838212646715363</v>
      </c>
      <c r="AB81" s="9">
        <f ca="1">IF(OR(INDIRECT(CONCATENATE("'2018-04 (Д)'!G",TEXT(MATCH($C81,'2018-04 (Д)'!$C$2:$C$100,0)+1,0)))="Н/Д",INDIRECT(CONCATENATE("'2018-03 (Д)'!G",TEXT(MATCH($C81,'2018-03 (Д)'!$C$2:$C$100,0)+1,0)))="Н/Д",AND(INDIRECT(CONCATENATE("'2018-04 (Д)'!G",TEXT(MATCH($C81,'2018-04 (Д)'!$C$2:$C$100,0)+1,0)))="Н/Д",INDIRECT(CONCATENATE("'2018-03 (Д)'!G",TEXT(MATCH($C81,'2018-03 (Д)'!$C$2:$C$100,0)+1,0))))),"Н/Д",((INDIRECT(CONCATENATE("'2018-04 (Д)'!G",TEXT(MATCH($C81,'2018-04 (Д)'!$C$2:$C$100,0)+1,0)))-INDIRECT(CONCATENATE("'2018-03 (Д)'!G",TEXT(MATCH($C81,'2018-03 (Д)'!$C$2:$C$100,0)+1,0))))/INDIRECT(CONCATENATE("'2018-03 (Д)'!G",TEXT(MATCH($C81,'2018-03 (Д)'!$C$2:$C$100,0)+1,0))))*100)</f>
        <v>575.33120797829406</v>
      </c>
      <c r="AC81" s="9">
        <f ca="1">IF(OR(INDIRECT(CONCATENATE("'2018-05 (Д)'!G",TEXT(MATCH($C81,'2018-05 (Д)'!$C$2:$C$100,0)+1,0)))="Н/Д",INDIRECT(CONCATENATE("'2018-04 (Д)'!G",TEXT(MATCH($C81,'2018-04 (Д)'!$C$2:$C$100,0)+1,0)))="Н/Д",AND(INDIRECT(CONCATENATE("'2018-05 (Д)'!G",TEXT(MATCH($C81,'2018-05 (Д)'!$C$2:$C$100,0)+1,0)))="Н/Д",INDIRECT(CONCATENATE("'2018-04 (Д)'!G",TEXT(MATCH($C81,'2018-04 (Д)'!$C$2:$C$100,0)+1,0))))),"Н/Д",((INDIRECT(CONCATENATE("'2018-05 (Д)'!G",TEXT(MATCH($C81,'2018-05 (Д)'!$C$2:$C$100,0)+1,0)))-INDIRECT(CONCATENATE("'2018-04 (Д)'!G",TEXT(MATCH($C81,'2018-04 (Д)'!$C$2:$C$100,0)+1,0))))/INDIRECT(CONCATENATE("'2018-04 (Д)'!G",TEXT(MATCH($C81,'2018-04 (Д)'!$C$2:$C$100,0)+1,0))))*100)</f>
        <v>-70.137946898467774</v>
      </c>
      <c r="AD81" s="9">
        <f ca="1">IF(OR(INDIRECT(CONCATENATE("'2018-06 (Д)'!G",TEXT(MATCH($C81,'2018-06 (Д)'!$C$2:$C$100,0)+1,0)))="Н/Д",INDIRECT(CONCATENATE("'2018-05 (Д)'!G",TEXT(MATCH($C81,'2018-05 (Д)'!$C$2:$C$100,0)+1,0)))="Н/Д",AND(INDIRECT(CONCATENATE("'2018-06 (Д)'!G",TEXT(MATCH($C81,'2018-06 (Д)'!$C$2:$C$100,0)+1,0)))="Н/Д",INDIRECT(CONCATENATE("'2018-05 (Д)'!G",TEXT(MATCH($C81,'2018-05 (Д)'!$C$2:$C$100,0)+1,0))))),"Н/Д",((INDIRECT(CONCATENATE("'2018-06 (Д)'!G",TEXT(MATCH($C81,'2018-06 (Д)'!$C$2:$C$100,0)+1,0)))-INDIRECT(CONCATENATE("'2018-05 (Д)'!G",TEXT(MATCH($C81,'2018-05 (Д)'!$C$2:$C$100,0)+1,0))))/INDIRECT(CONCATENATE("'2018-05 (Д)'!G",TEXT(MATCH($C81,'2018-05 (Д)'!$C$2:$C$100,0)+1,0))))*100)</f>
        <v>78.875172923447494</v>
      </c>
      <c r="AE81" s="9">
        <f ca="1">IF(OR(INDIRECT(CONCATENATE("'2018-07 (Д)'!G",TEXT(MATCH($C81,'2018-07 (Д)'!$C$2:$C$100,0)+1,0)))="Н/Д",INDIRECT(CONCATENATE("'2018-06 (Д)'!G",TEXT(MATCH($C81,'2018-06 (Д)'!$C$2:$C$100,0)+1,0)))="Н/Д",AND(INDIRECT(CONCATENATE("'2018-07 (Д)'!G",TEXT(MATCH($C81,'2018-07 (Д)'!$C$2:$C$100,0)+1,0)))="Н/Д",INDIRECT(CONCATENATE("'2018-06 (Д)'!G",TEXT(MATCH($C81,'2018-06 (Д)'!$C$2:$C$100,0)+1,0))))),"Н/Д",((INDIRECT(CONCATENATE("'2018-07 (Д)'!G",TEXT(MATCH($C81,'2018-07 (Д)'!$C$2:$C$100,0)+1,0)))-INDIRECT(CONCATENATE("'2018-06 (Д)'!G",TEXT(MATCH($C81,'2018-06 (Д)'!$C$2:$C$100,0)+1,0))))/INDIRECT(CONCATENATE("'2018-06 (Д)'!G",TEXT(MATCH($C81,'2018-06 (Д)'!$C$2:$C$100,0)+1,0))))*100)</f>
        <v>-47.784084291535827</v>
      </c>
      <c r="AF81" s="9">
        <f ca="1">IF(OR(INDIRECT(CONCATENATE("'2018-08 (Д)'!G",TEXT(MATCH($C81,'2018-08 (Д)'!$C$2:$C$100,0)+1,0)))="Н/Д",INDIRECT(CONCATENATE("'2018-07 (Д)'!G",TEXT(MATCH($C81,'2018-07 (Д)'!$C$2:$C$100,0)+1,0)))="Н/Д",AND(INDIRECT(CONCATENATE("'2018-08 (Д)'!G",TEXT(MATCH($C81,'2018-08 (Д)'!$C$2:$C$100,0)+1,0)))="Н/Д",INDIRECT(CONCATENATE("'2018-07 (Д)'!G",TEXT(MATCH($C81,'2018-07 (Д)'!$C$2:$C$100,0)+1,0))))),"Н/Д",((INDIRECT(CONCATENATE("'2018-08 (Д)'!G",TEXT(MATCH($C81,'2018-08 (Д)'!$C$2:$C$100,0)+1,0)))-INDIRECT(CONCATENATE("'2018-07 (Д)'!G",TEXT(MATCH($C81,'2018-07 (Д)'!$C$2:$C$100,0)+1,0))))/INDIRECT(CONCATENATE("'2018-07 (Д)'!G",TEXT(MATCH($C81,'2018-07 (Д)'!$C$2:$C$100,0)+1,0))))*100)</f>
        <v>99.805556917891366</v>
      </c>
      <c r="AG81" s="9">
        <f ca="1">IF(OR(INDIRECT(CONCATENATE("'2018-09 (Д)'!G",TEXT(MATCH($C81,'2018-09 (Д)'!$C$2:$C$100,0)+1,0)))="Н/Д",INDIRECT(CONCATENATE("'2018-08 (Д)'!G",TEXT(MATCH($C81,'2018-08 (Д)'!$C$2:$C$100,0)+1,0)))="Н/Д",AND(INDIRECT(CONCATENATE("'2018-09 (Д)'!G",TEXT(MATCH($C81,'2018-09 (Д)'!$C$2:$C$100,0)+1,0)))="Н/Д",INDIRECT(CONCATENATE("'2018-08 (Д)'!G",TEXT(MATCH($C81,'2018-08 (Д)'!$C$2:$C$100,0)+1,0))))),"Н/Д",((INDIRECT(CONCATENATE("'2018-09 (Д)'!G",TEXT(MATCH($C81,'2018-09 (Д)'!$C$2:$C$100,0)+1,0)))-INDIRECT(CONCATENATE("'2018-08 (Д)'!G",TEXT(MATCH($C81,'2018-08 (Д)'!$C$2:$C$100,0)+1,0))))/INDIRECT(CONCATENATE("'2018-08 (Д)'!G",TEXT(MATCH($C81,'2018-08 (Д)'!$C$2:$C$100,0)+1,0))))*100)</f>
        <v>-45.012944488261333</v>
      </c>
      <c r="AH81" s="9">
        <f ca="1">IF(OR(INDIRECT(CONCATENATE("'2018-10 (Д)'!G",TEXT(MATCH($C81,'2018-10 (Д)'!$C$2:$C$100,0)+1,0)))="Н/Д",INDIRECT(CONCATENATE("'2018-09 (Д)'!G",TEXT(MATCH($C81,'2018-09 (Д)'!$C$2:$C$100,0)+1,0)))="Н/Д",AND(INDIRECT(CONCATENATE("'2018-10 (Д)'!G",TEXT(MATCH($C81,'2018-10 (Д)'!$C$2:$C$100,0)+1,0)))="Н/Д",INDIRECT(CONCATENATE("'2018-09 (Д)'!G",TEXT(MATCH($C81,'2018-09 (Д)'!$C$2:$C$100,0)+1,0))))),"Н/Д",((INDIRECT(CONCATENATE("'2018-10 (Д)'!G",TEXT(MATCH($C81,'2018-10 (Д)'!$C$2:$C$100,0)+1,0)))-INDIRECT(CONCATENATE("'2018-09 (Д)'!G",TEXT(MATCH($C81,'2018-09 (Д)'!$C$2:$C$100,0)+1,0))))/INDIRECT(CONCATENATE("'2018-09 (Д)'!G",TEXT(MATCH($C81,'2018-09 (Д)'!$C$2:$C$100,0)+1,0))))*100)</f>
        <v>-29.296601118397653</v>
      </c>
      <c r="AI81" s="9">
        <f ca="1">IF(OR(INDIRECT(CONCATENATE("'2018-11 (Д)'!G",TEXT(MATCH($C81,'2018-11 (Д)'!$C$2:$C$100,0)+1,0)))="Н/Д",INDIRECT(CONCATENATE("'2018-10 (Д)'!G",TEXT(MATCH($C81,'2018-10 (Д)'!$C$2:$C$100,0)+1,0)))="Н/Д",AND(INDIRECT(CONCATENATE("'2018-11 (Д)'!G",TEXT(MATCH($C81,'2018-11 (Д)'!$C$2:$C$100,0)+1,0)))="Н/Д",INDIRECT(CONCATENATE("'2018-10 (Д)'!G",TEXT(MATCH($C81,'2018-10 (Д)'!$C$2:$C$100,0)+1,0))))),"Н/Д",((INDIRECT(CONCATENATE("'2018-11 (Д)'!G",TEXT(MATCH($C81,'2018-11 (Д)'!$C$2:$C$100,0)+1,0)))-INDIRECT(CONCATENATE("'2018-10 (Д)'!G",TEXT(MATCH($C81,'2018-10 (Д)'!$C$2:$C$100,0)+1,0))))/INDIRECT(CONCATENATE("'2018-10 (Д)'!G",TEXT(MATCH($C81,'2018-10 (Д)'!$C$2:$C$100,0)+1,0))))*100)</f>
        <v>237.19221696631521</v>
      </c>
      <c r="AJ81" s="9">
        <f ca="1">IF(OR(INDIRECT(CONCATENATE("'2018-12 (Д)'!G",TEXT(MATCH($C81,'2018-12 (Д)'!$C$2:$C$100,0)+1,0)))="Н/Д",INDIRECT(CONCATENATE("'2018-11 (Д)'!G",TEXT(MATCH($C81,'2018-11 (Д)'!$C$2:$C$100,0)+1,0)))="Н/Д",AND(INDIRECT(CONCATENATE("'2018-12 (Д)'!G",TEXT(MATCH($C81,'2018-12 (Д)'!$C$2:$C$100,0)+1,0)))="Н/Д",INDIRECT(CONCATENATE("'2018-11 (Д)'!G",TEXT(MATCH($C81,'2018-11 (Д)'!$C$2:$C$100,0)+1,0))))),"Н/Д",((INDIRECT(CONCATENATE("'2018-12 (Д)'!G",TEXT(MATCH($C81,'2018-12 (Д)'!$C$2:$C$100,0)+1,0)))-INDIRECT(CONCATENATE("'2018-11 (Д)'!G",TEXT(MATCH($C81,'2018-11 (Д)'!$C$2:$C$100,0)+1,0))))/INDIRECT(CONCATENATE("'2018-11 (Д)'!G",TEXT(MATCH($C81,'2018-11 (Д)'!$C$2:$C$100,0)+1,0))))*100)</f>
        <v>-55.086424421671843</v>
      </c>
      <c r="AK81" s="9"/>
      <c r="AL81" s="9">
        <f ca="1">IF(OR(INDIRECT(CONCATENATE("'2018-03 (Д)'!H",TEXT(MATCH($C81,'2018-03 (Д)'!$C$2:$C$100,0)+1,0)))="Н/Д",INDIRECT(CONCATENATE("'2018-02 (Д)'!H",TEXT(MATCH($C81,'2018-02 (Д)'!$C$2:$C$100,0)+1,0)))="Н/Д",AND(INDIRECT(CONCATENATE("'2018-03 (Д)'!H",TEXT(MATCH($C81,'2018-03 (Д)'!$C$2:$C$100,0)+1,0)))="Н/Д",INDIRECT(CONCATENATE("'2018-02 (Д)'!H",TEXT(MATCH($C81,'2018-02 (Д)'!$C$2:$C$100,0)+1,0))))),"Н/Д",((INDIRECT(CONCATENATE("'2018-03 (Д)'!H",TEXT(MATCH($C81,'2018-03 (Д)'!$C$2:$C$100,0)+1,0)))-INDIRECT(CONCATENATE("'2018-02 (Д)'!H",TEXT(MATCH($C81,'2018-02 (Д)'!$C$2:$C$100,0)+1,0))))/INDIRECT(CONCATENATE("'2018-02 (Д)'!H",TEXT(MATCH($C81,'2018-02 (Д)'!$C$2:$C$100,0)+1,0))))*100)</f>
        <v>76.486082343514553</v>
      </c>
      <c r="AM81" s="9">
        <f ca="1">IF(OR(INDIRECT(CONCATENATE("'2018-04 (Д)'!H",TEXT(MATCH($C81,'2018-04 (Д)'!$C$2:$C$100,0)+1,0)))="Н/Д",INDIRECT(CONCATENATE("'2018-03 (Д)'!H",TEXT(MATCH($C81,'2018-03 (Д)'!$C$2:$C$100,0)+1,0)))="Н/Д",AND(INDIRECT(CONCATENATE("'2018-04 (Д)'!H",TEXT(MATCH($C81,'2018-04 (Д)'!$C$2:$C$100,0)+1,0)))="Н/Д",INDIRECT(CONCATENATE("'2018-03 (Д)'!H",TEXT(MATCH($C81,'2018-03 (Д)'!$C$2:$C$100,0)+1,0))))),"Н/Д",((INDIRECT(CONCATENATE("'2018-04 (Д)'!H",TEXT(MATCH($C81,'2018-04 (Д)'!$C$2:$C$100,0)+1,0)))-INDIRECT(CONCATENATE("'2018-03 (Д)'!H",TEXT(MATCH($C81,'2018-03 (Д)'!$C$2:$C$100,0)+1,0))))/INDIRECT(CONCATENATE("'2018-03 (Д)'!H",TEXT(MATCH($C81,'2018-03 (Д)'!$C$2:$C$100,0)+1,0))))*100)</f>
        <v>8.1298898554267076</v>
      </c>
      <c r="AN81" s="9">
        <f ca="1">IF(OR(INDIRECT(CONCATENATE("'2018-05 (Д)'!H",TEXT(MATCH($C81,'2018-05 (Д)'!$C$2:$C$100,0)+1,0)))="Н/Д",INDIRECT(CONCATENATE("'2018-04 (Д)'!H",TEXT(MATCH($C81,'2018-04 (Д)'!$C$2:$C$100,0)+1,0)))="Н/Д",AND(INDIRECT(CONCATENATE("'2018-05 (Д)'!H",TEXT(MATCH($C81,'2018-05 (Д)'!$C$2:$C$100,0)+1,0)))="Н/Д",INDIRECT(CONCATENATE("'2018-04 (Д)'!H",TEXT(MATCH($C81,'2018-04 (Д)'!$C$2:$C$100,0)+1,0))))),"Н/Д",((INDIRECT(CONCATENATE("'2018-05 (Д)'!H",TEXT(MATCH($C81,'2018-05 (Д)'!$C$2:$C$100,0)+1,0)))-INDIRECT(CONCATENATE("'2018-04 (Д)'!H",TEXT(MATCH($C81,'2018-04 (Д)'!$C$2:$C$100,0)+1,0))))/INDIRECT(CONCATENATE("'2018-04 (Д)'!H",TEXT(MATCH($C81,'2018-04 (Д)'!$C$2:$C$100,0)+1,0))))*100)</f>
        <v>14.925272610115051</v>
      </c>
      <c r="AO81" s="9">
        <f ca="1">IF(OR(INDIRECT(CONCATENATE("'2018-06 (Д)'!H",TEXT(MATCH($C81,'2018-06 (Д)'!$C$2:$C$100,0)+1,0)))="Н/Д",INDIRECT(CONCATENATE("'2018-05 (Д)'!H",TEXT(MATCH($C81,'2018-05 (Д)'!$C$2:$C$100,0)+1,0)))="Н/Д",AND(INDIRECT(CONCATENATE("'2018-06 (Д)'!H",TEXT(MATCH($C81,'2018-06 (Д)'!$C$2:$C$100,0)+1,0)))="Н/Д",INDIRECT(CONCATENATE("'2018-05 (Д)'!H",TEXT(MATCH($C81,'2018-05 (Д)'!$C$2:$C$100,0)+1,0))))),"Н/Д",((INDIRECT(CONCATENATE("'2018-06 (Д)'!H",TEXT(MATCH($C81,'2018-06 (Д)'!$C$2:$C$100,0)+1,0)))-INDIRECT(CONCATENATE("'2018-05 (Д)'!H",TEXT(MATCH($C81,'2018-05 (Д)'!$C$2:$C$100,0)+1,0))))/INDIRECT(CONCATENATE("'2018-05 (Д)'!H",TEXT(MATCH($C81,'2018-05 (Д)'!$C$2:$C$100,0)+1,0))))*100)</f>
        <v>-13.627384469699575</v>
      </c>
      <c r="AP81" s="9">
        <f ca="1">IF(OR(INDIRECT(CONCATENATE("'2018-07 (Д)'!H",TEXT(MATCH($C81,'2018-07 (Д)'!$C$2:$C$100,0)+1,0)))="Н/Д",INDIRECT(CONCATENATE("'2018-06 (Д)'!H",TEXT(MATCH($C81,'2018-06 (Д)'!$C$2:$C$100,0)+1,0)))="Н/Д",AND(INDIRECT(CONCATENATE("'2018-07 (Д)'!H",TEXT(MATCH($C81,'2018-07 (Д)'!$C$2:$C$100,0)+1,0)))="Н/Д",INDIRECT(CONCATENATE("'2018-06 (Д)'!H",TEXT(MATCH($C81,'2018-06 (Д)'!$C$2:$C$100,0)+1,0))))),"Н/Д",((INDIRECT(CONCATENATE("'2018-07 (Д)'!H",TEXT(MATCH($C81,'2018-07 (Д)'!$C$2:$C$100,0)+1,0)))-INDIRECT(CONCATENATE("'2018-06 (Д)'!H",TEXT(MATCH($C81,'2018-06 (Д)'!$C$2:$C$100,0)+1,0))))/INDIRECT(CONCATENATE("'2018-06 (Д)'!H",TEXT(MATCH($C81,'2018-06 (Д)'!$C$2:$C$100,0)+1,0))))*100)</f>
        <v>8.236213720861997</v>
      </c>
      <c r="AQ81" s="9">
        <f ca="1">IF(OR(INDIRECT(CONCATENATE("'2018-08 (Д)'!H",TEXT(MATCH($C81,'2018-08 (Д)'!$C$2:$C$100,0)+1,0)))="Н/Д",INDIRECT(CONCATENATE("'2018-07 (Д)'!H",TEXT(MATCH($C81,'2018-07 (Д)'!$C$2:$C$100,0)+1,0)))="Н/Д",AND(INDIRECT(CONCATENATE("'2018-08 (Д)'!H",TEXT(MATCH($C81,'2018-08 (Д)'!$C$2:$C$100,0)+1,0)))="Н/Д",INDIRECT(CONCATENATE("'2018-07 (Д)'!H",TEXT(MATCH($C81,'2018-07 (Д)'!$C$2:$C$100,0)+1,0))))),"Н/Д",((INDIRECT(CONCATENATE("'2018-08 (Д)'!H",TEXT(MATCH($C81,'2018-08 (Д)'!$C$2:$C$100,0)+1,0)))-INDIRECT(CONCATENATE("'2018-07 (Д)'!H",TEXT(MATCH($C81,'2018-07 (Д)'!$C$2:$C$100,0)+1,0))))/INDIRECT(CONCATENATE("'2018-07 (Д)'!H",TEXT(MATCH($C81,'2018-07 (Д)'!$C$2:$C$100,0)+1,0))))*100)</f>
        <v>41.710319821091325</v>
      </c>
      <c r="AR81" s="9">
        <f ca="1">IF(OR(INDIRECT(CONCATENATE("'2018-09 (Д)'!H",TEXT(MATCH($C81,'2018-09 (Д)'!$C$2:$C$100,0)+1,0)))="Н/Д",INDIRECT(CONCATENATE("'2018-08 (Д)'!H",TEXT(MATCH($C81,'2018-08 (Д)'!$C$2:$C$100,0)+1,0)))="Н/Д",AND(INDIRECT(CONCATENATE("'2018-09 (Д)'!H",TEXT(MATCH($C81,'2018-09 (Д)'!$C$2:$C$100,0)+1,0)))="Н/Д",INDIRECT(CONCATENATE("'2018-08 (Д)'!H",TEXT(MATCH($C81,'2018-08 (Д)'!$C$2:$C$100,0)+1,0))))),"Н/Д",((INDIRECT(CONCATENATE("'2018-09 (Д)'!H",TEXT(MATCH($C81,'2018-09 (Д)'!$C$2:$C$100,0)+1,0)))-INDIRECT(CONCATENATE("'2018-08 (Д)'!H",TEXT(MATCH($C81,'2018-08 (Д)'!$C$2:$C$100,0)+1,0))))/INDIRECT(CONCATENATE("'2018-08 (Д)'!H",TEXT(MATCH($C81,'2018-08 (Д)'!$C$2:$C$100,0)+1,0))))*100)</f>
        <v>-36.29253265858933</v>
      </c>
      <c r="AS81" s="9">
        <f ca="1">IF(OR(INDIRECT(CONCATENATE("'2018-10 (Д)'!H",TEXT(MATCH($C81,'2018-10 (Д)'!$C$2:$C$100,0)+1,0)))="Н/Д",INDIRECT(CONCATENATE("'2018-09 (Д)'!H",TEXT(MATCH($C81,'2018-09 (Д)'!$C$2:$C$100,0)+1,0)))="Н/Д",AND(INDIRECT(CONCATENATE("'2018-10 (Д)'!H",TEXT(MATCH($C81,'2018-10 (Д)'!$C$2:$C$100,0)+1,0)))="Н/Д",INDIRECT(CONCATENATE("'2018-09 (Д)'!H",TEXT(MATCH($C81,'2018-09 (Д)'!$C$2:$C$100,0)+1,0))))),"Н/Д",((INDIRECT(CONCATENATE("'2018-10 (Д)'!H",TEXT(MATCH($C81,'2018-10 (Д)'!$C$2:$C$100,0)+1,0)))-INDIRECT(CONCATENATE("'2018-09 (Д)'!H",TEXT(MATCH($C81,'2018-09 (Д)'!$C$2:$C$100,0)+1,0))))/INDIRECT(CONCATENATE("'2018-09 (Д)'!H",TEXT(MATCH($C81,'2018-09 (Д)'!$C$2:$C$100,0)+1,0))))*100)</f>
        <v>-11.167786845438856</v>
      </c>
      <c r="AT81" s="9">
        <f ca="1">IF(OR(INDIRECT(CONCATENATE("'2018-11 (Д)'!H",TEXT(MATCH($C81,'2018-11 (Д)'!$C$2:$C$100,0)+1,0)))="Н/Д",INDIRECT(CONCATENATE("'2018-10 (Д)'!H",TEXT(MATCH($C81,'2018-10 (Д)'!$C$2:$C$100,0)+1,0)))="Н/Д",AND(INDIRECT(CONCATENATE("'2018-11 (Д)'!H",TEXT(MATCH($C81,'2018-11 (Д)'!$C$2:$C$100,0)+1,0)))="Н/Д",INDIRECT(CONCATENATE("'2018-10 (Д)'!H",TEXT(MATCH($C81,'2018-10 (Д)'!$C$2:$C$100,0)+1,0))))),"Н/Д",((INDIRECT(CONCATENATE("'2018-11 (Д)'!H",TEXT(MATCH($C81,'2018-11 (Д)'!$C$2:$C$100,0)+1,0)))-INDIRECT(CONCATENATE("'2018-10 (Д)'!H",TEXT(MATCH($C81,'2018-10 (Д)'!$C$2:$C$100,0)+1,0))))/INDIRECT(CONCATENATE("'2018-10 (Д)'!H",TEXT(MATCH($C81,'2018-10 (Д)'!$C$2:$C$100,0)+1,0))))*100)</f>
        <v>15.754621875600918</v>
      </c>
      <c r="AU81" s="9">
        <f ca="1">IF(OR(INDIRECT(CONCATENATE("'2018-12 (Д)'!H",TEXT(MATCH($C81,'2018-12 (Д)'!$C$2:$C$100,0)+1,0)))="Н/Д",INDIRECT(CONCATENATE("'2018-11 (Д)'!H",TEXT(MATCH($C81,'2018-11 (Д)'!$C$2:$C$100,0)+1,0)))="Н/Д",AND(INDIRECT(CONCATENATE("'2018-12 (Д)'!H",TEXT(MATCH($C81,'2018-12 (Д)'!$C$2:$C$100,0)+1,0)))="Н/Д",INDIRECT(CONCATENATE("'2018-11 (Д)'!H",TEXT(MATCH($C81,'2018-11 (Д)'!$C$2:$C$100,0)+1,0))))),"Н/Д",((INDIRECT(CONCATENATE("'2018-12 (Д)'!H",TEXT(MATCH($C81,'2018-12 (Д)'!$C$2:$C$100,0)+1,0)))-INDIRECT(CONCATENATE("'2018-11 (Д)'!H",TEXT(MATCH($C81,'2018-11 (Д)'!$C$2:$C$100,0)+1,0))))/INDIRECT(CONCATENATE("'2018-11 (Д)'!H",TEXT(MATCH($C81,'2018-11 (Д)'!$C$2:$C$100,0)+1,0))))*100)</f>
        <v>-1.2077098115253149</v>
      </c>
      <c r="AV81" s="9"/>
      <c r="AW81" s="9">
        <f ca="1">IF(OR(INDIRECT(CONCATENATE("'2018-03 (Д)'!I",TEXT(MATCH($C81,'2018-03 (Д)'!$C$2:$C$100,0)+1,0)))="Н/Д",INDIRECT(CONCATENATE("'2018-02 (Д)'!I",TEXT(MATCH($C81,'2018-02 (Д)'!$C$2:$C$100,0)+1,0)))="Н/Д",AND(INDIRECT(CONCATENATE("'2018-03 (Д)'!I",TEXT(MATCH($C81,'2018-03 (Д)'!$C$2:$C$100,0)+1,0)))="Н/Д",INDIRECT(CONCATENATE("'2018-02 (Д)'!I",TEXT(MATCH($C81,'2018-02 (Д)'!$C$2:$C$100,0)+1,0))))),"Н/Д",((INDIRECT(CONCATENATE("'2018-03 (Д)'!I",TEXT(MATCH($C81,'2018-03 (Д)'!$C$2:$C$100,0)+1,0)))-INDIRECT(CONCATENATE("'2018-02 (Д)'!I",TEXT(MATCH($C81,'2018-02 (Д)'!$C$2:$C$100,0)+1,0))))/INDIRECT(CONCATENATE("'2018-02 (Д)'!I",TEXT(MATCH($C81,'2018-02 (Д)'!$C$2:$C$100,0)+1,0))))*100)</f>
        <v>-51.613043301021108</v>
      </c>
      <c r="AX81" s="9">
        <f ca="1">IF(OR(INDIRECT(CONCATENATE("'2018-04 (Д)'!I",TEXT(MATCH($C81,'2018-04 (Д)'!$C$2:$C$100,0)+1,0)))="Н/Д",INDIRECT(CONCATENATE("'2018-03 (Д)'!I",TEXT(MATCH($C81,'2018-03 (Д)'!$C$2:$C$100,0)+1,0)))="Н/Д",AND(INDIRECT(CONCATENATE("'2018-04 (Д)'!I",TEXT(MATCH($C81,'2018-04 (Д)'!$C$2:$C$100,0)+1,0)))="Н/Д",INDIRECT(CONCATENATE("'2018-03 (Д)'!I",TEXT(MATCH($C81,'2018-03 (Д)'!$C$2:$C$100,0)+1,0))))),"Н/Д",((INDIRECT(CONCATENATE("'2018-04 (Д)'!I",TEXT(MATCH($C81,'2018-04 (Д)'!$C$2:$C$100,0)+1,0)))-INDIRECT(CONCATENATE("'2018-03 (Д)'!I",TEXT(MATCH($C81,'2018-03 (Д)'!$C$2:$C$100,0)+1,0))))/INDIRECT(CONCATENATE("'2018-03 (Д)'!I",TEXT(MATCH($C81,'2018-03 (Д)'!$C$2:$C$100,0)+1,0))))*100)</f>
        <v>175.24667264969202</v>
      </c>
      <c r="AY81" s="9">
        <f ca="1">IF(OR(INDIRECT(CONCATENATE("'2018-05 (Д)'!I",TEXT(MATCH($C81,'2018-05 (Д)'!$C$2:$C$100,0)+1,0)))="Н/Д",INDIRECT(CONCATENATE("'2018-04 (Д)'!I",TEXT(MATCH($C81,'2018-04 (Д)'!$C$2:$C$100,0)+1,0)))="Н/Д",AND(INDIRECT(CONCATENATE("'2018-05 (Д)'!I",TEXT(MATCH($C81,'2018-05 (Д)'!$C$2:$C$100,0)+1,0)))="Н/Д",INDIRECT(CONCATENATE("'2018-04 (Д)'!I",TEXT(MATCH($C81,'2018-04 (Д)'!$C$2:$C$100,0)+1,0))))),"Н/Д",((INDIRECT(CONCATENATE("'2018-05 (Д)'!I",TEXT(MATCH($C81,'2018-05 (Д)'!$C$2:$C$100,0)+1,0)))-INDIRECT(CONCATENATE("'2018-04 (Д)'!I",TEXT(MATCH($C81,'2018-04 (Д)'!$C$2:$C$100,0)+1,0))))/INDIRECT(CONCATENATE("'2018-04 (Д)'!I",TEXT(MATCH($C81,'2018-04 (Д)'!$C$2:$C$100,0)+1,0))))*100)</f>
        <v>-23.367949127661557</v>
      </c>
      <c r="AZ81" s="9">
        <f ca="1">IF(OR(INDIRECT(CONCATENATE("'2018-06 (Д)'!I",TEXT(MATCH($C81,'2018-06 (Д)'!$C$2:$C$100,0)+1,0)))="Н/Д",INDIRECT(CONCATENATE("'2018-05 (Д)'!I",TEXT(MATCH($C81,'2018-05 (Д)'!$C$2:$C$100,0)+1,0)))="Н/Д",AND(INDIRECT(CONCATENATE("'2018-06 (Д)'!I",TEXT(MATCH($C81,'2018-06 (Д)'!$C$2:$C$100,0)+1,0)))="Н/Д",INDIRECT(CONCATENATE("'2018-05 (Д)'!I",TEXT(MATCH($C81,'2018-05 (Д)'!$C$2:$C$100,0)+1,0))))),"Н/Д",((INDIRECT(CONCATENATE("'2018-06 (Д)'!I",TEXT(MATCH($C81,'2018-06 (Д)'!$C$2:$C$100,0)+1,0)))-INDIRECT(CONCATENATE("'2018-05 (Д)'!I",TEXT(MATCH($C81,'2018-05 (Д)'!$C$2:$C$100,0)+1,0))))/INDIRECT(CONCATENATE("'2018-05 (Д)'!I",TEXT(MATCH($C81,'2018-05 (Д)'!$C$2:$C$100,0)+1,0))))*100)</f>
        <v>2.054899648341542</v>
      </c>
      <c r="BA81" s="9">
        <f ca="1">IF(OR(INDIRECT(CONCATENATE("'2018-07 (Д)'!I",TEXT(MATCH($C81,'2018-07 (Д)'!$C$2:$C$100,0)+1,0)))="Н/Д",INDIRECT(CONCATENATE("'2018-06 (Д)'!I",TEXT(MATCH($C81,'2018-06 (Д)'!$C$2:$C$100,0)+1,0)))="Н/Д",AND(INDIRECT(CONCATENATE("'2018-07 (Д)'!I",TEXT(MATCH($C81,'2018-07 (Д)'!$C$2:$C$100,0)+1,0)))="Н/Д",INDIRECT(CONCATENATE("'2018-06 (Д)'!I",TEXT(MATCH($C81,'2018-06 (Д)'!$C$2:$C$100,0)+1,0))))),"Н/Д",((INDIRECT(CONCATENATE("'2018-07 (Д)'!I",TEXT(MATCH($C81,'2018-07 (Д)'!$C$2:$C$100,0)+1,0)))-INDIRECT(CONCATENATE("'2018-06 (Д)'!I",TEXT(MATCH($C81,'2018-06 (Д)'!$C$2:$C$100,0)+1,0))))/INDIRECT(CONCATENATE("'2018-06 (Д)'!I",TEXT(MATCH($C81,'2018-06 (Д)'!$C$2:$C$100,0)+1,0))))*100)</f>
        <v>2.1773474433412452</v>
      </c>
      <c r="BB81" s="9">
        <f ca="1">IF(OR(INDIRECT(CONCATENATE("'2018-08 (Д)'!I",TEXT(MATCH($C81,'2018-08 (Д)'!$C$2:$C$100,0)+1,0)))="Н/Д",INDIRECT(CONCATENATE("'2018-07 (Д)'!I",TEXT(MATCH($C81,'2018-07 (Д)'!$C$2:$C$100,0)+1,0)))="Н/Д",AND(INDIRECT(CONCATENATE("'2018-08 (Д)'!I",TEXT(MATCH($C81,'2018-08 (Д)'!$C$2:$C$100,0)+1,0)))="Н/Д",INDIRECT(CONCATENATE("'2018-07 (Д)'!I",TEXT(MATCH($C81,'2018-07 (Д)'!$C$2:$C$100,0)+1,0))))),"Н/Д",((INDIRECT(CONCATENATE("'2018-08 (Д)'!I",TEXT(MATCH($C81,'2018-08 (Д)'!$C$2:$C$100,0)+1,0)))-INDIRECT(CONCATENATE("'2018-07 (Д)'!I",TEXT(MATCH($C81,'2018-07 (Д)'!$C$2:$C$100,0)+1,0))))/INDIRECT(CONCATENATE("'2018-07 (Д)'!I",TEXT(MATCH($C81,'2018-07 (Д)'!$C$2:$C$100,0)+1,0))))*100)</f>
        <v>16.602225822007853</v>
      </c>
      <c r="BC81" s="9">
        <f ca="1">IF(OR(INDIRECT(CONCATENATE("'2018-09 (Д)'!I",TEXT(MATCH($C81,'2018-09 (Д)'!$C$2:$C$100,0)+1,0)))="Н/Д",INDIRECT(CONCATENATE("'2018-08 (Д)'!I",TEXT(MATCH($C81,'2018-08 (Д)'!$C$2:$C$100,0)+1,0)))="Н/Д",AND(INDIRECT(CONCATENATE("'2018-09 (Д)'!I",TEXT(MATCH($C81,'2018-09 (Д)'!$C$2:$C$100,0)+1,0)))="Н/Д",INDIRECT(CONCATENATE("'2018-08 (Д)'!I",TEXT(MATCH($C81,'2018-08 (Д)'!$C$2:$C$100,0)+1,0))))),"Н/Д",((INDIRECT(CONCATENATE("'2018-09 (Д)'!I",TEXT(MATCH($C81,'2018-09 (Д)'!$C$2:$C$100,0)+1,0)))-INDIRECT(CONCATENATE("'2018-08 (Д)'!I",TEXT(MATCH($C81,'2018-08 (Д)'!$C$2:$C$100,0)+1,0))))/INDIRECT(CONCATENATE("'2018-08 (Д)'!I",TEXT(MATCH($C81,'2018-08 (Д)'!$C$2:$C$100,0)+1,0))))*100)</f>
        <v>-7.3402704873999483</v>
      </c>
      <c r="BD81" s="9">
        <f ca="1">IF(OR(INDIRECT(CONCATENATE("'2018-10 (Д)'!I",TEXT(MATCH($C81,'2018-10 (Д)'!$C$2:$C$100,0)+1,0)))="Н/Д",INDIRECT(CONCATENATE("'2018-09 (Д)'!I",TEXT(MATCH($C81,'2018-09 (Д)'!$C$2:$C$100,0)+1,0)))="Н/Д",AND(INDIRECT(CONCATENATE("'2018-10 (Д)'!I",TEXT(MATCH($C81,'2018-10 (Д)'!$C$2:$C$100,0)+1,0)))="Н/Д",INDIRECT(CONCATENATE("'2018-09 (Д)'!I",TEXT(MATCH($C81,'2018-09 (Д)'!$C$2:$C$100,0)+1,0))))),"Н/Д",((INDIRECT(CONCATENATE("'2018-10 (Д)'!I",TEXT(MATCH($C81,'2018-10 (Д)'!$C$2:$C$100,0)+1,0)))-INDIRECT(CONCATENATE("'2018-09 (Д)'!I",TEXT(MATCH($C81,'2018-09 (Д)'!$C$2:$C$100,0)+1,0))))/INDIRECT(CONCATENATE("'2018-09 (Д)'!I",TEXT(MATCH($C81,'2018-09 (Д)'!$C$2:$C$100,0)+1,0))))*100)</f>
        <v>6.6460257653485151</v>
      </c>
      <c r="BE81" s="9">
        <f ca="1">IF(OR(INDIRECT(CONCATENATE("'2018-11 (Д)'!I",TEXT(MATCH($C81,'2018-11 (Д)'!$C$2:$C$100,0)+1,0)))="Н/Д",INDIRECT(CONCATENATE("'2018-10 (Д)'!I",TEXT(MATCH($C81,'2018-10 (Д)'!$C$2:$C$100,0)+1,0)))="Н/Д",AND(INDIRECT(CONCATENATE("'2018-11 (Д)'!I",TEXT(MATCH($C81,'2018-11 (Д)'!$C$2:$C$100,0)+1,0)))="Н/Д",INDIRECT(CONCATENATE("'2018-10 (Д)'!I",TEXT(MATCH($C81,'2018-10 (Д)'!$C$2:$C$100,0)+1,0))))),"Н/Д",((INDIRECT(CONCATENATE("'2018-11 (Д)'!I",TEXT(MATCH($C81,'2018-11 (Д)'!$C$2:$C$100,0)+1,0)))-INDIRECT(CONCATENATE("'2018-10 (Д)'!I",TEXT(MATCH($C81,'2018-10 (Д)'!$C$2:$C$100,0)+1,0))))/INDIRECT(CONCATENATE("'2018-10 (Д)'!I",TEXT(MATCH($C81,'2018-10 (Д)'!$C$2:$C$100,0)+1,0))))*100)</f>
        <v>-7.081250676550817</v>
      </c>
      <c r="BF81" s="9">
        <f ca="1">IF(OR(INDIRECT(CONCATENATE("'2018-12 (Д)'!I",TEXT(MATCH($C81,'2018-12 (Д)'!$C$2:$C$100,0)+1,0)))="Н/Д",INDIRECT(CONCATENATE("'2018-11 (Д)'!I",TEXT(MATCH($C81,'2018-11 (Д)'!$C$2:$C$100,0)+1,0)))="Н/Д",AND(INDIRECT(CONCATENATE("'2018-12 (Д)'!I",TEXT(MATCH($C81,'2018-12 (Д)'!$C$2:$C$100,0)+1,0)))="Н/Д",INDIRECT(CONCATENATE("'2018-11 (Д)'!I",TEXT(MATCH($C81,'2018-11 (Д)'!$C$2:$C$100,0)+1,0))))),"Н/Д",((INDIRECT(CONCATENATE("'2018-12 (Д)'!I",TEXT(MATCH($C81,'2018-12 (Д)'!$C$2:$C$100,0)+1,0)))-INDIRECT(CONCATENATE("'2018-11 (Д)'!I",TEXT(MATCH($C81,'2018-11 (Д)'!$C$2:$C$100,0)+1,0))))/INDIRECT(CONCATENATE("'2018-11 (Д)'!I",TEXT(MATCH($C81,'2018-11 (Д)'!$C$2:$C$100,0)+1,0))))*100)</f>
        <v>-2.710258142337143</v>
      </c>
      <c r="BG81" s="9"/>
      <c r="BH81" s="9" t="str">
        <f ca="1">IF(OR(INDIRECT(CONCATENATE("'2018-03 (Д)'!J",TEXT(MATCH($C81,'2018-03 (Д)'!$C$2:$C$100,0)+1,0)))="Н/Д",INDIRECT(CONCATENATE("'2018-02 (Д)'!J",TEXT(MATCH($C81,'2018-02 (Д)'!$C$2:$C$100,0)+1,0)))="Н/Д",AND(INDIRECT(CONCATENATE("'2018-03 (Д)'!J",TEXT(MATCH($C81,'2018-03 (Д)'!$C$2:$C$100,0)+1,0)))="Н/Д",INDIRECT(CONCATENATE("'2018-02 (Д)'!J",TEXT(MATCH($C81,'2018-02 (Д)'!$C$2:$C$100,0)+1,0))))),"Н/Д",((INDIRECT(CONCATENATE("'2018-03 (Д)'!J",TEXT(MATCH($C81,'2018-03 (Д)'!$C$2:$C$100,0)+1,0)))-INDIRECT(CONCATENATE("'2018-02 (Д)'!J",TEXT(MATCH($C81,'2018-02 (Д)'!$C$2:$C$100,0)+1,0))))/INDIRECT(CONCATENATE("'2018-02 (Д)'!J",TEXT(MATCH($C81,'2018-02 (Д)'!$C$2:$C$100,0)+1,0))))*100)</f>
        <v>Н/Д</v>
      </c>
      <c r="BI81" s="9" t="str">
        <f ca="1">IF(OR(INDIRECT(CONCATENATE("'2018-04 (Д)'!J",TEXT(MATCH($C81,'2018-04 (Д)'!$C$2:$C$100,0)+1,0)))="Н/Д",INDIRECT(CONCATENATE("'2018-03 (Д)'!J",TEXT(MATCH($C81,'2018-03 (Д)'!$C$2:$C$100,0)+1,0)))="Н/Д",AND(INDIRECT(CONCATENATE("'2018-04 (Д)'!J",TEXT(MATCH($C81,'2018-04 (Д)'!$C$2:$C$100,0)+1,0)))="Н/Д",INDIRECT(CONCATENATE("'2018-03 (Д)'!J",TEXT(MATCH($C81,'2018-03 (Д)'!$C$2:$C$100,0)+1,0))))),"Н/Д",((INDIRECT(CONCATENATE("'2018-04 (Д)'!J",TEXT(MATCH($C81,'2018-04 (Д)'!$C$2:$C$100,0)+1,0)))-INDIRECT(CONCATENATE("'2018-03 (Д)'!J",TEXT(MATCH($C81,'2018-03 (Д)'!$C$2:$C$100,0)+1,0))))/INDIRECT(CONCATENATE("'2018-03 (Д)'!J",TEXT(MATCH($C81,'2018-03 (Д)'!$C$2:$C$100,0)+1,0))))*100)</f>
        <v>Н/Д</v>
      </c>
      <c r="BJ81" s="9" t="str">
        <f ca="1">IF(OR(INDIRECT(CONCATENATE("'2018-05 (Д)'!J",TEXT(MATCH($C81,'2018-05 (Д)'!$C$2:$C$100,0)+1,0)))="Н/Д",INDIRECT(CONCATENATE("'2018-04 (Д)'!J",TEXT(MATCH($C81,'2018-04 (Д)'!$C$2:$C$100,0)+1,0)))="Н/Д",AND(INDIRECT(CONCATENATE("'2018-05 (Д)'!J",TEXT(MATCH($C81,'2018-05 (Д)'!$C$2:$C$100,0)+1,0)))="Н/Д",INDIRECT(CONCATENATE("'2018-04 (Д)'!J",TEXT(MATCH($C81,'2018-04 (Д)'!$C$2:$C$100,0)+1,0))))),"Н/Д",((INDIRECT(CONCATENATE("'2018-05 (Д)'!J",TEXT(MATCH($C81,'2018-05 (Д)'!$C$2:$C$100,0)+1,0)))-INDIRECT(CONCATENATE("'2018-04 (Д)'!J",TEXT(MATCH($C81,'2018-04 (Д)'!$C$2:$C$100,0)+1,0))))/INDIRECT(CONCATENATE("'2018-04 (Д)'!J",TEXT(MATCH($C81,'2018-04 (Д)'!$C$2:$C$100,0)+1,0))))*100)</f>
        <v>Н/Д</v>
      </c>
      <c r="BK81" s="9" t="str">
        <f ca="1">IF(OR(INDIRECT(CONCATENATE("'2018-06 (Д)'!J",TEXT(MATCH($C81,'2018-06 (Д)'!$C$2:$C$100,0)+1,0)))="Н/Д",INDIRECT(CONCATENATE("'2018-05 (Д)'!J",TEXT(MATCH($C81,'2018-05 (Д)'!$C$2:$C$100,0)+1,0)))="Н/Д",AND(INDIRECT(CONCATENATE("'2018-06 (Д)'!J",TEXT(MATCH($C81,'2018-06 (Д)'!$C$2:$C$100,0)+1,0)))="Н/Д",INDIRECT(CONCATENATE("'2018-05 (Д)'!J",TEXT(MATCH($C81,'2018-05 (Д)'!$C$2:$C$100,0)+1,0))))),"Н/Д",((INDIRECT(CONCATENATE("'2018-06 (Д)'!J",TEXT(MATCH($C81,'2018-06 (Д)'!$C$2:$C$100,0)+1,0)))-INDIRECT(CONCATENATE("'2018-05 (Д)'!J",TEXT(MATCH($C81,'2018-05 (Д)'!$C$2:$C$100,0)+1,0))))/INDIRECT(CONCATENATE("'2018-05 (Д)'!J",TEXT(MATCH($C81,'2018-05 (Д)'!$C$2:$C$100,0)+1,0))))*100)</f>
        <v>Н/Д</v>
      </c>
      <c r="BL81" s="9" t="str">
        <f ca="1">IF(OR(INDIRECT(CONCATENATE("'2018-07 (Д)'!J",TEXT(MATCH($C81,'2018-07 (Д)'!$C$2:$C$100,0)+1,0)))="Н/Д",INDIRECT(CONCATENATE("'2018-06 (Д)'!J",TEXT(MATCH($C81,'2018-06 (Д)'!$C$2:$C$100,0)+1,0)))="Н/Д",AND(INDIRECT(CONCATENATE("'2018-07 (Д)'!J",TEXT(MATCH($C81,'2018-07 (Д)'!$C$2:$C$100,0)+1,0)))="Н/Д",INDIRECT(CONCATENATE("'2018-06 (Д)'!J",TEXT(MATCH($C81,'2018-06 (Д)'!$C$2:$C$100,0)+1,0))))),"Н/Д",((INDIRECT(CONCATENATE("'2018-07 (Д)'!J",TEXT(MATCH($C81,'2018-07 (Д)'!$C$2:$C$100,0)+1,0)))-INDIRECT(CONCATENATE("'2018-06 (Д)'!J",TEXT(MATCH($C81,'2018-06 (Д)'!$C$2:$C$100,0)+1,0))))/INDIRECT(CONCATENATE("'2018-06 (Д)'!J",TEXT(MATCH($C81,'2018-06 (Д)'!$C$2:$C$100,0)+1,0))))*100)</f>
        <v>Н/Д</v>
      </c>
      <c r="BM81" s="9" t="str">
        <f ca="1">IF(OR(INDIRECT(CONCATENATE("'2018-08 (Д)'!J",TEXT(MATCH($C81,'2018-08 (Д)'!$C$2:$C$100,0)+1,0)))="Н/Д",INDIRECT(CONCATENATE("'2018-07 (Д)'!J",TEXT(MATCH($C81,'2018-07 (Д)'!$C$2:$C$100,0)+1,0)))="Н/Д",AND(INDIRECT(CONCATENATE("'2018-08 (Д)'!J",TEXT(MATCH($C81,'2018-08 (Д)'!$C$2:$C$100,0)+1,0)))="Н/Д",INDIRECT(CONCATENATE("'2018-07 (Д)'!J",TEXT(MATCH($C81,'2018-07 (Д)'!$C$2:$C$100,0)+1,0))))),"Н/Д",((INDIRECT(CONCATENATE("'2018-08 (Д)'!J",TEXT(MATCH($C81,'2018-08 (Д)'!$C$2:$C$100,0)+1,0)))-INDIRECT(CONCATENATE("'2018-07 (Д)'!J",TEXT(MATCH($C81,'2018-07 (Д)'!$C$2:$C$100,0)+1,0))))/INDIRECT(CONCATENATE("'2018-07 (Д)'!J",TEXT(MATCH($C81,'2018-07 (Д)'!$C$2:$C$100,0)+1,0))))*100)</f>
        <v>Н/Д</v>
      </c>
      <c r="BN81" s="9" t="str">
        <f ca="1">IF(OR(INDIRECT(CONCATENATE("'2018-09 (Д)'!J",TEXT(MATCH($C81,'2018-09 (Д)'!$C$2:$C$100,0)+1,0)))="Н/Д",INDIRECT(CONCATENATE("'2018-08 (Д)'!J",TEXT(MATCH($C81,'2018-08 (Д)'!$C$2:$C$100,0)+1,0)))="Н/Д",AND(INDIRECT(CONCATENATE("'2018-09 (Д)'!J",TEXT(MATCH($C81,'2018-09 (Д)'!$C$2:$C$100,0)+1,0)))="Н/Д",INDIRECT(CONCATENATE("'2018-08 (Д)'!J",TEXT(MATCH($C81,'2018-08 (Д)'!$C$2:$C$100,0)+1,0))))),"Н/Д",((INDIRECT(CONCATENATE("'2018-09 (Д)'!J",TEXT(MATCH($C81,'2018-09 (Д)'!$C$2:$C$100,0)+1,0)))-INDIRECT(CONCATENATE("'2018-08 (Д)'!J",TEXT(MATCH($C81,'2018-08 (Д)'!$C$2:$C$100,0)+1,0))))/INDIRECT(CONCATENATE("'2018-08 (Д)'!J",TEXT(MATCH($C81,'2018-08 (Д)'!$C$2:$C$100,0)+1,0))))*100)</f>
        <v>Н/Д</v>
      </c>
      <c r="BO81" s="9" t="str">
        <f ca="1">IF(OR(INDIRECT(CONCATENATE("'2018-10 (Д)'!J",TEXT(MATCH($C81,'2018-10 (Д)'!$C$2:$C$100,0)+1,0)))="Н/Д",INDIRECT(CONCATENATE("'2018-09 (Д)'!J",TEXT(MATCH($C81,'2018-09 (Д)'!$C$2:$C$100,0)+1,0)))="Н/Д",AND(INDIRECT(CONCATENATE("'2018-10 (Д)'!J",TEXT(MATCH($C81,'2018-10 (Д)'!$C$2:$C$100,0)+1,0)))="Н/Д",INDIRECT(CONCATENATE("'2018-09 (Д)'!J",TEXT(MATCH($C81,'2018-09 (Д)'!$C$2:$C$100,0)+1,0))))),"Н/Д",((INDIRECT(CONCATENATE("'2018-10 (Д)'!J",TEXT(MATCH($C81,'2018-10 (Д)'!$C$2:$C$100,0)+1,0)))-INDIRECT(CONCATENATE("'2018-09 (Д)'!J",TEXT(MATCH($C81,'2018-09 (Д)'!$C$2:$C$100,0)+1,0))))/INDIRECT(CONCATENATE("'2018-09 (Д)'!J",TEXT(MATCH($C81,'2018-09 (Д)'!$C$2:$C$100,0)+1,0))))*100)</f>
        <v>Н/Д</v>
      </c>
      <c r="BP81" s="9" t="str">
        <f ca="1">IF(OR(INDIRECT(CONCATENATE("'2018-11 (Д)'!J",TEXT(MATCH($C81,'2018-11 (Д)'!$C$2:$C$100,0)+1,0)))="Н/Д",INDIRECT(CONCATENATE("'2018-10 (Д)'!J",TEXT(MATCH($C81,'2018-10 (Д)'!$C$2:$C$100,0)+1,0)))="Н/Д",AND(INDIRECT(CONCATENATE("'2018-11 (Д)'!J",TEXT(MATCH($C81,'2018-11 (Д)'!$C$2:$C$100,0)+1,0)))="Н/Д",INDIRECT(CONCATENATE("'2018-10 (Д)'!J",TEXT(MATCH($C81,'2018-10 (Д)'!$C$2:$C$100,0)+1,0))))),"Н/Д",((INDIRECT(CONCATENATE("'2018-11 (Д)'!J",TEXT(MATCH($C81,'2018-11 (Д)'!$C$2:$C$100,0)+1,0)))-INDIRECT(CONCATENATE("'2018-10 (Д)'!J",TEXT(MATCH($C81,'2018-10 (Д)'!$C$2:$C$100,0)+1,0))))/INDIRECT(CONCATENATE("'2018-10 (Д)'!J",TEXT(MATCH($C81,'2018-10 (Д)'!$C$2:$C$100,0)+1,0))))*100)</f>
        <v>Н/Д</v>
      </c>
      <c r="BQ81" s="9" t="str">
        <f ca="1">IF(OR(INDIRECT(CONCATENATE("'2018-12 (Д)'!J",TEXT(MATCH($C81,'2018-12 (Д)'!$C$2:$C$100,0)+1,0)))="Н/Д",INDIRECT(CONCATENATE("'2018-11 (Д)'!J",TEXT(MATCH($C81,'2018-11 (Д)'!$C$2:$C$100,0)+1,0)))="Н/Д",AND(INDIRECT(CONCATENATE("'2018-12 (Д)'!J",TEXT(MATCH($C81,'2018-12 (Д)'!$C$2:$C$100,0)+1,0)))="Н/Д",INDIRECT(CONCATENATE("'2018-11 (Д)'!J",TEXT(MATCH($C81,'2018-11 (Д)'!$C$2:$C$100,0)+1,0))))),"Н/Д",((INDIRECT(CONCATENATE("'2018-12 (Д)'!J",TEXT(MATCH($C81,'2018-12 (Д)'!$C$2:$C$100,0)+1,0)))-INDIRECT(CONCATENATE("'2018-11 (Д)'!J",TEXT(MATCH($C81,'2018-11 (Д)'!$C$2:$C$100,0)+1,0))))/INDIRECT(CONCATENATE("'2018-11 (Д)'!J",TEXT(MATCH($C81,'2018-11 (Д)'!$C$2:$C$100,0)+1,0))))*100)</f>
        <v>Н/Д</v>
      </c>
      <c r="BR81" s="9"/>
      <c r="BS81" s="9">
        <f ca="1">IF(OR(INDIRECT(CONCATENATE("'2018-03 (Д)'!K",TEXT(MATCH($C81,'2018-03 (Д)'!$C$2:$C$100,0)+1,0)))="Н/Д",INDIRECT(CONCATENATE("'2018-02 (Д)'!K",TEXT(MATCH($C81,'2018-02 (Д)'!$C$2:$C$100,0)+1,0)))="Н/Д",AND(INDIRECT(CONCATENATE("'2018-03 (Д)'!K",TEXT(MATCH($C81,'2018-03 (Д)'!$C$2:$C$100,0)+1,0)))="Н/Д",INDIRECT(CONCATENATE("'2018-02 (Д)'!K",TEXT(MATCH($C81,'2018-02 (Д)'!$C$2:$C$100,0)+1,0))))),"Н/Д",((INDIRECT(CONCATENATE("'2018-03 (Д)'!K",TEXT(MATCH($C81,'2018-03 (Д)'!$C$2:$C$100,0)+1,0)))-INDIRECT(CONCATENATE("'2018-02 (Д)'!K",TEXT(MATCH($C81,'2018-02 (Д)'!$C$2:$C$100,0)+1,0))))/INDIRECT(CONCATENATE("'2018-02 (Д)'!K",TEXT(MATCH($C81,'2018-02 (Д)'!$C$2:$C$100,0)+1,0))))*100)</f>
        <v>-8.7603163299232882</v>
      </c>
      <c r="BT81" s="9">
        <f ca="1">IF(OR(INDIRECT(CONCATENATE("'2018-04 (Д)'!K",TEXT(MATCH($C81,'2018-04 (Д)'!$C$2:$C$100,0)+1,0)))="Н/Д",INDIRECT(CONCATENATE("'2018-03 (Д)'!K",TEXT(MATCH($C81,'2018-03 (Д)'!$C$2:$C$100,0)+1,0)))="Н/Д",AND(INDIRECT(CONCATENATE("'2018-04 (Д)'!K",TEXT(MATCH($C81,'2018-04 (Д)'!$C$2:$C$100,0)+1,0)))="Н/Д",INDIRECT(CONCATENATE("'2018-03 (Д)'!K",TEXT(MATCH($C81,'2018-03 (Д)'!$C$2:$C$100,0)+1,0))))),"Н/Д",((INDIRECT(CONCATENATE("'2018-04 (Д)'!K",TEXT(MATCH($C81,'2018-04 (Д)'!$C$2:$C$100,0)+1,0)))-INDIRECT(CONCATENATE("'2018-03 (Д)'!K",TEXT(MATCH($C81,'2018-03 (Д)'!$C$2:$C$100,0)+1,0))))/INDIRECT(CONCATENATE("'2018-03 (Д)'!K",TEXT(MATCH($C81,'2018-03 (Д)'!$C$2:$C$100,0)+1,0))))*100)</f>
        <v>168.65356802154878</v>
      </c>
      <c r="BU81" s="9">
        <f ca="1">IF(OR(INDIRECT(CONCATENATE("'2018-05 (Д)'!K",TEXT(MATCH($C81,'2018-05 (Д)'!$C$2:$C$100,0)+1,0)))="Н/Д",INDIRECT(CONCATENATE("'2018-04 (Д)'!K",TEXT(MATCH($C81,'2018-04 (Д)'!$C$2:$C$100,0)+1,0)))="Н/Д",AND(INDIRECT(CONCATENATE("'2018-05 (Д)'!K",TEXT(MATCH($C81,'2018-05 (Д)'!$C$2:$C$100,0)+1,0)))="Н/Д",INDIRECT(CONCATENATE("'2018-04 (Д)'!K",TEXT(MATCH($C81,'2018-04 (Д)'!$C$2:$C$100,0)+1,0))))),"Н/Д",((INDIRECT(CONCATENATE("'2018-05 (Д)'!K",TEXT(MATCH($C81,'2018-05 (Д)'!$C$2:$C$100,0)+1,0)))-INDIRECT(CONCATENATE("'2018-04 (Д)'!K",TEXT(MATCH($C81,'2018-04 (Д)'!$C$2:$C$100,0)+1,0))))/INDIRECT(CONCATENATE("'2018-04 (Д)'!K",TEXT(MATCH($C81,'2018-04 (Д)'!$C$2:$C$100,0)+1,0))))*100)</f>
        <v>129.11862337858585</v>
      </c>
      <c r="BV81" s="9">
        <f ca="1">IF(OR(INDIRECT(CONCATENATE("'2018-06 (Д)'!K",TEXT(MATCH($C81,'2018-06 (Д)'!$C$2:$C$100,0)+1,0)))="Н/Д",INDIRECT(CONCATENATE("'2018-05 (Д)'!K",TEXT(MATCH($C81,'2018-05 (Д)'!$C$2:$C$100,0)+1,0)))="Н/Д",AND(INDIRECT(CONCATENATE("'2018-06 (Д)'!K",TEXT(MATCH($C81,'2018-06 (Д)'!$C$2:$C$100,0)+1,0)))="Н/Д",INDIRECT(CONCATENATE("'2018-05 (Д)'!K",TEXT(MATCH($C81,'2018-05 (Д)'!$C$2:$C$100,0)+1,0))))),"Н/Д",((INDIRECT(CONCATENATE("'2018-06 (Д)'!K",TEXT(MATCH($C81,'2018-06 (Д)'!$C$2:$C$100,0)+1,0)))-INDIRECT(CONCATENATE("'2018-05 (Д)'!K",TEXT(MATCH($C81,'2018-05 (Д)'!$C$2:$C$100,0)+1,0))))/INDIRECT(CONCATENATE("'2018-05 (Д)'!K",TEXT(MATCH($C81,'2018-05 (Д)'!$C$2:$C$100,0)+1,0))))*100)</f>
        <v>-81.032030174477669</v>
      </c>
      <c r="BW81" s="9">
        <f ca="1">IF(OR(INDIRECT(CONCATENATE("'2018-07 (Д)'!K",TEXT(MATCH($C81,'2018-07 (Д)'!$C$2:$C$100,0)+1,0)))="Н/Д",INDIRECT(CONCATENATE("'2018-06 (Д)'!K",TEXT(MATCH($C81,'2018-06 (Д)'!$C$2:$C$100,0)+1,0)))="Н/Д",AND(INDIRECT(CONCATENATE("'2018-07 (Д)'!K",TEXT(MATCH($C81,'2018-07 (Д)'!$C$2:$C$100,0)+1,0)))="Н/Д",INDIRECT(CONCATENATE("'2018-06 (Д)'!K",TEXT(MATCH($C81,'2018-06 (Д)'!$C$2:$C$100,0)+1,0))))),"Н/Д",((INDIRECT(CONCATENATE("'2018-07 (Д)'!K",TEXT(MATCH($C81,'2018-07 (Д)'!$C$2:$C$100,0)+1,0)))-INDIRECT(CONCATENATE("'2018-06 (Д)'!K",TEXT(MATCH($C81,'2018-06 (Д)'!$C$2:$C$100,0)+1,0))))/INDIRECT(CONCATENATE("'2018-06 (Д)'!K",TEXT(MATCH($C81,'2018-06 (Д)'!$C$2:$C$100,0)+1,0))))*100)</f>
        <v>-40.193538406811015</v>
      </c>
      <c r="BX81" s="9">
        <f ca="1">IF(OR(INDIRECT(CONCATENATE("'2018-08 (Д)'!K",TEXT(MATCH($C81,'2018-08 (Д)'!$C$2:$C$100,0)+1,0)))="Н/Д",INDIRECT(CONCATENATE("'2018-07 (Д)'!K",TEXT(MATCH($C81,'2018-07 (Д)'!$C$2:$C$100,0)+1,0)))="Н/Д",AND(INDIRECT(CONCATENATE("'2018-08 (Д)'!K",TEXT(MATCH($C81,'2018-08 (Д)'!$C$2:$C$100,0)+1,0)))="Н/Д",INDIRECT(CONCATENATE("'2018-07 (Д)'!K",TEXT(MATCH($C81,'2018-07 (Д)'!$C$2:$C$100,0)+1,0))))),"Н/Д",((INDIRECT(CONCATENATE("'2018-08 (Д)'!K",TEXT(MATCH($C81,'2018-08 (Д)'!$C$2:$C$100,0)+1,0)))-INDIRECT(CONCATENATE("'2018-07 (Д)'!K",TEXT(MATCH($C81,'2018-07 (Д)'!$C$2:$C$100,0)+1,0))))/INDIRECT(CONCATENATE("'2018-07 (Д)'!K",TEXT(MATCH($C81,'2018-07 (Д)'!$C$2:$C$100,0)+1,0))))*100)</f>
        <v>594.27403268590786</v>
      </c>
      <c r="BY81" s="9">
        <f ca="1">IF(OR(INDIRECT(CONCATENATE("'2018-09 (Д)'!K",TEXT(MATCH($C81,'2018-09 (Д)'!$C$2:$C$100,0)+1,0)))="Н/Д",INDIRECT(CONCATENATE("'2018-08 (Д)'!K",TEXT(MATCH($C81,'2018-08 (Д)'!$C$2:$C$100,0)+1,0)))="Н/Д",AND(INDIRECT(CONCATENATE("'2018-09 (Д)'!K",TEXT(MATCH($C81,'2018-09 (Д)'!$C$2:$C$100,0)+1,0)))="Н/Д",INDIRECT(CONCATENATE("'2018-08 (Д)'!K",TEXT(MATCH($C81,'2018-08 (Д)'!$C$2:$C$100,0)+1,0))))),"Н/Д",((INDIRECT(CONCATENATE("'2018-09 (Д)'!K",TEXT(MATCH($C81,'2018-09 (Д)'!$C$2:$C$100,0)+1,0)))-INDIRECT(CONCATENATE("'2018-08 (Д)'!K",TEXT(MATCH($C81,'2018-08 (Д)'!$C$2:$C$100,0)+1,0))))/INDIRECT(CONCATENATE("'2018-08 (Д)'!K",TEXT(MATCH($C81,'2018-08 (Д)'!$C$2:$C$100,0)+1,0))))*100)</f>
        <v>-85.998097893328989</v>
      </c>
      <c r="BZ81" s="9">
        <f ca="1">IF(OR(INDIRECT(CONCATENATE("'2018-10 (Д)'!K",TEXT(MATCH($C81,'2018-10 (Д)'!$C$2:$C$100,0)+1,0)))="Н/Д",INDIRECT(CONCATENATE("'2018-09 (Д)'!K",TEXT(MATCH($C81,'2018-09 (Д)'!$C$2:$C$100,0)+1,0)))="Н/Д",AND(INDIRECT(CONCATENATE("'2018-10 (Д)'!K",TEXT(MATCH($C81,'2018-10 (Д)'!$C$2:$C$100,0)+1,0)))="Н/Д",INDIRECT(CONCATENATE("'2018-09 (Д)'!K",TEXT(MATCH($C81,'2018-09 (Д)'!$C$2:$C$100,0)+1,0))))),"Н/Д",((INDIRECT(CONCATENATE("'2018-10 (Д)'!K",TEXT(MATCH($C81,'2018-10 (Д)'!$C$2:$C$100,0)+1,0)))-INDIRECT(CONCATENATE("'2018-09 (Д)'!K",TEXT(MATCH($C81,'2018-09 (Д)'!$C$2:$C$100,0)+1,0))))/INDIRECT(CONCATENATE("'2018-09 (Д)'!K",TEXT(MATCH($C81,'2018-09 (Д)'!$C$2:$C$100,0)+1,0))))*100)</f>
        <v>-27.245736242900858</v>
      </c>
      <c r="CA81" s="9">
        <f ca="1">IF(OR(INDIRECT(CONCATENATE("'2018-11 (Д)'!K",TEXT(MATCH($C81,'2018-11 (Д)'!$C$2:$C$100,0)+1,0)))="Н/Д",INDIRECT(CONCATENATE("'2018-10 (Д)'!K",TEXT(MATCH($C81,'2018-10 (Д)'!$C$2:$C$100,0)+1,0)))="Н/Д",AND(INDIRECT(CONCATENATE("'2018-11 (Д)'!K",TEXT(MATCH($C81,'2018-11 (Д)'!$C$2:$C$100,0)+1,0)))="Н/Д",INDIRECT(CONCATENATE("'2018-10 (Д)'!K",TEXT(MATCH($C81,'2018-10 (Д)'!$C$2:$C$100,0)+1,0))))),"Н/Д",((INDIRECT(CONCATENATE("'2018-11 (Д)'!K",TEXT(MATCH($C81,'2018-11 (Д)'!$C$2:$C$100,0)+1,0)))-INDIRECT(CONCATENATE("'2018-10 (Д)'!K",TEXT(MATCH($C81,'2018-10 (Д)'!$C$2:$C$100,0)+1,0))))/INDIRECT(CONCATENATE("'2018-10 (Д)'!K",TEXT(MATCH($C81,'2018-10 (Д)'!$C$2:$C$100,0)+1,0))))*100)</f>
        <v>910.76871230677375</v>
      </c>
      <c r="CB81" s="9">
        <f ca="1">IF(OR(INDIRECT(CONCATENATE("'2018-12 (Д)'!K",TEXT(MATCH($C81,'2018-12 (Д)'!$C$2:$C$100,0)+1,0)))="Н/Д",INDIRECT(CONCATENATE("'2018-11 (Д)'!K",TEXT(MATCH($C81,'2018-11 (Д)'!$C$2:$C$100,0)+1,0)))="Н/Д",AND(INDIRECT(CONCATENATE("'2018-12 (Д)'!K",TEXT(MATCH($C81,'2018-12 (Д)'!$C$2:$C$100,0)+1,0)))="Н/Д",INDIRECT(CONCATENATE("'2018-11 (Д)'!K",TEXT(MATCH($C81,'2018-11 (Д)'!$C$2:$C$100,0)+1,0))))),"Н/Д",((INDIRECT(CONCATENATE("'2018-12 (Д)'!K",TEXT(MATCH($C81,'2018-12 (Д)'!$C$2:$C$100,0)+1,0)))-INDIRECT(CONCATENATE("'2018-11 (Д)'!K",TEXT(MATCH($C81,'2018-11 (Д)'!$C$2:$C$100,0)+1,0))))/INDIRECT(CONCATENATE("'2018-11 (Д)'!K",TEXT(MATCH($C81,'2018-11 (Д)'!$C$2:$C$100,0)+1,0))))*100)</f>
        <v>-86.903822209669855</v>
      </c>
      <c r="CC81" s="9"/>
      <c r="CD81" s="9">
        <f ca="1">IF(OR(INDIRECT(CONCATENATE("'2018-03 (Д)'!L",TEXT(MATCH($C81,'2018-03 (Д)'!$C$2:$C$100,0)+1,0)))="Н/Д",INDIRECT(CONCATENATE("'2018-02 (Д)'!L",TEXT(MATCH($C81,'2018-02 (Д)'!$C$2:$C$100,0)+1,0)))="Н/Д",AND(INDIRECT(CONCATENATE("'2018-03 (Д)'!L",TEXT(MATCH($C81,'2018-03 (Д)'!$C$2:$C$100,0)+1,0)))="Н/Д",INDIRECT(CONCATENATE("'2018-02 (Д)'!L",TEXT(MATCH($C81,'2018-02 (Д)'!$C$2:$C$100,0)+1,0))))),"Н/Д",((INDIRECT(CONCATENATE("'2018-03 (Д)'!L",TEXT(MATCH($C81,'2018-03 (Д)'!$C$2:$C$100,0)+1,0)))-INDIRECT(CONCATENATE("'2018-02 (Д)'!L",TEXT(MATCH($C81,'2018-02 (Д)'!$C$2:$C$100,0)+1,0))))/INDIRECT(CONCATENATE("'2018-02 (Д)'!L",TEXT(MATCH($C81,'2018-02 (Д)'!$C$2:$C$100,0)+1,0))))*100)</f>
        <v>7.8788503125221068</v>
      </c>
      <c r="CE81" s="9">
        <f ca="1">IF(OR(INDIRECT(CONCATENATE("'2018-04 (Д)'!L",TEXT(MATCH($C81,'2018-04 (Д)'!$C$2:$C$100,0)+1,0)))="Н/Д",INDIRECT(CONCATENATE("'2018-03 (Д)'!L",TEXT(MATCH($C81,'2018-03 (Д)'!$C$2:$C$100,0)+1,0)))="Н/Д",AND(INDIRECT(CONCATENATE("'2018-04 (Д)'!L",TEXT(MATCH($C81,'2018-04 (Д)'!$C$2:$C$100,0)+1,0)))="Н/Д",INDIRECT(CONCATENATE("'2018-03 (Д)'!L",TEXT(MATCH($C81,'2018-03 (Д)'!$C$2:$C$100,0)+1,0))))),"Н/Д",((INDIRECT(CONCATENATE("'2018-04 (Д)'!L",TEXT(MATCH($C81,'2018-04 (Д)'!$C$2:$C$100,0)+1,0)))-INDIRECT(CONCATENATE("'2018-03 (Д)'!L",TEXT(MATCH($C81,'2018-03 (Д)'!$C$2:$C$100,0)+1,0))))/INDIRECT(CONCATENATE("'2018-03 (Д)'!L",TEXT(MATCH($C81,'2018-03 (Д)'!$C$2:$C$100,0)+1,0))))*100)</f>
        <v>147.44581745282369</v>
      </c>
      <c r="CF81" s="9">
        <f ca="1">IF(OR(INDIRECT(CONCATENATE("'2018-05 (Д)'!L",TEXT(MATCH($C81,'2018-05 (Д)'!$C$2:$C$100,0)+1,0)))="Н/Д",INDIRECT(CONCATENATE("'2018-04 (Д)'!L",TEXT(MATCH($C81,'2018-04 (Д)'!$C$2:$C$100,0)+1,0)))="Н/Д",AND(INDIRECT(CONCATENATE("'2018-05 (Д)'!L",TEXT(MATCH($C81,'2018-05 (Д)'!$C$2:$C$100,0)+1,0)))="Н/Д",INDIRECT(CONCATENATE("'2018-04 (Д)'!L",TEXT(MATCH($C81,'2018-04 (Д)'!$C$2:$C$100,0)+1,0))))),"Н/Д",((INDIRECT(CONCATENATE("'2018-05 (Д)'!L",TEXT(MATCH($C81,'2018-05 (Д)'!$C$2:$C$100,0)+1,0)))-INDIRECT(CONCATENATE("'2018-04 (Д)'!L",TEXT(MATCH($C81,'2018-04 (Д)'!$C$2:$C$100,0)+1,0))))/INDIRECT(CONCATENATE("'2018-04 (Д)'!L",TEXT(MATCH($C81,'2018-04 (Д)'!$C$2:$C$100,0)+1,0))))*100)</f>
        <v>67.732887785280667</v>
      </c>
      <c r="CG81" s="9">
        <f ca="1">IF(OR(INDIRECT(CONCATENATE("'2018-06 (Д)'!L",TEXT(MATCH($C81,'2018-06 (Д)'!$C$2:$C$100,0)+1,0)))="Н/Д",INDIRECT(CONCATENATE("'2018-05 (Д)'!L",TEXT(MATCH($C81,'2018-05 (Д)'!$C$2:$C$100,0)+1,0)))="Н/Д",AND(INDIRECT(CONCATENATE("'2018-06 (Д)'!L",TEXT(MATCH($C81,'2018-06 (Д)'!$C$2:$C$100,0)+1,0)))="Н/Д",INDIRECT(CONCATENATE("'2018-05 (Д)'!L",TEXT(MATCH($C81,'2018-05 (Д)'!$C$2:$C$100,0)+1,0))))),"Н/Д",((INDIRECT(CONCATENATE("'2018-06 (Д)'!L",TEXT(MATCH($C81,'2018-06 (Д)'!$C$2:$C$100,0)+1,0)))-INDIRECT(CONCATENATE("'2018-05 (Д)'!L",TEXT(MATCH($C81,'2018-05 (Д)'!$C$2:$C$100,0)+1,0))))/INDIRECT(CONCATENATE("'2018-05 (Д)'!L",TEXT(MATCH($C81,'2018-05 (Д)'!$C$2:$C$100,0)+1,0))))*100)</f>
        <v>-37.941816934572195</v>
      </c>
      <c r="CH81" s="9">
        <f ca="1">IF(OR(INDIRECT(CONCATENATE("'2018-07 (Д)'!L",TEXT(MATCH($C81,'2018-07 (Д)'!$C$2:$C$100,0)+1,0)))="Н/Д",INDIRECT(CONCATENATE("'2018-06 (Д)'!L",TEXT(MATCH($C81,'2018-06 (Д)'!$C$2:$C$100,0)+1,0)))="Н/Д",AND(INDIRECT(CONCATENATE("'2018-07 (Д)'!L",TEXT(MATCH($C81,'2018-07 (Д)'!$C$2:$C$100,0)+1,0)))="Н/Д",INDIRECT(CONCATENATE("'2018-06 (Д)'!L",TEXT(MATCH($C81,'2018-06 (Д)'!$C$2:$C$100,0)+1,0))))),"Н/Д",((INDIRECT(CONCATENATE("'2018-07 (Д)'!L",TEXT(MATCH($C81,'2018-07 (Д)'!$C$2:$C$100,0)+1,0)))-INDIRECT(CONCATENATE("'2018-06 (Д)'!L",TEXT(MATCH($C81,'2018-06 (Д)'!$C$2:$C$100,0)+1,0))))/INDIRECT(CONCATENATE("'2018-06 (Д)'!L",TEXT(MATCH($C81,'2018-06 (Д)'!$C$2:$C$100,0)+1,0))))*100)</f>
        <v>-85.509598344470731</v>
      </c>
      <c r="CI81" s="9">
        <f ca="1">IF(OR(INDIRECT(CONCATENATE("'2018-08 (Д)'!L",TEXT(MATCH($C81,'2018-08 (Д)'!$C$2:$C$100,0)+1,0)))="Н/Д",INDIRECT(CONCATENATE("'2018-07 (Д)'!L",TEXT(MATCH($C81,'2018-07 (Д)'!$C$2:$C$100,0)+1,0)))="Н/Д",AND(INDIRECT(CONCATENATE("'2018-08 (Д)'!L",TEXT(MATCH($C81,'2018-08 (Д)'!$C$2:$C$100,0)+1,0)))="Н/Д",INDIRECT(CONCATENATE("'2018-07 (Д)'!L",TEXT(MATCH($C81,'2018-07 (Д)'!$C$2:$C$100,0)+1,0))))),"Н/Д",((INDIRECT(CONCATENATE("'2018-08 (Д)'!L",TEXT(MATCH($C81,'2018-08 (Д)'!$C$2:$C$100,0)+1,0)))-INDIRECT(CONCATENATE("'2018-07 (Д)'!L",TEXT(MATCH($C81,'2018-07 (Д)'!$C$2:$C$100,0)+1,0))))/INDIRECT(CONCATENATE("'2018-07 (Д)'!L",TEXT(MATCH($C81,'2018-07 (Д)'!$C$2:$C$100,0)+1,0))))*100)</f>
        <v>1185.7051990741902</v>
      </c>
      <c r="CJ81" s="9">
        <f ca="1">IF(OR(INDIRECT(CONCATENATE("'2018-09 (Д)'!L",TEXT(MATCH($C81,'2018-09 (Д)'!$C$2:$C$100,0)+1,0)))="Н/Д",INDIRECT(CONCATENATE("'2018-08 (Д)'!L",TEXT(MATCH($C81,'2018-08 (Д)'!$C$2:$C$100,0)+1,0)))="Н/Д",AND(INDIRECT(CONCATENATE("'2018-09 (Д)'!L",TEXT(MATCH($C81,'2018-09 (Д)'!$C$2:$C$100,0)+1,0)))="Н/Д",INDIRECT(CONCATENATE("'2018-08 (Д)'!L",TEXT(MATCH($C81,'2018-08 (Д)'!$C$2:$C$100,0)+1,0))))),"Н/Д",((INDIRECT(CONCATENATE("'2018-09 (Д)'!L",TEXT(MATCH($C81,'2018-09 (Д)'!$C$2:$C$100,0)+1,0)))-INDIRECT(CONCATENATE("'2018-08 (Д)'!L",TEXT(MATCH($C81,'2018-08 (Д)'!$C$2:$C$100,0)+1,0))))/INDIRECT(CONCATENATE("'2018-08 (Д)'!L",TEXT(MATCH($C81,'2018-08 (Д)'!$C$2:$C$100,0)+1,0))))*100)</f>
        <v>-84.476477265938129</v>
      </c>
      <c r="CK81" s="9">
        <f ca="1">IF(OR(INDIRECT(CONCATENATE("'2018-10 (Д)'!L",TEXT(MATCH($C81,'2018-10 (Д)'!$C$2:$C$100,0)+1,0)))="Н/Д",INDIRECT(CONCATENATE("'2018-09 (Д)'!L",TEXT(MATCH($C81,'2018-09 (Д)'!$C$2:$C$100,0)+1,0)))="Н/Д",AND(INDIRECT(CONCATENATE("'2018-10 (Д)'!L",TEXT(MATCH($C81,'2018-10 (Д)'!$C$2:$C$100,0)+1,0)))="Н/Д",INDIRECT(CONCATENATE("'2018-09 (Д)'!L",TEXT(MATCH($C81,'2018-09 (Д)'!$C$2:$C$100,0)+1,0))))),"Н/Д",((INDIRECT(CONCATENATE("'2018-10 (Д)'!L",TEXT(MATCH($C81,'2018-10 (Д)'!$C$2:$C$100,0)+1,0)))-INDIRECT(CONCATENATE("'2018-09 (Д)'!L",TEXT(MATCH($C81,'2018-09 (Д)'!$C$2:$C$100,0)+1,0))))/INDIRECT(CONCATENATE("'2018-09 (Д)'!L",TEXT(MATCH($C81,'2018-09 (Д)'!$C$2:$C$100,0)+1,0))))*100)</f>
        <v>-41.05397522518809</v>
      </c>
      <c r="CL81" s="9">
        <f ca="1">IF(OR(INDIRECT(CONCATENATE("'2018-11 (Д)'!L",TEXT(MATCH($C81,'2018-11 (Д)'!$C$2:$C$100,0)+1,0)))="Н/Д",INDIRECT(CONCATENATE("'2018-10 (Д)'!L",TEXT(MATCH($C81,'2018-10 (Д)'!$C$2:$C$100,0)+1,0)))="Н/Д",AND(INDIRECT(CONCATENATE("'2018-11 (Д)'!L",TEXT(MATCH($C81,'2018-11 (Д)'!$C$2:$C$100,0)+1,0)))="Н/Д",INDIRECT(CONCATENATE("'2018-10 (Д)'!L",TEXT(MATCH($C81,'2018-10 (Д)'!$C$2:$C$100,0)+1,0))))),"Н/Д",((INDIRECT(CONCATENATE("'2018-11 (Д)'!L",TEXT(MATCH($C81,'2018-11 (Д)'!$C$2:$C$100,0)+1,0)))-INDIRECT(CONCATENATE("'2018-10 (Д)'!L",TEXT(MATCH($C81,'2018-10 (Д)'!$C$2:$C$100,0)+1,0))))/INDIRECT(CONCATENATE("'2018-10 (Д)'!L",TEXT(MATCH($C81,'2018-10 (Д)'!$C$2:$C$100,0)+1,0))))*100)</f>
        <v>1160.1304657610735</v>
      </c>
      <c r="CM81" s="9">
        <f ca="1">IF(OR(INDIRECT(CONCATENATE("'2018-12 (Д)'!L",TEXT(MATCH($C81,'2018-12 (Д)'!$C$2:$C$100,0)+1,0)))="Н/Д",INDIRECT(CONCATENATE("'2018-11 (Д)'!L",TEXT(MATCH($C81,'2018-11 (Д)'!$C$2:$C$100,0)+1,0)))="Н/Д",AND(INDIRECT(CONCATENATE("'2018-12 (Д)'!L",TEXT(MATCH($C81,'2018-12 (Д)'!$C$2:$C$100,0)+1,0)))="Н/Д",INDIRECT(CONCATENATE("'2018-11 (Д)'!L",TEXT(MATCH($C81,'2018-11 (Д)'!$C$2:$C$100,0)+1,0))))),"Н/Д",((INDIRECT(CONCATENATE("'2018-12 (Д)'!L",TEXT(MATCH($C81,'2018-12 (Д)'!$C$2:$C$100,0)+1,0)))-INDIRECT(CONCATENATE("'2018-11 (Д)'!L",TEXT(MATCH($C81,'2018-11 (Д)'!$C$2:$C$100,0)+1,0))))/INDIRECT(CONCATENATE("'2018-11 (Д)'!L",TEXT(MATCH($C81,'2018-11 (Д)'!$C$2:$C$100,0)+1,0))))*100)</f>
        <v>-60.471878774746671</v>
      </c>
      <c r="CN81" s="9"/>
      <c r="CO81" s="9">
        <f ca="1">IF(OR(INDIRECT(CONCATENATE("'2018-03 (Д)'!M",TEXT(MATCH($C81,'2018-03 (Д)'!$C$2:$C$100,0)+1,0)))="Н/Д",INDIRECT(CONCATENATE("'2018-02 (Д)'!M",TEXT(MATCH($C81,'2018-02 (Д)'!$C$2:$C$100,0)+1,0)))="Н/Д",AND(INDIRECT(CONCATENATE("'2018-03 (Д)'!M",TEXT(MATCH($C81,'2018-03 (Д)'!$C$2:$C$100,0)+1,0)))="Н/Д",INDIRECT(CONCATENATE("'2018-02 (Д)'!M",TEXT(MATCH($C81,'2018-02 (Д)'!$C$2:$C$100,0)+1,0))))),"Н/Д",((INDIRECT(CONCATENATE("'2018-03 (Д)'!M",TEXT(MATCH($C81,'2018-03 (Д)'!$C$2:$C$100,0)+1,0)))-INDIRECT(CONCATENATE("'2018-02 (Д)'!M",TEXT(MATCH($C81,'2018-02 (Д)'!$C$2:$C$100,0)+1,0))))/INDIRECT(CONCATENATE("'2018-02 (Д)'!M",TEXT(MATCH($C81,'2018-02 (Д)'!$C$2:$C$100,0)+1,0))))*100)</f>
        <v>-94.380740063325561</v>
      </c>
      <c r="CP81" s="9">
        <f ca="1">IF(OR(INDIRECT(CONCATENATE("'2018-04 (Д)'!M",TEXT(MATCH($C81,'2018-04 (Д)'!$C$2:$C$100,0)+1,0)))="Н/Д",INDIRECT(CONCATENATE("'2018-03 (Д)'!M",TEXT(MATCH($C81,'2018-03 (Д)'!$C$2:$C$100,0)+1,0)))="Н/Д",AND(INDIRECT(CONCATENATE("'2018-04 (Д)'!M",TEXT(MATCH($C81,'2018-04 (Д)'!$C$2:$C$100,0)+1,0)))="Н/Д",INDIRECT(CONCATENATE("'2018-03 (Д)'!M",TEXT(MATCH($C81,'2018-03 (Д)'!$C$2:$C$100,0)+1,0))))),"Н/Д",((INDIRECT(CONCATENATE("'2018-04 (Д)'!M",TEXT(MATCH($C81,'2018-04 (Д)'!$C$2:$C$100,0)+1,0)))-INDIRECT(CONCATENATE("'2018-03 (Д)'!M",TEXT(MATCH($C81,'2018-03 (Д)'!$C$2:$C$100,0)+1,0))))/INDIRECT(CONCATENATE("'2018-03 (Д)'!M",TEXT(MATCH($C81,'2018-03 (Д)'!$C$2:$C$100,0)+1,0))))*100)</f>
        <v>-61.318996906547781</v>
      </c>
      <c r="CQ81" s="9">
        <f ca="1">IF(OR(INDIRECT(CONCATENATE("'2018-05 (Д)'!M",TEXT(MATCH($C81,'2018-05 (Д)'!$C$2:$C$100,0)+1,0)))="Н/Д",INDIRECT(CONCATENATE("'2018-04 (Д)'!M",TEXT(MATCH($C81,'2018-04 (Д)'!$C$2:$C$100,0)+1,0)))="Н/Д",AND(INDIRECT(CONCATENATE("'2018-05 (Д)'!M",TEXT(MATCH($C81,'2018-05 (Д)'!$C$2:$C$100,0)+1,0)))="Н/Д",INDIRECT(CONCATENATE("'2018-04 (Д)'!M",TEXT(MATCH($C81,'2018-04 (Д)'!$C$2:$C$100,0)+1,0))))),"Н/Д",((INDIRECT(CONCATENATE("'2018-05 (Д)'!M",TEXT(MATCH($C81,'2018-05 (Д)'!$C$2:$C$100,0)+1,0)))-INDIRECT(CONCATENATE("'2018-04 (Д)'!M",TEXT(MATCH($C81,'2018-04 (Д)'!$C$2:$C$100,0)+1,0))))/INDIRECT(CONCATENATE("'2018-04 (Д)'!M",TEXT(MATCH($C81,'2018-04 (Д)'!$C$2:$C$100,0)+1,0))))*100)</f>
        <v>1209.9020801445413</v>
      </c>
      <c r="CR81" s="9">
        <f ca="1">IF(OR(INDIRECT(CONCATENATE("'2018-06 (Д)'!M",TEXT(MATCH($C81,'2018-06 (Д)'!$C$2:$C$100,0)+1,0)))="Н/Д",INDIRECT(CONCATENATE("'2018-05 (Д)'!M",TEXT(MATCH($C81,'2018-05 (Д)'!$C$2:$C$100,0)+1,0)))="Н/Д",AND(INDIRECT(CONCATENATE("'2018-06 (Д)'!M",TEXT(MATCH($C81,'2018-06 (Д)'!$C$2:$C$100,0)+1,0)))="Н/Д",INDIRECT(CONCATENATE("'2018-05 (Д)'!M",TEXT(MATCH($C81,'2018-05 (Д)'!$C$2:$C$100,0)+1,0))))),"Н/Д",((INDIRECT(CONCATENATE("'2018-06 (Д)'!M",TEXT(MATCH($C81,'2018-06 (Д)'!$C$2:$C$100,0)+1,0)))-INDIRECT(CONCATENATE("'2018-05 (Д)'!M",TEXT(MATCH($C81,'2018-05 (Д)'!$C$2:$C$100,0)+1,0))))/INDIRECT(CONCATENATE("'2018-05 (Д)'!M",TEXT(MATCH($C81,'2018-05 (Д)'!$C$2:$C$100,0)+1,0))))*100)</f>
        <v>-4.5649363992429901</v>
      </c>
      <c r="CS81" s="9">
        <f ca="1">IF(OR(INDIRECT(CONCATENATE("'2018-07 (Д)'!M",TEXT(MATCH($C81,'2018-07 (Д)'!$C$2:$C$100,0)+1,0)))="Н/Д",INDIRECT(CONCATENATE("'2018-06 (Д)'!M",TEXT(MATCH($C81,'2018-06 (Д)'!$C$2:$C$100,0)+1,0)))="Н/Д",AND(INDIRECT(CONCATENATE("'2018-07 (Д)'!M",TEXT(MATCH($C81,'2018-07 (Д)'!$C$2:$C$100,0)+1,0)))="Н/Д",INDIRECT(CONCATENATE("'2018-06 (Д)'!M",TEXT(MATCH($C81,'2018-06 (Д)'!$C$2:$C$100,0)+1,0))))),"Н/Д",((INDIRECT(CONCATENATE("'2018-07 (Д)'!M",TEXT(MATCH($C81,'2018-07 (Д)'!$C$2:$C$100,0)+1,0)))-INDIRECT(CONCATENATE("'2018-06 (Д)'!M",TEXT(MATCH($C81,'2018-06 (Д)'!$C$2:$C$100,0)+1,0))))/INDIRECT(CONCATENATE("'2018-06 (Д)'!M",TEXT(MATCH($C81,'2018-06 (Д)'!$C$2:$C$100,0)+1,0))))*100)</f>
        <v>-257.91133213111539</v>
      </c>
      <c r="CT81" s="9">
        <f ca="1">IF(OR(INDIRECT(CONCATENATE("'2018-08 (Д)'!M",TEXT(MATCH($C81,'2018-08 (Д)'!$C$2:$C$100,0)+1,0)))="Н/Д",INDIRECT(CONCATENATE("'2018-07 (Д)'!M",TEXT(MATCH($C81,'2018-07 (Д)'!$C$2:$C$100,0)+1,0)))="Н/Д",AND(INDIRECT(CONCATENATE("'2018-08 (Д)'!M",TEXT(MATCH($C81,'2018-08 (Д)'!$C$2:$C$100,0)+1,0)))="Н/Д",INDIRECT(CONCATENATE("'2018-07 (Д)'!M",TEXT(MATCH($C81,'2018-07 (Д)'!$C$2:$C$100,0)+1,0))))),"Н/Д",((INDIRECT(CONCATENATE("'2018-08 (Д)'!M",TEXT(MATCH($C81,'2018-08 (Д)'!$C$2:$C$100,0)+1,0)))-INDIRECT(CONCATENATE("'2018-07 (Д)'!M",TEXT(MATCH($C81,'2018-07 (Д)'!$C$2:$C$100,0)+1,0))))/INDIRECT(CONCATENATE("'2018-07 (Д)'!M",TEXT(MATCH($C81,'2018-07 (Д)'!$C$2:$C$100,0)+1,0))))*100)</f>
        <v>-149.66202313797464</v>
      </c>
      <c r="CU81" s="9">
        <f ca="1">IF(OR(INDIRECT(CONCATENATE("'2018-09 (Д)'!M",TEXT(MATCH($C81,'2018-09 (Д)'!$C$2:$C$100,0)+1,0)))="Н/Д",INDIRECT(CONCATENATE("'2018-08 (Д)'!M",TEXT(MATCH($C81,'2018-08 (Д)'!$C$2:$C$100,0)+1,0)))="Н/Д",AND(INDIRECT(CONCATENATE("'2018-09 (Д)'!M",TEXT(MATCH($C81,'2018-09 (Д)'!$C$2:$C$100,0)+1,0)))="Н/Д",INDIRECT(CONCATENATE("'2018-08 (Д)'!M",TEXT(MATCH($C81,'2018-08 (Д)'!$C$2:$C$100,0)+1,0))))),"Н/Д",((INDIRECT(CONCATENATE("'2018-09 (Д)'!M",TEXT(MATCH($C81,'2018-09 (Д)'!$C$2:$C$100,0)+1,0)))-INDIRECT(CONCATENATE("'2018-08 (Д)'!M",TEXT(MATCH($C81,'2018-08 (Д)'!$C$2:$C$100,0)+1,0))))/INDIRECT(CONCATENATE("'2018-08 (Д)'!M",TEXT(MATCH($C81,'2018-08 (Д)'!$C$2:$C$100,0)+1,0))))*100)</f>
        <v>-479.73072943691955</v>
      </c>
      <c r="CV81" s="9">
        <f ca="1">IF(OR(INDIRECT(CONCATENATE("'2018-10 (Д)'!M",TEXT(MATCH($C81,'2018-10 (Д)'!$C$2:$C$100,0)+1,0)))="Н/Д",INDIRECT(CONCATENATE("'2018-09 (Д)'!M",TEXT(MATCH($C81,'2018-09 (Д)'!$C$2:$C$100,0)+1,0)))="Н/Д",AND(INDIRECT(CONCATENATE("'2018-10 (Д)'!M",TEXT(MATCH($C81,'2018-10 (Д)'!$C$2:$C$100,0)+1,0)))="Н/Д",INDIRECT(CONCATENATE("'2018-09 (Д)'!M",TEXT(MATCH($C81,'2018-09 (Д)'!$C$2:$C$100,0)+1,0))))),"Н/Д",((INDIRECT(CONCATENATE("'2018-10 (Д)'!M",TEXT(MATCH($C81,'2018-10 (Д)'!$C$2:$C$100,0)+1,0)))-INDIRECT(CONCATENATE("'2018-09 (Д)'!M",TEXT(MATCH($C81,'2018-09 (Д)'!$C$2:$C$100,0)+1,0))))/INDIRECT(CONCATENATE("'2018-09 (Д)'!M",TEXT(MATCH($C81,'2018-09 (Д)'!$C$2:$C$100,0)+1,0))))*100)</f>
        <v>-217.58243543535914</v>
      </c>
      <c r="CW81" s="9">
        <f ca="1">IF(OR(INDIRECT(CONCATENATE("'2018-11 (Д)'!M",TEXT(MATCH($C81,'2018-11 (Д)'!$C$2:$C$100,0)+1,0)))="Н/Д",INDIRECT(CONCATENATE("'2018-10 (Д)'!M",TEXT(MATCH($C81,'2018-10 (Д)'!$C$2:$C$100,0)+1,0)))="Н/Д",AND(INDIRECT(CONCATENATE("'2018-11 (Д)'!M",TEXT(MATCH($C81,'2018-11 (Д)'!$C$2:$C$100,0)+1,0)))="Н/Д",INDIRECT(CONCATENATE("'2018-10 (Д)'!M",TEXT(MATCH($C81,'2018-10 (Д)'!$C$2:$C$100,0)+1,0))))),"Н/Д",((INDIRECT(CONCATENATE("'2018-11 (Д)'!M",TEXT(MATCH($C81,'2018-11 (Д)'!$C$2:$C$100,0)+1,0)))-INDIRECT(CONCATENATE("'2018-10 (Д)'!M",TEXT(MATCH($C81,'2018-10 (Д)'!$C$2:$C$100,0)+1,0))))/INDIRECT(CONCATENATE("'2018-10 (Д)'!M",TEXT(MATCH($C81,'2018-10 (Д)'!$C$2:$C$100,0)+1,0))))*100)</f>
        <v>-61.684309433504879</v>
      </c>
      <c r="CX81" s="9">
        <f ca="1">IF(OR(INDIRECT(CONCATENATE("'2018-12 (Д)'!M",TEXT(MATCH($C81,'2018-12 (Д)'!$C$2:$C$100,0)+1,0)))="Н/Д",INDIRECT(CONCATENATE("'2018-11 (Д)'!M",TEXT(MATCH($C81,'2018-11 (Д)'!$C$2:$C$100,0)+1,0)))="Н/Д",AND(INDIRECT(CONCATENATE("'2018-12 (Д)'!M",TEXT(MATCH($C81,'2018-12 (Д)'!$C$2:$C$100,0)+1,0)))="Н/Д",INDIRECT(CONCATENATE("'2018-11 (Д)'!M",TEXT(MATCH($C81,'2018-11 (Д)'!$C$2:$C$100,0)+1,0))))),"Н/Д",((INDIRECT(CONCATENATE("'2018-12 (Д)'!M",TEXT(MATCH($C81,'2018-12 (Д)'!$C$2:$C$100,0)+1,0)))-INDIRECT(CONCATENATE("'2018-11 (Д)'!M",TEXT(MATCH($C81,'2018-11 (Д)'!$C$2:$C$100,0)+1,0))))/INDIRECT(CONCATENATE("'2018-11 (Д)'!M",TEXT(MATCH($C81,'2018-11 (Д)'!$C$2:$C$100,0)+1,0))))*100)</f>
        <v>117.90869461879832</v>
      </c>
      <c r="CY81" s="9"/>
      <c r="CZ81" s="9">
        <f ca="1">IF(OR(INDIRECT(CONCATENATE("'2018-03 (Д)'!N",TEXT(MATCH($C81,'2018-03 (Д)'!$C$2:$C$100,0)+1,0)))="Н/Д",INDIRECT(CONCATENATE("'2018-02 (Д)'!N",TEXT(MATCH($C81,'2018-02 (Д)'!$C$2:$C$100,0)+1,0)))="Н/Д",AND(INDIRECT(CONCATENATE("'2018-03 (Д)'!N",TEXT(MATCH($C81,'2018-03 (Д)'!$C$2:$C$100,0)+1,0)))="Н/Д",INDIRECT(CONCATENATE("'2018-02 (Д)'!N",TEXT(MATCH($C81,'2018-02 (Д)'!$C$2:$C$100,0)+1,0))))),"Н/Д",((INDIRECT(CONCATENATE("'2018-03 (Д)'!N",TEXT(MATCH($C81,'2018-03 (Д)'!$C$2:$C$100,0)+1,0)))-INDIRECT(CONCATENATE("'2018-02 (Д)'!N",TEXT(MATCH($C81,'2018-02 (Д)'!$C$2:$C$100,0)+1,0))))/INDIRECT(CONCATENATE("'2018-02 (Д)'!N",TEXT(MATCH($C81,'2018-02 (Д)'!$C$2:$C$100,0)+1,0))))*100)</f>
        <v>136.96067951239215</v>
      </c>
      <c r="DA81" s="9">
        <f ca="1">IF(OR(INDIRECT(CONCATENATE("'2018-04 (Д)'!N",TEXT(MATCH($C81,'2018-04 (Д)'!$C$2:$C$100,0)+1,0)))="Н/Д",INDIRECT(CONCATENATE("'2018-03 (Д)'!N",TEXT(MATCH($C81,'2018-03 (Д)'!$C$2:$C$100,0)+1,0)))="Н/Д",AND(INDIRECT(CONCATENATE("'2018-04 (Д)'!N",TEXT(MATCH($C81,'2018-04 (Д)'!$C$2:$C$100,0)+1,0)))="Н/Д",INDIRECT(CONCATENATE("'2018-03 (Д)'!N",TEXT(MATCH($C81,'2018-03 (Д)'!$C$2:$C$100,0)+1,0))))),"Н/Д",((INDIRECT(CONCATENATE("'2018-04 (Д)'!N",TEXT(MATCH($C81,'2018-04 (Д)'!$C$2:$C$100,0)+1,0)))-INDIRECT(CONCATENATE("'2018-03 (Д)'!N",TEXT(MATCH($C81,'2018-03 (Д)'!$C$2:$C$100,0)+1,0))))/INDIRECT(CONCATENATE("'2018-03 (Д)'!N",TEXT(MATCH($C81,'2018-03 (Д)'!$C$2:$C$100,0)+1,0))))*100)</f>
        <v>59.222017407376583</v>
      </c>
      <c r="DB81" s="9">
        <f ca="1">IF(OR(INDIRECT(CONCATENATE("'2018-05 (Д)'!N",TEXT(MATCH($C81,'2018-05 (Д)'!$C$2:$C$100,0)+1,0)))="Н/Д",INDIRECT(CONCATENATE("'2018-04 (Д)'!N",TEXT(MATCH($C81,'2018-04 (Д)'!$C$2:$C$100,0)+1,0)))="Н/Д",AND(INDIRECT(CONCATENATE("'2018-05 (Д)'!N",TEXT(MATCH($C81,'2018-05 (Д)'!$C$2:$C$100,0)+1,0)))="Н/Д",INDIRECT(CONCATENATE("'2018-04 (Д)'!N",TEXT(MATCH($C81,'2018-04 (Д)'!$C$2:$C$100,0)+1,0))))),"Н/Д",((INDIRECT(CONCATENATE("'2018-05 (Д)'!N",TEXT(MATCH($C81,'2018-05 (Д)'!$C$2:$C$100,0)+1,0)))-INDIRECT(CONCATENATE("'2018-04 (Д)'!N",TEXT(MATCH($C81,'2018-04 (Д)'!$C$2:$C$100,0)+1,0))))/INDIRECT(CONCATENATE("'2018-04 (Д)'!N",TEXT(MATCH($C81,'2018-04 (Д)'!$C$2:$C$100,0)+1,0))))*100)</f>
        <v>38.308906189147876</v>
      </c>
      <c r="DC81" s="9">
        <f ca="1">IF(OR(INDIRECT(CONCATENATE("'2018-06 (Д)'!N",TEXT(MATCH($C81,'2018-06 (Д)'!$C$2:$C$100,0)+1,0)))="Н/Д",INDIRECT(CONCATENATE("'2018-05 (Д)'!N",TEXT(MATCH($C81,'2018-05 (Д)'!$C$2:$C$100,0)+1,0)))="Н/Д",AND(INDIRECT(CONCATENATE("'2018-06 (Д)'!N",TEXT(MATCH($C81,'2018-06 (Д)'!$C$2:$C$100,0)+1,0)))="Н/Д",INDIRECT(CONCATENATE("'2018-05 (Д)'!N",TEXT(MATCH($C81,'2018-05 (Д)'!$C$2:$C$100,0)+1,0))))),"Н/Д",((INDIRECT(CONCATENATE("'2018-06 (Д)'!N",TEXT(MATCH($C81,'2018-06 (Д)'!$C$2:$C$100,0)+1,0)))-INDIRECT(CONCATENATE("'2018-05 (Д)'!N",TEXT(MATCH($C81,'2018-05 (Д)'!$C$2:$C$100,0)+1,0))))/INDIRECT(CONCATENATE("'2018-05 (Д)'!N",TEXT(MATCH($C81,'2018-05 (Д)'!$C$2:$C$100,0)+1,0))))*100)</f>
        <v>26.776495775767838</v>
      </c>
      <c r="DD81" s="9">
        <f ca="1">IF(OR(INDIRECT(CONCATENATE("'2018-07 (Д)'!N",TEXT(MATCH($C81,'2018-07 (Д)'!$C$2:$C$100,0)+1,0)))="Н/Д",INDIRECT(CONCATENATE("'2018-06 (Д)'!N",TEXT(MATCH($C81,'2018-06 (Д)'!$C$2:$C$100,0)+1,0)))="Н/Д",AND(INDIRECT(CONCATENATE("'2018-07 (Д)'!N",TEXT(MATCH($C81,'2018-07 (Д)'!$C$2:$C$100,0)+1,0)))="Н/Д",INDIRECT(CONCATENATE("'2018-06 (Д)'!N",TEXT(MATCH($C81,'2018-06 (Д)'!$C$2:$C$100,0)+1,0))))),"Н/Д",((INDIRECT(CONCATENATE("'2018-07 (Д)'!N",TEXT(MATCH($C81,'2018-07 (Д)'!$C$2:$C$100,0)+1,0)))-INDIRECT(CONCATENATE("'2018-06 (Д)'!N",TEXT(MATCH($C81,'2018-06 (Д)'!$C$2:$C$100,0)+1,0))))/INDIRECT(CONCATENATE("'2018-06 (Д)'!N",TEXT(MATCH($C81,'2018-06 (Д)'!$C$2:$C$100,0)+1,0))))*100)</f>
        <v>21.939777338091261</v>
      </c>
      <c r="DE81" s="9">
        <f ca="1">IF(OR(INDIRECT(CONCATENATE("'2018-08 (Д)'!N",TEXT(MATCH($C81,'2018-08 (Д)'!$C$2:$C$100,0)+1,0)))="Н/Д",INDIRECT(CONCATENATE("'2018-07 (Д)'!N",TEXT(MATCH($C81,'2018-07 (Д)'!$C$2:$C$100,0)+1,0)))="Н/Д",AND(INDIRECT(CONCATENATE("'2018-08 (Д)'!N",TEXT(MATCH($C81,'2018-08 (Д)'!$C$2:$C$100,0)+1,0)))="Н/Д",INDIRECT(CONCATENATE("'2018-07 (Д)'!N",TEXT(MATCH($C81,'2018-07 (Д)'!$C$2:$C$100,0)+1,0))))),"Н/Д",((INDIRECT(CONCATENATE("'2018-08 (Д)'!N",TEXT(MATCH($C81,'2018-08 (Д)'!$C$2:$C$100,0)+1,0)))-INDIRECT(CONCATENATE("'2018-07 (Д)'!N",TEXT(MATCH($C81,'2018-07 (Д)'!$C$2:$C$100,0)+1,0))))/INDIRECT(CONCATENATE("'2018-07 (Д)'!N",TEXT(MATCH($C81,'2018-07 (Д)'!$C$2:$C$100,0)+1,0))))*100)</f>
        <v>18.802191546827075</v>
      </c>
      <c r="DF81" s="9">
        <f ca="1">IF(OR(INDIRECT(CONCATENATE("'2018-09 (Д)'!N",TEXT(MATCH($C81,'2018-09 (Д)'!$C$2:$C$100,0)+1,0)))="Н/Д",INDIRECT(CONCATENATE("'2018-08 (Д)'!N",TEXT(MATCH($C81,'2018-08 (Д)'!$C$2:$C$100,0)+1,0)))="Н/Д",AND(INDIRECT(CONCATENATE("'2018-09 (Д)'!N",TEXT(MATCH($C81,'2018-09 (Д)'!$C$2:$C$100,0)+1,0)))="Н/Д",INDIRECT(CONCATENATE("'2018-08 (Д)'!N",TEXT(MATCH($C81,'2018-08 (Д)'!$C$2:$C$100,0)+1,0))))),"Н/Д",((INDIRECT(CONCATENATE("'2018-09 (Д)'!N",TEXT(MATCH($C81,'2018-09 (Д)'!$C$2:$C$100,0)+1,0)))-INDIRECT(CONCATENATE("'2018-08 (Д)'!N",TEXT(MATCH($C81,'2018-08 (Д)'!$C$2:$C$100,0)+1,0))))/INDIRECT(CONCATENATE("'2018-08 (Д)'!N",TEXT(MATCH($C81,'2018-08 (Д)'!$C$2:$C$100,0)+1,0))))*100)</f>
        <v>16.686950408682076</v>
      </c>
      <c r="DG81" s="9">
        <f ca="1">IF(OR(INDIRECT(CONCATENATE("'2018-10 (Д)'!N",TEXT(MATCH($C81,'2018-10 (Д)'!$C$2:$C$100,0)+1,0)))="Н/Д",INDIRECT(CONCATENATE("'2018-09 (Д)'!N",TEXT(MATCH($C81,'2018-09 (Д)'!$C$2:$C$100,0)+1,0)))="Н/Д",AND(INDIRECT(CONCATENATE("'2018-10 (Д)'!N",TEXT(MATCH($C81,'2018-10 (Д)'!$C$2:$C$100,0)+1,0)))="Н/Д",INDIRECT(CONCATENATE("'2018-09 (Д)'!N",TEXT(MATCH($C81,'2018-09 (Д)'!$C$2:$C$100,0)+1,0))))),"Н/Д",((INDIRECT(CONCATENATE("'2018-10 (Д)'!N",TEXT(MATCH($C81,'2018-10 (Д)'!$C$2:$C$100,0)+1,0)))-INDIRECT(CONCATENATE("'2018-09 (Д)'!N",TEXT(MATCH($C81,'2018-09 (Д)'!$C$2:$C$100,0)+1,0))))/INDIRECT(CONCATENATE("'2018-09 (Д)'!N",TEXT(MATCH($C81,'2018-09 (Д)'!$C$2:$C$100,0)+1,0))))*100)</f>
        <v>12.331528792966292</v>
      </c>
      <c r="DH81" s="9">
        <f ca="1">IF(OR(INDIRECT(CONCATENATE("'2018-11 (Д)'!N",TEXT(MATCH($C81,'2018-11 (Д)'!$C$2:$C$100,0)+1,0)))="Н/Д",INDIRECT(CONCATENATE("'2018-10 (Д)'!N",TEXT(MATCH($C81,'2018-10 (Д)'!$C$2:$C$100,0)+1,0)))="Н/Д",AND(INDIRECT(CONCATENATE("'2018-11 (Д)'!N",TEXT(MATCH($C81,'2018-11 (Д)'!$C$2:$C$100,0)+1,0)))="Н/Д",INDIRECT(CONCATENATE("'2018-10 (Д)'!N",TEXT(MATCH($C81,'2018-10 (Д)'!$C$2:$C$100,0)+1,0))))),"Н/Д",((INDIRECT(CONCATENATE("'2018-11 (Д)'!N",TEXT(MATCH($C81,'2018-11 (Д)'!$C$2:$C$100,0)+1,0)))-INDIRECT(CONCATENATE("'2018-10 (Д)'!N",TEXT(MATCH($C81,'2018-10 (Д)'!$C$2:$C$100,0)+1,0))))/INDIRECT(CONCATENATE("'2018-10 (Д)'!N",TEXT(MATCH($C81,'2018-10 (Д)'!$C$2:$C$100,0)+1,0))))*100)</f>
        <v>12.619516668145057</v>
      </c>
      <c r="DI81" s="9">
        <f ca="1">IF(OR(INDIRECT(CONCATENATE("'2018-12 (Д)'!N",TEXT(MATCH($C81,'2018-12 (Д)'!$C$2:$C$100,0)+1,0)))="Н/Д",INDIRECT(CONCATENATE("'2018-11 (Д)'!N",TEXT(MATCH($C81,'2018-11 (Д)'!$C$2:$C$100,0)+1,0)))="Н/Д",AND(INDIRECT(CONCATENATE("'2018-12 (Д)'!N",TEXT(MATCH($C81,'2018-12 (Д)'!$C$2:$C$100,0)+1,0)))="Н/Д",INDIRECT(CONCATENATE("'2018-11 (Д)'!N",TEXT(MATCH($C81,'2018-11 (Д)'!$C$2:$C$100,0)+1,0))))),"Н/Д",((INDIRECT(CONCATENATE("'2018-12 (Д)'!N",TEXT(MATCH($C81,'2018-12 (Д)'!$C$2:$C$100,0)+1,0)))-INDIRECT(CONCATENATE("'2018-11 (Д)'!N",TEXT(MATCH($C81,'2018-11 (Д)'!$C$2:$C$100,0)+1,0))))/INDIRECT(CONCATENATE("'2018-11 (Д)'!N",TEXT(MATCH($C81,'2018-11 (Д)'!$C$2:$C$100,0)+1,0))))*100)</f>
        <v>11.786959556824799</v>
      </c>
      <c r="DJ81" s="9"/>
      <c r="DK81" s="9">
        <f ca="1">IF(OR(INDIRECT(CONCATENATE("'2018-03 (Д)'!O",TEXT(MATCH($C81,'2018-03 (Д)'!$C$2:$C$100,0)+1,0)))="Н/Д",INDIRECT(CONCATENATE("'2018-02 (Д)'!O",TEXT(MATCH($C81,'2018-02 (Д)'!$C$2:$C$100,0)+1,0)))="Н/Д",AND(INDIRECT(CONCATENATE("'2018-03 (Д)'!O",TEXT(MATCH($C81,'2018-03 (Д)'!$C$2:$C$100,0)+1,0)))="Н/Д",INDIRECT(CONCATENATE("'2018-02 (Д)'!O",TEXT(MATCH($C81,'2018-02 (Д)'!$C$2:$C$100,0)+1,0))))),"Н/Д",((INDIRECT(CONCATENATE("'2018-03 (Д)'!O",TEXT(MATCH($C81,'2018-03 (Д)'!$C$2:$C$100,0)+1,0)))-INDIRECT(CONCATENATE("'2018-02 (Д)'!O",TEXT(MATCH($C81,'2018-02 (Д)'!$C$2:$C$100,0)+1,0))))/INDIRECT(CONCATENATE("'2018-02 (Д)'!O",TEXT(MATCH($C81,'2018-02 (Д)'!$C$2:$C$100,0)+1,0))))*100)</f>
        <v>-191.11446350134628</v>
      </c>
      <c r="DL81" s="9">
        <f ca="1">IF(OR(INDIRECT(CONCATENATE("'2018-04 (Д)'!O",TEXT(MATCH($C81,'2018-04 (Д)'!$C$2:$C$100,0)+1,0)))="Н/Д",INDIRECT(CONCATENATE("'2018-03 (Д)'!O",TEXT(MATCH($C81,'2018-03 (Д)'!$C$2:$C$100,0)+1,0)))="Н/Д",AND(INDIRECT(CONCATENATE("'2018-04 (Д)'!O",TEXT(MATCH($C81,'2018-04 (Д)'!$C$2:$C$100,0)+1,0)))="Н/Д",INDIRECT(CONCATENATE("'2018-03 (Д)'!O",TEXT(MATCH($C81,'2018-03 (Д)'!$C$2:$C$100,0)+1,0))))),"Н/Д",((INDIRECT(CONCATENATE("'2018-04 (Д)'!O",TEXT(MATCH($C81,'2018-04 (Д)'!$C$2:$C$100,0)+1,0)))-INDIRECT(CONCATENATE("'2018-03 (Д)'!O",TEXT(MATCH($C81,'2018-03 (Д)'!$C$2:$C$100,0)+1,0))))/INDIRECT(CONCATENATE("'2018-03 (Д)'!O",TEXT(MATCH($C81,'2018-03 (Д)'!$C$2:$C$100,0)+1,0))))*100)</f>
        <v>-215.15371896275587</v>
      </c>
      <c r="DM81" s="9">
        <f ca="1">IF(OR(INDIRECT(CONCATENATE("'2018-05 (Д)'!O",TEXT(MATCH($C81,'2018-05 (Д)'!$C$2:$C$100,0)+1,0)))="Н/Д",INDIRECT(CONCATENATE("'2018-04 (Д)'!O",TEXT(MATCH($C81,'2018-04 (Д)'!$C$2:$C$100,0)+1,0)))="Н/Д",AND(INDIRECT(CONCATENATE("'2018-05 (Д)'!O",TEXT(MATCH($C81,'2018-05 (Д)'!$C$2:$C$100,0)+1,0)))="Н/Д",INDIRECT(CONCATENATE("'2018-04 (Д)'!O",TEXT(MATCH($C81,'2018-04 (Д)'!$C$2:$C$100,0)+1,0))))),"Н/Д",((INDIRECT(CONCATENATE("'2018-05 (Д)'!O",TEXT(MATCH($C81,'2018-05 (Д)'!$C$2:$C$100,0)+1,0)))-INDIRECT(CONCATENATE("'2018-04 (Д)'!O",TEXT(MATCH($C81,'2018-04 (Д)'!$C$2:$C$100,0)+1,0))))/INDIRECT(CONCATENATE("'2018-04 (Д)'!O",TEXT(MATCH($C81,'2018-04 (Д)'!$C$2:$C$100,0)+1,0))))*100)</f>
        <v>-54.180604728236894</v>
      </c>
      <c r="DN81" s="9">
        <f ca="1">IF(OR(INDIRECT(CONCATENATE("'2018-06 (Д)'!O",TEXT(MATCH($C81,'2018-06 (Д)'!$C$2:$C$100,0)+1,0)))="Н/Д",INDIRECT(CONCATENATE("'2018-05 (Д)'!O",TEXT(MATCH($C81,'2018-05 (Д)'!$C$2:$C$100,0)+1,0)))="Н/Д",AND(INDIRECT(CONCATENATE("'2018-06 (Д)'!O",TEXT(MATCH($C81,'2018-06 (Д)'!$C$2:$C$100,0)+1,0)))="Н/Д",INDIRECT(CONCATENATE("'2018-05 (Д)'!O",TEXT(MATCH($C81,'2018-05 (Д)'!$C$2:$C$100,0)+1,0))))),"Н/Д",((INDIRECT(CONCATENATE("'2018-06 (Д)'!O",TEXT(MATCH($C81,'2018-06 (Д)'!$C$2:$C$100,0)+1,0)))-INDIRECT(CONCATENATE("'2018-05 (Д)'!O",TEXT(MATCH($C81,'2018-05 (Д)'!$C$2:$C$100,0)+1,0))))/INDIRECT(CONCATENATE("'2018-05 (Д)'!O",TEXT(MATCH($C81,'2018-05 (Д)'!$C$2:$C$100,0)+1,0))))*100)</f>
        <v>28.363022459387931</v>
      </c>
      <c r="DO81" s="9">
        <f ca="1">IF(OR(INDIRECT(CONCATENATE("'2018-07 (Д)'!O",TEXT(MATCH($C81,'2018-07 (Д)'!$C$2:$C$100,0)+1,0)))="Н/Д",INDIRECT(CONCATENATE("'2018-06 (Д)'!O",TEXT(MATCH($C81,'2018-06 (Д)'!$C$2:$C$100,0)+1,0)))="Н/Д",AND(INDIRECT(CONCATENATE("'2018-07 (Д)'!O",TEXT(MATCH($C81,'2018-07 (Д)'!$C$2:$C$100,0)+1,0)))="Н/Д",INDIRECT(CONCATENATE("'2018-06 (Д)'!O",TEXT(MATCH($C81,'2018-06 (Д)'!$C$2:$C$100,0)+1,0))))),"Н/Д",((INDIRECT(CONCATENATE("'2018-07 (Д)'!O",TEXT(MATCH($C81,'2018-07 (Д)'!$C$2:$C$100,0)+1,0)))-INDIRECT(CONCATENATE("'2018-06 (Д)'!O",TEXT(MATCH($C81,'2018-06 (Д)'!$C$2:$C$100,0)+1,0))))/INDIRECT(CONCATENATE("'2018-06 (Д)'!O",TEXT(MATCH($C81,'2018-06 (Д)'!$C$2:$C$100,0)+1,0))))*100)</f>
        <v>-133.70913282976829</v>
      </c>
      <c r="DP81" s="9">
        <f ca="1">IF(OR(INDIRECT(CONCATENATE("'2018-08 (Д)'!O",TEXT(MATCH($C81,'2018-08 (Д)'!$C$2:$C$100,0)+1,0)))="Н/Д",INDIRECT(CONCATENATE("'2018-07 (Д)'!O",TEXT(MATCH($C81,'2018-07 (Д)'!$C$2:$C$100,0)+1,0)))="Н/Д",AND(INDIRECT(CONCATENATE("'2018-08 (Д)'!O",TEXT(MATCH($C81,'2018-08 (Д)'!$C$2:$C$100,0)+1,0)))="Н/Д",INDIRECT(CONCATENATE("'2018-07 (Д)'!O",TEXT(MATCH($C81,'2018-07 (Д)'!$C$2:$C$100,0)+1,0))))),"Н/Д",((INDIRECT(CONCATENATE("'2018-08 (Д)'!O",TEXT(MATCH($C81,'2018-08 (Д)'!$C$2:$C$100,0)+1,0)))-INDIRECT(CONCATENATE("'2018-07 (Д)'!O",TEXT(MATCH($C81,'2018-07 (Д)'!$C$2:$C$100,0)+1,0))))/INDIRECT(CONCATENATE("'2018-07 (Д)'!O",TEXT(MATCH($C81,'2018-07 (Д)'!$C$2:$C$100,0)+1,0))))*100)</f>
        <v>-597.1187915576968</v>
      </c>
      <c r="DQ81" s="9">
        <f ca="1">IF(OR(INDIRECT(CONCATENATE("'2018-09 (Д)'!O",TEXT(MATCH($C81,'2018-09 (Д)'!$C$2:$C$100,0)+1,0)))="Н/Д",INDIRECT(CONCATENATE("'2018-08 (Д)'!O",TEXT(MATCH($C81,'2018-08 (Д)'!$C$2:$C$100,0)+1,0)))="Н/Д",AND(INDIRECT(CONCATENATE("'2018-09 (Д)'!O",TEXT(MATCH($C81,'2018-09 (Д)'!$C$2:$C$100,0)+1,0)))="Н/Д",INDIRECT(CONCATENATE("'2018-08 (Д)'!O",TEXT(MATCH($C81,'2018-08 (Д)'!$C$2:$C$100,0)+1,0))))),"Н/Д",((INDIRECT(CONCATENATE("'2018-09 (Д)'!O",TEXT(MATCH($C81,'2018-09 (Д)'!$C$2:$C$100,0)+1,0)))-INDIRECT(CONCATENATE("'2018-08 (Д)'!O",TEXT(MATCH($C81,'2018-08 (Д)'!$C$2:$C$100,0)+1,0))))/INDIRECT(CONCATENATE("'2018-08 (Д)'!O",TEXT(MATCH($C81,'2018-08 (Д)'!$C$2:$C$100,0)+1,0))))*100)</f>
        <v>-65.993250166119651</v>
      </c>
      <c r="DR81" s="9">
        <f ca="1">IF(OR(INDIRECT(CONCATENATE("'2018-10 (Д)'!O",TEXT(MATCH($C81,'2018-10 (Д)'!$C$2:$C$100,0)+1,0)))="Н/Д",INDIRECT(CONCATENATE("'2018-09 (Д)'!O",TEXT(MATCH($C81,'2018-09 (Д)'!$C$2:$C$100,0)+1,0)))="Н/Д",AND(INDIRECT(CONCATENATE("'2018-10 (Д)'!O",TEXT(MATCH($C81,'2018-10 (Д)'!$C$2:$C$100,0)+1,0)))="Н/Д",INDIRECT(CONCATENATE("'2018-09 (Д)'!O",TEXT(MATCH($C81,'2018-09 (Д)'!$C$2:$C$100,0)+1,0))))),"Н/Д",((INDIRECT(CONCATENATE("'2018-10 (Д)'!O",TEXT(MATCH($C81,'2018-10 (Д)'!$C$2:$C$100,0)+1,0)))-INDIRECT(CONCATENATE("'2018-09 (Д)'!O",TEXT(MATCH($C81,'2018-09 (Д)'!$C$2:$C$100,0)+1,0))))/INDIRECT(CONCATENATE("'2018-09 (Д)'!O",TEXT(MATCH($C81,'2018-09 (Д)'!$C$2:$C$100,0)+1,0))))*100)</f>
        <v>-209.57583486144543</v>
      </c>
      <c r="DS81" s="9">
        <f ca="1">IF(OR(INDIRECT(CONCATENATE("'2018-11 (Д)'!O",TEXT(MATCH($C81,'2018-11 (Д)'!$C$2:$C$100,0)+1,0)))="Н/Д",INDIRECT(CONCATENATE("'2018-10 (Д)'!O",TEXT(MATCH($C81,'2018-10 (Д)'!$C$2:$C$100,0)+1,0)))="Н/Д",AND(INDIRECT(CONCATENATE("'2018-11 (Д)'!O",TEXT(MATCH($C81,'2018-11 (Д)'!$C$2:$C$100,0)+1,0)))="Н/Д",INDIRECT(CONCATENATE("'2018-10 (Д)'!O",TEXT(MATCH($C81,'2018-10 (Д)'!$C$2:$C$100,0)+1,0))))),"Н/Д",((INDIRECT(CONCATENATE("'2018-11 (Д)'!O",TEXT(MATCH($C81,'2018-11 (Д)'!$C$2:$C$100,0)+1,0)))-INDIRECT(CONCATENATE("'2018-10 (Д)'!O",TEXT(MATCH($C81,'2018-10 (Д)'!$C$2:$C$100,0)+1,0))))/INDIRECT(CONCATENATE("'2018-10 (Д)'!O",TEXT(MATCH($C81,'2018-10 (Д)'!$C$2:$C$100,0)+1,0))))*100)</f>
        <v>-603.23255118327904</v>
      </c>
      <c r="DT81" s="9">
        <f ca="1">IF(OR(INDIRECT(CONCATENATE("'2018-12 (Д)'!O",TEXT(MATCH($C81,'2018-12 (Д)'!$C$2:$C$100,0)+1,0)))="Н/Д",INDIRECT(CONCATENATE("'2018-11 (Д)'!O",TEXT(MATCH($C81,'2018-11 (Д)'!$C$2:$C$100,0)+1,0)))="Н/Д",AND(INDIRECT(CONCATENATE("'2018-12 (Д)'!O",TEXT(MATCH($C81,'2018-12 (Д)'!$C$2:$C$100,0)+1,0)))="Н/Д",INDIRECT(CONCATENATE("'2018-11 (Д)'!O",TEXT(MATCH($C81,'2018-11 (Д)'!$C$2:$C$100,0)+1,0))))),"Н/Д",((INDIRECT(CONCATENATE("'2018-12 (Д)'!O",TEXT(MATCH($C81,'2018-12 (Д)'!$C$2:$C$100,0)+1,0)))-INDIRECT(CONCATENATE("'2018-11 (Д)'!O",TEXT(MATCH($C81,'2018-11 (Д)'!$C$2:$C$100,0)+1,0))))/INDIRECT(CONCATENATE("'2018-11 (Д)'!O",TEXT(MATCH($C81,'2018-11 (Д)'!$C$2:$C$100,0)+1,0))))*100)</f>
        <v>-144.84713057517865</v>
      </c>
      <c r="DU81" s="9"/>
      <c r="DV81" s="9">
        <f ca="1">IF(OR(INDIRECT(CONCATENATE("'2018-03 (Д)'!P",TEXT(MATCH($C81,'2018-03 (Д)'!$C$2:$C$100,0)+1,0)))="Н/Д",INDIRECT(CONCATENATE("'2018-02 (Д)'!P",TEXT(MATCH($C81,'2018-02 (Д)'!$C$2:$C$100,0)+1,0)))="Н/Д",AND(INDIRECT(CONCATENATE("'2018-03 (Д)'!P",TEXT(MATCH($C81,'2018-03 (Д)'!$C$2:$C$100,0)+1,0)))="Н/Д",INDIRECT(CONCATENATE("'2018-02 (Д)'!P",TEXT(MATCH($C81,'2018-02 (Д)'!$C$2:$C$100,0)+1,0))))),"Н/Д",((INDIRECT(CONCATENATE("'2018-03 (Д)'!P",TEXT(MATCH($C81,'2018-03 (Д)'!$C$2:$C$100,0)+1,0)))-INDIRECT(CONCATENATE("'2018-02 (Д)'!P",TEXT(MATCH($C81,'2018-02 (Д)'!$C$2:$C$100,0)+1,0))))/INDIRECT(CONCATENATE("'2018-02 (Д)'!P",TEXT(MATCH($C81,'2018-02 (Д)'!$C$2:$C$100,0)+1,0))))*100)</f>
        <v>-17.099555473666008</v>
      </c>
      <c r="DW81" s="9">
        <f ca="1">IF(OR(INDIRECT(CONCATENATE("'2018-04 (Д)'!P",TEXT(MATCH($C81,'2018-04 (Д)'!$C$2:$C$100,0)+1,0)))="Н/Д",INDIRECT(CONCATENATE("'2018-03 (Д)'!P",TEXT(MATCH($C81,'2018-03 (Д)'!$C$2:$C$100,0)+1,0)))="Н/Д",AND(INDIRECT(CONCATENATE("'2018-04 (Д)'!P",TEXT(MATCH($C81,'2018-04 (Д)'!$C$2:$C$100,0)+1,0)))="Н/Д",INDIRECT(CONCATENATE("'2018-03 (Д)'!P",TEXT(MATCH($C81,'2018-03 (Д)'!$C$2:$C$100,0)+1,0))))),"Н/Д",((INDIRECT(CONCATENATE("'2018-04 (Д)'!P",TEXT(MATCH($C81,'2018-04 (Д)'!$C$2:$C$100,0)+1,0)))-INDIRECT(CONCATENATE("'2018-03 (Д)'!P",TEXT(MATCH($C81,'2018-03 (Д)'!$C$2:$C$100,0)+1,0))))/INDIRECT(CONCATENATE("'2018-03 (Д)'!P",TEXT(MATCH($C81,'2018-03 (Д)'!$C$2:$C$100,0)+1,0))))*100)</f>
        <v>37.541138537843402</v>
      </c>
      <c r="DX81" s="9">
        <f ca="1">IF(OR(INDIRECT(CONCATENATE("'2018-05 (Д)'!P",TEXT(MATCH($C81,'2018-05 (Д)'!$C$2:$C$100,0)+1,0)))="Н/Д",INDIRECT(CONCATENATE("'2018-04 (Д)'!P",TEXT(MATCH($C81,'2018-04 (Д)'!$C$2:$C$100,0)+1,0)))="Н/Д",AND(INDIRECT(CONCATENATE("'2018-05 (Д)'!P",TEXT(MATCH($C81,'2018-05 (Д)'!$C$2:$C$100,0)+1,0)))="Н/Д",INDIRECT(CONCATENATE("'2018-04 (Д)'!P",TEXT(MATCH($C81,'2018-04 (Д)'!$C$2:$C$100,0)+1,0))))),"Н/Д",((INDIRECT(CONCATENATE("'2018-05 (Д)'!P",TEXT(MATCH($C81,'2018-05 (Д)'!$C$2:$C$100,0)+1,0)))-INDIRECT(CONCATENATE("'2018-04 (Д)'!P",TEXT(MATCH($C81,'2018-04 (Д)'!$C$2:$C$100,0)+1,0))))/INDIRECT(CONCATENATE("'2018-04 (Д)'!P",TEXT(MATCH($C81,'2018-04 (Д)'!$C$2:$C$100,0)+1,0))))*100)</f>
        <v>117.69444274004988</v>
      </c>
      <c r="DY81" s="9">
        <f ca="1">IF(OR(INDIRECT(CONCATENATE("'2018-06 (Д)'!P",TEXT(MATCH($C81,'2018-06 (Д)'!$C$2:$C$100,0)+1,0)))="Н/Д",INDIRECT(CONCATENATE("'2018-05 (Д)'!P",TEXT(MATCH($C81,'2018-05 (Д)'!$C$2:$C$100,0)+1,0)))="Н/Д",AND(INDIRECT(CONCATENATE("'2018-06 (Д)'!P",TEXT(MATCH($C81,'2018-06 (Д)'!$C$2:$C$100,0)+1,0)))="Н/Д",INDIRECT(CONCATENATE("'2018-05 (Д)'!P",TEXT(MATCH($C81,'2018-05 (Д)'!$C$2:$C$100,0)+1,0))))),"Н/Д",((INDIRECT(CONCATENATE("'2018-06 (Д)'!P",TEXT(MATCH($C81,'2018-06 (Д)'!$C$2:$C$100,0)+1,0)))-INDIRECT(CONCATENATE("'2018-05 (Д)'!P",TEXT(MATCH($C81,'2018-05 (Д)'!$C$2:$C$100,0)+1,0))))/INDIRECT(CONCATENATE("'2018-05 (Д)'!P",TEXT(MATCH($C81,'2018-05 (Д)'!$C$2:$C$100,0)+1,0))))*100)</f>
        <v>-54.08598318913652</v>
      </c>
      <c r="DZ81" s="9">
        <f ca="1">IF(OR(INDIRECT(CONCATENATE("'2018-07 (Д)'!P",TEXT(MATCH($C81,'2018-07 (Д)'!$C$2:$C$100,0)+1,0)))="Н/Д",INDIRECT(CONCATENATE("'2018-06 (Д)'!P",TEXT(MATCH($C81,'2018-06 (Д)'!$C$2:$C$100,0)+1,0)))="Н/Д",AND(INDIRECT(CONCATENATE("'2018-07 (Д)'!P",TEXT(MATCH($C81,'2018-07 (Д)'!$C$2:$C$100,0)+1,0)))="Н/Д",INDIRECT(CONCATENATE("'2018-06 (Д)'!P",TEXT(MATCH($C81,'2018-06 (Д)'!$C$2:$C$100,0)+1,0))))),"Н/Д",((INDIRECT(CONCATENATE("'2018-07 (Д)'!P",TEXT(MATCH($C81,'2018-07 (Д)'!$C$2:$C$100,0)+1,0)))-INDIRECT(CONCATENATE("'2018-06 (Д)'!P",TEXT(MATCH($C81,'2018-06 (Д)'!$C$2:$C$100,0)+1,0))))/INDIRECT(CONCATENATE("'2018-06 (Д)'!P",TEXT(MATCH($C81,'2018-06 (Д)'!$C$2:$C$100,0)+1,0))))*100)</f>
        <v>13.396337621279544</v>
      </c>
      <c r="EA81" s="9">
        <f ca="1">IF(OR(INDIRECT(CONCATENATE("'2018-08 (Д)'!P",TEXT(MATCH($C81,'2018-08 (Д)'!$C$2:$C$100,0)+1,0)))="Н/Д",INDIRECT(CONCATENATE("'2018-07 (Д)'!P",TEXT(MATCH($C81,'2018-07 (Д)'!$C$2:$C$100,0)+1,0)))="Н/Д",AND(INDIRECT(CONCATENATE("'2018-08 (Д)'!P",TEXT(MATCH($C81,'2018-08 (Д)'!$C$2:$C$100,0)+1,0)))="Н/Д",INDIRECT(CONCATENATE("'2018-07 (Д)'!P",TEXT(MATCH($C81,'2018-07 (Д)'!$C$2:$C$100,0)+1,0))))),"Н/Д",((INDIRECT(CONCATENATE("'2018-08 (Д)'!P",TEXT(MATCH($C81,'2018-08 (Д)'!$C$2:$C$100,0)+1,0)))-INDIRECT(CONCATENATE("'2018-07 (Д)'!P",TEXT(MATCH($C81,'2018-07 (Д)'!$C$2:$C$100,0)+1,0))))/INDIRECT(CONCATENATE("'2018-07 (Д)'!P",TEXT(MATCH($C81,'2018-07 (Д)'!$C$2:$C$100,0)+1,0))))*100)</f>
        <v>73.269401136937475</v>
      </c>
      <c r="EB81" s="9">
        <f ca="1">IF(OR(INDIRECT(CONCATENATE("'2018-09 (Д)'!P",TEXT(MATCH($C81,'2018-09 (Д)'!$C$2:$C$100,0)+1,0)))="Н/Д",INDIRECT(CONCATENATE("'2018-08 (Д)'!P",TEXT(MATCH($C81,'2018-08 (Д)'!$C$2:$C$100,0)+1,0)))="Н/Д",AND(INDIRECT(CONCATENATE("'2018-09 (Д)'!P",TEXT(MATCH($C81,'2018-09 (Д)'!$C$2:$C$100,0)+1,0)))="Н/Д",INDIRECT(CONCATENATE("'2018-08 (Д)'!P",TEXT(MATCH($C81,'2018-08 (Д)'!$C$2:$C$100,0)+1,0))))),"Н/Д",((INDIRECT(CONCATENATE("'2018-09 (Д)'!P",TEXT(MATCH($C81,'2018-09 (Д)'!$C$2:$C$100,0)+1,0)))-INDIRECT(CONCATENATE("'2018-08 (Д)'!P",TEXT(MATCH($C81,'2018-08 (Д)'!$C$2:$C$100,0)+1,0))))/INDIRECT(CONCATENATE("'2018-08 (Д)'!P",TEXT(MATCH($C81,'2018-08 (Д)'!$C$2:$C$100,0)+1,0))))*100)</f>
        <v>-45.344234745235582</v>
      </c>
      <c r="EC81" s="9">
        <f ca="1">IF(OR(INDIRECT(CONCATENATE("'2018-10 (Д)'!P",TEXT(MATCH($C81,'2018-10 (Д)'!$C$2:$C$100,0)+1,0)))="Н/Д",INDIRECT(CONCATENATE("'2018-09 (Д)'!P",TEXT(MATCH($C81,'2018-09 (Д)'!$C$2:$C$100,0)+1,0)))="Н/Д",AND(INDIRECT(CONCATENATE("'2018-10 (Д)'!P",TEXT(MATCH($C81,'2018-10 (Д)'!$C$2:$C$100,0)+1,0)))="Н/Д",INDIRECT(CONCATENATE("'2018-09 (Д)'!P",TEXT(MATCH($C81,'2018-09 (Д)'!$C$2:$C$100,0)+1,0))))),"Н/Д",((INDIRECT(CONCATENATE("'2018-10 (Д)'!P",TEXT(MATCH($C81,'2018-10 (Д)'!$C$2:$C$100,0)+1,0)))-INDIRECT(CONCATENATE("'2018-09 (Д)'!P",TEXT(MATCH($C81,'2018-09 (Д)'!$C$2:$C$100,0)+1,0))))/INDIRECT(CONCATENATE("'2018-09 (Д)'!P",TEXT(MATCH($C81,'2018-09 (Д)'!$C$2:$C$100,0)+1,0))))*100)</f>
        <v>-7.4446616040215119</v>
      </c>
      <c r="ED81" s="9">
        <f ca="1">IF(OR(INDIRECT(CONCATENATE("'2018-11 (Д)'!P",TEXT(MATCH($C81,'2018-11 (Д)'!$C$2:$C$100,0)+1,0)))="Н/Д",INDIRECT(CONCATENATE("'2018-10 (Д)'!P",TEXT(MATCH($C81,'2018-10 (Д)'!$C$2:$C$100,0)+1,0)))="Н/Д",AND(INDIRECT(CONCATENATE("'2018-11 (Д)'!P",TEXT(MATCH($C81,'2018-11 (Д)'!$C$2:$C$100,0)+1,0)))="Н/Д",INDIRECT(CONCATENATE("'2018-10 (Д)'!P",TEXT(MATCH($C81,'2018-10 (Д)'!$C$2:$C$100,0)+1,0))))),"Н/Д",((INDIRECT(CONCATENATE("'2018-11 (Д)'!P",TEXT(MATCH($C81,'2018-11 (Д)'!$C$2:$C$100,0)+1,0)))-INDIRECT(CONCATENATE("'2018-10 (Д)'!P",TEXT(MATCH($C81,'2018-10 (Д)'!$C$2:$C$100,0)+1,0))))/INDIRECT(CONCATENATE("'2018-10 (Д)'!P",TEXT(MATCH($C81,'2018-10 (Д)'!$C$2:$C$100,0)+1,0))))*100)</f>
        <v>116.65665706474688</v>
      </c>
      <c r="EE81" s="9">
        <f ca="1">IF(OR(INDIRECT(CONCATENATE("'2018-12 (Д)'!P",TEXT(MATCH($C81,'2018-12 (Д)'!$C$2:$C$100,0)+1,0)))="Н/Д",INDIRECT(CONCATENATE("'2018-11 (Д)'!P",TEXT(MATCH($C81,'2018-11 (Д)'!$C$2:$C$100,0)+1,0)))="Н/Д",AND(INDIRECT(CONCATENATE("'2018-12 (Д)'!P",TEXT(MATCH($C81,'2018-12 (Д)'!$C$2:$C$100,0)+1,0)))="Н/Д",INDIRECT(CONCATENATE("'2018-11 (Д)'!P",TEXT(MATCH($C81,'2018-11 (Д)'!$C$2:$C$100,0)+1,0))))),"Н/Д",((INDIRECT(CONCATENATE("'2018-12 (Д)'!P",TEXT(MATCH($C81,'2018-12 (Д)'!$C$2:$C$100,0)+1,0)))-INDIRECT(CONCATENATE("'2018-11 (Д)'!P",TEXT(MATCH($C81,'2018-11 (Д)'!$C$2:$C$100,0)+1,0))))/INDIRECT(CONCATENATE("'2018-11 (Д)'!P",TEXT(MATCH($C81,'2018-11 (Д)'!$C$2:$C$100,0)+1,0))))*100)</f>
        <v>-47.114162535943912</v>
      </c>
      <c r="EF81" s="9"/>
      <c r="EG81" s="9">
        <f ca="1">IF(OR(INDIRECT(CONCATENATE("'2018-03 (Д)'!Q",TEXT(MATCH($C81,'2018-03 (Д)'!$C$2:$C$100,0)+1,0)))="Н/Д",INDIRECT(CONCATENATE("'2018-02 (Д)'!Q",TEXT(MATCH($C81,'2018-02 (Д)'!$C$2:$C$100,0)+1,0)))="Н/Д",AND(INDIRECT(CONCATENATE("'2018-03 (Д)'!Q",TEXT(MATCH($C81,'2018-03 (Д)'!$C$2:$C$100,0)+1,0)))="Н/Д",INDIRECT(CONCATENATE("'2018-02 (Д)'!Q",TEXT(MATCH($C81,'2018-02 (Д)'!$C$2:$C$100,0)+1,0))))),"Н/Д",((INDIRECT(CONCATENATE("'2018-03 (Д)'!Q",TEXT(MATCH($C81,'2018-03 (Д)'!$C$2:$C$100,0)+1,0)))-INDIRECT(CONCATENATE("'2018-02 (Д)'!Q",TEXT(MATCH($C81,'2018-02 (Д)'!$C$2:$C$100,0)+1,0))))/INDIRECT(CONCATENATE("'2018-02 (Д)'!Q",TEXT(MATCH($C81,'2018-02 (Д)'!$C$2:$C$100,0)+1,0))))*100)</f>
        <v>1214.2656907417561</v>
      </c>
      <c r="EH81" s="9">
        <f ca="1">IF(OR(INDIRECT(CONCATENATE("'2018-04 (Д)'!Q",TEXT(MATCH($C81,'2018-04 (Д)'!$C$2:$C$100,0)+1,0)))="Н/Д",INDIRECT(CONCATENATE("'2018-03 (Д)'!Q",TEXT(MATCH($C81,'2018-03 (Д)'!$C$2:$C$100,0)+1,0)))="Н/Д",AND(INDIRECT(CONCATENATE("'2018-04 (Д)'!Q",TEXT(MATCH($C81,'2018-04 (Д)'!$C$2:$C$100,0)+1,0)))="Н/Д",INDIRECT(CONCATENATE("'2018-03 (Д)'!Q",TEXT(MATCH($C81,'2018-03 (Д)'!$C$2:$C$100,0)+1,0))))),"Н/Д",((INDIRECT(CONCATENATE("'2018-04 (Д)'!Q",TEXT(MATCH($C81,'2018-04 (Д)'!$C$2:$C$100,0)+1,0)))-INDIRECT(CONCATENATE("'2018-03 (Д)'!Q",TEXT(MATCH($C81,'2018-03 (Д)'!$C$2:$C$100,0)+1,0))))/INDIRECT(CONCATENATE("'2018-03 (Д)'!Q",TEXT(MATCH($C81,'2018-03 (Д)'!$C$2:$C$100,0)+1,0))))*100)</f>
        <v>-4.276087892477574</v>
      </c>
      <c r="EI81" s="9">
        <f ca="1">IF(OR(INDIRECT(CONCATENATE("'2018-05 (Д)'!Q",TEXT(MATCH($C81,'2018-05 (Д)'!$C$2:$C$100,0)+1,0)))="Н/Д",INDIRECT(CONCATENATE("'2018-04 (Д)'!Q",TEXT(MATCH($C81,'2018-04 (Д)'!$C$2:$C$100,0)+1,0)))="Н/Д",AND(INDIRECT(CONCATENATE("'2018-05 (Д)'!Q",TEXT(MATCH($C81,'2018-05 (Д)'!$C$2:$C$100,0)+1,0)))="Н/Д",INDIRECT(CONCATENATE("'2018-04 (Д)'!Q",TEXT(MATCH($C81,'2018-04 (Д)'!$C$2:$C$100,0)+1,0))))),"Н/Д",((INDIRECT(CONCATENATE("'2018-05 (Д)'!Q",TEXT(MATCH($C81,'2018-05 (Д)'!$C$2:$C$100,0)+1,0)))-INDIRECT(CONCATENATE("'2018-04 (Д)'!Q",TEXT(MATCH($C81,'2018-04 (Д)'!$C$2:$C$100,0)+1,0))))/INDIRECT(CONCATENATE("'2018-04 (Д)'!Q",TEXT(MATCH($C81,'2018-04 (Д)'!$C$2:$C$100,0)+1,0))))*100)</f>
        <v>-16.971051029008947</v>
      </c>
      <c r="EJ81" s="9">
        <f ca="1">IF(OR(INDIRECT(CONCATENATE("'2018-06 (Д)'!Q",TEXT(MATCH($C81,'2018-06 (Д)'!$C$2:$C$100,0)+1,0)))="Н/Д",INDIRECT(CONCATENATE("'2018-05 (Д)'!Q",TEXT(MATCH($C81,'2018-05 (Д)'!$C$2:$C$100,0)+1,0)))="Н/Д",AND(INDIRECT(CONCATENATE("'2018-06 (Д)'!Q",TEXT(MATCH($C81,'2018-06 (Д)'!$C$2:$C$100,0)+1,0)))="Н/Д",INDIRECT(CONCATENATE("'2018-05 (Д)'!Q",TEXT(MATCH($C81,'2018-05 (Д)'!$C$2:$C$100,0)+1,0))))),"Н/Д",((INDIRECT(CONCATENATE("'2018-06 (Д)'!Q",TEXT(MATCH($C81,'2018-06 (Д)'!$C$2:$C$100,0)+1,0)))-INDIRECT(CONCATENATE("'2018-05 (Д)'!Q",TEXT(MATCH($C81,'2018-05 (Д)'!$C$2:$C$100,0)+1,0))))/INDIRECT(CONCATENATE("'2018-05 (Д)'!Q",TEXT(MATCH($C81,'2018-05 (Д)'!$C$2:$C$100,0)+1,0))))*100)</f>
        <v>-68.46501398375635</v>
      </c>
      <c r="EK81" s="9">
        <f ca="1">IF(OR(INDIRECT(CONCATENATE("'2018-07 (Д)'!Q",TEXT(MATCH($C81,'2018-07 (Д)'!$C$2:$C$100,0)+1,0)))="Н/Д",INDIRECT(CONCATENATE("'2018-06 (Д)'!Q",TEXT(MATCH($C81,'2018-06 (Д)'!$C$2:$C$100,0)+1,0)))="Н/Д",AND(INDIRECT(CONCATENATE("'2018-07 (Д)'!Q",TEXT(MATCH($C81,'2018-07 (Д)'!$C$2:$C$100,0)+1,0)))="Н/Д",INDIRECT(CONCATENATE("'2018-06 (Д)'!Q",TEXT(MATCH($C81,'2018-06 (Д)'!$C$2:$C$100,0)+1,0))))),"Н/Д",((INDIRECT(CONCATENATE("'2018-07 (Д)'!Q",TEXT(MATCH($C81,'2018-07 (Д)'!$C$2:$C$100,0)+1,0)))-INDIRECT(CONCATENATE("'2018-06 (Д)'!Q",TEXT(MATCH($C81,'2018-06 (Д)'!$C$2:$C$100,0)+1,0))))/INDIRECT(CONCATENATE("'2018-06 (Д)'!Q",TEXT(MATCH($C81,'2018-06 (Д)'!$C$2:$C$100,0)+1,0))))*100)</f>
        <v>-71.40840671031512</v>
      </c>
      <c r="EL81" s="9">
        <f ca="1">IF(OR(INDIRECT(CONCATENATE("'2018-08 (Д)'!Q",TEXT(MATCH($C81,'2018-08 (Д)'!$C$2:$C$100,0)+1,0)))="Н/Д",INDIRECT(CONCATENATE("'2018-07 (Д)'!Q",TEXT(MATCH($C81,'2018-07 (Д)'!$C$2:$C$100,0)+1,0)))="Н/Д",AND(INDIRECT(CONCATENATE("'2018-08 (Д)'!Q",TEXT(MATCH($C81,'2018-08 (Д)'!$C$2:$C$100,0)+1,0)))="Н/Д",INDIRECT(CONCATENATE("'2018-07 (Д)'!Q",TEXT(MATCH($C81,'2018-07 (Д)'!$C$2:$C$100,0)+1,0))))),"Н/Д",((INDIRECT(CONCATENATE("'2018-08 (Д)'!Q",TEXT(MATCH($C81,'2018-08 (Д)'!$C$2:$C$100,0)+1,0)))-INDIRECT(CONCATENATE("'2018-07 (Д)'!Q",TEXT(MATCH($C81,'2018-07 (Д)'!$C$2:$C$100,0)+1,0))))/INDIRECT(CONCATENATE("'2018-07 (Д)'!Q",TEXT(MATCH($C81,'2018-07 (Д)'!$C$2:$C$100,0)+1,0))))*100)</f>
        <v>764.94260634357272</v>
      </c>
      <c r="EM81" s="9">
        <f ca="1">IF(OR(INDIRECT(CONCATENATE("'2018-09 (Д)'!Q",TEXT(MATCH($C81,'2018-09 (Д)'!$C$2:$C$100,0)+1,0)))="Н/Д",INDIRECT(CONCATENATE("'2018-08 (Д)'!Q",TEXT(MATCH($C81,'2018-08 (Д)'!$C$2:$C$100,0)+1,0)))="Н/Д",AND(INDIRECT(CONCATENATE("'2018-09 (Д)'!Q",TEXT(MATCH($C81,'2018-09 (Д)'!$C$2:$C$100,0)+1,0)))="Н/Д",INDIRECT(CONCATENATE("'2018-08 (Д)'!Q",TEXT(MATCH($C81,'2018-08 (Д)'!$C$2:$C$100,0)+1,0))))),"Н/Д",((INDIRECT(CONCATENATE("'2018-09 (Д)'!Q",TEXT(MATCH($C81,'2018-09 (Д)'!$C$2:$C$100,0)+1,0)))-INDIRECT(CONCATENATE("'2018-08 (Д)'!Q",TEXT(MATCH($C81,'2018-08 (Д)'!$C$2:$C$100,0)+1,0))))/INDIRECT(CONCATENATE("'2018-08 (Д)'!Q",TEXT(MATCH($C81,'2018-08 (Д)'!$C$2:$C$100,0)+1,0))))*100)</f>
        <v>-89.925559541660249</v>
      </c>
      <c r="EN81" s="9">
        <f ca="1">IF(OR(INDIRECT(CONCATENATE("'2018-10 (Д)'!Q",TEXT(MATCH($C81,'2018-10 (Д)'!$C$2:$C$100,0)+1,0)))="Н/Д",INDIRECT(CONCATENATE("'2018-09 (Д)'!Q",TEXT(MATCH($C81,'2018-09 (Д)'!$C$2:$C$100,0)+1,0)))="Н/Д",AND(INDIRECT(CONCATENATE("'2018-10 (Д)'!Q",TEXT(MATCH($C81,'2018-10 (Д)'!$C$2:$C$100,0)+1,0)))="Н/Д",INDIRECT(CONCATENATE("'2018-09 (Д)'!Q",TEXT(MATCH($C81,'2018-09 (Д)'!$C$2:$C$100,0)+1,0))))),"Н/Д",((INDIRECT(CONCATENATE("'2018-10 (Д)'!Q",TEXT(MATCH($C81,'2018-10 (Д)'!$C$2:$C$100,0)+1,0)))-INDIRECT(CONCATENATE("'2018-09 (Д)'!Q",TEXT(MATCH($C81,'2018-09 (Д)'!$C$2:$C$100,0)+1,0))))/INDIRECT(CONCATENATE("'2018-09 (Д)'!Q",TEXT(MATCH($C81,'2018-09 (Д)'!$C$2:$C$100,0)+1,0))))*100)</f>
        <v>375.66856571641131</v>
      </c>
      <c r="EO81" s="9">
        <f ca="1">IF(OR(INDIRECT(CONCATENATE("'2018-11 (Д)'!Q",TEXT(MATCH($C81,'2018-11 (Д)'!$C$2:$C$100,0)+1,0)))="Н/Д",INDIRECT(CONCATENATE("'2018-10 (Д)'!Q",TEXT(MATCH($C81,'2018-10 (Д)'!$C$2:$C$100,0)+1,0)))="Н/Д",AND(INDIRECT(CONCATENATE("'2018-11 (Д)'!Q",TEXT(MATCH($C81,'2018-11 (Д)'!$C$2:$C$100,0)+1,0)))="Н/Д",INDIRECT(CONCATENATE("'2018-10 (Д)'!Q",TEXT(MATCH($C81,'2018-10 (Д)'!$C$2:$C$100,0)+1,0))))),"Н/Д",((INDIRECT(CONCATENATE("'2018-11 (Д)'!Q",TEXT(MATCH($C81,'2018-11 (Д)'!$C$2:$C$100,0)+1,0)))-INDIRECT(CONCATENATE("'2018-10 (Д)'!Q",TEXT(MATCH($C81,'2018-10 (Д)'!$C$2:$C$100,0)+1,0))))/INDIRECT(CONCATENATE("'2018-10 (Д)'!Q",TEXT(MATCH($C81,'2018-10 (Д)'!$C$2:$C$100,0)+1,0))))*100)</f>
        <v>144.55366295245375</v>
      </c>
      <c r="EP81" s="9">
        <f ca="1">IF(OR(INDIRECT(CONCATENATE("'2018-12 (Д)'!Q",TEXT(MATCH($C81,'2018-12 (Д)'!$C$2:$C$100,0)+1,0)))="Н/Д",INDIRECT(CONCATENATE("'2018-11 (Д)'!Q",TEXT(MATCH($C81,'2018-11 (Д)'!$C$2:$C$100,0)+1,0)))="Н/Д",AND(INDIRECT(CONCATENATE("'2018-12 (Д)'!Q",TEXT(MATCH($C81,'2018-12 (Д)'!$C$2:$C$100,0)+1,0)))="Н/Д",INDIRECT(CONCATENATE("'2018-11 (Д)'!Q",TEXT(MATCH($C81,'2018-11 (Д)'!$C$2:$C$100,0)+1,0))))),"Н/Д",((INDIRECT(CONCATENATE("'2018-12 (Д)'!Q",TEXT(MATCH($C81,'2018-12 (Д)'!$C$2:$C$100,0)+1,0)))-INDIRECT(CONCATENATE("'2018-11 (Д)'!Q",TEXT(MATCH($C81,'2018-11 (Д)'!$C$2:$C$100,0)+1,0))))/INDIRECT(CONCATENATE("'2018-11 (Д)'!Q",TEXT(MATCH($C81,'2018-11 (Д)'!$C$2:$C$100,0)+1,0))))*100)</f>
        <v>-92.548153720952797</v>
      </c>
      <c r="EQ81" s="9"/>
      <c r="ER81" s="9">
        <f ca="1">IF(OR(INDIRECT(CONCATENATE("'2018-03 (Д)'!R",TEXT(MATCH($C81,'2018-03 (Д)'!$C$2:$C$100,0)+1,0)))="Н/Д",INDIRECT(CONCATENATE("'2018-02 (Д)'!R",TEXT(MATCH($C81,'2018-02 (Д)'!$C$2:$C$100,0)+1,0)))="Н/Д",AND(INDIRECT(CONCATENATE("'2018-03 (Д)'!R",TEXT(MATCH($C81,'2018-03 (Д)'!$C$2:$C$100,0)+1,0)))="Н/Д",INDIRECT(CONCATENATE("'2018-02 (Д)'!R",TEXT(MATCH($C81,'2018-02 (Д)'!$C$2:$C$100,0)+1,0))))),"Н/Д",((INDIRECT(CONCATENATE("'2018-03 (Д)'!R",TEXT(MATCH($C81,'2018-03 (Д)'!$C$2:$C$100,0)+1,0)))-INDIRECT(CONCATENATE("'2018-02 (Д)'!R",TEXT(MATCH($C81,'2018-02 (Д)'!$C$2:$C$100,0)+1,0))))/INDIRECT(CONCATENATE("'2018-02 (Д)'!R",TEXT(MATCH($C81,'2018-02 (Д)'!$C$2:$C$100,0)+1,0))))*100)</f>
        <v>-6.1575607690765688</v>
      </c>
      <c r="ES81" s="9">
        <f ca="1">IF(OR(INDIRECT(CONCATENATE("'2018-04 (Д)'!R",TEXT(MATCH($C81,'2018-04 (Д)'!$C$2:$C$100,0)+1,0)))="Н/Д",INDIRECT(CONCATENATE("'2018-03 (Д)'!R",TEXT(MATCH($C81,'2018-03 (Д)'!$C$2:$C$100,0)+1,0)))="Н/Д",AND(INDIRECT(CONCATENATE("'2018-04 (Д)'!R",TEXT(MATCH($C81,'2018-04 (Д)'!$C$2:$C$100,0)+1,0)))="Н/Д",INDIRECT(CONCATENATE("'2018-03 (Д)'!R",TEXT(MATCH($C81,'2018-03 (Д)'!$C$2:$C$100,0)+1,0))))),"Н/Д",((INDIRECT(CONCATENATE("'2018-04 (Д)'!R",TEXT(MATCH($C81,'2018-04 (Д)'!$C$2:$C$100,0)+1,0)))-INDIRECT(CONCATENATE("'2018-03 (Д)'!R",TEXT(MATCH($C81,'2018-03 (Д)'!$C$2:$C$100,0)+1,0))))/INDIRECT(CONCATENATE("'2018-03 (Д)'!R",TEXT(MATCH($C81,'2018-03 (Д)'!$C$2:$C$100,0)+1,0))))*100)</f>
        <v>1.0516042716058855</v>
      </c>
      <c r="ET81" s="9">
        <f ca="1">IF(OR(INDIRECT(CONCATENATE("'2018-05 (Д)'!R",TEXT(MATCH($C81,'2018-05 (Д)'!$C$2:$C$100,0)+1,0)))="Н/Д",INDIRECT(CONCATENATE("'2018-04 (Д)'!R",TEXT(MATCH($C81,'2018-04 (Д)'!$C$2:$C$100,0)+1,0)))="Н/Д",AND(INDIRECT(CONCATENATE("'2018-05 (Д)'!R",TEXT(MATCH($C81,'2018-05 (Д)'!$C$2:$C$100,0)+1,0)))="Н/Д",INDIRECT(CONCATENATE("'2018-04 (Д)'!R",TEXT(MATCH($C81,'2018-04 (Д)'!$C$2:$C$100,0)+1,0))))),"Н/Д",((INDIRECT(CONCATENATE("'2018-05 (Д)'!R",TEXT(MATCH($C81,'2018-05 (Д)'!$C$2:$C$100,0)+1,0)))-INDIRECT(CONCATENATE("'2018-04 (Д)'!R",TEXT(MATCH($C81,'2018-04 (Д)'!$C$2:$C$100,0)+1,0))))/INDIRECT(CONCATENATE("'2018-04 (Д)'!R",TEXT(MATCH($C81,'2018-04 (Д)'!$C$2:$C$100,0)+1,0))))*100)</f>
        <v>56.012140973402339</v>
      </c>
      <c r="EU81" s="9">
        <f ca="1">IF(OR(INDIRECT(CONCATENATE("'2018-06 (Д)'!R",TEXT(MATCH($C81,'2018-06 (Д)'!$C$2:$C$100,0)+1,0)))="Н/Д",INDIRECT(CONCATENATE("'2018-05 (Д)'!R",TEXT(MATCH($C81,'2018-05 (Д)'!$C$2:$C$100,0)+1,0)))="Н/Д",AND(INDIRECT(CONCATENATE("'2018-06 (Д)'!R",TEXT(MATCH($C81,'2018-06 (Д)'!$C$2:$C$100,0)+1,0)))="Н/Д",INDIRECT(CONCATENATE("'2018-05 (Д)'!R",TEXT(MATCH($C81,'2018-05 (Д)'!$C$2:$C$100,0)+1,0))))),"Н/Д",((INDIRECT(CONCATENATE("'2018-06 (Д)'!R",TEXT(MATCH($C81,'2018-06 (Д)'!$C$2:$C$100,0)+1,0)))-INDIRECT(CONCATENATE("'2018-05 (Д)'!R",TEXT(MATCH($C81,'2018-05 (Д)'!$C$2:$C$100,0)+1,0))))/INDIRECT(CONCATENATE("'2018-05 (Д)'!R",TEXT(MATCH($C81,'2018-05 (Д)'!$C$2:$C$100,0)+1,0))))*100)</f>
        <v>-32.743518567576793</v>
      </c>
      <c r="EV81" s="9">
        <f ca="1">IF(OR(INDIRECT(CONCATENATE("'2018-07 (Д)'!R",TEXT(MATCH($C81,'2018-07 (Д)'!$C$2:$C$100,0)+1,0)))="Н/Д",INDIRECT(CONCATENATE("'2018-06 (Д)'!R",TEXT(MATCH($C81,'2018-06 (Д)'!$C$2:$C$100,0)+1,0)))="Н/Д",AND(INDIRECT(CONCATENATE("'2018-07 (Д)'!R",TEXT(MATCH($C81,'2018-07 (Д)'!$C$2:$C$100,0)+1,0)))="Н/Д",INDIRECT(CONCATENATE("'2018-06 (Д)'!R",TEXT(MATCH($C81,'2018-06 (Д)'!$C$2:$C$100,0)+1,0))))),"Н/Д",((INDIRECT(CONCATENATE("'2018-07 (Д)'!R",TEXT(MATCH($C81,'2018-07 (Д)'!$C$2:$C$100,0)+1,0)))-INDIRECT(CONCATENATE("'2018-06 (Д)'!R",TEXT(MATCH($C81,'2018-06 (Д)'!$C$2:$C$100,0)+1,0))))/INDIRECT(CONCATENATE("'2018-06 (Д)'!R",TEXT(MATCH($C81,'2018-06 (Д)'!$C$2:$C$100,0)+1,0))))*100)</f>
        <v>-17.024502736295553</v>
      </c>
      <c r="EW81" s="9">
        <f ca="1">IF(OR(INDIRECT(CONCATENATE("'2018-08 (Д)'!R",TEXT(MATCH($C81,'2018-08 (Д)'!$C$2:$C$100,0)+1,0)))="Н/Д",INDIRECT(CONCATENATE("'2018-07 (Д)'!R",TEXT(MATCH($C81,'2018-07 (Д)'!$C$2:$C$100,0)+1,0)))="Н/Д",AND(INDIRECT(CONCATENATE("'2018-08 (Д)'!R",TEXT(MATCH($C81,'2018-08 (Д)'!$C$2:$C$100,0)+1,0)))="Н/Д",INDIRECT(CONCATENATE("'2018-07 (Д)'!R",TEXT(MATCH($C81,'2018-07 (Д)'!$C$2:$C$100,0)+1,0))))),"Н/Д",((INDIRECT(CONCATENATE("'2018-08 (Д)'!R",TEXT(MATCH($C81,'2018-08 (Д)'!$C$2:$C$100,0)+1,0)))-INDIRECT(CONCATENATE("'2018-07 (Д)'!R",TEXT(MATCH($C81,'2018-07 (Д)'!$C$2:$C$100,0)+1,0))))/INDIRECT(CONCATENATE("'2018-07 (Д)'!R",TEXT(MATCH($C81,'2018-07 (Д)'!$C$2:$C$100,0)+1,0))))*100)</f>
        <v>11.538134716081155</v>
      </c>
      <c r="EX81" s="9">
        <f ca="1">IF(OR(INDIRECT(CONCATENATE("'2018-09 (Д)'!R",TEXT(MATCH($C81,'2018-09 (Д)'!$C$2:$C$100,0)+1,0)))="Н/Д",INDIRECT(CONCATENATE("'2018-08 (Д)'!R",TEXT(MATCH($C81,'2018-08 (Д)'!$C$2:$C$100,0)+1,0)))="Н/Д",AND(INDIRECT(CONCATENATE("'2018-09 (Д)'!R",TEXT(MATCH($C81,'2018-09 (Д)'!$C$2:$C$100,0)+1,0)))="Н/Д",INDIRECT(CONCATENATE("'2018-08 (Д)'!R",TEXT(MATCH($C81,'2018-08 (Д)'!$C$2:$C$100,0)+1,0))))),"Н/Д",((INDIRECT(CONCATENATE("'2018-09 (Д)'!R",TEXT(MATCH($C81,'2018-09 (Д)'!$C$2:$C$100,0)+1,0)))-INDIRECT(CONCATENATE("'2018-08 (Д)'!R",TEXT(MATCH($C81,'2018-08 (Д)'!$C$2:$C$100,0)+1,0))))/INDIRECT(CONCATENATE("'2018-08 (Д)'!R",TEXT(MATCH($C81,'2018-08 (Д)'!$C$2:$C$100,0)+1,0))))*100)</f>
        <v>-17.111190335470027</v>
      </c>
      <c r="EY81" s="9">
        <f ca="1">IF(OR(INDIRECT(CONCATENATE("'2018-10 (Д)'!R",TEXT(MATCH($C81,'2018-10 (Д)'!$C$2:$C$100,0)+1,0)))="Н/Д",INDIRECT(CONCATENATE("'2018-09 (Д)'!R",TEXT(MATCH($C81,'2018-09 (Д)'!$C$2:$C$100,0)+1,0)))="Н/Д",AND(INDIRECT(CONCATENATE("'2018-10 (Д)'!R",TEXT(MATCH($C81,'2018-10 (Д)'!$C$2:$C$100,0)+1,0)))="Н/Д",INDIRECT(CONCATENATE("'2018-09 (Д)'!R",TEXT(MATCH($C81,'2018-09 (Д)'!$C$2:$C$100,0)+1,0))))),"Н/Д",((INDIRECT(CONCATENATE("'2018-10 (Д)'!R",TEXT(MATCH($C81,'2018-10 (Д)'!$C$2:$C$100,0)+1,0)))-INDIRECT(CONCATENATE("'2018-09 (Д)'!R",TEXT(MATCH($C81,'2018-09 (Д)'!$C$2:$C$100,0)+1,0))))/INDIRECT(CONCATENATE("'2018-09 (Д)'!R",TEXT(MATCH($C81,'2018-09 (Д)'!$C$2:$C$100,0)+1,0))))*100)</f>
        <v>4.9029598093735549</v>
      </c>
      <c r="EZ81" s="9">
        <f ca="1">IF(OR(INDIRECT(CONCATENATE("'2018-11 (Д)'!R",TEXT(MATCH($C81,'2018-11 (Д)'!$C$2:$C$100,0)+1,0)))="Н/Д",INDIRECT(CONCATENATE("'2018-10 (Д)'!R",TEXT(MATCH($C81,'2018-10 (Д)'!$C$2:$C$100,0)+1,0)))="Н/Д",AND(INDIRECT(CONCATENATE("'2018-11 (Д)'!R",TEXT(MATCH($C81,'2018-11 (Д)'!$C$2:$C$100,0)+1,0)))="Н/Д",INDIRECT(CONCATENATE("'2018-10 (Д)'!R",TEXT(MATCH($C81,'2018-10 (Д)'!$C$2:$C$100,0)+1,0))))),"Н/Д",((INDIRECT(CONCATENATE("'2018-11 (Д)'!R",TEXT(MATCH($C81,'2018-11 (Д)'!$C$2:$C$100,0)+1,0)))-INDIRECT(CONCATENATE("'2018-10 (Д)'!R",TEXT(MATCH($C81,'2018-10 (Д)'!$C$2:$C$100,0)+1,0))))/INDIRECT(CONCATENATE("'2018-10 (Д)'!R",TEXT(MATCH($C81,'2018-10 (Д)'!$C$2:$C$100,0)+1,0))))*100)</f>
        <v>69.848599401523927</v>
      </c>
      <c r="FA81" s="9">
        <f ca="1">IF(OR(INDIRECT(CONCATENATE("'2018-12 (Д)'!R",TEXT(MATCH($C81,'2018-12 (Д)'!$C$2:$C$100,0)+1,0)))="Н/Д",INDIRECT(CONCATENATE("'2018-11 (Д)'!R",TEXT(MATCH($C81,'2018-11 (Д)'!$C$2:$C$100,0)+1,0)))="Н/Д",AND(INDIRECT(CONCATENATE("'2018-12 (Д)'!R",TEXT(MATCH($C81,'2018-12 (Д)'!$C$2:$C$100,0)+1,0)))="Н/Д",INDIRECT(CONCATENATE("'2018-11 (Д)'!R",TEXT(MATCH($C81,'2018-11 (Д)'!$C$2:$C$100,0)+1,0))))),"Н/Д",((INDIRECT(CONCATENATE("'2018-12 (Д)'!R",TEXT(MATCH($C81,'2018-12 (Д)'!$C$2:$C$100,0)+1,0)))-INDIRECT(CONCATENATE("'2018-11 (Д)'!R",TEXT(MATCH($C81,'2018-11 (Д)'!$C$2:$C$100,0)+1,0))))/INDIRECT(CONCATENATE("'2018-11 (Д)'!R",TEXT(MATCH($C81,'2018-11 (Д)'!$C$2:$C$100,0)+1,0))))*100)</f>
        <v>-26.098751373372668</v>
      </c>
      <c r="FB81" s="9"/>
      <c r="FC81" s="9">
        <f ca="1">IF(OR(INDIRECT(CONCATENATE("'2018-03 (Д)'!S",TEXT(MATCH($C81,'2018-03 (Д)'!$C$2:$C$100,0)+1,0)))="Н/Д",INDIRECT(CONCATENATE("'2018-02 (Д)'!S",TEXT(MATCH($C81,'2018-02 (Д)'!$C$2:$C$100,0)+1,0)))="Н/Д",AND(INDIRECT(CONCATENATE("'2018-03 (Д)'!S",TEXT(MATCH($C81,'2018-03 (Д)'!$C$2:$C$100,0)+1,0)))="Н/Д",INDIRECT(CONCATENATE("'2018-02 (Д)'!S",TEXT(MATCH($C81,'2018-02 (Д)'!$C$2:$C$100,0)+1,0))))),"Н/Д",((INDIRECT(CONCATENATE("'2018-03 (Д)'!S",TEXT(MATCH($C81,'2018-03 (Д)'!$C$2:$C$100,0)+1,0)))-INDIRECT(CONCATENATE("'2018-02 (Д)'!S",TEXT(MATCH($C81,'2018-02 (Д)'!$C$2:$C$100,0)+1,0))))/INDIRECT(CONCATENATE("'2018-02 (Д)'!S",TEXT(MATCH($C81,'2018-02 (Д)'!$C$2:$C$100,0)+1,0))))*100)</f>
        <v>107.19623339998201</v>
      </c>
      <c r="FD81" s="9">
        <f ca="1">IF(OR(INDIRECT(CONCATENATE("'2018-04 (Д)'!S",TEXT(MATCH($C81,'2018-04 (Д)'!$C$2:$C$100,0)+1,0)))="Н/Д",INDIRECT(CONCATENATE("'2018-03 (Д)'!S",TEXT(MATCH($C81,'2018-03 (Д)'!$C$2:$C$100,0)+1,0)))="Н/Д",AND(INDIRECT(CONCATENATE("'2018-04 (Д)'!S",TEXT(MATCH($C81,'2018-04 (Д)'!$C$2:$C$100,0)+1,0)))="Н/Д",INDIRECT(CONCATENATE("'2018-03 (Д)'!S",TEXT(MATCH($C81,'2018-03 (Д)'!$C$2:$C$100,0)+1,0))))),"Н/Д",((INDIRECT(CONCATENATE("'2018-04 (Д)'!S",TEXT(MATCH($C81,'2018-04 (Д)'!$C$2:$C$100,0)+1,0)))-INDIRECT(CONCATENATE("'2018-03 (Д)'!S",TEXT(MATCH($C81,'2018-03 (Д)'!$C$2:$C$100,0)+1,0))))/INDIRECT(CONCATENATE("'2018-03 (Д)'!S",TEXT(MATCH($C81,'2018-03 (Д)'!$C$2:$C$100,0)+1,0))))*100)</f>
        <v>-19.710471944879725</v>
      </c>
      <c r="FE81" s="9">
        <f ca="1">IF(OR(INDIRECT(CONCATENATE("'2018-05 (Д)'!S",TEXT(MATCH($C81,'2018-05 (Д)'!$C$2:$C$100,0)+1,0)))="Н/Д",INDIRECT(CONCATENATE("'2018-04 (Д)'!S",TEXT(MATCH($C81,'2018-04 (Д)'!$C$2:$C$100,0)+1,0)))="Н/Д",AND(INDIRECT(CONCATENATE("'2018-05 (Д)'!S",TEXT(MATCH($C81,'2018-05 (Д)'!$C$2:$C$100,0)+1,0)))="Н/Д",INDIRECT(CONCATENATE("'2018-04 (Д)'!S",TEXT(MATCH($C81,'2018-04 (Д)'!$C$2:$C$100,0)+1,0))))),"Н/Д",((INDIRECT(CONCATENATE("'2018-05 (Д)'!S",TEXT(MATCH($C81,'2018-05 (Д)'!$C$2:$C$100,0)+1,0)))-INDIRECT(CONCATENATE("'2018-04 (Д)'!S",TEXT(MATCH($C81,'2018-04 (Д)'!$C$2:$C$100,0)+1,0))))/INDIRECT(CONCATENATE("'2018-04 (Д)'!S",TEXT(MATCH($C81,'2018-04 (Д)'!$C$2:$C$100,0)+1,0))))*100)</f>
        <v>35.74148452846331</v>
      </c>
      <c r="FF81" s="9">
        <f ca="1">IF(OR(INDIRECT(CONCATENATE("'2018-06 (Д)'!S",TEXT(MATCH($C81,'2018-06 (Д)'!$C$2:$C$100,0)+1,0)))="Н/Д",INDIRECT(CONCATENATE("'2018-05 (Д)'!S",TEXT(MATCH($C81,'2018-05 (Д)'!$C$2:$C$100,0)+1,0)))="Н/Д",AND(INDIRECT(CONCATENATE("'2018-06 (Д)'!S",TEXT(MATCH($C81,'2018-06 (Д)'!$C$2:$C$100,0)+1,0)))="Н/Д",INDIRECT(CONCATENATE("'2018-05 (Д)'!S",TEXT(MATCH($C81,'2018-05 (Д)'!$C$2:$C$100,0)+1,0))))),"Н/Д",((INDIRECT(CONCATENATE("'2018-06 (Д)'!S",TEXT(MATCH($C81,'2018-06 (Д)'!$C$2:$C$100,0)+1,0)))-INDIRECT(CONCATENATE("'2018-05 (Д)'!S",TEXT(MATCH($C81,'2018-05 (Д)'!$C$2:$C$100,0)+1,0))))/INDIRECT(CONCATENATE("'2018-05 (Д)'!S",TEXT(MATCH($C81,'2018-05 (Д)'!$C$2:$C$100,0)+1,0))))*100)</f>
        <v>-5.2938030463805541</v>
      </c>
      <c r="FG81" s="9">
        <f ca="1">IF(OR(INDIRECT(CONCATENATE("'2018-07 (Д)'!S",TEXT(MATCH($C81,'2018-07 (Д)'!$C$2:$C$100,0)+1,0)))="Н/Д",INDIRECT(CONCATENATE("'2018-06 (Д)'!S",TEXT(MATCH($C81,'2018-06 (Д)'!$C$2:$C$100,0)+1,0)))="Н/Д",AND(INDIRECT(CONCATENATE("'2018-07 (Д)'!S",TEXT(MATCH($C81,'2018-07 (Д)'!$C$2:$C$100,0)+1,0)))="Н/Д",INDIRECT(CONCATENATE("'2018-06 (Д)'!S",TEXT(MATCH($C81,'2018-06 (Д)'!$C$2:$C$100,0)+1,0))))),"Н/Д",((INDIRECT(CONCATENATE("'2018-07 (Д)'!S",TEXT(MATCH($C81,'2018-07 (Д)'!$C$2:$C$100,0)+1,0)))-INDIRECT(CONCATENATE("'2018-06 (Д)'!S",TEXT(MATCH($C81,'2018-06 (Д)'!$C$2:$C$100,0)+1,0))))/INDIRECT(CONCATENATE("'2018-06 (Д)'!S",TEXT(MATCH($C81,'2018-06 (Д)'!$C$2:$C$100,0)+1,0))))*100)</f>
        <v>-8.662176755604488</v>
      </c>
      <c r="FH81" s="9">
        <f ca="1">IF(OR(INDIRECT(CONCATENATE("'2018-08 (Д)'!S",TEXT(MATCH($C81,'2018-08 (Д)'!$C$2:$C$100,0)+1,0)))="Н/Д",INDIRECT(CONCATENATE("'2018-07 (Д)'!S",TEXT(MATCH($C81,'2018-07 (Д)'!$C$2:$C$100,0)+1,0)))="Н/Д",AND(INDIRECT(CONCATENATE("'2018-08 (Д)'!S",TEXT(MATCH($C81,'2018-08 (Д)'!$C$2:$C$100,0)+1,0)))="Н/Д",INDIRECT(CONCATENATE("'2018-07 (Д)'!S",TEXT(MATCH($C81,'2018-07 (Д)'!$C$2:$C$100,0)+1,0))))),"Н/Д",((INDIRECT(CONCATENATE("'2018-08 (Д)'!S",TEXT(MATCH($C81,'2018-08 (Д)'!$C$2:$C$100,0)+1,0)))-INDIRECT(CONCATENATE("'2018-07 (Д)'!S",TEXT(MATCH($C81,'2018-07 (Д)'!$C$2:$C$100,0)+1,0))))/INDIRECT(CONCATENATE("'2018-07 (Д)'!S",TEXT(MATCH($C81,'2018-07 (Д)'!$C$2:$C$100,0)+1,0))))*100)</f>
        <v>-4.709917397029459</v>
      </c>
      <c r="FI81" s="9">
        <f ca="1">IF(OR(INDIRECT(CONCATENATE("'2018-09 (Д)'!S",TEXT(MATCH($C81,'2018-09 (Д)'!$C$2:$C$100,0)+1,0)))="Н/Д",INDIRECT(CONCATENATE("'2018-08 (Д)'!S",TEXT(MATCH($C81,'2018-08 (Д)'!$C$2:$C$100,0)+1,0)))="Н/Д",AND(INDIRECT(CONCATENATE("'2018-09 (Д)'!S",TEXT(MATCH($C81,'2018-09 (Д)'!$C$2:$C$100,0)+1,0)))="Н/Д",INDIRECT(CONCATENATE("'2018-08 (Д)'!S",TEXT(MATCH($C81,'2018-08 (Д)'!$C$2:$C$100,0)+1,0))))),"Н/Д",((INDIRECT(CONCATENATE("'2018-09 (Д)'!S",TEXT(MATCH($C81,'2018-09 (Д)'!$C$2:$C$100,0)+1,0)))-INDIRECT(CONCATENATE("'2018-08 (Д)'!S",TEXT(MATCH($C81,'2018-08 (Д)'!$C$2:$C$100,0)+1,0))))/INDIRECT(CONCATENATE("'2018-08 (Д)'!S",TEXT(MATCH($C81,'2018-08 (Д)'!$C$2:$C$100,0)+1,0))))*100)</f>
        <v>-10.825331044972817</v>
      </c>
      <c r="FJ81" s="9">
        <f ca="1">IF(OR(INDIRECT(CONCATENATE("'2018-10 (Д)'!S",TEXT(MATCH($C81,'2018-10 (Д)'!$C$2:$C$100,0)+1,0)))="Н/Д",INDIRECT(CONCATENATE("'2018-09 (Д)'!S",TEXT(MATCH($C81,'2018-09 (Д)'!$C$2:$C$100,0)+1,0)))="Н/Д",AND(INDIRECT(CONCATENATE("'2018-10 (Д)'!S",TEXT(MATCH($C81,'2018-10 (Д)'!$C$2:$C$100,0)+1,0)))="Н/Д",INDIRECT(CONCATENATE("'2018-09 (Д)'!S",TEXT(MATCH($C81,'2018-09 (Д)'!$C$2:$C$100,0)+1,0))))),"Н/Д",((INDIRECT(CONCATENATE("'2018-10 (Д)'!S",TEXT(MATCH($C81,'2018-10 (Д)'!$C$2:$C$100,0)+1,0)))-INDIRECT(CONCATENATE("'2018-09 (Д)'!S",TEXT(MATCH($C81,'2018-09 (Д)'!$C$2:$C$100,0)+1,0))))/INDIRECT(CONCATENATE("'2018-09 (Д)'!S",TEXT(MATCH($C81,'2018-09 (Д)'!$C$2:$C$100,0)+1,0))))*100)</f>
        <v>-9.7453083133281968</v>
      </c>
      <c r="FK81" s="9">
        <f ca="1">IF(OR(INDIRECT(CONCATENATE("'2018-11 (Д)'!S",TEXT(MATCH($C81,'2018-11 (Д)'!$C$2:$C$100,0)+1,0)))="Н/Д",INDIRECT(CONCATENATE("'2018-10 (Д)'!S",TEXT(MATCH($C81,'2018-10 (Д)'!$C$2:$C$100,0)+1,0)))="Н/Д",AND(INDIRECT(CONCATENATE("'2018-11 (Д)'!S",TEXT(MATCH($C81,'2018-11 (Д)'!$C$2:$C$100,0)+1,0)))="Н/Д",INDIRECT(CONCATENATE("'2018-10 (Д)'!S",TEXT(MATCH($C81,'2018-10 (Д)'!$C$2:$C$100,0)+1,0))))),"Н/Д",((INDIRECT(CONCATENATE("'2018-11 (Д)'!S",TEXT(MATCH($C81,'2018-11 (Д)'!$C$2:$C$100,0)+1,0)))-INDIRECT(CONCATENATE("'2018-10 (Д)'!S",TEXT(MATCH($C81,'2018-10 (Д)'!$C$2:$C$100,0)+1,0))))/INDIRECT(CONCATENATE("'2018-10 (Д)'!S",TEXT(MATCH($C81,'2018-10 (Д)'!$C$2:$C$100,0)+1,0))))*100)</f>
        <v>72.287014107865843</v>
      </c>
      <c r="FL81" s="9">
        <f ca="1">IF(OR(INDIRECT(CONCATENATE("'2018-12 (Д)'!S",TEXT(MATCH($C81,'2018-12 (Д)'!$C$2:$C$100,0)+1,0)))="Н/Д",INDIRECT(CONCATENATE("'2018-11 (Д)'!S",TEXT(MATCH($C81,'2018-11 (Д)'!$C$2:$C$100,0)+1,0)))="Н/Д",AND(INDIRECT(CONCATENATE("'2018-12 (Д)'!S",TEXT(MATCH($C81,'2018-12 (Д)'!$C$2:$C$100,0)+1,0)))="Н/Д",INDIRECT(CONCATENATE("'2018-11 (Д)'!S",TEXT(MATCH($C81,'2018-11 (Д)'!$C$2:$C$100,0)+1,0))))),"Н/Д",((INDIRECT(CONCATENATE("'2018-12 (Д)'!S",TEXT(MATCH($C81,'2018-12 (Д)'!$C$2:$C$100,0)+1,0)))-INDIRECT(CONCATENATE("'2018-11 (Д)'!S",TEXT(MATCH($C81,'2018-11 (Д)'!$C$2:$C$100,0)+1,0))))/INDIRECT(CONCATENATE("'2018-11 (Д)'!S",TEXT(MATCH($C81,'2018-11 (Д)'!$C$2:$C$100,0)+1,0))))*100)</f>
        <v>-43.515594659261566</v>
      </c>
      <c r="FM81" s="9"/>
      <c r="FN81" s="9">
        <f ca="1">IF(OR(INDIRECT(CONCATENATE("'2018-03 (Д)'!T",TEXT(MATCH($C81,'2018-03 (Д)'!$C$2:$C$100,0)+1,0)))="Н/Д",INDIRECT(CONCATENATE("'2018-02 (Д)'!T",TEXT(MATCH($C81,'2018-02 (Д)'!$C$2:$C$100,0)+1,0)))="Н/Д",AND(INDIRECT(CONCATENATE("'2018-03 (Д)'!T",TEXT(MATCH($C81,'2018-03 (Д)'!$C$2:$C$100,0)+1,0)))="Н/Д",INDIRECT(CONCATENATE("'2018-02 (Д)'!T",TEXT(MATCH($C81,'2018-02 (Д)'!$C$2:$C$100,0)+1,0))))),"Н/Д",((INDIRECT(CONCATENATE("'2018-03 (Д)'!T",TEXT(MATCH($C81,'2018-03 (Д)'!$C$2:$C$100,0)+1,0)))-INDIRECT(CONCATENATE("'2018-02 (Д)'!T",TEXT(MATCH($C81,'2018-02 (Д)'!$C$2:$C$100,0)+1,0))))/INDIRECT(CONCATENATE("'2018-02 (Д)'!T",TEXT(MATCH($C81,'2018-02 (Д)'!$C$2:$C$100,0)+1,0))))*100)</f>
        <v>6.7223480562772622</v>
      </c>
      <c r="FO81" s="9">
        <f ca="1">IF(OR(INDIRECT(CONCATENATE("'2018-04 (Д)'!T",TEXT(MATCH($C81,'2018-04 (Д)'!$C$2:$C$100,0)+1,0)))="Н/Д",INDIRECT(CONCATENATE("'2018-03 (Д)'!T",TEXT(MATCH($C81,'2018-03 (Д)'!$C$2:$C$100,0)+1,0)))="Н/Д",AND(INDIRECT(CONCATENATE("'2018-04 (Д)'!T",TEXT(MATCH($C81,'2018-04 (Д)'!$C$2:$C$100,0)+1,0)))="Н/Д",INDIRECT(CONCATENATE("'2018-03 (Д)'!T",TEXT(MATCH($C81,'2018-03 (Д)'!$C$2:$C$100,0)+1,0))))),"Н/Д",((INDIRECT(CONCATENATE("'2018-04 (Д)'!T",TEXT(MATCH($C81,'2018-04 (Д)'!$C$2:$C$100,0)+1,0)))-INDIRECT(CONCATENATE("'2018-03 (Д)'!T",TEXT(MATCH($C81,'2018-03 (Д)'!$C$2:$C$100,0)+1,0))))/INDIRECT(CONCATENATE("'2018-03 (Д)'!T",TEXT(MATCH($C81,'2018-03 (Д)'!$C$2:$C$100,0)+1,0))))*100)</f>
        <v>22.134304764615631</v>
      </c>
      <c r="FP81" s="9">
        <f ca="1">IF(OR(INDIRECT(CONCATENATE("'2018-05 (Д)'!T",TEXT(MATCH($C81,'2018-05 (Д)'!$C$2:$C$100,0)+1,0)))="Н/Д",INDIRECT(CONCATENATE("'2018-04 (Д)'!T",TEXT(MATCH($C81,'2018-04 (Д)'!$C$2:$C$100,0)+1,0)))="Н/Д",AND(INDIRECT(CONCATENATE("'2018-05 (Д)'!T",TEXT(MATCH($C81,'2018-05 (Д)'!$C$2:$C$100,0)+1,0)))="Н/Д",INDIRECT(CONCATENATE("'2018-04 (Д)'!T",TEXT(MATCH($C81,'2018-04 (Д)'!$C$2:$C$100,0)+1,0))))),"Н/Д",((INDIRECT(CONCATENATE("'2018-05 (Д)'!T",TEXT(MATCH($C81,'2018-05 (Д)'!$C$2:$C$100,0)+1,0)))-INDIRECT(CONCATENATE("'2018-04 (Д)'!T",TEXT(MATCH($C81,'2018-04 (Д)'!$C$2:$C$100,0)+1,0))))/INDIRECT(CONCATENATE("'2018-04 (Д)'!T",TEXT(MATCH($C81,'2018-04 (Д)'!$C$2:$C$100,0)+1,0))))*100)</f>
        <v>13.223640829660081</v>
      </c>
      <c r="FQ81" s="9">
        <f ca="1">IF(OR(INDIRECT(CONCATENATE("'2018-06 (Д)'!T",TEXT(MATCH($C81,'2018-06 (Д)'!$C$2:$C$100,0)+1,0)))="Н/Д",INDIRECT(CONCATENATE("'2018-05 (Д)'!T",TEXT(MATCH($C81,'2018-05 (Д)'!$C$2:$C$100,0)+1,0)))="Н/Д",AND(INDIRECT(CONCATENATE("'2018-06 (Д)'!T",TEXT(MATCH($C81,'2018-06 (Д)'!$C$2:$C$100,0)+1,0)))="Н/Д",INDIRECT(CONCATENATE("'2018-05 (Д)'!T",TEXT(MATCH($C81,'2018-05 (Д)'!$C$2:$C$100,0)+1,0))))),"Н/Д",((INDIRECT(CONCATENATE("'2018-06 (Д)'!T",TEXT(MATCH($C81,'2018-06 (Д)'!$C$2:$C$100,0)+1,0)))-INDIRECT(CONCATENATE("'2018-05 (Д)'!T",TEXT(MATCH($C81,'2018-05 (Д)'!$C$2:$C$100,0)+1,0))))/INDIRECT(CONCATENATE("'2018-05 (Д)'!T",TEXT(MATCH($C81,'2018-05 (Д)'!$C$2:$C$100,0)+1,0))))*100)</f>
        <v>19.48491776458588</v>
      </c>
      <c r="FR81" s="9">
        <f ca="1">IF(OR(INDIRECT(CONCATENATE("'2018-07 (Д)'!T",TEXT(MATCH($C81,'2018-07 (Д)'!$C$2:$C$100,0)+1,0)))="Н/Д",INDIRECT(CONCATENATE("'2018-06 (Д)'!T",TEXT(MATCH($C81,'2018-06 (Д)'!$C$2:$C$100,0)+1,0)))="Н/Д",AND(INDIRECT(CONCATENATE("'2018-07 (Д)'!T",TEXT(MATCH($C81,'2018-07 (Д)'!$C$2:$C$100,0)+1,0)))="Н/Д",INDIRECT(CONCATENATE("'2018-06 (Д)'!T",TEXT(MATCH($C81,'2018-06 (Д)'!$C$2:$C$100,0)+1,0))))),"Н/Д",((INDIRECT(CONCATENATE("'2018-07 (Д)'!T",TEXT(MATCH($C81,'2018-07 (Д)'!$C$2:$C$100,0)+1,0)))-INDIRECT(CONCATENATE("'2018-06 (Д)'!T",TEXT(MATCH($C81,'2018-06 (Д)'!$C$2:$C$100,0)+1,0))))/INDIRECT(CONCATENATE("'2018-06 (Д)'!T",TEXT(MATCH($C81,'2018-06 (Д)'!$C$2:$C$100,0)+1,0))))*100)</f>
        <v>2.8480610075275301</v>
      </c>
      <c r="FS81" s="9">
        <f ca="1">IF(OR(INDIRECT(CONCATENATE("'2018-08 (Д)'!T",TEXT(MATCH($C81,'2018-08 (Д)'!$C$2:$C$100,0)+1,0)))="Н/Д",INDIRECT(CONCATENATE("'2018-07 (Д)'!T",TEXT(MATCH($C81,'2018-07 (Д)'!$C$2:$C$100,0)+1,0)))="Н/Д",AND(INDIRECT(CONCATENATE("'2018-08 (Д)'!T",TEXT(MATCH($C81,'2018-08 (Д)'!$C$2:$C$100,0)+1,0)))="Н/Д",INDIRECT(CONCATENATE("'2018-07 (Д)'!T",TEXT(MATCH($C81,'2018-07 (Д)'!$C$2:$C$100,0)+1,0))))),"Н/Д",((INDIRECT(CONCATENATE("'2018-08 (Д)'!T",TEXT(MATCH($C81,'2018-08 (Д)'!$C$2:$C$100,0)+1,0)))-INDIRECT(CONCATENATE("'2018-07 (Д)'!T",TEXT(MATCH($C81,'2018-07 (Д)'!$C$2:$C$100,0)+1,0))))/INDIRECT(CONCATENATE("'2018-07 (Д)'!T",TEXT(MATCH($C81,'2018-07 (Д)'!$C$2:$C$100,0)+1,0))))*100)</f>
        <v>6.5580877820817536</v>
      </c>
      <c r="FT81" s="9">
        <f ca="1">IF(OR(INDIRECT(CONCATENATE("'2018-09 (Д)'!T",TEXT(MATCH($C81,'2018-09 (Д)'!$C$2:$C$100,0)+1,0)))="Н/Д",INDIRECT(CONCATENATE("'2018-08 (Д)'!T",TEXT(MATCH($C81,'2018-08 (Д)'!$C$2:$C$100,0)+1,0)))="Н/Д",AND(INDIRECT(CONCATENATE("'2018-09 (Д)'!T",TEXT(MATCH($C81,'2018-09 (Д)'!$C$2:$C$100,0)+1,0)))="Н/Д",INDIRECT(CONCATENATE("'2018-08 (Д)'!T",TEXT(MATCH($C81,'2018-08 (Д)'!$C$2:$C$100,0)+1,0))))),"Н/Д",((INDIRECT(CONCATENATE("'2018-09 (Д)'!T",TEXT(MATCH($C81,'2018-09 (Д)'!$C$2:$C$100,0)+1,0)))-INDIRECT(CONCATENATE("'2018-08 (Д)'!T",TEXT(MATCH($C81,'2018-08 (Д)'!$C$2:$C$100,0)+1,0))))/INDIRECT(CONCATENATE("'2018-08 (Д)'!T",TEXT(MATCH($C81,'2018-08 (Д)'!$C$2:$C$100,0)+1,0))))*100)</f>
        <v>7.6126468358876584</v>
      </c>
      <c r="FU81" s="9">
        <f ca="1">IF(OR(INDIRECT(CONCATENATE("'2018-10 (Д)'!T",TEXT(MATCH($C81,'2018-10 (Д)'!$C$2:$C$100,0)+1,0)))="Н/Д",INDIRECT(CONCATENATE("'2018-09 (Д)'!T",TEXT(MATCH($C81,'2018-09 (Д)'!$C$2:$C$100,0)+1,0)))="Н/Д",AND(INDIRECT(CONCATENATE("'2018-10 (Д)'!T",TEXT(MATCH($C81,'2018-10 (Д)'!$C$2:$C$100,0)+1,0)))="Н/Д",INDIRECT(CONCATENATE("'2018-09 (Д)'!T",TEXT(MATCH($C81,'2018-09 (Д)'!$C$2:$C$100,0)+1,0))))),"Н/Д",((INDIRECT(CONCATENATE("'2018-10 (Д)'!T",TEXT(MATCH($C81,'2018-10 (Д)'!$C$2:$C$100,0)+1,0)))-INDIRECT(CONCATENATE("'2018-09 (Д)'!T",TEXT(MATCH($C81,'2018-09 (Д)'!$C$2:$C$100,0)+1,0))))/INDIRECT(CONCATENATE("'2018-09 (Д)'!T",TEXT(MATCH($C81,'2018-09 (Д)'!$C$2:$C$100,0)+1,0))))*100)</f>
        <v>2.7771789328624412</v>
      </c>
      <c r="FV81" s="9">
        <f ca="1">IF(OR(INDIRECT(CONCATENATE("'2018-11 (Д)'!T",TEXT(MATCH($C81,'2018-11 (Д)'!$C$2:$C$100,0)+1,0)))="Н/Д",INDIRECT(CONCATENATE("'2018-10 (Д)'!T",TEXT(MATCH($C81,'2018-10 (Д)'!$C$2:$C$100,0)+1,0)))="Н/Д",AND(INDIRECT(CONCATENATE("'2018-11 (Д)'!T",TEXT(MATCH($C81,'2018-11 (Д)'!$C$2:$C$100,0)+1,0)))="Н/Д",INDIRECT(CONCATENATE("'2018-10 (Д)'!T",TEXT(MATCH($C81,'2018-10 (Д)'!$C$2:$C$100,0)+1,0))))),"Н/Д",((INDIRECT(CONCATENATE("'2018-11 (Д)'!T",TEXT(MATCH($C81,'2018-11 (Д)'!$C$2:$C$100,0)+1,0)))-INDIRECT(CONCATENATE("'2018-10 (Д)'!T",TEXT(MATCH($C81,'2018-10 (Д)'!$C$2:$C$100,0)+1,0))))/INDIRECT(CONCATENATE("'2018-10 (Д)'!T",TEXT(MATCH($C81,'2018-10 (Д)'!$C$2:$C$100,0)+1,0))))*100)</f>
        <v>-16.864742943296427</v>
      </c>
      <c r="FW81" s="9">
        <f ca="1">IF(OR(INDIRECT(CONCATENATE("'2018-12 (Д)'!T",TEXT(MATCH($C81,'2018-12 (Д)'!$C$2:$C$100,0)+1,0)))="Н/Д",INDIRECT(CONCATENATE("'2018-11 (Д)'!T",TEXT(MATCH($C81,'2018-11 (Д)'!$C$2:$C$100,0)+1,0)))="Н/Д",AND(INDIRECT(CONCATENATE("'2018-12 (Д)'!T",TEXT(MATCH($C81,'2018-12 (Д)'!$C$2:$C$100,0)+1,0)))="Н/Д",INDIRECT(CONCATENATE("'2018-11 (Д)'!T",TEXT(MATCH($C81,'2018-11 (Д)'!$C$2:$C$100,0)+1,0))))),"Н/Д",((INDIRECT(CONCATENATE("'2018-12 (Д)'!T",TEXT(MATCH($C81,'2018-12 (Д)'!$C$2:$C$100,0)+1,0)))-INDIRECT(CONCATENATE("'2018-11 (Д)'!T",TEXT(MATCH($C81,'2018-11 (Д)'!$C$2:$C$100,0)+1,0))))/INDIRECT(CONCATENATE("'2018-11 (Д)'!T",TEXT(MATCH($C81,'2018-11 (Д)'!$C$2:$C$100,0)+1,0))))*100)</f>
        <v>1.4921684734293066</v>
      </c>
      <c r="FX81" s="9"/>
      <c r="FY81" s="9">
        <f ca="1">IF(OR(INDIRECT(CONCATENATE("'2018-03 (Д)'!U",TEXT(MATCH($C81,'2018-03 (Д)'!$C$2:$C$100,0)+1,0)))="Н/Д",INDIRECT(CONCATENATE("'2018-02 (Д)'!U",TEXT(MATCH($C81,'2018-02 (Д)'!$C$2:$C$100,0)+1,0)))="Н/Д",AND(INDIRECT(CONCATENATE("'2018-03 (Д)'!U",TEXT(MATCH($C81,'2018-03 (Д)'!$C$2:$C$100,0)+1,0)))="Н/Д",INDIRECT(CONCATENATE("'2018-02 (Д)'!U",TEXT(MATCH($C81,'2018-02 (Д)'!$C$2:$C$100,0)+1,0))))),"Н/Д",((INDIRECT(CONCATENATE("'2018-03 (Д)'!U",TEXT(MATCH($C81,'2018-03 (Д)'!$C$2:$C$100,0)+1,0)))-INDIRECT(CONCATENATE("'2018-02 (Д)'!U",TEXT(MATCH($C81,'2018-02 (Д)'!$C$2:$C$100,0)+1,0))))/INDIRECT(CONCATENATE("'2018-02 (Д)'!U",TEXT(MATCH($C81,'2018-02 (Д)'!$C$2:$C$100,0)+1,0))))*100)</f>
        <v>60.138697477813587</v>
      </c>
      <c r="FZ81" s="9">
        <f ca="1">IF(OR(INDIRECT(CONCATENATE("'2018-04 (Д)'!U",TEXT(MATCH($C81,'2018-04 (Д)'!$C$2:$C$100,0)+1,0)))="Н/Д",INDIRECT(CONCATENATE("'2018-03 (Д)'!U",TEXT(MATCH($C81,'2018-03 (Д)'!$C$2:$C$100,0)+1,0)))="Н/Д",AND(INDIRECT(CONCATENATE("'2018-04 (Д)'!U",TEXT(MATCH($C81,'2018-04 (Д)'!$C$2:$C$100,0)+1,0)))="Н/Д",INDIRECT(CONCATENATE("'2018-03 (Д)'!U",TEXT(MATCH($C81,'2018-03 (Д)'!$C$2:$C$100,0)+1,0))))),"Н/Д",((INDIRECT(CONCATENATE("'2018-04 (Д)'!U",TEXT(MATCH($C81,'2018-04 (Д)'!$C$2:$C$100,0)+1,0)))-INDIRECT(CONCATENATE("'2018-03 (Д)'!U",TEXT(MATCH($C81,'2018-03 (Д)'!$C$2:$C$100,0)+1,0))))/INDIRECT(CONCATENATE("'2018-03 (Д)'!U",TEXT(MATCH($C81,'2018-03 (Д)'!$C$2:$C$100,0)+1,0))))*100)</f>
        <v>-17.22941181283872</v>
      </c>
      <c r="GA81" s="9">
        <f ca="1">IF(OR(INDIRECT(CONCATENATE("'2018-05 (Д)'!U",TEXT(MATCH($C81,'2018-05 (Д)'!$C$2:$C$100,0)+1,0)))="Н/Д",INDIRECT(CONCATENATE("'2018-04 (Д)'!U",TEXT(MATCH($C81,'2018-04 (Д)'!$C$2:$C$100,0)+1,0)))="Н/Д",AND(INDIRECT(CONCATENATE("'2018-05 (Д)'!U",TEXT(MATCH($C81,'2018-05 (Д)'!$C$2:$C$100,0)+1,0)))="Н/Д",INDIRECT(CONCATENATE("'2018-04 (Д)'!U",TEXT(MATCH($C81,'2018-04 (Д)'!$C$2:$C$100,0)+1,0))))),"Н/Д",((INDIRECT(CONCATENATE("'2018-05 (Д)'!U",TEXT(MATCH($C81,'2018-05 (Д)'!$C$2:$C$100,0)+1,0)))-INDIRECT(CONCATENATE("'2018-04 (Д)'!U",TEXT(MATCH($C81,'2018-04 (Д)'!$C$2:$C$100,0)+1,0))))/INDIRECT(CONCATENATE("'2018-04 (Д)'!U",TEXT(MATCH($C81,'2018-04 (Д)'!$C$2:$C$100,0)+1,0))))*100)</f>
        <v>56.544343356028392</v>
      </c>
      <c r="GB81" s="9">
        <f ca="1">IF(OR(INDIRECT(CONCATENATE("'2018-06 (Д)'!U",TEXT(MATCH($C81,'2018-06 (Д)'!$C$2:$C$100,0)+1,0)))="Н/Д",INDIRECT(CONCATENATE("'2018-05 (Д)'!U",TEXT(MATCH($C81,'2018-05 (Д)'!$C$2:$C$100,0)+1,0)))="Н/Д",AND(INDIRECT(CONCATENATE("'2018-06 (Д)'!U",TEXT(MATCH($C81,'2018-06 (Д)'!$C$2:$C$100,0)+1,0)))="Н/Д",INDIRECT(CONCATENATE("'2018-05 (Д)'!U",TEXT(MATCH($C81,'2018-05 (Д)'!$C$2:$C$100,0)+1,0))))),"Н/Д",((INDIRECT(CONCATENATE("'2018-06 (Д)'!U",TEXT(MATCH($C81,'2018-06 (Д)'!$C$2:$C$100,0)+1,0)))-INDIRECT(CONCATENATE("'2018-05 (Д)'!U",TEXT(MATCH($C81,'2018-05 (Д)'!$C$2:$C$100,0)+1,0))))/INDIRECT(CONCATENATE("'2018-05 (Д)'!U",TEXT(MATCH($C81,'2018-05 (Д)'!$C$2:$C$100,0)+1,0))))*100)</f>
        <v>-81.659506294986429</v>
      </c>
      <c r="GC81" s="9">
        <f ca="1">IF(OR(INDIRECT(CONCATENATE("'2018-07 (Д)'!U",TEXT(MATCH($C81,'2018-07 (Д)'!$C$2:$C$100,0)+1,0)))="Н/Д",INDIRECT(CONCATENATE("'2018-06 (Д)'!U",TEXT(MATCH($C81,'2018-06 (Д)'!$C$2:$C$100,0)+1,0)))="Н/Д",AND(INDIRECT(CONCATENATE("'2018-07 (Д)'!U",TEXT(MATCH($C81,'2018-07 (Д)'!$C$2:$C$100,0)+1,0)))="Н/Д",INDIRECT(CONCATENATE("'2018-06 (Д)'!U",TEXT(MATCH($C81,'2018-06 (Д)'!$C$2:$C$100,0)+1,0))))),"Н/Д",((INDIRECT(CONCATENATE("'2018-07 (Д)'!U",TEXT(MATCH($C81,'2018-07 (Д)'!$C$2:$C$100,0)+1,0)))-INDIRECT(CONCATENATE("'2018-06 (Д)'!U",TEXT(MATCH($C81,'2018-06 (Д)'!$C$2:$C$100,0)+1,0))))/INDIRECT(CONCATENATE("'2018-06 (Д)'!U",TEXT(MATCH($C81,'2018-06 (Д)'!$C$2:$C$100,0)+1,0))))*100)</f>
        <v>212.33189958787878</v>
      </c>
      <c r="GD81" s="9">
        <f ca="1">IF(OR(INDIRECT(CONCATENATE("'2018-08 (Д)'!U",TEXT(MATCH($C81,'2018-08 (Д)'!$C$2:$C$100,0)+1,0)))="Н/Д",INDIRECT(CONCATENATE("'2018-07 (Д)'!U",TEXT(MATCH($C81,'2018-07 (Д)'!$C$2:$C$100,0)+1,0)))="Н/Д",AND(INDIRECT(CONCATENATE("'2018-08 (Д)'!U",TEXT(MATCH($C81,'2018-08 (Д)'!$C$2:$C$100,0)+1,0)))="Н/Д",INDIRECT(CONCATENATE("'2018-07 (Д)'!U",TEXT(MATCH($C81,'2018-07 (Д)'!$C$2:$C$100,0)+1,0))))),"Н/Д",((INDIRECT(CONCATENATE("'2018-08 (Д)'!U",TEXT(MATCH($C81,'2018-08 (Д)'!$C$2:$C$100,0)+1,0)))-INDIRECT(CONCATENATE("'2018-07 (Д)'!U",TEXT(MATCH($C81,'2018-07 (Д)'!$C$2:$C$100,0)+1,0))))/INDIRECT(CONCATENATE("'2018-07 (Д)'!U",TEXT(MATCH($C81,'2018-07 (Д)'!$C$2:$C$100,0)+1,0))))*100)</f>
        <v>167.23138741806162</v>
      </c>
      <c r="GE81" s="9">
        <f ca="1">IF(OR(INDIRECT(CONCATENATE("'2018-09 (Д)'!U",TEXT(MATCH($C81,'2018-09 (Д)'!$C$2:$C$100,0)+1,0)))="Н/Д",INDIRECT(CONCATENATE("'2018-08 (Д)'!U",TEXT(MATCH($C81,'2018-08 (Д)'!$C$2:$C$100,0)+1,0)))="Н/Д",AND(INDIRECT(CONCATENATE("'2018-09 (Д)'!U",TEXT(MATCH($C81,'2018-09 (Д)'!$C$2:$C$100,0)+1,0)))="Н/Д",INDIRECT(CONCATENATE("'2018-08 (Д)'!U",TEXT(MATCH($C81,'2018-08 (Д)'!$C$2:$C$100,0)+1,0))))),"Н/Д",((INDIRECT(CONCATENATE("'2018-09 (Д)'!U",TEXT(MATCH($C81,'2018-09 (Д)'!$C$2:$C$100,0)+1,0)))-INDIRECT(CONCATENATE("'2018-08 (Д)'!U",TEXT(MATCH($C81,'2018-08 (Д)'!$C$2:$C$100,0)+1,0))))/INDIRECT(CONCATENATE("'2018-08 (Д)'!U",TEXT(MATCH($C81,'2018-08 (Д)'!$C$2:$C$100,0)+1,0))))*100)</f>
        <v>-84.6332028297129</v>
      </c>
      <c r="GF81" s="9">
        <f ca="1">IF(OR(INDIRECT(CONCATENATE("'2018-10 (Д)'!U",TEXT(MATCH($C81,'2018-10 (Д)'!$C$2:$C$100,0)+1,0)))="Н/Д",INDIRECT(CONCATENATE("'2018-09 (Д)'!U",TEXT(MATCH($C81,'2018-09 (Д)'!$C$2:$C$100,0)+1,0)))="Н/Д",AND(INDIRECT(CONCATENATE("'2018-10 (Д)'!U",TEXT(MATCH($C81,'2018-10 (Д)'!$C$2:$C$100,0)+1,0)))="Н/Д",INDIRECT(CONCATENATE("'2018-09 (Д)'!U",TEXT(MATCH($C81,'2018-09 (Д)'!$C$2:$C$100,0)+1,0))))),"Н/Д",((INDIRECT(CONCATENATE("'2018-10 (Д)'!U",TEXT(MATCH($C81,'2018-10 (Д)'!$C$2:$C$100,0)+1,0)))-INDIRECT(CONCATENATE("'2018-09 (Д)'!U",TEXT(MATCH($C81,'2018-09 (Д)'!$C$2:$C$100,0)+1,0))))/INDIRECT(CONCATENATE("'2018-09 (Д)'!U",TEXT(MATCH($C81,'2018-09 (Д)'!$C$2:$C$100,0)+1,0))))*100)</f>
        <v>205.27331032086539</v>
      </c>
      <c r="GG81" s="9">
        <f ca="1">IF(OR(INDIRECT(CONCATENATE("'2018-11 (Д)'!U",TEXT(MATCH($C81,'2018-11 (Д)'!$C$2:$C$100,0)+1,0)))="Н/Д",INDIRECT(CONCATENATE("'2018-10 (Д)'!U",TEXT(MATCH($C81,'2018-10 (Д)'!$C$2:$C$100,0)+1,0)))="Н/Д",AND(INDIRECT(CONCATENATE("'2018-11 (Д)'!U",TEXT(MATCH($C81,'2018-11 (Д)'!$C$2:$C$100,0)+1,0)))="Н/Д",INDIRECT(CONCATENATE("'2018-10 (Д)'!U",TEXT(MATCH($C81,'2018-10 (Д)'!$C$2:$C$100,0)+1,0))))),"Н/Д",((INDIRECT(CONCATENATE("'2018-11 (Д)'!U",TEXT(MATCH($C81,'2018-11 (Д)'!$C$2:$C$100,0)+1,0)))-INDIRECT(CONCATENATE("'2018-10 (Д)'!U",TEXT(MATCH($C81,'2018-10 (Д)'!$C$2:$C$100,0)+1,0))))/INDIRECT(CONCATENATE("'2018-10 (Д)'!U",TEXT(MATCH($C81,'2018-10 (Д)'!$C$2:$C$100,0)+1,0))))*100)</f>
        <v>54.415851994234451</v>
      </c>
      <c r="GH81" s="9">
        <f ca="1">IF(OR(INDIRECT(CONCATENATE("'2018-12 (Д)'!U",TEXT(MATCH($C81,'2018-12 (Д)'!$C$2:$C$100,0)+1,0)))="Н/Д",INDIRECT(CONCATENATE("'2018-11 (Д)'!U",TEXT(MATCH($C81,'2018-11 (Д)'!$C$2:$C$100,0)+1,0)))="Н/Д",AND(INDIRECT(CONCATENATE("'2018-12 (Д)'!U",TEXT(MATCH($C81,'2018-12 (Д)'!$C$2:$C$100,0)+1,0)))="Н/Д",INDIRECT(CONCATENATE("'2018-11 (Д)'!U",TEXT(MATCH($C81,'2018-11 (Д)'!$C$2:$C$100,0)+1,0))))),"Н/Д",((INDIRECT(CONCATENATE("'2018-12 (Д)'!U",TEXT(MATCH($C81,'2018-12 (Д)'!$C$2:$C$100,0)+1,0)))-INDIRECT(CONCATENATE("'2018-11 (Д)'!U",TEXT(MATCH($C81,'2018-11 (Д)'!$C$2:$C$100,0)+1,0))))/INDIRECT(CONCATENATE("'2018-11 (Д)'!U",TEXT(MATCH($C81,'2018-11 (Д)'!$C$2:$C$100,0)+1,0))))*100)</f>
        <v>-29.295397837290409</v>
      </c>
      <c r="GI81" s="9"/>
      <c r="GJ81" s="9">
        <f ca="1">IF(OR(INDIRECT(CONCATENATE("'2018-03 (Д)'!V",TEXT(MATCH($C81,'2018-03 (Д)'!$C$2:$C$100,0)+1,0)))="Н/Д",INDIRECT(CONCATENATE("'2018-02 (Д)'!V",TEXT(MATCH($C81,'2018-02 (Д)'!$C$2:$C$100,0)+1,0)))="Н/Д",AND(INDIRECT(CONCATENATE("'2018-03 (Д)'!V",TEXT(MATCH($C81,'2018-03 (Д)'!$C$2:$C$100,0)+1,0)))="Н/Д",INDIRECT(CONCATENATE("'2018-02 (Д)'!V",TEXT(MATCH($C81,'2018-02 (Д)'!$C$2:$C$100,0)+1,0))))),"Н/Д",((INDIRECT(CONCATENATE("'2018-03 (Д)'!V",TEXT(MATCH($C81,'2018-03 (Д)'!$C$2:$C$100,0)+1,0)))-INDIRECT(CONCATENATE("'2018-02 (Д)'!V",TEXT(MATCH($C81,'2018-02 (Д)'!$C$2:$C$100,0)+1,0))))/INDIRECT(CONCATENATE("'2018-02 (Д)'!V",TEXT(MATCH($C81,'2018-02 (Д)'!$C$2:$C$100,0)+1,0))))*100)</f>
        <v>-93.448915578662408</v>
      </c>
      <c r="GK81" s="9">
        <f ca="1">IF(OR(INDIRECT(CONCATENATE("'2018-04 (Д)'!V",TEXT(MATCH($C81,'2018-04 (Д)'!$C$2:$C$100,0)+1,0)))="Н/Д",INDIRECT(CONCATENATE("'2018-03 (Д)'!V",TEXT(MATCH($C81,'2018-03 (Д)'!$C$2:$C$100,0)+1,0)))="Н/Д",AND(INDIRECT(CONCATENATE("'2018-04 (Д)'!V",TEXT(MATCH($C81,'2018-04 (Д)'!$C$2:$C$100,0)+1,0)))="Н/Д",INDIRECT(CONCATENATE("'2018-03 (Д)'!V",TEXT(MATCH($C81,'2018-03 (Д)'!$C$2:$C$100,0)+1,0))))),"Н/Д",((INDIRECT(CONCATENATE("'2018-04 (Д)'!V",TEXT(MATCH($C81,'2018-04 (Д)'!$C$2:$C$100,0)+1,0)))-INDIRECT(CONCATENATE("'2018-03 (Д)'!V",TEXT(MATCH($C81,'2018-03 (Д)'!$C$2:$C$100,0)+1,0))))/INDIRECT(CONCATENATE("'2018-03 (Д)'!V",TEXT(MATCH($C81,'2018-03 (Д)'!$C$2:$C$100,0)+1,0))))*100)</f>
        <v>1759.5333004176211</v>
      </c>
      <c r="GL81" s="9">
        <f ca="1">IF(OR(INDIRECT(CONCATENATE("'2018-05 (Д)'!V",TEXT(MATCH($C81,'2018-05 (Д)'!$C$2:$C$100,0)+1,0)))="Н/Д",INDIRECT(CONCATENATE("'2018-04 (Д)'!V",TEXT(MATCH($C81,'2018-04 (Д)'!$C$2:$C$100,0)+1,0)))="Н/Д",AND(INDIRECT(CONCATENATE("'2018-05 (Д)'!V",TEXT(MATCH($C81,'2018-05 (Д)'!$C$2:$C$100,0)+1,0)))="Н/Д",INDIRECT(CONCATENATE("'2018-04 (Д)'!V",TEXT(MATCH($C81,'2018-04 (Д)'!$C$2:$C$100,0)+1,0))))),"Н/Д",((INDIRECT(CONCATENATE("'2018-05 (Д)'!V",TEXT(MATCH($C81,'2018-05 (Д)'!$C$2:$C$100,0)+1,0)))-INDIRECT(CONCATENATE("'2018-04 (Д)'!V",TEXT(MATCH($C81,'2018-04 (Д)'!$C$2:$C$100,0)+1,0))))/INDIRECT(CONCATENATE("'2018-04 (Д)'!V",TEXT(MATCH($C81,'2018-04 (Д)'!$C$2:$C$100,0)+1,0))))*100)</f>
        <v>-41.929418086797206</v>
      </c>
      <c r="GM81" s="9">
        <f ca="1">IF(OR(INDIRECT(CONCATENATE("'2018-06 (Д)'!V",TEXT(MATCH($C81,'2018-06 (Д)'!$C$2:$C$100,0)+1,0)))="Н/Д",INDIRECT(CONCATENATE("'2018-05 (Д)'!V",TEXT(MATCH($C81,'2018-05 (Д)'!$C$2:$C$100,0)+1,0)))="Н/Д",AND(INDIRECT(CONCATENATE("'2018-06 (Д)'!V",TEXT(MATCH($C81,'2018-06 (Д)'!$C$2:$C$100,0)+1,0)))="Н/Д",INDIRECT(CONCATENATE("'2018-05 (Д)'!V",TEXT(MATCH($C81,'2018-05 (Д)'!$C$2:$C$100,0)+1,0))))),"Н/Д",((INDIRECT(CONCATENATE("'2018-06 (Д)'!V",TEXT(MATCH($C81,'2018-06 (Д)'!$C$2:$C$100,0)+1,0)))-INDIRECT(CONCATENATE("'2018-05 (Д)'!V",TEXT(MATCH($C81,'2018-05 (Д)'!$C$2:$C$100,0)+1,0))))/INDIRECT(CONCATENATE("'2018-05 (Д)'!V",TEXT(MATCH($C81,'2018-05 (Д)'!$C$2:$C$100,0)+1,0))))*100)</f>
        <v>-12.598833270356163</v>
      </c>
      <c r="GN81" s="9">
        <f ca="1">IF(OR(INDIRECT(CONCATENATE("'2018-07 (Д)'!V",TEXT(MATCH($C81,'2018-07 (Д)'!$C$2:$C$100,0)+1,0)))="Н/Д",INDIRECT(CONCATENATE("'2018-06 (Д)'!V",TEXT(MATCH($C81,'2018-06 (Д)'!$C$2:$C$100,0)+1,0)))="Н/Д",AND(INDIRECT(CONCATENATE("'2018-07 (Д)'!V",TEXT(MATCH($C81,'2018-07 (Д)'!$C$2:$C$100,0)+1,0)))="Н/Д",INDIRECT(CONCATENATE("'2018-06 (Д)'!V",TEXT(MATCH($C81,'2018-06 (Д)'!$C$2:$C$100,0)+1,0))))),"Н/Д",((INDIRECT(CONCATENATE("'2018-07 (Д)'!V",TEXT(MATCH($C81,'2018-07 (Д)'!$C$2:$C$100,0)+1,0)))-INDIRECT(CONCATENATE("'2018-06 (Д)'!V",TEXT(MATCH($C81,'2018-06 (Д)'!$C$2:$C$100,0)+1,0))))/INDIRECT(CONCATENATE("'2018-06 (Д)'!V",TEXT(MATCH($C81,'2018-06 (Д)'!$C$2:$C$100,0)+1,0))))*100)</f>
        <v>39.712640484842403</v>
      </c>
      <c r="GO81" s="9">
        <f ca="1">IF(OR(INDIRECT(CONCATENATE("'2018-08 (Д)'!V",TEXT(MATCH($C81,'2018-08 (Д)'!$C$2:$C$100,0)+1,0)))="Н/Д",INDIRECT(CONCATENATE("'2018-07 (Д)'!V",TEXT(MATCH($C81,'2018-07 (Д)'!$C$2:$C$100,0)+1,0)))="Н/Д",AND(INDIRECT(CONCATENATE("'2018-08 (Д)'!V",TEXT(MATCH($C81,'2018-08 (Д)'!$C$2:$C$100,0)+1,0)))="Н/Д",INDIRECT(CONCATENATE("'2018-07 (Д)'!V",TEXT(MATCH($C81,'2018-07 (Д)'!$C$2:$C$100,0)+1,0))))),"Н/Д",((INDIRECT(CONCATENATE("'2018-08 (Д)'!V",TEXT(MATCH($C81,'2018-08 (Д)'!$C$2:$C$100,0)+1,0)))-INDIRECT(CONCATENATE("'2018-07 (Д)'!V",TEXT(MATCH($C81,'2018-07 (Д)'!$C$2:$C$100,0)+1,0))))/INDIRECT(CONCATENATE("'2018-07 (Д)'!V",TEXT(MATCH($C81,'2018-07 (Д)'!$C$2:$C$100,0)+1,0))))*100)</f>
        <v>-1.5599316362202822</v>
      </c>
      <c r="GP81" s="9">
        <f ca="1">IF(OR(INDIRECT(CONCATENATE("'2018-09 (Д)'!V",TEXT(MATCH($C81,'2018-09 (Д)'!$C$2:$C$100,0)+1,0)))="Н/Д",INDIRECT(CONCATENATE("'2018-08 (Д)'!V",TEXT(MATCH($C81,'2018-08 (Д)'!$C$2:$C$100,0)+1,0)))="Н/Д",AND(INDIRECT(CONCATENATE("'2018-09 (Д)'!V",TEXT(MATCH($C81,'2018-09 (Д)'!$C$2:$C$100,0)+1,0)))="Н/Д",INDIRECT(CONCATENATE("'2018-08 (Д)'!V",TEXT(MATCH($C81,'2018-08 (Д)'!$C$2:$C$100,0)+1,0))))),"Н/Д",((INDIRECT(CONCATENATE("'2018-09 (Д)'!V",TEXT(MATCH($C81,'2018-09 (Д)'!$C$2:$C$100,0)+1,0)))-INDIRECT(CONCATENATE("'2018-08 (Д)'!V",TEXT(MATCH($C81,'2018-08 (Д)'!$C$2:$C$100,0)+1,0))))/INDIRECT(CONCATENATE("'2018-08 (Д)'!V",TEXT(MATCH($C81,'2018-08 (Д)'!$C$2:$C$100,0)+1,0))))*100)</f>
        <v>-55.795634509160067</v>
      </c>
      <c r="GQ81" s="9">
        <f ca="1">IF(OR(INDIRECT(CONCATENATE("'2018-10 (Д)'!V",TEXT(MATCH($C81,'2018-10 (Д)'!$C$2:$C$100,0)+1,0)))="Н/Д",INDIRECT(CONCATENATE("'2018-09 (Д)'!V",TEXT(MATCH($C81,'2018-09 (Д)'!$C$2:$C$100,0)+1,0)))="Н/Д",AND(INDIRECT(CONCATENATE("'2018-10 (Д)'!V",TEXT(MATCH($C81,'2018-10 (Д)'!$C$2:$C$100,0)+1,0)))="Н/Д",INDIRECT(CONCATENATE("'2018-09 (Д)'!V",TEXT(MATCH($C81,'2018-09 (Д)'!$C$2:$C$100,0)+1,0))))),"Н/Д",((INDIRECT(CONCATENATE("'2018-10 (Д)'!V",TEXT(MATCH($C81,'2018-10 (Д)'!$C$2:$C$100,0)+1,0)))-INDIRECT(CONCATENATE("'2018-09 (Д)'!V",TEXT(MATCH($C81,'2018-09 (Д)'!$C$2:$C$100,0)+1,0))))/INDIRECT(CONCATENATE("'2018-09 (Д)'!V",TEXT(MATCH($C81,'2018-09 (Д)'!$C$2:$C$100,0)+1,0))))*100)</f>
        <v>239.70083846382312</v>
      </c>
      <c r="GR81" s="9">
        <f ca="1">IF(OR(INDIRECT(CONCATENATE("'2018-11 (Д)'!V",TEXT(MATCH($C81,'2018-11 (Д)'!$C$2:$C$100,0)+1,0)))="Н/Д",INDIRECT(CONCATENATE("'2018-10 (Д)'!V",TEXT(MATCH($C81,'2018-10 (Д)'!$C$2:$C$100,0)+1,0)))="Н/Д",AND(INDIRECT(CONCATENATE("'2018-11 (Д)'!V",TEXT(MATCH($C81,'2018-11 (Д)'!$C$2:$C$100,0)+1,0)))="Н/Д",INDIRECT(CONCATENATE("'2018-10 (Д)'!V",TEXT(MATCH($C81,'2018-10 (Д)'!$C$2:$C$100,0)+1,0))))),"Н/Д",((INDIRECT(CONCATENATE("'2018-11 (Д)'!V",TEXT(MATCH($C81,'2018-11 (Д)'!$C$2:$C$100,0)+1,0)))-INDIRECT(CONCATENATE("'2018-10 (Д)'!V",TEXT(MATCH($C81,'2018-10 (Д)'!$C$2:$C$100,0)+1,0))))/INDIRECT(CONCATENATE("'2018-10 (Д)'!V",TEXT(MATCH($C81,'2018-10 (Д)'!$C$2:$C$100,0)+1,0))))*100)</f>
        <v>-8.7470672658052955</v>
      </c>
      <c r="GS81" s="9">
        <f ca="1">IF(OR(INDIRECT(CONCATENATE("'2018-12 (Д)'!V",TEXT(MATCH($C81,'2018-12 (Д)'!$C$2:$C$100,0)+1,0)))="Н/Д",INDIRECT(CONCATENATE("'2018-11 (Д)'!V",TEXT(MATCH($C81,'2018-11 (Д)'!$C$2:$C$100,0)+1,0)))="Н/Д",AND(INDIRECT(CONCATENATE("'2018-12 (Д)'!V",TEXT(MATCH($C81,'2018-12 (Д)'!$C$2:$C$100,0)+1,0)))="Н/Д",INDIRECT(CONCATENATE("'2018-11 (Д)'!V",TEXT(MATCH($C81,'2018-11 (Д)'!$C$2:$C$100,0)+1,0))))),"Н/Д",((INDIRECT(CONCATENATE("'2018-12 (Д)'!V",TEXT(MATCH($C81,'2018-12 (Д)'!$C$2:$C$100,0)+1,0)))-INDIRECT(CONCATENATE("'2018-11 (Д)'!V",TEXT(MATCH($C81,'2018-11 (Д)'!$C$2:$C$100,0)+1,0))))/INDIRECT(CONCATENATE("'2018-11 (Д)'!V",TEXT(MATCH($C81,'2018-11 (Д)'!$C$2:$C$100,0)+1,0))))*100)</f>
        <v>-41.661939454195725</v>
      </c>
      <c r="GT81" s="9"/>
      <c r="GU81" s="9">
        <f ca="1">IF(OR(INDIRECT(CONCATENATE("'2018-03 (Д)'!W",TEXT(MATCH($C81,'2018-03 (Д)'!$C$2:$C$100,0)+1,0)))="Н/Д",INDIRECT(CONCATENATE("'2018-02 (Д)'!W",TEXT(MATCH($C81,'2018-02 (Д)'!$C$2:$C$100,0)+1,0)))="Н/Д",AND(INDIRECT(CONCATENATE("'2018-03 (Д)'!W",TEXT(MATCH($C81,'2018-03 (Д)'!$C$2:$C$100,0)+1,0)))="Н/Д",INDIRECT(CONCATENATE("'2018-02 (Д)'!W",TEXT(MATCH($C81,'2018-02 (Д)'!$C$2:$C$100,0)+1,0))))),"Н/Д",((INDIRECT(CONCATENATE("'2018-03 (Д)'!W",TEXT(MATCH($C81,'2018-03 (Д)'!$C$2:$C$100,0)+1,0)))-INDIRECT(CONCATENATE("'2018-02 (Д)'!W",TEXT(MATCH($C81,'2018-02 (Д)'!$C$2:$C$100,0)+1,0))))/INDIRECT(CONCATENATE("'2018-02 (Д)'!W",TEXT(MATCH($C81,'2018-02 (Д)'!$C$2:$C$100,0)+1,0))))*100)</f>
        <v>9.3705495090805275</v>
      </c>
      <c r="GV81" s="9">
        <f ca="1">IF(OR(INDIRECT(CONCATENATE("'2018-04 (Д)'!W",TEXT(MATCH($C81,'2018-04 (Д)'!$C$2:$C$100,0)+1,0)))="Н/Д",INDIRECT(CONCATENATE("'2018-03 (Д)'!W",TEXT(MATCH($C81,'2018-03 (Д)'!$C$2:$C$100,0)+1,0)))="Н/Д",AND(INDIRECT(CONCATENATE("'2018-04 (Д)'!W",TEXT(MATCH($C81,'2018-04 (Д)'!$C$2:$C$100,0)+1,0)))="Н/Д",INDIRECT(CONCATENATE("'2018-03 (Д)'!W",TEXT(MATCH($C81,'2018-03 (Д)'!$C$2:$C$100,0)+1,0))))),"Н/Д",((INDIRECT(CONCATENATE("'2018-04 (Д)'!W",TEXT(MATCH($C81,'2018-04 (Д)'!$C$2:$C$100,0)+1,0)))-INDIRECT(CONCATENATE("'2018-03 (Д)'!W",TEXT(MATCH($C81,'2018-03 (Д)'!$C$2:$C$100,0)+1,0))))/INDIRECT(CONCATENATE("'2018-03 (Д)'!W",TEXT(MATCH($C81,'2018-03 (Д)'!$C$2:$C$100,0)+1,0))))*100)</f>
        <v>139.89312521006602</v>
      </c>
      <c r="GW81" s="9">
        <f ca="1">IF(OR(INDIRECT(CONCATENATE("'2018-05 (Д)'!W",TEXT(MATCH($C81,'2018-05 (Д)'!$C$2:$C$100,0)+1,0)))="Н/Д",INDIRECT(CONCATENATE("'2018-04 (Д)'!W",TEXT(MATCH($C81,'2018-04 (Д)'!$C$2:$C$100,0)+1,0)))="Н/Д",AND(INDIRECT(CONCATENATE("'2018-05 (Д)'!W",TEXT(MATCH($C81,'2018-05 (Д)'!$C$2:$C$100,0)+1,0)))="Н/Д",INDIRECT(CONCATENATE("'2018-04 (Д)'!W",TEXT(MATCH($C81,'2018-04 (Д)'!$C$2:$C$100,0)+1,0))))),"Н/Д",((INDIRECT(CONCATENATE("'2018-05 (Д)'!W",TEXT(MATCH($C81,'2018-05 (Д)'!$C$2:$C$100,0)+1,0)))-INDIRECT(CONCATENATE("'2018-04 (Д)'!W",TEXT(MATCH($C81,'2018-04 (Д)'!$C$2:$C$100,0)+1,0))))/INDIRECT(CONCATENATE("'2018-04 (Д)'!W",TEXT(MATCH($C81,'2018-04 (Д)'!$C$2:$C$100,0)+1,0))))*100)</f>
        <v>-20.604548811495878</v>
      </c>
      <c r="GX81" s="9">
        <f ca="1">IF(OR(INDIRECT(CONCATENATE("'2018-06 (Д)'!W",TEXT(MATCH($C81,'2018-06 (Д)'!$C$2:$C$100,0)+1,0)))="Н/Д",INDIRECT(CONCATENATE("'2018-05 (Д)'!W",TEXT(MATCH($C81,'2018-05 (Д)'!$C$2:$C$100,0)+1,0)))="Н/Д",AND(INDIRECT(CONCATENATE("'2018-06 (Д)'!W",TEXT(MATCH($C81,'2018-06 (Д)'!$C$2:$C$100,0)+1,0)))="Н/Д",INDIRECT(CONCATENATE("'2018-05 (Д)'!W",TEXT(MATCH($C81,'2018-05 (Д)'!$C$2:$C$100,0)+1,0))))),"Н/Д",((INDIRECT(CONCATENATE("'2018-06 (Д)'!W",TEXT(MATCH($C81,'2018-06 (Д)'!$C$2:$C$100,0)+1,0)))-INDIRECT(CONCATENATE("'2018-05 (Д)'!W",TEXT(MATCH($C81,'2018-05 (Д)'!$C$2:$C$100,0)+1,0))))/INDIRECT(CONCATENATE("'2018-05 (Д)'!W",TEXT(MATCH($C81,'2018-05 (Д)'!$C$2:$C$100,0)+1,0))))*100)</f>
        <v>-9.1863478543430208</v>
      </c>
      <c r="GY81" s="9">
        <f ca="1">IF(OR(INDIRECT(CONCATENATE("'2018-07 (Д)'!W",TEXT(MATCH($C81,'2018-07 (Д)'!$C$2:$C$100,0)+1,0)))="Н/Д",INDIRECT(CONCATENATE("'2018-06 (Д)'!W",TEXT(MATCH($C81,'2018-06 (Д)'!$C$2:$C$100,0)+1,0)))="Н/Д",AND(INDIRECT(CONCATENATE("'2018-07 (Д)'!W",TEXT(MATCH($C81,'2018-07 (Д)'!$C$2:$C$100,0)+1,0)))="Н/Д",INDIRECT(CONCATENATE("'2018-06 (Д)'!W",TEXT(MATCH($C81,'2018-06 (Д)'!$C$2:$C$100,0)+1,0))))),"Н/Д",((INDIRECT(CONCATENATE("'2018-07 (Д)'!W",TEXT(MATCH($C81,'2018-07 (Д)'!$C$2:$C$100,0)+1,0)))-INDIRECT(CONCATENATE("'2018-06 (Д)'!W",TEXT(MATCH($C81,'2018-06 (Д)'!$C$2:$C$100,0)+1,0))))/INDIRECT(CONCATENATE("'2018-06 (Д)'!W",TEXT(MATCH($C81,'2018-06 (Д)'!$C$2:$C$100,0)+1,0))))*100)</f>
        <v>-25.713284187062573</v>
      </c>
      <c r="GZ81" s="9">
        <f ca="1">IF(OR(INDIRECT(CONCATENATE("'2018-08 (Д)'!W",TEXT(MATCH($C81,'2018-08 (Д)'!$C$2:$C$100,0)+1,0)))="Н/Д",INDIRECT(CONCATENATE("'2018-07 (Д)'!W",TEXT(MATCH($C81,'2018-07 (Д)'!$C$2:$C$100,0)+1,0)))="Н/Д",AND(INDIRECT(CONCATENATE("'2018-08 (Д)'!W",TEXT(MATCH($C81,'2018-08 (Д)'!$C$2:$C$100,0)+1,0)))="Н/Д",INDIRECT(CONCATENATE("'2018-07 (Д)'!W",TEXT(MATCH($C81,'2018-07 (Д)'!$C$2:$C$100,0)+1,0))))),"Н/Д",((INDIRECT(CONCATENATE("'2018-08 (Д)'!W",TEXT(MATCH($C81,'2018-08 (Д)'!$C$2:$C$100,0)+1,0)))-INDIRECT(CONCATENATE("'2018-07 (Д)'!W",TEXT(MATCH($C81,'2018-07 (Д)'!$C$2:$C$100,0)+1,0))))/INDIRECT(CONCATENATE("'2018-07 (Д)'!W",TEXT(MATCH($C81,'2018-07 (Д)'!$C$2:$C$100,0)+1,0))))*100)</f>
        <v>91.822279896839831</v>
      </c>
      <c r="HA81" s="9">
        <f ca="1">IF(OR(INDIRECT(CONCATENATE("'2018-09 (Д)'!W",TEXT(MATCH($C81,'2018-09 (Д)'!$C$2:$C$100,0)+1,0)))="Н/Д",INDIRECT(CONCATENATE("'2018-08 (Д)'!W",TEXT(MATCH($C81,'2018-08 (Д)'!$C$2:$C$100,0)+1,0)))="Н/Д",AND(INDIRECT(CONCATENATE("'2018-09 (Д)'!W",TEXT(MATCH($C81,'2018-09 (Д)'!$C$2:$C$100,0)+1,0)))="Н/Д",INDIRECT(CONCATENATE("'2018-08 (Д)'!W",TEXT(MATCH($C81,'2018-08 (Д)'!$C$2:$C$100,0)+1,0))))),"Н/Д",((INDIRECT(CONCATENATE("'2018-09 (Д)'!W",TEXT(MATCH($C81,'2018-09 (Д)'!$C$2:$C$100,0)+1,0)))-INDIRECT(CONCATENATE("'2018-08 (Д)'!W",TEXT(MATCH($C81,'2018-08 (Д)'!$C$2:$C$100,0)+1,0))))/INDIRECT(CONCATENATE("'2018-08 (Д)'!W",TEXT(MATCH($C81,'2018-08 (Д)'!$C$2:$C$100,0)+1,0))))*100)</f>
        <v>-48.738356225161489</v>
      </c>
      <c r="HB81" s="9">
        <f ca="1">IF(OR(INDIRECT(CONCATENATE("'2018-10 (Д)'!W",TEXT(MATCH($C81,'2018-10 (Д)'!$C$2:$C$100,0)+1,0)))="Н/Д",INDIRECT(CONCATENATE("'2018-09 (Д)'!W",TEXT(MATCH($C81,'2018-09 (Д)'!$C$2:$C$100,0)+1,0)))="Н/Д",AND(INDIRECT(CONCATENATE("'2018-10 (Д)'!W",TEXT(MATCH($C81,'2018-10 (Д)'!$C$2:$C$100,0)+1,0)))="Н/Д",INDIRECT(CONCATENATE("'2018-09 (Д)'!W",TEXT(MATCH($C81,'2018-09 (Д)'!$C$2:$C$100,0)+1,0))))),"Н/Д",((INDIRECT(CONCATENATE("'2018-10 (Д)'!W",TEXT(MATCH($C81,'2018-10 (Д)'!$C$2:$C$100,0)+1,0)))-INDIRECT(CONCATENATE("'2018-09 (Д)'!W",TEXT(MATCH($C81,'2018-09 (Д)'!$C$2:$C$100,0)+1,0))))/INDIRECT(CONCATENATE("'2018-09 (Д)'!W",TEXT(MATCH($C81,'2018-09 (Д)'!$C$2:$C$100,0)+1,0))))*100)</f>
        <v>-12.59531520986098</v>
      </c>
      <c r="HC81" s="9">
        <f ca="1">IF(OR(INDIRECT(CONCATENATE("'2018-11 (Д)'!W",TEXT(MATCH($C81,'2018-11 (Д)'!$C$2:$C$100,0)+1,0)))="Н/Д",INDIRECT(CONCATENATE("'2018-10 (Д)'!W",TEXT(MATCH($C81,'2018-10 (Д)'!$C$2:$C$100,0)+1,0)))="Н/Д",AND(INDIRECT(CONCATENATE("'2018-11 (Д)'!W",TEXT(MATCH($C81,'2018-11 (Д)'!$C$2:$C$100,0)+1,0)))="Н/Д",INDIRECT(CONCATENATE("'2018-10 (Д)'!W",TEXT(MATCH($C81,'2018-10 (Д)'!$C$2:$C$100,0)+1,0))))),"Н/Д",((INDIRECT(CONCATENATE("'2018-11 (Д)'!W",TEXT(MATCH($C81,'2018-11 (Д)'!$C$2:$C$100,0)+1,0)))-INDIRECT(CONCATENATE("'2018-10 (Д)'!W",TEXT(MATCH($C81,'2018-10 (Д)'!$C$2:$C$100,0)+1,0))))/INDIRECT(CONCATENATE("'2018-10 (Д)'!W",TEXT(MATCH($C81,'2018-10 (Д)'!$C$2:$C$100,0)+1,0))))*100)</f>
        <v>121.05644822532406</v>
      </c>
      <c r="HD81" s="9">
        <f ca="1">IF(OR(INDIRECT(CONCATENATE("'2018-12 (Д)'!W",TEXT(MATCH($C81,'2018-12 (Д)'!$C$2:$C$100,0)+1,0)))="Н/Д",INDIRECT(CONCATENATE("'2018-11 (Д)'!W",TEXT(MATCH($C81,'2018-11 (Д)'!$C$2:$C$100,0)+1,0)))="Н/Д",AND(INDIRECT(CONCATENATE("'2018-12 (Д)'!W",TEXT(MATCH($C81,'2018-12 (Д)'!$C$2:$C$100,0)+1,0)))="Н/Д",INDIRECT(CONCATENATE("'2018-11 (Д)'!W",TEXT(MATCH($C81,'2018-11 (Д)'!$C$2:$C$100,0)+1,0))))),"Н/Д",((INDIRECT(CONCATENATE("'2018-12 (Д)'!W",TEXT(MATCH($C81,'2018-12 (Д)'!$C$2:$C$100,0)+1,0)))-INDIRECT(CONCATENATE("'2018-11 (Д)'!W",TEXT(MATCH($C81,'2018-11 (Д)'!$C$2:$C$100,0)+1,0))))/INDIRECT(CONCATENATE("'2018-11 (Д)'!W",TEXT(MATCH($C81,'2018-11 (Д)'!$C$2:$C$100,0)+1,0))))*100)</f>
        <v>-41.962732575256084</v>
      </c>
    </row>
    <row r="82" spans="1:212" x14ac:dyDescent="0.25">
      <c r="A82" s="2" t="s">
        <v>107</v>
      </c>
      <c r="B82" s="2" t="s">
        <v>108</v>
      </c>
      <c r="C82" s="15">
        <v>12000000</v>
      </c>
      <c r="D82" s="9"/>
      <c r="E82" s="9">
        <f ca="1">IF(OR(INDIRECT(CONCATENATE("'2018-03 (Д)'!E",TEXT(MATCH($C82,'2018-03 (Д)'!$C$2:$C$100,0)+1,0)))="Н/Д",INDIRECT(CONCATENATE("'2018-02 (Д)'!E",TEXT(MATCH($C82,'2018-02 (Д)'!$C$2:$C$100,0)+1,0)))="Н/Д",AND(INDIRECT(CONCATENATE("'2018-03 (Д)'!E",TEXT(MATCH($C82,'2018-03 (Д)'!$C$2:$C$100,0)+1,0)))="Н/Д",INDIRECT(CONCATENATE("'2018-02 (Д)'!E",TEXT(MATCH($C82,'2018-02 (Д)'!$C$2:$C$100,0)+1,0))))),"Н/Д",((INDIRECT(CONCATENATE("'2018-03 (Д)'!E",TEXT(MATCH($C82,'2018-03 (Д)'!$C$2:$C$100,0)+1,0)))-INDIRECT(CONCATENATE("'2018-02 (Д)'!E",TEXT(MATCH($C82,'2018-02 (Д)'!$C$2:$C$100,0)+1,0))))/INDIRECT(CONCATENATE("'2018-02 (Д)'!E",TEXT(MATCH($C82,'2018-02 (Д)'!$C$2:$C$100,0)+1,0))))*100)</f>
        <v>-24.226097618160196</v>
      </c>
      <c r="F82" s="9">
        <f ca="1">IF(OR(INDIRECT(CONCATENATE("'2018-04 (Д)'!E",TEXT(MATCH($C82,'2018-04 (Д)'!$C$2:$C$100,0)+1,0)))="Н/Д",INDIRECT(CONCATENATE("'2018-03 (Д)'!E",TEXT(MATCH($C82,'2018-03 (Д)'!$C$2:$C$100,0)+1,0)))="Н/Д",AND(INDIRECT(CONCATENATE("'2018-04 (Д)'!E",TEXT(MATCH($C82,'2018-04 (Д)'!$C$2:$C$100,0)+1,0)))="Н/Д",INDIRECT(CONCATENATE("'2018-03 (Д)'!E",TEXT(MATCH($C82,'2018-03 (Д)'!$C$2:$C$100,0)+1,0))))),"Н/Д",((INDIRECT(CONCATENATE("'2018-04 (Д)'!E",TEXT(MATCH($C82,'2018-04 (Д)'!$C$2:$C$100,0)+1,0)))-INDIRECT(CONCATENATE("'2018-03 (Д)'!E",TEXT(MATCH($C82,'2018-03 (Д)'!$C$2:$C$100,0)+1,0))))/INDIRECT(CONCATENATE("'2018-03 (Д)'!E",TEXT(MATCH($C82,'2018-03 (Д)'!$C$2:$C$100,0)+1,0))))*100)</f>
        <v>144.85636083741258</v>
      </c>
      <c r="G82" s="9">
        <f ca="1">IF(OR(INDIRECT(CONCATENATE("'2018-05 (Д)'!E",TEXT(MATCH($C82,'2018-05 (Д)'!$C$2:$C$100,0)+1,0)))="Н/Д",INDIRECT(CONCATENATE("'2018-04 (Д)'!E",TEXT(MATCH($C82,'2018-04 (Д)'!$C$2:$C$100,0)+1,0)))="Н/Д",AND(INDIRECT(CONCATENATE("'2018-05 (Д)'!E",TEXT(MATCH($C82,'2018-05 (Д)'!$C$2:$C$100,0)+1,0)))="Н/Д",INDIRECT(CONCATENATE("'2018-04 (Д)'!E",TEXT(MATCH($C82,'2018-04 (Д)'!$C$2:$C$100,0)+1,0))))),"Н/Д",((INDIRECT(CONCATENATE("'2018-05 (Д)'!E",TEXT(MATCH($C82,'2018-05 (Д)'!$C$2:$C$100,0)+1,0)))-INDIRECT(CONCATENATE("'2018-04 (Д)'!E",TEXT(MATCH($C82,'2018-04 (Д)'!$C$2:$C$100,0)+1,0))))/INDIRECT(CONCATENATE("'2018-04 (Д)'!E",TEXT(MATCH($C82,'2018-04 (Д)'!$C$2:$C$100,0)+1,0))))*100)</f>
        <v>-18.272530976638667</v>
      </c>
      <c r="H82" s="9">
        <f ca="1">IF(OR(INDIRECT(CONCATENATE("'2018-06 (Д)'!E",TEXT(MATCH($C82,'2018-06 (Д)'!$C$2:$C$100,0)+1,0)))="Н/Д",INDIRECT(CONCATENATE("'2018-05 (Д)'!E",TEXT(MATCH($C82,'2018-05 (Д)'!$C$2:$C$100,0)+1,0)))="Н/Д",AND(INDIRECT(CONCATENATE("'2018-06 (Д)'!E",TEXT(MATCH($C82,'2018-06 (Д)'!$C$2:$C$100,0)+1,0)))="Н/Д",INDIRECT(CONCATENATE("'2018-05 (Д)'!E",TEXT(MATCH($C82,'2018-05 (Д)'!$C$2:$C$100,0)+1,0))))),"Н/Д",((INDIRECT(CONCATENATE("'2018-06 (Д)'!E",TEXT(MATCH($C82,'2018-06 (Д)'!$C$2:$C$100,0)+1,0)))-INDIRECT(CONCATENATE("'2018-05 (Д)'!E",TEXT(MATCH($C82,'2018-05 (Д)'!$C$2:$C$100,0)+1,0))))/INDIRECT(CONCATENATE("'2018-05 (Д)'!E",TEXT(MATCH($C82,'2018-05 (Д)'!$C$2:$C$100,0)+1,0))))*100)</f>
        <v>-6.7619493802357118</v>
      </c>
      <c r="I82" s="9">
        <f ca="1">IF(OR(INDIRECT(CONCATENATE("'2018-07 (Д)'!E",TEXT(MATCH($C82,'2018-07 (Д)'!$C$2:$C$100,0)+1,0)))="Н/Д",INDIRECT(CONCATENATE("'2018-06 (Д)'!E",TEXT(MATCH($C82,'2018-06 (Д)'!$C$2:$C$100,0)+1,0)))="Н/Д",AND(INDIRECT(CONCATENATE("'2018-07 (Д)'!E",TEXT(MATCH($C82,'2018-07 (Д)'!$C$2:$C$100,0)+1,0)))="Н/Д",INDIRECT(CONCATENATE("'2018-06 (Д)'!E",TEXT(MATCH($C82,'2018-06 (Д)'!$C$2:$C$100,0)+1,0))))),"Н/Д",((INDIRECT(CONCATENATE("'2018-07 (Д)'!E",TEXT(MATCH($C82,'2018-07 (Д)'!$C$2:$C$100,0)+1,0)))-INDIRECT(CONCATENATE("'2018-06 (Д)'!E",TEXT(MATCH($C82,'2018-06 (Д)'!$C$2:$C$100,0)+1,0))))/INDIRECT(CONCATENATE("'2018-06 (Д)'!E",TEXT(MATCH($C82,'2018-06 (Д)'!$C$2:$C$100,0)+1,0))))*100)</f>
        <v>-24.63447398913442</v>
      </c>
      <c r="J82" s="9">
        <f ca="1">IF(OR(INDIRECT(CONCATENATE("'2018-08 (Д)'!E",TEXT(MATCH($C82,'2018-08 (Д)'!$C$2:$C$100,0)+1,0)))="Н/Д",INDIRECT(CONCATENATE("'2018-07 (Д)'!E",TEXT(MATCH($C82,'2018-07 (Д)'!$C$2:$C$100,0)+1,0)))="Н/Д",AND(INDIRECT(CONCATENATE("'2018-08 (Д)'!E",TEXT(MATCH($C82,'2018-08 (Д)'!$C$2:$C$100,0)+1,0)))="Н/Д",INDIRECT(CONCATENATE("'2018-07 (Д)'!E",TEXT(MATCH($C82,'2018-07 (Д)'!$C$2:$C$100,0)+1,0))))),"Н/Д",((INDIRECT(CONCATENATE("'2018-08 (Д)'!E",TEXT(MATCH($C82,'2018-08 (Д)'!$C$2:$C$100,0)+1,0)))-INDIRECT(CONCATENATE("'2018-07 (Д)'!E",TEXT(MATCH($C82,'2018-07 (Д)'!$C$2:$C$100,0)+1,0))))/INDIRECT(CONCATENATE("'2018-07 (Д)'!E",TEXT(MATCH($C82,'2018-07 (Д)'!$C$2:$C$100,0)+1,0))))*100)</f>
        <v>64.5435854651694</v>
      </c>
      <c r="K82" s="9">
        <f ca="1">IF(OR(INDIRECT(CONCATENATE("'2018-09 (Д)'!E",TEXT(MATCH($C82,'2018-09 (Д)'!$C$2:$C$100,0)+1,0)))="Н/Д",INDIRECT(CONCATENATE("'2018-08 (Д)'!E",TEXT(MATCH($C82,'2018-08 (Д)'!$C$2:$C$100,0)+1,0)))="Н/Д",AND(INDIRECT(CONCATENATE("'2018-09 (Д)'!E",TEXT(MATCH($C82,'2018-09 (Д)'!$C$2:$C$100,0)+1,0)))="Н/Д",INDIRECT(CONCATENATE("'2018-08 (Д)'!E",TEXT(MATCH($C82,'2018-08 (Д)'!$C$2:$C$100,0)+1,0))))),"Н/Д",((INDIRECT(CONCATENATE("'2018-09 (Д)'!E",TEXT(MATCH($C82,'2018-09 (Д)'!$C$2:$C$100,0)+1,0)))-INDIRECT(CONCATENATE("'2018-08 (Д)'!E",TEXT(MATCH($C82,'2018-08 (Д)'!$C$2:$C$100,0)+1,0))))/INDIRECT(CONCATENATE("'2018-08 (Д)'!E",TEXT(MATCH($C82,'2018-08 (Д)'!$C$2:$C$100,0)+1,0))))*100)</f>
        <v>-38.231645912043447</v>
      </c>
      <c r="L82" s="9">
        <f ca="1">IF(OR(INDIRECT(CONCATENATE("'2018-10 (Д)'!E",TEXT(MATCH($C82,'2018-10 (Д)'!$C$2:$C$100,0)+1,0)))="Н/Д",INDIRECT(CONCATENATE("'2018-09 (Д)'!E",TEXT(MATCH($C82,'2018-09 (Д)'!$C$2:$C$100,0)+1,0)))="Н/Д",AND(INDIRECT(CONCATENATE("'2018-10 (Д)'!E",TEXT(MATCH($C82,'2018-10 (Д)'!$C$2:$C$100,0)+1,0)))="Н/Д",INDIRECT(CONCATENATE("'2018-09 (Д)'!E",TEXT(MATCH($C82,'2018-09 (Д)'!$C$2:$C$100,0)+1,0))))),"Н/Д",((INDIRECT(CONCATENATE("'2018-10 (Д)'!E",TEXT(MATCH($C82,'2018-10 (Д)'!$C$2:$C$100,0)+1,0)))-INDIRECT(CONCATENATE("'2018-09 (Д)'!E",TEXT(MATCH($C82,'2018-09 (Д)'!$C$2:$C$100,0)+1,0))))/INDIRECT(CONCATENATE("'2018-09 (Д)'!E",TEXT(MATCH($C82,'2018-09 (Д)'!$C$2:$C$100,0)+1,0))))*100)</f>
        <v>31.131308833403047</v>
      </c>
      <c r="M82" s="9">
        <f ca="1">IF(OR(INDIRECT(CONCATENATE("'2018-11 (Д)'!E",TEXT(MATCH($C82,'2018-11 (Д)'!$C$2:$C$100,0)+1,0)))="Н/Д",INDIRECT(CONCATENATE("'2018-10 (Д)'!E",TEXT(MATCH($C82,'2018-10 (Д)'!$C$2:$C$100,0)+1,0)))="Н/Д",AND(INDIRECT(CONCATENATE("'2018-11 (Д)'!E",TEXT(MATCH($C82,'2018-11 (Д)'!$C$2:$C$100,0)+1,0)))="Н/Д",INDIRECT(CONCATENATE("'2018-10 (Д)'!E",TEXT(MATCH($C82,'2018-10 (Д)'!$C$2:$C$100,0)+1,0))))),"Н/Д",((INDIRECT(CONCATENATE("'2018-11 (Д)'!E",TEXT(MATCH($C82,'2018-11 (Д)'!$C$2:$C$100,0)+1,0)))-INDIRECT(CONCATENATE("'2018-10 (Д)'!E",TEXT(MATCH($C82,'2018-10 (Д)'!$C$2:$C$100,0)+1,0))))/INDIRECT(CONCATENATE("'2018-10 (Д)'!E",TEXT(MATCH($C82,'2018-10 (Д)'!$C$2:$C$100,0)+1,0))))*100)</f>
        <v>67.417805264725644</v>
      </c>
      <c r="N82" s="9">
        <f ca="1">IF(OR(INDIRECT(CONCATENATE("'2018-12 (Д)'!E",TEXT(MATCH($C82,'2018-12 (Д)'!$C$2:$C$100,0)+1,0)))="Н/Д",INDIRECT(CONCATENATE("'2018-11 (Д)'!E",TEXT(MATCH($C82,'2018-11 (Д)'!$C$2:$C$100,0)+1,0)))="Н/Д",AND(INDIRECT(CONCATENATE("'2018-12 (Д)'!E",TEXT(MATCH($C82,'2018-12 (Д)'!$C$2:$C$100,0)+1,0)))="Н/Д",INDIRECT(CONCATENATE("'2018-11 (Д)'!E",TEXT(MATCH($C82,'2018-11 (Д)'!$C$2:$C$100,0)+1,0))))),"Н/Д",((INDIRECT(CONCATENATE("'2018-12 (Д)'!E",TEXT(MATCH($C82,'2018-12 (Д)'!$C$2:$C$100,0)+1,0)))-INDIRECT(CONCATENATE("'2018-11 (Д)'!E",TEXT(MATCH($C82,'2018-11 (Д)'!$C$2:$C$100,0)+1,0))))/INDIRECT(CONCATENATE("'2018-11 (Д)'!E",TEXT(MATCH($C82,'2018-11 (Д)'!$C$2:$C$100,0)+1,0))))*100)</f>
        <v>-45.182954473900068</v>
      </c>
      <c r="O82" s="9"/>
      <c r="P82" s="9">
        <f ca="1">IF(OR(INDIRECT(CONCATENATE("'2018-03 (Д)'!F",TEXT(MATCH($C82,'2018-03 (Д)'!$C$2:$C$100,0)+1,0)))="Н/Д",INDIRECT(CONCATENATE("'2018-02 (Д)'!F",TEXT(MATCH($C82,'2018-02 (Д)'!$C$2:$C$100,0)+1,0)))="Н/Д",AND(INDIRECT(CONCATENATE("'2018-03 (Д)'!F",TEXT(MATCH($C82,'2018-03 (Д)'!$C$2:$C$100,0)+1,0)))="Н/Д",INDIRECT(CONCATENATE("'2018-02 (Д)'!F",TEXT(MATCH($C82,'2018-02 (Д)'!$C$2:$C$100,0)+1,0))))),"Н/Д",((INDIRECT(CONCATENATE("'2018-03 (Д)'!F",TEXT(MATCH($C82,'2018-03 (Д)'!$C$2:$C$100,0)+1,0)))-INDIRECT(CONCATENATE("'2018-02 (Д)'!F",TEXT(MATCH($C82,'2018-02 (Д)'!$C$2:$C$100,0)+1,0))))/INDIRECT(CONCATENATE("'2018-02 (Д)'!F",TEXT(MATCH($C82,'2018-02 (Д)'!$C$2:$C$100,0)+1,0))))*100)</f>
        <v>-31.891603750501858</v>
      </c>
      <c r="Q82" s="9">
        <f ca="1">IF(OR(INDIRECT(CONCATENATE("'2018-04 (Д)'!F",TEXT(MATCH($C82,'2018-04 (Д)'!$C$2:$C$100,0)+1,0)))="Н/Д",INDIRECT(CONCATENATE("'2018-03 (Д)'!F",TEXT(MATCH($C82,'2018-03 (Д)'!$C$2:$C$100,0)+1,0)))="Н/Д",AND(INDIRECT(CONCATENATE("'2018-04 (Д)'!F",TEXT(MATCH($C82,'2018-04 (Д)'!$C$2:$C$100,0)+1,0)))="Н/Д",INDIRECT(CONCATENATE("'2018-03 (Д)'!F",TEXT(MATCH($C82,'2018-03 (Д)'!$C$2:$C$100,0)+1,0))))),"Н/Д",((INDIRECT(CONCATENATE("'2018-04 (Д)'!F",TEXT(MATCH($C82,'2018-04 (Д)'!$C$2:$C$100,0)+1,0)))-INDIRECT(CONCATENATE("'2018-03 (Д)'!F",TEXT(MATCH($C82,'2018-03 (Д)'!$C$2:$C$100,0)+1,0))))/INDIRECT(CONCATENATE("'2018-03 (Д)'!F",TEXT(MATCH($C82,'2018-03 (Д)'!$C$2:$C$100,0)+1,0))))*100)</f>
        <v>183.97731817367554</v>
      </c>
      <c r="R82" s="9">
        <f ca="1">IF(OR(INDIRECT(CONCATENATE("'2018-05 (Д)'!F",TEXT(MATCH($C82,'2018-05 (Д)'!$C$2:$C$100,0)+1,0)))="Н/Д",INDIRECT(CONCATENATE("'2018-04 (Д)'!F",TEXT(MATCH($C82,'2018-04 (Д)'!$C$2:$C$100,0)+1,0)))="Н/Д",AND(INDIRECT(CONCATENATE("'2018-05 (Д)'!F",TEXT(MATCH($C82,'2018-05 (Д)'!$C$2:$C$100,0)+1,0)))="Н/Д",INDIRECT(CONCATENATE("'2018-04 (Д)'!F",TEXT(MATCH($C82,'2018-04 (Д)'!$C$2:$C$100,0)+1,0))))),"Н/Д",((INDIRECT(CONCATENATE("'2018-05 (Д)'!F",TEXT(MATCH($C82,'2018-05 (Д)'!$C$2:$C$100,0)+1,0)))-INDIRECT(CONCATENATE("'2018-04 (Д)'!F",TEXT(MATCH($C82,'2018-04 (Д)'!$C$2:$C$100,0)+1,0))))/INDIRECT(CONCATENATE("'2018-04 (Д)'!F",TEXT(MATCH($C82,'2018-04 (Д)'!$C$2:$C$100,0)+1,0))))*100)</f>
        <v>-21.516022066221968</v>
      </c>
      <c r="S82" s="9">
        <f ca="1">IF(OR(INDIRECT(CONCATENATE("'2018-06 (Д)'!F",TEXT(MATCH($C82,'2018-06 (Д)'!$C$2:$C$100,0)+1,0)))="Н/Д",INDIRECT(CONCATENATE("'2018-05 (Д)'!F",TEXT(MATCH($C82,'2018-05 (Д)'!$C$2:$C$100,0)+1,0)))="Н/Д",AND(INDIRECT(CONCATENATE("'2018-06 (Д)'!F",TEXT(MATCH($C82,'2018-06 (Д)'!$C$2:$C$100,0)+1,0)))="Н/Д",INDIRECT(CONCATENATE("'2018-05 (Д)'!F",TEXT(MATCH($C82,'2018-05 (Д)'!$C$2:$C$100,0)+1,0))))),"Н/Д",((INDIRECT(CONCATENATE("'2018-06 (Д)'!F",TEXT(MATCH($C82,'2018-06 (Д)'!$C$2:$C$100,0)+1,0)))-INDIRECT(CONCATENATE("'2018-05 (Д)'!F",TEXT(MATCH($C82,'2018-05 (Д)'!$C$2:$C$100,0)+1,0))))/INDIRECT(CONCATENATE("'2018-05 (Д)'!F",TEXT(MATCH($C82,'2018-05 (Д)'!$C$2:$C$100,0)+1,0))))*100)</f>
        <v>-5.1234946909047094</v>
      </c>
      <c r="T82" s="9">
        <f ca="1">IF(OR(INDIRECT(CONCATENATE("'2018-07 (Д)'!F",TEXT(MATCH($C82,'2018-07 (Д)'!$C$2:$C$100,0)+1,0)))="Н/Д",INDIRECT(CONCATENATE("'2018-06 (Д)'!F",TEXT(MATCH($C82,'2018-06 (Д)'!$C$2:$C$100,0)+1,0)))="Н/Д",AND(INDIRECT(CONCATENATE("'2018-07 (Д)'!F",TEXT(MATCH($C82,'2018-07 (Д)'!$C$2:$C$100,0)+1,0)))="Н/Д",INDIRECT(CONCATENATE("'2018-06 (Д)'!F",TEXT(MATCH($C82,'2018-06 (Д)'!$C$2:$C$100,0)+1,0))))),"Н/Д",((INDIRECT(CONCATENATE("'2018-07 (Д)'!F",TEXT(MATCH($C82,'2018-07 (Д)'!$C$2:$C$100,0)+1,0)))-INDIRECT(CONCATENATE("'2018-06 (Д)'!F",TEXT(MATCH($C82,'2018-06 (Д)'!$C$2:$C$100,0)+1,0))))/INDIRECT(CONCATENATE("'2018-06 (Д)'!F",TEXT(MATCH($C82,'2018-06 (Д)'!$C$2:$C$100,0)+1,0))))*100)</f>
        <v>-33.670136960551652</v>
      </c>
      <c r="U82" s="9">
        <f ca="1">IF(OR(INDIRECT(CONCATENATE("'2018-08 (Д)'!F",TEXT(MATCH($C82,'2018-08 (Д)'!$C$2:$C$100,0)+1,0)))="Н/Д",INDIRECT(CONCATENATE("'2018-07 (Д)'!F",TEXT(MATCH($C82,'2018-07 (Д)'!$C$2:$C$100,0)+1,0)))="Н/Д",AND(INDIRECT(CONCATENATE("'2018-08 (Д)'!F",TEXT(MATCH($C82,'2018-08 (Д)'!$C$2:$C$100,0)+1,0)))="Н/Д",INDIRECT(CONCATENATE("'2018-07 (Д)'!F",TEXT(MATCH($C82,'2018-07 (Д)'!$C$2:$C$100,0)+1,0))))),"Н/Д",((INDIRECT(CONCATENATE("'2018-08 (Д)'!F",TEXT(MATCH($C82,'2018-08 (Д)'!$C$2:$C$100,0)+1,0)))-INDIRECT(CONCATENATE("'2018-07 (Д)'!F",TEXT(MATCH($C82,'2018-07 (Д)'!$C$2:$C$100,0)+1,0))))/INDIRECT(CONCATENATE("'2018-07 (Д)'!F",TEXT(MATCH($C82,'2018-07 (Д)'!$C$2:$C$100,0)+1,0))))*100)</f>
        <v>85.323109010712983</v>
      </c>
      <c r="V82" s="9">
        <f ca="1">IF(OR(INDIRECT(CONCATENATE("'2018-09 (Д)'!F",TEXT(MATCH($C82,'2018-09 (Д)'!$C$2:$C$100,0)+1,0)))="Н/Д",INDIRECT(CONCATENATE("'2018-08 (Д)'!F",TEXT(MATCH($C82,'2018-08 (Д)'!$C$2:$C$100,0)+1,0)))="Н/Д",AND(INDIRECT(CONCATENATE("'2018-09 (Д)'!F",TEXT(MATCH($C82,'2018-09 (Д)'!$C$2:$C$100,0)+1,0)))="Н/Д",INDIRECT(CONCATENATE("'2018-08 (Д)'!F",TEXT(MATCH($C82,'2018-08 (Д)'!$C$2:$C$100,0)+1,0))))),"Н/Д",((INDIRECT(CONCATENATE("'2018-09 (Д)'!F",TEXT(MATCH($C82,'2018-09 (Д)'!$C$2:$C$100,0)+1,0)))-INDIRECT(CONCATENATE("'2018-08 (Д)'!F",TEXT(MATCH($C82,'2018-08 (Д)'!$C$2:$C$100,0)+1,0))))/INDIRECT(CONCATENATE("'2018-08 (Д)'!F",TEXT(MATCH($C82,'2018-08 (Д)'!$C$2:$C$100,0)+1,0))))*100)</f>
        <v>-45.544771251717037</v>
      </c>
      <c r="W82" s="9">
        <f ca="1">IF(OR(INDIRECT(CONCATENATE("'2018-10 (Д)'!F",TEXT(MATCH($C82,'2018-10 (Д)'!$C$2:$C$100,0)+1,0)))="Н/Д",INDIRECT(CONCATENATE("'2018-09 (Д)'!F",TEXT(MATCH($C82,'2018-09 (Д)'!$C$2:$C$100,0)+1,0)))="Н/Д",AND(INDIRECT(CONCATENATE("'2018-10 (Д)'!F",TEXT(MATCH($C82,'2018-10 (Д)'!$C$2:$C$100,0)+1,0)))="Н/Д",INDIRECT(CONCATENATE("'2018-09 (Д)'!F",TEXT(MATCH($C82,'2018-09 (Д)'!$C$2:$C$100,0)+1,0))))),"Н/Д",((INDIRECT(CONCATENATE("'2018-10 (Д)'!F",TEXT(MATCH($C82,'2018-10 (Д)'!$C$2:$C$100,0)+1,0)))-INDIRECT(CONCATENATE("'2018-09 (Д)'!F",TEXT(MATCH($C82,'2018-09 (Д)'!$C$2:$C$100,0)+1,0))))/INDIRECT(CONCATENATE("'2018-09 (Д)'!F",TEXT(MATCH($C82,'2018-09 (Д)'!$C$2:$C$100,0)+1,0))))*100)</f>
        <v>7.0753568393324988</v>
      </c>
      <c r="X82" s="9">
        <f ca="1">IF(OR(INDIRECT(CONCATENATE("'2018-11 (Д)'!F",TEXT(MATCH($C82,'2018-11 (Д)'!$C$2:$C$100,0)+1,0)))="Н/Д",INDIRECT(CONCATENATE("'2018-10 (Д)'!F",TEXT(MATCH($C82,'2018-10 (Д)'!$C$2:$C$100,0)+1,0)))="Н/Д",AND(INDIRECT(CONCATENATE("'2018-11 (Д)'!F",TEXT(MATCH($C82,'2018-11 (Д)'!$C$2:$C$100,0)+1,0)))="Н/Д",INDIRECT(CONCATENATE("'2018-10 (Д)'!F",TEXT(MATCH($C82,'2018-10 (Д)'!$C$2:$C$100,0)+1,0))))),"Н/Д",((INDIRECT(CONCATENATE("'2018-11 (Д)'!F",TEXT(MATCH($C82,'2018-11 (Д)'!$C$2:$C$100,0)+1,0)))-INDIRECT(CONCATENATE("'2018-10 (Д)'!F",TEXT(MATCH($C82,'2018-10 (Д)'!$C$2:$C$100,0)+1,0))))/INDIRECT(CONCATENATE("'2018-10 (Д)'!F",TEXT(MATCH($C82,'2018-10 (Д)'!$C$2:$C$100,0)+1,0))))*100)</f>
        <v>85.860336892668656</v>
      </c>
      <c r="Y82" s="9">
        <f ca="1">IF(OR(INDIRECT(CONCATENATE("'2018-12 (Д)'!F",TEXT(MATCH($C82,'2018-12 (Д)'!$C$2:$C$100,0)+1,0)))="Н/Д",INDIRECT(CONCATENATE("'2018-11 (Д)'!F",TEXT(MATCH($C82,'2018-11 (Д)'!$C$2:$C$100,0)+1,0)))="Н/Д",AND(INDIRECT(CONCATENATE("'2018-12 (Д)'!F",TEXT(MATCH($C82,'2018-12 (Д)'!$C$2:$C$100,0)+1,0)))="Н/Д",INDIRECT(CONCATENATE("'2018-11 (Д)'!F",TEXT(MATCH($C82,'2018-11 (Д)'!$C$2:$C$100,0)+1,0))))),"Н/Д",((INDIRECT(CONCATENATE("'2018-12 (Д)'!F",TEXT(MATCH($C82,'2018-12 (Д)'!$C$2:$C$100,0)+1,0)))-INDIRECT(CONCATENATE("'2018-11 (Д)'!F",TEXT(MATCH($C82,'2018-11 (Д)'!$C$2:$C$100,0)+1,0))))/INDIRECT(CONCATENATE("'2018-11 (Д)'!F",TEXT(MATCH($C82,'2018-11 (Д)'!$C$2:$C$100,0)+1,0))))*100)</f>
        <v>-38.185784759278299</v>
      </c>
      <c r="Z82" s="9"/>
      <c r="AA82" s="9">
        <f ca="1">IF(OR(INDIRECT(CONCATENATE("'2018-03 (Д)'!G",TEXT(MATCH($C82,'2018-03 (Д)'!$C$2:$C$100,0)+1,0)))="Н/Д",INDIRECT(CONCATENATE("'2018-02 (Д)'!G",TEXT(MATCH($C82,'2018-02 (Д)'!$C$2:$C$100,0)+1,0)))="Н/Д",AND(INDIRECT(CONCATENATE("'2018-03 (Д)'!G",TEXT(MATCH($C82,'2018-03 (Д)'!$C$2:$C$100,0)+1,0)))="Н/Д",INDIRECT(CONCATENATE("'2018-02 (Д)'!G",TEXT(MATCH($C82,'2018-02 (Д)'!$C$2:$C$100,0)+1,0))))),"Н/Д",((INDIRECT(CONCATENATE("'2018-03 (Д)'!G",TEXT(MATCH($C82,'2018-03 (Д)'!$C$2:$C$100,0)+1,0)))-INDIRECT(CONCATENATE("'2018-02 (Д)'!G",TEXT(MATCH($C82,'2018-02 (Д)'!$C$2:$C$100,0)+1,0))))/INDIRECT(CONCATENATE("'2018-02 (Д)'!G",TEXT(MATCH($C82,'2018-02 (Д)'!$C$2:$C$100,0)+1,0))))*100)</f>
        <v>-44.177737099803551</v>
      </c>
      <c r="AB82" s="9">
        <f ca="1">IF(OR(INDIRECT(CONCATENATE("'2018-04 (Д)'!G",TEXT(MATCH($C82,'2018-04 (Д)'!$C$2:$C$100,0)+1,0)))="Н/Д",INDIRECT(CONCATENATE("'2018-03 (Д)'!G",TEXT(MATCH($C82,'2018-03 (Д)'!$C$2:$C$100,0)+1,0)))="Н/Д",AND(INDIRECT(CONCATENATE("'2018-04 (Д)'!G",TEXT(MATCH($C82,'2018-04 (Д)'!$C$2:$C$100,0)+1,0)))="Н/Д",INDIRECT(CONCATENATE("'2018-03 (Д)'!G",TEXT(MATCH($C82,'2018-03 (Д)'!$C$2:$C$100,0)+1,0))))),"Н/Д",((INDIRECT(CONCATENATE("'2018-04 (Д)'!G",TEXT(MATCH($C82,'2018-04 (Д)'!$C$2:$C$100,0)+1,0)))-INDIRECT(CONCATENATE("'2018-03 (Д)'!G",TEXT(MATCH($C82,'2018-03 (Д)'!$C$2:$C$100,0)+1,0))))/INDIRECT(CONCATENATE("'2018-03 (Д)'!G",TEXT(MATCH($C82,'2018-03 (Д)'!$C$2:$C$100,0)+1,0))))*100)</f>
        <v>1003.2021920593456</v>
      </c>
      <c r="AC82" s="9">
        <f ca="1">IF(OR(INDIRECT(CONCATENATE("'2018-05 (Д)'!G",TEXT(MATCH($C82,'2018-05 (Д)'!$C$2:$C$100,0)+1,0)))="Н/Д",INDIRECT(CONCATENATE("'2018-04 (Д)'!G",TEXT(MATCH($C82,'2018-04 (Д)'!$C$2:$C$100,0)+1,0)))="Н/Д",AND(INDIRECT(CONCATENATE("'2018-05 (Д)'!G",TEXT(MATCH($C82,'2018-05 (Д)'!$C$2:$C$100,0)+1,0)))="Н/Д",INDIRECT(CONCATENATE("'2018-04 (Д)'!G",TEXT(MATCH($C82,'2018-04 (Д)'!$C$2:$C$100,0)+1,0))))),"Н/Д",((INDIRECT(CONCATENATE("'2018-05 (Д)'!G",TEXT(MATCH($C82,'2018-05 (Д)'!$C$2:$C$100,0)+1,0)))-INDIRECT(CONCATENATE("'2018-04 (Д)'!G",TEXT(MATCH($C82,'2018-04 (Д)'!$C$2:$C$100,0)+1,0))))/INDIRECT(CONCATENATE("'2018-04 (Д)'!G",TEXT(MATCH($C82,'2018-04 (Д)'!$C$2:$C$100,0)+1,0))))*100)</f>
        <v>-66.942997301128827</v>
      </c>
      <c r="AD82" s="9">
        <f ca="1">IF(OR(INDIRECT(CONCATENATE("'2018-06 (Д)'!G",TEXT(MATCH($C82,'2018-06 (Д)'!$C$2:$C$100,0)+1,0)))="Н/Д",INDIRECT(CONCATENATE("'2018-05 (Д)'!G",TEXT(MATCH($C82,'2018-05 (Д)'!$C$2:$C$100,0)+1,0)))="Н/Д",AND(INDIRECT(CONCATENATE("'2018-06 (Д)'!G",TEXT(MATCH($C82,'2018-06 (Д)'!$C$2:$C$100,0)+1,0)))="Н/Д",INDIRECT(CONCATENATE("'2018-05 (Д)'!G",TEXT(MATCH($C82,'2018-05 (Д)'!$C$2:$C$100,0)+1,0))))),"Н/Д",((INDIRECT(CONCATENATE("'2018-06 (Д)'!G",TEXT(MATCH($C82,'2018-06 (Д)'!$C$2:$C$100,0)+1,0)))-INDIRECT(CONCATENATE("'2018-05 (Д)'!G",TEXT(MATCH($C82,'2018-05 (Д)'!$C$2:$C$100,0)+1,0))))/INDIRECT(CONCATENATE("'2018-05 (Д)'!G",TEXT(MATCH($C82,'2018-05 (Д)'!$C$2:$C$100,0)+1,0))))*100)</f>
        <v>47.659666706220982</v>
      </c>
      <c r="AE82" s="9">
        <f ca="1">IF(OR(INDIRECT(CONCATENATE("'2018-07 (Д)'!G",TEXT(MATCH($C82,'2018-07 (Д)'!$C$2:$C$100,0)+1,0)))="Н/Д",INDIRECT(CONCATENATE("'2018-06 (Д)'!G",TEXT(MATCH($C82,'2018-06 (Д)'!$C$2:$C$100,0)+1,0)))="Н/Д",AND(INDIRECT(CONCATENATE("'2018-07 (Д)'!G",TEXT(MATCH($C82,'2018-07 (Д)'!$C$2:$C$100,0)+1,0)))="Н/Д",INDIRECT(CONCATENATE("'2018-06 (Д)'!G",TEXT(MATCH($C82,'2018-06 (Д)'!$C$2:$C$100,0)+1,0))))),"Н/Д",((INDIRECT(CONCATENATE("'2018-07 (Д)'!G",TEXT(MATCH($C82,'2018-07 (Д)'!$C$2:$C$100,0)+1,0)))-INDIRECT(CONCATENATE("'2018-06 (Д)'!G",TEXT(MATCH($C82,'2018-06 (Д)'!$C$2:$C$100,0)+1,0))))/INDIRECT(CONCATENATE("'2018-06 (Д)'!G",TEXT(MATCH($C82,'2018-06 (Д)'!$C$2:$C$100,0)+1,0))))*100)</f>
        <v>-37.693674164247334</v>
      </c>
      <c r="AF82" s="9">
        <f ca="1">IF(OR(INDIRECT(CONCATENATE("'2018-08 (Д)'!G",TEXT(MATCH($C82,'2018-08 (Д)'!$C$2:$C$100,0)+1,0)))="Н/Д",INDIRECT(CONCATENATE("'2018-07 (Д)'!G",TEXT(MATCH($C82,'2018-07 (Д)'!$C$2:$C$100,0)+1,0)))="Н/Д",AND(INDIRECT(CONCATENATE("'2018-08 (Д)'!G",TEXT(MATCH($C82,'2018-08 (Д)'!$C$2:$C$100,0)+1,0)))="Н/Д",INDIRECT(CONCATENATE("'2018-07 (Д)'!G",TEXT(MATCH($C82,'2018-07 (Д)'!$C$2:$C$100,0)+1,0))))),"Н/Д",((INDIRECT(CONCATENATE("'2018-08 (Д)'!G",TEXT(MATCH($C82,'2018-08 (Д)'!$C$2:$C$100,0)+1,0)))-INDIRECT(CONCATENATE("'2018-07 (Д)'!G",TEXT(MATCH($C82,'2018-07 (Д)'!$C$2:$C$100,0)+1,0))))/INDIRECT(CONCATENATE("'2018-07 (Д)'!G",TEXT(MATCH($C82,'2018-07 (Д)'!$C$2:$C$100,0)+1,0))))*100)</f>
        <v>69.917333228425932</v>
      </c>
      <c r="AG82" s="9">
        <f ca="1">IF(OR(INDIRECT(CONCATENATE("'2018-09 (Д)'!G",TEXT(MATCH($C82,'2018-09 (Д)'!$C$2:$C$100,0)+1,0)))="Н/Д",INDIRECT(CONCATENATE("'2018-08 (Д)'!G",TEXT(MATCH($C82,'2018-08 (Д)'!$C$2:$C$100,0)+1,0)))="Н/Д",AND(INDIRECT(CONCATENATE("'2018-09 (Д)'!G",TEXT(MATCH($C82,'2018-09 (Д)'!$C$2:$C$100,0)+1,0)))="Н/Д",INDIRECT(CONCATENATE("'2018-08 (Д)'!G",TEXT(MATCH($C82,'2018-08 (Д)'!$C$2:$C$100,0)+1,0))))),"Н/Д",((INDIRECT(CONCATENATE("'2018-09 (Д)'!G",TEXT(MATCH($C82,'2018-09 (Д)'!$C$2:$C$100,0)+1,0)))-INDIRECT(CONCATENATE("'2018-08 (Д)'!G",TEXT(MATCH($C82,'2018-08 (Д)'!$C$2:$C$100,0)+1,0))))/INDIRECT(CONCATENATE("'2018-08 (Д)'!G",TEXT(MATCH($C82,'2018-08 (Д)'!$C$2:$C$100,0)+1,0))))*100)</f>
        <v>-43.983520045183688</v>
      </c>
      <c r="AH82" s="9">
        <f ca="1">IF(OR(INDIRECT(CONCATENATE("'2018-10 (Д)'!G",TEXT(MATCH($C82,'2018-10 (Д)'!$C$2:$C$100,0)+1,0)))="Н/Д",INDIRECT(CONCATENATE("'2018-09 (Д)'!G",TEXT(MATCH($C82,'2018-09 (Д)'!$C$2:$C$100,0)+1,0)))="Н/Д",AND(INDIRECT(CONCATENATE("'2018-10 (Д)'!G",TEXT(MATCH($C82,'2018-10 (Д)'!$C$2:$C$100,0)+1,0)))="Н/Д",INDIRECT(CONCATENATE("'2018-09 (Д)'!G",TEXT(MATCH($C82,'2018-09 (Д)'!$C$2:$C$100,0)+1,0))))),"Н/Д",((INDIRECT(CONCATENATE("'2018-10 (Д)'!G",TEXT(MATCH($C82,'2018-10 (Д)'!$C$2:$C$100,0)+1,0)))-INDIRECT(CONCATENATE("'2018-09 (Д)'!G",TEXT(MATCH($C82,'2018-09 (Д)'!$C$2:$C$100,0)+1,0))))/INDIRECT(CONCATENATE("'2018-09 (Д)'!G",TEXT(MATCH($C82,'2018-09 (Д)'!$C$2:$C$100,0)+1,0))))*100)</f>
        <v>30.421872095916886</v>
      </c>
      <c r="AI82" s="9">
        <f ca="1">IF(OR(INDIRECT(CONCATENATE("'2018-11 (Д)'!G",TEXT(MATCH($C82,'2018-11 (Д)'!$C$2:$C$100,0)+1,0)))="Н/Д",INDIRECT(CONCATENATE("'2018-10 (Д)'!G",TEXT(MATCH($C82,'2018-10 (Д)'!$C$2:$C$100,0)+1,0)))="Н/Д",AND(INDIRECT(CONCATENATE("'2018-11 (Д)'!G",TEXT(MATCH($C82,'2018-11 (Д)'!$C$2:$C$100,0)+1,0)))="Н/Д",INDIRECT(CONCATENATE("'2018-10 (Д)'!G",TEXT(MATCH($C82,'2018-10 (Д)'!$C$2:$C$100,0)+1,0))))),"Н/Д",((INDIRECT(CONCATENATE("'2018-11 (Д)'!G",TEXT(MATCH($C82,'2018-11 (Д)'!$C$2:$C$100,0)+1,0)))-INDIRECT(CONCATENATE("'2018-10 (Д)'!G",TEXT(MATCH($C82,'2018-10 (Д)'!$C$2:$C$100,0)+1,0))))/INDIRECT(CONCATENATE("'2018-10 (Д)'!G",TEXT(MATCH($C82,'2018-10 (Д)'!$C$2:$C$100,0)+1,0))))*100)</f>
        <v>58.197733367231976</v>
      </c>
      <c r="AJ82" s="9">
        <f ca="1">IF(OR(INDIRECT(CONCATENATE("'2018-12 (Д)'!G",TEXT(MATCH($C82,'2018-12 (Д)'!$C$2:$C$100,0)+1,0)))="Н/Д",INDIRECT(CONCATENATE("'2018-11 (Д)'!G",TEXT(MATCH($C82,'2018-11 (Д)'!$C$2:$C$100,0)+1,0)))="Н/Д",AND(INDIRECT(CONCATENATE("'2018-12 (Д)'!G",TEXT(MATCH($C82,'2018-12 (Д)'!$C$2:$C$100,0)+1,0)))="Н/Д",INDIRECT(CONCATENATE("'2018-11 (Д)'!G",TEXT(MATCH($C82,'2018-11 (Д)'!$C$2:$C$100,0)+1,0))))),"Н/Д",((INDIRECT(CONCATENATE("'2018-12 (Д)'!G",TEXT(MATCH($C82,'2018-12 (Д)'!$C$2:$C$100,0)+1,0)))-INDIRECT(CONCATENATE("'2018-11 (Д)'!G",TEXT(MATCH($C82,'2018-11 (Д)'!$C$2:$C$100,0)+1,0))))/INDIRECT(CONCATENATE("'2018-11 (Д)'!G",TEXT(MATCH($C82,'2018-11 (Д)'!$C$2:$C$100,0)+1,0))))*100)</f>
        <v>-35.661062170269489</v>
      </c>
      <c r="AK82" s="9"/>
      <c r="AL82" s="9">
        <f ca="1">IF(OR(INDIRECT(CONCATENATE("'2018-03 (Д)'!H",TEXT(MATCH($C82,'2018-03 (Д)'!$C$2:$C$100,0)+1,0)))="Н/Д",INDIRECT(CONCATENATE("'2018-02 (Д)'!H",TEXT(MATCH($C82,'2018-02 (Д)'!$C$2:$C$100,0)+1,0)))="Н/Д",AND(INDIRECT(CONCATENATE("'2018-03 (Д)'!H",TEXT(MATCH($C82,'2018-03 (Д)'!$C$2:$C$100,0)+1,0)))="Н/Д",INDIRECT(CONCATENATE("'2018-02 (Д)'!H",TEXT(MATCH($C82,'2018-02 (Д)'!$C$2:$C$100,0)+1,0))))),"Н/Д",((INDIRECT(CONCATENATE("'2018-03 (Д)'!H",TEXT(MATCH($C82,'2018-03 (Д)'!$C$2:$C$100,0)+1,0)))-INDIRECT(CONCATENATE("'2018-02 (Д)'!H",TEXT(MATCH($C82,'2018-02 (Д)'!$C$2:$C$100,0)+1,0))))/INDIRECT(CONCATENATE("'2018-02 (Д)'!H",TEXT(MATCH($C82,'2018-02 (Д)'!$C$2:$C$100,0)+1,0))))*100)</f>
        <v>75.833556345495566</v>
      </c>
      <c r="AM82" s="9">
        <f ca="1">IF(OR(INDIRECT(CONCATENATE("'2018-04 (Д)'!H",TEXT(MATCH($C82,'2018-04 (Д)'!$C$2:$C$100,0)+1,0)))="Н/Д",INDIRECT(CONCATENATE("'2018-03 (Д)'!H",TEXT(MATCH($C82,'2018-03 (Д)'!$C$2:$C$100,0)+1,0)))="Н/Д",AND(INDIRECT(CONCATENATE("'2018-04 (Д)'!H",TEXT(MATCH($C82,'2018-04 (Д)'!$C$2:$C$100,0)+1,0)))="Н/Д",INDIRECT(CONCATENATE("'2018-03 (Д)'!H",TEXT(MATCH($C82,'2018-03 (Д)'!$C$2:$C$100,0)+1,0))))),"Н/Д",((INDIRECT(CONCATENATE("'2018-04 (Д)'!H",TEXT(MATCH($C82,'2018-04 (Д)'!$C$2:$C$100,0)+1,0)))-INDIRECT(CONCATENATE("'2018-03 (Д)'!H",TEXT(MATCH($C82,'2018-03 (Д)'!$C$2:$C$100,0)+1,0))))/INDIRECT(CONCATENATE("'2018-03 (Д)'!H",TEXT(MATCH($C82,'2018-03 (Д)'!$C$2:$C$100,0)+1,0))))*100)</f>
        <v>4.9886601055771873</v>
      </c>
      <c r="AN82" s="9">
        <f ca="1">IF(OR(INDIRECT(CONCATENATE("'2018-05 (Д)'!H",TEXT(MATCH($C82,'2018-05 (Д)'!$C$2:$C$100,0)+1,0)))="Н/Д",INDIRECT(CONCATENATE("'2018-04 (Д)'!H",TEXT(MATCH($C82,'2018-04 (Д)'!$C$2:$C$100,0)+1,0)))="Н/Д",AND(INDIRECT(CONCATENATE("'2018-05 (Д)'!H",TEXT(MATCH($C82,'2018-05 (Д)'!$C$2:$C$100,0)+1,0)))="Н/Д",INDIRECT(CONCATENATE("'2018-04 (Д)'!H",TEXT(MATCH($C82,'2018-04 (Д)'!$C$2:$C$100,0)+1,0))))),"Н/Д",((INDIRECT(CONCATENATE("'2018-05 (Д)'!H",TEXT(MATCH($C82,'2018-05 (Д)'!$C$2:$C$100,0)+1,0)))-INDIRECT(CONCATENATE("'2018-04 (Д)'!H",TEXT(MATCH($C82,'2018-04 (Д)'!$C$2:$C$100,0)+1,0))))/INDIRECT(CONCATENATE("'2018-04 (Д)'!H",TEXT(MATCH($C82,'2018-04 (Д)'!$C$2:$C$100,0)+1,0))))*100)</f>
        <v>-0.20003849448043584</v>
      </c>
      <c r="AO82" s="9">
        <f ca="1">IF(OR(INDIRECT(CONCATENATE("'2018-06 (Д)'!H",TEXT(MATCH($C82,'2018-06 (Д)'!$C$2:$C$100,0)+1,0)))="Н/Д",INDIRECT(CONCATENATE("'2018-05 (Д)'!H",TEXT(MATCH($C82,'2018-05 (Д)'!$C$2:$C$100,0)+1,0)))="Н/Д",AND(INDIRECT(CONCATENATE("'2018-06 (Д)'!H",TEXT(MATCH($C82,'2018-06 (Д)'!$C$2:$C$100,0)+1,0)))="Н/Д",INDIRECT(CONCATENATE("'2018-05 (Д)'!H",TEXT(MATCH($C82,'2018-05 (Д)'!$C$2:$C$100,0)+1,0))))),"Н/Д",((INDIRECT(CONCATENATE("'2018-06 (Д)'!H",TEXT(MATCH($C82,'2018-06 (Д)'!$C$2:$C$100,0)+1,0)))-INDIRECT(CONCATENATE("'2018-05 (Д)'!H",TEXT(MATCH($C82,'2018-05 (Д)'!$C$2:$C$100,0)+1,0))))/INDIRECT(CONCATENATE("'2018-05 (Д)'!H",TEXT(MATCH($C82,'2018-05 (Д)'!$C$2:$C$100,0)+1,0))))*100)</f>
        <v>-1.7989154292330971</v>
      </c>
      <c r="AP82" s="9">
        <f ca="1">IF(OR(INDIRECT(CONCATENATE("'2018-07 (Д)'!H",TEXT(MATCH($C82,'2018-07 (Д)'!$C$2:$C$100,0)+1,0)))="Н/Д",INDIRECT(CONCATENATE("'2018-06 (Д)'!H",TEXT(MATCH($C82,'2018-06 (Д)'!$C$2:$C$100,0)+1,0)))="Н/Д",AND(INDIRECT(CONCATENATE("'2018-07 (Д)'!H",TEXT(MATCH($C82,'2018-07 (Д)'!$C$2:$C$100,0)+1,0)))="Н/Д",INDIRECT(CONCATENATE("'2018-06 (Д)'!H",TEXT(MATCH($C82,'2018-06 (Д)'!$C$2:$C$100,0)+1,0))))),"Н/Д",((INDIRECT(CONCATENATE("'2018-07 (Д)'!H",TEXT(MATCH($C82,'2018-07 (Д)'!$C$2:$C$100,0)+1,0)))-INDIRECT(CONCATENATE("'2018-06 (Д)'!H",TEXT(MATCH($C82,'2018-06 (Д)'!$C$2:$C$100,0)+1,0))))/INDIRECT(CONCATENATE("'2018-06 (Д)'!H",TEXT(MATCH($C82,'2018-06 (Д)'!$C$2:$C$100,0)+1,0))))*100)</f>
        <v>-0.70952205282058645</v>
      </c>
      <c r="AQ82" s="9">
        <f ca="1">IF(OR(INDIRECT(CONCATENATE("'2018-08 (Д)'!H",TEXT(MATCH($C82,'2018-08 (Д)'!$C$2:$C$100,0)+1,0)))="Н/Д",INDIRECT(CONCATENATE("'2018-07 (Д)'!H",TEXT(MATCH($C82,'2018-07 (Д)'!$C$2:$C$100,0)+1,0)))="Н/Д",AND(INDIRECT(CONCATENATE("'2018-08 (Д)'!H",TEXT(MATCH($C82,'2018-08 (Д)'!$C$2:$C$100,0)+1,0)))="Н/Д",INDIRECT(CONCATENATE("'2018-07 (Д)'!H",TEXT(MATCH($C82,'2018-07 (Д)'!$C$2:$C$100,0)+1,0))))),"Н/Д",((INDIRECT(CONCATENATE("'2018-08 (Д)'!H",TEXT(MATCH($C82,'2018-08 (Д)'!$C$2:$C$100,0)+1,0)))-INDIRECT(CONCATENATE("'2018-07 (Д)'!H",TEXT(MATCH($C82,'2018-07 (Д)'!$C$2:$C$100,0)+1,0))))/INDIRECT(CONCATENATE("'2018-07 (Д)'!H",TEXT(MATCH($C82,'2018-07 (Д)'!$C$2:$C$100,0)+1,0))))*100)</f>
        <v>6.177298719170957</v>
      </c>
      <c r="AR82" s="9">
        <f ca="1">IF(OR(INDIRECT(CONCATENATE("'2018-09 (Д)'!H",TEXT(MATCH($C82,'2018-09 (Д)'!$C$2:$C$100,0)+1,0)))="Н/Д",INDIRECT(CONCATENATE("'2018-08 (Д)'!H",TEXT(MATCH($C82,'2018-08 (Д)'!$C$2:$C$100,0)+1,0)))="Н/Д",AND(INDIRECT(CONCATENATE("'2018-09 (Д)'!H",TEXT(MATCH($C82,'2018-09 (Д)'!$C$2:$C$100,0)+1,0)))="Н/Д",INDIRECT(CONCATENATE("'2018-08 (Д)'!H",TEXT(MATCH($C82,'2018-08 (Д)'!$C$2:$C$100,0)+1,0))))),"Н/Д",((INDIRECT(CONCATENATE("'2018-09 (Д)'!H",TEXT(MATCH($C82,'2018-09 (Д)'!$C$2:$C$100,0)+1,0)))-INDIRECT(CONCATENATE("'2018-08 (Д)'!H",TEXT(MATCH($C82,'2018-08 (Д)'!$C$2:$C$100,0)+1,0))))/INDIRECT(CONCATENATE("'2018-08 (Д)'!H",TEXT(MATCH($C82,'2018-08 (Д)'!$C$2:$C$100,0)+1,0))))*100)</f>
        <v>-7.782643533869674</v>
      </c>
      <c r="AS82" s="9">
        <f ca="1">IF(OR(INDIRECT(CONCATENATE("'2018-10 (Д)'!H",TEXT(MATCH($C82,'2018-10 (Д)'!$C$2:$C$100,0)+1,0)))="Н/Д",INDIRECT(CONCATENATE("'2018-09 (Д)'!H",TEXT(MATCH($C82,'2018-09 (Д)'!$C$2:$C$100,0)+1,0)))="Н/Д",AND(INDIRECT(CONCATENATE("'2018-10 (Д)'!H",TEXT(MATCH($C82,'2018-10 (Д)'!$C$2:$C$100,0)+1,0)))="Н/Д",INDIRECT(CONCATENATE("'2018-09 (Д)'!H",TEXT(MATCH($C82,'2018-09 (Д)'!$C$2:$C$100,0)+1,0))))),"Н/Д",((INDIRECT(CONCATENATE("'2018-10 (Д)'!H",TEXT(MATCH($C82,'2018-10 (Д)'!$C$2:$C$100,0)+1,0)))-INDIRECT(CONCATENATE("'2018-09 (Д)'!H",TEXT(MATCH($C82,'2018-09 (Д)'!$C$2:$C$100,0)+1,0))))/INDIRECT(CONCATENATE("'2018-09 (Д)'!H",TEXT(MATCH($C82,'2018-09 (Д)'!$C$2:$C$100,0)+1,0))))*100)</f>
        <v>-2.978198683691609</v>
      </c>
      <c r="AT82" s="9">
        <f ca="1">IF(OR(INDIRECT(CONCATENATE("'2018-11 (Д)'!H",TEXT(MATCH($C82,'2018-11 (Д)'!$C$2:$C$100,0)+1,0)))="Н/Д",INDIRECT(CONCATENATE("'2018-10 (Д)'!H",TEXT(MATCH($C82,'2018-10 (Д)'!$C$2:$C$100,0)+1,0)))="Н/Д",AND(INDIRECT(CONCATENATE("'2018-11 (Д)'!H",TEXT(MATCH($C82,'2018-11 (Д)'!$C$2:$C$100,0)+1,0)))="Н/Д",INDIRECT(CONCATENATE("'2018-10 (Д)'!H",TEXT(MATCH($C82,'2018-10 (Д)'!$C$2:$C$100,0)+1,0))))),"Н/Д",((INDIRECT(CONCATENATE("'2018-11 (Д)'!H",TEXT(MATCH($C82,'2018-11 (Д)'!$C$2:$C$100,0)+1,0)))-INDIRECT(CONCATENATE("'2018-10 (Д)'!H",TEXT(MATCH($C82,'2018-10 (Д)'!$C$2:$C$100,0)+1,0))))/INDIRECT(CONCATENATE("'2018-10 (Д)'!H",TEXT(MATCH($C82,'2018-10 (Д)'!$C$2:$C$100,0)+1,0))))*100)</f>
        <v>6.3861581829998526</v>
      </c>
      <c r="AU82" s="9">
        <f ca="1">IF(OR(INDIRECT(CONCATENATE("'2018-12 (Д)'!H",TEXT(MATCH($C82,'2018-12 (Д)'!$C$2:$C$100,0)+1,0)))="Н/Д",INDIRECT(CONCATENATE("'2018-11 (Д)'!H",TEXT(MATCH($C82,'2018-11 (Д)'!$C$2:$C$100,0)+1,0)))="Н/Д",AND(INDIRECT(CONCATENATE("'2018-12 (Д)'!H",TEXT(MATCH($C82,'2018-12 (Д)'!$C$2:$C$100,0)+1,0)))="Н/Д",INDIRECT(CONCATENATE("'2018-11 (Д)'!H",TEXT(MATCH($C82,'2018-11 (Д)'!$C$2:$C$100,0)+1,0))))),"Н/Д",((INDIRECT(CONCATENATE("'2018-12 (Д)'!H",TEXT(MATCH($C82,'2018-12 (Д)'!$C$2:$C$100,0)+1,0)))-INDIRECT(CONCATENATE("'2018-11 (Д)'!H",TEXT(MATCH($C82,'2018-11 (Д)'!$C$2:$C$100,0)+1,0))))/INDIRECT(CONCATENATE("'2018-11 (Д)'!H",TEXT(MATCH($C82,'2018-11 (Д)'!$C$2:$C$100,0)+1,0))))*100)</f>
        <v>3.1458654869589404</v>
      </c>
      <c r="AV82" s="9"/>
      <c r="AW82" s="9">
        <f ca="1">IF(OR(INDIRECT(CONCATENATE("'2018-03 (Д)'!I",TEXT(MATCH($C82,'2018-03 (Д)'!$C$2:$C$100,0)+1,0)))="Н/Д",INDIRECT(CONCATENATE("'2018-02 (Д)'!I",TEXT(MATCH($C82,'2018-02 (Д)'!$C$2:$C$100,0)+1,0)))="Н/Д",AND(INDIRECT(CONCATENATE("'2018-03 (Д)'!I",TEXT(MATCH($C82,'2018-03 (Д)'!$C$2:$C$100,0)+1,0)))="Н/Д",INDIRECT(CONCATENATE("'2018-02 (Д)'!I",TEXT(MATCH($C82,'2018-02 (Д)'!$C$2:$C$100,0)+1,0))))),"Н/Д",((INDIRECT(CONCATENATE("'2018-03 (Д)'!I",TEXT(MATCH($C82,'2018-03 (Д)'!$C$2:$C$100,0)+1,0)))-INDIRECT(CONCATENATE("'2018-02 (Д)'!I",TEXT(MATCH($C82,'2018-02 (Д)'!$C$2:$C$100,0)+1,0))))/INDIRECT(CONCATENATE("'2018-02 (Д)'!I",TEXT(MATCH($C82,'2018-02 (Д)'!$C$2:$C$100,0)+1,0))))*100)</f>
        <v>-58.783524585388356</v>
      </c>
      <c r="AX82" s="9">
        <f ca="1">IF(OR(INDIRECT(CONCATENATE("'2018-04 (Д)'!I",TEXT(MATCH($C82,'2018-04 (Д)'!$C$2:$C$100,0)+1,0)))="Н/Д",INDIRECT(CONCATENATE("'2018-03 (Д)'!I",TEXT(MATCH($C82,'2018-03 (Д)'!$C$2:$C$100,0)+1,0)))="Н/Д",AND(INDIRECT(CONCATENATE("'2018-04 (Д)'!I",TEXT(MATCH($C82,'2018-04 (Д)'!$C$2:$C$100,0)+1,0)))="Н/Д",INDIRECT(CONCATENATE("'2018-03 (Д)'!I",TEXT(MATCH($C82,'2018-03 (Д)'!$C$2:$C$100,0)+1,0))))),"Н/Д",((INDIRECT(CONCATENATE("'2018-04 (Д)'!I",TEXT(MATCH($C82,'2018-04 (Д)'!$C$2:$C$100,0)+1,0)))-INDIRECT(CONCATENATE("'2018-03 (Д)'!I",TEXT(MATCH($C82,'2018-03 (Д)'!$C$2:$C$100,0)+1,0))))/INDIRECT(CONCATENATE("'2018-03 (Д)'!I",TEXT(MATCH($C82,'2018-03 (Д)'!$C$2:$C$100,0)+1,0))))*100)</f>
        <v>256.50189805411532</v>
      </c>
      <c r="AY82" s="9">
        <f ca="1">IF(OR(INDIRECT(CONCATENATE("'2018-05 (Д)'!I",TEXT(MATCH($C82,'2018-05 (Д)'!$C$2:$C$100,0)+1,0)))="Н/Д",INDIRECT(CONCATENATE("'2018-04 (Д)'!I",TEXT(MATCH($C82,'2018-04 (Д)'!$C$2:$C$100,0)+1,0)))="Н/Д",AND(INDIRECT(CONCATENATE("'2018-05 (Д)'!I",TEXT(MATCH($C82,'2018-05 (Д)'!$C$2:$C$100,0)+1,0)))="Н/Д",INDIRECT(CONCATENATE("'2018-04 (Д)'!I",TEXT(MATCH($C82,'2018-04 (Д)'!$C$2:$C$100,0)+1,0))))),"Н/Д",((INDIRECT(CONCATENATE("'2018-05 (Д)'!I",TEXT(MATCH($C82,'2018-05 (Д)'!$C$2:$C$100,0)+1,0)))-INDIRECT(CONCATENATE("'2018-04 (Д)'!I",TEXT(MATCH($C82,'2018-04 (Д)'!$C$2:$C$100,0)+1,0))))/INDIRECT(CONCATENATE("'2018-04 (Д)'!I",TEXT(MATCH($C82,'2018-04 (Д)'!$C$2:$C$100,0)+1,0))))*100)</f>
        <v>-30.017596198751001</v>
      </c>
      <c r="AZ82" s="9">
        <f ca="1">IF(OR(INDIRECT(CONCATENATE("'2018-06 (Д)'!I",TEXT(MATCH($C82,'2018-06 (Д)'!$C$2:$C$100,0)+1,0)))="Н/Д",INDIRECT(CONCATENATE("'2018-05 (Д)'!I",TEXT(MATCH($C82,'2018-05 (Д)'!$C$2:$C$100,0)+1,0)))="Н/Д",AND(INDIRECT(CONCATENATE("'2018-06 (Д)'!I",TEXT(MATCH($C82,'2018-06 (Д)'!$C$2:$C$100,0)+1,0)))="Н/Д",INDIRECT(CONCATENATE("'2018-05 (Д)'!I",TEXT(MATCH($C82,'2018-05 (Д)'!$C$2:$C$100,0)+1,0))))),"Н/Д",((INDIRECT(CONCATENATE("'2018-06 (Д)'!I",TEXT(MATCH($C82,'2018-06 (Д)'!$C$2:$C$100,0)+1,0)))-INDIRECT(CONCATENATE("'2018-05 (Д)'!I",TEXT(MATCH($C82,'2018-05 (Д)'!$C$2:$C$100,0)+1,0))))/INDIRECT(CONCATENATE("'2018-05 (Д)'!I",TEXT(MATCH($C82,'2018-05 (Д)'!$C$2:$C$100,0)+1,0))))*100)</f>
        <v>3.6893193599796072</v>
      </c>
      <c r="BA82" s="9">
        <f ca="1">IF(OR(INDIRECT(CONCATENATE("'2018-07 (Д)'!I",TEXT(MATCH($C82,'2018-07 (Д)'!$C$2:$C$100,0)+1,0)))="Н/Д",INDIRECT(CONCATENATE("'2018-06 (Д)'!I",TEXT(MATCH($C82,'2018-06 (Д)'!$C$2:$C$100,0)+1,0)))="Н/Д",AND(INDIRECT(CONCATENATE("'2018-07 (Д)'!I",TEXT(MATCH($C82,'2018-07 (Д)'!$C$2:$C$100,0)+1,0)))="Н/Д",INDIRECT(CONCATENATE("'2018-06 (Д)'!I",TEXT(MATCH($C82,'2018-06 (Д)'!$C$2:$C$100,0)+1,0))))),"Н/Д",((INDIRECT(CONCATENATE("'2018-07 (Д)'!I",TEXT(MATCH($C82,'2018-07 (Д)'!$C$2:$C$100,0)+1,0)))-INDIRECT(CONCATENATE("'2018-06 (Д)'!I",TEXT(MATCH($C82,'2018-06 (Д)'!$C$2:$C$100,0)+1,0))))/INDIRECT(CONCATENATE("'2018-06 (Д)'!I",TEXT(MATCH($C82,'2018-06 (Д)'!$C$2:$C$100,0)+1,0))))*100)</f>
        <v>-1.7950516022099092</v>
      </c>
      <c r="BB82" s="9">
        <f ca="1">IF(OR(INDIRECT(CONCATENATE("'2018-08 (Д)'!I",TEXT(MATCH($C82,'2018-08 (Д)'!$C$2:$C$100,0)+1,0)))="Н/Д",INDIRECT(CONCATENATE("'2018-07 (Д)'!I",TEXT(MATCH($C82,'2018-07 (Д)'!$C$2:$C$100,0)+1,0)))="Н/Д",AND(INDIRECT(CONCATENATE("'2018-08 (Д)'!I",TEXT(MATCH($C82,'2018-08 (Д)'!$C$2:$C$100,0)+1,0)))="Н/Д",INDIRECT(CONCATENATE("'2018-07 (Д)'!I",TEXT(MATCH($C82,'2018-07 (Д)'!$C$2:$C$100,0)+1,0))))),"Н/Д",((INDIRECT(CONCATENATE("'2018-08 (Д)'!I",TEXT(MATCH($C82,'2018-08 (Д)'!$C$2:$C$100,0)+1,0)))-INDIRECT(CONCATENATE("'2018-07 (Д)'!I",TEXT(MATCH($C82,'2018-07 (Д)'!$C$2:$C$100,0)+1,0))))/INDIRECT(CONCATENATE("'2018-07 (Д)'!I",TEXT(MATCH($C82,'2018-07 (Д)'!$C$2:$C$100,0)+1,0))))*100)</f>
        <v>16.820325409733979</v>
      </c>
      <c r="BC82" s="9">
        <f ca="1">IF(OR(INDIRECT(CONCATENATE("'2018-09 (Д)'!I",TEXT(MATCH($C82,'2018-09 (Д)'!$C$2:$C$100,0)+1,0)))="Н/Д",INDIRECT(CONCATENATE("'2018-08 (Д)'!I",TEXT(MATCH($C82,'2018-08 (Д)'!$C$2:$C$100,0)+1,0)))="Н/Д",AND(INDIRECT(CONCATENATE("'2018-09 (Д)'!I",TEXT(MATCH($C82,'2018-09 (Д)'!$C$2:$C$100,0)+1,0)))="Н/Д",INDIRECT(CONCATENATE("'2018-08 (Д)'!I",TEXT(MATCH($C82,'2018-08 (Д)'!$C$2:$C$100,0)+1,0))))),"Н/Д",((INDIRECT(CONCATENATE("'2018-09 (Д)'!I",TEXT(MATCH($C82,'2018-09 (Д)'!$C$2:$C$100,0)+1,0)))-INDIRECT(CONCATENATE("'2018-08 (Д)'!I",TEXT(MATCH($C82,'2018-08 (Д)'!$C$2:$C$100,0)+1,0))))/INDIRECT(CONCATENATE("'2018-08 (Д)'!I",TEXT(MATCH($C82,'2018-08 (Д)'!$C$2:$C$100,0)+1,0))))*100)</f>
        <v>-15.127705343822125</v>
      </c>
      <c r="BD82" s="9">
        <f ca="1">IF(OR(INDIRECT(CONCATENATE("'2018-10 (Д)'!I",TEXT(MATCH($C82,'2018-10 (Д)'!$C$2:$C$100,0)+1,0)))="Н/Д",INDIRECT(CONCATENATE("'2018-09 (Д)'!I",TEXT(MATCH($C82,'2018-09 (Д)'!$C$2:$C$100,0)+1,0)))="Н/Д",AND(INDIRECT(CONCATENATE("'2018-10 (Д)'!I",TEXT(MATCH($C82,'2018-10 (Д)'!$C$2:$C$100,0)+1,0)))="Н/Д",INDIRECT(CONCATENATE("'2018-09 (Д)'!I",TEXT(MATCH($C82,'2018-09 (Д)'!$C$2:$C$100,0)+1,0))))),"Н/Д",((INDIRECT(CONCATENATE("'2018-10 (Д)'!I",TEXT(MATCH($C82,'2018-10 (Д)'!$C$2:$C$100,0)+1,0)))-INDIRECT(CONCATENATE("'2018-09 (Д)'!I",TEXT(MATCH($C82,'2018-09 (Д)'!$C$2:$C$100,0)+1,0))))/INDIRECT(CONCATENATE("'2018-09 (Д)'!I",TEXT(MATCH($C82,'2018-09 (Д)'!$C$2:$C$100,0)+1,0))))*100)</f>
        <v>21.951487113596176</v>
      </c>
      <c r="BE82" s="9">
        <f ca="1">IF(OR(INDIRECT(CONCATENATE("'2018-11 (Д)'!I",TEXT(MATCH($C82,'2018-11 (Д)'!$C$2:$C$100,0)+1,0)))="Н/Д",INDIRECT(CONCATENATE("'2018-10 (Д)'!I",TEXT(MATCH($C82,'2018-10 (Д)'!$C$2:$C$100,0)+1,0)))="Н/Д",AND(INDIRECT(CONCATENATE("'2018-11 (Д)'!I",TEXT(MATCH($C82,'2018-11 (Д)'!$C$2:$C$100,0)+1,0)))="Н/Д",INDIRECT(CONCATENATE("'2018-10 (Д)'!I",TEXT(MATCH($C82,'2018-10 (Д)'!$C$2:$C$100,0)+1,0))))),"Н/Д",((INDIRECT(CONCATENATE("'2018-11 (Д)'!I",TEXT(MATCH($C82,'2018-11 (Д)'!$C$2:$C$100,0)+1,0)))-INDIRECT(CONCATENATE("'2018-10 (Д)'!I",TEXT(MATCH($C82,'2018-10 (Д)'!$C$2:$C$100,0)+1,0))))/INDIRECT(CONCATENATE("'2018-10 (Д)'!I",TEXT(MATCH($C82,'2018-10 (Д)'!$C$2:$C$100,0)+1,0))))*100)</f>
        <v>-7.3488194702408247</v>
      </c>
      <c r="BF82" s="9">
        <f ca="1">IF(OR(INDIRECT(CONCATENATE("'2018-12 (Д)'!I",TEXT(MATCH($C82,'2018-12 (Д)'!$C$2:$C$100,0)+1,0)))="Н/Д",INDIRECT(CONCATENATE("'2018-11 (Д)'!I",TEXT(MATCH($C82,'2018-11 (Д)'!$C$2:$C$100,0)+1,0)))="Н/Д",AND(INDIRECT(CONCATENATE("'2018-12 (Д)'!I",TEXT(MATCH($C82,'2018-12 (Д)'!$C$2:$C$100,0)+1,0)))="Н/Д",INDIRECT(CONCATENATE("'2018-11 (Д)'!I",TEXT(MATCH($C82,'2018-11 (Д)'!$C$2:$C$100,0)+1,0))))),"Н/Д",((INDIRECT(CONCATENATE("'2018-12 (Д)'!I",TEXT(MATCH($C82,'2018-12 (Д)'!$C$2:$C$100,0)+1,0)))-INDIRECT(CONCATENATE("'2018-11 (Д)'!I",TEXT(MATCH($C82,'2018-11 (Д)'!$C$2:$C$100,0)+1,0))))/INDIRECT(CONCATENATE("'2018-11 (Д)'!I",TEXT(MATCH($C82,'2018-11 (Д)'!$C$2:$C$100,0)+1,0))))*100)</f>
        <v>0.77296893647871112</v>
      </c>
      <c r="BG82" s="9"/>
      <c r="BH82" s="9" t="str">
        <f ca="1">IF(OR(INDIRECT(CONCATENATE("'2018-03 (Д)'!J",TEXT(MATCH($C82,'2018-03 (Д)'!$C$2:$C$100,0)+1,0)))="Н/Д",INDIRECT(CONCATENATE("'2018-02 (Д)'!J",TEXT(MATCH($C82,'2018-02 (Д)'!$C$2:$C$100,0)+1,0)))="Н/Д",AND(INDIRECT(CONCATENATE("'2018-03 (Д)'!J",TEXT(MATCH($C82,'2018-03 (Д)'!$C$2:$C$100,0)+1,0)))="Н/Д",INDIRECT(CONCATENATE("'2018-02 (Д)'!J",TEXT(MATCH($C82,'2018-02 (Д)'!$C$2:$C$100,0)+1,0))))),"Н/Д",((INDIRECT(CONCATENATE("'2018-03 (Д)'!J",TEXT(MATCH($C82,'2018-03 (Д)'!$C$2:$C$100,0)+1,0)))-INDIRECT(CONCATENATE("'2018-02 (Д)'!J",TEXT(MATCH($C82,'2018-02 (Д)'!$C$2:$C$100,0)+1,0))))/INDIRECT(CONCATENATE("'2018-02 (Д)'!J",TEXT(MATCH($C82,'2018-02 (Д)'!$C$2:$C$100,0)+1,0))))*100)</f>
        <v>Н/Д</v>
      </c>
      <c r="BI82" s="9" t="str">
        <f ca="1">IF(OR(INDIRECT(CONCATENATE("'2018-04 (Д)'!J",TEXT(MATCH($C82,'2018-04 (Д)'!$C$2:$C$100,0)+1,0)))="Н/Д",INDIRECT(CONCATENATE("'2018-03 (Д)'!J",TEXT(MATCH($C82,'2018-03 (Д)'!$C$2:$C$100,0)+1,0)))="Н/Д",AND(INDIRECT(CONCATENATE("'2018-04 (Д)'!J",TEXT(MATCH($C82,'2018-04 (Д)'!$C$2:$C$100,0)+1,0)))="Н/Д",INDIRECT(CONCATENATE("'2018-03 (Д)'!J",TEXT(MATCH($C82,'2018-03 (Д)'!$C$2:$C$100,0)+1,0))))),"Н/Д",((INDIRECT(CONCATENATE("'2018-04 (Д)'!J",TEXT(MATCH($C82,'2018-04 (Д)'!$C$2:$C$100,0)+1,0)))-INDIRECT(CONCATENATE("'2018-03 (Д)'!J",TEXT(MATCH($C82,'2018-03 (Д)'!$C$2:$C$100,0)+1,0))))/INDIRECT(CONCATENATE("'2018-03 (Д)'!J",TEXT(MATCH($C82,'2018-03 (Д)'!$C$2:$C$100,0)+1,0))))*100)</f>
        <v>Н/Д</v>
      </c>
      <c r="BJ82" s="9" t="str">
        <f ca="1">IF(OR(INDIRECT(CONCATENATE("'2018-05 (Д)'!J",TEXT(MATCH($C82,'2018-05 (Д)'!$C$2:$C$100,0)+1,0)))="Н/Д",INDIRECT(CONCATENATE("'2018-04 (Д)'!J",TEXT(MATCH($C82,'2018-04 (Д)'!$C$2:$C$100,0)+1,0)))="Н/Д",AND(INDIRECT(CONCATENATE("'2018-05 (Д)'!J",TEXT(MATCH($C82,'2018-05 (Д)'!$C$2:$C$100,0)+1,0)))="Н/Д",INDIRECT(CONCATENATE("'2018-04 (Д)'!J",TEXT(MATCH($C82,'2018-04 (Д)'!$C$2:$C$100,0)+1,0))))),"Н/Д",((INDIRECT(CONCATENATE("'2018-05 (Д)'!J",TEXT(MATCH($C82,'2018-05 (Д)'!$C$2:$C$100,0)+1,0)))-INDIRECT(CONCATENATE("'2018-04 (Д)'!J",TEXT(MATCH($C82,'2018-04 (Д)'!$C$2:$C$100,0)+1,0))))/INDIRECT(CONCATENATE("'2018-04 (Д)'!J",TEXT(MATCH($C82,'2018-04 (Д)'!$C$2:$C$100,0)+1,0))))*100)</f>
        <v>Н/Д</v>
      </c>
      <c r="BK82" s="9" t="str">
        <f ca="1">IF(OR(INDIRECT(CONCATENATE("'2018-06 (Д)'!J",TEXT(MATCH($C82,'2018-06 (Д)'!$C$2:$C$100,0)+1,0)))="Н/Д",INDIRECT(CONCATENATE("'2018-05 (Д)'!J",TEXT(MATCH($C82,'2018-05 (Д)'!$C$2:$C$100,0)+1,0)))="Н/Д",AND(INDIRECT(CONCATENATE("'2018-06 (Д)'!J",TEXT(MATCH($C82,'2018-06 (Д)'!$C$2:$C$100,0)+1,0)))="Н/Д",INDIRECT(CONCATENATE("'2018-05 (Д)'!J",TEXT(MATCH($C82,'2018-05 (Д)'!$C$2:$C$100,0)+1,0))))),"Н/Д",((INDIRECT(CONCATENATE("'2018-06 (Д)'!J",TEXT(MATCH($C82,'2018-06 (Д)'!$C$2:$C$100,0)+1,0)))-INDIRECT(CONCATENATE("'2018-05 (Д)'!J",TEXT(MATCH($C82,'2018-05 (Д)'!$C$2:$C$100,0)+1,0))))/INDIRECT(CONCATENATE("'2018-05 (Д)'!J",TEXT(MATCH($C82,'2018-05 (Д)'!$C$2:$C$100,0)+1,0))))*100)</f>
        <v>Н/Д</v>
      </c>
      <c r="BL82" s="9" t="str">
        <f ca="1">IF(OR(INDIRECT(CONCATENATE("'2018-07 (Д)'!J",TEXT(MATCH($C82,'2018-07 (Д)'!$C$2:$C$100,0)+1,0)))="Н/Д",INDIRECT(CONCATENATE("'2018-06 (Д)'!J",TEXT(MATCH($C82,'2018-06 (Д)'!$C$2:$C$100,0)+1,0)))="Н/Д",AND(INDIRECT(CONCATENATE("'2018-07 (Д)'!J",TEXT(MATCH($C82,'2018-07 (Д)'!$C$2:$C$100,0)+1,0)))="Н/Д",INDIRECT(CONCATENATE("'2018-06 (Д)'!J",TEXT(MATCH($C82,'2018-06 (Д)'!$C$2:$C$100,0)+1,0))))),"Н/Д",((INDIRECT(CONCATENATE("'2018-07 (Д)'!J",TEXT(MATCH($C82,'2018-07 (Д)'!$C$2:$C$100,0)+1,0)))-INDIRECT(CONCATENATE("'2018-06 (Д)'!J",TEXT(MATCH($C82,'2018-06 (Д)'!$C$2:$C$100,0)+1,0))))/INDIRECT(CONCATENATE("'2018-06 (Д)'!J",TEXT(MATCH($C82,'2018-06 (Д)'!$C$2:$C$100,0)+1,0))))*100)</f>
        <v>Н/Д</v>
      </c>
      <c r="BM82" s="9" t="str">
        <f ca="1">IF(OR(INDIRECT(CONCATENATE("'2018-08 (Д)'!J",TEXT(MATCH($C82,'2018-08 (Д)'!$C$2:$C$100,0)+1,0)))="Н/Д",INDIRECT(CONCATENATE("'2018-07 (Д)'!J",TEXT(MATCH($C82,'2018-07 (Д)'!$C$2:$C$100,0)+1,0)))="Н/Д",AND(INDIRECT(CONCATENATE("'2018-08 (Д)'!J",TEXT(MATCH($C82,'2018-08 (Д)'!$C$2:$C$100,0)+1,0)))="Н/Д",INDIRECT(CONCATENATE("'2018-07 (Д)'!J",TEXT(MATCH($C82,'2018-07 (Д)'!$C$2:$C$100,0)+1,0))))),"Н/Д",((INDIRECT(CONCATENATE("'2018-08 (Д)'!J",TEXT(MATCH($C82,'2018-08 (Д)'!$C$2:$C$100,0)+1,0)))-INDIRECT(CONCATENATE("'2018-07 (Д)'!J",TEXT(MATCH($C82,'2018-07 (Д)'!$C$2:$C$100,0)+1,0))))/INDIRECT(CONCATENATE("'2018-07 (Д)'!J",TEXT(MATCH($C82,'2018-07 (Д)'!$C$2:$C$100,0)+1,0))))*100)</f>
        <v>Н/Д</v>
      </c>
      <c r="BN82" s="9" t="str">
        <f ca="1">IF(OR(INDIRECT(CONCATENATE("'2018-09 (Д)'!J",TEXT(MATCH($C82,'2018-09 (Д)'!$C$2:$C$100,0)+1,0)))="Н/Д",INDIRECT(CONCATENATE("'2018-08 (Д)'!J",TEXT(MATCH($C82,'2018-08 (Д)'!$C$2:$C$100,0)+1,0)))="Н/Д",AND(INDIRECT(CONCATENATE("'2018-09 (Д)'!J",TEXT(MATCH($C82,'2018-09 (Д)'!$C$2:$C$100,0)+1,0)))="Н/Д",INDIRECT(CONCATENATE("'2018-08 (Д)'!J",TEXT(MATCH($C82,'2018-08 (Д)'!$C$2:$C$100,0)+1,0))))),"Н/Д",((INDIRECT(CONCATENATE("'2018-09 (Д)'!J",TEXT(MATCH($C82,'2018-09 (Д)'!$C$2:$C$100,0)+1,0)))-INDIRECT(CONCATENATE("'2018-08 (Д)'!J",TEXT(MATCH($C82,'2018-08 (Д)'!$C$2:$C$100,0)+1,0))))/INDIRECT(CONCATENATE("'2018-08 (Д)'!J",TEXT(MATCH($C82,'2018-08 (Д)'!$C$2:$C$100,0)+1,0))))*100)</f>
        <v>Н/Д</v>
      </c>
      <c r="BO82" s="9" t="str">
        <f ca="1">IF(OR(INDIRECT(CONCATENATE("'2018-10 (Д)'!J",TEXT(MATCH($C82,'2018-10 (Д)'!$C$2:$C$100,0)+1,0)))="Н/Д",INDIRECT(CONCATENATE("'2018-09 (Д)'!J",TEXT(MATCH($C82,'2018-09 (Д)'!$C$2:$C$100,0)+1,0)))="Н/Д",AND(INDIRECT(CONCATENATE("'2018-10 (Д)'!J",TEXT(MATCH($C82,'2018-10 (Д)'!$C$2:$C$100,0)+1,0)))="Н/Д",INDIRECT(CONCATENATE("'2018-09 (Д)'!J",TEXT(MATCH($C82,'2018-09 (Д)'!$C$2:$C$100,0)+1,0))))),"Н/Д",((INDIRECT(CONCATENATE("'2018-10 (Д)'!J",TEXT(MATCH($C82,'2018-10 (Д)'!$C$2:$C$100,0)+1,0)))-INDIRECT(CONCATENATE("'2018-09 (Д)'!J",TEXT(MATCH($C82,'2018-09 (Д)'!$C$2:$C$100,0)+1,0))))/INDIRECT(CONCATENATE("'2018-09 (Д)'!J",TEXT(MATCH($C82,'2018-09 (Д)'!$C$2:$C$100,0)+1,0))))*100)</f>
        <v>Н/Д</v>
      </c>
      <c r="BP82" s="9" t="str">
        <f ca="1">IF(OR(INDIRECT(CONCATENATE("'2018-11 (Д)'!J",TEXT(MATCH($C82,'2018-11 (Д)'!$C$2:$C$100,0)+1,0)))="Н/Д",INDIRECT(CONCATENATE("'2018-10 (Д)'!J",TEXT(MATCH($C82,'2018-10 (Д)'!$C$2:$C$100,0)+1,0)))="Н/Д",AND(INDIRECT(CONCATENATE("'2018-11 (Д)'!J",TEXT(MATCH($C82,'2018-11 (Д)'!$C$2:$C$100,0)+1,0)))="Н/Д",INDIRECT(CONCATENATE("'2018-10 (Д)'!J",TEXT(MATCH($C82,'2018-10 (Д)'!$C$2:$C$100,0)+1,0))))),"Н/Д",((INDIRECT(CONCATENATE("'2018-11 (Д)'!J",TEXT(MATCH($C82,'2018-11 (Д)'!$C$2:$C$100,0)+1,0)))-INDIRECT(CONCATENATE("'2018-10 (Д)'!J",TEXT(MATCH($C82,'2018-10 (Д)'!$C$2:$C$100,0)+1,0))))/INDIRECT(CONCATENATE("'2018-10 (Д)'!J",TEXT(MATCH($C82,'2018-10 (Д)'!$C$2:$C$100,0)+1,0))))*100)</f>
        <v>Н/Д</v>
      </c>
      <c r="BQ82" s="9" t="str">
        <f ca="1">IF(OR(INDIRECT(CONCATENATE("'2018-12 (Д)'!J",TEXT(MATCH($C82,'2018-12 (Д)'!$C$2:$C$100,0)+1,0)))="Н/Д",INDIRECT(CONCATENATE("'2018-11 (Д)'!J",TEXT(MATCH($C82,'2018-11 (Д)'!$C$2:$C$100,0)+1,0)))="Н/Д",AND(INDIRECT(CONCATENATE("'2018-12 (Д)'!J",TEXT(MATCH($C82,'2018-12 (Д)'!$C$2:$C$100,0)+1,0)))="Н/Д",INDIRECT(CONCATENATE("'2018-11 (Д)'!J",TEXT(MATCH($C82,'2018-11 (Д)'!$C$2:$C$100,0)+1,0))))),"Н/Д",((INDIRECT(CONCATENATE("'2018-12 (Д)'!J",TEXT(MATCH($C82,'2018-12 (Д)'!$C$2:$C$100,0)+1,0)))-INDIRECT(CONCATENATE("'2018-11 (Д)'!J",TEXT(MATCH($C82,'2018-11 (Д)'!$C$2:$C$100,0)+1,0))))/INDIRECT(CONCATENATE("'2018-11 (Д)'!J",TEXT(MATCH($C82,'2018-11 (Д)'!$C$2:$C$100,0)+1,0))))*100)</f>
        <v>Н/Д</v>
      </c>
      <c r="BR82" s="9"/>
      <c r="BS82" s="9">
        <f ca="1">IF(OR(INDIRECT(CONCATENATE("'2018-03 (Д)'!K",TEXT(MATCH($C82,'2018-03 (Д)'!$C$2:$C$100,0)+1,0)))="Н/Д",INDIRECT(CONCATENATE("'2018-02 (Д)'!K",TEXT(MATCH($C82,'2018-02 (Д)'!$C$2:$C$100,0)+1,0)))="Н/Д",AND(INDIRECT(CONCATENATE("'2018-03 (Д)'!K",TEXT(MATCH($C82,'2018-03 (Д)'!$C$2:$C$100,0)+1,0)))="Н/Д",INDIRECT(CONCATENATE("'2018-02 (Д)'!K",TEXT(MATCH($C82,'2018-02 (Д)'!$C$2:$C$100,0)+1,0))))),"Н/Д",((INDIRECT(CONCATENATE("'2018-03 (Д)'!K",TEXT(MATCH($C82,'2018-03 (Д)'!$C$2:$C$100,0)+1,0)))-INDIRECT(CONCATENATE("'2018-02 (Д)'!K",TEXT(MATCH($C82,'2018-02 (Д)'!$C$2:$C$100,0)+1,0))))/INDIRECT(CONCATENATE("'2018-02 (Д)'!K",TEXT(MATCH($C82,'2018-02 (Д)'!$C$2:$C$100,0)+1,0))))*100)</f>
        <v>-46.756627559852362</v>
      </c>
      <c r="BT82" s="9">
        <f ca="1">IF(OR(INDIRECT(CONCATENATE("'2018-04 (Д)'!K",TEXT(MATCH($C82,'2018-04 (Д)'!$C$2:$C$100,0)+1,0)))="Н/Д",INDIRECT(CONCATENATE("'2018-03 (Д)'!K",TEXT(MATCH($C82,'2018-03 (Д)'!$C$2:$C$100,0)+1,0)))="Н/Д",AND(INDIRECT(CONCATENATE("'2018-04 (Д)'!K",TEXT(MATCH($C82,'2018-04 (Д)'!$C$2:$C$100,0)+1,0)))="Н/Д",INDIRECT(CONCATENATE("'2018-03 (Д)'!K",TEXT(MATCH($C82,'2018-03 (Д)'!$C$2:$C$100,0)+1,0))))),"Н/Д",((INDIRECT(CONCATENATE("'2018-04 (Д)'!K",TEXT(MATCH($C82,'2018-04 (Д)'!$C$2:$C$100,0)+1,0)))-INDIRECT(CONCATENATE("'2018-03 (Д)'!K",TEXT(MATCH($C82,'2018-03 (Д)'!$C$2:$C$100,0)+1,0))))/INDIRECT(CONCATENATE("'2018-03 (Д)'!K",TEXT(MATCH($C82,'2018-03 (Д)'!$C$2:$C$100,0)+1,0))))*100)</f>
        <v>145.73568237130587</v>
      </c>
      <c r="BU82" s="9">
        <f ca="1">IF(OR(INDIRECT(CONCATENATE("'2018-05 (Д)'!K",TEXT(MATCH($C82,'2018-05 (Д)'!$C$2:$C$100,0)+1,0)))="Н/Д",INDIRECT(CONCATENATE("'2018-04 (Д)'!K",TEXT(MATCH($C82,'2018-04 (Д)'!$C$2:$C$100,0)+1,0)))="Н/Д",AND(INDIRECT(CONCATENATE("'2018-05 (Д)'!K",TEXT(MATCH($C82,'2018-05 (Д)'!$C$2:$C$100,0)+1,0)))="Н/Д",INDIRECT(CONCATENATE("'2018-04 (Д)'!K",TEXT(MATCH($C82,'2018-04 (Д)'!$C$2:$C$100,0)+1,0))))),"Н/Д",((INDIRECT(CONCATENATE("'2018-05 (Д)'!K",TEXT(MATCH($C82,'2018-05 (Д)'!$C$2:$C$100,0)+1,0)))-INDIRECT(CONCATENATE("'2018-04 (Д)'!K",TEXT(MATCH($C82,'2018-04 (Д)'!$C$2:$C$100,0)+1,0))))/INDIRECT(CONCATENATE("'2018-04 (Д)'!K",TEXT(MATCH($C82,'2018-04 (Д)'!$C$2:$C$100,0)+1,0))))*100)</f>
        <v>143.24851104504256</v>
      </c>
      <c r="BV82" s="9">
        <f ca="1">IF(OR(INDIRECT(CONCATENATE("'2018-06 (Д)'!K",TEXT(MATCH($C82,'2018-06 (Д)'!$C$2:$C$100,0)+1,0)))="Н/Д",INDIRECT(CONCATENATE("'2018-05 (Д)'!K",TEXT(MATCH($C82,'2018-05 (Д)'!$C$2:$C$100,0)+1,0)))="Н/Д",AND(INDIRECT(CONCATENATE("'2018-06 (Д)'!K",TEXT(MATCH($C82,'2018-06 (Д)'!$C$2:$C$100,0)+1,0)))="Н/Д",INDIRECT(CONCATENATE("'2018-05 (Д)'!K",TEXT(MATCH($C82,'2018-05 (Д)'!$C$2:$C$100,0)+1,0))))),"Н/Д",((INDIRECT(CONCATENATE("'2018-06 (Д)'!K",TEXT(MATCH($C82,'2018-06 (Д)'!$C$2:$C$100,0)+1,0)))-INDIRECT(CONCATENATE("'2018-05 (Д)'!K",TEXT(MATCH($C82,'2018-05 (Д)'!$C$2:$C$100,0)+1,0))))/INDIRECT(CONCATENATE("'2018-05 (Д)'!K",TEXT(MATCH($C82,'2018-05 (Д)'!$C$2:$C$100,0)+1,0))))*100)</f>
        <v>-63.083909923405223</v>
      </c>
      <c r="BW82" s="9">
        <f ca="1">IF(OR(INDIRECT(CONCATENATE("'2018-07 (Д)'!K",TEXT(MATCH($C82,'2018-07 (Д)'!$C$2:$C$100,0)+1,0)))="Н/Д",INDIRECT(CONCATENATE("'2018-06 (Д)'!K",TEXT(MATCH($C82,'2018-06 (Д)'!$C$2:$C$100,0)+1,0)))="Н/Д",AND(INDIRECT(CONCATENATE("'2018-07 (Д)'!K",TEXT(MATCH($C82,'2018-07 (Д)'!$C$2:$C$100,0)+1,0)))="Н/Д",INDIRECT(CONCATENATE("'2018-06 (Д)'!K",TEXT(MATCH($C82,'2018-06 (Д)'!$C$2:$C$100,0)+1,0))))),"Н/Д",((INDIRECT(CONCATENATE("'2018-07 (Д)'!K",TEXT(MATCH($C82,'2018-07 (Д)'!$C$2:$C$100,0)+1,0)))-INDIRECT(CONCATENATE("'2018-06 (Д)'!K",TEXT(MATCH($C82,'2018-06 (Д)'!$C$2:$C$100,0)+1,0))))/INDIRECT(CONCATENATE("'2018-06 (Д)'!K",TEXT(MATCH($C82,'2018-06 (Д)'!$C$2:$C$100,0)+1,0))))*100)</f>
        <v>-43.399128426412837</v>
      </c>
      <c r="BX82" s="9">
        <f ca="1">IF(OR(INDIRECT(CONCATENATE("'2018-08 (Д)'!K",TEXT(MATCH($C82,'2018-08 (Д)'!$C$2:$C$100,0)+1,0)))="Н/Д",INDIRECT(CONCATENATE("'2018-07 (Д)'!K",TEXT(MATCH($C82,'2018-07 (Д)'!$C$2:$C$100,0)+1,0)))="Н/Д",AND(INDIRECT(CONCATENATE("'2018-08 (Д)'!K",TEXT(MATCH($C82,'2018-08 (Д)'!$C$2:$C$100,0)+1,0)))="Н/Д",INDIRECT(CONCATENATE("'2018-07 (Д)'!K",TEXT(MATCH($C82,'2018-07 (Д)'!$C$2:$C$100,0)+1,0))))),"Н/Д",((INDIRECT(CONCATENATE("'2018-08 (Д)'!K",TEXT(MATCH($C82,'2018-08 (Д)'!$C$2:$C$100,0)+1,0)))-INDIRECT(CONCATENATE("'2018-07 (Д)'!K",TEXT(MATCH($C82,'2018-07 (Д)'!$C$2:$C$100,0)+1,0))))/INDIRECT(CONCATENATE("'2018-07 (Д)'!K",TEXT(MATCH($C82,'2018-07 (Д)'!$C$2:$C$100,0)+1,0))))*100)</f>
        <v>248.43350125572411</v>
      </c>
      <c r="BY82" s="9">
        <f ca="1">IF(OR(INDIRECT(CONCATENATE("'2018-09 (Д)'!K",TEXT(MATCH($C82,'2018-09 (Д)'!$C$2:$C$100,0)+1,0)))="Н/Д",INDIRECT(CONCATENATE("'2018-08 (Д)'!K",TEXT(MATCH($C82,'2018-08 (Д)'!$C$2:$C$100,0)+1,0)))="Н/Д",AND(INDIRECT(CONCATENATE("'2018-09 (Д)'!K",TEXT(MATCH($C82,'2018-09 (Д)'!$C$2:$C$100,0)+1,0)))="Н/Д",INDIRECT(CONCATENATE("'2018-08 (Д)'!K",TEXT(MATCH($C82,'2018-08 (Д)'!$C$2:$C$100,0)+1,0))))),"Н/Д",((INDIRECT(CONCATENATE("'2018-09 (Д)'!K",TEXT(MATCH($C82,'2018-09 (Д)'!$C$2:$C$100,0)+1,0)))-INDIRECT(CONCATENATE("'2018-08 (Д)'!K",TEXT(MATCH($C82,'2018-08 (Д)'!$C$2:$C$100,0)+1,0))))/INDIRECT(CONCATENATE("'2018-08 (Д)'!K",TEXT(MATCH($C82,'2018-08 (Д)'!$C$2:$C$100,0)+1,0))))*100)</f>
        <v>-76.799578937759236</v>
      </c>
      <c r="BZ82" s="9">
        <f ca="1">IF(OR(INDIRECT(CONCATENATE("'2018-10 (Д)'!K",TEXT(MATCH($C82,'2018-10 (Д)'!$C$2:$C$100,0)+1,0)))="Н/Д",INDIRECT(CONCATENATE("'2018-09 (Д)'!K",TEXT(MATCH($C82,'2018-09 (Д)'!$C$2:$C$100,0)+1,0)))="Н/Д",AND(INDIRECT(CONCATENATE("'2018-10 (Д)'!K",TEXT(MATCH($C82,'2018-10 (Д)'!$C$2:$C$100,0)+1,0)))="Н/Д",INDIRECT(CONCATENATE("'2018-09 (Д)'!K",TEXT(MATCH($C82,'2018-09 (Д)'!$C$2:$C$100,0)+1,0))))),"Н/Д",((INDIRECT(CONCATENATE("'2018-10 (Д)'!K",TEXT(MATCH($C82,'2018-10 (Д)'!$C$2:$C$100,0)+1,0)))-INDIRECT(CONCATENATE("'2018-09 (Д)'!K",TEXT(MATCH($C82,'2018-09 (Д)'!$C$2:$C$100,0)+1,0))))/INDIRECT(CONCATENATE("'2018-09 (Д)'!K",TEXT(MATCH($C82,'2018-09 (Д)'!$C$2:$C$100,0)+1,0))))*100)</f>
        <v>-26.77457778955667</v>
      </c>
      <c r="CA82" s="9">
        <f ca="1">IF(OR(INDIRECT(CONCATENATE("'2018-11 (Д)'!K",TEXT(MATCH($C82,'2018-11 (Д)'!$C$2:$C$100,0)+1,0)))="Н/Д",INDIRECT(CONCATENATE("'2018-10 (Д)'!K",TEXT(MATCH($C82,'2018-10 (Д)'!$C$2:$C$100,0)+1,0)))="Н/Д",AND(INDIRECT(CONCATENATE("'2018-11 (Д)'!K",TEXT(MATCH($C82,'2018-11 (Д)'!$C$2:$C$100,0)+1,0)))="Н/Д",INDIRECT(CONCATENATE("'2018-10 (Д)'!K",TEXT(MATCH($C82,'2018-10 (Д)'!$C$2:$C$100,0)+1,0))))),"Н/Д",((INDIRECT(CONCATENATE("'2018-11 (Д)'!K",TEXT(MATCH($C82,'2018-11 (Д)'!$C$2:$C$100,0)+1,0)))-INDIRECT(CONCATENATE("'2018-10 (Д)'!K",TEXT(MATCH($C82,'2018-10 (Д)'!$C$2:$C$100,0)+1,0))))/INDIRECT(CONCATENATE("'2018-10 (Д)'!K",TEXT(MATCH($C82,'2018-10 (Д)'!$C$2:$C$100,0)+1,0))))*100)</f>
        <v>526.06458382260882</v>
      </c>
      <c r="CB82" s="9">
        <f ca="1">IF(OR(INDIRECT(CONCATENATE("'2018-12 (Д)'!K",TEXT(MATCH($C82,'2018-12 (Д)'!$C$2:$C$100,0)+1,0)))="Н/Д",INDIRECT(CONCATENATE("'2018-11 (Д)'!K",TEXT(MATCH($C82,'2018-11 (Д)'!$C$2:$C$100,0)+1,0)))="Н/Д",AND(INDIRECT(CONCATENATE("'2018-12 (Д)'!K",TEXT(MATCH($C82,'2018-12 (Д)'!$C$2:$C$100,0)+1,0)))="Н/Д",INDIRECT(CONCATENATE("'2018-11 (Д)'!K",TEXT(MATCH($C82,'2018-11 (Д)'!$C$2:$C$100,0)+1,0))))),"Н/Д",((INDIRECT(CONCATENATE("'2018-12 (Д)'!K",TEXT(MATCH($C82,'2018-12 (Д)'!$C$2:$C$100,0)+1,0)))-INDIRECT(CONCATENATE("'2018-11 (Д)'!K",TEXT(MATCH($C82,'2018-11 (Д)'!$C$2:$C$100,0)+1,0))))/INDIRECT(CONCATENATE("'2018-11 (Д)'!K",TEXT(MATCH($C82,'2018-11 (Д)'!$C$2:$C$100,0)+1,0))))*100)</f>
        <v>-78.285724757366154</v>
      </c>
      <c r="CC82" s="9"/>
      <c r="CD82" s="9">
        <f ca="1">IF(OR(INDIRECT(CONCATENATE("'2018-03 (Д)'!L",TEXT(MATCH($C82,'2018-03 (Д)'!$C$2:$C$100,0)+1,0)))="Н/Д",INDIRECT(CONCATENATE("'2018-02 (Д)'!L",TEXT(MATCH($C82,'2018-02 (Д)'!$C$2:$C$100,0)+1,0)))="Н/Д",AND(INDIRECT(CONCATENATE("'2018-03 (Д)'!L",TEXT(MATCH($C82,'2018-03 (Д)'!$C$2:$C$100,0)+1,0)))="Н/Д",INDIRECT(CONCATENATE("'2018-02 (Д)'!L",TEXT(MATCH($C82,'2018-02 (Д)'!$C$2:$C$100,0)+1,0))))),"Н/Д",((INDIRECT(CONCATENATE("'2018-03 (Д)'!L",TEXT(MATCH($C82,'2018-03 (Д)'!$C$2:$C$100,0)+1,0)))-INDIRECT(CONCATENATE("'2018-02 (Д)'!L",TEXT(MATCH($C82,'2018-02 (Д)'!$C$2:$C$100,0)+1,0))))/INDIRECT(CONCATENATE("'2018-02 (Д)'!L",TEXT(MATCH($C82,'2018-02 (Д)'!$C$2:$C$100,0)+1,0))))*100)</f>
        <v>-87.50067133951282</v>
      </c>
      <c r="CE82" s="9">
        <f ca="1">IF(OR(INDIRECT(CONCATENATE("'2018-04 (Д)'!L",TEXT(MATCH($C82,'2018-04 (Д)'!$C$2:$C$100,0)+1,0)))="Н/Д",INDIRECT(CONCATENATE("'2018-03 (Д)'!L",TEXT(MATCH($C82,'2018-03 (Д)'!$C$2:$C$100,0)+1,0)))="Н/Д",AND(INDIRECT(CONCATENATE("'2018-04 (Д)'!L",TEXT(MATCH($C82,'2018-04 (Д)'!$C$2:$C$100,0)+1,0)))="Н/Д",INDIRECT(CONCATENATE("'2018-03 (Д)'!L",TEXT(MATCH($C82,'2018-03 (Д)'!$C$2:$C$100,0)+1,0))))),"Н/Д",((INDIRECT(CONCATENATE("'2018-04 (Д)'!L",TEXT(MATCH($C82,'2018-04 (Д)'!$C$2:$C$100,0)+1,0)))-INDIRECT(CONCATENATE("'2018-03 (Д)'!L",TEXT(MATCH($C82,'2018-03 (Д)'!$C$2:$C$100,0)+1,0))))/INDIRECT(CONCATENATE("'2018-03 (Д)'!L",TEXT(MATCH($C82,'2018-03 (Д)'!$C$2:$C$100,0)+1,0))))*100)</f>
        <v>237.94748571372435</v>
      </c>
      <c r="CF82" s="9">
        <f ca="1">IF(OR(INDIRECT(CONCATENATE("'2018-05 (Д)'!L",TEXT(MATCH($C82,'2018-05 (Д)'!$C$2:$C$100,0)+1,0)))="Н/Д",INDIRECT(CONCATENATE("'2018-04 (Д)'!L",TEXT(MATCH($C82,'2018-04 (Д)'!$C$2:$C$100,0)+1,0)))="Н/Д",AND(INDIRECT(CONCATENATE("'2018-05 (Д)'!L",TEXT(MATCH($C82,'2018-05 (Д)'!$C$2:$C$100,0)+1,0)))="Н/Д",INDIRECT(CONCATENATE("'2018-04 (Д)'!L",TEXT(MATCH($C82,'2018-04 (Д)'!$C$2:$C$100,0)+1,0))))),"Н/Д",((INDIRECT(CONCATENATE("'2018-05 (Д)'!L",TEXT(MATCH($C82,'2018-05 (Д)'!$C$2:$C$100,0)+1,0)))-INDIRECT(CONCATENATE("'2018-04 (Д)'!L",TEXT(MATCH($C82,'2018-04 (Д)'!$C$2:$C$100,0)+1,0))))/INDIRECT(CONCATENATE("'2018-04 (Д)'!L",TEXT(MATCH($C82,'2018-04 (Д)'!$C$2:$C$100,0)+1,0))))*100)</f>
        <v>135.78945257305327</v>
      </c>
      <c r="CG82" s="9">
        <f ca="1">IF(OR(INDIRECT(CONCATENATE("'2018-06 (Д)'!L",TEXT(MATCH($C82,'2018-06 (Д)'!$C$2:$C$100,0)+1,0)))="Н/Д",INDIRECT(CONCATENATE("'2018-05 (Д)'!L",TEXT(MATCH($C82,'2018-05 (Д)'!$C$2:$C$100,0)+1,0)))="Н/Д",AND(INDIRECT(CONCATENATE("'2018-06 (Д)'!L",TEXT(MATCH($C82,'2018-06 (Д)'!$C$2:$C$100,0)+1,0)))="Н/Д",INDIRECT(CONCATENATE("'2018-05 (Д)'!L",TEXT(MATCH($C82,'2018-05 (Д)'!$C$2:$C$100,0)+1,0))))),"Н/Д",((INDIRECT(CONCATENATE("'2018-06 (Д)'!L",TEXT(MATCH($C82,'2018-06 (Д)'!$C$2:$C$100,0)+1,0)))-INDIRECT(CONCATENATE("'2018-05 (Д)'!L",TEXT(MATCH($C82,'2018-05 (Д)'!$C$2:$C$100,0)+1,0))))/INDIRECT(CONCATENATE("'2018-05 (Д)'!L",TEXT(MATCH($C82,'2018-05 (Д)'!$C$2:$C$100,0)+1,0))))*100)</f>
        <v>-31.546056023422615</v>
      </c>
      <c r="CH82" s="9">
        <f ca="1">IF(OR(INDIRECT(CONCATENATE("'2018-07 (Д)'!L",TEXT(MATCH($C82,'2018-07 (Д)'!$C$2:$C$100,0)+1,0)))="Н/Д",INDIRECT(CONCATENATE("'2018-06 (Д)'!L",TEXT(MATCH($C82,'2018-06 (Д)'!$C$2:$C$100,0)+1,0)))="Н/Д",AND(INDIRECT(CONCATENATE("'2018-07 (Д)'!L",TEXT(MATCH($C82,'2018-07 (Д)'!$C$2:$C$100,0)+1,0)))="Н/Д",INDIRECT(CONCATENATE("'2018-06 (Д)'!L",TEXT(MATCH($C82,'2018-06 (Д)'!$C$2:$C$100,0)+1,0))))),"Н/Д",((INDIRECT(CONCATENATE("'2018-07 (Д)'!L",TEXT(MATCH($C82,'2018-07 (Д)'!$C$2:$C$100,0)+1,0)))-INDIRECT(CONCATENATE("'2018-06 (Д)'!L",TEXT(MATCH($C82,'2018-06 (Д)'!$C$2:$C$100,0)+1,0))))/INDIRECT(CONCATENATE("'2018-06 (Д)'!L",TEXT(MATCH($C82,'2018-06 (Д)'!$C$2:$C$100,0)+1,0))))*100)</f>
        <v>-89.043750536623904</v>
      </c>
      <c r="CI82" s="9">
        <f ca="1">IF(OR(INDIRECT(CONCATENATE("'2018-08 (Д)'!L",TEXT(MATCH($C82,'2018-08 (Д)'!$C$2:$C$100,0)+1,0)))="Н/Д",INDIRECT(CONCATENATE("'2018-07 (Д)'!L",TEXT(MATCH($C82,'2018-07 (Д)'!$C$2:$C$100,0)+1,0)))="Н/Д",AND(INDIRECT(CONCATENATE("'2018-08 (Д)'!L",TEXT(MATCH($C82,'2018-08 (Д)'!$C$2:$C$100,0)+1,0)))="Н/Д",INDIRECT(CONCATENATE("'2018-07 (Д)'!L",TEXT(MATCH($C82,'2018-07 (Д)'!$C$2:$C$100,0)+1,0))))),"Н/Д",((INDIRECT(CONCATENATE("'2018-08 (Д)'!L",TEXT(MATCH($C82,'2018-08 (Д)'!$C$2:$C$100,0)+1,0)))-INDIRECT(CONCATENATE("'2018-07 (Д)'!L",TEXT(MATCH($C82,'2018-07 (Д)'!$C$2:$C$100,0)+1,0))))/INDIRECT(CONCATENATE("'2018-07 (Д)'!L",TEXT(MATCH($C82,'2018-07 (Д)'!$C$2:$C$100,0)+1,0))))*100)</f>
        <v>1403.6712237431266</v>
      </c>
      <c r="CJ82" s="9">
        <f ca="1">IF(OR(INDIRECT(CONCATENATE("'2018-09 (Д)'!L",TEXT(MATCH($C82,'2018-09 (Д)'!$C$2:$C$100,0)+1,0)))="Н/Д",INDIRECT(CONCATENATE("'2018-08 (Д)'!L",TEXT(MATCH($C82,'2018-08 (Д)'!$C$2:$C$100,0)+1,0)))="Н/Д",AND(INDIRECT(CONCATENATE("'2018-09 (Д)'!L",TEXT(MATCH($C82,'2018-09 (Д)'!$C$2:$C$100,0)+1,0)))="Н/Д",INDIRECT(CONCATENATE("'2018-08 (Д)'!L",TEXT(MATCH($C82,'2018-08 (Д)'!$C$2:$C$100,0)+1,0))))),"Н/Д",((INDIRECT(CONCATENATE("'2018-09 (Д)'!L",TEXT(MATCH($C82,'2018-09 (Д)'!$C$2:$C$100,0)+1,0)))-INDIRECT(CONCATENATE("'2018-08 (Д)'!L",TEXT(MATCH($C82,'2018-08 (Д)'!$C$2:$C$100,0)+1,0))))/INDIRECT(CONCATENATE("'2018-08 (Д)'!L",TEXT(MATCH($C82,'2018-08 (Д)'!$C$2:$C$100,0)+1,0))))*100)</f>
        <v>-84.260956217023704</v>
      </c>
      <c r="CK82" s="9">
        <f ca="1">IF(OR(INDIRECT(CONCATENATE("'2018-10 (Д)'!L",TEXT(MATCH($C82,'2018-10 (Д)'!$C$2:$C$100,0)+1,0)))="Н/Д",INDIRECT(CONCATENATE("'2018-09 (Д)'!L",TEXT(MATCH($C82,'2018-09 (Д)'!$C$2:$C$100,0)+1,0)))="Н/Д",AND(INDIRECT(CONCATENATE("'2018-10 (Д)'!L",TEXT(MATCH($C82,'2018-10 (Д)'!$C$2:$C$100,0)+1,0)))="Н/Д",INDIRECT(CONCATENATE("'2018-09 (Д)'!L",TEXT(MATCH($C82,'2018-09 (Д)'!$C$2:$C$100,0)+1,0))))),"Н/Д",((INDIRECT(CONCATENATE("'2018-10 (Д)'!L",TEXT(MATCH($C82,'2018-10 (Д)'!$C$2:$C$100,0)+1,0)))-INDIRECT(CONCATENATE("'2018-09 (Д)'!L",TEXT(MATCH($C82,'2018-09 (Д)'!$C$2:$C$100,0)+1,0))))/INDIRECT(CONCATENATE("'2018-09 (Д)'!L",TEXT(MATCH($C82,'2018-09 (Д)'!$C$2:$C$100,0)+1,0))))*100)</f>
        <v>-20.919724697816847</v>
      </c>
      <c r="CL82" s="9">
        <f ca="1">IF(OR(INDIRECT(CONCATENATE("'2018-11 (Д)'!L",TEXT(MATCH($C82,'2018-11 (Д)'!$C$2:$C$100,0)+1,0)))="Н/Д",INDIRECT(CONCATENATE("'2018-10 (Д)'!L",TEXT(MATCH($C82,'2018-10 (Д)'!$C$2:$C$100,0)+1,0)))="Н/Д",AND(INDIRECT(CONCATENATE("'2018-11 (Д)'!L",TEXT(MATCH($C82,'2018-11 (Д)'!$C$2:$C$100,0)+1,0)))="Н/Д",INDIRECT(CONCATENATE("'2018-10 (Д)'!L",TEXT(MATCH($C82,'2018-10 (Д)'!$C$2:$C$100,0)+1,0))))),"Н/Д",((INDIRECT(CONCATENATE("'2018-11 (Д)'!L",TEXT(MATCH($C82,'2018-11 (Д)'!$C$2:$C$100,0)+1,0)))-INDIRECT(CONCATENATE("'2018-10 (Д)'!L",TEXT(MATCH($C82,'2018-10 (Д)'!$C$2:$C$100,0)+1,0))))/INDIRECT(CONCATENATE("'2018-10 (Д)'!L",TEXT(MATCH($C82,'2018-10 (Д)'!$C$2:$C$100,0)+1,0))))*100)</f>
        <v>827.1533630254437</v>
      </c>
      <c r="CM82" s="9">
        <f ca="1">IF(OR(INDIRECT(CONCATENATE("'2018-12 (Д)'!L",TEXT(MATCH($C82,'2018-12 (Д)'!$C$2:$C$100,0)+1,0)))="Н/Д",INDIRECT(CONCATENATE("'2018-11 (Д)'!L",TEXT(MATCH($C82,'2018-11 (Д)'!$C$2:$C$100,0)+1,0)))="Н/Д",AND(INDIRECT(CONCATENATE("'2018-12 (Д)'!L",TEXT(MATCH($C82,'2018-12 (Д)'!$C$2:$C$100,0)+1,0)))="Н/Д",INDIRECT(CONCATENATE("'2018-11 (Д)'!L",TEXT(MATCH($C82,'2018-11 (Д)'!$C$2:$C$100,0)+1,0))))),"Н/Д",((INDIRECT(CONCATENATE("'2018-12 (Д)'!L",TEXT(MATCH($C82,'2018-12 (Д)'!$C$2:$C$100,0)+1,0)))-INDIRECT(CONCATENATE("'2018-11 (Д)'!L",TEXT(MATCH($C82,'2018-11 (Д)'!$C$2:$C$100,0)+1,0))))/INDIRECT(CONCATENATE("'2018-11 (Д)'!L",TEXT(MATCH($C82,'2018-11 (Д)'!$C$2:$C$100,0)+1,0))))*100)</f>
        <v>-72.588198028001841</v>
      </c>
      <c r="CN82" s="9"/>
      <c r="CO82" s="9">
        <f ca="1">IF(OR(INDIRECT(CONCATENATE("'2018-03 (Д)'!M",TEXT(MATCH($C82,'2018-03 (Д)'!$C$2:$C$100,0)+1,0)))="Н/Д",INDIRECT(CONCATENATE("'2018-02 (Д)'!M",TEXT(MATCH($C82,'2018-02 (Д)'!$C$2:$C$100,0)+1,0)))="Н/Д",AND(INDIRECT(CONCATENATE("'2018-03 (Д)'!M",TEXT(MATCH($C82,'2018-03 (Д)'!$C$2:$C$100,0)+1,0)))="Н/Д",INDIRECT(CONCATENATE("'2018-02 (Д)'!M",TEXT(MATCH($C82,'2018-02 (Д)'!$C$2:$C$100,0)+1,0))))),"Н/Д",((INDIRECT(CONCATENATE("'2018-03 (Д)'!M",TEXT(MATCH($C82,'2018-03 (Д)'!$C$2:$C$100,0)+1,0)))-INDIRECT(CONCATENATE("'2018-02 (Д)'!M",TEXT(MATCH($C82,'2018-02 (Д)'!$C$2:$C$100,0)+1,0))))/INDIRECT(CONCATENATE("'2018-02 (Д)'!M",TEXT(MATCH($C82,'2018-02 (Д)'!$C$2:$C$100,0)+1,0))))*100)</f>
        <v>-254.38039703063203</v>
      </c>
      <c r="CP82" s="9">
        <f ca="1">IF(OR(INDIRECT(CONCATENATE("'2018-04 (Д)'!M",TEXT(MATCH($C82,'2018-04 (Д)'!$C$2:$C$100,0)+1,0)))="Н/Д",INDIRECT(CONCATENATE("'2018-03 (Д)'!M",TEXT(MATCH($C82,'2018-03 (Д)'!$C$2:$C$100,0)+1,0)))="Н/Д",AND(INDIRECT(CONCATENATE("'2018-04 (Д)'!M",TEXT(MATCH($C82,'2018-04 (Д)'!$C$2:$C$100,0)+1,0)))="Н/Д",INDIRECT(CONCATENATE("'2018-03 (Д)'!M",TEXT(MATCH($C82,'2018-03 (Д)'!$C$2:$C$100,0)+1,0))))),"Н/Д",((INDIRECT(CONCATENATE("'2018-04 (Д)'!M",TEXT(MATCH($C82,'2018-04 (Д)'!$C$2:$C$100,0)+1,0)))-INDIRECT(CONCATENATE("'2018-03 (Д)'!M",TEXT(MATCH($C82,'2018-03 (Д)'!$C$2:$C$100,0)+1,0))))/INDIRECT(CONCATENATE("'2018-03 (Д)'!M",TEXT(MATCH($C82,'2018-03 (Д)'!$C$2:$C$100,0)+1,0))))*100)</f>
        <v>-166.34168348010667</v>
      </c>
      <c r="CQ82" s="9">
        <f ca="1">IF(OR(INDIRECT(CONCATENATE("'2018-05 (Д)'!M",TEXT(MATCH($C82,'2018-05 (Д)'!$C$2:$C$100,0)+1,0)))="Н/Д",INDIRECT(CONCATENATE("'2018-04 (Д)'!M",TEXT(MATCH($C82,'2018-04 (Д)'!$C$2:$C$100,0)+1,0)))="Н/Д",AND(INDIRECT(CONCATENATE("'2018-05 (Д)'!M",TEXT(MATCH($C82,'2018-05 (Д)'!$C$2:$C$100,0)+1,0)))="Н/Д",INDIRECT(CONCATENATE("'2018-04 (Д)'!M",TEXT(MATCH($C82,'2018-04 (Д)'!$C$2:$C$100,0)+1,0))))),"Н/Д",((INDIRECT(CONCATENATE("'2018-05 (Д)'!M",TEXT(MATCH($C82,'2018-05 (Д)'!$C$2:$C$100,0)+1,0)))-INDIRECT(CONCATENATE("'2018-04 (Д)'!M",TEXT(MATCH($C82,'2018-04 (Д)'!$C$2:$C$100,0)+1,0))))/INDIRECT(CONCATENATE("'2018-04 (Д)'!M",TEXT(MATCH($C82,'2018-04 (Д)'!$C$2:$C$100,0)+1,0))))*100)</f>
        <v>-23.068955633087068</v>
      </c>
      <c r="CR82" s="9">
        <f ca="1">IF(OR(INDIRECT(CONCATENATE("'2018-06 (Д)'!M",TEXT(MATCH($C82,'2018-06 (Д)'!$C$2:$C$100,0)+1,0)))="Н/Д",INDIRECT(CONCATENATE("'2018-05 (Д)'!M",TEXT(MATCH($C82,'2018-05 (Д)'!$C$2:$C$100,0)+1,0)))="Н/Д",AND(INDIRECT(CONCATENATE("'2018-06 (Д)'!M",TEXT(MATCH($C82,'2018-06 (Д)'!$C$2:$C$100,0)+1,0)))="Н/Д",INDIRECT(CONCATENATE("'2018-05 (Д)'!M",TEXT(MATCH($C82,'2018-05 (Д)'!$C$2:$C$100,0)+1,0))))),"Н/Д",((INDIRECT(CONCATENATE("'2018-06 (Д)'!M",TEXT(MATCH($C82,'2018-06 (Д)'!$C$2:$C$100,0)+1,0)))-INDIRECT(CONCATENATE("'2018-05 (Д)'!M",TEXT(MATCH($C82,'2018-05 (Д)'!$C$2:$C$100,0)+1,0))))/INDIRECT(CONCATENATE("'2018-05 (Д)'!M",TEXT(MATCH($C82,'2018-05 (Д)'!$C$2:$C$100,0)+1,0))))*100)</f>
        <v>33.289488592088226</v>
      </c>
      <c r="CS82" s="9">
        <f ca="1">IF(OR(INDIRECT(CONCATENATE("'2018-07 (Д)'!M",TEXT(MATCH($C82,'2018-07 (Д)'!$C$2:$C$100,0)+1,0)))="Н/Д",INDIRECT(CONCATENATE("'2018-06 (Д)'!M",TEXT(MATCH($C82,'2018-06 (Д)'!$C$2:$C$100,0)+1,0)))="Н/Д",AND(INDIRECT(CONCATENATE("'2018-07 (Д)'!M",TEXT(MATCH($C82,'2018-07 (Д)'!$C$2:$C$100,0)+1,0)))="Н/Д",INDIRECT(CONCATENATE("'2018-06 (Д)'!M",TEXT(MATCH($C82,'2018-06 (Д)'!$C$2:$C$100,0)+1,0))))),"Н/Д",((INDIRECT(CONCATENATE("'2018-07 (Д)'!M",TEXT(MATCH($C82,'2018-07 (Д)'!$C$2:$C$100,0)+1,0)))-INDIRECT(CONCATENATE("'2018-06 (Д)'!M",TEXT(MATCH($C82,'2018-06 (Д)'!$C$2:$C$100,0)+1,0))))/INDIRECT(CONCATENATE("'2018-06 (Д)'!M",TEXT(MATCH($C82,'2018-06 (Д)'!$C$2:$C$100,0)+1,0))))*100)</f>
        <v>8.6861725332399633</v>
      </c>
      <c r="CT82" s="9">
        <f ca="1">IF(OR(INDIRECT(CONCATENATE("'2018-08 (Д)'!M",TEXT(MATCH($C82,'2018-08 (Д)'!$C$2:$C$100,0)+1,0)))="Н/Д",INDIRECT(CONCATENATE("'2018-07 (Д)'!M",TEXT(MATCH($C82,'2018-07 (Д)'!$C$2:$C$100,0)+1,0)))="Н/Д",AND(INDIRECT(CONCATENATE("'2018-08 (Д)'!M",TEXT(MATCH($C82,'2018-08 (Д)'!$C$2:$C$100,0)+1,0)))="Н/Д",INDIRECT(CONCATENATE("'2018-07 (Д)'!M",TEXT(MATCH($C82,'2018-07 (Д)'!$C$2:$C$100,0)+1,0))))),"Н/Д",((INDIRECT(CONCATENATE("'2018-08 (Д)'!M",TEXT(MATCH($C82,'2018-08 (Д)'!$C$2:$C$100,0)+1,0)))-INDIRECT(CONCATENATE("'2018-07 (Д)'!M",TEXT(MATCH($C82,'2018-07 (Д)'!$C$2:$C$100,0)+1,0))))/INDIRECT(CONCATENATE("'2018-07 (Д)'!M",TEXT(MATCH($C82,'2018-07 (Д)'!$C$2:$C$100,0)+1,0))))*100)</f>
        <v>18.83555998911487</v>
      </c>
      <c r="CU82" s="9">
        <f ca="1">IF(OR(INDIRECT(CONCATENATE("'2018-09 (Д)'!M",TEXT(MATCH($C82,'2018-09 (Д)'!$C$2:$C$100,0)+1,0)))="Н/Д",INDIRECT(CONCATENATE("'2018-08 (Д)'!M",TEXT(MATCH($C82,'2018-08 (Д)'!$C$2:$C$100,0)+1,0)))="Н/Д",AND(INDIRECT(CONCATENATE("'2018-09 (Д)'!M",TEXT(MATCH($C82,'2018-09 (Д)'!$C$2:$C$100,0)+1,0)))="Н/Д",INDIRECT(CONCATENATE("'2018-08 (Д)'!M",TEXT(MATCH($C82,'2018-08 (Д)'!$C$2:$C$100,0)+1,0))))),"Н/Д",((INDIRECT(CONCATENATE("'2018-09 (Д)'!M",TEXT(MATCH($C82,'2018-09 (Д)'!$C$2:$C$100,0)+1,0)))-INDIRECT(CONCATENATE("'2018-08 (Д)'!M",TEXT(MATCH($C82,'2018-08 (Д)'!$C$2:$C$100,0)+1,0))))/INDIRECT(CONCATENATE("'2018-08 (Д)'!M",TEXT(MATCH($C82,'2018-08 (Д)'!$C$2:$C$100,0)+1,0))))*100)</f>
        <v>13.735686534233377</v>
      </c>
      <c r="CV82" s="9">
        <f ca="1">IF(OR(INDIRECT(CONCATENATE("'2018-10 (Д)'!M",TEXT(MATCH($C82,'2018-10 (Д)'!$C$2:$C$100,0)+1,0)))="Н/Д",INDIRECT(CONCATENATE("'2018-09 (Д)'!M",TEXT(MATCH($C82,'2018-09 (Д)'!$C$2:$C$100,0)+1,0)))="Н/Д",AND(INDIRECT(CONCATENATE("'2018-10 (Д)'!M",TEXT(MATCH($C82,'2018-10 (Д)'!$C$2:$C$100,0)+1,0)))="Н/Д",INDIRECT(CONCATENATE("'2018-09 (Д)'!M",TEXT(MATCH($C82,'2018-09 (Д)'!$C$2:$C$100,0)+1,0))))),"Н/Д",((INDIRECT(CONCATENATE("'2018-10 (Д)'!M",TEXT(MATCH($C82,'2018-10 (Д)'!$C$2:$C$100,0)+1,0)))-INDIRECT(CONCATENATE("'2018-09 (Д)'!M",TEXT(MATCH($C82,'2018-09 (Д)'!$C$2:$C$100,0)+1,0))))/INDIRECT(CONCATENATE("'2018-09 (Д)'!M",TEXT(MATCH($C82,'2018-09 (Д)'!$C$2:$C$100,0)+1,0))))*100)</f>
        <v>119.13555410295444</v>
      </c>
      <c r="CW82" s="9">
        <f ca="1">IF(OR(INDIRECT(CONCATENATE("'2018-11 (Д)'!M",TEXT(MATCH($C82,'2018-11 (Д)'!$C$2:$C$100,0)+1,0)))="Н/Д",INDIRECT(CONCATENATE("'2018-10 (Д)'!M",TEXT(MATCH($C82,'2018-10 (Д)'!$C$2:$C$100,0)+1,0)))="Н/Д",AND(INDIRECT(CONCATENATE("'2018-11 (Д)'!M",TEXT(MATCH($C82,'2018-11 (Д)'!$C$2:$C$100,0)+1,0)))="Н/Д",INDIRECT(CONCATENATE("'2018-10 (Д)'!M",TEXT(MATCH($C82,'2018-10 (Д)'!$C$2:$C$100,0)+1,0))))),"Н/Д",((INDIRECT(CONCATENATE("'2018-11 (Д)'!M",TEXT(MATCH($C82,'2018-11 (Д)'!$C$2:$C$100,0)+1,0)))-INDIRECT(CONCATENATE("'2018-10 (Д)'!M",TEXT(MATCH($C82,'2018-10 (Д)'!$C$2:$C$100,0)+1,0))))/INDIRECT(CONCATENATE("'2018-10 (Д)'!M",TEXT(MATCH($C82,'2018-10 (Д)'!$C$2:$C$100,0)+1,0))))*100)</f>
        <v>-33.940779532345672</v>
      </c>
      <c r="CX82" s="9">
        <f ca="1">IF(OR(INDIRECT(CONCATENATE("'2018-12 (Д)'!M",TEXT(MATCH($C82,'2018-12 (Д)'!$C$2:$C$100,0)+1,0)))="Н/Д",INDIRECT(CONCATENATE("'2018-11 (Д)'!M",TEXT(MATCH($C82,'2018-11 (Д)'!$C$2:$C$100,0)+1,0)))="Н/Д",AND(INDIRECT(CONCATENATE("'2018-12 (Д)'!M",TEXT(MATCH($C82,'2018-12 (Д)'!$C$2:$C$100,0)+1,0)))="Н/Д",INDIRECT(CONCATENATE("'2018-11 (Д)'!M",TEXT(MATCH($C82,'2018-11 (Д)'!$C$2:$C$100,0)+1,0))))),"Н/Д",((INDIRECT(CONCATENATE("'2018-12 (Д)'!M",TEXT(MATCH($C82,'2018-12 (Д)'!$C$2:$C$100,0)+1,0)))-INDIRECT(CONCATENATE("'2018-11 (Д)'!M",TEXT(MATCH($C82,'2018-11 (Д)'!$C$2:$C$100,0)+1,0))))/INDIRECT(CONCATENATE("'2018-11 (Д)'!M",TEXT(MATCH($C82,'2018-11 (Д)'!$C$2:$C$100,0)+1,0))))*100)</f>
        <v>13.258307668218251</v>
      </c>
      <c r="CY82" s="9"/>
      <c r="CZ82" s="9">
        <f ca="1">IF(OR(INDIRECT(CONCATENATE("'2018-03 (Д)'!N",TEXT(MATCH($C82,'2018-03 (Д)'!$C$2:$C$100,0)+1,0)))="Н/Д",INDIRECT(CONCATENATE("'2018-02 (Д)'!N",TEXT(MATCH($C82,'2018-02 (Д)'!$C$2:$C$100,0)+1,0)))="Н/Д",AND(INDIRECT(CONCATENATE("'2018-03 (Д)'!N",TEXT(MATCH($C82,'2018-03 (Д)'!$C$2:$C$100,0)+1,0)))="Н/Д",INDIRECT(CONCATENATE("'2018-02 (Д)'!N",TEXT(MATCH($C82,'2018-02 (Д)'!$C$2:$C$100,0)+1,0))))),"Н/Д",((INDIRECT(CONCATENATE("'2018-03 (Д)'!N",TEXT(MATCH($C82,'2018-03 (Д)'!$C$2:$C$100,0)+1,0)))-INDIRECT(CONCATENATE("'2018-02 (Д)'!N",TEXT(MATCH($C82,'2018-02 (Д)'!$C$2:$C$100,0)+1,0))))/INDIRECT(CONCATENATE("'2018-02 (Д)'!N",TEXT(MATCH($C82,'2018-02 (Д)'!$C$2:$C$100,0)+1,0))))*100)</f>
        <v>148.70907821029246</v>
      </c>
      <c r="DA82" s="9">
        <f ca="1">IF(OR(INDIRECT(CONCATENATE("'2018-04 (Д)'!N",TEXT(MATCH($C82,'2018-04 (Д)'!$C$2:$C$100,0)+1,0)))="Н/Д",INDIRECT(CONCATENATE("'2018-03 (Д)'!N",TEXT(MATCH($C82,'2018-03 (Д)'!$C$2:$C$100,0)+1,0)))="Н/Д",AND(INDIRECT(CONCATENATE("'2018-04 (Д)'!N",TEXT(MATCH($C82,'2018-04 (Д)'!$C$2:$C$100,0)+1,0)))="Н/Д",INDIRECT(CONCATENATE("'2018-03 (Д)'!N",TEXT(MATCH($C82,'2018-03 (Д)'!$C$2:$C$100,0)+1,0))))),"Н/Д",((INDIRECT(CONCATENATE("'2018-04 (Д)'!N",TEXT(MATCH($C82,'2018-04 (Д)'!$C$2:$C$100,0)+1,0)))-INDIRECT(CONCATENATE("'2018-03 (Д)'!N",TEXT(MATCH($C82,'2018-03 (Д)'!$C$2:$C$100,0)+1,0))))/INDIRECT(CONCATENATE("'2018-03 (Д)'!N",TEXT(MATCH($C82,'2018-03 (Д)'!$C$2:$C$100,0)+1,0))))*100)</f>
        <v>64.252250644087994</v>
      </c>
      <c r="DB82" s="9">
        <f ca="1">IF(OR(INDIRECT(CONCATENATE("'2018-05 (Д)'!N",TEXT(MATCH($C82,'2018-05 (Д)'!$C$2:$C$100,0)+1,0)))="Н/Д",INDIRECT(CONCATENATE("'2018-04 (Д)'!N",TEXT(MATCH($C82,'2018-04 (Д)'!$C$2:$C$100,0)+1,0)))="Н/Д",AND(INDIRECT(CONCATENATE("'2018-05 (Д)'!N",TEXT(MATCH($C82,'2018-05 (Д)'!$C$2:$C$100,0)+1,0)))="Н/Д",INDIRECT(CONCATENATE("'2018-04 (Д)'!N",TEXT(MATCH($C82,'2018-04 (Д)'!$C$2:$C$100,0)+1,0))))),"Н/Д",((INDIRECT(CONCATENATE("'2018-05 (Д)'!N",TEXT(MATCH($C82,'2018-05 (Д)'!$C$2:$C$100,0)+1,0)))-INDIRECT(CONCATENATE("'2018-04 (Д)'!N",TEXT(MATCH($C82,'2018-04 (Д)'!$C$2:$C$100,0)+1,0))))/INDIRECT(CONCATENATE("'2018-04 (Д)'!N",TEXT(MATCH($C82,'2018-04 (Д)'!$C$2:$C$100,0)+1,0))))*100)</f>
        <v>36.493418350022758</v>
      </c>
      <c r="DC82" s="9">
        <f ca="1">IF(OR(INDIRECT(CONCATENATE("'2018-06 (Д)'!N",TEXT(MATCH($C82,'2018-06 (Д)'!$C$2:$C$100,0)+1,0)))="Н/Д",INDIRECT(CONCATENATE("'2018-05 (Д)'!N",TEXT(MATCH($C82,'2018-05 (Д)'!$C$2:$C$100,0)+1,0)))="Н/Д",AND(INDIRECT(CONCATENATE("'2018-06 (Д)'!N",TEXT(MATCH($C82,'2018-06 (Д)'!$C$2:$C$100,0)+1,0)))="Н/Д",INDIRECT(CONCATENATE("'2018-05 (Д)'!N",TEXT(MATCH($C82,'2018-05 (Д)'!$C$2:$C$100,0)+1,0))))),"Н/Д",((INDIRECT(CONCATENATE("'2018-06 (Д)'!N",TEXT(MATCH($C82,'2018-06 (Д)'!$C$2:$C$100,0)+1,0)))-INDIRECT(CONCATENATE("'2018-05 (Д)'!N",TEXT(MATCH($C82,'2018-05 (Д)'!$C$2:$C$100,0)+1,0))))/INDIRECT(CONCATENATE("'2018-05 (Д)'!N",TEXT(MATCH($C82,'2018-05 (Д)'!$C$2:$C$100,0)+1,0))))*100)</f>
        <v>26.764652050198556</v>
      </c>
      <c r="DD82" s="9">
        <f ca="1">IF(OR(INDIRECT(CONCATENATE("'2018-07 (Д)'!N",TEXT(MATCH($C82,'2018-07 (Д)'!$C$2:$C$100,0)+1,0)))="Н/Д",INDIRECT(CONCATENATE("'2018-06 (Д)'!N",TEXT(MATCH($C82,'2018-06 (Д)'!$C$2:$C$100,0)+1,0)))="Н/Д",AND(INDIRECT(CONCATENATE("'2018-07 (Д)'!N",TEXT(MATCH($C82,'2018-07 (Д)'!$C$2:$C$100,0)+1,0)))="Н/Д",INDIRECT(CONCATENATE("'2018-06 (Д)'!N",TEXT(MATCH($C82,'2018-06 (Д)'!$C$2:$C$100,0)+1,0))))),"Н/Д",((INDIRECT(CONCATENATE("'2018-07 (Д)'!N",TEXT(MATCH($C82,'2018-07 (Д)'!$C$2:$C$100,0)+1,0)))-INDIRECT(CONCATENATE("'2018-06 (Д)'!N",TEXT(MATCH($C82,'2018-06 (Д)'!$C$2:$C$100,0)+1,0))))/INDIRECT(CONCATENATE("'2018-06 (Д)'!N",TEXT(MATCH($C82,'2018-06 (Д)'!$C$2:$C$100,0)+1,0))))*100)</f>
        <v>24.708521001813029</v>
      </c>
      <c r="DE82" s="9">
        <f ca="1">IF(OR(INDIRECT(CONCATENATE("'2018-08 (Д)'!N",TEXT(MATCH($C82,'2018-08 (Д)'!$C$2:$C$100,0)+1,0)))="Н/Д",INDIRECT(CONCATENATE("'2018-07 (Д)'!N",TEXT(MATCH($C82,'2018-07 (Д)'!$C$2:$C$100,0)+1,0)))="Н/Д",AND(INDIRECT(CONCATENATE("'2018-08 (Д)'!N",TEXT(MATCH($C82,'2018-08 (Д)'!$C$2:$C$100,0)+1,0)))="Н/Д",INDIRECT(CONCATENATE("'2018-07 (Д)'!N",TEXT(MATCH($C82,'2018-07 (Д)'!$C$2:$C$100,0)+1,0))))),"Н/Д",((INDIRECT(CONCATENATE("'2018-08 (Д)'!N",TEXT(MATCH($C82,'2018-08 (Д)'!$C$2:$C$100,0)+1,0)))-INDIRECT(CONCATENATE("'2018-07 (Д)'!N",TEXT(MATCH($C82,'2018-07 (Д)'!$C$2:$C$100,0)+1,0))))/INDIRECT(CONCATENATE("'2018-07 (Д)'!N",TEXT(MATCH($C82,'2018-07 (Д)'!$C$2:$C$100,0)+1,0))))*100)</f>
        <v>18.110669302969018</v>
      </c>
      <c r="DF82" s="9">
        <f ca="1">IF(OR(INDIRECT(CONCATENATE("'2018-09 (Д)'!N",TEXT(MATCH($C82,'2018-09 (Д)'!$C$2:$C$100,0)+1,0)))="Н/Д",INDIRECT(CONCATENATE("'2018-08 (Д)'!N",TEXT(MATCH($C82,'2018-08 (Д)'!$C$2:$C$100,0)+1,0)))="Н/Д",AND(INDIRECT(CONCATENATE("'2018-09 (Д)'!N",TEXT(MATCH($C82,'2018-09 (Д)'!$C$2:$C$100,0)+1,0)))="Н/Д",INDIRECT(CONCATENATE("'2018-08 (Д)'!N",TEXT(MATCH($C82,'2018-08 (Д)'!$C$2:$C$100,0)+1,0))))),"Н/Д",((INDIRECT(CONCATENATE("'2018-09 (Д)'!N",TEXT(MATCH($C82,'2018-09 (Д)'!$C$2:$C$100,0)+1,0)))-INDIRECT(CONCATENATE("'2018-08 (Д)'!N",TEXT(MATCH($C82,'2018-08 (Д)'!$C$2:$C$100,0)+1,0))))/INDIRECT(CONCATENATE("'2018-08 (Д)'!N",TEXT(MATCH($C82,'2018-08 (Д)'!$C$2:$C$100,0)+1,0))))*100)</f>
        <v>15.996315613245542</v>
      </c>
      <c r="DG82" s="9">
        <f ca="1">IF(OR(INDIRECT(CONCATENATE("'2018-10 (Д)'!N",TEXT(MATCH($C82,'2018-10 (Д)'!$C$2:$C$100,0)+1,0)))="Н/Д",INDIRECT(CONCATENATE("'2018-09 (Д)'!N",TEXT(MATCH($C82,'2018-09 (Д)'!$C$2:$C$100,0)+1,0)))="Н/Д",AND(INDIRECT(CONCATENATE("'2018-10 (Д)'!N",TEXT(MATCH($C82,'2018-10 (Д)'!$C$2:$C$100,0)+1,0)))="Н/Д",INDIRECT(CONCATENATE("'2018-09 (Д)'!N",TEXT(MATCH($C82,'2018-09 (Д)'!$C$2:$C$100,0)+1,0))))),"Н/Д",((INDIRECT(CONCATENATE("'2018-10 (Д)'!N",TEXT(MATCH($C82,'2018-10 (Д)'!$C$2:$C$100,0)+1,0)))-INDIRECT(CONCATENATE("'2018-09 (Д)'!N",TEXT(MATCH($C82,'2018-09 (Д)'!$C$2:$C$100,0)+1,0))))/INDIRECT(CONCATENATE("'2018-09 (Д)'!N",TEXT(MATCH($C82,'2018-09 (Д)'!$C$2:$C$100,0)+1,0))))*100)</f>
        <v>11.038507740511962</v>
      </c>
      <c r="DH82" s="9">
        <f ca="1">IF(OR(INDIRECT(CONCATENATE("'2018-11 (Д)'!N",TEXT(MATCH($C82,'2018-11 (Д)'!$C$2:$C$100,0)+1,0)))="Н/Д",INDIRECT(CONCATENATE("'2018-10 (Д)'!N",TEXT(MATCH($C82,'2018-10 (Д)'!$C$2:$C$100,0)+1,0)))="Н/Д",AND(INDIRECT(CONCATENATE("'2018-11 (Д)'!N",TEXT(MATCH($C82,'2018-11 (Д)'!$C$2:$C$100,0)+1,0)))="Н/Д",INDIRECT(CONCATENATE("'2018-10 (Д)'!N",TEXT(MATCH($C82,'2018-10 (Д)'!$C$2:$C$100,0)+1,0))))),"Н/Д",((INDIRECT(CONCATENATE("'2018-11 (Д)'!N",TEXT(MATCH($C82,'2018-11 (Д)'!$C$2:$C$100,0)+1,0)))-INDIRECT(CONCATENATE("'2018-10 (Д)'!N",TEXT(MATCH($C82,'2018-10 (Д)'!$C$2:$C$100,0)+1,0))))/INDIRECT(CONCATENATE("'2018-10 (Д)'!N",TEXT(MATCH($C82,'2018-10 (Д)'!$C$2:$C$100,0)+1,0))))*100)</f>
        <v>11.629463887587862</v>
      </c>
      <c r="DI82" s="9">
        <f ca="1">IF(OR(INDIRECT(CONCATENATE("'2018-12 (Д)'!N",TEXT(MATCH($C82,'2018-12 (Д)'!$C$2:$C$100,0)+1,0)))="Н/Д",INDIRECT(CONCATENATE("'2018-11 (Д)'!N",TEXT(MATCH($C82,'2018-11 (Д)'!$C$2:$C$100,0)+1,0)))="Н/Д",AND(INDIRECT(CONCATENATE("'2018-12 (Д)'!N",TEXT(MATCH($C82,'2018-12 (Д)'!$C$2:$C$100,0)+1,0)))="Н/Д",INDIRECT(CONCATENATE("'2018-11 (Д)'!N",TEXT(MATCH($C82,'2018-11 (Д)'!$C$2:$C$100,0)+1,0))))),"Н/Д",((INDIRECT(CONCATENATE("'2018-12 (Д)'!N",TEXT(MATCH($C82,'2018-12 (Д)'!$C$2:$C$100,0)+1,0)))-INDIRECT(CONCATENATE("'2018-11 (Д)'!N",TEXT(MATCH($C82,'2018-11 (Д)'!$C$2:$C$100,0)+1,0))))/INDIRECT(CONCATENATE("'2018-11 (Д)'!N",TEXT(MATCH($C82,'2018-11 (Д)'!$C$2:$C$100,0)+1,0))))*100)</f>
        <v>11.255703385508234</v>
      </c>
      <c r="DJ82" s="9"/>
      <c r="DK82" s="9">
        <f ca="1">IF(OR(INDIRECT(CONCATENATE("'2018-03 (Д)'!O",TEXT(MATCH($C82,'2018-03 (Д)'!$C$2:$C$100,0)+1,0)))="Н/Д",INDIRECT(CONCATENATE("'2018-02 (Д)'!O",TEXT(MATCH($C82,'2018-02 (Д)'!$C$2:$C$100,0)+1,0)))="Н/Д",AND(INDIRECT(CONCATENATE("'2018-03 (Д)'!O",TEXT(MATCH($C82,'2018-03 (Д)'!$C$2:$C$100,0)+1,0)))="Н/Д",INDIRECT(CONCATENATE("'2018-02 (Д)'!O",TEXT(MATCH($C82,'2018-02 (Д)'!$C$2:$C$100,0)+1,0))))),"Н/Д",((INDIRECT(CONCATENATE("'2018-03 (Д)'!O",TEXT(MATCH($C82,'2018-03 (Д)'!$C$2:$C$100,0)+1,0)))-INDIRECT(CONCATENATE("'2018-02 (Д)'!O",TEXT(MATCH($C82,'2018-02 (Д)'!$C$2:$C$100,0)+1,0))))/INDIRECT(CONCATENATE("'2018-02 (Д)'!O",TEXT(MATCH($C82,'2018-02 (Д)'!$C$2:$C$100,0)+1,0))))*100)</f>
        <v>17751.78826895565</v>
      </c>
      <c r="DL82" s="9">
        <f ca="1">IF(OR(INDIRECT(CONCATENATE("'2018-04 (Д)'!O",TEXT(MATCH($C82,'2018-04 (Д)'!$C$2:$C$100,0)+1,0)))="Н/Д",INDIRECT(CONCATENATE("'2018-03 (Д)'!O",TEXT(MATCH($C82,'2018-03 (Д)'!$C$2:$C$100,0)+1,0)))="Н/Д",AND(INDIRECT(CONCATENATE("'2018-04 (Д)'!O",TEXT(MATCH($C82,'2018-04 (Д)'!$C$2:$C$100,0)+1,0)))="Н/Д",INDIRECT(CONCATENATE("'2018-03 (Д)'!O",TEXT(MATCH($C82,'2018-03 (Д)'!$C$2:$C$100,0)+1,0))))),"Н/Д",((INDIRECT(CONCATENATE("'2018-04 (Д)'!O",TEXT(MATCH($C82,'2018-04 (Д)'!$C$2:$C$100,0)+1,0)))-INDIRECT(CONCATENATE("'2018-03 (Д)'!O",TEXT(MATCH($C82,'2018-03 (Д)'!$C$2:$C$100,0)+1,0))))/INDIRECT(CONCATENATE("'2018-03 (Д)'!O",TEXT(MATCH($C82,'2018-03 (Д)'!$C$2:$C$100,0)+1,0))))*100)</f>
        <v>347.75532119502503</v>
      </c>
      <c r="DM82" s="9">
        <f ca="1">IF(OR(INDIRECT(CONCATENATE("'2018-05 (Д)'!O",TEXT(MATCH($C82,'2018-05 (Д)'!$C$2:$C$100,0)+1,0)))="Н/Д",INDIRECT(CONCATENATE("'2018-04 (Д)'!O",TEXT(MATCH($C82,'2018-04 (Д)'!$C$2:$C$100,0)+1,0)))="Н/Д",AND(INDIRECT(CONCATENATE("'2018-05 (Д)'!O",TEXT(MATCH($C82,'2018-05 (Д)'!$C$2:$C$100,0)+1,0)))="Н/Д",INDIRECT(CONCATENATE("'2018-04 (Д)'!O",TEXT(MATCH($C82,'2018-04 (Д)'!$C$2:$C$100,0)+1,0))))),"Н/Д",((INDIRECT(CONCATENATE("'2018-05 (Д)'!O",TEXT(MATCH($C82,'2018-05 (Д)'!$C$2:$C$100,0)+1,0)))-INDIRECT(CONCATENATE("'2018-04 (Д)'!O",TEXT(MATCH($C82,'2018-04 (Д)'!$C$2:$C$100,0)+1,0))))/INDIRECT(CONCATENATE("'2018-04 (Д)'!O",TEXT(MATCH($C82,'2018-04 (Д)'!$C$2:$C$100,0)+1,0))))*100)</f>
        <v>9.4727836671576391</v>
      </c>
      <c r="DN82" s="9">
        <f ca="1">IF(OR(INDIRECT(CONCATENATE("'2018-06 (Д)'!O",TEXT(MATCH($C82,'2018-06 (Д)'!$C$2:$C$100,0)+1,0)))="Н/Д",INDIRECT(CONCATENATE("'2018-05 (Д)'!O",TEXT(MATCH($C82,'2018-05 (Д)'!$C$2:$C$100,0)+1,0)))="Н/Д",AND(INDIRECT(CONCATENATE("'2018-06 (Д)'!O",TEXT(MATCH($C82,'2018-06 (Д)'!$C$2:$C$100,0)+1,0)))="Н/Д",INDIRECT(CONCATENATE("'2018-05 (Д)'!O",TEXT(MATCH($C82,'2018-05 (Д)'!$C$2:$C$100,0)+1,0))))),"Н/Д",((INDIRECT(CONCATENATE("'2018-06 (Д)'!O",TEXT(MATCH($C82,'2018-06 (Д)'!$C$2:$C$100,0)+1,0)))-INDIRECT(CONCATENATE("'2018-05 (Д)'!O",TEXT(MATCH($C82,'2018-05 (Д)'!$C$2:$C$100,0)+1,0))))/INDIRECT(CONCATENATE("'2018-05 (Д)'!O",TEXT(MATCH($C82,'2018-05 (Д)'!$C$2:$C$100,0)+1,0))))*100)</f>
        <v>-174.3274792611509</v>
      </c>
      <c r="DO82" s="9">
        <f ca="1">IF(OR(INDIRECT(CONCATENATE("'2018-07 (Д)'!O",TEXT(MATCH($C82,'2018-07 (Д)'!$C$2:$C$100,0)+1,0)))="Н/Д",INDIRECT(CONCATENATE("'2018-06 (Д)'!O",TEXT(MATCH($C82,'2018-06 (Д)'!$C$2:$C$100,0)+1,0)))="Н/Д",AND(INDIRECT(CONCATENATE("'2018-07 (Д)'!O",TEXT(MATCH($C82,'2018-07 (Д)'!$C$2:$C$100,0)+1,0)))="Н/Д",INDIRECT(CONCATENATE("'2018-06 (Д)'!O",TEXT(MATCH($C82,'2018-06 (Д)'!$C$2:$C$100,0)+1,0))))),"Н/Д",((INDIRECT(CONCATENATE("'2018-07 (Д)'!O",TEXT(MATCH($C82,'2018-07 (Д)'!$C$2:$C$100,0)+1,0)))-INDIRECT(CONCATENATE("'2018-06 (Д)'!O",TEXT(MATCH($C82,'2018-06 (Д)'!$C$2:$C$100,0)+1,0))))/INDIRECT(CONCATENATE("'2018-06 (Д)'!O",TEXT(MATCH($C82,'2018-06 (Д)'!$C$2:$C$100,0)+1,0))))*100)</f>
        <v>-315.42968191506446</v>
      </c>
      <c r="DP82" s="9">
        <f ca="1">IF(OR(INDIRECT(CONCATENATE("'2018-08 (Д)'!O",TEXT(MATCH($C82,'2018-08 (Д)'!$C$2:$C$100,0)+1,0)))="Н/Д",INDIRECT(CONCATENATE("'2018-07 (Д)'!O",TEXT(MATCH($C82,'2018-07 (Д)'!$C$2:$C$100,0)+1,0)))="Н/Д",AND(INDIRECT(CONCATENATE("'2018-08 (Д)'!O",TEXT(MATCH($C82,'2018-08 (Д)'!$C$2:$C$100,0)+1,0)))="Н/Д",INDIRECT(CONCATENATE("'2018-07 (Д)'!O",TEXT(MATCH($C82,'2018-07 (Д)'!$C$2:$C$100,0)+1,0))))),"Н/Д",((INDIRECT(CONCATENATE("'2018-08 (Д)'!O",TEXT(MATCH($C82,'2018-08 (Д)'!$C$2:$C$100,0)+1,0)))-INDIRECT(CONCATENATE("'2018-07 (Д)'!O",TEXT(MATCH($C82,'2018-07 (Д)'!$C$2:$C$100,0)+1,0))))/INDIRECT(CONCATENATE("'2018-07 (Д)'!O",TEXT(MATCH($C82,'2018-07 (Д)'!$C$2:$C$100,0)+1,0))))*100)</f>
        <v>46397.871710427251</v>
      </c>
      <c r="DQ82" s="9">
        <f ca="1">IF(OR(INDIRECT(CONCATENATE("'2018-09 (Д)'!O",TEXT(MATCH($C82,'2018-09 (Д)'!$C$2:$C$100,0)+1,0)))="Н/Д",INDIRECT(CONCATENATE("'2018-08 (Д)'!O",TEXT(MATCH($C82,'2018-08 (Д)'!$C$2:$C$100,0)+1,0)))="Н/Д",AND(INDIRECT(CONCATENATE("'2018-09 (Д)'!O",TEXT(MATCH($C82,'2018-09 (Д)'!$C$2:$C$100,0)+1,0)))="Н/Д",INDIRECT(CONCATENATE("'2018-08 (Д)'!O",TEXT(MATCH($C82,'2018-08 (Д)'!$C$2:$C$100,0)+1,0))))),"Н/Д",((INDIRECT(CONCATENATE("'2018-09 (Д)'!O",TEXT(MATCH($C82,'2018-09 (Д)'!$C$2:$C$100,0)+1,0)))-INDIRECT(CONCATENATE("'2018-08 (Д)'!O",TEXT(MATCH($C82,'2018-08 (Д)'!$C$2:$C$100,0)+1,0))))/INDIRECT(CONCATENATE("'2018-08 (Д)'!O",TEXT(MATCH($C82,'2018-08 (Д)'!$C$2:$C$100,0)+1,0))))*100)</f>
        <v>-99.764859026296122</v>
      </c>
      <c r="DR82" s="9">
        <f ca="1">IF(OR(INDIRECT(CONCATENATE("'2018-10 (Д)'!O",TEXT(MATCH($C82,'2018-10 (Д)'!$C$2:$C$100,0)+1,0)))="Н/Д",INDIRECT(CONCATENATE("'2018-09 (Д)'!O",TEXT(MATCH($C82,'2018-09 (Д)'!$C$2:$C$100,0)+1,0)))="Н/Д",AND(INDIRECT(CONCATENATE("'2018-10 (Д)'!O",TEXT(MATCH($C82,'2018-10 (Д)'!$C$2:$C$100,0)+1,0)))="Н/Д",INDIRECT(CONCATENATE("'2018-09 (Д)'!O",TEXT(MATCH($C82,'2018-09 (Д)'!$C$2:$C$100,0)+1,0))))),"Н/Д",((INDIRECT(CONCATENATE("'2018-10 (Д)'!O",TEXT(MATCH($C82,'2018-10 (Д)'!$C$2:$C$100,0)+1,0)))-INDIRECT(CONCATENATE("'2018-09 (Д)'!O",TEXT(MATCH($C82,'2018-09 (Д)'!$C$2:$C$100,0)+1,0))))/INDIRECT(CONCATENATE("'2018-09 (Д)'!O",TEXT(MATCH($C82,'2018-09 (Д)'!$C$2:$C$100,0)+1,0))))*100)</f>
        <v>-275.03217118619972</v>
      </c>
      <c r="DS82" s="9">
        <f ca="1">IF(OR(INDIRECT(CONCATENATE("'2018-11 (Д)'!O",TEXT(MATCH($C82,'2018-11 (Д)'!$C$2:$C$100,0)+1,0)))="Н/Д",INDIRECT(CONCATENATE("'2018-10 (Д)'!O",TEXT(MATCH($C82,'2018-10 (Д)'!$C$2:$C$100,0)+1,0)))="Н/Д",AND(INDIRECT(CONCATENATE("'2018-11 (Д)'!O",TEXT(MATCH($C82,'2018-11 (Д)'!$C$2:$C$100,0)+1,0)))="Н/Д",INDIRECT(CONCATENATE("'2018-10 (Д)'!O",TEXT(MATCH($C82,'2018-10 (Д)'!$C$2:$C$100,0)+1,0))))),"Н/Д",((INDIRECT(CONCATENATE("'2018-11 (Д)'!O",TEXT(MATCH($C82,'2018-11 (Д)'!$C$2:$C$100,0)+1,0)))-INDIRECT(CONCATENATE("'2018-10 (Д)'!O",TEXT(MATCH($C82,'2018-10 (Д)'!$C$2:$C$100,0)+1,0))))/INDIRECT(CONCATENATE("'2018-10 (Д)'!O",TEXT(MATCH($C82,'2018-10 (Д)'!$C$2:$C$100,0)+1,0))))*100)</f>
        <v>-214.42842249709858</v>
      </c>
      <c r="DT82" s="9">
        <f ca="1">IF(OR(INDIRECT(CONCATENATE("'2018-12 (Д)'!O",TEXT(MATCH($C82,'2018-12 (Д)'!$C$2:$C$100,0)+1,0)))="Н/Д",INDIRECT(CONCATENATE("'2018-11 (Д)'!O",TEXT(MATCH($C82,'2018-11 (Д)'!$C$2:$C$100,0)+1,0)))="Н/Д",AND(INDIRECT(CONCATENATE("'2018-12 (Д)'!O",TEXT(MATCH($C82,'2018-12 (Д)'!$C$2:$C$100,0)+1,0)))="Н/Д",INDIRECT(CONCATENATE("'2018-11 (Д)'!O",TEXT(MATCH($C82,'2018-11 (Д)'!$C$2:$C$100,0)+1,0))))),"Н/Д",((INDIRECT(CONCATENATE("'2018-12 (Д)'!O",TEXT(MATCH($C82,'2018-12 (Д)'!$C$2:$C$100,0)+1,0)))-INDIRECT(CONCATENATE("'2018-11 (Д)'!O",TEXT(MATCH($C82,'2018-11 (Д)'!$C$2:$C$100,0)+1,0))))/INDIRECT(CONCATENATE("'2018-11 (Д)'!O",TEXT(MATCH($C82,'2018-11 (Д)'!$C$2:$C$100,0)+1,0))))*100)</f>
        <v>-69.194467478874174</v>
      </c>
      <c r="DU82" s="9"/>
      <c r="DV82" s="9">
        <f ca="1">IF(OR(INDIRECT(CONCATENATE("'2018-03 (Д)'!P",TEXT(MATCH($C82,'2018-03 (Д)'!$C$2:$C$100,0)+1,0)))="Н/Д",INDIRECT(CONCATENATE("'2018-02 (Д)'!P",TEXT(MATCH($C82,'2018-02 (Д)'!$C$2:$C$100,0)+1,0)))="Н/Д",AND(INDIRECT(CONCATENATE("'2018-03 (Д)'!P",TEXT(MATCH($C82,'2018-03 (Д)'!$C$2:$C$100,0)+1,0)))="Н/Д",INDIRECT(CONCATENATE("'2018-02 (Д)'!P",TEXT(MATCH($C82,'2018-02 (Д)'!$C$2:$C$100,0)+1,0))))),"Н/Д",((INDIRECT(CONCATENATE("'2018-03 (Д)'!P",TEXT(MATCH($C82,'2018-03 (Д)'!$C$2:$C$100,0)+1,0)))-INDIRECT(CONCATENATE("'2018-02 (Д)'!P",TEXT(MATCH($C82,'2018-02 (Д)'!$C$2:$C$100,0)+1,0))))/INDIRECT(CONCATENATE("'2018-02 (Д)'!P",TEXT(MATCH($C82,'2018-02 (Д)'!$C$2:$C$100,0)+1,0))))*100)</f>
        <v>-23.406274691162867</v>
      </c>
      <c r="DW82" s="9">
        <f ca="1">IF(OR(INDIRECT(CONCATENATE("'2018-04 (Д)'!P",TEXT(MATCH($C82,'2018-04 (Д)'!$C$2:$C$100,0)+1,0)))="Н/Д",INDIRECT(CONCATENATE("'2018-03 (Д)'!P",TEXT(MATCH($C82,'2018-03 (Д)'!$C$2:$C$100,0)+1,0)))="Н/Д",AND(INDIRECT(CONCATENATE("'2018-04 (Д)'!P",TEXT(MATCH($C82,'2018-04 (Д)'!$C$2:$C$100,0)+1,0)))="Н/Д",INDIRECT(CONCATENATE("'2018-03 (Д)'!P",TEXT(MATCH($C82,'2018-03 (Д)'!$C$2:$C$100,0)+1,0))))),"Н/Д",((INDIRECT(CONCATENATE("'2018-04 (Д)'!P",TEXT(MATCH($C82,'2018-04 (Д)'!$C$2:$C$100,0)+1,0)))-INDIRECT(CONCATENATE("'2018-03 (Д)'!P",TEXT(MATCH($C82,'2018-03 (Д)'!$C$2:$C$100,0)+1,0))))/INDIRECT(CONCATENATE("'2018-03 (Д)'!P",TEXT(MATCH($C82,'2018-03 (Д)'!$C$2:$C$100,0)+1,0))))*100)</f>
        <v>72.817890997356699</v>
      </c>
      <c r="DX82" s="9">
        <f ca="1">IF(OR(INDIRECT(CONCATENATE("'2018-05 (Д)'!P",TEXT(MATCH($C82,'2018-05 (Д)'!$C$2:$C$100,0)+1,0)))="Н/Д",INDIRECT(CONCATENATE("'2018-04 (Д)'!P",TEXT(MATCH($C82,'2018-04 (Д)'!$C$2:$C$100,0)+1,0)))="Н/Д",AND(INDIRECT(CONCATENATE("'2018-05 (Д)'!P",TEXT(MATCH($C82,'2018-05 (Д)'!$C$2:$C$100,0)+1,0)))="Н/Д",INDIRECT(CONCATENATE("'2018-04 (Д)'!P",TEXT(MATCH($C82,'2018-04 (Д)'!$C$2:$C$100,0)+1,0))))),"Н/Д",((INDIRECT(CONCATENATE("'2018-05 (Д)'!P",TEXT(MATCH($C82,'2018-05 (Д)'!$C$2:$C$100,0)+1,0)))-INDIRECT(CONCATENATE("'2018-04 (Д)'!P",TEXT(MATCH($C82,'2018-04 (Д)'!$C$2:$C$100,0)+1,0))))/INDIRECT(CONCATENATE("'2018-04 (Д)'!P",TEXT(MATCH($C82,'2018-04 (Д)'!$C$2:$C$100,0)+1,0))))*100)</f>
        <v>-12.683563203522189</v>
      </c>
      <c r="DY82" s="9">
        <f ca="1">IF(OR(INDIRECT(CONCATENATE("'2018-06 (Д)'!P",TEXT(MATCH($C82,'2018-06 (Д)'!$C$2:$C$100,0)+1,0)))="Н/Д",INDIRECT(CONCATENATE("'2018-05 (Д)'!P",TEXT(MATCH($C82,'2018-05 (Д)'!$C$2:$C$100,0)+1,0)))="Н/Д",AND(INDIRECT(CONCATENATE("'2018-06 (Д)'!P",TEXT(MATCH($C82,'2018-06 (Д)'!$C$2:$C$100,0)+1,0)))="Н/Д",INDIRECT(CONCATENATE("'2018-05 (Д)'!P",TEXT(MATCH($C82,'2018-05 (Д)'!$C$2:$C$100,0)+1,0))))),"Н/Д",((INDIRECT(CONCATENATE("'2018-06 (Д)'!P",TEXT(MATCH($C82,'2018-06 (Д)'!$C$2:$C$100,0)+1,0)))-INDIRECT(CONCATENATE("'2018-05 (Д)'!P",TEXT(MATCH($C82,'2018-05 (Д)'!$C$2:$C$100,0)+1,0))))/INDIRECT(CONCATENATE("'2018-05 (Д)'!P",TEXT(MATCH($C82,'2018-05 (Д)'!$C$2:$C$100,0)+1,0))))*100)</f>
        <v>-13.851978884614583</v>
      </c>
      <c r="DZ82" s="9">
        <f ca="1">IF(OR(INDIRECT(CONCATENATE("'2018-07 (Д)'!P",TEXT(MATCH($C82,'2018-07 (Д)'!$C$2:$C$100,0)+1,0)))="Н/Д",INDIRECT(CONCATENATE("'2018-06 (Д)'!P",TEXT(MATCH($C82,'2018-06 (Д)'!$C$2:$C$100,0)+1,0)))="Н/Д",AND(INDIRECT(CONCATENATE("'2018-07 (Д)'!P",TEXT(MATCH($C82,'2018-07 (Д)'!$C$2:$C$100,0)+1,0)))="Н/Д",INDIRECT(CONCATENATE("'2018-06 (Д)'!P",TEXT(MATCH($C82,'2018-06 (Д)'!$C$2:$C$100,0)+1,0))))),"Н/Д",((INDIRECT(CONCATENATE("'2018-07 (Д)'!P",TEXT(MATCH($C82,'2018-07 (Д)'!$C$2:$C$100,0)+1,0)))-INDIRECT(CONCATENATE("'2018-06 (Д)'!P",TEXT(MATCH($C82,'2018-06 (Д)'!$C$2:$C$100,0)+1,0))))/INDIRECT(CONCATENATE("'2018-06 (Д)'!P",TEXT(MATCH($C82,'2018-06 (Д)'!$C$2:$C$100,0)+1,0))))*100)</f>
        <v>-0.85990393587983183</v>
      </c>
      <c r="EA82" s="9">
        <f ca="1">IF(OR(INDIRECT(CONCATENATE("'2018-08 (Д)'!P",TEXT(MATCH($C82,'2018-08 (Д)'!$C$2:$C$100,0)+1,0)))="Н/Д",INDIRECT(CONCATENATE("'2018-07 (Д)'!P",TEXT(MATCH($C82,'2018-07 (Д)'!$C$2:$C$100,0)+1,0)))="Н/Д",AND(INDIRECT(CONCATENATE("'2018-08 (Д)'!P",TEXT(MATCH($C82,'2018-08 (Д)'!$C$2:$C$100,0)+1,0)))="Н/Д",INDIRECT(CONCATENATE("'2018-07 (Д)'!P",TEXT(MATCH($C82,'2018-07 (Д)'!$C$2:$C$100,0)+1,0))))),"Н/Д",((INDIRECT(CONCATENATE("'2018-08 (Д)'!P",TEXT(MATCH($C82,'2018-08 (Д)'!$C$2:$C$100,0)+1,0)))-INDIRECT(CONCATENATE("'2018-07 (Д)'!P",TEXT(MATCH($C82,'2018-07 (Д)'!$C$2:$C$100,0)+1,0))))/INDIRECT(CONCATENATE("'2018-07 (Д)'!P",TEXT(MATCH($C82,'2018-07 (Д)'!$C$2:$C$100,0)+1,0))))*100)</f>
        <v>68.825031121137698</v>
      </c>
      <c r="EB82" s="9">
        <f ca="1">IF(OR(INDIRECT(CONCATENATE("'2018-09 (Д)'!P",TEXT(MATCH($C82,'2018-09 (Д)'!$C$2:$C$100,0)+1,0)))="Н/Д",INDIRECT(CONCATENATE("'2018-08 (Д)'!P",TEXT(MATCH($C82,'2018-08 (Д)'!$C$2:$C$100,0)+1,0)))="Н/Д",AND(INDIRECT(CONCATENATE("'2018-09 (Д)'!P",TEXT(MATCH($C82,'2018-09 (Д)'!$C$2:$C$100,0)+1,0)))="Н/Д",INDIRECT(CONCATENATE("'2018-08 (Д)'!P",TEXT(MATCH($C82,'2018-08 (Д)'!$C$2:$C$100,0)+1,0))))),"Н/Д",((INDIRECT(CONCATENATE("'2018-09 (Д)'!P",TEXT(MATCH($C82,'2018-09 (Д)'!$C$2:$C$100,0)+1,0)))-INDIRECT(CONCATENATE("'2018-08 (Д)'!P",TEXT(MATCH($C82,'2018-08 (Д)'!$C$2:$C$100,0)+1,0))))/INDIRECT(CONCATENATE("'2018-08 (Д)'!P",TEXT(MATCH($C82,'2018-08 (Д)'!$C$2:$C$100,0)+1,0))))*100)</f>
        <v>-36.092823160051807</v>
      </c>
      <c r="EC82" s="9">
        <f ca="1">IF(OR(INDIRECT(CONCATENATE("'2018-10 (Д)'!P",TEXT(MATCH($C82,'2018-10 (Д)'!$C$2:$C$100,0)+1,0)))="Н/Д",INDIRECT(CONCATENATE("'2018-09 (Д)'!P",TEXT(MATCH($C82,'2018-09 (Д)'!$C$2:$C$100,0)+1,0)))="Н/Д",AND(INDIRECT(CONCATENATE("'2018-10 (Д)'!P",TEXT(MATCH($C82,'2018-10 (Д)'!$C$2:$C$100,0)+1,0)))="Н/Д",INDIRECT(CONCATENATE("'2018-09 (Д)'!P",TEXT(MATCH($C82,'2018-09 (Д)'!$C$2:$C$100,0)+1,0))))),"Н/Д",((INDIRECT(CONCATENATE("'2018-10 (Д)'!P",TEXT(MATCH($C82,'2018-10 (Д)'!$C$2:$C$100,0)+1,0)))-INDIRECT(CONCATENATE("'2018-09 (Д)'!P",TEXT(MATCH($C82,'2018-09 (Д)'!$C$2:$C$100,0)+1,0))))/INDIRECT(CONCATENATE("'2018-09 (Д)'!P",TEXT(MATCH($C82,'2018-09 (Д)'!$C$2:$C$100,0)+1,0))))*100)</f>
        <v>-4.9815891580610856</v>
      </c>
      <c r="ED82" s="9">
        <f ca="1">IF(OR(INDIRECT(CONCATENATE("'2018-11 (Д)'!P",TEXT(MATCH($C82,'2018-11 (Д)'!$C$2:$C$100,0)+1,0)))="Н/Д",INDIRECT(CONCATENATE("'2018-10 (Д)'!P",TEXT(MATCH($C82,'2018-10 (Д)'!$C$2:$C$100,0)+1,0)))="Н/Д",AND(INDIRECT(CONCATENATE("'2018-11 (Д)'!P",TEXT(MATCH($C82,'2018-11 (Д)'!$C$2:$C$100,0)+1,0)))="Н/Д",INDIRECT(CONCATENATE("'2018-10 (Д)'!P",TEXT(MATCH($C82,'2018-10 (Д)'!$C$2:$C$100,0)+1,0))))),"Н/Д",((INDIRECT(CONCATENATE("'2018-11 (Д)'!P",TEXT(MATCH($C82,'2018-11 (Д)'!$C$2:$C$100,0)+1,0)))-INDIRECT(CONCATENATE("'2018-10 (Д)'!P",TEXT(MATCH($C82,'2018-10 (Д)'!$C$2:$C$100,0)+1,0))))/INDIRECT(CONCATENATE("'2018-10 (Д)'!P",TEXT(MATCH($C82,'2018-10 (Д)'!$C$2:$C$100,0)+1,0))))*100)</f>
        <v>52.812339257902963</v>
      </c>
      <c r="EE82" s="9">
        <f ca="1">IF(OR(INDIRECT(CONCATENATE("'2018-12 (Д)'!P",TEXT(MATCH($C82,'2018-12 (Д)'!$C$2:$C$100,0)+1,0)))="Н/Д",INDIRECT(CONCATENATE("'2018-11 (Д)'!P",TEXT(MATCH($C82,'2018-11 (Д)'!$C$2:$C$100,0)+1,0)))="Н/Д",AND(INDIRECT(CONCATENATE("'2018-12 (Д)'!P",TEXT(MATCH($C82,'2018-12 (Д)'!$C$2:$C$100,0)+1,0)))="Н/Д",INDIRECT(CONCATENATE("'2018-11 (Д)'!P",TEXT(MATCH($C82,'2018-11 (Д)'!$C$2:$C$100,0)+1,0))))),"Н/Д",((INDIRECT(CONCATENATE("'2018-12 (Д)'!P",TEXT(MATCH($C82,'2018-12 (Д)'!$C$2:$C$100,0)+1,0)))-INDIRECT(CONCATENATE("'2018-11 (Д)'!P",TEXT(MATCH($C82,'2018-11 (Д)'!$C$2:$C$100,0)+1,0))))/INDIRECT(CONCATENATE("'2018-11 (Д)'!P",TEXT(MATCH($C82,'2018-11 (Д)'!$C$2:$C$100,0)+1,0))))*100)</f>
        <v>-18.306097984841131</v>
      </c>
      <c r="EF82" s="9"/>
      <c r="EG82" s="9">
        <f ca="1">IF(OR(INDIRECT(CONCATENATE("'2018-03 (Д)'!Q",TEXT(MATCH($C82,'2018-03 (Д)'!$C$2:$C$100,0)+1,0)))="Н/Д",INDIRECT(CONCATENATE("'2018-02 (Д)'!Q",TEXT(MATCH($C82,'2018-02 (Д)'!$C$2:$C$100,0)+1,0)))="Н/Д",AND(INDIRECT(CONCATENATE("'2018-03 (Д)'!Q",TEXT(MATCH($C82,'2018-03 (Д)'!$C$2:$C$100,0)+1,0)))="Н/Д",INDIRECT(CONCATENATE("'2018-02 (Д)'!Q",TEXT(MATCH($C82,'2018-02 (Д)'!$C$2:$C$100,0)+1,0))))),"Н/Д",((INDIRECT(CONCATENATE("'2018-03 (Д)'!Q",TEXT(MATCH($C82,'2018-03 (Д)'!$C$2:$C$100,0)+1,0)))-INDIRECT(CONCATENATE("'2018-02 (Д)'!Q",TEXT(MATCH($C82,'2018-02 (Д)'!$C$2:$C$100,0)+1,0))))/INDIRECT(CONCATENATE("'2018-02 (Д)'!Q",TEXT(MATCH($C82,'2018-02 (Д)'!$C$2:$C$100,0)+1,0))))*100)</f>
        <v>49.727729500717047</v>
      </c>
      <c r="EH82" s="9">
        <f ca="1">IF(OR(INDIRECT(CONCATENATE("'2018-04 (Д)'!Q",TEXT(MATCH($C82,'2018-04 (Д)'!$C$2:$C$100,0)+1,0)))="Н/Д",INDIRECT(CONCATENATE("'2018-03 (Д)'!Q",TEXT(MATCH($C82,'2018-03 (Д)'!$C$2:$C$100,0)+1,0)))="Н/Д",AND(INDIRECT(CONCATENATE("'2018-04 (Д)'!Q",TEXT(MATCH($C82,'2018-04 (Д)'!$C$2:$C$100,0)+1,0)))="Н/Д",INDIRECT(CONCATENATE("'2018-03 (Д)'!Q",TEXT(MATCH($C82,'2018-03 (Д)'!$C$2:$C$100,0)+1,0))))),"Н/Д",((INDIRECT(CONCATENATE("'2018-04 (Д)'!Q",TEXT(MATCH($C82,'2018-04 (Д)'!$C$2:$C$100,0)+1,0)))-INDIRECT(CONCATENATE("'2018-03 (Д)'!Q",TEXT(MATCH($C82,'2018-03 (Д)'!$C$2:$C$100,0)+1,0))))/INDIRECT(CONCATENATE("'2018-03 (Д)'!Q",TEXT(MATCH($C82,'2018-03 (Д)'!$C$2:$C$100,0)+1,0))))*100)</f>
        <v>-68.037554176210108</v>
      </c>
      <c r="EI82" s="9">
        <f ca="1">IF(OR(INDIRECT(CONCATENATE("'2018-05 (Д)'!Q",TEXT(MATCH($C82,'2018-05 (Д)'!$C$2:$C$100,0)+1,0)))="Н/Д",INDIRECT(CONCATENATE("'2018-04 (Д)'!Q",TEXT(MATCH($C82,'2018-04 (Д)'!$C$2:$C$100,0)+1,0)))="Н/Д",AND(INDIRECT(CONCATENATE("'2018-05 (Д)'!Q",TEXT(MATCH($C82,'2018-05 (Д)'!$C$2:$C$100,0)+1,0)))="Н/Д",INDIRECT(CONCATENATE("'2018-04 (Д)'!Q",TEXT(MATCH($C82,'2018-04 (Д)'!$C$2:$C$100,0)+1,0))))),"Н/Д",((INDIRECT(CONCATENATE("'2018-05 (Д)'!Q",TEXT(MATCH($C82,'2018-05 (Д)'!$C$2:$C$100,0)+1,0)))-INDIRECT(CONCATENATE("'2018-04 (Д)'!Q",TEXT(MATCH($C82,'2018-04 (Д)'!$C$2:$C$100,0)+1,0))))/INDIRECT(CONCATENATE("'2018-04 (Д)'!Q",TEXT(MATCH($C82,'2018-04 (Д)'!$C$2:$C$100,0)+1,0))))*100)</f>
        <v>161.02486993156887</v>
      </c>
      <c r="EJ82" s="9">
        <f ca="1">IF(OR(INDIRECT(CONCATENATE("'2018-06 (Д)'!Q",TEXT(MATCH($C82,'2018-06 (Д)'!$C$2:$C$100,0)+1,0)))="Н/Д",INDIRECT(CONCATENATE("'2018-05 (Д)'!Q",TEXT(MATCH($C82,'2018-05 (Д)'!$C$2:$C$100,0)+1,0)))="Н/Д",AND(INDIRECT(CONCATENATE("'2018-06 (Д)'!Q",TEXT(MATCH($C82,'2018-06 (Д)'!$C$2:$C$100,0)+1,0)))="Н/Д",INDIRECT(CONCATENATE("'2018-05 (Д)'!Q",TEXT(MATCH($C82,'2018-05 (Д)'!$C$2:$C$100,0)+1,0))))),"Н/Д",((INDIRECT(CONCATENATE("'2018-06 (Д)'!Q",TEXT(MATCH($C82,'2018-06 (Д)'!$C$2:$C$100,0)+1,0)))-INDIRECT(CONCATENATE("'2018-05 (Д)'!Q",TEXT(MATCH($C82,'2018-05 (Д)'!$C$2:$C$100,0)+1,0))))/INDIRECT(CONCATENATE("'2018-05 (Д)'!Q",TEXT(MATCH($C82,'2018-05 (Д)'!$C$2:$C$100,0)+1,0))))*100)</f>
        <v>-4.3661150225913561</v>
      </c>
      <c r="EK82" s="9">
        <f ca="1">IF(OR(INDIRECT(CONCATENATE("'2018-07 (Д)'!Q",TEXT(MATCH($C82,'2018-07 (Д)'!$C$2:$C$100,0)+1,0)))="Н/Д",INDIRECT(CONCATENATE("'2018-06 (Д)'!Q",TEXT(MATCH($C82,'2018-06 (Д)'!$C$2:$C$100,0)+1,0)))="Н/Д",AND(INDIRECT(CONCATENATE("'2018-07 (Д)'!Q",TEXT(MATCH($C82,'2018-07 (Д)'!$C$2:$C$100,0)+1,0)))="Н/Д",INDIRECT(CONCATENATE("'2018-06 (Д)'!Q",TEXT(MATCH($C82,'2018-06 (Д)'!$C$2:$C$100,0)+1,0))))),"Н/Д",((INDIRECT(CONCATENATE("'2018-07 (Д)'!Q",TEXT(MATCH($C82,'2018-07 (Д)'!$C$2:$C$100,0)+1,0)))-INDIRECT(CONCATENATE("'2018-06 (Д)'!Q",TEXT(MATCH($C82,'2018-06 (Д)'!$C$2:$C$100,0)+1,0))))/INDIRECT(CONCATENATE("'2018-06 (Д)'!Q",TEXT(MATCH($C82,'2018-06 (Д)'!$C$2:$C$100,0)+1,0))))*100)</f>
        <v>-99.627453811831259</v>
      </c>
      <c r="EL82" s="9">
        <f ca="1">IF(OR(INDIRECT(CONCATENATE("'2018-08 (Д)'!Q",TEXT(MATCH($C82,'2018-08 (Д)'!$C$2:$C$100,0)+1,0)))="Н/Д",INDIRECT(CONCATENATE("'2018-07 (Д)'!Q",TEXT(MATCH($C82,'2018-07 (Д)'!$C$2:$C$100,0)+1,0)))="Н/Д",AND(INDIRECT(CONCATENATE("'2018-08 (Д)'!Q",TEXT(MATCH($C82,'2018-08 (Д)'!$C$2:$C$100,0)+1,0)))="Н/Д",INDIRECT(CONCATENATE("'2018-07 (Д)'!Q",TEXT(MATCH($C82,'2018-07 (Д)'!$C$2:$C$100,0)+1,0))))),"Н/Д",((INDIRECT(CONCATENATE("'2018-08 (Д)'!Q",TEXT(MATCH($C82,'2018-08 (Д)'!$C$2:$C$100,0)+1,0)))-INDIRECT(CONCATENATE("'2018-07 (Д)'!Q",TEXT(MATCH($C82,'2018-07 (Д)'!$C$2:$C$100,0)+1,0))))/INDIRECT(CONCATENATE("'2018-07 (Д)'!Q",TEXT(MATCH($C82,'2018-07 (Д)'!$C$2:$C$100,0)+1,0))))*100)</f>
        <v>31223.01178417643</v>
      </c>
      <c r="EM82" s="9">
        <f ca="1">IF(OR(INDIRECT(CONCATENATE("'2018-09 (Д)'!Q",TEXT(MATCH($C82,'2018-09 (Д)'!$C$2:$C$100,0)+1,0)))="Н/Д",INDIRECT(CONCATENATE("'2018-08 (Д)'!Q",TEXT(MATCH($C82,'2018-08 (Д)'!$C$2:$C$100,0)+1,0)))="Н/Д",AND(INDIRECT(CONCATENATE("'2018-09 (Д)'!Q",TEXT(MATCH($C82,'2018-09 (Д)'!$C$2:$C$100,0)+1,0)))="Н/Д",INDIRECT(CONCATENATE("'2018-08 (Д)'!Q",TEXT(MATCH($C82,'2018-08 (Д)'!$C$2:$C$100,0)+1,0))))),"Н/Д",((INDIRECT(CONCATENATE("'2018-09 (Д)'!Q",TEXT(MATCH($C82,'2018-09 (Д)'!$C$2:$C$100,0)+1,0)))-INDIRECT(CONCATENATE("'2018-08 (Д)'!Q",TEXT(MATCH($C82,'2018-08 (Д)'!$C$2:$C$100,0)+1,0))))/INDIRECT(CONCATENATE("'2018-08 (Д)'!Q",TEXT(MATCH($C82,'2018-08 (Д)'!$C$2:$C$100,0)+1,0))))*100)</f>
        <v>-42.37230890200518</v>
      </c>
      <c r="EN82" s="9">
        <f ca="1">IF(OR(INDIRECT(CONCATENATE("'2018-10 (Д)'!Q",TEXT(MATCH($C82,'2018-10 (Д)'!$C$2:$C$100,0)+1,0)))="Н/Д",INDIRECT(CONCATENATE("'2018-09 (Д)'!Q",TEXT(MATCH($C82,'2018-09 (Д)'!$C$2:$C$100,0)+1,0)))="Н/Д",AND(INDIRECT(CONCATENATE("'2018-10 (Д)'!Q",TEXT(MATCH($C82,'2018-10 (Д)'!$C$2:$C$100,0)+1,0)))="Н/Д",INDIRECT(CONCATENATE("'2018-09 (Д)'!Q",TEXT(MATCH($C82,'2018-09 (Д)'!$C$2:$C$100,0)+1,0))))),"Н/Д",((INDIRECT(CONCATENATE("'2018-10 (Д)'!Q",TEXT(MATCH($C82,'2018-10 (Д)'!$C$2:$C$100,0)+1,0)))-INDIRECT(CONCATENATE("'2018-09 (Д)'!Q",TEXT(MATCH($C82,'2018-09 (Д)'!$C$2:$C$100,0)+1,0))))/INDIRECT(CONCATENATE("'2018-09 (Д)'!Q",TEXT(MATCH($C82,'2018-09 (Д)'!$C$2:$C$100,0)+1,0))))*100)</f>
        <v>-19.955818870585706</v>
      </c>
      <c r="EO82" s="9">
        <f ca="1">IF(OR(INDIRECT(CONCATENATE("'2018-11 (Д)'!Q",TEXT(MATCH($C82,'2018-11 (Д)'!$C$2:$C$100,0)+1,0)))="Н/Д",INDIRECT(CONCATENATE("'2018-10 (Д)'!Q",TEXT(MATCH($C82,'2018-10 (Д)'!$C$2:$C$100,0)+1,0)))="Н/Д",AND(INDIRECT(CONCATENATE("'2018-11 (Д)'!Q",TEXT(MATCH($C82,'2018-11 (Д)'!$C$2:$C$100,0)+1,0)))="Н/Д",INDIRECT(CONCATENATE("'2018-10 (Д)'!Q",TEXT(MATCH($C82,'2018-10 (Д)'!$C$2:$C$100,0)+1,0))))),"Н/Д",((INDIRECT(CONCATENATE("'2018-11 (Д)'!Q",TEXT(MATCH($C82,'2018-11 (Д)'!$C$2:$C$100,0)+1,0)))-INDIRECT(CONCATENATE("'2018-10 (Д)'!Q",TEXT(MATCH($C82,'2018-10 (Д)'!$C$2:$C$100,0)+1,0))))/INDIRECT(CONCATENATE("'2018-10 (Д)'!Q",TEXT(MATCH($C82,'2018-10 (Д)'!$C$2:$C$100,0)+1,0))))*100)</f>
        <v>303.54115460572064</v>
      </c>
      <c r="EP82" s="9">
        <f ca="1">IF(OR(INDIRECT(CONCATENATE("'2018-12 (Д)'!Q",TEXT(MATCH($C82,'2018-12 (Д)'!$C$2:$C$100,0)+1,0)))="Н/Д",INDIRECT(CONCATENATE("'2018-11 (Д)'!Q",TEXT(MATCH($C82,'2018-11 (Д)'!$C$2:$C$100,0)+1,0)))="Н/Д",AND(INDIRECT(CONCATENATE("'2018-12 (Д)'!Q",TEXT(MATCH($C82,'2018-12 (Д)'!$C$2:$C$100,0)+1,0)))="Н/Д",INDIRECT(CONCATENATE("'2018-11 (Д)'!Q",TEXT(MATCH($C82,'2018-11 (Д)'!$C$2:$C$100,0)+1,0))))),"Н/Д",((INDIRECT(CONCATENATE("'2018-12 (Д)'!Q",TEXT(MATCH($C82,'2018-12 (Д)'!$C$2:$C$100,0)+1,0)))-INDIRECT(CONCATENATE("'2018-11 (Д)'!Q",TEXT(MATCH($C82,'2018-11 (Д)'!$C$2:$C$100,0)+1,0))))/INDIRECT(CONCATENATE("'2018-11 (Д)'!Q",TEXT(MATCH($C82,'2018-11 (Д)'!$C$2:$C$100,0)+1,0))))*100)</f>
        <v>21.655625598051785</v>
      </c>
      <c r="EQ82" s="9"/>
      <c r="ER82" s="9">
        <f ca="1">IF(OR(INDIRECT(CONCATENATE("'2018-03 (Д)'!R",TEXT(MATCH($C82,'2018-03 (Д)'!$C$2:$C$100,0)+1,0)))="Н/Д",INDIRECT(CONCATENATE("'2018-02 (Д)'!R",TEXT(MATCH($C82,'2018-02 (Д)'!$C$2:$C$100,0)+1,0)))="Н/Д",AND(INDIRECT(CONCATENATE("'2018-03 (Д)'!R",TEXT(MATCH($C82,'2018-03 (Д)'!$C$2:$C$100,0)+1,0)))="Н/Д",INDIRECT(CONCATENATE("'2018-02 (Д)'!R",TEXT(MATCH($C82,'2018-02 (Д)'!$C$2:$C$100,0)+1,0))))),"Н/Д",((INDIRECT(CONCATENATE("'2018-03 (Д)'!R",TEXT(MATCH($C82,'2018-03 (Д)'!$C$2:$C$100,0)+1,0)))-INDIRECT(CONCATENATE("'2018-02 (Д)'!R",TEXT(MATCH($C82,'2018-02 (Д)'!$C$2:$C$100,0)+1,0))))/INDIRECT(CONCATENATE("'2018-02 (Д)'!R",TEXT(MATCH($C82,'2018-02 (Д)'!$C$2:$C$100,0)+1,0))))*100)</f>
        <v>142.17478514815613</v>
      </c>
      <c r="ES82" s="9">
        <f ca="1">IF(OR(INDIRECT(CONCATENATE("'2018-04 (Д)'!R",TEXT(MATCH($C82,'2018-04 (Д)'!$C$2:$C$100,0)+1,0)))="Н/Д",INDIRECT(CONCATENATE("'2018-03 (Д)'!R",TEXT(MATCH($C82,'2018-03 (Д)'!$C$2:$C$100,0)+1,0)))="Н/Д",AND(INDIRECT(CONCATENATE("'2018-04 (Д)'!R",TEXT(MATCH($C82,'2018-04 (Д)'!$C$2:$C$100,0)+1,0)))="Н/Д",INDIRECT(CONCATENATE("'2018-03 (Д)'!R",TEXT(MATCH($C82,'2018-03 (Д)'!$C$2:$C$100,0)+1,0))))),"Н/Д",((INDIRECT(CONCATENATE("'2018-04 (Д)'!R",TEXT(MATCH($C82,'2018-04 (Д)'!$C$2:$C$100,0)+1,0)))-INDIRECT(CONCATENATE("'2018-03 (Д)'!R",TEXT(MATCH($C82,'2018-03 (Д)'!$C$2:$C$100,0)+1,0))))/INDIRECT(CONCATENATE("'2018-03 (Д)'!R",TEXT(MATCH($C82,'2018-03 (Д)'!$C$2:$C$100,0)+1,0))))*100)</f>
        <v>-32.994749701695255</v>
      </c>
      <c r="ET82" s="9">
        <f ca="1">IF(OR(INDIRECT(CONCATENATE("'2018-05 (Д)'!R",TEXT(MATCH($C82,'2018-05 (Д)'!$C$2:$C$100,0)+1,0)))="Н/Д",INDIRECT(CONCATENATE("'2018-04 (Д)'!R",TEXT(MATCH($C82,'2018-04 (Д)'!$C$2:$C$100,0)+1,0)))="Н/Д",AND(INDIRECT(CONCATENATE("'2018-05 (Д)'!R",TEXT(MATCH($C82,'2018-05 (Д)'!$C$2:$C$100,0)+1,0)))="Н/Д",INDIRECT(CONCATENATE("'2018-04 (Д)'!R",TEXT(MATCH($C82,'2018-04 (Д)'!$C$2:$C$100,0)+1,0))))),"Н/Д",((INDIRECT(CONCATENATE("'2018-05 (Д)'!R",TEXT(MATCH($C82,'2018-05 (Д)'!$C$2:$C$100,0)+1,0)))-INDIRECT(CONCATENATE("'2018-04 (Д)'!R",TEXT(MATCH($C82,'2018-04 (Д)'!$C$2:$C$100,0)+1,0))))/INDIRECT(CONCATENATE("'2018-04 (Д)'!R",TEXT(MATCH($C82,'2018-04 (Д)'!$C$2:$C$100,0)+1,0))))*100)</f>
        <v>-7.4909673553687952</v>
      </c>
      <c r="EU82" s="9">
        <f ca="1">IF(OR(INDIRECT(CONCATENATE("'2018-06 (Д)'!R",TEXT(MATCH($C82,'2018-06 (Д)'!$C$2:$C$100,0)+1,0)))="Н/Д",INDIRECT(CONCATENATE("'2018-05 (Д)'!R",TEXT(MATCH($C82,'2018-05 (Д)'!$C$2:$C$100,0)+1,0)))="Н/Д",AND(INDIRECT(CONCATENATE("'2018-06 (Д)'!R",TEXT(MATCH($C82,'2018-06 (Д)'!$C$2:$C$100,0)+1,0)))="Н/Д",INDIRECT(CONCATENATE("'2018-05 (Д)'!R",TEXT(MATCH($C82,'2018-05 (Д)'!$C$2:$C$100,0)+1,0))))),"Н/Д",((INDIRECT(CONCATENATE("'2018-06 (Д)'!R",TEXT(MATCH($C82,'2018-06 (Д)'!$C$2:$C$100,0)+1,0)))-INDIRECT(CONCATENATE("'2018-05 (Д)'!R",TEXT(MATCH($C82,'2018-05 (Д)'!$C$2:$C$100,0)+1,0))))/INDIRECT(CONCATENATE("'2018-05 (Д)'!R",TEXT(MATCH($C82,'2018-05 (Д)'!$C$2:$C$100,0)+1,0))))*100)</f>
        <v>10.933052726368034</v>
      </c>
      <c r="EV82" s="9">
        <f ca="1">IF(OR(INDIRECT(CONCATENATE("'2018-07 (Д)'!R",TEXT(MATCH($C82,'2018-07 (Д)'!$C$2:$C$100,0)+1,0)))="Н/Д",INDIRECT(CONCATENATE("'2018-06 (Д)'!R",TEXT(MATCH($C82,'2018-06 (Д)'!$C$2:$C$100,0)+1,0)))="Н/Д",AND(INDIRECT(CONCATENATE("'2018-07 (Д)'!R",TEXT(MATCH($C82,'2018-07 (Д)'!$C$2:$C$100,0)+1,0)))="Н/Д",INDIRECT(CONCATENATE("'2018-06 (Д)'!R",TEXT(MATCH($C82,'2018-06 (Д)'!$C$2:$C$100,0)+1,0))))),"Н/Д",((INDIRECT(CONCATENATE("'2018-07 (Д)'!R",TEXT(MATCH($C82,'2018-07 (Д)'!$C$2:$C$100,0)+1,0)))-INDIRECT(CONCATENATE("'2018-06 (Д)'!R",TEXT(MATCH($C82,'2018-06 (Д)'!$C$2:$C$100,0)+1,0))))/INDIRECT(CONCATENATE("'2018-06 (Д)'!R",TEXT(MATCH($C82,'2018-06 (Д)'!$C$2:$C$100,0)+1,0))))*100)</f>
        <v>5.4213032548803604</v>
      </c>
      <c r="EW82" s="9">
        <f ca="1">IF(OR(INDIRECT(CONCATENATE("'2018-08 (Д)'!R",TEXT(MATCH($C82,'2018-08 (Д)'!$C$2:$C$100,0)+1,0)))="Н/Д",INDIRECT(CONCATENATE("'2018-07 (Д)'!R",TEXT(MATCH($C82,'2018-07 (Д)'!$C$2:$C$100,0)+1,0)))="Н/Д",AND(INDIRECT(CONCATENATE("'2018-08 (Д)'!R",TEXT(MATCH($C82,'2018-08 (Д)'!$C$2:$C$100,0)+1,0)))="Н/Д",INDIRECT(CONCATENATE("'2018-07 (Д)'!R",TEXT(MATCH($C82,'2018-07 (Д)'!$C$2:$C$100,0)+1,0))))),"Н/Д",((INDIRECT(CONCATENATE("'2018-08 (Д)'!R",TEXT(MATCH($C82,'2018-08 (Д)'!$C$2:$C$100,0)+1,0)))-INDIRECT(CONCATENATE("'2018-07 (Д)'!R",TEXT(MATCH($C82,'2018-07 (Д)'!$C$2:$C$100,0)+1,0))))/INDIRECT(CONCATENATE("'2018-07 (Д)'!R",TEXT(MATCH($C82,'2018-07 (Д)'!$C$2:$C$100,0)+1,0))))*100)</f>
        <v>-11.531633190070121</v>
      </c>
      <c r="EX82" s="9">
        <f ca="1">IF(OR(INDIRECT(CONCATENATE("'2018-09 (Д)'!R",TEXT(MATCH($C82,'2018-09 (Д)'!$C$2:$C$100,0)+1,0)))="Н/Д",INDIRECT(CONCATENATE("'2018-08 (Д)'!R",TEXT(MATCH($C82,'2018-08 (Д)'!$C$2:$C$100,0)+1,0)))="Н/Д",AND(INDIRECT(CONCATENATE("'2018-09 (Д)'!R",TEXT(MATCH($C82,'2018-09 (Д)'!$C$2:$C$100,0)+1,0)))="Н/Д",INDIRECT(CONCATENATE("'2018-08 (Д)'!R",TEXT(MATCH($C82,'2018-08 (Д)'!$C$2:$C$100,0)+1,0))))),"Н/Д",((INDIRECT(CONCATENATE("'2018-09 (Д)'!R",TEXT(MATCH($C82,'2018-09 (Д)'!$C$2:$C$100,0)+1,0)))-INDIRECT(CONCATENATE("'2018-08 (Д)'!R",TEXT(MATCH($C82,'2018-08 (Д)'!$C$2:$C$100,0)+1,0))))/INDIRECT(CONCATENATE("'2018-08 (Д)'!R",TEXT(MATCH($C82,'2018-08 (Д)'!$C$2:$C$100,0)+1,0))))*100)</f>
        <v>-13.999508583339784</v>
      </c>
      <c r="EY82" s="9">
        <f ca="1">IF(OR(INDIRECT(CONCATENATE("'2018-10 (Д)'!R",TEXT(MATCH($C82,'2018-10 (Д)'!$C$2:$C$100,0)+1,0)))="Н/Д",INDIRECT(CONCATENATE("'2018-09 (Д)'!R",TEXT(MATCH($C82,'2018-09 (Д)'!$C$2:$C$100,0)+1,0)))="Н/Д",AND(INDIRECT(CONCATENATE("'2018-10 (Д)'!R",TEXT(MATCH($C82,'2018-10 (Д)'!$C$2:$C$100,0)+1,0)))="Н/Д",INDIRECT(CONCATENATE("'2018-09 (Д)'!R",TEXT(MATCH($C82,'2018-09 (Д)'!$C$2:$C$100,0)+1,0))))),"Н/Д",((INDIRECT(CONCATENATE("'2018-10 (Д)'!R",TEXT(MATCH($C82,'2018-10 (Д)'!$C$2:$C$100,0)+1,0)))-INDIRECT(CONCATENATE("'2018-09 (Д)'!R",TEXT(MATCH($C82,'2018-09 (Д)'!$C$2:$C$100,0)+1,0))))/INDIRECT(CONCATENATE("'2018-09 (Д)'!R",TEXT(MATCH($C82,'2018-09 (Д)'!$C$2:$C$100,0)+1,0))))*100)</f>
        <v>-21.467720288801356</v>
      </c>
      <c r="EZ82" s="9">
        <f ca="1">IF(OR(INDIRECT(CONCATENATE("'2018-11 (Д)'!R",TEXT(MATCH($C82,'2018-11 (Д)'!$C$2:$C$100,0)+1,0)))="Н/Д",INDIRECT(CONCATENATE("'2018-10 (Д)'!R",TEXT(MATCH($C82,'2018-10 (Д)'!$C$2:$C$100,0)+1,0)))="Н/Д",AND(INDIRECT(CONCATENATE("'2018-11 (Д)'!R",TEXT(MATCH($C82,'2018-11 (Д)'!$C$2:$C$100,0)+1,0)))="Н/Д",INDIRECT(CONCATENATE("'2018-10 (Д)'!R",TEXT(MATCH($C82,'2018-10 (Д)'!$C$2:$C$100,0)+1,0))))),"Н/Д",((INDIRECT(CONCATENATE("'2018-11 (Д)'!R",TEXT(MATCH($C82,'2018-11 (Д)'!$C$2:$C$100,0)+1,0)))-INDIRECT(CONCATENATE("'2018-10 (Д)'!R",TEXT(MATCH($C82,'2018-10 (Д)'!$C$2:$C$100,0)+1,0))))/INDIRECT(CONCATENATE("'2018-10 (Д)'!R",TEXT(MATCH($C82,'2018-10 (Д)'!$C$2:$C$100,0)+1,0))))*100)</f>
        <v>34.897444470316913</v>
      </c>
      <c r="FA82" s="9">
        <f ca="1">IF(OR(INDIRECT(CONCATENATE("'2018-12 (Д)'!R",TEXT(MATCH($C82,'2018-12 (Д)'!$C$2:$C$100,0)+1,0)))="Н/Д",INDIRECT(CONCATENATE("'2018-11 (Д)'!R",TEXT(MATCH($C82,'2018-11 (Д)'!$C$2:$C$100,0)+1,0)))="Н/Д",AND(INDIRECT(CONCATENATE("'2018-12 (Д)'!R",TEXT(MATCH($C82,'2018-12 (Д)'!$C$2:$C$100,0)+1,0)))="Н/Д",INDIRECT(CONCATENATE("'2018-11 (Д)'!R",TEXT(MATCH($C82,'2018-11 (Д)'!$C$2:$C$100,0)+1,0))))),"Н/Д",((INDIRECT(CONCATENATE("'2018-12 (Д)'!R",TEXT(MATCH($C82,'2018-12 (Д)'!$C$2:$C$100,0)+1,0)))-INDIRECT(CONCATENATE("'2018-11 (Д)'!R",TEXT(MATCH($C82,'2018-11 (Д)'!$C$2:$C$100,0)+1,0))))/INDIRECT(CONCATENATE("'2018-11 (Д)'!R",TEXT(MATCH($C82,'2018-11 (Д)'!$C$2:$C$100,0)+1,0))))*100)</f>
        <v>-8.8780758469581986</v>
      </c>
      <c r="FB82" s="9"/>
      <c r="FC82" s="9">
        <f ca="1">IF(OR(INDIRECT(CONCATENATE("'2018-03 (Д)'!S",TEXT(MATCH($C82,'2018-03 (Д)'!$C$2:$C$100,0)+1,0)))="Н/Д",INDIRECT(CONCATENATE("'2018-02 (Д)'!S",TEXT(MATCH($C82,'2018-02 (Д)'!$C$2:$C$100,0)+1,0)))="Н/Д",AND(INDIRECT(CONCATENATE("'2018-03 (Д)'!S",TEXT(MATCH($C82,'2018-03 (Д)'!$C$2:$C$100,0)+1,0)))="Н/Д",INDIRECT(CONCATENATE("'2018-02 (Д)'!S",TEXT(MATCH($C82,'2018-02 (Д)'!$C$2:$C$100,0)+1,0))))),"Н/Д",((INDIRECT(CONCATENATE("'2018-03 (Д)'!S",TEXT(MATCH($C82,'2018-03 (Д)'!$C$2:$C$100,0)+1,0)))-INDIRECT(CONCATENATE("'2018-02 (Д)'!S",TEXT(MATCH($C82,'2018-02 (Д)'!$C$2:$C$100,0)+1,0))))/INDIRECT(CONCATENATE("'2018-02 (Д)'!S",TEXT(MATCH($C82,'2018-02 (Д)'!$C$2:$C$100,0)+1,0))))*100)</f>
        <v>182.58486998931417</v>
      </c>
      <c r="FD82" s="9">
        <f ca="1">IF(OR(INDIRECT(CONCATENATE("'2018-04 (Д)'!S",TEXT(MATCH($C82,'2018-04 (Д)'!$C$2:$C$100,0)+1,0)))="Н/Д",INDIRECT(CONCATENATE("'2018-03 (Д)'!S",TEXT(MATCH($C82,'2018-03 (Д)'!$C$2:$C$100,0)+1,0)))="Н/Д",AND(INDIRECT(CONCATENATE("'2018-04 (Д)'!S",TEXT(MATCH($C82,'2018-04 (Д)'!$C$2:$C$100,0)+1,0)))="Н/Д",INDIRECT(CONCATENATE("'2018-03 (Д)'!S",TEXT(MATCH($C82,'2018-03 (Д)'!$C$2:$C$100,0)+1,0))))),"Н/Д",((INDIRECT(CONCATENATE("'2018-04 (Д)'!S",TEXT(MATCH($C82,'2018-04 (Д)'!$C$2:$C$100,0)+1,0)))-INDIRECT(CONCATENATE("'2018-03 (Д)'!S",TEXT(MATCH($C82,'2018-03 (Д)'!$C$2:$C$100,0)+1,0))))/INDIRECT(CONCATENATE("'2018-03 (Д)'!S",TEXT(MATCH($C82,'2018-03 (Д)'!$C$2:$C$100,0)+1,0))))*100)</f>
        <v>238.77393707276872</v>
      </c>
      <c r="FE82" s="9">
        <f ca="1">IF(OR(INDIRECT(CONCATENATE("'2018-05 (Д)'!S",TEXT(MATCH($C82,'2018-05 (Д)'!$C$2:$C$100,0)+1,0)))="Н/Д",INDIRECT(CONCATENATE("'2018-04 (Д)'!S",TEXT(MATCH($C82,'2018-04 (Д)'!$C$2:$C$100,0)+1,0)))="Н/Д",AND(INDIRECT(CONCATENATE("'2018-05 (Д)'!S",TEXT(MATCH($C82,'2018-05 (Д)'!$C$2:$C$100,0)+1,0)))="Н/Д",INDIRECT(CONCATENATE("'2018-04 (Д)'!S",TEXT(MATCH($C82,'2018-04 (Д)'!$C$2:$C$100,0)+1,0))))),"Н/Д",((INDIRECT(CONCATENATE("'2018-05 (Д)'!S",TEXT(MATCH($C82,'2018-05 (Д)'!$C$2:$C$100,0)+1,0)))-INDIRECT(CONCATENATE("'2018-04 (Д)'!S",TEXT(MATCH($C82,'2018-04 (Д)'!$C$2:$C$100,0)+1,0))))/INDIRECT(CONCATENATE("'2018-04 (Д)'!S",TEXT(MATCH($C82,'2018-04 (Д)'!$C$2:$C$100,0)+1,0))))*100)</f>
        <v>-37.901999029750037</v>
      </c>
      <c r="FF82" s="9">
        <f ca="1">IF(OR(INDIRECT(CONCATENATE("'2018-06 (Д)'!S",TEXT(MATCH($C82,'2018-06 (Д)'!$C$2:$C$100,0)+1,0)))="Н/Д",INDIRECT(CONCATENATE("'2018-05 (Д)'!S",TEXT(MATCH($C82,'2018-05 (Д)'!$C$2:$C$100,0)+1,0)))="Н/Д",AND(INDIRECT(CONCATENATE("'2018-06 (Д)'!S",TEXT(MATCH($C82,'2018-06 (Д)'!$C$2:$C$100,0)+1,0)))="Н/Д",INDIRECT(CONCATENATE("'2018-05 (Д)'!S",TEXT(MATCH($C82,'2018-05 (Д)'!$C$2:$C$100,0)+1,0))))),"Н/Д",((INDIRECT(CONCATENATE("'2018-06 (Д)'!S",TEXT(MATCH($C82,'2018-06 (Д)'!$C$2:$C$100,0)+1,0)))-INDIRECT(CONCATENATE("'2018-05 (Д)'!S",TEXT(MATCH($C82,'2018-05 (Д)'!$C$2:$C$100,0)+1,0))))/INDIRECT(CONCATENATE("'2018-05 (Д)'!S",TEXT(MATCH($C82,'2018-05 (Д)'!$C$2:$C$100,0)+1,0))))*100)</f>
        <v>-16.141164324528614</v>
      </c>
      <c r="FG82" s="9">
        <f ca="1">IF(OR(INDIRECT(CONCATENATE("'2018-07 (Д)'!S",TEXT(MATCH($C82,'2018-07 (Д)'!$C$2:$C$100,0)+1,0)))="Н/Д",INDIRECT(CONCATENATE("'2018-06 (Д)'!S",TEXT(MATCH($C82,'2018-06 (Д)'!$C$2:$C$100,0)+1,0)))="Н/Д",AND(INDIRECT(CONCATENATE("'2018-07 (Д)'!S",TEXT(MATCH($C82,'2018-07 (Д)'!$C$2:$C$100,0)+1,0)))="Н/Д",INDIRECT(CONCATENATE("'2018-06 (Д)'!S",TEXT(MATCH($C82,'2018-06 (Д)'!$C$2:$C$100,0)+1,0))))),"Н/Д",((INDIRECT(CONCATENATE("'2018-07 (Д)'!S",TEXT(MATCH($C82,'2018-07 (Д)'!$C$2:$C$100,0)+1,0)))-INDIRECT(CONCATENATE("'2018-06 (Д)'!S",TEXT(MATCH($C82,'2018-06 (Д)'!$C$2:$C$100,0)+1,0))))/INDIRECT(CONCATENATE("'2018-06 (Д)'!S",TEXT(MATCH($C82,'2018-06 (Д)'!$C$2:$C$100,0)+1,0))))*100)</f>
        <v>31.223549844459349</v>
      </c>
      <c r="FH82" s="9">
        <f ca="1">IF(OR(INDIRECT(CONCATENATE("'2018-08 (Д)'!S",TEXT(MATCH($C82,'2018-08 (Д)'!$C$2:$C$100,0)+1,0)))="Н/Д",INDIRECT(CONCATENATE("'2018-07 (Д)'!S",TEXT(MATCH($C82,'2018-07 (Д)'!$C$2:$C$100,0)+1,0)))="Н/Д",AND(INDIRECT(CONCATENATE("'2018-08 (Д)'!S",TEXT(MATCH($C82,'2018-08 (Д)'!$C$2:$C$100,0)+1,0)))="Н/Д",INDIRECT(CONCATENATE("'2018-07 (Д)'!S",TEXT(MATCH($C82,'2018-07 (Д)'!$C$2:$C$100,0)+1,0))))),"Н/Д",((INDIRECT(CONCATENATE("'2018-08 (Д)'!S",TEXT(MATCH($C82,'2018-08 (Д)'!$C$2:$C$100,0)+1,0)))-INDIRECT(CONCATENATE("'2018-07 (Д)'!S",TEXT(MATCH($C82,'2018-07 (Д)'!$C$2:$C$100,0)+1,0))))/INDIRECT(CONCATENATE("'2018-07 (Д)'!S",TEXT(MATCH($C82,'2018-07 (Д)'!$C$2:$C$100,0)+1,0))))*100)</f>
        <v>-36.039722561946085</v>
      </c>
      <c r="FI82" s="9">
        <f ca="1">IF(OR(INDIRECT(CONCATENATE("'2018-09 (Д)'!S",TEXT(MATCH($C82,'2018-09 (Д)'!$C$2:$C$100,0)+1,0)))="Н/Д",INDIRECT(CONCATENATE("'2018-08 (Д)'!S",TEXT(MATCH($C82,'2018-08 (Д)'!$C$2:$C$100,0)+1,0)))="Н/Д",AND(INDIRECT(CONCATENATE("'2018-09 (Д)'!S",TEXT(MATCH($C82,'2018-09 (Д)'!$C$2:$C$100,0)+1,0)))="Н/Д",INDIRECT(CONCATENATE("'2018-08 (Д)'!S",TEXT(MATCH($C82,'2018-08 (Д)'!$C$2:$C$100,0)+1,0))))),"Н/Д",((INDIRECT(CONCATENATE("'2018-09 (Д)'!S",TEXT(MATCH($C82,'2018-09 (Д)'!$C$2:$C$100,0)+1,0)))-INDIRECT(CONCATENATE("'2018-08 (Д)'!S",TEXT(MATCH($C82,'2018-08 (Д)'!$C$2:$C$100,0)+1,0))))/INDIRECT(CONCATENATE("'2018-08 (Д)'!S",TEXT(MATCH($C82,'2018-08 (Д)'!$C$2:$C$100,0)+1,0))))*100)</f>
        <v>-43.606467202325994</v>
      </c>
      <c r="FJ82" s="9">
        <f ca="1">IF(OR(INDIRECT(CONCATENATE("'2018-10 (Д)'!S",TEXT(MATCH($C82,'2018-10 (Д)'!$C$2:$C$100,0)+1,0)))="Н/Д",INDIRECT(CONCATENATE("'2018-09 (Д)'!S",TEXT(MATCH($C82,'2018-09 (Д)'!$C$2:$C$100,0)+1,0)))="Н/Д",AND(INDIRECT(CONCATENATE("'2018-10 (Д)'!S",TEXT(MATCH($C82,'2018-10 (Д)'!$C$2:$C$100,0)+1,0)))="Н/Д",INDIRECT(CONCATENATE("'2018-09 (Д)'!S",TEXT(MATCH($C82,'2018-09 (Д)'!$C$2:$C$100,0)+1,0))))),"Н/Д",((INDIRECT(CONCATENATE("'2018-10 (Д)'!S",TEXT(MATCH($C82,'2018-10 (Д)'!$C$2:$C$100,0)+1,0)))-INDIRECT(CONCATENATE("'2018-09 (Д)'!S",TEXT(MATCH($C82,'2018-09 (Д)'!$C$2:$C$100,0)+1,0))))/INDIRECT(CONCATENATE("'2018-09 (Д)'!S",TEXT(MATCH($C82,'2018-09 (Д)'!$C$2:$C$100,0)+1,0))))*100)</f>
        <v>15.342901600130055</v>
      </c>
      <c r="FK82" s="9">
        <f ca="1">IF(OR(INDIRECT(CONCATENATE("'2018-11 (Д)'!S",TEXT(MATCH($C82,'2018-11 (Д)'!$C$2:$C$100,0)+1,0)))="Н/Д",INDIRECT(CONCATENATE("'2018-10 (Д)'!S",TEXT(MATCH($C82,'2018-10 (Д)'!$C$2:$C$100,0)+1,0)))="Н/Д",AND(INDIRECT(CONCATENATE("'2018-11 (Д)'!S",TEXT(MATCH($C82,'2018-11 (Д)'!$C$2:$C$100,0)+1,0)))="Н/Д",INDIRECT(CONCATENATE("'2018-10 (Д)'!S",TEXT(MATCH($C82,'2018-10 (Д)'!$C$2:$C$100,0)+1,0))))),"Н/Д",((INDIRECT(CONCATENATE("'2018-11 (Д)'!S",TEXT(MATCH($C82,'2018-11 (Д)'!$C$2:$C$100,0)+1,0)))-INDIRECT(CONCATENATE("'2018-10 (Д)'!S",TEXT(MATCH($C82,'2018-10 (Д)'!$C$2:$C$100,0)+1,0))))/INDIRECT(CONCATENATE("'2018-10 (Д)'!S",TEXT(MATCH($C82,'2018-10 (Д)'!$C$2:$C$100,0)+1,0))))*100)</f>
        <v>-17.760819885030855</v>
      </c>
      <c r="FL82" s="9">
        <f ca="1">IF(OR(INDIRECT(CONCATENATE("'2018-12 (Д)'!S",TEXT(MATCH($C82,'2018-12 (Д)'!$C$2:$C$100,0)+1,0)))="Н/Д",INDIRECT(CONCATENATE("'2018-11 (Д)'!S",TEXT(MATCH($C82,'2018-11 (Д)'!$C$2:$C$100,0)+1,0)))="Н/Д",AND(INDIRECT(CONCATENATE("'2018-12 (Д)'!S",TEXT(MATCH($C82,'2018-12 (Д)'!$C$2:$C$100,0)+1,0)))="Н/Д",INDIRECT(CONCATENATE("'2018-11 (Д)'!S",TEXT(MATCH($C82,'2018-11 (Д)'!$C$2:$C$100,0)+1,0))))),"Н/Д",((INDIRECT(CONCATENATE("'2018-12 (Д)'!S",TEXT(MATCH($C82,'2018-12 (Д)'!$C$2:$C$100,0)+1,0)))-INDIRECT(CONCATENATE("'2018-11 (Д)'!S",TEXT(MATCH($C82,'2018-11 (Д)'!$C$2:$C$100,0)+1,0))))/INDIRECT(CONCATENATE("'2018-11 (Д)'!S",TEXT(MATCH($C82,'2018-11 (Д)'!$C$2:$C$100,0)+1,0))))*100)</f>
        <v>11.907968025070694</v>
      </c>
      <c r="FM82" s="9"/>
      <c r="FN82" s="9">
        <f ca="1">IF(OR(INDIRECT(CONCATENATE("'2018-03 (Д)'!T",TEXT(MATCH($C82,'2018-03 (Д)'!$C$2:$C$100,0)+1,0)))="Н/Д",INDIRECT(CONCATENATE("'2018-02 (Д)'!T",TEXT(MATCH($C82,'2018-02 (Д)'!$C$2:$C$100,0)+1,0)))="Н/Д",AND(INDIRECT(CONCATENATE("'2018-03 (Д)'!T",TEXT(MATCH($C82,'2018-03 (Д)'!$C$2:$C$100,0)+1,0)))="Н/Д",INDIRECT(CONCATENATE("'2018-02 (Д)'!T",TEXT(MATCH($C82,'2018-02 (Д)'!$C$2:$C$100,0)+1,0))))),"Н/Д",((INDIRECT(CONCATENATE("'2018-03 (Д)'!T",TEXT(MATCH($C82,'2018-03 (Д)'!$C$2:$C$100,0)+1,0)))-INDIRECT(CONCATENATE("'2018-02 (Д)'!T",TEXT(MATCH($C82,'2018-02 (Д)'!$C$2:$C$100,0)+1,0))))/INDIRECT(CONCATENATE("'2018-02 (Д)'!T",TEXT(MATCH($C82,'2018-02 (Д)'!$C$2:$C$100,0)+1,0))))*100)</f>
        <v>42.111707329146505</v>
      </c>
      <c r="FO82" s="9">
        <f ca="1">IF(OR(INDIRECT(CONCATENATE("'2018-04 (Д)'!T",TEXT(MATCH($C82,'2018-04 (Д)'!$C$2:$C$100,0)+1,0)))="Н/Д",INDIRECT(CONCATENATE("'2018-03 (Д)'!T",TEXT(MATCH($C82,'2018-03 (Д)'!$C$2:$C$100,0)+1,0)))="Н/Д",AND(INDIRECT(CONCATENATE("'2018-04 (Д)'!T",TEXT(MATCH($C82,'2018-04 (Д)'!$C$2:$C$100,0)+1,0)))="Н/Д",INDIRECT(CONCATENATE("'2018-03 (Д)'!T",TEXT(MATCH($C82,'2018-03 (Д)'!$C$2:$C$100,0)+1,0))))),"Н/Д",((INDIRECT(CONCATENATE("'2018-04 (Д)'!T",TEXT(MATCH($C82,'2018-04 (Д)'!$C$2:$C$100,0)+1,0)))-INDIRECT(CONCATENATE("'2018-03 (Д)'!T",TEXT(MATCH($C82,'2018-03 (Д)'!$C$2:$C$100,0)+1,0))))/INDIRECT(CONCATENATE("'2018-03 (Д)'!T",TEXT(MATCH($C82,'2018-03 (Д)'!$C$2:$C$100,0)+1,0))))*100)</f>
        <v>3.9307468058211725</v>
      </c>
      <c r="FP82" s="9">
        <f ca="1">IF(OR(INDIRECT(CONCATENATE("'2018-05 (Д)'!T",TEXT(MATCH($C82,'2018-05 (Д)'!$C$2:$C$100,0)+1,0)))="Н/Д",INDIRECT(CONCATENATE("'2018-04 (Д)'!T",TEXT(MATCH($C82,'2018-04 (Д)'!$C$2:$C$100,0)+1,0)))="Н/Д",AND(INDIRECT(CONCATENATE("'2018-05 (Д)'!T",TEXT(MATCH($C82,'2018-05 (Д)'!$C$2:$C$100,0)+1,0)))="Н/Д",INDIRECT(CONCATENATE("'2018-04 (Д)'!T",TEXT(MATCH($C82,'2018-04 (Д)'!$C$2:$C$100,0)+1,0))))),"Н/Д",((INDIRECT(CONCATENATE("'2018-05 (Д)'!T",TEXT(MATCH($C82,'2018-05 (Д)'!$C$2:$C$100,0)+1,0)))-INDIRECT(CONCATENATE("'2018-04 (Д)'!T",TEXT(MATCH($C82,'2018-04 (Д)'!$C$2:$C$100,0)+1,0))))/INDIRECT(CONCATENATE("'2018-04 (Д)'!T",TEXT(MATCH($C82,'2018-04 (Д)'!$C$2:$C$100,0)+1,0))))*100)</f>
        <v>2.8339674010772344</v>
      </c>
      <c r="FQ82" s="9">
        <f ca="1">IF(OR(INDIRECT(CONCATENATE("'2018-06 (Д)'!T",TEXT(MATCH($C82,'2018-06 (Д)'!$C$2:$C$100,0)+1,0)))="Н/Д",INDIRECT(CONCATENATE("'2018-05 (Д)'!T",TEXT(MATCH($C82,'2018-05 (Д)'!$C$2:$C$100,0)+1,0)))="Н/Д",AND(INDIRECT(CONCATENATE("'2018-06 (Д)'!T",TEXT(MATCH($C82,'2018-06 (Д)'!$C$2:$C$100,0)+1,0)))="Н/Д",INDIRECT(CONCATENATE("'2018-05 (Д)'!T",TEXT(MATCH($C82,'2018-05 (Д)'!$C$2:$C$100,0)+1,0))))),"Н/Д",((INDIRECT(CONCATENATE("'2018-06 (Д)'!T",TEXT(MATCH($C82,'2018-06 (Д)'!$C$2:$C$100,0)+1,0)))-INDIRECT(CONCATENATE("'2018-05 (Д)'!T",TEXT(MATCH($C82,'2018-05 (Д)'!$C$2:$C$100,0)+1,0))))/INDIRECT(CONCATENATE("'2018-05 (Д)'!T",TEXT(MATCH($C82,'2018-05 (Д)'!$C$2:$C$100,0)+1,0))))*100)</f>
        <v>11.374646529315271</v>
      </c>
      <c r="FR82" s="9">
        <f ca="1">IF(OR(INDIRECT(CONCATENATE("'2018-07 (Д)'!T",TEXT(MATCH($C82,'2018-07 (Д)'!$C$2:$C$100,0)+1,0)))="Н/Д",INDIRECT(CONCATENATE("'2018-06 (Д)'!T",TEXT(MATCH($C82,'2018-06 (Д)'!$C$2:$C$100,0)+1,0)))="Н/Д",AND(INDIRECT(CONCATENATE("'2018-07 (Д)'!T",TEXT(MATCH($C82,'2018-07 (Д)'!$C$2:$C$100,0)+1,0)))="Н/Д",INDIRECT(CONCATENATE("'2018-06 (Д)'!T",TEXT(MATCH($C82,'2018-06 (Д)'!$C$2:$C$100,0)+1,0))))),"Н/Д",((INDIRECT(CONCATENATE("'2018-07 (Д)'!T",TEXT(MATCH($C82,'2018-07 (Д)'!$C$2:$C$100,0)+1,0)))-INDIRECT(CONCATENATE("'2018-06 (Д)'!T",TEXT(MATCH($C82,'2018-06 (Д)'!$C$2:$C$100,0)+1,0))))/INDIRECT(CONCATENATE("'2018-06 (Д)'!T",TEXT(MATCH($C82,'2018-06 (Д)'!$C$2:$C$100,0)+1,0))))*100)</f>
        <v>2.4890650699780879</v>
      </c>
      <c r="FS82" s="9">
        <f ca="1">IF(OR(INDIRECT(CONCATENATE("'2018-08 (Д)'!T",TEXT(MATCH($C82,'2018-08 (Д)'!$C$2:$C$100,0)+1,0)))="Н/Д",INDIRECT(CONCATENATE("'2018-07 (Д)'!T",TEXT(MATCH($C82,'2018-07 (Д)'!$C$2:$C$100,0)+1,0)))="Н/Д",AND(INDIRECT(CONCATENATE("'2018-08 (Д)'!T",TEXT(MATCH($C82,'2018-08 (Д)'!$C$2:$C$100,0)+1,0)))="Н/Д",INDIRECT(CONCATENATE("'2018-07 (Д)'!T",TEXT(MATCH($C82,'2018-07 (Д)'!$C$2:$C$100,0)+1,0))))),"Н/Д",((INDIRECT(CONCATENATE("'2018-08 (Д)'!T",TEXT(MATCH($C82,'2018-08 (Д)'!$C$2:$C$100,0)+1,0)))-INDIRECT(CONCATENATE("'2018-07 (Д)'!T",TEXT(MATCH($C82,'2018-07 (Д)'!$C$2:$C$100,0)+1,0))))/INDIRECT(CONCATENATE("'2018-07 (Д)'!T",TEXT(MATCH($C82,'2018-07 (Д)'!$C$2:$C$100,0)+1,0))))*100)</f>
        <v>5.9920374120592621</v>
      </c>
      <c r="FT82" s="9">
        <f ca="1">IF(OR(INDIRECT(CONCATENATE("'2018-09 (Д)'!T",TEXT(MATCH($C82,'2018-09 (Д)'!$C$2:$C$100,0)+1,0)))="Н/Д",INDIRECT(CONCATENATE("'2018-08 (Д)'!T",TEXT(MATCH($C82,'2018-08 (Д)'!$C$2:$C$100,0)+1,0)))="Н/Д",AND(INDIRECT(CONCATENATE("'2018-09 (Д)'!T",TEXT(MATCH($C82,'2018-09 (Д)'!$C$2:$C$100,0)+1,0)))="Н/Д",INDIRECT(CONCATENATE("'2018-08 (Д)'!T",TEXT(MATCH($C82,'2018-08 (Д)'!$C$2:$C$100,0)+1,0))))),"Н/Д",((INDIRECT(CONCATENATE("'2018-09 (Д)'!T",TEXT(MATCH($C82,'2018-09 (Д)'!$C$2:$C$100,0)+1,0)))-INDIRECT(CONCATENATE("'2018-08 (Д)'!T",TEXT(MATCH($C82,'2018-08 (Д)'!$C$2:$C$100,0)+1,0))))/INDIRECT(CONCATENATE("'2018-08 (Д)'!T",TEXT(MATCH($C82,'2018-08 (Д)'!$C$2:$C$100,0)+1,0))))*100)</f>
        <v>-2.2172364047999733E-2</v>
      </c>
      <c r="FU82" s="9">
        <f ca="1">IF(OR(INDIRECT(CONCATENATE("'2018-10 (Д)'!T",TEXT(MATCH($C82,'2018-10 (Д)'!$C$2:$C$100,0)+1,0)))="Н/Д",INDIRECT(CONCATENATE("'2018-09 (Д)'!T",TEXT(MATCH($C82,'2018-09 (Д)'!$C$2:$C$100,0)+1,0)))="Н/Д",AND(INDIRECT(CONCATENATE("'2018-10 (Д)'!T",TEXT(MATCH($C82,'2018-10 (Д)'!$C$2:$C$100,0)+1,0)))="Н/Д",INDIRECT(CONCATENATE("'2018-09 (Д)'!T",TEXT(MATCH($C82,'2018-09 (Д)'!$C$2:$C$100,0)+1,0))))),"Н/Д",((INDIRECT(CONCATENATE("'2018-10 (Д)'!T",TEXT(MATCH($C82,'2018-10 (Д)'!$C$2:$C$100,0)+1,0)))-INDIRECT(CONCATENATE("'2018-09 (Д)'!T",TEXT(MATCH($C82,'2018-09 (Д)'!$C$2:$C$100,0)+1,0))))/INDIRECT(CONCATENATE("'2018-09 (Д)'!T",TEXT(MATCH($C82,'2018-09 (Д)'!$C$2:$C$100,0)+1,0))))*100)</f>
        <v>-8.0360985180961428</v>
      </c>
      <c r="FV82" s="9">
        <f ca="1">IF(OR(INDIRECT(CONCATENATE("'2018-11 (Д)'!T",TEXT(MATCH($C82,'2018-11 (Д)'!$C$2:$C$100,0)+1,0)))="Н/Д",INDIRECT(CONCATENATE("'2018-10 (Д)'!T",TEXT(MATCH($C82,'2018-10 (Д)'!$C$2:$C$100,0)+1,0)))="Н/Д",AND(INDIRECT(CONCATENATE("'2018-11 (Д)'!T",TEXT(MATCH($C82,'2018-11 (Д)'!$C$2:$C$100,0)+1,0)))="Н/Д",INDIRECT(CONCATENATE("'2018-10 (Д)'!T",TEXT(MATCH($C82,'2018-10 (Д)'!$C$2:$C$100,0)+1,0))))),"Н/Д",((INDIRECT(CONCATENATE("'2018-11 (Д)'!T",TEXT(MATCH($C82,'2018-11 (Д)'!$C$2:$C$100,0)+1,0)))-INDIRECT(CONCATENATE("'2018-10 (Д)'!T",TEXT(MATCH($C82,'2018-10 (Д)'!$C$2:$C$100,0)+1,0))))/INDIRECT(CONCATENATE("'2018-10 (Д)'!T",TEXT(MATCH($C82,'2018-10 (Д)'!$C$2:$C$100,0)+1,0))))*100)</f>
        <v>36.2530566889196</v>
      </c>
      <c r="FW82" s="9">
        <f ca="1">IF(OR(INDIRECT(CONCATENATE("'2018-12 (Д)'!T",TEXT(MATCH($C82,'2018-12 (Д)'!$C$2:$C$100,0)+1,0)))="Н/Д",INDIRECT(CONCATENATE("'2018-11 (Д)'!T",TEXT(MATCH($C82,'2018-11 (Д)'!$C$2:$C$100,0)+1,0)))="Н/Д",AND(INDIRECT(CONCATENATE("'2018-12 (Д)'!T",TEXT(MATCH($C82,'2018-12 (Д)'!$C$2:$C$100,0)+1,0)))="Н/Д",INDIRECT(CONCATENATE("'2018-11 (Д)'!T",TEXT(MATCH($C82,'2018-11 (Д)'!$C$2:$C$100,0)+1,0))))),"Н/Д",((INDIRECT(CONCATENATE("'2018-12 (Д)'!T",TEXT(MATCH($C82,'2018-12 (Д)'!$C$2:$C$100,0)+1,0)))-INDIRECT(CONCATENATE("'2018-11 (Д)'!T",TEXT(MATCH($C82,'2018-11 (Д)'!$C$2:$C$100,0)+1,0))))/INDIRECT(CONCATENATE("'2018-11 (Д)'!T",TEXT(MATCH($C82,'2018-11 (Д)'!$C$2:$C$100,0)+1,0))))*100)</f>
        <v>-20.577253635173523</v>
      </c>
      <c r="FX82" s="9"/>
      <c r="FY82" s="9">
        <f ca="1">IF(OR(INDIRECT(CONCATENATE("'2018-03 (Д)'!U",TEXT(MATCH($C82,'2018-03 (Д)'!$C$2:$C$100,0)+1,0)))="Н/Д",INDIRECT(CONCATENATE("'2018-02 (Д)'!U",TEXT(MATCH($C82,'2018-02 (Д)'!$C$2:$C$100,0)+1,0)))="Н/Д",AND(INDIRECT(CONCATENATE("'2018-03 (Д)'!U",TEXT(MATCH($C82,'2018-03 (Д)'!$C$2:$C$100,0)+1,0)))="Н/Д",INDIRECT(CONCATENATE("'2018-02 (Д)'!U",TEXT(MATCH($C82,'2018-02 (Д)'!$C$2:$C$100,0)+1,0))))),"Н/Д",((INDIRECT(CONCATENATE("'2018-03 (Д)'!U",TEXT(MATCH($C82,'2018-03 (Д)'!$C$2:$C$100,0)+1,0)))-INDIRECT(CONCATENATE("'2018-02 (Д)'!U",TEXT(MATCH($C82,'2018-02 (Д)'!$C$2:$C$100,0)+1,0))))/INDIRECT(CONCATENATE("'2018-02 (Д)'!U",TEXT(MATCH($C82,'2018-02 (Д)'!$C$2:$C$100,0)+1,0))))*100)</f>
        <v>-55.466840805634988</v>
      </c>
      <c r="FZ82" s="9">
        <f ca="1">IF(OR(INDIRECT(CONCATENATE("'2018-04 (Д)'!U",TEXT(MATCH($C82,'2018-04 (Д)'!$C$2:$C$100,0)+1,0)))="Н/Д",INDIRECT(CONCATENATE("'2018-03 (Д)'!U",TEXT(MATCH($C82,'2018-03 (Д)'!$C$2:$C$100,0)+1,0)))="Н/Д",AND(INDIRECT(CONCATENATE("'2018-04 (Д)'!U",TEXT(MATCH($C82,'2018-04 (Д)'!$C$2:$C$100,0)+1,0)))="Н/Д",INDIRECT(CONCATENATE("'2018-03 (Д)'!U",TEXT(MATCH($C82,'2018-03 (Д)'!$C$2:$C$100,0)+1,0))))),"Н/Д",((INDIRECT(CONCATENATE("'2018-04 (Д)'!U",TEXT(MATCH($C82,'2018-04 (Д)'!$C$2:$C$100,0)+1,0)))-INDIRECT(CONCATENATE("'2018-03 (Д)'!U",TEXT(MATCH($C82,'2018-03 (Д)'!$C$2:$C$100,0)+1,0))))/INDIRECT(CONCATENATE("'2018-03 (Д)'!U",TEXT(MATCH($C82,'2018-03 (Д)'!$C$2:$C$100,0)+1,0))))*100)</f>
        <v>-13.052968981533516</v>
      </c>
      <c r="GA82" s="9">
        <f ca="1">IF(OR(INDIRECT(CONCATENATE("'2018-05 (Д)'!U",TEXT(MATCH($C82,'2018-05 (Д)'!$C$2:$C$100,0)+1,0)))="Н/Д",INDIRECT(CONCATENATE("'2018-04 (Д)'!U",TEXT(MATCH($C82,'2018-04 (Д)'!$C$2:$C$100,0)+1,0)))="Н/Д",AND(INDIRECT(CONCATENATE("'2018-05 (Д)'!U",TEXT(MATCH($C82,'2018-05 (Д)'!$C$2:$C$100,0)+1,0)))="Н/Д",INDIRECT(CONCATENATE("'2018-04 (Д)'!U",TEXT(MATCH($C82,'2018-04 (Д)'!$C$2:$C$100,0)+1,0))))),"Н/Д",((INDIRECT(CONCATENATE("'2018-05 (Д)'!U",TEXT(MATCH($C82,'2018-05 (Д)'!$C$2:$C$100,0)+1,0)))-INDIRECT(CONCATENATE("'2018-04 (Д)'!U",TEXT(MATCH($C82,'2018-04 (Д)'!$C$2:$C$100,0)+1,0))))/INDIRECT(CONCATENATE("'2018-04 (Д)'!U",TEXT(MATCH($C82,'2018-04 (Д)'!$C$2:$C$100,0)+1,0))))*100)</f>
        <v>120.76129596973151</v>
      </c>
      <c r="GB82" s="9">
        <f ca="1">IF(OR(INDIRECT(CONCATENATE("'2018-06 (Д)'!U",TEXT(MATCH($C82,'2018-06 (Д)'!$C$2:$C$100,0)+1,0)))="Н/Д",INDIRECT(CONCATENATE("'2018-05 (Д)'!U",TEXT(MATCH($C82,'2018-05 (Д)'!$C$2:$C$100,0)+1,0)))="Н/Д",AND(INDIRECT(CONCATENATE("'2018-06 (Д)'!U",TEXT(MATCH($C82,'2018-06 (Д)'!$C$2:$C$100,0)+1,0)))="Н/Д",INDIRECT(CONCATENATE("'2018-05 (Д)'!U",TEXT(MATCH($C82,'2018-05 (Д)'!$C$2:$C$100,0)+1,0))))),"Н/Д",((INDIRECT(CONCATENATE("'2018-06 (Д)'!U",TEXT(MATCH($C82,'2018-06 (Д)'!$C$2:$C$100,0)+1,0)))-INDIRECT(CONCATENATE("'2018-05 (Д)'!U",TEXT(MATCH($C82,'2018-05 (Д)'!$C$2:$C$100,0)+1,0))))/INDIRECT(CONCATENATE("'2018-05 (Д)'!U",TEXT(MATCH($C82,'2018-05 (Д)'!$C$2:$C$100,0)+1,0))))*100)</f>
        <v>-93.7858178835817</v>
      </c>
      <c r="GC82" s="9">
        <f ca="1">IF(OR(INDIRECT(CONCATENATE("'2018-07 (Д)'!U",TEXT(MATCH($C82,'2018-07 (Д)'!$C$2:$C$100,0)+1,0)))="Н/Д",INDIRECT(CONCATENATE("'2018-06 (Д)'!U",TEXT(MATCH($C82,'2018-06 (Д)'!$C$2:$C$100,0)+1,0)))="Н/Д",AND(INDIRECT(CONCATENATE("'2018-07 (Д)'!U",TEXT(MATCH($C82,'2018-07 (Д)'!$C$2:$C$100,0)+1,0)))="Н/Д",INDIRECT(CONCATENATE("'2018-06 (Д)'!U",TEXT(MATCH($C82,'2018-06 (Д)'!$C$2:$C$100,0)+1,0))))),"Н/Д",((INDIRECT(CONCATENATE("'2018-07 (Д)'!U",TEXT(MATCH($C82,'2018-07 (Д)'!$C$2:$C$100,0)+1,0)))-INDIRECT(CONCATENATE("'2018-06 (Д)'!U",TEXT(MATCH($C82,'2018-06 (Д)'!$C$2:$C$100,0)+1,0))))/INDIRECT(CONCATENATE("'2018-06 (Д)'!U",TEXT(MATCH($C82,'2018-06 (Д)'!$C$2:$C$100,0)+1,0))))*100)</f>
        <v>4734.1566124865039</v>
      </c>
      <c r="GD82" s="9">
        <f ca="1">IF(OR(INDIRECT(CONCATENATE("'2018-08 (Д)'!U",TEXT(MATCH($C82,'2018-08 (Д)'!$C$2:$C$100,0)+1,0)))="Н/Д",INDIRECT(CONCATENATE("'2018-07 (Д)'!U",TEXT(MATCH($C82,'2018-07 (Д)'!$C$2:$C$100,0)+1,0)))="Н/Д",AND(INDIRECT(CONCATENATE("'2018-08 (Д)'!U",TEXT(MATCH($C82,'2018-08 (Д)'!$C$2:$C$100,0)+1,0)))="Н/Д",INDIRECT(CONCATENATE("'2018-07 (Д)'!U",TEXT(MATCH($C82,'2018-07 (Д)'!$C$2:$C$100,0)+1,0))))),"Н/Д",((INDIRECT(CONCATENATE("'2018-08 (Д)'!U",TEXT(MATCH($C82,'2018-08 (Д)'!$C$2:$C$100,0)+1,0)))-INDIRECT(CONCATENATE("'2018-07 (Д)'!U",TEXT(MATCH($C82,'2018-07 (Д)'!$C$2:$C$100,0)+1,0))))/INDIRECT(CONCATENATE("'2018-07 (Д)'!U",TEXT(MATCH($C82,'2018-07 (Д)'!$C$2:$C$100,0)+1,0))))*100)</f>
        <v>-116.566067479279</v>
      </c>
      <c r="GE82" s="9">
        <f ca="1">IF(OR(INDIRECT(CONCATENATE("'2018-09 (Д)'!U",TEXT(MATCH($C82,'2018-09 (Д)'!$C$2:$C$100,0)+1,0)))="Н/Д",INDIRECT(CONCATENATE("'2018-08 (Д)'!U",TEXT(MATCH($C82,'2018-08 (Д)'!$C$2:$C$100,0)+1,0)))="Н/Д",AND(INDIRECT(CONCATENATE("'2018-09 (Д)'!U",TEXT(MATCH($C82,'2018-09 (Д)'!$C$2:$C$100,0)+1,0)))="Н/Д",INDIRECT(CONCATENATE("'2018-08 (Д)'!U",TEXT(MATCH($C82,'2018-08 (Д)'!$C$2:$C$100,0)+1,0))))),"Н/Д",((INDIRECT(CONCATENATE("'2018-09 (Д)'!U",TEXT(MATCH($C82,'2018-09 (Д)'!$C$2:$C$100,0)+1,0)))-INDIRECT(CONCATENATE("'2018-08 (Д)'!U",TEXT(MATCH($C82,'2018-08 (Д)'!$C$2:$C$100,0)+1,0))))/INDIRECT(CONCATENATE("'2018-08 (Д)'!U",TEXT(MATCH($C82,'2018-08 (Д)'!$C$2:$C$100,0)+1,0))))*100)</f>
        <v>-302.07677652673482</v>
      </c>
      <c r="GF82" s="9">
        <f ca="1">IF(OR(INDIRECT(CONCATENATE("'2018-10 (Д)'!U",TEXT(MATCH($C82,'2018-10 (Д)'!$C$2:$C$100,0)+1,0)))="Н/Д",INDIRECT(CONCATENATE("'2018-09 (Д)'!U",TEXT(MATCH($C82,'2018-09 (Д)'!$C$2:$C$100,0)+1,0)))="Н/Д",AND(INDIRECT(CONCATENATE("'2018-10 (Д)'!U",TEXT(MATCH($C82,'2018-10 (Д)'!$C$2:$C$100,0)+1,0)))="Н/Д",INDIRECT(CONCATENATE("'2018-09 (Д)'!U",TEXT(MATCH($C82,'2018-09 (Д)'!$C$2:$C$100,0)+1,0))))),"Н/Д",((INDIRECT(CONCATENATE("'2018-10 (Д)'!U",TEXT(MATCH($C82,'2018-10 (Д)'!$C$2:$C$100,0)+1,0)))-INDIRECT(CONCATENATE("'2018-09 (Д)'!U",TEXT(MATCH($C82,'2018-09 (Д)'!$C$2:$C$100,0)+1,0))))/INDIRECT(CONCATENATE("'2018-09 (Д)'!U",TEXT(MATCH($C82,'2018-09 (Д)'!$C$2:$C$100,0)+1,0))))*100)</f>
        <v>-8.1683616198867526</v>
      </c>
      <c r="GG82" s="9">
        <f ca="1">IF(OR(INDIRECT(CONCATENATE("'2018-11 (Д)'!U",TEXT(MATCH($C82,'2018-11 (Д)'!$C$2:$C$100,0)+1,0)))="Н/Д",INDIRECT(CONCATENATE("'2018-10 (Д)'!U",TEXT(MATCH($C82,'2018-10 (Д)'!$C$2:$C$100,0)+1,0)))="Н/Д",AND(INDIRECT(CONCATENATE("'2018-11 (Д)'!U",TEXT(MATCH($C82,'2018-11 (Д)'!$C$2:$C$100,0)+1,0)))="Н/Д",INDIRECT(CONCATENATE("'2018-10 (Д)'!U",TEXT(MATCH($C82,'2018-10 (Д)'!$C$2:$C$100,0)+1,0))))),"Н/Д",((INDIRECT(CONCATENATE("'2018-11 (Д)'!U",TEXT(MATCH($C82,'2018-11 (Д)'!$C$2:$C$100,0)+1,0)))-INDIRECT(CONCATENATE("'2018-10 (Д)'!U",TEXT(MATCH($C82,'2018-10 (Д)'!$C$2:$C$100,0)+1,0))))/INDIRECT(CONCATENATE("'2018-10 (Д)'!U",TEXT(MATCH($C82,'2018-10 (Д)'!$C$2:$C$100,0)+1,0))))*100)</f>
        <v>36.217597758255998</v>
      </c>
      <c r="GH82" s="9">
        <f ca="1">IF(OR(INDIRECT(CONCATENATE("'2018-12 (Д)'!U",TEXT(MATCH($C82,'2018-12 (Д)'!$C$2:$C$100,0)+1,0)))="Н/Д",INDIRECT(CONCATENATE("'2018-11 (Д)'!U",TEXT(MATCH($C82,'2018-11 (Д)'!$C$2:$C$100,0)+1,0)))="Н/Д",AND(INDIRECT(CONCATENATE("'2018-12 (Д)'!U",TEXT(MATCH($C82,'2018-12 (Д)'!$C$2:$C$100,0)+1,0)))="Н/Д",INDIRECT(CONCATENATE("'2018-11 (Д)'!U",TEXT(MATCH($C82,'2018-11 (Д)'!$C$2:$C$100,0)+1,0))))),"Н/Д",((INDIRECT(CONCATENATE("'2018-12 (Д)'!U",TEXT(MATCH($C82,'2018-12 (Д)'!$C$2:$C$100,0)+1,0)))-INDIRECT(CONCATENATE("'2018-11 (Д)'!U",TEXT(MATCH($C82,'2018-11 (Д)'!$C$2:$C$100,0)+1,0))))/INDIRECT(CONCATENATE("'2018-11 (Д)'!U",TEXT(MATCH($C82,'2018-11 (Д)'!$C$2:$C$100,0)+1,0))))*100)</f>
        <v>-56.81967848995582</v>
      </c>
      <c r="GI82" s="9"/>
      <c r="GJ82" s="9">
        <f ca="1">IF(OR(INDIRECT(CONCATENATE("'2018-03 (Д)'!V",TEXT(MATCH($C82,'2018-03 (Д)'!$C$2:$C$100,0)+1,0)))="Н/Д",INDIRECT(CONCATENATE("'2018-02 (Д)'!V",TEXT(MATCH($C82,'2018-02 (Д)'!$C$2:$C$100,0)+1,0)))="Н/Д",AND(INDIRECT(CONCATENATE("'2018-03 (Д)'!V",TEXT(MATCH($C82,'2018-03 (Д)'!$C$2:$C$100,0)+1,0)))="Н/Д",INDIRECT(CONCATENATE("'2018-02 (Д)'!V",TEXT(MATCH($C82,'2018-02 (Д)'!$C$2:$C$100,0)+1,0))))),"Н/Д",((INDIRECT(CONCATENATE("'2018-03 (Д)'!V",TEXT(MATCH($C82,'2018-03 (Д)'!$C$2:$C$100,0)+1,0)))-INDIRECT(CONCATENATE("'2018-02 (Д)'!V",TEXT(MATCH($C82,'2018-02 (Д)'!$C$2:$C$100,0)+1,0))))/INDIRECT(CONCATENATE("'2018-02 (Д)'!V",TEXT(MATCH($C82,'2018-02 (Д)'!$C$2:$C$100,0)+1,0))))*100)</f>
        <v>16.228165218095786</v>
      </c>
      <c r="GK82" s="9">
        <f ca="1">IF(OR(INDIRECT(CONCATENATE("'2018-04 (Д)'!V",TEXT(MATCH($C82,'2018-04 (Д)'!$C$2:$C$100,0)+1,0)))="Н/Д",INDIRECT(CONCATENATE("'2018-03 (Д)'!V",TEXT(MATCH($C82,'2018-03 (Д)'!$C$2:$C$100,0)+1,0)))="Н/Д",AND(INDIRECT(CONCATENATE("'2018-04 (Д)'!V",TEXT(MATCH($C82,'2018-04 (Д)'!$C$2:$C$100,0)+1,0)))="Н/Д",INDIRECT(CONCATENATE("'2018-03 (Д)'!V",TEXT(MATCH($C82,'2018-03 (Д)'!$C$2:$C$100,0)+1,0))))),"Н/Д",((INDIRECT(CONCATENATE("'2018-04 (Д)'!V",TEXT(MATCH($C82,'2018-04 (Д)'!$C$2:$C$100,0)+1,0)))-INDIRECT(CONCATENATE("'2018-03 (Д)'!V",TEXT(MATCH($C82,'2018-03 (Д)'!$C$2:$C$100,0)+1,0))))/INDIRECT(CONCATENATE("'2018-03 (Д)'!V",TEXT(MATCH($C82,'2018-03 (Д)'!$C$2:$C$100,0)+1,0))))*100)</f>
        <v>23.873958968367717</v>
      </c>
      <c r="GL82" s="9">
        <f ca="1">IF(OR(INDIRECT(CONCATENATE("'2018-05 (Д)'!V",TEXT(MATCH($C82,'2018-05 (Д)'!$C$2:$C$100,0)+1,0)))="Н/Д",INDIRECT(CONCATENATE("'2018-04 (Д)'!V",TEXT(MATCH($C82,'2018-04 (Д)'!$C$2:$C$100,0)+1,0)))="Н/Д",AND(INDIRECT(CONCATENATE("'2018-05 (Д)'!V",TEXT(MATCH($C82,'2018-05 (Д)'!$C$2:$C$100,0)+1,0)))="Н/Д",INDIRECT(CONCATENATE("'2018-04 (Д)'!V",TEXT(MATCH($C82,'2018-04 (Д)'!$C$2:$C$100,0)+1,0))))),"Н/Д",((INDIRECT(CONCATENATE("'2018-05 (Д)'!V",TEXT(MATCH($C82,'2018-05 (Д)'!$C$2:$C$100,0)+1,0)))-INDIRECT(CONCATENATE("'2018-04 (Д)'!V",TEXT(MATCH($C82,'2018-04 (Д)'!$C$2:$C$100,0)+1,0))))/INDIRECT(CONCATENATE("'2018-04 (Д)'!V",TEXT(MATCH($C82,'2018-04 (Д)'!$C$2:$C$100,0)+1,0))))*100)</f>
        <v>4.7222391996315096</v>
      </c>
      <c r="GM82" s="9">
        <f ca="1">IF(OR(INDIRECT(CONCATENATE("'2018-06 (Д)'!V",TEXT(MATCH($C82,'2018-06 (Д)'!$C$2:$C$100,0)+1,0)))="Н/Д",INDIRECT(CONCATENATE("'2018-05 (Д)'!V",TEXT(MATCH($C82,'2018-05 (Д)'!$C$2:$C$100,0)+1,0)))="Н/Д",AND(INDIRECT(CONCATENATE("'2018-06 (Д)'!V",TEXT(MATCH($C82,'2018-06 (Д)'!$C$2:$C$100,0)+1,0)))="Н/Д",INDIRECT(CONCATENATE("'2018-05 (Д)'!V",TEXT(MATCH($C82,'2018-05 (Д)'!$C$2:$C$100,0)+1,0))))),"Н/Д",((INDIRECT(CONCATENATE("'2018-06 (Д)'!V",TEXT(MATCH($C82,'2018-06 (Д)'!$C$2:$C$100,0)+1,0)))-INDIRECT(CONCATENATE("'2018-05 (Д)'!V",TEXT(MATCH($C82,'2018-05 (Д)'!$C$2:$C$100,0)+1,0))))/INDIRECT(CONCATENATE("'2018-05 (Д)'!V",TEXT(MATCH($C82,'2018-05 (Д)'!$C$2:$C$100,0)+1,0))))*100)</f>
        <v>-15.467432685059347</v>
      </c>
      <c r="GN82" s="9">
        <f ca="1">IF(OR(INDIRECT(CONCATENATE("'2018-07 (Д)'!V",TEXT(MATCH($C82,'2018-07 (Д)'!$C$2:$C$100,0)+1,0)))="Н/Д",INDIRECT(CONCATENATE("'2018-06 (Д)'!V",TEXT(MATCH($C82,'2018-06 (Д)'!$C$2:$C$100,0)+1,0)))="Н/Д",AND(INDIRECT(CONCATENATE("'2018-07 (Д)'!V",TEXT(MATCH($C82,'2018-07 (Д)'!$C$2:$C$100,0)+1,0)))="Н/Д",INDIRECT(CONCATENATE("'2018-06 (Д)'!V",TEXT(MATCH($C82,'2018-06 (Д)'!$C$2:$C$100,0)+1,0))))),"Н/Д",((INDIRECT(CONCATENATE("'2018-07 (Д)'!V",TEXT(MATCH($C82,'2018-07 (Д)'!$C$2:$C$100,0)+1,0)))-INDIRECT(CONCATENATE("'2018-06 (Д)'!V",TEXT(MATCH($C82,'2018-06 (Д)'!$C$2:$C$100,0)+1,0))))/INDIRECT(CONCATENATE("'2018-06 (Д)'!V",TEXT(MATCH($C82,'2018-06 (Д)'!$C$2:$C$100,0)+1,0))))*100)</f>
        <v>29.248690727789789</v>
      </c>
      <c r="GO82" s="9">
        <f ca="1">IF(OR(INDIRECT(CONCATENATE("'2018-08 (Д)'!V",TEXT(MATCH($C82,'2018-08 (Д)'!$C$2:$C$100,0)+1,0)))="Н/Д",INDIRECT(CONCATENATE("'2018-07 (Д)'!V",TEXT(MATCH($C82,'2018-07 (Д)'!$C$2:$C$100,0)+1,0)))="Н/Д",AND(INDIRECT(CONCATENATE("'2018-08 (Д)'!V",TEXT(MATCH($C82,'2018-08 (Д)'!$C$2:$C$100,0)+1,0)))="Н/Д",INDIRECT(CONCATENATE("'2018-07 (Д)'!V",TEXT(MATCH($C82,'2018-07 (Д)'!$C$2:$C$100,0)+1,0))))),"Н/Д",((INDIRECT(CONCATENATE("'2018-08 (Д)'!V",TEXT(MATCH($C82,'2018-08 (Д)'!$C$2:$C$100,0)+1,0)))-INDIRECT(CONCATENATE("'2018-07 (Д)'!V",TEXT(MATCH($C82,'2018-07 (Д)'!$C$2:$C$100,0)+1,0))))/INDIRECT(CONCATENATE("'2018-07 (Д)'!V",TEXT(MATCH($C82,'2018-07 (Д)'!$C$2:$C$100,0)+1,0))))*100)</f>
        <v>0.95024986127352906</v>
      </c>
      <c r="GP82" s="9">
        <f ca="1">IF(OR(INDIRECT(CONCATENATE("'2018-09 (Д)'!V",TEXT(MATCH($C82,'2018-09 (Д)'!$C$2:$C$100,0)+1,0)))="Н/Д",INDIRECT(CONCATENATE("'2018-08 (Д)'!V",TEXT(MATCH($C82,'2018-08 (Д)'!$C$2:$C$100,0)+1,0)))="Н/Д",AND(INDIRECT(CONCATENATE("'2018-09 (Д)'!V",TEXT(MATCH($C82,'2018-09 (Д)'!$C$2:$C$100,0)+1,0)))="Н/Д",INDIRECT(CONCATENATE("'2018-08 (Д)'!V",TEXT(MATCH($C82,'2018-08 (Д)'!$C$2:$C$100,0)+1,0))))),"Н/Д",((INDIRECT(CONCATENATE("'2018-09 (Д)'!V",TEXT(MATCH($C82,'2018-09 (Д)'!$C$2:$C$100,0)+1,0)))-INDIRECT(CONCATENATE("'2018-08 (Д)'!V",TEXT(MATCH($C82,'2018-08 (Д)'!$C$2:$C$100,0)+1,0))))/INDIRECT(CONCATENATE("'2018-08 (Д)'!V",TEXT(MATCH($C82,'2018-08 (Д)'!$C$2:$C$100,0)+1,0))))*100)</f>
        <v>2.8550498203890262</v>
      </c>
      <c r="GQ82" s="9">
        <f ca="1">IF(OR(INDIRECT(CONCATENATE("'2018-10 (Д)'!V",TEXT(MATCH($C82,'2018-10 (Д)'!$C$2:$C$100,0)+1,0)))="Н/Д",INDIRECT(CONCATENATE("'2018-09 (Д)'!V",TEXT(MATCH($C82,'2018-09 (Д)'!$C$2:$C$100,0)+1,0)))="Н/Д",AND(INDIRECT(CONCATENATE("'2018-10 (Д)'!V",TEXT(MATCH($C82,'2018-10 (Д)'!$C$2:$C$100,0)+1,0)))="Н/Д",INDIRECT(CONCATENATE("'2018-09 (Д)'!V",TEXT(MATCH($C82,'2018-09 (Д)'!$C$2:$C$100,0)+1,0))))),"Н/Д",((INDIRECT(CONCATENATE("'2018-10 (Д)'!V",TEXT(MATCH($C82,'2018-10 (Д)'!$C$2:$C$100,0)+1,0)))-INDIRECT(CONCATENATE("'2018-09 (Д)'!V",TEXT(MATCH($C82,'2018-09 (Д)'!$C$2:$C$100,0)+1,0))))/INDIRECT(CONCATENATE("'2018-09 (Д)'!V",TEXT(MATCH($C82,'2018-09 (Д)'!$C$2:$C$100,0)+1,0))))*100)</f>
        <v>102.68544041915506</v>
      </c>
      <c r="GR82" s="9">
        <f ca="1">IF(OR(INDIRECT(CONCATENATE("'2018-11 (Д)'!V",TEXT(MATCH($C82,'2018-11 (Д)'!$C$2:$C$100,0)+1,0)))="Н/Д",INDIRECT(CONCATENATE("'2018-10 (Д)'!V",TEXT(MATCH($C82,'2018-10 (Д)'!$C$2:$C$100,0)+1,0)))="Н/Д",AND(INDIRECT(CONCATENATE("'2018-11 (Д)'!V",TEXT(MATCH($C82,'2018-11 (Д)'!$C$2:$C$100,0)+1,0)))="Н/Д",INDIRECT(CONCATENATE("'2018-10 (Д)'!V",TEXT(MATCH($C82,'2018-10 (Д)'!$C$2:$C$100,0)+1,0))))),"Н/Д",((INDIRECT(CONCATENATE("'2018-11 (Д)'!V",TEXT(MATCH($C82,'2018-11 (Д)'!$C$2:$C$100,0)+1,0)))-INDIRECT(CONCATENATE("'2018-10 (Д)'!V",TEXT(MATCH($C82,'2018-10 (Д)'!$C$2:$C$100,0)+1,0))))/INDIRECT(CONCATENATE("'2018-10 (Д)'!V",TEXT(MATCH($C82,'2018-10 (Д)'!$C$2:$C$100,0)+1,0))))*100)</f>
        <v>38.437718511210747</v>
      </c>
      <c r="GS82" s="9">
        <f ca="1">IF(OR(INDIRECT(CONCATENATE("'2018-12 (Д)'!V",TEXT(MATCH($C82,'2018-12 (Д)'!$C$2:$C$100,0)+1,0)))="Н/Д",INDIRECT(CONCATENATE("'2018-11 (Д)'!V",TEXT(MATCH($C82,'2018-11 (Д)'!$C$2:$C$100,0)+1,0)))="Н/Д",AND(INDIRECT(CONCATENATE("'2018-12 (Д)'!V",TEXT(MATCH($C82,'2018-12 (Д)'!$C$2:$C$100,0)+1,0)))="Н/Д",INDIRECT(CONCATENATE("'2018-11 (Д)'!V",TEXT(MATCH($C82,'2018-11 (Д)'!$C$2:$C$100,0)+1,0))))),"Н/Д",((INDIRECT(CONCATENATE("'2018-12 (Д)'!V",TEXT(MATCH($C82,'2018-12 (Д)'!$C$2:$C$100,0)+1,0)))-INDIRECT(CONCATENATE("'2018-11 (Д)'!V",TEXT(MATCH($C82,'2018-11 (Д)'!$C$2:$C$100,0)+1,0))))/INDIRECT(CONCATENATE("'2018-11 (Д)'!V",TEXT(MATCH($C82,'2018-11 (Д)'!$C$2:$C$100,0)+1,0))))*100)</f>
        <v>-59.944568264972794</v>
      </c>
      <c r="GT82" s="9"/>
      <c r="GU82" s="9">
        <f ca="1">IF(OR(INDIRECT(CONCATENATE("'2018-03 (Д)'!W",TEXT(MATCH($C82,'2018-03 (Д)'!$C$2:$C$100,0)+1,0)))="Н/Д",INDIRECT(CONCATENATE("'2018-02 (Д)'!W",TEXT(MATCH($C82,'2018-02 (Д)'!$C$2:$C$100,0)+1,0)))="Н/Д",AND(INDIRECT(CONCATENATE("'2018-03 (Д)'!W",TEXT(MATCH($C82,'2018-03 (Д)'!$C$2:$C$100,0)+1,0)))="Н/Д",INDIRECT(CONCATENATE("'2018-02 (Д)'!W",TEXT(MATCH($C82,'2018-02 (Д)'!$C$2:$C$100,0)+1,0))))),"Н/Д",((INDIRECT(CONCATENATE("'2018-03 (Д)'!W",TEXT(MATCH($C82,'2018-03 (Д)'!$C$2:$C$100,0)+1,0)))-INDIRECT(CONCATENATE("'2018-02 (Д)'!W",TEXT(MATCH($C82,'2018-02 (Д)'!$C$2:$C$100,0)+1,0))))/INDIRECT(CONCATENATE("'2018-02 (Д)'!W",TEXT(MATCH($C82,'2018-02 (Д)'!$C$2:$C$100,0)+1,0))))*100)</f>
        <v>-26.601341790450672</v>
      </c>
      <c r="GV82" s="9">
        <f ca="1">IF(OR(INDIRECT(CONCATENATE("'2018-04 (Д)'!W",TEXT(MATCH($C82,'2018-04 (Д)'!$C$2:$C$100,0)+1,0)))="Н/Д",INDIRECT(CONCATENATE("'2018-03 (Д)'!W",TEXT(MATCH($C82,'2018-03 (Д)'!$C$2:$C$100,0)+1,0)))="Н/Д",AND(INDIRECT(CONCATENATE("'2018-04 (Д)'!W",TEXT(MATCH($C82,'2018-04 (Д)'!$C$2:$C$100,0)+1,0)))="Н/Д",INDIRECT(CONCATENATE("'2018-03 (Д)'!W",TEXT(MATCH($C82,'2018-03 (Д)'!$C$2:$C$100,0)+1,0))))),"Н/Д",((INDIRECT(CONCATENATE("'2018-04 (Д)'!W",TEXT(MATCH($C82,'2018-04 (Д)'!$C$2:$C$100,0)+1,0)))-INDIRECT(CONCATENATE("'2018-03 (Д)'!W",TEXT(MATCH($C82,'2018-03 (Д)'!$C$2:$C$100,0)+1,0))))/INDIRECT(CONCATENATE("'2018-03 (Д)'!W",TEXT(MATCH($C82,'2018-03 (Д)'!$C$2:$C$100,0)+1,0))))*100)</f>
        <v>156.00347091960117</v>
      </c>
      <c r="GW82" s="9">
        <f ca="1">IF(OR(INDIRECT(CONCATENATE("'2018-05 (Д)'!W",TEXT(MATCH($C82,'2018-05 (Д)'!$C$2:$C$100,0)+1,0)))="Н/Д",INDIRECT(CONCATENATE("'2018-04 (Д)'!W",TEXT(MATCH($C82,'2018-04 (Д)'!$C$2:$C$100,0)+1,0)))="Н/Д",AND(INDIRECT(CONCATENATE("'2018-05 (Д)'!W",TEXT(MATCH($C82,'2018-05 (Д)'!$C$2:$C$100,0)+1,0)))="Н/Д",INDIRECT(CONCATENATE("'2018-04 (Д)'!W",TEXT(MATCH($C82,'2018-04 (Д)'!$C$2:$C$100,0)+1,0))))),"Н/Д",((INDIRECT(CONCATENATE("'2018-05 (Д)'!W",TEXT(MATCH($C82,'2018-05 (Д)'!$C$2:$C$100,0)+1,0)))-INDIRECT(CONCATENATE("'2018-04 (Д)'!W",TEXT(MATCH($C82,'2018-04 (Д)'!$C$2:$C$100,0)+1,0))))/INDIRECT(CONCATENATE("'2018-04 (Д)'!W",TEXT(MATCH($C82,'2018-04 (Д)'!$C$2:$C$100,0)+1,0))))*100)</f>
        <v>-19.274657888601109</v>
      </c>
      <c r="GX82" s="9">
        <f ca="1">IF(OR(INDIRECT(CONCATENATE("'2018-06 (Д)'!W",TEXT(MATCH($C82,'2018-06 (Д)'!$C$2:$C$100,0)+1,0)))="Н/Д",INDIRECT(CONCATENATE("'2018-05 (Д)'!W",TEXT(MATCH($C82,'2018-05 (Д)'!$C$2:$C$100,0)+1,0)))="Н/Д",AND(INDIRECT(CONCATENATE("'2018-06 (Д)'!W",TEXT(MATCH($C82,'2018-06 (Д)'!$C$2:$C$100,0)+1,0)))="Н/Д",INDIRECT(CONCATENATE("'2018-05 (Д)'!W",TEXT(MATCH($C82,'2018-05 (Д)'!$C$2:$C$100,0)+1,0))))),"Н/Д",((INDIRECT(CONCATENATE("'2018-06 (Д)'!W",TEXT(MATCH($C82,'2018-06 (Д)'!$C$2:$C$100,0)+1,0)))-INDIRECT(CONCATENATE("'2018-05 (Д)'!W",TEXT(MATCH($C82,'2018-05 (Д)'!$C$2:$C$100,0)+1,0))))/INDIRECT(CONCATENATE("'2018-05 (Д)'!W",TEXT(MATCH($C82,'2018-05 (Д)'!$C$2:$C$100,0)+1,0))))*100)</f>
        <v>-6.3112204179565703</v>
      </c>
      <c r="GY82" s="9">
        <f ca="1">IF(OR(INDIRECT(CONCATENATE("'2018-07 (Д)'!W",TEXT(MATCH($C82,'2018-07 (Д)'!$C$2:$C$100,0)+1,0)))="Н/Д",INDIRECT(CONCATENATE("'2018-06 (Д)'!W",TEXT(MATCH($C82,'2018-06 (Д)'!$C$2:$C$100,0)+1,0)))="Н/Д",AND(INDIRECT(CONCATENATE("'2018-07 (Д)'!W",TEXT(MATCH($C82,'2018-07 (Д)'!$C$2:$C$100,0)+1,0)))="Н/Д",INDIRECT(CONCATENATE("'2018-06 (Д)'!W",TEXT(MATCH($C82,'2018-06 (Д)'!$C$2:$C$100,0)+1,0))))),"Н/Д",((INDIRECT(CONCATENATE("'2018-07 (Д)'!W",TEXT(MATCH($C82,'2018-07 (Д)'!$C$2:$C$100,0)+1,0)))-INDIRECT(CONCATENATE("'2018-06 (Д)'!W",TEXT(MATCH($C82,'2018-06 (Д)'!$C$2:$C$100,0)+1,0))))/INDIRECT(CONCATENATE("'2018-06 (Д)'!W",TEXT(MATCH($C82,'2018-06 (Д)'!$C$2:$C$100,0)+1,0))))*100)</f>
        <v>-27.353807554358067</v>
      </c>
      <c r="GZ82" s="9">
        <f ca="1">IF(OR(INDIRECT(CONCATENATE("'2018-08 (Д)'!W",TEXT(MATCH($C82,'2018-08 (Д)'!$C$2:$C$100,0)+1,0)))="Н/Д",INDIRECT(CONCATENATE("'2018-07 (Д)'!W",TEXT(MATCH($C82,'2018-07 (Д)'!$C$2:$C$100,0)+1,0)))="Н/Д",AND(INDIRECT(CONCATENATE("'2018-08 (Д)'!W",TEXT(MATCH($C82,'2018-08 (Д)'!$C$2:$C$100,0)+1,0)))="Н/Д",INDIRECT(CONCATENATE("'2018-07 (Д)'!W",TEXT(MATCH($C82,'2018-07 (Д)'!$C$2:$C$100,0)+1,0))))),"Н/Д",((INDIRECT(CONCATENATE("'2018-08 (Д)'!W",TEXT(MATCH($C82,'2018-08 (Д)'!$C$2:$C$100,0)+1,0)))-INDIRECT(CONCATENATE("'2018-07 (Д)'!W",TEXT(MATCH($C82,'2018-07 (Д)'!$C$2:$C$100,0)+1,0))))/INDIRECT(CONCATENATE("'2018-07 (Д)'!W",TEXT(MATCH($C82,'2018-07 (Д)'!$C$2:$C$100,0)+1,0))))*100)</f>
        <v>70.37927244412343</v>
      </c>
      <c r="HA82" s="9">
        <f ca="1">IF(OR(INDIRECT(CONCATENATE("'2018-09 (Д)'!W",TEXT(MATCH($C82,'2018-09 (Д)'!$C$2:$C$100,0)+1,0)))="Н/Д",INDIRECT(CONCATENATE("'2018-08 (Д)'!W",TEXT(MATCH($C82,'2018-08 (Д)'!$C$2:$C$100,0)+1,0)))="Н/Д",AND(INDIRECT(CONCATENATE("'2018-09 (Д)'!W",TEXT(MATCH($C82,'2018-09 (Д)'!$C$2:$C$100,0)+1,0)))="Н/Д",INDIRECT(CONCATENATE("'2018-08 (Д)'!W",TEXT(MATCH($C82,'2018-08 (Д)'!$C$2:$C$100,0)+1,0))))),"Н/Д",((INDIRECT(CONCATENATE("'2018-09 (Д)'!W",TEXT(MATCH($C82,'2018-09 (Д)'!$C$2:$C$100,0)+1,0)))-INDIRECT(CONCATENATE("'2018-08 (Д)'!W",TEXT(MATCH($C82,'2018-08 (Д)'!$C$2:$C$100,0)+1,0))))/INDIRECT(CONCATENATE("'2018-08 (Д)'!W",TEXT(MATCH($C82,'2018-08 (Д)'!$C$2:$C$100,0)+1,0))))*100)</f>
        <v>-40.454144905367166</v>
      </c>
      <c r="HB82" s="9">
        <f ca="1">IF(OR(INDIRECT(CONCATENATE("'2018-10 (Д)'!W",TEXT(MATCH($C82,'2018-10 (Д)'!$C$2:$C$100,0)+1,0)))="Н/Д",INDIRECT(CONCATENATE("'2018-09 (Д)'!W",TEXT(MATCH($C82,'2018-09 (Д)'!$C$2:$C$100,0)+1,0)))="Н/Д",AND(INDIRECT(CONCATENATE("'2018-10 (Д)'!W",TEXT(MATCH($C82,'2018-10 (Д)'!$C$2:$C$100,0)+1,0)))="Н/Д",INDIRECT(CONCATENATE("'2018-09 (Д)'!W",TEXT(MATCH($C82,'2018-09 (Д)'!$C$2:$C$100,0)+1,0))))),"Н/Д",((INDIRECT(CONCATENATE("'2018-10 (Д)'!W",TEXT(MATCH($C82,'2018-10 (Д)'!$C$2:$C$100,0)+1,0)))-INDIRECT(CONCATENATE("'2018-09 (Д)'!W",TEXT(MATCH($C82,'2018-09 (Д)'!$C$2:$C$100,0)+1,0))))/INDIRECT(CONCATENATE("'2018-09 (Д)'!W",TEXT(MATCH($C82,'2018-09 (Д)'!$C$2:$C$100,0)+1,0))))*100)</f>
        <v>24.614059530769733</v>
      </c>
      <c r="HC82" s="9">
        <f ca="1">IF(OR(INDIRECT(CONCATENATE("'2018-11 (Д)'!W",TEXT(MATCH($C82,'2018-11 (Д)'!$C$2:$C$100,0)+1,0)))="Н/Д",INDIRECT(CONCATENATE("'2018-10 (Д)'!W",TEXT(MATCH($C82,'2018-10 (Д)'!$C$2:$C$100,0)+1,0)))="Н/Д",AND(INDIRECT(CONCATENATE("'2018-11 (Д)'!W",TEXT(MATCH($C82,'2018-11 (Д)'!$C$2:$C$100,0)+1,0)))="Н/Д",INDIRECT(CONCATENATE("'2018-10 (Д)'!W",TEXT(MATCH($C82,'2018-10 (Д)'!$C$2:$C$100,0)+1,0))))),"Н/Д",((INDIRECT(CONCATENATE("'2018-11 (Д)'!W",TEXT(MATCH($C82,'2018-11 (Д)'!$C$2:$C$100,0)+1,0)))-INDIRECT(CONCATENATE("'2018-10 (Д)'!W",TEXT(MATCH($C82,'2018-10 (Д)'!$C$2:$C$100,0)+1,0))))/INDIRECT(CONCATENATE("'2018-10 (Д)'!W",TEXT(MATCH($C82,'2018-10 (Д)'!$C$2:$C$100,0)+1,0))))*100)</f>
        <v>71.782321974549646</v>
      </c>
      <c r="HD82" s="9">
        <f ca="1">IF(OR(INDIRECT(CONCATENATE("'2018-12 (Д)'!W",TEXT(MATCH($C82,'2018-12 (Д)'!$C$2:$C$100,0)+1,0)))="Н/Д",INDIRECT(CONCATENATE("'2018-11 (Д)'!W",TEXT(MATCH($C82,'2018-11 (Д)'!$C$2:$C$100,0)+1,0)))="Н/Д",AND(INDIRECT(CONCATENATE("'2018-12 (Д)'!W",TEXT(MATCH($C82,'2018-12 (Д)'!$C$2:$C$100,0)+1,0)))="Н/Д",INDIRECT(CONCATENATE("'2018-11 (Д)'!W",TEXT(MATCH($C82,'2018-11 (Д)'!$C$2:$C$100,0)+1,0))))),"Н/Д",((INDIRECT(CONCATENATE("'2018-12 (Д)'!W",TEXT(MATCH($C82,'2018-12 (Д)'!$C$2:$C$100,0)+1,0)))-INDIRECT(CONCATENATE("'2018-11 (Д)'!W",TEXT(MATCH($C82,'2018-11 (Д)'!$C$2:$C$100,0)+1,0))))/INDIRECT(CONCATENATE("'2018-11 (Д)'!W",TEXT(MATCH($C82,'2018-11 (Д)'!$C$2:$C$100,0)+1,0))))*100)</f>
        <v>-43.437772163145105</v>
      </c>
    </row>
    <row r="83" spans="1:212" x14ac:dyDescent="0.25">
      <c r="A83" s="2" t="s">
        <v>107</v>
      </c>
      <c r="B83" s="2" t="s">
        <v>109</v>
      </c>
      <c r="C83" s="15">
        <v>18000000</v>
      </c>
      <c r="D83" s="9"/>
      <c r="E83" s="9">
        <f ca="1">IF(OR(INDIRECT(CONCATENATE("'2018-03 (Д)'!E",TEXT(MATCH($C83,'2018-03 (Д)'!$C$2:$C$100,0)+1,0)))="Н/Д",INDIRECT(CONCATENATE("'2018-02 (Д)'!E",TEXT(MATCH($C83,'2018-02 (Д)'!$C$2:$C$100,0)+1,0)))="Н/Д",AND(INDIRECT(CONCATENATE("'2018-03 (Д)'!E",TEXT(MATCH($C83,'2018-03 (Д)'!$C$2:$C$100,0)+1,0)))="Н/Д",INDIRECT(CONCATENATE("'2018-02 (Д)'!E",TEXT(MATCH($C83,'2018-02 (Д)'!$C$2:$C$100,0)+1,0))))),"Н/Д",((INDIRECT(CONCATENATE("'2018-03 (Д)'!E",TEXT(MATCH($C83,'2018-03 (Д)'!$C$2:$C$100,0)+1,0)))-INDIRECT(CONCATENATE("'2018-02 (Д)'!E",TEXT(MATCH($C83,'2018-02 (Д)'!$C$2:$C$100,0)+1,0))))/INDIRECT(CONCATENATE("'2018-02 (Д)'!E",TEXT(MATCH($C83,'2018-02 (Д)'!$C$2:$C$100,0)+1,0))))*100)</f>
        <v>-4.0510178922725295</v>
      </c>
      <c r="F83" s="9">
        <f ca="1">IF(OR(INDIRECT(CONCATENATE("'2018-04 (Д)'!E",TEXT(MATCH($C83,'2018-04 (Д)'!$C$2:$C$100,0)+1,0)))="Н/Д",INDIRECT(CONCATENATE("'2018-03 (Д)'!E",TEXT(MATCH($C83,'2018-03 (Д)'!$C$2:$C$100,0)+1,0)))="Н/Д",AND(INDIRECT(CONCATENATE("'2018-04 (Д)'!E",TEXT(MATCH($C83,'2018-04 (Д)'!$C$2:$C$100,0)+1,0)))="Н/Д",INDIRECT(CONCATENATE("'2018-03 (Д)'!E",TEXT(MATCH($C83,'2018-03 (Д)'!$C$2:$C$100,0)+1,0))))),"Н/Д",((INDIRECT(CONCATENATE("'2018-04 (Д)'!E",TEXT(MATCH($C83,'2018-04 (Д)'!$C$2:$C$100,0)+1,0)))-INDIRECT(CONCATENATE("'2018-03 (Д)'!E",TEXT(MATCH($C83,'2018-03 (Д)'!$C$2:$C$100,0)+1,0))))/INDIRECT(CONCATENATE("'2018-03 (Д)'!E",TEXT(MATCH($C83,'2018-03 (Д)'!$C$2:$C$100,0)+1,0))))*100)</f>
        <v>64.680857663263751</v>
      </c>
      <c r="G83" s="9">
        <f ca="1">IF(OR(INDIRECT(CONCATENATE("'2018-05 (Д)'!E",TEXT(MATCH($C83,'2018-05 (Д)'!$C$2:$C$100,0)+1,0)))="Н/Д",INDIRECT(CONCATENATE("'2018-04 (Д)'!E",TEXT(MATCH($C83,'2018-04 (Д)'!$C$2:$C$100,0)+1,0)))="Н/Д",AND(INDIRECT(CONCATENATE("'2018-05 (Д)'!E",TEXT(MATCH($C83,'2018-05 (Д)'!$C$2:$C$100,0)+1,0)))="Н/Д",INDIRECT(CONCATENATE("'2018-04 (Д)'!E",TEXT(MATCH($C83,'2018-04 (Д)'!$C$2:$C$100,0)+1,0))))),"Н/Д",((INDIRECT(CONCATENATE("'2018-05 (Д)'!E",TEXT(MATCH($C83,'2018-05 (Д)'!$C$2:$C$100,0)+1,0)))-INDIRECT(CONCATENATE("'2018-04 (Д)'!E",TEXT(MATCH($C83,'2018-04 (Д)'!$C$2:$C$100,0)+1,0))))/INDIRECT(CONCATENATE("'2018-04 (Д)'!E",TEXT(MATCH($C83,'2018-04 (Д)'!$C$2:$C$100,0)+1,0))))*100)</f>
        <v>-6.4190732517632121</v>
      </c>
      <c r="H83" s="9">
        <f ca="1">IF(OR(INDIRECT(CONCATENATE("'2018-06 (Д)'!E",TEXT(MATCH($C83,'2018-06 (Д)'!$C$2:$C$100,0)+1,0)))="Н/Д",INDIRECT(CONCATENATE("'2018-05 (Д)'!E",TEXT(MATCH($C83,'2018-05 (Д)'!$C$2:$C$100,0)+1,0)))="Н/Д",AND(INDIRECT(CONCATENATE("'2018-06 (Д)'!E",TEXT(MATCH($C83,'2018-06 (Д)'!$C$2:$C$100,0)+1,0)))="Н/Д",INDIRECT(CONCATENATE("'2018-05 (Д)'!E",TEXT(MATCH($C83,'2018-05 (Д)'!$C$2:$C$100,0)+1,0))))),"Н/Д",((INDIRECT(CONCATENATE("'2018-06 (Д)'!E",TEXT(MATCH($C83,'2018-06 (Д)'!$C$2:$C$100,0)+1,0)))-INDIRECT(CONCATENATE("'2018-05 (Д)'!E",TEXT(MATCH($C83,'2018-05 (Д)'!$C$2:$C$100,0)+1,0))))/INDIRECT(CONCATENATE("'2018-05 (Д)'!E",TEXT(MATCH($C83,'2018-05 (Д)'!$C$2:$C$100,0)+1,0))))*100)</f>
        <v>-2.826220631027935</v>
      </c>
      <c r="I83" s="9">
        <f ca="1">IF(OR(INDIRECT(CONCATENATE("'2018-07 (Д)'!E",TEXT(MATCH($C83,'2018-07 (Д)'!$C$2:$C$100,0)+1,0)))="Н/Д",INDIRECT(CONCATENATE("'2018-06 (Д)'!E",TEXT(MATCH($C83,'2018-06 (Д)'!$C$2:$C$100,0)+1,0)))="Н/Д",AND(INDIRECT(CONCATENATE("'2018-07 (Д)'!E",TEXT(MATCH($C83,'2018-07 (Д)'!$C$2:$C$100,0)+1,0)))="Н/Д",INDIRECT(CONCATENATE("'2018-06 (Д)'!E",TEXT(MATCH($C83,'2018-06 (Д)'!$C$2:$C$100,0)+1,0))))),"Н/Д",((INDIRECT(CONCATENATE("'2018-07 (Д)'!E",TEXT(MATCH($C83,'2018-07 (Д)'!$C$2:$C$100,0)+1,0)))-INDIRECT(CONCATENATE("'2018-06 (Д)'!E",TEXT(MATCH($C83,'2018-06 (Д)'!$C$2:$C$100,0)+1,0))))/INDIRECT(CONCATENATE("'2018-06 (Д)'!E",TEXT(MATCH($C83,'2018-06 (Д)'!$C$2:$C$100,0)+1,0))))*100)</f>
        <v>-26.32249653044363</v>
      </c>
      <c r="J83" s="9">
        <f ca="1">IF(OR(INDIRECT(CONCATENATE("'2018-08 (Д)'!E",TEXT(MATCH($C83,'2018-08 (Д)'!$C$2:$C$100,0)+1,0)))="Н/Д",INDIRECT(CONCATENATE("'2018-07 (Д)'!E",TEXT(MATCH($C83,'2018-07 (Д)'!$C$2:$C$100,0)+1,0)))="Н/Д",AND(INDIRECT(CONCATENATE("'2018-08 (Д)'!E",TEXT(MATCH($C83,'2018-08 (Д)'!$C$2:$C$100,0)+1,0)))="Н/Д",INDIRECT(CONCATENATE("'2018-07 (Д)'!E",TEXT(MATCH($C83,'2018-07 (Д)'!$C$2:$C$100,0)+1,0))))),"Н/Д",((INDIRECT(CONCATENATE("'2018-08 (Д)'!E",TEXT(MATCH($C83,'2018-08 (Д)'!$C$2:$C$100,0)+1,0)))-INDIRECT(CONCATENATE("'2018-07 (Д)'!E",TEXT(MATCH($C83,'2018-07 (Д)'!$C$2:$C$100,0)+1,0))))/INDIRECT(CONCATENATE("'2018-07 (Д)'!E",TEXT(MATCH($C83,'2018-07 (Д)'!$C$2:$C$100,0)+1,0))))*100)</f>
        <v>62.796356010040441</v>
      </c>
      <c r="K83" s="9">
        <f ca="1">IF(OR(INDIRECT(CONCATENATE("'2018-09 (Д)'!E",TEXT(MATCH($C83,'2018-09 (Д)'!$C$2:$C$100,0)+1,0)))="Н/Д",INDIRECT(CONCATENATE("'2018-08 (Д)'!E",TEXT(MATCH($C83,'2018-08 (Д)'!$C$2:$C$100,0)+1,0)))="Н/Д",AND(INDIRECT(CONCATENATE("'2018-09 (Д)'!E",TEXT(MATCH($C83,'2018-09 (Д)'!$C$2:$C$100,0)+1,0)))="Н/Д",INDIRECT(CONCATENATE("'2018-08 (Д)'!E",TEXT(MATCH($C83,'2018-08 (Д)'!$C$2:$C$100,0)+1,0))))),"Н/Д",((INDIRECT(CONCATENATE("'2018-09 (Д)'!E",TEXT(MATCH($C83,'2018-09 (Д)'!$C$2:$C$100,0)+1,0)))-INDIRECT(CONCATENATE("'2018-08 (Д)'!E",TEXT(MATCH($C83,'2018-08 (Д)'!$C$2:$C$100,0)+1,0))))/INDIRECT(CONCATENATE("'2018-08 (Д)'!E",TEXT(MATCH($C83,'2018-08 (Д)'!$C$2:$C$100,0)+1,0))))*100)</f>
        <v>-28.530874537982768</v>
      </c>
      <c r="L83" s="9">
        <f ca="1">IF(OR(INDIRECT(CONCATENATE("'2018-10 (Д)'!E",TEXT(MATCH($C83,'2018-10 (Д)'!$C$2:$C$100,0)+1,0)))="Н/Д",INDIRECT(CONCATENATE("'2018-09 (Д)'!E",TEXT(MATCH($C83,'2018-09 (Д)'!$C$2:$C$100,0)+1,0)))="Н/Д",AND(INDIRECT(CONCATENATE("'2018-10 (Д)'!E",TEXT(MATCH($C83,'2018-10 (Д)'!$C$2:$C$100,0)+1,0)))="Н/Д",INDIRECT(CONCATENATE("'2018-09 (Д)'!E",TEXT(MATCH($C83,'2018-09 (Д)'!$C$2:$C$100,0)+1,0))))),"Н/Д",((INDIRECT(CONCATENATE("'2018-10 (Д)'!E",TEXT(MATCH($C83,'2018-10 (Д)'!$C$2:$C$100,0)+1,0)))-INDIRECT(CONCATENATE("'2018-09 (Д)'!E",TEXT(MATCH($C83,'2018-09 (Д)'!$C$2:$C$100,0)+1,0))))/INDIRECT(CONCATENATE("'2018-09 (Д)'!E",TEXT(MATCH($C83,'2018-09 (Д)'!$C$2:$C$100,0)+1,0))))*100)</f>
        <v>-8.9700402164837705</v>
      </c>
      <c r="M83" s="9">
        <f ca="1">IF(OR(INDIRECT(CONCATENATE("'2018-11 (Д)'!E",TEXT(MATCH($C83,'2018-11 (Д)'!$C$2:$C$100,0)+1,0)))="Н/Д",INDIRECT(CONCATENATE("'2018-10 (Д)'!E",TEXT(MATCH($C83,'2018-10 (Д)'!$C$2:$C$100,0)+1,0)))="Н/Д",AND(INDIRECT(CONCATENATE("'2018-11 (Д)'!E",TEXT(MATCH($C83,'2018-11 (Д)'!$C$2:$C$100,0)+1,0)))="Н/Д",INDIRECT(CONCATENATE("'2018-10 (Д)'!E",TEXT(MATCH($C83,'2018-10 (Д)'!$C$2:$C$100,0)+1,0))))),"Н/Д",((INDIRECT(CONCATENATE("'2018-11 (Д)'!E",TEXT(MATCH($C83,'2018-11 (Д)'!$C$2:$C$100,0)+1,0)))-INDIRECT(CONCATENATE("'2018-10 (Д)'!E",TEXT(MATCH($C83,'2018-10 (Д)'!$C$2:$C$100,0)+1,0))))/INDIRECT(CONCATENATE("'2018-10 (Д)'!E",TEXT(MATCH($C83,'2018-10 (Д)'!$C$2:$C$100,0)+1,0))))*100)</f>
        <v>49.923726803516367</v>
      </c>
      <c r="N83" s="9">
        <f ca="1">IF(OR(INDIRECT(CONCATENATE("'2018-12 (Д)'!E",TEXT(MATCH($C83,'2018-12 (Д)'!$C$2:$C$100,0)+1,0)))="Н/Д",INDIRECT(CONCATENATE("'2018-11 (Д)'!E",TEXT(MATCH($C83,'2018-11 (Д)'!$C$2:$C$100,0)+1,0)))="Н/Д",AND(INDIRECT(CONCATENATE("'2018-12 (Д)'!E",TEXT(MATCH($C83,'2018-12 (Д)'!$C$2:$C$100,0)+1,0)))="Н/Д",INDIRECT(CONCATENATE("'2018-11 (Д)'!E",TEXT(MATCH($C83,'2018-11 (Д)'!$C$2:$C$100,0)+1,0))))),"Н/Д",((INDIRECT(CONCATENATE("'2018-12 (Д)'!E",TEXT(MATCH($C83,'2018-12 (Д)'!$C$2:$C$100,0)+1,0)))-INDIRECT(CONCATENATE("'2018-11 (Д)'!E",TEXT(MATCH($C83,'2018-11 (Д)'!$C$2:$C$100,0)+1,0))))/INDIRECT(CONCATENATE("'2018-11 (Д)'!E",TEXT(MATCH($C83,'2018-11 (Д)'!$C$2:$C$100,0)+1,0))))*100)</f>
        <v>-18.470368466110756</v>
      </c>
      <c r="O83" s="9"/>
      <c r="P83" s="9">
        <f ca="1">IF(OR(INDIRECT(CONCATENATE("'2018-03 (Д)'!F",TEXT(MATCH($C83,'2018-03 (Д)'!$C$2:$C$100,0)+1,0)))="Н/Д",INDIRECT(CONCATENATE("'2018-02 (Д)'!F",TEXT(MATCH($C83,'2018-02 (Д)'!$C$2:$C$100,0)+1,0)))="Н/Д",AND(INDIRECT(CONCATENATE("'2018-03 (Д)'!F",TEXT(MATCH($C83,'2018-03 (Д)'!$C$2:$C$100,0)+1,0)))="Н/Д",INDIRECT(CONCATENATE("'2018-02 (Д)'!F",TEXT(MATCH($C83,'2018-02 (Д)'!$C$2:$C$100,0)+1,0))))),"Н/Д",((INDIRECT(CONCATENATE("'2018-03 (Д)'!F",TEXT(MATCH($C83,'2018-03 (Д)'!$C$2:$C$100,0)+1,0)))-INDIRECT(CONCATENATE("'2018-02 (Д)'!F",TEXT(MATCH($C83,'2018-02 (Д)'!$C$2:$C$100,0)+1,0))))/INDIRECT(CONCATENATE("'2018-02 (Д)'!F",TEXT(MATCH($C83,'2018-02 (Д)'!$C$2:$C$100,0)+1,0))))*100)</f>
        <v>-15.979268139442086</v>
      </c>
      <c r="Q83" s="9">
        <f ca="1">IF(OR(INDIRECT(CONCATENATE("'2018-04 (Д)'!F",TEXT(MATCH($C83,'2018-04 (Д)'!$C$2:$C$100,0)+1,0)))="Н/Д",INDIRECT(CONCATENATE("'2018-03 (Д)'!F",TEXT(MATCH($C83,'2018-03 (Д)'!$C$2:$C$100,0)+1,0)))="Н/Д",AND(INDIRECT(CONCATENATE("'2018-04 (Д)'!F",TEXT(MATCH($C83,'2018-04 (Д)'!$C$2:$C$100,0)+1,0)))="Н/Д",INDIRECT(CONCATENATE("'2018-03 (Д)'!F",TEXT(MATCH($C83,'2018-03 (Д)'!$C$2:$C$100,0)+1,0))))),"Н/Д",((INDIRECT(CONCATENATE("'2018-04 (Д)'!F",TEXT(MATCH($C83,'2018-04 (Д)'!$C$2:$C$100,0)+1,0)))-INDIRECT(CONCATENATE("'2018-03 (Д)'!F",TEXT(MATCH($C83,'2018-03 (Д)'!$C$2:$C$100,0)+1,0))))/INDIRECT(CONCATENATE("'2018-03 (Д)'!F",TEXT(MATCH($C83,'2018-03 (Д)'!$C$2:$C$100,0)+1,0))))*100)</f>
        <v>90.090907961551864</v>
      </c>
      <c r="R83" s="9">
        <f ca="1">IF(OR(INDIRECT(CONCATENATE("'2018-05 (Д)'!F",TEXT(MATCH($C83,'2018-05 (Д)'!$C$2:$C$100,0)+1,0)))="Н/Д",INDIRECT(CONCATENATE("'2018-04 (Д)'!F",TEXT(MATCH($C83,'2018-04 (Д)'!$C$2:$C$100,0)+1,0)))="Н/Д",AND(INDIRECT(CONCATENATE("'2018-05 (Д)'!F",TEXT(MATCH($C83,'2018-05 (Д)'!$C$2:$C$100,0)+1,0)))="Н/Д",INDIRECT(CONCATENATE("'2018-04 (Д)'!F",TEXT(MATCH($C83,'2018-04 (Д)'!$C$2:$C$100,0)+1,0))))),"Н/Д",((INDIRECT(CONCATENATE("'2018-05 (Д)'!F",TEXT(MATCH($C83,'2018-05 (Д)'!$C$2:$C$100,0)+1,0)))-INDIRECT(CONCATENATE("'2018-04 (Д)'!F",TEXT(MATCH($C83,'2018-04 (Д)'!$C$2:$C$100,0)+1,0))))/INDIRECT(CONCATENATE("'2018-04 (Д)'!F",TEXT(MATCH($C83,'2018-04 (Д)'!$C$2:$C$100,0)+1,0))))*100)</f>
        <v>-8.3653140469702567</v>
      </c>
      <c r="S83" s="9">
        <f ca="1">IF(OR(INDIRECT(CONCATENATE("'2018-06 (Д)'!F",TEXT(MATCH($C83,'2018-06 (Д)'!$C$2:$C$100,0)+1,0)))="Н/Д",INDIRECT(CONCATENATE("'2018-05 (Д)'!F",TEXT(MATCH($C83,'2018-05 (Д)'!$C$2:$C$100,0)+1,0)))="Н/Д",AND(INDIRECT(CONCATENATE("'2018-06 (Д)'!F",TEXT(MATCH($C83,'2018-06 (Д)'!$C$2:$C$100,0)+1,0)))="Н/Д",INDIRECT(CONCATENATE("'2018-05 (Д)'!F",TEXT(MATCH($C83,'2018-05 (Д)'!$C$2:$C$100,0)+1,0))))),"Н/Д",((INDIRECT(CONCATENATE("'2018-06 (Д)'!F",TEXT(MATCH($C83,'2018-06 (Д)'!$C$2:$C$100,0)+1,0)))-INDIRECT(CONCATENATE("'2018-05 (Д)'!F",TEXT(MATCH($C83,'2018-05 (Д)'!$C$2:$C$100,0)+1,0))))/INDIRECT(CONCATENATE("'2018-05 (Д)'!F",TEXT(MATCH($C83,'2018-05 (Д)'!$C$2:$C$100,0)+1,0))))*100)</f>
        <v>-5.8222966281311672</v>
      </c>
      <c r="T83" s="9">
        <f ca="1">IF(OR(INDIRECT(CONCATENATE("'2018-07 (Д)'!F",TEXT(MATCH($C83,'2018-07 (Д)'!$C$2:$C$100,0)+1,0)))="Н/Д",INDIRECT(CONCATENATE("'2018-06 (Д)'!F",TEXT(MATCH($C83,'2018-06 (Д)'!$C$2:$C$100,0)+1,0)))="Н/Д",AND(INDIRECT(CONCATENATE("'2018-07 (Д)'!F",TEXT(MATCH($C83,'2018-07 (Д)'!$C$2:$C$100,0)+1,0)))="Н/Д",INDIRECT(CONCATENATE("'2018-06 (Д)'!F",TEXT(MATCH($C83,'2018-06 (Д)'!$C$2:$C$100,0)+1,0))))),"Н/Д",((INDIRECT(CONCATENATE("'2018-07 (Д)'!F",TEXT(MATCH($C83,'2018-07 (Д)'!$C$2:$C$100,0)+1,0)))-INDIRECT(CONCATENATE("'2018-06 (Д)'!F",TEXT(MATCH($C83,'2018-06 (Д)'!$C$2:$C$100,0)+1,0))))/INDIRECT(CONCATENATE("'2018-06 (Д)'!F",TEXT(MATCH($C83,'2018-06 (Д)'!$C$2:$C$100,0)+1,0))))*100)</f>
        <v>-27.673779299593189</v>
      </c>
      <c r="U83" s="9">
        <f ca="1">IF(OR(INDIRECT(CONCATENATE("'2018-08 (Д)'!F",TEXT(MATCH($C83,'2018-08 (Д)'!$C$2:$C$100,0)+1,0)))="Н/Д",INDIRECT(CONCATENATE("'2018-07 (Д)'!F",TEXT(MATCH($C83,'2018-07 (Д)'!$C$2:$C$100,0)+1,0)))="Н/Д",AND(INDIRECT(CONCATENATE("'2018-08 (Д)'!F",TEXT(MATCH($C83,'2018-08 (Д)'!$C$2:$C$100,0)+1,0)))="Н/Д",INDIRECT(CONCATENATE("'2018-07 (Д)'!F",TEXT(MATCH($C83,'2018-07 (Д)'!$C$2:$C$100,0)+1,0))))),"Н/Д",((INDIRECT(CONCATENATE("'2018-08 (Д)'!F",TEXT(MATCH($C83,'2018-08 (Д)'!$C$2:$C$100,0)+1,0)))-INDIRECT(CONCATENATE("'2018-07 (Д)'!F",TEXT(MATCH($C83,'2018-07 (Д)'!$C$2:$C$100,0)+1,0))))/INDIRECT(CONCATENATE("'2018-07 (Д)'!F",TEXT(MATCH($C83,'2018-07 (Д)'!$C$2:$C$100,0)+1,0))))*100)</f>
        <v>76.870928111344128</v>
      </c>
      <c r="V83" s="9">
        <f ca="1">IF(OR(INDIRECT(CONCATENATE("'2018-09 (Д)'!F",TEXT(MATCH($C83,'2018-09 (Д)'!$C$2:$C$100,0)+1,0)))="Н/Д",INDIRECT(CONCATENATE("'2018-08 (Д)'!F",TEXT(MATCH($C83,'2018-08 (Д)'!$C$2:$C$100,0)+1,0)))="Н/Д",AND(INDIRECT(CONCATENATE("'2018-09 (Д)'!F",TEXT(MATCH($C83,'2018-09 (Д)'!$C$2:$C$100,0)+1,0)))="Н/Д",INDIRECT(CONCATENATE("'2018-08 (Д)'!F",TEXT(MATCH($C83,'2018-08 (Д)'!$C$2:$C$100,0)+1,0))))),"Н/Д",((INDIRECT(CONCATENATE("'2018-09 (Д)'!F",TEXT(MATCH($C83,'2018-09 (Д)'!$C$2:$C$100,0)+1,0)))-INDIRECT(CONCATENATE("'2018-08 (Д)'!F",TEXT(MATCH($C83,'2018-08 (Д)'!$C$2:$C$100,0)+1,0))))/INDIRECT(CONCATENATE("'2018-08 (Д)'!F",TEXT(MATCH($C83,'2018-08 (Д)'!$C$2:$C$100,0)+1,0))))*100)</f>
        <v>-34.591531447357951</v>
      </c>
      <c r="W83" s="9">
        <f ca="1">IF(OR(INDIRECT(CONCATENATE("'2018-10 (Д)'!F",TEXT(MATCH($C83,'2018-10 (Д)'!$C$2:$C$100,0)+1,0)))="Н/Д",INDIRECT(CONCATENATE("'2018-09 (Д)'!F",TEXT(MATCH($C83,'2018-09 (Д)'!$C$2:$C$100,0)+1,0)))="Н/Д",AND(INDIRECT(CONCATENATE("'2018-10 (Д)'!F",TEXT(MATCH($C83,'2018-10 (Д)'!$C$2:$C$100,0)+1,0)))="Н/Д",INDIRECT(CONCATENATE("'2018-09 (Д)'!F",TEXT(MATCH($C83,'2018-09 (Д)'!$C$2:$C$100,0)+1,0))))),"Н/Д",((INDIRECT(CONCATENATE("'2018-10 (Д)'!F",TEXT(MATCH($C83,'2018-10 (Д)'!$C$2:$C$100,0)+1,0)))-INDIRECT(CONCATENATE("'2018-09 (Д)'!F",TEXT(MATCH($C83,'2018-09 (Д)'!$C$2:$C$100,0)+1,0))))/INDIRECT(CONCATENATE("'2018-09 (Д)'!F",TEXT(MATCH($C83,'2018-09 (Д)'!$C$2:$C$100,0)+1,0))))*100)</f>
        <v>-8.960047210025218</v>
      </c>
      <c r="X83" s="9">
        <f ca="1">IF(OR(INDIRECT(CONCATENATE("'2018-11 (Д)'!F",TEXT(MATCH($C83,'2018-11 (Д)'!$C$2:$C$100,0)+1,0)))="Н/Д",INDIRECT(CONCATENATE("'2018-10 (Д)'!F",TEXT(MATCH($C83,'2018-10 (Д)'!$C$2:$C$100,0)+1,0)))="Н/Д",AND(INDIRECT(CONCATENATE("'2018-11 (Д)'!F",TEXT(MATCH($C83,'2018-11 (Д)'!$C$2:$C$100,0)+1,0)))="Н/Д",INDIRECT(CONCATENATE("'2018-10 (Д)'!F",TEXT(MATCH($C83,'2018-10 (Д)'!$C$2:$C$100,0)+1,0))))),"Н/Д",((INDIRECT(CONCATENATE("'2018-11 (Д)'!F",TEXT(MATCH($C83,'2018-11 (Д)'!$C$2:$C$100,0)+1,0)))-INDIRECT(CONCATENATE("'2018-10 (Д)'!F",TEXT(MATCH($C83,'2018-10 (Д)'!$C$2:$C$100,0)+1,0))))/INDIRECT(CONCATENATE("'2018-10 (Д)'!F",TEXT(MATCH($C83,'2018-10 (Д)'!$C$2:$C$100,0)+1,0))))*100)</f>
        <v>67.11165884407616</v>
      </c>
      <c r="Y83" s="9">
        <f ca="1">IF(OR(INDIRECT(CONCATENATE("'2018-12 (Д)'!F",TEXT(MATCH($C83,'2018-12 (Д)'!$C$2:$C$100,0)+1,0)))="Н/Д",INDIRECT(CONCATENATE("'2018-11 (Д)'!F",TEXT(MATCH($C83,'2018-11 (Д)'!$C$2:$C$100,0)+1,0)))="Н/Д",AND(INDIRECT(CONCATENATE("'2018-12 (Д)'!F",TEXT(MATCH($C83,'2018-12 (Д)'!$C$2:$C$100,0)+1,0)))="Н/Д",INDIRECT(CONCATENATE("'2018-11 (Д)'!F",TEXT(MATCH($C83,'2018-11 (Д)'!$C$2:$C$100,0)+1,0))))),"Н/Д",((INDIRECT(CONCATENATE("'2018-12 (Д)'!F",TEXT(MATCH($C83,'2018-12 (Д)'!$C$2:$C$100,0)+1,0)))-INDIRECT(CONCATENATE("'2018-11 (Д)'!F",TEXT(MATCH($C83,'2018-11 (Д)'!$C$2:$C$100,0)+1,0))))/INDIRECT(CONCATENATE("'2018-11 (Д)'!F",TEXT(MATCH($C83,'2018-11 (Д)'!$C$2:$C$100,0)+1,0))))*100)</f>
        <v>-29.344687386267982</v>
      </c>
      <c r="Z83" s="9"/>
      <c r="AA83" s="9">
        <f ca="1">IF(OR(INDIRECT(CONCATENATE("'2018-03 (Д)'!G",TEXT(MATCH($C83,'2018-03 (Д)'!$C$2:$C$100,0)+1,0)))="Н/Д",INDIRECT(CONCATENATE("'2018-02 (Д)'!G",TEXT(MATCH($C83,'2018-02 (Д)'!$C$2:$C$100,0)+1,0)))="Н/Д",AND(INDIRECT(CONCATENATE("'2018-03 (Д)'!G",TEXT(MATCH($C83,'2018-03 (Д)'!$C$2:$C$100,0)+1,0)))="Н/Д",INDIRECT(CONCATENATE("'2018-02 (Д)'!G",TEXT(MATCH($C83,'2018-02 (Д)'!$C$2:$C$100,0)+1,0))))),"Н/Д",((INDIRECT(CONCATENATE("'2018-03 (Д)'!G",TEXT(MATCH($C83,'2018-03 (Д)'!$C$2:$C$100,0)+1,0)))-INDIRECT(CONCATENATE("'2018-02 (Д)'!G",TEXT(MATCH($C83,'2018-02 (Д)'!$C$2:$C$100,0)+1,0))))/INDIRECT(CONCATENATE("'2018-02 (Д)'!G",TEXT(MATCH($C83,'2018-02 (Д)'!$C$2:$C$100,0)+1,0))))*100)</f>
        <v>-65.88677171267571</v>
      </c>
      <c r="AB83" s="9">
        <f ca="1">IF(OR(INDIRECT(CONCATENATE("'2018-04 (Д)'!G",TEXT(MATCH($C83,'2018-04 (Д)'!$C$2:$C$100,0)+1,0)))="Н/Д",INDIRECT(CONCATENATE("'2018-03 (Д)'!G",TEXT(MATCH($C83,'2018-03 (Д)'!$C$2:$C$100,0)+1,0)))="Н/Д",AND(INDIRECT(CONCATENATE("'2018-04 (Д)'!G",TEXT(MATCH($C83,'2018-04 (Д)'!$C$2:$C$100,0)+1,0)))="Н/Д",INDIRECT(CONCATENATE("'2018-03 (Д)'!G",TEXT(MATCH($C83,'2018-03 (Д)'!$C$2:$C$100,0)+1,0))))),"Н/Д",((INDIRECT(CONCATENATE("'2018-04 (Д)'!G",TEXT(MATCH($C83,'2018-04 (Д)'!$C$2:$C$100,0)+1,0)))-INDIRECT(CONCATENATE("'2018-03 (Д)'!G",TEXT(MATCH($C83,'2018-03 (Д)'!$C$2:$C$100,0)+1,0))))/INDIRECT(CONCATENATE("'2018-03 (Д)'!G",TEXT(MATCH($C83,'2018-03 (Д)'!$C$2:$C$100,0)+1,0))))*100)</f>
        <v>347.2743235044066</v>
      </c>
      <c r="AC83" s="9">
        <f ca="1">IF(OR(INDIRECT(CONCATENATE("'2018-05 (Д)'!G",TEXT(MATCH($C83,'2018-05 (Д)'!$C$2:$C$100,0)+1,0)))="Н/Д",INDIRECT(CONCATENATE("'2018-04 (Д)'!G",TEXT(MATCH($C83,'2018-04 (Д)'!$C$2:$C$100,0)+1,0)))="Н/Д",AND(INDIRECT(CONCATENATE("'2018-05 (Д)'!G",TEXT(MATCH($C83,'2018-05 (Д)'!$C$2:$C$100,0)+1,0)))="Н/Д",INDIRECT(CONCATENATE("'2018-04 (Д)'!G",TEXT(MATCH($C83,'2018-04 (Д)'!$C$2:$C$100,0)+1,0))))),"Н/Д",((INDIRECT(CONCATENATE("'2018-05 (Д)'!G",TEXT(MATCH($C83,'2018-05 (Д)'!$C$2:$C$100,0)+1,0)))-INDIRECT(CONCATENATE("'2018-04 (Д)'!G",TEXT(MATCH($C83,'2018-04 (Д)'!$C$2:$C$100,0)+1,0))))/INDIRECT(CONCATENATE("'2018-04 (Д)'!G",TEXT(MATCH($C83,'2018-04 (Д)'!$C$2:$C$100,0)+1,0))))*100)</f>
        <v>-65.776278414481439</v>
      </c>
      <c r="AD83" s="9">
        <f ca="1">IF(OR(INDIRECT(CONCATENATE("'2018-06 (Д)'!G",TEXT(MATCH($C83,'2018-06 (Д)'!$C$2:$C$100,0)+1,0)))="Н/Д",INDIRECT(CONCATENATE("'2018-05 (Д)'!G",TEXT(MATCH($C83,'2018-05 (Д)'!$C$2:$C$100,0)+1,0)))="Н/Д",AND(INDIRECT(CONCATENATE("'2018-06 (Д)'!G",TEXT(MATCH($C83,'2018-06 (Д)'!$C$2:$C$100,0)+1,0)))="Н/Д",INDIRECT(CONCATENATE("'2018-05 (Д)'!G",TEXT(MATCH($C83,'2018-05 (Д)'!$C$2:$C$100,0)+1,0))))),"Н/Д",((INDIRECT(CONCATENATE("'2018-06 (Д)'!G",TEXT(MATCH($C83,'2018-06 (Д)'!$C$2:$C$100,0)+1,0)))-INDIRECT(CONCATENATE("'2018-05 (Д)'!G",TEXT(MATCH($C83,'2018-05 (Д)'!$C$2:$C$100,0)+1,0))))/INDIRECT(CONCATENATE("'2018-05 (Д)'!G",TEXT(MATCH($C83,'2018-05 (Д)'!$C$2:$C$100,0)+1,0))))*100)</f>
        <v>107.65967288238653</v>
      </c>
      <c r="AE83" s="9">
        <f ca="1">IF(OR(INDIRECT(CONCATENATE("'2018-07 (Д)'!G",TEXT(MATCH($C83,'2018-07 (Д)'!$C$2:$C$100,0)+1,0)))="Н/Д",INDIRECT(CONCATENATE("'2018-06 (Д)'!G",TEXT(MATCH($C83,'2018-06 (Д)'!$C$2:$C$100,0)+1,0)))="Н/Д",AND(INDIRECT(CONCATENATE("'2018-07 (Д)'!G",TEXT(MATCH($C83,'2018-07 (Д)'!$C$2:$C$100,0)+1,0)))="Н/Д",INDIRECT(CONCATENATE("'2018-06 (Д)'!G",TEXT(MATCH($C83,'2018-06 (Д)'!$C$2:$C$100,0)+1,0))))),"Н/Д",((INDIRECT(CONCATENATE("'2018-07 (Д)'!G",TEXT(MATCH($C83,'2018-07 (Д)'!$C$2:$C$100,0)+1,0)))-INDIRECT(CONCATENATE("'2018-06 (Д)'!G",TEXT(MATCH($C83,'2018-06 (Д)'!$C$2:$C$100,0)+1,0))))/INDIRECT(CONCATENATE("'2018-06 (Д)'!G",TEXT(MATCH($C83,'2018-06 (Д)'!$C$2:$C$100,0)+1,0))))*100)</f>
        <v>-38.427466330210109</v>
      </c>
      <c r="AF83" s="9">
        <f ca="1">IF(OR(INDIRECT(CONCATENATE("'2018-08 (Д)'!G",TEXT(MATCH($C83,'2018-08 (Д)'!$C$2:$C$100,0)+1,0)))="Н/Д",INDIRECT(CONCATENATE("'2018-07 (Д)'!G",TEXT(MATCH($C83,'2018-07 (Д)'!$C$2:$C$100,0)+1,0)))="Н/Д",AND(INDIRECT(CONCATENATE("'2018-08 (Д)'!G",TEXT(MATCH($C83,'2018-08 (Д)'!$C$2:$C$100,0)+1,0)))="Н/Д",INDIRECT(CONCATENATE("'2018-07 (Д)'!G",TEXT(MATCH($C83,'2018-07 (Д)'!$C$2:$C$100,0)+1,0))))),"Н/Д",((INDIRECT(CONCATENATE("'2018-08 (Д)'!G",TEXT(MATCH($C83,'2018-08 (Д)'!$C$2:$C$100,0)+1,0)))-INDIRECT(CONCATENATE("'2018-07 (Д)'!G",TEXT(MATCH($C83,'2018-07 (Д)'!$C$2:$C$100,0)+1,0))))/INDIRECT(CONCATENATE("'2018-07 (Д)'!G",TEXT(MATCH($C83,'2018-07 (Д)'!$C$2:$C$100,0)+1,0))))*100)</f>
        <v>40.700939210261474</v>
      </c>
      <c r="AG83" s="9">
        <f ca="1">IF(OR(INDIRECT(CONCATENATE("'2018-09 (Д)'!G",TEXT(MATCH($C83,'2018-09 (Д)'!$C$2:$C$100,0)+1,0)))="Н/Д",INDIRECT(CONCATENATE("'2018-08 (Д)'!G",TEXT(MATCH($C83,'2018-08 (Д)'!$C$2:$C$100,0)+1,0)))="Н/Д",AND(INDIRECT(CONCATENATE("'2018-09 (Д)'!G",TEXT(MATCH($C83,'2018-09 (Д)'!$C$2:$C$100,0)+1,0)))="Н/Д",INDIRECT(CONCATENATE("'2018-08 (Д)'!G",TEXT(MATCH($C83,'2018-08 (Д)'!$C$2:$C$100,0)+1,0))))),"Н/Д",((INDIRECT(CONCATENATE("'2018-09 (Д)'!G",TEXT(MATCH($C83,'2018-09 (Д)'!$C$2:$C$100,0)+1,0)))-INDIRECT(CONCATENATE("'2018-08 (Д)'!G",TEXT(MATCH($C83,'2018-08 (Д)'!$C$2:$C$100,0)+1,0))))/INDIRECT(CONCATENATE("'2018-08 (Д)'!G",TEXT(MATCH($C83,'2018-08 (Д)'!$C$2:$C$100,0)+1,0))))*100)</f>
        <v>-6.6214583366595079</v>
      </c>
      <c r="AH83" s="9">
        <f ca="1">IF(OR(INDIRECT(CONCATENATE("'2018-10 (Д)'!G",TEXT(MATCH($C83,'2018-10 (Д)'!$C$2:$C$100,0)+1,0)))="Н/Д",INDIRECT(CONCATENATE("'2018-09 (Д)'!G",TEXT(MATCH($C83,'2018-09 (Д)'!$C$2:$C$100,0)+1,0)))="Н/Д",AND(INDIRECT(CONCATENATE("'2018-10 (Д)'!G",TEXT(MATCH($C83,'2018-10 (Д)'!$C$2:$C$100,0)+1,0)))="Н/Д",INDIRECT(CONCATENATE("'2018-09 (Д)'!G",TEXT(MATCH($C83,'2018-09 (Д)'!$C$2:$C$100,0)+1,0))))),"Н/Д",((INDIRECT(CONCATENATE("'2018-10 (Д)'!G",TEXT(MATCH($C83,'2018-10 (Д)'!$C$2:$C$100,0)+1,0)))-INDIRECT(CONCATENATE("'2018-09 (Д)'!G",TEXT(MATCH($C83,'2018-09 (Д)'!$C$2:$C$100,0)+1,0))))/INDIRECT(CONCATENATE("'2018-09 (Д)'!G",TEXT(MATCH($C83,'2018-09 (Д)'!$C$2:$C$100,0)+1,0))))*100)</f>
        <v>-17.291300146761852</v>
      </c>
      <c r="AI83" s="9">
        <f ca="1">IF(OR(INDIRECT(CONCATENATE("'2018-11 (Д)'!G",TEXT(MATCH($C83,'2018-11 (Д)'!$C$2:$C$100,0)+1,0)))="Н/Д",INDIRECT(CONCATENATE("'2018-10 (Д)'!G",TEXT(MATCH($C83,'2018-10 (Д)'!$C$2:$C$100,0)+1,0)))="Н/Д",AND(INDIRECT(CONCATENATE("'2018-11 (Д)'!G",TEXT(MATCH($C83,'2018-11 (Д)'!$C$2:$C$100,0)+1,0)))="Н/Д",INDIRECT(CONCATENATE("'2018-10 (Д)'!G",TEXT(MATCH($C83,'2018-10 (Д)'!$C$2:$C$100,0)+1,0))))),"Н/Д",((INDIRECT(CONCATENATE("'2018-11 (Д)'!G",TEXT(MATCH($C83,'2018-11 (Д)'!$C$2:$C$100,0)+1,0)))-INDIRECT(CONCATENATE("'2018-10 (Д)'!G",TEXT(MATCH($C83,'2018-10 (Д)'!$C$2:$C$100,0)+1,0))))/INDIRECT(CONCATENATE("'2018-10 (Д)'!G",TEXT(MATCH($C83,'2018-10 (Д)'!$C$2:$C$100,0)+1,0))))*100)</f>
        <v>38.70434219806225</v>
      </c>
      <c r="AJ83" s="9">
        <f ca="1">IF(OR(INDIRECT(CONCATENATE("'2018-12 (Д)'!G",TEXT(MATCH($C83,'2018-12 (Д)'!$C$2:$C$100,0)+1,0)))="Н/Д",INDIRECT(CONCATENATE("'2018-11 (Д)'!G",TEXT(MATCH($C83,'2018-11 (Д)'!$C$2:$C$100,0)+1,0)))="Н/Д",AND(INDIRECT(CONCATENATE("'2018-12 (Д)'!G",TEXT(MATCH($C83,'2018-12 (Д)'!$C$2:$C$100,0)+1,0)))="Н/Д",INDIRECT(CONCATENATE("'2018-11 (Д)'!G",TEXT(MATCH($C83,'2018-11 (Д)'!$C$2:$C$100,0)+1,0))))),"Н/Д",((INDIRECT(CONCATENATE("'2018-12 (Д)'!G",TEXT(MATCH($C83,'2018-12 (Д)'!$C$2:$C$100,0)+1,0)))-INDIRECT(CONCATENATE("'2018-11 (Д)'!G",TEXT(MATCH($C83,'2018-11 (Д)'!$C$2:$C$100,0)+1,0))))/INDIRECT(CONCATENATE("'2018-11 (Д)'!G",TEXT(MATCH($C83,'2018-11 (Д)'!$C$2:$C$100,0)+1,0))))*100)</f>
        <v>-16.69786756236342</v>
      </c>
      <c r="AK83" s="9"/>
      <c r="AL83" s="9">
        <f ca="1">IF(OR(INDIRECT(CONCATENATE("'2018-03 (Д)'!H",TEXT(MATCH($C83,'2018-03 (Д)'!$C$2:$C$100,0)+1,0)))="Н/Д",INDIRECT(CONCATENATE("'2018-02 (Д)'!H",TEXT(MATCH($C83,'2018-02 (Д)'!$C$2:$C$100,0)+1,0)))="Н/Д",AND(INDIRECT(CONCATENATE("'2018-03 (Д)'!H",TEXT(MATCH($C83,'2018-03 (Д)'!$C$2:$C$100,0)+1,0)))="Н/Д",INDIRECT(CONCATENATE("'2018-02 (Д)'!H",TEXT(MATCH($C83,'2018-02 (Д)'!$C$2:$C$100,0)+1,0))))),"Н/Д",((INDIRECT(CONCATENATE("'2018-03 (Д)'!H",TEXT(MATCH($C83,'2018-03 (Д)'!$C$2:$C$100,0)+1,0)))-INDIRECT(CONCATENATE("'2018-02 (Д)'!H",TEXT(MATCH($C83,'2018-02 (Д)'!$C$2:$C$100,0)+1,0))))/INDIRECT(CONCATENATE("'2018-02 (Д)'!H",TEXT(MATCH($C83,'2018-02 (Д)'!$C$2:$C$100,0)+1,0))))*100)</f>
        <v>64.497501157707191</v>
      </c>
      <c r="AM83" s="9">
        <f ca="1">IF(OR(INDIRECT(CONCATENATE("'2018-04 (Д)'!H",TEXT(MATCH($C83,'2018-04 (Д)'!$C$2:$C$100,0)+1,0)))="Н/Д",INDIRECT(CONCATENATE("'2018-03 (Д)'!H",TEXT(MATCH($C83,'2018-03 (Д)'!$C$2:$C$100,0)+1,0)))="Н/Д",AND(INDIRECT(CONCATENATE("'2018-04 (Д)'!H",TEXT(MATCH($C83,'2018-04 (Д)'!$C$2:$C$100,0)+1,0)))="Н/Д",INDIRECT(CONCATENATE("'2018-03 (Д)'!H",TEXT(MATCH($C83,'2018-03 (Д)'!$C$2:$C$100,0)+1,0))))),"Н/Д",((INDIRECT(CONCATENATE("'2018-04 (Д)'!H",TEXT(MATCH($C83,'2018-04 (Д)'!$C$2:$C$100,0)+1,0)))-INDIRECT(CONCATENATE("'2018-03 (Д)'!H",TEXT(MATCH($C83,'2018-03 (Д)'!$C$2:$C$100,0)+1,0))))/INDIRECT(CONCATENATE("'2018-03 (Д)'!H",TEXT(MATCH($C83,'2018-03 (Д)'!$C$2:$C$100,0)+1,0))))*100)</f>
        <v>0.22047309202601525</v>
      </c>
      <c r="AN83" s="9">
        <f ca="1">IF(OR(INDIRECT(CONCATENATE("'2018-05 (Д)'!H",TEXT(MATCH($C83,'2018-05 (Д)'!$C$2:$C$100,0)+1,0)))="Н/Д",INDIRECT(CONCATENATE("'2018-04 (Д)'!H",TEXT(MATCH($C83,'2018-04 (Д)'!$C$2:$C$100,0)+1,0)))="Н/Д",AND(INDIRECT(CONCATENATE("'2018-05 (Д)'!H",TEXT(MATCH($C83,'2018-05 (Д)'!$C$2:$C$100,0)+1,0)))="Н/Д",INDIRECT(CONCATENATE("'2018-04 (Д)'!H",TEXT(MATCH($C83,'2018-04 (Д)'!$C$2:$C$100,0)+1,0))))),"Н/Д",((INDIRECT(CONCATENATE("'2018-05 (Д)'!H",TEXT(MATCH($C83,'2018-05 (Д)'!$C$2:$C$100,0)+1,0)))-INDIRECT(CONCATENATE("'2018-04 (Д)'!H",TEXT(MATCH($C83,'2018-04 (Д)'!$C$2:$C$100,0)+1,0))))/INDIRECT(CONCATENATE("'2018-04 (Д)'!H",TEXT(MATCH($C83,'2018-04 (Д)'!$C$2:$C$100,0)+1,0))))*100)</f>
        <v>1.5017769027407541</v>
      </c>
      <c r="AO83" s="9">
        <f ca="1">IF(OR(INDIRECT(CONCATENATE("'2018-06 (Д)'!H",TEXT(MATCH($C83,'2018-06 (Д)'!$C$2:$C$100,0)+1,0)))="Н/Д",INDIRECT(CONCATENATE("'2018-05 (Д)'!H",TEXT(MATCH($C83,'2018-05 (Д)'!$C$2:$C$100,0)+1,0)))="Н/Д",AND(INDIRECT(CONCATENATE("'2018-06 (Д)'!H",TEXT(MATCH($C83,'2018-06 (Д)'!$C$2:$C$100,0)+1,0)))="Н/Д",INDIRECT(CONCATENATE("'2018-05 (Д)'!H",TEXT(MATCH($C83,'2018-05 (Д)'!$C$2:$C$100,0)+1,0))))),"Н/Д",((INDIRECT(CONCATENATE("'2018-06 (Д)'!H",TEXT(MATCH($C83,'2018-06 (Д)'!$C$2:$C$100,0)+1,0)))-INDIRECT(CONCATENATE("'2018-05 (Д)'!H",TEXT(MATCH($C83,'2018-05 (Д)'!$C$2:$C$100,0)+1,0))))/INDIRECT(CONCATENATE("'2018-05 (Д)'!H",TEXT(MATCH($C83,'2018-05 (Д)'!$C$2:$C$100,0)+1,0))))*100)</f>
        <v>-16.143210626762325</v>
      </c>
      <c r="AP83" s="9">
        <f ca="1">IF(OR(INDIRECT(CONCATENATE("'2018-07 (Д)'!H",TEXT(MATCH($C83,'2018-07 (Д)'!$C$2:$C$100,0)+1,0)))="Н/Д",INDIRECT(CONCATENATE("'2018-06 (Д)'!H",TEXT(MATCH($C83,'2018-06 (Д)'!$C$2:$C$100,0)+1,0)))="Н/Д",AND(INDIRECT(CONCATENATE("'2018-07 (Д)'!H",TEXT(MATCH($C83,'2018-07 (Д)'!$C$2:$C$100,0)+1,0)))="Н/Д",INDIRECT(CONCATENATE("'2018-06 (Д)'!H",TEXT(MATCH($C83,'2018-06 (Д)'!$C$2:$C$100,0)+1,0))))),"Н/Д",((INDIRECT(CONCATENATE("'2018-07 (Д)'!H",TEXT(MATCH($C83,'2018-07 (Д)'!$C$2:$C$100,0)+1,0)))-INDIRECT(CONCATENATE("'2018-06 (Д)'!H",TEXT(MATCH($C83,'2018-06 (Д)'!$C$2:$C$100,0)+1,0))))/INDIRECT(CONCATENATE("'2018-06 (Д)'!H",TEXT(MATCH($C83,'2018-06 (Д)'!$C$2:$C$100,0)+1,0))))*100)</f>
        <v>7.0189030102958325</v>
      </c>
      <c r="AQ83" s="9">
        <f ca="1">IF(OR(INDIRECT(CONCATENATE("'2018-08 (Д)'!H",TEXT(MATCH($C83,'2018-08 (Д)'!$C$2:$C$100,0)+1,0)))="Н/Д",INDIRECT(CONCATENATE("'2018-07 (Д)'!H",TEXT(MATCH($C83,'2018-07 (Д)'!$C$2:$C$100,0)+1,0)))="Н/Д",AND(INDIRECT(CONCATENATE("'2018-08 (Д)'!H",TEXT(MATCH($C83,'2018-08 (Д)'!$C$2:$C$100,0)+1,0)))="Н/Д",INDIRECT(CONCATENATE("'2018-07 (Д)'!H",TEXT(MATCH($C83,'2018-07 (Д)'!$C$2:$C$100,0)+1,0))))),"Н/Д",((INDIRECT(CONCATENATE("'2018-08 (Д)'!H",TEXT(MATCH($C83,'2018-08 (Д)'!$C$2:$C$100,0)+1,0)))-INDIRECT(CONCATENATE("'2018-07 (Д)'!H",TEXT(MATCH($C83,'2018-07 (Д)'!$C$2:$C$100,0)+1,0))))/INDIRECT(CONCATENATE("'2018-07 (Д)'!H",TEXT(MATCH($C83,'2018-07 (Д)'!$C$2:$C$100,0)+1,0))))*100)</f>
        <v>21.468547124603912</v>
      </c>
      <c r="AR83" s="9">
        <f ca="1">IF(OR(INDIRECT(CONCATENATE("'2018-09 (Д)'!H",TEXT(MATCH($C83,'2018-09 (Д)'!$C$2:$C$100,0)+1,0)))="Н/Д",INDIRECT(CONCATENATE("'2018-08 (Д)'!H",TEXT(MATCH($C83,'2018-08 (Д)'!$C$2:$C$100,0)+1,0)))="Н/Д",AND(INDIRECT(CONCATENATE("'2018-09 (Д)'!H",TEXT(MATCH($C83,'2018-09 (Д)'!$C$2:$C$100,0)+1,0)))="Н/Д",INDIRECT(CONCATENATE("'2018-08 (Д)'!H",TEXT(MATCH($C83,'2018-08 (Д)'!$C$2:$C$100,0)+1,0))))),"Н/Д",((INDIRECT(CONCATENATE("'2018-09 (Д)'!H",TEXT(MATCH($C83,'2018-09 (Д)'!$C$2:$C$100,0)+1,0)))-INDIRECT(CONCATENATE("'2018-08 (Д)'!H",TEXT(MATCH($C83,'2018-08 (Д)'!$C$2:$C$100,0)+1,0))))/INDIRECT(CONCATENATE("'2018-08 (Д)'!H",TEXT(MATCH($C83,'2018-08 (Д)'!$C$2:$C$100,0)+1,0))))*100)</f>
        <v>-17.789668060947751</v>
      </c>
      <c r="AS83" s="9">
        <f ca="1">IF(OR(INDIRECT(CONCATENATE("'2018-10 (Д)'!H",TEXT(MATCH($C83,'2018-10 (Д)'!$C$2:$C$100,0)+1,0)))="Н/Д",INDIRECT(CONCATENATE("'2018-09 (Д)'!H",TEXT(MATCH($C83,'2018-09 (Д)'!$C$2:$C$100,0)+1,0)))="Н/Д",AND(INDIRECT(CONCATENATE("'2018-10 (Д)'!H",TEXT(MATCH($C83,'2018-10 (Д)'!$C$2:$C$100,0)+1,0)))="Н/Д",INDIRECT(CONCATENATE("'2018-09 (Д)'!H",TEXT(MATCH($C83,'2018-09 (Д)'!$C$2:$C$100,0)+1,0))))),"Н/Д",((INDIRECT(CONCATENATE("'2018-10 (Д)'!H",TEXT(MATCH($C83,'2018-10 (Д)'!$C$2:$C$100,0)+1,0)))-INDIRECT(CONCATENATE("'2018-09 (Д)'!H",TEXT(MATCH($C83,'2018-09 (Д)'!$C$2:$C$100,0)+1,0))))/INDIRECT(CONCATENATE("'2018-09 (Д)'!H",TEXT(MATCH($C83,'2018-09 (Д)'!$C$2:$C$100,0)+1,0))))*100)</f>
        <v>-2.5447066048476694</v>
      </c>
      <c r="AT83" s="9">
        <f ca="1">IF(OR(INDIRECT(CONCATENATE("'2018-11 (Д)'!H",TEXT(MATCH($C83,'2018-11 (Д)'!$C$2:$C$100,0)+1,0)))="Н/Д",INDIRECT(CONCATENATE("'2018-10 (Д)'!H",TEXT(MATCH($C83,'2018-10 (Д)'!$C$2:$C$100,0)+1,0)))="Н/Д",AND(INDIRECT(CONCATENATE("'2018-11 (Д)'!H",TEXT(MATCH($C83,'2018-11 (Д)'!$C$2:$C$100,0)+1,0)))="Н/Д",INDIRECT(CONCATENATE("'2018-10 (Д)'!H",TEXT(MATCH($C83,'2018-10 (Д)'!$C$2:$C$100,0)+1,0))))),"Н/Д",((INDIRECT(CONCATENATE("'2018-11 (Д)'!H",TEXT(MATCH($C83,'2018-11 (Д)'!$C$2:$C$100,0)+1,0)))-INDIRECT(CONCATENATE("'2018-10 (Д)'!H",TEXT(MATCH($C83,'2018-10 (Д)'!$C$2:$C$100,0)+1,0))))/INDIRECT(CONCATENATE("'2018-10 (Д)'!H",TEXT(MATCH($C83,'2018-10 (Д)'!$C$2:$C$100,0)+1,0))))*100)</f>
        <v>10.52130127522206</v>
      </c>
      <c r="AU83" s="9">
        <f ca="1">IF(OR(INDIRECT(CONCATENATE("'2018-12 (Д)'!H",TEXT(MATCH($C83,'2018-12 (Д)'!$C$2:$C$100,0)+1,0)))="Н/Д",INDIRECT(CONCATENATE("'2018-11 (Д)'!H",TEXT(MATCH($C83,'2018-11 (Д)'!$C$2:$C$100,0)+1,0)))="Н/Д",AND(INDIRECT(CONCATENATE("'2018-12 (Д)'!H",TEXT(MATCH($C83,'2018-12 (Д)'!$C$2:$C$100,0)+1,0)))="Н/Д",INDIRECT(CONCATENATE("'2018-11 (Д)'!H",TEXT(MATCH($C83,'2018-11 (Д)'!$C$2:$C$100,0)+1,0))))),"Н/Д",((INDIRECT(CONCATENATE("'2018-12 (Д)'!H",TEXT(MATCH($C83,'2018-12 (Д)'!$C$2:$C$100,0)+1,0)))-INDIRECT(CONCATENATE("'2018-11 (Д)'!H",TEXT(MATCH($C83,'2018-11 (Д)'!$C$2:$C$100,0)+1,0))))/INDIRECT(CONCATENATE("'2018-11 (Д)'!H",TEXT(MATCH($C83,'2018-11 (Д)'!$C$2:$C$100,0)+1,0))))*100)</f>
        <v>4.2645460361000893</v>
      </c>
      <c r="AV83" s="9"/>
      <c r="AW83" s="9">
        <f ca="1">IF(OR(INDIRECT(CONCATENATE("'2018-03 (Д)'!I",TEXT(MATCH($C83,'2018-03 (Д)'!$C$2:$C$100,0)+1,0)))="Н/Д",INDIRECT(CONCATENATE("'2018-02 (Д)'!I",TEXT(MATCH($C83,'2018-02 (Д)'!$C$2:$C$100,0)+1,0)))="Н/Д",AND(INDIRECT(CONCATENATE("'2018-03 (Д)'!I",TEXT(MATCH($C83,'2018-03 (Д)'!$C$2:$C$100,0)+1,0)))="Н/Д",INDIRECT(CONCATENATE("'2018-02 (Д)'!I",TEXT(MATCH($C83,'2018-02 (Д)'!$C$2:$C$100,0)+1,0))))),"Н/Д",((INDIRECT(CONCATENATE("'2018-03 (Д)'!I",TEXT(MATCH($C83,'2018-03 (Д)'!$C$2:$C$100,0)+1,0)))-INDIRECT(CONCATENATE("'2018-02 (Д)'!I",TEXT(MATCH($C83,'2018-02 (Д)'!$C$2:$C$100,0)+1,0))))/INDIRECT(CONCATENATE("'2018-02 (Д)'!I",TEXT(MATCH($C83,'2018-02 (Д)'!$C$2:$C$100,0)+1,0))))*100)</f>
        <v>-52.894531809475353</v>
      </c>
      <c r="AX83" s="9">
        <f ca="1">IF(OR(INDIRECT(CONCATENATE("'2018-04 (Д)'!I",TEXT(MATCH($C83,'2018-04 (Д)'!$C$2:$C$100,0)+1,0)))="Н/Д",INDIRECT(CONCATENATE("'2018-03 (Д)'!I",TEXT(MATCH($C83,'2018-03 (Д)'!$C$2:$C$100,0)+1,0)))="Н/Д",AND(INDIRECT(CONCATENATE("'2018-04 (Д)'!I",TEXT(MATCH($C83,'2018-04 (Д)'!$C$2:$C$100,0)+1,0)))="Н/Д",INDIRECT(CONCATENATE("'2018-03 (Д)'!I",TEXT(MATCH($C83,'2018-03 (Д)'!$C$2:$C$100,0)+1,0))))),"Н/Д",((INDIRECT(CONCATENATE("'2018-04 (Д)'!I",TEXT(MATCH($C83,'2018-04 (Д)'!$C$2:$C$100,0)+1,0)))-INDIRECT(CONCATENATE("'2018-03 (Д)'!I",TEXT(MATCH($C83,'2018-03 (Д)'!$C$2:$C$100,0)+1,0))))/INDIRECT(CONCATENATE("'2018-03 (Д)'!I",TEXT(MATCH($C83,'2018-03 (Д)'!$C$2:$C$100,0)+1,0))))*100)</f>
        <v>178.49761557713273</v>
      </c>
      <c r="AY83" s="9">
        <f ca="1">IF(OR(INDIRECT(CONCATENATE("'2018-05 (Д)'!I",TEXT(MATCH($C83,'2018-05 (Д)'!$C$2:$C$100,0)+1,0)))="Н/Д",INDIRECT(CONCATENATE("'2018-04 (Д)'!I",TEXT(MATCH($C83,'2018-04 (Д)'!$C$2:$C$100,0)+1,0)))="Н/Д",AND(INDIRECT(CONCATENATE("'2018-05 (Д)'!I",TEXT(MATCH($C83,'2018-05 (Д)'!$C$2:$C$100,0)+1,0)))="Н/Д",INDIRECT(CONCATENATE("'2018-04 (Д)'!I",TEXT(MATCH($C83,'2018-04 (Д)'!$C$2:$C$100,0)+1,0))))),"Н/Д",((INDIRECT(CONCATENATE("'2018-05 (Д)'!I",TEXT(MATCH($C83,'2018-05 (Д)'!$C$2:$C$100,0)+1,0)))-INDIRECT(CONCATENATE("'2018-04 (Д)'!I",TEXT(MATCH($C83,'2018-04 (Д)'!$C$2:$C$100,0)+1,0))))/INDIRECT(CONCATENATE("'2018-04 (Д)'!I",TEXT(MATCH($C83,'2018-04 (Д)'!$C$2:$C$100,0)+1,0))))*100)</f>
        <v>-15.663162614533702</v>
      </c>
      <c r="AZ83" s="9">
        <f ca="1">IF(OR(INDIRECT(CONCATENATE("'2018-06 (Д)'!I",TEXT(MATCH($C83,'2018-06 (Д)'!$C$2:$C$100,0)+1,0)))="Н/Д",INDIRECT(CONCATENATE("'2018-05 (Д)'!I",TEXT(MATCH($C83,'2018-05 (Д)'!$C$2:$C$100,0)+1,0)))="Н/Д",AND(INDIRECT(CONCATENATE("'2018-06 (Д)'!I",TEXT(MATCH($C83,'2018-06 (Д)'!$C$2:$C$100,0)+1,0)))="Н/Д",INDIRECT(CONCATENATE("'2018-05 (Д)'!I",TEXT(MATCH($C83,'2018-05 (Д)'!$C$2:$C$100,0)+1,0))))),"Н/Д",((INDIRECT(CONCATENATE("'2018-06 (Д)'!I",TEXT(MATCH($C83,'2018-06 (Д)'!$C$2:$C$100,0)+1,0)))-INDIRECT(CONCATENATE("'2018-05 (Д)'!I",TEXT(MATCH($C83,'2018-05 (Д)'!$C$2:$C$100,0)+1,0))))/INDIRECT(CONCATENATE("'2018-05 (Д)'!I",TEXT(MATCH($C83,'2018-05 (Д)'!$C$2:$C$100,0)+1,0))))*100)</f>
        <v>8.1764566329999901</v>
      </c>
      <c r="BA83" s="9">
        <f ca="1">IF(OR(INDIRECT(CONCATENATE("'2018-07 (Д)'!I",TEXT(MATCH($C83,'2018-07 (Д)'!$C$2:$C$100,0)+1,0)))="Н/Д",INDIRECT(CONCATENATE("'2018-06 (Д)'!I",TEXT(MATCH($C83,'2018-06 (Д)'!$C$2:$C$100,0)+1,0)))="Н/Д",AND(INDIRECT(CONCATENATE("'2018-07 (Д)'!I",TEXT(MATCH($C83,'2018-07 (Д)'!$C$2:$C$100,0)+1,0)))="Н/Д",INDIRECT(CONCATENATE("'2018-06 (Д)'!I",TEXT(MATCH($C83,'2018-06 (Д)'!$C$2:$C$100,0)+1,0))))),"Н/Д",((INDIRECT(CONCATENATE("'2018-07 (Д)'!I",TEXT(MATCH($C83,'2018-07 (Д)'!$C$2:$C$100,0)+1,0)))-INDIRECT(CONCATENATE("'2018-06 (Д)'!I",TEXT(MATCH($C83,'2018-06 (Д)'!$C$2:$C$100,0)+1,0))))/INDIRECT(CONCATENATE("'2018-06 (Д)'!I",TEXT(MATCH($C83,'2018-06 (Д)'!$C$2:$C$100,0)+1,0))))*100)</f>
        <v>9.2033256196436994</v>
      </c>
      <c r="BB83" s="9">
        <f ca="1">IF(OR(INDIRECT(CONCATENATE("'2018-08 (Д)'!I",TEXT(MATCH($C83,'2018-08 (Д)'!$C$2:$C$100,0)+1,0)))="Н/Д",INDIRECT(CONCATENATE("'2018-07 (Д)'!I",TEXT(MATCH($C83,'2018-07 (Д)'!$C$2:$C$100,0)+1,0)))="Н/Д",AND(INDIRECT(CONCATENATE("'2018-08 (Д)'!I",TEXT(MATCH($C83,'2018-08 (Д)'!$C$2:$C$100,0)+1,0)))="Н/Д",INDIRECT(CONCATENATE("'2018-07 (Д)'!I",TEXT(MATCH($C83,'2018-07 (Д)'!$C$2:$C$100,0)+1,0))))),"Н/Д",((INDIRECT(CONCATENATE("'2018-08 (Д)'!I",TEXT(MATCH($C83,'2018-08 (Д)'!$C$2:$C$100,0)+1,0)))-INDIRECT(CONCATENATE("'2018-07 (Д)'!I",TEXT(MATCH($C83,'2018-07 (Д)'!$C$2:$C$100,0)+1,0))))/INDIRECT(CONCATENATE("'2018-07 (Д)'!I",TEXT(MATCH($C83,'2018-07 (Д)'!$C$2:$C$100,0)+1,0))))*100)</f>
        <v>11.245039847391118</v>
      </c>
      <c r="BC83" s="9">
        <f ca="1">IF(OR(INDIRECT(CONCATENATE("'2018-09 (Д)'!I",TEXT(MATCH($C83,'2018-09 (Д)'!$C$2:$C$100,0)+1,0)))="Н/Д",INDIRECT(CONCATENATE("'2018-08 (Д)'!I",TEXT(MATCH($C83,'2018-08 (Д)'!$C$2:$C$100,0)+1,0)))="Н/Д",AND(INDIRECT(CONCATENATE("'2018-09 (Д)'!I",TEXT(MATCH($C83,'2018-09 (Д)'!$C$2:$C$100,0)+1,0)))="Н/Д",INDIRECT(CONCATENATE("'2018-08 (Д)'!I",TEXT(MATCH($C83,'2018-08 (Д)'!$C$2:$C$100,0)+1,0))))),"Н/Д",((INDIRECT(CONCATENATE("'2018-09 (Д)'!I",TEXT(MATCH($C83,'2018-09 (Д)'!$C$2:$C$100,0)+1,0)))-INDIRECT(CONCATENATE("'2018-08 (Д)'!I",TEXT(MATCH($C83,'2018-08 (Д)'!$C$2:$C$100,0)+1,0))))/INDIRECT(CONCATENATE("'2018-08 (Д)'!I",TEXT(MATCH($C83,'2018-08 (Д)'!$C$2:$C$100,0)+1,0))))*100)</f>
        <v>-7.2730447663840163</v>
      </c>
      <c r="BD83" s="9">
        <f ca="1">IF(OR(INDIRECT(CONCATENATE("'2018-10 (Д)'!I",TEXT(MATCH($C83,'2018-10 (Д)'!$C$2:$C$100,0)+1,0)))="Н/Д",INDIRECT(CONCATENATE("'2018-09 (Д)'!I",TEXT(MATCH($C83,'2018-09 (Д)'!$C$2:$C$100,0)+1,0)))="Н/Д",AND(INDIRECT(CONCATENATE("'2018-10 (Д)'!I",TEXT(MATCH($C83,'2018-10 (Д)'!$C$2:$C$100,0)+1,0)))="Н/Д",INDIRECT(CONCATENATE("'2018-09 (Д)'!I",TEXT(MATCH($C83,'2018-09 (Д)'!$C$2:$C$100,0)+1,0))))),"Н/Д",((INDIRECT(CONCATENATE("'2018-10 (Д)'!I",TEXT(MATCH($C83,'2018-10 (Д)'!$C$2:$C$100,0)+1,0)))-INDIRECT(CONCATENATE("'2018-09 (Д)'!I",TEXT(MATCH($C83,'2018-09 (Д)'!$C$2:$C$100,0)+1,0))))/INDIRECT(CONCATENATE("'2018-09 (Д)'!I",TEXT(MATCH($C83,'2018-09 (Д)'!$C$2:$C$100,0)+1,0))))*100)</f>
        <v>0.24767527980732021</v>
      </c>
      <c r="BE83" s="9">
        <f ca="1">IF(OR(INDIRECT(CONCATENATE("'2018-11 (Д)'!I",TEXT(MATCH($C83,'2018-11 (Д)'!$C$2:$C$100,0)+1,0)))="Н/Д",INDIRECT(CONCATENATE("'2018-10 (Д)'!I",TEXT(MATCH($C83,'2018-10 (Д)'!$C$2:$C$100,0)+1,0)))="Н/Д",AND(INDIRECT(CONCATENATE("'2018-11 (Д)'!I",TEXT(MATCH($C83,'2018-11 (Д)'!$C$2:$C$100,0)+1,0)))="Н/Д",INDIRECT(CONCATENATE("'2018-10 (Д)'!I",TEXT(MATCH($C83,'2018-10 (Д)'!$C$2:$C$100,0)+1,0))))),"Н/Д",((INDIRECT(CONCATENATE("'2018-11 (Д)'!I",TEXT(MATCH($C83,'2018-11 (Д)'!$C$2:$C$100,0)+1,0)))-INDIRECT(CONCATENATE("'2018-10 (Д)'!I",TEXT(MATCH($C83,'2018-10 (Д)'!$C$2:$C$100,0)+1,0))))/INDIRECT(CONCATENATE("'2018-10 (Д)'!I",TEXT(MATCH($C83,'2018-10 (Д)'!$C$2:$C$100,0)+1,0))))*100)</f>
        <v>-14.540390764861758</v>
      </c>
      <c r="BF83" s="9">
        <f ca="1">IF(OR(INDIRECT(CONCATENATE("'2018-12 (Д)'!I",TEXT(MATCH($C83,'2018-12 (Д)'!$C$2:$C$100,0)+1,0)))="Н/Д",INDIRECT(CONCATENATE("'2018-11 (Д)'!I",TEXT(MATCH($C83,'2018-11 (Д)'!$C$2:$C$100,0)+1,0)))="Н/Д",AND(INDIRECT(CONCATENATE("'2018-12 (Д)'!I",TEXT(MATCH($C83,'2018-12 (Д)'!$C$2:$C$100,0)+1,0)))="Н/Д",INDIRECT(CONCATENATE("'2018-11 (Д)'!I",TEXT(MATCH($C83,'2018-11 (Д)'!$C$2:$C$100,0)+1,0))))),"Н/Д",((INDIRECT(CONCATENATE("'2018-12 (Д)'!I",TEXT(MATCH($C83,'2018-12 (Д)'!$C$2:$C$100,0)+1,0)))-INDIRECT(CONCATENATE("'2018-11 (Д)'!I",TEXT(MATCH($C83,'2018-11 (Д)'!$C$2:$C$100,0)+1,0))))/INDIRECT(CONCATENATE("'2018-11 (Д)'!I",TEXT(MATCH($C83,'2018-11 (Д)'!$C$2:$C$100,0)+1,0))))*100)</f>
        <v>-2.3112115721918585</v>
      </c>
      <c r="BG83" s="9"/>
      <c r="BH83" s="9" t="str">
        <f ca="1">IF(OR(INDIRECT(CONCATENATE("'2018-03 (Д)'!J",TEXT(MATCH($C83,'2018-03 (Д)'!$C$2:$C$100,0)+1,0)))="Н/Д",INDIRECT(CONCATENATE("'2018-02 (Д)'!J",TEXT(MATCH($C83,'2018-02 (Д)'!$C$2:$C$100,0)+1,0)))="Н/Д",AND(INDIRECT(CONCATENATE("'2018-03 (Д)'!J",TEXT(MATCH($C83,'2018-03 (Д)'!$C$2:$C$100,0)+1,0)))="Н/Д",INDIRECT(CONCATENATE("'2018-02 (Д)'!J",TEXT(MATCH($C83,'2018-02 (Д)'!$C$2:$C$100,0)+1,0))))),"Н/Д",((INDIRECT(CONCATENATE("'2018-03 (Д)'!J",TEXT(MATCH($C83,'2018-03 (Д)'!$C$2:$C$100,0)+1,0)))-INDIRECT(CONCATENATE("'2018-02 (Д)'!J",TEXT(MATCH($C83,'2018-02 (Д)'!$C$2:$C$100,0)+1,0))))/INDIRECT(CONCATENATE("'2018-02 (Д)'!J",TEXT(MATCH($C83,'2018-02 (Д)'!$C$2:$C$100,0)+1,0))))*100)</f>
        <v>Н/Д</v>
      </c>
      <c r="BI83" s="9" t="str">
        <f ca="1">IF(OR(INDIRECT(CONCATENATE("'2018-04 (Д)'!J",TEXT(MATCH($C83,'2018-04 (Д)'!$C$2:$C$100,0)+1,0)))="Н/Д",INDIRECT(CONCATENATE("'2018-03 (Д)'!J",TEXT(MATCH($C83,'2018-03 (Д)'!$C$2:$C$100,0)+1,0)))="Н/Д",AND(INDIRECT(CONCATENATE("'2018-04 (Д)'!J",TEXT(MATCH($C83,'2018-04 (Д)'!$C$2:$C$100,0)+1,0)))="Н/Д",INDIRECT(CONCATENATE("'2018-03 (Д)'!J",TEXT(MATCH($C83,'2018-03 (Д)'!$C$2:$C$100,0)+1,0))))),"Н/Д",((INDIRECT(CONCATENATE("'2018-04 (Д)'!J",TEXT(MATCH($C83,'2018-04 (Д)'!$C$2:$C$100,0)+1,0)))-INDIRECT(CONCATENATE("'2018-03 (Д)'!J",TEXT(MATCH($C83,'2018-03 (Д)'!$C$2:$C$100,0)+1,0))))/INDIRECT(CONCATENATE("'2018-03 (Д)'!J",TEXT(MATCH($C83,'2018-03 (Д)'!$C$2:$C$100,0)+1,0))))*100)</f>
        <v>Н/Д</v>
      </c>
      <c r="BJ83" s="9" t="str">
        <f ca="1">IF(OR(INDIRECT(CONCATENATE("'2018-05 (Д)'!J",TEXT(MATCH($C83,'2018-05 (Д)'!$C$2:$C$100,0)+1,0)))="Н/Д",INDIRECT(CONCATENATE("'2018-04 (Д)'!J",TEXT(MATCH($C83,'2018-04 (Д)'!$C$2:$C$100,0)+1,0)))="Н/Д",AND(INDIRECT(CONCATENATE("'2018-05 (Д)'!J",TEXT(MATCH($C83,'2018-05 (Д)'!$C$2:$C$100,0)+1,0)))="Н/Д",INDIRECT(CONCATENATE("'2018-04 (Д)'!J",TEXT(MATCH($C83,'2018-04 (Д)'!$C$2:$C$100,0)+1,0))))),"Н/Д",((INDIRECT(CONCATENATE("'2018-05 (Д)'!J",TEXT(MATCH($C83,'2018-05 (Д)'!$C$2:$C$100,0)+1,0)))-INDIRECT(CONCATENATE("'2018-04 (Д)'!J",TEXT(MATCH($C83,'2018-04 (Д)'!$C$2:$C$100,0)+1,0))))/INDIRECT(CONCATENATE("'2018-04 (Д)'!J",TEXT(MATCH($C83,'2018-04 (Д)'!$C$2:$C$100,0)+1,0))))*100)</f>
        <v>Н/Д</v>
      </c>
      <c r="BK83" s="9" t="str">
        <f ca="1">IF(OR(INDIRECT(CONCATENATE("'2018-06 (Д)'!J",TEXT(MATCH($C83,'2018-06 (Д)'!$C$2:$C$100,0)+1,0)))="Н/Д",INDIRECT(CONCATENATE("'2018-05 (Д)'!J",TEXT(MATCH($C83,'2018-05 (Д)'!$C$2:$C$100,0)+1,0)))="Н/Д",AND(INDIRECT(CONCATENATE("'2018-06 (Д)'!J",TEXT(MATCH($C83,'2018-06 (Д)'!$C$2:$C$100,0)+1,0)))="Н/Д",INDIRECT(CONCATENATE("'2018-05 (Д)'!J",TEXT(MATCH($C83,'2018-05 (Д)'!$C$2:$C$100,0)+1,0))))),"Н/Д",((INDIRECT(CONCATENATE("'2018-06 (Д)'!J",TEXT(MATCH($C83,'2018-06 (Д)'!$C$2:$C$100,0)+1,0)))-INDIRECT(CONCATENATE("'2018-05 (Д)'!J",TEXT(MATCH($C83,'2018-05 (Д)'!$C$2:$C$100,0)+1,0))))/INDIRECT(CONCATENATE("'2018-05 (Д)'!J",TEXT(MATCH($C83,'2018-05 (Д)'!$C$2:$C$100,0)+1,0))))*100)</f>
        <v>Н/Д</v>
      </c>
      <c r="BL83" s="9" t="str">
        <f ca="1">IF(OR(INDIRECT(CONCATENATE("'2018-07 (Д)'!J",TEXT(MATCH($C83,'2018-07 (Д)'!$C$2:$C$100,0)+1,0)))="Н/Д",INDIRECT(CONCATENATE("'2018-06 (Д)'!J",TEXT(MATCH($C83,'2018-06 (Д)'!$C$2:$C$100,0)+1,0)))="Н/Д",AND(INDIRECT(CONCATENATE("'2018-07 (Д)'!J",TEXT(MATCH($C83,'2018-07 (Д)'!$C$2:$C$100,0)+1,0)))="Н/Д",INDIRECT(CONCATENATE("'2018-06 (Д)'!J",TEXT(MATCH($C83,'2018-06 (Д)'!$C$2:$C$100,0)+1,0))))),"Н/Д",((INDIRECT(CONCATENATE("'2018-07 (Д)'!J",TEXT(MATCH($C83,'2018-07 (Д)'!$C$2:$C$100,0)+1,0)))-INDIRECT(CONCATENATE("'2018-06 (Д)'!J",TEXT(MATCH($C83,'2018-06 (Д)'!$C$2:$C$100,0)+1,0))))/INDIRECT(CONCATENATE("'2018-06 (Д)'!J",TEXT(MATCH($C83,'2018-06 (Д)'!$C$2:$C$100,0)+1,0))))*100)</f>
        <v>Н/Д</v>
      </c>
      <c r="BM83" s="9" t="str">
        <f ca="1">IF(OR(INDIRECT(CONCATENATE("'2018-08 (Д)'!J",TEXT(MATCH($C83,'2018-08 (Д)'!$C$2:$C$100,0)+1,0)))="Н/Д",INDIRECT(CONCATENATE("'2018-07 (Д)'!J",TEXT(MATCH($C83,'2018-07 (Д)'!$C$2:$C$100,0)+1,0)))="Н/Д",AND(INDIRECT(CONCATENATE("'2018-08 (Д)'!J",TEXT(MATCH($C83,'2018-08 (Д)'!$C$2:$C$100,0)+1,0)))="Н/Д",INDIRECT(CONCATENATE("'2018-07 (Д)'!J",TEXT(MATCH($C83,'2018-07 (Д)'!$C$2:$C$100,0)+1,0))))),"Н/Д",((INDIRECT(CONCATENATE("'2018-08 (Д)'!J",TEXT(MATCH($C83,'2018-08 (Д)'!$C$2:$C$100,0)+1,0)))-INDIRECT(CONCATENATE("'2018-07 (Д)'!J",TEXT(MATCH($C83,'2018-07 (Д)'!$C$2:$C$100,0)+1,0))))/INDIRECT(CONCATENATE("'2018-07 (Д)'!J",TEXT(MATCH($C83,'2018-07 (Д)'!$C$2:$C$100,0)+1,0))))*100)</f>
        <v>Н/Д</v>
      </c>
      <c r="BN83" s="9" t="str">
        <f ca="1">IF(OR(INDIRECT(CONCATENATE("'2018-09 (Д)'!J",TEXT(MATCH($C83,'2018-09 (Д)'!$C$2:$C$100,0)+1,0)))="Н/Д",INDIRECT(CONCATENATE("'2018-08 (Д)'!J",TEXT(MATCH($C83,'2018-08 (Д)'!$C$2:$C$100,0)+1,0)))="Н/Д",AND(INDIRECT(CONCATENATE("'2018-09 (Д)'!J",TEXT(MATCH($C83,'2018-09 (Д)'!$C$2:$C$100,0)+1,0)))="Н/Д",INDIRECT(CONCATENATE("'2018-08 (Д)'!J",TEXT(MATCH($C83,'2018-08 (Д)'!$C$2:$C$100,0)+1,0))))),"Н/Д",((INDIRECT(CONCATENATE("'2018-09 (Д)'!J",TEXT(MATCH($C83,'2018-09 (Д)'!$C$2:$C$100,0)+1,0)))-INDIRECT(CONCATENATE("'2018-08 (Д)'!J",TEXT(MATCH($C83,'2018-08 (Д)'!$C$2:$C$100,0)+1,0))))/INDIRECT(CONCATENATE("'2018-08 (Д)'!J",TEXT(MATCH($C83,'2018-08 (Д)'!$C$2:$C$100,0)+1,0))))*100)</f>
        <v>Н/Д</v>
      </c>
      <c r="BO83" s="9" t="str">
        <f ca="1">IF(OR(INDIRECT(CONCATENATE("'2018-10 (Д)'!J",TEXT(MATCH($C83,'2018-10 (Д)'!$C$2:$C$100,0)+1,0)))="Н/Д",INDIRECT(CONCATENATE("'2018-09 (Д)'!J",TEXT(MATCH($C83,'2018-09 (Д)'!$C$2:$C$100,0)+1,0)))="Н/Д",AND(INDIRECT(CONCATENATE("'2018-10 (Д)'!J",TEXT(MATCH($C83,'2018-10 (Д)'!$C$2:$C$100,0)+1,0)))="Н/Д",INDIRECT(CONCATENATE("'2018-09 (Д)'!J",TEXT(MATCH($C83,'2018-09 (Д)'!$C$2:$C$100,0)+1,0))))),"Н/Д",((INDIRECT(CONCATENATE("'2018-10 (Д)'!J",TEXT(MATCH($C83,'2018-10 (Д)'!$C$2:$C$100,0)+1,0)))-INDIRECT(CONCATENATE("'2018-09 (Д)'!J",TEXT(MATCH($C83,'2018-09 (Д)'!$C$2:$C$100,0)+1,0))))/INDIRECT(CONCATENATE("'2018-09 (Д)'!J",TEXT(MATCH($C83,'2018-09 (Д)'!$C$2:$C$100,0)+1,0))))*100)</f>
        <v>Н/Д</v>
      </c>
      <c r="BP83" s="9" t="str">
        <f ca="1">IF(OR(INDIRECT(CONCATENATE("'2018-11 (Д)'!J",TEXT(MATCH($C83,'2018-11 (Д)'!$C$2:$C$100,0)+1,0)))="Н/Д",INDIRECT(CONCATENATE("'2018-10 (Д)'!J",TEXT(MATCH($C83,'2018-10 (Д)'!$C$2:$C$100,0)+1,0)))="Н/Д",AND(INDIRECT(CONCATENATE("'2018-11 (Д)'!J",TEXT(MATCH($C83,'2018-11 (Д)'!$C$2:$C$100,0)+1,0)))="Н/Д",INDIRECT(CONCATENATE("'2018-10 (Д)'!J",TEXT(MATCH($C83,'2018-10 (Д)'!$C$2:$C$100,0)+1,0))))),"Н/Д",((INDIRECT(CONCATENATE("'2018-11 (Д)'!J",TEXT(MATCH($C83,'2018-11 (Д)'!$C$2:$C$100,0)+1,0)))-INDIRECT(CONCATENATE("'2018-10 (Д)'!J",TEXT(MATCH($C83,'2018-10 (Д)'!$C$2:$C$100,0)+1,0))))/INDIRECT(CONCATENATE("'2018-10 (Д)'!J",TEXT(MATCH($C83,'2018-10 (Д)'!$C$2:$C$100,0)+1,0))))*100)</f>
        <v>Н/Д</v>
      </c>
      <c r="BQ83" s="9" t="str">
        <f ca="1">IF(OR(INDIRECT(CONCATENATE("'2018-12 (Д)'!J",TEXT(MATCH($C83,'2018-12 (Д)'!$C$2:$C$100,0)+1,0)))="Н/Д",INDIRECT(CONCATENATE("'2018-11 (Д)'!J",TEXT(MATCH($C83,'2018-11 (Д)'!$C$2:$C$100,0)+1,0)))="Н/Д",AND(INDIRECT(CONCATENATE("'2018-12 (Д)'!J",TEXT(MATCH($C83,'2018-12 (Д)'!$C$2:$C$100,0)+1,0)))="Н/Д",INDIRECT(CONCATENATE("'2018-11 (Д)'!J",TEXT(MATCH($C83,'2018-11 (Д)'!$C$2:$C$100,0)+1,0))))),"Н/Д",((INDIRECT(CONCATENATE("'2018-12 (Д)'!J",TEXT(MATCH($C83,'2018-12 (Д)'!$C$2:$C$100,0)+1,0)))-INDIRECT(CONCATENATE("'2018-11 (Д)'!J",TEXT(MATCH($C83,'2018-11 (Д)'!$C$2:$C$100,0)+1,0))))/INDIRECT(CONCATENATE("'2018-11 (Д)'!J",TEXT(MATCH($C83,'2018-11 (Д)'!$C$2:$C$100,0)+1,0))))*100)</f>
        <v>Н/Д</v>
      </c>
      <c r="BR83" s="9"/>
      <c r="BS83" s="9">
        <f ca="1">IF(OR(INDIRECT(CONCATENATE("'2018-03 (Д)'!K",TEXT(MATCH($C83,'2018-03 (Д)'!$C$2:$C$100,0)+1,0)))="Н/Д",INDIRECT(CONCATENATE("'2018-02 (Д)'!K",TEXT(MATCH($C83,'2018-02 (Д)'!$C$2:$C$100,0)+1,0)))="Н/Д",AND(INDIRECT(CONCATENATE("'2018-03 (Д)'!K",TEXT(MATCH($C83,'2018-03 (Д)'!$C$2:$C$100,0)+1,0)))="Н/Д",INDIRECT(CONCATENATE("'2018-02 (Д)'!K",TEXT(MATCH($C83,'2018-02 (Д)'!$C$2:$C$100,0)+1,0))))),"Н/Д",((INDIRECT(CONCATENATE("'2018-03 (Д)'!K",TEXT(MATCH($C83,'2018-03 (Д)'!$C$2:$C$100,0)+1,0)))-INDIRECT(CONCATENATE("'2018-02 (Д)'!K",TEXT(MATCH($C83,'2018-02 (Д)'!$C$2:$C$100,0)+1,0))))/INDIRECT(CONCATENATE("'2018-02 (Д)'!K",TEXT(MATCH($C83,'2018-02 (Д)'!$C$2:$C$100,0)+1,0))))*100)</f>
        <v>-41.255416588550084</v>
      </c>
      <c r="BT83" s="9">
        <f ca="1">IF(OR(INDIRECT(CONCATENATE("'2018-04 (Д)'!K",TEXT(MATCH($C83,'2018-04 (Д)'!$C$2:$C$100,0)+1,0)))="Н/Д",INDIRECT(CONCATENATE("'2018-03 (Д)'!K",TEXT(MATCH($C83,'2018-03 (Д)'!$C$2:$C$100,0)+1,0)))="Н/Д",AND(INDIRECT(CONCATENATE("'2018-04 (Д)'!K",TEXT(MATCH($C83,'2018-04 (Д)'!$C$2:$C$100,0)+1,0)))="Н/Д",INDIRECT(CONCATENATE("'2018-03 (Д)'!K",TEXT(MATCH($C83,'2018-03 (Д)'!$C$2:$C$100,0)+1,0))))),"Н/Д",((INDIRECT(CONCATENATE("'2018-04 (Д)'!K",TEXT(MATCH($C83,'2018-04 (Д)'!$C$2:$C$100,0)+1,0)))-INDIRECT(CONCATENATE("'2018-03 (Д)'!K",TEXT(MATCH($C83,'2018-03 (Д)'!$C$2:$C$100,0)+1,0))))/INDIRECT(CONCATENATE("'2018-03 (Д)'!K",TEXT(MATCH($C83,'2018-03 (Д)'!$C$2:$C$100,0)+1,0))))*100)</f>
        <v>188.67929926729232</v>
      </c>
      <c r="BU83" s="9">
        <f ca="1">IF(OR(INDIRECT(CONCATENATE("'2018-05 (Д)'!K",TEXT(MATCH($C83,'2018-05 (Д)'!$C$2:$C$100,0)+1,0)))="Н/Д",INDIRECT(CONCATENATE("'2018-04 (Д)'!K",TEXT(MATCH($C83,'2018-04 (Д)'!$C$2:$C$100,0)+1,0)))="Н/Д",AND(INDIRECT(CONCATENATE("'2018-05 (Д)'!K",TEXT(MATCH($C83,'2018-05 (Д)'!$C$2:$C$100,0)+1,0)))="Н/Д",INDIRECT(CONCATENATE("'2018-04 (Д)'!K",TEXT(MATCH($C83,'2018-04 (Д)'!$C$2:$C$100,0)+1,0))))),"Н/Д",((INDIRECT(CONCATENATE("'2018-05 (Д)'!K",TEXT(MATCH($C83,'2018-05 (Д)'!$C$2:$C$100,0)+1,0)))-INDIRECT(CONCATENATE("'2018-04 (Д)'!K",TEXT(MATCH($C83,'2018-04 (Д)'!$C$2:$C$100,0)+1,0))))/INDIRECT(CONCATENATE("'2018-04 (Д)'!K",TEXT(MATCH($C83,'2018-04 (Д)'!$C$2:$C$100,0)+1,0))))*100)</f>
        <v>102.41850132254469</v>
      </c>
      <c r="BV83" s="9">
        <f ca="1">IF(OR(INDIRECT(CONCATENATE("'2018-06 (Д)'!K",TEXT(MATCH($C83,'2018-06 (Д)'!$C$2:$C$100,0)+1,0)))="Н/Д",INDIRECT(CONCATENATE("'2018-05 (Д)'!K",TEXT(MATCH($C83,'2018-05 (Д)'!$C$2:$C$100,0)+1,0)))="Н/Д",AND(INDIRECT(CONCATENATE("'2018-06 (Д)'!K",TEXT(MATCH($C83,'2018-06 (Д)'!$C$2:$C$100,0)+1,0)))="Н/Д",INDIRECT(CONCATENATE("'2018-05 (Д)'!K",TEXT(MATCH($C83,'2018-05 (Д)'!$C$2:$C$100,0)+1,0))))),"Н/Д",((INDIRECT(CONCATENATE("'2018-06 (Д)'!K",TEXT(MATCH($C83,'2018-06 (Д)'!$C$2:$C$100,0)+1,0)))-INDIRECT(CONCATENATE("'2018-05 (Д)'!K",TEXT(MATCH($C83,'2018-05 (Д)'!$C$2:$C$100,0)+1,0))))/INDIRECT(CONCATENATE("'2018-05 (Д)'!K",TEXT(MATCH($C83,'2018-05 (Д)'!$C$2:$C$100,0)+1,0))))*100)</f>
        <v>-69.382570521143265</v>
      </c>
      <c r="BW83" s="9">
        <f ca="1">IF(OR(INDIRECT(CONCATENATE("'2018-07 (Д)'!K",TEXT(MATCH($C83,'2018-07 (Д)'!$C$2:$C$100,0)+1,0)))="Н/Д",INDIRECT(CONCATENATE("'2018-06 (Д)'!K",TEXT(MATCH($C83,'2018-06 (Д)'!$C$2:$C$100,0)+1,0)))="Н/Д",AND(INDIRECT(CONCATENATE("'2018-07 (Д)'!K",TEXT(MATCH($C83,'2018-07 (Д)'!$C$2:$C$100,0)+1,0)))="Н/Д",INDIRECT(CONCATENATE("'2018-06 (Д)'!K",TEXT(MATCH($C83,'2018-06 (Д)'!$C$2:$C$100,0)+1,0))))),"Н/Д",((INDIRECT(CONCATENATE("'2018-07 (Д)'!K",TEXT(MATCH($C83,'2018-07 (Д)'!$C$2:$C$100,0)+1,0)))-INDIRECT(CONCATENATE("'2018-06 (Д)'!K",TEXT(MATCH($C83,'2018-06 (Д)'!$C$2:$C$100,0)+1,0))))/INDIRECT(CONCATENATE("'2018-06 (Д)'!K",TEXT(MATCH($C83,'2018-06 (Д)'!$C$2:$C$100,0)+1,0))))*100)</f>
        <v>-51.539949758331957</v>
      </c>
      <c r="BX83" s="9">
        <f ca="1">IF(OR(INDIRECT(CONCATENATE("'2018-08 (Д)'!K",TEXT(MATCH($C83,'2018-08 (Д)'!$C$2:$C$100,0)+1,0)))="Н/Д",INDIRECT(CONCATENATE("'2018-07 (Д)'!K",TEXT(MATCH($C83,'2018-07 (Д)'!$C$2:$C$100,0)+1,0)))="Н/Д",AND(INDIRECT(CONCATENATE("'2018-08 (Д)'!K",TEXT(MATCH($C83,'2018-08 (Д)'!$C$2:$C$100,0)+1,0)))="Н/Д",INDIRECT(CONCATENATE("'2018-07 (Д)'!K",TEXT(MATCH($C83,'2018-07 (Д)'!$C$2:$C$100,0)+1,0))))),"Н/Д",((INDIRECT(CONCATENATE("'2018-08 (Д)'!K",TEXT(MATCH($C83,'2018-08 (Д)'!$C$2:$C$100,0)+1,0)))-INDIRECT(CONCATENATE("'2018-07 (Д)'!K",TEXT(MATCH($C83,'2018-07 (Д)'!$C$2:$C$100,0)+1,0))))/INDIRECT(CONCATENATE("'2018-07 (Д)'!K",TEXT(MATCH($C83,'2018-07 (Д)'!$C$2:$C$100,0)+1,0))))*100)</f>
        <v>416.98214411149763</v>
      </c>
      <c r="BY83" s="9">
        <f ca="1">IF(OR(INDIRECT(CONCATENATE("'2018-09 (Д)'!K",TEXT(MATCH($C83,'2018-09 (Д)'!$C$2:$C$100,0)+1,0)))="Н/Д",INDIRECT(CONCATENATE("'2018-08 (Д)'!K",TEXT(MATCH($C83,'2018-08 (Д)'!$C$2:$C$100,0)+1,0)))="Н/Д",AND(INDIRECT(CONCATENATE("'2018-09 (Д)'!K",TEXT(MATCH($C83,'2018-09 (Д)'!$C$2:$C$100,0)+1,0)))="Н/Д",INDIRECT(CONCATENATE("'2018-08 (Д)'!K",TEXT(MATCH($C83,'2018-08 (Д)'!$C$2:$C$100,0)+1,0))))),"Н/Д",((INDIRECT(CONCATENATE("'2018-09 (Д)'!K",TEXT(MATCH($C83,'2018-09 (Д)'!$C$2:$C$100,0)+1,0)))-INDIRECT(CONCATENATE("'2018-08 (Д)'!K",TEXT(MATCH($C83,'2018-08 (Д)'!$C$2:$C$100,0)+1,0))))/INDIRECT(CONCATENATE("'2018-08 (Д)'!K",TEXT(MATCH($C83,'2018-08 (Д)'!$C$2:$C$100,0)+1,0))))*100)</f>
        <v>-82.009364936885845</v>
      </c>
      <c r="BZ83" s="9">
        <f ca="1">IF(OR(INDIRECT(CONCATENATE("'2018-10 (Д)'!K",TEXT(MATCH($C83,'2018-10 (Д)'!$C$2:$C$100,0)+1,0)))="Н/Д",INDIRECT(CONCATENATE("'2018-09 (Д)'!K",TEXT(MATCH($C83,'2018-09 (Д)'!$C$2:$C$100,0)+1,0)))="Н/Д",AND(INDIRECT(CONCATENATE("'2018-10 (Д)'!K",TEXT(MATCH($C83,'2018-10 (Д)'!$C$2:$C$100,0)+1,0)))="Н/Д",INDIRECT(CONCATENATE("'2018-09 (Д)'!K",TEXT(MATCH($C83,'2018-09 (Д)'!$C$2:$C$100,0)+1,0))))),"Н/Д",((INDIRECT(CONCATENATE("'2018-10 (Д)'!K",TEXT(MATCH($C83,'2018-10 (Д)'!$C$2:$C$100,0)+1,0)))-INDIRECT(CONCATENATE("'2018-09 (Д)'!K",TEXT(MATCH($C83,'2018-09 (Д)'!$C$2:$C$100,0)+1,0))))/INDIRECT(CONCATENATE("'2018-09 (Д)'!K",TEXT(MATCH($C83,'2018-09 (Д)'!$C$2:$C$100,0)+1,0))))*100)</f>
        <v>-35.299490925977558</v>
      </c>
      <c r="CA83" s="9">
        <f ca="1">IF(OR(INDIRECT(CONCATENATE("'2018-11 (Д)'!K",TEXT(MATCH($C83,'2018-11 (Д)'!$C$2:$C$100,0)+1,0)))="Н/Д",INDIRECT(CONCATENATE("'2018-10 (Д)'!K",TEXT(MATCH($C83,'2018-10 (Д)'!$C$2:$C$100,0)+1,0)))="Н/Д",AND(INDIRECT(CONCATENATE("'2018-11 (Д)'!K",TEXT(MATCH($C83,'2018-11 (Д)'!$C$2:$C$100,0)+1,0)))="Н/Д",INDIRECT(CONCATENATE("'2018-10 (Д)'!K",TEXT(MATCH($C83,'2018-10 (Д)'!$C$2:$C$100,0)+1,0))))),"Н/Д",((INDIRECT(CONCATENATE("'2018-11 (Д)'!K",TEXT(MATCH($C83,'2018-11 (Д)'!$C$2:$C$100,0)+1,0)))-INDIRECT(CONCATENATE("'2018-10 (Д)'!K",TEXT(MATCH($C83,'2018-10 (Д)'!$C$2:$C$100,0)+1,0))))/INDIRECT(CONCATENATE("'2018-10 (Д)'!K",TEXT(MATCH($C83,'2018-10 (Д)'!$C$2:$C$100,0)+1,0))))*100)</f>
        <v>753.87787362010783</v>
      </c>
      <c r="CB83" s="9">
        <f ca="1">IF(OR(INDIRECT(CONCATENATE("'2018-12 (Д)'!K",TEXT(MATCH($C83,'2018-12 (Д)'!$C$2:$C$100,0)+1,0)))="Н/Д",INDIRECT(CONCATENATE("'2018-11 (Д)'!K",TEXT(MATCH($C83,'2018-11 (Д)'!$C$2:$C$100,0)+1,0)))="Н/Д",AND(INDIRECT(CONCATENATE("'2018-12 (Д)'!K",TEXT(MATCH($C83,'2018-12 (Д)'!$C$2:$C$100,0)+1,0)))="Н/Д",INDIRECT(CONCATENATE("'2018-11 (Д)'!K",TEXT(MATCH($C83,'2018-11 (Д)'!$C$2:$C$100,0)+1,0))))),"Н/Д",((INDIRECT(CONCATENATE("'2018-12 (Д)'!K",TEXT(MATCH($C83,'2018-12 (Д)'!$C$2:$C$100,0)+1,0)))-INDIRECT(CONCATENATE("'2018-11 (Д)'!K",TEXT(MATCH($C83,'2018-11 (Д)'!$C$2:$C$100,0)+1,0))))/INDIRECT(CONCATENATE("'2018-11 (Д)'!K",TEXT(MATCH($C83,'2018-11 (Д)'!$C$2:$C$100,0)+1,0))))*100)</f>
        <v>-82.133530713673451</v>
      </c>
      <c r="CC83" s="9"/>
      <c r="CD83" s="9">
        <f ca="1">IF(OR(INDIRECT(CONCATENATE("'2018-03 (Д)'!L",TEXT(MATCH($C83,'2018-03 (Д)'!$C$2:$C$100,0)+1,0)))="Н/Д",INDIRECT(CONCATENATE("'2018-02 (Д)'!L",TEXT(MATCH($C83,'2018-02 (Д)'!$C$2:$C$100,0)+1,0)))="Н/Д",AND(INDIRECT(CONCATENATE("'2018-03 (Д)'!L",TEXT(MATCH($C83,'2018-03 (Д)'!$C$2:$C$100,0)+1,0)))="Н/Д",INDIRECT(CONCATENATE("'2018-02 (Д)'!L",TEXT(MATCH($C83,'2018-02 (Д)'!$C$2:$C$100,0)+1,0))))),"Н/Д",((INDIRECT(CONCATENATE("'2018-03 (Д)'!L",TEXT(MATCH($C83,'2018-03 (Д)'!$C$2:$C$100,0)+1,0)))-INDIRECT(CONCATENATE("'2018-02 (Д)'!L",TEXT(MATCH($C83,'2018-02 (Д)'!$C$2:$C$100,0)+1,0))))/INDIRECT(CONCATENATE("'2018-02 (Д)'!L",TEXT(MATCH($C83,'2018-02 (Д)'!$C$2:$C$100,0)+1,0))))*100)</f>
        <v>-4.001843867715051</v>
      </c>
      <c r="CE83" s="9">
        <f ca="1">IF(OR(INDIRECT(CONCATENATE("'2018-04 (Д)'!L",TEXT(MATCH($C83,'2018-04 (Д)'!$C$2:$C$100,0)+1,0)))="Н/Д",INDIRECT(CONCATENATE("'2018-03 (Д)'!L",TEXT(MATCH($C83,'2018-03 (Д)'!$C$2:$C$100,0)+1,0)))="Н/Д",AND(INDIRECT(CONCATENATE("'2018-04 (Д)'!L",TEXT(MATCH($C83,'2018-04 (Д)'!$C$2:$C$100,0)+1,0)))="Н/Д",INDIRECT(CONCATENATE("'2018-03 (Д)'!L",TEXT(MATCH($C83,'2018-03 (Д)'!$C$2:$C$100,0)+1,0))))),"Н/Д",((INDIRECT(CONCATENATE("'2018-04 (Д)'!L",TEXT(MATCH($C83,'2018-04 (Д)'!$C$2:$C$100,0)+1,0)))-INDIRECT(CONCATENATE("'2018-03 (Д)'!L",TEXT(MATCH($C83,'2018-03 (Д)'!$C$2:$C$100,0)+1,0))))/INDIRECT(CONCATENATE("'2018-03 (Д)'!L",TEXT(MATCH($C83,'2018-03 (Д)'!$C$2:$C$100,0)+1,0))))*100)</f>
        <v>183.65287420480536</v>
      </c>
      <c r="CF83" s="9">
        <f ca="1">IF(OR(INDIRECT(CONCATENATE("'2018-05 (Д)'!L",TEXT(MATCH($C83,'2018-05 (Д)'!$C$2:$C$100,0)+1,0)))="Н/Д",INDIRECT(CONCATENATE("'2018-04 (Д)'!L",TEXT(MATCH($C83,'2018-04 (Д)'!$C$2:$C$100,0)+1,0)))="Н/Д",AND(INDIRECT(CONCATENATE("'2018-05 (Д)'!L",TEXT(MATCH($C83,'2018-05 (Д)'!$C$2:$C$100,0)+1,0)))="Н/Д",INDIRECT(CONCATENATE("'2018-04 (Д)'!L",TEXT(MATCH($C83,'2018-04 (Д)'!$C$2:$C$100,0)+1,0))))),"Н/Д",((INDIRECT(CONCATENATE("'2018-05 (Д)'!L",TEXT(MATCH($C83,'2018-05 (Д)'!$C$2:$C$100,0)+1,0)))-INDIRECT(CONCATENATE("'2018-04 (Д)'!L",TEXT(MATCH($C83,'2018-04 (Д)'!$C$2:$C$100,0)+1,0))))/INDIRECT(CONCATENATE("'2018-04 (Д)'!L",TEXT(MATCH($C83,'2018-04 (Д)'!$C$2:$C$100,0)+1,0))))*100)</f>
        <v>93.746453094888722</v>
      </c>
      <c r="CG83" s="9">
        <f ca="1">IF(OR(INDIRECT(CONCATENATE("'2018-06 (Д)'!L",TEXT(MATCH($C83,'2018-06 (Д)'!$C$2:$C$100,0)+1,0)))="Н/Д",INDIRECT(CONCATENATE("'2018-05 (Д)'!L",TEXT(MATCH($C83,'2018-05 (Д)'!$C$2:$C$100,0)+1,0)))="Н/Д",AND(INDIRECT(CONCATENATE("'2018-06 (Д)'!L",TEXT(MATCH($C83,'2018-06 (Д)'!$C$2:$C$100,0)+1,0)))="Н/Д",INDIRECT(CONCATENATE("'2018-05 (Д)'!L",TEXT(MATCH($C83,'2018-05 (Д)'!$C$2:$C$100,0)+1,0))))),"Н/Д",((INDIRECT(CONCATENATE("'2018-06 (Д)'!L",TEXT(MATCH($C83,'2018-06 (Д)'!$C$2:$C$100,0)+1,0)))-INDIRECT(CONCATENATE("'2018-05 (Д)'!L",TEXT(MATCH($C83,'2018-05 (Д)'!$C$2:$C$100,0)+1,0))))/INDIRECT(CONCATENATE("'2018-05 (Д)'!L",TEXT(MATCH($C83,'2018-05 (Д)'!$C$2:$C$100,0)+1,0))))*100)</f>
        <v>-23.449620572620535</v>
      </c>
      <c r="CH83" s="9">
        <f ca="1">IF(OR(INDIRECT(CONCATENATE("'2018-07 (Д)'!L",TEXT(MATCH($C83,'2018-07 (Д)'!$C$2:$C$100,0)+1,0)))="Н/Д",INDIRECT(CONCATENATE("'2018-06 (Д)'!L",TEXT(MATCH($C83,'2018-06 (Д)'!$C$2:$C$100,0)+1,0)))="Н/Д",AND(INDIRECT(CONCATENATE("'2018-07 (Д)'!L",TEXT(MATCH($C83,'2018-07 (Д)'!$C$2:$C$100,0)+1,0)))="Н/Д",INDIRECT(CONCATENATE("'2018-06 (Д)'!L",TEXT(MATCH($C83,'2018-06 (Д)'!$C$2:$C$100,0)+1,0))))),"Н/Д",((INDIRECT(CONCATENATE("'2018-07 (Д)'!L",TEXT(MATCH($C83,'2018-07 (Д)'!$C$2:$C$100,0)+1,0)))-INDIRECT(CONCATENATE("'2018-06 (Д)'!L",TEXT(MATCH($C83,'2018-06 (Д)'!$C$2:$C$100,0)+1,0))))/INDIRECT(CONCATENATE("'2018-06 (Д)'!L",TEXT(MATCH($C83,'2018-06 (Д)'!$C$2:$C$100,0)+1,0))))*100)</f>
        <v>-87.822861618379022</v>
      </c>
      <c r="CI83" s="9">
        <f ca="1">IF(OR(INDIRECT(CONCATENATE("'2018-08 (Д)'!L",TEXT(MATCH($C83,'2018-08 (Д)'!$C$2:$C$100,0)+1,0)))="Н/Д",INDIRECT(CONCATENATE("'2018-07 (Д)'!L",TEXT(MATCH($C83,'2018-07 (Д)'!$C$2:$C$100,0)+1,0)))="Н/Д",AND(INDIRECT(CONCATENATE("'2018-08 (Д)'!L",TEXT(MATCH($C83,'2018-08 (Д)'!$C$2:$C$100,0)+1,0)))="Н/Д",INDIRECT(CONCATENATE("'2018-07 (Д)'!L",TEXT(MATCH($C83,'2018-07 (Д)'!$C$2:$C$100,0)+1,0))))),"Н/Д",((INDIRECT(CONCATENATE("'2018-08 (Д)'!L",TEXT(MATCH($C83,'2018-08 (Д)'!$C$2:$C$100,0)+1,0)))-INDIRECT(CONCATENATE("'2018-07 (Д)'!L",TEXT(MATCH($C83,'2018-07 (Д)'!$C$2:$C$100,0)+1,0))))/INDIRECT(CONCATENATE("'2018-07 (Д)'!L",TEXT(MATCH($C83,'2018-07 (Д)'!$C$2:$C$100,0)+1,0))))*100)</f>
        <v>1304.4889999450938</v>
      </c>
      <c r="CJ83" s="9">
        <f ca="1">IF(OR(INDIRECT(CONCATENATE("'2018-09 (Д)'!L",TEXT(MATCH($C83,'2018-09 (Д)'!$C$2:$C$100,0)+1,0)))="Н/Д",INDIRECT(CONCATENATE("'2018-08 (Д)'!L",TEXT(MATCH($C83,'2018-08 (Д)'!$C$2:$C$100,0)+1,0)))="Н/Д",AND(INDIRECT(CONCATENATE("'2018-09 (Д)'!L",TEXT(MATCH($C83,'2018-09 (Д)'!$C$2:$C$100,0)+1,0)))="Н/Д",INDIRECT(CONCATENATE("'2018-08 (Д)'!L",TEXT(MATCH($C83,'2018-08 (Д)'!$C$2:$C$100,0)+1,0))))),"Н/Д",((INDIRECT(CONCATENATE("'2018-09 (Д)'!L",TEXT(MATCH($C83,'2018-09 (Д)'!$C$2:$C$100,0)+1,0)))-INDIRECT(CONCATENATE("'2018-08 (Д)'!L",TEXT(MATCH($C83,'2018-08 (Д)'!$C$2:$C$100,0)+1,0))))/INDIRECT(CONCATENATE("'2018-08 (Д)'!L",TEXT(MATCH($C83,'2018-08 (Д)'!$C$2:$C$100,0)+1,0))))*100)</f>
        <v>-78.41088069937436</v>
      </c>
      <c r="CK83" s="9">
        <f ca="1">IF(OR(INDIRECT(CONCATENATE("'2018-10 (Д)'!L",TEXT(MATCH($C83,'2018-10 (Д)'!$C$2:$C$100,0)+1,0)))="Н/Д",INDIRECT(CONCATENATE("'2018-09 (Д)'!L",TEXT(MATCH($C83,'2018-09 (Д)'!$C$2:$C$100,0)+1,0)))="Н/Д",AND(INDIRECT(CONCATENATE("'2018-10 (Д)'!L",TEXT(MATCH($C83,'2018-10 (Д)'!$C$2:$C$100,0)+1,0)))="Н/Д",INDIRECT(CONCATENATE("'2018-09 (Д)'!L",TEXT(MATCH($C83,'2018-09 (Д)'!$C$2:$C$100,0)+1,0))))),"Н/Д",((INDIRECT(CONCATENATE("'2018-10 (Д)'!L",TEXT(MATCH($C83,'2018-10 (Д)'!$C$2:$C$100,0)+1,0)))-INDIRECT(CONCATENATE("'2018-09 (Д)'!L",TEXT(MATCH($C83,'2018-09 (Д)'!$C$2:$C$100,0)+1,0))))/INDIRECT(CONCATENATE("'2018-09 (Д)'!L",TEXT(MATCH($C83,'2018-09 (Д)'!$C$2:$C$100,0)+1,0))))*100)</f>
        <v>-17.412100184657039</v>
      </c>
      <c r="CL83" s="9">
        <f ca="1">IF(OR(INDIRECT(CONCATENATE("'2018-11 (Д)'!L",TEXT(MATCH($C83,'2018-11 (Д)'!$C$2:$C$100,0)+1,0)))="Н/Д",INDIRECT(CONCATENATE("'2018-10 (Д)'!L",TEXT(MATCH($C83,'2018-10 (Д)'!$C$2:$C$100,0)+1,0)))="Н/Д",AND(INDIRECT(CONCATENATE("'2018-11 (Д)'!L",TEXT(MATCH($C83,'2018-11 (Д)'!$C$2:$C$100,0)+1,0)))="Н/Д",INDIRECT(CONCATENATE("'2018-10 (Д)'!L",TEXT(MATCH($C83,'2018-10 (Д)'!$C$2:$C$100,0)+1,0))))),"Н/Д",((INDIRECT(CONCATENATE("'2018-11 (Д)'!L",TEXT(MATCH($C83,'2018-11 (Д)'!$C$2:$C$100,0)+1,0)))-INDIRECT(CONCATENATE("'2018-10 (Д)'!L",TEXT(MATCH($C83,'2018-10 (Д)'!$C$2:$C$100,0)+1,0))))/INDIRECT(CONCATENATE("'2018-10 (Д)'!L",TEXT(MATCH($C83,'2018-10 (Д)'!$C$2:$C$100,0)+1,0))))*100)</f>
        <v>521.83740957043244</v>
      </c>
      <c r="CM83" s="9">
        <f ca="1">IF(OR(INDIRECT(CONCATENATE("'2018-12 (Д)'!L",TEXT(MATCH($C83,'2018-12 (Д)'!$C$2:$C$100,0)+1,0)))="Н/Д",INDIRECT(CONCATENATE("'2018-11 (Д)'!L",TEXT(MATCH($C83,'2018-11 (Д)'!$C$2:$C$100,0)+1,0)))="Н/Д",AND(INDIRECT(CONCATENATE("'2018-12 (Д)'!L",TEXT(MATCH($C83,'2018-12 (Д)'!$C$2:$C$100,0)+1,0)))="Н/Д",INDIRECT(CONCATENATE("'2018-11 (Д)'!L",TEXT(MATCH($C83,'2018-11 (Д)'!$C$2:$C$100,0)+1,0))))),"Н/Д",((INDIRECT(CONCATENATE("'2018-12 (Д)'!L",TEXT(MATCH($C83,'2018-12 (Д)'!$C$2:$C$100,0)+1,0)))-INDIRECT(CONCATENATE("'2018-11 (Д)'!L",TEXT(MATCH($C83,'2018-11 (Д)'!$C$2:$C$100,0)+1,0))))/INDIRECT(CONCATENATE("'2018-11 (Д)'!L",TEXT(MATCH($C83,'2018-11 (Д)'!$C$2:$C$100,0)+1,0))))*100)</f>
        <v>-63.917241832871355</v>
      </c>
      <c r="CN83" s="9"/>
      <c r="CO83" s="9">
        <f ca="1">IF(OR(INDIRECT(CONCATENATE("'2018-03 (Д)'!M",TEXT(MATCH($C83,'2018-03 (Д)'!$C$2:$C$100,0)+1,0)))="Н/Д",INDIRECT(CONCATENATE("'2018-02 (Д)'!M",TEXT(MATCH($C83,'2018-02 (Д)'!$C$2:$C$100,0)+1,0)))="Н/Д",AND(INDIRECT(CONCATENATE("'2018-03 (Д)'!M",TEXT(MATCH($C83,'2018-03 (Д)'!$C$2:$C$100,0)+1,0)))="Н/Д",INDIRECT(CONCATENATE("'2018-02 (Д)'!M",TEXT(MATCH($C83,'2018-02 (Д)'!$C$2:$C$100,0)+1,0))))),"Н/Д",((INDIRECT(CONCATENATE("'2018-03 (Д)'!M",TEXT(MATCH($C83,'2018-03 (Д)'!$C$2:$C$100,0)+1,0)))-INDIRECT(CONCATENATE("'2018-02 (Д)'!M",TEXT(MATCH($C83,'2018-02 (Д)'!$C$2:$C$100,0)+1,0))))/INDIRECT(CONCATENATE("'2018-02 (Д)'!M",TEXT(MATCH($C83,'2018-02 (Д)'!$C$2:$C$100,0)+1,0))))*100)</f>
        <v>92.731469529318687</v>
      </c>
      <c r="CP83" s="9">
        <f ca="1">IF(OR(INDIRECT(CONCATENATE("'2018-04 (Д)'!M",TEXT(MATCH($C83,'2018-04 (Д)'!$C$2:$C$100,0)+1,0)))="Н/Д",INDIRECT(CONCATENATE("'2018-03 (Д)'!M",TEXT(MATCH($C83,'2018-03 (Д)'!$C$2:$C$100,0)+1,0)))="Н/Д",AND(INDIRECT(CONCATENATE("'2018-04 (Д)'!M",TEXT(MATCH($C83,'2018-04 (Д)'!$C$2:$C$100,0)+1,0)))="Н/Д",INDIRECT(CONCATENATE("'2018-03 (Д)'!M",TEXT(MATCH($C83,'2018-03 (Д)'!$C$2:$C$100,0)+1,0))))),"Н/Д",((INDIRECT(CONCATENATE("'2018-04 (Д)'!M",TEXT(MATCH($C83,'2018-04 (Д)'!$C$2:$C$100,0)+1,0)))-INDIRECT(CONCATENATE("'2018-03 (Д)'!M",TEXT(MATCH($C83,'2018-03 (Д)'!$C$2:$C$100,0)+1,0))))/INDIRECT(CONCATENATE("'2018-03 (Д)'!M",TEXT(MATCH($C83,'2018-03 (Д)'!$C$2:$C$100,0)+1,0))))*100)</f>
        <v>-80.926529363908458</v>
      </c>
      <c r="CQ83" s="9">
        <f ca="1">IF(OR(INDIRECT(CONCATENATE("'2018-05 (Д)'!M",TEXT(MATCH($C83,'2018-05 (Д)'!$C$2:$C$100,0)+1,0)))="Н/Д",INDIRECT(CONCATENATE("'2018-04 (Д)'!M",TEXT(MATCH($C83,'2018-04 (Д)'!$C$2:$C$100,0)+1,0)))="Н/Д",AND(INDIRECT(CONCATENATE("'2018-05 (Д)'!M",TEXT(MATCH($C83,'2018-05 (Д)'!$C$2:$C$100,0)+1,0)))="Н/Д",INDIRECT(CONCATENATE("'2018-04 (Д)'!M",TEXT(MATCH($C83,'2018-04 (Д)'!$C$2:$C$100,0)+1,0))))),"Н/Д",((INDIRECT(CONCATENATE("'2018-05 (Д)'!M",TEXT(MATCH($C83,'2018-05 (Д)'!$C$2:$C$100,0)+1,0)))-INDIRECT(CONCATENATE("'2018-04 (Д)'!M",TEXT(MATCH($C83,'2018-04 (Д)'!$C$2:$C$100,0)+1,0))))/INDIRECT(CONCATENATE("'2018-04 (Д)'!M",TEXT(MATCH($C83,'2018-04 (Д)'!$C$2:$C$100,0)+1,0))))*100)</f>
        <v>-23.753148479919833</v>
      </c>
      <c r="CR83" s="9">
        <f ca="1">IF(OR(INDIRECT(CONCATENATE("'2018-06 (Д)'!M",TEXT(MATCH($C83,'2018-06 (Д)'!$C$2:$C$100,0)+1,0)))="Н/Д",INDIRECT(CONCATENATE("'2018-05 (Д)'!M",TEXT(MATCH($C83,'2018-05 (Д)'!$C$2:$C$100,0)+1,0)))="Н/Д",AND(INDIRECT(CONCATENATE("'2018-06 (Д)'!M",TEXT(MATCH($C83,'2018-06 (Д)'!$C$2:$C$100,0)+1,0)))="Н/Д",INDIRECT(CONCATENATE("'2018-05 (Д)'!M",TEXT(MATCH($C83,'2018-05 (Д)'!$C$2:$C$100,0)+1,0))))),"Н/Д",((INDIRECT(CONCATENATE("'2018-06 (Д)'!M",TEXT(MATCH($C83,'2018-06 (Д)'!$C$2:$C$100,0)+1,0)))-INDIRECT(CONCATENATE("'2018-05 (Д)'!M",TEXT(MATCH($C83,'2018-05 (Д)'!$C$2:$C$100,0)+1,0))))/INDIRECT(CONCATENATE("'2018-05 (Д)'!M",TEXT(MATCH($C83,'2018-05 (Д)'!$C$2:$C$100,0)+1,0))))*100)</f>
        <v>170.45144384679799</v>
      </c>
      <c r="CS83" s="9">
        <f ca="1">IF(OR(INDIRECT(CONCATENATE("'2018-07 (Д)'!M",TEXT(MATCH($C83,'2018-07 (Д)'!$C$2:$C$100,0)+1,0)))="Н/Д",INDIRECT(CONCATENATE("'2018-06 (Д)'!M",TEXT(MATCH($C83,'2018-06 (Д)'!$C$2:$C$100,0)+1,0)))="Н/Д",AND(INDIRECT(CONCATENATE("'2018-07 (Д)'!M",TEXT(MATCH($C83,'2018-07 (Д)'!$C$2:$C$100,0)+1,0)))="Н/Д",INDIRECT(CONCATENATE("'2018-06 (Д)'!M",TEXT(MATCH($C83,'2018-06 (Д)'!$C$2:$C$100,0)+1,0))))),"Н/Д",((INDIRECT(CONCATENATE("'2018-07 (Д)'!M",TEXT(MATCH($C83,'2018-07 (Д)'!$C$2:$C$100,0)+1,0)))-INDIRECT(CONCATENATE("'2018-06 (Д)'!M",TEXT(MATCH($C83,'2018-06 (Д)'!$C$2:$C$100,0)+1,0))))/INDIRECT(CONCATENATE("'2018-06 (Д)'!M",TEXT(MATCH($C83,'2018-06 (Д)'!$C$2:$C$100,0)+1,0))))*100)</f>
        <v>13.078272476284658</v>
      </c>
      <c r="CT83" s="9">
        <f ca="1">IF(OR(INDIRECT(CONCATENATE("'2018-08 (Д)'!M",TEXT(MATCH($C83,'2018-08 (Д)'!$C$2:$C$100,0)+1,0)))="Н/Д",INDIRECT(CONCATENATE("'2018-07 (Д)'!M",TEXT(MATCH($C83,'2018-07 (Д)'!$C$2:$C$100,0)+1,0)))="Н/Д",AND(INDIRECT(CONCATENATE("'2018-08 (Д)'!M",TEXT(MATCH($C83,'2018-08 (Д)'!$C$2:$C$100,0)+1,0)))="Н/Д",INDIRECT(CONCATENATE("'2018-07 (Д)'!M",TEXT(MATCH($C83,'2018-07 (Д)'!$C$2:$C$100,0)+1,0))))),"Н/Д",((INDIRECT(CONCATENATE("'2018-08 (Д)'!M",TEXT(MATCH($C83,'2018-08 (Д)'!$C$2:$C$100,0)+1,0)))-INDIRECT(CONCATENATE("'2018-07 (Д)'!M",TEXT(MATCH($C83,'2018-07 (Д)'!$C$2:$C$100,0)+1,0))))/INDIRECT(CONCATENATE("'2018-07 (Д)'!M",TEXT(MATCH($C83,'2018-07 (Д)'!$C$2:$C$100,0)+1,0))))*100)</f>
        <v>63.843995467985593</v>
      </c>
      <c r="CU83" s="9">
        <f ca="1">IF(OR(INDIRECT(CONCATENATE("'2018-09 (Д)'!M",TEXT(MATCH($C83,'2018-09 (Д)'!$C$2:$C$100,0)+1,0)))="Н/Д",INDIRECT(CONCATENATE("'2018-08 (Д)'!M",TEXT(MATCH($C83,'2018-08 (Д)'!$C$2:$C$100,0)+1,0)))="Н/Д",AND(INDIRECT(CONCATENATE("'2018-09 (Д)'!M",TEXT(MATCH($C83,'2018-09 (Д)'!$C$2:$C$100,0)+1,0)))="Н/Д",INDIRECT(CONCATENATE("'2018-08 (Д)'!M",TEXT(MATCH($C83,'2018-08 (Д)'!$C$2:$C$100,0)+1,0))))),"Н/Д",((INDIRECT(CONCATENATE("'2018-09 (Д)'!M",TEXT(MATCH($C83,'2018-09 (Д)'!$C$2:$C$100,0)+1,0)))-INDIRECT(CONCATENATE("'2018-08 (Д)'!M",TEXT(MATCH($C83,'2018-08 (Д)'!$C$2:$C$100,0)+1,0))))/INDIRECT(CONCATENATE("'2018-08 (Д)'!M",TEXT(MATCH($C83,'2018-08 (Д)'!$C$2:$C$100,0)+1,0))))*100)</f>
        <v>137.03191447094386</v>
      </c>
      <c r="CV83" s="9">
        <f ca="1">IF(OR(INDIRECT(CONCATENATE("'2018-10 (Д)'!M",TEXT(MATCH($C83,'2018-10 (Д)'!$C$2:$C$100,0)+1,0)))="Н/Д",INDIRECT(CONCATENATE("'2018-09 (Д)'!M",TEXT(MATCH($C83,'2018-09 (Д)'!$C$2:$C$100,0)+1,0)))="Н/Д",AND(INDIRECT(CONCATENATE("'2018-10 (Д)'!M",TEXT(MATCH($C83,'2018-10 (Д)'!$C$2:$C$100,0)+1,0)))="Н/Д",INDIRECT(CONCATENATE("'2018-09 (Д)'!M",TEXT(MATCH($C83,'2018-09 (Д)'!$C$2:$C$100,0)+1,0))))),"Н/Д",((INDIRECT(CONCATENATE("'2018-10 (Д)'!M",TEXT(MATCH($C83,'2018-10 (Д)'!$C$2:$C$100,0)+1,0)))-INDIRECT(CONCATENATE("'2018-09 (Д)'!M",TEXT(MATCH($C83,'2018-09 (Д)'!$C$2:$C$100,0)+1,0))))/INDIRECT(CONCATENATE("'2018-09 (Д)'!M",TEXT(MATCH($C83,'2018-09 (Д)'!$C$2:$C$100,0)+1,0))))*100)</f>
        <v>-42.258497296547922</v>
      </c>
      <c r="CW83" s="9">
        <f ca="1">IF(OR(INDIRECT(CONCATENATE("'2018-11 (Д)'!M",TEXT(MATCH($C83,'2018-11 (Д)'!$C$2:$C$100,0)+1,0)))="Н/Д",INDIRECT(CONCATENATE("'2018-10 (Д)'!M",TEXT(MATCH($C83,'2018-10 (Д)'!$C$2:$C$100,0)+1,0)))="Н/Д",AND(INDIRECT(CONCATENATE("'2018-11 (Д)'!M",TEXT(MATCH($C83,'2018-11 (Д)'!$C$2:$C$100,0)+1,0)))="Н/Д",INDIRECT(CONCATENATE("'2018-10 (Д)'!M",TEXT(MATCH($C83,'2018-10 (Д)'!$C$2:$C$100,0)+1,0))))),"Н/Д",((INDIRECT(CONCATENATE("'2018-11 (Д)'!M",TEXT(MATCH($C83,'2018-11 (Д)'!$C$2:$C$100,0)+1,0)))-INDIRECT(CONCATENATE("'2018-10 (Д)'!M",TEXT(MATCH($C83,'2018-10 (Д)'!$C$2:$C$100,0)+1,0))))/INDIRECT(CONCATENATE("'2018-10 (Д)'!M",TEXT(MATCH($C83,'2018-10 (Д)'!$C$2:$C$100,0)+1,0))))*100)</f>
        <v>19.497129825565672</v>
      </c>
      <c r="CX83" s="9">
        <f ca="1">IF(OR(INDIRECT(CONCATENATE("'2018-12 (Д)'!M",TEXT(MATCH($C83,'2018-12 (Д)'!$C$2:$C$100,0)+1,0)))="Н/Д",INDIRECT(CONCATENATE("'2018-11 (Д)'!M",TEXT(MATCH($C83,'2018-11 (Д)'!$C$2:$C$100,0)+1,0)))="Н/Д",AND(INDIRECT(CONCATENATE("'2018-12 (Д)'!M",TEXT(MATCH($C83,'2018-12 (Д)'!$C$2:$C$100,0)+1,0)))="Н/Д",INDIRECT(CONCATENATE("'2018-11 (Д)'!M",TEXT(MATCH($C83,'2018-11 (Д)'!$C$2:$C$100,0)+1,0))))),"Н/Д",((INDIRECT(CONCATENATE("'2018-12 (Д)'!M",TEXT(MATCH($C83,'2018-12 (Д)'!$C$2:$C$100,0)+1,0)))-INDIRECT(CONCATENATE("'2018-11 (Д)'!M",TEXT(MATCH($C83,'2018-11 (Д)'!$C$2:$C$100,0)+1,0))))/INDIRECT(CONCATENATE("'2018-11 (Д)'!M",TEXT(MATCH($C83,'2018-11 (Д)'!$C$2:$C$100,0)+1,0))))*100)</f>
        <v>-6.0698828763339812</v>
      </c>
      <c r="CY83" s="9"/>
      <c r="CZ83" s="9">
        <f ca="1">IF(OR(INDIRECT(CONCATENATE("'2018-03 (Д)'!N",TEXT(MATCH($C83,'2018-03 (Д)'!$C$2:$C$100,0)+1,0)))="Н/Д",INDIRECT(CONCATENATE("'2018-02 (Д)'!N",TEXT(MATCH($C83,'2018-02 (Д)'!$C$2:$C$100,0)+1,0)))="Н/Д",AND(INDIRECT(CONCATENATE("'2018-03 (Д)'!N",TEXT(MATCH($C83,'2018-03 (Д)'!$C$2:$C$100,0)+1,0)))="Н/Д",INDIRECT(CONCATENATE("'2018-02 (Д)'!N",TEXT(MATCH($C83,'2018-02 (Д)'!$C$2:$C$100,0)+1,0))))),"Н/Д",((INDIRECT(CONCATENATE("'2018-03 (Д)'!N",TEXT(MATCH($C83,'2018-03 (Д)'!$C$2:$C$100,0)+1,0)))-INDIRECT(CONCATENATE("'2018-02 (Д)'!N",TEXT(MATCH($C83,'2018-02 (Д)'!$C$2:$C$100,0)+1,0))))/INDIRECT(CONCATENATE("'2018-02 (Д)'!N",TEXT(MATCH($C83,'2018-02 (Д)'!$C$2:$C$100,0)+1,0))))*100)</f>
        <v>147.09376598717861</v>
      </c>
      <c r="DA83" s="9">
        <f ca="1">IF(OR(INDIRECT(CONCATENATE("'2018-04 (Д)'!N",TEXT(MATCH($C83,'2018-04 (Д)'!$C$2:$C$100,0)+1,0)))="Н/Д",INDIRECT(CONCATENATE("'2018-03 (Д)'!N",TEXT(MATCH($C83,'2018-03 (Д)'!$C$2:$C$100,0)+1,0)))="Н/Д",AND(INDIRECT(CONCATENATE("'2018-04 (Д)'!N",TEXT(MATCH($C83,'2018-04 (Д)'!$C$2:$C$100,0)+1,0)))="Н/Д",INDIRECT(CONCATENATE("'2018-03 (Д)'!N",TEXT(MATCH($C83,'2018-03 (Д)'!$C$2:$C$100,0)+1,0))))),"Н/Д",((INDIRECT(CONCATENATE("'2018-04 (Д)'!N",TEXT(MATCH($C83,'2018-04 (Д)'!$C$2:$C$100,0)+1,0)))-INDIRECT(CONCATENATE("'2018-03 (Д)'!N",TEXT(MATCH($C83,'2018-03 (Д)'!$C$2:$C$100,0)+1,0))))/INDIRECT(CONCATENATE("'2018-03 (Д)'!N",TEXT(MATCH($C83,'2018-03 (Д)'!$C$2:$C$100,0)+1,0))))*100)</f>
        <v>68.084513797667938</v>
      </c>
      <c r="DB83" s="9">
        <f ca="1">IF(OR(INDIRECT(CONCATENATE("'2018-05 (Д)'!N",TEXT(MATCH($C83,'2018-05 (Д)'!$C$2:$C$100,0)+1,0)))="Н/Д",INDIRECT(CONCATENATE("'2018-04 (Д)'!N",TEXT(MATCH($C83,'2018-04 (Д)'!$C$2:$C$100,0)+1,0)))="Н/Д",AND(INDIRECT(CONCATENATE("'2018-05 (Д)'!N",TEXT(MATCH($C83,'2018-05 (Д)'!$C$2:$C$100,0)+1,0)))="Н/Д",INDIRECT(CONCATENATE("'2018-04 (Д)'!N",TEXT(MATCH($C83,'2018-04 (Д)'!$C$2:$C$100,0)+1,0))))),"Н/Д",((INDIRECT(CONCATENATE("'2018-05 (Д)'!N",TEXT(MATCH($C83,'2018-05 (Д)'!$C$2:$C$100,0)+1,0)))-INDIRECT(CONCATENATE("'2018-04 (Д)'!N",TEXT(MATCH($C83,'2018-04 (Д)'!$C$2:$C$100,0)+1,0))))/INDIRECT(CONCATENATE("'2018-04 (Д)'!N",TEXT(MATCH($C83,'2018-04 (Д)'!$C$2:$C$100,0)+1,0))))*100)</f>
        <v>45.621559725918495</v>
      </c>
      <c r="DC83" s="9">
        <f ca="1">IF(OR(INDIRECT(CONCATENATE("'2018-06 (Д)'!N",TEXT(MATCH($C83,'2018-06 (Д)'!$C$2:$C$100,0)+1,0)))="Н/Д",INDIRECT(CONCATENATE("'2018-05 (Д)'!N",TEXT(MATCH($C83,'2018-05 (Д)'!$C$2:$C$100,0)+1,0)))="Н/Д",AND(INDIRECT(CONCATENATE("'2018-06 (Д)'!N",TEXT(MATCH($C83,'2018-06 (Д)'!$C$2:$C$100,0)+1,0)))="Н/Д",INDIRECT(CONCATENATE("'2018-05 (Д)'!N",TEXT(MATCH($C83,'2018-05 (Д)'!$C$2:$C$100,0)+1,0))))),"Н/Д",((INDIRECT(CONCATENATE("'2018-06 (Д)'!N",TEXT(MATCH($C83,'2018-06 (Д)'!$C$2:$C$100,0)+1,0)))-INDIRECT(CONCATENATE("'2018-05 (Д)'!N",TEXT(MATCH($C83,'2018-05 (Д)'!$C$2:$C$100,0)+1,0))))/INDIRECT(CONCATENATE("'2018-05 (Д)'!N",TEXT(MATCH($C83,'2018-05 (Д)'!$C$2:$C$100,0)+1,0))))*100)</f>
        <v>25.493057536285129</v>
      </c>
      <c r="DD83" s="9">
        <f ca="1">IF(OR(INDIRECT(CONCATENATE("'2018-07 (Д)'!N",TEXT(MATCH($C83,'2018-07 (Д)'!$C$2:$C$100,0)+1,0)))="Н/Д",INDIRECT(CONCATENATE("'2018-06 (Д)'!N",TEXT(MATCH($C83,'2018-06 (Д)'!$C$2:$C$100,0)+1,0)))="Н/Д",AND(INDIRECT(CONCATENATE("'2018-07 (Д)'!N",TEXT(MATCH($C83,'2018-07 (Д)'!$C$2:$C$100,0)+1,0)))="Н/Д",INDIRECT(CONCATENATE("'2018-06 (Д)'!N",TEXT(MATCH($C83,'2018-06 (Д)'!$C$2:$C$100,0)+1,0))))),"Н/Д",((INDIRECT(CONCATENATE("'2018-07 (Д)'!N",TEXT(MATCH($C83,'2018-07 (Д)'!$C$2:$C$100,0)+1,0)))-INDIRECT(CONCATENATE("'2018-06 (Д)'!N",TEXT(MATCH($C83,'2018-06 (Д)'!$C$2:$C$100,0)+1,0))))/INDIRECT(CONCATENATE("'2018-06 (Д)'!N",TEXT(MATCH($C83,'2018-06 (Д)'!$C$2:$C$100,0)+1,0))))*100)</f>
        <v>19.716134353228671</v>
      </c>
      <c r="DE83" s="9">
        <f ca="1">IF(OR(INDIRECT(CONCATENATE("'2018-08 (Д)'!N",TEXT(MATCH($C83,'2018-08 (Д)'!$C$2:$C$100,0)+1,0)))="Н/Д",INDIRECT(CONCATENATE("'2018-07 (Д)'!N",TEXT(MATCH($C83,'2018-07 (Д)'!$C$2:$C$100,0)+1,0)))="Н/Д",AND(INDIRECT(CONCATENATE("'2018-08 (Д)'!N",TEXT(MATCH($C83,'2018-08 (Д)'!$C$2:$C$100,0)+1,0)))="Н/Д",INDIRECT(CONCATENATE("'2018-07 (Д)'!N",TEXT(MATCH($C83,'2018-07 (Д)'!$C$2:$C$100,0)+1,0))))),"Н/Д",((INDIRECT(CONCATENATE("'2018-08 (Д)'!N",TEXT(MATCH($C83,'2018-08 (Д)'!$C$2:$C$100,0)+1,0)))-INDIRECT(CONCATENATE("'2018-07 (Д)'!N",TEXT(MATCH($C83,'2018-07 (Д)'!$C$2:$C$100,0)+1,0))))/INDIRECT(CONCATENATE("'2018-07 (Д)'!N",TEXT(MATCH($C83,'2018-07 (Д)'!$C$2:$C$100,0)+1,0))))*100)</f>
        <v>16.976439611845624</v>
      </c>
      <c r="DF83" s="9">
        <f ca="1">IF(OR(INDIRECT(CONCATENATE("'2018-09 (Д)'!N",TEXT(MATCH($C83,'2018-09 (Д)'!$C$2:$C$100,0)+1,0)))="Н/Д",INDIRECT(CONCATENATE("'2018-08 (Д)'!N",TEXT(MATCH($C83,'2018-08 (Д)'!$C$2:$C$100,0)+1,0)))="Н/Д",AND(INDIRECT(CONCATENATE("'2018-09 (Д)'!N",TEXT(MATCH($C83,'2018-09 (Д)'!$C$2:$C$100,0)+1,0)))="Н/Д",INDIRECT(CONCATENATE("'2018-08 (Д)'!N",TEXT(MATCH($C83,'2018-08 (Д)'!$C$2:$C$100,0)+1,0))))),"Н/Д",((INDIRECT(CONCATENATE("'2018-09 (Д)'!N",TEXT(MATCH($C83,'2018-09 (Д)'!$C$2:$C$100,0)+1,0)))-INDIRECT(CONCATENATE("'2018-08 (Д)'!N",TEXT(MATCH($C83,'2018-08 (Д)'!$C$2:$C$100,0)+1,0))))/INDIRECT(CONCATENATE("'2018-08 (Д)'!N",TEXT(MATCH($C83,'2018-08 (Д)'!$C$2:$C$100,0)+1,0))))*100)</f>
        <v>13.550268914814831</v>
      </c>
      <c r="DG83" s="9">
        <f ca="1">IF(OR(INDIRECT(CONCATENATE("'2018-10 (Д)'!N",TEXT(MATCH($C83,'2018-10 (Д)'!$C$2:$C$100,0)+1,0)))="Н/Д",INDIRECT(CONCATENATE("'2018-09 (Д)'!N",TEXT(MATCH($C83,'2018-09 (Д)'!$C$2:$C$100,0)+1,0)))="Н/Д",AND(INDIRECT(CONCATENATE("'2018-10 (Д)'!N",TEXT(MATCH($C83,'2018-10 (Д)'!$C$2:$C$100,0)+1,0)))="Н/Д",INDIRECT(CONCATENATE("'2018-09 (Д)'!N",TEXT(MATCH($C83,'2018-09 (Д)'!$C$2:$C$100,0)+1,0))))),"Н/Д",((INDIRECT(CONCATENATE("'2018-10 (Д)'!N",TEXT(MATCH($C83,'2018-10 (Д)'!$C$2:$C$100,0)+1,0)))-INDIRECT(CONCATENATE("'2018-09 (Д)'!N",TEXT(MATCH($C83,'2018-09 (Д)'!$C$2:$C$100,0)+1,0))))/INDIRECT(CONCATENATE("'2018-09 (Д)'!N",TEXT(MATCH($C83,'2018-09 (Д)'!$C$2:$C$100,0)+1,0))))*100)</f>
        <v>10.881372946848524</v>
      </c>
      <c r="DH83" s="9">
        <f ca="1">IF(OR(INDIRECT(CONCATENATE("'2018-11 (Д)'!N",TEXT(MATCH($C83,'2018-11 (Д)'!$C$2:$C$100,0)+1,0)))="Н/Д",INDIRECT(CONCATENATE("'2018-10 (Д)'!N",TEXT(MATCH($C83,'2018-10 (Д)'!$C$2:$C$100,0)+1,0)))="Н/Д",AND(INDIRECT(CONCATENATE("'2018-11 (Д)'!N",TEXT(MATCH($C83,'2018-11 (Д)'!$C$2:$C$100,0)+1,0)))="Н/Д",INDIRECT(CONCATENATE("'2018-10 (Д)'!N",TEXT(MATCH($C83,'2018-10 (Д)'!$C$2:$C$100,0)+1,0))))),"Н/Д",((INDIRECT(CONCATENATE("'2018-11 (Д)'!N",TEXT(MATCH($C83,'2018-11 (Д)'!$C$2:$C$100,0)+1,0)))-INDIRECT(CONCATENATE("'2018-10 (Д)'!N",TEXT(MATCH($C83,'2018-10 (Д)'!$C$2:$C$100,0)+1,0))))/INDIRECT(CONCATENATE("'2018-10 (Д)'!N",TEXT(MATCH($C83,'2018-10 (Д)'!$C$2:$C$100,0)+1,0))))*100)</f>
        <v>12.797735201845754</v>
      </c>
      <c r="DI83" s="9">
        <f ca="1">IF(OR(INDIRECT(CONCATENATE("'2018-12 (Д)'!N",TEXT(MATCH($C83,'2018-12 (Д)'!$C$2:$C$100,0)+1,0)))="Н/Д",INDIRECT(CONCATENATE("'2018-11 (Д)'!N",TEXT(MATCH($C83,'2018-11 (Д)'!$C$2:$C$100,0)+1,0)))="Н/Д",AND(INDIRECT(CONCATENATE("'2018-12 (Д)'!N",TEXT(MATCH($C83,'2018-12 (Д)'!$C$2:$C$100,0)+1,0)))="Н/Д",INDIRECT(CONCATENATE("'2018-11 (Д)'!N",TEXT(MATCH($C83,'2018-11 (Д)'!$C$2:$C$100,0)+1,0))))),"Н/Д",((INDIRECT(CONCATENATE("'2018-12 (Д)'!N",TEXT(MATCH($C83,'2018-12 (Д)'!$C$2:$C$100,0)+1,0)))-INDIRECT(CONCATENATE("'2018-11 (Д)'!N",TEXT(MATCH($C83,'2018-11 (Д)'!$C$2:$C$100,0)+1,0))))/INDIRECT(CONCATENATE("'2018-11 (Д)'!N",TEXT(MATCH($C83,'2018-11 (Д)'!$C$2:$C$100,0)+1,0))))*100)</f>
        <v>10.782393224028802</v>
      </c>
      <c r="DJ83" s="9"/>
      <c r="DK83" s="9">
        <f ca="1">IF(OR(INDIRECT(CONCATENATE("'2018-03 (Д)'!O",TEXT(MATCH($C83,'2018-03 (Д)'!$C$2:$C$100,0)+1,0)))="Н/Д",INDIRECT(CONCATENATE("'2018-02 (Д)'!O",TEXT(MATCH($C83,'2018-02 (Д)'!$C$2:$C$100,0)+1,0)))="Н/Д",AND(INDIRECT(CONCATENATE("'2018-03 (Д)'!O",TEXT(MATCH($C83,'2018-03 (Д)'!$C$2:$C$100,0)+1,0)))="Н/Д",INDIRECT(CONCATENATE("'2018-02 (Д)'!O",TEXT(MATCH($C83,'2018-02 (Д)'!$C$2:$C$100,0)+1,0))))),"Н/Д",((INDIRECT(CONCATENATE("'2018-03 (Д)'!O",TEXT(MATCH($C83,'2018-03 (Д)'!$C$2:$C$100,0)+1,0)))-INDIRECT(CONCATENATE("'2018-02 (Д)'!O",TEXT(MATCH($C83,'2018-02 (Д)'!$C$2:$C$100,0)+1,0))))/INDIRECT(CONCATENATE("'2018-02 (Д)'!O",TEXT(MATCH($C83,'2018-02 (Д)'!$C$2:$C$100,0)+1,0))))*100)</f>
        <v>89.185093154669985</v>
      </c>
      <c r="DL83" s="9">
        <f ca="1">IF(OR(INDIRECT(CONCATENATE("'2018-04 (Д)'!O",TEXT(MATCH($C83,'2018-04 (Д)'!$C$2:$C$100,0)+1,0)))="Н/Д",INDIRECT(CONCATENATE("'2018-03 (Д)'!O",TEXT(MATCH($C83,'2018-03 (Д)'!$C$2:$C$100,0)+1,0)))="Н/Д",AND(INDIRECT(CONCATENATE("'2018-04 (Д)'!O",TEXT(MATCH($C83,'2018-04 (Д)'!$C$2:$C$100,0)+1,0)))="Н/Д",INDIRECT(CONCATENATE("'2018-03 (Д)'!O",TEXT(MATCH($C83,'2018-03 (Д)'!$C$2:$C$100,0)+1,0))))),"Н/Д",((INDIRECT(CONCATENATE("'2018-04 (Д)'!O",TEXT(MATCH($C83,'2018-04 (Д)'!$C$2:$C$100,0)+1,0)))-INDIRECT(CONCATENATE("'2018-03 (Д)'!O",TEXT(MATCH($C83,'2018-03 (Д)'!$C$2:$C$100,0)+1,0))))/INDIRECT(CONCATENATE("'2018-03 (Д)'!O",TEXT(MATCH($C83,'2018-03 (Д)'!$C$2:$C$100,0)+1,0))))*100)</f>
        <v>-117.1728823733301</v>
      </c>
      <c r="DM83" s="9">
        <f ca="1">IF(OR(INDIRECT(CONCATENATE("'2018-05 (Д)'!O",TEXT(MATCH($C83,'2018-05 (Д)'!$C$2:$C$100,0)+1,0)))="Н/Д",INDIRECT(CONCATENATE("'2018-04 (Д)'!O",TEXT(MATCH($C83,'2018-04 (Д)'!$C$2:$C$100,0)+1,0)))="Н/Д",AND(INDIRECT(CONCATENATE("'2018-05 (Д)'!O",TEXT(MATCH($C83,'2018-05 (Д)'!$C$2:$C$100,0)+1,0)))="Н/Д",INDIRECT(CONCATENATE("'2018-04 (Д)'!O",TEXT(MATCH($C83,'2018-04 (Д)'!$C$2:$C$100,0)+1,0))))),"Н/Д",((INDIRECT(CONCATENATE("'2018-05 (Д)'!O",TEXT(MATCH($C83,'2018-05 (Д)'!$C$2:$C$100,0)+1,0)))-INDIRECT(CONCATENATE("'2018-04 (Д)'!O",TEXT(MATCH($C83,'2018-04 (Д)'!$C$2:$C$100,0)+1,0))))/INDIRECT(CONCATENATE("'2018-04 (Д)'!O",TEXT(MATCH($C83,'2018-04 (Д)'!$C$2:$C$100,0)+1,0))))*100)</f>
        <v>-21.480051673409772</v>
      </c>
      <c r="DN83" s="9">
        <f ca="1">IF(OR(INDIRECT(CONCATENATE("'2018-06 (Д)'!O",TEXT(MATCH($C83,'2018-06 (Д)'!$C$2:$C$100,0)+1,0)))="Н/Д",INDIRECT(CONCATENATE("'2018-05 (Д)'!O",TEXT(MATCH($C83,'2018-05 (Д)'!$C$2:$C$100,0)+1,0)))="Н/Д",AND(INDIRECT(CONCATENATE("'2018-06 (Д)'!O",TEXT(MATCH($C83,'2018-06 (Д)'!$C$2:$C$100,0)+1,0)))="Н/Д",INDIRECT(CONCATENATE("'2018-05 (Д)'!O",TEXT(MATCH($C83,'2018-05 (Д)'!$C$2:$C$100,0)+1,0))))),"Н/Д",((INDIRECT(CONCATENATE("'2018-06 (Д)'!O",TEXT(MATCH($C83,'2018-06 (Д)'!$C$2:$C$100,0)+1,0)))-INDIRECT(CONCATENATE("'2018-05 (Д)'!O",TEXT(MATCH($C83,'2018-05 (Д)'!$C$2:$C$100,0)+1,0))))/INDIRECT(CONCATENATE("'2018-05 (Д)'!O",TEXT(MATCH($C83,'2018-05 (Д)'!$C$2:$C$100,0)+1,0))))*100)</f>
        <v>-102.24215323474697</v>
      </c>
      <c r="DO83" s="9">
        <f ca="1">IF(OR(INDIRECT(CONCATENATE("'2018-07 (Д)'!O",TEXT(MATCH($C83,'2018-07 (Д)'!$C$2:$C$100,0)+1,0)))="Н/Д",INDIRECT(CONCATENATE("'2018-06 (Д)'!O",TEXT(MATCH($C83,'2018-06 (Д)'!$C$2:$C$100,0)+1,0)))="Н/Д",AND(INDIRECT(CONCATENATE("'2018-07 (Д)'!O",TEXT(MATCH($C83,'2018-07 (Д)'!$C$2:$C$100,0)+1,0)))="Н/Д",INDIRECT(CONCATENATE("'2018-06 (Д)'!O",TEXT(MATCH($C83,'2018-06 (Д)'!$C$2:$C$100,0)+1,0))))),"Н/Д",((INDIRECT(CONCATENATE("'2018-07 (Д)'!O",TEXT(MATCH($C83,'2018-07 (Д)'!$C$2:$C$100,0)+1,0)))-INDIRECT(CONCATENATE("'2018-06 (Д)'!O",TEXT(MATCH($C83,'2018-06 (Д)'!$C$2:$C$100,0)+1,0))))/INDIRECT(CONCATENATE("'2018-06 (Д)'!O",TEXT(MATCH($C83,'2018-06 (Д)'!$C$2:$C$100,0)+1,0))))*100)</f>
        <v>48.467750152846719</v>
      </c>
      <c r="DP83" s="9">
        <f ca="1">IF(OR(INDIRECT(CONCATENATE("'2018-08 (Д)'!O",TEXT(MATCH($C83,'2018-08 (Д)'!$C$2:$C$100,0)+1,0)))="Н/Д",INDIRECT(CONCATENATE("'2018-07 (Д)'!O",TEXT(MATCH($C83,'2018-07 (Д)'!$C$2:$C$100,0)+1,0)))="Н/Д",AND(INDIRECT(CONCATENATE("'2018-08 (Д)'!O",TEXT(MATCH($C83,'2018-08 (Д)'!$C$2:$C$100,0)+1,0)))="Н/Д",INDIRECT(CONCATENATE("'2018-07 (Д)'!O",TEXT(MATCH($C83,'2018-07 (Д)'!$C$2:$C$100,0)+1,0))))),"Н/Д",((INDIRECT(CONCATENATE("'2018-08 (Д)'!O",TEXT(MATCH($C83,'2018-08 (Д)'!$C$2:$C$100,0)+1,0)))-INDIRECT(CONCATENATE("'2018-07 (Д)'!O",TEXT(MATCH($C83,'2018-07 (Д)'!$C$2:$C$100,0)+1,0))))/INDIRECT(CONCATENATE("'2018-07 (Д)'!O",TEXT(MATCH($C83,'2018-07 (Д)'!$C$2:$C$100,0)+1,0))))*100)</f>
        <v>373.87123064383672</v>
      </c>
      <c r="DQ83" s="9">
        <f ca="1">IF(OR(INDIRECT(CONCATENATE("'2018-09 (Д)'!O",TEXT(MATCH($C83,'2018-09 (Д)'!$C$2:$C$100,0)+1,0)))="Н/Д",INDIRECT(CONCATENATE("'2018-08 (Д)'!O",TEXT(MATCH($C83,'2018-08 (Д)'!$C$2:$C$100,0)+1,0)))="Н/Д",AND(INDIRECT(CONCATENATE("'2018-09 (Д)'!O",TEXT(MATCH($C83,'2018-09 (Д)'!$C$2:$C$100,0)+1,0)))="Н/Д",INDIRECT(CONCATENATE("'2018-08 (Д)'!O",TEXT(MATCH($C83,'2018-08 (Д)'!$C$2:$C$100,0)+1,0))))),"Н/Д",((INDIRECT(CONCATENATE("'2018-09 (Д)'!O",TEXT(MATCH($C83,'2018-09 (Д)'!$C$2:$C$100,0)+1,0)))-INDIRECT(CONCATENATE("'2018-08 (Д)'!O",TEXT(MATCH($C83,'2018-08 (Д)'!$C$2:$C$100,0)+1,0))))/INDIRECT(CONCATENATE("'2018-08 (Д)'!O",TEXT(MATCH($C83,'2018-08 (Д)'!$C$2:$C$100,0)+1,0))))*100)</f>
        <v>519.42002433160633</v>
      </c>
      <c r="DR83" s="9">
        <f ca="1">IF(OR(INDIRECT(CONCATENATE("'2018-10 (Д)'!O",TEXT(MATCH($C83,'2018-10 (Д)'!$C$2:$C$100,0)+1,0)))="Н/Д",INDIRECT(CONCATENATE("'2018-09 (Д)'!O",TEXT(MATCH($C83,'2018-09 (Д)'!$C$2:$C$100,0)+1,0)))="Н/Д",AND(INDIRECT(CONCATENATE("'2018-10 (Д)'!O",TEXT(MATCH($C83,'2018-10 (Д)'!$C$2:$C$100,0)+1,0)))="Н/Д",INDIRECT(CONCATENATE("'2018-09 (Д)'!O",TEXT(MATCH($C83,'2018-09 (Д)'!$C$2:$C$100,0)+1,0))))),"Н/Д",((INDIRECT(CONCATENATE("'2018-10 (Д)'!O",TEXT(MATCH($C83,'2018-10 (Д)'!$C$2:$C$100,0)+1,0)))-INDIRECT(CONCATENATE("'2018-09 (Д)'!O",TEXT(MATCH($C83,'2018-09 (Д)'!$C$2:$C$100,0)+1,0))))/INDIRECT(CONCATENATE("'2018-09 (Д)'!O",TEXT(MATCH($C83,'2018-09 (Д)'!$C$2:$C$100,0)+1,0))))*100)</f>
        <v>-130.06306046685089</v>
      </c>
      <c r="DS83" s="9">
        <f ca="1">IF(OR(INDIRECT(CONCATENATE("'2018-11 (Д)'!O",TEXT(MATCH($C83,'2018-11 (Д)'!$C$2:$C$100,0)+1,0)))="Н/Д",INDIRECT(CONCATENATE("'2018-10 (Д)'!O",TEXT(MATCH($C83,'2018-10 (Д)'!$C$2:$C$100,0)+1,0)))="Н/Д",AND(INDIRECT(CONCATENATE("'2018-11 (Д)'!O",TEXT(MATCH($C83,'2018-11 (Д)'!$C$2:$C$100,0)+1,0)))="Н/Д",INDIRECT(CONCATENATE("'2018-10 (Д)'!O",TEXT(MATCH($C83,'2018-10 (Д)'!$C$2:$C$100,0)+1,0))))),"Н/Д",((INDIRECT(CONCATENATE("'2018-11 (Д)'!O",TEXT(MATCH($C83,'2018-11 (Д)'!$C$2:$C$100,0)+1,0)))-INDIRECT(CONCATENATE("'2018-10 (Д)'!O",TEXT(MATCH($C83,'2018-10 (Д)'!$C$2:$C$100,0)+1,0))))/INDIRECT(CONCATENATE("'2018-10 (Д)'!O",TEXT(MATCH($C83,'2018-10 (Д)'!$C$2:$C$100,0)+1,0))))*100)</f>
        <v>-396.10315370099761</v>
      </c>
      <c r="DT83" s="9">
        <f ca="1">IF(OR(INDIRECT(CONCATENATE("'2018-12 (Д)'!O",TEXT(MATCH($C83,'2018-12 (Д)'!$C$2:$C$100,0)+1,0)))="Н/Д",INDIRECT(CONCATENATE("'2018-11 (Д)'!O",TEXT(MATCH($C83,'2018-11 (Д)'!$C$2:$C$100,0)+1,0)))="Н/Д",AND(INDIRECT(CONCATENATE("'2018-12 (Д)'!O",TEXT(MATCH($C83,'2018-12 (Д)'!$C$2:$C$100,0)+1,0)))="Н/Д",INDIRECT(CONCATENATE("'2018-11 (Д)'!O",TEXT(MATCH($C83,'2018-11 (Д)'!$C$2:$C$100,0)+1,0))))),"Н/Д",((INDIRECT(CONCATENATE("'2018-12 (Д)'!O",TEXT(MATCH($C83,'2018-12 (Д)'!$C$2:$C$100,0)+1,0)))-INDIRECT(CONCATENATE("'2018-11 (Д)'!O",TEXT(MATCH($C83,'2018-11 (Д)'!$C$2:$C$100,0)+1,0))))/INDIRECT(CONCATENATE("'2018-11 (Д)'!O",TEXT(MATCH($C83,'2018-11 (Д)'!$C$2:$C$100,0)+1,0))))*100)</f>
        <v>202.98832459976595</v>
      </c>
      <c r="DU83" s="9"/>
      <c r="DV83" s="9">
        <f ca="1">IF(OR(INDIRECT(CONCATENATE("'2018-03 (Д)'!P",TEXT(MATCH($C83,'2018-03 (Д)'!$C$2:$C$100,0)+1,0)))="Н/Д",INDIRECT(CONCATENATE("'2018-02 (Д)'!P",TEXT(MATCH($C83,'2018-02 (Д)'!$C$2:$C$100,0)+1,0)))="Н/Д",AND(INDIRECT(CONCATENATE("'2018-03 (Д)'!P",TEXT(MATCH($C83,'2018-03 (Д)'!$C$2:$C$100,0)+1,0)))="Н/Д",INDIRECT(CONCATENATE("'2018-02 (Д)'!P",TEXT(MATCH($C83,'2018-02 (Д)'!$C$2:$C$100,0)+1,0))))),"Н/Д",((INDIRECT(CONCATENATE("'2018-03 (Д)'!P",TEXT(MATCH($C83,'2018-03 (Д)'!$C$2:$C$100,0)+1,0)))-INDIRECT(CONCATENATE("'2018-02 (Д)'!P",TEXT(MATCH($C83,'2018-02 (Д)'!$C$2:$C$100,0)+1,0))))/INDIRECT(CONCATENATE("'2018-02 (Д)'!P",TEXT(MATCH($C83,'2018-02 (Д)'!$C$2:$C$100,0)+1,0))))*100)</f>
        <v>16.334984759210876</v>
      </c>
      <c r="DW83" s="9">
        <f ca="1">IF(OR(INDIRECT(CONCATENATE("'2018-04 (Д)'!P",TEXT(MATCH($C83,'2018-04 (Д)'!$C$2:$C$100,0)+1,0)))="Н/Д",INDIRECT(CONCATENATE("'2018-03 (Д)'!P",TEXT(MATCH($C83,'2018-03 (Д)'!$C$2:$C$100,0)+1,0)))="Н/Д",AND(INDIRECT(CONCATENATE("'2018-04 (Д)'!P",TEXT(MATCH($C83,'2018-04 (Д)'!$C$2:$C$100,0)+1,0)))="Н/Д",INDIRECT(CONCATENATE("'2018-03 (Д)'!P",TEXT(MATCH($C83,'2018-03 (Д)'!$C$2:$C$100,0)+1,0))))),"Н/Д",((INDIRECT(CONCATENATE("'2018-04 (Д)'!P",TEXT(MATCH($C83,'2018-04 (Д)'!$C$2:$C$100,0)+1,0)))-INDIRECT(CONCATENATE("'2018-03 (Д)'!P",TEXT(MATCH($C83,'2018-03 (Д)'!$C$2:$C$100,0)+1,0))))/INDIRECT(CONCATENATE("'2018-03 (Д)'!P",TEXT(MATCH($C83,'2018-03 (Д)'!$C$2:$C$100,0)+1,0))))*100)</f>
        <v>9.0061329959204972</v>
      </c>
      <c r="DX83" s="9">
        <f ca="1">IF(OR(INDIRECT(CONCATENATE("'2018-05 (Д)'!P",TEXT(MATCH($C83,'2018-05 (Д)'!$C$2:$C$100,0)+1,0)))="Н/Д",INDIRECT(CONCATENATE("'2018-04 (Д)'!P",TEXT(MATCH($C83,'2018-04 (Д)'!$C$2:$C$100,0)+1,0)))="Н/Д",AND(INDIRECT(CONCATENATE("'2018-05 (Д)'!P",TEXT(MATCH($C83,'2018-05 (Д)'!$C$2:$C$100,0)+1,0)))="Н/Д",INDIRECT(CONCATENATE("'2018-04 (Д)'!P",TEXT(MATCH($C83,'2018-04 (Д)'!$C$2:$C$100,0)+1,0))))),"Н/Д",((INDIRECT(CONCATENATE("'2018-05 (Д)'!P",TEXT(MATCH($C83,'2018-05 (Д)'!$C$2:$C$100,0)+1,0)))-INDIRECT(CONCATENATE("'2018-04 (Д)'!P",TEXT(MATCH($C83,'2018-04 (Д)'!$C$2:$C$100,0)+1,0))))/INDIRECT(CONCATENATE("'2018-04 (Д)'!P",TEXT(MATCH($C83,'2018-04 (Д)'!$C$2:$C$100,0)+1,0))))*100)</f>
        <v>9.2490984638748177</v>
      </c>
      <c r="DY83" s="9">
        <f ca="1">IF(OR(INDIRECT(CONCATENATE("'2018-06 (Д)'!P",TEXT(MATCH($C83,'2018-06 (Д)'!$C$2:$C$100,0)+1,0)))="Н/Д",INDIRECT(CONCATENATE("'2018-05 (Д)'!P",TEXT(MATCH($C83,'2018-05 (Д)'!$C$2:$C$100,0)+1,0)))="Н/Д",AND(INDIRECT(CONCATENATE("'2018-06 (Д)'!P",TEXT(MATCH($C83,'2018-06 (Д)'!$C$2:$C$100,0)+1,0)))="Н/Д",INDIRECT(CONCATENATE("'2018-05 (Д)'!P",TEXT(MATCH($C83,'2018-05 (Д)'!$C$2:$C$100,0)+1,0))))),"Н/Д",((INDIRECT(CONCATENATE("'2018-06 (Д)'!P",TEXT(MATCH($C83,'2018-06 (Д)'!$C$2:$C$100,0)+1,0)))-INDIRECT(CONCATENATE("'2018-05 (Д)'!P",TEXT(MATCH($C83,'2018-05 (Д)'!$C$2:$C$100,0)+1,0))))/INDIRECT(CONCATENATE("'2018-05 (Д)'!P",TEXT(MATCH($C83,'2018-05 (Д)'!$C$2:$C$100,0)+1,0))))*100)</f>
        <v>-18.258881161193333</v>
      </c>
      <c r="DZ83" s="9">
        <f ca="1">IF(OR(INDIRECT(CONCATENATE("'2018-07 (Д)'!P",TEXT(MATCH($C83,'2018-07 (Д)'!$C$2:$C$100,0)+1,0)))="Н/Д",INDIRECT(CONCATENATE("'2018-06 (Д)'!P",TEXT(MATCH($C83,'2018-06 (Д)'!$C$2:$C$100,0)+1,0)))="Н/Д",AND(INDIRECT(CONCATENATE("'2018-07 (Д)'!P",TEXT(MATCH($C83,'2018-07 (Д)'!$C$2:$C$100,0)+1,0)))="Н/Д",INDIRECT(CONCATENATE("'2018-06 (Д)'!P",TEXT(MATCH($C83,'2018-06 (Д)'!$C$2:$C$100,0)+1,0))))),"Н/Д",((INDIRECT(CONCATENATE("'2018-07 (Д)'!P",TEXT(MATCH($C83,'2018-07 (Д)'!$C$2:$C$100,0)+1,0)))-INDIRECT(CONCATENATE("'2018-06 (Д)'!P",TEXT(MATCH($C83,'2018-06 (Д)'!$C$2:$C$100,0)+1,0))))/INDIRECT(CONCATENATE("'2018-06 (Д)'!P",TEXT(MATCH($C83,'2018-06 (Д)'!$C$2:$C$100,0)+1,0))))*100)</f>
        <v>-6.2850323615848271</v>
      </c>
      <c r="EA83" s="9">
        <f ca="1">IF(OR(INDIRECT(CONCATENATE("'2018-08 (Д)'!P",TEXT(MATCH($C83,'2018-08 (Д)'!$C$2:$C$100,0)+1,0)))="Н/Д",INDIRECT(CONCATENATE("'2018-07 (Д)'!P",TEXT(MATCH($C83,'2018-07 (Д)'!$C$2:$C$100,0)+1,0)))="Н/Д",AND(INDIRECT(CONCATENATE("'2018-08 (Д)'!P",TEXT(MATCH($C83,'2018-08 (Д)'!$C$2:$C$100,0)+1,0)))="Н/Д",INDIRECT(CONCATENATE("'2018-07 (Д)'!P",TEXT(MATCH($C83,'2018-07 (Д)'!$C$2:$C$100,0)+1,0))))),"Н/Д",((INDIRECT(CONCATENATE("'2018-08 (Д)'!P",TEXT(MATCH($C83,'2018-08 (Д)'!$C$2:$C$100,0)+1,0)))-INDIRECT(CONCATENATE("'2018-07 (Д)'!P",TEXT(MATCH($C83,'2018-07 (Д)'!$C$2:$C$100,0)+1,0))))/INDIRECT(CONCATENATE("'2018-07 (Д)'!P",TEXT(MATCH($C83,'2018-07 (Д)'!$C$2:$C$100,0)+1,0))))*100)</f>
        <v>69.899463324630034</v>
      </c>
      <c r="EB83" s="9">
        <f ca="1">IF(OR(INDIRECT(CONCATENATE("'2018-09 (Д)'!P",TEXT(MATCH($C83,'2018-09 (Д)'!$C$2:$C$100,0)+1,0)))="Н/Д",INDIRECT(CONCATENATE("'2018-08 (Д)'!P",TEXT(MATCH($C83,'2018-08 (Д)'!$C$2:$C$100,0)+1,0)))="Н/Д",AND(INDIRECT(CONCATENATE("'2018-09 (Д)'!P",TEXT(MATCH($C83,'2018-09 (Д)'!$C$2:$C$100,0)+1,0)))="Н/Д",INDIRECT(CONCATENATE("'2018-08 (Д)'!P",TEXT(MATCH($C83,'2018-08 (Д)'!$C$2:$C$100,0)+1,0))))),"Н/Д",((INDIRECT(CONCATENATE("'2018-09 (Д)'!P",TEXT(MATCH($C83,'2018-09 (Д)'!$C$2:$C$100,0)+1,0)))-INDIRECT(CONCATENATE("'2018-08 (Д)'!P",TEXT(MATCH($C83,'2018-08 (Д)'!$C$2:$C$100,0)+1,0))))/INDIRECT(CONCATENATE("'2018-08 (Д)'!P",TEXT(MATCH($C83,'2018-08 (Д)'!$C$2:$C$100,0)+1,0))))*100)</f>
        <v>-20.917131612495069</v>
      </c>
      <c r="EC83" s="9">
        <f ca="1">IF(OR(INDIRECT(CONCATENATE("'2018-10 (Д)'!P",TEXT(MATCH($C83,'2018-10 (Д)'!$C$2:$C$100,0)+1,0)))="Н/Д",INDIRECT(CONCATENATE("'2018-09 (Д)'!P",TEXT(MATCH($C83,'2018-09 (Д)'!$C$2:$C$100,0)+1,0)))="Н/Д",AND(INDIRECT(CONCATENATE("'2018-10 (Д)'!P",TEXT(MATCH($C83,'2018-10 (Д)'!$C$2:$C$100,0)+1,0)))="Н/Д",INDIRECT(CONCATENATE("'2018-09 (Д)'!P",TEXT(MATCH($C83,'2018-09 (Д)'!$C$2:$C$100,0)+1,0))))),"Н/Д",((INDIRECT(CONCATENATE("'2018-10 (Д)'!P",TEXT(MATCH($C83,'2018-10 (Д)'!$C$2:$C$100,0)+1,0)))-INDIRECT(CONCATENATE("'2018-09 (Д)'!P",TEXT(MATCH($C83,'2018-09 (Д)'!$C$2:$C$100,0)+1,0))))/INDIRECT(CONCATENATE("'2018-09 (Д)'!P",TEXT(MATCH($C83,'2018-09 (Д)'!$C$2:$C$100,0)+1,0))))*100)</f>
        <v>-10.66260006263739</v>
      </c>
      <c r="ED83" s="9">
        <f ca="1">IF(OR(INDIRECT(CONCATENATE("'2018-11 (Д)'!P",TEXT(MATCH($C83,'2018-11 (Д)'!$C$2:$C$100,0)+1,0)))="Н/Д",INDIRECT(CONCATENATE("'2018-10 (Д)'!P",TEXT(MATCH($C83,'2018-10 (Д)'!$C$2:$C$100,0)+1,0)))="Н/Д",AND(INDIRECT(CONCATENATE("'2018-11 (Д)'!P",TEXT(MATCH($C83,'2018-11 (Д)'!$C$2:$C$100,0)+1,0)))="Н/Д",INDIRECT(CONCATENATE("'2018-10 (Д)'!P",TEXT(MATCH($C83,'2018-10 (Д)'!$C$2:$C$100,0)+1,0))))),"Н/Д",((INDIRECT(CONCATENATE("'2018-11 (Д)'!P",TEXT(MATCH($C83,'2018-11 (Д)'!$C$2:$C$100,0)+1,0)))-INDIRECT(CONCATENATE("'2018-10 (Д)'!P",TEXT(MATCH($C83,'2018-10 (Д)'!$C$2:$C$100,0)+1,0))))/INDIRECT(CONCATENATE("'2018-10 (Д)'!P",TEXT(MATCH($C83,'2018-10 (Д)'!$C$2:$C$100,0)+1,0))))*100)</f>
        <v>26.540837744589869</v>
      </c>
      <c r="EE83" s="9">
        <f ca="1">IF(OR(INDIRECT(CONCATENATE("'2018-12 (Д)'!P",TEXT(MATCH($C83,'2018-12 (Д)'!$C$2:$C$100,0)+1,0)))="Н/Д",INDIRECT(CONCATENATE("'2018-11 (Д)'!P",TEXT(MATCH($C83,'2018-11 (Д)'!$C$2:$C$100,0)+1,0)))="Н/Д",AND(INDIRECT(CONCATENATE("'2018-12 (Д)'!P",TEXT(MATCH($C83,'2018-12 (Д)'!$C$2:$C$100,0)+1,0)))="Н/Д",INDIRECT(CONCATENATE("'2018-11 (Д)'!P",TEXT(MATCH($C83,'2018-11 (Д)'!$C$2:$C$100,0)+1,0))))),"Н/Д",((INDIRECT(CONCATENATE("'2018-12 (Д)'!P",TEXT(MATCH($C83,'2018-12 (Д)'!$C$2:$C$100,0)+1,0)))-INDIRECT(CONCATENATE("'2018-11 (Д)'!P",TEXT(MATCH($C83,'2018-11 (Д)'!$C$2:$C$100,0)+1,0))))/INDIRECT(CONCATENATE("'2018-11 (Д)'!P",TEXT(MATCH($C83,'2018-11 (Д)'!$C$2:$C$100,0)+1,0))))*100)</f>
        <v>-19.800864244247119</v>
      </c>
      <c r="EF83" s="9"/>
      <c r="EG83" s="9">
        <f ca="1">IF(OR(INDIRECT(CONCATENATE("'2018-03 (Д)'!Q",TEXT(MATCH($C83,'2018-03 (Д)'!$C$2:$C$100,0)+1,0)))="Н/Д",INDIRECT(CONCATENATE("'2018-02 (Д)'!Q",TEXT(MATCH($C83,'2018-02 (Д)'!$C$2:$C$100,0)+1,0)))="Н/Д",AND(INDIRECT(CONCATENATE("'2018-03 (Д)'!Q",TEXT(MATCH($C83,'2018-03 (Д)'!$C$2:$C$100,0)+1,0)))="Н/Д",INDIRECT(CONCATENATE("'2018-02 (Д)'!Q",TEXT(MATCH($C83,'2018-02 (Д)'!$C$2:$C$100,0)+1,0))))),"Н/Д",((INDIRECT(CONCATENATE("'2018-03 (Д)'!Q",TEXT(MATCH($C83,'2018-03 (Д)'!$C$2:$C$100,0)+1,0)))-INDIRECT(CONCATENATE("'2018-02 (Д)'!Q",TEXT(MATCH($C83,'2018-02 (Д)'!$C$2:$C$100,0)+1,0))))/INDIRECT(CONCATENATE("'2018-02 (Д)'!Q",TEXT(MATCH($C83,'2018-02 (Д)'!$C$2:$C$100,0)+1,0))))*100)</f>
        <v>138.9447382573606</v>
      </c>
      <c r="EH83" s="9">
        <f ca="1">IF(OR(INDIRECT(CONCATENATE("'2018-04 (Д)'!Q",TEXT(MATCH($C83,'2018-04 (Д)'!$C$2:$C$100,0)+1,0)))="Н/Д",INDIRECT(CONCATENATE("'2018-03 (Д)'!Q",TEXT(MATCH($C83,'2018-03 (Д)'!$C$2:$C$100,0)+1,0)))="Н/Д",AND(INDIRECT(CONCATENATE("'2018-04 (Д)'!Q",TEXT(MATCH($C83,'2018-04 (Д)'!$C$2:$C$100,0)+1,0)))="Н/Д",INDIRECT(CONCATENATE("'2018-03 (Д)'!Q",TEXT(MATCH($C83,'2018-03 (Д)'!$C$2:$C$100,0)+1,0))))),"Н/Д",((INDIRECT(CONCATENATE("'2018-04 (Д)'!Q",TEXT(MATCH($C83,'2018-04 (Д)'!$C$2:$C$100,0)+1,0)))-INDIRECT(CONCATENATE("'2018-03 (Д)'!Q",TEXT(MATCH($C83,'2018-03 (Д)'!$C$2:$C$100,0)+1,0))))/INDIRECT(CONCATENATE("'2018-03 (Д)'!Q",TEXT(MATCH($C83,'2018-03 (Д)'!$C$2:$C$100,0)+1,0))))*100)</f>
        <v>9.6767491858336694</v>
      </c>
      <c r="EI83" s="9">
        <f ca="1">IF(OR(INDIRECT(CONCATENATE("'2018-05 (Д)'!Q",TEXT(MATCH($C83,'2018-05 (Д)'!$C$2:$C$100,0)+1,0)))="Н/Д",INDIRECT(CONCATENATE("'2018-04 (Д)'!Q",TEXT(MATCH($C83,'2018-04 (Д)'!$C$2:$C$100,0)+1,0)))="Н/Д",AND(INDIRECT(CONCATENATE("'2018-05 (Д)'!Q",TEXT(MATCH($C83,'2018-05 (Д)'!$C$2:$C$100,0)+1,0)))="Н/Д",INDIRECT(CONCATENATE("'2018-04 (Д)'!Q",TEXT(MATCH($C83,'2018-04 (Д)'!$C$2:$C$100,0)+1,0))))),"Н/Д",((INDIRECT(CONCATENATE("'2018-05 (Д)'!Q",TEXT(MATCH($C83,'2018-05 (Д)'!$C$2:$C$100,0)+1,0)))-INDIRECT(CONCATENATE("'2018-04 (Д)'!Q",TEXT(MATCH($C83,'2018-04 (Д)'!$C$2:$C$100,0)+1,0))))/INDIRECT(CONCATENATE("'2018-04 (Д)'!Q",TEXT(MATCH($C83,'2018-04 (Д)'!$C$2:$C$100,0)+1,0))))*100)</f>
        <v>26.478494746710368</v>
      </c>
      <c r="EJ83" s="9">
        <f ca="1">IF(OR(INDIRECT(CONCATENATE("'2018-06 (Д)'!Q",TEXT(MATCH($C83,'2018-06 (Д)'!$C$2:$C$100,0)+1,0)))="Н/Д",INDIRECT(CONCATENATE("'2018-05 (Д)'!Q",TEXT(MATCH($C83,'2018-05 (Д)'!$C$2:$C$100,0)+1,0)))="Н/Д",AND(INDIRECT(CONCATENATE("'2018-06 (Д)'!Q",TEXT(MATCH($C83,'2018-06 (Д)'!$C$2:$C$100,0)+1,0)))="Н/Д",INDIRECT(CONCATENATE("'2018-05 (Д)'!Q",TEXT(MATCH($C83,'2018-05 (Д)'!$C$2:$C$100,0)+1,0))))),"Н/Д",((INDIRECT(CONCATENATE("'2018-06 (Д)'!Q",TEXT(MATCH($C83,'2018-06 (Д)'!$C$2:$C$100,0)+1,0)))-INDIRECT(CONCATENATE("'2018-05 (Д)'!Q",TEXT(MATCH($C83,'2018-05 (Д)'!$C$2:$C$100,0)+1,0))))/INDIRECT(CONCATENATE("'2018-05 (Д)'!Q",TEXT(MATCH($C83,'2018-05 (Д)'!$C$2:$C$100,0)+1,0))))*100)</f>
        <v>-79.12982966293032</v>
      </c>
      <c r="EK83" s="9">
        <f ca="1">IF(OR(INDIRECT(CONCATENATE("'2018-07 (Д)'!Q",TEXT(MATCH($C83,'2018-07 (Д)'!$C$2:$C$100,0)+1,0)))="Н/Д",INDIRECT(CONCATENATE("'2018-06 (Д)'!Q",TEXT(MATCH($C83,'2018-06 (Д)'!$C$2:$C$100,0)+1,0)))="Н/Д",AND(INDIRECT(CONCATENATE("'2018-07 (Д)'!Q",TEXT(MATCH($C83,'2018-07 (Д)'!$C$2:$C$100,0)+1,0)))="Н/Д",INDIRECT(CONCATENATE("'2018-06 (Д)'!Q",TEXT(MATCH($C83,'2018-06 (Д)'!$C$2:$C$100,0)+1,0))))),"Н/Д",((INDIRECT(CONCATENATE("'2018-07 (Д)'!Q",TEXT(MATCH($C83,'2018-07 (Д)'!$C$2:$C$100,0)+1,0)))-INDIRECT(CONCATENATE("'2018-06 (Д)'!Q",TEXT(MATCH($C83,'2018-06 (Д)'!$C$2:$C$100,0)+1,0))))/INDIRECT(CONCATENATE("'2018-06 (Д)'!Q",TEXT(MATCH($C83,'2018-06 (Д)'!$C$2:$C$100,0)+1,0))))*100)</f>
        <v>6.4085622055244293</v>
      </c>
      <c r="EL83" s="9">
        <f ca="1">IF(OR(INDIRECT(CONCATENATE("'2018-08 (Д)'!Q",TEXT(MATCH($C83,'2018-08 (Д)'!$C$2:$C$100,0)+1,0)))="Н/Д",INDIRECT(CONCATENATE("'2018-07 (Д)'!Q",TEXT(MATCH($C83,'2018-07 (Д)'!$C$2:$C$100,0)+1,0)))="Н/Д",AND(INDIRECT(CONCATENATE("'2018-08 (Д)'!Q",TEXT(MATCH($C83,'2018-08 (Д)'!$C$2:$C$100,0)+1,0)))="Н/Д",INDIRECT(CONCATENATE("'2018-07 (Д)'!Q",TEXT(MATCH($C83,'2018-07 (Д)'!$C$2:$C$100,0)+1,0))))),"Н/Д",((INDIRECT(CONCATENATE("'2018-08 (Д)'!Q",TEXT(MATCH($C83,'2018-08 (Д)'!$C$2:$C$100,0)+1,0)))-INDIRECT(CONCATENATE("'2018-07 (Д)'!Q",TEXT(MATCH($C83,'2018-07 (Д)'!$C$2:$C$100,0)+1,0))))/INDIRECT(CONCATENATE("'2018-07 (Д)'!Q",TEXT(MATCH($C83,'2018-07 (Д)'!$C$2:$C$100,0)+1,0))))*100)</f>
        <v>231.43166023323451</v>
      </c>
      <c r="EM83" s="9">
        <f ca="1">IF(OR(INDIRECT(CONCATENATE("'2018-09 (Д)'!Q",TEXT(MATCH($C83,'2018-09 (Д)'!$C$2:$C$100,0)+1,0)))="Н/Д",INDIRECT(CONCATENATE("'2018-08 (Д)'!Q",TEXT(MATCH($C83,'2018-08 (Д)'!$C$2:$C$100,0)+1,0)))="Н/Д",AND(INDIRECT(CONCATENATE("'2018-09 (Д)'!Q",TEXT(MATCH($C83,'2018-09 (Д)'!$C$2:$C$100,0)+1,0)))="Н/Д",INDIRECT(CONCATENATE("'2018-08 (Д)'!Q",TEXT(MATCH($C83,'2018-08 (Д)'!$C$2:$C$100,0)+1,0))))),"Н/Д",((INDIRECT(CONCATENATE("'2018-09 (Д)'!Q",TEXT(MATCH($C83,'2018-09 (Д)'!$C$2:$C$100,0)+1,0)))-INDIRECT(CONCATENATE("'2018-08 (Д)'!Q",TEXT(MATCH($C83,'2018-08 (Д)'!$C$2:$C$100,0)+1,0))))/INDIRECT(CONCATENATE("'2018-08 (Д)'!Q",TEXT(MATCH($C83,'2018-08 (Д)'!$C$2:$C$100,0)+1,0))))*100)</f>
        <v>-76.312397081864219</v>
      </c>
      <c r="EN83" s="9">
        <f ca="1">IF(OR(INDIRECT(CONCATENATE("'2018-10 (Д)'!Q",TEXT(MATCH($C83,'2018-10 (Д)'!$C$2:$C$100,0)+1,0)))="Н/Д",INDIRECT(CONCATENATE("'2018-09 (Д)'!Q",TEXT(MATCH($C83,'2018-09 (Д)'!$C$2:$C$100,0)+1,0)))="Н/Д",AND(INDIRECT(CONCATENATE("'2018-10 (Д)'!Q",TEXT(MATCH($C83,'2018-10 (Д)'!$C$2:$C$100,0)+1,0)))="Н/Д",INDIRECT(CONCATENATE("'2018-09 (Д)'!Q",TEXT(MATCH($C83,'2018-09 (Д)'!$C$2:$C$100,0)+1,0))))),"Н/Д",((INDIRECT(CONCATENATE("'2018-10 (Д)'!Q",TEXT(MATCH($C83,'2018-10 (Д)'!$C$2:$C$100,0)+1,0)))-INDIRECT(CONCATENATE("'2018-09 (Д)'!Q",TEXT(MATCH($C83,'2018-09 (Д)'!$C$2:$C$100,0)+1,0))))/INDIRECT(CONCATENATE("'2018-09 (Д)'!Q",TEXT(MATCH($C83,'2018-09 (Д)'!$C$2:$C$100,0)+1,0))))*100)</f>
        <v>249.66995669767834</v>
      </c>
      <c r="EO83" s="9">
        <f ca="1">IF(OR(INDIRECT(CONCATENATE("'2018-11 (Д)'!Q",TEXT(MATCH($C83,'2018-11 (Д)'!$C$2:$C$100,0)+1,0)))="Н/Д",INDIRECT(CONCATENATE("'2018-10 (Д)'!Q",TEXT(MATCH($C83,'2018-10 (Д)'!$C$2:$C$100,0)+1,0)))="Н/Д",AND(INDIRECT(CONCATENATE("'2018-11 (Д)'!Q",TEXT(MATCH($C83,'2018-11 (Д)'!$C$2:$C$100,0)+1,0)))="Н/Д",INDIRECT(CONCATENATE("'2018-10 (Д)'!Q",TEXT(MATCH($C83,'2018-10 (Д)'!$C$2:$C$100,0)+1,0))))),"Н/Д",((INDIRECT(CONCATENATE("'2018-11 (Д)'!Q",TEXT(MATCH($C83,'2018-11 (Д)'!$C$2:$C$100,0)+1,0)))-INDIRECT(CONCATENATE("'2018-10 (Д)'!Q",TEXT(MATCH($C83,'2018-10 (Д)'!$C$2:$C$100,0)+1,0))))/INDIRECT(CONCATENATE("'2018-10 (Д)'!Q",TEXT(MATCH($C83,'2018-10 (Д)'!$C$2:$C$100,0)+1,0))))*100)</f>
        <v>33.253505435096358</v>
      </c>
      <c r="EP83" s="9">
        <f ca="1">IF(OR(INDIRECT(CONCATENATE("'2018-12 (Д)'!Q",TEXT(MATCH($C83,'2018-12 (Д)'!$C$2:$C$100,0)+1,0)))="Н/Д",INDIRECT(CONCATENATE("'2018-11 (Д)'!Q",TEXT(MATCH($C83,'2018-11 (Д)'!$C$2:$C$100,0)+1,0)))="Н/Д",AND(INDIRECT(CONCATENATE("'2018-12 (Д)'!Q",TEXT(MATCH($C83,'2018-12 (Д)'!$C$2:$C$100,0)+1,0)))="Н/Д",INDIRECT(CONCATENATE("'2018-11 (Д)'!Q",TEXT(MATCH($C83,'2018-11 (Д)'!$C$2:$C$100,0)+1,0))))),"Н/Д",((INDIRECT(CONCATENATE("'2018-12 (Д)'!Q",TEXT(MATCH($C83,'2018-12 (Д)'!$C$2:$C$100,0)+1,0)))-INDIRECT(CONCATENATE("'2018-11 (Д)'!Q",TEXT(MATCH($C83,'2018-11 (Д)'!$C$2:$C$100,0)+1,0))))/INDIRECT(CONCATENATE("'2018-11 (Д)'!Q",TEXT(MATCH($C83,'2018-11 (Д)'!$C$2:$C$100,0)+1,0))))*100)</f>
        <v>-77.778181068034698</v>
      </c>
      <c r="EQ83" s="9"/>
      <c r="ER83" s="9">
        <f ca="1">IF(OR(INDIRECT(CONCATENATE("'2018-03 (Д)'!R",TEXT(MATCH($C83,'2018-03 (Д)'!$C$2:$C$100,0)+1,0)))="Н/Д",INDIRECT(CONCATENATE("'2018-02 (Д)'!R",TEXT(MATCH($C83,'2018-02 (Д)'!$C$2:$C$100,0)+1,0)))="Н/Д",AND(INDIRECT(CONCATENATE("'2018-03 (Д)'!R",TEXT(MATCH($C83,'2018-03 (Д)'!$C$2:$C$100,0)+1,0)))="Н/Д",INDIRECT(CONCATENATE("'2018-02 (Д)'!R",TEXT(MATCH($C83,'2018-02 (Д)'!$C$2:$C$100,0)+1,0))))),"Н/Д",((INDIRECT(CONCATENATE("'2018-03 (Д)'!R",TEXT(MATCH($C83,'2018-03 (Д)'!$C$2:$C$100,0)+1,0)))-INDIRECT(CONCATENATE("'2018-02 (Д)'!R",TEXT(MATCH($C83,'2018-02 (Д)'!$C$2:$C$100,0)+1,0))))/INDIRECT(CONCATENATE("'2018-02 (Д)'!R",TEXT(MATCH($C83,'2018-02 (Д)'!$C$2:$C$100,0)+1,0))))*100)</f>
        <v>-23.750902613574489</v>
      </c>
      <c r="ES83" s="9">
        <f ca="1">IF(OR(INDIRECT(CONCATENATE("'2018-04 (Д)'!R",TEXT(MATCH($C83,'2018-04 (Д)'!$C$2:$C$100,0)+1,0)))="Н/Д",INDIRECT(CONCATENATE("'2018-03 (Д)'!R",TEXT(MATCH($C83,'2018-03 (Д)'!$C$2:$C$100,0)+1,0)))="Н/Д",AND(INDIRECT(CONCATENATE("'2018-04 (Д)'!R",TEXT(MATCH($C83,'2018-04 (Д)'!$C$2:$C$100,0)+1,0)))="Н/Д",INDIRECT(CONCATENATE("'2018-03 (Д)'!R",TEXT(MATCH($C83,'2018-03 (Д)'!$C$2:$C$100,0)+1,0))))),"Н/Д",((INDIRECT(CONCATENATE("'2018-04 (Д)'!R",TEXT(MATCH($C83,'2018-04 (Д)'!$C$2:$C$100,0)+1,0)))-INDIRECT(CONCATENATE("'2018-03 (Д)'!R",TEXT(MATCH($C83,'2018-03 (Д)'!$C$2:$C$100,0)+1,0))))/INDIRECT(CONCATENATE("'2018-03 (Д)'!R",TEXT(MATCH($C83,'2018-03 (Д)'!$C$2:$C$100,0)+1,0))))*100)</f>
        <v>10.431635606606914</v>
      </c>
      <c r="ET83" s="9">
        <f ca="1">IF(OR(INDIRECT(CONCATENATE("'2018-05 (Д)'!R",TEXT(MATCH($C83,'2018-05 (Д)'!$C$2:$C$100,0)+1,0)))="Н/Д",INDIRECT(CONCATENATE("'2018-04 (Д)'!R",TEXT(MATCH($C83,'2018-04 (Д)'!$C$2:$C$100,0)+1,0)))="Н/Д",AND(INDIRECT(CONCATENATE("'2018-05 (Д)'!R",TEXT(MATCH($C83,'2018-05 (Д)'!$C$2:$C$100,0)+1,0)))="Н/Д",INDIRECT(CONCATENATE("'2018-04 (Д)'!R",TEXT(MATCH($C83,'2018-04 (Д)'!$C$2:$C$100,0)+1,0))))),"Н/Д",((INDIRECT(CONCATENATE("'2018-05 (Д)'!R",TEXT(MATCH($C83,'2018-05 (Д)'!$C$2:$C$100,0)+1,0)))-INDIRECT(CONCATENATE("'2018-04 (Д)'!R",TEXT(MATCH($C83,'2018-04 (Д)'!$C$2:$C$100,0)+1,0))))/INDIRECT(CONCATENATE("'2018-04 (Д)'!R",TEXT(MATCH($C83,'2018-04 (Д)'!$C$2:$C$100,0)+1,0))))*100)</f>
        <v>36.801810915194352</v>
      </c>
      <c r="EU83" s="9">
        <f ca="1">IF(OR(INDIRECT(CONCATENATE("'2018-06 (Д)'!R",TEXT(MATCH($C83,'2018-06 (Д)'!$C$2:$C$100,0)+1,0)))="Н/Д",INDIRECT(CONCATENATE("'2018-05 (Д)'!R",TEXT(MATCH($C83,'2018-05 (Д)'!$C$2:$C$100,0)+1,0)))="Н/Д",AND(INDIRECT(CONCATENATE("'2018-06 (Д)'!R",TEXT(MATCH($C83,'2018-06 (Д)'!$C$2:$C$100,0)+1,0)))="Н/Д",INDIRECT(CONCATENATE("'2018-05 (Д)'!R",TEXT(MATCH($C83,'2018-05 (Д)'!$C$2:$C$100,0)+1,0))))),"Н/Д",((INDIRECT(CONCATENATE("'2018-06 (Д)'!R",TEXT(MATCH($C83,'2018-06 (Д)'!$C$2:$C$100,0)+1,0)))-INDIRECT(CONCATENATE("'2018-05 (Д)'!R",TEXT(MATCH($C83,'2018-05 (Д)'!$C$2:$C$100,0)+1,0))))/INDIRECT(CONCATENATE("'2018-05 (Д)'!R",TEXT(MATCH($C83,'2018-05 (Д)'!$C$2:$C$100,0)+1,0))))*100)</f>
        <v>-18.814720216792828</v>
      </c>
      <c r="EV83" s="9">
        <f ca="1">IF(OR(INDIRECT(CONCATENATE("'2018-07 (Д)'!R",TEXT(MATCH($C83,'2018-07 (Д)'!$C$2:$C$100,0)+1,0)))="Н/Д",INDIRECT(CONCATENATE("'2018-06 (Д)'!R",TEXT(MATCH($C83,'2018-06 (Д)'!$C$2:$C$100,0)+1,0)))="Н/Д",AND(INDIRECT(CONCATENATE("'2018-07 (Д)'!R",TEXT(MATCH($C83,'2018-07 (Д)'!$C$2:$C$100,0)+1,0)))="Н/Д",INDIRECT(CONCATENATE("'2018-06 (Д)'!R",TEXT(MATCH($C83,'2018-06 (Д)'!$C$2:$C$100,0)+1,0))))),"Н/Д",((INDIRECT(CONCATENATE("'2018-07 (Д)'!R",TEXT(MATCH($C83,'2018-07 (Д)'!$C$2:$C$100,0)+1,0)))-INDIRECT(CONCATENATE("'2018-06 (Д)'!R",TEXT(MATCH($C83,'2018-06 (Д)'!$C$2:$C$100,0)+1,0))))/INDIRECT(CONCATENATE("'2018-06 (Д)'!R",TEXT(MATCH($C83,'2018-06 (Д)'!$C$2:$C$100,0)+1,0))))*100)</f>
        <v>-42.720875550587451</v>
      </c>
      <c r="EW83" s="9">
        <f ca="1">IF(OR(INDIRECT(CONCATENATE("'2018-08 (Д)'!R",TEXT(MATCH($C83,'2018-08 (Д)'!$C$2:$C$100,0)+1,0)))="Н/Д",INDIRECT(CONCATENATE("'2018-07 (Д)'!R",TEXT(MATCH($C83,'2018-07 (Д)'!$C$2:$C$100,0)+1,0)))="Н/Д",AND(INDIRECT(CONCATENATE("'2018-08 (Д)'!R",TEXT(MATCH($C83,'2018-08 (Д)'!$C$2:$C$100,0)+1,0)))="Н/Д",INDIRECT(CONCATENATE("'2018-07 (Д)'!R",TEXT(MATCH($C83,'2018-07 (Д)'!$C$2:$C$100,0)+1,0))))),"Н/Д",((INDIRECT(CONCATENATE("'2018-08 (Д)'!R",TEXT(MATCH($C83,'2018-08 (Д)'!$C$2:$C$100,0)+1,0)))-INDIRECT(CONCATENATE("'2018-07 (Д)'!R",TEXT(MATCH($C83,'2018-07 (Д)'!$C$2:$C$100,0)+1,0))))/INDIRECT(CONCATENATE("'2018-07 (Д)'!R",TEXT(MATCH($C83,'2018-07 (Д)'!$C$2:$C$100,0)+1,0))))*100)</f>
        <v>83.794686775339372</v>
      </c>
      <c r="EX83" s="9">
        <f ca="1">IF(OR(INDIRECT(CONCATENATE("'2018-09 (Д)'!R",TEXT(MATCH($C83,'2018-09 (Д)'!$C$2:$C$100,0)+1,0)))="Н/Д",INDIRECT(CONCATENATE("'2018-08 (Д)'!R",TEXT(MATCH($C83,'2018-08 (Д)'!$C$2:$C$100,0)+1,0)))="Н/Д",AND(INDIRECT(CONCATENATE("'2018-09 (Д)'!R",TEXT(MATCH($C83,'2018-09 (Д)'!$C$2:$C$100,0)+1,0)))="Н/Д",INDIRECT(CONCATENATE("'2018-08 (Д)'!R",TEXT(MATCH($C83,'2018-08 (Д)'!$C$2:$C$100,0)+1,0))))),"Н/Д",((INDIRECT(CONCATENATE("'2018-09 (Д)'!R",TEXT(MATCH($C83,'2018-09 (Д)'!$C$2:$C$100,0)+1,0)))-INDIRECT(CONCATENATE("'2018-08 (Д)'!R",TEXT(MATCH($C83,'2018-08 (Д)'!$C$2:$C$100,0)+1,0))))/INDIRECT(CONCATENATE("'2018-08 (Д)'!R",TEXT(MATCH($C83,'2018-08 (Д)'!$C$2:$C$100,0)+1,0))))*100)</f>
        <v>-9.7978536826364824</v>
      </c>
      <c r="EY83" s="9">
        <f ca="1">IF(OR(INDIRECT(CONCATENATE("'2018-10 (Д)'!R",TEXT(MATCH($C83,'2018-10 (Д)'!$C$2:$C$100,0)+1,0)))="Н/Д",INDIRECT(CONCATENATE("'2018-09 (Д)'!R",TEXT(MATCH($C83,'2018-09 (Д)'!$C$2:$C$100,0)+1,0)))="Н/Д",AND(INDIRECT(CONCATENATE("'2018-10 (Д)'!R",TEXT(MATCH($C83,'2018-10 (Д)'!$C$2:$C$100,0)+1,0)))="Н/Д",INDIRECT(CONCATENATE("'2018-09 (Д)'!R",TEXT(MATCH($C83,'2018-09 (Д)'!$C$2:$C$100,0)+1,0))))),"Н/Д",((INDIRECT(CONCATENATE("'2018-10 (Д)'!R",TEXT(MATCH($C83,'2018-10 (Д)'!$C$2:$C$100,0)+1,0)))-INDIRECT(CONCATENATE("'2018-09 (Д)'!R",TEXT(MATCH($C83,'2018-09 (Д)'!$C$2:$C$100,0)+1,0))))/INDIRECT(CONCATENATE("'2018-09 (Д)'!R",TEXT(MATCH($C83,'2018-09 (Д)'!$C$2:$C$100,0)+1,0))))*100)</f>
        <v>10.805479369756297</v>
      </c>
      <c r="EZ83" s="9">
        <f ca="1">IF(OR(INDIRECT(CONCATENATE("'2018-11 (Д)'!R",TEXT(MATCH($C83,'2018-11 (Д)'!$C$2:$C$100,0)+1,0)))="Н/Д",INDIRECT(CONCATENATE("'2018-10 (Д)'!R",TEXT(MATCH($C83,'2018-10 (Д)'!$C$2:$C$100,0)+1,0)))="Н/Д",AND(INDIRECT(CONCATENATE("'2018-11 (Д)'!R",TEXT(MATCH($C83,'2018-11 (Д)'!$C$2:$C$100,0)+1,0)))="Н/Д",INDIRECT(CONCATENATE("'2018-10 (Д)'!R",TEXT(MATCH($C83,'2018-10 (Д)'!$C$2:$C$100,0)+1,0))))),"Н/Д",((INDIRECT(CONCATENATE("'2018-11 (Д)'!R",TEXT(MATCH($C83,'2018-11 (Д)'!$C$2:$C$100,0)+1,0)))-INDIRECT(CONCATENATE("'2018-10 (Д)'!R",TEXT(MATCH($C83,'2018-10 (Д)'!$C$2:$C$100,0)+1,0))))/INDIRECT(CONCATENATE("'2018-10 (Д)'!R",TEXT(MATCH($C83,'2018-10 (Д)'!$C$2:$C$100,0)+1,0))))*100)</f>
        <v>-21.478182913745833</v>
      </c>
      <c r="FA83" s="9">
        <f ca="1">IF(OR(INDIRECT(CONCATENATE("'2018-12 (Д)'!R",TEXT(MATCH($C83,'2018-12 (Д)'!$C$2:$C$100,0)+1,0)))="Н/Д",INDIRECT(CONCATENATE("'2018-11 (Д)'!R",TEXT(MATCH($C83,'2018-11 (Д)'!$C$2:$C$100,0)+1,0)))="Н/Д",AND(INDIRECT(CONCATENATE("'2018-12 (Д)'!R",TEXT(MATCH($C83,'2018-12 (Д)'!$C$2:$C$100,0)+1,0)))="Н/Д",INDIRECT(CONCATENATE("'2018-11 (Д)'!R",TEXT(MATCH($C83,'2018-11 (Д)'!$C$2:$C$100,0)+1,0))))),"Н/Д",((INDIRECT(CONCATENATE("'2018-12 (Д)'!R",TEXT(MATCH($C83,'2018-12 (Д)'!$C$2:$C$100,0)+1,0)))-INDIRECT(CONCATENATE("'2018-11 (Д)'!R",TEXT(MATCH($C83,'2018-11 (Д)'!$C$2:$C$100,0)+1,0))))/INDIRECT(CONCATENATE("'2018-11 (Д)'!R",TEXT(MATCH($C83,'2018-11 (Д)'!$C$2:$C$100,0)+1,0))))*100)</f>
        <v>0.59794642022669464</v>
      </c>
      <c r="FB83" s="9"/>
      <c r="FC83" s="9">
        <f ca="1">IF(OR(INDIRECT(CONCATENATE("'2018-03 (Д)'!S",TEXT(MATCH($C83,'2018-03 (Д)'!$C$2:$C$100,0)+1,0)))="Н/Д",INDIRECT(CONCATENATE("'2018-02 (Д)'!S",TEXT(MATCH($C83,'2018-02 (Д)'!$C$2:$C$100,0)+1,0)))="Н/Д",AND(INDIRECT(CONCATENATE("'2018-03 (Д)'!S",TEXT(MATCH($C83,'2018-03 (Д)'!$C$2:$C$100,0)+1,0)))="Н/Д",INDIRECT(CONCATENATE("'2018-02 (Д)'!S",TEXT(MATCH($C83,'2018-02 (Д)'!$C$2:$C$100,0)+1,0))))),"Н/Д",((INDIRECT(CONCATENATE("'2018-03 (Д)'!S",TEXT(MATCH($C83,'2018-03 (Д)'!$C$2:$C$100,0)+1,0)))-INDIRECT(CONCATENATE("'2018-02 (Д)'!S",TEXT(MATCH($C83,'2018-02 (Д)'!$C$2:$C$100,0)+1,0))))/INDIRECT(CONCATENATE("'2018-02 (Д)'!S",TEXT(MATCH($C83,'2018-02 (Д)'!$C$2:$C$100,0)+1,0))))*100)</f>
        <v>132.88359903592067</v>
      </c>
      <c r="FD83" s="9">
        <f ca="1">IF(OR(INDIRECT(CONCATENATE("'2018-04 (Д)'!S",TEXT(MATCH($C83,'2018-04 (Д)'!$C$2:$C$100,0)+1,0)))="Н/Д",INDIRECT(CONCATENATE("'2018-03 (Д)'!S",TEXT(MATCH($C83,'2018-03 (Д)'!$C$2:$C$100,0)+1,0)))="Н/Д",AND(INDIRECT(CONCATENATE("'2018-04 (Д)'!S",TEXT(MATCH($C83,'2018-04 (Д)'!$C$2:$C$100,0)+1,0)))="Н/Д",INDIRECT(CONCATENATE("'2018-03 (Д)'!S",TEXT(MATCH($C83,'2018-03 (Д)'!$C$2:$C$100,0)+1,0))))),"Н/Д",((INDIRECT(CONCATENATE("'2018-04 (Д)'!S",TEXT(MATCH($C83,'2018-04 (Д)'!$C$2:$C$100,0)+1,0)))-INDIRECT(CONCATENATE("'2018-03 (Д)'!S",TEXT(MATCH($C83,'2018-03 (Д)'!$C$2:$C$100,0)+1,0))))/INDIRECT(CONCATENATE("'2018-03 (Д)'!S",TEXT(MATCH($C83,'2018-03 (Д)'!$C$2:$C$100,0)+1,0))))*100)</f>
        <v>221.90910011923597</v>
      </c>
      <c r="FE83" s="9">
        <f ca="1">IF(OR(INDIRECT(CONCATENATE("'2018-05 (Д)'!S",TEXT(MATCH($C83,'2018-05 (Д)'!$C$2:$C$100,0)+1,0)))="Н/Д",INDIRECT(CONCATENATE("'2018-04 (Д)'!S",TEXT(MATCH($C83,'2018-04 (Д)'!$C$2:$C$100,0)+1,0)))="Н/Д",AND(INDIRECT(CONCATENATE("'2018-05 (Д)'!S",TEXT(MATCH($C83,'2018-05 (Д)'!$C$2:$C$100,0)+1,0)))="Н/Д",INDIRECT(CONCATENATE("'2018-04 (Д)'!S",TEXT(MATCH($C83,'2018-04 (Д)'!$C$2:$C$100,0)+1,0))))),"Н/Д",((INDIRECT(CONCATENATE("'2018-05 (Д)'!S",TEXT(MATCH($C83,'2018-05 (Д)'!$C$2:$C$100,0)+1,0)))-INDIRECT(CONCATENATE("'2018-04 (Д)'!S",TEXT(MATCH($C83,'2018-04 (Д)'!$C$2:$C$100,0)+1,0))))/INDIRECT(CONCATENATE("'2018-04 (Д)'!S",TEXT(MATCH($C83,'2018-04 (Д)'!$C$2:$C$100,0)+1,0))))*100)</f>
        <v>-31.834042222502511</v>
      </c>
      <c r="FF83" s="9">
        <f ca="1">IF(OR(INDIRECT(CONCATENATE("'2018-06 (Д)'!S",TEXT(MATCH($C83,'2018-06 (Д)'!$C$2:$C$100,0)+1,0)))="Н/Д",INDIRECT(CONCATENATE("'2018-05 (Д)'!S",TEXT(MATCH($C83,'2018-05 (Д)'!$C$2:$C$100,0)+1,0)))="Н/Д",AND(INDIRECT(CONCATENATE("'2018-06 (Д)'!S",TEXT(MATCH($C83,'2018-06 (Д)'!$C$2:$C$100,0)+1,0)))="Н/Д",INDIRECT(CONCATENATE("'2018-05 (Д)'!S",TEXT(MATCH($C83,'2018-05 (Д)'!$C$2:$C$100,0)+1,0))))),"Н/Д",((INDIRECT(CONCATENATE("'2018-06 (Д)'!S",TEXT(MATCH($C83,'2018-06 (Д)'!$C$2:$C$100,0)+1,0)))-INDIRECT(CONCATENATE("'2018-05 (Д)'!S",TEXT(MATCH($C83,'2018-05 (Д)'!$C$2:$C$100,0)+1,0))))/INDIRECT(CONCATENATE("'2018-05 (Д)'!S",TEXT(MATCH($C83,'2018-05 (Д)'!$C$2:$C$100,0)+1,0))))*100)</f>
        <v>-49.654951484378081</v>
      </c>
      <c r="FG83" s="9">
        <f ca="1">IF(OR(INDIRECT(CONCATENATE("'2018-07 (Д)'!S",TEXT(MATCH($C83,'2018-07 (Д)'!$C$2:$C$100,0)+1,0)))="Н/Д",INDIRECT(CONCATENATE("'2018-06 (Д)'!S",TEXT(MATCH($C83,'2018-06 (Д)'!$C$2:$C$100,0)+1,0)))="Н/Д",AND(INDIRECT(CONCATENATE("'2018-07 (Д)'!S",TEXT(MATCH($C83,'2018-07 (Д)'!$C$2:$C$100,0)+1,0)))="Н/Д",INDIRECT(CONCATENATE("'2018-06 (Д)'!S",TEXT(MATCH($C83,'2018-06 (Д)'!$C$2:$C$100,0)+1,0))))),"Н/Д",((INDIRECT(CONCATENATE("'2018-07 (Д)'!S",TEXT(MATCH($C83,'2018-07 (Д)'!$C$2:$C$100,0)+1,0)))-INDIRECT(CONCATENATE("'2018-06 (Д)'!S",TEXT(MATCH($C83,'2018-06 (Д)'!$C$2:$C$100,0)+1,0))))/INDIRECT(CONCATENATE("'2018-06 (Д)'!S",TEXT(MATCH($C83,'2018-06 (Д)'!$C$2:$C$100,0)+1,0))))*100)</f>
        <v>33.594509630743694</v>
      </c>
      <c r="FH83" s="9">
        <f ca="1">IF(OR(INDIRECT(CONCATENATE("'2018-08 (Д)'!S",TEXT(MATCH($C83,'2018-08 (Д)'!$C$2:$C$100,0)+1,0)))="Н/Д",INDIRECT(CONCATENATE("'2018-07 (Д)'!S",TEXT(MATCH($C83,'2018-07 (Д)'!$C$2:$C$100,0)+1,0)))="Н/Д",AND(INDIRECT(CONCATENATE("'2018-08 (Д)'!S",TEXT(MATCH($C83,'2018-08 (Д)'!$C$2:$C$100,0)+1,0)))="Н/Д",INDIRECT(CONCATENATE("'2018-07 (Д)'!S",TEXT(MATCH($C83,'2018-07 (Д)'!$C$2:$C$100,0)+1,0))))),"Н/Д",((INDIRECT(CONCATENATE("'2018-08 (Д)'!S",TEXT(MATCH($C83,'2018-08 (Д)'!$C$2:$C$100,0)+1,0)))-INDIRECT(CONCATENATE("'2018-07 (Д)'!S",TEXT(MATCH($C83,'2018-07 (Д)'!$C$2:$C$100,0)+1,0))))/INDIRECT(CONCATENATE("'2018-07 (Д)'!S",TEXT(MATCH($C83,'2018-07 (Д)'!$C$2:$C$100,0)+1,0))))*100)</f>
        <v>-51.229505094826919</v>
      </c>
      <c r="FI83" s="9">
        <f ca="1">IF(OR(INDIRECT(CONCATENATE("'2018-09 (Д)'!S",TEXT(MATCH($C83,'2018-09 (Д)'!$C$2:$C$100,0)+1,0)))="Н/Д",INDIRECT(CONCATENATE("'2018-08 (Д)'!S",TEXT(MATCH($C83,'2018-08 (Д)'!$C$2:$C$100,0)+1,0)))="Н/Д",AND(INDIRECT(CONCATENATE("'2018-09 (Д)'!S",TEXT(MATCH($C83,'2018-09 (Д)'!$C$2:$C$100,0)+1,0)))="Н/Д",INDIRECT(CONCATENATE("'2018-08 (Д)'!S",TEXT(MATCH($C83,'2018-08 (Д)'!$C$2:$C$100,0)+1,0))))),"Н/Д",((INDIRECT(CONCATENATE("'2018-09 (Д)'!S",TEXT(MATCH($C83,'2018-09 (Д)'!$C$2:$C$100,0)+1,0)))-INDIRECT(CONCATENATE("'2018-08 (Д)'!S",TEXT(MATCH($C83,'2018-08 (Д)'!$C$2:$C$100,0)+1,0))))/INDIRECT(CONCATENATE("'2018-08 (Д)'!S",TEXT(MATCH($C83,'2018-08 (Д)'!$C$2:$C$100,0)+1,0))))*100)</f>
        <v>31.780016262316284</v>
      </c>
      <c r="FJ83" s="9">
        <f ca="1">IF(OR(INDIRECT(CONCATENATE("'2018-10 (Д)'!S",TEXT(MATCH($C83,'2018-10 (Д)'!$C$2:$C$100,0)+1,0)))="Н/Д",INDIRECT(CONCATENATE("'2018-09 (Д)'!S",TEXT(MATCH($C83,'2018-09 (Д)'!$C$2:$C$100,0)+1,0)))="Н/Д",AND(INDIRECT(CONCATENATE("'2018-10 (Д)'!S",TEXT(MATCH($C83,'2018-10 (Д)'!$C$2:$C$100,0)+1,0)))="Н/Д",INDIRECT(CONCATENATE("'2018-09 (Д)'!S",TEXT(MATCH($C83,'2018-09 (Д)'!$C$2:$C$100,0)+1,0))))),"Н/Д",((INDIRECT(CONCATENATE("'2018-10 (Д)'!S",TEXT(MATCH($C83,'2018-10 (Д)'!$C$2:$C$100,0)+1,0)))-INDIRECT(CONCATENATE("'2018-09 (Д)'!S",TEXT(MATCH($C83,'2018-09 (Д)'!$C$2:$C$100,0)+1,0))))/INDIRECT(CONCATENATE("'2018-09 (Д)'!S",TEXT(MATCH($C83,'2018-09 (Д)'!$C$2:$C$100,0)+1,0))))*100)</f>
        <v>-52.643855451251319</v>
      </c>
      <c r="FK83" s="9">
        <f ca="1">IF(OR(INDIRECT(CONCATENATE("'2018-11 (Д)'!S",TEXT(MATCH($C83,'2018-11 (Д)'!$C$2:$C$100,0)+1,0)))="Н/Д",INDIRECT(CONCATENATE("'2018-10 (Д)'!S",TEXT(MATCH($C83,'2018-10 (Д)'!$C$2:$C$100,0)+1,0)))="Н/Д",AND(INDIRECT(CONCATENATE("'2018-11 (Д)'!S",TEXT(MATCH($C83,'2018-11 (Д)'!$C$2:$C$100,0)+1,0)))="Н/Д",INDIRECT(CONCATENATE("'2018-10 (Д)'!S",TEXT(MATCH($C83,'2018-10 (Д)'!$C$2:$C$100,0)+1,0))))),"Н/Д",((INDIRECT(CONCATENATE("'2018-11 (Д)'!S",TEXT(MATCH($C83,'2018-11 (Д)'!$C$2:$C$100,0)+1,0)))-INDIRECT(CONCATENATE("'2018-10 (Д)'!S",TEXT(MATCH($C83,'2018-10 (Д)'!$C$2:$C$100,0)+1,0))))/INDIRECT(CONCATENATE("'2018-10 (Д)'!S",TEXT(MATCH($C83,'2018-10 (Д)'!$C$2:$C$100,0)+1,0))))*100)</f>
        <v>44.586035515551501</v>
      </c>
      <c r="FL83" s="9">
        <f ca="1">IF(OR(INDIRECT(CONCATENATE("'2018-12 (Д)'!S",TEXT(MATCH($C83,'2018-12 (Д)'!$C$2:$C$100,0)+1,0)))="Н/Д",INDIRECT(CONCATENATE("'2018-11 (Д)'!S",TEXT(MATCH($C83,'2018-11 (Д)'!$C$2:$C$100,0)+1,0)))="Н/Д",AND(INDIRECT(CONCATENATE("'2018-12 (Д)'!S",TEXT(MATCH($C83,'2018-12 (Д)'!$C$2:$C$100,0)+1,0)))="Н/Д",INDIRECT(CONCATENATE("'2018-11 (Д)'!S",TEXT(MATCH($C83,'2018-11 (Д)'!$C$2:$C$100,0)+1,0))))),"Н/Д",((INDIRECT(CONCATENATE("'2018-12 (Д)'!S",TEXT(MATCH($C83,'2018-12 (Д)'!$C$2:$C$100,0)+1,0)))-INDIRECT(CONCATENATE("'2018-11 (Д)'!S",TEXT(MATCH($C83,'2018-11 (Д)'!$C$2:$C$100,0)+1,0))))/INDIRECT(CONCATENATE("'2018-11 (Д)'!S",TEXT(MATCH($C83,'2018-11 (Д)'!$C$2:$C$100,0)+1,0))))*100)</f>
        <v>-3.9151705057475219</v>
      </c>
      <c r="FM83" s="9"/>
      <c r="FN83" s="9">
        <f ca="1">IF(OR(INDIRECT(CONCATENATE("'2018-03 (Д)'!T",TEXT(MATCH($C83,'2018-03 (Д)'!$C$2:$C$100,0)+1,0)))="Н/Д",INDIRECT(CONCATENATE("'2018-02 (Д)'!T",TEXT(MATCH($C83,'2018-02 (Д)'!$C$2:$C$100,0)+1,0)))="Н/Д",AND(INDIRECT(CONCATENATE("'2018-03 (Д)'!T",TEXT(MATCH($C83,'2018-03 (Д)'!$C$2:$C$100,0)+1,0)))="Н/Д",INDIRECT(CONCATENATE("'2018-02 (Д)'!T",TEXT(MATCH($C83,'2018-02 (Д)'!$C$2:$C$100,0)+1,0))))),"Н/Д",((INDIRECT(CONCATENATE("'2018-03 (Д)'!T",TEXT(MATCH($C83,'2018-03 (Д)'!$C$2:$C$100,0)+1,0)))-INDIRECT(CONCATENATE("'2018-02 (Д)'!T",TEXT(MATCH($C83,'2018-02 (Д)'!$C$2:$C$100,0)+1,0))))/INDIRECT(CONCATENATE("'2018-02 (Д)'!T",TEXT(MATCH($C83,'2018-02 (Д)'!$C$2:$C$100,0)+1,0))))*100)</f>
        <v>24.62218415623461</v>
      </c>
      <c r="FO83" s="9">
        <f ca="1">IF(OR(INDIRECT(CONCATENATE("'2018-04 (Д)'!T",TEXT(MATCH($C83,'2018-04 (Д)'!$C$2:$C$100,0)+1,0)))="Н/Д",INDIRECT(CONCATENATE("'2018-03 (Д)'!T",TEXT(MATCH($C83,'2018-03 (Д)'!$C$2:$C$100,0)+1,0)))="Н/Д",AND(INDIRECT(CONCATENATE("'2018-04 (Д)'!T",TEXT(MATCH($C83,'2018-04 (Д)'!$C$2:$C$100,0)+1,0)))="Н/Д",INDIRECT(CONCATENATE("'2018-03 (Д)'!T",TEXT(MATCH($C83,'2018-03 (Д)'!$C$2:$C$100,0)+1,0))))),"Н/Д",((INDIRECT(CONCATENATE("'2018-04 (Д)'!T",TEXT(MATCH($C83,'2018-04 (Д)'!$C$2:$C$100,0)+1,0)))-INDIRECT(CONCATENATE("'2018-03 (Д)'!T",TEXT(MATCH($C83,'2018-03 (Д)'!$C$2:$C$100,0)+1,0))))/INDIRECT(CONCATENATE("'2018-03 (Д)'!T",TEXT(MATCH($C83,'2018-03 (Д)'!$C$2:$C$100,0)+1,0))))*100)</f>
        <v>3.378285086131394</v>
      </c>
      <c r="FP83" s="9">
        <f ca="1">IF(OR(INDIRECT(CONCATENATE("'2018-05 (Д)'!T",TEXT(MATCH($C83,'2018-05 (Д)'!$C$2:$C$100,0)+1,0)))="Н/Д",INDIRECT(CONCATENATE("'2018-04 (Д)'!T",TEXT(MATCH($C83,'2018-04 (Д)'!$C$2:$C$100,0)+1,0)))="Н/Д",AND(INDIRECT(CONCATENATE("'2018-05 (Д)'!T",TEXT(MATCH($C83,'2018-05 (Д)'!$C$2:$C$100,0)+1,0)))="Н/Д",INDIRECT(CONCATENATE("'2018-04 (Д)'!T",TEXT(MATCH($C83,'2018-04 (Д)'!$C$2:$C$100,0)+1,0))))),"Н/Д",((INDIRECT(CONCATENATE("'2018-05 (Д)'!T",TEXT(MATCH($C83,'2018-05 (Д)'!$C$2:$C$100,0)+1,0)))-INDIRECT(CONCATENATE("'2018-04 (Д)'!T",TEXT(MATCH($C83,'2018-04 (Д)'!$C$2:$C$100,0)+1,0))))/INDIRECT(CONCATENATE("'2018-04 (Д)'!T",TEXT(MATCH($C83,'2018-04 (Д)'!$C$2:$C$100,0)+1,0))))*100)</f>
        <v>21.997367340724452</v>
      </c>
      <c r="FQ83" s="9">
        <f ca="1">IF(OR(INDIRECT(CONCATENATE("'2018-06 (Д)'!T",TEXT(MATCH($C83,'2018-06 (Д)'!$C$2:$C$100,0)+1,0)))="Н/Д",INDIRECT(CONCATENATE("'2018-05 (Д)'!T",TEXT(MATCH($C83,'2018-05 (Д)'!$C$2:$C$100,0)+1,0)))="Н/Д",AND(INDIRECT(CONCATENATE("'2018-06 (Д)'!T",TEXT(MATCH($C83,'2018-06 (Д)'!$C$2:$C$100,0)+1,0)))="Н/Д",INDIRECT(CONCATENATE("'2018-05 (Д)'!T",TEXT(MATCH($C83,'2018-05 (Д)'!$C$2:$C$100,0)+1,0))))),"Н/Д",((INDIRECT(CONCATENATE("'2018-06 (Д)'!T",TEXT(MATCH($C83,'2018-06 (Д)'!$C$2:$C$100,0)+1,0)))-INDIRECT(CONCATENATE("'2018-05 (Д)'!T",TEXT(MATCH($C83,'2018-05 (Д)'!$C$2:$C$100,0)+1,0))))/INDIRECT(CONCATENATE("'2018-05 (Д)'!T",TEXT(MATCH($C83,'2018-05 (Д)'!$C$2:$C$100,0)+1,0))))*100)</f>
        <v>26.190798562498419</v>
      </c>
      <c r="FR83" s="9">
        <f ca="1">IF(OR(INDIRECT(CONCATENATE("'2018-07 (Д)'!T",TEXT(MATCH($C83,'2018-07 (Д)'!$C$2:$C$100,0)+1,0)))="Н/Д",INDIRECT(CONCATENATE("'2018-06 (Д)'!T",TEXT(MATCH($C83,'2018-06 (Д)'!$C$2:$C$100,0)+1,0)))="Н/Д",AND(INDIRECT(CONCATENATE("'2018-07 (Д)'!T",TEXT(MATCH($C83,'2018-07 (Д)'!$C$2:$C$100,0)+1,0)))="Н/Д",INDIRECT(CONCATENATE("'2018-06 (Д)'!T",TEXT(MATCH($C83,'2018-06 (Д)'!$C$2:$C$100,0)+1,0))))),"Н/Д",((INDIRECT(CONCATENATE("'2018-07 (Д)'!T",TEXT(MATCH($C83,'2018-07 (Д)'!$C$2:$C$100,0)+1,0)))-INDIRECT(CONCATENATE("'2018-06 (Д)'!T",TEXT(MATCH($C83,'2018-06 (Д)'!$C$2:$C$100,0)+1,0))))/INDIRECT(CONCATENATE("'2018-06 (Д)'!T",TEXT(MATCH($C83,'2018-06 (Д)'!$C$2:$C$100,0)+1,0))))*100)</f>
        <v>0.89961028815597777</v>
      </c>
      <c r="FS83" s="9">
        <f ca="1">IF(OR(INDIRECT(CONCATENATE("'2018-08 (Д)'!T",TEXT(MATCH($C83,'2018-08 (Д)'!$C$2:$C$100,0)+1,0)))="Н/Д",INDIRECT(CONCATENATE("'2018-07 (Д)'!T",TEXT(MATCH($C83,'2018-07 (Д)'!$C$2:$C$100,0)+1,0)))="Н/Д",AND(INDIRECT(CONCATENATE("'2018-08 (Д)'!T",TEXT(MATCH($C83,'2018-08 (Д)'!$C$2:$C$100,0)+1,0)))="Н/Д",INDIRECT(CONCATENATE("'2018-07 (Д)'!T",TEXT(MATCH($C83,'2018-07 (Д)'!$C$2:$C$100,0)+1,0))))),"Н/Д",((INDIRECT(CONCATENATE("'2018-08 (Д)'!T",TEXT(MATCH($C83,'2018-08 (Д)'!$C$2:$C$100,0)+1,0)))-INDIRECT(CONCATENATE("'2018-07 (Д)'!T",TEXT(MATCH($C83,'2018-07 (Д)'!$C$2:$C$100,0)+1,0))))/INDIRECT(CONCATENATE("'2018-07 (Д)'!T",TEXT(MATCH($C83,'2018-07 (Д)'!$C$2:$C$100,0)+1,0))))*100)</f>
        <v>1.5334989730196193</v>
      </c>
      <c r="FT83" s="9">
        <f ca="1">IF(OR(INDIRECT(CONCATENATE("'2018-09 (Д)'!T",TEXT(MATCH($C83,'2018-09 (Д)'!$C$2:$C$100,0)+1,0)))="Н/Д",INDIRECT(CONCATENATE("'2018-08 (Д)'!T",TEXT(MATCH($C83,'2018-08 (Д)'!$C$2:$C$100,0)+1,0)))="Н/Д",AND(INDIRECT(CONCATENATE("'2018-09 (Д)'!T",TEXT(MATCH($C83,'2018-09 (Д)'!$C$2:$C$100,0)+1,0)))="Н/Д",INDIRECT(CONCATENATE("'2018-08 (Д)'!T",TEXT(MATCH($C83,'2018-08 (Д)'!$C$2:$C$100,0)+1,0))))),"Н/Д",((INDIRECT(CONCATENATE("'2018-09 (Д)'!T",TEXT(MATCH($C83,'2018-09 (Д)'!$C$2:$C$100,0)+1,0)))-INDIRECT(CONCATENATE("'2018-08 (Д)'!T",TEXT(MATCH($C83,'2018-08 (Д)'!$C$2:$C$100,0)+1,0))))/INDIRECT(CONCATENATE("'2018-08 (Д)'!T",TEXT(MATCH($C83,'2018-08 (Д)'!$C$2:$C$100,0)+1,0))))*100)</f>
        <v>-2.4905931770359322</v>
      </c>
      <c r="FU83" s="9">
        <f ca="1">IF(OR(INDIRECT(CONCATENATE("'2018-10 (Д)'!T",TEXT(MATCH($C83,'2018-10 (Д)'!$C$2:$C$100,0)+1,0)))="Н/Д",INDIRECT(CONCATENATE("'2018-09 (Д)'!T",TEXT(MATCH($C83,'2018-09 (Д)'!$C$2:$C$100,0)+1,0)))="Н/Д",AND(INDIRECT(CONCATENATE("'2018-10 (Д)'!T",TEXT(MATCH($C83,'2018-10 (Д)'!$C$2:$C$100,0)+1,0)))="Н/Д",INDIRECT(CONCATENATE("'2018-09 (Д)'!T",TEXT(MATCH($C83,'2018-09 (Д)'!$C$2:$C$100,0)+1,0))))),"Н/Д",((INDIRECT(CONCATENATE("'2018-10 (Д)'!T",TEXT(MATCH($C83,'2018-10 (Д)'!$C$2:$C$100,0)+1,0)))-INDIRECT(CONCATENATE("'2018-09 (Д)'!T",TEXT(MATCH($C83,'2018-09 (Д)'!$C$2:$C$100,0)+1,0))))/INDIRECT(CONCATENATE("'2018-09 (Д)'!T",TEXT(MATCH($C83,'2018-09 (Д)'!$C$2:$C$100,0)+1,0))))*100)</f>
        <v>-14.945187550130793</v>
      </c>
      <c r="FV83" s="9">
        <f ca="1">IF(OR(INDIRECT(CONCATENATE("'2018-11 (Д)'!T",TEXT(MATCH($C83,'2018-11 (Д)'!$C$2:$C$100,0)+1,0)))="Н/Д",INDIRECT(CONCATENATE("'2018-10 (Д)'!T",TEXT(MATCH($C83,'2018-10 (Д)'!$C$2:$C$100,0)+1,0)))="Н/Д",AND(INDIRECT(CONCATENATE("'2018-11 (Д)'!T",TEXT(MATCH($C83,'2018-11 (Д)'!$C$2:$C$100,0)+1,0)))="Н/Д",INDIRECT(CONCATENATE("'2018-10 (Д)'!T",TEXT(MATCH($C83,'2018-10 (Д)'!$C$2:$C$100,0)+1,0))))),"Н/Д",((INDIRECT(CONCATENATE("'2018-11 (Д)'!T",TEXT(MATCH($C83,'2018-11 (Д)'!$C$2:$C$100,0)+1,0)))-INDIRECT(CONCATENATE("'2018-10 (Д)'!T",TEXT(MATCH($C83,'2018-10 (Д)'!$C$2:$C$100,0)+1,0))))/INDIRECT(CONCATENATE("'2018-10 (Д)'!T",TEXT(MATCH($C83,'2018-10 (Д)'!$C$2:$C$100,0)+1,0))))*100)</f>
        <v>51.807576147260583</v>
      </c>
      <c r="FW83" s="9">
        <f ca="1">IF(OR(INDIRECT(CONCATENATE("'2018-12 (Д)'!T",TEXT(MATCH($C83,'2018-12 (Д)'!$C$2:$C$100,0)+1,0)))="Н/Д",INDIRECT(CONCATENATE("'2018-11 (Д)'!T",TEXT(MATCH($C83,'2018-11 (Д)'!$C$2:$C$100,0)+1,0)))="Н/Д",AND(INDIRECT(CONCATENATE("'2018-12 (Д)'!T",TEXT(MATCH($C83,'2018-12 (Д)'!$C$2:$C$100,0)+1,0)))="Н/Д",INDIRECT(CONCATENATE("'2018-11 (Д)'!T",TEXT(MATCH($C83,'2018-11 (Д)'!$C$2:$C$100,0)+1,0))))),"Н/Д",((INDIRECT(CONCATENATE("'2018-12 (Д)'!T",TEXT(MATCH($C83,'2018-12 (Д)'!$C$2:$C$100,0)+1,0)))-INDIRECT(CONCATENATE("'2018-11 (Д)'!T",TEXT(MATCH($C83,'2018-11 (Д)'!$C$2:$C$100,0)+1,0))))/INDIRECT(CONCATENATE("'2018-11 (Д)'!T",TEXT(MATCH($C83,'2018-11 (Д)'!$C$2:$C$100,0)+1,0))))*100)</f>
        <v>-29.57543843878701</v>
      </c>
      <c r="FX83" s="9"/>
      <c r="FY83" s="9">
        <f ca="1">IF(OR(INDIRECT(CONCATENATE("'2018-03 (Д)'!U",TEXT(MATCH($C83,'2018-03 (Д)'!$C$2:$C$100,0)+1,0)))="Н/Д",INDIRECT(CONCATENATE("'2018-02 (Д)'!U",TEXT(MATCH($C83,'2018-02 (Д)'!$C$2:$C$100,0)+1,0)))="Н/Д",AND(INDIRECT(CONCATENATE("'2018-03 (Д)'!U",TEXT(MATCH($C83,'2018-03 (Д)'!$C$2:$C$100,0)+1,0)))="Н/Д",INDIRECT(CONCATENATE("'2018-02 (Д)'!U",TEXT(MATCH($C83,'2018-02 (Д)'!$C$2:$C$100,0)+1,0))))),"Н/Д",((INDIRECT(CONCATENATE("'2018-03 (Д)'!U",TEXT(MATCH($C83,'2018-03 (Д)'!$C$2:$C$100,0)+1,0)))-INDIRECT(CONCATENATE("'2018-02 (Д)'!U",TEXT(MATCH($C83,'2018-02 (Д)'!$C$2:$C$100,0)+1,0))))/INDIRECT(CONCATENATE("'2018-02 (Д)'!U",TEXT(MATCH($C83,'2018-02 (Д)'!$C$2:$C$100,0)+1,0))))*100)</f>
        <v>-50.026799901215732</v>
      </c>
      <c r="FZ83" s="9">
        <f ca="1">IF(OR(INDIRECT(CONCATENATE("'2018-04 (Д)'!U",TEXT(MATCH($C83,'2018-04 (Д)'!$C$2:$C$100,0)+1,0)))="Н/Д",INDIRECT(CONCATENATE("'2018-03 (Д)'!U",TEXT(MATCH($C83,'2018-03 (Д)'!$C$2:$C$100,0)+1,0)))="Н/Д",AND(INDIRECT(CONCATENATE("'2018-04 (Д)'!U",TEXT(MATCH($C83,'2018-04 (Д)'!$C$2:$C$100,0)+1,0)))="Н/Д",INDIRECT(CONCATENATE("'2018-03 (Д)'!U",TEXT(MATCH($C83,'2018-03 (Д)'!$C$2:$C$100,0)+1,0))))),"Н/Д",((INDIRECT(CONCATENATE("'2018-04 (Д)'!U",TEXT(MATCH($C83,'2018-04 (Д)'!$C$2:$C$100,0)+1,0)))-INDIRECT(CONCATENATE("'2018-03 (Д)'!U",TEXT(MATCH($C83,'2018-03 (Д)'!$C$2:$C$100,0)+1,0))))/INDIRECT(CONCATENATE("'2018-03 (Д)'!U",TEXT(MATCH($C83,'2018-03 (Д)'!$C$2:$C$100,0)+1,0))))*100)</f>
        <v>87.825351511855402</v>
      </c>
      <c r="GA83" s="9">
        <f ca="1">IF(OR(INDIRECT(CONCATENATE("'2018-05 (Д)'!U",TEXT(MATCH($C83,'2018-05 (Д)'!$C$2:$C$100,0)+1,0)))="Н/Д",INDIRECT(CONCATENATE("'2018-04 (Д)'!U",TEXT(MATCH($C83,'2018-04 (Д)'!$C$2:$C$100,0)+1,0)))="Н/Д",AND(INDIRECT(CONCATENATE("'2018-05 (Д)'!U",TEXT(MATCH($C83,'2018-05 (Д)'!$C$2:$C$100,0)+1,0)))="Н/Д",INDIRECT(CONCATENATE("'2018-04 (Д)'!U",TEXT(MATCH($C83,'2018-04 (Д)'!$C$2:$C$100,0)+1,0))))),"Н/Д",((INDIRECT(CONCATENATE("'2018-05 (Д)'!U",TEXT(MATCH($C83,'2018-05 (Д)'!$C$2:$C$100,0)+1,0)))-INDIRECT(CONCATENATE("'2018-04 (Д)'!U",TEXT(MATCH($C83,'2018-04 (Д)'!$C$2:$C$100,0)+1,0))))/INDIRECT(CONCATENATE("'2018-04 (Д)'!U",TEXT(MATCH($C83,'2018-04 (Д)'!$C$2:$C$100,0)+1,0))))*100)</f>
        <v>61.646884748920094</v>
      </c>
      <c r="GB83" s="9">
        <f ca="1">IF(OR(INDIRECT(CONCATENATE("'2018-06 (Д)'!U",TEXT(MATCH($C83,'2018-06 (Д)'!$C$2:$C$100,0)+1,0)))="Н/Д",INDIRECT(CONCATENATE("'2018-05 (Д)'!U",TEXT(MATCH($C83,'2018-05 (Д)'!$C$2:$C$100,0)+1,0)))="Н/Д",AND(INDIRECT(CONCATENATE("'2018-06 (Д)'!U",TEXT(MATCH($C83,'2018-06 (Д)'!$C$2:$C$100,0)+1,0)))="Н/Д",INDIRECT(CONCATENATE("'2018-05 (Д)'!U",TEXT(MATCH($C83,'2018-05 (Д)'!$C$2:$C$100,0)+1,0))))),"Н/Д",((INDIRECT(CONCATENATE("'2018-06 (Д)'!U",TEXT(MATCH($C83,'2018-06 (Д)'!$C$2:$C$100,0)+1,0)))-INDIRECT(CONCATENATE("'2018-05 (Д)'!U",TEXT(MATCH($C83,'2018-05 (Д)'!$C$2:$C$100,0)+1,0))))/INDIRECT(CONCATENATE("'2018-05 (Д)'!U",TEXT(MATCH($C83,'2018-05 (Д)'!$C$2:$C$100,0)+1,0))))*100)</f>
        <v>-50.138552551403016</v>
      </c>
      <c r="GC83" s="9">
        <f ca="1">IF(OR(INDIRECT(CONCATENATE("'2018-07 (Д)'!U",TEXT(MATCH($C83,'2018-07 (Д)'!$C$2:$C$100,0)+1,0)))="Н/Д",INDIRECT(CONCATENATE("'2018-06 (Д)'!U",TEXT(MATCH($C83,'2018-06 (Д)'!$C$2:$C$100,0)+1,0)))="Н/Д",AND(INDIRECT(CONCATENATE("'2018-07 (Д)'!U",TEXT(MATCH($C83,'2018-07 (Д)'!$C$2:$C$100,0)+1,0)))="Н/Д",INDIRECT(CONCATENATE("'2018-06 (Д)'!U",TEXT(MATCH($C83,'2018-06 (Д)'!$C$2:$C$100,0)+1,0))))),"Н/Д",((INDIRECT(CONCATENATE("'2018-07 (Д)'!U",TEXT(MATCH($C83,'2018-07 (Д)'!$C$2:$C$100,0)+1,0)))-INDIRECT(CONCATENATE("'2018-06 (Д)'!U",TEXT(MATCH($C83,'2018-06 (Д)'!$C$2:$C$100,0)+1,0))))/INDIRECT(CONCATENATE("'2018-06 (Д)'!U",TEXT(MATCH($C83,'2018-06 (Д)'!$C$2:$C$100,0)+1,0))))*100)</f>
        <v>303.52961355713785</v>
      </c>
      <c r="GD83" s="9">
        <f ca="1">IF(OR(INDIRECT(CONCATENATE("'2018-08 (Д)'!U",TEXT(MATCH($C83,'2018-08 (Д)'!$C$2:$C$100,0)+1,0)))="Н/Д",INDIRECT(CONCATENATE("'2018-07 (Д)'!U",TEXT(MATCH($C83,'2018-07 (Д)'!$C$2:$C$100,0)+1,0)))="Н/Д",AND(INDIRECT(CONCATENATE("'2018-08 (Д)'!U",TEXT(MATCH($C83,'2018-08 (Д)'!$C$2:$C$100,0)+1,0)))="Н/Д",INDIRECT(CONCATENATE("'2018-07 (Д)'!U",TEXT(MATCH($C83,'2018-07 (Д)'!$C$2:$C$100,0)+1,0))))),"Н/Д",((INDIRECT(CONCATENATE("'2018-08 (Д)'!U",TEXT(MATCH($C83,'2018-08 (Д)'!$C$2:$C$100,0)+1,0)))-INDIRECT(CONCATENATE("'2018-07 (Д)'!U",TEXT(MATCH($C83,'2018-07 (Д)'!$C$2:$C$100,0)+1,0))))/INDIRECT(CONCATENATE("'2018-07 (Д)'!U",TEXT(MATCH($C83,'2018-07 (Д)'!$C$2:$C$100,0)+1,0))))*100)</f>
        <v>-135.8393696460746</v>
      </c>
      <c r="GE83" s="9">
        <f ca="1">IF(OR(INDIRECT(CONCATENATE("'2018-09 (Д)'!U",TEXT(MATCH($C83,'2018-09 (Д)'!$C$2:$C$100,0)+1,0)))="Н/Д",INDIRECT(CONCATENATE("'2018-08 (Д)'!U",TEXT(MATCH($C83,'2018-08 (Д)'!$C$2:$C$100,0)+1,0)))="Н/Д",AND(INDIRECT(CONCATENATE("'2018-09 (Д)'!U",TEXT(MATCH($C83,'2018-09 (Д)'!$C$2:$C$100,0)+1,0)))="Н/Д",INDIRECT(CONCATENATE("'2018-08 (Д)'!U",TEXT(MATCH($C83,'2018-08 (Д)'!$C$2:$C$100,0)+1,0))))),"Н/Д",((INDIRECT(CONCATENATE("'2018-09 (Д)'!U",TEXT(MATCH($C83,'2018-09 (Д)'!$C$2:$C$100,0)+1,0)))-INDIRECT(CONCATENATE("'2018-08 (Д)'!U",TEXT(MATCH($C83,'2018-08 (Д)'!$C$2:$C$100,0)+1,0))))/INDIRECT(CONCATENATE("'2018-08 (Д)'!U",TEXT(MATCH($C83,'2018-08 (Д)'!$C$2:$C$100,0)+1,0))))*100)</f>
        <v>-169.72116423213984</v>
      </c>
      <c r="GF83" s="9">
        <f ca="1">IF(OR(INDIRECT(CONCATENATE("'2018-10 (Д)'!U",TEXT(MATCH($C83,'2018-10 (Д)'!$C$2:$C$100,0)+1,0)))="Н/Д",INDIRECT(CONCATENATE("'2018-09 (Д)'!U",TEXT(MATCH($C83,'2018-09 (Д)'!$C$2:$C$100,0)+1,0)))="Н/Д",AND(INDIRECT(CONCATENATE("'2018-10 (Д)'!U",TEXT(MATCH($C83,'2018-10 (Д)'!$C$2:$C$100,0)+1,0)))="Н/Д",INDIRECT(CONCATENATE("'2018-09 (Д)'!U",TEXT(MATCH($C83,'2018-09 (Д)'!$C$2:$C$100,0)+1,0))))),"Н/Д",((INDIRECT(CONCATENATE("'2018-10 (Д)'!U",TEXT(MATCH($C83,'2018-10 (Д)'!$C$2:$C$100,0)+1,0)))-INDIRECT(CONCATENATE("'2018-09 (Д)'!U",TEXT(MATCH($C83,'2018-09 (Д)'!$C$2:$C$100,0)+1,0))))/INDIRECT(CONCATENATE("'2018-09 (Д)'!U",TEXT(MATCH($C83,'2018-09 (Д)'!$C$2:$C$100,0)+1,0))))*100)</f>
        <v>146.25322053864869</v>
      </c>
      <c r="GG83" s="9">
        <f ca="1">IF(OR(INDIRECT(CONCATENATE("'2018-11 (Д)'!U",TEXT(MATCH($C83,'2018-11 (Д)'!$C$2:$C$100,0)+1,0)))="Н/Д",INDIRECT(CONCATENATE("'2018-10 (Д)'!U",TEXT(MATCH($C83,'2018-10 (Д)'!$C$2:$C$100,0)+1,0)))="Н/Д",AND(INDIRECT(CONCATENATE("'2018-11 (Д)'!U",TEXT(MATCH($C83,'2018-11 (Д)'!$C$2:$C$100,0)+1,0)))="Н/Д",INDIRECT(CONCATENATE("'2018-10 (Д)'!U",TEXT(MATCH($C83,'2018-10 (Д)'!$C$2:$C$100,0)+1,0))))),"Н/Д",((INDIRECT(CONCATENATE("'2018-11 (Д)'!U",TEXT(MATCH($C83,'2018-11 (Д)'!$C$2:$C$100,0)+1,0)))-INDIRECT(CONCATENATE("'2018-10 (Д)'!U",TEXT(MATCH($C83,'2018-10 (Д)'!$C$2:$C$100,0)+1,0))))/INDIRECT(CONCATENATE("'2018-10 (Д)'!U",TEXT(MATCH($C83,'2018-10 (Д)'!$C$2:$C$100,0)+1,0))))*100)</f>
        <v>-71.921491258561701</v>
      </c>
      <c r="GH83" s="9">
        <f ca="1">IF(OR(INDIRECT(CONCATENATE("'2018-12 (Д)'!U",TEXT(MATCH($C83,'2018-12 (Д)'!$C$2:$C$100,0)+1,0)))="Н/Д",INDIRECT(CONCATENATE("'2018-11 (Д)'!U",TEXT(MATCH($C83,'2018-11 (Д)'!$C$2:$C$100,0)+1,0)))="Н/Д",AND(INDIRECT(CONCATENATE("'2018-12 (Д)'!U",TEXT(MATCH($C83,'2018-12 (Д)'!$C$2:$C$100,0)+1,0)))="Н/Д",INDIRECT(CONCATENATE("'2018-11 (Д)'!U",TEXT(MATCH($C83,'2018-11 (Д)'!$C$2:$C$100,0)+1,0))))),"Н/Д",((INDIRECT(CONCATENATE("'2018-12 (Д)'!U",TEXT(MATCH($C83,'2018-12 (Д)'!$C$2:$C$100,0)+1,0)))-INDIRECT(CONCATENATE("'2018-11 (Д)'!U",TEXT(MATCH($C83,'2018-11 (Д)'!$C$2:$C$100,0)+1,0))))/INDIRECT(CONCATENATE("'2018-11 (Д)'!U",TEXT(MATCH($C83,'2018-11 (Д)'!$C$2:$C$100,0)+1,0))))*100)</f>
        <v>59.837463544024452</v>
      </c>
      <c r="GI83" s="9"/>
      <c r="GJ83" s="9">
        <f ca="1">IF(OR(INDIRECT(CONCATENATE("'2018-03 (Д)'!V",TEXT(MATCH($C83,'2018-03 (Д)'!$C$2:$C$100,0)+1,0)))="Н/Д",INDIRECT(CONCATENATE("'2018-02 (Д)'!V",TEXT(MATCH($C83,'2018-02 (Д)'!$C$2:$C$100,0)+1,0)))="Н/Д",AND(INDIRECT(CONCATENATE("'2018-03 (Д)'!V",TEXT(MATCH($C83,'2018-03 (Д)'!$C$2:$C$100,0)+1,0)))="Н/Д",INDIRECT(CONCATENATE("'2018-02 (Д)'!V",TEXT(MATCH($C83,'2018-02 (Д)'!$C$2:$C$100,0)+1,0))))),"Н/Д",((INDIRECT(CONCATENATE("'2018-03 (Д)'!V",TEXT(MATCH($C83,'2018-03 (Д)'!$C$2:$C$100,0)+1,0)))-INDIRECT(CONCATENATE("'2018-02 (Д)'!V",TEXT(MATCH($C83,'2018-02 (Д)'!$C$2:$C$100,0)+1,0))))/INDIRECT(CONCATENATE("'2018-02 (Д)'!V",TEXT(MATCH($C83,'2018-02 (Д)'!$C$2:$C$100,0)+1,0))))*100)</f>
        <v>43.837182596956119</v>
      </c>
      <c r="GK83" s="9">
        <f ca="1">IF(OR(INDIRECT(CONCATENATE("'2018-04 (Д)'!V",TEXT(MATCH($C83,'2018-04 (Д)'!$C$2:$C$100,0)+1,0)))="Н/Д",INDIRECT(CONCATENATE("'2018-03 (Д)'!V",TEXT(MATCH($C83,'2018-03 (Д)'!$C$2:$C$100,0)+1,0)))="Н/Д",AND(INDIRECT(CONCATENATE("'2018-04 (Д)'!V",TEXT(MATCH($C83,'2018-04 (Д)'!$C$2:$C$100,0)+1,0)))="Н/Д",INDIRECT(CONCATENATE("'2018-03 (Д)'!V",TEXT(MATCH($C83,'2018-03 (Д)'!$C$2:$C$100,0)+1,0))))),"Н/Д",((INDIRECT(CONCATENATE("'2018-04 (Д)'!V",TEXT(MATCH($C83,'2018-04 (Д)'!$C$2:$C$100,0)+1,0)))-INDIRECT(CONCATENATE("'2018-03 (Д)'!V",TEXT(MATCH($C83,'2018-03 (Д)'!$C$2:$C$100,0)+1,0))))/INDIRECT(CONCATENATE("'2018-03 (Д)'!V",TEXT(MATCH($C83,'2018-03 (Д)'!$C$2:$C$100,0)+1,0))))*100)</f>
        <v>5.0909663849619538</v>
      </c>
      <c r="GL83" s="9">
        <f ca="1">IF(OR(INDIRECT(CONCATENATE("'2018-05 (Д)'!V",TEXT(MATCH($C83,'2018-05 (Д)'!$C$2:$C$100,0)+1,0)))="Н/Д",INDIRECT(CONCATENATE("'2018-04 (Д)'!V",TEXT(MATCH($C83,'2018-04 (Д)'!$C$2:$C$100,0)+1,0)))="Н/Д",AND(INDIRECT(CONCATENATE("'2018-05 (Д)'!V",TEXT(MATCH($C83,'2018-05 (Д)'!$C$2:$C$100,0)+1,0)))="Н/Д",INDIRECT(CONCATENATE("'2018-04 (Д)'!V",TEXT(MATCH($C83,'2018-04 (Д)'!$C$2:$C$100,0)+1,0))))),"Н/Д",((INDIRECT(CONCATENATE("'2018-05 (Д)'!V",TEXT(MATCH($C83,'2018-05 (Д)'!$C$2:$C$100,0)+1,0)))-INDIRECT(CONCATENATE("'2018-04 (Д)'!V",TEXT(MATCH($C83,'2018-04 (Д)'!$C$2:$C$100,0)+1,0))))/INDIRECT(CONCATENATE("'2018-04 (Д)'!V",TEXT(MATCH($C83,'2018-04 (Д)'!$C$2:$C$100,0)+1,0))))*100)</f>
        <v>1.8367350333187735</v>
      </c>
      <c r="GM83" s="9">
        <f ca="1">IF(OR(INDIRECT(CONCATENATE("'2018-06 (Д)'!V",TEXT(MATCH($C83,'2018-06 (Д)'!$C$2:$C$100,0)+1,0)))="Н/Д",INDIRECT(CONCATENATE("'2018-05 (Д)'!V",TEXT(MATCH($C83,'2018-05 (Д)'!$C$2:$C$100,0)+1,0)))="Н/Д",AND(INDIRECT(CONCATENATE("'2018-06 (Д)'!V",TEXT(MATCH($C83,'2018-06 (Д)'!$C$2:$C$100,0)+1,0)))="Н/Д",INDIRECT(CONCATENATE("'2018-05 (Д)'!V",TEXT(MATCH($C83,'2018-05 (Д)'!$C$2:$C$100,0)+1,0))))),"Н/Д",((INDIRECT(CONCATENATE("'2018-06 (Д)'!V",TEXT(MATCH($C83,'2018-06 (Д)'!$C$2:$C$100,0)+1,0)))-INDIRECT(CONCATENATE("'2018-05 (Д)'!V",TEXT(MATCH($C83,'2018-05 (Д)'!$C$2:$C$100,0)+1,0))))/INDIRECT(CONCATENATE("'2018-05 (Д)'!V",TEXT(MATCH($C83,'2018-05 (Д)'!$C$2:$C$100,0)+1,0))))*100)</f>
        <v>8.6097039286772308</v>
      </c>
      <c r="GN83" s="9">
        <f ca="1">IF(OR(INDIRECT(CONCATENATE("'2018-07 (Д)'!V",TEXT(MATCH($C83,'2018-07 (Д)'!$C$2:$C$100,0)+1,0)))="Н/Д",INDIRECT(CONCATENATE("'2018-06 (Д)'!V",TEXT(MATCH($C83,'2018-06 (Д)'!$C$2:$C$100,0)+1,0)))="Н/Д",AND(INDIRECT(CONCATENATE("'2018-07 (Д)'!V",TEXT(MATCH($C83,'2018-07 (Д)'!$C$2:$C$100,0)+1,0)))="Н/Д",INDIRECT(CONCATENATE("'2018-06 (Д)'!V",TEXT(MATCH($C83,'2018-06 (Д)'!$C$2:$C$100,0)+1,0))))),"Н/Д",((INDIRECT(CONCATENATE("'2018-07 (Д)'!V",TEXT(MATCH($C83,'2018-07 (Д)'!$C$2:$C$100,0)+1,0)))-INDIRECT(CONCATENATE("'2018-06 (Д)'!V",TEXT(MATCH($C83,'2018-06 (Д)'!$C$2:$C$100,0)+1,0))))/INDIRECT(CONCATENATE("'2018-06 (Д)'!V",TEXT(MATCH($C83,'2018-06 (Д)'!$C$2:$C$100,0)+1,0))))*100)</f>
        <v>-21.850060257928522</v>
      </c>
      <c r="GO83" s="9">
        <f ca="1">IF(OR(INDIRECT(CONCATENATE("'2018-08 (Д)'!V",TEXT(MATCH($C83,'2018-08 (Д)'!$C$2:$C$100,0)+1,0)))="Н/Д",INDIRECT(CONCATENATE("'2018-07 (Д)'!V",TEXT(MATCH($C83,'2018-07 (Д)'!$C$2:$C$100,0)+1,0)))="Н/Д",AND(INDIRECT(CONCATENATE("'2018-08 (Д)'!V",TEXT(MATCH($C83,'2018-08 (Д)'!$C$2:$C$100,0)+1,0)))="Н/Д",INDIRECT(CONCATENATE("'2018-07 (Д)'!V",TEXT(MATCH($C83,'2018-07 (Д)'!$C$2:$C$100,0)+1,0))))),"Н/Д",((INDIRECT(CONCATENATE("'2018-08 (Д)'!V",TEXT(MATCH($C83,'2018-08 (Д)'!$C$2:$C$100,0)+1,0)))-INDIRECT(CONCATENATE("'2018-07 (Д)'!V",TEXT(MATCH($C83,'2018-07 (Д)'!$C$2:$C$100,0)+1,0))))/INDIRECT(CONCATENATE("'2018-07 (Д)'!V",TEXT(MATCH($C83,'2018-07 (Д)'!$C$2:$C$100,0)+1,0))))*100)</f>
        <v>19.684149874182292</v>
      </c>
      <c r="GP83" s="9">
        <f ca="1">IF(OR(INDIRECT(CONCATENATE("'2018-09 (Д)'!V",TEXT(MATCH($C83,'2018-09 (Д)'!$C$2:$C$100,0)+1,0)))="Н/Д",INDIRECT(CONCATENATE("'2018-08 (Д)'!V",TEXT(MATCH($C83,'2018-08 (Д)'!$C$2:$C$100,0)+1,0)))="Н/Д",AND(INDIRECT(CONCATENATE("'2018-09 (Д)'!V",TEXT(MATCH($C83,'2018-09 (Д)'!$C$2:$C$100,0)+1,0)))="Н/Д",INDIRECT(CONCATENATE("'2018-08 (Д)'!V",TEXT(MATCH($C83,'2018-08 (Д)'!$C$2:$C$100,0)+1,0))))),"Н/Д",((INDIRECT(CONCATENATE("'2018-09 (Д)'!V",TEXT(MATCH($C83,'2018-09 (Д)'!$C$2:$C$100,0)+1,0)))-INDIRECT(CONCATENATE("'2018-08 (Д)'!V",TEXT(MATCH($C83,'2018-08 (Д)'!$C$2:$C$100,0)+1,0))))/INDIRECT(CONCATENATE("'2018-08 (Д)'!V",TEXT(MATCH($C83,'2018-08 (Д)'!$C$2:$C$100,0)+1,0))))*100)</f>
        <v>-1.0958999743834317</v>
      </c>
      <c r="GQ83" s="9">
        <f ca="1">IF(OR(INDIRECT(CONCATENATE("'2018-10 (Д)'!V",TEXT(MATCH($C83,'2018-10 (Д)'!$C$2:$C$100,0)+1,0)))="Н/Д",INDIRECT(CONCATENATE("'2018-09 (Д)'!V",TEXT(MATCH($C83,'2018-09 (Д)'!$C$2:$C$100,0)+1,0)))="Н/Д",AND(INDIRECT(CONCATENATE("'2018-10 (Д)'!V",TEXT(MATCH($C83,'2018-10 (Д)'!$C$2:$C$100,0)+1,0)))="Н/Д",INDIRECT(CONCATENATE("'2018-09 (Д)'!V",TEXT(MATCH($C83,'2018-09 (Д)'!$C$2:$C$100,0)+1,0))))),"Н/Д",((INDIRECT(CONCATENATE("'2018-10 (Д)'!V",TEXT(MATCH($C83,'2018-10 (Д)'!$C$2:$C$100,0)+1,0)))-INDIRECT(CONCATENATE("'2018-09 (Д)'!V",TEXT(MATCH($C83,'2018-09 (Д)'!$C$2:$C$100,0)+1,0))))/INDIRECT(CONCATENATE("'2018-09 (Д)'!V",TEXT(MATCH($C83,'2018-09 (Д)'!$C$2:$C$100,0)+1,0))))*100)</f>
        <v>-8.9999560230097497</v>
      </c>
      <c r="GR83" s="9">
        <f ca="1">IF(OR(INDIRECT(CONCATENATE("'2018-11 (Д)'!V",TEXT(MATCH($C83,'2018-11 (Д)'!$C$2:$C$100,0)+1,0)))="Н/Д",INDIRECT(CONCATENATE("'2018-10 (Д)'!V",TEXT(MATCH($C83,'2018-10 (Д)'!$C$2:$C$100,0)+1,0)))="Н/Д",AND(INDIRECT(CONCATENATE("'2018-11 (Д)'!V",TEXT(MATCH($C83,'2018-11 (Д)'!$C$2:$C$100,0)+1,0)))="Н/Д",INDIRECT(CONCATENATE("'2018-10 (Д)'!V",TEXT(MATCH($C83,'2018-10 (Д)'!$C$2:$C$100,0)+1,0))))),"Н/Д",((INDIRECT(CONCATENATE("'2018-11 (Д)'!V",TEXT(MATCH($C83,'2018-11 (Д)'!$C$2:$C$100,0)+1,0)))-INDIRECT(CONCATENATE("'2018-10 (Д)'!V",TEXT(MATCH($C83,'2018-10 (Д)'!$C$2:$C$100,0)+1,0))))/INDIRECT(CONCATENATE("'2018-10 (Д)'!V",TEXT(MATCH($C83,'2018-10 (Д)'!$C$2:$C$100,0)+1,0))))*100)</f>
        <v>-1.5539095051669904</v>
      </c>
      <c r="GS83" s="9">
        <f ca="1">IF(OR(INDIRECT(CONCATENATE("'2018-12 (Д)'!V",TEXT(MATCH($C83,'2018-12 (Д)'!$C$2:$C$100,0)+1,0)))="Н/Д",INDIRECT(CONCATENATE("'2018-11 (Д)'!V",TEXT(MATCH($C83,'2018-11 (Д)'!$C$2:$C$100,0)+1,0)))="Н/Д",AND(INDIRECT(CONCATENATE("'2018-12 (Д)'!V",TEXT(MATCH($C83,'2018-12 (Д)'!$C$2:$C$100,0)+1,0)))="Н/Д",INDIRECT(CONCATENATE("'2018-11 (Д)'!V",TEXT(MATCH($C83,'2018-11 (Д)'!$C$2:$C$100,0)+1,0))))),"Н/Д",((INDIRECT(CONCATENATE("'2018-12 (Д)'!V",TEXT(MATCH($C83,'2018-12 (Д)'!$C$2:$C$100,0)+1,0)))-INDIRECT(CONCATENATE("'2018-11 (Д)'!V",TEXT(MATCH($C83,'2018-11 (Д)'!$C$2:$C$100,0)+1,0))))/INDIRECT(CONCATENATE("'2018-11 (Д)'!V",TEXT(MATCH($C83,'2018-11 (Д)'!$C$2:$C$100,0)+1,0))))*100)</f>
        <v>36.814376614783924</v>
      </c>
      <c r="GT83" s="9"/>
      <c r="GU83" s="9">
        <f ca="1">IF(OR(INDIRECT(CONCATENATE("'2018-03 (Д)'!W",TEXT(MATCH($C83,'2018-03 (Д)'!$C$2:$C$100,0)+1,0)))="Н/Д",INDIRECT(CONCATENATE("'2018-02 (Д)'!W",TEXT(MATCH($C83,'2018-02 (Д)'!$C$2:$C$100,0)+1,0)))="Н/Д",AND(INDIRECT(CONCATENATE("'2018-03 (Д)'!W",TEXT(MATCH($C83,'2018-03 (Д)'!$C$2:$C$100,0)+1,0)))="Н/Д",INDIRECT(CONCATENATE("'2018-02 (Д)'!W",TEXT(MATCH($C83,'2018-02 (Д)'!$C$2:$C$100,0)+1,0))))),"Н/Д",((INDIRECT(CONCATENATE("'2018-03 (Д)'!W",TEXT(MATCH($C83,'2018-03 (Д)'!$C$2:$C$100,0)+1,0)))-INDIRECT(CONCATENATE("'2018-02 (Д)'!W",TEXT(MATCH($C83,'2018-02 (Д)'!$C$2:$C$100,0)+1,0))))/INDIRECT(CONCATENATE("'2018-02 (Д)'!W",TEXT(MATCH($C83,'2018-02 (Д)'!$C$2:$C$100,0)+1,0))))*100)</f>
        <v>-7.392085490316731</v>
      </c>
      <c r="GV83" s="9">
        <f ca="1">IF(OR(INDIRECT(CONCATENATE("'2018-04 (Д)'!W",TEXT(MATCH($C83,'2018-04 (Д)'!$C$2:$C$100,0)+1,0)))="Н/Д",INDIRECT(CONCATENATE("'2018-03 (Д)'!W",TEXT(MATCH($C83,'2018-03 (Д)'!$C$2:$C$100,0)+1,0)))="Н/Д",AND(INDIRECT(CONCATENATE("'2018-04 (Д)'!W",TEXT(MATCH($C83,'2018-04 (Д)'!$C$2:$C$100,0)+1,0)))="Н/Д",INDIRECT(CONCATENATE("'2018-03 (Д)'!W",TEXT(MATCH($C83,'2018-03 (Д)'!$C$2:$C$100,0)+1,0))))),"Н/Д",((INDIRECT(CONCATENATE("'2018-04 (Д)'!W",TEXT(MATCH($C83,'2018-04 (Д)'!$C$2:$C$100,0)+1,0)))-INDIRECT(CONCATENATE("'2018-03 (Д)'!W",TEXT(MATCH($C83,'2018-03 (Д)'!$C$2:$C$100,0)+1,0))))/INDIRECT(CONCATENATE("'2018-03 (Д)'!W",TEXT(MATCH($C83,'2018-03 (Д)'!$C$2:$C$100,0)+1,0))))*100)</f>
        <v>71.442698975650771</v>
      </c>
      <c r="GW83" s="9">
        <f ca="1">IF(OR(INDIRECT(CONCATENATE("'2018-05 (Д)'!W",TEXT(MATCH($C83,'2018-05 (Д)'!$C$2:$C$100,0)+1,0)))="Н/Д",INDIRECT(CONCATENATE("'2018-04 (Д)'!W",TEXT(MATCH($C83,'2018-04 (Д)'!$C$2:$C$100,0)+1,0)))="Н/Д",AND(INDIRECT(CONCATENATE("'2018-05 (Д)'!W",TEXT(MATCH($C83,'2018-05 (Д)'!$C$2:$C$100,0)+1,0)))="Н/Д",INDIRECT(CONCATENATE("'2018-04 (Д)'!W",TEXT(MATCH($C83,'2018-04 (Д)'!$C$2:$C$100,0)+1,0))))),"Н/Д",((INDIRECT(CONCATENATE("'2018-05 (Д)'!W",TEXT(MATCH($C83,'2018-05 (Д)'!$C$2:$C$100,0)+1,0)))-INDIRECT(CONCATENATE("'2018-04 (Д)'!W",TEXT(MATCH($C83,'2018-04 (Д)'!$C$2:$C$100,0)+1,0))))/INDIRECT(CONCATENATE("'2018-04 (Д)'!W",TEXT(MATCH($C83,'2018-04 (Д)'!$C$2:$C$100,0)+1,0))))*100)</f>
        <v>-7.0279155366603616</v>
      </c>
      <c r="GX83" s="9">
        <f ca="1">IF(OR(INDIRECT(CONCATENATE("'2018-06 (Д)'!W",TEXT(MATCH($C83,'2018-06 (Д)'!$C$2:$C$100,0)+1,0)))="Н/Д",INDIRECT(CONCATENATE("'2018-05 (Д)'!W",TEXT(MATCH($C83,'2018-05 (Д)'!$C$2:$C$100,0)+1,0)))="Н/Д",AND(INDIRECT(CONCATENATE("'2018-06 (Д)'!W",TEXT(MATCH($C83,'2018-06 (Д)'!$C$2:$C$100,0)+1,0)))="Н/Д",INDIRECT(CONCATENATE("'2018-05 (Д)'!W",TEXT(MATCH($C83,'2018-05 (Д)'!$C$2:$C$100,0)+1,0))))),"Н/Д",((INDIRECT(CONCATENATE("'2018-06 (Д)'!W",TEXT(MATCH($C83,'2018-06 (Д)'!$C$2:$C$100,0)+1,0)))-INDIRECT(CONCATENATE("'2018-05 (Д)'!W",TEXT(MATCH($C83,'2018-05 (Д)'!$C$2:$C$100,0)+1,0))))/INDIRECT(CONCATENATE("'2018-05 (Д)'!W",TEXT(MATCH($C83,'2018-05 (Д)'!$C$2:$C$100,0)+1,0))))*100)</f>
        <v>-3.6815909649318046</v>
      </c>
      <c r="GY83" s="9">
        <f ca="1">IF(OR(INDIRECT(CONCATENATE("'2018-07 (Д)'!W",TEXT(MATCH($C83,'2018-07 (Д)'!$C$2:$C$100,0)+1,0)))="Н/Д",INDIRECT(CONCATENATE("'2018-06 (Д)'!W",TEXT(MATCH($C83,'2018-06 (Д)'!$C$2:$C$100,0)+1,0)))="Н/Д",AND(INDIRECT(CONCATENATE("'2018-07 (Д)'!W",TEXT(MATCH($C83,'2018-07 (Д)'!$C$2:$C$100,0)+1,0)))="Н/Д",INDIRECT(CONCATENATE("'2018-06 (Д)'!W",TEXT(MATCH($C83,'2018-06 (Д)'!$C$2:$C$100,0)+1,0))))),"Н/Д",((INDIRECT(CONCATENATE("'2018-07 (Д)'!W",TEXT(MATCH($C83,'2018-07 (Д)'!$C$2:$C$100,0)+1,0)))-INDIRECT(CONCATENATE("'2018-06 (Д)'!W",TEXT(MATCH($C83,'2018-06 (Д)'!$C$2:$C$100,0)+1,0))))/INDIRECT(CONCATENATE("'2018-06 (Д)'!W",TEXT(MATCH($C83,'2018-06 (Д)'!$C$2:$C$100,0)+1,0))))*100)</f>
        <v>-26.708278484237958</v>
      </c>
      <c r="GZ83" s="9">
        <f ca="1">IF(OR(INDIRECT(CONCATENATE("'2018-08 (Д)'!W",TEXT(MATCH($C83,'2018-08 (Д)'!$C$2:$C$100,0)+1,0)))="Н/Д",INDIRECT(CONCATENATE("'2018-07 (Д)'!W",TEXT(MATCH($C83,'2018-07 (Д)'!$C$2:$C$100,0)+1,0)))="Н/Д",AND(INDIRECT(CONCATENATE("'2018-08 (Д)'!W",TEXT(MATCH($C83,'2018-08 (Д)'!$C$2:$C$100,0)+1,0)))="Н/Д",INDIRECT(CONCATENATE("'2018-07 (Д)'!W",TEXT(MATCH($C83,'2018-07 (Д)'!$C$2:$C$100,0)+1,0))))),"Н/Д",((INDIRECT(CONCATENATE("'2018-08 (Д)'!W",TEXT(MATCH($C83,'2018-08 (Д)'!$C$2:$C$100,0)+1,0)))-INDIRECT(CONCATENATE("'2018-07 (Д)'!W",TEXT(MATCH($C83,'2018-07 (Д)'!$C$2:$C$100,0)+1,0))))/INDIRECT(CONCATENATE("'2018-07 (Д)'!W",TEXT(MATCH($C83,'2018-07 (Д)'!$C$2:$C$100,0)+1,0))))*100)</f>
        <v>66.83854988939342</v>
      </c>
      <c r="HA83" s="9">
        <f ca="1">IF(OR(INDIRECT(CONCATENATE("'2018-09 (Д)'!W",TEXT(MATCH($C83,'2018-09 (Д)'!$C$2:$C$100,0)+1,0)))="Н/Д",INDIRECT(CONCATENATE("'2018-08 (Д)'!W",TEXT(MATCH($C83,'2018-08 (Д)'!$C$2:$C$100,0)+1,0)))="Н/Д",AND(INDIRECT(CONCATENATE("'2018-09 (Д)'!W",TEXT(MATCH($C83,'2018-09 (Д)'!$C$2:$C$100,0)+1,0)))="Н/Д",INDIRECT(CONCATENATE("'2018-08 (Д)'!W",TEXT(MATCH($C83,'2018-08 (Д)'!$C$2:$C$100,0)+1,0))))),"Н/Д",((INDIRECT(CONCATENATE("'2018-09 (Д)'!W",TEXT(MATCH($C83,'2018-09 (Д)'!$C$2:$C$100,0)+1,0)))-INDIRECT(CONCATENATE("'2018-08 (Д)'!W",TEXT(MATCH($C83,'2018-08 (Д)'!$C$2:$C$100,0)+1,0))))/INDIRECT(CONCATENATE("'2018-08 (Д)'!W",TEXT(MATCH($C83,'2018-08 (Д)'!$C$2:$C$100,0)+1,0))))*100)</f>
        <v>-30.353690983143021</v>
      </c>
      <c r="HB83" s="9">
        <f ca="1">IF(OR(INDIRECT(CONCATENATE("'2018-10 (Д)'!W",TEXT(MATCH($C83,'2018-10 (Д)'!$C$2:$C$100,0)+1,0)))="Н/Д",INDIRECT(CONCATENATE("'2018-09 (Д)'!W",TEXT(MATCH($C83,'2018-09 (Д)'!$C$2:$C$100,0)+1,0)))="Н/Д",AND(INDIRECT(CONCATENATE("'2018-10 (Д)'!W",TEXT(MATCH($C83,'2018-10 (Д)'!$C$2:$C$100,0)+1,0)))="Н/Д",INDIRECT(CONCATENATE("'2018-09 (Д)'!W",TEXT(MATCH($C83,'2018-09 (Д)'!$C$2:$C$100,0)+1,0))))),"Н/Д",((INDIRECT(CONCATENATE("'2018-10 (Д)'!W",TEXT(MATCH($C83,'2018-10 (Д)'!$C$2:$C$100,0)+1,0)))-INDIRECT(CONCATENATE("'2018-09 (Д)'!W",TEXT(MATCH($C83,'2018-09 (Д)'!$C$2:$C$100,0)+1,0))))/INDIRECT(CONCATENATE("'2018-09 (Д)'!W",TEXT(MATCH($C83,'2018-09 (Д)'!$C$2:$C$100,0)+1,0))))*100)</f>
        <v>-8.9980230134416175</v>
      </c>
      <c r="HC83" s="9">
        <f ca="1">IF(OR(INDIRECT(CONCATENATE("'2018-11 (Д)'!W",TEXT(MATCH($C83,'2018-11 (Д)'!$C$2:$C$100,0)+1,0)))="Н/Д",INDIRECT(CONCATENATE("'2018-10 (Д)'!W",TEXT(MATCH($C83,'2018-10 (Д)'!$C$2:$C$100,0)+1,0)))="Н/Д",AND(INDIRECT(CONCATENATE("'2018-11 (Д)'!W",TEXT(MATCH($C83,'2018-11 (Д)'!$C$2:$C$100,0)+1,0)))="Н/Д",INDIRECT(CONCATENATE("'2018-10 (Д)'!W",TEXT(MATCH($C83,'2018-10 (Д)'!$C$2:$C$100,0)+1,0))))),"Н/Д",((INDIRECT(CONCATENATE("'2018-11 (Д)'!W",TEXT(MATCH($C83,'2018-11 (Д)'!$C$2:$C$100,0)+1,0)))-INDIRECT(CONCATENATE("'2018-10 (Д)'!W",TEXT(MATCH($C83,'2018-10 (Д)'!$C$2:$C$100,0)+1,0))))/INDIRECT(CONCATENATE("'2018-10 (Д)'!W",TEXT(MATCH($C83,'2018-10 (Д)'!$C$2:$C$100,0)+1,0))))*100)</f>
        <v>54.606133149993411</v>
      </c>
      <c r="HD83" s="9">
        <f ca="1">IF(OR(INDIRECT(CONCATENATE("'2018-12 (Д)'!W",TEXT(MATCH($C83,'2018-12 (Д)'!$C$2:$C$100,0)+1,0)))="Н/Д",INDIRECT(CONCATENATE("'2018-11 (Д)'!W",TEXT(MATCH($C83,'2018-11 (Д)'!$C$2:$C$100,0)+1,0)))="Н/Д",AND(INDIRECT(CONCATENATE("'2018-12 (Д)'!W",TEXT(MATCH($C83,'2018-12 (Д)'!$C$2:$C$100,0)+1,0)))="Н/Д",INDIRECT(CONCATENATE("'2018-11 (Д)'!W",TEXT(MATCH($C83,'2018-11 (Д)'!$C$2:$C$100,0)+1,0))))),"Н/Д",((INDIRECT(CONCATENATE("'2018-12 (Д)'!W",TEXT(MATCH($C83,'2018-12 (Д)'!$C$2:$C$100,0)+1,0)))-INDIRECT(CONCATENATE("'2018-11 (Д)'!W",TEXT(MATCH($C83,'2018-11 (Д)'!$C$2:$C$100,0)+1,0))))/INDIRECT(CONCATENATE("'2018-11 (Д)'!W",TEXT(MATCH($C83,'2018-11 (Д)'!$C$2:$C$100,0)+1,0))))*100)</f>
        <v>-21.685860943260536</v>
      </c>
    </row>
    <row r="84" spans="1:212" x14ac:dyDescent="0.25">
      <c r="A84" s="2" t="s">
        <v>107</v>
      </c>
      <c r="B84" s="2" t="s">
        <v>110</v>
      </c>
      <c r="C84" s="15">
        <v>3000000</v>
      </c>
      <c r="D84" s="9"/>
      <c r="E84" s="9">
        <f ca="1">IF(OR(INDIRECT(CONCATENATE("'2018-03 (Д)'!E",TEXT(MATCH($C84,'2018-03 (Д)'!$C$2:$C$100,0)+1,0)))="Н/Д",INDIRECT(CONCATENATE("'2018-02 (Д)'!E",TEXT(MATCH($C84,'2018-02 (Д)'!$C$2:$C$100,0)+1,0)))="Н/Д",AND(INDIRECT(CONCATENATE("'2018-03 (Д)'!E",TEXT(MATCH($C84,'2018-03 (Д)'!$C$2:$C$100,0)+1,0)))="Н/Д",INDIRECT(CONCATENATE("'2018-02 (Д)'!E",TEXT(MATCH($C84,'2018-02 (Д)'!$C$2:$C$100,0)+1,0))))),"Н/Д",((INDIRECT(CONCATENATE("'2018-03 (Д)'!E",TEXT(MATCH($C84,'2018-03 (Д)'!$C$2:$C$100,0)+1,0)))-INDIRECT(CONCATENATE("'2018-02 (Д)'!E",TEXT(MATCH($C84,'2018-02 (Д)'!$C$2:$C$100,0)+1,0))))/INDIRECT(CONCATENATE("'2018-02 (Д)'!E",TEXT(MATCH($C84,'2018-02 (Д)'!$C$2:$C$100,0)+1,0))))*100)</f>
        <v>8.2211912893445156</v>
      </c>
      <c r="F84" s="9">
        <f ca="1">IF(OR(INDIRECT(CONCATENATE("'2018-04 (Д)'!E",TEXT(MATCH($C84,'2018-04 (Д)'!$C$2:$C$100,0)+1,0)))="Н/Д",INDIRECT(CONCATENATE("'2018-03 (Д)'!E",TEXT(MATCH($C84,'2018-03 (Д)'!$C$2:$C$100,0)+1,0)))="Н/Д",AND(INDIRECT(CONCATENATE("'2018-04 (Д)'!E",TEXT(MATCH($C84,'2018-04 (Д)'!$C$2:$C$100,0)+1,0)))="Н/Д",INDIRECT(CONCATENATE("'2018-03 (Д)'!E",TEXT(MATCH($C84,'2018-03 (Д)'!$C$2:$C$100,0)+1,0))))),"Н/Д",((INDIRECT(CONCATENATE("'2018-04 (Д)'!E",TEXT(MATCH($C84,'2018-04 (Д)'!$C$2:$C$100,0)+1,0)))-INDIRECT(CONCATENATE("'2018-03 (Д)'!E",TEXT(MATCH($C84,'2018-03 (Д)'!$C$2:$C$100,0)+1,0))))/INDIRECT(CONCATENATE("'2018-03 (Д)'!E",TEXT(MATCH($C84,'2018-03 (Д)'!$C$2:$C$100,0)+1,0))))*100)</f>
        <v>87.706658677113509</v>
      </c>
      <c r="G84" s="9">
        <f ca="1">IF(OR(INDIRECT(CONCATENATE("'2018-05 (Д)'!E",TEXT(MATCH($C84,'2018-05 (Д)'!$C$2:$C$100,0)+1,0)))="Н/Д",INDIRECT(CONCATENATE("'2018-04 (Д)'!E",TEXT(MATCH($C84,'2018-04 (Д)'!$C$2:$C$100,0)+1,0)))="Н/Д",AND(INDIRECT(CONCATENATE("'2018-05 (Д)'!E",TEXT(MATCH($C84,'2018-05 (Д)'!$C$2:$C$100,0)+1,0)))="Н/Д",INDIRECT(CONCATENATE("'2018-04 (Д)'!E",TEXT(MATCH($C84,'2018-04 (Д)'!$C$2:$C$100,0)+1,0))))),"Н/Д",((INDIRECT(CONCATENATE("'2018-05 (Д)'!E",TEXT(MATCH($C84,'2018-05 (Д)'!$C$2:$C$100,0)+1,0)))-INDIRECT(CONCATENATE("'2018-04 (Д)'!E",TEXT(MATCH($C84,'2018-04 (Д)'!$C$2:$C$100,0)+1,0))))/INDIRECT(CONCATENATE("'2018-04 (Д)'!E",TEXT(MATCH($C84,'2018-04 (Д)'!$C$2:$C$100,0)+1,0))))*100)</f>
        <v>7.8176158022783371</v>
      </c>
      <c r="H84" s="9">
        <f ca="1">IF(OR(INDIRECT(CONCATENATE("'2018-06 (Д)'!E",TEXT(MATCH($C84,'2018-06 (Д)'!$C$2:$C$100,0)+1,0)))="Н/Д",INDIRECT(CONCATENATE("'2018-05 (Д)'!E",TEXT(MATCH($C84,'2018-05 (Д)'!$C$2:$C$100,0)+1,0)))="Н/Д",AND(INDIRECT(CONCATENATE("'2018-06 (Д)'!E",TEXT(MATCH($C84,'2018-06 (Д)'!$C$2:$C$100,0)+1,0)))="Н/Д",INDIRECT(CONCATENATE("'2018-05 (Д)'!E",TEXT(MATCH($C84,'2018-05 (Д)'!$C$2:$C$100,0)+1,0))))),"Н/Д",((INDIRECT(CONCATENATE("'2018-06 (Д)'!E",TEXT(MATCH($C84,'2018-06 (Д)'!$C$2:$C$100,0)+1,0)))-INDIRECT(CONCATENATE("'2018-05 (Д)'!E",TEXT(MATCH($C84,'2018-05 (Д)'!$C$2:$C$100,0)+1,0))))/INDIRECT(CONCATENATE("'2018-05 (Д)'!E",TEXT(MATCH($C84,'2018-05 (Д)'!$C$2:$C$100,0)+1,0))))*100)</f>
        <v>-15.142387865616655</v>
      </c>
      <c r="I84" s="9">
        <f ca="1">IF(OR(INDIRECT(CONCATENATE("'2018-07 (Д)'!E",TEXT(MATCH($C84,'2018-07 (Д)'!$C$2:$C$100,0)+1,0)))="Н/Д",INDIRECT(CONCATENATE("'2018-06 (Д)'!E",TEXT(MATCH($C84,'2018-06 (Д)'!$C$2:$C$100,0)+1,0)))="Н/Д",AND(INDIRECT(CONCATENATE("'2018-07 (Д)'!E",TEXT(MATCH($C84,'2018-07 (Д)'!$C$2:$C$100,0)+1,0)))="Н/Д",INDIRECT(CONCATENATE("'2018-06 (Д)'!E",TEXT(MATCH($C84,'2018-06 (Д)'!$C$2:$C$100,0)+1,0))))),"Н/Д",((INDIRECT(CONCATENATE("'2018-07 (Д)'!E",TEXT(MATCH($C84,'2018-07 (Д)'!$C$2:$C$100,0)+1,0)))-INDIRECT(CONCATENATE("'2018-06 (Д)'!E",TEXT(MATCH($C84,'2018-06 (Д)'!$C$2:$C$100,0)+1,0))))/INDIRECT(CONCATENATE("'2018-06 (Д)'!E",TEXT(MATCH($C84,'2018-06 (Д)'!$C$2:$C$100,0)+1,0))))*100)</f>
        <v>-35.925255171928939</v>
      </c>
      <c r="J84" s="9">
        <f ca="1">IF(OR(INDIRECT(CONCATENATE("'2018-08 (Д)'!E",TEXT(MATCH($C84,'2018-08 (Д)'!$C$2:$C$100,0)+1,0)))="Н/Д",INDIRECT(CONCATENATE("'2018-07 (Д)'!E",TEXT(MATCH($C84,'2018-07 (Д)'!$C$2:$C$100,0)+1,0)))="Н/Д",AND(INDIRECT(CONCATENATE("'2018-08 (Д)'!E",TEXT(MATCH($C84,'2018-08 (Д)'!$C$2:$C$100,0)+1,0)))="Н/Д",INDIRECT(CONCATENATE("'2018-07 (Д)'!E",TEXT(MATCH($C84,'2018-07 (Д)'!$C$2:$C$100,0)+1,0))))),"Н/Д",((INDIRECT(CONCATENATE("'2018-08 (Д)'!E",TEXT(MATCH($C84,'2018-08 (Д)'!$C$2:$C$100,0)+1,0)))-INDIRECT(CONCATENATE("'2018-07 (Д)'!E",TEXT(MATCH($C84,'2018-07 (Д)'!$C$2:$C$100,0)+1,0))))/INDIRECT(CONCATENATE("'2018-07 (Д)'!E",TEXT(MATCH($C84,'2018-07 (Д)'!$C$2:$C$100,0)+1,0))))*100)</f>
        <v>80.81841917312353</v>
      </c>
      <c r="K84" s="9">
        <f ca="1">IF(OR(INDIRECT(CONCATENATE("'2018-09 (Д)'!E",TEXT(MATCH($C84,'2018-09 (Д)'!$C$2:$C$100,0)+1,0)))="Н/Д",INDIRECT(CONCATENATE("'2018-08 (Д)'!E",TEXT(MATCH($C84,'2018-08 (Д)'!$C$2:$C$100,0)+1,0)))="Н/Д",AND(INDIRECT(CONCATENATE("'2018-09 (Д)'!E",TEXT(MATCH($C84,'2018-09 (Д)'!$C$2:$C$100,0)+1,0)))="Н/Д",INDIRECT(CONCATENATE("'2018-08 (Д)'!E",TEXT(MATCH($C84,'2018-08 (Д)'!$C$2:$C$100,0)+1,0))))),"Н/Д",((INDIRECT(CONCATENATE("'2018-09 (Д)'!E",TEXT(MATCH($C84,'2018-09 (Д)'!$C$2:$C$100,0)+1,0)))-INDIRECT(CONCATENATE("'2018-08 (Д)'!E",TEXT(MATCH($C84,'2018-08 (Д)'!$C$2:$C$100,0)+1,0))))/INDIRECT(CONCATENATE("'2018-08 (Д)'!E",TEXT(MATCH($C84,'2018-08 (Д)'!$C$2:$C$100,0)+1,0))))*100)</f>
        <v>-30.929216432993318</v>
      </c>
      <c r="L84" s="9">
        <f ca="1">IF(OR(INDIRECT(CONCATENATE("'2018-10 (Д)'!E",TEXT(MATCH($C84,'2018-10 (Д)'!$C$2:$C$100,0)+1,0)))="Н/Д",INDIRECT(CONCATENATE("'2018-09 (Д)'!E",TEXT(MATCH($C84,'2018-09 (Д)'!$C$2:$C$100,0)+1,0)))="Н/Д",AND(INDIRECT(CONCATENATE("'2018-10 (Д)'!E",TEXT(MATCH($C84,'2018-10 (Д)'!$C$2:$C$100,0)+1,0)))="Н/Д",INDIRECT(CONCATENATE("'2018-09 (Д)'!E",TEXT(MATCH($C84,'2018-09 (Д)'!$C$2:$C$100,0)+1,0))))),"Н/Д",((INDIRECT(CONCATENATE("'2018-10 (Д)'!E",TEXT(MATCH($C84,'2018-10 (Д)'!$C$2:$C$100,0)+1,0)))-INDIRECT(CONCATENATE("'2018-09 (Д)'!E",TEXT(MATCH($C84,'2018-09 (Д)'!$C$2:$C$100,0)+1,0))))/INDIRECT(CONCATENATE("'2018-09 (Д)'!E",TEXT(MATCH($C84,'2018-09 (Д)'!$C$2:$C$100,0)+1,0))))*100)</f>
        <v>-14.126250589376266</v>
      </c>
      <c r="M84" s="9">
        <f ca="1">IF(OR(INDIRECT(CONCATENATE("'2018-11 (Д)'!E",TEXT(MATCH($C84,'2018-11 (Д)'!$C$2:$C$100,0)+1,0)))="Н/Д",INDIRECT(CONCATENATE("'2018-10 (Д)'!E",TEXT(MATCH($C84,'2018-10 (Д)'!$C$2:$C$100,0)+1,0)))="Н/Д",AND(INDIRECT(CONCATENATE("'2018-11 (Д)'!E",TEXT(MATCH($C84,'2018-11 (Д)'!$C$2:$C$100,0)+1,0)))="Н/Д",INDIRECT(CONCATENATE("'2018-10 (Д)'!E",TEXT(MATCH($C84,'2018-10 (Д)'!$C$2:$C$100,0)+1,0))))),"Н/Д",((INDIRECT(CONCATENATE("'2018-11 (Д)'!E",TEXT(MATCH($C84,'2018-11 (Д)'!$C$2:$C$100,0)+1,0)))-INDIRECT(CONCATENATE("'2018-10 (Д)'!E",TEXT(MATCH($C84,'2018-10 (Д)'!$C$2:$C$100,0)+1,0))))/INDIRECT(CONCATENATE("'2018-10 (Д)'!E",TEXT(MATCH($C84,'2018-10 (Д)'!$C$2:$C$100,0)+1,0))))*100)</f>
        <v>92.059763380464858</v>
      </c>
      <c r="N84" s="9">
        <f ca="1">IF(OR(INDIRECT(CONCATENATE("'2018-12 (Д)'!E",TEXT(MATCH($C84,'2018-12 (Д)'!$C$2:$C$100,0)+1,0)))="Н/Д",INDIRECT(CONCATENATE("'2018-11 (Д)'!E",TEXT(MATCH($C84,'2018-11 (Д)'!$C$2:$C$100,0)+1,0)))="Н/Д",AND(INDIRECT(CONCATENATE("'2018-12 (Д)'!E",TEXT(MATCH($C84,'2018-12 (Д)'!$C$2:$C$100,0)+1,0)))="Н/Д",INDIRECT(CONCATENATE("'2018-11 (Д)'!E",TEXT(MATCH($C84,'2018-11 (Д)'!$C$2:$C$100,0)+1,0))))),"Н/Д",((INDIRECT(CONCATENATE("'2018-12 (Д)'!E",TEXT(MATCH($C84,'2018-12 (Д)'!$C$2:$C$100,0)+1,0)))-INDIRECT(CONCATENATE("'2018-11 (Д)'!E",TEXT(MATCH($C84,'2018-11 (Д)'!$C$2:$C$100,0)+1,0))))/INDIRECT(CONCATENATE("'2018-11 (Д)'!E",TEXT(MATCH($C84,'2018-11 (Д)'!$C$2:$C$100,0)+1,0))))*100)</f>
        <v>-28.253036793958465</v>
      </c>
      <c r="O84" s="9"/>
      <c r="P84" s="9">
        <f ca="1">IF(OR(INDIRECT(CONCATENATE("'2018-03 (Д)'!F",TEXT(MATCH($C84,'2018-03 (Д)'!$C$2:$C$100,0)+1,0)))="Н/Д",INDIRECT(CONCATENATE("'2018-02 (Д)'!F",TEXT(MATCH($C84,'2018-02 (Д)'!$C$2:$C$100,0)+1,0)))="Н/Д",AND(INDIRECT(CONCATENATE("'2018-03 (Д)'!F",TEXT(MATCH($C84,'2018-03 (Д)'!$C$2:$C$100,0)+1,0)))="Н/Д",INDIRECT(CONCATENATE("'2018-02 (Д)'!F",TEXT(MATCH($C84,'2018-02 (Д)'!$C$2:$C$100,0)+1,0))))),"Н/Д",((INDIRECT(CONCATENATE("'2018-03 (Д)'!F",TEXT(MATCH($C84,'2018-03 (Д)'!$C$2:$C$100,0)+1,0)))-INDIRECT(CONCATENATE("'2018-02 (Д)'!F",TEXT(MATCH($C84,'2018-02 (Д)'!$C$2:$C$100,0)+1,0))))/INDIRECT(CONCATENATE("'2018-02 (Д)'!F",TEXT(MATCH($C84,'2018-02 (Д)'!$C$2:$C$100,0)+1,0))))*100)</f>
        <v>5.3939866417384454</v>
      </c>
      <c r="Q84" s="9">
        <f ca="1">IF(OR(INDIRECT(CONCATENATE("'2018-04 (Д)'!F",TEXT(MATCH($C84,'2018-04 (Д)'!$C$2:$C$100,0)+1,0)))="Н/Д",INDIRECT(CONCATENATE("'2018-03 (Д)'!F",TEXT(MATCH($C84,'2018-03 (Д)'!$C$2:$C$100,0)+1,0)))="Н/Д",AND(INDIRECT(CONCATENATE("'2018-04 (Д)'!F",TEXT(MATCH($C84,'2018-04 (Д)'!$C$2:$C$100,0)+1,0)))="Н/Д",INDIRECT(CONCATENATE("'2018-03 (Д)'!F",TEXT(MATCH($C84,'2018-03 (Д)'!$C$2:$C$100,0)+1,0))))),"Н/Д",((INDIRECT(CONCATENATE("'2018-04 (Д)'!F",TEXT(MATCH($C84,'2018-04 (Д)'!$C$2:$C$100,0)+1,0)))-INDIRECT(CONCATENATE("'2018-03 (Д)'!F",TEXT(MATCH($C84,'2018-03 (Д)'!$C$2:$C$100,0)+1,0))))/INDIRECT(CONCATENATE("'2018-03 (Д)'!F",TEXT(MATCH($C84,'2018-03 (Д)'!$C$2:$C$100,0)+1,0))))*100)</f>
        <v>103.70829235535869</v>
      </c>
      <c r="R84" s="9">
        <f ca="1">IF(OR(INDIRECT(CONCATENATE("'2018-05 (Д)'!F",TEXT(MATCH($C84,'2018-05 (Д)'!$C$2:$C$100,0)+1,0)))="Н/Д",INDIRECT(CONCATENATE("'2018-04 (Д)'!F",TEXT(MATCH($C84,'2018-04 (Д)'!$C$2:$C$100,0)+1,0)))="Н/Д",AND(INDIRECT(CONCATENATE("'2018-05 (Д)'!F",TEXT(MATCH($C84,'2018-05 (Д)'!$C$2:$C$100,0)+1,0)))="Н/Д",INDIRECT(CONCATENATE("'2018-04 (Д)'!F",TEXT(MATCH($C84,'2018-04 (Д)'!$C$2:$C$100,0)+1,0))))),"Н/Д",((INDIRECT(CONCATENATE("'2018-05 (Д)'!F",TEXT(MATCH($C84,'2018-05 (Д)'!$C$2:$C$100,0)+1,0)))-INDIRECT(CONCATENATE("'2018-04 (Д)'!F",TEXT(MATCH($C84,'2018-04 (Д)'!$C$2:$C$100,0)+1,0))))/INDIRECT(CONCATENATE("'2018-04 (Д)'!F",TEXT(MATCH($C84,'2018-04 (Д)'!$C$2:$C$100,0)+1,0))))*100)</f>
        <v>4.8557686435114125</v>
      </c>
      <c r="S84" s="9">
        <f ca="1">IF(OR(INDIRECT(CONCATENATE("'2018-06 (Д)'!F",TEXT(MATCH($C84,'2018-06 (Д)'!$C$2:$C$100,0)+1,0)))="Н/Д",INDIRECT(CONCATENATE("'2018-05 (Д)'!F",TEXT(MATCH($C84,'2018-05 (Д)'!$C$2:$C$100,0)+1,0)))="Н/Д",AND(INDIRECT(CONCATENATE("'2018-06 (Д)'!F",TEXT(MATCH($C84,'2018-06 (Д)'!$C$2:$C$100,0)+1,0)))="Н/Д",INDIRECT(CONCATENATE("'2018-05 (Д)'!F",TEXT(MATCH($C84,'2018-05 (Д)'!$C$2:$C$100,0)+1,0))))),"Н/Д",((INDIRECT(CONCATENATE("'2018-06 (Д)'!F",TEXT(MATCH($C84,'2018-06 (Д)'!$C$2:$C$100,0)+1,0)))-INDIRECT(CONCATENATE("'2018-05 (Д)'!F",TEXT(MATCH($C84,'2018-05 (Д)'!$C$2:$C$100,0)+1,0))))/INDIRECT(CONCATENATE("'2018-05 (Д)'!F",TEXT(MATCH($C84,'2018-05 (Д)'!$C$2:$C$100,0)+1,0))))*100)</f>
        <v>-18.208488858224118</v>
      </c>
      <c r="T84" s="9">
        <f ca="1">IF(OR(INDIRECT(CONCATENATE("'2018-07 (Д)'!F",TEXT(MATCH($C84,'2018-07 (Д)'!$C$2:$C$100,0)+1,0)))="Н/Д",INDIRECT(CONCATENATE("'2018-06 (Д)'!F",TEXT(MATCH($C84,'2018-06 (Д)'!$C$2:$C$100,0)+1,0)))="Н/Д",AND(INDIRECT(CONCATENATE("'2018-07 (Д)'!F",TEXT(MATCH($C84,'2018-07 (Д)'!$C$2:$C$100,0)+1,0)))="Н/Д",INDIRECT(CONCATENATE("'2018-06 (Д)'!F",TEXT(MATCH($C84,'2018-06 (Д)'!$C$2:$C$100,0)+1,0))))),"Н/Д",((INDIRECT(CONCATENATE("'2018-07 (Д)'!F",TEXT(MATCH($C84,'2018-07 (Д)'!$C$2:$C$100,0)+1,0)))-INDIRECT(CONCATENATE("'2018-06 (Д)'!F",TEXT(MATCH($C84,'2018-06 (Д)'!$C$2:$C$100,0)+1,0))))/INDIRECT(CONCATENATE("'2018-06 (Д)'!F",TEXT(MATCH($C84,'2018-06 (Д)'!$C$2:$C$100,0)+1,0))))*100)</f>
        <v>-38.780511218539516</v>
      </c>
      <c r="U84" s="9">
        <f ca="1">IF(OR(INDIRECT(CONCATENATE("'2018-08 (Д)'!F",TEXT(MATCH($C84,'2018-08 (Д)'!$C$2:$C$100,0)+1,0)))="Н/Д",INDIRECT(CONCATENATE("'2018-07 (Д)'!F",TEXT(MATCH($C84,'2018-07 (Д)'!$C$2:$C$100,0)+1,0)))="Н/Д",AND(INDIRECT(CONCATENATE("'2018-08 (Д)'!F",TEXT(MATCH($C84,'2018-08 (Д)'!$C$2:$C$100,0)+1,0)))="Н/Д",INDIRECT(CONCATENATE("'2018-07 (Д)'!F",TEXT(MATCH($C84,'2018-07 (Д)'!$C$2:$C$100,0)+1,0))))),"Н/Д",((INDIRECT(CONCATENATE("'2018-08 (Д)'!F",TEXT(MATCH($C84,'2018-08 (Д)'!$C$2:$C$100,0)+1,0)))-INDIRECT(CONCATENATE("'2018-07 (Д)'!F",TEXT(MATCH($C84,'2018-07 (Д)'!$C$2:$C$100,0)+1,0))))/INDIRECT(CONCATENATE("'2018-07 (Д)'!F",TEXT(MATCH($C84,'2018-07 (Д)'!$C$2:$C$100,0)+1,0))))*100)</f>
        <v>98.472248035867395</v>
      </c>
      <c r="V84" s="9">
        <f ca="1">IF(OR(INDIRECT(CONCATENATE("'2018-09 (Д)'!F",TEXT(MATCH($C84,'2018-09 (Д)'!$C$2:$C$100,0)+1,0)))="Н/Д",INDIRECT(CONCATENATE("'2018-08 (Д)'!F",TEXT(MATCH($C84,'2018-08 (Д)'!$C$2:$C$100,0)+1,0)))="Н/Д",AND(INDIRECT(CONCATENATE("'2018-09 (Д)'!F",TEXT(MATCH($C84,'2018-09 (Д)'!$C$2:$C$100,0)+1,0)))="Н/Д",INDIRECT(CONCATENATE("'2018-08 (Д)'!F",TEXT(MATCH($C84,'2018-08 (Д)'!$C$2:$C$100,0)+1,0))))),"Н/Д",((INDIRECT(CONCATENATE("'2018-09 (Д)'!F",TEXT(MATCH($C84,'2018-09 (Д)'!$C$2:$C$100,0)+1,0)))-INDIRECT(CONCATENATE("'2018-08 (Д)'!F",TEXT(MATCH($C84,'2018-08 (Д)'!$C$2:$C$100,0)+1,0))))/INDIRECT(CONCATENATE("'2018-08 (Д)'!F",TEXT(MATCH($C84,'2018-08 (Д)'!$C$2:$C$100,0)+1,0))))*100)</f>
        <v>-34.250692671038472</v>
      </c>
      <c r="W84" s="9">
        <f ca="1">IF(OR(INDIRECT(CONCATENATE("'2018-10 (Д)'!F",TEXT(MATCH($C84,'2018-10 (Д)'!$C$2:$C$100,0)+1,0)))="Н/Д",INDIRECT(CONCATENATE("'2018-09 (Д)'!F",TEXT(MATCH($C84,'2018-09 (Д)'!$C$2:$C$100,0)+1,0)))="Н/Д",AND(INDIRECT(CONCATENATE("'2018-10 (Д)'!F",TEXT(MATCH($C84,'2018-10 (Д)'!$C$2:$C$100,0)+1,0)))="Н/Д",INDIRECT(CONCATENATE("'2018-09 (Д)'!F",TEXT(MATCH($C84,'2018-09 (Д)'!$C$2:$C$100,0)+1,0))))),"Н/Д",((INDIRECT(CONCATENATE("'2018-10 (Д)'!F",TEXT(MATCH($C84,'2018-10 (Д)'!$C$2:$C$100,0)+1,0)))-INDIRECT(CONCATENATE("'2018-09 (Д)'!F",TEXT(MATCH($C84,'2018-09 (Д)'!$C$2:$C$100,0)+1,0))))/INDIRECT(CONCATENATE("'2018-09 (Д)'!F",TEXT(MATCH($C84,'2018-09 (Д)'!$C$2:$C$100,0)+1,0))))*100)</f>
        <v>-16.136822292907357</v>
      </c>
      <c r="X84" s="9">
        <f ca="1">IF(OR(INDIRECT(CONCATENATE("'2018-11 (Д)'!F",TEXT(MATCH($C84,'2018-11 (Д)'!$C$2:$C$100,0)+1,0)))="Н/Д",INDIRECT(CONCATENATE("'2018-10 (Д)'!F",TEXT(MATCH($C84,'2018-10 (Д)'!$C$2:$C$100,0)+1,0)))="Н/Д",AND(INDIRECT(CONCATENATE("'2018-11 (Д)'!F",TEXT(MATCH($C84,'2018-11 (Д)'!$C$2:$C$100,0)+1,0)))="Н/Д",INDIRECT(CONCATENATE("'2018-10 (Д)'!F",TEXT(MATCH($C84,'2018-10 (Д)'!$C$2:$C$100,0)+1,0))))),"Н/Д",((INDIRECT(CONCATENATE("'2018-11 (Д)'!F",TEXT(MATCH($C84,'2018-11 (Д)'!$C$2:$C$100,0)+1,0)))-INDIRECT(CONCATENATE("'2018-10 (Д)'!F",TEXT(MATCH($C84,'2018-10 (Д)'!$C$2:$C$100,0)+1,0))))/INDIRECT(CONCATENATE("'2018-10 (Д)'!F",TEXT(MATCH($C84,'2018-10 (Д)'!$C$2:$C$100,0)+1,0))))*100)</f>
        <v>107.52897260487728</v>
      </c>
      <c r="Y84" s="9">
        <f ca="1">IF(OR(INDIRECT(CONCATENATE("'2018-12 (Д)'!F",TEXT(MATCH($C84,'2018-12 (Д)'!$C$2:$C$100,0)+1,0)))="Н/Д",INDIRECT(CONCATENATE("'2018-11 (Д)'!F",TEXT(MATCH($C84,'2018-11 (Д)'!$C$2:$C$100,0)+1,0)))="Н/Д",AND(INDIRECT(CONCATENATE("'2018-12 (Д)'!F",TEXT(MATCH($C84,'2018-12 (Д)'!$C$2:$C$100,0)+1,0)))="Н/Д",INDIRECT(CONCATENATE("'2018-11 (Д)'!F",TEXT(MATCH($C84,'2018-11 (Д)'!$C$2:$C$100,0)+1,0))))),"Н/Д",((INDIRECT(CONCATENATE("'2018-12 (Д)'!F",TEXT(MATCH($C84,'2018-12 (Д)'!$C$2:$C$100,0)+1,0)))-INDIRECT(CONCATENATE("'2018-11 (Д)'!F",TEXT(MATCH($C84,'2018-11 (Д)'!$C$2:$C$100,0)+1,0))))/INDIRECT(CONCATENATE("'2018-11 (Д)'!F",TEXT(MATCH($C84,'2018-11 (Д)'!$C$2:$C$100,0)+1,0))))*100)</f>
        <v>-31.286503582344942</v>
      </c>
      <c r="Z84" s="9"/>
      <c r="AA84" s="9">
        <f ca="1">IF(OR(INDIRECT(CONCATENATE("'2018-03 (Д)'!G",TEXT(MATCH($C84,'2018-03 (Д)'!$C$2:$C$100,0)+1,0)))="Н/Д",INDIRECT(CONCATENATE("'2018-02 (Д)'!G",TEXT(MATCH($C84,'2018-02 (Д)'!$C$2:$C$100,0)+1,0)))="Н/Д",AND(INDIRECT(CONCATENATE("'2018-03 (Д)'!G",TEXT(MATCH($C84,'2018-03 (Д)'!$C$2:$C$100,0)+1,0)))="Н/Д",INDIRECT(CONCATENATE("'2018-02 (Д)'!G",TEXT(MATCH($C84,'2018-02 (Д)'!$C$2:$C$100,0)+1,0))))),"Н/Д",((INDIRECT(CONCATENATE("'2018-03 (Д)'!G",TEXT(MATCH($C84,'2018-03 (Д)'!$C$2:$C$100,0)+1,0)))-INDIRECT(CONCATENATE("'2018-02 (Д)'!G",TEXT(MATCH($C84,'2018-02 (Д)'!$C$2:$C$100,0)+1,0))))/INDIRECT(CONCATENATE("'2018-02 (Д)'!G",TEXT(MATCH($C84,'2018-02 (Д)'!$C$2:$C$100,0)+1,0))))*100)</f>
        <v>3.8064373120457309</v>
      </c>
      <c r="AB84" s="9">
        <f ca="1">IF(OR(INDIRECT(CONCATENATE("'2018-04 (Д)'!G",TEXT(MATCH($C84,'2018-04 (Д)'!$C$2:$C$100,0)+1,0)))="Н/Д",INDIRECT(CONCATENATE("'2018-03 (Д)'!G",TEXT(MATCH($C84,'2018-03 (Д)'!$C$2:$C$100,0)+1,0)))="Н/Д",AND(INDIRECT(CONCATENATE("'2018-04 (Д)'!G",TEXT(MATCH($C84,'2018-04 (Д)'!$C$2:$C$100,0)+1,0)))="Н/Д",INDIRECT(CONCATENATE("'2018-03 (Д)'!G",TEXT(MATCH($C84,'2018-03 (Д)'!$C$2:$C$100,0)+1,0))))),"Н/Д",((INDIRECT(CONCATENATE("'2018-04 (Д)'!G",TEXT(MATCH($C84,'2018-04 (Д)'!$C$2:$C$100,0)+1,0)))-INDIRECT(CONCATENATE("'2018-03 (Д)'!G",TEXT(MATCH($C84,'2018-03 (Д)'!$C$2:$C$100,0)+1,0))))/INDIRECT(CONCATENATE("'2018-03 (Д)'!G",TEXT(MATCH($C84,'2018-03 (Д)'!$C$2:$C$100,0)+1,0))))*100)</f>
        <v>285.28384244479946</v>
      </c>
      <c r="AC84" s="9">
        <f ca="1">IF(OR(INDIRECT(CONCATENATE("'2018-05 (Д)'!G",TEXT(MATCH($C84,'2018-05 (Д)'!$C$2:$C$100,0)+1,0)))="Н/Д",INDIRECT(CONCATENATE("'2018-04 (Д)'!G",TEXT(MATCH($C84,'2018-04 (Д)'!$C$2:$C$100,0)+1,0)))="Н/Д",AND(INDIRECT(CONCATENATE("'2018-05 (Д)'!G",TEXT(MATCH($C84,'2018-05 (Д)'!$C$2:$C$100,0)+1,0)))="Н/Д",INDIRECT(CONCATENATE("'2018-04 (Д)'!G",TEXT(MATCH($C84,'2018-04 (Д)'!$C$2:$C$100,0)+1,0))))),"Н/Д",((INDIRECT(CONCATENATE("'2018-05 (Д)'!G",TEXT(MATCH($C84,'2018-05 (Д)'!$C$2:$C$100,0)+1,0)))-INDIRECT(CONCATENATE("'2018-04 (Д)'!G",TEXT(MATCH($C84,'2018-04 (Д)'!$C$2:$C$100,0)+1,0))))/INDIRECT(CONCATENATE("'2018-04 (Д)'!G",TEXT(MATCH($C84,'2018-04 (Д)'!$C$2:$C$100,0)+1,0))))*100)</f>
        <v>-68.001830264679171</v>
      </c>
      <c r="AD84" s="9">
        <f ca="1">IF(OR(INDIRECT(CONCATENATE("'2018-06 (Д)'!G",TEXT(MATCH($C84,'2018-06 (Д)'!$C$2:$C$100,0)+1,0)))="Н/Д",INDIRECT(CONCATENATE("'2018-05 (Д)'!G",TEXT(MATCH($C84,'2018-05 (Д)'!$C$2:$C$100,0)+1,0)))="Н/Д",AND(INDIRECT(CONCATENATE("'2018-06 (Д)'!G",TEXT(MATCH($C84,'2018-06 (Д)'!$C$2:$C$100,0)+1,0)))="Н/Д",INDIRECT(CONCATENATE("'2018-05 (Д)'!G",TEXT(MATCH($C84,'2018-05 (Д)'!$C$2:$C$100,0)+1,0))))),"Н/Д",((INDIRECT(CONCATENATE("'2018-06 (Д)'!G",TEXT(MATCH($C84,'2018-06 (Д)'!$C$2:$C$100,0)+1,0)))-INDIRECT(CONCATENATE("'2018-05 (Д)'!G",TEXT(MATCH($C84,'2018-05 (Д)'!$C$2:$C$100,0)+1,0))))/INDIRECT(CONCATENATE("'2018-05 (Д)'!G",TEXT(MATCH($C84,'2018-05 (Д)'!$C$2:$C$100,0)+1,0))))*100)</f>
        <v>80.307076141106933</v>
      </c>
      <c r="AE84" s="9">
        <f ca="1">IF(OR(INDIRECT(CONCATENATE("'2018-07 (Д)'!G",TEXT(MATCH($C84,'2018-07 (Д)'!$C$2:$C$100,0)+1,0)))="Н/Д",INDIRECT(CONCATENATE("'2018-06 (Д)'!G",TEXT(MATCH($C84,'2018-06 (Д)'!$C$2:$C$100,0)+1,0)))="Н/Д",AND(INDIRECT(CONCATENATE("'2018-07 (Д)'!G",TEXT(MATCH($C84,'2018-07 (Д)'!$C$2:$C$100,0)+1,0)))="Н/Д",INDIRECT(CONCATENATE("'2018-06 (Д)'!G",TEXT(MATCH($C84,'2018-06 (Д)'!$C$2:$C$100,0)+1,0))))),"Н/Д",((INDIRECT(CONCATENATE("'2018-07 (Д)'!G",TEXT(MATCH($C84,'2018-07 (Д)'!$C$2:$C$100,0)+1,0)))-INDIRECT(CONCATENATE("'2018-06 (Д)'!G",TEXT(MATCH($C84,'2018-06 (Д)'!$C$2:$C$100,0)+1,0))))/INDIRECT(CONCATENATE("'2018-06 (Д)'!G",TEXT(MATCH($C84,'2018-06 (Д)'!$C$2:$C$100,0)+1,0))))*100)</f>
        <v>-40.417090352343195</v>
      </c>
      <c r="AF84" s="9">
        <f ca="1">IF(OR(INDIRECT(CONCATENATE("'2018-08 (Д)'!G",TEXT(MATCH($C84,'2018-08 (Д)'!$C$2:$C$100,0)+1,0)))="Н/Д",INDIRECT(CONCATENATE("'2018-07 (Д)'!G",TEXT(MATCH($C84,'2018-07 (Д)'!$C$2:$C$100,0)+1,0)))="Н/Д",AND(INDIRECT(CONCATENATE("'2018-08 (Д)'!G",TEXT(MATCH($C84,'2018-08 (Д)'!$C$2:$C$100,0)+1,0)))="Н/Д",INDIRECT(CONCATENATE("'2018-07 (Д)'!G",TEXT(MATCH($C84,'2018-07 (Д)'!$C$2:$C$100,0)+1,0))))),"Н/Д",((INDIRECT(CONCATENATE("'2018-08 (Д)'!G",TEXT(MATCH($C84,'2018-08 (Д)'!$C$2:$C$100,0)+1,0)))-INDIRECT(CONCATENATE("'2018-07 (Д)'!G",TEXT(MATCH($C84,'2018-07 (Д)'!$C$2:$C$100,0)+1,0))))/INDIRECT(CONCATENATE("'2018-07 (Д)'!G",TEXT(MATCH($C84,'2018-07 (Д)'!$C$2:$C$100,0)+1,0))))*100)</f>
        <v>29.778370862025337</v>
      </c>
      <c r="AG84" s="9">
        <f ca="1">IF(OR(INDIRECT(CONCATENATE("'2018-09 (Д)'!G",TEXT(MATCH($C84,'2018-09 (Д)'!$C$2:$C$100,0)+1,0)))="Н/Д",INDIRECT(CONCATENATE("'2018-08 (Д)'!G",TEXT(MATCH($C84,'2018-08 (Д)'!$C$2:$C$100,0)+1,0)))="Н/Д",AND(INDIRECT(CONCATENATE("'2018-09 (Д)'!G",TEXT(MATCH($C84,'2018-09 (Д)'!$C$2:$C$100,0)+1,0)))="Н/Д",INDIRECT(CONCATENATE("'2018-08 (Д)'!G",TEXT(MATCH($C84,'2018-08 (Д)'!$C$2:$C$100,0)+1,0))))),"Н/Д",((INDIRECT(CONCATENATE("'2018-09 (Д)'!G",TEXT(MATCH($C84,'2018-09 (Д)'!$C$2:$C$100,0)+1,0)))-INDIRECT(CONCATENATE("'2018-08 (Д)'!G",TEXT(MATCH($C84,'2018-08 (Д)'!$C$2:$C$100,0)+1,0))))/INDIRECT(CONCATENATE("'2018-08 (Д)'!G",TEXT(MATCH($C84,'2018-08 (Д)'!$C$2:$C$100,0)+1,0))))*100)</f>
        <v>-21.655645342225533</v>
      </c>
      <c r="AH84" s="9">
        <f ca="1">IF(OR(INDIRECT(CONCATENATE("'2018-10 (Д)'!G",TEXT(MATCH($C84,'2018-10 (Д)'!$C$2:$C$100,0)+1,0)))="Н/Д",INDIRECT(CONCATENATE("'2018-09 (Д)'!G",TEXT(MATCH($C84,'2018-09 (Д)'!$C$2:$C$100,0)+1,0)))="Н/Д",AND(INDIRECT(CONCATENATE("'2018-10 (Д)'!G",TEXT(MATCH($C84,'2018-10 (Д)'!$C$2:$C$100,0)+1,0)))="Н/Д",INDIRECT(CONCATENATE("'2018-09 (Д)'!G",TEXT(MATCH($C84,'2018-09 (Д)'!$C$2:$C$100,0)+1,0))))),"Н/Д",((INDIRECT(CONCATENATE("'2018-10 (Д)'!G",TEXT(MATCH($C84,'2018-10 (Д)'!$C$2:$C$100,0)+1,0)))-INDIRECT(CONCATENATE("'2018-09 (Д)'!G",TEXT(MATCH($C84,'2018-09 (Д)'!$C$2:$C$100,0)+1,0))))/INDIRECT(CONCATENATE("'2018-09 (Д)'!G",TEXT(MATCH($C84,'2018-09 (Д)'!$C$2:$C$100,0)+1,0))))*100)</f>
        <v>-21.313059244298767</v>
      </c>
      <c r="AI84" s="9">
        <f ca="1">IF(OR(INDIRECT(CONCATENATE("'2018-11 (Д)'!G",TEXT(MATCH($C84,'2018-11 (Д)'!$C$2:$C$100,0)+1,0)))="Н/Д",INDIRECT(CONCATENATE("'2018-10 (Д)'!G",TEXT(MATCH($C84,'2018-10 (Д)'!$C$2:$C$100,0)+1,0)))="Н/Д",AND(INDIRECT(CONCATENATE("'2018-11 (Д)'!G",TEXT(MATCH($C84,'2018-11 (Д)'!$C$2:$C$100,0)+1,0)))="Н/Д",INDIRECT(CONCATENATE("'2018-10 (Д)'!G",TEXT(MATCH($C84,'2018-10 (Д)'!$C$2:$C$100,0)+1,0))))),"Н/Д",((INDIRECT(CONCATENATE("'2018-11 (Д)'!G",TEXT(MATCH($C84,'2018-11 (Д)'!$C$2:$C$100,0)+1,0)))-INDIRECT(CONCATENATE("'2018-10 (Д)'!G",TEXT(MATCH($C84,'2018-10 (Д)'!$C$2:$C$100,0)+1,0))))/INDIRECT(CONCATENATE("'2018-10 (Д)'!G",TEXT(MATCH($C84,'2018-10 (Д)'!$C$2:$C$100,0)+1,0))))*100)</f>
        <v>158.77056678740377</v>
      </c>
      <c r="AJ84" s="9">
        <f ca="1">IF(OR(INDIRECT(CONCATENATE("'2018-12 (Д)'!G",TEXT(MATCH($C84,'2018-12 (Д)'!$C$2:$C$100,0)+1,0)))="Н/Д",INDIRECT(CONCATENATE("'2018-11 (Д)'!G",TEXT(MATCH($C84,'2018-11 (Д)'!$C$2:$C$100,0)+1,0)))="Н/Д",AND(INDIRECT(CONCATENATE("'2018-12 (Д)'!G",TEXT(MATCH($C84,'2018-12 (Д)'!$C$2:$C$100,0)+1,0)))="Н/Д",INDIRECT(CONCATENATE("'2018-11 (Д)'!G",TEXT(MATCH($C84,'2018-11 (Д)'!$C$2:$C$100,0)+1,0))))),"Н/Д",((INDIRECT(CONCATENATE("'2018-12 (Д)'!G",TEXT(MATCH($C84,'2018-12 (Д)'!$C$2:$C$100,0)+1,0)))-INDIRECT(CONCATENATE("'2018-11 (Д)'!G",TEXT(MATCH($C84,'2018-11 (Д)'!$C$2:$C$100,0)+1,0))))/INDIRECT(CONCATENATE("'2018-11 (Д)'!G",TEXT(MATCH($C84,'2018-11 (Д)'!$C$2:$C$100,0)+1,0))))*100)</f>
        <v>-47.680742004572927</v>
      </c>
      <c r="AK84" s="9"/>
      <c r="AL84" s="9">
        <f ca="1">IF(OR(INDIRECT(CONCATENATE("'2018-03 (Д)'!H",TEXT(MATCH($C84,'2018-03 (Д)'!$C$2:$C$100,0)+1,0)))="Н/Д",INDIRECT(CONCATENATE("'2018-02 (Д)'!H",TEXT(MATCH($C84,'2018-02 (Д)'!$C$2:$C$100,0)+1,0)))="Н/Д",AND(INDIRECT(CONCATENATE("'2018-03 (Д)'!H",TEXT(MATCH($C84,'2018-03 (Д)'!$C$2:$C$100,0)+1,0)))="Н/Д",INDIRECT(CONCATENATE("'2018-02 (Д)'!H",TEXT(MATCH($C84,'2018-02 (Д)'!$C$2:$C$100,0)+1,0))))),"Н/Д",((INDIRECT(CONCATENATE("'2018-03 (Д)'!H",TEXT(MATCH($C84,'2018-03 (Д)'!$C$2:$C$100,0)+1,0)))-INDIRECT(CONCATENATE("'2018-02 (Д)'!H",TEXT(MATCH($C84,'2018-02 (Д)'!$C$2:$C$100,0)+1,0))))/INDIRECT(CONCATENATE("'2018-02 (Д)'!H",TEXT(MATCH($C84,'2018-02 (Д)'!$C$2:$C$100,0)+1,0))))*100)</f>
        <v>56.745536613331048</v>
      </c>
      <c r="AM84" s="9">
        <f ca="1">IF(OR(INDIRECT(CONCATENATE("'2018-04 (Д)'!H",TEXT(MATCH($C84,'2018-04 (Д)'!$C$2:$C$100,0)+1,0)))="Н/Д",INDIRECT(CONCATENATE("'2018-03 (Д)'!H",TEXT(MATCH($C84,'2018-03 (Д)'!$C$2:$C$100,0)+1,0)))="Н/Д",AND(INDIRECT(CONCATENATE("'2018-04 (Д)'!H",TEXT(MATCH($C84,'2018-04 (Д)'!$C$2:$C$100,0)+1,0)))="Н/Д",INDIRECT(CONCATENATE("'2018-03 (Д)'!H",TEXT(MATCH($C84,'2018-03 (Д)'!$C$2:$C$100,0)+1,0))))),"Н/Д",((INDIRECT(CONCATENATE("'2018-04 (Д)'!H",TEXT(MATCH($C84,'2018-04 (Д)'!$C$2:$C$100,0)+1,0)))-INDIRECT(CONCATENATE("'2018-03 (Д)'!H",TEXT(MATCH($C84,'2018-03 (Д)'!$C$2:$C$100,0)+1,0))))/INDIRECT(CONCATENATE("'2018-03 (Д)'!H",TEXT(MATCH($C84,'2018-03 (Д)'!$C$2:$C$100,0)+1,0))))*100)</f>
        <v>3.9517975137119117</v>
      </c>
      <c r="AN84" s="9">
        <f ca="1">IF(OR(INDIRECT(CONCATENATE("'2018-05 (Д)'!H",TEXT(MATCH($C84,'2018-05 (Д)'!$C$2:$C$100,0)+1,0)))="Н/Д",INDIRECT(CONCATENATE("'2018-04 (Д)'!H",TEXT(MATCH($C84,'2018-04 (Д)'!$C$2:$C$100,0)+1,0)))="Н/Д",AND(INDIRECT(CONCATENATE("'2018-05 (Д)'!H",TEXT(MATCH($C84,'2018-05 (Д)'!$C$2:$C$100,0)+1,0)))="Н/Д",INDIRECT(CONCATENATE("'2018-04 (Д)'!H",TEXT(MATCH($C84,'2018-04 (Д)'!$C$2:$C$100,0)+1,0))))),"Н/Д",((INDIRECT(CONCATENATE("'2018-05 (Д)'!H",TEXT(MATCH($C84,'2018-05 (Д)'!$C$2:$C$100,0)+1,0)))-INDIRECT(CONCATENATE("'2018-04 (Д)'!H",TEXT(MATCH($C84,'2018-04 (Д)'!$C$2:$C$100,0)+1,0))))/INDIRECT(CONCATENATE("'2018-04 (Д)'!H",TEXT(MATCH($C84,'2018-04 (Д)'!$C$2:$C$100,0)+1,0))))*100)</f>
        <v>2.4462161990902227</v>
      </c>
      <c r="AO84" s="9">
        <f ca="1">IF(OR(INDIRECT(CONCATENATE("'2018-06 (Д)'!H",TEXT(MATCH($C84,'2018-06 (Д)'!$C$2:$C$100,0)+1,0)))="Н/Д",INDIRECT(CONCATENATE("'2018-05 (Д)'!H",TEXT(MATCH($C84,'2018-05 (Д)'!$C$2:$C$100,0)+1,0)))="Н/Д",AND(INDIRECT(CONCATENATE("'2018-06 (Д)'!H",TEXT(MATCH($C84,'2018-06 (Д)'!$C$2:$C$100,0)+1,0)))="Н/Д",INDIRECT(CONCATENATE("'2018-05 (Д)'!H",TEXT(MATCH($C84,'2018-05 (Д)'!$C$2:$C$100,0)+1,0))))),"Н/Д",((INDIRECT(CONCATENATE("'2018-06 (Д)'!H",TEXT(MATCH($C84,'2018-06 (Д)'!$C$2:$C$100,0)+1,0)))-INDIRECT(CONCATENATE("'2018-05 (Д)'!H",TEXT(MATCH($C84,'2018-05 (Д)'!$C$2:$C$100,0)+1,0))))/INDIRECT(CONCATENATE("'2018-05 (Д)'!H",TEXT(MATCH($C84,'2018-05 (Д)'!$C$2:$C$100,0)+1,0))))*100)</f>
        <v>-5.1781425033513306</v>
      </c>
      <c r="AP84" s="9">
        <f ca="1">IF(OR(INDIRECT(CONCATENATE("'2018-07 (Д)'!H",TEXT(MATCH($C84,'2018-07 (Д)'!$C$2:$C$100,0)+1,0)))="Н/Д",INDIRECT(CONCATENATE("'2018-06 (Д)'!H",TEXT(MATCH($C84,'2018-06 (Д)'!$C$2:$C$100,0)+1,0)))="Н/Д",AND(INDIRECT(CONCATENATE("'2018-07 (Д)'!H",TEXT(MATCH($C84,'2018-07 (Д)'!$C$2:$C$100,0)+1,0)))="Н/Д",INDIRECT(CONCATENATE("'2018-06 (Д)'!H",TEXT(MATCH($C84,'2018-06 (Д)'!$C$2:$C$100,0)+1,0))))),"Н/Д",((INDIRECT(CONCATENATE("'2018-07 (Д)'!H",TEXT(MATCH($C84,'2018-07 (Д)'!$C$2:$C$100,0)+1,0)))-INDIRECT(CONCATENATE("'2018-06 (Д)'!H",TEXT(MATCH($C84,'2018-06 (Д)'!$C$2:$C$100,0)+1,0))))/INDIRECT(CONCATENATE("'2018-06 (Д)'!H",TEXT(MATCH($C84,'2018-06 (Д)'!$C$2:$C$100,0)+1,0))))*100)</f>
        <v>2.4225912918396082</v>
      </c>
      <c r="AQ84" s="9">
        <f ca="1">IF(OR(INDIRECT(CONCATENATE("'2018-08 (Д)'!H",TEXT(MATCH($C84,'2018-08 (Д)'!$C$2:$C$100,0)+1,0)))="Н/Д",INDIRECT(CONCATENATE("'2018-07 (Д)'!H",TEXT(MATCH($C84,'2018-07 (Д)'!$C$2:$C$100,0)+1,0)))="Н/Д",AND(INDIRECT(CONCATENATE("'2018-08 (Д)'!H",TEXT(MATCH($C84,'2018-08 (Д)'!$C$2:$C$100,0)+1,0)))="Н/Д",INDIRECT(CONCATENATE("'2018-07 (Д)'!H",TEXT(MATCH($C84,'2018-07 (Д)'!$C$2:$C$100,0)+1,0))))),"Н/Д",((INDIRECT(CONCATENATE("'2018-08 (Д)'!H",TEXT(MATCH($C84,'2018-08 (Д)'!$C$2:$C$100,0)+1,0)))-INDIRECT(CONCATENATE("'2018-07 (Д)'!H",TEXT(MATCH($C84,'2018-07 (Д)'!$C$2:$C$100,0)+1,0))))/INDIRECT(CONCATENATE("'2018-07 (Д)'!H",TEXT(MATCH($C84,'2018-07 (Д)'!$C$2:$C$100,0)+1,0))))*100)</f>
        <v>19.604914890473349</v>
      </c>
      <c r="AR84" s="9">
        <f ca="1">IF(OR(INDIRECT(CONCATENATE("'2018-09 (Д)'!H",TEXT(MATCH($C84,'2018-09 (Д)'!$C$2:$C$100,0)+1,0)))="Н/Д",INDIRECT(CONCATENATE("'2018-08 (Д)'!H",TEXT(MATCH($C84,'2018-08 (Д)'!$C$2:$C$100,0)+1,0)))="Н/Д",AND(INDIRECT(CONCATENATE("'2018-09 (Д)'!H",TEXT(MATCH($C84,'2018-09 (Д)'!$C$2:$C$100,0)+1,0)))="Н/Д",INDIRECT(CONCATENATE("'2018-08 (Д)'!H",TEXT(MATCH($C84,'2018-08 (Д)'!$C$2:$C$100,0)+1,0))))),"Н/Д",((INDIRECT(CONCATENATE("'2018-09 (Д)'!H",TEXT(MATCH($C84,'2018-09 (Д)'!$C$2:$C$100,0)+1,0)))-INDIRECT(CONCATENATE("'2018-08 (Д)'!H",TEXT(MATCH($C84,'2018-08 (Д)'!$C$2:$C$100,0)+1,0))))/INDIRECT(CONCATENATE("'2018-08 (Д)'!H",TEXT(MATCH($C84,'2018-08 (Д)'!$C$2:$C$100,0)+1,0))))*100)</f>
        <v>-13.836766482256715</v>
      </c>
      <c r="AS84" s="9">
        <f ca="1">IF(OR(INDIRECT(CONCATENATE("'2018-10 (Д)'!H",TEXT(MATCH($C84,'2018-10 (Д)'!$C$2:$C$100,0)+1,0)))="Н/Д",INDIRECT(CONCATENATE("'2018-09 (Д)'!H",TEXT(MATCH($C84,'2018-09 (Д)'!$C$2:$C$100,0)+1,0)))="Н/Д",AND(INDIRECT(CONCATENATE("'2018-10 (Д)'!H",TEXT(MATCH($C84,'2018-10 (Д)'!$C$2:$C$100,0)+1,0)))="Н/Д",INDIRECT(CONCATENATE("'2018-09 (Д)'!H",TEXT(MATCH($C84,'2018-09 (Д)'!$C$2:$C$100,0)+1,0))))),"Н/Д",((INDIRECT(CONCATENATE("'2018-10 (Д)'!H",TEXT(MATCH($C84,'2018-10 (Д)'!$C$2:$C$100,0)+1,0)))-INDIRECT(CONCATENATE("'2018-09 (Д)'!H",TEXT(MATCH($C84,'2018-09 (Д)'!$C$2:$C$100,0)+1,0))))/INDIRECT(CONCATENATE("'2018-09 (Д)'!H",TEXT(MATCH($C84,'2018-09 (Д)'!$C$2:$C$100,0)+1,0))))*100)</f>
        <v>-1.4595015106102101</v>
      </c>
      <c r="AT84" s="9">
        <f ca="1">IF(OR(INDIRECT(CONCATENATE("'2018-11 (Д)'!H",TEXT(MATCH($C84,'2018-11 (Д)'!$C$2:$C$100,0)+1,0)))="Н/Д",INDIRECT(CONCATENATE("'2018-10 (Д)'!H",TEXT(MATCH($C84,'2018-10 (Д)'!$C$2:$C$100,0)+1,0)))="Н/Д",AND(INDIRECT(CONCATENATE("'2018-11 (Д)'!H",TEXT(MATCH($C84,'2018-11 (Д)'!$C$2:$C$100,0)+1,0)))="Н/Д",INDIRECT(CONCATENATE("'2018-10 (Д)'!H",TEXT(MATCH($C84,'2018-10 (Д)'!$C$2:$C$100,0)+1,0))))),"Н/Д",((INDIRECT(CONCATENATE("'2018-11 (Д)'!H",TEXT(MATCH($C84,'2018-11 (Д)'!$C$2:$C$100,0)+1,0)))-INDIRECT(CONCATENATE("'2018-10 (Д)'!H",TEXT(MATCH($C84,'2018-10 (Д)'!$C$2:$C$100,0)+1,0))))/INDIRECT(CONCATENATE("'2018-10 (Д)'!H",TEXT(MATCH($C84,'2018-10 (Д)'!$C$2:$C$100,0)+1,0))))*100)</f>
        <v>10.756818372716632</v>
      </c>
      <c r="AU84" s="9">
        <f ca="1">IF(OR(INDIRECT(CONCATENATE("'2018-12 (Д)'!H",TEXT(MATCH($C84,'2018-12 (Д)'!$C$2:$C$100,0)+1,0)))="Н/Д",INDIRECT(CONCATENATE("'2018-11 (Д)'!H",TEXT(MATCH($C84,'2018-11 (Д)'!$C$2:$C$100,0)+1,0)))="Н/Д",AND(INDIRECT(CONCATENATE("'2018-12 (Д)'!H",TEXT(MATCH($C84,'2018-12 (Д)'!$C$2:$C$100,0)+1,0)))="Н/Д",INDIRECT(CONCATENATE("'2018-11 (Д)'!H",TEXT(MATCH($C84,'2018-11 (Д)'!$C$2:$C$100,0)+1,0))))),"Н/Д",((INDIRECT(CONCATENATE("'2018-12 (Д)'!H",TEXT(MATCH($C84,'2018-12 (Д)'!$C$2:$C$100,0)+1,0)))-INDIRECT(CONCATENATE("'2018-11 (Д)'!H",TEXT(MATCH($C84,'2018-11 (Д)'!$C$2:$C$100,0)+1,0))))/INDIRECT(CONCATENATE("'2018-11 (Д)'!H",TEXT(MATCH($C84,'2018-11 (Д)'!$C$2:$C$100,0)+1,0))))*100)</f>
        <v>-2.6289582651292123</v>
      </c>
      <c r="AV84" s="9"/>
      <c r="AW84" s="9">
        <f ca="1">IF(OR(INDIRECT(CONCATENATE("'2018-03 (Д)'!I",TEXT(MATCH($C84,'2018-03 (Д)'!$C$2:$C$100,0)+1,0)))="Н/Д",INDIRECT(CONCATENATE("'2018-02 (Д)'!I",TEXT(MATCH($C84,'2018-02 (Д)'!$C$2:$C$100,0)+1,0)))="Н/Д",AND(INDIRECT(CONCATENATE("'2018-03 (Д)'!I",TEXT(MATCH($C84,'2018-03 (Д)'!$C$2:$C$100,0)+1,0)))="Н/Д",INDIRECT(CONCATENATE("'2018-02 (Д)'!I",TEXT(MATCH($C84,'2018-02 (Д)'!$C$2:$C$100,0)+1,0))))),"Н/Д",((INDIRECT(CONCATENATE("'2018-03 (Д)'!I",TEXT(MATCH($C84,'2018-03 (Д)'!$C$2:$C$100,0)+1,0)))-INDIRECT(CONCATENATE("'2018-02 (Д)'!I",TEXT(MATCH($C84,'2018-02 (Д)'!$C$2:$C$100,0)+1,0))))/INDIRECT(CONCATENATE("'2018-02 (Д)'!I",TEXT(MATCH($C84,'2018-02 (Д)'!$C$2:$C$100,0)+1,0))))*100)</f>
        <v>-55.812207558499715</v>
      </c>
      <c r="AX84" s="9">
        <f ca="1">IF(OR(INDIRECT(CONCATENATE("'2018-04 (Д)'!I",TEXT(MATCH($C84,'2018-04 (Д)'!$C$2:$C$100,0)+1,0)))="Н/Д",INDIRECT(CONCATENATE("'2018-03 (Д)'!I",TEXT(MATCH($C84,'2018-03 (Д)'!$C$2:$C$100,0)+1,0)))="Н/Д",AND(INDIRECT(CONCATENATE("'2018-04 (Д)'!I",TEXT(MATCH($C84,'2018-04 (Д)'!$C$2:$C$100,0)+1,0)))="Н/Д",INDIRECT(CONCATENATE("'2018-03 (Д)'!I",TEXT(MATCH($C84,'2018-03 (Д)'!$C$2:$C$100,0)+1,0))))),"Н/Д",((INDIRECT(CONCATENATE("'2018-04 (Д)'!I",TEXT(MATCH($C84,'2018-04 (Д)'!$C$2:$C$100,0)+1,0)))-INDIRECT(CONCATENATE("'2018-03 (Д)'!I",TEXT(MATCH($C84,'2018-03 (Д)'!$C$2:$C$100,0)+1,0))))/INDIRECT(CONCATENATE("'2018-03 (Д)'!I",TEXT(MATCH($C84,'2018-03 (Д)'!$C$2:$C$100,0)+1,0))))*100)</f>
        <v>169.28869161824758</v>
      </c>
      <c r="AY84" s="9">
        <f ca="1">IF(OR(INDIRECT(CONCATENATE("'2018-05 (Д)'!I",TEXT(MATCH($C84,'2018-05 (Д)'!$C$2:$C$100,0)+1,0)))="Н/Д",INDIRECT(CONCATENATE("'2018-04 (Д)'!I",TEXT(MATCH($C84,'2018-04 (Д)'!$C$2:$C$100,0)+1,0)))="Н/Д",AND(INDIRECT(CONCATENATE("'2018-05 (Д)'!I",TEXT(MATCH($C84,'2018-05 (Д)'!$C$2:$C$100,0)+1,0)))="Н/Д",INDIRECT(CONCATENATE("'2018-04 (Д)'!I",TEXT(MATCH($C84,'2018-04 (Д)'!$C$2:$C$100,0)+1,0))))),"Н/Д",((INDIRECT(CONCATENATE("'2018-05 (Д)'!I",TEXT(MATCH($C84,'2018-05 (Д)'!$C$2:$C$100,0)+1,0)))-INDIRECT(CONCATENATE("'2018-04 (Д)'!I",TEXT(MATCH($C84,'2018-04 (Д)'!$C$2:$C$100,0)+1,0))))/INDIRECT(CONCATENATE("'2018-04 (Д)'!I",TEXT(MATCH($C84,'2018-04 (Д)'!$C$2:$C$100,0)+1,0))))*100)</f>
        <v>-26.069505451002922</v>
      </c>
      <c r="AZ84" s="9">
        <f ca="1">IF(OR(INDIRECT(CONCATENATE("'2018-06 (Д)'!I",TEXT(MATCH($C84,'2018-06 (Д)'!$C$2:$C$100,0)+1,0)))="Н/Д",INDIRECT(CONCATENATE("'2018-05 (Д)'!I",TEXT(MATCH($C84,'2018-05 (Д)'!$C$2:$C$100,0)+1,0)))="Н/Д",AND(INDIRECT(CONCATENATE("'2018-06 (Д)'!I",TEXT(MATCH($C84,'2018-06 (Д)'!$C$2:$C$100,0)+1,0)))="Н/Д",INDIRECT(CONCATENATE("'2018-05 (Д)'!I",TEXT(MATCH($C84,'2018-05 (Д)'!$C$2:$C$100,0)+1,0))))),"Н/Д",((INDIRECT(CONCATENATE("'2018-06 (Д)'!I",TEXT(MATCH($C84,'2018-06 (Д)'!$C$2:$C$100,0)+1,0)))-INDIRECT(CONCATENATE("'2018-05 (Д)'!I",TEXT(MATCH($C84,'2018-05 (Д)'!$C$2:$C$100,0)+1,0))))/INDIRECT(CONCATENATE("'2018-05 (Д)'!I",TEXT(MATCH($C84,'2018-05 (Д)'!$C$2:$C$100,0)+1,0))))*100)</f>
        <v>1.7186794530209295</v>
      </c>
      <c r="BA84" s="9">
        <f ca="1">IF(OR(INDIRECT(CONCATENATE("'2018-07 (Д)'!I",TEXT(MATCH($C84,'2018-07 (Д)'!$C$2:$C$100,0)+1,0)))="Н/Д",INDIRECT(CONCATENATE("'2018-06 (Д)'!I",TEXT(MATCH($C84,'2018-06 (Д)'!$C$2:$C$100,0)+1,0)))="Н/Д",AND(INDIRECT(CONCATENATE("'2018-07 (Д)'!I",TEXT(MATCH($C84,'2018-07 (Д)'!$C$2:$C$100,0)+1,0)))="Н/Д",INDIRECT(CONCATENATE("'2018-06 (Д)'!I",TEXT(MATCH($C84,'2018-06 (Д)'!$C$2:$C$100,0)+1,0))))),"Н/Д",((INDIRECT(CONCATENATE("'2018-07 (Д)'!I",TEXT(MATCH($C84,'2018-07 (Д)'!$C$2:$C$100,0)+1,0)))-INDIRECT(CONCATENATE("'2018-06 (Д)'!I",TEXT(MATCH($C84,'2018-06 (Д)'!$C$2:$C$100,0)+1,0))))/INDIRECT(CONCATENATE("'2018-06 (Д)'!I",TEXT(MATCH($C84,'2018-06 (Д)'!$C$2:$C$100,0)+1,0))))*100)</f>
        <v>7.2605601626711174</v>
      </c>
      <c r="BB84" s="9">
        <f ca="1">IF(OR(INDIRECT(CONCATENATE("'2018-08 (Д)'!I",TEXT(MATCH($C84,'2018-08 (Д)'!$C$2:$C$100,0)+1,0)))="Н/Д",INDIRECT(CONCATENATE("'2018-07 (Д)'!I",TEXT(MATCH($C84,'2018-07 (Д)'!$C$2:$C$100,0)+1,0)))="Н/Д",AND(INDIRECT(CONCATENATE("'2018-08 (Д)'!I",TEXT(MATCH($C84,'2018-08 (Д)'!$C$2:$C$100,0)+1,0)))="Н/Д",INDIRECT(CONCATENATE("'2018-07 (Д)'!I",TEXT(MATCH($C84,'2018-07 (Д)'!$C$2:$C$100,0)+1,0))))),"Н/Д",((INDIRECT(CONCATENATE("'2018-08 (Д)'!I",TEXT(MATCH($C84,'2018-08 (Д)'!$C$2:$C$100,0)+1,0)))-INDIRECT(CONCATENATE("'2018-07 (Д)'!I",TEXT(MATCH($C84,'2018-07 (Д)'!$C$2:$C$100,0)+1,0))))/INDIRECT(CONCATENATE("'2018-07 (Д)'!I",TEXT(MATCH($C84,'2018-07 (Д)'!$C$2:$C$100,0)+1,0))))*100)</f>
        <v>8.1696702163386892</v>
      </c>
      <c r="BC84" s="9">
        <f ca="1">IF(OR(INDIRECT(CONCATENATE("'2018-09 (Д)'!I",TEXT(MATCH($C84,'2018-09 (Д)'!$C$2:$C$100,0)+1,0)))="Н/Д",INDIRECT(CONCATENATE("'2018-08 (Д)'!I",TEXT(MATCH($C84,'2018-08 (Д)'!$C$2:$C$100,0)+1,0)))="Н/Д",AND(INDIRECT(CONCATENATE("'2018-09 (Д)'!I",TEXT(MATCH($C84,'2018-09 (Д)'!$C$2:$C$100,0)+1,0)))="Н/Д",INDIRECT(CONCATENATE("'2018-08 (Д)'!I",TEXT(MATCH($C84,'2018-08 (Д)'!$C$2:$C$100,0)+1,0))))),"Н/Д",((INDIRECT(CONCATENATE("'2018-09 (Д)'!I",TEXT(MATCH($C84,'2018-09 (Д)'!$C$2:$C$100,0)+1,0)))-INDIRECT(CONCATENATE("'2018-08 (Д)'!I",TEXT(MATCH($C84,'2018-08 (Д)'!$C$2:$C$100,0)+1,0))))/INDIRECT(CONCATENATE("'2018-08 (Д)'!I",TEXT(MATCH($C84,'2018-08 (Д)'!$C$2:$C$100,0)+1,0))))*100)</f>
        <v>-3.5453163073027136</v>
      </c>
      <c r="BD84" s="9">
        <f ca="1">IF(OR(INDIRECT(CONCATENATE("'2018-10 (Д)'!I",TEXT(MATCH($C84,'2018-10 (Д)'!$C$2:$C$100,0)+1,0)))="Н/Д",INDIRECT(CONCATENATE("'2018-09 (Д)'!I",TEXT(MATCH($C84,'2018-09 (Д)'!$C$2:$C$100,0)+1,0)))="Н/Д",AND(INDIRECT(CONCATENATE("'2018-10 (Д)'!I",TEXT(MATCH($C84,'2018-10 (Д)'!$C$2:$C$100,0)+1,0)))="Н/Д",INDIRECT(CONCATENATE("'2018-09 (Д)'!I",TEXT(MATCH($C84,'2018-09 (Д)'!$C$2:$C$100,0)+1,0))))),"Н/Д",((INDIRECT(CONCATENATE("'2018-10 (Д)'!I",TEXT(MATCH($C84,'2018-10 (Д)'!$C$2:$C$100,0)+1,0)))-INDIRECT(CONCATENATE("'2018-09 (Д)'!I",TEXT(MATCH($C84,'2018-09 (Д)'!$C$2:$C$100,0)+1,0))))/INDIRECT(CONCATENATE("'2018-09 (Д)'!I",TEXT(MATCH($C84,'2018-09 (Д)'!$C$2:$C$100,0)+1,0))))*100)</f>
        <v>10.787810030269911</v>
      </c>
      <c r="BE84" s="9">
        <f ca="1">IF(OR(INDIRECT(CONCATENATE("'2018-11 (Д)'!I",TEXT(MATCH($C84,'2018-11 (Д)'!$C$2:$C$100,0)+1,0)))="Н/Д",INDIRECT(CONCATENATE("'2018-10 (Д)'!I",TEXT(MATCH($C84,'2018-10 (Д)'!$C$2:$C$100,0)+1,0)))="Н/Д",AND(INDIRECT(CONCATENATE("'2018-11 (Д)'!I",TEXT(MATCH($C84,'2018-11 (Д)'!$C$2:$C$100,0)+1,0)))="Н/Д",INDIRECT(CONCATENATE("'2018-10 (Д)'!I",TEXT(MATCH($C84,'2018-10 (Д)'!$C$2:$C$100,0)+1,0))))),"Н/Д",((INDIRECT(CONCATENATE("'2018-11 (Д)'!I",TEXT(MATCH($C84,'2018-11 (Д)'!$C$2:$C$100,0)+1,0)))-INDIRECT(CONCATENATE("'2018-10 (Д)'!I",TEXT(MATCH($C84,'2018-10 (Д)'!$C$2:$C$100,0)+1,0))))/INDIRECT(CONCATENATE("'2018-10 (Д)'!I",TEXT(MATCH($C84,'2018-10 (Д)'!$C$2:$C$100,0)+1,0))))*100)</f>
        <v>-10.741685352634912</v>
      </c>
      <c r="BF84" s="9">
        <f ca="1">IF(OR(INDIRECT(CONCATENATE("'2018-12 (Д)'!I",TEXT(MATCH($C84,'2018-12 (Д)'!$C$2:$C$100,0)+1,0)))="Н/Д",INDIRECT(CONCATENATE("'2018-11 (Д)'!I",TEXT(MATCH($C84,'2018-11 (Д)'!$C$2:$C$100,0)+1,0)))="Н/Д",AND(INDIRECT(CONCATENATE("'2018-12 (Д)'!I",TEXT(MATCH($C84,'2018-12 (Д)'!$C$2:$C$100,0)+1,0)))="Н/Д",INDIRECT(CONCATENATE("'2018-11 (Д)'!I",TEXT(MATCH($C84,'2018-11 (Д)'!$C$2:$C$100,0)+1,0))))),"Н/Д",((INDIRECT(CONCATENATE("'2018-12 (Д)'!I",TEXT(MATCH($C84,'2018-12 (Д)'!$C$2:$C$100,0)+1,0)))-INDIRECT(CONCATENATE("'2018-11 (Д)'!I",TEXT(MATCH($C84,'2018-11 (Д)'!$C$2:$C$100,0)+1,0))))/INDIRECT(CONCATENATE("'2018-11 (Д)'!I",TEXT(MATCH($C84,'2018-11 (Д)'!$C$2:$C$100,0)+1,0))))*100)</f>
        <v>3.1581631332533817</v>
      </c>
      <c r="BG84" s="9"/>
      <c r="BH84" s="9" t="str">
        <f ca="1">IF(OR(INDIRECT(CONCATENATE("'2018-03 (Д)'!J",TEXT(MATCH($C84,'2018-03 (Д)'!$C$2:$C$100,0)+1,0)))="Н/Д",INDIRECT(CONCATENATE("'2018-02 (Д)'!J",TEXT(MATCH($C84,'2018-02 (Д)'!$C$2:$C$100,0)+1,0)))="Н/Д",AND(INDIRECT(CONCATENATE("'2018-03 (Д)'!J",TEXT(MATCH($C84,'2018-03 (Д)'!$C$2:$C$100,0)+1,0)))="Н/Д",INDIRECT(CONCATENATE("'2018-02 (Д)'!J",TEXT(MATCH($C84,'2018-02 (Д)'!$C$2:$C$100,0)+1,0))))),"Н/Д",((INDIRECT(CONCATENATE("'2018-03 (Д)'!J",TEXT(MATCH($C84,'2018-03 (Д)'!$C$2:$C$100,0)+1,0)))-INDIRECT(CONCATENATE("'2018-02 (Д)'!J",TEXT(MATCH($C84,'2018-02 (Д)'!$C$2:$C$100,0)+1,0))))/INDIRECT(CONCATENATE("'2018-02 (Д)'!J",TEXT(MATCH($C84,'2018-02 (Д)'!$C$2:$C$100,0)+1,0))))*100)</f>
        <v>Н/Д</v>
      </c>
      <c r="BI84" s="9" t="str">
        <f ca="1">IF(OR(INDIRECT(CONCATENATE("'2018-04 (Д)'!J",TEXT(MATCH($C84,'2018-04 (Д)'!$C$2:$C$100,0)+1,0)))="Н/Д",INDIRECT(CONCATENATE("'2018-03 (Д)'!J",TEXT(MATCH($C84,'2018-03 (Д)'!$C$2:$C$100,0)+1,0)))="Н/Д",AND(INDIRECT(CONCATENATE("'2018-04 (Д)'!J",TEXT(MATCH($C84,'2018-04 (Д)'!$C$2:$C$100,0)+1,0)))="Н/Д",INDIRECT(CONCATENATE("'2018-03 (Д)'!J",TEXT(MATCH($C84,'2018-03 (Д)'!$C$2:$C$100,0)+1,0))))),"Н/Д",((INDIRECT(CONCATENATE("'2018-04 (Д)'!J",TEXT(MATCH($C84,'2018-04 (Д)'!$C$2:$C$100,0)+1,0)))-INDIRECT(CONCATENATE("'2018-03 (Д)'!J",TEXT(MATCH($C84,'2018-03 (Д)'!$C$2:$C$100,0)+1,0))))/INDIRECT(CONCATENATE("'2018-03 (Д)'!J",TEXT(MATCH($C84,'2018-03 (Д)'!$C$2:$C$100,0)+1,0))))*100)</f>
        <v>Н/Д</v>
      </c>
      <c r="BJ84" s="9" t="str">
        <f ca="1">IF(OR(INDIRECT(CONCATENATE("'2018-05 (Д)'!J",TEXT(MATCH($C84,'2018-05 (Д)'!$C$2:$C$100,0)+1,0)))="Н/Д",INDIRECT(CONCATENATE("'2018-04 (Д)'!J",TEXT(MATCH($C84,'2018-04 (Д)'!$C$2:$C$100,0)+1,0)))="Н/Д",AND(INDIRECT(CONCATENATE("'2018-05 (Д)'!J",TEXT(MATCH($C84,'2018-05 (Д)'!$C$2:$C$100,0)+1,0)))="Н/Д",INDIRECT(CONCATENATE("'2018-04 (Д)'!J",TEXT(MATCH($C84,'2018-04 (Д)'!$C$2:$C$100,0)+1,0))))),"Н/Д",((INDIRECT(CONCATENATE("'2018-05 (Д)'!J",TEXT(MATCH($C84,'2018-05 (Д)'!$C$2:$C$100,0)+1,0)))-INDIRECT(CONCATENATE("'2018-04 (Д)'!J",TEXT(MATCH($C84,'2018-04 (Д)'!$C$2:$C$100,0)+1,0))))/INDIRECT(CONCATENATE("'2018-04 (Д)'!J",TEXT(MATCH($C84,'2018-04 (Д)'!$C$2:$C$100,0)+1,0))))*100)</f>
        <v>Н/Д</v>
      </c>
      <c r="BK84" s="9" t="str">
        <f ca="1">IF(OR(INDIRECT(CONCATENATE("'2018-06 (Д)'!J",TEXT(MATCH($C84,'2018-06 (Д)'!$C$2:$C$100,0)+1,0)))="Н/Д",INDIRECT(CONCATENATE("'2018-05 (Д)'!J",TEXT(MATCH($C84,'2018-05 (Д)'!$C$2:$C$100,0)+1,0)))="Н/Д",AND(INDIRECT(CONCATENATE("'2018-06 (Д)'!J",TEXT(MATCH($C84,'2018-06 (Д)'!$C$2:$C$100,0)+1,0)))="Н/Д",INDIRECT(CONCATENATE("'2018-05 (Д)'!J",TEXT(MATCH($C84,'2018-05 (Д)'!$C$2:$C$100,0)+1,0))))),"Н/Д",((INDIRECT(CONCATENATE("'2018-06 (Д)'!J",TEXT(MATCH($C84,'2018-06 (Д)'!$C$2:$C$100,0)+1,0)))-INDIRECT(CONCATENATE("'2018-05 (Д)'!J",TEXT(MATCH($C84,'2018-05 (Д)'!$C$2:$C$100,0)+1,0))))/INDIRECT(CONCATENATE("'2018-05 (Д)'!J",TEXT(MATCH($C84,'2018-05 (Д)'!$C$2:$C$100,0)+1,0))))*100)</f>
        <v>Н/Д</v>
      </c>
      <c r="BL84" s="9" t="str">
        <f ca="1">IF(OR(INDIRECT(CONCATENATE("'2018-07 (Д)'!J",TEXT(MATCH($C84,'2018-07 (Д)'!$C$2:$C$100,0)+1,0)))="Н/Д",INDIRECT(CONCATENATE("'2018-06 (Д)'!J",TEXT(MATCH($C84,'2018-06 (Д)'!$C$2:$C$100,0)+1,0)))="Н/Д",AND(INDIRECT(CONCATENATE("'2018-07 (Д)'!J",TEXT(MATCH($C84,'2018-07 (Д)'!$C$2:$C$100,0)+1,0)))="Н/Д",INDIRECT(CONCATENATE("'2018-06 (Д)'!J",TEXT(MATCH($C84,'2018-06 (Д)'!$C$2:$C$100,0)+1,0))))),"Н/Д",((INDIRECT(CONCATENATE("'2018-07 (Д)'!J",TEXT(MATCH($C84,'2018-07 (Д)'!$C$2:$C$100,0)+1,0)))-INDIRECT(CONCATENATE("'2018-06 (Д)'!J",TEXT(MATCH($C84,'2018-06 (Д)'!$C$2:$C$100,0)+1,0))))/INDIRECT(CONCATENATE("'2018-06 (Д)'!J",TEXT(MATCH($C84,'2018-06 (Д)'!$C$2:$C$100,0)+1,0))))*100)</f>
        <v>Н/Д</v>
      </c>
      <c r="BM84" s="9" t="str">
        <f ca="1">IF(OR(INDIRECT(CONCATENATE("'2018-08 (Д)'!J",TEXT(MATCH($C84,'2018-08 (Д)'!$C$2:$C$100,0)+1,0)))="Н/Д",INDIRECT(CONCATENATE("'2018-07 (Д)'!J",TEXT(MATCH($C84,'2018-07 (Д)'!$C$2:$C$100,0)+1,0)))="Н/Д",AND(INDIRECT(CONCATENATE("'2018-08 (Д)'!J",TEXT(MATCH($C84,'2018-08 (Д)'!$C$2:$C$100,0)+1,0)))="Н/Д",INDIRECT(CONCATENATE("'2018-07 (Д)'!J",TEXT(MATCH($C84,'2018-07 (Д)'!$C$2:$C$100,0)+1,0))))),"Н/Д",((INDIRECT(CONCATENATE("'2018-08 (Д)'!J",TEXT(MATCH($C84,'2018-08 (Д)'!$C$2:$C$100,0)+1,0)))-INDIRECT(CONCATENATE("'2018-07 (Д)'!J",TEXT(MATCH($C84,'2018-07 (Д)'!$C$2:$C$100,0)+1,0))))/INDIRECT(CONCATENATE("'2018-07 (Д)'!J",TEXT(MATCH($C84,'2018-07 (Д)'!$C$2:$C$100,0)+1,0))))*100)</f>
        <v>Н/Д</v>
      </c>
      <c r="BN84" s="9" t="str">
        <f ca="1">IF(OR(INDIRECT(CONCATENATE("'2018-09 (Д)'!J",TEXT(MATCH($C84,'2018-09 (Д)'!$C$2:$C$100,0)+1,0)))="Н/Д",INDIRECT(CONCATENATE("'2018-08 (Д)'!J",TEXT(MATCH($C84,'2018-08 (Д)'!$C$2:$C$100,0)+1,0)))="Н/Д",AND(INDIRECT(CONCATENATE("'2018-09 (Д)'!J",TEXT(MATCH($C84,'2018-09 (Д)'!$C$2:$C$100,0)+1,0)))="Н/Д",INDIRECT(CONCATENATE("'2018-08 (Д)'!J",TEXT(MATCH($C84,'2018-08 (Д)'!$C$2:$C$100,0)+1,0))))),"Н/Д",((INDIRECT(CONCATENATE("'2018-09 (Д)'!J",TEXT(MATCH($C84,'2018-09 (Д)'!$C$2:$C$100,0)+1,0)))-INDIRECT(CONCATENATE("'2018-08 (Д)'!J",TEXT(MATCH($C84,'2018-08 (Д)'!$C$2:$C$100,0)+1,0))))/INDIRECT(CONCATENATE("'2018-08 (Д)'!J",TEXT(MATCH($C84,'2018-08 (Д)'!$C$2:$C$100,0)+1,0))))*100)</f>
        <v>Н/Д</v>
      </c>
      <c r="BO84" s="9" t="str">
        <f ca="1">IF(OR(INDIRECT(CONCATENATE("'2018-10 (Д)'!J",TEXT(MATCH($C84,'2018-10 (Д)'!$C$2:$C$100,0)+1,0)))="Н/Д",INDIRECT(CONCATENATE("'2018-09 (Д)'!J",TEXT(MATCH($C84,'2018-09 (Д)'!$C$2:$C$100,0)+1,0)))="Н/Д",AND(INDIRECT(CONCATENATE("'2018-10 (Д)'!J",TEXT(MATCH($C84,'2018-10 (Д)'!$C$2:$C$100,0)+1,0)))="Н/Д",INDIRECT(CONCATENATE("'2018-09 (Д)'!J",TEXT(MATCH($C84,'2018-09 (Д)'!$C$2:$C$100,0)+1,0))))),"Н/Д",((INDIRECT(CONCATENATE("'2018-10 (Д)'!J",TEXT(MATCH($C84,'2018-10 (Д)'!$C$2:$C$100,0)+1,0)))-INDIRECT(CONCATENATE("'2018-09 (Д)'!J",TEXT(MATCH($C84,'2018-09 (Д)'!$C$2:$C$100,0)+1,0))))/INDIRECT(CONCATENATE("'2018-09 (Д)'!J",TEXT(MATCH($C84,'2018-09 (Д)'!$C$2:$C$100,0)+1,0))))*100)</f>
        <v>Н/Д</v>
      </c>
      <c r="BP84" s="9" t="str">
        <f ca="1">IF(OR(INDIRECT(CONCATENATE("'2018-11 (Д)'!J",TEXT(MATCH($C84,'2018-11 (Д)'!$C$2:$C$100,0)+1,0)))="Н/Д",INDIRECT(CONCATENATE("'2018-10 (Д)'!J",TEXT(MATCH($C84,'2018-10 (Д)'!$C$2:$C$100,0)+1,0)))="Н/Д",AND(INDIRECT(CONCATENATE("'2018-11 (Д)'!J",TEXT(MATCH($C84,'2018-11 (Д)'!$C$2:$C$100,0)+1,0)))="Н/Д",INDIRECT(CONCATENATE("'2018-10 (Д)'!J",TEXT(MATCH($C84,'2018-10 (Д)'!$C$2:$C$100,0)+1,0))))),"Н/Д",((INDIRECT(CONCATENATE("'2018-11 (Д)'!J",TEXT(MATCH($C84,'2018-11 (Д)'!$C$2:$C$100,0)+1,0)))-INDIRECT(CONCATENATE("'2018-10 (Д)'!J",TEXT(MATCH($C84,'2018-10 (Д)'!$C$2:$C$100,0)+1,0))))/INDIRECT(CONCATENATE("'2018-10 (Д)'!J",TEXT(MATCH($C84,'2018-10 (Д)'!$C$2:$C$100,0)+1,0))))*100)</f>
        <v>Н/Д</v>
      </c>
      <c r="BQ84" s="9" t="str">
        <f ca="1">IF(OR(INDIRECT(CONCATENATE("'2018-12 (Д)'!J",TEXT(MATCH($C84,'2018-12 (Д)'!$C$2:$C$100,0)+1,0)))="Н/Д",INDIRECT(CONCATENATE("'2018-11 (Д)'!J",TEXT(MATCH($C84,'2018-11 (Д)'!$C$2:$C$100,0)+1,0)))="Н/Д",AND(INDIRECT(CONCATENATE("'2018-12 (Д)'!J",TEXT(MATCH($C84,'2018-12 (Д)'!$C$2:$C$100,0)+1,0)))="Н/Д",INDIRECT(CONCATENATE("'2018-11 (Д)'!J",TEXT(MATCH($C84,'2018-11 (Д)'!$C$2:$C$100,0)+1,0))))),"Н/Д",((INDIRECT(CONCATENATE("'2018-12 (Д)'!J",TEXT(MATCH($C84,'2018-12 (Д)'!$C$2:$C$100,0)+1,0)))-INDIRECT(CONCATENATE("'2018-11 (Д)'!J",TEXT(MATCH($C84,'2018-11 (Д)'!$C$2:$C$100,0)+1,0))))/INDIRECT(CONCATENATE("'2018-11 (Д)'!J",TEXT(MATCH($C84,'2018-11 (Д)'!$C$2:$C$100,0)+1,0))))*100)</f>
        <v>Н/Д</v>
      </c>
      <c r="BR84" s="9"/>
      <c r="BS84" s="9">
        <f ca="1">IF(OR(INDIRECT(CONCATENATE("'2018-03 (Д)'!K",TEXT(MATCH($C84,'2018-03 (Д)'!$C$2:$C$100,0)+1,0)))="Н/Д",INDIRECT(CONCATENATE("'2018-02 (Д)'!K",TEXT(MATCH($C84,'2018-02 (Д)'!$C$2:$C$100,0)+1,0)))="Н/Д",AND(INDIRECT(CONCATENATE("'2018-03 (Д)'!K",TEXT(MATCH($C84,'2018-03 (Д)'!$C$2:$C$100,0)+1,0)))="Н/Д",INDIRECT(CONCATENATE("'2018-02 (Д)'!K",TEXT(MATCH($C84,'2018-02 (Д)'!$C$2:$C$100,0)+1,0))))),"Н/Д",((INDIRECT(CONCATENATE("'2018-03 (Д)'!K",TEXT(MATCH($C84,'2018-03 (Д)'!$C$2:$C$100,0)+1,0)))-INDIRECT(CONCATENATE("'2018-02 (Д)'!K",TEXT(MATCH($C84,'2018-02 (Д)'!$C$2:$C$100,0)+1,0))))/INDIRECT(CONCATENATE("'2018-02 (Д)'!K",TEXT(MATCH($C84,'2018-02 (Д)'!$C$2:$C$100,0)+1,0))))*100)</f>
        <v>-35.2464728053261</v>
      </c>
      <c r="BT84" s="9">
        <f ca="1">IF(OR(INDIRECT(CONCATENATE("'2018-04 (Д)'!K",TEXT(MATCH($C84,'2018-04 (Д)'!$C$2:$C$100,0)+1,0)))="Н/Д",INDIRECT(CONCATENATE("'2018-03 (Д)'!K",TEXT(MATCH($C84,'2018-03 (Д)'!$C$2:$C$100,0)+1,0)))="Н/Д",AND(INDIRECT(CONCATENATE("'2018-04 (Д)'!K",TEXT(MATCH($C84,'2018-04 (Д)'!$C$2:$C$100,0)+1,0)))="Н/Д",INDIRECT(CONCATENATE("'2018-03 (Д)'!K",TEXT(MATCH($C84,'2018-03 (Д)'!$C$2:$C$100,0)+1,0))))),"Н/Д",((INDIRECT(CONCATENATE("'2018-04 (Д)'!K",TEXT(MATCH($C84,'2018-04 (Д)'!$C$2:$C$100,0)+1,0)))-INDIRECT(CONCATENATE("'2018-03 (Д)'!K",TEXT(MATCH($C84,'2018-03 (Д)'!$C$2:$C$100,0)+1,0))))/INDIRECT(CONCATENATE("'2018-03 (Д)'!K",TEXT(MATCH($C84,'2018-03 (Д)'!$C$2:$C$100,0)+1,0))))*100)</f>
        <v>186.26225079472036</v>
      </c>
      <c r="BU84" s="9">
        <f ca="1">IF(OR(INDIRECT(CONCATENATE("'2018-05 (Д)'!K",TEXT(MATCH($C84,'2018-05 (Д)'!$C$2:$C$100,0)+1,0)))="Н/Д",INDIRECT(CONCATENATE("'2018-04 (Д)'!K",TEXT(MATCH($C84,'2018-04 (Д)'!$C$2:$C$100,0)+1,0)))="Н/Д",AND(INDIRECT(CONCATENATE("'2018-05 (Д)'!K",TEXT(MATCH($C84,'2018-05 (Д)'!$C$2:$C$100,0)+1,0)))="Н/Д",INDIRECT(CONCATENATE("'2018-04 (Д)'!K",TEXT(MATCH($C84,'2018-04 (Д)'!$C$2:$C$100,0)+1,0))))),"Н/Д",((INDIRECT(CONCATENATE("'2018-05 (Д)'!K",TEXT(MATCH($C84,'2018-05 (Д)'!$C$2:$C$100,0)+1,0)))-INDIRECT(CONCATENATE("'2018-04 (Д)'!K",TEXT(MATCH($C84,'2018-04 (Д)'!$C$2:$C$100,0)+1,0))))/INDIRECT(CONCATENATE("'2018-04 (Д)'!K",TEXT(MATCH($C84,'2018-04 (Д)'!$C$2:$C$100,0)+1,0))))*100)</f>
        <v>93.281431421903136</v>
      </c>
      <c r="BV84" s="9">
        <f ca="1">IF(OR(INDIRECT(CONCATENATE("'2018-06 (Д)'!K",TEXT(MATCH($C84,'2018-06 (Д)'!$C$2:$C$100,0)+1,0)))="Н/Д",INDIRECT(CONCATENATE("'2018-05 (Д)'!K",TEXT(MATCH($C84,'2018-05 (Д)'!$C$2:$C$100,0)+1,0)))="Н/Д",AND(INDIRECT(CONCATENATE("'2018-06 (Д)'!K",TEXT(MATCH($C84,'2018-06 (Д)'!$C$2:$C$100,0)+1,0)))="Н/Д",INDIRECT(CONCATENATE("'2018-05 (Д)'!K",TEXT(MATCH($C84,'2018-05 (Д)'!$C$2:$C$100,0)+1,0))))),"Н/Д",((INDIRECT(CONCATENATE("'2018-06 (Д)'!K",TEXT(MATCH($C84,'2018-06 (Д)'!$C$2:$C$100,0)+1,0)))-INDIRECT(CONCATENATE("'2018-05 (Д)'!K",TEXT(MATCH($C84,'2018-05 (Д)'!$C$2:$C$100,0)+1,0))))/INDIRECT(CONCATENATE("'2018-05 (Д)'!K",TEXT(MATCH($C84,'2018-05 (Д)'!$C$2:$C$100,0)+1,0))))*100)</f>
        <v>-71.71192107070965</v>
      </c>
      <c r="BW84" s="9">
        <f ca="1">IF(OR(INDIRECT(CONCATENATE("'2018-07 (Д)'!K",TEXT(MATCH($C84,'2018-07 (Д)'!$C$2:$C$100,0)+1,0)))="Н/Д",INDIRECT(CONCATENATE("'2018-06 (Д)'!K",TEXT(MATCH($C84,'2018-06 (Д)'!$C$2:$C$100,0)+1,0)))="Н/Д",AND(INDIRECT(CONCATENATE("'2018-07 (Д)'!K",TEXT(MATCH($C84,'2018-07 (Д)'!$C$2:$C$100,0)+1,0)))="Н/Д",INDIRECT(CONCATENATE("'2018-06 (Д)'!K",TEXT(MATCH($C84,'2018-06 (Д)'!$C$2:$C$100,0)+1,0))))),"Н/Д",((INDIRECT(CONCATENATE("'2018-07 (Д)'!K",TEXT(MATCH($C84,'2018-07 (Д)'!$C$2:$C$100,0)+1,0)))-INDIRECT(CONCATENATE("'2018-06 (Д)'!K",TEXT(MATCH($C84,'2018-06 (Д)'!$C$2:$C$100,0)+1,0))))/INDIRECT(CONCATENATE("'2018-06 (Д)'!K",TEXT(MATCH($C84,'2018-06 (Д)'!$C$2:$C$100,0)+1,0))))*100)</f>
        <v>-43.560219739709424</v>
      </c>
      <c r="BX84" s="9">
        <f ca="1">IF(OR(INDIRECT(CONCATENATE("'2018-08 (Д)'!K",TEXT(MATCH($C84,'2018-08 (Д)'!$C$2:$C$100,0)+1,0)))="Н/Д",INDIRECT(CONCATENATE("'2018-07 (Д)'!K",TEXT(MATCH($C84,'2018-07 (Д)'!$C$2:$C$100,0)+1,0)))="Н/Д",AND(INDIRECT(CONCATENATE("'2018-08 (Д)'!K",TEXT(MATCH($C84,'2018-08 (Д)'!$C$2:$C$100,0)+1,0)))="Н/Д",INDIRECT(CONCATENATE("'2018-07 (Д)'!K",TEXT(MATCH($C84,'2018-07 (Д)'!$C$2:$C$100,0)+1,0))))),"Н/Д",((INDIRECT(CONCATENATE("'2018-08 (Д)'!K",TEXT(MATCH($C84,'2018-08 (Д)'!$C$2:$C$100,0)+1,0)))-INDIRECT(CONCATENATE("'2018-07 (Д)'!K",TEXT(MATCH($C84,'2018-07 (Д)'!$C$2:$C$100,0)+1,0))))/INDIRECT(CONCATENATE("'2018-07 (Д)'!K",TEXT(MATCH($C84,'2018-07 (Д)'!$C$2:$C$100,0)+1,0))))*100)</f>
        <v>428.06495814124366</v>
      </c>
      <c r="BY84" s="9">
        <f ca="1">IF(OR(INDIRECT(CONCATENATE("'2018-09 (Д)'!K",TEXT(MATCH($C84,'2018-09 (Д)'!$C$2:$C$100,0)+1,0)))="Н/Д",INDIRECT(CONCATENATE("'2018-08 (Д)'!K",TEXT(MATCH($C84,'2018-08 (Д)'!$C$2:$C$100,0)+1,0)))="Н/Д",AND(INDIRECT(CONCATENATE("'2018-09 (Д)'!K",TEXT(MATCH($C84,'2018-09 (Д)'!$C$2:$C$100,0)+1,0)))="Н/Д",INDIRECT(CONCATENATE("'2018-08 (Д)'!K",TEXT(MATCH($C84,'2018-08 (Д)'!$C$2:$C$100,0)+1,0))))),"Н/Д",((INDIRECT(CONCATENATE("'2018-09 (Д)'!K",TEXT(MATCH($C84,'2018-09 (Д)'!$C$2:$C$100,0)+1,0)))-INDIRECT(CONCATENATE("'2018-08 (Д)'!K",TEXT(MATCH($C84,'2018-08 (Д)'!$C$2:$C$100,0)+1,0))))/INDIRECT(CONCATENATE("'2018-08 (Д)'!K",TEXT(MATCH($C84,'2018-08 (Д)'!$C$2:$C$100,0)+1,0))))*100)</f>
        <v>-81.300279154034854</v>
      </c>
      <c r="BZ84" s="9">
        <f ca="1">IF(OR(INDIRECT(CONCATENATE("'2018-10 (Д)'!K",TEXT(MATCH($C84,'2018-10 (Д)'!$C$2:$C$100,0)+1,0)))="Н/Д",INDIRECT(CONCATENATE("'2018-09 (Д)'!K",TEXT(MATCH($C84,'2018-09 (Д)'!$C$2:$C$100,0)+1,0)))="Н/Д",AND(INDIRECT(CONCATENATE("'2018-10 (Д)'!K",TEXT(MATCH($C84,'2018-10 (Д)'!$C$2:$C$100,0)+1,0)))="Н/Д",INDIRECT(CONCATENATE("'2018-09 (Д)'!K",TEXT(MATCH($C84,'2018-09 (Д)'!$C$2:$C$100,0)+1,0))))),"Н/Д",((INDIRECT(CONCATENATE("'2018-10 (Д)'!K",TEXT(MATCH($C84,'2018-10 (Д)'!$C$2:$C$100,0)+1,0)))-INDIRECT(CONCATENATE("'2018-09 (Д)'!K",TEXT(MATCH($C84,'2018-09 (Д)'!$C$2:$C$100,0)+1,0))))/INDIRECT(CONCATENATE("'2018-09 (Д)'!K",TEXT(MATCH($C84,'2018-09 (Д)'!$C$2:$C$100,0)+1,0))))*100)</f>
        <v>-22.238901158138507</v>
      </c>
      <c r="CA84" s="9">
        <f ca="1">IF(OR(INDIRECT(CONCATENATE("'2018-11 (Д)'!K",TEXT(MATCH($C84,'2018-11 (Д)'!$C$2:$C$100,0)+1,0)))="Н/Д",INDIRECT(CONCATENATE("'2018-10 (Д)'!K",TEXT(MATCH($C84,'2018-10 (Д)'!$C$2:$C$100,0)+1,0)))="Н/Д",AND(INDIRECT(CONCATENATE("'2018-11 (Д)'!K",TEXT(MATCH($C84,'2018-11 (Д)'!$C$2:$C$100,0)+1,0)))="Н/Д",INDIRECT(CONCATENATE("'2018-10 (Д)'!K",TEXT(MATCH($C84,'2018-10 (Д)'!$C$2:$C$100,0)+1,0))))),"Н/Д",((INDIRECT(CONCATENATE("'2018-11 (Д)'!K",TEXT(MATCH($C84,'2018-11 (Д)'!$C$2:$C$100,0)+1,0)))-INDIRECT(CONCATENATE("'2018-10 (Д)'!K",TEXT(MATCH($C84,'2018-10 (Д)'!$C$2:$C$100,0)+1,0))))/INDIRECT(CONCATENATE("'2018-10 (Д)'!K",TEXT(MATCH($C84,'2018-10 (Д)'!$C$2:$C$100,0)+1,0))))*100)</f>
        <v>593.25506956169306</v>
      </c>
      <c r="CB84" s="9">
        <f ca="1">IF(OR(INDIRECT(CONCATENATE("'2018-12 (Д)'!K",TEXT(MATCH($C84,'2018-12 (Д)'!$C$2:$C$100,0)+1,0)))="Н/Д",INDIRECT(CONCATENATE("'2018-11 (Д)'!K",TEXT(MATCH($C84,'2018-11 (Д)'!$C$2:$C$100,0)+1,0)))="Н/Д",AND(INDIRECT(CONCATENATE("'2018-12 (Д)'!K",TEXT(MATCH($C84,'2018-12 (Д)'!$C$2:$C$100,0)+1,0)))="Н/Д",INDIRECT(CONCATENATE("'2018-11 (Д)'!K",TEXT(MATCH($C84,'2018-11 (Д)'!$C$2:$C$100,0)+1,0))))),"Н/Д",((INDIRECT(CONCATENATE("'2018-12 (Д)'!K",TEXT(MATCH($C84,'2018-12 (Д)'!$C$2:$C$100,0)+1,0)))-INDIRECT(CONCATENATE("'2018-11 (Д)'!K",TEXT(MATCH($C84,'2018-11 (Д)'!$C$2:$C$100,0)+1,0))))/INDIRECT(CONCATENATE("'2018-11 (Д)'!K",TEXT(MATCH($C84,'2018-11 (Д)'!$C$2:$C$100,0)+1,0))))*100)</f>
        <v>-84.2401242999494</v>
      </c>
      <c r="CC84" s="9"/>
      <c r="CD84" s="9">
        <f ca="1">IF(OR(INDIRECT(CONCATENATE("'2018-03 (Д)'!L",TEXT(MATCH($C84,'2018-03 (Д)'!$C$2:$C$100,0)+1,0)))="Н/Д",INDIRECT(CONCATENATE("'2018-02 (Д)'!L",TEXT(MATCH($C84,'2018-02 (Д)'!$C$2:$C$100,0)+1,0)))="Н/Д",AND(INDIRECT(CONCATENATE("'2018-03 (Д)'!L",TEXT(MATCH($C84,'2018-03 (Д)'!$C$2:$C$100,0)+1,0)))="Н/Д",INDIRECT(CONCATENATE("'2018-02 (Д)'!L",TEXT(MATCH($C84,'2018-02 (Д)'!$C$2:$C$100,0)+1,0))))),"Н/Д",((INDIRECT(CONCATENATE("'2018-03 (Д)'!L",TEXT(MATCH($C84,'2018-03 (Д)'!$C$2:$C$100,0)+1,0)))-INDIRECT(CONCATENATE("'2018-02 (Д)'!L",TEXT(MATCH($C84,'2018-02 (Д)'!$C$2:$C$100,0)+1,0))))/INDIRECT(CONCATENATE("'2018-02 (Д)'!L",TEXT(MATCH($C84,'2018-02 (Д)'!$C$2:$C$100,0)+1,0))))*100)</f>
        <v>-15.086325227884739</v>
      </c>
      <c r="CE84" s="9">
        <f ca="1">IF(OR(INDIRECT(CONCATENATE("'2018-04 (Д)'!L",TEXT(MATCH($C84,'2018-04 (Д)'!$C$2:$C$100,0)+1,0)))="Н/Д",INDIRECT(CONCATENATE("'2018-03 (Д)'!L",TEXT(MATCH($C84,'2018-03 (Д)'!$C$2:$C$100,0)+1,0)))="Н/Д",AND(INDIRECT(CONCATENATE("'2018-04 (Д)'!L",TEXT(MATCH($C84,'2018-04 (Д)'!$C$2:$C$100,0)+1,0)))="Н/Д",INDIRECT(CONCATENATE("'2018-03 (Д)'!L",TEXT(MATCH($C84,'2018-03 (Д)'!$C$2:$C$100,0)+1,0))))),"Н/Д",((INDIRECT(CONCATENATE("'2018-04 (Д)'!L",TEXT(MATCH($C84,'2018-04 (Д)'!$C$2:$C$100,0)+1,0)))-INDIRECT(CONCATENATE("'2018-03 (Д)'!L",TEXT(MATCH($C84,'2018-03 (Д)'!$C$2:$C$100,0)+1,0))))/INDIRECT(CONCATENATE("'2018-03 (Д)'!L",TEXT(MATCH($C84,'2018-03 (Д)'!$C$2:$C$100,0)+1,0))))*100)</f>
        <v>167.85942662779817</v>
      </c>
      <c r="CF84" s="9">
        <f ca="1">IF(OR(INDIRECT(CONCATENATE("'2018-05 (Д)'!L",TEXT(MATCH($C84,'2018-05 (Д)'!$C$2:$C$100,0)+1,0)))="Н/Д",INDIRECT(CONCATENATE("'2018-04 (Д)'!L",TEXT(MATCH($C84,'2018-04 (Д)'!$C$2:$C$100,0)+1,0)))="Н/Д",AND(INDIRECT(CONCATENATE("'2018-05 (Д)'!L",TEXT(MATCH($C84,'2018-05 (Д)'!$C$2:$C$100,0)+1,0)))="Н/Д",INDIRECT(CONCATENATE("'2018-04 (Д)'!L",TEXT(MATCH($C84,'2018-04 (Д)'!$C$2:$C$100,0)+1,0))))),"Н/Д",((INDIRECT(CONCATENATE("'2018-05 (Д)'!L",TEXT(MATCH($C84,'2018-05 (Д)'!$C$2:$C$100,0)+1,0)))-INDIRECT(CONCATENATE("'2018-04 (Д)'!L",TEXT(MATCH($C84,'2018-04 (Д)'!$C$2:$C$100,0)+1,0))))/INDIRECT(CONCATENATE("'2018-04 (Д)'!L",TEXT(MATCH($C84,'2018-04 (Д)'!$C$2:$C$100,0)+1,0))))*100)</f>
        <v>180.60243311533756</v>
      </c>
      <c r="CG84" s="9">
        <f ca="1">IF(OR(INDIRECT(CONCATENATE("'2018-06 (Д)'!L",TEXT(MATCH($C84,'2018-06 (Д)'!$C$2:$C$100,0)+1,0)))="Н/Д",INDIRECT(CONCATENATE("'2018-05 (Д)'!L",TEXT(MATCH($C84,'2018-05 (Д)'!$C$2:$C$100,0)+1,0)))="Н/Д",AND(INDIRECT(CONCATENATE("'2018-06 (Д)'!L",TEXT(MATCH($C84,'2018-06 (Д)'!$C$2:$C$100,0)+1,0)))="Н/Д",INDIRECT(CONCATENATE("'2018-05 (Д)'!L",TEXT(MATCH($C84,'2018-05 (Д)'!$C$2:$C$100,0)+1,0))))),"Н/Д",((INDIRECT(CONCATENATE("'2018-06 (Д)'!L",TEXT(MATCH($C84,'2018-06 (Д)'!$C$2:$C$100,0)+1,0)))-INDIRECT(CONCATENATE("'2018-05 (Д)'!L",TEXT(MATCH($C84,'2018-05 (Д)'!$C$2:$C$100,0)+1,0))))/INDIRECT(CONCATENATE("'2018-05 (Д)'!L",TEXT(MATCH($C84,'2018-05 (Д)'!$C$2:$C$100,0)+1,0))))*100)</f>
        <v>-35.444787479643097</v>
      </c>
      <c r="CH84" s="9">
        <f ca="1">IF(OR(INDIRECT(CONCATENATE("'2018-07 (Д)'!L",TEXT(MATCH($C84,'2018-07 (Д)'!$C$2:$C$100,0)+1,0)))="Н/Д",INDIRECT(CONCATENATE("'2018-06 (Д)'!L",TEXT(MATCH($C84,'2018-06 (Д)'!$C$2:$C$100,0)+1,0)))="Н/Д",AND(INDIRECT(CONCATENATE("'2018-07 (Д)'!L",TEXT(MATCH($C84,'2018-07 (Д)'!$C$2:$C$100,0)+1,0)))="Н/Д",INDIRECT(CONCATENATE("'2018-06 (Д)'!L",TEXT(MATCH($C84,'2018-06 (Д)'!$C$2:$C$100,0)+1,0))))),"Н/Д",((INDIRECT(CONCATENATE("'2018-07 (Д)'!L",TEXT(MATCH($C84,'2018-07 (Д)'!$C$2:$C$100,0)+1,0)))-INDIRECT(CONCATENATE("'2018-06 (Д)'!L",TEXT(MATCH($C84,'2018-06 (Д)'!$C$2:$C$100,0)+1,0))))/INDIRECT(CONCATENATE("'2018-06 (Д)'!L",TEXT(MATCH($C84,'2018-06 (Д)'!$C$2:$C$100,0)+1,0))))*100)</f>
        <v>-99.33579565240683</v>
      </c>
      <c r="CI84" s="9">
        <f ca="1">IF(OR(INDIRECT(CONCATENATE("'2018-08 (Д)'!L",TEXT(MATCH($C84,'2018-08 (Д)'!$C$2:$C$100,0)+1,0)))="Н/Д",INDIRECT(CONCATENATE("'2018-07 (Д)'!L",TEXT(MATCH($C84,'2018-07 (Д)'!$C$2:$C$100,0)+1,0)))="Н/Д",AND(INDIRECT(CONCATENATE("'2018-08 (Д)'!L",TEXT(MATCH($C84,'2018-08 (Д)'!$C$2:$C$100,0)+1,0)))="Н/Д",INDIRECT(CONCATENATE("'2018-07 (Д)'!L",TEXT(MATCH($C84,'2018-07 (Д)'!$C$2:$C$100,0)+1,0))))),"Н/Д",((INDIRECT(CONCATENATE("'2018-08 (Д)'!L",TEXT(MATCH($C84,'2018-08 (Д)'!$C$2:$C$100,0)+1,0)))-INDIRECT(CONCATENATE("'2018-07 (Д)'!L",TEXT(MATCH($C84,'2018-07 (Д)'!$C$2:$C$100,0)+1,0))))/INDIRECT(CONCATENATE("'2018-07 (Д)'!L",TEXT(MATCH($C84,'2018-07 (Д)'!$C$2:$C$100,0)+1,0))))*100)</f>
        <v>18153.764913846262</v>
      </c>
      <c r="CJ84" s="9">
        <f ca="1">IF(OR(INDIRECT(CONCATENATE("'2018-09 (Д)'!L",TEXT(MATCH($C84,'2018-09 (Д)'!$C$2:$C$100,0)+1,0)))="Н/Д",INDIRECT(CONCATENATE("'2018-08 (Д)'!L",TEXT(MATCH($C84,'2018-08 (Д)'!$C$2:$C$100,0)+1,0)))="Н/Д",AND(INDIRECT(CONCATENATE("'2018-09 (Д)'!L",TEXT(MATCH($C84,'2018-09 (Д)'!$C$2:$C$100,0)+1,0)))="Н/Д",INDIRECT(CONCATENATE("'2018-08 (Д)'!L",TEXT(MATCH($C84,'2018-08 (Д)'!$C$2:$C$100,0)+1,0))))),"Н/Д",((INDIRECT(CONCATENATE("'2018-09 (Д)'!L",TEXT(MATCH($C84,'2018-09 (Д)'!$C$2:$C$100,0)+1,0)))-INDIRECT(CONCATENATE("'2018-08 (Д)'!L",TEXT(MATCH($C84,'2018-08 (Д)'!$C$2:$C$100,0)+1,0))))/INDIRECT(CONCATENATE("'2018-08 (Д)'!L",TEXT(MATCH($C84,'2018-08 (Д)'!$C$2:$C$100,0)+1,0))))*100)</f>
        <v>-48.444380243251075</v>
      </c>
      <c r="CK84" s="9">
        <f ca="1">IF(OR(INDIRECT(CONCATENATE("'2018-10 (Д)'!L",TEXT(MATCH($C84,'2018-10 (Д)'!$C$2:$C$100,0)+1,0)))="Н/Д",INDIRECT(CONCATENATE("'2018-09 (Д)'!L",TEXT(MATCH($C84,'2018-09 (Д)'!$C$2:$C$100,0)+1,0)))="Н/Д",AND(INDIRECT(CONCATENATE("'2018-10 (Д)'!L",TEXT(MATCH($C84,'2018-10 (Д)'!$C$2:$C$100,0)+1,0)))="Н/Д",INDIRECT(CONCATENATE("'2018-09 (Д)'!L",TEXT(MATCH($C84,'2018-09 (Д)'!$C$2:$C$100,0)+1,0))))),"Н/Д",((INDIRECT(CONCATENATE("'2018-10 (Д)'!L",TEXT(MATCH($C84,'2018-10 (Д)'!$C$2:$C$100,0)+1,0)))-INDIRECT(CONCATENATE("'2018-09 (Д)'!L",TEXT(MATCH($C84,'2018-09 (Д)'!$C$2:$C$100,0)+1,0))))/INDIRECT(CONCATENATE("'2018-09 (Д)'!L",TEXT(MATCH($C84,'2018-09 (Д)'!$C$2:$C$100,0)+1,0))))*100)</f>
        <v>-64.114828071942839</v>
      </c>
      <c r="CL84" s="9">
        <f ca="1">IF(OR(INDIRECT(CONCATENATE("'2018-11 (Д)'!L",TEXT(MATCH($C84,'2018-11 (Д)'!$C$2:$C$100,0)+1,0)))="Н/Д",INDIRECT(CONCATENATE("'2018-10 (Д)'!L",TEXT(MATCH($C84,'2018-10 (Д)'!$C$2:$C$100,0)+1,0)))="Н/Д",AND(INDIRECT(CONCATENATE("'2018-11 (Д)'!L",TEXT(MATCH($C84,'2018-11 (Д)'!$C$2:$C$100,0)+1,0)))="Н/Д",INDIRECT(CONCATENATE("'2018-10 (Д)'!L",TEXT(MATCH($C84,'2018-10 (Д)'!$C$2:$C$100,0)+1,0))))),"Н/Д",((INDIRECT(CONCATENATE("'2018-11 (Д)'!L",TEXT(MATCH($C84,'2018-11 (Д)'!$C$2:$C$100,0)+1,0)))-INDIRECT(CONCATENATE("'2018-10 (Д)'!L",TEXT(MATCH($C84,'2018-10 (Д)'!$C$2:$C$100,0)+1,0))))/INDIRECT(CONCATENATE("'2018-10 (Д)'!L",TEXT(MATCH($C84,'2018-10 (Д)'!$C$2:$C$100,0)+1,0))))*100)</f>
        <v>538.96292109281092</v>
      </c>
      <c r="CM84" s="9">
        <f ca="1">IF(OR(INDIRECT(CONCATENATE("'2018-12 (Д)'!L",TEXT(MATCH($C84,'2018-12 (Д)'!$C$2:$C$100,0)+1,0)))="Н/Д",INDIRECT(CONCATENATE("'2018-11 (Д)'!L",TEXT(MATCH($C84,'2018-11 (Д)'!$C$2:$C$100,0)+1,0)))="Н/Д",AND(INDIRECT(CONCATENATE("'2018-12 (Д)'!L",TEXT(MATCH($C84,'2018-12 (Д)'!$C$2:$C$100,0)+1,0)))="Н/Д",INDIRECT(CONCATENATE("'2018-11 (Д)'!L",TEXT(MATCH($C84,'2018-11 (Д)'!$C$2:$C$100,0)+1,0))))),"Н/Д",((INDIRECT(CONCATENATE("'2018-12 (Д)'!L",TEXT(MATCH($C84,'2018-12 (Д)'!$C$2:$C$100,0)+1,0)))-INDIRECT(CONCATENATE("'2018-11 (Д)'!L",TEXT(MATCH($C84,'2018-11 (Д)'!$C$2:$C$100,0)+1,0))))/INDIRECT(CONCATENATE("'2018-11 (Д)'!L",TEXT(MATCH($C84,'2018-11 (Д)'!$C$2:$C$100,0)+1,0))))*100)</f>
        <v>-28.023780315872589</v>
      </c>
      <c r="CN84" s="9"/>
      <c r="CO84" s="9">
        <f ca="1">IF(OR(INDIRECT(CONCATENATE("'2018-03 (Д)'!M",TEXT(MATCH($C84,'2018-03 (Д)'!$C$2:$C$100,0)+1,0)))="Н/Д",INDIRECT(CONCATENATE("'2018-02 (Д)'!M",TEXT(MATCH($C84,'2018-02 (Д)'!$C$2:$C$100,0)+1,0)))="Н/Д",AND(INDIRECT(CONCATENATE("'2018-03 (Д)'!M",TEXT(MATCH($C84,'2018-03 (Д)'!$C$2:$C$100,0)+1,0)))="Н/Д",INDIRECT(CONCATENATE("'2018-02 (Д)'!M",TEXT(MATCH($C84,'2018-02 (Д)'!$C$2:$C$100,0)+1,0))))),"Н/Д",((INDIRECT(CONCATENATE("'2018-03 (Д)'!M",TEXT(MATCH($C84,'2018-03 (Д)'!$C$2:$C$100,0)+1,0)))-INDIRECT(CONCATENATE("'2018-02 (Д)'!M",TEXT(MATCH($C84,'2018-02 (Д)'!$C$2:$C$100,0)+1,0))))/INDIRECT(CONCATENATE("'2018-02 (Д)'!M",TEXT(MATCH($C84,'2018-02 (Д)'!$C$2:$C$100,0)+1,0))))*100)</f>
        <v>-34.146003960939282</v>
      </c>
      <c r="CP84" s="9">
        <f ca="1">IF(OR(INDIRECT(CONCATENATE("'2018-04 (Д)'!M",TEXT(MATCH($C84,'2018-04 (Д)'!$C$2:$C$100,0)+1,0)))="Н/Д",INDIRECT(CONCATENATE("'2018-03 (Д)'!M",TEXT(MATCH($C84,'2018-03 (Д)'!$C$2:$C$100,0)+1,0)))="Н/Д",AND(INDIRECT(CONCATENATE("'2018-04 (Д)'!M",TEXT(MATCH($C84,'2018-04 (Д)'!$C$2:$C$100,0)+1,0)))="Н/Д",INDIRECT(CONCATENATE("'2018-03 (Д)'!M",TEXT(MATCH($C84,'2018-03 (Д)'!$C$2:$C$100,0)+1,0))))),"Н/Д",((INDIRECT(CONCATENATE("'2018-04 (Д)'!M",TEXT(MATCH($C84,'2018-04 (Д)'!$C$2:$C$100,0)+1,0)))-INDIRECT(CONCATENATE("'2018-03 (Д)'!M",TEXT(MATCH($C84,'2018-03 (Д)'!$C$2:$C$100,0)+1,0))))/INDIRECT(CONCATENATE("'2018-03 (Д)'!M",TEXT(MATCH($C84,'2018-03 (Д)'!$C$2:$C$100,0)+1,0))))*100)</f>
        <v>37.448878970711071</v>
      </c>
      <c r="CQ84" s="9">
        <f ca="1">IF(OR(INDIRECT(CONCATENATE("'2018-05 (Д)'!M",TEXT(MATCH($C84,'2018-05 (Д)'!$C$2:$C$100,0)+1,0)))="Н/Д",INDIRECT(CONCATENATE("'2018-04 (Д)'!M",TEXT(MATCH($C84,'2018-04 (Д)'!$C$2:$C$100,0)+1,0)))="Н/Д",AND(INDIRECT(CONCATENATE("'2018-05 (Д)'!M",TEXT(MATCH($C84,'2018-05 (Д)'!$C$2:$C$100,0)+1,0)))="Н/Д",INDIRECT(CONCATENATE("'2018-04 (Д)'!M",TEXT(MATCH($C84,'2018-04 (Д)'!$C$2:$C$100,0)+1,0))))),"Н/Д",((INDIRECT(CONCATENATE("'2018-05 (Д)'!M",TEXT(MATCH($C84,'2018-05 (Д)'!$C$2:$C$100,0)+1,0)))-INDIRECT(CONCATENATE("'2018-04 (Д)'!M",TEXT(MATCH($C84,'2018-04 (Д)'!$C$2:$C$100,0)+1,0))))/INDIRECT(CONCATENATE("'2018-04 (Д)'!M",TEXT(MATCH($C84,'2018-04 (Д)'!$C$2:$C$100,0)+1,0))))*100)</f>
        <v>-20.66125228591698</v>
      </c>
      <c r="CR84" s="9">
        <f ca="1">IF(OR(INDIRECT(CONCATENATE("'2018-06 (Д)'!M",TEXT(MATCH($C84,'2018-06 (Д)'!$C$2:$C$100,0)+1,0)))="Н/Д",INDIRECT(CONCATENATE("'2018-05 (Д)'!M",TEXT(MATCH($C84,'2018-05 (Д)'!$C$2:$C$100,0)+1,0)))="Н/Д",AND(INDIRECT(CONCATENATE("'2018-06 (Д)'!M",TEXT(MATCH($C84,'2018-06 (Д)'!$C$2:$C$100,0)+1,0)))="Н/Д",INDIRECT(CONCATENATE("'2018-05 (Д)'!M",TEXT(MATCH($C84,'2018-05 (Д)'!$C$2:$C$100,0)+1,0))))),"Н/Д",((INDIRECT(CONCATENATE("'2018-06 (Д)'!M",TEXT(MATCH($C84,'2018-06 (Д)'!$C$2:$C$100,0)+1,0)))-INDIRECT(CONCATENATE("'2018-05 (Д)'!M",TEXT(MATCH($C84,'2018-05 (Д)'!$C$2:$C$100,0)+1,0))))/INDIRECT(CONCATENATE("'2018-05 (Д)'!M",TEXT(MATCH($C84,'2018-05 (Д)'!$C$2:$C$100,0)+1,0))))*100)</f>
        <v>46.942242659185439</v>
      </c>
      <c r="CS84" s="9">
        <f ca="1">IF(OR(INDIRECT(CONCATENATE("'2018-07 (Д)'!M",TEXT(MATCH($C84,'2018-07 (Д)'!$C$2:$C$100,0)+1,0)))="Н/Д",INDIRECT(CONCATENATE("'2018-06 (Д)'!M",TEXT(MATCH($C84,'2018-06 (Д)'!$C$2:$C$100,0)+1,0)))="Н/Д",AND(INDIRECT(CONCATENATE("'2018-07 (Д)'!M",TEXT(MATCH($C84,'2018-07 (Д)'!$C$2:$C$100,0)+1,0)))="Н/Д",INDIRECT(CONCATENATE("'2018-06 (Д)'!M",TEXT(MATCH($C84,'2018-06 (Д)'!$C$2:$C$100,0)+1,0))))),"Н/Д",((INDIRECT(CONCATENATE("'2018-07 (Д)'!M",TEXT(MATCH($C84,'2018-07 (Д)'!$C$2:$C$100,0)+1,0)))-INDIRECT(CONCATENATE("'2018-06 (Д)'!M",TEXT(MATCH($C84,'2018-06 (Д)'!$C$2:$C$100,0)+1,0))))/INDIRECT(CONCATENATE("'2018-06 (Д)'!M",TEXT(MATCH($C84,'2018-06 (Д)'!$C$2:$C$100,0)+1,0))))*100)</f>
        <v>-16.71011035060933</v>
      </c>
      <c r="CT84" s="9">
        <f ca="1">IF(OR(INDIRECT(CONCATENATE("'2018-08 (Д)'!M",TEXT(MATCH($C84,'2018-08 (Д)'!$C$2:$C$100,0)+1,0)))="Н/Д",INDIRECT(CONCATENATE("'2018-07 (Д)'!M",TEXT(MATCH($C84,'2018-07 (Д)'!$C$2:$C$100,0)+1,0)))="Н/Д",AND(INDIRECT(CONCATENATE("'2018-08 (Д)'!M",TEXT(MATCH($C84,'2018-08 (Д)'!$C$2:$C$100,0)+1,0)))="Н/Д",INDIRECT(CONCATENATE("'2018-07 (Д)'!M",TEXT(MATCH($C84,'2018-07 (Д)'!$C$2:$C$100,0)+1,0))))),"Н/Д",((INDIRECT(CONCATENATE("'2018-08 (Д)'!M",TEXT(MATCH($C84,'2018-08 (Д)'!$C$2:$C$100,0)+1,0)))-INDIRECT(CONCATENATE("'2018-07 (Д)'!M",TEXT(MATCH($C84,'2018-07 (Д)'!$C$2:$C$100,0)+1,0))))/INDIRECT(CONCATENATE("'2018-07 (Д)'!M",TEXT(MATCH($C84,'2018-07 (Д)'!$C$2:$C$100,0)+1,0))))*100)</f>
        <v>5.658648948256273</v>
      </c>
      <c r="CU84" s="9">
        <f ca="1">IF(OR(INDIRECT(CONCATENATE("'2018-09 (Д)'!M",TEXT(MATCH($C84,'2018-09 (Д)'!$C$2:$C$100,0)+1,0)))="Н/Д",INDIRECT(CONCATENATE("'2018-08 (Д)'!M",TEXT(MATCH($C84,'2018-08 (Д)'!$C$2:$C$100,0)+1,0)))="Н/Д",AND(INDIRECT(CONCATENATE("'2018-09 (Д)'!M",TEXT(MATCH($C84,'2018-09 (Д)'!$C$2:$C$100,0)+1,0)))="Н/Д",INDIRECT(CONCATENATE("'2018-08 (Д)'!M",TEXT(MATCH($C84,'2018-08 (Д)'!$C$2:$C$100,0)+1,0))))),"Н/Д",((INDIRECT(CONCATENATE("'2018-09 (Д)'!M",TEXT(MATCH($C84,'2018-09 (Д)'!$C$2:$C$100,0)+1,0)))-INDIRECT(CONCATENATE("'2018-08 (Д)'!M",TEXT(MATCH($C84,'2018-08 (Д)'!$C$2:$C$100,0)+1,0))))/INDIRECT(CONCATENATE("'2018-08 (Д)'!M",TEXT(MATCH($C84,'2018-08 (Д)'!$C$2:$C$100,0)+1,0))))*100)</f>
        <v>1.6632357166692373</v>
      </c>
      <c r="CV84" s="9">
        <f ca="1">IF(OR(INDIRECT(CONCATENATE("'2018-10 (Д)'!M",TEXT(MATCH($C84,'2018-10 (Д)'!$C$2:$C$100,0)+1,0)))="Н/Д",INDIRECT(CONCATENATE("'2018-09 (Д)'!M",TEXT(MATCH($C84,'2018-09 (Д)'!$C$2:$C$100,0)+1,0)))="Н/Д",AND(INDIRECT(CONCATENATE("'2018-10 (Д)'!M",TEXT(MATCH($C84,'2018-10 (Д)'!$C$2:$C$100,0)+1,0)))="Н/Д",INDIRECT(CONCATENATE("'2018-09 (Д)'!M",TEXT(MATCH($C84,'2018-09 (Д)'!$C$2:$C$100,0)+1,0))))),"Н/Д",((INDIRECT(CONCATENATE("'2018-10 (Д)'!M",TEXT(MATCH($C84,'2018-10 (Д)'!$C$2:$C$100,0)+1,0)))-INDIRECT(CONCATENATE("'2018-09 (Д)'!M",TEXT(MATCH($C84,'2018-09 (Д)'!$C$2:$C$100,0)+1,0))))/INDIRECT(CONCATENATE("'2018-09 (Д)'!M",TEXT(MATCH($C84,'2018-09 (Д)'!$C$2:$C$100,0)+1,0))))*100)</f>
        <v>7.2832919032588785</v>
      </c>
      <c r="CW84" s="9">
        <f ca="1">IF(OR(INDIRECT(CONCATENATE("'2018-11 (Д)'!M",TEXT(MATCH($C84,'2018-11 (Д)'!$C$2:$C$100,0)+1,0)))="Н/Д",INDIRECT(CONCATENATE("'2018-10 (Д)'!M",TEXT(MATCH($C84,'2018-10 (Д)'!$C$2:$C$100,0)+1,0)))="Н/Д",AND(INDIRECT(CONCATENATE("'2018-11 (Д)'!M",TEXT(MATCH($C84,'2018-11 (Д)'!$C$2:$C$100,0)+1,0)))="Н/Д",INDIRECT(CONCATENATE("'2018-10 (Д)'!M",TEXT(MATCH($C84,'2018-10 (Д)'!$C$2:$C$100,0)+1,0))))),"Н/Д",((INDIRECT(CONCATENATE("'2018-11 (Д)'!M",TEXT(MATCH($C84,'2018-11 (Д)'!$C$2:$C$100,0)+1,0)))-INDIRECT(CONCATENATE("'2018-10 (Д)'!M",TEXT(MATCH($C84,'2018-10 (Д)'!$C$2:$C$100,0)+1,0))))/INDIRECT(CONCATENATE("'2018-10 (Д)'!M",TEXT(MATCH($C84,'2018-10 (Д)'!$C$2:$C$100,0)+1,0))))*100)</f>
        <v>-0.62677247653936741</v>
      </c>
      <c r="CX84" s="9">
        <f ca="1">IF(OR(INDIRECT(CONCATENATE("'2018-12 (Д)'!M",TEXT(MATCH($C84,'2018-12 (Д)'!$C$2:$C$100,0)+1,0)))="Н/Д",INDIRECT(CONCATENATE("'2018-11 (Д)'!M",TEXT(MATCH($C84,'2018-11 (Д)'!$C$2:$C$100,0)+1,0)))="Н/Д",AND(INDIRECT(CONCATENATE("'2018-12 (Д)'!M",TEXT(MATCH($C84,'2018-12 (Д)'!$C$2:$C$100,0)+1,0)))="Н/Д",INDIRECT(CONCATENATE("'2018-11 (Д)'!M",TEXT(MATCH($C84,'2018-11 (Д)'!$C$2:$C$100,0)+1,0))))),"Н/Д",((INDIRECT(CONCATENATE("'2018-12 (Д)'!M",TEXT(MATCH($C84,'2018-12 (Д)'!$C$2:$C$100,0)+1,0)))-INDIRECT(CONCATENATE("'2018-11 (Д)'!M",TEXT(MATCH($C84,'2018-11 (Д)'!$C$2:$C$100,0)+1,0))))/INDIRECT(CONCATENATE("'2018-11 (Д)'!M",TEXT(MATCH($C84,'2018-11 (Д)'!$C$2:$C$100,0)+1,0))))*100)</f>
        <v>20.09911153555284</v>
      </c>
      <c r="CY84" s="9"/>
      <c r="CZ84" s="9">
        <f ca="1">IF(OR(INDIRECT(CONCATENATE("'2018-03 (Д)'!N",TEXT(MATCH($C84,'2018-03 (Д)'!$C$2:$C$100,0)+1,0)))="Н/Д",INDIRECT(CONCATENATE("'2018-02 (Д)'!N",TEXT(MATCH($C84,'2018-02 (Д)'!$C$2:$C$100,0)+1,0)))="Н/Д",AND(INDIRECT(CONCATENATE("'2018-03 (Д)'!N",TEXT(MATCH($C84,'2018-03 (Д)'!$C$2:$C$100,0)+1,0)))="Н/Д",INDIRECT(CONCATENATE("'2018-02 (Д)'!N",TEXT(MATCH($C84,'2018-02 (Д)'!$C$2:$C$100,0)+1,0))))),"Н/Д",((INDIRECT(CONCATENATE("'2018-03 (Д)'!N",TEXT(MATCH($C84,'2018-03 (Д)'!$C$2:$C$100,0)+1,0)))-INDIRECT(CONCATENATE("'2018-02 (Д)'!N",TEXT(MATCH($C84,'2018-02 (Д)'!$C$2:$C$100,0)+1,0))))/INDIRECT(CONCATENATE("'2018-02 (Д)'!N",TEXT(MATCH($C84,'2018-02 (Д)'!$C$2:$C$100,0)+1,0))))*100)</f>
        <v>144.14207166741085</v>
      </c>
      <c r="DA84" s="9">
        <f ca="1">IF(OR(INDIRECT(CONCATENATE("'2018-04 (Д)'!N",TEXT(MATCH($C84,'2018-04 (Д)'!$C$2:$C$100,0)+1,0)))="Н/Д",INDIRECT(CONCATENATE("'2018-03 (Д)'!N",TEXT(MATCH($C84,'2018-03 (Д)'!$C$2:$C$100,0)+1,0)))="Н/Д",AND(INDIRECT(CONCATENATE("'2018-04 (Д)'!N",TEXT(MATCH($C84,'2018-04 (Д)'!$C$2:$C$100,0)+1,0)))="Н/Д",INDIRECT(CONCATENATE("'2018-03 (Д)'!N",TEXT(MATCH($C84,'2018-03 (Д)'!$C$2:$C$100,0)+1,0))))),"Н/Д",((INDIRECT(CONCATENATE("'2018-04 (Д)'!N",TEXT(MATCH($C84,'2018-04 (Д)'!$C$2:$C$100,0)+1,0)))-INDIRECT(CONCATENATE("'2018-03 (Д)'!N",TEXT(MATCH($C84,'2018-03 (Д)'!$C$2:$C$100,0)+1,0))))/INDIRECT(CONCATENATE("'2018-03 (Д)'!N",TEXT(MATCH($C84,'2018-03 (Д)'!$C$2:$C$100,0)+1,0))))*100)</f>
        <v>70.470098768259021</v>
      </c>
      <c r="DB84" s="9">
        <f ca="1">IF(OR(INDIRECT(CONCATENATE("'2018-05 (Д)'!N",TEXT(MATCH($C84,'2018-05 (Д)'!$C$2:$C$100,0)+1,0)))="Н/Д",INDIRECT(CONCATENATE("'2018-04 (Д)'!N",TEXT(MATCH($C84,'2018-04 (Д)'!$C$2:$C$100,0)+1,0)))="Н/Д",AND(INDIRECT(CONCATENATE("'2018-05 (Д)'!N",TEXT(MATCH($C84,'2018-05 (Д)'!$C$2:$C$100,0)+1,0)))="Н/Д",INDIRECT(CONCATENATE("'2018-04 (Д)'!N",TEXT(MATCH($C84,'2018-04 (Д)'!$C$2:$C$100,0)+1,0))))),"Н/Д",((INDIRECT(CONCATENATE("'2018-05 (Д)'!N",TEXT(MATCH($C84,'2018-05 (Д)'!$C$2:$C$100,0)+1,0)))-INDIRECT(CONCATENATE("'2018-04 (Д)'!N",TEXT(MATCH($C84,'2018-04 (Д)'!$C$2:$C$100,0)+1,0))))/INDIRECT(CONCATENATE("'2018-04 (Д)'!N",TEXT(MATCH($C84,'2018-04 (Д)'!$C$2:$C$100,0)+1,0))))*100)</f>
        <v>39.688155708847169</v>
      </c>
      <c r="DC84" s="9">
        <f ca="1">IF(OR(INDIRECT(CONCATENATE("'2018-06 (Д)'!N",TEXT(MATCH($C84,'2018-06 (Д)'!$C$2:$C$100,0)+1,0)))="Н/Д",INDIRECT(CONCATENATE("'2018-05 (Д)'!N",TEXT(MATCH($C84,'2018-05 (Д)'!$C$2:$C$100,0)+1,0)))="Н/Д",AND(INDIRECT(CONCATENATE("'2018-06 (Д)'!N",TEXT(MATCH($C84,'2018-06 (Д)'!$C$2:$C$100,0)+1,0)))="Н/Д",INDIRECT(CONCATENATE("'2018-05 (Д)'!N",TEXT(MATCH($C84,'2018-05 (Д)'!$C$2:$C$100,0)+1,0))))),"Н/Д",((INDIRECT(CONCATENATE("'2018-06 (Д)'!N",TEXT(MATCH($C84,'2018-06 (Д)'!$C$2:$C$100,0)+1,0)))-INDIRECT(CONCATENATE("'2018-05 (Д)'!N",TEXT(MATCH($C84,'2018-05 (Д)'!$C$2:$C$100,0)+1,0))))/INDIRECT(CONCATENATE("'2018-05 (Д)'!N",TEXT(MATCH($C84,'2018-05 (Д)'!$C$2:$C$100,0)+1,0))))*100)</f>
        <v>29.886397615016818</v>
      </c>
      <c r="DD84" s="9">
        <f ca="1">IF(OR(INDIRECT(CONCATENATE("'2018-07 (Д)'!N",TEXT(MATCH($C84,'2018-07 (Д)'!$C$2:$C$100,0)+1,0)))="Н/Д",INDIRECT(CONCATENATE("'2018-06 (Д)'!N",TEXT(MATCH($C84,'2018-06 (Д)'!$C$2:$C$100,0)+1,0)))="Н/Д",AND(INDIRECT(CONCATENATE("'2018-07 (Д)'!N",TEXT(MATCH($C84,'2018-07 (Д)'!$C$2:$C$100,0)+1,0)))="Н/Д",INDIRECT(CONCATENATE("'2018-06 (Д)'!N",TEXT(MATCH($C84,'2018-06 (Д)'!$C$2:$C$100,0)+1,0))))),"Н/Д",((INDIRECT(CONCATENATE("'2018-07 (Д)'!N",TEXT(MATCH($C84,'2018-07 (Д)'!$C$2:$C$100,0)+1,0)))-INDIRECT(CONCATENATE("'2018-06 (Д)'!N",TEXT(MATCH($C84,'2018-06 (Д)'!$C$2:$C$100,0)+1,0))))/INDIRECT(CONCATENATE("'2018-06 (Д)'!N",TEXT(MATCH($C84,'2018-06 (Д)'!$C$2:$C$100,0)+1,0))))*100)</f>
        <v>20.317978571607632</v>
      </c>
      <c r="DE84" s="9">
        <f ca="1">IF(OR(INDIRECT(CONCATENATE("'2018-08 (Д)'!N",TEXT(MATCH($C84,'2018-08 (Д)'!$C$2:$C$100,0)+1,0)))="Н/Д",INDIRECT(CONCATENATE("'2018-07 (Д)'!N",TEXT(MATCH($C84,'2018-07 (Д)'!$C$2:$C$100,0)+1,0)))="Н/Д",AND(INDIRECT(CONCATENATE("'2018-08 (Д)'!N",TEXT(MATCH($C84,'2018-08 (Д)'!$C$2:$C$100,0)+1,0)))="Н/Д",INDIRECT(CONCATENATE("'2018-07 (Д)'!N",TEXT(MATCH($C84,'2018-07 (Д)'!$C$2:$C$100,0)+1,0))))),"Н/Д",((INDIRECT(CONCATENATE("'2018-08 (Д)'!N",TEXT(MATCH($C84,'2018-08 (Д)'!$C$2:$C$100,0)+1,0)))-INDIRECT(CONCATENATE("'2018-07 (Д)'!N",TEXT(MATCH($C84,'2018-07 (Д)'!$C$2:$C$100,0)+1,0))))/INDIRECT(CONCATENATE("'2018-07 (Д)'!N",TEXT(MATCH($C84,'2018-07 (Д)'!$C$2:$C$100,0)+1,0))))*100)</f>
        <v>18.628967031931609</v>
      </c>
      <c r="DF84" s="9">
        <f ca="1">IF(OR(INDIRECT(CONCATENATE("'2018-09 (Д)'!N",TEXT(MATCH($C84,'2018-09 (Д)'!$C$2:$C$100,0)+1,0)))="Н/Д",INDIRECT(CONCATENATE("'2018-08 (Д)'!N",TEXT(MATCH($C84,'2018-08 (Д)'!$C$2:$C$100,0)+1,0)))="Н/Д",AND(INDIRECT(CONCATENATE("'2018-09 (Д)'!N",TEXT(MATCH($C84,'2018-09 (Д)'!$C$2:$C$100,0)+1,0)))="Н/Д",INDIRECT(CONCATENATE("'2018-08 (Д)'!N",TEXT(MATCH($C84,'2018-08 (Д)'!$C$2:$C$100,0)+1,0))))),"Н/Д",((INDIRECT(CONCATENATE("'2018-09 (Д)'!N",TEXT(MATCH($C84,'2018-09 (Д)'!$C$2:$C$100,0)+1,0)))-INDIRECT(CONCATENATE("'2018-08 (Д)'!N",TEXT(MATCH($C84,'2018-08 (Д)'!$C$2:$C$100,0)+1,0))))/INDIRECT(CONCATENATE("'2018-08 (Д)'!N",TEXT(MATCH($C84,'2018-08 (Д)'!$C$2:$C$100,0)+1,0))))*100)</f>
        <v>15.185931052343141</v>
      </c>
      <c r="DG84" s="9">
        <f ca="1">IF(OR(INDIRECT(CONCATENATE("'2018-10 (Д)'!N",TEXT(MATCH($C84,'2018-10 (Д)'!$C$2:$C$100,0)+1,0)))="Н/Д",INDIRECT(CONCATENATE("'2018-09 (Д)'!N",TEXT(MATCH($C84,'2018-09 (Д)'!$C$2:$C$100,0)+1,0)))="Н/Д",AND(INDIRECT(CONCATENATE("'2018-10 (Д)'!N",TEXT(MATCH($C84,'2018-10 (Д)'!$C$2:$C$100,0)+1,0)))="Н/Д",INDIRECT(CONCATENATE("'2018-09 (Д)'!N",TEXT(MATCH($C84,'2018-09 (Д)'!$C$2:$C$100,0)+1,0))))),"Н/Д",((INDIRECT(CONCATENATE("'2018-10 (Д)'!N",TEXT(MATCH($C84,'2018-10 (Д)'!$C$2:$C$100,0)+1,0)))-INDIRECT(CONCATENATE("'2018-09 (Д)'!N",TEXT(MATCH($C84,'2018-09 (Д)'!$C$2:$C$100,0)+1,0))))/INDIRECT(CONCATENATE("'2018-09 (Д)'!N",TEXT(MATCH($C84,'2018-09 (Д)'!$C$2:$C$100,0)+1,0))))*100)</f>
        <v>11.165501526700309</v>
      </c>
      <c r="DH84" s="9">
        <f ca="1">IF(OR(INDIRECT(CONCATENATE("'2018-11 (Д)'!N",TEXT(MATCH($C84,'2018-11 (Д)'!$C$2:$C$100,0)+1,0)))="Н/Д",INDIRECT(CONCATENATE("'2018-10 (Д)'!N",TEXT(MATCH($C84,'2018-10 (Д)'!$C$2:$C$100,0)+1,0)))="Н/Д",AND(INDIRECT(CONCATENATE("'2018-11 (Д)'!N",TEXT(MATCH($C84,'2018-11 (Д)'!$C$2:$C$100,0)+1,0)))="Н/Д",INDIRECT(CONCATENATE("'2018-10 (Д)'!N",TEXT(MATCH($C84,'2018-10 (Д)'!$C$2:$C$100,0)+1,0))))),"Н/Д",((INDIRECT(CONCATENATE("'2018-11 (Д)'!N",TEXT(MATCH($C84,'2018-11 (Д)'!$C$2:$C$100,0)+1,0)))-INDIRECT(CONCATENATE("'2018-10 (Д)'!N",TEXT(MATCH($C84,'2018-10 (Д)'!$C$2:$C$100,0)+1,0))))/INDIRECT(CONCATENATE("'2018-10 (Д)'!N",TEXT(MATCH($C84,'2018-10 (Д)'!$C$2:$C$100,0)+1,0))))*100)</f>
        <v>12.483853926630879</v>
      </c>
      <c r="DI84" s="9">
        <f ca="1">IF(OR(INDIRECT(CONCATENATE("'2018-12 (Д)'!N",TEXT(MATCH($C84,'2018-12 (Д)'!$C$2:$C$100,0)+1,0)))="Н/Д",INDIRECT(CONCATENATE("'2018-11 (Д)'!N",TEXT(MATCH($C84,'2018-11 (Д)'!$C$2:$C$100,0)+1,0)))="Н/Д",AND(INDIRECT(CONCATENATE("'2018-12 (Д)'!N",TEXT(MATCH($C84,'2018-12 (Д)'!$C$2:$C$100,0)+1,0)))="Н/Д",INDIRECT(CONCATENATE("'2018-11 (Д)'!N",TEXT(MATCH($C84,'2018-11 (Д)'!$C$2:$C$100,0)+1,0))))),"Н/Д",((INDIRECT(CONCATENATE("'2018-12 (Д)'!N",TEXT(MATCH($C84,'2018-12 (Д)'!$C$2:$C$100,0)+1,0)))-INDIRECT(CONCATENATE("'2018-11 (Д)'!N",TEXT(MATCH($C84,'2018-11 (Д)'!$C$2:$C$100,0)+1,0))))/INDIRECT(CONCATENATE("'2018-11 (Д)'!N",TEXT(MATCH($C84,'2018-11 (Д)'!$C$2:$C$100,0)+1,0))))*100)</f>
        <v>11.691269670308216</v>
      </c>
      <c r="DJ84" s="9"/>
      <c r="DK84" s="9">
        <f ca="1">IF(OR(INDIRECT(CONCATENATE("'2018-03 (Д)'!O",TEXT(MATCH($C84,'2018-03 (Д)'!$C$2:$C$100,0)+1,0)))="Н/Д",INDIRECT(CONCATENATE("'2018-02 (Д)'!O",TEXT(MATCH($C84,'2018-02 (Д)'!$C$2:$C$100,0)+1,0)))="Н/Д",AND(INDIRECT(CONCATENATE("'2018-03 (Д)'!O",TEXT(MATCH($C84,'2018-03 (Д)'!$C$2:$C$100,0)+1,0)))="Н/Д",INDIRECT(CONCATENATE("'2018-02 (Д)'!O",TEXT(MATCH($C84,'2018-02 (Д)'!$C$2:$C$100,0)+1,0))))),"Н/Д",((INDIRECT(CONCATENATE("'2018-03 (Д)'!O",TEXT(MATCH($C84,'2018-03 (Д)'!$C$2:$C$100,0)+1,0)))-INDIRECT(CONCATENATE("'2018-02 (Д)'!O",TEXT(MATCH($C84,'2018-02 (Д)'!$C$2:$C$100,0)+1,0))))/INDIRECT(CONCATENATE("'2018-02 (Д)'!O",TEXT(MATCH($C84,'2018-02 (Д)'!$C$2:$C$100,0)+1,0))))*100)</f>
        <v>846.30664952102825</v>
      </c>
      <c r="DL84" s="9">
        <f ca="1">IF(OR(INDIRECT(CONCATENATE("'2018-04 (Д)'!O",TEXT(MATCH($C84,'2018-04 (Д)'!$C$2:$C$100,0)+1,0)))="Н/Д",INDIRECT(CONCATENATE("'2018-03 (Д)'!O",TEXT(MATCH($C84,'2018-03 (Д)'!$C$2:$C$100,0)+1,0)))="Н/Д",AND(INDIRECT(CONCATENATE("'2018-04 (Д)'!O",TEXT(MATCH($C84,'2018-04 (Д)'!$C$2:$C$100,0)+1,0)))="Н/Д",INDIRECT(CONCATENATE("'2018-03 (Д)'!O",TEXT(MATCH($C84,'2018-03 (Д)'!$C$2:$C$100,0)+1,0))))),"Н/Д",((INDIRECT(CONCATENATE("'2018-04 (Д)'!O",TEXT(MATCH($C84,'2018-04 (Д)'!$C$2:$C$100,0)+1,0)))-INDIRECT(CONCATENATE("'2018-03 (Д)'!O",TEXT(MATCH($C84,'2018-03 (Д)'!$C$2:$C$100,0)+1,0))))/INDIRECT(CONCATENATE("'2018-03 (Д)'!O",TEXT(MATCH($C84,'2018-03 (Д)'!$C$2:$C$100,0)+1,0))))*100)</f>
        <v>-80.49906485398013</v>
      </c>
      <c r="DM84" s="9">
        <f ca="1">IF(OR(INDIRECT(CONCATENATE("'2018-05 (Д)'!O",TEXT(MATCH($C84,'2018-05 (Д)'!$C$2:$C$100,0)+1,0)))="Н/Д",INDIRECT(CONCATENATE("'2018-04 (Д)'!O",TEXT(MATCH($C84,'2018-04 (Д)'!$C$2:$C$100,0)+1,0)))="Н/Д",AND(INDIRECT(CONCATENATE("'2018-05 (Д)'!O",TEXT(MATCH($C84,'2018-05 (Д)'!$C$2:$C$100,0)+1,0)))="Н/Д",INDIRECT(CONCATENATE("'2018-04 (Д)'!O",TEXT(MATCH($C84,'2018-04 (Д)'!$C$2:$C$100,0)+1,0))))),"Н/Д",((INDIRECT(CONCATENATE("'2018-05 (Д)'!O",TEXT(MATCH($C84,'2018-05 (Д)'!$C$2:$C$100,0)+1,0)))-INDIRECT(CONCATENATE("'2018-04 (Д)'!O",TEXT(MATCH($C84,'2018-04 (Д)'!$C$2:$C$100,0)+1,0))))/INDIRECT(CONCATENATE("'2018-04 (Д)'!O",TEXT(MATCH($C84,'2018-04 (Д)'!$C$2:$C$100,0)+1,0))))*100)</f>
        <v>-45.027576559846672</v>
      </c>
      <c r="DN84" s="9">
        <f ca="1">IF(OR(INDIRECT(CONCATENATE("'2018-06 (Д)'!O",TEXT(MATCH($C84,'2018-06 (Д)'!$C$2:$C$100,0)+1,0)))="Н/Д",INDIRECT(CONCATENATE("'2018-05 (Д)'!O",TEXT(MATCH($C84,'2018-05 (Д)'!$C$2:$C$100,0)+1,0)))="Н/Д",AND(INDIRECT(CONCATENATE("'2018-06 (Д)'!O",TEXT(MATCH($C84,'2018-06 (Д)'!$C$2:$C$100,0)+1,0)))="Н/Д",INDIRECT(CONCATENATE("'2018-05 (Д)'!O",TEXT(MATCH($C84,'2018-05 (Д)'!$C$2:$C$100,0)+1,0))))),"Н/Д",((INDIRECT(CONCATENATE("'2018-06 (Д)'!O",TEXT(MATCH($C84,'2018-06 (Д)'!$C$2:$C$100,0)+1,0)))-INDIRECT(CONCATENATE("'2018-05 (Д)'!O",TEXT(MATCH($C84,'2018-05 (Д)'!$C$2:$C$100,0)+1,0))))/INDIRECT(CONCATENATE("'2018-05 (Д)'!O",TEXT(MATCH($C84,'2018-05 (Д)'!$C$2:$C$100,0)+1,0))))*100)</f>
        <v>-275.60550141824922</v>
      </c>
      <c r="DO84" s="9">
        <f ca="1">IF(OR(INDIRECT(CONCATENATE("'2018-07 (Д)'!O",TEXT(MATCH($C84,'2018-07 (Д)'!$C$2:$C$100,0)+1,0)))="Н/Д",INDIRECT(CONCATENATE("'2018-06 (Д)'!O",TEXT(MATCH($C84,'2018-06 (Д)'!$C$2:$C$100,0)+1,0)))="Н/Д",AND(INDIRECT(CONCATENATE("'2018-07 (Д)'!O",TEXT(MATCH($C84,'2018-07 (Д)'!$C$2:$C$100,0)+1,0)))="Н/Д",INDIRECT(CONCATENATE("'2018-06 (Д)'!O",TEXT(MATCH($C84,'2018-06 (Д)'!$C$2:$C$100,0)+1,0))))),"Н/Д",((INDIRECT(CONCATENATE("'2018-07 (Д)'!O",TEXT(MATCH($C84,'2018-07 (Д)'!$C$2:$C$100,0)+1,0)))-INDIRECT(CONCATENATE("'2018-06 (Д)'!O",TEXT(MATCH($C84,'2018-06 (Д)'!$C$2:$C$100,0)+1,0))))/INDIRECT(CONCATENATE("'2018-06 (Д)'!O",TEXT(MATCH($C84,'2018-06 (Д)'!$C$2:$C$100,0)+1,0))))*100)</f>
        <v>-741.38380109011825</v>
      </c>
      <c r="DP84" s="9">
        <f ca="1">IF(OR(INDIRECT(CONCATENATE("'2018-08 (Д)'!O",TEXT(MATCH($C84,'2018-08 (Д)'!$C$2:$C$100,0)+1,0)))="Н/Д",INDIRECT(CONCATENATE("'2018-07 (Д)'!O",TEXT(MATCH($C84,'2018-07 (Д)'!$C$2:$C$100,0)+1,0)))="Н/Д",AND(INDIRECT(CONCATENATE("'2018-08 (Д)'!O",TEXT(MATCH($C84,'2018-08 (Д)'!$C$2:$C$100,0)+1,0)))="Н/Д",INDIRECT(CONCATENATE("'2018-07 (Д)'!O",TEXT(MATCH($C84,'2018-07 (Д)'!$C$2:$C$100,0)+1,0))))),"Н/Д",((INDIRECT(CONCATENATE("'2018-08 (Д)'!O",TEXT(MATCH($C84,'2018-08 (Д)'!$C$2:$C$100,0)+1,0)))-INDIRECT(CONCATENATE("'2018-07 (Д)'!O",TEXT(MATCH($C84,'2018-07 (Д)'!$C$2:$C$100,0)+1,0))))/INDIRECT(CONCATENATE("'2018-07 (Д)'!O",TEXT(MATCH($C84,'2018-07 (Д)'!$C$2:$C$100,0)+1,0))))*100)</f>
        <v>52.485640498936917</v>
      </c>
      <c r="DQ84" s="9">
        <f ca="1">IF(OR(INDIRECT(CONCATENATE("'2018-09 (Д)'!O",TEXT(MATCH($C84,'2018-09 (Д)'!$C$2:$C$100,0)+1,0)))="Н/Д",INDIRECT(CONCATENATE("'2018-08 (Д)'!O",TEXT(MATCH($C84,'2018-08 (Д)'!$C$2:$C$100,0)+1,0)))="Н/Д",AND(INDIRECT(CONCATENATE("'2018-09 (Д)'!O",TEXT(MATCH($C84,'2018-09 (Д)'!$C$2:$C$100,0)+1,0)))="Н/Д",INDIRECT(CONCATENATE("'2018-08 (Д)'!O",TEXT(MATCH($C84,'2018-08 (Д)'!$C$2:$C$100,0)+1,0))))),"Н/Д",((INDIRECT(CONCATENATE("'2018-09 (Д)'!O",TEXT(MATCH($C84,'2018-09 (Д)'!$C$2:$C$100,0)+1,0)))-INDIRECT(CONCATENATE("'2018-08 (Д)'!O",TEXT(MATCH($C84,'2018-08 (Д)'!$C$2:$C$100,0)+1,0))))/INDIRECT(CONCATENATE("'2018-08 (Д)'!O",TEXT(MATCH($C84,'2018-08 (Д)'!$C$2:$C$100,0)+1,0))))*100)</f>
        <v>-69.06636936912021</v>
      </c>
      <c r="DR84" s="9">
        <f ca="1">IF(OR(INDIRECT(CONCATENATE("'2018-10 (Д)'!O",TEXT(MATCH($C84,'2018-10 (Д)'!$C$2:$C$100,0)+1,0)))="Н/Д",INDIRECT(CONCATENATE("'2018-09 (Д)'!O",TEXT(MATCH($C84,'2018-09 (Д)'!$C$2:$C$100,0)+1,0)))="Н/Д",AND(INDIRECT(CONCATENATE("'2018-10 (Д)'!O",TEXT(MATCH($C84,'2018-10 (Д)'!$C$2:$C$100,0)+1,0)))="Н/Д",INDIRECT(CONCATENATE("'2018-09 (Д)'!O",TEXT(MATCH($C84,'2018-09 (Д)'!$C$2:$C$100,0)+1,0))))),"Н/Д",((INDIRECT(CONCATENATE("'2018-10 (Д)'!O",TEXT(MATCH($C84,'2018-10 (Д)'!$C$2:$C$100,0)+1,0)))-INDIRECT(CONCATENATE("'2018-09 (Д)'!O",TEXT(MATCH($C84,'2018-09 (Д)'!$C$2:$C$100,0)+1,0))))/INDIRECT(CONCATENATE("'2018-09 (Д)'!O",TEXT(MATCH($C84,'2018-09 (Д)'!$C$2:$C$100,0)+1,0))))*100)</f>
        <v>-135.92487016904238</v>
      </c>
      <c r="DS84" s="9">
        <f ca="1">IF(OR(INDIRECT(CONCATENATE("'2018-11 (Д)'!O",TEXT(MATCH($C84,'2018-11 (Д)'!$C$2:$C$100,0)+1,0)))="Н/Д",INDIRECT(CONCATENATE("'2018-10 (Д)'!O",TEXT(MATCH($C84,'2018-10 (Д)'!$C$2:$C$100,0)+1,0)))="Н/Д",AND(INDIRECT(CONCATENATE("'2018-11 (Д)'!O",TEXT(MATCH($C84,'2018-11 (Д)'!$C$2:$C$100,0)+1,0)))="Н/Д",INDIRECT(CONCATENATE("'2018-10 (Д)'!O",TEXT(MATCH($C84,'2018-10 (Д)'!$C$2:$C$100,0)+1,0))))),"Н/Д",((INDIRECT(CONCATENATE("'2018-11 (Д)'!O",TEXT(MATCH($C84,'2018-11 (Д)'!$C$2:$C$100,0)+1,0)))-INDIRECT(CONCATENATE("'2018-10 (Д)'!O",TEXT(MATCH($C84,'2018-10 (Д)'!$C$2:$C$100,0)+1,0))))/INDIRECT(CONCATENATE("'2018-10 (Д)'!O",TEXT(MATCH($C84,'2018-10 (Д)'!$C$2:$C$100,0)+1,0))))*100)</f>
        <v>-271.45801541358526</v>
      </c>
      <c r="DT84" s="9">
        <f ca="1">IF(OR(INDIRECT(CONCATENATE("'2018-12 (Д)'!O",TEXT(MATCH($C84,'2018-12 (Д)'!$C$2:$C$100,0)+1,0)))="Н/Д",INDIRECT(CONCATENATE("'2018-11 (Д)'!O",TEXT(MATCH($C84,'2018-11 (Д)'!$C$2:$C$100,0)+1,0)))="Н/Д",AND(INDIRECT(CONCATENATE("'2018-12 (Д)'!O",TEXT(MATCH($C84,'2018-12 (Д)'!$C$2:$C$100,0)+1,0)))="Н/Д",INDIRECT(CONCATENATE("'2018-11 (Д)'!O",TEXT(MATCH($C84,'2018-11 (Д)'!$C$2:$C$100,0)+1,0))))),"Н/Д",((INDIRECT(CONCATENATE("'2018-12 (Д)'!O",TEXT(MATCH($C84,'2018-12 (Д)'!$C$2:$C$100,0)+1,0)))-INDIRECT(CONCATENATE("'2018-11 (Д)'!O",TEXT(MATCH($C84,'2018-11 (Д)'!$C$2:$C$100,0)+1,0))))/INDIRECT(CONCATENATE("'2018-11 (Д)'!O",TEXT(MATCH($C84,'2018-11 (Д)'!$C$2:$C$100,0)+1,0))))*100)</f>
        <v>95.544796695989035</v>
      </c>
      <c r="DU84" s="9"/>
      <c r="DV84" s="9">
        <f ca="1">IF(OR(INDIRECT(CONCATENATE("'2018-03 (Д)'!P",TEXT(MATCH($C84,'2018-03 (Д)'!$C$2:$C$100,0)+1,0)))="Н/Д",INDIRECT(CONCATENATE("'2018-02 (Д)'!P",TEXT(MATCH($C84,'2018-02 (Д)'!$C$2:$C$100,0)+1,0)))="Н/Д",AND(INDIRECT(CONCATENATE("'2018-03 (Д)'!P",TEXT(MATCH($C84,'2018-03 (Д)'!$C$2:$C$100,0)+1,0)))="Н/Д",INDIRECT(CONCATENATE("'2018-02 (Д)'!P",TEXT(MATCH($C84,'2018-02 (Д)'!$C$2:$C$100,0)+1,0))))),"Н/Д",((INDIRECT(CONCATENATE("'2018-03 (Д)'!P",TEXT(MATCH($C84,'2018-03 (Д)'!$C$2:$C$100,0)+1,0)))-INDIRECT(CONCATENATE("'2018-02 (Д)'!P",TEXT(MATCH($C84,'2018-02 (Д)'!$C$2:$C$100,0)+1,0))))/INDIRECT(CONCATENATE("'2018-02 (Д)'!P",TEXT(MATCH($C84,'2018-02 (Д)'!$C$2:$C$100,0)+1,0))))*100)</f>
        <v>-33.793950538256766</v>
      </c>
      <c r="DW84" s="9">
        <f ca="1">IF(OR(INDIRECT(CONCATENATE("'2018-04 (Д)'!P",TEXT(MATCH($C84,'2018-04 (Д)'!$C$2:$C$100,0)+1,0)))="Н/Д",INDIRECT(CONCATENATE("'2018-03 (Д)'!P",TEXT(MATCH($C84,'2018-03 (Д)'!$C$2:$C$100,0)+1,0)))="Н/Д",AND(INDIRECT(CONCATENATE("'2018-04 (Д)'!P",TEXT(MATCH($C84,'2018-04 (Д)'!$C$2:$C$100,0)+1,0)))="Н/Д",INDIRECT(CONCATENATE("'2018-03 (Д)'!P",TEXT(MATCH($C84,'2018-03 (Д)'!$C$2:$C$100,0)+1,0))))),"Н/Д",((INDIRECT(CONCATENATE("'2018-04 (Д)'!P",TEXT(MATCH($C84,'2018-04 (Д)'!$C$2:$C$100,0)+1,0)))-INDIRECT(CONCATENATE("'2018-03 (Д)'!P",TEXT(MATCH($C84,'2018-03 (Д)'!$C$2:$C$100,0)+1,0))))/INDIRECT(CONCATENATE("'2018-03 (Д)'!P",TEXT(MATCH($C84,'2018-03 (Д)'!$C$2:$C$100,0)+1,0))))*100)</f>
        <v>84.507271660512401</v>
      </c>
      <c r="DX84" s="9">
        <f ca="1">IF(OR(INDIRECT(CONCATENATE("'2018-05 (Д)'!P",TEXT(MATCH($C84,'2018-05 (Д)'!$C$2:$C$100,0)+1,0)))="Н/Д",INDIRECT(CONCATENATE("'2018-04 (Д)'!P",TEXT(MATCH($C84,'2018-04 (Д)'!$C$2:$C$100,0)+1,0)))="Н/Д",AND(INDIRECT(CONCATENATE("'2018-05 (Д)'!P",TEXT(MATCH($C84,'2018-05 (Д)'!$C$2:$C$100,0)+1,0)))="Н/Д",INDIRECT(CONCATENATE("'2018-04 (Д)'!P",TEXT(MATCH($C84,'2018-04 (Д)'!$C$2:$C$100,0)+1,0))))),"Н/Д",((INDIRECT(CONCATENATE("'2018-05 (Д)'!P",TEXT(MATCH($C84,'2018-05 (Д)'!$C$2:$C$100,0)+1,0)))-INDIRECT(CONCATENATE("'2018-04 (Д)'!P",TEXT(MATCH($C84,'2018-04 (Д)'!$C$2:$C$100,0)+1,0))))/INDIRECT(CONCATENATE("'2018-04 (Д)'!P",TEXT(MATCH($C84,'2018-04 (Д)'!$C$2:$C$100,0)+1,0))))*100)</f>
        <v>19.135437587426576</v>
      </c>
      <c r="DY84" s="9">
        <f ca="1">IF(OR(INDIRECT(CONCATENATE("'2018-06 (Д)'!P",TEXT(MATCH($C84,'2018-06 (Д)'!$C$2:$C$100,0)+1,0)))="Н/Д",INDIRECT(CONCATENATE("'2018-05 (Д)'!P",TEXT(MATCH($C84,'2018-05 (Д)'!$C$2:$C$100,0)+1,0)))="Н/Д",AND(INDIRECT(CONCATENATE("'2018-06 (Д)'!P",TEXT(MATCH($C84,'2018-06 (Д)'!$C$2:$C$100,0)+1,0)))="Н/Д",INDIRECT(CONCATENATE("'2018-05 (Д)'!P",TEXT(MATCH($C84,'2018-05 (Д)'!$C$2:$C$100,0)+1,0))))),"Н/Д",((INDIRECT(CONCATENATE("'2018-06 (Д)'!P",TEXT(MATCH($C84,'2018-06 (Д)'!$C$2:$C$100,0)+1,0)))-INDIRECT(CONCATENATE("'2018-05 (Д)'!P",TEXT(MATCH($C84,'2018-05 (Д)'!$C$2:$C$100,0)+1,0))))/INDIRECT(CONCATENATE("'2018-05 (Д)'!P",TEXT(MATCH($C84,'2018-05 (Д)'!$C$2:$C$100,0)+1,0))))*100)</f>
        <v>-39.444730023501492</v>
      </c>
      <c r="DZ84" s="9">
        <f ca="1">IF(OR(INDIRECT(CONCATENATE("'2018-07 (Д)'!P",TEXT(MATCH($C84,'2018-07 (Д)'!$C$2:$C$100,0)+1,0)))="Н/Д",INDIRECT(CONCATENATE("'2018-06 (Д)'!P",TEXT(MATCH($C84,'2018-06 (Д)'!$C$2:$C$100,0)+1,0)))="Н/Д",AND(INDIRECT(CONCATENATE("'2018-07 (Д)'!P",TEXT(MATCH($C84,'2018-07 (Д)'!$C$2:$C$100,0)+1,0)))="Н/Д",INDIRECT(CONCATENATE("'2018-06 (Д)'!P",TEXT(MATCH($C84,'2018-06 (Д)'!$C$2:$C$100,0)+1,0))))),"Н/Д",((INDIRECT(CONCATENATE("'2018-07 (Д)'!P",TEXT(MATCH($C84,'2018-07 (Д)'!$C$2:$C$100,0)+1,0)))-INDIRECT(CONCATENATE("'2018-06 (Д)'!P",TEXT(MATCH($C84,'2018-06 (Д)'!$C$2:$C$100,0)+1,0))))/INDIRECT(CONCATENATE("'2018-06 (Д)'!P",TEXT(MATCH($C84,'2018-06 (Д)'!$C$2:$C$100,0)+1,0))))*100)</f>
        <v>25.399725684225906</v>
      </c>
      <c r="EA84" s="9">
        <f ca="1">IF(OR(INDIRECT(CONCATENATE("'2018-08 (Д)'!P",TEXT(MATCH($C84,'2018-08 (Д)'!$C$2:$C$100,0)+1,0)))="Н/Д",INDIRECT(CONCATENATE("'2018-07 (Д)'!P",TEXT(MATCH($C84,'2018-07 (Д)'!$C$2:$C$100,0)+1,0)))="Н/Д",AND(INDIRECT(CONCATENATE("'2018-08 (Д)'!P",TEXT(MATCH($C84,'2018-08 (Д)'!$C$2:$C$100,0)+1,0)))="Н/Д",INDIRECT(CONCATENATE("'2018-07 (Д)'!P",TEXT(MATCH($C84,'2018-07 (Д)'!$C$2:$C$100,0)+1,0))))),"Н/Д",((INDIRECT(CONCATENATE("'2018-08 (Д)'!P",TEXT(MATCH($C84,'2018-08 (Д)'!$C$2:$C$100,0)+1,0)))-INDIRECT(CONCATENATE("'2018-07 (Д)'!P",TEXT(MATCH($C84,'2018-07 (Д)'!$C$2:$C$100,0)+1,0))))/INDIRECT(CONCATENATE("'2018-07 (Д)'!P",TEXT(MATCH($C84,'2018-07 (Д)'!$C$2:$C$100,0)+1,0))))*100)</f>
        <v>44.508152681594765</v>
      </c>
      <c r="EB84" s="9">
        <f ca="1">IF(OR(INDIRECT(CONCATENATE("'2018-09 (Д)'!P",TEXT(MATCH($C84,'2018-09 (Д)'!$C$2:$C$100,0)+1,0)))="Н/Д",INDIRECT(CONCATENATE("'2018-08 (Д)'!P",TEXT(MATCH($C84,'2018-08 (Д)'!$C$2:$C$100,0)+1,0)))="Н/Д",AND(INDIRECT(CONCATENATE("'2018-09 (Д)'!P",TEXT(MATCH($C84,'2018-09 (Д)'!$C$2:$C$100,0)+1,0)))="Н/Д",INDIRECT(CONCATENATE("'2018-08 (Д)'!P",TEXT(MATCH($C84,'2018-08 (Д)'!$C$2:$C$100,0)+1,0))))),"Н/Д",((INDIRECT(CONCATENATE("'2018-09 (Д)'!P",TEXT(MATCH($C84,'2018-09 (Д)'!$C$2:$C$100,0)+1,0)))-INDIRECT(CONCATENATE("'2018-08 (Д)'!P",TEXT(MATCH($C84,'2018-08 (Д)'!$C$2:$C$100,0)+1,0))))/INDIRECT(CONCATENATE("'2018-08 (Д)'!P",TEXT(MATCH($C84,'2018-08 (Д)'!$C$2:$C$100,0)+1,0))))*100)</f>
        <v>-38.365626030301293</v>
      </c>
      <c r="EC84" s="9">
        <f ca="1">IF(OR(INDIRECT(CONCATENATE("'2018-10 (Д)'!P",TEXT(MATCH($C84,'2018-10 (Д)'!$C$2:$C$100,0)+1,0)))="Н/Д",INDIRECT(CONCATENATE("'2018-09 (Д)'!P",TEXT(MATCH($C84,'2018-09 (Д)'!$C$2:$C$100,0)+1,0)))="Н/Д",AND(INDIRECT(CONCATENATE("'2018-10 (Д)'!P",TEXT(MATCH($C84,'2018-10 (Д)'!$C$2:$C$100,0)+1,0)))="Н/Д",INDIRECT(CONCATENATE("'2018-09 (Д)'!P",TEXT(MATCH($C84,'2018-09 (Д)'!$C$2:$C$100,0)+1,0))))),"Н/Д",((INDIRECT(CONCATENATE("'2018-10 (Д)'!P",TEXT(MATCH($C84,'2018-10 (Д)'!$C$2:$C$100,0)+1,0)))-INDIRECT(CONCATENATE("'2018-09 (Д)'!P",TEXT(MATCH($C84,'2018-09 (Д)'!$C$2:$C$100,0)+1,0))))/INDIRECT(CONCATENATE("'2018-09 (Д)'!P",TEXT(MATCH($C84,'2018-09 (Д)'!$C$2:$C$100,0)+1,0))))*100)</f>
        <v>101.84137362678246</v>
      </c>
      <c r="ED84" s="9">
        <f ca="1">IF(OR(INDIRECT(CONCATENATE("'2018-11 (Д)'!P",TEXT(MATCH($C84,'2018-11 (Д)'!$C$2:$C$100,0)+1,0)))="Н/Д",INDIRECT(CONCATENATE("'2018-10 (Д)'!P",TEXT(MATCH($C84,'2018-10 (Д)'!$C$2:$C$100,0)+1,0)))="Н/Д",AND(INDIRECT(CONCATENATE("'2018-11 (Д)'!P",TEXT(MATCH($C84,'2018-11 (Д)'!$C$2:$C$100,0)+1,0)))="Н/Д",INDIRECT(CONCATENATE("'2018-10 (Д)'!P",TEXT(MATCH($C84,'2018-10 (Д)'!$C$2:$C$100,0)+1,0))))),"Н/Д",((INDIRECT(CONCATENATE("'2018-11 (Д)'!P",TEXT(MATCH($C84,'2018-11 (Д)'!$C$2:$C$100,0)+1,0)))-INDIRECT(CONCATENATE("'2018-10 (Д)'!P",TEXT(MATCH($C84,'2018-10 (Д)'!$C$2:$C$100,0)+1,0))))/INDIRECT(CONCATENATE("'2018-10 (Д)'!P",TEXT(MATCH($C84,'2018-10 (Д)'!$C$2:$C$100,0)+1,0))))*100)</f>
        <v>-6.4650903112442109</v>
      </c>
      <c r="EE84" s="9">
        <f ca="1">IF(OR(INDIRECT(CONCATENATE("'2018-12 (Д)'!P",TEXT(MATCH($C84,'2018-12 (Д)'!$C$2:$C$100,0)+1,0)))="Н/Д",INDIRECT(CONCATENATE("'2018-11 (Д)'!P",TEXT(MATCH($C84,'2018-11 (Д)'!$C$2:$C$100,0)+1,0)))="Н/Д",AND(INDIRECT(CONCATENATE("'2018-12 (Д)'!P",TEXT(MATCH($C84,'2018-12 (Д)'!$C$2:$C$100,0)+1,0)))="Н/Д",INDIRECT(CONCATENATE("'2018-11 (Д)'!P",TEXT(MATCH($C84,'2018-11 (Д)'!$C$2:$C$100,0)+1,0))))),"Н/Д",((INDIRECT(CONCATENATE("'2018-12 (Д)'!P",TEXT(MATCH($C84,'2018-12 (Д)'!$C$2:$C$100,0)+1,0)))-INDIRECT(CONCATENATE("'2018-11 (Д)'!P",TEXT(MATCH($C84,'2018-11 (Д)'!$C$2:$C$100,0)+1,0))))/INDIRECT(CONCATENATE("'2018-11 (Д)'!P",TEXT(MATCH($C84,'2018-11 (Д)'!$C$2:$C$100,0)+1,0))))*100)</f>
        <v>-4.5181753296082521</v>
      </c>
      <c r="EF84" s="9"/>
      <c r="EG84" s="9">
        <f ca="1">IF(OR(INDIRECT(CONCATENATE("'2018-03 (Д)'!Q",TEXT(MATCH($C84,'2018-03 (Д)'!$C$2:$C$100,0)+1,0)))="Н/Д",INDIRECT(CONCATENATE("'2018-02 (Д)'!Q",TEXT(MATCH($C84,'2018-02 (Д)'!$C$2:$C$100,0)+1,0)))="Н/Д",AND(INDIRECT(CONCATENATE("'2018-03 (Д)'!Q",TEXT(MATCH($C84,'2018-03 (Д)'!$C$2:$C$100,0)+1,0)))="Н/Д",INDIRECT(CONCATENATE("'2018-02 (Д)'!Q",TEXT(MATCH($C84,'2018-02 (Д)'!$C$2:$C$100,0)+1,0))))),"Н/Д",((INDIRECT(CONCATENATE("'2018-03 (Д)'!Q",TEXT(MATCH($C84,'2018-03 (Д)'!$C$2:$C$100,0)+1,0)))-INDIRECT(CONCATENATE("'2018-02 (Д)'!Q",TEXT(MATCH($C84,'2018-02 (Д)'!$C$2:$C$100,0)+1,0))))/INDIRECT(CONCATENATE("'2018-02 (Д)'!Q",TEXT(MATCH($C84,'2018-02 (Д)'!$C$2:$C$100,0)+1,0))))*100)</f>
        <v>861.01898470180413</v>
      </c>
      <c r="EH84" s="9">
        <f ca="1">IF(OR(INDIRECT(CONCATENATE("'2018-04 (Д)'!Q",TEXT(MATCH($C84,'2018-04 (Д)'!$C$2:$C$100,0)+1,0)))="Н/Д",INDIRECT(CONCATENATE("'2018-03 (Д)'!Q",TEXT(MATCH($C84,'2018-03 (Д)'!$C$2:$C$100,0)+1,0)))="Н/Д",AND(INDIRECT(CONCATENATE("'2018-04 (Д)'!Q",TEXT(MATCH($C84,'2018-04 (Д)'!$C$2:$C$100,0)+1,0)))="Н/Д",INDIRECT(CONCATENATE("'2018-03 (Д)'!Q",TEXT(MATCH($C84,'2018-03 (Д)'!$C$2:$C$100,0)+1,0))))),"Н/Д",((INDIRECT(CONCATENATE("'2018-04 (Д)'!Q",TEXT(MATCH($C84,'2018-04 (Д)'!$C$2:$C$100,0)+1,0)))-INDIRECT(CONCATENATE("'2018-03 (Д)'!Q",TEXT(MATCH($C84,'2018-03 (Д)'!$C$2:$C$100,0)+1,0))))/INDIRECT(CONCATENATE("'2018-03 (Д)'!Q",TEXT(MATCH($C84,'2018-03 (Д)'!$C$2:$C$100,0)+1,0))))*100)</f>
        <v>-57.674219604905709</v>
      </c>
      <c r="EI84" s="9">
        <f ca="1">IF(OR(INDIRECT(CONCATENATE("'2018-05 (Д)'!Q",TEXT(MATCH($C84,'2018-05 (Д)'!$C$2:$C$100,0)+1,0)))="Н/Д",INDIRECT(CONCATENATE("'2018-04 (Д)'!Q",TEXT(MATCH($C84,'2018-04 (Д)'!$C$2:$C$100,0)+1,0)))="Н/Д",AND(INDIRECT(CONCATENATE("'2018-05 (Д)'!Q",TEXT(MATCH($C84,'2018-05 (Д)'!$C$2:$C$100,0)+1,0)))="Н/Д",INDIRECT(CONCATENATE("'2018-04 (Д)'!Q",TEXT(MATCH($C84,'2018-04 (Д)'!$C$2:$C$100,0)+1,0))))),"Н/Д",((INDIRECT(CONCATENATE("'2018-05 (Д)'!Q",TEXT(MATCH($C84,'2018-05 (Д)'!$C$2:$C$100,0)+1,0)))-INDIRECT(CONCATENATE("'2018-04 (Д)'!Q",TEXT(MATCH($C84,'2018-04 (Д)'!$C$2:$C$100,0)+1,0))))/INDIRECT(CONCATENATE("'2018-04 (Д)'!Q",TEXT(MATCH($C84,'2018-04 (Д)'!$C$2:$C$100,0)+1,0))))*100)</f>
        <v>-33.652544580001624</v>
      </c>
      <c r="EJ84" s="9">
        <f ca="1">IF(OR(INDIRECT(CONCATENATE("'2018-06 (Д)'!Q",TEXT(MATCH($C84,'2018-06 (Д)'!$C$2:$C$100,0)+1,0)))="Н/Д",INDIRECT(CONCATENATE("'2018-05 (Д)'!Q",TEXT(MATCH($C84,'2018-05 (Д)'!$C$2:$C$100,0)+1,0)))="Н/Д",AND(INDIRECT(CONCATENATE("'2018-06 (Д)'!Q",TEXT(MATCH($C84,'2018-06 (Д)'!$C$2:$C$100,0)+1,0)))="Н/Д",INDIRECT(CONCATENATE("'2018-05 (Д)'!Q",TEXT(MATCH($C84,'2018-05 (Д)'!$C$2:$C$100,0)+1,0))))),"Н/Д",((INDIRECT(CONCATENATE("'2018-06 (Д)'!Q",TEXT(MATCH($C84,'2018-06 (Д)'!$C$2:$C$100,0)+1,0)))-INDIRECT(CONCATENATE("'2018-05 (Д)'!Q",TEXT(MATCH($C84,'2018-05 (Д)'!$C$2:$C$100,0)+1,0))))/INDIRECT(CONCATENATE("'2018-05 (Д)'!Q",TEXT(MATCH($C84,'2018-05 (Д)'!$C$2:$C$100,0)+1,0))))*100)</f>
        <v>-94.491625432245357</v>
      </c>
      <c r="EK84" s="9">
        <f ca="1">IF(OR(INDIRECT(CONCATENATE("'2018-07 (Д)'!Q",TEXT(MATCH($C84,'2018-07 (Д)'!$C$2:$C$100,0)+1,0)))="Н/Д",INDIRECT(CONCATENATE("'2018-06 (Д)'!Q",TEXT(MATCH($C84,'2018-06 (Д)'!$C$2:$C$100,0)+1,0)))="Н/Д",AND(INDIRECT(CONCATENATE("'2018-07 (Д)'!Q",TEXT(MATCH($C84,'2018-07 (Д)'!$C$2:$C$100,0)+1,0)))="Н/Д",INDIRECT(CONCATENATE("'2018-06 (Д)'!Q",TEXT(MATCH($C84,'2018-06 (Д)'!$C$2:$C$100,0)+1,0))))),"Н/Д",((INDIRECT(CONCATENATE("'2018-07 (Д)'!Q",TEXT(MATCH($C84,'2018-07 (Д)'!$C$2:$C$100,0)+1,0)))-INDIRECT(CONCATENATE("'2018-06 (Д)'!Q",TEXT(MATCH($C84,'2018-06 (Д)'!$C$2:$C$100,0)+1,0))))/INDIRECT(CONCATENATE("'2018-06 (Д)'!Q",TEXT(MATCH($C84,'2018-06 (Д)'!$C$2:$C$100,0)+1,0))))*100)</f>
        <v>-0.73113328189851379</v>
      </c>
      <c r="EL84" s="9">
        <f ca="1">IF(OR(INDIRECT(CONCATENATE("'2018-08 (Д)'!Q",TEXT(MATCH($C84,'2018-08 (Д)'!$C$2:$C$100,0)+1,0)))="Н/Д",INDIRECT(CONCATENATE("'2018-07 (Д)'!Q",TEXT(MATCH($C84,'2018-07 (Д)'!$C$2:$C$100,0)+1,0)))="Н/Д",AND(INDIRECT(CONCATENATE("'2018-08 (Д)'!Q",TEXT(MATCH($C84,'2018-08 (Д)'!$C$2:$C$100,0)+1,0)))="Н/Д",INDIRECT(CONCATENATE("'2018-07 (Д)'!Q",TEXT(MATCH($C84,'2018-07 (Д)'!$C$2:$C$100,0)+1,0))))),"Н/Д",((INDIRECT(CONCATENATE("'2018-08 (Д)'!Q",TEXT(MATCH($C84,'2018-08 (Д)'!$C$2:$C$100,0)+1,0)))-INDIRECT(CONCATENATE("'2018-07 (Д)'!Q",TEXT(MATCH($C84,'2018-07 (Д)'!$C$2:$C$100,0)+1,0))))/INDIRECT(CONCATENATE("'2018-07 (Д)'!Q",TEXT(MATCH($C84,'2018-07 (Д)'!$C$2:$C$100,0)+1,0))))*100)</f>
        <v>1811.0000442461444</v>
      </c>
      <c r="EM84" s="9">
        <f ca="1">IF(OR(INDIRECT(CONCATENATE("'2018-09 (Д)'!Q",TEXT(MATCH($C84,'2018-09 (Д)'!$C$2:$C$100,0)+1,0)))="Н/Д",INDIRECT(CONCATENATE("'2018-08 (Д)'!Q",TEXT(MATCH($C84,'2018-08 (Д)'!$C$2:$C$100,0)+1,0)))="Н/Д",AND(INDIRECT(CONCATENATE("'2018-09 (Д)'!Q",TEXT(MATCH($C84,'2018-09 (Д)'!$C$2:$C$100,0)+1,0)))="Н/Д",INDIRECT(CONCATENATE("'2018-08 (Д)'!Q",TEXT(MATCH($C84,'2018-08 (Д)'!$C$2:$C$100,0)+1,0))))),"Н/Д",((INDIRECT(CONCATENATE("'2018-09 (Д)'!Q",TEXT(MATCH($C84,'2018-09 (Д)'!$C$2:$C$100,0)+1,0)))-INDIRECT(CONCATENATE("'2018-08 (Д)'!Q",TEXT(MATCH($C84,'2018-08 (Д)'!$C$2:$C$100,0)+1,0))))/INDIRECT(CONCATENATE("'2018-08 (Д)'!Q",TEXT(MATCH($C84,'2018-08 (Д)'!$C$2:$C$100,0)+1,0))))*100)</f>
        <v>-79.442861014101524</v>
      </c>
      <c r="EN84" s="9">
        <f ca="1">IF(OR(INDIRECT(CONCATENATE("'2018-10 (Д)'!Q",TEXT(MATCH($C84,'2018-10 (Д)'!$C$2:$C$100,0)+1,0)))="Н/Д",INDIRECT(CONCATENATE("'2018-09 (Д)'!Q",TEXT(MATCH($C84,'2018-09 (Д)'!$C$2:$C$100,0)+1,0)))="Н/Д",AND(INDIRECT(CONCATENATE("'2018-10 (Д)'!Q",TEXT(MATCH($C84,'2018-10 (Д)'!$C$2:$C$100,0)+1,0)))="Н/Д",INDIRECT(CONCATENATE("'2018-09 (Д)'!Q",TEXT(MATCH($C84,'2018-09 (Д)'!$C$2:$C$100,0)+1,0))))),"Н/Д",((INDIRECT(CONCATENATE("'2018-10 (Д)'!Q",TEXT(MATCH($C84,'2018-10 (Д)'!$C$2:$C$100,0)+1,0)))-INDIRECT(CONCATENATE("'2018-09 (Д)'!Q",TEXT(MATCH($C84,'2018-09 (Д)'!$C$2:$C$100,0)+1,0))))/INDIRECT(CONCATENATE("'2018-09 (Д)'!Q",TEXT(MATCH($C84,'2018-09 (Д)'!$C$2:$C$100,0)+1,0))))*100)</f>
        <v>28.420694905683586</v>
      </c>
      <c r="EO84" s="9">
        <f ca="1">IF(OR(INDIRECT(CONCATENATE("'2018-11 (Д)'!Q",TEXT(MATCH($C84,'2018-11 (Д)'!$C$2:$C$100,0)+1,0)))="Н/Д",INDIRECT(CONCATENATE("'2018-10 (Д)'!Q",TEXT(MATCH($C84,'2018-10 (Д)'!$C$2:$C$100,0)+1,0)))="Н/Д",AND(INDIRECT(CONCATENATE("'2018-11 (Д)'!Q",TEXT(MATCH($C84,'2018-11 (Д)'!$C$2:$C$100,0)+1,0)))="Н/Д",INDIRECT(CONCATENATE("'2018-10 (Д)'!Q",TEXT(MATCH($C84,'2018-10 (Д)'!$C$2:$C$100,0)+1,0))))),"Н/Д",((INDIRECT(CONCATENATE("'2018-11 (Д)'!Q",TEXT(MATCH($C84,'2018-11 (Д)'!$C$2:$C$100,0)+1,0)))-INDIRECT(CONCATENATE("'2018-10 (Д)'!Q",TEXT(MATCH($C84,'2018-10 (Д)'!$C$2:$C$100,0)+1,0))))/INDIRECT(CONCATENATE("'2018-10 (Д)'!Q",TEXT(MATCH($C84,'2018-10 (Д)'!$C$2:$C$100,0)+1,0))))*100)</f>
        <v>363.27082633356912</v>
      </c>
      <c r="EP84" s="9">
        <f ca="1">IF(OR(INDIRECT(CONCATENATE("'2018-12 (Д)'!Q",TEXT(MATCH($C84,'2018-12 (Д)'!$C$2:$C$100,0)+1,0)))="Н/Д",INDIRECT(CONCATENATE("'2018-11 (Д)'!Q",TEXT(MATCH($C84,'2018-11 (Д)'!$C$2:$C$100,0)+1,0)))="Н/Д",AND(INDIRECT(CONCATENATE("'2018-12 (Д)'!Q",TEXT(MATCH($C84,'2018-12 (Д)'!$C$2:$C$100,0)+1,0)))="Н/Д",INDIRECT(CONCATENATE("'2018-11 (Д)'!Q",TEXT(MATCH($C84,'2018-11 (Д)'!$C$2:$C$100,0)+1,0))))),"Н/Д",((INDIRECT(CONCATENATE("'2018-12 (Д)'!Q",TEXT(MATCH($C84,'2018-12 (Д)'!$C$2:$C$100,0)+1,0)))-INDIRECT(CONCATENATE("'2018-11 (Д)'!Q",TEXT(MATCH($C84,'2018-11 (Д)'!$C$2:$C$100,0)+1,0))))/INDIRECT(CONCATENATE("'2018-11 (Д)'!Q",TEXT(MATCH($C84,'2018-11 (Д)'!$C$2:$C$100,0)+1,0))))*100)</f>
        <v>-37.237021562455432</v>
      </c>
      <c r="EQ84" s="9"/>
      <c r="ER84" s="9">
        <f ca="1">IF(OR(INDIRECT(CONCATENATE("'2018-03 (Д)'!R",TEXT(MATCH($C84,'2018-03 (Д)'!$C$2:$C$100,0)+1,0)))="Н/Д",INDIRECT(CONCATENATE("'2018-02 (Д)'!R",TEXT(MATCH($C84,'2018-02 (Д)'!$C$2:$C$100,0)+1,0)))="Н/Д",AND(INDIRECT(CONCATENATE("'2018-03 (Д)'!R",TEXT(MATCH($C84,'2018-03 (Д)'!$C$2:$C$100,0)+1,0)))="Н/Д",INDIRECT(CONCATENATE("'2018-02 (Д)'!R",TEXT(MATCH($C84,'2018-02 (Д)'!$C$2:$C$100,0)+1,0))))),"Н/Д",((INDIRECT(CONCATENATE("'2018-03 (Д)'!R",TEXT(MATCH($C84,'2018-03 (Д)'!$C$2:$C$100,0)+1,0)))-INDIRECT(CONCATENATE("'2018-02 (Д)'!R",TEXT(MATCH($C84,'2018-02 (Д)'!$C$2:$C$100,0)+1,0))))/INDIRECT(CONCATENATE("'2018-02 (Д)'!R",TEXT(MATCH($C84,'2018-02 (Д)'!$C$2:$C$100,0)+1,0))))*100)</f>
        <v>89.111542062034715</v>
      </c>
      <c r="ES84" s="9">
        <f ca="1">IF(OR(INDIRECT(CONCATENATE("'2018-04 (Д)'!R",TEXT(MATCH($C84,'2018-04 (Д)'!$C$2:$C$100,0)+1,0)))="Н/Д",INDIRECT(CONCATENATE("'2018-03 (Д)'!R",TEXT(MATCH($C84,'2018-03 (Д)'!$C$2:$C$100,0)+1,0)))="Н/Д",AND(INDIRECT(CONCATENATE("'2018-04 (Д)'!R",TEXT(MATCH($C84,'2018-04 (Д)'!$C$2:$C$100,0)+1,0)))="Н/Д",INDIRECT(CONCATENATE("'2018-03 (Д)'!R",TEXT(MATCH($C84,'2018-03 (Д)'!$C$2:$C$100,0)+1,0))))),"Н/Д",((INDIRECT(CONCATENATE("'2018-04 (Д)'!R",TEXT(MATCH($C84,'2018-04 (Д)'!$C$2:$C$100,0)+1,0)))-INDIRECT(CONCATENATE("'2018-03 (Д)'!R",TEXT(MATCH($C84,'2018-03 (Д)'!$C$2:$C$100,0)+1,0))))/INDIRECT(CONCATENATE("'2018-03 (Д)'!R",TEXT(MATCH($C84,'2018-03 (Д)'!$C$2:$C$100,0)+1,0))))*100)</f>
        <v>23.179702997011759</v>
      </c>
      <c r="ET84" s="9">
        <f ca="1">IF(OR(INDIRECT(CONCATENATE("'2018-05 (Д)'!R",TEXT(MATCH($C84,'2018-05 (Д)'!$C$2:$C$100,0)+1,0)))="Н/Д",INDIRECT(CONCATENATE("'2018-04 (Д)'!R",TEXT(MATCH($C84,'2018-04 (Д)'!$C$2:$C$100,0)+1,0)))="Н/Д",AND(INDIRECT(CONCATENATE("'2018-05 (Д)'!R",TEXT(MATCH($C84,'2018-05 (Д)'!$C$2:$C$100,0)+1,0)))="Н/Д",INDIRECT(CONCATENATE("'2018-04 (Д)'!R",TEXT(MATCH($C84,'2018-04 (Д)'!$C$2:$C$100,0)+1,0))))),"Н/Д",((INDIRECT(CONCATENATE("'2018-05 (Д)'!R",TEXT(MATCH($C84,'2018-05 (Д)'!$C$2:$C$100,0)+1,0)))-INDIRECT(CONCATENATE("'2018-04 (Д)'!R",TEXT(MATCH($C84,'2018-04 (Д)'!$C$2:$C$100,0)+1,0))))/INDIRECT(CONCATENATE("'2018-04 (Д)'!R",TEXT(MATCH($C84,'2018-04 (Д)'!$C$2:$C$100,0)+1,0))))*100)</f>
        <v>34.142196742403677</v>
      </c>
      <c r="EU84" s="9">
        <f ca="1">IF(OR(INDIRECT(CONCATENATE("'2018-06 (Д)'!R",TEXT(MATCH($C84,'2018-06 (Д)'!$C$2:$C$100,0)+1,0)))="Н/Д",INDIRECT(CONCATENATE("'2018-05 (Д)'!R",TEXT(MATCH($C84,'2018-05 (Д)'!$C$2:$C$100,0)+1,0)))="Н/Д",AND(INDIRECT(CONCATENATE("'2018-06 (Д)'!R",TEXT(MATCH($C84,'2018-06 (Д)'!$C$2:$C$100,0)+1,0)))="Н/Д",INDIRECT(CONCATENATE("'2018-05 (Д)'!R",TEXT(MATCH($C84,'2018-05 (Д)'!$C$2:$C$100,0)+1,0))))),"Н/Д",((INDIRECT(CONCATENATE("'2018-06 (Д)'!R",TEXT(MATCH($C84,'2018-06 (Д)'!$C$2:$C$100,0)+1,0)))-INDIRECT(CONCATENATE("'2018-05 (Д)'!R",TEXT(MATCH($C84,'2018-05 (Д)'!$C$2:$C$100,0)+1,0))))/INDIRECT(CONCATENATE("'2018-05 (Д)'!R",TEXT(MATCH($C84,'2018-05 (Д)'!$C$2:$C$100,0)+1,0))))*100)</f>
        <v>-25.357866952159853</v>
      </c>
      <c r="EV84" s="9">
        <f ca="1">IF(OR(INDIRECT(CONCATENATE("'2018-07 (Д)'!R",TEXT(MATCH($C84,'2018-07 (Д)'!$C$2:$C$100,0)+1,0)))="Н/Д",INDIRECT(CONCATENATE("'2018-06 (Д)'!R",TEXT(MATCH($C84,'2018-06 (Д)'!$C$2:$C$100,0)+1,0)))="Н/Д",AND(INDIRECT(CONCATENATE("'2018-07 (Д)'!R",TEXT(MATCH($C84,'2018-07 (Д)'!$C$2:$C$100,0)+1,0)))="Н/Д",INDIRECT(CONCATENATE("'2018-06 (Д)'!R",TEXT(MATCH($C84,'2018-06 (Д)'!$C$2:$C$100,0)+1,0))))),"Н/Д",((INDIRECT(CONCATENATE("'2018-07 (Д)'!R",TEXT(MATCH($C84,'2018-07 (Д)'!$C$2:$C$100,0)+1,0)))-INDIRECT(CONCATENATE("'2018-06 (Д)'!R",TEXT(MATCH($C84,'2018-06 (Д)'!$C$2:$C$100,0)+1,0))))/INDIRECT(CONCATENATE("'2018-06 (Д)'!R",TEXT(MATCH($C84,'2018-06 (Д)'!$C$2:$C$100,0)+1,0))))*100)</f>
        <v>4.4742508977803057</v>
      </c>
      <c r="EW84" s="9">
        <f ca="1">IF(OR(INDIRECT(CONCATENATE("'2018-08 (Д)'!R",TEXT(MATCH($C84,'2018-08 (Д)'!$C$2:$C$100,0)+1,0)))="Н/Д",INDIRECT(CONCATENATE("'2018-07 (Д)'!R",TEXT(MATCH($C84,'2018-07 (Д)'!$C$2:$C$100,0)+1,0)))="Н/Д",AND(INDIRECT(CONCATENATE("'2018-08 (Д)'!R",TEXT(MATCH($C84,'2018-08 (Д)'!$C$2:$C$100,0)+1,0)))="Н/Д",INDIRECT(CONCATENATE("'2018-07 (Д)'!R",TEXT(MATCH($C84,'2018-07 (Д)'!$C$2:$C$100,0)+1,0))))),"Н/Д",((INDIRECT(CONCATENATE("'2018-08 (Д)'!R",TEXT(MATCH($C84,'2018-08 (Д)'!$C$2:$C$100,0)+1,0)))-INDIRECT(CONCATENATE("'2018-07 (Д)'!R",TEXT(MATCH($C84,'2018-07 (Д)'!$C$2:$C$100,0)+1,0))))/INDIRECT(CONCATENATE("'2018-07 (Д)'!R",TEXT(MATCH($C84,'2018-07 (Д)'!$C$2:$C$100,0)+1,0))))*100)</f>
        <v>-8.1658850745643967</v>
      </c>
      <c r="EX84" s="9">
        <f ca="1">IF(OR(INDIRECT(CONCATENATE("'2018-09 (Д)'!R",TEXT(MATCH($C84,'2018-09 (Д)'!$C$2:$C$100,0)+1,0)))="Н/Д",INDIRECT(CONCATENATE("'2018-08 (Д)'!R",TEXT(MATCH($C84,'2018-08 (Д)'!$C$2:$C$100,0)+1,0)))="Н/Д",AND(INDIRECT(CONCATENATE("'2018-09 (Д)'!R",TEXT(MATCH($C84,'2018-09 (Д)'!$C$2:$C$100,0)+1,0)))="Н/Д",INDIRECT(CONCATENATE("'2018-08 (Д)'!R",TEXT(MATCH($C84,'2018-08 (Д)'!$C$2:$C$100,0)+1,0))))),"Н/Д",((INDIRECT(CONCATENATE("'2018-09 (Д)'!R",TEXT(MATCH($C84,'2018-09 (Д)'!$C$2:$C$100,0)+1,0)))-INDIRECT(CONCATENATE("'2018-08 (Д)'!R",TEXT(MATCH($C84,'2018-08 (Д)'!$C$2:$C$100,0)+1,0))))/INDIRECT(CONCATENATE("'2018-08 (Д)'!R",TEXT(MATCH($C84,'2018-08 (Д)'!$C$2:$C$100,0)+1,0))))*100)</f>
        <v>11.591727927062589</v>
      </c>
      <c r="EY84" s="9">
        <f ca="1">IF(OR(INDIRECT(CONCATENATE("'2018-10 (Д)'!R",TEXT(MATCH($C84,'2018-10 (Д)'!$C$2:$C$100,0)+1,0)))="Н/Д",INDIRECT(CONCATENATE("'2018-09 (Д)'!R",TEXT(MATCH($C84,'2018-09 (Д)'!$C$2:$C$100,0)+1,0)))="Н/Д",AND(INDIRECT(CONCATENATE("'2018-10 (Д)'!R",TEXT(MATCH($C84,'2018-10 (Д)'!$C$2:$C$100,0)+1,0)))="Н/Д",INDIRECT(CONCATENATE("'2018-09 (Д)'!R",TEXT(MATCH($C84,'2018-09 (Д)'!$C$2:$C$100,0)+1,0))))),"Н/Д",((INDIRECT(CONCATENATE("'2018-10 (Д)'!R",TEXT(MATCH($C84,'2018-10 (Д)'!$C$2:$C$100,0)+1,0)))-INDIRECT(CONCATENATE("'2018-09 (Д)'!R",TEXT(MATCH($C84,'2018-09 (Д)'!$C$2:$C$100,0)+1,0))))/INDIRECT(CONCATENATE("'2018-09 (Д)'!R",TEXT(MATCH($C84,'2018-09 (Д)'!$C$2:$C$100,0)+1,0))))*100)</f>
        <v>-41.297151239182824</v>
      </c>
      <c r="EZ84" s="9">
        <f ca="1">IF(OR(INDIRECT(CONCATENATE("'2018-11 (Д)'!R",TEXT(MATCH($C84,'2018-11 (Д)'!$C$2:$C$100,0)+1,0)))="Н/Д",INDIRECT(CONCATENATE("'2018-10 (Д)'!R",TEXT(MATCH($C84,'2018-10 (Д)'!$C$2:$C$100,0)+1,0)))="Н/Д",AND(INDIRECT(CONCATENATE("'2018-11 (Д)'!R",TEXT(MATCH($C84,'2018-11 (Д)'!$C$2:$C$100,0)+1,0)))="Н/Д",INDIRECT(CONCATENATE("'2018-10 (Д)'!R",TEXT(MATCH($C84,'2018-10 (Д)'!$C$2:$C$100,0)+1,0))))),"Н/Д",((INDIRECT(CONCATENATE("'2018-11 (Д)'!R",TEXT(MATCH($C84,'2018-11 (Д)'!$C$2:$C$100,0)+1,0)))-INDIRECT(CONCATENATE("'2018-10 (Д)'!R",TEXT(MATCH($C84,'2018-10 (Д)'!$C$2:$C$100,0)+1,0))))/INDIRECT(CONCATENATE("'2018-10 (Д)'!R",TEXT(MATCH($C84,'2018-10 (Д)'!$C$2:$C$100,0)+1,0))))*100)</f>
        <v>201.60222677687963</v>
      </c>
      <c r="FA84" s="9">
        <f ca="1">IF(OR(INDIRECT(CONCATENATE("'2018-12 (Д)'!R",TEXT(MATCH($C84,'2018-12 (Д)'!$C$2:$C$100,0)+1,0)))="Н/Д",INDIRECT(CONCATENATE("'2018-11 (Д)'!R",TEXT(MATCH($C84,'2018-11 (Д)'!$C$2:$C$100,0)+1,0)))="Н/Д",AND(INDIRECT(CONCATENATE("'2018-12 (Д)'!R",TEXT(MATCH($C84,'2018-12 (Д)'!$C$2:$C$100,0)+1,0)))="Н/Д",INDIRECT(CONCATENATE("'2018-11 (Д)'!R",TEXT(MATCH($C84,'2018-11 (Д)'!$C$2:$C$100,0)+1,0))))),"Н/Д",((INDIRECT(CONCATENATE("'2018-12 (Д)'!R",TEXT(MATCH($C84,'2018-12 (Д)'!$C$2:$C$100,0)+1,0)))-INDIRECT(CONCATENATE("'2018-11 (Д)'!R",TEXT(MATCH($C84,'2018-11 (Д)'!$C$2:$C$100,0)+1,0))))/INDIRECT(CONCATENATE("'2018-11 (Д)'!R",TEXT(MATCH($C84,'2018-11 (Д)'!$C$2:$C$100,0)+1,0))))*100)</f>
        <v>-40.62971603545585</v>
      </c>
      <c r="FB84" s="9"/>
      <c r="FC84" s="9">
        <f ca="1">IF(OR(INDIRECT(CONCATENATE("'2018-03 (Д)'!S",TEXT(MATCH($C84,'2018-03 (Д)'!$C$2:$C$100,0)+1,0)))="Н/Д",INDIRECT(CONCATENATE("'2018-02 (Д)'!S",TEXT(MATCH($C84,'2018-02 (Д)'!$C$2:$C$100,0)+1,0)))="Н/Д",AND(INDIRECT(CONCATENATE("'2018-03 (Д)'!S",TEXT(MATCH($C84,'2018-03 (Д)'!$C$2:$C$100,0)+1,0)))="Н/Д",INDIRECT(CONCATENATE("'2018-02 (Д)'!S",TEXT(MATCH($C84,'2018-02 (Д)'!$C$2:$C$100,0)+1,0))))),"Н/Д",((INDIRECT(CONCATENATE("'2018-03 (Д)'!S",TEXT(MATCH($C84,'2018-03 (Д)'!$C$2:$C$100,0)+1,0)))-INDIRECT(CONCATENATE("'2018-02 (Д)'!S",TEXT(MATCH($C84,'2018-02 (Д)'!$C$2:$C$100,0)+1,0))))/INDIRECT(CONCATENATE("'2018-02 (Д)'!S",TEXT(MATCH($C84,'2018-02 (Д)'!$C$2:$C$100,0)+1,0))))*100)</f>
        <v>167.50466708151836</v>
      </c>
      <c r="FD84" s="9">
        <f ca="1">IF(OR(INDIRECT(CONCATENATE("'2018-04 (Д)'!S",TEXT(MATCH($C84,'2018-04 (Д)'!$C$2:$C$100,0)+1,0)))="Н/Д",INDIRECT(CONCATENATE("'2018-03 (Д)'!S",TEXT(MATCH($C84,'2018-03 (Д)'!$C$2:$C$100,0)+1,0)))="Н/Д",AND(INDIRECT(CONCATENATE("'2018-04 (Д)'!S",TEXT(MATCH($C84,'2018-04 (Д)'!$C$2:$C$100,0)+1,0)))="Н/Д",INDIRECT(CONCATENATE("'2018-03 (Д)'!S",TEXT(MATCH($C84,'2018-03 (Д)'!$C$2:$C$100,0)+1,0))))),"Н/Д",((INDIRECT(CONCATENATE("'2018-04 (Д)'!S",TEXT(MATCH($C84,'2018-04 (Д)'!$C$2:$C$100,0)+1,0)))-INDIRECT(CONCATENATE("'2018-03 (Д)'!S",TEXT(MATCH($C84,'2018-03 (Д)'!$C$2:$C$100,0)+1,0))))/INDIRECT(CONCATENATE("'2018-03 (Д)'!S",TEXT(MATCH($C84,'2018-03 (Д)'!$C$2:$C$100,0)+1,0))))*100)</f>
        <v>-11.817251325951428</v>
      </c>
      <c r="FE84" s="9">
        <f ca="1">IF(OR(INDIRECT(CONCATENATE("'2018-05 (Д)'!S",TEXT(MATCH($C84,'2018-05 (Д)'!$C$2:$C$100,0)+1,0)))="Н/Д",INDIRECT(CONCATENATE("'2018-04 (Д)'!S",TEXT(MATCH($C84,'2018-04 (Д)'!$C$2:$C$100,0)+1,0)))="Н/Д",AND(INDIRECT(CONCATENATE("'2018-05 (Д)'!S",TEXT(MATCH($C84,'2018-05 (Д)'!$C$2:$C$100,0)+1,0)))="Н/Д",INDIRECT(CONCATENATE("'2018-04 (Д)'!S",TEXT(MATCH($C84,'2018-04 (Д)'!$C$2:$C$100,0)+1,0))))),"Н/Д",((INDIRECT(CONCATENATE("'2018-05 (Д)'!S",TEXT(MATCH($C84,'2018-05 (Д)'!$C$2:$C$100,0)+1,0)))-INDIRECT(CONCATENATE("'2018-04 (Д)'!S",TEXT(MATCH($C84,'2018-04 (Д)'!$C$2:$C$100,0)+1,0))))/INDIRECT(CONCATENATE("'2018-04 (Д)'!S",TEXT(MATCH($C84,'2018-04 (Д)'!$C$2:$C$100,0)+1,0))))*100)</f>
        <v>63.542128310646831</v>
      </c>
      <c r="FF84" s="9">
        <f ca="1">IF(OR(INDIRECT(CONCATENATE("'2018-06 (Д)'!S",TEXT(MATCH($C84,'2018-06 (Д)'!$C$2:$C$100,0)+1,0)))="Н/Д",INDIRECT(CONCATENATE("'2018-05 (Д)'!S",TEXT(MATCH($C84,'2018-05 (Д)'!$C$2:$C$100,0)+1,0)))="Н/Д",AND(INDIRECT(CONCATENATE("'2018-06 (Д)'!S",TEXT(MATCH($C84,'2018-06 (Д)'!$C$2:$C$100,0)+1,0)))="Н/Д",INDIRECT(CONCATENATE("'2018-05 (Д)'!S",TEXT(MATCH($C84,'2018-05 (Д)'!$C$2:$C$100,0)+1,0))))),"Н/Д",((INDIRECT(CONCATENATE("'2018-06 (Д)'!S",TEXT(MATCH($C84,'2018-06 (Д)'!$C$2:$C$100,0)+1,0)))-INDIRECT(CONCATENATE("'2018-05 (Д)'!S",TEXT(MATCH($C84,'2018-05 (Д)'!$C$2:$C$100,0)+1,0))))/INDIRECT(CONCATENATE("'2018-05 (Д)'!S",TEXT(MATCH($C84,'2018-05 (Д)'!$C$2:$C$100,0)+1,0))))*100)</f>
        <v>-8.9225275039902066</v>
      </c>
      <c r="FG84" s="9">
        <f ca="1">IF(OR(INDIRECT(CONCATENATE("'2018-07 (Д)'!S",TEXT(MATCH($C84,'2018-07 (Д)'!$C$2:$C$100,0)+1,0)))="Н/Д",INDIRECT(CONCATENATE("'2018-06 (Д)'!S",TEXT(MATCH($C84,'2018-06 (Д)'!$C$2:$C$100,0)+1,0)))="Н/Д",AND(INDIRECT(CONCATENATE("'2018-07 (Д)'!S",TEXT(MATCH($C84,'2018-07 (Д)'!$C$2:$C$100,0)+1,0)))="Н/Д",INDIRECT(CONCATENATE("'2018-06 (Д)'!S",TEXT(MATCH($C84,'2018-06 (Д)'!$C$2:$C$100,0)+1,0))))),"Н/Д",((INDIRECT(CONCATENATE("'2018-07 (Д)'!S",TEXT(MATCH($C84,'2018-07 (Д)'!$C$2:$C$100,0)+1,0)))-INDIRECT(CONCATENATE("'2018-06 (Д)'!S",TEXT(MATCH($C84,'2018-06 (Д)'!$C$2:$C$100,0)+1,0))))/INDIRECT(CONCATENATE("'2018-06 (Д)'!S",TEXT(MATCH($C84,'2018-06 (Д)'!$C$2:$C$100,0)+1,0))))*100)</f>
        <v>6.8045210415560486</v>
      </c>
      <c r="FH84" s="9">
        <f ca="1">IF(OR(INDIRECT(CONCATENATE("'2018-08 (Д)'!S",TEXT(MATCH($C84,'2018-08 (Д)'!$C$2:$C$100,0)+1,0)))="Н/Д",INDIRECT(CONCATENATE("'2018-07 (Д)'!S",TEXT(MATCH($C84,'2018-07 (Д)'!$C$2:$C$100,0)+1,0)))="Н/Д",AND(INDIRECT(CONCATENATE("'2018-08 (Д)'!S",TEXT(MATCH($C84,'2018-08 (Д)'!$C$2:$C$100,0)+1,0)))="Н/Д",INDIRECT(CONCATENATE("'2018-07 (Д)'!S",TEXT(MATCH($C84,'2018-07 (Д)'!$C$2:$C$100,0)+1,0))))),"Н/Д",((INDIRECT(CONCATENATE("'2018-08 (Д)'!S",TEXT(MATCH($C84,'2018-08 (Д)'!$C$2:$C$100,0)+1,0)))-INDIRECT(CONCATENATE("'2018-07 (Д)'!S",TEXT(MATCH($C84,'2018-07 (Д)'!$C$2:$C$100,0)+1,0))))/INDIRECT(CONCATENATE("'2018-07 (Д)'!S",TEXT(MATCH($C84,'2018-07 (Д)'!$C$2:$C$100,0)+1,0))))*100)</f>
        <v>-19.308903419849678</v>
      </c>
      <c r="FI84" s="9">
        <f ca="1">IF(OR(INDIRECT(CONCATENATE("'2018-09 (Д)'!S",TEXT(MATCH($C84,'2018-09 (Д)'!$C$2:$C$100,0)+1,0)))="Н/Д",INDIRECT(CONCATENATE("'2018-08 (Д)'!S",TEXT(MATCH($C84,'2018-08 (Д)'!$C$2:$C$100,0)+1,0)))="Н/Д",AND(INDIRECT(CONCATENATE("'2018-09 (Д)'!S",TEXT(MATCH($C84,'2018-09 (Д)'!$C$2:$C$100,0)+1,0)))="Н/Д",INDIRECT(CONCATENATE("'2018-08 (Д)'!S",TEXT(MATCH($C84,'2018-08 (Д)'!$C$2:$C$100,0)+1,0))))),"Н/Д",((INDIRECT(CONCATENATE("'2018-09 (Д)'!S",TEXT(MATCH($C84,'2018-09 (Д)'!$C$2:$C$100,0)+1,0)))-INDIRECT(CONCATENATE("'2018-08 (Д)'!S",TEXT(MATCH($C84,'2018-08 (Д)'!$C$2:$C$100,0)+1,0))))/INDIRECT(CONCATENATE("'2018-08 (Д)'!S",TEXT(MATCH($C84,'2018-08 (Д)'!$C$2:$C$100,0)+1,0))))*100)</f>
        <v>558.3742372842346</v>
      </c>
      <c r="FJ84" s="9">
        <f ca="1">IF(OR(INDIRECT(CONCATENATE("'2018-10 (Д)'!S",TEXT(MATCH($C84,'2018-10 (Д)'!$C$2:$C$100,0)+1,0)))="Н/Д",INDIRECT(CONCATENATE("'2018-09 (Д)'!S",TEXT(MATCH($C84,'2018-09 (Д)'!$C$2:$C$100,0)+1,0)))="Н/Д",AND(INDIRECT(CONCATENATE("'2018-10 (Д)'!S",TEXT(MATCH($C84,'2018-10 (Д)'!$C$2:$C$100,0)+1,0)))="Н/Д",INDIRECT(CONCATENATE("'2018-09 (Д)'!S",TEXT(MATCH($C84,'2018-09 (Д)'!$C$2:$C$100,0)+1,0))))),"Н/Д",((INDIRECT(CONCATENATE("'2018-10 (Д)'!S",TEXT(MATCH($C84,'2018-10 (Д)'!$C$2:$C$100,0)+1,0)))-INDIRECT(CONCATENATE("'2018-09 (Д)'!S",TEXT(MATCH($C84,'2018-09 (Д)'!$C$2:$C$100,0)+1,0))))/INDIRECT(CONCATENATE("'2018-09 (Д)'!S",TEXT(MATCH($C84,'2018-09 (Д)'!$C$2:$C$100,0)+1,0))))*100)</f>
        <v>144.60258660840032</v>
      </c>
      <c r="FK84" s="9">
        <f ca="1">IF(OR(INDIRECT(CONCATENATE("'2018-11 (Д)'!S",TEXT(MATCH($C84,'2018-11 (Д)'!$C$2:$C$100,0)+1,0)))="Н/Д",INDIRECT(CONCATENATE("'2018-10 (Д)'!S",TEXT(MATCH($C84,'2018-10 (Д)'!$C$2:$C$100,0)+1,0)))="Н/Д",AND(INDIRECT(CONCATENATE("'2018-11 (Д)'!S",TEXT(MATCH($C84,'2018-11 (Д)'!$C$2:$C$100,0)+1,0)))="Н/Д",INDIRECT(CONCATENATE("'2018-10 (Д)'!S",TEXT(MATCH($C84,'2018-10 (Д)'!$C$2:$C$100,0)+1,0))))),"Н/Д",((INDIRECT(CONCATENATE("'2018-11 (Д)'!S",TEXT(MATCH($C84,'2018-11 (Д)'!$C$2:$C$100,0)+1,0)))-INDIRECT(CONCATENATE("'2018-10 (Д)'!S",TEXT(MATCH($C84,'2018-10 (Д)'!$C$2:$C$100,0)+1,0))))/INDIRECT(CONCATENATE("'2018-10 (Д)'!S",TEXT(MATCH($C84,'2018-10 (Д)'!$C$2:$C$100,0)+1,0))))*100)</f>
        <v>-11.07955016474682</v>
      </c>
      <c r="FL84" s="9">
        <f ca="1">IF(OR(INDIRECT(CONCATENATE("'2018-12 (Д)'!S",TEXT(MATCH($C84,'2018-12 (Д)'!$C$2:$C$100,0)+1,0)))="Н/Д",INDIRECT(CONCATENATE("'2018-11 (Д)'!S",TEXT(MATCH($C84,'2018-11 (Д)'!$C$2:$C$100,0)+1,0)))="Н/Д",AND(INDIRECT(CONCATENATE("'2018-12 (Д)'!S",TEXT(MATCH($C84,'2018-12 (Д)'!$C$2:$C$100,0)+1,0)))="Н/Д",INDIRECT(CONCATENATE("'2018-11 (Д)'!S",TEXT(MATCH($C84,'2018-11 (Д)'!$C$2:$C$100,0)+1,0))))),"Н/Д",((INDIRECT(CONCATENATE("'2018-12 (Д)'!S",TEXT(MATCH($C84,'2018-12 (Д)'!$C$2:$C$100,0)+1,0)))-INDIRECT(CONCATENATE("'2018-11 (Д)'!S",TEXT(MATCH($C84,'2018-11 (Д)'!$C$2:$C$100,0)+1,0))))/INDIRECT(CONCATENATE("'2018-11 (Д)'!S",TEXT(MATCH($C84,'2018-11 (Д)'!$C$2:$C$100,0)+1,0))))*100)</f>
        <v>-50.17424579694525</v>
      </c>
      <c r="FM84" s="9"/>
      <c r="FN84" s="9">
        <f ca="1">IF(OR(INDIRECT(CONCATENATE("'2018-03 (Д)'!T",TEXT(MATCH($C84,'2018-03 (Д)'!$C$2:$C$100,0)+1,0)))="Н/Д",INDIRECT(CONCATENATE("'2018-02 (Д)'!T",TEXT(MATCH($C84,'2018-02 (Д)'!$C$2:$C$100,0)+1,0)))="Н/Д",AND(INDIRECT(CONCATENATE("'2018-03 (Д)'!T",TEXT(MATCH($C84,'2018-03 (Д)'!$C$2:$C$100,0)+1,0)))="Н/Д",INDIRECT(CONCATENATE("'2018-02 (Д)'!T",TEXT(MATCH($C84,'2018-02 (Д)'!$C$2:$C$100,0)+1,0))))),"Н/Д",((INDIRECT(CONCATENATE("'2018-03 (Д)'!T",TEXT(MATCH($C84,'2018-03 (Д)'!$C$2:$C$100,0)+1,0)))-INDIRECT(CONCATENATE("'2018-02 (Д)'!T",TEXT(MATCH($C84,'2018-02 (Д)'!$C$2:$C$100,0)+1,0))))/INDIRECT(CONCATENATE("'2018-02 (Д)'!T",TEXT(MATCH($C84,'2018-02 (Д)'!$C$2:$C$100,0)+1,0))))*100)</f>
        <v>50.970728572075444</v>
      </c>
      <c r="FO84" s="9">
        <f ca="1">IF(OR(INDIRECT(CONCATENATE("'2018-04 (Д)'!T",TEXT(MATCH($C84,'2018-04 (Д)'!$C$2:$C$100,0)+1,0)))="Н/Д",INDIRECT(CONCATENATE("'2018-03 (Д)'!T",TEXT(MATCH($C84,'2018-03 (Д)'!$C$2:$C$100,0)+1,0)))="Н/Д",AND(INDIRECT(CONCATENATE("'2018-04 (Д)'!T",TEXT(MATCH($C84,'2018-04 (Д)'!$C$2:$C$100,0)+1,0)))="Н/Д",INDIRECT(CONCATENATE("'2018-03 (Д)'!T",TEXT(MATCH($C84,'2018-03 (Д)'!$C$2:$C$100,0)+1,0))))),"Н/Д",((INDIRECT(CONCATENATE("'2018-04 (Д)'!T",TEXT(MATCH($C84,'2018-04 (Д)'!$C$2:$C$100,0)+1,0)))-INDIRECT(CONCATENATE("'2018-03 (Д)'!T",TEXT(MATCH($C84,'2018-03 (Д)'!$C$2:$C$100,0)+1,0))))/INDIRECT(CONCATENATE("'2018-03 (Д)'!T",TEXT(MATCH($C84,'2018-03 (Д)'!$C$2:$C$100,0)+1,0))))*100)</f>
        <v>11.177475561894617</v>
      </c>
      <c r="FP84" s="9">
        <f ca="1">IF(OR(INDIRECT(CONCATENATE("'2018-05 (Д)'!T",TEXT(MATCH($C84,'2018-05 (Д)'!$C$2:$C$100,0)+1,0)))="Н/Д",INDIRECT(CONCATENATE("'2018-04 (Д)'!T",TEXT(MATCH($C84,'2018-04 (Д)'!$C$2:$C$100,0)+1,0)))="Н/Д",AND(INDIRECT(CONCATENATE("'2018-05 (Д)'!T",TEXT(MATCH($C84,'2018-05 (Д)'!$C$2:$C$100,0)+1,0)))="Н/Д",INDIRECT(CONCATENATE("'2018-04 (Д)'!T",TEXT(MATCH($C84,'2018-04 (Д)'!$C$2:$C$100,0)+1,0))))),"Н/Д",((INDIRECT(CONCATENATE("'2018-05 (Д)'!T",TEXT(MATCH($C84,'2018-05 (Д)'!$C$2:$C$100,0)+1,0)))-INDIRECT(CONCATENATE("'2018-04 (Д)'!T",TEXT(MATCH($C84,'2018-04 (Д)'!$C$2:$C$100,0)+1,0))))/INDIRECT(CONCATENATE("'2018-04 (Д)'!T",TEXT(MATCH($C84,'2018-04 (Д)'!$C$2:$C$100,0)+1,0))))*100)</f>
        <v>-16.348962086638867</v>
      </c>
      <c r="FQ84" s="9">
        <f ca="1">IF(OR(INDIRECT(CONCATENATE("'2018-06 (Д)'!T",TEXT(MATCH($C84,'2018-06 (Д)'!$C$2:$C$100,0)+1,0)))="Н/Д",INDIRECT(CONCATENATE("'2018-05 (Д)'!T",TEXT(MATCH($C84,'2018-05 (Д)'!$C$2:$C$100,0)+1,0)))="Н/Д",AND(INDIRECT(CONCATENATE("'2018-06 (Д)'!T",TEXT(MATCH($C84,'2018-06 (Д)'!$C$2:$C$100,0)+1,0)))="Н/Д",INDIRECT(CONCATENATE("'2018-05 (Д)'!T",TEXT(MATCH($C84,'2018-05 (Д)'!$C$2:$C$100,0)+1,0))))),"Н/Д",((INDIRECT(CONCATENATE("'2018-06 (Д)'!T",TEXT(MATCH($C84,'2018-06 (Д)'!$C$2:$C$100,0)+1,0)))-INDIRECT(CONCATENATE("'2018-05 (Д)'!T",TEXT(MATCH($C84,'2018-05 (Д)'!$C$2:$C$100,0)+1,0))))/INDIRECT(CONCATENATE("'2018-05 (Д)'!T",TEXT(MATCH($C84,'2018-05 (Д)'!$C$2:$C$100,0)+1,0))))*100)</f>
        <v>-10.54866341614996</v>
      </c>
      <c r="FR84" s="9">
        <f ca="1">IF(OR(INDIRECT(CONCATENATE("'2018-07 (Д)'!T",TEXT(MATCH($C84,'2018-07 (Д)'!$C$2:$C$100,0)+1,0)))="Н/Д",INDIRECT(CONCATENATE("'2018-06 (Д)'!T",TEXT(MATCH($C84,'2018-06 (Д)'!$C$2:$C$100,0)+1,0)))="Н/Д",AND(INDIRECT(CONCATENATE("'2018-07 (Д)'!T",TEXT(MATCH($C84,'2018-07 (Д)'!$C$2:$C$100,0)+1,0)))="Н/Д",INDIRECT(CONCATENATE("'2018-06 (Д)'!T",TEXT(MATCH($C84,'2018-06 (Д)'!$C$2:$C$100,0)+1,0))))),"Н/Д",((INDIRECT(CONCATENATE("'2018-07 (Д)'!T",TEXT(MATCH($C84,'2018-07 (Д)'!$C$2:$C$100,0)+1,0)))-INDIRECT(CONCATENATE("'2018-06 (Д)'!T",TEXT(MATCH($C84,'2018-06 (Д)'!$C$2:$C$100,0)+1,0))))/INDIRECT(CONCATENATE("'2018-06 (Д)'!T",TEXT(MATCH($C84,'2018-06 (Д)'!$C$2:$C$100,0)+1,0))))*100)</f>
        <v>9.890088418118351</v>
      </c>
      <c r="FS84" s="9">
        <f ca="1">IF(OR(INDIRECT(CONCATENATE("'2018-08 (Д)'!T",TEXT(MATCH($C84,'2018-08 (Д)'!$C$2:$C$100,0)+1,0)))="Н/Д",INDIRECT(CONCATENATE("'2018-07 (Д)'!T",TEXT(MATCH($C84,'2018-07 (Д)'!$C$2:$C$100,0)+1,0)))="Н/Д",AND(INDIRECT(CONCATENATE("'2018-08 (Д)'!T",TEXT(MATCH($C84,'2018-08 (Д)'!$C$2:$C$100,0)+1,0)))="Н/Д",INDIRECT(CONCATENATE("'2018-07 (Д)'!T",TEXT(MATCH($C84,'2018-07 (Д)'!$C$2:$C$100,0)+1,0))))),"Н/Д",((INDIRECT(CONCATENATE("'2018-08 (Д)'!T",TEXT(MATCH($C84,'2018-08 (Д)'!$C$2:$C$100,0)+1,0)))-INDIRECT(CONCATENATE("'2018-07 (Д)'!T",TEXT(MATCH($C84,'2018-07 (Д)'!$C$2:$C$100,0)+1,0))))/INDIRECT(CONCATENATE("'2018-07 (Д)'!T",TEXT(MATCH($C84,'2018-07 (Д)'!$C$2:$C$100,0)+1,0))))*100)</f>
        <v>10.591187289936805</v>
      </c>
      <c r="FT84" s="9">
        <f ca="1">IF(OR(INDIRECT(CONCATENATE("'2018-09 (Д)'!T",TEXT(MATCH($C84,'2018-09 (Д)'!$C$2:$C$100,0)+1,0)))="Н/Д",INDIRECT(CONCATENATE("'2018-08 (Д)'!T",TEXT(MATCH($C84,'2018-08 (Д)'!$C$2:$C$100,0)+1,0)))="Н/Д",AND(INDIRECT(CONCATENATE("'2018-09 (Д)'!T",TEXT(MATCH($C84,'2018-09 (Д)'!$C$2:$C$100,0)+1,0)))="Н/Д",INDIRECT(CONCATENATE("'2018-08 (Д)'!T",TEXT(MATCH($C84,'2018-08 (Д)'!$C$2:$C$100,0)+1,0))))),"Н/Д",((INDIRECT(CONCATENATE("'2018-09 (Д)'!T",TEXT(MATCH($C84,'2018-09 (Д)'!$C$2:$C$100,0)+1,0)))-INDIRECT(CONCATENATE("'2018-08 (Д)'!T",TEXT(MATCH($C84,'2018-08 (Д)'!$C$2:$C$100,0)+1,0))))/INDIRECT(CONCATENATE("'2018-08 (Д)'!T",TEXT(MATCH($C84,'2018-08 (Д)'!$C$2:$C$100,0)+1,0))))*100)</f>
        <v>2.7425459117565123</v>
      </c>
      <c r="FU84" s="9">
        <f ca="1">IF(OR(INDIRECT(CONCATENATE("'2018-10 (Д)'!T",TEXT(MATCH($C84,'2018-10 (Д)'!$C$2:$C$100,0)+1,0)))="Н/Д",INDIRECT(CONCATENATE("'2018-09 (Д)'!T",TEXT(MATCH($C84,'2018-09 (Д)'!$C$2:$C$100,0)+1,0)))="Н/Д",AND(INDIRECT(CONCATENATE("'2018-10 (Д)'!T",TEXT(MATCH($C84,'2018-10 (Д)'!$C$2:$C$100,0)+1,0)))="Н/Д",INDIRECT(CONCATENATE("'2018-09 (Д)'!T",TEXT(MATCH($C84,'2018-09 (Д)'!$C$2:$C$100,0)+1,0))))),"Н/Д",((INDIRECT(CONCATENATE("'2018-10 (Д)'!T",TEXT(MATCH($C84,'2018-10 (Д)'!$C$2:$C$100,0)+1,0)))-INDIRECT(CONCATENATE("'2018-09 (Д)'!T",TEXT(MATCH($C84,'2018-09 (Д)'!$C$2:$C$100,0)+1,0))))/INDIRECT(CONCATENATE("'2018-09 (Д)'!T",TEXT(MATCH($C84,'2018-09 (Д)'!$C$2:$C$100,0)+1,0))))*100)</f>
        <v>-13.517315339619948</v>
      </c>
      <c r="FV84" s="9">
        <f ca="1">IF(OR(INDIRECT(CONCATENATE("'2018-11 (Д)'!T",TEXT(MATCH($C84,'2018-11 (Д)'!$C$2:$C$100,0)+1,0)))="Н/Д",INDIRECT(CONCATENATE("'2018-10 (Д)'!T",TEXT(MATCH($C84,'2018-10 (Д)'!$C$2:$C$100,0)+1,0)))="Н/Д",AND(INDIRECT(CONCATENATE("'2018-11 (Д)'!T",TEXT(MATCH($C84,'2018-11 (Д)'!$C$2:$C$100,0)+1,0)))="Н/Д",INDIRECT(CONCATENATE("'2018-10 (Д)'!T",TEXT(MATCH($C84,'2018-10 (Д)'!$C$2:$C$100,0)+1,0))))),"Н/Д",((INDIRECT(CONCATENATE("'2018-11 (Д)'!T",TEXT(MATCH($C84,'2018-11 (Д)'!$C$2:$C$100,0)+1,0)))-INDIRECT(CONCATENATE("'2018-10 (Д)'!T",TEXT(MATCH($C84,'2018-10 (Д)'!$C$2:$C$100,0)+1,0))))/INDIRECT(CONCATENATE("'2018-10 (Д)'!T",TEXT(MATCH($C84,'2018-10 (Д)'!$C$2:$C$100,0)+1,0))))*100)</f>
        <v>8.2985536047485535</v>
      </c>
      <c r="FW84" s="9">
        <f ca="1">IF(OR(INDIRECT(CONCATENATE("'2018-12 (Д)'!T",TEXT(MATCH($C84,'2018-12 (Д)'!$C$2:$C$100,0)+1,0)))="Н/Д",INDIRECT(CONCATENATE("'2018-11 (Д)'!T",TEXT(MATCH($C84,'2018-11 (Д)'!$C$2:$C$100,0)+1,0)))="Н/Д",AND(INDIRECT(CONCATENATE("'2018-12 (Д)'!T",TEXT(MATCH($C84,'2018-12 (Д)'!$C$2:$C$100,0)+1,0)))="Н/Д",INDIRECT(CONCATENATE("'2018-11 (Д)'!T",TEXT(MATCH($C84,'2018-11 (Д)'!$C$2:$C$100,0)+1,0))))),"Н/Д",((INDIRECT(CONCATENATE("'2018-12 (Д)'!T",TEXT(MATCH($C84,'2018-12 (Д)'!$C$2:$C$100,0)+1,0)))-INDIRECT(CONCATENATE("'2018-11 (Д)'!T",TEXT(MATCH($C84,'2018-11 (Д)'!$C$2:$C$100,0)+1,0))))/INDIRECT(CONCATENATE("'2018-11 (Д)'!T",TEXT(MATCH($C84,'2018-11 (Д)'!$C$2:$C$100,0)+1,0))))*100)</f>
        <v>-9.0175993294849217</v>
      </c>
      <c r="FX84" s="9"/>
      <c r="FY84" s="9">
        <f ca="1">IF(OR(INDIRECT(CONCATENATE("'2018-03 (Д)'!U",TEXT(MATCH($C84,'2018-03 (Д)'!$C$2:$C$100,0)+1,0)))="Н/Д",INDIRECT(CONCATENATE("'2018-02 (Д)'!U",TEXT(MATCH($C84,'2018-02 (Д)'!$C$2:$C$100,0)+1,0)))="Н/Д",AND(INDIRECT(CONCATENATE("'2018-03 (Д)'!U",TEXT(MATCH($C84,'2018-03 (Д)'!$C$2:$C$100,0)+1,0)))="Н/Д",INDIRECT(CONCATENATE("'2018-02 (Д)'!U",TEXT(MATCH($C84,'2018-02 (Д)'!$C$2:$C$100,0)+1,0))))),"Н/Д",((INDIRECT(CONCATENATE("'2018-03 (Д)'!U",TEXT(MATCH($C84,'2018-03 (Д)'!$C$2:$C$100,0)+1,0)))-INDIRECT(CONCATENATE("'2018-02 (Д)'!U",TEXT(MATCH($C84,'2018-02 (Д)'!$C$2:$C$100,0)+1,0))))/INDIRECT(CONCATENATE("'2018-02 (Д)'!U",TEXT(MATCH($C84,'2018-02 (Д)'!$C$2:$C$100,0)+1,0))))*100)</f>
        <v>24.143965383998491</v>
      </c>
      <c r="FZ84" s="9">
        <f ca="1">IF(OR(INDIRECT(CONCATENATE("'2018-04 (Д)'!U",TEXT(MATCH($C84,'2018-04 (Д)'!$C$2:$C$100,0)+1,0)))="Н/Д",INDIRECT(CONCATENATE("'2018-03 (Д)'!U",TEXT(MATCH($C84,'2018-03 (Д)'!$C$2:$C$100,0)+1,0)))="Н/Д",AND(INDIRECT(CONCATENATE("'2018-04 (Д)'!U",TEXT(MATCH($C84,'2018-04 (Д)'!$C$2:$C$100,0)+1,0)))="Н/Д",INDIRECT(CONCATENATE("'2018-03 (Д)'!U",TEXT(MATCH($C84,'2018-03 (Д)'!$C$2:$C$100,0)+1,0))))),"Н/Д",((INDIRECT(CONCATENATE("'2018-04 (Д)'!U",TEXT(MATCH($C84,'2018-04 (Д)'!$C$2:$C$100,0)+1,0)))-INDIRECT(CONCATENATE("'2018-03 (Д)'!U",TEXT(MATCH($C84,'2018-03 (Д)'!$C$2:$C$100,0)+1,0))))/INDIRECT(CONCATENATE("'2018-03 (Д)'!U",TEXT(MATCH($C84,'2018-03 (Д)'!$C$2:$C$100,0)+1,0))))*100)</f>
        <v>21.865814111365527</v>
      </c>
      <c r="GA84" s="9">
        <f ca="1">IF(OR(INDIRECT(CONCATENATE("'2018-05 (Д)'!U",TEXT(MATCH($C84,'2018-05 (Д)'!$C$2:$C$100,0)+1,0)))="Н/Д",INDIRECT(CONCATENATE("'2018-04 (Д)'!U",TEXT(MATCH($C84,'2018-04 (Д)'!$C$2:$C$100,0)+1,0)))="Н/Д",AND(INDIRECT(CONCATENATE("'2018-05 (Д)'!U",TEXT(MATCH($C84,'2018-05 (Д)'!$C$2:$C$100,0)+1,0)))="Н/Д",INDIRECT(CONCATENATE("'2018-04 (Д)'!U",TEXT(MATCH($C84,'2018-04 (Д)'!$C$2:$C$100,0)+1,0))))),"Н/Д",((INDIRECT(CONCATENATE("'2018-05 (Д)'!U",TEXT(MATCH($C84,'2018-05 (Д)'!$C$2:$C$100,0)+1,0)))-INDIRECT(CONCATENATE("'2018-04 (Д)'!U",TEXT(MATCH($C84,'2018-04 (Д)'!$C$2:$C$100,0)+1,0))))/INDIRECT(CONCATENATE("'2018-04 (Д)'!U",TEXT(MATCH($C84,'2018-04 (Д)'!$C$2:$C$100,0)+1,0))))*100)</f>
        <v>-22.310307318133233</v>
      </c>
      <c r="GB84" s="9">
        <f ca="1">IF(OR(INDIRECT(CONCATENATE("'2018-06 (Д)'!U",TEXT(MATCH($C84,'2018-06 (Д)'!$C$2:$C$100,0)+1,0)))="Н/Д",INDIRECT(CONCATENATE("'2018-05 (Д)'!U",TEXT(MATCH($C84,'2018-05 (Д)'!$C$2:$C$100,0)+1,0)))="Н/Д",AND(INDIRECT(CONCATENATE("'2018-06 (Д)'!U",TEXT(MATCH($C84,'2018-06 (Д)'!$C$2:$C$100,0)+1,0)))="Н/Д",INDIRECT(CONCATENATE("'2018-05 (Д)'!U",TEXT(MATCH($C84,'2018-05 (Д)'!$C$2:$C$100,0)+1,0))))),"Н/Д",((INDIRECT(CONCATENATE("'2018-06 (Д)'!U",TEXT(MATCH($C84,'2018-06 (Д)'!$C$2:$C$100,0)+1,0)))-INDIRECT(CONCATENATE("'2018-05 (Д)'!U",TEXT(MATCH($C84,'2018-05 (Д)'!$C$2:$C$100,0)+1,0))))/INDIRECT(CONCATENATE("'2018-05 (Д)'!U",TEXT(MATCH($C84,'2018-05 (Д)'!$C$2:$C$100,0)+1,0))))*100)</f>
        <v>15.217667365988397</v>
      </c>
      <c r="GC84" s="9">
        <f ca="1">IF(OR(INDIRECT(CONCATENATE("'2018-07 (Д)'!U",TEXT(MATCH($C84,'2018-07 (Д)'!$C$2:$C$100,0)+1,0)))="Н/Д",INDIRECT(CONCATENATE("'2018-06 (Д)'!U",TEXT(MATCH($C84,'2018-06 (Д)'!$C$2:$C$100,0)+1,0)))="Н/Д",AND(INDIRECT(CONCATENATE("'2018-07 (Д)'!U",TEXT(MATCH($C84,'2018-07 (Д)'!$C$2:$C$100,0)+1,0)))="Н/Д",INDIRECT(CONCATENATE("'2018-06 (Д)'!U",TEXT(MATCH($C84,'2018-06 (Д)'!$C$2:$C$100,0)+1,0))))),"Н/Д",((INDIRECT(CONCATENATE("'2018-07 (Д)'!U",TEXT(MATCH($C84,'2018-07 (Д)'!$C$2:$C$100,0)+1,0)))-INDIRECT(CONCATENATE("'2018-06 (Д)'!U",TEXT(MATCH($C84,'2018-06 (Д)'!$C$2:$C$100,0)+1,0))))/INDIRECT(CONCATENATE("'2018-06 (Д)'!U",TEXT(MATCH($C84,'2018-06 (Д)'!$C$2:$C$100,0)+1,0))))*100)</f>
        <v>63.919088960876749</v>
      </c>
      <c r="GD84" s="9">
        <f ca="1">IF(OR(INDIRECT(CONCATENATE("'2018-08 (Д)'!U",TEXT(MATCH($C84,'2018-08 (Д)'!$C$2:$C$100,0)+1,0)))="Н/Д",INDIRECT(CONCATENATE("'2018-07 (Д)'!U",TEXT(MATCH($C84,'2018-07 (Д)'!$C$2:$C$100,0)+1,0)))="Н/Д",AND(INDIRECT(CONCATENATE("'2018-08 (Д)'!U",TEXT(MATCH($C84,'2018-08 (Д)'!$C$2:$C$100,0)+1,0)))="Н/Д",INDIRECT(CONCATENATE("'2018-07 (Д)'!U",TEXT(MATCH($C84,'2018-07 (Д)'!$C$2:$C$100,0)+1,0))))),"Н/Д",((INDIRECT(CONCATENATE("'2018-08 (Д)'!U",TEXT(MATCH($C84,'2018-08 (Д)'!$C$2:$C$100,0)+1,0)))-INDIRECT(CONCATENATE("'2018-07 (Д)'!U",TEXT(MATCH($C84,'2018-07 (Д)'!$C$2:$C$100,0)+1,0))))/INDIRECT(CONCATENATE("'2018-07 (Д)'!U",TEXT(MATCH($C84,'2018-07 (Д)'!$C$2:$C$100,0)+1,0))))*100)</f>
        <v>-47.000656799966208</v>
      </c>
      <c r="GE84" s="9">
        <f ca="1">IF(OR(INDIRECT(CONCATENATE("'2018-09 (Д)'!U",TEXT(MATCH($C84,'2018-09 (Д)'!$C$2:$C$100,0)+1,0)))="Н/Д",INDIRECT(CONCATENATE("'2018-08 (Д)'!U",TEXT(MATCH($C84,'2018-08 (Д)'!$C$2:$C$100,0)+1,0)))="Н/Д",AND(INDIRECT(CONCATENATE("'2018-09 (Д)'!U",TEXT(MATCH($C84,'2018-09 (Д)'!$C$2:$C$100,0)+1,0)))="Н/Д",INDIRECT(CONCATENATE("'2018-08 (Д)'!U",TEXT(MATCH($C84,'2018-08 (Д)'!$C$2:$C$100,0)+1,0))))),"Н/Д",((INDIRECT(CONCATENATE("'2018-09 (Д)'!U",TEXT(MATCH($C84,'2018-09 (Д)'!$C$2:$C$100,0)+1,0)))-INDIRECT(CONCATENATE("'2018-08 (Д)'!U",TEXT(MATCH($C84,'2018-08 (Д)'!$C$2:$C$100,0)+1,0))))/INDIRECT(CONCATENATE("'2018-08 (Д)'!U",TEXT(MATCH($C84,'2018-08 (Д)'!$C$2:$C$100,0)+1,0))))*100)</f>
        <v>66.505723527155041</v>
      </c>
      <c r="GF84" s="9">
        <f ca="1">IF(OR(INDIRECT(CONCATENATE("'2018-10 (Д)'!U",TEXT(MATCH($C84,'2018-10 (Д)'!$C$2:$C$100,0)+1,0)))="Н/Д",INDIRECT(CONCATENATE("'2018-09 (Д)'!U",TEXT(MATCH($C84,'2018-09 (Д)'!$C$2:$C$100,0)+1,0)))="Н/Д",AND(INDIRECT(CONCATENATE("'2018-10 (Д)'!U",TEXT(MATCH($C84,'2018-10 (Д)'!$C$2:$C$100,0)+1,0)))="Н/Д",INDIRECT(CONCATENATE("'2018-09 (Д)'!U",TEXT(MATCH($C84,'2018-09 (Д)'!$C$2:$C$100,0)+1,0))))),"Н/Д",((INDIRECT(CONCATENATE("'2018-10 (Д)'!U",TEXT(MATCH($C84,'2018-10 (Д)'!$C$2:$C$100,0)+1,0)))-INDIRECT(CONCATENATE("'2018-09 (Д)'!U",TEXT(MATCH($C84,'2018-09 (Д)'!$C$2:$C$100,0)+1,0))))/INDIRECT(CONCATENATE("'2018-09 (Д)'!U",TEXT(MATCH($C84,'2018-09 (Д)'!$C$2:$C$100,0)+1,0))))*100)</f>
        <v>-50.533853299339839</v>
      </c>
      <c r="GG84" s="9">
        <f ca="1">IF(OR(INDIRECT(CONCATENATE("'2018-11 (Д)'!U",TEXT(MATCH($C84,'2018-11 (Д)'!$C$2:$C$100,0)+1,0)))="Н/Д",INDIRECT(CONCATENATE("'2018-10 (Д)'!U",TEXT(MATCH($C84,'2018-10 (Д)'!$C$2:$C$100,0)+1,0)))="Н/Д",AND(INDIRECT(CONCATENATE("'2018-11 (Д)'!U",TEXT(MATCH($C84,'2018-11 (Д)'!$C$2:$C$100,0)+1,0)))="Н/Д",INDIRECT(CONCATENATE("'2018-10 (Д)'!U",TEXT(MATCH($C84,'2018-10 (Д)'!$C$2:$C$100,0)+1,0))))),"Н/Д",((INDIRECT(CONCATENATE("'2018-11 (Д)'!U",TEXT(MATCH($C84,'2018-11 (Д)'!$C$2:$C$100,0)+1,0)))-INDIRECT(CONCATENATE("'2018-10 (Д)'!U",TEXT(MATCH($C84,'2018-10 (Д)'!$C$2:$C$100,0)+1,0))))/INDIRECT(CONCATENATE("'2018-10 (Д)'!U",TEXT(MATCH($C84,'2018-10 (Д)'!$C$2:$C$100,0)+1,0))))*100)</f>
        <v>32.118022647395591</v>
      </c>
      <c r="GH84" s="9">
        <f ca="1">IF(OR(INDIRECT(CONCATENATE("'2018-12 (Д)'!U",TEXT(MATCH($C84,'2018-12 (Д)'!$C$2:$C$100,0)+1,0)))="Н/Д",INDIRECT(CONCATENATE("'2018-11 (Д)'!U",TEXT(MATCH($C84,'2018-11 (Д)'!$C$2:$C$100,0)+1,0)))="Н/Д",AND(INDIRECT(CONCATENATE("'2018-12 (Д)'!U",TEXT(MATCH($C84,'2018-12 (Д)'!$C$2:$C$100,0)+1,0)))="Н/Д",INDIRECT(CONCATENATE("'2018-11 (Д)'!U",TEXT(MATCH($C84,'2018-11 (Д)'!$C$2:$C$100,0)+1,0))))),"Н/Д",((INDIRECT(CONCATENATE("'2018-12 (Д)'!U",TEXT(MATCH($C84,'2018-12 (Д)'!$C$2:$C$100,0)+1,0)))-INDIRECT(CONCATENATE("'2018-11 (Д)'!U",TEXT(MATCH($C84,'2018-11 (Д)'!$C$2:$C$100,0)+1,0))))/INDIRECT(CONCATENATE("'2018-11 (Д)'!U",TEXT(MATCH($C84,'2018-11 (Д)'!$C$2:$C$100,0)+1,0))))*100)</f>
        <v>-42.592254422769528</v>
      </c>
      <c r="GI84" s="9"/>
      <c r="GJ84" s="9">
        <f ca="1">IF(OR(INDIRECT(CONCATENATE("'2018-03 (Д)'!V",TEXT(MATCH($C84,'2018-03 (Д)'!$C$2:$C$100,0)+1,0)))="Н/Д",INDIRECT(CONCATENATE("'2018-02 (Д)'!V",TEXT(MATCH($C84,'2018-02 (Д)'!$C$2:$C$100,0)+1,0)))="Н/Д",AND(INDIRECT(CONCATENATE("'2018-03 (Д)'!V",TEXT(MATCH($C84,'2018-03 (Д)'!$C$2:$C$100,0)+1,0)))="Н/Д",INDIRECT(CONCATENATE("'2018-02 (Д)'!V",TEXT(MATCH($C84,'2018-02 (Д)'!$C$2:$C$100,0)+1,0))))),"Н/Д",((INDIRECT(CONCATENATE("'2018-03 (Д)'!V",TEXT(MATCH($C84,'2018-03 (Д)'!$C$2:$C$100,0)+1,0)))-INDIRECT(CONCATENATE("'2018-02 (Д)'!V",TEXT(MATCH($C84,'2018-02 (Д)'!$C$2:$C$100,0)+1,0))))/INDIRECT(CONCATENATE("'2018-02 (Д)'!V",TEXT(MATCH($C84,'2018-02 (Д)'!$C$2:$C$100,0)+1,0))))*100)</f>
        <v>30.986048090145452</v>
      </c>
      <c r="GK84" s="9">
        <f ca="1">IF(OR(INDIRECT(CONCATENATE("'2018-04 (Д)'!V",TEXT(MATCH($C84,'2018-04 (Д)'!$C$2:$C$100,0)+1,0)))="Н/Д",INDIRECT(CONCATENATE("'2018-03 (Д)'!V",TEXT(MATCH($C84,'2018-03 (Д)'!$C$2:$C$100,0)+1,0)))="Н/Д",AND(INDIRECT(CONCATENATE("'2018-04 (Д)'!V",TEXT(MATCH($C84,'2018-04 (Д)'!$C$2:$C$100,0)+1,0)))="Н/Д",INDIRECT(CONCATENATE("'2018-03 (Д)'!V",TEXT(MATCH($C84,'2018-03 (Д)'!$C$2:$C$100,0)+1,0))))),"Н/Д",((INDIRECT(CONCATENATE("'2018-04 (Д)'!V",TEXT(MATCH($C84,'2018-04 (Д)'!$C$2:$C$100,0)+1,0)))-INDIRECT(CONCATENATE("'2018-03 (Д)'!V",TEXT(MATCH($C84,'2018-03 (Д)'!$C$2:$C$100,0)+1,0))))/INDIRECT(CONCATENATE("'2018-03 (Д)'!V",TEXT(MATCH($C84,'2018-03 (Д)'!$C$2:$C$100,0)+1,0))))*100)</f>
        <v>-15.965655667325493</v>
      </c>
      <c r="GL84" s="9">
        <f ca="1">IF(OR(INDIRECT(CONCATENATE("'2018-05 (Д)'!V",TEXT(MATCH($C84,'2018-05 (Д)'!$C$2:$C$100,0)+1,0)))="Н/Д",INDIRECT(CONCATENATE("'2018-04 (Д)'!V",TEXT(MATCH($C84,'2018-04 (Д)'!$C$2:$C$100,0)+1,0)))="Н/Д",AND(INDIRECT(CONCATENATE("'2018-05 (Д)'!V",TEXT(MATCH($C84,'2018-05 (Д)'!$C$2:$C$100,0)+1,0)))="Н/Д",INDIRECT(CONCATENATE("'2018-04 (Д)'!V",TEXT(MATCH($C84,'2018-04 (Д)'!$C$2:$C$100,0)+1,0))))),"Н/Д",((INDIRECT(CONCATENATE("'2018-05 (Д)'!V",TEXT(MATCH($C84,'2018-05 (Д)'!$C$2:$C$100,0)+1,0)))-INDIRECT(CONCATENATE("'2018-04 (Д)'!V",TEXT(MATCH($C84,'2018-04 (Д)'!$C$2:$C$100,0)+1,0))))/INDIRECT(CONCATENATE("'2018-04 (Д)'!V",TEXT(MATCH($C84,'2018-04 (Д)'!$C$2:$C$100,0)+1,0))))*100)</f>
        <v>54.334755848903129</v>
      </c>
      <c r="GM84" s="9">
        <f ca="1">IF(OR(INDIRECT(CONCATENATE("'2018-06 (Д)'!V",TEXT(MATCH($C84,'2018-06 (Д)'!$C$2:$C$100,0)+1,0)))="Н/Д",INDIRECT(CONCATENATE("'2018-05 (Д)'!V",TEXT(MATCH($C84,'2018-05 (Д)'!$C$2:$C$100,0)+1,0)))="Н/Д",AND(INDIRECT(CONCATENATE("'2018-06 (Д)'!V",TEXT(MATCH($C84,'2018-06 (Д)'!$C$2:$C$100,0)+1,0)))="Н/Д",INDIRECT(CONCATENATE("'2018-05 (Д)'!V",TEXT(MATCH($C84,'2018-05 (Д)'!$C$2:$C$100,0)+1,0))))),"Н/Д",((INDIRECT(CONCATENATE("'2018-06 (Д)'!V",TEXT(MATCH($C84,'2018-06 (Д)'!$C$2:$C$100,0)+1,0)))-INDIRECT(CONCATENATE("'2018-05 (Д)'!V",TEXT(MATCH($C84,'2018-05 (Д)'!$C$2:$C$100,0)+1,0))))/INDIRECT(CONCATENATE("'2018-05 (Д)'!V",TEXT(MATCH($C84,'2018-05 (Д)'!$C$2:$C$100,0)+1,0))))*100)</f>
        <v>17.574004399055625</v>
      </c>
      <c r="GN84" s="9">
        <f ca="1">IF(OR(INDIRECT(CONCATENATE("'2018-07 (Д)'!V",TEXT(MATCH($C84,'2018-07 (Д)'!$C$2:$C$100,0)+1,0)))="Н/Д",INDIRECT(CONCATENATE("'2018-06 (Д)'!V",TEXT(MATCH($C84,'2018-06 (Д)'!$C$2:$C$100,0)+1,0)))="Н/Д",AND(INDIRECT(CONCATENATE("'2018-07 (Д)'!V",TEXT(MATCH($C84,'2018-07 (Д)'!$C$2:$C$100,0)+1,0)))="Н/Д",INDIRECT(CONCATENATE("'2018-06 (Д)'!V",TEXT(MATCH($C84,'2018-06 (Д)'!$C$2:$C$100,0)+1,0))))),"Н/Д",((INDIRECT(CONCATENATE("'2018-07 (Д)'!V",TEXT(MATCH($C84,'2018-07 (Д)'!$C$2:$C$100,0)+1,0)))-INDIRECT(CONCATENATE("'2018-06 (Д)'!V",TEXT(MATCH($C84,'2018-06 (Д)'!$C$2:$C$100,0)+1,0))))/INDIRECT(CONCATENATE("'2018-06 (Д)'!V",TEXT(MATCH($C84,'2018-06 (Д)'!$C$2:$C$100,0)+1,0))))*100)</f>
        <v>-14.730864611314578</v>
      </c>
      <c r="GO84" s="9">
        <f ca="1">IF(OR(INDIRECT(CONCATENATE("'2018-08 (Д)'!V",TEXT(MATCH($C84,'2018-08 (Д)'!$C$2:$C$100,0)+1,0)))="Н/Д",INDIRECT(CONCATENATE("'2018-07 (Д)'!V",TEXT(MATCH($C84,'2018-07 (Д)'!$C$2:$C$100,0)+1,0)))="Н/Д",AND(INDIRECT(CONCATENATE("'2018-08 (Д)'!V",TEXT(MATCH($C84,'2018-08 (Д)'!$C$2:$C$100,0)+1,0)))="Н/Д",INDIRECT(CONCATENATE("'2018-07 (Д)'!V",TEXT(MATCH($C84,'2018-07 (Д)'!$C$2:$C$100,0)+1,0))))),"Н/Д",((INDIRECT(CONCATENATE("'2018-08 (Д)'!V",TEXT(MATCH($C84,'2018-08 (Д)'!$C$2:$C$100,0)+1,0)))-INDIRECT(CONCATENATE("'2018-07 (Д)'!V",TEXT(MATCH($C84,'2018-07 (Д)'!$C$2:$C$100,0)+1,0))))/INDIRECT(CONCATENATE("'2018-07 (Д)'!V",TEXT(MATCH($C84,'2018-07 (Д)'!$C$2:$C$100,0)+1,0))))*100)</f>
        <v>-13.264898729071545</v>
      </c>
      <c r="GP84" s="9">
        <f ca="1">IF(OR(INDIRECT(CONCATENATE("'2018-09 (Д)'!V",TEXT(MATCH($C84,'2018-09 (Д)'!$C$2:$C$100,0)+1,0)))="Н/Д",INDIRECT(CONCATENATE("'2018-08 (Д)'!V",TEXT(MATCH($C84,'2018-08 (Д)'!$C$2:$C$100,0)+1,0)))="Н/Д",AND(INDIRECT(CONCATENATE("'2018-09 (Д)'!V",TEXT(MATCH($C84,'2018-09 (Д)'!$C$2:$C$100,0)+1,0)))="Н/Д",INDIRECT(CONCATENATE("'2018-08 (Д)'!V",TEXT(MATCH($C84,'2018-08 (Д)'!$C$2:$C$100,0)+1,0))))),"Н/Д",((INDIRECT(CONCATENATE("'2018-09 (Д)'!V",TEXT(MATCH($C84,'2018-09 (Д)'!$C$2:$C$100,0)+1,0)))-INDIRECT(CONCATENATE("'2018-08 (Д)'!V",TEXT(MATCH($C84,'2018-08 (Д)'!$C$2:$C$100,0)+1,0))))/INDIRECT(CONCATENATE("'2018-08 (Д)'!V",TEXT(MATCH($C84,'2018-08 (Д)'!$C$2:$C$100,0)+1,0))))*100)</f>
        <v>9.5758884653169059</v>
      </c>
      <c r="GQ84" s="9">
        <f ca="1">IF(OR(INDIRECT(CONCATENATE("'2018-10 (Д)'!V",TEXT(MATCH($C84,'2018-10 (Д)'!$C$2:$C$100,0)+1,0)))="Н/Д",INDIRECT(CONCATENATE("'2018-09 (Д)'!V",TEXT(MATCH($C84,'2018-09 (Д)'!$C$2:$C$100,0)+1,0)))="Н/Д",AND(INDIRECT(CONCATENATE("'2018-10 (Д)'!V",TEXT(MATCH($C84,'2018-10 (Д)'!$C$2:$C$100,0)+1,0)))="Н/Д",INDIRECT(CONCATENATE("'2018-09 (Д)'!V",TEXT(MATCH($C84,'2018-09 (Д)'!$C$2:$C$100,0)+1,0))))),"Н/Д",((INDIRECT(CONCATENATE("'2018-10 (Д)'!V",TEXT(MATCH($C84,'2018-10 (Д)'!$C$2:$C$100,0)+1,0)))-INDIRECT(CONCATENATE("'2018-09 (Д)'!V",TEXT(MATCH($C84,'2018-09 (Д)'!$C$2:$C$100,0)+1,0))))/INDIRECT(CONCATENATE("'2018-09 (Д)'!V",TEXT(MATCH($C84,'2018-09 (Д)'!$C$2:$C$100,0)+1,0))))*100)</f>
        <v>0.58583892452274233</v>
      </c>
      <c r="GR84" s="9">
        <f ca="1">IF(OR(INDIRECT(CONCATENATE("'2018-11 (Д)'!V",TEXT(MATCH($C84,'2018-11 (Д)'!$C$2:$C$100,0)+1,0)))="Н/Д",INDIRECT(CONCATENATE("'2018-10 (Д)'!V",TEXT(MATCH($C84,'2018-10 (Д)'!$C$2:$C$100,0)+1,0)))="Н/Д",AND(INDIRECT(CONCATENATE("'2018-11 (Д)'!V",TEXT(MATCH($C84,'2018-11 (Д)'!$C$2:$C$100,0)+1,0)))="Н/Д",INDIRECT(CONCATENATE("'2018-10 (Д)'!V",TEXT(MATCH($C84,'2018-10 (Д)'!$C$2:$C$100,0)+1,0))))),"Н/Д",((INDIRECT(CONCATENATE("'2018-11 (Д)'!V",TEXT(MATCH($C84,'2018-11 (Д)'!$C$2:$C$100,0)+1,0)))-INDIRECT(CONCATENATE("'2018-10 (Д)'!V",TEXT(MATCH($C84,'2018-10 (Д)'!$C$2:$C$100,0)+1,0))))/INDIRECT(CONCATENATE("'2018-10 (Д)'!V",TEXT(MATCH($C84,'2018-10 (Д)'!$C$2:$C$100,0)+1,0))))*100)</f>
        <v>-2.3153264524987569</v>
      </c>
      <c r="GS84" s="9">
        <f ca="1">IF(OR(INDIRECT(CONCATENATE("'2018-12 (Д)'!V",TEXT(MATCH($C84,'2018-12 (Д)'!$C$2:$C$100,0)+1,0)))="Н/Д",INDIRECT(CONCATENATE("'2018-11 (Д)'!V",TEXT(MATCH($C84,'2018-11 (Д)'!$C$2:$C$100,0)+1,0)))="Н/Д",AND(INDIRECT(CONCATENATE("'2018-12 (Д)'!V",TEXT(MATCH($C84,'2018-12 (Д)'!$C$2:$C$100,0)+1,0)))="Н/Д",INDIRECT(CONCATENATE("'2018-11 (Д)'!V",TEXT(MATCH($C84,'2018-11 (Д)'!$C$2:$C$100,0)+1,0))))),"Н/Д",((INDIRECT(CONCATENATE("'2018-12 (Д)'!V",TEXT(MATCH($C84,'2018-12 (Д)'!$C$2:$C$100,0)+1,0)))-INDIRECT(CONCATENATE("'2018-11 (Д)'!V",TEXT(MATCH($C84,'2018-11 (Д)'!$C$2:$C$100,0)+1,0))))/INDIRECT(CONCATENATE("'2018-11 (Д)'!V",TEXT(MATCH($C84,'2018-11 (Д)'!$C$2:$C$100,0)+1,0))))*100)</f>
        <v>11.064003325325102</v>
      </c>
      <c r="GT84" s="9"/>
      <c r="GU84" s="9">
        <f ca="1">IF(OR(INDIRECT(CONCATENATE("'2018-03 (Д)'!W",TEXT(MATCH($C84,'2018-03 (Д)'!$C$2:$C$100,0)+1,0)))="Н/Д",INDIRECT(CONCATENATE("'2018-02 (Д)'!W",TEXT(MATCH($C84,'2018-02 (Д)'!$C$2:$C$100,0)+1,0)))="Н/Д",AND(INDIRECT(CONCATENATE("'2018-03 (Д)'!W",TEXT(MATCH($C84,'2018-03 (Д)'!$C$2:$C$100,0)+1,0)))="Н/Д",INDIRECT(CONCATENATE("'2018-02 (Д)'!W",TEXT(MATCH($C84,'2018-02 (Д)'!$C$2:$C$100,0)+1,0))))),"Н/Д",((INDIRECT(CONCATENATE("'2018-03 (Д)'!W",TEXT(MATCH($C84,'2018-03 (Д)'!$C$2:$C$100,0)+1,0)))-INDIRECT(CONCATENATE("'2018-02 (Д)'!W",TEXT(MATCH($C84,'2018-02 (Д)'!$C$2:$C$100,0)+1,0))))/INDIRECT(CONCATENATE("'2018-02 (Д)'!W",TEXT(MATCH($C84,'2018-02 (Д)'!$C$2:$C$100,0)+1,0))))*100)</f>
        <v>7.2951640410013034</v>
      </c>
      <c r="GV84" s="9">
        <f ca="1">IF(OR(INDIRECT(CONCATENATE("'2018-04 (Д)'!W",TEXT(MATCH($C84,'2018-04 (Д)'!$C$2:$C$100,0)+1,0)))="Н/Д",INDIRECT(CONCATENATE("'2018-03 (Д)'!W",TEXT(MATCH($C84,'2018-03 (Д)'!$C$2:$C$100,0)+1,0)))="Н/Д",AND(INDIRECT(CONCATENATE("'2018-04 (Д)'!W",TEXT(MATCH($C84,'2018-04 (Д)'!$C$2:$C$100,0)+1,0)))="Н/Д",INDIRECT(CONCATENATE("'2018-03 (Д)'!W",TEXT(MATCH($C84,'2018-03 (Д)'!$C$2:$C$100,0)+1,0))))),"Н/Д",((INDIRECT(CONCATENATE("'2018-04 (Д)'!W",TEXT(MATCH($C84,'2018-04 (Д)'!$C$2:$C$100,0)+1,0)))-INDIRECT(CONCATENATE("'2018-03 (Д)'!W",TEXT(MATCH($C84,'2018-03 (Д)'!$C$2:$C$100,0)+1,0))))/INDIRECT(CONCATENATE("'2018-03 (Д)'!W",TEXT(MATCH($C84,'2018-03 (Д)'!$C$2:$C$100,0)+1,0))))*100)</f>
        <v>92.656290123882812</v>
      </c>
      <c r="GW84" s="9">
        <f ca="1">IF(OR(INDIRECT(CONCATENATE("'2018-05 (Д)'!W",TEXT(MATCH($C84,'2018-05 (Д)'!$C$2:$C$100,0)+1,0)))="Н/Д",INDIRECT(CONCATENATE("'2018-04 (Д)'!W",TEXT(MATCH($C84,'2018-04 (Д)'!$C$2:$C$100,0)+1,0)))="Н/Д",AND(INDIRECT(CONCATENATE("'2018-05 (Д)'!W",TEXT(MATCH($C84,'2018-05 (Д)'!$C$2:$C$100,0)+1,0)))="Н/Д",INDIRECT(CONCATENATE("'2018-04 (Д)'!W",TEXT(MATCH($C84,'2018-04 (Д)'!$C$2:$C$100,0)+1,0))))),"Н/Д",((INDIRECT(CONCATENATE("'2018-05 (Д)'!W",TEXT(MATCH($C84,'2018-05 (Д)'!$C$2:$C$100,0)+1,0)))-INDIRECT(CONCATENATE("'2018-04 (Д)'!W",TEXT(MATCH($C84,'2018-04 (Д)'!$C$2:$C$100,0)+1,0))))/INDIRECT(CONCATENATE("'2018-04 (Д)'!W",TEXT(MATCH($C84,'2018-04 (Д)'!$C$2:$C$100,0)+1,0))))*100)</f>
        <v>6.8810895110524335</v>
      </c>
      <c r="GX84" s="9">
        <f ca="1">IF(OR(INDIRECT(CONCATENATE("'2018-06 (Д)'!W",TEXT(MATCH($C84,'2018-06 (Д)'!$C$2:$C$100,0)+1,0)))="Н/Д",INDIRECT(CONCATENATE("'2018-05 (Д)'!W",TEXT(MATCH($C84,'2018-05 (Д)'!$C$2:$C$100,0)+1,0)))="Н/Д",AND(INDIRECT(CONCATENATE("'2018-06 (Д)'!W",TEXT(MATCH($C84,'2018-06 (Д)'!$C$2:$C$100,0)+1,0)))="Н/Д",INDIRECT(CONCATENATE("'2018-05 (Д)'!W",TEXT(MATCH($C84,'2018-05 (Д)'!$C$2:$C$100,0)+1,0))))),"Н/Д",((INDIRECT(CONCATENATE("'2018-06 (Д)'!W",TEXT(MATCH($C84,'2018-06 (Д)'!$C$2:$C$100,0)+1,0)))-INDIRECT(CONCATENATE("'2018-05 (Д)'!W",TEXT(MATCH($C84,'2018-05 (Д)'!$C$2:$C$100,0)+1,0))))/INDIRECT(CONCATENATE("'2018-05 (Д)'!W",TEXT(MATCH($C84,'2018-05 (Д)'!$C$2:$C$100,0)+1,0))))*100)</f>
        <v>-16.113510594350373</v>
      </c>
      <c r="GY84" s="9">
        <f ca="1">IF(OR(INDIRECT(CONCATENATE("'2018-07 (Д)'!W",TEXT(MATCH($C84,'2018-07 (Д)'!$C$2:$C$100,0)+1,0)))="Н/Д",INDIRECT(CONCATENATE("'2018-06 (Д)'!W",TEXT(MATCH($C84,'2018-06 (Д)'!$C$2:$C$100,0)+1,0)))="Н/Д",AND(INDIRECT(CONCATENATE("'2018-07 (Д)'!W",TEXT(MATCH($C84,'2018-07 (Д)'!$C$2:$C$100,0)+1,0)))="Н/Д",INDIRECT(CONCATENATE("'2018-06 (Д)'!W",TEXT(MATCH($C84,'2018-06 (Д)'!$C$2:$C$100,0)+1,0))))),"Н/Д",((INDIRECT(CONCATENATE("'2018-07 (Д)'!W",TEXT(MATCH($C84,'2018-07 (Д)'!$C$2:$C$100,0)+1,0)))-INDIRECT(CONCATENATE("'2018-06 (Д)'!W",TEXT(MATCH($C84,'2018-06 (Д)'!$C$2:$C$100,0)+1,0))))/INDIRECT(CONCATENATE("'2018-06 (Д)'!W",TEXT(MATCH($C84,'2018-06 (Д)'!$C$2:$C$100,0)+1,0))))*100)</f>
        <v>-36.818037211326697</v>
      </c>
      <c r="GZ84" s="9">
        <f ca="1">IF(OR(INDIRECT(CONCATENATE("'2018-08 (Д)'!W",TEXT(MATCH($C84,'2018-08 (Д)'!$C$2:$C$100,0)+1,0)))="Н/Д",INDIRECT(CONCATENATE("'2018-07 (Д)'!W",TEXT(MATCH($C84,'2018-07 (Д)'!$C$2:$C$100,0)+1,0)))="Н/Д",AND(INDIRECT(CONCATENATE("'2018-08 (Д)'!W",TEXT(MATCH($C84,'2018-08 (Д)'!$C$2:$C$100,0)+1,0)))="Н/Д",INDIRECT(CONCATENATE("'2018-07 (Д)'!W",TEXT(MATCH($C84,'2018-07 (Д)'!$C$2:$C$100,0)+1,0))))),"Н/Д",((INDIRECT(CONCATENATE("'2018-08 (Д)'!W",TEXT(MATCH($C84,'2018-08 (Д)'!$C$2:$C$100,0)+1,0)))-INDIRECT(CONCATENATE("'2018-07 (Д)'!W",TEXT(MATCH($C84,'2018-07 (Д)'!$C$2:$C$100,0)+1,0))))/INDIRECT(CONCATENATE("'2018-07 (Д)'!W",TEXT(MATCH($C84,'2018-07 (Д)'!$C$2:$C$100,0)+1,0))))*100)</f>
        <v>86.087043337020745</v>
      </c>
      <c r="HA84" s="9">
        <f ca="1">IF(OR(INDIRECT(CONCATENATE("'2018-09 (Д)'!W",TEXT(MATCH($C84,'2018-09 (Д)'!$C$2:$C$100,0)+1,0)))="Н/Д",INDIRECT(CONCATENATE("'2018-08 (Д)'!W",TEXT(MATCH($C84,'2018-08 (Д)'!$C$2:$C$100,0)+1,0)))="Н/Д",AND(INDIRECT(CONCATENATE("'2018-09 (Д)'!W",TEXT(MATCH($C84,'2018-09 (Д)'!$C$2:$C$100,0)+1,0)))="Н/Д",INDIRECT(CONCATENATE("'2018-08 (Д)'!W",TEXT(MATCH($C84,'2018-08 (Д)'!$C$2:$C$100,0)+1,0))))),"Н/Д",((INDIRECT(CONCATENATE("'2018-09 (Д)'!W",TEXT(MATCH($C84,'2018-09 (Д)'!$C$2:$C$100,0)+1,0)))-INDIRECT(CONCATENATE("'2018-08 (Д)'!W",TEXT(MATCH($C84,'2018-08 (Д)'!$C$2:$C$100,0)+1,0))))/INDIRECT(CONCATENATE("'2018-08 (Д)'!W",TEXT(MATCH($C84,'2018-08 (Д)'!$C$2:$C$100,0)+1,0))))*100)</f>
        <v>-32.018158166828243</v>
      </c>
      <c r="HB84" s="9">
        <f ca="1">IF(OR(INDIRECT(CONCATENATE("'2018-10 (Д)'!W",TEXT(MATCH($C84,'2018-10 (Д)'!$C$2:$C$100,0)+1,0)))="Н/Д",INDIRECT(CONCATENATE("'2018-09 (Д)'!W",TEXT(MATCH($C84,'2018-09 (Д)'!$C$2:$C$100,0)+1,0)))="Н/Д",AND(INDIRECT(CONCATENATE("'2018-10 (Д)'!W",TEXT(MATCH($C84,'2018-10 (Д)'!$C$2:$C$100,0)+1,0)))="Н/Д",INDIRECT(CONCATENATE("'2018-09 (Д)'!W",TEXT(MATCH($C84,'2018-09 (Д)'!$C$2:$C$100,0)+1,0))))),"Н/Д",((INDIRECT(CONCATENATE("'2018-10 (Д)'!W",TEXT(MATCH($C84,'2018-10 (Д)'!$C$2:$C$100,0)+1,0)))-INDIRECT(CONCATENATE("'2018-09 (Д)'!W",TEXT(MATCH($C84,'2018-09 (Д)'!$C$2:$C$100,0)+1,0))))/INDIRECT(CONCATENATE("'2018-09 (Д)'!W",TEXT(MATCH($C84,'2018-09 (Д)'!$C$2:$C$100,0)+1,0))))*100)</f>
        <v>-14.700854664551722</v>
      </c>
      <c r="HC84" s="9">
        <f ca="1">IF(OR(INDIRECT(CONCATENATE("'2018-11 (Д)'!W",TEXT(MATCH($C84,'2018-11 (Д)'!$C$2:$C$100,0)+1,0)))="Н/Д",INDIRECT(CONCATENATE("'2018-10 (Д)'!W",TEXT(MATCH($C84,'2018-10 (Д)'!$C$2:$C$100,0)+1,0)))="Н/Д",AND(INDIRECT(CONCATENATE("'2018-11 (Д)'!W",TEXT(MATCH($C84,'2018-11 (Д)'!$C$2:$C$100,0)+1,0)))="Н/Д",INDIRECT(CONCATENATE("'2018-10 (Д)'!W",TEXT(MATCH($C84,'2018-10 (Д)'!$C$2:$C$100,0)+1,0))))),"Н/Д",((INDIRECT(CONCATENATE("'2018-11 (Д)'!W",TEXT(MATCH($C84,'2018-11 (Д)'!$C$2:$C$100,0)+1,0)))-INDIRECT(CONCATENATE("'2018-10 (Д)'!W",TEXT(MATCH($C84,'2018-10 (Д)'!$C$2:$C$100,0)+1,0))))/INDIRECT(CONCATENATE("'2018-10 (Д)'!W",TEXT(MATCH($C84,'2018-10 (Д)'!$C$2:$C$100,0)+1,0))))*100)</f>
        <v>96.78076813537686</v>
      </c>
      <c r="HD84" s="9">
        <f ca="1">IF(OR(INDIRECT(CONCATENATE("'2018-12 (Д)'!W",TEXT(MATCH($C84,'2018-12 (Д)'!$C$2:$C$100,0)+1,0)))="Н/Д",INDIRECT(CONCATENATE("'2018-11 (Д)'!W",TEXT(MATCH($C84,'2018-11 (Д)'!$C$2:$C$100,0)+1,0)))="Н/Д",AND(INDIRECT(CONCATENATE("'2018-12 (Д)'!W",TEXT(MATCH($C84,'2018-12 (Д)'!$C$2:$C$100,0)+1,0)))="Н/Д",INDIRECT(CONCATENATE("'2018-11 (Д)'!W",TEXT(MATCH($C84,'2018-11 (Д)'!$C$2:$C$100,0)+1,0))))),"Н/Д",((INDIRECT(CONCATENATE("'2018-12 (Д)'!W",TEXT(MATCH($C84,'2018-12 (Д)'!$C$2:$C$100,0)+1,0)))-INDIRECT(CONCATENATE("'2018-11 (Д)'!W",TEXT(MATCH($C84,'2018-11 (Д)'!$C$2:$C$100,0)+1,0))))/INDIRECT(CONCATENATE("'2018-11 (Д)'!W",TEXT(MATCH($C84,'2018-11 (Д)'!$C$2:$C$100,0)+1,0))))*100)</f>
        <v>-29.227740319692767</v>
      </c>
    </row>
    <row r="85" spans="1:212" x14ac:dyDescent="0.25">
      <c r="A85" s="2" t="s">
        <v>107</v>
      </c>
      <c r="B85" s="2" t="s">
        <v>111</v>
      </c>
      <c r="C85" s="15">
        <v>79000000</v>
      </c>
      <c r="D85" s="9"/>
      <c r="E85" s="9">
        <f ca="1">IF(OR(INDIRECT(CONCATENATE("'2018-03 (Д)'!E",TEXT(MATCH($C85,'2018-03 (Д)'!$C$2:$C$100,0)+1,0)))="Н/Д",INDIRECT(CONCATENATE("'2018-02 (Д)'!E",TEXT(MATCH($C85,'2018-02 (Д)'!$C$2:$C$100,0)+1,0)))="Н/Д",AND(INDIRECT(CONCATENATE("'2018-03 (Д)'!E",TEXT(MATCH($C85,'2018-03 (Д)'!$C$2:$C$100,0)+1,0)))="Н/Д",INDIRECT(CONCATENATE("'2018-02 (Д)'!E",TEXT(MATCH($C85,'2018-02 (Д)'!$C$2:$C$100,0)+1,0))))),"Н/Д",((INDIRECT(CONCATENATE("'2018-03 (Д)'!E",TEXT(MATCH($C85,'2018-03 (Д)'!$C$2:$C$100,0)+1,0)))-INDIRECT(CONCATENATE("'2018-02 (Д)'!E",TEXT(MATCH($C85,'2018-02 (Д)'!$C$2:$C$100,0)+1,0))))/INDIRECT(CONCATENATE("'2018-02 (Д)'!E",TEXT(MATCH($C85,'2018-02 (Д)'!$C$2:$C$100,0)+1,0))))*100)</f>
        <v>7.0597600067501185</v>
      </c>
      <c r="F85" s="9">
        <f ca="1">IF(OR(INDIRECT(CONCATENATE("'2018-04 (Д)'!E",TEXT(MATCH($C85,'2018-04 (Д)'!$C$2:$C$100,0)+1,0)))="Н/Д",INDIRECT(CONCATENATE("'2018-03 (Д)'!E",TEXT(MATCH($C85,'2018-03 (Д)'!$C$2:$C$100,0)+1,0)))="Н/Д",AND(INDIRECT(CONCATENATE("'2018-04 (Д)'!E",TEXT(MATCH($C85,'2018-04 (Д)'!$C$2:$C$100,0)+1,0)))="Н/Д",INDIRECT(CONCATENATE("'2018-03 (Д)'!E",TEXT(MATCH($C85,'2018-03 (Д)'!$C$2:$C$100,0)+1,0))))),"Н/Д",((INDIRECT(CONCATENATE("'2018-04 (Д)'!E",TEXT(MATCH($C85,'2018-04 (Д)'!$C$2:$C$100,0)+1,0)))-INDIRECT(CONCATENATE("'2018-03 (Д)'!E",TEXT(MATCH($C85,'2018-03 (Д)'!$C$2:$C$100,0)+1,0))))/INDIRECT(CONCATENATE("'2018-03 (Д)'!E",TEXT(MATCH($C85,'2018-03 (Д)'!$C$2:$C$100,0)+1,0))))*100)</f>
        <v>53.405804749103204</v>
      </c>
      <c r="G85" s="9">
        <f ca="1">IF(OR(INDIRECT(CONCATENATE("'2018-05 (Д)'!E",TEXT(MATCH($C85,'2018-05 (Д)'!$C$2:$C$100,0)+1,0)))="Н/Д",INDIRECT(CONCATENATE("'2018-04 (Д)'!E",TEXT(MATCH($C85,'2018-04 (Д)'!$C$2:$C$100,0)+1,0)))="Н/Д",AND(INDIRECT(CONCATENATE("'2018-05 (Д)'!E",TEXT(MATCH($C85,'2018-05 (Д)'!$C$2:$C$100,0)+1,0)))="Н/Д",INDIRECT(CONCATENATE("'2018-04 (Д)'!E",TEXT(MATCH($C85,'2018-04 (Д)'!$C$2:$C$100,0)+1,0))))),"Н/Д",((INDIRECT(CONCATENATE("'2018-05 (Д)'!E",TEXT(MATCH($C85,'2018-05 (Д)'!$C$2:$C$100,0)+1,0)))-INDIRECT(CONCATENATE("'2018-04 (Д)'!E",TEXT(MATCH($C85,'2018-04 (Д)'!$C$2:$C$100,0)+1,0))))/INDIRECT(CONCATENATE("'2018-04 (Д)'!E",TEXT(MATCH($C85,'2018-04 (Д)'!$C$2:$C$100,0)+1,0))))*100)</f>
        <v>-2.3936927117625872</v>
      </c>
      <c r="H85" s="9">
        <f ca="1">IF(OR(INDIRECT(CONCATENATE("'2018-06 (Д)'!E",TEXT(MATCH($C85,'2018-06 (Д)'!$C$2:$C$100,0)+1,0)))="Н/Д",INDIRECT(CONCATENATE("'2018-05 (Д)'!E",TEXT(MATCH($C85,'2018-05 (Д)'!$C$2:$C$100,0)+1,0)))="Н/Д",AND(INDIRECT(CONCATENATE("'2018-06 (Д)'!E",TEXT(MATCH($C85,'2018-06 (Д)'!$C$2:$C$100,0)+1,0)))="Н/Д",INDIRECT(CONCATENATE("'2018-05 (Д)'!E",TEXT(MATCH($C85,'2018-05 (Д)'!$C$2:$C$100,0)+1,0))))),"Н/Д",((INDIRECT(CONCATENATE("'2018-06 (Д)'!E",TEXT(MATCH($C85,'2018-06 (Д)'!$C$2:$C$100,0)+1,0)))-INDIRECT(CONCATENATE("'2018-05 (Д)'!E",TEXT(MATCH($C85,'2018-05 (Д)'!$C$2:$C$100,0)+1,0))))/INDIRECT(CONCATENATE("'2018-05 (Д)'!E",TEXT(MATCH($C85,'2018-05 (Д)'!$C$2:$C$100,0)+1,0))))*100)</f>
        <v>-5.5891555570556601</v>
      </c>
      <c r="I85" s="9">
        <f ca="1">IF(OR(INDIRECT(CONCATENATE("'2018-07 (Д)'!E",TEXT(MATCH($C85,'2018-07 (Д)'!$C$2:$C$100,0)+1,0)))="Н/Д",INDIRECT(CONCATENATE("'2018-06 (Д)'!E",TEXT(MATCH($C85,'2018-06 (Д)'!$C$2:$C$100,0)+1,0)))="Н/Д",AND(INDIRECT(CONCATENATE("'2018-07 (Д)'!E",TEXT(MATCH($C85,'2018-07 (Д)'!$C$2:$C$100,0)+1,0)))="Н/Д",INDIRECT(CONCATENATE("'2018-06 (Д)'!E",TEXT(MATCH($C85,'2018-06 (Д)'!$C$2:$C$100,0)+1,0))))),"Н/Д",((INDIRECT(CONCATENATE("'2018-07 (Д)'!E",TEXT(MATCH($C85,'2018-07 (Д)'!$C$2:$C$100,0)+1,0)))-INDIRECT(CONCATENATE("'2018-06 (Д)'!E",TEXT(MATCH($C85,'2018-06 (Д)'!$C$2:$C$100,0)+1,0))))/INDIRECT(CONCATENATE("'2018-06 (Д)'!E",TEXT(MATCH($C85,'2018-06 (Д)'!$C$2:$C$100,0)+1,0))))*100)</f>
        <v>7.7221590002830673</v>
      </c>
      <c r="J85" s="9">
        <f ca="1">IF(OR(INDIRECT(CONCATENATE("'2018-08 (Д)'!E",TEXT(MATCH($C85,'2018-08 (Д)'!$C$2:$C$100,0)+1,0)))="Н/Д",INDIRECT(CONCATENATE("'2018-07 (Д)'!E",TEXT(MATCH($C85,'2018-07 (Д)'!$C$2:$C$100,0)+1,0)))="Н/Д",AND(INDIRECT(CONCATENATE("'2018-08 (Д)'!E",TEXT(MATCH($C85,'2018-08 (Д)'!$C$2:$C$100,0)+1,0)))="Н/Д",INDIRECT(CONCATENATE("'2018-07 (Д)'!E",TEXT(MATCH($C85,'2018-07 (Д)'!$C$2:$C$100,0)+1,0))))),"Н/Д",((INDIRECT(CONCATENATE("'2018-08 (Д)'!E",TEXT(MATCH($C85,'2018-08 (Д)'!$C$2:$C$100,0)+1,0)))-INDIRECT(CONCATENATE("'2018-07 (Д)'!E",TEXT(MATCH($C85,'2018-07 (Д)'!$C$2:$C$100,0)+1,0))))/INDIRECT(CONCATENATE("'2018-07 (Д)'!E",TEXT(MATCH($C85,'2018-07 (Д)'!$C$2:$C$100,0)+1,0))))*100)</f>
        <v>14.568533177918464</v>
      </c>
      <c r="K85" s="9">
        <f ca="1">IF(OR(INDIRECT(CONCATENATE("'2018-09 (Д)'!E",TEXT(MATCH($C85,'2018-09 (Д)'!$C$2:$C$100,0)+1,0)))="Н/Д",INDIRECT(CONCATENATE("'2018-08 (Д)'!E",TEXT(MATCH($C85,'2018-08 (Д)'!$C$2:$C$100,0)+1,0)))="Н/Д",AND(INDIRECT(CONCATENATE("'2018-09 (Д)'!E",TEXT(MATCH($C85,'2018-09 (Д)'!$C$2:$C$100,0)+1,0)))="Н/Д",INDIRECT(CONCATENATE("'2018-08 (Д)'!E",TEXT(MATCH($C85,'2018-08 (Д)'!$C$2:$C$100,0)+1,0))))),"Н/Д",((INDIRECT(CONCATENATE("'2018-09 (Д)'!E",TEXT(MATCH($C85,'2018-09 (Д)'!$C$2:$C$100,0)+1,0)))-INDIRECT(CONCATENATE("'2018-08 (Д)'!E",TEXT(MATCH($C85,'2018-08 (Д)'!$C$2:$C$100,0)+1,0))))/INDIRECT(CONCATENATE("'2018-08 (Д)'!E",TEXT(MATCH($C85,'2018-08 (Д)'!$C$2:$C$100,0)+1,0))))*100)</f>
        <v>-16.530651671928709</v>
      </c>
      <c r="L85" s="9">
        <f ca="1">IF(OR(INDIRECT(CONCATENATE("'2018-10 (Д)'!E",TEXT(MATCH($C85,'2018-10 (Д)'!$C$2:$C$100,0)+1,0)))="Н/Д",INDIRECT(CONCATENATE("'2018-09 (Д)'!E",TEXT(MATCH($C85,'2018-09 (Д)'!$C$2:$C$100,0)+1,0)))="Н/Д",AND(INDIRECT(CONCATENATE("'2018-10 (Д)'!E",TEXT(MATCH($C85,'2018-10 (Д)'!$C$2:$C$100,0)+1,0)))="Н/Д",INDIRECT(CONCATENATE("'2018-09 (Д)'!E",TEXT(MATCH($C85,'2018-09 (Д)'!$C$2:$C$100,0)+1,0))))),"Н/Д",((INDIRECT(CONCATENATE("'2018-10 (Д)'!E",TEXT(MATCH($C85,'2018-10 (Д)'!$C$2:$C$100,0)+1,0)))-INDIRECT(CONCATENATE("'2018-09 (Д)'!E",TEXT(MATCH($C85,'2018-09 (Д)'!$C$2:$C$100,0)+1,0))))/INDIRECT(CONCATENATE("'2018-09 (Д)'!E",TEXT(MATCH($C85,'2018-09 (Д)'!$C$2:$C$100,0)+1,0))))*100)</f>
        <v>10.716352517234119</v>
      </c>
      <c r="M85" s="9">
        <f ca="1">IF(OR(INDIRECT(CONCATENATE("'2018-11 (Д)'!E",TEXT(MATCH($C85,'2018-11 (Д)'!$C$2:$C$100,0)+1,0)))="Н/Д",INDIRECT(CONCATENATE("'2018-10 (Д)'!E",TEXT(MATCH($C85,'2018-10 (Д)'!$C$2:$C$100,0)+1,0)))="Н/Д",AND(INDIRECT(CONCATENATE("'2018-11 (Д)'!E",TEXT(MATCH($C85,'2018-11 (Д)'!$C$2:$C$100,0)+1,0)))="Н/Д",INDIRECT(CONCATENATE("'2018-10 (Д)'!E",TEXT(MATCH($C85,'2018-10 (Д)'!$C$2:$C$100,0)+1,0))))),"Н/Д",((INDIRECT(CONCATENATE("'2018-11 (Д)'!E",TEXT(MATCH($C85,'2018-11 (Д)'!$C$2:$C$100,0)+1,0)))-INDIRECT(CONCATENATE("'2018-10 (Д)'!E",TEXT(MATCH($C85,'2018-10 (Д)'!$C$2:$C$100,0)+1,0))))/INDIRECT(CONCATENATE("'2018-10 (Д)'!E",TEXT(MATCH($C85,'2018-10 (Д)'!$C$2:$C$100,0)+1,0))))*100)</f>
        <v>-0.55920377700099133</v>
      </c>
      <c r="N85" s="9">
        <f ca="1">IF(OR(INDIRECT(CONCATENATE("'2018-12 (Д)'!E",TEXT(MATCH($C85,'2018-12 (Д)'!$C$2:$C$100,0)+1,0)))="Н/Д",INDIRECT(CONCATENATE("'2018-11 (Д)'!E",TEXT(MATCH($C85,'2018-11 (Д)'!$C$2:$C$100,0)+1,0)))="Н/Д",AND(INDIRECT(CONCATENATE("'2018-12 (Д)'!E",TEXT(MATCH($C85,'2018-12 (Д)'!$C$2:$C$100,0)+1,0)))="Н/Д",INDIRECT(CONCATENATE("'2018-11 (Д)'!E",TEXT(MATCH($C85,'2018-11 (Д)'!$C$2:$C$100,0)+1,0))))),"Н/Д",((INDIRECT(CONCATENATE("'2018-12 (Д)'!E",TEXT(MATCH($C85,'2018-12 (Д)'!$C$2:$C$100,0)+1,0)))-INDIRECT(CONCATENATE("'2018-11 (Д)'!E",TEXT(MATCH($C85,'2018-11 (Д)'!$C$2:$C$100,0)+1,0))))/INDIRECT(CONCATENATE("'2018-11 (Д)'!E",TEXT(MATCH($C85,'2018-11 (Д)'!$C$2:$C$100,0)+1,0))))*100)</f>
        <v>5.6772891888479897</v>
      </c>
      <c r="O85" s="9"/>
      <c r="P85" s="9">
        <f ca="1">IF(OR(INDIRECT(CONCATENATE("'2018-03 (Д)'!F",TEXT(MATCH($C85,'2018-03 (Д)'!$C$2:$C$100,0)+1,0)))="Н/Д",INDIRECT(CONCATENATE("'2018-02 (Д)'!F",TEXT(MATCH($C85,'2018-02 (Д)'!$C$2:$C$100,0)+1,0)))="Н/Д",AND(INDIRECT(CONCATENATE("'2018-03 (Д)'!F",TEXT(MATCH($C85,'2018-03 (Д)'!$C$2:$C$100,0)+1,0)))="Н/Д",INDIRECT(CONCATENATE("'2018-02 (Д)'!F",TEXT(MATCH($C85,'2018-02 (Д)'!$C$2:$C$100,0)+1,0))))),"Н/Д",((INDIRECT(CONCATENATE("'2018-03 (Д)'!F",TEXT(MATCH($C85,'2018-03 (Д)'!$C$2:$C$100,0)+1,0)))-INDIRECT(CONCATENATE("'2018-02 (Д)'!F",TEXT(MATCH($C85,'2018-02 (Д)'!$C$2:$C$100,0)+1,0))))/INDIRECT(CONCATENATE("'2018-02 (Д)'!F",TEXT(MATCH($C85,'2018-02 (Д)'!$C$2:$C$100,0)+1,0))))*100)</f>
        <v>2.9242665092910687</v>
      </c>
      <c r="Q85" s="9">
        <f ca="1">IF(OR(INDIRECT(CONCATENATE("'2018-04 (Д)'!F",TEXT(MATCH($C85,'2018-04 (Д)'!$C$2:$C$100,0)+1,0)))="Н/Д",INDIRECT(CONCATENATE("'2018-03 (Д)'!F",TEXT(MATCH($C85,'2018-03 (Д)'!$C$2:$C$100,0)+1,0)))="Н/Д",AND(INDIRECT(CONCATENATE("'2018-04 (Д)'!F",TEXT(MATCH($C85,'2018-04 (Д)'!$C$2:$C$100,0)+1,0)))="Н/Д",INDIRECT(CONCATENATE("'2018-03 (Д)'!F",TEXT(MATCH($C85,'2018-03 (Д)'!$C$2:$C$100,0)+1,0))))),"Н/Д",((INDIRECT(CONCATENATE("'2018-04 (Д)'!F",TEXT(MATCH($C85,'2018-04 (Д)'!$C$2:$C$100,0)+1,0)))-INDIRECT(CONCATENATE("'2018-03 (Д)'!F",TEXT(MATCH($C85,'2018-03 (Д)'!$C$2:$C$100,0)+1,0))))/INDIRECT(CONCATENATE("'2018-03 (Д)'!F",TEXT(MATCH($C85,'2018-03 (Д)'!$C$2:$C$100,0)+1,0))))*100)</f>
        <v>84.567089834607373</v>
      </c>
      <c r="R85" s="9">
        <f ca="1">IF(OR(INDIRECT(CONCATENATE("'2018-05 (Д)'!F",TEXT(MATCH($C85,'2018-05 (Д)'!$C$2:$C$100,0)+1,0)))="Н/Д",INDIRECT(CONCATENATE("'2018-04 (Д)'!F",TEXT(MATCH($C85,'2018-04 (Д)'!$C$2:$C$100,0)+1,0)))="Н/Д",AND(INDIRECT(CONCATENATE("'2018-05 (Д)'!F",TEXT(MATCH($C85,'2018-05 (Д)'!$C$2:$C$100,0)+1,0)))="Н/Д",INDIRECT(CONCATENATE("'2018-04 (Д)'!F",TEXT(MATCH($C85,'2018-04 (Д)'!$C$2:$C$100,0)+1,0))))),"Н/Д",((INDIRECT(CONCATENATE("'2018-05 (Д)'!F",TEXT(MATCH($C85,'2018-05 (Д)'!$C$2:$C$100,0)+1,0)))-INDIRECT(CONCATENATE("'2018-04 (Д)'!F",TEXT(MATCH($C85,'2018-04 (Д)'!$C$2:$C$100,0)+1,0))))/INDIRECT(CONCATENATE("'2018-04 (Д)'!F",TEXT(MATCH($C85,'2018-04 (Д)'!$C$2:$C$100,0)+1,0))))*100)</f>
        <v>-11.561685670300548</v>
      </c>
      <c r="S85" s="9">
        <f ca="1">IF(OR(INDIRECT(CONCATENATE("'2018-06 (Д)'!F",TEXT(MATCH($C85,'2018-06 (Д)'!$C$2:$C$100,0)+1,0)))="Н/Д",INDIRECT(CONCATENATE("'2018-05 (Д)'!F",TEXT(MATCH($C85,'2018-05 (Д)'!$C$2:$C$100,0)+1,0)))="Н/Д",AND(INDIRECT(CONCATENATE("'2018-06 (Д)'!F",TEXT(MATCH($C85,'2018-06 (Д)'!$C$2:$C$100,0)+1,0)))="Н/Д",INDIRECT(CONCATENATE("'2018-05 (Д)'!F",TEXT(MATCH($C85,'2018-05 (Д)'!$C$2:$C$100,0)+1,0))))),"Н/Д",((INDIRECT(CONCATENATE("'2018-06 (Д)'!F",TEXT(MATCH($C85,'2018-06 (Д)'!$C$2:$C$100,0)+1,0)))-INDIRECT(CONCATENATE("'2018-05 (Д)'!F",TEXT(MATCH($C85,'2018-05 (Д)'!$C$2:$C$100,0)+1,0))))/INDIRECT(CONCATENATE("'2018-05 (Д)'!F",TEXT(MATCH($C85,'2018-05 (Д)'!$C$2:$C$100,0)+1,0))))*100)</f>
        <v>-9.3544054210312719</v>
      </c>
      <c r="T85" s="9">
        <f ca="1">IF(OR(INDIRECT(CONCATENATE("'2018-07 (Д)'!F",TEXT(MATCH($C85,'2018-07 (Д)'!$C$2:$C$100,0)+1,0)))="Н/Д",INDIRECT(CONCATENATE("'2018-06 (Д)'!F",TEXT(MATCH($C85,'2018-06 (Д)'!$C$2:$C$100,0)+1,0)))="Н/Д",AND(INDIRECT(CONCATENATE("'2018-07 (Д)'!F",TEXT(MATCH($C85,'2018-07 (Д)'!$C$2:$C$100,0)+1,0)))="Н/Д",INDIRECT(CONCATENATE("'2018-06 (Д)'!F",TEXT(MATCH($C85,'2018-06 (Д)'!$C$2:$C$100,0)+1,0))))),"Н/Д",((INDIRECT(CONCATENATE("'2018-07 (Д)'!F",TEXT(MATCH($C85,'2018-07 (Д)'!$C$2:$C$100,0)+1,0)))-INDIRECT(CONCATENATE("'2018-06 (Д)'!F",TEXT(MATCH($C85,'2018-06 (Д)'!$C$2:$C$100,0)+1,0))))/INDIRECT(CONCATENATE("'2018-06 (Д)'!F",TEXT(MATCH($C85,'2018-06 (Д)'!$C$2:$C$100,0)+1,0))))*100)</f>
        <v>-19.148735337679703</v>
      </c>
      <c r="U85" s="9">
        <f ca="1">IF(OR(INDIRECT(CONCATENATE("'2018-08 (Д)'!F",TEXT(MATCH($C85,'2018-08 (Д)'!$C$2:$C$100,0)+1,0)))="Н/Д",INDIRECT(CONCATENATE("'2018-07 (Д)'!F",TEXT(MATCH($C85,'2018-07 (Д)'!$C$2:$C$100,0)+1,0)))="Н/Д",AND(INDIRECT(CONCATENATE("'2018-08 (Д)'!F",TEXT(MATCH($C85,'2018-08 (Д)'!$C$2:$C$100,0)+1,0)))="Н/Д",INDIRECT(CONCATENATE("'2018-07 (Д)'!F",TEXT(MATCH($C85,'2018-07 (Д)'!$C$2:$C$100,0)+1,0))))),"Н/Д",((INDIRECT(CONCATENATE("'2018-08 (Д)'!F",TEXT(MATCH($C85,'2018-08 (Д)'!$C$2:$C$100,0)+1,0)))-INDIRECT(CONCATENATE("'2018-07 (Д)'!F",TEXT(MATCH($C85,'2018-07 (Д)'!$C$2:$C$100,0)+1,0))))/INDIRECT(CONCATENATE("'2018-07 (Д)'!F",TEXT(MATCH($C85,'2018-07 (Д)'!$C$2:$C$100,0)+1,0))))*100)</f>
        <v>51.640648371956765</v>
      </c>
      <c r="V85" s="9">
        <f ca="1">IF(OR(INDIRECT(CONCATENATE("'2018-09 (Д)'!F",TEXT(MATCH($C85,'2018-09 (Д)'!$C$2:$C$100,0)+1,0)))="Н/Д",INDIRECT(CONCATENATE("'2018-08 (Д)'!F",TEXT(MATCH($C85,'2018-08 (Д)'!$C$2:$C$100,0)+1,0)))="Н/Д",AND(INDIRECT(CONCATENATE("'2018-09 (Д)'!F",TEXT(MATCH($C85,'2018-09 (Д)'!$C$2:$C$100,0)+1,0)))="Н/Д",INDIRECT(CONCATENATE("'2018-08 (Д)'!F",TEXT(MATCH($C85,'2018-08 (Д)'!$C$2:$C$100,0)+1,0))))),"Н/Д",((INDIRECT(CONCATENATE("'2018-09 (Д)'!F",TEXT(MATCH($C85,'2018-09 (Д)'!$C$2:$C$100,0)+1,0)))-INDIRECT(CONCATENATE("'2018-08 (Д)'!F",TEXT(MATCH($C85,'2018-08 (Д)'!$C$2:$C$100,0)+1,0))))/INDIRECT(CONCATENATE("'2018-08 (Д)'!F",TEXT(MATCH($C85,'2018-08 (Д)'!$C$2:$C$100,0)+1,0))))*100)</f>
        <v>-24.804659808516032</v>
      </c>
      <c r="W85" s="9">
        <f ca="1">IF(OR(INDIRECT(CONCATENATE("'2018-10 (Д)'!F",TEXT(MATCH($C85,'2018-10 (Д)'!$C$2:$C$100,0)+1,0)))="Н/Д",INDIRECT(CONCATENATE("'2018-09 (Д)'!F",TEXT(MATCH($C85,'2018-09 (Д)'!$C$2:$C$100,0)+1,0)))="Н/Д",AND(INDIRECT(CONCATENATE("'2018-10 (Д)'!F",TEXT(MATCH($C85,'2018-10 (Д)'!$C$2:$C$100,0)+1,0)))="Н/Д",INDIRECT(CONCATENATE("'2018-09 (Д)'!F",TEXT(MATCH($C85,'2018-09 (Д)'!$C$2:$C$100,0)+1,0))))),"Н/Д",((INDIRECT(CONCATENATE("'2018-10 (Д)'!F",TEXT(MATCH($C85,'2018-10 (Д)'!$C$2:$C$100,0)+1,0)))-INDIRECT(CONCATENATE("'2018-09 (Д)'!F",TEXT(MATCH($C85,'2018-09 (Д)'!$C$2:$C$100,0)+1,0))))/INDIRECT(CONCATENATE("'2018-09 (Д)'!F",TEXT(MATCH($C85,'2018-09 (Д)'!$C$2:$C$100,0)+1,0))))*100)</f>
        <v>-15.843062164165577</v>
      </c>
      <c r="X85" s="9">
        <f ca="1">IF(OR(INDIRECT(CONCATENATE("'2018-11 (Д)'!F",TEXT(MATCH($C85,'2018-11 (Д)'!$C$2:$C$100,0)+1,0)))="Н/Д",INDIRECT(CONCATENATE("'2018-10 (Д)'!F",TEXT(MATCH($C85,'2018-10 (Д)'!$C$2:$C$100,0)+1,0)))="Н/Д",AND(INDIRECT(CONCATENATE("'2018-11 (Д)'!F",TEXT(MATCH($C85,'2018-11 (Д)'!$C$2:$C$100,0)+1,0)))="Н/Д",INDIRECT(CONCATENATE("'2018-10 (Д)'!F",TEXT(MATCH($C85,'2018-10 (Д)'!$C$2:$C$100,0)+1,0))))),"Н/Д",((INDIRECT(CONCATENATE("'2018-11 (Д)'!F",TEXT(MATCH($C85,'2018-11 (Д)'!$C$2:$C$100,0)+1,0)))-INDIRECT(CONCATENATE("'2018-10 (Д)'!F",TEXT(MATCH($C85,'2018-10 (Д)'!$C$2:$C$100,0)+1,0))))/INDIRECT(CONCATENATE("'2018-10 (Д)'!F",TEXT(MATCH($C85,'2018-10 (Д)'!$C$2:$C$100,0)+1,0))))*100)</f>
        <v>60.777439180477188</v>
      </c>
      <c r="Y85" s="9">
        <f ca="1">IF(OR(INDIRECT(CONCATENATE("'2018-12 (Д)'!F",TEXT(MATCH($C85,'2018-12 (Д)'!$C$2:$C$100,0)+1,0)))="Н/Д",INDIRECT(CONCATENATE("'2018-11 (Д)'!F",TEXT(MATCH($C85,'2018-11 (Д)'!$C$2:$C$100,0)+1,0)))="Н/Д",AND(INDIRECT(CONCATENATE("'2018-12 (Д)'!F",TEXT(MATCH($C85,'2018-12 (Д)'!$C$2:$C$100,0)+1,0)))="Н/Д",INDIRECT(CONCATENATE("'2018-11 (Д)'!F",TEXT(MATCH($C85,'2018-11 (Д)'!$C$2:$C$100,0)+1,0))))),"Н/Д",((INDIRECT(CONCATENATE("'2018-12 (Д)'!F",TEXT(MATCH($C85,'2018-12 (Д)'!$C$2:$C$100,0)+1,0)))-INDIRECT(CONCATENATE("'2018-11 (Д)'!F",TEXT(MATCH($C85,'2018-11 (Д)'!$C$2:$C$100,0)+1,0))))/INDIRECT(CONCATENATE("'2018-11 (Д)'!F",TEXT(MATCH($C85,'2018-11 (Д)'!$C$2:$C$100,0)+1,0))))*100)</f>
        <v>-17.725787819442925</v>
      </c>
      <c r="Z85" s="9"/>
      <c r="AA85" s="9">
        <f ca="1">IF(OR(INDIRECT(CONCATENATE("'2018-03 (Д)'!G",TEXT(MATCH($C85,'2018-03 (Д)'!$C$2:$C$100,0)+1,0)))="Н/Д",INDIRECT(CONCATENATE("'2018-02 (Д)'!G",TEXT(MATCH($C85,'2018-02 (Д)'!$C$2:$C$100,0)+1,0)))="Н/Д",AND(INDIRECT(CONCATENATE("'2018-03 (Д)'!G",TEXT(MATCH($C85,'2018-03 (Д)'!$C$2:$C$100,0)+1,0)))="Н/Д",INDIRECT(CONCATENATE("'2018-02 (Д)'!G",TEXT(MATCH($C85,'2018-02 (Д)'!$C$2:$C$100,0)+1,0))))),"Н/Д",((INDIRECT(CONCATENATE("'2018-03 (Д)'!G",TEXT(MATCH($C85,'2018-03 (Д)'!$C$2:$C$100,0)+1,0)))-INDIRECT(CONCATENATE("'2018-02 (Д)'!G",TEXT(MATCH($C85,'2018-02 (Д)'!$C$2:$C$100,0)+1,0))))/INDIRECT(CONCATENATE("'2018-02 (Д)'!G",TEXT(MATCH($C85,'2018-02 (Д)'!$C$2:$C$100,0)+1,0))))*100)</f>
        <v>-23.577448030752954</v>
      </c>
      <c r="AB85" s="9">
        <f ca="1">IF(OR(INDIRECT(CONCATENATE("'2018-04 (Д)'!G",TEXT(MATCH($C85,'2018-04 (Д)'!$C$2:$C$100,0)+1,0)))="Н/Д",INDIRECT(CONCATENATE("'2018-03 (Д)'!G",TEXT(MATCH($C85,'2018-03 (Д)'!$C$2:$C$100,0)+1,0)))="Н/Д",AND(INDIRECT(CONCATENATE("'2018-04 (Д)'!G",TEXT(MATCH($C85,'2018-04 (Д)'!$C$2:$C$100,0)+1,0)))="Н/Д",INDIRECT(CONCATENATE("'2018-03 (Д)'!G",TEXT(MATCH($C85,'2018-03 (Д)'!$C$2:$C$100,0)+1,0))))),"Н/Д",((INDIRECT(CONCATENATE("'2018-04 (Д)'!G",TEXT(MATCH($C85,'2018-04 (Д)'!$C$2:$C$100,0)+1,0)))-INDIRECT(CONCATENATE("'2018-03 (Д)'!G",TEXT(MATCH($C85,'2018-03 (Д)'!$C$2:$C$100,0)+1,0))))/INDIRECT(CONCATENATE("'2018-03 (Д)'!G",TEXT(MATCH($C85,'2018-03 (Д)'!$C$2:$C$100,0)+1,0))))*100)</f>
        <v>385.53787126766548</v>
      </c>
      <c r="AC85" s="9">
        <f ca="1">IF(OR(INDIRECT(CONCATENATE("'2018-05 (Д)'!G",TEXT(MATCH($C85,'2018-05 (Д)'!$C$2:$C$100,0)+1,0)))="Н/Д",INDIRECT(CONCATENATE("'2018-04 (Д)'!G",TEXT(MATCH($C85,'2018-04 (Д)'!$C$2:$C$100,0)+1,0)))="Н/Д",AND(INDIRECT(CONCATENATE("'2018-05 (Д)'!G",TEXT(MATCH($C85,'2018-05 (Д)'!$C$2:$C$100,0)+1,0)))="Н/Д",INDIRECT(CONCATENATE("'2018-04 (Д)'!G",TEXT(MATCH($C85,'2018-04 (Д)'!$C$2:$C$100,0)+1,0))))),"Н/Д",((INDIRECT(CONCATENATE("'2018-05 (Д)'!G",TEXT(MATCH($C85,'2018-05 (Д)'!$C$2:$C$100,0)+1,0)))-INDIRECT(CONCATENATE("'2018-04 (Д)'!G",TEXT(MATCH($C85,'2018-04 (Д)'!$C$2:$C$100,0)+1,0))))/INDIRECT(CONCATENATE("'2018-04 (Д)'!G",TEXT(MATCH($C85,'2018-04 (Д)'!$C$2:$C$100,0)+1,0))))*100)</f>
        <v>-81.656852113945391</v>
      </c>
      <c r="AD85" s="9">
        <f ca="1">IF(OR(INDIRECT(CONCATENATE("'2018-06 (Д)'!G",TEXT(MATCH($C85,'2018-06 (Д)'!$C$2:$C$100,0)+1,0)))="Н/Д",INDIRECT(CONCATENATE("'2018-05 (Д)'!G",TEXT(MATCH($C85,'2018-05 (Д)'!$C$2:$C$100,0)+1,0)))="Н/Д",AND(INDIRECT(CONCATENATE("'2018-06 (Д)'!G",TEXT(MATCH($C85,'2018-06 (Д)'!$C$2:$C$100,0)+1,0)))="Н/Д",INDIRECT(CONCATENATE("'2018-05 (Д)'!G",TEXT(MATCH($C85,'2018-05 (Д)'!$C$2:$C$100,0)+1,0))))),"Н/Д",((INDIRECT(CONCATENATE("'2018-06 (Д)'!G",TEXT(MATCH($C85,'2018-06 (Д)'!$C$2:$C$100,0)+1,0)))-INDIRECT(CONCATENATE("'2018-05 (Д)'!G",TEXT(MATCH($C85,'2018-05 (Д)'!$C$2:$C$100,0)+1,0))))/INDIRECT(CONCATENATE("'2018-05 (Д)'!G",TEXT(MATCH($C85,'2018-05 (Д)'!$C$2:$C$100,0)+1,0))))*100)</f>
        <v>230.53545143235033</v>
      </c>
      <c r="AE85" s="9">
        <f ca="1">IF(OR(INDIRECT(CONCATENATE("'2018-07 (Д)'!G",TEXT(MATCH($C85,'2018-07 (Д)'!$C$2:$C$100,0)+1,0)))="Н/Д",INDIRECT(CONCATENATE("'2018-06 (Д)'!G",TEXT(MATCH($C85,'2018-06 (Д)'!$C$2:$C$100,0)+1,0)))="Н/Д",AND(INDIRECT(CONCATENATE("'2018-07 (Д)'!G",TEXT(MATCH($C85,'2018-07 (Д)'!$C$2:$C$100,0)+1,0)))="Н/Д",INDIRECT(CONCATENATE("'2018-06 (Д)'!G",TEXT(MATCH($C85,'2018-06 (Д)'!$C$2:$C$100,0)+1,0))))),"Н/Д",((INDIRECT(CONCATENATE("'2018-07 (Д)'!G",TEXT(MATCH($C85,'2018-07 (Д)'!$C$2:$C$100,0)+1,0)))-INDIRECT(CONCATENATE("'2018-06 (Д)'!G",TEXT(MATCH($C85,'2018-06 (Д)'!$C$2:$C$100,0)+1,0))))/INDIRECT(CONCATENATE("'2018-06 (Д)'!G",TEXT(MATCH($C85,'2018-06 (Д)'!$C$2:$C$100,0)+1,0))))*100)</f>
        <v>-49.790874376646379</v>
      </c>
      <c r="AF85" s="9">
        <f ca="1">IF(OR(INDIRECT(CONCATENATE("'2018-08 (Д)'!G",TEXT(MATCH($C85,'2018-08 (Д)'!$C$2:$C$100,0)+1,0)))="Н/Д",INDIRECT(CONCATENATE("'2018-07 (Д)'!G",TEXT(MATCH($C85,'2018-07 (Д)'!$C$2:$C$100,0)+1,0)))="Н/Д",AND(INDIRECT(CONCATENATE("'2018-08 (Д)'!G",TEXT(MATCH($C85,'2018-08 (Д)'!$C$2:$C$100,0)+1,0)))="Н/Д",INDIRECT(CONCATENATE("'2018-07 (Д)'!G",TEXT(MATCH($C85,'2018-07 (Д)'!$C$2:$C$100,0)+1,0))))),"Н/Д",((INDIRECT(CONCATENATE("'2018-08 (Д)'!G",TEXT(MATCH($C85,'2018-08 (Д)'!$C$2:$C$100,0)+1,0)))-INDIRECT(CONCATENATE("'2018-07 (Д)'!G",TEXT(MATCH($C85,'2018-07 (Д)'!$C$2:$C$100,0)+1,0))))/INDIRECT(CONCATENATE("'2018-07 (Д)'!G",TEXT(MATCH($C85,'2018-07 (Д)'!$C$2:$C$100,0)+1,0))))*100)</f>
        <v>64.162631842168793</v>
      </c>
      <c r="AG85" s="9">
        <f ca="1">IF(OR(INDIRECT(CONCATENATE("'2018-09 (Д)'!G",TEXT(MATCH($C85,'2018-09 (Д)'!$C$2:$C$100,0)+1,0)))="Н/Д",INDIRECT(CONCATENATE("'2018-08 (Д)'!G",TEXT(MATCH($C85,'2018-08 (Д)'!$C$2:$C$100,0)+1,0)))="Н/Д",AND(INDIRECT(CONCATENATE("'2018-09 (Д)'!G",TEXT(MATCH($C85,'2018-09 (Д)'!$C$2:$C$100,0)+1,0)))="Н/Д",INDIRECT(CONCATENATE("'2018-08 (Д)'!G",TEXT(MATCH($C85,'2018-08 (Д)'!$C$2:$C$100,0)+1,0))))),"Н/Д",((INDIRECT(CONCATENATE("'2018-09 (Д)'!G",TEXT(MATCH($C85,'2018-09 (Д)'!$C$2:$C$100,0)+1,0)))-INDIRECT(CONCATENATE("'2018-08 (Д)'!G",TEXT(MATCH($C85,'2018-08 (Д)'!$C$2:$C$100,0)+1,0))))/INDIRECT(CONCATENATE("'2018-08 (Д)'!G",TEXT(MATCH($C85,'2018-08 (Д)'!$C$2:$C$100,0)+1,0))))*100)</f>
        <v>-29.685499821505534</v>
      </c>
      <c r="AH85" s="9">
        <f ca="1">IF(OR(INDIRECT(CONCATENATE("'2018-10 (Д)'!G",TEXT(MATCH($C85,'2018-10 (Д)'!$C$2:$C$100,0)+1,0)))="Н/Д",INDIRECT(CONCATENATE("'2018-09 (Д)'!G",TEXT(MATCH($C85,'2018-09 (Д)'!$C$2:$C$100,0)+1,0)))="Н/Д",AND(INDIRECT(CONCATENATE("'2018-10 (Д)'!G",TEXT(MATCH($C85,'2018-10 (Д)'!$C$2:$C$100,0)+1,0)))="Н/Д",INDIRECT(CONCATENATE("'2018-09 (Д)'!G",TEXT(MATCH($C85,'2018-09 (Д)'!$C$2:$C$100,0)+1,0))))),"Н/Д",((INDIRECT(CONCATENATE("'2018-10 (Д)'!G",TEXT(MATCH($C85,'2018-10 (Д)'!$C$2:$C$100,0)+1,0)))-INDIRECT(CONCATENATE("'2018-09 (Д)'!G",TEXT(MATCH($C85,'2018-09 (Д)'!$C$2:$C$100,0)+1,0))))/INDIRECT(CONCATENATE("'2018-09 (Д)'!G",TEXT(MATCH($C85,'2018-09 (Д)'!$C$2:$C$100,0)+1,0))))*100)</f>
        <v>-27.354287316426234</v>
      </c>
      <c r="AI85" s="9">
        <f ca="1">IF(OR(INDIRECT(CONCATENATE("'2018-11 (Д)'!G",TEXT(MATCH($C85,'2018-11 (Д)'!$C$2:$C$100,0)+1,0)))="Н/Д",INDIRECT(CONCATENATE("'2018-10 (Д)'!G",TEXT(MATCH($C85,'2018-10 (Д)'!$C$2:$C$100,0)+1,0)))="Н/Д",AND(INDIRECT(CONCATENATE("'2018-11 (Д)'!G",TEXT(MATCH($C85,'2018-11 (Д)'!$C$2:$C$100,0)+1,0)))="Н/Д",INDIRECT(CONCATENATE("'2018-10 (Д)'!G",TEXT(MATCH($C85,'2018-10 (Д)'!$C$2:$C$100,0)+1,0))))),"Н/Д",((INDIRECT(CONCATENATE("'2018-11 (Д)'!G",TEXT(MATCH($C85,'2018-11 (Д)'!$C$2:$C$100,0)+1,0)))-INDIRECT(CONCATENATE("'2018-10 (Д)'!G",TEXT(MATCH($C85,'2018-10 (Д)'!$C$2:$C$100,0)+1,0))))/INDIRECT(CONCATENATE("'2018-10 (Д)'!G",TEXT(MATCH($C85,'2018-10 (Д)'!$C$2:$C$100,0)+1,0))))*100)</f>
        <v>100.1001797729203</v>
      </c>
      <c r="AJ85" s="9">
        <f ca="1">IF(OR(INDIRECT(CONCATENATE("'2018-12 (Д)'!G",TEXT(MATCH($C85,'2018-12 (Д)'!$C$2:$C$100,0)+1,0)))="Н/Д",INDIRECT(CONCATENATE("'2018-11 (Д)'!G",TEXT(MATCH($C85,'2018-11 (Д)'!$C$2:$C$100,0)+1,0)))="Н/Д",AND(INDIRECT(CONCATENATE("'2018-12 (Д)'!G",TEXT(MATCH($C85,'2018-12 (Д)'!$C$2:$C$100,0)+1,0)))="Н/Д",INDIRECT(CONCATENATE("'2018-11 (Д)'!G",TEXT(MATCH($C85,'2018-11 (Д)'!$C$2:$C$100,0)+1,0))))),"Н/Д",((INDIRECT(CONCATENATE("'2018-12 (Д)'!G",TEXT(MATCH($C85,'2018-12 (Д)'!$C$2:$C$100,0)+1,0)))-INDIRECT(CONCATENATE("'2018-11 (Д)'!G",TEXT(MATCH($C85,'2018-11 (Д)'!$C$2:$C$100,0)+1,0))))/INDIRECT(CONCATENATE("'2018-11 (Д)'!G",TEXT(MATCH($C85,'2018-11 (Д)'!$C$2:$C$100,0)+1,0))))*100)</f>
        <v>-24.468078038402517</v>
      </c>
      <c r="AK85" s="9"/>
      <c r="AL85" s="9">
        <f ca="1">IF(OR(INDIRECT(CONCATENATE("'2018-03 (Д)'!H",TEXT(MATCH($C85,'2018-03 (Д)'!$C$2:$C$100,0)+1,0)))="Н/Д",INDIRECT(CONCATENATE("'2018-02 (Д)'!H",TEXT(MATCH($C85,'2018-02 (Д)'!$C$2:$C$100,0)+1,0)))="Н/Д",AND(INDIRECT(CONCATENATE("'2018-03 (Д)'!H",TEXT(MATCH($C85,'2018-03 (Д)'!$C$2:$C$100,0)+1,0)))="Н/Д",INDIRECT(CONCATENATE("'2018-02 (Д)'!H",TEXT(MATCH($C85,'2018-02 (Д)'!$C$2:$C$100,0)+1,0))))),"Н/Д",((INDIRECT(CONCATENATE("'2018-03 (Д)'!H",TEXT(MATCH($C85,'2018-03 (Д)'!$C$2:$C$100,0)+1,0)))-INDIRECT(CONCATENATE("'2018-02 (Д)'!H",TEXT(MATCH($C85,'2018-02 (Д)'!$C$2:$C$100,0)+1,0))))/INDIRECT(CONCATENATE("'2018-02 (Д)'!H",TEXT(MATCH($C85,'2018-02 (Д)'!$C$2:$C$100,0)+1,0))))*100)</f>
        <v>68.98645683614987</v>
      </c>
      <c r="AM85" s="9">
        <f ca="1">IF(OR(INDIRECT(CONCATENATE("'2018-04 (Д)'!H",TEXT(MATCH($C85,'2018-04 (Д)'!$C$2:$C$100,0)+1,0)))="Н/Д",INDIRECT(CONCATENATE("'2018-03 (Д)'!H",TEXT(MATCH($C85,'2018-03 (Д)'!$C$2:$C$100,0)+1,0)))="Н/Д",AND(INDIRECT(CONCATENATE("'2018-04 (Д)'!H",TEXT(MATCH($C85,'2018-04 (Д)'!$C$2:$C$100,0)+1,0)))="Н/Д",INDIRECT(CONCATENATE("'2018-03 (Д)'!H",TEXT(MATCH($C85,'2018-03 (Д)'!$C$2:$C$100,0)+1,0))))),"Н/Д",((INDIRECT(CONCATENATE("'2018-04 (Д)'!H",TEXT(MATCH($C85,'2018-04 (Д)'!$C$2:$C$100,0)+1,0)))-INDIRECT(CONCATENATE("'2018-03 (Д)'!H",TEXT(MATCH($C85,'2018-03 (Д)'!$C$2:$C$100,0)+1,0))))/INDIRECT(CONCATENATE("'2018-03 (Д)'!H",TEXT(MATCH($C85,'2018-03 (Д)'!$C$2:$C$100,0)+1,0))))*100)</f>
        <v>7.917356090572218</v>
      </c>
      <c r="AN85" s="9">
        <f ca="1">IF(OR(INDIRECT(CONCATENATE("'2018-05 (Д)'!H",TEXT(MATCH($C85,'2018-05 (Д)'!$C$2:$C$100,0)+1,0)))="Н/Д",INDIRECT(CONCATENATE("'2018-04 (Д)'!H",TEXT(MATCH($C85,'2018-04 (Д)'!$C$2:$C$100,0)+1,0)))="Н/Д",AND(INDIRECT(CONCATENATE("'2018-05 (Д)'!H",TEXT(MATCH($C85,'2018-05 (Д)'!$C$2:$C$100,0)+1,0)))="Н/Д",INDIRECT(CONCATENATE("'2018-04 (Д)'!H",TEXT(MATCH($C85,'2018-04 (Д)'!$C$2:$C$100,0)+1,0))))),"Н/Д",((INDIRECT(CONCATENATE("'2018-05 (Д)'!H",TEXT(MATCH($C85,'2018-05 (Д)'!$C$2:$C$100,0)+1,0)))-INDIRECT(CONCATENATE("'2018-04 (Д)'!H",TEXT(MATCH($C85,'2018-04 (Д)'!$C$2:$C$100,0)+1,0))))/INDIRECT(CONCATENATE("'2018-04 (Д)'!H",TEXT(MATCH($C85,'2018-04 (Д)'!$C$2:$C$100,0)+1,0))))*100)</f>
        <v>0.97467495578046293</v>
      </c>
      <c r="AO85" s="9">
        <f ca="1">IF(OR(INDIRECT(CONCATENATE("'2018-06 (Д)'!H",TEXT(MATCH($C85,'2018-06 (Д)'!$C$2:$C$100,0)+1,0)))="Н/Д",INDIRECT(CONCATENATE("'2018-05 (Д)'!H",TEXT(MATCH($C85,'2018-05 (Д)'!$C$2:$C$100,0)+1,0)))="Н/Д",AND(INDIRECT(CONCATENATE("'2018-06 (Д)'!H",TEXT(MATCH($C85,'2018-06 (Д)'!$C$2:$C$100,0)+1,0)))="Н/Д",INDIRECT(CONCATENATE("'2018-05 (Д)'!H",TEXT(MATCH($C85,'2018-05 (Д)'!$C$2:$C$100,0)+1,0))))),"Н/Д",((INDIRECT(CONCATENATE("'2018-06 (Д)'!H",TEXT(MATCH($C85,'2018-06 (Д)'!$C$2:$C$100,0)+1,0)))-INDIRECT(CONCATENATE("'2018-05 (Д)'!H",TEXT(MATCH($C85,'2018-05 (Д)'!$C$2:$C$100,0)+1,0))))/INDIRECT(CONCATENATE("'2018-05 (Д)'!H",TEXT(MATCH($C85,'2018-05 (Д)'!$C$2:$C$100,0)+1,0))))*100)</f>
        <v>-15.489320423663733</v>
      </c>
      <c r="AP85" s="9">
        <f ca="1">IF(OR(INDIRECT(CONCATENATE("'2018-07 (Д)'!H",TEXT(MATCH($C85,'2018-07 (Д)'!$C$2:$C$100,0)+1,0)))="Н/Д",INDIRECT(CONCATENATE("'2018-06 (Д)'!H",TEXT(MATCH($C85,'2018-06 (Д)'!$C$2:$C$100,0)+1,0)))="Н/Д",AND(INDIRECT(CONCATENATE("'2018-07 (Д)'!H",TEXT(MATCH($C85,'2018-07 (Д)'!$C$2:$C$100,0)+1,0)))="Н/Д",INDIRECT(CONCATENATE("'2018-06 (Д)'!H",TEXT(MATCH($C85,'2018-06 (Д)'!$C$2:$C$100,0)+1,0))))),"Н/Д",((INDIRECT(CONCATENATE("'2018-07 (Д)'!H",TEXT(MATCH($C85,'2018-07 (Д)'!$C$2:$C$100,0)+1,0)))-INDIRECT(CONCATENATE("'2018-06 (Д)'!H",TEXT(MATCH($C85,'2018-06 (Д)'!$C$2:$C$100,0)+1,0))))/INDIRECT(CONCATENATE("'2018-06 (Д)'!H",TEXT(MATCH($C85,'2018-06 (Д)'!$C$2:$C$100,0)+1,0))))*100)</f>
        <v>23.713279249339735</v>
      </c>
      <c r="AQ85" s="9">
        <f ca="1">IF(OR(INDIRECT(CONCATENATE("'2018-08 (Д)'!H",TEXT(MATCH($C85,'2018-08 (Д)'!$C$2:$C$100,0)+1,0)))="Н/Д",INDIRECT(CONCATENATE("'2018-07 (Д)'!H",TEXT(MATCH($C85,'2018-07 (Д)'!$C$2:$C$100,0)+1,0)))="Н/Д",AND(INDIRECT(CONCATENATE("'2018-08 (Д)'!H",TEXT(MATCH($C85,'2018-08 (Д)'!$C$2:$C$100,0)+1,0)))="Н/Д",INDIRECT(CONCATENATE("'2018-07 (Д)'!H",TEXT(MATCH($C85,'2018-07 (Д)'!$C$2:$C$100,0)+1,0))))),"Н/Д",((INDIRECT(CONCATENATE("'2018-08 (Д)'!H",TEXT(MATCH($C85,'2018-08 (Д)'!$C$2:$C$100,0)+1,0)))-INDIRECT(CONCATENATE("'2018-07 (Д)'!H",TEXT(MATCH($C85,'2018-07 (Д)'!$C$2:$C$100,0)+1,0))))/INDIRECT(CONCATENATE("'2018-07 (Д)'!H",TEXT(MATCH($C85,'2018-07 (Д)'!$C$2:$C$100,0)+1,0))))*100)</f>
        <v>5.1311612669054796</v>
      </c>
      <c r="AR85" s="9">
        <f ca="1">IF(OR(INDIRECT(CONCATENATE("'2018-09 (Д)'!H",TEXT(MATCH($C85,'2018-09 (Д)'!$C$2:$C$100,0)+1,0)))="Н/Д",INDIRECT(CONCATENATE("'2018-08 (Д)'!H",TEXT(MATCH($C85,'2018-08 (Д)'!$C$2:$C$100,0)+1,0)))="Н/Д",AND(INDIRECT(CONCATENATE("'2018-09 (Д)'!H",TEXT(MATCH($C85,'2018-09 (Д)'!$C$2:$C$100,0)+1,0)))="Н/Д",INDIRECT(CONCATENATE("'2018-08 (Д)'!H",TEXT(MATCH($C85,'2018-08 (Д)'!$C$2:$C$100,0)+1,0))))),"Н/Д",((INDIRECT(CONCATENATE("'2018-09 (Д)'!H",TEXT(MATCH($C85,'2018-09 (Д)'!$C$2:$C$100,0)+1,0)))-INDIRECT(CONCATENATE("'2018-08 (Д)'!H",TEXT(MATCH($C85,'2018-08 (Д)'!$C$2:$C$100,0)+1,0))))/INDIRECT(CONCATENATE("'2018-08 (Д)'!H",TEXT(MATCH($C85,'2018-08 (Д)'!$C$2:$C$100,0)+1,0))))*100)</f>
        <v>-8.570250305870875</v>
      </c>
      <c r="AS85" s="9">
        <f ca="1">IF(OR(INDIRECT(CONCATENATE("'2018-10 (Д)'!H",TEXT(MATCH($C85,'2018-10 (Д)'!$C$2:$C$100,0)+1,0)))="Н/Д",INDIRECT(CONCATENATE("'2018-09 (Д)'!H",TEXT(MATCH($C85,'2018-09 (Д)'!$C$2:$C$100,0)+1,0)))="Н/Д",AND(INDIRECT(CONCATENATE("'2018-10 (Д)'!H",TEXT(MATCH($C85,'2018-10 (Д)'!$C$2:$C$100,0)+1,0)))="Н/Д",INDIRECT(CONCATENATE("'2018-09 (Д)'!H",TEXT(MATCH($C85,'2018-09 (Д)'!$C$2:$C$100,0)+1,0))))),"Н/Д",((INDIRECT(CONCATENATE("'2018-10 (Д)'!H",TEXT(MATCH($C85,'2018-10 (Д)'!$C$2:$C$100,0)+1,0)))-INDIRECT(CONCATENATE("'2018-09 (Д)'!H",TEXT(MATCH($C85,'2018-09 (Д)'!$C$2:$C$100,0)+1,0))))/INDIRECT(CONCATENATE("'2018-09 (Д)'!H",TEXT(MATCH($C85,'2018-09 (Д)'!$C$2:$C$100,0)+1,0))))*100)</f>
        <v>-5.8271394165848909</v>
      </c>
      <c r="AT85" s="9">
        <f ca="1">IF(OR(INDIRECT(CONCATENATE("'2018-11 (Д)'!H",TEXT(MATCH($C85,'2018-11 (Д)'!$C$2:$C$100,0)+1,0)))="Н/Д",INDIRECT(CONCATENATE("'2018-10 (Д)'!H",TEXT(MATCH($C85,'2018-10 (Д)'!$C$2:$C$100,0)+1,0)))="Н/Д",AND(INDIRECT(CONCATENATE("'2018-11 (Д)'!H",TEXT(MATCH($C85,'2018-11 (Д)'!$C$2:$C$100,0)+1,0)))="Н/Д",INDIRECT(CONCATENATE("'2018-10 (Д)'!H",TEXT(MATCH($C85,'2018-10 (Д)'!$C$2:$C$100,0)+1,0))))),"Н/Д",((INDIRECT(CONCATENATE("'2018-11 (Д)'!H",TEXT(MATCH($C85,'2018-11 (Д)'!$C$2:$C$100,0)+1,0)))-INDIRECT(CONCATENATE("'2018-10 (Д)'!H",TEXT(MATCH($C85,'2018-10 (Д)'!$C$2:$C$100,0)+1,0))))/INDIRECT(CONCATENATE("'2018-10 (Д)'!H",TEXT(MATCH($C85,'2018-10 (Д)'!$C$2:$C$100,0)+1,0))))*100)</f>
        <v>13.087744576788179</v>
      </c>
      <c r="AU85" s="9">
        <f ca="1">IF(OR(INDIRECT(CONCATENATE("'2018-12 (Д)'!H",TEXT(MATCH($C85,'2018-12 (Д)'!$C$2:$C$100,0)+1,0)))="Н/Д",INDIRECT(CONCATENATE("'2018-11 (Д)'!H",TEXT(MATCH($C85,'2018-11 (Д)'!$C$2:$C$100,0)+1,0)))="Н/Д",AND(INDIRECT(CONCATENATE("'2018-12 (Д)'!H",TEXT(MATCH($C85,'2018-12 (Д)'!$C$2:$C$100,0)+1,0)))="Н/Д",INDIRECT(CONCATENATE("'2018-11 (Д)'!H",TEXT(MATCH($C85,'2018-11 (Д)'!$C$2:$C$100,0)+1,0))))),"Н/Д",((INDIRECT(CONCATENATE("'2018-12 (Д)'!H",TEXT(MATCH($C85,'2018-12 (Д)'!$C$2:$C$100,0)+1,0)))-INDIRECT(CONCATENATE("'2018-11 (Д)'!H",TEXT(MATCH($C85,'2018-11 (Д)'!$C$2:$C$100,0)+1,0))))/INDIRECT(CONCATENATE("'2018-11 (Д)'!H",TEXT(MATCH($C85,'2018-11 (Д)'!$C$2:$C$100,0)+1,0))))*100)</f>
        <v>-2.117972963479414</v>
      </c>
      <c r="AV85" s="9"/>
      <c r="AW85" s="9">
        <f ca="1">IF(OR(INDIRECT(CONCATENATE("'2018-03 (Д)'!I",TEXT(MATCH($C85,'2018-03 (Д)'!$C$2:$C$100,0)+1,0)))="Н/Д",INDIRECT(CONCATENATE("'2018-02 (Д)'!I",TEXT(MATCH($C85,'2018-02 (Д)'!$C$2:$C$100,0)+1,0)))="Н/Д",AND(INDIRECT(CONCATENATE("'2018-03 (Д)'!I",TEXT(MATCH($C85,'2018-03 (Д)'!$C$2:$C$100,0)+1,0)))="Н/Д",INDIRECT(CONCATENATE("'2018-02 (Д)'!I",TEXT(MATCH($C85,'2018-02 (Д)'!$C$2:$C$100,0)+1,0))))),"Н/Д",((INDIRECT(CONCATENATE("'2018-03 (Д)'!I",TEXT(MATCH($C85,'2018-03 (Д)'!$C$2:$C$100,0)+1,0)))-INDIRECT(CONCATENATE("'2018-02 (Д)'!I",TEXT(MATCH($C85,'2018-02 (Д)'!$C$2:$C$100,0)+1,0))))/INDIRECT(CONCATENATE("'2018-02 (Д)'!I",TEXT(MATCH($C85,'2018-02 (Д)'!$C$2:$C$100,0)+1,0))))*100)</f>
        <v>-38.607915742945835</v>
      </c>
      <c r="AX85" s="9">
        <f ca="1">IF(OR(INDIRECT(CONCATENATE("'2018-04 (Д)'!I",TEXT(MATCH($C85,'2018-04 (Д)'!$C$2:$C$100,0)+1,0)))="Н/Д",INDIRECT(CONCATENATE("'2018-03 (Д)'!I",TEXT(MATCH($C85,'2018-03 (Д)'!$C$2:$C$100,0)+1,0)))="Н/Д",AND(INDIRECT(CONCATENATE("'2018-04 (Д)'!I",TEXT(MATCH($C85,'2018-04 (Д)'!$C$2:$C$100,0)+1,0)))="Н/Д",INDIRECT(CONCATENATE("'2018-03 (Д)'!I",TEXT(MATCH($C85,'2018-03 (Д)'!$C$2:$C$100,0)+1,0))))),"Н/Д",((INDIRECT(CONCATENATE("'2018-04 (Д)'!I",TEXT(MATCH($C85,'2018-04 (Д)'!$C$2:$C$100,0)+1,0)))-INDIRECT(CONCATENATE("'2018-03 (Д)'!I",TEXT(MATCH($C85,'2018-03 (Д)'!$C$2:$C$100,0)+1,0))))/INDIRECT(CONCATENATE("'2018-03 (Д)'!I",TEXT(MATCH($C85,'2018-03 (Д)'!$C$2:$C$100,0)+1,0))))*100)</f>
        <v>70.381789303401973</v>
      </c>
      <c r="AY85" s="9">
        <f ca="1">IF(OR(INDIRECT(CONCATENATE("'2018-05 (Д)'!I",TEXT(MATCH($C85,'2018-05 (Д)'!$C$2:$C$100,0)+1,0)))="Н/Д",INDIRECT(CONCATENATE("'2018-04 (Д)'!I",TEXT(MATCH($C85,'2018-04 (Д)'!$C$2:$C$100,0)+1,0)))="Н/Д",AND(INDIRECT(CONCATENATE("'2018-05 (Д)'!I",TEXT(MATCH($C85,'2018-05 (Д)'!$C$2:$C$100,0)+1,0)))="Н/Д",INDIRECT(CONCATENATE("'2018-04 (Д)'!I",TEXT(MATCH($C85,'2018-04 (Д)'!$C$2:$C$100,0)+1,0))))),"Н/Д",((INDIRECT(CONCATENATE("'2018-05 (Д)'!I",TEXT(MATCH($C85,'2018-05 (Д)'!$C$2:$C$100,0)+1,0)))-INDIRECT(CONCATENATE("'2018-04 (Д)'!I",TEXT(MATCH($C85,'2018-04 (Д)'!$C$2:$C$100,0)+1,0))))/INDIRECT(CONCATENATE("'2018-04 (Д)'!I",TEXT(MATCH($C85,'2018-04 (Д)'!$C$2:$C$100,0)+1,0))))*100)</f>
        <v>-10.184384922782622</v>
      </c>
      <c r="AZ85" s="9">
        <f ca="1">IF(OR(INDIRECT(CONCATENATE("'2018-06 (Д)'!I",TEXT(MATCH($C85,'2018-06 (Д)'!$C$2:$C$100,0)+1,0)))="Н/Д",INDIRECT(CONCATENATE("'2018-05 (Д)'!I",TEXT(MATCH($C85,'2018-05 (Д)'!$C$2:$C$100,0)+1,0)))="Н/Д",AND(INDIRECT(CONCATENATE("'2018-06 (Д)'!I",TEXT(MATCH($C85,'2018-06 (Д)'!$C$2:$C$100,0)+1,0)))="Н/Д",INDIRECT(CONCATENATE("'2018-05 (Д)'!I",TEXT(MATCH($C85,'2018-05 (Д)'!$C$2:$C$100,0)+1,0))))),"Н/Д",((INDIRECT(CONCATENATE("'2018-06 (Д)'!I",TEXT(MATCH($C85,'2018-06 (Д)'!$C$2:$C$100,0)+1,0)))-INDIRECT(CONCATENATE("'2018-05 (Д)'!I",TEXT(MATCH($C85,'2018-05 (Д)'!$C$2:$C$100,0)+1,0))))/INDIRECT(CONCATENATE("'2018-05 (Д)'!I",TEXT(MATCH($C85,'2018-05 (Д)'!$C$2:$C$100,0)+1,0))))*100)</f>
        <v>17.53267028219587</v>
      </c>
      <c r="BA85" s="9">
        <f ca="1">IF(OR(INDIRECT(CONCATENATE("'2018-07 (Д)'!I",TEXT(MATCH($C85,'2018-07 (Д)'!$C$2:$C$100,0)+1,0)))="Н/Д",INDIRECT(CONCATENATE("'2018-06 (Д)'!I",TEXT(MATCH($C85,'2018-06 (Д)'!$C$2:$C$100,0)+1,0)))="Н/Д",AND(INDIRECT(CONCATENATE("'2018-07 (Д)'!I",TEXT(MATCH($C85,'2018-07 (Д)'!$C$2:$C$100,0)+1,0)))="Н/Д",INDIRECT(CONCATENATE("'2018-06 (Д)'!I",TEXT(MATCH($C85,'2018-06 (Д)'!$C$2:$C$100,0)+1,0))))),"Н/Д",((INDIRECT(CONCATENATE("'2018-07 (Д)'!I",TEXT(MATCH($C85,'2018-07 (Д)'!$C$2:$C$100,0)+1,0)))-INDIRECT(CONCATENATE("'2018-06 (Д)'!I",TEXT(MATCH($C85,'2018-06 (Д)'!$C$2:$C$100,0)+1,0))))/INDIRECT(CONCATENATE("'2018-06 (Д)'!I",TEXT(MATCH($C85,'2018-06 (Д)'!$C$2:$C$100,0)+1,0))))*100)</f>
        <v>-11.364617939657059</v>
      </c>
      <c r="BB85" s="9">
        <f ca="1">IF(OR(INDIRECT(CONCATENATE("'2018-08 (Д)'!I",TEXT(MATCH($C85,'2018-08 (Д)'!$C$2:$C$100,0)+1,0)))="Н/Д",INDIRECT(CONCATENATE("'2018-07 (Д)'!I",TEXT(MATCH($C85,'2018-07 (Д)'!$C$2:$C$100,0)+1,0)))="Н/Д",AND(INDIRECT(CONCATENATE("'2018-08 (Д)'!I",TEXT(MATCH($C85,'2018-08 (Д)'!$C$2:$C$100,0)+1,0)))="Н/Д",INDIRECT(CONCATENATE("'2018-07 (Д)'!I",TEXT(MATCH($C85,'2018-07 (Д)'!$C$2:$C$100,0)+1,0))))),"Н/Д",((INDIRECT(CONCATENATE("'2018-08 (Д)'!I",TEXT(MATCH($C85,'2018-08 (Д)'!$C$2:$C$100,0)+1,0)))-INDIRECT(CONCATENATE("'2018-07 (Д)'!I",TEXT(MATCH($C85,'2018-07 (Д)'!$C$2:$C$100,0)+1,0))))/INDIRECT(CONCATENATE("'2018-07 (Д)'!I",TEXT(MATCH($C85,'2018-07 (Д)'!$C$2:$C$100,0)+1,0))))*100)</f>
        <v>18.078883281068372</v>
      </c>
      <c r="BC85" s="9">
        <f ca="1">IF(OR(INDIRECT(CONCATENATE("'2018-09 (Д)'!I",TEXT(MATCH($C85,'2018-09 (Д)'!$C$2:$C$100,0)+1,0)))="Н/Д",INDIRECT(CONCATENATE("'2018-08 (Д)'!I",TEXT(MATCH($C85,'2018-08 (Д)'!$C$2:$C$100,0)+1,0)))="Н/Д",AND(INDIRECT(CONCATENATE("'2018-09 (Д)'!I",TEXT(MATCH($C85,'2018-09 (Д)'!$C$2:$C$100,0)+1,0)))="Н/Д",INDIRECT(CONCATENATE("'2018-08 (Д)'!I",TEXT(MATCH($C85,'2018-08 (Д)'!$C$2:$C$100,0)+1,0))))),"Н/Д",((INDIRECT(CONCATENATE("'2018-09 (Д)'!I",TEXT(MATCH($C85,'2018-09 (Д)'!$C$2:$C$100,0)+1,0)))-INDIRECT(CONCATENATE("'2018-08 (Д)'!I",TEXT(MATCH($C85,'2018-08 (Д)'!$C$2:$C$100,0)+1,0))))/INDIRECT(CONCATENATE("'2018-08 (Д)'!I",TEXT(MATCH($C85,'2018-08 (Д)'!$C$2:$C$100,0)+1,0))))*100)</f>
        <v>-3.6960704453007156</v>
      </c>
      <c r="BD85" s="9">
        <f ca="1">IF(OR(INDIRECT(CONCATENATE("'2018-10 (Д)'!I",TEXT(MATCH($C85,'2018-10 (Д)'!$C$2:$C$100,0)+1,0)))="Н/Д",INDIRECT(CONCATENATE("'2018-09 (Д)'!I",TEXT(MATCH($C85,'2018-09 (Д)'!$C$2:$C$100,0)+1,0)))="Н/Д",AND(INDIRECT(CONCATENATE("'2018-10 (Д)'!I",TEXT(MATCH($C85,'2018-10 (Д)'!$C$2:$C$100,0)+1,0)))="Н/Д",INDIRECT(CONCATENATE("'2018-09 (Д)'!I",TEXT(MATCH($C85,'2018-09 (Д)'!$C$2:$C$100,0)+1,0))))),"Н/Д",((INDIRECT(CONCATENATE("'2018-10 (Д)'!I",TEXT(MATCH($C85,'2018-10 (Д)'!$C$2:$C$100,0)+1,0)))-INDIRECT(CONCATENATE("'2018-09 (Д)'!I",TEXT(MATCH($C85,'2018-09 (Д)'!$C$2:$C$100,0)+1,0))))/INDIRECT(CONCATENATE("'2018-09 (Д)'!I",TEXT(MATCH($C85,'2018-09 (Д)'!$C$2:$C$100,0)+1,0))))*100)</f>
        <v>2.1603511069156953</v>
      </c>
      <c r="BE85" s="9">
        <f ca="1">IF(OR(INDIRECT(CONCATENATE("'2018-11 (Д)'!I",TEXT(MATCH($C85,'2018-11 (Д)'!$C$2:$C$100,0)+1,0)))="Н/Д",INDIRECT(CONCATENATE("'2018-10 (Д)'!I",TEXT(MATCH($C85,'2018-10 (Д)'!$C$2:$C$100,0)+1,0)))="Н/Д",AND(INDIRECT(CONCATENATE("'2018-11 (Д)'!I",TEXT(MATCH($C85,'2018-11 (Д)'!$C$2:$C$100,0)+1,0)))="Н/Д",INDIRECT(CONCATENATE("'2018-10 (Д)'!I",TEXT(MATCH($C85,'2018-10 (Д)'!$C$2:$C$100,0)+1,0))))),"Н/Д",((INDIRECT(CONCATENATE("'2018-11 (Д)'!I",TEXT(MATCH($C85,'2018-11 (Д)'!$C$2:$C$100,0)+1,0)))-INDIRECT(CONCATENATE("'2018-10 (Д)'!I",TEXT(MATCH($C85,'2018-10 (Д)'!$C$2:$C$100,0)+1,0))))/INDIRECT(CONCATENATE("'2018-10 (Д)'!I",TEXT(MATCH($C85,'2018-10 (Д)'!$C$2:$C$100,0)+1,0))))*100)</f>
        <v>-10.511009531698726</v>
      </c>
      <c r="BF85" s="9">
        <f ca="1">IF(OR(INDIRECT(CONCATENATE("'2018-12 (Д)'!I",TEXT(MATCH($C85,'2018-12 (Д)'!$C$2:$C$100,0)+1,0)))="Н/Д",INDIRECT(CONCATENATE("'2018-11 (Д)'!I",TEXT(MATCH($C85,'2018-11 (Д)'!$C$2:$C$100,0)+1,0)))="Н/Д",AND(INDIRECT(CONCATENATE("'2018-12 (Д)'!I",TEXT(MATCH($C85,'2018-12 (Д)'!$C$2:$C$100,0)+1,0)))="Н/Д",INDIRECT(CONCATENATE("'2018-11 (Д)'!I",TEXT(MATCH($C85,'2018-11 (Д)'!$C$2:$C$100,0)+1,0))))),"Н/Д",((INDIRECT(CONCATENATE("'2018-12 (Д)'!I",TEXT(MATCH($C85,'2018-12 (Д)'!$C$2:$C$100,0)+1,0)))-INDIRECT(CONCATENATE("'2018-11 (Д)'!I",TEXT(MATCH($C85,'2018-11 (Д)'!$C$2:$C$100,0)+1,0))))/INDIRECT(CONCATENATE("'2018-11 (Д)'!I",TEXT(MATCH($C85,'2018-11 (Д)'!$C$2:$C$100,0)+1,0))))*100)</f>
        <v>3.1991425300375389</v>
      </c>
      <c r="BG85" s="9"/>
      <c r="BH85" s="9" t="str">
        <f ca="1">IF(OR(INDIRECT(CONCATENATE("'2018-03 (Д)'!J",TEXT(MATCH($C85,'2018-03 (Д)'!$C$2:$C$100,0)+1,0)))="Н/Д",INDIRECT(CONCATENATE("'2018-02 (Д)'!J",TEXT(MATCH($C85,'2018-02 (Д)'!$C$2:$C$100,0)+1,0)))="Н/Д",AND(INDIRECT(CONCATENATE("'2018-03 (Д)'!J",TEXT(MATCH($C85,'2018-03 (Д)'!$C$2:$C$100,0)+1,0)))="Н/Д",INDIRECT(CONCATENATE("'2018-02 (Д)'!J",TEXT(MATCH($C85,'2018-02 (Д)'!$C$2:$C$100,0)+1,0))))),"Н/Д",((INDIRECT(CONCATENATE("'2018-03 (Д)'!J",TEXT(MATCH($C85,'2018-03 (Д)'!$C$2:$C$100,0)+1,0)))-INDIRECT(CONCATENATE("'2018-02 (Д)'!J",TEXT(MATCH($C85,'2018-02 (Д)'!$C$2:$C$100,0)+1,0))))/INDIRECT(CONCATENATE("'2018-02 (Д)'!J",TEXT(MATCH($C85,'2018-02 (Д)'!$C$2:$C$100,0)+1,0))))*100)</f>
        <v>Н/Д</v>
      </c>
      <c r="BI85" s="9" t="str">
        <f ca="1">IF(OR(INDIRECT(CONCATENATE("'2018-04 (Д)'!J",TEXT(MATCH($C85,'2018-04 (Д)'!$C$2:$C$100,0)+1,0)))="Н/Д",INDIRECT(CONCATENATE("'2018-03 (Д)'!J",TEXT(MATCH($C85,'2018-03 (Д)'!$C$2:$C$100,0)+1,0)))="Н/Д",AND(INDIRECT(CONCATENATE("'2018-04 (Д)'!J",TEXT(MATCH($C85,'2018-04 (Д)'!$C$2:$C$100,0)+1,0)))="Н/Д",INDIRECT(CONCATENATE("'2018-03 (Д)'!J",TEXT(MATCH($C85,'2018-03 (Д)'!$C$2:$C$100,0)+1,0))))),"Н/Д",((INDIRECT(CONCATENATE("'2018-04 (Д)'!J",TEXT(MATCH($C85,'2018-04 (Д)'!$C$2:$C$100,0)+1,0)))-INDIRECT(CONCATENATE("'2018-03 (Д)'!J",TEXT(MATCH($C85,'2018-03 (Д)'!$C$2:$C$100,0)+1,0))))/INDIRECT(CONCATENATE("'2018-03 (Д)'!J",TEXT(MATCH($C85,'2018-03 (Д)'!$C$2:$C$100,0)+1,0))))*100)</f>
        <v>Н/Д</v>
      </c>
      <c r="BJ85" s="9" t="str">
        <f ca="1">IF(OR(INDIRECT(CONCATENATE("'2018-05 (Д)'!J",TEXT(MATCH($C85,'2018-05 (Д)'!$C$2:$C$100,0)+1,0)))="Н/Д",INDIRECT(CONCATENATE("'2018-04 (Д)'!J",TEXT(MATCH($C85,'2018-04 (Д)'!$C$2:$C$100,0)+1,0)))="Н/Д",AND(INDIRECT(CONCATENATE("'2018-05 (Д)'!J",TEXT(MATCH($C85,'2018-05 (Д)'!$C$2:$C$100,0)+1,0)))="Н/Д",INDIRECT(CONCATENATE("'2018-04 (Д)'!J",TEXT(MATCH($C85,'2018-04 (Д)'!$C$2:$C$100,0)+1,0))))),"Н/Д",((INDIRECT(CONCATENATE("'2018-05 (Д)'!J",TEXT(MATCH($C85,'2018-05 (Д)'!$C$2:$C$100,0)+1,0)))-INDIRECT(CONCATENATE("'2018-04 (Д)'!J",TEXT(MATCH($C85,'2018-04 (Д)'!$C$2:$C$100,0)+1,0))))/INDIRECT(CONCATENATE("'2018-04 (Д)'!J",TEXT(MATCH($C85,'2018-04 (Д)'!$C$2:$C$100,0)+1,0))))*100)</f>
        <v>Н/Д</v>
      </c>
      <c r="BK85" s="9" t="str">
        <f ca="1">IF(OR(INDIRECT(CONCATENATE("'2018-06 (Д)'!J",TEXT(MATCH($C85,'2018-06 (Д)'!$C$2:$C$100,0)+1,0)))="Н/Д",INDIRECT(CONCATENATE("'2018-05 (Д)'!J",TEXT(MATCH($C85,'2018-05 (Д)'!$C$2:$C$100,0)+1,0)))="Н/Д",AND(INDIRECT(CONCATENATE("'2018-06 (Д)'!J",TEXT(MATCH($C85,'2018-06 (Д)'!$C$2:$C$100,0)+1,0)))="Н/Д",INDIRECT(CONCATENATE("'2018-05 (Д)'!J",TEXT(MATCH($C85,'2018-05 (Д)'!$C$2:$C$100,0)+1,0))))),"Н/Д",((INDIRECT(CONCATENATE("'2018-06 (Д)'!J",TEXT(MATCH($C85,'2018-06 (Д)'!$C$2:$C$100,0)+1,0)))-INDIRECT(CONCATENATE("'2018-05 (Д)'!J",TEXT(MATCH($C85,'2018-05 (Д)'!$C$2:$C$100,0)+1,0))))/INDIRECT(CONCATENATE("'2018-05 (Д)'!J",TEXT(MATCH($C85,'2018-05 (Д)'!$C$2:$C$100,0)+1,0))))*100)</f>
        <v>Н/Д</v>
      </c>
      <c r="BL85" s="9" t="str">
        <f ca="1">IF(OR(INDIRECT(CONCATENATE("'2018-07 (Д)'!J",TEXT(MATCH($C85,'2018-07 (Д)'!$C$2:$C$100,0)+1,0)))="Н/Д",INDIRECT(CONCATENATE("'2018-06 (Д)'!J",TEXT(MATCH($C85,'2018-06 (Д)'!$C$2:$C$100,0)+1,0)))="Н/Д",AND(INDIRECT(CONCATENATE("'2018-07 (Д)'!J",TEXT(MATCH($C85,'2018-07 (Д)'!$C$2:$C$100,0)+1,0)))="Н/Д",INDIRECT(CONCATENATE("'2018-06 (Д)'!J",TEXT(MATCH($C85,'2018-06 (Д)'!$C$2:$C$100,0)+1,0))))),"Н/Д",((INDIRECT(CONCATENATE("'2018-07 (Д)'!J",TEXT(MATCH($C85,'2018-07 (Д)'!$C$2:$C$100,0)+1,0)))-INDIRECT(CONCATENATE("'2018-06 (Д)'!J",TEXT(MATCH($C85,'2018-06 (Д)'!$C$2:$C$100,0)+1,0))))/INDIRECT(CONCATENATE("'2018-06 (Д)'!J",TEXT(MATCH($C85,'2018-06 (Д)'!$C$2:$C$100,0)+1,0))))*100)</f>
        <v>Н/Д</v>
      </c>
      <c r="BM85" s="9" t="str">
        <f ca="1">IF(OR(INDIRECT(CONCATENATE("'2018-08 (Д)'!J",TEXT(MATCH($C85,'2018-08 (Д)'!$C$2:$C$100,0)+1,0)))="Н/Д",INDIRECT(CONCATENATE("'2018-07 (Д)'!J",TEXT(MATCH($C85,'2018-07 (Д)'!$C$2:$C$100,0)+1,0)))="Н/Д",AND(INDIRECT(CONCATENATE("'2018-08 (Д)'!J",TEXT(MATCH($C85,'2018-08 (Д)'!$C$2:$C$100,0)+1,0)))="Н/Д",INDIRECT(CONCATENATE("'2018-07 (Д)'!J",TEXT(MATCH($C85,'2018-07 (Д)'!$C$2:$C$100,0)+1,0))))),"Н/Д",((INDIRECT(CONCATENATE("'2018-08 (Д)'!J",TEXT(MATCH($C85,'2018-08 (Д)'!$C$2:$C$100,0)+1,0)))-INDIRECT(CONCATENATE("'2018-07 (Д)'!J",TEXT(MATCH($C85,'2018-07 (Д)'!$C$2:$C$100,0)+1,0))))/INDIRECT(CONCATENATE("'2018-07 (Д)'!J",TEXT(MATCH($C85,'2018-07 (Д)'!$C$2:$C$100,0)+1,0))))*100)</f>
        <v>Н/Д</v>
      </c>
      <c r="BN85" s="9" t="str">
        <f ca="1">IF(OR(INDIRECT(CONCATENATE("'2018-09 (Д)'!J",TEXT(MATCH($C85,'2018-09 (Д)'!$C$2:$C$100,0)+1,0)))="Н/Д",INDIRECT(CONCATENATE("'2018-08 (Д)'!J",TEXT(MATCH($C85,'2018-08 (Д)'!$C$2:$C$100,0)+1,0)))="Н/Д",AND(INDIRECT(CONCATENATE("'2018-09 (Д)'!J",TEXT(MATCH($C85,'2018-09 (Д)'!$C$2:$C$100,0)+1,0)))="Н/Д",INDIRECT(CONCATENATE("'2018-08 (Д)'!J",TEXT(MATCH($C85,'2018-08 (Д)'!$C$2:$C$100,0)+1,0))))),"Н/Д",((INDIRECT(CONCATENATE("'2018-09 (Д)'!J",TEXT(MATCH($C85,'2018-09 (Д)'!$C$2:$C$100,0)+1,0)))-INDIRECT(CONCATENATE("'2018-08 (Д)'!J",TEXT(MATCH($C85,'2018-08 (Д)'!$C$2:$C$100,0)+1,0))))/INDIRECT(CONCATENATE("'2018-08 (Д)'!J",TEXT(MATCH($C85,'2018-08 (Д)'!$C$2:$C$100,0)+1,0))))*100)</f>
        <v>Н/Д</v>
      </c>
      <c r="BO85" s="9" t="str">
        <f ca="1">IF(OR(INDIRECT(CONCATENATE("'2018-10 (Д)'!J",TEXT(MATCH($C85,'2018-10 (Д)'!$C$2:$C$100,0)+1,0)))="Н/Д",INDIRECT(CONCATENATE("'2018-09 (Д)'!J",TEXT(MATCH($C85,'2018-09 (Д)'!$C$2:$C$100,0)+1,0)))="Н/Д",AND(INDIRECT(CONCATENATE("'2018-10 (Д)'!J",TEXT(MATCH($C85,'2018-10 (Д)'!$C$2:$C$100,0)+1,0)))="Н/Д",INDIRECT(CONCATENATE("'2018-09 (Д)'!J",TEXT(MATCH($C85,'2018-09 (Д)'!$C$2:$C$100,0)+1,0))))),"Н/Д",((INDIRECT(CONCATENATE("'2018-10 (Д)'!J",TEXT(MATCH($C85,'2018-10 (Д)'!$C$2:$C$100,0)+1,0)))-INDIRECT(CONCATENATE("'2018-09 (Д)'!J",TEXT(MATCH($C85,'2018-09 (Д)'!$C$2:$C$100,0)+1,0))))/INDIRECT(CONCATENATE("'2018-09 (Д)'!J",TEXT(MATCH($C85,'2018-09 (Д)'!$C$2:$C$100,0)+1,0))))*100)</f>
        <v>Н/Д</v>
      </c>
      <c r="BP85" s="9" t="str">
        <f ca="1">IF(OR(INDIRECT(CONCATENATE("'2018-11 (Д)'!J",TEXT(MATCH($C85,'2018-11 (Д)'!$C$2:$C$100,0)+1,0)))="Н/Д",INDIRECT(CONCATENATE("'2018-10 (Д)'!J",TEXT(MATCH($C85,'2018-10 (Д)'!$C$2:$C$100,0)+1,0)))="Н/Д",AND(INDIRECT(CONCATENATE("'2018-11 (Д)'!J",TEXT(MATCH($C85,'2018-11 (Д)'!$C$2:$C$100,0)+1,0)))="Н/Д",INDIRECT(CONCATENATE("'2018-10 (Д)'!J",TEXT(MATCH($C85,'2018-10 (Д)'!$C$2:$C$100,0)+1,0))))),"Н/Д",((INDIRECT(CONCATENATE("'2018-11 (Д)'!J",TEXT(MATCH($C85,'2018-11 (Д)'!$C$2:$C$100,0)+1,0)))-INDIRECT(CONCATENATE("'2018-10 (Д)'!J",TEXT(MATCH($C85,'2018-10 (Д)'!$C$2:$C$100,0)+1,0))))/INDIRECT(CONCATENATE("'2018-10 (Д)'!J",TEXT(MATCH($C85,'2018-10 (Д)'!$C$2:$C$100,0)+1,0))))*100)</f>
        <v>Н/Д</v>
      </c>
      <c r="BQ85" s="9" t="str">
        <f ca="1">IF(OR(INDIRECT(CONCATENATE("'2018-12 (Д)'!J",TEXT(MATCH($C85,'2018-12 (Д)'!$C$2:$C$100,0)+1,0)))="Н/Д",INDIRECT(CONCATENATE("'2018-11 (Д)'!J",TEXT(MATCH($C85,'2018-11 (Д)'!$C$2:$C$100,0)+1,0)))="Н/Д",AND(INDIRECT(CONCATENATE("'2018-12 (Д)'!J",TEXT(MATCH($C85,'2018-12 (Д)'!$C$2:$C$100,0)+1,0)))="Н/Д",INDIRECT(CONCATENATE("'2018-11 (Д)'!J",TEXT(MATCH($C85,'2018-11 (Д)'!$C$2:$C$100,0)+1,0))))),"Н/Д",((INDIRECT(CONCATENATE("'2018-12 (Д)'!J",TEXT(MATCH($C85,'2018-12 (Д)'!$C$2:$C$100,0)+1,0)))-INDIRECT(CONCATENATE("'2018-11 (Д)'!J",TEXT(MATCH($C85,'2018-11 (Д)'!$C$2:$C$100,0)+1,0))))/INDIRECT(CONCATENATE("'2018-11 (Д)'!J",TEXT(MATCH($C85,'2018-11 (Д)'!$C$2:$C$100,0)+1,0))))*100)</f>
        <v>Н/Д</v>
      </c>
      <c r="BR85" s="9"/>
      <c r="BS85" s="9">
        <f ca="1">IF(OR(INDIRECT(CONCATENATE("'2018-03 (Д)'!K",TEXT(MATCH($C85,'2018-03 (Д)'!$C$2:$C$100,0)+1,0)))="Н/Д",INDIRECT(CONCATENATE("'2018-02 (Д)'!K",TEXT(MATCH($C85,'2018-02 (Д)'!$C$2:$C$100,0)+1,0)))="Н/Д",AND(INDIRECT(CONCATENATE("'2018-03 (Д)'!K",TEXT(MATCH($C85,'2018-03 (Д)'!$C$2:$C$100,0)+1,0)))="Н/Д",INDIRECT(CONCATENATE("'2018-02 (Д)'!K",TEXT(MATCH($C85,'2018-02 (Д)'!$C$2:$C$100,0)+1,0))))),"Н/Д",((INDIRECT(CONCATENATE("'2018-03 (Д)'!K",TEXT(MATCH($C85,'2018-03 (Д)'!$C$2:$C$100,0)+1,0)))-INDIRECT(CONCATENATE("'2018-02 (Д)'!K",TEXT(MATCH($C85,'2018-02 (Д)'!$C$2:$C$100,0)+1,0))))/INDIRECT(CONCATENATE("'2018-02 (Д)'!K",TEXT(MATCH($C85,'2018-02 (Д)'!$C$2:$C$100,0)+1,0))))*100)</f>
        <v>-22.968706219773193</v>
      </c>
      <c r="BT85" s="9">
        <f ca="1">IF(OR(INDIRECT(CONCATENATE("'2018-04 (Д)'!K",TEXT(MATCH($C85,'2018-04 (Д)'!$C$2:$C$100,0)+1,0)))="Н/Д",INDIRECT(CONCATENATE("'2018-03 (Д)'!K",TEXT(MATCH($C85,'2018-03 (Д)'!$C$2:$C$100,0)+1,0)))="Н/Д",AND(INDIRECT(CONCATENATE("'2018-04 (Д)'!K",TEXT(MATCH($C85,'2018-04 (Д)'!$C$2:$C$100,0)+1,0)))="Н/Д",INDIRECT(CONCATENATE("'2018-03 (Д)'!K",TEXT(MATCH($C85,'2018-03 (Д)'!$C$2:$C$100,0)+1,0))))),"Н/Д",((INDIRECT(CONCATENATE("'2018-04 (Д)'!K",TEXT(MATCH($C85,'2018-04 (Д)'!$C$2:$C$100,0)+1,0)))-INDIRECT(CONCATENATE("'2018-03 (Д)'!K",TEXT(MATCH($C85,'2018-03 (Д)'!$C$2:$C$100,0)+1,0))))/INDIRECT(CONCATENATE("'2018-03 (Д)'!K",TEXT(MATCH($C85,'2018-03 (Д)'!$C$2:$C$100,0)+1,0))))*100)</f>
        <v>110.53024837882248</v>
      </c>
      <c r="BU85" s="9">
        <f ca="1">IF(OR(INDIRECT(CONCATENATE("'2018-05 (Д)'!K",TEXT(MATCH($C85,'2018-05 (Д)'!$C$2:$C$100,0)+1,0)))="Н/Д",INDIRECT(CONCATENATE("'2018-04 (Д)'!K",TEXT(MATCH($C85,'2018-04 (Д)'!$C$2:$C$100,0)+1,0)))="Н/Д",AND(INDIRECT(CONCATENATE("'2018-05 (Д)'!K",TEXT(MATCH($C85,'2018-05 (Д)'!$C$2:$C$100,0)+1,0)))="Н/Д",INDIRECT(CONCATENATE("'2018-04 (Д)'!K",TEXT(MATCH($C85,'2018-04 (Д)'!$C$2:$C$100,0)+1,0))))),"Н/Д",((INDIRECT(CONCATENATE("'2018-05 (Д)'!K",TEXT(MATCH($C85,'2018-05 (Д)'!$C$2:$C$100,0)+1,0)))-INDIRECT(CONCATENATE("'2018-04 (Д)'!K",TEXT(MATCH($C85,'2018-04 (Д)'!$C$2:$C$100,0)+1,0))))/INDIRECT(CONCATENATE("'2018-04 (Д)'!K",TEXT(MATCH($C85,'2018-04 (Д)'!$C$2:$C$100,0)+1,0))))*100)</f>
        <v>71.226914591187892</v>
      </c>
      <c r="BV85" s="9">
        <f ca="1">IF(OR(INDIRECT(CONCATENATE("'2018-06 (Д)'!K",TEXT(MATCH($C85,'2018-06 (Д)'!$C$2:$C$100,0)+1,0)))="Н/Д",INDIRECT(CONCATENATE("'2018-05 (Д)'!K",TEXT(MATCH($C85,'2018-05 (Д)'!$C$2:$C$100,0)+1,0)))="Н/Д",AND(INDIRECT(CONCATENATE("'2018-06 (Д)'!K",TEXT(MATCH($C85,'2018-06 (Д)'!$C$2:$C$100,0)+1,0)))="Н/Д",INDIRECT(CONCATENATE("'2018-05 (Д)'!K",TEXT(MATCH($C85,'2018-05 (Д)'!$C$2:$C$100,0)+1,0))))),"Н/Д",((INDIRECT(CONCATENATE("'2018-06 (Д)'!K",TEXT(MATCH($C85,'2018-06 (Д)'!$C$2:$C$100,0)+1,0)))-INDIRECT(CONCATENATE("'2018-05 (Д)'!K",TEXT(MATCH($C85,'2018-05 (Д)'!$C$2:$C$100,0)+1,0))))/INDIRECT(CONCATENATE("'2018-05 (Д)'!K",TEXT(MATCH($C85,'2018-05 (Д)'!$C$2:$C$100,0)+1,0))))*100)</f>
        <v>-65.768249860572794</v>
      </c>
      <c r="BW85" s="9">
        <f ca="1">IF(OR(INDIRECT(CONCATENATE("'2018-07 (Д)'!K",TEXT(MATCH($C85,'2018-07 (Д)'!$C$2:$C$100,0)+1,0)))="Н/Д",INDIRECT(CONCATENATE("'2018-06 (Д)'!K",TEXT(MATCH($C85,'2018-06 (Д)'!$C$2:$C$100,0)+1,0)))="Н/Д",AND(INDIRECT(CONCATENATE("'2018-07 (Д)'!K",TEXT(MATCH($C85,'2018-07 (Д)'!$C$2:$C$100,0)+1,0)))="Н/Д",INDIRECT(CONCATENATE("'2018-06 (Д)'!K",TEXT(MATCH($C85,'2018-06 (Д)'!$C$2:$C$100,0)+1,0))))),"Н/Д",((INDIRECT(CONCATENATE("'2018-07 (Д)'!K",TEXT(MATCH($C85,'2018-07 (Д)'!$C$2:$C$100,0)+1,0)))-INDIRECT(CONCATENATE("'2018-06 (Д)'!K",TEXT(MATCH($C85,'2018-06 (Д)'!$C$2:$C$100,0)+1,0))))/INDIRECT(CONCATENATE("'2018-06 (Д)'!K",TEXT(MATCH($C85,'2018-06 (Д)'!$C$2:$C$100,0)+1,0))))*100)</f>
        <v>-26.123526582255032</v>
      </c>
      <c r="BX85" s="9">
        <f ca="1">IF(OR(INDIRECT(CONCATENATE("'2018-08 (Д)'!K",TEXT(MATCH($C85,'2018-08 (Д)'!$C$2:$C$100,0)+1,0)))="Н/Д",INDIRECT(CONCATENATE("'2018-07 (Д)'!K",TEXT(MATCH($C85,'2018-07 (Д)'!$C$2:$C$100,0)+1,0)))="Н/Д",AND(INDIRECT(CONCATENATE("'2018-08 (Д)'!K",TEXT(MATCH($C85,'2018-08 (Д)'!$C$2:$C$100,0)+1,0)))="Н/Д",INDIRECT(CONCATENATE("'2018-07 (Д)'!K",TEXT(MATCH($C85,'2018-07 (Д)'!$C$2:$C$100,0)+1,0))))),"Н/Д",((INDIRECT(CONCATENATE("'2018-08 (Д)'!K",TEXT(MATCH($C85,'2018-08 (Д)'!$C$2:$C$100,0)+1,0)))-INDIRECT(CONCATENATE("'2018-07 (Д)'!K",TEXT(MATCH($C85,'2018-07 (Д)'!$C$2:$C$100,0)+1,0))))/INDIRECT(CONCATENATE("'2018-07 (Д)'!K",TEXT(MATCH($C85,'2018-07 (Д)'!$C$2:$C$100,0)+1,0))))*100)</f>
        <v>222.34900127352356</v>
      </c>
      <c r="BY85" s="9">
        <f ca="1">IF(OR(INDIRECT(CONCATENATE("'2018-09 (Д)'!K",TEXT(MATCH($C85,'2018-09 (Д)'!$C$2:$C$100,0)+1,0)))="Н/Д",INDIRECT(CONCATENATE("'2018-08 (Д)'!K",TEXT(MATCH($C85,'2018-08 (Д)'!$C$2:$C$100,0)+1,0)))="Н/Д",AND(INDIRECT(CONCATENATE("'2018-09 (Д)'!K",TEXT(MATCH($C85,'2018-09 (Д)'!$C$2:$C$100,0)+1,0)))="Н/Д",INDIRECT(CONCATENATE("'2018-08 (Д)'!K",TEXT(MATCH($C85,'2018-08 (Д)'!$C$2:$C$100,0)+1,0))))),"Н/Д",((INDIRECT(CONCATENATE("'2018-09 (Д)'!K",TEXT(MATCH($C85,'2018-09 (Д)'!$C$2:$C$100,0)+1,0)))-INDIRECT(CONCATENATE("'2018-08 (Д)'!K",TEXT(MATCH($C85,'2018-08 (Д)'!$C$2:$C$100,0)+1,0))))/INDIRECT(CONCATENATE("'2018-08 (Д)'!K",TEXT(MATCH($C85,'2018-08 (Д)'!$C$2:$C$100,0)+1,0))))*100)</f>
        <v>-77.89195262636396</v>
      </c>
      <c r="BZ85" s="9">
        <f ca="1">IF(OR(INDIRECT(CONCATENATE("'2018-10 (Д)'!K",TEXT(MATCH($C85,'2018-10 (Д)'!$C$2:$C$100,0)+1,0)))="Н/Д",INDIRECT(CONCATENATE("'2018-09 (Д)'!K",TEXT(MATCH($C85,'2018-09 (Д)'!$C$2:$C$100,0)+1,0)))="Н/Д",AND(INDIRECT(CONCATENATE("'2018-10 (Д)'!K",TEXT(MATCH($C85,'2018-10 (Д)'!$C$2:$C$100,0)+1,0)))="Н/Д",INDIRECT(CONCATENATE("'2018-09 (Д)'!K",TEXT(MATCH($C85,'2018-09 (Д)'!$C$2:$C$100,0)+1,0))))),"Н/Д",((INDIRECT(CONCATENATE("'2018-10 (Д)'!K",TEXT(MATCH($C85,'2018-10 (Д)'!$C$2:$C$100,0)+1,0)))-INDIRECT(CONCATENATE("'2018-09 (Д)'!K",TEXT(MATCH($C85,'2018-09 (Д)'!$C$2:$C$100,0)+1,0))))/INDIRECT(CONCATENATE("'2018-09 (Д)'!K",TEXT(MATCH($C85,'2018-09 (Д)'!$C$2:$C$100,0)+1,0))))*100)</f>
        <v>-18.306144507190496</v>
      </c>
      <c r="CA85" s="9">
        <f ca="1">IF(OR(INDIRECT(CONCATENATE("'2018-11 (Д)'!K",TEXT(MATCH($C85,'2018-11 (Д)'!$C$2:$C$100,0)+1,0)))="Н/Д",INDIRECT(CONCATENATE("'2018-10 (Д)'!K",TEXT(MATCH($C85,'2018-10 (Д)'!$C$2:$C$100,0)+1,0)))="Н/Д",AND(INDIRECT(CONCATENATE("'2018-11 (Д)'!K",TEXT(MATCH($C85,'2018-11 (Д)'!$C$2:$C$100,0)+1,0)))="Н/Д",INDIRECT(CONCATENATE("'2018-10 (Д)'!K",TEXT(MATCH($C85,'2018-10 (Д)'!$C$2:$C$100,0)+1,0))))),"Н/Д",((INDIRECT(CONCATENATE("'2018-11 (Д)'!K",TEXT(MATCH($C85,'2018-11 (Д)'!$C$2:$C$100,0)+1,0)))-INDIRECT(CONCATENATE("'2018-10 (Д)'!K",TEXT(MATCH($C85,'2018-10 (Д)'!$C$2:$C$100,0)+1,0))))/INDIRECT(CONCATENATE("'2018-10 (Д)'!K",TEXT(MATCH($C85,'2018-10 (Д)'!$C$2:$C$100,0)+1,0))))*100)</f>
        <v>440.74107215804867</v>
      </c>
      <c r="CB85" s="9">
        <f ca="1">IF(OR(INDIRECT(CONCATENATE("'2018-12 (Д)'!K",TEXT(MATCH($C85,'2018-12 (Д)'!$C$2:$C$100,0)+1,0)))="Н/Д",INDIRECT(CONCATENATE("'2018-11 (Д)'!K",TEXT(MATCH($C85,'2018-11 (Д)'!$C$2:$C$100,0)+1,0)))="Н/Д",AND(INDIRECT(CONCATENATE("'2018-12 (Д)'!K",TEXT(MATCH($C85,'2018-12 (Д)'!$C$2:$C$100,0)+1,0)))="Н/Д",INDIRECT(CONCATENATE("'2018-11 (Д)'!K",TEXT(MATCH($C85,'2018-11 (Д)'!$C$2:$C$100,0)+1,0))))),"Н/Д",((INDIRECT(CONCATENATE("'2018-12 (Д)'!K",TEXT(MATCH($C85,'2018-12 (Д)'!$C$2:$C$100,0)+1,0)))-INDIRECT(CONCATENATE("'2018-11 (Д)'!K",TEXT(MATCH($C85,'2018-11 (Д)'!$C$2:$C$100,0)+1,0))))/INDIRECT(CONCATENATE("'2018-11 (Д)'!K",TEXT(MATCH($C85,'2018-11 (Д)'!$C$2:$C$100,0)+1,0))))*100)</f>
        <v>-77.05619790351227</v>
      </c>
      <c r="CC85" s="9"/>
      <c r="CD85" s="9">
        <f ca="1">IF(OR(INDIRECT(CONCATENATE("'2018-03 (Д)'!L",TEXT(MATCH($C85,'2018-03 (Д)'!$C$2:$C$100,0)+1,0)))="Н/Д",INDIRECT(CONCATENATE("'2018-02 (Д)'!L",TEXT(MATCH($C85,'2018-02 (Д)'!$C$2:$C$100,0)+1,0)))="Н/Д",AND(INDIRECT(CONCATENATE("'2018-03 (Д)'!L",TEXT(MATCH($C85,'2018-03 (Д)'!$C$2:$C$100,0)+1,0)))="Н/Д",INDIRECT(CONCATENATE("'2018-02 (Д)'!L",TEXT(MATCH($C85,'2018-02 (Д)'!$C$2:$C$100,0)+1,0))))),"Н/Д",((INDIRECT(CONCATENATE("'2018-03 (Д)'!L",TEXT(MATCH($C85,'2018-03 (Д)'!$C$2:$C$100,0)+1,0)))-INDIRECT(CONCATENATE("'2018-02 (Д)'!L",TEXT(MATCH($C85,'2018-02 (Д)'!$C$2:$C$100,0)+1,0))))/INDIRECT(CONCATENATE("'2018-02 (Д)'!L",TEXT(MATCH($C85,'2018-02 (Д)'!$C$2:$C$100,0)+1,0))))*100)</f>
        <v>94.79946160415868</v>
      </c>
      <c r="CE85" s="9">
        <f ca="1">IF(OR(INDIRECT(CONCATENATE("'2018-04 (Д)'!L",TEXT(MATCH($C85,'2018-04 (Д)'!$C$2:$C$100,0)+1,0)))="Н/Д",INDIRECT(CONCATENATE("'2018-03 (Д)'!L",TEXT(MATCH($C85,'2018-03 (Д)'!$C$2:$C$100,0)+1,0)))="Н/Д",AND(INDIRECT(CONCATENATE("'2018-04 (Д)'!L",TEXT(MATCH($C85,'2018-04 (Д)'!$C$2:$C$100,0)+1,0)))="Н/Д",INDIRECT(CONCATENATE("'2018-03 (Д)'!L",TEXT(MATCH($C85,'2018-03 (Д)'!$C$2:$C$100,0)+1,0))))),"Н/Д",((INDIRECT(CONCATENATE("'2018-04 (Д)'!L",TEXT(MATCH($C85,'2018-04 (Д)'!$C$2:$C$100,0)+1,0)))-INDIRECT(CONCATENATE("'2018-03 (Д)'!L",TEXT(MATCH($C85,'2018-03 (Д)'!$C$2:$C$100,0)+1,0))))/INDIRECT(CONCATENATE("'2018-03 (Д)'!L",TEXT(MATCH($C85,'2018-03 (Д)'!$C$2:$C$100,0)+1,0))))*100)</f>
        <v>69.286046501631034</v>
      </c>
      <c r="CF85" s="9">
        <f ca="1">IF(OR(INDIRECT(CONCATENATE("'2018-05 (Д)'!L",TEXT(MATCH($C85,'2018-05 (Д)'!$C$2:$C$100,0)+1,0)))="Н/Д",INDIRECT(CONCATENATE("'2018-04 (Д)'!L",TEXT(MATCH($C85,'2018-04 (Д)'!$C$2:$C$100,0)+1,0)))="Н/Д",AND(INDIRECT(CONCATENATE("'2018-05 (Д)'!L",TEXT(MATCH($C85,'2018-05 (Д)'!$C$2:$C$100,0)+1,0)))="Н/Д",INDIRECT(CONCATENATE("'2018-04 (Д)'!L",TEXT(MATCH($C85,'2018-04 (Д)'!$C$2:$C$100,0)+1,0))))),"Н/Д",((INDIRECT(CONCATENATE("'2018-05 (Д)'!L",TEXT(MATCH($C85,'2018-05 (Д)'!$C$2:$C$100,0)+1,0)))-INDIRECT(CONCATENATE("'2018-04 (Д)'!L",TEXT(MATCH($C85,'2018-04 (Д)'!$C$2:$C$100,0)+1,0))))/INDIRECT(CONCATENATE("'2018-04 (Д)'!L",TEXT(MATCH($C85,'2018-04 (Д)'!$C$2:$C$100,0)+1,0))))*100)</f>
        <v>109.85836845378007</v>
      </c>
      <c r="CG85" s="9">
        <f ca="1">IF(OR(INDIRECT(CONCATENATE("'2018-06 (Д)'!L",TEXT(MATCH($C85,'2018-06 (Д)'!$C$2:$C$100,0)+1,0)))="Н/Д",INDIRECT(CONCATENATE("'2018-05 (Д)'!L",TEXT(MATCH($C85,'2018-05 (Д)'!$C$2:$C$100,0)+1,0)))="Н/Д",AND(INDIRECT(CONCATENATE("'2018-06 (Д)'!L",TEXT(MATCH($C85,'2018-06 (Д)'!$C$2:$C$100,0)+1,0)))="Н/Д",INDIRECT(CONCATENATE("'2018-05 (Д)'!L",TEXT(MATCH($C85,'2018-05 (Д)'!$C$2:$C$100,0)+1,0))))),"Н/Д",((INDIRECT(CONCATENATE("'2018-06 (Д)'!L",TEXT(MATCH($C85,'2018-06 (Д)'!$C$2:$C$100,0)+1,0)))-INDIRECT(CONCATENATE("'2018-05 (Д)'!L",TEXT(MATCH($C85,'2018-05 (Д)'!$C$2:$C$100,0)+1,0))))/INDIRECT(CONCATENATE("'2018-05 (Д)'!L",TEXT(MATCH($C85,'2018-05 (Д)'!$C$2:$C$100,0)+1,0))))*100)</f>
        <v>-49.374766136612969</v>
      </c>
      <c r="CH85" s="9">
        <f ca="1">IF(OR(INDIRECT(CONCATENATE("'2018-07 (Д)'!L",TEXT(MATCH($C85,'2018-07 (Д)'!$C$2:$C$100,0)+1,0)))="Н/Д",INDIRECT(CONCATENATE("'2018-06 (Д)'!L",TEXT(MATCH($C85,'2018-06 (Д)'!$C$2:$C$100,0)+1,0)))="Н/Д",AND(INDIRECT(CONCATENATE("'2018-07 (Д)'!L",TEXT(MATCH($C85,'2018-07 (Д)'!$C$2:$C$100,0)+1,0)))="Н/Д",INDIRECT(CONCATENATE("'2018-06 (Д)'!L",TEXT(MATCH($C85,'2018-06 (Д)'!$C$2:$C$100,0)+1,0))))),"Н/Д",((INDIRECT(CONCATENATE("'2018-07 (Д)'!L",TEXT(MATCH($C85,'2018-07 (Д)'!$C$2:$C$100,0)+1,0)))-INDIRECT(CONCATENATE("'2018-06 (Д)'!L",TEXT(MATCH($C85,'2018-06 (Д)'!$C$2:$C$100,0)+1,0))))/INDIRECT(CONCATENATE("'2018-06 (Д)'!L",TEXT(MATCH($C85,'2018-06 (Д)'!$C$2:$C$100,0)+1,0))))*100)</f>
        <v>-73.316343448191986</v>
      </c>
      <c r="CI85" s="9">
        <f ca="1">IF(OR(INDIRECT(CONCATENATE("'2018-08 (Д)'!L",TEXT(MATCH($C85,'2018-08 (Д)'!$C$2:$C$100,0)+1,0)))="Н/Д",INDIRECT(CONCATENATE("'2018-07 (Д)'!L",TEXT(MATCH($C85,'2018-07 (Д)'!$C$2:$C$100,0)+1,0)))="Н/Д",AND(INDIRECT(CONCATENATE("'2018-08 (Д)'!L",TEXT(MATCH($C85,'2018-08 (Д)'!$C$2:$C$100,0)+1,0)))="Н/Д",INDIRECT(CONCATENATE("'2018-07 (Д)'!L",TEXT(MATCH($C85,'2018-07 (Д)'!$C$2:$C$100,0)+1,0))))),"Н/Д",((INDIRECT(CONCATENATE("'2018-08 (Д)'!L",TEXT(MATCH($C85,'2018-08 (Д)'!$C$2:$C$100,0)+1,0)))-INDIRECT(CONCATENATE("'2018-07 (Д)'!L",TEXT(MATCH($C85,'2018-07 (Д)'!$C$2:$C$100,0)+1,0))))/INDIRECT(CONCATENATE("'2018-07 (Д)'!L",TEXT(MATCH($C85,'2018-07 (Д)'!$C$2:$C$100,0)+1,0))))*100)</f>
        <v>489.38107979183769</v>
      </c>
      <c r="CJ85" s="9">
        <f ca="1">IF(OR(INDIRECT(CONCATENATE("'2018-09 (Д)'!L",TEXT(MATCH($C85,'2018-09 (Д)'!$C$2:$C$100,0)+1,0)))="Н/Д",INDIRECT(CONCATENATE("'2018-08 (Д)'!L",TEXT(MATCH($C85,'2018-08 (Д)'!$C$2:$C$100,0)+1,0)))="Н/Д",AND(INDIRECT(CONCATENATE("'2018-09 (Д)'!L",TEXT(MATCH($C85,'2018-09 (Д)'!$C$2:$C$100,0)+1,0)))="Н/Д",INDIRECT(CONCATENATE("'2018-08 (Д)'!L",TEXT(MATCH($C85,'2018-08 (Д)'!$C$2:$C$100,0)+1,0))))),"Н/Д",((INDIRECT(CONCATENATE("'2018-09 (Д)'!L",TEXT(MATCH($C85,'2018-09 (Д)'!$C$2:$C$100,0)+1,0)))-INDIRECT(CONCATENATE("'2018-08 (Д)'!L",TEXT(MATCH($C85,'2018-08 (Д)'!$C$2:$C$100,0)+1,0))))/INDIRECT(CONCATENATE("'2018-08 (Д)'!L",TEXT(MATCH($C85,'2018-08 (Д)'!$C$2:$C$100,0)+1,0))))*100)</f>
        <v>-31.908535598255249</v>
      </c>
      <c r="CK85" s="9">
        <f ca="1">IF(OR(INDIRECT(CONCATENATE("'2018-10 (Д)'!L",TEXT(MATCH($C85,'2018-10 (Д)'!$C$2:$C$100,0)+1,0)))="Н/Д",INDIRECT(CONCATENATE("'2018-09 (Д)'!L",TEXT(MATCH($C85,'2018-09 (Д)'!$C$2:$C$100,0)+1,0)))="Н/Д",AND(INDIRECT(CONCATENATE("'2018-10 (Д)'!L",TEXT(MATCH($C85,'2018-10 (Д)'!$C$2:$C$100,0)+1,0)))="Н/Д",INDIRECT(CONCATENATE("'2018-09 (Д)'!L",TEXT(MATCH($C85,'2018-09 (Д)'!$C$2:$C$100,0)+1,0))))),"Н/Д",((INDIRECT(CONCATENATE("'2018-10 (Д)'!L",TEXT(MATCH($C85,'2018-10 (Д)'!$C$2:$C$100,0)+1,0)))-INDIRECT(CONCATENATE("'2018-09 (Д)'!L",TEXT(MATCH($C85,'2018-09 (Д)'!$C$2:$C$100,0)+1,0))))/INDIRECT(CONCATENATE("'2018-09 (Д)'!L",TEXT(MATCH($C85,'2018-09 (Д)'!$C$2:$C$100,0)+1,0))))*100)</f>
        <v>-65.170486516205401</v>
      </c>
      <c r="CL85" s="9">
        <f ca="1">IF(OR(INDIRECT(CONCATENATE("'2018-11 (Д)'!L",TEXT(MATCH($C85,'2018-11 (Д)'!$C$2:$C$100,0)+1,0)))="Н/Д",INDIRECT(CONCATENATE("'2018-10 (Д)'!L",TEXT(MATCH($C85,'2018-10 (Д)'!$C$2:$C$100,0)+1,0)))="Н/Д",AND(INDIRECT(CONCATENATE("'2018-11 (Д)'!L",TEXT(MATCH($C85,'2018-11 (Д)'!$C$2:$C$100,0)+1,0)))="Н/Д",INDIRECT(CONCATENATE("'2018-10 (Д)'!L",TEXT(MATCH($C85,'2018-10 (Д)'!$C$2:$C$100,0)+1,0))))),"Н/Д",((INDIRECT(CONCATENATE("'2018-11 (Д)'!L",TEXT(MATCH($C85,'2018-11 (Д)'!$C$2:$C$100,0)+1,0)))-INDIRECT(CONCATENATE("'2018-10 (Д)'!L",TEXT(MATCH($C85,'2018-10 (Д)'!$C$2:$C$100,0)+1,0))))/INDIRECT(CONCATENATE("'2018-10 (Д)'!L",TEXT(MATCH($C85,'2018-10 (Д)'!$C$2:$C$100,0)+1,0))))*100)</f>
        <v>422.25144092534697</v>
      </c>
      <c r="CM85" s="9">
        <f ca="1">IF(OR(INDIRECT(CONCATENATE("'2018-12 (Д)'!L",TEXT(MATCH($C85,'2018-12 (Д)'!$C$2:$C$100,0)+1,0)))="Н/Д",INDIRECT(CONCATENATE("'2018-11 (Д)'!L",TEXT(MATCH($C85,'2018-11 (Д)'!$C$2:$C$100,0)+1,0)))="Н/Д",AND(INDIRECT(CONCATENATE("'2018-12 (Д)'!L",TEXT(MATCH($C85,'2018-12 (Д)'!$C$2:$C$100,0)+1,0)))="Н/Д",INDIRECT(CONCATENATE("'2018-11 (Д)'!L",TEXT(MATCH($C85,'2018-11 (Д)'!$C$2:$C$100,0)+1,0))))),"Н/Д",((INDIRECT(CONCATENATE("'2018-12 (Д)'!L",TEXT(MATCH($C85,'2018-12 (Д)'!$C$2:$C$100,0)+1,0)))-INDIRECT(CONCATENATE("'2018-11 (Д)'!L",TEXT(MATCH($C85,'2018-11 (Д)'!$C$2:$C$100,0)+1,0))))/INDIRECT(CONCATENATE("'2018-11 (Д)'!L",TEXT(MATCH($C85,'2018-11 (Д)'!$C$2:$C$100,0)+1,0))))*100)</f>
        <v>-10.996947801170554</v>
      </c>
      <c r="CN85" s="9"/>
      <c r="CO85" s="9">
        <f ca="1">IF(OR(INDIRECT(CONCATENATE("'2018-03 (Д)'!M",TEXT(MATCH($C85,'2018-03 (Д)'!$C$2:$C$100,0)+1,0)))="Н/Д",INDIRECT(CONCATENATE("'2018-02 (Д)'!M",TEXT(MATCH($C85,'2018-02 (Д)'!$C$2:$C$100,0)+1,0)))="Н/Д",AND(INDIRECT(CONCATENATE("'2018-03 (Д)'!M",TEXT(MATCH($C85,'2018-03 (Д)'!$C$2:$C$100,0)+1,0)))="Н/Д",INDIRECT(CONCATENATE("'2018-02 (Д)'!M",TEXT(MATCH($C85,'2018-02 (Д)'!$C$2:$C$100,0)+1,0))))),"Н/Д",((INDIRECT(CONCATENATE("'2018-03 (Д)'!M",TEXT(MATCH($C85,'2018-03 (Д)'!$C$2:$C$100,0)+1,0)))-INDIRECT(CONCATENATE("'2018-02 (Д)'!M",TEXT(MATCH($C85,'2018-02 (Д)'!$C$2:$C$100,0)+1,0))))/INDIRECT(CONCATENATE("'2018-02 (Д)'!M",TEXT(MATCH($C85,'2018-02 (Д)'!$C$2:$C$100,0)+1,0))))*100)</f>
        <v>-35.733215337218795</v>
      </c>
      <c r="CP85" s="9">
        <f ca="1">IF(OR(INDIRECT(CONCATENATE("'2018-04 (Д)'!M",TEXT(MATCH($C85,'2018-04 (Д)'!$C$2:$C$100,0)+1,0)))="Н/Д",INDIRECT(CONCATENATE("'2018-03 (Д)'!M",TEXT(MATCH($C85,'2018-03 (Д)'!$C$2:$C$100,0)+1,0)))="Н/Д",AND(INDIRECT(CONCATENATE("'2018-04 (Д)'!M",TEXT(MATCH($C85,'2018-04 (Д)'!$C$2:$C$100,0)+1,0)))="Н/Д",INDIRECT(CONCATENATE("'2018-03 (Д)'!M",TEXT(MATCH($C85,'2018-03 (Д)'!$C$2:$C$100,0)+1,0))))),"Н/Д",((INDIRECT(CONCATENATE("'2018-04 (Д)'!M",TEXT(MATCH($C85,'2018-04 (Д)'!$C$2:$C$100,0)+1,0)))-INDIRECT(CONCATENATE("'2018-03 (Д)'!M",TEXT(MATCH($C85,'2018-03 (Д)'!$C$2:$C$100,0)+1,0))))/INDIRECT(CONCATENATE("'2018-03 (Д)'!M",TEXT(MATCH($C85,'2018-03 (Д)'!$C$2:$C$100,0)+1,0))))*100)</f>
        <v>14.015431158913042</v>
      </c>
      <c r="CQ85" s="9">
        <f ca="1">IF(OR(INDIRECT(CONCATENATE("'2018-05 (Д)'!M",TEXT(MATCH($C85,'2018-05 (Д)'!$C$2:$C$100,0)+1,0)))="Н/Д",INDIRECT(CONCATENATE("'2018-04 (Д)'!M",TEXT(MATCH($C85,'2018-04 (Д)'!$C$2:$C$100,0)+1,0)))="Н/Д",AND(INDIRECT(CONCATENATE("'2018-05 (Д)'!M",TEXT(MATCH($C85,'2018-05 (Д)'!$C$2:$C$100,0)+1,0)))="Н/Д",INDIRECT(CONCATENATE("'2018-04 (Д)'!M",TEXT(MATCH($C85,'2018-04 (Д)'!$C$2:$C$100,0)+1,0))))),"Н/Д",((INDIRECT(CONCATENATE("'2018-05 (Д)'!M",TEXT(MATCH($C85,'2018-05 (Д)'!$C$2:$C$100,0)+1,0)))-INDIRECT(CONCATENATE("'2018-04 (Д)'!M",TEXT(MATCH($C85,'2018-04 (Д)'!$C$2:$C$100,0)+1,0))))/INDIRECT(CONCATENATE("'2018-04 (Д)'!M",TEXT(MATCH($C85,'2018-04 (Д)'!$C$2:$C$100,0)+1,0))))*100)</f>
        <v>52.537815115882772</v>
      </c>
      <c r="CR85" s="9">
        <f ca="1">IF(OR(INDIRECT(CONCATENATE("'2018-06 (Д)'!M",TEXT(MATCH($C85,'2018-06 (Д)'!$C$2:$C$100,0)+1,0)))="Н/Д",INDIRECT(CONCATENATE("'2018-05 (Д)'!M",TEXT(MATCH($C85,'2018-05 (Д)'!$C$2:$C$100,0)+1,0)))="Н/Д",AND(INDIRECT(CONCATENATE("'2018-06 (Д)'!M",TEXT(MATCH($C85,'2018-06 (Д)'!$C$2:$C$100,0)+1,0)))="Н/Д",INDIRECT(CONCATENATE("'2018-05 (Д)'!M",TEXT(MATCH($C85,'2018-05 (Д)'!$C$2:$C$100,0)+1,0))))),"Н/Д",((INDIRECT(CONCATENATE("'2018-06 (Д)'!M",TEXT(MATCH($C85,'2018-06 (Д)'!$C$2:$C$100,0)+1,0)))-INDIRECT(CONCATENATE("'2018-05 (Д)'!M",TEXT(MATCH($C85,'2018-05 (Д)'!$C$2:$C$100,0)+1,0))))/INDIRECT(CONCATENATE("'2018-05 (Д)'!M",TEXT(MATCH($C85,'2018-05 (Д)'!$C$2:$C$100,0)+1,0))))*100)</f>
        <v>30.183495558723898</v>
      </c>
      <c r="CS85" s="9">
        <f ca="1">IF(OR(INDIRECT(CONCATENATE("'2018-07 (Д)'!M",TEXT(MATCH($C85,'2018-07 (Д)'!$C$2:$C$100,0)+1,0)))="Н/Д",INDIRECT(CONCATENATE("'2018-06 (Д)'!M",TEXT(MATCH($C85,'2018-06 (Д)'!$C$2:$C$100,0)+1,0)))="Н/Д",AND(INDIRECT(CONCATENATE("'2018-07 (Д)'!M",TEXT(MATCH($C85,'2018-07 (Д)'!$C$2:$C$100,0)+1,0)))="Н/Д",INDIRECT(CONCATENATE("'2018-06 (Д)'!M",TEXT(MATCH($C85,'2018-06 (Д)'!$C$2:$C$100,0)+1,0))))),"Н/Д",((INDIRECT(CONCATENATE("'2018-07 (Д)'!M",TEXT(MATCH($C85,'2018-07 (Д)'!$C$2:$C$100,0)+1,0)))-INDIRECT(CONCATENATE("'2018-06 (Д)'!M",TEXT(MATCH($C85,'2018-06 (Д)'!$C$2:$C$100,0)+1,0))))/INDIRECT(CONCATENATE("'2018-06 (Д)'!M",TEXT(MATCH($C85,'2018-06 (Д)'!$C$2:$C$100,0)+1,0))))*100)</f>
        <v>-28.778434888570736</v>
      </c>
      <c r="CT85" s="9">
        <f ca="1">IF(OR(INDIRECT(CONCATENATE("'2018-08 (Д)'!M",TEXT(MATCH($C85,'2018-08 (Д)'!$C$2:$C$100,0)+1,0)))="Н/Д",INDIRECT(CONCATENATE("'2018-07 (Д)'!M",TEXT(MATCH($C85,'2018-07 (Д)'!$C$2:$C$100,0)+1,0)))="Н/Д",AND(INDIRECT(CONCATENATE("'2018-08 (Д)'!M",TEXT(MATCH($C85,'2018-08 (Д)'!$C$2:$C$100,0)+1,0)))="Н/Д",INDIRECT(CONCATENATE("'2018-07 (Д)'!M",TEXT(MATCH($C85,'2018-07 (Д)'!$C$2:$C$100,0)+1,0))))),"Н/Д",((INDIRECT(CONCATENATE("'2018-08 (Д)'!M",TEXT(MATCH($C85,'2018-08 (Д)'!$C$2:$C$100,0)+1,0)))-INDIRECT(CONCATENATE("'2018-07 (Д)'!M",TEXT(MATCH($C85,'2018-07 (Д)'!$C$2:$C$100,0)+1,0))))/INDIRECT(CONCATENATE("'2018-07 (Д)'!M",TEXT(MATCH($C85,'2018-07 (Д)'!$C$2:$C$100,0)+1,0))))*100)</f>
        <v>48.556648371541556</v>
      </c>
      <c r="CU85" s="9">
        <f ca="1">IF(OR(INDIRECT(CONCATENATE("'2018-09 (Д)'!M",TEXT(MATCH($C85,'2018-09 (Д)'!$C$2:$C$100,0)+1,0)))="Н/Д",INDIRECT(CONCATENATE("'2018-08 (Д)'!M",TEXT(MATCH($C85,'2018-08 (Д)'!$C$2:$C$100,0)+1,0)))="Н/Д",AND(INDIRECT(CONCATENATE("'2018-09 (Д)'!M",TEXT(MATCH($C85,'2018-09 (Д)'!$C$2:$C$100,0)+1,0)))="Н/Д",INDIRECT(CONCATENATE("'2018-08 (Д)'!M",TEXT(MATCH($C85,'2018-08 (Д)'!$C$2:$C$100,0)+1,0))))),"Н/Д",((INDIRECT(CONCATENATE("'2018-09 (Д)'!M",TEXT(MATCH($C85,'2018-09 (Д)'!$C$2:$C$100,0)+1,0)))-INDIRECT(CONCATENATE("'2018-08 (Д)'!M",TEXT(MATCH($C85,'2018-08 (Д)'!$C$2:$C$100,0)+1,0))))/INDIRECT(CONCATENATE("'2018-08 (Д)'!M",TEXT(MATCH($C85,'2018-08 (Д)'!$C$2:$C$100,0)+1,0))))*100)</f>
        <v>17.154295964093873</v>
      </c>
      <c r="CV85" s="9">
        <f ca="1">IF(OR(INDIRECT(CONCATENATE("'2018-10 (Д)'!M",TEXT(MATCH($C85,'2018-10 (Д)'!$C$2:$C$100,0)+1,0)))="Н/Д",INDIRECT(CONCATENATE("'2018-09 (Д)'!M",TEXT(MATCH($C85,'2018-09 (Д)'!$C$2:$C$100,0)+1,0)))="Н/Д",AND(INDIRECT(CONCATENATE("'2018-10 (Д)'!M",TEXT(MATCH($C85,'2018-10 (Д)'!$C$2:$C$100,0)+1,0)))="Н/Д",INDIRECT(CONCATENATE("'2018-09 (Д)'!M",TEXT(MATCH($C85,'2018-09 (Д)'!$C$2:$C$100,0)+1,0))))),"Н/Д",((INDIRECT(CONCATENATE("'2018-10 (Д)'!M",TEXT(MATCH($C85,'2018-10 (Д)'!$C$2:$C$100,0)+1,0)))-INDIRECT(CONCATENATE("'2018-09 (Д)'!M",TEXT(MATCH($C85,'2018-09 (Д)'!$C$2:$C$100,0)+1,0))))/INDIRECT(CONCATENATE("'2018-09 (Д)'!M",TEXT(MATCH($C85,'2018-09 (Д)'!$C$2:$C$100,0)+1,0))))*100)</f>
        <v>0.39908486060239706</v>
      </c>
      <c r="CW85" s="9">
        <f ca="1">IF(OR(INDIRECT(CONCATENATE("'2018-11 (Д)'!M",TEXT(MATCH($C85,'2018-11 (Д)'!$C$2:$C$100,0)+1,0)))="Н/Д",INDIRECT(CONCATENATE("'2018-10 (Д)'!M",TEXT(MATCH($C85,'2018-10 (Д)'!$C$2:$C$100,0)+1,0)))="Н/Д",AND(INDIRECT(CONCATENATE("'2018-11 (Д)'!M",TEXT(MATCH($C85,'2018-11 (Д)'!$C$2:$C$100,0)+1,0)))="Н/Д",INDIRECT(CONCATENATE("'2018-10 (Д)'!M",TEXT(MATCH($C85,'2018-10 (Д)'!$C$2:$C$100,0)+1,0))))),"Н/Д",((INDIRECT(CONCATENATE("'2018-11 (Д)'!M",TEXT(MATCH($C85,'2018-11 (Д)'!$C$2:$C$100,0)+1,0)))-INDIRECT(CONCATENATE("'2018-10 (Д)'!M",TEXT(MATCH($C85,'2018-10 (Д)'!$C$2:$C$100,0)+1,0))))/INDIRECT(CONCATENATE("'2018-10 (Д)'!M",TEXT(MATCH($C85,'2018-10 (Д)'!$C$2:$C$100,0)+1,0))))*100)</f>
        <v>-40.768590041809716</v>
      </c>
      <c r="CX85" s="9">
        <f ca="1">IF(OR(INDIRECT(CONCATENATE("'2018-12 (Д)'!M",TEXT(MATCH($C85,'2018-12 (Д)'!$C$2:$C$100,0)+1,0)))="Н/Д",INDIRECT(CONCATENATE("'2018-11 (Д)'!M",TEXT(MATCH($C85,'2018-11 (Д)'!$C$2:$C$100,0)+1,0)))="Н/Д",AND(INDIRECT(CONCATENATE("'2018-12 (Д)'!M",TEXT(MATCH($C85,'2018-12 (Д)'!$C$2:$C$100,0)+1,0)))="Н/Д",INDIRECT(CONCATENATE("'2018-11 (Д)'!M",TEXT(MATCH($C85,'2018-11 (Д)'!$C$2:$C$100,0)+1,0))))),"Н/Д",((INDIRECT(CONCATENATE("'2018-12 (Д)'!M",TEXT(MATCH($C85,'2018-12 (Д)'!$C$2:$C$100,0)+1,0)))-INDIRECT(CONCATENATE("'2018-11 (Д)'!M",TEXT(MATCH($C85,'2018-11 (Д)'!$C$2:$C$100,0)+1,0))))/INDIRECT(CONCATENATE("'2018-11 (Д)'!M",TEXT(MATCH($C85,'2018-11 (Д)'!$C$2:$C$100,0)+1,0))))*100)</f>
        <v>60.572681669895822</v>
      </c>
      <c r="CY85" s="9"/>
      <c r="CZ85" s="9">
        <f ca="1">IF(OR(INDIRECT(CONCATENATE("'2018-03 (Д)'!N",TEXT(MATCH($C85,'2018-03 (Д)'!$C$2:$C$100,0)+1,0)))="Н/Д",INDIRECT(CONCATENATE("'2018-02 (Д)'!N",TEXT(MATCH($C85,'2018-02 (Д)'!$C$2:$C$100,0)+1,0)))="Н/Д",AND(INDIRECT(CONCATENATE("'2018-03 (Д)'!N",TEXT(MATCH($C85,'2018-03 (Д)'!$C$2:$C$100,0)+1,0)))="Н/Д",INDIRECT(CONCATENATE("'2018-02 (Д)'!N",TEXT(MATCH($C85,'2018-02 (Д)'!$C$2:$C$100,0)+1,0))))),"Н/Д",((INDIRECT(CONCATENATE("'2018-03 (Д)'!N",TEXT(MATCH($C85,'2018-03 (Д)'!$C$2:$C$100,0)+1,0)))-INDIRECT(CONCATENATE("'2018-02 (Д)'!N",TEXT(MATCH($C85,'2018-02 (Д)'!$C$2:$C$100,0)+1,0))))/INDIRECT(CONCATENATE("'2018-02 (Д)'!N",TEXT(MATCH($C85,'2018-02 (Д)'!$C$2:$C$100,0)+1,0))))*100)</f>
        <v>133.17310916732913</v>
      </c>
      <c r="DA85" s="9">
        <f ca="1">IF(OR(INDIRECT(CONCATENATE("'2018-04 (Д)'!N",TEXT(MATCH($C85,'2018-04 (Д)'!$C$2:$C$100,0)+1,0)))="Н/Д",INDIRECT(CONCATENATE("'2018-03 (Д)'!N",TEXT(MATCH($C85,'2018-03 (Д)'!$C$2:$C$100,0)+1,0)))="Н/Д",AND(INDIRECT(CONCATENATE("'2018-04 (Д)'!N",TEXT(MATCH($C85,'2018-04 (Д)'!$C$2:$C$100,0)+1,0)))="Н/Д",INDIRECT(CONCATENATE("'2018-03 (Д)'!N",TEXT(MATCH($C85,'2018-03 (Д)'!$C$2:$C$100,0)+1,0))))),"Н/Д",((INDIRECT(CONCATENATE("'2018-04 (Д)'!N",TEXT(MATCH($C85,'2018-04 (Д)'!$C$2:$C$100,0)+1,0)))-INDIRECT(CONCATENATE("'2018-03 (Д)'!N",TEXT(MATCH($C85,'2018-03 (Д)'!$C$2:$C$100,0)+1,0))))/INDIRECT(CONCATENATE("'2018-03 (Д)'!N",TEXT(MATCH($C85,'2018-03 (Д)'!$C$2:$C$100,0)+1,0))))*100)</f>
        <v>67.904509932349143</v>
      </c>
      <c r="DB85" s="9">
        <f ca="1">IF(OR(INDIRECT(CONCATENATE("'2018-05 (Д)'!N",TEXT(MATCH($C85,'2018-05 (Д)'!$C$2:$C$100,0)+1,0)))="Н/Д",INDIRECT(CONCATENATE("'2018-04 (Д)'!N",TEXT(MATCH($C85,'2018-04 (Д)'!$C$2:$C$100,0)+1,0)))="Н/Д",AND(INDIRECT(CONCATENATE("'2018-05 (Д)'!N",TEXT(MATCH($C85,'2018-05 (Д)'!$C$2:$C$100,0)+1,0)))="Н/Д",INDIRECT(CONCATENATE("'2018-04 (Д)'!N",TEXT(MATCH($C85,'2018-04 (Д)'!$C$2:$C$100,0)+1,0))))),"Н/Д",((INDIRECT(CONCATENATE("'2018-05 (Д)'!N",TEXT(MATCH($C85,'2018-05 (Д)'!$C$2:$C$100,0)+1,0)))-INDIRECT(CONCATENATE("'2018-04 (Д)'!N",TEXT(MATCH($C85,'2018-04 (Д)'!$C$2:$C$100,0)+1,0))))/INDIRECT(CONCATENATE("'2018-04 (Д)'!N",TEXT(MATCH($C85,'2018-04 (Д)'!$C$2:$C$100,0)+1,0))))*100)</f>
        <v>39.376351984735592</v>
      </c>
      <c r="DC85" s="9">
        <f ca="1">IF(OR(INDIRECT(CONCATENATE("'2018-06 (Д)'!N",TEXT(MATCH($C85,'2018-06 (Д)'!$C$2:$C$100,0)+1,0)))="Н/Д",INDIRECT(CONCATENATE("'2018-05 (Д)'!N",TEXT(MATCH($C85,'2018-05 (Д)'!$C$2:$C$100,0)+1,0)))="Н/Д",AND(INDIRECT(CONCATENATE("'2018-06 (Д)'!N",TEXT(MATCH($C85,'2018-06 (Д)'!$C$2:$C$100,0)+1,0)))="Н/Д",INDIRECT(CONCATENATE("'2018-05 (Д)'!N",TEXT(MATCH($C85,'2018-05 (Д)'!$C$2:$C$100,0)+1,0))))),"Н/Д",((INDIRECT(CONCATENATE("'2018-06 (Д)'!N",TEXT(MATCH($C85,'2018-06 (Д)'!$C$2:$C$100,0)+1,0)))-INDIRECT(CONCATENATE("'2018-05 (Д)'!N",TEXT(MATCH($C85,'2018-05 (Д)'!$C$2:$C$100,0)+1,0))))/INDIRECT(CONCATENATE("'2018-05 (Д)'!N",TEXT(MATCH($C85,'2018-05 (Д)'!$C$2:$C$100,0)+1,0))))*100)</f>
        <v>29.773616495043321</v>
      </c>
      <c r="DD85" s="9">
        <f ca="1">IF(OR(INDIRECT(CONCATENATE("'2018-07 (Д)'!N",TEXT(MATCH($C85,'2018-07 (Д)'!$C$2:$C$100,0)+1,0)))="Н/Д",INDIRECT(CONCATENATE("'2018-06 (Д)'!N",TEXT(MATCH($C85,'2018-06 (Д)'!$C$2:$C$100,0)+1,0)))="Н/Д",AND(INDIRECT(CONCATENATE("'2018-07 (Д)'!N",TEXT(MATCH($C85,'2018-07 (Д)'!$C$2:$C$100,0)+1,0)))="Н/Д",INDIRECT(CONCATENATE("'2018-06 (Д)'!N",TEXT(MATCH($C85,'2018-06 (Д)'!$C$2:$C$100,0)+1,0))))),"Н/Д",((INDIRECT(CONCATENATE("'2018-07 (Д)'!N",TEXT(MATCH($C85,'2018-07 (Д)'!$C$2:$C$100,0)+1,0)))-INDIRECT(CONCATENATE("'2018-06 (Д)'!N",TEXT(MATCH($C85,'2018-06 (Д)'!$C$2:$C$100,0)+1,0))))/INDIRECT(CONCATENATE("'2018-06 (Д)'!N",TEXT(MATCH($C85,'2018-06 (Д)'!$C$2:$C$100,0)+1,0))))*100)</f>
        <v>23.464801979526172</v>
      </c>
      <c r="DE85" s="9">
        <f ca="1">IF(OR(INDIRECT(CONCATENATE("'2018-08 (Д)'!N",TEXT(MATCH($C85,'2018-08 (Д)'!$C$2:$C$100,0)+1,0)))="Н/Д",INDIRECT(CONCATENATE("'2018-07 (Д)'!N",TEXT(MATCH($C85,'2018-07 (Д)'!$C$2:$C$100,0)+1,0)))="Н/Д",AND(INDIRECT(CONCATENATE("'2018-08 (Д)'!N",TEXT(MATCH($C85,'2018-08 (Д)'!$C$2:$C$100,0)+1,0)))="Н/Д",INDIRECT(CONCATENATE("'2018-07 (Д)'!N",TEXT(MATCH($C85,'2018-07 (Д)'!$C$2:$C$100,0)+1,0))))),"Н/Д",((INDIRECT(CONCATENATE("'2018-08 (Д)'!N",TEXT(MATCH($C85,'2018-08 (Д)'!$C$2:$C$100,0)+1,0)))-INDIRECT(CONCATENATE("'2018-07 (Д)'!N",TEXT(MATCH($C85,'2018-07 (Д)'!$C$2:$C$100,0)+1,0))))/INDIRECT(CONCATENATE("'2018-07 (Д)'!N",TEXT(MATCH($C85,'2018-07 (Д)'!$C$2:$C$100,0)+1,0))))*100)</f>
        <v>21.22947689671949</v>
      </c>
      <c r="DF85" s="9">
        <f ca="1">IF(OR(INDIRECT(CONCATENATE("'2018-09 (Д)'!N",TEXT(MATCH($C85,'2018-09 (Д)'!$C$2:$C$100,0)+1,0)))="Н/Д",INDIRECT(CONCATENATE("'2018-08 (Д)'!N",TEXT(MATCH($C85,'2018-08 (Д)'!$C$2:$C$100,0)+1,0)))="Н/Д",AND(INDIRECT(CONCATENATE("'2018-09 (Д)'!N",TEXT(MATCH($C85,'2018-09 (Д)'!$C$2:$C$100,0)+1,0)))="Н/Д",INDIRECT(CONCATENATE("'2018-08 (Д)'!N",TEXT(MATCH($C85,'2018-08 (Д)'!$C$2:$C$100,0)+1,0))))),"Н/Д",((INDIRECT(CONCATENATE("'2018-09 (Д)'!N",TEXT(MATCH($C85,'2018-09 (Д)'!$C$2:$C$100,0)+1,0)))-INDIRECT(CONCATENATE("'2018-08 (Д)'!N",TEXT(MATCH($C85,'2018-08 (Д)'!$C$2:$C$100,0)+1,0))))/INDIRECT(CONCATENATE("'2018-08 (Д)'!N",TEXT(MATCH($C85,'2018-08 (Д)'!$C$2:$C$100,0)+1,0))))*100)</f>
        <v>14.739757193045103</v>
      </c>
      <c r="DG85" s="9">
        <f ca="1">IF(OR(INDIRECT(CONCATENATE("'2018-10 (Д)'!N",TEXT(MATCH($C85,'2018-10 (Д)'!$C$2:$C$100,0)+1,0)))="Н/Д",INDIRECT(CONCATENATE("'2018-09 (Д)'!N",TEXT(MATCH($C85,'2018-09 (Д)'!$C$2:$C$100,0)+1,0)))="Н/Д",AND(INDIRECT(CONCATENATE("'2018-10 (Д)'!N",TEXT(MATCH($C85,'2018-10 (Д)'!$C$2:$C$100,0)+1,0)))="Н/Д",INDIRECT(CONCATENATE("'2018-09 (Д)'!N",TEXT(MATCH($C85,'2018-09 (Д)'!$C$2:$C$100,0)+1,0))))),"Н/Д",((INDIRECT(CONCATENATE("'2018-10 (Д)'!N",TEXT(MATCH($C85,'2018-10 (Д)'!$C$2:$C$100,0)+1,0)))-INDIRECT(CONCATENATE("'2018-09 (Д)'!N",TEXT(MATCH($C85,'2018-09 (Д)'!$C$2:$C$100,0)+1,0))))/INDIRECT(CONCATENATE("'2018-09 (Д)'!N",TEXT(MATCH($C85,'2018-09 (Д)'!$C$2:$C$100,0)+1,0))))*100)</f>
        <v>13.706546253803337</v>
      </c>
      <c r="DH85" s="9">
        <f ca="1">IF(OR(INDIRECT(CONCATENATE("'2018-11 (Д)'!N",TEXT(MATCH($C85,'2018-11 (Д)'!$C$2:$C$100,0)+1,0)))="Н/Д",INDIRECT(CONCATENATE("'2018-10 (Д)'!N",TEXT(MATCH($C85,'2018-10 (Д)'!$C$2:$C$100,0)+1,0)))="Н/Д",AND(INDIRECT(CONCATENATE("'2018-11 (Д)'!N",TEXT(MATCH($C85,'2018-11 (Д)'!$C$2:$C$100,0)+1,0)))="Н/Д",INDIRECT(CONCATENATE("'2018-10 (Д)'!N",TEXT(MATCH($C85,'2018-10 (Д)'!$C$2:$C$100,0)+1,0))))),"Н/Д",((INDIRECT(CONCATENATE("'2018-11 (Д)'!N",TEXT(MATCH($C85,'2018-11 (Д)'!$C$2:$C$100,0)+1,0)))-INDIRECT(CONCATENATE("'2018-10 (Д)'!N",TEXT(MATCH($C85,'2018-10 (Д)'!$C$2:$C$100,0)+1,0))))/INDIRECT(CONCATENATE("'2018-10 (Д)'!N",TEXT(MATCH($C85,'2018-10 (Д)'!$C$2:$C$100,0)+1,0))))*100)</f>
        <v>12.871072544491415</v>
      </c>
      <c r="DI85" s="9">
        <f ca="1">IF(OR(INDIRECT(CONCATENATE("'2018-12 (Д)'!N",TEXT(MATCH($C85,'2018-12 (Д)'!$C$2:$C$100,0)+1,0)))="Н/Д",INDIRECT(CONCATENATE("'2018-11 (Д)'!N",TEXT(MATCH($C85,'2018-11 (Д)'!$C$2:$C$100,0)+1,0)))="Н/Д",AND(INDIRECT(CONCATENATE("'2018-12 (Д)'!N",TEXT(MATCH($C85,'2018-12 (Д)'!$C$2:$C$100,0)+1,0)))="Н/Д",INDIRECT(CONCATENATE("'2018-11 (Д)'!N",TEXT(MATCH($C85,'2018-11 (Д)'!$C$2:$C$100,0)+1,0))))),"Н/Д",((INDIRECT(CONCATENATE("'2018-12 (Д)'!N",TEXT(MATCH($C85,'2018-12 (Д)'!$C$2:$C$100,0)+1,0)))-INDIRECT(CONCATENATE("'2018-11 (Д)'!N",TEXT(MATCH($C85,'2018-11 (Д)'!$C$2:$C$100,0)+1,0))))/INDIRECT(CONCATENATE("'2018-11 (Д)'!N",TEXT(MATCH($C85,'2018-11 (Д)'!$C$2:$C$100,0)+1,0))))*100)</f>
        <v>12.936915393267444</v>
      </c>
      <c r="DJ85" s="9"/>
      <c r="DK85" s="9">
        <f ca="1">IF(OR(INDIRECT(CONCATENATE("'2018-03 (Д)'!O",TEXT(MATCH($C85,'2018-03 (Д)'!$C$2:$C$100,0)+1,0)))="Н/Д",INDIRECT(CONCATENATE("'2018-02 (Д)'!O",TEXT(MATCH($C85,'2018-02 (Д)'!$C$2:$C$100,0)+1,0)))="Н/Д",AND(INDIRECT(CONCATENATE("'2018-03 (Д)'!O",TEXT(MATCH($C85,'2018-03 (Д)'!$C$2:$C$100,0)+1,0)))="Н/Д",INDIRECT(CONCATENATE("'2018-02 (Д)'!O",TEXT(MATCH($C85,'2018-02 (Д)'!$C$2:$C$100,0)+1,0))))),"Н/Д",((INDIRECT(CONCATENATE("'2018-03 (Д)'!O",TEXT(MATCH($C85,'2018-03 (Д)'!$C$2:$C$100,0)+1,0)))-INDIRECT(CONCATENATE("'2018-02 (Д)'!O",TEXT(MATCH($C85,'2018-02 (Д)'!$C$2:$C$100,0)+1,0))))/INDIRECT(CONCATENATE("'2018-02 (Д)'!O",TEXT(MATCH($C85,'2018-02 (Д)'!$C$2:$C$100,0)+1,0))))*100)</f>
        <v>-218.77864733503586</v>
      </c>
      <c r="DL85" s="9">
        <f ca="1">IF(OR(INDIRECT(CONCATENATE("'2018-04 (Д)'!O",TEXT(MATCH($C85,'2018-04 (Д)'!$C$2:$C$100,0)+1,0)))="Н/Д",INDIRECT(CONCATENATE("'2018-03 (Д)'!O",TEXT(MATCH($C85,'2018-03 (Д)'!$C$2:$C$100,0)+1,0)))="Н/Д",AND(INDIRECT(CONCATENATE("'2018-04 (Д)'!O",TEXT(MATCH($C85,'2018-04 (Д)'!$C$2:$C$100,0)+1,0)))="Н/Д",INDIRECT(CONCATENATE("'2018-03 (Д)'!O",TEXT(MATCH($C85,'2018-03 (Д)'!$C$2:$C$100,0)+1,0))))),"Н/Д",((INDIRECT(CONCATENATE("'2018-04 (Д)'!O",TEXT(MATCH($C85,'2018-04 (Д)'!$C$2:$C$100,0)+1,0)))-INDIRECT(CONCATENATE("'2018-03 (Д)'!O",TEXT(MATCH($C85,'2018-03 (Д)'!$C$2:$C$100,0)+1,0))))/INDIRECT(CONCATENATE("'2018-03 (Д)'!O",TEXT(MATCH($C85,'2018-03 (Д)'!$C$2:$C$100,0)+1,0))))*100)</f>
        <v>-100.69355149689218</v>
      </c>
      <c r="DM85" s="9">
        <f ca="1">IF(OR(INDIRECT(CONCATENATE("'2018-05 (Д)'!O",TEXT(MATCH($C85,'2018-05 (Д)'!$C$2:$C$100,0)+1,0)))="Н/Д",INDIRECT(CONCATENATE("'2018-04 (Д)'!O",TEXT(MATCH($C85,'2018-04 (Д)'!$C$2:$C$100,0)+1,0)))="Н/Д",AND(INDIRECT(CONCATENATE("'2018-05 (Д)'!O",TEXT(MATCH($C85,'2018-05 (Д)'!$C$2:$C$100,0)+1,0)))="Н/Д",INDIRECT(CONCATENATE("'2018-04 (Д)'!O",TEXT(MATCH($C85,'2018-04 (Д)'!$C$2:$C$100,0)+1,0))))),"Н/Д",((INDIRECT(CONCATENATE("'2018-05 (Д)'!O",TEXT(MATCH($C85,'2018-05 (Д)'!$C$2:$C$100,0)+1,0)))-INDIRECT(CONCATENATE("'2018-04 (Д)'!O",TEXT(MATCH($C85,'2018-04 (Д)'!$C$2:$C$100,0)+1,0))))/INDIRECT(CONCATENATE("'2018-04 (Д)'!O",TEXT(MATCH($C85,'2018-04 (Д)'!$C$2:$C$100,0)+1,0))))*100)</f>
        <v>-100</v>
      </c>
      <c r="DN85" s="9" t="e">
        <f ca="1">IF(OR(INDIRECT(CONCATENATE("'2018-06 (Д)'!O",TEXT(MATCH($C85,'2018-06 (Д)'!$C$2:$C$100,0)+1,0)))="Н/Д",INDIRECT(CONCATENATE("'2018-05 (Д)'!O",TEXT(MATCH($C85,'2018-05 (Д)'!$C$2:$C$100,0)+1,0)))="Н/Д",AND(INDIRECT(CONCATENATE("'2018-06 (Д)'!O",TEXT(MATCH($C85,'2018-06 (Д)'!$C$2:$C$100,0)+1,0)))="Н/Д",INDIRECT(CONCATENATE("'2018-05 (Д)'!O",TEXT(MATCH($C85,'2018-05 (Д)'!$C$2:$C$100,0)+1,0))))),"Н/Д",((INDIRECT(CONCATENATE("'2018-06 (Д)'!O",TEXT(MATCH($C85,'2018-06 (Д)'!$C$2:$C$100,0)+1,0)))-INDIRECT(CONCATENATE("'2018-05 (Д)'!O",TEXT(MATCH($C85,'2018-05 (Д)'!$C$2:$C$100,0)+1,0))))/INDIRECT(CONCATENATE("'2018-05 (Д)'!O",TEXT(MATCH($C85,'2018-05 (Д)'!$C$2:$C$100,0)+1,0))))*100)</f>
        <v>#DIV/0!</v>
      </c>
      <c r="DO85" s="9">
        <f ca="1">IF(OR(INDIRECT(CONCATENATE("'2018-07 (Д)'!O",TEXT(MATCH($C85,'2018-07 (Д)'!$C$2:$C$100,0)+1,0)))="Н/Д",INDIRECT(CONCATENATE("'2018-06 (Д)'!O",TEXT(MATCH($C85,'2018-06 (Д)'!$C$2:$C$100,0)+1,0)))="Н/Д",AND(INDIRECT(CONCATENATE("'2018-07 (Д)'!O",TEXT(MATCH($C85,'2018-07 (Д)'!$C$2:$C$100,0)+1,0)))="Н/Д",INDIRECT(CONCATENATE("'2018-06 (Д)'!O",TEXT(MATCH($C85,'2018-06 (Д)'!$C$2:$C$100,0)+1,0))))),"Н/Д",((INDIRECT(CONCATENATE("'2018-07 (Д)'!O",TEXT(MATCH($C85,'2018-07 (Д)'!$C$2:$C$100,0)+1,0)))-INDIRECT(CONCATENATE("'2018-06 (Д)'!O",TEXT(MATCH($C85,'2018-06 (Д)'!$C$2:$C$100,0)+1,0))))/INDIRECT(CONCATENATE("'2018-06 (Д)'!O",TEXT(MATCH($C85,'2018-06 (Д)'!$C$2:$C$100,0)+1,0))))*100)</f>
        <v>311.63636363636368</v>
      </c>
      <c r="DP85" s="9">
        <f ca="1">IF(OR(INDIRECT(CONCATENATE("'2018-08 (Д)'!O",TEXT(MATCH($C85,'2018-08 (Д)'!$C$2:$C$100,0)+1,0)))="Н/Д",INDIRECT(CONCATENATE("'2018-07 (Д)'!O",TEXT(MATCH($C85,'2018-07 (Д)'!$C$2:$C$100,0)+1,0)))="Н/Д",AND(INDIRECT(CONCATENATE("'2018-08 (Д)'!O",TEXT(MATCH($C85,'2018-08 (Д)'!$C$2:$C$100,0)+1,0)))="Н/Д",INDIRECT(CONCATENATE("'2018-07 (Д)'!O",TEXT(MATCH($C85,'2018-07 (Д)'!$C$2:$C$100,0)+1,0))))),"Н/Д",((INDIRECT(CONCATENATE("'2018-08 (Д)'!O",TEXT(MATCH($C85,'2018-08 (Д)'!$C$2:$C$100,0)+1,0)))-INDIRECT(CONCATENATE("'2018-07 (Д)'!O",TEXT(MATCH($C85,'2018-07 (Д)'!$C$2:$C$100,0)+1,0))))/INDIRECT(CONCATENATE("'2018-07 (Д)'!O",TEXT(MATCH($C85,'2018-07 (Д)'!$C$2:$C$100,0)+1,0))))*100)</f>
        <v>-99.723939929328623</v>
      </c>
      <c r="DQ85" s="9">
        <f ca="1">IF(OR(INDIRECT(CONCATENATE("'2018-09 (Д)'!O",TEXT(MATCH($C85,'2018-09 (Д)'!$C$2:$C$100,0)+1,0)))="Н/Д",INDIRECT(CONCATENATE("'2018-08 (Д)'!O",TEXT(MATCH($C85,'2018-08 (Д)'!$C$2:$C$100,0)+1,0)))="Н/Д",AND(INDIRECT(CONCATENATE("'2018-09 (Д)'!O",TEXT(MATCH($C85,'2018-09 (Д)'!$C$2:$C$100,0)+1,0)))="Н/Д",INDIRECT(CONCATENATE("'2018-08 (Д)'!O",TEXT(MATCH($C85,'2018-08 (Д)'!$C$2:$C$100,0)+1,0))))),"Н/Д",((INDIRECT(CONCATENATE("'2018-09 (Д)'!O",TEXT(MATCH($C85,'2018-09 (Д)'!$C$2:$C$100,0)+1,0)))-INDIRECT(CONCATENATE("'2018-08 (Д)'!O",TEXT(MATCH($C85,'2018-08 (Д)'!$C$2:$C$100,0)+1,0))))/INDIRECT(CONCATENATE("'2018-08 (Д)'!O",TEXT(MATCH($C85,'2018-08 (Д)'!$C$2:$C$100,0)+1,0))))*100)</f>
        <v>-100</v>
      </c>
      <c r="DR85" s="9" t="e">
        <f ca="1">IF(OR(INDIRECT(CONCATENATE("'2018-10 (Д)'!O",TEXT(MATCH($C85,'2018-10 (Д)'!$C$2:$C$100,0)+1,0)))="Н/Д",INDIRECT(CONCATENATE("'2018-09 (Д)'!O",TEXT(MATCH($C85,'2018-09 (Д)'!$C$2:$C$100,0)+1,0)))="Н/Д",AND(INDIRECT(CONCATENATE("'2018-10 (Д)'!O",TEXT(MATCH($C85,'2018-10 (Д)'!$C$2:$C$100,0)+1,0)))="Н/Д",INDIRECT(CONCATENATE("'2018-09 (Д)'!O",TEXT(MATCH($C85,'2018-09 (Д)'!$C$2:$C$100,0)+1,0))))),"Н/Д",((INDIRECT(CONCATENATE("'2018-10 (Д)'!O",TEXT(MATCH($C85,'2018-10 (Д)'!$C$2:$C$100,0)+1,0)))-INDIRECT(CONCATENATE("'2018-09 (Д)'!O",TEXT(MATCH($C85,'2018-09 (Д)'!$C$2:$C$100,0)+1,0))))/INDIRECT(CONCATENATE("'2018-09 (Д)'!O",TEXT(MATCH($C85,'2018-09 (Д)'!$C$2:$C$100,0)+1,0))))*100)</f>
        <v>#DIV/0!</v>
      </c>
      <c r="DS85" s="9">
        <f ca="1">IF(OR(INDIRECT(CONCATENATE("'2018-11 (Д)'!O",TEXT(MATCH($C85,'2018-11 (Д)'!$C$2:$C$100,0)+1,0)))="Н/Д",INDIRECT(CONCATENATE("'2018-10 (Д)'!O",TEXT(MATCH($C85,'2018-10 (Д)'!$C$2:$C$100,0)+1,0)))="Н/Д",AND(INDIRECT(CONCATENATE("'2018-11 (Д)'!O",TEXT(MATCH($C85,'2018-11 (Д)'!$C$2:$C$100,0)+1,0)))="Н/Д",INDIRECT(CONCATENATE("'2018-10 (Д)'!O",TEXT(MATCH($C85,'2018-10 (Д)'!$C$2:$C$100,0)+1,0))))),"Н/Д",((INDIRECT(CONCATENATE("'2018-11 (Д)'!O",TEXT(MATCH($C85,'2018-11 (Д)'!$C$2:$C$100,0)+1,0)))-INDIRECT(CONCATENATE("'2018-10 (Д)'!O",TEXT(MATCH($C85,'2018-10 (Д)'!$C$2:$C$100,0)+1,0))))/INDIRECT(CONCATENATE("'2018-10 (Д)'!O",TEXT(MATCH($C85,'2018-10 (Д)'!$C$2:$C$100,0)+1,0))))*100)</f>
        <v>126440.35827186501</v>
      </c>
      <c r="DT85" s="9">
        <f ca="1">IF(OR(INDIRECT(CONCATENATE("'2018-12 (Д)'!O",TEXT(MATCH($C85,'2018-12 (Д)'!$C$2:$C$100,0)+1,0)))="Н/Д",INDIRECT(CONCATENATE("'2018-11 (Д)'!O",TEXT(MATCH($C85,'2018-11 (Д)'!$C$2:$C$100,0)+1,0)))="Н/Д",AND(INDIRECT(CONCATENATE("'2018-12 (Д)'!O",TEXT(MATCH($C85,'2018-12 (Д)'!$C$2:$C$100,0)+1,0)))="Н/Д",INDIRECT(CONCATENATE("'2018-11 (Д)'!O",TEXT(MATCH($C85,'2018-11 (Д)'!$C$2:$C$100,0)+1,0))))),"Н/Д",((INDIRECT(CONCATENATE("'2018-12 (Д)'!O",TEXT(MATCH($C85,'2018-12 (Д)'!$C$2:$C$100,0)+1,0)))-INDIRECT(CONCATENATE("'2018-11 (Д)'!O",TEXT(MATCH($C85,'2018-11 (Д)'!$C$2:$C$100,0)+1,0))))/INDIRECT(CONCATENATE("'2018-11 (Д)'!O",TEXT(MATCH($C85,'2018-11 (Д)'!$C$2:$C$100,0)+1,0))))*100)</f>
        <v>-99.968606041629883</v>
      </c>
      <c r="DU85" s="9"/>
      <c r="DV85" s="9">
        <f ca="1">IF(OR(INDIRECT(CONCATENATE("'2018-03 (Д)'!P",TEXT(MATCH($C85,'2018-03 (Д)'!$C$2:$C$100,0)+1,0)))="Н/Д",INDIRECT(CONCATENATE("'2018-02 (Д)'!P",TEXT(MATCH($C85,'2018-02 (Д)'!$C$2:$C$100,0)+1,0)))="Н/Д",AND(INDIRECT(CONCATENATE("'2018-03 (Д)'!P",TEXT(MATCH($C85,'2018-03 (Д)'!$C$2:$C$100,0)+1,0)))="Н/Д",INDIRECT(CONCATENATE("'2018-02 (Д)'!P",TEXT(MATCH($C85,'2018-02 (Д)'!$C$2:$C$100,0)+1,0))))),"Н/Д",((INDIRECT(CONCATENATE("'2018-03 (Д)'!P",TEXT(MATCH($C85,'2018-03 (Д)'!$C$2:$C$100,0)+1,0)))-INDIRECT(CONCATENATE("'2018-02 (Д)'!P",TEXT(MATCH($C85,'2018-02 (Д)'!$C$2:$C$100,0)+1,0))))/INDIRECT(CONCATENATE("'2018-02 (Д)'!P",TEXT(MATCH($C85,'2018-02 (Д)'!$C$2:$C$100,0)+1,0))))*100)</f>
        <v>10.388600282098896</v>
      </c>
      <c r="DW85" s="9">
        <f ca="1">IF(OR(INDIRECT(CONCATENATE("'2018-04 (Д)'!P",TEXT(MATCH($C85,'2018-04 (Д)'!$C$2:$C$100,0)+1,0)))="Н/Д",INDIRECT(CONCATENATE("'2018-03 (Д)'!P",TEXT(MATCH($C85,'2018-03 (Д)'!$C$2:$C$100,0)+1,0)))="Н/Д",AND(INDIRECT(CONCATENATE("'2018-04 (Д)'!P",TEXT(MATCH($C85,'2018-04 (Д)'!$C$2:$C$100,0)+1,0)))="Н/Д",INDIRECT(CONCATENATE("'2018-03 (Д)'!P",TEXT(MATCH($C85,'2018-03 (Д)'!$C$2:$C$100,0)+1,0))))),"Н/Д",((INDIRECT(CONCATENATE("'2018-04 (Д)'!P",TEXT(MATCH($C85,'2018-04 (Д)'!$C$2:$C$100,0)+1,0)))-INDIRECT(CONCATENATE("'2018-03 (Д)'!P",TEXT(MATCH($C85,'2018-03 (Д)'!$C$2:$C$100,0)+1,0))))/INDIRECT(CONCATENATE("'2018-03 (Д)'!P",TEXT(MATCH($C85,'2018-03 (Д)'!$C$2:$C$100,0)+1,0))))*100)</f>
        <v>-4.5075033223154994</v>
      </c>
      <c r="DX85" s="9">
        <f ca="1">IF(OR(INDIRECT(CONCATENATE("'2018-05 (Д)'!P",TEXT(MATCH($C85,'2018-05 (Д)'!$C$2:$C$100,0)+1,0)))="Н/Д",INDIRECT(CONCATENATE("'2018-04 (Д)'!P",TEXT(MATCH($C85,'2018-04 (Д)'!$C$2:$C$100,0)+1,0)))="Н/Д",AND(INDIRECT(CONCATENATE("'2018-05 (Д)'!P",TEXT(MATCH($C85,'2018-05 (Д)'!$C$2:$C$100,0)+1,0)))="Н/Д",INDIRECT(CONCATENATE("'2018-04 (Д)'!P",TEXT(MATCH($C85,'2018-04 (Д)'!$C$2:$C$100,0)+1,0))))),"Н/Д",((INDIRECT(CONCATENATE("'2018-05 (Д)'!P",TEXT(MATCH($C85,'2018-05 (Д)'!$C$2:$C$100,0)+1,0)))-INDIRECT(CONCATENATE("'2018-04 (Д)'!P",TEXT(MATCH($C85,'2018-04 (Д)'!$C$2:$C$100,0)+1,0))))/INDIRECT(CONCATENATE("'2018-04 (Д)'!P",TEXT(MATCH($C85,'2018-04 (Д)'!$C$2:$C$100,0)+1,0))))*100)</f>
        <v>24.481706545760051</v>
      </c>
      <c r="DY85" s="9">
        <f ca="1">IF(OR(INDIRECT(CONCATENATE("'2018-06 (Д)'!P",TEXT(MATCH($C85,'2018-06 (Д)'!$C$2:$C$100,0)+1,0)))="Н/Д",INDIRECT(CONCATENATE("'2018-05 (Д)'!P",TEXT(MATCH($C85,'2018-05 (Д)'!$C$2:$C$100,0)+1,0)))="Н/Д",AND(INDIRECT(CONCATENATE("'2018-06 (Д)'!P",TEXT(MATCH($C85,'2018-06 (Д)'!$C$2:$C$100,0)+1,0)))="Н/Д",INDIRECT(CONCATENATE("'2018-05 (Д)'!P",TEXT(MATCH($C85,'2018-05 (Д)'!$C$2:$C$100,0)+1,0))))),"Н/Д",((INDIRECT(CONCATENATE("'2018-06 (Д)'!P",TEXT(MATCH($C85,'2018-06 (Д)'!$C$2:$C$100,0)+1,0)))-INDIRECT(CONCATENATE("'2018-05 (Д)'!P",TEXT(MATCH($C85,'2018-05 (Д)'!$C$2:$C$100,0)+1,0))))/INDIRECT(CONCATENATE("'2018-05 (Д)'!P",TEXT(MATCH($C85,'2018-05 (Д)'!$C$2:$C$100,0)+1,0))))*100)</f>
        <v>-34.724218980887208</v>
      </c>
      <c r="DZ85" s="9">
        <f ca="1">IF(OR(INDIRECT(CONCATENATE("'2018-07 (Д)'!P",TEXT(MATCH($C85,'2018-07 (Д)'!$C$2:$C$100,0)+1,0)))="Н/Д",INDIRECT(CONCATENATE("'2018-06 (Д)'!P",TEXT(MATCH($C85,'2018-06 (Д)'!$C$2:$C$100,0)+1,0)))="Н/Д",AND(INDIRECT(CONCATENATE("'2018-07 (Д)'!P",TEXT(MATCH($C85,'2018-07 (Д)'!$C$2:$C$100,0)+1,0)))="Н/Д",INDIRECT(CONCATENATE("'2018-06 (Д)'!P",TEXT(MATCH($C85,'2018-06 (Д)'!$C$2:$C$100,0)+1,0))))),"Н/Д",((INDIRECT(CONCATENATE("'2018-07 (Д)'!P",TEXT(MATCH($C85,'2018-07 (Д)'!$C$2:$C$100,0)+1,0)))-INDIRECT(CONCATENATE("'2018-06 (Д)'!P",TEXT(MATCH($C85,'2018-06 (Д)'!$C$2:$C$100,0)+1,0))))/INDIRECT(CONCATENATE("'2018-06 (Д)'!P",TEXT(MATCH($C85,'2018-06 (Д)'!$C$2:$C$100,0)+1,0))))*100)</f>
        <v>39.798044773423449</v>
      </c>
      <c r="EA85" s="9">
        <f ca="1">IF(OR(INDIRECT(CONCATENATE("'2018-08 (Д)'!P",TEXT(MATCH($C85,'2018-08 (Д)'!$C$2:$C$100,0)+1,0)))="Н/Д",INDIRECT(CONCATENATE("'2018-07 (Д)'!P",TEXT(MATCH($C85,'2018-07 (Д)'!$C$2:$C$100,0)+1,0)))="Н/Д",AND(INDIRECT(CONCATENATE("'2018-08 (Д)'!P",TEXT(MATCH($C85,'2018-08 (Д)'!$C$2:$C$100,0)+1,0)))="Н/Д",INDIRECT(CONCATENATE("'2018-07 (Д)'!P",TEXT(MATCH($C85,'2018-07 (Д)'!$C$2:$C$100,0)+1,0))))),"Н/Д",((INDIRECT(CONCATENATE("'2018-08 (Д)'!P",TEXT(MATCH($C85,'2018-08 (Д)'!$C$2:$C$100,0)+1,0)))-INDIRECT(CONCATENATE("'2018-07 (Д)'!P",TEXT(MATCH($C85,'2018-07 (Д)'!$C$2:$C$100,0)+1,0))))/INDIRECT(CONCATENATE("'2018-07 (Д)'!P",TEXT(MATCH($C85,'2018-07 (Д)'!$C$2:$C$100,0)+1,0))))*100)</f>
        <v>37.346064041187034</v>
      </c>
      <c r="EB85" s="9">
        <f ca="1">IF(OR(INDIRECT(CONCATENATE("'2018-09 (Д)'!P",TEXT(MATCH($C85,'2018-09 (Д)'!$C$2:$C$100,0)+1,0)))="Н/Д",INDIRECT(CONCATENATE("'2018-08 (Д)'!P",TEXT(MATCH($C85,'2018-08 (Д)'!$C$2:$C$100,0)+1,0)))="Н/Д",AND(INDIRECT(CONCATENATE("'2018-09 (Д)'!P",TEXT(MATCH($C85,'2018-09 (Д)'!$C$2:$C$100,0)+1,0)))="Н/Д",INDIRECT(CONCATENATE("'2018-08 (Д)'!P",TEXT(MATCH($C85,'2018-08 (Д)'!$C$2:$C$100,0)+1,0))))),"Н/Д",((INDIRECT(CONCATENATE("'2018-09 (Д)'!P",TEXT(MATCH($C85,'2018-09 (Д)'!$C$2:$C$100,0)+1,0)))-INDIRECT(CONCATENATE("'2018-08 (Д)'!P",TEXT(MATCH($C85,'2018-08 (Д)'!$C$2:$C$100,0)+1,0))))/INDIRECT(CONCATENATE("'2018-08 (Д)'!P",TEXT(MATCH($C85,'2018-08 (Д)'!$C$2:$C$100,0)+1,0))))*100)</f>
        <v>-33.044596288979179</v>
      </c>
      <c r="EC85" s="9">
        <f ca="1">IF(OR(INDIRECT(CONCATENATE("'2018-10 (Д)'!P",TEXT(MATCH($C85,'2018-10 (Д)'!$C$2:$C$100,0)+1,0)))="Н/Д",INDIRECT(CONCATENATE("'2018-09 (Д)'!P",TEXT(MATCH($C85,'2018-09 (Д)'!$C$2:$C$100,0)+1,0)))="Н/Д",AND(INDIRECT(CONCATENATE("'2018-10 (Д)'!P",TEXT(MATCH($C85,'2018-10 (Д)'!$C$2:$C$100,0)+1,0)))="Н/Д",INDIRECT(CONCATENATE("'2018-09 (Д)'!P",TEXT(MATCH($C85,'2018-09 (Д)'!$C$2:$C$100,0)+1,0))))),"Н/Д",((INDIRECT(CONCATENATE("'2018-10 (Д)'!P",TEXT(MATCH($C85,'2018-10 (Д)'!$C$2:$C$100,0)+1,0)))-INDIRECT(CONCATENATE("'2018-09 (Д)'!P",TEXT(MATCH($C85,'2018-09 (Д)'!$C$2:$C$100,0)+1,0))))/INDIRECT(CONCATENATE("'2018-09 (Д)'!P",TEXT(MATCH($C85,'2018-09 (Д)'!$C$2:$C$100,0)+1,0))))*100)</f>
        <v>20.175670412789682</v>
      </c>
      <c r="ED85" s="9">
        <f ca="1">IF(OR(INDIRECT(CONCATENATE("'2018-11 (Д)'!P",TEXT(MATCH($C85,'2018-11 (Д)'!$C$2:$C$100,0)+1,0)))="Н/Д",INDIRECT(CONCATENATE("'2018-10 (Д)'!P",TEXT(MATCH($C85,'2018-10 (Д)'!$C$2:$C$100,0)+1,0)))="Н/Д",AND(INDIRECT(CONCATENATE("'2018-11 (Д)'!P",TEXT(MATCH($C85,'2018-11 (Д)'!$C$2:$C$100,0)+1,0)))="Н/Д",INDIRECT(CONCATENATE("'2018-10 (Д)'!P",TEXT(MATCH($C85,'2018-10 (Д)'!$C$2:$C$100,0)+1,0))))),"Н/Д",((INDIRECT(CONCATENATE("'2018-11 (Д)'!P",TEXT(MATCH($C85,'2018-11 (Д)'!$C$2:$C$100,0)+1,0)))-INDIRECT(CONCATENATE("'2018-10 (Д)'!P",TEXT(MATCH($C85,'2018-10 (Д)'!$C$2:$C$100,0)+1,0))))/INDIRECT(CONCATENATE("'2018-10 (Д)'!P",TEXT(MATCH($C85,'2018-10 (Д)'!$C$2:$C$100,0)+1,0))))*100)</f>
        <v>46.037401326440694</v>
      </c>
      <c r="EE85" s="9">
        <f ca="1">IF(OR(INDIRECT(CONCATENATE("'2018-12 (Д)'!P",TEXT(MATCH($C85,'2018-12 (Д)'!$C$2:$C$100,0)+1,0)))="Н/Д",INDIRECT(CONCATENATE("'2018-11 (Д)'!P",TEXT(MATCH($C85,'2018-11 (Д)'!$C$2:$C$100,0)+1,0)))="Н/Д",AND(INDIRECT(CONCATENATE("'2018-12 (Д)'!P",TEXT(MATCH($C85,'2018-12 (Д)'!$C$2:$C$100,0)+1,0)))="Н/Д",INDIRECT(CONCATENATE("'2018-11 (Д)'!P",TEXT(MATCH($C85,'2018-11 (Д)'!$C$2:$C$100,0)+1,0))))),"Н/Д",((INDIRECT(CONCATENATE("'2018-12 (Д)'!P",TEXT(MATCH($C85,'2018-12 (Д)'!$C$2:$C$100,0)+1,0)))-INDIRECT(CONCATENATE("'2018-11 (Д)'!P",TEXT(MATCH($C85,'2018-11 (Д)'!$C$2:$C$100,0)+1,0))))/INDIRECT(CONCATENATE("'2018-11 (Д)'!P",TEXT(MATCH($C85,'2018-11 (Д)'!$C$2:$C$100,0)+1,0))))*100)</f>
        <v>-52.187298695922671</v>
      </c>
      <c r="EF85" s="9"/>
      <c r="EG85" s="9">
        <f ca="1">IF(OR(INDIRECT(CONCATENATE("'2018-03 (Д)'!Q",TEXT(MATCH($C85,'2018-03 (Д)'!$C$2:$C$100,0)+1,0)))="Н/Д",INDIRECT(CONCATENATE("'2018-02 (Д)'!Q",TEXT(MATCH($C85,'2018-02 (Д)'!$C$2:$C$100,0)+1,0)))="Н/Д",AND(INDIRECT(CONCATENATE("'2018-03 (Д)'!Q",TEXT(MATCH($C85,'2018-03 (Д)'!$C$2:$C$100,0)+1,0)))="Н/Д",INDIRECT(CONCATENATE("'2018-02 (Д)'!Q",TEXT(MATCH($C85,'2018-02 (Д)'!$C$2:$C$100,0)+1,0))))),"Н/Д",((INDIRECT(CONCATENATE("'2018-03 (Д)'!Q",TEXT(MATCH($C85,'2018-03 (Д)'!$C$2:$C$100,0)+1,0)))-INDIRECT(CONCATENATE("'2018-02 (Д)'!Q",TEXT(MATCH($C85,'2018-02 (Д)'!$C$2:$C$100,0)+1,0))))/INDIRECT(CONCATENATE("'2018-02 (Д)'!Q",TEXT(MATCH($C85,'2018-02 (Д)'!$C$2:$C$100,0)+1,0))))*100)</f>
        <v>226.84136211415921</v>
      </c>
      <c r="EH85" s="9">
        <f ca="1">IF(OR(INDIRECT(CONCATENATE("'2018-04 (Д)'!Q",TEXT(MATCH($C85,'2018-04 (Д)'!$C$2:$C$100,0)+1,0)))="Н/Д",INDIRECT(CONCATENATE("'2018-03 (Д)'!Q",TEXT(MATCH($C85,'2018-03 (Д)'!$C$2:$C$100,0)+1,0)))="Н/Д",AND(INDIRECT(CONCATENATE("'2018-04 (Д)'!Q",TEXT(MATCH($C85,'2018-04 (Д)'!$C$2:$C$100,0)+1,0)))="Н/Д",INDIRECT(CONCATENATE("'2018-03 (Д)'!Q",TEXT(MATCH($C85,'2018-03 (Д)'!$C$2:$C$100,0)+1,0))))),"Н/Д",((INDIRECT(CONCATENATE("'2018-04 (Д)'!Q",TEXT(MATCH($C85,'2018-04 (Д)'!$C$2:$C$100,0)+1,0)))-INDIRECT(CONCATENATE("'2018-03 (Д)'!Q",TEXT(MATCH($C85,'2018-03 (Д)'!$C$2:$C$100,0)+1,0))))/INDIRECT(CONCATENATE("'2018-03 (Д)'!Q",TEXT(MATCH($C85,'2018-03 (Д)'!$C$2:$C$100,0)+1,0))))*100)</f>
        <v>-10.403993652323914</v>
      </c>
      <c r="EI85" s="9">
        <f ca="1">IF(OR(INDIRECT(CONCATENATE("'2018-05 (Д)'!Q",TEXT(MATCH($C85,'2018-05 (Д)'!$C$2:$C$100,0)+1,0)))="Н/Д",INDIRECT(CONCATENATE("'2018-04 (Д)'!Q",TEXT(MATCH($C85,'2018-04 (Д)'!$C$2:$C$100,0)+1,0)))="Н/Д",AND(INDIRECT(CONCATENATE("'2018-05 (Д)'!Q",TEXT(MATCH($C85,'2018-05 (Д)'!$C$2:$C$100,0)+1,0)))="Н/Д",INDIRECT(CONCATENATE("'2018-04 (Д)'!Q",TEXT(MATCH($C85,'2018-04 (Д)'!$C$2:$C$100,0)+1,0))))),"Н/Д",((INDIRECT(CONCATENATE("'2018-05 (Д)'!Q",TEXT(MATCH($C85,'2018-05 (Д)'!$C$2:$C$100,0)+1,0)))-INDIRECT(CONCATENATE("'2018-04 (Д)'!Q",TEXT(MATCH($C85,'2018-04 (Д)'!$C$2:$C$100,0)+1,0))))/INDIRECT(CONCATENATE("'2018-04 (Д)'!Q",TEXT(MATCH($C85,'2018-04 (Д)'!$C$2:$C$100,0)+1,0))))*100)</f>
        <v>-64.541883297683825</v>
      </c>
      <c r="EJ85" s="9">
        <f ca="1">IF(OR(INDIRECT(CONCATENATE("'2018-06 (Д)'!Q",TEXT(MATCH($C85,'2018-06 (Д)'!$C$2:$C$100,0)+1,0)))="Н/Д",INDIRECT(CONCATENATE("'2018-05 (Д)'!Q",TEXT(MATCH($C85,'2018-05 (Д)'!$C$2:$C$100,0)+1,0)))="Н/Д",AND(INDIRECT(CONCATENATE("'2018-06 (Д)'!Q",TEXT(MATCH($C85,'2018-06 (Д)'!$C$2:$C$100,0)+1,0)))="Н/Д",INDIRECT(CONCATENATE("'2018-05 (Д)'!Q",TEXT(MATCH($C85,'2018-05 (Д)'!$C$2:$C$100,0)+1,0))))),"Н/Д",((INDIRECT(CONCATENATE("'2018-06 (Д)'!Q",TEXT(MATCH($C85,'2018-06 (Д)'!$C$2:$C$100,0)+1,0)))-INDIRECT(CONCATENATE("'2018-05 (Д)'!Q",TEXT(MATCH($C85,'2018-05 (Д)'!$C$2:$C$100,0)+1,0))))/INDIRECT(CONCATENATE("'2018-05 (Д)'!Q",TEXT(MATCH($C85,'2018-05 (Д)'!$C$2:$C$100,0)+1,0))))*100)</f>
        <v>-67.215344722716679</v>
      </c>
      <c r="EK85" s="9">
        <f ca="1">IF(OR(INDIRECT(CONCATENATE("'2018-07 (Д)'!Q",TEXT(MATCH($C85,'2018-07 (Д)'!$C$2:$C$100,0)+1,0)))="Н/Д",INDIRECT(CONCATENATE("'2018-06 (Д)'!Q",TEXT(MATCH($C85,'2018-06 (Д)'!$C$2:$C$100,0)+1,0)))="Н/Д",AND(INDIRECT(CONCATENATE("'2018-07 (Д)'!Q",TEXT(MATCH($C85,'2018-07 (Д)'!$C$2:$C$100,0)+1,0)))="Н/Д",INDIRECT(CONCATENATE("'2018-06 (Д)'!Q",TEXT(MATCH($C85,'2018-06 (Д)'!$C$2:$C$100,0)+1,0))))),"Н/Д",((INDIRECT(CONCATENATE("'2018-07 (Д)'!Q",TEXT(MATCH($C85,'2018-07 (Д)'!$C$2:$C$100,0)+1,0)))-INDIRECT(CONCATENATE("'2018-06 (Д)'!Q",TEXT(MATCH($C85,'2018-06 (Д)'!$C$2:$C$100,0)+1,0))))/INDIRECT(CONCATENATE("'2018-06 (Д)'!Q",TEXT(MATCH($C85,'2018-06 (Д)'!$C$2:$C$100,0)+1,0))))*100)</f>
        <v>-46.048492072849378</v>
      </c>
      <c r="EL85" s="9">
        <f ca="1">IF(OR(INDIRECT(CONCATENATE("'2018-08 (Д)'!Q",TEXT(MATCH($C85,'2018-08 (Д)'!$C$2:$C$100,0)+1,0)))="Н/Д",INDIRECT(CONCATENATE("'2018-07 (Д)'!Q",TEXT(MATCH($C85,'2018-07 (Д)'!$C$2:$C$100,0)+1,0)))="Н/Д",AND(INDIRECT(CONCATENATE("'2018-08 (Д)'!Q",TEXT(MATCH($C85,'2018-08 (Д)'!$C$2:$C$100,0)+1,0)))="Н/Д",INDIRECT(CONCATENATE("'2018-07 (Д)'!Q",TEXT(MATCH($C85,'2018-07 (Д)'!$C$2:$C$100,0)+1,0))))),"Н/Д",((INDIRECT(CONCATENATE("'2018-08 (Д)'!Q",TEXT(MATCH($C85,'2018-08 (Д)'!$C$2:$C$100,0)+1,0)))-INDIRECT(CONCATENATE("'2018-07 (Д)'!Q",TEXT(MATCH($C85,'2018-07 (Д)'!$C$2:$C$100,0)+1,0))))/INDIRECT(CONCATENATE("'2018-07 (Д)'!Q",TEXT(MATCH($C85,'2018-07 (Д)'!$C$2:$C$100,0)+1,0))))*100)</f>
        <v>1198.3143060476725</v>
      </c>
      <c r="EM85" s="9">
        <f ca="1">IF(OR(INDIRECT(CONCATENATE("'2018-09 (Д)'!Q",TEXT(MATCH($C85,'2018-09 (Д)'!$C$2:$C$100,0)+1,0)))="Н/Д",INDIRECT(CONCATENATE("'2018-08 (Д)'!Q",TEXT(MATCH($C85,'2018-08 (Д)'!$C$2:$C$100,0)+1,0)))="Н/Д",AND(INDIRECT(CONCATENATE("'2018-09 (Д)'!Q",TEXT(MATCH($C85,'2018-09 (Д)'!$C$2:$C$100,0)+1,0)))="Н/Д",INDIRECT(CONCATENATE("'2018-08 (Д)'!Q",TEXT(MATCH($C85,'2018-08 (Д)'!$C$2:$C$100,0)+1,0))))),"Н/Д",((INDIRECT(CONCATENATE("'2018-09 (Д)'!Q",TEXT(MATCH($C85,'2018-09 (Д)'!$C$2:$C$100,0)+1,0)))-INDIRECT(CONCATENATE("'2018-08 (Д)'!Q",TEXT(MATCH($C85,'2018-08 (Д)'!$C$2:$C$100,0)+1,0))))/INDIRECT(CONCATENATE("'2018-08 (Д)'!Q",TEXT(MATCH($C85,'2018-08 (Д)'!$C$2:$C$100,0)+1,0))))*100)</f>
        <v>-84.49336540537729</v>
      </c>
      <c r="EN85" s="9">
        <f ca="1">IF(OR(INDIRECT(CONCATENATE("'2018-10 (Д)'!Q",TEXT(MATCH($C85,'2018-10 (Д)'!$C$2:$C$100,0)+1,0)))="Н/Д",INDIRECT(CONCATENATE("'2018-09 (Д)'!Q",TEXT(MATCH($C85,'2018-09 (Д)'!$C$2:$C$100,0)+1,0)))="Н/Д",AND(INDIRECT(CONCATENATE("'2018-10 (Д)'!Q",TEXT(MATCH($C85,'2018-10 (Д)'!$C$2:$C$100,0)+1,0)))="Н/Д",INDIRECT(CONCATENATE("'2018-09 (Д)'!Q",TEXT(MATCH($C85,'2018-09 (Д)'!$C$2:$C$100,0)+1,0))))),"Н/Д",((INDIRECT(CONCATENATE("'2018-10 (Д)'!Q",TEXT(MATCH($C85,'2018-10 (Д)'!$C$2:$C$100,0)+1,0)))-INDIRECT(CONCATENATE("'2018-09 (Д)'!Q",TEXT(MATCH($C85,'2018-09 (Д)'!$C$2:$C$100,0)+1,0))))/INDIRECT(CONCATENATE("'2018-09 (Д)'!Q",TEXT(MATCH($C85,'2018-09 (Д)'!$C$2:$C$100,0)+1,0))))*100)</f>
        <v>866.79787404060335</v>
      </c>
      <c r="EO85" s="9">
        <f ca="1">IF(OR(INDIRECT(CONCATENATE("'2018-11 (Д)'!Q",TEXT(MATCH($C85,'2018-11 (Д)'!$C$2:$C$100,0)+1,0)))="Н/Д",INDIRECT(CONCATENATE("'2018-10 (Д)'!Q",TEXT(MATCH($C85,'2018-10 (Д)'!$C$2:$C$100,0)+1,0)))="Н/Д",AND(INDIRECT(CONCATENATE("'2018-11 (Д)'!Q",TEXT(MATCH($C85,'2018-11 (Д)'!$C$2:$C$100,0)+1,0)))="Н/Д",INDIRECT(CONCATENATE("'2018-10 (Д)'!Q",TEXT(MATCH($C85,'2018-10 (Д)'!$C$2:$C$100,0)+1,0))))),"Н/Д",((INDIRECT(CONCATENATE("'2018-11 (Д)'!Q",TEXT(MATCH($C85,'2018-11 (Д)'!$C$2:$C$100,0)+1,0)))-INDIRECT(CONCATENATE("'2018-10 (Д)'!Q",TEXT(MATCH($C85,'2018-10 (Д)'!$C$2:$C$100,0)+1,0))))/INDIRECT(CONCATENATE("'2018-10 (Д)'!Q",TEXT(MATCH($C85,'2018-10 (Д)'!$C$2:$C$100,0)+1,0))))*100)</f>
        <v>95.286092656871332</v>
      </c>
      <c r="EP85" s="9">
        <f ca="1">IF(OR(INDIRECT(CONCATENATE("'2018-12 (Д)'!Q",TEXT(MATCH($C85,'2018-12 (Д)'!$C$2:$C$100,0)+1,0)))="Н/Д",INDIRECT(CONCATENATE("'2018-11 (Д)'!Q",TEXT(MATCH($C85,'2018-11 (Д)'!$C$2:$C$100,0)+1,0)))="Н/Д",AND(INDIRECT(CONCATENATE("'2018-12 (Д)'!Q",TEXT(MATCH($C85,'2018-12 (Д)'!$C$2:$C$100,0)+1,0)))="Н/Д",INDIRECT(CONCATENATE("'2018-11 (Д)'!Q",TEXT(MATCH($C85,'2018-11 (Д)'!$C$2:$C$100,0)+1,0))))),"Н/Д",((INDIRECT(CONCATENATE("'2018-12 (Д)'!Q",TEXT(MATCH($C85,'2018-12 (Д)'!$C$2:$C$100,0)+1,0)))-INDIRECT(CONCATENATE("'2018-11 (Д)'!Q",TEXT(MATCH($C85,'2018-11 (Д)'!$C$2:$C$100,0)+1,0))))/INDIRECT(CONCATENATE("'2018-11 (Д)'!Q",TEXT(MATCH($C85,'2018-11 (Д)'!$C$2:$C$100,0)+1,0))))*100)</f>
        <v>-91.138629049675629</v>
      </c>
      <c r="EQ85" s="9"/>
      <c r="ER85" s="9">
        <f ca="1">IF(OR(INDIRECT(CONCATENATE("'2018-03 (Д)'!R",TEXT(MATCH($C85,'2018-03 (Д)'!$C$2:$C$100,0)+1,0)))="Н/Д",INDIRECT(CONCATENATE("'2018-02 (Д)'!R",TEXT(MATCH($C85,'2018-02 (Д)'!$C$2:$C$100,0)+1,0)))="Н/Д",AND(INDIRECT(CONCATENATE("'2018-03 (Д)'!R",TEXT(MATCH($C85,'2018-03 (Д)'!$C$2:$C$100,0)+1,0)))="Н/Д",INDIRECT(CONCATENATE("'2018-02 (Д)'!R",TEXT(MATCH($C85,'2018-02 (Д)'!$C$2:$C$100,0)+1,0))))),"Н/Д",((INDIRECT(CONCATENATE("'2018-03 (Д)'!R",TEXT(MATCH($C85,'2018-03 (Д)'!$C$2:$C$100,0)+1,0)))-INDIRECT(CONCATENATE("'2018-02 (Д)'!R",TEXT(MATCH($C85,'2018-02 (Д)'!$C$2:$C$100,0)+1,0))))/INDIRECT(CONCATENATE("'2018-02 (Д)'!R",TEXT(MATCH($C85,'2018-02 (Д)'!$C$2:$C$100,0)+1,0))))*100)</f>
        <v>-74.358148376942495</v>
      </c>
      <c r="ES85" s="9">
        <f ca="1">IF(OR(INDIRECT(CONCATENATE("'2018-04 (Д)'!R",TEXT(MATCH($C85,'2018-04 (Д)'!$C$2:$C$100,0)+1,0)))="Н/Д",INDIRECT(CONCATENATE("'2018-03 (Д)'!R",TEXT(MATCH($C85,'2018-03 (Д)'!$C$2:$C$100,0)+1,0)))="Н/Д",AND(INDIRECT(CONCATENATE("'2018-04 (Д)'!R",TEXT(MATCH($C85,'2018-04 (Д)'!$C$2:$C$100,0)+1,0)))="Н/Д",INDIRECT(CONCATENATE("'2018-03 (Д)'!R",TEXT(MATCH($C85,'2018-03 (Д)'!$C$2:$C$100,0)+1,0))))),"Н/Д",((INDIRECT(CONCATENATE("'2018-04 (Д)'!R",TEXT(MATCH($C85,'2018-04 (Д)'!$C$2:$C$100,0)+1,0)))-INDIRECT(CONCATENATE("'2018-03 (Д)'!R",TEXT(MATCH($C85,'2018-03 (Д)'!$C$2:$C$100,0)+1,0))))/INDIRECT(CONCATENATE("'2018-03 (Д)'!R",TEXT(MATCH($C85,'2018-03 (Д)'!$C$2:$C$100,0)+1,0))))*100)</f>
        <v>35.36821399190562</v>
      </c>
      <c r="ET85" s="9">
        <f ca="1">IF(OR(INDIRECT(CONCATENATE("'2018-05 (Д)'!R",TEXT(MATCH($C85,'2018-05 (Д)'!$C$2:$C$100,0)+1,0)))="Н/Д",INDIRECT(CONCATENATE("'2018-04 (Д)'!R",TEXT(MATCH($C85,'2018-04 (Д)'!$C$2:$C$100,0)+1,0)))="Н/Д",AND(INDIRECT(CONCATENATE("'2018-05 (Д)'!R",TEXT(MATCH($C85,'2018-05 (Д)'!$C$2:$C$100,0)+1,0)))="Н/Д",INDIRECT(CONCATENATE("'2018-04 (Д)'!R",TEXT(MATCH($C85,'2018-04 (Д)'!$C$2:$C$100,0)+1,0))))),"Н/Д",((INDIRECT(CONCATENATE("'2018-05 (Д)'!R",TEXT(MATCH($C85,'2018-05 (Д)'!$C$2:$C$100,0)+1,0)))-INDIRECT(CONCATENATE("'2018-04 (Д)'!R",TEXT(MATCH($C85,'2018-04 (Д)'!$C$2:$C$100,0)+1,0))))/INDIRECT(CONCATENATE("'2018-04 (Д)'!R",TEXT(MATCH($C85,'2018-04 (Д)'!$C$2:$C$100,0)+1,0))))*100)</f>
        <v>67.39483425099354</v>
      </c>
      <c r="EU85" s="9">
        <f ca="1">IF(OR(INDIRECT(CONCATENATE("'2018-06 (Д)'!R",TEXT(MATCH($C85,'2018-06 (Д)'!$C$2:$C$100,0)+1,0)))="Н/Д",INDIRECT(CONCATENATE("'2018-05 (Д)'!R",TEXT(MATCH($C85,'2018-05 (Д)'!$C$2:$C$100,0)+1,0)))="Н/Д",AND(INDIRECT(CONCATENATE("'2018-06 (Д)'!R",TEXT(MATCH($C85,'2018-06 (Д)'!$C$2:$C$100,0)+1,0)))="Н/Д",INDIRECT(CONCATENATE("'2018-05 (Д)'!R",TEXT(MATCH($C85,'2018-05 (Д)'!$C$2:$C$100,0)+1,0))))),"Н/Д",((INDIRECT(CONCATENATE("'2018-06 (Д)'!R",TEXT(MATCH($C85,'2018-06 (Д)'!$C$2:$C$100,0)+1,0)))-INDIRECT(CONCATENATE("'2018-05 (Д)'!R",TEXT(MATCH($C85,'2018-05 (Д)'!$C$2:$C$100,0)+1,0))))/INDIRECT(CONCATENATE("'2018-05 (Д)'!R",TEXT(MATCH($C85,'2018-05 (Д)'!$C$2:$C$100,0)+1,0))))*100)</f>
        <v>-20.949721797345013</v>
      </c>
      <c r="EV85" s="9">
        <f ca="1">IF(OR(INDIRECT(CONCATENATE("'2018-07 (Д)'!R",TEXT(MATCH($C85,'2018-07 (Д)'!$C$2:$C$100,0)+1,0)))="Н/Д",INDIRECT(CONCATENATE("'2018-06 (Д)'!R",TEXT(MATCH($C85,'2018-06 (Д)'!$C$2:$C$100,0)+1,0)))="Н/Д",AND(INDIRECT(CONCATENATE("'2018-07 (Д)'!R",TEXT(MATCH($C85,'2018-07 (Д)'!$C$2:$C$100,0)+1,0)))="Н/Д",INDIRECT(CONCATENATE("'2018-06 (Д)'!R",TEXT(MATCH($C85,'2018-06 (Д)'!$C$2:$C$100,0)+1,0))))),"Н/Д",((INDIRECT(CONCATENATE("'2018-07 (Д)'!R",TEXT(MATCH($C85,'2018-07 (Д)'!$C$2:$C$100,0)+1,0)))-INDIRECT(CONCATENATE("'2018-06 (Д)'!R",TEXT(MATCH($C85,'2018-06 (Д)'!$C$2:$C$100,0)+1,0))))/INDIRECT(CONCATENATE("'2018-06 (Д)'!R",TEXT(MATCH($C85,'2018-06 (Д)'!$C$2:$C$100,0)+1,0))))*100)</f>
        <v>68.098254414725616</v>
      </c>
      <c r="EW85" s="9">
        <f ca="1">IF(OR(INDIRECT(CONCATENATE("'2018-08 (Д)'!R",TEXT(MATCH($C85,'2018-08 (Д)'!$C$2:$C$100,0)+1,0)))="Н/Д",INDIRECT(CONCATENATE("'2018-07 (Д)'!R",TEXT(MATCH($C85,'2018-07 (Д)'!$C$2:$C$100,0)+1,0)))="Н/Д",AND(INDIRECT(CONCATENATE("'2018-08 (Д)'!R",TEXT(MATCH($C85,'2018-08 (Д)'!$C$2:$C$100,0)+1,0)))="Н/Д",INDIRECT(CONCATENATE("'2018-07 (Д)'!R",TEXT(MATCH($C85,'2018-07 (Д)'!$C$2:$C$100,0)+1,0))))),"Н/Д",((INDIRECT(CONCATENATE("'2018-08 (Д)'!R",TEXT(MATCH($C85,'2018-08 (Д)'!$C$2:$C$100,0)+1,0)))-INDIRECT(CONCATENATE("'2018-07 (Д)'!R",TEXT(MATCH($C85,'2018-07 (Д)'!$C$2:$C$100,0)+1,0))))/INDIRECT(CONCATENATE("'2018-07 (Д)'!R",TEXT(MATCH($C85,'2018-07 (Д)'!$C$2:$C$100,0)+1,0))))*100)</f>
        <v>-59.814523271792908</v>
      </c>
      <c r="EX85" s="9">
        <f ca="1">IF(OR(INDIRECT(CONCATENATE("'2018-09 (Д)'!R",TEXT(MATCH($C85,'2018-09 (Д)'!$C$2:$C$100,0)+1,0)))="Н/Д",INDIRECT(CONCATENATE("'2018-08 (Д)'!R",TEXT(MATCH($C85,'2018-08 (Д)'!$C$2:$C$100,0)+1,0)))="Н/Д",AND(INDIRECT(CONCATENATE("'2018-09 (Д)'!R",TEXT(MATCH($C85,'2018-09 (Д)'!$C$2:$C$100,0)+1,0)))="Н/Д",INDIRECT(CONCATENATE("'2018-08 (Д)'!R",TEXT(MATCH($C85,'2018-08 (Д)'!$C$2:$C$100,0)+1,0))))),"Н/Д",((INDIRECT(CONCATENATE("'2018-09 (Д)'!R",TEXT(MATCH($C85,'2018-09 (Д)'!$C$2:$C$100,0)+1,0)))-INDIRECT(CONCATENATE("'2018-08 (Д)'!R",TEXT(MATCH($C85,'2018-08 (Д)'!$C$2:$C$100,0)+1,0))))/INDIRECT(CONCATENATE("'2018-08 (Д)'!R",TEXT(MATCH($C85,'2018-08 (Д)'!$C$2:$C$100,0)+1,0))))*100)</f>
        <v>9.663445495269265</v>
      </c>
      <c r="EY85" s="9">
        <f ca="1">IF(OR(INDIRECT(CONCATENATE("'2018-10 (Д)'!R",TEXT(MATCH($C85,'2018-10 (Д)'!$C$2:$C$100,0)+1,0)))="Н/Д",INDIRECT(CONCATENATE("'2018-09 (Д)'!R",TEXT(MATCH($C85,'2018-09 (Д)'!$C$2:$C$100,0)+1,0)))="Н/Д",AND(INDIRECT(CONCATENATE("'2018-10 (Д)'!R",TEXT(MATCH($C85,'2018-10 (Д)'!$C$2:$C$100,0)+1,0)))="Н/Д",INDIRECT(CONCATENATE("'2018-09 (Д)'!R",TEXT(MATCH($C85,'2018-09 (Д)'!$C$2:$C$100,0)+1,0))))),"Н/Д",((INDIRECT(CONCATENATE("'2018-10 (Д)'!R",TEXT(MATCH($C85,'2018-10 (Д)'!$C$2:$C$100,0)+1,0)))-INDIRECT(CONCATENATE("'2018-09 (Д)'!R",TEXT(MATCH($C85,'2018-09 (Д)'!$C$2:$C$100,0)+1,0))))/INDIRECT(CONCATENATE("'2018-09 (Д)'!R",TEXT(MATCH($C85,'2018-09 (Д)'!$C$2:$C$100,0)+1,0))))*100)</f>
        <v>-22.481423045196603</v>
      </c>
      <c r="EZ85" s="9">
        <f ca="1">IF(OR(INDIRECT(CONCATENATE("'2018-11 (Д)'!R",TEXT(MATCH($C85,'2018-11 (Д)'!$C$2:$C$100,0)+1,0)))="Н/Д",INDIRECT(CONCATENATE("'2018-10 (Д)'!R",TEXT(MATCH($C85,'2018-10 (Д)'!$C$2:$C$100,0)+1,0)))="Н/Д",AND(INDIRECT(CONCATENATE("'2018-11 (Д)'!R",TEXT(MATCH($C85,'2018-11 (Д)'!$C$2:$C$100,0)+1,0)))="Н/Д",INDIRECT(CONCATENATE("'2018-10 (Д)'!R",TEXT(MATCH($C85,'2018-10 (Д)'!$C$2:$C$100,0)+1,0))))),"Н/Д",((INDIRECT(CONCATENATE("'2018-11 (Д)'!R",TEXT(MATCH($C85,'2018-11 (Д)'!$C$2:$C$100,0)+1,0)))-INDIRECT(CONCATENATE("'2018-10 (Д)'!R",TEXT(MATCH($C85,'2018-10 (Д)'!$C$2:$C$100,0)+1,0))))/INDIRECT(CONCATENATE("'2018-10 (Д)'!R",TEXT(MATCH($C85,'2018-10 (Д)'!$C$2:$C$100,0)+1,0))))*100)</f>
        <v>25.981712454054112</v>
      </c>
      <c r="FA85" s="9">
        <f ca="1">IF(OR(INDIRECT(CONCATENATE("'2018-12 (Д)'!R",TEXT(MATCH($C85,'2018-12 (Д)'!$C$2:$C$100,0)+1,0)))="Н/Д",INDIRECT(CONCATENATE("'2018-11 (Д)'!R",TEXT(MATCH($C85,'2018-11 (Д)'!$C$2:$C$100,0)+1,0)))="Н/Д",AND(INDIRECT(CONCATENATE("'2018-12 (Д)'!R",TEXT(MATCH($C85,'2018-12 (Д)'!$C$2:$C$100,0)+1,0)))="Н/Д",INDIRECT(CONCATENATE("'2018-11 (Д)'!R",TEXT(MATCH($C85,'2018-11 (Д)'!$C$2:$C$100,0)+1,0))))),"Н/Д",((INDIRECT(CONCATENATE("'2018-12 (Д)'!R",TEXT(MATCH($C85,'2018-12 (Д)'!$C$2:$C$100,0)+1,0)))-INDIRECT(CONCATENATE("'2018-11 (Д)'!R",TEXT(MATCH($C85,'2018-11 (Д)'!$C$2:$C$100,0)+1,0))))/INDIRECT(CONCATENATE("'2018-11 (Д)'!R",TEXT(MATCH($C85,'2018-11 (Д)'!$C$2:$C$100,0)+1,0))))*100)</f>
        <v>12.299738004930468</v>
      </c>
      <c r="FB85" s="9"/>
      <c r="FC85" s="9">
        <f ca="1">IF(OR(INDIRECT(CONCATENATE("'2018-03 (Д)'!S",TEXT(MATCH($C85,'2018-03 (Д)'!$C$2:$C$100,0)+1,0)))="Н/Д",INDIRECT(CONCATENATE("'2018-02 (Д)'!S",TEXT(MATCH($C85,'2018-02 (Д)'!$C$2:$C$100,0)+1,0)))="Н/Д",AND(INDIRECT(CONCATENATE("'2018-03 (Д)'!S",TEXT(MATCH($C85,'2018-03 (Д)'!$C$2:$C$100,0)+1,0)))="Н/Д",INDIRECT(CONCATENATE("'2018-02 (Д)'!S",TEXT(MATCH($C85,'2018-02 (Д)'!$C$2:$C$100,0)+1,0))))),"Н/Д",((INDIRECT(CONCATENATE("'2018-03 (Д)'!S",TEXT(MATCH($C85,'2018-03 (Д)'!$C$2:$C$100,0)+1,0)))-INDIRECT(CONCATENATE("'2018-02 (Д)'!S",TEXT(MATCH($C85,'2018-02 (Д)'!$C$2:$C$100,0)+1,0))))/INDIRECT(CONCATENATE("'2018-02 (Д)'!S",TEXT(MATCH($C85,'2018-02 (Д)'!$C$2:$C$100,0)+1,0))))*100)</f>
        <v>-74.046995427490387</v>
      </c>
      <c r="FD85" s="9">
        <f ca="1">IF(OR(INDIRECT(CONCATENATE("'2018-04 (Д)'!S",TEXT(MATCH($C85,'2018-04 (Д)'!$C$2:$C$100,0)+1,0)))="Н/Д",INDIRECT(CONCATENATE("'2018-03 (Д)'!S",TEXT(MATCH($C85,'2018-03 (Д)'!$C$2:$C$100,0)+1,0)))="Н/Д",AND(INDIRECT(CONCATENATE("'2018-04 (Д)'!S",TEXT(MATCH($C85,'2018-04 (Д)'!$C$2:$C$100,0)+1,0)))="Н/Д",INDIRECT(CONCATENATE("'2018-03 (Д)'!S",TEXT(MATCH($C85,'2018-03 (Д)'!$C$2:$C$100,0)+1,0))))),"Н/Д",((INDIRECT(CONCATENATE("'2018-04 (Д)'!S",TEXT(MATCH($C85,'2018-04 (Д)'!$C$2:$C$100,0)+1,0)))-INDIRECT(CONCATENATE("'2018-03 (Д)'!S",TEXT(MATCH($C85,'2018-03 (Д)'!$C$2:$C$100,0)+1,0))))/INDIRECT(CONCATENATE("'2018-03 (Д)'!S",TEXT(MATCH($C85,'2018-03 (Д)'!$C$2:$C$100,0)+1,0))))*100)</f>
        <v>72.05263157894737</v>
      </c>
      <c r="FE85" s="9">
        <f ca="1">IF(OR(INDIRECT(CONCATENATE("'2018-05 (Д)'!S",TEXT(MATCH($C85,'2018-05 (Д)'!$C$2:$C$100,0)+1,0)))="Н/Д",INDIRECT(CONCATENATE("'2018-04 (Д)'!S",TEXT(MATCH($C85,'2018-04 (Д)'!$C$2:$C$100,0)+1,0)))="Н/Д",AND(INDIRECT(CONCATENATE("'2018-05 (Д)'!S",TEXT(MATCH($C85,'2018-05 (Д)'!$C$2:$C$100,0)+1,0)))="Н/Д",INDIRECT(CONCATENATE("'2018-04 (Д)'!S",TEXT(MATCH($C85,'2018-04 (Д)'!$C$2:$C$100,0)+1,0))))),"Н/Д",((INDIRECT(CONCATENATE("'2018-05 (Д)'!S",TEXT(MATCH($C85,'2018-05 (Д)'!$C$2:$C$100,0)+1,0)))-INDIRECT(CONCATENATE("'2018-04 (Д)'!S",TEXT(MATCH($C85,'2018-04 (Д)'!$C$2:$C$100,0)+1,0))))/INDIRECT(CONCATENATE("'2018-04 (Д)'!S",TEXT(MATCH($C85,'2018-04 (Д)'!$C$2:$C$100,0)+1,0))))*100)</f>
        <v>428.85073416947074</v>
      </c>
      <c r="FF85" s="9">
        <f ca="1">IF(OR(INDIRECT(CONCATENATE("'2018-06 (Д)'!S",TEXT(MATCH($C85,'2018-06 (Д)'!$C$2:$C$100,0)+1,0)))="Н/Д",INDIRECT(CONCATENATE("'2018-05 (Д)'!S",TEXT(MATCH($C85,'2018-05 (Д)'!$C$2:$C$100,0)+1,0)))="Н/Д",AND(INDIRECT(CONCATENATE("'2018-06 (Д)'!S",TEXT(MATCH($C85,'2018-06 (Д)'!$C$2:$C$100,0)+1,0)))="Н/Д",INDIRECT(CONCATENATE("'2018-05 (Д)'!S",TEXT(MATCH($C85,'2018-05 (Д)'!$C$2:$C$100,0)+1,0))))),"Н/Д",((INDIRECT(CONCATENATE("'2018-06 (Д)'!S",TEXT(MATCH($C85,'2018-06 (Д)'!$C$2:$C$100,0)+1,0)))-INDIRECT(CONCATENATE("'2018-05 (Д)'!S",TEXT(MATCH($C85,'2018-05 (Д)'!$C$2:$C$100,0)+1,0))))/INDIRECT(CONCATENATE("'2018-05 (Д)'!S",TEXT(MATCH($C85,'2018-05 (Д)'!$C$2:$C$100,0)+1,0))))*100)</f>
        <v>-53.687733905062785</v>
      </c>
      <c r="FG85" s="9">
        <f ca="1">IF(OR(INDIRECT(CONCATENATE("'2018-07 (Д)'!S",TEXT(MATCH($C85,'2018-07 (Д)'!$C$2:$C$100,0)+1,0)))="Н/Д",INDIRECT(CONCATENATE("'2018-06 (Д)'!S",TEXT(MATCH($C85,'2018-06 (Д)'!$C$2:$C$100,0)+1,0)))="Н/Д",AND(INDIRECT(CONCATENATE("'2018-07 (Д)'!S",TEXT(MATCH($C85,'2018-07 (Д)'!$C$2:$C$100,0)+1,0)))="Н/Д",INDIRECT(CONCATENATE("'2018-06 (Д)'!S",TEXT(MATCH($C85,'2018-06 (Д)'!$C$2:$C$100,0)+1,0))))),"Н/Д",((INDIRECT(CONCATENATE("'2018-07 (Д)'!S",TEXT(MATCH($C85,'2018-07 (Д)'!$C$2:$C$100,0)+1,0)))-INDIRECT(CONCATENATE("'2018-06 (Д)'!S",TEXT(MATCH($C85,'2018-06 (Д)'!$C$2:$C$100,0)+1,0))))/INDIRECT(CONCATENATE("'2018-06 (Д)'!S",TEXT(MATCH($C85,'2018-06 (Д)'!$C$2:$C$100,0)+1,0))))*100)</f>
        <v>77.306340765812891</v>
      </c>
      <c r="FH85" s="9">
        <f ca="1">IF(OR(INDIRECT(CONCATENATE("'2018-08 (Д)'!S",TEXT(MATCH($C85,'2018-08 (Д)'!$C$2:$C$100,0)+1,0)))="Н/Д",INDIRECT(CONCATENATE("'2018-07 (Д)'!S",TEXT(MATCH($C85,'2018-07 (Д)'!$C$2:$C$100,0)+1,0)))="Н/Д",AND(INDIRECT(CONCATENATE("'2018-08 (Д)'!S",TEXT(MATCH($C85,'2018-08 (Д)'!$C$2:$C$100,0)+1,0)))="Н/Д",INDIRECT(CONCATENATE("'2018-07 (Д)'!S",TEXT(MATCH($C85,'2018-07 (Д)'!$C$2:$C$100,0)+1,0))))),"Н/Д",((INDIRECT(CONCATENATE("'2018-08 (Д)'!S",TEXT(MATCH($C85,'2018-08 (Д)'!$C$2:$C$100,0)+1,0)))-INDIRECT(CONCATENATE("'2018-07 (Д)'!S",TEXT(MATCH($C85,'2018-07 (Д)'!$C$2:$C$100,0)+1,0))))/INDIRECT(CONCATENATE("'2018-07 (Д)'!S",TEXT(MATCH($C85,'2018-07 (Д)'!$C$2:$C$100,0)+1,0))))*100)</f>
        <v>-125.1590641963644</v>
      </c>
      <c r="FI85" s="9">
        <f ca="1">IF(OR(INDIRECT(CONCATENATE("'2018-09 (Д)'!S",TEXT(MATCH($C85,'2018-09 (Д)'!$C$2:$C$100,0)+1,0)))="Н/Д",INDIRECT(CONCATENATE("'2018-08 (Д)'!S",TEXT(MATCH($C85,'2018-08 (Д)'!$C$2:$C$100,0)+1,0)))="Н/Д",AND(INDIRECT(CONCATENATE("'2018-09 (Д)'!S",TEXT(MATCH($C85,'2018-09 (Д)'!$C$2:$C$100,0)+1,0)))="Н/Д",INDIRECT(CONCATENATE("'2018-08 (Д)'!S",TEXT(MATCH($C85,'2018-08 (Д)'!$C$2:$C$100,0)+1,0))))),"Н/Д",((INDIRECT(CONCATENATE("'2018-09 (Д)'!S",TEXT(MATCH($C85,'2018-09 (Д)'!$C$2:$C$100,0)+1,0)))-INDIRECT(CONCATENATE("'2018-08 (Д)'!S",TEXT(MATCH($C85,'2018-08 (Д)'!$C$2:$C$100,0)+1,0))))/INDIRECT(CONCATENATE("'2018-08 (Д)'!S",TEXT(MATCH($C85,'2018-08 (Д)'!$C$2:$C$100,0)+1,0))))*100)</f>
        <v>-162.99697614514503</v>
      </c>
      <c r="FJ85" s="9">
        <f ca="1">IF(OR(INDIRECT(CONCATENATE("'2018-10 (Д)'!S",TEXT(MATCH($C85,'2018-10 (Д)'!$C$2:$C$100,0)+1,0)))="Н/Д",INDIRECT(CONCATENATE("'2018-09 (Д)'!S",TEXT(MATCH($C85,'2018-09 (Д)'!$C$2:$C$100,0)+1,0)))="Н/Д",AND(INDIRECT(CONCATENATE("'2018-10 (Д)'!S",TEXT(MATCH($C85,'2018-10 (Д)'!$C$2:$C$100,0)+1,0)))="Н/Д",INDIRECT(CONCATENATE("'2018-09 (Д)'!S",TEXT(MATCH($C85,'2018-09 (Д)'!$C$2:$C$100,0)+1,0))))),"Н/Д",((INDIRECT(CONCATENATE("'2018-10 (Д)'!S",TEXT(MATCH($C85,'2018-10 (Д)'!$C$2:$C$100,0)+1,0)))-INDIRECT(CONCATENATE("'2018-09 (Д)'!S",TEXT(MATCH($C85,'2018-09 (Д)'!$C$2:$C$100,0)+1,0))))/INDIRECT(CONCATENATE("'2018-09 (Д)'!S",TEXT(MATCH($C85,'2018-09 (Д)'!$C$2:$C$100,0)+1,0))))*100)</f>
        <v>-28.888888888888886</v>
      </c>
      <c r="FK85" s="9">
        <f ca="1">IF(OR(INDIRECT(CONCATENATE("'2018-11 (Д)'!S",TEXT(MATCH($C85,'2018-11 (Д)'!$C$2:$C$100,0)+1,0)))="Н/Д",INDIRECT(CONCATENATE("'2018-10 (Д)'!S",TEXT(MATCH($C85,'2018-10 (Д)'!$C$2:$C$100,0)+1,0)))="Н/Д",AND(INDIRECT(CONCATENATE("'2018-11 (Д)'!S",TEXT(MATCH($C85,'2018-11 (Д)'!$C$2:$C$100,0)+1,0)))="Н/Д",INDIRECT(CONCATENATE("'2018-10 (Д)'!S",TEXT(MATCH($C85,'2018-10 (Д)'!$C$2:$C$100,0)+1,0))))),"Н/Д",((INDIRECT(CONCATENATE("'2018-11 (Д)'!S",TEXT(MATCH($C85,'2018-11 (Д)'!$C$2:$C$100,0)+1,0)))-INDIRECT(CONCATENATE("'2018-10 (Д)'!S",TEXT(MATCH($C85,'2018-10 (Д)'!$C$2:$C$100,0)+1,0))))/INDIRECT(CONCATENATE("'2018-10 (Д)'!S",TEXT(MATCH($C85,'2018-10 (Д)'!$C$2:$C$100,0)+1,0))))*100)</f>
        <v>-236.93749999999997</v>
      </c>
      <c r="FL85" s="9">
        <f ca="1">IF(OR(INDIRECT(CONCATENATE("'2018-12 (Д)'!S",TEXT(MATCH($C85,'2018-12 (Д)'!$C$2:$C$100,0)+1,0)))="Н/Д",INDIRECT(CONCATENATE("'2018-11 (Д)'!S",TEXT(MATCH($C85,'2018-11 (Д)'!$C$2:$C$100,0)+1,0)))="Н/Д",AND(INDIRECT(CONCATENATE("'2018-12 (Д)'!S",TEXT(MATCH($C85,'2018-12 (Д)'!$C$2:$C$100,0)+1,0)))="Н/Д",INDIRECT(CONCATENATE("'2018-11 (Д)'!S",TEXT(MATCH($C85,'2018-11 (Д)'!$C$2:$C$100,0)+1,0))))),"Н/Д",((INDIRECT(CONCATENATE("'2018-12 (Д)'!S",TEXT(MATCH($C85,'2018-12 (Д)'!$C$2:$C$100,0)+1,0)))-INDIRECT(CONCATENATE("'2018-11 (Д)'!S",TEXT(MATCH($C85,'2018-11 (Д)'!$C$2:$C$100,0)+1,0))))/INDIRECT(CONCATENATE("'2018-11 (Д)'!S",TEXT(MATCH($C85,'2018-11 (Д)'!$C$2:$C$100,0)+1,0))))*100)</f>
        <v>-174.85166590597899</v>
      </c>
      <c r="FM85" s="9"/>
      <c r="FN85" s="9">
        <f ca="1">IF(OR(INDIRECT(CONCATENATE("'2018-03 (Д)'!T",TEXT(MATCH($C85,'2018-03 (Д)'!$C$2:$C$100,0)+1,0)))="Н/Д",INDIRECT(CONCATENATE("'2018-02 (Д)'!T",TEXT(MATCH($C85,'2018-02 (Д)'!$C$2:$C$100,0)+1,0)))="Н/Д",AND(INDIRECT(CONCATENATE("'2018-03 (Д)'!T",TEXT(MATCH($C85,'2018-03 (Д)'!$C$2:$C$100,0)+1,0)))="Н/Д",INDIRECT(CONCATENATE("'2018-02 (Д)'!T",TEXT(MATCH($C85,'2018-02 (Д)'!$C$2:$C$100,0)+1,0))))),"Н/Д",((INDIRECT(CONCATENATE("'2018-03 (Д)'!T",TEXT(MATCH($C85,'2018-03 (Д)'!$C$2:$C$100,0)+1,0)))-INDIRECT(CONCATENATE("'2018-02 (Д)'!T",TEXT(MATCH($C85,'2018-02 (Д)'!$C$2:$C$100,0)+1,0))))/INDIRECT(CONCATENATE("'2018-02 (Д)'!T",TEXT(MATCH($C85,'2018-02 (Д)'!$C$2:$C$100,0)+1,0))))*100)</f>
        <v>31.167660517905794</v>
      </c>
      <c r="FO85" s="9">
        <f ca="1">IF(OR(INDIRECT(CONCATENATE("'2018-04 (Д)'!T",TEXT(MATCH($C85,'2018-04 (Д)'!$C$2:$C$100,0)+1,0)))="Н/Д",INDIRECT(CONCATENATE("'2018-03 (Д)'!T",TEXT(MATCH($C85,'2018-03 (Д)'!$C$2:$C$100,0)+1,0)))="Н/Д",AND(INDIRECT(CONCATENATE("'2018-04 (Д)'!T",TEXT(MATCH($C85,'2018-04 (Д)'!$C$2:$C$100,0)+1,0)))="Н/Д",INDIRECT(CONCATENATE("'2018-03 (Д)'!T",TEXT(MATCH($C85,'2018-03 (Д)'!$C$2:$C$100,0)+1,0))))),"Н/Д",((INDIRECT(CONCATENATE("'2018-04 (Д)'!T",TEXT(MATCH($C85,'2018-04 (Д)'!$C$2:$C$100,0)+1,0)))-INDIRECT(CONCATENATE("'2018-03 (Д)'!T",TEXT(MATCH($C85,'2018-03 (Д)'!$C$2:$C$100,0)+1,0))))/INDIRECT(CONCATENATE("'2018-03 (Д)'!T",TEXT(MATCH($C85,'2018-03 (Д)'!$C$2:$C$100,0)+1,0))))*100)</f>
        <v>1.6738340855136702</v>
      </c>
      <c r="FP85" s="9">
        <f ca="1">IF(OR(INDIRECT(CONCATENATE("'2018-05 (Д)'!T",TEXT(MATCH($C85,'2018-05 (Д)'!$C$2:$C$100,0)+1,0)))="Н/Д",INDIRECT(CONCATENATE("'2018-04 (Д)'!T",TEXT(MATCH($C85,'2018-04 (Д)'!$C$2:$C$100,0)+1,0)))="Н/Д",AND(INDIRECT(CONCATENATE("'2018-05 (Д)'!T",TEXT(MATCH($C85,'2018-05 (Д)'!$C$2:$C$100,0)+1,0)))="Н/Д",INDIRECT(CONCATENATE("'2018-04 (Д)'!T",TEXT(MATCH($C85,'2018-04 (Д)'!$C$2:$C$100,0)+1,0))))),"Н/Д",((INDIRECT(CONCATENATE("'2018-05 (Д)'!T",TEXT(MATCH($C85,'2018-05 (Д)'!$C$2:$C$100,0)+1,0)))-INDIRECT(CONCATENATE("'2018-04 (Д)'!T",TEXT(MATCH($C85,'2018-04 (Д)'!$C$2:$C$100,0)+1,0))))/INDIRECT(CONCATENATE("'2018-04 (Д)'!T",TEXT(MATCH($C85,'2018-04 (Д)'!$C$2:$C$100,0)+1,0))))*100)</f>
        <v>20.906295432778254</v>
      </c>
      <c r="FQ85" s="9">
        <f ca="1">IF(OR(INDIRECT(CONCATENATE("'2018-06 (Д)'!T",TEXT(MATCH($C85,'2018-06 (Д)'!$C$2:$C$100,0)+1,0)))="Н/Д",INDIRECT(CONCATENATE("'2018-05 (Д)'!T",TEXT(MATCH($C85,'2018-05 (Д)'!$C$2:$C$100,0)+1,0)))="Н/Д",AND(INDIRECT(CONCATENATE("'2018-06 (Д)'!T",TEXT(MATCH($C85,'2018-06 (Д)'!$C$2:$C$100,0)+1,0)))="Н/Д",INDIRECT(CONCATENATE("'2018-05 (Д)'!T",TEXT(MATCH($C85,'2018-05 (Д)'!$C$2:$C$100,0)+1,0))))),"Н/Д",((INDIRECT(CONCATENATE("'2018-06 (Д)'!T",TEXT(MATCH($C85,'2018-06 (Д)'!$C$2:$C$100,0)+1,0)))-INDIRECT(CONCATENATE("'2018-05 (Д)'!T",TEXT(MATCH($C85,'2018-05 (Д)'!$C$2:$C$100,0)+1,0))))/INDIRECT(CONCATENATE("'2018-05 (Д)'!T",TEXT(MATCH($C85,'2018-05 (Д)'!$C$2:$C$100,0)+1,0))))*100)</f>
        <v>-11.963391110828944</v>
      </c>
      <c r="FR85" s="9">
        <f ca="1">IF(OR(INDIRECT(CONCATENATE("'2018-07 (Д)'!T",TEXT(MATCH($C85,'2018-07 (Д)'!$C$2:$C$100,0)+1,0)))="Н/Д",INDIRECT(CONCATENATE("'2018-06 (Д)'!T",TEXT(MATCH($C85,'2018-06 (Д)'!$C$2:$C$100,0)+1,0)))="Н/Д",AND(INDIRECT(CONCATENATE("'2018-07 (Д)'!T",TEXT(MATCH($C85,'2018-07 (Д)'!$C$2:$C$100,0)+1,0)))="Н/Д",INDIRECT(CONCATENATE("'2018-06 (Д)'!T",TEXT(MATCH($C85,'2018-06 (Д)'!$C$2:$C$100,0)+1,0))))),"Н/Д",((INDIRECT(CONCATENATE("'2018-07 (Д)'!T",TEXT(MATCH($C85,'2018-07 (Д)'!$C$2:$C$100,0)+1,0)))-INDIRECT(CONCATENATE("'2018-06 (Д)'!T",TEXT(MATCH($C85,'2018-06 (Д)'!$C$2:$C$100,0)+1,0))))/INDIRECT(CONCATENATE("'2018-06 (Д)'!T",TEXT(MATCH($C85,'2018-06 (Д)'!$C$2:$C$100,0)+1,0))))*100)</f>
        <v>-4.9445842287420234</v>
      </c>
      <c r="FS85" s="9">
        <f ca="1">IF(OR(INDIRECT(CONCATENATE("'2018-08 (Д)'!T",TEXT(MATCH($C85,'2018-08 (Д)'!$C$2:$C$100,0)+1,0)))="Н/Д",INDIRECT(CONCATENATE("'2018-07 (Д)'!T",TEXT(MATCH($C85,'2018-07 (Д)'!$C$2:$C$100,0)+1,0)))="Н/Д",AND(INDIRECT(CONCATENATE("'2018-08 (Д)'!T",TEXT(MATCH($C85,'2018-08 (Д)'!$C$2:$C$100,0)+1,0)))="Н/Д",INDIRECT(CONCATENATE("'2018-07 (Д)'!T",TEXT(MATCH($C85,'2018-07 (Д)'!$C$2:$C$100,0)+1,0))))),"Н/Д",((INDIRECT(CONCATENATE("'2018-08 (Д)'!T",TEXT(MATCH($C85,'2018-08 (Д)'!$C$2:$C$100,0)+1,0)))-INDIRECT(CONCATENATE("'2018-07 (Д)'!T",TEXT(MATCH($C85,'2018-07 (Д)'!$C$2:$C$100,0)+1,0))))/INDIRECT(CONCATENATE("'2018-07 (Д)'!T",TEXT(MATCH($C85,'2018-07 (Д)'!$C$2:$C$100,0)+1,0))))*100)</f>
        <v>13.28479170736119</v>
      </c>
      <c r="FT85" s="9">
        <f ca="1">IF(OR(INDIRECT(CONCATENATE("'2018-09 (Д)'!T",TEXT(MATCH($C85,'2018-09 (Д)'!$C$2:$C$100,0)+1,0)))="Н/Д",INDIRECT(CONCATENATE("'2018-08 (Д)'!T",TEXT(MATCH($C85,'2018-08 (Д)'!$C$2:$C$100,0)+1,0)))="Н/Д",AND(INDIRECT(CONCATENATE("'2018-09 (Д)'!T",TEXT(MATCH($C85,'2018-09 (Д)'!$C$2:$C$100,0)+1,0)))="Н/Д",INDIRECT(CONCATENATE("'2018-08 (Д)'!T",TEXT(MATCH($C85,'2018-08 (Д)'!$C$2:$C$100,0)+1,0))))),"Н/Д",((INDIRECT(CONCATENATE("'2018-09 (Д)'!T",TEXT(MATCH($C85,'2018-09 (Д)'!$C$2:$C$100,0)+1,0)))-INDIRECT(CONCATENATE("'2018-08 (Д)'!T",TEXT(MATCH($C85,'2018-08 (Д)'!$C$2:$C$100,0)+1,0))))/INDIRECT(CONCATENATE("'2018-08 (Д)'!T",TEXT(MATCH($C85,'2018-08 (Д)'!$C$2:$C$100,0)+1,0))))*100)</f>
        <v>-14.778308035107472</v>
      </c>
      <c r="FU85" s="9">
        <f ca="1">IF(OR(INDIRECT(CONCATENATE("'2018-10 (Д)'!T",TEXT(MATCH($C85,'2018-10 (Д)'!$C$2:$C$100,0)+1,0)))="Н/Д",INDIRECT(CONCATENATE("'2018-09 (Д)'!T",TEXT(MATCH($C85,'2018-09 (Д)'!$C$2:$C$100,0)+1,0)))="Н/Д",AND(INDIRECT(CONCATENATE("'2018-10 (Д)'!T",TEXT(MATCH($C85,'2018-10 (Д)'!$C$2:$C$100,0)+1,0)))="Н/Д",INDIRECT(CONCATENATE("'2018-09 (Д)'!T",TEXT(MATCH($C85,'2018-09 (Д)'!$C$2:$C$100,0)+1,0))))),"Н/Д",((INDIRECT(CONCATENATE("'2018-10 (Д)'!T",TEXT(MATCH($C85,'2018-10 (Д)'!$C$2:$C$100,0)+1,0)))-INDIRECT(CONCATENATE("'2018-09 (Д)'!T",TEXT(MATCH($C85,'2018-09 (Д)'!$C$2:$C$100,0)+1,0))))/INDIRECT(CONCATENATE("'2018-09 (Д)'!T",TEXT(MATCH($C85,'2018-09 (Д)'!$C$2:$C$100,0)+1,0))))*100)</f>
        <v>-4.2446402130104337</v>
      </c>
      <c r="FV85" s="9">
        <f ca="1">IF(OR(INDIRECT(CONCATENATE("'2018-11 (Д)'!T",TEXT(MATCH($C85,'2018-11 (Д)'!$C$2:$C$100,0)+1,0)))="Н/Д",INDIRECT(CONCATENATE("'2018-10 (Д)'!T",TEXT(MATCH($C85,'2018-10 (Д)'!$C$2:$C$100,0)+1,0)))="Н/Д",AND(INDIRECT(CONCATENATE("'2018-11 (Д)'!T",TEXT(MATCH($C85,'2018-11 (Д)'!$C$2:$C$100,0)+1,0)))="Н/Д",INDIRECT(CONCATENATE("'2018-10 (Д)'!T",TEXT(MATCH($C85,'2018-10 (Д)'!$C$2:$C$100,0)+1,0))))),"Н/Д",((INDIRECT(CONCATENATE("'2018-11 (Д)'!T",TEXT(MATCH($C85,'2018-11 (Д)'!$C$2:$C$100,0)+1,0)))-INDIRECT(CONCATENATE("'2018-10 (Д)'!T",TEXT(MATCH($C85,'2018-10 (Д)'!$C$2:$C$100,0)+1,0))))/INDIRECT(CONCATENATE("'2018-10 (Д)'!T",TEXT(MATCH($C85,'2018-10 (Д)'!$C$2:$C$100,0)+1,0))))*100)</f>
        <v>38.627920905823778</v>
      </c>
      <c r="FW85" s="9">
        <f ca="1">IF(OR(INDIRECT(CONCATENATE("'2018-12 (Д)'!T",TEXT(MATCH($C85,'2018-12 (Д)'!$C$2:$C$100,0)+1,0)))="Н/Д",INDIRECT(CONCATENATE("'2018-11 (Д)'!T",TEXT(MATCH($C85,'2018-11 (Д)'!$C$2:$C$100,0)+1,0)))="Н/Д",AND(INDIRECT(CONCATENATE("'2018-12 (Д)'!T",TEXT(MATCH($C85,'2018-12 (Д)'!$C$2:$C$100,0)+1,0)))="Н/Д",INDIRECT(CONCATENATE("'2018-11 (Д)'!T",TEXT(MATCH($C85,'2018-11 (Д)'!$C$2:$C$100,0)+1,0))))),"Н/Д",((INDIRECT(CONCATENATE("'2018-12 (Д)'!T",TEXT(MATCH($C85,'2018-12 (Д)'!$C$2:$C$100,0)+1,0)))-INDIRECT(CONCATENATE("'2018-11 (Д)'!T",TEXT(MATCH($C85,'2018-11 (Д)'!$C$2:$C$100,0)+1,0))))/INDIRECT(CONCATENATE("'2018-11 (Д)'!T",TEXT(MATCH($C85,'2018-11 (Д)'!$C$2:$C$100,0)+1,0))))*100)</f>
        <v>-16.016804447984327</v>
      </c>
      <c r="FX85" s="9"/>
      <c r="FY85" s="9">
        <f ca="1">IF(OR(INDIRECT(CONCATENATE("'2018-03 (Д)'!U",TEXT(MATCH($C85,'2018-03 (Д)'!$C$2:$C$100,0)+1,0)))="Н/Д",INDIRECT(CONCATENATE("'2018-02 (Д)'!U",TEXT(MATCH($C85,'2018-02 (Д)'!$C$2:$C$100,0)+1,0)))="Н/Д",AND(INDIRECT(CONCATENATE("'2018-03 (Д)'!U",TEXT(MATCH($C85,'2018-03 (Д)'!$C$2:$C$100,0)+1,0)))="Н/Д",INDIRECT(CONCATENATE("'2018-02 (Д)'!U",TEXT(MATCH($C85,'2018-02 (Д)'!$C$2:$C$100,0)+1,0))))),"Н/Д",((INDIRECT(CONCATENATE("'2018-03 (Д)'!U",TEXT(MATCH($C85,'2018-03 (Д)'!$C$2:$C$100,0)+1,0)))-INDIRECT(CONCATENATE("'2018-02 (Д)'!U",TEXT(MATCH($C85,'2018-02 (Д)'!$C$2:$C$100,0)+1,0))))/INDIRECT(CONCATENATE("'2018-02 (Д)'!U",TEXT(MATCH($C85,'2018-02 (Д)'!$C$2:$C$100,0)+1,0))))*100)</f>
        <v>-173.02009310045955</v>
      </c>
      <c r="FZ85" s="9">
        <f ca="1">IF(OR(INDIRECT(CONCATENATE("'2018-04 (Д)'!U",TEXT(MATCH($C85,'2018-04 (Д)'!$C$2:$C$100,0)+1,0)))="Н/Д",INDIRECT(CONCATENATE("'2018-03 (Д)'!U",TEXT(MATCH($C85,'2018-03 (Д)'!$C$2:$C$100,0)+1,0)))="Н/Д",AND(INDIRECT(CONCATENATE("'2018-04 (Д)'!U",TEXT(MATCH($C85,'2018-04 (Д)'!$C$2:$C$100,0)+1,0)))="Н/Д",INDIRECT(CONCATENATE("'2018-03 (Д)'!U",TEXT(MATCH($C85,'2018-03 (Д)'!$C$2:$C$100,0)+1,0))))),"Н/Д",((INDIRECT(CONCATENATE("'2018-04 (Д)'!U",TEXT(MATCH($C85,'2018-04 (Д)'!$C$2:$C$100,0)+1,0)))-INDIRECT(CONCATENATE("'2018-03 (Д)'!U",TEXT(MATCH($C85,'2018-03 (Д)'!$C$2:$C$100,0)+1,0))))/INDIRECT(CONCATENATE("'2018-03 (Д)'!U",TEXT(MATCH($C85,'2018-03 (Д)'!$C$2:$C$100,0)+1,0))))*100)</f>
        <v>-146.31280907345268</v>
      </c>
      <c r="GA85" s="9">
        <f ca="1">IF(OR(INDIRECT(CONCATENATE("'2018-05 (Д)'!U",TEXT(MATCH($C85,'2018-05 (Д)'!$C$2:$C$100,0)+1,0)))="Н/Д",INDIRECT(CONCATENATE("'2018-04 (Д)'!U",TEXT(MATCH($C85,'2018-04 (Д)'!$C$2:$C$100,0)+1,0)))="Н/Д",AND(INDIRECT(CONCATENATE("'2018-05 (Д)'!U",TEXT(MATCH($C85,'2018-05 (Д)'!$C$2:$C$100,0)+1,0)))="Н/Д",INDIRECT(CONCATENATE("'2018-04 (Д)'!U",TEXT(MATCH($C85,'2018-04 (Д)'!$C$2:$C$100,0)+1,0))))),"Н/Д",((INDIRECT(CONCATENATE("'2018-05 (Д)'!U",TEXT(MATCH($C85,'2018-05 (Д)'!$C$2:$C$100,0)+1,0)))-INDIRECT(CONCATENATE("'2018-04 (Д)'!U",TEXT(MATCH($C85,'2018-04 (Д)'!$C$2:$C$100,0)+1,0))))/INDIRECT(CONCATENATE("'2018-04 (Д)'!U",TEXT(MATCH($C85,'2018-04 (Д)'!$C$2:$C$100,0)+1,0))))*100)</f>
        <v>544.36010065408686</v>
      </c>
      <c r="GB85" s="9">
        <f ca="1">IF(OR(INDIRECT(CONCATENATE("'2018-06 (Д)'!U",TEXT(MATCH($C85,'2018-06 (Д)'!$C$2:$C$100,0)+1,0)))="Н/Д",INDIRECT(CONCATENATE("'2018-05 (Д)'!U",TEXT(MATCH($C85,'2018-05 (Д)'!$C$2:$C$100,0)+1,0)))="Н/Д",AND(INDIRECT(CONCATENATE("'2018-06 (Д)'!U",TEXT(MATCH($C85,'2018-06 (Д)'!$C$2:$C$100,0)+1,0)))="Н/Д",INDIRECT(CONCATENATE("'2018-05 (Д)'!U",TEXT(MATCH($C85,'2018-05 (Д)'!$C$2:$C$100,0)+1,0))))),"Н/Д",((INDIRECT(CONCATENATE("'2018-06 (Д)'!U",TEXT(MATCH($C85,'2018-06 (Д)'!$C$2:$C$100,0)+1,0)))-INDIRECT(CONCATENATE("'2018-05 (Д)'!U",TEXT(MATCH($C85,'2018-05 (Д)'!$C$2:$C$100,0)+1,0))))/INDIRECT(CONCATENATE("'2018-05 (Д)'!U",TEXT(MATCH($C85,'2018-05 (Д)'!$C$2:$C$100,0)+1,0))))*100)</f>
        <v>-104.97211333737961</v>
      </c>
      <c r="GC85" s="9">
        <f ca="1">IF(OR(INDIRECT(CONCATENATE("'2018-07 (Д)'!U",TEXT(MATCH($C85,'2018-07 (Д)'!$C$2:$C$100,0)+1,0)))="Н/Д",INDIRECT(CONCATENATE("'2018-06 (Д)'!U",TEXT(MATCH($C85,'2018-06 (Д)'!$C$2:$C$100,0)+1,0)))="Н/Д",AND(INDIRECT(CONCATENATE("'2018-07 (Д)'!U",TEXT(MATCH($C85,'2018-07 (Д)'!$C$2:$C$100,0)+1,0)))="Н/Д",INDIRECT(CONCATENATE("'2018-06 (Д)'!U",TEXT(MATCH($C85,'2018-06 (Д)'!$C$2:$C$100,0)+1,0))))),"Н/Д",((INDIRECT(CONCATENATE("'2018-07 (Д)'!U",TEXT(MATCH($C85,'2018-07 (Д)'!$C$2:$C$100,0)+1,0)))-INDIRECT(CONCATENATE("'2018-06 (Д)'!U",TEXT(MATCH($C85,'2018-06 (Д)'!$C$2:$C$100,0)+1,0))))/INDIRECT(CONCATENATE("'2018-06 (Д)'!U",TEXT(MATCH($C85,'2018-06 (Д)'!$C$2:$C$100,0)+1,0))))*100)</f>
        <v>-2203.5046989655948</v>
      </c>
      <c r="GD85" s="9">
        <f ca="1">IF(OR(INDIRECT(CONCATENATE("'2018-08 (Д)'!U",TEXT(MATCH($C85,'2018-08 (Д)'!$C$2:$C$100,0)+1,0)))="Н/Д",INDIRECT(CONCATENATE("'2018-07 (Д)'!U",TEXT(MATCH($C85,'2018-07 (Д)'!$C$2:$C$100,0)+1,0)))="Н/Д",AND(INDIRECT(CONCATENATE("'2018-08 (Д)'!U",TEXT(MATCH($C85,'2018-08 (Д)'!$C$2:$C$100,0)+1,0)))="Н/Д",INDIRECT(CONCATENATE("'2018-07 (Д)'!U",TEXT(MATCH($C85,'2018-07 (Д)'!$C$2:$C$100,0)+1,0))))),"Н/Д",((INDIRECT(CONCATENATE("'2018-08 (Д)'!U",TEXT(MATCH($C85,'2018-08 (Д)'!$C$2:$C$100,0)+1,0)))-INDIRECT(CONCATENATE("'2018-07 (Д)'!U",TEXT(MATCH($C85,'2018-07 (Д)'!$C$2:$C$100,0)+1,0))))/INDIRECT(CONCATENATE("'2018-07 (Д)'!U",TEXT(MATCH($C85,'2018-07 (Д)'!$C$2:$C$100,0)+1,0))))*100)</f>
        <v>-43.177577441440029</v>
      </c>
      <c r="GE85" s="9">
        <f ca="1">IF(OR(INDIRECT(CONCATENATE("'2018-09 (Д)'!U",TEXT(MATCH($C85,'2018-09 (Д)'!$C$2:$C$100,0)+1,0)))="Н/Д",INDIRECT(CONCATENATE("'2018-08 (Д)'!U",TEXT(MATCH($C85,'2018-08 (Д)'!$C$2:$C$100,0)+1,0)))="Н/Д",AND(INDIRECT(CONCATENATE("'2018-09 (Д)'!U",TEXT(MATCH($C85,'2018-09 (Д)'!$C$2:$C$100,0)+1,0)))="Н/Д",INDIRECT(CONCATENATE("'2018-08 (Д)'!U",TEXT(MATCH($C85,'2018-08 (Д)'!$C$2:$C$100,0)+1,0))))),"Н/Д",((INDIRECT(CONCATENATE("'2018-09 (Д)'!U",TEXT(MATCH($C85,'2018-09 (Д)'!$C$2:$C$100,0)+1,0)))-INDIRECT(CONCATENATE("'2018-08 (Д)'!U",TEXT(MATCH($C85,'2018-08 (Д)'!$C$2:$C$100,0)+1,0))))/INDIRECT(CONCATENATE("'2018-08 (Д)'!U",TEXT(MATCH($C85,'2018-08 (Д)'!$C$2:$C$100,0)+1,0))))*100)</f>
        <v>-104.51860693297004</v>
      </c>
      <c r="GF85" s="9">
        <f ca="1">IF(OR(INDIRECT(CONCATENATE("'2018-10 (Д)'!U",TEXT(MATCH($C85,'2018-10 (Д)'!$C$2:$C$100,0)+1,0)))="Н/Д",INDIRECT(CONCATENATE("'2018-09 (Д)'!U",TEXT(MATCH($C85,'2018-09 (Д)'!$C$2:$C$100,0)+1,0)))="Н/Д",AND(INDIRECT(CONCATENATE("'2018-10 (Д)'!U",TEXT(MATCH($C85,'2018-10 (Д)'!$C$2:$C$100,0)+1,0)))="Н/Д",INDIRECT(CONCATENATE("'2018-09 (Д)'!U",TEXT(MATCH($C85,'2018-09 (Д)'!$C$2:$C$100,0)+1,0))))),"Н/Д",((INDIRECT(CONCATENATE("'2018-10 (Д)'!U",TEXT(MATCH($C85,'2018-10 (Д)'!$C$2:$C$100,0)+1,0)))-INDIRECT(CONCATENATE("'2018-09 (Д)'!U",TEXT(MATCH($C85,'2018-09 (Д)'!$C$2:$C$100,0)+1,0))))/INDIRECT(CONCATENATE("'2018-09 (Д)'!U",TEXT(MATCH($C85,'2018-09 (Д)'!$C$2:$C$100,0)+1,0))))*100)</f>
        <v>-360.84300406412916</v>
      </c>
      <c r="GG85" s="9">
        <f ca="1">IF(OR(INDIRECT(CONCATENATE("'2018-11 (Д)'!U",TEXT(MATCH($C85,'2018-11 (Д)'!$C$2:$C$100,0)+1,0)))="Н/Д",INDIRECT(CONCATENATE("'2018-10 (Д)'!U",TEXT(MATCH($C85,'2018-10 (Д)'!$C$2:$C$100,0)+1,0)))="Н/Д",AND(INDIRECT(CONCATENATE("'2018-11 (Д)'!U",TEXT(MATCH($C85,'2018-11 (Д)'!$C$2:$C$100,0)+1,0)))="Н/Д",INDIRECT(CONCATENATE("'2018-10 (Д)'!U",TEXT(MATCH($C85,'2018-10 (Д)'!$C$2:$C$100,0)+1,0))))),"Н/Д",((INDIRECT(CONCATENATE("'2018-11 (Д)'!U",TEXT(MATCH($C85,'2018-11 (Д)'!$C$2:$C$100,0)+1,0)))-INDIRECT(CONCATENATE("'2018-10 (Д)'!U",TEXT(MATCH($C85,'2018-10 (Д)'!$C$2:$C$100,0)+1,0))))/INDIRECT(CONCATENATE("'2018-10 (Д)'!U",TEXT(MATCH($C85,'2018-10 (Д)'!$C$2:$C$100,0)+1,0))))*100)</f>
        <v>566.84591688854414</v>
      </c>
      <c r="GH85" s="9">
        <f ca="1">IF(OR(INDIRECT(CONCATENATE("'2018-12 (Д)'!U",TEXT(MATCH($C85,'2018-12 (Д)'!$C$2:$C$100,0)+1,0)))="Н/Д",INDIRECT(CONCATENATE("'2018-11 (Д)'!U",TEXT(MATCH($C85,'2018-11 (Д)'!$C$2:$C$100,0)+1,0)))="Н/Д",AND(INDIRECT(CONCATENATE("'2018-12 (Д)'!U",TEXT(MATCH($C85,'2018-12 (Д)'!$C$2:$C$100,0)+1,0)))="Н/Д",INDIRECT(CONCATENATE("'2018-11 (Д)'!U",TEXT(MATCH($C85,'2018-11 (Д)'!$C$2:$C$100,0)+1,0))))),"Н/Д",((INDIRECT(CONCATENATE("'2018-12 (Д)'!U",TEXT(MATCH($C85,'2018-12 (Д)'!$C$2:$C$100,0)+1,0)))-INDIRECT(CONCATENATE("'2018-11 (Д)'!U",TEXT(MATCH($C85,'2018-11 (Д)'!$C$2:$C$100,0)+1,0))))/INDIRECT(CONCATENATE("'2018-11 (Д)'!U",TEXT(MATCH($C85,'2018-11 (Д)'!$C$2:$C$100,0)+1,0))))*100)</f>
        <v>132.70161723252417</v>
      </c>
      <c r="GI85" s="9"/>
      <c r="GJ85" s="9">
        <f ca="1">IF(OR(INDIRECT(CONCATENATE("'2018-03 (Д)'!V",TEXT(MATCH($C85,'2018-03 (Д)'!$C$2:$C$100,0)+1,0)))="Н/Д",INDIRECT(CONCATENATE("'2018-02 (Д)'!V",TEXT(MATCH($C85,'2018-02 (Д)'!$C$2:$C$100,0)+1,0)))="Н/Д",AND(INDIRECT(CONCATENATE("'2018-03 (Д)'!V",TEXT(MATCH($C85,'2018-03 (Д)'!$C$2:$C$100,0)+1,0)))="Н/Д",INDIRECT(CONCATENATE("'2018-02 (Д)'!V",TEXT(MATCH($C85,'2018-02 (Д)'!$C$2:$C$100,0)+1,0))))),"Н/Д",((INDIRECT(CONCATENATE("'2018-03 (Д)'!V",TEXT(MATCH($C85,'2018-03 (Д)'!$C$2:$C$100,0)+1,0)))-INDIRECT(CONCATENATE("'2018-02 (Д)'!V",TEXT(MATCH($C85,'2018-02 (Д)'!$C$2:$C$100,0)+1,0))))/INDIRECT(CONCATENATE("'2018-02 (Д)'!V",TEXT(MATCH($C85,'2018-02 (Д)'!$C$2:$C$100,0)+1,0))))*100)</f>
        <v>14.761783025479899</v>
      </c>
      <c r="GK85" s="9">
        <f ca="1">IF(OR(INDIRECT(CONCATENATE("'2018-04 (Д)'!V",TEXT(MATCH($C85,'2018-04 (Д)'!$C$2:$C$100,0)+1,0)))="Н/Д",INDIRECT(CONCATENATE("'2018-03 (Д)'!V",TEXT(MATCH($C85,'2018-03 (Д)'!$C$2:$C$100,0)+1,0)))="Н/Д",AND(INDIRECT(CONCATENATE("'2018-04 (Д)'!V",TEXT(MATCH($C85,'2018-04 (Д)'!$C$2:$C$100,0)+1,0)))="Н/Д",INDIRECT(CONCATENATE("'2018-03 (Д)'!V",TEXT(MATCH($C85,'2018-03 (Д)'!$C$2:$C$100,0)+1,0))))),"Н/Д",((INDIRECT(CONCATENATE("'2018-04 (Д)'!V",TEXT(MATCH($C85,'2018-04 (Д)'!$C$2:$C$100,0)+1,0)))-INDIRECT(CONCATENATE("'2018-03 (Д)'!V",TEXT(MATCH($C85,'2018-03 (Д)'!$C$2:$C$100,0)+1,0))))/INDIRECT(CONCATENATE("'2018-03 (Д)'!V",TEXT(MATCH($C85,'2018-03 (Д)'!$C$2:$C$100,0)+1,0))))*100)</f>
        <v>1.356692919169507</v>
      </c>
      <c r="GL85" s="9">
        <f ca="1">IF(OR(INDIRECT(CONCATENATE("'2018-05 (Д)'!V",TEXT(MATCH($C85,'2018-05 (Д)'!$C$2:$C$100,0)+1,0)))="Н/Д",INDIRECT(CONCATENATE("'2018-04 (Д)'!V",TEXT(MATCH($C85,'2018-04 (Д)'!$C$2:$C$100,0)+1,0)))="Н/Д",AND(INDIRECT(CONCATENATE("'2018-05 (Д)'!V",TEXT(MATCH($C85,'2018-05 (Д)'!$C$2:$C$100,0)+1,0)))="Н/Д",INDIRECT(CONCATENATE("'2018-04 (Д)'!V",TEXT(MATCH($C85,'2018-04 (Д)'!$C$2:$C$100,0)+1,0))))),"Н/Д",((INDIRECT(CONCATENATE("'2018-05 (Д)'!V",TEXT(MATCH($C85,'2018-05 (Д)'!$C$2:$C$100,0)+1,0)))-INDIRECT(CONCATENATE("'2018-04 (Д)'!V",TEXT(MATCH($C85,'2018-04 (Д)'!$C$2:$C$100,0)+1,0))))/INDIRECT(CONCATENATE("'2018-04 (Д)'!V",TEXT(MATCH($C85,'2018-04 (Д)'!$C$2:$C$100,0)+1,0))))*100)</f>
        <v>25.491526773903811</v>
      </c>
      <c r="GM85" s="9">
        <f ca="1">IF(OR(INDIRECT(CONCATENATE("'2018-06 (Д)'!V",TEXT(MATCH($C85,'2018-06 (Д)'!$C$2:$C$100,0)+1,0)))="Н/Д",INDIRECT(CONCATENATE("'2018-05 (Д)'!V",TEXT(MATCH($C85,'2018-05 (Д)'!$C$2:$C$100,0)+1,0)))="Н/Д",AND(INDIRECT(CONCATENATE("'2018-06 (Д)'!V",TEXT(MATCH($C85,'2018-06 (Д)'!$C$2:$C$100,0)+1,0)))="Н/Д",INDIRECT(CONCATENATE("'2018-05 (Д)'!V",TEXT(MATCH($C85,'2018-05 (Д)'!$C$2:$C$100,0)+1,0))))),"Н/Д",((INDIRECT(CONCATENATE("'2018-06 (Д)'!V",TEXT(MATCH($C85,'2018-06 (Д)'!$C$2:$C$100,0)+1,0)))-INDIRECT(CONCATENATE("'2018-05 (Д)'!V",TEXT(MATCH($C85,'2018-05 (Д)'!$C$2:$C$100,0)+1,0))))/INDIRECT(CONCATENATE("'2018-05 (Д)'!V",TEXT(MATCH($C85,'2018-05 (Д)'!$C$2:$C$100,0)+1,0))))*100)</f>
        <v>2.4817014087055633</v>
      </c>
      <c r="GN85" s="9">
        <f ca="1">IF(OR(INDIRECT(CONCATENATE("'2018-07 (Д)'!V",TEXT(MATCH($C85,'2018-07 (Д)'!$C$2:$C$100,0)+1,0)))="Н/Д",INDIRECT(CONCATENATE("'2018-06 (Д)'!V",TEXT(MATCH($C85,'2018-06 (Д)'!$C$2:$C$100,0)+1,0)))="Н/Д",AND(INDIRECT(CONCATENATE("'2018-07 (Д)'!V",TEXT(MATCH($C85,'2018-07 (Д)'!$C$2:$C$100,0)+1,0)))="Н/Д",INDIRECT(CONCATENATE("'2018-06 (Д)'!V",TEXT(MATCH($C85,'2018-06 (Д)'!$C$2:$C$100,0)+1,0))))),"Н/Д",((INDIRECT(CONCATENATE("'2018-07 (Д)'!V",TEXT(MATCH($C85,'2018-07 (Д)'!$C$2:$C$100,0)+1,0)))-INDIRECT(CONCATENATE("'2018-06 (Д)'!V",TEXT(MATCH($C85,'2018-06 (Д)'!$C$2:$C$100,0)+1,0))))/INDIRECT(CONCATENATE("'2018-06 (Д)'!V",TEXT(MATCH($C85,'2018-06 (Д)'!$C$2:$C$100,0)+1,0))))*100)</f>
        <v>58.667954197833595</v>
      </c>
      <c r="GO85" s="9">
        <f ca="1">IF(OR(INDIRECT(CONCATENATE("'2018-08 (Д)'!V",TEXT(MATCH($C85,'2018-08 (Д)'!$C$2:$C$100,0)+1,0)))="Н/Д",INDIRECT(CONCATENATE("'2018-07 (Д)'!V",TEXT(MATCH($C85,'2018-07 (Д)'!$C$2:$C$100,0)+1,0)))="Н/Д",AND(INDIRECT(CONCATENATE("'2018-08 (Д)'!V",TEXT(MATCH($C85,'2018-08 (Д)'!$C$2:$C$100,0)+1,0)))="Н/Д",INDIRECT(CONCATENATE("'2018-07 (Д)'!V",TEXT(MATCH($C85,'2018-07 (Д)'!$C$2:$C$100,0)+1,0))))),"Н/Д",((INDIRECT(CONCATENATE("'2018-08 (Д)'!V",TEXT(MATCH($C85,'2018-08 (Д)'!$C$2:$C$100,0)+1,0)))-INDIRECT(CONCATENATE("'2018-07 (Д)'!V",TEXT(MATCH($C85,'2018-07 (Д)'!$C$2:$C$100,0)+1,0))))/INDIRECT(CONCATENATE("'2018-07 (Д)'!V",TEXT(MATCH($C85,'2018-07 (Д)'!$C$2:$C$100,0)+1,0))))*100)</f>
        <v>-21.246980590992809</v>
      </c>
      <c r="GP85" s="9">
        <f ca="1">IF(OR(INDIRECT(CONCATENATE("'2018-09 (Д)'!V",TEXT(MATCH($C85,'2018-09 (Д)'!$C$2:$C$100,0)+1,0)))="Н/Д",INDIRECT(CONCATENATE("'2018-08 (Д)'!V",TEXT(MATCH($C85,'2018-08 (Д)'!$C$2:$C$100,0)+1,0)))="Н/Д",AND(INDIRECT(CONCATENATE("'2018-09 (Д)'!V",TEXT(MATCH($C85,'2018-09 (Д)'!$C$2:$C$100,0)+1,0)))="Н/Д",INDIRECT(CONCATENATE("'2018-08 (Д)'!V",TEXT(MATCH($C85,'2018-08 (Д)'!$C$2:$C$100,0)+1,0))))),"Н/Д",((INDIRECT(CONCATENATE("'2018-09 (Д)'!V",TEXT(MATCH($C85,'2018-09 (Д)'!$C$2:$C$100,0)+1,0)))-INDIRECT(CONCATENATE("'2018-08 (Д)'!V",TEXT(MATCH($C85,'2018-08 (Д)'!$C$2:$C$100,0)+1,0))))/INDIRECT(CONCATENATE("'2018-08 (Д)'!V",TEXT(MATCH($C85,'2018-08 (Д)'!$C$2:$C$100,0)+1,0))))*100)</f>
        <v>-1.1388952444779556</v>
      </c>
      <c r="GQ85" s="9">
        <f ca="1">IF(OR(INDIRECT(CONCATENATE("'2018-10 (Д)'!V",TEXT(MATCH($C85,'2018-10 (Д)'!$C$2:$C$100,0)+1,0)))="Н/Д",INDIRECT(CONCATENATE("'2018-09 (Д)'!V",TEXT(MATCH($C85,'2018-09 (Д)'!$C$2:$C$100,0)+1,0)))="Н/Д",AND(INDIRECT(CONCATENATE("'2018-10 (Д)'!V",TEXT(MATCH($C85,'2018-10 (Д)'!$C$2:$C$100,0)+1,0)))="Н/Д",INDIRECT(CONCATENATE("'2018-09 (Д)'!V",TEXT(MATCH($C85,'2018-09 (Д)'!$C$2:$C$100,0)+1,0))))),"Н/Д",((INDIRECT(CONCATENATE("'2018-10 (Д)'!V",TEXT(MATCH($C85,'2018-10 (Д)'!$C$2:$C$100,0)+1,0)))-INDIRECT(CONCATENATE("'2018-09 (Д)'!V",TEXT(MATCH($C85,'2018-09 (Д)'!$C$2:$C$100,0)+1,0))))/INDIRECT(CONCATENATE("'2018-09 (Д)'!V",TEXT(MATCH($C85,'2018-09 (Д)'!$C$2:$C$100,0)+1,0))))*100)</f>
        <v>48.296303334837411</v>
      </c>
      <c r="GR85" s="9">
        <f ca="1">IF(OR(INDIRECT(CONCATENATE("'2018-11 (Д)'!V",TEXT(MATCH($C85,'2018-11 (Д)'!$C$2:$C$100,0)+1,0)))="Н/Д",INDIRECT(CONCATENATE("'2018-10 (Д)'!V",TEXT(MATCH($C85,'2018-10 (Д)'!$C$2:$C$100,0)+1,0)))="Н/Д",AND(INDIRECT(CONCATENATE("'2018-11 (Д)'!V",TEXT(MATCH($C85,'2018-11 (Д)'!$C$2:$C$100,0)+1,0)))="Н/Д",INDIRECT(CONCATENATE("'2018-10 (Д)'!V",TEXT(MATCH($C85,'2018-10 (Д)'!$C$2:$C$100,0)+1,0))))),"Н/Д",((INDIRECT(CONCATENATE("'2018-11 (Д)'!V",TEXT(MATCH($C85,'2018-11 (Д)'!$C$2:$C$100,0)+1,0)))-INDIRECT(CONCATENATE("'2018-10 (Д)'!V",TEXT(MATCH($C85,'2018-10 (Д)'!$C$2:$C$100,0)+1,0))))/INDIRECT(CONCATENATE("'2018-10 (Д)'!V",TEXT(MATCH($C85,'2018-10 (Д)'!$C$2:$C$100,0)+1,0))))*100)</f>
        <v>-49.810459717855942</v>
      </c>
      <c r="GS85" s="9">
        <f ca="1">IF(OR(INDIRECT(CONCATENATE("'2018-12 (Д)'!V",TEXT(MATCH($C85,'2018-12 (Д)'!$C$2:$C$100,0)+1,0)))="Н/Д",INDIRECT(CONCATENATE("'2018-11 (Д)'!V",TEXT(MATCH($C85,'2018-11 (Д)'!$C$2:$C$100,0)+1,0)))="Н/Д",AND(INDIRECT(CONCATENATE("'2018-12 (Д)'!V",TEXT(MATCH($C85,'2018-12 (Д)'!$C$2:$C$100,0)+1,0)))="Н/Д",INDIRECT(CONCATENATE("'2018-11 (Д)'!V",TEXT(MATCH($C85,'2018-11 (Д)'!$C$2:$C$100,0)+1,0))))),"Н/Д",((INDIRECT(CONCATENATE("'2018-12 (Д)'!V",TEXT(MATCH($C85,'2018-12 (Д)'!$C$2:$C$100,0)+1,0)))-INDIRECT(CONCATENATE("'2018-11 (Д)'!V",TEXT(MATCH($C85,'2018-11 (Д)'!$C$2:$C$100,0)+1,0))))/INDIRECT(CONCATENATE("'2018-11 (Д)'!V",TEXT(MATCH($C85,'2018-11 (Д)'!$C$2:$C$100,0)+1,0))))*100)</f>
        <v>65.875302416352866</v>
      </c>
      <c r="GT85" s="9"/>
      <c r="GU85" s="9">
        <f ca="1">IF(OR(INDIRECT(CONCATENATE("'2018-03 (Д)'!W",TEXT(MATCH($C85,'2018-03 (Д)'!$C$2:$C$100,0)+1,0)))="Н/Д",INDIRECT(CONCATENATE("'2018-02 (Д)'!W",TEXT(MATCH($C85,'2018-02 (Д)'!$C$2:$C$100,0)+1,0)))="Н/Д",AND(INDIRECT(CONCATENATE("'2018-03 (Д)'!W",TEXT(MATCH($C85,'2018-03 (Д)'!$C$2:$C$100,0)+1,0)))="Н/Д",INDIRECT(CONCATENATE("'2018-02 (Д)'!W",TEXT(MATCH($C85,'2018-02 (Д)'!$C$2:$C$100,0)+1,0))))),"Н/Д",((INDIRECT(CONCATENATE("'2018-03 (Д)'!W",TEXT(MATCH($C85,'2018-03 (Д)'!$C$2:$C$100,0)+1,0)))-INDIRECT(CONCATENATE("'2018-02 (Д)'!W",TEXT(MATCH($C85,'2018-02 (Д)'!$C$2:$C$100,0)+1,0))))/INDIRECT(CONCATENATE("'2018-02 (Д)'!W",TEXT(MATCH($C85,'2018-02 (Д)'!$C$2:$C$100,0)+1,0))))*100)</f>
        <v>6.0509770174446205</v>
      </c>
      <c r="GV85" s="9">
        <f ca="1">IF(OR(INDIRECT(CONCATENATE("'2018-04 (Д)'!W",TEXT(MATCH($C85,'2018-04 (Д)'!$C$2:$C$100,0)+1,0)))="Н/Д",INDIRECT(CONCATENATE("'2018-03 (Д)'!W",TEXT(MATCH($C85,'2018-03 (Д)'!$C$2:$C$100,0)+1,0)))="Н/Д",AND(INDIRECT(CONCATENATE("'2018-04 (Д)'!W",TEXT(MATCH($C85,'2018-04 (Д)'!$C$2:$C$100,0)+1,0)))="Н/Д",INDIRECT(CONCATENATE("'2018-03 (Д)'!W",TEXT(MATCH($C85,'2018-03 (Д)'!$C$2:$C$100,0)+1,0))))),"Н/Д",((INDIRECT(CONCATENATE("'2018-04 (Д)'!W",TEXT(MATCH($C85,'2018-04 (Д)'!$C$2:$C$100,0)+1,0)))-INDIRECT(CONCATENATE("'2018-03 (Д)'!W",TEXT(MATCH($C85,'2018-03 (Д)'!$C$2:$C$100,0)+1,0))))/INDIRECT(CONCATENATE("'2018-03 (Д)'!W",TEXT(MATCH($C85,'2018-03 (Д)'!$C$2:$C$100,0)+1,0))))*100)</f>
        <v>60.74443864148494</v>
      </c>
      <c r="GW85" s="9">
        <f ca="1">IF(OR(INDIRECT(CONCATENATE("'2018-05 (Д)'!W",TEXT(MATCH($C85,'2018-05 (Д)'!$C$2:$C$100,0)+1,0)))="Н/Д",INDIRECT(CONCATENATE("'2018-04 (Д)'!W",TEXT(MATCH($C85,'2018-04 (Д)'!$C$2:$C$100,0)+1,0)))="Н/Д",AND(INDIRECT(CONCATENATE("'2018-05 (Д)'!W",TEXT(MATCH($C85,'2018-05 (Д)'!$C$2:$C$100,0)+1,0)))="Н/Д",INDIRECT(CONCATENATE("'2018-04 (Д)'!W",TEXT(MATCH($C85,'2018-04 (Д)'!$C$2:$C$100,0)+1,0))))),"Н/Д",((INDIRECT(CONCATENATE("'2018-05 (Д)'!W",TEXT(MATCH($C85,'2018-05 (Д)'!$C$2:$C$100,0)+1,0)))-INDIRECT(CONCATENATE("'2018-04 (Д)'!W",TEXT(MATCH($C85,'2018-04 (Д)'!$C$2:$C$100,0)+1,0))))/INDIRECT(CONCATENATE("'2018-04 (Д)'!W",TEXT(MATCH($C85,'2018-04 (Д)'!$C$2:$C$100,0)+1,0))))*100)</f>
        <v>-4.9094984184573187</v>
      </c>
      <c r="GX85" s="9">
        <f ca="1">IF(OR(INDIRECT(CONCATENATE("'2018-06 (Д)'!W",TEXT(MATCH($C85,'2018-06 (Д)'!$C$2:$C$100,0)+1,0)))="Н/Д",INDIRECT(CONCATENATE("'2018-05 (Д)'!W",TEXT(MATCH($C85,'2018-05 (Д)'!$C$2:$C$100,0)+1,0)))="Н/Д",AND(INDIRECT(CONCATENATE("'2018-06 (Д)'!W",TEXT(MATCH($C85,'2018-06 (Д)'!$C$2:$C$100,0)+1,0)))="Н/Д",INDIRECT(CONCATENATE("'2018-05 (Д)'!W",TEXT(MATCH($C85,'2018-05 (Д)'!$C$2:$C$100,0)+1,0))))),"Н/Д",((INDIRECT(CONCATENATE("'2018-06 (Д)'!W",TEXT(MATCH($C85,'2018-06 (Д)'!$C$2:$C$100,0)+1,0)))-INDIRECT(CONCATENATE("'2018-05 (Д)'!W",TEXT(MATCH($C85,'2018-05 (Д)'!$C$2:$C$100,0)+1,0))))/INDIRECT(CONCATENATE("'2018-05 (Д)'!W",TEXT(MATCH($C85,'2018-05 (Д)'!$C$2:$C$100,0)+1,0))))*100)</f>
        <v>-6.4879632380177608</v>
      </c>
      <c r="GY85" s="9">
        <f ca="1">IF(OR(INDIRECT(CONCATENATE("'2018-07 (Д)'!W",TEXT(MATCH($C85,'2018-07 (Д)'!$C$2:$C$100,0)+1,0)))="Н/Д",INDIRECT(CONCATENATE("'2018-06 (Д)'!W",TEXT(MATCH($C85,'2018-06 (Д)'!$C$2:$C$100,0)+1,0)))="Н/Д",AND(INDIRECT(CONCATENATE("'2018-07 (Д)'!W",TEXT(MATCH($C85,'2018-07 (Д)'!$C$2:$C$100,0)+1,0)))="Н/Д",INDIRECT(CONCATENATE("'2018-06 (Д)'!W",TEXT(MATCH($C85,'2018-06 (Д)'!$C$2:$C$100,0)+1,0))))),"Н/Д",((INDIRECT(CONCATENATE("'2018-07 (Д)'!W",TEXT(MATCH($C85,'2018-07 (Д)'!$C$2:$C$100,0)+1,0)))-INDIRECT(CONCATENATE("'2018-06 (Д)'!W",TEXT(MATCH($C85,'2018-06 (Д)'!$C$2:$C$100,0)+1,0))))/INDIRECT(CONCATENATE("'2018-06 (Д)'!W",TEXT(MATCH($C85,'2018-06 (Д)'!$C$2:$C$100,0)+1,0))))*100)</f>
        <v>1.0953428169697232</v>
      </c>
      <c r="GZ85" s="9">
        <f ca="1">IF(OR(INDIRECT(CONCATENATE("'2018-08 (Д)'!W",TEXT(MATCH($C85,'2018-08 (Д)'!$C$2:$C$100,0)+1,0)))="Н/Д",INDIRECT(CONCATENATE("'2018-07 (Д)'!W",TEXT(MATCH($C85,'2018-07 (Д)'!$C$2:$C$100,0)+1,0)))="Н/Д",AND(INDIRECT(CONCATENATE("'2018-08 (Д)'!W",TEXT(MATCH($C85,'2018-08 (Д)'!$C$2:$C$100,0)+1,0)))="Н/Д",INDIRECT(CONCATENATE("'2018-07 (Д)'!W",TEXT(MATCH($C85,'2018-07 (Д)'!$C$2:$C$100,0)+1,0))))),"Н/Д",((INDIRECT(CONCATENATE("'2018-08 (Д)'!W",TEXT(MATCH($C85,'2018-08 (Д)'!$C$2:$C$100,0)+1,0)))-INDIRECT(CONCATENATE("'2018-07 (Д)'!W",TEXT(MATCH($C85,'2018-07 (Д)'!$C$2:$C$100,0)+1,0))))/INDIRECT(CONCATENATE("'2018-07 (Д)'!W",TEXT(MATCH($C85,'2018-07 (Д)'!$C$2:$C$100,0)+1,0))))*100)</f>
        <v>21.876358208636919</v>
      </c>
      <c r="HA85" s="9">
        <f ca="1">IF(OR(INDIRECT(CONCATENATE("'2018-09 (Д)'!W",TEXT(MATCH($C85,'2018-09 (Д)'!$C$2:$C$100,0)+1,0)))="Н/Д",INDIRECT(CONCATENATE("'2018-08 (Д)'!W",TEXT(MATCH($C85,'2018-08 (Д)'!$C$2:$C$100,0)+1,0)))="Н/Д",AND(INDIRECT(CONCATENATE("'2018-09 (Д)'!W",TEXT(MATCH($C85,'2018-09 (Д)'!$C$2:$C$100,0)+1,0)))="Н/Д",INDIRECT(CONCATENATE("'2018-08 (Д)'!W",TEXT(MATCH($C85,'2018-08 (Д)'!$C$2:$C$100,0)+1,0))))),"Н/Д",((INDIRECT(CONCATENATE("'2018-09 (Д)'!W",TEXT(MATCH($C85,'2018-09 (Д)'!$C$2:$C$100,0)+1,0)))-INDIRECT(CONCATENATE("'2018-08 (Д)'!W",TEXT(MATCH($C85,'2018-08 (Д)'!$C$2:$C$100,0)+1,0))))/INDIRECT(CONCATENATE("'2018-08 (Д)'!W",TEXT(MATCH($C85,'2018-08 (Д)'!$C$2:$C$100,0)+1,0))))*100)</f>
        <v>-18.633777589139005</v>
      </c>
      <c r="HB85" s="9">
        <f ca="1">IF(OR(INDIRECT(CONCATENATE("'2018-10 (Д)'!W",TEXT(MATCH($C85,'2018-10 (Д)'!$C$2:$C$100,0)+1,0)))="Н/Д",INDIRECT(CONCATENATE("'2018-09 (Д)'!W",TEXT(MATCH($C85,'2018-09 (Д)'!$C$2:$C$100,0)+1,0)))="Н/Д",AND(INDIRECT(CONCATENATE("'2018-10 (Д)'!W",TEXT(MATCH($C85,'2018-10 (Д)'!$C$2:$C$100,0)+1,0)))="Н/Д",INDIRECT(CONCATENATE("'2018-09 (Д)'!W",TEXT(MATCH($C85,'2018-09 (Д)'!$C$2:$C$100,0)+1,0))))),"Н/Д",((INDIRECT(CONCATENATE("'2018-10 (Д)'!W",TEXT(MATCH($C85,'2018-10 (Д)'!$C$2:$C$100,0)+1,0)))-INDIRECT(CONCATENATE("'2018-09 (Д)'!W",TEXT(MATCH($C85,'2018-09 (Д)'!$C$2:$C$100,0)+1,0))))/INDIRECT(CONCATENATE("'2018-09 (Д)'!W",TEXT(MATCH($C85,'2018-09 (Д)'!$C$2:$C$100,0)+1,0))))*100)</f>
        <v>4.6962714819714595</v>
      </c>
      <c r="HC85" s="9">
        <f ca="1">IF(OR(INDIRECT(CONCATENATE("'2018-11 (Д)'!W",TEXT(MATCH($C85,'2018-11 (Д)'!$C$2:$C$100,0)+1,0)))="Н/Д",INDIRECT(CONCATENATE("'2018-10 (Д)'!W",TEXT(MATCH($C85,'2018-10 (Д)'!$C$2:$C$100,0)+1,0)))="Н/Д",AND(INDIRECT(CONCATENATE("'2018-11 (Д)'!W",TEXT(MATCH($C85,'2018-11 (Д)'!$C$2:$C$100,0)+1,0)))="Н/Д",INDIRECT(CONCATENATE("'2018-10 (Д)'!W",TEXT(MATCH($C85,'2018-10 (Д)'!$C$2:$C$100,0)+1,0))))),"Н/Д",((INDIRECT(CONCATENATE("'2018-11 (Д)'!W",TEXT(MATCH($C85,'2018-11 (Д)'!$C$2:$C$100,0)+1,0)))-INDIRECT(CONCATENATE("'2018-10 (Д)'!W",TEXT(MATCH($C85,'2018-10 (Д)'!$C$2:$C$100,0)+1,0))))/INDIRECT(CONCATENATE("'2018-10 (Д)'!W",TEXT(MATCH($C85,'2018-10 (Д)'!$C$2:$C$100,0)+1,0))))*100)</f>
        <v>10.720429335910657</v>
      </c>
      <c r="HD85" s="9">
        <f ca="1">IF(OR(INDIRECT(CONCATENATE("'2018-12 (Д)'!W",TEXT(MATCH($C85,'2018-12 (Д)'!$C$2:$C$100,0)+1,0)))="Н/Д",INDIRECT(CONCATENATE("'2018-11 (Д)'!W",TEXT(MATCH($C85,'2018-11 (Д)'!$C$2:$C$100,0)+1,0)))="Н/Д",AND(INDIRECT(CONCATENATE("'2018-12 (Д)'!W",TEXT(MATCH($C85,'2018-12 (Д)'!$C$2:$C$100,0)+1,0)))="Н/Д",INDIRECT(CONCATENATE("'2018-11 (Д)'!W",TEXT(MATCH($C85,'2018-11 (Д)'!$C$2:$C$100,0)+1,0))))),"Н/Д",((INDIRECT(CONCATENATE("'2018-12 (Д)'!W",TEXT(MATCH($C85,'2018-12 (Д)'!$C$2:$C$100,0)+1,0)))-INDIRECT(CONCATENATE("'2018-11 (Д)'!W",TEXT(MATCH($C85,'2018-11 (Д)'!$C$2:$C$100,0)+1,0))))/INDIRECT(CONCATENATE("'2018-11 (Д)'!W",TEXT(MATCH($C85,'2018-11 (Д)'!$C$2:$C$100,0)+1,0))))*100)</f>
        <v>-0.5527424306459644</v>
      </c>
    </row>
    <row r="86" spans="1:212" x14ac:dyDescent="0.25">
      <c r="A86" s="2" t="s">
        <v>107</v>
      </c>
      <c r="B86" s="2" t="s">
        <v>112</v>
      </c>
      <c r="C86" s="15">
        <v>85000000</v>
      </c>
      <c r="D86" s="9"/>
      <c r="E86" s="9">
        <f ca="1">IF(OR(INDIRECT(CONCATENATE("'2018-03 (Д)'!E",TEXT(MATCH($C86,'2018-03 (Д)'!$C$2:$C$100,0)+1,0)))="Н/Д",INDIRECT(CONCATENATE("'2018-02 (Д)'!E",TEXT(MATCH($C86,'2018-02 (Д)'!$C$2:$C$100,0)+1,0)))="Н/Д",AND(INDIRECT(CONCATENATE("'2018-03 (Д)'!E",TEXT(MATCH($C86,'2018-03 (Д)'!$C$2:$C$100,0)+1,0)))="Н/Д",INDIRECT(CONCATENATE("'2018-02 (Д)'!E",TEXT(MATCH($C86,'2018-02 (Д)'!$C$2:$C$100,0)+1,0))))),"Н/Д",((INDIRECT(CONCATENATE("'2018-03 (Д)'!E",TEXT(MATCH($C86,'2018-03 (Д)'!$C$2:$C$100,0)+1,0)))-INDIRECT(CONCATENATE("'2018-02 (Д)'!E",TEXT(MATCH($C86,'2018-02 (Д)'!$C$2:$C$100,0)+1,0))))/INDIRECT(CONCATENATE("'2018-02 (Д)'!E",TEXT(MATCH($C86,'2018-02 (Д)'!$C$2:$C$100,0)+1,0))))*100)</f>
        <v>-16.501093041563344</v>
      </c>
      <c r="F86" s="9">
        <f ca="1">IF(OR(INDIRECT(CONCATENATE("'2018-04 (Д)'!E",TEXT(MATCH($C86,'2018-04 (Д)'!$C$2:$C$100,0)+1,0)))="Н/Д",INDIRECT(CONCATENATE("'2018-03 (Д)'!E",TEXT(MATCH($C86,'2018-03 (Д)'!$C$2:$C$100,0)+1,0)))="Н/Д",AND(INDIRECT(CONCATENATE("'2018-04 (Д)'!E",TEXT(MATCH($C86,'2018-04 (Д)'!$C$2:$C$100,0)+1,0)))="Н/Д",INDIRECT(CONCATENATE("'2018-03 (Д)'!E",TEXT(MATCH($C86,'2018-03 (Д)'!$C$2:$C$100,0)+1,0))))),"Н/Д",((INDIRECT(CONCATENATE("'2018-04 (Д)'!E",TEXT(MATCH($C86,'2018-04 (Д)'!$C$2:$C$100,0)+1,0)))-INDIRECT(CONCATENATE("'2018-03 (Д)'!E",TEXT(MATCH($C86,'2018-03 (Д)'!$C$2:$C$100,0)+1,0))))/INDIRECT(CONCATENATE("'2018-03 (Д)'!E",TEXT(MATCH($C86,'2018-03 (Д)'!$C$2:$C$100,0)+1,0))))*100)</f>
        <v>40.00971428828926</v>
      </c>
      <c r="G86" s="9">
        <f ca="1">IF(OR(INDIRECT(CONCATENATE("'2018-05 (Д)'!E",TEXT(MATCH($C86,'2018-05 (Д)'!$C$2:$C$100,0)+1,0)))="Н/Д",INDIRECT(CONCATENATE("'2018-04 (Д)'!E",TEXT(MATCH($C86,'2018-04 (Д)'!$C$2:$C$100,0)+1,0)))="Н/Д",AND(INDIRECT(CONCATENATE("'2018-05 (Д)'!E",TEXT(MATCH($C86,'2018-05 (Д)'!$C$2:$C$100,0)+1,0)))="Н/Д",INDIRECT(CONCATENATE("'2018-04 (Д)'!E",TEXT(MATCH($C86,'2018-04 (Д)'!$C$2:$C$100,0)+1,0))))),"Н/Д",((INDIRECT(CONCATENATE("'2018-05 (Д)'!E",TEXT(MATCH($C86,'2018-05 (Д)'!$C$2:$C$100,0)+1,0)))-INDIRECT(CONCATENATE("'2018-04 (Д)'!E",TEXT(MATCH($C86,'2018-04 (Д)'!$C$2:$C$100,0)+1,0))))/INDIRECT(CONCATENATE("'2018-04 (Д)'!E",TEXT(MATCH($C86,'2018-04 (Д)'!$C$2:$C$100,0)+1,0))))*100)</f>
        <v>27.595490442050696</v>
      </c>
      <c r="H86" s="9">
        <f ca="1">IF(OR(INDIRECT(CONCATENATE("'2018-06 (Д)'!E",TEXT(MATCH($C86,'2018-06 (Д)'!$C$2:$C$100,0)+1,0)))="Н/Д",INDIRECT(CONCATENATE("'2018-05 (Д)'!E",TEXT(MATCH($C86,'2018-05 (Д)'!$C$2:$C$100,0)+1,0)))="Н/Д",AND(INDIRECT(CONCATENATE("'2018-06 (Д)'!E",TEXT(MATCH($C86,'2018-06 (Д)'!$C$2:$C$100,0)+1,0)))="Н/Д",INDIRECT(CONCATENATE("'2018-05 (Д)'!E",TEXT(MATCH($C86,'2018-05 (Д)'!$C$2:$C$100,0)+1,0))))),"Н/Д",((INDIRECT(CONCATENATE("'2018-06 (Д)'!E",TEXT(MATCH($C86,'2018-06 (Д)'!$C$2:$C$100,0)+1,0)))-INDIRECT(CONCATENATE("'2018-05 (Д)'!E",TEXT(MATCH($C86,'2018-05 (Д)'!$C$2:$C$100,0)+1,0))))/INDIRECT(CONCATENATE("'2018-05 (Д)'!E",TEXT(MATCH($C86,'2018-05 (Д)'!$C$2:$C$100,0)+1,0))))*100)</f>
        <v>-35.976687380458849</v>
      </c>
      <c r="I86" s="9">
        <f ca="1">IF(OR(INDIRECT(CONCATENATE("'2018-07 (Д)'!E",TEXT(MATCH($C86,'2018-07 (Д)'!$C$2:$C$100,0)+1,0)))="Н/Д",INDIRECT(CONCATENATE("'2018-06 (Д)'!E",TEXT(MATCH($C86,'2018-06 (Д)'!$C$2:$C$100,0)+1,0)))="Н/Д",AND(INDIRECT(CONCATENATE("'2018-07 (Д)'!E",TEXT(MATCH($C86,'2018-07 (Д)'!$C$2:$C$100,0)+1,0)))="Н/Д",INDIRECT(CONCATENATE("'2018-06 (Д)'!E",TEXT(MATCH($C86,'2018-06 (Д)'!$C$2:$C$100,0)+1,0))))),"Н/Д",((INDIRECT(CONCATENATE("'2018-07 (Д)'!E",TEXT(MATCH($C86,'2018-07 (Д)'!$C$2:$C$100,0)+1,0)))-INDIRECT(CONCATENATE("'2018-06 (Д)'!E",TEXT(MATCH($C86,'2018-06 (Д)'!$C$2:$C$100,0)+1,0))))/INDIRECT(CONCATENATE("'2018-06 (Д)'!E",TEXT(MATCH($C86,'2018-06 (Д)'!$C$2:$C$100,0)+1,0))))*100)</f>
        <v>-7.5495277373479359</v>
      </c>
      <c r="J86" s="9">
        <f ca="1">IF(OR(INDIRECT(CONCATENATE("'2018-08 (Д)'!E",TEXT(MATCH($C86,'2018-08 (Д)'!$C$2:$C$100,0)+1,0)))="Н/Д",INDIRECT(CONCATENATE("'2018-07 (Д)'!E",TEXT(MATCH($C86,'2018-07 (Д)'!$C$2:$C$100,0)+1,0)))="Н/Д",AND(INDIRECT(CONCATENATE("'2018-08 (Д)'!E",TEXT(MATCH($C86,'2018-08 (Д)'!$C$2:$C$100,0)+1,0)))="Н/Д",INDIRECT(CONCATENATE("'2018-07 (Д)'!E",TEXT(MATCH($C86,'2018-07 (Д)'!$C$2:$C$100,0)+1,0))))),"Н/Д",((INDIRECT(CONCATENATE("'2018-08 (Д)'!E",TEXT(MATCH($C86,'2018-08 (Д)'!$C$2:$C$100,0)+1,0)))-INDIRECT(CONCATENATE("'2018-07 (Д)'!E",TEXT(MATCH($C86,'2018-07 (Д)'!$C$2:$C$100,0)+1,0))))/INDIRECT(CONCATENATE("'2018-07 (Д)'!E",TEXT(MATCH($C86,'2018-07 (Д)'!$C$2:$C$100,0)+1,0))))*100)</f>
        <v>44.79591937688425</v>
      </c>
      <c r="K86" s="9">
        <f ca="1">IF(OR(INDIRECT(CONCATENATE("'2018-09 (Д)'!E",TEXT(MATCH($C86,'2018-09 (Д)'!$C$2:$C$100,0)+1,0)))="Н/Д",INDIRECT(CONCATENATE("'2018-08 (Д)'!E",TEXT(MATCH($C86,'2018-08 (Д)'!$C$2:$C$100,0)+1,0)))="Н/Д",AND(INDIRECT(CONCATENATE("'2018-09 (Д)'!E",TEXT(MATCH($C86,'2018-09 (Д)'!$C$2:$C$100,0)+1,0)))="Н/Д",INDIRECT(CONCATENATE("'2018-08 (Д)'!E",TEXT(MATCH($C86,'2018-08 (Д)'!$C$2:$C$100,0)+1,0))))),"Н/Д",((INDIRECT(CONCATENATE("'2018-09 (Д)'!E",TEXT(MATCH($C86,'2018-09 (Д)'!$C$2:$C$100,0)+1,0)))-INDIRECT(CONCATENATE("'2018-08 (Д)'!E",TEXT(MATCH($C86,'2018-08 (Д)'!$C$2:$C$100,0)+1,0))))/INDIRECT(CONCATENATE("'2018-08 (Д)'!E",TEXT(MATCH($C86,'2018-08 (Д)'!$C$2:$C$100,0)+1,0))))*100)</f>
        <v>-25.964910212811628</v>
      </c>
      <c r="L86" s="9">
        <f ca="1">IF(OR(INDIRECT(CONCATENATE("'2018-10 (Д)'!E",TEXT(MATCH($C86,'2018-10 (Д)'!$C$2:$C$100,0)+1,0)))="Н/Д",INDIRECT(CONCATENATE("'2018-09 (Д)'!E",TEXT(MATCH($C86,'2018-09 (Д)'!$C$2:$C$100,0)+1,0)))="Н/Д",AND(INDIRECT(CONCATENATE("'2018-10 (Д)'!E",TEXT(MATCH($C86,'2018-10 (Д)'!$C$2:$C$100,0)+1,0)))="Н/Д",INDIRECT(CONCATENATE("'2018-09 (Д)'!E",TEXT(MATCH($C86,'2018-09 (Д)'!$C$2:$C$100,0)+1,0))))),"Н/Д",((INDIRECT(CONCATENATE("'2018-10 (Д)'!E",TEXT(MATCH($C86,'2018-10 (Д)'!$C$2:$C$100,0)+1,0)))-INDIRECT(CONCATENATE("'2018-09 (Д)'!E",TEXT(MATCH($C86,'2018-09 (Д)'!$C$2:$C$100,0)+1,0))))/INDIRECT(CONCATENATE("'2018-09 (Д)'!E",TEXT(MATCH($C86,'2018-09 (Д)'!$C$2:$C$100,0)+1,0))))*100)</f>
        <v>5.8190664590615313</v>
      </c>
      <c r="M86" s="9">
        <f ca="1">IF(OR(INDIRECT(CONCATENATE("'2018-11 (Д)'!E",TEXT(MATCH($C86,'2018-11 (Д)'!$C$2:$C$100,0)+1,0)))="Н/Д",INDIRECT(CONCATENATE("'2018-10 (Д)'!E",TEXT(MATCH($C86,'2018-10 (Д)'!$C$2:$C$100,0)+1,0)))="Н/Д",AND(INDIRECT(CONCATENATE("'2018-11 (Д)'!E",TEXT(MATCH($C86,'2018-11 (Д)'!$C$2:$C$100,0)+1,0)))="Н/Д",INDIRECT(CONCATENATE("'2018-10 (Д)'!E",TEXT(MATCH($C86,'2018-10 (Д)'!$C$2:$C$100,0)+1,0))))),"Н/Д",((INDIRECT(CONCATENATE("'2018-11 (Д)'!E",TEXT(MATCH($C86,'2018-11 (Д)'!$C$2:$C$100,0)+1,0)))-INDIRECT(CONCATENATE("'2018-10 (Д)'!E",TEXT(MATCH($C86,'2018-10 (Д)'!$C$2:$C$100,0)+1,0))))/INDIRECT(CONCATENATE("'2018-10 (Д)'!E",TEXT(MATCH($C86,'2018-10 (Д)'!$C$2:$C$100,0)+1,0))))*100)</f>
        <v>23.418094700208233</v>
      </c>
      <c r="N86" s="9">
        <f ca="1">IF(OR(INDIRECT(CONCATENATE("'2018-12 (Д)'!E",TEXT(MATCH($C86,'2018-12 (Д)'!$C$2:$C$100,0)+1,0)))="Н/Д",INDIRECT(CONCATENATE("'2018-11 (Д)'!E",TEXT(MATCH($C86,'2018-11 (Д)'!$C$2:$C$100,0)+1,0)))="Н/Д",AND(INDIRECT(CONCATENATE("'2018-12 (Д)'!E",TEXT(MATCH($C86,'2018-12 (Д)'!$C$2:$C$100,0)+1,0)))="Н/Д",INDIRECT(CONCATENATE("'2018-11 (Д)'!E",TEXT(MATCH($C86,'2018-11 (Д)'!$C$2:$C$100,0)+1,0))))),"Н/Д",((INDIRECT(CONCATENATE("'2018-12 (Д)'!E",TEXT(MATCH($C86,'2018-12 (Д)'!$C$2:$C$100,0)+1,0)))-INDIRECT(CONCATENATE("'2018-11 (Д)'!E",TEXT(MATCH($C86,'2018-11 (Д)'!$C$2:$C$100,0)+1,0))))/INDIRECT(CONCATENATE("'2018-11 (Д)'!E",TEXT(MATCH($C86,'2018-11 (Д)'!$C$2:$C$100,0)+1,0))))*100)</f>
        <v>33.788938775380331</v>
      </c>
      <c r="O86" s="9"/>
      <c r="P86" s="9">
        <f ca="1">IF(OR(INDIRECT(CONCATENATE("'2018-03 (Д)'!F",TEXT(MATCH($C86,'2018-03 (Д)'!$C$2:$C$100,0)+1,0)))="Н/Д",INDIRECT(CONCATENATE("'2018-02 (Д)'!F",TEXT(MATCH($C86,'2018-02 (Д)'!$C$2:$C$100,0)+1,0)))="Н/Д",AND(INDIRECT(CONCATENATE("'2018-03 (Д)'!F",TEXT(MATCH($C86,'2018-03 (Д)'!$C$2:$C$100,0)+1,0)))="Н/Д",INDIRECT(CONCATENATE("'2018-02 (Д)'!F",TEXT(MATCH($C86,'2018-02 (Д)'!$C$2:$C$100,0)+1,0))))),"Н/Д",((INDIRECT(CONCATENATE("'2018-03 (Д)'!F",TEXT(MATCH($C86,'2018-03 (Д)'!$C$2:$C$100,0)+1,0)))-INDIRECT(CONCATENATE("'2018-02 (Д)'!F",TEXT(MATCH($C86,'2018-02 (Д)'!$C$2:$C$100,0)+1,0))))/INDIRECT(CONCATENATE("'2018-02 (Д)'!F",TEXT(MATCH($C86,'2018-02 (Д)'!$C$2:$C$100,0)+1,0))))*100)</f>
        <v>-46.443795607050596</v>
      </c>
      <c r="Q86" s="9">
        <f ca="1">IF(OR(INDIRECT(CONCATENATE("'2018-04 (Д)'!F",TEXT(MATCH($C86,'2018-04 (Д)'!$C$2:$C$100,0)+1,0)))="Н/Д",INDIRECT(CONCATENATE("'2018-03 (Д)'!F",TEXT(MATCH($C86,'2018-03 (Д)'!$C$2:$C$100,0)+1,0)))="Н/Д",AND(INDIRECT(CONCATENATE("'2018-04 (Д)'!F",TEXT(MATCH($C86,'2018-04 (Д)'!$C$2:$C$100,0)+1,0)))="Н/Д",INDIRECT(CONCATENATE("'2018-03 (Д)'!F",TEXT(MATCH($C86,'2018-03 (Д)'!$C$2:$C$100,0)+1,0))))),"Н/Д",((INDIRECT(CONCATENATE("'2018-04 (Д)'!F",TEXT(MATCH($C86,'2018-04 (Д)'!$C$2:$C$100,0)+1,0)))-INDIRECT(CONCATENATE("'2018-03 (Д)'!F",TEXT(MATCH($C86,'2018-03 (Д)'!$C$2:$C$100,0)+1,0))))/INDIRECT(CONCATENATE("'2018-03 (Д)'!F",TEXT(MATCH($C86,'2018-03 (Д)'!$C$2:$C$100,0)+1,0))))*100)</f>
        <v>117.53296009266604</v>
      </c>
      <c r="R86" s="9">
        <f ca="1">IF(OR(INDIRECT(CONCATENATE("'2018-05 (Д)'!F",TEXT(MATCH($C86,'2018-05 (Д)'!$C$2:$C$100,0)+1,0)))="Н/Д",INDIRECT(CONCATENATE("'2018-04 (Д)'!F",TEXT(MATCH($C86,'2018-04 (Д)'!$C$2:$C$100,0)+1,0)))="Н/Д",AND(INDIRECT(CONCATENATE("'2018-05 (Д)'!F",TEXT(MATCH($C86,'2018-05 (Д)'!$C$2:$C$100,0)+1,0)))="Н/Д",INDIRECT(CONCATENATE("'2018-04 (Д)'!F",TEXT(MATCH($C86,'2018-04 (Д)'!$C$2:$C$100,0)+1,0))))),"Н/Д",((INDIRECT(CONCATENATE("'2018-05 (Д)'!F",TEXT(MATCH($C86,'2018-05 (Д)'!$C$2:$C$100,0)+1,0)))-INDIRECT(CONCATENATE("'2018-04 (Д)'!F",TEXT(MATCH($C86,'2018-04 (Д)'!$C$2:$C$100,0)+1,0))))/INDIRECT(CONCATENATE("'2018-04 (Д)'!F",TEXT(MATCH($C86,'2018-04 (Д)'!$C$2:$C$100,0)+1,0))))*100)</f>
        <v>10.155856316272116</v>
      </c>
      <c r="S86" s="9">
        <f ca="1">IF(OR(INDIRECT(CONCATENATE("'2018-06 (Д)'!F",TEXT(MATCH($C86,'2018-06 (Д)'!$C$2:$C$100,0)+1,0)))="Н/Д",INDIRECT(CONCATENATE("'2018-05 (Д)'!F",TEXT(MATCH($C86,'2018-05 (Д)'!$C$2:$C$100,0)+1,0)))="Н/Д",AND(INDIRECT(CONCATENATE("'2018-06 (Д)'!F",TEXT(MATCH($C86,'2018-06 (Д)'!$C$2:$C$100,0)+1,0)))="Н/Д",INDIRECT(CONCATENATE("'2018-05 (Д)'!F",TEXT(MATCH($C86,'2018-05 (Д)'!$C$2:$C$100,0)+1,0))))),"Н/Д",((INDIRECT(CONCATENATE("'2018-06 (Д)'!F",TEXT(MATCH($C86,'2018-06 (Д)'!$C$2:$C$100,0)+1,0)))-INDIRECT(CONCATENATE("'2018-05 (Д)'!F",TEXT(MATCH($C86,'2018-05 (Д)'!$C$2:$C$100,0)+1,0))))/INDIRECT(CONCATENATE("'2018-05 (Д)'!F",TEXT(MATCH($C86,'2018-05 (Д)'!$C$2:$C$100,0)+1,0))))*100)</f>
        <v>-46.845366355525755</v>
      </c>
      <c r="T86" s="9">
        <f ca="1">IF(OR(INDIRECT(CONCATENATE("'2018-07 (Д)'!F",TEXT(MATCH($C86,'2018-07 (Д)'!$C$2:$C$100,0)+1,0)))="Н/Д",INDIRECT(CONCATENATE("'2018-06 (Д)'!F",TEXT(MATCH($C86,'2018-06 (Д)'!$C$2:$C$100,0)+1,0)))="Н/Д",AND(INDIRECT(CONCATENATE("'2018-07 (Д)'!F",TEXT(MATCH($C86,'2018-07 (Д)'!$C$2:$C$100,0)+1,0)))="Н/Д",INDIRECT(CONCATENATE("'2018-06 (Д)'!F",TEXT(MATCH($C86,'2018-06 (Д)'!$C$2:$C$100,0)+1,0))))),"Н/Д",((INDIRECT(CONCATENATE("'2018-07 (Д)'!F",TEXT(MATCH($C86,'2018-07 (Д)'!$C$2:$C$100,0)+1,0)))-INDIRECT(CONCATENATE("'2018-06 (Д)'!F",TEXT(MATCH($C86,'2018-06 (Д)'!$C$2:$C$100,0)+1,0))))/INDIRECT(CONCATENATE("'2018-06 (Д)'!F",TEXT(MATCH($C86,'2018-06 (Д)'!$C$2:$C$100,0)+1,0))))*100)</f>
        <v>-8.4638450675328976</v>
      </c>
      <c r="U86" s="9">
        <f ca="1">IF(OR(INDIRECT(CONCATENATE("'2018-08 (Д)'!F",TEXT(MATCH($C86,'2018-08 (Д)'!$C$2:$C$100,0)+1,0)))="Н/Д",INDIRECT(CONCATENATE("'2018-07 (Д)'!F",TEXT(MATCH($C86,'2018-07 (Д)'!$C$2:$C$100,0)+1,0)))="Н/Д",AND(INDIRECT(CONCATENATE("'2018-08 (Д)'!F",TEXT(MATCH($C86,'2018-08 (Д)'!$C$2:$C$100,0)+1,0)))="Н/Д",INDIRECT(CONCATENATE("'2018-07 (Д)'!F",TEXT(MATCH($C86,'2018-07 (Д)'!$C$2:$C$100,0)+1,0))))),"Н/Д",((INDIRECT(CONCATENATE("'2018-08 (Д)'!F",TEXT(MATCH($C86,'2018-08 (Д)'!$C$2:$C$100,0)+1,0)))-INDIRECT(CONCATENATE("'2018-07 (Д)'!F",TEXT(MATCH($C86,'2018-07 (Д)'!$C$2:$C$100,0)+1,0))))/INDIRECT(CONCATENATE("'2018-07 (Д)'!F",TEXT(MATCH($C86,'2018-07 (Д)'!$C$2:$C$100,0)+1,0))))*100)</f>
        <v>66.763110985780159</v>
      </c>
      <c r="V86" s="9">
        <f ca="1">IF(OR(INDIRECT(CONCATENATE("'2018-09 (Д)'!F",TEXT(MATCH($C86,'2018-09 (Д)'!$C$2:$C$100,0)+1,0)))="Н/Д",INDIRECT(CONCATENATE("'2018-08 (Д)'!F",TEXT(MATCH($C86,'2018-08 (Д)'!$C$2:$C$100,0)+1,0)))="Н/Д",AND(INDIRECT(CONCATENATE("'2018-09 (Д)'!F",TEXT(MATCH($C86,'2018-09 (Д)'!$C$2:$C$100,0)+1,0)))="Н/Д",INDIRECT(CONCATENATE("'2018-08 (Д)'!F",TEXT(MATCH($C86,'2018-08 (Д)'!$C$2:$C$100,0)+1,0))))),"Н/Д",((INDIRECT(CONCATENATE("'2018-09 (Д)'!F",TEXT(MATCH($C86,'2018-09 (Д)'!$C$2:$C$100,0)+1,0)))-INDIRECT(CONCATENATE("'2018-08 (Д)'!F",TEXT(MATCH($C86,'2018-08 (Д)'!$C$2:$C$100,0)+1,0))))/INDIRECT(CONCATENATE("'2018-08 (Д)'!F",TEXT(MATCH($C86,'2018-08 (Д)'!$C$2:$C$100,0)+1,0))))*100)</f>
        <v>-40.574186803338776</v>
      </c>
      <c r="W86" s="9">
        <f ca="1">IF(OR(INDIRECT(CONCATENATE("'2018-10 (Д)'!F",TEXT(MATCH($C86,'2018-10 (Д)'!$C$2:$C$100,0)+1,0)))="Н/Д",INDIRECT(CONCATENATE("'2018-09 (Д)'!F",TEXT(MATCH($C86,'2018-09 (Д)'!$C$2:$C$100,0)+1,0)))="Н/Д",AND(INDIRECT(CONCATENATE("'2018-10 (Д)'!F",TEXT(MATCH($C86,'2018-10 (Д)'!$C$2:$C$100,0)+1,0)))="Н/Д",INDIRECT(CONCATENATE("'2018-09 (Д)'!F",TEXT(MATCH($C86,'2018-09 (Д)'!$C$2:$C$100,0)+1,0))))),"Н/Д",((INDIRECT(CONCATENATE("'2018-10 (Д)'!F",TEXT(MATCH($C86,'2018-10 (Д)'!$C$2:$C$100,0)+1,0)))-INDIRECT(CONCATENATE("'2018-09 (Д)'!F",TEXT(MATCH($C86,'2018-09 (Д)'!$C$2:$C$100,0)+1,0))))/INDIRECT(CONCATENATE("'2018-09 (Д)'!F",TEXT(MATCH($C86,'2018-09 (Д)'!$C$2:$C$100,0)+1,0))))*100)</f>
        <v>19.080661379579936</v>
      </c>
      <c r="X86" s="9">
        <f ca="1">IF(OR(INDIRECT(CONCATENATE("'2018-11 (Д)'!F",TEXT(MATCH($C86,'2018-11 (Д)'!$C$2:$C$100,0)+1,0)))="Н/Д",INDIRECT(CONCATENATE("'2018-10 (Д)'!F",TEXT(MATCH($C86,'2018-10 (Д)'!$C$2:$C$100,0)+1,0)))="Н/Д",AND(INDIRECT(CONCATENATE("'2018-11 (Д)'!F",TEXT(MATCH($C86,'2018-11 (Д)'!$C$2:$C$100,0)+1,0)))="Н/Д",INDIRECT(CONCATENATE("'2018-10 (Д)'!F",TEXT(MATCH($C86,'2018-10 (Д)'!$C$2:$C$100,0)+1,0))))),"Н/Д",((INDIRECT(CONCATENATE("'2018-11 (Д)'!F",TEXT(MATCH($C86,'2018-11 (Д)'!$C$2:$C$100,0)+1,0)))-INDIRECT(CONCATENATE("'2018-10 (Д)'!F",TEXT(MATCH($C86,'2018-10 (Д)'!$C$2:$C$100,0)+1,0))))/INDIRECT(CONCATENATE("'2018-10 (Д)'!F",TEXT(MATCH($C86,'2018-10 (Д)'!$C$2:$C$100,0)+1,0))))*100)</f>
        <v>32.405729690710878</v>
      </c>
      <c r="Y86" s="9">
        <f ca="1">IF(OR(INDIRECT(CONCATENATE("'2018-12 (Д)'!F",TEXT(MATCH($C86,'2018-12 (Д)'!$C$2:$C$100,0)+1,0)))="Н/Д",INDIRECT(CONCATENATE("'2018-11 (Д)'!F",TEXT(MATCH($C86,'2018-11 (Д)'!$C$2:$C$100,0)+1,0)))="Н/Д",AND(INDIRECT(CONCATENATE("'2018-12 (Д)'!F",TEXT(MATCH($C86,'2018-12 (Д)'!$C$2:$C$100,0)+1,0)))="Н/Д",INDIRECT(CONCATENATE("'2018-11 (Д)'!F",TEXT(MATCH($C86,'2018-11 (Д)'!$C$2:$C$100,0)+1,0))))),"Н/Д",((INDIRECT(CONCATENATE("'2018-12 (Д)'!F",TEXT(MATCH($C86,'2018-12 (Д)'!$C$2:$C$100,0)+1,0)))-INDIRECT(CONCATENATE("'2018-11 (Д)'!F",TEXT(MATCH($C86,'2018-11 (Д)'!$C$2:$C$100,0)+1,0))))/INDIRECT(CONCATENATE("'2018-11 (Д)'!F",TEXT(MATCH($C86,'2018-11 (Д)'!$C$2:$C$100,0)+1,0))))*100)</f>
        <v>86.965675818133064</v>
      </c>
      <c r="Z86" s="9"/>
      <c r="AA86" s="9">
        <f ca="1">IF(OR(INDIRECT(CONCATENATE("'2018-03 (Д)'!G",TEXT(MATCH($C86,'2018-03 (Д)'!$C$2:$C$100,0)+1,0)))="Н/Д",INDIRECT(CONCATENATE("'2018-02 (Д)'!G",TEXT(MATCH($C86,'2018-02 (Д)'!$C$2:$C$100,0)+1,0)))="Н/Д",AND(INDIRECT(CONCATENATE("'2018-03 (Д)'!G",TEXT(MATCH($C86,'2018-03 (Д)'!$C$2:$C$100,0)+1,0)))="Н/Д",INDIRECT(CONCATENATE("'2018-02 (Д)'!G",TEXT(MATCH($C86,'2018-02 (Д)'!$C$2:$C$100,0)+1,0))))),"Н/Д",((INDIRECT(CONCATENATE("'2018-03 (Д)'!G",TEXT(MATCH($C86,'2018-03 (Д)'!$C$2:$C$100,0)+1,0)))-INDIRECT(CONCATENATE("'2018-02 (Д)'!G",TEXT(MATCH($C86,'2018-02 (Д)'!$C$2:$C$100,0)+1,0))))/INDIRECT(CONCATENATE("'2018-02 (Д)'!G",TEXT(MATCH($C86,'2018-02 (Д)'!$C$2:$C$100,0)+1,0))))*100)</f>
        <v>-50.169024583070652</v>
      </c>
      <c r="AB86" s="9">
        <f ca="1">IF(OR(INDIRECT(CONCATENATE("'2018-04 (Д)'!G",TEXT(MATCH($C86,'2018-04 (Д)'!$C$2:$C$100,0)+1,0)))="Н/Д",INDIRECT(CONCATENATE("'2018-03 (Д)'!G",TEXT(MATCH($C86,'2018-03 (Д)'!$C$2:$C$100,0)+1,0)))="Н/Д",AND(INDIRECT(CONCATENATE("'2018-04 (Д)'!G",TEXT(MATCH($C86,'2018-04 (Д)'!$C$2:$C$100,0)+1,0)))="Н/Д",INDIRECT(CONCATENATE("'2018-03 (Д)'!G",TEXT(MATCH($C86,'2018-03 (Д)'!$C$2:$C$100,0)+1,0))))),"Н/Д",((INDIRECT(CONCATENATE("'2018-04 (Д)'!G",TEXT(MATCH($C86,'2018-04 (Д)'!$C$2:$C$100,0)+1,0)))-INDIRECT(CONCATENATE("'2018-03 (Д)'!G",TEXT(MATCH($C86,'2018-03 (Д)'!$C$2:$C$100,0)+1,0))))/INDIRECT(CONCATENATE("'2018-03 (Д)'!G",TEXT(MATCH($C86,'2018-03 (Д)'!$C$2:$C$100,0)+1,0))))*100)</f>
        <v>226.19298487017488</v>
      </c>
      <c r="AC86" s="9">
        <f ca="1">IF(OR(INDIRECT(CONCATENATE("'2018-05 (Д)'!G",TEXT(MATCH($C86,'2018-05 (Д)'!$C$2:$C$100,0)+1,0)))="Н/Д",INDIRECT(CONCATENATE("'2018-04 (Д)'!G",TEXT(MATCH($C86,'2018-04 (Д)'!$C$2:$C$100,0)+1,0)))="Н/Д",AND(INDIRECT(CONCATENATE("'2018-05 (Д)'!G",TEXT(MATCH($C86,'2018-05 (Д)'!$C$2:$C$100,0)+1,0)))="Н/Д",INDIRECT(CONCATENATE("'2018-04 (Д)'!G",TEXT(MATCH($C86,'2018-04 (Д)'!$C$2:$C$100,0)+1,0))))),"Н/Д",((INDIRECT(CONCATENATE("'2018-05 (Д)'!G",TEXT(MATCH($C86,'2018-05 (Д)'!$C$2:$C$100,0)+1,0)))-INDIRECT(CONCATENATE("'2018-04 (Д)'!G",TEXT(MATCH($C86,'2018-04 (Д)'!$C$2:$C$100,0)+1,0))))/INDIRECT(CONCATENATE("'2018-04 (Д)'!G",TEXT(MATCH($C86,'2018-04 (Д)'!$C$2:$C$100,0)+1,0))))*100)</f>
        <v>-6.7343562448380609</v>
      </c>
      <c r="AD86" s="9">
        <f ca="1">IF(OR(INDIRECT(CONCATENATE("'2018-06 (Д)'!G",TEXT(MATCH($C86,'2018-06 (Д)'!$C$2:$C$100,0)+1,0)))="Н/Д",INDIRECT(CONCATENATE("'2018-05 (Д)'!G",TEXT(MATCH($C86,'2018-05 (Д)'!$C$2:$C$100,0)+1,0)))="Н/Д",AND(INDIRECT(CONCATENATE("'2018-06 (Д)'!G",TEXT(MATCH($C86,'2018-06 (Д)'!$C$2:$C$100,0)+1,0)))="Н/Д",INDIRECT(CONCATENATE("'2018-05 (Д)'!G",TEXT(MATCH($C86,'2018-05 (Д)'!$C$2:$C$100,0)+1,0))))),"Н/Д",((INDIRECT(CONCATENATE("'2018-06 (Д)'!G",TEXT(MATCH($C86,'2018-06 (Д)'!$C$2:$C$100,0)+1,0)))-INDIRECT(CONCATENATE("'2018-05 (Д)'!G",TEXT(MATCH($C86,'2018-05 (Д)'!$C$2:$C$100,0)+1,0))))/INDIRECT(CONCATENATE("'2018-05 (Д)'!G",TEXT(MATCH($C86,'2018-05 (Д)'!$C$2:$C$100,0)+1,0))))*100)</f>
        <v>-44.886279237760405</v>
      </c>
      <c r="AE86" s="9">
        <f ca="1">IF(OR(INDIRECT(CONCATENATE("'2018-07 (Д)'!G",TEXT(MATCH($C86,'2018-07 (Д)'!$C$2:$C$100,0)+1,0)))="Н/Д",INDIRECT(CONCATENATE("'2018-06 (Д)'!G",TEXT(MATCH($C86,'2018-06 (Д)'!$C$2:$C$100,0)+1,0)))="Н/Д",AND(INDIRECT(CONCATENATE("'2018-07 (Д)'!G",TEXT(MATCH($C86,'2018-07 (Д)'!$C$2:$C$100,0)+1,0)))="Н/Д",INDIRECT(CONCATENATE("'2018-06 (Д)'!G",TEXT(MATCH($C86,'2018-06 (Д)'!$C$2:$C$100,0)+1,0))))),"Н/Д",((INDIRECT(CONCATENATE("'2018-07 (Д)'!G",TEXT(MATCH($C86,'2018-07 (Д)'!$C$2:$C$100,0)+1,0)))-INDIRECT(CONCATENATE("'2018-06 (Д)'!G",TEXT(MATCH($C86,'2018-06 (Д)'!$C$2:$C$100,0)+1,0))))/INDIRECT(CONCATENATE("'2018-06 (Д)'!G",TEXT(MATCH($C86,'2018-06 (Д)'!$C$2:$C$100,0)+1,0))))*100)</f>
        <v>-26.823207138931799</v>
      </c>
      <c r="AF86" s="9">
        <f ca="1">IF(OR(INDIRECT(CONCATENATE("'2018-08 (Д)'!G",TEXT(MATCH($C86,'2018-08 (Д)'!$C$2:$C$100,0)+1,0)))="Н/Д",INDIRECT(CONCATENATE("'2018-07 (Д)'!G",TEXT(MATCH($C86,'2018-07 (Д)'!$C$2:$C$100,0)+1,0)))="Н/Д",AND(INDIRECT(CONCATENATE("'2018-08 (Д)'!G",TEXT(MATCH($C86,'2018-08 (Д)'!$C$2:$C$100,0)+1,0)))="Н/Д",INDIRECT(CONCATENATE("'2018-07 (Д)'!G",TEXT(MATCH($C86,'2018-07 (Д)'!$C$2:$C$100,0)+1,0))))),"Н/Д",((INDIRECT(CONCATENATE("'2018-08 (Д)'!G",TEXT(MATCH($C86,'2018-08 (Д)'!$C$2:$C$100,0)+1,0)))-INDIRECT(CONCATENATE("'2018-07 (Д)'!G",TEXT(MATCH($C86,'2018-07 (Д)'!$C$2:$C$100,0)+1,0))))/INDIRECT(CONCATENATE("'2018-07 (Д)'!G",TEXT(MATCH($C86,'2018-07 (Д)'!$C$2:$C$100,0)+1,0))))*100)</f>
        <v>-56.73584237628998</v>
      </c>
      <c r="AG86" s="9">
        <f ca="1">IF(OR(INDIRECT(CONCATENATE("'2018-09 (Д)'!G",TEXT(MATCH($C86,'2018-09 (Д)'!$C$2:$C$100,0)+1,0)))="Н/Д",INDIRECT(CONCATENATE("'2018-08 (Д)'!G",TEXT(MATCH($C86,'2018-08 (Д)'!$C$2:$C$100,0)+1,0)))="Н/Д",AND(INDIRECT(CONCATENATE("'2018-09 (Д)'!G",TEXT(MATCH($C86,'2018-09 (Д)'!$C$2:$C$100,0)+1,0)))="Н/Д",INDIRECT(CONCATENATE("'2018-08 (Д)'!G",TEXT(MATCH($C86,'2018-08 (Д)'!$C$2:$C$100,0)+1,0))))),"Н/Д",((INDIRECT(CONCATENATE("'2018-09 (Д)'!G",TEXT(MATCH($C86,'2018-09 (Д)'!$C$2:$C$100,0)+1,0)))-INDIRECT(CONCATENATE("'2018-08 (Д)'!G",TEXT(MATCH($C86,'2018-08 (Д)'!$C$2:$C$100,0)+1,0))))/INDIRECT(CONCATENATE("'2018-08 (Д)'!G",TEXT(MATCH($C86,'2018-08 (Д)'!$C$2:$C$100,0)+1,0))))*100)</f>
        <v>-69.142224483067011</v>
      </c>
      <c r="AH86" s="9">
        <f ca="1">IF(OR(INDIRECT(CONCATENATE("'2018-10 (Д)'!G",TEXT(MATCH($C86,'2018-10 (Д)'!$C$2:$C$100,0)+1,0)))="Н/Д",INDIRECT(CONCATENATE("'2018-09 (Д)'!G",TEXT(MATCH($C86,'2018-09 (Д)'!$C$2:$C$100,0)+1,0)))="Н/Д",AND(INDIRECT(CONCATENATE("'2018-10 (Д)'!G",TEXT(MATCH($C86,'2018-10 (Д)'!$C$2:$C$100,0)+1,0)))="Н/Д",INDIRECT(CONCATENATE("'2018-09 (Д)'!G",TEXT(MATCH($C86,'2018-09 (Д)'!$C$2:$C$100,0)+1,0))))),"Н/Д",((INDIRECT(CONCATENATE("'2018-10 (Д)'!G",TEXT(MATCH($C86,'2018-10 (Д)'!$C$2:$C$100,0)+1,0)))-INDIRECT(CONCATENATE("'2018-09 (Д)'!G",TEXT(MATCH($C86,'2018-09 (Д)'!$C$2:$C$100,0)+1,0))))/INDIRECT(CONCATENATE("'2018-09 (Д)'!G",TEXT(MATCH($C86,'2018-09 (Д)'!$C$2:$C$100,0)+1,0))))*100)</f>
        <v>171.89857974290302</v>
      </c>
      <c r="AI86" s="9">
        <f ca="1">IF(OR(INDIRECT(CONCATENATE("'2018-11 (Д)'!G",TEXT(MATCH($C86,'2018-11 (Д)'!$C$2:$C$100,0)+1,0)))="Н/Д",INDIRECT(CONCATENATE("'2018-10 (Д)'!G",TEXT(MATCH($C86,'2018-10 (Д)'!$C$2:$C$100,0)+1,0)))="Н/Д",AND(INDIRECT(CONCATENATE("'2018-11 (Д)'!G",TEXT(MATCH($C86,'2018-11 (Д)'!$C$2:$C$100,0)+1,0)))="Н/Д",INDIRECT(CONCATENATE("'2018-10 (Д)'!G",TEXT(MATCH($C86,'2018-10 (Д)'!$C$2:$C$100,0)+1,0))))),"Н/Д",((INDIRECT(CONCATENATE("'2018-11 (Д)'!G",TEXT(MATCH($C86,'2018-11 (Д)'!$C$2:$C$100,0)+1,0)))-INDIRECT(CONCATENATE("'2018-10 (Д)'!G",TEXT(MATCH($C86,'2018-10 (Д)'!$C$2:$C$100,0)+1,0))))/INDIRECT(CONCATENATE("'2018-10 (Д)'!G",TEXT(MATCH($C86,'2018-10 (Д)'!$C$2:$C$100,0)+1,0))))*100)</f>
        <v>239.2621510560779</v>
      </c>
      <c r="AJ86" s="9">
        <f ca="1">IF(OR(INDIRECT(CONCATENATE("'2018-12 (Д)'!G",TEXT(MATCH($C86,'2018-12 (Д)'!$C$2:$C$100,0)+1,0)))="Н/Д",INDIRECT(CONCATENATE("'2018-11 (Д)'!G",TEXT(MATCH($C86,'2018-11 (Д)'!$C$2:$C$100,0)+1,0)))="Н/Д",AND(INDIRECT(CONCATENATE("'2018-12 (Д)'!G",TEXT(MATCH($C86,'2018-12 (Д)'!$C$2:$C$100,0)+1,0)))="Н/Д",INDIRECT(CONCATENATE("'2018-11 (Д)'!G",TEXT(MATCH($C86,'2018-11 (Д)'!$C$2:$C$100,0)+1,0))))),"Н/Д",((INDIRECT(CONCATENATE("'2018-12 (Д)'!G",TEXT(MATCH($C86,'2018-12 (Д)'!$C$2:$C$100,0)+1,0)))-INDIRECT(CONCATENATE("'2018-11 (Д)'!G",TEXT(MATCH($C86,'2018-11 (Д)'!$C$2:$C$100,0)+1,0))))/INDIRECT(CONCATENATE("'2018-11 (Д)'!G",TEXT(MATCH($C86,'2018-11 (Д)'!$C$2:$C$100,0)+1,0))))*100)</f>
        <v>559.19952903320427</v>
      </c>
      <c r="AK86" s="9"/>
      <c r="AL86" s="9">
        <f ca="1">IF(OR(INDIRECT(CONCATENATE("'2018-03 (Д)'!H",TEXT(MATCH($C86,'2018-03 (Д)'!$C$2:$C$100,0)+1,0)))="Н/Д",INDIRECT(CONCATENATE("'2018-02 (Д)'!H",TEXT(MATCH($C86,'2018-02 (Д)'!$C$2:$C$100,0)+1,0)))="Н/Д",AND(INDIRECT(CONCATENATE("'2018-03 (Д)'!H",TEXT(MATCH($C86,'2018-03 (Д)'!$C$2:$C$100,0)+1,0)))="Н/Д",INDIRECT(CONCATENATE("'2018-02 (Д)'!H",TEXT(MATCH($C86,'2018-02 (Д)'!$C$2:$C$100,0)+1,0))))),"Н/Д",((INDIRECT(CONCATENATE("'2018-03 (Д)'!H",TEXT(MATCH($C86,'2018-03 (Д)'!$C$2:$C$100,0)+1,0)))-INDIRECT(CONCATENATE("'2018-02 (Д)'!H",TEXT(MATCH($C86,'2018-02 (Д)'!$C$2:$C$100,0)+1,0))))/INDIRECT(CONCATENATE("'2018-02 (Д)'!H",TEXT(MATCH($C86,'2018-02 (Д)'!$C$2:$C$100,0)+1,0))))*100)</f>
        <v>47.958719301253048</v>
      </c>
      <c r="AM86" s="9">
        <f ca="1">IF(OR(INDIRECT(CONCATENATE("'2018-04 (Д)'!H",TEXT(MATCH($C86,'2018-04 (Д)'!$C$2:$C$100,0)+1,0)))="Н/Д",INDIRECT(CONCATENATE("'2018-03 (Д)'!H",TEXT(MATCH($C86,'2018-03 (Д)'!$C$2:$C$100,0)+1,0)))="Н/Д",AND(INDIRECT(CONCATENATE("'2018-04 (Д)'!H",TEXT(MATCH($C86,'2018-04 (Д)'!$C$2:$C$100,0)+1,0)))="Н/Д",INDIRECT(CONCATENATE("'2018-03 (Д)'!H",TEXT(MATCH($C86,'2018-03 (Д)'!$C$2:$C$100,0)+1,0))))),"Н/Д",((INDIRECT(CONCATENATE("'2018-04 (Д)'!H",TEXT(MATCH($C86,'2018-04 (Д)'!$C$2:$C$100,0)+1,0)))-INDIRECT(CONCATENATE("'2018-03 (Д)'!H",TEXT(MATCH($C86,'2018-03 (Д)'!$C$2:$C$100,0)+1,0))))/INDIRECT(CONCATENATE("'2018-03 (Д)'!H",TEXT(MATCH($C86,'2018-03 (Д)'!$C$2:$C$100,0)+1,0))))*100)</f>
        <v>7.1630931525836301</v>
      </c>
      <c r="AN86" s="9">
        <f ca="1">IF(OR(INDIRECT(CONCATENATE("'2018-05 (Д)'!H",TEXT(MATCH($C86,'2018-05 (Д)'!$C$2:$C$100,0)+1,0)))="Н/Д",INDIRECT(CONCATENATE("'2018-04 (Д)'!H",TEXT(MATCH($C86,'2018-04 (Д)'!$C$2:$C$100,0)+1,0)))="Н/Д",AND(INDIRECT(CONCATENATE("'2018-05 (Д)'!H",TEXT(MATCH($C86,'2018-05 (Д)'!$C$2:$C$100,0)+1,0)))="Н/Д",INDIRECT(CONCATENATE("'2018-04 (Д)'!H",TEXT(MATCH($C86,'2018-04 (Д)'!$C$2:$C$100,0)+1,0))))),"Н/Д",((INDIRECT(CONCATENATE("'2018-05 (Д)'!H",TEXT(MATCH($C86,'2018-05 (Д)'!$C$2:$C$100,0)+1,0)))-INDIRECT(CONCATENATE("'2018-04 (Д)'!H",TEXT(MATCH($C86,'2018-04 (Д)'!$C$2:$C$100,0)+1,0))))/INDIRECT(CONCATENATE("'2018-04 (Д)'!H",TEXT(MATCH($C86,'2018-04 (Д)'!$C$2:$C$100,0)+1,0))))*100)</f>
        <v>9.9016402613390451</v>
      </c>
      <c r="AO86" s="9">
        <f ca="1">IF(OR(INDIRECT(CONCATENATE("'2018-06 (Д)'!H",TEXT(MATCH($C86,'2018-06 (Д)'!$C$2:$C$100,0)+1,0)))="Н/Д",INDIRECT(CONCATENATE("'2018-05 (Д)'!H",TEXT(MATCH($C86,'2018-05 (Д)'!$C$2:$C$100,0)+1,0)))="Н/Д",AND(INDIRECT(CONCATENATE("'2018-06 (Д)'!H",TEXT(MATCH($C86,'2018-06 (Д)'!$C$2:$C$100,0)+1,0)))="Н/Д",INDIRECT(CONCATENATE("'2018-05 (Д)'!H",TEXT(MATCH($C86,'2018-05 (Д)'!$C$2:$C$100,0)+1,0))))),"Н/Д",((INDIRECT(CONCATENATE("'2018-06 (Д)'!H",TEXT(MATCH($C86,'2018-06 (Д)'!$C$2:$C$100,0)+1,0)))-INDIRECT(CONCATENATE("'2018-05 (Д)'!H",TEXT(MATCH($C86,'2018-05 (Д)'!$C$2:$C$100,0)+1,0))))/INDIRECT(CONCATENATE("'2018-05 (Д)'!H",TEXT(MATCH($C86,'2018-05 (Д)'!$C$2:$C$100,0)+1,0))))*100)</f>
        <v>-31.508773742558628</v>
      </c>
      <c r="AP86" s="9">
        <f ca="1">IF(OR(INDIRECT(CONCATENATE("'2018-07 (Д)'!H",TEXT(MATCH($C86,'2018-07 (Д)'!$C$2:$C$100,0)+1,0)))="Н/Д",INDIRECT(CONCATENATE("'2018-06 (Д)'!H",TEXT(MATCH($C86,'2018-06 (Д)'!$C$2:$C$100,0)+1,0)))="Н/Д",AND(INDIRECT(CONCATENATE("'2018-07 (Д)'!H",TEXT(MATCH($C86,'2018-07 (Д)'!$C$2:$C$100,0)+1,0)))="Н/Д",INDIRECT(CONCATENATE("'2018-06 (Д)'!H",TEXT(MATCH($C86,'2018-06 (Д)'!$C$2:$C$100,0)+1,0))))),"Н/Д",((INDIRECT(CONCATENATE("'2018-07 (Д)'!H",TEXT(MATCH($C86,'2018-07 (Д)'!$C$2:$C$100,0)+1,0)))-INDIRECT(CONCATENATE("'2018-06 (Д)'!H",TEXT(MATCH($C86,'2018-06 (Д)'!$C$2:$C$100,0)+1,0))))/INDIRECT(CONCATENATE("'2018-06 (Д)'!H",TEXT(MATCH($C86,'2018-06 (Д)'!$C$2:$C$100,0)+1,0))))*100)</f>
        <v>39.364686148636338</v>
      </c>
      <c r="AQ86" s="9">
        <f ca="1">IF(OR(INDIRECT(CONCATENATE("'2018-08 (Д)'!H",TEXT(MATCH($C86,'2018-08 (Д)'!$C$2:$C$100,0)+1,0)))="Н/Д",INDIRECT(CONCATENATE("'2018-07 (Д)'!H",TEXT(MATCH($C86,'2018-07 (Д)'!$C$2:$C$100,0)+1,0)))="Н/Д",AND(INDIRECT(CONCATENATE("'2018-08 (Д)'!H",TEXT(MATCH($C86,'2018-08 (Д)'!$C$2:$C$100,0)+1,0)))="Н/Д",INDIRECT(CONCATENATE("'2018-07 (Д)'!H",TEXT(MATCH($C86,'2018-07 (Д)'!$C$2:$C$100,0)+1,0))))),"Н/Д",((INDIRECT(CONCATENATE("'2018-08 (Д)'!H",TEXT(MATCH($C86,'2018-08 (Д)'!$C$2:$C$100,0)+1,0)))-INDIRECT(CONCATENATE("'2018-07 (Д)'!H",TEXT(MATCH($C86,'2018-07 (Д)'!$C$2:$C$100,0)+1,0))))/INDIRECT(CONCATENATE("'2018-07 (Д)'!H",TEXT(MATCH($C86,'2018-07 (Д)'!$C$2:$C$100,0)+1,0))))*100)</f>
        <v>6.850187688011232</v>
      </c>
      <c r="AR86" s="9">
        <f ca="1">IF(OR(INDIRECT(CONCATENATE("'2018-09 (Д)'!H",TEXT(MATCH($C86,'2018-09 (Д)'!$C$2:$C$100,0)+1,0)))="Н/Д",INDIRECT(CONCATENATE("'2018-08 (Д)'!H",TEXT(MATCH($C86,'2018-08 (Д)'!$C$2:$C$100,0)+1,0)))="Н/Д",AND(INDIRECT(CONCATENATE("'2018-09 (Д)'!H",TEXT(MATCH($C86,'2018-09 (Д)'!$C$2:$C$100,0)+1,0)))="Н/Д",INDIRECT(CONCATENATE("'2018-08 (Д)'!H",TEXT(MATCH($C86,'2018-08 (Д)'!$C$2:$C$100,0)+1,0))))),"Н/Д",((INDIRECT(CONCATENATE("'2018-09 (Д)'!H",TEXT(MATCH($C86,'2018-09 (Д)'!$C$2:$C$100,0)+1,0)))-INDIRECT(CONCATENATE("'2018-08 (Д)'!H",TEXT(MATCH($C86,'2018-08 (Д)'!$C$2:$C$100,0)+1,0))))/INDIRECT(CONCATENATE("'2018-08 (Д)'!H",TEXT(MATCH($C86,'2018-08 (Д)'!$C$2:$C$100,0)+1,0))))*100)</f>
        <v>-3.2733786787365973</v>
      </c>
      <c r="AS86" s="9">
        <f ca="1">IF(OR(INDIRECT(CONCATENATE("'2018-10 (Д)'!H",TEXT(MATCH($C86,'2018-10 (Д)'!$C$2:$C$100,0)+1,0)))="Н/Д",INDIRECT(CONCATENATE("'2018-09 (Д)'!H",TEXT(MATCH($C86,'2018-09 (Д)'!$C$2:$C$100,0)+1,0)))="Н/Д",AND(INDIRECT(CONCATENATE("'2018-10 (Д)'!H",TEXT(MATCH($C86,'2018-10 (Д)'!$C$2:$C$100,0)+1,0)))="Н/Д",INDIRECT(CONCATENATE("'2018-09 (Д)'!H",TEXT(MATCH($C86,'2018-09 (Д)'!$C$2:$C$100,0)+1,0))))),"Н/Д",((INDIRECT(CONCATENATE("'2018-10 (Д)'!H",TEXT(MATCH($C86,'2018-10 (Д)'!$C$2:$C$100,0)+1,0)))-INDIRECT(CONCATENATE("'2018-09 (Д)'!H",TEXT(MATCH($C86,'2018-09 (Д)'!$C$2:$C$100,0)+1,0))))/INDIRECT(CONCATENATE("'2018-09 (Д)'!H",TEXT(MATCH($C86,'2018-09 (Д)'!$C$2:$C$100,0)+1,0))))*100)</f>
        <v>-23.026840854913043</v>
      </c>
      <c r="AT86" s="9">
        <f ca="1">IF(OR(INDIRECT(CONCATENATE("'2018-11 (Д)'!H",TEXT(MATCH($C86,'2018-11 (Д)'!$C$2:$C$100,0)+1,0)))="Н/Д",INDIRECT(CONCATENATE("'2018-10 (Д)'!H",TEXT(MATCH($C86,'2018-10 (Д)'!$C$2:$C$100,0)+1,0)))="Н/Д",AND(INDIRECT(CONCATENATE("'2018-11 (Д)'!H",TEXT(MATCH($C86,'2018-11 (Д)'!$C$2:$C$100,0)+1,0)))="Н/Д",INDIRECT(CONCATENATE("'2018-10 (Д)'!H",TEXT(MATCH($C86,'2018-10 (Д)'!$C$2:$C$100,0)+1,0))))),"Н/Д",((INDIRECT(CONCATENATE("'2018-11 (Д)'!H",TEXT(MATCH($C86,'2018-11 (Д)'!$C$2:$C$100,0)+1,0)))-INDIRECT(CONCATENATE("'2018-10 (Д)'!H",TEXT(MATCH($C86,'2018-10 (Д)'!$C$2:$C$100,0)+1,0))))/INDIRECT(CONCATENATE("'2018-10 (Д)'!H",TEXT(MATCH($C86,'2018-10 (Д)'!$C$2:$C$100,0)+1,0))))*100)</f>
        <v>22.461639512200023</v>
      </c>
      <c r="AU86" s="9">
        <f ca="1">IF(OR(INDIRECT(CONCATENATE("'2018-12 (Д)'!H",TEXT(MATCH($C86,'2018-12 (Д)'!$C$2:$C$100,0)+1,0)))="Н/Д",INDIRECT(CONCATENATE("'2018-11 (Д)'!H",TEXT(MATCH($C86,'2018-11 (Д)'!$C$2:$C$100,0)+1,0)))="Н/Д",AND(INDIRECT(CONCATENATE("'2018-12 (Д)'!H",TEXT(MATCH($C86,'2018-12 (Д)'!$C$2:$C$100,0)+1,0)))="Н/Д",INDIRECT(CONCATENATE("'2018-11 (Д)'!H",TEXT(MATCH($C86,'2018-11 (Д)'!$C$2:$C$100,0)+1,0))))),"Н/Д",((INDIRECT(CONCATENATE("'2018-12 (Д)'!H",TEXT(MATCH($C86,'2018-12 (Д)'!$C$2:$C$100,0)+1,0)))-INDIRECT(CONCATENATE("'2018-11 (Д)'!H",TEXT(MATCH($C86,'2018-11 (Д)'!$C$2:$C$100,0)+1,0))))/INDIRECT(CONCATENATE("'2018-11 (Д)'!H",TEXT(MATCH($C86,'2018-11 (Д)'!$C$2:$C$100,0)+1,0))))*100)</f>
        <v>22.334321188824891</v>
      </c>
      <c r="AV86" s="9"/>
      <c r="AW86" s="9">
        <f ca="1">IF(OR(INDIRECT(CONCATENATE("'2018-03 (Д)'!I",TEXT(MATCH($C86,'2018-03 (Д)'!$C$2:$C$100,0)+1,0)))="Н/Д",INDIRECT(CONCATENATE("'2018-02 (Д)'!I",TEXT(MATCH($C86,'2018-02 (Д)'!$C$2:$C$100,0)+1,0)))="Н/Д",AND(INDIRECT(CONCATENATE("'2018-03 (Д)'!I",TEXT(MATCH($C86,'2018-03 (Д)'!$C$2:$C$100,0)+1,0)))="Н/Д",INDIRECT(CONCATENATE("'2018-02 (Д)'!I",TEXT(MATCH($C86,'2018-02 (Д)'!$C$2:$C$100,0)+1,0))))),"Н/Д",((INDIRECT(CONCATENATE("'2018-03 (Д)'!I",TEXT(MATCH($C86,'2018-03 (Д)'!$C$2:$C$100,0)+1,0)))-INDIRECT(CONCATENATE("'2018-02 (Д)'!I",TEXT(MATCH($C86,'2018-02 (Д)'!$C$2:$C$100,0)+1,0))))/INDIRECT(CONCATENATE("'2018-02 (Д)'!I",TEXT(MATCH($C86,'2018-02 (Д)'!$C$2:$C$100,0)+1,0))))*100)</f>
        <v>-60.508623205966437</v>
      </c>
      <c r="AX86" s="9">
        <f ca="1">IF(OR(INDIRECT(CONCATENATE("'2018-04 (Д)'!I",TEXT(MATCH($C86,'2018-04 (Д)'!$C$2:$C$100,0)+1,0)))="Н/Д",INDIRECT(CONCATENATE("'2018-03 (Д)'!I",TEXT(MATCH($C86,'2018-03 (Д)'!$C$2:$C$100,0)+1,0)))="Н/Д",AND(INDIRECT(CONCATENATE("'2018-04 (Д)'!I",TEXT(MATCH($C86,'2018-04 (Д)'!$C$2:$C$100,0)+1,0)))="Н/Д",INDIRECT(CONCATENATE("'2018-03 (Д)'!I",TEXT(MATCH($C86,'2018-03 (Д)'!$C$2:$C$100,0)+1,0))))),"Н/Д",((INDIRECT(CONCATENATE("'2018-04 (Д)'!I",TEXT(MATCH($C86,'2018-04 (Д)'!$C$2:$C$100,0)+1,0)))-INDIRECT(CONCATENATE("'2018-03 (Д)'!I",TEXT(MATCH($C86,'2018-03 (Д)'!$C$2:$C$100,0)+1,0))))/INDIRECT(CONCATENATE("'2018-03 (Д)'!I",TEXT(MATCH($C86,'2018-03 (Д)'!$C$2:$C$100,0)+1,0))))*100)</f>
        <v>281.53201744071583</v>
      </c>
      <c r="AY86" s="9">
        <f ca="1">IF(OR(INDIRECT(CONCATENATE("'2018-05 (Д)'!I",TEXT(MATCH($C86,'2018-05 (Д)'!$C$2:$C$100,0)+1,0)))="Н/Д",INDIRECT(CONCATENATE("'2018-04 (Д)'!I",TEXT(MATCH($C86,'2018-04 (Д)'!$C$2:$C$100,0)+1,0)))="Н/Д",AND(INDIRECT(CONCATENATE("'2018-05 (Д)'!I",TEXT(MATCH($C86,'2018-05 (Д)'!$C$2:$C$100,0)+1,0)))="Н/Д",INDIRECT(CONCATENATE("'2018-04 (Д)'!I",TEXT(MATCH($C86,'2018-04 (Д)'!$C$2:$C$100,0)+1,0))))),"Н/Д",((INDIRECT(CONCATENATE("'2018-05 (Д)'!I",TEXT(MATCH($C86,'2018-05 (Д)'!$C$2:$C$100,0)+1,0)))-INDIRECT(CONCATENATE("'2018-04 (Д)'!I",TEXT(MATCH($C86,'2018-04 (Д)'!$C$2:$C$100,0)+1,0))))/INDIRECT(CONCATENATE("'2018-04 (Д)'!I",TEXT(MATCH($C86,'2018-04 (Д)'!$C$2:$C$100,0)+1,0))))*100)</f>
        <v>-31.703199092888713</v>
      </c>
      <c r="AZ86" s="9">
        <f ca="1">IF(OR(INDIRECT(CONCATENATE("'2018-06 (Д)'!I",TEXT(MATCH($C86,'2018-06 (Д)'!$C$2:$C$100,0)+1,0)))="Н/Д",INDIRECT(CONCATENATE("'2018-05 (Д)'!I",TEXT(MATCH($C86,'2018-05 (Д)'!$C$2:$C$100,0)+1,0)))="Н/Д",AND(INDIRECT(CONCATENATE("'2018-06 (Д)'!I",TEXT(MATCH($C86,'2018-06 (Д)'!$C$2:$C$100,0)+1,0)))="Н/Д",INDIRECT(CONCATENATE("'2018-05 (Д)'!I",TEXT(MATCH($C86,'2018-05 (Д)'!$C$2:$C$100,0)+1,0))))),"Н/Д",((INDIRECT(CONCATENATE("'2018-06 (Д)'!I",TEXT(MATCH($C86,'2018-06 (Д)'!$C$2:$C$100,0)+1,0)))-INDIRECT(CONCATENATE("'2018-05 (Д)'!I",TEXT(MATCH($C86,'2018-05 (Д)'!$C$2:$C$100,0)+1,0))))/INDIRECT(CONCATENATE("'2018-05 (Д)'!I",TEXT(MATCH($C86,'2018-05 (Д)'!$C$2:$C$100,0)+1,0))))*100)</f>
        <v>3.2658395991243205</v>
      </c>
      <c r="BA86" s="9">
        <f ca="1">IF(OR(INDIRECT(CONCATENATE("'2018-07 (Д)'!I",TEXT(MATCH($C86,'2018-07 (Д)'!$C$2:$C$100,0)+1,0)))="Н/Д",INDIRECT(CONCATENATE("'2018-06 (Д)'!I",TEXT(MATCH($C86,'2018-06 (Д)'!$C$2:$C$100,0)+1,0)))="Н/Д",AND(INDIRECT(CONCATENATE("'2018-07 (Д)'!I",TEXT(MATCH($C86,'2018-07 (Д)'!$C$2:$C$100,0)+1,0)))="Н/Д",INDIRECT(CONCATENATE("'2018-06 (Д)'!I",TEXT(MATCH($C86,'2018-06 (Д)'!$C$2:$C$100,0)+1,0))))),"Н/Д",((INDIRECT(CONCATENATE("'2018-07 (Д)'!I",TEXT(MATCH($C86,'2018-07 (Д)'!$C$2:$C$100,0)+1,0)))-INDIRECT(CONCATENATE("'2018-06 (Д)'!I",TEXT(MATCH($C86,'2018-06 (Д)'!$C$2:$C$100,0)+1,0))))/INDIRECT(CONCATENATE("'2018-06 (Д)'!I",TEXT(MATCH($C86,'2018-06 (Д)'!$C$2:$C$100,0)+1,0))))*100)</f>
        <v>-2.1136543274245505</v>
      </c>
      <c r="BB86" s="9">
        <f ca="1">IF(OR(INDIRECT(CONCATENATE("'2018-08 (Д)'!I",TEXT(MATCH($C86,'2018-08 (Д)'!$C$2:$C$100,0)+1,0)))="Н/Д",INDIRECT(CONCATENATE("'2018-07 (Д)'!I",TEXT(MATCH($C86,'2018-07 (Д)'!$C$2:$C$100,0)+1,0)))="Н/Д",AND(INDIRECT(CONCATENATE("'2018-08 (Д)'!I",TEXT(MATCH($C86,'2018-08 (Д)'!$C$2:$C$100,0)+1,0)))="Н/Д",INDIRECT(CONCATENATE("'2018-07 (Д)'!I",TEXT(MATCH($C86,'2018-07 (Д)'!$C$2:$C$100,0)+1,0))))),"Н/Д",((INDIRECT(CONCATENATE("'2018-08 (Д)'!I",TEXT(MATCH($C86,'2018-08 (Д)'!$C$2:$C$100,0)+1,0)))-INDIRECT(CONCATENATE("'2018-07 (Д)'!I",TEXT(MATCH($C86,'2018-07 (Д)'!$C$2:$C$100,0)+1,0))))/INDIRECT(CONCATENATE("'2018-07 (Д)'!I",TEXT(MATCH($C86,'2018-07 (Д)'!$C$2:$C$100,0)+1,0))))*100)</f>
        <v>18.54311026583883</v>
      </c>
      <c r="BC86" s="9">
        <f ca="1">IF(OR(INDIRECT(CONCATENATE("'2018-09 (Д)'!I",TEXT(MATCH($C86,'2018-09 (Д)'!$C$2:$C$100,0)+1,0)))="Н/Д",INDIRECT(CONCATENATE("'2018-08 (Д)'!I",TEXT(MATCH($C86,'2018-08 (Д)'!$C$2:$C$100,0)+1,0)))="Н/Д",AND(INDIRECT(CONCATENATE("'2018-09 (Д)'!I",TEXT(MATCH($C86,'2018-09 (Д)'!$C$2:$C$100,0)+1,0)))="Н/Д",INDIRECT(CONCATENATE("'2018-08 (Д)'!I",TEXT(MATCH($C86,'2018-08 (Д)'!$C$2:$C$100,0)+1,0))))),"Н/Д",((INDIRECT(CONCATENATE("'2018-09 (Д)'!I",TEXT(MATCH($C86,'2018-09 (Д)'!$C$2:$C$100,0)+1,0)))-INDIRECT(CONCATENATE("'2018-08 (Д)'!I",TEXT(MATCH($C86,'2018-08 (Д)'!$C$2:$C$100,0)+1,0))))/INDIRECT(CONCATENATE("'2018-08 (Д)'!I",TEXT(MATCH($C86,'2018-08 (Д)'!$C$2:$C$100,0)+1,0))))*100)</f>
        <v>-6.7107278902530281</v>
      </c>
      <c r="BD86" s="9">
        <f ca="1">IF(OR(INDIRECT(CONCATENATE("'2018-10 (Д)'!I",TEXT(MATCH($C86,'2018-10 (Д)'!$C$2:$C$100,0)+1,0)))="Н/Д",INDIRECT(CONCATENATE("'2018-09 (Д)'!I",TEXT(MATCH($C86,'2018-09 (Д)'!$C$2:$C$100,0)+1,0)))="Н/Д",AND(INDIRECT(CONCATENATE("'2018-10 (Д)'!I",TEXT(MATCH($C86,'2018-10 (Д)'!$C$2:$C$100,0)+1,0)))="Н/Д",INDIRECT(CONCATENATE("'2018-09 (Д)'!I",TEXT(MATCH($C86,'2018-09 (Д)'!$C$2:$C$100,0)+1,0))))),"Н/Д",((INDIRECT(CONCATENATE("'2018-10 (Д)'!I",TEXT(MATCH($C86,'2018-10 (Д)'!$C$2:$C$100,0)+1,0)))-INDIRECT(CONCATENATE("'2018-09 (Д)'!I",TEXT(MATCH($C86,'2018-09 (Д)'!$C$2:$C$100,0)+1,0))))/INDIRECT(CONCATENATE("'2018-09 (Д)'!I",TEXT(MATCH($C86,'2018-09 (Д)'!$C$2:$C$100,0)+1,0))))*100)</f>
        <v>10.455943905660812</v>
      </c>
      <c r="BE86" s="9">
        <f ca="1">IF(OR(INDIRECT(CONCATENATE("'2018-11 (Д)'!I",TEXT(MATCH($C86,'2018-11 (Д)'!$C$2:$C$100,0)+1,0)))="Н/Д",INDIRECT(CONCATENATE("'2018-10 (Д)'!I",TEXT(MATCH($C86,'2018-10 (Д)'!$C$2:$C$100,0)+1,0)))="Н/Д",AND(INDIRECT(CONCATENATE("'2018-11 (Д)'!I",TEXT(MATCH($C86,'2018-11 (Д)'!$C$2:$C$100,0)+1,0)))="Н/Д",INDIRECT(CONCATENATE("'2018-10 (Д)'!I",TEXT(MATCH($C86,'2018-10 (Д)'!$C$2:$C$100,0)+1,0))))),"Н/Д",((INDIRECT(CONCATENATE("'2018-11 (Д)'!I",TEXT(MATCH($C86,'2018-11 (Д)'!$C$2:$C$100,0)+1,0)))-INDIRECT(CONCATENATE("'2018-10 (Д)'!I",TEXT(MATCH($C86,'2018-10 (Д)'!$C$2:$C$100,0)+1,0))))/INDIRECT(CONCATENATE("'2018-10 (Д)'!I",TEXT(MATCH($C86,'2018-10 (Д)'!$C$2:$C$100,0)+1,0))))*100)</f>
        <v>-7.0840821557536131</v>
      </c>
      <c r="BF86" s="9">
        <f ca="1">IF(OR(INDIRECT(CONCATENATE("'2018-12 (Д)'!I",TEXT(MATCH($C86,'2018-12 (Д)'!$C$2:$C$100,0)+1,0)))="Н/Д",INDIRECT(CONCATENATE("'2018-11 (Д)'!I",TEXT(MATCH($C86,'2018-11 (Д)'!$C$2:$C$100,0)+1,0)))="Н/Д",AND(INDIRECT(CONCATENATE("'2018-12 (Д)'!I",TEXT(MATCH($C86,'2018-12 (Д)'!$C$2:$C$100,0)+1,0)))="Н/Д",INDIRECT(CONCATENATE("'2018-11 (Д)'!I",TEXT(MATCH($C86,'2018-11 (Д)'!$C$2:$C$100,0)+1,0))))),"Н/Д",((INDIRECT(CONCATENATE("'2018-12 (Д)'!I",TEXT(MATCH($C86,'2018-12 (Д)'!$C$2:$C$100,0)+1,0)))-INDIRECT(CONCATENATE("'2018-11 (Д)'!I",TEXT(MATCH($C86,'2018-11 (Д)'!$C$2:$C$100,0)+1,0))))/INDIRECT(CONCATENATE("'2018-11 (Д)'!I",TEXT(MATCH($C86,'2018-11 (Д)'!$C$2:$C$100,0)+1,0))))*100)</f>
        <v>-0.88472342972596341</v>
      </c>
      <c r="BG86" s="9"/>
      <c r="BH86" s="9" t="str">
        <f ca="1">IF(OR(INDIRECT(CONCATENATE("'2018-03 (Д)'!J",TEXT(MATCH($C86,'2018-03 (Д)'!$C$2:$C$100,0)+1,0)))="Н/Д",INDIRECT(CONCATENATE("'2018-02 (Д)'!J",TEXT(MATCH($C86,'2018-02 (Д)'!$C$2:$C$100,0)+1,0)))="Н/Д",AND(INDIRECT(CONCATENATE("'2018-03 (Д)'!J",TEXT(MATCH($C86,'2018-03 (Д)'!$C$2:$C$100,0)+1,0)))="Н/Д",INDIRECT(CONCATENATE("'2018-02 (Д)'!J",TEXT(MATCH($C86,'2018-02 (Д)'!$C$2:$C$100,0)+1,0))))),"Н/Д",((INDIRECT(CONCATENATE("'2018-03 (Д)'!J",TEXT(MATCH($C86,'2018-03 (Д)'!$C$2:$C$100,0)+1,0)))-INDIRECT(CONCATENATE("'2018-02 (Д)'!J",TEXT(MATCH($C86,'2018-02 (Д)'!$C$2:$C$100,0)+1,0))))/INDIRECT(CONCATENATE("'2018-02 (Д)'!J",TEXT(MATCH($C86,'2018-02 (Д)'!$C$2:$C$100,0)+1,0))))*100)</f>
        <v>Н/Д</v>
      </c>
      <c r="BI86" s="9" t="str">
        <f ca="1">IF(OR(INDIRECT(CONCATENATE("'2018-04 (Д)'!J",TEXT(MATCH($C86,'2018-04 (Д)'!$C$2:$C$100,0)+1,0)))="Н/Д",INDIRECT(CONCATENATE("'2018-03 (Д)'!J",TEXT(MATCH($C86,'2018-03 (Д)'!$C$2:$C$100,0)+1,0)))="Н/Д",AND(INDIRECT(CONCATENATE("'2018-04 (Д)'!J",TEXT(MATCH($C86,'2018-04 (Д)'!$C$2:$C$100,0)+1,0)))="Н/Д",INDIRECT(CONCATENATE("'2018-03 (Д)'!J",TEXT(MATCH($C86,'2018-03 (Д)'!$C$2:$C$100,0)+1,0))))),"Н/Д",((INDIRECT(CONCATENATE("'2018-04 (Д)'!J",TEXT(MATCH($C86,'2018-04 (Д)'!$C$2:$C$100,0)+1,0)))-INDIRECT(CONCATENATE("'2018-03 (Д)'!J",TEXT(MATCH($C86,'2018-03 (Д)'!$C$2:$C$100,0)+1,0))))/INDIRECT(CONCATENATE("'2018-03 (Д)'!J",TEXT(MATCH($C86,'2018-03 (Д)'!$C$2:$C$100,0)+1,0))))*100)</f>
        <v>Н/Д</v>
      </c>
      <c r="BJ86" s="9" t="str">
        <f ca="1">IF(OR(INDIRECT(CONCATENATE("'2018-05 (Д)'!J",TEXT(MATCH($C86,'2018-05 (Д)'!$C$2:$C$100,0)+1,0)))="Н/Д",INDIRECT(CONCATENATE("'2018-04 (Д)'!J",TEXT(MATCH($C86,'2018-04 (Д)'!$C$2:$C$100,0)+1,0)))="Н/Д",AND(INDIRECT(CONCATENATE("'2018-05 (Д)'!J",TEXT(MATCH($C86,'2018-05 (Д)'!$C$2:$C$100,0)+1,0)))="Н/Д",INDIRECT(CONCATENATE("'2018-04 (Д)'!J",TEXT(MATCH($C86,'2018-04 (Д)'!$C$2:$C$100,0)+1,0))))),"Н/Д",((INDIRECT(CONCATENATE("'2018-05 (Д)'!J",TEXT(MATCH($C86,'2018-05 (Д)'!$C$2:$C$100,0)+1,0)))-INDIRECT(CONCATENATE("'2018-04 (Д)'!J",TEXT(MATCH($C86,'2018-04 (Д)'!$C$2:$C$100,0)+1,0))))/INDIRECT(CONCATENATE("'2018-04 (Д)'!J",TEXT(MATCH($C86,'2018-04 (Д)'!$C$2:$C$100,0)+1,0))))*100)</f>
        <v>Н/Д</v>
      </c>
      <c r="BK86" s="9" t="str">
        <f ca="1">IF(OR(INDIRECT(CONCATENATE("'2018-06 (Д)'!J",TEXT(MATCH($C86,'2018-06 (Д)'!$C$2:$C$100,0)+1,0)))="Н/Д",INDIRECT(CONCATENATE("'2018-05 (Д)'!J",TEXT(MATCH($C86,'2018-05 (Д)'!$C$2:$C$100,0)+1,0)))="Н/Д",AND(INDIRECT(CONCATENATE("'2018-06 (Д)'!J",TEXT(MATCH($C86,'2018-06 (Д)'!$C$2:$C$100,0)+1,0)))="Н/Д",INDIRECT(CONCATENATE("'2018-05 (Д)'!J",TEXT(MATCH($C86,'2018-05 (Д)'!$C$2:$C$100,0)+1,0))))),"Н/Д",((INDIRECT(CONCATENATE("'2018-06 (Д)'!J",TEXT(MATCH($C86,'2018-06 (Д)'!$C$2:$C$100,0)+1,0)))-INDIRECT(CONCATENATE("'2018-05 (Д)'!J",TEXT(MATCH($C86,'2018-05 (Д)'!$C$2:$C$100,0)+1,0))))/INDIRECT(CONCATENATE("'2018-05 (Д)'!J",TEXT(MATCH($C86,'2018-05 (Д)'!$C$2:$C$100,0)+1,0))))*100)</f>
        <v>Н/Д</v>
      </c>
      <c r="BL86" s="9" t="str">
        <f ca="1">IF(OR(INDIRECT(CONCATENATE("'2018-07 (Д)'!J",TEXT(MATCH($C86,'2018-07 (Д)'!$C$2:$C$100,0)+1,0)))="Н/Д",INDIRECT(CONCATENATE("'2018-06 (Д)'!J",TEXT(MATCH($C86,'2018-06 (Д)'!$C$2:$C$100,0)+1,0)))="Н/Д",AND(INDIRECT(CONCATENATE("'2018-07 (Д)'!J",TEXT(MATCH($C86,'2018-07 (Д)'!$C$2:$C$100,0)+1,0)))="Н/Д",INDIRECT(CONCATENATE("'2018-06 (Д)'!J",TEXT(MATCH($C86,'2018-06 (Д)'!$C$2:$C$100,0)+1,0))))),"Н/Д",((INDIRECT(CONCATENATE("'2018-07 (Д)'!J",TEXT(MATCH($C86,'2018-07 (Д)'!$C$2:$C$100,0)+1,0)))-INDIRECT(CONCATENATE("'2018-06 (Д)'!J",TEXT(MATCH($C86,'2018-06 (Д)'!$C$2:$C$100,0)+1,0))))/INDIRECT(CONCATENATE("'2018-06 (Д)'!J",TEXT(MATCH($C86,'2018-06 (Д)'!$C$2:$C$100,0)+1,0))))*100)</f>
        <v>Н/Д</v>
      </c>
      <c r="BM86" s="9" t="str">
        <f ca="1">IF(OR(INDIRECT(CONCATENATE("'2018-08 (Д)'!J",TEXT(MATCH($C86,'2018-08 (Д)'!$C$2:$C$100,0)+1,0)))="Н/Д",INDIRECT(CONCATENATE("'2018-07 (Д)'!J",TEXT(MATCH($C86,'2018-07 (Д)'!$C$2:$C$100,0)+1,0)))="Н/Д",AND(INDIRECT(CONCATENATE("'2018-08 (Д)'!J",TEXT(MATCH($C86,'2018-08 (Д)'!$C$2:$C$100,0)+1,0)))="Н/Д",INDIRECT(CONCATENATE("'2018-07 (Д)'!J",TEXT(MATCH($C86,'2018-07 (Д)'!$C$2:$C$100,0)+1,0))))),"Н/Д",((INDIRECT(CONCATENATE("'2018-08 (Д)'!J",TEXT(MATCH($C86,'2018-08 (Д)'!$C$2:$C$100,0)+1,0)))-INDIRECT(CONCATENATE("'2018-07 (Д)'!J",TEXT(MATCH($C86,'2018-07 (Д)'!$C$2:$C$100,0)+1,0))))/INDIRECT(CONCATENATE("'2018-07 (Д)'!J",TEXT(MATCH($C86,'2018-07 (Д)'!$C$2:$C$100,0)+1,0))))*100)</f>
        <v>Н/Д</v>
      </c>
      <c r="BN86" s="9" t="str">
        <f ca="1">IF(OR(INDIRECT(CONCATENATE("'2018-09 (Д)'!J",TEXT(MATCH($C86,'2018-09 (Д)'!$C$2:$C$100,0)+1,0)))="Н/Д",INDIRECT(CONCATENATE("'2018-08 (Д)'!J",TEXT(MATCH($C86,'2018-08 (Д)'!$C$2:$C$100,0)+1,0)))="Н/Д",AND(INDIRECT(CONCATENATE("'2018-09 (Д)'!J",TEXT(MATCH($C86,'2018-09 (Д)'!$C$2:$C$100,0)+1,0)))="Н/Д",INDIRECT(CONCATENATE("'2018-08 (Д)'!J",TEXT(MATCH($C86,'2018-08 (Д)'!$C$2:$C$100,0)+1,0))))),"Н/Д",((INDIRECT(CONCATENATE("'2018-09 (Д)'!J",TEXT(MATCH($C86,'2018-09 (Д)'!$C$2:$C$100,0)+1,0)))-INDIRECT(CONCATENATE("'2018-08 (Д)'!J",TEXT(MATCH($C86,'2018-08 (Д)'!$C$2:$C$100,0)+1,0))))/INDIRECT(CONCATENATE("'2018-08 (Д)'!J",TEXT(MATCH($C86,'2018-08 (Д)'!$C$2:$C$100,0)+1,0))))*100)</f>
        <v>Н/Д</v>
      </c>
      <c r="BO86" s="9" t="str">
        <f ca="1">IF(OR(INDIRECT(CONCATENATE("'2018-10 (Д)'!J",TEXT(MATCH($C86,'2018-10 (Д)'!$C$2:$C$100,0)+1,0)))="Н/Д",INDIRECT(CONCATENATE("'2018-09 (Д)'!J",TEXT(MATCH($C86,'2018-09 (Д)'!$C$2:$C$100,0)+1,0)))="Н/Д",AND(INDIRECT(CONCATENATE("'2018-10 (Д)'!J",TEXT(MATCH($C86,'2018-10 (Д)'!$C$2:$C$100,0)+1,0)))="Н/Д",INDIRECT(CONCATENATE("'2018-09 (Д)'!J",TEXT(MATCH($C86,'2018-09 (Д)'!$C$2:$C$100,0)+1,0))))),"Н/Д",((INDIRECT(CONCATENATE("'2018-10 (Д)'!J",TEXT(MATCH($C86,'2018-10 (Д)'!$C$2:$C$100,0)+1,0)))-INDIRECT(CONCATENATE("'2018-09 (Д)'!J",TEXT(MATCH($C86,'2018-09 (Д)'!$C$2:$C$100,0)+1,0))))/INDIRECT(CONCATENATE("'2018-09 (Д)'!J",TEXT(MATCH($C86,'2018-09 (Д)'!$C$2:$C$100,0)+1,0))))*100)</f>
        <v>Н/Д</v>
      </c>
      <c r="BP86" s="9" t="str">
        <f ca="1">IF(OR(INDIRECT(CONCATENATE("'2018-11 (Д)'!J",TEXT(MATCH($C86,'2018-11 (Д)'!$C$2:$C$100,0)+1,0)))="Н/Д",INDIRECT(CONCATENATE("'2018-10 (Д)'!J",TEXT(MATCH($C86,'2018-10 (Д)'!$C$2:$C$100,0)+1,0)))="Н/Д",AND(INDIRECT(CONCATENATE("'2018-11 (Д)'!J",TEXT(MATCH($C86,'2018-11 (Д)'!$C$2:$C$100,0)+1,0)))="Н/Д",INDIRECT(CONCATENATE("'2018-10 (Д)'!J",TEXT(MATCH($C86,'2018-10 (Д)'!$C$2:$C$100,0)+1,0))))),"Н/Д",((INDIRECT(CONCATENATE("'2018-11 (Д)'!J",TEXT(MATCH($C86,'2018-11 (Д)'!$C$2:$C$100,0)+1,0)))-INDIRECT(CONCATENATE("'2018-10 (Д)'!J",TEXT(MATCH($C86,'2018-10 (Д)'!$C$2:$C$100,0)+1,0))))/INDIRECT(CONCATENATE("'2018-10 (Д)'!J",TEXT(MATCH($C86,'2018-10 (Д)'!$C$2:$C$100,0)+1,0))))*100)</f>
        <v>Н/Д</v>
      </c>
      <c r="BQ86" s="9" t="str">
        <f ca="1">IF(OR(INDIRECT(CONCATENATE("'2018-12 (Д)'!J",TEXT(MATCH($C86,'2018-12 (Д)'!$C$2:$C$100,0)+1,0)))="Н/Д",INDIRECT(CONCATENATE("'2018-11 (Д)'!J",TEXT(MATCH($C86,'2018-11 (Д)'!$C$2:$C$100,0)+1,0)))="Н/Д",AND(INDIRECT(CONCATENATE("'2018-12 (Д)'!J",TEXT(MATCH($C86,'2018-12 (Д)'!$C$2:$C$100,0)+1,0)))="Н/Д",INDIRECT(CONCATENATE("'2018-11 (Д)'!J",TEXT(MATCH($C86,'2018-11 (Д)'!$C$2:$C$100,0)+1,0))))),"Н/Д",((INDIRECT(CONCATENATE("'2018-12 (Д)'!J",TEXT(MATCH($C86,'2018-12 (Д)'!$C$2:$C$100,0)+1,0)))-INDIRECT(CONCATENATE("'2018-11 (Д)'!J",TEXT(MATCH($C86,'2018-11 (Д)'!$C$2:$C$100,0)+1,0))))/INDIRECT(CONCATENATE("'2018-11 (Д)'!J",TEXT(MATCH($C86,'2018-11 (Д)'!$C$2:$C$100,0)+1,0))))*100)</f>
        <v>Н/Д</v>
      </c>
      <c r="BR86" s="9"/>
      <c r="BS86" s="9">
        <f ca="1">IF(OR(INDIRECT(CONCATENATE("'2018-03 (Д)'!K",TEXT(MATCH($C86,'2018-03 (Д)'!$C$2:$C$100,0)+1,0)))="Н/Д",INDIRECT(CONCATENATE("'2018-02 (Д)'!K",TEXT(MATCH($C86,'2018-02 (Д)'!$C$2:$C$100,0)+1,0)))="Н/Д",AND(INDIRECT(CONCATENATE("'2018-03 (Д)'!K",TEXT(MATCH($C86,'2018-03 (Д)'!$C$2:$C$100,0)+1,0)))="Н/Д",INDIRECT(CONCATENATE("'2018-02 (Д)'!K",TEXT(MATCH($C86,'2018-02 (Д)'!$C$2:$C$100,0)+1,0))))),"Н/Д",((INDIRECT(CONCATENATE("'2018-03 (Д)'!K",TEXT(MATCH($C86,'2018-03 (Д)'!$C$2:$C$100,0)+1,0)))-INDIRECT(CONCATENATE("'2018-02 (Д)'!K",TEXT(MATCH($C86,'2018-02 (Д)'!$C$2:$C$100,0)+1,0))))/INDIRECT(CONCATENATE("'2018-02 (Д)'!K",TEXT(MATCH($C86,'2018-02 (Д)'!$C$2:$C$100,0)+1,0))))*100)</f>
        <v>-37.691197029036033</v>
      </c>
      <c r="BT86" s="9">
        <f ca="1">IF(OR(INDIRECT(CONCATENATE("'2018-04 (Д)'!K",TEXT(MATCH($C86,'2018-04 (Д)'!$C$2:$C$100,0)+1,0)))="Н/Д",INDIRECT(CONCATENATE("'2018-03 (Д)'!K",TEXT(MATCH($C86,'2018-03 (Д)'!$C$2:$C$100,0)+1,0)))="Н/Д",AND(INDIRECT(CONCATENATE("'2018-04 (Д)'!K",TEXT(MATCH($C86,'2018-04 (Д)'!$C$2:$C$100,0)+1,0)))="Н/Д",INDIRECT(CONCATENATE("'2018-03 (Д)'!K",TEXT(MATCH($C86,'2018-03 (Д)'!$C$2:$C$100,0)+1,0))))),"Н/Д",((INDIRECT(CONCATENATE("'2018-04 (Д)'!K",TEXT(MATCH($C86,'2018-04 (Д)'!$C$2:$C$100,0)+1,0)))-INDIRECT(CONCATENATE("'2018-03 (Д)'!K",TEXT(MATCH($C86,'2018-03 (Д)'!$C$2:$C$100,0)+1,0))))/INDIRECT(CONCATENATE("'2018-03 (Д)'!K",TEXT(MATCH($C86,'2018-03 (Д)'!$C$2:$C$100,0)+1,0))))*100)</f>
        <v>272.69020764566756</v>
      </c>
      <c r="BU86" s="9">
        <f ca="1">IF(OR(INDIRECT(CONCATENATE("'2018-05 (Д)'!K",TEXT(MATCH($C86,'2018-05 (Д)'!$C$2:$C$100,0)+1,0)))="Н/Д",INDIRECT(CONCATENATE("'2018-04 (Д)'!K",TEXT(MATCH($C86,'2018-04 (Д)'!$C$2:$C$100,0)+1,0)))="Н/Д",AND(INDIRECT(CONCATENATE("'2018-05 (Д)'!K",TEXT(MATCH($C86,'2018-05 (Д)'!$C$2:$C$100,0)+1,0)))="Н/Д",INDIRECT(CONCATENATE("'2018-04 (Д)'!K",TEXT(MATCH($C86,'2018-04 (Д)'!$C$2:$C$100,0)+1,0))))),"Н/Д",((INDIRECT(CONCATENATE("'2018-05 (Д)'!K",TEXT(MATCH($C86,'2018-05 (Д)'!$C$2:$C$100,0)+1,0)))-INDIRECT(CONCATENATE("'2018-04 (Д)'!K",TEXT(MATCH($C86,'2018-04 (Д)'!$C$2:$C$100,0)+1,0))))/INDIRECT(CONCATENATE("'2018-04 (Д)'!K",TEXT(MATCH($C86,'2018-04 (Д)'!$C$2:$C$100,0)+1,0))))*100)</f>
        <v>11.456711340591855</v>
      </c>
      <c r="BV86" s="9">
        <f ca="1">IF(OR(INDIRECT(CONCATENATE("'2018-06 (Д)'!K",TEXT(MATCH($C86,'2018-06 (Д)'!$C$2:$C$100,0)+1,0)))="Н/Д",INDIRECT(CONCATENATE("'2018-05 (Д)'!K",TEXT(MATCH($C86,'2018-05 (Д)'!$C$2:$C$100,0)+1,0)))="Н/Д",AND(INDIRECT(CONCATENATE("'2018-06 (Д)'!K",TEXT(MATCH($C86,'2018-06 (Д)'!$C$2:$C$100,0)+1,0)))="Н/Д",INDIRECT(CONCATENATE("'2018-05 (Д)'!K",TEXT(MATCH($C86,'2018-05 (Д)'!$C$2:$C$100,0)+1,0))))),"Н/Д",((INDIRECT(CONCATENATE("'2018-06 (Д)'!K",TEXT(MATCH($C86,'2018-06 (Д)'!$C$2:$C$100,0)+1,0)))-INDIRECT(CONCATENATE("'2018-05 (Д)'!K",TEXT(MATCH($C86,'2018-05 (Д)'!$C$2:$C$100,0)+1,0))))/INDIRECT(CONCATENATE("'2018-05 (Д)'!K",TEXT(MATCH($C86,'2018-05 (Д)'!$C$2:$C$100,0)+1,0))))*100)</f>
        <v>-63.017570526019341</v>
      </c>
      <c r="BW86" s="9">
        <f ca="1">IF(OR(INDIRECT(CONCATENATE("'2018-07 (Д)'!K",TEXT(MATCH($C86,'2018-07 (Д)'!$C$2:$C$100,0)+1,0)))="Н/Д",INDIRECT(CONCATENATE("'2018-06 (Д)'!K",TEXT(MATCH($C86,'2018-06 (Д)'!$C$2:$C$100,0)+1,0)))="Н/Д",AND(INDIRECT(CONCATENATE("'2018-07 (Д)'!K",TEXT(MATCH($C86,'2018-07 (Д)'!$C$2:$C$100,0)+1,0)))="Н/Д",INDIRECT(CONCATENATE("'2018-06 (Д)'!K",TEXT(MATCH($C86,'2018-06 (Д)'!$C$2:$C$100,0)+1,0))))),"Н/Д",((INDIRECT(CONCATENATE("'2018-07 (Д)'!K",TEXT(MATCH($C86,'2018-07 (Д)'!$C$2:$C$100,0)+1,0)))-INDIRECT(CONCATENATE("'2018-06 (Д)'!K",TEXT(MATCH($C86,'2018-06 (Д)'!$C$2:$C$100,0)+1,0))))/INDIRECT(CONCATENATE("'2018-06 (Д)'!K",TEXT(MATCH($C86,'2018-06 (Д)'!$C$2:$C$100,0)+1,0))))*100)</f>
        <v>-27.617782363123979</v>
      </c>
      <c r="BX86" s="9">
        <f ca="1">IF(OR(INDIRECT(CONCATENATE("'2018-08 (Д)'!K",TEXT(MATCH($C86,'2018-08 (Д)'!$C$2:$C$100,0)+1,0)))="Н/Д",INDIRECT(CONCATENATE("'2018-07 (Д)'!K",TEXT(MATCH($C86,'2018-07 (Д)'!$C$2:$C$100,0)+1,0)))="Н/Д",AND(INDIRECT(CONCATENATE("'2018-08 (Д)'!K",TEXT(MATCH($C86,'2018-08 (Д)'!$C$2:$C$100,0)+1,0)))="Н/Д",INDIRECT(CONCATENATE("'2018-07 (Д)'!K",TEXT(MATCH($C86,'2018-07 (Д)'!$C$2:$C$100,0)+1,0))))),"Н/Д",((INDIRECT(CONCATENATE("'2018-08 (Д)'!K",TEXT(MATCH($C86,'2018-08 (Д)'!$C$2:$C$100,0)+1,0)))-INDIRECT(CONCATENATE("'2018-07 (Д)'!K",TEXT(MATCH($C86,'2018-07 (Д)'!$C$2:$C$100,0)+1,0))))/INDIRECT(CONCATENATE("'2018-07 (Д)'!K",TEXT(MATCH($C86,'2018-07 (Д)'!$C$2:$C$100,0)+1,0))))*100)</f>
        <v>184.52841602630201</v>
      </c>
      <c r="BY86" s="9">
        <f ca="1">IF(OR(INDIRECT(CONCATENATE("'2018-09 (Д)'!K",TEXT(MATCH($C86,'2018-09 (Д)'!$C$2:$C$100,0)+1,0)))="Н/Д",INDIRECT(CONCATENATE("'2018-08 (Д)'!K",TEXT(MATCH($C86,'2018-08 (Д)'!$C$2:$C$100,0)+1,0)))="Н/Д",AND(INDIRECT(CONCATENATE("'2018-09 (Д)'!K",TEXT(MATCH($C86,'2018-09 (Д)'!$C$2:$C$100,0)+1,0)))="Н/Д",INDIRECT(CONCATENATE("'2018-08 (Д)'!K",TEXT(MATCH($C86,'2018-08 (Д)'!$C$2:$C$100,0)+1,0))))),"Н/Д",((INDIRECT(CONCATENATE("'2018-09 (Д)'!K",TEXT(MATCH($C86,'2018-09 (Д)'!$C$2:$C$100,0)+1,0)))-INDIRECT(CONCATENATE("'2018-08 (Д)'!K",TEXT(MATCH($C86,'2018-08 (Д)'!$C$2:$C$100,0)+1,0))))/INDIRECT(CONCATENATE("'2018-08 (Д)'!K",TEXT(MATCH($C86,'2018-08 (Д)'!$C$2:$C$100,0)+1,0))))*100)</f>
        <v>-72.379757702425266</v>
      </c>
      <c r="BZ86" s="9">
        <f ca="1">IF(OR(INDIRECT(CONCATENATE("'2018-10 (Д)'!K",TEXT(MATCH($C86,'2018-10 (Д)'!$C$2:$C$100,0)+1,0)))="Н/Д",INDIRECT(CONCATENATE("'2018-09 (Д)'!K",TEXT(MATCH($C86,'2018-09 (Д)'!$C$2:$C$100,0)+1,0)))="Н/Д",AND(INDIRECT(CONCATENATE("'2018-10 (Д)'!K",TEXT(MATCH($C86,'2018-10 (Д)'!$C$2:$C$100,0)+1,0)))="Н/Д",INDIRECT(CONCATENATE("'2018-09 (Д)'!K",TEXT(MATCH($C86,'2018-09 (Д)'!$C$2:$C$100,0)+1,0))))),"Н/Д",((INDIRECT(CONCATENATE("'2018-10 (Д)'!K",TEXT(MATCH($C86,'2018-10 (Д)'!$C$2:$C$100,0)+1,0)))-INDIRECT(CONCATENATE("'2018-09 (Д)'!K",TEXT(MATCH($C86,'2018-09 (Д)'!$C$2:$C$100,0)+1,0))))/INDIRECT(CONCATENATE("'2018-09 (Д)'!K",TEXT(MATCH($C86,'2018-09 (Д)'!$C$2:$C$100,0)+1,0))))*100)</f>
        <v>-43.922022097855582</v>
      </c>
      <c r="CA86" s="9">
        <f ca="1">IF(OR(INDIRECT(CONCATENATE("'2018-11 (Д)'!K",TEXT(MATCH($C86,'2018-11 (Д)'!$C$2:$C$100,0)+1,0)))="Н/Д",INDIRECT(CONCATENATE("'2018-10 (Д)'!K",TEXT(MATCH($C86,'2018-10 (Д)'!$C$2:$C$100,0)+1,0)))="Н/Д",AND(INDIRECT(CONCATENATE("'2018-11 (Д)'!K",TEXT(MATCH($C86,'2018-11 (Д)'!$C$2:$C$100,0)+1,0)))="Н/Д",INDIRECT(CONCATENATE("'2018-10 (Д)'!K",TEXT(MATCH($C86,'2018-10 (Д)'!$C$2:$C$100,0)+1,0))))),"Н/Д",((INDIRECT(CONCATENATE("'2018-11 (Д)'!K",TEXT(MATCH($C86,'2018-11 (Д)'!$C$2:$C$100,0)+1,0)))-INDIRECT(CONCATENATE("'2018-10 (Д)'!K",TEXT(MATCH($C86,'2018-10 (Д)'!$C$2:$C$100,0)+1,0))))/INDIRECT(CONCATENATE("'2018-10 (Д)'!K",TEXT(MATCH($C86,'2018-10 (Д)'!$C$2:$C$100,0)+1,0))))*100)</f>
        <v>418.36084035482236</v>
      </c>
      <c r="CB86" s="9">
        <f ca="1">IF(OR(INDIRECT(CONCATENATE("'2018-12 (Д)'!K",TEXT(MATCH($C86,'2018-12 (Д)'!$C$2:$C$100,0)+1,0)))="Н/Д",INDIRECT(CONCATENATE("'2018-11 (Д)'!K",TEXT(MATCH($C86,'2018-11 (Д)'!$C$2:$C$100,0)+1,0)))="Н/Д",AND(INDIRECT(CONCATENATE("'2018-12 (Д)'!K",TEXT(MATCH($C86,'2018-12 (Д)'!$C$2:$C$100,0)+1,0)))="Н/Д",INDIRECT(CONCATENATE("'2018-11 (Д)'!K",TEXT(MATCH($C86,'2018-11 (Д)'!$C$2:$C$100,0)+1,0))))),"Н/Д",((INDIRECT(CONCATENATE("'2018-12 (Д)'!K",TEXT(MATCH($C86,'2018-12 (Д)'!$C$2:$C$100,0)+1,0)))-INDIRECT(CONCATENATE("'2018-11 (Д)'!K",TEXT(MATCH($C86,'2018-11 (Д)'!$C$2:$C$100,0)+1,0))))/INDIRECT(CONCATENATE("'2018-11 (Д)'!K",TEXT(MATCH($C86,'2018-11 (Д)'!$C$2:$C$100,0)+1,0))))*100)</f>
        <v>-75.889661146134344</v>
      </c>
      <c r="CC86" s="9"/>
      <c r="CD86" s="9">
        <f ca="1">IF(OR(INDIRECT(CONCATENATE("'2018-03 (Д)'!L",TEXT(MATCH($C86,'2018-03 (Д)'!$C$2:$C$100,0)+1,0)))="Н/Д",INDIRECT(CONCATENATE("'2018-02 (Д)'!L",TEXT(MATCH($C86,'2018-02 (Д)'!$C$2:$C$100,0)+1,0)))="Н/Д",AND(INDIRECT(CONCATENATE("'2018-03 (Д)'!L",TEXT(MATCH($C86,'2018-03 (Д)'!$C$2:$C$100,0)+1,0)))="Н/Д",INDIRECT(CONCATENATE("'2018-02 (Д)'!L",TEXT(MATCH($C86,'2018-02 (Д)'!$C$2:$C$100,0)+1,0))))),"Н/Д",((INDIRECT(CONCATENATE("'2018-03 (Д)'!L",TEXT(MATCH($C86,'2018-03 (Д)'!$C$2:$C$100,0)+1,0)))-INDIRECT(CONCATENATE("'2018-02 (Д)'!L",TEXT(MATCH($C86,'2018-02 (Д)'!$C$2:$C$100,0)+1,0))))/INDIRECT(CONCATENATE("'2018-02 (Д)'!L",TEXT(MATCH($C86,'2018-02 (Д)'!$C$2:$C$100,0)+1,0))))*100)</f>
        <v>-10.91129890126134</v>
      </c>
      <c r="CE86" s="9">
        <f ca="1">IF(OR(INDIRECT(CONCATENATE("'2018-04 (Д)'!L",TEXT(MATCH($C86,'2018-04 (Д)'!$C$2:$C$100,0)+1,0)))="Н/Д",INDIRECT(CONCATENATE("'2018-03 (Д)'!L",TEXT(MATCH($C86,'2018-03 (Д)'!$C$2:$C$100,0)+1,0)))="Н/Д",AND(INDIRECT(CONCATENATE("'2018-04 (Д)'!L",TEXT(MATCH($C86,'2018-04 (Д)'!$C$2:$C$100,0)+1,0)))="Н/Д",INDIRECT(CONCATENATE("'2018-03 (Д)'!L",TEXT(MATCH($C86,'2018-03 (Д)'!$C$2:$C$100,0)+1,0))))),"Н/Д",((INDIRECT(CONCATENATE("'2018-04 (Д)'!L",TEXT(MATCH($C86,'2018-04 (Д)'!$C$2:$C$100,0)+1,0)))-INDIRECT(CONCATENATE("'2018-03 (Д)'!L",TEXT(MATCH($C86,'2018-03 (Д)'!$C$2:$C$100,0)+1,0))))/INDIRECT(CONCATENATE("'2018-03 (Д)'!L",TEXT(MATCH($C86,'2018-03 (Д)'!$C$2:$C$100,0)+1,0))))*100)</f>
        <v>212.3699255580016</v>
      </c>
      <c r="CF86" s="9">
        <f ca="1">IF(OR(INDIRECT(CONCATENATE("'2018-05 (Д)'!L",TEXT(MATCH($C86,'2018-05 (Д)'!$C$2:$C$100,0)+1,0)))="Н/Д",INDIRECT(CONCATENATE("'2018-04 (Д)'!L",TEXT(MATCH($C86,'2018-04 (Д)'!$C$2:$C$100,0)+1,0)))="Н/Д",AND(INDIRECT(CONCATENATE("'2018-05 (Д)'!L",TEXT(MATCH($C86,'2018-05 (Д)'!$C$2:$C$100,0)+1,0)))="Н/Д",INDIRECT(CONCATENATE("'2018-04 (Д)'!L",TEXT(MATCH($C86,'2018-04 (Д)'!$C$2:$C$100,0)+1,0))))),"Н/Д",((INDIRECT(CONCATENATE("'2018-05 (Д)'!L",TEXT(MATCH($C86,'2018-05 (Д)'!$C$2:$C$100,0)+1,0)))-INDIRECT(CONCATENATE("'2018-04 (Д)'!L",TEXT(MATCH($C86,'2018-04 (Д)'!$C$2:$C$100,0)+1,0))))/INDIRECT(CONCATENATE("'2018-04 (Д)'!L",TEXT(MATCH($C86,'2018-04 (Д)'!$C$2:$C$100,0)+1,0))))*100)</f>
        <v>55.904941273551557</v>
      </c>
      <c r="CG86" s="9">
        <f ca="1">IF(OR(INDIRECT(CONCATENATE("'2018-06 (Д)'!L",TEXT(MATCH($C86,'2018-06 (Д)'!$C$2:$C$100,0)+1,0)))="Н/Д",INDIRECT(CONCATENATE("'2018-05 (Д)'!L",TEXT(MATCH($C86,'2018-05 (Д)'!$C$2:$C$100,0)+1,0)))="Н/Д",AND(INDIRECT(CONCATENATE("'2018-06 (Д)'!L",TEXT(MATCH($C86,'2018-06 (Д)'!$C$2:$C$100,0)+1,0)))="Н/Д",INDIRECT(CONCATENATE("'2018-05 (Д)'!L",TEXT(MATCH($C86,'2018-05 (Д)'!$C$2:$C$100,0)+1,0))))),"Н/Д",((INDIRECT(CONCATENATE("'2018-06 (Д)'!L",TEXT(MATCH($C86,'2018-06 (Д)'!$C$2:$C$100,0)+1,0)))-INDIRECT(CONCATENATE("'2018-05 (Д)'!L",TEXT(MATCH($C86,'2018-05 (Д)'!$C$2:$C$100,0)+1,0))))/INDIRECT(CONCATENATE("'2018-05 (Д)'!L",TEXT(MATCH($C86,'2018-05 (Д)'!$C$2:$C$100,0)+1,0))))*100)</f>
        <v>-75.285183060493083</v>
      </c>
      <c r="CH86" s="9">
        <f ca="1">IF(OR(INDIRECT(CONCATENATE("'2018-07 (Д)'!L",TEXT(MATCH($C86,'2018-07 (Д)'!$C$2:$C$100,0)+1,0)))="Н/Д",INDIRECT(CONCATENATE("'2018-06 (Д)'!L",TEXT(MATCH($C86,'2018-06 (Д)'!$C$2:$C$100,0)+1,0)))="Н/Д",AND(INDIRECT(CONCATENATE("'2018-07 (Д)'!L",TEXT(MATCH($C86,'2018-07 (Д)'!$C$2:$C$100,0)+1,0)))="Н/Д",INDIRECT(CONCATENATE("'2018-06 (Д)'!L",TEXT(MATCH($C86,'2018-06 (Д)'!$C$2:$C$100,0)+1,0))))),"Н/Д",((INDIRECT(CONCATENATE("'2018-07 (Д)'!L",TEXT(MATCH($C86,'2018-07 (Д)'!$C$2:$C$100,0)+1,0)))-INDIRECT(CONCATENATE("'2018-06 (Д)'!L",TEXT(MATCH($C86,'2018-06 (Д)'!$C$2:$C$100,0)+1,0))))/INDIRECT(CONCATENATE("'2018-06 (Д)'!L",TEXT(MATCH($C86,'2018-06 (Д)'!$C$2:$C$100,0)+1,0))))*100)</f>
        <v>-76.786032400093177</v>
      </c>
      <c r="CI86" s="9">
        <f ca="1">IF(OR(INDIRECT(CONCATENATE("'2018-08 (Д)'!L",TEXT(MATCH($C86,'2018-08 (Д)'!$C$2:$C$100,0)+1,0)))="Н/Д",INDIRECT(CONCATENATE("'2018-07 (Д)'!L",TEXT(MATCH($C86,'2018-07 (Д)'!$C$2:$C$100,0)+1,0)))="Н/Д",AND(INDIRECT(CONCATENATE("'2018-08 (Д)'!L",TEXT(MATCH($C86,'2018-08 (Д)'!$C$2:$C$100,0)+1,0)))="Н/Д",INDIRECT(CONCATENATE("'2018-07 (Д)'!L",TEXT(MATCH($C86,'2018-07 (Д)'!$C$2:$C$100,0)+1,0))))),"Н/Д",((INDIRECT(CONCATENATE("'2018-08 (Д)'!L",TEXT(MATCH($C86,'2018-08 (Д)'!$C$2:$C$100,0)+1,0)))-INDIRECT(CONCATENATE("'2018-07 (Д)'!L",TEXT(MATCH($C86,'2018-07 (Д)'!$C$2:$C$100,0)+1,0))))/INDIRECT(CONCATENATE("'2018-07 (Д)'!L",TEXT(MATCH($C86,'2018-07 (Д)'!$C$2:$C$100,0)+1,0))))*100)</f>
        <v>1805.7059899400977</v>
      </c>
      <c r="CJ86" s="9">
        <f ca="1">IF(OR(INDIRECT(CONCATENATE("'2018-09 (Д)'!L",TEXT(MATCH($C86,'2018-09 (Д)'!$C$2:$C$100,0)+1,0)))="Н/Д",INDIRECT(CONCATENATE("'2018-08 (Д)'!L",TEXT(MATCH($C86,'2018-08 (Д)'!$C$2:$C$100,0)+1,0)))="Н/Д",AND(INDIRECT(CONCATENATE("'2018-09 (Д)'!L",TEXT(MATCH($C86,'2018-09 (Д)'!$C$2:$C$100,0)+1,0)))="Н/Д",INDIRECT(CONCATENATE("'2018-08 (Д)'!L",TEXT(MATCH($C86,'2018-08 (Д)'!$C$2:$C$100,0)+1,0))))),"Н/Д",((INDIRECT(CONCATENATE("'2018-09 (Д)'!L",TEXT(MATCH($C86,'2018-09 (Д)'!$C$2:$C$100,0)+1,0)))-INDIRECT(CONCATENATE("'2018-08 (Д)'!L",TEXT(MATCH($C86,'2018-08 (Д)'!$C$2:$C$100,0)+1,0))))/INDIRECT(CONCATENATE("'2018-08 (Д)'!L",TEXT(MATCH($C86,'2018-08 (Д)'!$C$2:$C$100,0)+1,0))))*100)</f>
        <v>-69.74195966080859</v>
      </c>
      <c r="CK86" s="9">
        <f ca="1">IF(OR(INDIRECT(CONCATENATE("'2018-10 (Д)'!L",TEXT(MATCH($C86,'2018-10 (Д)'!$C$2:$C$100,0)+1,0)))="Н/Д",INDIRECT(CONCATENATE("'2018-09 (Д)'!L",TEXT(MATCH($C86,'2018-09 (Д)'!$C$2:$C$100,0)+1,0)))="Н/Д",AND(INDIRECT(CONCATENATE("'2018-10 (Д)'!L",TEXT(MATCH($C86,'2018-10 (Д)'!$C$2:$C$100,0)+1,0)))="Н/Д",INDIRECT(CONCATENATE("'2018-09 (Д)'!L",TEXT(MATCH($C86,'2018-09 (Д)'!$C$2:$C$100,0)+1,0))))),"Н/Д",((INDIRECT(CONCATENATE("'2018-10 (Д)'!L",TEXT(MATCH($C86,'2018-10 (Д)'!$C$2:$C$100,0)+1,0)))-INDIRECT(CONCATENATE("'2018-09 (Д)'!L",TEXT(MATCH($C86,'2018-09 (Д)'!$C$2:$C$100,0)+1,0))))/INDIRECT(CONCATENATE("'2018-09 (Д)'!L",TEXT(MATCH($C86,'2018-09 (Д)'!$C$2:$C$100,0)+1,0))))*100)</f>
        <v>143.81259845947471</v>
      </c>
      <c r="CL86" s="9">
        <f ca="1">IF(OR(INDIRECT(CONCATENATE("'2018-11 (Д)'!L",TEXT(MATCH($C86,'2018-11 (Д)'!$C$2:$C$100,0)+1,0)))="Н/Д",INDIRECT(CONCATENATE("'2018-10 (Д)'!L",TEXT(MATCH($C86,'2018-10 (Д)'!$C$2:$C$100,0)+1,0)))="Н/Д",AND(INDIRECT(CONCATENATE("'2018-11 (Д)'!L",TEXT(MATCH($C86,'2018-11 (Д)'!$C$2:$C$100,0)+1,0)))="Н/Д",INDIRECT(CONCATENATE("'2018-10 (Д)'!L",TEXT(MATCH($C86,'2018-10 (Д)'!$C$2:$C$100,0)+1,0))))),"Н/Д",((INDIRECT(CONCATENATE("'2018-11 (Д)'!L",TEXT(MATCH($C86,'2018-11 (Д)'!$C$2:$C$100,0)+1,0)))-INDIRECT(CONCATENATE("'2018-10 (Д)'!L",TEXT(MATCH($C86,'2018-10 (Д)'!$C$2:$C$100,0)+1,0))))/INDIRECT(CONCATENATE("'2018-10 (Д)'!L",TEXT(MATCH($C86,'2018-10 (Д)'!$C$2:$C$100,0)+1,0))))*100)</f>
        <v>-22.077733485368775</v>
      </c>
      <c r="CM86" s="9">
        <f ca="1">IF(OR(INDIRECT(CONCATENATE("'2018-12 (Д)'!L",TEXT(MATCH($C86,'2018-12 (Д)'!$C$2:$C$100,0)+1,0)))="Н/Д",INDIRECT(CONCATENATE("'2018-11 (Д)'!L",TEXT(MATCH($C86,'2018-11 (Д)'!$C$2:$C$100,0)+1,0)))="Н/Д",AND(INDIRECT(CONCATENATE("'2018-12 (Д)'!L",TEXT(MATCH($C86,'2018-12 (Д)'!$C$2:$C$100,0)+1,0)))="Н/Д",INDIRECT(CONCATENATE("'2018-11 (Д)'!L",TEXT(MATCH($C86,'2018-11 (Д)'!$C$2:$C$100,0)+1,0))))),"Н/Д",((INDIRECT(CONCATENATE("'2018-12 (Д)'!L",TEXT(MATCH($C86,'2018-12 (Д)'!$C$2:$C$100,0)+1,0)))-INDIRECT(CONCATENATE("'2018-11 (Д)'!L",TEXT(MATCH($C86,'2018-11 (Д)'!$C$2:$C$100,0)+1,0))))/INDIRECT(CONCATENATE("'2018-11 (Д)'!L",TEXT(MATCH($C86,'2018-11 (Д)'!$C$2:$C$100,0)+1,0))))*100)</f>
        <v>-11.822853914979287</v>
      </c>
      <c r="CN86" s="9"/>
      <c r="CO86" s="9">
        <f ca="1">IF(OR(INDIRECT(CONCATENATE("'2018-03 (Д)'!M",TEXT(MATCH($C86,'2018-03 (Д)'!$C$2:$C$100,0)+1,0)))="Н/Д",INDIRECT(CONCATENATE("'2018-02 (Д)'!M",TEXT(MATCH($C86,'2018-02 (Д)'!$C$2:$C$100,0)+1,0)))="Н/Д",AND(INDIRECT(CONCATENATE("'2018-03 (Д)'!M",TEXT(MATCH($C86,'2018-03 (Д)'!$C$2:$C$100,0)+1,0)))="Н/Д",INDIRECT(CONCATENATE("'2018-02 (Д)'!M",TEXT(MATCH($C86,'2018-02 (Д)'!$C$2:$C$100,0)+1,0))))),"Н/Д",((INDIRECT(CONCATENATE("'2018-03 (Д)'!M",TEXT(MATCH($C86,'2018-03 (Д)'!$C$2:$C$100,0)+1,0)))-INDIRECT(CONCATENATE("'2018-02 (Д)'!M",TEXT(MATCH($C86,'2018-02 (Д)'!$C$2:$C$100,0)+1,0))))/INDIRECT(CONCATENATE("'2018-02 (Д)'!M",TEXT(MATCH($C86,'2018-02 (Д)'!$C$2:$C$100,0)+1,0))))*100)</f>
        <v>-54.118815003446386</v>
      </c>
      <c r="CP86" s="9">
        <f ca="1">IF(OR(INDIRECT(CONCATENATE("'2018-04 (Д)'!M",TEXT(MATCH($C86,'2018-04 (Д)'!$C$2:$C$100,0)+1,0)))="Н/Д",INDIRECT(CONCATENATE("'2018-03 (Д)'!M",TEXT(MATCH($C86,'2018-03 (Д)'!$C$2:$C$100,0)+1,0)))="Н/Д",AND(INDIRECT(CONCATENATE("'2018-04 (Д)'!M",TEXT(MATCH($C86,'2018-04 (Д)'!$C$2:$C$100,0)+1,0)))="Н/Д",INDIRECT(CONCATENATE("'2018-03 (Д)'!M",TEXT(MATCH($C86,'2018-03 (Д)'!$C$2:$C$100,0)+1,0))))),"Н/Д",((INDIRECT(CONCATENATE("'2018-04 (Д)'!M",TEXT(MATCH($C86,'2018-04 (Д)'!$C$2:$C$100,0)+1,0)))-INDIRECT(CONCATENATE("'2018-03 (Д)'!M",TEXT(MATCH($C86,'2018-03 (Д)'!$C$2:$C$100,0)+1,0))))/INDIRECT(CONCATENATE("'2018-03 (Д)'!M",TEXT(MATCH($C86,'2018-03 (Д)'!$C$2:$C$100,0)+1,0))))*100)</f>
        <v>-52.054210111286459</v>
      </c>
      <c r="CQ86" s="9">
        <f ca="1">IF(OR(INDIRECT(CONCATENATE("'2018-05 (Д)'!M",TEXT(MATCH($C86,'2018-05 (Д)'!$C$2:$C$100,0)+1,0)))="Н/Д",INDIRECT(CONCATENATE("'2018-04 (Д)'!M",TEXT(MATCH($C86,'2018-04 (Д)'!$C$2:$C$100,0)+1,0)))="Н/Д",AND(INDIRECT(CONCATENATE("'2018-05 (Д)'!M",TEXT(MATCH($C86,'2018-05 (Д)'!$C$2:$C$100,0)+1,0)))="Н/Д",INDIRECT(CONCATENATE("'2018-04 (Д)'!M",TEXT(MATCH($C86,'2018-04 (Д)'!$C$2:$C$100,0)+1,0))))),"Н/Д",((INDIRECT(CONCATENATE("'2018-05 (Д)'!M",TEXT(MATCH($C86,'2018-05 (Д)'!$C$2:$C$100,0)+1,0)))-INDIRECT(CONCATENATE("'2018-04 (Д)'!M",TEXT(MATCH($C86,'2018-04 (Д)'!$C$2:$C$100,0)+1,0))))/INDIRECT(CONCATENATE("'2018-04 (Д)'!M",TEXT(MATCH($C86,'2018-04 (Д)'!$C$2:$C$100,0)+1,0))))*100)</f>
        <v>123.48211525794358</v>
      </c>
      <c r="CR86" s="9">
        <f ca="1">IF(OR(INDIRECT(CONCATENATE("'2018-06 (Д)'!M",TEXT(MATCH($C86,'2018-06 (Д)'!$C$2:$C$100,0)+1,0)))="Н/Д",INDIRECT(CONCATENATE("'2018-05 (Д)'!M",TEXT(MATCH($C86,'2018-05 (Д)'!$C$2:$C$100,0)+1,0)))="Н/Д",AND(INDIRECT(CONCATENATE("'2018-06 (Д)'!M",TEXT(MATCH($C86,'2018-06 (Д)'!$C$2:$C$100,0)+1,0)))="Н/Д",INDIRECT(CONCATENATE("'2018-05 (Д)'!M",TEXT(MATCH($C86,'2018-05 (Д)'!$C$2:$C$100,0)+1,0))))),"Н/Д",((INDIRECT(CONCATENATE("'2018-06 (Д)'!M",TEXT(MATCH($C86,'2018-06 (Д)'!$C$2:$C$100,0)+1,0)))-INDIRECT(CONCATENATE("'2018-05 (Д)'!M",TEXT(MATCH($C86,'2018-05 (Д)'!$C$2:$C$100,0)+1,0))))/INDIRECT(CONCATENATE("'2018-05 (Д)'!M",TEXT(MATCH($C86,'2018-05 (Д)'!$C$2:$C$100,0)+1,0))))*100)</f>
        <v>-34.618576518022302</v>
      </c>
      <c r="CS86" s="9">
        <f ca="1">IF(OR(INDIRECT(CONCATENATE("'2018-07 (Д)'!M",TEXT(MATCH($C86,'2018-07 (Д)'!$C$2:$C$100,0)+1,0)))="Н/Д",INDIRECT(CONCATENATE("'2018-06 (Д)'!M",TEXT(MATCH($C86,'2018-06 (Д)'!$C$2:$C$100,0)+1,0)))="Н/Д",AND(INDIRECT(CONCATENATE("'2018-07 (Д)'!M",TEXT(MATCH($C86,'2018-07 (Д)'!$C$2:$C$100,0)+1,0)))="Н/Д",INDIRECT(CONCATENATE("'2018-06 (Д)'!M",TEXT(MATCH($C86,'2018-06 (Д)'!$C$2:$C$100,0)+1,0))))),"Н/Д",((INDIRECT(CONCATENATE("'2018-07 (Д)'!M",TEXT(MATCH($C86,'2018-07 (Д)'!$C$2:$C$100,0)+1,0)))-INDIRECT(CONCATENATE("'2018-06 (Д)'!M",TEXT(MATCH($C86,'2018-06 (Д)'!$C$2:$C$100,0)+1,0))))/INDIRECT(CONCATENATE("'2018-06 (Д)'!M",TEXT(MATCH($C86,'2018-06 (Д)'!$C$2:$C$100,0)+1,0))))*100)</f>
        <v>120.26769571179459</v>
      </c>
      <c r="CT86" s="9">
        <f ca="1">IF(OR(INDIRECT(CONCATENATE("'2018-08 (Д)'!M",TEXT(MATCH($C86,'2018-08 (Д)'!$C$2:$C$100,0)+1,0)))="Н/Д",INDIRECT(CONCATENATE("'2018-07 (Д)'!M",TEXT(MATCH($C86,'2018-07 (Д)'!$C$2:$C$100,0)+1,0)))="Н/Д",AND(INDIRECT(CONCATENATE("'2018-08 (Д)'!M",TEXT(MATCH($C86,'2018-08 (Д)'!$C$2:$C$100,0)+1,0)))="Н/Д",INDIRECT(CONCATENATE("'2018-07 (Д)'!M",TEXT(MATCH($C86,'2018-07 (Д)'!$C$2:$C$100,0)+1,0))))),"Н/Д",((INDIRECT(CONCATENATE("'2018-08 (Д)'!M",TEXT(MATCH($C86,'2018-08 (Д)'!$C$2:$C$100,0)+1,0)))-INDIRECT(CONCATENATE("'2018-07 (Д)'!M",TEXT(MATCH($C86,'2018-07 (Д)'!$C$2:$C$100,0)+1,0))))/INDIRECT(CONCATENATE("'2018-07 (Д)'!M",TEXT(MATCH($C86,'2018-07 (Д)'!$C$2:$C$100,0)+1,0))))*100)</f>
        <v>-42.658027032420527</v>
      </c>
      <c r="CU86" s="9">
        <f ca="1">IF(OR(INDIRECT(CONCATENATE("'2018-09 (Д)'!M",TEXT(MATCH($C86,'2018-09 (Д)'!$C$2:$C$100,0)+1,0)))="Н/Д",INDIRECT(CONCATENATE("'2018-08 (Д)'!M",TEXT(MATCH($C86,'2018-08 (Д)'!$C$2:$C$100,0)+1,0)))="Н/Д",AND(INDIRECT(CONCATENATE("'2018-09 (Д)'!M",TEXT(MATCH($C86,'2018-09 (Д)'!$C$2:$C$100,0)+1,0)))="Н/Д",INDIRECT(CONCATENATE("'2018-08 (Д)'!M",TEXT(MATCH($C86,'2018-08 (Д)'!$C$2:$C$100,0)+1,0))))),"Н/Д",((INDIRECT(CONCATENATE("'2018-09 (Д)'!M",TEXT(MATCH($C86,'2018-09 (Д)'!$C$2:$C$100,0)+1,0)))-INDIRECT(CONCATENATE("'2018-08 (Д)'!M",TEXT(MATCH($C86,'2018-08 (Д)'!$C$2:$C$100,0)+1,0))))/INDIRECT(CONCATENATE("'2018-08 (Д)'!M",TEXT(MATCH($C86,'2018-08 (Д)'!$C$2:$C$100,0)+1,0))))*100)</f>
        <v>102.21807641700732</v>
      </c>
      <c r="CV86" s="9">
        <f ca="1">IF(OR(INDIRECT(CONCATENATE("'2018-10 (Д)'!M",TEXT(MATCH($C86,'2018-10 (Д)'!$C$2:$C$100,0)+1,0)))="Н/Д",INDIRECT(CONCATENATE("'2018-09 (Д)'!M",TEXT(MATCH($C86,'2018-09 (Д)'!$C$2:$C$100,0)+1,0)))="Н/Д",AND(INDIRECT(CONCATENATE("'2018-10 (Д)'!M",TEXT(MATCH($C86,'2018-10 (Д)'!$C$2:$C$100,0)+1,0)))="Н/Д",INDIRECT(CONCATENATE("'2018-09 (Д)'!M",TEXT(MATCH($C86,'2018-09 (Д)'!$C$2:$C$100,0)+1,0))))),"Н/Д",((INDIRECT(CONCATENATE("'2018-10 (Д)'!M",TEXT(MATCH($C86,'2018-10 (Д)'!$C$2:$C$100,0)+1,0)))-INDIRECT(CONCATENATE("'2018-09 (Д)'!M",TEXT(MATCH($C86,'2018-09 (Д)'!$C$2:$C$100,0)+1,0))))/INDIRECT(CONCATENATE("'2018-09 (Д)'!M",TEXT(MATCH($C86,'2018-09 (Д)'!$C$2:$C$100,0)+1,0))))*100)</f>
        <v>6.1292264362379196</v>
      </c>
      <c r="CW86" s="9">
        <f ca="1">IF(OR(INDIRECT(CONCATENATE("'2018-11 (Д)'!M",TEXT(MATCH($C86,'2018-11 (Д)'!$C$2:$C$100,0)+1,0)))="Н/Д",INDIRECT(CONCATENATE("'2018-10 (Д)'!M",TEXT(MATCH($C86,'2018-10 (Д)'!$C$2:$C$100,0)+1,0)))="Н/Д",AND(INDIRECT(CONCATENATE("'2018-11 (Д)'!M",TEXT(MATCH($C86,'2018-11 (Д)'!$C$2:$C$100,0)+1,0)))="Н/Д",INDIRECT(CONCATENATE("'2018-10 (Д)'!M",TEXT(MATCH($C86,'2018-10 (Д)'!$C$2:$C$100,0)+1,0))))),"Н/Д",((INDIRECT(CONCATENATE("'2018-11 (Д)'!M",TEXT(MATCH($C86,'2018-11 (Д)'!$C$2:$C$100,0)+1,0)))-INDIRECT(CONCATENATE("'2018-10 (Д)'!M",TEXT(MATCH($C86,'2018-10 (Д)'!$C$2:$C$100,0)+1,0))))/INDIRECT(CONCATENATE("'2018-10 (Д)'!M",TEXT(MATCH($C86,'2018-10 (Д)'!$C$2:$C$100,0)+1,0))))*100)</f>
        <v>71.993110811967512</v>
      </c>
      <c r="CX86" s="9">
        <f ca="1">IF(OR(INDIRECT(CONCATENATE("'2018-12 (Д)'!M",TEXT(MATCH($C86,'2018-12 (Д)'!$C$2:$C$100,0)+1,0)))="Н/Д",INDIRECT(CONCATENATE("'2018-11 (Д)'!M",TEXT(MATCH($C86,'2018-11 (Д)'!$C$2:$C$100,0)+1,0)))="Н/Д",AND(INDIRECT(CONCATENATE("'2018-12 (Д)'!M",TEXT(MATCH($C86,'2018-12 (Д)'!$C$2:$C$100,0)+1,0)))="Н/Д",INDIRECT(CONCATENATE("'2018-11 (Д)'!M",TEXT(MATCH($C86,'2018-11 (Д)'!$C$2:$C$100,0)+1,0))))),"Н/Д",((INDIRECT(CONCATENATE("'2018-12 (Д)'!M",TEXT(MATCH($C86,'2018-12 (Д)'!$C$2:$C$100,0)+1,0)))-INDIRECT(CONCATENATE("'2018-11 (Д)'!M",TEXT(MATCH($C86,'2018-11 (Д)'!$C$2:$C$100,0)+1,0))))/INDIRECT(CONCATENATE("'2018-11 (Д)'!M",TEXT(MATCH($C86,'2018-11 (Д)'!$C$2:$C$100,0)+1,0))))*100)</f>
        <v>-36.997598765079296</v>
      </c>
      <c r="CY86" s="9"/>
      <c r="CZ86" s="9">
        <f ca="1">IF(OR(INDIRECT(CONCATENATE("'2018-03 (Д)'!N",TEXT(MATCH($C86,'2018-03 (Д)'!$C$2:$C$100,0)+1,0)))="Н/Д",INDIRECT(CONCATENATE("'2018-02 (Д)'!N",TEXT(MATCH($C86,'2018-02 (Д)'!$C$2:$C$100,0)+1,0)))="Н/Д",AND(INDIRECT(CONCATENATE("'2018-03 (Д)'!N",TEXT(MATCH($C86,'2018-03 (Д)'!$C$2:$C$100,0)+1,0)))="Н/Д",INDIRECT(CONCATENATE("'2018-02 (Д)'!N",TEXT(MATCH($C86,'2018-02 (Д)'!$C$2:$C$100,0)+1,0))))),"Н/Д",((INDIRECT(CONCATENATE("'2018-03 (Д)'!N",TEXT(MATCH($C86,'2018-03 (Д)'!$C$2:$C$100,0)+1,0)))-INDIRECT(CONCATENATE("'2018-02 (Д)'!N",TEXT(MATCH($C86,'2018-02 (Д)'!$C$2:$C$100,0)+1,0))))/INDIRECT(CONCATENATE("'2018-02 (Д)'!N",TEXT(MATCH($C86,'2018-02 (Д)'!$C$2:$C$100,0)+1,0))))*100)</f>
        <v>119.3094192150923</v>
      </c>
      <c r="DA86" s="9">
        <f ca="1">IF(OR(INDIRECT(CONCATENATE("'2018-04 (Д)'!N",TEXT(MATCH($C86,'2018-04 (Д)'!$C$2:$C$100,0)+1,0)))="Н/Д",INDIRECT(CONCATENATE("'2018-03 (Д)'!N",TEXT(MATCH($C86,'2018-03 (Д)'!$C$2:$C$100,0)+1,0)))="Н/Д",AND(INDIRECT(CONCATENATE("'2018-04 (Д)'!N",TEXT(MATCH($C86,'2018-04 (Д)'!$C$2:$C$100,0)+1,0)))="Н/Д",INDIRECT(CONCATENATE("'2018-03 (Д)'!N",TEXT(MATCH($C86,'2018-03 (Д)'!$C$2:$C$100,0)+1,0))))),"Н/Д",((INDIRECT(CONCATENATE("'2018-04 (Д)'!N",TEXT(MATCH($C86,'2018-04 (Д)'!$C$2:$C$100,0)+1,0)))-INDIRECT(CONCATENATE("'2018-03 (Д)'!N",TEXT(MATCH($C86,'2018-03 (Д)'!$C$2:$C$100,0)+1,0))))/INDIRECT(CONCATENATE("'2018-03 (Д)'!N",TEXT(MATCH($C86,'2018-03 (Д)'!$C$2:$C$100,0)+1,0))))*100)</f>
        <v>58.627796153882564</v>
      </c>
      <c r="DB86" s="9">
        <f ca="1">IF(OR(INDIRECT(CONCATENATE("'2018-05 (Д)'!N",TEXT(MATCH($C86,'2018-05 (Д)'!$C$2:$C$100,0)+1,0)))="Н/Д",INDIRECT(CONCATENATE("'2018-04 (Д)'!N",TEXT(MATCH($C86,'2018-04 (Д)'!$C$2:$C$100,0)+1,0)))="Н/Д",AND(INDIRECT(CONCATENATE("'2018-05 (Д)'!N",TEXT(MATCH($C86,'2018-05 (Д)'!$C$2:$C$100,0)+1,0)))="Н/Д",INDIRECT(CONCATENATE("'2018-04 (Д)'!N",TEXT(MATCH($C86,'2018-04 (Д)'!$C$2:$C$100,0)+1,0))))),"Н/Д",((INDIRECT(CONCATENATE("'2018-05 (Д)'!N",TEXT(MATCH($C86,'2018-05 (Д)'!$C$2:$C$100,0)+1,0)))-INDIRECT(CONCATENATE("'2018-04 (Д)'!N",TEXT(MATCH($C86,'2018-04 (Д)'!$C$2:$C$100,0)+1,0))))/INDIRECT(CONCATENATE("'2018-04 (Д)'!N",TEXT(MATCH($C86,'2018-04 (Д)'!$C$2:$C$100,0)+1,0))))*100)</f>
        <v>32.294133395009688</v>
      </c>
      <c r="DC86" s="9">
        <f ca="1">IF(OR(INDIRECT(CONCATENATE("'2018-06 (Д)'!N",TEXT(MATCH($C86,'2018-06 (Д)'!$C$2:$C$100,0)+1,0)))="Н/Д",INDIRECT(CONCATENATE("'2018-05 (Д)'!N",TEXT(MATCH($C86,'2018-05 (Д)'!$C$2:$C$100,0)+1,0)))="Н/Д",AND(INDIRECT(CONCATENATE("'2018-06 (Д)'!N",TEXT(MATCH($C86,'2018-06 (Д)'!$C$2:$C$100,0)+1,0)))="Н/Д",INDIRECT(CONCATENATE("'2018-05 (Д)'!N",TEXT(MATCH($C86,'2018-05 (Д)'!$C$2:$C$100,0)+1,0))))),"Н/Д",((INDIRECT(CONCATENATE("'2018-06 (Д)'!N",TEXT(MATCH($C86,'2018-06 (Д)'!$C$2:$C$100,0)+1,0)))-INDIRECT(CONCATENATE("'2018-05 (Д)'!N",TEXT(MATCH($C86,'2018-05 (Д)'!$C$2:$C$100,0)+1,0))))/INDIRECT(CONCATENATE("'2018-05 (Д)'!N",TEXT(MATCH($C86,'2018-05 (Д)'!$C$2:$C$100,0)+1,0))))*100)</f>
        <v>24.761886703111191</v>
      </c>
      <c r="DD86" s="9">
        <f ca="1">IF(OR(INDIRECT(CONCATENATE("'2018-07 (Д)'!N",TEXT(MATCH($C86,'2018-07 (Д)'!$C$2:$C$100,0)+1,0)))="Н/Д",INDIRECT(CONCATENATE("'2018-06 (Д)'!N",TEXT(MATCH($C86,'2018-06 (Д)'!$C$2:$C$100,0)+1,0)))="Н/Д",AND(INDIRECT(CONCATENATE("'2018-07 (Д)'!N",TEXT(MATCH($C86,'2018-07 (Д)'!$C$2:$C$100,0)+1,0)))="Н/Д",INDIRECT(CONCATENATE("'2018-06 (Д)'!N",TEXT(MATCH($C86,'2018-06 (Д)'!$C$2:$C$100,0)+1,0))))),"Н/Д",((INDIRECT(CONCATENATE("'2018-07 (Д)'!N",TEXT(MATCH($C86,'2018-07 (Д)'!$C$2:$C$100,0)+1,0)))-INDIRECT(CONCATENATE("'2018-06 (Д)'!N",TEXT(MATCH($C86,'2018-06 (Д)'!$C$2:$C$100,0)+1,0))))/INDIRECT(CONCATENATE("'2018-06 (Д)'!N",TEXT(MATCH($C86,'2018-06 (Д)'!$C$2:$C$100,0)+1,0))))*100)</f>
        <v>26.787590549982752</v>
      </c>
      <c r="DE86" s="9">
        <f ca="1">IF(OR(INDIRECT(CONCATENATE("'2018-08 (Д)'!N",TEXT(MATCH($C86,'2018-08 (Д)'!$C$2:$C$100,0)+1,0)))="Н/Д",INDIRECT(CONCATENATE("'2018-07 (Д)'!N",TEXT(MATCH($C86,'2018-07 (Д)'!$C$2:$C$100,0)+1,0)))="Н/Д",AND(INDIRECT(CONCATENATE("'2018-08 (Д)'!N",TEXT(MATCH($C86,'2018-08 (Д)'!$C$2:$C$100,0)+1,0)))="Н/Д",INDIRECT(CONCATENATE("'2018-07 (Д)'!N",TEXT(MATCH($C86,'2018-07 (Д)'!$C$2:$C$100,0)+1,0))))),"Н/Д",((INDIRECT(CONCATENATE("'2018-08 (Д)'!N",TEXT(MATCH($C86,'2018-08 (Д)'!$C$2:$C$100,0)+1,0)))-INDIRECT(CONCATENATE("'2018-07 (Д)'!N",TEXT(MATCH($C86,'2018-07 (Д)'!$C$2:$C$100,0)+1,0))))/INDIRECT(CONCATENATE("'2018-07 (Д)'!N",TEXT(MATCH($C86,'2018-07 (Д)'!$C$2:$C$100,0)+1,0))))*100)</f>
        <v>17.180000929665461</v>
      </c>
      <c r="DF86" s="9">
        <f ca="1">IF(OR(INDIRECT(CONCATENATE("'2018-09 (Д)'!N",TEXT(MATCH($C86,'2018-09 (Д)'!$C$2:$C$100,0)+1,0)))="Н/Д",INDIRECT(CONCATENATE("'2018-08 (Д)'!N",TEXT(MATCH($C86,'2018-08 (Д)'!$C$2:$C$100,0)+1,0)))="Н/Д",AND(INDIRECT(CONCATENATE("'2018-09 (Д)'!N",TEXT(MATCH($C86,'2018-09 (Д)'!$C$2:$C$100,0)+1,0)))="Н/Д",INDIRECT(CONCATENATE("'2018-08 (Д)'!N",TEXT(MATCH($C86,'2018-08 (Д)'!$C$2:$C$100,0)+1,0))))),"Н/Д",((INDIRECT(CONCATENATE("'2018-09 (Д)'!N",TEXT(MATCH($C86,'2018-09 (Д)'!$C$2:$C$100,0)+1,0)))-INDIRECT(CONCATENATE("'2018-08 (Д)'!N",TEXT(MATCH($C86,'2018-08 (Д)'!$C$2:$C$100,0)+1,0))))/INDIRECT(CONCATENATE("'2018-08 (Д)'!N",TEXT(MATCH($C86,'2018-08 (Д)'!$C$2:$C$100,0)+1,0))))*100)</f>
        <v>14.939892225809457</v>
      </c>
      <c r="DG86" s="9">
        <f ca="1">IF(OR(INDIRECT(CONCATENATE("'2018-10 (Д)'!N",TEXT(MATCH($C86,'2018-10 (Д)'!$C$2:$C$100,0)+1,0)))="Н/Д",INDIRECT(CONCATENATE("'2018-09 (Д)'!N",TEXT(MATCH($C86,'2018-09 (Д)'!$C$2:$C$100,0)+1,0)))="Н/Д",AND(INDIRECT(CONCATENATE("'2018-10 (Д)'!N",TEXT(MATCH($C86,'2018-10 (Д)'!$C$2:$C$100,0)+1,0)))="Н/Д",INDIRECT(CONCATENATE("'2018-09 (Д)'!N",TEXT(MATCH($C86,'2018-09 (Д)'!$C$2:$C$100,0)+1,0))))),"Н/Д",((INDIRECT(CONCATENATE("'2018-10 (Д)'!N",TEXT(MATCH($C86,'2018-10 (Д)'!$C$2:$C$100,0)+1,0)))-INDIRECT(CONCATENATE("'2018-09 (Д)'!N",TEXT(MATCH($C86,'2018-09 (Д)'!$C$2:$C$100,0)+1,0))))/INDIRECT(CONCATENATE("'2018-09 (Д)'!N",TEXT(MATCH($C86,'2018-09 (Д)'!$C$2:$C$100,0)+1,0))))*100)</f>
        <v>9.3887570441284556</v>
      </c>
      <c r="DH86" s="9">
        <f ca="1">IF(OR(INDIRECT(CONCATENATE("'2018-11 (Д)'!N",TEXT(MATCH($C86,'2018-11 (Д)'!$C$2:$C$100,0)+1,0)))="Н/Д",INDIRECT(CONCATENATE("'2018-10 (Д)'!N",TEXT(MATCH($C86,'2018-10 (Д)'!$C$2:$C$100,0)+1,0)))="Н/Д",AND(INDIRECT(CONCATENATE("'2018-11 (Д)'!N",TEXT(MATCH($C86,'2018-11 (Д)'!$C$2:$C$100,0)+1,0)))="Н/Д",INDIRECT(CONCATENATE("'2018-10 (Д)'!N",TEXT(MATCH($C86,'2018-10 (Д)'!$C$2:$C$100,0)+1,0))))),"Н/Д",((INDIRECT(CONCATENATE("'2018-11 (Д)'!N",TEXT(MATCH($C86,'2018-11 (Д)'!$C$2:$C$100,0)+1,0)))-INDIRECT(CONCATENATE("'2018-10 (Д)'!N",TEXT(MATCH($C86,'2018-10 (Д)'!$C$2:$C$100,0)+1,0))))/INDIRECT(CONCATENATE("'2018-10 (Д)'!N",TEXT(MATCH($C86,'2018-10 (Д)'!$C$2:$C$100,0)+1,0))))*100)</f>
        <v>13.004929807897136</v>
      </c>
      <c r="DI86" s="9">
        <f ca="1">IF(OR(INDIRECT(CONCATENATE("'2018-12 (Д)'!N",TEXT(MATCH($C86,'2018-12 (Д)'!$C$2:$C$100,0)+1,0)))="Н/Д",INDIRECT(CONCATENATE("'2018-11 (Д)'!N",TEXT(MATCH($C86,'2018-11 (Д)'!$C$2:$C$100,0)+1,0)))="Н/Д",AND(INDIRECT(CONCATENATE("'2018-12 (Д)'!N",TEXT(MATCH($C86,'2018-12 (Д)'!$C$2:$C$100,0)+1,0)))="Н/Д",INDIRECT(CONCATENATE("'2018-11 (Д)'!N",TEXT(MATCH($C86,'2018-11 (Д)'!$C$2:$C$100,0)+1,0))))),"Н/Д",((INDIRECT(CONCATENATE("'2018-12 (Д)'!N",TEXT(MATCH($C86,'2018-12 (Д)'!$C$2:$C$100,0)+1,0)))-INDIRECT(CONCATENATE("'2018-11 (Д)'!N",TEXT(MATCH($C86,'2018-11 (Д)'!$C$2:$C$100,0)+1,0))))/INDIRECT(CONCATENATE("'2018-11 (Д)'!N",TEXT(MATCH($C86,'2018-11 (Д)'!$C$2:$C$100,0)+1,0))))*100)</f>
        <v>11.099918525041291</v>
      </c>
      <c r="DJ86" s="9"/>
      <c r="DK86" s="9">
        <f ca="1">IF(OR(INDIRECT(CONCATENATE("'2018-03 (Д)'!O",TEXT(MATCH($C86,'2018-03 (Д)'!$C$2:$C$100,0)+1,0)))="Н/Д",INDIRECT(CONCATENATE("'2018-02 (Д)'!O",TEXT(MATCH($C86,'2018-02 (Д)'!$C$2:$C$100,0)+1,0)))="Н/Д",AND(INDIRECT(CONCATENATE("'2018-03 (Д)'!O",TEXT(MATCH($C86,'2018-03 (Д)'!$C$2:$C$100,0)+1,0)))="Н/Д",INDIRECT(CONCATENATE("'2018-02 (Д)'!O",TEXT(MATCH($C86,'2018-02 (Д)'!$C$2:$C$100,0)+1,0))))),"Н/Д",((INDIRECT(CONCATENATE("'2018-03 (Д)'!O",TEXT(MATCH($C86,'2018-03 (Д)'!$C$2:$C$100,0)+1,0)))-INDIRECT(CONCATENATE("'2018-02 (Д)'!O",TEXT(MATCH($C86,'2018-02 (Д)'!$C$2:$C$100,0)+1,0))))/INDIRECT(CONCATENATE("'2018-02 (Д)'!O",TEXT(MATCH($C86,'2018-02 (Д)'!$C$2:$C$100,0)+1,0))))*100)</f>
        <v>-100</v>
      </c>
      <c r="DL86" s="9" t="e">
        <f ca="1">IF(OR(INDIRECT(CONCATENATE("'2018-04 (Д)'!O",TEXT(MATCH($C86,'2018-04 (Д)'!$C$2:$C$100,0)+1,0)))="Н/Д",INDIRECT(CONCATENATE("'2018-03 (Д)'!O",TEXT(MATCH($C86,'2018-03 (Д)'!$C$2:$C$100,0)+1,0)))="Н/Д",AND(INDIRECT(CONCATENATE("'2018-04 (Д)'!O",TEXT(MATCH($C86,'2018-04 (Д)'!$C$2:$C$100,0)+1,0)))="Н/Д",INDIRECT(CONCATENATE("'2018-03 (Д)'!O",TEXT(MATCH($C86,'2018-03 (Д)'!$C$2:$C$100,0)+1,0))))),"Н/Д",((INDIRECT(CONCATENATE("'2018-04 (Д)'!O",TEXT(MATCH($C86,'2018-04 (Д)'!$C$2:$C$100,0)+1,0)))-INDIRECT(CONCATENATE("'2018-03 (Д)'!O",TEXT(MATCH($C86,'2018-03 (Д)'!$C$2:$C$100,0)+1,0))))/INDIRECT(CONCATENATE("'2018-03 (Д)'!O",TEXT(MATCH($C86,'2018-03 (Д)'!$C$2:$C$100,0)+1,0))))*100)</f>
        <v>#DIV/0!</v>
      </c>
      <c r="DM86" s="9">
        <f ca="1">IF(OR(INDIRECT(CONCATENATE("'2018-05 (Д)'!O",TEXT(MATCH($C86,'2018-05 (Д)'!$C$2:$C$100,0)+1,0)))="Н/Д",INDIRECT(CONCATENATE("'2018-04 (Д)'!O",TEXT(MATCH($C86,'2018-04 (Д)'!$C$2:$C$100,0)+1,0)))="Н/Д",AND(INDIRECT(CONCATENATE("'2018-05 (Д)'!O",TEXT(MATCH($C86,'2018-05 (Д)'!$C$2:$C$100,0)+1,0)))="Н/Д",INDIRECT(CONCATENATE("'2018-04 (Д)'!O",TEXT(MATCH($C86,'2018-04 (Д)'!$C$2:$C$100,0)+1,0))))),"Н/Д",((INDIRECT(CONCATENATE("'2018-05 (Д)'!O",TEXT(MATCH($C86,'2018-05 (Д)'!$C$2:$C$100,0)+1,0)))-INDIRECT(CONCATENATE("'2018-04 (Д)'!O",TEXT(MATCH($C86,'2018-04 (Д)'!$C$2:$C$100,0)+1,0))))/INDIRECT(CONCATENATE("'2018-04 (Д)'!O",TEXT(MATCH($C86,'2018-04 (Д)'!$C$2:$C$100,0)+1,0))))*100)</f>
        <v>-100</v>
      </c>
      <c r="DN86" s="9" t="e">
        <f ca="1">IF(OR(INDIRECT(CONCATENATE("'2018-06 (Д)'!O",TEXT(MATCH($C86,'2018-06 (Д)'!$C$2:$C$100,0)+1,0)))="Н/Д",INDIRECT(CONCATENATE("'2018-05 (Д)'!O",TEXT(MATCH($C86,'2018-05 (Д)'!$C$2:$C$100,0)+1,0)))="Н/Д",AND(INDIRECT(CONCATENATE("'2018-06 (Д)'!O",TEXT(MATCH($C86,'2018-06 (Д)'!$C$2:$C$100,0)+1,0)))="Н/Д",INDIRECT(CONCATENATE("'2018-05 (Д)'!O",TEXT(MATCH($C86,'2018-05 (Д)'!$C$2:$C$100,0)+1,0))))),"Н/Д",((INDIRECT(CONCATENATE("'2018-06 (Д)'!O",TEXT(MATCH($C86,'2018-06 (Д)'!$C$2:$C$100,0)+1,0)))-INDIRECT(CONCATENATE("'2018-05 (Д)'!O",TEXT(MATCH($C86,'2018-05 (Д)'!$C$2:$C$100,0)+1,0))))/INDIRECT(CONCATENATE("'2018-05 (Д)'!O",TEXT(MATCH($C86,'2018-05 (Д)'!$C$2:$C$100,0)+1,0))))*100)</f>
        <v>#DIV/0!</v>
      </c>
      <c r="DO86" s="9" t="e">
        <f ca="1">IF(OR(INDIRECT(CONCATENATE("'2018-07 (Д)'!O",TEXT(MATCH($C86,'2018-07 (Д)'!$C$2:$C$100,0)+1,0)))="Н/Д",INDIRECT(CONCATENATE("'2018-06 (Д)'!O",TEXT(MATCH($C86,'2018-06 (Д)'!$C$2:$C$100,0)+1,0)))="Н/Д",AND(INDIRECT(CONCATENATE("'2018-07 (Д)'!O",TEXT(MATCH($C86,'2018-07 (Д)'!$C$2:$C$100,0)+1,0)))="Н/Д",INDIRECT(CONCATENATE("'2018-06 (Д)'!O",TEXT(MATCH($C86,'2018-06 (Д)'!$C$2:$C$100,0)+1,0))))),"Н/Д",((INDIRECT(CONCATENATE("'2018-07 (Д)'!O",TEXT(MATCH($C86,'2018-07 (Д)'!$C$2:$C$100,0)+1,0)))-INDIRECT(CONCATENATE("'2018-06 (Д)'!O",TEXT(MATCH($C86,'2018-06 (Д)'!$C$2:$C$100,0)+1,0))))/INDIRECT(CONCATENATE("'2018-06 (Д)'!O",TEXT(MATCH($C86,'2018-06 (Д)'!$C$2:$C$100,0)+1,0))))*100)</f>
        <v>#DIV/0!</v>
      </c>
      <c r="DP86" s="9" t="e">
        <f ca="1">IF(OR(INDIRECT(CONCATENATE("'2018-08 (Д)'!O",TEXT(MATCH($C86,'2018-08 (Д)'!$C$2:$C$100,0)+1,0)))="Н/Д",INDIRECT(CONCATENATE("'2018-07 (Д)'!O",TEXT(MATCH($C86,'2018-07 (Д)'!$C$2:$C$100,0)+1,0)))="Н/Д",AND(INDIRECT(CONCATENATE("'2018-08 (Д)'!O",TEXT(MATCH($C86,'2018-08 (Д)'!$C$2:$C$100,0)+1,0)))="Н/Д",INDIRECT(CONCATENATE("'2018-07 (Д)'!O",TEXT(MATCH($C86,'2018-07 (Д)'!$C$2:$C$100,0)+1,0))))),"Н/Д",((INDIRECT(CONCATENATE("'2018-08 (Д)'!O",TEXT(MATCH($C86,'2018-08 (Д)'!$C$2:$C$100,0)+1,0)))-INDIRECT(CONCATENATE("'2018-07 (Д)'!O",TEXT(MATCH($C86,'2018-07 (Д)'!$C$2:$C$100,0)+1,0))))/INDIRECT(CONCATENATE("'2018-07 (Д)'!O",TEXT(MATCH($C86,'2018-07 (Д)'!$C$2:$C$100,0)+1,0))))*100)</f>
        <v>#DIV/0!</v>
      </c>
      <c r="DQ86" s="9">
        <f ca="1">IF(OR(INDIRECT(CONCATENATE("'2018-09 (Д)'!O",TEXT(MATCH($C86,'2018-09 (Д)'!$C$2:$C$100,0)+1,0)))="Н/Д",INDIRECT(CONCATENATE("'2018-08 (Д)'!O",TEXT(MATCH($C86,'2018-08 (Д)'!$C$2:$C$100,0)+1,0)))="Н/Д",AND(INDIRECT(CONCATENATE("'2018-09 (Д)'!O",TEXT(MATCH($C86,'2018-09 (Д)'!$C$2:$C$100,0)+1,0)))="Н/Д",INDIRECT(CONCATENATE("'2018-08 (Д)'!O",TEXT(MATCH($C86,'2018-08 (Д)'!$C$2:$C$100,0)+1,0))))),"Н/Д",((INDIRECT(CONCATENATE("'2018-09 (Д)'!O",TEXT(MATCH($C86,'2018-09 (Д)'!$C$2:$C$100,0)+1,0)))-INDIRECT(CONCATENATE("'2018-08 (Д)'!O",TEXT(MATCH($C86,'2018-08 (Д)'!$C$2:$C$100,0)+1,0))))/INDIRECT(CONCATENATE("'2018-08 (Д)'!O",TEXT(MATCH($C86,'2018-08 (Д)'!$C$2:$C$100,0)+1,0))))*100)</f>
        <v>28829332.187748667</v>
      </c>
      <c r="DR86" s="9">
        <f ca="1">IF(OR(INDIRECT(CONCATENATE("'2018-10 (Д)'!O",TEXT(MATCH($C86,'2018-10 (Д)'!$C$2:$C$100,0)+1,0)))="Н/Д",INDIRECT(CONCATENATE("'2018-09 (Д)'!O",TEXT(MATCH($C86,'2018-09 (Д)'!$C$2:$C$100,0)+1,0)))="Н/Д",AND(INDIRECT(CONCATENATE("'2018-10 (Д)'!O",TEXT(MATCH($C86,'2018-10 (Д)'!$C$2:$C$100,0)+1,0)))="Н/Д",INDIRECT(CONCATENATE("'2018-09 (Д)'!O",TEXT(MATCH($C86,'2018-09 (Д)'!$C$2:$C$100,0)+1,0))))),"Н/Д",((INDIRECT(CONCATENATE("'2018-10 (Д)'!O",TEXT(MATCH($C86,'2018-10 (Д)'!$C$2:$C$100,0)+1,0)))-INDIRECT(CONCATENATE("'2018-09 (Д)'!O",TEXT(MATCH($C86,'2018-09 (Д)'!$C$2:$C$100,0)+1,0))))/INDIRECT(CONCATENATE("'2018-09 (Д)'!O",TEXT(MATCH($C86,'2018-09 (Д)'!$C$2:$C$100,0)+1,0))))*100)</f>
        <v>-97.253616963204948</v>
      </c>
      <c r="DS86" s="9">
        <f ca="1">IF(OR(INDIRECT(CONCATENATE("'2018-11 (Д)'!O",TEXT(MATCH($C86,'2018-11 (Д)'!$C$2:$C$100,0)+1,0)))="Н/Д",INDIRECT(CONCATENATE("'2018-10 (Д)'!O",TEXT(MATCH($C86,'2018-10 (Д)'!$C$2:$C$100,0)+1,0)))="Н/Д",AND(INDIRECT(CONCATENATE("'2018-11 (Д)'!O",TEXT(MATCH($C86,'2018-11 (Д)'!$C$2:$C$100,0)+1,0)))="Н/Д",INDIRECT(CONCATENATE("'2018-10 (Д)'!O",TEXT(MATCH($C86,'2018-10 (Д)'!$C$2:$C$100,0)+1,0))))),"Н/Д",((INDIRECT(CONCATENATE("'2018-11 (Д)'!O",TEXT(MATCH($C86,'2018-11 (Д)'!$C$2:$C$100,0)+1,0)))-INDIRECT(CONCATENATE("'2018-10 (Д)'!O",TEXT(MATCH($C86,'2018-10 (Д)'!$C$2:$C$100,0)+1,0))))/INDIRECT(CONCATENATE("'2018-10 (Д)'!O",TEXT(MATCH($C86,'2018-10 (Д)'!$C$2:$C$100,0)+1,0))))*100)</f>
        <v>4217.1936176246227</v>
      </c>
      <c r="DT86" s="9">
        <f ca="1">IF(OR(INDIRECT(CONCATENATE("'2018-12 (Д)'!O",TEXT(MATCH($C86,'2018-12 (Д)'!$C$2:$C$100,0)+1,0)))="Н/Д",INDIRECT(CONCATENATE("'2018-11 (Д)'!O",TEXT(MATCH($C86,'2018-11 (Д)'!$C$2:$C$100,0)+1,0)))="Н/Д",AND(INDIRECT(CONCATENATE("'2018-12 (Д)'!O",TEXT(MATCH($C86,'2018-12 (Д)'!$C$2:$C$100,0)+1,0)))="Н/Д",INDIRECT(CONCATENATE("'2018-11 (Д)'!O",TEXT(MATCH($C86,'2018-11 (Д)'!$C$2:$C$100,0)+1,0))))),"Н/Д",((INDIRECT(CONCATENATE("'2018-12 (Д)'!O",TEXT(MATCH($C86,'2018-12 (Д)'!$C$2:$C$100,0)+1,0)))-INDIRECT(CONCATENATE("'2018-11 (Д)'!O",TEXT(MATCH($C86,'2018-11 (Д)'!$C$2:$C$100,0)+1,0))))/INDIRECT(CONCATENATE("'2018-11 (Д)'!O",TEXT(MATCH($C86,'2018-11 (Д)'!$C$2:$C$100,0)+1,0))))*100)</f>
        <v>30.648594829919968</v>
      </c>
      <c r="DU86" s="9"/>
      <c r="DV86" s="9">
        <f ca="1">IF(OR(INDIRECT(CONCATENATE("'2018-03 (Д)'!P",TEXT(MATCH($C86,'2018-03 (Д)'!$C$2:$C$100,0)+1,0)))="Н/Д",INDIRECT(CONCATENATE("'2018-02 (Д)'!P",TEXT(MATCH($C86,'2018-02 (Д)'!$C$2:$C$100,0)+1,0)))="Н/Д",AND(INDIRECT(CONCATENATE("'2018-03 (Д)'!P",TEXT(MATCH($C86,'2018-03 (Д)'!$C$2:$C$100,0)+1,0)))="Н/Д",INDIRECT(CONCATENATE("'2018-02 (Д)'!P",TEXT(MATCH($C86,'2018-02 (Д)'!$C$2:$C$100,0)+1,0))))),"Н/Д",((INDIRECT(CONCATENATE("'2018-03 (Д)'!P",TEXT(MATCH($C86,'2018-03 (Д)'!$C$2:$C$100,0)+1,0)))-INDIRECT(CONCATENATE("'2018-02 (Д)'!P",TEXT(MATCH($C86,'2018-02 (Д)'!$C$2:$C$100,0)+1,0))))/INDIRECT(CONCATENATE("'2018-02 (Д)'!P",TEXT(MATCH($C86,'2018-02 (Д)'!$C$2:$C$100,0)+1,0))))*100)</f>
        <v>-20.737476722737323</v>
      </c>
      <c r="DW86" s="9">
        <f ca="1">IF(OR(INDIRECT(CONCATENATE("'2018-04 (Д)'!P",TEXT(MATCH($C86,'2018-04 (Д)'!$C$2:$C$100,0)+1,0)))="Н/Д",INDIRECT(CONCATENATE("'2018-03 (Д)'!P",TEXT(MATCH($C86,'2018-03 (Д)'!$C$2:$C$100,0)+1,0)))="Н/Д",AND(INDIRECT(CONCATENATE("'2018-04 (Д)'!P",TEXT(MATCH($C86,'2018-04 (Д)'!$C$2:$C$100,0)+1,0)))="Н/Д",INDIRECT(CONCATENATE("'2018-03 (Д)'!P",TEXT(MATCH($C86,'2018-03 (Д)'!$C$2:$C$100,0)+1,0))))),"Н/Д",((INDIRECT(CONCATENATE("'2018-04 (Д)'!P",TEXT(MATCH($C86,'2018-04 (Д)'!$C$2:$C$100,0)+1,0)))-INDIRECT(CONCATENATE("'2018-03 (Д)'!P",TEXT(MATCH($C86,'2018-03 (Д)'!$C$2:$C$100,0)+1,0))))/INDIRECT(CONCATENATE("'2018-03 (Д)'!P",TEXT(MATCH($C86,'2018-03 (Д)'!$C$2:$C$100,0)+1,0))))*100)</f>
        <v>163.00853325584578</v>
      </c>
      <c r="DX86" s="9">
        <f ca="1">IF(OR(INDIRECT(CONCATENATE("'2018-05 (Д)'!P",TEXT(MATCH($C86,'2018-05 (Д)'!$C$2:$C$100,0)+1,0)))="Н/Д",INDIRECT(CONCATENATE("'2018-04 (Д)'!P",TEXT(MATCH($C86,'2018-04 (Д)'!$C$2:$C$100,0)+1,0)))="Н/Д",AND(INDIRECT(CONCATENATE("'2018-05 (Д)'!P",TEXT(MATCH($C86,'2018-05 (Д)'!$C$2:$C$100,0)+1,0)))="Н/Д",INDIRECT(CONCATENATE("'2018-04 (Д)'!P",TEXT(MATCH($C86,'2018-04 (Д)'!$C$2:$C$100,0)+1,0))))),"Н/Д",((INDIRECT(CONCATENATE("'2018-05 (Д)'!P",TEXT(MATCH($C86,'2018-05 (Д)'!$C$2:$C$100,0)+1,0)))-INDIRECT(CONCATENATE("'2018-04 (Д)'!P",TEXT(MATCH($C86,'2018-04 (Д)'!$C$2:$C$100,0)+1,0))))/INDIRECT(CONCATENATE("'2018-04 (Д)'!P",TEXT(MATCH($C86,'2018-04 (Д)'!$C$2:$C$100,0)+1,0))))*100)</f>
        <v>63.576264248303119</v>
      </c>
      <c r="DY86" s="9">
        <f ca="1">IF(OR(INDIRECT(CONCATENATE("'2018-06 (Д)'!P",TEXT(MATCH($C86,'2018-06 (Д)'!$C$2:$C$100,0)+1,0)))="Н/Д",INDIRECT(CONCATENATE("'2018-05 (Д)'!P",TEXT(MATCH($C86,'2018-05 (Д)'!$C$2:$C$100,0)+1,0)))="Н/Д",AND(INDIRECT(CONCATENATE("'2018-06 (Д)'!P",TEXT(MATCH($C86,'2018-06 (Д)'!$C$2:$C$100,0)+1,0)))="Н/Д",INDIRECT(CONCATENATE("'2018-05 (Д)'!P",TEXT(MATCH($C86,'2018-05 (Д)'!$C$2:$C$100,0)+1,0))))),"Н/Д",((INDIRECT(CONCATENATE("'2018-06 (Д)'!P",TEXT(MATCH($C86,'2018-06 (Д)'!$C$2:$C$100,0)+1,0)))-INDIRECT(CONCATENATE("'2018-05 (Д)'!P",TEXT(MATCH($C86,'2018-05 (Д)'!$C$2:$C$100,0)+1,0))))/INDIRECT(CONCATENATE("'2018-05 (Д)'!P",TEXT(MATCH($C86,'2018-05 (Д)'!$C$2:$C$100,0)+1,0))))*100)</f>
        <v>-41.212185821563828</v>
      </c>
      <c r="DZ86" s="9">
        <f ca="1">IF(OR(INDIRECT(CONCATENATE("'2018-07 (Д)'!P",TEXT(MATCH($C86,'2018-07 (Д)'!$C$2:$C$100,0)+1,0)))="Н/Д",INDIRECT(CONCATENATE("'2018-06 (Д)'!P",TEXT(MATCH($C86,'2018-06 (Д)'!$C$2:$C$100,0)+1,0)))="Н/Д",AND(INDIRECT(CONCATENATE("'2018-07 (Д)'!P",TEXT(MATCH($C86,'2018-07 (Д)'!$C$2:$C$100,0)+1,0)))="Н/Д",INDIRECT(CONCATENATE("'2018-06 (Д)'!P",TEXT(MATCH($C86,'2018-06 (Д)'!$C$2:$C$100,0)+1,0))))),"Н/Д",((INDIRECT(CONCATENATE("'2018-07 (Д)'!P",TEXT(MATCH($C86,'2018-07 (Д)'!$C$2:$C$100,0)+1,0)))-INDIRECT(CONCATENATE("'2018-06 (Д)'!P",TEXT(MATCH($C86,'2018-06 (Д)'!$C$2:$C$100,0)+1,0))))/INDIRECT(CONCATENATE("'2018-06 (Д)'!P",TEXT(MATCH($C86,'2018-06 (Д)'!$C$2:$C$100,0)+1,0))))*100)</f>
        <v>-6.8619521712825966</v>
      </c>
      <c r="EA86" s="9">
        <f ca="1">IF(OR(INDIRECT(CONCATENATE("'2018-08 (Д)'!P",TEXT(MATCH($C86,'2018-08 (Д)'!$C$2:$C$100,0)+1,0)))="Н/Д",INDIRECT(CONCATENATE("'2018-07 (Д)'!P",TEXT(MATCH($C86,'2018-07 (Д)'!$C$2:$C$100,0)+1,0)))="Н/Д",AND(INDIRECT(CONCATENATE("'2018-08 (Д)'!P",TEXT(MATCH($C86,'2018-08 (Д)'!$C$2:$C$100,0)+1,0)))="Н/Д",INDIRECT(CONCATENATE("'2018-07 (Д)'!P",TEXT(MATCH($C86,'2018-07 (Д)'!$C$2:$C$100,0)+1,0))))),"Н/Д",((INDIRECT(CONCATENATE("'2018-08 (Д)'!P",TEXT(MATCH($C86,'2018-08 (Д)'!$C$2:$C$100,0)+1,0)))-INDIRECT(CONCATENATE("'2018-07 (Д)'!P",TEXT(MATCH($C86,'2018-07 (Д)'!$C$2:$C$100,0)+1,0))))/INDIRECT(CONCATENATE("'2018-07 (Д)'!P",TEXT(MATCH($C86,'2018-07 (Д)'!$C$2:$C$100,0)+1,0))))*100)</f>
        <v>113.70364412101073</v>
      </c>
      <c r="EB86" s="9">
        <f ca="1">IF(OR(INDIRECT(CONCATENATE("'2018-09 (Д)'!P",TEXT(MATCH($C86,'2018-09 (Д)'!$C$2:$C$100,0)+1,0)))="Н/Д",INDIRECT(CONCATENATE("'2018-08 (Д)'!P",TEXT(MATCH($C86,'2018-08 (Д)'!$C$2:$C$100,0)+1,0)))="Н/Д",AND(INDIRECT(CONCATENATE("'2018-09 (Д)'!P",TEXT(MATCH($C86,'2018-09 (Д)'!$C$2:$C$100,0)+1,0)))="Н/Д",INDIRECT(CONCATENATE("'2018-08 (Д)'!P",TEXT(MATCH($C86,'2018-08 (Д)'!$C$2:$C$100,0)+1,0))))),"Н/Д",((INDIRECT(CONCATENATE("'2018-09 (Д)'!P",TEXT(MATCH($C86,'2018-09 (Д)'!$C$2:$C$100,0)+1,0)))-INDIRECT(CONCATENATE("'2018-08 (Д)'!P",TEXT(MATCH($C86,'2018-08 (Д)'!$C$2:$C$100,0)+1,0))))/INDIRECT(CONCATENATE("'2018-08 (Д)'!P",TEXT(MATCH($C86,'2018-08 (Д)'!$C$2:$C$100,0)+1,0))))*100)</f>
        <v>-40.806248921162855</v>
      </c>
      <c r="EC86" s="9">
        <f ca="1">IF(OR(INDIRECT(CONCATENATE("'2018-10 (Д)'!P",TEXT(MATCH($C86,'2018-10 (Д)'!$C$2:$C$100,0)+1,0)))="Н/Д",INDIRECT(CONCATENATE("'2018-09 (Д)'!P",TEXT(MATCH($C86,'2018-09 (Д)'!$C$2:$C$100,0)+1,0)))="Н/Д",AND(INDIRECT(CONCATENATE("'2018-10 (Д)'!P",TEXT(MATCH($C86,'2018-10 (Д)'!$C$2:$C$100,0)+1,0)))="Н/Д",INDIRECT(CONCATENATE("'2018-09 (Д)'!P",TEXT(MATCH($C86,'2018-09 (Д)'!$C$2:$C$100,0)+1,0))))),"Н/Д",((INDIRECT(CONCATENATE("'2018-10 (Д)'!P",TEXT(MATCH($C86,'2018-10 (Д)'!$C$2:$C$100,0)+1,0)))-INDIRECT(CONCATENATE("'2018-09 (Д)'!P",TEXT(MATCH($C86,'2018-09 (Д)'!$C$2:$C$100,0)+1,0))))/INDIRECT(CONCATENATE("'2018-09 (Д)'!P",TEXT(MATCH($C86,'2018-09 (Д)'!$C$2:$C$100,0)+1,0))))*100)</f>
        <v>-22.700988782965563</v>
      </c>
      <c r="ED86" s="9">
        <f ca="1">IF(OR(INDIRECT(CONCATENATE("'2018-11 (Д)'!P",TEXT(MATCH($C86,'2018-11 (Д)'!$C$2:$C$100,0)+1,0)))="Н/Д",INDIRECT(CONCATENATE("'2018-10 (Д)'!P",TEXT(MATCH($C86,'2018-10 (Д)'!$C$2:$C$100,0)+1,0)))="Н/Д",AND(INDIRECT(CONCATENATE("'2018-11 (Д)'!P",TEXT(MATCH($C86,'2018-11 (Д)'!$C$2:$C$100,0)+1,0)))="Н/Д",INDIRECT(CONCATENATE("'2018-10 (Д)'!P",TEXT(MATCH($C86,'2018-10 (Д)'!$C$2:$C$100,0)+1,0))))),"Н/Д",((INDIRECT(CONCATENATE("'2018-11 (Д)'!P",TEXT(MATCH($C86,'2018-11 (Д)'!$C$2:$C$100,0)+1,0)))-INDIRECT(CONCATENATE("'2018-10 (Д)'!P",TEXT(MATCH($C86,'2018-10 (Д)'!$C$2:$C$100,0)+1,0))))/INDIRECT(CONCATENATE("'2018-10 (Д)'!P",TEXT(MATCH($C86,'2018-10 (Д)'!$C$2:$C$100,0)+1,0))))*100)</f>
        <v>121.01890488809204</v>
      </c>
      <c r="EE86" s="9">
        <f ca="1">IF(OR(INDIRECT(CONCATENATE("'2018-12 (Д)'!P",TEXT(MATCH($C86,'2018-12 (Д)'!$C$2:$C$100,0)+1,0)))="Н/Д",INDIRECT(CONCATENATE("'2018-11 (Д)'!P",TEXT(MATCH($C86,'2018-11 (Д)'!$C$2:$C$100,0)+1,0)))="Н/Д",AND(INDIRECT(CONCATENATE("'2018-12 (Д)'!P",TEXT(MATCH($C86,'2018-12 (Д)'!$C$2:$C$100,0)+1,0)))="Н/Д",INDIRECT(CONCATENATE("'2018-11 (Д)'!P",TEXT(MATCH($C86,'2018-11 (Д)'!$C$2:$C$100,0)+1,0))))),"Н/Д",((INDIRECT(CONCATENATE("'2018-12 (Д)'!P",TEXT(MATCH($C86,'2018-12 (Д)'!$C$2:$C$100,0)+1,0)))-INDIRECT(CONCATENATE("'2018-11 (Д)'!P",TEXT(MATCH($C86,'2018-11 (Д)'!$C$2:$C$100,0)+1,0))))/INDIRECT(CONCATENATE("'2018-11 (Д)'!P",TEXT(MATCH($C86,'2018-11 (Д)'!$C$2:$C$100,0)+1,0))))*100)</f>
        <v>-54.879339425859399</v>
      </c>
      <c r="EF86" s="9"/>
      <c r="EG86" s="9">
        <f ca="1">IF(OR(INDIRECT(CONCATENATE("'2018-03 (Д)'!Q",TEXT(MATCH($C86,'2018-03 (Д)'!$C$2:$C$100,0)+1,0)))="Н/Д",INDIRECT(CONCATENATE("'2018-02 (Д)'!Q",TEXT(MATCH($C86,'2018-02 (Д)'!$C$2:$C$100,0)+1,0)))="Н/Д",AND(INDIRECT(CONCATENATE("'2018-03 (Д)'!Q",TEXT(MATCH($C86,'2018-03 (Д)'!$C$2:$C$100,0)+1,0)))="Н/Д",INDIRECT(CONCATENATE("'2018-02 (Д)'!Q",TEXT(MATCH($C86,'2018-02 (Д)'!$C$2:$C$100,0)+1,0))))),"Н/Д",((INDIRECT(CONCATENATE("'2018-03 (Д)'!Q",TEXT(MATCH($C86,'2018-03 (Д)'!$C$2:$C$100,0)+1,0)))-INDIRECT(CONCATENATE("'2018-02 (Д)'!Q",TEXT(MATCH($C86,'2018-02 (Д)'!$C$2:$C$100,0)+1,0))))/INDIRECT(CONCATENATE("'2018-02 (Д)'!Q",TEXT(MATCH($C86,'2018-02 (Д)'!$C$2:$C$100,0)+1,0))))*100)</f>
        <v>-77.011033884247581</v>
      </c>
      <c r="EH86" s="9">
        <f ca="1">IF(OR(INDIRECT(CONCATENATE("'2018-04 (Д)'!Q",TEXT(MATCH($C86,'2018-04 (Д)'!$C$2:$C$100,0)+1,0)))="Н/Д",INDIRECT(CONCATENATE("'2018-03 (Д)'!Q",TEXT(MATCH($C86,'2018-03 (Д)'!$C$2:$C$100,0)+1,0)))="Н/Д",AND(INDIRECT(CONCATENATE("'2018-04 (Д)'!Q",TEXT(MATCH($C86,'2018-04 (Д)'!$C$2:$C$100,0)+1,0)))="Н/Д",INDIRECT(CONCATENATE("'2018-03 (Д)'!Q",TEXT(MATCH($C86,'2018-03 (Д)'!$C$2:$C$100,0)+1,0))))),"Н/Д",((INDIRECT(CONCATENATE("'2018-04 (Д)'!Q",TEXT(MATCH($C86,'2018-04 (Д)'!$C$2:$C$100,0)+1,0)))-INDIRECT(CONCATENATE("'2018-03 (Д)'!Q",TEXT(MATCH($C86,'2018-03 (Д)'!$C$2:$C$100,0)+1,0))))/INDIRECT(CONCATENATE("'2018-03 (Д)'!Q",TEXT(MATCH($C86,'2018-03 (Д)'!$C$2:$C$100,0)+1,0))))*100)</f>
        <v>9.199927238605607</v>
      </c>
      <c r="EI86" s="9">
        <f ca="1">IF(OR(INDIRECT(CONCATENATE("'2018-05 (Д)'!Q",TEXT(MATCH($C86,'2018-05 (Д)'!$C$2:$C$100,0)+1,0)))="Н/Д",INDIRECT(CONCATENATE("'2018-04 (Д)'!Q",TEXT(MATCH($C86,'2018-04 (Д)'!$C$2:$C$100,0)+1,0)))="Н/Д",AND(INDIRECT(CONCATENATE("'2018-05 (Д)'!Q",TEXT(MATCH($C86,'2018-05 (Д)'!$C$2:$C$100,0)+1,0)))="Н/Д",INDIRECT(CONCATENATE("'2018-04 (Д)'!Q",TEXT(MATCH($C86,'2018-04 (Д)'!$C$2:$C$100,0)+1,0))))),"Н/Д",((INDIRECT(CONCATENATE("'2018-05 (Д)'!Q",TEXT(MATCH($C86,'2018-05 (Д)'!$C$2:$C$100,0)+1,0)))-INDIRECT(CONCATENATE("'2018-04 (Д)'!Q",TEXT(MATCH($C86,'2018-04 (Д)'!$C$2:$C$100,0)+1,0))))/INDIRECT(CONCATENATE("'2018-04 (Д)'!Q",TEXT(MATCH($C86,'2018-04 (Д)'!$C$2:$C$100,0)+1,0))))*100)</f>
        <v>242.5758541142709</v>
      </c>
      <c r="EJ86" s="9">
        <f ca="1">IF(OR(INDIRECT(CONCATENATE("'2018-06 (Д)'!Q",TEXT(MATCH($C86,'2018-06 (Д)'!$C$2:$C$100,0)+1,0)))="Н/Д",INDIRECT(CONCATENATE("'2018-05 (Д)'!Q",TEXT(MATCH($C86,'2018-05 (Д)'!$C$2:$C$100,0)+1,0)))="Н/Д",AND(INDIRECT(CONCATENATE("'2018-06 (Д)'!Q",TEXT(MATCH($C86,'2018-06 (Д)'!$C$2:$C$100,0)+1,0)))="Н/Д",INDIRECT(CONCATENATE("'2018-05 (Д)'!Q",TEXT(MATCH($C86,'2018-05 (Д)'!$C$2:$C$100,0)+1,0))))),"Н/Д",((INDIRECT(CONCATENATE("'2018-06 (Д)'!Q",TEXT(MATCH($C86,'2018-06 (Д)'!$C$2:$C$100,0)+1,0)))-INDIRECT(CONCATENATE("'2018-05 (Д)'!Q",TEXT(MATCH($C86,'2018-05 (Д)'!$C$2:$C$100,0)+1,0))))/INDIRECT(CONCATENATE("'2018-05 (Д)'!Q",TEXT(MATCH($C86,'2018-05 (Д)'!$C$2:$C$100,0)+1,0))))*100)</f>
        <v>-63.573196349760565</v>
      </c>
      <c r="EK86" s="9">
        <f ca="1">IF(OR(INDIRECT(CONCATENATE("'2018-07 (Д)'!Q",TEXT(MATCH($C86,'2018-07 (Д)'!$C$2:$C$100,0)+1,0)))="Н/Д",INDIRECT(CONCATENATE("'2018-06 (Д)'!Q",TEXT(MATCH($C86,'2018-06 (Д)'!$C$2:$C$100,0)+1,0)))="Н/Д",AND(INDIRECT(CONCATENATE("'2018-07 (Д)'!Q",TEXT(MATCH($C86,'2018-07 (Д)'!$C$2:$C$100,0)+1,0)))="Н/Д",INDIRECT(CONCATENATE("'2018-06 (Д)'!Q",TEXT(MATCH($C86,'2018-06 (Д)'!$C$2:$C$100,0)+1,0))))),"Н/Д",((INDIRECT(CONCATENATE("'2018-07 (Д)'!Q",TEXT(MATCH($C86,'2018-07 (Д)'!$C$2:$C$100,0)+1,0)))-INDIRECT(CONCATENATE("'2018-06 (Д)'!Q",TEXT(MATCH($C86,'2018-06 (Д)'!$C$2:$C$100,0)+1,0))))/INDIRECT(CONCATENATE("'2018-06 (Д)'!Q",TEXT(MATCH($C86,'2018-06 (Д)'!$C$2:$C$100,0)+1,0))))*100)</f>
        <v>-72.727917597684694</v>
      </c>
      <c r="EL86" s="9">
        <f ca="1">IF(OR(INDIRECT(CONCATENATE("'2018-08 (Д)'!Q",TEXT(MATCH($C86,'2018-08 (Д)'!$C$2:$C$100,0)+1,0)))="Н/Д",INDIRECT(CONCATENATE("'2018-07 (Д)'!Q",TEXT(MATCH($C86,'2018-07 (Д)'!$C$2:$C$100,0)+1,0)))="Н/Д",AND(INDIRECT(CONCATENATE("'2018-08 (Д)'!Q",TEXT(MATCH($C86,'2018-08 (Д)'!$C$2:$C$100,0)+1,0)))="Н/Д",INDIRECT(CONCATENATE("'2018-07 (Д)'!Q",TEXT(MATCH($C86,'2018-07 (Д)'!$C$2:$C$100,0)+1,0))))),"Н/Д",((INDIRECT(CONCATENATE("'2018-08 (Д)'!Q",TEXT(MATCH($C86,'2018-08 (Д)'!$C$2:$C$100,0)+1,0)))-INDIRECT(CONCATENATE("'2018-07 (Д)'!Q",TEXT(MATCH($C86,'2018-07 (Д)'!$C$2:$C$100,0)+1,0))))/INDIRECT(CONCATENATE("'2018-07 (Д)'!Q",TEXT(MATCH($C86,'2018-07 (Д)'!$C$2:$C$100,0)+1,0))))*100)</f>
        <v>892.14281528469485</v>
      </c>
      <c r="EM86" s="9">
        <f ca="1">IF(OR(INDIRECT(CONCATENATE("'2018-09 (Д)'!Q",TEXT(MATCH($C86,'2018-09 (Д)'!$C$2:$C$100,0)+1,0)))="Н/Д",INDIRECT(CONCATENATE("'2018-08 (Д)'!Q",TEXT(MATCH($C86,'2018-08 (Д)'!$C$2:$C$100,0)+1,0)))="Н/Д",AND(INDIRECT(CONCATENATE("'2018-09 (Д)'!Q",TEXT(MATCH($C86,'2018-09 (Д)'!$C$2:$C$100,0)+1,0)))="Н/Д",INDIRECT(CONCATENATE("'2018-08 (Д)'!Q",TEXT(MATCH($C86,'2018-08 (Д)'!$C$2:$C$100,0)+1,0))))),"Н/Д",((INDIRECT(CONCATENATE("'2018-09 (Д)'!Q",TEXT(MATCH($C86,'2018-09 (Д)'!$C$2:$C$100,0)+1,0)))-INDIRECT(CONCATENATE("'2018-08 (Д)'!Q",TEXT(MATCH($C86,'2018-08 (Д)'!$C$2:$C$100,0)+1,0))))/INDIRECT(CONCATENATE("'2018-08 (Д)'!Q",TEXT(MATCH($C86,'2018-08 (Д)'!$C$2:$C$100,0)+1,0))))*100)</f>
        <v>-64.811026200731348</v>
      </c>
      <c r="EN86" s="9">
        <f ca="1">IF(OR(INDIRECT(CONCATENATE("'2018-10 (Д)'!Q",TEXT(MATCH($C86,'2018-10 (Д)'!$C$2:$C$100,0)+1,0)))="Н/Д",INDIRECT(CONCATENATE("'2018-09 (Д)'!Q",TEXT(MATCH($C86,'2018-09 (Д)'!$C$2:$C$100,0)+1,0)))="Н/Д",AND(INDIRECT(CONCATENATE("'2018-10 (Д)'!Q",TEXT(MATCH($C86,'2018-10 (Д)'!$C$2:$C$100,0)+1,0)))="Н/Д",INDIRECT(CONCATENATE("'2018-09 (Д)'!Q",TEXT(MATCH($C86,'2018-09 (Д)'!$C$2:$C$100,0)+1,0))))),"Н/Д",((INDIRECT(CONCATENATE("'2018-10 (Д)'!Q",TEXT(MATCH($C86,'2018-10 (Д)'!$C$2:$C$100,0)+1,0)))-INDIRECT(CONCATENATE("'2018-09 (Д)'!Q",TEXT(MATCH($C86,'2018-09 (Д)'!$C$2:$C$100,0)+1,0))))/INDIRECT(CONCATENATE("'2018-09 (Д)'!Q",TEXT(MATCH($C86,'2018-09 (Д)'!$C$2:$C$100,0)+1,0))))*100)</f>
        <v>-65.357198818161294</v>
      </c>
      <c r="EO86" s="9">
        <f ca="1">IF(OR(INDIRECT(CONCATENATE("'2018-11 (Д)'!Q",TEXT(MATCH($C86,'2018-11 (Д)'!$C$2:$C$100,0)+1,0)))="Н/Д",INDIRECT(CONCATENATE("'2018-10 (Д)'!Q",TEXT(MATCH($C86,'2018-10 (Д)'!$C$2:$C$100,0)+1,0)))="Н/Д",AND(INDIRECT(CONCATENATE("'2018-11 (Д)'!Q",TEXT(MATCH($C86,'2018-11 (Д)'!$C$2:$C$100,0)+1,0)))="Н/Д",INDIRECT(CONCATENATE("'2018-10 (Д)'!Q",TEXT(MATCH($C86,'2018-10 (Д)'!$C$2:$C$100,0)+1,0))))),"Н/Д",((INDIRECT(CONCATENATE("'2018-11 (Д)'!Q",TEXT(MATCH($C86,'2018-11 (Д)'!$C$2:$C$100,0)+1,0)))-INDIRECT(CONCATENATE("'2018-10 (Д)'!Q",TEXT(MATCH($C86,'2018-10 (Д)'!$C$2:$C$100,0)+1,0))))/INDIRECT(CONCATENATE("'2018-10 (Д)'!Q",TEXT(MATCH($C86,'2018-10 (Д)'!$C$2:$C$100,0)+1,0))))*100)</f>
        <v>791.99270614145928</v>
      </c>
      <c r="EP86" s="9">
        <f ca="1">IF(OR(INDIRECT(CONCATENATE("'2018-12 (Д)'!Q",TEXT(MATCH($C86,'2018-12 (Д)'!$C$2:$C$100,0)+1,0)))="Н/Д",INDIRECT(CONCATENATE("'2018-11 (Д)'!Q",TEXT(MATCH($C86,'2018-11 (Д)'!$C$2:$C$100,0)+1,0)))="Н/Д",AND(INDIRECT(CONCATENATE("'2018-12 (Д)'!Q",TEXT(MATCH($C86,'2018-12 (Д)'!$C$2:$C$100,0)+1,0)))="Н/Д",INDIRECT(CONCATENATE("'2018-11 (Д)'!Q",TEXT(MATCH($C86,'2018-11 (Д)'!$C$2:$C$100,0)+1,0))))),"Н/Д",((INDIRECT(CONCATENATE("'2018-12 (Д)'!Q",TEXT(MATCH($C86,'2018-12 (Д)'!$C$2:$C$100,0)+1,0)))-INDIRECT(CONCATENATE("'2018-11 (Д)'!Q",TEXT(MATCH($C86,'2018-11 (Д)'!$C$2:$C$100,0)+1,0))))/INDIRECT(CONCATENATE("'2018-11 (Д)'!Q",TEXT(MATCH($C86,'2018-11 (Д)'!$C$2:$C$100,0)+1,0))))*100)</f>
        <v>-87.675237962339452</v>
      </c>
      <c r="EQ86" s="9"/>
      <c r="ER86" s="9">
        <f ca="1">IF(OR(INDIRECT(CONCATENATE("'2018-03 (Д)'!R",TEXT(MATCH($C86,'2018-03 (Д)'!$C$2:$C$100,0)+1,0)))="Н/Д",INDIRECT(CONCATENATE("'2018-02 (Д)'!R",TEXT(MATCH($C86,'2018-02 (Д)'!$C$2:$C$100,0)+1,0)))="Н/Д",AND(INDIRECT(CONCATENATE("'2018-03 (Д)'!R",TEXT(MATCH($C86,'2018-03 (Д)'!$C$2:$C$100,0)+1,0)))="Н/Д",INDIRECT(CONCATENATE("'2018-02 (Д)'!R",TEXT(MATCH($C86,'2018-02 (Д)'!$C$2:$C$100,0)+1,0))))),"Н/Д",((INDIRECT(CONCATENATE("'2018-03 (Д)'!R",TEXT(MATCH($C86,'2018-03 (Д)'!$C$2:$C$100,0)+1,0)))-INDIRECT(CONCATENATE("'2018-02 (Д)'!R",TEXT(MATCH($C86,'2018-02 (Д)'!$C$2:$C$100,0)+1,0))))/INDIRECT(CONCATENATE("'2018-02 (Д)'!R",TEXT(MATCH($C86,'2018-02 (Д)'!$C$2:$C$100,0)+1,0))))*100)</f>
        <v>-62.797866628497566</v>
      </c>
      <c r="ES86" s="9">
        <f ca="1">IF(OR(INDIRECT(CONCATENATE("'2018-04 (Д)'!R",TEXT(MATCH($C86,'2018-04 (Д)'!$C$2:$C$100,0)+1,0)))="Н/Д",INDIRECT(CONCATENATE("'2018-03 (Д)'!R",TEXT(MATCH($C86,'2018-03 (Д)'!$C$2:$C$100,0)+1,0)))="Н/Д",AND(INDIRECT(CONCATENATE("'2018-04 (Д)'!R",TEXT(MATCH($C86,'2018-04 (Д)'!$C$2:$C$100,0)+1,0)))="Н/Д",INDIRECT(CONCATENATE("'2018-03 (Д)'!R",TEXT(MATCH($C86,'2018-03 (Д)'!$C$2:$C$100,0)+1,0))))),"Н/Д",((INDIRECT(CONCATENATE("'2018-04 (Д)'!R",TEXT(MATCH($C86,'2018-04 (Д)'!$C$2:$C$100,0)+1,0)))-INDIRECT(CONCATENATE("'2018-03 (Д)'!R",TEXT(MATCH($C86,'2018-03 (Д)'!$C$2:$C$100,0)+1,0))))/INDIRECT(CONCATENATE("'2018-03 (Д)'!R",TEXT(MATCH($C86,'2018-03 (Д)'!$C$2:$C$100,0)+1,0))))*100)</f>
        <v>164.12256992567222</v>
      </c>
      <c r="ET86" s="9">
        <f ca="1">IF(OR(INDIRECT(CONCATENATE("'2018-05 (Д)'!R",TEXT(MATCH($C86,'2018-05 (Д)'!$C$2:$C$100,0)+1,0)))="Н/Д",INDIRECT(CONCATENATE("'2018-04 (Д)'!R",TEXT(MATCH($C86,'2018-04 (Д)'!$C$2:$C$100,0)+1,0)))="Н/Д",AND(INDIRECT(CONCATENATE("'2018-05 (Д)'!R",TEXT(MATCH($C86,'2018-05 (Д)'!$C$2:$C$100,0)+1,0)))="Н/Д",INDIRECT(CONCATENATE("'2018-04 (Д)'!R",TEXT(MATCH($C86,'2018-04 (Д)'!$C$2:$C$100,0)+1,0))))),"Н/Д",((INDIRECT(CONCATENATE("'2018-05 (Д)'!R",TEXT(MATCH($C86,'2018-05 (Д)'!$C$2:$C$100,0)+1,0)))-INDIRECT(CONCATENATE("'2018-04 (Д)'!R",TEXT(MATCH($C86,'2018-04 (Д)'!$C$2:$C$100,0)+1,0))))/INDIRECT(CONCATENATE("'2018-04 (Д)'!R",TEXT(MATCH($C86,'2018-04 (Д)'!$C$2:$C$100,0)+1,0))))*100)</f>
        <v>-55.297228749146875</v>
      </c>
      <c r="EU86" s="9">
        <f ca="1">IF(OR(INDIRECT(CONCATENATE("'2018-06 (Д)'!R",TEXT(MATCH($C86,'2018-06 (Д)'!$C$2:$C$100,0)+1,0)))="Н/Д",INDIRECT(CONCATENATE("'2018-05 (Д)'!R",TEXT(MATCH($C86,'2018-05 (Д)'!$C$2:$C$100,0)+1,0)))="Н/Д",AND(INDIRECT(CONCATENATE("'2018-06 (Д)'!R",TEXT(MATCH($C86,'2018-06 (Д)'!$C$2:$C$100,0)+1,0)))="Н/Д",INDIRECT(CONCATENATE("'2018-05 (Д)'!R",TEXT(MATCH($C86,'2018-05 (Д)'!$C$2:$C$100,0)+1,0))))),"Н/Д",((INDIRECT(CONCATENATE("'2018-06 (Д)'!R",TEXT(MATCH($C86,'2018-06 (Д)'!$C$2:$C$100,0)+1,0)))-INDIRECT(CONCATENATE("'2018-05 (Д)'!R",TEXT(MATCH($C86,'2018-05 (Д)'!$C$2:$C$100,0)+1,0))))/INDIRECT(CONCATENATE("'2018-05 (Д)'!R",TEXT(MATCH($C86,'2018-05 (Д)'!$C$2:$C$100,0)+1,0))))*100)</f>
        <v>-12.876780751889482</v>
      </c>
      <c r="EV86" s="9">
        <f ca="1">IF(OR(INDIRECT(CONCATENATE("'2018-07 (Д)'!R",TEXT(MATCH($C86,'2018-07 (Д)'!$C$2:$C$100,0)+1,0)))="Н/Д",INDIRECT(CONCATENATE("'2018-06 (Д)'!R",TEXT(MATCH($C86,'2018-06 (Д)'!$C$2:$C$100,0)+1,0)))="Н/Д",AND(INDIRECT(CONCATENATE("'2018-07 (Д)'!R",TEXT(MATCH($C86,'2018-07 (Д)'!$C$2:$C$100,0)+1,0)))="Н/Д",INDIRECT(CONCATENATE("'2018-06 (Д)'!R",TEXT(MATCH($C86,'2018-06 (Д)'!$C$2:$C$100,0)+1,0))))),"Н/Д",((INDIRECT(CONCATENATE("'2018-07 (Д)'!R",TEXT(MATCH($C86,'2018-07 (Д)'!$C$2:$C$100,0)+1,0)))-INDIRECT(CONCATENATE("'2018-06 (Д)'!R",TEXT(MATCH($C86,'2018-06 (Д)'!$C$2:$C$100,0)+1,0))))/INDIRECT(CONCATENATE("'2018-06 (Д)'!R",TEXT(MATCH($C86,'2018-06 (Д)'!$C$2:$C$100,0)+1,0))))*100)</f>
        <v>106.90211711435325</v>
      </c>
      <c r="EW86" s="9">
        <f ca="1">IF(OR(INDIRECT(CONCATENATE("'2018-08 (Д)'!R",TEXT(MATCH($C86,'2018-08 (Д)'!$C$2:$C$100,0)+1,0)))="Н/Д",INDIRECT(CONCATENATE("'2018-07 (Д)'!R",TEXT(MATCH($C86,'2018-07 (Д)'!$C$2:$C$100,0)+1,0)))="Н/Д",AND(INDIRECT(CONCATENATE("'2018-08 (Д)'!R",TEXT(MATCH($C86,'2018-08 (Д)'!$C$2:$C$100,0)+1,0)))="Н/Д",INDIRECT(CONCATENATE("'2018-07 (Д)'!R",TEXT(MATCH($C86,'2018-07 (Д)'!$C$2:$C$100,0)+1,0))))),"Н/Д",((INDIRECT(CONCATENATE("'2018-08 (Д)'!R",TEXT(MATCH($C86,'2018-08 (Д)'!$C$2:$C$100,0)+1,0)))-INDIRECT(CONCATENATE("'2018-07 (Д)'!R",TEXT(MATCH($C86,'2018-07 (Д)'!$C$2:$C$100,0)+1,0))))/INDIRECT(CONCATENATE("'2018-07 (Д)'!R",TEXT(MATCH($C86,'2018-07 (Д)'!$C$2:$C$100,0)+1,0))))*100)</f>
        <v>-63.327195349197275</v>
      </c>
      <c r="EX86" s="9">
        <f ca="1">IF(OR(INDIRECT(CONCATENATE("'2018-09 (Д)'!R",TEXT(MATCH($C86,'2018-09 (Д)'!$C$2:$C$100,0)+1,0)))="Н/Д",INDIRECT(CONCATENATE("'2018-08 (Д)'!R",TEXT(MATCH($C86,'2018-08 (Д)'!$C$2:$C$100,0)+1,0)))="Н/Д",AND(INDIRECT(CONCATENATE("'2018-09 (Д)'!R",TEXT(MATCH($C86,'2018-09 (Д)'!$C$2:$C$100,0)+1,0)))="Н/Д",INDIRECT(CONCATENATE("'2018-08 (Д)'!R",TEXT(MATCH($C86,'2018-08 (Д)'!$C$2:$C$100,0)+1,0))))),"Н/Д",((INDIRECT(CONCATENATE("'2018-09 (Д)'!R",TEXT(MATCH($C86,'2018-09 (Д)'!$C$2:$C$100,0)+1,0)))-INDIRECT(CONCATENATE("'2018-08 (Д)'!R",TEXT(MATCH($C86,'2018-08 (Д)'!$C$2:$C$100,0)+1,0))))/INDIRECT(CONCATENATE("'2018-08 (Д)'!R",TEXT(MATCH($C86,'2018-08 (Д)'!$C$2:$C$100,0)+1,0))))*100)</f>
        <v>81.761431044938433</v>
      </c>
      <c r="EY86" s="9">
        <f ca="1">IF(OR(INDIRECT(CONCATENATE("'2018-10 (Д)'!R",TEXT(MATCH($C86,'2018-10 (Д)'!$C$2:$C$100,0)+1,0)))="Н/Д",INDIRECT(CONCATENATE("'2018-09 (Д)'!R",TEXT(MATCH($C86,'2018-09 (Д)'!$C$2:$C$100,0)+1,0)))="Н/Д",AND(INDIRECT(CONCATENATE("'2018-10 (Д)'!R",TEXT(MATCH($C86,'2018-10 (Д)'!$C$2:$C$100,0)+1,0)))="Н/Д",INDIRECT(CONCATENATE("'2018-09 (Д)'!R",TEXT(MATCH($C86,'2018-09 (Д)'!$C$2:$C$100,0)+1,0))))),"Н/Д",((INDIRECT(CONCATENATE("'2018-10 (Д)'!R",TEXT(MATCH($C86,'2018-10 (Д)'!$C$2:$C$100,0)+1,0)))-INDIRECT(CONCATENATE("'2018-09 (Д)'!R",TEXT(MATCH($C86,'2018-09 (Д)'!$C$2:$C$100,0)+1,0))))/INDIRECT(CONCATENATE("'2018-09 (Д)'!R",TEXT(MATCH($C86,'2018-09 (Д)'!$C$2:$C$100,0)+1,0))))*100)</f>
        <v>32.608023469222722</v>
      </c>
      <c r="EZ86" s="9">
        <f ca="1">IF(OR(INDIRECT(CONCATENATE("'2018-11 (Д)'!R",TEXT(MATCH($C86,'2018-11 (Д)'!$C$2:$C$100,0)+1,0)))="Н/Д",INDIRECT(CONCATENATE("'2018-10 (Д)'!R",TEXT(MATCH($C86,'2018-10 (Д)'!$C$2:$C$100,0)+1,0)))="Н/Д",AND(INDIRECT(CONCATENATE("'2018-11 (Д)'!R",TEXT(MATCH($C86,'2018-11 (Д)'!$C$2:$C$100,0)+1,0)))="Н/Д",INDIRECT(CONCATENATE("'2018-10 (Д)'!R",TEXT(MATCH($C86,'2018-10 (Д)'!$C$2:$C$100,0)+1,0))))),"Н/Д",((INDIRECT(CONCATENATE("'2018-11 (Д)'!R",TEXT(MATCH($C86,'2018-11 (Д)'!$C$2:$C$100,0)+1,0)))-INDIRECT(CONCATENATE("'2018-10 (Д)'!R",TEXT(MATCH($C86,'2018-10 (Д)'!$C$2:$C$100,0)+1,0))))/INDIRECT(CONCATENATE("'2018-10 (Д)'!R",TEXT(MATCH($C86,'2018-10 (Д)'!$C$2:$C$100,0)+1,0))))*100)</f>
        <v>27.231862857469423</v>
      </c>
      <c r="FA86" s="9">
        <f ca="1">IF(OR(INDIRECT(CONCATENATE("'2018-12 (Д)'!R",TEXT(MATCH($C86,'2018-12 (Д)'!$C$2:$C$100,0)+1,0)))="Н/Д",INDIRECT(CONCATENATE("'2018-11 (Д)'!R",TEXT(MATCH($C86,'2018-11 (Д)'!$C$2:$C$100,0)+1,0)))="Н/Д",AND(INDIRECT(CONCATENATE("'2018-12 (Д)'!R",TEXT(MATCH($C86,'2018-12 (Д)'!$C$2:$C$100,0)+1,0)))="Н/Д",INDIRECT(CONCATENATE("'2018-11 (Д)'!R",TEXT(MATCH($C86,'2018-11 (Д)'!$C$2:$C$100,0)+1,0))))),"Н/Д",((INDIRECT(CONCATENATE("'2018-12 (Д)'!R",TEXT(MATCH($C86,'2018-12 (Д)'!$C$2:$C$100,0)+1,0)))-INDIRECT(CONCATENATE("'2018-11 (Д)'!R",TEXT(MATCH($C86,'2018-11 (Д)'!$C$2:$C$100,0)+1,0))))/INDIRECT(CONCATENATE("'2018-11 (Д)'!R",TEXT(MATCH($C86,'2018-11 (Д)'!$C$2:$C$100,0)+1,0))))*100)</f>
        <v>-7.9906883467237098</v>
      </c>
      <c r="FB86" s="9"/>
      <c r="FC86" s="9">
        <f ca="1">IF(OR(INDIRECT(CONCATENATE("'2018-03 (Д)'!S",TEXT(MATCH($C86,'2018-03 (Д)'!$C$2:$C$100,0)+1,0)))="Н/Д",INDIRECT(CONCATENATE("'2018-02 (Д)'!S",TEXT(MATCH($C86,'2018-02 (Д)'!$C$2:$C$100,0)+1,0)))="Н/Д",AND(INDIRECT(CONCATENATE("'2018-03 (Д)'!S",TEXT(MATCH($C86,'2018-03 (Д)'!$C$2:$C$100,0)+1,0)))="Н/Д",INDIRECT(CONCATENATE("'2018-02 (Д)'!S",TEXT(MATCH($C86,'2018-02 (Д)'!$C$2:$C$100,0)+1,0))))),"Н/Д",((INDIRECT(CONCATENATE("'2018-03 (Д)'!S",TEXT(MATCH($C86,'2018-03 (Д)'!$C$2:$C$100,0)+1,0)))-INDIRECT(CONCATENATE("'2018-02 (Д)'!S",TEXT(MATCH($C86,'2018-02 (Д)'!$C$2:$C$100,0)+1,0))))/INDIRECT(CONCATENATE("'2018-02 (Д)'!S",TEXT(MATCH($C86,'2018-02 (Д)'!$C$2:$C$100,0)+1,0))))*100)</f>
        <v>-61.272321428571431</v>
      </c>
      <c r="FD86" s="9">
        <f ca="1">IF(OR(INDIRECT(CONCATENATE("'2018-04 (Д)'!S",TEXT(MATCH($C86,'2018-04 (Д)'!$C$2:$C$100,0)+1,0)))="Н/Д",INDIRECT(CONCATENATE("'2018-03 (Д)'!S",TEXT(MATCH($C86,'2018-03 (Д)'!$C$2:$C$100,0)+1,0)))="Н/Д",AND(INDIRECT(CONCATENATE("'2018-04 (Д)'!S",TEXT(MATCH($C86,'2018-04 (Д)'!$C$2:$C$100,0)+1,0)))="Н/Д",INDIRECT(CONCATENATE("'2018-03 (Д)'!S",TEXT(MATCH($C86,'2018-03 (Д)'!$C$2:$C$100,0)+1,0))))),"Н/Д",((INDIRECT(CONCATENATE("'2018-04 (Д)'!S",TEXT(MATCH($C86,'2018-04 (Д)'!$C$2:$C$100,0)+1,0)))-INDIRECT(CONCATENATE("'2018-03 (Д)'!S",TEXT(MATCH($C86,'2018-03 (Д)'!$C$2:$C$100,0)+1,0))))/INDIRECT(CONCATENATE("'2018-03 (Д)'!S",TEXT(MATCH($C86,'2018-03 (Д)'!$C$2:$C$100,0)+1,0))))*100)</f>
        <v>-15.994236311239193</v>
      </c>
      <c r="FE86" s="9">
        <f ca="1">IF(OR(INDIRECT(CONCATENATE("'2018-05 (Д)'!S",TEXT(MATCH($C86,'2018-05 (Д)'!$C$2:$C$100,0)+1,0)))="Н/Д",INDIRECT(CONCATENATE("'2018-04 (Д)'!S",TEXT(MATCH($C86,'2018-04 (Д)'!$C$2:$C$100,0)+1,0)))="Н/Д",AND(INDIRECT(CONCATENATE("'2018-05 (Д)'!S",TEXT(MATCH($C86,'2018-05 (Д)'!$C$2:$C$100,0)+1,0)))="Н/Д",INDIRECT(CONCATENATE("'2018-04 (Д)'!S",TEXT(MATCH($C86,'2018-04 (Д)'!$C$2:$C$100,0)+1,0))))),"Н/Д",((INDIRECT(CONCATENATE("'2018-05 (Д)'!S",TEXT(MATCH($C86,'2018-05 (Д)'!$C$2:$C$100,0)+1,0)))-INDIRECT(CONCATENATE("'2018-04 (Д)'!S",TEXT(MATCH($C86,'2018-04 (Д)'!$C$2:$C$100,0)+1,0))))/INDIRECT(CONCATENATE("'2018-04 (Д)'!S",TEXT(MATCH($C86,'2018-04 (Д)'!$C$2:$C$100,0)+1,0))))*100)</f>
        <v>4.9742710120068612</v>
      </c>
      <c r="FF86" s="9">
        <f ca="1">IF(OR(INDIRECT(CONCATENATE("'2018-06 (Д)'!S",TEXT(MATCH($C86,'2018-06 (Д)'!$C$2:$C$100,0)+1,0)))="Н/Д",INDIRECT(CONCATENATE("'2018-05 (Д)'!S",TEXT(MATCH($C86,'2018-05 (Д)'!$C$2:$C$100,0)+1,0)))="Н/Д",AND(INDIRECT(CONCATENATE("'2018-06 (Д)'!S",TEXT(MATCH($C86,'2018-06 (Д)'!$C$2:$C$100,0)+1,0)))="Н/Д",INDIRECT(CONCATENATE("'2018-05 (Д)'!S",TEXT(MATCH($C86,'2018-05 (Д)'!$C$2:$C$100,0)+1,0))))),"Н/Д",((INDIRECT(CONCATENATE("'2018-06 (Д)'!S",TEXT(MATCH($C86,'2018-06 (Д)'!$C$2:$C$100,0)+1,0)))-INDIRECT(CONCATENATE("'2018-05 (Д)'!S",TEXT(MATCH($C86,'2018-05 (Д)'!$C$2:$C$100,0)+1,0))))/INDIRECT(CONCATENATE("'2018-05 (Д)'!S",TEXT(MATCH($C86,'2018-05 (Д)'!$C$2:$C$100,0)+1,0))))*100)</f>
        <v>92.320261437908499</v>
      </c>
      <c r="FG86" s="9">
        <f ca="1">IF(OR(INDIRECT(CONCATENATE("'2018-07 (Д)'!S",TEXT(MATCH($C86,'2018-07 (Д)'!$C$2:$C$100,0)+1,0)))="Н/Д",INDIRECT(CONCATENATE("'2018-06 (Д)'!S",TEXT(MATCH($C86,'2018-06 (Д)'!$C$2:$C$100,0)+1,0)))="Н/Д",AND(INDIRECT(CONCATENATE("'2018-07 (Д)'!S",TEXT(MATCH($C86,'2018-07 (Д)'!$C$2:$C$100,0)+1,0)))="Н/Д",INDIRECT(CONCATENATE("'2018-06 (Д)'!S",TEXT(MATCH($C86,'2018-06 (Д)'!$C$2:$C$100,0)+1,0))))),"Н/Д",((INDIRECT(CONCATENATE("'2018-07 (Д)'!S",TEXT(MATCH($C86,'2018-07 (Д)'!$C$2:$C$100,0)+1,0)))-INDIRECT(CONCATENATE("'2018-06 (Д)'!S",TEXT(MATCH($C86,'2018-06 (Д)'!$C$2:$C$100,0)+1,0))))/INDIRECT(CONCATENATE("'2018-06 (Д)'!S",TEXT(MATCH($C86,'2018-06 (Д)'!$C$2:$C$100,0)+1,0))))*100)</f>
        <v>-61.937128292268483</v>
      </c>
      <c r="FH86" s="9">
        <f ca="1">IF(OR(INDIRECT(CONCATENATE("'2018-08 (Д)'!S",TEXT(MATCH($C86,'2018-08 (Д)'!$C$2:$C$100,0)+1,0)))="Н/Д",INDIRECT(CONCATENATE("'2018-07 (Д)'!S",TEXT(MATCH($C86,'2018-07 (Д)'!$C$2:$C$100,0)+1,0)))="Н/Д",AND(INDIRECT(CONCATENATE("'2018-08 (Д)'!S",TEXT(MATCH($C86,'2018-08 (Д)'!$C$2:$C$100,0)+1,0)))="Н/Д",INDIRECT(CONCATENATE("'2018-07 (Д)'!S",TEXT(MATCH($C86,'2018-07 (Д)'!$C$2:$C$100,0)+1,0))))),"Н/Д",((INDIRECT(CONCATENATE("'2018-08 (Д)'!S",TEXT(MATCH($C86,'2018-08 (Д)'!$C$2:$C$100,0)+1,0)))-INDIRECT(CONCATENATE("'2018-07 (Д)'!S",TEXT(MATCH($C86,'2018-07 (Д)'!$C$2:$C$100,0)+1,0))))/INDIRECT(CONCATENATE("'2018-07 (Д)'!S",TEXT(MATCH($C86,'2018-07 (Д)'!$C$2:$C$100,0)+1,0))))*100)</f>
        <v>-15.848214285714285</v>
      </c>
      <c r="FI86" s="9">
        <f ca="1">IF(OR(INDIRECT(CONCATENATE("'2018-09 (Д)'!S",TEXT(MATCH($C86,'2018-09 (Д)'!$C$2:$C$100,0)+1,0)))="Н/Д",INDIRECT(CONCATENATE("'2018-08 (Д)'!S",TEXT(MATCH($C86,'2018-08 (Д)'!$C$2:$C$100,0)+1,0)))="Н/Д",AND(INDIRECT(CONCATENATE("'2018-09 (Д)'!S",TEXT(MATCH($C86,'2018-09 (Д)'!$C$2:$C$100,0)+1,0)))="Н/Д",INDIRECT(CONCATENATE("'2018-08 (Д)'!S",TEXT(MATCH($C86,'2018-08 (Д)'!$C$2:$C$100,0)+1,0))))),"Н/Д",((INDIRECT(CONCATENATE("'2018-09 (Д)'!S",TEXT(MATCH($C86,'2018-09 (Д)'!$C$2:$C$100,0)+1,0)))-INDIRECT(CONCATENATE("'2018-08 (Д)'!S",TEXT(MATCH($C86,'2018-08 (Д)'!$C$2:$C$100,0)+1,0))))/INDIRECT(CONCATENATE("'2018-08 (Д)'!S",TEXT(MATCH($C86,'2018-08 (Д)'!$C$2:$C$100,0)+1,0))))*100)</f>
        <v>106.89655172413792</v>
      </c>
      <c r="FJ86" s="9">
        <f ca="1">IF(OR(INDIRECT(CONCATENATE("'2018-10 (Д)'!S",TEXT(MATCH($C86,'2018-10 (Д)'!$C$2:$C$100,0)+1,0)))="Н/Д",INDIRECT(CONCATENATE("'2018-09 (Д)'!S",TEXT(MATCH($C86,'2018-09 (Д)'!$C$2:$C$100,0)+1,0)))="Н/Д",AND(INDIRECT(CONCATENATE("'2018-10 (Д)'!S",TEXT(MATCH($C86,'2018-10 (Д)'!$C$2:$C$100,0)+1,0)))="Н/Д",INDIRECT(CONCATENATE("'2018-09 (Д)'!S",TEXT(MATCH($C86,'2018-09 (Д)'!$C$2:$C$100,0)+1,0))))),"Н/Д",((INDIRECT(CONCATENATE("'2018-10 (Д)'!S",TEXT(MATCH($C86,'2018-10 (Д)'!$C$2:$C$100,0)+1,0)))-INDIRECT(CONCATENATE("'2018-09 (Д)'!S",TEXT(MATCH($C86,'2018-09 (Д)'!$C$2:$C$100,0)+1,0))))/INDIRECT(CONCATENATE("'2018-09 (Д)'!S",TEXT(MATCH($C86,'2018-09 (Д)'!$C$2:$C$100,0)+1,0))))*100)</f>
        <v>-9.4871794871794872</v>
      </c>
      <c r="FK86" s="9">
        <f ca="1">IF(OR(INDIRECT(CONCATENATE("'2018-11 (Д)'!S",TEXT(MATCH($C86,'2018-11 (Д)'!$C$2:$C$100,0)+1,0)))="Н/Д",INDIRECT(CONCATENATE("'2018-10 (Д)'!S",TEXT(MATCH($C86,'2018-10 (Д)'!$C$2:$C$100,0)+1,0)))="Н/Д",AND(INDIRECT(CONCATENATE("'2018-11 (Д)'!S",TEXT(MATCH($C86,'2018-11 (Д)'!$C$2:$C$100,0)+1,0)))="Н/Д",INDIRECT(CONCATENATE("'2018-10 (Д)'!S",TEXT(MATCH($C86,'2018-10 (Д)'!$C$2:$C$100,0)+1,0))))),"Н/Д",((INDIRECT(CONCATENATE("'2018-11 (Д)'!S",TEXT(MATCH($C86,'2018-11 (Д)'!$C$2:$C$100,0)+1,0)))-INDIRECT(CONCATENATE("'2018-10 (Д)'!S",TEXT(MATCH($C86,'2018-10 (Д)'!$C$2:$C$100,0)+1,0))))/INDIRECT(CONCATENATE("'2018-10 (Д)'!S",TEXT(MATCH($C86,'2018-10 (Д)'!$C$2:$C$100,0)+1,0))))*100)</f>
        <v>-34.844192634560905</v>
      </c>
      <c r="FL86" s="9">
        <f ca="1">IF(OR(INDIRECT(CONCATENATE("'2018-12 (Д)'!S",TEXT(MATCH($C86,'2018-12 (Д)'!$C$2:$C$100,0)+1,0)))="Н/Д",INDIRECT(CONCATENATE("'2018-11 (Д)'!S",TEXT(MATCH($C86,'2018-11 (Д)'!$C$2:$C$100,0)+1,0)))="Н/Д",AND(INDIRECT(CONCATENATE("'2018-12 (Д)'!S",TEXT(MATCH($C86,'2018-12 (Д)'!$C$2:$C$100,0)+1,0)))="Н/Д",INDIRECT(CONCATENATE("'2018-11 (Д)'!S",TEXT(MATCH($C86,'2018-11 (Д)'!$C$2:$C$100,0)+1,0))))),"Н/Д",((INDIRECT(CONCATENATE("'2018-12 (Д)'!S",TEXT(MATCH($C86,'2018-12 (Д)'!$C$2:$C$100,0)+1,0)))-INDIRECT(CONCATENATE("'2018-11 (Д)'!S",TEXT(MATCH($C86,'2018-11 (Д)'!$C$2:$C$100,0)+1,0))))/INDIRECT(CONCATENATE("'2018-11 (Д)'!S",TEXT(MATCH($C86,'2018-11 (Д)'!$C$2:$C$100,0)+1,0))))*100)</f>
        <v>-0.78260869565217395</v>
      </c>
      <c r="FM86" s="9"/>
      <c r="FN86" s="9">
        <f ca="1">IF(OR(INDIRECT(CONCATENATE("'2018-03 (Д)'!T",TEXT(MATCH($C86,'2018-03 (Д)'!$C$2:$C$100,0)+1,0)))="Н/Д",INDIRECT(CONCATENATE("'2018-02 (Д)'!T",TEXT(MATCH($C86,'2018-02 (Д)'!$C$2:$C$100,0)+1,0)))="Н/Д",AND(INDIRECT(CONCATENATE("'2018-03 (Д)'!T",TEXT(MATCH($C86,'2018-03 (Д)'!$C$2:$C$100,0)+1,0)))="Н/Д",INDIRECT(CONCATENATE("'2018-02 (Д)'!T",TEXT(MATCH($C86,'2018-02 (Д)'!$C$2:$C$100,0)+1,0))))),"Н/Д",((INDIRECT(CONCATENATE("'2018-03 (Д)'!T",TEXT(MATCH($C86,'2018-03 (Д)'!$C$2:$C$100,0)+1,0)))-INDIRECT(CONCATENATE("'2018-02 (Д)'!T",TEXT(MATCH($C86,'2018-02 (Д)'!$C$2:$C$100,0)+1,0))))/INDIRECT(CONCATENATE("'2018-02 (Д)'!T",TEXT(MATCH($C86,'2018-02 (Д)'!$C$2:$C$100,0)+1,0))))*100)</f>
        <v>22.791664988226824</v>
      </c>
      <c r="FO86" s="9">
        <f ca="1">IF(OR(INDIRECT(CONCATENATE("'2018-04 (Д)'!T",TEXT(MATCH($C86,'2018-04 (Д)'!$C$2:$C$100,0)+1,0)))="Н/Д",INDIRECT(CONCATENATE("'2018-03 (Д)'!T",TEXT(MATCH($C86,'2018-03 (Д)'!$C$2:$C$100,0)+1,0)))="Н/Д",AND(INDIRECT(CONCATENATE("'2018-04 (Д)'!T",TEXT(MATCH($C86,'2018-04 (Д)'!$C$2:$C$100,0)+1,0)))="Н/Д",INDIRECT(CONCATENATE("'2018-03 (Д)'!T",TEXT(MATCH($C86,'2018-03 (Д)'!$C$2:$C$100,0)+1,0))))),"Н/Д",((INDIRECT(CONCATENATE("'2018-04 (Д)'!T",TEXT(MATCH($C86,'2018-04 (Д)'!$C$2:$C$100,0)+1,0)))-INDIRECT(CONCATENATE("'2018-03 (Д)'!T",TEXT(MATCH($C86,'2018-03 (Д)'!$C$2:$C$100,0)+1,0))))/INDIRECT(CONCATENATE("'2018-03 (Д)'!T",TEXT(MATCH($C86,'2018-03 (Д)'!$C$2:$C$100,0)+1,0))))*100)</f>
        <v>31.407904038141655</v>
      </c>
      <c r="FP86" s="9">
        <f ca="1">IF(OR(INDIRECT(CONCATENATE("'2018-05 (Д)'!T",TEXT(MATCH($C86,'2018-05 (Д)'!$C$2:$C$100,0)+1,0)))="Н/Д",INDIRECT(CONCATENATE("'2018-04 (Д)'!T",TEXT(MATCH($C86,'2018-04 (Д)'!$C$2:$C$100,0)+1,0)))="Н/Д",AND(INDIRECT(CONCATENATE("'2018-05 (Д)'!T",TEXT(MATCH($C86,'2018-05 (Д)'!$C$2:$C$100,0)+1,0)))="Н/Д",INDIRECT(CONCATENATE("'2018-04 (Д)'!T",TEXT(MATCH($C86,'2018-04 (Д)'!$C$2:$C$100,0)+1,0))))),"Н/Д",((INDIRECT(CONCATENATE("'2018-05 (Д)'!T",TEXT(MATCH($C86,'2018-05 (Д)'!$C$2:$C$100,0)+1,0)))-INDIRECT(CONCATENATE("'2018-04 (Д)'!T",TEXT(MATCH($C86,'2018-04 (Д)'!$C$2:$C$100,0)+1,0))))/INDIRECT(CONCATENATE("'2018-04 (Д)'!T",TEXT(MATCH($C86,'2018-04 (Д)'!$C$2:$C$100,0)+1,0))))*100)</f>
        <v>-24.561048876684033</v>
      </c>
      <c r="FQ86" s="9">
        <f ca="1">IF(OR(INDIRECT(CONCATENATE("'2018-06 (Д)'!T",TEXT(MATCH($C86,'2018-06 (Д)'!$C$2:$C$100,0)+1,0)))="Н/Д",INDIRECT(CONCATENATE("'2018-05 (Д)'!T",TEXT(MATCH($C86,'2018-05 (Д)'!$C$2:$C$100,0)+1,0)))="Н/Д",AND(INDIRECT(CONCATENATE("'2018-06 (Д)'!T",TEXT(MATCH($C86,'2018-06 (Д)'!$C$2:$C$100,0)+1,0)))="Н/Д",INDIRECT(CONCATENATE("'2018-05 (Д)'!T",TEXT(MATCH($C86,'2018-05 (Д)'!$C$2:$C$100,0)+1,0))))),"Н/Д",((INDIRECT(CONCATENATE("'2018-06 (Д)'!T",TEXT(MATCH($C86,'2018-06 (Д)'!$C$2:$C$100,0)+1,0)))-INDIRECT(CONCATENATE("'2018-05 (Д)'!T",TEXT(MATCH($C86,'2018-05 (Д)'!$C$2:$C$100,0)+1,0))))/INDIRECT(CONCATENATE("'2018-05 (Д)'!T",TEXT(MATCH($C86,'2018-05 (Д)'!$C$2:$C$100,0)+1,0))))*100)</f>
        <v>31.106102687963507</v>
      </c>
      <c r="FR86" s="9">
        <f ca="1">IF(OR(INDIRECT(CONCATENATE("'2018-07 (Д)'!T",TEXT(MATCH($C86,'2018-07 (Д)'!$C$2:$C$100,0)+1,0)))="Н/Д",INDIRECT(CONCATENATE("'2018-06 (Д)'!T",TEXT(MATCH($C86,'2018-06 (Д)'!$C$2:$C$100,0)+1,0)))="Н/Д",AND(INDIRECT(CONCATENATE("'2018-07 (Д)'!T",TEXT(MATCH($C86,'2018-07 (Д)'!$C$2:$C$100,0)+1,0)))="Н/Д",INDIRECT(CONCATENATE("'2018-06 (Д)'!T",TEXT(MATCH($C86,'2018-06 (Д)'!$C$2:$C$100,0)+1,0))))),"Н/Д",((INDIRECT(CONCATENATE("'2018-07 (Д)'!T",TEXT(MATCH($C86,'2018-07 (Д)'!$C$2:$C$100,0)+1,0)))-INDIRECT(CONCATENATE("'2018-06 (Д)'!T",TEXT(MATCH($C86,'2018-06 (Д)'!$C$2:$C$100,0)+1,0))))/INDIRECT(CONCATENATE("'2018-06 (Д)'!T",TEXT(MATCH($C86,'2018-06 (Д)'!$C$2:$C$100,0)+1,0))))*100)</f>
        <v>-7.5318506257455677</v>
      </c>
      <c r="FS86" s="9">
        <f ca="1">IF(OR(INDIRECT(CONCATENATE("'2018-08 (Д)'!T",TEXT(MATCH($C86,'2018-08 (Д)'!$C$2:$C$100,0)+1,0)))="Н/Д",INDIRECT(CONCATENATE("'2018-07 (Д)'!T",TEXT(MATCH($C86,'2018-07 (Д)'!$C$2:$C$100,0)+1,0)))="Н/Д",AND(INDIRECT(CONCATENATE("'2018-08 (Д)'!T",TEXT(MATCH($C86,'2018-08 (Д)'!$C$2:$C$100,0)+1,0)))="Н/Д",INDIRECT(CONCATENATE("'2018-07 (Д)'!T",TEXT(MATCH($C86,'2018-07 (Д)'!$C$2:$C$100,0)+1,0))))),"Н/Д",((INDIRECT(CONCATENATE("'2018-08 (Д)'!T",TEXT(MATCH($C86,'2018-08 (Д)'!$C$2:$C$100,0)+1,0)))-INDIRECT(CONCATENATE("'2018-07 (Д)'!T",TEXT(MATCH($C86,'2018-07 (Д)'!$C$2:$C$100,0)+1,0))))/INDIRECT(CONCATENATE("'2018-07 (Д)'!T",TEXT(MATCH($C86,'2018-07 (Д)'!$C$2:$C$100,0)+1,0))))*100)</f>
        <v>2.9879620319294418</v>
      </c>
      <c r="FT86" s="9">
        <f ca="1">IF(OR(INDIRECT(CONCATENATE("'2018-09 (Д)'!T",TEXT(MATCH($C86,'2018-09 (Д)'!$C$2:$C$100,0)+1,0)))="Н/Д",INDIRECT(CONCATENATE("'2018-08 (Д)'!T",TEXT(MATCH($C86,'2018-08 (Д)'!$C$2:$C$100,0)+1,0)))="Н/Д",AND(INDIRECT(CONCATENATE("'2018-09 (Д)'!T",TEXT(MATCH($C86,'2018-09 (Д)'!$C$2:$C$100,0)+1,0)))="Н/Д",INDIRECT(CONCATENATE("'2018-08 (Д)'!T",TEXT(MATCH($C86,'2018-08 (Д)'!$C$2:$C$100,0)+1,0))))),"Н/Д",((INDIRECT(CONCATENATE("'2018-09 (Д)'!T",TEXT(MATCH($C86,'2018-09 (Д)'!$C$2:$C$100,0)+1,0)))-INDIRECT(CONCATENATE("'2018-08 (Д)'!T",TEXT(MATCH($C86,'2018-08 (Д)'!$C$2:$C$100,0)+1,0))))/INDIRECT(CONCATENATE("'2018-08 (Д)'!T",TEXT(MATCH($C86,'2018-08 (Д)'!$C$2:$C$100,0)+1,0))))*100)</f>
        <v>2.1940334988036891</v>
      </c>
      <c r="FU86" s="9">
        <f ca="1">IF(OR(INDIRECT(CONCATENATE("'2018-10 (Д)'!T",TEXT(MATCH($C86,'2018-10 (Д)'!$C$2:$C$100,0)+1,0)))="Н/Д",INDIRECT(CONCATENATE("'2018-09 (Д)'!T",TEXT(MATCH($C86,'2018-09 (Д)'!$C$2:$C$100,0)+1,0)))="Н/Д",AND(INDIRECT(CONCATENATE("'2018-10 (Д)'!T",TEXT(MATCH($C86,'2018-10 (Д)'!$C$2:$C$100,0)+1,0)))="Н/Д",INDIRECT(CONCATENATE("'2018-09 (Д)'!T",TEXT(MATCH($C86,'2018-09 (Д)'!$C$2:$C$100,0)+1,0))))),"Н/Д",((INDIRECT(CONCATENATE("'2018-10 (Д)'!T",TEXT(MATCH($C86,'2018-10 (Д)'!$C$2:$C$100,0)+1,0)))-INDIRECT(CONCATENATE("'2018-09 (Д)'!T",TEXT(MATCH($C86,'2018-09 (Д)'!$C$2:$C$100,0)+1,0))))/INDIRECT(CONCATENATE("'2018-09 (Д)'!T",TEXT(MATCH($C86,'2018-09 (Д)'!$C$2:$C$100,0)+1,0))))*100)</f>
        <v>-15.328155405890485</v>
      </c>
      <c r="FV86" s="9">
        <f ca="1">IF(OR(INDIRECT(CONCATENATE("'2018-11 (Д)'!T",TEXT(MATCH($C86,'2018-11 (Д)'!$C$2:$C$100,0)+1,0)))="Н/Д",INDIRECT(CONCATENATE("'2018-10 (Д)'!T",TEXT(MATCH($C86,'2018-10 (Д)'!$C$2:$C$100,0)+1,0)))="Н/Д",AND(INDIRECT(CONCATENATE("'2018-11 (Д)'!T",TEXT(MATCH($C86,'2018-11 (Д)'!$C$2:$C$100,0)+1,0)))="Н/Д",INDIRECT(CONCATENATE("'2018-10 (Д)'!T",TEXT(MATCH($C86,'2018-10 (Д)'!$C$2:$C$100,0)+1,0))))),"Н/Д",((INDIRECT(CONCATENATE("'2018-11 (Д)'!T",TEXT(MATCH($C86,'2018-11 (Д)'!$C$2:$C$100,0)+1,0)))-INDIRECT(CONCATENATE("'2018-10 (Д)'!T",TEXT(MATCH($C86,'2018-10 (Д)'!$C$2:$C$100,0)+1,0))))/INDIRECT(CONCATENATE("'2018-10 (Д)'!T",TEXT(MATCH($C86,'2018-10 (Д)'!$C$2:$C$100,0)+1,0))))*100)</f>
        <v>17.118774388164304</v>
      </c>
      <c r="FW86" s="9">
        <f ca="1">IF(OR(INDIRECT(CONCATENATE("'2018-12 (Д)'!T",TEXT(MATCH($C86,'2018-12 (Д)'!$C$2:$C$100,0)+1,0)))="Н/Д",INDIRECT(CONCATENATE("'2018-11 (Д)'!T",TEXT(MATCH($C86,'2018-11 (Д)'!$C$2:$C$100,0)+1,0)))="Н/Д",AND(INDIRECT(CONCATENATE("'2018-12 (Д)'!T",TEXT(MATCH($C86,'2018-12 (Д)'!$C$2:$C$100,0)+1,0)))="Н/Д",INDIRECT(CONCATENATE("'2018-11 (Д)'!T",TEXT(MATCH($C86,'2018-11 (Д)'!$C$2:$C$100,0)+1,0))))),"Н/Д",((INDIRECT(CONCATENATE("'2018-12 (Д)'!T",TEXT(MATCH($C86,'2018-12 (Д)'!$C$2:$C$100,0)+1,0)))-INDIRECT(CONCATENATE("'2018-11 (Д)'!T",TEXT(MATCH($C86,'2018-11 (Д)'!$C$2:$C$100,0)+1,0))))/INDIRECT(CONCATENATE("'2018-11 (Д)'!T",TEXT(MATCH($C86,'2018-11 (Д)'!$C$2:$C$100,0)+1,0))))*100)</f>
        <v>-4.4349397561410706</v>
      </c>
      <c r="FX86" s="9"/>
      <c r="FY86" s="9">
        <f ca="1">IF(OR(INDIRECT(CONCATENATE("'2018-03 (Д)'!U",TEXT(MATCH($C86,'2018-03 (Д)'!$C$2:$C$100,0)+1,0)))="Н/Д",INDIRECT(CONCATENATE("'2018-02 (Д)'!U",TEXT(MATCH($C86,'2018-02 (Д)'!$C$2:$C$100,0)+1,0)))="Н/Д",AND(INDIRECT(CONCATENATE("'2018-03 (Д)'!U",TEXT(MATCH($C86,'2018-03 (Д)'!$C$2:$C$100,0)+1,0)))="Н/Д",INDIRECT(CONCATENATE("'2018-02 (Д)'!U",TEXT(MATCH($C86,'2018-02 (Д)'!$C$2:$C$100,0)+1,0))))),"Н/Д",((INDIRECT(CONCATENATE("'2018-03 (Д)'!U",TEXT(MATCH($C86,'2018-03 (Д)'!$C$2:$C$100,0)+1,0)))-INDIRECT(CONCATENATE("'2018-02 (Д)'!U",TEXT(MATCH($C86,'2018-02 (Д)'!$C$2:$C$100,0)+1,0))))/INDIRECT(CONCATENATE("'2018-02 (Д)'!U",TEXT(MATCH($C86,'2018-02 (Д)'!$C$2:$C$100,0)+1,0))))*100)</f>
        <v>-100.0859143613449</v>
      </c>
      <c r="FZ86" s="9">
        <f ca="1">IF(OR(INDIRECT(CONCATENATE("'2018-04 (Д)'!U",TEXT(MATCH($C86,'2018-04 (Д)'!$C$2:$C$100,0)+1,0)))="Н/Д",INDIRECT(CONCATENATE("'2018-03 (Д)'!U",TEXT(MATCH($C86,'2018-03 (Д)'!$C$2:$C$100,0)+1,0)))="Н/Д",AND(INDIRECT(CONCATENATE("'2018-04 (Д)'!U",TEXT(MATCH($C86,'2018-04 (Д)'!$C$2:$C$100,0)+1,0)))="Н/Д",INDIRECT(CONCATENATE("'2018-03 (Д)'!U",TEXT(MATCH($C86,'2018-03 (Д)'!$C$2:$C$100,0)+1,0))))),"Н/Д",((INDIRECT(CONCATENATE("'2018-04 (Д)'!U",TEXT(MATCH($C86,'2018-04 (Д)'!$C$2:$C$100,0)+1,0)))-INDIRECT(CONCATENATE("'2018-03 (Д)'!U",TEXT(MATCH($C86,'2018-03 (Д)'!$C$2:$C$100,0)+1,0))))/INDIRECT(CONCATENATE("'2018-03 (Д)'!U",TEXT(MATCH($C86,'2018-03 (Д)'!$C$2:$C$100,0)+1,0))))*100)</f>
        <v>71.669977299744474</v>
      </c>
      <c r="GA86" s="9">
        <f ca="1">IF(OR(INDIRECT(CONCATENATE("'2018-05 (Д)'!U",TEXT(MATCH($C86,'2018-05 (Д)'!$C$2:$C$100,0)+1,0)))="Н/Д",INDIRECT(CONCATENATE("'2018-04 (Д)'!U",TEXT(MATCH($C86,'2018-04 (Д)'!$C$2:$C$100,0)+1,0)))="Н/Д",AND(INDIRECT(CONCATENATE("'2018-05 (Д)'!U",TEXT(MATCH($C86,'2018-05 (Д)'!$C$2:$C$100,0)+1,0)))="Н/Д",INDIRECT(CONCATENATE("'2018-04 (Д)'!U",TEXT(MATCH($C86,'2018-04 (Д)'!$C$2:$C$100,0)+1,0))))),"Н/Д",((INDIRECT(CONCATENATE("'2018-05 (Д)'!U",TEXT(MATCH($C86,'2018-05 (Д)'!$C$2:$C$100,0)+1,0)))-INDIRECT(CONCATENATE("'2018-04 (Д)'!U",TEXT(MATCH($C86,'2018-04 (Д)'!$C$2:$C$100,0)+1,0))))/INDIRECT(CONCATENATE("'2018-04 (Д)'!U",TEXT(MATCH($C86,'2018-04 (Д)'!$C$2:$C$100,0)+1,0))))*100)</f>
        <v>-66.067444517936295</v>
      </c>
      <c r="GB86" s="9">
        <f ca="1">IF(OR(INDIRECT(CONCATENATE("'2018-06 (Д)'!U",TEXT(MATCH($C86,'2018-06 (Д)'!$C$2:$C$100,0)+1,0)))="Н/Д",INDIRECT(CONCATENATE("'2018-05 (Д)'!U",TEXT(MATCH($C86,'2018-05 (Д)'!$C$2:$C$100,0)+1,0)))="Н/Д",AND(INDIRECT(CONCATENATE("'2018-06 (Д)'!U",TEXT(MATCH($C86,'2018-06 (Д)'!$C$2:$C$100,0)+1,0)))="Н/Д",INDIRECT(CONCATENATE("'2018-05 (Д)'!U",TEXT(MATCH($C86,'2018-05 (Д)'!$C$2:$C$100,0)+1,0))))),"Н/Д",((INDIRECT(CONCATENATE("'2018-06 (Д)'!U",TEXT(MATCH($C86,'2018-06 (Д)'!$C$2:$C$100,0)+1,0)))-INDIRECT(CONCATENATE("'2018-05 (Д)'!U",TEXT(MATCH($C86,'2018-05 (Д)'!$C$2:$C$100,0)+1,0))))/INDIRECT(CONCATENATE("'2018-05 (Д)'!U",TEXT(MATCH($C86,'2018-05 (Д)'!$C$2:$C$100,0)+1,0))))*100)</f>
        <v>405.00815658267555</v>
      </c>
      <c r="GC86" s="9">
        <f ca="1">IF(OR(INDIRECT(CONCATENATE("'2018-07 (Д)'!U",TEXT(MATCH($C86,'2018-07 (Д)'!$C$2:$C$100,0)+1,0)))="Н/Д",INDIRECT(CONCATENATE("'2018-06 (Д)'!U",TEXT(MATCH($C86,'2018-06 (Д)'!$C$2:$C$100,0)+1,0)))="Н/Д",AND(INDIRECT(CONCATENATE("'2018-07 (Д)'!U",TEXT(MATCH($C86,'2018-07 (Д)'!$C$2:$C$100,0)+1,0)))="Н/Д",INDIRECT(CONCATENATE("'2018-06 (Д)'!U",TEXT(MATCH($C86,'2018-06 (Д)'!$C$2:$C$100,0)+1,0))))),"Н/Д",((INDIRECT(CONCATENATE("'2018-07 (Д)'!U",TEXT(MATCH($C86,'2018-07 (Д)'!$C$2:$C$100,0)+1,0)))-INDIRECT(CONCATENATE("'2018-06 (Д)'!U",TEXT(MATCH($C86,'2018-06 (Д)'!$C$2:$C$100,0)+1,0))))/INDIRECT(CONCATENATE("'2018-06 (Д)'!U",TEXT(MATCH($C86,'2018-06 (Д)'!$C$2:$C$100,0)+1,0))))*100)</f>
        <v>-80.995640940885323</v>
      </c>
      <c r="GD86" s="9">
        <f ca="1">IF(OR(INDIRECT(CONCATENATE("'2018-08 (Д)'!U",TEXT(MATCH($C86,'2018-08 (Д)'!$C$2:$C$100,0)+1,0)))="Н/Д",INDIRECT(CONCATENATE("'2018-07 (Д)'!U",TEXT(MATCH($C86,'2018-07 (Д)'!$C$2:$C$100,0)+1,0)))="Н/Д",AND(INDIRECT(CONCATENATE("'2018-08 (Д)'!U",TEXT(MATCH($C86,'2018-08 (Д)'!$C$2:$C$100,0)+1,0)))="Н/Д",INDIRECT(CONCATENATE("'2018-07 (Д)'!U",TEXT(MATCH($C86,'2018-07 (Д)'!$C$2:$C$100,0)+1,0))))),"Н/Д",((INDIRECT(CONCATENATE("'2018-08 (Д)'!U",TEXT(MATCH($C86,'2018-08 (Д)'!$C$2:$C$100,0)+1,0)))-INDIRECT(CONCATENATE("'2018-07 (Д)'!U",TEXT(MATCH($C86,'2018-07 (Д)'!$C$2:$C$100,0)+1,0))))/INDIRECT(CONCATENATE("'2018-07 (Д)'!U",TEXT(MATCH($C86,'2018-07 (Д)'!$C$2:$C$100,0)+1,0))))*100)</f>
        <v>1082.9670112448246</v>
      </c>
      <c r="GE86" s="9">
        <f ca="1">IF(OR(INDIRECT(CONCATENATE("'2018-09 (Д)'!U",TEXT(MATCH($C86,'2018-09 (Д)'!$C$2:$C$100,0)+1,0)))="Н/Д",INDIRECT(CONCATENATE("'2018-08 (Д)'!U",TEXT(MATCH($C86,'2018-08 (Д)'!$C$2:$C$100,0)+1,0)))="Н/Д",AND(INDIRECT(CONCATENATE("'2018-09 (Д)'!U",TEXT(MATCH($C86,'2018-09 (Д)'!$C$2:$C$100,0)+1,0)))="Н/Д",INDIRECT(CONCATENATE("'2018-08 (Д)'!U",TEXT(MATCH($C86,'2018-08 (Д)'!$C$2:$C$100,0)+1,0))))),"Н/Д",((INDIRECT(CONCATENATE("'2018-09 (Д)'!U",TEXT(MATCH($C86,'2018-09 (Д)'!$C$2:$C$100,0)+1,0)))-INDIRECT(CONCATENATE("'2018-08 (Д)'!U",TEXT(MATCH($C86,'2018-08 (Д)'!$C$2:$C$100,0)+1,0))))/INDIRECT(CONCATENATE("'2018-08 (Д)'!U",TEXT(MATCH($C86,'2018-08 (Д)'!$C$2:$C$100,0)+1,0))))*100)</f>
        <v>-135.43496457212814</v>
      </c>
      <c r="GF86" s="9">
        <f ca="1">IF(OR(INDIRECT(CONCATENATE("'2018-10 (Д)'!U",TEXT(MATCH($C86,'2018-10 (Д)'!$C$2:$C$100,0)+1,0)))="Н/Д",INDIRECT(CONCATENATE("'2018-09 (Д)'!U",TEXT(MATCH($C86,'2018-09 (Д)'!$C$2:$C$100,0)+1,0)))="Н/Д",AND(INDIRECT(CONCATENATE("'2018-10 (Д)'!U",TEXT(MATCH($C86,'2018-10 (Д)'!$C$2:$C$100,0)+1,0)))="Н/Д",INDIRECT(CONCATENATE("'2018-09 (Д)'!U",TEXT(MATCH($C86,'2018-09 (Д)'!$C$2:$C$100,0)+1,0))))),"Н/Д",((INDIRECT(CONCATENATE("'2018-10 (Д)'!U",TEXT(MATCH($C86,'2018-10 (Д)'!$C$2:$C$100,0)+1,0)))-INDIRECT(CONCATENATE("'2018-09 (Д)'!U",TEXT(MATCH($C86,'2018-09 (Д)'!$C$2:$C$100,0)+1,0))))/INDIRECT(CONCATENATE("'2018-09 (Д)'!U",TEXT(MATCH($C86,'2018-09 (Д)'!$C$2:$C$100,0)+1,0))))*100)</f>
        <v>-188.95765207773073</v>
      </c>
      <c r="GG86" s="9">
        <f ca="1">IF(OR(INDIRECT(CONCATENATE("'2018-11 (Д)'!U",TEXT(MATCH($C86,'2018-11 (Д)'!$C$2:$C$100,0)+1,0)))="Н/Д",INDIRECT(CONCATENATE("'2018-10 (Д)'!U",TEXT(MATCH($C86,'2018-10 (Д)'!$C$2:$C$100,0)+1,0)))="Н/Д",AND(INDIRECT(CONCATENATE("'2018-11 (Д)'!U",TEXT(MATCH($C86,'2018-11 (Д)'!$C$2:$C$100,0)+1,0)))="Н/Д",INDIRECT(CONCATENATE("'2018-10 (Д)'!U",TEXT(MATCH($C86,'2018-10 (Д)'!$C$2:$C$100,0)+1,0))))),"Н/Д",((INDIRECT(CONCATENATE("'2018-11 (Д)'!U",TEXT(MATCH($C86,'2018-11 (Д)'!$C$2:$C$100,0)+1,0)))-INDIRECT(CONCATENATE("'2018-10 (Д)'!U",TEXT(MATCH($C86,'2018-10 (Д)'!$C$2:$C$100,0)+1,0))))/INDIRECT(CONCATENATE("'2018-10 (Д)'!U",TEXT(MATCH($C86,'2018-10 (Д)'!$C$2:$C$100,0)+1,0))))*100)</f>
        <v>192.216114443728</v>
      </c>
      <c r="GH86" s="9">
        <f ca="1">IF(OR(INDIRECT(CONCATENATE("'2018-12 (Д)'!U",TEXT(MATCH($C86,'2018-12 (Д)'!$C$2:$C$100,0)+1,0)))="Н/Д",INDIRECT(CONCATENATE("'2018-11 (Д)'!U",TEXT(MATCH($C86,'2018-11 (Д)'!$C$2:$C$100,0)+1,0)))="Н/Д",AND(INDIRECT(CONCATENATE("'2018-12 (Д)'!U",TEXT(MATCH($C86,'2018-12 (Д)'!$C$2:$C$100,0)+1,0)))="Н/Д",INDIRECT(CONCATENATE("'2018-11 (Д)'!U",TEXT(MATCH($C86,'2018-11 (Д)'!$C$2:$C$100,0)+1,0))))),"Н/Д",((INDIRECT(CONCATENATE("'2018-12 (Д)'!U",TEXT(MATCH($C86,'2018-12 (Д)'!$C$2:$C$100,0)+1,0)))-INDIRECT(CONCATENATE("'2018-11 (Д)'!U",TEXT(MATCH($C86,'2018-11 (Д)'!$C$2:$C$100,0)+1,0))))/INDIRECT(CONCATENATE("'2018-11 (Д)'!U",TEXT(MATCH($C86,'2018-11 (Д)'!$C$2:$C$100,0)+1,0))))*100)</f>
        <v>-7.531500535216626</v>
      </c>
      <c r="GI86" s="9"/>
      <c r="GJ86" s="9">
        <f ca="1">IF(OR(INDIRECT(CONCATENATE("'2018-03 (Д)'!V",TEXT(MATCH($C86,'2018-03 (Д)'!$C$2:$C$100,0)+1,0)))="Н/Д",INDIRECT(CONCATENATE("'2018-02 (Д)'!V",TEXT(MATCH($C86,'2018-02 (Д)'!$C$2:$C$100,0)+1,0)))="Н/Д",AND(INDIRECT(CONCATENATE("'2018-03 (Д)'!V",TEXT(MATCH($C86,'2018-03 (Д)'!$C$2:$C$100,0)+1,0)))="Н/Д",INDIRECT(CONCATENATE("'2018-02 (Д)'!V",TEXT(MATCH($C86,'2018-02 (Д)'!$C$2:$C$100,0)+1,0))))),"Н/Д",((INDIRECT(CONCATENATE("'2018-03 (Д)'!V",TEXT(MATCH($C86,'2018-03 (Д)'!$C$2:$C$100,0)+1,0)))-INDIRECT(CONCATENATE("'2018-02 (Д)'!V",TEXT(MATCH($C86,'2018-02 (Д)'!$C$2:$C$100,0)+1,0))))/INDIRECT(CONCATENATE("'2018-02 (Д)'!V",TEXT(MATCH($C86,'2018-02 (Д)'!$C$2:$C$100,0)+1,0))))*100)</f>
        <v>44.315376792815222</v>
      </c>
      <c r="GK86" s="9">
        <f ca="1">IF(OR(INDIRECT(CONCATENATE("'2018-04 (Д)'!V",TEXT(MATCH($C86,'2018-04 (Д)'!$C$2:$C$100,0)+1,0)))="Н/Д",INDIRECT(CONCATENATE("'2018-03 (Д)'!V",TEXT(MATCH($C86,'2018-03 (Д)'!$C$2:$C$100,0)+1,0)))="Н/Д",AND(INDIRECT(CONCATENATE("'2018-04 (Д)'!V",TEXT(MATCH($C86,'2018-04 (Д)'!$C$2:$C$100,0)+1,0)))="Н/Д",INDIRECT(CONCATENATE("'2018-03 (Д)'!V",TEXT(MATCH($C86,'2018-03 (Д)'!$C$2:$C$100,0)+1,0))))),"Н/Д",((INDIRECT(CONCATENATE("'2018-04 (Д)'!V",TEXT(MATCH($C86,'2018-04 (Д)'!$C$2:$C$100,0)+1,0)))-INDIRECT(CONCATENATE("'2018-03 (Д)'!V",TEXT(MATCH($C86,'2018-03 (Д)'!$C$2:$C$100,0)+1,0))))/INDIRECT(CONCATENATE("'2018-03 (Д)'!V",TEXT(MATCH($C86,'2018-03 (Д)'!$C$2:$C$100,0)+1,0))))*100)</f>
        <v>-18.423441479510718</v>
      </c>
      <c r="GL86" s="9">
        <f ca="1">IF(OR(INDIRECT(CONCATENATE("'2018-05 (Д)'!V",TEXT(MATCH($C86,'2018-05 (Д)'!$C$2:$C$100,0)+1,0)))="Н/Д",INDIRECT(CONCATENATE("'2018-04 (Д)'!V",TEXT(MATCH($C86,'2018-04 (Д)'!$C$2:$C$100,0)+1,0)))="Н/Д",AND(INDIRECT(CONCATENATE("'2018-05 (Д)'!V",TEXT(MATCH($C86,'2018-05 (Д)'!$C$2:$C$100,0)+1,0)))="Н/Д",INDIRECT(CONCATENATE("'2018-04 (Д)'!V",TEXT(MATCH($C86,'2018-04 (Д)'!$C$2:$C$100,0)+1,0))))),"Н/Д",((INDIRECT(CONCATENATE("'2018-05 (Д)'!V",TEXT(MATCH($C86,'2018-05 (Д)'!$C$2:$C$100,0)+1,0)))-INDIRECT(CONCATENATE("'2018-04 (Д)'!V",TEXT(MATCH($C86,'2018-04 (Д)'!$C$2:$C$100,0)+1,0))))/INDIRECT(CONCATENATE("'2018-04 (Д)'!V",TEXT(MATCH($C86,'2018-04 (Д)'!$C$2:$C$100,0)+1,0))))*100)</f>
        <v>62.648430735567828</v>
      </c>
      <c r="GM86" s="9">
        <f ca="1">IF(OR(INDIRECT(CONCATENATE("'2018-06 (Д)'!V",TEXT(MATCH($C86,'2018-06 (Д)'!$C$2:$C$100,0)+1,0)))="Н/Д",INDIRECT(CONCATENATE("'2018-05 (Д)'!V",TEXT(MATCH($C86,'2018-05 (Д)'!$C$2:$C$100,0)+1,0)))="Н/Д",AND(INDIRECT(CONCATENATE("'2018-06 (Д)'!V",TEXT(MATCH($C86,'2018-06 (Д)'!$C$2:$C$100,0)+1,0)))="Н/Д",INDIRECT(CONCATENATE("'2018-05 (Д)'!V",TEXT(MATCH($C86,'2018-05 (Д)'!$C$2:$C$100,0)+1,0))))),"Н/Д",((INDIRECT(CONCATENATE("'2018-06 (Д)'!V",TEXT(MATCH($C86,'2018-06 (Д)'!$C$2:$C$100,0)+1,0)))-INDIRECT(CONCATENATE("'2018-05 (Д)'!V",TEXT(MATCH($C86,'2018-05 (Д)'!$C$2:$C$100,0)+1,0))))/INDIRECT(CONCATENATE("'2018-05 (Д)'!V",TEXT(MATCH($C86,'2018-05 (Д)'!$C$2:$C$100,0)+1,0))))*100)</f>
        <v>-21.181462915775164</v>
      </c>
      <c r="GN86" s="9">
        <f ca="1">IF(OR(INDIRECT(CONCATENATE("'2018-07 (Д)'!V",TEXT(MATCH($C86,'2018-07 (Д)'!$C$2:$C$100,0)+1,0)))="Н/Д",INDIRECT(CONCATENATE("'2018-06 (Д)'!V",TEXT(MATCH($C86,'2018-06 (Д)'!$C$2:$C$100,0)+1,0)))="Н/Д",AND(INDIRECT(CONCATENATE("'2018-07 (Д)'!V",TEXT(MATCH($C86,'2018-07 (Д)'!$C$2:$C$100,0)+1,0)))="Н/Д",INDIRECT(CONCATENATE("'2018-06 (Д)'!V",TEXT(MATCH($C86,'2018-06 (Д)'!$C$2:$C$100,0)+1,0))))),"Н/Д",((INDIRECT(CONCATENATE("'2018-07 (Д)'!V",TEXT(MATCH($C86,'2018-07 (Д)'!$C$2:$C$100,0)+1,0)))-INDIRECT(CONCATENATE("'2018-06 (Д)'!V",TEXT(MATCH($C86,'2018-06 (Д)'!$C$2:$C$100,0)+1,0))))/INDIRECT(CONCATENATE("'2018-06 (Д)'!V",TEXT(MATCH($C86,'2018-06 (Д)'!$C$2:$C$100,0)+1,0))))*100)</f>
        <v>-6.7101556789260384</v>
      </c>
      <c r="GO86" s="9">
        <f ca="1">IF(OR(INDIRECT(CONCATENATE("'2018-08 (Д)'!V",TEXT(MATCH($C86,'2018-08 (Д)'!$C$2:$C$100,0)+1,0)))="Н/Д",INDIRECT(CONCATENATE("'2018-07 (Д)'!V",TEXT(MATCH($C86,'2018-07 (Д)'!$C$2:$C$100,0)+1,0)))="Н/Д",AND(INDIRECT(CONCATENATE("'2018-08 (Д)'!V",TEXT(MATCH($C86,'2018-08 (Д)'!$C$2:$C$100,0)+1,0)))="Н/Д",INDIRECT(CONCATENATE("'2018-07 (Д)'!V",TEXT(MATCH($C86,'2018-07 (Д)'!$C$2:$C$100,0)+1,0))))),"Н/Д",((INDIRECT(CONCATENATE("'2018-08 (Д)'!V",TEXT(MATCH($C86,'2018-08 (Д)'!$C$2:$C$100,0)+1,0)))-INDIRECT(CONCATENATE("'2018-07 (Д)'!V",TEXT(MATCH($C86,'2018-07 (Д)'!$C$2:$C$100,0)+1,0))))/INDIRECT(CONCATENATE("'2018-07 (Д)'!V",TEXT(MATCH($C86,'2018-07 (Д)'!$C$2:$C$100,0)+1,0))))*100)</f>
        <v>25.008443801206671</v>
      </c>
      <c r="GP86" s="9">
        <f ca="1">IF(OR(INDIRECT(CONCATENATE("'2018-09 (Д)'!V",TEXT(MATCH($C86,'2018-09 (Д)'!$C$2:$C$100,0)+1,0)))="Н/Д",INDIRECT(CONCATENATE("'2018-08 (Д)'!V",TEXT(MATCH($C86,'2018-08 (Д)'!$C$2:$C$100,0)+1,0)))="Н/Д",AND(INDIRECT(CONCATENATE("'2018-09 (Д)'!V",TEXT(MATCH($C86,'2018-09 (Д)'!$C$2:$C$100,0)+1,0)))="Н/Д",INDIRECT(CONCATENATE("'2018-08 (Д)'!V",TEXT(MATCH($C86,'2018-08 (Д)'!$C$2:$C$100,0)+1,0))))),"Н/Д",((INDIRECT(CONCATENATE("'2018-09 (Д)'!V",TEXT(MATCH($C86,'2018-09 (Д)'!$C$2:$C$100,0)+1,0)))-INDIRECT(CONCATENATE("'2018-08 (Д)'!V",TEXT(MATCH($C86,'2018-08 (Д)'!$C$2:$C$100,0)+1,0))))/INDIRECT(CONCATENATE("'2018-08 (Д)'!V",TEXT(MATCH($C86,'2018-08 (Д)'!$C$2:$C$100,0)+1,0))))*100)</f>
        <v>-8.4097335346376401</v>
      </c>
      <c r="GQ86" s="9">
        <f ca="1">IF(OR(INDIRECT(CONCATENATE("'2018-10 (Д)'!V",TEXT(MATCH($C86,'2018-10 (Д)'!$C$2:$C$100,0)+1,0)))="Н/Д",INDIRECT(CONCATENATE("'2018-09 (Д)'!V",TEXT(MATCH($C86,'2018-09 (Д)'!$C$2:$C$100,0)+1,0)))="Н/Д",AND(INDIRECT(CONCATENATE("'2018-10 (Д)'!V",TEXT(MATCH($C86,'2018-10 (Д)'!$C$2:$C$100,0)+1,0)))="Н/Д",INDIRECT(CONCATENATE("'2018-09 (Д)'!V",TEXT(MATCH($C86,'2018-09 (Д)'!$C$2:$C$100,0)+1,0))))),"Н/Д",((INDIRECT(CONCATENATE("'2018-10 (Д)'!V",TEXT(MATCH($C86,'2018-10 (Д)'!$C$2:$C$100,0)+1,0)))-INDIRECT(CONCATENATE("'2018-09 (Д)'!V",TEXT(MATCH($C86,'2018-09 (Д)'!$C$2:$C$100,0)+1,0))))/INDIRECT(CONCATENATE("'2018-09 (Д)'!V",TEXT(MATCH($C86,'2018-09 (Д)'!$C$2:$C$100,0)+1,0))))*100)</f>
        <v>-4.5203984167539204</v>
      </c>
      <c r="GR86" s="9">
        <f ca="1">IF(OR(INDIRECT(CONCATENATE("'2018-11 (Д)'!V",TEXT(MATCH($C86,'2018-11 (Д)'!$C$2:$C$100,0)+1,0)))="Н/Д",INDIRECT(CONCATENATE("'2018-10 (Д)'!V",TEXT(MATCH($C86,'2018-10 (Д)'!$C$2:$C$100,0)+1,0)))="Н/Д",AND(INDIRECT(CONCATENATE("'2018-11 (Д)'!V",TEXT(MATCH($C86,'2018-11 (Д)'!$C$2:$C$100,0)+1,0)))="Н/Д",INDIRECT(CONCATENATE("'2018-10 (Д)'!V",TEXT(MATCH($C86,'2018-10 (Д)'!$C$2:$C$100,0)+1,0))))),"Н/Д",((INDIRECT(CONCATENATE("'2018-11 (Д)'!V",TEXT(MATCH($C86,'2018-11 (Д)'!$C$2:$C$100,0)+1,0)))-INDIRECT(CONCATENATE("'2018-10 (Д)'!V",TEXT(MATCH($C86,'2018-10 (Д)'!$C$2:$C$100,0)+1,0))))/INDIRECT(CONCATENATE("'2018-10 (Д)'!V",TEXT(MATCH($C86,'2018-10 (Д)'!$C$2:$C$100,0)+1,0))))*100)</f>
        <v>14.678760038763352</v>
      </c>
      <c r="GS86" s="9">
        <f ca="1">IF(OR(INDIRECT(CONCATENATE("'2018-12 (Д)'!V",TEXT(MATCH($C86,'2018-12 (Д)'!$C$2:$C$100,0)+1,0)))="Н/Д",INDIRECT(CONCATENATE("'2018-11 (Д)'!V",TEXT(MATCH($C86,'2018-11 (Д)'!$C$2:$C$100,0)+1,0)))="Н/Д",AND(INDIRECT(CONCATENATE("'2018-12 (Д)'!V",TEXT(MATCH($C86,'2018-12 (Д)'!$C$2:$C$100,0)+1,0)))="Н/Д",INDIRECT(CONCATENATE("'2018-11 (Д)'!V",TEXT(MATCH($C86,'2018-11 (Д)'!$C$2:$C$100,0)+1,0))))),"Н/Д",((INDIRECT(CONCATENATE("'2018-12 (Д)'!V",TEXT(MATCH($C86,'2018-12 (Д)'!$C$2:$C$100,0)+1,0)))-INDIRECT(CONCATENATE("'2018-11 (Д)'!V",TEXT(MATCH($C86,'2018-11 (Д)'!$C$2:$C$100,0)+1,0))))/INDIRECT(CONCATENATE("'2018-11 (Д)'!V",TEXT(MATCH($C86,'2018-11 (Д)'!$C$2:$C$100,0)+1,0))))*100)</f>
        <v>-25.911623278834917</v>
      </c>
      <c r="GT86" s="9"/>
      <c r="GU86" s="9">
        <f ca="1">IF(OR(INDIRECT(CONCATENATE("'2018-03 (Д)'!W",TEXT(MATCH($C86,'2018-03 (Д)'!$C$2:$C$100,0)+1,0)))="Н/Д",INDIRECT(CONCATENATE("'2018-02 (Д)'!W",TEXT(MATCH($C86,'2018-02 (Д)'!$C$2:$C$100,0)+1,0)))="Н/Д",AND(INDIRECT(CONCATENATE("'2018-03 (Д)'!W",TEXT(MATCH($C86,'2018-03 (Д)'!$C$2:$C$100,0)+1,0)))="Н/Д",INDIRECT(CONCATENATE("'2018-02 (Д)'!W",TEXT(MATCH($C86,'2018-02 (Д)'!$C$2:$C$100,0)+1,0))))),"Н/Д",((INDIRECT(CONCATENATE("'2018-03 (Д)'!W",TEXT(MATCH($C86,'2018-03 (Д)'!$C$2:$C$100,0)+1,0)))-INDIRECT(CONCATENATE("'2018-02 (Д)'!W",TEXT(MATCH($C86,'2018-02 (Д)'!$C$2:$C$100,0)+1,0))))/INDIRECT(CONCATENATE("'2018-02 (Д)'!W",TEXT(MATCH($C86,'2018-02 (Д)'!$C$2:$C$100,0)+1,0))))*100)</f>
        <v>-21.257555758998542</v>
      </c>
      <c r="GV86" s="9">
        <f ca="1">IF(OR(INDIRECT(CONCATENATE("'2018-04 (Д)'!W",TEXT(MATCH($C86,'2018-04 (Д)'!$C$2:$C$100,0)+1,0)))="Н/Д",INDIRECT(CONCATENATE("'2018-03 (Д)'!W",TEXT(MATCH($C86,'2018-03 (Д)'!$C$2:$C$100,0)+1,0)))="Н/Д",AND(INDIRECT(CONCATENATE("'2018-04 (Д)'!W",TEXT(MATCH($C86,'2018-04 (Д)'!$C$2:$C$100,0)+1,0)))="Н/Д",INDIRECT(CONCATENATE("'2018-03 (Д)'!W",TEXT(MATCH($C86,'2018-03 (Д)'!$C$2:$C$100,0)+1,0))))),"Н/Д",((INDIRECT(CONCATENATE("'2018-04 (Д)'!W",TEXT(MATCH($C86,'2018-04 (Д)'!$C$2:$C$100,0)+1,0)))-INDIRECT(CONCATENATE("'2018-03 (Д)'!W",TEXT(MATCH($C86,'2018-03 (Д)'!$C$2:$C$100,0)+1,0))))/INDIRECT(CONCATENATE("'2018-03 (Д)'!W",TEXT(MATCH($C86,'2018-03 (Д)'!$C$2:$C$100,0)+1,0))))*100)</f>
        <v>53.965287302615536</v>
      </c>
      <c r="GW86" s="9">
        <f ca="1">IF(OR(INDIRECT(CONCATENATE("'2018-05 (Д)'!W",TEXT(MATCH($C86,'2018-05 (Д)'!$C$2:$C$100,0)+1,0)))="Н/Д",INDIRECT(CONCATENATE("'2018-04 (Д)'!W",TEXT(MATCH($C86,'2018-04 (Д)'!$C$2:$C$100,0)+1,0)))="Н/Д",AND(INDIRECT(CONCATENATE("'2018-05 (Д)'!W",TEXT(MATCH($C86,'2018-05 (Д)'!$C$2:$C$100,0)+1,0)))="Н/Д",INDIRECT(CONCATENATE("'2018-04 (Д)'!W",TEXT(MATCH($C86,'2018-04 (Д)'!$C$2:$C$100,0)+1,0))))),"Н/Д",((INDIRECT(CONCATENATE("'2018-05 (Д)'!W",TEXT(MATCH($C86,'2018-05 (Д)'!$C$2:$C$100,0)+1,0)))-INDIRECT(CONCATENATE("'2018-04 (Д)'!W",TEXT(MATCH($C86,'2018-04 (Д)'!$C$2:$C$100,0)+1,0))))/INDIRECT(CONCATENATE("'2018-04 (Д)'!W",TEXT(MATCH($C86,'2018-04 (Д)'!$C$2:$C$100,0)+1,0))))*100)</f>
        <v>23.334590468704032</v>
      </c>
      <c r="GX86" s="9">
        <f ca="1">IF(OR(INDIRECT(CONCATENATE("'2018-06 (Д)'!W",TEXT(MATCH($C86,'2018-06 (Д)'!$C$2:$C$100,0)+1,0)))="Н/Д",INDIRECT(CONCATENATE("'2018-05 (Д)'!W",TEXT(MATCH($C86,'2018-05 (Д)'!$C$2:$C$100,0)+1,0)))="Н/Д",AND(INDIRECT(CONCATENATE("'2018-06 (Д)'!W",TEXT(MATCH($C86,'2018-06 (Д)'!$C$2:$C$100,0)+1,0)))="Н/Д",INDIRECT(CONCATENATE("'2018-05 (Д)'!W",TEXT(MATCH($C86,'2018-05 (Д)'!$C$2:$C$100,0)+1,0))))),"Н/Д",((INDIRECT(CONCATENATE("'2018-06 (Д)'!W",TEXT(MATCH($C86,'2018-06 (Д)'!$C$2:$C$100,0)+1,0)))-INDIRECT(CONCATENATE("'2018-05 (Д)'!W",TEXT(MATCH($C86,'2018-05 (Д)'!$C$2:$C$100,0)+1,0))))/INDIRECT(CONCATENATE("'2018-05 (Д)'!W",TEXT(MATCH($C86,'2018-05 (Д)'!$C$2:$C$100,0)+1,0))))*100)</f>
        <v>-38.537714572267532</v>
      </c>
      <c r="GY86" s="9">
        <f ca="1">IF(OR(INDIRECT(CONCATENATE("'2018-07 (Д)'!W",TEXT(MATCH($C86,'2018-07 (Д)'!$C$2:$C$100,0)+1,0)))="Н/Д",INDIRECT(CONCATENATE("'2018-06 (Д)'!W",TEXT(MATCH($C86,'2018-06 (Д)'!$C$2:$C$100,0)+1,0)))="Н/Д",AND(INDIRECT(CONCATENATE("'2018-07 (Д)'!W",TEXT(MATCH($C86,'2018-07 (Д)'!$C$2:$C$100,0)+1,0)))="Н/Д",INDIRECT(CONCATENATE("'2018-06 (Д)'!W",TEXT(MATCH($C86,'2018-06 (Д)'!$C$2:$C$100,0)+1,0))))),"Н/Д",((INDIRECT(CONCATENATE("'2018-07 (Д)'!W",TEXT(MATCH($C86,'2018-07 (Д)'!$C$2:$C$100,0)+1,0)))-INDIRECT(CONCATENATE("'2018-06 (Д)'!W",TEXT(MATCH($C86,'2018-06 (Д)'!$C$2:$C$100,0)+1,0))))/INDIRECT(CONCATENATE("'2018-06 (Д)'!W",TEXT(MATCH($C86,'2018-06 (Д)'!$C$2:$C$100,0)+1,0))))*100)</f>
        <v>-7.7143257550436006</v>
      </c>
      <c r="GZ86" s="9">
        <f ca="1">IF(OR(INDIRECT(CONCATENATE("'2018-08 (Д)'!W",TEXT(MATCH($C86,'2018-08 (Д)'!$C$2:$C$100,0)+1,0)))="Н/Д",INDIRECT(CONCATENATE("'2018-07 (Д)'!W",TEXT(MATCH($C86,'2018-07 (Д)'!$C$2:$C$100,0)+1,0)))="Н/Д",AND(INDIRECT(CONCATENATE("'2018-08 (Д)'!W",TEXT(MATCH($C86,'2018-08 (Д)'!$C$2:$C$100,0)+1,0)))="Н/Д",INDIRECT(CONCATENATE("'2018-07 (Д)'!W",TEXT(MATCH($C86,'2018-07 (Д)'!$C$2:$C$100,0)+1,0))))),"Н/Д",((INDIRECT(CONCATENATE("'2018-08 (Д)'!W",TEXT(MATCH($C86,'2018-08 (Д)'!$C$2:$C$100,0)+1,0)))-INDIRECT(CONCATENATE("'2018-07 (Д)'!W",TEXT(MATCH($C86,'2018-07 (Д)'!$C$2:$C$100,0)+1,0))))/INDIRECT(CONCATENATE("'2018-07 (Д)'!W",TEXT(MATCH($C86,'2018-07 (Д)'!$C$2:$C$100,0)+1,0))))*100)</f>
        <v>49.353467979144384</v>
      </c>
      <c r="HA86" s="9">
        <f ca="1">IF(OR(INDIRECT(CONCATENATE("'2018-09 (Д)'!W",TEXT(MATCH($C86,'2018-09 (Д)'!$C$2:$C$100,0)+1,0)))="Н/Д",INDIRECT(CONCATENATE("'2018-08 (Д)'!W",TEXT(MATCH($C86,'2018-08 (Д)'!$C$2:$C$100,0)+1,0)))="Н/Д",AND(INDIRECT(CONCATENATE("'2018-09 (Д)'!W",TEXT(MATCH($C86,'2018-09 (Д)'!$C$2:$C$100,0)+1,0)))="Н/Д",INDIRECT(CONCATENATE("'2018-08 (Д)'!W",TEXT(MATCH($C86,'2018-08 (Д)'!$C$2:$C$100,0)+1,0))))),"Н/Д",((INDIRECT(CONCATENATE("'2018-09 (Д)'!W",TEXT(MATCH($C86,'2018-09 (Д)'!$C$2:$C$100,0)+1,0)))-INDIRECT(CONCATENATE("'2018-08 (Д)'!W",TEXT(MATCH($C86,'2018-08 (Д)'!$C$2:$C$100,0)+1,0))))/INDIRECT(CONCATENATE("'2018-08 (Д)'!W",TEXT(MATCH($C86,'2018-08 (Д)'!$C$2:$C$100,0)+1,0))))*100)</f>
        <v>-29.19973405870515</v>
      </c>
      <c r="HB86" s="9">
        <f ca="1">IF(OR(INDIRECT(CONCATENATE("'2018-10 (Д)'!W",TEXT(MATCH($C86,'2018-10 (Д)'!$C$2:$C$100,0)+1,0)))="Н/Д",INDIRECT(CONCATENATE("'2018-09 (Д)'!W",TEXT(MATCH($C86,'2018-09 (Д)'!$C$2:$C$100,0)+1,0)))="Н/Д",AND(INDIRECT(CONCATENATE("'2018-10 (Д)'!W",TEXT(MATCH($C86,'2018-10 (Д)'!$C$2:$C$100,0)+1,0)))="Н/Д",INDIRECT(CONCATENATE("'2018-09 (Д)'!W",TEXT(MATCH($C86,'2018-09 (Д)'!$C$2:$C$100,0)+1,0))))),"Н/Д",((INDIRECT(CONCATENATE("'2018-10 (Д)'!W",TEXT(MATCH($C86,'2018-10 (Д)'!$C$2:$C$100,0)+1,0)))-INDIRECT(CONCATENATE("'2018-09 (Д)'!W",TEXT(MATCH($C86,'2018-09 (Д)'!$C$2:$C$100,0)+1,0))))/INDIRECT(CONCATENATE("'2018-09 (Д)'!W",TEXT(MATCH($C86,'2018-09 (Д)'!$C$2:$C$100,0)+1,0))))*100)</f>
        <v>8.2986965590496151</v>
      </c>
      <c r="HC86" s="9">
        <f ca="1">IF(OR(INDIRECT(CONCATENATE("'2018-11 (Д)'!W",TEXT(MATCH($C86,'2018-11 (Д)'!$C$2:$C$100,0)+1,0)))="Н/Д",INDIRECT(CONCATENATE("'2018-10 (Д)'!W",TEXT(MATCH($C86,'2018-10 (Д)'!$C$2:$C$100,0)+1,0)))="Н/Д",AND(INDIRECT(CONCATENATE("'2018-11 (Д)'!W",TEXT(MATCH($C86,'2018-11 (Д)'!$C$2:$C$100,0)+1,0)))="Н/Д",INDIRECT(CONCATENATE("'2018-10 (Д)'!W",TEXT(MATCH($C86,'2018-10 (Д)'!$C$2:$C$100,0)+1,0))))),"Н/Д",((INDIRECT(CONCATENATE("'2018-11 (Д)'!W",TEXT(MATCH($C86,'2018-11 (Д)'!$C$2:$C$100,0)+1,0)))-INDIRECT(CONCATENATE("'2018-10 (Д)'!W",TEXT(MATCH($C86,'2018-10 (Д)'!$C$2:$C$100,0)+1,0))))/INDIRECT(CONCATENATE("'2018-10 (Д)'!W",TEXT(MATCH($C86,'2018-10 (Д)'!$C$2:$C$100,0)+1,0))))*100)</f>
        <v>24.475291239256723</v>
      </c>
      <c r="HD86" s="9">
        <f ca="1">IF(OR(INDIRECT(CONCATENATE("'2018-12 (Д)'!W",TEXT(MATCH($C86,'2018-12 (Д)'!$C$2:$C$100,0)+1,0)))="Н/Д",INDIRECT(CONCATENATE("'2018-11 (Д)'!W",TEXT(MATCH($C86,'2018-11 (Д)'!$C$2:$C$100,0)+1,0)))="Н/Д",AND(INDIRECT(CONCATENATE("'2018-12 (Д)'!W",TEXT(MATCH($C86,'2018-12 (Д)'!$C$2:$C$100,0)+1,0)))="Н/Д",INDIRECT(CONCATENATE("'2018-11 (Д)'!W",TEXT(MATCH($C86,'2018-11 (Д)'!$C$2:$C$100,0)+1,0))))),"Н/Д",((INDIRECT(CONCATENATE("'2018-12 (Д)'!W",TEXT(MATCH($C86,'2018-12 (Д)'!$C$2:$C$100,0)+1,0)))-INDIRECT(CONCATENATE("'2018-11 (Д)'!W",TEXT(MATCH($C86,'2018-11 (Д)'!$C$2:$C$100,0)+1,0))))/INDIRECT(CONCATENATE("'2018-11 (Д)'!W",TEXT(MATCH($C86,'2018-11 (Д)'!$C$2:$C$100,0)+1,0))))*100)</f>
        <v>45.807932687987361</v>
      </c>
    </row>
    <row r="87" spans="1:212" x14ac:dyDescent="0.25">
      <c r="A87" s="2" t="s">
        <v>107</v>
      </c>
      <c r="B87" s="2" t="s">
        <v>113</v>
      </c>
      <c r="C87" s="15">
        <v>35000000</v>
      </c>
      <c r="D87" s="9"/>
      <c r="E87" s="9">
        <f ca="1">IF(OR(INDIRECT(CONCATENATE("'2018-03 (Д)'!E",TEXT(MATCH($C87,'2018-03 (Д)'!$C$2:$C$100,0)+1,0)))="Н/Д",INDIRECT(CONCATENATE("'2018-02 (Д)'!E",TEXT(MATCH($C87,'2018-02 (Д)'!$C$2:$C$100,0)+1,0)))="Н/Д",AND(INDIRECT(CONCATENATE("'2018-03 (Д)'!E",TEXT(MATCH($C87,'2018-03 (Д)'!$C$2:$C$100,0)+1,0)))="Н/Д",INDIRECT(CONCATENATE("'2018-02 (Д)'!E",TEXT(MATCH($C87,'2018-02 (Д)'!$C$2:$C$100,0)+1,0))))),"Н/Д",((INDIRECT(CONCATENATE("'2018-03 (Д)'!E",TEXT(MATCH($C87,'2018-03 (Д)'!$C$2:$C$100,0)+1,0)))-INDIRECT(CONCATENATE("'2018-02 (Д)'!E",TEXT(MATCH($C87,'2018-02 (Д)'!$C$2:$C$100,0)+1,0))))/INDIRECT(CONCATENATE("'2018-02 (Д)'!E",TEXT(MATCH($C87,'2018-02 (Д)'!$C$2:$C$100,0)+1,0))))*100)</f>
        <v>109.27387160326241</v>
      </c>
      <c r="F87" s="9">
        <f ca="1">IF(OR(INDIRECT(CONCATENATE("'2018-04 (Д)'!E",TEXT(MATCH($C87,'2018-04 (Д)'!$C$2:$C$100,0)+1,0)))="Н/Д",INDIRECT(CONCATENATE("'2018-03 (Д)'!E",TEXT(MATCH($C87,'2018-03 (Д)'!$C$2:$C$100,0)+1,0)))="Н/Д",AND(INDIRECT(CONCATENATE("'2018-04 (Д)'!E",TEXT(MATCH($C87,'2018-04 (Д)'!$C$2:$C$100,0)+1,0)))="Н/Д",INDIRECT(CONCATENATE("'2018-03 (Д)'!E",TEXT(MATCH($C87,'2018-03 (Д)'!$C$2:$C$100,0)+1,0))))),"Н/Д",((INDIRECT(CONCATENATE("'2018-04 (Д)'!E",TEXT(MATCH($C87,'2018-04 (Д)'!$C$2:$C$100,0)+1,0)))-INDIRECT(CONCATENATE("'2018-03 (Д)'!E",TEXT(MATCH($C87,'2018-03 (Д)'!$C$2:$C$100,0)+1,0))))/INDIRECT(CONCATENATE("'2018-03 (Д)'!E",TEXT(MATCH($C87,'2018-03 (Д)'!$C$2:$C$100,0)+1,0))))*100)</f>
        <v>-15.727355138602711</v>
      </c>
      <c r="G87" s="9">
        <f ca="1">IF(OR(INDIRECT(CONCATENATE("'2018-05 (Д)'!E",TEXT(MATCH($C87,'2018-05 (Д)'!$C$2:$C$100,0)+1,0)))="Н/Д",INDIRECT(CONCATENATE("'2018-04 (Д)'!E",TEXT(MATCH($C87,'2018-04 (Д)'!$C$2:$C$100,0)+1,0)))="Н/Д",AND(INDIRECT(CONCATENATE("'2018-05 (Д)'!E",TEXT(MATCH($C87,'2018-05 (Д)'!$C$2:$C$100,0)+1,0)))="Н/Д",INDIRECT(CONCATENATE("'2018-04 (Д)'!E",TEXT(MATCH($C87,'2018-04 (Д)'!$C$2:$C$100,0)+1,0))))),"Н/Д",((INDIRECT(CONCATENATE("'2018-05 (Д)'!E",TEXT(MATCH($C87,'2018-05 (Д)'!$C$2:$C$100,0)+1,0)))-INDIRECT(CONCATENATE("'2018-04 (Д)'!E",TEXT(MATCH($C87,'2018-04 (Д)'!$C$2:$C$100,0)+1,0))))/INDIRECT(CONCATENATE("'2018-04 (Д)'!E",TEXT(MATCH($C87,'2018-04 (Д)'!$C$2:$C$100,0)+1,0))))*100)</f>
        <v>63.89426315003098</v>
      </c>
      <c r="H87" s="9">
        <f ca="1">IF(OR(INDIRECT(CONCATENATE("'2018-06 (Д)'!E",TEXT(MATCH($C87,'2018-06 (Д)'!$C$2:$C$100,0)+1,0)))="Н/Д",INDIRECT(CONCATENATE("'2018-05 (Д)'!E",TEXT(MATCH($C87,'2018-05 (Д)'!$C$2:$C$100,0)+1,0)))="Н/Д",AND(INDIRECT(CONCATENATE("'2018-06 (Д)'!E",TEXT(MATCH($C87,'2018-06 (Д)'!$C$2:$C$100,0)+1,0)))="Н/Д",INDIRECT(CONCATENATE("'2018-05 (Д)'!E",TEXT(MATCH($C87,'2018-05 (Д)'!$C$2:$C$100,0)+1,0))))),"Н/Д",((INDIRECT(CONCATENATE("'2018-06 (Д)'!E",TEXT(MATCH($C87,'2018-06 (Д)'!$C$2:$C$100,0)+1,0)))-INDIRECT(CONCATENATE("'2018-05 (Д)'!E",TEXT(MATCH($C87,'2018-05 (Д)'!$C$2:$C$100,0)+1,0))))/INDIRECT(CONCATENATE("'2018-05 (Д)'!E",TEXT(MATCH($C87,'2018-05 (Д)'!$C$2:$C$100,0)+1,0))))*100)</f>
        <v>-4.4065125306034707</v>
      </c>
      <c r="I87" s="9">
        <f ca="1">IF(OR(INDIRECT(CONCATENATE("'2018-07 (Д)'!E",TEXT(MATCH($C87,'2018-07 (Д)'!$C$2:$C$100,0)+1,0)))="Н/Д",INDIRECT(CONCATENATE("'2018-06 (Д)'!E",TEXT(MATCH($C87,'2018-06 (Д)'!$C$2:$C$100,0)+1,0)))="Н/Д",AND(INDIRECT(CONCATENATE("'2018-07 (Д)'!E",TEXT(MATCH($C87,'2018-07 (Д)'!$C$2:$C$100,0)+1,0)))="Н/Д",INDIRECT(CONCATENATE("'2018-06 (Д)'!E",TEXT(MATCH($C87,'2018-06 (Д)'!$C$2:$C$100,0)+1,0))))),"Н/Д",((INDIRECT(CONCATENATE("'2018-07 (Д)'!E",TEXT(MATCH($C87,'2018-07 (Д)'!$C$2:$C$100,0)+1,0)))-INDIRECT(CONCATENATE("'2018-06 (Д)'!E",TEXT(MATCH($C87,'2018-06 (Д)'!$C$2:$C$100,0)+1,0))))/INDIRECT(CONCATENATE("'2018-06 (Д)'!E",TEXT(MATCH($C87,'2018-06 (Д)'!$C$2:$C$100,0)+1,0))))*100)</f>
        <v>-16.11037232679675</v>
      </c>
      <c r="J87" s="9">
        <f ca="1">IF(OR(INDIRECT(CONCATENATE("'2018-08 (Д)'!E",TEXT(MATCH($C87,'2018-08 (Д)'!$C$2:$C$100,0)+1,0)))="Н/Д",INDIRECT(CONCATENATE("'2018-07 (Д)'!E",TEXT(MATCH($C87,'2018-07 (Д)'!$C$2:$C$100,0)+1,0)))="Н/Д",AND(INDIRECT(CONCATENATE("'2018-08 (Д)'!E",TEXT(MATCH($C87,'2018-08 (Д)'!$C$2:$C$100,0)+1,0)))="Н/Д",INDIRECT(CONCATENATE("'2018-07 (Д)'!E",TEXT(MATCH($C87,'2018-07 (Д)'!$C$2:$C$100,0)+1,0))))),"Н/Д",((INDIRECT(CONCATENATE("'2018-08 (Д)'!E",TEXT(MATCH($C87,'2018-08 (Д)'!$C$2:$C$100,0)+1,0)))-INDIRECT(CONCATENATE("'2018-07 (Д)'!E",TEXT(MATCH($C87,'2018-07 (Д)'!$C$2:$C$100,0)+1,0))))/INDIRECT(CONCATENATE("'2018-07 (Д)'!E",TEXT(MATCH($C87,'2018-07 (Д)'!$C$2:$C$100,0)+1,0))))*100)</f>
        <v>32.911135378117457</v>
      </c>
      <c r="K87" s="9">
        <f ca="1">IF(OR(INDIRECT(CONCATENATE("'2018-09 (Д)'!E",TEXT(MATCH($C87,'2018-09 (Д)'!$C$2:$C$100,0)+1,0)))="Н/Д",INDIRECT(CONCATENATE("'2018-08 (Д)'!E",TEXT(MATCH($C87,'2018-08 (Д)'!$C$2:$C$100,0)+1,0)))="Н/Д",AND(INDIRECT(CONCATENATE("'2018-09 (Д)'!E",TEXT(MATCH($C87,'2018-09 (Д)'!$C$2:$C$100,0)+1,0)))="Н/Д",INDIRECT(CONCATENATE("'2018-08 (Д)'!E",TEXT(MATCH($C87,'2018-08 (Д)'!$C$2:$C$100,0)+1,0))))),"Н/Д",((INDIRECT(CONCATENATE("'2018-09 (Д)'!E",TEXT(MATCH($C87,'2018-09 (Д)'!$C$2:$C$100,0)+1,0)))-INDIRECT(CONCATENATE("'2018-08 (Д)'!E",TEXT(MATCH($C87,'2018-08 (Д)'!$C$2:$C$100,0)+1,0))))/INDIRECT(CONCATENATE("'2018-08 (Д)'!E",TEXT(MATCH($C87,'2018-08 (Д)'!$C$2:$C$100,0)+1,0))))*100)</f>
        <v>-44.436610826477924</v>
      </c>
      <c r="L87" s="9">
        <f ca="1">IF(OR(INDIRECT(CONCATENATE("'2018-10 (Д)'!E",TEXT(MATCH($C87,'2018-10 (Д)'!$C$2:$C$100,0)+1,0)))="Н/Д",INDIRECT(CONCATENATE("'2018-09 (Д)'!E",TEXT(MATCH($C87,'2018-09 (Д)'!$C$2:$C$100,0)+1,0)))="Н/Д",AND(INDIRECT(CONCATENATE("'2018-10 (Д)'!E",TEXT(MATCH($C87,'2018-10 (Д)'!$C$2:$C$100,0)+1,0)))="Н/Д",INDIRECT(CONCATENATE("'2018-09 (Д)'!E",TEXT(MATCH($C87,'2018-09 (Д)'!$C$2:$C$100,0)+1,0))))),"Н/Д",((INDIRECT(CONCATENATE("'2018-10 (Д)'!E",TEXT(MATCH($C87,'2018-10 (Д)'!$C$2:$C$100,0)+1,0)))-INDIRECT(CONCATENATE("'2018-09 (Д)'!E",TEXT(MATCH($C87,'2018-09 (Д)'!$C$2:$C$100,0)+1,0))))/INDIRECT(CONCATENATE("'2018-09 (Д)'!E",TEXT(MATCH($C87,'2018-09 (Д)'!$C$2:$C$100,0)+1,0))))*100)</f>
        <v>2.3936375284767015</v>
      </c>
      <c r="M87" s="9">
        <f ca="1">IF(OR(INDIRECT(CONCATENATE("'2018-11 (Д)'!E",TEXT(MATCH($C87,'2018-11 (Д)'!$C$2:$C$100,0)+1,0)))="Н/Д",INDIRECT(CONCATENATE("'2018-10 (Д)'!E",TEXT(MATCH($C87,'2018-10 (Д)'!$C$2:$C$100,0)+1,0)))="Н/Д",AND(INDIRECT(CONCATENATE("'2018-11 (Д)'!E",TEXT(MATCH($C87,'2018-11 (Д)'!$C$2:$C$100,0)+1,0)))="Н/Д",INDIRECT(CONCATENATE("'2018-10 (Д)'!E",TEXT(MATCH($C87,'2018-10 (Д)'!$C$2:$C$100,0)+1,0))))),"Н/Д",((INDIRECT(CONCATENATE("'2018-11 (Д)'!E",TEXT(MATCH($C87,'2018-11 (Д)'!$C$2:$C$100,0)+1,0)))-INDIRECT(CONCATENATE("'2018-10 (Д)'!E",TEXT(MATCH($C87,'2018-10 (Д)'!$C$2:$C$100,0)+1,0))))/INDIRECT(CONCATENATE("'2018-10 (Д)'!E",TEXT(MATCH($C87,'2018-10 (Д)'!$C$2:$C$100,0)+1,0))))*100)</f>
        <v>138.56954688030481</v>
      </c>
      <c r="N87" s="9">
        <f ca="1">IF(OR(INDIRECT(CONCATENATE("'2018-12 (Д)'!E",TEXT(MATCH($C87,'2018-12 (Д)'!$C$2:$C$100,0)+1,0)))="Н/Д",INDIRECT(CONCATENATE("'2018-11 (Д)'!E",TEXT(MATCH($C87,'2018-11 (Д)'!$C$2:$C$100,0)+1,0)))="Н/Д",AND(INDIRECT(CONCATENATE("'2018-12 (Д)'!E",TEXT(MATCH($C87,'2018-12 (Д)'!$C$2:$C$100,0)+1,0)))="Н/Д",INDIRECT(CONCATENATE("'2018-11 (Д)'!E",TEXT(MATCH($C87,'2018-11 (Д)'!$C$2:$C$100,0)+1,0))))),"Н/Д",((INDIRECT(CONCATENATE("'2018-12 (Д)'!E",TEXT(MATCH($C87,'2018-12 (Д)'!$C$2:$C$100,0)+1,0)))-INDIRECT(CONCATENATE("'2018-11 (Д)'!E",TEXT(MATCH($C87,'2018-11 (Д)'!$C$2:$C$100,0)+1,0))))/INDIRECT(CONCATENATE("'2018-11 (Д)'!E",TEXT(MATCH($C87,'2018-11 (Д)'!$C$2:$C$100,0)+1,0))))*100)</f>
        <v>-36.127420357166372</v>
      </c>
      <c r="O87" s="9"/>
      <c r="P87" s="9">
        <f ca="1">IF(OR(INDIRECT(CONCATENATE("'2018-03 (Д)'!F",TEXT(MATCH($C87,'2018-03 (Д)'!$C$2:$C$100,0)+1,0)))="Н/Д",INDIRECT(CONCATENATE("'2018-02 (Д)'!F",TEXT(MATCH($C87,'2018-02 (Д)'!$C$2:$C$100,0)+1,0)))="Н/Д",AND(INDIRECT(CONCATENATE("'2018-03 (Д)'!F",TEXT(MATCH($C87,'2018-03 (Д)'!$C$2:$C$100,0)+1,0)))="Н/Д",INDIRECT(CONCATENATE("'2018-02 (Д)'!F",TEXT(MATCH($C87,'2018-02 (Д)'!$C$2:$C$100,0)+1,0))))),"Н/Д",((INDIRECT(CONCATENATE("'2018-03 (Д)'!F",TEXT(MATCH($C87,'2018-03 (Д)'!$C$2:$C$100,0)+1,0)))-INDIRECT(CONCATENATE("'2018-02 (Д)'!F",TEXT(MATCH($C87,'2018-02 (Д)'!$C$2:$C$100,0)+1,0))))/INDIRECT(CONCATENATE("'2018-02 (Д)'!F",TEXT(MATCH($C87,'2018-02 (Д)'!$C$2:$C$100,0)+1,0))))*100)</f>
        <v>27.837551770052087</v>
      </c>
      <c r="Q87" s="9">
        <f ca="1">IF(OR(INDIRECT(CONCATENATE("'2018-04 (Д)'!F",TEXT(MATCH($C87,'2018-04 (Д)'!$C$2:$C$100,0)+1,0)))="Н/Д",INDIRECT(CONCATENATE("'2018-03 (Д)'!F",TEXT(MATCH($C87,'2018-03 (Д)'!$C$2:$C$100,0)+1,0)))="Н/Д",AND(INDIRECT(CONCATENATE("'2018-04 (Д)'!F",TEXT(MATCH($C87,'2018-04 (Д)'!$C$2:$C$100,0)+1,0)))="Н/Д",INDIRECT(CONCATENATE("'2018-03 (Д)'!F",TEXT(MATCH($C87,'2018-03 (Д)'!$C$2:$C$100,0)+1,0))))),"Н/Д",((INDIRECT(CONCATENATE("'2018-04 (Д)'!F",TEXT(MATCH($C87,'2018-04 (Д)'!$C$2:$C$100,0)+1,0)))-INDIRECT(CONCATENATE("'2018-03 (Д)'!F",TEXT(MATCH($C87,'2018-03 (Д)'!$C$2:$C$100,0)+1,0))))/INDIRECT(CONCATENATE("'2018-03 (Д)'!F",TEXT(MATCH($C87,'2018-03 (Д)'!$C$2:$C$100,0)+1,0))))*100)</f>
        <v>50.178673319841174</v>
      </c>
      <c r="R87" s="9">
        <f ca="1">IF(OR(INDIRECT(CONCATENATE("'2018-05 (Д)'!F",TEXT(MATCH($C87,'2018-05 (Д)'!$C$2:$C$100,0)+1,0)))="Н/Д",INDIRECT(CONCATENATE("'2018-04 (Д)'!F",TEXT(MATCH($C87,'2018-04 (Д)'!$C$2:$C$100,0)+1,0)))="Н/Д",AND(INDIRECT(CONCATENATE("'2018-05 (Д)'!F",TEXT(MATCH($C87,'2018-05 (Д)'!$C$2:$C$100,0)+1,0)))="Н/Д",INDIRECT(CONCATENATE("'2018-04 (Д)'!F",TEXT(MATCH($C87,'2018-04 (Д)'!$C$2:$C$100,0)+1,0))))),"Н/Д",((INDIRECT(CONCATENATE("'2018-05 (Д)'!F",TEXT(MATCH($C87,'2018-05 (Д)'!$C$2:$C$100,0)+1,0)))-INDIRECT(CONCATENATE("'2018-04 (Д)'!F",TEXT(MATCH($C87,'2018-04 (Д)'!$C$2:$C$100,0)+1,0))))/INDIRECT(CONCATENATE("'2018-04 (Д)'!F",TEXT(MATCH($C87,'2018-04 (Д)'!$C$2:$C$100,0)+1,0))))*100)</f>
        <v>7.5875195805996398</v>
      </c>
      <c r="S87" s="9">
        <f ca="1">IF(OR(INDIRECT(CONCATENATE("'2018-06 (Д)'!F",TEXT(MATCH($C87,'2018-06 (Д)'!$C$2:$C$100,0)+1,0)))="Н/Д",INDIRECT(CONCATENATE("'2018-05 (Д)'!F",TEXT(MATCH($C87,'2018-05 (Д)'!$C$2:$C$100,0)+1,0)))="Н/Д",AND(INDIRECT(CONCATENATE("'2018-06 (Д)'!F",TEXT(MATCH($C87,'2018-06 (Д)'!$C$2:$C$100,0)+1,0)))="Н/Д",INDIRECT(CONCATENATE("'2018-05 (Д)'!F",TEXT(MATCH($C87,'2018-05 (Д)'!$C$2:$C$100,0)+1,0))))),"Н/Д",((INDIRECT(CONCATENATE("'2018-06 (Д)'!F",TEXT(MATCH($C87,'2018-06 (Д)'!$C$2:$C$100,0)+1,0)))-INDIRECT(CONCATENATE("'2018-05 (Д)'!F",TEXT(MATCH($C87,'2018-05 (Д)'!$C$2:$C$100,0)+1,0))))/INDIRECT(CONCATENATE("'2018-05 (Д)'!F",TEXT(MATCH($C87,'2018-05 (Д)'!$C$2:$C$100,0)+1,0))))*100)</f>
        <v>-24.211039970896554</v>
      </c>
      <c r="T87" s="9">
        <f ca="1">IF(OR(INDIRECT(CONCATENATE("'2018-07 (Д)'!F",TEXT(MATCH($C87,'2018-07 (Д)'!$C$2:$C$100,0)+1,0)))="Н/Д",INDIRECT(CONCATENATE("'2018-06 (Д)'!F",TEXT(MATCH($C87,'2018-06 (Д)'!$C$2:$C$100,0)+1,0)))="Н/Д",AND(INDIRECT(CONCATENATE("'2018-07 (Д)'!F",TEXT(MATCH($C87,'2018-07 (Д)'!$C$2:$C$100,0)+1,0)))="Н/Д",INDIRECT(CONCATENATE("'2018-06 (Д)'!F",TEXT(MATCH($C87,'2018-06 (Д)'!$C$2:$C$100,0)+1,0))))),"Н/Д",((INDIRECT(CONCATENATE("'2018-07 (Д)'!F",TEXT(MATCH($C87,'2018-07 (Д)'!$C$2:$C$100,0)+1,0)))-INDIRECT(CONCATENATE("'2018-06 (Д)'!F",TEXT(MATCH($C87,'2018-06 (Д)'!$C$2:$C$100,0)+1,0))))/INDIRECT(CONCATENATE("'2018-06 (Д)'!F",TEXT(MATCH($C87,'2018-06 (Д)'!$C$2:$C$100,0)+1,0))))*100)</f>
        <v>-7.223889689121318</v>
      </c>
      <c r="U87" s="9">
        <f ca="1">IF(OR(INDIRECT(CONCATENATE("'2018-08 (Д)'!F",TEXT(MATCH($C87,'2018-08 (Д)'!$C$2:$C$100,0)+1,0)))="Н/Д",INDIRECT(CONCATENATE("'2018-07 (Д)'!F",TEXT(MATCH($C87,'2018-07 (Д)'!$C$2:$C$100,0)+1,0)))="Н/Д",AND(INDIRECT(CONCATENATE("'2018-08 (Д)'!F",TEXT(MATCH($C87,'2018-08 (Д)'!$C$2:$C$100,0)+1,0)))="Н/Д",INDIRECT(CONCATENATE("'2018-07 (Д)'!F",TEXT(MATCH($C87,'2018-07 (Д)'!$C$2:$C$100,0)+1,0))))),"Н/Д",((INDIRECT(CONCATENATE("'2018-08 (Д)'!F",TEXT(MATCH($C87,'2018-08 (Д)'!$C$2:$C$100,0)+1,0)))-INDIRECT(CONCATENATE("'2018-07 (Д)'!F",TEXT(MATCH($C87,'2018-07 (Д)'!$C$2:$C$100,0)+1,0))))/INDIRECT(CONCATENATE("'2018-07 (Д)'!F",TEXT(MATCH($C87,'2018-07 (Д)'!$C$2:$C$100,0)+1,0))))*100)</f>
        <v>73.595135927818433</v>
      </c>
      <c r="V87" s="9">
        <f ca="1">IF(OR(INDIRECT(CONCATENATE("'2018-09 (Д)'!F",TEXT(MATCH($C87,'2018-09 (Д)'!$C$2:$C$100,0)+1,0)))="Н/Д",INDIRECT(CONCATENATE("'2018-08 (Д)'!F",TEXT(MATCH($C87,'2018-08 (Д)'!$C$2:$C$100,0)+1,0)))="Н/Д",AND(INDIRECT(CONCATENATE("'2018-09 (Д)'!F",TEXT(MATCH($C87,'2018-09 (Д)'!$C$2:$C$100,0)+1,0)))="Н/Д",INDIRECT(CONCATENATE("'2018-08 (Д)'!F",TEXT(MATCH($C87,'2018-08 (Д)'!$C$2:$C$100,0)+1,0))))),"Н/Д",((INDIRECT(CONCATENATE("'2018-09 (Д)'!F",TEXT(MATCH($C87,'2018-09 (Д)'!$C$2:$C$100,0)+1,0)))-INDIRECT(CONCATENATE("'2018-08 (Д)'!F",TEXT(MATCH($C87,'2018-08 (Д)'!$C$2:$C$100,0)+1,0))))/INDIRECT(CONCATENATE("'2018-08 (Д)'!F",TEXT(MATCH($C87,'2018-08 (Д)'!$C$2:$C$100,0)+1,0))))*100)</f>
        <v>-39.714570965267342</v>
      </c>
      <c r="W87" s="9">
        <f ca="1">IF(OR(INDIRECT(CONCATENATE("'2018-10 (Д)'!F",TEXT(MATCH($C87,'2018-10 (Д)'!$C$2:$C$100,0)+1,0)))="Н/Д",INDIRECT(CONCATENATE("'2018-09 (Д)'!F",TEXT(MATCH($C87,'2018-09 (Д)'!$C$2:$C$100,0)+1,0)))="Н/Д",AND(INDIRECT(CONCATENATE("'2018-10 (Д)'!F",TEXT(MATCH($C87,'2018-10 (Д)'!$C$2:$C$100,0)+1,0)))="Н/Д",INDIRECT(CONCATENATE("'2018-09 (Д)'!F",TEXT(MATCH($C87,'2018-09 (Д)'!$C$2:$C$100,0)+1,0))))),"Н/Д",((INDIRECT(CONCATENATE("'2018-10 (Д)'!F",TEXT(MATCH($C87,'2018-10 (Д)'!$C$2:$C$100,0)+1,0)))-INDIRECT(CONCATENATE("'2018-09 (Д)'!F",TEXT(MATCH($C87,'2018-09 (Д)'!$C$2:$C$100,0)+1,0))))/INDIRECT(CONCATENATE("'2018-09 (Д)'!F",TEXT(MATCH($C87,'2018-09 (Д)'!$C$2:$C$100,0)+1,0))))*100)</f>
        <v>-4.7464823965102241</v>
      </c>
      <c r="X87" s="9">
        <f ca="1">IF(OR(INDIRECT(CONCATENATE("'2018-11 (Д)'!F",TEXT(MATCH($C87,'2018-11 (Д)'!$C$2:$C$100,0)+1,0)))="Н/Д",INDIRECT(CONCATENATE("'2018-10 (Д)'!F",TEXT(MATCH($C87,'2018-10 (Д)'!$C$2:$C$100,0)+1,0)))="Н/Д",AND(INDIRECT(CONCATENATE("'2018-11 (Д)'!F",TEXT(MATCH($C87,'2018-11 (Д)'!$C$2:$C$100,0)+1,0)))="Н/Д",INDIRECT(CONCATENATE("'2018-10 (Д)'!F",TEXT(MATCH($C87,'2018-10 (Д)'!$C$2:$C$100,0)+1,0))))),"Н/Д",((INDIRECT(CONCATENATE("'2018-11 (Д)'!F",TEXT(MATCH($C87,'2018-11 (Д)'!$C$2:$C$100,0)+1,0)))-INDIRECT(CONCATENATE("'2018-10 (Д)'!F",TEXT(MATCH($C87,'2018-10 (Д)'!$C$2:$C$100,0)+1,0))))/INDIRECT(CONCATENATE("'2018-10 (Д)'!F",TEXT(MATCH($C87,'2018-10 (Д)'!$C$2:$C$100,0)+1,0))))*100)</f>
        <v>74.795121714511481</v>
      </c>
      <c r="Y87" s="9">
        <f ca="1">IF(OR(INDIRECT(CONCATENATE("'2018-12 (Д)'!F",TEXT(MATCH($C87,'2018-12 (Д)'!$C$2:$C$100,0)+1,0)))="Н/Д",INDIRECT(CONCATENATE("'2018-11 (Д)'!F",TEXT(MATCH($C87,'2018-11 (Д)'!$C$2:$C$100,0)+1,0)))="Н/Д",AND(INDIRECT(CONCATENATE("'2018-12 (Д)'!F",TEXT(MATCH($C87,'2018-12 (Д)'!$C$2:$C$100,0)+1,0)))="Н/Д",INDIRECT(CONCATENATE("'2018-11 (Д)'!F",TEXT(MATCH($C87,'2018-11 (Д)'!$C$2:$C$100,0)+1,0))))),"Н/Д",((INDIRECT(CONCATENATE("'2018-12 (Д)'!F",TEXT(MATCH($C87,'2018-12 (Д)'!$C$2:$C$100,0)+1,0)))-INDIRECT(CONCATENATE("'2018-11 (Д)'!F",TEXT(MATCH($C87,'2018-11 (Д)'!$C$2:$C$100,0)+1,0))))/INDIRECT(CONCATENATE("'2018-11 (Д)'!F",TEXT(MATCH($C87,'2018-11 (Д)'!$C$2:$C$100,0)+1,0))))*100)</f>
        <v>-37.456223852683948</v>
      </c>
      <c r="Z87" s="9"/>
      <c r="AA87" s="9">
        <f ca="1">IF(OR(INDIRECT(CONCATENATE("'2018-03 (Д)'!G",TEXT(MATCH($C87,'2018-03 (Д)'!$C$2:$C$100,0)+1,0)))="Н/Д",INDIRECT(CONCATENATE("'2018-02 (Д)'!G",TEXT(MATCH($C87,'2018-02 (Д)'!$C$2:$C$100,0)+1,0)))="Н/Д",AND(INDIRECT(CONCATENATE("'2018-03 (Д)'!G",TEXT(MATCH($C87,'2018-03 (Д)'!$C$2:$C$100,0)+1,0)))="Н/Д",INDIRECT(CONCATENATE("'2018-02 (Д)'!G",TEXT(MATCH($C87,'2018-02 (Д)'!$C$2:$C$100,0)+1,0))))),"Н/Д",((INDIRECT(CONCATENATE("'2018-03 (Д)'!G",TEXT(MATCH($C87,'2018-03 (Д)'!$C$2:$C$100,0)+1,0)))-INDIRECT(CONCATENATE("'2018-02 (Д)'!G",TEXT(MATCH($C87,'2018-02 (Д)'!$C$2:$C$100,0)+1,0))))/INDIRECT(CONCATENATE("'2018-02 (Д)'!G",TEXT(MATCH($C87,'2018-02 (Д)'!$C$2:$C$100,0)+1,0))))*100)</f>
        <v>-4.7673784662835157</v>
      </c>
      <c r="AB87" s="9">
        <f ca="1">IF(OR(INDIRECT(CONCATENATE("'2018-04 (Д)'!G",TEXT(MATCH($C87,'2018-04 (Д)'!$C$2:$C$100,0)+1,0)))="Н/Д",INDIRECT(CONCATENATE("'2018-03 (Д)'!G",TEXT(MATCH($C87,'2018-03 (Д)'!$C$2:$C$100,0)+1,0)))="Н/Д",AND(INDIRECT(CONCATENATE("'2018-04 (Д)'!G",TEXT(MATCH($C87,'2018-04 (Д)'!$C$2:$C$100,0)+1,0)))="Н/Д",INDIRECT(CONCATENATE("'2018-03 (Д)'!G",TEXT(MATCH($C87,'2018-03 (Д)'!$C$2:$C$100,0)+1,0))))),"Н/Д",((INDIRECT(CONCATENATE("'2018-04 (Д)'!G",TEXT(MATCH($C87,'2018-04 (Д)'!$C$2:$C$100,0)+1,0)))-INDIRECT(CONCATENATE("'2018-03 (Д)'!G",TEXT(MATCH($C87,'2018-03 (Д)'!$C$2:$C$100,0)+1,0))))/INDIRECT(CONCATENATE("'2018-03 (Д)'!G",TEXT(MATCH($C87,'2018-03 (Д)'!$C$2:$C$100,0)+1,0))))*100)</f>
        <v>225.12444623748146</v>
      </c>
      <c r="AC87" s="9">
        <f ca="1">IF(OR(INDIRECT(CONCATENATE("'2018-05 (Д)'!G",TEXT(MATCH($C87,'2018-05 (Д)'!$C$2:$C$100,0)+1,0)))="Н/Д",INDIRECT(CONCATENATE("'2018-04 (Д)'!G",TEXT(MATCH($C87,'2018-04 (Д)'!$C$2:$C$100,0)+1,0)))="Н/Д",AND(INDIRECT(CONCATENATE("'2018-05 (Д)'!G",TEXT(MATCH($C87,'2018-05 (Д)'!$C$2:$C$100,0)+1,0)))="Н/Д",INDIRECT(CONCATENATE("'2018-04 (Д)'!G",TEXT(MATCH($C87,'2018-04 (Д)'!$C$2:$C$100,0)+1,0))))),"Н/Д",((INDIRECT(CONCATENATE("'2018-05 (Д)'!G",TEXT(MATCH($C87,'2018-05 (Д)'!$C$2:$C$100,0)+1,0)))-INDIRECT(CONCATENATE("'2018-04 (Д)'!G",TEXT(MATCH($C87,'2018-04 (Д)'!$C$2:$C$100,0)+1,0))))/INDIRECT(CONCATENATE("'2018-04 (Д)'!G",TEXT(MATCH($C87,'2018-04 (Д)'!$C$2:$C$100,0)+1,0))))*100)</f>
        <v>-48.422750765235094</v>
      </c>
      <c r="AD87" s="9">
        <f ca="1">IF(OR(INDIRECT(CONCATENATE("'2018-06 (Д)'!G",TEXT(MATCH($C87,'2018-06 (Д)'!$C$2:$C$100,0)+1,0)))="Н/Д",INDIRECT(CONCATENATE("'2018-05 (Д)'!G",TEXT(MATCH($C87,'2018-05 (Д)'!$C$2:$C$100,0)+1,0)))="Н/Д",AND(INDIRECT(CONCATENATE("'2018-06 (Д)'!G",TEXT(MATCH($C87,'2018-06 (Д)'!$C$2:$C$100,0)+1,0)))="Н/Д",INDIRECT(CONCATENATE("'2018-05 (Д)'!G",TEXT(MATCH($C87,'2018-05 (Д)'!$C$2:$C$100,0)+1,0))))),"Н/Д",((INDIRECT(CONCATENATE("'2018-06 (Д)'!G",TEXT(MATCH($C87,'2018-06 (Д)'!$C$2:$C$100,0)+1,0)))-INDIRECT(CONCATENATE("'2018-05 (Д)'!G",TEXT(MATCH($C87,'2018-05 (Д)'!$C$2:$C$100,0)+1,0))))/INDIRECT(CONCATENATE("'2018-05 (Д)'!G",TEXT(MATCH($C87,'2018-05 (Д)'!$C$2:$C$100,0)+1,0))))*100)</f>
        <v>2.0919434138046942</v>
      </c>
      <c r="AE87" s="9">
        <f ca="1">IF(OR(INDIRECT(CONCATENATE("'2018-07 (Д)'!G",TEXT(MATCH($C87,'2018-07 (Д)'!$C$2:$C$100,0)+1,0)))="Н/Д",INDIRECT(CONCATENATE("'2018-06 (Д)'!G",TEXT(MATCH($C87,'2018-06 (Д)'!$C$2:$C$100,0)+1,0)))="Н/Д",AND(INDIRECT(CONCATENATE("'2018-07 (Д)'!G",TEXT(MATCH($C87,'2018-07 (Д)'!$C$2:$C$100,0)+1,0)))="Н/Д",INDIRECT(CONCATENATE("'2018-06 (Д)'!G",TEXT(MATCH($C87,'2018-06 (Д)'!$C$2:$C$100,0)+1,0))))),"Н/Д",((INDIRECT(CONCATENATE("'2018-07 (Д)'!G",TEXT(MATCH($C87,'2018-07 (Д)'!$C$2:$C$100,0)+1,0)))-INDIRECT(CONCATENATE("'2018-06 (Д)'!G",TEXT(MATCH($C87,'2018-06 (Д)'!$C$2:$C$100,0)+1,0))))/INDIRECT(CONCATENATE("'2018-06 (Д)'!G",TEXT(MATCH($C87,'2018-06 (Д)'!$C$2:$C$100,0)+1,0))))*100)</f>
        <v>-46.504274605898736</v>
      </c>
      <c r="AF87" s="9">
        <f ca="1">IF(OR(INDIRECT(CONCATENATE("'2018-08 (Д)'!G",TEXT(MATCH($C87,'2018-08 (Д)'!$C$2:$C$100,0)+1,0)))="Н/Д",INDIRECT(CONCATENATE("'2018-07 (Д)'!G",TEXT(MATCH($C87,'2018-07 (Д)'!$C$2:$C$100,0)+1,0)))="Н/Д",AND(INDIRECT(CONCATENATE("'2018-08 (Д)'!G",TEXT(MATCH($C87,'2018-08 (Д)'!$C$2:$C$100,0)+1,0)))="Н/Д",INDIRECT(CONCATENATE("'2018-07 (Д)'!G",TEXT(MATCH($C87,'2018-07 (Д)'!$C$2:$C$100,0)+1,0))))),"Н/Д",((INDIRECT(CONCATENATE("'2018-08 (Д)'!G",TEXT(MATCH($C87,'2018-08 (Д)'!$C$2:$C$100,0)+1,0)))-INDIRECT(CONCATENATE("'2018-07 (Д)'!G",TEXT(MATCH($C87,'2018-07 (Д)'!$C$2:$C$100,0)+1,0))))/INDIRECT(CONCATENATE("'2018-07 (Д)'!G",TEXT(MATCH($C87,'2018-07 (Д)'!$C$2:$C$100,0)+1,0))))*100)</f>
        <v>276.87373509626156</v>
      </c>
      <c r="AG87" s="9">
        <f ca="1">IF(OR(INDIRECT(CONCATENATE("'2018-09 (Д)'!G",TEXT(MATCH($C87,'2018-09 (Д)'!$C$2:$C$100,0)+1,0)))="Н/Д",INDIRECT(CONCATENATE("'2018-08 (Д)'!G",TEXT(MATCH($C87,'2018-08 (Д)'!$C$2:$C$100,0)+1,0)))="Н/Д",AND(INDIRECT(CONCATENATE("'2018-09 (Д)'!G",TEXT(MATCH($C87,'2018-09 (Д)'!$C$2:$C$100,0)+1,0)))="Н/Д",INDIRECT(CONCATENATE("'2018-08 (Д)'!G",TEXT(MATCH($C87,'2018-08 (Д)'!$C$2:$C$100,0)+1,0))))),"Н/Д",((INDIRECT(CONCATENATE("'2018-09 (Д)'!G",TEXT(MATCH($C87,'2018-09 (Д)'!$C$2:$C$100,0)+1,0)))-INDIRECT(CONCATENATE("'2018-08 (Д)'!G",TEXT(MATCH($C87,'2018-08 (Д)'!$C$2:$C$100,0)+1,0))))/INDIRECT(CONCATENATE("'2018-08 (Д)'!G",TEXT(MATCH($C87,'2018-08 (Д)'!$C$2:$C$100,0)+1,0))))*100)</f>
        <v>-73.236360173977303</v>
      </c>
      <c r="AH87" s="9">
        <f ca="1">IF(OR(INDIRECT(CONCATENATE("'2018-10 (Д)'!G",TEXT(MATCH($C87,'2018-10 (Д)'!$C$2:$C$100,0)+1,0)))="Н/Д",INDIRECT(CONCATENATE("'2018-09 (Д)'!G",TEXT(MATCH($C87,'2018-09 (Д)'!$C$2:$C$100,0)+1,0)))="Н/Д",AND(INDIRECT(CONCATENATE("'2018-10 (Д)'!G",TEXT(MATCH($C87,'2018-10 (Д)'!$C$2:$C$100,0)+1,0)))="Н/Д",INDIRECT(CONCATENATE("'2018-09 (Д)'!G",TEXT(MATCH($C87,'2018-09 (Д)'!$C$2:$C$100,0)+1,0))))),"Н/Д",((INDIRECT(CONCATENATE("'2018-10 (Д)'!G",TEXT(MATCH($C87,'2018-10 (Д)'!$C$2:$C$100,0)+1,0)))-INDIRECT(CONCATENATE("'2018-09 (Д)'!G",TEXT(MATCH($C87,'2018-09 (Д)'!$C$2:$C$100,0)+1,0))))/INDIRECT(CONCATENATE("'2018-09 (Д)'!G",TEXT(MATCH($C87,'2018-09 (Д)'!$C$2:$C$100,0)+1,0))))*100)</f>
        <v>32.785722893933873</v>
      </c>
      <c r="AI87" s="9">
        <f ca="1">IF(OR(INDIRECT(CONCATENATE("'2018-11 (Д)'!G",TEXT(MATCH($C87,'2018-11 (Д)'!$C$2:$C$100,0)+1,0)))="Н/Д",INDIRECT(CONCATENATE("'2018-10 (Д)'!G",TEXT(MATCH($C87,'2018-10 (Д)'!$C$2:$C$100,0)+1,0)))="Н/Д",AND(INDIRECT(CONCATENATE("'2018-11 (Д)'!G",TEXT(MATCH($C87,'2018-11 (Д)'!$C$2:$C$100,0)+1,0)))="Н/Д",INDIRECT(CONCATENATE("'2018-10 (Д)'!G",TEXT(MATCH($C87,'2018-10 (Д)'!$C$2:$C$100,0)+1,0))))),"Н/Д",((INDIRECT(CONCATENATE("'2018-11 (Д)'!G",TEXT(MATCH($C87,'2018-11 (Д)'!$C$2:$C$100,0)+1,0)))-INDIRECT(CONCATENATE("'2018-10 (Д)'!G",TEXT(MATCH($C87,'2018-10 (Д)'!$C$2:$C$100,0)+1,0))))/INDIRECT(CONCATENATE("'2018-10 (Д)'!G",TEXT(MATCH($C87,'2018-10 (Д)'!$C$2:$C$100,0)+1,0))))*100)</f>
        <v>164.52330365696201</v>
      </c>
      <c r="AJ87" s="9">
        <f ca="1">IF(OR(INDIRECT(CONCATENATE("'2018-12 (Д)'!G",TEXT(MATCH($C87,'2018-12 (Д)'!$C$2:$C$100,0)+1,0)))="Н/Д",INDIRECT(CONCATENATE("'2018-11 (Д)'!G",TEXT(MATCH($C87,'2018-11 (Д)'!$C$2:$C$100,0)+1,0)))="Н/Д",AND(INDIRECT(CONCATENATE("'2018-12 (Д)'!G",TEXT(MATCH($C87,'2018-12 (Д)'!$C$2:$C$100,0)+1,0)))="Н/Д",INDIRECT(CONCATENATE("'2018-11 (Д)'!G",TEXT(MATCH($C87,'2018-11 (Д)'!$C$2:$C$100,0)+1,0))))),"Н/Д",((INDIRECT(CONCATENATE("'2018-12 (Д)'!G",TEXT(MATCH($C87,'2018-12 (Д)'!$C$2:$C$100,0)+1,0)))-INDIRECT(CONCATENATE("'2018-11 (Д)'!G",TEXT(MATCH($C87,'2018-11 (Д)'!$C$2:$C$100,0)+1,0))))/INDIRECT(CONCATENATE("'2018-11 (Д)'!G",TEXT(MATCH($C87,'2018-11 (Д)'!$C$2:$C$100,0)+1,0))))*100)</f>
        <v>-55.291080602729295</v>
      </c>
      <c r="AK87" s="9"/>
      <c r="AL87" s="9">
        <f ca="1">IF(OR(INDIRECT(CONCATENATE("'2018-03 (Д)'!H",TEXT(MATCH($C87,'2018-03 (Д)'!$C$2:$C$100,0)+1,0)))="Н/Д",INDIRECT(CONCATENATE("'2018-02 (Д)'!H",TEXT(MATCH($C87,'2018-02 (Д)'!$C$2:$C$100,0)+1,0)))="Н/Д",AND(INDIRECT(CONCATENATE("'2018-03 (Д)'!H",TEXT(MATCH($C87,'2018-03 (Д)'!$C$2:$C$100,0)+1,0)))="Н/Д",INDIRECT(CONCATENATE("'2018-02 (Д)'!H",TEXT(MATCH($C87,'2018-02 (Д)'!$C$2:$C$100,0)+1,0))))),"Н/Д",((INDIRECT(CONCATENATE("'2018-03 (Д)'!H",TEXT(MATCH($C87,'2018-03 (Д)'!$C$2:$C$100,0)+1,0)))-INDIRECT(CONCATENATE("'2018-02 (Д)'!H",TEXT(MATCH($C87,'2018-02 (Д)'!$C$2:$C$100,0)+1,0))))/INDIRECT(CONCATENATE("'2018-02 (Д)'!H",TEXT(MATCH($C87,'2018-02 (Д)'!$C$2:$C$100,0)+1,0))))*100)</f>
        <v>85.255812874546905</v>
      </c>
      <c r="AM87" s="9">
        <f ca="1">IF(OR(INDIRECT(CONCATENATE("'2018-04 (Д)'!H",TEXT(MATCH($C87,'2018-04 (Д)'!$C$2:$C$100,0)+1,0)))="Н/Д",INDIRECT(CONCATENATE("'2018-03 (Д)'!H",TEXT(MATCH($C87,'2018-03 (Д)'!$C$2:$C$100,0)+1,0)))="Н/Д",AND(INDIRECT(CONCATENATE("'2018-04 (Д)'!H",TEXT(MATCH($C87,'2018-04 (Д)'!$C$2:$C$100,0)+1,0)))="Н/Д",INDIRECT(CONCATENATE("'2018-03 (Д)'!H",TEXT(MATCH($C87,'2018-03 (Д)'!$C$2:$C$100,0)+1,0))))),"Н/Д",((INDIRECT(CONCATENATE("'2018-04 (Д)'!H",TEXT(MATCH($C87,'2018-04 (Д)'!$C$2:$C$100,0)+1,0)))-INDIRECT(CONCATENATE("'2018-03 (Д)'!H",TEXT(MATCH($C87,'2018-03 (Д)'!$C$2:$C$100,0)+1,0))))/INDIRECT(CONCATENATE("'2018-03 (Д)'!H",TEXT(MATCH($C87,'2018-03 (Д)'!$C$2:$C$100,0)+1,0))))*100)</f>
        <v>7.8984850114553558</v>
      </c>
      <c r="AN87" s="9">
        <f ca="1">IF(OR(INDIRECT(CONCATENATE("'2018-05 (Д)'!H",TEXT(MATCH($C87,'2018-05 (Д)'!$C$2:$C$100,0)+1,0)))="Н/Д",INDIRECT(CONCATENATE("'2018-04 (Д)'!H",TEXT(MATCH($C87,'2018-04 (Д)'!$C$2:$C$100,0)+1,0)))="Н/Д",AND(INDIRECT(CONCATENATE("'2018-05 (Д)'!H",TEXT(MATCH($C87,'2018-05 (Д)'!$C$2:$C$100,0)+1,0)))="Н/Д",INDIRECT(CONCATENATE("'2018-04 (Д)'!H",TEXT(MATCH($C87,'2018-04 (Д)'!$C$2:$C$100,0)+1,0))))),"Н/Д",((INDIRECT(CONCATENATE("'2018-05 (Д)'!H",TEXT(MATCH($C87,'2018-05 (Д)'!$C$2:$C$100,0)+1,0)))-INDIRECT(CONCATENATE("'2018-04 (Д)'!H",TEXT(MATCH($C87,'2018-04 (Д)'!$C$2:$C$100,0)+1,0))))/INDIRECT(CONCATENATE("'2018-04 (Д)'!H",TEXT(MATCH($C87,'2018-04 (Д)'!$C$2:$C$100,0)+1,0))))*100)</f>
        <v>6.9085903120103893</v>
      </c>
      <c r="AO87" s="9">
        <f ca="1">IF(OR(INDIRECT(CONCATENATE("'2018-06 (Д)'!H",TEXT(MATCH($C87,'2018-06 (Д)'!$C$2:$C$100,0)+1,0)))="Н/Д",INDIRECT(CONCATENATE("'2018-05 (Д)'!H",TEXT(MATCH($C87,'2018-05 (Д)'!$C$2:$C$100,0)+1,0)))="Н/Д",AND(INDIRECT(CONCATENATE("'2018-06 (Д)'!H",TEXT(MATCH($C87,'2018-06 (Д)'!$C$2:$C$100,0)+1,0)))="Н/Д",INDIRECT(CONCATENATE("'2018-05 (Д)'!H",TEXT(MATCH($C87,'2018-05 (Д)'!$C$2:$C$100,0)+1,0))))),"Н/Д",((INDIRECT(CONCATENATE("'2018-06 (Д)'!H",TEXT(MATCH($C87,'2018-06 (Д)'!$C$2:$C$100,0)+1,0)))-INDIRECT(CONCATENATE("'2018-05 (Д)'!H",TEXT(MATCH($C87,'2018-05 (Д)'!$C$2:$C$100,0)+1,0))))/INDIRECT(CONCATENATE("'2018-05 (Д)'!H",TEXT(MATCH($C87,'2018-05 (Д)'!$C$2:$C$100,0)+1,0))))*100)</f>
        <v>-6.146936852320743</v>
      </c>
      <c r="AP87" s="9">
        <f ca="1">IF(OR(INDIRECT(CONCATENATE("'2018-07 (Д)'!H",TEXT(MATCH($C87,'2018-07 (Д)'!$C$2:$C$100,0)+1,0)))="Н/Д",INDIRECT(CONCATENATE("'2018-06 (Д)'!H",TEXT(MATCH($C87,'2018-06 (Д)'!$C$2:$C$100,0)+1,0)))="Н/Д",AND(INDIRECT(CONCATENATE("'2018-07 (Д)'!H",TEXT(MATCH($C87,'2018-07 (Д)'!$C$2:$C$100,0)+1,0)))="Н/Д",INDIRECT(CONCATENATE("'2018-06 (Д)'!H",TEXT(MATCH($C87,'2018-06 (Д)'!$C$2:$C$100,0)+1,0))))),"Н/Д",((INDIRECT(CONCATENATE("'2018-07 (Д)'!H",TEXT(MATCH($C87,'2018-07 (Д)'!$C$2:$C$100,0)+1,0)))-INDIRECT(CONCATENATE("'2018-06 (Д)'!H",TEXT(MATCH($C87,'2018-06 (Д)'!$C$2:$C$100,0)+1,0))))/INDIRECT(CONCATENATE("'2018-06 (Д)'!H",TEXT(MATCH($C87,'2018-06 (Д)'!$C$2:$C$100,0)+1,0))))*100)</f>
        <v>10.467398805610902</v>
      </c>
      <c r="AQ87" s="9">
        <f ca="1">IF(OR(INDIRECT(CONCATENATE("'2018-08 (Д)'!H",TEXT(MATCH($C87,'2018-08 (Д)'!$C$2:$C$100,0)+1,0)))="Н/Д",INDIRECT(CONCATENATE("'2018-07 (Д)'!H",TEXT(MATCH($C87,'2018-07 (Д)'!$C$2:$C$100,0)+1,0)))="Н/Д",AND(INDIRECT(CONCATENATE("'2018-08 (Д)'!H",TEXT(MATCH($C87,'2018-08 (Д)'!$C$2:$C$100,0)+1,0)))="Н/Д",INDIRECT(CONCATENATE("'2018-07 (Д)'!H",TEXT(MATCH($C87,'2018-07 (Д)'!$C$2:$C$100,0)+1,0))))),"Н/Д",((INDIRECT(CONCATENATE("'2018-08 (Д)'!H",TEXT(MATCH($C87,'2018-08 (Д)'!$C$2:$C$100,0)+1,0)))-INDIRECT(CONCATENATE("'2018-07 (Д)'!H",TEXT(MATCH($C87,'2018-07 (Д)'!$C$2:$C$100,0)+1,0))))/INDIRECT(CONCATENATE("'2018-07 (Д)'!H",TEXT(MATCH($C87,'2018-07 (Д)'!$C$2:$C$100,0)+1,0))))*100)</f>
        <v>5.8595192161076755</v>
      </c>
      <c r="AR87" s="9">
        <f ca="1">IF(OR(INDIRECT(CONCATENATE("'2018-09 (Д)'!H",TEXT(MATCH($C87,'2018-09 (Д)'!$C$2:$C$100,0)+1,0)))="Н/Д",INDIRECT(CONCATENATE("'2018-08 (Д)'!H",TEXT(MATCH($C87,'2018-08 (Д)'!$C$2:$C$100,0)+1,0)))="Н/Д",AND(INDIRECT(CONCATENATE("'2018-09 (Д)'!H",TEXT(MATCH($C87,'2018-09 (Д)'!$C$2:$C$100,0)+1,0)))="Н/Д",INDIRECT(CONCATENATE("'2018-08 (Д)'!H",TEXT(MATCH($C87,'2018-08 (Д)'!$C$2:$C$100,0)+1,0))))),"Н/Д",((INDIRECT(CONCATENATE("'2018-09 (Д)'!H",TEXT(MATCH($C87,'2018-09 (Д)'!$C$2:$C$100,0)+1,0)))-INDIRECT(CONCATENATE("'2018-08 (Д)'!H",TEXT(MATCH($C87,'2018-08 (Д)'!$C$2:$C$100,0)+1,0))))/INDIRECT(CONCATENATE("'2018-08 (Д)'!H",TEXT(MATCH($C87,'2018-08 (Д)'!$C$2:$C$100,0)+1,0))))*100)</f>
        <v>-10.360039204567679</v>
      </c>
      <c r="AS87" s="9">
        <f ca="1">IF(OR(INDIRECT(CONCATENATE("'2018-10 (Д)'!H",TEXT(MATCH($C87,'2018-10 (Д)'!$C$2:$C$100,0)+1,0)))="Н/Д",INDIRECT(CONCATENATE("'2018-09 (Д)'!H",TEXT(MATCH($C87,'2018-09 (Д)'!$C$2:$C$100,0)+1,0)))="Н/Д",AND(INDIRECT(CONCATENATE("'2018-10 (Д)'!H",TEXT(MATCH($C87,'2018-10 (Д)'!$C$2:$C$100,0)+1,0)))="Н/Д",INDIRECT(CONCATENATE("'2018-09 (Д)'!H",TEXT(MATCH($C87,'2018-09 (Д)'!$C$2:$C$100,0)+1,0))))),"Н/Д",((INDIRECT(CONCATENATE("'2018-10 (Д)'!H",TEXT(MATCH($C87,'2018-10 (Д)'!$C$2:$C$100,0)+1,0)))-INDIRECT(CONCATENATE("'2018-09 (Д)'!H",TEXT(MATCH($C87,'2018-09 (Д)'!$C$2:$C$100,0)+1,0))))/INDIRECT(CONCATENATE("'2018-09 (Д)'!H",TEXT(MATCH($C87,'2018-09 (Д)'!$C$2:$C$100,0)+1,0))))*100)</f>
        <v>-5.2161470722089733</v>
      </c>
      <c r="AT87" s="9">
        <f ca="1">IF(OR(INDIRECT(CONCATENATE("'2018-11 (Д)'!H",TEXT(MATCH($C87,'2018-11 (Д)'!$C$2:$C$100,0)+1,0)))="Н/Д",INDIRECT(CONCATENATE("'2018-10 (Д)'!H",TEXT(MATCH($C87,'2018-10 (Д)'!$C$2:$C$100,0)+1,0)))="Н/Д",AND(INDIRECT(CONCATENATE("'2018-11 (Д)'!H",TEXT(MATCH($C87,'2018-11 (Д)'!$C$2:$C$100,0)+1,0)))="Н/Д",INDIRECT(CONCATENATE("'2018-10 (Д)'!H",TEXT(MATCH($C87,'2018-10 (Д)'!$C$2:$C$100,0)+1,0))))),"Н/Д",((INDIRECT(CONCATENATE("'2018-11 (Д)'!H",TEXT(MATCH($C87,'2018-11 (Д)'!$C$2:$C$100,0)+1,0)))-INDIRECT(CONCATENATE("'2018-10 (Д)'!H",TEXT(MATCH($C87,'2018-10 (Д)'!$C$2:$C$100,0)+1,0))))/INDIRECT(CONCATENATE("'2018-10 (Д)'!H",TEXT(MATCH($C87,'2018-10 (Д)'!$C$2:$C$100,0)+1,0))))*100)</f>
        <v>15.941865246438253</v>
      </c>
      <c r="AU87" s="9">
        <f ca="1">IF(OR(INDIRECT(CONCATENATE("'2018-12 (Д)'!H",TEXT(MATCH($C87,'2018-12 (Д)'!$C$2:$C$100,0)+1,0)))="Н/Д",INDIRECT(CONCATENATE("'2018-11 (Д)'!H",TEXT(MATCH($C87,'2018-11 (Д)'!$C$2:$C$100,0)+1,0)))="Н/Д",AND(INDIRECT(CONCATENATE("'2018-12 (Д)'!H",TEXT(MATCH($C87,'2018-12 (Д)'!$C$2:$C$100,0)+1,0)))="Н/Д",INDIRECT(CONCATENATE("'2018-11 (Д)'!H",TEXT(MATCH($C87,'2018-11 (Д)'!$C$2:$C$100,0)+1,0))))),"Н/Д",((INDIRECT(CONCATENATE("'2018-12 (Д)'!H",TEXT(MATCH($C87,'2018-12 (Д)'!$C$2:$C$100,0)+1,0)))-INDIRECT(CONCATENATE("'2018-11 (Д)'!H",TEXT(MATCH($C87,'2018-11 (Д)'!$C$2:$C$100,0)+1,0))))/INDIRECT(CONCATENATE("'2018-11 (Д)'!H",TEXT(MATCH($C87,'2018-11 (Д)'!$C$2:$C$100,0)+1,0))))*100)</f>
        <v>-9.9866177548719737</v>
      </c>
      <c r="AV87" s="9"/>
      <c r="AW87" s="9">
        <f ca="1">IF(OR(INDIRECT(CONCATENATE("'2018-03 (Д)'!I",TEXT(MATCH($C87,'2018-03 (Д)'!$C$2:$C$100,0)+1,0)))="Н/Д",INDIRECT(CONCATENATE("'2018-02 (Д)'!I",TEXT(MATCH($C87,'2018-02 (Д)'!$C$2:$C$100,0)+1,0)))="Н/Д",AND(INDIRECT(CONCATENATE("'2018-03 (Д)'!I",TEXT(MATCH($C87,'2018-03 (Д)'!$C$2:$C$100,0)+1,0)))="Н/Д",INDIRECT(CONCATENATE("'2018-02 (Д)'!I",TEXT(MATCH($C87,'2018-02 (Д)'!$C$2:$C$100,0)+1,0))))),"Н/Д",((INDIRECT(CONCATENATE("'2018-03 (Д)'!I",TEXT(MATCH($C87,'2018-03 (Д)'!$C$2:$C$100,0)+1,0)))-INDIRECT(CONCATENATE("'2018-02 (Д)'!I",TEXT(MATCH($C87,'2018-02 (Д)'!$C$2:$C$100,0)+1,0))))/INDIRECT(CONCATENATE("'2018-02 (Д)'!I",TEXT(MATCH($C87,'2018-02 (Д)'!$C$2:$C$100,0)+1,0))))*100)</f>
        <v>-51.185141074934961</v>
      </c>
      <c r="AX87" s="9">
        <f ca="1">IF(OR(INDIRECT(CONCATENATE("'2018-04 (Д)'!I",TEXT(MATCH($C87,'2018-04 (Д)'!$C$2:$C$100,0)+1,0)))="Н/Д",INDIRECT(CONCATENATE("'2018-03 (Д)'!I",TEXT(MATCH($C87,'2018-03 (Д)'!$C$2:$C$100,0)+1,0)))="Н/Д",AND(INDIRECT(CONCATENATE("'2018-04 (Д)'!I",TEXT(MATCH($C87,'2018-04 (Д)'!$C$2:$C$100,0)+1,0)))="Н/Д",INDIRECT(CONCATENATE("'2018-03 (Д)'!I",TEXT(MATCH($C87,'2018-03 (Д)'!$C$2:$C$100,0)+1,0))))),"Н/Д",((INDIRECT(CONCATENATE("'2018-04 (Д)'!I",TEXT(MATCH($C87,'2018-04 (Д)'!$C$2:$C$100,0)+1,0)))-INDIRECT(CONCATENATE("'2018-03 (Д)'!I",TEXT(MATCH($C87,'2018-03 (Д)'!$C$2:$C$100,0)+1,0))))/INDIRECT(CONCATENATE("'2018-03 (Д)'!I",TEXT(MATCH($C87,'2018-03 (Д)'!$C$2:$C$100,0)+1,0))))*100)</f>
        <v>118.83408777809016</v>
      </c>
      <c r="AY87" s="9">
        <f ca="1">IF(OR(INDIRECT(CONCATENATE("'2018-05 (Д)'!I",TEXT(MATCH($C87,'2018-05 (Д)'!$C$2:$C$100,0)+1,0)))="Н/Д",INDIRECT(CONCATENATE("'2018-04 (Д)'!I",TEXT(MATCH($C87,'2018-04 (Д)'!$C$2:$C$100,0)+1,0)))="Н/Д",AND(INDIRECT(CONCATENATE("'2018-05 (Д)'!I",TEXT(MATCH($C87,'2018-05 (Д)'!$C$2:$C$100,0)+1,0)))="Н/Д",INDIRECT(CONCATENATE("'2018-04 (Д)'!I",TEXT(MATCH($C87,'2018-04 (Д)'!$C$2:$C$100,0)+1,0))))),"Н/Д",((INDIRECT(CONCATENATE("'2018-05 (Д)'!I",TEXT(MATCH($C87,'2018-05 (Д)'!$C$2:$C$100,0)+1,0)))-INDIRECT(CONCATENATE("'2018-04 (Д)'!I",TEXT(MATCH($C87,'2018-04 (Д)'!$C$2:$C$100,0)+1,0))))/INDIRECT(CONCATENATE("'2018-04 (Д)'!I",TEXT(MATCH($C87,'2018-04 (Д)'!$C$2:$C$100,0)+1,0))))*100)</f>
        <v>-14.678215791808416</v>
      </c>
      <c r="AZ87" s="9">
        <f ca="1">IF(OR(INDIRECT(CONCATENATE("'2018-06 (Д)'!I",TEXT(MATCH($C87,'2018-06 (Д)'!$C$2:$C$100,0)+1,0)))="Н/Д",INDIRECT(CONCATENATE("'2018-05 (Д)'!I",TEXT(MATCH($C87,'2018-05 (Д)'!$C$2:$C$100,0)+1,0)))="Н/Д",AND(INDIRECT(CONCATENATE("'2018-06 (Д)'!I",TEXT(MATCH($C87,'2018-06 (Д)'!$C$2:$C$100,0)+1,0)))="Н/Д",INDIRECT(CONCATENATE("'2018-05 (Д)'!I",TEXT(MATCH($C87,'2018-05 (Д)'!$C$2:$C$100,0)+1,0))))),"Н/Д",((INDIRECT(CONCATENATE("'2018-06 (Д)'!I",TEXT(MATCH($C87,'2018-06 (Д)'!$C$2:$C$100,0)+1,0)))-INDIRECT(CONCATENATE("'2018-05 (Д)'!I",TEXT(MATCH($C87,'2018-05 (Д)'!$C$2:$C$100,0)+1,0))))/INDIRECT(CONCATENATE("'2018-05 (Д)'!I",TEXT(MATCH($C87,'2018-05 (Д)'!$C$2:$C$100,0)+1,0))))*100)</f>
        <v>13.066976912246368</v>
      </c>
      <c r="BA87" s="9">
        <f ca="1">IF(OR(INDIRECT(CONCATENATE("'2018-07 (Д)'!I",TEXT(MATCH($C87,'2018-07 (Д)'!$C$2:$C$100,0)+1,0)))="Н/Д",INDIRECT(CONCATENATE("'2018-06 (Д)'!I",TEXT(MATCH($C87,'2018-06 (Д)'!$C$2:$C$100,0)+1,0)))="Н/Д",AND(INDIRECT(CONCATENATE("'2018-07 (Д)'!I",TEXT(MATCH($C87,'2018-07 (Д)'!$C$2:$C$100,0)+1,0)))="Н/Д",INDIRECT(CONCATENATE("'2018-06 (Д)'!I",TEXT(MATCH($C87,'2018-06 (Д)'!$C$2:$C$100,0)+1,0))))),"Н/Д",((INDIRECT(CONCATENATE("'2018-07 (Д)'!I",TEXT(MATCH($C87,'2018-07 (Д)'!$C$2:$C$100,0)+1,0)))-INDIRECT(CONCATENATE("'2018-06 (Д)'!I",TEXT(MATCH($C87,'2018-06 (Д)'!$C$2:$C$100,0)+1,0))))/INDIRECT(CONCATENATE("'2018-06 (Д)'!I",TEXT(MATCH($C87,'2018-06 (Д)'!$C$2:$C$100,0)+1,0))))*100)</f>
        <v>9.6591436189473843</v>
      </c>
      <c r="BB87" s="9">
        <f ca="1">IF(OR(INDIRECT(CONCATENATE("'2018-08 (Д)'!I",TEXT(MATCH($C87,'2018-08 (Д)'!$C$2:$C$100,0)+1,0)))="Н/Д",INDIRECT(CONCATENATE("'2018-07 (Д)'!I",TEXT(MATCH($C87,'2018-07 (Д)'!$C$2:$C$100,0)+1,0)))="Н/Д",AND(INDIRECT(CONCATENATE("'2018-08 (Д)'!I",TEXT(MATCH($C87,'2018-08 (Д)'!$C$2:$C$100,0)+1,0)))="Н/Д",INDIRECT(CONCATENATE("'2018-07 (Д)'!I",TEXT(MATCH($C87,'2018-07 (Д)'!$C$2:$C$100,0)+1,0))))),"Н/Д",((INDIRECT(CONCATENATE("'2018-08 (Д)'!I",TEXT(MATCH($C87,'2018-08 (Д)'!$C$2:$C$100,0)+1,0)))-INDIRECT(CONCATENATE("'2018-07 (Д)'!I",TEXT(MATCH($C87,'2018-07 (Д)'!$C$2:$C$100,0)+1,0))))/INDIRECT(CONCATENATE("'2018-07 (Д)'!I",TEXT(MATCH($C87,'2018-07 (Д)'!$C$2:$C$100,0)+1,0))))*100)</f>
        <v>12.029235836326318</v>
      </c>
      <c r="BC87" s="9">
        <f ca="1">IF(OR(INDIRECT(CONCATENATE("'2018-09 (Д)'!I",TEXT(MATCH($C87,'2018-09 (Д)'!$C$2:$C$100,0)+1,0)))="Н/Д",INDIRECT(CONCATENATE("'2018-08 (Д)'!I",TEXT(MATCH($C87,'2018-08 (Д)'!$C$2:$C$100,0)+1,0)))="Н/Д",AND(INDIRECT(CONCATENATE("'2018-09 (Д)'!I",TEXT(MATCH($C87,'2018-09 (Д)'!$C$2:$C$100,0)+1,0)))="Н/Д",INDIRECT(CONCATENATE("'2018-08 (Д)'!I",TEXT(MATCH($C87,'2018-08 (Д)'!$C$2:$C$100,0)+1,0))))),"Н/Д",((INDIRECT(CONCATENATE("'2018-09 (Д)'!I",TEXT(MATCH($C87,'2018-09 (Д)'!$C$2:$C$100,0)+1,0)))-INDIRECT(CONCATENATE("'2018-08 (Д)'!I",TEXT(MATCH($C87,'2018-08 (Д)'!$C$2:$C$100,0)+1,0))))/INDIRECT(CONCATENATE("'2018-08 (Д)'!I",TEXT(MATCH($C87,'2018-08 (Д)'!$C$2:$C$100,0)+1,0))))*100)</f>
        <v>7.3116823976835343</v>
      </c>
      <c r="BD87" s="9">
        <f ca="1">IF(OR(INDIRECT(CONCATENATE("'2018-10 (Д)'!I",TEXT(MATCH($C87,'2018-10 (Д)'!$C$2:$C$100,0)+1,0)))="Н/Д",INDIRECT(CONCATENATE("'2018-09 (Д)'!I",TEXT(MATCH($C87,'2018-09 (Д)'!$C$2:$C$100,0)+1,0)))="Н/Д",AND(INDIRECT(CONCATENATE("'2018-10 (Д)'!I",TEXT(MATCH($C87,'2018-10 (Д)'!$C$2:$C$100,0)+1,0)))="Н/Д",INDIRECT(CONCATENATE("'2018-09 (Д)'!I",TEXT(MATCH($C87,'2018-09 (Д)'!$C$2:$C$100,0)+1,0))))),"Н/Д",((INDIRECT(CONCATENATE("'2018-10 (Д)'!I",TEXT(MATCH($C87,'2018-10 (Д)'!$C$2:$C$100,0)+1,0)))-INDIRECT(CONCATENATE("'2018-09 (Д)'!I",TEXT(MATCH($C87,'2018-09 (Д)'!$C$2:$C$100,0)+1,0))))/INDIRECT(CONCATENATE("'2018-09 (Д)'!I",TEXT(MATCH($C87,'2018-09 (Д)'!$C$2:$C$100,0)+1,0))))*100)</f>
        <v>4.1167621262162095</v>
      </c>
      <c r="BE87" s="9">
        <f ca="1">IF(OR(INDIRECT(CONCATENATE("'2018-11 (Д)'!I",TEXT(MATCH($C87,'2018-11 (Д)'!$C$2:$C$100,0)+1,0)))="Н/Д",INDIRECT(CONCATENATE("'2018-10 (Д)'!I",TEXT(MATCH($C87,'2018-10 (Д)'!$C$2:$C$100,0)+1,0)))="Н/Д",AND(INDIRECT(CONCATENATE("'2018-11 (Д)'!I",TEXT(MATCH($C87,'2018-11 (Д)'!$C$2:$C$100,0)+1,0)))="Н/Д",INDIRECT(CONCATENATE("'2018-10 (Д)'!I",TEXT(MATCH($C87,'2018-10 (Д)'!$C$2:$C$100,0)+1,0))))),"Н/Д",((INDIRECT(CONCATENATE("'2018-11 (Д)'!I",TEXT(MATCH($C87,'2018-11 (Д)'!$C$2:$C$100,0)+1,0)))-INDIRECT(CONCATENATE("'2018-10 (Д)'!I",TEXT(MATCH($C87,'2018-10 (Д)'!$C$2:$C$100,0)+1,0))))/INDIRECT(CONCATENATE("'2018-10 (Д)'!I",TEXT(MATCH($C87,'2018-10 (Д)'!$C$2:$C$100,0)+1,0))))*100)</f>
        <v>-23.64765870771366</v>
      </c>
      <c r="BF87" s="9">
        <f ca="1">IF(OR(INDIRECT(CONCATENATE("'2018-12 (Д)'!I",TEXT(MATCH($C87,'2018-12 (Д)'!$C$2:$C$100,0)+1,0)))="Н/Д",INDIRECT(CONCATENATE("'2018-11 (Д)'!I",TEXT(MATCH($C87,'2018-11 (Д)'!$C$2:$C$100,0)+1,0)))="Н/Д",AND(INDIRECT(CONCATENATE("'2018-12 (Д)'!I",TEXT(MATCH($C87,'2018-12 (Д)'!$C$2:$C$100,0)+1,0)))="Н/Д",INDIRECT(CONCATENATE("'2018-11 (Д)'!I",TEXT(MATCH($C87,'2018-11 (Д)'!$C$2:$C$100,0)+1,0))))),"Н/Д",((INDIRECT(CONCATENATE("'2018-12 (Д)'!I",TEXT(MATCH($C87,'2018-12 (Д)'!$C$2:$C$100,0)+1,0)))-INDIRECT(CONCATENATE("'2018-11 (Д)'!I",TEXT(MATCH($C87,'2018-11 (Д)'!$C$2:$C$100,0)+1,0))))/INDIRECT(CONCATENATE("'2018-11 (Д)'!I",TEXT(MATCH($C87,'2018-11 (Д)'!$C$2:$C$100,0)+1,0))))*100)</f>
        <v>2.2377888539454336</v>
      </c>
      <c r="BG87" s="9"/>
      <c r="BH87" s="9" t="str">
        <f ca="1">IF(OR(INDIRECT(CONCATENATE("'2018-03 (Д)'!J",TEXT(MATCH($C87,'2018-03 (Д)'!$C$2:$C$100,0)+1,0)))="Н/Д",INDIRECT(CONCATENATE("'2018-02 (Д)'!J",TEXT(MATCH($C87,'2018-02 (Д)'!$C$2:$C$100,0)+1,0)))="Н/Д",AND(INDIRECT(CONCATENATE("'2018-03 (Д)'!J",TEXT(MATCH($C87,'2018-03 (Д)'!$C$2:$C$100,0)+1,0)))="Н/Д",INDIRECT(CONCATENATE("'2018-02 (Д)'!J",TEXT(MATCH($C87,'2018-02 (Д)'!$C$2:$C$100,0)+1,0))))),"Н/Д",((INDIRECT(CONCATENATE("'2018-03 (Д)'!J",TEXT(MATCH($C87,'2018-03 (Д)'!$C$2:$C$100,0)+1,0)))-INDIRECT(CONCATENATE("'2018-02 (Д)'!J",TEXT(MATCH($C87,'2018-02 (Д)'!$C$2:$C$100,0)+1,0))))/INDIRECT(CONCATENATE("'2018-02 (Д)'!J",TEXT(MATCH($C87,'2018-02 (Д)'!$C$2:$C$100,0)+1,0))))*100)</f>
        <v>Н/Д</v>
      </c>
      <c r="BI87" s="9" t="str">
        <f ca="1">IF(OR(INDIRECT(CONCATENATE("'2018-04 (Д)'!J",TEXT(MATCH($C87,'2018-04 (Д)'!$C$2:$C$100,0)+1,0)))="Н/Д",INDIRECT(CONCATENATE("'2018-03 (Д)'!J",TEXT(MATCH($C87,'2018-03 (Д)'!$C$2:$C$100,0)+1,0)))="Н/Д",AND(INDIRECT(CONCATENATE("'2018-04 (Д)'!J",TEXT(MATCH($C87,'2018-04 (Д)'!$C$2:$C$100,0)+1,0)))="Н/Д",INDIRECT(CONCATENATE("'2018-03 (Д)'!J",TEXT(MATCH($C87,'2018-03 (Д)'!$C$2:$C$100,0)+1,0))))),"Н/Д",((INDIRECT(CONCATENATE("'2018-04 (Д)'!J",TEXT(MATCH($C87,'2018-04 (Д)'!$C$2:$C$100,0)+1,0)))-INDIRECT(CONCATENATE("'2018-03 (Д)'!J",TEXT(MATCH($C87,'2018-03 (Д)'!$C$2:$C$100,0)+1,0))))/INDIRECT(CONCATENATE("'2018-03 (Д)'!J",TEXT(MATCH($C87,'2018-03 (Д)'!$C$2:$C$100,0)+1,0))))*100)</f>
        <v>Н/Д</v>
      </c>
      <c r="BJ87" s="9" t="str">
        <f ca="1">IF(OR(INDIRECT(CONCATENATE("'2018-05 (Д)'!J",TEXT(MATCH($C87,'2018-05 (Д)'!$C$2:$C$100,0)+1,0)))="Н/Д",INDIRECT(CONCATENATE("'2018-04 (Д)'!J",TEXT(MATCH($C87,'2018-04 (Д)'!$C$2:$C$100,0)+1,0)))="Н/Д",AND(INDIRECT(CONCATENATE("'2018-05 (Д)'!J",TEXT(MATCH($C87,'2018-05 (Д)'!$C$2:$C$100,0)+1,0)))="Н/Д",INDIRECT(CONCATENATE("'2018-04 (Д)'!J",TEXT(MATCH($C87,'2018-04 (Д)'!$C$2:$C$100,0)+1,0))))),"Н/Д",((INDIRECT(CONCATENATE("'2018-05 (Д)'!J",TEXT(MATCH($C87,'2018-05 (Д)'!$C$2:$C$100,0)+1,0)))-INDIRECT(CONCATENATE("'2018-04 (Д)'!J",TEXT(MATCH($C87,'2018-04 (Д)'!$C$2:$C$100,0)+1,0))))/INDIRECT(CONCATENATE("'2018-04 (Д)'!J",TEXT(MATCH($C87,'2018-04 (Д)'!$C$2:$C$100,0)+1,0))))*100)</f>
        <v>Н/Д</v>
      </c>
      <c r="BK87" s="9" t="str">
        <f ca="1">IF(OR(INDIRECT(CONCATENATE("'2018-06 (Д)'!J",TEXT(MATCH($C87,'2018-06 (Д)'!$C$2:$C$100,0)+1,0)))="Н/Д",INDIRECT(CONCATENATE("'2018-05 (Д)'!J",TEXT(MATCH($C87,'2018-05 (Д)'!$C$2:$C$100,0)+1,0)))="Н/Д",AND(INDIRECT(CONCATENATE("'2018-06 (Д)'!J",TEXT(MATCH($C87,'2018-06 (Д)'!$C$2:$C$100,0)+1,0)))="Н/Д",INDIRECT(CONCATENATE("'2018-05 (Д)'!J",TEXT(MATCH($C87,'2018-05 (Д)'!$C$2:$C$100,0)+1,0))))),"Н/Д",((INDIRECT(CONCATENATE("'2018-06 (Д)'!J",TEXT(MATCH($C87,'2018-06 (Д)'!$C$2:$C$100,0)+1,0)))-INDIRECT(CONCATENATE("'2018-05 (Д)'!J",TEXT(MATCH($C87,'2018-05 (Д)'!$C$2:$C$100,0)+1,0))))/INDIRECT(CONCATENATE("'2018-05 (Д)'!J",TEXT(MATCH($C87,'2018-05 (Д)'!$C$2:$C$100,0)+1,0))))*100)</f>
        <v>Н/Д</v>
      </c>
      <c r="BL87" s="9" t="str">
        <f ca="1">IF(OR(INDIRECT(CONCATENATE("'2018-07 (Д)'!J",TEXT(MATCH($C87,'2018-07 (Д)'!$C$2:$C$100,0)+1,0)))="Н/Д",INDIRECT(CONCATENATE("'2018-06 (Д)'!J",TEXT(MATCH($C87,'2018-06 (Д)'!$C$2:$C$100,0)+1,0)))="Н/Д",AND(INDIRECT(CONCATENATE("'2018-07 (Д)'!J",TEXT(MATCH($C87,'2018-07 (Д)'!$C$2:$C$100,0)+1,0)))="Н/Д",INDIRECT(CONCATENATE("'2018-06 (Д)'!J",TEXT(MATCH($C87,'2018-06 (Д)'!$C$2:$C$100,0)+1,0))))),"Н/Д",((INDIRECT(CONCATENATE("'2018-07 (Д)'!J",TEXT(MATCH($C87,'2018-07 (Д)'!$C$2:$C$100,0)+1,0)))-INDIRECT(CONCATENATE("'2018-06 (Д)'!J",TEXT(MATCH($C87,'2018-06 (Д)'!$C$2:$C$100,0)+1,0))))/INDIRECT(CONCATENATE("'2018-06 (Д)'!J",TEXT(MATCH($C87,'2018-06 (Д)'!$C$2:$C$100,0)+1,0))))*100)</f>
        <v>Н/Д</v>
      </c>
      <c r="BM87" s="9" t="str">
        <f ca="1">IF(OR(INDIRECT(CONCATENATE("'2018-08 (Д)'!J",TEXT(MATCH($C87,'2018-08 (Д)'!$C$2:$C$100,0)+1,0)))="Н/Д",INDIRECT(CONCATENATE("'2018-07 (Д)'!J",TEXT(MATCH($C87,'2018-07 (Д)'!$C$2:$C$100,0)+1,0)))="Н/Д",AND(INDIRECT(CONCATENATE("'2018-08 (Д)'!J",TEXT(MATCH($C87,'2018-08 (Д)'!$C$2:$C$100,0)+1,0)))="Н/Д",INDIRECT(CONCATENATE("'2018-07 (Д)'!J",TEXT(MATCH($C87,'2018-07 (Д)'!$C$2:$C$100,0)+1,0))))),"Н/Д",((INDIRECT(CONCATENATE("'2018-08 (Д)'!J",TEXT(MATCH($C87,'2018-08 (Д)'!$C$2:$C$100,0)+1,0)))-INDIRECT(CONCATENATE("'2018-07 (Д)'!J",TEXT(MATCH($C87,'2018-07 (Д)'!$C$2:$C$100,0)+1,0))))/INDIRECT(CONCATENATE("'2018-07 (Д)'!J",TEXT(MATCH($C87,'2018-07 (Д)'!$C$2:$C$100,0)+1,0))))*100)</f>
        <v>Н/Д</v>
      </c>
      <c r="BN87" s="9" t="str">
        <f ca="1">IF(OR(INDIRECT(CONCATENATE("'2018-09 (Д)'!J",TEXT(MATCH($C87,'2018-09 (Д)'!$C$2:$C$100,0)+1,0)))="Н/Д",INDIRECT(CONCATENATE("'2018-08 (Д)'!J",TEXT(MATCH($C87,'2018-08 (Д)'!$C$2:$C$100,0)+1,0)))="Н/Д",AND(INDIRECT(CONCATENATE("'2018-09 (Д)'!J",TEXT(MATCH($C87,'2018-09 (Д)'!$C$2:$C$100,0)+1,0)))="Н/Д",INDIRECT(CONCATENATE("'2018-08 (Д)'!J",TEXT(MATCH($C87,'2018-08 (Д)'!$C$2:$C$100,0)+1,0))))),"Н/Д",((INDIRECT(CONCATENATE("'2018-09 (Д)'!J",TEXT(MATCH($C87,'2018-09 (Д)'!$C$2:$C$100,0)+1,0)))-INDIRECT(CONCATENATE("'2018-08 (Д)'!J",TEXT(MATCH($C87,'2018-08 (Д)'!$C$2:$C$100,0)+1,0))))/INDIRECT(CONCATENATE("'2018-08 (Д)'!J",TEXT(MATCH($C87,'2018-08 (Д)'!$C$2:$C$100,0)+1,0))))*100)</f>
        <v>Н/Д</v>
      </c>
      <c r="BO87" s="9" t="str">
        <f ca="1">IF(OR(INDIRECT(CONCATENATE("'2018-10 (Д)'!J",TEXT(MATCH($C87,'2018-10 (Д)'!$C$2:$C$100,0)+1,0)))="Н/Д",INDIRECT(CONCATENATE("'2018-09 (Д)'!J",TEXT(MATCH($C87,'2018-09 (Д)'!$C$2:$C$100,0)+1,0)))="Н/Д",AND(INDIRECT(CONCATENATE("'2018-10 (Д)'!J",TEXT(MATCH($C87,'2018-10 (Д)'!$C$2:$C$100,0)+1,0)))="Н/Д",INDIRECT(CONCATENATE("'2018-09 (Д)'!J",TEXT(MATCH($C87,'2018-09 (Д)'!$C$2:$C$100,0)+1,0))))),"Н/Д",((INDIRECT(CONCATENATE("'2018-10 (Д)'!J",TEXT(MATCH($C87,'2018-10 (Д)'!$C$2:$C$100,0)+1,0)))-INDIRECT(CONCATENATE("'2018-09 (Д)'!J",TEXT(MATCH($C87,'2018-09 (Д)'!$C$2:$C$100,0)+1,0))))/INDIRECT(CONCATENATE("'2018-09 (Д)'!J",TEXT(MATCH($C87,'2018-09 (Д)'!$C$2:$C$100,0)+1,0))))*100)</f>
        <v>Н/Д</v>
      </c>
      <c r="BP87" s="9" t="str">
        <f ca="1">IF(OR(INDIRECT(CONCATENATE("'2018-11 (Д)'!J",TEXT(MATCH($C87,'2018-11 (Д)'!$C$2:$C$100,0)+1,0)))="Н/Д",INDIRECT(CONCATENATE("'2018-10 (Д)'!J",TEXT(MATCH($C87,'2018-10 (Д)'!$C$2:$C$100,0)+1,0)))="Н/Д",AND(INDIRECT(CONCATENATE("'2018-11 (Д)'!J",TEXT(MATCH($C87,'2018-11 (Д)'!$C$2:$C$100,0)+1,0)))="Н/Д",INDIRECT(CONCATENATE("'2018-10 (Д)'!J",TEXT(MATCH($C87,'2018-10 (Д)'!$C$2:$C$100,0)+1,0))))),"Н/Д",((INDIRECT(CONCATENATE("'2018-11 (Д)'!J",TEXT(MATCH($C87,'2018-11 (Д)'!$C$2:$C$100,0)+1,0)))-INDIRECT(CONCATENATE("'2018-10 (Д)'!J",TEXT(MATCH($C87,'2018-10 (Д)'!$C$2:$C$100,0)+1,0))))/INDIRECT(CONCATENATE("'2018-10 (Д)'!J",TEXT(MATCH($C87,'2018-10 (Д)'!$C$2:$C$100,0)+1,0))))*100)</f>
        <v>Н/Д</v>
      </c>
      <c r="BQ87" s="9" t="str">
        <f ca="1">IF(OR(INDIRECT(CONCATENATE("'2018-12 (Д)'!J",TEXT(MATCH($C87,'2018-12 (Д)'!$C$2:$C$100,0)+1,0)))="Н/Д",INDIRECT(CONCATENATE("'2018-11 (Д)'!J",TEXT(MATCH($C87,'2018-11 (Д)'!$C$2:$C$100,0)+1,0)))="Н/Д",AND(INDIRECT(CONCATENATE("'2018-12 (Д)'!J",TEXT(MATCH($C87,'2018-12 (Д)'!$C$2:$C$100,0)+1,0)))="Н/Д",INDIRECT(CONCATENATE("'2018-11 (Д)'!J",TEXT(MATCH($C87,'2018-11 (Д)'!$C$2:$C$100,0)+1,0))))),"Н/Д",((INDIRECT(CONCATENATE("'2018-12 (Д)'!J",TEXT(MATCH($C87,'2018-12 (Д)'!$C$2:$C$100,0)+1,0)))-INDIRECT(CONCATENATE("'2018-11 (Д)'!J",TEXT(MATCH($C87,'2018-11 (Д)'!$C$2:$C$100,0)+1,0))))/INDIRECT(CONCATENATE("'2018-11 (Д)'!J",TEXT(MATCH($C87,'2018-11 (Д)'!$C$2:$C$100,0)+1,0))))*100)</f>
        <v>Н/Д</v>
      </c>
      <c r="BR87" s="9"/>
      <c r="BS87" s="9">
        <f ca="1">IF(OR(INDIRECT(CONCATENATE("'2018-03 (Д)'!K",TEXT(MATCH($C87,'2018-03 (Д)'!$C$2:$C$100,0)+1,0)))="Н/Д",INDIRECT(CONCATENATE("'2018-02 (Д)'!K",TEXT(MATCH($C87,'2018-02 (Д)'!$C$2:$C$100,0)+1,0)))="Н/Д",AND(INDIRECT(CONCATENATE("'2018-03 (Д)'!K",TEXT(MATCH($C87,'2018-03 (Д)'!$C$2:$C$100,0)+1,0)))="Н/Д",INDIRECT(CONCATENATE("'2018-02 (Д)'!K",TEXT(MATCH($C87,'2018-02 (Д)'!$C$2:$C$100,0)+1,0))))),"Н/Д",((INDIRECT(CONCATENATE("'2018-03 (Д)'!K",TEXT(MATCH($C87,'2018-03 (Д)'!$C$2:$C$100,0)+1,0)))-INDIRECT(CONCATENATE("'2018-02 (Д)'!K",TEXT(MATCH($C87,'2018-02 (Д)'!$C$2:$C$100,0)+1,0))))/INDIRECT(CONCATENATE("'2018-02 (Д)'!K",TEXT(MATCH($C87,'2018-02 (Д)'!$C$2:$C$100,0)+1,0))))*100)</f>
        <v>-52.8955121056526</v>
      </c>
      <c r="BT87" s="9">
        <f ca="1">IF(OR(INDIRECT(CONCATENATE("'2018-04 (Д)'!K",TEXT(MATCH($C87,'2018-04 (Д)'!$C$2:$C$100,0)+1,0)))="Н/Д",INDIRECT(CONCATENATE("'2018-03 (Д)'!K",TEXT(MATCH($C87,'2018-03 (Д)'!$C$2:$C$100,0)+1,0)))="Н/Д",AND(INDIRECT(CONCATENATE("'2018-04 (Д)'!K",TEXT(MATCH($C87,'2018-04 (Д)'!$C$2:$C$100,0)+1,0)))="Н/Д",INDIRECT(CONCATENATE("'2018-03 (Д)'!K",TEXT(MATCH($C87,'2018-03 (Д)'!$C$2:$C$100,0)+1,0))))),"Н/Д",((INDIRECT(CONCATENATE("'2018-04 (Д)'!K",TEXT(MATCH($C87,'2018-04 (Д)'!$C$2:$C$100,0)+1,0)))-INDIRECT(CONCATENATE("'2018-03 (Д)'!K",TEXT(MATCH($C87,'2018-03 (Д)'!$C$2:$C$100,0)+1,0))))/INDIRECT(CONCATENATE("'2018-03 (Д)'!K",TEXT(MATCH($C87,'2018-03 (Д)'!$C$2:$C$100,0)+1,0))))*100)</f>
        <v>164.49178995098231</v>
      </c>
      <c r="BU87" s="9">
        <f ca="1">IF(OR(INDIRECT(CONCATENATE("'2018-05 (Д)'!K",TEXT(MATCH($C87,'2018-05 (Д)'!$C$2:$C$100,0)+1,0)))="Н/Д",INDIRECT(CONCATENATE("'2018-04 (Д)'!K",TEXT(MATCH($C87,'2018-04 (Д)'!$C$2:$C$100,0)+1,0)))="Н/Д",AND(INDIRECT(CONCATENATE("'2018-05 (Д)'!K",TEXT(MATCH($C87,'2018-05 (Д)'!$C$2:$C$100,0)+1,0)))="Н/Д",INDIRECT(CONCATENATE("'2018-04 (Д)'!K",TEXT(MATCH($C87,'2018-04 (Д)'!$C$2:$C$100,0)+1,0))))),"Н/Д",((INDIRECT(CONCATENATE("'2018-05 (Д)'!K",TEXT(MATCH($C87,'2018-05 (Д)'!$C$2:$C$100,0)+1,0)))-INDIRECT(CONCATENATE("'2018-04 (Д)'!K",TEXT(MATCH($C87,'2018-04 (Д)'!$C$2:$C$100,0)+1,0))))/INDIRECT(CONCATENATE("'2018-04 (Д)'!K",TEXT(MATCH($C87,'2018-04 (Д)'!$C$2:$C$100,0)+1,0))))*100)</f>
        <v>139.35211520602158</v>
      </c>
      <c r="BV87" s="9">
        <f ca="1">IF(OR(INDIRECT(CONCATENATE("'2018-06 (Д)'!K",TEXT(MATCH($C87,'2018-06 (Д)'!$C$2:$C$100,0)+1,0)))="Н/Д",INDIRECT(CONCATENATE("'2018-05 (Д)'!K",TEXT(MATCH($C87,'2018-05 (Д)'!$C$2:$C$100,0)+1,0)))="Н/Д",AND(INDIRECT(CONCATENATE("'2018-06 (Д)'!K",TEXT(MATCH($C87,'2018-06 (Д)'!$C$2:$C$100,0)+1,0)))="Н/Д",INDIRECT(CONCATENATE("'2018-05 (Д)'!K",TEXT(MATCH($C87,'2018-05 (Д)'!$C$2:$C$100,0)+1,0))))),"Н/Д",((INDIRECT(CONCATENATE("'2018-06 (Д)'!K",TEXT(MATCH($C87,'2018-06 (Д)'!$C$2:$C$100,0)+1,0)))-INDIRECT(CONCATENATE("'2018-05 (Д)'!K",TEXT(MATCH($C87,'2018-05 (Д)'!$C$2:$C$100,0)+1,0))))/INDIRECT(CONCATENATE("'2018-05 (Д)'!K",TEXT(MATCH($C87,'2018-05 (Д)'!$C$2:$C$100,0)+1,0))))*100)</f>
        <v>-79.92737521150633</v>
      </c>
      <c r="BW87" s="9">
        <f ca="1">IF(OR(INDIRECT(CONCATENATE("'2018-07 (Д)'!K",TEXT(MATCH($C87,'2018-07 (Д)'!$C$2:$C$100,0)+1,0)))="Н/Д",INDIRECT(CONCATENATE("'2018-06 (Д)'!K",TEXT(MATCH($C87,'2018-06 (Д)'!$C$2:$C$100,0)+1,0)))="Н/Д",AND(INDIRECT(CONCATENATE("'2018-07 (Д)'!K",TEXT(MATCH($C87,'2018-07 (Д)'!$C$2:$C$100,0)+1,0)))="Н/Д",INDIRECT(CONCATENATE("'2018-06 (Д)'!K",TEXT(MATCH($C87,'2018-06 (Д)'!$C$2:$C$100,0)+1,0))))),"Н/Д",((INDIRECT(CONCATENATE("'2018-07 (Д)'!K",TEXT(MATCH($C87,'2018-07 (Д)'!$C$2:$C$100,0)+1,0)))-INDIRECT(CONCATENATE("'2018-06 (Д)'!K",TEXT(MATCH($C87,'2018-06 (Д)'!$C$2:$C$100,0)+1,0))))/INDIRECT(CONCATENATE("'2018-06 (Д)'!K",TEXT(MATCH($C87,'2018-06 (Д)'!$C$2:$C$100,0)+1,0))))*100)</f>
        <v>-36.267152689322678</v>
      </c>
      <c r="BX87" s="9">
        <f ca="1">IF(OR(INDIRECT(CONCATENATE("'2018-08 (Д)'!K",TEXT(MATCH($C87,'2018-08 (Д)'!$C$2:$C$100,0)+1,0)))="Н/Д",INDIRECT(CONCATENATE("'2018-07 (Д)'!K",TEXT(MATCH($C87,'2018-07 (Д)'!$C$2:$C$100,0)+1,0)))="Н/Д",AND(INDIRECT(CONCATENATE("'2018-08 (Д)'!K",TEXT(MATCH($C87,'2018-08 (Д)'!$C$2:$C$100,0)+1,0)))="Н/Д",INDIRECT(CONCATENATE("'2018-07 (Д)'!K",TEXT(MATCH($C87,'2018-07 (Д)'!$C$2:$C$100,0)+1,0))))),"Н/Д",((INDIRECT(CONCATENATE("'2018-08 (Д)'!K",TEXT(MATCH($C87,'2018-08 (Д)'!$C$2:$C$100,0)+1,0)))-INDIRECT(CONCATENATE("'2018-07 (Д)'!K",TEXT(MATCH($C87,'2018-07 (Д)'!$C$2:$C$100,0)+1,0))))/INDIRECT(CONCATENATE("'2018-07 (Д)'!K",TEXT(MATCH($C87,'2018-07 (Д)'!$C$2:$C$100,0)+1,0))))*100)</f>
        <v>596.59003400777544</v>
      </c>
      <c r="BY87" s="9">
        <f ca="1">IF(OR(INDIRECT(CONCATENATE("'2018-09 (Д)'!K",TEXT(MATCH($C87,'2018-09 (Д)'!$C$2:$C$100,0)+1,0)))="Н/Д",INDIRECT(CONCATENATE("'2018-08 (Д)'!K",TEXT(MATCH($C87,'2018-08 (Д)'!$C$2:$C$100,0)+1,0)))="Н/Д",AND(INDIRECT(CONCATENATE("'2018-09 (Д)'!K",TEXT(MATCH($C87,'2018-09 (Д)'!$C$2:$C$100,0)+1,0)))="Н/Д",INDIRECT(CONCATENATE("'2018-08 (Д)'!K",TEXT(MATCH($C87,'2018-08 (Д)'!$C$2:$C$100,0)+1,0))))),"Н/Д",((INDIRECT(CONCATENATE("'2018-09 (Д)'!K",TEXT(MATCH($C87,'2018-09 (Д)'!$C$2:$C$100,0)+1,0)))-INDIRECT(CONCATENATE("'2018-08 (Д)'!K",TEXT(MATCH($C87,'2018-08 (Д)'!$C$2:$C$100,0)+1,0))))/INDIRECT(CONCATENATE("'2018-08 (Д)'!K",TEXT(MATCH($C87,'2018-08 (Д)'!$C$2:$C$100,0)+1,0))))*100)</f>
        <v>-85.86732113340895</v>
      </c>
      <c r="BZ87" s="9">
        <f ca="1">IF(OR(INDIRECT(CONCATENATE("'2018-10 (Д)'!K",TEXT(MATCH($C87,'2018-10 (Д)'!$C$2:$C$100,0)+1,0)))="Н/Д",INDIRECT(CONCATENATE("'2018-09 (Д)'!K",TEXT(MATCH($C87,'2018-09 (Д)'!$C$2:$C$100,0)+1,0)))="Н/Д",AND(INDIRECT(CONCATENATE("'2018-10 (Д)'!K",TEXT(MATCH($C87,'2018-10 (Д)'!$C$2:$C$100,0)+1,0)))="Н/Д",INDIRECT(CONCATENATE("'2018-09 (Д)'!K",TEXT(MATCH($C87,'2018-09 (Д)'!$C$2:$C$100,0)+1,0))))),"Н/Д",((INDIRECT(CONCATENATE("'2018-10 (Д)'!K",TEXT(MATCH($C87,'2018-10 (Д)'!$C$2:$C$100,0)+1,0)))-INDIRECT(CONCATENATE("'2018-09 (Д)'!K",TEXT(MATCH($C87,'2018-09 (Д)'!$C$2:$C$100,0)+1,0))))/INDIRECT(CONCATENATE("'2018-09 (Д)'!K",TEXT(MATCH($C87,'2018-09 (Д)'!$C$2:$C$100,0)+1,0))))*100)</f>
        <v>-10.293214943343349</v>
      </c>
      <c r="CA87" s="9">
        <f ca="1">IF(OR(INDIRECT(CONCATENATE("'2018-11 (Д)'!K",TEXT(MATCH($C87,'2018-11 (Д)'!$C$2:$C$100,0)+1,0)))="Н/Д",INDIRECT(CONCATENATE("'2018-10 (Д)'!K",TEXT(MATCH($C87,'2018-10 (Д)'!$C$2:$C$100,0)+1,0)))="Н/Д",AND(INDIRECT(CONCATENATE("'2018-11 (Д)'!K",TEXT(MATCH($C87,'2018-11 (Д)'!$C$2:$C$100,0)+1,0)))="Н/Д",INDIRECT(CONCATENATE("'2018-10 (Д)'!K",TEXT(MATCH($C87,'2018-10 (Д)'!$C$2:$C$100,0)+1,0))))),"Н/Д",((INDIRECT(CONCATENATE("'2018-11 (Д)'!K",TEXT(MATCH($C87,'2018-11 (Д)'!$C$2:$C$100,0)+1,0)))-INDIRECT(CONCATENATE("'2018-10 (Д)'!K",TEXT(MATCH($C87,'2018-10 (Д)'!$C$2:$C$100,0)+1,0))))/INDIRECT(CONCATENATE("'2018-10 (Д)'!K",TEXT(MATCH($C87,'2018-10 (Д)'!$C$2:$C$100,0)+1,0))))*100)</f>
        <v>816.5143049627444</v>
      </c>
      <c r="CB87" s="9">
        <f ca="1">IF(OR(INDIRECT(CONCATENATE("'2018-12 (Д)'!K",TEXT(MATCH($C87,'2018-12 (Д)'!$C$2:$C$100,0)+1,0)))="Н/Д",INDIRECT(CONCATENATE("'2018-11 (Д)'!K",TEXT(MATCH($C87,'2018-11 (Д)'!$C$2:$C$100,0)+1,0)))="Н/Д",AND(INDIRECT(CONCATENATE("'2018-12 (Д)'!K",TEXT(MATCH($C87,'2018-12 (Д)'!$C$2:$C$100,0)+1,0)))="Н/Д",INDIRECT(CONCATENATE("'2018-11 (Д)'!K",TEXT(MATCH($C87,'2018-11 (Д)'!$C$2:$C$100,0)+1,0))))),"Н/Д",((INDIRECT(CONCATENATE("'2018-12 (Д)'!K",TEXT(MATCH($C87,'2018-12 (Д)'!$C$2:$C$100,0)+1,0)))-INDIRECT(CONCATENATE("'2018-11 (Д)'!K",TEXT(MATCH($C87,'2018-11 (Д)'!$C$2:$C$100,0)+1,0))))/INDIRECT(CONCATENATE("'2018-11 (Д)'!K",TEXT(MATCH($C87,'2018-11 (Д)'!$C$2:$C$100,0)+1,0))))*100)</f>
        <v>-88.644230949391243</v>
      </c>
      <c r="CC87" s="9"/>
      <c r="CD87" s="9">
        <f ca="1">IF(OR(INDIRECT(CONCATENATE("'2018-03 (Д)'!L",TEXT(MATCH($C87,'2018-03 (Д)'!$C$2:$C$100,0)+1,0)))="Н/Д",INDIRECT(CONCATENATE("'2018-02 (Д)'!L",TEXT(MATCH($C87,'2018-02 (Д)'!$C$2:$C$100,0)+1,0)))="Н/Д",AND(INDIRECT(CONCATENATE("'2018-03 (Д)'!L",TEXT(MATCH($C87,'2018-03 (Д)'!$C$2:$C$100,0)+1,0)))="Н/Д",INDIRECT(CONCATENATE("'2018-02 (Д)'!L",TEXT(MATCH($C87,'2018-02 (Д)'!$C$2:$C$100,0)+1,0))))),"Н/Д",((INDIRECT(CONCATENATE("'2018-03 (Д)'!L",TEXT(MATCH($C87,'2018-03 (Д)'!$C$2:$C$100,0)+1,0)))-INDIRECT(CONCATENATE("'2018-02 (Д)'!L",TEXT(MATCH($C87,'2018-02 (Д)'!$C$2:$C$100,0)+1,0))))/INDIRECT(CONCATENATE("'2018-02 (Д)'!L",TEXT(MATCH($C87,'2018-02 (Д)'!$C$2:$C$100,0)+1,0))))*100)</f>
        <v>93.755964892257339</v>
      </c>
      <c r="CE87" s="9">
        <f ca="1">IF(OR(INDIRECT(CONCATENATE("'2018-04 (Д)'!L",TEXT(MATCH($C87,'2018-04 (Д)'!$C$2:$C$100,0)+1,0)))="Н/Д",INDIRECT(CONCATENATE("'2018-03 (Д)'!L",TEXT(MATCH($C87,'2018-03 (Д)'!$C$2:$C$100,0)+1,0)))="Н/Д",AND(INDIRECT(CONCATENATE("'2018-04 (Д)'!L",TEXT(MATCH($C87,'2018-04 (Д)'!$C$2:$C$100,0)+1,0)))="Н/Д",INDIRECT(CONCATENATE("'2018-03 (Д)'!L",TEXT(MATCH($C87,'2018-03 (Д)'!$C$2:$C$100,0)+1,0))))),"Н/Д",((INDIRECT(CONCATENATE("'2018-04 (Д)'!L",TEXT(MATCH($C87,'2018-04 (Д)'!$C$2:$C$100,0)+1,0)))-INDIRECT(CONCATENATE("'2018-03 (Д)'!L",TEXT(MATCH($C87,'2018-03 (Д)'!$C$2:$C$100,0)+1,0))))/INDIRECT(CONCATENATE("'2018-03 (Д)'!L",TEXT(MATCH($C87,'2018-03 (Д)'!$C$2:$C$100,0)+1,0))))*100)</f>
        <v>253.26206606911748</v>
      </c>
      <c r="CF87" s="9">
        <f ca="1">IF(OR(INDIRECT(CONCATENATE("'2018-05 (Д)'!L",TEXT(MATCH($C87,'2018-05 (Д)'!$C$2:$C$100,0)+1,0)))="Н/Д",INDIRECT(CONCATENATE("'2018-04 (Д)'!L",TEXT(MATCH($C87,'2018-04 (Д)'!$C$2:$C$100,0)+1,0)))="Н/Д",AND(INDIRECT(CONCATENATE("'2018-05 (Д)'!L",TEXT(MATCH($C87,'2018-05 (Д)'!$C$2:$C$100,0)+1,0)))="Н/Д",INDIRECT(CONCATENATE("'2018-04 (Д)'!L",TEXT(MATCH($C87,'2018-04 (Д)'!$C$2:$C$100,0)+1,0))))),"Н/Д",((INDIRECT(CONCATENATE("'2018-05 (Д)'!L",TEXT(MATCH($C87,'2018-05 (Д)'!$C$2:$C$100,0)+1,0)))-INDIRECT(CONCATENATE("'2018-04 (Д)'!L",TEXT(MATCH($C87,'2018-04 (Д)'!$C$2:$C$100,0)+1,0))))/INDIRECT(CONCATENATE("'2018-04 (Д)'!L",TEXT(MATCH($C87,'2018-04 (Д)'!$C$2:$C$100,0)+1,0))))*100)</f>
        <v>61.421199275779138</v>
      </c>
      <c r="CG87" s="9">
        <f ca="1">IF(OR(INDIRECT(CONCATENATE("'2018-06 (Д)'!L",TEXT(MATCH($C87,'2018-06 (Д)'!$C$2:$C$100,0)+1,0)))="Н/Д",INDIRECT(CONCATENATE("'2018-05 (Д)'!L",TEXT(MATCH($C87,'2018-05 (Д)'!$C$2:$C$100,0)+1,0)))="Н/Д",AND(INDIRECT(CONCATENATE("'2018-06 (Д)'!L",TEXT(MATCH($C87,'2018-06 (Д)'!$C$2:$C$100,0)+1,0)))="Н/Д",INDIRECT(CONCATENATE("'2018-05 (Д)'!L",TEXT(MATCH($C87,'2018-05 (Д)'!$C$2:$C$100,0)+1,0))))),"Н/Д",((INDIRECT(CONCATENATE("'2018-06 (Д)'!L",TEXT(MATCH($C87,'2018-06 (Д)'!$C$2:$C$100,0)+1,0)))-INDIRECT(CONCATENATE("'2018-05 (Д)'!L",TEXT(MATCH($C87,'2018-05 (Д)'!$C$2:$C$100,0)+1,0))))/INDIRECT(CONCATENATE("'2018-05 (Д)'!L",TEXT(MATCH($C87,'2018-05 (Д)'!$C$2:$C$100,0)+1,0))))*100)</f>
        <v>-82.41488524442903</v>
      </c>
      <c r="CH87" s="9">
        <f ca="1">IF(OR(INDIRECT(CONCATENATE("'2018-07 (Д)'!L",TEXT(MATCH($C87,'2018-07 (Д)'!$C$2:$C$100,0)+1,0)))="Н/Д",INDIRECT(CONCATENATE("'2018-06 (Д)'!L",TEXT(MATCH($C87,'2018-06 (Д)'!$C$2:$C$100,0)+1,0)))="Н/Д",AND(INDIRECT(CONCATENATE("'2018-07 (Д)'!L",TEXT(MATCH($C87,'2018-07 (Д)'!$C$2:$C$100,0)+1,0)))="Н/Д",INDIRECT(CONCATENATE("'2018-06 (Д)'!L",TEXT(MATCH($C87,'2018-06 (Д)'!$C$2:$C$100,0)+1,0))))),"Н/Д",((INDIRECT(CONCATENATE("'2018-07 (Д)'!L",TEXT(MATCH($C87,'2018-07 (Д)'!$C$2:$C$100,0)+1,0)))-INDIRECT(CONCATENATE("'2018-06 (Д)'!L",TEXT(MATCH($C87,'2018-06 (Д)'!$C$2:$C$100,0)+1,0))))/INDIRECT(CONCATENATE("'2018-06 (Д)'!L",TEXT(MATCH($C87,'2018-06 (Д)'!$C$2:$C$100,0)+1,0))))*100)</f>
        <v>-55.194253315965092</v>
      </c>
      <c r="CI87" s="9">
        <f ca="1">IF(OR(INDIRECT(CONCATENATE("'2018-08 (Д)'!L",TEXT(MATCH($C87,'2018-08 (Д)'!$C$2:$C$100,0)+1,0)))="Н/Д",INDIRECT(CONCATENATE("'2018-07 (Д)'!L",TEXT(MATCH($C87,'2018-07 (Д)'!$C$2:$C$100,0)+1,0)))="Н/Д",AND(INDIRECT(CONCATENATE("'2018-08 (Д)'!L",TEXT(MATCH($C87,'2018-08 (Д)'!$C$2:$C$100,0)+1,0)))="Н/Д",INDIRECT(CONCATENATE("'2018-07 (Д)'!L",TEXT(MATCH($C87,'2018-07 (Д)'!$C$2:$C$100,0)+1,0))))),"Н/Д",((INDIRECT(CONCATENATE("'2018-08 (Д)'!L",TEXT(MATCH($C87,'2018-08 (Д)'!$C$2:$C$100,0)+1,0)))-INDIRECT(CONCATENATE("'2018-07 (Д)'!L",TEXT(MATCH($C87,'2018-07 (Д)'!$C$2:$C$100,0)+1,0))))/INDIRECT(CONCATENATE("'2018-07 (Д)'!L",TEXT(MATCH($C87,'2018-07 (Д)'!$C$2:$C$100,0)+1,0))))*100)</f>
        <v>1226.5631489382688</v>
      </c>
      <c r="CJ87" s="9">
        <f ca="1">IF(OR(INDIRECT(CONCATENATE("'2018-09 (Д)'!L",TEXT(MATCH($C87,'2018-09 (Д)'!$C$2:$C$100,0)+1,0)))="Н/Д",INDIRECT(CONCATENATE("'2018-08 (Д)'!L",TEXT(MATCH($C87,'2018-08 (Д)'!$C$2:$C$100,0)+1,0)))="Н/Д",AND(INDIRECT(CONCATENATE("'2018-09 (Д)'!L",TEXT(MATCH($C87,'2018-09 (Д)'!$C$2:$C$100,0)+1,0)))="Н/Д",INDIRECT(CONCATENATE("'2018-08 (Д)'!L",TEXT(MATCH($C87,'2018-08 (Д)'!$C$2:$C$100,0)+1,0))))),"Н/Д",((INDIRECT(CONCATENATE("'2018-09 (Д)'!L",TEXT(MATCH($C87,'2018-09 (Д)'!$C$2:$C$100,0)+1,0)))-INDIRECT(CONCATENATE("'2018-08 (Д)'!L",TEXT(MATCH($C87,'2018-08 (Д)'!$C$2:$C$100,0)+1,0))))/INDIRECT(CONCATENATE("'2018-08 (Д)'!L",TEXT(MATCH($C87,'2018-08 (Д)'!$C$2:$C$100,0)+1,0))))*100)</f>
        <v>-83.126572970505379</v>
      </c>
      <c r="CK87" s="9">
        <f ca="1">IF(OR(INDIRECT(CONCATENATE("'2018-10 (Д)'!L",TEXT(MATCH($C87,'2018-10 (Д)'!$C$2:$C$100,0)+1,0)))="Н/Д",INDIRECT(CONCATENATE("'2018-09 (Д)'!L",TEXT(MATCH($C87,'2018-09 (Д)'!$C$2:$C$100,0)+1,0)))="Н/Д",AND(INDIRECT(CONCATENATE("'2018-10 (Д)'!L",TEXT(MATCH($C87,'2018-10 (Д)'!$C$2:$C$100,0)+1,0)))="Н/Д",INDIRECT(CONCATENATE("'2018-09 (Д)'!L",TEXT(MATCH($C87,'2018-09 (Д)'!$C$2:$C$100,0)+1,0))))),"Н/Д",((INDIRECT(CONCATENATE("'2018-10 (Д)'!L",TEXT(MATCH($C87,'2018-10 (Д)'!$C$2:$C$100,0)+1,0)))-INDIRECT(CONCATENATE("'2018-09 (Д)'!L",TEXT(MATCH($C87,'2018-09 (Д)'!$C$2:$C$100,0)+1,0))))/INDIRECT(CONCATENATE("'2018-09 (Д)'!L",TEXT(MATCH($C87,'2018-09 (Д)'!$C$2:$C$100,0)+1,0))))*100)</f>
        <v>-56.932260415812586</v>
      </c>
      <c r="CL87" s="9">
        <f ca="1">IF(OR(INDIRECT(CONCATENATE("'2018-11 (Д)'!L",TEXT(MATCH($C87,'2018-11 (Д)'!$C$2:$C$100,0)+1,0)))="Н/Д",INDIRECT(CONCATENATE("'2018-10 (Д)'!L",TEXT(MATCH($C87,'2018-10 (Д)'!$C$2:$C$100,0)+1,0)))="Н/Д",AND(INDIRECT(CONCATENATE("'2018-11 (Д)'!L",TEXT(MATCH($C87,'2018-11 (Д)'!$C$2:$C$100,0)+1,0)))="Н/Д",INDIRECT(CONCATENATE("'2018-10 (Д)'!L",TEXT(MATCH($C87,'2018-10 (Д)'!$C$2:$C$100,0)+1,0))))),"Н/Д",((INDIRECT(CONCATENATE("'2018-11 (Д)'!L",TEXT(MATCH($C87,'2018-11 (Д)'!$C$2:$C$100,0)+1,0)))-INDIRECT(CONCATENATE("'2018-10 (Д)'!L",TEXT(MATCH($C87,'2018-10 (Д)'!$C$2:$C$100,0)+1,0))))/INDIRECT(CONCATENATE("'2018-10 (Д)'!L",TEXT(MATCH($C87,'2018-10 (Д)'!$C$2:$C$100,0)+1,0))))*100)</f>
        <v>1327.9402657967389</v>
      </c>
      <c r="CM87" s="9">
        <f ca="1">IF(OR(INDIRECT(CONCATENATE("'2018-12 (Д)'!L",TEXT(MATCH($C87,'2018-12 (Д)'!$C$2:$C$100,0)+1,0)))="Н/Д",INDIRECT(CONCATENATE("'2018-11 (Д)'!L",TEXT(MATCH($C87,'2018-11 (Д)'!$C$2:$C$100,0)+1,0)))="Н/Д",AND(INDIRECT(CONCATENATE("'2018-12 (Д)'!L",TEXT(MATCH($C87,'2018-12 (Д)'!$C$2:$C$100,0)+1,0)))="Н/Д",INDIRECT(CONCATENATE("'2018-11 (Д)'!L",TEXT(MATCH($C87,'2018-11 (Д)'!$C$2:$C$100,0)+1,0))))),"Н/Д",((INDIRECT(CONCATENATE("'2018-12 (Д)'!L",TEXT(MATCH($C87,'2018-12 (Д)'!$C$2:$C$100,0)+1,0)))-INDIRECT(CONCATENATE("'2018-11 (Д)'!L",TEXT(MATCH($C87,'2018-11 (Д)'!$C$2:$C$100,0)+1,0))))/INDIRECT(CONCATENATE("'2018-11 (Д)'!L",TEXT(MATCH($C87,'2018-11 (Д)'!$C$2:$C$100,0)+1,0))))*100)</f>
        <v>-73.808542456126617</v>
      </c>
      <c r="CN87" s="9"/>
      <c r="CO87" s="9">
        <f ca="1">IF(OR(INDIRECT(CONCATENATE("'2018-03 (Д)'!M",TEXT(MATCH($C87,'2018-03 (Д)'!$C$2:$C$100,0)+1,0)))="Н/Д",INDIRECT(CONCATENATE("'2018-02 (Д)'!M",TEXT(MATCH($C87,'2018-02 (Д)'!$C$2:$C$100,0)+1,0)))="Н/Д",AND(INDIRECT(CONCATENATE("'2018-03 (Д)'!M",TEXT(MATCH($C87,'2018-03 (Д)'!$C$2:$C$100,0)+1,0)))="Н/Д",INDIRECT(CONCATENATE("'2018-02 (Д)'!M",TEXT(MATCH($C87,'2018-02 (Д)'!$C$2:$C$100,0)+1,0))))),"Н/Д",((INDIRECT(CONCATENATE("'2018-03 (Д)'!M",TEXT(MATCH($C87,'2018-03 (Д)'!$C$2:$C$100,0)+1,0)))-INDIRECT(CONCATENATE("'2018-02 (Д)'!M",TEXT(MATCH($C87,'2018-02 (Д)'!$C$2:$C$100,0)+1,0))))/INDIRECT(CONCATENATE("'2018-02 (Д)'!M",TEXT(MATCH($C87,'2018-02 (Д)'!$C$2:$C$100,0)+1,0))))*100)</f>
        <v>-30.595895783048334</v>
      </c>
      <c r="CP87" s="9">
        <f ca="1">IF(OR(INDIRECT(CONCATENATE("'2018-04 (Д)'!M",TEXT(MATCH($C87,'2018-04 (Д)'!$C$2:$C$100,0)+1,0)))="Н/Д",INDIRECT(CONCATENATE("'2018-03 (Д)'!M",TEXT(MATCH($C87,'2018-03 (Д)'!$C$2:$C$100,0)+1,0)))="Н/Д",AND(INDIRECT(CONCATENATE("'2018-04 (Д)'!M",TEXT(MATCH($C87,'2018-04 (Д)'!$C$2:$C$100,0)+1,0)))="Н/Д",INDIRECT(CONCATENATE("'2018-03 (Д)'!M",TEXT(MATCH($C87,'2018-03 (Д)'!$C$2:$C$100,0)+1,0))))),"Н/Д",((INDIRECT(CONCATENATE("'2018-04 (Д)'!M",TEXT(MATCH($C87,'2018-04 (Д)'!$C$2:$C$100,0)+1,0)))-INDIRECT(CONCATENATE("'2018-03 (Д)'!M",TEXT(MATCH($C87,'2018-03 (Д)'!$C$2:$C$100,0)+1,0))))/INDIRECT(CONCATENATE("'2018-03 (Д)'!M",TEXT(MATCH($C87,'2018-03 (Д)'!$C$2:$C$100,0)+1,0))))*100)</f>
        <v>8.3431599073875358</v>
      </c>
      <c r="CQ87" s="9">
        <f ca="1">IF(OR(INDIRECT(CONCATENATE("'2018-05 (Д)'!M",TEXT(MATCH($C87,'2018-05 (Д)'!$C$2:$C$100,0)+1,0)))="Н/Д",INDIRECT(CONCATENATE("'2018-04 (Д)'!M",TEXT(MATCH($C87,'2018-04 (Д)'!$C$2:$C$100,0)+1,0)))="Н/Д",AND(INDIRECT(CONCATENATE("'2018-05 (Д)'!M",TEXT(MATCH($C87,'2018-05 (Д)'!$C$2:$C$100,0)+1,0)))="Н/Д",INDIRECT(CONCATENATE("'2018-04 (Д)'!M",TEXT(MATCH($C87,'2018-04 (Д)'!$C$2:$C$100,0)+1,0))))),"Н/Д",((INDIRECT(CONCATENATE("'2018-05 (Д)'!M",TEXT(MATCH($C87,'2018-05 (Д)'!$C$2:$C$100,0)+1,0)))-INDIRECT(CONCATENATE("'2018-04 (Д)'!M",TEXT(MATCH($C87,'2018-04 (Д)'!$C$2:$C$100,0)+1,0))))/INDIRECT(CONCATENATE("'2018-04 (Д)'!M",TEXT(MATCH($C87,'2018-04 (Д)'!$C$2:$C$100,0)+1,0))))*100)</f>
        <v>-5.0181782607144534</v>
      </c>
      <c r="CR87" s="9">
        <f ca="1">IF(OR(INDIRECT(CONCATENATE("'2018-06 (Д)'!M",TEXT(MATCH($C87,'2018-06 (Д)'!$C$2:$C$100,0)+1,0)))="Н/Д",INDIRECT(CONCATENATE("'2018-05 (Д)'!M",TEXT(MATCH($C87,'2018-05 (Д)'!$C$2:$C$100,0)+1,0)))="Н/Д",AND(INDIRECT(CONCATENATE("'2018-06 (Д)'!M",TEXT(MATCH($C87,'2018-06 (Д)'!$C$2:$C$100,0)+1,0)))="Н/Д",INDIRECT(CONCATENATE("'2018-05 (Д)'!M",TEXT(MATCH($C87,'2018-05 (Д)'!$C$2:$C$100,0)+1,0))))),"Н/Д",((INDIRECT(CONCATENATE("'2018-06 (Д)'!M",TEXT(MATCH($C87,'2018-06 (Д)'!$C$2:$C$100,0)+1,0)))-INDIRECT(CONCATENATE("'2018-05 (Д)'!M",TEXT(MATCH($C87,'2018-05 (Д)'!$C$2:$C$100,0)+1,0))))/INDIRECT(CONCATENATE("'2018-05 (Д)'!M",TEXT(MATCH($C87,'2018-05 (Д)'!$C$2:$C$100,0)+1,0))))*100)</f>
        <v>56.036253290259829</v>
      </c>
      <c r="CS87" s="9">
        <f ca="1">IF(OR(INDIRECT(CONCATENATE("'2018-07 (Д)'!M",TEXT(MATCH($C87,'2018-07 (Д)'!$C$2:$C$100,0)+1,0)))="Н/Д",INDIRECT(CONCATENATE("'2018-06 (Д)'!M",TEXT(MATCH($C87,'2018-06 (Д)'!$C$2:$C$100,0)+1,0)))="Н/Д",AND(INDIRECT(CONCATENATE("'2018-07 (Д)'!M",TEXT(MATCH($C87,'2018-07 (Д)'!$C$2:$C$100,0)+1,0)))="Н/Д",INDIRECT(CONCATENATE("'2018-06 (Д)'!M",TEXT(MATCH($C87,'2018-06 (Д)'!$C$2:$C$100,0)+1,0))))),"Н/Д",((INDIRECT(CONCATENATE("'2018-07 (Д)'!M",TEXT(MATCH($C87,'2018-07 (Д)'!$C$2:$C$100,0)+1,0)))-INDIRECT(CONCATENATE("'2018-06 (Д)'!M",TEXT(MATCH($C87,'2018-06 (Д)'!$C$2:$C$100,0)+1,0))))/INDIRECT(CONCATENATE("'2018-06 (Д)'!M",TEXT(MATCH($C87,'2018-06 (Д)'!$C$2:$C$100,0)+1,0))))*100)</f>
        <v>-4.9350541930735972</v>
      </c>
      <c r="CT87" s="9">
        <f ca="1">IF(OR(INDIRECT(CONCATENATE("'2018-08 (Д)'!M",TEXT(MATCH($C87,'2018-08 (Д)'!$C$2:$C$100,0)+1,0)))="Н/Д",INDIRECT(CONCATENATE("'2018-07 (Д)'!M",TEXT(MATCH($C87,'2018-07 (Д)'!$C$2:$C$100,0)+1,0)))="Н/Д",AND(INDIRECT(CONCATENATE("'2018-08 (Д)'!M",TEXT(MATCH($C87,'2018-08 (Д)'!$C$2:$C$100,0)+1,0)))="Н/Д",INDIRECT(CONCATENATE("'2018-07 (Д)'!M",TEXT(MATCH($C87,'2018-07 (Д)'!$C$2:$C$100,0)+1,0))))),"Н/Д",((INDIRECT(CONCATENATE("'2018-08 (Д)'!M",TEXT(MATCH($C87,'2018-08 (Д)'!$C$2:$C$100,0)+1,0)))-INDIRECT(CONCATENATE("'2018-07 (Д)'!M",TEXT(MATCH($C87,'2018-07 (Д)'!$C$2:$C$100,0)+1,0))))/INDIRECT(CONCATENATE("'2018-07 (Д)'!M",TEXT(MATCH($C87,'2018-07 (Д)'!$C$2:$C$100,0)+1,0))))*100)</f>
        <v>-3.1227504529800392</v>
      </c>
      <c r="CU87" s="9">
        <f ca="1">IF(OR(INDIRECT(CONCATENATE("'2018-09 (Д)'!M",TEXT(MATCH($C87,'2018-09 (Д)'!$C$2:$C$100,0)+1,0)))="Н/Д",INDIRECT(CONCATENATE("'2018-08 (Д)'!M",TEXT(MATCH($C87,'2018-08 (Д)'!$C$2:$C$100,0)+1,0)))="Н/Д",AND(INDIRECT(CONCATENATE("'2018-09 (Д)'!M",TEXT(MATCH($C87,'2018-09 (Д)'!$C$2:$C$100,0)+1,0)))="Н/Д",INDIRECT(CONCATENATE("'2018-08 (Д)'!M",TEXT(MATCH($C87,'2018-08 (Д)'!$C$2:$C$100,0)+1,0))))),"Н/Д",((INDIRECT(CONCATENATE("'2018-09 (Д)'!M",TEXT(MATCH($C87,'2018-09 (Д)'!$C$2:$C$100,0)+1,0)))-INDIRECT(CONCATENATE("'2018-08 (Д)'!M",TEXT(MATCH($C87,'2018-08 (Д)'!$C$2:$C$100,0)+1,0))))/INDIRECT(CONCATENATE("'2018-08 (Д)'!M",TEXT(MATCH($C87,'2018-08 (Д)'!$C$2:$C$100,0)+1,0))))*100)</f>
        <v>-0.96833815056822559</v>
      </c>
      <c r="CV87" s="9">
        <f ca="1">IF(OR(INDIRECT(CONCATENATE("'2018-10 (Д)'!M",TEXT(MATCH($C87,'2018-10 (Д)'!$C$2:$C$100,0)+1,0)))="Н/Д",INDIRECT(CONCATENATE("'2018-09 (Д)'!M",TEXT(MATCH($C87,'2018-09 (Д)'!$C$2:$C$100,0)+1,0)))="Н/Д",AND(INDIRECT(CONCATENATE("'2018-10 (Д)'!M",TEXT(MATCH($C87,'2018-10 (Д)'!$C$2:$C$100,0)+1,0)))="Н/Д",INDIRECT(CONCATENATE("'2018-09 (Д)'!M",TEXT(MATCH($C87,'2018-09 (Д)'!$C$2:$C$100,0)+1,0))))),"Н/Д",((INDIRECT(CONCATENATE("'2018-10 (Д)'!M",TEXT(MATCH($C87,'2018-10 (Д)'!$C$2:$C$100,0)+1,0)))-INDIRECT(CONCATENATE("'2018-09 (Д)'!M",TEXT(MATCH($C87,'2018-09 (Д)'!$C$2:$C$100,0)+1,0))))/INDIRECT(CONCATENATE("'2018-09 (Д)'!M",TEXT(MATCH($C87,'2018-09 (Д)'!$C$2:$C$100,0)+1,0))))*100)</f>
        <v>6.7988934808348791</v>
      </c>
      <c r="CW87" s="9">
        <f ca="1">IF(OR(INDIRECT(CONCATENATE("'2018-11 (Д)'!M",TEXT(MATCH($C87,'2018-11 (Д)'!$C$2:$C$100,0)+1,0)))="Н/Д",INDIRECT(CONCATENATE("'2018-10 (Д)'!M",TEXT(MATCH($C87,'2018-10 (Д)'!$C$2:$C$100,0)+1,0)))="Н/Д",AND(INDIRECT(CONCATENATE("'2018-11 (Д)'!M",TEXT(MATCH($C87,'2018-11 (Д)'!$C$2:$C$100,0)+1,0)))="Н/Д",INDIRECT(CONCATENATE("'2018-10 (Д)'!M",TEXT(MATCH($C87,'2018-10 (Д)'!$C$2:$C$100,0)+1,0))))),"Н/Д",((INDIRECT(CONCATENATE("'2018-11 (Д)'!M",TEXT(MATCH($C87,'2018-11 (Д)'!$C$2:$C$100,0)+1,0)))-INDIRECT(CONCATENATE("'2018-10 (Д)'!M",TEXT(MATCH($C87,'2018-10 (Д)'!$C$2:$C$100,0)+1,0))))/INDIRECT(CONCATENATE("'2018-10 (Д)'!M",TEXT(MATCH($C87,'2018-10 (Д)'!$C$2:$C$100,0)+1,0))))*100)</f>
        <v>-5.7644971619715335</v>
      </c>
      <c r="CX87" s="9">
        <f ca="1">IF(OR(INDIRECT(CONCATENATE("'2018-12 (Д)'!M",TEXT(MATCH($C87,'2018-12 (Д)'!$C$2:$C$100,0)+1,0)))="Н/Д",INDIRECT(CONCATENATE("'2018-11 (Д)'!M",TEXT(MATCH($C87,'2018-11 (Д)'!$C$2:$C$100,0)+1,0)))="Н/Д",AND(INDIRECT(CONCATENATE("'2018-12 (Д)'!M",TEXT(MATCH($C87,'2018-12 (Д)'!$C$2:$C$100,0)+1,0)))="Н/Д",INDIRECT(CONCATENATE("'2018-11 (Д)'!M",TEXT(MATCH($C87,'2018-11 (Д)'!$C$2:$C$100,0)+1,0))))),"Н/Д",((INDIRECT(CONCATENATE("'2018-12 (Д)'!M",TEXT(MATCH($C87,'2018-12 (Д)'!$C$2:$C$100,0)+1,0)))-INDIRECT(CONCATENATE("'2018-11 (Д)'!M",TEXT(MATCH($C87,'2018-11 (Д)'!$C$2:$C$100,0)+1,0))))/INDIRECT(CONCATENATE("'2018-11 (Д)'!M",TEXT(MATCH($C87,'2018-11 (Д)'!$C$2:$C$100,0)+1,0))))*100)</f>
        <v>9.2775521639050851</v>
      </c>
      <c r="CY87" s="9"/>
      <c r="CZ87" s="9">
        <f ca="1">IF(OR(INDIRECT(CONCATENATE("'2018-03 (Д)'!N",TEXT(MATCH($C87,'2018-03 (Д)'!$C$2:$C$100,0)+1,0)))="Н/Д",INDIRECT(CONCATENATE("'2018-02 (Д)'!N",TEXT(MATCH($C87,'2018-02 (Д)'!$C$2:$C$100,0)+1,0)))="Н/Д",AND(INDIRECT(CONCATENATE("'2018-03 (Д)'!N",TEXT(MATCH($C87,'2018-03 (Д)'!$C$2:$C$100,0)+1,0)))="Н/Д",INDIRECT(CONCATENATE("'2018-02 (Д)'!N",TEXT(MATCH($C87,'2018-02 (Д)'!$C$2:$C$100,0)+1,0))))),"Н/Д",((INDIRECT(CONCATENATE("'2018-03 (Д)'!N",TEXT(MATCH($C87,'2018-03 (Д)'!$C$2:$C$100,0)+1,0)))-INDIRECT(CONCATENATE("'2018-02 (Д)'!N",TEXT(MATCH($C87,'2018-02 (Д)'!$C$2:$C$100,0)+1,0))))/INDIRECT(CONCATENATE("'2018-02 (Д)'!N",TEXT(MATCH($C87,'2018-02 (Д)'!$C$2:$C$100,0)+1,0))))*100)</f>
        <v>133.50712643726868</v>
      </c>
      <c r="DA87" s="9">
        <f ca="1">IF(OR(INDIRECT(CONCATENATE("'2018-04 (Д)'!N",TEXT(MATCH($C87,'2018-04 (Д)'!$C$2:$C$100,0)+1,0)))="Н/Д",INDIRECT(CONCATENATE("'2018-03 (Д)'!N",TEXT(MATCH($C87,'2018-03 (Д)'!$C$2:$C$100,0)+1,0)))="Н/Д",AND(INDIRECT(CONCATENATE("'2018-04 (Д)'!N",TEXT(MATCH($C87,'2018-04 (Д)'!$C$2:$C$100,0)+1,0)))="Н/Д",INDIRECT(CONCATENATE("'2018-03 (Д)'!N",TEXT(MATCH($C87,'2018-03 (Д)'!$C$2:$C$100,0)+1,0))))),"Н/Д",((INDIRECT(CONCATENATE("'2018-04 (Д)'!N",TEXT(MATCH($C87,'2018-04 (Д)'!$C$2:$C$100,0)+1,0)))-INDIRECT(CONCATENATE("'2018-03 (Д)'!N",TEXT(MATCH($C87,'2018-03 (Д)'!$C$2:$C$100,0)+1,0))))/INDIRECT(CONCATENATE("'2018-03 (Д)'!N",TEXT(MATCH($C87,'2018-03 (Д)'!$C$2:$C$100,0)+1,0))))*100)</f>
        <v>63.20721820827022</v>
      </c>
      <c r="DB87" s="9">
        <f ca="1">IF(OR(INDIRECT(CONCATENATE("'2018-05 (Д)'!N",TEXT(MATCH($C87,'2018-05 (Д)'!$C$2:$C$100,0)+1,0)))="Н/Д",INDIRECT(CONCATENATE("'2018-04 (Д)'!N",TEXT(MATCH($C87,'2018-04 (Д)'!$C$2:$C$100,0)+1,0)))="Н/Д",AND(INDIRECT(CONCATENATE("'2018-05 (Д)'!N",TEXT(MATCH($C87,'2018-05 (Д)'!$C$2:$C$100,0)+1,0)))="Н/Д",INDIRECT(CONCATENATE("'2018-04 (Д)'!N",TEXT(MATCH($C87,'2018-04 (Д)'!$C$2:$C$100,0)+1,0))))),"Н/Д",((INDIRECT(CONCATENATE("'2018-05 (Д)'!N",TEXT(MATCH($C87,'2018-05 (Д)'!$C$2:$C$100,0)+1,0)))-INDIRECT(CONCATENATE("'2018-04 (Д)'!N",TEXT(MATCH($C87,'2018-04 (Д)'!$C$2:$C$100,0)+1,0))))/INDIRECT(CONCATENATE("'2018-04 (Д)'!N",TEXT(MATCH($C87,'2018-04 (Д)'!$C$2:$C$100,0)+1,0))))*100)</f>
        <v>41.690350791493337</v>
      </c>
      <c r="DC87" s="9">
        <f ca="1">IF(OR(INDIRECT(CONCATENATE("'2018-06 (Д)'!N",TEXT(MATCH($C87,'2018-06 (Д)'!$C$2:$C$100,0)+1,0)))="Н/Д",INDIRECT(CONCATENATE("'2018-05 (Д)'!N",TEXT(MATCH($C87,'2018-05 (Д)'!$C$2:$C$100,0)+1,0)))="Н/Д",AND(INDIRECT(CONCATENATE("'2018-06 (Д)'!N",TEXT(MATCH($C87,'2018-06 (Д)'!$C$2:$C$100,0)+1,0)))="Н/Д",INDIRECT(CONCATENATE("'2018-05 (Д)'!N",TEXT(MATCH($C87,'2018-05 (Д)'!$C$2:$C$100,0)+1,0))))),"Н/Д",((INDIRECT(CONCATENATE("'2018-06 (Д)'!N",TEXT(MATCH($C87,'2018-06 (Д)'!$C$2:$C$100,0)+1,0)))-INDIRECT(CONCATENATE("'2018-05 (Д)'!N",TEXT(MATCH($C87,'2018-05 (Д)'!$C$2:$C$100,0)+1,0))))/INDIRECT(CONCATENATE("'2018-05 (Д)'!N",TEXT(MATCH($C87,'2018-05 (Д)'!$C$2:$C$100,0)+1,0))))*100)</f>
        <v>27.02020448061705</v>
      </c>
      <c r="DD87" s="9">
        <f ca="1">IF(OR(INDIRECT(CONCATENATE("'2018-07 (Д)'!N",TEXT(MATCH($C87,'2018-07 (Д)'!$C$2:$C$100,0)+1,0)))="Н/Д",INDIRECT(CONCATENATE("'2018-06 (Д)'!N",TEXT(MATCH($C87,'2018-06 (Д)'!$C$2:$C$100,0)+1,0)))="Н/Д",AND(INDIRECT(CONCATENATE("'2018-07 (Д)'!N",TEXT(MATCH($C87,'2018-07 (Д)'!$C$2:$C$100,0)+1,0)))="Н/Д",INDIRECT(CONCATENATE("'2018-06 (Д)'!N",TEXT(MATCH($C87,'2018-06 (Д)'!$C$2:$C$100,0)+1,0))))),"Н/Д",((INDIRECT(CONCATENATE("'2018-07 (Д)'!N",TEXT(MATCH($C87,'2018-07 (Д)'!$C$2:$C$100,0)+1,0)))-INDIRECT(CONCATENATE("'2018-06 (Д)'!N",TEXT(MATCH($C87,'2018-06 (Д)'!$C$2:$C$100,0)+1,0))))/INDIRECT(CONCATENATE("'2018-06 (Д)'!N",TEXT(MATCH($C87,'2018-06 (Д)'!$C$2:$C$100,0)+1,0))))*100)</f>
        <v>20.497897595619097</v>
      </c>
      <c r="DE87" s="9">
        <f ca="1">IF(OR(INDIRECT(CONCATENATE("'2018-08 (Д)'!N",TEXT(MATCH($C87,'2018-08 (Д)'!$C$2:$C$100,0)+1,0)))="Н/Д",INDIRECT(CONCATENATE("'2018-07 (Д)'!N",TEXT(MATCH($C87,'2018-07 (Д)'!$C$2:$C$100,0)+1,0)))="Н/Д",AND(INDIRECT(CONCATENATE("'2018-08 (Д)'!N",TEXT(MATCH($C87,'2018-08 (Д)'!$C$2:$C$100,0)+1,0)))="Н/Д",INDIRECT(CONCATENATE("'2018-07 (Д)'!N",TEXT(MATCH($C87,'2018-07 (Д)'!$C$2:$C$100,0)+1,0))))),"Н/Д",((INDIRECT(CONCATENATE("'2018-08 (Д)'!N",TEXT(MATCH($C87,'2018-08 (Д)'!$C$2:$C$100,0)+1,0)))-INDIRECT(CONCATENATE("'2018-07 (Д)'!N",TEXT(MATCH($C87,'2018-07 (Д)'!$C$2:$C$100,0)+1,0))))/INDIRECT(CONCATENATE("'2018-07 (Д)'!N",TEXT(MATCH($C87,'2018-07 (Д)'!$C$2:$C$100,0)+1,0))))*100)</f>
        <v>17.104061730776017</v>
      </c>
      <c r="DF87" s="9">
        <f ca="1">IF(OR(INDIRECT(CONCATENATE("'2018-09 (Д)'!N",TEXT(MATCH($C87,'2018-09 (Д)'!$C$2:$C$100,0)+1,0)))="Н/Д",INDIRECT(CONCATENATE("'2018-08 (Д)'!N",TEXT(MATCH($C87,'2018-08 (Д)'!$C$2:$C$100,0)+1,0)))="Н/Д",AND(INDIRECT(CONCATENATE("'2018-09 (Д)'!N",TEXT(MATCH($C87,'2018-09 (Д)'!$C$2:$C$100,0)+1,0)))="Н/Д",INDIRECT(CONCATENATE("'2018-08 (Д)'!N",TEXT(MATCH($C87,'2018-08 (Д)'!$C$2:$C$100,0)+1,0))))),"Н/Д",((INDIRECT(CONCATENATE("'2018-09 (Д)'!N",TEXT(MATCH($C87,'2018-09 (Д)'!$C$2:$C$100,0)+1,0)))-INDIRECT(CONCATENATE("'2018-08 (Д)'!N",TEXT(MATCH($C87,'2018-08 (Д)'!$C$2:$C$100,0)+1,0))))/INDIRECT(CONCATENATE("'2018-08 (Д)'!N",TEXT(MATCH($C87,'2018-08 (Д)'!$C$2:$C$100,0)+1,0))))*100)</f>
        <v>16.512950710046592</v>
      </c>
      <c r="DG87" s="9">
        <f ca="1">IF(OR(INDIRECT(CONCATENATE("'2018-10 (Д)'!N",TEXT(MATCH($C87,'2018-10 (Д)'!$C$2:$C$100,0)+1,0)))="Н/Д",INDIRECT(CONCATENATE("'2018-09 (Д)'!N",TEXT(MATCH($C87,'2018-09 (Д)'!$C$2:$C$100,0)+1,0)))="Н/Д",AND(INDIRECT(CONCATENATE("'2018-10 (Д)'!N",TEXT(MATCH($C87,'2018-10 (Д)'!$C$2:$C$100,0)+1,0)))="Н/Д",INDIRECT(CONCATENATE("'2018-09 (Д)'!N",TEXT(MATCH($C87,'2018-09 (Д)'!$C$2:$C$100,0)+1,0))))),"Н/Д",((INDIRECT(CONCATENATE("'2018-10 (Д)'!N",TEXT(MATCH($C87,'2018-10 (Д)'!$C$2:$C$100,0)+1,0)))-INDIRECT(CONCATENATE("'2018-09 (Д)'!N",TEXT(MATCH($C87,'2018-09 (Д)'!$C$2:$C$100,0)+1,0))))/INDIRECT(CONCATENATE("'2018-09 (Д)'!N",TEXT(MATCH($C87,'2018-09 (Д)'!$C$2:$C$100,0)+1,0))))*100)</f>
        <v>12.049811901551202</v>
      </c>
      <c r="DH87" s="9">
        <f ca="1">IF(OR(INDIRECT(CONCATENATE("'2018-11 (Д)'!N",TEXT(MATCH($C87,'2018-11 (Д)'!$C$2:$C$100,0)+1,0)))="Н/Д",INDIRECT(CONCATENATE("'2018-10 (Д)'!N",TEXT(MATCH($C87,'2018-10 (Д)'!$C$2:$C$100,0)+1,0)))="Н/Д",AND(INDIRECT(CONCATENATE("'2018-11 (Д)'!N",TEXT(MATCH($C87,'2018-11 (Д)'!$C$2:$C$100,0)+1,0)))="Н/Д",INDIRECT(CONCATENATE("'2018-10 (Д)'!N",TEXT(MATCH($C87,'2018-10 (Д)'!$C$2:$C$100,0)+1,0))))),"Н/Д",((INDIRECT(CONCATENATE("'2018-11 (Д)'!N",TEXT(MATCH($C87,'2018-11 (Д)'!$C$2:$C$100,0)+1,0)))-INDIRECT(CONCATENATE("'2018-10 (Д)'!N",TEXT(MATCH($C87,'2018-10 (Д)'!$C$2:$C$100,0)+1,0))))/INDIRECT(CONCATENATE("'2018-10 (Д)'!N",TEXT(MATCH($C87,'2018-10 (Д)'!$C$2:$C$100,0)+1,0))))*100)</f>
        <v>12.870830796130528</v>
      </c>
      <c r="DI87" s="9">
        <f ca="1">IF(OR(INDIRECT(CONCATENATE("'2018-12 (Д)'!N",TEXT(MATCH($C87,'2018-12 (Д)'!$C$2:$C$100,0)+1,0)))="Н/Д",INDIRECT(CONCATENATE("'2018-11 (Д)'!N",TEXT(MATCH($C87,'2018-11 (Д)'!$C$2:$C$100,0)+1,0)))="Н/Д",AND(INDIRECT(CONCATENATE("'2018-12 (Д)'!N",TEXT(MATCH($C87,'2018-12 (Д)'!$C$2:$C$100,0)+1,0)))="Н/Д",INDIRECT(CONCATENATE("'2018-11 (Д)'!N",TEXT(MATCH($C87,'2018-11 (Д)'!$C$2:$C$100,0)+1,0))))),"Н/Д",((INDIRECT(CONCATENATE("'2018-12 (Д)'!N",TEXT(MATCH($C87,'2018-12 (Д)'!$C$2:$C$100,0)+1,0)))-INDIRECT(CONCATENATE("'2018-11 (Д)'!N",TEXT(MATCH($C87,'2018-11 (Д)'!$C$2:$C$100,0)+1,0))))/INDIRECT(CONCATENATE("'2018-11 (Д)'!N",TEXT(MATCH($C87,'2018-11 (Д)'!$C$2:$C$100,0)+1,0))))*100)</f>
        <v>12.000634871697136</v>
      </c>
      <c r="DJ87" s="9"/>
      <c r="DK87" s="9">
        <f ca="1">IF(OR(INDIRECT(CONCATENATE("'2018-03 (Д)'!O",TEXT(MATCH($C87,'2018-03 (Д)'!$C$2:$C$100,0)+1,0)))="Н/Д",INDIRECT(CONCATENATE("'2018-02 (Д)'!O",TEXT(MATCH($C87,'2018-02 (Д)'!$C$2:$C$100,0)+1,0)))="Н/Д",AND(INDIRECT(CONCATENATE("'2018-03 (Д)'!O",TEXT(MATCH($C87,'2018-03 (Д)'!$C$2:$C$100,0)+1,0)))="Н/Д",INDIRECT(CONCATENATE("'2018-02 (Д)'!O",TEXT(MATCH($C87,'2018-02 (Д)'!$C$2:$C$100,0)+1,0))))),"Н/Д",((INDIRECT(CONCATENATE("'2018-03 (Д)'!O",TEXT(MATCH($C87,'2018-03 (Д)'!$C$2:$C$100,0)+1,0)))-INDIRECT(CONCATENATE("'2018-02 (Д)'!O",TEXT(MATCH($C87,'2018-02 (Д)'!$C$2:$C$100,0)+1,0))))/INDIRECT(CONCATENATE("'2018-02 (Д)'!O",TEXT(MATCH($C87,'2018-02 (Д)'!$C$2:$C$100,0)+1,0))))*100)</f>
        <v>-75.296601538823097</v>
      </c>
      <c r="DL87" s="9">
        <f ca="1">IF(OR(INDIRECT(CONCATENATE("'2018-04 (Д)'!O",TEXT(MATCH($C87,'2018-04 (Д)'!$C$2:$C$100,0)+1,0)))="Н/Д",INDIRECT(CONCATENATE("'2018-03 (Д)'!O",TEXT(MATCH($C87,'2018-03 (Д)'!$C$2:$C$100,0)+1,0)))="Н/Д",AND(INDIRECT(CONCATENATE("'2018-04 (Д)'!O",TEXT(MATCH($C87,'2018-04 (Д)'!$C$2:$C$100,0)+1,0)))="Н/Д",INDIRECT(CONCATENATE("'2018-03 (Д)'!O",TEXT(MATCH($C87,'2018-03 (Д)'!$C$2:$C$100,0)+1,0))))),"Н/Д",((INDIRECT(CONCATENATE("'2018-04 (Д)'!O",TEXT(MATCH($C87,'2018-04 (Д)'!$C$2:$C$100,0)+1,0)))-INDIRECT(CONCATENATE("'2018-03 (Д)'!O",TEXT(MATCH($C87,'2018-03 (Д)'!$C$2:$C$100,0)+1,0))))/INDIRECT(CONCATENATE("'2018-03 (Д)'!O",TEXT(MATCH($C87,'2018-03 (Д)'!$C$2:$C$100,0)+1,0))))*100)</f>
        <v>-92.510173700073338</v>
      </c>
      <c r="DM87" s="9">
        <f ca="1">IF(OR(INDIRECT(CONCATENATE("'2018-05 (Д)'!O",TEXT(MATCH($C87,'2018-05 (Д)'!$C$2:$C$100,0)+1,0)))="Н/Д",INDIRECT(CONCATENATE("'2018-04 (Д)'!O",TEXT(MATCH($C87,'2018-04 (Д)'!$C$2:$C$100,0)+1,0)))="Н/Д",AND(INDIRECT(CONCATENATE("'2018-05 (Д)'!O",TEXT(MATCH($C87,'2018-05 (Д)'!$C$2:$C$100,0)+1,0)))="Н/Д",INDIRECT(CONCATENATE("'2018-04 (Д)'!O",TEXT(MATCH($C87,'2018-04 (Д)'!$C$2:$C$100,0)+1,0))))),"Н/Д",((INDIRECT(CONCATENATE("'2018-05 (Д)'!O",TEXT(MATCH($C87,'2018-05 (Д)'!$C$2:$C$100,0)+1,0)))-INDIRECT(CONCATENATE("'2018-04 (Д)'!O",TEXT(MATCH($C87,'2018-04 (Д)'!$C$2:$C$100,0)+1,0))))/INDIRECT(CONCATENATE("'2018-04 (Д)'!O",TEXT(MATCH($C87,'2018-04 (Д)'!$C$2:$C$100,0)+1,0))))*100)</f>
        <v>-49.353168385687049</v>
      </c>
      <c r="DN87" s="9">
        <f ca="1">IF(OR(INDIRECT(CONCATENATE("'2018-06 (Д)'!O",TEXT(MATCH($C87,'2018-06 (Д)'!$C$2:$C$100,0)+1,0)))="Н/Д",INDIRECT(CONCATENATE("'2018-05 (Д)'!O",TEXT(MATCH($C87,'2018-05 (Д)'!$C$2:$C$100,0)+1,0)))="Н/Д",AND(INDIRECT(CONCATENATE("'2018-06 (Д)'!O",TEXT(MATCH($C87,'2018-06 (Д)'!$C$2:$C$100,0)+1,0)))="Н/Д",INDIRECT(CONCATENATE("'2018-05 (Д)'!O",TEXT(MATCH($C87,'2018-05 (Д)'!$C$2:$C$100,0)+1,0))))),"Н/Д",((INDIRECT(CONCATENATE("'2018-06 (Д)'!O",TEXT(MATCH($C87,'2018-06 (Д)'!$C$2:$C$100,0)+1,0)))-INDIRECT(CONCATENATE("'2018-05 (Д)'!O",TEXT(MATCH($C87,'2018-05 (Д)'!$C$2:$C$100,0)+1,0))))/INDIRECT(CONCATENATE("'2018-05 (Д)'!O",TEXT(MATCH($C87,'2018-05 (Д)'!$C$2:$C$100,0)+1,0))))*100)</f>
        <v>-100</v>
      </c>
      <c r="DO87" s="9" t="e">
        <f ca="1">IF(OR(INDIRECT(CONCATENATE("'2018-07 (Д)'!O",TEXT(MATCH($C87,'2018-07 (Д)'!$C$2:$C$100,0)+1,0)))="Н/Д",INDIRECT(CONCATENATE("'2018-06 (Д)'!O",TEXT(MATCH($C87,'2018-06 (Д)'!$C$2:$C$100,0)+1,0)))="Н/Д",AND(INDIRECT(CONCATENATE("'2018-07 (Д)'!O",TEXT(MATCH($C87,'2018-07 (Д)'!$C$2:$C$100,0)+1,0)))="Н/Д",INDIRECT(CONCATENATE("'2018-06 (Д)'!O",TEXT(MATCH($C87,'2018-06 (Д)'!$C$2:$C$100,0)+1,0))))),"Н/Д",((INDIRECT(CONCATENATE("'2018-07 (Д)'!O",TEXT(MATCH($C87,'2018-07 (Д)'!$C$2:$C$100,0)+1,0)))-INDIRECT(CONCATENATE("'2018-06 (Д)'!O",TEXT(MATCH($C87,'2018-06 (Д)'!$C$2:$C$100,0)+1,0))))/INDIRECT(CONCATENATE("'2018-06 (Д)'!O",TEXT(MATCH($C87,'2018-06 (Д)'!$C$2:$C$100,0)+1,0))))*100)</f>
        <v>#DIV/0!</v>
      </c>
      <c r="DP87" s="9" t="e">
        <f ca="1">IF(OR(INDIRECT(CONCATENATE("'2018-08 (Д)'!O",TEXT(MATCH($C87,'2018-08 (Д)'!$C$2:$C$100,0)+1,0)))="Н/Д",INDIRECT(CONCATENATE("'2018-07 (Д)'!O",TEXT(MATCH($C87,'2018-07 (Д)'!$C$2:$C$100,0)+1,0)))="Н/Д",AND(INDIRECT(CONCATENATE("'2018-08 (Д)'!O",TEXT(MATCH($C87,'2018-08 (Д)'!$C$2:$C$100,0)+1,0)))="Н/Д",INDIRECT(CONCATENATE("'2018-07 (Д)'!O",TEXT(MATCH($C87,'2018-07 (Д)'!$C$2:$C$100,0)+1,0))))),"Н/Д",((INDIRECT(CONCATENATE("'2018-08 (Д)'!O",TEXT(MATCH($C87,'2018-08 (Д)'!$C$2:$C$100,0)+1,0)))-INDIRECT(CONCATENATE("'2018-07 (Д)'!O",TEXT(MATCH($C87,'2018-07 (Д)'!$C$2:$C$100,0)+1,0))))/INDIRECT(CONCATENATE("'2018-07 (Д)'!O",TEXT(MATCH($C87,'2018-07 (Д)'!$C$2:$C$100,0)+1,0))))*100)</f>
        <v>#DIV/0!</v>
      </c>
      <c r="DQ87" s="9">
        <f ca="1">IF(OR(INDIRECT(CONCATENATE("'2018-09 (Д)'!O",TEXT(MATCH($C87,'2018-09 (Д)'!$C$2:$C$100,0)+1,0)))="Н/Д",INDIRECT(CONCATENATE("'2018-08 (Д)'!O",TEXT(MATCH($C87,'2018-08 (Д)'!$C$2:$C$100,0)+1,0)))="Н/Д",AND(INDIRECT(CONCATENATE("'2018-09 (Д)'!O",TEXT(MATCH($C87,'2018-09 (Д)'!$C$2:$C$100,0)+1,0)))="Н/Д",INDIRECT(CONCATENATE("'2018-08 (Д)'!O",TEXT(MATCH($C87,'2018-08 (Д)'!$C$2:$C$100,0)+1,0))))),"Н/Д",((INDIRECT(CONCATENATE("'2018-09 (Д)'!O",TEXT(MATCH($C87,'2018-09 (Д)'!$C$2:$C$100,0)+1,0)))-INDIRECT(CONCATENATE("'2018-08 (Д)'!O",TEXT(MATCH($C87,'2018-08 (Д)'!$C$2:$C$100,0)+1,0))))/INDIRECT(CONCATENATE("'2018-08 (Д)'!O",TEXT(MATCH($C87,'2018-08 (Д)'!$C$2:$C$100,0)+1,0))))*100)</f>
        <v>16862.637362637364</v>
      </c>
      <c r="DR87" s="9">
        <f ca="1">IF(OR(INDIRECT(CONCATENATE("'2018-10 (Д)'!O",TEXT(MATCH($C87,'2018-10 (Д)'!$C$2:$C$100,0)+1,0)))="Н/Д",INDIRECT(CONCATENATE("'2018-09 (Д)'!O",TEXT(MATCH($C87,'2018-09 (Д)'!$C$2:$C$100,0)+1,0)))="Н/Д",AND(INDIRECT(CONCATENATE("'2018-10 (Д)'!O",TEXT(MATCH($C87,'2018-10 (Д)'!$C$2:$C$100,0)+1,0)))="Н/Д",INDIRECT(CONCATENATE("'2018-09 (Д)'!O",TEXT(MATCH($C87,'2018-09 (Д)'!$C$2:$C$100,0)+1,0))))),"Н/Д",((INDIRECT(CONCATENATE("'2018-10 (Д)'!O",TEXT(MATCH($C87,'2018-10 (Д)'!$C$2:$C$100,0)+1,0)))-INDIRECT(CONCATENATE("'2018-09 (Д)'!O",TEXT(MATCH($C87,'2018-09 (Д)'!$C$2:$C$100,0)+1,0))))/INDIRECT(CONCATENATE("'2018-09 (Д)'!O",TEXT(MATCH($C87,'2018-09 (Д)'!$C$2:$C$100,0)+1,0))))*100)</f>
        <v>-106.97719616480954</v>
      </c>
      <c r="DS87" s="9">
        <f ca="1">IF(OR(INDIRECT(CONCATENATE("'2018-11 (Д)'!O",TEXT(MATCH($C87,'2018-11 (Д)'!$C$2:$C$100,0)+1,0)))="Н/Д",INDIRECT(CONCATENATE("'2018-10 (Д)'!O",TEXT(MATCH($C87,'2018-10 (Д)'!$C$2:$C$100,0)+1,0)))="Н/Д",AND(INDIRECT(CONCATENATE("'2018-11 (Д)'!O",TEXT(MATCH($C87,'2018-11 (Д)'!$C$2:$C$100,0)+1,0)))="Н/Д",INDIRECT(CONCATENATE("'2018-10 (Д)'!O",TEXT(MATCH($C87,'2018-10 (Д)'!$C$2:$C$100,0)+1,0))))),"Н/Д",((INDIRECT(CONCATENATE("'2018-11 (Д)'!O",TEXT(MATCH($C87,'2018-11 (Д)'!$C$2:$C$100,0)+1,0)))-INDIRECT(CONCATENATE("'2018-10 (Д)'!O",TEXT(MATCH($C87,'2018-10 (Д)'!$C$2:$C$100,0)+1,0))))/INDIRECT(CONCATENATE("'2018-10 (Д)'!O",TEXT(MATCH($C87,'2018-10 (Д)'!$C$2:$C$100,0)+1,0))))*100)</f>
        <v>-742.34308263695755</v>
      </c>
      <c r="DT87" s="9">
        <f ca="1">IF(OR(INDIRECT(CONCATENATE("'2018-12 (Д)'!O",TEXT(MATCH($C87,'2018-12 (Д)'!$C$2:$C$100,0)+1,0)))="Н/Д",INDIRECT(CONCATENATE("'2018-11 (Д)'!O",TEXT(MATCH($C87,'2018-11 (Д)'!$C$2:$C$100,0)+1,0)))="Н/Д",AND(INDIRECT(CONCATENATE("'2018-12 (Д)'!O",TEXT(MATCH($C87,'2018-12 (Д)'!$C$2:$C$100,0)+1,0)))="Н/Д",INDIRECT(CONCATENATE("'2018-11 (Д)'!O",TEXT(MATCH($C87,'2018-11 (Д)'!$C$2:$C$100,0)+1,0))))),"Н/Д",((INDIRECT(CONCATENATE("'2018-12 (Д)'!O",TEXT(MATCH($C87,'2018-12 (Д)'!$C$2:$C$100,0)+1,0)))-INDIRECT(CONCATENATE("'2018-11 (Д)'!O",TEXT(MATCH($C87,'2018-11 (Д)'!$C$2:$C$100,0)+1,0))))/INDIRECT(CONCATENATE("'2018-11 (Д)'!O",TEXT(MATCH($C87,'2018-11 (Д)'!$C$2:$C$100,0)+1,0))))*100)</f>
        <v>-159.77904130291353</v>
      </c>
      <c r="DU87" s="9"/>
      <c r="DV87" s="9">
        <f ca="1">IF(OR(INDIRECT(CONCATENATE("'2018-03 (Д)'!P",TEXT(MATCH($C87,'2018-03 (Д)'!$C$2:$C$100,0)+1,0)))="Н/Д",INDIRECT(CONCATENATE("'2018-02 (Д)'!P",TEXT(MATCH($C87,'2018-02 (Д)'!$C$2:$C$100,0)+1,0)))="Н/Д",AND(INDIRECT(CONCATENATE("'2018-03 (Д)'!P",TEXT(MATCH($C87,'2018-03 (Д)'!$C$2:$C$100,0)+1,0)))="Н/Д",INDIRECT(CONCATENATE("'2018-02 (Д)'!P",TEXT(MATCH($C87,'2018-02 (Д)'!$C$2:$C$100,0)+1,0))))),"Н/Д",((INDIRECT(CONCATENATE("'2018-03 (Д)'!P",TEXT(MATCH($C87,'2018-03 (Д)'!$C$2:$C$100,0)+1,0)))-INDIRECT(CONCATENATE("'2018-02 (Д)'!P",TEXT(MATCH($C87,'2018-02 (Д)'!$C$2:$C$100,0)+1,0))))/INDIRECT(CONCATENATE("'2018-02 (Д)'!P",TEXT(MATCH($C87,'2018-02 (Д)'!$C$2:$C$100,0)+1,0))))*100)</f>
        <v>66.509727283248722</v>
      </c>
      <c r="DW87" s="9">
        <f ca="1">IF(OR(INDIRECT(CONCATENATE("'2018-04 (Д)'!P",TEXT(MATCH($C87,'2018-04 (Д)'!$C$2:$C$100,0)+1,0)))="Н/Д",INDIRECT(CONCATENATE("'2018-03 (Д)'!P",TEXT(MATCH($C87,'2018-03 (Д)'!$C$2:$C$100,0)+1,0)))="Н/Д",AND(INDIRECT(CONCATENATE("'2018-04 (Д)'!P",TEXT(MATCH($C87,'2018-04 (Д)'!$C$2:$C$100,0)+1,0)))="Н/Д",INDIRECT(CONCATENATE("'2018-03 (Д)'!P",TEXT(MATCH($C87,'2018-03 (Д)'!$C$2:$C$100,0)+1,0))))),"Н/Д",((INDIRECT(CONCATENATE("'2018-04 (Д)'!P",TEXT(MATCH($C87,'2018-04 (Д)'!$C$2:$C$100,0)+1,0)))-INDIRECT(CONCATENATE("'2018-03 (Д)'!P",TEXT(MATCH($C87,'2018-03 (Д)'!$C$2:$C$100,0)+1,0))))/INDIRECT(CONCATENATE("'2018-03 (Д)'!P",TEXT(MATCH($C87,'2018-03 (Д)'!$C$2:$C$100,0)+1,0))))*100)</f>
        <v>21.483992931475239</v>
      </c>
      <c r="DX87" s="9">
        <f ca="1">IF(OR(INDIRECT(CONCATENATE("'2018-05 (Д)'!P",TEXT(MATCH($C87,'2018-05 (Д)'!$C$2:$C$100,0)+1,0)))="Н/Д",INDIRECT(CONCATENATE("'2018-04 (Д)'!P",TEXT(MATCH($C87,'2018-04 (Д)'!$C$2:$C$100,0)+1,0)))="Н/Д",AND(INDIRECT(CONCATENATE("'2018-05 (Д)'!P",TEXT(MATCH($C87,'2018-05 (Д)'!$C$2:$C$100,0)+1,0)))="Н/Д",INDIRECT(CONCATENATE("'2018-04 (Д)'!P",TEXT(MATCH($C87,'2018-04 (Д)'!$C$2:$C$100,0)+1,0))))),"Н/Д",((INDIRECT(CONCATENATE("'2018-05 (Д)'!P",TEXT(MATCH($C87,'2018-05 (Д)'!$C$2:$C$100,0)+1,0)))-INDIRECT(CONCATENATE("'2018-04 (Д)'!P",TEXT(MATCH($C87,'2018-04 (Д)'!$C$2:$C$100,0)+1,0))))/INDIRECT(CONCATENATE("'2018-04 (Д)'!P",TEXT(MATCH($C87,'2018-04 (Д)'!$C$2:$C$100,0)+1,0))))*100)</f>
        <v>13.440284479130332</v>
      </c>
      <c r="DY87" s="9">
        <f ca="1">IF(OR(INDIRECT(CONCATENATE("'2018-06 (Д)'!P",TEXT(MATCH($C87,'2018-06 (Д)'!$C$2:$C$100,0)+1,0)))="Н/Д",INDIRECT(CONCATENATE("'2018-05 (Д)'!P",TEXT(MATCH($C87,'2018-05 (Д)'!$C$2:$C$100,0)+1,0)))="Н/Д",AND(INDIRECT(CONCATENATE("'2018-06 (Д)'!P",TEXT(MATCH($C87,'2018-06 (Д)'!$C$2:$C$100,0)+1,0)))="Н/Д",INDIRECT(CONCATENATE("'2018-05 (Д)'!P",TEXT(MATCH($C87,'2018-05 (Д)'!$C$2:$C$100,0)+1,0))))),"Н/Д",((INDIRECT(CONCATENATE("'2018-06 (Д)'!P",TEXT(MATCH($C87,'2018-06 (Д)'!$C$2:$C$100,0)+1,0)))-INDIRECT(CONCATENATE("'2018-05 (Д)'!P",TEXT(MATCH($C87,'2018-05 (Д)'!$C$2:$C$100,0)+1,0))))/INDIRECT(CONCATENATE("'2018-05 (Д)'!P",TEXT(MATCH($C87,'2018-05 (Д)'!$C$2:$C$100,0)+1,0))))*100)</f>
        <v>-19.346009937214809</v>
      </c>
      <c r="DZ87" s="9">
        <f ca="1">IF(OR(INDIRECT(CONCATENATE("'2018-07 (Д)'!P",TEXT(MATCH($C87,'2018-07 (Д)'!$C$2:$C$100,0)+1,0)))="Н/Д",INDIRECT(CONCATENATE("'2018-06 (Д)'!P",TEXT(MATCH($C87,'2018-06 (Д)'!$C$2:$C$100,0)+1,0)))="Н/Д",AND(INDIRECT(CONCATENATE("'2018-07 (Д)'!P",TEXT(MATCH($C87,'2018-07 (Д)'!$C$2:$C$100,0)+1,0)))="Н/Д",INDIRECT(CONCATENATE("'2018-06 (Д)'!P",TEXT(MATCH($C87,'2018-06 (Д)'!$C$2:$C$100,0)+1,0))))),"Н/Д",((INDIRECT(CONCATENATE("'2018-07 (Д)'!P",TEXT(MATCH($C87,'2018-07 (Д)'!$C$2:$C$100,0)+1,0)))-INDIRECT(CONCATENATE("'2018-06 (Д)'!P",TEXT(MATCH($C87,'2018-06 (Д)'!$C$2:$C$100,0)+1,0))))/INDIRECT(CONCATENATE("'2018-06 (Д)'!P",TEXT(MATCH($C87,'2018-06 (Д)'!$C$2:$C$100,0)+1,0))))*100)</f>
        <v>-2.5158629710458826E-2</v>
      </c>
      <c r="EA87" s="9">
        <f ca="1">IF(OR(INDIRECT(CONCATENATE("'2018-08 (Д)'!P",TEXT(MATCH($C87,'2018-08 (Д)'!$C$2:$C$100,0)+1,0)))="Н/Д",INDIRECT(CONCATENATE("'2018-07 (Д)'!P",TEXT(MATCH($C87,'2018-07 (Д)'!$C$2:$C$100,0)+1,0)))="Н/Д",AND(INDIRECT(CONCATENATE("'2018-08 (Д)'!P",TEXT(MATCH($C87,'2018-08 (Д)'!$C$2:$C$100,0)+1,0)))="Н/Д",INDIRECT(CONCATENATE("'2018-07 (Д)'!P",TEXT(MATCH($C87,'2018-07 (Д)'!$C$2:$C$100,0)+1,0))))),"Н/Д",((INDIRECT(CONCATENATE("'2018-08 (Д)'!P",TEXT(MATCH($C87,'2018-08 (Д)'!$C$2:$C$100,0)+1,0)))-INDIRECT(CONCATENATE("'2018-07 (Д)'!P",TEXT(MATCH($C87,'2018-07 (Д)'!$C$2:$C$100,0)+1,0))))/INDIRECT(CONCATENATE("'2018-07 (Д)'!P",TEXT(MATCH($C87,'2018-07 (Д)'!$C$2:$C$100,0)+1,0))))*100)</f>
        <v>52.649585895631169</v>
      </c>
      <c r="EB87" s="9">
        <f ca="1">IF(OR(INDIRECT(CONCATENATE("'2018-09 (Д)'!P",TEXT(MATCH($C87,'2018-09 (Д)'!$C$2:$C$100,0)+1,0)))="Н/Д",INDIRECT(CONCATENATE("'2018-08 (Д)'!P",TEXT(MATCH($C87,'2018-08 (Д)'!$C$2:$C$100,0)+1,0)))="Н/Д",AND(INDIRECT(CONCATENATE("'2018-09 (Д)'!P",TEXT(MATCH($C87,'2018-09 (Д)'!$C$2:$C$100,0)+1,0)))="Н/Д",INDIRECT(CONCATENATE("'2018-08 (Д)'!P",TEXT(MATCH($C87,'2018-08 (Д)'!$C$2:$C$100,0)+1,0))))),"Н/Д",((INDIRECT(CONCATENATE("'2018-09 (Д)'!P",TEXT(MATCH($C87,'2018-09 (Д)'!$C$2:$C$100,0)+1,0)))-INDIRECT(CONCATENATE("'2018-08 (Д)'!P",TEXT(MATCH($C87,'2018-08 (Д)'!$C$2:$C$100,0)+1,0))))/INDIRECT(CONCATENATE("'2018-08 (Д)'!P",TEXT(MATCH($C87,'2018-08 (Д)'!$C$2:$C$100,0)+1,0))))*100)</f>
        <v>-19.387617528597342</v>
      </c>
      <c r="EC87" s="9">
        <f ca="1">IF(OR(INDIRECT(CONCATENATE("'2018-10 (Д)'!P",TEXT(MATCH($C87,'2018-10 (Д)'!$C$2:$C$100,0)+1,0)))="Н/Д",INDIRECT(CONCATENATE("'2018-09 (Д)'!P",TEXT(MATCH($C87,'2018-09 (Д)'!$C$2:$C$100,0)+1,0)))="Н/Д",AND(INDIRECT(CONCATENATE("'2018-10 (Д)'!P",TEXT(MATCH($C87,'2018-10 (Д)'!$C$2:$C$100,0)+1,0)))="Н/Д",INDIRECT(CONCATENATE("'2018-09 (Д)'!P",TEXT(MATCH($C87,'2018-09 (Д)'!$C$2:$C$100,0)+1,0))))),"Н/Д",((INDIRECT(CONCATENATE("'2018-10 (Д)'!P",TEXT(MATCH($C87,'2018-10 (Д)'!$C$2:$C$100,0)+1,0)))-INDIRECT(CONCATENATE("'2018-09 (Д)'!P",TEXT(MATCH($C87,'2018-09 (Д)'!$C$2:$C$100,0)+1,0))))/INDIRECT(CONCATENATE("'2018-09 (Д)'!P",TEXT(MATCH($C87,'2018-09 (Д)'!$C$2:$C$100,0)+1,0))))*100)</f>
        <v>-24.823910035983072</v>
      </c>
      <c r="ED87" s="9">
        <f ca="1">IF(OR(INDIRECT(CONCATENATE("'2018-11 (Д)'!P",TEXT(MATCH($C87,'2018-11 (Д)'!$C$2:$C$100,0)+1,0)))="Н/Д",INDIRECT(CONCATENATE("'2018-10 (Д)'!P",TEXT(MATCH($C87,'2018-10 (Д)'!$C$2:$C$100,0)+1,0)))="Н/Д",AND(INDIRECT(CONCATENATE("'2018-11 (Д)'!P",TEXT(MATCH($C87,'2018-11 (Д)'!$C$2:$C$100,0)+1,0)))="Н/Д",INDIRECT(CONCATENATE("'2018-10 (Д)'!P",TEXT(MATCH($C87,'2018-10 (Д)'!$C$2:$C$100,0)+1,0))))),"Н/Д",((INDIRECT(CONCATENATE("'2018-11 (Д)'!P",TEXT(MATCH($C87,'2018-11 (Д)'!$C$2:$C$100,0)+1,0)))-INDIRECT(CONCATENATE("'2018-10 (Д)'!P",TEXT(MATCH($C87,'2018-10 (Д)'!$C$2:$C$100,0)+1,0))))/INDIRECT(CONCATENATE("'2018-10 (Д)'!P",TEXT(MATCH($C87,'2018-10 (Д)'!$C$2:$C$100,0)+1,0))))*100)</f>
        <v>4.1923358467570635</v>
      </c>
      <c r="EE87" s="9">
        <f ca="1">IF(OR(INDIRECT(CONCATENATE("'2018-12 (Д)'!P",TEXT(MATCH($C87,'2018-12 (Д)'!$C$2:$C$100,0)+1,0)))="Н/Д",INDIRECT(CONCATENATE("'2018-11 (Д)'!P",TEXT(MATCH($C87,'2018-11 (Д)'!$C$2:$C$100,0)+1,0)))="Н/Д",AND(INDIRECT(CONCATENATE("'2018-12 (Д)'!P",TEXT(MATCH($C87,'2018-12 (Д)'!$C$2:$C$100,0)+1,0)))="Н/Д",INDIRECT(CONCATENATE("'2018-11 (Д)'!P",TEXT(MATCH($C87,'2018-11 (Д)'!$C$2:$C$100,0)+1,0))))),"Н/Д",((INDIRECT(CONCATENATE("'2018-12 (Д)'!P",TEXT(MATCH($C87,'2018-12 (Д)'!$C$2:$C$100,0)+1,0)))-INDIRECT(CONCATENATE("'2018-11 (Д)'!P",TEXT(MATCH($C87,'2018-11 (Д)'!$C$2:$C$100,0)+1,0))))/INDIRECT(CONCATENATE("'2018-11 (Д)'!P",TEXT(MATCH($C87,'2018-11 (Д)'!$C$2:$C$100,0)+1,0))))*100)</f>
        <v>34.081995425014632</v>
      </c>
      <c r="EF87" s="9"/>
      <c r="EG87" s="9">
        <f ca="1">IF(OR(INDIRECT(CONCATENATE("'2018-03 (Д)'!Q",TEXT(MATCH($C87,'2018-03 (Д)'!$C$2:$C$100,0)+1,0)))="Н/Д",INDIRECT(CONCATENATE("'2018-02 (Д)'!Q",TEXT(MATCH($C87,'2018-02 (Д)'!$C$2:$C$100,0)+1,0)))="Н/Д",AND(INDIRECT(CONCATENATE("'2018-03 (Д)'!Q",TEXT(MATCH($C87,'2018-03 (Д)'!$C$2:$C$100,0)+1,0)))="Н/Д",INDIRECT(CONCATENATE("'2018-02 (Д)'!Q",TEXT(MATCH($C87,'2018-02 (Д)'!$C$2:$C$100,0)+1,0))))),"Н/Д",((INDIRECT(CONCATENATE("'2018-03 (Д)'!Q",TEXT(MATCH($C87,'2018-03 (Д)'!$C$2:$C$100,0)+1,0)))-INDIRECT(CONCATENATE("'2018-02 (Д)'!Q",TEXT(MATCH($C87,'2018-02 (Д)'!$C$2:$C$100,0)+1,0))))/INDIRECT(CONCATENATE("'2018-02 (Д)'!Q",TEXT(MATCH($C87,'2018-02 (Д)'!$C$2:$C$100,0)+1,0))))*100)</f>
        <v>1275.8635351583951</v>
      </c>
      <c r="EH87" s="9">
        <f ca="1">IF(OR(INDIRECT(CONCATENATE("'2018-04 (Д)'!Q",TEXT(MATCH($C87,'2018-04 (Д)'!$C$2:$C$100,0)+1,0)))="Н/Д",INDIRECT(CONCATENATE("'2018-03 (Д)'!Q",TEXT(MATCH($C87,'2018-03 (Д)'!$C$2:$C$100,0)+1,0)))="Н/Д",AND(INDIRECT(CONCATENATE("'2018-04 (Д)'!Q",TEXT(MATCH($C87,'2018-04 (Д)'!$C$2:$C$100,0)+1,0)))="Н/Д",INDIRECT(CONCATENATE("'2018-03 (Д)'!Q",TEXT(MATCH($C87,'2018-03 (Д)'!$C$2:$C$100,0)+1,0))))),"Н/Д",((INDIRECT(CONCATENATE("'2018-04 (Д)'!Q",TEXT(MATCH($C87,'2018-04 (Д)'!$C$2:$C$100,0)+1,0)))-INDIRECT(CONCATENATE("'2018-03 (Д)'!Q",TEXT(MATCH($C87,'2018-03 (Д)'!$C$2:$C$100,0)+1,0))))/INDIRECT(CONCATENATE("'2018-03 (Д)'!Q",TEXT(MATCH($C87,'2018-03 (Д)'!$C$2:$C$100,0)+1,0))))*100)</f>
        <v>-47.327941434937117</v>
      </c>
      <c r="EI87" s="9">
        <f ca="1">IF(OR(INDIRECT(CONCATENATE("'2018-05 (Д)'!Q",TEXT(MATCH($C87,'2018-05 (Д)'!$C$2:$C$100,0)+1,0)))="Н/Д",INDIRECT(CONCATENATE("'2018-04 (Д)'!Q",TEXT(MATCH($C87,'2018-04 (Д)'!$C$2:$C$100,0)+1,0)))="Н/Д",AND(INDIRECT(CONCATENATE("'2018-05 (Д)'!Q",TEXT(MATCH($C87,'2018-05 (Д)'!$C$2:$C$100,0)+1,0)))="Н/Д",INDIRECT(CONCATENATE("'2018-04 (Д)'!Q",TEXT(MATCH($C87,'2018-04 (Д)'!$C$2:$C$100,0)+1,0))))),"Н/Д",((INDIRECT(CONCATENATE("'2018-05 (Д)'!Q",TEXT(MATCH($C87,'2018-05 (Д)'!$C$2:$C$100,0)+1,0)))-INDIRECT(CONCATENATE("'2018-04 (Д)'!Q",TEXT(MATCH($C87,'2018-04 (Д)'!$C$2:$C$100,0)+1,0))))/INDIRECT(CONCATENATE("'2018-04 (Д)'!Q",TEXT(MATCH($C87,'2018-04 (Д)'!$C$2:$C$100,0)+1,0))))*100)</f>
        <v>-22.626810400308333</v>
      </c>
      <c r="EJ87" s="9">
        <f ca="1">IF(OR(INDIRECT(CONCATENATE("'2018-06 (Д)'!Q",TEXT(MATCH($C87,'2018-06 (Д)'!$C$2:$C$100,0)+1,0)))="Н/Д",INDIRECT(CONCATENATE("'2018-05 (Д)'!Q",TEXT(MATCH($C87,'2018-05 (Д)'!$C$2:$C$100,0)+1,0)))="Н/Д",AND(INDIRECT(CONCATENATE("'2018-06 (Д)'!Q",TEXT(MATCH($C87,'2018-06 (Д)'!$C$2:$C$100,0)+1,0)))="Н/Д",INDIRECT(CONCATENATE("'2018-05 (Д)'!Q",TEXT(MATCH($C87,'2018-05 (Д)'!$C$2:$C$100,0)+1,0))))),"Н/Д",((INDIRECT(CONCATENATE("'2018-06 (Д)'!Q",TEXT(MATCH($C87,'2018-06 (Д)'!$C$2:$C$100,0)+1,0)))-INDIRECT(CONCATENATE("'2018-05 (Д)'!Q",TEXT(MATCH($C87,'2018-05 (Д)'!$C$2:$C$100,0)+1,0))))/INDIRECT(CONCATENATE("'2018-05 (Д)'!Q",TEXT(MATCH($C87,'2018-05 (Д)'!$C$2:$C$100,0)+1,0))))*100)</f>
        <v>-60.51870148143361</v>
      </c>
      <c r="EK87" s="9">
        <f ca="1">IF(OR(INDIRECT(CONCATENATE("'2018-07 (Д)'!Q",TEXT(MATCH($C87,'2018-07 (Д)'!$C$2:$C$100,0)+1,0)))="Н/Д",INDIRECT(CONCATENATE("'2018-06 (Д)'!Q",TEXT(MATCH($C87,'2018-06 (Д)'!$C$2:$C$100,0)+1,0)))="Н/Д",AND(INDIRECT(CONCATENATE("'2018-07 (Д)'!Q",TEXT(MATCH($C87,'2018-07 (Д)'!$C$2:$C$100,0)+1,0)))="Н/Д",INDIRECT(CONCATENATE("'2018-06 (Д)'!Q",TEXT(MATCH($C87,'2018-06 (Д)'!$C$2:$C$100,0)+1,0))))),"Н/Д",((INDIRECT(CONCATENATE("'2018-07 (Д)'!Q",TEXT(MATCH($C87,'2018-07 (Д)'!$C$2:$C$100,0)+1,0)))-INDIRECT(CONCATENATE("'2018-06 (Д)'!Q",TEXT(MATCH($C87,'2018-06 (Д)'!$C$2:$C$100,0)+1,0))))/INDIRECT(CONCATENATE("'2018-06 (Д)'!Q",TEXT(MATCH($C87,'2018-06 (Д)'!$C$2:$C$100,0)+1,0))))*100)</f>
        <v>-71.149386203796027</v>
      </c>
      <c r="EL87" s="9">
        <f ca="1">IF(OR(INDIRECT(CONCATENATE("'2018-08 (Д)'!Q",TEXT(MATCH($C87,'2018-08 (Д)'!$C$2:$C$100,0)+1,0)))="Н/Д",INDIRECT(CONCATENATE("'2018-07 (Д)'!Q",TEXT(MATCH($C87,'2018-07 (Д)'!$C$2:$C$100,0)+1,0)))="Н/Д",AND(INDIRECT(CONCATENATE("'2018-08 (Д)'!Q",TEXT(MATCH($C87,'2018-08 (Д)'!$C$2:$C$100,0)+1,0)))="Н/Д",INDIRECT(CONCATENATE("'2018-07 (Д)'!Q",TEXT(MATCH($C87,'2018-07 (Д)'!$C$2:$C$100,0)+1,0))))),"Н/Д",((INDIRECT(CONCATENATE("'2018-08 (Д)'!Q",TEXT(MATCH($C87,'2018-08 (Д)'!$C$2:$C$100,0)+1,0)))-INDIRECT(CONCATENATE("'2018-07 (Д)'!Q",TEXT(MATCH($C87,'2018-07 (Д)'!$C$2:$C$100,0)+1,0))))/INDIRECT(CONCATENATE("'2018-07 (Д)'!Q",TEXT(MATCH($C87,'2018-07 (Д)'!$C$2:$C$100,0)+1,0))))*100)</f>
        <v>938.41961310238457</v>
      </c>
      <c r="EM87" s="9">
        <f ca="1">IF(OR(INDIRECT(CONCATENATE("'2018-09 (Д)'!Q",TEXT(MATCH($C87,'2018-09 (Д)'!$C$2:$C$100,0)+1,0)))="Н/Д",INDIRECT(CONCATENATE("'2018-08 (Д)'!Q",TEXT(MATCH($C87,'2018-08 (Д)'!$C$2:$C$100,0)+1,0)))="Н/Д",AND(INDIRECT(CONCATENATE("'2018-09 (Д)'!Q",TEXT(MATCH($C87,'2018-09 (Д)'!$C$2:$C$100,0)+1,0)))="Н/Д",INDIRECT(CONCATENATE("'2018-08 (Д)'!Q",TEXT(MATCH($C87,'2018-08 (Д)'!$C$2:$C$100,0)+1,0))))),"Н/Д",((INDIRECT(CONCATENATE("'2018-09 (Д)'!Q",TEXT(MATCH($C87,'2018-09 (Д)'!$C$2:$C$100,0)+1,0)))-INDIRECT(CONCATENATE("'2018-08 (Д)'!Q",TEXT(MATCH($C87,'2018-08 (Д)'!$C$2:$C$100,0)+1,0))))/INDIRECT(CONCATENATE("'2018-08 (Д)'!Q",TEXT(MATCH($C87,'2018-08 (Д)'!$C$2:$C$100,0)+1,0))))*100)</f>
        <v>-45.684237402632931</v>
      </c>
      <c r="EN87" s="9">
        <f ca="1">IF(OR(INDIRECT(CONCATENATE("'2018-10 (Д)'!Q",TEXT(MATCH($C87,'2018-10 (Д)'!$C$2:$C$100,0)+1,0)))="Н/Д",INDIRECT(CONCATENATE("'2018-09 (Д)'!Q",TEXT(MATCH($C87,'2018-09 (Д)'!$C$2:$C$100,0)+1,0)))="Н/Д",AND(INDIRECT(CONCATENATE("'2018-10 (Д)'!Q",TEXT(MATCH($C87,'2018-10 (Д)'!$C$2:$C$100,0)+1,0)))="Н/Д",INDIRECT(CONCATENATE("'2018-09 (Д)'!Q",TEXT(MATCH($C87,'2018-09 (Д)'!$C$2:$C$100,0)+1,0))))),"Н/Д",((INDIRECT(CONCATENATE("'2018-10 (Д)'!Q",TEXT(MATCH($C87,'2018-10 (Д)'!$C$2:$C$100,0)+1,0)))-INDIRECT(CONCATENATE("'2018-09 (Д)'!Q",TEXT(MATCH($C87,'2018-09 (Д)'!$C$2:$C$100,0)+1,0))))/INDIRECT(CONCATENATE("'2018-09 (Д)'!Q",TEXT(MATCH($C87,'2018-09 (Д)'!$C$2:$C$100,0)+1,0))))*100)</f>
        <v>-94.787908494189338</v>
      </c>
      <c r="EO87" s="9">
        <f ca="1">IF(OR(INDIRECT(CONCATENATE("'2018-11 (Д)'!Q",TEXT(MATCH($C87,'2018-11 (Д)'!$C$2:$C$100,0)+1,0)))="Н/Д",INDIRECT(CONCATENATE("'2018-10 (Д)'!Q",TEXT(MATCH($C87,'2018-10 (Д)'!$C$2:$C$100,0)+1,0)))="Н/Д",AND(INDIRECT(CONCATENATE("'2018-11 (Д)'!Q",TEXT(MATCH($C87,'2018-11 (Д)'!$C$2:$C$100,0)+1,0)))="Н/Д",INDIRECT(CONCATENATE("'2018-10 (Д)'!Q",TEXT(MATCH($C87,'2018-10 (Д)'!$C$2:$C$100,0)+1,0))))),"Н/Д",((INDIRECT(CONCATENATE("'2018-11 (Д)'!Q",TEXT(MATCH($C87,'2018-11 (Д)'!$C$2:$C$100,0)+1,0)))-INDIRECT(CONCATENATE("'2018-10 (Д)'!Q",TEXT(MATCH($C87,'2018-10 (Д)'!$C$2:$C$100,0)+1,0))))/INDIRECT(CONCATENATE("'2018-10 (Д)'!Q",TEXT(MATCH($C87,'2018-10 (Д)'!$C$2:$C$100,0)+1,0))))*100)</f>
        <v>4923.8177565709984</v>
      </c>
      <c r="EP87" s="9">
        <f ca="1">IF(OR(INDIRECT(CONCATENATE("'2018-12 (Д)'!Q",TEXT(MATCH($C87,'2018-12 (Д)'!$C$2:$C$100,0)+1,0)))="Н/Д",INDIRECT(CONCATENATE("'2018-11 (Д)'!Q",TEXT(MATCH($C87,'2018-11 (Д)'!$C$2:$C$100,0)+1,0)))="Н/Д",AND(INDIRECT(CONCATENATE("'2018-12 (Д)'!Q",TEXT(MATCH($C87,'2018-12 (Д)'!$C$2:$C$100,0)+1,0)))="Н/Д",INDIRECT(CONCATENATE("'2018-11 (Д)'!Q",TEXT(MATCH($C87,'2018-11 (Д)'!$C$2:$C$100,0)+1,0))))),"Н/Д",((INDIRECT(CONCATENATE("'2018-12 (Д)'!Q",TEXT(MATCH($C87,'2018-12 (Д)'!$C$2:$C$100,0)+1,0)))-INDIRECT(CONCATENATE("'2018-11 (Д)'!Q",TEXT(MATCH($C87,'2018-11 (Д)'!$C$2:$C$100,0)+1,0))))/INDIRECT(CONCATENATE("'2018-11 (Д)'!Q",TEXT(MATCH($C87,'2018-11 (Д)'!$C$2:$C$100,0)+1,0))))*100)</f>
        <v>-46.560624437508444</v>
      </c>
      <c r="EQ87" s="9"/>
      <c r="ER87" s="9">
        <f ca="1">IF(OR(INDIRECT(CONCATENATE("'2018-03 (Д)'!R",TEXT(MATCH($C87,'2018-03 (Д)'!$C$2:$C$100,0)+1,0)))="Н/Д",INDIRECT(CONCATENATE("'2018-02 (Д)'!R",TEXT(MATCH($C87,'2018-02 (Д)'!$C$2:$C$100,0)+1,0)))="Н/Д",AND(INDIRECT(CONCATENATE("'2018-03 (Д)'!R",TEXT(MATCH($C87,'2018-03 (Д)'!$C$2:$C$100,0)+1,0)))="Н/Д",INDIRECT(CONCATENATE("'2018-02 (Д)'!R",TEXT(MATCH($C87,'2018-02 (Д)'!$C$2:$C$100,0)+1,0))))),"Н/Д",((INDIRECT(CONCATENATE("'2018-03 (Д)'!R",TEXT(MATCH($C87,'2018-03 (Д)'!$C$2:$C$100,0)+1,0)))-INDIRECT(CONCATENATE("'2018-02 (Д)'!R",TEXT(MATCH($C87,'2018-02 (Д)'!$C$2:$C$100,0)+1,0))))/INDIRECT(CONCATENATE("'2018-02 (Д)'!R",TEXT(MATCH($C87,'2018-02 (Д)'!$C$2:$C$100,0)+1,0))))*100)</f>
        <v>-41.10709607957476</v>
      </c>
      <c r="ES87" s="9">
        <f ca="1">IF(OR(INDIRECT(CONCATENATE("'2018-04 (Д)'!R",TEXT(MATCH($C87,'2018-04 (Д)'!$C$2:$C$100,0)+1,0)))="Н/Д",INDIRECT(CONCATENATE("'2018-03 (Д)'!R",TEXT(MATCH($C87,'2018-03 (Д)'!$C$2:$C$100,0)+1,0)))="Н/Д",AND(INDIRECT(CONCATENATE("'2018-04 (Д)'!R",TEXT(MATCH($C87,'2018-04 (Д)'!$C$2:$C$100,0)+1,0)))="Н/Д",INDIRECT(CONCATENATE("'2018-03 (Д)'!R",TEXT(MATCH($C87,'2018-03 (Д)'!$C$2:$C$100,0)+1,0))))),"Н/Д",((INDIRECT(CONCATENATE("'2018-04 (Д)'!R",TEXT(MATCH($C87,'2018-04 (Д)'!$C$2:$C$100,0)+1,0)))-INDIRECT(CONCATENATE("'2018-03 (Д)'!R",TEXT(MATCH($C87,'2018-03 (Д)'!$C$2:$C$100,0)+1,0))))/INDIRECT(CONCATENATE("'2018-03 (Д)'!R",TEXT(MATCH($C87,'2018-03 (Д)'!$C$2:$C$100,0)+1,0))))*100)</f>
        <v>39.518602764653451</v>
      </c>
      <c r="ET87" s="9">
        <f ca="1">IF(OR(INDIRECT(CONCATENATE("'2018-05 (Д)'!R",TEXT(MATCH($C87,'2018-05 (Д)'!$C$2:$C$100,0)+1,0)))="Н/Д",INDIRECT(CONCATENATE("'2018-04 (Д)'!R",TEXT(MATCH($C87,'2018-04 (Д)'!$C$2:$C$100,0)+1,0)))="Н/Д",AND(INDIRECT(CONCATENATE("'2018-05 (Д)'!R",TEXT(MATCH($C87,'2018-05 (Д)'!$C$2:$C$100,0)+1,0)))="Н/Д",INDIRECT(CONCATENATE("'2018-04 (Д)'!R",TEXT(MATCH($C87,'2018-04 (Д)'!$C$2:$C$100,0)+1,0))))),"Н/Д",((INDIRECT(CONCATENATE("'2018-05 (Д)'!R",TEXT(MATCH($C87,'2018-05 (Д)'!$C$2:$C$100,0)+1,0)))-INDIRECT(CONCATENATE("'2018-04 (Д)'!R",TEXT(MATCH($C87,'2018-04 (Д)'!$C$2:$C$100,0)+1,0))))/INDIRECT(CONCATENATE("'2018-04 (Д)'!R",TEXT(MATCH($C87,'2018-04 (Д)'!$C$2:$C$100,0)+1,0))))*100)</f>
        <v>-40.223789383288498</v>
      </c>
      <c r="EU87" s="9">
        <f ca="1">IF(OR(INDIRECT(CONCATENATE("'2018-06 (Д)'!R",TEXT(MATCH($C87,'2018-06 (Д)'!$C$2:$C$100,0)+1,0)))="Н/Д",INDIRECT(CONCATENATE("'2018-05 (Д)'!R",TEXT(MATCH($C87,'2018-05 (Д)'!$C$2:$C$100,0)+1,0)))="Н/Д",AND(INDIRECT(CONCATENATE("'2018-06 (Д)'!R",TEXT(MATCH($C87,'2018-06 (Д)'!$C$2:$C$100,0)+1,0)))="Н/Д",INDIRECT(CONCATENATE("'2018-05 (Д)'!R",TEXT(MATCH($C87,'2018-05 (Д)'!$C$2:$C$100,0)+1,0))))),"Н/Д",((INDIRECT(CONCATENATE("'2018-06 (Д)'!R",TEXT(MATCH($C87,'2018-06 (Д)'!$C$2:$C$100,0)+1,0)))-INDIRECT(CONCATENATE("'2018-05 (Д)'!R",TEXT(MATCH($C87,'2018-05 (Д)'!$C$2:$C$100,0)+1,0))))/INDIRECT(CONCATENATE("'2018-05 (Д)'!R",TEXT(MATCH($C87,'2018-05 (Д)'!$C$2:$C$100,0)+1,0))))*100)</f>
        <v>167.38189193403286</v>
      </c>
      <c r="EV87" s="9">
        <f ca="1">IF(OR(INDIRECT(CONCATENATE("'2018-07 (Д)'!R",TEXT(MATCH($C87,'2018-07 (Д)'!$C$2:$C$100,0)+1,0)))="Н/Д",INDIRECT(CONCATENATE("'2018-06 (Д)'!R",TEXT(MATCH($C87,'2018-06 (Д)'!$C$2:$C$100,0)+1,0)))="Н/Д",AND(INDIRECT(CONCATENATE("'2018-07 (Д)'!R",TEXT(MATCH($C87,'2018-07 (Д)'!$C$2:$C$100,0)+1,0)))="Н/Д",INDIRECT(CONCATENATE("'2018-06 (Д)'!R",TEXT(MATCH($C87,'2018-06 (Д)'!$C$2:$C$100,0)+1,0))))),"Н/Д",((INDIRECT(CONCATENATE("'2018-07 (Д)'!R",TEXT(MATCH($C87,'2018-07 (Д)'!$C$2:$C$100,0)+1,0)))-INDIRECT(CONCATENATE("'2018-06 (Д)'!R",TEXT(MATCH($C87,'2018-06 (Д)'!$C$2:$C$100,0)+1,0))))/INDIRECT(CONCATENATE("'2018-06 (Д)'!R",TEXT(MATCH($C87,'2018-06 (Д)'!$C$2:$C$100,0)+1,0))))*100)</f>
        <v>-61.175781726753875</v>
      </c>
      <c r="EW87" s="9">
        <f ca="1">IF(OR(INDIRECT(CONCATENATE("'2018-08 (Д)'!R",TEXT(MATCH($C87,'2018-08 (Д)'!$C$2:$C$100,0)+1,0)))="Н/Д",INDIRECT(CONCATENATE("'2018-07 (Д)'!R",TEXT(MATCH($C87,'2018-07 (Д)'!$C$2:$C$100,0)+1,0)))="Н/Д",AND(INDIRECT(CONCATENATE("'2018-08 (Д)'!R",TEXT(MATCH($C87,'2018-08 (Д)'!$C$2:$C$100,0)+1,0)))="Н/Д",INDIRECT(CONCATENATE("'2018-07 (Д)'!R",TEXT(MATCH($C87,'2018-07 (Д)'!$C$2:$C$100,0)+1,0))))),"Н/Д",((INDIRECT(CONCATENATE("'2018-08 (Д)'!R",TEXT(MATCH($C87,'2018-08 (Д)'!$C$2:$C$100,0)+1,0)))-INDIRECT(CONCATENATE("'2018-07 (Д)'!R",TEXT(MATCH($C87,'2018-07 (Д)'!$C$2:$C$100,0)+1,0))))/INDIRECT(CONCATENATE("'2018-07 (Д)'!R",TEXT(MATCH($C87,'2018-07 (Д)'!$C$2:$C$100,0)+1,0))))*100)</f>
        <v>358.13058920221926</v>
      </c>
      <c r="EX87" s="9">
        <f ca="1">IF(OR(INDIRECT(CONCATENATE("'2018-09 (Д)'!R",TEXT(MATCH($C87,'2018-09 (Д)'!$C$2:$C$100,0)+1,0)))="Н/Д",INDIRECT(CONCATENATE("'2018-08 (Д)'!R",TEXT(MATCH($C87,'2018-08 (Д)'!$C$2:$C$100,0)+1,0)))="Н/Д",AND(INDIRECT(CONCATENATE("'2018-09 (Д)'!R",TEXT(MATCH($C87,'2018-09 (Д)'!$C$2:$C$100,0)+1,0)))="Н/Д",INDIRECT(CONCATENATE("'2018-08 (Д)'!R",TEXT(MATCH($C87,'2018-08 (Д)'!$C$2:$C$100,0)+1,0))))),"Н/Д",((INDIRECT(CONCATENATE("'2018-09 (Д)'!R",TEXT(MATCH($C87,'2018-09 (Д)'!$C$2:$C$100,0)+1,0)))-INDIRECT(CONCATENATE("'2018-08 (Д)'!R",TEXT(MATCH($C87,'2018-08 (Д)'!$C$2:$C$100,0)+1,0))))/INDIRECT(CONCATENATE("'2018-08 (Д)'!R",TEXT(MATCH($C87,'2018-08 (Д)'!$C$2:$C$100,0)+1,0))))*100)</f>
        <v>-72.281751567381463</v>
      </c>
      <c r="EY87" s="9">
        <f ca="1">IF(OR(INDIRECT(CONCATENATE("'2018-10 (Д)'!R",TEXT(MATCH($C87,'2018-10 (Д)'!$C$2:$C$100,0)+1,0)))="Н/Д",INDIRECT(CONCATENATE("'2018-09 (Д)'!R",TEXT(MATCH($C87,'2018-09 (Д)'!$C$2:$C$100,0)+1,0)))="Н/Д",AND(INDIRECT(CONCATENATE("'2018-10 (Д)'!R",TEXT(MATCH($C87,'2018-10 (Д)'!$C$2:$C$100,0)+1,0)))="Н/Д",INDIRECT(CONCATENATE("'2018-09 (Д)'!R",TEXT(MATCH($C87,'2018-09 (Д)'!$C$2:$C$100,0)+1,0))))),"Н/Д",((INDIRECT(CONCATENATE("'2018-10 (Д)'!R",TEXT(MATCH($C87,'2018-10 (Д)'!$C$2:$C$100,0)+1,0)))-INDIRECT(CONCATENATE("'2018-09 (Д)'!R",TEXT(MATCH($C87,'2018-09 (Д)'!$C$2:$C$100,0)+1,0))))/INDIRECT(CONCATENATE("'2018-09 (Д)'!R",TEXT(MATCH($C87,'2018-09 (Д)'!$C$2:$C$100,0)+1,0))))*100)</f>
        <v>28.697059461089268</v>
      </c>
      <c r="EZ87" s="9">
        <f ca="1">IF(OR(INDIRECT(CONCATENATE("'2018-11 (Д)'!R",TEXT(MATCH($C87,'2018-11 (Д)'!$C$2:$C$100,0)+1,0)))="Н/Д",INDIRECT(CONCATENATE("'2018-10 (Д)'!R",TEXT(MATCH($C87,'2018-10 (Д)'!$C$2:$C$100,0)+1,0)))="Н/Д",AND(INDIRECT(CONCATENATE("'2018-11 (Д)'!R",TEXT(MATCH($C87,'2018-11 (Д)'!$C$2:$C$100,0)+1,0)))="Н/Д",INDIRECT(CONCATENATE("'2018-10 (Д)'!R",TEXT(MATCH($C87,'2018-10 (Д)'!$C$2:$C$100,0)+1,0))))),"Н/Д",((INDIRECT(CONCATENATE("'2018-11 (Д)'!R",TEXT(MATCH($C87,'2018-11 (Д)'!$C$2:$C$100,0)+1,0)))-INDIRECT(CONCATENATE("'2018-10 (Д)'!R",TEXT(MATCH($C87,'2018-10 (Д)'!$C$2:$C$100,0)+1,0))))/INDIRECT(CONCATENATE("'2018-10 (Д)'!R",TEXT(MATCH($C87,'2018-10 (Д)'!$C$2:$C$100,0)+1,0))))*100)</f>
        <v>193.08465787115455</v>
      </c>
      <c r="FA87" s="9">
        <f ca="1">IF(OR(INDIRECT(CONCATENATE("'2018-12 (Д)'!R",TEXT(MATCH($C87,'2018-12 (Д)'!$C$2:$C$100,0)+1,0)))="Н/Д",INDIRECT(CONCATENATE("'2018-11 (Д)'!R",TEXT(MATCH($C87,'2018-11 (Д)'!$C$2:$C$100,0)+1,0)))="Н/Д",AND(INDIRECT(CONCATENATE("'2018-12 (Д)'!R",TEXT(MATCH($C87,'2018-12 (Д)'!$C$2:$C$100,0)+1,0)))="Н/Д",INDIRECT(CONCATENATE("'2018-11 (Д)'!R",TEXT(MATCH($C87,'2018-11 (Д)'!$C$2:$C$100,0)+1,0))))),"Н/Д",((INDIRECT(CONCATENATE("'2018-12 (Д)'!R",TEXT(MATCH($C87,'2018-12 (Д)'!$C$2:$C$100,0)+1,0)))-INDIRECT(CONCATENATE("'2018-11 (Д)'!R",TEXT(MATCH($C87,'2018-11 (Д)'!$C$2:$C$100,0)+1,0))))/INDIRECT(CONCATENATE("'2018-11 (Д)'!R",TEXT(MATCH($C87,'2018-11 (Д)'!$C$2:$C$100,0)+1,0))))*100)</f>
        <v>-53.851429414937627</v>
      </c>
      <c r="FB87" s="9"/>
      <c r="FC87" s="9" t="e">
        <f ca="1">IF(OR(INDIRECT(CONCATENATE("'2018-03 (Д)'!S",TEXT(MATCH($C87,'2018-03 (Д)'!$C$2:$C$100,0)+1,0)))="Н/Д",INDIRECT(CONCATENATE("'2018-02 (Д)'!S",TEXT(MATCH($C87,'2018-02 (Д)'!$C$2:$C$100,0)+1,0)))="Н/Д",AND(INDIRECT(CONCATENATE("'2018-03 (Д)'!S",TEXT(MATCH($C87,'2018-03 (Д)'!$C$2:$C$100,0)+1,0)))="Н/Д",INDIRECT(CONCATENATE("'2018-02 (Д)'!S",TEXT(MATCH($C87,'2018-02 (Д)'!$C$2:$C$100,0)+1,0))))),"Н/Д",((INDIRECT(CONCATENATE("'2018-03 (Д)'!S",TEXT(MATCH($C87,'2018-03 (Д)'!$C$2:$C$100,0)+1,0)))-INDIRECT(CONCATENATE("'2018-02 (Д)'!S",TEXT(MATCH($C87,'2018-02 (Д)'!$C$2:$C$100,0)+1,0))))/INDIRECT(CONCATENATE("'2018-02 (Д)'!S",TEXT(MATCH($C87,'2018-02 (Д)'!$C$2:$C$100,0)+1,0))))*100)</f>
        <v>#DIV/0!</v>
      </c>
      <c r="FD87" s="9" t="e">
        <f ca="1">IF(OR(INDIRECT(CONCATENATE("'2018-04 (Д)'!S",TEXT(MATCH($C87,'2018-04 (Д)'!$C$2:$C$100,0)+1,0)))="Н/Д",INDIRECT(CONCATENATE("'2018-03 (Д)'!S",TEXT(MATCH($C87,'2018-03 (Д)'!$C$2:$C$100,0)+1,0)))="Н/Д",AND(INDIRECT(CONCATENATE("'2018-04 (Д)'!S",TEXT(MATCH($C87,'2018-04 (Д)'!$C$2:$C$100,0)+1,0)))="Н/Д",INDIRECT(CONCATENATE("'2018-03 (Д)'!S",TEXT(MATCH($C87,'2018-03 (Д)'!$C$2:$C$100,0)+1,0))))),"Н/Д",((INDIRECT(CONCATENATE("'2018-04 (Д)'!S",TEXT(MATCH($C87,'2018-04 (Д)'!$C$2:$C$100,0)+1,0)))-INDIRECT(CONCATENATE("'2018-03 (Д)'!S",TEXT(MATCH($C87,'2018-03 (Д)'!$C$2:$C$100,0)+1,0))))/INDIRECT(CONCATENATE("'2018-03 (Д)'!S",TEXT(MATCH($C87,'2018-03 (Д)'!$C$2:$C$100,0)+1,0))))*100)</f>
        <v>#DIV/0!</v>
      </c>
      <c r="FE87" s="9" t="e">
        <f ca="1">IF(OR(INDIRECT(CONCATENATE("'2018-05 (Д)'!S",TEXT(MATCH($C87,'2018-05 (Д)'!$C$2:$C$100,0)+1,0)))="Н/Д",INDIRECT(CONCATENATE("'2018-04 (Д)'!S",TEXT(MATCH($C87,'2018-04 (Д)'!$C$2:$C$100,0)+1,0)))="Н/Д",AND(INDIRECT(CONCATENATE("'2018-05 (Д)'!S",TEXT(MATCH($C87,'2018-05 (Д)'!$C$2:$C$100,0)+1,0)))="Н/Д",INDIRECT(CONCATENATE("'2018-04 (Д)'!S",TEXT(MATCH($C87,'2018-04 (Д)'!$C$2:$C$100,0)+1,0))))),"Н/Д",((INDIRECT(CONCATENATE("'2018-05 (Д)'!S",TEXT(MATCH($C87,'2018-05 (Д)'!$C$2:$C$100,0)+1,0)))-INDIRECT(CONCATENATE("'2018-04 (Д)'!S",TEXT(MATCH($C87,'2018-04 (Д)'!$C$2:$C$100,0)+1,0))))/INDIRECT(CONCATENATE("'2018-04 (Д)'!S",TEXT(MATCH($C87,'2018-04 (Д)'!$C$2:$C$100,0)+1,0))))*100)</f>
        <v>#DIV/0!</v>
      </c>
      <c r="FF87" s="9">
        <f ca="1">IF(OR(INDIRECT(CONCATENATE("'2018-06 (Д)'!S",TEXT(MATCH($C87,'2018-06 (Д)'!$C$2:$C$100,0)+1,0)))="Н/Д",INDIRECT(CONCATENATE("'2018-05 (Д)'!S",TEXT(MATCH($C87,'2018-05 (Д)'!$C$2:$C$100,0)+1,0)))="Н/Д",AND(INDIRECT(CONCATENATE("'2018-06 (Д)'!S",TEXT(MATCH($C87,'2018-06 (Д)'!$C$2:$C$100,0)+1,0)))="Н/Д",INDIRECT(CONCATENATE("'2018-05 (Д)'!S",TEXT(MATCH($C87,'2018-05 (Д)'!$C$2:$C$100,0)+1,0))))),"Н/Д",((INDIRECT(CONCATENATE("'2018-06 (Д)'!S",TEXT(MATCH($C87,'2018-06 (Д)'!$C$2:$C$100,0)+1,0)))-INDIRECT(CONCATENATE("'2018-05 (Д)'!S",TEXT(MATCH($C87,'2018-05 (Д)'!$C$2:$C$100,0)+1,0))))/INDIRECT(CONCATENATE("'2018-05 (Д)'!S",TEXT(MATCH($C87,'2018-05 (Д)'!$C$2:$C$100,0)+1,0))))*100)</f>
        <v>0</v>
      </c>
      <c r="FG87" s="9">
        <f ca="1">IF(OR(INDIRECT(CONCATENATE("'2018-07 (Д)'!S",TEXT(MATCH($C87,'2018-07 (Д)'!$C$2:$C$100,0)+1,0)))="Н/Д",INDIRECT(CONCATENATE("'2018-06 (Д)'!S",TEXT(MATCH($C87,'2018-06 (Д)'!$C$2:$C$100,0)+1,0)))="Н/Д",AND(INDIRECT(CONCATENATE("'2018-07 (Д)'!S",TEXT(MATCH($C87,'2018-07 (Д)'!$C$2:$C$100,0)+1,0)))="Н/Д",INDIRECT(CONCATENATE("'2018-06 (Д)'!S",TEXT(MATCH($C87,'2018-06 (Д)'!$C$2:$C$100,0)+1,0))))),"Н/Д",((INDIRECT(CONCATENATE("'2018-07 (Д)'!S",TEXT(MATCH($C87,'2018-07 (Д)'!$C$2:$C$100,0)+1,0)))-INDIRECT(CONCATENATE("'2018-06 (Д)'!S",TEXT(MATCH($C87,'2018-06 (Д)'!$C$2:$C$100,0)+1,0))))/INDIRECT(CONCATENATE("'2018-06 (Д)'!S",TEXT(MATCH($C87,'2018-06 (Д)'!$C$2:$C$100,0)+1,0))))*100)</f>
        <v>-100</v>
      </c>
      <c r="FH87" s="9" t="e">
        <f ca="1">IF(OR(INDIRECT(CONCATENATE("'2018-08 (Д)'!S",TEXT(MATCH($C87,'2018-08 (Д)'!$C$2:$C$100,0)+1,0)))="Н/Д",INDIRECT(CONCATENATE("'2018-07 (Д)'!S",TEXT(MATCH($C87,'2018-07 (Д)'!$C$2:$C$100,0)+1,0)))="Н/Д",AND(INDIRECT(CONCATENATE("'2018-08 (Д)'!S",TEXT(MATCH($C87,'2018-08 (Д)'!$C$2:$C$100,0)+1,0)))="Н/Д",INDIRECT(CONCATENATE("'2018-07 (Д)'!S",TEXT(MATCH($C87,'2018-07 (Д)'!$C$2:$C$100,0)+1,0))))),"Н/Д",((INDIRECT(CONCATENATE("'2018-08 (Д)'!S",TEXT(MATCH($C87,'2018-08 (Д)'!$C$2:$C$100,0)+1,0)))-INDIRECT(CONCATENATE("'2018-07 (Д)'!S",TEXT(MATCH($C87,'2018-07 (Д)'!$C$2:$C$100,0)+1,0))))/INDIRECT(CONCATENATE("'2018-07 (Д)'!S",TEXT(MATCH($C87,'2018-07 (Д)'!$C$2:$C$100,0)+1,0))))*100)</f>
        <v>#DIV/0!</v>
      </c>
      <c r="FI87" s="9" t="e">
        <f ca="1">IF(OR(INDIRECT(CONCATENATE("'2018-09 (Д)'!S",TEXT(MATCH($C87,'2018-09 (Д)'!$C$2:$C$100,0)+1,0)))="Н/Д",INDIRECT(CONCATENATE("'2018-08 (Д)'!S",TEXT(MATCH($C87,'2018-08 (Д)'!$C$2:$C$100,0)+1,0)))="Н/Д",AND(INDIRECT(CONCATENATE("'2018-09 (Д)'!S",TEXT(MATCH($C87,'2018-09 (Д)'!$C$2:$C$100,0)+1,0)))="Н/Д",INDIRECT(CONCATENATE("'2018-08 (Д)'!S",TEXT(MATCH($C87,'2018-08 (Д)'!$C$2:$C$100,0)+1,0))))),"Н/Д",((INDIRECT(CONCATENATE("'2018-09 (Д)'!S",TEXT(MATCH($C87,'2018-09 (Д)'!$C$2:$C$100,0)+1,0)))-INDIRECT(CONCATENATE("'2018-08 (Д)'!S",TEXT(MATCH($C87,'2018-08 (Д)'!$C$2:$C$100,0)+1,0))))/INDIRECT(CONCATENATE("'2018-08 (Д)'!S",TEXT(MATCH($C87,'2018-08 (Д)'!$C$2:$C$100,0)+1,0))))*100)</f>
        <v>#DIV/0!</v>
      </c>
      <c r="FJ87" s="9" t="e">
        <f ca="1">IF(OR(INDIRECT(CONCATENATE("'2018-10 (Д)'!S",TEXT(MATCH($C87,'2018-10 (Д)'!$C$2:$C$100,0)+1,0)))="Н/Д",INDIRECT(CONCATENATE("'2018-09 (Д)'!S",TEXT(MATCH($C87,'2018-09 (Д)'!$C$2:$C$100,0)+1,0)))="Н/Д",AND(INDIRECT(CONCATENATE("'2018-10 (Д)'!S",TEXT(MATCH($C87,'2018-10 (Д)'!$C$2:$C$100,0)+1,0)))="Н/Д",INDIRECT(CONCATENATE("'2018-09 (Д)'!S",TEXT(MATCH($C87,'2018-09 (Д)'!$C$2:$C$100,0)+1,0))))),"Н/Д",((INDIRECT(CONCATENATE("'2018-10 (Д)'!S",TEXT(MATCH($C87,'2018-10 (Д)'!$C$2:$C$100,0)+1,0)))-INDIRECT(CONCATENATE("'2018-09 (Д)'!S",TEXT(MATCH($C87,'2018-09 (Д)'!$C$2:$C$100,0)+1,0))))/INDIRECT(CONCATENATE("'2018-09 (Д)'!S",TEXT(MATCH($C87,'2018-09 (Д)'!$C$2:$C$100,0)+1,0))))*100)</f>
        <v>#DIV/0!</v>
      </c>
      <c r="FK87" s="9" t="e">
        <f ca="1">IF(OR(INDIRECT(CONCATENATE("'2018-11 (Д)'!S",TEXT(MATCH($C87,'2018-11 (Д)'!$C$2:$C$100,0)+1,0)))="Н/Д",INDIRECT(CONCATENATE("'2018-10 (Д)'!S",TEXT(MATCH($C87,'2018-10 (Д)'!$C$2:$C$100,0)+1,0)))="Н/Д",AND(INDIRECT(CONCATENATE("'2018-11 (Д)'!S",TEXT(MATCH($C87,'2018-11 (Д)'!$C$2:$C$100,0)+1,0)))="Н/Д",INDIRECT(CONCATENATE("'2018-10 (Д)'!S",TEXT(MATCH($C87,'2018-10 (Д)'!$C$2:$C$100,0)+1,0))))),"Н/Д",((INDIRECT(CONCATENATE("'2018-11 (Д)'!S",TEXT(MATCH($C87,'2018-11 (Д)'!$C$2:$C$100,0)+1,0)))-INDIRECT(CONCATENATE("'2018-10 (Д)'!S",TEXT(MATCH($C87,'2018-10 (Д)'!$C$2:$C$100,0)+1,0))))/INDIRECT(CONCATENATE("'2018-10 (Д)'!S",TEXT(MATCH($C87,'2018-10 (Д)'!$C$2:$C$100,0)+1,0))))*100)</f>
        <v>#DIV/0!</v>
      </c>
      <c r="FL87" s="9">
        <f ca="1">IF(OR(INDIRECT(CONCATENATE("'2018-12 (Д)'!S",TEXT(MATCH($C87,'2018-12 (Д)'!$C$2:$C$100,0)+1,0)))="Н/Д",INDIRECT(CONCATENATE("'2018-11 (Д)'!S",TEXT(MATCH($C87,'2018-11 (Д)'!$C$2:$C$100,0)+1,0)))="Н/Д",AND(INDIRECT(CONCATENATE("'2018-12 (Д)'!S",TEXT(MATCH($C87,'2018-12 (Д)'!$C$2:$C$100,0)+1,0)))="Н/Д",INDIRECT(CONCATENATE("'2018-11 (Д)'!S",TEXT(MATCH($C87,'2018-11 (Д)'!$C$2:$C$100,0)+1,0))))),"Н/Д",((INDIRECT(CONCATENATE("'2018-12 (Д)'!S",TEXT(MATCH($C87,'2018-12 (Д)'!$C$2:$C$100,0)+1,0)))-INDIRECT(CONCATENATE("'2018-11 (Д)'!S",TEXT(MATCH($C87,'2018-11 (Д)'!$C$2:$C$100,0)+1,0))))/INDIRECT(CONCATENATE("'2018-11 (Д)'!S",TEXT(MATCH($C87,'2018-11 (Д)'!$C$2:$C$100,0)+1,0))))*100)</f>
        <v>-75</v>
      </c>
      <c r="FM87" s="9"/>
      <c r="FN87" s="9">
        <f ca="1">IF(OR(INDIRECT(CONCATENATE("'2018-03 (Д)'!T",TEXT(MATCH($C87,'2018-03 (Д)'!$C$2:$C$100,0)+1,0)))="Н/Д",INDIRECT(CONCATENATE("'2018-02 (Д)'!T",TEXT(MATCH($C87,'2018-02 (Д)'!$C$2:$C$100,0)+1,0)))="Н/Д",AND(INDIRECT(CONCATENATE("'2018-03 (Д)'!T",TEXT(MATCH($C87,'2018-03 (Д)'!$C$2:$C$100,0)+1,0)))="Н/Д",INDIRECT(CONCATENATE("'2018-02 (Д)'!T",TEXT(MATCH($C87,'2018-02 (Д)'!$C$2:$C$100,0)+1,0))))),"Н/Д",((INDIRECT(CONCATENATE("'2018-03 (Д)'!T",TEXT(MATCH($C87,'2018-03 (Д)'!$C$2:$C$100,0)+1,0)))-INDIRECT(CONCATENATE("'2018-02 (Д)'!T",TEXT(MATCH($C87,'2018-02 (Д)'!$C$2:$C$100,0)+1,0))))/INDIRECT(CONCATENATE("'2018-02 (Д)'!T",TEXT(MATCH($C87,'2018-02 (Д)'!$C$2:$C$100,0)+1,0))))*100)</f>
        <v>15.097427666779137</v>
      </c>
      <c r="FO87" s="9">
        <f ca="1">IF(OR(INDIRECT(CONCATENATE("'2018-04 (Д)'!T",TEXT(MATCH($C87,'2018-04 (Д)'!$C$2:$C$100,0)+1,0)))="Н/Д",INDIRECT(CONCATENATE("'2018-03 (Д)'!T",TEXT(MATCH($C87,'2018-03 (Д)'!$C$2:$C$100,0)+1,0)))="Н/Д",AND(INDIRECT(CONCATENATE("'2018-04 (Д)'!T",TEXT(MATCH($C87,'2018-04 (Д)'!$C$2:$C$100,0)+1,0)))="Н/Д",INDIRECT(CONCATENATE("'2018-03 (Д)'!T",TEXT(MATCH($C87,'2018-03 (Д)'!$C$2:$C$100,0)+1,0))))),"Н/Д",((INDIRECT(CONCATENATE("'2018-04 (Д)'!T",TEXT(MATCH($C87,'2018-04 (Д)'!$C$2:$C$100,0)+1,0)))-INDIRECT(CONCATENATE("'2018-03 (Д)'!T",TEXT(MATCH($C87,'2018-03 (Д)'!$C$2:$C$100,0)+1,0))))/INDIRECT(CONCATENATE("'2018-03 (Д)'!T",TEXT(MATCH($C87,'2018-03 (Д)'!$C$2:$C$100,0)+1,0))))*100)</f>
        <v>10.781460453349531</v>
      </c>
      <c r="FP87" s="9">
        <f ca="1">IF(OR(INDIRECT(CONCATENATE("'2018-05 (Д)'!T",TEXT(MATCH($C87,'2018-05 (Д)'!$C$2:$C$100,0)+1,0)))="Н/Д",INDIRECT(CONCATENATE("'2018-04 (Д)'!T",TEXT(MATCH($C87,'2018-04 (Д)'!$C$2:$C$100,0)+1,0)))="Н/Д",AND(INDIRECT(CONCATENATE("'2018-05 (Д)'!T",TEXT(MATCH($C87,'2018-05 (Д)'!$C$2:$C$100,0)+1,0)))="Н/Д",INDIRECT(CONCATENATE("'2018-04 (Д)'!T",TEXT(MATCH($C87,'2018-04 (Д)'!$C$2:$C$100,0)+1,0))))),"Н/Д",((INDIRECT(CONCATENATE("'2018-05 (Д)'!T",TEXT(MATCH($C87,'2018-05 (Д)'!$C$2:$C$100,0)+1,0)))-INDIRECT(CONCATENATE("'2018-04 (Д)'!T",TEXT(MATCH($C87,'2018-04 (Д)'!$C$2:$C$100,0)+1,0))))/INDIRECT(CONCATENATE("'2018-04 (Д)'!T",TEXT(MATCH($C87,'2018-04 (Д)'!$C$2:$C$100,0)+1,0))))*100)</f>
        <v>20.543524295906064</v>
      </c>
      <c r="FQ87" s="9">
        <f ca="1">IF(OR(INDIRECT(CONCATENATE("'2018-06 (Д)'!T",TEXT(MATCH($C87,'2018-06 (Д)'!$C$2:$C$100,0)+1,0)))="Н/Д",INDIRECT(CONCATENATE("'2018-05 (Д)'!T",TEXT(MATCH($C87,'2018-05 (Д)'!$C$2:$C$100,0)+1,0)))="Н/Д",AND(INDIRECT(CONCATENATE("'2018-06 (Д)'!T",TEXT(MATCH($C87,'2018-06 (Д)'!$C$2:$C$100,0)+1,0)))="Н/Д",INDIRECT(CONCATENATE("'2018-05 (Д)'!T",TEXT(MATCH($C87,'2018-05 (Д)'!$C$2:$C$100,0)+1,0))))),"Н/Д",((INDIRECT(CONCATENATE("'2018-06 (Д)'!T",TEXT(MATCH($C87,'2018-06 (Д)'!$C$2:$C$100,0)+1,0)))-INDIRECT(CONCATENATE("'2018-05 (Д)'!T",TEXT(MATCH($C87,'2018-05 (Д)'!$C$2:$C$100,0)+1,0))))/INDIRECT(CONCATENATE("'2018-05 (Д)'!T",TEXT(MATCH($C87,'2018-05 (Д)'!$C$2:$C$100,0)+1,0))))*100)</f>
        <v>17.000862834295553</v>
      </c>
      <c r="FR87" s="9">
        <f ca="1">IF(OR(INDIRECT(CONCATENATE("'2018-07 (Д)'!T",TEXT(MATCH($C87,'2018-07 (Д)'!$C$2:$C$100,0)+1,0)))="Н/Д",INDIRECT(CONCATENATE("'2018-06 (Д)'!T",TEXT(MATCH($C87,'2018-06 (Д)'!$C$2:$C$100,0)+1,0)))="Н/Д",AND(INDIRECT(CONCATENATE("'2018-07 (Д)'!T",TEXT(MATCH($C87,'2018-07 (Д)'!$C$2:$C$100,0)+1,0)))="Н/Д",INDIRECT(CONCATENATE("'2018-06 (Д)'!T",TEXT(MATCH($C87,'2018-06 (Д)'!$C$2:$C$100,0)+1,0))))),"Н/Д",((INDIRECT(CONCATENATE("'2018-07 (Д)'!T",TEXT(MATCH($C87,'2018-07 (Д)'!$C$2:$C$100,0)+1,0)))-INDIRECT(CONCATENATE("'2018-06 (Д)'!T",TEXT(MATCH($C87,'2018-06 (Д)'!$C$2:$C$100,0)+1,0))))/INDIRECT(CONCATENATE("'2018-06 (Д)'!T",TEXT(MATCH($C87,'2018-06 (Д)'!$C$2:$C$100,0)+1,0))))*100)</f>
        <v>-0.63948356126551398</v>
      </c>
      <c r="FS87" s="9">
        <f ca="1">IF(OR(INDIRECT(CONCATENATE("'2018-08 (Д)'!T",TEXT(MATCH($C87,'2018-08 (Д)'!$C$2:$C$100,0)+1,0)))="Н/Д",INDIRECT(CONCATENATE("'2018-07 (Д)'!T",TEXT(MATCH($C87,'2018-07 (Д)'!$C$2:$C$100,0)+1,0)))="Н/Д",AND(INDIRECT(CONCATENATE("'2018-08 (Д)'!T",TEXT(MATCH($C87,'2018-08 (Д)'!$C$2:$C$100,0)+1,0)))="Н/Д",INDIRECT(CONCATENATE("'2018-07 (Д)'!T",TEXT(MATCH($C87,'2018-07 (Д)'!$C$2:$C$100,0)+1,0))))),"Н/Д",((INDIRECT(CONCATENATE("'2018-08 (Д)'!T",TEXT(MATCH($C87,'2018-08 (Д)'!$C$2:$C$100,0)+1,0)))-INDIRECT(CONCATENATE("'2018-07 (Д)'!T",TEXT(MATCH($C87,'2018-07 (Д)'!$C$2:$C$100,0)+1,0))))/INDIRECT(CONCATENATE("'2018-07 (Д)'!T",TEXT(MATCH($C87,'2018-07 (Д)'!$C$2:$C$100,0)+1,0))))*100)</f>
        <v>6.9440215342348814</v>
      </c>
      <c r="FT87" s="9">
        <f ca="1">IF(OR(INDIRECT(CONCATENATE("'2018-09 (Д)'!T",TEXT(MATCH($C87,'2018-09 (Д)'!$C$2:$C$100,0)+1,0)))="Н/Д",INDIRECT(CONCATENATE("'2018-08 (Д)'!T",TEXT(MATCH($C87,'2018-08 (Д)'!$C$2:$C$100,0)+1,0)))="Н/Д",AND(INDIRECT(CONCATENATE("'2018-09 (Д)'!T",TEXT(MATCH($C87,'2018-09 (Д)'!$C$2:$C$100,0)+1,0)))="Н/Д",INDIRECT(CONCATENATE("'2018-08 (Д)'!T",TEXT(MATCH($C87,'2018-08 (Д)'!$C$2:$C$100,0)+1,0))))),"Н/Д",((INDIRECT(CONCATENATE("'2018-09 (Д)'!T",TEXT(MATCH($C87,'2018-09 (Д)'!$C$2:$C$100,0)+1,0)))-INDIRECT(CONCATENATE("'2018-08 (Д)'!T",TEXT(MATCH($C87,'2018-08 (Д)'!$C$2:$C$100,0)+1,0))))/INDIRECT(CONCATENATE("'2018-08 (Д)'!T",TEXT(MATCH($C87,'2018-08 (Д)'!$C$2:$C$100,0)+1,0))))*100)</f>
        <v>9.6744942326134353</v>
      </c>
      <c r="FU87" s="9">
        <f ca="1">IF(OR(INDIRECT(CONCATENATE("'2018-10 (Д)'!T",TEXT(MATCH($C87,'2018-10 (Д)'!$C$2:$C$100,0)+1,0)))="Н/Д",INDIRECT(CONCATENATE("'2018-09 (Д)'!T",TEXT(MATCH($C87,'2018-09 (Д)'!$C$2:$C$100,0)+1,0)))="Н/Д",AND(INDIRECT(CONCATENATE("'2018-10 (Д)'!T",TEXT(MATCH($C87,'2018-10 (Д)'!$C$2:$C$100,0)+1,0)))="Н/Д",INDIRECT(CONCATENATE("'2018-09 (Д)'!T",TEXT(MATCH($C87,'2018-09 (Д)'!$C$2:$C$100,0)+1,0))))),"Н/Д",((INDIRECT(CONCATENATE("'2018-10 (Д)'!T",TEXT(MATCH($C87,'2018-10 (Д)'!$C$2:$C$100,0)+1,0)))-INDIRECT(CONCATENATE("'2018-09 (Д)'!T",TEXT(MATCH($C87,'2018-09 (Д)'!$C$2:$C$100,0)+1,0))))/INDIRECT(CONCATENATE("'2018-09 (Д)'!T",TEXT(MATCH($C87,'2018-09 (Д)'!$C$2:$C$100,0)+1,0))))*100)</f>
        <v>-18.061595420649574</v>
      </c>
      <c r="FV87" s="9">
        <f ca="1">IF(OR(INDIRECT(CONCATENATE("'2018-11 (Д)'!T",TEXT(MATCH($C87,'2018-11 (Д)'!$C$2:$C$100,0)+1,0)))="Н/Д",INDIRECT(CONCATENATE("'2018-10 (Д)'!T",TEXT(MATCH($C87,'2018-10 (Д)'!$C$2:$C$100,0)+1,0)))="Н/Д",AND(INDIRECT(CONCATENATE("'2018-11 (Д)'!T",TEXT(MATCH($C87,'2018-11 (Д)'!$C$2:$C$100,0)+1,0)))="Н/Д",INDIRECT(CONCATENATE("'2018-10 (Д)'!T",TEXT(MATCH($C87,'2018-10 (Д)'!$C$2:$C$100,0)+1,0))))),"Н/Д",((INDIRECT(CONCATENATE("'2018-11 (Д)'!T",TEXT(MATCH($C87,'2018-11 (Д)'!$C$2:$C$100,0)+1,0)))-INDIRECT(CONCATENATE("'2018-10 (Д)'!T",TEXT(MATCH($C87,'2018-10 (Д)'!$C$2:$C$100,0)+1,0))))/INDIRECT(CONCATENATE("'2018-10 (Д)'!T",TEXT(MATCH($C87,'2018-10 (Д)'!$C$2:$C$100,0)+1,0))))*100)</f>
        <v>20.024160673005071</v>
      </c>
      <c r="FW87" s="9">
        <f ca="1">IF(OR(INDIRECT(CONCATENATE("'2018-12 (Д)'!T",TEXT(MATCH($C87,'2018-12 (Д)'!$C$2:$C$100,0)+1,0)))="Н/Д",INDIRECT(CONCATENATE("'2018-11 (Д)'!T",TEXT(MATCH($C87,'2018-11 (Д)'!$C$2:$C$100,0)+1,0)))="Н/Д",AND(INDIRECT(CONCATENATE("'2018-12 (Д)'!T",TEXT(MATCH($C87,'2018-12 (Д)'!$C$2:$C$100,0)+1,0)))="Н/Д",INDIRECT(CONCATENATE("'2018-11 (Д)'!T",TEXT(MATCH($C87,'2018-11 (Д)'!$C$2:$C$100,0)+1,0))))),"Н/Д",((INDIRECT(CONCATENATE("'2018-12 (Д)'!T",TEXT(MATCH($C87,'2018-12 (Д)'!$C$2:$C$100,0)+1,0)))-INDIRECT(CONCATENATE("'2018-11 (Д)'!T",TEXT(MATCH($C87,'2018-11 (Д)'!$C$2:$C$100,0)+1,0))))/INDIRECT(CONCATENATE("'2018-11 (Д)'!T",TEXT(MATCH($C87,'2018-11 (Д)'!$C$2:$C$100,0)+1,0))))*100)</f>
        <v>-9.6703657156264864</v>
      </c>
      <c r="FX87" s="9"/>
      <c r="FY87" s="9">
        <f ca="1">IF(OR(INDIRECT(CONCATENATE("'2018-03 (Д)'!U",TEXT(MATCH($C87,'2018-03 (Д)'!$C$2:$C$100,0)+1,0)))="Н/Д",INDIRECT(CONCATENATE("'2018-02 (Д)'!U",TEXT(MATCH($C87,'2018-02 (Д)'!$C$2:$C$100,0)+1,0)))="Н/Д",AND(INDIRECT(CONCATENATE("'2018-03 (Д)'!U",TEXT(MATCH($C87,'2018-03 (Д)'!$C$2:$C$100,0)+1,0)))="Н/Д",INDIRECT(CONCATENATE("'2018-02 (Д)'!U",TEXT(MATCH($C87,'2018-02 (Д)'!$C$2:$C$100,0)+1,0))))),"Н/Д",((INDIRECT(CONCATENATE("'2018-03 (Д)'!U",TEXT(MATCH($C87,'2018-03 (Д)'!$C$2:$C$100,0)+1,0)))-INDIRECT(CONCATENATE("'2018-02 (Д)'!U",TEXT(MATCH($C87,'2018-02 (Д)'!$C$2:$C$100,0)+1,0))))/INDIRECT(CONCATENATE("'2018-02 (Д)'!U",TEXT(MATCH($C87,'2018-02 (Д)'!$C$2:$C$100,0)+1,0))))*100)</f>
        <v>92.449851756841511</v>
      </c>
      <c r="FZ87" s="9">
        <f ca="1">IF(OR(INDIRECT(CONCATENATE("'2018-04 (Д)'!U",TEXT(MATCH($C87,'2018-04 (Д)'!$C$2:$C$100,0)+1,0)))="Н/Д",INDIRECT(CONCATENATE("'2018-03 (Д)'!U",TEXT(MATCH($C87,'2018-03 (Д)'!$C$2:$C$100,0)+1,0)))="Н/Д",AND(INDIRECT(CONCATENATE("'2018-04 (Д)'!U",TEXT(MATCH($C87,'2018-04 (Д)'!$C$2:$C$100,0)+1,0)))="Н/Д",INDIRECT(CONCATENATE("'2018-03 (Д)'!U",TEXT(MATCH($C87,'2018-03 (Д)'!$C$2:$C$100,0)+1,0))))),"Н/Д",((INDIRECT(CONCATENATE("'2018-04 (Д)'!U",TEXT(MATCH($C87,'2018-04 (Д)'!$C$2:$C$100,0)+1,0)))-INDIRECT(CONCATENATE("'2018-03 (Д)'!U",TEXT(MATCH($C87,'2018-03 (Д)'!$C$2:$C$100,0)+1,0))))/INDIRECT(CONCATENATE("'2018-03 (Д)'!U",TEXT(MATCH($C87,'2018-03 (Д)'!$C$2:$C$100,0)+1,0))))*100)</f>
        <v>33.031488288871422</v>
      </c>
      <c r="GA87" s="9">
        <f ca="1">IF(OR(INDIRECT(CONCATENATE("'2018-05 (Д)'!U",TEXT(MATCH($C87,'2018-05 (Д)'!$C$2:$C$100,0)+1,0)))="Н/Д",INDIRECT(CONCATENATE("'2018-04 (Д)'!U",TEXT(MATCH($C87,'2018-04 (Д)'!$C$2:$C$100,0)+1,0)))="Н/Д",AND(INDIRECT(CONCATENATE("'2018-05 (Д)'!U",TEXT(MATCH($C87,'2018-05 (Д)'!$C$2:$C$100,0)+1,0)))="Н/Д",INDIRECT(CONCATENATE("'2018-04 (Д)'!U",TEXT(MATCH($C87,'2018-04 (Д)'!$C$2:$C$100,0)+1,0))))),"Н/Д",((INDIRECT(CONCATENATE("'2018-05 (Д)'!U",TEXT(MATCH($C87,'2018-05 (Д)'!$C$2:$C$100,0)+1,0)))-INDIRECT(CONCATENATE("'2018-04 (Д)'!U",TEXT(MATCH($C87,'2018-04 (Д)'!$C$2:$C$100,0)+1,0))))/INDIRECT(CONCATENATE("'2018-04 (Д)'!U",TEXT(MATCH($C87,'2018-04 (Д)'!$C$2:$C$100,0)+1,0))))*100)</f>
        <v>40.844175466785664</v>
      </c>
      <c r="GB87" s="9">
        <f ca="1">IF(OR(INDIRECT(CONCATENATE("'2018-06 (Д)'!U",TEXT(MATCH($C87,'2018-06 (Д)'!$C$2:$C$100,0)+1,0)))="Н/Д",INDIRECT(CONCATENATE("'2018-05 (Д)'!U",TEXT(MATCH($C87,'2018-05 (Д)'!$C$2:$C$100,0)+1,0)))="Н/Д",AND(INDIRECT(CONCATENATE("'2018-06 (Д)'!U",TEXT(MATCH($C87,'2018-06 (Д)'!$C$2:$C$100,0)+1,0)))="Н/Д",INDIRECT(CONCATENATE("'2018-05 (Д)'!U",TEXT(MATCH($C87,'2018-05 (Д)'!$C$2:$C$100,0)+1,0))))),"Н/Д",((INDIRECT(CONCATENATE("'2018-06 (Д)'!U",TEXT(MATCH($C87,'2018-06 (Д)'!$C$2:$C$100,0)+1,0)))-INDIRECT(CONCATENATE("'2018-05 (Д)'!U",TEXT(MATCH($C87,'2018-05 (Д)'!$C$2:$C$100,0)+1,0))))/INDIRECT(CONCATENATE("'2018-05 (Д)'!U",TEXT(MATCH($C87,'2018-05 (Д)'!$C$2:$C$100,0)+1,0))))*100)</f>
        <v>22.538134179804963</v>
      </c>
      <c r="GC87" s="9">
        <f ca="1">IF(OR(INDIRECT(CONCATENATE("'2018-07 (Д)'!U",TEXT(MATCH($C87,'2018-07 (Д)'!$C$2:$C$100,0)+1,0)))="Н/Д",INDIRECT(CONCATENATE("'2018-06 (Д)'!U",TEXT(MATCH($C87,'2018-06 (Д)'!$C$2:$C$100,0)+1,0)))="Н/Д",AND(INDIRECT(CONCATENATE("'2018-07 (Д)'!U",TEXT(MATCH($C87,'2018-07 (Д)'!$C$2:$C$100,0)+1,0)))="Н/Д",INDIRECT(CONCATENATE("'2018-06 (Д)'!U",TEXT(MATCH($C87,'2018-06 (Д)'!$C$2:$C$100,0)+1,0))))),"Н/Д",((INDIRECT(CONCATENATE("'2018-07 (Д)'!U",TEXT(MATCH($C87,'2018-07 (Д)'!$C$2:$C$100,0)+1,0)))-INDIRECT(CONCATENATE("'2018-06 (Д)'!U",TEXT(MATCH($C87,'2018-06 (Д)'!$C$2:$C$100,0)+1,0))))/INDIRECT(CONCATENATE("'2018-06 (Д)'!U",TEXT(MATCH($C87,'2018-06 (Д)'!$C$2:$C$100,0)+1,0))))*100)</f>
        <v>-30.790563082721839</v>
      </c>
      <c r="GD87" s="9">
        <f ca="1">IF(OR(INDIRECT(CONCATENATE("'2018-08 (Д)'!U",TEXT(MATCH($C87,'2018-08 (Д)'!$C$2:$C$100,0)+1,0)))="Н/Д",INDIRECT(CONCATENATE("'2018-07 (Д)'!U",TEXT(MATCH($C87,'2018-07 (Д)'!$C$2:$C$100,0)+1,0)))="Н/Д",AND(INDIRECT(CONCATENATE("'2018-08 (Д)'!U",TEXT(MATCH($C87,'2018-08 (Д)'!$C$2:$C$100,0)+1,0)))="Н/Д",INDIRECT(CONCATENATE("'2018-07 (Д)'!U",TEXT(MATCH($C87,'2018-07 (Д)'!$C$2:$C$100,0)+1,0))))),"Н/Д",((INDIRECT(CONCATENATE("'2018-08 (Д)'!U",TEXT(MATCH($C87,'2018-08 (Д)'!$C$2:$C$100,0)+1,0)))-INDIRECT(CONCATENATE("'2018-07 (Д)'!U",TEXT(MATCH($C87,'2018-07 (Д)'!$C$2:$C$100,0)+1,0))))/INDIRECT(CONCATENATE("'2018-07 (Д)'!U",TEXT(MATCH($C87,'2018-07 (Д)'!$C$2:$C$100,0)+1,0))))*100)</f>
        <v>49.935382480525362</v>
      </c>
      <c r="GE87" s="9">
        <f ca="1">IF(OR(INDIRECT(CONCATENATE("'2018-09 (Д)'!U",TEXT(MATCH($C87,'2018-09 (Д)'!$C$2:$C$100,0)+1,0)))="Н/Д",INDIRECT(CONCATENATE("'2018-08 (Д)'!U",TEXT(MATCH($C87,'2018-08 (Д)'!$C$2:$C$100,0)+1,0)))="Н/Д",AND(INDIRECT(CONCATENATE("'2018-09 (Д)'!U",TEXT(MATCH($C87,'2018-09 (Д)'!$C$2:$C$100,0)+1,0)))="Н/Д",INDIRECT(CONCATENATE("'2018-08 (Д)'!U",TEXT(MATCH($C87,'2018-08 (Д)'!$C$2:$C$100,0)+1,0))))),"Н/Д",((INDIRECT(CONCATENATE("'2018-09 (Д)'!U",TEXT(MATCH($C87,'2018-09 (Д)'!$C$2:$C$100,0)+1,0)))-INDIRECT(CONCATENATE("'2018-08 (Д)'!U",TEXT(MATCH($C87,'2018-08 (Д)'!$C$2:$C$100,0)+1,0))))/INDIRECT(CONCATENATE("'2018-08 (Д)'!U",TEXT(MATCH($C87,'2018-08 (Д)'!$C$2:$C$100,0)+1,0))))*100)</f>
        <v>-13.490442209719186</v>
      </c>
      <c r="GF87" s="9">
        <f ca="1">IF(OR(INDIRECT(CONCATENATE("'2018-10 (Д)'!U",TEXT(MATCH($C87,'2018-10 (Д)'!$C$2:$C$100,0)+1,0)))="Н/Д",INDIRECT(CONCATENATE("'2018-09 (Д)'!U",TEXT(MATCH($C87,'2018-09 (Д)'!$C$2:$C$100,0)+1,0)))="Н/Д",AND(INDIRECT(CONCATENATE("'2018-10 (Д)'!U",TEXT(MATCH($C87,'2018-10 (Д)'!$C$2:$C$100,0)+1,0)))="Н/Д",INDIRECT(CONCATENATE("'2018-09 (Д)'!U",TEXT(MATCH($C87,'2018-09 (Д)'!$C$2:$C$100,0)+1,0))))),"Н/Д",((INDIRECT(CONCATENATE("'2018-10 (Д)'!U",TEXT(MATCH($C87,'2018-10 (Д)'!$C$2:$C$100,0)+1,0)))-INDIRECT(CONCATENATE("'2018-09 (Д)'!U",TEXT(MATCH($C87,'2018-09 (Д)'!$C$2:$C$100,0)+1,0))))/INDIRECT(CONCATENATE("'2018-09 (Д)'!U",TEXT(MATCH($C87,'2018-09 (Д)'!$C$2:$C$100,0)+1,0))))*100)</f>
        <v>-54.376516224802032</v>
      </c>
      <c r="GG87" s="9">
        <f ca="1">IF(OR(INDIRECT(CONCATENATE("'2018-11 (Д)'!U",TEXT(MATCH($C87,'2018-11 (Д)'!$C$2:$C$100,0)+1,0)))="Н/Д",INDIRECT(CONCATENATE("'2018-10 (Д)'!U",TEXT(MATCH($C87,'2018-10 (Д)'!$C$2:$C$100,0)+1,0)))="Н/Д",AND(INDIRECT(CONCATENATE("'2018-11 (Д)'!U",TEXT(MATCH($C87,'2018-11 (Д)'!$C$2:$C$100,0)+1,0)))="Н/Д",INDIRECT(CONCATENATE("'2018-10 (Д)'!U",TEXT(MATCH($C87,'2018-10 (Д)'!$C$2:$C$100,0)+1,0))))),"Н/Д",((INDIRECT(CONCATENATE("'2018-11 (Д)'!U",TEXT(MATCH($C87,'2018-11 (Д)'!$C$2:$C$100,0)+1,0)))-INDIRECT(CONCATENATE("'2018-10 (Д)'!U",TEXT(MATCH($C87,'2018-10 (Д)'!$C$2:$C$100,0)+1,0))))/INDIRECT(CONCATENATE("'2018-10 (Д)'!U",TEXT(MATCH($C87,'2018-10 (Д)'!$C$2:$C$100,0)+1,0))))*100)</f>
        <v>1731.0605770142156</v>
      </c>
      <c r="GH87" s="9">
        <f ca="1">IF(OR(INDIRECT(CONCATENATE("'2018-12 (Д)'!U",TEXT(MATCH($C87,'2018-12 (Д)'!$C$2:$C$100,0)+1,0)))="Н/Д",INDIRECT(CONCATENATE("'2018-11 (Д)'!U",TEXT(MATCH($C87,'2018-11 (Д)'!$C$2:$C$100,0)+1,0)))="Н/Д",AND(INDIRECT(CONCATENATE("'2018-12 (Д)'!U",TEXT(MATCH($C87,'2018-12 (Д)'!$C$2:$C$100,0)+1,0)))="Н/Д",INDIRECT(CONCATENATE("'2018-11 (Д)'!U",TEXT(MATCH($C87,'2018-11 (Д)'!$C$2:$C$100,0)+1,0))))),"Н/Д",((INDIRECT(CONCATENATE("'2018-12 (Д)'!U",TEXT(MATCH($C87,'2018-12 (Д)'!$C$2:$C$100,0)+1,0)))-INDIRECT(CONCATENATE("'2018-11 (Д)'!U",TEXT(MATCH($C87,'2018-11 (Д)'!$C$2:$C$100,0)+1,0))))/INDIRECT(CONCATENATE("'2018-11 (Д)'!U",TEXT(MATCH($C87,'2018-11 (Д)'!$C$2:$C$100,0)+1,0))))*100)</f>
        <v>-93.828284219239976</v>
      </c>
      <c r="GI87" s="9"/>
      <c r="GJ87" s="9">
        <f ca="1">IF(OR(INDIRECT(CONCATENATE("'2018-03 (Д)'!V",TEXT(MATCH($C87,'2018-03 (Д)'!$C$2:$C$100,0)+1,0)))="Н/Д",INDIRECT(CONCATENATE("'2018-02 (Д)'!V",TEXT(MATCH($C87,'2018-02 (Д)'!$C$2:$C$100,0)+1,0)))="Н/Д",AND(INDIRECT(CONCATENATE("'2018-03 (Д)'!V",TEXT(MATCH($C87,'2018-03 (Д)'!$C$2:$C$100,0)+1,0)))="Н/Д",INDIRECT(CONCATENATE("'2018-02 (Д)'!V",TEXT(MATCH($C87,'2018-02 (Д)'!$C$2:$C$100,0)+1,0))))),"Н/Д",((INDIRECT(CONCATENATE("'2018-03 (Д)'!V",TEXT(MATCH($C87,'2018-03 (Д)'!$C$2:$C$100,0)+1,0)))-INDIRECT(CONCATENATE("'2018-02 (Д)'!V",TEXT(MATCH($C87,'2018-02 (Д)'!$C$2:$C$100,0)+1,0))))/INDIRECT(CONCATENATE("'2018-02 (Д)'!V",TEXT(MATCH($C87,'2018-02 (Д)'!$C$2:$C$100,0)+1,0))))*100)</f>
        <v>178.20130761279302</v>
      </c>
      <c r="GK87" s="9">
        <f ca="1">IF(OR(INDIRECT(CONCATENATE("'2018-04 (Д)'!V",TEXT(MATCH($C87,'2018-04 (Д)'!$C$2:$C$100,0)+1,0)))="Н/Д",INDIRECT(CONCATENATE("'2018-03 (Д)'!V",TEXT(MATCH($C87,'2018-03 (Д)'!$C$2:$C$100,0)+1,0)))="Н/Д",AND(INDIRECT(CONCATENATE("'2018-04 (Д)'!V",TEXT(MATCH($C87,'2018-04 (Д)'!$C$2:$C$100,0)+1,0)))="Н/Д",INDIRECT(CONCATENATE("'2018-03 (Д)'!V",TEXT(MATCH($C87,'2018-03 (Д)'!$C$2:$C$100,0)+1,0))))),"Н/Д",((INDIRECT(CONCATENATE("'2018-04 (Д)'!V",TEXT(MATCH($C87,'2018-04 (Д)'!$C$2:$C$100,0)+1,0)))-INDIRECT(CONCATENATE("'2018-03 (Д)'!V",TEXT(MATCH($C87,'2018-03 (Д)'!$C$2:$C$100,0)+1,0))))/INDIRECT(CONCATENATE("'2018-03 (Д)'!V",TEXT(MATCH($C87,'2018-03 (Д)'!$C$2:$C$100,0)+1,0))))*100)</f>
        <v>-41.360294127139312</v>
      </c>
      <c r="GL87" s="9">
        <f ca="1">IF(OR(INDIRECT(CONCATENATE("'2018-05 (Д)'!V",TEXT(MATCH($C87,'2018-05 (Д)'!$C$2:$C$100,0)+1,0)))="Н/Д",INDIRECT(CONCATENATE("'2018-04 (Д)'!V",TEXT(MATCH($C87,'2018-04 (Д)'!$C$2:$C$100,0)+1,0)))="Н/Д",AND(INDIRECT(CONCATENATE("'2018-05 (Д)'!V",TEXT(MATCH($C87,'2018-05 (Д)'!$C$2:$C$100,0)+1,0)))="Н/Д",INDIRECT(CONCATENATE("'2018-04 (Д)'!V",TEXT(MATCH($C87,'2018-04 (Д)'!$C$2:$C$100,0)+1,0))))),"Н/Д",((INDIRECT(CONCATENATE("'2018-05 (Д)'!V",TEXT(MATCH($C87,'2018-05 (Д)'!$C$2:$C$100,0)+1,0)))-INDIRECT(CONCATENATE("'2018-04 (Д)'!V",TEXT(MATCH($C87,'2018-04 (Д)'!$C$2:$C$100,0)+1,0))))/INDIRECT(CONCATENATE("'2018-04 (Д)'!V",TEXT(MATCH($C87,'2018-04 (Д)'!$C$2:$C$100,0)+1,0))))*100)</f>
        <v>119.97970602599037</v>
      </c>
      <c r="GM87" s="9">
        <f ca="1">IF(OR(INDIRECT(CONCATENATE("'2018-06 (Д)'!V",TEXT(MATCH($C87,'2018-06 (Д)'!$C$2:$C$100,0)+1,0)))="Н/Д",INDIRECT(CONCATENATE("'2018-05 (Д)'!V",TEXT(MATCH($C87,'2018-05 (Д)'!$C$2:$C$100,0)+1,0)))="Н/Д",AND(INDIRECT(CONCATENATE("'2018-06 (Д)'!V",TEXT(MATCH($C87,'2018-06 (Д)'!$C$2:$C$100,0)+1,0)))="Н/Д",INDIRECT(CONCATENATE("'2018-05 (Д)'!V",TEXT(MATCH($C87,'2018-05 (Д)'!$C$2:$C$100,0)+1,0))))),"Н/Д",((INDIRECT(CONCATENATE("'2018-06 (Д)'!V",TEXT(MATCH($C87,'2018-06 (Д)'!$C$2:$C$100,0)+1,0)))-INDIRECT(CONCATENATE("'2018-05 (Д)'!V",TEXT(MATCH($C87,'2018-05 (Д)'!$C$2:$C$100,0)+1,0))))/INDIRECT(CONCATENATE("'2018-05 (Д)'!V",TEXT(MATCH($C87,'2018-05 (Д)'!$C$2:$C$100,0)+1,0))))*100)</f>
        <v>5.2414032599729667</v>
      </c>
      <c r="GN87" s="9">
        <f ca="1">IF(OR(INDIRECT(CONCATENATE("'2018-07 (Д)'!V",TEXT(MATCH($C87,'2018-07 (Д)'!$C$2:$C$100,0)+1,0)))="Н/Д",INDIRECT(CONCATENATE("'2018-06 (Д)'!V",TEXT(MATCH($C87,'2018-06 (Д)'!$C$2:$C$100,0)+1,0)))="Н/Д",AND(INDIRECT(CONCATENATE("'2018-07 (Д)'!V",TEXT(MATCH($C87,'2018-07 (Д)'!$C$2:$C$100,0)+1,0)))="Н/Д",INDIRECT(CONCATENATE("'2018-06 (Д)'!V",TEXT(MATCH($C87,'2018-06 (Д)'!$C$2:$C$100,0)+1,0))))),"Н/Д",((INDIRECT(CONCATENATE("'2018-07 (Д)'!V",TEXT(MATCH($C87,'2018-07 (Д)'!$C$2:$C$100,0)+1,0)))-INDIRECT(CONCATENATE("'2018-06 (Д)'!V",TEXT(MATCH($C87,'2018-06 (Д)'!$C$2:$C$100,0)+1,0))))/INDIRECT(CONCATENATE("'2018-06 (Д)'!V",TEXT(MATCH($C87,'2018-06 (Д)'!$C$2:$C$100,0)+1,0))))*100)</f>
        <v>-19.227956832355062</v>
      </c>
      <c r="GO87" s="9">
        <f ca="1">IF(OR(INDIRECT(CONCATENATE("'2018-08 (Д)'!V",TEXT(MATCH($C87,'2018-08 (Д)'!$C$2:$C$100,0)+1,0)))="Н/Д",INDIRECT(CONCATENATE("'2018-07 (Д)'!V",TEXT(MATCH($C87,'2018-07 (Д)'!$C$2:$C$100,0)+1,0)))="Н/Д",AND(INDIRECT(CONCATENATE("'2018-08 (Д)'!V",TEXT(MATCH($C87,'2018-08 (Д)'!$C$2:$C$100,0)+1,0)))="Н/Д",INDIRECT(CONCATENATE("'2018-07 (Д)'!V",TEXT(MATCH($C87,'2018-07 (Д)'!$C$2:$C$100,0)+1,0))))),"Н/Д",((INDIRECT(CONCATENATE("'2018-08 (Д)'!V",TEXT(MATCH($C87,'2018-08 (Д)'!$C$2:$C$100,0)+1,0)))-INDIRECT(CONCATENATE("'2018-07 (Д)'!V",TEXT(MATCH($C87,'2018-07 (Д)'!$C$2:$C$100,0)+1,0))))/INDIRECT(CONCATENATE("'2018-07 (Д)'!V",TEXT(MATCH($C87,'2018-07 (Д)'!$C$2:$C$100,0)+1,0))))*100)</f>
        <v>16.517054210309102</v>
      </c>
      <c r="GP87" s="9">
        <f ca="1">IF(OR(INDIRECT(CONCATENATE("'2018-09 (Д)'!V",TEXT(MATCH($C87,'2018-09 (Д)'!$C$2:$C$100,0)+1,0)))="Н/Д",INDIRECT(CONCATENATE("'2018-08 (Д)'!V",TEXT(MATCH($C87,'2018-08 (Д)'!$C$2:$C$100,0)+1,0)))="Н/Д",AND(INDIRECT(CONCATENATE("'2018-09 (Д)'!V",TEXT(MATCH($C87,'2018-09 (Д)'!$C$2:$C$100,0)+1,0)))="Н/Д",INDIRECT(CONCATENATE("'2018-08 (Д)'!V",TEXT(MATCH($C87,'2018-08 (Д)'!$C$2:$C$100,0)+1,0))))),"Н/Д",((INDIRECT(CONCATENATE("'2018-09 (Д)'!V",TEXT(MATCH($C87,'2018-09 (Д)'!$C$2:$C$100,0)+1,0)))-INDIRECT(CONCATENATE("'2018-08 (Д)'!V",TEXT(MATCH($C87,'2018-08 (Д)'!$C$2:$C$100,0)+1,0))))/INDIRECT(CONCATENATE("'2018-08 (Д)'!V",TEXT(MATCH($C87,'2018-08 (Д)'!$C$2:$C$100,0)+1,0))))*100)</f>
        <v>-47.27153295768327</v>
      </c>
      <c r="GQ87" s="9">
        <f ca="1">IF(OR(INDIRECT(CONCATENATE("'2018-10 (Д)'!V",TEXT(MATCH($C87,'2018-10 (Д)'!$C$2:$C$100,0)+1,0)))="Н/Д",INDIRECT(CONCATENATE("'2018-09 (Д)'!V",TEXT(MATCH($C87,'2018-09 (Д)'!$C$2:$C$100,0)+1,0)))="Н/Д",AND(INDIRECT(CONCATENATE("'2018-10 (Д)'!V",TEXT(MATCH($C87,'2018-10 (Д)'!$C$2:$C$100,0)+1,0)))="Н/Д",INDIRECT(CONCATENATE("'2018-09 (Д)'!V",TEXT(MATCH($C87,'2018-09 (Д)'!$C$2:$C$100,0)+1,0))))),"Н/Д",((INDIRECT(CONCATENATE("'2018-10 (Д)'!V",TEXT(MATCH($C87,'2018-10 (Д)'!$C$2:$C$100,0)+1,0)))-INDIRECT(CONCATENATE("'2018-09 (Д)'!V",TEXT(MATCH($C87,'2018-09 (Д)'!$C$2:$C$100,0)+1,0))))/INDIRECT(CONCATENATE("'2018-09 (Д)'!V",TEXT(MATCH($C87,'2018-09 (Д)'!$C$2:$C$100,0)+1,0))))*100)</f>
        <v>7.2946318833252377</v>
      </c>
      <c r="GR87" s="9">
        <f ca="1">IF(OR(INDIRECT(CONCATENATE("'2018-11 (Д)'!V",TEXT(MATCH($C87,'2018-11 (Д)'!$C$2:$C$100,0)+1,0)))="Н/Д",INDIRECT(CONCATENATE("'2018-10 (Д)'!V",TEXT(MATCH($C87,'2018-10 (Д)'!$C$2:$C$100,0)+1,0)))="Н/Д",AND(INDIRECT(CONCATENATE("'2018-11 (Д)'!V",TEXT(MATCH($C87,'2018-11 (Д)'!$C$2:$C$100,0)+1,0)))="Н/Д",INDIRECT(CONCATENATE("'2018-10 (Д)'!V",TEXT(MATCH($C87,'2018-10 (Д)'!$C$2:$C$100,0)+1,0))))),"Н/Д",((INDIRECT(CONCATENATE("'2018-11 (Д)'!V",TEXT(MATCH($C87,'2018-11 (Д)'!$C$2:$C$100,0)+1,0)))-INDIRECT(CONCATENATE("'2018-10 (Д)'!V",TEXT(MATCH($C87,'2018-10 (Д)'!$C$2:$C$100,0)+1,0))))/INDIRECT(CONCATENATE("'2018-10 (Д)'!V",TEXT(MATCH($C87,'2018-10 (Д)'!$C$2:$C$100,0)+1,0))))*100)</f>
        <v>177.43182695802037</v>
      </c>
      <c r="GS87" s="9">
        <f ca="1">IF(OR(INDIRECT(CONCATENATE("'2018-12 (Д)'!V",TEXT(MATCH($C87,'2018-12 (Д)'!$C$2:$C$100,0)+1,0)))="Н/Д",INDIRECT(CONCATENATE("'2018-11 (Д)'!V",TEXT(MATCH($C87,'2018-11 (Д)'!$C$2:$C$100,0)+1,0)))="Н/Д",AND(INDIRECT(CONCATENATE("'2018-12 (Д)'!V",TEXT(MATCH($C87,'2018-12 (Д)'!$C$2:$C$100,0)+1,0)))="Н/Д",INDIRECT(CONCATENATE("'2018-11 (Д)'!V",TEXT(MATCH($C87,'2018-11 (Д)'!$C$2:$C$100,0)+1,0))))),"Н/Д",((INDIRECT(CONCATENATE("'2018-12 (Д)'!V",TEXT(MATCH($C87,'2018-12 (Д)'!$C$2:$C$100,0)+1,0)))-INDIRECT(CONCATENATE("'2018-11 (Д)'!V",TEXT(MATCH($C87,'2018-11 (Д)'!$C$2:$C$100,0)+1,0))))/INDIRECT(CONCATENATE("'2018-11 (Д)'!V",TEXT(MATCH($C87,'2018-11 (Д)'!$C$2:$C$100,0)+1,0))))*100)</f>
        <v>-35.617249657276979</v>
      </c>
      <c r="GT87" s="9"/>
      <c r="GU87" s="9">
        <f ca="1">IF(OR(INDIRECT(CONCATENATE("'2018-03 (Д)'!W",TEXT(MATCH($C87,'2018-03 (Д)'!$C$2:$C$100,0)+1,0)))="Н/Д",INDIRECT(CONCATENATE("'2018-02 (Д)'!W",TEXT(MATCH($C87,'2018-02 (Д)'!$C$2:$C$100,0)+1,0)))="Н/Д",AND(INDIRECT(CONCATENATE("'2018-03 (Д)'!W",TEXT(MATCH($C87,'2018-03 (Д)'!$C$2:$C$100,0)+1,0)))="Н/Д",INDIRECT(CONCATENATE("'2018-02 (Д)'!W",TEXT(MATCH($C87,'2018-02 (Д)'!$C$2:$C$100,0)+1,0))))),"Н/Д",((INDIRECT(CONCATENATE("'2018-03 (Д)'!W",TEXT(MATCH($C87,'2018-03 (Д)'!$C$2:$C$100,0)+1,0)))-INDIRECT(CONCATENATE("'2018-02 (Д)'!W",TEXT(MATCH($C87,'2018-02 (Д)'!$C$2:$C$100,0)+1,0))))/INDIRECT(CONCATENATE("'2018-02 (Д)'!W",TEXT(MATCH($C87,'2018-02 (Д)'!$C$2:$C$100,0)+1,0))))*100)</f>
        <v>93.499551006594999</v>
      </c>
      <c r="GV87" s="9">
        <f ca="1">IF(OR(INDIRECT(CONCATENATE("'2018-04 (Д)'!W",TEXT(MATCH($C87,'2018-04 (Д)'!$C$2:$C$100,0)+1,0)))="Н/Д",INDIRECT(CONCATENATE("'2018-03 (Д)'!W",TEXT(MATCH($C87,'2018-03 (Д)'!$C$2:$C$100,0)+1,0)))="Н/Д",AND(INDIRECT(CONCATENATE("'2018-04 (Д)'!W",TEXT(MATCH($C87,'2018-04 (Д)'!$C$2:$C$100,0)+1,0)))="Н/Д",INDIRECT(CONCATENATE("'2018-03 (Д)'!W",TEXT(MATCH($C87,'2018-03 (Д)'!$C$2:$C$100,0)+1,0))))),"Н/Д",((INDIRECT(CONCATENATE("'2018-04 (Д)'!W",TEXT(MATCH($C87,'2018-04 (Д)'!$C$2:$C$100,0)+1,0)))-INDIRECT(CONCATENATE("'2018-03 (Д)'!W",TEXT(MATCH($C87,'2018-03 (Д)'!$C$2:$C$100,0)+1,0))))/INDIRECT(CONCATENATE("'2018-03 (Д)'!W",TEXT(MATCH($C87,'2018-03 (Д)'!$C$2:$C$100,0)+1,0))))*100)</f>
        <v>-7.4380073310377162</v>
      </c>
      <c r="GW87" s="9">
        <f ca="1">IF(OR(INDIRECT(CONCATENATE("'2018-05 (Д)'!W",TEXT(MATCH($C87,'2018-05 (Д)'!$C$2:$C$100,0)+1,0)))="Н/Д",INDIRECT(CONCATENATE("'2018-04 (Д)'!W",TEXT(MATCH($C87,'2018-04 (Д)'!$C$2:$C$100,0)+1,0)))="Н/Д",AND(INDIRECT(CONCATENATE("'2018-05 (Д)'!W",TEXT(MATCH($C87,'2018-05 (Д)'!$C$2:$C$100,0)+1,0)))="Н/Д",INDIRECT(CONCATENATE("'2018-04 (Д)'!W",TEXT(MATCH($C87,'2018-04 (Д)'!$C$2:$C$100,0)+1,0))))),"Н/Д",((INDIRECT(CONCATENATE("'2018-05 (Д)'!W",TEXT(MATCH($C87,'2018-05 (Д)'!$C$2:$C$100,0)+1,0)))-INDIRECT(CONCATENATE("'2018-04 (Д)'!W",TEXT(MATCH($C87,'2018-04 (Д)'!$C$2:$C$100,0)+1,0))))/INDIRECT(CONCATENATE("'2018-04 (Д)'!W",TEXT(MATCH($C87,'2018-04 (Д)'!$C$2:$C$100,0)+1,0))))*100)</f>
        <v>52.864342092193105</v>
      </c>
      <c r="GX87" s="9">
        <f ca="1">IF(OR(INDIRECT(CONCATENATE("'2018-06 (Д)'!W",TEXT(MATCH($C87,'2018-06 (Д)'!$C$2:$C$100,0)+1,0)))="Н/Д",INDIRECT(CONCATENATE("'2018-05 (Д)'!W",TEXT(MATCH($C87,'2018-05 (Д)'!$C$2:$C$100,0)+1,0)))="Н/Д",AND(INDIRECT(CONCATENATE("'2018-06 (Д)'!W",TEXT(MATCH($C87,'2018-06 (Д)'!$C$2:$C$100,0)+1,0)))="Н/Д",INDIRECT(CONCATENATE("'2018-05 (Д)'!W",TEXT(MATCH($C87,'2018-05 (Д)'!$C$2:$C$100,0)+1,0))))),"Н/Д",((INDIRECT(CONCATENATE("'2018-06 (Д)'!W",TEXT(MATCH($C87,'2018-06 (Д)'!$C$2:$C$100,0)+1,0)))-INDIRECT(CONCATENATE("'2018-05 (Д)'!W",TEXT(MATCH($C87,'2018-05 (Д)'!$C$2:$C$100,0)+1,0))))/INDIRECT(CONCATENATE("'2018-05 (Д)'!W",TEXT(MATCH($C87,'2018-05 (Д)'!$C$2:$C$100,0)+1,0))))*100)</f>
        <v>-7.2405294300774896</v>
      </c>
      <c r="GY87" s="9">
        <f ca="1">IF(OR(INDIRECT(CONCATENATE("'2018-07 (Д)'!W",TEXT(MATCH($C87,'2018-07 (Д)'!$C$2:$C$100,0)+1,0)))="Н/Д",INDIRECT(CONCATENATE("'2018-06 (Д)'!W",TEXT(MATCH($C87,'2018-06 (Д)'!$C$2:$C$100,0)+1,0)))="Н/Д",AND(INDIRECT(CONCATENATE("'2018-07 (Д)'!W",TEXT(MATCH($C87,'2018-07 (Д)'!$C$2:$C$100,0)+1,0)))="Н/Д",INDIRECT(CONCATENATE("'2018-06 (Д)'!W",TEXT(MATCH($C87,'2018-06 (Д)'!$C$2:$C$100,0)+1,0))))),"Н/Д",((INDIRECT(CONCATENATE("'2018-07 (Д)'!W",TEXT(MATCH($C87,'2018-07 (Д)'!$C$2:$C$100,0)+1,0)))-INDIRECT(CONCATENATE("'2018-06 (Д)'!W",TEXT(MATCH($C87,'2018-06 (Д)'!$C$2:$C$100,0)+1,0))))/INDIRECT(CONCATENATE("'2018-06 (Д)'!W",TEXT(MATCH($C87,'2018-06 (Д)'!$C$2:$C$100,0)+1,0))))*100)</f>
        <v>-14.981065107429403</v>
      </c>
      <c r="GZ87" s="9">
        <f ca="1">IF(OR(INDIRECT(CONCATENATE("'2018-08 (Д)'!W",TEXT(MATCH($C87,'2018-08 (Д)'!$C$2:$C$100,0)+1,0)))="Н/Д",INDIRECT(CONCATENATE("'2018-07 (Д)'!W",TEXT(MATCH($C87,'2018-07 (Д)'!$C$2:$C$100,0)+1,0)))="Н/Д",AND(INDIRECT(CONCATENATE("'2018-08 (Д)'!W",TEXT(MATCH($C87,'2018-08 (Д)'!$C$2:$C$100,0)+1,0)))="Н/Д",INDIRECT(CONCATENATE("'2018-07 (Д)'!W",TEXT(MATCH($C87,'2018-07 (Д)'!$C$2:$C$100,0)+1,0))))),"Н/Д",((INDIRECT(CONCATENATE("'2018-08 (Д)'!W",TEXT(MATCH($C87,'2018-08 (Д)'!$C$2:$C$100,0)+1,0)))-INDIRECT(CONCATENATE("'2018-07 (Д)'!W",TEXT(MATCH($C87,'2018-07 (Д)'!$C$2:$C$100,0)+1,0))))/INDIRECT(CONCATENATE("'2018-07 (Д)'!W",TEXT(MATCH($C87,'2018-07 (Д)'!$C$2:$C$100,0)+1,0))))*100)</f>
        <v>38.031936537341196</v>
      </c>
      <c r="HA87" s="9">
        <f ca="1">IF(OR(INDIRECT(CONCATENATE("'2018-09 (Д)'!W",TEXT(MATCH($C87,'2018-09 (Д)'!$C$2:$C$100,0)+1,0)))="Н/Д",INDIRECT(CONCATENATE("'2018-08 (Д)'!W",TEXT(MATCH($C87,'2018-08 (Д)'!$C$2:$C$100,0)+1,0)))="Н/Д",AND(INDIRECT(CONCATENATE("'2018-09 (Д)'!W",TEXT(MATCH($C87,'2018-09 (Д)'!$C$2:$C$100,0)+1,0)))="Н/Д",INDIRECT(CONCATENATE("'2018-08 (Д)'!W",TEXT(MATCH($C87,'2018-08 (Д)'!$C$2:$C$100,0)+1,0))))),"Н/Д",((INDIRECT(CONCATENATE("'2018-09 (Д)'!W",TEXT(MATCH($C87,'2018-09 (Д)'!$C$2:$C$100,0)+1,0)))-INDIRECT(CONCATENATE("'2018-08 (Д)'!W",TEXT(MATCH($C87,'2018-08 (Д)'!$C$2:$C$100,0)+1,0))))/INDIRECT(CONCATENATE("'2018-08 (Д)'!W",TEXT(MATCH($C87,'2018-08 (Д)'!$C$2:$C$100,0)+1,0))))*100)</f>
        <v>-43.704862564826229</v>
      </c>
      <c r="HB87" s="9">
        <f ca="1">IF(OR(INDIRECT(CONCATENATE("'2018-10 (Д)'!W",TEXT(MATCH($C87,'2018-10 (Д)'!$C$2:$C$100,0)+1,0)))="Н/Д",INDIRECT(CONCATENATE("'2018-09 (Д)'!W",TEXT(MATCH($C87,'2018-09 (Д)'!$C$2:$C$100,0)+1,0)))="Н/Д",AND(INDIRECT(CONCATENATE("'2018-10 (Д)'!W",TEXT(MATCH($C87,'2018-10 (Д)'!$C$2:$C$100,0)+1,0)))="Н/Д",INDIRECT(CONCATENATE("'2018-09 (Д)'!W",TEXT(MATCH($C87,'2018-09 (Д)'!$C$2:$C$100,0)+1,0))))),"Н/Д",((INDIRECT(CONCATENATE("'2018-10 (Д)'!W",TEXT(MATCH($C87,'2018-10 (Д)'!$C$2:$C$100,0)+1,0)))-INDIRECT(CONCATENATE("'2018-09 (Д)'!W",TEXT(MATCH($C87,'2018-09 (Д)'!$C$2:$C$100,0)+1,0))))/INDIRECT(CONCATENATE("'2018-09 (Д)'!W",TEXT(MATCH($C87,'2018-09 (Д)'!$C$2:$C$100,0)+1,0))))*100)</f>
        <v>1.180868665772647</v>
      </c>
      <c r="HC87" s="9">
        <f ca="1">IF(OR(INDIRECT(CONCATENATE("'2018-11 (Д)'!W",TEXT(MATCH($C87,'2018-11 (Д)'!$C$2:$C$100,0)+1,0)))="Н/Д",INDIRECT(CONCATENATE("'2018-10 (Д)'!W",TEXT(MATCH($C87,'2018-10 (Д)'!$C$2:$C$100,0)+1,0)))="Н/Д",AND(INDIRECT(CONCATENATE("'2018-11 (Д)'!W",TEXT(MATCH($C87,'2018-11 (Д)'!$C$2:$C$100,0)+1,0)))="Н/Д",INDIRECT(CONCATENATE("'2018-10 (Д)'!W",TEXT(MATCH($C87,'2018-10 (Д)'!$C$2:$C$100,0)+1,0))))),"Н/Д",((INDIRECT(CONCATENATE("'2018-11 (Д)'!W",TEXT(MATCH($C87,'2018-11 (Д)'!$C$2:$C$100,0)+1,0)))-INDIRECT(CONCATENATE("'2018-10 (Д)'!W",TEXT(MATCH($C87,'2018-10 (Д)'!$C$2:$C$100,0)+1,0))))/INDIRECT(CONCATENATE("'2018-10 (Д)'!W",TEXT(MATCH($C87,'2018-10 (Д)'!$C$2:$C$100,0)+1,0))))*100)</f>
        <v>128.49079527978625</v>
      </c>
      <c r="HD87" s="9">
        <f ca="1">IF(OR(INDIRECT(CONCATENATE("'2018-12 (Д)'!W",TEXT(MATCH($C87,'2018-12 (Д)'!$C$2:$C$100,0)+1,0)))="Н/Д",INDIRECT(CONCATENATE("'2018-11 (Д)'!W",TEXT(MATCH($C87,'2018-11 (Д)'!$C$2:$C$100,0)+1,0)))="Н/Д",AND(INDIRECT(CONCATENATE("'2018-12 (Д)'!W",TEXT(MATCH($C87,'2018-12 (Д)'!$C$2:$C$100,0)+1,0)))="Н/Д",INDIRECT(CONCATENATE("'2018-11 (Д)'!W",TEXT(MATCH($C87,'2018-11 (Д)'!$C$2:$C$100,0)+1,0))))),"Н/Д",((INDIRECT(CONCATENATE("'2018-12 (Д)'!W",TEXT(MATCH($C87,'2018-12 (Д)'!$C$2:$C$100,0)+1,0)))-INDIRECT(CONCATENATE("'2018-11 (Д)'!W",TEXT(MATCH($C87,'2018-11 (Д)'!$C$2:$C$100,0)+1,0))))/INDIRECT(CONCATENATE("'2018-11 (Д)'!W",TEXT(MATCH($C87,'2018-11 (Д)'!$C$2:$C$100,0)+1,0))))*100)</f>
        <v>-36.296441839537884</v>
      </c>
    </row>
    <row r="88" spans="1:212" x14ac:dyDescent="0.25">
      <c r="A88" s="2" t="s">
        <v>107</v>
      </c>
      <c r="B88" s="2" t="s">
        <v>114</v>
      </c>
      <c r="C88" s="15">
        <v>60000000</v>
      </c>
      <c r="D88" s="9"/>
      <c r="E88" s="9">
        <f ca="1">IF(OR(INDIRECT(CONCATENATE("'2018-03 (Д)'!E",TEXT(MATCH($C88,'2018-03 (Д)'!$C$2:$C$100,0)+1,0)))="Н/Д",INDIRECT(CONCATENATE("'2018-02 (Д)'!E",TEXT(MATCH($C88,'2018-02 (Д)'!$C$2:$C$100,0)+1,0)))="Н/Д",AND(INDIRECT(CONCATENATE("'2018-03 (Д)'!E",TEXT(MATCH($C88,'2018-03 (Д)'!$C$2:$C$100,0)+1,0)))="Н/Д",INDIRECT(CONCATENATE("'2018-02 (Д)'!E",TEXT(MATCH($C88,'2018-02 (Д)'!$C$2:$C$100,0)+1,0))))),"Н/Д",((INDIRECT(CONCATENATE("'2018-03 (Д)'!E",TEXT(MATCH($C88,'2018-03 (Д)'!$C$2:$C$100,0)+1,0)))-INDIRECT(CONCATENATE("'2018-02 (Д)'!E",TEXT(MATCH($C88,'2018-02 (Д)'!$C$2:$C$100,0)+1,0))))/INDIRECT(CONCATENATE("'2018-02 (Д)'!E",TEXT(MATCH($C88,'2018-02 (Д)'!$C$2:$C$100,0)+1,0))))*100)</f>
        <v>33.270916870037013</v>
      </c>
      <c r="F88" s="9">
        <f ca="1">IF(OR(INDIRECT(CONCATENATE("'2018-04 (Д)'!E",TEXT(MATCH($C88,'2018-04 (Д)'!$C$2:$C$100,0)+1,0)))="Н/Д",INDIRECT(CONCATENATE("'2018-03 (Д)'!E",TEXT(MATCH($C88,'2018-03 (Д)'!$C$2:$C$100,0)+1,0)))="Н/Д",AND(INDIRECT(CONCATENATE("'2018-04 (Д)'!E",TEXT(MATCH($C88,'2018-04 (Д)'!$C$2:$C$100,0)+1,0)))="Н/Д",INDIRECT(CONCATENATE("'2018-03 (Д)'!E",TEXT(MATCH($C88,'2018-03 (Д)'!$C$2:$C$100,0)+1,0))))),"Н/Д",((INDIRECT(CONCATENATE("'2018-04 (Д)'!E",TEXT(MATCH($C88,'2018-04 (Д)'!$C$2:$C$100,0)+1,0)))-INDIRECT(CONCATENATE("'2018-03 (Д)'!E",TEXT(MATCH($C88,'2018-03 (Д)'!$C$2:$C$100,0)+1,0))))/INDIRECT(CONCATENATE("'2018-03 (Д)'!E",TEXT(MATCH($C88,'2018-03 (Д)'!$C$2:$C$100,0)+1,0))))*100)</f>
        <v>64.637566529368542</v>
      </c>
      <c r="G88" s="9">
        <f ca="1">IF(OR(INDIRECT(CONCATENATE("'2018-05 (Д)'!E",TEXT(MATCH($C88,'2018-05 (Д)'!$C$2:$C$100,0)+1,0)))="Н/Д",INDIRECT(CONCATENATE("'2018-04 (Д)'!E",TEXT(MATCH($C88,'2018-04 (Д)'!$C$2:$C$100,0)+1,0)))="Н/Д",AND(INDIRECT(CONCATENATE("'2018-05 (Д)'!E",TEXT(MATCH($C88,'2018-05 (Д)'!$C$2:$C$100,0)+1,0)))="Н/Д",INDIRECT(CONCATENATE("'2018-04 (Д)'!E",TEXT(MATCH($C88,'2018-04 (Д)'!$C$2:$C$100,0)+1,0))))),"Н/Д",((INDIRECT(CONCATENATE("'2018-05 (Д)'!E",TEXT(MATCH($C88,'2018-05 (Д)'!$C$2:$C$100,0)+1,0)))-INDIRECT(CONCATENATE("'2018-04 (Д)'!E",TEXT(MATCH($C88,'2018-04 (Д)'!$C$2:$C$100,0)+1,0))))/INDIRECT(CONCATENATE("'2018-04 (Д)'!E",TEXT(MATCH($C88,'2018-04 (Д)'!$C$2:$C$100,0)+1,0))))*100)</f>
        <v>-4.9449745466879156</v>
      </c>
      <c r="H88" s="9">
        <f ca="1">IF(OR(INDIRECT(CONCATENATE("'2018-06 (Д)'!E",TEXT(MATCH($C88,'2018-06 (Д)'!$C$2:$C$100,0)+1,0)))="Н/Д",INDIRECT(CONCATENATE("'2018-05 (Д)'!E",TEXT(MATCH($C88,'2018-05 (Д)'!$C$2:$C$100,0)+1,0)))="Н/Д",AND(INDIRECT(CONCATENATE("'2018-06 (Д)'!E",TEXT(MATCH($C88,'2018-06 (Д)'!$C$2:$C$100,0)+1,0)))="Н/Д",INDIRECT(CONCATENATE("'2018-05 (Д)'!E",TEXT(MATCH($C88,'2018-05 (Д)'!$C$2:$C$100,0)+1,0))))),"Н/Д",((INDIRECT(CONCATENATE("'2018-06 (Д)'!E",TEXT(MATCH($C88,'2018-06 (Д)'!$C$2:$C$100,0)+1,0)))-INDIRECT(CONCATENATE("'2018-05 (Д)'!E",TEXT(MATCH($C88,'2018-05 (Д)'!$C$2:$C$100,0)+1,0))))/INDIRECT(CONCATENATE("'2018-05 (Д)'!E",TEXT(MATCH($C88,'2018-05 (Д)'!$C$2:$C$100,0)+1,0))))*100)</f>
        <v>-7.4834030379344592</v>
      </c>
      <c r="I88" s="9">
        <f ca="1">IF(OR(INDIRECT(CONCATENATE("'2018-07 (Д)'!E",TEXT(MATCH($C88,'2018-07 (Д)'!$C$2:$C$100,0)+1,0)))="Н/Д",INDIRECT(CONCATENATE("'2018-06 (Д)'!E",TEXT(MATCH($C88,'2018-06 (Д)'!$C$2:$C$100,0)+1,0)))="Н/Д",AND(INDIRECT(CONCATENATE("'2018-07 (Д)'!E",TEXT(MATCH($C88,'2018-07 (Д)'!$C$2:$C$100,0)+1,0)))="Н/Д",INDIRECT(CONCATENATE("'2018-06 (Д)'!E",TEXT(MATCH($C88,'2018-06 (Д)'!$C$2:$C$100,0)+1,0))))),"Н/Д",((INDIRECT(CONCATENATE("'2018-07 (Д)'!E",TEXT(MATCH($C88,'2018-07 (Д)'!$C$2:$C$100,0)+1,0)))-INDIRECT(CONCATENATE("'2018-06 (Д)'!E",TEXT(MATCH($C88,'2018-06 (Д)'!$C$2:$C$100,0)+1,0))))/INDIRECT(CONCATENATE("'2018-06 (Д)'!E",TEXT(MATCH($C88,'2018-06 (Д)'!$C$2:$C$100,0)+1,0))))*100)</f>
        <v>-15.725125206183927</v>
      </c>
      <c r="J88" s="9">
        <f ca="1">IF(OR(INDIRECT(CONCATENATE("'2018-08 (Д)'!E",TEXT(MATCH($C88,'2018-08 (Д)'!$C$2:$C$100,0)+1,0)))="Н/Д",INDIRECT(CONCATENATE("'2018-07 (Д)'!E",TEXT(MATCH($C88,'2018-07 (Д)'!$C$2:$C$100,0)+1,0)))="Н/Д",AND(INDIRECT(CONCATENATE("'2018-08 (Д)'!E",TEXT(MATCH($C88,'2018-08 (Д)'!$C$2:$C$100,0)+1,0)))="Н/Д",INDIRECT(CONCATENATE("'2018-07 (Д)'!E",TEXT(MATCH($C88,'2018-07 (Д)'!$C$2:$C$100,0)+1,0))))),"Н/Д",((INDIRECT(CONCATENATE("'2018-08 (Д)'!E",TEXT(MATCH($C88,'2018-08 (Д)'!$C$2:$C$100,0)+1,0)))-INDIRECT(CONCATENATE("'2018-07 (Д)'!E",TEXT(MATCH($C88,'2018-07 (Д)'!$C$2:$C$100,0)+1,0))))/INDIRECT(CONCATENATE("'2018-07 (Д)'!E",TEXT(MATCH($C88,'2018-07 (Д)'!$C$2:$C$100,0)+1,0))))*100)</f>
        <v>38.030908293832859</v>
      </c>
      <c r="K88" s="9">
        <f ca="1">IF(OR(INDIRECT(CONCATENATE("'2018-09 (Д)'!E",TEXT(MATCH($C88,'2018-09 (Д)'!$C$2:$C$100,0)+1,0)))="Н/Д",INDIRECT(CONCATENATE("'2018-08 (Д)'!E",TEXT(MATCH($C88,'2018-08 (Д)'!$C$2:$C$100,0)+1,0)))="Н/Д",AND(INDIRECT(CONCATENATE("'2018-09 (Д)'!E",TEXT(MATCH($C88,'2018-09 (Д)'!$C$2:$C$100,0)+1,0)))="Н/Д",INDIRECT(CONCATENATE("'2018-08 (Д)'!E",TEXT(MATCH($C88,'2018-08 (Д)'!$C$2:$C$100,0)+1,0))))),"Н/Д",((INDIRECT(CONCATENATE("'2018-09 (Д)'!E",TEXT(MATCH($C88,'2018-09 (Д)'!$C$2:$C$100,0)+1,0)))-INDIRECT(CONCATENATE("'2018-08 (Д)'!E",TEXT(MATCH($C88,'2018-08 (Д)'!$C$2:$C$100,0)+1,0))))/INDIRECT(CONCATENATE("'2018-08 (Д)'!E",TEXT(MATCH($C88,'2018-08 (Д)'!$C$2:$C$100,0)+1,0))))*100)</f>
        <v>-30.649711561946031</v>
      </c>
      <c r="L88" s="9">
        <f ca="1">IF(OR(INDIRECT(CONCATENATE("'2018-10 (Д)'!E",TEXT(MATCH($C88,'2018-10 (Д)'!$C$2:$C$100,0)+1,0)))="Н/Д",INDIRECT(CONCATENATE("'2018-09 (Д)'!E",TEXT(MATCH($C88,'2018-09 (Д)'!$C$2:$C$100,0)+1,0)))="Н/Д",AND(INDIRECT(CONCATENATE("'2018-10 (Д)'!E",TEXT(MATCH($C88,'2018-10 (Д)'!$C$2:$C$100,0)+1,0)))="Н/Д",INDIRECT(CONCATENATE("'2018-09 (Д)'!E",TEXT(MATCH($C88,'2018-09 (Д)'!$C$2:$C$100,0)+1,0))))),"Н/Д",((INDIRECT(CONCATENATE("'2018-10 (Д)'!E",TEXT(MATCH($C88,'2018-10 (Д)'!$C$2:$C$100,0)+1,0)))-INDIRECT(CONCATENATE("'2018-09 (Д)'!E",TEXT(MATCH($C88,'2018-09 (Д)'!$C$2:$C$100,0)+1,0))))/INDIRECT(CONCATENATE("'2018-09 (Д)'!E",TEXT(MATCH($C88,'2018-09 (Д)'!$C$2:$C$100,0)+1,0))))*100)</f>
        <v>-17.123537452431165</v>
      </c>
      <c r="M88" s="9">
        <f ca="1">IF(OR(INDIRECT(CONCATENATE("'2018-11 (Д)'!E",TEXT(MATCH($C88,'2018-11 (Д)'!$C$2:$C$100,0)+1,0)))="Н/Д",INDIRECT(CONCATENATE("'2018-10 (Д)'!E",TEXT(MATCH($C88,'2018-10 (Д)'!$C$2:$C$100,0)+1,0)))="Н/Д",AND(INDIRECT(CONCATENATE("'2018-11 (Д)'!E",TEXT(MATCH($C88,'2018-11 (Д)'!$C$2:$C$100,0)+1,0)))="Н/Д",INDIRECT(CONCATENATE("'2018-10 (Д)'!E",TEXT(MATCH($C88,'2018-10 (Д)'!$C$2:$C$100,0)+1,0))))),"Н/Д",((INDIRECT(CONCATENATE("'2018-11 (Д)'!E",TEXT(MATCH($C88,'2018-11 (Д)'!$C$2:$C$100,0)+1,0)))-INDIRECT(CONCATENATE("'2018-10 (Д)'!E",TEXT(MATCH($C88,'2018-10 (Д)'!$C$2:$C$100,0)+1,0))))/INDIRECT(CONCATENATE("'2018-10 (Д)'!E",TEXT(MATCH($C88,'2018-10 (Д)'!$C$2:$C$100,0)+1,0))))*100)</f>
        <v>100.05417479530799</v>
      </c>
      <c r="N88" s="9">
        <f ca="1">IF(OR(INDIRECT(CONCATENATE("'2018-12 (Д)'!E",TEXT(MATCH($C88,'2018-12 (Д)'!$C$2:$C$100,0)+1,0)))="Н/Д",INDIRECT(CONCATENATE("'2018-11 (Д)'!E",TEXT(MATCH($C88,'2018-11 (Д)'!$C$2:$C$100,0)+1,0)))="Н/Д",AND(INDIRECT(CONCATENATE("'2018-12 (Д)'!E",TEXT(MATCH($C88,'2018-12 (Д)'!$C$2:$C$100,0)+1,0)))="Н/Д",INDIRECT(CONCATENATE("'2018-11 (Д)'!E",TEXT(MATCH($C88,'2018-11 (Д)'!$C$2:$C$100,0)+1,0))))),"Н/Д",((INDIRECT(CONCATENATE("'2018-12 (Д)'!E",TEXT(MATCH($C88,'2018-12 (Д)'!$C$2:$C$100,0)+1,0)))-INDIRECT(CONCATENATE("'2018-11 (Д)'!E",TEXT(MATCH($C88,'2018-11 (Д)'!$C$2:$C$100,0)+1,0))))/INDIRECT(CONCATENATE("'2018-11 (Д)'!E",TEXT(MATCH($C88,'2018-11 (Д)'!$C$2:$C$100,0)+1,0))))*100)</f>
        <v>-31.526611690180946</v>
      </c>
      <c r="O88" s="9"/>
      <c r="P88" s="9">
        <f ca="1">IF(OR(INDIRECT(CONCATENATE("'2018-03 (Д)'!F",TEXT(MATCH($C88,'2018-03 (Д)'!$C$2:$C$100,0)+1,0)))="Н/Д",INDIRECT(CONCATENATE("'2018-02 (Д)'!F",TEXT(MATCH($C88,'2018-02 (Д)'!$C$2:$C$100,0)+1,0)))="Н/Д",AND(INDIRECT(CONCATENATE("'2018-03 (Д)'!F",TEXT(MATCH($C88,'2018-03 (Д)'!$C$2:$C$100,0)+1,0)))="Н/Д",INDIRECT(CONCATENATE("'2018-02 (Д)'!F",TEXT(MATCH($C88,'2018-02 (Д)'!$C$2:$C$100,0)+1,0))))),"Н/Д",((INDIRECT(CONCATENATE("'2018-03 (Д)'!F",TEXT(MATCH($C88,'2018-03 (Д)'!$C$2:$C$100,0)+1,0)))-INDIRECT(CONCATENATE("'2018-02 (Д)'!F",TEXT(MATCH($C88,'2018-02 (Д)'!$C$2:$C$100,0)+1,0))))/INDIRECT(CONCATENATE("'2018-02 (Д)'!F",TEXT(MATCH($C88,'2018-02 (Д)'!$C$2:$C$100,0)+1,0))))*100)</f>
        <v>31.50297960616939</v>
      </c>
      <c r="Q88" s="9">
        <f ca="1">IF(OR(INDIRECT(CONCATENATE("'2018-04 (Д)'!F",TEXT(MATCH($C88,'2018-04 (Д)'!$C$2:$C$100,0)+1,0)))="Н/Д",INDIRECT(CONCATENATE("'2018-03 (Д)'!F",TEXT(MATCH($C88,'2018-03 (Д)'!$C$2:$C$100,0)+1,0)))="Н/Д",AND(INDIRECT(CONCATENATE("'2018-04 (Д)'!F",TEXT(MATCH($C88,'2018-04 (Д)'!$C$2:$C$100,0)+1,0)))="Н/Д",INDIRECT(CONCATENATE("'2018-03 (Д)'!F",TEXT(MATCH($C88,'2018-03 (Д)'!$C$2:$C$100,0)+1,0))))),"Н/Д",((INDIRECT(CONCATENATE("'2018-04 (Д)'!F",TEXT(MATCH($C88,'2018-04 (Д)'!$C$2:$C$100,0)+1,0)))-INDIRECT(CONCATENATE("'2018-03 (Д)'!F",TEXT(MATCH($C88,'2018-03 (Д)'!$C$2:$C$100,0)+1,0))))/INDIRECT(CONCATENATE("'2018-03 (Д)'!F",TEXT(MATCH($C88,'2018-03 (Д)'!$C$2:$C$100,0)+1,0))))*100)</f>
        <v>79.806546553711399</v>
      </c>
      <c r="R88" s="9">
        <f ca="1">IF(OR(INDIRECT(CONCATENATE("'2018-05 (Д)'!F",TEXT(MATCH($C88,'2018-05 (Д)'!$C$2:$C$100,0)+1,0)))="Н/Д",INDIRECT(CONCATENATE("'2018-04 (Д)'!F",TEXT(MATCH($C88,'2018-04 (Д)'!$C$2:$C$100,0)+1,0)))="Н/Д",AND(INDIRECT(CONCATENATE("'2018-05 (Д)'!F",TEXT(MATCH($C88,'2018-05 (Д)'!$C$2:$C$100,0)+1,0)))="Н/Д",INDIRECT(CONCATENATE("'2018-04 (Д)'!F",TEXT(MATCH($C88,'2018-04 (Д)'!$C$2:$C$100,0)+1,0))))),"Н/Д",((INDIRECT(CONCATENATE("'2018-05 (Д)'!F",TEXT(MATCH($C88,'2018-05 (Д)'!$C$2:$C$100,0)+1,0)))-INDIRECT(CONCATENATE("'2018-04 (Д)'!F",TEXT(MATCH($C88,'2018-04 (Д)'!$C$2:$C$100,0)+1,0))))/INDIRECT(CONCATENATE("'2018-04 (Д)'!F",TEXT(MATCH($C88,'2018-04 (Д)'!$C$2:$C$100,0)+1,0))))*100)</f>
        <v>-11.491550347184845</v>
      </c>
      <c r="S88" s="9">
        <f ca="1">IF(OR(INDIRECT(CONCATENATE("'2018-06 (Д)'!F",TEXT(MATCH($C88,'2018-06 (Д)'!$C$2:$C$100,0)+1,0)))="Н/Д",INDIRECT(CONCATENATE("'2018-05 (Д)'!F",TEXT(MATCH($C88,'2018-05 (Д)'!$C$2:$C$100,0)+1,0)))="Н/Д",AND(INDIRECT(CONCATENATE("'2018-06 (Д)'!F",TEXT(MATCH($C88,'2018-06 (Д)'!$C$2:$C$100,0)+1,0)))="Н/Д",INDIRECT(CONCATENATE("'2018-05 (Д)'!F",TEXT(MATCH($C88,'2018-05 (Д)'!$C$2:$C$100,0)+1,0))))),"Н/Д",((INDIRECT(CONCATENATE("'2018-06 (Д)'!F",TEXT(MATCH($C88,'2018-06 (Д)'!$C$2:$C$100,0)+1,0)))-INDIRECT(CONCATENATE("'2018-05 (Д)'!F",TEXT(MATCH($C88,'2018-05 (Д)'!$C$2:$C$100,0)+1,0))))/INDIRECT(CONCATENATE("'2018-05 (Д)'!F",TEXT(MATCH($C88,'2018-05 (Д)'!$C$2:$C$100,0)+1,0))))*100)</f>
        <v>-7.0740982894436515</v>
      </c>
      <c r="T88" s="9">
        <f ca="1">IF(OR(INDIRECT(CONCATENATE("'2018-07 (Д)'!F",TEXT(MATCH($C88,'2018-07 (Д)'!$C$2:$C$100,0)+1,0)))="Н/Д",INDIRECT(CONCATENATE("'2018-06 (Д)'!F",TEXT(MATCH($C88,'2018-06 (Д)'!$C$2:$C$100,0)+1,0)))="Н/Д",AND(INDIRECT(CONCATENATE("'2018-07 (Д)'!F",TEXT(MATCH($C88,'2018-07 (Д)'!$C$2:$C$100,0)+1,0)))="Н/Д",INDIRECT(CONCATENATE("'2018-06 (Д)'!F",TEXT(MATCH($C88,'2018-06 (Д)'!$C$2:$C$100,0)+1,0))))),"Н/Д",((INDIRECT(CONCATENATE("'2018-07 (Д)'!F",TEXT(MATCH($C88,'2018-07 (Д)'!$C$2:$C$100,0)+1,0)))-INDIRECT(CONCATENATE("'2018-06 (Д)'!F",TEXT(MATCH($C88,'2018-06 (Д)'!$C$2:$C$100,0)+1,0))))/INDIRECT(CONCATENATE("'2018-06 (Д)'!F",TEXT(MATCH($C88,'2018-06 (Д)'!$C$2:$C$100,0)+1,0))))*100)</f>
        <v>-27.804650998914017</v>
      </c>
      <c r="U88" s="9">
        <f ca="1">IF(OR(INDIRECT(CONCATENATE("'2018-08 (Д)'!F",TEXT(MATCH($C88,'2018-08 (Д)'!$C$2:$C$100,0)+1,0)))="Н/Д",INDIRECT(CONCATENATE("'2018-07 (Д)'!F",TEXT(MATCH($C88,'2018-07 (Д)'!$C$2:$C$100,0)+1,0)))="Н/Д",AND(INDIRECT(CONCATENATE("'2018-08 (Д)'!F",TEXT(MATCH($C88,'2018-08 (Д)'!$C$2:$C$100,0)+1,0)))="Н/Д",INDIRECT(CONCATENATE("'2018-07 (Д)'!F",TEXT(MATCH($C88,'2018-07 (Д)'!$C$2:$C$100,0)+1,0))))),"Н/Д",((INDIRECT(CONCATENATE("'2018-08 (Д)'!F",TEXT(MATCH($C88,'2018-08 (Д)'!$C$2:$C$100,0)+1,0)))-INDIRECT(CONCATENATE("'2018-07 (Д)'!F",TEXT(MATCH($C88,'2018-07 (Д)'!$C$2:$C$100,0)+1,0))))/INDIRECT(CONCATENATE("'2018-07 (Д)'!F",TEXT(MATCH($C88,'2018-07 (Д)'!$C$2:$C$100,0)+1,0))))*100)</f>
        <v>71.388426675228828</v>
      </c>
      <c r="V88" s="9">
        <f ca="1">IF(OR(INDIRECT(CONCATENATE("'2018-09 (Д)'!F",TEXT(MATCH($C88,'2018-09 (Д)'!$C$2:$C$100,0)+1,0)))="Н/Д",INDIRECT(CONCATENATE("'2018-08 (Д)'!F",TEXT(MATCH($C88,'2018-08 (Д)'!$C$2:$C$100,0)+1,0)))="Н/Д",AND(INDIRECT(CONCATENATE("'2018-09 (Д)'!F",TEXT(MATCH($C88,'2018-09 (Д)'!$C$2:$C$100,0)+1,0)))="Н/Д",INDIRECT(CONCATENATE("'2018-08 (Д)'!F",TEXT(MATCH($C88,'2018-08 (Д)'!$C$2:$C$100,0)+1,0))))),"Н/Д",((INDIRECT(CONCATENATE("'2018-09 (Д)'!F",TEXT(MATCH($C88,'2018-09 (Д)'!$C$2:$C$100,0)+1,0)))-INDIRECT(CONCATENATE("'2018-08 (Д)'!F",TEXT(MATCH($C88,'2018-08 (Д)'!$C$2:$C$100,0)+1,0))))/INDIRECT(CONCATENATE("'2018-08 (Д)'!F",TEXT(MATCH($C88,'2018-08 (Д)'!$C$2:$C$100,0)+1,0))))*100)</f>
        <v>-35.69620549161364</v>
      </c>
      <c r="W88" s="9">
        <f ca="1">IF(OR(INDIRECT(CONCATENATE("'2018-10 (Д)'!F",TEXT(MATCH($C88,'2018-10 (Д)'!$C$2:$C$100,0)+1,0)))="Н/Д",INDIRECT(CONCATENATE("'2018-09 (Д)'!F",TEXT(MATCH($C88,'2018-09 (Д)'!$C$2:$C$100,0)+1,0)))="Н/Д",AND(INDIRECT(CONCATENATE("'2018-10 (Д)'!F",TEXT(MATCH($C88,'2018-10 (Д)'!$C$2:$C$100,0)+1,0)))="Н/Д",INDIRECT(CONCATENATE("'2018-09 (Д)'!F",TEXT(MATCH($C88,'2018-09 (Д)'!$C$2:$C$100,0)+1,0))))),"Н/Д",((INDIRECT(CONCATENATE("'2018-10 (Д)'!F",TEXT(MATCH($C88,'2018-10 (Д)'!$C$2:$C$100,0)+1,0)))-INDIRECT(CONCATENATE("'2018-09 (Д)'!F",TEXT(MATCH($C88,'2018-09 (Д)'!$C$2:$C$100,0)+1,0))))/INDIRECT(CONCATENATE("'2018-09 (Д)'!F",TEXT(MATCH($C88,'2018-09 (Д)'!$C$2:$C$100,0)+1,0))))*100)</f>
        <v>-20.224397172139838</v>
      </c>
      <c r="X88" s="9">
        <f ca="1">IF(OR(INDIRECT(CONCATENATE("'2018-11 (Д)'!F",TEXT(MATCH($C88,'2018-11 (Д)'!$C$2:$C$100,0)+1,0)))="Н/Д",INDIRECT(CONCATENATE("'2018-10 (Д)'!F",TEXT(MATCH($C88,'2018-10 (Д)'!$C$2:$C$100,0)+1,0)))="Н/Д",AND(INDIRECT(CONCATENATE("'2018-11 (Д)'!F",TEXT(MATCH($C88,'2018-11 (Д)'!$C$2:$C$100,0)+1,0)))="Н/Д",INDIRECT(CONCATENATE("'2018-10 (Д)'!F",TEXT(MATCH($C88,'2018-10 (Д)'!$C$2:$C$100,0)+1,0))))),"Н/Д",((INDIRECT(CONCATENATE("'2018-11 (Д)'!F",TEXT(MATCH($C88,'2018-11 (Д)'!$C$2:$C$100,0)+1,0)))-INDIRECT(CONCATENATE("'2018-10 (Д)'!F",TEXT(MATCH($C88,'2018-10 (Д)'!$C$2:$C$100,0)+1,0))))/INDIRECT(CONCATENATE("'2018-10 (Д)'!F",TEXT(MATCH($C88,'2018-10 (Д)'!$C$2:$C$100,0)+1,0))))*100)</f>
        <v>120.83674341973543</v>
      </c>
      <c r="Y88" s="9">
        <f ca="1">IF(OR(INDIRECT(CONCATENATE("'2018-12 (Д)'!F",TEXT(MATCH($C88,'2018-12 (Д)'!$C$2:$C$100,0)+1,0)))="Н/Д",INDIRECT(CONCATENATE("'2018-11 (Д)'!F",TEXT(MATCH($C88,'2018-11 (Д)'!$C$2:$C$100,0)+1,0)))="Н/Д",AND(INDIRECT(CONCATENATE("'2018-12 (Д)'!F",TEXT(MATCH($C88,'2018-12 (Д)'!$C$2:$C$100,0)+1,0)))="Н/Д",INDIRECT(CONCATENATE("'2018-11 (Д)'!F",TEXT(MATCH($C88,'2018-11 (Д)'!$C$2:$C$100,0)+1,0))))),"Н/Д",((INDIRECT(CONCATENATE("'2018-12 (Д)'!F",TEXT(MATCH($C88,'2018-12 (Д)'!$C$2:$C$100,0)+1,0)))-INDIRECT(CONCATENATE("'2018-11 (Д)'!F",TEXT(MATCH($C88,'2018-11 (Д)'!$C$2:$C$100,0)+1,0))))/INDIRECT(CONCATENATE("'2018-11 (Д)'!F",TEXT(MATCH($C88,'2018-11 (Д)'!$C$2:$C$100,0)+1,0))))*100)</f>
        <v>-35.086415586872569</v>
      </c>
      <c r="Z88" s="9"/>
      <c r="AA88" s="9">
        <f ca="1">IF(OR(INDIRECT(CONCATENATE("'2018-03 (Д)'!G",TEXT(MATCH($C88,'2018-03 (Д)'!$C$2:$C$100,0)+1,0)))="Н/Д",INDIRECT(CONCATENATE("'2018-02 (Д)'!G",TEXT(MATCH($C88,'2018-02 (Д)'!$C$2:$C$100,0)+1,0)))="Н/Д",AND(INDIRECT(CONCATENATE("'2018-03 (Д)'!G",TEXT(MATCH($C88,'2018-03 (Д)'!$C$2:$C$100,0)+1,0)))="Н/Д",INDIRECT(CONCATENATE("'2018-02 (Д)'!G",TEXT(MATCH($C88,'2018-02 (Д)'!$C$2:$C$100,0)+1,0))))),"Н/Д",((INDIRECT(CONCATENATE("'2018-03 (Д)'!G",TEXT(MATCH($C88,'2018-03 (Д)'!$C$2:$C$100,0)+1,0)))-INDIRECT(CONCATENATE("'2018-02 (Д)'!G",TEXT(MATCH($C88,'2018-02 (Д)'!$C$2:$C$100,0)+1,0))))/INDIRECT(CONCATENATE("'2018-02 (Д)'!G",TEXT(MATCH($C88,'2018-02 (Д)'!$C$2:$C$100,0)+1,0))))*100)</f>
        <v>87.058477965842286</v>
      </c>
      <c r="AB88" s="9">
        <f ca="1">IF(OR(INDIRECT(CONCATENATE("'2018-04 (Д)'!G",TEXT(MATCH($C88,'2018-04 (Д)'!$C$2:$C$100,0)+1,0)))="Н/Д",INDIRECT(CONCATENATE("'2018-03 (Д)'!G",TEXT(MATCH($C88,'2018-03 (Д)'!$C$2:$C$100,0)+1,0)))="Н/Д",AND(INDIRECT(CONCATENATE("'2018-04 (Д)'!G",TEXT(MATCH($C88,'2018-04 (Д)'!$C$2:$C$100,0)+1,0)))="Н/Д",INDIRECT(CONCATENATE("'2018-03 (Д)'!G",TEXT(MATCH($C88,'2018-03 (Д)'!$C$2:$C$100,0)+1,0))))),"Н/Д",((INDIRECT(CONCATENATE("'2018-04 (Д)'!G",TEXT(MATCH($C88,'2018-04 (Д)'!$C$2:$C$100,0)+1,0)))-INDIRECT(CONCATENATE("'2018-03 (Д)'!G",TEXT(MATCH($C88,'2018-03 (Д)'!$C$2:$C$100,0)+1,0))))/INDIRECT(CONCATENATE("'2018-03 (Д)'!G",TEXT(MATCH($C88,'2018-03 (Д)'!$C$2:$C$100,0)+1,0))))*100)</f>
        <v>143.80319610507928</v>
      </c>
      <c r="AC88" s="9">
        <f ca="1">IF(OR(INDIRECT(CONCATENATE("'2018-05 (Д)'!G",TEXT(MATCH($C88,'2018-05 (Д)'!$C$2:$C$100,0)+1,0)))="Н/Д",INDIRECT(CONCATENATE("'2018-04 (Д)'!G",TEXT(MATCH($C88,'2018-04 (Д)'!$C$2:$C$100,0)+1,0)))="Н/Д",AND(INDIRECT(CONCATENATE("'2018-05 (Д)'!G",TEXT(MATCH($C88,'2018-05 (Д)'!$C$2:$C$100,0)+1,0)))="Н/Д",INDIRECT(CONCATENATE("'2018-04 (Д)'!G",TEXT(MATCH($C88,'2018-04 (Д)'!$C$2:$C$100,0)+1,0))))),"Н/Д",((INDIRECT(CONCATENATE("'2018-05 (Д)'!G",TEXT(MATCH($C88,'2018-05 (Д)'!$C$2:$C$100,0)+1,0)))-INDIRECT(CONCATENATE("'2018-04 (Д)'!G",TEXT(MATCH($C88,'2018-04 (Д)'!$C$2:$C$100,0)+1,0))))/INDIRECT(CONCATENATE("'2018-04 (Д)'!G",TEXT(MATCH($C88,'2018-04 (Д)'!$C$2:$C$100,0)+1,0))))*100)</f>
        <v>-68.964413030085652</v>
      </c>
      <c r="AD88" s="9">
        <f ca="1">IF(OR(INDIRECT(CONCATENATE("'2018-06 (Д)'!G",TEXT(MATCH($C88,'2018-06 (Д)'!$C$2:$C$100,0)+1,0)))="Н/Д",INDIRECT(CONCATENATE("'2018-05 (Д)'!G",TEXT(MATCH($C88,'2018-05 (Д)'!$C$2:$C$100,0)+1,0)))="Н/Д",AND(INDIRECT(CONCATENATE("'2018-06 (Д)'!G",TEXT(MATCH($C88,'2018-06 (Д)'!$C$2:$C$100,0)+1,0)))="Н/Д",INDIRECT(CONCATENATE("'2018-05 (Д)'!G",TEXT(MATCH($C88,'2018-05 (Д)'!$C$2:$C$100,0)+1,0))))),"Н/Д",((INDIRECT(CONCATENATE("'2018-06 (Д)'!G",TEXT(MATCH($C88,'2018-06 (Д)'!$C$2:$C$100,0)+1,0)))-INDIRECT(CONCATENATE("'2018-05 (Д)'!G",TEXT(MATCH($C88,'2018-05 (Д)'!$C$2:$C$100,0)+1,0))))/INDIRECT(CONCATENATE("'2018-05 (Д)'!G",TEXT(MATCH($C88,'2018-05 (Д)'!$C$2:$C$100,0)+1,0))))*100)</f>
        <v>104.27601081783618</v>
      </c>
      <c r="AE88" s="9">
        <f ca="1">IF(OR(INDIRECT(CONCATENATE("'2018-07 (Д)'!G",TEXT(MATCH($C88,'2018-07 (Д)'!$C$2:$C$100,0)+1,0)))="Н/Д",INDIRECT(CONCATENATE("'2018-06 (Д)'!G",TEXT(MATCH($C88,'2018-06 (Д)'!$C$2:$C$100,0)+1,0)))="Н/Д",AND(INDIRECT(CONCATENATE("'2018-07 (Д)'!G",TEXT(MATCH($C88,'2018-07 (Д)'!$C$2:$C$100,0)+1,0)))="Н/Д",INDIRECT(CONCATENATE("'2018-06 (Д)'!G",TEXT(MATCH($C88,'2018-06 (Д)'!$C$2:$C$100,0)+1,0))))),"Н/Д",((INDIRECT(CONCATENATE("'2018-07 (Д)'!G",TEXT(MATCH($C88,'2018-07 (Д)'!$C$2:$C$100,0)+1,0)))-INDIRECT(CONCATENATE("'2018-06 (Д)'!G",TEXT(MATCH($C88,'2018-06 (Д)'!$C$2:$C$100,0)+1,0))))/INDIRECT(CONCATENATE("'2018-06 (Д)'!G",TEXT(MATCH($C88,'2018-06 (Д)'!$C$2:$C$100,0)+1,0))))*100)</f>
        <v>-39.157604175214011</v>
      </c>
      <c r="AF88" s="9">
        <f ca="1">IF(OR(INDIRECT(CONCATENATE("'2018-08 (Д)'!G",TEXT(MATCH($C88,'2018-08 (Д)'!$C$2:$C$100,0)+1,0)))="Н/Д",INDIRECT(CONCATENATE("'2018-07 (Д)'!G",TEXT(MATCH($C88,'2018-07 (Д)'!$C$2:$C$100,0)+1,0)))="Н/Д",AND(INDIRECT(CONCATENATE("'2018-08 (Д)'!G",TEXT(MATCH($C88,'2018-08 (Д)'!$C$2:$C$100,0)+1,0)))="Н/Д",INDIRECT(CONCATENATE("'2018-07 (Д)'!G",TEXT(MATCH($C88,'2018-07 (Д)'!$C$2:$C$100,0)+1,0))))),"Н/Д",((INDIRECT(CONCATENATE("'2018-08 (Д)'!G",TEXT(MATCH($C88,'2018-08 (Д)'!$C$2:$C$100,0)+1,0)))-INDIRECT(CONCATENATE("'2018-07 (Д)'!G",TEXT(MATCH($C88,'2018-07 (Д)'!$C$2:$C$100,0)+1,0))))/INDIRECT(CONCATENATE("'2018-07 (Д)'!G",TEXT(MATCH($C88,'2018-07 (Д)'!$C$2:$C$100,0)+1,0))))*100)</f>
        <v>48.36157327672926</v>
      </c>
      <c r="AG88" s="9">
        <f ca="1">IF(OR(INDIRECT(CONCATENATE("'2018-09 (Д)'!G",TEXT(MATCH($C88,'2018-09 (Д)'!$C$2:$C$100,0)+1,0)))="Н/Д",INDIRECT(CONCATENATE("'2018-08 (Д)'!G",TEXT(MATCH($C88,'2018-08 (Д)'!$C$2:$C$100,0)+1,0)))="Н/Д",AND(INDIRECT(CONCATENATE("'2018-09 (Д)'!G",TEXT(MATCH($C88,'2018-09 (Д)'!$C$2:$C$100,0)+1,0)))="Н/Д",INDIRECT(CONCATENATE("'2018-08 (Д)'!G",TEXT(MATCH($C88,'2018-08 (Д)'!$C$2:$C$100,0)+1,0))))),"Н/Д",((INDIRECT(CONCATENATE("'2018-09 (Д)'!G",TEXT(MATCH($C88,'2018-09 (Д)'!$C$2:$C$100,0)+1,0)))-INDIRECT(CONCATENATE("'2018-08 (Д)'!G",TEXT(MATCH($C88,'2018-08 (Д)'!$C$2:$C$100,0)+1,0))))/INDIRECT(CONCATENATE("'2018-08 (Д)'!G",TEXT(MATCH($C88,'2018-08 (Д)'!$C$2:$C$100,0)+1,0))))*100)</f>
        <v>-38.286931379512311</v>
      </c>
      <c r="AH88" s="9">
        <f ca="1">IF(OR(INDIRECT(CONCATENATE("'2018-10 (Д)'!G",TEXT(MATCH($C88,'2018-10 (Д)'!$C$2:$C$100,0)+1,0)))="Н/Д",INDIRECT(CONCATENATE("'2018-09 (Д)'!G",TEXT(MATCH($C88,'2018-09 (Д)'!$C$2:$C$100,0)+1,0)))="Н/Д",AND(INDIRECT(CONCATENATE("'2018-10 (Д)'!G",TEXT(MATCH($C88,'2018-10 (Д)'!$C$2:$C$100,0)+1,0)))="Н/Д",INDIRECT(CONCATENATE("'2018-09 (Д)'!G",TEXT(MATCH($C88,'2018-09 (Д)'!$C$2:$C$100,0)+1,0))))),"Н/Д",((INDIRECT(CONCATENATE("'2018-10 (Д)'!G",TEXT(MATCH($C88,'2018-10 (Д)'!$C$2:$C$100,0)+1,0)))-INDIRECT(CONCATENATE("'2018-09 (Д)'!G",TEXT(MATCH($C88,'2018-09 (Д)'!$C$2:$C$100,0)+1,0))))/INDIRECT(CONCATENATE("'2018-09 (Д)'!G",TEXT(MATCH($C88,'2018-09 (Д)'!$C$2:$C$100,0)+1,0))))*100)</f>
        <v>-40.438912616164991</v>
      </c>
      <c r="AI88" s="9">
        <f ca="1">IF(OR(INDIRECT(CONCATENATE("'2018-11 (Д)'!G",TEXT(MATCH($C88,'2018-11 (Д)'!$C$2:$C$100,0)+1,0)))="Н/Д",INDIRECT(CONCATENATE("'2018-10 (Д)'!G",TEXT(MATCH($C88,'2018-10 (Д)'!$C$2:$C$100,0)+1,0)))="Н/Д",AND(INDIRECT(CONCATENATE("'2018-11 (Д)'!G",TEXT(MATCH($C88,'2018-11 (Д)'!$C$2:$C$100,0)+1,0)))="Н/Д",INDIRECT(CONCATENATE("'2018-10 (Д)'!G",TEXT(MATCH($C88,'2018-10 (Д)'!$C$2:$C$100,0)+1,0))))),"Н/Д",((INDIRECT(CONCATENATE("'2018-11 (Д)'!G",TEXT(MATCH($C88,'2018-11 (Д)'!$C$2:$C$100,0)+1,0)))-INDIRECT(CONCATENATE("'2018-10 (Д)'!G",TEXT(MATCH($C88,'2018-10 (Д)'!$C$2:$C$100,0)+1,0))))/INDIRECT(CONCATENATE("'2018-10 (Д)'!G",TEXT(MATCH($C88,'2018-10 (Д)'!$C$2:$C$100,0)+1,0))))*100)</f>
        <v>315.30073056584905</v>
      </c>
      <c r="AJ88" s="9">
        <f ca="1">IF(OR(INDIRECT(CONCATENATE("'2018-12 (Д)'!G",TEXT(MATCH($C88,'2018-12 (Д)'!$C$2:$C$100,0)+1,0)))="Н/Д",INDIRECT(CONCATENATE("'2018-11 (Д)'!G",TEXT(MATCH($C88,'2018-11 (Д)'!$C$2:$C$100,0)+1,0)))="Н/Д",AND(INDIRECT(CONCATENATE("'2018-12 (Д)'!G",TEXT(MATCH($C88,'2018-12 (Д)'!$C$2:$C$100,0)+1,0)))="Н/Д",INDIRECT(CONCATENATE("'2018-11 (Д)'!G",TEXT(MATCH($C88,'2018-11 (Д)'!$C$2:$C$100,0)+1,0))))),"Н/Д",((INDIRECT(CONCATENATE("'2018-12 (Д)'!G",TEXT(MATCH($C88,'2018-12 (Д)'!$C$2:$C$100,0)+1,0)))-INDIRECT(CONCATENATE("'2018-11 (Д)'!G",TEXT(MATCH($C88,'2018-11 (Д)'!$C$2:$C$100,0)+1,0))))/INDIRECT(CONCATENATE("'2018-11 (Д)'!G",TEXT(MATCH($C88,'2018-11 (Д)'!$C$2:$C$100,0)+1,0))))*100)</f>
        <v>-57.183162630086201</v>
      </c>
      <c r="AK88" s="9"/>
      <c r="AL88" s="9">
        <f ca="1">IF(OR(INDIRECT(CONCATENATE("'2018-03 (Д)'!H",TEXT(MATCH($C88,'2018-03 (Д)'!$C$2:$C$100,0)+1,0)))="Н/Д",INDIRECT(CONCATENATE("'2018-02 (Д)'!H",TEXT(MATCH($C88,'2018-02 (Д)'!$C$2:$C$100,0)+1,0)))="Н/Д",AND(INDIRECT(CONCATENATE("'2018-03 (Д)'!H",TEXT(MATCH($C88,'2018-03 (Д)'!$C$2:$C$100,0)+1,0)))="Н/Д",INDIRECT(CONCATENATE("'2018-02 (Д)'!H",TEXT(MATCH($C88,'2018-02 (Д)'!$C$2:$C$100,0)+1,0))))),"Н/Д",((INDIRECT(CONCATENATE("'2018-03 (Д)'!H",TEXT(MATCH($C88,'2018-03 (Д)'!$C$2:$C$100,0)+1,0)))-INDIRECT(CONCATENATE("'2018-02 (Д)'!H",TEXT(MATCH($C88,'2018-02 (Д)'!$C$2:$C$100,0)+1,0))))/INDIRECT(CONCATENATE("'2018-02 (Д)'!H",TEXT(MATCH($C88,'2018-02 (Д)'!$C$2:$C$100,0)+1,0))))*100)</f>
        <v>61.91519595304338</v>
      </c>
      <c r="AM88" s="9">
        <f ca="1">IF(OR(INDIRECT(CONCATENATE("'2018-04 (Д)'!H",TEXT(MATCH($C88,'2018-04 (Д)'!$C$2:$C$100,0)+1,0)))="Н/Д",INDIRECT(CONCATENATE("'2018-03 (Д)'!H",TEXT(MATCH($C88,'2018-03 (Д)'!$C$2:$C$100,0)+1,0)))="Н/Д",AND(INDIRECT(CONCATENATE("'2018-04 (Д)'!H",TEXT(MATCH($C88,'2018-04 (Д)'!$C$2:$C$100,0)+1,0)))="Н/Д",INDIRECT(CONCATENATE("'2018-03 (Д)'!H",TEXT(MATCH($C88,'2018-03 (Д)'!$C$2:$C$100,0)+1,0))))),"Н/Д",((INDIRECT(CONCATENATE("'2018-04 (Д)'!H",TEXT(MATCH($C88,'2018-04 (Д)'!$C$2:$C$100,0)+1,0)))-INDIRECT(CONCATENATE("'2018-03 (Д)'!H",TEXT(MATCH($C88,'2018-03 (Д)'!$C$2:$C$100,0)+1,0))))/INDIRECT(CONCATENATE("'2018-03 (Д)'!H",TEXT(MATCH($C88,'2018-03 (Д)'!$C$2:$C$100,0)+1,0))))*100)</f>
        <v>0.91052849501920174</v>
      </c>
      <c r="AN88" s="9">
        <f ca="1">IF(OR(INDIRECT(CONCATENATE("'2018-05 (Д)'!H",TEXT(MATCH($C88,'2018-05 (Д)'!$C$2:$C$100,0)+1,0)))="Н/Д",INDIRECT(CONCATENATE("'2018-04 (Д)'!H",TEXT(MATCH($C88,'2018-04 (Д)'!$C$2:$C$100,0)+1,0)))="Н/Д",AND(INDIRECT(CONCATENATE("'2018-05 (Д)'!H",TEXT(MATCH($C88,'2018-05 (Д)'!$C$2:$C$100,0)+1,0)))="Н/Д",INDIRECT(CONCATENATE("'2018-04 (Д)'!H",TEXT(MATCH($C88,'2018-04 (Д)'!$C$2:$C$100,0)+1,0))))),"Н/Д",((INDIRECT(CONCATENATE("'2018-05 (Д)'!H",TEXT(MATCH($C88,'2018-05 (Д)'!$C$2:$C$100,0)+1,0)))-INDIRECT(CONCATENATE("'2018-04 (Д)'!H",TEXT(MATCH($C88,'2018-04 (Д)'!$C$2:$C$100,0)+1,0))))/INDIRECT(CONCATENATE("'2018-04 (Д)'!H",TEXT(MATCH($C88,'2018-04 (Д)'!$C$2:$C$100,0)+1,0))))*100)</f>
        <v>4.8391421726353361</v>
      </c>
      <c r="AO88" s="9">
        <f ca="1">IF(OR(INDIRECT(CONCATENATE("'2018-06 (Д)'!H",TEXT(MATCH($C88,'2018-06 (Д)'!$C$2:$C$100,0)+1,0)))="Н/Д",INDIRECT(CONCATENATE("'2018-05 (Д)'!H",TEXT(MATCH($C88,'2018-05 (Д)'!$C$2:$C$100,0)+1,0)))="Н/Д",AND(INDIRECT(CONCATENATE("'2018-06 (Д)'!H",TEXT(MATCH($C88,'2018-06 (Д)'!$C$2:$C$100,0)+1,0)))="Н/Д",INDIRECT(CONCATENATE("'2018-05 (Д)'!H",TEXT(MATCH($C88,'2018-05 (Д)'!$C$2:$C$100,0)+1,0))))),"Н/Д",((INDIRECT(CONCATENATE("'2018-06 (Д)'!H",TEXT(MATCH($C88,'2018-06 (Д)'!$C$2:$C$100,0)+1,0)))-INDIRECT(CONCATENATE("'2018-05 (Д)'!H",TEXT(MATCH($C88,'2018-05 (Д)'!$C$2:$C$100,0)+1,0))))/INDIRECT(CONCATENATE("'2018-05 (Д)'!H",TEXT(MATCH($C88,'2018-05 (Д)'!$C$2:$C$100,0)+1,0))))*100)</f>
        <v>-9.3347591319347458</v>
      </c>
      <c r="AP88" s="9">
        <f ca="1">IF(OR(INDIRECT(CONCATENATE("'2018-07 (Д)'!H",TEXT(MATCH($C88,'2018-07 (Д)'!$C$2:$C$100,0)+1,0)))="Н/Д",INDIRECT(CONCATENATE("'2018-06 (Д)'!H",TEXT(MATCH($C88,'2018-06 (Д)'!$C$2:$C$100,0)+1,0)))="Н/Д",AND(INDIRECT(CONCATENATE("'2018-07 (Д)'!H",TEXT(MATCH($C88,'2018-07 (Д)'!$C$2:$C$100,0)+1,0)))="Н/Д",INDIRECT(CONCATENATE("'2018-06 (Д)'!H",TEXT(MATCH($C88,'2018-06 (Д)'!$C$2:$C$100,0)+1,0))))),"Н/Д",((INDIRECT(CONCATENATE("'2018-07 (Д)'!H",TEXT(MATCH($C88,'2018-07 (Д)'!$C$2:$C$100,0)+1,0)))-INDIRECT(CONCATENATE("'2018-06 (Д)'!H",TEXT(MATCH($C88,'2018-06 (Д)'!$C$2:$C$100,0)+1,0))))/INDIRECT(CONCATENATE("'2018-06 (Д)'!H",TEXT(MATCH($C88,'2018-06 (Д)'!$C$2:$C$100,0)+1,0))))*100)</f>
        <v>9.475273411711914</v>
      </c>
      <c r="AQ88" s="9">
        <f ca="1">IF(OR(INDIRECT(CONCATENATE("'2018-08 (Д)'!H",TEXT(MATCH($C88,'2018-08 (Д)'!$C$2:$C$100,0)+1,0)))="Н/Д",INDIRECT(CONCATENATE("'2018-07 (Д)'!H",TEXT(MATCH($C88,'2018-07 (Д)'!$C$2:$C$100,0)+1,0)))="Н/Д",AND(INDIRECT(CONCATENATE("'2018-08 (Д)'!H",TEXT(MATCH($C88,'2018-08 (Д)'!$C$2:$C$100,0)+1,0)))="Н/Д",INDIRECT(CONCATENATE("'2018-07 (Д)'!H",TEXT(MATCH($C88,'2018-07 (Д)'!$C$2:$C$100,0)+1,0))))),"Н/Д",((INDIRECT(CONCATENATE("'2018-08 (Д)'!H",TEXT(MATCH($C88,'2018-08 (Д)'!$C$2:$C$100,0)+1,0)))-INDIRECT(CONCATENATE("'2018-07 (Д)'!H",TEXT(MATCH($C88,'2018-07 (Д)'!$C$2:$C$100,0)+1,0))))/INDIRECT(CONCATENATE("'2018-07 (Д)'!H",TEXT(MATCH($C88,'2018-07 (Д)'!$C$2:$C$100,0)+1,0))))*100)</f>
        <v>11.947125573174834</v>
      </c>
      <c r="AR88" s="9">
        <f ca="1">IF(OR(INDIRECT(CONCATENATE("'2018-09 (Д)'!H",TEXT(MATCH($C88,'2018-09 (Д)'!$C$2:$C$100,0)+1,0)))="Н/Д",INDIRECT(CONCATENATE("'2018-08 (Д)'!H",TEXT(MATCH($C88,'2018-08 (Д)'!$C$2:$C$100,0)+1,0)))="Н/Д",AND(INDIRECT(CONCATENATE("'2018-09 (Д)'!H",TEXT(MATCH($C88,'2018-09 (Д)'!$C$2:$C$100,0)+1,0)))="Н/Д",INDIRECT(CONCATENATE("'2018-08 (Д)'!H",TEXT(MATCH($C88,'2018-08 (Д)'!$C$2:$C$100,0)+1,0))))),"Н/Д",((INDIRECT(CONCATENATE("'2018-09 (Д)'!H",TEXT(MATCH($C88,'2018-09 (Д)'!$C$2:$C$100,0)+1,0)))-INDIRECT(CONCATENATE("'2018-08 (Д)'!H",TEXT(MATCH($C88,'2018-08 (Д)'!$C$2:$C$100,0)+1,0))))/INDIRECT(CONCATENATE("'2018-08 (Д)'!H",TEXT(MATCH($C88,'2018-08 (Д)'!$C$2:$C$100,0)+1,0))))*100)</f>
        <v>-11.175065495428733</v>
      </c>
      <c r="AS88" s="9">
        <f ca="1">IF(OR(INDIRECT(CONCATENATE("'2018-10 (Д)'!H",TEXT(MATCH($C88,'2018-10 (Д)'!$C$2:$C$100,0)+1,0)))="Н/Д",INDIRECT(CONCATENATE("'2018-09 (Д)'!H",TEXT(MATCH($C88,'2018-09 (Д)'!$C$2:$C$100,0)+1,0)))="Н/Д",AND(INDIRECT(CONCATENATE("'2018-10 (Д)'!H",TEXT(MATCH($C88,'2018-10 (Д)'!$C$2:$C$100,0)+1,0)))="Н/Д",INDIRECT(CONCATENATE("'2018-09 (Д)'!H",TEXT(MATCH($C88,'2018-09 (Д)'!$C$2:$C$100,0)+1,0))))),"Н/Д",((INDIRECT(CONCATENATE("'2018-10 (Д)'!H",TEXT(MATCH($C88,'2018-10 (Д)'!$C$2:$C$100,0)+1,0)))-INDIRECT(CONCATENATE("'2018-09 (Д)'!H",TEXT(MATCH($C88,'2018-09 (Д)'!$C$2:$C$100,0)+1,0))))/INDIRECT(CONCATENATE("'2018-09 (Д)'!H",TEXT(MATCH($C88,'2018-09 (Д)'!$C$2:$C$100,0)+1,0))))*100)</f>
        <v>-5.1397338423215224</v>
      </c>
      <c r="AT88" s="9">
        <f ca="1">IF(OR(INDIRECT(CONCATENATE("'2018-11 (Д)'!H",TEXT(MATCH($C88,'2018-11 (Д)'!$C$2:$C$100,0)+1,0)))="Н/Д",INDIRECT(CONCATENATE("'2018-10 (Д)'!H",TEXT(MATCH($C88,'2018-10 (Д)'!$C$2:$C$100,0)+1,0)))="Н/Д",AND(INDIRECT(CONCATENATE("'2018-11 (Д)'!H",TEXT(MATCH($C88,'2018-11 (Д)'!$C$2:$C$100,0)+1,0)))="Н/Д",INDIRECT(CONCATENATE("'2018-10 (Д)'!H",TEXT(MATCH($C88,'2018-10 (Д)'!$C$2:$C$100,0)+1,0))))),"Н/Д",((INDIRECT(CONCATENATE("'2018-11 (Д)'!H",TEXT(MATCH($C88,'2018-11 (Д)'!$C$2:$C$100,0)+1,0)))-INDIRECT(CONCATENATE("'2018-10 (Д)'!H",TEXT(MATCH($C88,'2018-10 (Д)'!$C$2:$C$100,0)+1,0))))/INDIRECT(CONCATENATE("'2018-10 (Д)'!H",TEXT(MATCH($C88,'2018-10 (Д)'!$C$2:$C$100,0)+1,0))))*100)</f>
        <v>10.960064217816317</v>
      </c>
      <c r="AU88" s="9">
        <f ca="1">IF(OR(INDIRECT(CONCATENATE("'2018-12 (Д)'!H",TEXT(MATCH($C88,'2018-12 (Д)'!$C$2:$C$100,0)+1,0)))="Н/Д",INDIRECT(CONCATENATE("'2018-11 (Д)'!H",TEXT(MATCH($C88,'2018-11 (Д)'!$C$2:$C$100,0)+1,0)))="Н/Д",AND(INDIRECT(CONCATENATE("'2018-12 (Д)'!H",TEXT(MATCH($C88,'2018-12 (Д)'!$C$2:$C$100,0)+1,0)))="Н/Д",INDIRECT(CONCATENATE("'2018-11 (Д)'!H",TEXT(MATCH($C88,'2018-11 (Д)'!$C$2:$C$100,0)+1,0))))),"Н/Д",((INDIRECT(CONCATENATE("'2018-12 (Д)'!H",TEXT(MATCH($C88,'2018-12 (Д)'!$C$2:$C$100,0)+1,0)))-INDIRECT(CONCATENATE("'2018-11 (Д)'!H",TEXT(MATCH($C88,'2018-11 (Д)'!$C$2:$C$100,0)+1,0))))/INDIRECT(CONCATENATE("'2018-11 (Д)'!H",TEXT(MATCH($C88,'2018-11 (Д)'!$C$2:$C$100,0)+1,0))))*100)</f>
        <v>1.2598470131433286</v>
      </c>
      <c r="AV88" s="9"/>
      <c r="AW88" s="9">
        <f ca="1">IF(OR(INDIRECT(CONCATENATE("'2018-03 (Д)'!I",TEXT(MATCH($C88,'2018-03 (Д)'!$C$2:$C$100,0)+1,0)))="Н/Д",INDIRECT(CONCATENATE("'2018-02 (Д)'!I",TEXT(MATCH($C88,'2018-02 (Д)'!$C$2:$C$100,0)+1,0)))="Н/Д",AND(INDIRECT(CONCATENATE("'2018-03 (Д)'!I",TEXT(MATCH($C88,'2018-03 (Д)'!$C$2:$C$100,0)+1,0)))="Н/Д",INDIRECT(CONCATENATE("'2018-02 (Д)'!I",TEXT(MATCH($C88,'2018-02 (Д)'!$C$2:$C$100,0)+1,0))))),"Н/Д",((INDIRECT(CONCATENATE("'2018-03 (Д)'!I",TEXT(MATCH($C88,'2018-03 (Д)'!$C$2:$C$100,0)+1,0)))-INDIRECT(CONCATENATE("'2018-02 (Д)'!I",TEXT(MATCH($C88,'2018-02 (Д)'!$C$2:$C$100,0)+1,0))))/INDIRECT(CONCATENATE("'2018-02 (Д)'!I",TEXT(MATCH($C88,'2018-02 (Д)'!$C$2:$C$100,0)+1,0))))*100)</f>
        <v>-48.977138560971433</v>
      </c>
      <c r="AX88" s="9">
        <f ca="1">IF(OR(INDIRECT(CONCATENATE("'2018-04 (Д)'!I",TEXT(MATCH($C88,'2018-04 (Д)'!$C$2:$C$100,0)+1,0)))="Н/Д",INDIRECT(CONCATENATE("'2018-03 (Д)'!I",TEXT(MATCH($C88,'2018-03 (Д)'!$C$2:$C$100,0)+1,0)))="Н/Д",AND(INDIRECT(CONCATENATE("'2018-04 (Д)'!I",TEXT(MATCH($C88,'2018-04 (Д)'!$C$2:$C$100,0)+1,0)))="Н/Д",INDIRECT(CONCATENATE("'2018-03 (Д)'!I",TEXT(MATCH($C88,'2018-03 (Д)'!$C$2:$C$100,0)+1,0))))),"Н/Д",((INDIRECT(CONCATENATE("'2018-04 (Д)'!I",TEXT(MATCH($C88,'2018-04 (Д)'!$C$2:$C$100,0)+1,0)))-INDIRECT(CONCATENATE("'2018-03 (Д)'!I",TEXT(MATCH($C88,'2018-03 (Д)'!$C$2:$C$100,0)+1,0))))/INDIRECT(CONCATENATE("'2018-03 (Д)'!I",TEXT(MATCH($C88,'2018-03 (Д)'!$C$2:$C$100,0)+1,0))))*100)</f>
        <v>145.45757239500665</v>
      </c>
      <c r="AY88" s="9">
        <f ca="1">IF(OR(INDIRECT(CONCATENATE("'2018-05 (Д)'!I",TEXT(MATCH($C88,'2018-05 (Д)'!$C$2:$C$100,0)+1,0)))="Н/Д",INDIRECT(CONCATENATE("'2018-04 (Д)'!I",TEXT(MATCH($C88,'2018-04 (Д)'!$C$2:$C$100,0)+1,0)))="Н/Д",AND(INDIRECT(CONCATENATE("'2018-05 (Д)'!I",TEXT(MATCH($C88,'2018-05 (Д)'!$C$2:$C$100,0)+1,0)))="Н/Д",INDIRECT(CONCATENATE("'2018-04 (Д)'!I",TEXT(MATCH($C88,'2018-04 (Д)'!$C$2:$C$100,0)+1,0))))),"Н/Д",((INDIRECT(CONCATENATE("'2018-05 (Д)'!I",TEXT(MATCH($C88,'2018-05 (Д)'!$C$2:$C$100,0)+1,0)))-INDIRECT(CONCATENATE("'2018-04 (Д)'!I",TEXT(MATCH($C88,'2018-04 (Д)'!$C$2:$C$100,0)+1,0))))/INDIRECT(CONCATENATE("'2018-04 (Д)'!I",TEXT(MATCH($C88,'2018-04 (Д)'!$C$2:$C$100,0)+1,0))))*100)</f>
        <v>-20.435256311778481</v>
      </c>
      <c r="AZ88" s="9">
        <f ca="1">IF(OR(INDIRECT(CONCATENATE("'2018-06 (Д)'!I",TEXT(MATCH($C88,'2018-06 (Д)'!$C$2:$C$100,0)+1,0)))="Н/Д",INDIRECT(CONCATENATE("'2018-05 (Д)'!I",TEXT(MATCH($C88,'2018-05 (Д)'!$C$2:$C$100,0)+1,0)))="Н/Д",AND(INDIRECT(CONCATENATE("'2018-06 (Д)'!I",TEXT(MATCH($C88,'2018-06 (Д)'!$C$2:$C$100,0)+1,0)))="Н/Д",INDIRECT(CONCATENATE("'2018-05 (Д)'!I",TEXT(MATCH($C88,'2018-05 (Д)'!$C$2:$C$100,0)+1,0))))),"Н/Д",((INDIRECT(CONCATENATE("'2018-06 (Д)'!I",TEXT(MATCH($C88,'2018-06 (Д)'!$C$2:$C$100,0)+1,0)))-INDIRECT(CONCATENATE("'2018-05 (Д)'!I",TEXT(MATCH($C88,'2018-05 (Д)'!$C$2:$C$100,0)+1,0))))/INDIRECT(CONCATENATE("'2018-05 (Д)'!I",TEXT(MATCH($C88,'2018-05 (Д)'!$C$2:$C$100,0)+1,0))))*100)</f>
        <v>12.308333979488527</v>
      </c>
      <c r="BA88" s="9">
        <f ca="1">IF(OR(INDIRECT(CONCATENATE("'2018-07 (Д)'!I",TEXT(MATCH($C88,'2018-07 (Д)'!$C$2:$C$100,0)+1,0)))="Н/Д",INDIRECT(CONCATENATE("'2018-06 (Д)'!I",TEXT(MATCH($C88,'2018-06 (Д)'!$C$2:$C$100,0)+1,0)))="Н/Д",AND(INDIRECT(CONCATENATE("'2018-07 (Д)'!I",TEXT(MATCH($C88,'2018-07 (Д)'!$C$2:$C$100,0)+1,0)))="Н/Д",INDIRECT(CONCATENATE("'2018-06 (Д)'!I",TEXT(MATCH($C88,'2018-06 (Д)'!$C$2:$C$100,0)+1,0))))),"Н/Д",((INDIRECT(CONCATENATE("'2018-07 (Д)'!I",TEXT(MATCH($C88,'2018-07 (Д)'!$C$2:$C$100,0)+1,0)))-INDIRECT(CONCATENATE("'2018-06 (Д)'!I",TEXT(MATCH($C88,'2018-06 (Д)'!$C$2:$C$100,0)+1,0))))/INDIRECT(CONCATENATE("'2018-06 (Д)'!I",TEXT(MATCH($C88,'2018-06 (Д)'!$C$2:$C$100,0)+1,0))))*100)</f>
        <v>5.8374263247552038</v>
      </c>
      <c r="BB88" s="9">
        <f ca="1">IF(OR(INDIRECT(CONCATENATE("'2018-08 (Д)'!I",TEXT(MATCH($C88,'2018-08 (Д)'!$C$2:$C$100,0)+1,0)))="Н/Д",INDIRECT(CONCATENATE("'2018-07 (Д)'!I",TEXT(MATCH($C88,'2018-07 (Д)'!$C$2:$C$100,0)+1,0)))="Н/Д",AND(INDIRECT(CONCATENATE("'2018-08 (Д)'!I",TEXT(MATCH($C88,'2018-08 (Д)'!$C$2:$C$100,0)+1,0)))="Н/Д",INDIRECT(CONCATENATE("'2018-07 (Д)'!I",TEXT(MATCH($C88,'2018-07 (Д)'!$C$2:$C$100,0)+1,0))))),"Н/Д",((INDIRECT(CONCATENATE("'2018-08 (Д)'!I",TEXT(MATCH($C88,'2018-08 (Д)'!$C$2:$C$100,0)+1,0)))-INDIRECT(CONCATENATE("'2018-07 (Д)'!I",TEXT(MATCH($C88,'2018-07 (Д)'!$C$2:$C$100,0)+1,0))))/INDIRECT(CONCATENATE("'2018-07 (Д)'!I",TEXT(MATCH($C88,'2018-07 (Д)'!$C$2:$C$100,0)+1,0))))*100)</f>
        <v>9.1267530127729799</v>
      </c>
      <c r="BC88" s="9">
        <f ca="1">IF(OR(INDIRECT(CONCATENATE("'2018-09 (Д)'!I",TEXT(MATCH($C88,'2018-09 (Д)'!$C$2:$C$100,0)+1,0)))="Н/Д",INDIRECT(CONCATENATE("'2018-08 (Д)'!I",TEXT(MATCH($C88,'2018-08 (Д)'!$C$2:$C$100,0)+1,0)))="Н/Д",AND(INDIRECT(CONCATENATE("'2018-09 (Д)'!I",TEXT(MATCH($C88,'2018-09 (Д)'!$C$2:$C$100,0)+1,0)))="Н/Д",INDIRECT(CONCATENATE("'2018-08 (Д)'!I",TEXT(MATCH($C88,'2018-08 (Д)'!$C$2:$C$100,0)+1,0))))),"Н/Д",((INDIRECT(CONCATENATE("'2018-09 (Д)'!I",TEXT(MATCH($C88,'2018-09 (Д)'!$C$2:$C$100,0)+1,0)))-INDIRECT(CONCATENATE("'2018-08 (Д)'!I",TEXT(MATCH($C88,'2018-08 (Д)'!$C$2:$C$100,0)+1,0))))/INDIRECT(CONCATENATE("'2018-08 (Д)'!I",TEXT(MATCH($C88,'2018-08 (Д)'!$C$2:$C$100,0)+1,0))))*100)</f>
        <v>-1.2971095249965239</v>
      </c>
      <c r="BD88" s="9">
        <f ca="1">IF(OR(INDIRECT(CONCATENATE("'2018-10 (Д)'!I",TEXT(MATCH($C88,'2018-10 (Д)'!$C$2:$C$100,0)+1,0)))="Н/Д",INDIRECT(CONCATENATE("'2018-09 (Д)'!I",TEXT(MATCH($C88,'2018-09 (Д)'!$C$2:$C$100,0)+1,0)))="Н/Д",AND(INDIRECT(CONCATENATE("'2018-10 (Д)'!I",TEXT(MATCH($C88,'2018-10 (Д)'!$C$2:$C$100,0)+1,0)))="Н/Д",INDIRECT(CONCATENATE("'2018-09 (Д)'!I",TEXT(MATCH($C88,'2018-09 (Д)'!$C$2:$C$100,0)+1,0))))),"Н/Д",((INDIRECT(CONCATENATE("'2018-10 (Д)'!I",TEXT(MATCH($C88,'2018-10 (Д)'!$C$2:$C$100,0)+1,0)))-INDIRECT(CONCATENATE("'2018-09 (Д)'!I",TEXT(MATCH($C88,'2018-09 (Д)'!$C$2:$C$100,0)+1,0))))/INDIRECT(CONCATENATE("'2018-09 (Д)'!I",TEXT(MATCH($C88,'2018-09 (Д)'!$C$2:$C$100,0)+1,0))))*100)</f>
        <v>-1.1460152419754721</v>
      </c>
      <c r="BE88" s="9">
        <f ca="1">IF(OR(INDIRECT(CONCATENATE("'2018-11 (Д)'!I",TEXT(MATCH($C88,'2018-11 (Д)'!$C$2:$C$100,0)+1,0)))="Н/Д",INDIRECT(CONCATENATE("'2018-10 (Д)'!I",TEXT(MATCH($C88,'2018-10 (Д)'!$C$2:$C$100,0)+1,0)))="Н/Д",AND(INDIRECT(CONCATENATE("'2018-11 (Д)'!I",TEXT(MATCH($C88,'2018-11 (Д)'!$C$2:$C$100,0)+1,0)))="Н/Д",INDIRECT(CONCATENATE("'2018-10 (Д)'!I",TEXT(MATCH($C88,'2018-10 (Д)'!$C$2:$C$100,0)+1,0))))),"Н/Д",((INDIRECT(CONCATENATE("'2018-11 (Д)'!I",TEXT(MATCH($C88,'2018-11 (Д)'!$C$2:$C$100,0)+1,0)))-INDIRECT(CONCATENATE("'2018-10 (Д)'!I",TEXT(MATCH($C88,'2018-10 (Д)'!$C$2:$C$100,0)+1,0))))/INDIRECT(CONCATENATE("'2018-10 (Д)'!I",TEXT(MATCH($C88,'2018-10 (Д)'!$C$2:$C$100,0)+1,0))))*100)</f>
        <v>-11.812234185331361</v>
      </c>
      <c r="BF88" s="9">
        <f ca="1">IF(OR(INDIRECT(CONCATENATE("'2018-12 (Д)'!I",TEXT(MATCH($C88,'2018-12 (Д)'!$C$2:$C$100,0)+1,0)))="Н/Д",INDIRECT(CONCATENATE("'2018-11 (Д)'!I",TEXT(MATCH($C88,'2018-11 (Д)'!$C$2:$C$100,0)+1,0)))="Н/Д",AND(INDIRECT(CONCATENATE("'2018-12 (Д)'!I",TEXT(MATCH($C88,'2018-12 (Д)'!$C$2:$C$100,0)+1,0)))="Н/Д",INDIRECT(CONCATENATE("'2018-11 (Д)'!I",TEXT(MATCH($C88,'2018-11 (Д)'!$C$2:$C$100,0)+1,0))))),"Н/Д",((INDIRECT(CONCATENATE("'2018-12 (Д)'!I",TEXT(MATCH($C88,'2018-12 (Д)'!$C$2:$C$100,0)+1,0)))-INDIRECT(CONCATENATE("'2018-11 (Д)'!I",TEXT(MATCH($C88,'2018-11 (Д)'!$C$2:$C$100,0)+1,0))))/INDIRECT(CONCATENATE("'2018-11 (Д)'!I",TEXT(MATCH($C88,'2018-11 (Д)'!$C$2:$C$100,0)+1,0))))*100)</f>
        <v>-0.88067068364651724</v>
      </c>
      <c r="BG88" s="9"/>
      <c r="BH88" s="9" t="str">
        <f ca="1">IF(OR(INDIRECT(CONCATENATE("'2018-03 (Д)'!J",TEXT(MATCH($C88,'2018-03 (Д)'!$C$2:$C$100,0)+1,0)))="Н/Д",INDIRECT(CONCATENATE("'2018-02 (Д)'!J",TEXT(MATCH($C88,'2018-02 (Д)'!$C$2:$C$100,0)+1,0)))="Н/Д",AND(INDIRECT(CONCATENATE("'2018-03 (Д)'!J",TEXT(MATCH($C88,'2018-03 (Д)'!$C$2:$C$100,0)+1,0)))="Н/Д",INDIRECT(CONCATENATE("'2018-02 (Д)'!J",TEXT(MATCH($C88,'2018-02 (Д)'!$C$2:$C$100,0)+1,0))))),"Н/Д",((INDIRECT(CONCATENATE("'2018-03 (Д)'!J",TEXT(MATCH($C88,'2018-03 (Д)'!$C$2:$C$100,0)+1,0)))-INDIRECT(CONCATENATE("'2018-02 (Д)'!J",TEXT(MATCH($C88,'2018-02 (Д)'!$C$2:$C$100,0)+1,0))))/INDIRECT(CONCATENATE("'2018-02 (Д)'!J",TEXT(MATCH($C88,'2018-02 (Д)'!$C$2:$C$100,0)+1,0))))*100)</f>
        <v>Н/Д</v>
      </c>
      <c r="BI88" s="9" t="str">
        <f ca="1">IF(OR(INDIRECT(CONCATENATE("'2018-04 (Д)'!J",TEXT(MATCH($C88,'2018-04 (Д)'!$C$2:$C$100,0)+1,0)))="Н/Д",INDIRECT(CONCATENATE("'2018-03 (Д)'!J",TEXT(MATCH($C88,'2018-03 (Д)'!$C$2:$C$100,0)+1,0)))="Н/Д",AND(INDIRECT(CONCATENATE("'2018-04 (Д)'!J",TEXT(MATCH($C88,'2018-04 (Д)'!$C$2:$C$100,0)+1,0)))="Н/Д",INDIRECT(CONCATENATE("'2018-03 (Д)'!J",TEXT(MATCH($C88,'2018-03 (Д)'!$C$2:$C$100,0)+1,0))))),"Н/Д",((INDIRECT(CONCATENATE("'2018-04 (Д)'!J",TEXT(MATCH($C88,'2018-04 (Д)'!$C$2:$C$100,0)+1,0)))-INDIRECT(CONCATENATE("'2018-03 (Д)'!J",TEXT(MATCH($C88,'2018-03 (Д)'!$C$2:$C$100,0)+1,0))))/INDIRECT(CONCATENATE("'2018-03 (Д)'!J",TEXT(MATCH($C88,'2018-03 (Д)'!$C$2:$C$100,0)+1,0))))*100)</f>
        <v>Н/Д</v>
      </c>
      <c r="BJ88" s="9" t="str">
        <f ca="1">IF(OR(INDIRECT(CONCATENATE("'2018-05 (Д)'!J",TEXT(MATCH($C88,'2018-05 (Д)'!$C$2:$C$100,0)+1,0)))="Н/Д",INDIRECT(CONCATENATE("'2018-04 (Д)'!J",TEXT(MATCH($C88,'2018-04 (Д)'!$C$2:$C$100,0)+1,0)))="Н/Д",AND(INDIRECT(CONCATENATE("'2018-05 (Д)'!J",TEXT(MATCH($C88,'2018-05 (Д)'!$C$2:$C$100,0)+1,0)))="Н/Д",INDIRECT(CONCATENATE("'2018-04 (Д)'!J",TEXT(MATCH($C88,'2018-04 (Д)'!$C$2:$C$100,0)+1,0))))),"Н/Д",((INDIRECT(CONCATENATE("'2018-05 (Д)'!J",TEXT(MATCH($C88,'2018-05 (Д)'!$C$2:$C$100,0)+1,0)))-INDIRECT(CONCATENATE("'2018-04 (Д)'!J",TEXT(MATCH($C88,'2018-04 (Д)'!$C$2:$C$100,0)+1,0))))/INDIRECT(CONCATENATE("'2018-04 (Д)'!J",TEXT(MATCH($C88,'2018-04 (Д)'!$C$2:$C$100,0)+1,0))))*100)</f>
        <v>Н/Д</v>
      </c>
      <c r="BK88" s="9" t="str">
        <f ca="1">IF(OR(INDIRECT(CONCATENATE("'2018-06 (Д)'!J",TEXT(MATCH($C88,'2018-06 (Д)'!$C$2:$C$100,0)+1,0)))="Н/Д",INDIRECT(CONCATENATE("'2018-05 (Д)'!J",TEXT(MATCH($C88,'2018-05 (Д)'!$C$2:$C$100,0)+1,0)))="Н/Д",AND(INDIRECT(CONCATENATE("'2018-06 (Д)'!J",TEXT(MATCH($C88,'2018-06 (Д)'!$C$2:$C$100,0)+1,0)))="Н/Д",INDIRECT(CONCATENATE("'2018-05 (Д)'!J",TEXT(MATCH($C88,'2018-05 (Д)'!$C$2:$C$100,0)+1,0))))),"Н/Д",((INDIRECT(CONCATENATE("'2018-06 (Д)'!J",TEXT(MATCH($C88,'2018-06 (Д)'!$C$2:$C$100,0)+1,0)))-INDIRECT(CONCATENATE("'2018-05 (Д)'!J",TEXT(MATCH($C88,'2018-05 (Д)'!$C$2:$C$100,0)+1,0))))/INDIRECT(CONCATENATE("'2018-05 (Д)'!J",TEXT(MATCH($C88,'2018-05 (Д)'!$C$2:$C$100,0)+1,0))))*100)</f>
        <v>Н/Д</v>
      </c>
      <c r="BL88" s="9" t="str">
        <f ca="1">IF(OR(INDIRECT(CONCATENATE("'2018-07 (Д)'!J",TEXT(MATCH($C88,'2018-07 (Д)'!$C$2:$C$100,0)+1,0)))="Н/Д",INDIRECT(CONCATENATE("'2018-06 (Д)'!J",TEXT(MATCH($C88,'2018-06 (Д)'!$C$2:$C$100,0)+1,0)))="Н/Д",AND(INDIRECT(CONCATENATE("'2018-07 (Д)'!J",TEXT(MATCH($C88,'2018-07 (Д)'!$C$2:$C$100,0)+1,0)))="Н/Д",INDIRECT(CONCATENATE("'2018-06 (Д)'!J",TEXT(MATCH($C88,'2018-06 (Д)'!$C$2:$C$100,0)+1,0))))),"Н/Д",((INDIRECT(CONCATENATE("'2018-07 (Д)'!J",TEXT(MATCH($C88,'2018-07 (Д)'!$C$2:$C$100,0)+1,0)))-INDIRECT(CONCATENATE("'2018-06 (Д)'!J",TEXT(MATCH($C88,'2018-06 (Д)'!$C$2:$C$100,0)+1,0))))/INDIRECT(CONCATENATE("'2018-06 (Д)'!J",TEXT(MATCH($C88,'2018-06 (Д)'!$C$2:$C$100,0)+1,0))))*100)</f>
        <v>Н/Д</v>
      </c>
      <c r="BM88" s="9" t="str">
        <f ca="1">IF(OR(INDIRECT(CONCATENATE("'2018-08 (Д)'!J",TEXT(MATCH($C88,'2018-08 (Д)'!$C$2:$C$100,0)+1,0)))="Н/Д",INDIRECT(CONCATENATE("'2018-07 (Д)'!J",TEXT(MATCH($C88,'2018-07 (Д)'!$C$2:$C$100,0)+1,0)))="Н/Д",AND(INDIRECT(CONCATENATE("'2018-08 (Д)'!J",TEXT(MATCH($C88,'2018-08 (Д)'!$C$2:$C$100,0)+1,0)))="Н/Д",INDIRECT(CONCATENATE("'2018-07 (Д)'!J",TEXT(MATCH($C88,'2018-07 (Д)'!$C$2:$C$100,0)+1,0))))),"Н/Д",((INDIRECT(CONCATENATE("'2018-08 (Д)'!J",TEXT(MATCH($C88,'2018-08 (Д)'!$C$2:$C$100,0)+1,0)))-INDIRECT(CONCATENATE("'2018-07 (Д)'!J",TEXT(MATCH($C88,'2018-07 (Д)'!$C$2:$C$100,0)+1,0))))/INDIRECT(CONCATENATE("'2018-07 (Д)'!J",TEXT(MATCH($C88,'2018-07 (Д)'!$C$2:$C$100,0)+1,0))))*100)</f>
        <v>Н/Д</v>
      </c>
      <c r="BN88" s="9" t="str">
        <f ca="1">IF(OR(INDIRECT(CONCATENATE("'2018-09 (Д)'!J",TEXT(MATCH($C88,'2018-09 (Д)'!$C$2:$C$100,0)+1,0)))="Н/Д",INDIRECT(CONCATENATE("'2018-08 (Д)'!J",TEXT(MATCH($C88,'2018-08 (Д)'!$C$2:$C$100,0)+1,0)))="Н/Д",AND(INDIRECT(CONCATENATE("'2018-09 (Д)'!J",TEXT(MATCH($C88,'2018-09 (Д)'!$C$2:$C$100,0)+1,0)))="Н/Д",INDIRECT(CONCATENATE("'2018-08 (Д)'!J",TEXT(MATCH($C88,'2018-08 (Д)'!$C$2:$C$100,0)+1,0))))),"Н/Д",((INDIRECT(CONCATENATE("'2018-09 (Д)'!J",TEXT(MATCH($C88,'2018-09 (Д)'!$C$2:$C$100,0)+1,0)))-INDIRECT(CONCATENATE("'2018-08 (Д)'!J",TEXT(MATCH($C88,'2018-08 (Д)'!$C$2:$C$100,0)+1,0))))/INDIRECT(CONCATENATE("'2018-08 (Д)'!J",TEXT(MATCH($C88,'2018-08 (Д)'!$C$2:$C$100,0)+1,0))))*100)</f>
        <v>Н/Д</v>
      </c>
      <c r="BO88" s="9" t="str">
        <f ca="1">IF(OR(INDIRECT(CONCATENATE("'2018-10 (Д)'!J",TEXT(MATCH($C88,'2018-10 (Д)'!$C$2:$C$100,0)+1,0)))="Н/Д",INDIRECT(CONCATENATE("'2018-09 (Д)'!J",TEXT(MATCH($C88,'2018-09 (Д)'!$C$2:$C$100,0)+1,0)))="Н/Д",AND(INDIRECT(CONCATENATE("'2018-10 (Д)'!J",TEXT(MATCH($C88,'2018-10 (Д)'!$C$2:$C$100,0)+1,0)))="Н/Д",INDIRECT(CONCATENATE("'2018-09 (Д)'!J",TEXT(MATCH($C88,'2018-09 (Д)'!$C$2:$C$100,0)+1,0))))),"Н/Д",((INDIRECT(CONCATENATE("'2018-10 (Д)'!J",TEXT(MATCH($C88,'2018-10 (Д)'!$C$2:$C$100,0)+1,0)))-INDIRECT(CONCATENATE("'2018-09 (Д)'!J",TEXT(MATCH($C88,'2018-09 (Д)'!$C$2:$C$100,0)+1,0))))/INDIRECT(CONCATENATE("'2018-09 (Д)'!J",TEXT(MATCH($C88,'2018-09 (Д)'!$C$2:$C$100,0)+1,0))))*100)</f>
        <v>Н/Д</v>
      </c>
      <c r="BP88" s="9" t="str">
        <f ca="1">IF(OR(INDIRECT(CONCATENATE("'2018-11 (Д)'!J",TEXT(MATCH($C88,'2018-11 (Д)'!$C$2:$C$100,0)+1,0)))="Н/Д",INDIRECT(CONCATENATE("'2018-10 (Д)'!J",TEXT(MATCH($C88,'2018-10 (Д)'!$C$2:$C$100,0)+1,0)))="Н/Д",AND(INDIRECT(CONCATENATE("'2018-11 (Д)'!J",TEXT(MATCH($C88,'2018-11 (Д)'!$C$2:$C$100,0)+1,0)))="Н/Д",INDIRECT(CONCATENATE("'2018-10 (Д)'!J",TEXT(MATCH($C88,'2018-10 (Д)'!$C$2:$C$100,0)+1,0))))),"Н/Д",((INDIRECT(CONCATENATE("'2018-11 (Д)'!J",TEXT(MATCH($C88,'2018-11 (Д)'!$C$2:$C$100,0)+1,0)))-INDIRECT(CONCATENATE("'2018-10 (Д)'!J",TEXT(MATCH($C88,'2018-10 (Д)'!$C$2:$C$100,0)+1,0))))/INDIRECT(CONCATENATE("'2018-10 (Д)'!J",TEXT(MATCH($C88,'2018-10 (Д)'!$C$2:$C$100,0)+1,0))))*100)</f>
        <v>Н/Д</v>
      </c>
      <c r="BQ88" s="9" t="str">
        <f ca="1">IF(OR(INDIRECT(CONCATENATE("'2018-12 (Д)'!J",TEXT(MATCH($C88,'2018-12 (Д)'!$C$2:$C$100,0)+1,0)))="Н/Д",INDIRECT(CONCATENATE("'2018-11 (Д)'!J",TEXT(MATCH($C88,'2018-11 (Д)'!$C$2:$C$100,0)+1,0)))="Н/Д",AND(INDIRECT(CONCATENATE("'2018-12 (Д)'!J",TEXT(MATCH($C88,'2018-12 (Д)'!$C$2:$C$100,0)+1,0)))="Н/Д",INDIRECT(CONCATENATE("'2018-11 (Д)'!J",TEXT(MATCH($C88,'2018-11 (Д)'!$C$2:$C$100,0)+1,0))))),"Н/Д",((INDIRECT(CONCATENATE("'2018-12 (Д)'!J",TEXT(MATCH($C88,'2018-12 (Д)'!$C$2:$C$100,0)+1,0)))-INDIRECT(CONCATENATE("'2018-11 (Д)'!J",TEXT(MATCH($C88,'2018-11 (Д)'!$C$2:$C$100,0)+1,0))))/INDIRECT(CONCATENATE("'2018-11 (Д)'!J",TEXT(MATCH($C88,'2018-11 (Д)'!$C$2:$C$100,0)+1,0))))*100)</f>
        <v>Н/Д</v>
      </c>
      <c r="BR88" s="9"/>
      <c r="BS88" s="9">
        <f ca="1">IF(OR(INDIRECT(CONCATENATE("'2018-03 (Д)'!K",TEXT(MATCH($C88,'2018-03 (Д)'!$C$2:$C$100,0)+1,0)))="Н/Д",INDIRECT(CONCATENATE("'2018-02 (Д)'!K",TEXT(MATCH($C88,'2018-02 (Д)'!$C$2:$C$100,0)+1,0)))="Н/Д",AND(INDIRECT(CONCATENATE("'2018-03 (Д)'!K",TEXT(MATCH($C88,'2018-03 (Д)'!$C$2:$C$100,0)+1,0)))="Н/Д",INDIRECT(CONCATENATE("'2018-02 (Д)'!K",TEXT(MATCH($C88,'2018-02 (Д)'!$C$2:$C$100,0)+1,0))))),"Н/Д",((INDIRECT(CONCATENATE("'2018-03 (Д)'!K",TEXT(MATCH($C88,'2018-03 (Д)'!$C$2:$C$100,0)+1,0)))-INDIRECT(CONCATENATE("'2018-02 (Д)'!K",TEXT(MATCH($C88,'2018-02 (Д)'!$C$2:$C$100,0)+1,0))))/INDIRECT(CONCATENATE("'2018-02 (Д)'!K",TEXT(MATCH($C88,'2018-02 (Д)'!$C$2:$C$100,0)+1,0))))*100)</f>
        <v>-37.276062891768333</v>
      </c>
      <c r="BT88" s="9">
        <f ca="1">IF(OR(INDIRECT(CONCATENATE("'2018-04 (Д)'!K",TEXT(MATCH($C88,'2018-04 (Д)'!$C$2:$C$100,0)+1,0)))="Н/Д",INDIRECT(CONCATENATE("'2018-03 (Д)'!K",TEXT(MATCH($C88,'2018-03 (Д)'!$C$2:$C$100,0)+1,0)))="Н/Д",AND(INDIRECT(CONCATENATE("'2018-04 (Д)'!K",TEXT(MATCH($C88,'2018-04 (Д)'!$C$2:$C$100,0)+1,0)))="Н/Д",INDIRECT(CONCATENATE("'2018-03 (Д)'!K",TEXT(MATCH($C88,'2018-03 (Д)'!$C$2:$C$100,0)+1,0))))),"Н/Д",((INDIRECT(CONCATENATE("'2018-04 (Д)'!K",TEXT(MATCH($C88,'2018-04 (Д)'!$C$2:$C$100,0)+1,0)))-INDIRECT(CONCATENATE("'2018-03 (Д)'!K",TEXT(MATCH($C88,'2018-03 (Д)'!$C$2:$C$100,0)+1,0))))/INDIRECT(CONCATENATE("'2018-03 (Д)'!K",TEXT(MATCH($C88,'2018-03 (Д)'!$C$2:$C$100,0)+1,0))))*100)</f>
        <v>221.57265214099428</v>
      </c>
      <c r="BU88" s="9">
        <f ca="1">IF(OR(INDIRECT(CONCATENATE("'2018-05 (Д)'!K",TEXT(MATCH($C88,'2018-05 (Д)'!$C$2:$C$100,0)+1,0)))="Н/Д",INDIRECT(CONCATENATE("'2018-04 (Д)'!K",TEXT(MATCH($C88,'2018-04 (Д)'!$C$2:$C$100,0)+1,0)))="Н/Д",AND(INDIRECT(CONCATENATE("'2018-05 (Д)'!K",TEXT(MATCH($C88,'2018-05 (Д)'!$C$2:$C$100,0)+1,0)))="Н/Д",INDIRECT(CONCATENATE("'2018-04 (Д)'!K",TEXT(MATCH($C88,'2018-04 (Д)'!$C$2:$C$100,0)+1,0))))),"Н/Д",((INDIRECT(CONCATENATE("'2018-05 (Д)'!K",TEXT(MATCH($C88,'2018-05 (Д)'!$C$2:$C$100,0)+1,0)))-INDIRECT(CONCATENATE("'2018-04 (Д)'!K",TEXT(MATCH($C88,'2018-04 (Д)'!$C$2:$C$100,0)+1,0))))/INDIRECT(CONCATENATE("'2018-04 (Д)'!K",TEXT(MATCH($C88,'2018-04 (Д)'!$C$2:$C$100,0)+1,0))))*100)</f>
        <v>88.586392976057454</v>
      </c>
      <c r="BV88" s="9">
        <f ca="1">IF(OR(INDIRECT(CONCATENATE("'2018-06 (Д)'!K",TEXT(MATCH($C88,'2018-06 (Д)'!$C$2:$C$100,0)+1,0)))="Н/Д",INDIRECT(CONCATENATE("'2018-05 (Д)'!K",TEXT(MATCH($C88,'2018-05 (Д)'!$C$2:$C$100,0)+1,0)))="Н/Д",AND(INDIRECT(CONCATENATE("'2018-06 (Д)'!K",TEXT(MATCH($C88,'2018-06 (Д)'!$C$2:$C$100,0)+1,0)))="Н/Д",INDIRECT(CONCATENATE("'2018-05 (Д)'!K",TEXT(MATCH($C88,'2018-05 (Д)'!$C$2:$C$100,0)+1,0))))),"Н/Д",((INDIRECT(CONCATENATE("'2018-06 (Д)'!K",TEXT(MATCH($C88,'2018-06 (Д)'!$C$2:$C$100,0)+1,0)))-INDIRECT(CONCATENATE("'2018-05 (Д)'!K",TEXT(MATCH($C88,'2018-05 (Д)'!$C$2:$C$100,0)+1,0))))/INDIRECT(CONCATENATE("'2018-05 (Д)'!K",TEXT(MATCH($C88,'2018-05 (Д)'!$C$2:$C$100,0)+1,0))))*100)</f>
        <v>-73.842028998251692</v>
      </c>
      <c r="BW88" s="9">
        <f ca="1">IF(OR(INDIRECT(CONCATENATE("'2018-07 (Д)'!K",TEXT(MATCH($C88,'2018-07 (Д)'!$C$2:$C$100,0)+1,0)))="Н/Д",INDIRECT(CONCATENATE("'2018-06 (Д)'!K",TEXT(MATCH($C88,'2018-06 (Д)'!$C$2:$C$100,0)+1,0)))="Н/Д",AND(INDIRECT(CONCATENATE("'2018-07 (Д)'!K",TEXT(MATCH($C88,'2018-07 (Д)'!$C$2:$C$100,0)+1,0)))="Н/Д",INDIRECT(CONCATENATE("'2018-06 (Д)'!K",TEXT(MATCH($C88,'2018-06 (Д)'!$C$2:$C$100,0)+1,0))))),"Н/Д",((INDIRECT(CONCATENATE("'2018-07 (Д)'!K",TEXT(MATCH($C88,'2018-07 (Д)'!$C$2:$C$100,0)+1,0)))-INDIRECT(CONCATENATE("'2018-06 (Д)'!K",TEXT(MATCH($C88,'2018-06 (Д)'!$C$2:$C$100,0)+1,0))))/INDIRECT(CONCATENATE("'2018-06 (Д)'!K",TEXT(MATCH($C88,'2018-06 (Д)'!$C$2:$C$100,0)+1,0))))*100)</f>
        <v>-44.407062317755688</v>
      </c>
      <c r="BX88" s="9">
        <f ca="1">IF(OR(INDIRECT(CONCATENATE("'2018-08 (Д)'!K",TEXT(MATCH($C88,'2018-08 (Д)'!$C$2:$C$100,0)+1,0)))="Н/Д",INDIRECT(CONCATENATE("'2018-07 (Д)'!K",TEXT(MATCH($C88,'2018-07 (Д)'!$C$2:$C$100,0)+1,0)))="Н/Д",AND(INDIRECT(CONCATENATE("'2018-08 (Д)'!K",TEXT(MATCH($C88,'2018-08 (Д)'!$C$2:$C$100,0)+1,0)))="Н/Д",INDIRECT(CONCATENATE("'2018-07 (Д)'!K",TEXT(MATCH($C88,'2018-07 (Д)'!$C$2:$C$100,0)+1,0))))),"Н/Д",((INDIRECT(CONCATENATE("'2018-08 (Д)'!K",TEXT(MATCH($C88,'2018-08 (Д)'!$C$2:$C$100,0)+1,0)))-INDIRECT(CONCATENATE("'2018-07 (Д)'!K",TEXT(MATCH($C88,'2018-07 (Д)'!$C$2:$C$100,0)+1,0))))/INDIRECT(CONCATENATE("'2018-07 (Д)'!K",TEXT(MATCH($C88,'2018-07 (Д)'!$C$2:$C$100,0)+1,0))))*100)</f>
        <v>418.47253146091799</v>
      </c>
      <c r="BY88" s="9">
        <f ca="1">IF(OR(INDIRECT(CONCATENATE("'2018-09 (Д)'!K",TEXT(MATCH($C88,'2018-09 (Д)'!$C$2:$C$100,0)+1,0)))="Н/Д",INDIRECT(CONCATENATE("'2018-08 (Д)'!K",TEXT(MATCH($C88,'2018-08 (Д)'!$C$2:$C$100,0)+1,0)))="Н/Д",AND(INDIRECT(CONCATENATE("'2018-09 (Д)'!K",TEXT(MATCH($C88,'2018-09 (Д)'!$C$2:$C$100,0)+1,0)))="Н/Д",INDIRECT(CONCATENATE("'2018-08 (Д)'!K",TEXT(MATCH($C88,'2018-08 (Д)'!$C$2:$C$100,0)+1,0))))),"Н/Д",((INDIRECT(CONCATENATE("'2018-09 (Д)'!K",TEXT(MATCH($C88,'2018-09 (Д)'!$C$2:$C$100,0)+1,0)))-INDIRECT(CONCATENATE("'2018-08 (Д)'!K",TEXT(MATCH($C88,'2018-08 (Д)'!$C$2:$C$100,0)+1,0))))/INDIRECT(CONCATENATE("'2018-08 (Д)'!K",TEXT(MATCH($C88,'2018-08 (Д)'!$C$2:$C$100,0)+1,0))))*100)</f>
        <v>-81.8721011761765</v>
      </c>
      <c r="BZ88" s="9">
        <f ca="1">IF(OR(INDIRECT(CONCATENATE("'2018-10 (Д)'!K",TEXT(MATCH($C88,'2018-10 (Д)'!$C$2:$C$100,0)+1,0)))="Н/Д",INDIRECT(CONCATENATE("'2018-09 (Д)'!K",TEXT(MATCH($C88,'2018-09 (Д)'!$C$2:$C$100,0)+1,0)))="Н/Д",AND(INDIRECT(CONCATENATE("'2018-10 (Д)'!K",TEXT(MATCH($C88,'2018-10 (Д)'!$C$2:$C$100,0)+1,0)))="Н/Д",INDIRECT(CONCATENATE("'2018-09 (Д)'!K",TEXT(MATCH($C88,'2018-09 (Д)'!$C$2:$C$100,0)+1,0))))),"Н/Д",((INDIRECT(CONCATENATE("'2018-10 (Д)'!K",TEXT(MATCH($C88,'2018-10 (Д)'!$C$2:$C$100,0)+1,0)))-INDIRECT(CONCATENATE("'2018-09 (Д)'!K",TEXT(MATCH($C88,'2018-09 (Д)'!$C$2:$C$100,0)+1,0))))/INDIRECT(CONCATENATE("'2018-09 (Д)'!K",TEXT(MATCH($C88,'2018-09 (Д)'!$C$2:$C$100,0)+1,0))))*100)</f>
        <v>-33.111819944798235</v>
      </c>
      <c r="CA88" s="9">
        <f ca="1">IF(OR(INDIRECT(CONCATENATE("'2018-11 (Д)'!K",TEXT(MATCH($C88,'2018-11 (Д)'!$C$2:$C$100,0)+1,0)))="Н/Д",INDIRECT(CONCATENATE("'2018-10 (Д)'!K",TEXT(MATCH($C88,'2018-10 (Д)'!$C$2:$C$100,0)+1,0)))="Н/Д",AND(INDIRECT(CONCATENATE("'2018-11 (Д)'!K",TEXT(MATCH($C88,'2018-11 (Д)'!$C$2:$C$100,0)+1,0)))="Н/Д",INDIRECT(CONCATENATE("'2018-10 (Д)'!K",TEXT(MATCH($C88,'2018-10 (Д)'!$C$2:$C$100,0)+1,0))))),"Н/Д",((INDIRECT(CONCATENATE("'2018-11 (Д)'!K",TEXT(MATCH($C88,'2018-11 (Д)'!$C$2:$C$100,0)+1,0)))-INDIRECT(CONCATENATE("'2018-10 (Д)'!K",TEXT(MATCH($C88,'2018-10 (Д)'!$C$2:$C$100,0)+1,0))))/INDIRECT(CONCATENATE("'2018-10 (Д)'!K",TEXT(MATCH($C88,'2018-10 (Д)'!$C$2:$C$100,0)+1,0))))*100)</f>
        <v>761.24864293546716</v>
      </c>
      <c r="CB88" s="9">
        <f ca="1">IF(OR(INDIRECT(CONCATENATE("'2018-12 (Д)'!K",TEXT(MATCH($C88,'2018-12 (Д)'!$C$2:$C$100,0)+1,0)))="Н/Д",INDIRECT(CONCATENATE("'2018-11 (Д)'!K",TEXT(MATCH($C88,'2018-11 (Д)'!$C$2:$C$100,0)+1,0)))="Н/Д",AND(INDIRECT(CONCATENATE("'2018-12 (Д)'!K",TEXT(MATCH($C88,'2018-12 (Д)'!$C$2:$C$100,0)+1,0)))="Н/Д",INDIRECT(CONCATENATE("'2018-11 (Д)'!K",TEXT(MATCH($C88,'2018-11 (Д)'!$C$2:$C$100,0)+1,0))))),"Н/Д",((INDIRECT(CONCATENATE("'2018-12 (Д)'!K",TEXT(MATCH($C88,'2018-12 (Д)'!$C$2:$C$100,0)+1,0)))-INDIRECT(CONCATENATE("'2018-11 (Д)'!K",TEXT(MATCH($C88,'2018-11 (Д)'!$C$2:$C$100,0)+1,0))))/INDIRECT(CONCATENATE("'2018-11 (Д)'!K",TEXT(MATCH($C88,'2018-11 (Д)'!$C$2:$C$100,0)+1,0))))*100)</f>
        <v>-84.109826776106544</v>
      </c>
      <c r="CC88" s="9"/>
      <c r="CD88" s="9">
        <f ca="1">IF(OR(INDIRECT(CONCATENATE("'2018-03 (Д)'!L",TEXT(MATCH($C88,'2018-03 (Д)'!$C$2:$C$100,0)+1,0)))="Н/Д",INDIRECT(CONCATENATE("'2018-02 (Д)'!L",TEXT(MATCH($C88,'2018-02 (Д)'!$C$2:$C$100,0)+1,0)))="Н/Д",AND(INDIRECT(CONCATENATE("'2018-03 (Д)'!L",TEXT(MATCH($C88,'2018-03 (Д)'!$C$2:$C$100,0)+1,0)))="Н/Д",INDIRECT(CONCATENATE("'2018-02 (Д)'!L",TEXT(MATCH($C88,'2018-02 (Д)'!$C$2:$C$100,0)+1,0))))),"Н/Д",((INDIRECT(CONCATENATE("'2018-03 (Д)'!L",TEXT(MATCH($C88,'2018-03 (Д)'!$C$2:$C$100,0)+1,0)))-INDIRECT(CONCATENATE("'2018-02 (Д)'!L",TEXT(MATCH($C88,'2018-02 (Д)'!$C$2:$C$100,0)+1,0))))/INDIRECT(CONCATENATE("'2018-02 (Д)'!L",TEXT(MATCH($C88,'2018-02 (Д)'!$C$2:$C$100,0)+1,0))))*100)</f>
        <v>13.683528979090859</v>
      </c>
      <c r="CE88" s="9">
        <f ca="1">IF(OR(INDIRECT(CONCATENATE("'2018-04 (Д)'!L",TEXT(MATCH($C88,'2018-04 (Д)'!$C$2:$C$100,0)+1,0)))="Н/Д",INDIRECT(CONCATENATE("'2018-03 (Д)'!L",TEXT(MATCH($C88,'2018-03 (Д)'!$C$2:$C$100,0)+1,0)))="Н/Д",AND(INDIRECT(CONCATENATE("'2018-04 (Д)'!L",TEXT(MATCH($C88,'2018-04 (Д)'!$C$2:$C$100,0)+1,0)))="Н/Д",INDIRECT(CONCATENATE("'2018-03 (Д)'!L",TEXT(MATCH($C88,'2018-03 (Д)'!$C$2:$C$100,0)+1,0))))),"Н/Д",((INDIRECT(CONCATENATE("'2018-04 (Д)'!L",TEXT(MATCH($C88,'2018-04 (Д)'!$C$2:$C$100,0)+1,0)))-INDIRECT(CONCATENATE("'2018-03 (Д)'!L",TEXT(MATCH($C88,'2018-03 (Д)'!$C$2:$C$100,0)+1,0))))/INDIRECT(CONCATENATE("'2018-03 (Д)'!L",TEXT(MATCH($C88,'2018-03 (Д)'!$C$2:$C$100,0)+1,0))))*100)</f>
        <v>136.52978764354279</v>
      </c>
      <c r="CF88" s="9">
        <f ca="1">IF(OR(INDIRECT(CONCATENATE("'2018-05 (Д)'!L",TEXT(MATCH($C88,'2018-05 (Д)'!$C$2:$C$100,0)+1,0)))="Н/Д",INDIRECT(CONCATENATE("'2018-04 (Д)'!L",TEXT(MATCH($C88,'2018-04 (Д)'!$C$2:$C$100,0)+1,0)))="Н/Д",AND(INDIRECT(CONCATENATE("'2018-05 (Д)'!L",TEXT(MATCH($C88,'2018-05 (Д)'!$C$2:$C$100,0)+1,0)))="Н/Д",INDIRECT(CONCATENATE("'2018-04 (Д)'!L",TEXT(MATCH($C88,'2018-04 (Д)'!$C$2:$C$100,0)+1,0))))),"Н/Д",((INDIRECT(CONCATENATE("'2018-05 (Д)'!L",TEXT(MATCH($C88,'2018-05 (Д)'!$C$2:$C$100,0)+1,0)))-INDIRECT(CONCATENATE("'2018-04 (Д)'!L",TEXT(MATCH($C88,'2018-04 (Д)'!$C$2:$C$100,0)+1,0))))/INDIRECT(CONCATENATE("'2018-04 (Д)'!L",TEXT(MATCH($C88,'2018-04 (Д)'!$C$2:$C$100,0)+1,0))))*100)</f>
        <v>93.720351160932879</v>
      </c>
      <c r="CG88" s="9">
        <f ca="1">IF(OR(INDIRECT(CONCATENATE("'2018-06 (Д)'!L",TEXT(MATCH($C88,'2018-06 (Д)'!$C$2:$C$100,0)+1,0)))="Н/Д",INDIRECT(CONCATENATE("'2018-05 (Д)'!L",TEXT(MATCH($C88,'2018-05 (Д)'!$C$2:$C$100,0)+1,0)))="Н/Д",AND(INDIRECT(CONCATENATE("'2018-06 (Д)'!L",TEXT(MATCH($C88,'2018-06 (Д)'!$C$2:$C$100,0)+1,0)))="Н/Д",INDIRECT(CONCATENATE("'2018-05 (Д)'!L",TEXT(MATCH($C88,'2018-05 (Д)'!$C$2:$C$100,0)+1,0))))),"Н/Д",((INDIRECT(CONCATENATE("'2018-06 (Д)'!L",TEXT(MATCH($C88,'2018-06 (Д)'!$C$2:$C$100,0)+1,0)))-INDIRECT(CONCATENATE("'2018-05 (Д)'!L",TEXT(MATCH($C88,'2018-05 (Д)'!$C$2:$C$100,0)+1,0))))/INDIRECT(CONCATENATE("'2018-05 (Д)'!L",TEXT(MATCH($C88,'2018-05 (Д)'!$C$2:$C$100,0)+1,0))))*100)</f>
        <v>-23.608526169884914</v>
      </c>
      <c r="CH88" s="9">
        <f ca="1">IF(OR(INDIRECT(CONCATENATE("'2018-07 (Д)'!L",TEXT(MATCH($C88,'2018-07 (Д)'!$C$2:$C$100,0)+1,0)))="Н/Д",INDIRECT(CONCATENATE("'2018-06 (Д)'!L",TEXT(MATCH($C88,'2018-06 (Д)'!$C$2:$C$100,0)+1,0)))="Н/Д",AND(INDIRECT(CONCATENATE("'2018-07 (Д)'!L",TEXT(MATCH($C88,'2018-07 (Д)'!$C$2:$C$100,0)+1,0)))="Н/Д",INDIRECT(CONCATENATE("'2018-06 (Д)'!L",TEXT(MATCH($C88,'2018-06 (Д)'!$C$2:$C$100,0)+1,0))))),"Н/Д",((INDIRECT(CONCATENATE("'2018-07 (Д)'!L",TEXT(MATCH($C88,'2018-07 (Д)'!$C$2:$C$100,0)+1,0)))-INDIRECT(CONCATENATE("'2018-06 (Д)'!L",TEXT(MATCH($C88,'2018-06 (Д)'!$C$2:$C$100,0)+1,0))))/INDIRECT(CONCATENATE("'2018-06 (Д)'!L",TEXT(MATCH($C88,'2018-06 (Д)'!$C$2:$C$100,0)+1,0))))*100)</f>
        <v>-86.536991576239558</v>
      </c>
      <c r="CI88" s="9">
        <f ca="1">IF(OR(INDIRECT(CONCATENATE("'2018-08 (Д)'!L",TEXT(MATCH($C88,'2018-08 (Д)'!$C$2:$C$100,0)+1,0)))="Н/Д",INDIRECT(CONCATENATE("'2018-07 (Д)'!L",TEXT(MATCH($C88,'2018-07 (Д)'!$C$2:$C$100,0)+1,0)))="Н/Д",AND(INDIRECT(CONCATENATE("'2018-08 (Д)'!L",TEXT(MATCH($C88,'2018-08 (Д)'!$C$2:$C$100,0)+1,0)))="Н/Д",INDIRECT(CONCATENATE("'2018-07 (Д)'!L",TEXT(MATCH($C88,'2018-07 (Д)'!$C$2:$C$100,0)+1,0))))),"Н/Д",((INDIRECT(CONCATENATE("'2018-08 (Д)'!L",TEXT(MATCH($C88,'2018-08 (Д)'!$C$2:$C$100,0)+1,0)))-INDIRECT(CONCATENATE("'2018-07 (Д)'!L",TEXT(MATCH($C88,'2018-07 (Д)'!$C$2:$C$100,0)+1,0))))/INDIRECT(CONCATENATE("'2018-07 (Д)'!L",TEXT(MATCH($C88,'2018-07 (Д)'!$C$2:$C$100,0)+1,0))))*100)</f>
        <v>950.59935200658481</v>
      </c>
      <c r="CJ88" s="9">
        <f ca="1">IF(OR(INDIRECT(CONCATENATE("'2018-09 (Д)'!L",TEXT(MATCH($C88,'2018-09 (Д)'!$C$2:$C$100,0)+1,0)))="Н/Д",INDIRECT(CONCATENATE("'2018-08 (Д)'!L",TEXT(MATCH($C88,'2018-08 (Д)'!$C$2:$C$100,0)+1,0)))="Н/Д",AND(INDIRECT(CONCATENATE("'2018-09 (Д)'!L",TEXT(MATCH($C88,'2018-09 (Д)'!$C$2:$C$100,0)+1,0)))="Н/Д",INDIRECT(CONCATENATE("'2018-08 (Д)'!L",TEXT(MATCH($C88,'2018-08 (Д)'!$C$2:$C$100,0)+1,0))))),"Н/Д",((INDIRECT(CONCATENATE("'2018-09 (Д)'!L",TEXT(MATCH($C88,'2018-09 (Д)'!$C$2:$C$100,0)+1,0)))-INDIRECT(CONCATENATE("'2018-08 (Д)'!L",TEXT(MATCH($C88,'2018-08 (Д)'!$C$2:$C$100,0)+1,0))))/INDIRECT(CONCATENATE("'2018-08 (Д)'!L",TEXT(MATCH($C88,'2018-08 (Д)'!$C$2:$C$100,0)+1,0))))*100)</f>
        <v>-57.647223616806286</v>
      </c>
      <c r="CK88" s="9">
        <f ca="1">IF(OR(INDIRECT(CONCATENATE("'2018-10 (Д)'!L",TEXT(MATCH($C88,'2018-10 (Д)'!$C$2:$C$100,0)+1,0)))="Н/Д",INDIRECT(CONCATENATE("'2018-09 (Д)'!L",TEXT(MATCH($C88,'2018-09 (Д)'!$C$2:$C$100,0)+1,0)))="Н/Д",AND(INDIRECT(CONCATENATE("'2018-10 (Д)'!L",TEXT(MATCH($C88,'2018-10 (Д)'!$C$2:$C$100,0)+1,0)))="Н/Д",INDIRECT(CONCATENATE("'2018-09 (Д)'!L",TEXT(MATCH($C88,'2018-09 (Д)'!$C$2:$C$100,0)+1,0))))),"Н/Д",((INDIRECT(CONCATENATE("'2018-10 (Д)'!L",TEXT(MATCH($C88,'2018-10 (Д)'!$C$2:$C$100,0)+1,0)))-INDIRECT(CONCATENATE("'2018-09 (Д)'!L",TEXT(MATCH($C88,'2018-09 (Д)'!$C$2:$C$100,0)+1,0))))/INDIRECT(CONCATENATE("'2018-09 (Д)'!L",TEXT(MATCH($C88,'2018-09 (Д)'!$C$2:$C$100,0)+1,0))))*100)</f>
        <v>-59.378347500639705</v>
      </c>
      <c r="CL88" s="9">
        <f ca="1">IF(OR(INDIRECT(CONCATENATE("'2018-11 (Д)'!L",TEXT(MATCH($C88,'2018-11 (Д)'!$C$2:$C$100,0)+1,0)))="Н/Д",INDIRECT(CONCATENATE("'2018-10 (Д)'!L",TEXT(MATCH($C88,'2018-10 (Д)'!$C$2:$C$100,0)+1,0)))="Н/Д",AND(INDIRECT(CONCATENATE("'2018-11 (Д)'!L",TEXT(MATCH($C88,'2018-11 (Д)'!$C$2:$C$100,0)+1,0)))="Н/Д",INDIRECT(CONCATENATE("'2018-10 (Д)'!L",TEXT(MATCH($C88,'2018-10 (Д)'!$C$2:$C$100,0)+1,0))))),"Н/Д",((INDIRECT(CONCATENATE("'2018-11 (Д)'!L",TEXT(MATCH($C88,'2018-11 (Д)'!$C$2:$C$100,0)+1,0)))-INDIRECT(CONCATENATE("'2018-10 (Д)'!L",TEXT(MATCH($C88,'2018-10 (Д)'!$C$2:$C$100,0)+1,0))))/INDIRECT(CONCATENATE("'2018-10 (Д)'!L",TEXT(MATCH($C88,'2018-10 (Д)'!$C$2:$C$100,0)+1,0))))*100)</f>
        <v>548.31702061568978</v>
      </c>
      <c r="CM88" s="9">
        <f ca="1">IF(OR(INDIRECT(CONCATENATE("'2018-12 (Д)'!L",TEXT(MATCH($C88,'2018-12 (Д)'!$C$2:$C$100,0)+1,0)))="Н/Д",INDIRECT(CONCATENATE("'2018-11 (Д)'!L",TEXT(MATCH($C88,'2018-11 (Д)'!$C$2:$C$100,0)+1,0)))="Н/Д",AND(INDIRECT(CONCATENATE("'2018-12 (Д)'!L",TEXT(MATCH($C88,'2018-12 (Д)'!$C$2:$C$100,0)+1,0)))="Н/Д",INDIRECT(CONCATENATE("'2018-11 (Д)'!L",TEXT(MATCH($C88,'2018-11 (Д)'!$C$2:$C$100,0)+1,0))))),"Н/Д",((INDIRECT(CONCATENATE("'2018-12 (Д)'!L",TEXT(MATCH($C88,'2018-12 (Д)'!$C$2:$C$100,0)+1,0)))-INDIRECT(CONCATENATE("'2018-11 (Д)'!L",TEXT(MATCH($C88,'2018-11 (Д)'!$C$2:$C$100,0)+1,0))))/INDIRECT(CONCATENATE("'2018-11 (Д)'!L",TEXT(MATCH($C88,'2018-11 (Д)'!$C$2:$C$100,0)+1,0))))*100)</f>
        <v>-32.88853215685031</v>
      </c>
      <c r="CN88" s="9"/>
      <c r="CO88" s="9">
        <f ca="1">IF(OR(INDIRECT(CONCATENATE("'2018-03 (Д)'!M",TEXT(MATCH($C88,'2018-03 (Д)'!$C$2:$C$100,0)+1,0)))="Н/Д",INDIRECT(CONCATENATE("'2018-02 (Д)'!M",TEXT(MATCH($C88,'2018-02 (Д)'!$C$2:$C$100,0)+1,0)))="Н/Д",AND(INDIRECT(CONCATENATE("'2018-03 (Д)'!M",TEXT(MATCH($C88,'2018-03 (Д)'!$C$2:$C$100,0)+1,0)))="Н/Д",INDIRECT(CONCATENATE("'2018-02 (Д)'!M",TEXT(MATCH($C88,'2018-02 (Д)'!$C$2:$C$100,0)+1,0))))),"Н/Д",((INDIRECT(CONCATENATE("'2018-03 (Д)'!M",TEXT(MATCH($C88,'2018-03 (Д)'!$C$2:$C$100,0)+1,0)))-INDIRECT(CONCATENATE("'2018-02 (Д)'!M",TEXT(MATCH($C88,'2018-02 (Д)'!$C$2:$C$100,0)+1,0))))/INDIRECT(CONCATENATE("'2018-02 (Д)'!M",TEXT(MATCH($C88,'2018-02 (Д)'!$C$2:$C$100,0)+1,0))))*100)</f>
        <v>-23.741440454202419</v>
      </c>
      <c r="CP88" s="9">
        <f ca="1">IF(OR(INDIRECT(CONCATENATE("'2018-04 (Д)'!M",TEXT(MATCH($C88,'2018-04 (Д)'!$C$2:$C$100,0)+1,0)))="Н/Д",INDIRECT(CONCATENATE("'2018-03 (Д)'!M",TEXT(MATCH($C88,'2018-03 (Д)'!$C$2:$C$100,0)+1,0)))="Н/Д",AND(INDIRECT(CONCATENATE("'2018-04 (Д)'!M",TEXT(MATCH($C88,'2018-04 (Д)'!$C$2:$C$100,0)+1,0)))="Н/Д",INDIRECT(CONCATENATE("'2018-03 (Д)'!M",TEXT(MATCH($C88,'2018-03 (Д)'!$C$2:$C$100,0)+1,0))))),"Н/Д",((INDIRECT(CONCATENATE("'2018-04 (Д)'!M",TEXT(MATCH($C88,'2018-04 (Д)'!$C$2:$C$100,0)+1,0)))-INDIRECT(CONCATENATE("'2018-03 (Д)'!M",TEXT(MATCH($C88,'2018-03 (Д)'!$C$2:$C$100,0)+1,0))))/INDIRECT(CONCATENATE("'2018-03 (Д)'!M",TEXT(MATCH($C88,'2018-03 (Д)'!$C$2:$C$100,0)+1,0))))*100)</f>
        <v>4.3502443918811817</v>
      </c>
      <c r="CQ88" s="9">
        <f ca="1">IF(OR(INDIRECT(CONCATENATE("'2018-05 (Д)'!M",TEXT(MATCH($C88,'2018-05 (Д)'!$C$2:$C$100,0)+1,0)))="Н/Д",INDIRECT(CONCATENATE("'2018-04 (Д)'!M",TEXT(MATCH($C88,'2018-04 (Д)'!$C$2:$C$100,0)+1,0)))="Н/Д",AND(INDIRECT(CONCATENATE("'2018-05 (Д)'!M",TEXT(MATCH($C88,'2018-05 (Д)'!$C$2:$C$100,0)+1,0)))="Н/Д",INDIRECT(CONCATENATE("'2018-04 (Д)'!M",TEXT(MATCH($C88,'2018-04 (Д)'!$C$2:$C$100,0)+1,0))))),"Н/Д",((INDIRECT(CONCATENATE("'2018-05 (Д)'!M",TEXT(MATCH($C88,'2018-05 (Д)'!$C$2:$C$100,0)+1,0)))-INDIRECT(CONCATENATE("'2018-04 (Д)'!M",TEXT(MATCH($C88,'2018-04 (Д)'!$C$2:$C$100,0)+1,0))))/INDIRECT(CONCATENATE("'2018-04 (Д)'!M",TEXT(MATCH($C88,'2018-04 (Д)'!$C$2:$C$100,0)+1,0))))*100)</f>
        <v>23.54352954629146</v>
      </c>
      <c r="CR88" s="9">
        <f ca="1">IF(OR(INDIRECT(CONCATENATE("'2018-06 (Д)'!M",TEXT(MATCH($C88,'2018-06 (Д)'!$C$2:$C$100,0)+1,0)))="Н/Д",INDIRECT(CONCATENATE("'2018-05 (Д)'!M",TEXT(MATCH($C88,'2018-05 (Д)'!$C$2:$C$100,0)+1,0)))="Н/Д",AND(INDIRECT(CONCATENATE("'2018-06 (Д)'!M",TEXT(MATCH($C88,'2018-06 (Д)'!$C$2:$C$100,0)+1,0)))="Н/Д",INDIRECT(CONCATENATE("'2018-05 (Д)'!M",TEXT(MATCH($C88,'2018-05 (Д)'!$C$2:$C$100,0)+1,0))))),"Н/Д",((INDIRECT(CONCATENATE("'2018-06 (Д)'!M",TEXT(MATCH($C88,'2018-06 (Д)'!$C$2:$C$100,0)+1,0)))-INDIRECT(CONCATENATE("'2018-05 (Д)'!M",TEXT(MATCH($C88,'2018-05 (Д)'!$C$2:$C$100,0)+1,0))))/INDIRECT(CONCATENATE("'2018-05 (Д)'!M",TEXT(MATCH($C88,'2018-05 (Д)'!$C$2:$C$100,0)+1,0))))*100)</f>
        <v>32.233761320896356</v>
      </c>
      <c r="CS88" s="9">
        <f ca="1">IF(OR(INDIRECT(CONCATENATE("'2018-07 (Д)'!M",TEXT(MATCH($C88,'2018-07 (Д)'!$C$2:$C$100,0)+1,0)))="Н/Д",INDIRECT(CONCATENATE("'2018-06 (Д)'!M",TEXT(MATCH($C88,'2018-06 (Д)'!$C$2:$C$100,0)+1,0)))="Н/Д",AND(INDIRECT(CONCATENATE("'2018-07 (Д)'!M",TEXT(MATCH($C88,'2018-07 (Д)'!$C$2:$C$100,0)+1,0)))="Н/Д",INDIRECT(CONCATENATE("'2018-06 (Д)'!M",TEXT(MATCH($C88,'2018-06 (Д)'!$C$2:$C$100,0)+1,0))))),"Н/Д",((INDIRECT(CONCATENATE("'2018-07 (Д)'!M",TEXT(MATCH($C88,'2018-07 (Д)'!$C$2:$C$100,0)+1,0)))-INDIRECT(CONCATENATE("'2018-06 (Д)'!M",TEXT(MATCH($C88,'2018-06 (Д)'!$C$2:$C$100,0)+1,0))))/INDIRECT(CONCATENATE("'2018-06 (Д)'!M",TEXT(MATCH($C88,'2018-06 (Д)'!$C$2:$C$100,0)+1,0))))*100)</f>
        <v>-15.263717412600222</v>
      </c>
      <c r="CT88" s="9">
        <f ca="1">IF(OR(INDIRECT(CONCATENATE("'2018-08 (Д)'!M",TEXT(MATCH($C88,'2018-08 (Д)'!$C$2:$C$100,0)+1,0)))="Н/Д",INDIRECT(CONCATENATE("'2018-07 (Д)'!M",TEXT(MATCH($C88,'2018-07 (Д)'!$C$2:$C$100,0)+1,0)))="Н/Д",AND(INDIRECT(CONCATENATE("'2018-08 (Д)'!M",TEXT(MATCH($C88,'2018-08 (Д)'!$C$2:$C$100,0)+1,0)))="Н/Д",INDIRECT(CONCATENATE("'2018-07 (Д)'!M",TEXT(MATCH($C88,'2018-07 (Д)'!$C$2:$C$100,0)+1,0))))),"Н/Д",((INDIRECT(CONCATENATE("'2018-08 (Д)'!M",TEXT(MATCH($C88,'2018-08 (Д)'!$C$2:$C$100,0)+1,0)))-INDIRECT(CONCATENATE("'2018-07 (Д)'!M",TEXT(MATCH($C88,'2018-07 (Д)'!$C$2:$C$100,0)+1,0))))/INDIRECT(CONCATENATE("'2018-07 (Д)'!M",TEXT(MATCH($C88,'2018-07 (Д)'!$C$2:$C$100,0)+1,0))))*100)</f>
        <v>19.083363060854232</v>
      </c>
      <c r="CU88" s="9">
        <f ca="1">IF(OR(INDIRECT(CONCATENATE("'2018-09 (Д)'!M",TEXT(MATCH($C88,'2018-09 (Д)'!$C$2:$C$100,0)+1,0)))="Н/Д",INDIRECT(CONCATENATE("'2018-08 (Д)'!M",TEXT(MATCH($C88,'2018-08 (Д)'!$C$2:$C$100,0)+1,0)))="Н/Д",AND(INDIRECT(CONCATENATE("'2018-09 (Д)'!M",TEXT(MATCH($C88,'2018-09 (Д)'!$C$2:$C$100,0)+1,0)))="Н/Д",INDIRECT(CONCATENATE("'2018-08 (Д)'!M",TEXT(MATCH($C88,'2018-08 (Д)'!$C$2:$C$100,0)+1,0))))),"Н/Д",((INDIRECT(CONCATENATE("'2018-09 (Д)'!M",TEXT(MATCH($C88,'2018-09 (Д)'!$C$2:$C$100,0)+1,0)))-INDIRECT(CONCATENATE("'2018-08 (Д)'!M",TEXT(MATCH($C88,'2018-08 (Д)'!$C$2:$C$100,0)+1,0))))/INDIRECT(CONCATENATE("'2018-08 (Д)'!M",TEXT(MATCH($C88,'2018-08 (Д)'!$C$2:$C$100,0)+1,0))))*100)</f>
        <v>3.533404822761292</v>
      </c>
      <c r="CV88" s="9">
        <f ca="1">IF(OR(INDIRECT(CONCATENATE("'2018-10 (Д)'!M",TEXT(MATCH($C88,'2018-10 (Д)'!$C$2:$C$100,0)+1,0)))="Н/Д",INDIRECT(CONCATENATE("'2018-09 (Д)'!M",TEXT(MATCH($C88,'2018-09 (Д)'!$C$2:$C$100,0)+1,0)))="Н/Д",AND(INDIRECT(CONCATENATE("'2018-10 (Д)'!M",TEXT(MATCH($C88,'2018-10 (Д)'!$C$2:$C$100,0)+1,0)))="Н/Д",INDIRECT(CONCATENATE("'2018-09 (Д)'!M",TEXT(MATCH($C88,'2018-09 (Д)'!$C$2:$C$100,0)+1,0))))),"Н/Д",((INDIRECT(CONCATENATE("'2018-10 (Д)'!M",TEXT(MATCH($C88,'2018-10 (Д)'!$C$2:$C$100,0)+1,0)))-INDIRECT(CONCATENATE("'2018-09 (Д)'!M",TEXT(MATCH($C88,'2018-09 (Д)'!$C$2:$C$100,0)+1,0))))/INDIRECT(CONCATENATE("'2018-09 (Д)'!M",TEXT(MATCH($C88,'2018-09 (Д)'!$C$2:$C$100,0)+1,0))))*100)</f>
        <v>14.897467480042485</v>
      </c>
      <c r="CW88" s="9">
        <f ca="1">IF(OR(INDIRECT(CONCATENATE("'2018-11 (Д)'!M",TEXT(MATCH($C88,'2018-11 (Д)'!$C$2:$C$100,0)+1,0)))="Н/Д",INDIRECT(CONCATENATE("'2018-10 (Д)'!M",TEXT(MATCH($C88,'2018-10 (Д)'!$C$2:$C$100,0)+1,0)))="Н/Д",AND(INDIRECT(CONCATENATE("'2018-11 (Д)'!M",TEXT(MATCH($C88,'2018-11 (Д)'!$C$2:$C$100,0)+1,0)))="Н/Д",INDIRECT(CONCATENATE("'2018-10 (Д)'!M",TEXT(MATCH($C88,'2018-10 (Д)'!$C$2:$C$100,0)+1,0))))),"Н/Д",((INDIRECT(CONCATENATE("'2018-11 (Д)'!M",TEXT(MATCH($C88,'2018-11 (Д)'!$C$2:$C$100,0)+1,0)))-INDIRECT(CONCATENATE("'2018-10 (Д)'!M",TEXT(MATCH($C88,'2018-10 (Д)'!$C$2:$C$100,0)+1,0))))/INDIRECT(CONCATENATE("'2018-10 (Д)'!M",TEXT(MATCH($C88,'2018-10 (Д)'!$C$2:$C$100,0)+1,0))))*100)</f>
        <v>11.568818839469893</v>
      </c>
      <c r="CX88" s="9">
        <f ca="1">IF(OR(INDIRECT(CONCATENATE("'2018-12 (Д)'!M",TEXT(MATCH($C88,'2018-12 (Д)'!$C$2:$C$100,0)+1,0)))="Н/Д",INDIRECT(CONCATENATE("'2018-11 (Д)'!M",TEXT(MATCH($C88,'2018-11 (Д)'!$C$2:$C$100,0)+1,0)))="Н/Д",AND(INDIRECT(CONCATENATE("'2018-12 (Д)'!M",TEXT(MATCH($C88,'2018-12 (Д)'!$C$2:$C$100,0)+1,0)))="Н/Д",INDIRECT(CONCATENATE("'2018-11 (Д)'!M",TEXT(MATCH($C88,'2018-11 (Д)'!$C$2:$C$100,0)+1,0))))),"Н/Д",((INDIRECT(CONCATENATE("'2018-12 (Д)'!M",TEXT(MATCH($C88,'2018-12 (Д)'!$C$2:$C$100,0)+1,0)))-INDIRECT(CONCATENATE("'2018-11 (Д)'!M",TEXT(MATCH($C88,'2018-11 (Д)'!$C$2:$C$100,0)+1,0))))/INDIRECT(CONCATENATE("'2018-11 (Д)'!M",TEXT(MATCH($C88,'2018-11 (Д)'!$C$2:$C$100,0)+1,0))))*100)</f>
        <v>5.3323659927888647</v>
      </c>
      <c r="CY88" s="9"/>
      <c r="CZ88" s="9">
        <f ca="1">IF(OR(INDIRECT(CONCATENATE("'2018-03 (Д)'!N",TEXT(MATCH($C88,'2018-03 (Д)'!$C$2:$C$100,0)+1,0)))="Н/Д",INDIRECT(CONCATENATE("'2018-02 (Д)'!N",TEXT(MATCH($C88,'2018-02 (Д)'!$C$2:$C$100,0)+1,0)))="Н/Д",AND(INDIRECT(CONCATENATE("'2018-03 (Д)'!N",TEXT(MATCH($C88,'2018-03 (Д)'!$C$2:$C$100,0)+1,0)))="Н/Д",INDIRECT(CONCATENATE("'2018-02 (Д)'!N",TEXT(MATCH($C88,'2018-02 (Д)'!$C$2:$C$100,0)+1,0))))),"Н/Д",((INDIRECT(CONCATENATE("'2018-03 (Д)'!N",TEXT(MATCH($C88,'2018-03 (Д)'!$C$2:$C$100,0)+1,0)))-INDIRECT(CONCATENATE("'2018-02 (Д)'!N",TEXT(MATCH($C88,'2018-02 (Д)'!$C$2:$C$100,0)+1,0))))/INDIRECT(CONCATENATE("'2018-02 (Д)'!N",TEXT(MATCH($C88,'2018-02 (Д)'!$C$2:$C$100,0)+1,0))))*100)</f>
        <v>132.35270704943269</v>
      </c>
      <c r="DA88" s="9">
        <f ca="1">IF(OR(INDIRECT(CONCATENATE("'2018-04 (Д)'!N",TEXT(MATCH($C88,'2018-04 (Д)'!$C$2:$C$100,0)+1,0)))="Н/Д",INDIRECT(CONCATENATE("'2018-03 (Д)'!N",TEXT(MATCH($C88,'2018-03 (Д)'!$C$2:$C$100,0)+1,0)))="Н/Д",AND(INDIRECT(CONCATENATE("'2018-04 (Д)'!N",TEXT(MATCH($C88,'2018-04 (Д)'!$C$2:$C$100,0)+1,0)))="Н/Д",INDIRECT(CONCATENATE("'2018-03 (Д)'!N",TEXT(MATCH($C88,'2018-03 (Д)'!$C$2:$C$100,0)+1,0))))),"Н/Д",((INDIRECT(CONCATENATE("'2018-04 (Д)'!N",TEXT(MATCH($C88,'2018-04 (Д)'!$C$2:$C$100,0)+1,0)))-INDIRECT(CONCATENATE("'2018-03 (Д)'!N",TEXT(MATCH($C88,'2018-03 (Д)'!$C$2:$C$100,0)+1,0))))/INDIRECT(CONCATENATE("'2018-03 (Д)'!N",TEXT(MATCH($C88,'2018-03 (Д)'!$C$2:$C$100,0)+1,0))))*100)</f>
        <v>61.849894739678767</v>
      </c>
      <c r="DB88" s="9">
        <f ca="1">IF(OR(INDIRECT(CONCATENATE("'2018-05 (Д)'!N",TEXT(MATCH($C88,'2018-05 (Д)'!$C$2:$C$100,0)+1,0)))="Н/Д",INDIRECT(CONCATENATE("'2018-04 (Д)'!N",TEXT(MATCH($C88,'2018-04 (Д)'!$C$2:$C$100,0)+1,0)))="Н/Д",AND(INDIRECT(CONCATENATE("'2018-05 (Д)'!N",TEXT(MATCH($C88,'2018-05 (Д)'!$C$2:$C$100,0)+1,0)))="Н/Д",INDIRECT(CONCATENATE("'2018-04 (Д)'!N",TEXT(MATCH($C88,'2018-04 (Д)'!$C$2:$C$100,0)+1,0))))),"Н/Д",((INDIRECT(CONCATENATE("'2018-05 (Д)'!N",TEXT(MATCH($C88,'2018-05 (Д)'!$C$2:$C$100,0)+1,0)))-INDIRECT(CONCATENATE("'2018-04 (Д)'!N",TEXT(MATCH($C88,'2018-04 (Д)'!$C$2:$C$100,0)+1,0))))/INDIRECT(CONCATENATE("'2018-04 (Д)'!N",TEXT(MATCH($C88,'2018-04 (Д)'!$C$2:$C$100,0)+1,0))))*100)</f>
        <v>39.900139371044979</v>
      </c>
      <c r="DC88" s="9">
        <f ca="1">IF(OR(INDIRECT(CONCATENATE("'2018-06 (Д)'!N",TEXT(MATCH($C88,'2018-06 (Д)'!$C$2:$C$100,0)+1,0)))="Н/Д",INDIRECT(CONCATENATE("'2018-05 (Д)'!N",TEXT(MATCH($C88,'2018-05 (Д)'!$C$2:$C$100,0)+1,0)))="Н/Д",AND(INDIRECT(CONCATENATE("'2018-06 (Д)'!N",TEXT(MATCH($C88,'2018-06 (Д)'!$C$2:$C$100,0)+1,0)))="Н/Д",INDIRECT(CONCATENATE("'2018-05 (Д)'!N",TEXT(MATCH($C88,'2018-05 (Д)'!$C$2:$C$100,0)+1,0))))),"Н/Д",((INDIRECT(CONCATENATE("'2018-06 (Д)'!N",TEXT(MATCH($C88,'2018-06 (Д)'!$C$2:$C$100,0)+1,0)))-INDIRECT(CONCATENATE("'2018-05 (Д)'!N",TEXT(MATCH($C88,'2018-05 (Д)'!$C$2:$C$100,0)+1,0))))/INDIRECT(CONCATENATE("'2018-05 (Д)'!N",TEXT(MATCH($C88,'2018-05 (Д)'!$C$2:$C$100,0)+1,0))))*100)</f>
        <v>27.303108116762999</v>
      </c>
      <c r="DD88" s="9">
        <f ca="1">IF(OR(INDIRECT(CONCATENATE("'2018-07 (Д)'!N",TEXT(MATCH($C88,'2018-07 (Д)'!$C$2:$C$100,0)+1,0)))="Н/Д",INDIRECT(CONCATENATE("'2018-06 (Д)'!N",TEXT(MATCH($C88,'2018-06 (Д)'!$C$2:$C$100,0)+1,0)))="Н/Д",AND(INDIRECT(CONCATENATE("'2018-07 (Д)'!N",TEXT(MATCH($C88,'2018-07 (Д)'!$C$2:$C$100,0)+1,0)))="Н/Д",INDIRECT(CONCATENATE("'2018-06 (Д)'!N",TEXT(MATCH($C88,'2018-06 (Д)'!$C$2:$C$100,0)+1,0))))),"Н/Д",((INDIRECT(CONCATENATE("'2018-07 (Д)'!N",TEXT(MATCH($C88,'2018-07 (Д)'!$C$2:$C$100,0)+1,0)))-INDIRECT(CONCATENATE("'2018-06 (Д)'!N",TEXT(MATCH($C88,'2018-06 (Д)'!$C$2:$C$100,0)+1,0))))/INDIRECT(CONCATENATE("'2018-06 (Д)'!N",TEXT(MATCH($C88,'2018-06 (Д)'!$C$2:$C$100,0)+1,0))))*100)</f>
        <v>20.971229806691294</v>
      </c>
      <c r="DE88" s="9">
        <f ca="1">IF(OR(INDIRECT(CONCATENATE("'2018-08 (Д)'!N",TEXT(MATCH($C88,'2018-08 (Д)'!$C$2:$C$100,0)+1,0)))="Н/Д",INDIRECT(CONCATENATE("'2018-07 (Д)'!N",TEXT(MATCH($C88,'2018-07 (Д)'!$C$2:$C$100,0)+1,0)))="Н/Д",AND(INDIRECT(CONCATENATE("'2018-08 (Д)'!N",TEXT(MATCH($C88,'2018-08 (Д)'!$C$2:$C$100,0)+1,0)))="Н/Д",INDIRECT(CONCATENATE("'2018-07 (Д)'!N",TEXT(MATCH($C88,'2018-07 (Д)'!$C$2:$C$100,0)+1,0))))),"Н/Д",((INDIRECT(CONCATENATE("'2018-08 (Д)'!N",TEXT(MATCH($C88,'2018-08 (Д)'!$C$2:$C$100,0)+1,0)))-INDIRECT(CONCATENATE("'2018-07 (Д)'!N",TEXT(MATCH($C88,'2018-07 (Д)'!$C$2:$C$100,0)+1,0))))/INDIRECT(CONCATENATE("'2018-07 (Д)'!N",TEXT(MATCH($C88,'2018-07 (Д)'!$C$2:$C$100,0)+1,0))))*100)</f>
        <v>18.196545234818938</v>
      </c>
      <c r="DF88" s="9">
        <f ca="1">IF(OR(INDIRECT(CONCATENATE("'2018-09 (Д)'!N",TEXT(MATCH($C88,'2018-09 (Д)'!$C$2:$C$100,0)+1,0)))="Н/Д",INDIRECT(CONCATENATE("'2018-08 (Д)'!N",TEXT(MATCH($C88,'2018-08 (Д)'!$C$2:$C$100,0)+1,0)))="Н/Д",AND(INDIRECT(CONCATENATE("'2018-09 (Д)'!N",TEXT(MATCH($C88,'2018-09 (Д)'!$C$2:$C$100,0)+1,0)))="Н/Д",INDIRECT(CONCATENATE("'2018-08 (Д)'!N",TEXT(MATCH($C88,'2018-08 (Д)'!$C$2:$C$100,0)+1,0))))),"Н/Д",((INDIRECT(CONCATENATE("'2018-09 (Д)'!N",TEXT(MATCH($C88,'2018-09 (Д)'!$C$2:$C$100,0)+1,0)))-INDIRECT(CONCATENATE("'2018-08 (Д)'!N",TEXT(MATCH($C88,'2018-08 (Д)'!$C$2:$C$100,0)+1,0))))/INDIRECT(CONCATENATE("'2018-08 (Д)'!N",TEXT(MATCH($C88,'2018-08 (Д)'!$C$2:$C$100,0)+1,0))))*100)</f>
        <v>14.957403292717416</v>
      </c>
      <c r="DG88" s="9">
        <f ca="1">IF(OR(INDIRECT(CONCATENATE("'2018-10 (Д)'!N",TEXT(MATCH($C88,'2018-10 (Д)'!$C$2:$C$100,0)+1,0)))="Н/Д",INDIRECT(CONCATENATE("'2018-09 (Д)'!N",TEXT(MATCH($C88,'2018-09 (Д)'!$C$2:$C$100,0)+1,0)))="Н/Д",AND(INDIRECT(CONCATENATE("'2018-10 (Д)'!N",TEXT(MATCH($C88,'2018-10 (Д)'!$C$2:$C$100,0)+1,0)))="Н/Д",INDIRECT(CONCATENATE("'2018-09 (Д)'!N",TEXT(MATCH($C88,'2018-09 (Д)'!$C$2:$C$100,0)+1,0))))),"Н/Д",((INDIRECT(CONCATENATE("'2018-10 (Д)'!N",TEXT(MATCH($C88,'2018-10 (Д)'!$C$2:$C$100,0)+1,0)))-INDIRECT(CONCATENATE("'2018-09 (Д)'!N",TEXT(MATCH($C88,'2018-09 (Д)'!$C$2:$C$100,0)+1,0))))/INDIRECT(CONCATENATE("'2018-09 (Д)'!N",TEXT(MATCH($C88,'2018-09 (Д)'!$C$2:$C$100,0)+1,0))))*100)</f>
        <v>11.973582470523491</v>
      </c>
      <c r="DH88" s="9">
        <f ca="1">IF(OR(INDIRECT(CONCATENATE("'2018-11 (Д)'!N",TEXT(MATCH($C88,'2018-11 (Д)'!$C$2:$C$100,0)+1,0)))="Н/Д",INDIRECT(CONCATENATE("'2018-10 (Д)'!N",TEXT(MATCH($C88,'2018-10 (Д)'!$C$2:$C$100,0)+1,0)))="Н/Д",AND(INDIRECT(CONCATENATE("'2018-11 (Д)'!N",TEXT(MATCH($C88,'2018-11 (Д)'!$C$2:$C$100,0)+1,0)))="Н/Д",INDIRECT(CONCATENATE("'2018-10 (Д)'!N",TEXT(MATCH($C88,'2018-10 (Д)'!$C$2:$C$100,0)+1,0))))),"Н/Д",((INDIRECT(CONCATENATE("'2018-11 (Д)'!N",TEXT(MATCH($C88,'2018-11 (Д)'!$C$2:$C$100,0)+1,0)))-INDIRECT(CONCATENATE("'2018-10 (Д)'!N",TEXT(MATCH($C88,'2018-10 (Д)'!$C$2:$C$100,0)+1,0))))/INDIRECT(CONCATENATE("'2018-10 (Д)'!N",TEXT(MATCH($C88,'2018-10 (Д)'!$C$2:$C$100,0)+1,0))))*100)</f>
        <v>12.771277567321851</v>
      </c>
      <c r="DI88" s="9">
        <f ca="1">IF(OR(INDIRECT(CONCATENATE("'2018-12 (Д)'!N",TEXT(MATCH($C88,'2018-12 (Д)'!$C$2:$C$100,0)+1,0)))="Н/Д",INDIRECT(CONCATENATE("'2018-11 (Д)'!N",TEXT(MATCH($C88,'2018-11 (Д)'!$C$2:$C$100,0)+1,0)))="Н/Д",AND(INDIRECT(CONCATENATE("'2018-12 (Д)'!N",TEXT(MATCH($C88,'2018-12 (Д)'!$C$2:$C$100,0)+1,0)))="Н/Д",INDIRECT(CONCATENATE("'2018-11 (Д)'!N",TEXT(MATCH($C88,'2018-11 (Д)'!$C$2:$C$100,0)+1,0))))),"Н/Д",((INDIRECT(CONCATENATE("'2018-12 (Д)'!N",TEXT(MATCH($C88,'2018-12 (Д)'!$C$2:$C$100,0)+1,0)))-INDIRECT(CONCATENATE("'2018-11 (Д)'!N",TEXT(MATCH($C88,'2018-11 (Д)'!$C$2:$C$100,0)+1,0))))/INDIRECT(CONCATENATE("'2018-11 (Д)'!N",TEXT(MATCH($C88,'2018-11 (Д)'!$C$2:$C$100,0)+1,0))))*100)</f>
        <v>11.294312214884648</v>
      </c>
      <c r="DJ88" s="9"/>
      <c r="DK88" s="9">
        <f ca="1">IF(OR(INDIRECT(CONCATENATE("'2018-03 (Д)'!O",TEXT(MATCH($C88,'2018-03 (Д)'!$C$2:$C$100,0)+1,0)))="Н/Д",INDIRECT(CONCATENATE("'2018-02 (Д)'!O",TEXT(MATCH($C88,'2018-02 (Д)'!$C$2:$C$100,0)+1,0)))="Н/Д",AND(INDIRECT(CONCATENATE("'2018-03 (Д)'!O",TEXT(MATCH($C88,'2018-03 (Д)'!$C$2:$C$100,0)+1,0)))="Н/Д",INDIRECT(CONCATENATE("'2018-02 (Д)'!O",TEXT(MATCH($C88,'2018-02 (Д)'!$C$2:$C$100,0)+1,0))))),"Н/Д",((INDIRECT(CONCATENATE("'2018-03 (Д)'!O",TEXT(MATCH($C88,'2018-03 (Д)'!$C$2:$C$100,0)+1,0)))-INDIRECT(CONCATENATE("'2018-02 (Д)'!O",TEXT(MATCH($C88,'2018-02 (Д)'!$C$2:$C$100,0)+1,0))))/INDIRECT(CONCATENATE("'2018-02 (Д)'!O",TEXT(MATCH($C88,'2018-02 (Д)'!$C$2:$C$100,0)+1,0))))*100)</f>
        <v>52.282769596320243</v>
      </c>
      <c r="DL88" s="9">
        <f ca="1">IF(OR(INDIRECT(CONCATENATE("'2018-04 (Д)'!O",TEXT(MATCH($C88,'2018-04 (Д)'!$C$2:$C$100,0)+1,0)))="Н/Д",INDIRECT(CONCATENATE("'2018-03 (Д)'!O",TEXT(MATCH($C88,'2018-03 (Д)'!$C$2:$C$100,0)+1,0)))="Н/Д",AND(INDIRECT(CONCATENATE("'2018-04 (Д)'!O",TEXT(MATCH($C88,'2018-04 (Д)'!$C$2:$C$100,0)+1,0)))="Н/Д",INDIRECT(CONCATENATE("'2018-03 (Д)'!O",TEXT(MATCH($C88,'2018-03 (Д)'!$C$2:$C$100,0)+1,0))))),"Н/Д",((INDIRECT(CONCATENATE("'2018-04 (Д)'!O",TEXT(MATCH($C88,'2018-04 (Д)'!$C$2:$C$100,0)+1,0)))-INDIRECT(CONCATENATE("'2018-03 (Д)'!O",TEXT(MATCH($C88,'2018-03 (Д)'!$C$2:$C$100,0)+1,0))))/INDIRECT(CONCATENATE("'2018-03 (Д)'!O",TEXT(MATCH($C88,'2018-03 (Д)'!$C$2:$C$100,0)+1,0))))*100)</f>
        <v>-168.26341059956644</v>
      </c>
      <c r="DM88" s="9">
        <f ca="1">IF(OR(INDIRECT(CONCATENATE("'2018-05 (Д)'!O",TEXT(MATCH($C88,'2018-05 (Д)'!$C$2:$C$100,0)+1,0)))="Н/Д",INDIRECT(CONCATENATE("'2018-04 (Д)'!O",TEXT(MATCH($C88,'2018-04 (Д)'!$C$2:$C$100,0)+1,0)))="Н/Д",AND(INDIRECT(CONCATENATE("'2018-05 (Д)'!O",TEXT(MATCH($C88,'2018-05 (Д)'!$C$2:$C$100,0)+1,0)))="Н/Д",INDIRECT(CONCATENATE("'2018-04 (Д)'!O",TEXT(MATCH($C88,'2018-04 (Д)'!$C$2:$C$100,0)+1,0))))),"Н/Д",((INDIRECT(CONCATENATE("'2018-05 (Д)'!O",TEXT(MATCH($C88,'2018-05 (Д)'!$C$2:$C$100,0)+1,0)))-INDIRECT(CONCATENATE("'2018-04 (Д)'!O",TEXT(MATCH($C88,'2018-04 (Д)'!$C$2:$C$100,0)+1,0))))/INDIRECT(CONCATENATE("'2018-04 (Д)'!O",TEXT(MATCH($C88,'2018-04 (Д)'!$C$2:$C$100,0)+1,0))))*100)</f>
        <v>-233.25482544663939</v>
      </c>
      <c r="DN88" s="9">
        <f ca="1">IF(OR(INDIRECT(CONCATENATE("'2018-06 (Д)'!O",TEXT(MATCH($C88,'2018-06 (Д)'!$C$2:$C$100,0)+1,0)))="Н/Д",INDIRECT(CONCATENATE("'2018-05 (Д)'!O",TEXT(MATCH($C88,'2018-05 (Д)'!$C$2:$C$100,0)+1,0)))="Н/Д",AND(INDIRECT(CONCATENATE("'2018-06 (Д)'!O",TEXT(MATCH($C88,'2018-06 (Д)'!$C$2:$C$100,0)+1,0)))="Н/Д",INDIRECT(CONCATENATE("'2018-05 (Д)'!O",TEXT(MATCH($C88,'2018-05 (Д)'!$C$2:$C$100,0)+1,0))))),"Н/Д",((INDIRECT(CONCATENATE("'2018-06 (Д)'!O",TEXT(MATCH($C88,'2018-06 (Д)'!$C$2:$C$100,0)+1,0)))-INDIRECT(CONCATENATE("'2018-05 (Д)'!O",TEXT(MATCH($C88,'2018-05 (Д)'!$C$2:$C$100,0)+1,0))))/INDIRECT(CONCATENATE("'2018-05 (Д)'!O",TEXT(MATCH($C88,'2018-05 (Д)'!$C$2:$C$100,0)+1,0))))*100)</f>
        <v>-107.04974995743287</v>
      </c>
      <c r="DO88" s="9">
        <f ca="1">IF(OR(INDIRECT(CONCATENATE("'2018-07 (Д)'!O",TEXT(MATCH($C88,'2018-07 (Д)'!$C$2:$C$100,0)+1,0)))="Н/Д",INDIRECT(CONCATENATE("'2018-06 (Д)'!O",TEXT(MATCH($C88,'2018-06 (Д)'!$C$2:$C$100,0)+1,0)))="Н/Д",AND(INDIRECT(CONCATENATE("'2018-07 (Д)'!O",TEXT(MATCH($C88,'2018-07 (Д)'!$C$2:$C$100,0)+1,0)))="Н/Д",INDIRECT(CONCATENATE("'2018-06 (Д)'!O",TEXT(MATCH($C88,'2018-06 (Д)'!$C$2:$C$100,0)+1,0))))),"Н/Д",((INDIRECT(CONCATENATE("'2018-07 (Д)'!O",TEXT(MATCH($C88,'2018-07 (Д)'!$C$2:$C$100,0)+1,0)))-INDIRECT(CONCATENATE("'2018-06 (Д)'!O",TEXT(MATCH($C88,'2018-06 (Д)'!$C$2:$C$100,0)+1,0))))/INDIRECT(CONCATENATE("'2018-06 (Д)'!O",TEXT(MATCH($C88,'2018-06 (Д)'!$C$2:$C$100,0)+1,0))))*100)</f>
        <v>-154036.86701526371</v>
      </c>
      <c r="DP88" s="9">
        <f ca="1">IF(OR(INDIRECT(CONCATENATE("'2018-08 (Д)'!O",TEXT(MATCH($C88,'2018-08 (Д)'!$C$2:$C$100,0)+1,0)))="Н/Д",INDIRECT(CONCATENATE("'2018-07 (Д)'!O",TEXT(MATCH($C88,'2018-07 (Д)'!$C$2:$C$100,0)+1,0)))="Н/Д",AND(INDIRECT(CONCATENATE("'2018-08 (Д)'!O",TEXT(MATCH($C88,'2018-08 (Д)'!$C$2:$C$100,0)+1,0)))="Н/Д",INDIRECT(CONCATENATE("'2018-07 (Д)'!O",TEXT(MATCH($C88,'2018-07 (Д)'!$C$2:$C$100,0)+1,0))))),"Н/Д",((INDIRECT(CONCATENATE("'2018-08 (Д)'!O",TEXT(MATCH($C88,'2018-08 (Д)'!$C$2:$C$100,0)+1,0)))-INDIRECT(CONCATENATE("'2018-07 (Д)'!O",TEXT(MATCH($C88,'2018-07 (Д)'!$C$2:$C$100,0)+1,0))))/INDIRECT(CONCATENATE("'2018-07 (Д)'!O",TEXT(MATCH($C88,'2018-07 (Д)'!$C$2:$C$100,0)+1,0))))*100)</f>
        <v>-67.523941752049538</v>
      </c>
      <c r="DQ88" s="9">
        <f ca="1">IF(OR(INDIRECT(CONCATENATE("'2018-09 (Д)'!O",TEXT(MATCH($C88,'2018-09 (Д)'!$C$2:$C$100,0)+1,0)))="Н/Д",INDIRECT(CONCATENATE("'2018-08 (Д)'!O",TEXT(MATCH($C88,'2018-08 (Д)'!$C$2:$C$100,0)+1,0)))="Н/Д",AND(INDIRECT(CONCATENATE("'2018-09 (Д)'!O",TEXT(MATCH($C88,'2018-09 (Д)'!$C$2:$C$100,0)+1,0)))="Н/Д",INDIRECT(CONCATENATE("'2018-08 (Д)'!O",TEXT(MATCH($C88,'2018-08 (Д)'!$C$2:$C$100,0)+1,0))))),"Н/Д",((INDIRECT(CONCATENATE("'2018-09 (Д)'!O",TEXT(MATCH($C88,'2018-09 (Д)'!$C$2:$C$100,0)+1,0)))-INDIRECT(CONCATENATE("'2018-08 (Д)'!O",TEXT(MATCH($C88,'2018-08 (Д)'!$C$2:$C$100,0)+1,0))))/INDIRECT(CONCATENATE("'2018-08 (Д)'!O",TEXT(MATCH($C88,'2018-08 (Д)'!$C$2:$C$100,0)+1,0))))*100)</f>
        <v>-95.120571171902114</v>
      </c>
      <c r="DR88" s="9">
        <f ca="1">IF(OR(INDIRECT(CONCATENATE("'2018-10 (Д)'!O",TEXT(MATCH($C88,'2018-10 (Д)'!$C$2:$C$100,0)+1,0)))="Н/Д",INDIRECT(CONCATENATE("'2018-09 (Д)'!O",TEXT(MATCH($C88,'2018-09 (Д)'!$C$2:$C$100,0)+1,0)))="Н/Д",AND(INDIRECT(CONCATENATE("'2018-10 (Д)'!O",TEXT(MATCH($C88,'2018-10 (Д)'!$C$2:$C$100,0)+1,0)))="Н/Д",INDIRECT(CONCATENATE("'2018-09 (Д)'!O",TEXT(MATCH($C88,'2018-09 (Д)'!$C$2:$C$100,0)+1,0))))),"Н/Д",((INDIRECT(CONCATENATE("'2018-10 (Д)'!O",TEXT(MATCH($C88,'2018-10 (Д)'!$C$2:$C$100,0)+1,0)))-INDIRECT(CONCATENATE("'2018-09 (Д)'!O",TEXT(MATCH($C88,'2018-09 (Д)'!$C$2:$C$100,0)+1,0))))/INDIRECT(CONCATENATE("'2018-09 (Д)'!O",TEXT(MATCH($C88,'2018-09 (Д)'!$C$2:$C$100,0)+1,0))))*100)</f>
        <v>-91.466704448851004</v>
      </c>
      <c r="DS88" s="9">
        <f ca="1">IF(OR(INDIRECT(CONCATENATE("'2018-11 (Д)'!O",TEXT(MATCH($C88,'2018-11 (Д)'!$C$2:$C$100,0)+1,0)))="Н/Д",INDIRECT(CONCATENATE("'2018-10 (Д)'!O",TEXT(MATCH($C88,'2018-10 (Д)'!$C$2:$C$100,0)+1,0)))="Н/Д",AND(INDIRECT(CONCATENATE("'2018-11 (Д)'!O",TEXT(MATCH($C88,'2018-11 (Д)'!$C$2:$C$100,0)+1,0)))="Н/Д",INDIRECT(CONCATENATE("'2018-10 (Д)'!O",TEXT(MATCH($C88,'2018-10 (Д)'!$C$2:$C$100,0)+1,0))))),"Н/Д",((INDIRECT(CONCATENATE("'2018-11 (Д)'!O",TEXT(MATCH($C88,'2018-11 (Д)'!$C$2:$C$100,0)+1,0)))-INDIRECT(CONCATENATE("'2018-10 (Д)'!O",TEXT(MATCH($C88,'2018-10 (Д)'!$C$2:$C$100,0)+1,0))))/INDIRECT(CONCATENATE("'2018-10 (Д)'!O",TEXT(MATCH($C88,'2018-10 (Д)'!$C$2:$C$100,0)+1,0))))*100)</f>
        <v>362.61344147134389</v>
      </c>
      <c r="DT88" s="9">
        <f ca="1">IF(OR(INDIRECT(CONCATENATE("'2018-12 (Д)'!O",TEXT(MATCH($C88,'2018-12 (Д)'!$C$2:$C$100,0)+1,0)))="Н/Д",INDIRECT(CONCATENATE("'2018-11 (Д)'!O",TEXT(MATCH($C88,'2018-11 (Д)'!$C$2:$C$100,0)+1,0)))="Н/Д",AND(INDIRECT(CONCATENATE("'2018-12 (Д)'!O",TEXT(MATCH($C88,'2018-12 (Д)'!$C$2:$C$100,0)+1,0)))="Н/Д",INDIRECT(CONCATENATE("'2018-11 (Д)'!O",TEXT(MATCH($C88,'2018-11 (Д)'!$C$2:$C$100,0)+1,0))))),"Н/Д",((INDIRECT(CONCATENATE("'2018-12 (Д)'!O",TEXT(MATCH($C88,'2018-12 (Д)'!$C$2:$C$100,0)+1,0)))-INDIRECT(CONCATENATE("'2018-11 (Д)'!O",TEXT(MATCH($C88,'2018-11 (Д)'!$C$2:$C$100,0)+1,0))))/INDIRECT(CONCATENATE("'2018-11 (Д)'!O",TEXT(MATCH($C88,'2018-11 (Д)'!$C$2:$C$100,0)+1,0))))*100)</f>
        <v>-175.81237802401233</v>
      </c>
      <c r="DU88" s="9"/>
      <c r="DV88" s="9">
        <f ca="1">IF(OR(INDIRECT(CONCATENATE("'2018-03 (Д)'!P",TEXT(MATCH($C88,'2018-03 (Д)'!$C$2:$C$100,0)+1,0)))="Н/Д",INDIRECT(CONCATENATE("'2018-02 (Д)'!P",TEXT(MATCH($C88,'2018-02 (Д)'!$C$2:$C$100,0)+1,0)))="Н/Д",AND(INDIRECT(CONCATENATE("'2018-03 (Д)'!P",TEXT(MATCH($C88,'2018-03 (Д)'!$C$2:$C$100,0)+1,0)))="Н/Д",INDIRECT(CONCATENATE("'2018-02 (Д)'!P",TEXT(MATCH($C88,'2018-02 (Д)'!$C$2:$C$100,0)+1,0))))),"Н/Д",((INDIRECT(CONCATENATE("'2018-03 (Д)'!P",TEXT(MATCH($C88,'2018-03 (Д)'!$C$2:$C$100,0)+1,0)))-INDIRECT(CONCATENATE("'2018-02 (Д)'!P",TEXT(MATCH($C88,'2018-02 (Д)'!$C$2:$C$100,0)+1,0))))/INDIRECT(CONCATENATE("'2018-02 (Д)'!P",TEXT(MATCH($C88,'2018-02 (Д)'!$C$2:$C$100,0)+1,0))))*100)</f>
        <v>-7.5716590600473559</v>
      </c>
      <c r="DW88" s="9">
        <f ca="1">IF(OR(INDIRECT(CONCATENATE("'2018-04 (Д)'!P",TEXT(MATCH($C88,'2018-04 (Д)'!$C$2:$C$100,0)+1,0)))="Н/Д",INDIRECT(CONCATENATE("'2018-03 (Д)'!P",TEXT(MATCH($C88,'2018-03 (Д)'!$C$2:$C$100,0)+1,0)))="Н/Д",AND(INDIRECT(CONCATENATE("'2018-04 (Д)'!P",TEXT(MATCH($C88,'2018-04 (Д)'!$C$2:$C$100,0)+1,0)))="Н/Д",INDIRECT(CONCATENATE("'2018-03 (Д)'!P",TEXT(MATCH($C88,'2018-03 (Д)'!$C$2:$C$100,0)+1,0))))),"Н/Д",((INDIRECT(CONCATENATE("'2018-04 (Д)'!P",TEXT(MATCH($C88,'2018-04 (Д)'!$C$2:$C$100,0)+1,0)))-INDIRECT(CONCATENATE("'2018-03 (Д)'!P",TEXT(MATCH($C88,'2018-03 (Д)'!$C$2:$C$100,0)+1,0))))/INDIRECT(CONCATENATE("'2018-03 (Д)'!P",TEXT(MATCH($C88,'2018-03 (Д)'!$C$2:$C$100,0)+1,0))))*100)</f>
        <v>277.68787018713664</v>
      </c>
      <c r="DX88" s="9">
        <f ca="1">IF(OR(INDIRECT(CONCATENATE("'2018-05 (Д)'!P",TEXT(MATCH($C88,'2018-05 (Д)'!$C$2:$C$100,0)+1,0)))="Н/Д",INDIRECT(CONCATENATE("'2018-04 (Д)'!P",TEXT(MATCH($C88,'2018-04 (Д)'!$C$2:$C$100,0)+1,0)))="Н/Д",AND(INDIRECT(CONCATENATE("'2018-05 (Д)'!P",TEXT(MATCH($C88,'2018-05 (Д)'!$C$2:$C$100,0)+1,0)))="Н/Д",INDIRECT(CONCATENATE("'2018-04 (Д)'!P",TEXT(MATCH($C88,'2018-04 (Д)'!$C$2:$C$100,0)+1,0))))),"Н/Д",((INDIRECT(CONCATENATE("'2018-05 (Д)'!P",TEXT(MATCH($C88,'2018-05 (Д)'!$C$2:$C$100,0)+1,0)))-INDIRECT(CONCATENATE("'2018-04 (Д)'!P",TEXT(MATCH($C88,'2018-04 (Д)'!$C$2:$C$100,0)+1,0))))/INDIRECT(CONCATENATE("'2018-04 (Д)'!P",TEXT(MATCH($C88,'2018-04 (Д)'!$C$2:$C$100,0)+1,0))))*100)</f>
        <v>-51.205344634625646</v>
      </c>
      <c r="DY88" s="9">
        <f ca="1">IF(OR(INDIRECT(CONCATENATE("'2018-06 (Д)'!P",TEXT(MATCH($C88,'2018-06 (Д)'!$C$2:$C$100,0)+1,0)))="Н/Д",INDIRECT(CONCATENATE("'2018-05 (Д)'!P",TEXT(MATCH($C88,'2018-05 (Д)'!$C$2:$C$100,0)+1,0)))="Н/Д",AND(INDIRECT(CONCATENATE("'2018-06 (Д)'!P",TEXT(MATCH($C88,'2018-06 (Д)'!$C$2:$C$100,0)+1,0)))="Н/Д",INDIRECT(CONCATENATE("'2018-05 (Д)'!P",TEXT(MATCH($C88,'2018-05 (Д)'!$C$2:$C$100,0)+1,0))))),"Н/Д",((INDIRECT(CONCATENATE("'2018-06 (Д)'!P",TEXT(MATCH($C88,'2018-06 (Д)'!$C$2:$C$100,0)+1,0)))-INDIRECT(CONCATENATE("'2018-05 (Д)'!P",TEXT(MATCH($C88,'2018-05 (Д)'!$C$2:$C$100,0)+1,0))))/INDIRECT(CONCATENATE("'2018-05 (Д)'!P",TEXT(MATCH($C88,'2018-05 (Д)'!$C$2:$C$100,0)+1,0))))*100)</f>
        <v>-26.382790894958603</v>
      </c>
      <c r="DZ88" s="9">
        <f ca="1">IF(OR(INDIRECT(CONCATENATE("'2018-07 (Д)'!P",TEXT(MATCH($C88,'2018-07 (Д)'!$C$2:$C$100,0)+1,0)))="Н/Д",INDIRECT(CONCATENATE("'2018-06 (Д)'!P",TEXT(MATCH($C88,'2018-06 (Д)'!$C$2:$C$100,0)+1,0)))="Н/Д",AND(INDIRECT(CONCATENATE("'2018-07 (Д)'!P",TEXT(MATCH($C88,'2018-07 (Д)'!$C$2:$C$100,0)+1,0)))="Н/Д",INDIRECT(CONCATENATE("'2018-06 (Д)'!P",TEXT(MATCH($C88,'2018-06 (Д)'!$C$2:$C$100,0)+1,0))))),"Н/Д",((INDIRECT(CONCATENATE("'2018-07 (Д)'!P",TEXT(MATCH($C88,'2018-07 (Д)'!$C$2:$C$100,0)+1,0)))-INDIRECT(CONCATENATE("'2018-06 (Д)'!P",TEXT(MATCH($C88,'2018-06 (Д)'!$C$2:$C$100,0)+1,0))))/INDIRECT(CONCATENATE("'2018-06 (Д)'!P",TEXT(MATCH($C88,'2018-06 (Д)'!$C$2:$C$100,0)+1,0))))*100)</f>
        <v>151.36431494935277</v>
      </c>
      <c r="EA88" s="9">
        <f ca="1">IF(OR(INDIRECT(CONCATENATE("'2018-08 (Д)'!P",TEXT(MATCH($C88,'2018-08 (Д)'!$C$2:$C$100,0)+1,0)))="Н/Д",INDIRECT(CONCATENATE("'2018-07 (Д)'!P",TEXT(MATCH($C88,'2018-07 (Д)'!$C$2:$C$100,0)+1,0)))="Н/Д",AND(INDIRECT(CONCATENATE("'2018-08 (Д)'!P",TEXT(MATCH($C88,'2018-08 (Д)'!$C$2:$C$100,0)+1,0)))="Н/Д",INDIRECT(CONCATENATE("'2018-07 (Д)'!P",TEXT(MATCH($C88,'2018-07 (Д)'!$C$2:$C$100,0)+1,0))))),"Н/Д",((INDIRECT(CONCATENATE("'2018-08 (Д)'!P",TEXT(MATCH($C88,'2018-08 (Д)'!$C$2:$C$100,0)+1,0)))-INDIRECT(CONCATENATE("'2018-07 (Д)'!P",TEXT(MATCH($C88,'2018-07 (Д)'!$C$2:$C$100,0)+1,0))))/INDIRECT(CONCATENATE("'2018-07 (Д)'!P",TEXT(MATCH($C88,'2018-07 (Д)'!$C$2:$C$100,0)+1,0))))*100)</f>
        <v>-49.972302628442876</v>
      </c>
      <c r="EB88" s="9">
        <f ca="1">IF(OR(INDIRECT(CONCATENATE("'2018-09 (Д)'!P",TEXT(MATCH($C88,'2018-09 (Д)'!$C$2:$C$100,0)+1,0)))="Н/Д",INDIRECT(CONCATENATE("'2018-08 (Д)'!P",TEXT(MATCH($C88,'2018-08 (Д)'!$C$2:$C$100,0)+1,0)))="Н/Д",AND(INDIRECT(CONCATENATE("'2018-09 (Д)'!P",TEXT(MATCH($C88,'2018-09 (Д)'!$C$2:$C$100,0)+1,0)))="Н/Д",INDIRECT(CONCATENATE("'2018-08 (Д)'!P",TEXT(MATCH($C88,'2018-08 (Д)'!$C$2:$C$100,0)+1,0))))),"Н/Д",((INDIRECT(CONCATENATE("'2018-09 (Д)'!P",TEXT(MATCH($C88,'2018-09 (Д)'!$C$2:$C$100,0)+1,0)))-INDIRECT(CONCATENATE("'2018-08 (Д)'!P",TEXT(MATCH($C88,'2018-08 (Д)'!$C$2:$C$100,0)+1,0))))/INDIRECT(CONCATENATE("'2018-08 (Д)'!P",TEXT(MATCH($C88,'2018-08 (Д)'!$C$2:$C$100,0)+1,0))))*100)</f>
        <v>-3.9199642047227528</v>
      </c>
      <c r="EC88" s="9">
        <f ca="1">IF(OR(INDIRECT(CONCATENATE("'2018-10 (Д)'!P",TEXT(MATCH($C88,'2018-10 (Д)'!$C$2:$C$100,0)+1,0)))="Н/Д",INDIRECT(CONCATENATE("'2018-09 (Д)'!P",TEXT(MATCH($C88,'2018-09 (Д)'!$C$2:$C$100,0)+1,0)))="Н/Д",AND(INDIRECT(CONCATENATE("'2018-10 (Д)'!P",TEXT(MATCH($C88,'2018-10 (Д)'!$C$2:$C$100,0)+1,0)))="Н/Д",INDIRECT(CONCATENATE("'2018-09 (Д)'!P",TEXT(MATCH($C88,'2018-09 (Д)'!$C$2:$C$100,0)+1,0))))),"Н/Д",((INDIRECT(CONCATENATE("'2018-10 (Д)'!P",TEXT(MATCH($C88,'2018-10 (Д)'!$C$2:$C$100,0)+1,0)))-INDIRECT(CONCATENATE("'2018-09 (Д)'!P",TEXT(MATCH($C88,'2018-09 (Д)'!$C$2:$C$100,0)+1,0))))/INDIRECT(CONCATENATE("'2018-09 (Д)'!P",TEXT(MATCH($C88,'2018-09 (Д)'!$C$2:$C$100,0)+1,0))))*100)</f>
        <v>109.19001296621866</v>
      </c>
      <c r="ED88" s="9">
        <f ca="1">IF(OR(INDIRECT(CONCATENATE("'2018-11 (Д)'!P",TEXT(MATCH($C88,'2018-11 (Д)'!$C$2:$C$100,0)+1,0)))="Н/Д",INDIRECT(CONCATENATE("'2018-10 (Д)'!P",TEXT(MATCH($C88,'2018-10 (Д)'!$C$2:$C$100,0)+1,0)))="Н/Д",AND(INDIRECT(CONCATENATE("'2018-11 (Д)'!P",TEXT(MATCH($C88,'2018-11 (Д)'!$C$2:$C$100,0)+1,0)))="Н/Д",INDIRECT(CONCATENATE("'2018-10 (Д)'!P",TEXT(MATCH($C88,'2018-10 (Д)'!$C$2:$C$100,0)+1,0))))),"Н/Д",((INDIRECT(CONCATENATE("'2018-11 (Д)'!P",TEXT(MATCH($C88,'2018-11 (Д)'!$C$2:$C$100,0)+1,0)))-INDIRECT(CONCATENATE("'2018-10 (Д)'!P",TEXT(MATCH($C88,'2018-10 (Д)'!$C$2:$C$100,0)+1,0))))/INDIRECT(CONCATENATE("'2018-10 (Д)'!P",TEXT(MATCH($C88,'2018-10 (Д)'!$C$2:$C$100,0)+1,0))))*100)</f>
        <v>-41.638792456299463</v>
      </c>
      <c r="EE88" s="9">
        <f ca="1">IF(OR(INDIRECT(CONCATENATE("'2018-12 (Д)'!P",TEXT(MATCH($C88,'2018-12 (Д)'!$C$2:$C$100,0)+1,0)))="Н/Д",INDIRECT(CONCATENATE("'2018-11 (Д)'!P",TEXT(MATCH($C88,'2018-11 (Д)'!$C$2:$C$100,0)+1,0)))="Н/Д",AND(INDIRECT(CONCATENATE("'2018-12 (Д)'!P",TEXT(MATCH($C88,'2018-12 (Д)'!$C$2:$C$100,0)+1,0)))="Н/Д",INDIRECT(CONCATENATE("'2018-11 (Д)'!P",TEXT(MATCH($C88,'2018-11 (Д)'!$C$2:$C$100,0)+1,0))))),"Н/Д",((INDIRECT(CONCATENATE("'2018-12 (Д)'!P",TEXT(MATCH($C88,'2018-12 (Д)'!$C$2:$C$100,0)+1,0)))-INDIRECT(CONCATENATE("'2018-11 (Д)'!P",TEXT(MATCH($C88,'2018-11 (Д)'!$C$2:$C$100,0)+1,0))))/INDIRECT(CONCATENATE("'2018-11 (Д)'!P",TEXT(MATCH($C88,'2018-11 (Д)'!$C$2:$C$100,0)+1,0))))*100)</f>
        <v>9.3932715714028063</v>
      </c>
      <c r="EF88" s="9"/>
      <c r="EG88" s="9">
        <f ca="1">IF(OR(INDIRECT(CONCATENATE("'2018-03 (Д)'!Q",TEXT(MATCH($C88,'2018-03 (Д)'!$C$2:$C$100,0)+1,0)))="Н/Д",INDIRECT(CONCATENATE("'2018-02 (Д)'!Q",TEXT(MATCH($C88,'2018-02 (Д)'!$C$2:$C$100,0)+1,0)))="Н/Д",AND(INDIRECT(CONCATENATE("'2018-03 (Д)'!Q",TEXT(MATCH($C88,'2018-03 (Д)'!$C$2:$C$100,0)+1,0)))="Н/Д",INDIRECT(CONCATENATE("'2018-02 (Д)'!Q",TEXT(MATCH($C88,'2018-02 (Д)'!$C$2:$C$100,0)+1,0))))),"Н/Д",((INDIRECT(CONCATENATE("'2018-03 (Д)'!Q",TEXT(MATCH($C88,'2018-03 (Д)'!$C$2:$C$100,0)+1,0)))-INDIRECT(CONCATENATE("'2018-02 (Д)'!Q",TEXT(MATCH($C88,'2018-02 (Д)'!$C$2:$C$100,0)+1,0))))/INDIRECT(CONCATENATE("'2018-02 (Д)'!Q",TEXT(MATCH($C88,'2018-02 (Д)'!$C$2:$C$100,0)+1,0))))*100)</f>
        <v>351.56443850828811</v>
      </c>
      <c r="EH88" s="9">
        <f ca="1">IF(OR(INDIRECT(CONCATENATE("'2018-04 (Д)'!Q",TEXT(MATCH($C88,'2018-04 (Д)'!$C$2:$C$100,0)+1,0)))="Н/Д",INDIRECT(CONCATENATE("'2018-03 (Д)'!Q",TEXT(MATCH($C88,'2018-03 (Д)'!$C$2:$C$100,0)+1,0)))="Н/Д",AND(INDIRECT(CONCATENATE("'2018-04 (Д)'!Q",TEXT(MATCH($C88,'2018-04 (Д)'!$C$2:$C$100,0)+1,0)))="Н/Д",INDIRECT(CONCATENATE("'2018-03 (Д)'!Q",TEXT(MATCH($C88,'2018-03 (Д)'!$C$2:$C$100,0)+1,0))))),"Н/Д",((INDIRECT(CONCATENATE("'2018-04 (Д)'!Q",TEXT(MATCH($C88,'2018-04 (Д)'!$C$2:$C$100,0)+1,0)))-INDIRECT(CONCATENATE("'2018-03 (Д)'!Q",TEXT(MATCH($C88,'2018-03 (Д)'!$C$2:$C$100,0)+1,0))))/INDIRECT(CONCATENATE("'2018-03 (Д)'!Q",TEXT(MATCH($C88,'2018-03 (Д)'!$C$2:$C$100,0)+1,0))))*100)</f>
        <v>-14.799338944160562</v>
      </c>
      <c r="EI88" s="9">
        <f ca="1">IF(OR(INDIRECT(CONCATENATE("'2018-05 (Д)'!Q",TEXT(MATCH($C88,'2018-05 (Д)'!$C$2:$C$100,0)+1,0)))="Н/Д",INDIRECT(CONCATENATE("'2018-04 (Д)'!Q",TEXT(MATCH($C88,'2018-04 (Д)'!$C$2:$C$100,0)+1,0)))="Н/Д",AND(INDIRECT(CONCATENATE("'2018-05 (Д)'!Q",TEXT(MATCH($C88,'2018-05 (Д)'!$C$2:$C$100,0)+1,0)))="Н/Д",INDIRECT(CONCATENATE("'2018-04 (Д)'!Q",TEXT(MATCH($C88,'2018-04 (Д)'!$C$2:$C$100,0)+1,0))))),"Н/Д",((INDIRECT(CONCATENATE("'2018-05 (Д)'!Q",TEXT(MATCH($C88,'2018-05 (Д)'!$C$2:$C$100,0)+1,0)))-INDIRECT(CONCATENATE("'2018-04 (Д)'!Q",TEXT(MATCH($C88,'2018-04 (Д)'!$C$2:$C$100,0)+1,0))))/INDIRECT(CONCATENATE("'2018-04 (Д)'!Q",TEXT(MATCH($C88,'2018-04 (Д)'!$C$2:$C$100,0)+1,0))))*100)</f>
        <v>-43.420671302580658</v>
      </c>
      <c r="EJ88" s="9">
        <f ca="1">IF(OR(INDIRECT(CONCATENATE("'2018-06 (Д)'!Q",TEXT(MATCH($C88,'2018-06 (Д)'!$C$2:$C$100,0)+1,0)))="Н/Д",INDIRECT(CONCATENATE("'2018-05 (Д)'!Q",TEXT(MATCH($C88,'2018-05 (Д)'!$C$2:$C$100,0)+1,0)))="Н/Д",AND(INDIRECT(CONCATENATE("'2018-06 (Д)'!Q",TEXT(MATCH($C88,'2018-06 (Д)'!$C$2:$C$100,0)+1,0)))="Н/Д",INDIRECT(CONCATENATE("'2018-05 (Д)'!Q",TEXT(MATCH($C88,'2018-05 (Д)'!$C$2:$C$100,0)+1,0))))),"Н/Д",((INDIRECT(CONCATENATE("'2018-06 (Д)'!Q",TEXT(MATCH($C88,'2018-06 (Д)'!$C$2:$C$100,0)+1,0)))-INDIRECT(CONCATENATE("'2018-05 (Д)'!Q",TEXT(MATCH($C88,'2018-05 (Д)'!$C$2:$C$100,0)+1,0))))/INDIRECT(CONCATENATE("'2018-05 (Д)'!Q",TEXT(MATCH($C88,'2018-05 (Д)'!$C$2:$C$100,0)+1,0))))*100)</f>
        <v>-15.687689118876802</v>
      </c>
      <c r="EK88" s="9">
        <f ca="1">IF(OR(INDIRECT(CONCATENATE("'2018-07 (Д)'!Q",TEXT(MATCH($C88,'2018-07 (Д)'!$C$2:$C$100,0)+1,0)))="Н/Д",INDIRECT(CONCATENATE("'2018-06 (Д)'!Q",TEXT(MATCH($C88,'2018-06 (Д)'!$C$2:$C$100,0)+1,0)))="Н/Д",AND(INDIRECT(CONCATENATE("'2018-07 (Д)'!Q",TEXT(MATCH($C88,'2018-07 (Д)'!$C$2:$C$100,0)+1,0)))="Н/Д",INDIRECT(CONCATENATE("'2018-06 (Д)'!Q",TEXT(MATCH($C88,'2018-06 (Д)'!$C$2:$C$100,0)+1,0))))),"Н/Д",((INDIRECT(CONCATENATE("'2018-07 (Д)'!Q",TEXT(MATCH($C88,'2018-07 (Д)'!$C$2:$C$100,0)+1,0)))-INDIRECT(CONCATENATE("'2018-06 (Д)'!Q",TEXT(MATCH($C88,'2018-06 (Д)'!$C$2:$C$100,0)+1,0))))/INDIRECT(CONCATENATE("'2018-06 (Д)'!Q",TEXT(MATCH($C88,'2018-06 (Д)'!$C$2:$C$100,0)+1,0))))*100)</f>
        <v>-65.844642264277653</v>
      </c>
      <c r="EL88" s="9">
        <f ca="1">IF(OR(INDIRECT(CONCATENATE("'2018-08 (Д)'!Q",TEXT(MATCH($C88,'2018-08 (Д)'!$C$2:$C$100,0)+1,0)))="Н/Д",INDIRECT(CONCATENATE("'2018-07 (Д)'!Q",TEXT(MATCH($C88,'2018-07 (Д)'!$C$2:$C$100,0)+1,0)))="Н/Д",AND(INDIRECT(CONCATENATE("'2018-08 (Д)'!Q",TEXT(MATCH($C88,'2018-08 (Д)'!$C$2:$C$100,0)+1,0)))="Н/Д",INDIRECT(CONCATENATE("'2018-07 (Д)'!Q",TEXT(MATCH($C88,'2018-07 (Д)'!$C$2:$C$100,0)+1,0))))),"Н/Д",((INDIRECT(CONCATENATE("'2018-08 (Д)'!Q",TEXT(MATCH($C88,'2018-08 (Д)'!$C$2:$C$100,0)+1,0)))-INDIRECT(CONCATENATE("'2018-07 (Д)'!Q",TEXT(MATCH($C88,'2018-07 (Д)'!$C$2:$C$100,0)+1,0))))/INDIRECT(CONCATENATE("'2018-07 (Д)'!Q",TEXT(MATCH($C88,'2018-07 (Д)'!$C$2:$C$100,0)+1,0))))*100)</f>
        <v>179.61344691947764</v>
      </c>
      <c r="EM88" s="9">
        <f ca="1">IF(OR(INDIRECT(CONCATENATE("'2018-09 (Д)'!Q",TEXT(MATCH($C88,'2018-09 (Д)'!$C$2:$C$100,0)+1,0)))="Н/Д",INDIRECT(CONCATENATE("'2018-08 (Д)'!Q",TEXT(MATCH($C88,'2018-08 (Д)'!$C$2:$C$100,0)+1,0)))="Н/Д",AND(INDIRECT(CONCATENATE("'2018-09 (Д)'!Q",TEXT(MATCH($C88,'2018-09 (Д)'!$C$2:$C$100,0)+1,0)))="Н/Д",INDIRECT(CONCATENATE("'2018-08 (Д)'!Q",TEXT(MATCH($C88,'2018-08 (Д)'!$C$2:$C$100,0)+1,0))))),"Н/Д",((INDIRECT(CONCATENATE("'2018-09 (Д)'!Q",TEXT(MATCH($C88,'2018-09 (Д)'!$C$2:$C$100,0)+1,0)))-INDIRECT(CONCATENATE("'2018-08 (Д)'!Q",TEXT(MATCH($C88,'2018-08 (Д)'!$C$2:$C$100,0)+1,0))))/INDIRECT(CONCATENATE("'2018-08 (Д)'!Q",TEXT(MATCH($C88,'2018-08 (Д)'!$C$2:$C$100,0)+1,0))))*100)</f>
        <v>24.750511406804964</v>
      </c>
      <c r="EN88" s="9">
        <f ca="1">IF(OR(INDIRECT(CONCATENATE("'2018-10 (Д)'!Q",TEXT(MATCH($C88,'2018-10 (Д)'!$C$2:$C$100,0)+1,0)))="Н/Д",INDIRECT(CONCATENATE("'2018-09 (Д)'!Q",TEXT(MATCH($C88,'2018-09 (Д)'!$C$2:$C$100,0)+1,0)))="Н/Д",AND(INDIRECT(CONCATENATE("'2018-10 (Д)'!Q",TEXT(MATCH($C88,'2018-10 (Д)'!$C$2:$C$100,0)+1,0)))="Н/Д",INDIRECT(CONCATENATE("'2018-09 (Д)'!Q",TEXT(MATCH($C88,'2018-09 (Д)'!$C$2:$C$100,0)+1,0))))),"Н/Д",((INDIRECT(CONCATENATE("'2018-10 (Д)'!Q",TEXT(MATCH($C88,'2018-10 (Д)'!$C$2:$C$100,0)+1,0)))-INDIRECT(CONCATENATE("'2018-09 (Д)'!Q",TEXT(MATCH($C88,'2018-09 (Д)'!$C$2:$C$100,0)+1,0))))/INDIRECT(CONCATENATE("'2018-09 (Д)'!Q",TEXT(MATCH($C88,'2018-09 (Д)'!$C$2:$C$100,0)+1,0))))*100)</f>
        <v>-91.870824644715981</v>
      </c>
      <c r="EO88" s="9">
        <f ca="1">IF(OR(INDIRECT(CONCATENATE("'2018-11 (Д)'!Q",TEXT(MATCH($C88,'2018-11 (Д)'!$C$2:$C$100,0)+1,0)))="Н/Д",INDIRECT(CONCATENATE("'2018-10 (Д)'!Q",TEXT(MATCH($C88,'2018-10 (Д)'!$C$2:$C$100,0)+1,0)))="Н/Д",AND(INDIRECT(CONCATENATE("'2018-11 (Д)'!Q",TEXT(MATCH($C88,'2018-11 (Д)'!$C$2:$C$100,0)+1,0)))="Н/Д",INDIRECT(CONCATENATE("'2018-10 (Д)'!Q",TEXT(MATCH($C88,'2018-10 (Д)'!$C$2:$C$100,0)+1,0))))),"Н/Д",((INDIRECT(CONCATENATE("'2018-11 (Д)'!Q",TEXT(MATCH($C88,'2018-11 (Д)'!$C$2:$C$100,0)+1,0)))-INDIRECT(CONCATENATE("'2018-10 (Д)'!Q",TEXT(MATCH($C88,'2018-10 (Д)'!$C$2:$C$100,0)+1,0))))/INDIRECT(CONCATENATE("'2018-10 (Д)'!Q",TEXT(MATCH($C88,'2018-10 (Д)'!$C$2:$C$100,0)+1,0))))*100)</f>
        <v>1260.9696418260392</v>
      </c>
      <c r="EP88" s="9">
        <f ca="1">IF(OR(INDIRECT(CONCATENATE("'2018-12 (Д)'!Q",TEXT(MATCH($C88,'2018-12 (Д)'!$C$2:$C$100,0)+1,0)))="Н/Д",INDIRECT(CONCATENATE("'2018-11 (Д)'!Q",TEXT(MATCH($C88,'2018-11 (Д)'!$C$2:$C$100,0)+1,0)))="Н/Д",AND(INDIRECT(CONCATENATE("'2018-12 (Д)'!Q",TEXT(MATCH($C88,'2018-12 (Д)'!$C$2:$C$100,0)+1,0)))="Н/Д",INDIRECT(CONCATENATE("'2018-11 (Д)'!Q",TEXT(MATCH($C88,'2018-11 (Д)'!$C$2:$C$100,0)+1,0))))),"Н/Д",((INDIRECT(CONCATENATE("'2018-12 (Д)'!Q",TEXT(MATCH($C88,'2018-12 (Д)'!$C$2:$C$100,0)+1,0)))-INDIRECT(CONCATENATE("'2018-11 (Д)'!Q",TEXT(MATCH($C88,'2018-11 (Д)'!$C$2:$C$100,0)+1,0))))/INDIRECT(CONCATENATE("'2018-11 (Д)'!Q",TEXT(MATCH($C88,'2018-11 (Д)'!$C$2:$C$100,0)+1,0))))*100)</f>
        <v>-61.311621128224914</v>
      </c>
      <c r="EQ88" s="9"/>
      <c r="ER88" s="9">
        <f ca="1">IF(OR(INDIRECT(CONCATENATE("'2018-03 (Д)'!R",TEXT(MATCH($C88,'2018-03 (Д)'!$C$2:$C$100,0)+1,0)))="Н/Д",INDIRECT(CONCATENATE("'2018-02 (Д)'!R",TEXT(MATCH($C88,'2018-02 (Д)'!$C$2:$C$100,0)+1,0)))="Н/Д",AND(INDIRECT(CONCATENATE("'2018-03 (Д)'!R",TEXT(MATCH($C88,'2018-03 (Д)'!$C$2:$C$100,0)+1,0)))="Н/Д",INDIRECT(CONCATENATE("'2018-02 (Д)'!R",TEXT(MATCH($C88,'2018-02 (Д)'!$C$2:$C$100,0)+1,0))))),"Н/Д",((INDIRECT(CONCATENATE("'2018-03 (Д)'!R",TEXT(MATCH($C88,'2018-03 (Д)'!$C$2:$C$100,0)+1,0)))-INDIRECT(CONCATENATE("'2018-02 (Д)'!R",TEXT(MATCH($C88,'2018-02 (Д)'!$C$2:$C$100,0)+1,0))))/INDIRECT(CONCATENATE("'2018-02 (Д)'!R",TEXT(MATCH($C88,'2018-02 (Д)'!$C$2:$C$100,0)+1,0))))*100)</f>
        <v>-10.722712465697137</v>
      </c>
      <c r="ES88" s="9">
        <f ca="1">IF(OR(INDIRECT(CONCATENATE("'2018-04 (Д)'!R",TEXT(MATCH($C88,'2018-04 (Д)'!$C$2:$C$100,0)+1,0)))="Н/Д",INDIRECT(CONCATENATE("'2018-03 (Д)'!R",TEXT(MATCH($C88,'2018-03 (Д)'!$C$2:$C$100,0)+1,0)))="Н/Д",AND(INDIRECT(CONCATENATE("'2018-04 (Д)'!R",TEXT(MATCH($C88,'2018-04 (Д)'!$C$2:$C$100,0)+1,0)))="Н/Д",INDIRECT(CONCATENATE("'2018-03 (Д)'!R",TEXT(MATCH($C88,'2018-03 (Д)'!$C$2:$C$100,0)+1,0))))),"Н/Д",((INDIRECT(CONCATENATE("'2018-04 (Д)'!R",TEXT(MATCH($C88,'2018-04 (Д)'!$C$2:$C$100,0)+1,0)))-INDIRECT(CONCATENATE("'2018-03 (Д)'!R",TEXT(MATCH($C88,'2018-03 (Д)'!$C$2:$C$100,0)+1,0))))/INDIRECT(CONCATENATE("'2018-03 (Д)'!R",TEXT(MATCH($C88,'2018-03 (Д)'!$C$2:$C$100,0)+1,0))))*100)</f>
        <v>26.960525178676331</v>
      </c>
      <c r="ET88" s="9">
        <f ca="1">IF(OR(INDIRECT(CONCATENATE("'2018-05 (Д)'!R",TEXT(MATCH($C88,'2018-05 (Д)'!$C$2:$C$100,0)+1,0)))="Н/Д",INDIRECT(CONCATENATE("'2018-04 (Д)'!R",TEXT(MATCH($C88,'2018-04 (Д)'!$C$2:$C$100,0)+1,0)))="Н/Д",AND(INDIRECT(CONCATENATE("'2018-05 (Д)'!R",TEXT(MATCH($C88,'2018-05 (Д)'!$C$2:$C$100,0)+1,0)))="Н/Д",INDIRECT(CONCATENATE("'2018-04 (Д)'!R",TEXT(MATCH($C88,'2018-04 (Д)'!$C$2:$C$100,0)+1,0))))),"Н/Д",((INDIRECT(CONCATENATE("'2018-05 (Д)'!R",TEXT(MATCH($C88,'2018-05 (Д)'!$C$2:$C$100,0)+1,0)))-INDIRECT(CONCATENATE("'2018-04 (Д)'!R",TEXT(MATCH($C88,'2018-04 (Д)'!$C$2:$C$100,0)+1,0))))/INDIRECT(CONCATENATE("'2018-04 (Д)'!R",TEXT(MATCH($C88,'2018-04 (Д)'!$C$2:$C$100,0)+1,0))))*100)</f>
        <v>7.3945709252735385</v>
      </c>
      <c r="EU88" s="9">
        <f ca="1">IF(OR(INDIRECT(CONCATENATE("'2018-06 (Д)'!R",TEXT(MATCH($C88,'2018-06 (Д)'!$C$2:$C$100,0)+1,0)))="Н/Д",INDIRECT(CONCATENATE("'2018-05 (Д)'!R",TEXT(MATCH($C88,'2018-05 (Д)'!$C$2:$C$100,0)+1,0)))="Н/Д",AND(INDIRECT(CONCATENATE("'2018-06 (Д)'!R",TEXT(MATCH($C88,'2018-06 (Д)'!$C$2:$C$100,0)+1,0)))="Н/Д",INDIRECT(CONCATENATE("'2018-05 (Д)'!R",TEXT(MATCH($C88,'2018-05 (Д)'!$C$2:$C$100,0)+1,0))))),"Н/Д",((INDIRECT(CONCATENATE("'2018-06 (Д)'!R",TEXT(MATCH($C88,'2018-06 (Д)'!$C$2:$C$100,0)+1,0)))-INDIRECT(CONCATENATE("'2018-05 (Д)'!R",TEXT(MATCH($C88,'2018-05 (Д)'!$C$2:$C$100,0)+1,0))))/INDIRECT(CONCATENATE("'2018-05 (Д)'!R",TEXT(MATCH($C88,'2018-05 (Д)'!$C$2:$C$100,0)+1,0))))*100)</f>
        <v>-10.117773939834715</v>
      </c>
      <c r="EV88" s="9">
        <f ca="1">IF(OR(INDIRECT(CONCATENATE("'2018-07 (Д)'!R",TEXT(MATCH($C88,'2018-07 (Д)'!$C$2:$C$100,0)+1,0)))="Н/Д",INDIRECT(CONCATENATE("'2018-06 (Д)'!R",TEXT(MATCH($C88,'2018-06 (Д)'!$C$2:$C$100,0)+1,0)))="Н/Д",AND(INDIRECT(CONCATENATE("'2018-07 (Д)'!R",TEXT(MATCH($C88,'2018-07 (Д)'!$C$2:$C$100,0)+1,0)))="Н/Д",INDIRECT(CONCATENATE("'2018-06 (Д)'!R",TEXT(MATCH($C88,'2018-06 (Д)'!$C$2:$C$100,0)+1,0))))),"Н/Д",((INDIRECT(CONCATENATE("'2018-07 (Д)'!R",TEXT(MATCH($C88,'2018-07 (Д)'!$C$2:$C$100,0)+1,0)))-INDIRECT(CONCATENATE("'2018-06 (Д)'!R",TEXT(MATCH($C88,'2018-06 (Д)'!$C$2:$C$100,0)+1,0))))/INDIRECT(CONCATENATE("'2018-06 (Д)'!R",TEXT(MATCH($C88,'2018-06 (Д)'!$C$2:$C$100,0)+1,0))))*100)</f>
        <v>2.5096703463065539</v>
      </c>
      <c r="EW88" s="9">
        <f ca="1">IF(OR(INDIRECT(CONCATENATE("'2018-08 (Д)'!R",TEXT(MATCH($C88,'2018-08 (Д)'!$C$2:$C$100,0)+1,0)))="Н/Д",INDIRECT(CONCATENATE("'2018-07 (Д)'!R",TEXT(MATCH($C88,'2018-07 (Д)'!$C$2:$C$100,0)+1,0)))="Н/Д",AND(INDIRECT(CONCATENATE("'2018-08 (Д)'!R",TEXT(MATCH($C88,'2018-08 (Д)'!$C$2:$C$100,0)+1,0)))="Н/Д",INDIRECT(CONCATENATE("'2018-07 (Д)'!R",TEXT(MATCH($C88,'2018-07 (Д)'!$C$2:$C$100,0)+1,0))))),"Н/Д",((INDIRECT(CONCATENATE("'2018-08 (Д)'!R",TEXT(MATCH($C88,'2018-08 (Д)'!$C$2:$C$100,0)+1,0)))-INDIRECT(CONCATENATE("'2018-07 (Д)'!R",TEXT(MATCH($C88,'2018-07 (Д)'!$C$2:$C$100,0)+1,0))))/INDIRECT(CONCATENATE("'2018-07 (Д)'!R",TEXT(MATCH($C88,'2018-07 (Д)'!$C$2:$C$100,0)+1,0))))*100)</f>
        <v>-8.7961747092883087</v>
      </c>
      <c r="EX88" s="9">
        <f ca="1">IF(OR(INDIRECT(CONCATENATE("'2018-09 (Д)'!R",TEXT(MATCH($C88,'2018-09 (Д)'!$C$2:$C$100,0)+1,0)))="Н/Д",INDIRECT(CONCATENATE("'2018-08 (Д)'!R",TEXT(MATCH($C88,'2018-08 (Д)'!$C$2:$C$100,0)+1,0)))="Н/Д",AND(INDIRECT(CONCATENATE("'2018-09 (Д)'!R",TEXT(MATCH($C88,'2018-09 (Д)'!$C$2:$C$100,0)+1,0)))="Н/Д",INDIRECT(CONCATENATE("'2018-08 (Д)'!R",TEXT(MATCH($C88,'2018-08 (Д)'!$C$2:$C$100,0)+1,0))))),"Н/Д",((INDIRECT(CONCATENATE("'2018-09 (Д)'!R",TEXT(MATCH($C88,'2018-09 (Д)'!$C$2:$C$100,0)+1,0)))-INDIRECT(CONCATENATE("'2018-08 (Д)'!R",TEXT(MATCH($C88,'2018-08 (Д)'!$C$2:$C$100,0)+1,0))))/INDIRECT(CONCATENATE("'2018-08 (Д)'!R",TEXT(MATCH($C88,'2018-08 (Д)'!$C$2:$C$100,0)+1,0))))*100)</f>
        <v>33.700862474018997</v>
      </c>
      <c r="EY88" s="9">
        <f ca="1">IF(OR(INDIRECT(CONCATENATE("'2018-10 (Д)'!R",TEXT(MATCH($C88,'2018-10 (Д)'!$C$2:$C$100,0)+1,0)))="Н/Д",INDIRECT(CONCATENATE("'2018-09 (Д)'!R",TEXT(MATCH($C88,'2018-09 (Д)'!$C$2:$C$100,0)+1,0)))="Н/Д",AND(INDIRECT(CONCATENATE("'2018-10 (Д)'!R",TEXT(MATCH($C88,'2018-10 (Д)'!$C$2:$C$100,0)+1,0)))="Н/Д",INDIRECT(CONCATENATE("'2018-09 (Д)'!R",TEXT(MATCH($C88,'2018-09 (Д)'!$C$2:$C$100,0)+1,0))))),"Н/Д",((INDIRECT(CONCATENATE("'2018-10 (Д)'!R",TEXT(MATCH($C88,'2018-10 (Д)'!$C$2:$C$100,0)+1,0)))-INDIRECT(CONCATENATE("'2018-09 (Д)'!R",TEXT(MATCH($C88,'2018-09 (Д)'!$C$2:$C$100,0)+1,0))))/INDIRECT(CONCATENATE("'2018-09 (Д)'!R",TEXT(MATCH($C88,'2018-09 (Д)'!$C$2:$C$100,0)+1,0))))*100)</f>
        <v>-23.871877290242736</v>
      </c>
      <c r="EZ88" s="9">
        <f ca="1">IF(OR(INDIRECT(CONCATENATE("'2018-11 (Д)'!R",TEXT(MATCH($C88,'2018-11 (Д)'!$C$2:$C$100,0)+1,0)))="Н/Д",INDIRECT(CONCATENATE("'2018-10 (Д)'!R",TEXT(MATCH($C88,'2018-10 (Д)'!$C$2:$C$100,0)+1,0)))="Н/Д",AND(INDIRECT(CONCATENATE("'2018-11 (Д)'!R",TEXT(MATCH($C88,'2018-11 (Д)'!$C$2:$C$100,0)+1,0)))="Н/Д",INDIRECT(CONCATENATE("'2018-10 (Д)'!R",TEXT(MATCH($C88,'2018-10 (Д)'!$C$2:$C$100,0)+1,0))))),"Н/Д",((INDIRECT(CONCATENATE("'2018-11 (Д)'!R",TEXT(MATCH($C88,'2018-11 (Д)'!$C$2:$C$100,0)+1,0)))-INDIRECT(CONCATENATE("'2018-10 (Д)'!R",TEXT(MATCH($C88,'2018-10 (Д)'!$C$2:$C$100,0)+1,0))))/INDIRECT(CONCATENATE("'2018-10 (Д)'!R",TEXT(MATCH($C88,'2018-10 (Д)'!$C$2:$C$100,0)+1,0))))*100)</f>
        <v>75.518935569924608</v>
      </c>
      <c r="FA88" s="9">
        <f ca="1">IF(OR(INDIRECT(CONCATENATE("'2018-12 (Д)'!R",TEXT(MATCH($C88,'2018-12 (Д)'!$C$2:$C$100,0)+1,0)))="Н/Д",INDIRECT(CONCATENATE("'2018-11 (Д)'!R",TEXT(MATCH($C88,'2018-11 (Д)'!$C$2:$C$100,0)+1,0)))="Н/Д",AND(INDIRECT(CONCATENATE("'2018-12 (Д)'!R",TEXT(MATCH($C88,'2018-12 (Д)'!$C$2:$C$100,0)+1,0)))="Н/Д",INDIRECT(CONCATENATE("'2018-11 (Д)'!R",TEXT(MATCH($C88,'2018-11 (Д)'!$C$2:$C$100,0)+1,0))))),"Н/Д",((INDIRECT(CONCATENATE("'2018-12 (Д)'!R",TEXT(MATCH($C88,'2018-12 (Д)'!$C$2:$C$100,0)+1,0)))-INDIRECT(CONCATENATE("'2018-11 (Д)'!R",TEXT(MATCH($C88,'2018-11 (Д)'!$C$2:$C$100,0)+1,0))))/INDIRECT(CONCATENATE("'2018-11 (Д)'!R",TEXT(MATCH($C88,'2018-11 (Д)'!$C$2:$C$100,0)+1,0))))*100)</f>
        <v>-28.656004239481724</v>
      </c>
      <c r="FB88" s="9"/>
      <c r="FC88" s="9">
        <f ca="1">IF(OR(INDIRECT(CONCATENATE("'2018-03 (Д)'!S",TEXT(MATCH($C88,'2018-03 (Д)'!$C$2:$C$100,0)+1,0)))="Н/Д",INDIRECT(CONCATENATE("'2018-02 (Д)'!S",TEXT(MATCH($C88,'2018-02 (Д)'!$C$2:$C$100,0)+1,0)))="Н/Д",AND(INDIRECT(CONCATENATE("'2018-03 (Д)'!S",TEXT(MATCH($C88,'2018-03 (Д)'!$C$2:$C$100,0)+1,0)))="Н/Д",INDIRECT(CONCATENATE("'2018-02 (Д)'!S",TEXT(MATCH($C88,'2018-02 (Д)'!$C$2:$C$100,0)+1,0))))),"Н/Д",((INDIRECT(CONCATENATE("'2018-03 (Д)'!S",TEXT(MATCH($C88,'2018-03 (Д)'!$C$2:$C$100,0)+1,0)))-INDIRECT(CONCATENATE("'2018-02 (Д)'!S",TEXT(MATCH($C88,'2018-02 (Д)'!$C$2:$C$100,0)+1,0))))/INDIRECT(CONCATENATE("'2018-02 (Д)'!S",TEXT(MATCH($C88,'2018-02 (Д)'!$C$2:$C$100,0)+1,0))))*100)</f>
        <v>33.680714841882846</v>
      </c>
      <c r="FD88" s="9">
        <f ca="1">IF(OR(INDIRECT(CONCATENATE("'2018-04 (Д)'!S",TEXT(MATCH($C88,'2018-04 (Д)'!$C$2:$C$100,0)+1,0)))="Н/Д",INDIRECT(CONCATENATE("'2018-03 (Д)'!S",TEXT(MATCH($C88,'2018-03 (Д)'!$C$2:$C$100,0)+1,0)))="Н/Д",AND(INDIRECT(CONCATENATE("'2018-04 (Д)'!S",TEXT(MATCH($C88,'2018-04 (Д)'!$C$2:$C$100,0)+1,0)))="Н/Д",INDIRECT(CONCATENATE("'2018-03 (Д)'!S",TEXT(MATCH($C88,'2018-03 (Д)'!$C$2:$C$100,0)+1,0))))),"Н/Д",((INDIRECT(CONCATENATE("'2018-04 (Д)'!S",TEXT(MATCH($C88,'2018-04 (Д)'!$C$2:$C$100,0)+1,0)))-INDIRECT(CONCATENATE("'2018-03 (Д)'!S",TEXT(MATCH($C88,'2018-03 (Д)'!$C$2:$C$100,0)+1,0))))/INDIRECT(CONCATENATE("'2018-03 (Д)'!S",TEXT(MATCH($C88,'2018-03 (Д)'!$C$2:$C$100,0)+1,0))))*100)</f>
        <v>-40.203711268761822</v>
      </c>
      <c r="FE88" s="9">
        <f ca="1">IF(OR(INDIRECT(CONCATENATE("'2018-05 (Д)'!S",TEXT(MATCH($C88,'2018-05 (Д)'!$C$2:$C$100,0)+1,0)))="Н/Д",INDIRECT(CONCATENATE("'2018-04 (Д)'!S",TEXT(MATCH($C88,'2018-04 (Д)'!$C$2:$C$100,0)+1,0)))="Н/Д",AND(INDIRECT(CONCATENATE("'2018-05 (Д)'!S",TEXT(MATCH($C88,'2018-05 (Д)'!$C$2:$C$100,0)+1,0)))="Н/Д",INDIRECT(CONCATENATE("'2018-04 (Д)'!S",TEXT(MATCH($C88,'2018-04 (Д)'!$C$2:$C$100,0)+1,0))))),"Н/Д",((INDIRECT(CONCATENATE("'2018-05 (Д)'!S",TEXT(MATCH($C88,'2018-05 (Д)'!$C$2:$C$100,0)+1,0)))-INDIRECT(CONCATENATE("'2018-04 (Д)'!S",TEXT(MATCH($C88,'2018-04 (Д)'!$C$2:$C$100,0)+1,0))))/INDIRECT(CONCATENATE("'2018-04 (Д)'!S",TEXT(MATCH($C88,'2018-04 (Д)'!$C$2:$C$100,0)+1,0))))*100)</f>
        <v>51.782586698020118</v>
      </c>
      <c r="FF88" s="9">
        <f ca="1">IF(OR(INDIRECT(CONCATENATE("'2018-06 (Д)'!S",TEXT(MATCH($C88,'2018-06 (Д)'!$C$2:$C$100,0)+1,0)))="Н/Д",INDIRECT(CONCATENATE("'2018-05 (Д)'!S",TEXT(MATCH($C88,'2018-05 (Д)'!$C$2:$C$100,0)+1,0)))="Н/Д",AND(INDIRECT(CONCATENATE("'2018-06 (Д)'!S",TEXT(MATCH($C88,'2018-06 (Д)'!$C$2:$C$100,0)+1,0)))="Н/Д",INDIRECT(CONCATENATE("'2018-05 (Д)'!S",TEXT(MATCH($C88,'2018-05 (Д)'!$C$2:$C$100,0)+1,0))))),"Н/Д",((INDIRECT(CONCATENATE("'2018-06 (Д)'!S",TEXT(MATCH($C88,'2018-06 (Д)'!$C$2:$C$100,0)+1,0)))-INDIRECT(CONCATENATE("'2018-05 (Д)'!S",TEXT(MATCH($C88,'2018-05 (Д)'!$C$2:$C$100,0)+1,0))))/INDIRECT(CONCATENATE("'2018-05 (Д)'!S",TEXT(MATCH($C88,'2018-05 (Д)'!$C$2:$C$100,0)+1,0))))*100)</f>
        <v>32.727916474960161</v>
      </c>
      <c r="FG88" s="9">
        <f ca="1">IF(OR(INDIRECT(CONCATENATE("'2018-07 (Д)'!S",TEXT(MATCH($C88,'2018-07 (Д)'!$C$2:$C$100,0)+1,0)))="Н/Д",INDIRECT(CONCATENATE("'2018-06 (Д)'!S",TEXT(MATCH($C88,'2018-06 (Д)'!$C$2:$C$100,0)+1,0)))="Н/Д",AND(INDIRECT(CONCATENATE("'2018-07 (Д)'!S",TEXT(MATCH($C88,'2018-07 (Д)'!$C$2:$C$100,0)+1,0)))="Н/Д",INDIRECT(CONCATENATE("'2018-06 (Д)'!S",TEXT(MATCH($C88,'2018-06 (Д)'!$C$2:$C$100,0)+1,0))))),"Н/Д",((INDIRECT(CONCATENATE("'2018-07 (Д)'!S",TEXT(MATCH($C88,'2018-07 (Д)'!$C$2:$C$100,0)+1,0)))-INDIRECT(CONCATENATE("'2018-06 (Д)'!S",TEXT(MATCH($C88,'2018-06 (Д)'!$C$2:$C$100,0)+1,0))))/INDIRECT(CONCATENATE("'2018-06 (Д)'!S",TEXT(MATCH($C88,'2018-06 (Д)'!$C$2:$C$100,0)+1,0))))*100)</f>
        <v>6.6813465236166065</v>
      </c>
      <c r="FH88" s="9">
        <f ca="1">IF(OR(INDIRECT(CONCATENATE("'2018-08 (Д)'!S",TEXT(MATCH($C88,'2018-08 (Д)'!$C$2:$C$100,0)+1,0)))="Н/Д",INDIRECT(CONCATENATE("'2018-07 (Д)'!S",TEXT(MATCH($C88,'2018-07 (Д)'!$C$2:$C$100,0)+1,0)))="Н/Д",AND(INDIRECT(CONCATENATE("'2018-08 (Д)'!S",TEXT(MATCH($C88,'2018-08 (Д)'!$C$2:$C$100,0)+1,0)))="Н/Д",INDIRECT(CONCATENATE("'2018-07 (Д)'!S",TEXT(MATCH($C88,'2018-07 (Д)'!$C$2:$C$100,0)+1,0))))),"Н/Д",((INDIRECT(CONCATENATE("'2018-08 (Д)'!S",TEXT(MATCH($C88,'2018-08 (Д)'!$C$2:$C$100,0)+1,0)))-INDIRECT(CONCATENATE("'2018-07 (Д)'!S",TEXT(MATCH($C88,'2018-07 (Д)'!$C$2:$C$100,0)+1,0))))/INDIRECT(CONCATENATE("'2018-07 (Д)'!S",TEXT(MATCH($C88,'2018-07 (Д)'!$C$2:$C$100,0)+1,0))))*100)</f>
        <v>22.341974926890494</v>
      </c>
      <c r="FI88" s="9">
        <f ca="1">IF(OR(INDIRECT(CONCATENATE("'2018-09 (Д)'!S",TEXT(MATCH($C88,'2018-09 (Д)'!$C$2:$C$100,0)+1,0)))="Н/Д",INDIRECT(CONCATENATE("'2018-08 (Д)'!S",TEXT(MATCH($C88,'2018-08 (Д)'!$C$2:$C$100,0)+1,0)))="Н/Д",AND(INDIRECT(CONCATENATE("'2018-09 (Д)'!S",TEXT(MATCH($C88,'2018-09 (Д)'!$C$2:$C$100,0)+1,0)))="Н/Д",INDIRECT(CONCATENATE("'2018-08 (Д)'!S",TEXT(MATCH($C88,'2018-08 (Д)'!$C$2:$C$100,0)+1,0))))),"Н/Д",((INDIRECT(CONCATENATE("'2018-09 (Д)'!S",TEXT(MATCH($C88,'2018-09 (Д)'!$C$2:$C$100,0)+1,0)))-INDIRECT(CONCATENATE("'2018-08 (Д)'!S",TEXT(MATCH($C88,'2018-08 (Д)'!$C$2:$C$100,0)+1,0))))/INDIRECT(CONCATENATE("'2018-08 (Д)'!S",TEXT(MATCH($C88,'2018-08 (Д)'!$C$2:$C$100,0)+1,0))))*100)</f>
        <v>-10.977496176477747</v>
      </c>
      <c r="FJ88" s="9">
        <f ca="1">IF(OR(INDIRECT(CONCATENATE("'2018-10 (Д)'!S",TEXT(MATCH($C88,'2018-10 (Д)'!$C$2:$C$100,0)+1,0)))="Н/Д",INDIRECT(CONCATENATE("'2018-09 (Д)'!S",TEXT(MATCH($C88,'2018-09 (Д)'!$C$2:$C$100,0)+1,0)))="Н/Д",AND(INDIRECT(CONCATENATE("'2018-10 (Д)'!S",TEXT(MATCH($C88,'2018-10 (Д)'!$C$2:$C$100,0)+1,0)))="Н/Д",INDIRECT(CONCATENATE("'2018-09 (Д)'!S",TEXT(MATCH($C88,'2018-09 (Д)'!$C$2:$C$100,0)+1,0))))),"Н/Д",((INDIRECT(CONCATENATE("'2018-10 (Д)'!S",TEXT(MATCH($C88,'2018-10 (Д)'!$C$2:$C$100,0)+1,0)))-INDIRECT(CONCATENATE("'2018-09 (Д)'!S",TEXT(MATCH($C88,'2018-09 (Д)'!$C$2:$C$100,0)+1,0))))/INDIRECT(CONCATENATE("'2018-09 (Д)'!S",TEXT(MATCH($C88,'2018-09 (Д)'!$C$2:$C$100,0)+1,0))))*100)</f>
        <v>-52.215030677437291</v>
      </c>
      <c r="FK88" s="9">
        <f ca="1">IF(OR(INDIRECT(CONCATENATE("'2018-11 (Д)'!S",TEXT(MATCH($C88,'2018-11 (Д)'!$C$2:$C$100,0)+1,0)))="Н/Д",INDIRECT(CONCATENATE("'2018-10 (Д)'!S",TEXT(MATCH($C88,'2018-10 (Д)'!$C$2:$C$100,0)+1,0)))="Н/Д",AND(INDIRECT(CONCATENATE("'2018-11 (Д)'!S",TEXT(MATCH($C88,'2018-11 (Д)'!$C$2:$C$100,0)+1,0)))="Н/Д",INDIRECT(CONCATENATE("'2018-10 (Д)'!S",TEXT(MATCH($C88,'2018-10 (Д)'!$C$2:$C$100,0)+1,0))))),"Н/Д",((INDIRECT(CONCATENATE("'2018-11 (Д)'!S",TEXT(MATCH($C88,'2018-11 (Д)'!$C$2:$C$100,0)+1,0)))-INDIRECT(CONCATENATE("'2018-10 (Д)'!S",TEXT(MATCH($C88,'2018-10 (Д)'!$C$2:$C$100,0)+1,0))))/INDIRECT(CONCATENATE("'2018-10 (Д)'!S",TEXT(MATCH($C88,'2018-10 (Д)'!$C$2:$C$100,0)+1,0))))*100)</f>
        <v>152.20822752139475</v>
      </c>
      <c r="FL88" s="9">
        <f ca="1">IF(OR(INDIRECT(CONCATENATE("'2018-12 (Д)'!S",TEXT(MATCH($C88,'2018-12 (Д)'!$C$2:$C$100,0)+1,0)))="Н/Д",INDIRECT(CONCATENATE("'2018-11 (Д)'!S",TEXT(MATCH($C88,'2018-11 (Д)'!$C$2:$C$100,0)+1,0)))="Н/Д",AND(INDIRECT(CONCATENATE("'2018-12 (Д)'!S",TEXT(MATCH($C88,'2018-12 (Д)'!$C$2:$C$100,0)+1,0)))="Н/Д",INDIRECT(CONCATENATE("'2018-11 (Д)'!S",TEXT(MATCH($C88,'2018-11 (Д)'!$C$2:$C$100,0)+1,0))))),"Н/Д",((INDIRECT(CONCATENATE("'2018-12 (Д)'!S",TEXT(MATCH($C88,'2018-12 (Д)'!$C$2:$C$100,0)+1,0)))-INDIRECT(CONCATENATE("'2018-11 (Д)'!S",TEXT(MATCH($C88,'2018-11 (Д)'!$C$2:$C$100,0)+1,0))))/INDIRECT(CONCATENATE("'2018-11 (Д)'!S",TEXT(MATCH($C88,'2018-11 (Д)'!$C$2:$C$100,0)+1,0))))*100)</f>
        <v>25.613691875818418</v>
      </c>
      <c r="FM88" s="9"/>
      <c r="FN88" s="9">
        <f ca="1">IF(OR(INDIRECT(CONCATENATE("'2018-03 (Д)'!T",TEXT(MATCH($C88,'2018-03 (Д)'!$C$2:$C$100,0)+1,0)))="Н/Д",INDIRECT(CONCATENATE("'2018-02 (Д)'!T",TEXT(MATCH($C88,'2018-02 (Д)'!$C$2:$C$100,0)+1,0)))="Н/Д",AND(INDIRECT(CONCATENATE("'2018-03 (Д)'!T",TEXT(MATCH($C88,'2018-03 (Д)'!$C$2:$C$100,0)+1,0)))="Н/Д",INDIRECT(CONCATENATE("'2018-02 (Д)'!T",TEXT(MATCH($C88,'2018-02 (Д)'!$C$2:$C$100,0)+1,0))))),"Н/Д",((INDIRECT(CONCATENATE("'2018-03 (Д)'!T",TEXT(MATCH($C88,'2018-03 (Д)'!$C$2:$C$100,0)+1,0)))-INDIRECT(CONCATENATE("'2018-02 (Д)'!T",TEXT(MATCH($C88,'2018-02 (Д)'!$C$2:$C$100,0)+1,0))))/INDIRECT(CONCATENATE("'2018-02 (Д)'!T",TEXT(MATCH($C88,'2018-02 (Д)'!$C$2:$C$100,0)+1,0))))*100)</f>
        <v>3.3145638620653575</v>
      </c>
      <c r="FO88" s="9">
        <f ca="1">IF(OR(INDIRECT(CONCATENATE("'2018-04 (Д)'!T",TEXT(MATCH($C88,'2018-04 (Д)'!$C$2:$C$100,0)+1,0)))="Н/Д",INDIRECT(CONCATENATE("'2018-03 (Д)'!T",TEXT(MATCH($C88,'2018-03 (Д)'!$C$2:$C$100,0)+1,0)))="Н/Д",AND(INDIRECT(CONCATENATE("'2018-04 (Д)'!T",TEXT(MATCH($C88,'2018-04 (Д)'!$C$2:$C$100,0)+1,0)))="Н/Д",INDIRECT(CONCATENATE("'2018-03 (Д)'!T",TEXT(MATCH($C88,'2018-03 (Д)'!$C$2:$C$100,0)+1,0))))),"Н/Д",((INDIRECT(CONCATENATE("'2018-04 (Д)'!T",TEXT(MATCH($C88,'2018-04 (Д)'!$C$2:$C$100,0)+1,0)))-INDIRECT(CONCATENATE("'2018-03 (Д)'!T",TEXT(MATCH($C88,'2018-03 (Д)'!$C$2:$C$100,0)+1,0))))/INDIRECT(CONCATENATE("'2018-03 (Д)'!T",TEXT(MATCH($C88,'2018-03 (Д)'!$C$2:$C$100,0)+1,0))))*100)</f>
        <v>7.5984399139343575</v>
      </c>
      <c r="FP88" s="9">
        <f ca="1">IF(OR(INDIRECT(CONCATENATE("'2018-05 (Д)'!T",TEXT(MATCH($C88,'2018-05 (Д)'!$C$2:$C$100,0)+1,0)))="Н/Д",INDIRECT(CONCATENATE("'2018-04 (Д)'!T",TEXT(MATCH($C88,'2018-04 (Д)'!$C$2:$C$100,0)+1,0)))="Н/Д",AND(INDIRECT(CONCATENATE("'2018-05 (Д)'!T",TEXT(MATCH($C88,'2018-05 (Д)'!$C$2:$C$100,0)+1,0)))="Н/Д",INDIRECT(CONCATENATE("'2018-04 (Д)'!T",TEXT(MATCH($C88,'2018-04 (Д)'!$C$2:$C$100,0)+1,0))))),"Н/Д",((INDIRECT(CONCATENATE("'2018-05 (Д)'!T",TEXT(MATCH($C88,'2018-05 (Д)'!$C$2:$C$100,0)+1,0)))-INDIRECT(CONCATENATE("'2018-04 (Д)'!T",TEXT(MATCH($C88,'2018-04 (Д)'!$C$2:$C$100,0)+1,0))))/INDIRECT(CONCATENATE("'2018-04 (Д)'!T",TEXT(MATCH($C88,'2018-04 (Д)'!$C$2:$C$100,0)+1,0))))*100)</f>
        <v>24.577275586960727</v>
      </c>
      <c r="FQ88" s="9">
        <f ca="1">IF(OR(INDIRECT(CONCATENATE("'2018-06 (Д)'!T",TEXT(MATCH($C88,'2018-06 (Д)'!$C$2:$C$100,0)+1,0)))="Н/Д",INDIRECT(CONCATENATE("'2018-05 (Д)'!T",TEXT(MATCH($C88,'2018-05 (Д)'!$C$2:$C$100,0)+1,0)))="Н/Д",AND(INDIRECT(CONCATENATE("'2018-06 (Д)'!T",TEXT(MATCH($C88,'2018-06 (Д)'!$C$2:$C$100,0)+1,0)))="Н/Д",INDIRECT(CONCATENATE("'2018-05 (Д)'!T",TEXT(MATCH($C88,'2018-05 (Д)'!$C$2:$C$100,0)+1,0))))),"Н/Д",((INDIRECT(CONCATENATE("'2018-06 (Д)'!T",TEXT(MATCH($C88,'2018-06 (Д)'!$C$2:$C$100,0)+1,0)))-INDIRECT(CONCATENATE("'2018-05 (Д)'!T",TEXT(MATCH($C88,'2018-05 (Д)'!$C$2:$C$100,0)+1,0))))/INDIRECT(CONCATENATE("'2018-05 (Д)'!T",TEXT(MATCH($C88,'2018-05 (Д)'!$C$2:$C$100,0)+1,0))))*100)</f>
        <v>4.9305458526664792</v>
      </c>
      <c r="FR88" s="9">
        <f ca="1">IF(OR(INDIRECT(CONCATENATE("'2018-07 (Д)'!T",TEXT(MATCH($C88,'2018-07 (Д)'!$C$2:$C$100,0)+1,0)))="Н/Д",INDIRECT(CONCATENATE("'2018-06 (Д)'!T",TEXT(MATCH($C88,'2018-06 (Д)'!$C$2:$C$100,0)+1,0)))="Н/Д",AND(INDIRECT(CONCATENATE("'2018-07 (Д)'!T",TEXT(MATCH($C88,'2018-07 (Д)'!$C$2:$C$100,0)+1,0)))="Н/Д",INDIRECT(CONCATENATE("'2018-06 (Д)'!T",TEXT(MATCH($C88,'2018-06 (Д)'!$C$2:$C$100,0)+1,0))))),"Н/Д",((INDIRECT(CONCATENATE("'2018-07 (Д)'!T",TEXT(MATCH($C88,'2018-07 (Д)'!$C$2:$C$100,0)+1,0)))-INDIRECT(CONCATENATE("'2018-06 (Д)'!T",TEXT(MATCH($C88,'2018-06 (Д)'!$C$2:$C$100,0)+1,0))))/INDIRECT(CONCATENATE("'2018-06 (Д)'!T",TEXT(MATCH($C88,'2018-06 (Д)'!$C$2:$C$100,0)+1,0))))*100)</f>
        <v>-0.6265808386151126</v>
      </c>
      <c r="FS88" s="9">
        <f ca="1">IF(OR(INDIRECT(CONCATENATE("'2018-08 (Д)'!T",TEXT(MATCH($C88,'2018-08 (Д)'!$C$2:$C$100,0)+1,0)))="Н/Д",INDIRECT(CONCATENATE("'2018-07 (Д)'!T",TEXT(MATCH($C88,'2018-07 (Д)'!$C$2:$C$100,0)+1,0)))="Н/Д",AND(INDIRECT(CONCATENATE("'2018-08 (Д)'!T",TEXT(MATCH($C88,'2018-08 (Д)'!$C$2:$C$100,0)+1,0)))="Н/Д",INDIRECT(CONCATENATE("'2018-07 (Д)'!T",TEXT(MATCH($C88,'2018-07 (Д)'!$C$2:$C$100,0)+1,0))))),"Н/Д",((INDIRECT(CONCATENATE("'2018-08 (Д)'!T",TEXT(MATCH($C88,'2018-08 (Д)'!$C$2:$C$100,0)+1,0)))-INDIRECT(CONCATENATE("'2018-07 (Д)'!T",TEXT(MATCH($C88,'2018-07 (Д)'!$C$2:$C$100,0)+1,0))))/INDIRECT(CONCATENATE("'2018-07 (Д)'!T",TEXT(MATCH($C88,'2018-07 (Д)'!$C$2:$C$100,0)+1,0))))*100)</f>
        <v>7.7297369111935748</v>
      </c>
      <c r="FT88" s="9">
        <f ca="1">IF(OR(INDIRECT(CONCATENATE("'2018-09 (Д)'!T",TEXT(MATCH($C88,'2018-09 (Д)'!$C$2:$C$100,0)+1,0)))="Н/Д",INDIRECT(CONCATENATE("'2018-08 (Д)'!T",TEXT(MATCH($C88,'2018-08 (Д)'!$C$2:$C$100,0)+1,0)))="Н/Д",AND(INDIRECT(CONCATENATE("'2018-09 (Д)'!T",TEXT(MATCH($C88,'2018-09 (Д)'!$C$2:$C$100,0)+1,0)))="Н/Д",INDIRECT(CONCATENATE("'2018-08 (Д)'!T",TEXT(MATCH($C88,'2018-08 (Д)'!$C$2:$C$100,0)+1,0))))),"Н/Д",((INDIRECT(CONCATENATE("'2018-09 (Д)'!T",TEXT(MATCH($C88,'2018-09 (Д)'!$C$2:$C$100,0)+1,0)))-INDIRECT(CONCATENATE("'2018-08 (Д)'!T",TEXT(MATCH($C88,'2018-08 (Д)'!$C$2:$C$100,0)+1,0))))/INDIRECT(CONCATENATE("'2018-08 (Д)'!T",TEXT(MATCH($C88,'2018-08 (Д)'!$C$2:$C$100,0)+1,0))))*100)</f>
        <v>17.562341778624713</v>
      </c>
      <c r="FU88" s="9">
        <f ca="1">IF(OR(INDIRECT(CONCATENATE("'2018-10 (Д)'!T",TEXT(MATCH($C88,'2018-10 (Д)'!$C$2:$C$100,0)+1,0)))="Н/Д",INDIRECT(CONCATENATE("'2018-09 (Д)'!T",TEXT(MATCH($C88,'2018-09 (Д)'!$C$2:$C$100,0)+1,0)))="Н/Д",AND(INDIRECT(CONCATENATE("'2018-10 (Д)'!T",TEXT(MATCH($C88,'2018-10 (Д)'!$C$2:$C$100,0)+1,0)))="Н/Д",INDIRECT(CONCATENATE("'2018-09 (Д)'!T",TEXT(MATCH($C88,'2018-09 (Д)'!$C$2:$C$100,0)+1,0))))),"Н/Д",((INDIRECT(CONCATENATE("'2018-10 (Д)'!T",TEXT(MATCH($C88,'2018-10 (Д)'!$C$2:$C$100,0)+1,0)))-INDIRECT(CONCATENATE("'2018-09 (Д)'!T",TEXT(MATCH($C88,'2018-09 (Д)'!$C$2:$C$100,0)+1,0))))/INDIRECT(CONCATENATE("'2018-09 (Д)'!T",TEXT(MATCH($C88,'2018-09 (Д)'!$C$2:$C$100,0)+1,0))))*100)</f>
        <v>-8.1980197870382483</v>
      </c>
      <c r="FV88" s="9">
        <f ca="1">IF(OR(INDIRECT(CONCATENATE("'2018-11 (Д)'!T",TEXT(MATCH($C88,'2018-11 (Д)'!$C$2:$C$100,0)+1,0)))="Н/Д",INDIRECT(CONCATENATE("'2018-10 (Д)'!T",TEXT(MATCH($C88,'2018-10 (Д)'!$C$2:$C$100,0)+1,0)))="Н/Д",AND(INDIRECT(CONCATENATE("'2018-11 (Д)'!T",TEXT(MATCH($C88,'2018-11 (Д)'!$C$2:$C$100,0)+1,0)))="Н/Д",INDIRECT(CONCATENATE("'2018-10 (Д)'!T",TEXT(MATCH($C88,'2018-10 (Д)'!$C$2:$C$100,0)+1,0))))),"Н/Д",((INDIRECT(CONCATENATE("'2018-11 (Д)'!T",TEXT(MATCH($C88,'2018-11 (Д)'!$C$2:$C$100,0)+1,0)))-INDIRECT(CONCATENATE("'2018-10 (Д)'!T",TEXT(MATCH($C88,'2018-10 (Д)'!$C$2:$C$100,0)+1,0))))/INDIRECT(CONCATENATE("'2018-10 (Д)'!T",TEXT(MATCH($C88,'2018-10 (Д)'!$C$2:$C$100,0)+1,0))))*100)</f>
        <v>9.7760290559941225</v>
      </c>
      <c r="FW88" s="9">
        <f ca="1">IF(OR(INDIRECT(CONCATENATE("'2018-12 (Д)'!T",TEXT(MATCH($C88,'2018-12 (Д)'!$C$2:$C$100,0)+1,0)))="Н/Д",INDIRECT(CONCATENATE("'2018-11 (Д)'!T",TEXT(MATCH($C88,'2018-11 (Д)'!$C$2:$C$100,0)+1,0)))="Н/Д",AND(INDIRECT(CONCATENATE("'2018-12 (Д)'!T",TEXT(MATCH($C88,'2018-12 (Д)'!$C$2:$C$100,0)+1,0)))="Н/Д",INDIRECT(CONCATENATE("'2018-11 (Д)'!T",TEXT(MATCH($C88,'2018-11 (Д)'!$C$2:$C$100,0)+1,0))))),"Н/Д",((INDIRECT(CONCATENATE("'2018-12 (Д)'!T",TEXT(MATCH($C88,'2018-12 (Д)'!$C$2:$C$100,0)+1,0)))-INDIRECT(CONCATENATE("'2018-11 (Д)'!T",TEXT(MATCH($C88,'2018-11 (Д)'!$C$2:$C$100,0)+1,0))))/INDIRECT(CONCATENATE("'2018-11 (Д)'!T",TEXT(MATCH($C88,'2018-11 (Д)'!$C$2:$C$100,0)+1,0))))*100)</f>
        <v>-5.0058911893901756</v>
      </c>
      <c r="FX88" s="9"/>
      <c r="FY88" s="9">
        <f ca="1">IF(OR(INDIRECT(CONCATENATE("'2018-03 (Д)'!U",TEXT(MATCH($C88,'2018-03 (Д)'!$C$2:$C$100,0)+1,0)))="Н/Д",INDIRECT(CONCATENATE("'2018-02 (Д)'!U",TEXT(MATCH($C88,'2018-02 (Д)'!$C$2:$C$100,0)+1,0)))="Н/Д",AND(INDIRECT(CONCATENATE("'2018-03 (Д)'!U",TEXT(MATCH($C88,'2018-03 (Д)'!$C$2:$C$100,0)+1,0)))="Н/Д",INDIRECT(CONCATENATE("'2018-02 (Д)'!U",TEXT(MATCH($C88,'2018-02 (Д)'!$C$2:$C$100,0)+1,0))))),"Н/Д",((INDIRECT(CONCATENATE("'2018-03 (Д)'!U",TEXT(MATCH($C88,'2018-03 (Д)'!$C$2:$C$100,0)+1,0)))-INDIRECT(CONCATENATE("'2018-02 (Д)'!U",TEXT(MATCH($C88,'2018-02 (Д)'!$C$2:$C$100,0)+1,0))))/INDIRECT(CONCATENATE("'2018-02 (Д)'!U",TEXT(MATCH($C88,'2018-02 (Д)'!$C$2:$C$100,0)+1,0))))*100)</f>
        <v>-110.75518560965764</v>
      </c>
      <c r="FZ88" s="9">
        <f ca="1">IF(OR(INDIRECT(CONCATENATE("'2018-04 (Д)'!U",TEXT(MATCH($C88,'2018-04 (Д)'!$C$2:$C$100,0)+1,0)))="Н/Д",INDIRECT(CONCATENATE("'2018-03 (Д)'!U",TEXT(MATCH($C88,'2018-03 (Д)'!$C$2:$C$100,0)+1,0)))="Н/Д",AND(INDIRECT(CONCATENATE("'2018-04 (Д)'!U",TEXT(MATCH($C88,'2018-04 (Д)'!$C$2:$C$100,0)+1,0)))="Н/Д",INDIRECT(CONCATENATE("'2018-03 (Д)'!U",TEXT(MATCH($C88,'2018-03 (Д)'!$C$2:$C$100,0)+1,0))))),"Н/Д",((INDIRECT(CONCATENATE("'2018-04 (Д)'!U",TEXT(MATCH($C88,'2018-04 (Д)'!$C$2:$C$100,0)+1,0)))-INDIRECT(CONCATENATE("'2018-03 (Д)'!U",TEXT(MATCH($C88,'2018-03 (Д)'!$C$2:$C$100,0)+1,0))))/INDIRECT(CONCATENATE("'2018-03 (Д)'!U",TEXT(MATCH($C88,'2018-03 (Д)'!$C$2:$C$100,0)+1,0))))*100)</f>
        <v>-1467.8678668878101</v>
      </c>
      <c r="GA88" s="9">
        <f ca="1">IF(OR(INDIRECT(CONCATENATE("'2018-05 (Д)'!U",TEXT(MATCH($C88,'2018-05 (Д)'!$C$2:$C$100,0)+1,0)))="Н/Д",INDIRECT(CONCATENATE("'2018-04 (Д)'!U",TEXT(MATCH($C88,'2018-04 (Д)'!$C$2:$C$100,0)+1,0)))="Н/Д",AND(INDIRECT(CONCATENATE("'2018-05 (Д)'!U",TEXT(MATCH($C88,'2018-05 (Д)'!$C$2:$C$100,0)+1,0)))="Н/Д",INDIRECT(CONCATENATE("'2018-04 (Д)'!U",TEXT(MATCH($C88,'2018-04 (Д)'!$C$2:$C$100,0)+1,0))))),"Н/Д",((INDIRECT(CONCATENATE("'2018-05 (Д)'!U",TEXT(MATCH($C88,'2018-05 (Д)'!$C$2:$C$100,0)+1,0)))-INDIRECT(CONCATENATE("'2018-04 (Д)'!U",TEXT(MATCH($C88,'2018-04 (Д)'!$C$2:$C$100,0)+1,0))))/INDIRECT(CONCATENATE("'2018-04 (Д)'!U",TEXT(MATCH($C88,'2018-04 (Д)'!$C$2:$C$100,0)+1,0))))*100)</f>
        <v>-143.11630134596962</v>
      </c>
      <c r="GB88" s="9">
        <f ca="1">IF(OR(INDIRECT(CONCATENATE("'2018-06 (Д)'!U",TEXT(MATCH($C88,'2018-06 (Д)'!$C$2:$C$100,0)+1,0)))="Н/Д",INDIRECT(CONCATENATE("'2018-05 (Д)'!U",TEXT(MATCH($C88,'2018-05 (Д)'!$C$2:$C$100,0)+1,0)))="Н/Д",AND(INDIRECT(CONCATENATE("'2018-06 (Д)'!U",TEXT(MATCH($C88,'2018-06 (Д)'!$C$2:$C$100,0)+1,0)))="Н/Д",INDIRECT(CONCATENATE("'2018-05 (Д)'!U",TEXT(MATCH($C88,'2018-05 (Д)'!$C$2:$C$100,0)+1,0))))),"Н/Д",((INDIRECT(CONCATENATE("'2018-06 (Д)'!U",TEXT(MATCH($C88,'2018-06 (Д)'!$C$2:$C$100,0)+1,0)))-INDIRECT(CONCATENATE("'2018-05 (Д)'!U",TEXT(MATCH($C88,'2018-05 (Д)'!$C$2:$C$100,0)+1,0))))/INDIRECT(CONCATENATE("'2018-05 (Д)'!U",TEXT(MATCH($C88,'2018-05 (Д)'!$C$2:$C$100,0)+1,0))))*100)</f>
        <v>-524.22422551040336</v>
      </c>
      <c r="GC88" s="9">
        <f ca="1">IF(OR(INDIRECT(CONCATENATE("'2018-07 (Д)'!U",TEXT(MATCH($C88,'2018-07 (Д)'!$C$2:$C$100,0)+1,0)))="Н/Д",INDIRECT(CONCATENATE("'2018-06 (Д)'!U",TEXT(MATCH($C88,'2018-06 (Д)'!$C$2:$C$100,0)+1,0)))="Н/Д",AND(INDIRECT(CONCATENATE("'2018-07 (Д)'!U",TEXT(MATCH($C88,'2018-07 (Д)'!$C$2:$C$100,0)+1,0)))="Н/Д",INDIRECT(CONCATENATE("'2018-06 (Д)'!U",TEXT(MATCH($C88,'2018-06 (Д)'!$C$2:$C$100,0)+1,0))))),"Н/Д",((INDIRECT(CONCATENATE("'2018-07 (Д)'!U",TEXT(MATCH($C88,'2018-07 (Д)'!$C$2:$C$100,0)+1,0)))-INDIRECT(CONCATENATE("'2018-06 (Д)'!U",TEXT(MATCH($C88,'2018-06 (Д)'!$C$2:$C$100,0)+1,0))))/INDIRECT(CONCATENATE("'2018-06 (Д)'!U",TEXT(MATCH($C88,'2018-06 (Д)'!$C$2:$C$100,0)+1,0))))*100)</f>
        <v>-82.677701200671294</v>
      </c>
      <c r="GD88" s="9">
        <f ca="1">IF(OR(INDIRECT(CONCATENATE("'2018-08 (Д)'!U",TEXT(MATCH($C88,'2018-08 (Д)'!$C$2:$C$100,0)+1,0)))="Н/Д",INDIRECT(CONCATENATE("'2018-07 (Д)'!U",TEXT(MATCH($C88,'2018-07 (Д)'!$C$2:$C$100,0)+1,0)))="Н/Д",AND(INDIRECT(CONCATENATE("'2018-08 (Д)'!U",TEXT(MATCH($C88,'2018-08 (Д)'!$C$2:$C$100,0)+1,0)))="Н/Д",INDIRECT(CONCATENATE("'2018-07 (Д)'!U",TEXT(MATCH($C88,'2018-07 (Д)'!$C$2:$C$100,0)+1,0))))),"Н/Д",((INDIRECT(CONCATENATE("'2018-08 (Д)'!U",TEXT(MATCH($C88,'2018-08 (Д)'!$C$2:$C$100,0)+1,0)))-INDIRECT(CONCATENATE("'2018-07 (Д)'!U",TEXT(MATCH($C88,'2018-07 (Д)'!$C$2:$C$100,0)+1,0))))/INDIRECT(CONCATENATE("'2018-07 (Д)'!U",TEXT(MATCH($C88,'2018-07 (Д)'!$C$2:$C$100,0)+1,0))))*100)</f>
        <v>-34.845569763319389</v>
      </c>
      <c r="GE88" s="9">
        <f ca="1">IF(OR(INDIRECT(CONCATENATE("'2018-09 (Д)'!U",TEXT(MATCH($C88,'2018-09 (Д)'!$C$2:$C$100,0)+1,0)))="Н/Д",INDIRECT(CONCATENATE("'2018-08 (Д)'!U",TEXT(MATCH($C88,'2018-08 (Д)'!$C$2:$C$100,0)+1,0)))="Н/Д",AND(INDIRECT(CONCATENATE("'2018-09 (Д)'!U",TEXT(MATCH($C88,'2018-09 (Д)'!$C$2:$C$100,0)+1,0)))="Н/Д",INDIRECT(CONCATENATE("'2018-08 (Д)'!U",TEXT(MATCH($C88,'2018-08 (Д)'!$C$2:$C$100,0)+1,0))))),"Н/Д",((INDIRECT(CONCATENATE("'2018-09 (Д)'!U",TEXT(MATCH($C88,'2018-09 (Д)'!$C$2:$C$100,0)+1,0)))-INDIRECT(CONCATENATE("'2018-08 (Д)'!U",TEXT(MATCH($C88,'2018-08 (Д)'!$C$2:$C$100,0)+1,0))))/INDIRECT(CONCATENATE("'2018-08 (Д)'!U",TEXT(MATCH($C88,'2018-08 (Д)'!$C$2:$C$100,0)+1,0))))*100)</f>
        <v>154.7964370357181</v>
      </c>
      <c r="GF88" s="9">
        <f ca="1">IF(OR(INDIRECT(CONCATENATE("'2018-10 (Д)'!U",TEXT(MATCH($C88,'2018-10 (Д)'!$C$2:$C$100,0)+1,0)))="Н/Д",INDIRECT(CONCATENATE("'2018-09 (Д)'!U",TEXT(MATCH($C88,'2018-09 (Д)'!$C$2:$C$100,0)+1,0)))="Н/Д",AND(INDIRECT(CONCATENATE("'2018-10 (Д)'!U",TEXT(MATCH($C88,'2018-10 (Д)'!$C$2:$C$100,0)+1,0)))="Н/Д",INDIRECT(CONCATENATE("'2018-09 (Д)'!U",TEXT(MATCH($C88,'2018-09 (Д)'!$C$2:$C$100,0)+1,0))))),"Н/Д",((INDIRECT(CONCATENATE("'2018-10 (Д)'!U",TEXT(MATCH($C88,'2018-10 (Д)'!$C$2:$C$100,0)+1,0)))-INDIRECT(CONCATENATE("'2018-09 (Д)'!U",TEXT(MATCH($C88,'2018-09 (Д)'!$C$2:$C$100,0)+1,0))))/INDIRECT(CONCATENATE("'2018-09 (Д)'!U",TEXT(MATCH($C88,'2018-09 (Д)'!$C$2:$C$100,0)+1,0))))*100)</f>
        <v>-7.2011650045323421</v>
      </c>
      <c r="GG88" s="9">
        <f ca="1">IF(OR(INDIRECT(CONCATENATE("'2018-11 (Д)'!U",TEXT(MATCH($C88,'2018-11 (Д)'!$C$2:$C$100,0)+1,0)))="Н/Д",INDIRECT(CONCATENATE("'2018-10 (Д)'!U",TEXT(MATCH($C88,'2018-10 (Д)'!$C$2:$C$100,0)+1,0)))="Н/Д",AND(INDIRECT(CONCATENATE("'2018-11 (Д)'!U",TEXT(MATCH($C88,'2018-11 (Д)'!$C$2:$C$100,0)+1,0)))="Н/Д",INDIRECT(CONCATENATE("'2018-10 (Д)'!U",TEXT(MATCH($C88,'2018-10 (Д)'!$C$2:$C$100,0)+1,0))))),"Н/Д",((INDIRECT(CONCATENATE("'2018-11 (Д)'!U",TEXT(MATCH($C88,'2018-11 (Д)'!$C$2:$C$100,0)+1,0)))-INDIRECT(CONCATENATE("'2018-10 (Д)'!U",TEXT(MATCH($C88,'2018-10 (Д)'!$C$2:$C$100,0)+1,0))))/INDIRECT(CONCATENATE("'2018-10 (Д)'!U",TEXT(MATCH($C88,'2018-10 (Д)'!$C$2:$C$100,0)+1,0))))*100)</f>
        <v>-23.334736628546523</v>
      </c>
      <c r="GH88" s="9">
        <f ca="1">IF(OR(INDIRECT(CONCATENATE("'2018-12 (Д)'!U",TEXT(MATCH($C88,'2018-12 (Д)'!$C$2:$C$100,0)+1,0)))="Н/Д",INDIRECT(CONCATENATE("'2018-11 (Д)'!U",TEXT(MATCH($C88,'2018-11 (Д)'!$C$2:$C$100,0)+1,0)))="Н/Д",AND(INDIRECT(CONCATENATE("'2018-12 (Д)'!U",TEXT(MATCH($C88,'2018-12 (Д)'!$C$2:$C$100,0)+1,0)))="Н/Д",INDIRECT(CONCATENATE("'2018-11 (Д)'!U",TEXT(MATCH($C88,'2018-11 (Д)'!$C$2:$C$100,0)+1,0))))),"Н/Д",((INDIRECT(CONCATENATE("'2018-12 (Д)'!U",TEXT(MATCH($C88,'2018-12 (Д)'!$C$2:$C$100,0)+1,0)))-INDIRECT(CONCATENATE("'2018-11 (Д)'!U",TEXT(MATCH($C88,'2018-11 (Д)'!$C$2:$C$100,0)+1,0))))/INDIRECT(CONCATENATE("'2018-11 (Д)'!U",TEXT(MATCH($C88,'2018-11 (Д)'!$C$2:$C$100,0)+1,0))))*100)</f>
        <v>13.852764045177555</v>
      </c>
      <c r="GI88" s="9"/>
      <c r="GJ88" s="9">
        <f ca="1">IF(OR(INDIRECT(CONCATENATE("'2018-03 (Д)'!V",TEXT(MATCH($C88,'2018-03 (Д)'!$C$2:$C$100,0)+1,0)))="Н/Д",INDIRECT(CONCATENATE("'2018-02 (Д)'!V",TEXT(MATCH($C88,'2018-02 (Д)'!$C$2:$C$100,0)+1,0)))="Н/Д",AND(INDIRECT(CONCATENATE("'2018-03 (Д)'!V",TEXT(MATCH($C88,'2018-03 (Д)'!$C$2:$C$100,0)+1,0)))="Н/Д",INDIRECT(CONCATENATE("'2018-02 (Д)'!V",TEXT(MATCH($C88,'2018-02 (Д)'!$C$2:$C$100,0)+1,0))))),"Н/Д",((INDIRECT(CONCATENATE("'2018-03 (Д)'!V",TEXT(MATCH($C88,'2018-03 (Д)'!$C$2:$C$100,0)+1,0)))-INDIRECT(CONCATENATE("'2018-02 (Д)'!V",TEXT(MATCH($C88,'2018-02 (Д)'!$C$2:$C$100,0)+1,0))))/INDIRECT(CONCATENATE("'2018-02 (Д)'!V",TEXT(MATCH($C88,'2018-02 (Д)'!$C$2:$C$100,0)+1,0))))*100)</f>
        <v>41.593613294126023</v>
      </c>
      <c r="GK88" s="9">
        <f ca="1">IF(OR(INDIRECT(CONCATENATE("'2018-04 (Д)'!V",TEXT(MATCH($C88,'2018-04 (Д)'!$C$2:$C$100,0)+1,0)))="Н/Д",INDIRECT(CONCATENATE("'2018-03 (Д)'!V",TEXT(MATCH($C88,'2018-03 (Д)'!$C$2:$C$100,0)+1,0)))="Н/Д",AND(INDIRECT(CONCATENATE("'2018-04 (Д)'!V",TEXT(MATCH($C88,'2018-04 (Д)'!$C$2:$C$100,0)+1,0)))="Н/Д",INDIRECT(CONCATENATE("'2018-03 (Д)'!V",TEXT(MATCH($C88,'2018-03 (Д)'!$C$2:$C$100,0)+1,0))))),"Н/Д",((INDIRECT(CONCATENATE("'2018-04 (Д)'!V",TEXT(MATCH($C88,'2018-04 (Д)'!$C$2:$C$100,0)+1,0)))-INDIRECT(CONCATENATE("'2018-03 (Д)'!V",TEXT(MATCH($C88,'2018-03 (Д)'!$C$2:$C$100,0)+1,0))))/INDIRECT(CONCATENATE("'2018-03 (Д)'!V",TEXT(MATCH($C88,'2018-03 (Д)'!$C$2:$C$100,0)+1,0))))*100)</f>
        <v>-1.6825853367675818</v>
      </c>
      <c r="GL88" s="9">
        <f ca="1">IF(OR(INDIRECT(CONCATENATE("'2018-05 (Д)'!V",TEXT(MATCH($C88,'2018-05 (Д)'!$C$2:$C$100,0)+1,0)))="Н/Д",INDIRECT(CONCATENATE("'2018-04 (Д)'!V",TEXT(MATCH($C88,'2018-04 (Д)'!$C$2:$C$100,0)+1,0)))="Н/Д",AND(INDIRECT(CONCATENATE("'2018-05 (Д)'!V",TEXT(MATCH($C88,'2018-05 (Д)'!$C$2:$C$100,0)+1,0)))="Н/Д",INDIRECT(CONCATENATE("'2018-04 (Д)'!V",TEXT(MATCH($C88,'2018-04 (Д)'!$C$2:$C$100,0)+1,0))))),"Н/Д",((INDIRECT(CONCATENATE("'2018-05 (Д)'!V",TEXT(MATCH($C88,'2018-05 (Д)'!$C$2:$C$100,0)+1,0)))-INDIRECT(CONCATENATE("'2018-04 (Д)'!V",TEXT(MATCH($C88,'2018-04 (Д)'!$C$2:$C$100,0)+1,0))))/INDIRECT(CONCATENATE("'2018-04 (Д)'!V",TEXT(MATCH($C88,'2018-04 (Д)'!$C$2:$C$100,0)+1,0))))*100)</f>
        <v>47.400408641336085</v>
      </c>
      <c r="GM88" s="9">
        <f ca="1">IF(OR(INDIRECT(CONCATENATE("'2018-06 (Д)'!V",TEXT(MATCH($C88,'2018-06 (Д)'!$C$2:$C$100,0)+1,0)))="Н/Д",INDIRECT(CONCATENATE("'2018-05 (Д)'!V",TEXT(MATCH($C88,'2018-05 (Д)'!$C$2:$C$100,0)+1,0)))="Н/Д",AND(INDIRECT(CONCATENATE("'2018-06 (Д)'!V",TEXT(MATCH($C88,'2018-06 (Д)'!$C$2:$C$100,0)+1,0)))="Н/Д",INDIRECT(CONCATENATE("'2018-05 (Д)'!V",TEXT(MATCH($C88,'2018-05 (Д)'!$C$2:$C$100,0)+1,0))))),"Н/Д",((INDIRECT(CONCATENATE("'2018-06 (Д)'!V",TEXT(MATCH($C88,'2018-06 (Д)'!$C$2:$C$100,0)+1,0)))-INDIRECT(CONCATENATE("'2018-05 (Д)'!V",TEXT(MATCH($C88,'2018-05 (Д)'!$C$2:$C$100,0)+1,0))))/INDIRECT(CONCATENATE("'2018-05 (Д)'!V",TEXT(MATCH($C88,'2018-05 (Д)'!$C$2:$C$100,0)+1,0))))*100)</f>
        <v>-9.4485589473659513</v>
      </c>
      <c r="GN88" s="9">
        <f ca="1">IF(OR(INDIRECT(CONCATENATE("'2018-07 (Д)'!V",TEXT(MATCH($C88,'2018-07 (Д)'!$C$2:$C$100,0)+1,0)))="Н/Д",INDIRECT(CONCATENATE("'2018-06 (Д)'!V",TEXT(MATCH($C88,'2018-06 (Д)'!$C$2:$C$100,0)+1,0)))="Н/Д",AND(INDIRECT(CONCATENATE("'2018-07 (Д)'!V",TEXT(MATCH($C88,'2018-07 (Д)'!$C$2:$C$100,0)+1,0)))="Н/Д",INDIRECT(CONCATENATE("'2018-06 (Д)'!V",TEXT(MATCH($C88,'2018-06 (Д)'!$C$2:$C$100,0)+1,0))))),"Н/Д",((INDIRECT(CONCATENATE("'2018-07 (Д)'!V",TEXT(MATCH($C88,'2018-07 (Д)'!$C$2:$C$100,0)+1,0)))-INDIRECT(CONCATENATE("'2018-06 (Д)'!V",TEXT(MATCH($C88,'2018-06 (Д)'!$C$2:$C$100,0)+1,0))))/INDIRECT(CONCATENATE("'2018-06 (Д)'!V",TEXT(MATCH($C88,'2018-06 (Д)'!$C$2:$C$100,0)+1,0))))*100)</f>
        <v>43.79194328147814</v>
      </c>
      <c r="GO88" s="9">
        <f ca="1">IF(OR(INDIRECT(CONCATENATE("'2018-08 (Д)'!V",TEXT(MATCH($C88,'2018-08 (Д)'!$C$2:$C$100,0)+1,0)))="Н/Д",INDIRECT(CONCATENATE("'2018-07 (Д)'!V",TEXT(MATCH($C88,'2018-07 (Д)'!$C$2:$C$100,0)+1,0)))="Н/Д",AND(INDIRECT(CONCATENATE("'2018-08 (Д)'!V",TEXT(MATCH($C88,'2018-08 (Д)'!$C$2:$C$100,0)+1,0)))="Н/Д",INDIRECT(CONCATENATE("'2018-07 (Д)'!V",TEXT(MATCH($C88,'2018-07 (Д)'!$C$2:$C$100,0)+1,0))))),"Н/Д",((INDIRECT(CONCATENATE("'2018-08 (Д)'!V",TEXT(MATCH($C88,'2018-08 (Д)'!$C$2:$C$100,0)+1,0)))-INDIRECT(CONCATENATE("'2018-07 (Д)'!V",TEXT(MATCH($C88,'2018-07 (Д)'!$C$2:$C$100,0)+1,0))))/INDIRECT(CONCATENATE("'2018-07 (Д)'!V",TEXT(MATCH($C88,'2018-07 (Д)'!$C$2:$C$100,0)+1,0))))*100)</f>
        <v>-44.489249084119237</v>
      </c>
      <c r="GP88" s="9">
        <f ca="1">IF(OR(INDIRECT(CONCATENATE("'2018-09 (Д)'!V",TEXT(MATCH($C88,'2018-09 (Д)'!$C$2:$C$100,0)+1,0)))="Н/Д",INDIRECT(CONCATENATE("'2018-08 (Д)'!V",TEXT(MATCH($C88,'2018-08 (Д)'!$C$2:$C$100,0)+1,0)))="Н/Д",AND(INDIRECT(CONCATENATE("'2018-09 (Д)'!V",TEXT(MATCH($C88,'2018-09 (Д)'!$C$2:$C$100,0)+1,0)))="Н/Д",INDIRECT(CONCATENATE("'2018-08 (Д)'!V",TEXT(MATCH($C88,'2018-08 (Д)'!$C$2:$C$100,0)+1,0))))),"Н/Д",((INDIRECT(CONCATENATE("'2018-09 (Д)'!V",TEXT(MATCH($C88,'2018-09 (Д)'!$C$2:$C$100,0)+1,0)))-INDIRECT(CONCATENATE("'2018-08 (Д)'!V",TEXT(MATCH($C88,'2018-08 (Д)'!$C$2:$C$100,0)+1,0))))/INDIRECT(CONCATENATE("'2018-08 (Д)'!V",TEXT(MATCH($C88,'2018-08 (Д)'!$C$2:$C$100,0)+1,0))))*100)</f>
        <v>7.8946146757592457</v>
      </c>
      <c r="GQ88" s="9">
        <f ca="1">IF(OR(INDIRECT(CONCATENATE("'2018-10 (Д)'!V",TEXT(MATCH($C88,'2018-10 (Д)'!$C$2:$C$100,0)+1,0)))="Н/Д",INDIRECT(CONCATENATE("'2018-09 (Д)'!V",TEXT(MATCH($C88,'2018-09 (Д)'!$C$2:$C$100,0)+1,0)))="Н/Д",AND(INDIRECT(CONCATENATE("'2018-10 (Д)'!V",TEXT(MATCH($C88,'2018-10 (Д)'!$C$2:$C$100,0)+1,0)))="Н/Д",INDIRECT(CONCATENATE("'2018-09 (Д)'!V",TEXT(MATCH($C88,'2018-09 (Д)'!$C$2:$C$100,0)+1,0))))),"Н/Д",((INDIRECT(CONCATENATE("'2018-10 (Д)'!V",TEXT(MATCH($C88,'2018-10 (Д)'!$C$2:$C$100,0)+1,0)))-INDIRECT(CONCATENATE("'2018-09 (Д)'!V",TEXT(MATCH($C88,'2018-09 (Д)'!$C$2:$C$100,0)+1,0))))/INDIRECT(CONCATENATE("'2018-09 (Д)'!V",TEXT(MATCH($C88,'2018-09 (Д)'!$C$2:$C$100,0)+1,0))))*100)</f>
        <v>-3.0082523165044721</v>
      </c>
      <c r="GR88" s="9">
        <f ca="1">IF(OR(INDIRECT(CONCATENATE("'2018-11 (Д)'!V",TEXT(MATCH($C88,'2018-11 (Д)'!$C$2:$C$100,0)+1,0)))="Н/Д",INDIRECT(CONCATENATE("'2018-10 (Д)'!V",TEXT(MATCH($C88,'2018-10 (Д)'!$C$2:$C$100,0)+1,0)))="Н/Д",AND(INDIRECT(CONCATENATE("'2018-11 (Д)'!V",TEXT(MATCH($C88,'2018-11 (Д)'!$C$2:$C$100,0)+1,0)))="Н/Д",INDIRECT(CONCATENATE("'2018-10 (Д)'!V",TEXT(MATCH($C88,'2018-10 (Д)'!$C$2:$C$100,0)+1,0))))),"Н/Д",((INDIRECT(CONCATENATE("'2018-11 (Д)'!V",TEXT(MATCH($C88,'2018-11 (Д)'!$C$2:$C$100,0)+1,0)))-INDIRECT(CONCATENATE("'2018-10 (Д)'!V",TEXT(MATCH($C88,'2018-10 (Д)'!$C$2:$C$100,0)+1,0))))/INDIRECT(CONCATENATE("'2018-10 (Д)'!V",TEXT(MATCH($C88,'2018-10 (Д)'!$C$2:$C$100,0)+1,0))))*100)</f>
        <v>22.242982695329015</v>
      </c>
      <c r="GS88" s="9">
        <f ca="1">IF(OR(INDIRECT(CONCATENATE("'2018-12 (Д)'!V",TEXT(MATCH($C88,'2018-12 (Д)'!$C$2:$C$100,0)+1,0)))="Н/Д",INDIRECT(CONCATENATE("'2018-11 (Д)'!V",TEXT(MATCH($C88,'2018-11 (Д)'!$C$2:$C$100,0)+1,0)))="Н/Д",AND(INDIRECT(CONCATENATE("'2018-12 (Д)'!V",TEXT(MATCH($C88,'2018-12 (Д)'!$C$2:$C$100,0)+1,0)))="Н/Д",INDIRECT(CONCATENATE("'2018-11 (Д)'!V",TEXT(MATCH($C88,'2018-11 (Д)'!$C$2:$C$100,0)+1,0))))),"Н/Д",((INDIRECT(CONCATENATE("'2018-12 (Д)'!V",TEXT(MATCH($C88,'2018-12 (Д)'!$C$2:$C$100,0)+1,0)))-INDIRECT(CONCATENATE("'2018-11 (Д)'!V",TEXT(MATCH($C88,'2018-11 (Д)'!$C$2:$C$100,0)+1,0))))/INDIRECT(CONCATENATE("'2018-11 (Д)'!V",TEXT(MATCH($C88,'2018-11 (Д)'!$C$2:$C$100,0)+1,0))))*100)</f>
        <v>-7.4488386752272246</v>
      </c>
      <c r="GT88" s="9"/>
      <c r="GU88" s="9">
        <f ca="1">IF(OR(INDIRECT(CONCATENATE("'2018-03 (Д)'!W",TEXT(MATCH($C88,'2018-03 (Д)'!$C$2:$C$100,0)+1,0)))="Н/Д",INDIRECT(CONCATENATE("'2018-02 (Д)'!W",TEXT(MATCH($C88,'2018-02 (Д)'!$C$2:$C$100,0)+1,0)))="Н/Д",AND(INDIRECT(CONCATENATE("'2018-03 (Д)'!W",TEXT(MATCH($C88,'2018-03 (Д)'!$C$2:$C$100,0)+1,0)))="Н/Д",INDIRECT(CONCATENATE("'2018-02 (Д)'!W",TEXT(MATCH($C88,'2018-02 (Д)'!$C$2:$C$100,0)+1,0))))),"Н/Д",((INDIRECT(CONCATENATE("'2018-03 (Д)'!W",TEXT(MATCH($C88,'2018-03 (Д)'!$C$2:$C$100,0)+1,0)))-INDIRECT(CONCATENATE("'2018-02 (Д)'!W",TEXT(MATCH($C88,'2018-02 (Д)'!$C$2:$C$100,0)+1,0))))/INDIRECT(CONCATENATE("'2018-02 (Д)'!W",TEXT(MATCH($C88,'2018-02 (Д)'!$C$2:$C$100,0)+1,0))))*100)</f>
        <v>32.748826461904898</v>
      </c>
      <c r="GV88" s="9">
        <f ca="1">IF(OR(INDIRECT(CONCATENATE("'2018-04 (Д)'!W",TEXT(MATCH($C88,'2018-04 (Д)'!$C$2:$C$100,0)+1,0)))="Н/Д",INDIRECT(CONCATENATE("'2018-03 (Д)'!W",TEXT(MATCH($C88,'2018-03 (Д)'!$C$2:$C$100,0)+1,0)))="Н/Д",AND(INDIRECT(CONCATENATE("'2018-04 (Д)'!W",TEXT(MATCH($C88,'2018-04 (Д)'!$C$2:$C$100,0)+1,0)))="Н/Д",INDIRECT(CONCATENATE("'2018-03 (Д)'!W",TEXT(MATCH($C88,'2018-03 (Д)'!$C$2:$C$100,0)+1,0))))),"Н/Д",((INDIRECT(CONCATENATE("'2018-04 (Д)'!W",TEXT(MATCH($C88,'2018-04 (Д)'!$C$2:$C$100,0)+1,0)))-INDIRECT(CONCATENATE("'2018-03 (Д)'!W",TEXT(MATCH($C88,'2018-03 (Д)'!$C$2:$C$100,0)+1,0))))/INDIRECT(CONCATENATE("'2018-03 (Д)'!W",TEXT(MATCH($C88,'2018-03 (Д)'!$C$2:$C$100,0)+1,0))))*100)</f>
        <v>69.020744779409966</v>
      </c>
      <c r="GW88" s="9">
        <f ca="1">IF(OR(INDIRECT(CONCATENATE("'2018-05 (Д)'!W",TEXT(MATCH($C88,'2018-05 (Д)'!$C$2:$C$100,0)+1,0)))="Н/Д",INDIRECT(CONCATENATE("'2018-04 (Д)'!W",TEXT(MATCH($C88,'2018-04 (Д)'!$C$2:$C$100,0)+1,0)))="Н/Д",AND(INDIRECT(CONCATENATE("'2018-05 (Д)'!W",TEXT(MATCH($C88,'2018-05 (Д)'!$C$2:$C$100,0)+1,0)))="Н/Д",INDIRECT(CONCATENATE("'2018-04 (Д)'!W",TEXT(MATCH($C88,'2018-04 (Д)'!$C$2:$C$100,0)+1,0))))),"Н/Д",((INDIRECT(CONCATENATE("'2018-05 (Д)'!W",TEXT(MATCH($C88,'2018-05 (Д)'!$C$2:$C$100,0)+1,0)))-INDIRECT(CONCATENATE("'2018-04 (Д)'!W",TEXT(MATCH($C88,'2018-04 (Д)'!$C$2:$C$100,0)+1,0))))/INDIRECT(CONCATENATE("'2018-04 (Д)'!W",TEXT(MATCH($C88,'2018-04 (Д)'!$C$2:$C$100,0)+1,0))))*100)</f>
        <v>-6.9624823400050033</v>
      </c>
      <c r="GX88" s="9">
        <f ca="1">IF(OR(INDIRECT(CONCATENATE("'2018-06 (Д)'!W",TEXT(MATCH($C88,'2018-06 (Д)'!$C$2:$C$100,0)+1,0)))="Н/Д",INDIRECT(CONCATENATE("'2018-05 (Д)'!W",TEXT(MATCH($C88,'2018-05 (Д)'!$C$2:$C$100,0)+1,0)))="Н/Д",AND(INDIRECT(CONCATENATE("'2018-06 (Д)'!W",TEXT(MATCH($C88,'2018-06 (Д)'!$C$2:$C$100,0)+1,0)))="Н/Д",INDIRECT(CONCATENATE("'2018-05 (Д)'!W",TEXT(MATCH($C88,'2018-05 (Д)'!$C$2:$C$100,0)+1,0))))),"Н/Д",((INDIRECT(CONCATENATE("'2018-06 (Д)'!W",TEXT(MATCH($C88,'2018-06 (Д)'!$C$2:$C$100,0)+1,0)))-INDIRECT(CONCATENATE("'2018-05 (Д)'!W",TEXT(MATCH($C88,'2018-05 (Д)'!$C$2:$C$100,0)+1,0))))/INDIRECT(CONCATENATE("'2018-05 (Д)'!W",TEXT(MATCH($C88,'2018-05 (Д)'!$C$2:$C$100,0)+1,0))))*100)</f>
        <v>-7.3446723319104192</v>
      </c>
      <c r="GY88" s="9">
        <f ca="1">IF(OR(INDIRECT(CONCATENATE("'2018-07 (Д)'!W",TEXT(MATCH($C88,'2018-07 (Д)'!$C$2:$C$100,0)+1,0)))="Н/Д",INDIRECT(CONCATENATE("'2018-06 (Д)'!W",TEXT(MATCH($C88,'2018-06 (Д)'!$C$2:$C$100,0)+1,0)))="Н/Д",AND(INDIRECT(CONCATENATE("'2018-07 (Д)'!W",TEXT(MATCH($C88,'2018-07 (Д)'!$C$2:$C$100,0)+1,0)))="Н/Д",INDIRECT(CONCATENATE("'2018-06 (Д)'!W",TEXT(MATCH($C88,'2018-06 (Д)'!$C$2:$C$100,0)+1,0))))),"Н/Д",((INDIRECT(CONCATENATE("'2018-07 (Д)'!W",TEXT(MATCH($C88,'2018-07 (Д)'!$C$2:$C$100,0)+1,0)))-INDIRECT(CONCATENATE("'2018-06 (Д)'!W",TEXT(MATCH($C88,'2018-06 (Д)'!$C$2:$C$100,0)+1,0))))/INDIRECT(CONCATENATE("'2018-06 (Д)'!W",TEXT(MATCH($C88,'2018-06 (Д)'!$C$2:$C$100,0)+1,0))))*100)</f>
        <v>-19.274195444179725</v>
      </c>
      <c r="GZ88" s="9">
        <f ca="1">IF(OR(INDIRECT(CONCATENATE("'2018-08 (Д)'!W",TEXT(MATCH($C88,'2018-08 (Д)'!$C$2:$C$100,0)+1,0)))="Н/Д",INDIRECT(CONCATENATE("'2018-07 (Д)'!W",TEXT(MATCH($C88,'2018-07 (Д)'!$C$2:$C$100,0)+1,0)))="Н/Д",AND(INDIRECT(CONCATENATE("'2018-08 (Д)'!W",TEXT(MATCH($C88,'2018-08 (Д)'!$C$2:$C$100,0)+1,0)))="Н/Д",INDIRECT(CONCATENATE("'2018-07 (Д)'!W",TEXT(MATCH($C88,'2018-07 (Д)'!$C$2:$C$100,0)+1,0))))),"Н/Д",((INDIRECT(CONCATENATE("'2018-08 (Д)'!W",TEXT(MATCH($C88,'2018-08 (Д)'!$C$2:$C$100,0)+1,0)))-INDIRECT(CONCATENATE("'2018-07 (Д)'!W",TEXT(MATCH($C88,'2018-07 (Д)'!$C$2:$C$100,0)+1,0))))/INDIRECT(CONCATENATE("'2018-07 (Д)'!W",TEXT(MATCH($C88,'2018-07 (Д)'!$C$2:$C$100,0)+1,0))))*100)</f>
        <v>46.801387345705194</v>
      </c>
      <c r="HA88" s="9">
        <f ca="1">IF(OR(INDIRECT(CONCATENATE("'2018-09 (Д)'!W",TEXT(MATCH($C88,'2018-09 (Д)'!$C$2:$C$100,0)+1,0)))="Н/Д",INDIRECT(CONCATENATE("'2018-08 (Д)'!W",TEXT(MATCH($C88,'2018-08 (Д)'!$C$2:$C$100,0)+1,0)))="Н/Д",AND(INDIRECT(CONCATENATE("'2018-09 (Д)'!W",TEXT(MATCH($C88,'2018-09 (Д)'!$C$2:$C$100,0)+1,0)))="Н/Д",INDIRECT(CONCATENATE("'2018-08 (Д)'!W",TEXT(MATCH($C88,'2018-08 (Д)'!$C$2:$C$100,0)+1,0))))),"Н/Д",((INDIRECT(CONCATENATE("'2018-09 (Д)'!W",TEXT(MATCH($C88,'2018-09 (Д)'!$C$2:$C$100,0)+1,0)))-INDIRECT(CONCATENATE("'2018-08 (Д)'!W",TEXT(MATCH($C88,'2018-08 (Д)'!$C$2:$C$100,0)+1,0))))/INDIRECT(CONCATENATE("'2018-08 (Д)'!W",TEXT(MATCH($C88,'2018-08 (Д)'!$C$2:$C$100,0)+1,0))))*100)</f>
        <v>-32.199136239672868</v>
      </c>
      <c r="HB88" s="9">
        <f ca="1">IF(OR(INDIRECT(CONCATENATE("'2018-10 (Д)'!W",TEXT(MATCH($C88,'2018-10 (Д)'!$C$2:$C$100,0)+1,0)))="Н/Д",INDIRECT(CONCATENATE("'2018-09 (Д)'!W",TEXT(MATCH($C88,'2018-09 (Д)'!$C$2:$C$100,0)+1,0)))="Н/Д",AND(INDIRECT(CONCATENATE("'2018-10 (Д)'!W",TEXT(MATCH($C88,'2018-10 (Д)'!$C$2:$C$100,0)+1,0)))="Н/Д",INDIRECT(CONCATENATE("'2018-09 (Д)'!W",TEXT(MATCH($C88,'2018-09 (Д)'!$C$2:$C$100,0)+1,0))))),"Н/Д",((INDIRECT(CONCATENATE("'2018-10 (Д)'!W",TEXT(MATCH($C88,'2018-10 (Д)'!$C$2:$C$100,0)+1,0)))-INDIRECT(CONCATENATE("'2018-09 (Д)'!W",TEXT(MATCH($C88,'2018-09 (Д)'!$C$2:$C$100,0)+1,0))))/INDIRECT(CONCATENATE("'2018-09 (Д)'!W",TEXT(MATCH($C88,'2018-09 (Д)'!$C$2:$C$100,0)+1,0))))*100)</f>
        <v>-18.027191241662106</v>
      </c>
      <c r="HC88" s="9">
        <f ca="1">IF(OR(INDIRECT(CONCATENATE("'2018-11 (Д)'!W",TEXT(MATCH($C88,'2018-11 (Д)'!$C$2:$C$100,0)+1,0)))="Н/Д",INDIRECT(CONCATENATE("'2018-10 (Д)'!W",TEXT(MATCH($C88,'2018-10 (Д)'!$C$2:$C$100,0)+1,0)))="Н/Д",AND(INDIRECT(CONCATENATE("'2018-11 (Д)'!W",TEXT(MATCH($C88,'2018-11 (Д)'!$C$2:$C$100,0)+1,0)))="Н/Д",INDIRECT(CONCATENATE("'2018-10 (Д)'!W",TEXT(MATCH($C88,'2018-10 (Д)'!$C$2:$C$100,0)+1,0))))),"Н/Д",((INDIRECT(CONCATENATE("'2018-11 (Д)'!W",TEXT(MATCH($C88,'2018-11 (Д)'!$C$2:$C$100,0)+1,0)))-INDIRECT(CONCATENATE("'2018-10 (Д)'!W",TEXT(MATCH($C88,'2018-10 (Д)'!$C$2:$C$100,0)+1,0))))/INDIRECT(CONCATENATE("'2018-10 (Д)'!W",TEXT(MATCH($C88,'2018-10 (Д)'!$C$2:$C$100,0)+1,0))))*100)</f>
        <v>105.93605433898112</v>
      </c>
      <c r="HD88" s="9">
        <f ca="1">IF(OR(INDIRECT(CONCATENATE("'2018-12 (Д)'!W",TEXT(MATCH($C88,'2018-12 (Д)'!$C$2:$C$100,0)+1,0)))="Н/Д",INDIRECT(CONCATENATE("'2018-11 (Д)'!W",TEXT(MATCH($C88,'2018-11 (Д)'!$C$2:$C$100,0)+1,0)))="Н/Д",AND(INDIRECT(CONCATENATE("'2018-12 (Д)'!W",TEXT(MATCH($C88,'2018-12 (Д)'!$C$2:$C$100,0)+1,0)))="Н/Д",INDIRECT(CONCATENATE("'2018-11 (Д)'!W",TEXT(MATCH($C88,'2018-11 (Д)'!$C$2:$C$100,0)+1,0))))),"Н/Д",((INDIRECT(CONCATENATE("'2018-12 (Д)'!W",TEXT(MATCH($C88,'2018-12 (Д)'!$C$2:$C$100,0)+1,0)))-INDIRECT(CONCATENATE("'2018-11 (Д)'!W",TEXT(MATCH($C88,'2018-11 (Д)'!$C$2:$C$100,0)+1,0))))/INDIRECT(CONCATENATE("'2018-11 (Д)'!W",TEXT(MATCH($C88,'2018-11 (Д)'!$C$2:$C$100,0)+1,0))))*100)</f>
        <v>-32.605744583095536</v>
      </c>
    </row>
    <row r="89" spans="1:212" x14ac:dyDescent="0.25">
      <c r="A89" s="2" t="s">
        <v>107</v>
      </c>
      <c r="B89" s="2" t="s">
        <v>115</v>
      </c>
      <c r="C89" s="15">
        <v>67000000</v>
      </c>
      <c r="D89" s="9"/>
      <c r="E89" s="9">
        <f ca="1">IF(OR(INDIRECT(CONCATENATE("'2018-03 (Д)'!E",TEXT(MATCH($C89,'2018-03 (Д)'!$C$2:$C$100,0)+1,0)))="Н/Д",INDIRECT(CONCATENATE("'2018-02 (Д)'!E",TEXT(MATCH($C89,'2018-02 (Д)'!$C$2:$C$100,0)+1,0)))="Н/Д",AND(INDIRECT(CONCATENATE("'2018-03 (Д)'!E",TEXT(MATCH($C89,'2018-03 (Д)'!$C$2:$C$100,0)+1,0)))="Н/Д",INDIRECT(CONCATENATE("'2018-02 (Д)'!E",TEXT(MATCH($C89,'2018-02 (Д)'!$C$2:$C$100,0)+1,0))))),"Н/Д",((INDIRECT(CONCATENATE("'2018-03 (Д)'!E",TEXT(MATCH($C89,'2018-03 (Д)'!$C$2:$C$100,0)+1,0)))-INDIRECT(CONCATENATE("'2018-02 (Д)'!E",TEXT(MATCH($C89,'2018-02 (Д)'!$C$2:$C$100,0)+1,0))))/INDIRECT(CONCATENATE("'2018-02 (Д)'!E",TEXT(MATCH($C89,'2018-02 (Д)'!$C$2:$C$100,0)+1,0))))*100)</f>
        <v>18.163934865401856</v>
      </c>
      <c r="F89" s="9">
        <f ca="1">IF(OR(INDIRECT(CONCATENATE("'2018-04 (Д)'!E",TEXT(MATCH($C89,'2018-04 (Д)'!$C$2:$C$100,0)+1,0)))="Н/Д",INDIRECT(CONCATENATE("'2018-03 (Д)'!E",TEXT(MATCH($C89,'2018-03 (Д)'!$C$2:$C$100,0)+1,0)))="Н/Д",AND(INDIRECT(CONCATENATE("'2018-04 (Д)'!E",TEXT(MATCH($C89,'2018-04 (Д)'!$C$2:$C$100,0)+1,0)))="Н/Д",INDIRECT(CONCATENATE("'2018-03 (Д)'!E",TEXT(MATCH($C89,'2018-03 (Д)'!$C$2:$C$100,0)+1,0))))),"Н/Д",((INDIRECT(CONCATENATE("'2018-04 (Д)'!E",TEXT(MATCH($C89,'2018-04 (Д)'!$C$2:$C$100,0)+1,0)))-INDIRECT(CONCATENATE("'2018-03 (Д)'!E",TEXT(MATCH($C89,'2018-03 (Д)'!$C$2:$C$100,0)+1,0))))/INDIRECT(CONCATENATE("'2018-03 (Д)'!E",TEXT(MATCH($C89,'2018-03 (Д)'!$C$2:$C$100,0)+1,0))))*100)</f>
        <v>60.99880376325779</v>
      </c>
      <c r="G89" s="9">
        <f ca="1">IF(OR(INDIRECT(CONCATENATE("'2018-05 (Д)'!E",TEXT(MATCH($C89,'2018-05 (Д)'!$C$2:$C$100,0)+1,0)))="Н/Д",INDIRECT(CONCATENATE("'2018-04 (Д)'!E",TEXT(MATCH($C89,'2018-04 (Д)'!$C$2:$C$100,0)+1,0)))="Н/Д",AND(INDIRECT(CONCATENATE("'2018-05 (Д)'!E",TEXT(MATCH($C89,'2018-05 (Д)'!$C$2:$C$100,0)+1,0)))="Н/Д",INDIRECT(CONCATENATE("'2018-04 (Д)'!E",TEXT(MATCH($C89,'2018-04 (Д)'!$C$2:$C$100,0)+1,0))))),"Н/Д",((INDIRECT(CONCATENATE("'2018-05 (Д)'!E",TEXT(MATCH($C89,'2018-05 (Д)'!$C$2:$C$100,0)+1,0)))-INDIRECT(CONCATENATE("'2018-04 (Д)'!E",TEXT(MATCH($C89,'2018-04 (Д)'!$C$2:$C$100,0)+1,0))))/INDIRECT(CONCATENATE("'2018-04 (Д)'!E",TEXT(MATCH($C89,'2018-04 (Д)'!$C$2:$C$100,0)+1,0))))*100)</f>
        <v>-4.0572194234440309</v>
      </c>
      <c r="H89" s="9">
        <f ca="1">IF(OR(INDIRECT(CONCATENATE("'2018-06 (Д)'!E",TEXT(MATCH($C89,'2018-06 (Д)'!$C$2:$C$100,0)+1,0)))="Н/Д",INDIRECT(CONCATENATE("'2018-05 (Д)'!E",TEXT(MATCH($C89,'2018-05 (Д)'!$C$2:$C$100,0)+1,0)))="Н/Д",AND(INDIRECT(CONCATENATE("'2018-06 (Д)'!E",TEXT(MATCH($C89,'2018-06 (Д)'!$C$2:$C$100,0)+1,0)))="Н/Д",INDIRECT(CONCATENATE("'2018-05 (Д)'!E",TEXT(MATCH($C89,'2018-05 (Д)'!$C$2:$C$100,0)+1,0))))),"Н/Д",((INDIRECT(CONCATENATE("'2018-06 (Д)'!E",TEXT(MATCH($C89,'2018-06 (Д)'!$C$2:$C$100,0)+1,0)))-INDIRECT(CONCATENATE("'2018-05 (Д)'!E",TEXT(MATCH($C89,'2018-05 (Д)'!$C$2:$C$100,0)+1,0))))/INDIRECT(CONCATENATE("'2018-05 (Д)'!E",TEXT(MATCH($C89,'2018-05 (Д)'!$C$2:$C$100,0)+1,0))))*100)</f>
        <v>-14.881957770957415</v>
      </c>
      <c r="I89" s="9">
        <f ca="1">IF(OR(INDIRECT(CONCATENATE("'2018-07 (Д)'!E",TEXT(MATCH($C89,'2018-07 (Д)'!$C$2:$C$100,0)+1,0)))="Н/Д",INDIRECT(CONCATENATE("'2018-06 (Д)'!E",TEXT(MATCH($C89,'2018-06 (Д)'!$C$2:$C$100,0)+1,0)))="Н/Д",AND(INDIRECT(CONCATENATE("'2018-07 (Д)'!E",TEXT(MATCH($C89,'2018-07 (Д)'!$C$2:$C$100,0)+1,0)))="Н/Д",INDIRECT(CONCATENATE("'2018-06 (Д)'!E",TEXT(MATCH($C89,'2018-06 (Д)'!$C$2:$C$100,0)+1,0))))),"Н/Д",((INDIRECT(CONCATENATE("'2018-07 (Д)'!E",TEXT(MATCH($C89,'2018-07 (Д)'!$C$2:$C$100,0)+1,0)))-INDIRECT(CONCATENATE("'2018-06 (Д)'!E",TEXT(MATCH($C89,'2018-06 (Д)'!$C$2:$C$100,0)+1,0))))/INDIRECT(CONCATENATE("'2018-06 (Д)'!E",TEXT(MATCH($C89,'2018-06 (Д)'!$C$2:$C$100,0)+1,0))))*100)</f>
        <v>-14.68404919471045</v>
      </c>
      <c r="J89" s="9">
        <f ca="1">IF(OR(INDIRECT(CONCATENATE("'2018-08 (Д)'!E",TEXT(MATCH($C89,'2018-08 (Д)'!$C$2:$C$100,0)+1,0)))="Н/Д",INDIRECT(CONCATENATE("'2018-07 (Д)'!E",TEXT(MATCH($C89,'2018-07 (Д)'!$C$2:$C$100,0)+1,0)))="Н/Д",AND(INDIRECT(CONCATENATE("'2018-08 (Д)'!E",TEXT(MATCH($C89,'2018-08 (Д)'!$C$2:$C$100,0)+1,0)))="Н/Д",INDIRECT(CONCATENATE("'2018-07 (Д)'!E",TEXT(MATCH($C89,'2018-07 (Д)'!$C$2:$C$100,0)+1,0))))),"Н/Д",((INDIRECT(CONCATENATE("'2018-08 (Д)'!E",TEXT(MATCH($C89,'2018-08 (Д)'!$C$2:$C$100,0)+1,0)))-INDIRECT(CONCATENATE("'2018-07 (Д)'!E",TEXT(MATCH($C89,'2018-07 (Д)'!$C$2:$C$100,0)+1,0))))/INDIRECT(CONCATENATE("'2018-07 (Д)'!E",TEXT(MATCH($C89,'2018-07 (Д)'!$C$2:$C$100,0)+1,0))))*100)</f>
        <v>88.950773562266235</v>
      </c>
      <c r="K89" s="9">
        <f ca="1">IF(OR(INDIRECT(CONCATENATE("'2018-09 (Д)'!E",TEXT(MATCH($C89,'2018-09 (Д)'!$C$2:$C$100,0)+1,0)))="Н/Д",INDIRECT(CONCATENATE("'2018-08 (Д)'!E",TEXT(MATCH($C89,'2018-08 (Д)'!$C$2:$C$100,0)+1,0)))="Н/Д",AND(INDIRECT(CONCATENATE("'2018-09 (Д)'!E",TEXT(MATCH($C89,'2018-09 (Д)'!$C$2:$C$100,0)+1,0)))="Н/Д",INDIRECT(CONCATENATE("'2018-08 (Д)'!E",TEXT(MATCH($C89,'2018-08 (Д)'!$C$2:$C$100,0)+1,0))))),"Н/Д",((INDIRECT(CONCATENATE("'2018-09 (Д)'!E",TEXT(MATCH($C89,'2018-09 (Д)'!$C$2:$C$100,0)+1,0)))-INDIRECT(CONCATENATE("'2018-08 (Д)'!E",TEXT(MATCH($C89,'2018-08 (Д)'!$C$2:$C$100,0)+1,0))))/INDIRECT(CONCATENATE("'2018-08 (Д)'!E",TEXT(MATCH($C89,'2018-08 (Д)'!$C$2:$C$100,0)+1,0))))*100)</f>
        <v>-28.756291717826858</v>
      </c>
      <c r="L89" s="9">
        <f ca="1">IF(OR(INDIRECT(CONCATENATE("'2018-10 (Д)'!E",TEXT(MATCH($C89,'2018-10 (Д)'!$C$2:$C$100,0)+1,0)))="Н/Д",INDIRECT(CONCATENATE("'2018-09 (Д)'!E",TEXT(MATCH($C89,'2018-09 (Д)'!$C$2:$C$100,0)+1,0)))="Н/Д",AND(INDIRECT(CONCATENATE("'2018-10 (Д)'!E",TEXT(MATCH($C89,'2018-10 (Д)'!$C$2:$C$100,0)+1,0)))="Н/Д",INDIRECT(CONCATENATE("'2018-09 (Д)'!E",TEXT(MATCH($C89,'2018-09 (Д)'!$C$2:$C$100,0)+1,0))))),"Н/Д",((INDIRECT(CONCATENATE("'2018-10 (Д)'!E",TEXT(MATCH($C89,'2018-10 (Д)'!$C$2:$C$100,0)+1,0)))-INDIRECT(CONCATENATE("'2018-09 (Д)'!E",TEXT(MATCH($C89,'2018-09 (Д)'!$C$2:$C$100,0)+1,0))))/INDIRECT(CONCATENATE("'2018-09 (Д)'!E",TEXT(MATCH($C89,'2018-09 (Д)'!$C$2:$C$100,0)+1,0))))*100)</f>
        <v>23.610452038066914</v>
      </c>
      <c r="M89" s="9">
        <f ca="1">IF(OR(INDIRECT(CONCATENATE("'2018-11 (Д)'!E",TEXT(MATCH($C89,'2018-11 (Д)'!$C$2:$C$100,0)+1,0)))="Н/Д",INDIRECT(CONCATENATE("'2018-10 (Д)'!E",TEXT(MATCH($C89,'2018-10 (Д)'!$C$2:$C$100,0)+1,0)))="Н/Д",AND(INDIRECT(CONCATENATE("'2018-11 (Д)'!E",TEXT(MATCH($C89,'2018-11 (Д)'!$C$2:$C$100,0)+1,0)))="Н/Д",INDIRECT(CONCATENATE("'2018-10 (Д)'!E",TEXT(MATCH($C89,'2018-10 (Д)'!$C$2:$C$100,0)+1,0))))),"Н/Д",((INDIRECT(CONCATENATE("'2018-11 (Д)'!E",TEXT(MATCH($C89,'2018-11 (Д)'!$C$2:$C$100,0)+1,0)))-INDIRECT(CONCATENATE("'2018-10 (Д)'!E",TEXT(MATCH($C89,'2018-10 (Д)'!$C$2:$C$100,0)+1,0))))/INDIRECT(CONCATENATE("'2018-10 (Д)'!E",TEXT(MATCH($C89,'2018-10 (Д)'!$C$2:$C$100,0)+1,0))))*100)</f>
        <v>4.2530809186159928</v>
      </c>
      <c r="N89" s="9">
        <f ca="1">IF(OR(INDIRECT(CONCATENATE("'2018-12 (Д)'!E",TEXT(MATCH($C89,'2018-12 (Д)'!$C$2:$C$100,0)+1,0)))="Н/Д",INDIRECT(CONCATENATE("'2018-11 (Д)'!E",TEXT(MATCH($C89,'2018-11 (Д)'!$C$2:$C$100,0)+1,0)))="Н/Д",AND(INDIRECT(CONCATENATE("'2018-12 (Д)'!E",TEXT(MATCH($C89,'2018-12 (Д)'!$C$2:$C$100,0)+1,0)))="Н/Д",INDIRECT(CONCATENATE("'2018-11 (Д)'!E",TEXT(MATCH($C89,'2018-11 (Д)'!$C$2:$C$100,0)+1,0))))),"Н/Д",((INDIRECT(CONCATENATE("'2018-12 (Д)'!E",TEXT(MATCH($C89,'2018-12 (Д)'!$C$2:$C$100,0)+1,0)))-INDIRECT(CONCATENATE("'2018-11 (Д)'!E",TEXT(MATCH($C89,'2018-11 (Д)'!$C$2:$C$100,0)+1,0))))/INDIRECT(CONCATENATE("'2018-11 (Д)'!E",TEXT(MATCH($C89,'2018-11 (Д)'!$C$2:$C$100,0)+1,0))))*100)</f>
        <v>793.92413191912851</v>
      </c>
      <c r="O89" s="9"/>
      <c r="P89" s="9">
        <f ca="1">IF(OR(INDIRECT(CONCATENATE("'2018-03 (Д)'!F",TEXT(MATCH($C89,'2018-03 (Д)'!$C$2:$C$100,0)+1,0)))="Н/Д",INDIRECT(CONCATENATE("'2018-02 (Д)'!F",TEXT(MATCH($C89,'2018-02 (Д)'!$C$2:$C$100,0)+1,0)))="Н/Д",AND(INDIRECT(CONCATENATE("'2018-03 (Д)'!F",TEXT(MATCH($C89,'2018-03 (Д)'!$C$2:$C$100,0)+1,0)))="Н/Д",INDIRECT(CONCATENATE("'2018-02 (Д)'!F",TEXT(MATCH($C89,'2018-02 (Д)'!$C$2:$C$100,0)+1,0))))),"Н/Д",((INDIRECT(CONCATENATE("'2018-03 (Д)'!F",TEXT(MATCH($C89,'2018-03 (Д)'!$C$2:$C$100,0)+1,0)))-INDIRECT(CONCATENATE("'2018-02 (Д)'!F",TEXT(MATCH($C89,'2018-02 (Д)'!$C$2:$C$100,0)+1,0))))/INDIRECT(CONCATENATE("'2018-02 (Д)'!F",TEXT(MATCH($C89,'2018-02 (Д)'!$C$2:$C$100,0)+1,0))))*100)</f>
        <v>32.588829044658738</v>
      </c>
      <c r="Q89" s="9">
        <f ca="1">IF(OR(INDIRECT(CONCATENATE("'2018-04 (Д)'!F",TEXT(MATCH($C89,'2018-04 (Д)'!$C$2:$C$100,0)+1,0)))="Н/Д",INDIRECT(CONCATENATE("'2018-03 (Д)'!F",TEXT(MATCH($C89,'2018-03 (Д)'!$C$2:$C$100,0)+1,0)))="Н/Д",AND(INDIRECT(CONCATENATE("'2018-04 (Д)'!F",TEXT(MATCH($C89,'2018-04 (Д)'!$C$2:$C$100,0)+1,0)))="Н/Д",INDIRECT(CONCATENATE("'2018-03 (Д)'!F",TEXT(MATCH($C89,'2018-03 (Д)'!$C$2:$C$100,0)+1,0))))),"Н/Д",((INDIRECT(CONCATENATE("'2018-04 (Д)'!F",TEXT(MATCH($C89,'2018-04 (Д)'!$C$2:$C$100,0)+1,0)))-INDIRECT(CONCATENATE("'2018-03 (Д)'!F",TEXT(MATCH($C89,'2018-03 (Д)'!$C$2:$C$100,0)+1,0))))/INDIRECT(CONCATENATE("'2018-03 (Д)'!F",TEXT(MATCH($C89,'2018-03 (Д)'!$C$2:$C$100,0)+1,0))))*100)</f>
        <v>40.148187792501133</v>
      </c>
      <c r="R89" s="9">
        <f ca="1">IF(OR(INDIRECT(CONCATENATE("'2018-05 (Д)'!F",TEXT(MATCH($C89,'2018-05 (Д)'!$C$2:$C$100,0)+1,0)))="Н/Д",INDIRECT(CONCATENATE("'2018-04 (Д)'!F",TEXT(MATCH($C89,'2018-04 (Д)'!$C$2:$C$100,0)+1,0)))="Н/Д",AND(INDIRECT(CONCATENATE("'2018-05 (Д)'!F",TEXT(MATCH($C89,'2018-05 (Д)'!$C$2:$C$100,0)+1,0)))="Н/Д",INDIRECT(CONCATENATE("'2018-04 (Д)'!F",TEXT(MATCH($C89,'2018-04 (Д)'!$C$2:$C$100,0)+1,0))))),"Н/Д",((INDIRECT(CONCATENATE("'2018-05 (Д)'!F",TEXT(MATCH($C89,'2018-05 (Д)'!$C$2:$C$100,0)+1,0)))-INDIRECT(CONCATENATE("'2018-04 (Д)'!F",TEXT(MATCH($C89,'2018-04 (Д)'!$C$2:$C$100,0)+1,0))))/INDIRECT(CONCATENATE("'2018-04 (Д)'!F",TEXT(MATCH($C89,'2018-04 (Д)'!$C$2:$C$100,0)+1,0))))*100)</f>
        <v>14.456964677391785</v>
      </c>
      <c r="S89" s="9">
        <f ca="1">IF(OR(INDIRECT(CONCATENATE("'2018-06 (Д)'!F",TEXT(MATCH($C89,'2018-06 (Д)'!$C$2:$C$100,0)+1,0)))="Н/Д",INDIRECT(CONCATENATE("'2018-05 (Д)'!F",TEXT(MATCH($C89,'2018-05 (Д)'!$C$2:$C$100,0)+1,0)))="Н/Д",AND(INDIRECT(CONCATENATE("'2018-06 (Д)'!F",TEXT(MATCH($C89,'2018-06 (Д)'!$C$2:$C$100,0)+1,0)))="Н/Д",INDIRECT(CONCATENATE("'2018-05 (Д)'!F",TEXT(MATCH($C89,'2018-05 (Д)'!$C$2:$C$100,0)+1,0))))),"Н/Д",((INDIRECT(CONCATENATE("'2018-06 (Д)'!F",TEXT(MATCH($C89,'2018-06 (Д)'!$C$2:$C$100,0)+1,0)))-INDIRECT(CONCATENATE("'2018-05 (Д)'!F",TEXT(MATCH($C89,'2018-05 (Д)'!$C$2:$C$100,0)+1,0))))/INDIRECT(CONCATENATE("'2018-05 (Д)'!F",TEXT(MATCH($C89,'2018-05 (Д)'!$C$2:$C$100,0)+1,0))))*100)</f>
        <v>-18.940562030953789</v>
      </c>
      <c r="T89" s="9">
        <f ca="1">IF(OR(INDIRECT(CONCATENATE("'2018-07 (Д)'!F",TEXT(MATCH($C89,'2018-07 (Д)'!$C$2:$C$100,0)+1,0)))="Н/Д",INDIRECT(CONCATENATE("'2018-06 (Д)'!F",TEXT(MATCH($C89,'2018-06 (Д)'!$C$2:$C$100,0)+1,0)))="Н/Д",AND(INDIRECT(CONCATENATE("'2018-07 (Д)'!F",TEXT(MATCH($C89,'2018-07 (Д)'!$C$2:$C$100,0)+1,0)))="Н/Д",INDIRECT(CONCATENATE("'2018-06 (Д)'!F",TEXT(MATCH($C89,'2018-06 (Д)'!$C$2:$C$100,0)+1,0))))),"Н/Д",((INDIRECT(CONCATENATE("'2018-07 (Д)'!F",TEXT(MATCH($C89,'2018-07 (Д)'!$C$2:$C$100,0)+1,0)))-INDIRECT(CONCATENATE("'2018-06 (Д)'!F",TEXT(MATCH($C89,'2018-06 (Д)'!$C$2:$C$100,0)+1,0))))/INDIRECT(CONCATENATE("'2018-06 (Д)'!F",TEXT(MATCH($C89,'2018-06 (Д)'!$C$2:$C$100,0)+1,0))))*100)</f>
        <v>-15.721000166359989</v>
      </c>
      <c r="U89" s="9">
        <f ca="1">IF(OR(INDIRECT(CONCATENATE("'2018-08 (Д)'!F",TEXT(MATCH($C89,'2018-08 (Д)'!$C$2:$C$100,0)+1,0)))="Н/Д",INDIRECT(CONCATENATE("'2018-07 (Д)'!F",TEXT(MATCH($C89,'2018-07 (Д)'!$C$2:$C$100,0)+1,0)))="Н/Д",AND(INDIRECT(CONCATENATE("'2018-08 (Д)'!F",TEXT(MATCH($C89,'2018-08 (Д)'!$C$2:$C$100,0)+1,0)))="Н/Д",INDIRECT(CONCATENATE("'2018-07 (Д)'!F",TEXT(MATCH($C89,'2018-07 (Д)'!$C$2:$C$100,0)+1,0))))),"Н/Д",((INDIRECT(CONCATENATE("'2018-08 (Д)'!F",TEXT(MATCH($C89,'2018-08 (Д)'!$C$2:$C$100,0)+1,0)))-INDIRECT(CONCATENATE("'2018-07 (Д)'!F",TEXT(MATCH($C89,'2018-07 (Д)'!$C$2:$C$100,0)+1,0))))/INDIRECT(CONCATENATE("'2018-07 (Д)'!F",TEXT(MATCH($C89,'2018-07 (Д)'!$C$2:$C$100,0)+1,0))))*100)</f>
        <v>57.691777941326386</v>
      </c>
      <c r="V89" s="9">
        <f ca="1">IF(OR(INDIRECT(CONCATENATE("'2018-09 (Д)'!F",TEXT(MATCH($C89,'2018-09 (Д)'!$C$2:$C$100,0)+1,0)))="Н/Д",INDIRECT(CONCATENATE("'2018-08 (Д)'!F",TEXT(MATCH($C89,'2018-08 (Д)'!$C$2:$C$100,0)+1,0)))="Н/Д",AND(INDIRECT(CONCATENATE("'2018-09 (Д)'!F",TEXT(MATCH($C89,'2018-09 (Д)'!$C$2:$C$100,0)+1,0)))="Н/Д",INDIRECT(CONCATENATE("'2018-08 (Д)'!F",TEXT(MATCH($C89,'2018-08 (Д)'!$C$2:$C$100,0)+1,0))))),"Н/Д",((INDIRECT(CONCATENATE("'2018-09 (Д)'!F",TEXT(MATCH($C89,'2018-09 (Д)'!$C$2:$C$100,0)+1,0)))-INDIRECT(CONCATENATE("'2018-08 (Д)'!F",TEXT(MATCH($C89,'2018-08 (Д)'!$C$2:$C$100,0)+1,0))))/INDIRECT(CONCATENATE("'2018-08 (Д)'!F",TEXT(MATCH($C89,'2018-08 (Д)'!$C$2:$C$100,0)+1,0))))*100)</f>
        <v>-33.709807104167474</v>
      </c>
      <c r="W89" s="9">
        <f ca="1">IF(OR(INDIRECT(CONCATENATE("'2018-10 (Д)'!F",TEXT(MATCH($C89,'2018-10 (Д)'!$C$2:$C$100,0)+1,0)))="Н/Д",INDIRECT(CONCATENATE("'2018-09 (Д)'!F",TEXT(MATCH($C89,'2018-09 (Д)'!$C$2:$C$100,0)+1,0)))="Н/Д",AND(INDIRECT(CONCATENATE("'2018-10 (Д)'!F",TEXT(MATCH($C89,'2018-10 (Д)'!$C$2:$C$100,0)+1,0)))="Н/Д",INDIRECT(CONCATENATE("'2018-09 (Д)'!F",TEXT(MATCH($C89,'2018-09 (Д)'!$C$2:$C$100,0)+1,0))))),"Н/Д",((INDIRECT(CONCATENATE("'2018-10 (Д)'!F",TEXT(MATCH($C89,'2018-10 (Д)'!$C$2:$C$100,0)+1,0)))-INDIRECT(CONCATENATE("'2018-09 (Д)'!F",TEXT(MATCH($C89,'2018-09 (Д)'!$C$2:$C$100,0)+1,0))))/INDIRECT(CONCATENATE("'2018-09 (Д)'!F",TEXT(MATCH($C89,'2018-09 (Д)'!$C$2:$C$100,0)+1,0))))*100)</f>
        <v>-6.6048561050558581</v>
      </c>
      <c r="X89" s="9">
        <f ca="1">IF(OR(INDIRECT(CONCATENATE("'2018-11 (Д)'!F",TEXT(MATCH($C89,'2018-11 (Д)'!$C$2:$C$100,0)+1,0)))="Н/Д",INDIRECT(CONCATENATE("'2018-10 (Д)'!F",TEXT(MATCH($C89,'2018-10 (Д)'!$C$2:$C$100,0)+1,0)))="Н/Д",AND(INDIRECT(CONCATENATE("'2018-11 (Д)'!F",TEXT(MATCH($C89,'2018-11 (Д)'!$C$2:$C$100,0)+1,0)))="Н/Д",INDIRECT(CONCATENATE("'2018-10 (Д)'!F",TEXT(MATCH($C89,'2018-10 (Д)'!$C$2:$C$100,0)+1,0))))),"Н/Д",((INDIRECT(CONCATENATE("'2018-11 (Д)'!F",TEXT(MATCH($C89,'2018-11 (Д)'!$C$2:$C$100,0)+1,0)))-INDIRECT(CONCATENATE("'2018-10 (Д)'!F",TEXT(MATCH($C89,'2018-10 (Д)'!$C$2:$C$100,0)+1,0))))/INDIRECT(CONCATENATE("'2018-10 (Д)'!F",TEXT(MATCH($C89,'2018-10 (Д)'!$C$2:$C$100,0)+1,0))))*100)</f>
        <v>65.975198747585068</v>
      </c>
      <c r="Y89" s="9">
        <f ca="1">IF(OR(INDIRECT(CONCATENATE("'2018-12 (Д)'!F",TEXT(MATCH($C89,'2018-12 (Д)'!$C$2:$C$100,0)+1,0)))="Н/Д",INDIRECT(CONCATENATE("'2018-11 (Д)'!F",TEXT(MATCH($C89,'2018-11 (Д)'!$C$2:$C$100,0)+1,0)))="Н/Д",AND(INDIRECT(CONCATENATE("'2018-12 (Д)'!F",TEXT(MATCH($C89,'2018-12 (Д)'!$C$2:$C$100,0)+1,0)))="Н/Д",INDIRECT(CONCATENATE("'2018-11 (Д)'!F",TEXT(MATCH($C89,'2018-11 (Д)'!$C$2:$C$100,0)+1,0))))),"Н/Д",((INDIRECT(CONCATENATE("'2018-12 (Д)'!F",TEXT(MATCH($C89,'2018-12 (Д)'!$C$2:$C$100,0)+1,0)))-INDIRECT(CONCATENATE("'2018-11 (Д)'!F",TEXT(MATCH($C89,'2018-11 (Д)'!$C$2:$C$100,0)+1,0))))/INDIRECT(CONCATENATE("'2018-11 (Д)'!F",TEXT(MATCH($C89,'2018-11 (Д)'!$C$2:$C$100,0)+1,0))))*100)</f>
        <v>695.31679241209099</v>
      </c>
      <c r="Z89" s="9"/>
      <c r="AA89" s="9">
        <f ca="1">IF(OR(INDIRECT(CONCATENATE("'2018-03 (Д)'!G",TEXT(MATCH($C89,'2018-03 (Д)'!$C$2:$C$100,0)+1,0)))="Н/Д",INDIRECT(CONCATENATE("'2018-02 (Д)'!G",TEXT(MATCH($C89,'2018-02 (Д)'!$C$2:$C$100,0)+1,0)))="Н/Д",AND(INDIRECT(CONCATENATE("'2018-03 (Д)'!G",TEXT(MATCH($C89,'2018-03 (Д)'!$C$2:$C$100,0)+1,0)))="Н/Д",INDIRECT(CONCATENATE("'2018-02 (Д)'!G",TEXT(MATCH($C89,'2018-02 (Д)'!$C$2:$C$100,0)+1,0))))),"Н/Д",((INDIRECT(CONCATENATE("'2018-03 (Д)'!G",TEXT(MATCH($C89,'2018-03 (Д)'!$C$2:$C$100,0)+1,0)))-INDIRECT(CONCATENATE("'2018-02 (Д)'!G",TEXT(MATCH($C89,'2018-02 (Д)'!$C$2:$C$100,0)+1,0))))/INDIRECT(CONCATENATE("'2018-02 (Д)'!G",TEXT(MATCH($C89,'2018-02 (Д)'!$C$2:$C$100,0)+1,0))))*100)</f>
        <v>-29.444783885079396</v>
      </c>
      <c r="AB89" s="9">
        <f ca="1">IF(OR(INDIRECT(CONCATENATE("'2018-04 (Д)'!G",TEXT(MATCH($C89,'2018-04 (Д)'!$C$2:$C$100,0)+1,0)))="Н/Д",INDIRECT(CONCATENATE("'2018-03 (Д)'!G",TEXT(MATCH($C89,'2018-03 (Д)'!$C$2:$C$100,0)+1,0)))="Н/Д",AND(INDIRECT(CONCATENATE("'2018-04 (Д)'!G",TEXT(MATCH($C89,'2018-04 (Д)'!$C$2:$C$100,0)+1,0)))="Н/Д",INDIRECT(CONCATENATE("'2018-03 (Д)'!G",TEXT(MATCH($C89,'2018-03 (Д)'!$C$2:$C$100,0)+1,0))))),"Н/Д",((INDIRECT(CONCATENATE("'2018-04 (Д)'!G",TEXT(MATCH($C89,'2018-04 (Д)'!$C$2:$C$100,0)+1,0)))-INDIRECT(CONCATENATE("'2018-03 (Д)'!G",TEXT(MATCH($C89,'2018-03 (Д)'!$C$2:$C$100,0)+1,0))))/INDIRECT(CONCATENATE("'2018-03 (Д)'!G",TEXT(MATCH($C89,'2018-03 (Д)'!$C$2:$C$100,0)+1,0))))*100)</f>
        <v>273.74675695900265</v>
      </c>
      <c r="AC89" s="9">
        <f ca="1">IF(OR(INDIRECT(CONCATENATE("'2018-05 (Д)'!G",TEXT(MATCH($C89,'2018-05 (Д)'!$C$2:$C$100,0)+1,0)))="Н/Д",INDIRECT(CONCATENATE("'2018-04 (Д)'!G",TEXT(MATCH($C89,'2018-04 (Д)'!$C$2:$C$100,0)+1,0)))="Н/Д",AND(INDIRECT(CONCATENATE("'2018-05 (Д)'!G",TEXT(MATCH($C89,'2018-05 (Д)'!$C$2:$C$100,0)+1,0)))="Н/Д",INDIRECT(CONCATENATE("'2018-04 (Д)'!G",TEXT(MATCH($C89,'2018-04 (Д)'!$C$2:$C$100,0)+1,0))))),"Н/Д",((INDIRECT(CONCATENATE("'2018-05 (Д)'!G",TEXT(MATCH($C89,'2018-05 (Д)'!$C$2:$C$100,0)+1,0)))-INDIRECT(CONCATENATE("'2018-04 (Д)'!G",TEXT(MATCH($C89,'2018-04 (Д)'!$C$2:$C$100,0)+1,0))))/INDIRECT(CONCATENATE("'2018-04 (Д)'!G",TEXT(MATCH($C89,'2018-04 (Д)'!$C$2:$C$100,0)+1,0))))*100)</f>
        <v>-53.369335905451244</v>
      </c>
      <c r="AD89" s="9">
        <f ca="1">IF(OR(INDIRECT(CONCATENATE("'2018-06 (Д)'!G",TEXT(MATCH($C89,'2018-06 (Д)'!$C$2:$C$100,0)+1,0)))="Н/Д",INDIRECT(CONCATENATE("'2018-05 (Д)'!G",TEXT(MATCH($C89,'2018-05 (Д)'!$C$2:$C$100,0)+1,0)))="Н/Д",AND(INDIRECT(CONCATENATE("'2018-06 (Д)'!G",TEXT(MATCH($C89,'2018-06 (Д)'!$C$2:$C$100,0)+1,0)))="Н/Д",INDIRECT(CONCATENATE("'2018-05 (Д)'!G",TEXT(MATCH($C89,'2018-05 (Д)'!$C$2:$C$100,0)+1,0))))),"Н/Д",((INDIRECT(CONCATENATE("'2018-06 (Д)'!G",TEXT(MATCH($C89,'2018-06 (Д)'!$C$2:$C$100,0)+1,0)))-INDIRECT(CONCATENATE("'2018-05 (Д)'!G",TEXT(MATCH($C89,'2018-05 (Д)'!$C$2:$C$100,0)+1,0))))/INDIRECT(CONCATENATE("'2018-05 (Д)'!G",TEXT(MATCH($C89,'2018-05 (Д)'!$C$2:$C$100,0)+1,0))))*100)</f>
        <v>78.145790104314415</v>
      </c>
      <c r="AE89" s="9">
        <f ca="1">IF(OR(INDIRECT(CONCATENATE("'2018-07 (Д)'!G",TEXT(MATCH($C89,'2018-07 (Д)'!$C$2:$C$100,0)+1,0)))="Н/Д",INDIRECT(CONCATENATE("'2018-06 (Д)'!G",TEXT(MATCH($C89,'2018-06 (Д)'!$C$2:$C$100,0)+1,0)))="Н/Д",AND(INDIRECT(CONCATENATE("'2018-07 (Д)'!G",TEXT(MATCH($C89,'2018-07 (Д)'!$C$2:$C$100,0)+1,0)))="Н/Д",INDIRECT(CONCATENATE("'2018-06 (Д)'!G",TEXT(MATCH($C89,'2018-06 (Д)'!$C$2:$C$100,0)+1,0))))),"Н/Д",((INDIRECT(CONCATENATE("'2018-07 (Д)'!G",TEXT(MATCH($C89,'2018-07 (Д)'!$C$2:$C$100,0)+1,0)))-INDIRECT(CONCATENATE("'2018-06 (Д)'!G",TEXT(MATCH($C89,'2018-06 (Д)'!$C$2:$C$100,0)+1,0))))/INDIRECT(CONCATENATE("'2018-06 (Д)'!G",TEXT(MATCH($C89,'2018-06 (Д)'!$C$2:$C$100,0)+1,0))))*100)</f>
        <v>-57.974331128034187</v>
      </c>
      <c r="AF89" s="9">
        <f ca="1">IF(OR(INDIRECT(CONCATENATE("'2018-08 (Д)'!G",TEXT(MATCH($C89,'2018-08 (Д)'!$C$2:$C$100,0)+1,0)))="Н/Д",INDIRECT(CONCATENATE("'2018-07 (Д)'!G",TEXT(MATCH($C89,'2018-07 (Д)'!$C$2:$C$100,0)+1,0)))="Н/Д",AND(INDIRECT(CONCATENATE("'2018-08 (Д)'!G",TEXT(MATCH($C89,'2018-08 (Д)'!$C$2:$C$100,0)+1,0)))="Н/Д",INDIRECT(CONCATENATE("'2018-07 (Д)'!G",TEXT(MATCH($C89,'2018-07 (Д)'!$C$2:$C$100,0)+1,0))))),"Н/Д",((INDIRECT(CONCATENATE("'2018-08 (Д)'!G",TEXT(MATCH($C89,'2018-08 (Д)'!$C$2:$C$100,0)+1,0)))-INDIRECT(CONCATENATE("'2018-07 (Д)'!G",TEXT(MATCH($C89,'2018-07 (Д)'!$C$2:$C$100,0)+1,0))))/INDIRECT(CONCATENATE("'2018-07 (Д)'!G",TEXT(MATCH($C89,'2018-07 (Д)'!$C$2:$C$100,0)+1,0))))*100)</f>
        <v>126.08513610849413</v>
      </c>
      <c r="AG89" s="9">
        <f ca="1">IF(OR(INDIRECT(CONCATENATE("'2018-09 (Д)'!G",TEXT(MATCH($C89,'2018-09 (Д)'!$C$2:$C$100,0)+1,0)))="Н/Д",INDIRECT(CONCATENATE("'2018-08 (Д)'!G",TEXT(MATCH($C89,'2018-08 (Д)'!$C$2:$C$100,0)+1,0)))="Н/Д",AND(INDIRECT(CONCATENATE("'2018-09 (Д)'!G",TEXT(MATCH($C89,'2018-09 (Д)'!$C$2:$C$100,0)+1,0)))="Н/Д",INDIRECT(CONCATENATE("'2018-08 (Д)'!G",TEXT(MATCH($C89,'2018-08 (Д)'!$C$2:$C$100,0)+1,0))))),"Н/Д",((INDIRECT(CONCATENATE("'2018-09 (Д)'!G",TEXT(MATCH($C89,'2018-09 (Д)'!$C$2:$C$100,0)+1,0)))-INDIRECT(CONCATENATE("'2018-08 (Д)'!G",TEXT(MATCH($C89,'2018-08 (Д)'!$C$2:$C$100,0)+1,0))))/INDIRECT(CONCATENATE("'2018-08 (Д)'!G",TEXT(MATCH($C89,'2018-08 (Д)'!$C$2:$C$100,0)+1,0))))*100)</f>
        <v>-59.515105284247923</v>
      </c>
      <c r="AH89" s="9">
        <f ca="1">IF(OR(INDIRECT(CONCATENATE("'2018-10 (Д)'!G",TEXT(MATCH($C89,'2018-10 (Д)'!$C$2:$C$100,0)+1,0)))="Н/Д",INDIRECT(CONCATENATE("'2018-09 (Д)'!G",TEXT(MATCH($C89,'2018-09 (Д)'!$C$2:$C$100,0)+1,0)))="Н/Д",AND(INDIRECT(CONCATENATE("'2018-10 (Д)'!G",TEXT(MATCH($C89,'2018-10 (Д)'!$C$2:$C$100,0)+1,0)))="Н/Д",INDIRECT(CONCATENATE("'2018-09 (Д)'!G",TEXT(MATCH($C89,'2018-09 (Д)'!$C$2:$C$100,0)+1,0))))),"Н/Д",((INDIRECT(CONCATENATE("'2018-10 (Д)'!G",TEXT(MATCH($C89,'2018-10 (Д)'!$C$2:$C$100,0)+1,0)))-INDIRECT(CONCATENATE("'2018-09 (Д)'!G",TEXT(MATCH($C89,'2018-09 (Д)'!$C$2:$C$100,0)+1,0))))/INDIRECT(CONCATENATE("'2018-09 (Д)'!G",TEXT(MATCH($C89,'2018-09 (Д)'!$C$2:$C$100,0)+1,0))))*100)</f>
        <v>5.3806282237714038</v>
      </c>
      <c r="AI89" s="9">
        <f ca="1">IF(OR(INDIRECT(CONCATENATE("'2018-11 (Д)'!G",TEXT(MATCH($C89,'2018-11 (Д)'!$C$2:$C$100,0)+1,0)))="Н/Д",INDIRECT(CONCATENATE("'2018-10 (Д)'!G",TEXT(MATCH($C89,'2018-10 (Д)'!$C$2:$C$100,0)+1,0)))="Н/Д",AND(INDIRECT(CONCATENATE("'2018-11 (Д)'!G",TEXT(MATCH($C89,'2018-11 (Д)'!$C$2:$C$100,0)+1,0)))="Н/Д",INDIRECT(CONCATENATE("'2018-10 (Д)'!G",TEXT(MATCH($C89,'2018-10 (Д)'!$C$2:$C$100,0)+1,0))))),"Н/Д",((INDIRECT(CONCATENATE("'2018-11 (Д)'!G",TEXT(MATCH($C89,'2018-11 (Д)'!$C$2:$C$100,0)+1,0)))-INDIRECT(CONCATENATE("'2018-10 (Д)'!G",TEXT(MATCH($C89,'2018-10 (Д)'!$C$2:$C$100,0)+1,0))))/INDIRECT(CONCATENATE("'2018-10 (Д)'!G",TEXT(MATCH($C89,'2018-10 (Д)'!$C$2:$C$100,0)+1,0))))*100)</f>
        <v>155.99452984682279</v>
      </c>
      <c r="AJ89" s="9">
        <f ca="1">IF(OR(INDIRECT(CONCATENATE("'2018-12 (Д)'!G",TEXT(MATCH($C89,'2018-12 (Д)'!$C$2:$C$100,0)+1,0)))="Н/Д",INDIRECT(CONCATENATE("'2018-11 (Д)'!G",TEXT(MATCH($C89,'2018-11 (Д)'!$C$2:$C$100,0)+1,0)))="Н/Д",AND(INDIRECT(CONCATENATE("'2018-12 (Д)'!G",TEXT(MATCH($C89,'2018-12 (Д)'!$C$2:$C$100,0)+1,0)))="Н/Д",INDIRECT(CONCATENATE("'2018-11 (Д)'!G",TEXT(MATCH($C89,'2018-11 (Д)'!$C$2:$C$100,0)+1,0))))),"Н/Д",((INDIRECT(CONCATENATE("'2018-12 (Д)'!G",TEXT(MATCH($C89,'2018-12 (Д)'!$C$2:$C$100,0)+1,0)))-INDIRECT(CONCATENATE("'2018-11 (Д)'!G",TEXT(MATCH($C89,'2018-11 (Д)'!$C$2:$C$100,0)+1,0))))/INDIRECT(CONCATENATE("'2018-11 (Д)'!G",TEXT(MATCH($C89,'2018-11 (Д)'!$C$2:$C$100,0)+1,0))))*100)</f>
        <v>591.84874099194235</v>
      </c>
      <c r="AK89" s="9"/>
      <c r="AL89" s="9">
        <f ca="1">IF(OR(INDIRECT(CONCATENATE("'2018-03 (Д)'!H",TEXT(MATCH($C89,'2018-03 (Д)'!$C$2:$C$100,0)+1,0)))="Н/Д",INDIRECT(CONCATENATE("'2018-02 (Д)'!H",TEXT(MATCH($C89,'2018-02 (Д)'!$C$2:$C$100,0)+1,0)))="Н/Д",AND(INDIRECT(CONCATENATE("'2018-03 (Д)'!H",TEXT(MATCH($C89,'2018-03 (Д)'!$C$2:$C$100,0)+1,0)))="Н/Д",INDIRECT(CONCATENATE("'2018-02 (Д)'!H",TEXT(MATCH($C89,'2018-02 (Д)'!$C$2:$C$100,0)+1,0))))),"Н/Д",((INDIRECT(CONCATENATE("'2018-03 (Д)'!H",TEXT(MATCH($C89,'2018-03 (Д)'!$C$2:$C$100,0)+1,0)))-INDIRECT(CONCATENATE("'2018-02 (Д)'!H",TEXT(MATCH($C89,'2018-02 (Д)'!$C$2:$C$100,0)+1,0))))/INDIRECT(CONCATENATE("'2018-02 (Д)'!H",TEXT(MATCH($C89,'2018-02 (Д)'!$C$2:$C$100,0)+1,0))))*100)</f>
        <v>142.71592833989737</v>
      </c>
      <c r="AM89" s="9">
        <f ca="1">IF(OR(INDIRECT(CONCATENATE("'2018-04 (Д)'!H",TEXT(MATCH($C89,'2018-04 (Д)'!$C$2:$C$100,0)+1,0)))="Н/Д",INDIRECT(CONCATENATE("'2018-03 (Д)'!H",TEXT(MATCH($C89,'2018-03 (Д)'!$C$2:$C$100,0)+1,0)))="Н/Д",AND(INDIRECT(CONCATENATE("'2018-04 (Д)'!H",TEXT(MATCH($C89,'2018-04 (Д)'!$C$2:$C$100,0)+1,0)))="Н/Д",INDIRECT(CONCATENATE("'2018-03 (Д)'!H",TEXT(MATCH($C89,'2018-03 (Д)'!$C$2:$C$100,0)+1,0))))),"Н/Д",((INDIRECT(CONCATENATE("'2018-04 (Д)'!H",TEXT(MATCH($C89,'2018-04 (Д)'!$C$2:$C$100,0)+1,0)))-INDIRECT(CONCATENATE("'2018-03 (Д)'!H",TEXT(MATCH($C89,'2018-03 (Д)'!$C$2:$C$100,0)+1,0))))/INDIRECT(CONCATENATE("'2018-03 (Д)'!H",TEXT(MATCH($C89,'2018-03 (Д)'!$C$2:$C$100,0)+1,0))))*100)</f>
        <v>7.5059133830209293</v>
      </c>
      <c r="AN89" s="9">
        <f ca="1">IF(OR(INDIRECT(CONCATENATE("'2018-05 (Д)'!H",TEXT(MATCH($C89,'2018-05 (Д)'!$C$2:$C$100,0)+1,0)))="Н/Д",INDIRECT(CONCATENATE("'2018-04 (Д)'!H",TEXT(MATCH($C89,'2018-04 (Д)'!$C$2:$C$100,0)+1,0)))="Н/Д",AND(INDIRECT(CONCATENATE("'2018-05 (Д)'!H",TEXT(MATCH($C89,'2018-05 (Д)'!$C$2:$C$100,0)+1,0)))="Н/Д",INDIRECT(CONCATENATE("'2018-04 (Д)'!H",TEXT(MATCH($C89,'2018-04 (Д)'!$C$2:$C$100,0)+1,0))))),"Н/Д",((INDIRECT(CONCATENATE("'2018-05 (Д)'!H",TEXT(MATCH($C89,'2018-05 (Д)'!$C$2:$C$100,0)+1,0)))-INDIRECT(CONCATENATE("'2018-04 (Д)'!H",TEXT(MATCH($C89,'2018-04 (Д)'!$C$2:$C$100,0)+1,0))))/INDIRECT(CONCATENATE("'2018-04 (Д)'!H",TEXT(MATCH($C89,'2018-04 (Д)'!$C$2:$C$100,0)+1,0))))*100)</f>
        <v>7.6190014517110844</v>
      </c>
      <c r="AO89" s="9">
        <f ca="1">IF(OR(INDIRECT(CONCATENATE("'2018-06 (Д)'!H",TEXT(MATCH($C89,'2018-06 (Д)'!$C$2:$C$100,0)+1,0)))="Н/Д",INDIRECT(CONCATENATE("'2018-05 (Д)'!H",TEXT(MATCH($C89,'2018-05 (Д)'!$C$2:$C$100,0)+1,0)))="Н/Д",AND(INDIRECT(CONCATENATE("'2018-06 (Д)'!H",TEXT(MATCH($C89,'2018-06 (Д)'!$C$2:$C$100,0)+1,0)))="Н/Д",INDIRECT(CONCATENATE("'2018-05 (Д)'!H",TEXT(MATCH($C89,'2018-05 (Д)'!$C$2:$C$100,0)+1,0))))),"Н/Д",((INDIRECT(CONCATENATE("'2018-06 (Д)'!H",TEXT(MATCH($C89,'2018-06 (Д)'!$C$2:$C$100,0)+1,0)))-INDIRECT(CONCATENATE("'2018-05 (Д)'!H",TEXT(MATCH($C89,'2018-05 (Д)'!$C$2:$C$100,0)+1,0))))/INDIRECT(CONCATENATE("'2018-05 (Д)'!H",TEXT(MATCH($C89,'2018-05 (Д)'!$C$2:$C$100,0)+1,0))))*100)</f>
        <v>-7.6929218636305032</v>
      </c>
      <c r="AP89" s="9">
        <f ca="1">IF(OR(INDIRECT(CONCATENATE("'2018-07 (Д)'!H",TEXT(MATCH($C89,'2018-07 (Д)'!$C$2:$C$100,0)+1,0)))="Н/Д",INDIRECT(CONCATENATE("'2018-06 (Д)'!H",TEXT(MATCH($C89,'2018-06 (Д)'!$C$2:$C$100,0)+1,0)))="Н/Д",AND(INDIRECT(CONCATENATE("'2018-07 (Д)'!H",TEXT(MATCH($C89,'2018-07 (Д)'!$C$2:$C$100,0)+1,0)))="Н/Д",INDIRECT(CONCATENATE("'2018-06 (Д)'!H",TEXT(MATCH($C89,'2018-06 (Д)'!$C$2:$C$100,0)+1,0))))),"Н/Д",((INDIRECT(CONCATENATE("'2018-07 (Д)'!H",TEXT(MATCH($C89,'2018-07 (Д)'!$C$2:$C$100,0)+1,0)))-INDIRECT(CONCATENATE("'2018-06 (Д)'!H",TEXT(MATCH($C89,'2018-06 (Д)'!$C$2:$C$100,0)+1,0))))/INDIRECT(CONCATENATE("'2018-06 (Д)'!H",TEXT(MATCH($C89,'2018-06 (Д)'!$C$2:$C$100,0)+1,0))))*100)</f>
        <v>7.2019163787472351</v>
      </c>
      <c r="AQ89" s="9">
        <f ca="1">IF(OR(INDIRECT(CONCATENATE("'2018-08 (Д)'!H",TEXT(MATCH($C89,'2018-08 (Д)'!$C$2:$C$100,0)+1,0)))="Н/Д",INDIRECT(CONCATENATE("'2018-07 (Д)'!H",TEXT(MATCH($C89,'2018-07 (Д)'!$C$2:$C$100,0)+1,0)))="Н/Д",AND(INDIRECT(CONCATENATE("'2018-08 (Д)'!H",TEXT(MATCH($C89,'2018-08 (Д)'!$C$2:$C$100,0)+1,0)))="Н/Д",INDIRECT(CONCATENATE("'2018-07 (Д)'!H",TEXT(MATCH($C89,'2018-07 (Д)'!$C$2:$C$100,0)+1,0))))),"Н/Д",((INDIRECT(CONCATENATE("'2018-08 (Д)'!H",TEXT(MATCH($C89,'2018-08 (Д)'!$C$2:$C$100,0)+1,0)))-INDIRECT(CONCATENATE("'2018-07 (Д)'!H",TEXT(MATCH($C89,'2018-07 (Д)'!$C$2:$C$100,0)+1,0))))/INDIRECT(CONCATENATE("'2018-07 (Д)'!H",TEXT(MATCH($C89,'2018-07 (Д)'!$C$2:$C$100,0)+1,0))))*100)</f>
        <v>12.640642595415732</v>
      </c>
      <c r="AR89" s="9">
        <f ca="1">IF(OR(INDIRECT(CONCATENATE("'2018-09 (Д)'!H",TEXT(MATCH($C89,'2018-09 (Д)'!$C$2:$C$100,0)+1,0)))="Н/Д",INDIRECT(CONCATENATE("'2018-08 (Д)'!H",TEXT(MATCH($C89,'2018-08 (Д)'!$C$2:$C$100,0)+1,0)))="Н/Д",AND(INDIRECT(CONCATENATE("'2018-09 (Д)'!H",TEXT(MATCH($C89,'2018-09 (Д)'!$C$2:$C$100,0)+1,0)))="Н/Д",INDIRECT(CONCATENATE("'2018-08 (Д)'!H",TEXT(MATCH($C89,'2018-08 (Д)'!$C$2:$C$100,0)+1,0))))),"Н/Д",((INDIRECT(CONCATENATE("'2018-09 (Д)'!H",TEXT(MATCH($C89,'2018-09 (Д)'!$C$2:$C$100,0)+1,0)))-INDIRECT(CONCATENATE("'2018-08 (Д)'!H",TEXT(MATCH($C89,'2018-08 (Д)'!$C$2:$C$100,0)+1,0))))/INDIRECT(CONCATENATE("'2018-08 (Д)'!H",TEXT(MATCH($C89,'2018-08 (Д)'!$C$2:$C$100,0)+1,0))))*100)</f>
        <v>-19.93402341703764</v>
      </c>
      <c r="AS89" s="9">
        <f ca="1">IF(OR(INDIRECT(CONCATENATE("'2018-10 (Д)'!H",TEXT(MATCH($C89,'2018-10 (Д)'!$C$2:$C$100,0)+1,0)))="Н/Д",INDIRECT(CONCATENATE("'2018-09 (Д)'!H",TEXT(MATCH($C89,'2018-09 (Д)'!$C$2:$C$100,0)+1,0)))="Н/Д",AND(INDIRECT(CONCATENATE("'2018-10 (Д)'!H",TEXT(MATCH($C89,'2018-10 (Д)'!$C$2:$C$100,0)+1,0)))="Н/Д",INDIRECT(CONCATENATE("'2018-09 (Д)'!H",TEXT(MATCH($C89,'2018-09 (Д)'!$C$2:$C$100,0)+1,0))))),"Н/Д",((INDIRECT(CONCATENATE("'2018-10 (Д)'!H",TEXT(MATCH($C89,'2018-10 (Д)'!$C$2:$C$100,0)+1,0)))-INDIRECT(CONCATENATE("'2018-09 (Д)'!H",TEXT(MATCH($C89,'2018-09 (Д)'!$C$2:$C$100,0)+1,0))))/INDIRECT(CONCATENATE("'2018-09 (Д)'!H",TEXT(MATCH($C89,'2018-09 (Д)'!$C$2:$C$100,0)+1,0))))*100)</f>
        <v>-1.536226923781846</v>
      </c>
      <c r="AT89" s="9">
        <f ca="1">IF(OR(INDIRECT(CONCATENATE("'2018-11 (Д)'!H",TEXT(MATCH($C89,'2018-11 (Д)'!$C$2:$C$100,0)+1,0)))="Н/Д",INDIRECT(CONCATENATE("'2018-10 (Д)'!H",TEXT(MATCH($C89,'2018-10 (Д)'!$C$2:$C$100,0)+1,0)))="Н/Д",AND(INDIRECT(CONCATENATE("'2018-11 (Д)'!H",TEXT(MATCH($C89,'2018-11 (Д)'!$C$2:$C$100,0)+1,0)))="Н/Д",INDIRECT(CONCATENATE("'2018-10 (Д)'!H",TEXT(MATCH($C89,'2018-10 (Д)'!$C$2:$C$100,0)+1,0))))),"Н/Д",((INDIRECT(CONCATENATE("'2018-11 (Д)'!H",TEXT(MATCH($C89,'2018-11 (Д)'!$C$2:$C$100,0)+1,0)))-INDIRECT(CONCATENATE("'2018-10 (Д)'!H",TEXT(MATCH($C89,'2018-10 (Д)'!$C$2:$C$100,0)+1,0))))/INDIRECT(CONCATENATE("'2018-10 (Д)'!H",TEXT(MATCH($C89,'2018-10 (Д)'!$C$2:$C$100,0)+1,0))))*100)</f>
        <v>12.427781299276591</v>
      </c>
      <c r="AU89" s="9">
        <f ca="1">IF(OR(INDIRECT(CONCATENATE("'2018-12 (Д)'!H",TEXT(MATCH($C89,'2018-12 (Д)'!$C$2:$C$100,0)+1,0)))="Н/Д",INDIRECT(CONCATENATE("'2018-11 (Д)'!H",TEXT(MATCH($C89,'2018-11 (Д)'!$C$2:$C$100,0)+1,0)))="Н/Д",AND(INDIRECT(CONCATENATE("'2018-12 (Д)'!H",TEXT(MATCH($C89,'2018-12 (Д)'!$C$2:$C$100,0)+1,0)))="Н/Д",INDIRECT(CONCATENATE("'2018-11 (Д)'!H",TEXT(MATCH($C89,'2018-11 (Д)'!$C$2:$C$100,0)+1,0))))),"Н/Д",((INDIRECT(CONCATENATE("'2018-12 (Д)'!H",TEXT(MATCH($C89,'2018-12 (Д)'!$C$2:$C$100,0)+1,0)))-INDIRECT(CONCATENATE("'2018-11 (Д)'!H",TEXT(MATCH($C89,'2018-11 (Д)'!$C$2:$C$100,0)+1,0))))/INDIRECT(CONCATENATE("'2018-11 (Д)'!H",TEXT(MATCH($C89,'2018-11 (Д)'!$C$2:$C$100,0)+1,0))))*100)</f>
        <v>898.91498409532437</v>
      </c>
      <c r="AV89" s="9"/>
      <c r="AW89" s="9">
        <f ca="1">IF(OR(INDIRECT(CONCATENATE("'2018-03 (Д)'!I",TEXT(MATCH($C89,'2018-03 (Д)'!$C$2:$C$100,0)+1,0)))="Н/Д",INDIRECT(CONCATENATE("'2018-02 (Д)'!I",TEXT(MATCH($C89,'2018-02 (Д)'!$C$2:$C$100,0)+1,0)))="Н/Д",AND(INDIRECT(CONCATENATE("'2018-03 (Д)'!I",TEXT(MATCH($C89,'2018-03 (Д)'!$C$2:$C$100,0)+1,0)))="Н/Д",INDIRECT(CONCATENATE("'2018-02 (Д)'!I",TEXT(MATCH($C89,'2018-02 (Д)'!$C$2:$C$100,0)+1,0))))),"Н/Д",((INDIRECT(CONCATENATE("'2018-03 (Д)'!I",TEXT(MATCH($C89,'2018-03 (Д)'!$C$2:$C$100,0)+1,0)))-INDIRECT(CONCATENATE("'2018-02 (Д)'!I",TEXT(MATCH($C89,'2018-02 (Д)'!$C$2:$C$100,0)+1,0))))/INDIRECT(CONCATENATE("'2018-02 (Д)'!I",TEXT(MATCH($C89,'2018-02 (Д)'!$C$2:$C$100,0)+1,0))))*100)</f>
        <v>-64.969297119862432</v>
      </c>
      <c r="AX89" s="9">
        <f ca="1">IF(OR(INDIRECT(CONCATENATE("'2018-04 (Д)'!I",TEXT(MATCH($C89,'2018-04 (Д)'!$C$2:$C$100,0)+1,0)))="Н/Д",INDIRECT(CONCATENATE("'2018-03 (Д)'!I",TEXT(MATCH($C89,'2018-03 (Д)'!$C$2:$C$100,0)+1,0)))="Н/Д",AND(INDIRECT(CONCATENATE("'2018-04 (Д)'!I",TEXT(MATCH($C89,'2018-04 (Д)'!$C$2:$C$100,0)+1,0)))="Н/Д",INDIRECT(CONCATENATE("'2018-03 (Д)'!I",TEXT(MATCH($C89,'2018-03 (Д)'!$C$2:$C$100,0)+1,0))))),"Н/Д",((INDIRECT(CONCATENATE("'2018-04 (Д)'!I",TEXT(MATCH($C89,'2018-04 (Д)'!$C$2:$C$100,0)+1,0)))-INDIRECT(CONCATENATE("'2018-03 (Д)'!I",TEXT(MATCH($C89,'2018-03 (Д)'!$C$2:$C$100,0)+1,0))))/INDIRECT(CONCATENATE("'2018-03 (Д)'!I",TEXT(MATCH($C89,'2018-03 (Д)'!$C$2:$C$100,0)+1,0))))*100)</f>
        <v>99.466858624053074</v>
      </c>
      <c r="AY89" s="9">
        <f ca="1">IF(OR(INDIRECT(CONCATENATE("'2018-05 (Д)'!I",TEXT(MATCH($C89,'2018-05 (Д)'!$C$2:$C$100,0)+1,0)))="Н/Д",INDIRECT(CONCATENATE("'2018-04 (Д)'!I",TEXT(MATCH($C89,'2018-04 (Д)'!$C$2:$C$100,0)+1,0)))="Н/Д",AND(INDIRECT(CONCATENATE("'2018-05 (Д)'!I",TEXT(MATCH($C89,'2018-05 (Д)'!$C$2:$C$100,0)+1,0)))="Н/Д",INDIRECT(CONCATENATE("'2018-04 (Д)'!I",TEXT(MATCH($C89,'2018-04 (Д)'!$C$2:$C$100,0)+1,0))))),"Н/Д",((INDIRECT(CONCATENATE("'2018-05 (Д)'!I",TEXT(MATCH($C89,'2018-05 (Д)'!$C$2:$C$100,0)+1,0)))-INDIRECT(CONCATENATE("'2018-04 (Д)'!I",TEXT(MATCH($C89,'2018-04 (Д)'!$C$2:$C$100,0)+1,0))))/INDIRECT(CONCATENATE("'2018-04 (Д)'!I",TEXT(MATCH($C89,'2018-04 (Д)'!$C$2:$C$100,0)+1,0))))*100)</f>
        <v>-27.427663034538334</v>
      </c>
      <c r="AZ89" s="9">
        <f ca="1">IF(OR(INDIRECT(CONCATENATE("'2018-06 (Д)'!I",TEXT(MATCH($C89,'2018-06 (Д)'!$C$2:$C$100,0)+1,0)))="Н/Д",INDIRECT(CONCATENATE("'2018-05 (Д)'!I",TEXT(MATCH($C89,'2018-05 (Д)'!$C$2:$C$100,0)+1,0)))="Н/Д",AND(INDIRECT(CONCATENATE("'2018-06 (Д)'!I",TEXT(MATCH($C89,'2018-06 (Д)'!$C$2:$C$100,0)+1,0)))="Н/Д",INDIRECT(CONCATENATE("'2018-05 (Д)'!I",TEXT(MATCH($C89,'2018-05 (Д)'!$C$2:$C$100,0)+1,0))))),"Н/Д",((INDIRECT(CONCATENATE("'2018-06 (Д)'!I",TEXT(MATCH($C89,'2018-06 (Д)'!$C$2:$C$100,0)+1,0)))-INDIRECT(CONCATENATE("'2018-05 (Д)'!I",TEXT(MATCH($C89,'2018-05 (Д)'!$C$2:$C$100,0)+1,0))))/INDIRECT(CONCATENATE("'2018-05 (Д)'!I",TEXT(MATCH($C89,'2018-05 (Д)'!$C$2:$C$100,0)+1,0))))*100)</f>
        <v>11.535717349156251</v>
      </c>
      <c r="BA89" s="9">
        <f ca="1">IF(OR(INDIRECT(CONCATENATE("'2018-07 (Д)'!I",TEXT(MATCH($C89,'2018-07 (Д)'!$C$2:$C$100,0)+1,0)))="Н/Д",INDIRECT(CONCATENATE("'2018-06 (Д)'!I",TEXT(MATCH($C89,'2018-06 (Д)'!$C$2:$C$100,0)+1,0)))="Н/Д",AND(INDIRECT(CONCATENATE("'2018-07 (Д)'!I",TEXT(MATCH($C89,'2018-07 (Д)'!$C$2:$C$100,0)+1,0)))="Н/Д",INDIRECT(CONCATENATE("'2018-06 (Д)'!I",TEXT(MATCH($C89,'2018-06 (Д)'!$C$2:$C$100,0)+1,0))))),"Н/Д",((INDIRECT(CONCATENATE("'2018-07 (Д)'!I",TEXT(MATCH($C89,'2018-07 (Д)'!$C$2:$C$100,0)+1,0)))-INDIRECT(CONCATENATE("'2018-06 (Д)'!I",TEXT(MATCH($C89,'2018-06 (Д)'!$C$2:$C$100,0)+1,0))))/INDIRECT(CONCATENATE("'2018-06 (Д)'!I",TEXT(MATCH($C89,'2018-06 (Д)'!$C$2:$C$100,0)+1,0))))*100)</f>
        <v>5.0082319497710586</v>
      </c>
      <c r="BB89" s="9">
        <f ca="1">IF(OR(INDIRECT(CONCATENATE("'2018-08 (Д)'!I",TEXT(MATCH($C89,'2018-08 (Д)'!$C$2:$C$100,0)+1,0)))="Н/Д",INDIRECT(CONCATENATE("'2018-07 (Д)'!I",TEXT(MATCH($C89,'2018-07 (Д)'!$C$2:$C$100,0)+1,0)))="Н/Д",AND(INDIRECT(CONCATENATE("'2018-08 (Д)'!I",TEXT(MATCH($C89,'2018-08 (Д)'!$C$2:$C$100,0)+1,0)))="Н/Д",INDIRECT(CONCATENATE("'2018-07 (Д)'!I",TEXT(MATCH($C89,'2018-07 (Д)'!$C$2:$C$100,0)+1,0))))),"Н/Д",((INDIRECT(CONCATENATE("'2018-08 (Д)'!I",TEXT(MATCH($C89,'2018-08 (Д)'!$C$2:$C$100,0)+1,0)))-INDIRECT(CONCATENATE("'2018-07 (Д)'!I",TEXT(MATCH($C89,'2018-07 (Д)'!$C$2:$C$100,0)+1,0))))/INDIRECT(CONCATENATE("'2018-07 (Д)'!I",TEXT(MATCH($C89,'2018-07 (Д)'!$C$2:$C$100,0)+1,0))))*100)</f>
        <v>10.578204951023054</v>
      </c>
      <c r="BC89" s="9">
        <f ca="1">IF(OR(INDIRECT(CONCATENATE("'2018-09 (Д)'!I",TEXT(MATCH($C89,'2018-09 (Д)'!$C$2:$C$100,0)+1,0)))="Н/Д",INDIRECT(CONCATENATE("'2018-08 (Д)'!I",TEXT(MATCH($C89,'2018-08 (Д)'!$C$2:$C$100,0)+1,0)))="Н/Д",AND(INDIRECT(CONCATENATE("'2018-09 (Д)'!I",TEXT(MATCH($C89,'2018-09 (Д)'!$C$2:$C$100,0)+1,0)))="Н/Д",INDIRECT(CONCATENATE("'2018-08 (Д)'!I",TEXT(MATCH($C89,'2018-08 (Д)'!$C$2:$C$100,0)+1,0))))),"Н/Д",((INDIRECT(CONCATENATE("'2018-09 (Д)'!I",TEXT(MATCH($C89,'2018-09 (Д)'!$C$2:$C$100,0)+1,0)))-INDIRECT(CONCATENATE("'2018-08 (Д)'!I",TEXT(MATCH($C89,'2018-08 (Д)'!$C$2:$C$100,0)+1,0))))/INDIRECT(CONCATENATE("'2018-08 (Д)'!I",TEXT(MATCH($C89,'2018-08 (Д)'!$C$2:$C$100,0)+1,0))))*100)</f>
        <v>3.1702249481113243</v>
      </c>
      <c r="BD89" s="9">
        <f ca="1">IF(OR(INDIRECT(CONCATENATE("'2018-10 (Д)'!I",TEXT(MATCH($C89,'2018-10 (Д)'!$C$2:$C$100,0)+1,0)))="Н/Д",INDIRECT(CONCATENATE("'2018-09 (Д)'!I",TEXT(MATCH($C89,'2018-09 (Д)'!$C$2:$C$100,0)+1,0)))="Н/Д",AND(INDIRECT(CONCATENATE("'2018-10 (Д)'!I",TEXT(MATCH($C89,'2018-10 (Д)'!$C$2:$C$100,0)+1,0)))="Н/Д",INDIRECT(CONCATENATE("'2018-09 (Д)'!I",TEXT(MATCH($C89,'2018-09 (Д)'!$C$2:$C$100,0)+1,0))))),"Н/Д",((INDIRECT(CONCATENATE("'2018-10 (Д)'!I",TEXT(MATCH($C89,'2018-10 (Д)'!$C$2:$C$100,0)+1,0)))-INDIRECT(CONCATENATE("'2018-09 (Д)'!I",TEXT(MATCH($C89,'2018-09 (Д)'!$C$2:$C$100,0)+1,0))))/INDIRECT(CONCATENATE("'2018-09 (Д)'!I",TEXT(MATCH($C89,'2018-09 (Д)'!$C$2:$C$100,0)+1,0))))*100)</f>
        <v>12.893323598481468</v>
      </c>
      <c r="BE89" s="9">
        <f ca="1">IF(OR(INDIRECT(CONCATENATE("'2018-11 (Д)'!I",TEXT(MATCH($C89,'2018-11 (Д)'!$C$2:$C$100,0)+1,0)))="Н/Д",INDIRECT(CONCATENATE("'2018-10 (Д)'!I",TEXT(MATCH($C89,'2018-10 (Д)'!$C$2:$C$100,0)+1,0)))="Н/Д",AND(INDIRECT(CONCATENATE("'2018-11 (Д)'!I",TEXT(MATCH($C89,'2018-11 (Д)'!$C$2:$C$100,0)+1,0)))="Н/Д",INDIRECT(CONCATENATE("'2018-10 (Д)'!I",TEXT(MATCH($C89,'2018-10 (Д)'!$C$2:$C$100,0)+1,0))))),"Н/Д",((INDIRECT(CONCATENATE("'2018-11 (Д)'!I",TEXT(MATCH($C89,'2018-11 (Д)'!$C$2:$C$100,0)+1,0)))-INDIRECT(CONCATENATE("'2018-10 (Д)'!I",TEXT(MATCH($C89,'2018-10 (Д)'!$C$2:$C$100,0)+1,0))))/INDIRECT(CONCATENATE("'2018-10 (Д)'!I",TEXT(MATCH($C89,'2018-10 (Д)'!$C$2:$C$100,0)+1,0))))*100)</f>
        <v>-13.539894807703915</v>
      </c>
      <c r="BF89" s="9">
        <f ca="1">IF(OR(INDIRECT(CONCATENATE("'2018-12 (Д)'!I",TEXT(MATCH($C89,'2018-12 (Д)'!$C$2:$C$100,0)+1,0)))="Н/Д",INDIRECT(CONCATENATE("'2018-11 (Д)'!I",TEXT(MATCH($C89,'2018-11 (Д)'!$C$2:$C$100,0)+1,0)))="Н/Д",AND(INDIRECT(CONCATENATE("'2018-12 (Д)'!I",TEXT(MATCH($C89,'2018-12 (Д)'!$C$2:$C$100,0)+1,0)))="Н/Д",INDIRECT(CONCATENATE("'2018-11 (Д)'!I",TEXT(MATCH($C89,'2018-11 (Д)'!$C$2:$C$100,0)+1,0))))),"Н/Д",((INDIRECT(CONCATENATE("'2018-12 (Д)'!I",TEXT(MATCH($C89,'2018-12 (Д)'!$C$2:$C$100,0)+1,0)))-INDIRECT(CONCATENATE("'2018-11 (Д)'!I",TEXT(MATCH($C89,'2018-11 (Д)'!$C$2:$C$100,0)+1,0))))/INDIRECT(CONCATENATE("'2018-11 (Д)'!I",TEXT(MATCH($C89,'2018-11 (Д)'!$C$2:$C$100,0)+1,0))))*100)</f>
        <v>1019.0947950581341</v>
      </c>
      <c r="BG89" s="9"/>
      <c r="BH89" s="9" t="str">
        <f ca="1">IF(OR(INDIRECT(CONCATENATE("'2018-03 (Д)'!J",TEXT(MATCH($C89,'2018-03 (Д)'!$C$2:$C$100,0)+1,0)))="Н/Д",INDIRECT(CONCATENATE("'2018-02 (Д)'!J",TEXT(MATCH($C89,'2018-02 (Д)'!$C$2:$C$100,0)+1,0)))="Н/Д",AND(INDIRECT(CONCATENATE("'2018-03 (Д)'!J",TEXT(MATCH($C89,'2018-03 (Д)'!$C$2:$C$100,0)+1,0)))="Н/Д",INDIRECT(CONCATENATE("'2018-02 (Д)'!J",TEXT(MATCH($C89,'2018-02 (Д)'!$C$2:$C$100,0)+1,0))))),"Н/Д",((INDIRECT(CONCATENATE("'2018-03 (Д)'!J",TEXT(MATCH($C89,'2018-03 (Д)'!$C$2:$C$100,0)+1,0)))-INDIRECT(CONCATENATE("'2018-02 (Д)'!J",TEXT(MATCH($C89,'2018-02 (Д)'!$C$2:$C$100,0)+1,0))))/INDIRECT(CONCATENATE("'2018-02 (Д)'!J",TEXT(MATCH($C89,'2018-02 (Д)'!$C$2:$C$100,0)+1,0))))*100)</f>
        <v>Н/Д</v>
      </c>
      <c r="BI89" s="9" t="str">
        <f ca="1">IF(OR(INDIRECT(CONCATENATE("'2018-04 (Д)'!J",TEXT(MATCH($C89,'2018-04 (Д)'!$C$2:$C$100,0)+1,0)))="Н/Д",INDIRECT(CONCATENATE("'2018-03 (Д)'!J",TEXT(MATCH($C89,'2018-03 (Д)'!$C$2:$C$100,0)+1,0)))="Н/Д",AND(INDIRECT(CONCATENATE("'2018-04 (Д)'!J",TEXT(MATCH($C89,'2018-04 (Д)'!$C$2:$C$100,0)+1,0)))="Н/Д",INDIRECT(CONCATENATE("'2018-03 (Д)'!J",TEXT(MATCH($C89,'2018-03 (Д)'!$C$2:$C$100,0)+1,0))))),"Н/Д",((INDIRECT(CONCATENATE("'2018-04 (Д)'!J",TEXT(MATCH($C89,'2018-04 (Д)'!$C$2:$C$100,0)+1,0)))-INDIRECT(CONCATENATE("'2018-03 (Д)'!J",TEXT(MATCH($C89,'2018-03 (Д)'!$C$2:$C$100,0)+1,0))))/INDIRECT(CONCATENATE("'2018-03 (Д)'!J",TEXT(MATCH($C89,'2018-03 (Д)'!$C$2:$C$100,0)+1,0))))*100)</f>
        <v>Н/Д</v>
      </c>
      <c r="BJ89" s="9" t="str">
        <f ca="1">IF(OR(INDIRECT(CONCATENATE("'2018-05 (Д)'!J",TEXT(MATCH($C89,'2018-05 (Д)'!$C$2:$C$100,0)+1,0)))="Н/Д",INDIRECT(CONCATENATE("'2018-04 (Д)'!J",TEXT(MATCH($C89,'2018-04 (Д)'!$C$2:$C$100,0)+1,0)))="Н/Д",AND(INDIRECT(CONCATENATE("'2018-05 (Д)'!J",TEXT(MATCH($C89,'2018-05 (Д)'!$C$2:$C$100,0)+1,0)))="Н/Д",INDIRECT(CONCATENATE("'2018-04 (Д)'!J",TEXT(MATCH($C89,'2018-04 (Д)'!$C$2:$C$100,0)+1,0))))),"Н/Д",((INDIRECT(CONCATENATE("'2018-05 (Д)'!J",TEXT(MATCH($C89,'2018-05 (Д)'!$C$2:$C$100,0)+1,0)))-INDIRECT(CONCATENATE("'2018-04 (Д)'!J",TEXT(MATCH($C89,'2018-04 (Д)'!$C$2:$C$100,0)+1,0))))/INDIRECT(CONCATENATE("'2018-04 (Д)'!J",TEXT(MATCH($C89,'2018-04 (Д)'!$C$2:$C$100,0)+1,0))))*100)</f>
        <v>Н/Д</v>
      </c>
      <c r="BK89" s="9" t="str">
        <f ca="1">IF(OR(INDIRECT(CONCATENATE("'2018-06 (Д)'!J",TEXT(MATCH($C89,'2018-06 (Д)'!$C$2:$C$100,0)+1,0)))="Н/Д",INDIRECT(CONCATENATE("'2018-05 (Д)'!J",TEXT(MATCH($C89,'2018-05 (Д)'!$C$2:$C$100,0)+1,0)))="Н/Д",AND(INDIRECT(CONCATENATE("'2018-06 (Д)'!J",TEXT(MATCH($C89,'2018-06 (Д)'!$C$2:$C$100,0)+1,0)))="Н/Д",INDIRECT(CONCATENATE("'2018-05 (Д)'!J",TEXT(MATCH($C89,'2018-05 (Д)'!$C$2:$C$100,0)+1,0))))),"Н/Д",((INDIRECT(CONCATENATE("'2018-06 (Д)'!J",TEXT(MATCH($C89,'2018-06 (Д)'!$C$2:$C$100,0)+1,0)))-INDIRECT(CONCATENATE("'2018-05 (Д)'!J",TEXT(MATCH($C89,'2018-05 (Д)'!$C$2:$C$100,0)+1,0))))/INDIRECT(CONCATENATE("'2018-05 (Д)'!J",TEXT(MATCH($C89,'2018-05 (Д)'!$C$2:$C$100,0)+1,0))))*100)</f>
        <v>Н/Д</v>
      </c>
      <c r="BL89" s="9" t="str">
        <f ca="1">IF(OR(INDIRECT(CONCATENATE("'2018-07 (Д)'!J",TEXT(MATCH($C89,'2018-07 (Д)'!$C$2:$C$100,0)+1,0)))="Н/Д",INDIRECT(CONCATENATE("'2018-06 (Д)'!J",TEXT(MATCH($C89,'2018-06 (Д)'!$C$2:$C$100,0)+1,0)))="Н/Д",AND(INDIRECT(CONCATENATE("'2018-07 (Д)'!J",TEXT(MATCH($C89,'2018-07 (Д)'!$C$2:$C$100,0)+1,0)))="Н/Д",INDIRECT(CONCATENATE("'2018-06 (Д)'!J",TEXT(MATCH($C89,'2018-06 (Д)'!$C$2:$C$100,0)+1,0))))),"Н/Д",((INDIRECT(CONCATENATE("'2018-07 (Д)'!J",TEXT(MATCH($C89,'2018-07 (Д)'!$C$2:$C$100,0)+1,0)))-INDIRECT(CONCATENATE("'2018-06 (Д)'!J",TEXT(MATCH($C89,'2018-06 (Д)'!$C$2:$C$100,0)+1,0))))/INDIRECT(CONCATENATE("'2018-06 (Д)'!J",TEXT(MATCH($C89,'2018-06 (Д)'!$C$2:$C$100,0)+1,0))))*100)</f>
        <v>Н/Д</v>
      </c>
      <c r="BM89" s="9" t="str">
        <f ca="1">IF(OR(INDIRECT(CONCATENATE("'2018-08 (Д)'!J",TEXT(MATCH($C89,'2018-08 (Д)'!$C$2:$C$100,0)+1,0)))="Н/Д",INDIRECT(CONCATENATE("'2018-07 (Д)'!J",TEXT(MATCH($C89,'2018-07 (Д)'!$C$2:$C$100,0)+1,0)))="Н/Д",AND(INDIRECT(CONCATENATE("'2018-08 (Д)'!J",TEXT(MATCH($C89,'2018-08 (Д)'!$C$2:$C$100,0)+1,0)))="Н/Д",INDIRECT(CONCATENATE("'2018-07 (Д)'!J",TEXT(MATCH($C89,'2018-07 (Д)'!$C$2:$C$100,0)+1,0))))),"Н/Д",((INDIRECT(CONCATENATE("'2018-08 (Д)'!J",TEXT(MATCH($C89,'2018-08 (Д)'!$C$2:$C$100,0)+1,0)))-INDIRECT(CONCATENATE("'2018-07 (Д)'!J",TEXT(MATCH($C89,'2018-07 (Д)'!$C$2:$C$100,0)+1,0))))/INDIRECT(CONCATENATE("'2018-07 (Д)'!J",TEXT(MATCH($C89,'2018-07 (Д)'!$C$2:$C$100,0)+1,0))))*100)</f>
        <v>Н/Д</v>
      </c>
      <c r="BN89" s="9" t="str">
        <f ca="1">IF(OR(INDIRECT(CONCATENATE("'2018-09 (Д)'!J",TEXT(MATCH($C89,'2018-09 (Д)'!$C$2:$C$100,0)+1,0)))="Н/Д",INDIRECT(CONCATENATE("'2018-08 (Д)'!J",TEXT(MATCH($C89,'2018-08 (Д)'!$C$2:$C$100,0)+1,0)))="Н/Д",AND(INDIRECT(CONCATENATE("'2018-09 (Д)'!J",TEXT(MATCH($C89,'2018-09 (Д)'!$C$2:$C$100,0)+1,0)))="Н/Д",INDIRECT(CONCATENATE("'2018-08 (Д)'!J",TEXT(MATCH($C89,'2018-08 (Д)'!$C$2:$C$100,0)+1,0))))),"Н/Д",((INDIRECT(CONCATENATE("'2018-09 (Д)'!J",TEXT(MATCH($C89,'2018-09 (Д)'!$C$2:$C$100,0)+1,0)))-INDIRECT(CONCATENATE("'2018-08 (Д)'!J",TEXT(MATCH($C89,'2018-08 (Д)'!$C$2:$C$100,0)+1,0))))/INDIRECT(CONCATENATE("'2018-08 (Д)'!J",TEXT(MATCH($C89,'2018-08 (Д)'!$C$2:$C$100,0)+1,0))))*100)</f>
        <v>Н/Д</v>
      </c>
      <c r="BO89" s="9" t="str">
        <f ca="1">IF(OR(INDIRECT(CONCATENATE("'2018-10 (Д)'!J",TEXT(MATCH($C89,'2018-10 (Д)'!$C$2:$C$100,0)+1,0)))="Н/Д",INDIRECT(CONCATENATE("'2018-09 (Д)'!J",TEXT(MATCH($C89,'2018-09 (Д)'!$C$2:$C$100,0)+1,0)))="Н/Д",AND(INDIRECT(CONCATENATE("'2018-10 (Д)'!J",TEXT(MATCH($C89,'2018-10 (Д)'!$C$2:$C$100,0)+1,0)))="Н/Д",INDIRECT(CONCATENATE("'2018-09 (Д)'!J",TEXT(MATCH($C89,'2018-09 (Д)'!$C$2:$C$100,0)+1,0))))),"Н/Д",((INDIRECT(CONCATENATE("'2018-10 (Д)'!J",TEXT(MATCH($C89,'2018-10 (Д)'!$C$2:$C$100,0)+1,0)))-INDIRECT(CONCATENATE("'2018-09 (Д)'!J",TEXT(MATCH($C89,'2018-09 (Д)'!$C$2:$C$100,0)+1,0))))/INDIRECT(CONCATENATE("'2018-09 (Д)'!J",TEXT(MATCH($C89,'2018-09 (Д)'!$C$2:$C$100,0)+1,0))))*100)</f>
        <v>Н/Д</v>
      </c>
      <c r="BP89" s="9" t="str">
        <f ca="1">IF(OR(INDIRECT(CONCATENATE("'2018-11 (Д)'!J",TEXT(MATCH($C89,'2018-11 (Д)'!$C$2:$C$100,0)+1,0)))="Н/Д",INDIRECT(CONCATENATE("'2018-10 (Д)'!J",TEXT(MATCH($C89,'2018-10 (Д)'!$C$2:$C$100,0)+1,0)))="Н/Д",AND(INDIRECT(CONCATENATE("'2018-11 (Д)'!J",TEXT(MATCH($C89,'2018-11 (Д)'!$C$2:$C$100,0)+1,0)))="Н/Д",INDIRECT(CONCATENATE("'2018-10 (Д)'!J",TEXT(MATCH($C89,'2018-10 (Д)'!$C$2:$C$100,0)+1,0))))),"Н/Д",((INDIRECT(CONCATENATE("'2018-11 (Д)'!J",TEXT(MATCH($C89,'2018-11 (Д)'!$C$2:$C$100,0)+1,0)))-INDIRECT(CONCATENATE("'2018-10 (Д)'!J",TEXT(MATCH($C89,'2018-10 (Д)'!$C$2:$C$100,0)+1,0))))/INDIRECT(CONCATENATE("'2018-10 (Д)'!J",TEXT(MATCH($C89,'2018-10 (Д)'!$C$2:$C$100,0)+1,0))))*100)</f>
        <v>Н/Д</v>
      </c>
      <c r="BQ89" s="9" t="str">
        <f ca="1">IF(OR(INDIRECT(CONCATENATE("'2018-12 (Д)'!J",TEXT(MATCH($C89,'2018-12 (Д)'!$C$2:$C$100,0)+1,0)))="Н/Д",INDIRECT(CONCATENATE("'2018-11 (Д)'!J",TEXT(MATCH($C89,'2018-11 (Д)'!$C$2:$C$100,0)+1,0)))="Н/Д",AND(INDIRECT(CONCATENATE("'2018-12 (Д)'!J",TEXT(MATCH($C89,'2018-12 (Д)'!$C$2:$C$100,0)+1,0)))="Н/Д",INDIRECT(CONCATENATE("'2018-11 (Д)'!J",TEXT(MATCH($C89,'2018-11 (Д)'!$C$2:$C$100,0)+1,0))))),"Н/Д",((INDIRECT(CONCATENATE("'2018-12 (Д)'!J",TEXT(MATCH($C89,'2018-12 (Д)'!$C$2:$C$100,0)+1,0)))-INDIRECT(CONCATENATE("'2018-11 (Д)'!J",TEXT(MATCH($C89,'2018-11 (Д)'!$C$2:$C$100,0)+1,0))))/INDIRECT(CONCATENATE("'2018-11 (Д)'!J",TEXT(MATCH($C89,'2018-11 (Д)'!$C$2:$C$100,0)+1,0))))*100)</f>
        <v>Н/Д</v>
      </c>
      <c r="BR89" s="9"/>
      <c r="BS89" s="9">
        <f ca="1">IF(OR(INDIRECT(CONCATENATE("'2018-03 (Д)'!K",TEXT(MATCH($C89,'2018-03 (Д)'!$C$2:$C$100,0)+1,0)))="Н/Д",INDIRECT(CONCATENATE("'2018-02 (Д)'!K",TEXT(MATCH($C89,'2018-02 (Д)'!$C$2:$C$100,0)+1,0)))="Н/Д",AND(INDIRECT(CONCATENATE("'2018-03 (Д)'!K",TEXT(MATCH($C89,'2018-03 (Д)'!$C$2:$C$100,0)+1,0)))="Н/Д",INDIRECT(CONCATENATE("'2018-02 (Д)'!K",TEXT(MATCH($C89,'2018-02 (Д)'!$C$2:$C$100,0)+1,0))))),"Н/Д",((INDIRECT(CONCATENATE("'2018-03 (Д)'!K",TEXT(MATCH($C89,'2018-03 (Д)'!$C$2:$C$100,0)+1,0)))-INDIRECT(CONCATENATE("'2018-02 (Д)'!K",TEXT(MATCH($C89,'2018-02 (Д)'!$C$2:$C$100,0)+1,0))))/INDIRECT(CONCATENATE("'2018-02 (Д)'!K",TEXT(MATCH($C89,'2018-02 (Д)'!$C$2:$C$100,0)+1,0))))*100)</f>
        <v>-38.014047637367035</v>
      </c>
      <c r="BT89" s="9">
        <f ca="1">IF(OR(INDIRECT(CONCATENATE("'2018-04 (Д)'!K",TEXT(MATCH($C89,'2018-04 (Д)'!$C$2:$C$100,0)+1,0)))="Н/Д",INDIRECT(CONCATENATE("'2018-03 (Д)'!K",TEXT(MATCH($C89,'2018-03 (Д)'!$C$2:$C$100,0)+1,0)))="Н/Д",AND(INDIRECT(CONCATENATE("'2018-04 (Д)'!K",TEXT(MATCH($C89,'2018-04 (Д)'!$C$2:$C$100,0)+1,0)))="Н/Д",INDIRECT(CONCATENATE("'2018-03 (Д)'!K",TEXT(MATCH($C89,'2018-03 (Д)'!$C$2:$C$100,0)+1,0))))),"Н/Д",((INDIRECT(CONCATENATE("'2018-04 (Д)'!K",TEXT(MATCH($C89,'2018-04 (Д)'!$C$2:$C$100,0)+1,0)))-INDIRECT(CONCATENATE("'2018-03 (Д)'!K",TEXT(MATCH($C89,'2018-03 (Д)'!$C$2:$C$100,0)+1,0))))/INDIRECT(CONCATENATE("'2018-03 (Д)'!K",TEXT(MATCH($C89,'2018-03 (Д)'!$C$2:$C$100,0)+1,0))))*100)</f>
        <v>178.57838409716999</v>
      </c>
      <c r="BU89" s="9">
        <f ca="1">IF(OR(INDIRECT(CONCATENATE("'2018-05 (Д)'!K",TEXT(MATCH($C89,'2018-05 (Д)'!$C$2:$C$100,0)+1,0)))="Н/Д",INDIRECT(CONCATENATE("'2018-04 (Д)'!K",TEXT(MATCH($C89,'2018-04 (Д)'!$C$2:$C$100,0)+1,0)))="Н/Д",AND(INDIRECT(CONCATENATE("'2018-05 (Д)'!K",TEXT(MATCH($C89,'2018-05 (Д)'!$C$2:$C$100,0)+1,0)))="Н/Д",INDIRECT(CONCATENATE("'2018-04 (Д)'!K",TEXT(MATCH($C89,'2018-04 (Д)'!$C$2:$C$100,0)+1,0))))),"Н/Д",((INDIRECT(CONCATENATE("'2018-05 (Д)'!K",TEXT(MATCH($C89,'2018-05 (Д)'!$C$2:$C$100,0)+1,0)))-INDIRECT(CONCATENATE("'2018-04 (Д)'!K",TEXT(MATCH($C89,'2018-04 (Д)'!$C$2:$C$100,0)+1,0))))/INDIRECT(CONCATENATE("'2018-04 (Д)'!K",TEXT(MATCH($C89,'2018-04 (Д)'!$C$2:$C$100,0)+1,0))))*100)</f>
        <v>103.08759623369225</v>
      </c>
      <c r="BV89" s="9">
        <f ca="1">IF(OR(INDIRECT(CONCATENATE("'2018-06 (Д)'!K",TEXT(MATCH($C89,'2018-06 (Д)'!$C$2:$C$100,0)+1,0)))="Н/Д",INDIRECT(CONCATENATE("'2018-05 (Д)'!K",TEXT(MATCH($C89,'2018-05 (Д)'!$C$2:$C$100,0)+1,0)))="Н/Д",AND(INDIRECT(CONCATENATE("'2018-06 (Д)'!K",TEXT(MATCH($C89,'2018-06 (Д)'!$C$2:$C$100,0)+1,0)))="Н/Д",INDIRECT(CONCATENATE("'2018-05 (Д)'!K",TEXT(MATCH($C89,'2018-05 (Д)'!$C$2:$C$100,0)+1,0))))),"Н/Д",((INDIRECT(CONCATENATE("'2018-06 (Д)'!K",TEXT(MATCH($C89,'2018-06 (Д)'!$C$2:$C$100,0)+1,0)))-INDIRECT(CONCATENATE("'2018-05 (Д)'!K",TEXT(MATCH($C89,'2018-05 (Д)'!$C$2:$C$100,0)+1,0))))/INDIRECT(CONCATENATE("'2018-05 (Д)'!K",TEXT(MATCH($C89,'2018-05 (Д)'!$C$2:$C$100,0)+1,0))))*100)</f>
        <v>-81.87476565044058</v>
      </c>
      <c r="BW89" s="9">
        <f ca="1">IF(OR(INDIRECT(CONCATENATE("'2018-07 (Д)'!K",TEXT(MATCH($C89,'2018-07 (Д)'!$C$2:$C$100,0)+1,0)))="Н/Д",INDIRECT(CONCATENATE("'2018-06 (Д)'!K",TEXT(MATCH($C89,'2018-06 (Д)'!$C$2:$C$100,0)+1,0)))="Н/Д",AND(INDIRECT(CONCATENATE("'2018-07 (Д)'!K",TEXT(MATCH($C89,'2018-07 (Д)'!$C$2:$C$100,0)+1,0)))="Н/Д",INDIRECT(CONCATENATE("'2018-06 (Д)'!K",TEXT(MATCH($C89,'2018-06 (Д)'!$C$2:$C$100,0)+1,0))))),"Н/Д",((INDIRECT(CONCATENATE("'2018-07 (Д)'!K",TEXT(MATCH($C89,'2018-07 (Д)'!$C$2:$C$100,0)+1,0)))-INDIRECT(CONCATENATE("'2018-06 (Д)'!K",TEXT(MATCH($C89,'2018-06 (Д)'!$C$2:$C$100,0)+1,0))))/INDIRECT(CONCATENATE("'2018-06 (Д)'!K",TEXT(MATCH($C89,'2018-06 (Д)'!$C$2:$C$100,0)+1,0))))*100)</f>
        <v>-28.071566078767074</v>
      </c>
      <c r="BX89" s="9">
        <f ca="1">IF(OR(INDIRECT(CONCATENATE("'2018-08 (Д)'!K",TEXT(MATCH($C89,'2018-08 (Д)'!$C$2:$C$100,0)+1,0)))="Н/Д",INDIRECT(CONCATENATE("'2018-07 (Д)'!K",TEXT(MATCH($C89,'2018-07 (Д)'!$C$2:$C$100,0)+1,0)))="Н/Д",AND(INDIRECT(CONCATENATE("'2018-08 (Д)'!K",TEXT(MATCH($C89,'2018-08 (Д)'!$C$2:$C$100,0)+1,0)))="Н/Д",INDIRECT(CONCATENATE("'2018-07 (Д)'!K",TEXT(MATCH($C89,'2018-07 (Д)'!$C$2:$C$100,0)+1,0))))),"Н/Д",((INDIRECT(CONCATENATE("'2018-08 (Д)'!K",TEXT(MATCH($C89,'2018-08 (Д)'!$C$2:$C$100,0)+1,0)))-INDIRECT(CONCATENATE("'2018-07 (Д)'!K",TEXT(MATCH($C89,'2018-07 (Д)'!$C$2:$C$100,0)+1,0))))/INDIRECT(CONCATENATE("'2018-07 (Д)'!K",TEXT(MATCH($C89,'2018-07 (Д)'!$C$2:$C$100,0)+1,0))))*100)</f>
        <v>556.09310616819266</v>
      </c>
      <c r="BY89" s="9">
        <f ca="1">IF(OR(INDIRECT(CONCATENATE("'2018-09 (Д)'!K",TEXT(MATCH($C89,'2018-09 (Д)'!$C$2:$C$100,0)+1,0)))="Н/Д",INDIRECT(CONCATENATE("'2018-08 (Д)'!K",TEXT(MATCH($C89,'2018-08 (Д)'!$C$2:$C$100,0)+1,0)))="Н/Д",AND(INDIRECT(CONCATENATE("'2018-09 (Д)'!K",TEXT(MATCH($C89,'2018-09 (Д)'!$C$2:$C$100,0)+1,0)))="Н/Д",INDIRECT(CONCATENATE("'2018-08 (Д)'!K",TEXT(MATCH($C89,'2018-08 (Д)'!$C$2:$C$100,0)+1,0))))),"Н/Д",((INDIRECT(CONCATENATE("'2018-09 (Д)'!K",TEXT(MATCH($C89,'2018-09 (Д)'!$C$2:$C$100,0)+1,0)))-INDIRECT(CONCATENATE("'2018-08 (Д)'!K",TEXT(MATCH($C89,'2018-08 (Д)'!$C$2:$C$100,0)+1,0))))/INDIRECT(CONCATENATE("'2018-08 (Д)'!K",TEXT(MATCH($C89,'2018-08 (Д)'!$C$2:$C$100,0)+1,0))))*100)</f>
        <v>-86.105146351434598</v>
      </c>
      <c r="BZ89" s="9">
        <f ca="1">IF(OR(INDIRECT(CONCATENATE("'2018-10 (Д)'!K",TEXT(MATCH($C89,'2018-10 (Д)'!$C$2:$C$100,0)+1,0)))="Н/Д",INDIRECT(CONCATENATE("'2018-09 (Д)'!K",TEXT(MATCH($C89,'2018-09 (Д)'!$C$2:$C$100,0)+1,0)))="Н/Д",AND(INDIRECT(CONCATENATE("'2018-10 (Д)'!K",TEXT(MATCH($C89,'2018-10 (Д)'!$C$2:$C$100,0)+1,0)))="Н/Д",INDIRECT(CONCATENATE("'2018-09 (Д)'!K",TEXT(MATCH($C89,'2018-09 (Д)'!$C$2:$C$100,0)+1,0))))),"Н/Д",((INDIRECT(CONCATENATE("'2018-10 (Д)'!K",TEXT(MATCH($C89,'2018-10 (Д)'!$C$2:$C$100,0)+1,0)))-INDIRECT(CONCATENATE("'2018-09 (Д)'!K",TEXT(MATCH($C89,'2018-09 (Д)'!$C$2:$C$100,0)+1,0))))/INDIRECT(CONCATENATE("'2018-09 (Д)'!K",TEXT(MATCH($C89,'2018-09 (Д)'!$C$2:$C$100,0)+1,0))))*100)</f>
        <v>-0.67165234123314466</v>
      </c>
      <c r="CA89" s="9">
        <f ca="1">IF(OR(INDIRECT(CONCATENATE("'2018-11 (Д)'!K",TEXT(MATCH($C89,'2018-11 (Д)'!$C$2:$C$100,0)+1,0)))="Н/Д",INDIRECT(CONCATENATE("'2018-10 (Д)'!K",TEXT(MATCH($C89,'2018-10 (Д)'!$C$2:$C$100,0)+1,0)))="Н/Д",AND(INDIRECT(CONCATENATE("'2018-11 (Д)'!K",TEXT(MATCH($C89,'2018-11 (Д)'!$C$2:$C$100,0)+1,0)))="Н/Д",INDIRECT(CONCATENATE("'2018-10 (Д)'!K",TEXT(MATCH($C89,'2018-10 (Д)'!$C$2:$C$100,0)+1,0))))),"Н/Д",((INDIRECT(CONCATENATE("'2018-11 (Д)'!K",TEXT(MATCH($C89,'2018-11 (Д)'!$C$2:$C$100,0)+1,0)))-INDIRECT(CONCATENATE("'2018-10 (Д)'!K",TEXT(MATCH($C89,'2018-10 (Д)'!$C$2:$C$100,0)+1,0))))/INDIRECT(CONCATENATE("'2018-10 (Д)'!K",TEXT(MATCH($C89,'2018-10 (Д)'!$C$2:$C$100,0)+1,0))))*100)</f>
        <v>737.06865628963908</v>
      </c>
      <c r="CB89" s="9">
        <f ca="1">IF(OR(INDIRECT(CONCATENATE("'2018-12 (Д)'!K",TEXT(MATCH($C89,'2018-12 (Д)'!$C$2:$C$100,0)+1,0)))="Н/Д",INDIRECT(CONCATENATE("'2018-11 (Д)'!K",TEXT(MATCH($C89,'2018-11 (Д)'!$C$2:$C$100,0)+1,0)))="Н/Д",AND(INDIRECT(CONCATENATE("'2018-12 (Д)'!K",TEXT(MATCH($C89,'2018-12 (Д)'!$C$2:$C$100,0)+1,0)))="Н/Д",INDIRECT(CONCATENATE("'2018-11 (Д)'!K",TEXT(MATCH($C89,'2018-11 (Д)'!$C$2:$C$100,0)+1,0))))),"Н/Д",((INDIRECT(CONCATENATE("'2018-12 (Д)'!K",TEXT(MATCH($C89,'2018-12 (Д)'!$C$2:$C$100,0)+1,0)))-INDIRECT(CONCATENATE("'2018-11 (Д)'!K",TEXT(MATCH($C89,'2018-11 (Д)'!$C$2:$C$100,0)+1,0))))/INDIRECT(CONCATENATE("'2018-11 (Д)'!K",TEXT(MATCH($C89,'2018-11 (Д)'!$C$2:$C$100,0)+1,0))))*100)</f>
        <v>352.7426793520317</v>
      </c>
      <c r="CC89" s="9"/>
      <c r="CD89" s="9">
        <f ca="1">IF(OR(INDIRECT(CONCATENATE("'2018-03 (Д)'!L",TEXT(MATCH($C89,'2018-03 (Д)'!$C$2:$C$100,0)+1,0)))="Н/Д",INDIRECT(CONCATENATE("'2018-02 (Д)'!L",TEXT(MATCH($C89,'2018-02 (Д)'!$C$2:$C$100,0)+1,0)))="Н/Д",AND(INDIRECT(CONCATENATE("'2018-03 (Д)'!L",TEXT(MATCH($C89,'2018-03 (Д)'!$C$2:$C$100,0)+1,0)))="Н/Д",INDIRECT(CONCATENATE("'2018-02 (Д)'!L",TEXT(MATCH($C89,'2018-02 (Д)'!$C$2:$C$100,0)+1,0))))),"Н/Д",((INDIRECT(CONCATENATE("'2018-03 (Д)'!L",TEXT(MATCH($C89,'2018-03 (Д)'!$C$2:$C$100,0)+1,0)))-INDIRECT(CONCATENATE("'2018-02 (Д)'!L",TEXT(MATCH($C89,'2018-02 (Д)'!$C$2:$C$100,0)+1,0))))/INDIRECT(CONCATENATE("'2018-02 (Д)'!L",TEXT(MATCH($C89,'2018-02 (Д)'!$C$2:$C$100,0)+1,0))))*100)</f>
        <v>-50.143338784588018</v>
      </c>
      <c r="CE89" s="9">
        <f ca="1">IF(OR(INDIRECT(CONCATENATE("'2018-04 (Д)'!L",TEXT(MATCH($C89,'2018-04 (Д)'!$C$2:$C$100,0)+1,0)))="Н/Д",INDIRECT(CONCATENATE("'2018-03 (Д)'!L",TEXT(MATCH($C89,'2018-03 (Д)'!$C$2:$C$100,0)+1,0)))="Н/Д",AND(INDIRECT(CONCATENATE("'2018-04 (Д)'!L",TEXT(MATCH($C89,'2018-04 (Д)'!$C$2:$C$100,0)+1,0)))="Н/Д",INDIRECT(CONCATENATE("'2018-03 (Д)'!L",TEXT(MATCH($C89,'2018-03 (Д)'!$C$2:$C$100,0)+1,0))))),"Н/Д",((INDIRECT(CONCATENATE("'2018-04 (Д)'!L",TEXT(MATCH($C89,'2018-04 (Д)'!$C$2:$C$100,0)+1,0)))-INDIRECT(CONCATENATE("'2018-03 (Д)'!L",TEXT(MATCH($C89,'2018-03 (Д)'!$C$2:$C$100,0)+1,0))))/INDIRECT(CONCATENATE("'2018-03 (Д)'!L",TEXT(MATCH($C89,'2018-03 (Д)'!$C$2:$C$100,0)+1,0))))*100)</f>
        <v>9.9968505194121313</v>
      </c>
      <c r="CF89" s="9">
        <f ca="1">IF(OR(INDIRECT(CONCATENATE("'2018-05 (Д)'!L",TEXT(MATCH($C89,'2018-05 (Д)'!$C$2:$C$100,0)+1,0)))="Н/Д",INDIRECT(CONCATENATE("'2018-04 (Д)'!L",TEXT(MATCH($C89,'2018-04 (Д)'!$C$2:$C$100,0)+1,0)))="Н/Д",AND(INDIRECT(CONCATENATE("'2018-05 (Д)'!L",TEXT(MATCH($C89,'2018-05 (Д)'!$C$2:$C$100,0)+1,0)))="Н/Д",INDIRECT(CONCATENATE("'2018-04 (Д)'!L",TEXT(MATCH($C89,'2018-04 (Д)'!$C$2:$C$100,0)+1,0))))),"Н/Д",((INDIRECT(CONCATENATE("'2018-05 (Д)'!L",TEXT(MATCH($C89,'2018-05 (Д)'!$C$2:$C$100,0)+1,0)))-INDIRECT(CONCATENATE("'2018-04 (Д)'!L",TEXT(MATCH($C89,'2018-04 (Д)'!$C$2:$C$100,0)+1,0))))/INDIRECT(CONCATENATE("'2018-04 (Д)'!L",TEXT(MATCH($C89,'2018-04 (Д)'!$C$2:$C$100,0)+1,0))))*100)</f>
        <v>238.42305047886879</v>
      </c>
      <c r="CG89" s="9">
        <f ca="1">IF(OR(INDIRECT(CONCATENATE("'2018-06 (Д)'!L",TEXT(MATCH($C89,'2018-06 (Д)'!$C$2:$C$100,0)+1,0)))="Н/Д",INDIRECT(CONCATENATE("'2018-05 (Д)'!L",TEXT(MATCH($C89,'2018-05 (Д)'!$C$2:$C$100,0)+1,0)))="Н/Д",AND(INDIRECT(CONCATENATE("'2018-06 (Д)'!L",TEXT(MATCH($C89,'2018-06 (Д)'!$C$2:$C$100,0)+1,0)))="Н/Д",INDIRECT(CONCATENATE("'2018-05 (Д)'!L",TEXT(MATCH($C89,'2018-05 (Д)'!$C$2:$C$100,0)+1,0))))),"Н/Д",((INDIRECT(CONCATENATE("'2018-06 (Д)'!L",TEXT(MATCH($C89,'2018-06 (Д)'!$C$2:$C$100,0)+1,0)))-INDIRECT(CONCATENATE("'2018-05 (Д)'!L",TEXT(MATCH($C89,'2018-05 (Д)'!$C$2:$C$100,0)+1,0))))/INDIRECT(CONCATENATE("'2018-05 (Д)'!L",TEXT(MATCH($C89,'2018-05 (Д)'!$C$2:$C$100,0)+1,0))))*100)</f>
        <v>-78.037350623811065</v>
      </c>
      <c r="CH89" s="9">
        <f ca="1">IF(OR(INDIRECT(CONCATENATE("'2018-07 (Д)'!L",TEXT(MATCH($C89,'2018-07 (Д)'!$C$2:$C$100,0)+1,0)))="Н/Д",INDIRECT(CONCATENATE("'2018-06 (Д)'!L",TEXT(MATCH($C89,'2018-06 (Д)'!$C$2:$C$100,0)+1,0)))="Н/Д",AND(INDIRECT(CONCATENATE("'2018-07 (Д)'!L",TEXT(MATCH($C89,'2018-07 (Д)'!$C$2:$C$100,0)+1,0)))="Н/Д",INDIRECT(CONCATENATE("'2018-06 (Д)'!L",TEXT(MATCH($C89,'2018-06 (Д)'!$C$2:$C$100,0)+1,0))))),"Н/Д",((INDIRECT(CONCATENATE("'2018-07 (Д)'!L",TEXT(MATCH($C89,'2018-07 (Д)'!$C$2:$C$100,0)+1,0)))-INDIRECT(CONCATENATE("'2018-06 (Д)'!L",TEXT(MATCH($C89,'2018-06 (Д)'!$C$2:$C$100,0)+1,0))))/INDIRECT(CONCATENATE("'2018-06 (Д)'!L",TEXT(MATCH($C89,'2018-06 (Д)'!$C$2:$C$100,0)+1,0))))*100)</f>
        <v>-56.357601325900163</v>
      </c>
      <c r="CI89" s="9">
        <f ca="1">IF(OR(INDIRECT(CONCATENATE("'2018-08 (Д)'!L",TEXT(MATCH($C89,'2018-08 (Д)'!$C$2:$C$100,0)+1,0)))="Н/Д",INDIRECT(CONCATENATE("'2018-07 (Д)'!L",TEXT(MATCH($C89,'2018-07 (Д)'!$C$2:$C$100,0)+1,0)))="Н/Д",AND(INDIRECT(CONCATENATE("'2018-08 (Д)'!L",TEXT(MATCH($C89,'2018-08 (Д)'!$C$2:$C$100,0)+1,0)))="Н/Д",INDIRECT(CONCATENATE("'2018-07 (Д)'!L",TEXT(MATCH($C89,'2018-07 (Д)'!$C$2:$C$100,0)+1,0))))),"Н/Д",((INDIRECT(CONCATENATE("'2018-08 (Д)'!L",TEXT(MATCH($C89,'2018-08 (Д)'!$C$2:$C$100,0)+1,0)))-INDIRECT(CONCATENATE("'2018-07 (Д)'!L",TEXT(MATCH($C89,'2018-07 (Д)'!$C$2:$C$100,0)+1,0))))/INDIRECT(CONCATENATE("'2018-07 (Д)'!L",TEXT(MATCH($C89,'2018-07 (Д)'!$C$2:$C$100,0)+1,0))))*100)</f>
        <v>1062.3006269353607</v>
      </c>
      <c r="CJ89" s="9">
        <f ca="1">IF(OR(INDIRECT(CONCATENATE("'2018-09 (Д)'!L",TEXT(MATCH($C89,'2018-09 (Д)'!$C$2:$C$100,0)+1,0)))="Н/Д",INDIRECT(CONCATENATE("'2018-08 (Д)'!L",TEXT(MATCH($C89,'2018-08 (Д)'!$C$2:$C$100,0)+1,0)))="Н/Д",AND(INDIRECT(CONCATENATE("'2018-09 (Д)'!L",TEXT(MATCH($C89,'2018-09 (Д)'!$C$2:$C$100,0)+1,0)))="Н/Д",INDIRECT(CONCATENATE("'2018-08 (Д)'!L",TEXT(MATCH($C89,'2018-08 (Д)'!$C$2:$C$100,0)+1,0))))),"Н/Д",((INDIRECT(CONCATENATE("'2018-09 (Д)'!L",TEXT(MATCH($C89,'2018-09 (Д)'!$C$2:$C$100,0)+1,0)))-INDIRECT(CONCATENATE("'2018-08 (Д)'!L",TEXT(MATCH($C89,'2018-08 (Д)'!$C$2:$C$100,0)+1,0))))/INDIRECT(CONCATENATE("'2018-08 (Д)'!L",TEXT(MATCH($C89,'2018-08 (Д)'!$C$2:$C$100,0)+1,0))))*100)</f>
        <v>-83.329951567662704</v>
      </c>
      <c r="CK89" s="9">
        <f ca="1">IF(OR(INDIRECT(CONCATENATE("'2018-10 (Д)'!L",TEXT(MATCH($C89,'2018-10 (Д)'!$C$2:$C$100,0)+1,0)))="Н/Д",INDIRECT(CONCATENATE("'2018-09 (Д)'!L",TEXT(MATCH($C89,'2018-09 (Д)'!$C$2:$C$100,0)+1,0)))="Н/Д",AND(INDIRECT(CONCATENATE("'2018-10 (Д)'!L",TEXT(MATCH($C89,'2018-10 (Д)'!$C$2:$C$100,0)+1,0)))="Н/Д",INDIRECT(CONCATENATE("'2018-09 (Д)'!L",TEXT(MATCH($C89,'2018-09 (Д)'!$C$2:$C$100,0)+1,0))))),"Н/Д",((INDIRECT(CONCATENATE("'2018-10 (Д)'!L",TEXT(MATCH($C89,'2018-10 (Д)'!$C$2:$C$100,0)+1,0)))-INDIRECT(CONCATENATE("'2018-09 (Д)'!L",TEXT(MATCH($C89,'2018-09 (Д)'!$C$2:$C$100,0)+1,0))))/INDIRECT(CONCATENATE("'2018-09 (Д)'!L",TEXT(MATCH($C89,'2018-09 (Д)'!$C$2:$C$100,0)+1,0))))*100)</f>
        <v>-27.507635169549605</v>
      </c>
      <c r="CL89" s="9">
        <f ca="1">IF(OR(INDIRECT(CONCATENATE("'2018-11 (Д)'!L",TEXT(MATCH($C89,'2018-11 (Д)'!$C$2:$C$100,0)+1,0)))="Н/Д",INDIRECT(CONCATENATE("'2018-10 (Д)'!L",TEXT(MATCH($C89,'2018-10 (Д)'!$C$2:$C$100,0)+1,0)))="Н/Д",AND(INDIRECT(CONCATENATE("'2018-11 (Д)'!L",TEXT(MATCH($C89,'2018-11 (Д)'!$C$2:$C$100,0)+1,0)))="Н/Д",INDIRECT(CONCATENATE("'2018-10 (Д)'!L",TEXT(MATCH($C89,'2018-10 (Д)'!$C$2:$C$100,0)+1,0))))),"Н/Д",((INDIRECT(CONCATENATE("'2018-11 (Д)'!L",TEXT(MATCH($C89,'2018-11 (Д)'!$C$2:$C$100,0)+1,0)))-INDIRECT(CONCATENATE("'2018-10 (Д)'!L",TEXT(MATCH($C89,'2018-10 (Д)'!$C$2:$C$100,0)+1,0))))/INDIRECT(CONCATENATE("'2018-10 (Д)'!L",TEXT(MATCH($C89,'2018-10 (Д)'!$C$2:$C$100,0)+1,0))))*100)</f>
        <v>653.76692890443292</v>
      </c>
      <c r="CM89" s="9">
        <f ca="1">IF(OR(INDIRECT(CONCATENATE("'2018-12 (Д)'!L",TEXT(MATCH($C89,'2018-12 (Д)'!$C$2:$C$100,0)+1,0)))="Н/Д",INDIRECT(CONCATENATE("'2018-11 (Д)'!L",TEXT(MATCH($C89,'2018-11 (Д)'!$C$2:$C$100,0)+1,0)))="Н/Д",AND(INDIRECT(CONCATENATE("'2018-12 (Д)'!L",TEXT(MATCH($C89,'2018-12 (Д)'!$C$2:$C$100,0)+1,0)))="Н/Д",INDIRECT(CONCATENATE("'2018-11 (Д)'!L",TEXT(MATCH($C89,'2018-11 (Д)'!$C$2:$C$100,0)+1,0))))),"Н/Д",((INDIRECT(CONCATENATE("'2018-12 (Д)'!L",TEXT(MATCH($C89,'2018-12 (Д)'!$C$2:$C$100,0)+1,0)))-INDIRECT(CONCATENATE("'2018-11 (Д)'!L",TEXT(MATCH($C89,'2018-11 (Д)'!$C$2:$C$100,0)+1,0))))/INDIRECT(CONCATENATE("'2018-11 (Д)'!L",TEXT(MATCH($C89,'2018-11 (Д)'!$C$2:$C$100,0)+1,0))))*100)</f>
        <v>440.47544227580016</v>
      </c>
      <c r="CN89" s="9"/>
      <c r="CO89" s="9">
        <f ca="1">IF(OR(INDIRECT(CONCATENATE("'2018-03 (Д)'!M",TEXT(MATCH($C89,'2018-03 (Д)'!$C$2:$C$100,0)+1,0)))="Н/Д",INDIRECT(CONCATENATE("'2018-02 (Д)'!M",TEXT(MATCH($C89,'2018-02 (Д)'!$C$2:$C$100,0)+1,0)))="Н/Д",AND(INDIRECT(CONCATENATE("'2018-03 (Д)'!M",TEXT(MATCH($C89,'2018-03 (Д)'!$C$2:$C$100,0)+1,0)))="Н/Д",INDIRECT(CONCATENATE("'2018-02 (Д)'!M",TEXT(MATCH($C89,'2018-02 (Д)'!$C$2:$C$100,0)+1,0))))),"Н/Д",((INDIRECT(CONCATENATE("'2018-03 (Д)'!M",TEXT(MATCH($C89,'2018-03 (Д)'!$C$2:$C$100,0)+1,0)))-INDIRECT(CONCATENATE("'2018-02 (Д)'!M",TEXT(MATCH($C89,'2018-02 (Д)'!$C$2:$C$100,0)+1,0))))/INDIRECT(CONCATENATE("'2018-02 (Д)'!M",TEXT(MATCH($C89,'2018-02 (Д)'!$C$2:$C$100,0)+1,0))))*100)</f>
        <v>-55.805024906092626</v>
      </c>
      <c r="CP89" s="9">
        <f ca="1">IF(OR(INDIRECT(CONCATENATE("'2018-04 (Д)'!M",TEXT(MATCH($C89,'2018-04 (Д)'!$C$2:$C$100,0)+1,0)))="Н/Д",INDIRECT(CONCATENATE("'2018-03 (Д)'!M",TEXT(MATCH($C89,'2018-03 (Д)'!$C$2:$C$100,0)+1,0)))="Н/Д",AND(INDIRECT(CONCATENATE("'2018-04 (Д)'!M",TEXT(MATCH($C89,'2018-04 (Д)'!$C$2:$C$100,0)+1,0)))="Н/Д",INDIRECT(CONCATENATE("'2018-03 (Д)'!M",TEXT(MATCH($C89,'2018-03 (Д)'!$C$2:$C$100,0)+1,0))))),"Н/Д",((INDIRECT(CONCATENATE("'2018-04 (Д)'!M",TEXT(MATCH($C89,'2018-04 (Д)'!$C$2:$C$100,0)+1,0)))-INDIRECT(CONCATENATE("'2018-03 (Д)'!M",TEXT(MATCH($C89,'2018-03 (Д)'!$C$2:$C$100,0)+1,0))))/INDIRECT(CONCATENATE("'2018-03 (Д)'!M",TEXT(MATCH($C89,'2018-03 (Д)'!$C$2:$C$100,0)+1,0))))*100)</f>
        <v>1.8143349955808237</v>
      </c>
      <c r="CQ89" s="9">
        <f ca="1">IF(OR(INDIRECT(CONCATENATE("'2018-05 (Д)'!M",TEXT(MATCH($C89,'2018-05 (Д)'!$C$2:$C$100,0)+1,0)))="Н/Д",INDIRECT(CONCATENATE("'2018-04 (Д)'!M",TEXT(MATCH($C89,'2018-04 (Д)'!$C$2:$C$100,0)+1,0)))="Н/Д",AND(INDIRECT(CONCATENATE("'2018-05 (Д)'!M",TEXT(MATCH($C89,'2018-05 (Д)'!$C$2:$C$100,0)+1,0)))="Н/Д",INDIRECT(CONCATENATE("'2018-04 (Д)'!M",TEXT(MATCH($C89,'2018-04 (Д)'!$C$2:$C$100,0)+1,0))))),"Н/Д",((INDIRECT(CONCATENATE("'2018-05 (Д)'!M",TEXT(MATCH($C89,'2018-05 (Д)'!$C$2:$C$100,0)+1,0)))-INDIRECT(CONCATENATE("'2018-04 (Д)'!M",TEXT(MATCH($C89,'2018-04 (Д)'!$C$2:$C$100,0)+1,0))))/INDIRECT(CONCATENATE("'2018-04 (Д)'!M",TEXT(MATCH($C89,'2018-04 (Д)'!$C$2:$C$100,0)+1,0))))*100)</f>
        <v>114.03124513837723</v>
      </c>
      <c r="CR89" s="9">
        <f ca="1">IF(OR(INDIRECT(CONCATENATE("'2018-06 (Д)'!M",TEXT(MATCH($C89,'2018-06 (Д)'!$C$2:$C$100,0)+1,0)))="Н/Д",INDIRECT(CONCATENATE("'2018-05 (Д)'!M",TEXT(MATCH($C89,'2018-05 (Д)'!$C$2:$C$100,0)+1,0)))="Н/Д",AND(INDIRECT(CONCATENATE("'2018-06 (Д)'!M",TEXT(MATCH($C89,'2018-06 (Д)'!$C$2:$C$100,0)+1,0)))="Н/Д",INDIRECT(CONCATENATE("'2018-05 (Д)'!M",TEXT(MATCH($C89,'2018-05 (Д)'!$C$2:$C$100,0)+1,0))))),"Н/Д",((INDIRECT(CONCATENATE("'2018-06 (Д)'!M",TEXT(MATCH($C89,'2018-06 (Д)'!$C$2:$C$100,0)+1,0)))-INDIRECT(CONCATENATE("'2018-05 (Д)'!M",TEXT(MATCH($C89,'2018-05 (Д)'!$C$2:$C$100,0)+1,0))))/INDIRECT(CONCATENATE("'2018-05 (Д)'!M",TEXT(MATCH($C89,'2018-05 (Д)'!$C$2:$C$100,0)+1,0))))*100)</f>
        <v>-57.691016946730969</v>
      </c>
      <c r="CS89" s="9">
        <f ca="1">IF(OR(INDIRECT(CONCATENATE("'2018-07 (Д)'!M",TEXT(MATCH($C89,'2018-07 (Д)'!$C$2:$C$100,0)+1,0)))="Н/Д",INDIRECT(CONCATENATE("'2018-06 (Д)'!M",TEXT(MATCH($C89,'2018-06 (Д)'!$C$2:$C$100,0)+1,0)))="Н/Д",AND(INDIRECT(CONCATENATE("'2018-07 (Д)'!M",TEXT(MATCH($C89,'2018-07 (Д)'!$C$2:$C$100,0)+1,0)))="Н/Д",INDIRECT(CONCATENATE("'2018-06 (Д)'!M",TEXT(MATCH($C89,'2018-06 (Д)'!$C$2:$C$100,0)+1,0))))),"Н/Д",((INDIRECT(CONCATENATE("'2018-07 (Д)'!M",TEXT(MATCH($C89,'2018-07 (Д)'!$C$2:$C$100,0)+1,0)))-INDIRECT(CONCATENATE("'2018-06 (Д)'!M",TEXT(MATCH($C89,'2018-06 (Д)'!$C$2:$C$100,0)+1,0))))/INDIRECT(CONCATENATE("'2018-06 (Д)'!M",TEXT(MATCH($C89,'2018-06 (Д)'!$C$2:$C$100,0)+1,0))))*100)</f>
        <v>-16.677053083623576</v>
      </c>
      <c r="CT89" s="9">
        <f ca="1">IF(OR(INDIRECT(CONCATENATE("'2018-08 (Д)'!M",TEXT(MATCH($C89,'2018-08 (Д)'!$C$2:$C$100,0)+1,0)))="Н/Д",INDIRECT(CONCATENATE("'2018-07 (Д)'!M",TEXT(MATCH($C89,'2018-07 (Д)'!$C$2:$C$100,0)+1,0)))="Н/Д",AND(INDIRECT(CONCATENATE("'2018-08 (Д)'!M",TEXT(MATCH($C89,'2018-08 (Д)'!$C$2:$C$100,0)+1,0)))="Н/Д",INDIRECT(CONCATENATE("'2018-07 (Д)'!M",TEXT(MATCH($C89,'2018-07 (Д)'!$C$2:$C$100,0)+1,0))))),"Н/Д",((INDIRECT(CONCATENATE("'2018-08 (Д)'!M",TEXT(MATCH($C89,'2018-08 (Д)'!$C$2:$C$100,0)+1,0)))-INDIRECT(CONCATENATE("'2018-07 (Д)'!M",TEXT(MATCH($C89,'2018-07 (Д)'!$C$2:$C$100,0)+1,0))))/INDIRECT(CONCATENATE("'2018-07 (Д)'!M",TEXT(MATCH($C89,'2018-07 (Д)'!$C$2:$C$100,0)+1,0))))*100)</f>
        <v>120.47161718279173</v>
      </c>
      <c r="CU89" s="9">
        <f ca="1">IF(OR(INDIRECT(CONCATENATE("'2018-09 (Д)'!M",TEXT(MATCH($C89,'2018-09 (Д)'!$C$2:$C$100,0)+1,0)))="Н/Д",INDIRECT(CONCATENATE("'2018-08 (Д)'!M",TEXT(MATCH($C89,'2018-08 (Д)'!$C$2:$C$100,0)+1,0)))="Н/Д",AND(INDIRECT(CONCATENATE("'2018-09 (Д)'!M",TEXT(MATCH($C89,'2018-09 (Д)'!$C$2:$C$100,0)+1,0)))="Н/Д",INDIRECT(CONCATENATE("'2018-08 (Д)'!M",TEXT(MATCH($C89,'2018-08 (Д)'!$C$2:$C$100,0)+1,0))))),"Н/Д",((INDIRECT(CONCATENATE("'2018-09 (Д)'!M",TEXT(MATCH($C89,'2018-09 (Д)'!$C$2:$C$100,0)+1,0)))-INDIRECT(CONCATENATE("'2018-08 (Д)'!M",TEXT(MATCH($C89,'2018-08 (Д)'!$C$2:$C$100,0)+1,0))))/INDIRECT(CONCATENATE("'2018-08 (Д)'!M",TEXT(MATCH($C89,'2018-08 (Д)'!$C$2:$C$100,0)+1,0))))*100)</f>
        <v>-51.323924591827321</v>
      </c>
      <c r="CV89" s="9">
        <f ca="1">IF(OR(INDIRECT(CONCATENATE("'2018-10 (Д)'!M",TEXT(MATCH($C89,'2018-10 (Д)'!$C$2:$C$100,0)+1,0)))="Н/Д",INDIRECT(CONCATENATE("'2018-09 (Д)'!M",TEXT(MATCH($C89,'2018-09 (Д)'!$C$2:$C$100,0)+1,0)))="Н/Д",AND(INDIRECT(CONCATENATE("'2018-10 (Д)'!M",TEXT(MATCH($C89,'2018-10 (Д)'!$C$2:$C$100,0)+1,0)))="Н/Д",INDIRECT(CONCATENATE("'2018-09 (Д)'!M",TEXT(MATCH($C89,'2018-09 (Д)'!$C$2:$C$100,0)+1,0))))),"Н/Д",((INDIRECT(CONCATENATE("'2018-10 (Д)'!M",TEXT(MATCH($C89,'2018-10 (Д)'!$C$2:$C$100,0)+1,0)))-INDIRECT(CONCATENATE("'2018-09 (Д)'!M",TEXT(MATCH($C89,'2018-09 (Д)'!$C$2:$C$100,0)+1,0))))/INDIRECT(CONCATENATE("'2018-09 (Д)'!M",TEXT(MATCH($C89,'2018-09 (Д)'!$C$2:$C$100,0)+1,0))))*100)</f>
        <v>25.386871737216282</v>
      </c>
      <c r="CW89" s="9">
        <f ca="1">IF(OR(INDIRECT(CONCATENATE("'2018-11 (Д)'!M",TEXT(MATCH($C89,'2018-11 (Д)'!$C$2:$C$100,0)+1,0)))="Н/Д",INDIRECT(CONCATENATE("'2018-10 (Д)'!M",TEXT(MATCH($C89,'2018-10 (Д)'!$C$2:$C$100,0)+1,0)))="Н/Д",AND(INDIRECT(CONCATENATE("'2018-11 (Д)'!M",TEXT(MATCH($C89,'2018-11 (Д)'!$C$2:$C$100,0)+1,0)))="Н/Д",INDIRECT(CONCATENATE("'2018-10 (Д)'!M",TEXT(MATCH($C89,'2018-10 (Д)'!$C$2:$C$100,0)+1,0))))),"Н/Д",((INDIRECT(CONCATENATE("'2018-11 (Д)'!M",TEXT(MATCH($C89,'2018-11 (Д)'!$C$2:$C$100,0)+1,0)))-INDIRECT(CONCATENATE("'2018-10 (Д)'!M",TEXT(MATCH($C89,'2018-10 (Д)'!$C$2:$C$100,0)+1,0))))/INDIRECT(CONCATENATE("'2018-10 (Д)'!M",TEXT(MATCH($C89,'2018-10 (Д)'!$C$2:$C$100,0)+1,0))))*100)</f>
        <v>33.148727717189487</v>
      </c>
      <c r="CX89" s="9">
        <f ca="1">IF(OR(INDIRECT(CONCATENATE("'2018-12 (Д)'!M",TEXT(MATCH($C89,'2018-12 (Д)'!$C$2:$C$100,0)+1,0)))="Н/Д",INDIRECT(CONCATENATE("'2018-11 (Д)'!M",TEXT(MATCH($C89,'2018-11 (Д)'!$C$2:$C$100,0)+1,0)))="Н/Д",AND(INDIRECT(CONCATENATE("'2018-12 (Д)'!M",TEXT(MATCH($C89,'2018-12 (Д)'!$C$2:$C$100,0)+1,0)))="Н/Д",INDIRECT(CONCATENATE("'2018-11 (Д)'!M",TEXT(MATCH($C89,'2018-11 (Д)'!$C$2:$C$100,0)+1,0))))),"Н/Д",((INDIRECT(CONCATENATE("'2018-12 (Д)'!M",TEXT(MATCH($C89,'2018-12 (Д)'!$C$2:$C$100,0)+1,0)))-INDIRECT(CONCATENATE("'2018-11 (Д)'!M",TEXT(MATCH($C89,'2018-11 (Д)'!$C$2:$C$100,0)+1,0))))/INDIRECT(CONCATENATE("'2018-11 (Д)'!M",TEXT(MATCH($C89,'2018-11 (Д)'!$C$2:$C$100,0)+1,0))))*100)</f>
        <v>933.72855379961163</v>
      </c>
      <c r="CY89" s="9"/>
      <c r="CZ89" s="9">
        <f ca="1">IF(OR(INDIRECT(CONCATENATE("'2018-03 (Д)'!N",TEXT(MATCH($C89,'2018-03 (Д)'!$C$2:$C$100,0)+1,0)))="Н/Д",INDIRECT(CONCATENATE("'2018-02 (Д)'!N",TEXT(MATCH($C89,'2018-02 (Д)'!$C$2:$C$100,0)+1,0)))="Н/Д",AND(INDIRECT(CONCATENATE("'2018-03 (Д)'!N",TEXT(MATCH($C89,'2018-03 (Д)'!$C$2:$C$100,0)+1,0)))="Н/Д",INDIRECT(CONCATENATE("'2018-02 (Д)'!N",TEXT(MATCH($C89,'2018-02 (Д)'!$C$2:$C$100,0)+1,0))))),"Н/Д",((INDIRECT(CONCATENATE("'2018-03 (Д)'!N",TEXT(MATCH($C89,'2018-03 (Д)'!$C$2:$C$100,0)+1,0)))-INDIRECT(CONCATENATE("'2018-02 (Д)'!N",TEXT(MATCH($C89,'2018-02 (Д)'!$C$2:$C$100,0)+1,0))))/INDIRECT(CONCATENATE("'2018-02 (Д)'!N",TEXT(MATCH($C89,'2018-02 (Д)'!$C$2:$C$100,0)+1,0))))*100)</f>
        <v>123.14038310148501</v>
      </c>
      <c r="DA89" s="9">
        <f ca="1">IF(OR(INDIRECT(CONCATENATE("'2018-04 (Д)'!N",TEXT(MATCH($C89,'2018-04 (Д)'!$C$2:$C$100,0)+1,0)))="Н/Д",INDIRECT(CONCATENATE("'2018-03 (Д)'!N",TEXT(MATCH($C89,'2018-03 (Д)'!$C$2:$C$100,0)+1,0)))="Н/Д",AND(INDIRECT(CONCATENATE("'2018-04 (Д)'!N",TEXT(MATCH($C89,'2018-04 (Д)'!$C$2:$C$100,0)+1,0)))="Н/Д",INDIRECT(CONCATENATE("'2018-03 (Д)'!N",TEXT(MATCH($C89,'2018-03 (Д)'!$C$2:$C$100,0)+1,0))))),"Н/Д",((INDIRECT(CONCATENATE("'2018-04 (Д)'!N",TEXT(MATCH($C89,'2018-04 (Д)'!$C$2:$C$100,0)+1,0)))-INDIRECT(CONCATENATE("'2018-03 (Д)'!N",TEXT(MATCH($C89,'2018-03 (Д)'!$C$2:$C$100,0)+1,0))))/INDIRECT(CONCATENATE("'2018-03 (Д)'!N",TEXT(MATCH($C89,'2018-03 (Д)'!$C$2:$C$100,0)+1,0))))*100)</f>
        <v>51.055671238142374</v>
      </c>
      <c r="DB89" s="9">
        <f ca="1">IF(OR(INDIRECT(CONCATENATE("'2018-05 (Д)'!N",TEXT(MATCH($C89,'2018-05 (Д)'!$C$2:$C$100,0)+1,0)))="Н/Д",INDIRECT(CONCATENATE("'2018-04 (Д)'!N",TEXT(MATCH($C89,'2018-04 (Д)'!$C$2:$C$100,0)+1,0)))="Н/Д",AND(INDIRECT(CONCATENATE("'2018-05 (Д)'!N",TEXT(MATCH($C89,'2018-05 (Д)'!$C$2:$C$100,0)+1,0)))="Н/Д",INDIRECT(CONCATENATE("'2018-04 (Д)'!N",TEXT(MATCH($C89,'2018-04 (Д)'!$C$2:$C$100,0)+1,0))))),"Н/Д",((INDIRECT(CONCATENATE("'2018-05 (Д)'!N",TEXT(MATCH($C89,'2018-05 (Д)'!$C$2:$C$100,0)+1,0)))-INDIRECT(CONCATENATE("'2018-04 (Д)'!N",TEXT(MATCH($C89,'2018-04 (Д)'!$C$2:$C$100,0)+1,0))))/INDIRECT(CONCATENATE("'2018-04 (Д)'!N",TEXT(MATCH($C89,'2018-04 (Д)'!$C$2:$C$100,0)+1,0))))*100)</f>
        <v>28.230956589853179</v>
      </c>
      <c r="DC89" s="9">
        <f ca="1">IF(OR(INDIRECT(CONCATENATE("'2018-06 (Д)'!N",TEXT(MATCH($C89,'2018-06 (Д)'!$C$2:$C$100,0)+1,0)))="Н/Д",INDIRECT(CONCATENATE("'2018-05 (Д)'!N",TEXT(MATCH($C89,'2018-05 (Д)'!$C$2:$C$100,0)+1,0)))="Н/Д",AND(INDIRECT(CONCATENATE("'2018-06 (Д)'!N",TEXT(MATCH($C89,'2018-06 (Д)'!$C$2:$C$100,0)+1,0)))="Н/Д",INDIRECT(CONCATENATE("'2018-05 (Д)'!N",TEXT(MATCH($C89,'2018-05 (Д)'!$C$2:$C$100,0)+1,0))))),"Н/Д",((INDIRECT(CONCATENATE("'2018-06 (Д)'!N",TEXT(MATCH($C89,'2018-06 (Д)'!$C$2:$C$100,0)+1,0)))-INDIRECT(CONCATENATE("'2018-05 (Д)'!N",TEXT(MATCH($C89,'2018-05 (Д)'!$C$2:$C$100,0)+1,0))))/INDIRECT(CONCATENATE("'2018-05 (Д)'!N",TEXT(MATCH($C89,'2018-05 (Д)'!$C$2:$C$100,0)+1,0))))*100)</f>
        <v>17.700194564928452</v>
      </c>
      <c r="DD89" s="9">
        <f ca="1">IF(OR(INDIRECT(CONCATENATE("'2018-07 (Д)'!N",TEXT(MATCH($C89,'2018-07 (Д)'!$C$2:$C$100,0)+1,0)))="Н/Д",INDIRECT(CONCATENATE("'2018-06 (Д)'!N",TEXT(MATCH($C89,'2018-06 (Д)'!$C$2:$C$100,0)+1,0)))="Н/Д",AND(INDIRECT(CONCATENATE("'2018-07 (Д)'!N",TEXT(MATCH($C89,'2018-07 (Д)'!$C$2:$C$100,0)+1,0)))="Н/Д",INDIRECT(CONCATENATE("'2018-06 (Д)'!N",TEXT(MATCH($C89,'2018-06 (Д)'!$C$2:$C$100,0)+1,0))))),"Н/Д",((INDIRECT(CONCATENATE("'2018-07 (Д)'!N",TEXT(MATCH($C89,'2018-07 (Д)'!$C$2:$C$100,0)+1,0)))-INDIRECT(CONCATENATE("'2018-06 (Д)'!N",TEXT(MATCH($C89,'2018-06 (Д)'!$C$2:$C$100,0)+1,0))))/INDIRECT(CONCATENATE("'2018-06 (Д)'!N",TEXT(MATCH($C89,'2018-06 (Д)'!$C$2:$C$100,0)+1,0))))*100)</f>
        <v>18.464896579305826</v>
      </c>
      <c r="DE89" s="9">
        <f ca="1">IF(OR(INDIRECT(CONCATENATE("'2018-08 (Д)'!N",TEXT(MATCH($C89,'2018-08 (Д)'!$C$2:$C$100,0)+1,0)))="Н/Д",INDIRECT(CONCATENATE("'2018-07 (Д)'!N",TEXT(MATCH($C89,'2018-07 (Д)'!$C$2:$C$100,0)+1,0)))="Н/Д",AND(INDIRECT(CONCATENATE("'2018-08 (Д)'!N",TEXT(MATCH($C89,'2018-08 (Д)'!$C$2:$C$100,0)+1,0)))="Н/Д",INDIRECT(CONCATENATE("'2018-07 (Д)'!N",TEXT(MATCH($C89,'2018-07 (Д)'!$C$2:$C$100,0)+1,0))))),"Н/Д",((INDIRECT(CONCATENATE("'2018-08 (Д)'!N",TEXT(MATCH($C89,'2018-08 (Д)'!$C$2:$C$100,0)+1,0)))-INDIRECT(CONCATENATE("'2018-07 (Д)'!N",TEXT(MATCH($C89,'2018-07 (Д)'!$C$2:$C$100,0)+1,0))))/INDIRECT(CONCATENATE("'2018-07 (Д)'!N",TEXT(MATCH($C89,'2018-07 (Д)'!$C$2:$C$100,0)+1,0))))*100)</f>
        <v>13.720276093440967</v>
      </c>
      <c r="DF89" s="9">
        <f ca="1">IF(OR(INDIRECT(CONCATENATE("'2018-09 (Д)'!N",TEXT(MATCH($C89,'2018-09 (Д)'!$C$2:$C$100,0)+1,0)))="Н/Д",INDIRECT(CONCATENATE("'2018-08 (Д)'!N",TEXT(MATCH($C89,'2018-08 (Д)'!$C$2:$C$100,0)+1,0)))="Н/Д",AND(INDIRECT(CONCATENATE("'2018-09 (Д)'!N",TEXT(MATCH($C89,'2018-09 (Д)'!$C$2:$C$100,0)+1,0)))="Н/Д",INDIRECT(CONCATENATE("'2018-08 (Д)'!N",TEXT(MATCH($C89,'2018-08 (Д)'!$C$2:$C$100,0)+1,0))))),"Н/Д",((INDIRECT(CONCATENATE("'2018-09 (Д)'!N",TEXT(MATCH($C89,'2018-09 (Д)'!$C$2:$C$100,0)+1,0)))-INDIRECT(CONCATENATE("'2018-08 (Д)'!N",TEXT(MATCH($C89,'2018-08 (Д)'!$C$2:$C$100,0)+1,0))))/INDIRECT(CONCATENATE("'2018-08 (Д)'!N",TEXT(MATCH($C89,'2018-08 (Д)'!$C$2:$C$100,0)+1,0))))*100)</f>
        <v>12.18271240452961</v>
      </c>
      <c r="DG89" s="9">
        <f ca="1">IF(OR(INDIRECT(CONCATENATE("'2018-10 (Д)'!N",TEXT(MATCH($C89,'2018-10 (Д)'!$C$2:$C$100,0)+1,0)))="Н/Д",INDIRECT(CONCATENATE("'2018-09 (Д)'!N",TEXT(MATCH($C89,'2018-09 (Д)'!$C$2:$C$100,0)+1,0)))="Н/Д",AND(INDIRECT(CONCATENATE("'2018-10 (Д)'!N",TEXT(MATCH($C89,'2018-10 (Д)'!$C$2:$C$100,0)+1,0)))="Н/Д",INDIRECT(CONCATENATE("'2018-09 (Д)'!N",TEXT(MATCH($C89,'2018-09 (Д)'!$C$2:$C$100,0)+1,0))))),"Н/Д",((INDIRECT(CONCATENATE("'2018-10 (Д)'!N",TEXT(MATCH($C89,'2018-10 (Д)'!$C$2:$C$100,0)+1,0)))-INDIRECT(CONCATENATE("'2018-09 (Д)'!N",TEXT(MATCH($C89,'2018-09 (Д)'!$C$2:$C$100,0)+1,0))))/INDIRECT(CONCATENATE("'2018-09 (Д)'!N",TEXT(MATCH($C89,'2018-09 (Д)'!$C$2:$C$100,0)+1,0))))*100)</f>
        <v>10.476875372699347</v>
      </c>
      <c r="DH89" s="9">
        <f ca="1">IF(OR(INDIRECT(CONCATENATE("'2018-11 (Д)'!N",TEXT(MATCH($C89,'2018-11 (Д)'!$C$2:$C$100,0)+1,0)))="Н/Д",INDIRECT(CONCATENATE("'2018-10 (Д)'!N",TEXT(MATCH($C89,'2018-10 (Д)'!$C$2:$C$100,0)+1,0)))="Н/Д",AND(INDIRECT(CONCATENATE("'2018-11 (Д)'!N",TEXT(MATCH($C89,'2018-11 (Д)'!$C$2:$C$100,0)+1,0)))="Н/Д",INDIRECT(CONCATENATE("'2018-10 (Д)'!N",TEXT(MATCH($C89,'2018-10 (Д)'!$C$2:$C$100,0)+1,0))))),"Н/Д",((INDIRECT(CONCATENATE("'2018-11 (Д)'!N",TEXT(MATCH($C89,'2018-11 (Д)'!$C$2:$C$100,0)+1,0)))-INDIRECT(CONCATENATE("'2018-10 (Д)'!N",TEXT(MATCH($C89,'2018-10 (Д)'!$C$2:$C$100,0)+1,0))))/INDIRECT(CONCATENATE("'2018-10 (Д)'!N",TEXT(MATCH($C89,'2018-10 (Д)'!$C$2:$C$100,0)+1,0))))*100)</f>
        <v>11.77634008963854</v>
      </c>
      <c r="DI89" s="9">
        <f ca="1">IF(OR(INDIRECT(CONCATENATE("'2018-12 (Д)'!N",TEXT(MATCH($C89,'2018-12 (Д)'!$C$2:$C$100,0)+1,0)))="Н/Д",INDIRECT(CONCATENATE("'2018-11 (Д)'!N",TEXT(MATCH($C89,'2018-11 (Д)'!$C$2:$C$100,0)+1,0)))="Н/Д",AND(INDIRECT(CONCATENATE("'2018-12 (Д)'!N",TEXT(MATCH($C89,'2018-12 (Д)'!$C$2:$C$100,0)+1,0)))="Н/Д",INDIRECT(CONCATENATE("'2018-11 (Д)'!N",TEXT(MATCH($C89,'2018-11 (Д)'!$C$2:$C$100,0)+1,0))))),"Н/Д",((INDIRECT(CONCATENATE("'2018-12 (Д)'!N",TEXT(MATCH($C89,'2018-12 (Д)'!$C$2:$C$100,0)+1,0)))-INDIRECT(CONCATENATE("'2018-11 (Д)'!N",TEXT(MATCH($C89,'2018-11 (Д)'!$C$2:$C$100,0)+1,0))))/INDIRECT(CONCATENATE("'2018-11 (Д)'!N",TEXT(MATCH($C89,'2018-11 (Д)'!$C$2:$C$100,0)+1,0))))*100)</f>
        <v>9.5409511575040096</v>
      </c>
      <c r="DJ89" s="9"/>
      <c r="DK89" s="9">
        <f ca="1">IF(OR(INDIRECT(CONCATENATE("'2018-03 (Д)'!O",TEXT(MATCH($C89,'2018-03 (Д)'!$C$2:$C$100,0)+1,0)))="Н/Д",INDIRECT(CONCATENATE("'2018-02 (Д)'!O",TEXT(MATCH($C89,'2018-02 (Д)'!$C$2:$C$100,0)+1,0)))="Н/Д",AND(INDIRECT(CONCATENATE("'2018-03 (Д)'!O",TEXT(MATCH($C89,'2018-03 (Д)'!$C$2:$C$100,0)+1,0)))="Н/Д",INDIRECT(CONCATENATE("'2018-02 (Д)'!O",TEXT(MATCH($C89,'2018-02 (Д)'!$C$2:$C$100,0)+1,0))))),"Н/Д",((INDIRECT(CONCATENATE("'2018-03 (Д)'!O",TEXT(MATCH($C89,'2018-03 (Д)'!$C$2:$C$100,0)+1,0)))-INDIRECT(CONCATENATE("'2018-02 (Д)'!O",TEXT(MATCH($C89,'2018-02 (Д)'!$C$2:$C$100,0)+1,0))))/INDIRECT(CONCATENATE("'2018-02 (Д)'!O",TEXT(MATCH($C89,'2018-02 (Д)'!$C$2:$C$100,0)+1,0))))*100)</f>
        <v>-36.300666122805318</v>
      </c>
      <c r="DL89" s="9">
        <f ca="1">IF(OR(INDIRECT(CONCATENATE("'2018-04 (Д)'!O",TEXT(MATCH($C89,'2018-04 (Д)'!$C$2:$C$100,0)+1,0)))="Н/Д",INDIRECT(CONCATENATE("'2018-03 (Д)'!O",TEXT(MATCH($C89,'2018-03 (Д)'!$C$2:$C$100,0)+1,0)))="Н/Д",AND(INDIRECT(CONCATENATE("'2018-04 (Д)'!O",TEXT(MATCH($C89,'2018-04 (Д)'!$C$2:$C$100,0)+1,0)))="Н/Д",INDIRECT(CONCATENATE("'2018-03 (Д)'!O",TEXT(MATCH($C89,'2018-03 (Д)'!$C$2:$C$100,0)+1,0))))),"Н/Д",((INDIRECT(CONCATENATE("'2018-04 (Д)'!O",TEXT(MATCH($C89,'2018-04 (Д)'!$C$2:$C$100,0)+1,0)))-INDIRECT(CONCATENATE("'2018-03 (Д)'!O",TEXT(MATCH($C89,'2018-03 (Д)'!$C$2:$C$100,0)+1,0))))/INDIRECT(CONCATENATE("'2018-03 (Д)'!O",TEXT(MATCH($C89,'2018-03 (Д)'!$C$2:$C$100,0)+1,0))))*100)</f>
        <v>115.9241357589555</v>
      </c>
      <c r="DM89" s="9">
        <f ca="1">IF(OR(INDIRECT(CONCATENATE("'2018-05 (Д)'!O",TEXT(MATCH($C89,'2018-05 (Д)'!$C$2:$C$100,0)+1,0)))="Н/Д",INDIRECT(CONCATENATE("'2018-04 (Д)'!O",TEXT(MATCH($C89,'2018-04 (Д)'!$C$2:$C$100,0)+1,0)))="Н/Д",AND(INDIRECT(CONCATENATE("'2018-05 (Д)'!O",TEXT(MATCH($C89,'2018-05 (Д)'!$C$2:$C$100,0)+1,0)))="Н/Д",INDIRECT(CONCATENATE("'2018-04 (Д)'!O",TEXT(MATCH($C89,'2018-04 (Д)'!$C$2:$C$100,0)+1,0))))),"Н/Д",((INDIRECT(CONCATENATE("'2018-05 (Д)'!O",TEXT(MATCH($C89,'2018-05 (Д)'!$C$2:$C$100,0)+1,0)))-INDIRECT(CONCATENATE("'2018-04 (Д)'!O",TEXT(MATCH($C89,'2018-04 (Д)'!$C$2:$C$100,0)+1,0))))/INDIRECT(CONCATENATE("'2018-04 (Д)'!O",TEXT(MATCH($C89,'2018-04 (Д)'!$C$2:$C$100,0)+1,0))))*100)</f>
        <v>-99.014856905593831</v>
      </c>
      <c r="DN89" s="9">
        <f ca="1">IF(OR(INDIRECT(CONCATENATE("'2018-06 (Д)'!O",TEXT(MATCH($C89,'2018-06 (Д)'!$C$2:$C$100,0)+1,0)))="Н/Д",INDIRECT(CONCATENATE("'2018-05 (Д)'!O",TEXT(MATCH($C89,'2018-05 (Д)'!$C$2:$C$100,0)+1,0)))="Н/Д",AND(INDIRECT(CONCATENATE("'2018-06 (Д)'!O",TEXT(MATCH($C89,'2018-06 (Д)'!$C$2:$C$100,0)+1,0)))="Н/Д",INDIRECT(CONCATENATE("'2018-05 (Д)'!O",TEXT(MATCH($C89,'2018-05 (Д)'!$C$2:$C$100,0)+1,0))))),"Н/Д",((INDIRECT(CONCATENATE("'2018-06 (Д)'!O",TEXT(MATCH($C89,'2018-06 (Д)'!$C$2:$C$100,0)+1,0)))-INDIRECT(CONCATENATE("'2018-05 (Д)'!O",TEXT(MATCH($C89,'2018-05 (Д)'!$C$2:$C$100,0)+1,0))))/INDIRECT(CONCATENATE("'2018-05 (Д)'!O",TEXT(MATCH($C89,'2018-05 (Д)'!$C$2:$C$100,0)+1,0))))*100)</f>
        <v>-98.773013495215565</v>
      </c>
      <c r="DO89" s="9">
        <f ca="1">IF(OR(INDIRECT(CONCATENATE("'2018-07 (Д)'!O",TEXT(MATCH($C89,'2018-07 (Д)'!$C$2:$C$100,0)+1,0)))="Н/Д",INDIRECT(CONCATENATE("'2018-06 (Д)'!O",TEXT(MATCH($C89,'2018-06 (Д)'!$C$2:$C$100,0)+1,0)))="Н/Д",AND(INDIRECT(CONCATENATE("'2018-07 (Д)'!O",TEXT(MATCH($C89,'2018-07 (Д)'!$C$2:$C$100,0)+1,0)))="Н/Д",INDIRECT(CONCATENATE("'2018-06 (Д)'!O",TEXT(MATCH($C89,'2018-06 (Д)'!$C$2:$C$100,0)+1,0))))),"Н/Д",((INDIRECT(CONCATENATE("'2018-07 (Д)'!O",TEXT(MATCH($C89,'2018-07 (Д)'!$C$2:$C$100,0)+1,0)))-INDIRECT(CONCATENATE("'2018-06 (Д)'!O",TEXT(MATCH($C89,'2018-06 (Д)'!$C$2:$C$100,0)+1,0))))/INDIRECT(CONCATENATE("'2018-06 (Д)'!O",TEXT(MATCH($C89,'2018-06 (Д)'!$C$2:$C$100,0)+1,0))))*100)</f>
        <v>-100</v>
      </c>
      <c r="DP89" s="9" t="e">
        <f ca="1">IF(OR(INDIRECT(CONCATENATE("'2018-08 (Д)'!O",TEXT(MATCH($C89,'2018-08 (Д)'!$C$2:$C$100,0)+1,0)))="Н/Д",INDIRECT(CONCATENATE("'2018-07 (Д)'!O",TEXT(MATCH($C89,'2018-07 (Д)'!$C$2:$C$100,0)+1,0)))="Н/Д",AND(INDIRECT(CONCATENATE("'2018-08 (Д)'!O",TEXT(MATCH($C89,'2018-08 (Д)'!$C$2:$C$100,0)+1,0)))="Н/Д",INDIRECT(CONCATENATE("'2018-07 (Д)'!O",TEXT(MATCH($C89,'2018-07 (Д)'!$C$2:$C$100,0)+1,0))))),"Н/Д",((INDIRECT(CONCATENATE("'2018-08 (Д)'!O",TEXT(MATCH($C89,'2018-08 (Д)'!$C$2:$C$100,0)+1,0)))-INDIRECT(CONCATENATE("'2018-07 (Д)'!O",TEXT(MATCH($C89,'2018-07 (Д)'!$C$2:$C$100,0)+1,0))))/INDIRECT(CONCATENATE("'2018-07 (Д)'!O",TEXT(MATCH($C89,'2018-07 (Д)'!$C$2:$C$100,0)+1,0))))*100)</f>
        <v>#DIV/0!</v>
      </c>
      <c r="DQ89" s="9">
        <f ca="1">IF(OR(INDIRECT(CONCATENATE("'2018-09 (Д)'!O",TEXT(MATCH($C89,'2018-09 (Д)'!$C$2:$C$100,0)+1,0)))="Н/Д",INDIRECT(CONCATENATE("'2018-08 (Д)'!O",TEXT(MATCH($C89,'2018-08 (Д)'!$C$2:$C$100,0)+1,0)))="Н/Д",AND(INDIRECT(CONCATENATE("'2018-09 (Д)'!O",TEXT(MATCH($C89,'2018-09 (Д)'!$C$2:$C$100,0)+1,0)))="Н/Д",INDIRECT(CONCATENATE("'2018-08 (Д)'!O",TEXT(MATCH($C89,'2018-08 (Д)'!$C$2:$C$100,0)+1,0))))),"Н/Д",((INDIRECT(CONCATENATE("'2018-09 (Д)'!O",TEXT(MATCH($C89,'2018-09 (Д)'!$C$2:$C$100,0)+1,0)))-INDIRECT(CONCATENATE("'2018-08 (Д)'!O",TEXT(MATCH($C89,'2018-08 (Д)'!$C$2:$C$100,0)+1,0))))/INDIRECT(CONCATENATE("'2018-08 (Д)'!O",TEXT(MATCH($C89,'2018-08 (Д)'!$C$2:$C$100,0)+1,0))))*100)</f>
        <v>165.60866926082073</v>
      </c>
      <c r="DR89" s="9">
        <f ca="1">IF(OR(INDIRECT(CONCATENATE("'2018-10 (Д)'!O",TEXT(MATCH($C89,'2018-10 (Д)'!$C$2:$C$100,0)+1,0)))="Н/Д",INDIRECT(CONCATENATE("'2018-09 (Д)'!O",TEXT(MATCH($C89,'2018-09 (Д)'!$C$2:$C$100,0)+1,0)))="Н/Д",AND(INDIRECT(CONCATENATE("'2018-10 (Д)'!O",TEXT(MATCH($C89,'2018-10 (Д)'!$C$2:$C$100,0)+1,0)))="Н/Д",INDIRECT(CONCATENATE("'2018-09 (Д)'!O",TEXT(MATCH($C89,'2018-09 (Д)'!$C$2:$C$100,0)+1,0))))),"Н/Д",((INDIRECT(CONCATENATE("'2018-10 (Д)'!O",TEXT(MATCH($C89,'2018-10 (Д)'!$C$2:$C$100,0)+1,0)))-INDIRECT(CONCATENATE("'2018-09 (Д)'!O",TEXT(MATCH($C89,'2018-09 (Д)'!$C$2:$C$100,0)+1,0))))/INDIRECT(CONCATENATE("'2018-09 (Д)'!O",TEXT(MATCH($C89,'2018-09 (Д)'!$C$2:$C$100,0)+1,0))))*100)</f>
        <v>-98.164265988829612</v>
      </c>
      <c r="DS89" s="9">
        <f ca="1">IF(OR(INDIRECT(CONCATENATE("'2018-11 (Д)'!O",TEXT(MATCH($C89,'2018-11 (Д)'!$C$2:$C$100,0)+1,0)))="Н/Д",INDIRECT(CONCATENATE("'2018-10 (Д)'!O",TEXT(MATCH($C89,'2018-10 (Д)'!$C$2:$C$100,0)+1,0)))="Н/Д",AND(INDIRECT(CONCATENATE("'2018-11 (Д)'!O",TEXT(MATCH($C89,'2018-11 (Д)'!$C$2:$C$100,0)+1,0)))="Н/Д",INDIRECT(CONCATENATE("'2018-10 (Д)'!O",TEXT(MATCH($C89,'2018-10 (Д)'!$C$2:$C$100,0)+1,0))))),"Н/Д",((INDIRECT(CONCATENATE("'2018-11 (Д)'!O",TEXT(MATCH($C89,'2018-11 (Д)'!$C$2:$C$100,0)+1,0)))-INDIRECT(CONCATENATE("'2018-10 (Д)'!O",TEXT(MATCH($C89,'2018-10 (Д)'!$C$2:$C$100,0)+1,0))))/INDIRECT(CONCATENATE("'2018-10 (Д)'!O",TEXT(MATCH($C89,'2018-10 (Д)'!$C$2:$C$100,0)+1,0))))*100)</f>
        <v>4243.3068311446168</v>
      </c>
      <c r="DT89" s="9">
        <f ca="1">IF(OR(INDIRECT(CONCATENATE("'2018-12 (Д)'!O",TEXT(MATCH($C89,'2018-12 (Д)'!$C$2:$C$100,0)+1,0)))="Н/Д",INDIRECT(CONCATENATE("'2018-11 (Д)'!O",TEXT(MATCH($C89,'2018-11 (Д)'!$C$2:$C$100,0)+1,0)))="Н/Д",AND(INDIRECT(CONCATENATE("'2018-12 (Д)'!O",TEXT(MATCH($C89,'2018-12 (Д)'!$C$2:$C$100,0)+1,0)))="Н/Д",INDIRECT(CONCATENATE("'2018-11 (Д)'!O",TEXT(MATCH($C89,'2018-11 (Д)'!$C$2:$C$100,0)+1,0))))),"Н/Д",((INDIRECT(CONCATENATE("'2018-12 (Д)'!O",TEXT(MATCH($C89,'2018-12 (Д)'!$C$2:$C$100,0)+1,0)))-INDIRECT(CONCATENATE("'2018-11 (Д)'!O",TEXT(MATCH($C89,'2018-11 (Д)'!$C$2:$C$100,0)+1,0))))/INDIRECT(CONCATENATE("'2018-11 (Д)'!O",TEXT(MATCH($C89,'2018-11 (Д)'!$C$2:$C$100,0)+1,0))))*100)</f>
        <v>673.67388033764632</v>
      </c>
      <c r="DU89" s="9"/>
      <c r="DV89" s="9">
        <f ca="1">IF(OR(INDIRECT(CONCATENATE("'2018-03 (Д)'!P",TEXT(MATCH($C89,'2018-03 (Д)'!$C$2:$C$100,0)+1,0)))="Н/Д",INDIRECT(CONCATENATE("'2018-02 (Д)'!P",TEXT(MATCH($C89,'2018-02 (Д)'!$C$2:$C$100,0)+1,0)))="Н/Д",AND(INDIRECT(CONCATENATE("'2018-03 (Д)'!P",TEXT(MATCH($C89,'2018-03 (Д)'!$C$2:$C$100,0)+1,0)))="Н/Д",INDIRECT(CONCATENATE("'2018-02 (Д)'!P",TEXT(MATCH($C89,'2018-02 (Д)'!$C$2:$C$100,0)+1,0))))),"Н/Д",((INDIRECT(CONCATENATE("'2018-03 (Д)'!P",TEXT(MATCH($C89,'2018-03 (Д)'!$C$2:$C$100,0)+1,0)))-INDIRECT(CONCATENATE("'2018-02 (Д)'!P",TEXT(MATCH($C89,'2018-02 (Д)'!$C$2:$C$100,0)+1,0))))/INDIRECT(CONCATENATE("'2018-02 (Д)'!P",TEXT(MATCH($C89,'2018-02 (Д)'!$C$2:$C$100,0)+1,0))))*100)</f>
        <v>3.7288376884889689</v>
      </c>
      <c r="DW89" s="9">
        <f ca="1">IF(OR(INDIRECT(CONCATENATE("'2018-04 (Д)'!P",TEXT(MATCH($C89,'2018-04 (Д)'!$C$2:$C$100,0)+1,0)))="Н/Д",INDIRECT(CONCATENATE("'2018-03 (Д)'!P",TEXT(MATCH($C89,'2018-03 (Д)'!$C$2:$C$100,0)+1,0)))="Н/Д",AND(INDIRECT(CONCATENATE("'2018-04 (Д)'!P",TEXT(MATCH($C89,'2018-04 (Д)'!$C$2:$C$100,0)+1,0)))="Н/Д",INDIRECT(CONCATENATE("'2018-03 (Д)'!P",TEXT(MATCH($C89,'2018-03 (Д)'!$C$2:$C$100,0)+1,0))))),"Н/Д",((INDIRECT(CONCATENATE("'2018-04 (Д)'!P",TEXT(MATCH($C89,'2018-04 (Д)'!$C$2:$C$100,0)+1,0)))-INDIRECT(CONCATENATE("'2018-03 (Д)'!P",TEXT(MATCH($C89,'2018-03 (Д)'!$C$2:$C$100,0)+1,0))))/INDIRECT(CONCATENATE("'2018-03 (Д)'!P",TEXT(MATCH($C89,'2018-03 (Д)'!$C$2:$C$100,0)+1,0))))*100)</f>
        <v>31.498490624507092</v>
      </c>
      <c r="DX89" s="9">
        <f ca="1">IF(OR(INDIRECT(CONCATENATE("'2018-05 (Д)'!P",TEXT(MATCH($C89,'2018-05 (Д)'!$C$2:$C$100,0)+1,0)))="Н/Д",INDIRECT(CONCATENATE("'2018-04 (Д)'!P",TEXT(MATCH($C89,'2018-04 (Д)'!$C$2:$C$100,0)+1,0)))="Н/Д",AND(INDIRECT(CONCATENATE("'2018-05 (Д)'!P",TEXT(MATCH($C89,'2018-05 (Д)'!$C$2:$C$100,0)+1,0)))="Н/Д",INDIRECT(CONCATENATE("'2018-04 (Д)'!P",TEXT(MATCH($C89,'2018-04 (Д)'!$C$2:$C$100,0)+1,0))))),"Н/Д",((INDIRECT(CONCATENATE("'2018-05 (Д)'!P",TEXT(MATCH($C89,'2018-05 (Д)'!$C$2:$C$100,0)+1,0)))-INDIRECT(CONCATENATE("'2018-04 (Д)'!P",TEXT(MATCH($C89,'2018-04 (Д)'!$C$2:$C$100,0)+1,0))))/INDIRECT(CONCATENATE("'2018-04 (Д)'!P",TEXT(MATCH($C89,'2018-04 (Д)'!$C$2:$C$100,0)+1,0))))*100)</f>
        <v>15.213200484814019</v>
      </c>
      <c r="DY89" s="9">
        <f ca="1">IF(OR(INDIRECT(CONCATENATE("'2018-06 (Д)'!P",TEXT(MATCH($C89,'2018-06 (Д)'!$C$2:$C$100,0)+1,0)))="Н/Д",INDIRECT(CONCATENATE("'2018-05 (Д)'!P",TEXT(MATCH($C89,'2018-05 (Д)'!$C$2:$C$100,0)+1,0)))="Н/Д",AND(INDIRECT(CONCATENATE("'2018-06 (Д)'!P",TEXT(MATCH($C89,'2018-06 (Д)'!$C$2:$C$100,0)+1,0)))="Н/Д",INDIRECT(CONCATENATE("'2018-05 (Д)'!P",TEXT(MATCH($C89,'2018-05 (Д)'!$C$2:$C$100,0)+1,0))))),"Н/Д",((INDIRECT(CONCATENATE("'2018-06 (Д)'!P",TEXT(MATCH($C89,'2018-06 (Д)'!$C$2:$C$100,0)+1,0)))-INDIRECT(CONCATENATE("'2018-05 (Д)'!P",TEXT(MATCH($C89,'2018-05 (Д)'!$C$2:$C$100,0)+1,0))))/INDIRECT(CONCATENATE("'2018-05 (Д)'!P",TEXT(MATCH($C89,'2018-05 (Д)'!$C$2:$C$100,0)+1,0))))*100)</f>
        <v>35.759642796133548</v>
      </c>
      <c r="DZ89" s="9">
        <f ca="1">IF(OR(INDIRECT(CONCATENATE("'2018-07 (Д)'!P",TEXT(MATCH($C89,'2018-07 (Д)'!$C$2:$C$100,0)+1,0)))="Н/Д",INDIRECT(CONCATENATE("'2018-06 (Д)'!P",TEXT(MATCH($C89,'2018-06 (Д)'!$C$2:$C$100,0)+1,0)))="Н/Д",AND(INDIRECT(CONCATENATE("'2018-07 (Д)'!P",TEXT(MATCH($C89,'2018-07 (Д)'!$C$2:$C$100,0)+1,0)))="Н/Д",INDIRECT(CONCATENATE("'2018-06 (Д)'!P",TEXT(MATCH($C89,'2018-06 (Д)'!$C$2:$C$100,0)+1,0))))),"Н/Д",((INDIRECT(CONCATENATE("'2018-07 (Д)'!P",TEXT(MATCH($C89,'2018-07 (Д)'!$C$2:$C$100,0)+1,0)))-INDIRECT(CONCATENATE("'2018-06 (Д)'!P",TEXT(MATCH($C89,'2018-06 (Д)'!$C$2:$C$100,0)+1,0))))/INDIRECT(CONCATENATE("'2018-06 (Д)'!P",TEXT(MATCH($C89,'2018-06 (Д)'!$C$2:$C$100,0)+1,0))))*100)</f>
        <v>-37.522365947538738</v>
      </c>
      <c r="EA89" s="9">
        <f ca="1">IF(OR(INDIRECT(CONCATENATE("'2018-08 (Д)'!P",TEXT(MATCH($C89,'2018-08 (Д)'!$C$2:$C$100,0)+1,0)))="Н/Д",INDIRECT(CONCATENATE("'2018-07 (Д)'!P",TEXT(MATCH($C89,'2018-07 (Д)'!$C$2:$C$100,0)+1,0)))="Н/Д",AND(INDIRECT(CONCATENATE("'2018-08 (Д)'!P",TEXT(MATCH($C89,'2018-08 (Д)'!$C$2:$C$100,0)+1,0)))="Н/Д",INDIRECT(CONCATENATE("'2018-07 (Д)'!P",TEXT(MATCH($C89,'2018-07 (Д)'!$C$2:$C$100,0)+1,0))))),"Н/Д",((INDIRECT(CONCATENATE("'2018-08 (Д)'!P",TEXT(MATCH($C89,'2018-08 (Д)'!$C$2:$C$100,0)+1,0)))-INDIRECT(CONCATENATE("'2018-07 (Д)'!P",TEXT(MATCH($C89,'2018-07 (Д)'!$C$2:$C$100,0)+1,0))))/INDIRECT(CONCATENATE("'2018-07 (Д)'!P",TEXT(MATCH($C89,'2018-07 (Д)'!$C$2:$C$100,0)+1,0))))*100)</f>
        <v>17.135240902115363</v>
      </c>
      <c r="EB89" s="9">
        <f ca="1">IF(OR(INDIRECT(CONCATENATE("'2018-09 (Д)'!P",TEXT(MATCH($C89,'2018-09 (Д)'!$C$2:$C$100,0)+1,0)))="Н/Д",INDIRECT(CONCATENATE("'2018-08 (Д)'!P",TEXT(MATCH($C89,'2018-08 (Д)'!$C$2:$C$100,0)+1,0)))="Н/Д",AND(INDIRECT(CONCATENATE("'2018-09 (Д)'!P",TEXT(MATCH($C89,'2018-09 (Д)'!$C$2:$C$100,0)+1,0)))="Н/Д",INDIRECT(CONCATENATE("'2018-08 (Д)'!P",TEXT(MATCH($C89,'2018-08 (Д)'!$C$2:$C$100,0)+1,0))))),"Н/Д",((INDIRECT(CONCATENATE("'2018-09 (Д)'!P",TEXT(MATCH($C89,'2018-09 (Д)'!$C$2:$C$100,0)+1,0)))-INDIRECT(CONCATENATE("'2018-08 (Д)'!P",TEXT(MATCH($C89,'2018-08 (Д)'!$C$2:$C$100,0)+1,0))))/INDIRECT(CONCATENATE("'2018-08 (Д)'!P",TEXT(MATCH($C89,'2018-08 (Д)'!$C$2:$C$100,0)+1,0))))*100)</f>
        <v>-2.4837100698192338</v>
      </c>
      <c r="EC89" s="9">
        <f ca="1">IF(OR(INDIRECT(CONCATENATE("'2018-10 (Д)'!P",TEXT(MATCH($C89,'2018-10 (Д)'!$C$2:$C$100,0)+1,0)))="Н/Д",INDIRECT(CONCATENATE("'2018-09 (Д)'!P",TEXT(MATCH($C89,'2018-09 (Д)'!$C$2:$C$100,0)+1,0)))="Н/Д",AND(INDIRECT(CONCATENATE("'2018-10 (Д)'!P",TEXT(MATCH($C89,'2018-10 (Д)'!$C$2:$C$100,0)+1,0)))="Н/Д",INDIRECT(CONCATENATE("'2018-09 (Д)'!P",TEXT(MATCH($C89,'2018-09 (Д)'!$C$2:$C$100,0)+1,0))))),"Н/Д",((INDIRECT(CONCATENATE("'2018-10 (Д)'!P",TEXT(MATCH($C89,'2018-10 (Д)'!$C$2:$C$100,0)+1,0)))-INDIRECT(CONCATENATE("'2018-09 (Д)'!P",TEXT(MATCH($C89,'2018-09 (Д)'!$C$2:$C$100,0)+1,0))))/INDIRECT(CONCATENATE("'2018-09 (Д)'!P",TEXT(MATCH($C89,'2018-09 (Д)'!$C$2:$C$100,0)+1,0))))*100)</f>
        <v>6.7872620544521975</v>
      </c>
      <c r="ED89" s="9">
        <f ca="1">IF(OR(INDIRECT(CONCATENATE("'2018-11 (Д)'!P",TEXT(MATCH($C89,'2018-11 (Д)'!$C$2:$C$100,0)+1,0)))="Н/Д",INDIRECT(CONCATENATE("'2018-10 (Д)'!P",TEXT(MATCH($C89,'2018-10 (Д)'!$C$2:$C$100,0)+1,0)))="Н/Д",AND(INDIRECT(CONCATENATE("'2018-11 (Д)'!P",TEXT(MATCH($C89,'2018-11 (Д)'!$C$2:$C$100,0)+1,0)))="Н/Д",INDIRECT(CONCATENATE("'2018-10 (Д)'!P",TEXT(MATCH($C89,'2018-10 (Д)'!$C$2:$C$100,0)+1,0))))),"Н/Д",((INDIRECT(CONCATENATE("'2018-11 (Д)'!P",TEXT(MATCH($C89,'2018-11 (Д)'!$C$2:$C$100,0)+1,0)))-INDIRECT(CONCATENATE("'2018-10 (Д)'!P",TEXT(MATCH($C89,'2018-10 (Д)'!$C$2:$C$100,0)+1,0))))/INDIRECT(CONCATENATE("'2018-10 (Д)'!P",TEXT(MATCH($C89,'2018-10 (Д)'!$C$2:$C$100,0)+1,0))))*100)</f>
        <v>16.97227105932463</v>
      </c>
      <c r="EE89" s="9">
        <f ca="1">IF(OR(INDIRECT(CONCATENATE("'2018-12 (Д)'!P",TEXT(MATCH($C89,'2018-12 (Д)'!$C$2:$C$100,0)+1,0)))="Н/Д",INDIRECT(CONCATENATE("'2018-11 (Д)'!P",TEXT(MATCH($C89,'2018-11 (Д)'!$C$2:$C$100,0)+1,0)))="Н/Д",AND(INDIRECT(CONCATENATE("'2018-12 (Д)'!P",TEXT(MATCH($C89,'2018-12 (Д)'!$C$2:$C$100,0)+1,0)))="Н/Д",INDIRECT(CONCATENATE("'2018-11 (Д)'!P",TEXT(MATCH($C89,'2018-11 (Д)'!$C$2:$C$100,0)+1,0))))),"Н/Д",((INDIRECT(CONCATENATE("'2018-12 (Д)'!P",TEXT(MATCH($C89,'2018-12 (Д)'!$C$2:$C$100,0)+1,0)))-INDIRECT(CONCATENATE("'2018-11 (Д)'!P",TEXT(MATCH($C89,'2018-11 (Д)'!$C$2:$C$100,0)+1,0))))/INDIRECT(CONCATENATE("'2018-11 (Д)'!P",TEXT(MATCH($C89,'2018-11 (Д)'!$C$2:$C$100,0)+1,0))))*100)</f>
        <v>768.7963643420494</v>
      </c>
      <c r="EF89" s="9"/>
      <c r="EG89" s="9">
        <f ca="1">IF(OR(INDIRECT(CONCATENATE("'2018-03 (Д)'!Q",TEXT(MATCH($C89,'2018-03 (Д)'!$C$2:$C$100,0)+1,0)))="Н/Д",INDIRECT(CONCATENATE("'2018-02 (Д)'!Q",TEXT(MATCH($C89,'2018-02 (Д)'!$C$2:$C$100,0)+1,0)))="Н/Д",AND(INDIRECT(CONCATENATE("'2018-03 (Д)'!Q",TEXT(MATCH($C89,'2018-03 (Д)'!$C$2:$C$100,0)+1,0)))="Н/Д",INDIRECT(CONCATENATE("'2018-02 (Д)'!Q",TEXT(MATCH($C89,'2018-02 (Д)'!$C$2:$C$100,0)+1,0))))),"Н/Д",((INDIRECT(CONCATENATE("'2018-03 (Д)'!Q",TEXT(MATCH($C89,'2018-03 (Д)'!$C$2:$C$100,0)+1,0)))-INDIRECT(CONCATENATE("'2018-02 (Д)'!Q",TEXT(MATCH($C89,'2018-02 (Д)'!$C$2:$C$100,0)+1,0))))/INDIRECT(CONCATENATE("'2018-02 (Д)'!Q",TEXT(MATCH($C89,'2018-02 (Д)'!$C$2:$C$100,0)+1,0))))*100)</f>
        <v>27.144601134401135</v>
      </c>
      <c r="EH89" s="9">
        <f ca="1">IF(OR(INDIRECT(CONCATENATE("'2018-04 (Д)'!Q",TEXT(MATCH($C89,'2018-04 (Д)'!$C$2:$C$100,0)+1,0)))="Н/Д",INDIRECT(CONCATENATE("'2018-03 (Д)'!Q",TEXT(MATCH($C89,'2018-03 (Д)'!$C$2:$C$100,0)+1,0)))="Н/Д",AND(INDIRECT(CONCATENATE("'2018-04 (Д)'!Q",TEXT(MATCH($C89,'2018-04 (Д)'!$C$2:$C$100,0)+1,0)))="Н/Д",INDIRECT(CONCATENATE("'2018-03 (Д)'!Q",TEXT(MATCH($C89,'2018-03 (Д)'!$C$2:$C$100,0)+1,0))))),"Н/Д",((INDIRECT(CONCATENATE("'2018-04 (Д)'!Q",TEXT(MATCH($C89,'2018-04 (Д)'!$C$2:$C$100,0)+1,0)))-INDIRECT(CONCATENATE("'2018-03 (Д)'!Q",TEXT(MATCH($C89,'2018-03 (Д)'!$C$2:$C$100,0)+1,0))))/INDIRECT(CONCATENATE("'2018-03 (Д)'!Q",TEXT(MATCH($C89,'2018-03 (Д)'!$C$2:$C$100,0)+1,0))))*100)</f>
        <v>-46.92567799363497</v>
      </c>
      <c r="EI89" s="9">
        <f ca="1">IF(OR(INDIRECT(CONCATENATE("'2018-05 (Д)'!Q",TEXT(MATCH($C89,'2018-05 (Д)'!$C$2:$C$100,0)+1,0)))="Н/Д",INDIRECT(CONCATENATE("'2018-04 (Д)'!Q",TEXT(MATCH($C89,'2018-04 (Д)'!$C$2:$C$100,0)+1,0)))="Н/Д",AND(INDIRECT(CONCATENATE("'2018-05 (Д)'!Q",TEXT(MATCH($C89,'2018-05 (Д)'!$C$2:$C$100,0)+1,0)))="Н/Д",INDIRECT(CONCATENATE("'2018-04 (Д)'!Q",TEXT(MATCH($C89,'2018-04 (Д)'!$C$2:$C$100,0)+1,0))))),"Н/Д",((INDIRECT(CONCATENATE("'2018-05 (Д)'!Q",TEXT(MATCH($C89,'2018-05 (Д)'!$C$2:$C$100,0)+1,0)))-INDIRECT(CONCATENATE("'2018-04 (Д)'!Q",TEXT(MATCH($C89,'2018-04 (Д)'!$C$2:$C$100,0)+1,0))))/INDIRECT(CONCATENATE("'2018-04 (Д)'!Q",TEXT(MATCH($C89,'2018-04 (Д)'!$C$2:$C$100,0)+1,0))))*100)</f>
        <v>60.164964646692873</v>
      </c>
      <c r="EJ89" s="9">
        <f ca="1">IF(OR(INDIRECT(CONCATENATE("'2018-06 (Д)'!Q",TEXT(MATCH($C89,'2018-06 (Д)'!$C$2:$C$100,0)+1,0)))="Н/Д",INDIRECT(CONCATENATE("'2018-05 (Д)'!Q",TEXT(MATCH($C89,'2018-05 (Д)'!$C$2:$C$100,0)+1,0)))="Н/Д",AND(INDIRECT(CONCATENATE("'2018-06 (Д)'!Q",TEXT(MATCH($C89,'2018-06 (Д)'!$C$2:$C$100,0)+1,0)))="Н/Д",INDIRECT(CONCATENATE("'2018-05 (Д)'!Q",TEXT(MATCH($C89,'2018-05 (Д)'!$C$2:$C$100,0)+1,0))))),"Н/Д",((INDIRECT(CONCATENATE("'2018-06 (Д)'!Q",TEXT(MATCH($C89,'2018-06 (Д)'!$C$2:$C$100,0)+1,0)))-INDIRECT(CONCATENATE("'2018-05 (Д)'!Q",TEXT(MATCH($C89,'2018-05 (Д)'!$C$2:$C$100,0)+1,0))))/INDIRECT(CONCATENATE("'2018-05 (Д)'!Q",TEXT(MATCH($C89,'2018-05 (Д)'!$C$2:$C$100,0)+1,0))))*100)</f>
        <v>-26.877270547471809</v>
      </c>
      <c r="EK89" s="9">
        <f ca="1">IF(OR(INDIRECT(CONCATENATE("'2018-07 (Д)'!Q",TEXT(MATCH($C89,'2018-07 (Д)'!$C$2:$C$100,0)+1,0)))="Н/Д",INDIRECT(CONCATENATE("'2018-06 (Д)'!Q",TEXT(MATCH($C89,'2018-06 (Д)'!$C$2:$C$100,0)+1,0)))="Н/Д",AND(INDIRECT(CONCATENATE("'2018-07 (Д)'!Q",TEXT(MATCH($C89,'2018-07 (Д)'!$C$2:$C$100,0)+1,0)))="Н/Д",INDIRECT(CONCATENATE("'2018-06 (Д)'!Q",TEXT(MATCH($C89,'2018-06 (Д)'!$C$2:$C$100,0)+1,0))))),"Н/Д",((INDIRECT(CONCATENATE("'2018-07 (Д)'!Q",TEXT(MATCH($C89,'2018-07 (Д)'!$C$2:$C$100,0)+1,0)))-INDIRECT(CONCATENATE("'2018-06 (Д)'!Q",TEXT(MATCH($C89,'2018-06 (Д)'!$C$2:$C$100,0)+1,0))))/INDIRECT(CONCATENATE("'2018-06 (Д)'!Q",TEXT(MATCH($C89,'2018-06 (Д)'!$C$2:$C$100,0)+1,0))))*100)</f>
        <v>-89.657520420343388</v>
      </c>
      <c r="EL89" s="9">
        <f ca="1">IF(OR(INDIRECT(CONCATENATE("'2018-08 (Д)'!Q",TEXT(MATCH($C89,'2018-08 (Д)'!$C$2:$C$100,0)+1,0)))="Н/Д",INDIRECT(CONCATENATE("'2018-07 (Д)'!Q",TEXT(MATCH($C89,'2018-07 (Д)'!$C$2:$C$100,0)+1,0)))="Н/Д",AND(INDIRECT(CONCATENATE("'2018-08 (Д)'!Q",TEXT(MATCH($C89,'2018-08 (Д)'!$C$2:$C$100,0)+1,0)))="Н/Д",INDIRECT(CONCATENATE("'2018-07 (Д)'!Q",TEXT(MATCH($C89,'2018-07 (Д)'!$C$2:$C$100,0)+1,0))))),"Н/Д",((INDIRECT(CONCATENATE("'2018-08 (Д)'!Q",TEXT(MATCH($C89,'2018-08 (Д)'!$C$2:$C$100,0)+1,0)))-INDIRECT(CONCATENATE("'2018-07 (Д)'!Q",TEXT(MATCH($C89,'2018-07 (Д)'!$C$2:$C$100,0)+1,0))))/INDIRECT(CONCATENATE("'2018-07 (Д)'!Q",TEXT(MATCH($C89,'2018-07 (Д)'!$C$2:$C$100,0)+1,0))))*100)</f>
        <v>1032.3283197141993</v>
      </c>
      <c r="EM89" s="9">
        <f ca="1">IF(OR(INDIRECT(CONCATENATE("'2018-09 (Д)'!Q",TEXT(MATCH($C89,'2018-09 (Д)'!$C$2:$C$100,0)+1,0)))="Н/Д",INDIRECT(CONCATENATE("'2018-08 (Д)'!Q",TEXT(MATCH($C89,'2018-08 (Д)'!$C$2:$C$100,0)+1,0)))="Н/Д",AND(INDIRECT(CONCATENATE("'2018-09 (Д)'!Q",TEXT(MATCH($C89,'2018-09 (Д)'!$C$2:$C$100,0)+1,0)))="Н/Д",INDIRECT(CONCATENATE("'2018-08 (Д)'!Q",TEXT(MATCH($C89,'2018-08 (Д)'!$C$2:$C$100,0)+1,0))))),"Н/Д",((INDIRECT(CONCATENATE("'2018-09 (Д)'!Q",TEXT(MATCH($C89,'2018-09 (Д)'!$C$2:$C$100,0)+1,0)))-INDIRECT(CONCATENATE("'2018-08 (Д)'!Q",TEXT(MATCH($C89,'2018-08 (Д)'!$C$2:$C$100,0)+1,0))))/INDIRECT(CONCATENATE("'2018-08 (Д)'!Q",TEXT(MATCH($C89,'2018-08 (Д)'!$C$2:$C$100,0)+1,0))))*100)</f>
        <v>-99.754936113181074</v>
      </c>
      <c r="EN89" s="9">
        <f ca="1">IF(OR(INDIRECT(CONCATENATE("'2018-10 (Д)'!Q",TEXT(MATCH($C89,'2018-10 (Д)'!$C$2:$C$100,0)+1,0)))="Н/Д",INDIRECT(CONCATENATE("'2018-09 (Д)'!Q",TEXT(MATCH($C89,'2018-09 (Д)'!$C$2:$C$100,0)+1,0)))="Н/Д",AND(INDIRECT(CONCATENATE("'2018-10 (Д)'!Q",TEXT(MATCH($C89,'2018-10 (Д)'!$C$2:$C$100,0)+1,0)))="Н/Д",INDIRECT(CONCATENATE("'2018-09 (Д)'!Q",TEXT(MATCH($C89,'2018-09 (Д)'!$C$2:$C$100,0)+1,0))))),"Н/Д",((INDIRECT(CONCATENATE("'2018-10 (Д)'!Q",TEXT(MATCH($C89,'2018-10 (Д)'!$C$2:$C$100,0)+1,0)))-INDIRECT(CONCATENATE("'2018-09 (Д)'!Q",TEXT(MATCH($C89,'2018-09 (Д)'!$C$2:$C$100,0)+1,0))))/INDIRECT(CONCATENATE("'2018-09 (Д)'!Q",TEXT(MATCH($C89,'2018-09 (Д)'!$C$2:$C$100,0)+1,0))))*100)</f>
        <v>6569.194061436212</v>
      </c>
      <c r="EO89" s="9">
        <f ca="1">IF(OR(INDIRECT(CONCATENATE("'2018-11 (Д)'!Q",TEXT(MATCH($C89,'2018-11 (Д)'!$C$2:$C$100,0)+1,0)))="Н/Д",INDIRECT(CONCATENATE("'2018-10 (Д)'!Q",TEXT(MATCH($C89,'2018-10 (Д)'!$C$2:$C$100,0)+1,0)))="Н/Д",AND(INDIRECT(CONCATENATE("'2018-11 (Д)'!Q",TEXT(MATCH($C89,'2018-11 (Д)'!$C$2:$C$100,0)+1,0)))="Н/Д",INDIRECT(CONCATENATE("'2018-10 (Д)'!Q",TEXT(MATCH($C89,'2018-10 (Д)'!$C$2:$C$100,0)+1,0))))),"Н/Д",((INDIRECT(CONCATENATE("'2018-11 (Д)'!Q",TEXT(MATCH($C89,'2018-11 (Д)'!$C$2:$C$100,0)+1,0)))-INDIRECT(CONCATENATE("'2018-10 (Д)'!Q",TEXT(MATCH($C89,'2018-10 (Д)'!$C$2:$C$100,0)+1,0))))/INDIRECT(CONCATENATE("'2018-10 (Д)'!Q",TEXT(MATCH($C89,'2018-10 (Д)'!$C$2:$C$100,0)+1,0))))*100)</f>
        <v>581.07337425332992</v>
      </c>
      <c r="EP89" s="9">
        <f ca="1">IF(OR(INDIRECT(CONCATENATE("'2018-12 (Д)'!Q",TEXT(MATCH($C89,'2018-12 (Д)'!$C$2:$C$100,0)+1,0)))="Н/Д",INDIRECT(CONCATENATE("'2018-11 (Д)'!Q",TEXT(MATCH($C89,'2018-11 (Д)'!$C$2:$C$100,0)+1,0)))="Н/Д",AND(INDIRECT(CONCATENATE("'2018-12 (Д)'!Q",TEXT(MATCH($C89,'2018-12 (Д)'!$C$2:$C$100,0)+1,0)))="Н/Д",INDIRECT(CONCATENATE("'2018-11 (Д)'!Q",TEXT(MATCH($C89,'2018-11 (Д)'!$C$2:$C$100,0)+1,0))))),"Н/Д",((INDIRECT(CONCATENATE("'2018-12 (Д)'!Q",TEXT(MATCH($C89,'2018-12 (Д)'!$C$2:$C$100,0)+1,0)))-INDIRECT(CONCATENATE("'2018-11 (Д)'!Q",TEXT(MATCH($C89,'2018-11 (Д)'!$C$2:$C$100,0)+1,0))))/INDIRECT(CONCATENATE("'2018-11 (Д)'!Q",TEXT(MATCH($C89,'2018-11 (Д)'!$C$2:$C$100,0)+1,0))))*100)</f>
        <v>582.55174933296905</v>
      </c>
      <c r="EQ89" s="9"/>
      <c r="ER89" s="9">
        <f ca="1">IF(OR(INDIRECT(CONCATENATE("'2018-03 (Д)'!R",TEXT(MATCH($C89,'2018-03 (Д)'!$C$2:$C$100,0)+1,0)))="Н/Д",INDIRECT(CONCATENATE("'2018-02 (Д)'!R",TEXT(MATCH($C89,'2018-02 (Д)'!$C$2:$C$100,0)+1,0)))="Н/Д",AND(INDIRECT(CONCATENATE("'2018-03 (Д)'!R",TEXT(MATCH($C89,'2018-03 (Д)'!$C$2:$C$100,0)+1,0)))="Н/Д",INDIRECT(CONCATENATE("'2018-02 (Д)'!R",TEXT(MATCH($C89,'2018-02 (Д)'!$C$2:$C$100,0)+1,0))))),"Н/Д",((INDIRECT(CONCATENATE("'2018-03 (Д)'!R",TEXT(MATCH($C89,'2018-03 (Д)'!$C$2:$C$100,0)+1,0)))-INDIRECT(CONCATENATE("'2018-02 (Д)'!R",TEXT(MATCH($C89,'2018-02 (Д)'!$C$2:$C$100,0)+1,0))))/INDIRECT(CONCATENATE("'2018-02 (Д)'!R",TEXT(MATCH($C89,'2018-02 (Д)'!$C$2:$C$100,0)+1,0))))*100)</f>
        <v>87.508770571105515</v>
      </c>
      <c r="ES89" s="9">
        <f ca="1">IF(OR(INDIRECT(CONCATENATE("'2018-04 (Д)'!R",TEXT(MATCH($C89,'2018-04 (Д)'!$C$2:$C$100,0)+1,0)))="Н/Д",INDIRECT(CONCATENATE("'2018-03 (Д)'!R",TEXT(MATCH($C89,'2018-03 (Д)'!$C$2:$C$100,0)+1,0)))="Н/Д",AND(INDIRECT(CONCATENATE("'2018-04 (Д)'!R",TEXT(MATCH($C89,'2018-04 (Д)'!$C$2:$C$100,0)+1,0)))="Н/Д",INDIRECT(CONCATENATE("'2018-03 (Д)'!R",TEXT(MATCH($C89,'2018-03 (Д)'!$C$2:$C$100,0)+1,0))))),"Н/Д",((INDIRECT(CONCATENATE("'2018-04 (Д)'!R",TEXT(MATCH($C89,'2018-04 (Д)'!$C$2:$C$100,0)+1,0)))-INDIRECT(CONCATENATE("'2018-03 (Д)'!R",TEXT(MATCH($C89,'2018-03 (Д)'!$C$2:$C$100,0)+1,0))))/INDIRECT(CONCATENATE("'2018-03 (Д)'!R",TEXT(MATCH($C89,'2018-03 (Д)'!$C$2:$C$100,0)+1,0))))*100)</f>
        <v>-32.112896802834271</v>
      </c>
      <c r="ET89" s="9">
        <f ca="1">IF(OR(INDIRECT(CONCATENATE("'2018-05 (Д)'!R",TEXT(MATCH($C89,'2018-05 (Д)'!$C$2:$C$100,0)+1,0)))="Н/Д",INDIRECT(CONCATENATE("'2018-04 (Д)'!R",TEXT(MATCH($C89,'2018-04 (Д)'!$C$2:$C$100,0)+1,0)))="Н/Д",AND(INDIRECT(CONCATENATE("'2018-05 (Д)'!R",TEXT(MATCH($C89,'2018-05 (Д)'!$C$2:$C$100,0)+1,0)))="Н/Д",INDIRECT(CONCATENATE("'2018-04 (Д)'!R",TEXT(MATCH($C89,'2018-04 (Д)'!$C$2:$C$100,0)+1,0))))),"Н/Д",((INDIRECT(CONCATENATE("'2018-05 (Д)'!R",TEXT(MATCH($C89,'2018-05 (Д)'!$C$2:$C$100,0)+1,0)))-INDIRECT(CONCATENATE("'2018-04 (Д)'!R",TEXT(MATCH($C89,'2018-04 (Д)'!$C$2:$C$100,0)+1,0))))/INDIRECT(CONCATENATE("'2018-04 (Д)'!R",TEXT(MATCH($C89,'2018-04 (Д)'!$C$2:$C$100,0)+1,0))))*100)</f>
        <v>264.79017099392155</v>
      </c>
      <c r="EU89" s="9">
        <f ca="1">IF(OR(INDIRECT(CONCATENATE("'2018-06 (Д)'!R",TEXT(MATCH($C89,'2018-06 (Д)'!$C$2:$C$100,0)+1,0)))="Н/Д",INDIRECT(CONCATENATE("'2018-05 (Д)'!R",TEXT(MATCH($C89,'2018-05 (Д)'!$C$2:$C$100,0)+1,0)))="Н/Д",AND(INDIRECT(CONCATENATE("'2018-06 (Д)'!R",TEXT(MATCH($C89,'2018-06 (Д)'!$C$2:$C$100,0)+1,0)))="Н/Д",INDIRECT(CONCATENATE("'2018-05 (Д)'!R",TEXT(MATCH($C89,'2018-05 (Д)'!$C$2:$C$100,0)+1,0))))),"Н/Д",((INDIRECT(CONCATENATE("'2018-06 (Д)'!R",TEXT(MATCH($C89,'2018-06 (Д)'!$C$2:$C$100,0)+1,0)))-INDIRECT(CONCATENATE("'2018-05 (Д)'!R",TEXT(MATCH($C89,'2018-05 (Д)'!$C$2:$C$100,0)+1,0))))/INDIRECT(CONCATENATE("'2018-05 (Д)'!R",TEXT(MATCH($C89,'2018-05 (Д)'!$C$2:$C$100,0)+1,0))))*100)</f>
        <v>-38.403688754435919</v>
      </c>
      <c r="EV89" s="9">
        <f ca="1">IF(OR(INDIRECT(CONCATENATE("'2018-07 (Д)'!R",TEXT(MATCH($C89,'2018-07 (Д)'!$C$2:$C$100,0)+1,0)))="Н/Д",INDIRECT(CONCATENATE("'2018-06 (Д)'!R",TEXT(MATCH($C89,'2018-06 (Д)'!$C$2:$C$100,0)+1,0)))="Н/Д",AND(INDIRECT(CONCATENATE("'2018-07 (Д)'!R",TEXT(MATCH($C89,'2018-07 (Д)'!$C$2:$C$100,0)+1,0)))="Н/Д",INDIRECT(CONCATENATE("'2018-06 (Д)'!R",TEXT(MATCH($C89,'2018-06 (Д)'!$C$2:$C$100,0)+1,0))))),"Н/Д",((INDIRECT(CONCATENATE("'2018-07 (Д)'!R",TEXT(MATCH($C89,'2018-07 (Д)'!$C$2:$C$100,0)+1,0)))-INDIRECT(CONCATENATE("'2018-06 (Д)'!R",TEXT(MATCH($C89,'2018-06 (Д)'!$C$2:$C$100,0)+1,0))))/INDIRECT(CONCATENATE("'2018-06 (Д)'!R",TEXT(MATCH($C89,'2018-06 (Д)'!$C$2:$C$100,0)+1,0))))*100)</f>
        <v>22.4860792986318</v>
      </c>
      <c r="EW89" s="9">
        <f ca="1">IF(OR(INDIRECT(CONCATENATE("'2018-08 (Д)'!R",TEXT(MATCH($C89,'2018-08 (Д)'!$C$2:$C$100,0)+1,0)))="Н/Д",INDIRECT(CONCATENATE("'2018-07 (Д)'!R",TEXT(MATCH($C89,'2018-07 (Д)'!$C$2:$C$100,0)+1,0)))="Н/Д",AND(INDIRECT(CONCATENATE("'2018-08 (Д)'!R",TEXT(MATCH($C89,'2018-08 (Д)'!$C$2:$C$100,0)+1,0)))="Н/Д",INDIRECT(CONCATENATE("'2018-07 (Д)'!R",TEXT(MATCH($C89,'2018-07 (Д)'!$C$2:$C$100,0)+1,0))))),"Н/Д",((INDIRECT(CONCATENATE("'2018-08 (Д)'!R",TEXT(MATCH($C89,'2018-08 (Д)'!$C$2:$C$100,0)+1,0)))-INDIRECT(CONCATENATE("'2018-07 (Д)'!R",TEXT(MATCH($C89,'2018-07 (Д)'!$C$2:$C$100,0)+1,0))))/INDIRECT(CONCATENATE("'2018-07 (Д)'!R",TEXT(MATCH($C89,'2018-07 (Д)'!$C$2:$C$100,0)+1,0))))*100)</f>
        <v>43.634582472338671</v>
      </c>
      <c r="EX89" s="9">
        <f ca="1">IF(OR(INDIRECT(CONCATENATE("'2018-09 (Д)'!R",TEXT(MATCH($C89,'2018-09 (Д)'!$C$2:$C$100,0)+1,0)))="Н/Д",INDIRECT(CONCATENATE("'2018-08 (Д)'!R",TEXT(MATCH($C89,'2018-08 (Д)'!$C$2:$C$100,0)+1,0)))="Н/Д",AND(INDIRECT(CONCATENATE("'2018-09 (Д)'!R",TEXT(MATCH($C89,'2018-09 (Д)'!$C$2:$C$100,0)+1,0)))="Н/Д",INDIRECT(CONCATENATE("'2018-08 (Д)'!R",TEXT(MATCH($C89,'2018-08 (Д)'!$C$2:$C$100,0)+1,0))))),"Н/Д",((INDIRECT(CONCATENATE("'2018-09 (Д)'!R",TEXT(MATCH($C89,'2018-09 (Д)'!$C$2:$C$100,0)+1,0)))-INDIRECT(CONCATENATE("'2018-08 (Д)'!R",TEXT(MATCH($C89,'2018-08 (Д)'!$C$2:$C$100,0)+1,0))))/INDIRECT(CONCATENATE("'2018-08 (Д)'!R",TEXT(MATCH($C89,'2018-08 (Д)'!$C$2:$C$100,0)+1,0))))*100)</f>
        <v>202.87657238998781</v>
      </c>
      <c r="EY89" s="9">
        <f ca="1">IF(OR(INDIRECT(CONCATENATE("'2018-10 (Д)'!R",TEXT(MATCH($C89,'2018-10 (Д)'!$C$2:$C$100,0)+1,0)))="Н/Д",INDIRECT(CONCATENATE("'2018-09 (Д)'!R",TEXT(MATCH($C89,'2018-09 (Д)'!$C$2:$C$100,0)+1,0)))="Н/Д",AND(INDIRECT(CONCATENATE("'2018-10 (Д)'!R",TEXT(MATCH($C89,'2018-10 (Д)'!$C$2:$C$100,0)+1,0)))="Н/Д",INDIRECT(CONCATENATE("'2018-09 (Д)'!R",TEXT(MATCH($C89,'2018-09 (Д)'!$C$2:$C$100,0)+1,0))))),"Н/Д",((INDIRECT(CONCATENATE("'2018-10 (Д)'!R",TEXT(MATCH($C89,'2018-10 (Д)'!$C$2:$C$100,0)+1,0)))-INDIRECT(CONCATENATE("'2018-09 (Д)'!R",TEXT(MATCH($C89,'2018-09 (Д)'!$C$2:$C$100,0)+1,0))))/INDIRECT(CONCATENATE("'2018-09 (Д)'!R",TEXT(MATCH($C89,'2018-09 (Д)'!$C$2:$C$100,0)+1,0))))*100)</f>
        <v>-84.761114808814483</v>
      </c>
      <c r="EZ89" s="9">
        <f ca="1">IF(OR(INDIRECT(CONCATENATE("'2018-11 (Д)'!R",TEXT(MATCH($C89,'2018-11 (Д)'!$C$2:$C$100,0)+1,0)))="Н/Д",INDIRECT(CONCATENATE("'2018-10 (Д)'!R",TEXT(MATCH($C89,'2018-10 (Д)'!$C$2:$C$100,0)+1,0)))="Н/Д",AND(INDIRECT(CONCATENATE("'2018-11 (Д)'!R",TEXT(MATCH($C89,'2018-11 (Д)'!$C$2:$C$100,0)+1,0)))="Н/Д",INDIRECT(CONCATENATE("'2018-10 (Д)'!R",TEXT(MATCH($C89,'2018-10 (Д)'!$C$2:$C$100,0)+1,0))))),"Н/Д",((INDIRECT(CONCATENATE("'2018-11 (Д)'!R",TEXT(MATCH($C89,'2018-11 (Д)'!$C$2:$C$100,0)+1,0)))-INDIRECT(CONCATENATE("'2018-10 (Д)'!R",TEXT(MATCH($C89,'2018-10 (Д)'!$C$2:$C$100,0)+1,0))))/INDIRECT(CONCATENATE("'2018-10 (Д)'!R",TEXT(MATCH($C89,'2018-10 (Д)'!$C$2:$C$100,0)+1,0))))*100)</f>
        <v>459.08973139945567</v>
      </c>
      <c r="FA89" s="9">
        <f ca="1">IF(OR(INDIRECT(CONCATENATE("'2018-12 (Д)'!R",TEXT(MATCH($C89,'2018-12 (Д)'!$C$2:$C$100,0)+1,0)))="Н/Д",INDIRECT(CONCATENATE("'2018-11 (Д)'!R",TEXT(MATCH($C89,'2018-11 (Д)'!$C$2:$C$100,0)+1,0)))="Н/Д",AND(INDIRECT(CONCATENATE("'2018-12 (Д)'!R",TEXT(MATCH($C89,'2018-12 (Д)'!$C$2:$C$100,0)+1,0)))="Н/Д",INDIRECT(CONCATENATE("'2018-11 (Д)'!R",TEXT(MATCH($C89,'2018-11 (Д)'!$C$2:$C$100,0)+1,0))))),"Н/Д",((INDIRECT(CONCATENATE("'2018-12 (Д)'!R",TEXT(MATCH($C89,'2018-12 (Д)'!$C$2:$C$100,0)+1,0)))-INDIRECT(CONCATENATE("'2018-11 (Д)'!R",TEXT(MATCH($C89,'2018-11 (Д)'!$C$2:$C$100,0)+1,0))))/INDIRECT(CONCATENATE("'2018-11 (Д)'!R",TEXT(MATCH($C89,'2018-11 (Д)'!$C$2:$C$100,0)+1,0))))*100)</f>
        <v>413.1557743065926</v>
      </c>
      <c r="FB89" s="9"/>
      <c r="FC89" s="9">
        <f ca="1">IF(OR(INDIRECT(CONCATENATE("'2018-03 (Д)'!S",TEXT(MATCH($C89,'2018-03 (Д)'!$C$2:$C$100,0)+1,0)))="Н/Д",INDIRECT(CONCATENATE("'2018-02 (Д)'!S",TEXT(MATCH($C89,'2018-02 (Д)'!$C$2:$C$100,0)+1,0)))="Н/Д",AND(INDIRECT(CONCATENATE("'2018-03 (Д)'!S",TEXT(MATCH($C89,'2018-03 (Д)'!$C$2:$C$100,0)+1,0)))="Н/Д",INDIRECT(CONCATENATE("'2018-02 (Д)'!S",TEXT(MATCH($C89,'2018-02 (Д)'!$C$2:$C$100,0)+1,0))))),"Н/Д",((INDIRECT(CONCATENATE("'2018-03 (Д)'!S",TEXT(MATCH($C89,'2018-03 (Д)'!$C$2:$C$100,0)+1,0)))-INDIRECT(CONCATENATE("'2018-02 (Д)'!S",TEXT(MATCH($C89,'2018-02 (Д)'!$C$2:$C$100,0)+1,0))))/INDIRECT(CONCATENATE("'2018-02 (Д)'!S",TEXT(MATCH($C89,'2018-02 (Д)'!$C$2:$C$100,0)+1,0))))*100)</f>
        <v>-16.666666666666664</v>
      </c>
      <c r="FD89" s="9">
        <f ca="1">IF(OR(INDIRECT(CONCATENATE("'2018-04 (Д)'!S",TEXT(MATCH($C89,'2018-04 (Д)'!$C$2:$C$100,0)+1,0)))="Н/Д",INDIRECT(CONCATENATE("'2018-03 (Д)'!S",TEXT(MATCH($C89,'2018-03 (Д)'!$C$2:$C$100,0)+1,0)))="Н/Д",AND(INDIRECT(CONCATENATE("'2018-04 (Д)'!S",TEXT(MATCH($C89,'2018-04 (Д)'!$C$2:$C$100,0)+1,0)))="Н/Д",INDIRECT(CONCATENATE("'2018-03 (Д)'!S",TEXT(MATCH($C89,'2018-03 (Д)'!$C$2:$C$100,0)+1,0))))),"Н/Д",((INDIRECT(CONCATENATE("'2018-04 (Д)'!S",TEXT(MATCH($C89,'2018-04 (Д)'!$C$2:$C$100,0)+1,0)))-INDIRECT(CONCATENATE("'2018-03 (Д)'!S",TEXT(MATCH($C89,'2018-03 (Д)'!$C$2:$C$100,0)+1,0))))/INDIRECT(CONCATENATE("'2018-03 (Д)'!S",TEXT(MATCH($C89,'2018-03 (Д)'!$C$2:$C$100,0)+1,0))))*100)</f>
        <v>65</v>
      </c>
      <c r="FE89" s="9">
        <f ca="1">IF(OR(INDIRECT(CONCATENATE("'2018-05 (Д)'!S",TEXT(MATCH($C89,'2018-05 (Д)'!$C$2:$C$100,0)+1,0)))="Н/Д",INDIRECT(CONCATENATE("'2018-04 (Д)'!S",TEXT(MATCH($C89,'2018-04 (Д)'!$C$2:$C$100,0)+1,0)))="Н/Д",AND(INDIRECT(CONCATENATE("'2018-05 (Д)'!S",TEXT(MATCH($C89,'2018-05 (Д)'!$C$2:$C$100,0)+1,0)))="Н/Д",INDIRECT(CONCATENATE("'2018-04 (Д)'!S",TEXT(MATCH($C89,'2018-04 (Д)'!$C$2:$C$100,0)+1,0))))),"Н/Д",((INDIRECT(CONCATENATE("'2018-05 (Д)'!S",TEXT(MATCH($C89,'2018-05 (Д)'!$C$2:$C$100,0)+1,0)))-INDIRECT(CONCATENATE("'2018-04 (Д)'!S",TEXT(MATCH($C89,'2018-04 (Д)'!$C$2:$C$100,0)+1,0))))/INDIRECT(CONCATENATE("'2018-04 (Д)'!S",TEXT(MATCH($C89,'2018-04 (Д)'!$C$2:$C$100,0)+1,0))))*100)</f>
        <v>-18.181818181818183</v>
      </c>
      <c r="FF89" s="9">
        <f ca="1">IF(OR(INDIRECT(CONCATENATE("'2018-06 (Д)'!S",TEXT(MATCH($C89,'2018-06 (Д)'!$C$2:$C$100,0)+1,0)))="Н/Д",INDIRECT(CONCATENATE("'2018-05 (Д)'!S",TEXT(MATCH($C89,'2018-05 (Д)'!$C$2:$C$100,0)+1,0)))="Н/Д",AND(INDIRECT(CONCATENATE("'2018-06 (Д)'!S",TEXT(MATCH($C89,'2018-06 (Д)'!$C$2:$C$100,0)+1,0)))="Н/Д",INDIRECT(CONCATENATE("'2018-05 (Д)'!S",TEXT(MATCH($C89,'2018-05 (Д)'!$C$2:$C$100,0)+1,0))))),"Н/Д",((INDIRECT(CONCATENATE("'2018-06 (Д)'!S",TEXT(MATCH($C89,'2018-06 (Д)'!$C$2:$C$100,0)+1,0)))-INDIRECT(CONCATENATE("'2018-05 (Д)'!S",TEXT(MATCH($C89,'2018-05 (Д)'!$C$2:$C$100,0)+1,0))))/INDIRECT(CONCATENATE("'2018-05 (Д)'!S",TEXT(MATCH($C89,'2018-05 (Д)'!$C$2:$C$100,0)+1,0))))*100)</f>
        <v>489.48456790123458</v>
      </c>
      <c r="FG89" s="9">
        <f ca="1">IF(OR(INDIRECT(CONCATENATE("'2018-07 (Д)'!S",TEXT(MATCH($C89,'2018-07 (Д)'!$C$2:$C$100,0)+1,0)))="Н/Д",INDIRECT(CONCATENATE("'2018-06 (Д)'!S",TEXT(MATCH($C89,'2018-06 (Д)'!$C$2:$C$100,0)+1,0)))="Н/Д",AND(INDIRECT(CONCATENATE("'2018-07 (Д)'!S",TEXT(MATCH($C89,'2018-07 (Д)'!$C$2:$C$100,0)+1,0)))="Н/Д",INDIRECT(CONCATENATE("'2018-06 (Д)'!S",TEXT(MATCH($C89,'2018-06 (Д)'!$C$2:$C$100,0)+1,0))))),"Н/Д",((INDIRECT(CONCATENATE("'2018-07 (Д)'!S",TEXT(MATCH($C89,'2018-07 (Д)'!$C$2:$C$100,0)+1,0)))-INDIRECT(CONCATENATE("'2018-06 (Д)'!S",TEXT(MATCH($C89,'2018-06 (Д)'!$C$2:$C$100,0)+1,0))))/INDIRECT(CONCATENATE("'2018-06 (Д)'!S",TEXT(MATCH($C89,'2018-06 (Д)'!$C$2:$C$100,0)+1,0))))*100)</f>
        <v>-91.832161388113704</v>
      </c>
      <c r="FH89" s="9">
        <f ca="1">IF(OR(INDIRECT(CONCATENATE("'2018-08 (Д)'!S",TEXT(MATCH($C89,'2018-08 (Д)'!$C$2:$C$100,0)+1,0)))="Н/Д",INDIRECT(CONCATENATE("'2018-07 (Д)'!S",TEXT(MATCH($C89,'2018-07 (Д)'!$C$2:$C$100,0)+1,0)))="Н/Д",AND(INDIRECT(CONCATENATE("'2018-08 (Д)'!S",TEXT(MATCH($C89,'2018-08 (Д)'!$C$2:$C$100,0)+1,0)))="Н/Д",INDIRECT(CONCATENATE("'2018-07 (Д)'!S",TEXT(MATCH($C89,'2018-07 (Д)'!$C$2:$C$100,0)+1,0))))),"Н/Д",((INDIRECT(CONCATENATE("'2018-08 (Д)'!S",TEXT(MATCH($C89,'2018-08 (Д)'!$C$2:$C$100,0)+1,0)))-INDIRECT(CONCATENATE("'2018-07 (Д)'!S",TEXT(MATCH($C89,'2018-07 (Д)'!$C$2:$C$100,0)+1,0))))/INDIRECT(CONCATENATE("'2018-07 (Д)'!S",TEXT(MATCH($C89,'2018-07 (Д)'!$C$2:$C$100,0)+1,0))))*100)</f>
        <v>-7.6923076923076925</v>
      </c>
      <c r="FI89" s="9">
        <f ca="1">IF(OR(INDIRECT(CONCATENATE("'2018-09 (Д)'!S",TEXT(MATCH($C89,'2018-09 (Д)'!$C$2:$C$100,0)+1,0)))="Н/Д",INDIRECT(CONCATENATE("'2018-08 (Д)'!S",TEXT(MATCH($C89,'2018-08 (Д)'!$C$2:$C$100,0)+1,0)))="Н/Д",AND(INDIRECT(CONCATENATE("'2018-09 (Д)'!S",TEXT(MATCH($C89,'2018-09 (Д)'!$C$2:$C$100,0)+1,0)))="Н/Д",INDIRECT(CONCATENATE("'2018-08 (Д)'!S",TEXT(MATCH($C89,'2018-08 (Д)'!$C$2:$C$100,0)+1,0))))),"Н/Д",((INDIRECT(CONCATENATE("'2018-09 (Д)'!S",TEXT(MATCH($C89,'2018-09 (Д)'!$C$2:$C$100,0)+1,0)))-INDIRECT(CONCATENATE("'2018-08 (Д)'!S",TEXT(MATCH($C89,'2018-08 (Д)'!$C$2:$C$100,0)+1,0))))/INDIRECT(CONCATENATE("'2018-08 (Д)'!S",TEXT(MATCH($C89,'2018-08 (Д)'!$C$2:$C$100,0)+1,0))))*100)</f>
        <v>-8.3333333333333321</v>
      </c>
      <c r="FJ89" s="9">
        <f ca="1">IF(OR(INDIRECT(CONCATENATE("'2018-10 (Д)'!S",TEXT(MATCH($C89,'2018-10 (Д)'!$C$2:$C$100,0)+1,0)))="Н/Д",INDIRECT(CONCATENATE("'2018-09 (Д)'!S",TEXT(MATCH($C89,'2018-09 (Д)'!$C$2:$C$100,0)+1,0)))="Н/Д",AND(INDIRECT(CONCATENATE("'2018-10 (Д)'!S",TEXT(MATCH($C89,'2018-10 (Д)'!$C$2:$C$100,0)+1,0)))="Н/Д",INDIRECT(CONCATENATE("'2018-09 (Д)'!S",TEXT(MATCH($C89,'2018-09 (Д)'!$C$2:$C$100,0)+1,0))))),"Н/Д",((INDIRECT(CONCATENATE("'2018-10 (Д)'!S",TEXT(MATCH($C89,'2018-10 (Д)'!$C$2:$C$100,0)+1,0)))-INDIRECT(CONCATENATE("'2018-09 (Д)'!S",TEXT(MATCH($C89,'2018-09 (Д)'!$C$2:$C$100,0)+1,0))))/INDIRECT(CONCATENATE("'2018-09 (Д)'!S",TEXT(MATCH($C89,'2018-09 (Д)'!$C$2:$C$100,0)+1,0))))*100)</f>
        <v>612.5181818181818</v>
      </c>
      <c r="FK89" s="9">
        <f ca="1">IF(OR(INDIRECT(CONCATENATE("'2018-11 (Д)'!S",TEXT(MATCH($C89,'2018-11 (Д)'!$C$2:$C$100,0)+1,0)))="Н/Д",INDIRECT(CONCATENATE("'2018-10 (Д)'!S",TEXT(MATCH($C89,'2018-10 (Д)'!$C$2:$C$100,0)+1,0)))="Н/Д",AND(INDIRECT(CONCATENATE("'2018-11 (Д)'!S",TEXT(MATCH($C89,'2018-11 (Д)'!$C$2:$C$100,0)+1,0)))="Н/Д",INDIRECT(CONCATENATE("'2018-10 (Д)'!S",TEXT(MATCH($C89,'2018-10 (Д)'!$C$2:$C$100,0)+1,0))))),"Н/Д",((INDIRECT(CONCATENATE("'2018-11 (Д)'!S",TEXT(MATCH($C89,'2018-11 (Д)'!$C$2:$C$100,0)+1,0)))-INDIRECT(CONCATENATE("'2018-10 (Д)'!S",TEXT(MATCH($C89,'2018-10 (Д)'!$C$2:$C$100,0)+1,0))))/INDIRECT(CONCATENATE("'2018-10 (Д)'!S",TEXT(MATCH($C89,'2018-10 (Д)'!$C$2:$C$100,0)+1,0))))*100)</f>
        <v>65.551118312770328</v>
      </c>
      <c r="FL89" s="9">
        <f ca="1">IF(OR(INDIRECT(CONCATENATE("'2018-12 (Д)'!S",TEXT(MATCH($C89,'2018-12 (Д)'!$C$2:$C$100,0)+1,0)))="Н/Д",INDIRECT(CONCATENATE("'2018-11 (Д)'!S",TEXT(MATCH($C89,'2018-11 (Д)'!$C$2:$C$100,0)+1,0)))="Н/Д",AND(INDIRECT(CONCATENATE("'2018-12 (Д)'!S",TEXT(MATCH($C89,'2018-12 (Д)'!$C$2:$C$100,0)+1,0)))="Н/Д",INDIRECT(CONCATENATE("'2018-11 (Д)'!S",TEXT(MATCH($C89,'2018-11 (Д)'!$C$2:$C$100,0)+1,0))))),"Н/Д",((INDIRECT(CONCATENATE("'2018-12 (Д)'!S",TEXT(MATCH($C89,'2018-12 (Д)'!$C$2:$C$100,0)+1,0)))-INDIRECT(CONCATENATE("'2018-11 (Д)'!S",TEXT(MATCH($C89,'2018-11 (Д)'!$C$2:$C$100,0)+1,0))))/INDIRECT(CONCATENATE("'2018-11 (Д)'!S",TEXT(MATCH($C89,'2018-11 (Д)'!$C$2:$C$100,0)+1,0))))*100)</f>
        <v>350.59792633239311</v>
      </c>
      <c r="FM89" s="9"/>
      <c r="FN89" s="9">
        <f ca="1">IF(OR(INDIRECT(CONCATENATE("'2018-03 (Д)'!T",TEXT(MATCH($C89,'2018-03 (Д)'!$C$2:$C$100,0)+1,0)))="Н/Д",INDIRECT(CONCATENATE("'2018-02 (Д)'!T",TEXT(MATCH($C89,'2018-02 (Д)'!$C$2:$C$100,0)+1,0)))="Н/Д",AND(INDIRECT(CONCATENATE("'2018-03 (Д)'!T",TEXT(MATCH($C89,'2018-03 (Д)'!$C$2:$C$100,0)+1,0)))="Н/Д",INDIRECT(CONCATENATE("'2018-02 (Д)'!T",TEXT(MATCH($C89,'2018-02 (Д)'!$C$2:$C$100,0)+1,0))))),"Н/Д",((INDIRECT(CONCATENATE("'2018-03 (Д)'!T",TEXT(MATCH($C89,'2018-03 (Д)'!$C$2:$C$100,0)+1,0)))-INDIRECT(CONCATENATE("'2018-02 (Д)'!T",TEXT(MATCH($C89,'2018-02 (Д)'!$C$2:$C$100,0)+1,0))))/INDIRECT(CONCATENATE("'2018-02 (Д)'!T",TEXT(MATCH($C89,'2018-02 (Д)'!$C$2:$C$100,0)+1,0))))*100)</f>
        <v>13.940985364271036</v>
      </c>
      <c r="FO89" s="9">
        <f ca="1">IF(OR(INDIRECT(CONCATENATE("'2018-04 (Д)'!T",TEXT(MATCH($C89,'2018-04 (Д)'!$C$2:$C$100,0)+1,0)))="Н/Д",INDIRECT(CONCATENATE("'2018-03 (Д)'!T",TEXT(MATCH($C89,'2018-03 (Д)'!$C$2:$C$100,0)+1,0)))="Н/Д",AND(INDIRECT(CONCATENATE("'2018-04 (Д)'!T",TEXT(MATCH($C89,'2018-04 (Д)'!$C$2:$C$100,0)+1,0)))="Н/Д",INDIRECT(CONCATENATE("'2018-03 (Д)'!T",TEXT(MATCH($C89,'2018-03 (Д)'!$C$2:$C$100,0)+1,0))))),"Н/Д",((INDIRECT(CONCATENATE("'2018-04 (Д)'!T",TEXT(MATCH($C89,'2018-04 (Д)'!$C$2:$C$100,0)+1,0)))-INDIRECT(CONCATENATE("'2018-03 (Д)'!T",TEXT(MATCH($C89,'2018-03 (Д)'!$C$2:$C$100,0)+1,0))))/INDIRECT(CONCATENATE("'2018-03 (Д)'!T",TEXT(MATCH($C89,'2018-03 (Д)'!$C$2:$C$100,0)+1,0))))*100)</f>
        <v>20.773887318923812</v>
      </c>
      <c r="FP89" s="9">
        <f ca="1">IF(OR(INDIRECT(CONCATENATE("'2018-05 (Д)'!T",TEXT(MATCH($C89,'2018-05 (Д)'!$C$2:$C$100,0)+1,0)))="Н/Д",INDIRECT(CONCATENATE("'2018-04 (Д)'!T",TEXT(MATCH($C89,'2018-04 (Д)'!$C$2:$C$100,0)+1,0)))="Н/Д",AND(INDIRECT(CONCATENATE("'2018-05 (Д)'!T",TEXT(MATCH($C89,'2018-05 (Д)'!$C$2:$C$100,0)+1,0)))="Н/Д",INDIRECT(CONCATENATE("'2018-04 (Д)'!T",TEXT(MATCH($C89,'2018-04 (Д)'!$C$2:$C$100,0)+1,0))))),"Н/Д",((INDIRECT(CONCATENATE("'2018-05 (Д)'!T",TEXT(MATCH($C89,'2018-05 (Д)'!$C$2:$C$100,0)+1,0)))-INDIRECT(CONCATENATE("'2018-04 (Д)'!T",TEXT(MATCH($C89,'2018-04 (Д)'!$C$2:$C$100,0)+1,0))))/INDIRECT(CONCATENATE("'2018-04 (Д)'!T",TEXT(MATCH($C89,'2018-04 (Д)'!$C$2:$C$100,0)+1,0))))*100)</f>
        <v>0.28583210293209188</v>
      </c>
      <c r="FQ89" s="9">
        <f ca="1">IF(OR(INDIRECT(CONCATENATE("'2018-06 (Д)'!T",TEXT(MATCH($C89,'2018-06 (Д)'!$C$2:$C$100,0)+1,0)))="Н/Д",INDIRECT(CONCATENATE("'2018-05 (Д)'!T",TEXT(MATCH($C89,'2018-05 (Д)'!$C$2:$C$100,0)+1,0)))="Н/Д",AND(INDIRECT(CONCATENATE("'2018-06 (Д)'!T",TEXT(MATCH($C89,'2018-06 (Д)'!$C$2:$C$100,0)+1,0)))="Н/Д",INDIRECT(CONCATENATE("'2018-05 (Д)'!T",TEXT(MATCH($C89,'2018-05 (Д)'!$C$2:$C$100,0)+1,0))))),"Н/Д",((INDIRECT(CONCATENATE("'2018-06 (Д)'!T",TEXT(MATCH($C89,'2018-06 (Д)'!$C$2:$C$100,0)+1,0)))-INDIRECT(CONCATENATE("'2018-05 (Д)'!T",TEXT(MATCH($C89,'2018-05 (Д)'!$C$2:$C$100,0)+1,0))))/INDIRECT(CONCATENATE("'2018-05 (Д)'!T",TEXT(MATCH($C89,'2018-05 (Д)'!$C$2:$C$100,0)+1,0))))*100)</f>
        <v>47.283508595503157</v>
      </c>
      <c r="FR89" s="9">
        <f ca="1">IF(OR(INDIRECT(CONCATENATE("'2018-07 (Д)'!T",TEXT(MATCH($C89,'2018-07 (Д)'!$C$2:$C$100,0)+1,0)))="Н/Д",INDIRECT(CONCATENATE("'2018-06 (Д)'!T",TEXT(MATCH($C89,'2018-06 (Д)'!$C$2:$C$100,0)+1,0)))="Н/Д",AND(INDIRECT(CONCATENATE("'2018-07 (Д)'!T",TEXT(MATCH($C89,'2018-07 (Д)'!$C$2:$C$100,0)+1,0)))="Н/Д",INDIRECT(CONCATENATE("'2018-06 (Д)'!T",TEXT(MATCH($C89,'2018-06 (Д)'!$C$2:$C$100,0)+1,0))))),"Н/Д",((INDIRECT(CONCATENATE("'2018-07 (Д)'!T",TEXT(MATCH($C89,'2018-07 (Д)'!$C$2:$C$100,0)+1,0)))-INDIRECT(CONCATENATE("'2018-06 (Д)'!T",TEXT(MATCH($C89,'2018-06 (Д)'!$C$2:$C$100,0)+1,0))))/INDIRECT(CONCATENATE("'2018-06 (Д)'!T",TEXT(MATCH($C89,'2018-06 (Д)'!$C$2:$C$100,0)+1,0))))*100)</f>
        <v>-13.825128433255344</v>
      </c>
      <c r="FS89" s="9">
        <f ca="1">IF(OR(INDIRECT(CONCATENATE("'2018-08 (Д)'!T",TEXT(MATCH($C89,'2018-08 (Д)'!$C$2:$C$100,0)+1,0)))="Н/Д",INDIRECT(CONCATENATE("'2018-07 (Д)'!T",TEXT(MATCH($C89,'2018-07 (Д)'!$C$2:$C$100,0)+1,0)))="Н/Д",AND(INDIRECT(CONCATENATE("'2018-08 (Д)'!T",TEXT(MATCH($C89,'2018-08 (Д)'!$C$2:$C$100,0)+1,0)))="Н/Д",INDIRECT(CONCATENATE("'2018-07 (Д)'!T",TEXT(MATCH($C89,'2018-07 (Д)'!$C$2:$C$100,0)+1,0))))),"Н/Д",((INDIRECT(CONCATENATE("'2018-08 (Д)'!T",TEXT(MATCH($C89,'2018-08 (Д)'!$C$2:$C$100,0)+1,0)))-INDIRECT(CONCATENATE("'2018-07 (Д)'!T",TEXT(MATCH($C89,'2018-07 (Д)'!$C$2:$C$100,0)+1,0))))/INDIRECT(CONCATENATE("'2018-07 (Д)'!T",TEXT(MATCH($C89,'2018-07 (Д)'!$C$2:$C$100,0)+1,0))))*100)</f>
        <v>38.854163066487423</v>
      </c>
      <c r="FT89" s="9">
        <f ca="1">IF(OR(INDIRECT(CONCATENATE("'2018-09 (Д)'!T",TEXT(MATCH($C89,'2018-09 (Д)'!$C$2:$C$100,0)+1,0)))="Н/Д",INDIRECT(CONCATENATE("'2018-08 (Д)'!T",TEXT(MATCH($C89,'2018-08 (Д)'!$C$2:$C$100,0)+1,0)))="Н/Д",AND(INDIRECT(CONCATENATE("'2018-09 (Д)'!T",TEXT(MATCH($C89,'2018-09 (Д)'!$C$2:$C$100,0)+1,0)))="Н/Д",INDIRECT(CONCATENATE("'2018-08 (Д)'!T",TEXT(MATCH($C89,'2018-08 (Д)'!$C$2:$C$100,0)+1,0))))),"Н/Д",((INDIRECT(CONCATENATE("'2018-09 (Д)'!T",TEXT(MATCH($C89,'2018-09 (Д)'!$C$2:$C$100,0)+1,0)))-INDIRECT(CONCATENATE("'2018-08 (Д)'!T",TEXT(MATCH($C89,'2018-08 (Д)'!$C$2:$C$100,0)+1,0))))/INDIRECT(CONCATENATE("'2018-08 (Д)'!T",TEXT(MATCH($C89,'2018-08 (Д)'!$C$2:$C$100,0)+1,0))))*100)</f>
        <v>16.337869615541493</v>
      </c>
      <c r="FU89" s="9">
        <f ca="1">IF(OR(INDIRECT(CONCATENATE("'2018-10 (Д)'!T",TEXT(MATCH($C89,'2018-10 (Д)'!$C$2:$C$100,0)+1,0)))="Н/Д",INDIRECT(CONCATENATE("'2018-09 (Д)'!T",TEXT(MATCH($C89,'2018-09 (Д)'!$C$2:$C$100,0)+1,0)))="Н/Д",AND(INDIRECT(CONCATENATE("'2018-10 (Д)'!T",TEXT(MATCH($C89,'2018-10 (Д)'!$C$2:$C$100,0)+1,0)))="Н/Д",INDIRECT(CONCATENATE("'2018-09 (Д)'!T",TEXT(MATCH($C89,'2018-09 (Д)'!$C$2:$C$100,0)+1,0))))),"Н/Д",((INDIRECT(CONCATENATE("'2018-10 (Д)'!T",TEXT(MATCH($C89,'2018-10 (Д)'!$C$2:$C$100,0)+1,0)))-INDIRECT(CONCATENATE("'2018-09 (Д)'!T",TEXT(MATCH($C89,'2018-09 (Д)'!$C$2:$C$100,0)+1,0))))/INDIRECT(CONCATENATE("'2018-09 (Д)'!T",TEXT(MATCH($C89,'2018-09 (Д)'!$C$2:$C$100,0)+1,0))))*100)</f>
        <v>-0.18909959511303306</v>
      </c>
      <c r="FV89" s="9">
        <f ca="1">IF(OR(INDIRECT(CONCATENATE("'2018-11 (Д)'!T",TEXT(MATCH($C89,'2018-11 (Д)'!$C$2:$C$100,0)+1,0)))="Н/Д",INDIRECT(CONCATENATE("'2018-10 (Д)'!T",TEXT(MATCH($C89,'2018-10 (Д)'!$C$2:$C$100,0)+1,0)))="Н/Д",AND(INDIRECT(CONCATENATE("'2018-11 (Д)'!T",TEXT(MATCH($C89,'2018-11 (Д)'!$C$2:$C$100,0)+1,0)))="Н/Д",INDIRECT(CONCATENATE("'2018-10 (Д)'!T",TEXT(MATCH($C89,'2018-10 (Д)'!$C$2:$C$100,0)+1,0))))),"Н/Д",((INDIRECT(CONCATENATE("'2018-11 (Д)'!T",TEXT(MATCH($C89,'2018-11 (Д)'!$C$2:$C$100,0)+1,0)))-INDIRECT(CONCATENATE("'2018-10 (Д)'!T",TEXT(MATCH($C89,'2018-10 (Д)'!$C$2:$C$100,0)+1,0))))/INDIRECT(CONCATENATE("'2018-10 (Д)'!T",TEXT(MATCH($C89,'2018-10 (Д)'!$C$2:$C$100,0)+1,0))))*100)</f>
        <v>-4.4449485143525553</v>
      </c>
      <c r="FW89" s="9">
        <f ca="1">IF(OR(INDIRECT(CONCATENATE("'2018-12 (Д)'!T",TEXT(MATCH($C89,'2018-12 (Д)'!$C$2:$C$100,0)+1,0)))="Н/Д",INDIRECT(CONCATENATE("'2018-11 (Д)'!T",TEXT(MATCH($C89,'2018-11 (Д)'!$C$2:$C$100,0)+1,0)))="Н/Д",AND(INDIRECT(CONCATENATE("'2018-12 (Д)'!T",TEXT(MATCH($C89,'2018-12 (Д)'!$C$2:$C$100,0)+1,0)))="Н/Д",INDIRECT(CONCATENATE("'2018-11 (Д)'!T",TEXT(MATCH($C89,'2018-11 (Д)'!$C$2:$C$100,0)+1,0))))),"Н/Д",((INDIRECT(CONCATENATE("'2018-12 (Д)'!T",TEXT(MATCH($C89,'2018-12 (Д)'!$C$2:$C$100,0)+1,0)))-INDIRECT(CONCATENATE("'2018-11 (Д)'!T",TEXT(MATCH($C89,'2018-11 (Д)'!$C$2:$C$100,0)+1,0))))/INDIRECT(CONCATENATE("'2018-11 (Д)'!T",TEXT(MATCH($C89,'2018-11 (Д)'!$C$2:$C$100,0)+1,0))))*100)</f>
        <v>711.69943555898624</v>
      </c>
      <c r="FX89" s="9"/>
      <c r="FY89" s="9">
        <f ca="1">IF(OR(INDIRECT(CONCATENATE("'2018-03 (Д)'!U",TEXT(MATCH($C89,'2018-03 (Д)'!$C$2:$C$100,0)+1,0)))="Н/Д",INDIRECT(CONCATENATE("'2018-02 (Д)'!U",TEXT(MATCH($C89,'2018-02 (Д)'!$C$2:$C$100,0)+1,0)))="Н/Д",AND(INDIRECT(CONCATENATE("'2018-03 (Д)'!U",TEXT(MATCH($C89,'2018-03 (Д)'!$C$2:$C$100,0)+1,0)))="Н/Д",INDIRECT(CONCATENATE("'2018-02 (Д)'!U",TEXT(MATCH($C89,'2018-02 (Д)'!$C$2:$C$100,0)+1,0))))),"Н/Д",((INDIRECT(CONCATENATE("'2018-03 (Д)'!U",TEXT(MATCH($C89,'2018-03 (Д)'!$C$2:$C$100,0)+1,0)))-INDIRECT(CONCATENATE("'2018-02 (Д)'!U",TEXT(MATCH($C89,'2018-02 (Д)'!$C$2:$C$100,0)+1,0))))/INDIRECT(CONCATENATE("'2018-02 (Д)'!U",TEXT(MATCH($C89,'2018-02 (Д)'!$C$2:$C$100,0)+1,0))))*100)</f>
        <v>158.42686574487445</v>
      </c>
      <c r="FZ89" s="9">
        <f ca="1">IF(OR(INDIRECT(CONCATENATE("'2018-04 (Д)'!U",TEXT(MATCH($C89,'2018-04 (Д)'!$C$2:$C$100,0)+1,0)))="Н/Д",INDIRECT(CONCATENATE("'2018-03 (Д)'!U",TEXT(MATCH($C89,'2018-03 (Д)'!$C$2:$C$100,0)+1,0)))="Н/Д",AND(INDIRECT(CONCATENATE("'2018-04 (Д)'!U",TEXT(MATCH($C89,'2018-04 (Д)'!$C$2:$C$100,0)+1,0)))="Н/Д",INDIRECT(CONCATENATE("'2018-03 (Д)'!U",TEXT(MATCH($C89,'2018-03 (Д)'!$C$2:$C$100,0)+1,0))))),"Н/Д",((INDIRECT(CONCATENATE("'2018-04 (Д)'!U",TEXT(MATCH($C89,'2018-04 (Д)'!$C$2:$C$100,0)+1,0)))-INDIRECT(CONCATENATE("'2018-03 (Д)'!U",TEXT(MATCH($C89,'2018-03 (Д)'!$C$2:$C$100,0)+1,0))))/INDIRECT(CONCATENATE("'2018-03 (Д)'!U",TEXT(MATCH($C89,'2018-03 (Д)'!$C$2:$C$100,0)+1,0))))*100)</f>
        <v>197.78557424085867</v>
      </c>
      <c r="GA89" s="9">
        <f ca="1">IF(OR(INDIRECT(CONCATENATE("'2018-05 (Д)'!U",TEXT(MATCH($C89,'2018-05 (Д)'!$C$2:$C$100,0)+1,0)))="Н/Д",INDIRECT(CONCATENATE("'2018-04 (Д)'!U",TEXT(MATCH($C89,'2018-04 (Д)'!$C$2:$C$100,0)+1,0)))="Н/Д",AND(INDIRECT(CONCATENATE("'2018-05 (Д)'!U",TEXT(MATCH($C89,'2018-05 (Д)'!$C$2:$C$100,0)+1,0)))="Н/Д",INDIRECT(CONCATENATE("'2018-04 (Д)'!U",TEXT(MATCH($C89,'2018-04 (Д)'!$C$2:$C$100,0)+1,0))))),"Н/Д",((INDIRECT(CONCATENATE("'2018-05 (Д)'!U",TEXT(MATCH($C89,'2018-05 (Д)'!$C$2:$C$100,0)+1,0)))-INDIRECT(CONCATENATE("'2018-04 (Д)'!U",TEXT(MATCH($C89,'2018-04 (Д)'!$C$2:$C$100,0)+1,0))))/INDIRECT(CONCATENATE("'2018-04 (Д)'!U",TEXT(MATCH($C89,'2018-04 (Д)'!$C$2:$C$100,0)+1,0))))*100)</f>
        <v>228.90705849730136</v>
      </c>
      <c r="GB89" s="9">
        <f ca="1">IF(OR(INDIRECT(CONCATENATE("'2018-06 (Д)'!U",TEXT(MATCH($C89,'2018-06 (Д)'!$C$2:$C$100,0)+1,0)))="Н/Д",INDIRECT(CONCATENATE("'2018-05 (Д)'!U",TEXT(MATCH($C89,'2018-05 (Д)'!$C$2:$C$100,0)+1,0)))="Н/Д",AND(INDIRECT(CONCATENATE("'2018-06 (Д)'!U",TEXT(MATCH($C89,'2018-06 (Д)'!$C$2:$C$100,0)+1,0)))="Н/Д",INDIRECT(CONCATENATE("'2018-05 (Д)'!U",TEXT(MATCH($C89,'2018-05 (Д)'!$C$2:$C$100,0)+1,0))))),"Н/Д",((INDIRECT(CONCATENATE("'2018-06 (Д)'!U",TEXT(MATCH($C89,'2018-06 (Д)'!$C$2:$C$100,0)+1,0)))-INDIRECT(CONCATENATE("'2018-05 (Д)'!U",TEXT(MATCH($C89,'2018-05 (Д)'!$C$2:$C$100,0)+1,0))))/INDIRECT(CONCATENATE("'2018-05 (Д)'!U",TEXT(MATCH($C89,'2018-05 (Д)'!$C$2:$C$100,0)+1,0))))*100)</f>
        <v>-180.42074781504493</v>
      </c>
      <c r="GC89" s="9">
        <f ca="1">IF(OR(INDIRECT(CONCATENATE("'2018-07 (Д)'!U",TEXT(MATCH($C89,'2018-07 (Д)'!$C$2:$C$100,0)+1,0)))="Н/Д",INDIRECT(CONCATENATE("'2018-06 (Д)'!U",TEXT(MATCH($C89,'2018-06 (Д)'!$C$2:$C$100,0)+1,0)))="Н/Д",AND(INDIRECT(CONCATENATE("'2018-07 (Д)'!U",TEXT(MATCH($C89,'2018-07 (Д)'!$C$2:$C$100,0)+1,0)))="Н/Д",INDIRECT(CONCATENATE("'2018-06 (Д)'!U",TEXT(MATCH($C89,'2018-06 (Д)'!$C$2:$C$100,0)+1,0))))),"Н/Д",((INDIRECT(CONCATENATE("'2018-07 (Д)'!U",TEXT(MATCH($C89,'2018-07 (Д)'!$C$2:$C$100,0)+1,0)))-INDIRECT(CONCATENATE("'2018-06 (Д)'!U",TEXT(MATCH($C89,'2018-06 (Д)'!$C$2:$C$100,0)+1,0))))/INDIRECT(CONCATENATE("'2018-06 (Д)'!U",TEXT(MATCH($C89,'2018-06 (Д)'!$C$2:$C$100,0)+1,0))))*100)</f>
        <v>-109.56763883917475</v>
      </c>
      <c r="GD89" s="9">
        <f ca="1">IF(OR(INDIRECT(CONCATENATE("'2018-08 (Д)'!U",TEXT(MATCH($C89,'2018-08 (Д)'!$C$2:$C$100,0)+1,0)))="Н/Д",INDIRECT(CONCATENATE("'2018-07 (Д)'!U",TEXT(MATCH($C89,'2018-07 (Д)'!$C$2:$C$100,0)+1,0)))="Н/Д",AND(INDIRECT(CONCATENATE("'2018-08 (Д)'!U",TEXT(MATCH($C89,'2018-08 (Д)'!$C$2:$C$100,0)+1,0)))="Н/Д",INDIRECT(CONCATENATE("'2018-07 (Д)'!U",TEXT(MATCH($C89,'2018-07 (Д)'!$C$2:$C$100,0)+1,0))))),"Н/Д",((INDIRECT(CONCATENATE("'2018-08 (Д)'!U",TEXT(MATCH($C89,'2018-08 (Д)'!$C$2:$C$100,0)+1,0)))-INDIRECT(CONCATENATE("'2018-07 (Д)'!U",TEXT(MATCH($C89,'2018-07 (Д)'!$C$2:$C$100,0)+1,0))))/INDIRECT(CONCATENATE("'2018-07 (Д)'!U",TEXT(MATCH($C89,'2018-07 (Д)'!$C$2:$C$100,0)+1,0))))*100)</f>
        <v>18.531585230282044</v>
      </c>
      <c r="GE89" s="9">
        <f ca="1">IF(OR(INDIRECT(CONCATENATE("'2018-09 (Д)'!U",TEXT(MATCH($C89,'2018-09 (Д)'!$C$2:$C$100,0)+1,0)))="Н/Д",INDIRECT(CONCATENATE("'2018-08 (Д)'!U",TEXT(MATCH($C89,'2018-08 (Д)'!$C$2:$C$100,0)+1,0)))="Н/Д",AND(INDIRECT(CONCATENATE("'2018-09 (Д)'!U",TEXT(MATCH($C89,'2018-09 (Д)'!$C$2:$C$100,0)+1,0)))="Н/Д",INDIRECT(CONCATENATE("'2018-08 (Д)'!U",TEXT(MATCH($C89,'2018-08 (Д)'!$C$2:$C$100,0)+1,0))))),"Н/Д",((INDIRECT(CONCATENATE("'2018-09 (Д)'!U",TEXT(MATCH($C89,'2018-09 (Д)'!$C$2:$C$100,0)+1,0)))-INDIRECT(CONCATENATE("'2018-08 (Д)'!U",TEXT(MATCH($C89,'2018-08 (Д)'!$C$2:$C$100,0)+1,0))))/INDIRECT(CONCATENATE("'2018-08 (Д)'!U",TEXT(MATCH($C89,'2018-08 (Д)'!$C$2:$C$100,0)+1,0))))*100)</f>
        <v>577.58261893713632</v>
      </c>
      <c r="GF89" s="9">
        <f ca="1">IF(OR(INDIRECT(CONCATENATE("'2018-10 (Д)'!U",TEXT(MATCH($C89,'2018-10 (Д)'!$C$2:$C$100,0)+1,0)))="Н/Д",INDIRECT(CONCATENATE("'2018-09 (Д)'!U",TEXT(MATCH($C89,'2018-09 (Д)'!$C$2:$C$100,0)+1,0)))="Н/Д",AND(INDIRECT(CONCATENATE("'2018-10 (Д)'!U",TEXT(MATCH($C89,'2018-10 (Д)'!$C$2:$C$100,0)+1,0)))="Н/Д",INDIRECT(CONCATENATE("'2018-09 (Д)'!U",TEXT(MATCH($C89,'2018-09 (Д)'!$C$2:$C$100,0)+1,0))))),"Н/Д",((INDIRECT(CONCATENATE("'2018-10 (Д)'!U",TEXT(MATCH($C89,'2018-10 (Д)'!$C$2:$C$100,0)+1,0)))-INDIRECT(CONCATENATE("'2018-09 (Д)'!U",TEXT(MATCH($C89,'2018-09 (Д)'!$C$2:$C$100,0)+1,0))))/INDIRECT(CONCATENATE("'2018-09 (Д)'!U",TEXT(MATCH($C89,'2018-09 (Д)'!$C$2:$C$100,0)+1,0))))*100)</f>
        <v>-74.73463566358204</v>
      </c>
      <c r="GG89" s="9">
        <f ca="1">IF(OR(INDIRECT(CONCATENATE("'2018-11 (Д)'!U",TEXT(MATCH($C89,'2018-11 (Д)'!$C$2:$C$100,0)+1,0)))="Н/Д",INDIRECT(CONCATENATE("'2018-10 (Д)'!U",TEXT(MATCH($C89,'2018-10 (Д)'!$C$2:$C$100,0)+1,0)))="Н/Д",AND(INDIRECT(CONCATENATE("'2018-11 (Д)'!U",TEXT(MATCH($C89,'2018-11 (Д)'!$C$2:$C$100,0)+1,0)))="Н/Д",INDIRECT(CONCATENATE("'2018-10 (Д)'!U",TEXT(MATCH($C89,'2018-10 (Д)'!$C$2:$C$100,0)+1,0))))),"Н/Д",((INDIRECT(CONCATENATE("'2018-11 (Д)'!U",TEXT(MATCH($C89,'2018-11 (Д)'!$C$2:$C$100,0)+1,0)))-INDIRECT(CONCATENATE("'2018-10 (Д)'!U",TEXT(MATCH($C89,'2018-10 (Д)'!$C$2:$C$100,0)+1,0))))/INDIRECT(CONCATENATE("'2018-10 (Д)'!U",TEXT(MATCH($C89,'2018-10 (Д)'!$C$2:$C$100,0)+1,0))))*100)</f>
        <v>-2.5862224297865026</v>
      </c>
      <c r="GH89" s="9">
        <f ca="1">IF(OR(INDIRECT(CONCATENATE("'2018-12 (Д)'!U",TEXT(MATCH($C89,'2018-12 (Д)'!$C$2:$C$100,0)+1,0)))="Н/Д",INDIRECT(CONCATENATE("'2018-11 (Д)'!U",TEXT(MATCH($C89,'2018-11 (Д)'!$C$2:$C$100,0)+1,0)))="Н/Д",AND(INDIRECT(CONCATENATE("'2018-12 (Д)'!U",TEXT(MATCH($C89,'2018-12 (Д)'!$C$2:$C$100,0)+1,0)))="Н/Д",INDIRECT(CONCATENATE("'2018-11 (Д)'!U",TEXT(MATCH($C89,'2018-11 (Д)'!$C$2:$C$100,0)+1,0))))),"Н/Д",((INDIRECT(CONCATENATE("'2018-12 (Д)'!U",TEXT(MATCH($C89,'2018-12 (Д)'!$C$2:$C$100,0)+1,0)))-INDIRECT(CONCATENATE("'2018-11 (Д)'!U",TEXT(MATCH($C89,'2018-11 (Д)'!$C$2:$C$100,0)+1,0))))/INDIRECT(CONCATENATE("'2018-11 (Д)'!U",TEXT(MATCH($C89,'2018-11 (Д)'!$C$2:$C$100,0)+1,0))))*100)</f>
        <v>1394.1619215680389</v>
      </c>
      <c r="GI89" s="9"/>
      <c r="GJ89" s="9">
        <f ca="1">IF(OR(INDIRECT(CONCATENATE("'2018-03 (Д)'!V",TEXT(MATCH($C89,'2018-03 (Д)'!$C$2:$C$100,0)+1,0)))="Н/Д",INDIRECT(CONCATENATE("'2018-02 (Д)'!V",TEXT(MATCH($C89,'2018-02 (Д)'!$C$2:$C$100,0)+1,0)))="Н/Д",AND(INDIRECT(CONCATENATE("'2018-03 (Д)'!V",TEXT(MATCH($C89,'2018-03 (Д)'!$C$2:$C$100,0)+1,0)))="Н/Д",INDIRECT(CONCATENATE("'2018-02 (Д)'!V",TEXT(MATCH($C89,'2018-02 (Д)'!$C$2:$C$100,0)+1,0))))),"Н/Д",((INDIRECT(CONCATENATE("'2018-03 (Д)'!V",TEXT(MATCH($C89,'2018-03 (Д)'!$C$2:$C$100,0)+1,0)))-INDIRECT(CONCATENATE("'2018-02 (Д)'!V",TEXT(MATCH($C89,'2018-02 (Д)'!$C$2:$C$100,0)+1,0))))/INDIRECT(CONCATENATE("'2018-02 (Д)'!V",TEXT(MATCH($C89,'2018-02 (Д)'!$C$2:$C$100,0)+1,0))))*100)</f>
        <v>4.8629532800141799</v>
      </c>
      <c r="GK89" s="9">
        <f ca="1">IF(OR(INDIRECT(CONCATENATE("'2018-04 (Д)'!V",TEXT(MATCH($C89,'2018-04 (Д)'!$C$2:$C$100,0)+1,0)))="Н/Д",INDIRECT(CONCATENATE("'2018-03 (Д)'!V",TEXT(MATCH($C89,'2018-03 (Д)'!$C$2:$C$100,0)+1,0)))="Н/Д",AND(INDIRECT(CONCATENATE("'2018-04 (Д)'!V",TEXT(MATCH($C89,'2018-04 (Д)'!$C$2:$C$100,0)+1,0)))="Н/Д",INDIRECT(CONCATENATE("'2018-03 (Д)'!V",TEXT(MATCH($C89,'2018-03 (Д)'!$C$2:$C$100,0)+1,0))))),"Н/Д",((INDIRECT(CONCATENATE("'2018-04 (Д)'!V",TEXT(MATCH($C89,'2018-04 (Д)'!$C$2:$C$100,0)+1,0)))-INDIRECT(CONCATENATE("'2018-03 (Д)'!V",TEXT(MATCH($C89,'2018-03 (Д)'!$C$2:$C$100,0)+1,0))))/INDIRECT(CONCATENATE("'2018-03 (Д)'!V",TEXT(MATCH($C89,'2018-03 (Д)'!$C$2:$C$100,0)+1,0))))*100)</f>
        <v>85.308234911784609</v>
      </c>
      <c r="GL89" s="9">
        <f ca="1">IF(OR(INDIRECT(CONCATENATE("'2018-05 (Д)'!V",TEXT(MATCH($C89,'2018-05 (Д)'!$C$2:$C$100,0)+1,0)))="Н/Д",INDIRECT(CONCATENATE("'2018-04 (Д)'!V",TEXT(MATCH($C89,'2018-04 (Д)'!$C$2:$C$100,0)+1,0)))="Н/Д",AND(INDIRECT(CONCATENATE("'2018-05 (Д)'!V",TEXT(MATCH($C89,'2018-05 (Д)'!$C$2:$C$100,0)+1,0)))="Н/Д",INDIRECT(CONCATENATE("'2018-04 (Д)'!V",TEXT(MATCH($C89,'2018-04 (Д)'!$C$2:$C$100,0)+1,0))))),"Н/Д",((INDIRECT(CONCATENATE("'2018-05 (Д)'!V",TEXT(MATCH($C89,'2018-05 (Д)'!$C$2:$C$100,0)+1,0)))-INDIRECT(CONCATENATE("'2018-04 (Д)'!V",TEXT(MATCH($C89,'2018-04 (Д)'!$C$2:$C$100,0)+1,0))))/INDIRECT(CONCATENATE("'2018-04 (Д)'!V",TEXT(MATCH($C89,'2018-04 (Д)'!$C$2:$C$100,0)+1,0))))*100)</f>
        <v>-20.382221749108119</v>
      </c>
      <c r="GM89" s="9">
        <f ca="1">IF(OR(INDIRECT(CONCATENATE("'2018-06 (Д)'!V",TEXT(MATCH($C89,'2018-06 (Д)'!$C$2:$C$100,0)+1,0)))="Н/Д",INDIRECT(CONCATENATE("'2018-05 (Д)'!V",TEXT(MATCH($C89,'2018-05 (Д)'!$C$2:$C$100,0)+1,0)))="Н/Д",AND(INDIRECT(CONCATENATE("'2018-06 (Д)'!V",TEXT(MATCH($C89,'2018-06 (Д)'!$C$2:$C$100,0)+1,0)))="Н/Д",INDIRECT(CONCATENATE("'2018-05 (Д)'!V",TEXT(MATCH($C89,'2018-05 (Д)'!$C$2:$C$100,0)+1,0))))),"Н/Д",((INDIRECT(CONCATENATE("'2018-06 (Д)'!V",TEXT(MATCH($C89,'2018-06 (Д)'!$C$2:$C$100,0)+1,0)))-INDIRECT(CONCATENATE("'2018-05 (Д)'!V",TEXT(MATCH($C89,'2018-05 (Д)'!$C$2:$C$100,0)+1,0))))/INDIRECT(CONCATENATE("'2018-05 (Д)'!V",TEXT(MATCH($C89,'2018-05 (Д)'!$C$2:$C$100,0)+1,0))))*100)</f>
        <v>-9.7372874351381</v>
      </c>
      <c r="GN89" s="9">
        <f ca="1">IF(OR(INDIRECT(CONCATENATE("'2018-07 (Д)'!V",TEXT(MATCH($C89,'2018-07 (Д)'!$C$2:$C$100,0)+1,0)))="Н/Д",INDIRECT(CONCATENATE("'2018-06 (Д)'!V",TEXT(MATCH($C89,'2018-06 (Д)'!$C$2:$C$100,0)+1,0)))="Н/Д",AND(INDIRECT(CONCATENATE("'2018-07 (Д)'!V",TEXT(MATCH($C89,'2018-07 (Д)'!$C$2:$C$100,0)+1,0)))="Н/Д",INDIRECT(CONCATENATE("'2018-06 (Д)'!V",TEXT(MATCH($C89,'2018-06 (Д)'!$C$2:$C$100,0)+1,0))))),"Н/Д",((INDIRECT(CONCATENATE("'2018-07 (Д)'!V",TEXT(MATCH($C89,'2018-07 (Д)'!$C$2:$C$100,0)+1,0)))-INDIRECT(CONCATENATE("'2018-06 (Д)'!V",TEXT(MATCH($C89,'2018-06 (Д)'!$C$2:$C$100,0)+1,0))))/INDIRECT(CONCATENATE("'2018-06 (Д)'!V",TEXT(MATCH($C89,'2018-06 (Д)'!$C$2:$C$100,0)+1,0))))*100)</f>
        <v>-13.503635404822594</v>
      </c>
      <c r="GO89" s="9">
        <f ca="1">IF(OR(INDIRECT(CONCATENATE("'2018-08 (Д)'!V",TEXT(MATCH($C89,'2018-08 (Д)'!$C$2:$C$100,0)+1,0)))="Н/Д",INDIRECT(CONCATENATE("'2018-07 (Д)'!V",TEXT(MATCH($C89,'2018-07 (Д)'!$C$2:$C$100,0)+1,0)))="Н/Д",AND(INDIRECT(CONCATENATE("'2018-08 (Д)'!V",TEXT(MATCH($C89,'2018-08 (Д)'!$C$2:$C$100,0)+1,0)))="Н/Д",INDIRECT(CONCATENATE("'2018-07 (Д)'!V",TEXT(MATCH($C89,'2018-07 (Д)'!$C$2:$C$100,0)+1,0))))),"Н/Д",((INDIRECT(CONCATENATE("'2018-08 (Д)'!V",TEXT(MATCH($C89,'2018-08 (Д)'!$C$2:$C$100,0)+1,0)))-INDIRECT(CONCATENATE("'2018-07 (Д)'!V",TEXT(MATCH($C89,'2018-07 (Д)'!$C$2:$C$100,0)+1,0))))/INDIRECT(CONCATENATE("'2018-07 (Д)'!V",TEXT(MATCH($C89,'2018-07 (Д)'!$C$2:$C$100,0)+1,0))))*100)</f>
        <v>123.62227025200865</v>
      </c>
      <c r="GP89" s="9">
        <f ca="1">IF(OR(INDIRECT(CONCATENATE("'2018-09 (Д)'!V",TEXT(MATCH($C89,'2018-09 (Д)'!$C$2:$C$100,0)+1,0)))="Н/Д",INDIRECT(CONCATENATE("'2018-08 (Д)'!V",TEXT(MATCH($C89,'2018-08 (Д)'!$C$2:$C$100,0)+1,0)))="Н/Д",AND(INDIRECT(CONCATENATE("'2018-09 (Д)'!V",TEXT(MATCH($C89,'2018-09 (Д)'!$C$2:$C$100,0)+1,0)))="Н/Д",INDIRECT(CONCATENATE("'2018-08 (Д)'!V",TEXT(MATCH($C89,'2018-08 (Д)'!$C$2:$C$100,0)+1,0))))),"Н/Д",((INDIRECT(CONCATENATE("'2018-09 (Д)'!V",TEXT(MATCH($C89,'2018-09 (Д)'!$C$2:$C$100,0)+1,0)))-INDIRECT(CONCATENATE("'2018-08 (Д)'!V",TEXT(MATCH($C89,'2018-08 (Д)'!$C$2:$C$100,0)+1,0))))/INDIRECT(CONCATENATE("'2018-08 (Д)'!V",TEXT(MATCH($C89,'2018-08 (Д)'!$C$2:$C$100,0)+1,0))))*100)</f>
        <v>-24.881886117270977</v>
      </c>
      <c r="GQ89" s="9">
        <f ca="1">IF(OR(INDIRECT(CONCATENATE("'2018-10 (Д)'!V",TEXT(MATCH($C89,'2018-10 (Д)'!$C$2:$C$100,0)+1,0)))="Н/Д",INDIRECT(CONCATENATE("'2018-09 (Д)'!V",TEXT(MATCH($C89,'2018-09 (Д)'!$C$2:$C$100,0)+1,0)))="Н/Д",AND(INDIRECT(CONCATENATE("'2018-10 (Д)'!V",TEXT(MATCH($C89,'2018-10 (Д)'!$C$2:$C$100,0)+1,0)))="Н/Д",INDIRECT(CONCATENATE("'2018-09 (Д)'!V",TEXT(MATCH($C89,'2018-09 (Д)'!$C$2:$C$100,0)+1,0))))),"Н/Д",((INDIRECT(CONCATENATE("'2018-10 (Д)'!V",TEXT(MATCH($C89,'2018-10 (Д)'!$C$2:$C$100,0)+1,0)))-INDIRECT(CONCATENATE("'2018-09 (Д)'!V",TEXT(MATCH($C89,'2018-09 (Д)'!$C$2:$C$100,0)+1,0))))/INDIRECT(CONCATENATE("'2018-09 (Д)'!V",TEXT(MATCH($C89,'2018-09 (Д)'!$C$2:$C$100,0)+1,0))))*100)</f>
        <v>44.466076740486201</v>
      </c>
      <c r="GR89" s="9">
        <f ca="1">IF(OR(INDIRECT(CONCATENATE("'2018-11 (Д)'!V",TEXT(MATCH($C89,'2018-11 (Д)'!$C$2:$C$100,0)+1,0)))="Н/Д",INDIRECT(CONCATENATE("'2018-10 (Д)'!V",TEXT(MATCH($C89,'2018-10 (Д)'!$C$2:$C$100,0)+1,0)))="Н/Д",AND(INDIRECT(CONCATENATE("'2018-11 (Д)'!V",TEXT(MATCH($C89,'2018-11 (Д)'!$C$2:$C$100,0)+1,0)))="Н/Д",INDIRECT(CONCATENATE("'2018-10 (Д)'!V",TEXT(MATCH($C89,'2018-10 (Д)'!$C$2:$C$100,0)+1,0))))),"Н/Д",((INDIRECT(CONCATENATE("'2018-11 (Д)'!V",TEXT(MATCH($C89,'2018-11 (Д)'!$C$2:$C$100,0)+1,0)))-INDIRECT(CONCATENATE("'2018-10 (Д)'!V",TEXT(MATCH($C89,'2018-10 (Д)'!$C$2:$C$100,0)+1,0))))/INDIRECT(CONCATENATE("'2018-10 (Д)'!V",TEXT(MATCH($C89,'2018-10 (Д)'!$C$2:$C$100,0)+1,0))))*100)</f>
        <v>-23.288915118753824</v>
      </c>
      <c r="GS89" s="9">
        <f ca="1">IF(OR(INDIRECT(CONCATENATE("'2018-12 (Д)'!V",TEXT(MATCH($C89,'2018-12 (Д)'!$C$2:$C$100,0)+1,0)))="Н/Д",INDIRECT(CONCATENATE("'2018-11 (Д)'!V",TEXT(MATCH($C89,'2018-11 (Д)'!$C$2:$C$100,0)+1,0)))="Н/Д",AND(INDIRECT(CONCATENATE("'2018-12 (Д)'!V",TEXT(MATCH($C89,'2018-12 (Д)'!$C$2:$C$100,0)+1,0)))="Н/Д",INDIRECT(CONCATENATE("'2018-11 (Д)'!V",TEXT(MATCH($C89,'2018-11 (Д)'!$C$2:$C$100,0)+1,0))))),"Н/Д",((INDIRECT(CONCATENATE("'2018-12 (Д)'!V",TEXT(MATCH($C89,'2018-12 (Д)'!$C$2:$C$100,0)+1,0)))-INDIRECT(CONCATENATE("'2018-11 (Д)'!V",TEXT(MATCH($C89,'2018-11 (Д)'!$C$2:$C$100,0)+1,0))))/INDIRECT(CONCATENATE("'2018-11 (Д)'!V",TEXT(MATCH($C89,'2018-11 (Д)'!$C$2:$C$100,0)+1,0))))*100)</f>
        <v>889.12675317447838</v>
      </c>
      <c r="GT89" s="9"/>
      <c r="GU89" s="9">
        <f ca="1">IF(OR(INDIRECT(CONCATENATE("'2018-03 (Д)'!W",TEXT(MATCH($C89,'2018-03 (Д)'!$C$2:$C$100,0)+1,0)))="Н/Д",INDIRECT(CONCATENATE("'2018-02 (Д)'!W",TEXT(MATCH($C89,'2018-02 (Д)'!$C$2:$C$100,0)+1,0)))="Н/Д",AND(INDIRECT(CONCATENATE("'2018-03 (Д)'!W",TEXT(MATCH($C89,'2018-03 (Д)'!$C$2:$C$100,0)+1,0)))="Н/Д",INDIRECT(CONCATENATE("'2018-02 (Д)'!W",TEXT(MATCH($C89,'2018-02 (Д)'!$C$2:$C$100,0)+1,0))))),"Н/Д",((INDIRECT(CONCATENATE("'2018-03 (Д)'!W",TEXT(MATCH($C89,'2018-03 (Д)'!$C$2:$C$100,0)+1,0)))-INDIRECT(CONCATENATE("'2018-02 (Д)'!W",TEXT(MATCH($C89,'2018-02 (Д)'!$C$2:$C$100,0)+1,0))))/INDIRECT(CONCATENATE("'2018-02 (Д)'!W",TEXT(MATCH($C89,'2018-02 (Д)'!$C$2:$C$100,0)+1,0))))*100)</f>
        <v>20.699371611376229</v>
      </c>
      <c r="GV89" s="9">
        <f ca="1">IF(OR(INDIRECT(CONCATENATE("'2018-04 (Д)'!W",TEXT(MATCH($C89,'2018-04 (Д)'!$C$2:$C$100,0)+1,0)))="Н/Д",INDIRECT(CONCATENATE("'2018-03 (Д)'!W",TEXT(MATCH($C89,'2018-03 (Д)'!$C$2:$C$100,0)+1,0)))="Н/Д",AND(INDIRECT(CONCATENATE("'2018-04 (Д)'!W",TEXT(MATCH($C89,'2018-04 (Д)'!$C$2:$C$100,0)+1,0)))="Н/Д",INDIRECT(CONCATENATE("'2018-03 (Д)'!W",TEXT(MATCH($C89,'2018-03 (Д)'!$C$2:$C$100,0)+1,0))))),"Н/Д",((INDIRECT(CONCATENATE("'2018-04 (Д)'!W",TEXT(MATCH($C89,'2018-04 (Д)'!$C$2:$C$100,0)+1,0)))-INDIRECT(CONCATENATE("'2018-03 (Д)'!W",TEXT(MATCH($C89,'2018-03 (Д)'!$C$2:$C$100,0)+1,0))))/INDIRECT(CONCATENATE("'2018-03 (Д)'!W",TEXT(MATCH($C89,'2018-03 (Д)'!$C$2:$C$100,0)+1,0))))*100)</f>
        <v>57.45404188391128</v>
      </c>
      <c r="GW89" s="9">
        <f ca="1">IF(OR(INDIRECT(CONCATENATE("'2018-05 (Д)'!W",TEXT(MATCH($C89,'2018-05 (Д)'!$C$2:$C$100,0)+1,0)))="Н/Д",INDIRECT(CONCATENATE("'2018-04 (Д)'!W",TEXT(MATCH($C89,'2018-04 (Д)'!$C$2:$C$100,0)+1,0)))="Н/Д",AND(INDIRECT(CONCATENATE("'2018-05 (Д)'!W",TEXT(MATCH($C89,'2018-05 (Д)'!$C$2:$C$100,0)+1,0)))="Н/Д",INDIRECT(CONCATENATE("'2018-04 (Д)'!W",TEXT(MATCH($C89,'2018-04 (Д)'!$C$2:$C$100,0)+1,0))))),"Н/Д",((INDIRECT(CONCATENATE("'2018-05 (Д)'!W",TEXT(MATCH($C89,'2018-05 (Д)'!$C$2:$C$100,0)+1,0)))-INDIRECT(CONCATENATE("'2018-04 (Д)'!W",TEXT(MATCH($C89,'2018-04 (Д)'!$C$2:$C$100,0)+1,0))))/INDIRECT(CONCATENATE("'2018-04 (Д)'!W",TEXT(MATCH($C89,'2018-04 (Д)'!$C$2:$C$100,0)+1,0))))*100)</f>
        <v>-0.45520837028815675</v>
      </c>
      <c r="GX89" s="9">
        <f ca="1">IF(OR(INDIRECT(CONCATENATE("'2018-06 (Д)'!W",TEXT(MATCH($C89,'2018-06 (Д)'!$C$2:$C$100,0)+1,0)))="Н/Д",INDIRECT(CONCATENATE("'2018-05 (Д)'!W",TEXT(MATCH($C89,'2018-05 (Д)'!$C$2:$C$100,0)+1,0)))="Н/Д",AND(INDIRECT(CONCATENATE("'2018-06 (Д)'!W",TEXT(MATCH($C89,'2018-06 (Д)'!$C$2:$C$100,0)+1,0)))="Н/Д",INDIRECT(CONCATENATE("'2018-05 (Д)'!W",TEXT(MATCH($C89,'2018-05 (Д)'!$C$2:$C$100,0)+1,0))))),"Н/Д",((INDIRECT(CONCATENATE("'2018-06 (Д)'!W",TEXT(MATCH($C89,'2018-06 (Д)'!$C$2:$C$100,0)+1,0)))-INDIRECT(CONCATENATE("'2018-05 (Д)'!W",TEXT(MATCH($C89,'2018-05 (Д)'!$C$2:$C$100,0)+1,0))))/INDIRECT(CONCATENATE("'2018-05 (Д)'!W",TEXT(MATCH($C89,'2018-05 (Д)'!$C$2:$C$100,0)+1,0))))*100)</f>
        <v>-17.108506259603427</v>
      </c>
      <c r="GY89" s="9">
        <f ca="1">IF(OR(INDIRECT(CONCATENATE("'2018-07 (Д)'!W",TEXT(MATCH($C89,'2018-07 (Д)'!$C$2:$C$100,0)+1,0)))="Н/Д",INDIRECT(CONCATENATE("'2018-06 (Д)'!W",TEXT(MATCH($C89,'2018-06 (Д)'!$C$2:$C$100,0)+1,0)))="Н/Д",AND(INDIRECT(CONCATENATE("'2018-07 (Д)'!W",TEXT(MATCH($C89,'2018-07 (Д)'!$C$2:$C$100,0)+1,0)))="Н/Д",INDIRECT(CONCATENATE("'2018-06 (Д)'!W",TEXT(MATCH($C89,'2018-06 (Д)'!$C$2:$C$100,0)+1,0))))),"Н/Д",((INDIRECT(CONCATENATE("'2018-07 (Д)'!W",TEXT(MATCH($C89,'2018-07 (Д)'!$C$2:$C$100,0)+1,0)))-INDIRECT(CONCATENATE("'2018-06 (Д)'!W",TEXT(MATCH($C89,'2018-06 (Д)'!$C$2:$C$100,0)+1,0))))/INDIRECT(CONCATENATE("'2018-06 (Д)'!W",TEXT(MATCH($C89,'2018-06 (Д)'!$C$2:$C$100,0)+1,0))))*100)</f>
        <v>-13.530165792321034</v>
      </c>
      <c r="GZ89" s="9">
        <f ca="1">IF(OR(INDIRECT(CONCATENATE("'2018-08 (Д)'!W",TEXT(MATCH($C89,'2018-08 (Д)'!$C$2:$C$100,0)+1,0)))="Н/Д",INDIRECT(CONCATENATE("'2018-07 (Д)'!W",TEXT(MATCH($C89,'2018-07 (Д)'!$C$2:$C$100,0)+1,0)))="Н/Д",AND(INDIRECT(CONCATENATE("'2018-08 (Д)'!W",TEXT(MATCH($C89,'2018-08 (Д)'!$C$2:$C$100,0)+1,0)))="Н/Д",INDIRECT(CONCATENATE("'2018-07 (Д)'!W",TEXT(MATCH($C89,'2018-07 (Д)'!$C$2:$C$100,0)+1,0))))),"Н/Д",((INDIRECT(CONCATENATE("'2018-08 (Д)'!W",TEXT(MATCH($C89,'2018-08 (Д)'!$C$2:$C$100,0)+1,0)))-INDIRECT(CONCATENATE("'2018-07 (Д)'!W",TEXT(MATCH($C89,'2018-07 (Д)'!$C$2:$C$100,0)+1,0))))/INDIRECT(CONCATENATE("'2018-07 (Д)'!W",TEXT(MATCH($C89,'2018-07 (Д)'!$C$2:$C$100,0)+1,0))))*100)</f>
        <v>82.319602308360956</v>
      </c>
      <c r="HA89" s="9">
        <f ca="1">IF(OR(INDIRECT(CONCATENATE("'2018-09 (Д)'!W",TEXT(MATCH($C89,'2018-09 (Д)'!$C$2:$C$100,0)+1,0)))="Н/Д",INDIRECT(CONCATENATE("'2018-08 (Д)'!W",TEXT(MATCH($C89,'2018-08 (Д)'!$C$2:$C$100,0)+1,0)))="Н/Д",AND(INDIRECT(CONCATENATE("'2018-09 (Д)'!W",TEXT(MATCH($C89,'2018-09 (Д)'!$C$2:$C$100,0)+1,0)))="Н/Д",INDIRECT(CONCATENATE("'2018-08 (Д)'!W",TEXT(MATCH($C89,'2018-08 (Д)'!$C$2:$C$100,0)+1,0))))),"Н/Д",((INDIRECT(CONCATENATE("'2018-09 (Д)'!W",TEXT(MATCH($C89,'2018-09 (Д)'!$C$2:$C$100,0)+1,0)))-INDIRECT(CONCATENATE("'2018-08 (Д)'!W",TEXT(MATCH($C89,'2018-08 (Д)'!$C$2:$C$100,0)+1,0))))/INDIRECT(CONCATENATE("'2018-08 (Д)'!W",TEXT(MATCH($C89,'2018-08 (Д)'!$C$2:$C$100,0)+1,0))))*100)</f>
        <v>-29.685874468188782</v>
      </c>
      <c r="HB89" s="9">
        <f ca="1">IF(OR(INDIRECT(CONCATENATE("'2018-10 (Д)'!W",TEXT(MATCH($C89,'2018-10 (Д)'!$C$2:$C$100,0)+1,0)))="Н/Д",INDIRECT(CONCATENATE("'2018-09 (Д)'!W",TEXT(MATCH($C89,'2018-09 (Д)'!$C$2:$C$100,0)+1,0)))="Н/Д",AND(INDIRECT(CONCATENATE("'2018-10 (Д)'!W",TEXT(MATCH($C89,'2018-10 (Д)'!$C$2:$C$100,0)+1,0)))="Н/Д",INDIRECT(CONCATENATE("'2018-09 (Д)'!W",TEXT(MATCH($C89,'2018-09 (Д)'!$C$2:$C$100,0)+1,0))))),"Н/Д",((INDIRECT(CONCATENATE("'2018-10 (Д)'!W",TEXT(MATCH($C89,'2018-10 (Д)'!$C$2:$C$100,0)+1,0)))-INDIRECT(CONCATENATE("'2018-09 (Д)'!W",TEXT(MATCH($C89,'2018-09 (Д)'!$C$2:$C$100,0)+1,0))))/INDIRECT(CONCATENATE("'2018-09 (Д)'!W",TEXT(MATCH($C89,'2018-09 (Д)'!$C$2:$C$100,0)+1,0))))*100)</f>
        <v>18.547092736138104</v>
      </c>
      <c r="HC89" s="9">
        <f ca="1">IF(OR(INDIRECT(CONCATENATE("'2018-11 (Д)'!W",TEXT(MATCH($C89,'2018-11 (Д)'!$C$2:$C$100,0)+1,0)))="Н/Д",INDIRECT(CONCATENATE("'2018-10 (Д)'!W",TEXT(MATCH($C89,'2018-10 (Д)'!$C$2:$C$100,0)+1,0)))="Н/Д",AND(INDIRECT(CONCATENATE("'2018-11 (Д)'!W",TEXT(MATCH($C89,'2018-11 (Д)'!$C$2:$C$100,0)+1,0)))="Н/Д",INDIRECT(CONCATENATE("'2018-10 (Д)'!W",TEXT(MATCH($C89,'2018-10 (Д)'!$C$2:$C$100,0)+1,0))))),"Н/Д",((INDIRECT(CONCATENATE("'2018-11 (Д)'!W",TEXT(MATCH($C89,'2018-11 (Д)'!$C$2:$C$100,0)+1,0)))-INDIRECT(CONCATENATE("'2018-10 (Д)'!W",TEXT(MATCH($C89,'2018-10 (Д)'!$C$2:$C$100,0)+1,0))))/INDIRECT(CONCATENATE("'2018-10 (Д)'!W",TEXT(MATCH($C89,'2018-10 (Д)'!$C$2:$C$100,0)+1,0))))*100)</f>
        <v>12.130237478375552</v>
      </c>
      <c r="HD89" s="9">
        <f ca="1">IF(OR(INDIRECT(CONCATENATE("'2018-12 (Д)'!W",TEXT(MATCH($C89,'2018-12 (Д)'!$C$2:$C$100,0)+1,0)))="Н/Д",INDIRECT(CONCATENATE("'2018-11 (Д)'!W",TEXT(MATCH($C89,'2018-11 (Д)'!$C$2:$C$100,0)+1,0)))="Н/Д",AND(INDIRECT(CONCATENATE("'2018-12 (Д)'!W",TEXT(MATCH($C89,'2018-12 (Д)'!$C$2:$C$100,0)+1,0)))="Н/Д",INDIRECT(CONCATENATE("'2018-11 (Д)'!W",TEXT(MATCH($C89,'2018-11 (Д)'!$C$2:$C$100,0)+1,0))))),"Н/Д",((INDIRECT(CONCATENATE("'2018-12 (Д)'!W",TEXT(MATCH($C89,'2018-12 (Д)'!$C$2:$C$100,0)+1,0)))-INDIRECT(CONCATENATE("'2018-11 (Д)'!W",TEXT(MATCH($C89,'2018-11 (Д)'!$C$2:$C$100,0)+1,0))))/INDIRECT(CONCATENATE("'2018-11 (Д)'!W",TEXT(MATCH($C89,'2018-11 (Д)'!$C$2:$C$100,0)+1,0))))*100)</f>
        <v>775.6504786066929</v>
      </c>
    </row>
  </sheetData>
  <mergeCells count="19">
    <mergeCell ref="GT1:HD1"/>
    <mergeCell ref="EF1:EP1"/>
    <mergeCell ref="EQ1:FA1"/>
    <mergeCell ref="FB1:FL1"/>
    <mergeCell ref="FM1:FW1"/>
    <mergeCell ref="FX1:GH1"/>
    <mergeCell ref="GI1:GS1"/>
    <mergeCell ref="BR1:CB1"/>
    <mergeCell ref="CC1:CM1"/>
    <mergeCell ref="CN1:CX1"/>
    <mergeCell ref="CY1:DI1"/>
    <mergeCell ref="DJ1:DT1"/>
    <mergeCell ref="DU1:EE1"/>
    <mergeCell ref="D1:N1"/>
    <mergeCell ref="O1:Y1"/>
    <mergeCell ref="Z1:AJ1"/>
    <mergeCell ref="AK1:AU1"/>
    <mergeCell ref="AV1:BF1"/>
    <mergeCell ref="BG1:BQ1"/>
  </mergeCells>
  <conditionalFormatting sqref="P3">
    <cfRule type="cellIs" dxfId="18" priority="19" operator="equal">
      <formula>"Н/Д"</formula>
    </cfRule>
  </conditionalFormatting>
  <conditionalFormatting sqref="AV1 BG1 BR1 CC1 CN1 CY1 DJ1 DU1 EF1 EQ1 FB1 FM1 FX1 GI1 GT1 HE1:XFD1 HE3:XFD89 A90:XFD1048576 A3:Y89 A1:AK1 A2:XFD2">
    <cfRule type="cellIs" dxfId="17" priority="18" operator="equal">
      <formula>"Н/Д"</formula>
    </cfRule>
  </conditionalFormatting>
  <conditionalFormatting sqref="Z3:AJ89">
    <cfRule type="cellIs" dxfId="16" priority="17" operator="equal">
      <formula>"Н/Д"</formula>
    </cfRule>
  </conditionalFormatting>
  <conditionalFormatting sqref="AK3:AU89">
    <cfRule type="cellIs" dxfId="15" priority="16" operator="equal">
      <formula>"Н/Д"</formula>
    </cfRule>
  </conditionalFormatting>
  <conditionalFormatting sqref="AV3:BF89">
    <cfRule type="cellIs" dxfId="14" priority="15" operator="equal">
      <formula>"Н/Д"</formula>
    </cfRule>
  </conditionalFormatting>
  <conditionalFormatting sqref="BG3:BQ89">
    <cfRule type="cellIs" dxfId="13" priority="14" operator="equal">
      <formula>"Н/Д"</formula>
    </cfRule>
  </conditionalFormatting>
  <conditionalFormatting sqref="BR3:CB89">
    <cfRule type="cellIs" dxfId="12" priority="13" operator="equal">
      <formula>"Н/Д"</formula>
    </cfRule>
  </conditionalFormatting>
  <conditionalFormatting sqref="CC3:CM89">
    <cfRule type="cellIs" dxfId="11" priority="12" operator="equal">
      <formula>"Н/Д"</formula>
    </cfRule>
  </conditionalFormatting>
  <conditionalFormatting sqref="CN3:CX89">
    <cfRule type="cellIs" dxfId="10" priority="11" operator="equal">
      <formula>"Н/Д"</formula>
    </cfRule>
  </conditionalFormatting>
  <conditionalFormatting sqref="CY3:DI89">
    <cfRule type="cellIs" dxfId="9" priority="10" operator="equal">
      <formula>"Н/Д"</formula>
    </cfRule>
  </conditionalFormatting>
  <conditionalFormatting sqref="DJ3:DT89">
    <cfRule type="cellIs" dxfId="8" priority="9" operator="equal">
      <formula>"Н/Д"</formula>
    </cfRule>
  </conditionalFormatting>
  <conditionalFormatting sqref="DU3:EE89">
    <cfRule type="cellIs" dxfId="7" priority="8" operator="equal">
      <formula>"Н/Д"</formula>
    </cfRule>
  </conditionalFormatting>
  <conditionalFormatting sqref="EF3:EP89">
    <cfRule type="cellIs" dxfId="6" priority="7" operator="equal">
      <formula>"Н/Д"</formula>
    </cfRule>
  </conditionalFormatting>
  <conditionalFormatting sqref="EQ3:FA89">
    <cfRule type="cellIs" dxfId="5" priority="6" operator="equal">
      <formula>"Н/Д"</formula>
    </cfRule>
  </conditionalFormatting>
  <conditionalFormatting sqref="FB3:FL89">
    <cfRule type="cellIs" dxfId="4" priority="5" operator="equal">
      <formula>"Н/Д"</formula>
    </cfRule>
  </conditionalFormatting>
  <conditionalFormatting sqref="FM3:FW89">
    <cfRule type="cellIs" dxfId="3" priority="4" operator="equal">
      <formula>"Н/Д"</formula>
    </cfRule>
  </conditionalFormatting>
  <conditionalFormatting sqref="FX3:GH89">
    <cfRule type="cellIs" dxfId="2" priority="3" operator="equal">
      <formula>"Н/Д"</formula>
    </cfRule>
  </conditionalFormatting>
  <conditionalFormatting sqref="GI3:GS89">
    <cfRule type="cellIs" dxfId="1" priority="2" operator="equal">
      <formula>"Н/Д"</formula>
    </cfRule>
  </conditionalFormatting>
  <conditionalFormatting sqref="GT3:HD89">
    <cfRule type="cellIs" dxfId="0" priority="1" operator="equal">
      <formula>"Н/Д"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"/>
  <sheetViews>
    <sheetView zoomScale="85" zoomScaleNormal="85" workbookViewId="0"/>
  </sheetViews>
  <sheetFormatPr defaultRowHeight="15" x14ac:dyDescent="0.25"/>
  <cols>
    <col min="1" max="1" width="38.140625" bestFit="1" customWidth="1"/>
    <col min="2" max="2" width="43.140625" bestFit="1" customWidth="1"/>
    <col min="3" max="3" width="12.28515625" bestFit="1" customWidth="1"/>
    <col min="4" max="4" width="14.28515625" bestFit="1" customWidth="1"/>
    <col min="5" max="23" width="25.7109375" customWidth="1"/>
  </cols>
  <sheetData>
    <row r="1" spans="1:23" ht="120.75" customHeight="1" x14ac:dyDescent="0.25">
      <c r="A1" s="4" t="s">
        <v>116</v>
      </c>
      <c r="B1" s="4" t="s">
        <v>117</v>
      </c>
      <c r="C1" s="4" t="s">
        <v>118</v>
      </c>
      <c r="D1" s="5" t="s">
        <v>19</v>
      </c>
      <c r="E1" s="2" t="s">
        <v>0</v>
      </c>
      <c r="F1" s="2" t="s">
        <v>1</v>
      </c>
      <c r="G1" s="2" t="s">
        <v>13</v>
      </c>
      <c r="H1" s="2" t="s">
        <v>16</v>
      </c>
      <c r="I1" s="2" t="s">
        <v>14</v>
      </c>
      <c r="J1" s="2" t="s">
        <v>9</v>
      </c>
      <c r="K1" s="2" t="s">
        <v>2</v>
      </c>
      <c r="L1" s="2" t="s">
        <v>17</v>
      </c>
      <c r="M1" s="2" t="s">
        <v>15</v>
      </c>
      <c r="N1" s="2" t="s">
        <v>10</v>
      </c>
      <c r="O1" s="2" t="s">
        <v>3</v>
      </c>
      <c r="P1" s="2" t="s">
        <v>4</v>
      </c>
      <c r="Q1" s="2" t="s">
        <v>11</v>
      </c>
      <c r="R1" s="2" t="s">
        <v>5</v>
      </c>
      <c r="S1" s="2" t="s">
        <v>12</v>
      </c>
      <c r="T1" s="2" t="s">
        <v>6</v>
      </c>
      <c r="U1" s="2" t="s">
        <v>7</v>
      </c>
      <c r="V1" s="2" t="s">
        <v>8</v>
      </c>
      <c r="W1" s="2" t="s">
        <v>18</v>
      </c>
    </row>
    <row r="2" spans="1:23" x14ac:dyDescent="0.25">
      <c r="A2" s="6" t="s">
        <v>21</v>
      </c>
      <c r="B2" s="6"/>
      <c r="C2" s="6">
        <v>1</v>
      </c>
      <c r="D2" s="6"/>
      <c r="E2" s="3">
        <v>1200538822180.49</v>
      </c>
      <c r="F2" s="3">
        <v>938597304768.12</v>
      </c>
      <c r="G2" s="3">
        <v>204802042462.06</v>
      </c>
      <c r="H2" s="3">
        <v>441296374454.64001</v>
      </c>
      <c r="I2" s="3">
        <v>70776000808.529999</v>
      </c>
      <c r="J2" s="3">
        <v>53775807.700000003</v>
      </c>
      <c r="K2" s="3">
        <v>46712769347.769997</v>
      </c>
      <c r="L2" s="3">
        <v>71488567372.320007</v>
      </c>
      <c r="M2" s="3">
        <v>10087204749.65</v>
      </c>
      <c r="N2" s="3">
        <v>6039529737.1999998</v>
      </c>
      <c r="O2" s="3">
        <v>242324529.81999999</v>
      </c>
      <c r="P2" s="3">
        <v>37168870218.529999</v>
      </c>
      <c r="Q2" s="3">
        <v>4712379214.2200003</v>
      </c>
      <c r="R2" s="3">
        <v>19028549731.380001</v>
      </c>
      <c r="S2" s="3">
        <v>134786319.28</v>
      </c>
      <c r="T2" s="3">
        <v>13991542917.4</v>
      </c>
      <c r="U2" s="3">
        <v>3696577502.25</v>
      </c>
      <c r="V2" s="3">
        <v>214732854414.23999</v>
      </c>
      <c r="W2" s="3">
        <v>3284100276535.6001</v>
      </c>
    </row>
    <row r="3" spans="1:23" x14ac:dyDescent="0.25">
      <c r="A3" s="2" t="s">
        <v>22</v>
      </c>
      <c r="B3" s="2" t="s">
        <v>23</v>
      </c>
      <c r="C3" s="15">
        <v>10000000</v>
      </c>
      <c r="D3" s="2" t="s">
        <v>206</v>
      </c>
      <c r="E3" s="14">
        <v>6531869762.4300003</v>
      </c>
      <c r="F3" s="3">
        <v>5262895606.3599997</v>
      </c>
      <c r="G3" s="3">
        <v>750325686.75</v>
      </c>
      <c r="H3" s="3">
        <v>2544365192.6100001</v>
      </c>
      <c r="I3" s="3">
        <v>288307627.19</v>
      </c>
      <c r="J3" s="1" t="s">
        <v>18</v>
      </c>
      <c r="K3" s="3">
        <v>311197906.54000002</v>
      </c>
      <c r="L3" s="3">
        <v>331645503.70999998</v>
      </c>
      <c r="M3" s="3">
        <v>70247941.75</v>
      </c>
      <c r="N3" s="3">
        <v>39617054.030000001</v>
      </c>
      <c r="O3" s="1" t="s">
        <v>18</v>
      </c>
      <c r="P3" s="3">
        <v>113528768.8</v>
      </c>
      <c r="Q3" s="3">
        <v>85941325.030000001</v>
      </c>
      <c r="R3" s="3">
        <v>31529135.609999999</v>
      </c>
      <c r="S3" s="3">
        <v>1496473.15</v>
      </c>
      <c r="T3" s="3">
        <v>56547005.380000003</v>
      </c>
      <c r="U3" s="3">
        <v>2889027.11</v>
      </c>
      <c r="V3" s="3">
        <v>1268974156.0699999</v>
      </c>
      <c r="W3" s="3">
        <v>17691378172.52</v>
      </c>
    </row>
    <row r="4" spans="1:23" x14ac:dyDescent="0.25">
      <c r="A4" s="2" t="s">
        <v>22</v>
      </c>
      <c r="B4" s="2" t="s">
        <v>24</v>
      </c>
      <c r="C4" s="15">
        <v>99000000</v>
      </c>
      <c r="D4" s="2" t="s">
        <v>206</v>
      </c>
      <c r="E4" s="3">
        <v>1188948090.51</v>
      </c>
      <c r="F4" s="3">
        <v>735318124.28999996</v>
      </c>
      <c r="G4" s="3">
        <v>86425865.420000002</v>
      </c>
      <c r="H4" s="3">
        <v>403936243.24000001</v>
      </c>
      <c r="I4" s="3">
        <v>54854887.399999999</v>
      </c>
      <c r="J4" s="1" t="s">
        <v>18</v>
      </c>
      <c r="K4" s="3">
        <v>48842726.880000003</v>
      </c>
      <c r="L4" s="3">
        <v>34268461.850000001</v>
      </c>
      <c r="M4" s="3">
        <v>10143893.380000001</v>
      </c>
      <c r="N4" s="3">
        <v>7053718.2800000003</v>
      </c>
      <c r="O4" s="3">
        <v>-6421.16</v>
      </c>
      <c r="P4" s="3">
        <v>38773093.380000003</v>
      </c>
      <c r="Q4" s="3">
        <v>4519467.5999999996</v>
      </c>
      <c r="R4" s="3">
        <v>8722646.9100000001</v>
      </c>
      <c r="S4" s="3">
        <v>2500</v>
      </c>
      <c r="T4" s="3">
        <v>24244287.690000001</v>
      </c>
      <c r="U4" s="3">
        <v>1553532.56</v>
      </c>
      <c r="V4" s="3">
        <v>453629966.22000003</v>
      </c>
      <c r="W4" s="3">
        <v>3101231084.4499998</v>
      </c>
    </row>
    <row r="5" spans="1:23" x14ac:dyDescent="0.25">
      <c r="A5" s="2" t="s">
        <v>22</v>
      </c>
      <c r="B5" s="2" t="s">
        <v>25</v>
      </c>
      <c r="C5" s="15">
        <v>76000000</v>
      </c>
      <c r="D5" s="2" t="s">
        <v>206</v>
      </c>
      <c r="E5" s="3">
        <v>7720740709.8299999</v>
      </c>
      <c r="F5" s="3">
        <v>4629771248.75</v>
      </c>
      <c r="G5" s="3">
        <v>888871661.96000004</v>
      </c>
      <c r="H5" s="3">
        <v>2483312409.6900001</v>
      </c>
      <c r="I5" s="3">
        <v>342789681.14999998</v>
      </c>
      <c r="J5" s="1" t="s">
        <v>18</v>
      </c>
      <c r="K5" s="3">
        <v>221510339.41999999</v>
      </c>
      <c r="L5" s="3">
        <v>284825472.93000001</v>
      </c>
      <c r="M5" s="3">
        <v>136531844.61000001</v>
      </c>
      <c r="N5" s="3">
        <v>38125800.659999996</v>
      </c>
      <c r="O5" s="3">
        <v>34243.699999999997</v>
      </c>
      <c r="P5" s="3">
        <v>63718560.539999999</v>
      </c>
      <c r="Q5" s="3">
        <v>28807758.710000001</v>
      </c>
      <c r="R5" s="3">
        <v>28630230.239999998</v>
      </c>
      <c r="S5" s="3">
        <v>120831.91</v>
      </c>
      <c r="T5" s="3">
        <v>84450644.659999996</v>
      </c>
      <c r="U5" s="3">
        <v>2206831.02</v>
      </c>
      <c r="V5" s="3">
        <v>3090969461.0799999</v>
      </c>
      <c r="W5" s="3">
        <v>20045417730.860001</v>
      </c>
    </row>
    <row r="6" spans="1:23" x14ac:dyDescent="0.25">
      <c r="A6" s="2" t="s">
        <v>22</v>
      </c>
      <c r="B6" s="2" t="s">
        <v>26</v>
      </c>
      <c r="C6" s="15">
        <v>30000000</v>
      </c>
      <c r="D6" s="2" t="s">
        <v>206</v>
      </c>
      <c r="E6" s="3">
        <v>11544306085.540001</v>
      </c>
      <c r="F6" s="3">
        <v>4051002754.4699998</v>
      </c>
      <c r="G6" s="3">
        <v>628311189.38999999</v>
      </c>
      <c r="H6" s="3">
        <v>2453031556.9699998</v>
      </c>
      <c r="I6" s="3">
        <v>154202356.38</v>
      </c>
      <c r="J6" s="1" t="s">
        <v>18</v>
      </c>
      <c r="K6" s="3">
        <v>232933406.37</v>
      </c>
      <c r="L6" s="3">
        <v>225360416.81</v>
      </c>
      <c r="M6" s="3">
        <v>65548456.890000001</v>
      </c>
      <c r="N6" s="3">
        <v>19899045.039999999</v>
      </c>
      <c r="O6" s="3">
        <v>-558.6</v>
      </c>
      <c r="P6" s="3">
        <v>43658637.520000003</v>
      </c>
      <c r="Q6" s="3">
        <v>8826392.9199999999</v>
      </c>
      <c r="R6" s="3">
        <v>18172831.34</v>
      </c>
      <c r="S6" s="3">
        <v>298991.32</v>
      </c>
      <c r="T6" s="3">
        <v>46923236.600000001</v>
      </c>
      <c r="U6" s="3">
        <v>2857632.95</v>
      </c>
      <c r="V6" s="3">
        <v>7493303331.0699997</v>
      </c>
      <c r="W6" s="3">
        <v>26988635762.98</v>
      </c>
    </row>
    <row r="7" spans="1:23" x14ac:dyDescent="0.25">
      <c r="A7" s="2" t="s">
        <v>22</v>
      </c>
      <c r="B7" s="2" t="s">
        <v>27</v>
      </c>
      <c r="C7" s="15">
        <v>44000000</v>
      </c>
      <c r="D7" s="2" t="s">
        <v>206</v>
      </c>
      <c r="E7" s="3">
        <v>3774494981.6300001</v>
      </c>
      <c r="F7" s="3">
        <v>2075323666.5</v>
      </c>
      <c r="G7" s="3">
        <v>301474715.41000003</v>
      </c>
      <c r="H7" s="3">
        <v>1135518063.25</v>
      </c>
      <c r="I7" s="3">
        <v>72855896.340000004</v>
      </c>
      <c r="J7" s="1" t="s">
        <v>18</v>
      </c>
      <c r="K7" s="3">
        <v>106994901.81</v>
      </c>
      <c r="L7" s="3">
        <v>68315300.760000005</v>
      </c>
      <c r="M7" s="3">
        <v>271431579.77999997</v>
      </c>
      <c r="N7" s="3">
        <v>8518459.8300000001</v>
      </c>
      <c r="O7" s="1" t="s">
        <v>18</v>
      </c>
      <c r="P7" s="3">
        <v>36607029.060000002</v>
      </c>
      <c r="Q7" s="3">
        <v>24556595.870000001</v>
      </c>
      <c r="R7" s="3">
        <v>4487907.01</v>
      </c>
      <c r="S7" s="3">
        <v>17216</v>
      </c>
      <c r="T7" s="3">
        <v>17344173.870000001</v>
      </c>
      <c r="U7" s="3">
        <v>7255552.5999999996</v>
      </c>
      <c r="V7" s="3">
        <v>1699171315.1300001</v>
      </c>
      <c r="W7" s="3">
        <v>9604367354.8500004</v>
      </c>
    </row>
    <row r="8" spans="1:23" x14ac:dyDescent="0.25">
      <c r="A8" s="2" t="s">
        <v>22</v>
      </c>
      <c r="B8" s="2" t="s">
        <v>28</v>
      </c>
      <c r="C8" s="15">
        <v>5000000</v>
      </c>
      <c r="D8" s="2" t="s">
        <v>206</v>
      </c>
      <c r="E8" s="3">
        <v>14279889670.26</v>
      </c>
      <c r="F8" s="3">
        <v>11703214587.57</v>
      </c>
      <c r="G8" s="3">
        <v>2031897649.6300001</v>
      </c>
      <c r="H8" s="3">
        <v>5638678700.8299999</v>
      </c>
      <c r="I8" s="3">
        <v>906449430.60000002</v>
      </c>
      <c r="J8" s="1" t="s">
        <v>18</v>
      </c>
      <c r="K8" s="3">
        <v>906078445.87</v>
      </c>
      <c r="L8" s="3">
        <v>973138496.94000006</v>
      </c>
      <c r="M8" s="3">
        <v>89840108.200000003</v>
      </c>
      <c r="N8" s="3">
        <v>95440823.620000005</v>
      </c>
      <c r="O8" s="3">
        <v>12944.64</v>
      </c>
      <c r="P8" s="3">
        <v>474167829.24000001</v>
      </c>
      <c r="Q8" s="3">
        <v>75588595.049999997</v>
      </c>
      <c r="R8" s="3">
        <v>167668838.91</v>
      </c>
      <c r="S8" s="3">
        <v>1825348.06</v>
      </c>
      <c r="T8" s="3">
        <v>163368632.71000001</v>
      </c>
      <c r="U8" s="3">
        <v>54654290.630000003</v>
      </c>
      <c r="V8" s="3">
        <v>2576675082.6900001</v>
      </c>
      <c r="W8" s="3">
        <v>40138589475.449997</v>
      </c>
    </row>
    <row r="9" spans="1:23" x14ac:dyDescent="0.25">
      <c r="A9" s="2" t="s">
        <v>22</v>
      </c>
      <c r="B9" s="2" t="s">
        <v>29</v>
      </c>
      <c r="C9" s="15">
        <v>81000000</v>
      </c>
      <c r="D9" s="2" t="s">
        <v>206</v>
      </c>
      <c r="E9" s="3">
        <v>7007355030.6300001</v>
      </c>
      <c r="F9" s="3">
        <v>3516555041.2800002</v>
      </c>
      <c r="G9" s="3">
        <v>626036635.74000001</v>
      </c>
      <c r="H9" s="3">
        <v>1778412817.24</v>
      </c>
      <c r="I9" s="3">
        <v>282391543.31</v>
      </c>
      <c r="J9" s="1" t="s">
        <v>18</v>
      </c>
      <c r="K9" s="3">
        <v>229443755.96000001</v>
      </c>
      <c r="L9" s="3">
        <v>289062566.47000003</v>
      </c>
      <c r="M9" s="3">
        <v>95624579.150000006</v>
      </c>
      <c r="N9" s="3">
        <v>44030617.170000002</v>
      </c>
      <c r="O9" s="3">
        <v>1343.41</v>
      </c>
      <c r="P9" s="3">
        <v>52553829</v>
      </c>
      <c r="Q9" s="3">
        <v>15489727.99</v>
      </c>
      <c r="R9" s="3">
        <v>11643954.380000001</v>
      </c>
      <c r="S9" s="3">
        <v>189240</v>
      </c>
      <c r="T9" s="3">
        <v>79214095.890000001</v>
      </c>
      <c r="U9" s="3">
        <v>2799659.33</v>
      </c>
      <c r="V9" s="3">
        <v>3490799989.3499999</v>
      </c>
      <c r="W9" s="3">
        <v>17521604426.299999</v>
      </c>
    </row>
    <row r="10" spans="1:23" x14ac:dyDescent="0.25">
      <c r="A10" s="2" t="s">
        <v>22</v>
      </c>
      <c r="B10" s="2" t="s">
        <v>30</v>
      </c>
      <c r="C10" s="15">
        <v>98000000</v>
      </c>
      <c r="D10" s="2" t="s">
        <v>206</v>
      </c>
      <c r="E10" s="3">
        <v>24831881456.970001</v>
      </c>
      <c r="F10" s="3">
        <v>14662431239.84</v>
      </c>
      <c r="G10" s="3">
        <v>4274443424.3400002</v>
      </c>
      <c r="H10" s="3">
        <v>5303918482.8599997</v>
      </c>
      <c r="I10" s="3">
        <v>431324522.56999999</v>
      </c>
      <c r="J10" s="1" t="s">
        <v>18</v>
      </c>
      <c r="K10" s="3">
        <v>372544219.05000001</v>
      </c>
      <c r="L10" s="3">
        <v>346894293.27999997</v>
      </c>
      <c r="M10" s="3">
        <v>2842403717.8200002</v>
      </c>
      <c r="N10" s="3">
        <v>50536763.020000003</v>
      </c>
      <c r="O10" s="3">
        <v>68340.320000000007</v>
      </c>
      <c r="P10" s="3">
        <v>90081191.390000001</v>
      </c>
      <c r="Q10" s="3">
        <v>517503235.80000001</v>
      </c>
      <c r="R10" s="3">
        <v>13551686.800000001</v>
      </c>
      <c r="S10" s="3">
        <v>1222972</v>
      </c>
      <c r="T10" s="3">
        <v>113194189.8</v>
      </c>
      <c r="U10" s="3">
        <v>202095456.31</v>
      </c>
      <c r="V10" s="3">
        <v>10169450217.129999</v>
      </c>
      <c r="W10" s="3">
        <v>64223545409.300003</v>
      </c>
    </row>
    <row r="11" spans="1:23" x14ac:dyDescent="0.25">
      <c r="A11" s="2" t="s">
        <v>22</v>
      </c>
      <c r="B11" s="2" t="s">
        <v>31</v>
      </c>
      <c r="C11" s="15">
        <v>64000000</v>
      </c>
      <c r="D11" s="2" t="s">
        <v>206</v>
      </c>
      <c r="E11" s="3">
        <v>12444011572.690001</v>
      </c>
      <c r="F11" s="3">
        <v>11936681562.969999</v>
      </c>
      <c r="G11" s="3">
        <v>1574630532.95</v>
      </c>
      <c r="H11" s="3">
        <v>3572978541.0700002</v>
      </c>
      <c r="I11" s="3">
        <v>203580882.87</v>
      </c>
      <c r="J11" s="1" t="s">
        <v>18</v>
      </c>
      <c r="K11" s="3">
        <v>427584144.13</v>
      </c>
      <c r="L11" s="3">
        <v>257785333.47</v>
      </c>
      <c r="M11" s="3">
        <v>337367839.92000002</v>
      </c>
      <c r="N11" s="3">
        <v>36589391.210000001</v>
      </c>
      <c r="O11" s="3">
        <v>-20037.62</v>
      </c>
      <c r="P11" s="3">
        <v>89641254.870000005</v>
      </c>
      <c r="Q11" s="3">
        <v>33430334.890000001</v>
      </c>
      <c r="R11" s="3">
        <v>5223435391.1099997</v>
      </c>
      <c r="S11" s="3">
        <v>10332</v>
      </c>
      <c r="T11" s="3">
        <v>76944203.280000001</v>
      </c>
      <c r="U11" s="3">
        <v>2503906.11</v>
      </c>
      <c r="V11" s="3">
        <v>507330009.72000003</v>
      </c>
      <c r="W11" s="3">
        <v>36724485195.639999</v>
      </c>
    </row>
    <row r="12" spans="1:23" x14ac:dyDescent="0.25">
      <c r="A12" s="2" t="s">
        <v>22</v>
      </c>
      <c r="B12" s="2" t="s">
        <v>32</v>
      </c>
      <c r="C12" s="15">
        <v>8000000</v>
      </c>
      <c r="D12" s="2" t="s">
        <v>206</v>
      </c>
      <c r="E12" s="3">
        <v>11727258561.620001</v>
      </c>
      <c r="F12" s="3">
        <v>9824562980.0900002</v>
      </c>
      <c r="G12" s="3">
        <v>1494529106.8900001</v>
      </c>
      <c r="H12" s="3">
        <v>4865569025.3599997</v>
      </c>
      <c r="I12" s="3">
        <v>1170049286.01</v>
      </c>
      <c r="J12" s="1" t="s">
        <v>18</v>
      </c>
      <c r="K12" s="3">
        <v>626173352.41999996</v>
      </c>
      <c r="L12" s="3">
        <v>528120109.47000003</v>
      </c>
      <c r="M12" s="3">
        <v>281001517.72000003</v>
      </c>
      <c r="N12" s="3">
        <v>75276193.269999996</v>
      </c>
      <c r="O12" s="3">
        <v>-9586.9</v>
      </c>
      <c r="P12" s="3">
        <v>367294234.89999998</v>
      </c>
      <c r="Q12" s="3">
        <v>74214542.959999993</v>
      </c>
      <c r="R12" s="3">
        <v>112604186.89</v>
      </c>
      <c r="S12" s="3">
        <v>754461.46</v>
      </c>
      <c r="T12" s="3">
        <v>125539102.14</v>
      </c>
      <c r="U12" s="3">
        <v>1781027.1</v>
      </c>
      <c r="V12" s="3">
        <v>1902695581.53</v>
      </c>
      <c r="W12" s="3">
        <v>33177413682.93</v>
      </c>
    </row>
    <row r="13" spans="1:23" x14ac:dyDescent="0.25">
      <c r="A13" s="2" t="s">
        <v>22</v>
      </c>
      <c r="B13" s="2" t="s">
        <v>33</v>
      </c>
      <c r="C13" s="15">
        <v>77000000</v>
      </c>
      <c r="D13" s="2" t="s">
        <v>206</v>
      </c>
      <c r="E13" s="3">
        <v>4350951235.21</v>
      </c>
      <c r="F13" s="3">
        <v>1801936643.01</v>
      </c>
      <c r="G13" s="3">
        <v>763723319.27999997</v>
      </c>
      <c r="H13" s="3">
        <v>598419195.80999994</v>
      </c>
      <c r="I13" s="3">
        <v>24845546.93</v>
      </c>
      <c r="J13" s="1" t="s">
        <v>18</v>
      </c>
      <c r="K13" s="3">
        <v>26504395.600000001</v>
      </c>
      <c r="L13" s="3">
        <v>66223144.049999997</v>
      </c>
      <c r="M13" s="3">
        <v>241565697.43000001</v>
      </c>
      <c r="N13" s="3">
        <v>631230.78</v>
      </c>
      <c r="O13" s="1" t="s">
        <v>18</v>
      </c>
      <c r="P13" s="3">
        <v>30363598.649999999</v>
      </c>
      <c r="Q13" s="3">
        <v>2522835.88</v>
      </c>
      <c r="R13" s="3">
        <v>2812044.71</v>
      </c>
      <c r="S13" s="1" t="s">
        <v>18</v>
      </c>
      <c r="T13" s="3">
        <v>4502208.8</v>
      </c>
      <c r="U13" s="3">
        <v>33594961.579999998</v>
      </c>
      <c r="V13" s="3">
        <v>2549014592.1999998</v>
      </c>
      <c r="W13" s="3">
        <v>10497610649.92</v>
      </c>
    </row>
    <row r="14" spans="1:23" x14ac:dyDescent="0.25">
      <c r="A14" s="2" t="s">
        <v>34</v>
      </c>
      <c r="B14" s="2" t="s">
        <v>35</v>
      </c>
      <c r="C14" s="15">
        <v>33000000</v>
      </c>
      <c r="D14" s="2" t="s">
        <v>206</v>
      </c>
      <c r="E14" s="3">
        <v>7958093677.5200005</v>
      </c>
      <c r="F14" s="3">
        <v>4951464775.3500004</v>
      </c>
      <c r="G14" s="3">
        <v>470248240.44999999</v>
      </c>
      <c r="H14" s="3">
        <v>2475786830.8299999</v>
      </c>
      <c r="I14" s="3">
        <v>542131773.54999995</v>
      </c>
      <c r="J14" s="1" t="s">
        <v>18</v>
      </c>
      <c r="K14" s="3">
        <v>344892645.24000001</v>
      </c>
      <c r="L14" s="3">
        <v>295878973.44</v>
      </c>
      <c r="M14" s="3">
        <v>2820362.89</v>
      </c>
      <c r="N14" s="3">
        <v>59360475.149999999</v>
      </c>
      <c r="O14" s="3">
        <v>-15906.24</v>
      </c>
      <c r="P14" s="3">
        <v>153526285.94</v>
      </c>
      <c r="Q14" s="3">
        <v>113508854.20999999</v>
      </c>
      <c r="R14" s="3">
        <v>108433112.56999999</v>
      </c>
      <c r="S14" s="3">
        <v>625975.5</v>
      </c>
      <c r="T14" s="3">
        <v>85990445.689999998</v>
      </c>
      <c r="U14" s="3">
        <v>5917601.5</v>
      </c>
      <c r="V14" s="3">
        <v>3006628902.1700001</v>
      </c>
      <c r="W14" s="3">
        <v>20575293025.759998</v>
      </c>
    </row>
    <row r="15" spans="1:23" x14ac:dyDescent="0.25">
      <c r="A15" s="2" t="s">
        <v>34</v>
      </c>
      <c r="B15" s="2" t="s">
        <v>36</v>
      </c>
      <c r="C15" s="15">
        <v>22000000</v>
      </c>
      <c r="D15" s="2" t="s">
        <v>206</v>
      </c>
      <c r="E15" s="3">
        <v>19955315306.790001</v>
      </c>
      <c r="F15" s="3">
        <v>17609824299.849998</v>
      </c>
      <c r="G15" s="3">
        <v>3120157327.3299999</v>
      </c>
      <c r="H15" s="3">
        <v>8644286747.7399998</v>
      </c>
      <c r="I15" s="3">
        <v>2009602117.5699999</v>
      </c>
      <c r="J15" s="1" t="s">
        <v>18</v>
      </c>
      <c r="K15" s="3">
        <v>972123781.59000003</v>
      </c>
      <c r="L15" s="3">
        <v>1259216115.1600001</v>
      </c>
      <c r="M15" s="3">
        <v>10074291.98</v>
      </c>
      <c r="N15" s="3">
        <v>128459471.45</v>
      </c>
      <c r="O15" s="3">
        <v>27468</v>
      </c>
      <c r="P15" s="3">
        <v>454773686.95999998</v>
      </c>
      <c r="Q15" s="3">
        <v>98681926.620000005</v>
      </c>
      <c r="R15" s="3">
        <v>131645960.64</v>
      </c>
      <c r="S15" s="3">
        <v>1218900</v>
      </c>
      <c r="T15" s="3">
        <v>328685712.24000001</v>
      </c>
      <c r="U15" s="3">
        <v>10833340.5</v>
      </c>
      <c r="V15" s="3">
        <v>2345491006.9400001</v>
      </c>
      <c r="W15" s="3">
        <v>57080417461.360001</v>
      </c>
    </row>
    <row r="16" spans="1:23" x14ac:dyDescent="0.25">
      <c r="A16" s="2" t="s">
        <v>34</v>
      </c>
      <c r="B16" s="2" t="s">
        <v>37</v>
      </c>
      <c r="C16" s="15">
        <v>53000000</v>
      </c>
      <c r="D16" s="2" t="s">
        <v>206</v>
      </c>
      <c r="E16" s="3">
        <v>9803600362.9899998</v>
      </c>
      <c r="F16" s="3">
        <v>7702776772.5299997</v>
      </c>
      <c r="G16" s="3">
        <v>1672358819.8</v>
      </c>
      <c r="H16" s="3">
        <v>3878467958.8800001</v>
      </c>
      <c r="I16" s="3">
        <v>629742656.44000006</v>
      </c>
      <c r="J16" s="1" t="s">
        <v>18</v>
      </c>
      <c r="K16" s="3">
        <v>357534111.97000003</v>
      </c>
      <c r="L16" s="3">
        <v>449107621.63999999</v>
      </c>
      <c r="M16" s="3">
        <v>132472465.05</v>
      </c>
      <c r="N16" s="3">
        <v>77839149.099999994</v>
      </c>
      <c r="O16" s="3">
        <v>116910.69</v>
      </c>
      <c r="P16" s="3">
        <v>162252339.05000001</v>
      </c>
      <c r="Q16" s="3">
        <v>24621106.420000002</v>
      </c>
      <c r="R16" s="3">
        <v>150188472.06</v>
      </c>
      <c r="S16" s="3">
        <v>751728.51</v>
      </c>
      <c r="T16" s="3">
        <v>110450278.98999999</v>
      </c>
      <c r="U16" s="3">
        <v>722814.95</v>
      </c>
      <c r="V16" s="3">
        <v>2100823590.46</v>
      </c>
      <c r="W16" s="3">
        <v>27253827159.529999</v>
      </c>
    </row>
    <row r="17" spans="1:23" x14ac:dyDescent="0.25">
      <c r="A17" s="2" t="s">
        <v>34</v>
      </c>
      <c r="B17" s="2" t="s">
        <v>38</v>
      </c>
      <c r="C17" s="15">
        <v>56000000</v>
      </c>
      <c r="D17" s="2" t="s">
        <v>206</v>
      </c>
      <c r="E17" s="3">
        <v>7552212124.9499998</v>
      </c>
      <c r="F17" s="3">
        <v>4685733851.96</v>
      </c>
      <c r="G17" s="3">
        <v>436880733.62</v>
      </c>
      <c r="H17" s="3">
        <v>2103573290.21</v>
      </c>
      <c r="I17" s="3">
        <v>1002519038.46</v>
      </c>
      <c r="J17" s="1" t="s">
        <v>18</v>
      </c>
      <c r="K17" s="3">
        <v>351385089.24000001</v>
      </c>
      <c r="L17" s="3">
        <v>472890067.83999997</v>
      </c>
      <c r="M17" s="3">
        <v>3228272.84</v>
      </c>
      <c r="N17" s="3">
        <v>46794310.810000002</v>
      </c>
      <c r="O17" s="3">
        <v>81011.63</v>
      </c>
      <c r="P17" s="3">
        <v>109502297.76000001</v>
      </c>
      <c r="Q17" s="3">
        <v>9264615.1199999992</v>
      </c>
      <c r="R17" s="3">
        <v>58007871.859999999</v>
      </c>
      <c r="S17" s="3">
        <v>1134008.7</v>
      </c>
      <c r="T17" s="3">
        <v>80933612.319999993</v>
      </c>
      <c r="U17" s="3">
        <v>610417.19999999995</v>
      </c>
      <c r="V17" s="3">
        <v>2866478272.9899998</v>
      </c>
      <c r="W17" s="3">
        <v>19781228887.509998</v>
      </c>
    </row>
    <row r="18" spans="1:23" x14ac:dyDescent="0.25">
      <c r="A18" s="2" t="s">
        <v>34</v>
      </c>
      <c r="B18" s="2" t="s">
        <v>39</v>
      </c>
      <c r="C18" s="15">
        <v>57000000</v>
      </c>
      <c r="D18" s="2" t="s">
        <v>206</v>
      </c>
      <c r="E18" s="3">
        <v>15132446755.059999</v>
      </c>
      <c r="F18" s="3">
        <v>13506061103.65</v>
      </c>
      <c r="G18" s="3">
        <v>3055831748.0900002</v>
      </c>
      <c r="H18" s="3">
        <v>6649843318.5500002</v>
      </c>
      <c r="I18" s="3">
        <v>1019714362.38</v>
      </c>
      <c r="J18" s="1" t="s">
        <v>18</v>
      </c>
      <c r="K18" s="3">
        <v>665492688.39999998</v>
      </c>
      <c r="L18" s="3">
        <v>1118675177.28</v>
      </c>
      <c r="M18" s="3">
        <v>64432722.5</v>
      </c>
      <c r="N18" s="3">
        <v>119006847.84999999</v>
      </c>
      <c r="O18" s="3">
        <v>37052.04</v>
      </c>
      <c r="P18" s="3">
        <v>165217767.27000001</v>
      </c>
      <c r="Q18" s="3">
        <v>160231574.34</v>
      </c>
      <c r="R18" s="3">
        <v>120942081.05</v>
      </c>
      <c r="S18" s="3">
        <v>208593.41</v>
      </c>
      <c r="T18" s="3">
        <v>221312764.94999999</v>
      </c>
      <c r="U18" s="3">
        <v>13046915.630000001</v>
      </c>
      <c r="V18" s="3">
        <v>1626385651.4100001</v>
      </c>
      <c r="W18" s="3">
        <v>43638887123.860001</v>
      </c>
    </row>
    <row r="19" spans="1:23" x14ac:dyDescent="0.25">
      <c r="A19" s="2" t="s">
        <v>34</v>
      </c>
      <c r="B19" s="2" t="s">
        <v>40</v>
      </c>
      <c r="C19" s="15">
        <v>80000000</v>
      </c>
      <c r="D19" s="2" t="s">
        <v>206</v>
      </c>
      <c r="E19" s="3">
        <v>23095741548.099998</v>
      </c>
      <c r="F19" s="3">
        <v>18089903205.57</v>
      </c>
      <c r="G19" s="3">
        <v>3434841721.8000002</v>
      </c>
      <c r="H19" s="3">
        <v>7620159850.7700005</v>
      </c>
      <c r="I19" s="3">
        <v>2336054802.3200002</v>
      </c>
      <c r="J19" s="1" t="s">
        <v>18</v>
      </c>
      <c r="K19" s="3">
        <v>896118017.51999998</v>
      </c>
      <c r="L19" s="3">
        <v>1068042391.02</v>
      </c>
      <c r="M19" s="3">
        <v>104493934.68000001</v>
      </c>
      <c r="N19" s="3">
        <v>156928010.69</v>
      </c>
      <c r="O19" s="3">
        <v>255563.35</v>
      </c>
      <c r="P19" s="3">
        <v>1523983160.4400001</v>
      </c>
      <c r="Q19" s="3">
        <v>49228109.920000002</v>
      </c>
      <c r="R19" s="3">
        <v>490499939.36000001</v>
      </c>
      <c r="S19" s="3">
        <v>2659300.2999999998</v>
      </c>
      <c r="T19" s="3">
        <v>310997284.08999997</v>
      </c>
      <c r="U19" s="3">
        <v>13156408.449999999</v>
      </c>
      <c r="V19" s="3">
        <v>5005838342.5299997</v>
      </c>
      <c r="W19" s="3">
        <v>64198901590.910004</v>
      </c>
    </row>
    <row r="20" spans="1:23" x14ac:dyDescent="0.25">
      <c r="A20" s="2" t="s">
        <v>34</v>
      </c>
      <c r="B20" s="2" t="s">
        <v>41</v>
      </c>
      <c r="C20" s="15">
        <v>88000000</v>
      </c>
      <c r="D20" s="2" t="s">
        <v>206</v>
      </c>
      <c r="E20" s="3">
        <v>3660252657.27</v>
      </c>
      <c r="F20" s="3">
        <v>2147321294.8900001</v>
      </c>
      <c r="G20" s="3">
        <v>330958809.56</v>
      </c>
      <c r="H20" s="3">
        <v>1138958135.0699999</v>
      </c>
      <c r="I20" s="3">
        <v>208909045.90000001</v>
      </c>
      <c r="J20" s="1" t="s">
        <v>18</v>
      </c>
      <c r="K20" s="3">
        <v>159488099.08000001</v>
      </c>
      <c r="L20" s="3">
        <v>149304390.84999999</v>
      </c>
      <c r="M20" s="3">
        <v>2217141.25</v>
      </c>
      <c r="N20" s="3">
        <v>26241932.809999999</v>
      </c>
      <c r="O20" s="3">
        <v>19269.46</v>
      </c>
      <c r="P20" s="3">
        <v>56369837.119999997</v>
      </c>
      <c r="Q20" s="3">
        <v>17687323.649999999</v>
      </c>
      <c r="R20" s="3">
        <v>16255482.08</v>
      </c>
      <c r="S20" s="3">
        <v>267144</v>
      </c>
      <c r="T20" s="3">
        <v>31878749.559999999</v>
      </c>
      <c r="U20" s="3">
        <v>457903.09</v>
      </c>
      <c r="V20" s="3">
        <v>1512931362.3800001</v>
      </c>
      <c r="W20" s="3">
        <v>9459518578.0200005</v>
      </c>
    </row>
    <row r="21" spans="1:23" x14ac:dyDescent="0.25">
      <c r="A21" s="2" t="s">
        <v>34</v>
      </c>
      <c r="B21" s="2" t="s">
        <v>42</v>
      </c>
      <c r="C21" s="15">
        <v>89000000</v>
      </c>
      <c r="D21" s="2" t="s">
        <v>206</v>
      </c>
      <c r="E21" s="3">
        <v>4400446322.9200001</v>
      </c>
      <c r="F21" s="3">
        <v>3449468386.9899998</v>
      </c>
      <c r="G21" s="3">
        <v>240413288.94</v>
      </c>
      <c r="H21" s="3">
        <v>1300567336.1199999</v>
      </c>
      <c r="I21" s="3">
        <v>1245478263.5899999</v>
      </c>
      <c r="J21" s="1" t="s">
        <v>18</v>
      </c>
      <c r="K21" s="3">
        <v>186726295.41</v>
      </c>
      <c r="L21" s="3">
        <v>282291890.20999998</v>
      </c>
      <c r="M21" s="3">
        <v>2568115.94</v>
      </c>
      <c r="N21" s="3">
        <v>24335186.52</v>
      </c>
      <c r="O21" s="3">
        <v>327.78</v>
      </c>
      <c r="P21" s="3">
        <v>46689702.979999997</v>
      </c>
      <c r="Q21" s="3">
        <v>8458816.5</v>
      </c>
      <c r="R21" s="3">
        <v>59796763.259999998</v>
      </c>
      <c r="S21" s="3">
        <v>60000</v>
      </c>
      <c r="T21" s="3">
        <v>40337179.520000003</v>
      </c>
      <c r="U21" s="3">
        <v>721531.45</v>
      </c>
      <c r="V21" s="3">
        <v>950977935.92999995</v>
      </c>
      <c r="W21" s="3">
        <v>12239337344.059999</v>
      </c>
    </row>
    <row r="22" spans="1:23" x14ac:dyDescent="0.25">
      <c r="A22" s="2" t="s">
        <v>34</v>
      </c>
      <c r="B22" s="2" t="s">
        <v>43</v>
      </c>
      <c r="C22" s="15">
        <v>92000000</v>
      </c>
      <c r="D22" s="2" t="s">
        <v>206</v>
      </c>
      <c r="E22" s="3">
        <v>26341046338.139999</v>
      </c>
      <c r="F22" s="3">
        <v>24674245349.099998</v>
      </c>
      <c r="G22" s="3">
        <v>3678064646.4699998</v>
      </c>
      <c r="H22" s="3">
        <v>10986254535.08</v>
      </c>
      <c r="I22" s="3">
        <v>3963240726.5999999</v>
      </c>
      <c r="J22" s="1" t="s">
        <v>18</v>
      </c>
      <c r="K22" s="3">
        <v>1092516183.48</v>
      </c>
      <c r="L22" s="3">
        <v>2637201900.23</v>
      </c>
      <c r="M22" s="3">
        <v>5712117.3200000003</v>
      </c>
      <c r="N22" s="3">
        <v>204346780.68000001</v>
      </c>
      <c r="O22" s="3">
        <v>132148.04</v>
      </c>
      <c r="P22" s="3">
        <v>662947402.79999995</v>
      </c>
      <c r="Q22" s="3">
        <v>82710416.299999997</v>
      </c>
      <c r="R22" s="3">
        <v>152738775.28</v>
      </c>
      <c r="S22" s="3">
        <v>209840</v>
      </c>
      <c r="T22" s="3">
        <v>430217041.19</v>
      </c>
      <c r="U22" s="3">
        <v>549549840.25</v>
      </c>
      <c r="V22" s="3">
        <v>1666800989.04</v>
      </c>
      <c r="W22" s="3">
        <v>77127935030</v>
      </c>
    </row>
    <row r="23" spans="1:23" x14ac:dyDescent="0.25">
      <c r="A23" s="2" t="s">
        <v>34</v>
      </c>
      <c r="B23" s="2" t="s">
        <v>44</v>
      </c>
      <c r="C23" s="15">
        <v>36000000</v>
      </c>
      <c r="D23" s="2" t="s">
        <v>206</v>
      </c>
      <c r="E23" s="3">
        <v>18914138290.779999</v>
      </c>
      <c r="F23" s="3">
        <v>17771147042.84</v>
      </c>
      <c r="G23" s="3">
        <v>3862848719.6399999</v>
      </c>
      <c r="H23" s="3">
        <v>7960609172.8000002</v>
      </c>
      <c r="I23" s="3">
        <v>2172582546.6599998</v>
      </c>
      <c r="J23" s="1" t="s">
        <v>18</v>
      </c>
      <c r="K23" s="3">
        <v>810446821.55999994</v>
      </c>
      <c r="L23" s="3">
        <v>1775882984.6199999</v>
      </c>
      <c r="M23" s="3">
        <v>7028034.1200000001</v>
      </c>
      <c r="N23" s="3">
        <v>146294272.66999999</v>
      </c>
      <c r="O23" s="3">
        <v>32750.19</v>
      </c>
      <c r="P23" s="3">
        <v>375850586.08999997</v>
      </c>
      <c r="Q23" s="3">
        <v>64860418.109999999</v>
      </c>
      <c r="R23" s="3">
        <v>200740828.84999999</v>
      </c>
      <c r="S23" s="3">
        <v>364898.2</v>
      </c>
      <c r="T23" s="3">
        <v>339055554.67000002</v>
      </c>
      <c r="U23" s="3">
        <v>13480628.18</v>
      </c>
      <c r="V23" s="3">
        <v>1142991247.9400001</v>
      </c>
      <c r="W23" s="3">
        <v>55558354797.919998</v>
      </c>
    </row>
    <row r="24" spans="1:23" x14ac:dyDescent="0.25">
      <c r="A24" s="2" t="s">
        <v>34</v>
      </c>
      <c r="B24" s="2" t="s">
        <v>45</v>
      </c>
      <c r="C24" s="15">
        <v>63000000</v>
      </c>
      <c r="D24" s="2" t="s">
        <v>206</v>
      </c>
      <c r="E24" s="3">
        <v>11003752947.889999</v>
      </c>
      <c r="F24" s="3">
        <v>8434368898.4899998</v>
      </c>
      <c r="G24" s="3">
        <v>1773533644.3800001</v>
      </c>
      <c r="H24" s="3">
        <v>4077018127.04</v>
      </c>
      <c r="I24" s="3">
        <v>701622842.96000004</v>
      </c>
      <c r="J24" s="1" t="s">
        <v>18</v>
      </c>
      <c r="K24" s="3">
        <v>587464570.32000005</v>
      </c>
      <c r="L24" s="3">
        <v>683136555.70000005</v>
      </c>
      <c r="M24" s="3">
        <v>7855639.3099999996</v>
      </c>
      <c r="N24" s="3">
        <v>100657989.34</v>
      </c>
      <c r="O24" s="3">
        <v>4080.59</v>
      </c>
      <c r="P24" s="3">
        <v>153755583.84</v>
      </c>
      <c r="Q24" s="3">
        <v>50742103.32</v>
      </c>
      <c r="R24" s="3">
        <v>66019877.460000001</v>
      </c>
      <c r="S24" s="3">
        <v>1366271.3</v>
      </c>
      <c r="T24" s="3">
        <v>161024963.09</v>
      </c>
      <c r="U24" s="3">
        <v>2395317.84</v>
      </c>
      <c r="V24" s="3">
        <v>2569384049.4000001</v>
      </c>
      <c r="W24" s="3">
        <v>30374103462.27</v>
      </c>
    </row>
    <row r="25" spans="1:23" x14ac:dyDescent="0.25">
      <c r="A25" s="2" t="s">
        <v>34</v>
      </c>
      <c r="B25" s="2" t="s">
        <v>46</v>
      </c>
      <c r="C25" s="15">
        <v>94000000</v>
      </c>
      <c r="D25" s="2" t="s">
        <v>206</v>
      </c>
      <c r="E25" s="3">
        <v>8418211586.6700001</v>
      </c>
      <c r="F25" s="3">
        <v>6534929816.5600004</v>
      </c>
      <c r="G25" s="3">
        <v>901979660.10000002</v>
      </c>
      <c r="H25" s="3">
        <v>3567756612.75</v>
      </c>
      <c r="I25" s="3">
        <v>721162778.88</v>
      </c>
      <c r="J25" s="1" t="s">
        <v>18</v>
      </c>
      <c r="K25" s="3">
        <v>323698168.73000002</v>
      </c>
      <c r="L25" s="3">
        <v>380572725.94999999</v>
      </c>
      <c r="M25" s="3">
        <v>2529231.14</v>
      </c>
      <c r="N25" s="3">
        <v>65451464.25</v>
      </c>
      <c r="O25" s="3">
        <v>877.39</v>
      </c>
      <c r="P25" s="3">
        <v>316339753.16000003</v>
      </c>
      <c r="Q25" s="3">
        <v>32528852.82</v>
      </c>
      <c r="R25" s="3">
        <v>41873736.259999998</v>
      </c>
      <c r="S25" s="3">
        <v>659680.28</v>
      </c>
      <c r="T25" s="3">
        <v>142791227.80000001</v>
      </c>
      <c r="U25" s="3">
        <v>2573899.2999999998</v>
      </c>
      <c r="V25" s="3">
        <v>1883281770.1099999</v>
      </c>
      <c r="W25" s="3">
        <v>23336341842.150002</v>
      </c>
    </row>
    <row r="26" spans="1:23" x14ac:dyDescent="0.25">
      <c r="A26" s="2" t="s">
        <v>34</v>
      </c>
      <c r="B26" s="2" t="s">
        <v>47</v>
      </c>
      <c r="C26" s="15">
        <v>73000000</v>
      </c>
      <c r="D26" s="2" t="s">
        <v>206</v>
      </c>
      <c r="E26" s="3">
        <v>7196208637.4499998</v>
      </c>
      <c r="F26" s="3">
        <v>5990642822.1000004</v>
      </c>
      <c r="G26" s="3">
        <v>1242723354.03</v>
      </c>
      <c r="H26" s="3">
        <v>2105294544.71</v>
      </c>
      <c r="I26" s="3">
        <v>1795322249.6199999</v>
      </c>
      <c r="J26" s="1" t="s">
        <v>18</v>
      </c>
      <c r="K26" s="3">
        <v>238361941.19999999</v>
      </c>
      <c r="L26" s="3">
        <v>293426024.52999997</v>
      </c>
      <c r="M26" s="3">
        <v>2869076</v>
      </c>
      <c r="N26" s="3">
        <v>41656287.950000003</v>
      </c>
      <c r="O26" s="3">
        <v>-7735.26</v>
      </c>
      <c r="P26" s="3">
        <v>71920289.739999995</v>
      </c>
      <c r="Q26" s="3">
        <v>30515778.579999998</v>
      </c>
      <c r="R26" s="3">
        <v>47017588.920000002</v>
      </c>
      <c r="S26" s="3">
        <v>101900</v>
      </c>
      <c r="T26" s="3">
        <v>75258188.739999995</v>
      </c>
      <c r="U26" s="3">
        <v>4158872.83</v>
      </c>
      <c r="V26" s="3">
        <v>1205565815.3499999</v>
      </c>
      <c r="W26" s="3">
        <v>20341035636.490002</v>
      </c>
    </row>
    <row r="27" spans="1:23" x14ac:dyDescent="0.25">
      <c r="A27" s="2" t="s">
        <v>34</v>
      </c>
      <c r="B27" s="2" t="s">
        <v>48</v>
      </c>
      <c r="C27" s="15">
        <v>97000000</v>
      </c>
      <c r="D27" s="2" t="s">
        <v>206</v>
      </c>
      <c r="E27" s="3">
        <v>7818864614.4200001</v>
      </c>
      <c r="F27" s="3">
        <v>3806068780.4699998</v>
      </c>
      <c r="G27" s="3">
        <v>456757631.56999999</v>
      </c>
      <c r="H27" s="3">
        <v>1824989192.4400001</v>
      </c>
      <c r="I27" s="3">
        <v>461329753.67000002</v>
      </c>
      <c r="J27" s="1" t="s">
        <v>18</v>
      </c>
      <c r="K27" s="3">
        <v>310102726.55000001</v>
      </c>
      <c r="L27" s="3">
        <v>254828530.72999999</v>
      </c>
      <c r="M27" s="3">
        <v>1965107.9</v>
      </c>
      <c r="N27" s="3">
        <v>40898403.060000002</v>
      </c>
      <c r="O27" s="3">
        <v>11765.07</v>
      </c>
      <c r="P27" s="3">
        <v>179653574.56999999</v>
      </c>
      <c r="Q27" s="3">
        <v>12090328.57</v>
      </c>
      <c r="R27" s="3">
        <v>140536227.66999999</v>
      </c>
      <c r="S27" s="3">
        <v>130205</v>
      </c>
      <c r="T27" s="3">
        <v>103198370.59</v>
      </c>
      <c r="U27" s="3">
        <v>1645135.48</v>
      </c>
      <c r="V27" s="3">
        <v>4012795833.9499998</v>
      </c>
      <c r="W27" s="3">
        <v>19425866181.709999</v>
      </c>
    </row>
    <row r="28" spans="1:23" x14ac:dyDescent="0.25">
      <c r="A28" s="2" t="s">
        <v>49</v>
      </c>
      <c r="B28" s="2" t="s">
        <v>50</v>
      </c>
      <c r="C28" s="15">
        <v>11000000</v>
      </c>
      <c r="D28" s="2" t="s">
        <v>206</v>
      </c>
      <c r="E28" s="3">
        <v>10097439095.65</v>
      </c>
      <c r="F28" s="3">
        <v>7843767300.9300003</v>
      </c>
      <c r="G28" s="3">
        <v>1704719578.6400001</v>
      </c>
      <c r="H28" s="3">
        <v>3890238184.6100001</v>
      </c>
      <c r="I28" s="3">
        <v>538018859.55999994</v>
      </c>
      <c r="J28" s="1" t="s">
        <v>18</v>
      </c>
      <c r="K28" s="3">
        <v>388907944.58999997</v>
      </c>
      <c r="L28" s="3">
        <v>369770135.81</v>
      </c>
      <c r="M28" s="3">
        <v>481028643.44</v>
      </c>
      <c r="N28" s="3">
        <v>49011110.530000001</v>
      </c>
      <c r="O28" s="3">
        <v>-11588.61</v>
      </c>
      <c r="P28" s="3">
        <v>130787247.93000001</v>
      </c>
      <c r="Q28" s="3">
        <v>104128241.86</v>
      </c>
      <c r="R28" s="3">
        <v>62580558.32</v>
      </c>
      <c r="S28" s="3">
        <v>112296.98</v>
      </c>
      <c r="T28" s="3">
        <v>73148930.459999993</v>
      </c>
      <c r="U28" s="3">
        <v>4269344.3499999996</v>
      </c>
      <c r="V28" s="3">
        <v>2253671794.7199998</v>
      </c>
      <c r="W28" s="3">
        <v>27991587679.77</v>
      </c>
    </row>
    <row r="29" spans="1:23" x14ac:dyDescent="0.25">
      <c r="A29" s="2" t="s">
        <v>49</v>
      </c>
      <c r="B29" s="2" t="s">
        <v>51</v>
      </c>
      <c r="C29" s="15">
        <v>19000000</v>
      </c>
      <c r="D29" s="2" t="s">
        <v>206</v>
      </c>
      <c r="E29" s="3">
        <v>8318606148.1000004</v>
      </c>
      <c r="F29" s="3">
        <v>7169182234.1000004</v>
      </c>
      <c r="G29" s="3">
        <v>1782666970.51</v>
      </c>
      <c r="H29" s="3">
        <v>3076190384.7600002</v>
      </c>
      <c r="I29" s="3">
        <v>881587255.16999996</v>
      </c>
      <c r="J29" s="1" t="s">
        <v>18</v>
      </c>
      <c r="K29" s="3">
        <v>353491952.30000001</v>
      </c>
      <c r="L29" s="3">
        <v>413409693.50999999</v>
      </c>
      <c r="M29" s="3">
        <v>6969200.9800000004</v>
      </c>
      <c r="N29" s="3">
        <v>57251360.310000002</v>
      </c>
      <c r="O29" s="3">
        <v>2516.4899999999998</v>
      </c>
      <c r="P29" s="3">
        <v>140116628.69999999</v>
      </c>
      <c r="Q29" s="3">
        <v>168154825</v>
      </c>
      <c r="R29" s="3">
        <v>135148617.13999999</v>
      </c>
      <c r="S29" s="3">
        <v>78940.33</v>
      </c>
      <c r="T29" s="3">
        <v>115307606.61</v>
      </c>
      <c r="U29" s="3">
        <v>8471449.7599999998</v>
      </c>
      <c r="V29" s="3">
        <v>1149423914</v>
      </c>
      <c r="W29" s="3">
        <v>23776059697.77</v>
      </c>
    </row>
    <row r="30" spans="1:23" x14ac:dyDescent="0.25">
      <c r="A30" s="2" t="s">
        <v>49</v>
      </c>
      <c r="B30" s="2" t="s">
        <v>52</v>
      </c>
      <c r="C30" s="15">
        <v>27000000</v>
      </c>
      <c r="D30" s="2" t="s">
        <v>206</v>
      </c>
      <c r="E30" s="3">
        <v>13833508971.780001</v>
      </c>
      <c r="F30" s="3">
        <v>5167464666.1599998</v>
      </c>
      <c r="G30" s="3">
        <v>752848809.29999995</v>
      </c>
      <c r="H30" s="3">
        <v>2438531125.0900002</v>
      </c>
      <c r="I30" s="3">
        <v>424712092.70999998</v>
      </c>
      <c r="J30" s="1" t="s">
        <v>18</v>
      </c>
      <c r="K30" s="3">
        <v>542222832.02999997</v>
      </c>
      <c r="L30" s="3">
        <v>532564708.76999998</v>
      </c>
      <c r="M30" s="3">
        <v>7192967.1100000003</v>
      </c>
      <c r="N30" s="3">
        <v>50252587.270000003</v>
      </c>
      <c r="O30" s="3">
        <v>10297.39</v>
      </c>
      <c r="P30" s="3">
        <v>95696591.390000001</v>
      </c>
      <c r="Q30" s="3">
        <v>18259222.699999999</v>
      </c>
      <c r="R30" s="3">
        <v>96274357.75</v>
      </c>
      <c r="S30" s="3">
        <v>18338879.850000001</v>
      </c>
      <c r="T30" s="3">
        <v>139010589.03</v>
      </c>
      <c r="U30" s="3">
        <v>14573011.939999999</v>
      </c>
      <c r="V30" s="3">
        <v>8666044305.6200008</v>
      </c>
      <c r="W30" s="3">
        <v>32797506015.889999</v>
      </c>
    </row>
    <row r="31" spans="1:23" x14ac:dyDescent="0.25">
      <c r="A31" s="2" t="s">
        <v>49</v>
      </c>
      <c r="B31" s="2" t="s">
        <v>53</v>
      </c>
      <c r="C31" s="15">
        <v>41000000</v>
      </c>
      <c r="D31" s="2" t="s">
        <v>206</v>
      </c>
      <c r="E31" s="3">
        <v>14296174596.870001</v>
      </c>
      <c r="F31" s="3">
        <v>13793237714.809999</v>
      </c>
      <c r="G31" s="3">
        <v>3713206362.5</v>
      </c>
      <c r="H31" s="3">
        <v>5760602136.1599998</v>
      </c>
      <c r="I31" s="3">
        <v>1055800446.05</v>
      </c>
      <c r="J31" s="1" t="s">
        <v>18</v>
      </c>
      <c r="K31" s="3">
        <v>384031440.70999998</v>
      </c>
      <c r="L31" s="3">
        <v>1332719045.51</v>
      </c>
      <c r="M31" s="3">
        <v>54459813.390000001</v>
      </c>
      <c r="N31" s="3">
        <v>90343565.510000005</v>
      </c>
      <c r="O31" s="3">
        <v>31774.94</v>
      </c>
      <c r="P31" s="3">
        <v>495768312.19999999</v>
      </c>
      <c r="Q31" s="3">
        <v>228105064.25</v>
      </c>
      <c r="R31" s="3">
        <v>393496736.43000001</v>
      </c>
      <c r="S31" s="3">
        <v>1025644</v>
      </c>
      <c r="T31" s="3">
        <v>99385304.760000005</v>
      </c>
      <c r="U31" s="3">
        <v>56974107.939999998</v>
      </c>
      <c r="V31" s="3">
        <v>502936882.06</v>
      </c>
      <c r="W31" s="3">
        <v>42258298948.089996</v>
      </c>
    </row>
    <row r="32" spans="1:23" x14ac:dyDescent="0.25">
      <c r="A32" s="2" t="s">
        <v>49</v>
      </c>
      <c r="B32" s="2" t="s">
        <v>54</v>
      </c>
      <c r="C32" s="15">
        <v>47000000</v>
      </c>
      <c r="D32" s="2" t="s">
        <v>206</v>
      </c>
      <c r="E32" s="3">
        <v>7245809388.3199997</v>
      </c>
      <c r="F32" s="3">
        <v>6393680245.75</v>
      </c>
      <c r="G32" s="3">
        <v>1328010233.6700001</v>
      </c>
      <c r="H32" s="3">
        <v>3729153536.1700001</v>
      </c>
      <c r="I32" s="3">
        <v>206374010.47999999</v>
      </c>
      <c r="J32" s="1" t="s">
        <v>18</v>
      </c>
      <c r="K32" s="3">
        <v>214668005.81</v>
      </c>
      <c r="L32" s="3">
        <v>250249220.53999999</v>
      </c>
      <c r="M32" s="3">
        <v>250075382.59</v>
      </c>
      <c r="N32" s="3">
        <v>38408164.659999996</v>
      </c>
      <c r="O32" s="3">
        <v>15332.09</v>
      </c>
      <c r="P32" s="3">
        <v>161555522.06999999</v>
      </c>
      <c r="Q32" s="3">
        <v>40976512.210000001</v>
      </c>
      <c r="R32" s="3">
        <v>65279880.009999998</v>
      </c>
      <c r="S32" s="3">
        <v>297047.07</v>
      </c>
      <c r="T32" s="3">
        <v>60889102.18</v>
      </c>
      <c r="U32" s="3">
        <v>29769732.579999998</v>
      </c>
      <c r="V32" s="3">
        <v>852129142.57000005</v>
      </c>
      <c r="W32" s="3">
        <v>20867340458.77</v>
      </c>
    </row>
    <row r="33" spans="1:23" x14ac:dyDescent="0.25">
      <c r="A33" s="2" t="s">
        <v>49</v>
      </c>
      <c r="B33" s="2" t="s">
        <v>55</v>
      </c>
      <c r="C33" s="15">
        <v>11800000</v>
      </c>
      <c r="D33" s="2" t="s">
        <v>206</v>
      </c>
      <c r="E33" s="3">
        <v>2157007251.3499999</v>
      </c>
      <c r="F33" s="3">
        <v>2059075928.72</v>
      </c>
      <c r="G33" s="3">
        <v>186107650.61000001</v>
      </c>
      <c r="H33" s="3">
        <v>384360540.42000002</v>
      </c>
      <c r="I33" s="3">
        <v>13879704.970000001</v>
      </c>
      <c r="J33" s="1" t="s">
        <v>18</v>
      </c>
      <c r="K33" s="3">
        <v>22983388.649999999</v>
      </c>
      <c r="L33" s="3">
        <v>264829238.30000001</v>
      </c>
      <c r="M33" s="3">
        <v>16277307.33</v>
      </c>
      <c r="N33" s="3">
        <v>4109785.2</v>
      </c>
      <c r="O33" s="1" t="s">
        <v>18</v>
      </c>
      <c r="P33" s="3">
        <v>19041538.68</v>
      </c>
      <c r="Q33" s="3">
        <v>30879258.350000001</v>
      </c>
      <c r="R33" s="3">
        <v>1097369516.6500001</v>
      </c>
      <c r="S33" s="3">
        <v>2296212.7999999998</v>
      </c>
      <c r="T33" s="3">
        <v>7316788.0999999996</v>
      </c>
      <c r="U33" s="3">
        <v>2092765.65</v>
      </c>
      <c r="V33" s="3">
        <v>97931322.629999995</v>
      </c>
      <c r="W33" s="3">
        <v>6365558198.4099998</v>
      </c>
    </row>
    <row r="34" spans="1:23" x14ac:dyDescent="0.25">
      <c r="A34" s="2" t="s">
        <v>49</v>
      </c>
      <c r="B34" s="2" t="s">
        <v>56</v>
      </c>
      <c r="C34" s="15">
        <v>49000000</v>
      </c>
      <c r="D34" s="2" t="s">
        <v>206</v>
      </c>
      <c r="E34" s="3">
        <v>3485977122.29</v>
      </c>
      <c r="F34" s="3">
        <v>2719695246.6900001</v>
      </c>
      <c r="G34" s="3">
        <v>367233279.02999997</v>
      </c>
      <c r="H34" s="3">
        <v>1420730971.9300001</v>
      </c>
      <c r="I34" s="3">
        <v>352289910.95999998</v>
      </c>
      <c r="J34" s="1" t="s">
        <v>18</v>
      </c>
      <c r="K34" s="3">
        <v>166051411.86000001</v>
      </c>
      <c r="L34" s="3">
        <v>189885390.46000001</v>
      </c>
      <c r="M34" s="3">
        <v>3404402.86</v>
      </c>
      <c r="N34" s="3">
        <v>26192275.039999999</v>
      </c>
      <c r="O34" s="3">
        <v>625.5</v>
      </c>
      <c r="P34" s="3">
        <v>58323023.909999996</v>
      </c>
      <c r="Q34" s="3">
        <v>44807493.740000002</v>
      </c>
      <c r="R34" s="3">
        <v>29099544.460000001</v>
      </c>
      <c r="S34" s="3">
        <v>149884.31</v>
      </c>
      <c r="T34" s="3">
        <v>55094049.539999999</v>
      </c>
      <c r="U34" s="3">
        <v>3812418.58</v>
      </c>
      <c r="V34" s="3">
        <v>766281875.60000002</v>
      </c>
      <c r="W34" s="3">
        <v>9689028926.7600002</v>
      </c>
    </row>
    <row r="35" spans="1:23" x14ac:dyDescent="0.25">
      <c r="A35" s="2" t="s">
        <v>49</v>
      </c>
      <c r="B35" s="2" t="s">
        <v>57</v>
      </c>
      <c r="C35" s="15">
        <v>58000000</v>
      </c>
      <c r="D35" s="2" t="s">
        <v>206</v>
      </c>
      <c r="E35" s="3">
        <v>3526229873.9099998</v>
      </c>
      <c r="F35" s="3">
        <v>2363770208.1399999</v>
      </c>
      <c r="G35" s="3">
        <v>260921542.81999999</v>
      </c>
      <c r="H35" s="3">
        <v>1179103316.1099999</v>
      </c>
      <c r="I35" s="3">
        <v>389325350.92000002</v>
      </c>
      <c r="J35" s="1" t="s">
        <v>18</v>
      </c>
      <c r="K35" s="3">
        <v>160990706.31</v>
      </c>
      <c r="L35" s="3">
        <v>208860526.16999999</v>
      </c>
      <c r="M35" s="3">
        <v>1820795.38</v>
      </c>
      <c r="N35" s="3">
        <v>20869339.27</v>
      </c>
      <c r="O35" s="3">
        <v>23225.8</v>
      </c>
      <c r="P35" s="3">
        <v>57320918.880000003</v>
      </c>
      <c r="Q35" s="3">
        <v>21029745.32</v>
      </c>
      <c r="R35" s="3">
        <v>20972653.960000001</v>
      </c>
      <c r="S35" s="3">
        <v>117302</v>
      </c>
      <c r="T35" s="3">
        <v>37067030.859999999</v>
      </c>
      <c r="U35" s="3">
        <v>1418418.3</v>
      </c>
      <c r="V35" s="3">
        <v>1162459665.77</v>
      </c>
      <c r="W35" s="3">
        <v>9412300619.9200001</v>
      </c>
    </row>
    <row r="36" spans="1:23" x14ac:dyDescent="0.25">
      <c r="A36" s="2" t="s">
        <v>49</v>
      </c>
      <c r="B36" s="2" t="s">
        <v>58</v>
      </c>
      <c r="C36" s="15">
        <v>86000000</v>
      </c>
      <c r="D36" s="2" t="s">
        <v>206</v>
      </c>
      <c r="E36" s="3">
        <v>5929408632.6199999</v>
      </c>
      <c r="F36" s="3">
        <v>3520003195.7199998</v>
      </c>
      <c r="G36" s="3">
        <v>519060332.13999999</v>
      </c>
      <c r="H36" s="3">
        <v>1657575432.1800001</v>
      </c>
      <c r="I36" s="3">
        <v>292312562</v>
      </c>
      <c r="J36" s="1" t="s">
        <v>18</v>
      </c>
      <c r="K36" s="3">
        <v>207423878.84999999</v>
      </c>
      <c r="L36" s="3">
        <v>226469951.49000001</v>
      </c>
      <c r="M36" s="3">
        <v>88283521.650000006</v>
      </c>
      <c r="N36" s="3">
        <v>34283353.090000004</v>
      </c>
      <c r="O36" s="3">
        <v>143.76</v>
      </c>
      <c r="P36" s="3">
        <v>81649474.019999996</v>
      </c>
      <c r="Q36" s="3">
        <v>171408804.16</v>
      </c>
      <c r="R36" s="3">
        <v>45285545.350000001</v>
      </c>
      <c r="S36" s="3">
        <v>161408.24</v>
      </c>
      <c r="T36" s="3">
        <v>54837340.280000001</v>
      </c>
      <c r="U36" s="3">
        <v>1745111.61</v>
      </c>
      <c r="V36" s="3">
        <v>2409405436.9000001</v>
      </c>
      <c r="W36" s="3">
        <v>15239314124.059999</v>
      </c>
    </row>
    <row r="37" spans="1:23" x14ac:dyDescent="0.25">
      <c r="A37" s="2" t="s">
        <v>49</v>
      </c>
      <c r="B37" s="2" t="s">
        <v>59</v>
      </c>
      <c r="C37" s="15">
        <v>87000000</v>
      </c>
      <c r="D37" s="2" t="s">
        <v>206</v>
      </c>
      <c r="E37" s="3">
        <v>7072313196.3100004</v>
      </c>
      <c r="F37" s="3">
        <v>6625202446.0299997</v>
      </c>
      <c r="G37" s="3">
        <v>1790238083.45</v>
      </c>
      <c r="H37" s="3">
        <v>3451318349.73</v>
      </c>
      <c r="I37" s="3">
        <v>323529754.95999998</v>
      </c>
      <c r="J37" s="1" t="s">
        <v>18</v>
      </c>
      <c r="K37" s="3">
        <v>324547112.70999998</v>
      </c>
      <c r="L37" s="3">
        <v>326997555.20999998</v>
      </c>
      <c r="M37" s="3">
        <v>47474746.479999997</v>
      </c>
      <c r="N37" s="3">
        <v>42338952.840000004</v>
      </c>
      <c r="O37" s="3">
        <v>1743.84</v>
      </c>
      <c r="P37" s="3">
        <v>103912011.38</v>
      </c>
      <c r="Q37" s="3">
        <v>29254766.93</v>
      </c>
      <c r="R37" s="3">
        <v>29319635.449999999</v>
      </c>
      <c r="S37" s="3">
        <v>670042.86</v>
      </c>
      <c r="T37" s="3">
        <v>87172161.810000002</v>
      </c>
      <c r="U37" s="3">
        <v>31951164.260000002</v>
      </c>
      <c r="V37" s="3">
        <v>447110750.27999997</v>
      </c>
      <c r="W37" s="3">
        <v>20733352474.529999</v>
      </c>
    </row>
    <row r="38" spans="1:23" x14ac:dyDescent="0.25">
      <c r="A38" s="2" t="s">
        <v>49</v>
      </c>
      <c r="B38" s="2" t="s">
        <v>60</v>
      </c>
      <c r="C38" s="15">
        <v>40000000</v>
      </c>
      <c r="D38" s="2" t="s">
        <v>206</v>
      </c>
      <c r="E38" s="3">
        <v>63260142053</v>
      </c>
      <c r="F38" s="3">
        <v>60685386689.32</v>
      </c>
      <c r="G38" s="3">
        <v>12698592489.41</v>
      </c>
      <c r="H38" s="3">
        <v>35168210448.440002</v>
      </c>
      <c r="I38" s="3">
        <v>2508530658.2399998</v>
      </c>
      <c r="J38" s="1" t="s">
        <v>18</v>
      </c>
      <c r="K38" s="3">
        <v>2555769779.2199998</v>
      </c>
      <c r="L38" s="3">
        <v>3201008112.5</v>
      </c>
      <c r="M38" s="3">
        <v>441300.97</v>
      </c>
      <c r="N38" s="3">
        <v>268241149.12</v>
      </c>
      <c r="O38" s="3">
        <v>-228037.87</v>
      </c>
      <c r="P38" s="3">
        <v>2323670604.6599998</v>
      </c>
      <c r="Q38" s="3">
        <v>16485079.619999999</v>
      </c>
      <c r="R38" s="3">
        <v>817262723.40999997</v>
      </c>
      <c r="S38" s="3">
        <v>703764.3</v>
      </c>
      <c r="T38" s="3">
        <v>493884195.73000002</v>
      </c>
      <c r="U38" s="3">
        <v>80479988.040000007</v>
      </c>
      <c r="V38" s="3">
        <v>2574755363.6799998</v>
      </c>
      <c r="W38" s="3">
        <v>186653336361.79001</v>
      </c>
    </row>
    <row r="39" spans="1:23" x14ac:dyDescent="0.25">
      <c r="A39" s="2" t="s">
        <v>61</v>
      </c>
      <c r="B39" s="2" t="s">
        <v>62</v>
      </c>
      <c r="C39" s="15">
        <v>83000000</v>
      </c>
      <c r="D39" s="2" t="s">
        <v>206</v>
      </c>
      <c r="E39" s="3">
        <v>4260067488.4499998</v>
      </c>
      <c r="F39" s="3">
        <v>1854110074.55</v>
      </c>
      <c r="G39" s="3">
        <v>201100650.06999999</v>
      </c>
      <c r="H39" s="3">
        <v>692956533.66999996</v>
      </c>
      <c r="I39" s="3">
        <v>450058148.61000001</v>
      </c>
      <c r="J39" s="1" t="s">
        <v>18</v>
      </c>
      <c r="K39" s="3">
        <v>77213889.269999996</v>
      </c>
      <c r="L39" s="3">
        <v>164607206.19</v>
      </c>
      <c r="M39" s="3">
        <v>1104932.8400000001</v>
      </c>
      <c r="N39" s="3">
        <v>19848263.100000001</v>
      </c>
      <c r="O39" s="3">
        <v>6383.6</v>
      </c>
      <c r="P39" s="3">
        <v>102299700.08</v>
      </c>
      <c r="Q39" s="3">
        <v>426145.16</v>
      </c>
      <c r="R39" s="3">
        <v>21506724.57</v>
      </c>
      <c r="S39" s="3">
        <v>32916</v>
      </c>
      <c r="T39" s="3">
        <v>67151768.900000006</v>
      </c>
      <c r="U39" s="3">
        <v>7077343.6900000004</v>
      </c>
      <c r="V39" s="3">
        <v>2405957413.9000001</v>
      </c>
      <c r="W39" s="3">
        <v>10325525582.65</v>
      </c>
    </row>
    <row r="40" spans="1:23" x14ac:dyDescent="0.25">
      <c r="A40" s="2" t="s">
        <v>61</v>
      </c>
      <c r="B40" s="2" t="s">
        <v>63</v>
      </c>
      <c r="C40" s="15">
        <v>91000000</v>
      </c>
      <c r="D40" s="2" t="s">
        <v>206</v>
      </c>
      <c r="E40" s="3">
        <v>2743346005.0900002</v>
      </c>
      <c r="F40" s="3">
        <v>946815997.12</v>
      </c>
      <c r="G40" s="3">
        <v>134817719.59</v>
      </c>
      <c r="H40" s="3">
        <v>469259428.29000002</v>
      </c>
      <c r="I40" s="3">
        <v>113080833.47</v>
      </c>
      <c r="J40" s="1" t="s">
        <v>18</v>
      </c>
      <c r="K40" s="3">
        <v>51608731.18</v>
      </c>
      <c r="L40" s="3">
        <v>91438800.670000002</v>
      </c>
      <c r="M40" s="3">
        <v>7956970.1200000001</v>
      </c>
      <c r="N40" s="3">
        <v>15184882.060000001</v>
      </c>
      <c r="O40" s="1" t="s">
        <v>18</v>
      </c>
      <c r="P40" s="3">
        <v>16533658.85</v>
      </c>
      <c r="Q40" s="3">
        <v>1085294.1499999999</v>
      </c>
      <c r="R40" s="3">
        <v>2881082.51</v>
      </c>
      <c r="S40" s="3">
        <v>391731.73</v>
      </c>
      <c r="T40" s="3">
        <v>26825603.050000001</v>
      </c>
      <c r="U40" s="3">
        <v>1376586.93</v>
      </c>
      <c r="V40" s="3">
        <v>1796530007.97</v>
      </c>
      <c r="W40" s="3">
        <v>6419133332.7799997</v>
      </c>
    </row>
    <row r="41" spans="1:23" x14ac:dyDescent="0.25">
      <c r="A41" s="2" t="s">
        <v>61</v>
      </c>
      <c r="B41" s="2" t="s">
        <v>64</v>
      </c>
      <c r="C41" s="15">
        <v>82000000</v>
      </c>
      <c r="D41" s="2" t="s">
        <v>206</v>
      </c>
      <c r="E41" s="3">
        <v>15199460683.709999</v>
      </c>
      <c r="F41" s="3">
        <v>4006300451.48</v>
      </c>
      <c r="G41" s="3">
        <v>379542205.94999999</v>
      </c>
      <c r="H41" s="3">
        <v>1854891142.97</v>
      </c>
      <c r="I41" s="3">
        <v>927126056.99000001</v>
      </c>
      <c r="J41" s="1" t="s">
        <v>18</v>
      </c>
      <c r="K41" s="3">
        <v>167330539.77000001</v>
      </c>
      <c r="L41" s="3">
        <v>385244719.06</v>
      </c>
      <c r="M41" s="3">
        <v>125055.02</v>
      </c>
      <c r="N41" s="3">
        <v>22403927.170000002</v>
      </c>
      <c r="O41" s="3">
        <v>914700.52</v>
      </c>
      <c r="P41" s="3">
        <v>53173076.710000001</v>
      </c>
      <c r="Q41" s="3">
        <v>2495398.13</v>
      </c>
      <c r="R41" s="3">
        <v>14559976.119999999</v>
      </c>
      <c r="S41" s="3">
        <v>13370</v>
      </c>
      <c r="T41" s="3">
        <v>103574563.58</v>
      </c>
      <c r="U41" s="3">
        <v>19041469.620000001</v>
      </c>
      <c r="V41" s="3">
        <v>11193160232.23</v>
      </c>
      <c r="W41" s="3">
        <v>34329357569.029999</v>
      </c>
    </row>
    <row r="42" spans="1:23" x14ac:dyDescent="0.25">
      <c r="A42" s="2" t="s">
        <v>61</v>
      </c>
      <c r="B42" s="2" t="s">
        <v>65</v>
      </c>
      <c r="C42" s="15">
        <v>26000000</v>
      </c>
      <c r="D42" s="2" t="s">
        <v>206</v>
      </c>
      <c r="E42" s="3">
        <v>2503837664.3600001</v>
      </c>
      <c r="F42" s="3">
        <v>294685467.31</v>
      </c>
      <c r="G42" s="3">
        <v>25338145.219999999</v>
      </c>
      <c r="H42" s="3">
        <v>238255565.30000001</v>
      </c>
      <c r="I42" s="3">
        <v>65638278.210000001</v>
      </c>
      <c r="J42" s="1" t="s">
        <v>18</v>
      </c>
      <c r="K42" s="3">
        <v>28652883.359999999</v>
      </c>
      <c r="L42" s="3">
        <v>-86654409.670000002</v>
      </c>
      <c r="M42" s="3">
        <v>121631</v>
      </c>
      <c r="N42" s="3">
        <v>7792860.7000000002</v>
      </c>
      <c r="O42" s="3">
        <v>-50527.13</v>
      </c>
      <c r="P42" s="3">
        <v>6690859.1399999997</v>
      </c>
      <c r="Q42" s="3">
        <v>588001.39</v>
      </c>
      <c r="R42" s="3">
        <v>736784.96</v>
      </c>
      <c r="S42" s="3">
        <v>3000</v>
      </c>
      <c r="T42" s="3">
        <v>9033328.6699999999</v>
      </c>
      <c r="U42" s="3">
        <v>-4120977.73</v>
      </c>
      <c r="V42" s="3">
        <v>2209152197.0500002</v>
      </c>
      <c r="W42" s="3">
        <v>5299700752.1400003</v>
      </c>
    </row>
    <row r="43" spans="1:23" x14ac:dyDescent="0.25">
      <c r="A43" s="2" t="s">
        <v>61</v>
      </c>
      <c r="B43" s="2" t="s">
        <v>66</v>
      </c>
      <c r="C43" s="15">
        <v>90000000</v>
      </c>
      <c r="D43" s="2" t="s">
        <v>206</v>
      </c>
      <c r="E43" s="3">
        <v>3613490418.54</v>
      </c>
      <c r="F43" s="3">
        <v>1875960441.3399999</v>
      </c>
      <c r="G43" s="3">
        <v>136604312.11000001</v>
      </c>
      <c r="H43" s="3">
        <v>811840791.67999995</v>
      </c>
      <c r="I43" s="3">
        <v>632200204.76999998</v>
      </c>
      <c r="J43" s="1" t="s">
        <v>18</v>
      </c>
      <c r="K43" s="3">
        <v>72469730.519999996</v>
      </c>
      <c r="L43" s="3">
        <v>109291690.64</v>
      </c>
      <c r="M43" s="3">
        <v>3310531.56</v>
      </c>
      <c r="N43" s="3">
        <v>21009600.75</v>
      </c>
      <c r="O43" s="3">
        <v>-1738.11</v>
      </c>
      <c r="P43" s="3">
        <v>38719500.869999997</v>
      </c>
      <c r="Q43" s="3">
        <v>2174760.1800000002</v>
      </c>
      <c r="R43" s="3">
        <v>3127902.34</v>
      </c>
      <c r="S43" s="3">
        <v>13000</v>
      </c>
      <c r="T43" s="3">
        <v>31824464.300000001</v>
      </c>
      <c r="U43" s="3">
        <v>5580495.2300000004</v>
      </c>
      <c r="V43" s="3">
        <v>1737529977.2</v>
      </c>
      <c r="W43" s="3">
        <v>9095146083.9200001</v>
      </c>
    </row>
    <row r="44" spans="1:23" x14ac:dyDescent="0.25">
      <c r="A44" s="2" t="s">
        <v>61</v>
      </c>
      <c r="B44" s="2" t="s">
        <v>67</v>
      </c>
      <c r="C44" s="15">
        <v>7000000</v>
      </c>
      <c r="D44" s="2" t="s">
        <v>206</v>
      </c>
      <c r="E44" s="3">
        <v>14080110581.709999</v>
      </c>
      <c r="F44" s="3">
        <v>8707749554.8500004</v>
      </c>
      <c r="G44" s="3">
        <v>1501223394.26</v>
      </c>
      <c r="H44" s="3">
        <v>3699221088.1399999</v>
      </c>
      <c r="I44" s="3">
        <v>1345492035.3199999</v>
      </c>
      <c r="J44" s="1" t="s">
        <v>18</v>
      </c>
      <c r="K44" s="3">
        <v>732255057.36000001</v>
      </c>
      <c r="L44" s="3">
        <v>762367375.70000005</v>
      </c>
      <c r="M44" s="3">
        <v>6783949.7199999997</v>
      </c>
      <c r="N44" s="3">
        <v>95461200.640000001</v>
      </c>
      <c r="O44" s="3">
        <v>86918.46</v>
      </c>
      <c r="P44" s="3">
        <v>204043415.53999999</v>
      </c>
      <c r="Q44" s="3">
        <v>12470178.27</v>
      </c>
      <c r="R44" s="3">
        <v>120202306.81999999</v>
      </c>
      <c r="S44" s="3">
        <v>2822955.91</v>
      </c>
      <c r="T44" s="3">
        <v>123236720.53</v>
      </c>
      <c r="U44" s="3">
        <v>4969955.83</v>
      </c>
      <c r="V44" s="3">
        <v>5372361026.8599997</v>
      </c>
      <c r="W44" s="3">
        <v>36770857715.919998</v>
      </c>
    </row>
    <row r="45" spans="1:23" x14ac:dyDescent="0.25">
      <c r="A45" s="2" t="s">
        <v>61</v>
      </c>
      <c r="B45" s="2" t="s">
        <v>68</v>
      </c>
      <c r="C45" s="15">
        <v>96000000</v>
      </c>
      <c r="D45" s="2" t="s">
        <v>206</v>
      </c>
      <c r="E45" s="3">
        <v>10360654984.83</v>
      </c>
      <c r="F45" s="3">
        <v>1408261977.3399999</v>
      </c>
      <c r="G45" s="3">
        <v>115800052.98999999</v>
      </c>
      <c r="H45" s="3">
        <v>991830216.33000004</v>
      </c>
      <c r="I45" s="3">
        <v>216843690.97</v>
      </c>
      <c r="J45" s="1" t="s">
        <v>18</v>
      </c>
      <c r="K45" s="3">
        <v>22929631.469999999</v>
      </c>
      <c r="L45" s="3">
        <v>124678890.20999999</v>
      </c>
      <c r="M45" s="3">
        <v>601945.67000000004</v>
      </c>
      <c r="N45" s="3">
        <v>11323328.52</v>
      </c>
      <c r="O45" s="3">
        <v>211.57</v>
      </c>
      <c r="P45" s="3">
        <v>30009913.010000002</v>
      </c>
      <c r="Q45" s="3">
        <v>1449658.3</v>
      </c>
      <c r="R45" s="3">
        <v>12674965.460000001</v>
      </c>
      <c r="S45" s="3">
        <v>0</v>
      </c>
      <c r="T45" s="3">
        <v>28731387.609999999</v>
      </c>
      <c r="U45" s="3">
        <v>-149285659.18000001</v>
      </c>
      <c r="V45" s="3">
        <v>8952393007.4899998</v>
      </c>
      <c r="W45" s="3">
        <v>22128898202.59</v>
      </c>
    </row>
    <row r="46" spans="1:23" x14ac:dyDescent="0.25">
      <c r="A46" s="2" t="s">
        <v>69</v>
      </c>
      <c r="B46" s="2" t="s">
        <v>70</v>
      </c>
      <c r="C46" s="15">
        <v>1000000</v>
      </c>
      <c r="D46" s="2" t="s">
        <v>206</v>
      </c>
      <c r="E46" s="3">
        <v>14285652127.09</v>
      </c>
      <c r="F46" s="3">
        <v>7124106564.8800001</v>
      </c>
      <c r="G46" s="3">
        <v>890209488.71000004</v>
      </c>
      <c r="H46" s="3">
        <v>3162457612.4400001</v>
      </c>
      <c r="I46" s="3">
        <v>1403105968.8299999</v>
      </c>
      <c r="J46" s="1" t="s">
        <v>18</v>
      </c>
      <c r="K46" s="3">
        <v>503405486.19</v>
      </c>
      <c r="L46" s="3">
        <v>598536921.90999997</v>
      </c>
      <c r="M46" s="3">
        <v>32224438.969999999</v>
      </c>
      <c r="N46" s="3">
        <v>82490889.590000004</v>
      </c>
      <c r="O46" s="3">
        <v>-20417.47</v>
      </c>
      <c r="P46" s="3">
        <v>165888746.62</v>
      </c>
      <c r="Q46" s="3">
        <v>21552669.510000002</v>
      </c>
      <c r="R46" s="3">
        <v>42110075.159999996</v>
      </c>
      <c r="S46" s="3">
        <v>197346.84</v>
      </c>
      <c r="T46" s="3">
        <v>131946502.62</v>
      </c>
      <c r="U46" s="3">
        <v>22100241.620000001</v>
      </c>
      <c r="V46" s="3">
        <v>7161545562.21</v>
      </c>
      <c r="W46" s="3">
        <v>35627510225.720001</v>
      </c>
    </row>
    <row r="47" spans="1:23" x14ac:dyDescent="0.25">
      <c r="A47" s="2" t="s">
        <v>69</v>
      </c>
      <c r="B47" s="2" t="s">
        <v>71</v>
      </c>
      <c r="C47" s="15">
        <v>25000000</v>
      </c>
      <c r="D47" s="2" t="s">
        <v>206</v>
      </c>
      <c r="E47" s="3">
        <v>17126704667.610001</v>
      </c>
      <c r="F47" s="1" t="s">
        <v>18</v>
      </c>
      <c r="G47" s="1" t="s">
        <v>18</v>
      </c>
      <c r="H47" s="1" t="s">
        <v>18</v>
      </c>
      <c r="I47" s="1" t="s">
        <v>18</v>
      </c>
      <c r="J47" s="1" t="s">
        <v>18</v>
      </c>
      <c r="K47" s="1" t="s">
        <v>18</v>
      </c>
      <c r="L47" s="1" t="s">
        <v>18</v>
      </c>
      <c r="M47" s="1" t="s">
        <v>18</v>
      </c>
      <c r="N47" s="1" t="s">
        <v>18</v>
      </c>
      <c r="O47" s="1" t="s">
        <v>18</v>
      </c>
      <c r="P47" s="1" t="s">
        <v>18</v>
      </c>
      <c r="Q47" s="1" t="s">
        <v>18</v>
      </c>
      <c r="R47" s="1" t="s">
        <v>18</v>
      </c>
      <c r="S47" s="1" t="s">
        <v>18</v>
      </c>
      <c r="T47" s="1" t="s">
        <v>18</v>
      </c>
      <c r="U47" s="1" t="s">
        <v>18</v>
      </c>
      <c r="V47" s="1" t="s">
        <v>18</v>
      </c>
      <c r="W47" s="3">
        <v>17126704667.610001</v>
      </c>
    </row>
    <row r="48" spans="1:23" x14ac:dyDescent="0.25">
      <c r="A48" s="2" t="s">
        <v>69</v>
      </c>
      <c r="B48" s="2" t="s">
        <v>72</v>
      </c>
      <c r="C48" s="15">
        <v>32000000</v>
      </c>
      <c r="D48" s="2" t="s">
        <v>206</v>
      </c>
      <c r="E48" s="3">
        <v>19178011798.900002</v>
      </c>
      <c r="F48" s="3">
        <v>16635560608.379999</v>
      </c>
      <c r="G48" s="3">
        <v>3351773048.54</v>
      </c>
      <c r="H48" s="3">
        <v>7327694191.6199999</v>
      </c>
      <c r="I48" s="3">
        <v>837768388.58000004</v>
      </c>
      <c r="J48" s="1" t="s">
        <v>18</v>
      </c>
      <c r="K48" s="3">
        <v>640015816.82000005</v>
      </c>
      <c r="L48" s="3">
        <v>1338693389.0599999</v>
      </c>
      <c r="M48" s="3">
        <v>978214935.94000006</v>
      </c>
      <c r="N48" s="3">
        <v>103614708.06</v>
      </c>
      <c r="O48" s="3">
        <v>3240.62</v>
      </c>
      <c r="P48" s="3">
        <v>1545545087.9400001</v>
      </c>
      <c r="Q48" s="3">
        <v>123947587.41</v>
      </c>
      <c r="R48" s="3">
        <v>66074492.520000003</v>
      </c>
      <c r="S48" s="3">
        <v>1596620</v>
      </c>
      <c r="T48" s="3">
        <v>240578818.41999999</v>
      </c>
      <c r="U48" s="3">
        <v>1759421.18</v>
      </c>
      <c r="V48" s="3">
        <v>2542451190.52</v>
      </c>
      <c r="W48" s="3">
        <v>54913303344.510002</v>
      </c>
    </row>
    <row r="49" spans="1:23" x14ac:dyDescent="0.25">
      <c r="A49" s="2" t="s">
        <v>69</v>
      </c>
      <c r="B49" s="2" t="s">
        <v>73</v>
      </c>
      <c r="C49" s="15">
        <v>4000000</v>
      </c>
      <c r="D49" s="2" t="s">
        <v>206</v>
      </c>
      <c r="E49" s="3">
        <v>23774187316.599998</v>
      </c>
      <c r="F49" s="3">
        <v>21731569805.759998</v>
      </c>
      <c r="G49" s="3">
        <v>5852412012.3400002</v>
      </c>
      <c r="H49" s="3">
        <v>9215511818.1299992</v>
      </c>
      <c r="I49" s="3">
        <v>1016306887.48</v>
      </c>
      <c r="J49" s="1" t="s">
        <v>18</v>
      </c>
      <c r="K49" s="3">
        <v>879783583.02999997</v>
      </c>
      <c r="L49" s="3">
        <v>727538342.53999996</v>
      </c>
      <c r="M49" s="3">
        <v>2226551906.1700001</v>
      </c>
      <c r="N49" s="3">
        <v>145568753.18000001</v>
      </c>
      <c r="O49" s="3">
        <v>78587.539999999994</v>
      </c>
      <c r="P49" s="3">
        <v>614882627.95000005</v>
      </c>
      <c r="Q49" s="3">
        <v>185330440.55000001</v>
      </c>
      <c r="R49" s="3">
        <v>262410932.66</v>
      </c>
      <c r="S49" s="3">
        <v>1003428.25</v>
      </c>
      <c r="T49" s="3">
        <v>354275799.81999999</v>
      </c>
      <c r="U49" s="3">
        <v>91724665.370000005</v>
      </c>
      <c r="V49" s="3">
        <v>2042617510.8399999</v>
      </c>
      <c r="W49" s="3">
        <v>69121754418.210007</v>
      </c>
    </row>
    <row r="50" spans="1:23" x14ac:dyDescent="0.25">
      <c r="A50" s="2" t="s">
        <v>69</v>
      </c>
      <c r="B50" s="2" t="s">
        <v>74</v>
      </c>
      <c r="C50" s="15">
        <v>50000000</v>
      </c>
      <c r="D50" s="2" t="s">
        <v>206</v>
      </c>
      <c r="E50" s="3">
        <v>17890124509.470001</v>
      </c>
      <c r="F50" s="3">
        <v>15641590506.83</v>
      </c>
      <c r="G50" s="3">
        <v>2973986184.2199998</v>
      </c>
      <c r="H50" s="3">
        <v>6942275431.21</v>
      </c>
      <c r="I50" s="3">
        <v>1850171605.3299999</v>
      </c>
      <c r="J50" s="1" t="s">
        <v>18</v>
      </c>
      <c r="K50" s="3">
        <v>999781879.25999999</v>
      </c>
      <c r="L50" s="3">
        <v>1271224374.22</v>
      </c>
      <c r="M50" s="3">
        <v>124740955.48999999</v>
      </c>
      <c r="N50" s="3">
        <v>124333653.92</v>
      </c>
      <c r="O50" s="3">
        <v>27397.47</v>
      </c>
      <c r="P50" s="3">
        <v>454837773.75999999</v>
      </c>
      <c r="Q50" s="3">
        <v>28032113.41</v>
      </c>
      <c r="R50" s="3">
        <v>249526648.16999999</v>
      </c>
      <c r="S50" s="3">
        <v>73250</v>
      </c>
      <c r="T50" s="3">
        <v>305709363.36000001</v>
      </c>
      <c r="U50" s="3">
        <v>21425166.309999999</v>
      </c>
      <c r="V50" s="3">
        <v>2248534002.6399999</v>
      </c>
      <c r="W50" s="3">
        <v>51126394815.07</v>
      </c>
    </row>
    <row r="51" spans="1:23" x14ac:dyDescent="0.25">
      <c r="A51" s="2" t="s">
        <v>69</v>
      </c>
      <c r="B51" s="2" t="s">
        <v>75</v>
      </c>
      <c r="C51" s="15">
        <v>52000000</v>
      </c>
      <c r="D51" s="2" t="s">
        <v>206</v>
      </c>
      <c r="E51" s="3">
        <v>11704111544.99</v>
      </c>
      <c r="F51" s="3">
        <v>8241123365.6000004</v>
      </c>
      <c r="G51" s="3">
        <v>923043332.11000001</v>
      </c>
      <c r="H51" s="3">
        <v>3850590666.2800002</v>
      </c>
      <c r="I51" s="3">
        <v>1980444425.53</v>
      </c>
      <c r="J51" s="1" t="s">
        <v>18</v>
      </c>
      <c r="K51" s="3">
        <v>479085336.14999998</v>
      </c>
      <c r="L51" s="3">
        <v>418758410.99000001</v>
      </c>
      <c r="M51" s="3">
        <v>899714.28</v>
      </c>
      <c r="N51" s="3">
        <v>71678929.030000001</v>
      </c>
      <c r="O51" s="3">
        <v>-94315.32</v>
      </c>
      <c r="P51" s="3">
        <v>192936396.34</v>
      </c>
      <c r="Q51" s="3">
        <v>20997542.25</v>
      </c>
      <c r="R51" s="3">
        <v>58276475.310000002</v>
      </c>
      <c r="S51" s="3">
        <v>816329.97</v>
      </c>
      <c r="T51" s="3">
        <v>140698222.63999999</v>
      </c>
      <c r="U51" s="3">
        <v>42498067.549999997</v>
      </c>
      <c r="V51" s="3">
        <v>3462988179.3899999</v>
      </c>
      <c r="W51" s="3">
        <v>31588852623.09</v>
      </c>
    </row>
    <row r="52" spans="1:23" x14ac:dyDescent="0.25">
      <c r="A52" s="2" t="s">
        <v>69</v>
      </c>
      <c r="B52" s="2" t="s">
        <v>76</v>
      </c>
      <c r="C52" s="15">
        <v>84000000</v>
      </c>
      <c r="D52" s="2" t="s">
        <v>206</v>
      </c>
      <c r="E52" s="3">
        <v>2593243960.0500002</v>
      </c>
      <c r="F52" s="3">
        <v>596994997.39999998</v>
      </c>
      <c r="G52" s="3">
        <v>60631812.329999998</v>
      </c>
      <c r="H52" s="3">
        <v>294852366.50999999</v>
      </c>
      <c r="I52" s="3">
        <v>81652941.260000005</v>
      </c>
      <c r="J52" s="1" t="s">
        <v>18</v>
      </c>
      <c r="K52" s="3">
        <v>41896551.700000003</v>
      </c>
      <c r="L52" s="3">
        <v>41044070.159999996</v>
      </c>
      <c r="M52" s="3">
        <v>9156435.6899999995</v>
      </c>
      <c r="N52" s="3">
        <v>7375070.8700000001</v>
      </c>
      <c r="O52" s="3">
        <v>65347.6</v>
      </c>
      <c r="P52" s="3">
        <v>11524019.369999999</v>
      </c>
      <c r="Q52" s="3">
        <v>8205264.6699999999</v>
      </c>
      <c r="R52" s="3">
        <v>10584850.91</v>
      </c>
      <c r="S52" s="3">
        <v>12780</v>
      </c>
      <c r="T52" s="3">
        <v>23108432.140000001</v>
      </c>
      <c r="U52" s="3">
        <v>983956.19</v>
      </c>
      <c r="V52" s="3">
        <v>1996248962.6500001</v>
      </c>
      <c r="W52" s="3">
        <v>5777581819.5</v>
      </c>
    </row>
    <row r="53" spans="1:23" x14ac:dyDescent="0.25">
      <c r="A53" s="2" t="s">
        <v>69</v>
      </c>
      <c r="B53" s="2" t="s">
        <v>77</v>
      </c>
      <c r="C53" s="15">
        <v>93000000</v>
      </c>
      <c r="D53" s="2" t="s">
        <v>206</v>
      </c>
      <c r="E53" s="3">
        <v>3539941400.3299999</v>
      </c>
      <c r="F53" s="3">
        <v>615758846.88</v>
      </c>
      <c r="G53" s="3">
        <v>-58120261.789999999</v>
      </c>
      <c r="H53" s="3">
        <v>438320871.87</v>
      </c>
      <c r="I53" s="3">
        <v>81416389.650000006</v>
      </c>
      <c r="J53" s="1" t="s">
        <v>18</v>
      </c>
      <c r="K53" s="3">
        <v>38899568.880000003</v>
      </c>
      <c r="L53" s="3">
        <v>51719056.350000001</v>
      </c>
      <c r="M53" s="3">
        <v>14043168.17</v>
      </c>
      <c r="N53" s="3">
        <v>9387770.8599999994</v>
      </c>
      <c r="O53" s="3">
        <v>16200</v>
      </c>
      <c r="P53" s="3">
        <v>10150213.220000001</v>
      </c>
      <c r="Q53" s="3">
        <v>1813511.15</v>
      </c>
      <c r="R53" s="3">
        <v>5070936.0599999996</v>
      </c>
      <c r="S53" s="3">
        <v>78748</v>
      </c>
      <c r="T53" s="3">
        <v>21040243.449999999</v>
      </c>
      <c r="U53" s="3">
        <v>428905.45</v>
      </c>
      <c r="V53" s="3">
        <v>2924182553.4499998</v>
      </c>
      <c r="W53" s="3">
        <v>7694148121.9799995</v>
      </c>
    </row>
    <row r="54" spans="1:23" x14ac:dyDescent="0.25">
      <c r="A54" s="2" t="s">
        <v>69</v>
      </c>
      <c r="B54" s="2" t="s">
        <v>78</v>
      </c>
      <c r="C54" s="15">
        <v>95000000</v>
      </c>
      <c r="D54" s="2" t="s">
        <v>206</v>
      </c>
      <c r="E54" s="3">
        <v>3289983258.9699998</v>
      </c>
      <c r="F54" s="3">
        <v>2392831156.5999999</v>
      </c>
      <c r="G54" s="3">
        <v>336915979.32999998</v>
      </c>
      <c r="H54" s="3">
        <v>1124790545.8099999</v>
      </c>
      <c r="I54" s="3">
        <v>258578714.83000001</v>
      </c>
      <c r="J54" s="1" t="s">
        <v>18</v>
      </c>
      <c r="K54" s="3">
        <v>115501156.18000001</v>
      </c>
      <c r="L54" s="3">
        <v>178783491.97</v>
      </c>
      <c r="M54" s="3">
        <v>93301883.019999996</v>
      </c>
      <c r="N54" s="3">
        <v>22406096.710000001</v>
      </c>
      <c r="O54" s="3">
        <v>24052.54</v>
      </c>
      <c r="P54" s="3">
        <v>123892381.94</v>
      </c>
      <c r="Q54" s="3">
        <v>11322617.23</v>
      </c>
      <c r="R54" s="3">
        <v>62298451.020000003</v>
      </c>
      <c r="S54" s="3">
        <v>35280</v>
      </c>
      <c r="T54" s="3">
        <v>40957282.619999997</v>
      </c>
      <c r="U54" s="3">
        <v>-1080742.97</v>
      </c>
      <c r="V54" s="3">
        <v>897152102.37</v>
      </c>
      <c r="W54" s="3">
        <v>8947693708.1700001</v>
      </c>
    </row>
    <row r="55" spans="1:23" x14ac:dyDescent="0.25">
      <c r="A55" s="2" t="s">
        <v>69</v>
      </c>
      <c r="B55" s="2" t="s">
        <v>79</v>
      </c>
      <c r="C55" s="15">
        <v>69000000</v>
      </c>
      <c r="D55" s="2" t="s">
        <v>206</v>
      </c>
      <c r="E55" s="3">
        <v>7260411868.1999998</v>
      </c>
      <c r="F55" s="3">
        <v>5786711037.1000004</v>
      </c>
      <c r="G55" s="3">
        <v>985004737.82000005</v>
      </c>
      <c r="H55" s="3">
        <v>2716799383.9299998</v>
      </c>
      <c r="I55" s="3">
        <v>846707597.54999995</v>
      </c>
      <c r="J55" s="1" t="s">
        <v>18</v>
      </c>
      <c r="K55" s="3">
        <v>304693135.5</v>
      </c>
      <c r="L55" s="3">
        <v>435161554.35000002</v>
      </c>
      <c r="M55" s="3">
        <v>3635081.46</v>
      </c>
      <c r="N55" s="3">
        <v>38847309.850000001</v>
      </c>
      <c r="O55" s="3">
        <v>12040.26</v>
      </c>
      <c r="P55" s="3">
        <v>131745061.06</v>
      </c>
      <c r="Q55" s="3">
        <v>85539899.180000007</v>
      </c>
      <c r="R55" s="3">
        <v>62716306.539999999</v>
      </c>
      <c r="S55" s="3">
        <v>299813.09999999998</v>
      </c>
      <c r="T55" s="3">
        <v>90707858.359999999</v>
      </c>
      <c r="U55" s="3">
        <v>63111169.630000003</v>
      </c>
      <c r="V55" s="3">
        <v>1473700831.0999999</v>
      </c>
      <c r="W55" s="3">
        <v>20285804684.990002</v>
      </c>
    </row>
    <row r="56" spans="1:23" x14ac:dyDescent="0.25">
      <c r="A56" s="2" t="s">
        <v>80</v>
      </c>
      <c r="B56" s="2" t="s">
        <v>81</v>
      </c>
      <c r="C56" s="15">
        <v>37000000</v>
      </c>
      <c r="D56" s="2" t="s">
        <v>206</v>
      </c>
      <c r="E56" s="3">
        <v>5554178012.8299999</v>
      </c>
      <c r="F56" s="3">
        <v>2556620260.27</v>
      </c>
      <c r="G56" s="3">
        <v>350281192.81</v>
      </c>
      <c r="H56" s="3">
        <v>1286523663.3399999</v>
      </c>
      <c r="I56" s="3">
        <v>319188583.24000001</v>
      </c>
      <c r="J56" s="1" t="s">
        <v>18</v>
      </c>
      <c r="K56" s="3">
        <v>179577807.69999999</v>
      </c>
      <c r="L56" s="3">
        <v>171823972.12</v>
      </c>
      <c r="M56" s="3">
        <v>13781925.029999999</v>
      </c>
      <c r="N56" s="3">
        <v>30284627.149999999</v>
      </c>
      <c r="O56" s="3">
        <v>134884.84</v>
      </c>
      <c r="P56" s="3">
        <v>39146143.68</v>
      </c>
      <c r="Q56" s="3">
        <v>5392465.2400000002</v>
      </c>
      <c r="R56" s="3">
        <v>16593573.83</v>
      </c>
      <c r="S56" s="3">
        <v>4102838</v>
      </c>
      <c r="T56" s="3">
        <v>59470932.200000003</v>
      </c>
      <c r="U56" s="3">
        <v>3877650.58</v>
      </c>
      <c r="V56" s="3">
        <v>2997557752.5599999</v>
      </c>
      <c r="W56" s="3">
        <v>13588536285.42</v>
      </c>
    </row>
    <row r="57" spans="1:23" x14ac:dyDescent="0.25">
      <c r="A57" s="2" t="s">
        <v>80</v>
      </c>
      <c r="B57" s="2" t="s">
        <v>82</v>
      </c>
      <c r="C57" s="15">
        <v>65000000</v>
      </c>
      <c r="D57" s="2" t="s">
        <v>206</v>
      </c>
      <c r="E57" s="3">
        <v>30081958330.52</v>
      </c>
      <c r="F57" s="1" t="s">
        <v>18</v>
      </c>
      <c r="G57" s="1" t="s">
        <v>18</v>
      </c>
      <c r="H57" s="1" t="s">
        <v>18</v>
      </c>
      <c r="I57" s="1" t="s">
        <v>18</v>
      </c>
      <c r="J57" s="1" t="s">
        <v>18</v>
      </c>
      <c r="K57" s="1" t="s">
        <v>18</v>
      </c>
      <c r="L57" s="1" t="s">
        <v>18</v>
      </c>
      <c r="M57" s="1" t="s">
        <v>18</v>
      </c>
      <c r="N57" s="1" t="s">
        <v>18</v>
      </c>
      <c r="O57" s="1" t="s">
        <v>18</v>
      </c>
      <c r="P57" s="1" t="s">
        <v>18</v>
      </c>
      <c r="Q57" s="1" t="s">
        <v>18</v>
      </c>
      <c r="R57" s="1" t="s">
        <v>18</v>
      </c>
      <c r="S57" s="1" t="s">
        <v>18</v>
      </c>
      <c r="T57" s="1" t="s">
        <v>18</v>
      </c>
      <c r="U57" s="1" t="s">
        <v>18</v>
      </c>
      <c r="V57" s="1" t="s">
        <v>18</v>
      </c>
      <c r="W57" s="3">
        <v>30081958330.52</v>
      </c>
    </row>
    <row r="58" spans="1:23" x14ac:dyDescent="0.25">
      <c r="A58" s="2" t="s">
        <v>80</v>
      </c>
      <c r="B58" s="2" t="s">
        <v>83</v>
      </c>
      <c r="C58" s="15">
        <v>71000000</v>
      </c>
      <c r="D58" s="2" t="s">
        <v>206</v>
      </c>
      <c r="E58" s="3">
        <v>14904342300.93</v>
      </c>
      <c r="F58" s="3">
        <v>14173512636.07</v>
      </c>
      <c r="G58" s="3">
        <v>6579171729.0100002</v>
      </c>
      <c r="H58" s="3">
        <v>4600961295.8400002</v>
      </c>
      <c r="I58" s="3">
        <v>599988551.59000003</v>
      </c>
      <c r="J58" s="1" t="s">
        <v>18</v>
      </c>
      <c r="K58" s="3">
        <v>507773169.12</v>
      </c>
      <c r="L58" s="3">
        <v>646562284.90999997</v>
      </c>
      <c r="M58" s="3">
        <v>7102303.3700000001</v>
      </c>
      <c r="N58" s="3">
        <v>98279315.969999999</v>
      </c>
      <c r="O58" s="3">
        <v>25271.91</v>
      </c>
      <c r="P58" s="3">
        <v>613854536.38</v>
      </c>
      <c r="Q58" s="3">
        <v>31364714.59</v>
      </c>
      <c r="R58" s="3">
        <v>64459358.93</v>
      </c>
      <c r="S58" s="3">
        <v>624400</v>
      </c>
      <c r="T58" s="3">
        <v>248804266.65000001</v>
      </c>
      <c r="U58" s="3">
        <v>16074535.789999999</v>
      </c>
      <c r="V58" s="3">
        <v>730829664.86000001</v>
      </c>
      <c r="W58" s="3">
        <v>43823730335.919998</v>
      </c>
    </row>
    <row r="59" spans="1:23" x14ac:dyDescent="0.25">
      <c r="A59" s="2" t="s">
        <v>80</v>
      </c>
      <c r="B59" s="2" t="s">
        <v>84</v>
      </c>
      <c r="C59" s="15">
        <v>71800000</v>
      </c>
      <c r="D59" s="2" t="s">
        <v>206</v>
      </c>
      <c r="E59" s="3">
        <v>21638646227.990002</v>
      </c>
      <c r="F59" s="3">
        <v>20729700286.93</v>
      </c>
      <c r="G59" s="3">
        <v>3287535983.4299998</v>
      </c>
      <c r="H59" s="3">
        <v>13384386487.57</v>
      </c>
      <c r="I59" s="3">
        <v>697105995.26999998</v>
      </c>
      <c r="J59" s="1" t="s">
        <v>18</v>
      </c>
      <c r="K59" s="3">
        <v>712963958.21000004</v>
      </c>
      <c r="L59" s="3">
        <v>1278252036.8299999</v>
      </c>
      <c r="M59" s="3">
        <v>43662153.82</v>
      </c>
      <c r="N59" s="3">
        <v>117361725.66</v>
      </c>
      <c r="O59" s="3">
        <v>40453.01</v>
      </c>
      <c r="P59" s="3">
        <v>436791774.16000003</v>
      </c>
      <c r="Q59" s="3">
        <v>75172879.099999994</v>
      </c>
      <c r="R59" s="3">
        <v>212630835.66999999</v>
      </c>
      <c r="S59" s="3">
        <v>2242980.21</v>
      </c>
      <c r="T59" s="3">
        <v>374912618.13</v>
      </c>
      <c r="U59" s="3">
        <v>6897654.2800000003</v>
      </c>
      <c r="V59" s="3">
        <v>908945941.05999994</v>
      </c>
      <c r="W59" s="3">
        <v>63907249991.330002</v>
      </c>
    </row>
    <row r="60" spans="1:23" x14ac:dyDescent="0.25">
      <c r="A60" s="2" t="s">
        <v>80</v>
      </c>
      <c r="B60" s="2" t="s">
        <v>85</v>
      </c>
      <c r="C60" s="15">
        <v>75000000</v>
      </c>
      <c r="D60" s="2" t="s">
        <v>206</v>
      </c>
      <c r="E60" s="3">
        <v>19737557576.130001</v>
      </c>
      <c r="F60" s="3">
        <v>16894630514.07</v>
      </c>
      <c r="G60" s="3">
        <v>2437461491.3899999</v>
      </c>
      <c r="H60" s="3">
        <v>10092196738.4</v>
      </c>
      <c r="I60" s="3">
        <v>1053662854.24</v>
      </c>
      <c r="J60" s="1" t="s">
        <v>18</v>
      </c>
      <c r="K60" s="3">
        <v>788401435.05999994</v>
      </c>
      <c r="L60" s="3">
        <v>1328525954.7</v>
      </c>
      <c r="M60" s="3">
        <v>235539109.22</v>
      </c>
      <c r="N60" s="3">
        <v>145309995.83000001</v>
      </c>
      <c r="O60" s="3">
        <v>507255.43</v>
      </c>
      <c r="P60" s="3">
        <v>320961871.47000003</v>
      </c>
      <c r="Q60" s="3">
        <v>40192300.829999998</v>
      </c>
      <c r="R60" s="3">
        <v>82793217.959999993</v>
      </c>
      <c r="S60" s="3">
        <v>369700</v>
      </c>
      <c r="T60" s="3">
        <v>213495989.69</v>
      </c>
      <c r="U60" s="3">
        <v>9581764.1099999994</v>
      </c>
      <c r="V60" s="3">
        <v>2842927062.0599999</v>
      </c>
      <c r="W60" s="3">
        <v>56224114830.589996</v>
      </c>
    </row>
    <row r="61" spans="1:23" x14ac:dyDescent="0.25">
      <c r="A61" s="2" t="s">
        <v>80</v>
      </c>
      <c r="B61" s="2" t="s">
        <v>86</v>
      </c>
      <c r="C61" s="15">
        <v>71900000</v>
      </c>
      <c r="D61" s="2" t="s">
        <v>206</v>
      </c>
      <c r="E61" s="3">
        <v>15853948197.290001</v>
      </c>
      <c r="F61" s="3">
        <v>15408733329.190001</v>
      </c>
      <c r="G61" s="3">
        <v>5943013769.4899998</v>
      </c>
      <c r="H61" s="3">
        <v>7432298208.9399996</v>
      </c>
      <c r="I61" s="3">
        <v>265986725.99000001</v>
      </c>
      <c r="J61" s="1" t="s">
        <v>18</v>
      </c>
      <c r="K61" s="3">
        <v>251544533.15000001</v>
      </c>
      <c r="L61" s="3">
        <v>634711925.69000006</v>
      </c>
      <c r="M61" s="3">
        <v>63182007.479999997</v>
      </c>
      <c r="N61" s="3">
        <v>56578459.840000004</v>
      </c>
      <c r="O61" s="3">
        <v>5874.72</v>
      </c>
      <c r="P61" s="3">
        <v>226832617.55000001</v>
      </c>
      <c r="Q61" s="3">
        <v>149923136.24000001</v>
      </c>
      <c r="R61" s="3">
        <v>90091194.359999999</v>
      </c>
      <c r="S61" s="3">
        <v>17250</v>
      </c>
      <c r="T61" s="3">
        <v>125239056.02</v>
      </c>
      <c r="U61" s="3">
        <v>-4335222.72</v>
      </c>
      <c r="V61" s="3">
        <v>445214868.10000002</v>
      </c>
      <c r="W61" s="3">
        <v>46942985931.330002</v>
      </c>
    </row>
    <row r="62" spans="1:23" x14ac:dyDescent="0.25">
      <c r="A62" s="2" t="s">
        <v>87</v>
      </c>
      <c r="B62" s="2" t="s">
        <v>88</v>
      </c>
      <c r="C62" s="15">
        <v>14000000</v>
      </c>
      <c r="D62" s="2" t="s">
        <v>206</v>
      </c>
      <c r="E62" s="3">
        <v>8762754228.1700001</v>
      </c>
      <c r="F62" s="3">
        <v>7579144703.4200001</v>
      </c>
      <c r="G62" s="3">
        <v>819247916.28999996</v>
      </c>
      <c r="H62" s="3">
        <v>3536708177.5100002</v>
      </c>
      <c r="I62" s="3">
        <v>866201428.73000002</v>
      </c>
      <c r="J62" s="1" t="s">
        <v>18</v>
      </c>
      <c r="K62" s="3">
        <v>404188084.58999997</v>
      </c>
      <c r="L62" s="3">
        <v>1173900800.97</v>
      </c>
      <c r="M62" s="3">
        <v>124541602.81999999</v>
      </c>
      <c r="N62" s="3">
        <v>64254974.18</v>
      </c>
      <c r="O62" s="3">
        <v>20819.009999999998</v>
      </c>
      <c r="P62" s="3">
        <v>342247522.08999997</v>
      </c>
      <c r="Q62" s="3">
        <v>14828551.029999999</v>
      </c>
      <c r="R62" s="3">
        <v>44690914.93</v>
      </c>
      <c r="S62" s="3">
        <v>1471456.76</v>
      </c>
      <c r="T62" s="3">
        <v>113773583.42</v>
      </c>
      <c r="U62" s="3">
        <v>14731409.9</v>
      </c>
      <c r="V62" s="3">
        <v>1183609524.75</v>
      </c>
      <c r="W62" s="3">
        <v>25046315698.57</v>
      </c>
    </row>
    <row r="63" spans="1:23" x14ac:dyDescent="0.25">
      <c r="A63" s="2" t="s">
        <v>87</v>
      </c>
      <c r="B63" s="2" t="s">
        <v>89</v>
      </c>
      <c r="C63" s="15">
        <v>15000000</v>
      </c>
      <c r="D63" s="2" t="s">
        <v>206</v>
      </c>
      <c r="E63" s="3">
        <v>7006053864.79</v>
      </c>
      <c r="F63" s="3">
        <v>3805454715.52</v>
      </c>
      <c r="G63" s="3">
        <v>476514484.55000001</v>
      </c>
      <c r="H63" s="3">
        <v>1926770266.6800001</v>
      </c>
      <c r="I63" s="3">
        <v>459079948.04000002</v>
      </c>
      <c r="J63" s="1" t="s">
        <v>18</v>
      </c>
      <c r="K63" s="3">
        <v>299894600.89999998</v>
      </c>
      <c r="L63" s="3">
        <v>358502358.19</v>
      </c>
      <c r="M63" s="3">
        <v>2669322.09</v>
      </c>
      <c r="N63" s="3">
        <v>39457534.090000004</v>
      </c>
      <c r="O63" s="3">
        <v>-32426.080000000002</v>
      </c>
      <c r="P63" s="3">
        <v>69370079.700000003</v>
      </c>
      <c r="Q63" s="3">
        <v>22187589.390000001</v>
      </c>
      <c r="R63" s="3">
        <v>54185646.32</v>
      </c>
      <c r="S63" s="3">
        <v>7305284.6500000004</v>
      </c>
      <c r="T63" s="3">
        <v>79526458.569999993</v>
      </c>
      <c r="U63" s="3">
        <v>887058.3</v>
      </c>
      <c r="V63" s="3">
        <v>3200599149.27</v>
      </c>
      <c r="W63" s="3">
        <v>17808425934.970001</v>
      </c>
    </row>
    <row r="64" spans="1:23" x14ac:dyDescent="0.25">
      <c r="A64" s="2" t="s">
        <v>87</v>
      </c>
      <c r="B64" s="2" t="s">
        <v>90</v>
      </c>
      <c r="C64" s="15">
        <v>17000000</v>
      </c>
      <c r="D64" s="2" t="s">
        <v>206</v>
      </c>
      <c r="E64" s="3">
        <v>7995885478.9399996</v>
      </c>
      <c r="F64" s="3">
        <v>5753827308.1199999</v>
      </c>
      <c r="G64" s="3">
        <v>890720164.09000003</v>
      </c>
      <c r="H64" s="3">
        <v>2841022800.6700001</v>
      </c>
      <c r="I64" s="3">
        <v>480444467.54000002</v>
      </c>
      <c r="J64" s="1" t="s">
        <v>18</v>
      </c>
      <c r="K64" s="3">
        <v>491092675.94999999</v>
      </c>
      <c r="L64" s="3">
        <v>667428802.38999999</v>
      </c>
      <c r="M64" s="3">
        <v>11484009.779999999</v>
      </c>
      <c r="N64" s="3">
        <v>61713306.460000001</v>
      </c>
      <c r="O64" s="3">
        <v>46197.58</v>
      </c>
      <c r="P64" s="3">
        <v>128633866.88</v>
      </c>
      <c r="Q64" s="3">
        <v>18777033.890000001</v>
      </c>
      <c r="R64" s="3">
        <v>64863309.659999996</v>
      </c>
      <c r="S64" s="3">
        <v>894810.51</v>
      </c>
      <c r="T64" s="3">
        <v>74566427.409999996</v>
      </c>
      <c r="U64" s="3">
        <v>2681472.89</v>
      </c>
      <c r="V64" s="3">
        <v>2242058170.8200002</v>
      </c>
      <c r="W64" s="3">
        <v>21726140303.580002</v>
      </c>
    </row>
    <row r="65" spans="1:23" x14ac:dyDescent="0.25">
      <c r="A65" s="2" t="s">
        <v>87</v>
      </c>
      <c r="B65" s="2" t="s">
        <v>91</v>
      </c>
      <c r="C65" s="15">
        <v>20000000</v>
      </c>
      <c r="D65" s="2" t="s">
        <v>206</v>
      </c>
      <c r="E65" s="3">
        <v>12739853691.77</v>
      </c>
      <c r="F65" s="3">
        <v>11183276954.43</v>
      </c>
      <c r="G65" s="3">
        <v>2359412427.1799998</v>
      </c>
      <c r="H65" s="3">
        <v>4673983591.4499998</v>
      </c>
      <c r="I65" s="3">
        <v>966473414.22000003</v>
      </c>
      <c r="J65" s="1" t="s">
        <v>18</v>
      </c>
      <c r="K65" s="3">
        <v>741866115.75999999</v>
      </c>
      <c r="L65" s="3">
        <v>1120796265.3399999</v>
      </c>
      <c r="M65" s="3">
        <v>14104500.98</v>
      </c>
      <c r="N65" s="3">
        <v>104609526.59</v>
      </c>
      <c r="O65" s="3">
        <v>37136.639999999999</v>
      </c>
      <c r="P65" s="3">
        <v>353778439.30000001</v>
      </c>
      <c r="Q65" s="3">
        <v>28459007.859999999</v>
      </c>
      <c r="R65" s="3">
        <v>375089470.13</v>
      </c>
      <c r="S65" s="3">
        <v>0</v>
      </c>
      <c r="T65" s="3">
        <v>187249074.81999999</v>
      </c>
      <c r="U65" s="3">
        <v>141234017.37</v>
      </c>
      <c r="V65" s="3">
        <v>1556576737.3399999</v>
      </c>
      <c r="W65" s="3">
        <v>36546800371.18</v>
      </c>
    </row>
    <row r="66" spans="1:23" x14ac:dyDescent="0.25">
      <c r="A66" s="2" t="s">
        <v>87</v>
      </c>
      <c r="B66" s="2" t="s">
        <v>92</v>
      </c>
      <c r="C66" s="15">
        <v>24000000</v>
      </c>
      <c r="D66" s="2" t="s">
        <v>206</v>
      </c>
      <c r="E66" s="3">
        <v>5598115793.0799999</v>
      </c>
      <c r="F66" s="3">
        <v>2831044803.0700002</v>
      </c>
      <c r="G66" s="3">
        <v>294586095.31</v>
      </c>
      <c r="H66" s="3">
        <v>1375050929.6800001</v>
      </c>
      <c r="I66" s="3">
        <v>418846828.38999999</v>
      </c>
      <c r="J66" s="1" t="s">
        <v>18</v>
      </c>
      <c r="K66" s="3">
        <v>237322526.86000001</v>
      </c>
      <c r="L66" s="3">
        <v>301878518.44</v>
      </c>
      <c r="M66" s="3">
        <v>3598248.11</v>
      </c>
      <c r="N66" s="3">
        <v>36629896.670000002</v>
      </c>
      <c r="O66" s="3">
        <v>4146.12</v>
      </c>
      <c r="P66" s="3">
        <v>43783830.229999997</v>
      </c>
      <c r="Q66" s="3">
        <v>5748585.1699999999</v>
      </c>
      <c r="R66" s="3">
        <v>19496852.579999998</v>
      </c>
      <c r="S66" s="3">
        <v>145506.35999999999</v>
      </c>
      <c r="T66" s="3">
        <v>46095170.030000001</v>
      </c>
      <c r="U66" s="3">
        <v>6495526.1699999999</v>
      </c>
      <c r="V66" s="3">
        <v>2767070990.0100002</v>
      </c>
      <c r="W66" s="3">
        <v>13985914246.280001</v>
      </c>
    </row>
    <row r="67" spans="1:23" x14ac:dyDescent="0.25">
      <c r="A67" s="2" t="s">
        <v>87</v>
      </c>
      <c r="B67" s="2" t="s">
        <v>93</v>
      </c>
      <c r="C67" s="15">
        <v>29000000</v>
      </c>
      <c r="D67" s="2" t="s">
        <v>206</v>
      </c>
      <c r="E67" s="3">
        <v>7484494362.8599997</v>
      </c>
      <c r="F67" s="3">
        <v>6919233044.0100002</v>
      </c>
      <c r="G67" s="3">
        <v>1706685714.1600001</v>
      </c>
      <c r="H67" s="3">
        <v>2710349596.48</v>
      </c>
      <c r="I67" s="3">
        <v>1239754329.3099999</v>
      </c>
      <c r="J67" s="1" t="s">
        <v>18</v>
      </c>
      <c r="K67" s="3">
        <v>346524582.25</v>
      </c>
      <c r="L67" s="3">
        <v>475415268.19999999</v>
      </c>
      <c r="M67" s="3">
        <v>22034499.699999999</v>
      </c>
      <c r="N67" s="3">
        <v>45526894.240000002</v>
      </c>
      <c r="O67" s="3">
        <v>-1185.3</v>
      </c>
      <c r="P67" s="3">
        <v>79106637.390000001</v>
      </c>
      <c r="Q67" s="3">
        <v>30536876.25</v>
      </c>
      <c r="R67" s="3">
        <v>54461810.369999997</v>
      </c>
      <c r="S67" s="3">
        <v>265654.74</v>
      </c>
      <c r="T67" s="3">
        <v>102486331.90000001</v>
      </c>
      <c r="U67" s="3">
        <v>5597951.2000000002</v>
      </c>
      <c r="V67" s="3">
        <v>565261318.85000002</v>
      </c>
      <c r="W67" s="3">
        <v>21787733686.610001</v>
      </c>
    </row>
    <row r="68" spans="1:23" x14ac:dyDescent="0.25">
      <c r="A68" s="2" t="s">
        <v>87</v>
      </c>
      <c r="B68" s="2" t="s">
        <v>94</v>
      </c>
      <c r="C68" s="15">
        <v>34000000</v>
      </c>
      <c r="D68" s="2" t="s">
        <v>206</v>
      </c>
      <c r="E68" s="3">
        <v>4130978813.46</v>
      </c>
      <c r="F68" s="3">
        <v>2672306556.6100001</v>
      </c>
      <c r="G68" s="3">
        <v>503978472.27999997</v>
      </c>
      <c r="H68" s="3">
        <v>1192706545.1800001</v>
      </c>
      <c r="I68" s="3">
        <v>235766934.41999999</v>
      </c>
      <c r="J68" s="1" t="s">
        <v>18</v>
      </c>
      <c r="K68" s="3">
        <v>231296842.41999999</v>
      </c>
      <c r="L68" s="3">
        <v>198797043.84</v>
      </c>
      <c r="M68" s="3">
        <v>1499424.66</v>
      </c>
      <c r="N68" s="3">
        <v>20771162.460000001</v>
      </c>
      <c r="O68" s="3">
        <v>15257.99</v>
      </c>
      <c r="P68" s="3">
        <v>49661063.549999997</v>
      </c>
      <c r="Q68" s="3">
        <v>73794948.670000002</v>
      </c>
      <c r="R68" s="3">
        <v>23116054.879999999</v>
      </c>
      <c r="S68" s="3">
        <v>219136.9</v>
      </c>
      <c r="T68" s="3">
        <v>63690757.530000001</v>
      </c>
      <c r="U68" s="3">
        <v>1679688.15</v>
      </c>
      <c r="V68" s="3">
        <v>1458672256.8499999</v>
      </c>
      <c r="W68" s="3">
        <v>10858950959.85</v>
      </c>
    </row>
    <row r="69" spans="1:23" x14ac:dyDescent="0.25">
      <c r="A69" s="2" t="s">
        <v>87</v>
      </c>
      <c r="B69" s="2" t="s">
        <v>95</v>
      </c>
      <c r="C69" s="15">
        <v>38000000</v>
      </c>
      <c r="D69" s="2" t="s">
        <v>206</v>
      </c>
      <c r="E69" s="3">
        <v>5912807098.8699999</v>
      </c>
      <c r="F69" s="3">
        <v>4836049379.1700001</v>
      </c>
      <c r="G69" s="3">
        <v>1089427431.21</v>
      </c>
      <c r="H69" s="3">
        <v>2212515262.7600002</v>
      </c>
      <c r="I69" s="3">
        <v>480062778.10000002</v>
      </c>
      <c r="J69" s="1" t="s">
        <v>18</v>
      </c>
      <c r="K69" s="3">
        <v>277131217.06</v>
      </c>
      <c r="L69" s="3">
        <v>440233694.37</v>
      </c>
      <c r="M69" s="3">
        <v>53595657.530000001</v>
      </c>
      <c r="N69" s="3">
        <v>42545622.409999996</v>
      </c>
      <c r="O69" s="3">
        <v>51783</v>
      </c>
      <c r="P69" s="3">
        <v>59888360.460000001</v>
      </c>
      <c r="Q69" s="3">
        <v>10426255.699999999</v>
      </c>
      <c r="R69" s="3">
        <v>32437512.800000001</v>
      </c>
      <c r="S69" s="3">
        <v>777036.74</v>
      </c>
      <c r="T69" s="3">
        <v>74190036.170000002</v>
      </c>
      <c r="U69" s="3">
        <v>5665013.1699999999</v>
      </c>
      <c r="V69" s="3">
        <v>1076757719.7</v>
      </c>
      <c r="W69" s="3">
        <v>16604561859.219999</v>
      </c>
    </row>
    <row r="70" spans="1:23" x14ac:dyDescent="0.25">
      <c r="A70" s="2" t="s">
        <v>87</v>
      </c>
      <c r="B70" s="2" t="s">
        <v>96</v>
      </c>
      <c r="C70" s="15">
        <v>42000000</v>
      </c>
      <c r="D70" s="2" t="s">
        <v>206</v>
      </c>
      <c r="E70" s="3">
        <v>5555768974.71</v>
      </c>
      <c r="F70" s="3">
        <v>4892427700.6199999</v>
      </c>
      <c r="G70" s="3">
        <v>689599861.34000003</v>
      </c>
      <c r="H70" s="3">
        <v>2602518609.29</v>
      </c>
      <c r="I70" s="3">
        <v>520352849.93000001</v>
      </c>
      <c r="J70" s="1" t="s">
        <v>18</v>
      </c>
      <c r="K70" s="3">
        <v>224406125.08000001</v>
      </c>
      <c r="L70" s="3">
        <v>542822140.97000003</v>
      </c>
      <c r="M70" s="3">
        <v>9148086.5099999998</v>
      </c>
      <c r="N70" s="3">
        <v>51822065.740000002</v>
      </c>
      <c r="O70" s="3">
        <v>39640.93</v>
      </c>
      <c r="P70" s="3">
        <v>86593913.189999998</v>
      </c>
      <c r="Q70" s="3">
        <v>12033532.75</v>
      </c>
      <c r="R70" s="3">
        <v>54260225.82</v>
      </c>
      <c r="S70" s="3">
        <v>5642</v>
      </c>
      <c r="T70" s="3">
        <v>63096156.659999996</v>
      </c>
      <c r="U70" s="3">
        <v>4447917.71</v>
      </c>
      <c r="V70" s="3">
        <v>663341274.09000003</v>
      </c>
      <c r="W70" s="3">
        <v>15972684717.34</v>
      </c>
    </row>
    <row r="71" spans="1:23" x14ac:dyDescent="0.25">
      <c r="A71" s="2" t="s">
        <v>87</v>
      </c>
      <c r="B71" s="2" t="s">
        <v>97</v>
      </c>
      <c r="C71" s="15">
        <v>46000000</v>
      </c>
      <c r="D71" s="2" t="s">
        <v>206</v>
      </c>
      <c r="E71" s="3">
        <v>68723941419.339996</v>
      </c>
      <c r="F71" s="3">
        <v>65665675699.82</v>
      </c>
      <c r="G71" s="3">
        <v>15192581883.469999</v>
      </c>
      <c r="H71" s="3">
        <v>28301838372.650002</v>
      </c>
      <c r="I71" s="3">
        <v>5084119342.3299999</v>
      </c>
      <c r="J71" s="1" t="s">
        <v>18</v>
      </c>
      <c r="K71" s="3">
        <v>3279023627.27</v>
      </c>
      <c r="L71" s="3">
        <v>8685928578.4500008</v>
      </c>
      <c r="M71" s="3">
        <v>57308595.880000003</v>
      </c>
      <c r="N71" s="3">
        <v>429261988.76999998</v>
      </c>
      <c r="O71" s="3">
        <v>-4187.16</v>
      </c>
      <c r="P71" s="3">
        <v>1651239273.25</v>
      </c>
      <c r="Q71" s="3">
        <v>604304599.35000002</v>
      </c>
      <c r="R71" s="3">
        <v>823578818.76999998</v>
      </c>
      <c r="S71" s="3">
        <v>4125139.59</v>
      </c>
      <c r="T71" s="3">
        <v>1051928625.38</v>
      </c>
      <c r="U71" s="3">
        <v>238614078.37</v>
      </c>
      <c r="V71" s="3">
        <v>3058265719.52</v>
      </c>
      <c r="W71" s="3">
        <v>202851731575.04999</v>
      </c>
    </row>
    <row r="72" spans="1:23" x14ac:dyDescent="0.25">
      <c r="A72" s="2" t="s">
        <v>87</v>
      </c>
      <c r="B72" s="2" t="s">
        <v>98</v>
      </c>
      <c r="C72" s="15">
        <v>54000000</v>
      </c>
      <c r="D72" s="2" t="s">
        <v>206</v>
      </c>
      <c r="E72" s="3">
        <v>4392779165.1599998</v>
      </c>
      <c r="F72" s="3">
        <v>2628559827.3699999</v>
      </c>
      <c r="G72" s="3">
        <v>323910844.45999998</v>
      </c>
      <c r="H72" s="3">
        <v>1279805977.1800001</v>
      </c>
      <c r="I72" s="3">
        <v>320203540.39999998</v>
      </c>
      <c r="J72" s="1" t="s">
        <v>18</v>
      </c>
      <c r="K72" s="3">
        <v>210442567.53</v>
      </c>
      <c r="L72" s="3">
        <v>233760615.72</v>
      </c>
      <c r="M72" s="3">
        <v>1386910.64</v>
      </c>
      <c r="N72" s="3">
        <v>27411428.390000001</v>
      </c>
      <c r="O72" s="3">
        <v>-28907.39</v>
      </c>
      <c r="P72" s="3">
        <v>75287582.590000004</v>
      </c>
      <c r="Q72" s="3">
        <v>2970983.89</v>
      </c>
      <c r="R72" s="3">
        <v>79456549.849999994</v>
      </c>
      <c r="S72" s="3">
        <v>687095.38</v>
      </c>
      <c r="T72" s="3">
        <v>62855000.810000002</v>
      </c>
      <c r="U72" s="3">
        <v>3562651.56</v>
      </c>
      <c r="V72" s="3">
        <v>1764219337.79</v>
      </c>
      <c r="W72" s="3">
        <v>11407271171.33</v>
      </c>
    </row>
    <row r="73" spans="1:23" x14ac:dyDescent="0.25">
      <c r="A73" s="2" t="s">
        <v>87</v>
      </c>
      <c r="B73" s="2" t="s">
        <v>99</v>
      </c>
      <c r="C73" s="15">
        <v>61000000</v>
      </c>
      <c r="D73" s="2" t="s">
        <v>206</v>
      </c>
      <c r="E73" s="3">
        <v>6453655644.29</v>
      </c>
      <c r="F73" s="3">
        <v>5003074390.2200003</v>
      </c>
      <c r="G73" s="3">
        <v>894411263.38999999</v>
      </c>
      <c r="H73" s="3">
        <v>2443889613.1799998</v>
      </c>
      <c r="I73" s="3">
        <v>577082176.30999994</v>
      </c>
      <c r="J73" s="1" t="s">
        <v>18</v>
      </c>
      <c r="K73" s="3">
        <v>295619505.38999999</v>
      </c>
      <c r="L73" s="3">
        <v>451662042.70999998</v>
      </c>
      <c r="M73" s="3">
        <v>4203232.2699999996</v>
      </c>
      <c r="N73" s="3">
        <v>43573861.140000001</v>
      </c>
      <c r="O73" s="3">
        <v>342935</v>
      </c>
      <c r="P73" s="3">
        <v>81200451.689999998</v>
      </c>
      <c r="Q73" s="3">
        <v>36880178.020000003</v>
      </c>
      <c r="R73" s="3">
        <v>58323496.520000003</v>
      </c>
      <c r="S73" s="3">
        <v>1893930</v>
      </c>
      <c r="T73" s="3">
        <v>97229092.150000006</v>
      </c>
      <c r="U73" s="3">
        <v>3849851.1</v>
      </c>
      <c r="V73" s="3">
        <v>1450581254.0699999</v>
      </c>
      <c r="W73" s="3">
        <v>17897472917.450001</v>
      </c>
    </row>
    <row r="74" spans="1:23" x14ac:dyDescent="0.25">
      <c r="A74" s="2" t="s">
        <v>87</v>
      </c>
      <c r="B74" s="2" t="s">
        <v>100</v>
      </c>
      <c r="C74" s="15">
        <v>66000000</v>
      </c>
      <c r="D74" s="2" t="s">
        <v>206</v>
      </c>
      <c r="E74" s="3">
        <v>5353988569.3500004</v>
      </c>
      <c r="F74" s="3">
        <v>4392825944.4799995</v>
      </c>
      <c r="G74" s="3">
        <v>1068467381.1</v>
      </c>
      <c r="H74" s="3">
        <v>1949881069.05</v>
      </c>
      <c r="I74" s="3">
        <v>564239368.07000005</v>
      </c>
      <c r="J74" s="1" t="s">
        <v>18</v>
      </c>
      <c r="K74" s="3">
        <v>241413834.21000001</v>
      </c>
      <c r="L74" s="3">
        <v>302116420.82999998</v>
      </c>
      <c r="M74" s="3">
        <v>3312348.95</v>
      </c>
      <c r="N74" s="3">
        <v>36594033.579999998</v>
      </c>
      <c r="O74" s="3">
        <v>30037.01</v>
      </c>
      <c r="P74" s="3">
        <v>53417176.57</v>
      </c>
      <c r="Q74" s="3">
        <v>53401763.920000002</v>
      </c>
      <c r="R74" s="3">
        <v>41560129.689999998</v>
      </c>
      <c r="S74" s="3">
        <v>58214.74</v>
      </c>
      <c r="T74" s="3">
        <v>69178057.739999995</v>
      </c>
      <c r="U74" s="3">
        <v>931863.96</v>
      </c>
      <c r="V74" s="3">
        <v>961162624.87</v>
      </c>
      <c r="W74" s="3">
        <v>15092578838.120001</v>
      </c>
    </row>
    <row r="75" spans="1:23" x14ac:dyDescent="0.25">
      <c r="A75" s="2" t="s">
        <v>87</v>
      </c>
      <c r="B75" s="2" t="s">
        <v>101</v>
      </c>
      <c r="C75" s="15">
        <v>68000000</v>
      </c>
      <c r="D75" s="2" t="s">
        <v>206</v>
      </c>
      <c r="E75" s="3">
        <v>5570408380.9200001</v>
      </c>
      <c r="F75" s="3">
        <v>3258770691.4099998</v>
      </c>
      <c r="G75" s="3">
        <v>459893557.67000002</v>
      </c>
      <c r="H75" s="3">
        <v>1451383196.1500001</v>
      </c>
      <c r="I75" s="3">
        <v>377311846.85000002</v>
      </c>
      <c r="J75" s="1" t="s">
        <v>18</v>
      </c>
      <c r="K75" s="3">
        <v>240160169.12</v>
      </c>
      <c r="L75" s="3">
        <v>383978625.06</v>
      </c>
      <c r="M75" s="3">
        <v>1850676.61</v>
      </c>
      <c r="N75" s="3">
        <v>40326320.539999999</v>
      </c>
      <c r="O75" s="3">
        <v>-63587.199999999997</v>
      </c>
      <c r="P75" s="3">
        <v>87425409.579999998</v>
      </c>
      <c r="Q75" s="3">
        <v>10580612.4</v>
      </c>
      <c r="R75" s="3">
        <v>104387774.68000001</v>
      </c>
      <c r="S75" s="3">
        <v>32100399</v>
      </c>
      <c r="T75" s="3">
        <v>62749131.100000001</v>
      </c>
      <c r="U75" s="3">
        <v>-569036.87</v>
      </c>
      <c r="V75" s="3">
        <v>2311637689.5100002</v>
      </c>
      <c r="W75" s="3">
        <v>14392331856.530001</v>
      </c>
    </row>
    <row r="76" spans="1:23" x14ac:dyDescent="0.25">
      <c r="A76" s="2" t="s">
        <v>87</v>
      </c>
      <c r="B76" s="2" t="s">
        <v>102</v>
      </c>
      <c r="C76" s="15">
        <v>28000000</v>
      </c>
      <c r="D76" s="2" t="s">
        <v>206</v>
      </c>
      <c r="E76" s="3">
        <v>7103289593.9799995</v>
      </c>
      <c r="F76" s="3">
        <v>6424927131.8900003</v>
      </c>
      <c r="G76" s="3">
        <v>1326757019.1199999</v>
      </c>
      <c r="H76" s="3">
        <v>2743238120.1300001</v>
      </c>
      <c r="I76" s="3">
        <v>862620919</v>
      </c>
      <c r="J76" s="1" t="s">
        <v>18</v>
      </c>
      <c r="K76" s="3">
        <v>407786285.12</v>
      </c>
      <c r="L76" s="3">
        <v>483097334.69</v>
      </c>
      <c r="M76" s="3">
        <v>12332203.539999999</v>
      </c>
      <c r="N76" s="3">
        <v>44752654.390000001</v>
      </c>
      <c r="O76" s="3">
        <v>154307.44</v>
      </c>
      <c r="P76" s="3">
        <v>170192917.93000001</v>
      </c>
      <c r="Q76" s="3">
        <v>75792565.689999998</v>
      </c>
      <c r="R76" s="3">
        <v>107805990.77</v>
      </c>
      <c r="S76" s="3">
        <v>611363</v>
      </c>
      <c r="T76" s="3">
        <v>136118525.28</v>
      </c>
      <c r="U76" s="3">
        <v>15357682.41</v>
      </c>
      <c r="V76" s="3">
        <v>678362462.09000003</v>
      </c>
      <c r="W76" s="3">
        <v>20593197076.470001</v>
      </c>
    </row>
    <row r="77" spans="1:23" x14ac:dyDescent="0.25">
      <c r="A77" s="2" t="s">
        <v>87</v>
      </c>
      <c r="B77" s="2" t="s">
        <v>103</v>
      </c>
      <c r="C77" s="15">
        <v>70000000</v>
      </c>
      <c r="D77" s="2" t="s">
        <v>206</v>
      </c>
      <c r="E77" s="3">
        <v>7481291957.6800003</v>
      </c>
      <c r="F77" s="3">
        <v>5897921397</v>
      </c>
      <c r="G77" s="3">
        <v>-6773699.2300000004</v>
      </c>
      <c r="H77" s="3">
        <v>3381809790.1199999</v>
      </c>
      <c r="I77" s="3">
        <v>934195439.19000006</v>
      </c>
      <c r="J77" s="1" t="s">
        <v>18</v>
      </c>
      <c r="K77" s="3">
        <v>375360080.33999997</v>
      </c>
      <c r="L77" s="3">
        <v>583862201.62</v>
      </c>
      <c r="M77" s="3">
        <v>19940363.690000001</v>
      </c>
      <c r="N77" s="3">
        <v>59469675.409999996</v>
      </c>
      <c r="O77" s="3">
        <v>2607.25</v>
      </c>
      <c r="P77" s="3">
        <v>198095296.19999999</v>
      </c>
      <c r="Q77" s="3">
        <v>24673852.949999999</v>
      </c>
      <c r="R77" s="3">
        <v>86142459.420000002</v>
      </c>
      <c r="S77" s="3">
        <v>157078.66</v>
      </c>
      <c r="T77" s="3">
        <v>100760672.06</v>
      </c>
      <c r="U77" s="3">
        <v>6088230.0999999996</v>
      </c>
      <c r="V77" s="3">
        <v>1583370560.6800001</v>
      </c>
      <c r="W77" s="3">
        <v>20726367963.139999</v>
      </c>
    </row>
    <row r="78" spans="1:23" x14ac:dyDescent="0.25">
      <c r="A78" s="2" t="s">
        <v>87</v>
      </c>
      <c r="B78" s="2" t="s">
        <v>104</v>
      </c>
      <c r="C78" s="15">
        <v>78000000</v>
      </c>
      <c r="D78" s="2" t="s">
        <v>206</v>
      </c>
      <c r="E78" s="3">
        <v>7928013210.7600002</v>
      </c>
      <c r="F78" s="3">
        <v>6949236887.8500004</v>
      </c>
      <c r="G78" s="3">
        <v>1293956740.1800001</v>
      </c>
      <c r="H78" s="3">
        <v>3254760246.75</v>
      </c>
      <c r="I78" s="3">
        <v>988385152.08000004</v>
      </c>
      <c r="J78" s="1" t="s">
        <v>18</v>
      </c>
      <c r="K78" s="3">
        <v>301899427.06</v>
      </c>
      <c r="L78" s="3">
        <v>582996467.72000003</v>
      </c>
      <c r="M78" s="3">
        <v>2039304.49</v>
      </c>
      <c r="N78" s="3">
        <v>55480590.770000003</v>
      </c>
      <c r="O78" s="3">
        <v>327899.09999999998</v>
      </c>
      <c r="P78" s="3">
        <v>196106894.19</v>
      </c>
      <c r="Q78" s="3">
        <v>37907435.210000001</v>
      </c>
      <c r="R78" s="3">
        <v>107589729.40000001</v>
      </c>
      <c r="S78" s="1" t="s">
        <v>18</v>
      </c>
      <c r="T78" s="3">
        <v>94100456.900000006</v>
      </c>
      <c r="U78" s="3">
        <v>16322612.390000001</v>
      </c>
      <c r="V78" s="3">
        <v>978776322.90999997</v>
      </c>
      <c r="W78" s="3">
        <v>22787899377.759998</v>
      </c>
    </row>
    <row r="79" spans="1:23" x14ac:dyDescent="0.25">
      <c r="A79" s="2" t="s">
        <v>87</v>
      </c>
      <c r="B79" s="2" t="s">
        <v>105</v>
      </c>
      <c r="C79" s="15">
        <v>55000000</v>
      </c>
      <c r="D79" s="2" t="s">
        <v>206</v>
      </c>
      <c r="E79" s="3">
        <v>490398293.13999999</v>
      </c>
      <c r="F79" s="3">
        <v>294529138.49000001</v>
      </c>
      <c r="G79" s="3">
        <v>10598831.99</v>
      </c>
      <c r="H79" s="3">
        <v>134618523.84</v>
      </c>
      <c r="I79" s="3">
        <v>72451387.420000002</v>
      </c>
      <c r="J79" s="3">
        <v>53775807.700000003</v>
      </c>
      <c r="K79" s="3">
        <v>9212062.2799999993</v>
      </c>
      <c r="L79" s="3">
        <v>3177728.46</v>
      </c>
      <c r="M79" s="1" t="s">
        <v>18</v>
      </c>
      <c r="N79" s="3">
        <v>1543065.24</v>
      </c>
      <c r="O79" s="1" t="s">
        <v>18</v>
      </c>
      <c r="P79" s="3">
        <v>1693500.3</v>
      </c>
      <c r="Q79" s="3">
        <v>3571192.22</v>
      </c>
      <c r="R79" s="1" t="s">
        <v>18</v>
      </c>
      <c r="S79" s="3">
        <v>261515.91</v>
      </c>
      <c r="T79" s="3">
        <v>2599454.98</v>
      </c>
      <c r="U79" s="3">
        <v>750919.91</v>
      </c>
      <c r="V79" s="3">
        <v>195869154.65000001</v>
      </c>
      <c r="W79" s="3">
        <v>1275050576.53</v>
      </c>
    </row>
    <row r="80" spans="1:23" x14ac:dyDescent="0.25">
      <c r="A80" s="2" t="s">
        <v>87</v>
      </c>
      <c r="B80" s="2" t="s">
        <v>106</v>
      </c>
      <c r="C80" s="15">
        <v>45000000</v>
      </c>
      <c r="D80" s="2" t="s">
        <v>206</v>
      </c>
      <c r="E80" s="3">
        <v>225969558418.81</v>
      </c>
      <c r="F80" s="3">
        <v>220520751473.09</v>
      </c>
      <c r="G80" s="3">
        <v>59976293299.699997</v>
      </c>
      <c r="H80" s="3">
        <v>106143463603.28</v>
      </c>
      <c r="I80" s="3">
        <v>3168441492.02</v>
      </c>
      <c r="J80" s="1" t="s">
        <v>18</v>
      </c>
      <c r="K80" s="3">
        <v>8940589603.6000004</v>
      </c>
      <c r="L80" s="3">
        <v>14710521847.469999</v>
      </c>
      <c r="M80" s="3">
        <v>3640398.35</v>
      </c>
      <c r="N80" s="3">
        <v>565155712.44000006</v>
      </c>
      <c r="O80" s="3">
        <v>90958.36</v>
      </c>
      <c r="P80" s="3">
        <v>16126733551.610001</v>
      </c>
      <c r="Q80" s="3">
        <v>13369780.789999999</v>
      </c>
      <c r="R80" s="3">
        <v>4393799849.7200003</v>
      </c>
      <c r="S80" s="3">
        <v>22512347.280000001</v>
      </c>
      <c r="T80" s="3">
        <v>3148824415.1999998</v>
      </c>
      <c r="U80" s="3">
        <v>1858433912.9200001</v>
      </c>
      <c r="V80" s="3">
        <v>5448806945.7200003</v>
      </c>
      <c r="W80" s="3">
        <v>671010987610.35999</v>
      </c>
    </row>
    <row r="81" spans="1:23" x14ac:dyDescent="0.25">
      <c r="A81" s="2" t="s">
        <v>107</v>
      </c>
      <c r="B81" s="2" t="s">
        <v>108</v>
      </c>
      <c r="C81" s="15">
        <v>12000000</v>
      </c>
      <c r="D81" s="2" t="s">
        <v>206</v>
      </c>
      <c r="E81" s="3">
        <v>5629603110.3599997</v>
      </c>
      <c r="F81" s="3">
        <v>4526406424.9200001</v>
      </c>
      <c r="G81" s="3">
        <v>742537022.12</v>
      </c>
      <c r="H81" s="3">
        <v>1744339358.5799999</v>
      </c>
      <c r="I81" s="3">
        <v>230774312.61000001</v>
      </c>
      <c r="J81" s="1" t="s">
        <v>18</v>
      </c>
      <c r="K81" s="3">
        <v>227702077.68000001</v>
      </c>
      <c r="L81" s="3">
        <v>1273488917.3900001</v>
      </c>
      <c r="M81" s="3">
        <v>-485319.24</v>
      </c>
      <c r="N81" s="3">
        <v>39908746.780000001</v>
      </c>
      <c r="O81" s="3">
        <v>2509.66</v>
      </c>
      <c r="P81" s="3">
        <v>112865495.38</v>
      </c>
      <c r="Q81" s="3">
        <v>9154145.8399999999</v>
      </c>
      <c r="R81" s="3">
        <v>48580172.700000003</v>
      </c>
      <c r="S81" s="3">
        <v>139632</v>
      </c>
      <c r="T81" s="3">
        <v>63573219</v>
      </c>
      <c r="U81" s="3">
        <v>6172096.5800000001</v>
      </c>
      <c r="V81" s="3">
        <v>1103196685.4400001</v>
      </c>
      <c r="W81" s="3">
        <v>15757958607.799999</v>
      </c>
    </row>
    <row r="82" spans="1:23" x14ac:dyDescent="0.25">
      <c r="A82" s="2" t="s">
        <v>107</v>
      </c>
      <c r="B82" s="2" t="s">
        <v>109</v>
      </c>
      <c r="C82" s="15">
        <v>18000000</v>
      </c>
      <c r="D82" s="2" t="s">
        <v>206</v>
      </c>
      <c r="E82" s="3">
        <v>14232094066.73</v>
      </c>
      <c r="F82" s="3">
        <v>10700410155.049999</v>
      </c>
      <c r="G82" s="3">
        <v>3135097864.6700001</v>
      </c>
      <c r="H82" s="3">
        <v>4432939323.2799997</v>
      </c>
      <c r="I82" s="3">
        <v>943225242.78999996</v>
      </c>
      <c r="J82" s="1" t="s">
        <v>18</v>
      </c>
      <c r="K82" s="3">
        <v>612332661.41999996</v>
      </c>
      <c r="L82" s="3">
        <v>691728094.07000005</v>
      </c>
      <c r="M82" s="3">
        <v>14639140.789999999</v>
      </c>
      <c r="N82" s="3">
        <v>92763984.299999997</v>
      </c>
      <c r="O82" s="3">
        <v>396950.67</v>
      </c>
      <c r="P82" s="3">
        <v>332350641.35000002</v>
      </c>
      <c r="Q82" s="3">
        <v>26911717.460000001</v>
      </c>
      <c r="R82" s="3">
        <v>97872135.659999996</v>
      </c>
      <c r="S82" s="3">
        <v>2751243</v>
      </c>
      <c r="T82" s="3">
        <v>187366305.34</v>
      </c>
      <c r="U82" s="3">
        <v>16963150.66</v>
      </c>
      <c r="V82" s="3">
        <v>3531683911.6799998</v>
      </c>
      <c r="W82" s="3">
        <v>39051526588.919998</v>
      </c>
    </row>
    <row r="83" spans="1:23" x14ac:dyDescent="0.25">
      <c r="A83" s="2" t="s">
        <v>107</v>
      </c>
      <c r="B83" s="2" t="s">
        <v>110</v>
      </c>
      <c r="C83" s="15">
        <v>3000000</v>
      </c>
      <c r="D83" s="2" t="s">
        <v>206</v>
      </c>
      <c r="E83" s="3">
        <v>31366665302.040001</v>
      </c>
      <c r="F83" s="3">
        <v>27522685050.360001</v>
      </c>
      <c r="G83" s="3">
        <v>5692804749.2200003</v>
      </c>
      <c r="H83" s="3">
        <v>10787356884.700001</v>
      </c>
      <c r="I83" s="3">
        <v>3077532719.4499998</v>
      </c>
      <c r="J83" s="1" t="s">
        <v>18</v>
      </c>
      <c r="K83" s="3">
        <v>2415928673.8899999</v>
      </c>
      <c r="L83" s="3">
        <v>3073212823.3200002</v>
      </c>
      <c r="M83" s="3">
        <v>23684196.43</v>
      </c>
      <c r="N83" s="3">
        <v>257177564.50999999</v>
      </c>
      <c r="O83" s="3">
        <v>219770.12</v>
      </c>
      <c r="P83" s="3">
        <v>1094688373.76</v>
      </c>
      <c r="Q83" s="3">
        <v>191618600.93000001</v>
      </c>
      <c r="R83" s="3">
        <v>272708105</v>
      </c>
      <c r="S83" s="3">
        <v>2952900</v>
      </c>
      <c r="T83" s="3">
        <v>474579755.69</v>
      </c>
      <c r="U83" s="3">
        <v>77674951.010000005</v>
      </c>
      <c r="V83" s="3">
        <v>3843980251.6799998</v>
      </c>
      <c r="W83" s="3">
        <v>90175470672.110001</v>
      </c>
    </row>
    <row r="84" spans="1:23" x14ac:dyDescent="0.25">
      <c r="A84" s="2" t="s">
        <v>107</v>
      </c>
      <c r="B84" s="2" t="s">
        <v>111</v>
      </c>
      <c r="C84" s="15">
        <v>79000000</v>
      </c>
      <c r="D84" s="2" t="s">
        <v>206</v>
      </c>
      <c r="E84" s="3">
        <v>2381794997.04</v>
      </c>
      <c r="F84" s="3">
        <v>1518752030.29</v>
      </c>
      <c r="G84" s="3">
        <v>235993955.19</v>
      </c>
      <c r="H84" s="3">
        <v>514083663.99000001</v>
      </c>
      <c r="I84" s="3">
        <v>368661109.64999998</v>
      </c>
      <c r="J84" s="1" t="s">
        <v>18</v>
      </c>
      <c r="K84" s="3">
        <v>142422540.28999999</v>
      </c>
      <c r="L84" s="3">
        <v>122802270.59999999</v>
      </c>
      <c r="M84" s="3">
        <v>4002079</v>
      </c>
      <c r="N84" s="3">
        <v>16589253.720000001</v>
      </c>
      <c r="O84" s="3">
        <v>-2279.54</v>
      </c>
      <c r="P84" s="3">
        <v>43825986.649999999</v>
      </c>
      <c r="Q84" s="3">
        <v>2897961.06</v>
      </c>
      <c r="R84" s="3">
        <v>30533966.489999998</v>
      </c>
      <c r="S84" s="3">
        <v>184418.5</v>
      </c>
      <c r="T84" s="3">
        <v>34367665.759999998</v>
      </c>
      <c r="U84" s="3">
        <v>426287.38</v>
      </c>
      <c r="V84" s="3">
        <v>863042966.75</v>
      </c>
      <c r="W84" s="3">
        <v>6280378872.8199997</v>
      </c>
    </row>
    <row r="85" spans="1:23" x14ac:dyDescent="0.25">
      <c r="A85" s="2" t="s">
        <v>107</v>
      </c>
      <c r="B85" s="2" t="s">
        <v>112</v>
      </c>
      <c r="C85" s="15">
        <v>85000000</v>
      </c>
      <c r="D85" s="2" t="s">
        <v>206</v>
      </c>
      <c r="E85" s="3">
        <v>1889140201.6199999</v>
      </c>
      <c r="F85" s="3">
        <v>1059323867.5</v>
      </c>
      <c r="G85" s="3">
        <v>232042928.63999999</v>
      </c>
      <c r="H85" s="3">
        <v>271756375.93000001</v>
      </c>
      <c r="I85" s="3">
        <v>80955643.870000005</v>
      </c>
      <c r="J85" s="1" t="s">
        <v>18</v>
      </c>
      <c r="K85" s="3">
        <v>50539206.020000003</v>
      </c>
      <c r="L85" s="3">
        <v>105631218.01000001</v>
      </c>
      <c r="M85" s="3">
        <v>113060.34</v>
      </c>
      <c r="N85" s="3">
        <v>10110022.529999999</v>
      </c>
      <c r="O85" s="3">
        <v>233164325.78999999</v>
      </c>
      <c r="P85" s="3">
        <v>25708550.670000002</v>
      </c>
      <c r="Q85" s="3">
        <v>2397562.0699999998</v>
      </c>
      <c r="R85" s="3">
        <v>5701495.5700000003</v>
      </c>
      <c r="S85" s="3">
        <v>124300</v>
      </c>
      <c r="T85" s="3">
        <v>14681857.5</v>
      </c>
      <c r="U85" s="3">
        <v>-94710174.650000006</v>
      </c>
      <c r="V85" s="3">
        <v>829816334.12</v>
      </c>
      <c r="W85" s="3">
        <v>4716496775.5299997</v>
      </c>
    </row>
    <row r="86" spans="1:23" x14ac:dyDescent="0.25">
      <c r="A86" s="2" t="s">
        <v>107</v>
      </c>
      <c r="B86" s="2" t="s">
        <v>113</v>
      </c>
      <c r="C86" s="15">
        <v>35000000</v>
      </c>
      <c r="D86" s="2" t="s">
        <v>206</v>
      </c>
      <c r="E86" s="3">
        <v>17320037565.490002</v>
      </c>
      <c r="F86" s="3">
        <v>5848976311.2200003</v>
      </c>
      <c r="G86" s="3">
        <v>629022512.48000002</v>
      </c>
      <c r="H86" s="3">
        <v>2862069647.8800001</v>
      </c>
      <c r="I86" s="3">
        <v>649831418.84000003</v>
      </c>
      <c r="J86" s="1" t="s">
        <v>18</v>
      </c>
      <c r="K86" s="3">
        <v>465743664.97000003</v>
      </c>
      <c r="L86" s="3">
        <v>166079738.22</v>
      </c>
      <c r="M86" s="3">
        <v>37353437.490000002</v>
      </c>
      <c r="N86" s="3">
        <v>69124327.439999998</v>
      </c>
      <c r="O86" s="3">
        <v>643525.68999999994</v>
      </c>
      <c r="P86" s="3">
        <v>486246796.39999998</v>
      </c>
      <c r="Q86" s="3">
        <v>35645985.600000001</v>
      </c>
      <c r="R86" s="3">
        <v>213403436.56</v>
      </c>
      <c r="S86" s="3">
        <v>0</v>
      </c>
      <c r="T86" s="3">
        <v>68010420.5</v>
      </c>
      <c r="U86" s="3">
        <v>20298672.699999999</v>
      </c>
      <c r="V86" s="3">
        <v>11471061254.27</v>
      </c>
      <c r="W86" s="3">
        <v>40343548715.75</v>
      </c>
    </row>
    <row r="87" spans="1:23" x14ac:dyDescent="0.25">
      <c r="A87" s="2" t="s">
        <v>107</v>
      </c>
      <c r="B87" s="2" t="s">
        <v>114</v>
      </c>
      <c r="C87" s="15">
        <v>60000000</v>
      </c>
      <c r="D87" s="2" t="s">
        <v>206</v>
      </c>
      <c r="E87" s="3">
        <v>23080813779.360001</v>
      </c>
      <c r="F87" s="3">
        <v>18892643032.459999</v>
      </c>
      <c r="G87" s="3">
        <v>5003139832.3500004</v>
      </c>
      <c r="H87" s="3">
        <v>7845820256.75</v>
      </c>
      <c r="I87" s="3">
        <v>1926437223</v>
      </c>
      <c r="J87" s="1" t="s">
        <v>18</v>
      </c>
      <c r="K87" s="3">
        <v>1385839234.4000001</v>
      </c>
      <c r="L87" s="3">
        <v>1755478265.52</v>
      </c>
      <c r="M87" s="3">
        <v>40795030.740000002</v>
      </c>
      <c r="N87" s="3">
        <v>174410198.31</v>
      </c>
      <c r="O87" s="3">
        <v>31767.85</v>
      </c>
      <c r="P87" s="3">
        <v>277202711.12</v>
      </c>
      <c r="Q87" s="3">
        <v>46515199.18</v>
      </c>
      <c r="R87" s="3">
        <v>164741525.02000001</v>
      </c>
      <c r="S87" s="3">
        <v>680241.71</v>
      </c>
      <c r="T87" s="3">
        <v>241030352.21000001</v>
      </c>
      <c r="U87" s="3">
        <v>6712324.46</v>
      </c>
      <c r="V87" s="3">
        <v>4188170746.9000001</v>
      </c>
      <c r="W87" s="3">
        <v>65030461721.339996</v>
      </c>
    </row>
    <row r="88" spans="1:23" x14ac:dyDescent="0.25">
      <c r="A88" s="2" t="s">
        <v>107</v>
      </c>
      <c r="B88" s="2" t="s">
        <v>115</v>
      </c>
      <c r="C88" s="15">
        <v>67000000</v>
      </c>
      <c r="D88" s="2" t="s">
        <v>206</v>
      </c>
      <c r="E88" s="3">
        <v>2936010614.71</v>
      </c>
      <c r="F88" s="3">
        <v>1501626537.9300001</v>
      </c>
      <c r="G88" s="3">
        <v>151513463.58000001</v>
      </c>
      <c r="H88" s="3">
        <v>786060295.71000004</v>
      </c>
      <c r="I88" s="3">
        <v>112599392.89</v>
      </c>
      <c r="J88" s="1" t="s">
        <v>18</v>
      </c>
      <c r="K88" s="3">
        <v>134000289.05</v>
      </c>
      <c r="L88" s="3">
        <v>84101203.939999998</v>
      </c>
      <c r="M88" s="3">
        <v>2970931.71</v>
      </c>
      <c r="N88" s="3">
        <v>26712634.559999999</v>
      </c>
      <c r="O88" s="3">
        <v>4430821.37</v>
      </c>
      <c r="P88" s="3">
        <v>100054351.97</v>
      </c>
      <c r="Q88" s="3">
        <v>7496068.6699999999</v>
      </c>
      <c r="R88" s="3">
        <v>8389866.0299999993</v>
      </c>
      <c r="S88" s="3">
        <v>66000</v>
      </c>
      <c r="T88" s="3">
        <v>38076436.909999996</v>
      </c>
      <c r="U88" s="3">
        <v>7570909.6799999997</v>
      </c>
      <c r="V88" s="3">
        <v>1434384076.78</v>
      </c>
      <c r="W88" s="3">
        <v>7336063895.4899998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"/>
  <sheetViews>
    <sheetView tabSelected="1" zoomScale="85" zoomScaleNormal="85" workbookViewId="0"/>
  </sheetViews>
  <sheetFormatPr defaultColWidth="18.7109375" defaultRowHeight="15" x14ac:dyDescent="0.25"/>
  <cols>
    <col min="1" max="1" width="38.140625" bestFit="1" customWidth="1"/>
    <col min="2" max="2" width="37.7109375" bestFit="1" customWidth="1"/>
  </cols>
  <sheetData>
    <row r="1" spans="1:23" ht="135" x14ac:dyDescent="0.25">
      <c r="A1" s="4" t="s">
        <v>116</v>
      </c>
      <c r="B1" s="4" t="s">
        <v>117</v>
      </c>
      <c r="C1" s="4" t="s">
        <v>118</v>
      </c>
      <c r="D1" s="5" t="s">
        <v>19</v>
      </c>
      <c r="E1" s="2" t="s">
        <v>0</v>
      </c>
      <c r="F1" s="2" t="s">
        <v>1</v>
      </c>
      <c r="G1" s="2" t="s">
        <v>13</v>
      </c>
      <c r="H1" s="2" t="s">
        <v>16</v>
      </c>
      <c r="I1" s="2" t="s">
        <v>14</v>
      </c>
      <c r="J1" s="2" t="s">
        <v>9</v>
      </c>
      <c r="K1" s="2" t="s">
        <v>2</v>
      </c>
      <c r="L1" s="2" t="s">
        <v>17</v>
      </c>
      <c r="M1" s="2" t="s">
        <v>15</v>
      </c>
      <c r="N1" s="2" t="s">
        <v>10</v>
      </c>
      <c r="O1" s="2" t="s">
        <v>3</v>
      </c>
      <c r="P1" s="2" t="s">
        <v>4</v>
      </c>
      <c r="Q1" s="2" t="s">
        <v>11</v>
      </c>
      <c r="R1" s="2" t="s">
        <v>5</v>
      </c>
      <c r="S1" s="2" t="s">
        <v>12</v>
      </c>
      <c r="T1" s="2" t="s">
        <v>6</v>
      </c>
      <c r="U1" s="2" t="s">
        <v>7</v>
      </c>
      <c r="V1" s="2" t="s">
        <v>8</v>
      </c>
      <c r="W1" s="2" t="s">
        <v>18</v>
      </c>
    </row>
    <row r="2" spans="1:23" x14ac:dyDescent="0.25">
      <c r="A2" s="6" t="s">
        <v>21</v>
      </c>
      <c r="B2" s="6"/>
      <c r="C2" s="6">
        <v>1</v>
      </c>
      <c r="D2" s="6"/>
      <c r="E2" s="3">
        <v>2485463880814.2798</v>
      </c>
      <c r="F2" s="3">
        <v>2134229402561.0901</v>
      </c>
      <c r="G2" s="3">
        <v>788447224810.67004</v>
      </c>
      <c r="H2" s="3">
        <v>750374193247.43005</v>
      </c>
      <c r="I2" s="3">
        <v>133803280561.99001</v>
      </c>
      <c r="J2" s="3">
        <v>73427781.920000002</v>
      </c>
      <c r="K2" s="3">
        <v>102371442999.67999</v>
      </c>
      <c r="L2" s="3">
        <v>184693844695.32999</v>
      </c>
      <c r="M2" s="3">
        <v>15205092756.889999</v>
      </c>
      <c r="N2" s="3">
        <v>10431250130.6</v>
      </c>
      <c r="O2" s="3">
        <v>252356207.03999999</v>
      </c>
      <c r="P2" s="3">
        <v>66344975304.349998</v>
      </c>
      <c r="Q2" s="3">
        <v>9447202111.2900009</v>
      </c>
      <c r="R2" s="3">
        <v>30142616895.810001</v>
      </c>
      <c r="S2" s="3">
        <v>246149128.28999999</v>
      </c>
      <c r="T2" s="3">
        <v>23624369479.130001</v>
      </c>
      <c r="U2" s="3">
        <v>5707674438.1199999</v>
      </c>
      <c r="V2" s="3">
        <v>351234478253.19</v>
      </c>
      <c r="W2" s="3">
        <v>7092092862177.0996</v>
      </c>
    </row>
    <row r="3" spans="1:23" x14ac:dyDescent="0.25">
      <c r="A3" s="2" t="s">
        <v>22</v>
      </c>
      <c r="B3" s="2" t="s">
        <v>23</v>
      </c>
      <c r="C3" s="15">
        <v>10000000</v>
      </c>
      <c r="D3" s="2" t="s">
        <v>207</v>
      </c>
      <c r="E3" s="3">
        <v>12488804617.49</v>
      </c>
      <c r="F3" s="3">
        <v>10444321937.93</v>
      </c>
      <c r="G3" s="3">
        <v>2296983535.1799998</v>
      </c>
      <c r="H3" s="3">
        <v>4129936167.3000002</v>
      </c>
      <c r="I3" s="3">
        <v>592469559.26999998</v>
      </c>
      <c r="J3" s="1" t="s">
        <v>18</v>
      </c>
      <c r="K3" s="3">
        <v>564429100.62</v>
      </c>
      <c r="L3" s="3">
        <v>1528712083.5899999</v>
      </c>
      <c r="M3" s="3">
        <v>98012499.879999995</v>
      </c>
      <c r="N3" s="3">
        <v>62817433.840000004</v>
      </c>
      <c r="O3" s="3">
        <v>381</v>
      </c>
      <c r="P3" s="3">
        <v>204228471.5</v>
      </c>
      <c r="Q3" s="3">
        <v>107386805.22</v>
      </c>
      <c r="R3" s="3">
        <v>46753900.719999999</v>
      </c>
      <c r="S3" s="3">
        <v>4252933.72</v>
      </c>
      <c r="T3" s="3">
        <v>139001178.62</v>
      </c>
      <c r="U3" s="3">
        <v>4459306.16</v>
      </c>
      <c r="V3" s="3">
        <v>2044482679.5599999</v>
      </c>
      <c r="W3" s="3">
        <v>34757052591.599998</v>
      </c>
    </row>
    <row r="4" spans="1:23" x14ac:dyDescent="0.25">
      <c r="A4" s="2" t="s">
        <v>22</v>
      </c>
      <c r="B4" s="2" t="s">
        <v>24</v>
      </c>
      <c r="C4" s="15">
        <v>99000000</v>
      </c>
      <c r="D4" s="2" t="s">
        <v>207</v>
      </c>
      <c r="E4" s="3">
        <v>2333294334.7800002</v>
      </c>
      <c r="F4" s="3">
        <v>1643028419.02</v>
      </c>
      <c r="G4" s="3">
        <v>344828451.31</v>
      </c>
      <c r="H4" s="3">
        <v>671561249.73000002</v>
      </c>
      <c r="I4" s="3">
        <v>109076279.68000001</v>
      </c>
      <c r="J4" s="1" t="s">
        <v>18</v>
      </c>
      <c r="K4" s="3">
        <v>81436116.900000006</v>
      </c>
      <c r="L4" s="3">
        <v>242198859.56999999</v>
      </c>
      <c r="M4" s="3">
        <v>13600127.390000001</v>
      </c>
      <c r="N4" s="3">
        <v>11470781.300000001</v>
      </c>
      <c r="O4" s="3">
        <v>-6421.16</v>
      </c>
      <c r="P4" s="3">
        <v>80942019.909999996</v>
      </c>
      <c r="Q4" s="3">
        <v>11045434.33</v>
      </c>
      <c r="R4" s="3">
        <v>10378028.699999999</v>
      </c>
      <c r="S4" s="3">
        <v>23500</v>
      </c>
      <c r="T4" s="3">
        <v>46303935.630000003</v>
      </c>
      <c r="U4" s="3">
        <v>2452802.15</v>
      </c>
      <c r="V4" s="3">
        <v>690265915.75999999</v>
      </c>
      <c r="W4" s="3">
        <v>6291899835</v>
      </c>
    </row>
    <row r="5" spans="1:23" x14ac:dyDescent="0.25">
      <c r="A5" s="2" t="s">
        <v>22</v>
      </c>
      <c r="B5" s="2" t="s">
        <v>25</v>
      </c>
      <c r="C5" s="15">
        <v>76000000</v>
      </c>
      <c r="D5" s="2" t="s">
        <v>207</v>
      </c>
      <c r="E5" s="3">
        <v>14105039263.26</v>
      </c>
      <c r="F5" s="3">
        <v>9393393621.5900002</v>
      </c>
      <c r="G5" s="3">
        <v>2512197094.8800001</v>
      </c>
      <c r="H5" s="3">
        <v>4079369008.77</v>
      </c>
      <c r="I5" s="3">
        <v>706320444.72000003</v>
      </c>
      <c r="J5" s="1" t="s">
        <v>18</v>
      </c>
      <c r="K5" s="3">
        <v>396794412.06</v>
      </c>
      <c r="L5" s="3">
        <v>994733827.64999998</v>
      </c>
      <c r="M5" s="3">
        <v>222015948.43000001</v>
      </c>
      <c r="N5" s="3">
        <v>65183086.979999997</v>
      </c>
      <c r="O5" s="3">
        <v>54152.24</v>
      </c>
      <c r="P5" s="3">
        <v>132433362.7</v>
      </c>
      <c r="Q5" s="3">
        <v>57351919.18</v>
      </c>
      <c r="R5" s="3">
        <v>46675272.939999998</v>
      </c>
      <c r="S5" s="3">
        <v>209376.56</v>
      </c>
      <c r="T5" s="3">
        <v>136515513.25</v>
      </c>
      <c r="U5" s="3">
        <v>4425262.7</v>
      </c>
      <c r="V5" s="3">
        <v>4711645641.6700001</v>
      </c>
      <c r="W5" s="3">
        <v>37564357209.580002</v>
      </c>
    </row>
    <row r="6" spans="1:23" x14ac:dyDescent="0.25">
      <c r="A6" s="2" t="s">
        <v>22</v>
      </c>
      <c r="B6" s="2" t="s">
        <v>26</v>
      </c>
      <c r="C6" s="15">
        <v>30000000</v>
      </c>
      <c r="D6" s="2" t="s">
        <v>207</v>
      </c>
      <c r="E6" s="3">
        <v>19013530217.82</v>
      </c>
      <c r="F6" s="3">
        <v>7446618899.1700001</v>
      </c>
      <c r="G6" s="3">
        <v>1345268886.1700001</v>
      </c>
      <c r="H6" s="3">
        <v>3803372145.6500001</v>
      </c>
      <c r="I6" s="3">
        <v>284120393.98000002</v>
      </c>
      <c r="J6" s="1" t="s">
        <v>18</v>
      </c>
      <c r="K6" s="3">
        <v>1017480285.99</v>
      </c>
      <c r="L6" s="3">
        <v>455785385.12</v>
      </c>
      <c r="M6" s="3">
        <v>100169367.48999999</v>
      </c>
      <c r="N6" s="3">
        <v>34401303.579999998</v>
      </c>
      <c r="O6" s="3">
        <v>3752.09</v>
      </c>
      <c r="P6" s="3">
        <v>90105812.569999993</v>
      </c>
      <c r="Q6" s="3">
        <v>32487809.629999999</v>
      </c>
      <c r="R6" s="3">
        <v>23395087.210000001</v>
      </c>
      <c r="S6" s="3">
        <v>458025.94</v>
      </c>
      <c r="T6" s="3">
        <v>79780363.980000004</v>
      </c>
      <c r="U6" s="3">
        <v>4133145.83</v>
      </c>
      <c r="V6" s="3">
        <v>11566911318.65</v>
      </c>
      <c r="W6" s="3">
        <v>45298022200.870003</v>
      </c>
    </row>
    <row r="7" spans="1:23" x14ac:dyDescent="0.25">
      <c r="A7" s="2" t="s">
        <v>22</v>
      </c>
      <c r="B7" s="2" t="s">
        <v>27</v>
      </c>
      <c r="C7" s="15">
        <v>44000000</v>
      </c>
      <c r="D7" s="2" t="s">
        <v>207</v>
      </c>
      <c r="E7" s="3">
        <v>7411023310.9399996</v>
      </c>
      <c r="F7" s="3">
        <v>4880577927.9200001</v>
      </c>
      <c r="G7" s="3">
        <v>1742535065.6700001</v>
      </c>
      <c r="H7" s="3">
        <v>1849147440.5599999</v>
      </c>
      <c r="I7" s="3">
        <v>145905658.34</v>
      </c>
      <c r="J7" s="1" t="s">
        <v>18</v>
      </c>
      <c r="K7" s="3">
        <v>172654599.44</v>
      </c>
      <c r="L7" s="3">
        <v>370059960.63</v>
      </c>
      <c r="M7" s="3">
        <v>417233076.45999998</v>
      </c>
      <c r="N7" s="3">
        <v>14538564.390000001</v>
      </c>
      <c r="O7" s="3">
        <v>396.25</v>
      </c>
      <c r="P7" s="3">
        <v>57283605.68</v>
      </c>
      <c r="Q7" s="3">
        <v>26713021.850000001</v>
      </c>
      <c r="R7" s="3">
        <v>9067020.0099999998</v>
      </c>
      <c r="S7" s="3">
        <v>25732.04</v>
      </c>
      <c r="T7" s="3">
        <v>24863184.670000002</v>
      </c>
      <c r="U7" s="3">
        <v>7885384.8200000003</v>
      </c>
      <c r="V7" s="3">
        <v>2530445383.02</v>
      </c>
      <c r="W7" s="3">
        <v>19659959332.689999</v>
      </c>
    </row>
    <row r="8" spans="1:23" x14ac:dyDescent="0.25">
      <c r="A8" s="2" t="s">
        <v>22</v>
      </c>
      <c r="B8" s="2" t="s">
        <v>28</v>
      </c>
      <c r="C8" s="15">
        <v>5000000</v>
      </c>
      <c r="D8" s="2" t="s">
        <v>207</v>
      </c>
      <c r="E8" s="3">
        <v>26018395689.400002</v>
      </c>
      <c r="F8" s="3">
        <v>22001958064.130001</v>
      </c>
      <c r="G8" s="3">
        <v>5633599653.0600004</v>
      </c>
      <c r="H8" s="3">
        <v>9133920539.9500008</v>
      </c>
      <c r="I8" s="3">
        <v>1706391335.49</v>
      </c>
      <c r="J8" s="1" t="s">
        <v>18</v>
      </c>
      <c r="K8" s="3">
        <v>1708165667.1700001</v>
      </c>
      <c r="L8" s="3">
        <v>1923620537.1500001</v>
      </c>
      <c r="M8" s="3">
        <v>153632451.59</v>
      </c>
      <c r="N8" s="3">
        <v>159517896.94</v>
      </c>
      <c r="O8" s="3">
        <v>14541.48</v>
      </c>
      <c r="P8" s="3">
        <v>731561908.74000001</v>
      </c>
      <c r="Q8" s="3">
        <v>122009865.76000001</v>
      </c>
      <c r="R8" s="3">
        <v>228769444.13</v>
      </c>
      <c r="S8" s="3">
        <v>2507238.17</v>
      </c>
      <c r="T8" s="3">
        <v>268698613.85000002</v>
      </c>
      <c r="U8" s="3">
        <v>71259481.170000002</v>
      </c>
      <c r="V8" s="3">
        <v>4016437625.27</v>
      </c>
      <c r="W8" s="3">
        <v>73880460553.449997</v>
      </c>
    </row>
    <row r="9" spans="1:23" x14ac:dyDescent="0.25">
      <c r="A9" s="2" t="s">
        <v>22</v>
      </c>
      <c r="B9" s="2" t="s">
        <v>29</v>
      </c>
      <c r="C9" s="15">
        <v>81000000</v>
      </c>
      <c r="D9" s="2" t="s">
        <v>207</v>
      </c>
      <c r="E9" s="3">
        <v>12486945250.190001</v>
      </c>
      <c r="F9" s="3">
        <v>6988017113.54</v>
      </c>
      <c r="G9" s="3">
        <v>1793679834.72</v>
      </c>
      <c r="H9" s="3">
        <v>2925720933.98</v>
      </c>
      <c r="I9" s="3">
        <v>570471572.05999994</v>
      </c>
      <c r="J9" s="1" t="s">
        <v>18</v>
      </c>
      <c r="K9" s="3">
        <v>383138962.25</v>
      </c>
      <c r="L9" s="3">
        <v>787083658.85000002</v>
      </c>
      <c r="M9" s="3">
        <v>141989038.66999999</v>
      </c>
      <c r="N9" s="3">
        <v>69388179.900000006</v>
      </c>
      <c r="O9" s="3">
        <v>2650.56</v>
      </c>
      <c r="P9" s="3">
        <v>85926530.900000006</v>
      </c>
      <c r="Q9" s="3">
        <v>40301357.369999997</v>
      </c>
      <c r="R9" s="3">
        <v>39980885.759999998</v>
      </c>
      <c r="S9" s="3">
        <v>627792.61</v>
      </c>
      <c r="T9" s="3">
        <v>129234835.5</v>
      </c>
      <c r="U9" s="3">
        <v>4302617.3</v>
      </c>
      <c r="V9" s="3">
        <v>5498928136.6499996</v>
      </c>
      <c r="W9" s="3">
        <v>31945739350.810001</v>
      </c>
    </row>
    <row r="10" spans="1:23" x14ac:dyDescent="0.25">
      <c r="A10" s="2" t="s">
        <v>22</v>
      </c>
      <c r="B10" s="2" t="s">
        <v>30</v>
      </c>
      <c r="C10" s="15">
        <v>98000000</v>
      </c>
      <c r="D10" s="2" t="s">
        <v>207</v>
      </c>
      <c r="E10" s="3">
        <v>46084846621.330002</v>
      </c>
      <c r="F10" s="3">
        <v>29677668885.68</v>
      </c>
      <c r="G10" s="3">
        <v>11639367799.280001</v>
      </c>
      <c r="H10" s="3">
        <v>8314852844.0900002</v>
      </c>
      <c r="I10" s="3">
        <v>877079730.84000003</v>
      </c>
      <c r="J10" s="1" t="s">
        <v>18</v>
      </c>
      <c r="K10" s="3">
        <v>686246244.67999995</v>
      </c>
      <c r="L10" s="3">
        <v>2126343626.9100001</v>
      </c>
      <c r="M10" s="3">
        <v>3947360268.2399998</v>
      </c>
      <c r="N10" s="3">
        <v>84111627.269999996</v>
      </c>
      <c r="O10" s="3">
        <v>121889.28</v>
      </c>
      <c r="P10" s="3">
        <v>235656621.09</v>
      </c>
      <c r="Q10" s="3">
        <v>750412140.66999996</v>
      </c>
      <c r="R10" s="3">
        <v>152660148.09</v>
      </c>
      <c r="S10" s="3">
        <v>1257334</v>
      </c>
      <c r="T10" s="3">
        <v>277089328.26999998</v>
      </c>
      <c r="U10" s="3">
        <v>311104437.39999998</v>
      </c>
      <c r="V10" s="3">
        <v>16407177735.65</v>
      </c>
      <c r="W10" s="3">
        <v>121573357282.77</v>
      </c>
    </row>
    <row r="11" spans="1:23" x14ac:dyDescent="0.25">
      <c r="A11" s="2" t="s">
        <v>22</v>
      </c>
      <c r="B11" s="2" t="s">
        <v>31</v>
      </c>
      <c r="C11" s="15">
        <v>64000000</v>
      </c>
      <c r="D11" s="2" t="s">
        <v>207</v>
      </c>
      <c r="E11" s="3">
        <v>27104512835.279999</v>
      </c>
      <c r="F11" s="3">
        <v>25987989058.279999</v>
      </c>
      <c r="G11" s="3">
        <v>8881750899.8700008</v>
      </c>
      <c r="H11" s="3">
        <v>5588514029.9899998</v>
      </c>
      <c r="I11" s="3">
        <v>379403728.88999999</v>
      </c>
      <c r="J11" s="1" t="s">
        <v>18</v>
      </c>
      <c r="K11" s="3">
        <v>922532172.59000003</v>
      </c>
      <c r="L11" s="3">
        <v>865528462.13</v>
      </c>
      <c r="M11" s="3">
        <v>508312171.02999997</v>
      </c>
      <c r="N11" s="3">
        <v>54971346.539999999</v>
      </c>
      <c r="O11" s="3">
        <v>-20011.84</v>
      </c>
      <c r="P11" s="3">
        <v>283634725.35000002</v>
      </c>
      <c r="Q11" s="3">
        <v>41539777.82</v>
      </c>
      <c r="R11" s="3">
        <v>8190445705.8999996</v>
      </c>
      <c r="S11" s="3">
        <v>20043</v>
      </c>
      <c r="T11" s="3">
        <v>122922426.47</v>
      </c>
      <c r="U11" s="3">
        <v>8162120.5800000001</v>
      </c>
      <c r="V11" s="3">
        <v>1116523777</v>
      </c>
      <c r="W11" s="3">
        <v>80056743268.880005</v>
      </c>
    </row>
    <row r="12" spans="1:23" x14ac:dyDescent="0.25">
      <c r="A12" s="2" t="s">
        <v>22</v>
      </c>
      <c r="B12" s="2" t="s">
        <v>32</v>
      </c>
      <c r="C12" s="15">
        <v>8000000</v>
      </c>
      <c r="D12" s="2" t="s">
        <v>207</v>
      </c>
      <c r="E12" s="3">
        <v>22972348954.34</v>
      </c>
      <c r="F12" s="3">
        <v>19985812102.599998</v>
      </c>
      <c r="G12" s="3">
        <v>4874068857.9799995</v>
      </c>
      <c r="H12" s="3">
        <v>7973757564.1700001</v>
      </c>
      <c r="I12" s="3">
        <v>2014061604.3099999</v>
      </c>
      <c r="J12" s="1" t="s">
        <v>18</v>
      </c>
      <c r="K12" s="3">
        <v>1231222995.5599999</v>
      </c>
      <c r="L12" s="3">
        <v>2021805220.3800001</v>
      </c>
      <c r="M12" s="3">
        <v>395258430.17000002</v>
      </c>
      <c r="N12" s="3">
        <v>123641159.63</v>
      </c>
      <c r="O12" s="3">
        <v>-6979.56</v>
      </c>
      <c r="P12" s="3">
        <v>605332633.91999996</v>
      </c>
      <c r="Q12" s="3">
        <v>141226319.59</v>
      </c>
      <c r="R12" s="3">
        <v>185331561.81999999</v>
      </c>
      <c r="S12" s="3">
        <v>1323640.67</v>
      </c>
      <c r="T12" s="3">
        <v>220138948.88999999</v>
      </c>
      <c r="U12" s="3">
        <v>67340485.310000002</v>
      </c>
      <c r="V12" s="3">
        <v>2986536851.7399998</v>
      </c>
      <c r="W12" s="3">
        <v>65799200351.519997</v>
      </c>
    </row>
    <row r="13" spans="1:23" x14ac:dyDescent="0.25">
      <c r="A13" s="2" t="s">
        <v>22</v>
      </c>
      <c r="B13" s="2" t="s">
        <v>33</v>
      </c>
      <c r="C13" s="15">
        <v>77000000</v>
      </c>
      <c r="D13" s="2" t="s">
        <v>207</v>
      </c>
      <c r="E13" s="3">
        <v>7245028481.3599997</v>
      </c>
      <c r="F13" s="3">
        <v>3184815053.1900001</v>
      </c>
      <c r="G13" s="3">
        <v>1353965810.3099999</v>
      </c>
      <c r="H13" s="3">
        <v>1027739184.89</v>
      </c>
      <c r="I13" s="3">
        <v>50180757.789999999</v>
      </c>
      <c r="J13" s="1" t="s">
        <v>18</v>
      </c>
      <c r="K13" s="3">
        <v>38950924.609999999</v>
      </c>
      <c r="L13" s="3">
        <v>203629814.72999999</v>
      </c>
      <c r="M13" s="3">
        <v>425930671.23000002</v>
      </c>
      <c r="N13" s="3">
        <v>2616054.1800000002</v>
      </c>
      <c r="O13" s="3">
        <v>155.08000000000001</v>
      </c>
      <c r="P13" s="3">
        <v>53063928.729999997</v>
      </c>
      <c r="Q13" s="3">
        <v>8841102.5700000003</v>
      </c>
      <c r="R13" s="3">
        <v>3225740.56</v>
      </c>
      <c r="S13" s="1" t="s">
        <v>18</v>
      </c>
      <c r="T13" s="3">
        <v>9797186.4299999997</v>
      </c>
      <c r="U13" s="3">
        <v>-44398.81</v>
      </c>
      <c r="V13" s="3">
        <v>4060213428.1700001</v>
      </c>
      <c r="W13" s="3">
        <v>17667953895.02</v>
      </c>
    </row>
    <row r="14" spans="1:23" x14ac:dyDescent="0.25">
      <c r="A14" s="2" t="s">
        <v>34</v>
      </c>
      <c r="B14" s="2" t="s">
        <v>35</v>
      </c>
      <c r="C14" s="15">
        <v>33000000</v>
      </c>
      <c r="D14" s="2" t="s">
        <v>207</v>
      </c>
      <c r="E14" s="3">
        <v>13968862535.790001</v>
      </c>
      <c r="F14" s="3">
        <v>9393958917.4899998</v>
      </c>
      <c r="G14" s="3">
        <v>1788380396.5999999</v>
      </c>
      <c r="H14" s="3">
        <v>3874810319.25</v>
      </c>
      <c r="I14" s="3">
        <v>1033280735.59</v>
      </c>
      <c r="J14" s="1" t="s">
        <v>18</v>
      </c>
      <c r="K14" s="3">
        <v>712539901.07000005</v>
      </c>
      <c r="L14" s="3">
        <v>648232131.12</v>
      </c>
      <c r="M14" s="3">
        <v>4747564.74</v>
      </c>
      <c r="N14" s="3">
        <v>97733236.269999996</v>
      </c>
      <c r="O14" s="3">
        <v>-3040.24</v>
      </c>
      <c r="P14" s="3">
        <v>254600409.24000001</v>
      </c>
      <c r="Q14" s="3">
        <v>225329865.16</v>
      </c>
      <c r="R14" s="3">
        <v>150375476.08000001</v>
      </c>
      <c r="S14" s="3">
        <v>1499135.5</v>
      </c>
      <c r="T14" s="3">
        <v>142675203.69999999</v>
      </c>
      <c r="U14" s="3">
        <v>9051309.8000000007</v>
      </c>
      <c r="V14" s="3">
        <v>4574903618.3000002</v>
      </c>
      <c r="W14" s="3">
        <v>36880977715.459999</v>
      </c>
    </row>
    <row r="15" spans="1:23" x14ac:dyDescent="0.25">
      <c r="A15" s="2" t="s">
        <v>34</v>
      </c>
      <c r="B15" s="2" t="s">
        <v>36</v>
      </c>
      <c r="C15" s="15">
        <v>22000000</v>
      </c>
      <c r="D15" s="2" t="s">
        <v>207</v>
      </c>
      <c r="E15" s="3">
        <v>39596160969.260002</v>
      </c>
      <c r="F15" s="3">
        <v>35576324104.849998</v>
      </c>
      <c r="G15" s="3">
        <v>11495584564.83</v>
      </c>
      <c r="H15" s="3">
        <v>13767831930.629999</v>
      </c>
      <c r="I15" s="3">
        <v>3476589257.1199999</v>
      </c>
      <c r="J15" s="1" t="s">
        <v>18</v>
      </c>
      <c r="K15" s="3">
        <v>1997777053.8800001</v>
      </c>
      <c r="L15" s="3">
        <v>2433052700.8200002</v>
      </c>
      <c r="M15" s="3">
        <v>13044990.369999999</v>
      </c>
      <c r="N15" s="3">
        <v>214177522.5</v>
      </c>
      <c r="O15" s="3">
        <v>41752.69</v>
      </c>
      <c r="P15" s="3">
        <v>761658004.90999997</v>
      </c>
      <c r="Q15" s="3">
        <v>189845508.75</v>
      </c>
      <c r="R15" s="3">
        <v>214084225.43000001</v>
      </c>
      <c r="S15" s="3">
        <v>2835760.33</v>
      </c>
      <c r="T15" s="3">
        <v>498048939.41000003</v>
      </c>
      <c r="U15" s="3">
        <v>24436972.75</v>
      </c>
      <c r="V15" s="3">
        <v>4019836864.4099998</v>
      </c>
      <c r="W15" s="3">
        <v>114281331122.94</v>
      </c>
    </row>
    <row r="16" spans="1:23" x14ac:dyDescent="0.25">
      <c r="A16" s="2" t="s">
        <v>34</v>
      </c>
      <c r="B16" s="2" t="s">
        <v>37</v>
      </c>
      <c r="C16" s="15">
        <v>53000000</v>
      </c>
      <c r="D16" s="2" t="s">
        <v>207</v>
      </c>
      <c r="E16" s="3">
        <v>21185076585.779999</v>
      </c>
      <c r="F16" s="3">
        <v>18072585218.290001</v>
      </c>
      <c r="G16" s="3">
        <v>7378909490.75</v>
      </c>
      <c r="H16" s="3">
        <v>6167925885.8900003</v>
      </c>
      <c r="I16" s="3">
        <v>1296921618.1300001</v>
      </c>
      <c r="J16" s="1" t="s">
        <v>18</v>
      </c>
      <c r="K16" s="3">
        <v>751709338.32000005</v>
      </c>
      <c r="L16" s="3">
        <v>1329880055.3900001</v>
      </c>
      <c r="M16" s="3">
        <v>188820158.5</v>
      </c>
      <c r="N16" s="3">
        <v>131992333.09999999</v>
      </c>
      <c r="O16" s="3">
        <v>195317.29</v>
      </c>
      <c r="P16" s="3">
        <v>309385285.41000003</v>
      </c>
      <c r="Q16" s="3">
        <v>46492343.659999996</v>
      </c>
      <c r="R16" s="3">
        <v>190333693.47999999</v>
      </c>
      <c r="S16" s="3">
        <v>1435031.15</v>
      </c>
      <c r="T16" s="3">
        <v>178355259.22999999</v>
      </c>
      <c r="U16" s="3">
        <v>1447978.59</v>
      </c>
      <c r="V16" s="3">
        <v>3112491367.4899998</v>
      </c>
      <c r="W16" s="3">
        <v>60343956960.449997</v>
      </c>
    </row>
    <row r="17" spans="1:23" x14ac:dyDescent="0.25">
      <c r="A17" s="2" t="s">
        <v>34</v>
      </c>
      <c r="B17" s="2" t="s">
        <v>38</v>
      </c>
      <c r="C17" s="15">
        <v>56000000</v>
      </c>
      <c r="D17" s="2" t="s">
        <v>207</v>
      </c>
      <c r="E17" s="3">
        <v>13721562827.18</v>
      </c>
      <c r="F17" s="3">
        <v>9286899123.0699997</v>
      </c>
      <c r="G17" s="3">
        <v>2046190563.46</v>
      </c>
      <c r="H17" s="3">
        <v>3276086182.79</v>
      </c>
      <c r="I17" s="3">
        <v>1710557408</v>
      </c>
      <c r="J17" s="1" t="s">
        <v>18</v>
      </c>
      <c r="K17" s="3">
        <v>700976814.15999997</v>
      </c>
      <c r="L17" s="3">
        <v>1004115393.08</v>
      </c>
      <c r="M17" s="3">
        <v>5539369.0599999996</v>
      </c>
      <c r="N17" s="3">
        <v>74199918.200000003</v>
      </c>
      <c r="O17" s="3">
        <v>109390.64</v>
      </c>
      <c r="P17" s="3">
        <v>177170728.68000001</v>
      </c>
      <c r="Q17" s="3">
        <v>19817592.609999999</v>
      </c>
      <c r="R17" s="3">
        <v>110733618.29000001</v>
      </c>
      <c r="S17" s="3">
        <v>1861704.27</v>
      </c>
      <c r="T17" s="3">
        <v>121154268.5</v>
      </c>
      <c r="U17" s="3">
        <v>19625668.93</v>
      </c>
      <c r="V17" s="3">
        <v>4434663704.1099997</v>
      </c>
      <c r="W17" s="3">
        <v>36711264275.029999</v>
      </c>
    </row>
    <row r="18" spans="1:23" x14ac:dyDescent="0.25">
      <c r="A18" s="2" t="s">
        <v>34</v>
      </c>
      <c r="B18" s="2" t="s">
        <v>39</v>
      </c>
      <c r="C18" s="15">
        <v>57000000</v>
      </c>
      <c r="D18" s="2" t="s">
        <v>207</v>
      </c>
      <c r="E18" s="3">
        <v>34410816914.290001</v>
      </c>
      <c r="F18" s="3">
        <v>31069264743.490002</v>
      </c>
      <c r="G18" s="3">
        <v>13312388150.32</v>
      </c>
      <c r="H18" s="3">
        <v>10258952841.26</v>
      </c>
      <c r="I18" s="3">
        <v>1930712206.46</v>
      </c>
      <c r="J18" s="1" t="s">
        <v>18</v>
      </c>
      <c r="K18" s="3">
        <v>1332594668.5699999</v>
      </c>
      <c r="L18" s="3">
        <v>2370383034.54</v>
      </c>
      <c r="M18" s="3">
        <v>89675679.900000006</v>
      </c>
      <c r="N18" s="3">
        <v>196068411.93000001</v>
      </c>
      <c r="O18" s="3">
        <v>49571.25</v>
      </c>
      <c r="P18" s="3">
        <v>546778972.34000003</v>
      </c>
      <c r="Q18" s="3">
        <v>302762189.66000003</v>
      </c>
      <c r="R18" s="3">
        <v>158215136.31</v>
      </c>
      <c r="S18" s="3">
        <v>606743.97</v>
      </c>
      <c r="T18" s="3">
        <v>346433566.86000001</v>
      </c>
      <c r="U18" s="3">
        <v>20755394.100000001</v>
      </c>
      <c r="V18" s="3">
        <v>3341552170.8000002</v>
      </c>
      <c r="W18" s="3">
        <v>99688010396.050003</v>
      </c>
    </row>
    <row r="19" spans="1:23" x14ac:dyDescent="0.25">
      <c r="A19" s="2" t="s">
        <v>34</v>
      </c>
      <c r="B19" s="2" t="s">
        <v>40</v>
      </c>
      <c r="C19" s="15">
        <v>80000000</v>
      </c>
      <c r="D19" s="2" t="s">
        <v>207</v>
      </c>
      <c r="E19" s="3">
        <v>62442886463.029999</v>
      </c>
      <c r="F19" s="3">
        <v>54879798004.019997</v>
      </c>
      <c r="G19" s="3">
        <v>29930821374.720001</v>
      </c>
      <c r="H19" s="3">
        <v>12103572877.27</v>
      </c>
      <c r="I19" s="3">
        <v>4270454542.4299998</v>
      </c>
      <c r="J19" s="1" t="s">
        <v>18</v>
      </c>
      <c r="K19" s="3">
        <v>1641209106.96</v>
      </c>
      <c r="L19" s="3">
        <v>2977878625.9499998</v>
      </c>
      <c r="M19" s="3">
        <v>148635976.16999999</v>
      </c>
      <c r="N19" s="3">
        <v>271526573.04000002</v>
      </c>
      <c r="O19" s="3">
        <v>576072.73</v>
      </c>
      <c r="P19" s="3">
        <v>2030112176.9000001</v>
      </c>
      <c r="Q19" s="3">
        <v>86996763.060000002</v>
      </c>
      <c r="R19" s="3">
        <v>720346366.38999999</v>
      </c>
      <c r="S19" s="3">
        <v>8175994.1600000001</v>
      </c>
      <c r="T19" s="3">
        <v>494093273.01999998</v>
      </c>
      <c r="U19" s="3">
        <v>71123634.540000007</v>
      </c>
      <c r="V19" s="3">
        <v>7563088459.0100002</v>
      </c>
      <c r="W19" s="3">
        <v>179641296283.39999</v>
      </c>
    </row>
    <row r="20" spans="1:23" x14ac:dyDescent="0.25">
      <c r="A20" s="2" t="s">
        <v>34</v>
      </c>
      <c r="B20" s="2" t="s">
        <v>41</v>
      </c>
      <c r="C20" s="15">
        <v>88000000</v>
      </c>
      <c r="D20" s="2" t="s">
        <v>207</v>
      </c>
      <c r="E20" s="3">
        <v>6399617522.0100002</v>
      </c>
      <c r="F20" s="3">
        <v>4071425101.3899999</v>
      </c>
      <c r="G20" s="3">
        <v>1034094103.97</v>
      </c>
      <c r="H20" s="3">
        <v>1762300333.2</v>
      </c>
      <c r="I20" s="3">
        <v>403156195.67000002</v>
      </c>
      <c r="J20" s="1" t="s">
        <v>18</v>
      </c>
      <c r="K20" s="3">
        <v>308966212.19</v>
      </c>
      <c r="L20" s="3">
        <v>299533583.16000003</v>
      </c>
      <c r="M20" s="3">
        <v>2996852.99</v>
      </c>
      <c r="N20" s="3">
        <v>41299287.859999999</v>
      </c>
      <c r="O20" s="3">
        <v>20451.04</v>
      </c>
      <c r="P20" s="3">
        <v>100601836.12</v>
      </c>
      <c r="Q20" s="3">
        <v>32976343.93</v>
      </c>
      <c r="R20" s="3">
        <v>21264510.109999999</v>
      </c>
      <c r="S20" s="3">
        <v>372944</v>
      </c>
      <c r="T20" s="3">
        <v>49941984.659999996</v>
      </c>
      <c r="U20" s="3">
        <v>512002.83</v>
      </c>
      <c r="V20" s="3">
        <v>2328192420.6199999</v>
      </c>
      <c r="W20" s="3">
        <v>16857271685.75</v>
      </c>
    </row>
    <row r="21" spans="1:23" x14ac:dyDescent="0.25">
      <c r="A21" s="2" t="s">
        <v>34</v>
      </c>
      <c r="B21" s="2" t="s">
        <v>42</v>
      </c>
      <c r="C21" s="15">
        <v>89000000</v>
      </c>
      <c r="D21" s="2" t="s">
        <v>207</v>
      </c>
      <c r="E21" s="3">
        <v>7867981708.96</v>
      </c>
      <c r="F21" s="3">
        <v>6083520357.6199999</v>
      </c>
      <c r="G21" s="3">
        <v>810055211.40999997</v>
      </c>
      <c r="H21" s="3">
        <v>2024964924.04</v>
      </c>
      <c r="I21" s="3">
        <v>1980609629.1400001</v>
      </c>
      <c r="J21" s="1" t="s">
        <v>18</v>
      </c>
      <c r="K21" s="3">
        <v>305414930.69999999</v>
      </c>
      <c r="L21" s="3">
        <v>643648233.05999994</v>
      </c>
      <c r="M21" s="3">
        <v>5429485.1799999997</v>
      </c>
      <c r="N21" s="3">
        <v>39001205.909999996</v>
      </c>
      <c r="O21" s="3">
        <v>19224.73</v>
      </c>
      <c r="P21" s="3">
        <v>86497605.400000006</v>
      </c>
      <c r="Q21" s="3">
        <v>16953363.239999998</v>
      </c>
      <c r="R21" s="3">
        <v>93994758.849999994</v>
      </c>
      <c r="S21" s="3">
        <v>126400</v>
      </c>
      <c r="T21" s="3">
        <v>62429902.75</v>
      </c>
      <c r="U21" s="3">
        <v>404745.35</v>
      </c>
      <c r="V21" s="3">
        <v>1784461351.3399999</v>
      </c>
      <c r="W21" s="3">
        <v>21805513037.68</v>
      </c>
    </row>
    <row r="22" spans="1:23" x14ac:dyDescent="0.25">
      <c r="A22" s="2" t="s">
        <v>34</v>
      </c>
      <c r="B22" s="2" t="s">
        <v>43</v>
      </c>
      <c r="C22" s="15">
        <v>92000000</v>
      </c>
      <c r="D22" s="2" t="s">
        <v>207</v>
      </c>
      <c r="E22" s="3">
        <v>60681801301.550003</v>
      </c>
      <c r="F22" s="3">
        <v>57721071934.459999</v>
      </c>
      <c r="G22" s="3">
        <v>24209465601.470001</v>
      </c>
      <c r="H22" s="3">
        <v>16801734848.540001</v>
      </c>
      <c r="I22" s="3">
        <v>6577952461.1999998</v>
      </c>
      <c r="J22" s="1" t="s">
        <v>18</v>
      </c>
      <c r="K22" s="3">
        <v>2132786056.3299999</v>
      </c>
      <c r="L22" s="3">
        <v>4506334241.9700003</v>
      </c>
      <c r="M22" s="3">
        <v>12145788.18</v>
      </c>
      <c r="N22" s="3">
        <v>331011430.64999998</v>
      </c>
      <c r="O22" s="3">
        <v>155095.03</v>
      </c>
      <c r="P22" s="3">
        <v>1025556984.13</v>
      </c>
      <c r="Q22" s="3">
        <v>154150886.46000001</v>
      </c>
      <c r="R22" s="3">
        <v>224987583.96000001</v>
      </c>
      <c r="S22" s="3">
        <v>317480</v>
      </c>
      <c r="T22" s="3">
        <v>677226486.85000002</v>
      </c>
      <c r="U22" s="3">
        <v>658231969.01999998</v>
      </c>
      <c r="V22" s="3">
        <v>2960729367.0900002</v>
      </c>
      <c r="W22" s="3">
        <v>178675659516.89001</v>
      </c>
    </row>
    <row r="23" spans="1:23" x14ac:dyDescent="0.25">
      <c r="A23" s="2" t="s">
        <v>34</v>
      </c>
      <c r="B23" s="2" t="s">
        <v>44</v>
      </c>
      <c r="C23" s="15">
        <v>36000000</v>
      </c>
      <c r="D23" s="2" t="s">
        <v>207</v>
      </c>
      <c r="E23" s="3">
        <v>39288465258.900002</v>
      </c>
      <c r="F23" s="3">
        <v>37781098232.910004</v>
      </c>
      <c r="G23" s="3">
        <v>14020662514.459999</v>
      </c>
      <c r="H23" s="3">
        <v>12824181960.709999</v>
      </c>
      <c r="I23" s="3">
        <v>3762987866.98</v>
      </c>
      <c r="J23" s="1" t="s">
        <v>18</v>
      </c>
      <c r="K23" s="3">
        <v>1715997527.8299999</v>
      </c>
      <c r="L23" s="3">
        <v>3463894982.8299999</v>
      </c>
      <c r="M23" s="3">
        <v>11336083.890000001</v>
      </c>
      <c r="N23" s="3">
        <v>235967210.31</v>
      </c>
      <c r="O23" s="3">
        <v>32103.58</v>
      </c>
      <c r="P23" s="3">
        <v>734506987.90999997</v>
      </c>
      <c r="Q23" s="3">
        <v>120544166.56</v>
      </c>
      <c r="R23" s="3">
        <v>250268617.44</v>
      </c>
      <c r="S23" s="3">
        <v>896192</v>
      </c>
      <c r="T23" s="3">
        <v>517332317.57999998</v>
      </c>
      <c r="U23" s="3">
        <v>30583003.52</v>
      </c>
      <c r="V23" s="3">
        <v>1507367025.99</v>
      </c>
      <c r="W23" s="3">
        <v>116266122053.39999</v>
      </c>
    </row>
    <row r="24" spans="1:23" x14ac:dyDescent="0.25">
      <c r="A24" s="2" t="s">
        <v>34</v>
      </c>
      <c r="B24" s="2" t="s">
        <v>45</v>
      </c>
      <c r="C24" s="15">
        <v>63000000</v>
      </c>
      <c r="D24" s="2" t="s">
        <v>207</v>
      </c>
      <c r="E24" s="3">
        <v>21997547630.119999</v>
      </c>
      <c r="F24" s="3">
        <v>18224121218.529999</v>
      </c>
      <c r="G24" s="3">
        <v>5936670719.5699997</v>
      </c>
      <c r="H24" s="3">
        <v>6575759552.9799995</v>
      </c>
      <c r="I24" s="3">
        <v>1420005747.5599999</v>
      </c>
      <c r="J24" s="1" t="s">
        <v>18</v>
      </c>
      <c r="K24" s="3">
        <v>1219930183.1700001</v>
      </c>
      <c r="L24" s="3">
        <v>2116388318.1700001</v>
      </c>
      <c r="M24" s="3">
        <v>12241288.66</v>
      </c>
      <c r="N24" s="3">
        <v>166835492.94999999</v>
      </c>
      <c r="O24" s="3">
        <v>4475.53</v>
      </c>
      <c r="P24" s="3">
        <v>228813845.36000001</v>
      </c>
      <c r="Q24" s="3">
        <v>63655718.270000003</v>
      </c>
      <c r="R24" s="3">
        <v>126759401.12</v>
      </c>
      <c r="S24" s="3">
        <v>3519670.35</v>
      </c>
      <c r="T24" s="3">
        <v>241616393.31</v>
      </c>
      <c r="U24" s="3">
        <v>2896259.62</v>
      </c>
      <c r="V24" s="3">
        <v>3773426411.5900002</v>
      </c>
      <c r="W24" s="3">
        <v>62110192326.860001</v>
      </c>
    </row>
    <row r="25" spans="1:23" x14ac:dyDescent="0.25">
      <c r="A25" s="2" t="s">
        <v>34</v>
      </c>
      <c r="B25" s="2" t="s">
        <v>46</v>
      </c>
      <c r="C25" s="15">
        <v>94000000</v>
      </c>
      <c r="D25" s="2" t="s">
        <v>207</v>
      </c>
      <c r="E25" s="3">
        <v>18328136774.650002</v>
      </c>
      <c r="F25" s="3">
        <v>15507435434.959999</v>
      </c>
      <c r="G25" s="3">
        <v>6370133062.6300001</v>
      </c>
      <c r="H25" s="3">
        <v>5417405575.75</v>
      </c>
      <c r="I25" s="3">
        <v>1319534117.6800001</v>
      </c>
      <c r="J25" s="1" t="s">
        <v>18</v>
      </c>
      <c r="K25" s="3">
        <v>673279568.78999996</v>
      </c>
      <c r="L25" s="3">
        <v>703832869.55999994</v>
      </c>
      <c r="M25" s="3">
        <v>3159862.13</v>
      </c>
      <c r="N25" s="3">
        <v>105590789.65000001</v>
      </c>
      <c r="O25" s="3">
        <v>5728.43</v>
      </c>
      <c r="P25" s="3">
        <v>434425057.36000001</v>
      </c>
      <c r="Q25" s="3">
        <v>68806404.900000006</v>
      </c>
      <c r="R25" s="3">
        <v>80222084.510000005</v>
      </c>
      <c r="S25" s="3">
        <v>947710.28</v>
      </c>
      <c r="T25" s="3">
        <v>253128207.69</v>
      </c>
      <c r="U25" s="3">
        <v>8444578.3300000001</v>
      </c>
      <c r="V25" s="3">
        <v>2820701339.6900001</v>
      </c>
      <c r="W25" s="3">
        <v>52095189166.989998</v>
      </c>
    </row>
    <row r="26" spans="1:23" x14ac:dyDescent="0.25">
      <c r="A26" s="2" t="s">
        <v>34</v>
      </c>
      <c r="B26" s="2" t="s">
        <v>47</v>
      </c>
      <c r="C26" s="15">
        <v>73000000</v>
      </c>
      <c r="D26" s="2" t="s">
        <v>207</v>
      </c>
      <c r="E26" s="3">
        <v>13915197320.110001</v>
      </c>
      <c r="F26" s="3">
        <v>12042971937.459999</v>
      </c>
      <c r="G26" s="3">
        <v>4186227080.79</v>
      </c>
      <c r="H26" s="3">
        <v>3410490944.9899998</v>
      </c>
      <c r="I26" s="3">
        <v>2770169784.6700001</v>
      </c>
      <c r="J26" s="1" t="s">
        <v>18</v>
      </c>
      <c r="K26" s="3">
        <v>495956771.37</v>
      </c>
      <c r="L26" s="3">
        <v>662044289.28999996</v>
      </c>
      <c r="M26" s="3">
        <v>4377228.91</v>
      </c>
      <c r="N26" s="3">
        <v>68626839.290000007</v>
      </c>
      <c r="O26" s="3">
        <v>9860.1</v>
      </c>
      <c r="P26" s="3">
        <v>114970601.58</v>
      </c>
      <c r="Q26" s="3">
        <v>49565340.600000001</v>
      </c>
      <c r="R26" s="3">
        <v>72276463.030000001</v>
      </c>
      <c r="S26" s="3">
        <v>201250</v>
      </c>
      <c r="T26" s="3">
        <v>133566393.66</v>
      </c>
      <c r="U26" s="3">
        <v>7804990.6799999997</v>
      </c>
      <c r="V26" s="3">
        <v>1872225382.6500001</v>
      </c>
      <c r="W26" s="3">
        <v>39806682479.18</v>
      </c>
    </row>
    <row r="27" spans="1:23" x14ac:dyDescent="0.25">
      <c r="A27" s="2" t="s">
        <v>34</v>
      </c>
      <c r="B27" s="2" t="s">
        <v>48</v>
      </c>
      <c r="C27" s="15">
        <v>97000000</v>
      </c>
      <c r="D27" s="2" t="s">
        <v>207</v>
      </c>
      <c r="E27" s="3">
        <v>12191356354.01</v>
      </c>
      <c r="F27" s="3">
        <v>7871731259.2399998</v>
      </c>
      <c r="G27" s="3">
        <v>2459372969.7199998</v>
      </c>
      <c r="H27" s="3">
        <v>2780154295.6300001</v>
      </c>
      <c r="I27" s="3">
        <v>840255237.66999996</v>
      </c>
      <c r="J27" s="1" t="s">
        <v>18</v>
      </c>
      <c r="K27" s="3">
        <v>571511335.11000001</v>
      </c>
      <c r="L27" s="3">
        <v>499735065.5</v>
      </c>
      <c r="M27" s="3">
        <v>3217190.25</v>
      </c>
      <c r="N27" s="3">
        <v>67036107.810000002</v>
      </c>
      <c r="O27" s="3">
        <v>9011.2099999999991</v>
      </c>
      <c r="P27" s="3">
        <v>261913327.28</v>
      </c>
      <c r="Q27" s="3">
        <v>27277913.899999999</v>
      </c>
      <c r="R27" s="3">
        <v>171903317.19999999</v>
      </c>
      <c r="S27" s="3">
        <v>240175</v>
      </c>
      <c r="T27" s="3">
        <v>158951626.22</v>
      </c>
      <c r="U27" s="3">
        <v>1641391.49</v>
      </c>
      <c r="V27" s="3">
        <v>4319625094.7700005</v>
      </c>
      <c r="W27" s="3">
        <v>32225931672.009998</v>
      </c>
    </row>
    <row r="28" spans="1:23" x14ac:dyDescent="0.25">
      <c r="A28" s="2" t="s">
        <v>49</v>
      </c>
      <c r="B28" s="2" t="s">
        <v>50</v>
      </c>
      <c r="C28" s="15">
        <v>11000000</v>
      </c>
      <c r="D28" s="2" t="s">
        <v>207</v>
      </c>
      <c r="E28" s="3">
        <v>19617565253.400002</v>
      </c>
      <c r="F28" s="3">
        <v>15908170142.780001</v>
      </c>
      <c r="G28" s="3">
        <v>5610103579.8000002</v>
      </c>
      <c r="H28" s="3">
        <v>6073182877.6700001</v>
      </c>
      <c r="I28" s="3">
        <v>993637618.10000002</v>
      </c>
      <c r="J28" s="1" t="s">
        <v>18</v>
      </c>
      <c r="K28" s="3">
        <v>782712883.24000001</v>
      </c>
      <c r="L28" s="3">
        <v>915727631.29999995</v>
      </c>
      <c r="M28" s="3">
        <v>680802563.77999997</v>
      </c>
      <c r="N28" s="3">
        <v>80094341.109999999</v>
      </c>
      <c r="O28" s="3">
        <v>9166.91</v>
      </c>
      <c r="P28" s="3">
        <v>210426650.50999999</v>
      </c>
      <c r="Q28" s="3">
        <v>253824050.75</v>
      </c>
      <c r="R28" s="3">
        <v>117678113.09999999</v>
      </c>
      <c r="S28" s="3">
        <v>189796.98</v>
      </c>
      <c r="T28" s="3">
        <v>118440689.20999999</v>
      </c>
      <c r="U28" s="3">
        <v>5052306.6100000003</v>
      </c>
      <c r="V28" s="3">
        <v>3709395110.6199999</v>
      </c>
      <c r="W28" s="3">
        <v>55077012775.870003</v>
      </c>
    </row>
    <row r="29" spans="1:23" x14ac:dyDescent="0.25">
      <c r="A29" s="2" t="s">
        <v>49</v>
      </c>
      <c r="B29" s="2" t="s">
        <v>51</v>
      </c>
      <c r="C29" s="15">
        <v>19000000</v>
      </c>
      <c r="D29" s="2" t="s">
        <v>207</v>
      </c>
      <c r="E29" s="3">
        <v>16768069931.01</v>
      </c>
      <c r="F29" s="3">
        <v>14853984079.66</v>
      </c>
      <c r="G29" s="3">
        <v>5899280896.1199999</v>
      </c>
      <c r="H29" s="3">
        <v>4790263349.7799997</v>
      </c>
      <c r="I29" s="3">
        <v>1562325301.3699999</v>
      </c>
      <c r="J29" s="1" t="s">
        <v>18</v>
      </c>
      <c r="K29" s="3">
        <v>681544553.75</v>
      </c>
      <c r="L29" s="3">
        <v>934800035.62</v>
      </c>
      <c r="M29" s="3">
        <v>8751071.8399999999</v>
      </c>
      <c r="N29" s="3">
        <v>95189257.969999999</v>
      </c>
      <c r="O29" s="3">
        <v>751.41</v>
      </c>
      <c r="P29" s="3">
        <v>218975000.84</v>
      </c>
      <c r="Q29" s="3">
        <v>254239003.93000001</v>
      </c>
      <c r="R29" s="3">
        <v>158377535.75999999</v>
      </c>
      <c r="S29" s="3">
        <v>99940.33</v>
      </c>
      <c r="T29" s="3">
        <v>187975446.34</v>
      </c>
      <c r="U29" s="3">
        <v>11479021.98</v>
      </c>
      <c r="V29" s="3">
        <v>1914085851.3499999</v>
      </c>
      <c r="W29" s="3">
        <v>48339441029.059998</v>
      </c>
    </row>
    <row r="30" spans="1:23" x14ac:dyDescent="0.25">
      <c r="A30" s="2" t="s">
        <v>49</v>
      </c>
      <c r="B30" s="2" t="s">
        <v>52</v>
      </c>
      <c r="C30" s="15">
        <v>27000000</v>
      </c>
      <c r="D30" s="2" t="s">
        <v>207</v>
      </c>
      <c r="E30" s="3">
        <v>24516080920.669998</v>
      </c>
      <c r="F30" s="3">
        <v>10247584957.639999</v>
      </c>
      <c r="G30" s="3">
        <v>2494387865.2399998</v>
      </c>
      <c r="H30" s="3">
        <v>3925069988.0599999</v>
      </c>
      <c r="I30" s="3">
        <v>813647456.58000004</v>
      </c>
      <c r="J30" s="1" t="s">
        <v>18</v>
      </c>
      <c r="K30" s="3">
        <v>1291200528.7</v>
      </c>
      <c r="L30" s="3">
        <v>969439226.11000001</v>
      </c>
      <c r="M30" s="3">
        <v>9263181.5299999993</v>
      </c>
      <c r="N30" s="3">
        <v>85413338.469999999</v>
      </c>
      <c r="O30" s="3">
        <v>51917.65</v>
      </c>
      <c r="P30" s="3">
        <v>161756403.62</v>
      </c>
      <c r="Q30" s="3">
        <v>46704706.039999999</v>
      </c>
      <c r="R30" s="3">
        <v>131740531.18000001</v>
      </c>
      <c r="S30" s="3">
        <v>31564865.879999999</v>
      </c>
      <c r="T30" s="3">
        <v>178039439.80000001</v>
      </c>
      <c r="U30" s="3">
        <v>30366807.149999999</v>
      </c>
      <c r="V30" s="3">
        <v>14268495963.030001</v>
      </c>
      <c r="W30" s="3">
        <v>59200808097.349998</v>
      </c>
    </row>
    <row r="31" spans="1:23" x14ac:dyDescent="0.25">
      <c r="A31" s="2" t="s">
        <v>49</v>
      </c>
      <c r="B31" s="2" t="s">
        <v>53</v>
      </c>
      <c r="C31" s="15">
        <v>41000000</v>
      </c>
      <c r="D31" s="2" t="s">
        <v>207</v>
      </c>
      <c r="E31" s="3">
        <v>31734050513.150002</v>
      </c>
      <c r="F31" s="3">
        <v>30372718530.82</v>
      </c>
      <c r="G31" s="3">
        <v>12687968186.889999</v>
      </c>
      <c r="H31" s="3">
        <v>9190741154.9400005</v>
      </c>
      <c r="I31" s="3">
        <v>1868992958.6900001</v>
      </c>
      <c r="J31" s="1" t="s">
        <v>18</v>
      </c>
      <c r="K31" s="3">
        <v>792130318.11000001</v>
      </c>
      <c r="L31" s="3">
        <v>3268785533.54</v>
      </c>
      <c r="M31" s="3">
        <v>83862685.909999996</v>
      </c>
      <c r="N31" s="3">
        <v>158455750</v>
      </c>
      <c r="O31" s="3">
        <v>34524.94</v>
      </c>
      <c r="P31" s="3">
        <v>972498285.94000006</v>
      </c>
      <c r="Q31" s="3">
        <v>354819001.04000002</v>
      </c>
      <c r="R31" s="3">
        <v>522155959.76999998</v>
      </c>
      <c r="S31" s="3">
        <v>1899808.5</v>
      </c>
      <c r="T31" s="3">
        <v>157049864.06999999</v>
      </c>
      <c r="U31" s="3">
        <v>107200071.45999999</v>
      </c>
      <c r="V31" s="3">
        <v>1361331982.3299999</v>
      </c>
      <c r="W31" s="3">
        <v>93634695130.100006</v>
      </c>
    </row>
    <row r="32" spans="1:23" x14ac:dyDescent="0.25">
      <c r="A32" s="2" t="s">
        <v>49</v>
      </c>
      <c r="B32" s="2" t="s">
        <v>54</v>
      </c>
      <c r="C32" s="15">
        <v>47000000</v>
      </c>
      <c r="D32" s="2" t="s">
        <v>207</v>
      </c>
      <c r="E32" s="3">
        <v>15566300947.209999</v>
      </c>
      <c r="F32" s="3">
        <v>14308181821.459999</v>
      </c>
      <c r="G32" s="3">
        <v>4695494813.3900003</v>
      </c>
      <c r="H32" s="3">
        <v>6277322773.1099997</v>
      </c>
      <c r="I32" s="3">
        <v>407418021.02999997</v>
      </c>
      <c r="J32" s="1" t="s">
        <v>18</v>
      </c>
      <c r="K32" s="3">
        <v>1150974057.0699999</v>
      </c>
      <c r="L32" s="3">
        <v>597200523.65999997</v>
      </c>
      <c r="M32" s="3">
        <v>340237677.47000003</v>
      </c>
      <c r="N32" s="3">
        <v>64083756.060000002</v>
      </c>
      <c r="O32" s="3">
        <v>15948.06</v>
      </c>
      <c r="P32" s="3">
        <v>449439455.26999998</v>
      </c>
      <c r="Q32" s="3">
        <v>53676104.789999999</v>
      </c>
      <c r="R32" s="3">
        <v>99284771.700000003</v>
      </c>
      <c r="S32" s="3">
        <v>399277.07</v>
      </c>
      <c r="T32" s="3">
        <v>103106058.93000001</v>
      </c>
      <c r="U32" s="3">
        <v>29952656.68</v>
      </c>
      <c r="V32" s="3">
        <v>1258119125.75</v>
      </c>
      <c r="W32" s="3">
        <v>45401207788.709999</v>
      </c>
    </row>
    <row r="33" spans="1:23" x14ac:dyDescent="0.25">
      <c r="A33" s="2" t="s">
        <v>49</v>
      </c>
      <c r="B33" s="2" t="s">
        <v>55</v>
      </c>
      <c r="C33" s="15">
        <v>11800000</v>
      </c>
      <c r="D33" s="2" t="s">
        <v>207</v>
      </c>
      <c r="E33" s="3">
        <v>3928522153.8699999</v>
      </c>
      <c r="F33" s="3">
        <v>3794803404.8200002</v>
      </c>
      <c r="G33" s="3">
        <v>417114703.24000001</v>
      </c>
      <c r="H33" s="3">
        <v>594881622.63</v>
      </c>
      <c r="I33" s="3">
        <v>27167816.809999999</v>
      </c>
      <c r="J33" s="1" t="s">
        <v>18</v>
      </c>
      <c r="K33" s="3">
        <v>42286490.840000004</v>
      </c>
      <c r="L33" s="3">
        <v>1478885418</v>
      </c>
      <c r="M33" s="3">
        <v>20608817.699999999</v>
      </c>
      <c r="N33" s="3">
        <v>6171218.1100000003</v>
      </c>
      <c r="O33" s="1" t="s">
        <v>18</v>
      </c>
      <c r="P33" s="3">
        <v>25254959.109999999</v>
      </c>
      <c r="Q33" s="3">
        <v>32358031.800000001</v>
      </c>
      <c r="R33" s="3">
        <v>1097439379.2</v>
      </c>
      <c r="S33" s="3">
        <v>6664010.2999999998</v>
      </c>
      <c r="T33" s="3">
        <v>10888702.189999999</v>
      </c>
      <c r="U33" s="3">
        <v>24818839.449999999</v>
      </c>
      <c r="V33" s="3">
        <v>133718749.05</v>
      </c>
      <c r="W33" s="3">
        <v>11641584317.120001</v>
      </c>
    </row>
    <row r="34" spans="1:23" x14ac:dyDescent="0.25">
      <c r="A34" s="2" t="s">
        <v>49</v>
      </c>
      <c r="B34" s="2" t="s">
        <v>56</v>
      </c>
      <c r="C34" s="15">
        <v>49000000</v>
      </c>
      <c r="D34" s="2" t="s">
        <v>207</v>
      </c>
      <c r="E34" s="3">
        <v>6802737295.1899996</v>
      </c>
      <c r="F34" s="3">
        <v>5751959692.2399998</v>
      </c>
      <c r="G34" s="3">
        <v>1633879154.8499999</v>
      </c>
      <c r="H34" s="3">
        <v>2200098713.9299998</v>
      </c>
      <c r="I34" s="3">
        <v>703622734.65999997</v>
      </c>
      <c r="J34" s="1" t="s">
        <v>18</v>
      </c>
      <c r="K34" s="3">
        <v>296732033.07999998</v>
      </c>
      <c r="L34" s="3">
        <v>562114656.46000004</v>
      </c>
      <c r="M34" s="3">
        <v>4900069.13</v>
      </c>
      <c r="N34" s="3">
        <v>43360327.200000003</v>
      </c>
      <c r="O34" s="3">
        <v>11616.04</v>
      </c>
      <c r="P34" s="3">
        <v>96787357.459999993</v>
      </c>
      <c r="Q34" s="3">
        <v>75744119</v>
      </c>
      <c r="R34" s="3">
        <v>39138231.799999997</v>
      </c>
      <c r="S34" s="3">
        <v>253915.81</v>
      </c>
      <c r="T34" s="3">
        <v>83526357.579999998</v>
      </c>
      <c r="U34" s="3">
        <v>8030440.8799999999</v>
      </c>
      <c r="V34" s="3">
        <v>1050777602.95</v>
      </c>
      <c r="W34" s="3">
        <v>19353674318.259998</v>
      </c>
    </row>
    <row r="35" spans="1:23" x14ac:dyDescent="0.25">
      <c r="A35" s="2" t="s">
        <v>49</v>
      </c>
      <c r="B35" s="2" t="s">
        <v>57</v>
      </c>
      <c r="C35" s="15">
        <v>58000000</v>
      </c>
      <c r="D35" s="2" t="s">
        <v>207</v>
      </c>
      <c r="E35" s="3">
        <v>6455614052.8000002</v>
      </c>
      <c r="F35" s="3">
        <v>4496107955.9700003</v>
      </c>
      <c r="G35" s="3">
        <v>873939915.36000001</v>
      </c>
      <c r="H35" s="3">
        <v>1840742469.8499999</v>
      </c>
      <c r="I35" s="3">
        <v>809884249.97000003</v>
      </c>
      <c r="J35" s="1" t="s">
        <v>18</v>
      </c>
      <c r="K35" s="3">
        <v>289541482.92000002</v>
      </c>
      <c r="L35" s="3">
        <v>389468585.94</v>
      </c>
      <c r="M35" s="3">
        <v>2432906.37</v>
      </c>
      <c r="N35" s="3">
        <v>36361405.030000001</v>
      </c>
      <c r="O35" s="3">
        <v>67758.289999999994</v>
      </c>
      <c r="P35" s="3">
        <v>95429348.349999994</v>
      </c>
      <c r="Q35" s="3">
        <v>44669772.649999999</v>
      </c>
      <c r="R35" s="3">
        <v>39202273.130000003</v>
      </c>
      <c r="S35" s="3">
        <v>209609.49</v>
      </c>
      <c r="T35" s="3">
        <v>62878396.350000001</v>
      </c>
      <c r="U35" s="3">
        <v>3072666.27</v>
      </c>
      <c r="V35" s="3">
        <v>1959506096.8299999</v>
      </c>
      <c r="W35" s="3">
        <v>17399128945.57</v>
      </c>
    </row>
    <row r="36" spans="1:23" x14ac:dyDescent="0.25">
      <c r="A36" s="2" t="s">
        <v>49</v>
      </c>
      <c r="B36" s="2" t="s">
        <v>58</v>
      </c>
      <c r="C36" s="15">
        <v>86000000</v>
      </c>
      <c r="D36" s="2" t="s">
        <v>207</v>
      </c>
      <c r="E36" s="3">
        <v>10808300124.110001</v>
      </c>
      <c r="F36" s="3">
        <v>6883677619.7200003</v>
      </c>
      <c r="G36" s="3">
        <v>1690591123.6199999</v>
      </c>
      <c r="H36" s="3">
        <v>2612112726.0700002</v>
      </c>
      <c r="I36" s="3">
        <v>580968595.28999996</v>
      </c>
      <c r="J36" s="1" t="s">
        <v>18</v>
      </c>
      <c r="K36" s="3">
        <v>468633810.44999999</v>
      </c>
      <c r="L36" s="3">
        <v>474869323.52999997</v>
      </c>
      <c r="M36" s="3">
        <v>135154978.37</v>
      </c>
      <c r="N36" s="3">
        <v>54804061.310000002</v>
      </c>
      <c r="O36" s="3">
        <v>35621.81</v>
      </c>
      <c r="P36" s="3">
        <v>134923091.31</v>
      </c>
      <c r="Q36" s="3">
        <v>343301758.94999999</v>
      </c>
      <c r="R36" s="3">
        <v>64646482.829999998</v>
      </c>
      <c r="S36" s="3">
        <v>255287.36</v>
      </c>
      <c r="T36" s="3">
        <v>86320256.769999996</v>
      </c>
      <c r="U36" s="3">
        <v>2564369.66</v>
      </c>
      <c r="V36" s="3">
        <v>3924622504.3899999</v>
      </c>
      <c r="W36" s="3">
        <v>28265781735.549999</v>
      </c>
    </row>
    <row r="37" spans="1:23" x14ac:dyDescent="0.25">
      <c r="A37" s="2" t="s">
        <v>49</v>
      </c>
      <c r="B37" s="2" t="s">
        <v>59</v>
      </c>
      <c r="C37" s="15">
        <v>87000000</v>
      </c>
      <c r="D37" s="2" t="s">
        <v>207</v>
      </c>
      <c r="E37" s="3">
        <v>14623436324.85</v>
      </c>
      <c r="F37" s="3">
        <v>13586068788.389999</v>
      </c>
      <c r="G37" s="3">
        <v>5219787931.8299999</v>
      </c>
      <c r="H37" s="3">
        <v>5442820884.2200003</v>
      </c>
      <c r="I37" s="3">
        <v>651931837.63</v>
      </c>
      <c r="J37" s="1" t="s">
        <v>18</v>
      </c>
      <c r="K37" s="3">
        <v>570539084.37</v>
      </c>
      <c r="L37" s="3">
        <v>971046761.78999996</v>
      </c>
      <c r="M37" s="3">
        <v>67677129.310000002</v>
      </c>
      <c r="N37" s="3">
        <v>69038223.200000003</v>
      </c>
      <c r="O37" s="3">
        <v>2801.99</v>
      </c>
      <c r="P37" s="3">
        <v>247774986.18000001</v>
      </c>
      <c r="Q37" s="3">
        <v>91163032.109999999</v>
      </c>
      <c r="R37" s="3">
        <v>40080465.789999999</v>
      </c>
      <c r="S37" s="3">
        <v>1065184.8700000001</v>
      </c>
      <c r="T37" s="3">
        <v>145642999.05000001</v>
      </c>
      <c r="U37" s="3">
        <v>10558169.550000001</v>
      </c>
      <c r="V37" s="3">
        <v>1037367536.46</v>
      </c>
      <c r="W37" s="3">
        <v>42776002141.589996</v>
      </c>
    </row>
    <row r="38" spans="1:23" x14ac:dyDescent="0.25">
      <c r="A38" s="2" t="s">
        <v>49</v>
      </c>
      <c r="B38" s="2" t="s">
        <v>60</v>
      </c>
      <c r="C38" s="15">
        <v>40000000</v>
      </c>
      <c r="D38" s="2" t="s">
        <v>207</v>
      </c>
      <c r="E38" s="3">
        <v>131343332487.3</v>
      </c>
      <c r="F38" s="3">
        <v>126986191077.92</v>
      </c>
      <c r="G38" s="3">
        <v>45149806584.599998</v>
      </c>
      <c r="H38" s="3">
        <v>54947785656.900002</v>
      </c>
      <c r="I38" s="3">
        <v>4151836977.25</v>
      </c>
      <c r="J38" s="1" t="s">
        <v>18</v>
      </c>
      <c r="K38" s="3">
        <v>6132326913.7200003</v>
      </c>
      <c r="L38" s="3">
        <v>8176189701.6400003</v>
      </c>
      <c r="M38" s="3">
        <v>941281.89</v>
      </c>
      <c r="N38" s="3">
        <v>421540064.33999997</v>
      </c>
      <c r="O38" s="3">
        <v>-144481.76</v>
      </c>
      <c r="P38" s="3">
        <v>3570702556.3400002</v>
      </c>
      <c r="Q38" s="3">
        <v>40912146.399999999</v>
      </c>
      <c r="R38" s="3">
        <v>2584289640.1599998</v>
      </c>
      <c r="S38" s="3">
        <v>1283070</v>
      </c>
      <c r="T38" s="3">
        <v>945318488.30999994</v>
      </c>
      <c r="U38" s="3">
        <v>117891095.11</v>
      </c>
      <c r="V38" s="3">
        <v>4357141409.3800001</v>
      </c>
      <c r="W38" s="3">
        <v>388927344669.5</v>
      </c>
    </row>
    <row r="39" spans="1:23" x14ac:dyDescent="0.25">
      <c r="A39" s="2" t="s">
        <v>61</v>
      </c>
      <c r="B39" s="2" t="s">
        <v>62</v>
      </c>
      <c r="C39" s="15">
        <v>83000000</v>
      </c>
      <c r="D39" s="2" t="s">
        <v>207</v>
      </c>
      <c r="E39" s="3">
        <v>7346249776.2600002</v>
      </c>
      <c r="F39" s="3">
        <v>3377540214.6799998</v>
      </c>
      <c r="G39" s="3">
        <v>372493216.23000002</v>
      </c>
      <c r="H39" s="3">
        <v>1131133178.3499999</v>
      </c>
      <c r="I39" s="3">
        <v>757827994.82000005</v>
      </c>
      <c r="J39" s="1" t="s">
        <v>18</v>
      </c>
      <c r="K39" s="3">
        <v>165977903.71000001</v>
      </c>
      <c r="L39" s="3">
        <v>421927855.88999999</v>
      </c>
      <c r="M39" s="3">
        <v>1490353.38</v>
      </c>
      <c r="N39" s="3">
        <v>33328979.550000001</v>
      </c>
      <c r="O39" s="3">
        <v>-70768.3</v>
      </c>
      <c r="P39" s="3">
        <v>191163168.34</v>
      </c>
      <c r="Q39" s="3">
        <v>510848.34</v>
      </c>
      <c r="R39" s="3">
        <v>30958877.48</v>
      </c>
      <c r="S39" s="3">
        <v>56888</v>
      </c>
      <c r="T39" s="3">
        <v>100667692.48999999</v>
      </c>
      <c r="U39" s="3">
        <v>8175122.2999999998</v>
      </c>
      <c r="V39" s="3">
        <v>3968709561.5799999</v>
      </c>
      <c r="W39" s="3">
        <v>17908140863.099998</v>
      </c>
    </row>
    <row r="40" spans="1:23" x14ac:dyDescent="0.25">
      <c r="A40" s="2" t="s">
        <v>61</v>
      </c>
      <c r="B40" s="2" t="s">
        <v>63</v>
      </c>
      <c r="C40" s="15">
        <v>91000000</v>
      </c>
      <c r="D40" s="2" t="s">
        <v>207</v>
      </c>
      <c r="E40" s="3">
        <v>5907712781.4200001</v>
      </c>
      <c r="F40" s="3">
        <v>1870532461.05</v>
      </c>
      <c r="G40" s="3">
        <v>372295018.79000002</v>
      </c>
      <c r="H40" s="3">
        <v>758940731.97000003</v>
      </c>
      <c r="I40" s="3">
        <v>235981434.24000001</v>
      </c>
      <c r="J40" s="1" t="s">
        <v>18</v>
      </c>
      <c r="K40" s="3">
        <v>104036885.44</v>
      </c>
      <c r="L40" s="3">
        <v>261613258.37</v>
      </c>
      <c r="M40" s="3">
        <v>11668871.880000001</v>
      </c>
      <c r="N40" s="3">
        <v>25870848.23</v>
      </c>
      <c r="O40" s="1" t="s">
        <v>18</v>
      </c>
      <c r="P40" s="3">
        <v>24778551.82</v>
      </c>
      <c r="Q40" s="3">
        <v>2245689.19</v>
      </c>
      <c r="R40" s="3">
        <v>5101702.6399999997</v>
      </c>
      <c r="S40" s="3">
        <v>669553.96</v>
      </c>
      <c r="T40" s="3">
        <v>43020381.039999999</v>
      </c>
      <c r="U40" s="3">
        <v>631924.59</v>
      </c>
      <c r="V40" s="3">
        <v>4037180320.3699999</v>
      </c>
      <c r="W40" s="3">
        <v>13662280415</v>
      </c>
    </row>
    <row r="41" spans="1:23" x14ac:dyDescent="0.25">
      <c r="A41" s="2" t="s">
        <v>61</v>
      </c>
      <c r="B41" s="2" t="s">
        <v>64</v>
      </c>
      <c r="C41" s="15">
        <v>82000000</v>
      </c>
      <c r="D41" s="2" t="s">
        <v>207</v>
      </c>
      <c r="E41" s="3">
        <v>25413894702.150002</v>
      </c>
      <c r="F41" s="3">
        <v>8404429206.1000004</v>
      </c>
      <c r="G41" s="3">
        <v>1292603837.02</v>
      </c>
      <c r="H41" s="3">
        <v>3153194862.1799998</v>
      </c>
      <c r="I41" s="3">
        <v>1760986081</v>
      </c>
      <c r="J41" s="1" t="s">
        <v>18</v>
      </c>
      <c r="K41" s="3">
        <v>370439105.35000002</v>
      </c>
      <c r="L41" s="3">
        <v>1319203137.0799999</v>
      </c>
      <c r="M41" s="3">
        <v>-280371.44</v>
      </c>
      <c r="N41" s="3">
        <v>40498652.640000001</v>
      </c>
      <c r="O41" s="3">
        <v>2447281.87</v>
      </c>
      <c r="P41" s="3">
        <v>95872139.730000004</v>
      </c>
      <c r="Q41" s="3">
        <v>3778903.46</v>
      </c>
      <c r="R41" s="3">
        <v>34346656.729999997</v>
      </c>
      <c r="S41" s="3">
        <v>13370</v>
      </c>
      <c r="T41" s="3">
        <v>169713497.87</v>
      </c>
      <c r="U41" s="3">
        <v>22499437.23</v>
      </c>
      <c r="V41" s="3">
        <v>17009465496.049999</v>
      </c>
      <c r="W41" s="3">
        <v>59093105995.019997</v>
      </c>
    </row>
    <row r="42" spans="1:23" x14ac:dyDescent="0.25">
      <c r="A42" s="2" t="s">
        <v>61</v>
      </c>
      <c r="B42" s="2" t="s">
        <v>65</v>
      </c>
      <c r="C42" s="15">
        <v>26000000</v>
      </c>
      <c r="D42" s="2" t="s">
        <v>207</v>
      </c>
      <c r="E42" s="3">
        <v>4101822071.8800001</v>
      </c>
      <c r="F42" s="3">
        <v>675921757.23000002</v>
      </c>
      <c r="G42" s="3">
        <v>71925038.010000005</v>
      </c>
      <c r="H42" s="3">
        <v>448722165.38999999</v>
      </c>
      <c r="I42" s="3">
        <v>139884828.02000001</v>
      </c>
      <c r="J42" s="1" t="s">
        <v>18</v>
      </c>
      <c r="K42" s="3">
        <v>49695832.630000003</v>
      </c>
      <c r="L42" s="3">
        <v>-72814308.209999993</v>
      </c>
      <c r="M42" s="3">
        <v>126588</v>
      </c>
      <c r="N42" s="3">
        <v>11170430.310000001</v>
      </c>
      <c r="O42" s="3">
        <v>-50527.13</v>
      </c>
      <c r="P42" s="3">
        <v>10738942.140000001</v>
      </c>
      <c r="Q42" s="3">
        <v>785971.7</v>
      </c>
      <c r="R42" s="3">
        <v>1254706.8999999999</v>
      </c>
      <c r="S42" s="3">
        <v>4000</v>
      </c>
      <c r="T42" s="3">
        <v>15297435.720000001</v>
      </c>
      <c r="U42" s="3">
        <v>-3666066.96</v>
      </c>
      <c r="V42" s="3">
        <v>3425900314.6500001</v>
      </c>
      <c r="W42" s="3">
        <v>8876719180.2800007</v>
      </c>
    </row>
    <row r="43" spans="1:23" x14ac:dyDescent="0.25">
      <c r="A43" s="2" t="s">
        <v>61</v>
      </c>
      <c r="B43" s="2" t="s">
        <v>66</v>
      </c>
      <c r="C43" s="15">
        <v>90000000</v>
      </c>
      <c r="D43" s="2" t="s">
        <v>207</v>
      </c>
      <c r="E43" s="3">
        <v>6125342547.4099998</v>
      </c>
      <c r="F43" s="3">
        <v>3342174499.6100001</v>
      </c>
      <c r="G43" s="3">
        <v>442932306.54000002</v>
      </c>
      <c r="H43" s="3">
        <v>1353924596.24</v>
      </c>
      <c r="I43" s="3">
        <v>973529727.98000002</v>
      </c>
      <c r="J43" s="1" t="s">
        <v>18</v>
      </c>
      <c r="K43" s="3">
        <v>168733814.02000001</v>
      </c>
      <c r="L43" s="3">
        <v>245300346.74000001</v>
      </c>
      <c r="M43" s="3">
        <v>4400911.03</v>
      </c>
      <c r="N43" s="3">
        <v>33235445.640000001</v>
      </c>
      <c r="O43" s="3">
        <v>4080.22</v>
      </c>
      <c r="P43" s="3">
        <v>70914965.780000001</v>
      </c>
      <c r="Q43" s="3">
        <v>3452828.51</v>
      </c>
      <c r="R43" s="3">
        <v>13284756.859999999</v>
      </c>
      <c r="S43" s="3">
        <v>13000</v>
      </c>
      <c r="T43" s="3">
        <v>47481059.270000003</v>
      </c>
      <c r="U43" s="3">
        <v>7458752.6600000001</v>
      </c>
      <c r="V43" s="3">
        <v>2783168047.8000002</v>
      </c>
      <c r="W43" s="3">
        <v>15615351686.309999</v>
      </c>
    </row>
    <row r="44" spans="1:23" x14ac:dyDescent="0.25">
      <c r="A44" s="2" t="s">
        <v>61</v>
      </c>
      <c r="B44" s="2" t="s">
        <v>67</v>
      </c>
      <c r="C44" s="15">
        <v>7000000</v>
      </c>
      <c r="D44" s="2" t="s">
        <v>207</v>
      </c>
      <c r="E44" s="3">
        <v>25677505036.240002</v>
      </c>
      <c r="F44" s="3">
        <v>17405445372.889999</v>
      </c>
      <c r="G44" s="3">
        <v>4595132748.3800001</v>
      </c>
      <c r="H44" s="3">
        <v>6034470440.79</v>
      </c>
      <c r="I44" s="3">
        <v>2383567880.1100001</v>
      </c>
      <c r="J44" s="1" t="s">
        <v>18</v>
      </c>
      <c r="K44" s="3">
        <v>1528947722.79</v>
      </c>
      <c r="L44" s="3">
        <v>1625422356.51</v>
      </c>
      <c r="M44" s="3">
        <v>9406916.0199999996</v>
      </c>
      <c r="N44" s="3">
        <v>155311471.88999999</v>
      </c>
      <c r="O44" s="3">
        <v>97285.38</v>
      </c>
      <c r="P44" s="3">
        <v>521255113.99000001</v>
      </c>
      <c r="Q44" s="3">
        <v>23316990.050000001</v>
      </c>
      <c r="R44" s="3">
        <v>144851071.44</v>
      </c>
      <c r="S44" s="3">
        <v>16097945.439999999</v>
      </c>
      <c r="T44" s="3">
        <v>199734852.96000001</v>
      </c>
      <c r="U44" s="3">
        <v>12692660.380000001</v>
      </c>
      <c r="V44" s="3">
        <v>8272059663.3500004</v>
      </c>
      <c r="W44" s="3">
        <v>68605315528.610001</v>
      </c>
    </row>
    <row r="45" spans="1:23" x14ac:dyDescent="0.25">
      <c r="A45" s="2" t="s">
        <v>61</v>
      </c>
      <c r="B45" s="2" t="s">
        <v>68</v>
      </c>
      <c r="C45" s="15">
        <v>96000000</v>
      </c>
      <c r="D45" s="2" t="s">
        <v>207</v>
      </c>
      <c r="E45" s="3">
        <v>16476322206.040001</v>
      </c>
      <c r="F45" s="3">
        <v>2919953873.2399998</v>
      </c>
      <c r="G45" s="3">
        <v>226440616.61000001</v>
      </c>
      <c r="H45" s="3">
        <v>1877554714.9400001</v>
      </c>
      <c r="I45" s="3">
        <v>463524298.38</v>
      </c>
      <c r="J45" s="1" t="s">
        <v>18</v>
      </c>
      <c r="K45" s="3">
        <v>61721635.670000002</v>
      </c>
      <c r="L45" s="3">
        <v>280577234.33999997</v>
      </c>
      <c r="M45" s="3">
        <v>1497244.63</v>
      </c>
      <c r="N45" s="3">
        <v>22349176.66</v>
      </c>
      <c r="O45" s="3">
        <v>201.12</v>
      </c>
      <c r="P45" s="3">
        <v>46079257.479999997</v>
      </c>
      <c r="Q45" s="3">
        <v>24642574.030000001</v>
      </c>
      <c r="R45" s="3">
        <v>15562166.99</v>
      </c>
      <c r="S45" s="3">
        <v>0</v>
      </c>
      <c r="T45" s="3">
        <v>46601475.189999998</v>
      </c>
      <c r="U45" s="3">
        <v>-147613279.12</v>
      </c>
      <c r="V45" s="3">
        <v>13556368332.799999</v>
      </c>
      <c r="W45" s="3">
        <v>35871581729</v>
      </c>
    </row>
    <row r="46" spans="1:23" x14ac:dyDescent="0.25">
      <c r="A46" s="2" t="s">
        <v>69</v>
      </c>
      <c r="B46" s="2" t="s">
        <v>70</v>
      </c>
      <c r="C46" s="15">
        <v>1000000</v>
      </c>
      <c r="D46" s="2" t="s">
        <v>207</v>
      </c>
      <c r="E46" s="3">
        <v>25923155276.049999</v>
      </c>
      <c r="F46" s="3">
        <v>15052927194.98</v>
      </c>
      <c r="G46" s="3">
        <v>3950171254.0100002</v>
      </c>
      <c r="H46" s="3">
        <v>5065872795.0200005</v>
      </c>
      <c r="I46" s="3">
        <v>2632878388.9000001</v>
      </c>
      <c r="J46" s="1" t="s">
        <v>18</v>
      </c>
      <c r="K46" s="3">
        <v>1058513849.05</v>
      </c>
      <c r="L46" s="3">
        <v>1327085441.21</v>
      </c>
      <c r="M46" s="3">
        <v>48411287.780000001</v>
      </c>
      <c r="N46" s="3">
        <v>136298300.18000001</v>
      </c>
      <c r="O46" s="3">
        <v>-19476.810000000001</v>
      </c>
      <c r="P46" s="3">
        <v>349132096.80000001</v>
      </c>
      <c r="Q46" s="3">
        <v>61819918.509999998</v>
      </c>
      <c r="R46" s="3">
        <v>76023192.5</v>
      </c>
      <c r="S46" s="3">
        <v>275496.84000000003</v>
      </c>
      <c r="T46" s="3">
        <v>207760561.94</v>
      </c>
      <c r="U46" s="3">
        <v>29037433.789999999</v>
      </c>
      <c r="V46" s="3">
        <v>10870228081.07</v>
      </c>
      <c r="W46" s="3">
        <v>66789571091.82</v>
      </c>
    </row>
    <row r="47" spans="1:23" x14ac:dyDescent="0.25">
      <c r="A47" s="2" t="s">
        <v>69</v>
      </c>
      <c r="B47" s="2" t="s">
        <v>71</v>
      </c>
      <c r="C47" s="15">
        <v>25000000</v>
      </c>
      <c r="D47" s="2" t="s">
        <v>207</v>
      </c>
      <c r="E47" s="3">
        <v>39373030618.209999</v>
      </c>
      <c r="F47" s="3">
        <v>36016418624.870003</v>
      </c>
      <c r="G47" s="3">
        <v>14821974936.49</v>
      </c>
      <c r="H47" s="3">
        <v>11538200932.84</v>
      </c>
      <c r="I47" s="3">
        <v>2014730371.8</v>
      </c>
      <c r="J47" s="1" t="s">
        <v>18</v>
      </c>
      <c r="K47" s="3">
        <v>1477804488.3299999</v>
      </c>
      <c r="L47" s="3">
        <v>3814768012.1399999</v>
      </c>
      <c r="M47" s="3">
        <v>228422608.25</v>
      </c>
      <c r="N47" s="3">
        <v>188752211.34</v>
      </c>
      <c r="O47" s="3">
        <v>-20889.87</v>
      </c>
      <c r="P47" s="3">
        <v>506848641.82999998</v>
      </c>
      <c r="Q47" s="3">
        <v>747895390.34000003</v>
      </c>
      <c r="R47" s="3">
        <v>122210907.38</v>
      </c>
      <c r="S47" s="3">
        <v>705476.24</v>
      </c>
      <c r="T47" s="3">
        <v>254486628.03</v>
      </c>
      <c r="U47" s="3">
        <v>59102702.219999999</v>
      </c>
      <c r="V47" s="3">
        <v>3356611993.3400002</v>
      </c>
      <c r="W47" s="3">
        <v>114521943653.78</v>
      </c>
    </row>
    <row r="48" spans="1:23" x14ac:dyDescent="0.25">
      <c r="A48" s="2" t="s">
        <v>69</v>
      </c>
      <c r="B48" s="2" t="s">
        <v>72</v>
      </c>
      <c r="C48" s="15">
        <v>32000000</v>
      </c>
      <c r="D48" s="2" t="s">
        <v>207</v>
      </c>
      <c r="E48" s="3">
        <v>40618425904.18</v>
      </c>
      <c r="F48" s="3">
        <v>36003630161.470001</v>
      </c>
      <c r="G48" s="3">
        <v>14634777700.34</v>
      </c>
      <c r="H48" s="3">
        <v>11071902646.030001</v>
      </c>
      <c r="I48" s="3">
        <v>1640324356.78</v>
      </c>
      <c r="J48" s="1" t="s">
        <v>18</v>
      </c>
      <c r="K48" s="3">
        <v>1197568658.71</v>
      </c>
      <c r="L48" s="3">
        <v>2291546812.4699998</v>
      </c>
      <c r="M48" s="3">
        <v>1592737844.98</v>
      </c>
      <c r="N48" s="3">
        <v>169620974.56</v>
      </c>
      <c r="O48" s="3">
        <v>-4144.3100000000004</v>
      </c>
      <c r="P48" s="3">
        <v>2396855597.29</v>
      </c>
      <c r="Q48" s="3">
        <v>373597172.14999998</v>
      </c>
      <c r="R48" s="3">
        <v>113740764.97</v>
      </c>
      <c r="S48" s="3">
        <v>2856850</v>
      </c>
      <c r="T48" s="3">
        <v>387419399.63999999</v>
      </c>
      <c r="U48" s="3">
        <v>2498259.5699999998</v>
      </c>
      <c r="V48" s="3">
        <v>4614795742.71</v>
      </c>
      <c r="W48" s="3">
        <v>117112294701.53999</v>
      </c>
    </row>
    <row r="49" spans="1:23" x14ac:dyDescent="0.25">
      <c r="A49" s="2" t="s">
        <v>69</v>
      </c>
      <c r="B49" s="2" t="s">
        <v>73</v>
      </c>
      <c r="C49" s="15">
        <v>4000000</v>
      </c>
      <c r="D49" s="2" t="s">
        <v>207</v>
      </c>
      <c r="E49" s="3">
        <v>51819750821.639999</v>
      </c>
      <c r="F49" s="3">
        <v>47953799890.419998</v>
      </c>
      <c r="G49" s="3">
        <v>20247301152.09</v>
      </c>
      <c r="H49" s="3">
        <v>14711350850.440001</v>
      </c>
      <c r="I49" s="3">
        <v>2010357750.54</v>
      </c>
      <c r="J49" s="1" t="s">
        <v>18</v>
      </c>
      <c r="K49" s="3">
        <v>1647241716.9200001</v>
      </c>
      <c r="L49" s="3">
        <v>3163049260.4899998</v>
      </c>
      <c r="M49" s="3">
        <v>3163966897.6799998</v>
      </c>
      <c r="N49" s="3">
        <v>249455729.91999999</v>
      </c>
      <c r="O49" s="3">
        <v>105587.54</v>
      </c>
      <c r="P49" s="3">
        <v>832466872</v>
      </c>
      <c r="Q49" s="3">
        <v>517917523.38999999</v>
      </c>
      <c r="R49" s="3">
        <v>381993625.49000001</v>
      </c>
      <c r="S49" s="3">
        <v>2731531.25</v>
      </c>
      <c r="T49" s="3">
        <v>665568177.44000006</v>
      </c>
      <c r="U49" s="3">
        <v>90408202.909999996</v>
      </c>
      <c r="V49" s="3">
        <v>3865950931.2199998</v>
      </c>
      <c r="W49" s="3">
        <v>151323416521.38</v>
      </c>
    </row>
    <row r="50" spans="1:23" x14ac:dyDescent="0.25">
      <c r="A50" s="2" t="s">
        <v>69</v>
      </c>
      <c r="B50" s="2" t="s">
        <v>74</v>
      </c>
      <c r="C50" s="15">
        <v>50000000</v>
      </c>
      <c r="D50" s="2" t="s">
        <v>207</v>
      </c>
      <c r="E50" s="3">
        <v>36371423613.489998</v>
      </c>
      <c r="F50" s="3">
        <v>32367573411.68</v>
      </c>
      <c r="G50" s="3">
        <v>10251068286.41</v>
      </c>
      <c r="H50" s="3">
        <v>10813101124.879999</v>
      </c>
      <c r="I50" s="3">
        <v>3248459543.2199998</v>
      </c>
      <c r="J50" s="1" t="s">
        <v>18</v>
      </c>
      <c r="K50" s="3">
        <v>2326122772.2800002</v>
      </c>
      <c r="L50" s="3">
        <v>3240654231.3800001</v>
      </c>
      <c r="M50" s="3">
        <v>187868718.37</v>
      </c>
      <c r="N50" s="3">
        <v>200929265.53999999</v>
      </c>
      <c r="O50" s="3">
        <v>199110.39</v>
      </c>
      <c r="P50" s="3">
        <v>806217313.54999995</v>
      </c>
      <c r="Q50" s="3">
        <v>78026299.920000002</v>
      </c>
      <c r="R50" s="3">
        <v>315433304.25</v>
      </c>
      <c r="S50" s="3">
        <v>95500</v>
      </c>
      <c r="T50" s="3">
        <v>387522070.93000001</v>
      </c>
      <c r="U50" s="3">
        <v>49776457.600000001</v>
      </c>
      <c r="V50" s="3">
        <v>4003850201.8099999</v>
      </c>
      <c r="W50" s="3">
        <v>104648321225.7</v>
      </c>
    </row>
    <row r="51" spans="1:23" x14ac:dyDescent="0.25">
      <c r="A51" s="2" t="s">
        <v>69</v>
      </c>
      <c r="B51" s="2" t="s">
        <v>75</v>
      </c>
      <c r="C51" s="15">
        <v>52000000</v>
      </c>
      <c r="D51" s="2" t="s">
        <v>207</v>
      </c>
      <c r="E51" s="3">
        <v>21158231363.18</v>
      </c>
      <c r="F51" s="3">
        <v>16072090617.280001</v>
      </c>
      <c r="G51" s="3">
        <v>3523190472.7800002</v>
      </c>
      <c r="H51" s="3">
        <v>6154129221.1199999</v>
      </c>
      <c r="I51" s="3">
        <v>3192123545.3699999</v>
      </c>
      <c r="J51" s="1" t="s">
        <v>18</v>
      </c>
      <c r="K51" s="3">
        <v>979288227.05999994</v>
      </c>
      <c r="L51" s="3">
        <v>1271188001.46</v>
      </c>
      <c r="M51" s="3">
        <v>215087.2</v>
      </c>
      <c r="N51" s="3">
        <v>116266188.09999999</v>
      </c>
      <c r="O51" s="3">
        <v>363247.12</v>
      </c>
      <c r="P51" s="3">
        <v>310867945.70999998</v>
      </c>
      <c r="Q51" s="3">
        <v>59407884.140000001</v>
      </c>
      <c r="R51" s="3">
        <v>88904241.650000006</v>
      </c>
      <c r="S51" s="3">
        <v>1813532.69</v>
      </c>
      <c r="T51" s="3">
        <v>221389325.36000001</v>
      </c>
      <c r="U51" s="3">
        <v>72893370.390000001</v>
      </c>
      <c r="V51" s="3">
        <v>5086140745.8999996</v>
      </c>
      <c r="W51" s="3">
        <v>58308503016.510002</v>
      </c>
    </row>
    <row r="52" spans="1:23" x14ac:dyDescent="0.25">
      <c r="A52" s="2" t="s">
        <v>69</v>
      </c>
      <c r="B52" s="2" t="s">
        <v>76</v>
      </c>
      <c r="C52" s="15">
        <v>84000000</v>
      </c>
      <c r="D52" s="2" t="s">
        <v>207</v>
      </c>
      <c r="E52" s="3">
        <v>4479653985.79</v>
      </c>
      <c r="F52" s="3">
        <v>1268964862.1199999</v>
      </c>
      <c r="G52" s="3">
        <v>291257595.49000001</v>
      </c>
      <c r="H52" s="3">
        <v>516942358.44999999</v>
      </c>
      <c r="I52" s="3">
        <v>170434223.71000001</v>
      </c>
      <c r="J52" s="1" t="s">
        <v>18</v>
      </c>
      <c r="K52" s="3">
        <v>82887565.640000001</v>
      </c>
      <c r="L52" s="3">
        <v>84241358.799999997</v>
      </c>
      <c r="M52" s="3">
        <v>12898906.039999999</v>
      </c>
      <c r="N52" s="3">
        <v>12399564.15</v>
      </c>
      <c r="O52" s="3">
        <v>65871.679999999993</v>
      </c>
      <c r="P52" s="3">
        <v>20536140.73</v>
      </c>
      <c r="Q52" s="3">
        <v>12920464.58</v>
      </c>
      <c r="R52" s="3">
        <v>15026482.369999999</v>
      </c>
      <c r="S52" s="3">
        <v>16780</v>
      </c>
      <c r="T52" s="3">
        <v>36098122.920000002</v>
      </c>
      <c r="U52" s="3">
        <v>1743470.65</v>
      </c>
      <c r="V52" s="3">
        <v>3210689123.6700001</v>
      </c>
      <c r="W52" s="3">
        <v>10216776876.790001</v>
      </c>
    </row>
    <row r="53" spans="1:23" x14ac:dyDescent="0.25">
      <c r="A53" s="2" t="s">
        <v>69</v>
      </c>
      <c r="B53" s="2" t="s">
        <v>77</v>
      </c>
      <c r="C53" s="15">
        <v>93000000</v>
      </c>
      <c r="D53" s="2" t="s">
        <v>207</v>
      </c>
      <c r="E53" s="3">
        <v>5845159516.0900002</v>
      </c>
      <c r="F53" s="3">
        <v>1406351286.8900001</v>
      </c>
      <c r="G53" s="3">
        <v>136053143.62</v>
      </c>
      <c r="H53" s="3">
        <v>777192494.60000002</v>
      </c>
      <c r="I53" s="3">
        <v>171003604.19999999</v>
      </c>
      <c r="J53" s="1" t="s">
        <v>18</v>
      </c>
      <c r="K53" s="3">
        <v>76536337.239999995</v>
      </c>
      <c r="L53" s="3">
        <v>131837783.04000001</v>
      </c>
      <c r="M53" s="3">
        <v>19260966.760000002</v>
      </c>
      <c r="N53" s="3">
        <v>16800885.75</v>
      </c>
      <c r="O53" s="3">
        <v>18000</v>
      </c>
      <c r="P53" s="3">
        <v>17755501.329999998</v>
      </c>
      <c r="Q53" s="3">
        <v>10276988.34</v>
      </c>
      <c r="R53" s="3">
        <v>7815748.8200000003</v>
      </c>
      <c r="S53" s="3">
        <v>160610</v>
      </c>
      <c r="T53" s="3">
        <v>35562469.770000003</v>
      </c>
      <c r="U53" s="3">
        <v>813930.11</v>
      </c>
      <c r="V53" s="3">
        <v>4438808229.1999998</v>
      </c>
      <c r="W53" s="3">
        <v>13091407495.76</v>
      </c>
    </row>
    <row r="54" spans="1:23" x14ac:dyDescent="0.25">
      <c r="A54" s="2" t="s">
        <v>69</v>
      </c>
      <c r="B54" s="2" t="s">
        <v>78</v>
      </c>
      <c r="C54" s="15">
        <v>95000000</v>
      </c>
      <c r="D54" s="2" t="s">
        <v>207</v>
      </c>
      <c r="E54" s="3">
        <v>7943841112.9799995</v>
      </c>
      <c r="F54" s="3">
        <v>6359385848.1099997</v>
      </c>
      <c r="G54" s="3">
        <v>985917657.63</v>
      </c>
      <c r="H54" s="3">
        <v>3735836947.5500002</v>
      </c>
      <c r="I54" s="3">
        <v>514577828.64999998</v>
      </c>
      <c r="J54" s="1" t="s">
        <v>18</v>
      </c>
      <c r="K54" s="3">
        <v>205048213.22</v>
      </c>
      <c r="L54" s="3">
        <v>309009072.13</v>
      </c>
      <c r="M54" s="3">
        <v>137127166.62</v>
      </c>
      <c r="N54" s="3">
        <v>36477721.640000001</v>
      </c>
      <c r="O54" s="3">
        <v>-7654.3</v>
      </c>
      <c r="P54" s="3">
        <v>204059943.12</v>
      </c>
      <c r="Q54" s="3">
        <v>34800396.090000004</v>
      </c>
      <c r="R54" s="3">
        <v>94700507.959999993</v>
      </c>
      <c r="S54" s="3">
        <v>53704</v>
      </c>
      <c r="T54" s="3">
        <v>63429291.149999999</v>
      </c>
      <c r="U54" s="3">
        <v>-1023794.66</v>
      </c>
      <c r="V54" s="3">
        <v>1584455264.8699999</v>
      </c>
      <c r="W54" s="3">
        <v>22207689226.759998</v>
      </c>
    </row>
    <row r="55" spans="1:23" x14ac:dyDescent="0.25">
      <c r="A55" s="2" t="s">
        <v>69</v>
      </c>
      <c r="B55" s="2" t="s">
        <v>79</v>
      </c>
      <c r="C55" s="15">
        <v>69000000</v>
      </c>
      <c r="D55" s="2" t="s">
        <v>207</v>
      </c>
      <c r="E55" s="3">
        <v>14783329805.27</v>
      </c>
      <c r="F55" s="3">
        <v>12464369161.77</v>
      </c>
      <c r="G55" s="3">
        <v>4238925022.8600001</v>
      </c>
      <c r="H55" s="3">
        <v>4441739321.0799999</v>
      </c>
      <c r="I55" s="3">
        <v>1401807432.72</v>
      </c>
      <c r="J55" s="1" t="s">
        <v>18</v>
      </c>
      <c r="K55" s="3">
        <v>572523276.49000001</v>
      </c>
      <c r="L55" s="3">
        <v>1022656434.08</v>
      </c>
      <c r="M55" s="3">
        <v>5760005.21</v>
      </c>
      <c r="N55" s="3">
        <v>66669122.880000003</v>
      </c>
      <c r="O55" s="3">
        <v>21131.3</v>
      </c>
      <c r="P55" s="3">
        <v>215352504.38</v>
      </c>
      <c r="Q55" s="3">
        <v>131845093.18000001</v>
      </c>
      <c r="R55" s="3">
        <v>117225620.42</v>
      </c>
      <c r="S55" s="3">
        <v>458759.63</v>
      </c>
      <c r="T55" s="3">
        <v>138941402.90000001</v>
      </c>
      <c r="U55" s="3">
        <v>73362355.5</v>
      </c>
      <c r="V55" s="3">
        <v>2318960643.5</v>
      </c>
      <c r="W55" s="3">
        <v>41993947093.169998</v>
      </c>
    </row>
    <row r="56" spans="1:23" x14ac:dyDescent="0.25">
      <c r="A56" s="2" t="s">
        <v>80</v>
      </c>
      <c r="B56" s="2" t="s">
        <v>81</v>
      </c>
      <c r="C56" s="15">
        <v>37000000</v>
      </c>
      <c r="D56" s="2" t="s">
        <v>207</v>
      </c>
      <c r="E56" s="3">
        <v>9607563409.9500008</v>
      </c>
      <c r="F56" s="3">
        <v>5168085786.5600004</v>
      </c>
      <c r="G56" s="3">
        <v>1229559337.24</v>
      </c>
      <c r="H56" s="3">
        <v>2091916388.29</v>
      </c>
      <c r="I56" s="3">
        <v>632602791.91999996</v>
      </c>
      <c r="J56" s="1" t="s">
        <v>18</v>
      </c>
      <c r="K56" s="3">
        <v>320036239.76999998</v>
      </c>
      <c r="L56" s="3">
        <v>475230088.93000001</v>
      </c>
      <c r="M56" s="3">
        <v>19963355.559999999</v>
      </c>
      <c r="N56" s="3">
        <v>52701535.960000001</v>
      </c>
      <c r="O56" s="3">
        <v>143028.32999999999</v>
      </c>
      <c r="P56" s="3">
        <v>65217975.93</v>
      </c>
      <c r="Q56" s="3">
        <v>11757440.27</v>
      </c>
      <c r="R56" s="3">
        <v>44864340.299999997</v>
      </c>
      <c r="S56" s="3">
        <v>7608761</v>
      </c>
      <c r="T56" s="3">
        <v>97710282.180000007</v>
      </c>
      <c r="U56" s="3">
        <v>5706632.6200000001</v>
      </c>
      <c r="V56" s="3">
        <v>4439477623.3900003</v>
      </c>
      <c r="W56" s="3">
        <v>24270145018.200001</v>
      </c>
    </row>
    <row r="57" spans="1:23" x14ac:dyDescent="0.25">
      <c r="A57" s="2" t="s">
        <v>80</v>
      </c>
      <c r="B57" s="2" t="s">
        <v>82</v>
      </c>
      <c r="C57" s="15">
        <v>65000000</v>
      </c>
      <c r="D57" s="2" t="s">
        <v>207</v>
      </c>
      <c r="E57" s="3">
        <v>63556102699.330002</v>
      </c>
      <c r="F57" s="3">
        <v>60501921885.910004</v>
      </c>
      <c r="G57" s="3">
        <v>23262737143.369999</v>
      </c>
      <c r="H57" s="3">
        <v>22033052145.560001</v>
      </c>
      <c r="I57" s="3">
        <v>3752618981.1199999</v>
      </c>
      <c r="J57" s="1" t="s">
        <v>18</v>
      </c>
      <c r="K57" s="3">
        <v>2759599362.8200002</v>
      </c>
      <c r="L57" s="3">
        <v>5007690254.29</v>
      </c>
      <c r="M57" s="3">
        <v>330090085.93000001</v>
      </c>
      <c r="N57" s="3">
        <v>318266054.17000002</v>
      </c>
      <c r="O57" s="3">
        <v>-139626.03</v>
      </c>
      <c r="P57" s="3">
        <v>1217718957.05</v>
      </c>
      <c r="Q57" s="3">
        <v>312962648.54000002</v>
      </c>
      <c r="R57" s="3">
        <v>442287637.33999997</v>
      </c>
      <c r="S57" s="3">
        <v>345083.53</v>
      </c>
      <c r="T57" s="3">
        <v>679857511.78999996</v>
      </c>
      <c r="U57" s="3">
        <v>59706494.869999997</v>
      </c>
      <c r="V57" s="3">
        <v>3054180813.4200001</v>
      </c>
      <c r="W57" s="3">
        <v>187288998133.01001</v>
      </c>
    </row>
    <row r="58" spans="1:23" x14ac:dyDescent="0.25">
      <c r="A58" s="2" t="s">
        <v>80</v>
      </c>
      <c r="B58" s="2" t="s">
        <v>83</v>
      </c>
      <c r="C58" s="15">
        <v>71000000</v>
      </c>
      <c r="D58" s="2" t="s">
        <v>207</v>
      </c>
      <c r="E58" s="3">
        <v>43502067611.029999</v>
      </c>
      <c r="F58" s="3">
        <v>42157328919.730003</v>
      </c>
      <c r="G58" s="3">
        <v>25950124087.130001</v>
      </c>
      <c r="H58" s="3">
        <v>10730758979.08</v>
      </c>
      <c r="I58" s="3">
        <v>1195637041.6700001</v>
      </c>
      <c r="J58" s="1" t="s">
        <v>18</v>
      </c>
      <c r="K58" s="3">
        <v>988174820.53999996</v>
      </c>
      <c r="L58" s="3">
        <v>1433923990.8199999</v>
      </c>
      <c r="M58" s="3">
        <v>11475887.91</v>
      </c>
      <c r="N58" s="3">
        <v>155993140.46000001</v>
      </c>
      <c r="O58" s="3">
        <v>441546.27</v>
      </c>
      <c r="P58" s="3">
        <v>817917996.41999996</v>
      </c>
      <c r="Q58" s="3">
        <v>64142994.659999996</v>
      </c>
      <c r="R58" s="3">
        <v>97533101.379999995</v>
      </c>
      <c r="S58" s="3">
        <v>865400</v>
      </c>
      <c r="T58" s="3">
        <v>363683629.98000002</v>
      </c>
      <c r="U58" s="3">
        <v>24982340.600000001</v>
      </c>
      <c r="V58" s="3">
        <v>1344738691.3</v>
      </c>
      <c r="W58" s="3">
        <v>128839790178.98</v>
      </c>
    </row>
    <row r="59" spans="1:23" ht="30" x14ac:dyDescent="0.25">
      <c r="A59" s="2" t="s">
        <v>80</v>
      </c>
      <c r="B59" s="2" t="s">
        <v>84</v>
      </c>
      <c r="C59" s="15">
        <v>71800000</v>
      </c>
      <c r="D59" s="2" t="s">
        <v>207</v>
      </c>
      <c r="E59" s="3">
        <v>49477248608.169998</v>
      </c>
      <c r="F59" s="3">
        <v>48033318014.970001</v>
      </c>
      <c r="G59" s="3">
        <v>13857190158.780001</v>
      </c>
      <c r="H59" s="3">
        <v>19880399562.91</v>
      </c>
      <c r="I59" s="3">
        <v>1392944604.0699999</v>
      </c>
      <c r="J59" s="1" t="s">
        <v>18</v>
      </c>
      <c r="K59" s="3">
        <v>1270418101.2</v>
      </c>
      <c r="L59" s="3">
        <v>8649117861.7000008</v>
      </c>
      <c r="M59" s="3">
        <v>48645005.759999998</v>
      </c>
      <c r="N59" s="3">
        <v>193057289.91999999</v>
      </c>
      <c r="O59" s="3">
        <v>63438.400000000001</v>
      </c>
      <c r="P59" s="3">
        <v>1350332573.1500001</v>
      </c>
      <c r="Q59" s="3">
        <v>177674773.13999999</v>
      </c>
      <c r="R59" s="3">
        <v>330371978.18000001</v>
      </c>
      <c r="S59" s="3">
        <v>3725164.57</v>
      </c>
      <c r="T59" s="3">
        <v>712596817.00999999</v>
      </c>
      <c r="U59" s="3">
        <v>6016909.3300000001</v>
      </c>
      <c r="V59" s="3">
        <v>1443930593.2</v>
      </c>
      <c r="W59" s="3">
        <v>146827051454.45999</v>
      </c>
    </row>
    <row r="60" spans="1:23" x14ac:dyDescent="0.25">
      <c r="A60" s="2" t="s">
        <v>80</v>
      </c>
      <c r="B60" s="2" t="s">
        <v>85</v>
      </c>
      <c r="C60" s="15">
        <v>75000000</v>
      </c>
      <c r="D60" s="2" t="s">
        <v>207</v>
      </c>
      <c r="E60" s="3">
        <v>41175510200.120003</v>
      </c>
      <c r="F60" s="3">
        <v>36197668469.919998</v>
      </c>
      <c r="G60" s="3">
        <v>12826268924.110001</v>
      </c>
      <c r="H60" s="3">
        <v>14927441539.959999</v>
      </c>
      <c r="I60" s="3">
        <v>2001265738.49</v>
      </c>
      <c r="J60" s="1" t="s">
        <v>18</v>
      </c>
      <c r="K60" s="3">
        <v>1707714004.6600001</v>
      </c>
      <c r="L60" s="3">
        <v>2643772844.3299999</v>
      </c>
      <c r="M60" s="3">
        <v>322839502.01999998</v>
      </c>
      <c r="N60" s="3">
        <v>242268069.84</v>
      </c>
      <c r="O60" s="3">
        <v>605432.4</v>
      </c>
      <c r="P60" s="3">
        <v>710786928.67999995</v>
      </c>
      <c r="Q60" s="3">
        <v>110436773.06</v>
      </c>
      <c r="R60" s="3">
        <v>146440437.19</v>
      </c>
      <c r="S60" s="3">
        <v>835300</v>
      </c>
      <c r="T60" s="3">
        <v>332715798.57999998</v>
      </c>
      <c r="U60" s="3">
        <v>15889561.09</v>
      </c>
      <c r="V60" s="3">
        <v>4977841730.1999998</v>
      </c>
      <c r="W60" s="3">
        <v>118340301254.64999</v>
      </c>
    </row>
    <row r="61" spans="1:23" x14ac:dyDescent="0.25">
      <c r="A61" s="2" t="s">
        <v>80</v>
      </c>
      <c r="B61" s="2" t="s">
        <v>86</v>
      </c>
      <c r="C61" s="15">
        <v>71900000</v>
      </c>
      <c r="D61" s="2" t="s">
        <v>207</v>
      </c>
      <c r="E61" s="3">
        <v>38631968329.440002</v>
      </c>
      <c r="F61" s="3">
        <v>38020990474.239998</v>
      </c>
      <c r="G61" s="3">
        <v>18611106070.349998</v>
      </c>
      <c r="H61" s="3">
        <v>11859488815.790001</v>
      </c>
      <c r="I61" s="3">
        <v>514318518.19</v>
      </c>
      <c r="J61" s="1" t="s">
        <v>18</v>
      </c>
      <c r="K61" s="3">
        <v>410576442.11000001</v>
      </c>
      <c r="L61" s="3">
        <v>5205839988.6300001</v>
      </c>
      <c r="M61" s="3">
        <v>73300082.180000007</v>
      </c>
      <c r="N61" s="3">
        <v>87065605.629999995</v>
      </c>
      <c r="O61" s="3">
        <v>10259.4</v>
      </c>
      <c r="P61" s="3">
        <v>473335370.26999998</v>
      </c>
      <c r="Q61" s="3">
        <v>241325164.5</v>
      </c>
      <c r="R61" s="3">
        <v>127369446.19</v>
      </c>
      <c r="S61" s="3">
        <v>12760</v>
      </c>
      <c r="T61" s="3">
        <v>204176174.02000001</v>
      </c>
      <c r="U61" s="3">
        <v>6493433.5300000003</v>
      </c>
      <c r="V61" s="3">
        <v>610977855.20000005</v>
      </c>
      <c r="W61" s="3">
        <v>115078354789.67</v>
      </c>
    </row>
    <row r="62" spans="1:23" x14ac:dyDescent="0.25">
      <c r="A62" s="2" t="s">
        <v>87</v>
      </c>
      <c r="B62" s="2" t="s">
        <v>88</v>
      </c>
      <c r="C62" s="15">
        <v>14000000</v>
      </c>
      <c r="D62" s="2" t="s">
        <v>207</v>
      </c>
      <c r="E62" s="3">
        <v>22312354519.939999</v>
      </c>
      <c r="F62" s="3">
        <v>19671444831.029999</v>
      </c>
      <c r="G62" s="3">
        <v>8178943803.1899996</v>
      </c>
      <c r="H62" s="3">
        <v>5530741358.6300001</v>
      </c>
      <c r="I62" s="3">
        <v>1585748235.1400001</v>
      </c>
      <c r="J62" s="1" t="s">
        <v>18</v>
      </c>
      <c r="K62" s="3">
        <v>740912871.27999997</v>
      </c>
      <c r="L62" s="3">
        <v>2447012536.1500001</v>
      </c>
      <c r="M62" s="3">
        <v>181109365.03999999</v>
      </c>
      <c r="N62" s="3">
        <v>105911741.43000001</v>
      </c>
      <c r="O62" s="3">
        <v>24383.63</v>
      </c>
      <c r="P62" s="3">
        <v>505639371.52999997</v>
      </c>
      <c r="Q62" s="3">
        <v>38624596.119999997</v>
      </c>
      <c r="R62" s="3">
        <v>85366492.170000002</v>
      </c>
      <c r="S62" s="3">
        <v>3418443.6</v>
      </c>
      <c r="T62" s="3">
        <v>176742235.34999999</v>
      </c>
      <c r="U62" s="3">
        <v>22247695.57</v>
      </c>
      <c r="V62" s="3">
        <v>2640909688.9099998</v>
      </c>
      <c r="W62" s="3">
        <v>64227152168.709999</v>
      </c>
    </row>
    <row r="63" spans="1:23" x14ac:dyDescent="0.25">
      <c r="A63" s="2" t="s">
        <v>87</v>
      </c>
      <c r="B63" s="2" t="s">
        <v>89</v>
      </c>
      <c r="C63" s="15">
        <v>15000000</v>
      </c>
      <c r="D63" s="2" t="s">
        <v>207</v>
      </c>
      <c r="E63" s="3">
        <v>12177865488.43</v>
      </c>
      <c r="F63" s="3">
        <v>7368016262.0100002</v>
      </c>
      <c r="G63" s="3">
        <v>1575900007.26</v>
      </c>
      <c r="H63" s="3">
        <v>3107692584.1700001</v>
      </c>
      <c r="I63" s="3">
        <v>892603898.11000001</v>
      </c>
      <c r="J63" s="1" t="s">
        <v>18</v>
      </c>
      <c r="K63" s="3">
        <v>550574928.86000001</v>
      </c>
      <c r="L63" s="3">
        <v>683637244.72000003</v>
      </c>
      <c r="M63" s="3">
        <v>3848097.34</v>
      </c>
      <c r="N63" s="3">
        <v>62974369.990000002</v>
      </c>
      <c r="O63" s="3">
        <v>-32790.19</v>
      </c>
      <c r="P63" s="3">
        <v>156385550.59999999</v>
      </c>
      <c r="Q63" s="3">
        <v>71314262.640000001</v>
      </c>
      <c r="R63" s="3">
        <v>99964972.239999995</v>
      </c>
      <c r="S63" s="3">
        <v>10508927.810000001</v>
      </c>
      <c r="T63" s="3">
        <v>136821536.30000001</v>
      </c>
      <c r="U63" s="3">
        <v>1065193.9099999999</v>
      </c>
      <c r="V63" s="3">
        <v>4809849226.4200001</v>
      </c>
      <c r="W63" s="3">
        <v>31708989760.619999</v>
      </c>
    </row>
    <row r="64" spans="1:23" x14ac:dyDescent="0.25">
      <c r="A64" s="2" t="s">
        <v>87</v>
      </c>
      <c r="B64" s="2" t="s">
        <v>90</v>
      </c>
      <c r="C64" s="15">
        <v>17000000</v>
      </c>
      <c r="D64" s="2" t="s">
        <v>207</v>
      </c>
      <c r="E64" s="3">
        <v>16728561241.15</v>
      </c>
      <c r="F64" s="3">
        <v>12670154842.219999</v>
      </c>
      <c r="G64" s="3">
        <v>4146195226.7199998</v>
      </c>
      <c r="H64" s="3">
        <v>4586314658.8599997</v>
      </c>
      <c r="I64" s="3">
        <v>947942777.77999997</v>
      </c>
      <c r="J64" s="1" t="s">
        <v>18</v>
      </c>
      <c r="K64" s="3">
        <v>860493672.14999998</v>
      </c>
      <c r="L64" s="3">
        <v>1409008648.1400001</v>
      </c>
      <c r="M64" s="3">
        <v>16525526.869999999</v>
      </c>
      <c r="N64" s="3">
        <v>102638901.61</v>
      </c>
      <c r="O64" s="3">
        <v>55515.49</v>
      </c>
      <c r="P64" s="3">
        <v>252877729.99000001</v>
      </c>
      <c r="Q64" s="3">
        <v>31500905.050000001</v>
      </c>
      <c r="R64" s="3">
        <v>100603842.89</v>
      </c>
      <c r="S64" s="3">
        <v>1413365.03</v>
      </c>
      <c r="T64" s="3">
        <v>127318995.84999999</v>
      </c>
      <c r="U64" s="3">
        <v>6541852.9800000004</v>
      </c>
      <c r="V64" s="3">
        <v>4058406398.9299998</v>
      </c>
      <c r="W64" s="3">
        <v>46046554101.709999</v>
      </c>
    </row>
    <row r="65" spans="1:23" x14ac:dyDescent="0.25">
      <c r="A65" s="2" t="s">
        <v>87</v>
      </c>
      <c r="B65" s="2" t="s">
        <v>91</v>
      </c>
      <c r="C65" s="15">
        <v>20000000</v>
      </c>
      <c r="D65" s="2" t="s">
        <v>207</v>
      </c>
      <c r="E65" s="3">
        <v>26722966351.23</v>
      </c>
      <c r="F65" s="3">
        <v>23014684143.029999</v>
      </c>
      <c r="G65" s="3">
        <v>6656998624.3699999</v>
      </c>
      <c r="H65" s="3">
        <v>7261412370.4200001</v>
      </c>
      <c r="I65" s="3">
        <v>1867363937.8699999</v>
      </c>
      <c r="J65" s="1" t="s">
        <v>18</v>
      </c>
      <c r="K65" s="3">
        <v>1532216113.1600001</v>
      </c>
      <c r="L65" s="3">
        <v>3542638938.8299999</v>
      </c>
      <c r="M65" s="3">
        <v>31492992.760000002</v>
      </c>
      <c r="N65" s="3">
        <v>171383821.61000001</v>
      </c>
      <c r="O65" s="3">
        <v>49276.88</v>
      </c>
      <c r="P65" s="3">
        <v>806605460.26999998</v>
      </c>
      <c r="Q65" s="3">
        <v>55159054.229999997</v>
      </c>
      <c r="R65" s="3">
        <v>434821404.17000002</v>
      </c>
      <c r="S65" s="3">
        <v>0</v>
      </c>
      <c r="T65" s="3">
        <v>294597854.00999999</v>
      </c>
      <c r="U65" s="3">
        <v>187040491.40000001</v>
      </c>
      <c r="V65" s="3">
        <v>3708282208.1999998</v>
      </c>
      <c r="W65" s="3">
        <v>76287713042.440002</v>
      </c>
    </row>
    <row r="66" spans="1:23" x14ac:dyDescent="0.25">
      <c r="A66" s="2" t="s">
        <v>87</v>
      </c>
      <c r="B66" s="2" t="s">
        <v>92</v>
      </c>
      <c r="C66" s="15">
        <v>24000000</v>
      </c>
      <c r="D66" s="2" t="s">
        <v>207</v>
      </c>
      <c r="E66" s="3">
        <v>9661217660.9099998</v>
      </c>
      <c r="F66" s="3">
        <v>5552328792.3900003</v>
      </c>
      <c r="G66" s="3">
        <v>1120940193.8900001</v>
      </c>
      <c r="H66" s="3">
        <v>2253723272.8299999</v>
      </c>
      <c r="I66" s="3">
        <v>743795445.66999996</v>
      </c>
      <c r="J66" s="1" t="s">
        <v>18</v>
      </c>
      <c r="K66" s="3">
        <v>522018632.12</v>
      </c>
      <c r="L66" s="3">
        <v>520876841.18000001</v>
      </c>
      <c r="M66" s="3">
        <v>4715112.0599999996</v>
      </c>
      <c r="N66" s="3">
        <v>58419773.600000001</v>
      </c>
      <c r="O66" s="3">
        <v>28600.55</v>
      </c>
      <c r="P66" s="3">
        <v>113876303.8</v>
      </c>
      <c r="Q66" s="3">
        <v>16438496.99</v>
      </c>
      <c r="R66" s="3">
        <v>44136991.270000003</v>
      </c>
      <c r="S66" s="3">
        <v>214669.58</v>
      </c>
      <c r="T66" s="3">
        <v>76394398.709999993</v>
      </c>
      <c r="U66" s="3">
        <v>10847812.01</v>
      </c>
      <c r="V66" s="3">
        <v>4108888868.52</v>
      </c>
      <c r="W66" s="3">
        <v>24808861866.080002</v>
      </c>
    </row>
    <row r="67" spans="1:23" x14ac:dyDescent="0.25">
      <c r="A67" s="2" t="s">
        <v>87</v>
      </c>
      <c r="B67" s="2" t="s">
        <v>93</v>
      </c>
      <c r="C67" s="15">
        <v>29000000</v>
      </c>
      <c r="D67" s="2" t="s">
        <v>207</v>
      </c>
      <c r="E67" s="3">
        <v>14153318496.959999</v>
      </c>
      <c r="F67" s="3">
        <v>13267711944.58</v>
      </c>
      <c r="G67" s="3">
        <v>4494692410.1300001</v>
      </c>
      <c r="H67" s="3">
        <v>4333918855.1400003</v>
      </c>
      <c r="I67" s="3">
        <v>2069087580.3</v>
      </c>
      <c r="J67" s="1" t="s">
        <v>18</v>
      </c>
      <c r="K67" s="3">
        <v>623773577</v>
      </c>
      <c r="L67" s="3">
        <v>999442296.33000004</v>
      </c>
      <c r="M67" s="3">
        <v>30129678.239999998</v>
      </c>
      <c r="N67" s="3">
        <v>73523113.280000001</v>
      </c>
      <c r="O67" s="3">
        <v>-12115.3</v>
      </c>
      <c r="P67" s="3">
        <v>175239404.41999999</v>
      </c>
      <c r="Q67" s="3">
        <v>51668539.630000003</v>
      </c>
      <c r="R67" s="3">
        <v>83501285.579999998</v>
      </c>
      <c r="S67" s="3">
        <v>328637.88</v>
      </c>
      <c r="T67" s="3">
        <v>196683011.78999999</v>
      </c>
      <c r="U67" s="3">
        <v>6169326.9299999997</v>
      </c>
      <c r="V67" s="3">
        <v>885606552.38</v>
      </c>
      <c r="W67" s="3">
        <v>41444782595.269997</v>
      </c>
    </row>
    <row r="68" spans="1:23" x14ac:dyDescent="0.25">
      <c r="A68" s="2" t="s">
        <v>87</v>
      </c>
      <c r="B68" s="2" t="s">
        <v>94</v>
      </c>
      <c r="C68" s="15">
        <v>34000000</v>
      </c>
      <c r="D68" s="2" t="s">
        <v>207</v>
      </c>
      <c r="E68" s="3">
        <v>7557174011.9499998</v>
      </c>
      <c r="F68" s="3">
        <v>5236628277.7399998</v>
      </c>
      <c r="G68" s="3">
        <v>1509292768.02</v>
      </c>
      <c r="H68" s="3">
        <v>1884022631.4200001</v>
      </c>
      <c r="I68" s="3">
        <v>473837659.31</v>
      </c>
      <c r="J68" s="1" t="s">
        <v>18</v>
      </c>
      <c r="K68" s="3">
        <v>428008917.99000001</v>
      </c>
      <c r="L68" s="3">
        <v>394403584.94999999</v>
      </c>
      <c r="M68" s="3">
        <v>2376092.9300000002</v>
      </c>
      <c r="N68" s="3">
        <v>37160939.909999996</v>
      </c>
      <c r="O68" s="3">
        <v>17522.95</v>
      </c>
      <c r="P68" s="3">
        <v>107036177.27</v>
      </c>
      <c r="Q68" s="3">
        <v>143406139.37</v>
      </c>
      <c r="R68" s="3">
        <v>30169767.52</v>
      </c>
      <c r="S68" s="3">
        <v>493825.35</v>
      </c>
      <c r="T68" s="3">
        <v>104677929.38</v>
      </c>
      <c r="U68" s="3">
        <v>1621118.42</v>
      </c>
      <c r="V68" s="3">
        <v>2320545734.21</v>
      </c>
      <c r="W68" s="3">
        <v>20230873098.689999</v>
      </c>
    </row>
    <row r="69" spans="1:23" x14ac:dyDescent="0.25">
      <c r="A69" s="2" t="s">
        <v>87</v>
      </c>
      <c r="B69" s="2" t="s">
        <v>95</v>
      </c>
      <c r="C69" s="15">
        <v>38000000</v>
      </c>
      <c r="D69" s="2" t="s">
        <v>207</v>
      </c>
      <c r="E69" s="3">
        <v>12509161802.059999</v>
      </c>
      <c r="F69" s="3">
        <v>10721999607.75</v>
      </c>
      <c r="G69" s="3">
        <v>4224253238.25</v>
      </c>
      <c r="H69" s="3">
        <v>3467135044.6900001</v>
      </c>
      <c r="I69" s="3">
        <v>883343703.41999996</v>
      </c>
      <c r="J69" s="1" t="s">
        <v>18</v>
      </c>
      <c r="K69" s="3">
        <v>486334687.67000002</v>
      </c>
      <c r="L69" s="3">
        <v>1020462467.09</v>
      </c>
      <c r="M69" s="3">
        <v>77690754.090000004</v>
      </c>
      <c r="N69" s="3">
        <v>67196232.329999998</v>
      </c>
      <c r="O69" s="3">
        <v>73598.5</v>
      </c>
      <c r="P69" s="3">
        <v>204820290.83000001</v>
      </c>
      <c r="Q69" s="3">
        <v>21180456.27</v>
      </c>
      <c r="R69" s="3">
        <v>55287491.420000002</v>
      </c>
      <c r="S69" s="3">
        <v>1577114.02</v>
      </c>
      <c r="T69" s="3">
        <v>115604436.72</v>
      </c>
      <c r="U69" s="3">
        <v>5650497.3600000003</v>
      </c>
      <c r="V69" s="3">
        <v>1787162194.3099999</v>
      </c>
      <c r="W69" s="3">
        <v>35648933616.779999</v>
      </c>
    </row>
    <row r="70" spans="1:23" x14ac:dyDescent="0.25">
      <c r="A70" s="2" t="s">
        <v>87</v>
      </c>
      <c r="B70" s="2" t="s">
        <v>96</v>
      </c>
      <c r="C70" s="15">
        <v>42000000</v>
      </c>
      <c r="D70" s="2" t="s">
        <v>207</v>
      </c>
      <c r="E70" s="3">
        <v>13425179266.709999</v>
      </c>
      <c r="F70" s="3">
        <v>12432015892.700001</v>
      </c>
      <c r="G70" s="3">
        <v>5322679725.3999996</v>
      </c>
      <c r="H70" s="3">
        <v>3975794311.8400002</v>
      </c>
      <c r="I70" s="3">
        <v>990750425.00999999</v>
      </c>
      <c r="J70" s="1" t="s">
        <v>18</v>
      </c>
      <c r="K70" s="3">
        <v>483797535.23000002</v>
      </c>
      <c r="L70" s="3">
        <v>1086265714.4300001</v>
      </c>
      <c r="M70" s="3">
        <v>13180219.039999999</v>
      </c>
      <c r="N70" s="3">
        <v>80749845.780000001</v>
      </c>
      <c r="O70" s="3">
        <v>-30677.69</v>
      </c>
      <c r="P70" s="3">
        <v>208789066.88</v>
      </c>
      <c r="Q70" s="3">
        <v>28744162.699999999</v>
      </c>
      <c r="R70" s="3">
        <v>86820250.209999993</v>
      </c>
      <c r="S70" s="3">
        <v>8960</v>
      </c>
      <c r="T70" s="3">
        <v>105755048.13</v>
      </c>
      <c r="U70" s="3">
        <v>8119903.0700000003</v>
      </c>
      <c r="V70" s="3">
        <v>993163374.00999999</v>
      </c>
      <c r="W70" s="3">
        <v>39241783023.449997</v>
      </c>
    </row>
    <row r="71" spans="1:23" x14ac:dyDescent="0.25">
      <c r="A71" s="2" t="s">
        <v>87</v>
      </c>
      <c r="B71" s="2" t="s">
        <v>97</v>
      </c>
      <c r="C71" s="15">
        <v>46000000</v>
      </c>
      <c r="D71" s="2" t="s">
        <v>207</v>
      </c>
      <c r="E71" s="3">
        <v>137649193526.66</v>
      </c>
      <c r="F71" s="3">
        <v>132610585350.53</v>
      </c>
      <c r="G71" s="3">
        <v>43866690785.169998</v>
      </c>
      <c r="H71" s="3">
        <v>46298947495.610001</v>
      </c>
      <c r="I71" s="3">
        <v>8962869543.1499996</v>
      </c>
      <c r="J71" s="1" t="s">
        <v>18</v>
      </c>
      <c r="K71" s="3">
        <v>6561120033.6800003</v>
      </c>
      <c r="L71" s="3">
        <v>17372523806.880001</v>
      </c>
      <c r="M71" s="3">
        <v>83501492.170000002</v>
      </c>
      <c r="N71" s="3">
        <v>717330293.00999999</v>
      </c>
      <c r="O71" s="3">
        <v>1544943.35</v>
      </c>
      <c r="P71" s="3">
        <v>4500026605.0699997</v>
      </c>
      <c r="Q71" s="3">
        <v>732808502.84000003</v>
      </c>
      <c r="R71" s="3">
        <v>1187398009.8</v>
      </c>
      <c r="S71" s="3">
        <v>7566476.6500000004</v>
      </c>
      <c r="T71" s="3">
        <v>1522587802.1400001</v>
      </c>
      <c r="U71" s="3">
        <v>335353620.29000002</v>
      </c>
      <c r="V71" s="3">
        <v>5038608176.1300001</v>
      </c>
      <c r="W71" s="3">
        <v>407448656463.13</v>
      </c>
    </row>
    <row r="72" spans="1:23" x14ac:dyDescent="0.25">
      <c r="A72" s="2" t="s">
        <v>87</v>
      </c>
      <c r="B72" s="2" t="s">
        <v>98</v>
      </c>
      <c r="C72" s="15">
        <v>54000000</v>
      </c>
      <c r="D72" s="2" t="s">
        <v>207</v>
      </c>
      <c r="E72" s="3">
        <v>7789422946.1999998</v>
      </c>
      <c r="F72" s="3">
        <v>5059441550.0500002</v>
      </c>
      <c r="G72" s="3">
        <v>1132184868.8399999</v>
      </c>
      <c r="H72" s="3">
        <v>2015097132.53</v>
      </c>
      <c r="I72" s="3">
        <v>664693939.99000001</v>
      </c>
      <c r="J72" s="1" t="s">
        <v>18</v>
      </c>
      <c r="K72" s="3">
        <v>366176550.98000002</v>
      </c>
      <c r="L72" s="3">
        <v>460721100.93000001</v>
      </c>
      <c r="M72" s="3">
        <v>1995626.28</v>
      </c>
      <c r="N72" s="3">
        <v>44951554.75</v>
      </c>
      <c r="O72" s="3">
        <v>221269</v>
      </c>
      <c r="P72" s="3">
        <v>133207909.06</v>
      </c>
      <c r="Q72" s="3">
        <v>6141583.0700000003</v>
      </c>
      <c r="R72" s="3">
        <v>106207750.23999999</v>
      </c>
      <c r="S72" s="3">
        <v>1103936.6100000001</v>
      </c>
      <c r="T72" s="3">
        <v>101664503.09</v>
      </c>
      <c r="U72" s="3">
        <v>5199885.3499999996</v>
      </c>
      <c r="V72" s="3">
        <v>2729981396.1500001</v>
      </c>
      <c r="W72" s="3">
        <v>20618413503.119999</v>
      </c>
    </row>
    <row r="73" spans="1:23" x14ac:dyDescent="0.25">
      <c r="A73" s="2" t="s">
        <v>87</v>
      </c>
      <c r="B73" s="2" t="s">
        <v>99</v>
      </c>
      <c r="C73" s="15">
        <v>61000000</v>
      </c>
      <c r="D73" s="2" t="s">
        <v>207</v>
      </c>
      <c r="E73" s="3">
        <v>13037129906.01</v>
      </c>
      <c r="F73" s="3">
        <v>10131737276.83</v>
      </c>
      <c r="G73" s="3">
        <v>2829896652.52</v>
      </c>
      <c r="H73" s="3">
        <v>3932746898.0500002</v>
      </c>
      <c r="I73" s="3">
        <v>1060429466.48</v>
      </c>
      <c r="J73" s="1" t="s">
        <v>18</v>
      </c>
      <c r="K73" s="3">
        <v>589301559.96000004</v>
      </c>
      <c r="L73" s="3">
        <v>1093302233.4000001</v>
      </c>
      <c r="M73" s="3">
        <v>6164955.2000000002</v>
      </c>
      <c r="N73" s="3">
        <v>71527950.310000002</v>
      </c>
      <c r="O73" s="3">
        <v>350274.12</v>
      </c>
      <c r="P73" s="3">
        <v>199998642.53</v>
      </c>
      <c r="Q73" s="3">
        <v>73393632.969999999</v>
      </c>
      <c r="R73" s="3">
        <v>84213532.560000002</v>
      </c>
      <c r="S73" s="3">
        <v>2253106</v>
      </c>
      <c r="T73" s="3">
        <v>158163717.09</v>
      </c>
      <c r="U73" s="3">
        <v>4978885.16</v>
      </c>
      <c r="V73" s="3">
        <v>2905392629.1799998</v>
      </c>
      <c r="W73" s="3">
        <v>36180981318.370003</v>
      </c>
    </row>
    <row r="74" spans="1:23" x14ac:dyDescent="0.25">
      <c r="A74" s="2" t="s">
        <v>87</v>
      </c>
      <c r="B74" s="2" t="s">
        <v>100</v>
      </c>
      <c r="C74" s="15">
        <v>66000000</v>
      </c>
      <c r="D74" s="2" t="s">
        <v>207</v>
      </c>
      <c r="E74" s="3">
        <v>10454690626.889999</v>
      </c>
      <c r="F74" s="3">
        <v>8785348337.2600002</v>
      </c>
      <c r="G74" s="3">
        <v>2796936417.54</v>
      </c>
      <c r="H74" s="3">
        <v>3199518500.8400002</v>
      </c>
      <c r="I74" s="3">
        <v>1089245243.26</v>
      </c>
      <c r="J74" s="1" t="s">
        <v>18</v>
      </c>
      <c r="K74" s="3">
        <v>466587686.56999999</v>
      </c>
      <c r="L74" s="3">
        <v>778481759.55999994</v>
      </c>
      <c r="M74" s="3">
        <v>5564726</v>
      </c>
      <c r="N74" s="3">
        <v>59139136.789999999</v>
      </c>
      <c r="O74" s="3">
        <v>63428.04</v>
      </c>
      <c r="P74" s="3">
        <v>120539738.67</v>
      </c>
      <c r="Q74" s="3">
        <v>83844297.409999996</v>
      </c>
      <c r="R74" s="3">
        <v>56974249.259999998</v>
      </c>
      <c r="S74" s="3">
        <v>98414.74</v>
      </c>
      <c r="T74" s="3">
        <v>109532551.69</v>
      </c>
      <c r="U74" s="3">
        <v>2131828.37</v>
      </c>
      <c r="V74" s="3">
        <v>1669342289.6300001</v>
      </c>
      <c r="W74" s="3">
        <v>29678039232.52</v>
      </c>
    </row>
    <row r="75" spans="1:23" x14ac:dyDescent="0.25">
      <c r="A75" s="2" t="s">
        <v>87</v>
      </c>
      <c r="B75" s="2" t="s">
        <v>101</v>
      </c>
      <c r="C75" s="15">
        <v>68000000</v>
      </c>
      <c r="D75" s="2" t="s">
        <v>207</v>
      </c>
      <c r="E75" s="3">
        <v>10018334565</v>
      </c>
      <c r="F75" s="3">
        <v>6369680859.6899996</v>
      </c>
      <c r="G75" s="3">
        <v>1426459037.1600001</v>
      </c>
      <c r="H75" s="3">
        <v>2378826548.6900001</v>
      </c>
      <c r="I75" s="3">
        <v>744371139.60000002</v>
      </c>
      <c r="J75" s="1" t="s">
        <v>18</v>
      </c>
      <c r="K75" s="3">
        <v>448410744.67000002</v>
      </c>
      <c r="L75" s="3">
        <v>822172929.88999999</v>
      </c>
      <c r="M75" s="3">
        <v>2463597.9300000002</v>
      </c>
      <c r="N75" s="3">
        <v>68181054.959999993</v>
      </c>
      <c r="O75" s="3">
        <v>-15045.82</v>
      </c>
      <c r="P75" s="3">
        <v>162559871.63</v>
      </c>
      <c r="Q75" s="3">
        <v>24402591.48</v>
      </c>
      <c r="R75" s="3">
        <v>136399096.19</v>
      </c>
      <c r="S75" s="3">
        <v>47182897</v>
      </c>
      <c r="T75" s="3">
        <v>96217905.689999998</v>
      </c>
      <c r="U75" s="3">
        <v>-359249.52</v>
      </c>
      <c r="V75" s="3">
        <v>3648653705.3099999</v>
      </c>
      <c r="W75" s="3">
        <v>26393942249.549999</v>
      </c>
    </row>
    <row r="76" spans="1:23" x14ac:dyDescent="0.25">
      <c r="A76" s="2" t="s">
        <v>87</v>
      </c>
      <c r="B76" s="2" t="s">
        <v>102</v>
      </c>
      <c r="C76" s="15">
        <v>28000000</v>
      </c>
      <c r="D76" s="2" t="s">
        <v>207</v>
      </c>
      <c r="E76" s="3">
        <v>14506787264.129999</v>
      </c>
      <c r="F76" s="3">
        <v>13051803430.110001</v>
      </c>
      <c r="G76" s="3">
        <v>3687571705.79</v>
      </c>
      <c r="H76" s="3">
        <v>4396055280.9799995</v>
      </c>
      <c r="I76" s="3">
        <v>1531225905.8499999</v>
      </c>
      <c r="J76" s="1" t="s">
        <v>18</v>
      </c>
      <c r="K76" s="3">
        <v>743260228.08000004</v>
      </c>
      <c r="L76" s="3">
        <v>1743607446.3800001</v>
      </c>
      <c r="M76" s="3">
        <v>14090328.73</v>
      </c>
      <c r="N76" s="3">
        <v>76373395.650000006</v>
      </c>
      <c r="O76" s="3">
        <v>189469.04</v>
      </c>
      <c r="P76" s="3">
        <v>288987918.24000001</v>
      </c>
      <c r="Q76" s="3">
        <v>107787441.26000001</v>
      </c>
      <c r="R76" s="3">
        <v>165623769.63999999</v>
      </c>
      <c r="S76" s="3">
        <v>1336475</v>
      </c>
      <c r="T76" s="3">
        <v>209836332.40000001</v>
      </c>
      <c r="U76" s="3">
        <v>29864591.350000001</v>
      </c>
      <c r="V76" s="3">
        <v>1454983834.02</v>
      </c>
      <c r="W76" s="3">
        <v>42009384816.650002</v>
      </c>
    </row>
    <row r="77" spans="1:23" x14ac:dyDescent="0.25">
      <c r="A77" s="2" t="s">
        <v>87</v>
      </c>
      <c r="B77" s="2" t="s">
        <v>103</v>
      </c>
      <c r="C77" s="15">
        <v>70000000</v>
      </c>
      <c r="D77" s="2" t="s">
        <v>207</v>
      </c>
      <c r="E77" s="3">
        <v>17001484677.959999</v>
      </c>
      <c r="F77" s="3">
        <v>14599232084.92</v>
      </c>
      <c r="G77" s="3">
        <v>4231877887.5500002</v>
      </c>
      <c r="H77" s="3">
        <v>5430322954.9300003</v>
      </c>
      <c r="I77" s="3">
        <v>1796045822.8199999</v>
      </c>
      <c r="J77" s="1" t="s">
        <v>18</v>
      </c>
      <c r="K77" s="3">
        <v>704935747.23000002</v>
      </c>
      <c r="L77" s="3">
        <v>1452590672.5999999</v>
      </c>
      <c r="M77" s="3">
        <v>32477395.940000001</v>
      </c>
      <c r="N77" s="3">
        <v>97940614.909999996</v>
      </c>
      <c r="O77" s="3">
        <v>26492.32</v>
      </c>
      <c r="P77" s="3">
        <v>310877268.26999998</v>
      </c>
      <c r="Q77" s="3">
        <v>34622238.810000002</v>
      </c>
      <c r="R77" s="3">
        <v>141251686.47999999</v>
      </c>
      <c r="S77" s="3">
        <v>468209.8</v>
      </c>
      <c r="T77" s="3">
        <v>166060516.03999999</v>
      </c>
      <c r="U77" s="3">
        <v>10910406.390000001</v>
      </c>
      <c r="V77" s="3">
        <v>2402252593.04</v>
      </c>
      <c r="W77" s="3">
        <v>48413377270.010002</v>
      </c>
    </row>
    <row r="78" spans="1:23" x14ac:dyDescent="0.25">
      <c r="A78" s="2" t="s">
        <v>87</v>
      </c>
      <c r="B78" s="2" t="s">
        <v>104</v>
      </c>
      <c r="C78" s="15">
        <v>78000000</v>
      </c>
      <c r="D78" s="2" t="s">
        <v>207</v>
      </c>
      <c r="E78" s="3">
        <v>15525850448.99</v>
      </c>
      <c r="F78" s="3">
        <v>14319060274.309999</v>
      </c>
      <c r="G78" s="3">
        <v>4125602186.9000001</v>
      </c>
      <c r="H78" s="3">
        <v>5092382234.4300003</v>
      </c>
      <c r="I78" s="3">
        <v>1919091189.99</v>
      </c>
      <c r="J78" s="1" t="s">
        <v>18</v>
      </c>
      <c r="K78" s="3">
        <v>599587506.28999996</v>
      </c>
      <c r="L78" s="3">
        <v>1737883605.46</v>
      </c>
      <c r="M78" s="3">
        <v>2765387.74</v>
      </c>
      <c r="N78" s="3">
        <v>91305080.700000003</v>
      </c>
      <c r="O78" s="3">
        <v>275569.59999999998</v>
      </c>
      <c r="P78" s="3">
        <v>298166872.17000002</v>
      </c>
      <c r="Q78" s="3">
        <v>82132773.060000002</v>
      </c>
      <c r="R78" s="3">
        <v>160111380.28999999</v>
      </c>
      <c r="S78" s="1" t="s">
        <v>18</v>
      </c>
      <c r="T78" s="3">
        <v>154771616.21000001</v>
      </c>
      <c r="U78" s="3">
        <v>21894887.609999999</v>
      </c>
      <c r="V78" s="3">
        <v>1206790174.6800001</v>
      </c>
      <c r="W78" s="3">
        <v>45337671188.43</v>
      </c>
    </row>
    <row r="79" spans="1:23" x14ac:dyDescent="0.25">
      <c r="A79" s="2" t="s">
        <v>87</v>
      </c>
      <c r="B79" s="2" t="s">
        <v>105</v>
      </c>
      <c r="C79" s="15">
        <v>55000000</v>
      </c>
      <c r="D79" s="2" t="s">
        <v>207</v>
      </c>
      <c r="E79" s="3">
        <v>823848765.98000002</v>
      </c>
      <c r="F79" s="3">
        <v>538751011.33000004</v>
      </c>
      <c r="G79" s="3">
        <v>44824111.82</v>
      </c>
      <c r="H79" s="3">
        <v>236472704.19999999</v>
      </c>
      <c r="I79" s="3">
        <v>107361958.5</v>
      </c>
      <c r="J79" s="3">
        <v>73427781.920000002</v>
      </c>
      <c r="K79" s="3">
        <v>12828299.34</v>
      </c>
      <c r="L79" s="3">
        <v>46871799.240000002</v>
      </c>
      <c r="M79" s="1" t="s">
        <v>18</v>
      </c>
      <c r="N79" s="3">
        <v>2443051.52</v>
      </c>
      <c r="O79" s="1" t="s">
        <v>18</v>
      </c>
      <c r="P79" s="3">
        <v>3978351.54</v>
      </c>
      <c r="Q79" s="3">
        <v>4013959.72</v>
      </c>
      <c r="R79" s="1" t="s">
        <v>18</v>
      </c>
      <c r="S79" s="3">
        <v>713888.74</v>
      </c>
      <c r="T79" s="3">
        <v>4388838.32</v>
      </c>
      <c r="U79" s="3">
        <v>455539.25</v>
      </c>
      <c r="V79" s="3">
        <v>285097754.64999998</v>
      </c>
      <c r="W79" s="3">
        <v>2185477816.0700002</v>
      </c>
    </row>
    <row r="80" spans="1:23" x14ac:dyDescent="0.25">
      <c r="A80" s="2" t="s">
        <v>87</v>
      </c>
      <c r="B80" s="2" t="s">
        <v>106</v>
      </c>
      <c r="C80" s="15">
        <v>45000000</v>
      </c>
      <c r="D80" s="2" t="s">
        <v>207</v>
      </c>
      <c r="E80" s="3">
        <v>508575483867.75</v>
      </c>
      <c r="F80" s="3">
        <v>496897069158.40002</v>
      </c>
      <c r="G80" s="3">
        <v>213690686287.35001</v>
      </c>
      <c r="H80" s="3">
        <v>179405030604.07001</v>
      </c>
      <c r="I80" s="3">
        <v>6012250003.2399998</v>
      </c>
      <c r="J80" s="1" t="s">
        <v>18</v>
      </c>
      <c r="K80" s="3">
        <v>20400059476.869999</v>
      </c>
      <c r="L80" s="3">
        <v>33600619364.810001</v>
      </c>
      <c r="M80" s="3">
        <v>3715315.74</v>
      </c>
      <c r="N80" s="3">
        <v>899852326.84000003</v>
      </c>
      <c r="O80" s="3">
        <v>1165007.76</v>
      </c>
      <c r="P80" s="3">
        <v>26180322481.560001</v>
      </c>
      <c r="Q80" s="3">
        <v>25262930.640000001</v>
      </c>
      <c r="R80" s="3">
        <v>6543282301.8400002</v>
      </c>
      <c r="S80" s="3">
        <v>34703524.780000001</v>
      </c>
      <c r="T80" s="3">
        <v>5134251999.04</v>
      </c>
      <c r="U80" s="3">
        <v>2805356538.6700001</v>
      </c>
      <c r="V80" s="3">
        <v>11678414709.35</v>
      </c>
      <c r="W80" s="3">
        <v>1511887525898.71</v>
      </c>
    </row>
    <row r="81" spans="1:23" x14ac:dyDescent="0.25">
      <c r="A81" s="2" t="s">
        <v>107</v>
      </c>
      <c r="B81" s="2" t="s">
        <v>108</v>
      </c>
      <c r="C81" s="15">
        <v>12000000</v>
      </c>
      <c r="D81" s="2" t="s">
        <v>207</v>
      </c>
      <c r="E81" s="3">
        <v>11571901117.780001</v>
      </c>
      <c r="F81" s="3">
        <v>9734136297.5300007</v>
      </c>
      <c r="G81" s="3">
        <v>3677152196.3600001</v>
      </c>
      <c r="H81" s="3">
        <v>2911761791.98</v>
      </c>
      <c r="I81" s="3">
        <v>470897884.74000001</v>
      </c>
      <c r="J81" s="1" t="s">
        <v>18</v>
      </c>
      <c r="K81" s="3">
        <v>422112288.70999998</v>
      </c>
      <c r="L81" s="3">
        <v>1751657619.3299999</v>
      </c>
      <c r="M81" s="3">
        <v>428717.76</v>
      </c>
      <c r="N81" s="3">
        <v>65551014.789999999</v>
      </c>
      <c r="O81" s="3">
        <v>13684.2</v>
      </c>
      <c r="P81" s="3">
        <v>197464999.53999999</v>
      </c>
      <c r="Q81" s="3">
        <v>10908403.18</v>
      </c>
      <c r="R81" s="3">
        <v>71618386.700000003</v>
      </c>
      <c r="S81" s="3">
        <v>489026.5</v>
      </c>
      <c r="T81" s="3">
        <v>102355407.87</v>
      </c>
      <c r="U81" s="3">
        <v>7825593.8399999999</v>
      </c>
      <c r="V81" s="3">
        <v>1837764820.25</v>
      </c>
      <c r="W81" s="3">
        <v>32834039251.060001</v>
      </c>
    </row>
    <row r="82" spans="1:23" x14ac:dyDescent="0.25">
      <c r="A82" s="2" t="s">
        <v>107</v>
      </c>
      <c r="B82" s="2" t="s">
        <v>109</v>
      </c>
      <c r="C82" s="15">
        <v>18000000</v>
      </c>
      <c r="D82" s="2" t="s">
        <v>207</v>
      </c>
      <c r="E82" s="3">
        <v>25708589433.84</v>
      </c>
      <c r="F82" s="3">
        <v>19987539121.970001</v>
      </c>
      <c r="G82" s="3">
        <v>6701877461.3299999</v>
      </c>
      <c r="H82" s="3">
        <v>7195971656.1300001</v>
      </c>
      <c r="I82" s="3">
        <v>1784386776.5899999</v>
      </c>
      <c r="J82" s="1" t="s">
        <v>18</v>
      </c>
      <c r="K82" s="3">
        <v>1266474579.9100001</v>
      </c>
      <c r="L82" s="3">
        <v>1652750490.51</v>
      </c>
      <c r="M82" s="3">
        <v>16477492.199999999</v>
      </c>
      <c r="N82" s="3">
        <v>155921891.99000001</v>
      </c>
      <c r="O82" s="3">
        <v>352355.2</v>
      </c>
      <c r="P82" s="3">
        <v>527169517.81</v>
      </c>
      <c r="Q82" s="3">
        <v>47719440.530000001</v>
      </c>
      <c r="R82" s="3">
        <v>144630614.61000001</v>
      </c>
      <c r="S82" s="3">
        <v>8947204.5</v>
      </c>
      <c r="T82" s="3">
        <v>294830435.86000001</v>
      </c>
      <c r="U82" s="3">
        <v>27579720.77</v>
      </c>
      <c r="V82" s="3">
        <v>5721050311.8699999</v>
      </c>
      <c r="W82" s="3">
        <v>71242268505.619995</v>
      </c>
    </row>
    <row r="83" spans="1:23" x14ac:dyDescent="0.25">
      <c r="A83" s="2" t="s">
        <v>107</v>
      </c>
      <c r="B83" s="2" t="s">
        <v>110</v>
      </c>
      <c r="C83" s="15">
        <v>3000000</v>
      </c>
      <c r="D83" s="2" t="s">
        <v>207</v>
      </c>
      <c r="E83" s="3">
        <v>61967650741.779999</v>
      </c>
      <c r="F83" s="3">
        <v>56291873864.919998</v>
      </c>
      <c r="G83" s="3">
        <v>16864355789.26</v>
      </c>
      <c r="H83" s="3">
        <v>17633395289.330002</v>
      </c>
      <c r="I83" s="3">
        <v>5617303999.4399996</v>
      </c>
      <c r="J83" s="1" t="s">
        <v>18</v>
      </c>
      <c r="K83" s="3">
        <v>5134100450.4700003</v>
      </c>
      <c r="L83" s="3">
        <v>6853355379.6000004</v>
      </c>
      <c r="M83" s="3">
        <v>36609955.299999997</v>
      </c>
      <c r="N83" s="3">
        <v>438410848.23000002</v>
      </c>
      <c r="O83" s="3">
        <v>258531.3</v>
      </c>
      <c r="P83" s="3">
        <v>1899241709.51</v>
      </c>
      <c r="Q83" s="3">
        <v>265078690.16999999</v>
      </c>
      <c r="R83" s="3">
        <v>492438331.81</v>
      </c>
      <c r="S83" s="3">
        <v>4848300</v>
      </c>
      <c r="T83" s="3">
        <v>791971551.41999996</v>
      </c>
      <c r="U83" s="3">
        <v>130102728.15000001</v>
      </c>
      <c r="V83" s="3">
        <v>5675776876.8599997</v>
      </c>
      <c r="W83" s="3">
        <v>180096773037.54999</v>
      </c>
    </row>
    <row r="84" spans="1:23" x14ac:dyDescent="0.25">
      <c r="A84" s="2" t="s">
        <v>107</v>
      </c>
      <c r="B84" s="2" t="s">
        <v>111</v>
      </c>
      <c r="C84" s="15">
        <v>79000000</v>
      </c>
      <c r="D84" s="2" t="s">
        <v>207</v>
      </c>
      <c r="E84" s="3">
        <v>4270989751.98</v>
      </c>
      <c r="F84" s="3">
        <v>2940507579.0700002</v>
      </c>
      <c r="G84" s="3">
        <v>732347839.57000005</v>
      </c>
      <c r="H84" s="3">
        <v>862618816.13</v>
      </c>
      <c r="I84" s="3">
        <v>607596592.20000005</v>
      </c>
      <c r="J84" s="1" t="s">
        <v>18</v>
      </c>
      <c r="K84" s="3">
        <v>272892455.26999998</v>
      </c>
      <c r="L84" s="3">
        <v>260171235.49000001</v>
      </c>
      <c r="M84" s="3">
        <v>5787275.8300000001</v>
      </c>
      <c r="N84" s="3">
        <v>27854105.16</v>
      </c>
      <c r="O84" s="3">
        <v>-2179.54</v>
      </c>
      <c r="P84" s="3">
        <v>65784501.960000001</v>
      </c>
      <c r="Q84" s="3">
        <v>4886122.8</v>
      </c>
      <c r="R84" s="3">
        <v>38969547.07</v>
      </c>
      <c r="S84" s="3">
        <v>249798.5</v>
      </c>
      <c r="T84" s="3">
        <v>54194753.649999999</v>
      </c>
      <c r="U84" s="3">
        <v>960612.43</v>
      </c>
      <c r="V84" s="3">
        <v>1330482172.9100001</v>
      </c>
      <c r="W84" s="3">
        <v>11476290980.48</v>
      </c>
    </row>
    <row r="85" spans="1:23" x14ac:dyDescent="0.25">
      <c r="A85" s="2" t="s">
        <v>107</v>
      </c>
      <c r="B85" s="2" t="s">
        <v>112</v>
      </c>
      <c r="C85" s="15">
        <v>85000000</v>
      </c>
      <c r="D85" s="2" t="s">
        <v>207</v>
      </c>
      <c r="E85" s="3">
        <v>3092705529.54</v>
      </c>
      <c r="F85" s="3">
        <v>1863028087.49</v>
      </c>
      <c r="G85" s="3">
        <v>483776267.70999998</v>
      </c>
      <c r="H85" s="3">
        <v>445530921.62</v>
      </c>
      <c r="I85" s="3">
        <v>168400251.68000001</v>
      </c>
      <c r="J85" s="1" t="s">
        <v>18</v>
      </c>
      <c r="K85" s="3">
        <v>122846769.89</v>
      </c>
      <c r="L85" s="3">
        <v>261091177.47</v>
      </c>
      <c r="M85" s="3">
        <v>130109.23</v>
      </c>
      <c r="N85" s="3">
        <v>16037305.93</v>
      </c>
      <c r="O85" s="3">
        <v>233166129.44</v>
      </c>
      <c r="P85" s="3">
        <v>55605427.460000001</v>
      </c>
      <c r="Q85" s="3">
        <v>2886941.26</v>
      </c>
      <c r="R85" s="3">
        <v>9784701.5299999993</v>
      </c>
      <c r="S85" s="3">
        <v>153450</v>
      </c>
      <c r="T85" s="3">
        <v>25315264.620000001</v>
      </c>
      <c r="U85" s="3">
        <v>-94570367.290000007</v>
      </c>
      <c r="V85" s="3">
        <v>1229677442.05</v>
      </c>
      <c r="W85" s="3">
        <v>7915565409.6300001</v>
      </c>
    </row>
    <row r="86" spans="1:23" x14ac:dyDescent="0.25">
      <c r="A86" s="2" t="s">
        <v>107</v>
      </c>
      <c r="B86" s="2" t="s">
        <v>113</v>
      </c>
      <c r="C86" s="15">
        <v>35000000</v>
      </c>
      <c r="D86" s="2" t="s">
        <v>207</v>
      </c>
      <c r="E86" s="3">
        <v>27196632254.91</v>
      </c>
      <c r="F86" s="3">
        <v>10777550127.440001</v>
      </c>
      <c r="G86" s="3">
        <v>1626605807.7</v>
      </c>
      <c r="H86" s="3">
        <v>4867616839.8900003</v>
      </c>
      <c r="I86" s="3">
        <v>1116298950.1199999</v>
      </c>
      <c r="J86" s="1" t="s">
        <v>18</v>
      </c>
      <c r="K86" s="3">
        <v>860196894.58000004</v>
      </c>
      <c r="L86" s="3">
        <v>553053967.22000003</v>
      </c>
      <c r="M86" s="3">
        <v>53933772.359999999</v>
      </c>
      <c r="N86" s="3">
        <v>112815891.92</v>
      </c>
      <c r="O86" s="3">
        <v>653073.77</v>
      </c>
      <c r="P86" s="3">
        <v>855311366.70000005</v>
      </c>
      <c r="Q86" s="3">
        <v>53149291.280000001</v>
      </c>
      <c r="R86" s="3">
        <v>323758431.23000002</v>
      </c>
      <c r="S86" s="3">
        <v>0</v>
      </c>
      <c r="T86" s="3">
        <v>108326003.75</v>
      </c>
      <c r="U86" s="3">
        <v>38068707</v>
      </c>
      <c r="V86" s="3">
        <v>16419082127.469999</v>
      </c>
      <c r="W86" s="3">
        <v>64963053507.339996</v>
      </c>
    </row>
    <row r="87" spans="1:23" x14ac:dyDescent="0.25">
      <c r="A87" s="2" t="s">
        <v>107</v>
      </c>
      <c r="B87" s="2" t="s">
        <v>114</v>
      </c>
      <c r="C87" s="15">
        <v>60000000</v>
      </c>
      <c r="D87" s="2" t="s">
        <v>207</v>
      </c>
      <c r="E87" s="3">
        <v>44790564887.160004</v>
      </c>
      <c r="F87" s="3">
        <v>38189084519.080002</v>
      </c>
      <c r="G87" s="3">
        <v>12951710765.780001</v>
      </c>
      <c r="H87" s="3">
        <v>12740246053.110001</v>
      </c>
      <c r="I87" s="3">
        <v>3523983369.9099998</v>
      </c>
      <c r="J87" s="1" t="s">
        <v>18</v>
      </c>
      <c r="K87" s="3">
        <v>3103644094.5</v>
      </c>
      <c r="L87" s="3">
        <v>3964539720.3099999</v>
      </c>
      <c r="M87" s="3">
        <v>59212888.57</v>
      </c>
      <c r="N87" s="3">
        <v>282282722.38</v>
      </c>
      <c r="O87" s="3">
        <v>18677.87</v>
      </c>
      <c r="P87" s="3">
        <v>780085338.70000005</v>
      </c>
      <c r="Q87" s="3">
        <v>78961211.200000003</v>
      </c>
      <c r="R87" s="3">
        <v>263395428.86000001</v>
      </c>
      <c r="S87" s="3">
        <v>912934.74</v>
      </c>
      <c r="T87" s="3">
        <v>372816804.63999999</v>
      </c>
      <c r="U87" s="3">
        <v>17777339.48</v>
      </c>
      <c r="V87" s="3">
        <v>6601480368.0799999</v>
      </c>
      <c r="W87" s="3">
        <v>127720717124.37</v>
      </c>
    </row>
    <row r="88" spans="1:23" x14ac:dyDescent="0.25">
      <c r="A88" s="2" t="s">
        <v>107</v>
      </c>
      <c r="B88" s="2" t="s">
        <v>115</v>
      </c>
      <c r="C88" s="15">
        <v>67000000</v>
      </c>
      <c r="D88" s="2" t="s">
        <v>207</v>
      </c>
      <c r="E88" s="3">
        <v>5496259920.6700001</v>
      </c>
      <c r="F88" s="3">
        <v>2701312298.7399998</v>
      </c>
      <c r="G88" s="3">
        <v>385770572.74000001</v>
      </c>
      <c r="H88" s="3">
        <v>1384543824.28</v>
      </c>
      <c r="I88" s="3">
        <v>170866454.87</v>
      </c>
      <c r="J88" s="1" t="s">
        <v>18</v>
      </c>
      <c r="K88" s="3">
        <v>276846615</v>
      </c>
      <c r="L88" s="3">
        <v>114878439.06999999</v>
      </c>
      <c r="M88" s="3">
        <v>3898026.98</v>
      </c>
      <c r="N88" s="3">
        <v>40350949.439999998</v>
      </c>
      <c r="O88" s="3">
        <v>8153653.1299999999</v>
      </c>
      <c r="P88" s="3">
        <v>167043392.18000001</v>
      </c>
      <c r="Q88" s="3">
        <v>9723034.3100000005</v>
      </c>
      <c r="R88" s="3">
        <v>12104472.34</v>
      </c>
      <c r="S88" s="3">
        <v>115500</v>
      </c>
      <c r="T88" s="3">
        <v>62567933.590000004</v>
      </c>
      <c r="U88" s="3">
        <v>23825979.010000002</v>
      </c>
      <c r="V88" s="3">
        <v>2794947621.9299998</v>
      </c>
      <c r="W88" s="3">
        <v>13653208688.280001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"/>
  <sheetViews>
    <sheetView zoomScale="85" zoomScaleNormal="85" workbookViewId="0"/>
  </sheetViews>
  <sheetFormatPr defaultColWidth="18.5703125" defaultRowHeight="15" x14ac:dyDescent="0.25"/>
  <cols>
    <col min="1" max="1" width="38.140625" bestFit="1" customWidth="1"/>
    <col min="2" max="2" width="37.7109375" bestFit="1" customWidth="1"/>
    <col min="3" max="3" width="12.28515625" bestFit="1" customWidth="1"/>
    <col min="4" max="4" width="14" bestFit="1" customWidth="1"/>
  </cols>
  <sheetData>
    <row r="1" spans="1:23" ht="150" x14ac:dyDescent="0.25">
      <c r="A1" s="4" t="s">
        <v>116</v>
      </c>
      <c r="B1" s="4" t="s">
        <v>117</v>
      </c>
      <c r="C1" s="4" t="s">
        <v>118</v>
      </c>
      <c r="D1" s="5" t="s">
        <v>19</v>
      </c>
      <c r="E1" s="2" t="s">
        <v>0</v>
      </c>
      <c r="F1" s="2" t="s">
        <v>1</v>
      </c>
      <c r="G1" s="2" t="s">
        <v>13</v>
      </c>
      <c r="H1" s="2" t="s">
        <v>16</v>
      </c>
      <c r="I1" s="2" t="s">
        <v>14</v>
      </c>
      <c r="J1" s="2" t="s">
        <v>9</v>
      </c>
      <c r="K1" s="2" t="s">
        <v>2</v>
      </c>
      <c r="L1" s="2" t="s">
        <v>17</v>
      </c>
      <c r="M1" s="2" t="s">
        <v>15</v>
      </c>
      <c r="N1" s="2" t="s">
        <v>10</v>
      </c>
      <c r="O1" s="2" t="s">
        <v>3</v>
      </c>
      <c r="P1" s="2" t="s">
        <v>4</v>
      </c>
      <c r="Q1" s="2" t="s">
        <v>11</v>
      </c>
      <c r="R1" s="2" t="s">
        <v>5</v>
      </c>
      <c r="S1" s="2" t="s">
        <v>12</v>
      </c>
      <c r="T1" s="2" t="s">
        <v>6</v>
      </c>
      <c r="U1" s="2" t="s">
        <v>7</v>
      </c>
      <c r="V1" s="2" t="s">
        <v>8</v>
      </c>
      <c r="W1" s="2" t="s">
        <v>18</v>
      </c>
    </row>
    <row r="2" spans="1:23" x14ac:dyDescent="0.25">
      <c r="A2" s="6" t="s">
        <v>21</v>
      </c>
      <c r="B2" s="6"/>
      <c r="C2" s="6">
        <v>1</v>
      </c>
      <c r="D2" s="6"/>
      <c r="E2" s="3">
        <v>3621084332345.4199</v>
      </c>
      <c r="F2" s="3">
        <v>3101929619918.9399</v>
      </c>
      <c r="G2" s="3">
        <v>963510401479.79004</v>
      </c>
      <c r="H2" s="3">
        <v>1054705339472.48</v>
      </c>
      <c r="I2" s="3">
        <v>182799199774.28</v>
      </c>
      <c r="J2" s="3">
        <v>78405557.260000005</v>
      </c>
      <c r="K2" s="3">
        <v>225070434362.42999</v>
      </c>
      <c r="L2" s="3">
        <v>419514167612.62</v>
      </c>
      <c r="M2" s="3">
        <v>19626338113.720001</v>
      </c>
      <c r="N2" s="3">
        <v>14671077512.18</v>
      </c>
      <c r="O2" s="3">
        <v>258502227.84999999</v>
      </c>
      <c r="P2" s="3">
        <v>105920122804.46001</v>
      </c>
      <c r="Q2" s="3">
        <v>13055470942.65</v>
      </c>
      <c r="R2" s="3">
        <v>41626222021.720001</v>
      </c>
      <c r="S2" s="3">
        <v>366860367.83999997</v>
      </c>
      <c r="T2" s="3">
        <v>33075629536.43</v>
      </c>
      <c r="U2" s="3">
        <v>10314052787.969999</v>
      </c>
      <c r="V2" s="3">
        <v>519154712426.47998</v>
      </c>
      <c r="W2" s="3">
        <v>10326760889264.52</v>
      </c>
    </row>
    <row r="3" spans="1:23" x14ac:dyDescent="0.25">
      <c r="A3" s="2" t="s">
        <v>22</v>
      </c>
      <c r="B3" s="2" t="s">
        <v>23</v>
      </c>
      <c r="C3" s="15">
        <v>10000000</v>
      </c>
      <c r="D3" s="2" t="s">
        <v>208</v>
      </c>
      <c r="E3" s="3">
        <v>18534566803.889999</v>
      </c>
      <c r="F3" s="3">
        <v>15405434221.370001</v>
      </c>
      <c r="G3" s="3">
        <v>2704148647.6700001</v>
      </c>
      <c r="H3" s="3">
        <v>5650899418.1499996</v>
      </c>
      <c r="I3" s="3">
        <v>803168561.78999996</v>
      </c>
      <c r="J3" s="1" t="s">
        <v>18</v>
      </c>
      <c r="K3" s="3">
        <v>1194393689.76</v>
      </c>
      <c r="L3" s="3">
        <v>3469324403.8400002</v>
      </c>
      <c r="M3" s="3">
        <v>112599605.34</v>
      </c>
      <c r="N3" s="3">
        <v>86441033.609999999</v>
      </c>
      <c r="O3" s="3">
        <v>416.3</v>
      </c>
      <c r="P3" s="3">
        <v>290498507.39999998</v>
      </c>
      <c r="Q3" s="3">
        <v>149570401.94999999</v>
      </c>
      <c r="R3" s="3">
        <v>61646651.210000001</v>
      </c>
      <c r="S3" s="3">
        <v>9835301.1600000001</v>
      </c>
      <c r="T3" s="3">
        <v>172294099</v>
      </c>
      <c r="U3" s="3">
        <v>9012161.8300000001</v>
      </c>
      <c r="V3" s="3">
        <v>3129132582.52</v>
      </c>
      <c r="W3" s="3">
        <v>51782966506.790001</v>
      </c>
    </row>
    <row r="4" spans="1:23" x14ac:dyDescent="0.25">
      <c r="A4" s="2" t="s">
        <v>22</v>
      </c>
      <c r="B4" s="2" t="s">
        <v>24</v>
      </c>
      <c r="C4" s="15">
        <v>99000000</v>
      </c>
      <c r="D4" s="2" t="s">
        <v>208</v>
      </c>
      <c r="E4" s="3">
        <v>3489170676.4499998</v>
      </c>
      <c r="F4" s="3">
        <v>2496730674.3899999</v>
      </c>
      <c r="G4" s="3">
        <v>362731369.25999999</v>
      </c>
      <c r="H4" s="3">
        <v>930662984.23000002</v>
      </c>
      <c r="I4" s="3">
        <v>147494017.09999999</v>
      </c>
      <c r="J4" s="1" t="s">
        <v>18</v>
      </c>
      <c r="K4" s="3">
        <v>165152818.40000001</v>
      </c>
      <c r="L4" s="3">
        <v>630059872.84000003</v>
      </c>
      <c r="M4" s="3">
        <v>23403645.68</v>
      </c>
      <c r="N4" s="3">
        <v>16847403.120000001</v>
      </c>
      <c r="O4" s="3">
        <v>-5880.88</v>
      </c>
      <c r="P4" s="3">
        <v>111415800.20999999</v>
      </c>
      <c r="Q4" s="3">
        <v>16271349.279999999</v>
      </c>
      <c r="R4" s="3">
        <v>13701678.220000001</v>
      </c>
      <c r="S4" s="3">
        <v>826028</v>
      </c>
      <c r="T4" s="3">
        <v>51237746.18</v>
      </c>
      <c r="U4" s="3">
        <v>2964198.95</v>
      </c>
      <c r="V4" s="3">
        <v>992440002.05999994</v>
      </c>
      <c r="W4" s="3">
        <v>9451104383.4899998</v>
      </c>
    </row>
    <row r="5" spans="1:23" x14ac:dyDescent="0.25">
      <c r="A5" s="2" t="s">
        <v>22</v>
      </c>
      <c r="B5" s="2" t="s">
        <v>25</v>
      </c>
      <c r="C5" s="15">
        <v>76000000</v>
      </c>
      <c r="D5" s="2" t="s">
        <v>208</v>
      </c>
      <c r="E5" s="3">
        <v>20783738559.549999</v>
      </c>
      <c r="F5" s="3">
        <v>13625514971.73</v>
      </c>
      <c r="G5" s="3">
        <v>2715992751.5100002</v>
      </c>
      <c r="H5" s="3">
        <v>5581865594.4700003</v>
      </c>
      <c r="I5" s="3">
        <v>957487228.42999995</v>
      </c>
      <c r="J5" s="1" t="s">
        <v>18</v>
      </c>
      <c r="K5" s="3">
        <v>820070254.88999999</v>
      </c>
      <c r="L5" s="3">
        <v>2288145628.3000002</v>
      </c>
      <c r="M5" s="3">
        <v>282523556.94</v>
      </c>
      <c r="N5" s="3">
        <v>91373141.510000005</v>
      </c>
      <c r="O5" s="3">
        <v>233978.91</v>
      </c>
      <c r="P5" s="3">
        <v>184352588.66999999</v>
      </c>
      <c r="Q5" s="3">
        <v>94045354.079999998</v>
      </c>
      <c r="R5" s="3">
        <v>59884980.579999998</v>
      </c>
      <c r="S5" s="3">
        <v>371665.55</v>
      </c>
      <c r="T5" s="3">
        <v>197360038.38</v>
      </c>
      <c r="U5" s="3">
        <v>301036853.56</v>
      </c>
      <c r="V5" s="3">
        <v>7158223587.8199997</v>
      </c>
      <c r="W5" s="3">
        <v>55142220734.879997</v>
      </c>
    </row>
    <row r="6" spans="1:23" x14ac:dyDescent="0.25">
      <c r="A6" s="2" t="s">
        <v>22</v>
      </c>
      <c r="B6" s="2" t="s">
        <v>26</v>
      </c>
      <c r="C6" s="15">
        <v>30000000</v>
      </c>
      <c r="D6" s="2" t="s">
        <v>208</v>
      </c>
      <c r="E6" s="3">
        <v>26655791798.560001</v>
      </c>
      <c r="F6" s="3">
        <v>10730731216.809999</v>
      </c>
      <c r="G6" s="3">
        <v>1526085636.0799999</v>
      </c>
      <c r="H6" s="3">
        <v>5332302954.04</v>
      </c>
      <c r="I6" s="3">
        <v>377918883.20999998</v>
      </c>
      <c r="J6" s="1" t="s">
        <v>18</v>
      </c>
      <c r="K6" s="3">
        <v>1769830239.3199999</v>
      </c>
      <c r="L6" s="3">
        <v>985149970.33000004</v>
      </c>
      <c r="M6" s="3">
        <v>142327337.90000001</v>
      </c>
      <c r="N6" s="3">
        <v>48269899.979999997</v>
      </c>
      <c r="O6" s="3">
        <v>11113.52</v>
      </c>
      <c r="P6" s="3">
        <v>118457174.15000001</v>
      </c>
      <c r="Q6" s="3">
        <v>42866140.770000003</v>
      </c>
      <c r="R6" s="3">
        <v>37330805.82</v>
      </c>
      <c r="S6" s="3">
        <v>553872.91</v>
      </c>
      <c r="T6" s="3">
        <v>107408867.56</v>
      </c>
      <c r="U6" s="3">
        <v>4543728.63</v>
      </c>
      <c r="V6" s="3">
        <v>15925060581.75</v>
      </c>
      <c r="W6" s="3">
        <v>63804640221.339996</v>
      </c>
    </row>
    <row r="7" spans="1:23" x14ac:dyDescent="0.25">
      <c r="A7" s="2" t="s">
        <v>22</v>
      </c>
      <c r="B7" s="2" t="s">
        <v>27</v>
      </c>
      <c r="C7" s="15">
        <v>44000000</v>
      </c>
      <c r="D7" s="2" t="s">
        <v>208</v>
      </c>
      <c r="E7" s="3">
        <v>10560441305.99</v>
      </c>
      <c r="F7" s="3">
        <v>7015467380.6700001</v>
      </c>
      <c r="G7" s="3">
        <v>2114697683.8800001</v>
      </c>
      <c r="H7" s="3">
        <v>2645125236.98</v>
      </c>
      <c r="I7" s="3">
        <v>197680987.71000001</v>
      </c>
      <c r="J7" s="1" t="s">
        <v>18</v>
      </c>
      <c r="K7" s="3">
        <v>412931661.33999997</v>
      </c>
      <c r="L7" s="3">
        <v>856314101.30999994</v>
      </c>
      <c r="M7" s="3">
        <v>539919292.63999999</v>
      </c>
      <c r="N7" s="3">
        <v>20086879.210000001</v>
      </c>
      <c r="O7" s="3">
        <v>500.78</v>
      </c>
      <c r="P7" s="3">
        <v>79495100.900000006</v>
      </c>
      <c r="Q7" s="3">
        <v>35333267.030000001</v>
      </c>
      <c r="R7" s="3">
        <v>15863504.380000001</v>
      </c>
      <c r="S7" s="3">
        <v>35548.22</v>
      </c>
      <c r="T7" s="3">
        <v>33314348.600000001</v>
      </c>
      <c r="U7" s="3">
        <v>8951745.1500000004</v>
      </c>
      <c r="V7" s="3">
        <v>3544973925.3200002</v>
      </c>
      <c r="W7" s="3">
        <v>28080632470.110001</v>
      </c>
    </row>
    <row r="8" spans="1:23" x14ac:dyDescent="0.25">
      <c r="A8" s="2" t="s">
        <v>22</v>
      </c>
      <c r="B8" s="2" t="s">
        <v>28</v>
      </c>
      <c r="C8" s="15">
        <v>5000000</v>
      </c>
      <c r="D8" s="2" t="s">
        <v>208</v>
      </c>
      <c r="E8" s="3">
        <v>39469119428.730003</v>
      </c>
      <c r="F8" s="3">
        <v>33798338256.369999</v>
      </c>
      <c r="G8" s="3">
        <v>7294669164.79</v>
      </c>
      <c r="H8" s="3">
        <v>13095748892.969999</v>
      </c>
      <c r="I8" s="3">
        <v>2312007615.7800002</v>
      </c>
      <c r="J8" s="1" t="s">
        <v>18</v>
      </c>
      <c r="K8" s="3">
        <v>3698642406.1700001</v>
      </c>
      <c r="L8" s="3">
        <v>4846580683.6300001</v>
      </c>
      <c r="M8" s="3">
        <v>197858440.24000001</v>
      </c>
      <c r="N8" s="3">
        <v>220264747.87</v>
      </c>
      <c r="O8" s="3">
        <v>310429.32</v>
      </c>
      <c r="P8" s="3">
        <v>988737504.47000003</v>
      </c>
      <c r="Q8" s="3">
        <v>182826260.47</v>
      </c>
      <c r="R8" s="3">
        <v>297168771.25</v>
      </c>
      <c r="S8" s="3">
        <v>3430492.04</v>
      </c>
      <c r="T8" s="3">
        <v>369420851.24000001</v>
      </c>
      <c r="U8" s="3">
        <v>87256093.670000002</v>
      </c>
      <c r="V8" s="3">
        <v>5670781172.3599997</v>
      </c>
      <c r="W8" s="3">
        <v>112533161211.37</v>
      </c>
    </row>
    <row r="9" spans="1:23" x14ac:dyDescent="0.25">
      <c r="A9" s="2" t="s">
        <v>22</v>
      </c>
      <c r="B9" s="2" t="s">
        <v>29</v>
      </c>
      <c r="C9" s="15">
        <v>81000000</v>
      </c>
      <c r="D9" s="2" t="s">
        <v>208</v>
      </c>
      <c r="E9" s="3">
        <v>18234636634.529999</v>
      </c>
      <c r="F9" s="3">
        <v>10221923169.93</v>
      </c>
      <c r="G9" s="3">
        <v>2096031753.1800001</v>
      </c>
      <c r="H9" s="3">
        <v>4079843694.02</v>
      </c>
      <c r="I9" s="3">
        <v>772657964.86000001</v>
      </c>
      <c r="J9" s="1" t="s">
        <v>18</v>
      </c>
      <c r="K9" s="3">
        <v>826828992.85000002</v>
      </c>
      <c r="L9" s="3">
        <v>1707353872.8099999</v>
      </c>
      <c r="M9" s="3">
        <v>190238928.78</v>
      </c>
      <c r="N9" s="3">
        <v>98005944.439999998</v>
      </c>
      <c r="O9" s="3">
        <v>2931.14</v>
      </c>
      <c r="P9" s="3">
        <v>125501684.95999999</v>
      </c>
      <c r="Q9" s="3">
        <v>64398641.299999997</v>
      </c>
      <c r="R9" s="3">
        <v>46766141.539999999</v>
      </c>
      <c r="S9" s="3">
        <v>1477957.61</v>
      </c>
      <c r="T9" s="3">
        <v>182086749.74000001</v>
      </c>
      <c r="U9" s="3">
        <v>5182218.07</v>
      </c>
      <c r="V9" s="3">
        <v>8012713464.6000004</v>
      </c>
      <c r="W9" s="3">
        <v>46665650744.360001</v>
      </c>
    </row>
    <row r="10" spans="1:23" x14ac:dyDescent="0.25">
      <c r="A10" s="2" t="s">
        <v>22</v>
      </c>
      <c r="B10" s="2" t="s">
        <v>30</v>
      </c>
      <c r="C10" s="15">
        <v>98000000</v>
      </c>
      <c r="D10" s="2" t="s">
        <v>208</v>
      </c>
      <c r="E10" s="3">
        <v>66228833901</v>
      </c>
      <c r="F10" s="3">
        <v>42934890737.349998</v>
      </c>
      <c r="G10" s="3">
        <v>15567816080.049999</v>
      </c>
      <c r="H10" s="3">
        <v>11468707351.030001</v>
      </c>
      <c r="I10" s="3">
        <v>1167244187.96</v>
      </c>
      <c r="J10" s="1" t="s">
        <v>18</v>
      </c>
      <c r="K10" s="3">
        <v>1412176534.4400001</v>
      </c>
      <c r="L10" s="3">
        <v>5521253607.6700001</v>
      </c>
      <c r="M10" s="3">
        <v>4580258309.75</v>
      </c>
      <c r="N10" s="3">
        <v>120746298.06</v>
      </c>
      <c r="O10" s="3">
        <v>73166.850000000006</v>
      </c>
      <c r="P10" s="3">
        <v>341597492.85000002</v>
      </c>
      <c r="Q10" s="3">
        <v>1052033570.41</v>
      </c>
      <c r="R10" s="3">
        <v>328384412.48000002</v>
      </c>
      <c r="S10" s="3">
        <v>1291536</v>
      </c>
      <c r="T10" s="3">
        <v>567397351.51999998</v>
      </c>
      <c r="U10" s="3">
        <v>471616470.01999998</v>
      </c>
      <c r="V10" s="3">
        <v>23293943163.650002</v>
      </c>
      <c r="W10" s="3">
        <v>175058264171.09</v>
      </c>
    </row>
    <row r="11" spans="1:23" x14ac:dyDescent="0.25">
      <c r="A11" s="2" t="s">
        <v>22</v>
      </c>
      <c r="B11" s="2" t="s">
        <v>31</v>
      </c>
      <c r="C11" s="15">
        <v>64000000</v>
      </c>
      <c r="D11" s="2" t="s">
        <v>208</v>
      </c>
      <c r="E11" s="3">
        <v>57679597262.699997</v>
      </c>
      <c r="F11" s="3">
        <v>56066543793.75</v>
      </c>
      <c r="G11" s="3">
        <v>30490639959.209999</v>
      </c>
      <c r="H11" s="3">
        <v>7833387128.1999998</v>
      </c>
      <c r="I11" s="3">
        <v>507685714.06</v>
      </c>
      <c r="J11" s="1" t="s">
        <v>18</v>
      </c>
      <c r="K11" s="3">
        <v>1794176996.6800001</v>
      </c>
      <c r="L11" s="3">
        <v>2604695246.8299999</v>
      </c>
      <c r="M11" s="3">
        <v>667381595.45000005</v>
      </c>
      <c r="N11" s="3">
        <v>80194059.560000002</v>
      </c>
      <c r="O11" s="3">
        <v>25925.09</v>
      </c>
      <c r="P11" s="3">
        <v>351875757.27999997</v>
      </c>
      <c r="Q11" s="3">
        <v>50610228.149999999</v>
      </c>
      <c r="R11" s="3">
        <v>11295647135.16</v>
      </c>
      <c r="S11" s="3">
        <v>26979</v>
      </c>
      <c r="T11" s="3">
        <v>210755798.58000001</v>
      </c>
      <c r="U11" s="3">
        <v>12662589.380000001</v>
      </c>
      <c r="V11" s="3">
        <v>1613053468.95</v>
      </c>
      <c r="W11" s="3">
        <v>171258959638.03</v>
      </c>
    </row>
    <row r="12" spans="1:23" x14ac:dyDescent="0.25">
      <c r="A12" s="2" t="s">
        <v>22</v>
      </c>
      <c r="B12" s="2" t="s">
        <v>32</v>
      </c>
      <c r="C12" s="15">
        <v>8000000</v>
      </c>
      <c r="D12" s="2" t="s">
        <v>208</v>
      </c>
      <c r="E12" s="3">
        <v>34749335953.290001</v>
      </c>
      <c r="F12" s="3">
        <v>30542615163.549999</v>
      </c>
      <c r="G12" s="3">
        <v>5667684339.1499996</v>
      </c>
      <c r="H12" s="3">
        <v>11192490601.74</v>
      </c>
      <c r="I12" s="3">
        <v>2730777424.4099998</v>
      </c>
      <c r="J12" s="1" t="s">
        <v>18</v>
      </c>
      <c r="K12" s="3">
        <v>2637701376.9099998</v>
      </c>
      <c r="L12" s="3">
        <v>5795569089.2299995</v>
      </c>
      <c r="M12" s="3">
        <v>523273773.49000001</v>
      </c>
      <c r="N12" s="3">
        <v>173854155.16</v>
      </c>
      <c r="O12" s="3">
        <v>84518.65</v>
      </c>
      <c r="P12" s="3">
        <v>864977454.83000004</v>
      </c>
      <c r="Q12" s="3">
        <v>200253945.86000001</v>
      </c>
      <c r="R12" s="3">
        <v>214255281.72999999</v>
      </c>
      <c r="S12" s="3">
        <v>2284770.67</v>
      </c>
      <c r="T12" s="3">
        <v>330860395.00999999</v>
      </c>
      <c r="U12" s="3">
        <v>40124680.32</v>
      </c>
      <c r="V12" s="3">
        <v>4206720789.7399998</v>
      </c>
      <c r="W12" s="3">
        <v>99872863713.740005</v>
      </c>
    </row>
    <row r="13" spans="1:23" x14ac:dyDescent="0.25">
      <c r="A13" s="2" t="s">
        <v>22</v>
      </c>
      <c r="B13" s="2" t="s">
        <v>33</v>
      </c>
      <c r="C13" s="15">
        <v>77000000</v>
      </c>
      <c r="D13" s="2" t="s">
        <v>208</v>
      </c>
      <c r="E13" s="3">
        <v>9648364761.3400002</v>
      </c>
      <c r="F13" s="3">
        <v>4045331373.77</v>
      </c>
      <c r="G13" s="3">
        <v>1394733176.49</v>
      </c>
      <c r="H13" s="3">
        <v>1461467865.97</v>
      </c>
      <c r="I13" s="3">
        <v>68084052</v>
      </c>
      <c r="J13" s="1" t="s">
        <v>18</v>
      </c>
      <c r="K13" s="3">
        <v>80276172.329999998</v>
      </c>
      <c r="L13" s="3">
        <v>419054910.63</v>
      </c>
      <c r="M13" s="3">
        <v>472652116.48000002</v>
      </c>
      <c r="N13" s="3">
        <v>3837547.91</v>
      </c>
      <c r="O13" s="3">
        <v>197.98</v>
      </c>
      <c r="P13" s="3">
        <v>92432136.280000001</v>
      </c>
      <c r="Q13" s="3">
        <v>12510964</v>
      </c>
      <c r="R13" s="3">
        <v>5297633.29</v>
      </c>
      <c r="S13" s="1" t="s">
        <v>18</v>
      </c>
      <c r="T13" s="3">
        <v>23563431</v>
      </c>
      <c r="U13" s="3">
        <v>-22007</v>
      </c>
      <c r="V13" s="3">
        <v>5603033387.5699997</v>
      </c>
      <c r="W13" s="3">
        <v>23330617720.040001</v>
      </c>
    </row>
    <row r="14" spans="1:23" x14ac:dyDescent="0.25">
      <c r="A14" s="2" t="s">
        <v>34</v>
      </c>
      <c r="B14" s="2" t="s">
        <v>35</v>
      </c>
      <c r="C14" s="15">
        <v>33000000</v>
      </c>
      <c r="D14" s="2" t="s">
        <v>208</v>
      </c>
      <c r="E14" s="3">
        <v>20091473732.220001</v>
      </c>
      <c r="F14" s="3">
        <v>13685115991.700001</v>
      </c>
      <c r="G14" s="3">
        <v>2200187371.2600002</v>
      </c>
      <c r="H14" s="3">
        <v>5178250904.1000004</v>
      </c>
      <c r="I14" s="3">
        <v>1393155344.8299999</v>
      </c>
      <c r="J14" s="1" t="s">
        <v>18</v>
      </c>
      <c r="K14" s="3">
        <v>1742340253.76</v>
      </c>
      <c r="L14" s="3">
        <v>1369373849.78</v>
      </c>
      <c r="M14" s="3">
        <v>6678463.5099999998</v>
      </c>
      <c r="N14" s="3">
        <v>136472565.19</v>
      </c>
      <c r="O14" s="3">
        <v>-15219.1</v>
      </c>
      <c r="P14" s="3">
        <v>330632209.68000001</v>
      </c>
      <c r="Q14" s="3">
        <v>299796025.70999998</v>
      </c>
      <c r="R14" s="3">
        <v>222206321.86000001</v>
      </c>
      <c r="S14" s="3">
        <v>3176925.5</v>
      </c>
      <c r="T14" s="3">
        <v>194444062.34</v>
      </c>
      <c r="U14" s="3">
        <v>11502008.83</v>
      </c>
      <c r="V14" s="3">
        <v>6406357740.5200005</v>
      </c>
      <c r="W14" s="3">
        <v>53271148551.690002</v>
      </c>
    </row>
    <row r="15" spans="1:23" x14ac:dyDescent="0.25">
      <c r="A15" s="2" t="s">
        <v>34</v>
      </c>
      <c r="B15" s="2" t="s">
        <v>36</v>
      </c>
      <c r="C15" s="15">
        <v>22000000</v>
      </c>
      <c r="D15" s="2" t="s">
        <v>208</v>
      </c>
      <c r="E15" s="3">
        <v>56863698531.040001</v>
      </c>
      <c r="F15" s="3">
        <v>51187236316.720001</v>
      </c>
      <c r="G15" s="3">
        <v>13849577554.07</v>
      </c>
      <c r="H15" s="3">
        <v>19342752082.830002</v>
      </c>
      <c r="I15" s="3">
        <v>4861291007.2200003</v>
      </c>
      <c r="J15" s="1" t="s">
        <v>18</v>
      </c>
      <c r="K15" s="3">
        <v>4398859537.1899996</v>
      </c>
      <c r="L15" s="3">
        <v>5480671316.5600004</v>
      </c>
      <c r="M15" s="3">
        <v>17221707.420000002</v>
      </c>
      <c r="N15" s="3">
        <v>298173667.18000001</v>
      </c>
      <c r="O15" s="3">
        <v>58546.13</v>
      </c>
      <c r="P15" s="3">
        <v>1115921792.98</v>
      </c>
      <c r="Q15" s="3">
        <v>273091696.33999997</v>
      </c>
      <c r="R15" s="3">
        <v>281793899.26999998</v>
      </c>
      <c r="S15" s="3">
        <v>5107208.8099999996</v>
      </c>
      <c r="T15" s="3">
        <v>692891247.50999999</v>
      </c>
      <c r="U15" s="3">
        <v>37034537.5</v>
      </c>
      <c r="V15" s="3">
        <v>5676462214.3199997</v>
      </c>
      <c r="W15" s="3">
        <v>164381842863.09</v>
      </c>
    </row>
    <row r="16" spans="1:23" x14ac:dyDescent="0.25">
      <c r="A16" s="2" t="s">
        <v>34</v>
      </c>
      <c r="B16" s="2" t="s">
        <v>37</v>
      </c>
      <c r="C16" s="15">
        <v>53000000</v>
      </c>
      <c r="D16" s="2" t="s">
        <v>208</v>
      </c>
      <c r="E16" s="3">
        <v>31258481697.84</v>
      </c>
      <c r="F16" s="3">
        <v>26620064148.25</v>
      </c>
      <c r="G16" s="3">
        <v>8828270113.9300003</v>
      </c>
      <c r="H16" s="3">
        <v>8497555517.6899996</v>
      </c>
      <c r="I16" s="3">
        <v>1755934153.6800001</v>
      </c>
      <c r="J16" s="1" t="s">
        <v>18</v>
      </c>
      <c r="K16" s="3">
        <v>1527766384.51</v>
      </c>
      <c r="L16" s="3">
        <v>4445415128.8999996</v>
      </c>
      <c r="M16" s="3">
        <v>252177547.74000001</v>
      </c>
      <c r="N16" s="3">
        <v>189012975.16999999</v>
      </c>
      <c r="O16" s="3">
        <v>209382.92</v>
      </c>
      <c r="P16" s="3">
        <v>444187879.14999998</v>
      </c>
      <c r="Q16" s="3">
        <v>76552055.879999995</v>
      </c>
      <c r="R16" s="3">
        <v>219526567.78999999</v>
      </c>
      <c r="S16" s="3">
        <v>2251551.5</v>
      </c>
      <c r="T16" s="3">
        <v>241938792</v>
      </c>
      <c r="U16" s="3">
        <v>3368239.88</v>
      </c>
      <c r="V16" s="3">
        <v>4638417549.5900002</v>
      </c>
      <c r="W16" s="3">
        <v>89001129686.419998</v>
      </c>
    </row>
    <row r="17" spans="1:23" x14ac:dyDescent="0.25">
      <c r="A17" s="2" t="s">
        <v>34</v>
      </c>
      <c r="B17" s="2" t="s">
        <v>38</v>
      </c>
      <c r="C17" s="15">
        <v>56000000</v>
      </c>
      <c r="D17" s="2" t="s">
        <v>208</v>
      </c>
      <c r="E17" s="3">
        <v>19796021335.889999</v>
      </c>
      <c r="F17" s="3">
        <v>13530556352.58</v>
      </c>
      <c r="G17" s="3">
        <v>2481876593.4099998</v>
      </c>
      <c r="H17" s="3">
        <v>4517846208.3699999</v>
      </c>
      <c r="I17" s="3">
        <v>2327561722.6500001</v>
      </c>
      <c r="J17" s="1" t="s">
        <v>18</v>
      </c>
      <c r="K17" s="3">
        <v>1532150215.02</v>
      </c>
      <c r="L17" s="3">
        <v>1896728164.22</v>
      </c>
      <c r="M17" s="3">
        <v>7020189.7999999998</v>
      </c>
      <c r="N17" s="3">
        <v>101764048.22</v>
      </c>
      <c r="O17" s="3">
        <v>94138.52</v>
      </c>
      <c r="P17" s="3">
        <v>240252075.88999999</v>
      </c>
      <c r="Q17" s="3">
        <v>29646325.190000001</v>
      </c>
      <c r="R17" s="3">
        <v>138084255.06</v>
      </c>
      <c r="S17" s="3">
        <v>2992276.39</v>
      </c>
      <c r="T17" s="3">
        <v>163292894</v>
      </c>
      <c r="U17" s="3">
        <v>56918835.140000001</v>
      </c>
      <c r="V17" s="3">
        <v>6265464983.3100004</v>
      </c>
      <c r="W17" s="3">
        <v>53088270613.660004</v>
      </c>
    </row>
    <row r="18" spans="1:23" x14ac:dyDescent="0.25">
      <c r="A18" s="2" t="s">
        <v>34</v>
      </c>
      <c r="B18" s="2" t="s">
        <v>39</v>
      </c>
      <c r="C18" s="15">
        <v>57000000</v>
      </c>
      <c r="D18" s="2" t="s">
        <v>208</v>
      </c>
      <c r="E18" s="3">
        <v>48890174938.150002</v>
      </c>
      <c r="F18" s="3">
        <v>44037432798.07</v>
      </c>
      <c r="G18" s="3">
        <v>15920037591.93</v>
      </c>
      <c r="H18" s="3">
        <v>13955651044.360001</v>
      </c>
      <c r="I18" s="3">
        <v>2666627172.73</v>
      </c>
      <c r="J18" s="1" t="s">
        <v>18</v>
      </c>
      <c r="K18" s="3">
        <v>3222596331.1900001</v>
      </c>
      <c r="L18" s="3">
        <v>5833066377.1599998</v>
      </c>
      <c r="M18" s="3">
        <v>106791901.45999999</v>
      </c>
      <c r="N18" s="3">
        <v>275877234.33999997</v>
      </c>
      <c r="O18" s="3">
        <v>48380.42</v>
      </c>
      <c r="P18" s="3">
        <v>680105079.87</v>
      </c>
      <c r="Q18" s="3">
        <v>377527149.54000002</v>
      </c>
      <c r="R18" s="3">
        <v>204570046.66999999</v>
      </c>
      <c r="S18" s="3">
        <v>715520.33</v>
      </c>
      <c r="T18" s="3">
        <v>483933481.10000002</v>
      </c>
      <c r="U18" s="3">
        <v>30437346.23</v>
      </c>
      <c r="V18" s="3">
        <v>4852742140.0799999</v>
      </c>
      <c r="W18" s="3">
        <v>141538334533.63</v>
      </c>
    </row>
    <row r="19" spans="1:23" x14ac:dyDescent="0.25">
      <c r="A19" s="2" t="s">
        <v>34</v>
      </c>
      <c r="B19" s="2" t="s">
        <v>40</v>
      </c>
      <c r="C19" s="15">
        <v>80000000</v>
      </c>
      <c r="D19" s="2" t="s">
        <v>208</v>
      </c>
      <c r="E19" s="3">
        <v>81511137290.639999</v>
      </c>
      <c r="F19" s="3">
        <v>70339142476.399994</v>
      </c>
      <c r="G19" s="3">
        <v>32657889221.830002</v>
      </c>
      <c r="H19" s="3">
        <v>16377325932.83</v>
      </c>
      <c r="I19" s="3">
        <v>5902844606.9499998</v>
      </c>
      <c r="J19" s="1" t="s">
        <v>18</v>
      </c>
      <c r="K19" s="3">
        <v>3426453430.21</v>
      </c>
      <c r="L19" s="3">
        <v>6636304645.3900003</v>
      </c>
      <c r="M19" s="3">
        <v>201155951.18000001</v>
      </c>
      <c r="N19" s="3">
        <v>380965945.72000003</v>
      </c>
      <c r="O19" s="3">
        <v>740788.59</v>
      </c>
      <c r="P19" s="3">
        <v>2712262692.7800002</v>
      </c>
      <c r="Q19" s="3">
        <v>141189776.31999999</v>
      </c>
      <c r="R19" s="3">
        <v>914766489.11000001</v>
      </c>
      <c r="S19" s="3">
        <v>12712159.859999999</v>
      </c>
      <c r="T19" s="3">
        <v>701776784.69000006</v>
      </c>
      <c r="U19" s="3">
        <v>83824003.390000001</v>
      </c>
      <c r="V19" s="3">
        <v>11171994814.24</v>
      </c>
      <c r="W19" s="3">
        <v>233172487010.13</v>
      </c>
    </row>
    <row r="20" spans="1:23" x14ac:dyDescent="0.25">
      <c r="A20" s="2" t="s">
        <v>34</v>
      </c>
      <c r="B20" s="2" t="s">
        <v>41</v>
      </c>
      <c r="C20" s="15">
        <v>88000000</v>
      </c>
      <c r="D20" s="2" t="s">
        <v>208</v>
      </c>
      <c r="E20" s="3">
        <v>9313716125.7900009</v>
      </c>
      <c r="F20" s="3">
        <v>5983239679.8000002</v>
      </c>
      <c r="G20" s="3">
        <v>1200607135.6500001</v>
      </c>
      <c r="H20" s="3">
        <v>2391266357.7600002</v>
      </c>
      <c r="I20" s="3">
        <v>630096657.67999995</v>
      </c>
      <c r="J20" s="1" t="s">
        <v>18</v>
      </c>
      <c r="K20" s="3">
        <v>694578668.5</v>
      </c>
      <c r="L20" s="3">
        <v>670615753.95000005</v>
      </c>
      <c r="M20" s="3">
        <v>3851109.86</v>
      </c>
      <c r="N20" s="3">
        <v>58414618.359999999</v>
      </c>
      <c r="O20" s="3">
        <v>17868.82</v>
      </c>
      <c r="P20" s="3">
        <v>141583998.81</v>
      </c>
      <c r="Q20" s="3">
        <v>44054700.5</v>
      </c>
      <c r="R20" s="3">
        <v>61512301.799999997</v>
      </c>
      <c r="S20" s="3">
        <v>457444</v>
      </c>
      <c r="T20" s="3">
        <v>69058333.799999997</v>
      </c>
      <c r="U20" s="3">
        <v>894848.32</v>
      </c>
      <c r="V20" s="3">
        <v>3330476445.9899998</v>
      </c>
      <c r="W20" s="3">
        <v>24594442049.389999</v>
      </c>
    </row>
    <row r="21" spans="1:23" x14ac:dyDescent="0.25">
      <c r="A21" s="2" t="s">
        <v>34</v>
      </c>
      <c r="B21" s="2" t="s">
        <v>42</v>
      </c>
      <c r="C21" s="15">
        <v>89000000</v>
      </c>
      <c r="D21" s="2" t="s">
        <v>208</v>
      </c>
      <c r="E21" s="3">
        <v>11526895959.879999</v>
      </c>
      <c r="F21" s="3">
        <v>8740513906.5</v>
      </c>
      <c r="G21" s="3">
        <v>1087153764.48</v>
      </c>
      <c r="H21" s="3">
        <v>2729935334.0500002</v>
      </c>
      <c r="I21" s="3">
        <v>2741304820.1399999</v>
      </c>
      <c r="J21" s="1" t="s">
        <v>18</v>
      </c>
      <c r="K21" s="3">
        <v>608466300.15999997</v>
      </c>
      <c r="L21" s="3">
        <v>1142779648.46</v>
      </c>
      <c r="M21" s="3">
        <v>8113981.5999999996</v>
      </c>
      <c r="N21" s="3">
        <v>53867974.549999997</v>
      </c>
      <c r="O21" s="3">
        <v>21908.12</v>
      </c>
      <c r="P21" s="3">
        <v>118718622.09999999</v>
      </c>
      <c r="Q21" s="3">
        <v>23118711.530000001</v>
      </c>
      <c r="R21" s="3">
        <v>115376322.41</v>
      </c>
      <c r="S21" s="3">
        <v>141400</v>
      </c>
      <c r="T21" s="3">
        <v>90793257.670000002</v>
      </c>
      <c r="U21" s="3">
        <v>1269794.3899999999</v>
      </c>
      <c r="V21" s="3">
        <v>2786382053.3800001</v>
      </c>
      <c r="W21" s="3">
        <v>31774853759.419998</v>
      </c>
    </row>
    <row r="22" spans="1:23" x14ac:dyDescent="0.25">
      <c r="A22" s="2" t="s">
        <v>34</v>
      </c>
      <c r="B22" s="2" t="s">
        <v>43</v>
      </c>
      <c r="C22" s="15">
        <v>92000000</v>
      </c>
      <c r="D22" s="2" t="s">
        <v>208</v>
      </c>
      <c r="E22" s="3">
        <v>88314818443.960007</v>
      </c>
      <c r="F22" s="3">
        <v>80075627017.770004</v>
      </c>
      <c r="G22" s="3">
        <v>26432180155.09</v>
      </c>
      <c r="H22" s="3">
        <v>23010959468.189999</v>
      </c>
      <c r="I22" s="3">
        <v>9228573899.7999992</v>
      </c>
      <c r="J22" s="1" t="s">
        <v>18</v>
      </c>
      <c r="K22" s="3">
        <v>4831763001.8800001</v>
      </c>
      <c r="L22" s="3">
        <v>10883612204.030001</v>
      </c>
      <c r="M22" s="3">
        <v>14440561.42</v>
      </c>
      <c r="N22" s="3">
        <v>482264416.94999999</v>
      </c>
      <c r="O22" s="3">
        <v>167102.92000000001</v>
      </c>
      <c r="P22" s="3">
        <v>2202638843.0700002</v>
      </c>
      <c r="Q22" s="3">
        <v>234489423.37</v>
      </c>
      <c r="R22" s="3">
        <v>316993814.73000002</v>
      </c>
      <c r="S22" s="3">
        <v>462436.5</v>
      </c>
      <c r="T22" s="3">
        <v>926096482.24000001</v>
      </c>
      <c r="U22" s="3">
        <v>966850150.01999998</v>
      </c>
      <c r="V22" s="3">
        <v>8239191426.1899996</v>
      </c>
      <c r="W22" s="3">
        <v>256161128848.13</v>
      </c>
    </row>
    <row r="23" spans="1:23" x14ac:dyDescent="0.25">
      <c r="A23" s="2" t="s">
        <v>34</v>
      </c>
      <c r="B23" s="2" t="s">
        <v>44</v>
      </c>
      <c r="C23" s="15">
        <v>36000000</v>
      </c>
      <c r="D23" s="2" t="s">
        <v>208</v>
      </c>
      <c r="E23" s="3">
        <v>58016967503.580002</v>
      </c>
      <c r="F23" s="3">
        <v>55391213547.940002</v>
      </c>
      <c r="G23" s="3">
        <v>17039139381.559999</v>
      </c>
      <c r="H23" s="3">
        <v>17936970631.990002</v>
      </c>
      <c r="I23" s="3">
        <v>5134361738.5799999</v>
      </c>
      <c r="J23" s="1" t="s">
        <v>18</v>
      </c>
      <c r="K23" s="3">
        <v>3718825298.9200001</v>
      </c>
      <c r="L23" s="3">
        <v>8797978342.0400009</v>
      </c>
      <c r="M23" s="3">
        <v>15209662.859999999</v>
      </c>
      <c r="N23" s="3">
        <v>323405605.97000003</v>
      </c>
      <c r="O23" s="3">
        <v>32161.18</v>
      </c>
      <c r="P23" s="3">
        <v>1079447054.4400001</v>
      </c>
      <c r="Q23" s="3">
        <v>164207768.69999999</v>
      </c>
      <c r="R23" s="3">
        <v>347471998.47000003</v>
      </c>
      <c r="S23" s="3">
        <v>1667799</v>
      </c>
      <c r="T23" s="3">
        <v>685316427.94000006</v>
      </c>
      <c r="U23" s="3">
        <v>36850734.090000004</v>
      </c>
      <c r="V23" s="3">
        <v>2625753955.6399999</v>
      </c>
      <c r="W23" s="3">
        <v>171314819612.89999</v>
      </c>
    </row>
    <row r="24" spans="1:23" x14ac:dyDescent="0.25">
      <c r="A24" s="2" t="s">
        <v>34</v>
      </c>
      <c r="B24" s="2" t="s">
        <v>45</v>
      </c>
      <c r="C24" s="15">
        <v>63000000</v>
      </c>
      <c r="D24" s="2" t="s">
        <v>208</v>
      </c>
      <c r="E24" s="3">
        <v>31458848197.200001</v>
      </c>
      <c r="F24" s="3">
        <v>25861805329.450001</v>
      </c>
      <c r="G24" s="3">
        <v>6834504104.0200005</v>
      </c>
      <c r="H24" s="3">
        <v>9121914385.5900002</v>
      </c>
      <c r="I24" s="3">
        <v>1931623310.46</v>
      </c>
      <c r="J24" s="1" t="s">
        <v>18</v>
      </c>
      <c r="K24" s="3">
        <v>2435059312.6399999</v>
      </c>
      <c r="L24" s="3">
        <v>4159222044.98</v>
      </c>
      <c r="M24" s="3">
        <v>16001579.5</v>
      </c>
      <c r="N24" s="3">
        <v>232469337.58000001</v>
      </c>
      <c r="O24" s="3">
        <v>5515.28</v>
      </c>
      <c r="P24" s="3">
        <v>362113250.31</v>
      </c>
      <c r="Q24" s="3">
        <v>103317327.37</v>
      </c>
      <c r="R24" s="3">
        <v>162760930.61000001</v>
      </c>
      <c r="S24" s="3">
        <v>7235151.9000000004</v>
      </c>
      <c r="T24" s="3">
        <v>344763456.62</v>
      </c>
      <c r="U24" s="3">
        <v>4563397.0199999996</v>
      </c>
      <c r="V24" s="3">
        <v>5597042867.75</v>
      </c>
      <c r="W24" s="3">
        <v>88633249498.279999</v>
      </c>
    </row>
    <row r="25" spans="1:23" x14ac:dyDescent="0.25">
      <c r="A25" s="2" t="s">
        <v>34</v>
      </c>
      <c r="B25" s="2" t="s">
        <v>46</v>
      </c>
      <c r="C25" s="15">
        <v>94000000</v>
      </c>
      <c r="D25" s="2" t="s">
        <v>208</v>
      </c>
      <c r="E25" s="3">
        <v>25572544471.779999</v>
      </c>
      <c r="F25" s="3">
        <v>21132069930.720001</v>
      </c>
      <c r="G25" s="3">
        <v>7256250018.9799995</v>
      </c>
      <c r="H25" s="3">
        <v>7283869756.6499996</v>
      </c>
      <c r="I25" s="3">
        <v>1779462755.05</v>
      </c>
      <c r="J25" s="1" t="s">
        <v>18</v>
      </c>
      <c r="K25" s="3">
        <v>1662851251.9300001</v>
      </c>
      <c r="L25" s="3">
        <v>1896159472</v>
      </c>
      <c r="M25" s="3">
        <v>3814891.66</v>
      </c>
      <c r="N25" s="3">
        <v>146545069.43000001</v>
      </c>
      <c r="O25" s="3">
        <v>8302.0499999999993</v>
      </c>
      <c r="P25" s="3">
        <v>480712938.11000001</v>
      </c>
      <c r="Q25" s="3">
        <v>96070489.849999994</v>
      </c>
      <c r="R25" s="3">
        <v>97898118.950000003</v>
      </c>
      <c r="S25" s="3">
        <v>1199260.28</v>
      </c>
      <c r="T25" s="3">
        <v>337842675.52999997</v>
      </c>
      <c r="U25" s="3">
        <v>4710356.43</v>
      </c>
      <c r="V25" s="3">
        <v>4440474541.0600004</v>
      </c>
      <c r="W25" s="3">
        <v>72192484300.460007</v>
      </c>
    </row>
    <row r="26" spans="1:23" x14ac:dyDescent="0.25">
      <c r="A26" s="2" t="s">
        <v>34</v>
      </c>
      <c r="B26" s="2" t="s">
        <v>47</v>
      </c>
      <c r="C26" s="15">
        <v>73000000</v>
      </c>
      <c r="D26" s="2" t="s">
        <v>208</v>
      </c>
      <c r="E26" s="3">
        <v>19164514486.790001</v>
      </c>
      <c r="F26" s="3">
        <v>16182353326.780001</v>
      </c>
      <c r="G26" s="3">
        <v>4605510095.3599997</v>
      </c>
      <c r="H26" s="3">
        <v>4669056184.54</v>
      </c>
      <c r="I26" s="3">
        <v>3657023358.6100001</v>
      </c>
      <c r="J26" s="1" t="s">
        <v>18</v>
      </c>
      <c r="K26" s="3">
        <v>1085634216.3299999</v>
      </c>
      <c r="L26" s="3">
        <v>1448342811.49</v>
      </c>
      <c r="M26" s="3">
        <v>6434477.0800000001</v>
      </c>
      <c r="N26" s="3">
        <v>95903675.299999997</v>
      </c>
      <c r="O26" s="3">
        <v>8853.18</v>
      </c>
      <c r="P26" s="3">
        <v>156106137.88999999</v>
      </c>
      <c r="Q26" s="3">
        <v>63966598.93</v>
      </c>
      <c r="R26" s="3">
        <v>97257202.540000007</v>
      </c>
      <c r="S26" s="3">
        <v>440510</v>
      </c>
      <c r="T26" s="3">
        <v>192396512.38999999</v>
      </c>
      <c r="U26" s="3">
        <v>10446417.710000001</v>
      </c>
      <c r="V26" s="3">
        <v>2982161160.0100002</v>
      </c>
      <c r="W26" s="3">
        <v>54417556024.93</v>
      </c>
    </row>
    <row r="27" spans="1:23" x14ac:dyDescent="0.25">
      <c r="A27" s="2" t="s">
        <v>34</v>
      </c>
      <c r="B27" s="2" t="s">
        <v>48</v>
      </c>
      <c r="C27" s="15">
        <v>97000000</v>
      </c>
      <c r="D27" s="2" t="s">
        <v>208</v>
      </c>
      <c r="E27" s="3">
        <v>17083464941.700001</v>
      </c>
      <c r="F27" s="3">
        <v>11362656379.18</v>
      </c>
      <c r="G27" s="3">
        <v>2999872710.9899998</v>
      </c>
      <c r="H27" s="3">
        <v>3747651197.5799999</v>
      </c>
      <c r="I27" s="3">
        <v>1169953369.3499999</v>
      </c>
      <c r="J27" s="1" t="s">
        <v>18</v>
      </c>
      <c r="K27" s="3">
        <v>1321207896.1400001</v>
      </c>
      <c r="L27" s="3">
        <v>1140344511.5</v>
      </c>
      <c r="M27" s="3">
        <v>4285209.05</v>
      </c>
      <c r="N27" s="3">
        <v>97777155.489999995</v>
      </c>
      <c r="O27" s="3">
        <v>83809.679999999993</v>
      </c>
      <c r="P27" s="3">
        <v>362941277.55000001</v>
      </c>
      <c r="Q27" s="3">
        <v>38258452.039999999</v>
      </c>
      <c r="R27" s="3">
        <v>221125803.28</v>
      </c>
      <c r="S27" s="3">
        <v>367689</v>
      </c>
      <c r="T27" s="3">
        <v>214788315.47999999</v>
      </c>
      <c r="U27" s="3">
        <v>4196204.6399999997</v>
      </c>
      <c r="V27" s="3">
        <v>5720808562.5200005</v>
      </c>
      <c r="W27" s="3">
        <v>45489783485.169998</v>
      </c>
    </row>
    <row r="28" spans="1:23" x14ac:dyDescent="0.25">
      <c r="A28" s="2" t="s">
        <v>49</v>
      </c>
      <c r="B28" s="2" t="s">
        <v>50</v>
      </c>
      <c r="C28" s="15">
        <v>11000000</v>
      </c>
      <c r="D28" s="2" t="s">
        <v>208</v>
      </c>
      <c r="E28" s="3">
        <v>28359812195.209999</v>
      </c>
      <c r="F28" s="3">
        <v>22639769055.650002</v>
      </c>
      <c r="G28" s="3">
        <v>6281625300.6999998</v>
      </c>
      <c r="H28" s="3">
        <v>8282983055</v>
      </c>
      <c r="I28" s="3">
        <v>1340032701.25</v>
      </c>
      <c r="J28" s="1" t="s">
        <v>18</v>
      </c>
      <c r="K28" s="3">
        <v>1890797067.8800001</v>
      </c>
      <c r="L28" s="3">
        <v>2604369613.2800002</v>
      </c>
      <c r="M28" s="3">
        <v>908568076.25999999</v>
      </c>
      <c r="N28" s="3">
        <v>110955020.15000001</v>
      </c>
      <c r="O28" s="3">
        <v>4791.5600000000004</v>
      </c>
      <c r="P28" s="3">
        <v>372788477.54000002</v>
      </c>
      <c r="Q28" s="3">
        <v>358493998.77999997</v>
      </c>
      <c r="R28" s="3">
        <v>229425722.91999999</v>
      </c>
      <c r="S28" s="3">
        <v>294321.33</v>
      </c>
      <c r="T28" s="3">
        <v>166313692.41</v>
      </c>
      <c r="U28" s="3">
        <v>8498080.2200000007</v>
      </c>
      <c r="V28" s="3">
        <v>5720043139.5600004</v>
      </c>
      <c r="W28" s="3">
        <v>79274774309.699997</v>
      </c>
    </row>
    <row r="29" spans="1:23" x14ac:dyDescent="0.25">
      <c r="A29" s="2" t="s">
        <v>49</v>
      </c>
      <c r="B29" s="2" t="s">
        <v>51</v>
      </c>
      <c r="C29" s="15">
        <v>19000000</v>
      </c>
      <c r="D29" s="2" t="s">
        <v>208</v>
      </c>
      <c r="E29" s="3">
        <v>24770734756.630001</v>
      </c>
      <c r="F29" s="3">
        <v>21680615127.16</v>
      </c>
      <c r="G29" s="3">
        <v>6310859457.1599998</v>
      </c>
      <c r="H29" s="3">
        <v>6364978128.1800003</v>
      </c>
      <c r="I29" s="3">
        <v>2114493617.25</v>
      </c>
      <c r="J29" s="1" t="s">
        <v>18</v>
      </c>
      <c r="K29" s="3">
        <v>1551697914.03</v>
      </c>
      <c r="L29" s="3">
        <v>3917322186.7199998</v>
      </c>
      <c r="M29" s="3">
        <v>11591915.449999999</v>
      </c>
      <c r="N29" s="3">
        <v>135869758.09999999</v>
      </c>
      <c r="O29" s="3">
        <v>5098.09</v>
      </c>
      <c r="P29" s="3">
        <v>306892223.14999998</v>
      </c>
      <c r="Q29" s="3">
        <v>376067918.63999999</v>
      </c>
      <c r="R29" s="3">
        <v>231948337</v>
      </c>
      <c r="S29" s="3">
        <v>264690.33</v>
      </c>
      <c r="T29" s="3">
        <v>271845498.94999999</v>
      </c>
      <c r="U29" s="3">
        <v>13961993.039999999</v>
      </c>
      <c r="V29" s="3">
        <v>3090119629.4699998</v>
      </c>
      <c r="W29" s="3">
        <v>71149268249.350006</v>
      </c>
    </row>
    <row r="30" spans="1:23" x14ac:dyDescent="0.25">
      <c r="A30" s="2" t="s">
        <v>49</v>
      </c>
      <c r="B30" s="2" t="s">
        <v>52</v>
      </c>
      <c r="C30" s="15">
        <v>27000000</v>
      </c>
      <c r="D30" s="2" t="s">
        <v>208</v>
      </c>
      <c r="E30" s="3">
        <v>36428491078.360001</v>
      </c>
      <c r="F30" s="3">
        <v>16026712411.25</v>
      </c>
      <c r="G30" s="3">
        <v>3108624996.96</v>
      </c>
      <c r="H30" s="3">
        <v>5539538769.79</v>
      </c>
      <c r="I30" s="3">
        <v>1101757315.8199999</v>
      </c>
      <c r="J30" s="1" t="s">
        <v>18</v>
      </c>
      <c r="K30" s="3">
        <v>3135091975.6599998</v>
      </c>
      <c r="L30" s="3">
        <v>2077658875.8299999</v>
      </c>
      <c r="M30" s="3">
        <v>38522650.969999999</v>
      </c>
      <c r="N30" s="3">
        <v>121894045.64</v>
      </c>
      <c r="O30" s="3">
        <v>129406.91</v>
      </c>
      <c r="P30" s="3">
        <v>295924133.58999997</v>
      </c>
      <c r="Q30" s="3">
        <v>58279623.829999998</v>
      </c>
      <c r="R30" s="3">
        <v>151289405.33000001</v>
      </c>
      <c r="S30" s="3">
        <v>41878268.539999999</v>
      </c>
      <c r="T30" s="3">
        <v>220944505.33000001</v>
      </c>
      <c r="U30" s="3">
        <v>43905905.479999997</v>
      </c>
      <c r="V30" s="3">
        <v>20401778667.110001</v>
      </c>
      <c r="W30" s="3">
        <v>88792422036.399994</v>
      </c>
    </row>
    <row r="31" spans="1:23" x14ac:dyDescent="0.25">
      <c r="A31" s="2" t="s">
        <v>49</v>
      </c>
      <c r="B31" s="2" t="s">
        <v>53</v>
      </c>
      <c r="C31" s="15">
        <v>41000000</v>
      </c>
      <c r="D31" s="2" t="s">
        <v>208</v>
      </c>
      <c r="E31" s="3">
        <v>45880662991.75</v>
      </c>
      <c r="F31" s="3">
        <v>43825586601.639999</v>
      </c>
      <c r="G31" s="3">
        <v>15518947940.040001</v>
      </c>
      <c r="H31" s="3">
        <v>12741934937.59</v>
      </c>
      <c r="I31" s="3">
        <v>2494636240.5900002</v>
      </c>
      <c r="J31" s="1" t="s">
        <v>18</v>
      </c>
      <c r="K31" s="3">
        <v>1796620346.3199999</v>
      </c>
      <c r="L31" s="3">
        <v>7824234046.9700003</v>
      </c>
      <c r="M31" s="3">
        <v>119804682.18000001</v>
      </c>
      <c r="N31" s="3">
        <v>229539303.74000001</v>
      </c>
      <c r="O31" s="3">
        <v>36450</v>
      </c>
      <c r="P31" s="3">
        <v>1276091995.23</v>
      </c>
      <c r="Q31" s="3">
        <v>486169337.92000002</v>
      </c>
      <c r="R31" s="3">
        <v>636172721.54999995</v>
      </c>
      <c r="S31" s="3">
        <v>3358268.5</v>
      </c>
      <c r="T31" s="3">
        <v>220062881.53</v>
      </c>
      <c r="U31" s="3">
        <v>182790138.46000001</v>
      </c>
      <c r="V31" s="3">
        <v>2055076390.1099999</v>
      </c>
      <c r="W31" s="3">
        <v>135291725274.12</v>
      </c>
    </row>
    <row r="32" spans="1:23" x14ac:dyDescent="0.25">
      <c r="A32" s="2" t="s">
        <v>49</v>
      </c>
      <c r="B32" s="2" t="s">
        <v>54</v>
      </c>
      <c r="C32" s="15">
        <v>47000000</v>
      </c>
      <c r="D32" s="2" t="s">
        <v>208</v>
      </c>
      <c r="E32" s="3">
        <v>21991044114.34</v>
      </c>
      <c r="F32" s="3">
        <v>20036147775.169998</v>
      </c>
      <c r="G32" s="3">
        <v>5158074352.0100002</v>
      </c>
      <c r="H32" s="3">
        <v>8841646127.4699993</v>
      </c>
      <c r="I32" s="3">
        <v>557599806.85000002</v>
      </c>
      <c r="J32" s="1" t="s">
        <v>18</v>
      </c>
      <c r="K32" s="3">
        <v>1807283990.1500001</v>
      </c>
      <c r="L32" s="3">
        <v>2164044241.2399998</v>
      </c>
      <c r="M32" s="3">
        <v>447445246.94999999</v>
      </c>
      <c r="N32" s="3">
        <v>92524745.930000007</v>
      </c>
      <c r="O32" s="3">
        <v>15838.21</v>
      </c>
      <c r="P32" s="3">
        <v>519735995.99000001</v>
      </c>
      <c r="Q32" s="3">
        <v>90030772.810000002</v>
      </c>
      <c r="R32" s="3">
        <v>125191131.70999999</v>
      </c>
      <c r="S32" s="3">
        <v>556407.06999999995</v>
      </c>
      <c r="T32" s="3">
        <v>144975515.44</v>
      </c>
      <c r="U32" s="3">
        <v>30230115.27</v>
      </c>
      <c r="V32" s="3">
        <v>1954896339.1700001</v>
      </c>
      <c r="W32" s="3">
        <v>63961442515.779999</v>
      </c>
    </row>
    <row r="33" spans="1:23" x14ac:dyDescent="0.25">
      <c r="A33" s="2" t="s">
        <v>49</v>
      </c>
      <c r="B33" s="2" t="s">
        <v>55</v>
      </c>
      <c r="C33" s="15">
        <v>11800000</v>
      </c>
      <c r="D33" s="2" t="s">
        <v>208</v>
      </c>
      <c r="E33" s="3">
        <v>5049939195.9799995</v>
      </c>
      <c r="F33" s="3">
        <v>4723204092.7399998</v>
      </c>
      <c r="G33" s="3">
        <v>579837924.45000005</v>
      </c>
      <c r="H33" s="3">
        <v>817824615.00999999</v>
      </c>
      <c r="I33" s="3">
        <v>36907079.640000001</v>
      </c>
      <c r="J33" s="1" t="s">
        <v>18</v>
      </c>
      <c r="K33" s="3">
        <v>67106437.880000003</v>
      </c>
      <c r="L33" s="3">
        <v>1937952240.4100001</v>
      </c>
      <c r="M33" s="3">
        <v>26101472.73</v>
      </c>
      <c r="N33" s="3">
        <v>7623719.7699999996</v>
      </c>
      <c r="O33" s="1" t="s">
        <v>18</v>
      </c>
      <c r="P33" s="3">
        <v>30649468.949999999</v>
      </c>
      <c r="Q33" s="3">
        <v>59422811.640000001</v>
      </c>
      <c r="R33" s="3">
        <v>1097615059.2</v>
      </c>
      <c r="S33" s="3">
        <v>9114304.3000000007</v>
      </c>
      <c r="T33" s="3">
        <v>15602641.220000001</v>
      </c>
      <c r="U33" s="3">
        <v>25674305.739999998</v>
      </c>
      <c r="V33" s="3">
        <v>326735103.24000001</v>
      </c>
      <c r="W33" s="3">
        <v>14811310472.9</v>
      </c>
    </row>
    <row r="34" spans="1:23" x14ac:dyDescent="0.25">
      <c r="A34" s="2" t="s">
        <v>49</v>
      </c>
      <c r="B34" s="2" t="s">
        <v>56</v>
      </c>
      <c r="C34" s="15">
        <v>49000000</v>
      </c>
      <c r="D34" s="2" t="s">
        <v>208</v>
      </c>
      <c r="E34" s="3">
        <v>10107946542.690001</v>
      </c>
      <c r="F34" s="3">
        <v>8510994471.2299995</v>
      </c>
      <c r="G34" s="3">
        <v>1966107320.6099999</v>
      </c>
      <c r="H34" s="3">
        <v>3089928520.5500002</v>
      </c>
      <c r="I34" s="3">
        <v>932916030.16999996</v>
      </c>
      <c r="J34" s="1" t="s">
        <v>18</v>
      </c>
      <c r="K34" s="3">
        <v>644076872.28999996</v>
      </c>
      <c r="L34" s="3">
        <v>1356694530.5899999</v>
      </c>
      <c r="M34" s="3">
        <v>6789123.9000000004</v>
      </c>
      <c r="N34" s="3">
        <v>63131253.270000003</v>
      </c>
      <c r="O34" s="3">
        <v>11656.83</v>
      </c>
      <c r="P34" s="3">
        <v>155769347.21000001</v>
      </c>
      <c r="Q34" s="3">
        <v>104184421.95999999</v>
      </c>
      <c r="R34" s="3">
        <v>54794461</v>
      </c>
      <c r="S34" s="3">
        <v>387391.31</v>
      </c>
      <c r="T34" s="3">
        <v>116257045.25</v>
      </c>
      <c r="U34" s="3">
        <v>13675389.66</v>
      </c>
      <c r="V34" s="3">
        <v>1596952071.46</v>
      </c>
      <c r="W34" s="3">
        <v>28720616449.98</v>
      </c>
    </row>
    <row r="35" spans="1:23" x14ac:dyDescent="0.25">
      <c r="A35" s="2" t="s">
        <v>49</v>
      </c>
      <c r="B35" s="2" t="s">
        <v>57</v>
      </c>
      <c r="C35" s="15">
        <v>58000000</v>
      </c>
      <c r="D35" s="2" t="s">
        <v>208</v>
      </c>
      <c r="E35" s="3">
        <v>9730770111.1900005</v>
      </c>
      <c r="F35" s="3">
        <v>6492143707.3199997</v>
      </c>
      <c r="G35" s="3">
        <v>1017434779.11</v>
      </c>
      <c r="H35" s="3">
        <v>2514582229.6599998</v>
      </c>
      <c r="I35" s="3">
        <v>1094494628.1400001</v>
      </c>
      <c r="J35" s="1" t="s">
        <v>18</v>
      </c>
      <c r="K35" s="3">
        <v>687850268.50999999</v>
      </c>
      <c r="L35" s="3">
        <v>752881719.25</v>
      </c>
      <c r="M35" s="3">
        <v>2990878.59</v>
      </c>
      <c r="N35" s="3">
        <v>51071994.649999999</v>
      </c>
      <c r="O35" s="3">
        <v>83113.759999999995</v>
      </c>
      <c r="P35" s="3">
        <v>146693942.62</v>
      </c>
      <c r="Q35" s="3">
        <v>65014639.710000001</v>
      </c>
      <c r="R35" s="3">
        <v>57344952.869999997</v>
      </c>
      <c r="S35" s="3">
        <v>364003.03</v>
      </c>
      <c r="T35" s="3">
        <v>84206088.560000002</v>
      </c>
      <c r="U35" s="3">
        <v>5694563.4100000001</v>
      </c>
      <c r="V35" s="3">
        <v>3238626403.8699999</v>
      </c>
      <c r="W35" s="3">
        <v>25942248024.25</v>
      </c>
    </row>
    <row r="36" spans="1:23" x14ac:dyDescent="0.25">
      <c r="A36" s="2" t="s">
        <v>49</v>
      </c>
      <c r="B36" s="2" t="s">
        <v>58</v>
      </c>
      <c r="C36" s="15">
        <v>86000000</v>
      </c>
      <c r="D36" s="2" t="s">
        <v>208</v>
      </c>
      <c r="E36" s="3">
        <v>15708982329.76</v>
      </c>
      <c r="F36" s="3">
        <v>10058208349.25</v>
      </c>
      <c r="G36" s="3">
        <v>1902998987.53</v>
      </c>
      <c r="H36" s="3">
        <v>3783028141.98</v>
      </c>
      <c r="I36" s="3">
        <v>782669977.75</v>
      </c>
      <c r="J36" s="1" t="s">
        <v>18</v>
      </c>
      <c r="K36" s="3">
        <v>1078894735.8299999</v>
      </c>
      <c r="L36" s="3">
        <v>1130949348.5799999</v>
      </c>
      <c r="M36" s="3">
        <v>182795839.53999999</v>
      </c>
      <c r="N36" s="3">
        <v>75634206.359999999</v>
      </c>
      <c r="O36" s="3">
        <v>40588.26</v>
      </c>
      <c r="P36" s="3">
        <v>195034099.34999999</v>
      </c>
      <c r="Q36" s="3">
        <v>447495623.19</v>
      </c>
      <c r="R36" s="3">
        <v>80405203.480000004</v>
      </c>
      <c r="S36" s="3">
        <v>318416.48</v>
      </c>
      <c r="T36" s="3">
        <v>114098302.98999999</v>
      </c>
      <c r="U36" s="3">
        <v>3287717.83</v>
      </c>
      <c r="V36" s="3">
        <v>5650773980.5100002</v>
      </c>
      <c r="W36" s="3">
        <v>41195615848.669998</v>
      </c>
    </row>
    <row r="37" spans="1:23" x14ac:dyDescent="0.25">
      <c r="A37" s="2" t="s">
        <v>49</v>
      </c>
      <c r="B37" s="2" t="s">
        <v>59</v>
      </c>
      <c r="C37" s="15">
        <v>87000000</v>
      </c>
      <c r="D37" s="2" t="s">
        <v>208</v>
      </c>
      <c r="E37" s="3">
        <v>24324282679.459999</v>
      </c>
      <c r="F37" s="3">
        <v>22277623216.23</v>
      </c>
      <c r="G37" s="3">
        <v>6418979882.1800003</v>
      </c>
      <c r="H37" s="3">
        <v>7270352528.6300001</v>
      </c>
      <c r="I37" s="3">
        <v>817815962.61000001</v>
      </c>
      <c r="J37" s="1" t="s">
        <v>18</v>
      </c>
      <c r="K37" s="3">
        <v>1265281801.05</v>
      </c>
      <c r="L37" s="3">
        <v>5499991334.46</v>
      </c>
      <c r="M37" s="3">
        <v>88484795.909999996</v>
      </c>
      <c r="N37" s="3">
        <v>97496563.840000004</v>
      </c>
      <c r="O37" s="3">
        <v>2961.85</v>
      </c>
      <c r="P37" s="3">
        <v>330209097.47000003</v>
      </c>
      <c r="Q37" s="3">
        <v>126460644.02</v>
      </c>
      <c r="R37" s="3">
        <v>56902523.229999997</v>
      </c>
      <c r="S37" s="3">
        <v>1845116.21</v>
      </c>
      <c r="T37" s="3">
        <v>215338938.21000001</v>
      </c>
      <c r="U37" s="3">
        <v>14909428.52</v>
      </c>
      <c r="V37" s="3">
        <v>2046659463.23</v>
      </c>
      <c r="W37" s="3">
        <v>70852636937.110001</v>
      </c>
    </row>
    <row r="38" spans="1:23" x14ac:dyDescent="0.25">
      <c r="A38" s="2" t="s">
        <v>49</v>
      </c>
      <c r="B38" s="2" t="s">
        <v>60</v>
      </c>
      <c r="C38" s="15">
        <v>40000000</v>
      </c>
      <c r="D38" s="2" t="s">
        <v>208</v>
      </c>
      <c r="E38" s="3">
        <v>187069137290.53</v>
      </c>
      <c r="F38" s="3">
        <v>181539416039.75</v>
      </c>
      <c r="G38" s="3">
        <v>54130694792.220001</v>
      </c>
      <c r="H38" s="3">
        <v>77116361573.220001</v>
      </c>
      <c r="I38" s="3">
        <v>5531058556.0799999</v>
      </c>
      <c r="J38" s="1" t="s">
        <v>18</v>
      </c>
      <c r="K38" s="3">
        <v>14732524897.68</v>
      </c>
      <c r="L38" s="3">
        <v>18135466519.860001</v>
      </c>
      <c r="M38" s="3">
        <v>1637276.42</v>
      </c>
      <c r="N38" s="3">
        <v>576020985.32000005</v>
      </c>
      <c r="O38" s="3">
        <v>-153444.79</v>
      </c>
      <c r="P38" s="3">
        <v>5730175849.1499996</v>
      </c>
      <c r="Q38" s="3">
        <v>85027494.939999998</v>
      </c>
      <c r="R38" s="3">
        <v>3119786438.3899999</v>
      </c>
      <c r="S38" s="3">
        <v>2143908.5</v>
      </c>
      <c r="T38" s="3">
        <v>1294224694.51</v>
      </c>
      <c r="U38" s="3">
        <v>165812543.69</v>
      </c>
      <c r="V38" s="3">
        <v>5529721250.7799997</v>
      </c>
      <c r="W38" s="3">
        <v>554759056666.25</v>
      </c>
    </row>
    <row r="39" spans="1:23" x14ac:dyDescent="0.25">
      <c r="A39" s="2" t="s">
        <v>61</v>
      </c>
      <c r="B39" s="2" t="s">
        <v>62</v>
      </c>
      <c r="C39" s="15">
        <v>83000000</v>
      </c>
      <c r="D39" s="2" t="s">
        <v>208</v>
      </c>
      <c r="E39" s="3">
        <v>10014885072.139999</v>
      </c>
      <c r="F39" s="3">
        <v>4890809534.3400002</v>
      </c>
      <c r="G39" s="3">
        <v>498417294.19</v>
      </c>
      <c r="H39" s="3">
        <v>1579704422.8199999</v>
      </c>
      <c r="I39" s="3">
        <v>1028586103.49</v>
      </c>
      <c r="J39" s="1" t="s">
        <v>18</v>
      </c>
      <c r="K39" s="3">
        <v>349149065.08999997</v>
      </c>
      <c r="L39" s="3">
        <v>681686386.94000006</v>
      </c>
      <c r="M39" s="3">
        <v>1984023.42</v>
      </c>
      <c r="N39" s="3">
        <v>48998771.630000003</v>
      </c>
      <c r="O39" s="3">
        <v>-65726.34</v>
      </c>
      <c r="P39" s="3">
        <v>253722523.61000001</v>
      </c>
      <c r="Q39" s="3">
        <v>3701267.51</v>
      </c>
      <c r="R39" s="3">
        <v>40006371.530000001</v>
      </c>
      <c r="S39" s="3">
        <v>104900</v>
      </c>
      <c r="T39" s="3">
        <v>138513921.03</v>
      </c>
      <c r="U39" s="3">
        <v>22356561.190000001</v>
      </c>
      <c r="V39" s="3">
        <v>5124075537.8000002</v>
      </c>
      <c r="W39" s="3">
        <v>24676636030.389999</v>
      </c>
    </row>
    <row r="40" spans="1:23" x14ac:dyDescent="0.25">
      <c r="A40" s="2" t="s">
        <v>61</v>
      </c>
      <c r="B40" s="2" t="s">
        <v>63</v>
      </c>
      <c r="C40" s="15">
        <v>91000000</v>
      </c>
      <c r="D40" s="2" t="s">
        <v>208</v>
      </c>
      <c r="E40" s="3">
        <v>7911050016.9799995</v>
      </c>
      <c r="F40" s="3">
        <v>2579216749.54</v>
      </c>
      <c r="G40" s="3">
        <v>405417049.19</v>
      </c>
      <c r="H40" s="3">
        <v>1047808391.75</v>
      </c>
      <c r="I40" s="3">
        <v>319373120.80000001</v>
      </c>
      <c r="J40" s="1" t="s">
        <v>18</v>
      </c>
      <c r="K40" s="3">
        <v>199585577.43000001</v>
      </c>
      <c r="L40" s="3">
        <v>407955559.51999998</v>
      </c>
      <c r="M40" s="3">
        <v>14891053.890000001</v>
      </c>
      <c r="N40" s="3">
        <v>34271951.799999997</v>
      </c>
      <c r="O40" s="3">
        <v>205.06</v>
      </c>
      <c r="P40" s="3">
        <v>39680372.82</v>
      </c>
      <c r="Q40" s="3">
        <v>4711722.54</v>
      </c>
      <c r="R40" s="3">
        <v>10361978</v>
      </c>
      <c r="S40" s="3">
        <v>1125349.45</v>
      </c>
      <c r="T40" s="3">
        <v>59114556.859999999</v>
      </c>
      <c r="U40" s="3">
        <v>1193709.04</v>
      </c>
      <c r="V40" s="3">
        <v>5331833267.4399996</v>
      </c>
      <c r="W40" s="3">
        <v>18367590632.110001</v>
      </c>
    </row>
    <row r="41" spans="1:23" x14ac:dyDescent="0.25">
      <c r="A41" s="2" t="s">
        <v>61</v>
      </c>
      <c r="B41" s="2" t="s">
        <v>64</v>
      </c>
      <c r="C41" s="15">
        <v>82000000</v>
      </c>
      <c r="D41" s="2" t="s">
        <v>208</v>
      </c>
      <c r="E41" s="3">
        <v>34326067766.619999</v>
      </c>
      <c r="F41" s="3">
        <v>11439723053.49</v>
      </c>
      <c r="G41" s="3">
        <v>1466600421.22</v>
      </c>
      <c r="H41" s="3">
        <v>4387969285.6499996</v>
      </c>
      <c r="I41" s="3">
        <v>2369125974.6799998</v>
      </c>
      <c r="J41" s="1" t="s">
        <v>18</v>
      </c>
      <c r="K41" s="3">
        <v>651657482.15999997</v>
      </c>
      <c r="L41" s="3">
        <v>1837098473.9400001</v>
      </c>
      <c r="M41" s="3">
        <v>658008.63</v>
      </c>
      <c r="N41" s="3">
        <v>54633079.619999997</v>
      </c>
      <c r="O41" s="3">
        <v>3278931.09</v>
      </c>
      <c r="P41" s="3">
        <v>173643550.30000001</v>
      </c>
      <c r="Q41" s="3">
        <v>5231194.82</v>
      </c>
      <c r="R41" s="3">
        <v>37275443.719999999</v>
      </c>
      <c r="S41" s="3">
        <v>14782</v>
      </c>
      <c r="T41" s="3">
        <v>224552676.91</v>
      </c>
      <c r="U41" s="3">
        <v>35923914.310000002</v>
      </c>
      <c r="V41" s="3">
        <v>22886344713.130001</v>
      </c>
      <c r="W41" s="3">
        <v>79899798752.289993</v>
      </c>
    </row>
    <row r="42" spans="1:23" x14ac:dyDescent="0.25">
      <c r="A42" s="2" t="s">
        <v>61</v>
      </c>
      <c r="B42" s="2" t="s">
        <v>65</v>
      </c>
      <c r="C42" s="15">
        <v>26000000</v>
      </c>
      <c r="D42" s="2" t="s">
        <v>208</v>
      </c>
      <c r="E42" s="3">
        <v>5662800686.6099997</v>
      </c>
      <c r="F42" s="3">
        <v>1050673232.78</v>
      </c>
      <c r="G42" s="3">
        <v>73345993.109999999</v>
      </c>
      <c r="H42" s="3">
        <v>643274096.26999998</v>
      </c>
      <c r="I42" s="3">
        <v>189200053.02000001</v>
      </c>
      <c r="J42" s="1" t="s">
        <v>18</v>
      </c>
      <c r="K42" s="3">
        <v>69227284.680000007</v>
      </c>
      <c r="L42" s="3">
        <v>14700265.720000001</v>
      </c>
      <c r="M42" s="3">
        <v>231772.78</v>
      </c>
      <c r="N42" s="3">
        <v>19956548.789999999</v>
      </c>
      <c r="O42" s="3">
        <v>-50812.13</v>
      </c>
      <c r="P42" s="3">
        <v>15452340.539999999</v>
      </c>
      <c r="Q42" s="3">
        <v>1069417.71</v>
      </c>
      <c r="R42" s="3">
        <v>1387613.75</v>
      </c>
      <c r="S42" s="3">
        <v>4000</v>
      </c>
      <c r="T42" s="3">
        <v>23028006.920000002</v>
      </c>
      <c r="U42" s="3">
        <v>-3794866.76</v>
      </c>
      <c r="V42" s="3">
        <v>4612127453.8299999</v>
      </c>
      <c r="W42" s="3">
        <v>12372633087.620001</v>
      </c>
    </row>
    <row r="43" spans="1:23" x14ac:dyDescent="0.25">
      <c r="A43" s="2" t="s">
        <v>61</v>
      </c>
      <c r="B43" s="2" t="s">
        <v>66</v>
      </c>
      <c r="C43" s="15">
        <v>90000000</v>
      </c>
      <c r="D43" s="2" t="s">
        <v>208</v>
      </c>
      <c r="E43" s="3">
        <v>8631563914.9500008</v>
      </c>
      <c r="F43" s="3">
        <v>4639209254.46</v>
      </c>
      <c r="G43" s="3">
        <v>500177032.58999997</v>
      </c>
      <c r="H43" s="3">
        <v>1934268849.3900001</v>
      </c>
      <c r="I43" s="3">
        <v>1298317051.97</v>
      </c>
      <c r="J43" s="1" t="s">
        <v>18</v>
      </c>
      <c r="K43" s="3">
        <v>302425618.70999998</v>
      </c>
      <c r="L43" s="3">
        <v>410942730.13999999</v>
      </c>
      <c r="M43" s="3">
        <v>5503155.2400000002</v>
      </c>
      <c r="N43" s="3">
        <v>45808477.259999998</v>
      </c>
      <c r="O43" s="3">
        <v>124176.02</v>
      </c>
      <c r="P43" s="3">
        <v>109794112.94</v>
      </c>
      <c r="Q43" s="3">
        <v>4845817.4400000004</v>
      </c>
      <c r="R43" s="3">
        <v>19378691.140000001</v>
      </c>
      <c r="S43" s="3">
        <v>33000</v>
      </c>
      <c r="T43" s="3">
        <v>62635749.740000002</v>
      </c>
      <c r="U43" s="3">
        <v>13697577.32</v>
      </c>
      <c r="V43" s="3">
        <v>3992354660.4899998</v>
      </c>
      <c r="W43" s="3">
        <v>21971079869.799999</v>
      </c>
    </row>
    <row r="44" spans="1:23" x14ac:dyDescent="0.25">
      <c r="A44" s="2" t="s">
        <v>61</v>
      </c>
      <c r="B44" s="2" t="s">
        <v>67</v>
      </c>
      <c r="C44" s="15">
        <v>7000000</v>
      </c>
      <c r="D44" s="2" t="s">
        <v>208</v>
      </c>
      <c r="E44" s="3">
        <v>37603411417.209999</v>
      </c>
      <c r="F44" s="3">
        <v>25676165028.32</v>
      </c>
      <c r="G44" s="3">
        <v>5447393477.8100004</v>
      </c>
      <c r="H44" s="3">
        <v>8392238240.6899996</v>
      </c>
      <c r="I44" s="3">
        <v>3249506427.4699998</v>
      </c>
      <c r="J44" s="1" t="s">
        <v>18</v>
      </c>
      <c r="K44" s="3">
        <v>3097619824.9000001</v>
      </c>
      <c r="L44" s="3">
        <v>3698606250.6999998</v>
      </c>
      <c r="M44" s="3">
        <v>13199012.560000001</v>
      </c>
      <c r="N44" s="3">
        <v>214024813.28999999</v>
      </c>
      <c r="O44" s="3">
        <v>95443.89</v>
      </c>
      <c r="P44" s="3">
        <v>815227016.84000003</v>
      </c>
      <c r="Q44" s="3">
        <v>36066982.649999999</v>
      </c>
      <c r="R44" s="3">
        <v>190418665.08000001</v>
      </c>
      <c r="S44" s="3">
        <v>21909337.859999999</v>
      </c>
      <c r="T44" s="3">
        <v>269318211.52999997</v>
      </c>
      <c r="U44" s="3">
        <v>14001630.85</v>
      </c>
      <c r="V44" s="3">
        <v>11927246388.889999</v>
      </c>
      <c r="W44" s="3">
        <v>100666448170.53999</v>
      </c>
    </row>
    <row r="45" spans="1:23" x14ac:dyDescent="0.25">
      <c r="A45" s="2" t="s">
        <v>61</v>
      </c>
      <c r="B45" s="2" t="s">
        <v>68</v>
      </c>
      <c r="C45" s="15">
        <v>96000000</v>
      </c>
      <c r="D45" s="2" t="s">
        <v>208</v>
      </c>
      <c r="E45" s="3">
        <v>22727886153.450001</v>
      </c>
      <c r="F45" s="3">
        <v>4280855111.8400002</v>
      </c>
      <c r="G45" s="3">
        <v>244905364.62</v>
      </c>
      <c r="H45" s="3">
        <v>2706652045.3099999</v>
      </c>
      <c r="I45" s="3">
        <v>626819255.46000004</v>
      </c>
      <c r="J45" s="1" t="s">
        <v>18</v>
      </c>
      <c r="K45" s="3">
        <v>91287826.150000006</v>
      </c>
      <c r="L45" s="3">
        <v>546406714.72000003</v>
      </c>
      <c r="M45" s="3">
        <v>1659290.23</v>
      </c>
      <c r="N45" s="3">
        <v>26254071.09</v>
      </c>
      <c r="O45" s="3">
        <v>5177.78</v>
      </c>
      <c r="P45" s="3">
        <v>67498112.980000004</v>
      </c>
      <c r="Q45" s="3">
        <v>25647482.66</v>
      </c>
      <c r="R45" s="3">
        <v>20400980.899999999</v>
      </c>
      <c r="S45" s="3">
        <v>0</v>
      </c>
      <c r="T45" s="3">
        <v>68188197.480000004</v>
      </c>
      <c r="U45" s="3">
        <v>-146728241.00999999</v>
      </c>
      <c r="V45" s="3">
        <v>18447031041.610001</v>
      </c>
      <c r="W45" s="3">
        <v>49734768585.269997</v>
      </c>
    </row>
    <row r="46" spans="1:23" x14ac:dyDescent="0.25">
      <c r="A46" s="2" t="s">
        <v>69</v>
      </c>
      <c r="B46" s="2" t="s">
        <v>70</v>
      </c>
      <c r="C46" s="15">
        <v>1000000</v>
      </c>
      <c r="D46" s="2" t="s">
        <v>208</v>
      </c>
      <c r="E46" s="3">
        <v>36679098893.849998</v>
      </c>
      <c r="F46" s="3">
        <v>21241019175.470001</v>
      </c>
      <c r="G46" s="3">
        <v>4402895029.2700005</v>
      </c>
      <c r="H46" s="3">
        <v>6902612848.79</v>
      </c>
      <c r="I46" s="3">
        <v>3557277810.4000001</v>
      </c>
      <c r="J46" s="1" t="s">
        <v>18</v>
      </c>
      <c r="K46" s="3">
        <v>2246768286.3200002</v>
      </c>
      <c r="L46" s="3">
        <v>2659902292.98</v>
      </c>
      <c r="M46" s="3">
        <v>63803680.439999998</v>
      </c>
      <c r="N46" s="3">
        <v>196018943.28</v>
      </c>
      <c r="O46" s="3">
        <v>-11568.17</v>
      </c>
      <c r="P46" s="3">
        <v>520990061.31999999</v>
      </c>
      <c r="Q46" s="3">
        <v>109702475.41</v>
      </c>
      <c r="R46" s="3">
        <v>104850155.34999999</v>
      </c>
      <c r="S46" s="3">
        <v>413615.34</v>
      </c>
      <c r="T46" s="3">
        <v>288155932.74000001</v>
      </c>
      <c r="U46" s="3">
        <v>37513231.869999997</v>
      </c>
      <c r="V46" s="3">
        <v>15438079718.379999</v>
      </c>
      <c r="W46" s="3">
        <v>94449090583.039993</v>
      </c>
    </row>
    <row r="47" spans="1:23" x14ac:dyDescent="0.25">
      <c r="A47" s="2" t="s">
        <v>69</v>
      </c>
      <c r="B47" s="2" t="s">
        <v>71</v>
      </c>
      <c r="C47" s="15">
        <v>25000000</v>
      </c>
      <c r="D47" s="2" t="s">
        <v>208</v>
      </c>
      <c r="E47" s="3">
        <v>55027202357.510002</v>
      </c>
      <c r="F47" s="3">
        <v>49356645460.099998</v>
      </c>
      <c r="G47" s="3">
        <v>16574455366.52</v>
      </c>
      <c r="H47" s="3">
        <v>15958843037.51</v>
      </c>
      <c r="I47" s="3">
        <v>2745693343.7199998</v>
      </c>
      <c r="J47" s="1" t="s">
        <v>18</v>
      </c>
      <c r="K47" s="3">
        <v>3260801123.8099999</v>
      </c>
      <c r="L47" s="3">
        <v>7621738750.4700003</v>
      </c>
      <c r="M47" s="3">
        <v>317808472.42000002</v>
      </c>
      <c r="N47" s="3">
        <v>268023834.08000001</v>
      </c>
      <c r="O47" s="3">
        <v>-5795.65</v>
      </c>
      <c r="P47" s="3">
        <v>689582565.57000005</v>
      </c>
      <c r="Q47" s="3">
        <v>986742211.59000003</v>
      </c>
      <c r="R47" s="3">
        <v>168762070.68000001</v>
      </c>
      <c r="S47" s="3">
        <v>1210189.18</v>
      </c>
      <c r="T47" s="3">
        <v>349417079.30000001</v>
      </c>
      <c r="U47" s="3">
        <v>70948587.969999999</v>
      </c>
      <c r="V47" s="3">
        <v>5670556897.4099998</v>
      </c>
      <c r="W47" s="3">
        <v>159068425552.19</v>
      </c>
    </row>
    <row r="48" spans="1:23" x14ac:dyDescent="0.25">
      <c r="A48" s="2" t="s">
        <v>69</v>
      </c>
      <c r="B48" s="2" t="s">
        <v>72</v>
      </c>
      <c r="C48" s="15">
        <v>32000000</v>
      </c>
      <c r="D48" s="2" t="s">
        <v>208</v>
      </c>
      <c r="E48" s="3">
        <v>56428091903.75</v>
      </c>
      <c r="F48" s="3">
        <v>49206219837.959999</v>
      </c>
      <c r="G48" s="3">
        <v>16884167412.309999</v>
      </c>
      <c r="H48" s="3">
        <v>15135376066.719999</v>
      </c>
      <c r="I48" s="3">
        <v>2235460023.29</v>
      </c>
      <c r="J48" s="1" t="s">
        <v>18</v>
      </c>
      <c r="K48" s="3">
        <v>2576545846.4699998</v>
      </c>
      <c r="L48" s="3">
        <v>5267571303.0100002</v>
      </c>
      <c r="M48" s="3">
        <v>2174303083.77</v>
      </c>
      <c r="N48" s="3">
        <v>237391198.53999999</v>
      </c>
      <c r="O48" s="3">
        <v>9338.41</v>
      </c>
      <c r="P48" s="3">
        <v>3196907024.3400002</v>
      </c>
      <c r="Q48" s="3">
        <v>578498711.44000006</v>
      </c>
      <c r="R48" s="3">
        <v>184098784.05000001</v>
      </c>
      <c r="S48" s="3">
        <v>4071828.5</v>
      </c>
      <c r="T48" s="3">
        <v>533332111.88999999</v>
      </c>
      <c r="U48" s="3">
        <v>4068101.17</v>
      </c>
      <c r="V48" s="3">
        <v>7221872065.79</v>
      </c>
      <c r="W48" s="3">
        <v>161867984641.41</v>
      </c>
    </row>
    <row r="49" spans="1:23" x14ac:dyDescent="0.25">
      <c r="A49" s="2" t="s">
        <v>69</v>
      </c>
      <c r="B49" s="2" t="s">
        <v>73</v>
      </c>
      <c r="C49" s="15">
        <v>4000000</v>
      </c>
      <c r="D49" s="2" t="s">
        <v>208</v>
      </c>
      <c r="E49" s="3">
        <v>75810738730.800003</v>
      </c>
      <c r="F49" s="3">
        <v>68418468419.690002</v>
      </c>
      <c r="G49" s="3">
        <v>24261930227.700001</v>
      </c>
      <c r="H49" s="3">
        <v>20463121578.419998</v>
      </c>
      <c r="I49" s="3">
        <v>2764582681.8600001</v>
      </c>
      <c r="J49" s="1" t="s">
        <v>18</v>
      </c>
      <c r="K49" s="3">
        <v>3495564062.6399999</v>
      </c>
      <c r="L49" s="3">
        <v>9097374444.9500008</v>
      </c>
      <c r="M49" s="3">
        <v>4221922747.1100001</v>
      </c>
      <c r="N49" s="3">
        <v>347582582.36000001</v>
      </c>
      <c r="O49" s="3">
        <v>32294.69</v>
      </c>
      <c r="P49" s="3">
        <v>1288597360.4200001</v>
      </c>
      <c r="Q49" s="3">
        <v>686880977.38</v>
      </c>
      <c r="R49" s="3">
        <v>488204031.58999997</v>
      </c>
      <c r="S49" s="3">
        <v>4697399.57</v>
      </c>
      <c r="T49" s="3">
        <v>871207668.27999997</v>
      </c>
      <c r="U49" s="3">
        <v>55768639.659999996</v>
      </c>
      <c r="V49" s="3">
        <v>7392270311.1099997</v>
      </c>
      <c r="W49" s="3">
        <v>219668944158.23001</v>
      </c>
    </row>
    <row r="50" spans="1:23" x14ac:dyDescent="0.25">
      <c r="A50" s="2" t="s">
        <v>69</v>
      </c>
      <c r="B50" s="2" t="s">
        <v>74</v>
      </c>
      <c r="C50" s="15">
        <v>50000000</v>
      </c>
      <c r="D50" s="2" t="s">
        <v>208</v>
      </c>
      <c r="E50" s="3">
        <v>53320644617.769997</v>
      </c>
      <c r="F50" s="3">
        <v>47311977841.489998</v>
      </c>
      <c r="G50" s="3">
        <v>13003487402.139999</v>
      </c>
      <c r="H50" s="3">
        <v>14753145490.719999</v>
      </c>
      <c r="I50" s="3">
        <v>4492979942.9899998</v>
      </c>
      <c r="J50" s="1" t="s">
        <v>18</v>
      </c>
      <c r="K50" s="3">
        <v>5160224452.75</v>
      </c>
      <c r="L50" s="3">
        <v>6581862060.1999998</v>
      </c>
      <c r="M50" s="3">
        <v>257522224.36000001</v>
      </c>
      <c r="N50" s="3">
        <v>282064853.20999998</v>
      </c>
      <c r="O50" s="3">
        <v>185805.72</v>
      </c>
      <c r="P50" s="3">
        <v>1085644432.1600001</v>
      </c>
      <c r="Q50" s="3">
        <v>106360345.03</v>
      </c>
      <c r="R50" s="3">
        <v>425730518.60000002</v>
      </c>
      <c r="S50" s="3">
        <v>118950</v>
      </c>
      <c r="T50" s="3">
        <v>479136424.99000001</v>
      </c>
      <c r="U50" s="3">
        <v>57542184.140000001</v>
      </c>
      <c r="V50" s="3">
        <v>6008666776.2799997</v>
      </c>
      <c r="W50" s="3">
        <v>153327294322.54999</v>
      </c>
    </row>
    <row r="51" spans="1:23" x14ac:dyDescent="0.25">
      <c r="A51" s="2" t="s">
        <v>69</v>
      </c>
      <c r="B51" s="2" t="s">
        <v>75</v>
      </c>
      <c r="C51" s="15">
        <v>52000000</v>
      </c>
      <c r="D51" s="2" t="s">
        <v>208</v>
      </c>
      <c r="E51" s="3">
        <v>31234368522.990002</v>
      </c>
      <c r="F51" s="3">
        <v>23756762104.830002</v>
      </c>
      <c r="G51" s="3">
        <v>4571059123.75</v>
      </c>
      <c r="H51" s="3">
        <v>8390898470.1899996</v>
      </c>
      <c r="I51" s="3">
        <v>4401838558.9700003</v>
      </c>
      <c r="J51" s="1" t="s">
        <v>18</v>
      </c>
      <c r="K51" s="3">
        <v>2181325868.7399998</v>
      </c>
      <c r="L51" s="3">
        <v>2921810815.2600002</v>
      </c>
      <c r="M51" s="3">
        <v>753181.95</v>
      </c>
      <c r="N51" s="3">
        <v>164057465.25999999</v>
      </c>
      <c r="O51" s="3">
        <v>489677.18</v>
      </c>
      <c r="P51" s="3">
        <v>420060738.57999998</v>
      </c>
      <c r="Q51" s="3">
        <v>99455742.340000004</v>
      </c>
      <c r="R51" s="3">
        <v>111015802.84999999</v>
      </c>
      <c r="S51" s="3">
        <v>4063954.87</v>
      </c>
      <c r="T51" s="3">
        <v>298888193.08999997</v>
      </c>
      <c r="U51" s="3">
        <v>96970093.340000004</v>
      </c>
      <c r="V51" s="3">
        <v>7477606418.1599998</v>
      </c>
      <c r="W51" s="3">
        <v>86131424732.350006</v>
      </c>
    </row>
    <row r="52" spans="1:23" x14ac:dyDescent="0.25">
      <c r="A52" s="2" t="s">
        <v>69</v>
      </c>
      <c r="B52" s="2" t="s">
        <v>76</v>
      </c>
      <c r="C52" s="15">
        <v>84000000</v>
      </c>
      <c r="D52" s="2" t="s">
        <v>208</v>
      </c>
      <c r="E52" s="3">
        <v>6235209874.5699997</v>
      </c>
      <c r="F52" s="3">
        <v>1836057188.71</v>
      </c>
      <c r="G52" s="3">
        <v>348113054.73000002</v>
      </c>
      <c r="H52" s="3">
        <v>738977634.00999999</v>
      </c>
      <c r="I52" s="3">
        <v>230243033.08000001</v>
      </c>
      <c r="J52" s="1" t="s">
        <v>18</v>
      </c>
      <c r="K52" s="3">
        <v>180014848.97</v>
      </c>
      <c r="L52" s="3">
        <v>167533975.96000001</v>
      </c>
      <c r="M52" s="3">
        <v>16766159.18</v>
      </c>
      <c r="N52" s="3">
        <v>17996059.800000001</v>
      </c>
      <c r="O52" s="3">
        <v>69076.240000000005</v>
      </c>
      <c r="P52" s="3">
        <v>26499316.539999999</v>
      </c>
      <c r="Q52" s="3">
        <v>19200526</v>
      </c>
      <c r="R52" s="3">
        <v>16999173.82</v>
      </c>
      <c r="S52" s="3">
        <v>25030</v>
      </c>
      <c r="T52" s="3">
        <v>49308892.060000002</v>
      </c>
      <c r="U52" s="3">
        <v>2247232.16</v>
      </c>
      <c r="V52" s="3">
        <v>4399152685.8599997</v>
      </c>
      <c r="W52" s="3">
        <v>14284413761.690001</v>
      </c>
    </row>
    <row r="53" spans="1:23" x14ac:dyDescent="0.25">
      <c r="A53" s="2" t="s">
        <v>69</v>
      </c>
      <c r="B53" s="2" t="s">
        <v>77</v>
      </c>
      <c r="C53" s="15">
        <v>93000000</v>
      </c>
      <c r="D53" s="2" t="s">
        <v>208</v>
      </c>
      <c r="E53" s="3">
        <v>8336212174.9700003</v>
      </c>
      <c r="F53" s="3">
        <v>2027126231.9400001</v>
      </c>
      <c r="G53" s="3">
        <v>197948726.11000001</v>
      </c>
      <c r="H53" s="3">
        <v>1054119574.6900001</v>
      </c>
      <c r="I53" s="3">
        <v>231273228.43000001</v>
      </c>
      <c r="J53" s="1" t="s">
        <v>18</v>
      </c>
      <c r="K53" s="3">
        <v>139609237.94</v>
      </c>
      <c r="L53" s="3">
        <v>247348035.28</v>
      </c>
      <c r="M53" s="3">
        <v>26148506.25</v>
      </c>
      <c r="N53" s="3">
        <v>23805853.920000002</v>
      </c>
      <c r="O53" s="3">
        <v>18297</v>
      </c>
      <c r="P53" s="3">
        <v>24395487.18</v>
      </c>
      <c r="Q53" s="3">
        <v>14696871.23</v>
      </c>
      <c r="R53" s="3">
        <v>9114311.3599999994</v>
      </c>
      <c r="S53" s="3">
        <v>286702</v>
      </c>
      <c r="T53" s="3">
        <v>49011865.950000003</v>
      </c>
      <c r="U53" s="3">
        <v>1506003.29</v>
      </c>
      <c r="V53" s="3">
        <v>6309085943.0299997</v>
      </c>
      <c r="W53" s="3">
        <v>18691707050.57</v>
      </c>
    </row>
    <row r="54" spans="1:23" x14ac:dyDescent="0.25">
      <c r="A54" s="2" t="s">
        <v>69</v>
      </c>
      <c r="B54" s="2" t="s">
        <v>78</v>
      </c>
      <c r="C54" s="15">
        <v>95000000</v>
      </c>
      <c r="D54" s="2" t="s">
        <v>208</v>
      </c>
      <c r="E54" s="3">
        <v>10752209130.049999</v>
      </c>
      <c r="F54" s="3">
        <v>8370464158.4300003</v>
      </c>
      <c r="G54" s="3">
        <v>1083650724.03</v>
      </c>
      <c r="H54" s="3">
        <v>4413284411.6300001</v>
      </c>
      <c r="I54" s="3">
        <v>731943151.61000001</v>
      </c>
      <c r="J54" s="1" t="s">
        <v>18</v>
      </c>
      <c r="K54" s="3">
        <v>459127517.88999999</v>
      </c>
      <c r="L54" s="3">
        <v>890298550.13</v>
      </c>
      <c r="M54" s="3">
        <v>203013133.25</v>
      </c>
      <c r="N54" s="3">
        <v>51294470.030000001</v>
      </c>
      <c r="O54" s="3">
        <v>-6400.68</v>
      </c>
      <c r="P54" s="3">
        <v>249115113.65000001</v>
      </c>
      <c r="Q54" s="3">
        <v>37813572.259999998</v>
      </c>
      <c r="R54" s="3">
        <v>112214034.36</v>
      </c>
      <c r="S54" s="3">
        <v>65856</v>
      </c>
      <c r="T54" s="3">
        <v>85781860.769999996</v>
      </c>
      <c r="U54" s="3">
        <v>954842.71</v>
      </c>
      <c r="V54" s="3">
        <v>2381744971.6199999</v>
      </c>
      <c r="W54" s="3">
        <v>29822969097.740002</v>
      </c>
    </row>
    <row r="55" spans="1:23" x14ac:dyDescent="0.25">
      <c r="A55" s="2" t="s">
        <v>69</v>
      </c>
      <c r="B55" s="2" t="s">
        <v>79</v>
      </c>
      <c r="C55" s="15">
        <v>69000000</v>
      </c>
      <c r="D55" s="2" t="s">
        <v>208</v>
      </c>
      <c r="E55" s="3">
        <v>21863800282.349998</v>
      </c>
      <c r="F55" s="3">
        <v>18458188079.68</v>
      </c>
      <c r="G55" s="3">
        <v>5122193361.6300001</v>
      </c>
      <c r="H55" s="3">
        <v>6191983626.0100002</v>
      </c>
      <c r="I55" s="3">
        <v>1927590292.03</v>
      </c>
      <c r="J55" s="1" t="s">
        <v>18</v>
      </c>
      <c r="K55" s="3">
        <v>1336773687.75</v>
      </c>
      <c r="L55" s="3">
        <v>2855653168.5100002</v>
      </c>
      <c r="M55" s="3">
        <v>7430141.2400000002</v>
      </c>
      <c r="N55" s="3">
        <v>98220943.900000006</v>
      </c>
      <c r="O55" s="3">
        <v>74616.39</v>
      </c>
      <c r="P55" s="3">
        <v>283998367.63999999</v>
      </c>
      <c r="Q55" s="3">
        <v>164336579.47999999</v>
      </c>
      <c r="R55" s="3">
        <v>139790838.06</v>
      </c>
      <c r="S55" s="3">
        <v>709519.34</v>
      </c>
      <c r="T55" s="3">
        <v>188885438.43000001</v>
      </c>
      <c r="U55" s="3">
        <v>83188654.269999996</v>
      </c>
      <c r="V55" s="3">
        <v>3405612202.6700001</v>
      </c>
      <c r="W55" s="3">
        <v>62128429799.379997</v>
      </c>
    </row>
    <row r="56" spans="1:23" x14ac:dyDescent="0.25">
      <c r="A56" s="2" t="s">
        <v>80</v>
      </c>
      <c r="B56" s="2" t="s">
        <v>81</v>
      </c>
      <c r="C56" s="15">
        <v>37000000</v>
      </c>
      <c r="D56" s="2" t="s">
        <v>208</v>
      </c>
      <c r="E56" s="3">
        <v>13836329046.17</v>
      </c>
      <c r="F56" s="3">
        <v>7512314150.5500002</v>
      </c>
      <c r="G56" s="3">
        <v>1398092551.8399999</v>
      </c>
      <c r="H56" s="3">
        <v>2878804615.8400002</v>
      </c>
      <c r="I56" s="3">
        <v>850292462.23000002</v>
      </c>
      <c r="J56" s="1" t="s">
        <v>18</v>
      </c>
      <c r="K56" s="3">
        <v>675125233.32000005</v>
      </c>
      <c r="L56" s="3">
        <v>1121144686.6900001</v>
      </c>
      <c r="M56" s="3">
        <v>26140079.039999999</v>
      </c>
      <c r="N56" s="3">
        <v>73648193.329999998</v>
      </c>
      <c r="O56" s="3">
        <v>151404.70000000001</v>
      </c>
      <c r="P56" s="3">
        <v>94353368.060000002</v>
      </c>
      <c r="Q56" s="3">
        <v>17765833.579999998</v>
      </c>
      <c r="R56" s="3">
        <v>57379942.079999998</v>
      </c>
      <c r="S56" s="3">
        <v>8832700</v>
      </c>
      <c r="T56" s="3">
        <v>133012869.17</v>
      </c>
      <c r="U56" s="3">
        <v>11251058.68</v>
      </c>
      <c r="V56" s="3">
        <v>6324014895.6199999</v>
      </c>
      <c r="W56" s="3">
        <v>35018653090.900002</v>
      </c>
    </row>
    <row r="57" spans="1:23" x14ac:dyDescent="0.25">
      <c r="A57" s="2" t="s">
        <v>80</v>
      </c>
      <c r="B57" s="2" t="s">
        <v>82</v>
      </c>
      <c r="C57" s="15">
        <v>65000000</v>
      </c>
      <c r="D57" s="2" t="s">
        <v>208</v>
      </c>
      <c r="E57" s="3">
        <v>90217449089.580002</v>
      </c>
      <c r="F57" s="3">
        <v>84891191118.789993</v>
      </c>
      <c r="G57" s="3">
        <v>26253718082.27</v>
      </c>
      <c r="H57" s="3">
        <v>30329788665.529999</v>
      </c>
      <c r="I57" s="3">
        <v>5132550494.4899998</v>
      </c>
      <c r="J57" s="1" t="s">
        <v>18</v>
      </c>
      <c r="K57" s="3">
        <v>6790436481.54</v>
      </c>
      <c r="L57" s="3">
        <v>11215719129.639999</v>
      </c>
      <c r="M57" s="3">
        <v>477202721.75999999</v>
      </c>
      <c r="N57" s="3">
        <v>454696747.24000001</v>
      </c>
      <c r="O57" s="3">
        <v>-124368.14</v>
      </c>
      <c r="P57" s="3">
        <v>1679379963.48</v>
      </c>
      <c r="Q57" s="3">
        <v>455116241.13</v>
      </c>
      <c r="R57" s="3">
        <v>653213818.25</v>
      </c>
      <c r="S57" s="3">
        <v>350246.03</v>
      </c>
      <c r="T57" s="3">
        <v>965744157.17999995</v>
      </c>
      <c r="U57" s="3">
        <v>29442128.48</v>
      </c>
      <c r="V57" s="3">
        <v>5326257970.79</v>
      </c>
      <c r="W57" s="3">
        <v>264872132688.04001</v>
      </c>
    </row>
    <row r="58" spans="1:23" x14ac:dyDescent="0.25">
      <c r="A58" s="2" t="s">
        <v>80</v>
      </c>
      <c r="B58" s="2" t="s">
        <v>83</v>
      </c>
      <c r="C58" s="15">
        <v>71000000</v>
      </c>
      <c r="D58" s="2" t="s">
        <v>208</v>
      </c>
      <c r="E58" s="3">
        <v>59879575367.900002</v>
      </c>
      <c r="F58" s="3">
        <v>58091926605.279999</v>
      </c>
      <c r="G58" s="3">
        <v>33810795595.290001</v>
      </c>
      <c r="H58" s="3">
        <v>13876587439.23</v>
      </c>
      <c r="I58" s="3">
        <v>1608562177.6700001</v>
      </c>
      <c r="J58" s="1" t="s">
        <v>18</v>
      </c>
      <c r="K58" s="3">
        <v>2282881377.4499998</v>
      </c>
      <c r="L58" s="3">
        <v>3980171833.8699999</v>
      </c>
      <c r="M58" s="3">
        <v>17660609.02</v>
      </c>
      <c r="N58" s="3">
        <v>232238157.21000001</v>
      </c>
      <c r="O58" s="3">
        <v>506556.06</v>
      </c>
      <c r="P58" s="3">
        <v>1102582841.8900001</v>
      </c>
      <c r="Q58" s="3">
        <v>92406854.769999996</v>
      </c>
      <c r="R58" s="3">
        <v>150759540.49000001</v>
      </c>
      <c r="S58" s="3">
        <v>1160000</v>
      </c>
      <c r="T58" s="3">
        <v>483866707.10000002</v>
      </c>
      <c r="U58" s="3">
        <v>33016369.329999998</v>
      </c>
      <c r="V58" s="3">
        <v>1787648762.6199999</v>
      </c>
      <c r="W58" s="3">
        <v>177432346795.17999</v>
      </c>
    </row>
    <row r="59" spans="1:23" ht="30" x14ac:dyDescent="0.25">
      <c r="A59" s="2" t="s">
        <v>80</v>
      </c>
      <c r="B59" s="2" t="s">
        <v>84</v>
      </c>
      <c r="C59" s="15">
        <v>71800000</v>
      </c>
      <c r="D59" s="2" t="s">
        <v>208</v>
      </c>
      <c r="E59" s="3">
        <v>82116451159.619995</v>
      </c>
      <c r="F59" s="3">
        <v>80162402934.25</v>
      </c>
      <c r="G59" s="3">
        <v>19578790431.41</v>
      </c>
      <c r="H59" s="3">
        <v>27217553762.240002</v>
      </c>
      <c r="I59" s="3">
        <v>1889786043.78</v>
      </c>
      <c r="J59" s="1" t="s">
        <v>18</v>
      </c>
      <c r="K59" s="3">
        <v>2573360686.1300001</v>
      </c>
      <c r="L59" s="3">
        <v>24357071542.880001</v>
      </c>
      <c r="M59" s="3">
        <v>77111961.090000004</v>
      </c>
      <c r="N59" s="3">
        <v>271025201.67000002</v>
      </c>
      <c r="O59" s="3">
        <v>118643.11</v>
      </c>
      <c r="P59" s="3">
        <v>1923590959.8</v>
      </c>
      <c r="Q59" s="3">
        <v>257115566.09</v>
      </c>
      <c r="R59" s="3">
        <v>751509478.15999997</v>
      </c>
      <c r="S59" s="3">
        <v>6391040.7699999996</v>
      </c>
      <c r="T59" s="3">
        <v>1031761471.36</v>
      </c>
      <c r="U59" s="3">
        <v>4789666.08</v>
      </c>
      <c r="V59" s="3">
        <v>1954048225.3699999</v>
      </c>
      <c r="W59" s="3">
        <v>244172878773.81</v>
      </c>
    </row>
    <row r="60" spans="1:23" x14ac:dyDescent="0.25">
      <c r="A60" s="2" t="s">
        <v>80</v>
      </c>
      <c r="B60" s="2" t="s">
        <v>85</v>
      </c>
      <c r="C60" s="15">
        <v>75000000</v>
      </c>
      <c r="D60" s="2" t="s">
        <v>208</v>
      </c>
      <c r="E60" s="3">
        <v>59769944287.43</v>
      </c>
      <c r="F60" s="3">
        <v>52208008500.139999</v>
      </c>
      <c r="G60" s="3">
        <v>16317511830.92</v>
      </c>
      <c r="H60" s="3">
        <v>19828691162.939999</v>
      </c>
      <c r="I60" s="3">
        <v>2664473945.8899999</v>
      </c>
      <c r="J60" s="1" t="s">
        <v>18</v>
      </c>
      <c r="K60" s="3">
        <v>3932532033.75</v>
      </c>
      <c r="L60" s="3">
        <v>6618136613.5200005</v>
      </c>
      <c r="M60" s="3">
        <v>445445155.83999997</v>
      </c>
      <c r="N60" s="3">
        <v>336088260.74000001</v>
      </c>
      <c r="O60" s="3">
        <v>903830.54</v>
      </c>
      <c r="P60" s="3">
        <v>971391152.48000002</v>
      </c>
      <c r="Q60" s="3">
        <v>147102202.12</v>
      </c>
      <c r="R60" s="3">
        <v>201837942.72999999</v>
      </c>
      <c r="S60" s="3">
        <v>1676798</v>
      </c>
      <c r="T60" s="3">
        <v>441738906.04000002</v>
      </c>
      <c r="U60" s="3">
        <v>28831802.940000001</v>
      </c>
      <c r="V60" s="3">
        <v>7561935787.29</v>
      </c>
      <c r="W60" s="3">
        <v>171476250213.31</v>
      </c>
    </row>
    <row r="61" spans="1:23" x14ac:dyDescent="0.25">
      <c r="A61" s="2" t="s">
        <v>80</v>
      </c>
      <c r="B61" s="2" t="s">
        <v>86</v>
      </c>
      <c r="C61" s="15">
        <v>71900000</v>
      </c>
      <c r="D61" s="2" t="s">
        <v>208</v>
      </c>
      <c r="E61" s="3">
        <v>66517667767.269997</v>
      </c>
      <c r="F61" s="3">
        <v>65750353421.639999</v>
      </c>
      <c r="G61" s="3">
        <v>22762966641.349998</v>
      </c>
      <c r="H61" s="3">
        <v>16535249967.370001</v>
      </c>
      <c r="I61" s="3">
        <v>701000775.52999997</v>
      </c>
      <c r="J61" s="1" t="s">
        <v>18</v>
      </c>
      <c r="K61" s="3">
        <v>922397008.25</v>
      </c>
      <c r="L61" s="3">
        <v>22775556911.080002</v>
      </c>
      <c r="M61" s="3">
        <v>96799389.989999995</v>
      </c>
      <c r="N61" s="3">
        <v>115145215.48</v>
      </c>
      <c r="O61" s="3">
        <v>11224.06</v>
      </c>
      <c r="P61" s="3">
        <v>752117202.95000005</v>
      </c>
      <c r="Q61" s="3">
        <v>330393790.60000002</v>
      </c>
      <c r="R61" s="3">
        <v>165110415.83000001</v>
      </c>
      <c r="S61" s="3">
        <v>22010</v>
      </c>
      <c r="T61" s="3">
        <v>280762108.69999999</v>
      </c>
      <c r="U61" s="3">
        <v>13315477.039999999</v>
      </c>
      <c r="V61" s="3">
        <v>767314345.63</v>
      </c>
      <c r="W61" s="3">
        <v>198486183672.76999</v>
      </c>
    </row>
    <row r="62" spans="1:23" x14ac:dyDescent="0.25">
      <c r="A62" s="2" t="s">
        <v>87</v>
      </c>
      <c r="B62" s="2" t="s">
        <v>88</v>
      </c>
      <c r="C62" s="15">
        <v>14000000</v>
      </c>
      <c r="D62" s="2" t="s">
        <v>208</v>
      </c>
      <c r="E62" s="3">
        <v>31433035038.900002</v>
      </c>
      <c r="F62" s="3">
        <v>26606037386.810001</v>
      </c>
      <c r="G62" s="3">
        <v>8725462821.6700001</v>
      </c>
      <c r="H62" s="3">
        <v>7653495633.8800001</v>
      </c>
      <c r="I62" s="3">
        <v>2147849108.8200002</v>
      </c>
      <c r="J62" s="1" t="s">
        <v>18</v>
      </c>
      <c r="K62" s="3">
        <v>1540719586.3800001</v>
      </c>
      <c r="L62" s="3">
        <v>4676072800.5100002</v>
      </c>
      <c r="M62" s="3">
        <v>243376001.63</v>
      </c>
      <c r="N62" s="3">
        <v>148049125.78</v>
      </c>
      <c r="O62" s="3">
        <v>92840.84</v>
      </c>
      <c r="P62" s="3">
        <v>907735776.20000005</v>
      </c>
      <c r="Q62" s="3">
        <v>68635926.530000001</v>
      </c>
      <c r="R62" s="3">
        <v>126551557.61</v>
      </c>
      <c r="S62" s="3">
        <v>4785734</v>
      </c>
      <c r="T62" s="3">
        <v>247136684.50999999</v>
      </c>
      <c r="U62" s="3">
        <v>33308281.760000002</v>
      </c>
      <c r="V62" s="3">
        <v>4826997652.0900002</v>
      </c>
      <c r="W62" s="3">
        <v>89389341957.919998</v>
      </c>
    </row>
    <row r="63" spans="1:23" x14ac:dyDescent="0.25">
      <c r="A63" s="2" t="s">
        <v>87</v>
      </c>
      <c r="B63" s="2" t="s">
        <v>89</v>
      </c>
      <c r="C63" s="15">
        <v>15000000</v>
      </c>
      <c r="D63" s="2" t="s">
        <v>208</v>
      </c>
      <c r="E63" s="3">
        <v>20173880687.919998</v>
      </c>
      <c r="F63" s="3">
        <v>10917906582.459999</v>
      </c>
      <c r="G63" s="3">
        <v>1954057795.55</v>
      </c>
      <c r="H63" s="3">
        <v>4251215577.4099998</v>
      </c>
      <c r="I63" s="3">
        <v>1206264049.8599999</v>
      </c>
      <c r="J63" s="1" t="s">
        <v>18</v>
      </c>
      <c r="K63" s="3">
        <v>1205346804.6800001</v>
      </c>
      <c r="L63" s="3">
        <v>1544998220.0799999</v>
      </c>
      <c r="M63" s="3">
        <v>4914639.6500000004</v>
      </c>
      <c r="N63" s="3">
        <v>86588065.299999997</v>
      </c>
      <c r="O63" s="3">
        <v>60227.47</v>
      </c>
      <c r="P63" s="3">
        <v>204617354.44</v>
      </c>
      <c r="Q63" s="3">
        <v>86647805.480000004</v>
      </c>
      <c r="R63" s="3">
        <v>125357497.78</v>
      </c>
      <c r="S63" s="3">
        <v>16367498</v>
      </c>
      <c r="T63" s="3">
        <v>179972925.38999999</v>
      </c>
      <c r="U63" s="3">
        <v>16902972.690000001</v>
      </c>
      <c r="V63" s="3">
        <v>9255974105.4599991</v>
      </c>
      <c r="W63" s="3">
        <v>51231072809.620003</v>
      </c>
    </row>
    <row r="64" spans="1:23" x14ac:dyDescent="0.25">
      <c r="A64" s="2" t="s">
        <v>87</v>
      </c>
      <c r="B64" s="2" t="s">
        <v>90</v>
      </c>
      <c r="C64" s="15">
        <v>17000000</v>
      </c>
      <c r="D64" s="2" t="s">
        <v>208</v>
      </c>
      <c r="E64" s="3">
        <v>23809253294.16</v>
      </c>
      <c r="F64" s="3">
        <v>18353106824.75</v>
      </c>
      <c r="G64" s="3">
        <v>4958449833.1199999</v>
      </c>
      <c r="H64" s="3">
        <v>6323314570.4099998</v>
      </c>
      <c r="I64" s="3">
        <v>1275492219.05</v>
      </c>
      <c r="J64" s="1" t="s">
        <v>18</v>
      </c>
      <c r="K64" s="3">
        <v>1824824717.6800001</v>
      </c>
      <c r="L64" s="3">
        <v>2946415423.0300002</v>
      </c>
      <c r="M64" s="3">
        <v>21539064.68</v>
      </c>
      <c r="N64" s="3">
        <v>150054972.49000001</v>
      </c>
      <c r="O64" s="3">
        <v>57464.18</v>
      </c>
      <c r="P64" s="3">
        <v>387192430.12</v>
      </c>
      <c r="Q64" s="3">
        <v>47618392.710000001</v>
      </c>
      <c r="R64" s="3">
        <v>140784603</v>
      </c>
      <c r="S64" s="3">
        <v>1933699.31</v>
      </c>
      <c r="T64" s="3">
        <v>169804345.91</v>
      </c>
      <c r="U64" s="3">
        <v>9594699.3399999999</v>
      </c>
      <c r="V64" s="3">
        <v>5456146469.4099998</v>
      </c>
      <c r="W64" s="3">
        <v>65875583023.349998</v>
      </c>
    </row>
    <row r="65" spans="1:23" x14ac:dyDescent="0.25">
      <c r="A65" s="2" t="s">
        <v>87</v>
      </c>
      <c r="B65" s="2" t="s">
        <v>91</v>
      </c>
      <c r="C65" s="15">
        <v>20000000</v>
      </c>
      <c r="D65" s="2" t="s">
        <v>208</v>
      </c>
      <c r="E65" s="3">
        <v>38854756581.639999</v>
      </c>
      <c r="F65" s="3">
        <v>32944667639.599998</v>
      </c>
      <c r="G65" s="3">
        <v>8224120421.6199999</v>
      </c>
      <c r="H65" s="3">
        <v>10166275542.23</v>
      </c>
      <c r="I65" s="3">
        <v>2528515722.5799999</v>
      </c>
      <c r="J65" s="1" t="s">
        <v>18</v>
      </c>
      <c r="K65" s="3">
        <v>3082892880.48</v>
      </c>
      <c r="L65" s="3">
        <v>6060941210.2399998</v>
      </c>
      <c r="M65" s="3">
        <v>43540941.380000003</v>
      </c>
      <c r="N65" s="3">
        <v>228643128.47999999</v>
      </c>
      <c r="O65" s="3">
        <v>46851.42</v>
      </c>
      <c r="P65" s="3">
        <v>1131406523.95</v>
      </c>
      <c r="Q65" s="3">
        <v>72859294.890000001</v>
      </c>
      <c r="R65" s="3">
        <v>505395820.61000001</v>
      </c>
      <c r="S65" s="3">
        <v>0</v>
      </c>
      <c r="T65" s="3">
        <v>400093734.24000001</v>
      </c>
      <c r="U65" s="3">
        <v>272931255.26999998</v>
      </c>
      <c r="V65" s="3">
        <v>5910088942.04</v>
      </c>
      <c r="W65" s="3">
        <v>110427176490.67</v>
      </c>
    </row>
    <row r="66" spans="1:23" x14ac:dyDescent="0.25">
      <c r="A66" s="2" t="s">
        <v>87</v>
      </c>
      <c r="B66" s="2" t="s">
        <v>92</v>
      </c>
      <c r="C66" s="15">
        <v>24000000</v>
      </c>
      <c r="D66" s="2" t="s">
        <v>208</v>
      </c>
      <c r="E66" s="3">
        <v>14362992614.27</v>
      </c>
      <c r="F66" s="3">
        <v>8550652244.6700001</v>
      </c>
      <c r="G66" s="3">
        <v>1398372476.6300001</v>
      </c>
      <c r="H66" s="3">
        <v>3172915774.04</v>
      </c>
      <c r="I66" s="3">
        <v>1012455129.95</v>
      </c>
      <c r="J66" s="1" t="s">
        <v>18</v>
      </c>
      <c r="K66" s="3">
        <v>1208603852.72</v>
      </c>
      <c r="L66" s="3">
        <v>1218235653.72</v>
      </c>
      <c r="M66" s="3">
        <v>5904091.9800000004</v>
      </c>
      <c r="N66" s="3">
        <v>83107604.579999998</v>
      </c>
      <c r="O66" s="3">
        <v>325532.08</v>
      </c>
      <c r="P66" s="3">
        <v>153968787.09</v>
      </c>
      <c r="Q66" s="3">
        <v>20338254.77</v>
      </c>
      <c r="R66" s="3">
        <v>68306158.900000006</v>
      </c>
      <c r="S66" s="3">
        <v>329351.67999999999</v>
      </c>
      <c r="T66" s="3">
        <v>104090726.87</v>
      </c>
      <c r="U66" s="3">
        <v>11981738.65</v>
      </c>
      <c r="V66" s="3">
        <v>5812340369.6000004</v>
      </c>
      <c r="W66" s="3">
        <v>37184920362.199997</v>
      </c>
    </row>
    <row r="67" spans="1:23" x14ac:dyDescent="0.25">
      <c r="A67" s="2" t="s">
        <v>87</v>
      </c>
      <c r="B67" s="2" t="s">
        <v>93</v>
      </c>
      <c r="C67" s="15">
        <v>29000000</v>
      </c>
      <c r="D67" s="2" t="s">
        <v>208</v>
      </c>
      <c r="E67" s="3">
        <v>20807654226.27</v>
      </c>
      <c r="F67" s="3">
        <v>18966012601.689999</v>
      </c>
      <c r="G67" s="3">
        <v>5262224274.2200003</v>
      </c>
      <c r="H67" s="3">
        <v>6128541074.46</v>
      </c>
      <c r="I67" s="3">
        <v>2912479886.77</v>
      </c>
      <c r="J67" s="1" t="s">
        <v>18</v>
      </c>
      <c r="K67" s="3">
        <v>1381371834.4400001</v>
      </c>
      <c r="L67" s="3">
        <v>2254681714.25</v>
      </c>
      <c r="M67" s="3">
        <v>39003100.140000001</v>
      </c>
      <c r="N67" s="3">
        <v>101521045.97</v>
      </c>
      <c r="O67" s="3">
        <v>81111.72</v>
      </c>
      <c r="P67" s="3">
        <v>246219996.19</v>
      </c>
      <c r="Q67" s="3">
        <v>75792193.120000005</v>
      </c>
      <c r="R67" s="3">
        <v>120392679.19</v>
      </c>
      <c r="S67" s="3">
        <v>481612.49</v>
      </c>
      <c r="T67" s="3">
        <v>272939173.33999997</v>
      </c>
      <c r="U67" s="3">
        <v>10963492.68</v>
      </c>
      <c r="V67" s="3">
        <v>1841641624.5799999</v>
      </c>
      <c r="W67" s="3">
        <v>60422001641.519997</v>
      </c>
    </row>
    <row r="68" spans="1:23" x14ac:dyDescent="0.25">
      <c r="A68" s="2" t="s">
        <v>87</v>
      </c>
      <c r="B68" s="2" t="s">
        <v>94</v>
      </c>
      <c r="C68" s="15">
        <v>34000000</v>
      </c>
      <c r="D68" s="2" t="s">
        <v>208</v>
      </c>
      <c r="E68" s="3">
        <v>10838969480.52</v>
      </c>
      <c r="F68" s="3">
        <v>7639483697.6300001</v>
      </c>
      <c r="G68" s="3">
        <v>1747311863.02</v>
      </c>
      <c r="H68" s="3">
        <v>2643893057.5799999</v>
      </c>
      <c r="I68" s="3">
        <v>639236115.66999996</v>
      </c>
      <c r="J68" s="1" t="s">
        <v>18</v>
      </c>
      <c r="K68" s="3">
        <v>987021322.89999998</v>
      </c>
      <c r="L68" s="3">
        <v>846172057.32000005</v>
      </c>
      <c r="M68" s="3">
        <v>3266711.77</v>
      </c>
      <c r="N68" s="3">
        <v>55942646.890000001</v>
      </c>
      <c r="O68" s="3">
        <v>25887.38</v>
      </c>
      <c r="P68" s="3">
        <v>157236991.61000001</v>
      </c>
      <c r="Q68" s="3">
        <v>201414308.31</v>
      </c>
      <c r="R68" s="3">
        <v>42723011.189999998</v>
      </c>
      <c r="S68" s="3">
        <v>936445.93</v>
      </c>
      <c r="T68" s="3">
        <v>148489665</v>
      </c>
      <c r="U68" s="3">
        <v>1511889.19</v>
      </c>
      <c r="V68" s="3">
        <v>3199485782.8899999</v>
      </c>
      <c r="W68" s="3">
        <v>29153120934.799999</v>
      </c>
    </row>
    <row r="69" spans="1:23" x14ac:dyDescent="0.25">
      <c r="A69" s="2" t="s">
        <v>87</v>
      </c>
      <c r="B69" s="2" t="s">
        <v>95</v>
      </c>
      <c r="C69" s="15">
        <v>38000000</v>
      </c>
      <c r="D69" s="2" t="s">
        <v>208</v>
      </c>
      <c r="E69" s="3">
        <v>17965412179.040001</v>
      </c>
      <c r="F69" s="3">
        <v>14571728249.76</v>
      </c>
      <c r="G69" s="3">
        <v>4597318947.3100004</v>
      </c>
      <c r="H69" s="3">
        <v>4750461614.5600004</v>
      </c>
      <c r="I69" s="3">
        <v>1195461483</v>
      </c>
      <c r="J69" s="1" t="s">
        <v>18</v>
      </c>
      <c r="K69" s="3">
        <v>1084820262.25</v>
      </c>
      <c r="L69" s="3">
        <v>2074157159.76</v>
      </c>
      <c r="M69" s="3">
        <v>105318218.62</v>
      </c>
      <c r="N69" s="3">
        <v>96698631.650000006</v>
      </c>
      <c r="O69" s="3">
        <v>111164.02</v>
      </c>
      <c r="P69" s="3">
        <v>255284921.13999999</v>
      </c>
      <c r="Q69" s="3">
        <v>30087579.940000001</v>
      </c>
      <c r="R69" s="3">
        <v>90349347.480000004</v>
      </c>
      <c r="S69" s="3">
        <v>2061857.29</v>
      </c>
      <c r="T69" s="3">
        <v>162276006.03999999</v>
      </c>
      <c r="U69" s="3">
        <v>7969402.79</v>
      </c>
      <c r="V69" s="3">
        <v>3393683929.2800002</v>
      </c>
      <c r="W69" s="3">
        <v>50383200953.93</v>
      </c>
    </row>
    <row r="70" spans="1:23" x14ac:dyDescent="0.25">
      <c r="A70" s="2" t="s">
        <v>87</v>
      </c>
      <c r="B70" s="2" t="s">
        <v>96</v>
      </c>
      <c r="C70" s="15">
        <v>42000000</v>
      </c>
      <c r="D70" s="2" t="s">
        <v>208</v>
      </c>
      <c r="E70" s="3">
        <v>18614974783.950001</v>
      </c>
      <c r="F70" s="3">
        <v>16889888073.48</v>
      </c>
      <c r="G70" s="3">
        <v>5748870150.4099998</v>
      </c>
      <c r="H70" s="3">
        <v>5472749527.6400003</v>
      </c>
      <c r="I70" s="3">
        <v>1345526896.75</v>
      </c>
      <c r="J70" s="1" t="s">
        <v>18</v>
      </c>
      <c r="K70" s="3">
        <v>1045983743.65</v>
      </c>
      <c r="L70" s="3">
        <v>2505527937.2199998</v>
      </c>
      <c r="M70" s="3">
        <v>18023774.370000001</v>
      </c>
      <c r="N70" s="3">
        <v>109150387.3</v>
      </c>
      <c r="O70" s="3">
        <v>118850.19</v>
      </c>
      <c r="P70" s="3">
        <v>266611367.16999999</v>
      </c>
      <c r="Q70" s="3">
        <v>39182026.299999997</v>
      </c>
      <c r="R70" s="3">
        <v>120312502.95999999</v>
      </c>
      <c r="S70" s="3">
        <v>12788</v>
      </c>
      <c r="T70" s="3">
        <v>153922585.72999999</v>
      </c>
      <c r="U70" s="3">
        <v>11929874.41</v>
      </c>
      <c r="V70" s="3">
        <v>1725086710.47</v>
      </c>
      <c r="W70" s="3">
        <v>54067871980</v>
      </c>
    </row>
    <row r="71" spans="1:23" x14ac:dyDescent="0.25">
      <c r="A71" s="2" t="s">
        <v>87</v>
      </c>
      <c r="B71" s="2" t="s">
        <v>97</v>
      </c>
      <c r="C71" s="15">
        <v>46000000</v>
      </c>
      <c r="D71" s="2" t="s">
        <v>208</v>
      </c>
      <c r="E71" s="3">
        <v>197259978508.98999</v>
      </c>
      <c r="F71" s="3">
        <v>190928239183.70001</v>
      </c>
      <c r="G71" s="3">
        <v>52233544460.949997</v>
      </c>
      <c r="H71" s="3">
        <v>66060444046.830002</v>
      </c>
      <c r="I71" s="3">
        <v>12390058103.52</v>
      </c>
      <c r="J71" s="1" t="s">
        <v>18</v>
      </c>
      <c r="K71" s="3">
        <v>14521817348.66</v>
      </c>
      <c r="L71" s="3">
        <v>30831576704.310001</v>
      </c>
      <c r="M71" s="3">
        <v>115097772.94</v>
      </c>
      <c r="N71" s="3">
        <v>1035470688.1</v>
      </c>
      <c r="O71" s="3">
        <v>3760499.86</v>
      </c>
      <c r="P71" s="3">
        <v>6283560492.54</v>
      </c>
      <c r="Q71" s="3">
        <v>939341267.64999998</v>
      </c>
      <c r="R71" s="3">
        <v>1575840431.78</v>
      </c>
      <c r="S71" s="3">
        <v>13549484.810000001</v>
      </c>
      <c r="T71" s="3">
        <v>2119462089.05</v>
      </c>
      <c r="U71" s="3">
        <v>2046226713.05</v>
      </c>
      <c r="V71" s="3">
        <v>6331739325.29</v>
      </c>
      <c r="W71" s="3">
        <v>584689707122.03003</v>
      </c>
    </row>
    <row r="72" spans="1:23" x14ac:dyDescent="0.25">
      <c r="A72" s="2" t="s">
        <v>87</v>
      </c>
      <c r="B72" s="2" t="s">
        <v>98</v>
      </c>
      <c r="C72" s="15">
        <v>54000000</v>
      </c>
      <c r="D72" s="2" t="s">
        <v>208</v>
      </c>
      <c r="E72" s="3">
        <v>11261871797.360001</v>
      </c>
      <c r="F72" s="3">
        <v>7414113983.3299999</v>
      </c>
      <c r="G72" s="3">
        <v>1311365537.79</v>
      </c>
      <c r="H72" s="3">
        <v>2845310235.3000002</v>
      </c>
      <c r="I72" s="3">
        <v>898492181.77999997</v>
      </c>
      <c r="J72" s="1" t="s">
        <v>18</v>
      </c>
      <c r="K72" s="3">
        <v>807723300.98000002</v>
      </c>
      <c r="L72" s="3">
        <v>969823026.03999996</v>
      </c>
      <c r="M72" s="3">
        <v>2725172.65</v>
      </c>
      <c r="N72" s="3">
        <v>64811920.030000001</v>
      </c>
      <c r="O72" s="3">
        <v>227803.35</v>
      </c>
      <c r="P72" s="3">
        <v>183661424.94</v>
      </c>
      <c r="Q72" s="3">
        <v>9391947.0199999996</v>
      </c>
      <c r="R72" s="3">
        <v>147715629.40000001</v>
      </c>
      <c r="S72" s="3">
        <v>1824537.48</v>
      </c>
      <c r="T72" s="3">
        <v>134216855.09</v>
      </c>
      <c r="U72" s="3">
        <v>7813983.7699999996</v>
      </c>
      <c r="V72" s="3">
        <v>3847757814.0300002</v>
      </c>
      <c r="W72" s="3">
        <v>29908847150.34</v>
      </c>
    </row>
    <row r="73" spans="1:23" x14ac:dyDescent="0.25">
      <c r="A73" s="2" t="s">
        <v>87</v>
      </c>
      <c r="B73" s="2" t="s">
        <v>99</v>
      </c>
      <c r="C73" s="15">
        <v>61000000</v>
      </c>
      <c r="D73" s="2" t="s">
        <v>208</v>
      </c>
      <c r="E73" s="3">
        <v>18721683209.759998</v>
      </c>
      <c r="F73" s="3">
        <v>14703127508.610001</v>
      </c>
      <c r="G73" s="3">
        <v>3330430366.2600002</v>
      </c>
      <c r="H73" s="3">
        <v>5472976847.3299999</v>
      </c>
      <c r="I73" s="3">
        <v>1484916328.54</v>
      </c>
      <c r="J73" s="1" t="s">
        <v>18</v>
      </c>
      <c r="K73" s="3">
        <v>1298605631.71</v>
      </c>
      <c r="L73" s="3">
        <v>2292630273.2600002</v>
      </c>
      <c r="M73" s="3">
        <v>8375657.9000000004</v>
      </c>
      <c r="N73" s="3">
        <v>99930081.060000002</v>
      </c>
      <c r="O73" s="3">
        <v>345339.67</v>
      </c>
      <c r="P73" s="3">
        <v>244902688.99000001</v>
      </c>
      <c r="Q73" s="3">
        <v>83986779.060000002</v>
      </c>
      <c r="R73" s="3">
        <v>115787459.78</v>
      </c>
      <c r="S73" s="3">
        <v>3665029</v>
      </c>
      <c r="T73" s="3">
        <v>225566857.66999999</v>
      </c>
      <c r="U73" s="3">
        <v>5966392.4900000002</v>
      </c>
      <c r="V73" s="3">
        <v>4018555701.1500001</v>
      </c>
      <c r="W73" s="3">
        <v>52111452152.239998</v>
      </c>
    </row>
    <row r="74" spans="1:23" x14ac:dyDescent="0.25">
      <c r="A74" s="2" t="s">
        <v>87</v>
      </c>
      <c r="B74" s="2" t="s">
        <v>100</v>
      </c>
      <c r="C74" s="15">
        <v>66000000</v>
      </c>
      <c r="D74" s="2" t="s">
        <v>208</v>
      </c>
      <c r="E74" s="3">
        <v>14712643243.33</v>
      </c>
      <c r="F74" s="3">
        <v>12259397293.65</v>
      </c>
      <c r="G74" s="3">
        <v>3147091068.46</v>
      </c>
      <c r="H74" s="3">
        <v>4398318209.8000002</v>
      </c>
      <c r="I74" s="3">
        <v>1476888599.8499999</v>
      </c>
      <c r="J74" s="1" t="s">
        <v>18</v>
      </c>
      <c r="K74" s="3">
        <v>1037387908.11</v>
      </c>
      <c r="L74" s="3">
        <v>1605444010.27</v>
      </c>
      <c r="M74" s="3">
        <v>7473975.1799999997</v>
      </c>
      <c r="N74" s="3">
        <v>85840285.549999997</v>
      </c>
      <c r="O74" s="3">
        <v>65284.92</v>
      </c>
      <c r="P74" s="3">
        <v>154230174.87</v>
      </c>
      <c r="Q74" s="3">
        <v>96531801.819999993</v>
      </c>
      <c r="R74" s="3">
        <v>74253557.099999994</v>
      </c>
      <c r="S74" s="3">
        <v>166414.74</v>
      </c>
      <c r="T74" s="3">
        <v>148678542.19999999</v>
      </c>
      <c r="U74" s="3">
        <v>2155097.2599999998</v>
      </c>
      <c r="V74" s="3">
        <v>2453245949.6799998</v>
      </c>
      <c r="W74" s="3">
        <v>41659811416.790001</v>
      </c>
    </row>
    <row r="75" spans="1:23" x14ac:dyDescent="0.25">
      <c r="A75" s="2" t="s">
        <v>87</v>
      </c>
      <c r="B75" s="2" t="s">
        <v>101</v>
      </c>
      <c r="C75" s="15">
        <v>68000000</v>
      </c>
      <c r="D75" s="2" t="s">
        <v>208</v>
      </c>
      <c r="E75" s="3">
        <v>15067963898.700001</v>
      </c>
      <c r="F75" s="3">
        <v>9358451776.2900009</v>
      </c>
      <c r="G75" s="3">
        <v>1633226281.79</v>
      </c>
      <c r="H75" s="3">
        <v>3311409814.3200002</v>
      </c>
      <c r="I75" s="3">
        <v>1002609475.98</v>
      </c>
      <c r="J75" s="1" t="s">
        <v>18</v>
      </c>
      <c r="K75" s="3">
        <v>875967885.84000003</v>
      </c>
      <c r="L75" s="3">
        <v>1759586105.8</v>
      </c>
      <c r="M75" s="3">
        <v>2947536.2</v>
      </c>
      <c r="N75" s="3">
        <v>96708004.099999994</v>
      </c>
      <c r="O75" s="3">
        <v>-7621.06</v>
      </c>
      <c r="P75" s="3">
        <v>225357103.66</v>
      </c>
      <c r="Q75" s="3">
        <v>35009102.960000001</v>
      </c>
      <c r="R75" s="3">
        <v>200629835.46000001</v>
      </c>
      <c r="S75" s="3">
        <v>64344208.899999999</v>
      </c>
      <c r="T75" s="3">
        <v>133329314.95999999</v>
      </c>
      <c r="U75" s="3">
        <v>-474426.11</v>
      </c>
      <c r="V75" s="3">
        <v>5709512122.4099998</v>
      </c>
      <c r="W75" s="3">
        <v>39476570420.199997</v>
      </c>
    </row>
    <row r="76" spans="1:23" x14ac:dyDescent="0.25">
      <c r="A76" s="2" t="s">
        <v>87</v>
      </c>
      <c r="B76" s="2" t="s">
        <v>102</v>
      </c>
      <c r="C76" s="15">
        <v>28000000</v>
      </c>
      <c r="D76" s="2" t="s">
        <v>208</v>
      </c>
      <c r="E76" s="3">
        <v>21439891189.060001</v>
      </c>
      <c r="F76" s="3">
        <v>18481723947.400002</v>
      </c>
      <c r="G76" s="3">
        <v>4224548700.2800002</v>
      </c>
      <c r="H76" s="3">
        <v>6121026230.3699999</v>
      </c>
      <c r="I76" s="3">
        <v>2060244492.5799999</v>
      </c>
      <c r="J76" s="1" t="s">
        <v>18</v>
      </c>
      <c r="K76" s="3">
        <v>1541456182.1700001</v>
      </c>
      <c r="L76" s="3">
        <v>3092432602.2399998</v>
      </c>
      <c r="M76" s="3">
        <v>16462206.949999999</v>
      </c>
      <c r="N76" s="3">
        <v>110966864.81</v>
      </c>
      <c r="O76" s="3">
        <v>275115.94</v>
      </c>
      <c r="P76" s="3">
        <v>490165447.31999999</v>
      </c>
      <c r="Q76" s="3">
        <v>157416359.41</v>
      </c>
      <c r="R76" s="3">
        <v>238046015.52000001</v>
      </c>
      <c r="S76" s="3">
        <v>2370899</v>
      </c>
      <c r="T76" s="3">
        <v>291979262.57999998</v>
      </c>
      <c r="U76" s="3">
        <v>50678119.189999998</v>
      </c>
      <c r="V76" s="3">
        <v>2958167241.6599998</v>
      </c>
      <c r="W76" s="3">
        <v>61277850876.480003</v>
      </c>
    </row>
    <row r="77" spans="1:23" x14ac:dyDescent="0.25">
      <c r="A77" s="2" t="s">
        <v>87</v>
      </c>
      <c r="B77" s="2" t="s">
        <v>103</v>
      </c>
      <c r="C77" s="15">
        <v>70000000</v>
      </c>
      <c r="D77" s="2" t="s">
        <v>208</v>
      </c>
      <c r="E77" s="3">
        <v>24651300692.07</v>
      </c>
      <c r="F77" s="3">
        <v>21212095922.040001</v>
      </c>
      <c r="G77" s="3">
        <v>4999211746.6099997</v>
      </c>
      <c r="H77" s="3">
        <v>7697354407.2200003</v>
      </c>
      <c r="I77" s="3">
        <v>2618005377.7600002</v>
      </c>
      <c r="J77" s="1" t="s">
        <v>18</v>
      </c>
      <c r="K77" s="3">
        <v>1564842467.48</v>
      </c>
      <c r="L77" s="3">
        <v>2963307662.73</v>
      </c>
      <c r="M77" s="3">
        <v>49362685.390000001</v>
      </c>
      <c r="N77" s="3">
        <v>138002486.61000001</v>
      </c>
      <c r="O77" s="3">
        <v>45621.29</v>
      </c>
      <c r="P77" s="3">
        <v>414566717.56999999</v>
      </c>
      <c r="Q77" s="3">
        <v>47015276.359999999</v>
      </c>
      <c r="R77" s="3">
        <v>200384858.38999999</v>
      </c>
      <c r="S77" s="3">
        <v>777788.34</v>
      </c>
      <c r="T77" s="3">
        <v>240174194.19</v>
      </c>
      <c r="U77" s="3">
        <v>39843719.729999997</v>
      </c>
      <c r="V77" s="3">
        <v>3439204770.0300002</v>
      </c>
      <c r="W77" s="3">
        <v>70275496393.809998</v>
      </c>
    </row>
    <row r="78" spans="1:23" x14ac:dyDescent="0.25">
      <c r="A78" s="2" t="s">
        <v>87</v>
      </c>
      <c r="B78" s="2" t="s">
        <v>104</v>
      </c>
      <c r="C78" s="15">
        <v>78000000</v>
      </c>
      <c r="D78" s="2" t="s">
        <v>208</v>
      </c>
      <c r="E78" s="3">
        <v>22771831003.82</v>
      </c>
      <c r="F78" s="3">
        <v>20909114118.34</v>
      </c>
      <c r="G78" s="3">
        <v>4792643285.0500002</v>
      </c>
      <c r="H78" s="3">
        <v>7043058044.0500002</v>
      </c>
      <c r="I78" s="3">
        <v>2820175357.6199999</v>
      </c>
      <c r="J78" s="1" t="s">
        <v>18</v>
      </c>
      <c r="K78" s="3">
        <v>1440970546.4000001</v>
      </c>
      <c r="L78" s="3">
        <v>3641810198.4899998</v>
      </c>
      <c r="M78" s="3">
        <v>3900455.43</v>
      </c>
      <c r="N78" s="3">
        <v>128227945.26000001</v>
      </c>
      <c r="O78" s="3">
        <v>336390.65</v>
      </c>
      <c r="P78" s="3">
        <v>407934517.57999998</v>
      </c>
      <c r="Q78" s="3">
        <v>101499641.65000001</v>
      </c>
      <c r="R78" s="3">
        <v>220526269.06</v>
      </c>
      <c r="S78" s="1" t="s">
        <v>18</v>
      </c>
      <c r="T78" s="3">
        <v>212964699.41</v>
      </c>
      <c r="U78" s="3">
        <v>33539749.850000001</v>
      </c>
      <c r="V78" s="3">
        <v>1862716885.48</v>
      </c>
      <c r="W78" s="3">
        <v>66391249108.139999</v>
      </c>
    </row>
    <row r="79" spans="1:23" x14ac:dyDescent="0.25">
      <c r="A79" s="2" t="s">
        <v>87</v>
      </c>
      <c r="B79" s="2" t="s">
        <v>105</v>
      </c>
      <c r="C79" s="15">
        <v>55000000</v>
      </c>
      <c r="D79" s="2" t="s">
        <v>208</v>
      </c>
      <c r="E79" s="3">
        <v>1167202373.4300001</v>
      </c>
      <c r="F79" s="3">
        <v>791170535.42999995</v>
      </c>
      <c r="G79" s="3">
        <v>93143142.459999993</v>
      </c>
      <c r="H79" s="3">
        <v>346695916.26999998</v>
      </c>
      <c r="I79" s="3">
        <v>119588072.76000001</v>
      </c>
      <c r="J79" s="3">
        <v>78405557.260000005</v>
      </c>
      <c r="K79" s="3">
        <v>24226544.219999999</v>
      </c>
      <c r="L79" s="3">
        <v>95903083.810000002</v>
      </c>
      <c r="M79" s="1" t="s">
        <v>18</v>
      </c>
      <c r="N79" s="3">
        <v>3464273.18</v>
      </c>
      <c r="O79" s="3">
        <v>5.23</v>
      </c>
      <c r="P79" s="3">
        <v>7501520.8899999997</v>
      </c>
      <c r="Q79" s="3">
        <v>9251741.3000000007</v>
      </c>
      <c r="R79" s="1" t="s">
        <v>18</v>
      </c>
      <c r="S79" s="3">
        <v>1007256.18</v>
      </c>
      <c r="T79" s="3">
        <v>5847679.9800000004</v>
      </c>
      <c r="U79" s="3">
        <v>534690.9</v>
      </c>
      <c r="V79" s="3">
        <v>376031838</v>
      </c>
      <c r="W79" s="3">
        <v>3119974231.3000002</v>
      </c>
    </row>
    <row r="80" spans="1:23" x14ac:dyDescent="0.25">
      <c r="A80" s="2" t="s">
        <v>87</v>
      </c>
      <c r="B80" s="2" t="s">
        <v>106</v>
      </c>
      <c r="C80" s="15">
        <v>45000000</v>
      </c>
      <c r="D80" s="2" t="s">
        <v>208</v>
      </c>
      <c r="E80" s="3">
        <v>732603950015.98999</v>
      </c>
      <c r="F80" s="3">
        <v>717307965827.39001</v>
      </c>
      <c r="G80" s="3">
        <v>259592959946.01999</v>
      </c>
      <c r="H80" s="3">
        <v>263601086198.17001</v>
      </c>
      <c r="I80" s="3">
        <v>8191518788.2700005</v>
      </c>
      <c r="J80" s="1" t="s">
        <v>18</v>
      </c>
      <c r="K80" s="3">
        <v>46655839096.989998</v>
      </c>
      <c r="L80" s="3">
        <v>65285525436.099998</v>
      </c>
      <c r="M80" s="3">
        <v>4696660.1900000004</v>
      </c>
      <c r="N80" s="3">
        <v>1244575910.5699999</v>
      </c>
      <c r="O80" s="3">
        <v>1657130.7</v>
      </c>
      <c r="P80" s="3">
        <v>48066426877.989998</v>
      </c>
      <c r="Q80" s="3">
        <v>35137687.960000001</v>
      </c>
      <c r="R80" s="3">
        <v>9896735895.2399998</v>
      </c>
      <c r="S80" s="3">
        <v>51252010.100000001</v>
      </c>
      <c r="T80" s="3">
        <v>7382225395.5</v>
      </c>
      <c r="U80" s="3">
        <v>4287710345.2399998</v>
      </c>
      <c r="V80" s="3">
        <v>15295984188.6</v>
      </c>
      <c r="W80" s="3">
        <v>2179505247411.02</v>
      </c>
    </row>
    <row r="81" spans="1:23" x14ac:dyDescent="0.25">
      <c r="A81" s="2" t="s">
        <v>107</v>
      </c>
      <c r="B81" s="2" t="s">
        <v>108</v>
      </c>
      <c r="C81" s="15">
        <v>12000000</v>
      </c>
      <c r="D81" s="2" t="s">
        <v>208</v>
      </c>
      <c r="E81" s="3">
        <v>16428390881.07</v>
      </c>
      <c r="F81" s="3">
        <v>13821369861.6</v>
      </c>
      <c r="G81" s="3">
        <v>4647248013.71</v>
      </c>
      <c r="H81" s="3">
        <v>4076848931.1199999</v>
      </c>
      <c r="I81" s="3">
        <v>638942132.61000001</v>
      </c>
      <c r="J81" s="1" t="s">
        <v>18</v>
      </c>
      <c r="K81" s="3">
        <v>895012232.36000001</v>
      </c>
      <c r="L81" s="3">
        <v>2879128984.0100002</v>
      </c>
      <c r="M81" s="3">
        <v>1131895.97</v>
      </c>
      <c r="N81" s="3">
        <v>89472820.849999994</v>
      </c>
      <c r="O81" s="3">
        <v>25917.279999999999</v>
      </c>
      <c r="P81" s="3">
        <v>271334272.12</v>
      </c>
      <c r="Q81" s="3">
        <v>15487451.119999999</v>
      </c>
      <c r="R81" s="3">
        <v>92930815.609999999</v>
      </c>
      <c r="S81" s="3">
        <v>705993.5</v>
      </c>
      <c r="T81" s="3">
        <v>142236671.33000001</v>
      </c>
      <c r="U81" s="3">
        <v>11475875.82</v>
      </c>
      <c r="V81" s="3">
        <v>2607021019.4699998</v>
      </c>
      <c r="W81" s="3">
        <v>46618763769.550003</v>
      </c>
    </row>
    <row r="82" spans="1:23" x14ac:dyDescent="0.25">
      <c r="A82" s="2" t="s">
        <v>107</v>
      </c>
      <c r="B82" s="2" t="s">
        <v>109</v>
      </c>
      <c r="C82" s="15">
        <v>18000000</v>
      </c>
      <c r="D82" s="2" t="s">
        <v>208</v>
      </c>
      <c r="E82" s="3">
        <v>36448400156.599998</v>
      </c>
      <c r="F82" s="3">
        <v>28497770584.860001</v>
      </c>
      <c r="G82" s="3">
        <v>7922562180.0600004</v>
      </c>
      <c r="H82" s="3">
        <v>10000498570.370001</v>
      </c>
      <c r="I82" s="3">
        <v>2493795811.5</v>
      </c>
      <c r="J82" s="1" t="s">
        <v>18</v>
      </c>
      <c r="K82" s="3">
        <v>2590578847.8400002</v>
      </c>
      <c r="L82" s="3">
        <v>3514697297.0599999</v>
      </c>
      <c r="M82" s="3">
        <v>17879177.27</v>
      </c>
      <c r="N82" s="3">
        <v>227055891.06999999</v>
      </c>
      <c r="O82" s="3">
        <v>317338.86</v>
      </c>
      <c r="P82" s="3">
        <v>740007383.98000002</v>
      </c>
      <c r="Q82" s="3">
        <v>74036735.459999993</v>
      </c>
      <c r="R82" s="3">
        <v>208597060.56999999</v>
      </c>
      <c r="S82" s="3">
        <v>13170741</v>
      </c>
      <c r="T82" s="3">
        <v>425933845.93000001</v>
      </c>
      <c r="U82" s="3">
        <v>44741075.619999997</v>
      </c>
      <c r="V82" s="3">
        <v>7950629571.7399998</v>
      </c>
      <c r="W82" s="3">
        <v>101170672269.78999</v>
      </c>
    </row>
    <row r="83" spans="1:23" x14ac:dyDescent="0.25">
      <c r="A83" s="2" t="s">
        <v>107</v>
      </c>
      <c r="B83" s="2" t="s">
        <v>110</v>
      </c>
      <c r="C83" s="15">
        <v>3000000</v>
      </c>
      <c r="D83" s="2" t="s">
        <v>208</v>
      </c>
      <c r="E83" s="3">
        <v>94960903654.910004</v>
      </c>
      <c r="F83" s="3">
        <v>86458027928.929993</v>
      </c>
      <c r="G83" s="3">
        <v>20439047653.119999</v>
      </c>
      <c r="H83" s="3">
        <v>24646902594.41</v>
      </c>
      <c r="I83" s="3">
        <v>7494969467.1499996</v>
      </c>
      <c r="J83" s="1" t="s">
        <v>18</v>
      </c>
      <c r="K83" s="3">
        <v>10387821768.75</v>
      </c>
      <c r="L83" s="3">
        <v>17460527367.75</v>
      </c>
      <c r="M83" s="3">
        <v>46865090.520000003</v>
      </c>
      <c r="N83" s="3">
        <v>612408028.32000005</v>
      </c>
      <c r="O83" s="3">
        <v>279839.26</v>
      </c>
      <c r="P83" s="3">
        <v>2857749846.6799998</v>
      </c>
      <c r="Q83" s="3">
        <v>313817590.13</v>
      </c>
      <c r="R83" s="3">
        <v>787189284.96000004</v>
      </c>
      <c r="S83" s="3">
        <v>7948077.5</v>
      </c>
      <c r="T83" s="3">
        <v>1057473082.8</v>
      </c>
      <c r="U83" s="3">
        <v>170833707.09</v>
      </c>
      <c r="V83" s="3">
        <v>8502875725.9799995</v>
      </c>
      <c r="W83" s="3">
        <v>276205640708.26001</v>
      </c>
    </row>
    <row r="84" spans="1:23" x14ac:dyDescent="0.25">
      <c r="A84" s="2" t="s">
        <v>107</v>
      </c>
      <c r="B84" s="2" t="s">
        <v>111</v>
      </c>
      <c r="C84" s="15">
        <v>79000000</v>
      </c>
      <c r="D84" s="2" t="s">
        <v>208</v>
      </c>
      <c r="E84" s="3">
        <v>6114962989.7600002</v>
      </c>
      <c r="F84" s="3">
        <v>4197884220.3000002</v>
      </c>
      <c r="G84" s="3">
        <v>823394766.62</v>
      </c>
      <c r="H84" s="3">
        <v>1214551053.1099999</v>
      </c>
      <c r="I84" s="3">
        <v>822197965.49000001</v>
      </c>
      <c r="J84" s="1" t="s">
        <v>18</v>
      </c>
      <c r="K84" s="3">
        <v>496292065.16000003</v>
      </c>
      <c r="L84" s="3">
        <v>548451503.97000003</v>
      </c>
      <c r="M84" s="3">
        <v>8510376.0700000003</v>
      </c>
      <c r="N84" s="3">
        <v>38822035.649999999</v>
      </c>
      <c r="O84" s="3">
        <v>-2179.54</v>
      </c>
      <c r="P84" s="3">
        <v>93118836.549999997</v>
      </c>
      <c r="Q84" s="3">
        <v>5591087.5099999998</v>
      </c>
      <c r="R84" s="3">
        <v>53090273.200000003</v>
      </c>
      <c r="S84" s="3">
        <v>595561.11</v>
      </c>
      <c r="T84" s="3">
        <v>78166951.109999999</v>
      </c>
      <c r="U84" s="3">
        <v>4403589.8600000003</v>
      </c>
      <c r="V84" s="3">
        <v>1917078769.46</v>
      </c>
      <c r="W84" s="3">
        <v>16417109865.389999</v>
      </c>
    </row>
    <row r="85" spans="1:23" x14ac:dyDescent="0.25">
      <c r="A85" s="2" t="s">
        <v>107</v>
      </c>
      <c r="B85" s="2" t="s">
        <v>112</v>
      </c>
      <c r="C85" s="15">
        <v>85000000</v>
      </c>
      <c r="D85" s="2" t="s">
        <v>208</v>
      </c>
      <c r="E85" s="3">
        <v>4628400612.4899998</v>
      </c>
      <c r="F85" s="3">
        <v>2748355353.27</v>
      </c>
      <c r="G85" s="3">
        <v>718556986.94000006</v>
      </c>
      <c r="H85" s="3">
        <v>636511997.69000006</v>
      </c>
      <c r="I85" s="3">
        <v>228122121.38</v>
      </c>
      <c r="J85" s="1" t="s">
        <v>18</v>
      </c>
      <c r="K85" s="3">
        <v>203438402.63</v>
      </c>
      <c r="L85" s="3">
        <v>503460935.97000003</v>
      </c>
      <c r="M85" s="3">
        <v>168210.45</v>
      </c>
      <c r="N85" s="3">
        <v>21216414.899999999</v>
      </c>
      <c r="O85" s="3">
        <v>233166129.44</v>
      </c>
      <c r="P85" s="3">
        <v>104509621.64</v>
      </c>
      <c r="Q85" s="3">
        <v>4563436.2</v>
      </c>
      <c r="R85" s="3">
        <v>11610007.75</v>
      </c>
      <c r="S85" s="3">
        <v>184050</v>
      </c>
      <c r="T85" s="3">
        <v>33336995.420000002</v>
      </c>
      <c r="U85" s="3">
        <v>-94522927.079999998</v>
      </c>
      <c r="V85" s="3">
        <v>1880045259.22</v>
      </c>
      <c r="W85" s="3">
        <v>11861123608.309999</v>
      </c>
    </row>
    <row r="86" spans="1:23" x14ac:dyDescent="0.25">
      <c r="A86" s="2" t="s">
        <v>107</v>
      </c>
      <c r="B86" s="2" t="s">
        <v>113</v>
      </c>
      <c r="C86" s="15">
        <v>35000000</v>
      </c>
      <c r="D86" s="2" t="s">
        <v>208</v>
      </c>
      <c r="E86" s="3">
        <v>43383804345.449997</v>
      </c>
      <c r="F86" s="3">
        <v>16080080447.01</v>
      </c>
      <c r="G86" s="3">
        <v>2141131830.2</v>
      </c>
      <c r="H86" s="3">
        <v>7011719070.9099998</v>
      </c>
      <c r="I86" s="3">
        <v>1514297370.5599999</v>
      </c>
      <c r="J86" s="1" t="s">
        <v>18</v>
      </c>
      <c r="K86" s="3">
        <v>1804329043.1500001</v>
      </c>
      <c r="L86" s="3">
        <v>1177712408.5599999</v>
      </c>
      <c r="M86" s="3">
        <v>69682076.469999999</v>
      </c>
      <c r="N86" s="3">
        <v>159849233.00999999</v>
      </c>
      <c r="O86" s="3">
        <v>657909.56999999995</v>
      </c>
      <c r="P86" s="3">
        <v>1273979265.1600001</v>
      </c>
      <c r="Q86" s="3">
        <v>66692157.170000002</v>
      </c>
      <c r="R86" s="3">
        <v>389724465.26999998</v>
      </c>
      <c r="S86" s="3">
        <v>93418.5</v>
      </c>
      <c r="T86" s="3">
        <v>156923828.63999999</v>
      </c>
      <c r="U86" s="3">
        <v>63096765.289999999</v>
      </c>
      <c r="V86" s="3">
        <v>27303723898.439999</v>
      </c>
      <c r="W86" s="3">
        <v>102597497533.36</v>
      </c>
    </row>
    <row r="87" spans="1:23" x14ac:dyDescent="0.25">
      <c r="A87" s="2" t="s">
        <v>107</v>
      </c>
      <c r="B87" s="2" t="s">
        <v>114</v>
      </c>
      <c r="C87" s="15">
        <v>60000000</v>
      </c>
      <c r="D87" s="2" t="s">
        <v>208</v>
      </c>
      <c r="E87" s="3">
        <v>65426774328.529999</v>
      </c>
      <c r="F87" s="3">
        <v>55268065717.050003</v>
      </c>
      <c r="G87" s="3">
        <v>15418596410.690001</v>
      </c>
      <c r="H87" s="3">
        <v>17871520072.290001</v>
      </c>
      <c r="I87" s="3">
        <v>4795066867</v>
      </c>
      <c r="J87" s="1" t="s">
        <v>18</v>
      </c>
      <c r="K87" s="3">
        <v>6343190318.5299997</v>
      </c>
      <c r="L87" s="3">
        <v>8243941327.8900003</v>
      </c>
      <c r="M87" s="3">
        <v>81966960.200000003</v>
      </c>
      <c r="N87" s="3">
        <v>394913922.02999997</v>
      </c>
      <c r="O87" s="3">
        <v>36120.9</v>
      </c>
      <c r="P87" s="3">
        <v>1025465183.72</v>
      </c>
      <c r="Q87" s="3">
        <v>97318946.989999995</v>
      </c>
      <c r="R87" s="3">
        <v>369344365.58999997</v>
      </c>
      <c r="S87" s="3">
        <v>1266122.24</v>
      </c>
      <c r="T87" s="3">
        <v>536992776.66999996</v>
      </c>
      <c r="U87" s="3">
        <v>13006514.26</v>
      </c>
      <c r="V87" s="3">
        <v>10158708611.48</v>
      </c>
      <c r="W87" s="3">
        <v>186046174566.06</v>
      </c>
    </row>
    <row r="88" spans="1:23" x14ac:dyDescent="0.25">
      <c r="A88" s="2" t="s">
        <v>107</v>
      </c>
      <c r="B88" s="2" t="s">
        <v>115</v>
      </c>
      <c r="C88" s="15">
        <v>67000000</v>
      </c>
      <c r="D88" s="2" t="s">
        <v>208</v>
      </c>
      <c r="E88" s="3">
        <v>7952634294.5</v>
      </c>
      <c r="F88" s="3">
        <v>4074436206.23</v>
      </c>
      <c r="G88" s="3">
        <v>495006218.43000001</v>
      </c>
      <c r="H88" s="3">
        <v>2028625821.5799999</v>
      </c>
      <c r="I88" s="3">
        <v>213152223.43000001</v>
      </c>
      <c r="J88" s="1" t="s">
        <v>18</v>
      </c>
      <c r="K88" s="3">
        <v>566949784.67999995</v>
      </c>
      <c r="L88" s="3">
        <v>219035697.05000001</v>
      </c>
      <c r="M88" s="3">
        <v>5882300.5300000003</v>
      </c>
      <c r="N88" s="3">
        <v>51742408.460000001</v>
      </c>
      <c r="O88" s="3">
        <v>8190328.3499999996</v>
      </c>
      <c r="P88" s="3">
        <v>244223609.38</v>
      </c>
      <c r="Q88" s="3">
        <v>13289853.039999999</v>
      </c>
      <c r="R88" s="3">
        <v>25654991.050000001</v>
      </c>
      <c r="S88" s="3">
        <v>156000</v>
      </c>
      <c r="T88" s="3">
        <v>87129434.829999998</v>
      </c>
      <c r="U88" s="3">
        <v>77290049.400000006</v>
      </c>
      <c r="V88" s="3">
        <v>3878198088.27</v>
      </c>
      <c r="W88" s="3">
        <v>19941597309.209999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"/>
  <sheetViews>
    <sheetView zoomScale="85" zoomScaleNormal="85" workbookViewId="0"/>
  </sheetViews>
  <sheetFormatPr defaultColWidth="18.140625" defaultRowHeight="15" x14ac:dyDescent="0.25"/>
  <cols>
    <col min="1" max="1" width="38.140625" bestFit="1" customWidth="1"/>
    <col min="2" max="2" width="43.140625" bestFit="1" customWidth="1"/>
    <col min="3" max="3" width="12.5703125" bestFit="1" customWidth="1"/>
    <col min="4" max="4" width="14.5703125" bestFit="1" customWidth="1"/>
    <col min="5" max="8" width="19.140625" bestFit="1" customWidth="1"/>
    <col min="9" max="9" width="19.42578125" bestFit="1" customWidth="1"/>
    <col min="10" max="10" width="20" bestFit="1" customWidth="1"/>
    <col min="11" max="11" width="20.85546875" bestFit="1" customWidth="1"/>
    <col min="12" max="14" width="18.5703125" bestFit="1" customWidth="1"/>
    <col min="15" max="15" width="20.28515625" bestFit="1" customWidth="1"/>
    <col min="16" max="16" width="20.7109375" bestFit="1" customWidth="1"/>
    <col min="17" max="18" width="18.5703125" bestFit="1" customWidth="1"/>
    <col min="19" max="19" width="21.28515625" bestFit="1" customWidth="1"/>
    <col min="20" max="20" width="19.42578125" bestFit="1" customWidth="1"/>
    <col min="21" max="22" width="18.5703125" bestFit="1" customWidth="1"/>
    <col min="23" max="23" width="20.140625" bestFit="1" customWidth="1"/>
  </cols>
  <sheetData>
    <row r="1" spans="1:23" ht="120" x14ac:dyDescent="0.25">
      <c r="A1" s="4" t="s">
        <v>116</v>
      </c>
      <c r="B1" s="4" t="s">
        <v>117</v>
      </c>
      <c r="C1" s="4" t="s">
        <v>118</v>
      </c>
      <c r="D1" s="5" t="s">
        <v>19</v>
      </c>
      <c r="E1" s="2" t="s">
        <v>0</v>
      </c>
      <c r="F1" s="2" t="s">
        <v>1</v>
      </c>
      <c r="G1" s="2" t="s">
        <v>13</v>
      </c>
      <c r="H1" s="2" t="s">
        <v>16</v>
      </c>
      <c r="I1" s="2" t="s">
        <v>14</v>
      </c>
      <c r="J1" s="2" t="s">
        <v>9</v>
      </c>
      <c r="K1" s="2" t="s">
        <v>2</v>
      </c>
      <c r="L1" s="2" t="s">
        <v>17</v>
      </c>
      <c r="M1" s="2" t="s">
        <v>15</v>
      </c>
      <c r="N1" s="2" t="s">
        <v>10</v>
      </c>
      <c r="O1" s="2" t="s">
        <v>3</v>
      </c>
      <c r="P1" s="2" t="s">
        <v>4</v>
      </c>
      <c r="Q1" s="2" t="s">
        <v>11</v>
      </c>
      <c r="R1" s="2" t="s">
        <v>5</v>
      </c>
      <c r="S1" s="2" t="s">
        <v>12</v>
      </c>
      <c r="T1" s="2" t="s">
        <v>6</v>
      </c>
      <c r="U1" s="2" t="s">
        <v>7</v>
      </c>
      <c r="V1" s="2" t="s">
        <v>8</v>
      </c>
      <c r="W1" s="2" t="s">
        <v>18</v>
      </c>
    </row>
    <row r="2" spans="1:23" x14ac:dyDescent="0.25">
      <c r="A2" s="6" t="s">
        <v>21</v>
      </c>
      <c r="B2" s="6"/>
      <c r="C2" s="6">
        <v>1</v>
      </c>
      <c r="D2" s="6"/>
      <c r="E2" s="3">
        <v>4716930258587.5596</v>
      </c>
      <c r="F2" s="3">
        <v>4040384584696.9702</v>
      </c>
      <c r="G2" s="3">
        <v>1320798247255.55</v>
      </c>
      <c r="H2" s="3">
        <v>1334003610582.3501</v>
      </c>
      <c r="I2" s="3">
        <v>235710756071.56</v>
      </c>
      <c r="J2" s="3">
        <v>87083274.25</v>
      </c>
      <c r="K2" s="3">
        <v>255002299389.13</v>
      </c>
      <c r="L2" s="3">
        <v>573512940183.02002</v>
      </c>
      <c r="M2" s="3">
        <v>24696223772.34</v>
      </c>
      <c r="N2" s="3">
        <v>18735099041.200001</v>
      </c>
      <c r="O2" s="3">
        <v>264085576.19</v>
      </c>
      <c r="P2" s="3">
        <v>129426660971.71001</v>
      </c>
      <c r="Q2" s="3">
        <v>14831844340.780001</v>
      </c>
      <c r="R2" s="3">
        <v>54366423794.57</v>
      </c>
      <c r="S2" s="3">
        <v>490109188.57999998</v>
      </c>
      <c r="T2" s="3">
        <v>43487279511.150002</v>
      </c>
      <c r="U2" s="3">
        <v>10163873944.07</v>
      </c>
      <c r="V2" s="3">
        <v>676545673890.58997</v>
      </c>
      <c r="W2" s="3">
        <v>13449437054071.57</v>
      </c>
    </row>
    <row r="3" spans="1:23" x14ac:dyDescent="0.25">
      <c r="A3" s="2" t="s">
        <v>22</v>
      </c>
      <c r="B3" s="2" t="s">
        <v>23</v>
      </c>
      <c r="C3" s="15">
        <v>10000000</v>
      </c>
      <c r="D3" s="2" t="s">
        <v>209</v>
      </c>
      <c r="E3" s="3">
        <v>23201714325.07</v>
      </c>
      <c r="F3" s="3">
        <v>19242175409.779999</v>
      </c>
      <c r="G3" s="3">
        <v>3510401307.0700002</v>
      </c>
      <c r="H3" s="3">
        <v>7176769343.1599998</v>
      </c>
      <c r="I3" s="3">
        <v>1022714233.24</v>
      </c>
      <c r="J3" s="1" t="s">
        <v>18</v>
      </c>
      <c r="K3" s="3">
        <v>1349126537.46</v>
      </c>
      <c r="L3" s="3">
        <v>4251199380.1700001</v>
      </c>
      <c r="M3" s="3">
        <v>176714725.24000001</v>
      </c>
      <c r="N3" s="3">
        <v>109108361.90000001</v>
      </c>
      <c r="O3" s="3">
        <v>472.33</v>
      </c>
      <c r="P3" s="3">
        <v>355694324.54000002</v>
      </c>
      <c r="Q3" s="3">
        <v>177360712.96000001</v>
      </c>
      <c r="R3" s="3">
        <v>70647419.480000004</v>
      </c>
      <c r="S3" s="3">
        <v>11221705.75</v>
      </c>
      <c r="T3" s="3">
        <v>248663364.94999999</v>
      </c>
      <c r="U3" s="3">
        <v>71025446.780000001</v>
      </c>
      <c r="V3" s="3">
        <v>3959538915.29</v>
      </c>
      <c r="W3" s="3">
        <v>64934075985.169998</v>
      </c>
    </row>
    <row r="4" spans="1:23" x14ac:dyDescent="0.25">
      <c r="A4" s="2" t="s">
        <v>22</v>
      </c>
      <c r="B4" s="2" t="s">
        <v>24</v>
      </c>
      <c r="C4" s="15">
        <v>99000000</v>
      </c>
      <c r="D4" s="2" t="s">
        <v>209</v>
      </c>
      <c r="E4" s="3">
        <v>4408016648.4099998</v>
      </c>
      <c r="F4" s="3">
        <v>3069192195.3000002</v>
      </c>
      <c r="G4" s="3">
        <v>508296506.07999998</v>
      </c>
      <c r="H4" s="3">
        <v>1187839557.3399999</v>
      </c>
      <c r="I4" s="3">
        <v>187577131.05000001</v>
      </c>
      <c r="J4" s="1" t="s">
        <v>18</v>
      </c>
      <c r="K4" s="3">
        <v>194198693.08000001</v>
      </c>
      <c r="L4" s="3">
        <v>681385581.47000003</v>
      </c>
      <c r="M4" s="3">
        <v>30765711.300000001</v>
      </c>
      <c r="N4" s="3">
        <v>21275402.09</v>
      </c>
      <c r="O4" s="3">
        <v>-5270.65</v>
      </c>
      <c r="P4" s="3">
        <v>129698312.27</v>
      </c>
      <c r="Q4" s="3">
        <v>18061323.780000001</v>
      </c>
      <c r="R4" s="3">
        <v>17593096.100000001</v>
      </c>
      <c r="S4" s="3">
        <v>827028</v>
      </c>
      <c r="T4" s="3">
        <v>57603191.32</v>
      </c>
      <c r="U4" s="3">
        <v>3445072.98</v>
      </c>
      <c r="V4" s="3">
        <v>1338824453.1099999</v>
      </c>
      <c r="W4" s="3">
        <v>11854594633.030001</v>
      </c>
    </row>
    <row r="5" spans="1:23" x14ac:dyDescent="0.25">
      <c r="A5" s="2" t="s">
        <v>22</v>
      </c>
      <c r="B5" s="2" t="s">
        <v>25</v>
      </c>
      <c r="C5" s="15">
        <v>76000000</v>
      </c>
      <c r="D5" s="2" t="s">
        <v>209</v>
      </c>
      <c r="E5" s="3">
        <v>26168312649.720001</v>
      </c>
      <c r="F5" s="3">
        <v>17216882567.360001</v>
      </c>
      <c r="G5" s="3">
        <v>3573347394.5799999</v>
      </c>
      <c r="H5" s="3">
        <v>7106291456.71</v>
      </c>
      <c r="I5" s="3">
        <v>1222202210.6099999</v>
      </c>
      <c r="J5" s="1" t="s">
        <v>18</v>
      </c>
      <c r="K5" s="3">
        <v>971415808.96000004</v>
      </c>
      <c r="L5" s="3">
        <v>2822495290.7199998</v>
      </c>
      <c r="M5" s="3">
        <v>340643351.41000003</v>
      </c>
      <c r="N5" s="3">
        <v>118172400.53</v>
      </c>
      <c r="O5" s="3">
        <v>235867.91</v>
      </c>
      <c r="P5" s="3">
        <v>228391436.97</v>
      </c>
      <c r="Q5" s="3">
        <v>127745863.23</v>
      </c>
      <c r="R5" s="3">
        <v>71492573.629999995</v>
      </c>
      <c r="S5" s="3">
        <v>608795.56999999995</v>
      </c>
      <c r="T5" s="3">
        <v>255100873.88</v>
      </c>
      <c r="U5" s="3">
        <v>305027912.56999999</v>
      </c>
      <c r="V5" s="3">
        <v>8951430082.3600006</v>
      </c>
      <c r="W5" s="3">
        <v>69479796536.720001</v>
      </c>
    </row>
    <row r="6" spans="1:23" x14ac:dyDescent="0.25">
      <c r="A6" s="2" t="s">
        <v>22</v>
      </c>
      <c r="B6" s="2" t="s">
        <v>26</v>
      </c>
      <c r="C6" s="15">
        <v>30000000</v>
      </c>
      <c r="D6" s="2" t="s">
        <v>209</v>
      </c>
      <c r="E6" s="3">
        <v>34033449986.759998</v>
      </c>
      <c r="F6" s="3">
        <v>13842726942.860001</v>
      </c>
      <c r="G6" s="3">
        <v>2217521964.3400002</v>
      </c>
      <c r="H6" s="3">
        <v>6988359816.25</v>
      </c>
      <c r="I6" s="3">
        <v>478178651.94999999</v>
      </c>
      <c r="J6" s="1" t="s">
        <v>18</v>
      </c>
      <c r="K6" s="3">
        <v>1926450440.52</v>
      </c>
      <c r="L6" s="3">
        <v>1302508251.1500001</v>
      </c>
      <c r="M6" s="3">
        <v>192317415.63</v>
      </c>
      <c r="N6" s="3">
        <v>62972684.359999999</v>
      </c>
      <c r="O6" s="3">
        <v>-14905.34</v>
      </c>
      <c r="P6" s="3">
        <v>163128620.59999999</v>
      </c>
      <c r="Q6" s="3">
        <v>43949275.079999998</v>
      </c>
      <c r="R6" s="3">
        <v>42210029.229999997</v>
      </c>
      <c r="S6" s="3">
        <v>748960.27</v>
      </c>
      <c r="T6" s="3">
        <v>137327170.88999999</v>
      </c>
      <c r="U6" s="3">
        <v>10134828.09</v>
      </c>
      <c r="V6" s="3">
        <v>20190723043.900002</v>
      </c>
      <c r="W6" s="3">
        <v>81632693176.539993</v>
      </c>
    </row>
    <row r="7" spans="1:23" x14ac:dyDescent="0.25">
      <c r="A7" s="2" t="s">
        <v>22</v>
      </c>
      <c r="B7" s="2" t="s">
        <v>27</v>
      </c>
      <c r="C7" s="15">
        <v>44000000</v>
      </c>
      <c r="D7" s="2" t="s">
        <v>209</v>
      </c>
      <c r="E7" s="3">
        <v>13240291803.629999</v>
      </c>
      <c r="F7" s="3">
        <v>8732556792.4599991</v>
      </c>
      <c r="G7" s="3">
        <v>2556269853.23</v>
      </c>
      <c r="H7" s="3">
        <v>3418958813.5900002</v>
      </c>
      <c r="I7" s="3">
        <v>251814531.02000001</v>
      </c>
      <c r="J7" s="1" t="s">
        <v>18</v>
      </c>
      <c r="K7" s="3">
        <v>472133259.61000001</v>
      </c>
      <c r="L7" s="3">
        <v>1004594170.24</v>
      </c>
      <c r="M7" s="3">
        <v>709259330.44000006</v>
      </c>
      <c r="N7" s="3">
        <v>25426351.140000001</v>
      </c>
      <c r="O7" s="3">
        <v>1774.37</v>
      </c>
      <c r="P7" s="3">
        <v>101881088.11</v>
      </c>
      <c r="Q7" s="3">
        <v>39076308.369999997</v>
      </c>
      <c r="R7" s="3">
        <v>21994792.530000001</v>
      </c>
      <c r="S7" s="3">
        <v>117578</v>
      </c>
      <c r="T7" s="3">
        <v>41513185.850000001</v>
      </c>
      <c r="U7" s="3">
        <v>17531984.640000001</v>
      </c>
      <c r="V7" s="3">
        <v>4507735011.1700001</v>
      </c>
      <c r="W7" s="3">
        <v>35141156628.400002</v>
      </c>
    </row>
    <row r="8" spans="1:23" x14ac:dyDescent="0.25">
      <c r="A8" s="2" t="s">
        <v>22</v>
      </c>
      <c r="B8" s="2" t="s">
        <v>28</v>
      </c>
      <c r="C8" s="15">
        <v>5000000</v>
      </c>
      <c r="D8" s="2" t="s">
        <v>209</v>
      </c>
      <c r="E8" s="3">
        <v>51599142794.970001</v>
      </c>
      <c r="F8" s="3">
        <v>43861847471.5</v>
      </c>
      <c r="G8" s="3">
        <v>9978995081.5900002</v>
      </c>
      <c r="H8" s="3">
        <v>16870474624.02</v>
      </c>
      <c r="I8" s="3">
        <v>2974821914.5</v>
      </c>
      <c r="J8" s="1" t="s">
        <v>18</v>
      </c>
      <c r="K8" s="3">
        <v>4038824199.2800002</v>
      </c>
      <c r="L8" s="3">
        <v>6854355066.8800001</v>
      </c>
      <c r="M8" s="3">
        <v>251376885.87</v>
      </c>
      <c r="N8" s="3">
        <v>287216034.18000001</v>
      </c>
      <c r="O8" s="3">
        <v>299530.15999999997</v>
      </c>
      <c r="P8" s="3">
        <v>1228383927.21</v>
      </c>
      <c r="Q8" s="3">
        <v>200809425.47999999</v>
      </c>
      <c r="R8" s="3">
        <v>357823195.04000002</v>
      </c>
      <c r="S8" s="3">
        <v>4305871.4800000004</v>
      </c>
      <c r="T8" s="3">
        <v>466198949.69999999</v>
      </c>
      <c r="U8" s="3">
        <v>116857597.28</v>
      </c>
      <c r="V8" s="3">
        <v>7737295323.4700003</v>
      </c>
      <c r="W8" s="3">
        <v>146829027892.60999</v>
      </c>
    </row>
    <row r="9" spans="1:23" x14ac:dyDescent="0.25">
      <c r="A9" s="2" t="s">
        <v>22</v>
      </c>
      <c r="B9" s="2" t="s">
        <v>29</v>
      </c>
      <c r="C9" s="15">
        <v>81000000</v>
      </c>
      <c r="D9" s="2" t="s">
        <v>209</v>
      </c>
      <c r="E9" s="3">
        <v>23299587885.439999</v>
      </c>
      <c r="F9" s="3">
        <v>13044150249.41</v>
      </c>
      <c r="G9" s="3">
        <v>2913520563.5599999</v>
      </c>
      <c r="H9" s="3">
        <v>5183183028.3800001</v>
      </c>
      <c r="I9" s="3">
        <v>983441602.25</v>
      </c>
      <c r="J9" s="1" t="s">
        <v>18</v>
      </c>
      <c r="K9" s="3">
        <v>1002798831.37</v>
      </c>
      <c r="L9" s="3">
        <v>2013116362.04</v>
      </c>
      <c r="M9" s="3">
        <v>239396353.43000001</v>
      </c>
      <c r="N9" s="3">
        <v>125448221.78</v>
      </c>
      <c r="O9" s="3">
        <v>-7164.82</v>
      </c>
      <c r="P9" s="3">
        <v>167498914.06999999</v>
      </c>
      <c r="Q9" s="3">
        <v>75897809.890000001</v>
      </c>
      <c r="R9" s="3">
        <v>56894267.100000001</v>
      </c>
      <c r="S9" s="3">
        <v>2508819.83</v>
      </c>
      <c r="T9" s="3">
        <v>237193719.86000001</v>
      </c>
      <c r="U9" s="3">
        <v>14569598.35</v>
      </c>
      <c r="V9" s="3">
        <v>10255437636.030001</v>
      </c>
      <c r="W9" s="3">
        <v>59614636697.970001</v>
      </c>
    </row>
    <row r="10" spans="1:23" x14ac:dyDescent="0.25">
      <c r="A10" s="2" t="s">
        <v>22</v>
      </c>
      <c r="B10" s="2" t="s">
        <v>30</v>
      </c>
      <c r="C10" s="15">
        <v>98000000</v>
      </c>
      <c r="D10" s="2" t="s">
        <v>209</v>
      </c>
      <c r="E10" s="3">
        <v>89679474364.050003</v>
      </c>
      <c r="F10" s="3">
        <v>60151076475.330002</v>
      </c>
      <c r="G10" s="3">
        <v>25540544037.34</v>
      </c>
      <c r="H10" s="3">
        <v>14700932442.33</v>
      </c>
      <c r="I10" s="3">
        <v>1476294964.72</v>
      </c>
      <c r="J10" s="1" t="s">
        <v>18</v>
      </c>
      <c r="K10" s="3">
        <v>1707329666.98</v>
      </c>
      <c r="L10" s="3">
        <v>7685345887.5200005</v>
      </c>
      <c r="M10" s="3">
        <v>5190118777.4799995</v>
      </c>
      <c r="N10" s="3">
        <v>151572049.69999999</v>
      </c>
      <c r="O10" s="3">
        <v>115560.05</v>
      </c>
      <c r="P10" s="3">
        <v>428438651.49000001</v>
      </c>
      <c r="Q10" s="3">
        <v>1351102738.5599999</v>
      </c>
      <c r="R10" s="3">
        <v>373309572.13999999</v>
      </c>
      <c r="S10" s="3">
        <v>1302760</v>
      </c>
      <c r="T10" s="3">
        <v>627261625.24000001</v>
      </c>
      <c r="U10" s="3">
        <v>529538312.73000002</v>
      </c>
      <c r="V10" s="3">
        <v>29528397888.720001</v>
      </c>
      <c r="W10" s="3">
        <v>239122155774.38</v>
      </c>
    </row>
    <row r="11" spans="1:23" x14ac:dyDescent="0.25">
      <c r="A11" s="2" t="s">
        <v>22</v>
      </c>
      <c r="B11" s="2" t="s">
        <v>31</v>
      </c>
      <c r="C11" s="15">
        <v>64000000</v>
      </c>
      <c r="D11" s="2" t="s">
        <v>209</v>
      </c>
      <c r="E11" s="3">
        <v>67385224191.779999</v>
      </c>
      <c r="F11" s="3">
        <v>65320405131.040001</v>
      </c>
      <c r="G11" s="3">
        <v>32528476339.490002</v>
      </c>
      <c r="H11" s="3">
        <v>10040604124.16</v>
      </c>
      <c r="I11" s="3">
        <v>656490612.98000002</v>
      </c>
      <c r="J11" s="1" t="s">
        <v>18</v>
      </c>
      <c r="K11" s="3">
        <v>2005871294.3299999</v>
      </c>
      <c r="L11" s="3">
        <v>3534971460.21</v>
      </c>
      <c r="M11" s="3">
        <v>886312939.01999998</v>
      </c>
      <c r="N11" s="3">
        <v>100298218.95999999</v>
      </c>
      <c r="O11" s="3">
        <v>100446.67</v>
      </c>
      <c r="P11" s="3">
        <v>562169673.94000006</v>
      </c>
      <c r="Q11" s="3">
        <v>57650117.100000001</v>
      </c>
      <c r="R11" s="3">
        <v>14480810039.34</v>
      </c>
      <c r="S11" s="3">
        <v>79698</v>
      </c>
      <c r="T11" s="3">
        <v>267180289.59999999</v>
      </c>
      <c r="U11" s="3">
        <v>8282724.1500000004</v>
      </c>
      <c r="V11" s="3">
        <v>2064819060.74</v>
      </c>
      <c r="W11" s="3">
        <v>199899746361.51001</v>
      </c>
    </row>
    <row r="12" spans="1:23" x14ac:dyDescent="0.25">
      <c r="A12" s="2" t="s">
        <v>22</v>
      </c>
      <c r="B12" s="2" t="s">
        <v>32</v>
      </c>
      <c r="C12" s="15">
        <v>8000000</v>
      </c>
      <c r="D12" s="2" t="s">
        <v>209</v>
      </c>
      <c r="E12" s="3">
        <v>44399280969.349998</v>
      </c>
      <c r="F12" s="3">
        <v>38931055583.800003</v>
      </c>
      <c r="G12" s="3">
        <v>7635866521.2700005</v>
      </c>
      <c r="H12" s="3">
        <v>14256215819.91</v>
      </c>
      <c r="I12" s="3">
        <v>3452470160.8899999</v>
      </c>
      <c r="J12" s="1" t="s">
        <v>18</v>
      </c>
      <c r="K12" s="3">
        <v>2982579498.7399998</v>
      </c>
      <c r="L12" s="3">
        <v>7456319610.7600002</v>
      </c>
      <c r="M12" s="3">
        <v>667270808.46000004</v>
      </c>
      <c r="N12" s="3">
        <v>218177948.53</v>
      </c>
      <c r="O12" s="3">
        <v>88045.31</v>
      </c>
      <c r="P12" s="3">
        <v>1038056790.84</v>
      </c>
      <c r="Q12" s="3">
        <v>246801954.19</v>
      </c>
      <c r="R12" s="3">
        <v>308886906.56</v>
      </c>
      <c r="S12" s="3">
        <v>2975606.85</v>
      </c>
      <c r="T12" s="3">
        <v>421863367.56999999</v>
      </c>
      <c r="U12" s="3">
        <v>45146125.299999997</v>
      </c>
      <c r="V12" s="3">
        <v>5468225385.5500002</v>
      </c>
      <c r="W12" s="3">
        <v>127531281103.88</v>
      </c>
    </row>
    <row r="13" spans="1:23" x14ac:dyDescent="0.25">
      <c r="A13" s="2" t="s">
        <v>22</v>
      </c>
      <c r="B13" s="2" t="s">
        <v>33</v>
      </c>
      <c r="C13" s="15">
        <v>77000000</v>
      </c>
      <c r="D13" s="2" t="s">
        <v>209</v>
      </c>
      <c r="E13" s="3">
        <v>12335338757.24</v>
      </c>
      <c r="F13" s="3">
        <v>5137764462.71</v>
      </c>
      <c r="G13" s="3">
        <v>1702185828.3499999</v>
      </c>
      <c r="H13" s="3">
        <v>1889716554.27</v>
      </c>
      <c r="I13" s="3">
        <v>86799998.25</v>
      </c>
      <c r="J13" s="1" t="s">
        <v>18</v>
      </c>
      <c r="K13" s="3">
        <v>84978503.420000002</v>
      </c>
      <c r="L13" s="3">
        <v>596111490.37</v>
      </c>
      <c r="M13" s="3">
        <v>598663995.86000001</v>
      </c>
      <c r="N13" s="3">
        <v>5271866.84</v>
      </c>
      <c r="O13" s="3">
        <v>25842.400000000001</v>
      </c>
      <c r="P13" s="3">
        <v>107873983.72</v>
      </c>
      <c r="Q13" s="3">
        <v>12520288.699999999</v>
      </c>
      <c r="R13" s="3">
        <v>13866269.439999999</v>
      </c>
      <c r="S13" s="1" t="s">
        <v>18</v>
      </c>
      <c r="T13" s="3">
        <v>25912300.379999999</v>
      </c>
      <c r="U13" s="3">
        <v>240896.47</v>
      </c>
      <c r="V13" s="3">
        <v>7197574294.5299997</v>
      </c>
      <c r="W13" s="3">
        <v>29794845332.950001</v>
      </c>
    </row>
    <row r="14" spans="1:23" x14ac:dyDescent="0.25">
      <c r="A14" s="2" t="s">
        <v>34</v>
      </c>
      <c r="B14" s="2" t="s">
        <v>35</v>
      </c>
      <c r="C14" s="15">
        <v>33000000</v>
      </c>
      <c r="D14" s="2" t="s">
        <v>209</v>
      </c>
      <c r="E14" s="3">
        <v>25781099980.200001</v>
      </c>
      <c r="F14" s="3">
        <v>17700443021.330002</v>
      </c>
      <c r="G14" s="3">
        <v>3497548460.4699998</v>
      </c>
      <c r="H14" s="3">
        <v>6340007899.25</v>
      </c>
      <c r="I14" s="3">
        <v>1763431677.0799999</v>
      </c>
      <c r="J14" s="1" t="s">
        <v>18</v>
      </c>
      <c r="K14" s="3">
        <v>2000606943.53</v>
      </c>
      <c r="L14" s="3">
        <v>1862711286.0899999</v>
      </c>
      <c r="M14" s="3">
        <v>8252503.1399999997</v>
      </c>
      <c r="N14" s="3">
        <v>175352304.33000001</v>
      </c>
      <c r="O14" s="3">
        <v>1424.4</v>
      </c>
      <c r="P14" s="3">
        <v>428530995.67000002</v>
      </c>
      <c r="Q14" s="3">
        <v>334196975.19999999</v>
      </c>
      <c r="R14" s="3">
        <v>268159075.41999999</v>
      </c>
      <c r="S14" s="3">
        <v>4275900</v>
      </c>
      <c r="T14" s="3">
        <v>242947538.84</v>
      </c>
      <c r="U14" s="3">
        <v>15807681.539999999</v>
      </c>
      <c r="V14" s="3">
        <v>8080656958.8699999</v>
      </c>
      <c r="W14" s="3">
        <v>68504030625.360001</v>
      </c>
    </row>
    <row r="15" spans="1:23" x14ac:dyDescent="0.25">
      <c r="A15" s="2" t="s">
        <v>34</v>
      </c>
      <c r="B15" s="2" t="s">
        <v>36</v>
      </c>
      <c r="C15" s="15">
        <v>22000000</v>
      </c>
      <c r="D15" s="2" t="s">
        <v>209</v>
      </c>
      <c r="E15" s="3">
        <v>74363403605.229996</v>
      </c>
      <c r="F15" s="3">
        <v>66767746411.739998</v>
      </c>
      <c r="G15" s="3">
        <v>18979938454.029999</v>
      </c>
      <c r="H15" s="3">
        <v>24381040598.330002</v>
      </c>
      <c r="I15" s="3">
        <v>6325578242.8999996</v>
      </c>
      <c r="J15" s="1" t="s">
        <v>18</v>
      </c>
      <c r="K15" s="3">
        <v>4889321646.9200001</v>
      </c>
      <c r="L15" s="3">
        <v>8095425674.1599998</v>
      </c>
      <c r="M15" s="3">
        <v>20895166.5</v>
      </c>
      <c r="N15" s="3">
        <v>378964778.44999999</v>
      </c>
      <c r="O15" s="3">
        <v>68510.98</v>
      </c>
      <c r="P15" s="3">
        <v>1366876042.5699999</v>
      </c>
      <c r="Q15" s="3">
        <v>320677530.31999999</v>
      </c>
      <c r="R15" s="3">
        <v>371672627.66000003</v>
      </c>
      <c r="S15" s="3">
        <v>6838744.1200000001</v>
      </c>
      <c r="T15" s="3">
        <v>919057314.57000005</v>
      </c>
      <c r="U15" s="3">
        <v>64833806.439999998</v>
      </c>
      <c r="V15" s="3">
        <v>7595657193.4899998</v>
      </c>
      <c r="W15" s="3">
        <v>214847996348.41</v>
      </c>
    </row>
    <row r="16" spans="1:23" x14ac:dyDescent="0.25">
      <c r="A16" s="2" t="s">
        <v>34</v>
      </c>
      <c r="B16" s="2" t="s">
        <v>37</v>
      </c>
      <c r="C16" s="15">
        <v>53000000</v>
      </c>
      <c r="D16" s="2" t="s">
        <v>209</v>
      </c>
      <c r="E16" s="3">
        <v>40910620742.779999</v>
      </c>
      <c r="F16" s="3">
        <v>34291741143.639999</v>
      </c>
      <c r="G16" s="3">
        <v>11797892087.75</v>
      </c>
      <c r="H16" s="3">
        <v>10667800151.610001</v>
      </c>
      <c r="I16" s="3">
        <v>2236088582.7399998</v>
      </c>
      <c r="J16" s="1" t="s">
        <v>18</v>
      </c>
      <c r="K16" s="3">
        <v>1749143115.8199999</v>
      </c>
      <c r="L16" s="3">
        <v>5867471289.8199997</v>
      </c>
      <c r="M16" s="3">
        <v>318498571.45999998</v>
      </c>
      <c r="N16" s="3">
        <v>241226891.19</v>
      </c>
      <c r="O16" s="3">
        <v>223800.5</v>
      </c>
      <c r="P16" s="3">
        <v>544014825.72000003</v>
      </c>
      <c r="Q16" s="3">
        <v>83780595.450000003</v>
      </c>
      <c r="R16" s="3">
        <v>281557727.86000001</v>
      </c>
      <c r="S16" s="3">
        <v>3264704.71</v>
      </c>
      <c r="T16" s="3">
        <v>316639217.69</v>
      </c>
      <c r="U16" s="3">
        <v>13137118.710000001</v>
      </c>
      <c r="V16" s="3">
        <v>6618879599.1400003</v>
      </c>
      <c r="W16" s="3">
        <v>115941980166.59</v>
      </c>
    </row>
    <row r="17" spans="1:23" x14ac:dyDescent="0.25">
      <c r="A17" s="2" t="s">
        <v>34</v>
      </c>
      <c r="B17" s="2" t="s">
        <v>38</v>
      </c>
      <c r="C17" s="15">
        <v>56000000</v>
      </c>
      <c r="D17" s="2" t="s">
        <v>209</v>
      </c>
      <c r="E17" s="3">
        <v>24729336263.470001</v>
      </c>
      <c r="F17" s="3">
        <v>16851870176.92</v>
      </c>
      <c r="G17" s="3">
        <v>3062033829.6599998</v>
      </c>
      <c r="H17" s="3">
        <v>5674026719.6300001</v>
      </c>
      <c r="I17" s="3">
        <v>3020449629.0700002</v>
      </c>
      <c r="J17" s="1" t="s">
        <v>18</v>
      </c>
      <c r="K17" s="3">
        <v>1732639799.5799999</v>
      </c>
      <c r="L17" s="3">
        <v>2355552467.7399998</v>
      </c>
      <c r="M17" s="3">
        <v>8661938.5800000001</v>
      </c>
      <c r="N17" s="3">
        <v>129282934.89</v>
      </c>
      <c r="O17" s="3">
        <v>99208.39</v>
      </c>
      <c r="P17" s="3">
        <v>302929542.45999998</v>
      </c>
      <c r="Q17" s="3">
        <v>30855095.260000002</v>
      </c>
      <c r="R17" s="3">
        <v>175077814.13999999</v>
      </c>
      <c r="S17" s="3">
        <v>3801034.53</v>
      </c>
      <c r="T17" s="3">
        <v>234949184.84</v>
      </c>
      <c r="U17" s="3">
        <v>66552254.259999998</v>
      </c>
      <c r="V17" s="3">
        <v>7877466086.5500002</v>
      </c>
      <c r="W17" s="3">
        <v>66255583979.970001</v>
      </c>
    </row>
    <row r="18" spans="1:23" x14ac:dyDescent="0.25">
      <c r="A18" s="2" t="s">
        <v>34</v>
      </c>
      <c r="B18" s="2" t="s">
        <v>39</v>
      </c>
      <c r="C18" s="15">
        <v>57000000</v>
      </c>
      <c r="D18" s="2" t="s">
        <v>209</v>
      </c>
      <c r="E18" s="3">
        <v>63216919310.040001</v>
      </c>
      <c r="F18" s="3">
        <v>57606243775.089996</v>
      </c>
      <c r="G18" s="3">
        <v>21741809324.209999</v>
      </c>
      <c r="H18" s="3">
        <v>17287747303.599998</v>
      </c>
      <c r="I18" s="3">
        <v>3386911916.3200002</v>
      </c>
      <c r="J18" s="1" t="s">
        <v>18</v>
      </c>
      <c r="K18" s="3">
        <v>3858680320.73</v>
      </c>
      <c r="L18" s="3">
        <v>8341405319.2700005</v>
      </c>
      <c r="M18" s="3">
        <v>132570291.77</v>
      </c>
      <c r="N18" s="3">
        <v>353537200.62</v>
      </c>
      <c r="O18" s="3">
        <v>65527.26</v>
      </c>
      <c r="P18" s="3">
        <v>779213590.19000006</v>
      </c>
      <c r="Q18" s="3">
        <v>443237434.50999999</v>
      </c>
      <c r="R18" s="3">
        <v>274106096.56</v>
      </c>
      <c r="S18" s="3">
        <v>901896.42</v>
      </c>
      <c r="T18" s="3">
        <v>626003962.39999998</v>
      </c>
      <c r="U18" s="3">
        <v>38272195.549999997</v>
      </c>
      <c r="V18" s="3">
        <v>5610675534.9499998</v>
      </c>
      <c r="W18" s="3">
        <v>183698300999.48999</v>
      </c>
    </row>
    <row r="19" spans="1:23" x14ac:dyDescent="0.25">
      <c r="A19" s="2" t="s">
        <v>34</v>
      </c>
      <c r="B19" s="2" t="s">
        <v>40</v>
      </c>
      <c r="C19" s="15">
        <v>80000000</v>
      </c>
      <c r="D19" s="2" t="s">
        <v>209</v>
      </c>
      <c r="E19" s="3">
        <v>99397721173.179993</v>
      </c>
      <c r="F19" s="3">
        <v>85503456981.809998</v>
      </c>
      <c r="G19" s="3">
        <v>38328952703.160004</v>
      </c>
      <c r="H19" s="3">
        <v>20730480715.529999</v>
      </c>
      <c r="I19" s="3">
        <v>7601422186.4399996</v>
      </c>
      <c r="J19" s="1" t="s">
        <v>18</v>
      </c>
      <c r="K19" s="3">
        <v>3937840707.6100001</v>
      </c>
      <c r="L19" s="3">
        <v>8478405878.6999998</v>
      </c>
      <c r="M19" s="3">
        <v>251634033.00999999</v>
      </c>
      <c r="N19" s="3">
        <v>492464630.23000002</v>
      </c>
      <c r="O19" s="3">
        <v>748838.2</v>
      </c>
      <c r="P19" s="3">
        <v>3084267255.3200002</v>
      </c>
      <c r="Q19" s="3">
        <v>177578451.11000001</v>
      </c>
      <c r="R19" s="3">
        <v>1171892218.98</v>
      </c>
      <c r="S19" s="3">
        <v>17900545.539999999</v>
      </c>
      <c r="T19" s="3">
        <v>891935255.87</v>
      </c>
      <c r="U19" s="3">
        <v>93445290.530000001</v>
      </c>
      <c r="V19" s="3">
        <v>13894264191.370001</v>
      </c>
      <c r="W19" s="3">
        <v>284054411056.59003</v>
      </c>
    </row>
    <row r="20" spans="1:23" x14ac:dyDescent="0.25">
      <c r="A20" s="2" t="s">
        <v>34</v>
      </c>
      <c r="B20" s="2" t="s">
        <v>41</v>
      </c>
      <c r="C20" s="15">
        <v>88000000</v>
      </c>
      <c r="D20" s="2" t="s">
        <v>209</v>
      </c>
      <c r="E20" s="3">
        <v>11959347870.34</v>
      </c>
      <c r="F20" s="3">
        <v>7747232023.1899996</v>
      </c>
      <c r="G20" s="3">
        <v>1492395706.3699999</v>
      </c>
      <c r="H20" s="3">
        <v>2998367346.2399998</v>
      </c>
      <c r="I20" s="3">
        <v>851358530.83000004</v>
      </c>
      <c r="J20" s="1" t="s">
        <v>18</v>
      </c>
      <c r="K20" s="3">
        <v>804548781.65999997</v>
      </c>
      <c r="L20" s="3">
        <v>1109986398.7</v>
      </c>
      <c r="M20" s="3">
        <v>4269746.1100000003</v>
      </c>
      <c r="N20" s="3">
        <v>77395755.439999998</v>
      </c>
      <c r="O20" s="3">
        <v>29445.75</v>
      </c>
      <c r="P20" s="3">
        <v>176795556.61000001</v>
      </c>
      <c r="Q20" s="3">
        <v>51928558.340000004</v>
      </c>
      <c r="R20" s="3">
        <v>69920385.689999998</v>
      </c>
      <c r="S20" s="3">
        <v>525794</v>
      </c>
      <c r="T20" s="3">
        <v>85233669.180000007</v>
      </c>
      <c r="U20" s="3">
        <v>903409.99</v>
      </c>
      <c r="V20" s="3">
        <v>4212115847.1500001</v>
      </c>
      <c r="W20" s="3">
        <v>31642354825.59</v>
      </c>
    </row>
    <row r="21" spans="1:23" x14ac:dyDescent="0.25">
      <c r="A21" s="2" t="s">
        <v>34</v>
      </c>
      <c r="B21" s="2" t="s">
        <v>42</v>
      </c>
      <c r="C21" s="15">
        <v>89000000</v>
      </c>
      <c r="D21" s="2" t="s">
        <v>209</v>
      </c>
      <c r="E21" s="3">
        <v>15150553341.459999</v>
      </c>
      <c r="F21" s="3">
        <v>11117865639.719999</v>
      </c>
      <c r="G21" s="3">
        <v>1426476484.2</v>
      </c>
      <c r="H21" s="3">
        <v>3401253414.6999998</v>
      </c>
      <c r="I21" s="3">
        <v>3550566329.8499999</v>
      </c>
      <c r="J21" s="1" t="s">
        <v>18</v>
      </c>
      <c r="K21" s="3">
        <v>707512362.65999997</v>
      </c>
      <c r="L21" s="3">
        <v>1480282943.72</v>
      </c>
      <c r="M21" s="3">
        <v>9181759.3200000003</v>
      </c>
      <c r="N21" s="3">
        <v>68773596.060000002</v>
      </c>
      <c r="O21" s="3">
        <v>-120454.29</v>
      </c>
      <c r="P21" s="3">
        <v>145264772.66999999</v>
      </c>
      <c r="Q21" s="3">
        <v>25309491.800000001</v>
      </c>
      <c r="R21" s="3">
        <v>156938685.59999999</v>
      </c>
      <c r="S21" s="3">
        <v>197500</v>
      </c>
      <c r="T21" s="3">
        <v>121563631.93000001</v>
      </c>
      <c r="U21" s="3">
        <v>1217674.3600000001</v>
      </c>
      <c r="V21" s="3">
        <v>4032687701.7399998</v>
      </c>
      <c r="W21" s="3">
        <v>41395524875.5</v>
      </c>
    </row>
    <row r="22" spans="1:23" x14ac:dyDescent="0.25">
      <c r="A22" s="2" t="s">
        <v>34</v>
      </c>
      <c r="B22" s="2" t="s">
        <v>43</v>
      </c>
      <c r="C22" s="15">
        <v>92000000</v>
      </c>
      <c r="D22" s="2" t="s">
        <v>209</v>
      </c>
      <c r="E22" s="3">
        <v>119835122443.25</v>
      </c>
      <c r="F22" s="3">
        <v>109954806717.36</v>
      </c>
      <c r="G22" s="3">
        <v>40189063063.849998</v>
      </c>
      <c r="H22" s="3">
        <v>28808048538.84</v>
      </c>
      <c r="I22" s="3">
        <v>11944969750.299999</v>
      </c>
      <c r="J22" s="1" t="s">
        <v>18</v>
      </c>
      <c r="K22" s="3">
        <v>5450015881.2799997</v>
      </c>
      <c r="L22" s="3">
        <v>16883025427.84</v>
      </c>
      <c r="M22" s="3">
        <v>15783288.24</v>
      </c>
      <c r="N22" s="3">
        <v>605153134.37</v>
      </c>
      <c r="O22" s="3">
        <v>179974.28</v>
      </c>
      <c r="P22" s="3">
        <v>2512284471.3800001</v>
      </c>
      <c r="Q22" s="3">
        <v>268760390.69</v>
      </c>
      <c r="R22" s="3">
        <v>415864015.79000002</v>
      </c>
      <c r="S22" s="3">
        <v>567856.5</v>
      </c>
      <c r="T22" s="3">
        <v>1231990470.3900001</v>
      </c>
      <c r="U22" s="3">
        <v>967674119.82000005</v>
      </c>
      <c r="V22" s="3">
        <v>9880315725.8899994</v>
      </c>
      <c r="W22" s="3">
        <v>348963625270.07001</v>
      </c>
    </row>
    <row r="23" spans="1:23" x14ac:dyDescent="0.25">
      <c r="A23" s="2" t="s">
        <v>34</v>
      </c>
      <c r="B23" s="2" t="s">
        <v>44</v>
      </c>
      <c r="C23" s="15">
        <v>36000000</v>
      </c>
      <c r="D23" s="2" t="s">
        <v>209</v>
      </c>
      <c r="E23" s="3">
        <v>74947341039.729996</v>
      </c>
      <c r="F23" s="3">
        <v>70785636886.259995</v>
      </c>
      <c r="G23" s="3">
        <v>22721699322.82</v>
      </c>
      <c r="H23" s="3">
        <v>22636149589.869999</v>
      </c>
      <c r="I23" s="3">
        <v>6599363942.3800001</v>
      </c>
      <c r="J23" s="1" t="s">
        <v>18</v>
      </c>
      <c r="K23" s="3">
        <v>4146162218.1300001</v>
      </c>
      <c r="L23" s="3">
        <v>11246405262.15</v>
      </c>
      <c r="M23" s="3">
        <v>17813129.289999999</v>
      </c>
      <c r="N23" s="3">
        <v>404325676.25</v>
      </c>
      <c r="O23" s="3">
        <v>61479.03</v>
      </c>
      <c r="P23" s="3">
        <v>1321939537.0599999</v>
      </c>
      <c r="Q23" s="3">
        <v>188680047.81999999</v>
      </c>
      <c r="R23" s="3">
        <v>434234616.16000003</v>
      </c>
      <c r="S23" s="3">
        <v>1840706</v>
      </c>
      <c r="T23" s="3">
        <v>895768310.39999998</v>
      </c>
      <c r="U23" s="3">
        <v>48249277.560000002</v>
      </c>
      <c r="V23" s="3">
        <v>4161704153.4699998</v>
      </c>
      <c r="W23" s="3">
        <v>220557375194.38</v>
      </c>
    </row>
    <row r="24" spans="1:23" x14ac:dyDescent="0.25">
      <c r="A24" s="2" t="s">
        <v>34</v>
      </c>
      <c r="B24" s="2" t="s">
        <v>45</v>
      </c>
      <c r="C24" s="15">
        <v>63000000</v>
      </c>
      <c r="D24" s="2" t="s">
        <v>209</v>
      </c>
      <c r="E24" s="3">
        <v>40217587736.620003</v>
      </c>
      <c r="F24" s="3">
        <v>33157904623.639999</v>
      </c>
      <c r="G24" s="3">
        <v>9053625993.7099991</v>
      </c>
      <c r="H24" s="3">
        <v>11423241791.4</v>
      </c>
      <c r="I24" s="3">
        <v>2454675643.6500001</v>
      </c>
      <c r="J24" s="1" t="s">
        <v>18</v>
      </c>
      <c r="K24" s="3">
        <v>2789333706.5999999</v>
      </c>
      <c r="L24" s="3">
        <v>5744372358.5299997</v>
      </c>
      <c r="M24" s="3">
        <v>20000461.539999999</v>
      </c>
      <c r="N24" s="3">
        <v>293035815.41000003</v>
      </c>
      <c r="O24" s="3">
        <v>7348.18</v>
      </c>
      <c r="P24" s="3">
        <v>442486934.63</v>
      </c>
      <c r="Q24" s="3">
        <v>105572174.41</v>
      </c>
      <c r="R24" s="3">
        <v>206465575.88999999</v>
      </c>
      <c r="S24" s="3">
        <v>9527713.25</v>
      </c>
      <c r="T24" s="3">
        <v>439596265.61000001</v>
      </c>
      <c r="U24" s="3">
        <v>4663142.54</v>
      </c>
      <c r="V24" s="3">
        <v>7059683112.9799995</v>
      </c>
      <c r="W24" s="3">
        <v>113421780398.59</v>
      </c>
    </row>
    <row r="25" spans="1:23" x14ac:dyDescent="0.25">
      <c r="A25" s="2" t="s">
        <v>34</v>
      </c>
      <c r="B25" s="2" t="s">
        <v>46</v>
      </c>
      <c r="C25" s="15">
        <v>94000000</v>
      </c>
      <c r="D25" s="2" t="s">
        <v>209</v>
      </c>
      <c r="E25" s="3">
        <v>32713710771.259998</v>
      </c>
      <c r="F25" s="3">
        <v>27024006032.380001</v>
      </c>
      <c r="G25" s="3">
        <v>9294300293.5599995</v>
      </c>
      <c r="H25" s="3">
        <v>9125974372</v>
      </c>
      <c r="I25" s="3">
        <v>2273891865.4499998</v>
      </c>
      <c r="J25" s="1" t="s">
        <v>18</v>
      </c>
      <c r="K25" s="3">
        <v>1929608326.1800001</v>
      </c>
      <c r="L25" s="3">
        <v>2933854745.98</v>
      </c>
      <c r="M25" s="3">
        <v>4898556.8600000003</v>
      </c>
      <c r="N25" s="3">
        <v>183360983.63999999</v>
      </c>
      <c r="O25" s="3">
        <v>9833.51</v>
      </c>
      <c r="P25" s="3">
        <v>525330416.20999998</v>
      </c>
      <c r="Q25" s="3">
        <v>98853505.420000002</v>
      </c>
      <c r="R25" s="3">
        <v>115114731.62</v>
      </c>
      <c r="S25" s="3">
        <v>1465761.28</v>
      </c>
      <c r="T25" s="3">
        <v>427806278.5</v>
      </c>
      <c r="U25" s="3">
        <v>6592522.9400000004</v>
      </c>
      <c r="V25" s="3">
        <v>5689704738.8800001</v>
      </c>
      <c r="W25" s="3">
        <v>92348483735.669998</v>
      </c>
    </row>
    <row r="26" spans="1:23" x14ac:dyDescent="0.25">
      <c r="A26" s="2" t="s">
        <v>34</v>
      </c>
      <c r="B26" s="2" t="s">
        <v>47</v>
      </c>
      <c r="C26" s="15">
        <v>73000000</v>
      </c>
      <c r="D26" s="2" t="s">
        <v>209</v>
      </c>
      <c r="E26" s="3">
        <v>24650485415.599998</v>
      </c>
      <c r="F26" s="3">
        <v>20701955527.080002</v>
      </c>
      <c r="G26" s="3">
        <v>5437021972.8100004</v>
      </c>
      <c r="H26" s="3">
        <v>5815711371.75</v>
      </c>
      <c r="I26" s="3">
        <v>5079712074.6700001</v>
      </c>
      <c r="J26" s="1" t="s">
        <v>18</v>
      </c>
      <c r="K26" s="3">
        <v>1242280735.05</v>
      </c>
      <c r="L26" s="3">
        <v>2198293852.4499998</v>
      </c>
      <c r="M26" s="3">
        <v>7289208.4699999997</v>
      </c>
      <c r="N26" s="3">
        <v>120637275.45</v>
      </c>
      <c r="O26" s="3">
        <v>1729340.7</v>
      </c>
      <c r="P26" s="3">
        <v>200191665.13999999</v>
      </c>
      <c r="Q26" s="3">
        <v>76829481.840000004</v>
      </c>
      <c r="R26" s="3">
        <v>115501458.78</v>
      </c>
      <c r="S26" s="3">
        <v>573010</v>
      </c>
      <c r="T26" s="3">
        <v>275109502.04000002</v>
      </c>
      <c r="U26" s="3">
        <v>14332549.109999999</v>
      </c>
      <c r="V26" s="3">
        <v>3948529888.52</v>
      </c>
      <c r="W26" s="3">
        <v>69886184329.460007</v>
      </c>
    </row>
    <row r="27" spans="1:23" x14ac:dyDescent="0.25">
      <c r="A27" s="2" t="s">
        <v>34</v>
      </c>
      <c r="B27" s="2" t="s">
        <v>48</v>
      </c>
      <c r="C27" s="15">
        <v>97000000</v>
      </c>
      <c r="D27" s="2" t="s">
        <v>209</v>
      </c>
      <c r="E27" s="3">
        <v>21556041647.119999</v>
      </c>
      <c r="F27" s="3">
        <v>14527190510.41</v>
      </c>
      <c r="G27" s="3">
        <v>3979860293.1100001</v>
      </c>
      <c r="H27" s="3">
        <v>4611072527.8800001</v>
      </c>
      <c r="I27" s="3">
        <v>1490903695.0599999</v>
      </c>
      <c r="J27" s="1" t="s">
        <v>18</v>
      </c>
      <c r="K27" s="3">
        <v>1549675553.4000001</v>
      </c>
      <c r="L27" s="3">
        <v>1645560911.03</v>
      </c>
      <c r="M27" s="3">
        <v>4955734.6900000004</v>
      </c>
      <c r="N27" s="3">
        <v>124559333.84</v>
      </c>
      <c r="O27" s="3">
        <v>91547.93</v>
      </c>
      <c r="P27" s="3">
        <v>455653458.12</v>
      </c>
      <c r="Q27" s="3">
        <v>41740504.210000001</v>
      </c>
      <c r="R27" s="3">
        <v>279255039.35000002</v>
      </c>
      <c r="S27" s="3">
        <v>426339</v>
      </c>
      <c r="T27" s="3">
        <v>290271626.06</v>
      </c>
      <c r="U27" s="3">
        <v>4736831.25</v>
      </c>
      <c r="V27" s="3">
        <v>7028851136.71</v>
      </c>
      <c r="W27" s="3">
        <v>57590846689.169998</v>
      </c>
    </row>
    <row r="28" spans="1:23" x14ac:dyDescent="0.25">
      <c r="A28" s="2" t="s">
        <v>49</v>
      </c>
      <c r="B28" s="2" t="s">
        <v>50</v>
      </c>
      <c r="C28" s="15">
        <v>11000000</v>
      </c>
      <c r="D28" s="2" t="s">
        <v>209</v>
      </c>
      <c r="E28" s="3">
        <v>37676977874.389999</v>
      </c>
      <c r="F28" s="3">
        <v>29848091682.110001</v>
      </c>
      <c r="G28" s="3">
        <v>8479607489.04</v>
      </c>
      <c r="H28" s="3">
        <v>10366973350.139999</v>
      </c>
      <c r="I28" s="3">
        <v>1701343693.22</v>
      </c>
      <c r="J28" s="1" t="s">
        <v>18</v>
      </c>
      <c r="K28" s="3">
        <v>2158533373.3600001</v>
      </c>
      <c r="L28" s="3">
        <v>4282415171.6199999</v>
      </c>
      <c r="M28" s="3">
        <v>1154414134.98</v>
      </c>
      <c r="N28" s="3">
        <v>140015649.00999999</v>
      </c>
      <c r="O28" s="3">
        <v>11014.08</v>
      </c>
      <c r="P28" s="3">
        <v>451454167.69999999</v>
      </c>
      <c r="Q28" s="3">
        <v>413515026.58999997</v>
      </c>
      <c r="R28" s="3">
        <v>310183669.33999997</v>
      </c>
      <c r="S28" s="3">
        <v>425342.83</v>
      </c>
      <c r="T28" s="3">
        <v>239461429.38</v>
      </c>
      <c r="U28" s="3">
        <v>21340022.030000001</v>
      </c>
      <c r="V28" s="3">
        <v>7828886192.2799997</v>
      </c>
      <c r="W28" s="3">
        <v>105073649282.10001</v>
      </c>
    </row>
    <row r="29" spans="1:23" x14ac:dyDescent="0.25">
      <c r="A29" s="2" t="s">
        <v>49</v>
      </c>
      <c r="B29" s="2" t="s">
        <v>51</v>
      </c>
      <c r="C29" s="15">
        <v>19000000</v>
      </c>
      <c r="D29" s="2" t="s">
        <v>209</v>
      </c>
      <c r="E29" s="3">
        <v>34562841778.599998</v>
      </c>
      <c r="F29" s="3">
        <v>30566240025.900002</v>
      </c>
      <c r="G29" s="3">
        <v>9828797762.1499996</v>
      </c>
      <c r="H29" s="3">
        <v>7806582653.6599998</v>
      </c>
      <c r="I29" s="3">
        <v>2699155076.21</v>
      </c>
      <c r="J29" s="1" t="s">
        <v>18</v>
      </c>
      <c r="K29" s="3">
        <v>1777154389.1900001</v>
      </c>
      <c r="L29" s="3">
        <v>6664627721.46</v>
      </c>
      <c r="M29" s="3">
        <v>13582360.289999999</v>
      </c>
      <c r="N29" s="3">
        <v>171791355.27000001</v>
      </c>
      <c r="O29" s="3">
        <v>30066.1</v>
      </c>
      <c r="P29" s="3">
        <v>426731655.38</v>
      </c>
      <c r="Q29" s="3">
        <v>444790834.61000001</v>
      </c>
      <c r="R29" s="3">
        <v>268041781.66999999</v>
      </c>
      <c r="S29" s="3">
        <v>404051.01</v>
      </c>
      <c r="T29" s="3">
        <v>353874756.26999998</v>
      </c>
      <c r="U29" s="3">
        <v>19588044.530000001</v>
      </c>
      <c r="V29" s="3">
        <v>3996601752.6999998</v>
      </c>
      <c r="W29" s="3">
        <v>99600836065</v>
      </c>
    </row>
    <row r="30" spans="1:23" x14ac:dyDescent="0.25">
      <c r="A30" s="2" t="s">
        <v>49</v>
      </c>
      <c r="B30" s="2" t="s">
        <v>52</v>
      </c>
      <c r="C30" s="15">
        <v>27000000</v>
      </c>
      <c r="D30" s="2" t="s">
        <v>209</v>
      </c>
      <c r="E30" s="3">
        <v>47803174485.970001</v>
      </c>
      <c r="F30" s="3">
        <v>20568660394.43</v>
      </c>
      <c r="G30" s="3">
        <v>4448639694.3699999</v>
      </c>
      <c r="H30" s="3">
        <v>6982942899.8900003</v>
      </c>
      <c r="I30" s="3">
        <v>1404991645.1500001</v>
      </c>
      <c r="J30" s="1" t="s">
        <v>18</v>
      </c>
      <c r="K30" s="3">
        <v>3640743755.8400002</v>
      </c>
      <c r="L30" s="3">
        <v>2803348308.4000001</v>
      </c>
      <c r="M30" s="3">
        <v>52649598.600000001</v>
      </c>
      <c r="N30" s="3">
        <v>159816947.94999999</v>
      </c>
      <c r="O30" s="3">
        <v>130174.44</v>
      </c>
      <c r="P30" s="3">
        <v>347969180.22000003</v>
      </c>
      <c r="Q30" s="3">
        <v>65304290.630000003</v>
      </c>
      <c r="R30" s="3">
        <v>181516090.52000001</v>
      </c>
      <c r="S30" s="3">
        <v>53880791.270000003</v>
      </c>
      <c r="T30" s="3">
        <v>260310588.81999999</v>
      </c>
      <c r="U30" s="3">
        <v>47913831.079999998</v>
      </c>
      <c r="V30" s="3">
        <v>27234514091.540001</v>
      </c>
      <c r="W30" s="3">
        <v>116056506769.12</v>
      </c>
    </row>
    <row r="31" spans="1:23" x14ac:dyDescent="0.25">
      <c r="A31" s="2" t="s">
        <v>49</v>
      </c>
      <c r="B31" s="2" t="s">
        <v>53</v>
      </c>
      <c r="C31" s="15">
        <v>41000000</v>
      </c>
      <c r="D31" s="2" t="s">
        <v>209</v>
      </c>
      <c r="E31" s="3">
        <v>63953354249.129997</v>
      </c>
      <c r="F31" s="3">
        <v>61319742542.07</v>
      </c>
      <c r="G31" s="3">
        <v>24288935110.18</v>
      </c>
      <c r="H31" s="3">
        <v>16062324054.48</v>
      </c>
      <c r="I31" s="3">
        <v>3172587620.71</v>
      </c>
      <c r="J31" s="1" t="s">
        <v>18</v>
      </c>
      <c r="K31" s="3">
        <v>2025087001.73</v>
      </c>
      <c r="L31" s="3">
        <v>11543898941.200001</v>
      </c>
      <c r="M31" s="3">
        <v>157027669</v>
      </c>
      <c r="N31" s="3">
        <v>289274061.54000002</v>
      </c>
      <c r="O31" s="3">
        <v>39506.31</v>
      </c>
      <c r="P31" s="3">
        <v>1589829694.46</v>
      </c>
      <c r="Q31" s="3">
        <v>505305151.01999998</v>
      </c>
      <c r="R31" s="3">
        <v>761772499.95000005</v>
      </c>
      <c r="S31" s="3">
        <v>4772411.5999999996</v>
      </c>
      <c r="T31" s="3">
        <v>283839903.14999998</v>
      </c>
      <c r="U31" s="3">
        <v>207012743.31</v>
      </c>
      <c r="V31" s="3">
        <v>2633611707.0599999</v>
      </c>
      <c r="W31" s="3">
        <v>188798414866.89999</v>
      </c>
    </row>
    <row r="32" spans="1:23" x14ac:dyDescent="0.25">
      <c r="A32" s="2" t="s">
        <v>49</v>
      </c>
      <c r="B32" s="2" t="s">
        <v>54</v>
      </c>
      <c r="C32" s="15">
        <v>47000000</v>
      </c>
      <c r="D32" s="2" t="s">
        <v>209</v>
      </c>
      <c r="E32" s="3">
        <v>30304285119.060001</v>
      </c>
      <c r="F32" s="3">
        <v>27988187688.43</v>
      </c>
      <c r="G32" s="3">
        <v>8339111867.3400002</v>
      </c>
      <c r="H32" s="3">
        <v>11761466612.09</v>
      </c>
      <c r="I32" s="3">
        <v>712511671.05999994</v>
      </c>
      <c r="J32" s="1" t="s">
        <v>18</v>
      </c>
      <c r="K32" s="3">
        <v>1975362214.45</v>
      </c>
      <c r="L32" s="3">
        <v>3349154530.6199999</v>
      </c>
      <c r="M32" s="3">
        <v>557497144.37</v>
      </c>
      <c r="N32" s="3">
        <v>117558582.20999999</v>
      </c>
      <c r="O32" s="3">
        <v>18599.599999999999</v>
      </c>
      <c r="P32" s="3">
        <v>625423408.5</v>
      </c>
      <c r="Q32" s="3">
        <v>101920100.51000001</v>
      </c>
      <c r="R32" s="3">
        <v>152201510.68000001</v>
      </c>
      <c r="S32" s="3">
        <v>747469.07</v>
      </c>
      <c r="T32" s="3">
        <v>195775690</v>
      </c>
      <c r="U32" s="3">
        <v>30830417.739999998</v>
      </c>
      <c r="V32" s="3">
        <v>2316097430.6300001</v>
      </c>
      <c r="W32" s="3">
        <v>88528150056.360001</v>
      </c>
    </row>
    <row r="33" spans="1:23" x14ac:dyDescent="0.25">
      <c r="A33" s="2" t="s">
        <v>49</v>
      </c>
      <c r="B33" s="2" t="s">
        <v>55</v>
      </c>
      <c r="C33" s="15">
        <v>11800000</v>
      </c>
      <c r="D33" s="2" t="s">
        <v>209</v>
      </c>
      <c r="E33" s="3">
        <v>9582298070.1599998</v>
      </c>
      <c r="F33" s="3">
        <v>9098428651.7700005</v>
      </c>
      <c r="G33" s="3">
        <v>1242635905.1199999</v>
      </c>
      <c r="H33" s="3">
        <v>1059463906.92</v>
      </c>
      <c r="I33" s="3">
        <v>47096324.310000002</v>
      </c>
      <c r="J33" s="1" t="s">
        <v>18</v>
      </c>
      <c r="K33" s="3">
        <v>75112296.969999999</v>
      </c>
      <c r="L33" s="3">
        <v>2985111523.3800001</v>
      </c>
      <c r="M33" s="3">
        <v>45211825.75</v>
      </c>
      <c r="N33" s="3">
        <v>9053828.2200000007</v>
      </c>
      <c r="O33" s="1" t="s">
        <v>18</v>
      </c>
      <c r="P33" s="3">
        <v>46801832.670000002</v>
      </c>
      <c r="Q33" s="3">
        <v>65531423.390000001</v>
      </c>
      <c r="R33" s="3">
        <v>3440452732.4099998</v>
      </c>
      <c r="S33" s="3">
        <v>12394449.6</v>
      </c>
      <c r="T33" s="3">
        <v>28892597.559999999</v>
      </c>
      <c r="U33" s="3">
        <v>26848718.469999999</v>
      </c>
      <c r="V33" s="3">
        <v>483869418.38999999</v>
      </c>
      <c r="W33" s="3">
        <v>28249203505.09</v>
      </c>
    </row>
    <row r="34" spans="1:23" x14ac:dyDescent="0.25">
      <c r="A34" s="2" t="s">
        <v>49</v>
      </c>
      <c r="B34" s="2" t="s">
        <v>56</v>
      </c>
      <c r="C34" s="15">
        <v>49000000</v>
      </c>
      <c r="D34" s="2" t="s">
        <v>209</v>
      </c>
      <c r="E34" s="3">
        <v>13457491031.940001</v>
      </c>
      <c r="F34" s="3">
        <v>11248665900.23</v>
      </c>
      <c r="G34" s="3">
        <v>2835445213.29</v>
      </c>
      <c r="H34" s="3">
        <v>3795989547.54</v>
      </c>
      <c r="I34" s="3">
        <v>1194632623.8099999</v>
      </c>
      <c r="J34" s="1" t="s">
        <v>18</v>
      </c>
      <c r="K34" s="3">
        <v>736614926.30999994</v>
      </c>
      <c r="L34" s="3">
        <v>1984991407.96</v>
      </c>
      <c r="M34" s="3">
        <v>8596227.3699999992</v>
      </c>
      <c r="N34" s="3">
        <v>84362760.689999998</v>
      </c>
      <c r="O34" s="3">
        <v>1298.68</v>
      </c>
      <c r="P34" s="3">
        <v>184811422.69</v>
      </c>
      <c r="Q34" s="3">
        <v>127163872.53</v>
      </c>
      <c r="R34" s="3">
        <v>104107491.95</v>
      </c>
      <c r="S34" s="3">
        <v>476166.81</v>
      </c>
      <c r="T34" s="3">
        <v>154180163.90000001</v>
      </c>
      <c r="U34" s="3">
        <v>15405362.699999999</v>
      </c>
      <c r="V34" s="3">
        <v>2208825131.71</v>
      </c>
      <c r="W34" s="3">
        <v>38141760550.110001</v>
      </c>
    </row>
    <row r="35" spans="1:23" x14ac:dyDescent="0.25">
      <c r="A35" s="2" t="s">
        <v>49</v>
      </c>
      <c r="B35" s="2" t="s">
        <v>57</v>
      </c>
      <c r="C35" s="15">
        <v>58000000</v>
      </c>
      <c r="D35" s="2" t="s">
        <v>209</v>
      </c>
      <c r="E35" s="3">
        <v>12781043376.219999</v>
      </c>
      <c r="F35" s="3">
        <v>8500698967.3999996</v>
      </c>
      <c r="G35" s="3">
        <v>1584026126.1300001</v>
      </c>
      <c r="H35" s="3">
        <v>3213808288.23</v>
      </c>
      <c r="I35" s="3">
        <v>1390115972.6800001</v>
      </c>
      <c r="J35" s="1" t="s">
        <v>18</v>
      </c>
      <c r="K35" s="3">
        <v>787552179.45000005</v>
      </c>
      <c r="L35" s="3">
        <v>982208999.34000003</v>
      </c>
      <c r="M35" s="3">
        <v>3668009.25</v>
      </c>
      <c r="N35" s="3">
        <v>64761208.18</v>
      </c>
      <c r="O35" s="3">
        <v>199250.24</v>
      </c>
      <c r="P35" s="3">
        <v>195299036.83000001</v>
      </c>
      <c r="Q35" s="3">
        <v>79531284.510000005</v>
      </c>
      <c r="R35" s="3">
        <v>70487637.689999998</v>
      </c>
      <c r="S35" s="3">
        <v>465597.58</v>
      </c>
      <c r="T35" s="3">
        <v>106844950.77</v>
      </c>
      <c r="U35" s="3">
        <v>6430436.0899999999</v>
      </c>
      <c r="V35" s="3">
        <v>4280344408.8200002</v>
      </c>
      <c r="W35" s="3">
        <v>34047485729.41</v>
      </c>
    </row>
    <row r="36" spans="1:23" x14ac:dyDescent="0.25">
      <c r="A36" s="2" t="s">
        <v>49</v>
      </c>
      <c r="B36" s="2" t="s">
        <v>58</v>
      </c>
      <c r="C36" s="15">
        <v>86000000</v>
      </c>
      <c r="D36" s="2" t="s">
        <v>209</v>
      </c>
      <c r="E36" s="3">
        <v>20534718615.619999</v>
      </c>
      <c r="F36" s="3">
        <v>13130562187.559999</v>
      </c>
      <c r="G36" s="3">
        <v>3003938991.5500002</v>
      </c>
      <c r="H36" s="3">
        <v>4700692854.3299999</v>
      </c>
      <c r="I36" s="3">
        <v>993459039.30999994</v>
      </c>
      <c r="J36" s="1" t="s">
        <v>18</v>
      </c>
      <c r="K36" s="3">
        <v>1237953871.6099999</v>
      </c>
      <c r="L36" s="3">
        <v>1485831242.8399999</v>
      </c>
      <c r="M36" s="3">
        <v>269622109.88</v>
      </c>
      <c r="N36" s="3">
        <v>96295792.950000003</v>
      </c>
      <c r="O36" s="3">
        <v>42824.04</v>
      </c>
      <c r="P36" s="3">
        <v>261439206.97</v>
      </c>
      <c r="Q36" s="3">
        <v>517885748.10000002</v>
      </c>
      <c r="R36" s="3">
        <v>100700713.84999999</v>
      </c>
      <c r="S36" s="3">
        <v>477311.03</v>
      </c>
      <c r="T36" s="3">
        <v>141397575.21000001</v>
      </c>
      <c r="U36" s="3">
        <v>5049553.6900000004</v>
      </c>
      <c r="V36" s="3">
        <v>7404156428.0600004</v>
      </c>
      <c r="W36" s="3">
        <v>53884224066.599998</v>
      </c>
    </row>
    <row r="37" spans="1:23" x14ac:dyDescent="0.25">
      <c r="A37" s="2" t="s">
        <v>49</v>
      </c>
      <c r="B37" s="2" t="s">
        <v>59</v>
      </c>
      <c r="C37" s="15">
        <v>87000000</v>
      </c>
      <c r="D37" s="2" t="s">
        <v>209</v>
      </c>
      <c r="E37" s="3">
        <v>36246058852.889999</v>
      </c>
      <c r="F37" s="3">
        <v>33753344140.16</v>
      </c>
      <c r="G37" s="3">
        <v>9739351503.6399994</v>
      </c>
      <c r="H37" s="3">
        <v>9278348770.5</v>
      </c>
      <c r="I37" s="3">
        <v>1075721700.9400001</v>
      </c>
      <c r="J37" s="1" t="s">
        <v>18</v>
      </c>
      <c r="K37" s="3">
        <v>1464672921.2</v>
      </c>
      <c r="L37" s="3">
        <v>10883717016.5</v>
      </c>
      <c r="M37" s="3">
        <v>133708187.09</v>
      </c>
      <c r="N37" s="3">
        <v>127849552.87</v>
      </c>
      <c r="O37" s="3">
        <v>2966.64</v>
      </c>
      <c r="P37" s="3">
        <v>391586890.38</v>
      </c>
      <c r="Q37" s="3">
        <v>169173211.69999999</v>
      </c>
      <c r="R37" s="3">
        <v>73196694.25</v>
      </c>
      <c r="S37" s="3">
        <v>2206862.59</v>
      </c>
      <c r="T37" s="3">
        <v>305624610.93000001</v>
      </c>
      <c r="U37" s="3">
        <v>19622435.969999999</v>
      </c>
      <c r="V37" s="3">
        <v>2492714712.73</v>
      </c>
      <c r="W37" s="3">
        <v>106156901030.98</v>
      </c>
    </row>
    <row r="38" spans="1:23" x14ac:dyDescent="0.25">
      <c r="A38" s="2" t="s">
        <v>49</v>
      </c>
      <c r="B38" s="2" t="s">
        <v>60</v>
      </c>
      <c r="C38" s="15">
        <v>40000000</v>
      </c>
      <c r="D38" s="2" t="s">
        <v>209</v>
      </c>
      <c r="E38" s="3">
        <v>235258845644.04001</v>
      </c>
      <c r="F38" s="3">
        <v>228358396810.10999</v>
      </c>
      <c r="G38" s="3">
        <v>71300004209.210007</v>
      </c>
      <c r="H38" s="3">
        <v>96430312500.940002</v>
      </c>
      <c r="I38" s="3">
        <v>7236250771.9700003</v>
      </c>
      <c r="J38" s="1" t="s">
        <v>18</v>
      </c>
      <c r="K38" s="3">
        <v>16357527969.389999</v>
      </c>
      <c r="L38" s="3">
        <v>22138372338.290001</v>
      </c>
      <c r="M38" s="3">
        <v>1980030.4</v>
      </c>
      <c r="N38" s="3">
        <v>721409017.51999998</v>
      </c>
      <c r="O38" s="3">
        <v>-48783.18</v>
      </c>
      <c r="P38" s="3">
        <v>7362620908.0500002</v>
      </c>
      <c r="Q38" s="3">
        <v>86663170.599999994</v>
      </c>
      <c r="R38" s="3">
        <v>3859450947.4200001</v>
      </c>
      <c r="S38" s="3">
        <v>2506078.5</v>
      </c>
      <c r="T38" s="3">
        <v>1586545979.1199999</v>
      </c>
      <c r="U38" s="3">
        <v>202780175.88</v>
      </c>
      <c r="V38" s="3">
        <v>6900448833.9300003</v>
      </c>
      <c r="W38" s="3">
        <v>697804066602.18994</v>
      </c>
    </row>
    <row r="39" spans="1:23" x14ac:dyDescent="0.25">
      <c r="A39" s="2" t="s">
        <v>61</v>
      </c>
      <c r="B39" s="2" t="s">
        <v>62</v>
      </c>
      <c r="C39" s="15">
        <v>83000000</v>
      </c>
      <c r="D39" s="2" t="s">
        <v>209</v>
      </c>
      <c r="E39" s="3">
        <v>12989882257.129999</v>
      </c>
      <c r="F39" s="3">
        <v>6170843643.4300003</v>
      </c>
      <c r="G39" s="3">
        <v>608370130.66999996</v>
      </c>
      <c r="H39" s="3">
        <v>2019799711.26</v>
      </c>
      <c r="I39" s="3">
        <v>1314511334.0999999</v>
      </c>
      <c r="J39" s="1" t="s">
        <v>18</v>
      </c>
      <c r="K39" s="3">
        <v>424932759.82999998</v>
      </c>
      <c r="L39" s="3">
        <v>888505970.77999997</v>
      </c>
      <c r="M39" s="3">
        <v>2506385.2999999998</v>
      </c>
      <c r="N39" s="3">
        <v>63005206.509999998</v>
      </c>
      <c r="O39" s="3">
        <v>-50373</v>
      </c>
      <c r="P39" s="3">
        <v>291743418.29000002</v>
      </c>
      <c r="Q39" s="3">
        <v>4984921.8899999997</v>
      </c>
      <c r="R39" s="3">
        <v>44147444.670000002</v>
      </c>
      <c r="S39" s="3">
        <v>206148</v>
      </c>
      <c r="T39" s="3">
        <v>173500757.96000001</v>
      </c>
      <c r="U39" s="3">
        <v>25218798.870000001</v>
      </c>
      <c r="V39" s="3">
        <v>6819038613.6999998</v>
      </c>
      <c r="W39" s="3">
        <v>31841147129.389999</v>
      </c>
    </row>
    <row r="40" spans="1:23" x14ac:dyDescent="0.25">
      <c r="A40" s="2" t="s">
        <v>61</v>
      </c>
      <c r="B40" s="2" t="s">
        <v>63</v>
      </c>
      <c r="C40" s="15">
        <v>91000000</v>
      </c>
      <c r="D40" s="2" t="s">
        <v>209</v>
      </c>
      <c r="E40" s="3">
        <v>10725822041.809999</v>
      </c>
      <c r="F40" s="3">
        <v>3277296865.02</v>
      </c>
      <c r="G40" s="3">
        <v>488591084.12</v>
      </c>
      <c r="H40" s="3">
        <v>1355327334.3</v>
      </c>
      <c r="I40" s="3">
        <v>406464043.31</v>
      </c>
      <c r="J40" s="1" t="s">
        <v>18</v>
      </c>
      <c r="K40" s="3">
        <v>237731475.96000001</v>
      </c>
      <c r="L40" s="3">
        <v>535567702.99000001</v>
      </c>
      <c r="M40" s="3">
        <v>18539680.68</v>
      </c>
      <c r="N40" s="3">
        <v>45207155.340000004</v>
      </c>
      <c r="O40" s="3">
        <v>205.06</v>
      </c>
      <c r="P40" s="3">
        <v>48126242.57</v>
      </c>
      <c r="Q40" s="3">
        <v>5014043.68</v>
      </c>
      <c r="R40" s="3">
        <v>14138351.550000001</v>
      </c>
      <c r="S40" s="3">
        <v>1523502.46</v>
      </c>
      <c r="T40" s="3">
        <v>76104918.739999995</v>
      </c>
      <c r="U40" s="3">
        <v>1399756.98</v>
      </c>
      <c r="V40" s="3">
        <v>7448525176.79</v>
      </c>
      <c r="W40" s="3">
        <v>24685379581.360001</v>
      </c>
    </row>
    <row r="41" spans="1:23" x14ac:dyDescent="0.25">
      <c r="A41" s="2" t="s">
        <v>61</v>
      </c>
      <c r="B41" s="2" t="s">
        <v>64</v>
      </c>
      <c r="C41" s="15">
        <v>82000000</v>
      </c>
      <c r="D41" s="2" t="s">
        <v>209</v>
      </c>
      <c r="E41" s="3">
        <v>44476891268.379997</v>
      </c>
      <c r="F41" s="3">
        <v>14489139281.1</v>
      </c>
      <c r="G41" s="3">
        <v>1952824433.4300001</v>
      </c>
      <c r="H41" s="3">
        <v>5523253878.54</v>
      </c>
      <c r="I41" s="3">
        <v>3008052110.4499998</v>
      </c>
      <c r="J41" s="1" t="s">
        <v>18</v>
      </c>
      <c r="K41" s="3">
        <v>780848741.61000001</v>
      </c>
      <c r="L41" s="3">
        <v>2308197515.6399999</v>
      </c>
      <c r="M41" s="3">
        <v>1856494.62</v>
      </c>
      <c r="N41" s="3">
        <v>68376468.5</v>
      </c>
      <c r="O41" s="3">
        <v>4603430.95</v>
      </c>
      <c r="P41" s="3">
        <v>206081797.83000001</v>
      </c>
      <c r="Q41" s="3">
        <v>5674432.3300000001</v>
      </c>
      <c r="R41" s="3">
        <v>55344796.450000003</v>
      </c>
      <c r="S41" s="3">
        <v>243562.5</v>
      </c>
      <c r="T41" s="3">
        <v>287379921.82999998</v>
      </c>
      <c r="U41" s="3">
        <v>44625470.210000001</v>
      </c>
      <c r="V41" s="3">
        <v>29987751987.279999</v>
      </c>
      <c r="W41" s="3">
        <v>103201145591.64999</v>
      </c>
    </row>
    <row r="42" spans="1:23" x14ac:dyDescent="0.25">
      <c r="A42" s="2" t="s">
        <v>61</v>
      </c>
      <c r="B42" s="2" t="s">
        <v>65</v>
      </c>
      <c r="C42" s="15">
        <v>26000000</v>
      </c>
      <c r="D42" s="2" t="s">
        <v>209</v>
      </c>
      <c r="E42" s="3">
        <v>8052881611.9399996</v>
      </c>
      <c r="F42" s="3">
        <v>1536920128.21</v>
      </c>
      <c r="G42" s="3">
        <v>106628112.23999999</v>
      </c>
      <c r="H42" s="3">
        <v>834834103.01999998</v>
      </c>
      <c r="I42" s="3">
        <v>240343898.91999999</v>
      </c>
      <c r="J42" s="1" t="s">
        <v>18</v>
      </c>
      <c r="K42" s="3">
        <v>91662328.840000004</v>
      </c>
      <c r="L42" s="3">
        <v>53854662.07</v>
      </c>
      <c r="M42" s="3">
        <v>233432.78</v>
      </c>
      <c r="N42" s="3">
        <v>27602968.84</v>
      </c>
      <c r="O42" s="3">
        <v>-48312.13</v>
      </c>
      <c r="P42" s="3">
        <v>20032205.149999999</v>
      </c>
      <c r="Q42" s="3">
        <v>1194579.02</v>
      </c>
      <c r="R42" s="3">
        <v>130825251.75</v>
      </c>
      <c r="S42" s="3">
        <v>4000</v>
      </c>
      <c r="T42" s="3">
        <v>29803237.030000001</v>
      </c>
      <c r="U42" s="3">
        <v>-3764346.99</v>
      </c>
      <c r="V42" s="3">
        <v>6515961483.7299995</v>
      </c>
      <c r="W42" s="3">
        <v>17638969344.419998</v>
      </c>
    </row>
    <row r="43" spans="1:23" x14ac:dyDescent="0.25">
      <c r="A43" s="2" t="s">
        <v>61</v>
      </c>
      <c r="B43" s="2" t="s">
        <v>66</v>
      </c>
      <c r="C43" s="15">
        <v>90000000</v>
      </c>
      <c r="D43" s="2" t="s">
        <v>209</v>
      </c>
      <c r="E43" s="3">
        <v>11005174842.92</v>
      </c>
      <c r="F43" s="3">
        <v>5905618395.2600002</v>
      </c>
      <c r="G43" s="3">
        <v>639022477.21000004</v>
      </c>
      <c r="H43" s="3">
        <v>2395397332.2800002</v>
      </c>
      <c r="I43" s="3">
        <v>1643028373.9200001</v>
      </c>
      <c r="J43" s="1" t="s">
        <v>18</v>
      </c>
      <c r="K43" s="3">
        <v>374222800.04000002</v>
      </c>
      <c r="L43" s="3">
        <v>577953885.62</v>
      </c>
      <c r="M43" s="3">
        <v>6641943.5599999996</v>
      </c>
      <c r="N43" s="3">
        <v>58627096.240000002</v>
      </c>
      <c r="O43" s="3">
        <v>121992.02</v>
      </c>
      <c r="P43" s="3">
        <v>137003511.30000001</v>
      </c>
      <c r="Q43" s="3">
        <v>5446981.3200000003</v>
      </c>
      <c r="R43" s="3">
        <v>35387360.18</v>
      </c>
      <c r="S43" s="3">
        <v>148418.5</v>
      </c>
      <c r="T43" s="3">
        <v>78362657.900000006</v>
      </c>
      <c r="U43" s="3">
        <v>15881918.300000001</v>
      </c>
      <c r="V43" s="3">
        <v>5099556447.6599998</v>
      </c>
      <c r="W43" s="3">
        <v>27977596434.23</v>
      </c>
    </row>
    <row r="44" spans="1:23" x14ac:dyDescent="0.25">
      <c r="A44" s="2" t="s">
        <v>61</v>
      </c>
      <c r="B44" s="2" t="s">
        <v>67</v>
      </c>
      <c r="C44" s="15">
        <v>7000000</v>
      </c>
      <c r="D44" s="2" t="s">
        <v>209</v>
      </c>
      <c r="E44" s="3">
        <v>48850392208.599998</v>
      </c>
      <c r="F44" s="3">
        <v>33169958489.150002</v>
      </c>
      <c r="G44" s="3">
        <v>7352269126.4300003</v>
      </c>
      <c r="H44" s="3">
        <v>10670052790.040001</v>
      </c>
      <c r="I44" s="3">
        <v>4117787875.5700002</v>
      </c>
      <c r="J44" s="1" t="s">
        <v>18</v>
      </c>
      <c r="K44" s="3">
        <v>3539104580.5700002</v>
      </c>
      <c r="L44" s="3">
        <v>5285747344.4399996</v>
      </c>
      <c r="M44" s="3">
        <v>17171175.309999999</v>
      </c>
      <c r="N44" s="3">
        <v>275790264.56</v>
      </c>
      <c r="O44" s="3">
        <v>88816.09</v>
      </c>
      <c r="P44" s="3">
        <v>945342846.04999995</v>
      </c>
      <c r="Q44" s="3">
        <v>42807248.710000001</v>
      </c>
      <c r="R44" s="3">
        <v>219797689.11000001</v>
      </c>
      <c r="S44" s="3">
        <v>41863710.009999998</v>
      </c>
      <c r="T44" s="3">
        <v>355876326.50999999</v>
      </c>
      <c r="U44" s="3">
        <v>16912627.07</v>
      </c>
      <c r="V44" s="3">
        <v>15680433719.450001</v>
      </c>
      <c r="W44" s="3">
        <v>130581396837.67</v>
      </c>
    </row>
    <row r="45" spans="1:23" x14ac:dyDescent="0.25">
      <c r="A45" s="2" t="s">
        <v>61</v>
      </c>
      <c r="B45" s="2" t="s">
        <v>68</v>
      </c>
      <c r="C45" s="15">
        <v>96000000</v>
      </c>
      <c r="D45" s="2" t="s">
        <v>209</v>
      </c>
      <c r="E45" s="3">
        <v>29394179424.310001</v>
      </c>
      <c r="F45" s="3">
        <v>5486307176.29</v>
      </c>
      <c r="G45" s="3">
        <v>324440322.87</v>
      </c>
      <c r="H45" s="3">
        <v>3497806088.6799998</v>
      </c>
      <c r="I45" s="3">
        <v>796114403.23000002</v>
      </c>
      <c r="J45" s="1" t="s">
        <v>18</v>
      </c>
      <c r="K45" s="3">
        <v>111865597.15000001</v>
      </c>
      <c r="L45" s="3">
        <v>629600939.88999999</v>
      </c>
      <c r="M45" s="3">
        <v>1885597.57</v>
      </c>
      <c r="N45" s="3">
        <v>39652039.590000004</v>
      </c>
      <c r="O45" s="3">
        <v>3543.08</v>
      </c>
      <c r="P45" s="3">
        <v>83562112.379999995</v>
      </c>
      <c r="Q45" s="3">
        <v>27922584.390000001</v>
      </c>
      <c r="R45" s="3">
        <v>-3564284.81</v>
      </c>
      <c r="S45" s="3">
        <v>179786.5</v>
      </c>
      <c r="T45" s="3">
        <v>89719589.019999996</v>
      </c>
      <c r="U45" s="3">
        <v>-117033764.54000001</v>
      </c>
      <c r="V45" s="3">
        <v>23907872248.02</v>
      </c>
      <c r="W45" s="3">
        <v>64270513403.620003</v>
      </c>
    </row>
    <row r="46" spans="1:23" x14ac:dyDescent="0.25">
      <c r="A46" s="2" t="s">
        <v>69</v>
      </c>
      <c r="B46" s="2" t="s">
        <v>70</v>
      </c>
      <c r="C46" s="15">
        <v>1000000</v>
      </c>
      <c r="D46" s="2" t="s">
        <v>209</v>
      </c>
      <c r="E46" s="3">
        <v>47680760141.339996</v>
      </c>
      <c r="F46" s="3">
        <v>27564092575.060001</v>
      </c>
      <c r="G46" s="3">
        <v>6461116411.25</v>
      </c>
      <c r="H46" s="3">
        <v>8758999103.5599995</v>
      </c>
      <c r="I46" s="3">
        <v>4553957170.6800003</v>
      </c>
      <c r="J46" s="1" t="s">
        <v>18</v>
      </c>
      <c r="K46" s="3">
        <v>2592021716.52</v>
      </c>
      <c r="L46" s="3">
        <v>3395605177.1599998</v>
      </c>
      <c r="M46" s="3">
        <v>77538897.040000007</v>
      </c>
      <c r="N46" s="3">
        <v>250261043.80000001</v>
      </c>
      <c r="O46" s="3">
        <v>-9200.4500000000007</v>
      </c>
      <c r="P46" s="3">
        <v>619422427.32000005</v>
      </c>
      <c r="Q46" s="3">
        <v>116918515.11</v>
      </c>
      <c r="R46" s="3">
        <v>127757278.33</v>
      </c>
      <c r="S46" s="3">
        <v>576243.84</v>
      </c>
      <c r="T46" s="3">
        <v>369132748.94</v>
      </c>
      <c r="U46" s="3">
        <v>45824154.780000001</v>
      </c>
      <c r="V46" s="3">
        <v>20116667566.279999</v>
      </c>
      <c r="W46" s="3">
        <v>122730641970.56</v>
      </c>
    </row>
    <row r="47" spans="1:23" x14ac:dyDescent="0.25">
      <c r="A47" s="2" t="s">
        <v>69</v>
      </c>
      <c r="B47" s="2" t="s">
        <v>71</v>
      </c>
      <c r="C47" s="15">
        <v>25000000</v>
      </c>
      <c r="D47" s="2" t="s">
        <v>209</v>
      </c>
      <c r="E47" s="3">
        <v>72198819232.490005</v>
      </c>
      <c r="F47" s="3">
        <v>64986469347.349998</v>
      </c>
      <c r="G47" s="3">
        <v>23823539714.709999</v>
      </c>
      <c r="H47" s="3">
        <v>20208983970.990002</v>
      </c>
      <c r="I47" s="3">
        <v>3580961180.6300001</v>
      </c>
      <c r="J47" s="1" t="s">
        <v>18</v>
      </c>
      <c r="K47" s="3">
        <v>3803373822.8200002</v>
      </c>
      <c r="L47" s="3">
        <v>9562165055.9200001</v>
      </c>
      <c r="M47" s="3">
        <v>411097829.25999999</v>
      </c>
      <c r="N47" s="3">
        <v>344857889.75999999</v>
      </c>
      <c r="O47" s="3">
        <v>6385.83</v>
      </c>
      <c r="P47" s="3">
        <v>958844128.27999997</v>
      </c>
      <c r="Q47" s="3">
        <v>1127610475.3</v>
      </c>
      <c r="R47" s="3">
        <v>210872211.69999999</v>
      </c>
      <c r="S47" s="3">
        <v>1619846.93</v>
      </c>
      <c r="T47" s="3">
        <v>441123916.35000002</v>
      </c>
      <c r="U47" s="3">
        <v>77055844.390000001</v>
      </c>
      <c r="V47" s="3">
        <v>7212349885.1400003</v>
      </c>
      <c r="W47" s="3">
        <v>208949750737.85001</v>
      </c>
    </row>
    <row r="48" spans="1:23" x14ac:dyDescent="0.25">
      <c r="A48" s="2" t="s">
        <v>69</v>
      </c>
      <c r="B48" s="2" t="s">
        <v>72</v>
      </c>
      <c r="C48" s="15">
        <v>32000000</v>
      </c>
      <c r="D48" s="2" t="s">
        <v>209</v>
      </c>
      <c r="E48" s="3">
        <v>78214256295.699997</v>
      </c>
      <c r="F48" s="3">
        <v>68372329031.269997</v>
      </c>
      <c r="G48" s="3">
        <v>27343581528.650002</v>
      </c>
      <c r="H48" s="3">
        <v>18808928462.82</v>
      </c>
      <c r="I48" s="3">
        <v>2864613852.54</v>
      </c>
      <c r="J48" s="1" t="s">
        <v>18</v>
      </c>
      <c r="K48" s="3">
        <v>2942291800.9000001</v>
      </c>
      <c r="L48" s="3">
        <v>7437146172.79</v>
      </c>
      <c r="M48" s="3">
        <v>2860298134.48</v>
      </c>
      <c r="N48" s="3">
        <v>307355415.12</v>
      </c>
      <c r="O48" s="3">
        <v>2987.55</v>
      </c>
      <c r="P48" s="3">
        <v>4051982853.5100002</v>
      </c>
      <c r="Q48" s="3">
        <v>589416281.98000002</v>
      </c>
      <c r="R48" s="3">
        <v>228654766.88</v>
      </c>
      <c r="S48" s="3">
        <v>5653639.9400000004</v>
      </c>
      <c r="T48" s="3">
        <v>673579826.14999998</v>
      </c>
      <c r="U48" s="3">
        <v>9302796.2699999996</v>
      </c>
      <c r="V48" s="3">
        <v>9841927264.4300003</v>
      </c>
      <c r="W48" s="3">
        <v>224551321110.98001</v>
      </c>
    </row>
    <row r="49" spans="1:23" x14ac:dyDescent="0.25">
      <c r="A49" s="2" t="s">
        <v>69</v>
      </c>
      <c r="B49" s="2" t="s">
        <v>73</v>
      </c>
      <c r="C49" s="15">
        <v>4000000</v>
      </c>
      <c r="D49" s="2" t="s">
        <v>209</v>
      </c>
      <c r="E49" s="3">
        <v>98572576513.639999</v>
      </c>
      <c r="F49" s="3">
        <v>88975498601.789993</v>
      </c>
      <c r="G49" s="3">
        <v>32548029947</v>
      </c>
      <c r="H49" s="3">
        <v>26020578029.880001</v>
      </c>
      <c r="I49" s="3">
        <v>3574722113.0100002</v>
      </c>
      <c r="J49" s="1" t="s">
        <v>18</v>
      </c>
      <c r="K49" s="3">
        <v>4041993893.3899999</v>
      </c>
      <c r="L49" s="3">
        <v>12414178096.42</v>
      </c>
      <c r="M49" s="3">
        <v>5392237278.3999996</v>
      </c>
      <c r="N49" s="3">
        <v>447874172.55000001</v>
      </c>
      <c r="O49" s="3">
        <v>94351.44</v>
      </c>
      <c r="P49" s="3">
        <v>1488233298.03</v>
      </c>
      <c r="Q49" s="3">
        <v>800930960.83000004</v>
      </c>
      <c r="R49" s="3">
        <v>627521688.82000005</v>
      </c>
      <c r="S49" s="3">
        <v>6921505.6900000004</v>
      </c>
      <c r="T49" s="3">
        <v>1079104878.1199999</v>
      </c>
      <c r="U49" s="3">
        <v>78287349.209999993</v>
      </c>
      <c r="V49" s="3">
        <v>9597077911.8500004</v>
      </c>
      <c r="W49" s="3">
        <v>285665860590.07001</v>
      </c>
    </row>
    <row r="50" spans="1:23" x14ac:dyDescent="0.25">
      <c r="A50" s="2" t="s">
        <v>69</v>
      </c>
      <c r="B50" s="2" t="s">
        <v>74</v>
      </c>
      <c r="C50" s="15">
        <v>50000000</v>
      </c>
      <c r="D50" s="2" t="s">
        <v>209</v>
      </c>
      <c r="E50" s="3">
        <v>67055396180.739998</v>
      </c>
      <c r="F50" s="3">
        <v>59865151398.709999</v>
      </c>
      <c r="G50" s="3">
        <v>17204856606.380001</v>
      </c>
      <c r="H50" s="3">
        <v>18835777049.220001</v>
      </c>
      <c r="I50" s="3">
        <v>5828919184.3900003</v>
      </c>
      <c r="J50" s="1" t="s">
        <v>18</v>
      </c>
      <c r="K50" s="3">
        <v>5840452337.3800001</v>
      </c>
      <c r="L50" s="3">
        <v>8010360515.0200005</v>
      </c>
      <c r="M50" s="3">
        <v>333714516.20999998</v>
      </c>
      <c r="N50" s="3">
        <v>360164570.25</v>
      </c>
      <c r="O50" s="3">
        <v>116788.2</v>
      </c>
      <c r="P50" s="3">
        <v>1370707182.8599999</v>
      </c>
      <c r="Q50" s="3">
        <v>114133220.34</v>
      </c>
      <c r="R50" s="3">
        <v>498252288.43000001</v>
      </c>
      <c r="S50" s="3">
        <v>142900</v>
      </c>
      <c r="T50" s="3">
        <v>519682529.02999997</v>
      </c>
      <c r="U50" s="3">
        <v>97042296.760000005</v>
      </c>
      <c r="V50" s="3">
        <v>7190244782.0299997</v>
      </c>
      <c r="W50" s="3">
        <v>193125114345.95001</v>
      </c>
    </row>
    <row r="51" spans="1:23" x14ac:dyDescent="0.25">
      <c r="A51" s="2" t="s">
        <v>69</v>
      </c>
      <c r="B51" s="2" t="s">
        <v>75</v>
      </c>
      <c r="C51" s="15">
        <v>52000000</v>
      </c>
      <c r="D51" s="2" t="s">
        <v>209</v>
      </c>
      <c r="E51" s="3">
        <v>39270462438.93</v>
      </c>
      <c r="F51" s="3">
        <v>29877717496.560001</v>
      </c>
      <c r="G51" s="3">
        <v>6363690879.7200003</v>
      </c>
      <c r="H51" s="3">
        <v>10359093902.469999</v>
      </c>
      <c r="I51" s="3">
        <v>5609145627.6300001</v>
      </c>
      <c r="J51" s="1" t="s">
        <v>18</v>
      </c>
      <c r="K51" s="3">
        <v>2478913972.0999999</v>
      </c>
      <c r="L51" s="3">
        <v>3446893267.9699998</v>
      </c>
      <c r="M51" s="3">
        <v>1130130.27</v>
      </c>
      <c r="N51" s="3">
        <v>209067936.71000001</v>
      </c>
      <c r="O51" s="3">
        <v>454368.36</v>
      </c>
      <c r="P51" s="3">
        <v>550123896.52999997</v>
      </c>
      <c r="Q51" s="3">
        <v>104919662.73</v>
      </c>
      <c r="R51" s="3">
        <v>129984246.23999999</v>
      </c>
      <c r="S51" s="3">
        <v>5710641.9699999997</v>
      </c>
      <c r="T51" s="3">
        <v>389675663.85000002</v>
      </c>
      <c r="U51" s="3">
        <v>125260658.84</v>
      </c>
      <c r="V51" s="3">
        <v>9392744942.3700008</v>
      </c>
      <c r="W51" s="3">
        <v>108314989733.25</v>
      </c>
    </row>
    <row r="52" spans="1:23" x14ac:dyDescent="0.25">
      <c r="A52" s="2" t="s">
        <v>69</v>
      </c>
      <c r="B52" s="2" t="s">
        <v>76</v>
      </c>
      <c r="C52" s="15">
        <v>84000000</v>
      </c>
      <c r="D52" s="2" t="s">
        <v>209</v>
      </c>
      <c r="E52" s="3">
        <v>8734195690.0100002</v>
      </c>
      <c r="F52" s="3">
        <v>2415183388.0700002</v>
      </c>
      <c r="G52" s="3">
        <v>507737182.91000003</v>
      </c>
      <c r="H52" s="3">
        <v>968521158.02999997</v>
      </c>
      <c r="I52" s="3">
        <v>292381953.30000001</v>
      </c>
      <c r="J52" s="1" t="s">
        <v>18</v>
      </c>
      <c r="K52" s="3">
        <v>217387120.41999999</v>
      </c>
      <c r="L52" s="3">
        <v>217130264.40000001</v>
      </c>
      <c r="M52" s="3">
        <v>22808464.960000001</v>
      </c>
      <c r="N52" s="3">
        <v>22566827.239999998</v>
      </c>
      <c r="O52" s="3">
        <v>72598.06</v>
      </c>
      <c r="P52" s="3">
        <v>31766311.620000001</v>
      </c>
      <c r="Q52" s="3">
        <v>22021128.16</v>
      </c>
      <c r="R52" s="3">
        <v>19321057.93</v>
      </c>
      <c r="S52" s="3">
        <v>33030</v>
      </c>
      <c r="T52" s="3">
        <v>64784716.469999999</v>
      </c>
      <c r="U52" s="3">
        <v>2432742.63</v>
      </c>
      <c r="V52" s="3">
        <v>6319012301.9399996</v>
      </c>
      <c r="W52" s="3">
        <v>19857355936.150002</v>
      </c>
    </row>
    <row r="53" spans="1:23" x14ac:dyDescent="0.25">
      <c r="A53" s="2" t="s">
        <v>69</v>
      </c>
      <c r="B53" s="2" t="s">
        <v>77</v>
      </c>
      <c r="C53" s="15">
        <v>93000000</v>
      </c>
      <c r="D53" s="2" t="s">
        <v>209</v>
      </c>
      <c r="E53" s="3">
        <v>10445069590.42</v>
      </c>
      <c r="F53" s="3">
        <v>2591283885.1999998</v>
      </c>
      <c r="G53" s="3">
        <v>293818248.74000001</v>
      </c>
      <c r="H53" s="3">
        <v>1313704256.76</v>
      </c>
      <c r="I53" s="3">
        <v>293864973.35000002</v>
      </c>
      <c r="J53" s="1" t="s">
        <v>18</v>
      </c>
      <c r="K53" s="3">
        <v>165465960.71000001</v>
      </c>
      <c r="L53" s="3">
        <v>320036466.25</v>
      </c>
      <c r="M53" s="3">
        <v>36593712.840000004</v>
      </c>
      <c r="N53" s="3">
        <v>31031994.670000002</v>
      </c>
      <c r="O53" s="3">
        <v>18297.72</v>
      </c>
      <c r="P53" s="3">
        <v>31350566.359999999</v>
      </c>
      <c r="Q53" s="3">
        <v>15847733.17</v>
      </c>
      <c r="R53" s="3">
        <v>14669306.74</v>
      </c>
      <c r="S53" s="3">
        <v>409494</v>
      </c>
      <c r="T53" s="3">
        <v>62665849.030000001</v>
      </c>
      <c r="U53" s="3">
        <v>1764775.85</v>
      </c>
      <c r="V53" s="3">
        <v>7853785705.2200003</v>
      </c>
      <c r="W53" s="3">
        <v>23471380817.029999</v>
      </c>
    </row>
    <row r="54" spans="1:23" x14ac:dyDescent="0.25">
      <c r="A54" s="2" t="s">
        <v>69</v>
      </c>
      <c r="B54" s="2" t="s">
        <v>78</v>
      </c>
      <c r="C54" s="15">
        <v>95000000</v>
      </c>
      <c r="D54" s="2" t="s">
        <v>209</v>
      </c>
      <c r="E54" s="3">
        <v>13735901995.059999</v>
      </c>
      <c r="F54" s="3">
        <v>10462017009.66</v>
      </c>
      <c r="G54" s="3">
        <v>1393687177.49</v>
      </c>
      <c r="H54" s="3">
        <v>5028945536.8199997</v>
      </c>
      <c r="I54" s="3">
        <v>966298479.27999997</v>
      </c>
      <c r="J54" s="1" t="s">
        <v>18</v>
      </c>
      <c r="K54" s="3">
        <v>556634960.15999997</v>
      </c>
      <c r="L54" s="3">
        <v>1502036502.3699999</v>
      </c>
      <c r="M54" s="3">
        <v>258416480.65000001</v>
      </c>
      <c r="N54" s="3">
        <v>67098147.57</v>
      </c>
      <c r="O54" s="3">
        <v>3746.3</v>
      </c>
      <c r="P54" s="3">
        <v>308736563.88</v>
      </c>
      <c r="Q54" s="3">
        <v>54982072.189999998</v>
      </c>
      <c r="R54" s="3">
        <v>144832120.61000001</v>
      </c>
      <c r="S54" s="3">
        <v>171965.5</v>
      </c>
      <c r="T54" s="3">
        <v>118537066.66</v>
      </c>
      <c r="U54" s="3">
        <v>-774538.15</v>
      </c>
      <c r="V54" s="3">
        <v>3273884985.4000001</v>
      </c>
      <c r="W54" s="3">
        <v>37871410271.449997</v>
      </c>
    </row>
    <row r="55" spans="1:23" x14ac:dyDescent="0.25">
      <c r="A55" s="2" t="s">
        <v>69</v>
      </c>
      <c r="B55" s="2" t="s">
        <v>79</v>
      </c>
      <c r="C55" s="15">
        <v>69000000</v>
      </c>
      <c r="D55" s="2" t="s">
        <v>209</v>
      </c>
      <c r="E55" s="3">
        <v>28054426209.720001</v>
      </c>
      <c r="F55" s="3">
        <v>23832213861.939999</v>
      </c>
      <c r="G55" s="3">
        <v>6527237158.6199999</v>
      </c>
      <c r="H55" s="3">
        <v>7793132875.3299999</v>
      </c>
      <c r="I55" s="3">
        <v>2474452255.1399999</v>
      </c>
      <c r="J55" s="1" t="s">
        <v>18</v>
      </c>
      <c r="K55" s="3">
        <v>1535826349.1199999</v>
      </c>
      <c r="L55" s="3">
        <v>4197497911.4400001</v>
      </c>
      <c r="M55" s="3">
        <v>8300079.1100000003</v>
      </c>
      <c r="N55" s="3">
        <v>131743534.95</v>
      </c>
      <c r="O55" s="3">
        <v>75065.399999999994</v>
      </c>
      <c r="P55" s="3">
        <v>392436231.43000001</v>
      </c>
      <c r="Q55" s="3">
        <v>195378788.56999999</v>
      </c>
      <c r="R55" s="3">
        <v>155844279.05000001</v>
      </c>
      <c r="S55" s="3">
        <v>848115.87</v>
      </c>
      <c r="T55" s="3">
        <v>247740497.72</v>
      </c>
      <c r="U55" s="3">
        <v>92946797.769999996</v>
      </c>
      <c r="V55" s="3">
        <v>4222212347.7800002</v>
      </c>
      <c r="W55" s="3">
        <v>79862312358.960007</v>
      </c>
    </row>
    <row r="56" spans="1:23" x14ac:dyDescent="0.25">
      <c r="A56" s="2" t="s">
        <v>80</v>
      </c>
      <c r="B56" s="2" t="s">
        <v>81</v>
      </c>
      <c r="C56" s="15">
        <v>37000000</v>
      </c>
      <c r="D56" s="2" t="s">
        <v>209</v>
      </c>
      <c r="E56" s="3">
        <v>17775879178.610001</v>
      </c>
      <c r="F56" s="3">
        <v>9711459115.0799999</v>
      </c>
      <c r="G56" s="3">
        <v>1999583011.7</v>
      </c>
      <c r="H56" s="3">
        <v>3684889426.7199998</v>
      </c>
      <c r="I56" s="3">
        <v>1083884670.8299999</v>
      </c>
      <c r="J56" s="1" t="s">
        <v>18</v>
      </c>
      <c r="K56" s="3">
        <v>792724773.16999996</v>
      </c>
      <c r="L56" s="3">
        <v>1400957046.28</v>
      </c>
      <c r="M56" s="3">
        <v>33201442.670000002</v>
      </c>
      <c r="N56" s="3">
        <v>93110845</v>
      </c>
      <c r="O56" s="3">
        <v>150421.39000000001</v>
      </c>
      <c r="P56" s="3">
        <v>119845130.11</v>
      </c>
      <c r="Q56" s="3">
        <v>19420384.010000002</v>
      </c>
      <c r="R56" s="3">
        <v>82050475.870000005</v>
      </c>
      <c r="S56" s="3">
        <v>12080308</v>
      </c>
      <c r="T56" s="3">
        <v>167739017.21000001</v>
      </c>
      <c r="U56" s="3">
        <v>15395588.41</v>
      </c>
      <c r="V56" s="3">
        <v>8064420063.5299997</v>
      </c>
      <c r="W56" s="3">
        <v>45056790898.589996</v>
      </c>
    </row>
    <row r="57" spans="1:23" x14ac:dyDescent="0.25">
      <c r="A57" s="2" t="s">
        <v>80</v>
      </c>
      <c r="B57" s="2" t="s">
        <v>82</v>
      </c>
      <c r="C57" s="15">
        <v>65000000</v>
      </c>
      <c r="D57" s="2" t="s">
        <v>209</v>
      </c>
      <c r="E57" s="3">
        <v>119225588747.19</v>
      </c>
      <c r="F57" s="3">
        <v>111913832462.13</v>
      </c>
      <c r="G57" s="3">
        <v>36035643989.900002</v>
      </c>
      <c r="H57" s="3">
        <v>37420097332</v>
      </c>
      <c r="I57" s="3">
        <v>6643930090.9499998</v>
      </c>
      <c r="J57" s="1" t="s">
        <v>18</v>
      </c>
      <c r="K57" s="3">
        <v>7893659080.9300003</v>
      </c>
      <c r="L57" s="3">
        <v>17396023591.200001</v>
      </c>
      <c r="M57" s="3">
        <v>664490451.25</v>
      </c>
      <c r="N57" s="3">
        <v>580217781.21000004</v>
      </c>
      <c r="O57" s="3">
        <v>735160.23</v>
      </c>
      <c r="P57" s="3">
        <v>2145534179.6199999</v>
      </c>
      <c r="Q57" s="3">
        <v>486691245.39999998</v>
      </c>
      <c r="R57" s="3">
        <v>812264313.27999997</v>
      </c>
      <c r="S57" s="3">
        <v>441104.53</v>
      </c>
      <c r="T57" s="3">
        <v>1236817730.3599999</v>
      </c>
      <c r="U57" s="3">
        <v>29442003.350000001</v>
      </c>
      <c r="V57" s="3">
        <v>7311756285.0600004</v>
      </c>
      <c r="W57" s="3">
        <v>349797165548.59003</v>
      </c>
    </row>
    <row r="58" spans="1:23" x14ac:dyDescent="0.25">
      <c r="A58" s="2" t="s">
        <v>80</v>
      </c>
      <c r="B58" s="2" t="s">
        <v>83</v>
      </c>
      <c r="C58" s="15">
        <v>71000000</v>
      </c>
      <c r="D58" s="2" t="s">
        <v>209</v>
      </c>
      <c r="E58" s="3">
        <v>84610236361.039993</v>
      </c>
      <c r="F58" s="3">
        <v>82336859483.199997</v>
      </c>
      <c r="G58" s="3">
        <v>50974459477.720001</v>
      </c>
      <c r="H58" s="3">
        <v>16737128339.85</v>
      </c>
      <c r="I58" s="3">
        <v>2137516837.29</v>
      </c>
      <c r="J58" s="1" t="s">
        <v>18</v>
      </c>
      <c r="K58" s="3">
        <v>2633323335.3000002</v>
      </c>
      <c r="L58" s="3">
        <v>6380919826.4499998</v>
      </c>
      <c r="M58" s="3">
        <v>23047714.100000001</v>
      </c>
      <c r="N58" s="3">
        <v>291686195.47000003</v>
      </c>
      <c r="O58" s="3">
        <v>544348.21</v>
      </c>
      <c r="P58" s="3">
        <v>1555545126.9300001</v>
      </c>
      <c r="Q58" s="3">
        <v>99670974.019999996</v>
      </c>
      <c r="R58" s="3">
        <v>203984813.69</v>
      </c>
      <c r="S58" s="3">
        <v>1497638.5</v>
      </c>
      <c r="T58" s="3">
        <v>747291746.48000002</v>
      </c>
      <c r="U58" s="3">
        <v>42775468.079999998</v>
      </c>
      <c r="V58" s="3">
        <v>2273376877.8400002</v>
      </c>
      <c r="W58" s="3">
        <v>251049864564.17001</v>
      </c>
    </row>
    <row r="59" spans="1:23" x14ac:dyDescent="0.25">
      <c r="A59" s="2" t="s">
        <v>80</v>
      </c>
      <c r="B59" s="2" t="s">
        <v>84</v>
      </c>
      <c r="C59" s="15">
        <v>71800000</v>
      </c>
      <c r="D59" s="2" t="s">
        <v>209</v>
      </c>
      <c r="E59" s="3">
        <v>123275093595.11</v>
      </c>
      <c r="F59" s="3">
        <v>120887491897.25</v>
      </c>
      <c r="G59" s="3">
        <v>42038233892.309998</v>
      </c>
      <c r="H59" s="3">
        <v>34150963849.959999</v>
      </c>
      <c r="I59" s="3">
        <v>2402151581.4400001</v>
      </c>
      <c r="J59" s="1" t="s">
        <v>18</v>
      </c>
      <c r="K59" s="3">
        <v>3037291340.9699998</v>
      </c>
      <c r="L59" s="3">
        <v>33609061836.419998</v>
      </c>
      <c r="M59" s="3">
        <v>147494473.56</v>
      </c>
      <c r="N59" s="3">
        <v>352685359.58999997</v>
      </c>
      <c r="O59" s="3">
        <v>124137.12</v>
      </c>
      <c r="P59" s="3">
        <v>2362017611.2199998</v>
      </c>
      <c r="Q59" s="3">
        <v>295974866.66000003</v>
      </c>
      <c r="R59" s="3">
        <v>868412673.76999998</v>
      </c>
      <c r="S59" s="3">
        <v>8228441.9900000002</v>
      </c>
      <c r="T59" s="3">
        <v>1323256435.2</v>
      </c>
      <c r="U59" s="3">
        <v>12641325.01</v>
      </c>
      <c r="V59" s="3">
        <v>2387601697.8600001</v>
      </c>
      <c r="W59" s="3">
        <v>367158725015.44</v>
      </c>
    </row>
    <row r="60" spans="1:23" x14ac:dyDescent="0.25">
      <c r="A60" s="2" t="s">
        <v>80</v>
      </c>
      <c r="B60" s="2" t="s">
        <v>85</v>
      </c>
      <c r="C60" s="15">
        <v>75000000</v>
      </c>
      <c r="D60" s="2" t="s">
        <v>209</v>
      </c>
      <c r="E60" s="3">
        <v>79790156868.309998</v>
      </c>
      <c r="F60" s="3">
        <v>69820075478.320007</v>
      </c>
      <c r="G60" s="3">
        <v>23872789748.189999</v>
      </c>
      <c r="H60" s="3">
        <v>24972613073.009998</v>
      </c>
      <c r="I60" s="3">
        <v>3373113610.6100001</v>
      </c>
      <c r="J60" s="1" t="s">
        <v>18</v>
      </c>
      <c r="K60" s="3">
        <v>4490017232.4200001</v>
      </c>
      <c r="L60" s="3">
        <v>9432625795.9300003</v>
      </c>
      <c r="M60" s="3">
        <v>565055019.49000001</v>
      </c>
      <c r="N60" s="3">
        <v>427798856.54000002</v>
      </c>
      <c r="O60" s="3">
        <v>685939.55</v>
      </c>
      <c r="P60" s="3">
        <v>1258984630.22</v>
      </c>
      <c r="Q60" s="3">
        <v>165077101.88</v>
      </c>
      <c r="R60" s="3">
        <v>290392985.52999997</v>
      </c>
      <c r="S60" s="3">
        <v>2065599</v>
      </c>
      <c r="T60" s="3">
        <v>563330867.60000002</v>
      </c>
      <c r="U60" s="3">
        <v>37916480.829999998</v>
      </c>
      <c r="V60" s="3">
        <v>9970081389.9899998</v>
      </c>
      <c r="W60" s="3">
        <v>229032780677.42001</v>
      </c>
    </row>
    <row r="61" spans="1:23" x14ac:dyDescent="0.25">
      <c r="A61" s="2" t="s">
        <v>80</v>
      </c>
      <c r="B61" s="2" t="s">
        <v>86</v>
      </c>
      <c r="C61" s="15">
        <v>71900000</v>
      </c>
      <c r="D61" s="2" t="s">
        <v>209</v>
      </c>
      <c r="E61" s="3">
        <v>92989130408.320007</v>
      </c>
      <c r="F61" s="3">
        <v>91994841283.619995</v>
      </c>
      <c r="G61" s="3">
        <v>29043490223.349998</v>
      </c>
      <c r="H61" s="3">
        <v>22190878192.599998</v>
      </c>
      <c r="I61" s="3">
        <v>888784867.50999999</v>
      </c>
      <c r="J61" s="1" t="s">
        <v>18</v>
      </c>
      <c r="K61" s="3">
        <v>1124914225.0699999</v>
      </c>
      <c r="L61" s="3">
        <v>36097603884.739998</v>
      </c>
      <c r="M61" s="3">
        <v>126959462.69</v>
      </c>
      <c r="N61" s="3">
        <v>141209911.81</v>
      </c>
      <c r="O61" s="3">
        <v>20064.75</v>
      </c>
      <c r="P61" s="3">
        <v>898802375.30999994</v>
      </c>
      <c r="Q61" s="3">
        <v>356779970.94999999</v>
      </c>
      <c r="R61" s="3">
        <v>207956400.09</v>
      </c>
      <c r="S61" s="3">
        <v>33010</v>
      </c>
      <c r="T61" s="3">
        <v>557869212.88</v>
      </c>
      <c r="U61" s="3">
        <v>10697075.6</v>
      </c>
      <c r="V61" s="3">
        <v>994289124.70000005</v>
      </c>
      <c r="W61" s="3">
        <v>277624259693.98999</v>
      </c>
    </row>
    <row r="62" spans="1:23" x14ac:dyDescent="0.25">
      <c r="A62" s="2" t="s">
        <v>87</v>
      </c>
      <c r="B62" s="2" t="s">
        <v>88</v>
      </c>
      <c r="C62" s="15">
        <v>14000000</v>
      </c>
      <c r="D62" s="2" t="s">
        <v>209</v>
      </c>
      <c r="E62" s="3">
        <v>41242391685.18</v>
      </c>
      <c r="F62" s="3">
        <v>35364394041.559998</v>
      </c>
      <c r="G62" s="3">
        <v>12589818082.799999</v>
      </c>
      <c r="H62" s="3">
        <v>9567002899.0900002</v>
      </c>
      <c r="I62" s="3">
        <v>2740929009.1399999</v>
      </c>
      <c r="J62" s="1" t="s">
        <v>18</v>
      </c>
      <c r="K62" s="3">
        <v>1741065293.8499999</v>
      </c>
      <c r="L62" s="3">
        <v>6431414234.2799997</v>
      </c>
      <c r="M62" s="3">
        <v>304156972.60000002</v>
      </c>
      <c r="N62" s="3">
        <v>188715916.75</v>
      </c>
      <c r="O62" s="3">
        <v>86305.87</v>
      </c>
      <c r="P62" s="3">
        <v>1033105337.08</v>
      </c>
      <c r="Q62" s="3">
        <v>72271918.299999997</v>
      </c>
      <c r="R62" s="3">
        <v>169630950.33000001</v>
      </c>
      <c r="S62" s="3">
        <v>5796624.2000000002</v>
      </c>
      <c r="T62" s="3">
        <v>368978288.61000001</v>
      </c>
      <c r="U62" s="3">
        <v>51263678.990000002</v>
      </c>
      <c r="V62" s="3">
        <v>5877997643.6199999</v>
      </c>
      <c r="W62" s="3">
        <v>117749018882.25</v>
      </c>
    </row>
    <row r="63" spans="1:23" x14ac:dyDescent="0.25">
      <c r="A63" s="2" t="s">
        <v>87</v>
      </c>
      <c r="B63" s="2" t="s">
        <v>89</v>
      </c>
      <c r="C63" s="15">
        <v>15000000</v>
      </c>
      <c r="D63" s="2" t="s">
        <v>209</v>
      </c>
      <c r="E63" s="3">
        <v>25460991994.919998</v>
      </c>
      <c r="F63" s="3">
        <v>13809987164.73</v>
      </c>
      <c r="G63" s="3">
        <v>2669151186.1999998</v>
      </c>
      <c r="H63" s="3">
        <v>5277306381.8000002</v>
      </c>
      <c r="I63" s="3">
        <v>1541015412.8399999</v>
      </c>
      <c r="J63" s="1" t="s">
        <v>18</v>
      </c>
      <c r="K63" s="3">
        <v>1388152329.24</v>
      </c>
      <c r="L63" s="3">
        <v>1989460721.75</v>
      </c>
      <c r="M63" s="3">
        <v>6254782.7699999996</v>
      </c>
      <c r="N63" s="3">
        <v>114073085.18000001</v>
      </c>
      <c r="O63" s="3">
        <v>60814.37</v>
      </c>
      <c r="P63" s="3">
        <v>247069923.22999999</v>
      </c>
      <c r="Q63" s="3">
        <v>101382051.52</v>
      </c>
      <c r="R63" s="3">
        <v>173744526.66999999</v>
      </c>
      <c r="S63" s="3">
        <v>18600018.219999999</v>
      </c>
      <c r="T63" s="3">
        <v>227916465.31999999</v>
      </c>
      <c r="U63" s="3">
        <v>16396366.869999999</v>
      </c>
      <c r="V63" s="3">
        <v>11651004830.190001</v>
      </c>
      <c r="W63" s="3">
        <v>64692568055.82</v>
      </c>
    </row>
    <row r="64" spans="1:23" x14ac:dyDescent="0.25">
      <c r="A64" s="2" t="s">
        <v>87</v>
      </c>
      <c r="B64" s="2" t="s">
        <v>90</v>
      </c>
      <c r="C64" s="15">
        <v>17000000</v>
      </c>
      <c r="D64" s="2" t="s">
        <v>209</v>
      </c>
      <c r="E64" s="3">
        <v>28873199927.490002</v>
      </c>
      <c r="F64" s="3">
        <v>22405029239.040001</v>
      </c>
      <c r="G64" s="3">
        <v>6332498319.9799995</v>
      </c>
      <c r="H64" s="3">
        <v>7924121889.8599997</v>
      </c>
      <c r="I64" s="3">
        <v>1644218261.8099999</v>
      </c>
      <c r="J64" s="1" t="s">
        <v>18</v>
      </c>
      <c r="K64" s="3">
        <v>2091652584.3800001</v>
      </c>
      <c r="L64" s="3">
        <v>3188168522.6900001</v>
      </c>
      <c r="M64" s="3">
        <v>25731045.719999999</v>
      </c>
      <c r="N64" s="3">
        <v>192769393</v>
      </c>
      <c r="O64" s="3">
        <v>58109.11</v>
      </c>
      <c r="P64" s="3">
        <v>453294180.38999999</v>
      </c>
      <c r="Q64" s="3">
        <v>54870456.619999997</v>
      </c>
      <c r="R64" s="3">
        <v>160891751.5</v>
      </c>
      <c r="S64" s="3">
        <v>2146891.67</v>
      </c>
      <c r="T64" s="3">
        <v>216437666.93000001</v>
      </c>
      <c r="U64" s="3">
        <v>10569763.32</v>
      </c>
      <c r="V64" s="3">
        <v>6468170688.4499998</v>
      </c>
      <c r="W64" s="3">
        <v>80043828691.960007</v>
      </c>
    </row>
    <row r="65" spans="1:23" x14ac:dyDescent="0.25">
      <c r="A65" s="2" t="s">
        <v>87</v>
      </c>
      <c r="B65" s="2" t="s">
        <v>91</v>
      </c>
      <c r="C65" s="15">
        <v>20000000</v>
      </c>
      <c r="D65" s="2" t="s">
        <v>209</v>
      </c>
      <c r="E65" s="3">
        <v>49940362124.260002</v>
      </c>
      <c r="F65" s="3">
        <v>42275914508.690002</v>
      </c>
      <c r="G65" s="3">
        <v>11373062304.23</v>
      </c>
      <c r="H65" s="3">
        <v>12734874955.549999</v>
      </c>
      <c r="I65" s="3">
        <v>3263462845.54</v>
      </c>
      <c r="J65" s="1" t="s">
        <v>18</v>
      </c>
      <c r="K65" s="3">
        <v>3412144778.8899999</v>
      </c>
      <c r="L65" s="3">
        <v>8092859508.7399998</v>
      </c>
      <c r="M65" s="3">
        <v>55958565.049999997</v>
      </c>
      <c r="N65" s="3">
        <v>290083650.72000003</v>
      </c>
      <c r="O65" s="3">
        <v>57123.91</v>
      </c>
      <c r="P65" s="3">
        <v>1242716664.21</v>
      </c>
      <c r="Q65" s="3">
        <v>77717149.120000005</v>
      </c>
      <c r="R65" s="3">
        <v>588383819.13999999</v>
      </c>
      <c r="S65" s="3">
        <v>80</v>
      </c>
      <c r="T65" s="3">
        <v>527349657.48000002</v>
      </c>
      <c r="U65" s="3">
        <v>333491474.55000001</v>
      </c>
      <c r="V65" s="3">
        <v>7664447615.5699997</v>
      </c>
      <c r="W65" s="3">
        <v>141872886825.64999</v>
      </c>
    </row>
    <row r="66" spans="1:23" x14ac:dyDescent="0.25">
      <c r="A66" s="2" t="s">
        <v>87</v>
      </c>
      <c r="B66" s="2" t="s">
        <v>92</v>
      </c>
      <c r="C66" s="15">
        <v>24000000</v>
      </c>
      <c r="D66" s="2" t="s">
        <v>209</v>
      </c>
      <c r="E66" s="3">
        <v>18363437982.869999</v>
      </c>
      <c r="F66" s="3">
        <v>11055696457.129999</v>
      </c>
      <c r="G66" s="3">
        <v>2193565185.6100001</v>
      </c>
      <c r="H66" s="3">
        <v>3969461241.5599999</v>
      </c>
      <c r="I66" s="3">
        <v>1318582394.0999999</v>
      </c>
      <c r="J66" s="1" t="s">
        <v>18</v>
      </c>
      <c r="K66" s="3">
        <v>1369362979.8800001</v>
      </c>
      <c r="L66" s="3">
        <v>1531403862.6700001</v>
      </c>
      <c r="M66" s="3">
        <v>7268881.8799999999</v>
      </c>
      <c r="N66" s="3">
        <v>105882041.53</v>
      </c>
      <c r="O66" s="3">
        <v>26420.68</v>
      </c>
      <c r="P66" s="3">
        <v>181801464.25999999</v>
      </c>
      <c r="Q66" s="3">
        <v>24674009.199999999</v>
      </c>
      <c r="R66" s="3">
        <v>92306907.010000005</v>
      </c>
      <c r="S66" s="3">
        <v>393068.41</v>
      </c>
      <c r="T66" s="3">
        <v>134974576.52000001</v>
      </c>
      <c r="U66" s="3">
        <v>14095040.84</v>
      </c>
      <c r="V66" s="3">
        <v>7307741525.7399998</v>
      </c>
      <c r="W66" s="3">
        <v>47670674039.889999</v>
      </c>
    </row>
    <row r="67" spans="1:23" x14ac:dyDescent="0.25">
      <c r="A67" s="2" t="s">
        <v>87</v>
      </c>
      <c r="B67" s="2" t="s">
        <v>93</v>
      </c>
      <c r="C67" s="15">
        <v>29000000</v>
      </c>
      <c r="D67" s="2" t="s">
        <v>209</v>
      </c>
      <c r="E67" s="3">
        <v>27183181214.669998</v>
      </c>
      <c r="F67" s="3">
        <v>24482543466.84</v>
      </c>
      <c r="G67" s="3">
        <v>6956779942.6999998</v>
      </c>
      <c r="H67" s="3">
        <v>7736104477.9799995</v>
      </c>
      <c r="I67" s="3">
        <v>3844176845.6399999</v>
      </c>
      <c r="J67" s="1" t="s">
        <v>18</v>
      </c>
      <c r="K67" s="3">
        <v>1566338122.6600001</v>
      </c>
      <c r="L67" s="3">
        <v>3127551963.1599998</v>
      </c>
      <c r="M67" s="3">
        <v>49975570.329999998</v>
      </c>
      <c r="N67" s="3">
        <v>135737608.38999999</v>
      </c>
      <c r="O67" s="3">
        <v>79713.63</v>
      </c>
      <c r="P67" s="3">
        <v>295144569.45999998</v>
      </c>
      <c r="Q67" s="3">
        <v>79394170.769999996</v>
      </c>
      <c r="R67" s="3">
        <v>152262607.61000001</v>
      </c>
      <c r="S67" s="3">
        <v>633377.88</v>
      </c>
      <c r="T67" s="3">
        <v>341262664.11000001</v>
      </c>
      <c r="U67" s="3">
        <v>12007857.470000001</v>
      </c>
      <c r="V67" s="3">
        <v>2700637747.8299999</v>
      </c>
      <c r="W67" s="3">
        <v>78663811921.130005</v>
      </c>
    </row>
    <row r="68" spans="1:23" x14ac:dyDescent="0.25">
      <c r="A68" s="2" t="s">
        <v>87</v>
      </c>
      <c r="B68" s="2" t="s">
        <v>94</v>
      </c>
      <c r="C68" s="15">
        <v>34000000</v>
      </c>
      <c r="D68" s="2" t="s">
        <v>209</v>
      </c>
      <c r="E68" s="3">
        <v>14204284948.4</v>
      </c>
      <c r="F68" s="3">
        <v>10078689522.719999</v>
      </c>
      <c r="G68" s="3">
        <v>2679668614</v>
      </c>
      <c r="H68" s="3">
        <v>3326829587.04</v>
      </c>
      <c r="I68" s="3">
        <v>811656659.37</v>
      </c>
      <c r="J68" s="1" t="s">
        <v>18</v>
      </c>
      <c r="K68" s="3">
        <v>1171725990.9200001</v>
      </c>
      <c r="L68" s="3">
        <v>1106202044.1600001</v>
      </c>
      <c r="M68" s="3">
        <v>3972213.98</v>
      </c>
      <c r="N68" s="3">
        <v>72165585.390000001</v>
      </c>
      <c r="O68" s="3">
        <v>35334.53</v>
      </c>
      <c r="P68" s="3">
        <v>189460489.83000001</v>
      </c>
      <c r="Q68" s="3">
        <v>257589365.49000001</v>
      </c>
      <c r="R68" s="3">
        <v>54988199.159999996</v>
      </c>
      <c r="S68" s="3">
        <v>1231285.7</v>
      </c>
      <c r="T68" s="3">
        <v>191850703.46000001</v>
      </c>
      <c r="U68" s="3">
        <v>1421201.19</v>
      </c>
      <c r="V68" s="3">
        <v>4125595425.6799998</v>
      </c>
      <c r="W68" s="3">
        <v>38277367171.019997</v>
      </c>
    </row>
    <row r="69" spans="1:23" x14ac:dyDescent="0.25">
      <c r="A69" s="2" t="s">
        <v>87</v>
      </c>
      <c r="B69" s="2" t="s">
        <v>95</v>
      </c>
      <c r="C69" s="15">
        <v>38000000</v>
      </c>
      <c r="D69" s="2" t="s">
        <v>209</v>
      </c>
      <c r="E69" s="3">
        <v>24251488705.310001</v>
      </c>
      <c r="F69" s="3">
        <v>19547020268.610001</v>
      </c>
      <c r="G69" s="3">
        <v>6578067477.8299999</v>
      </c>
      <c r="H69" s="3">
        <v>5981287525.5500002</v>
      </c>
      <c r="I69" s="3">
        <v>1524519153.8800001</v>
      </c>
      <c r="J69" s="1" t="s">
        <v>18</v>
      </c>
      <c r="K69" s="3">
        <v>1223492582.75</v>
      </c>
      <c r="L69" s="3">
        <v>3098938555.29</v>
      </c>
      <c r="M69" s="3">
        <v>128641823.04000001</v>
      </c>
      <c r="N69" s="3">
        <v>122437642.45</v>
      </c>
      <c r="O69" s="3">
        <v>111068.74</v>
      </c>
      <c r="P69" s="3">
        <v>303980112.22000003</v>
      </c>
      <c r="Q69" s="3">
        <v>35084726.219999999</v>
      </c>
      <c r="R69" s="3">
        <v>116237878.55</v>
      </c>
      <c r="S69" s="3">
        <v>2907417.3</v>
      </c>
      <c r="T69" s="3">
        <v>215084162.47</v>
      </c>
      <c r="U69" s="3">
        <v>8267371.1299999999</v>
      </c>
      <c r="V69" s="3">
        <v>4704468436.6999998</v>
      </c>
      <c r="W69" s="3">
        <v>67842034908.040001</v>
      </c>
    </row>
    <row r="70" spans="1:23" x14ac:dyDescent="0.25">
      <c r="A70" s="2" t="s">
        <v>87</v>
      </c>
      <c r="B70" s="2" t="s">
        <v>96</v>
      </c>
      <c r="C70" s="15">
        <v>42000000</v>
      </c>
      <c r="D70" s="2" t="s">
        <v>209</v>
      </c>
      <c r="E70" s="3">
        <v>27304531846.27</v>
      </c>
      <c r="F70" s="3">
        <v>24616367354.990002</v>
      </c>
      <c r="G70" s="3">
        <v>9983967583.0300007</v>
      </c>
      <c r="H70" s="3">
        <v>7309860215.9499998</v>
      </c>
      <c r="I70" s="3">
        <v>1719739334.95</v>
      </c>
      <c r="J70" s="1" t="s">
        <v>18</v>
      </c>
      <c r="K70" s="3">
        <v>1190192208.8499999</v>
      </c>
      <c r="L70" s="3">
        <v>3462515206.4200001</v>
      </c>
      <c r="M70" s="3">
        <v>22668003.469999999</v>
      </c>
      <c r="N70" s="3">
        <v>141316487.02000001</v>
      </c>
      <c r="O70" s="3">
        <v>119133.4</v>
      </c>
      <c r="P70" s="3">
        <v>308231944.24000001</v>
      </c>
      <c r="Q70" s="3">
        <v>41628553.979999997</v>
      </c>
      <c r="R70" s="3">
        <v>147660593.16</v>
      </c>
      <c r="S70" s="3">
        <v>139546</v>
      </c>
      <c r="T70" s="3">
        <v>215080114.15000001</v>
      </c>
      <c r="U70" s="3">
        <v>13642775.52</v>
      </c>
      <c r="V70" s="3">
        <v>2688164491.2800002</v>
      </c>
      <c r="W70" s="3">
        <v>79165825392.679993</v>
      </c>
    </row>
    <row r="71" spans="1:23" x14ac:dyDescent="0.25">
      <c r="A71" s="2" t="s">
        <v>87</v>
      </c>
      <c r="B71" s="2" t="s">
        <v>97</v>
      </c>
      <c r="C71" s="15">
        <v>46000000</v>
      </c>
      <c r="D71" s="2" t="s">
        <v>209</v>
      </c>
      <c r="E71" s="3">
        <v>248544197169.48001</v>
      </c>
      <c r="F71" s="3">
        <v>238880347166.63</v>
      </c>
      <c r="G71" s="3">
        <v>68246810556.160004</v>
      </c>
      <c r="H71" s="3">
        <v>84033028448.649994</v>
      </c>
      <c r="I71" s="3">
        <v>16037291424.940001</v>
      </c>
      <c r="J71" s="1" t="s">
        <v>18</v>
      </c>
      <c r="K71" s="3">
        <v>16431937112.82</v>
      </c>
      <c r="L71" s="3">
        <v>37390105138.290001</v>
      </c>
      <c r="M71" s="3">
        <v>145455971.74000001</v>
      </c>
      <c r="N71" s="3">
        <v>1331364283.28</v>
      </c>
      <c r="O71" s="3">
        <v>4923327.09</v>
      </c>
      <c r="P71" s="3">
        <v>7784004476.21</v>
      </c>
      <c r="Q71" s="3">
        <v>967040089.85000002</v>
      </c>
      <c r="R71" s="3">
        <v>1911533303.9100001</v>
      </c>
      <c r="S71" s="3">
        <v>18051605.59</v>
      </c>
      <c r="T71" s="3">
        <v>2786040014</v>
      </c>
      <c r="U71" s="3">
        <v>894056986.76999998</v>
      </c>
      <c r="V71" s="3">
        <v>9663850002.8500004</v>
      </c>
      <c r="W71" s="3">
        <v>735070037078.26001</v>
      </c>
    </row>
    <row r="72" spans="1:23" x14ac:dyDescent="0.25">
      <c r="A72" s="2" t="s">
        <v>87</v>
      </c>
      <c r="B72" s="2" t="s">
        <v>98</v>
      </c>
      <c r="C72" s="15">
        <v>54000000</v>
      </c>
      <c r="D72" s="2" t="s">
        <v>209</v>
      </c>
      <c r="E72" s="3">
        <v>14615796695.120001</v>
      </c>
      <c r="F72" s="3">
        <v>9644878483.0900002</v>
      </c>
      <c r="G72" s="3">
        <v>2003852927.01</v>
      </c>
      <c r="H72" s="3">
        <v>3494664135.02</v>
      </c>
      <c r="I72" s="3">
        <v>1141624920.25</v>
      </c>
      <c r="J72" s="1" t="s">
        <v>18</v>
      </c>
      <c r="K72" s="3">
        <v>913467988.97000003</v>
      </c>
      <c r="L72" s="3">
        <v>1357256294.23</v>
      </c>
      <c r="M72" s="3">
        <v>3270649.27</v>
      </c>
      <c r="N72" s="3">
        <v>82939612.980000004</v>
      </c>
      <c r="O72" s="3">
        <v>230548.62</v>
      </c>
      <c r="P72" s="3">
        <v>224589310.09</v>
      </c>
      <c r="Q72" s="3">
        <v>9440108.8000000007</v>
      </c>
      <c r="R72" s="3">
        <v>197272730.53999999</v>
      </c>
      <c r="S72" s="3">
        <v>2483624.2599999998</v>
      </c>
      <c r="T72" s="3">
        <v>170494190.09</v>
      </c>
      <c r="U72" s="3">
        <v>9666531.7300000004</v>
      </c>
      <c r="V72" s="3">
        <v>4970918212.0299997</v>
      </c>
      <c r="W72" s="3">
        <v>38842846962.099998</v>
      </c>
    </row>
    <row r="73" spans="1:23" x14ac:dyDescent="0.25">
      <c r="A73" s="2" t="s">
        <v>87</v>
      </c>
      <c r="B73" s="2" t="s">
        <v>99</v>
      </c>
      <c r="C73" s="15">
        <v>61000000</v>
      </c>
      <c r="D73" s="2" t="s">
        <v>209</v>
      </c>
      <c r="E73" s="3">
        <v>24209392406.310001</v>
      </c>
      <c r="F73" s="3">
        <v>19272091072.59</v>
      </c>
      <c r="G73" s="3">
        <v>4597038948.2700005</v>
      </c>
      <c r="H73" s="3">
        <v>6963690435.9099998</v>
      </c>
      <c r="I73" s="3">
        <v>1916033130.28</v>
      </c>
      <c r="J73" s="1" t="s">
        <v>18</v>
      </c>
      <c r="K73" s="3">
        <v>1460801864.0699999</v>
      </c>
      <c r="L73" s="3">
        <v>3287155204.7600002</v>
      </c>
      <c r="M73" s="3">
        <v>11440005.17</v>
      </c>
      <c r="N73" s="3">
        <v>127470291.98</v>
      </c>
      <c r="O73" s="3">
        <v>346980.94</v>
      </c>
      <c r="P73" s="3">
        <v>290912850.12</v>
      </c>
      <c r="Q73" s="3">
        <v>110066281.56999999</v>
      </c>
      <c r="R73" s="3">
        <v>144042557.56999999</v>
      </c>
      <c r="S73" s="3">
        <v>6918841</v>
      </c>
      <c r="T73" s="3">
        <v>303814588.06999999</v>
      </c>
      <c r="U73" s="3">
        <v>9447393.3399999999</v>
      </c>
      <c r="V73" s="3">
        <v>4937301333.7200003</v>
      </c>
      <c r="W73" s="3">
        <v>67647964185.669998</v>
      </c>
    </row>
    <row r="74" spans="1:23" x14ac:dyDescent="0.25">
      <c r="A74" s="2" t="s">
        <v>87</v>
      </c>
      <c r="B74" s="2" t="s">
        <v>100</v>
      </c>
      <c r="C74" s="15">
        <v>66000000</v>
      </c>
      <c r="D74" s="2" t="s">
        <v>209</v>
      </c>
      <c r="E74" s="3">
        <v>18916267332.669998</v>
      </c>
      <c r="F74" s="3">
        <v>15977698515.08</v>
      </c>
      <c r="G74" s="3">
        <v>4357942543.79</v>
      </c>
      <c r="H74" s="3">
        <v>5462914785.3500004</v>
      </c>
      <c r="I74" s="3">
        <v>1893149296.5799999</v>
      </c>
      <c r="J74" s="1" t="s">
        <v>18</v>
      </c>
      <c r="K74" s="3">
        <v>1176710218.5699999</v>
      </c>
      <c r="L74" s="3">
        <v>2344371577.9299998</v>
      </c>
      <c r="M74" s="3">
        <v>10234477.51</v>
      </c>
      <c r="N74" s="3">
        <v>111110796.64</v>
      </c>
      <c r="O74" s="3">
        <v>101727.08</v>
      </c>
      <c r="P74" s="3">
        <v>191674069.46000001</v>
      </c>
      <c r="Q74" s="3">
        <v>102268123.33</v>
      </c>
      <c r="R74" s="3">
        <v>99556777.920000002</v>
      </c>
      <c r="S74" s="3">
        <v>272861.74</v>
      </c>
      <c r="T74" s="3">
        <v>195361754.44999999</v>
      </c>
      <c r="U74" s="3">
        <v>2783023.31</v>
      </c>
      <c r="V74" s="3">
        <v>2938568817.5900002</v>
      </c>
      <c r="W74" s="3">
        <v>53780986699</v>
      </c>
    </row>
    <row r="75" spans="1:23" x14ac:dyDescent="0.25">
      <c r="A75" s="2" t="s">
        <v>87</v>
      </c>
      <c r="B75" s="2" t="s">
        <v>101</v>
      </c>
      <c r="C75" s="15">
        <v>68000000</v>
      </c>
      <c r="D75" s="2" t="s">
        <v>209</v>
      </c>
      <c r="E75" s="3">
        <v>19251274365.41</v>
      </c>
      <c r="F75" s="3">
        <v>11716293247.459999</v>
      </c>
      <c r="G75" s="3">
        <v>2199536870.79</v>
      </c>
      <c r="H75" s="3">
        <v>4185564967.27</v>
      </c>
      <c r="I75" s="3">
        <v>1281157210.6600001</v>
      </c>
      <c r="J75" s="1" t="s">
        <v>18</v>
      </c>
      <c r="K75" s="3">
        <v>974242651.19000006</v>
      </c>
      <c r="L75" s="3">
        <v>2108122360.1700001</v>
      </c>
      <c r="M75" s="3">
        <v>3371165.33</v>
      </c>
      <c r="N75" s="3">
        <v>124312257.20999999</v>
      </c>
      <c r="O75" s="3">
        <v>-11908.42</v>
      </c>
      <c r="P75" s="3">
        <v>285014831.57999998</v>
      </c>
      <c r="Q75" s="3">
        <v>40250364.450000003</v>
      </c>
      <c r="R75" s="3">
        <v>226489081.40000001</v>
      </c>
      <c r="S75" s="3">
        <v>81775596.599999994</v>
      </c>
      <c r="T75" s="3">
        <v>179670757.44</v>
      </c>
      <c r="U75" s="3">
        <v>-278185.88</v>
      </c>
      <c r="V75" s="3">
        <v>7534981117.9499998</v>
      </c>
      <c r="W75" s="3">
        <v>50191766750.610001</v>
      </c>
    </row>
    <row r="76" spans="1:23" x14ac:dyDescent="0.25">
      <c r="A76" s="2" t="s">
        <v>87</v>
      </c>
      <c r="B76" s="2" t="s">
        <v>102</v>
      </c>
      <c r="C76" s="15">
        <v>28000000</v>
      </c>
      <c r="D76" s="2" t="s">
        <v>209</v>
      </c>
      <c r="E76" s="3">
        <v>28125401750.849998</v>
      </c>
      <c r="F76" s="3">
        <v>24216764725.599998</v>
      </c>
      <c r="G76" s="3">
        <v>5689476115.4799995</v>
      </c>
      <c r="H76" s="3">
        <v>7695267561.46</v>
      </c>
      <c r="I76" s="3">
        <v>2631187538.5599999</v>
      </c>
      <c r="J76" s="1" t="s">
        <v>18</v>
      </c>
      <c r="K76" s="3">
        <v>1759936914.23</v>
      </c>
      <c r="L76" s="3">
        <v>4623751195.1599998</v>
      </c>
      <c r="M76" s="3">
        <v>19623135.809999999</v>
      </c>
      <c r="N76" s="3">
        <v>144894370.75999999</v>
      </c>
      <c r="O76" s="3">
        <v>252426.78</v>
      </c>
      <c r="P76" s="3">
        <v>595598451.04999995</v>
      </c>
      <c r="Q76" s="3">
        <v>190063825.41</v>
      </c>
      <c r="R76" s="3">
        <v>303601431.64999998</v>
      </c>
      <c r="S76" s="3">
        <v>3064604</v>
      </c>
      <c r="T76" s="3">
        <v>387940712.89999998</v>
      </c>
      <c r="U76" s="3">
        <v>409088.58</v>
      </c>
      <c r="V76" s="3">
        <v>3908637025.25</v>
      </c>
      <c r="W76" s="3">
        <v>80295870873.529999</v>
      </c>
    </row>
    <row r="77" spans="1:23" x14ac:dyDescent="0.25">
      <c r="A77" s="2" t="s">
        <v>87</v>
      </c>
      <c r="B77" s="2" t="s">
        <v>103</v>
      </c>
      <c r="C77" s="15">
        <v>70000000</v>
      </c>
      <c r="D77" s="2" t="s">
        <v>209</v>
      </c>
      <c r="E77" s="3">
        <v>33141061588.049999</v>
      </c>
      <c r="F77" s="3">
        <v>28458857024.93</v>
      </c>
      <c r="G77" s="3">
        <v>7937133447.0500002</v>
      </c>
      <c r="H77" s="3">
        <v>9691660130.0100002</v>
      </c>
      <c r="I77" s="3">
        <v>3631380914.3200002</v>
      </c>
      <c r="J77" s="1" t="s">
        <v>18</v>
      </c>
      <c r="K77" s="3">
        <v>1783964405.1800001</v>
      </c>
      <c r="L77" s="3">
        <v>3638375574.0100002</v>
      </c>
      <c r="M77" s="3">
        <v>59251674.729999997</v>
      </c>
      <c r="N77" s="3">
        <v>175640022.75999999</v>
      </c>
      <c r="O77" s="3">
        <v>46462.57</v>
      </c>
      <c r="P77" s="3">
        <v>521640186.5</v>
      </c>
      <c r="Q77" s="3">
        <v>53005541.560000002</v>
      </c>
      <c r="R77" s="3">
        <v>305034685.56999999</v>
      </c>
      <c r="S77" s="3">
        <v>1041353.77</v>
      </c>
      <c r="T77" s="3">
        <v>312519835.19</v>
      </c>
      <c r="U77" s="3">
        <v>57402396.75</v>
      </c>
      <c r="V77" s="3">
        <v>4682204563.1199999</v>
      </c>
      <c r="W77" s="3">
        <v>94450219806.070007</v>
      </c>
    </row>
    <row r="78" spans="1:23" x14ac:dyDescent="0.25">
      <c r="A78" s="2" t="s">
        <v>87</v>
      </c>
      <c r="B78" s="2" t="s">
        <v>104</v>
      </c>
      <c r="C78" s="15">
        <v>78000000</v>
      </c>
      <c r="D78" s="2" t="s">
        <v>209</v>
      </c>
      <c r="E78" s="3">
        <v>28626295942.98</v>
      </c>
      <c r="F78" s="3">
        <v>26341783649.240002</v>
      </c>
      <c r="G78" s="3">
        <v>6701453957.8599997</v>
      </c>
      <c r="H78" s="3">
        <v>8826157409.4500008</v>
      </c>
      <c r="I78" s="3">
        <v>3838305498.5100002</v>
      </c>
      <c r="J78" s="1" t="s">
        <v>18</v>
      </c>
      <c r="K78" s="3">
        <v>1669239675.8199999</v>
      </c>
      <c r="L78" s="3">
        <v>3841622039.1100001</v>
      </c>
      <c r="M78" s="3">
        <v>5640404.2199999997</v>
      </c>
      <c r="N78" s="3">
        <v>162251069.22999999</v>
      </c>
      <c r="O78" s="3">
        <v>370458.53</v>
      </c>
      <c r="P78" s="3">
        <v>498416561.45999998</v>
      </c>
      <c r="Q78" s="3">
        <v>104911463.76000001</v>
      </c>
      <c r="R78" s="3">
        <v>251954308.66</v>
      </c>
      <c r="S78" s="1" t="s">
        <v>18</v>
      </c>
      <c r="T78" s="3">
        <v>279892713.07999998</v>
      </c>
      <c r="U78" s="3">
        <v>87913813.120000005</v>
      </c>
      <c r="V78" s="3">
        <v>2284512293.7399998</v>
      </c>
      <c r="W78" s="3">
        <v>83520721258.770004</v>
      </c>
    </row>
    <row r="79" spans="1:23" x14ac:dyDescent="0.25">
      <c r="A79" s="2" t="s">
        <v>87</v>
      </c>
      <c r="B79" s="2" t="s">
        <v>105</v>
      </c>
      <c r="C79" s="15">
        <v>55000000</v>
      </c>
      <c r="D79" s="2" t="s">
        <v>209</v>
      </c>
      <c r="E79" s="3">
        <v>1435226708.97</v>
      </c>
      <c r="F79" s="3">
        <v>970205309.63</v>
      </c>
      <c r="G79" s="3">
        <v>137754466.71000001</v>
      </c>
      <c r="H79" s="3">
        <v>450735892.58999997</v>
      </c>
      <c r="I79" s="3">
        <v>131021952.2</v>
      </c>
      <c r="J79" s="3">
        <v>87083274.25</v>
      </c>
      <c r="K79" s="3">
        <v>26248255.390000001</v>
      </c>
      <c r="L79" s="3">
        <v>97332467.189999998</v>
      </c>
      <c r="M79" s="1" t="s">
        <v>18</v>
      </c>
      <c r="N79" s="3">
        <v>4590699.72</v>
      </c>
      <c r="O79" s="3">
        <v>5.23</v>
      </c>
      <c r="P79" s="3">
        <v>9487850.0500000007</v>
      </c>
      <c r="Q79" s="3">
        <v>9727844.9100000001</v>
      </c>
      <c r="R79" s="1" t="s">
        <v>18</v>
      </c>
      <c r="S79" s="3">
        <v>1293097.31</v>
      </c>
      <c r="T79" s="3">
        <v>7404204.8399999999</v>
      </c>
      <c r="U79" s="3">
        <v>1426855.54</v>
      </c>
      <c r="V79" s="3">
        <v>465021399.33999997</v>
      </c>
      <c r="W79" s="3">
        <v>3834560283.8699999</v>
      </c>
    </row>
    <row r="80" spans="1:23" x14ac:dyDescent="0.25">
      <c r="A80" s="2" t="s">
        <v>87</v>
      </c>
      <c r="B80" s="2" t="s">
        <v>106</v>
      </c>
      <c r="C80" s="15">
        <v>45000000</v>
      </c>
      <c r="D80" s="2" t="s">
        <v>209</v>
      </c>
      <c r="E80" s="3">
        <v>937091419683.94995</v>
      </c>
      <c r="F80" s="3">
        <v>918633637563.22998</v>
      </c>
      <c r="G80" s="3">
        <v>341700731328.76001</v>
      </c>
      <c r="H80" s="3">
        <v>336323421588.14001</v>
      </c>
      <c r="I80" s="3">
        <v>10415569359.9</v>
      </c>
      <c r="J80" s="1" t="s">
        <v>18</v>
      </c>
      <c r="K80" s="3">
        <v>51636027452.790001</v>
      </c>
      <c r="L80" s="3">
        <v>84948602449.929993</v>
      </c>
      <c r="M80" s="3">
        <v>5633206.8899999997</v>
      </c>
      <c r="N80" s="3">
        <v>1577829726.6900001</v>
      </c>
      <c r="O80" s="3">
        <v>2288834.58</v>
      </c>
      <c r="P80" s="3">
        <v>58115216529.809998</v>
      </c>
      <c r="Q80" s="3">
        <v>38251691.299999997</v>
      </c>
      <c r="R80" s="3">
        <v>12152150788.629999</v>
      </c>
      <c r="S80" s="3">
        <v>66924451.200000003</v>
      </c>
      <c r="T80" s="3">
        <v>10068214559.629999</v>
      </c>
      <c r="U80" s="3">
        <v>4559581351.8199997</v>
      </c>
      <c r="V80" s="3">
        <v>18457782120.720001</v>
      </c>
      <c r="W80" s="3">
        <v>2785793282687.9702</v>
      </c>
    </row>
    <row r="81" spans="1:23" x14ac:dyDescent="0.25">
      <c r="A81" s="2" t="s">
        <v>107</v>
      </c>
      <c r="B81" s="2" t="s">
        <v>108</v>
      </c>
      <c r="C81" s="15">
        <v>12000000</v>
      </c>
      <c r="D81" s="2" t="s">
        <v>209</v>
      </c>
      <c r="E81" s="3">
        <v>20956487264.91</v>
      </c>
      <c r="F81" s="3">
        <v>17699194231.009998</v>
      </c>
      <c r="G81" s="3">
        <v>6079688264.3400002</v>
      </c>
      <c r="H81" s="3">
        <v>5220977137.9499998</v>
      </c>
      <c r="I81" s="3">
        <v>813186069.45000005</v>
      </c>
      <c r="J81" s="1" t="s">
        <v>18</v>
      </c>
      <c r="K81" s="3">
        <v>1069588401.53</v>
      </c>
      <c r="L81" s="3">
        <v>3650927600.3400002</v>
      </c>
      <c r="M81" s="3">
        <v>2069158.61</v>
      </c>
      <c r="N81" s="3">
        <v>113419910.03</v>
      </c>
      <c r="O81" s="3">
        <v>16824.740000000002</v>
      </c>
      <c r="P81" s="3">
        <v>334971188.66000003</v>
      </c>
      <c r="Q81" s="3">
        <v>19866572.559999999</v>
      </c>
      <c r="R81" s="3">
        <v>116573343.61</v>
      </c>
      <c r="S81" s="3">
        <v>887939.5</v>
      </c>
      <c r="T81" s="3">
        <v>186654287.53999999</v>
      </c>
      <c r="U81" s="3">
        <v>11702710.99</v>
      </c>
      <c r="V81" s="3">
        <v>3257293033.9000001</v>
      </c>
      <c r="W81" s="3">
        <v>59533503939.669998</v>
      </c>
    </row>
    <row r="82" spans="1:23" x14ac:dyDescent="0.25">
      <c r="A82" s="2" t="s">
        <v>107</v>
      </c>
      <c r="B82" s="2" t="s">
        <v>109</v>
      </c>
      <c r="C82" s="15">
        <v>18000000</v>
      </c>
      <c r="D82" s="2" t="s">
        <v>209</v>
      </c>
      <c r="E82" s="3">
        <v>46884680132.980003</v>
      </c>
      <c r="F82" s="3">
        <v>36512511128.239998</v>
      </c>
      <c r="G82" s="3">
        <v>10457432073.9</v>
      </c>
      <c r="H82" s="3">
        <v>12352284797.76</v>
      </c>
      <c r="I82" s="3">
        <v>3261209368.5</v>
      </c>
      <c r="J82" s="1" t="s">
        <v>18</v>
      </c>
      <c r="K82" s="3">
        <v>2995985538.3000002</v>
      </c>
      <c r="L82" s="3">
        <v>4940024642.21</v>
      </c>
      <c r="M82" s="3">
        <v>21670054.780000001</v>
      </c>
      <c r="N82" s="3">
        <v>284939380.01999998</v>
      </c>
      <c r="O82" s="3">
        <v>318123.98</v>
      </c>
      <c r="P82" s="3">
        <v>913983437.10000002</v>
      </c>
      <c r="Q82" s="3">
        <v>79529199.739999995</v>
      </c>
      <c r="R82" s="3">
        <v>260528398.69</v>
      </c>
      <c r="S82" s="3">
        <v>15297082.5</v>
      </c>
      <c r="T82" s="3">
        <v>591374286.03999996</v>
      </c>
      <c r="U82" s="3">
        <v>53297975.549999997</v>
      </c>
      <c r="V82" s="3">
        <v>10372169004.74</v>
      </c>
      <c r="W82" s="3">
        <v>129997234625.03</v>
      </c>
    </row>
    <row r="83" spans="1:23" x14ac:dyDescent="0.25">
      <c r="A83" s="2" t="s">
        <v>107</v>
      </c>
      <c r="B83" s="2" t="s">
        <v>110</v>
      </c>
      <c r="C83" s="15">
        <v>3000000</v>
      </c>
      <c r="D83" s="2" t="s">
        <v>209</v>
      </c>
      <c r="E83" s="3">
        <v>122958190242.45</v>
      </c>
      <c r="F83" s="3">
        <v>111131381191.24001</v>
      </c>
      <c r="G83" s="3">
        <v>26884470033.900002</v>
      </c>
      <c r="H83" s="3">
        <v>31297240496.75</v>
      </c>
      <c r="I83" s="3">
        <v>9404905985.4500008</v>
      </c>
      <c r="J83" s="1" t="s">
        <v>18</v>
      </c>
      <c r="K83" s="3">
        <v>11873998601.99</v>
      </c>
      <c r="L83" s="3">
        <v>24308009787.099998</v>
      </c>
      <c r="M83" s="3">
        <v>61934216.200000003</v>
      </c>
      <c r="N83" s="3">
        <v>795434726.69000006</v>
      </c>
      <c r="O83" s="3">
        <v>242421.31</v>
      </c>
      <c r="P83" s="3">
        <v>3438177036.8899999</v>
      </c>
      <c r="Q83" s="3">
        <v>316502311.30000001</v>
      </c>
      <c r="R83" s="3">
        <v>1007197683.5700001</v>
      </c>
      <c r="S83" s="3">
        <v>10771276.5</v>
      </c>
      <c r="T83" s="3">
        <v>1294967751.27</v>
      </c>
      <c r="U83" s="3">
        <v>217762990.91999999</v>
      </c>
      <c r="V83" s="3">
        <v>11826809051.209999</v>
      </c>
      <c r="W83" s="3">
        <v>356827995804.73999</v>
      </c>
    </row>
    <row r="84" spans="1:23" x14ac:dyDescent="0.25">
      <c r="A84" s="2" t="s">
        <v>107</v>
      </c>
      <c r="B84" s="2" t="s">
        <v>111</v>
      </c>
      <c r="C84" s="15">
        <v>79000000</v>
      </c>
      <c r="D84" s="2" t="s">
        <v>209</v>
      </c>
      <c r="E84" s="3">
        <v>7855873694.8500004</v>
      </c>
      <c r="F84" s="3">
        <v>5337640752.8400002</v>
      </c>
      <c r="G84" s="3">
        <v>1124337137.96</v>
      </c>
      <c r="H84" s="3">
        <v>1511971378.23</v>
      </c>
      <c r="I84" s="3">
        <v>1074424689.98</v>
      </c>
      <c r="J84" s="1" t="s">
        <v>18</v>
      </c>
      <c r="K84" s="3">
        <v>572765661.42999995</v>
      </c>
      <c r="L84" s="3">
        <v>694394064.07000005</v>
      </c>
      <c r="M84" s="3">
        <v>12055403.15</v>
      </c>
      <c r="N84" s="3">
        <v>50380759.659999996</v>
      </c>
      <c r="O84" s="3">
        <v>-2091.54</v>
      </c>
      <c r="P84" s="3">
        <v>110961536.94</v>
      </c>
      <c r="Q84" s="3">
        <v>5822207.7599999998</v>
      </c>
      <c r="R84" s="3">
        <v>64252746.490000002</v>
      </c>
      <c r="S84" s="3">
        <v>755691.61</v>
      </c>
      <c r="T84" s="3">
        <v>99271260.829999998</v>
      </c>
      <c r="U84" s="3">
        <v>4232401.12</v>
      </c>
      <c r="V84" s="3">
        <v>2518232942.0100002</v>
      </c>
      <c r="W84" s="3">
        <v>21037370237.389999</v>
      </c>
    </row>
    <row r="85" spans="1:23" x14ac:dyDescent="0.25">
      <c r="A85" s="2" t="s">
        <v>107</v>
      </c>
      <c r="B85" s="2" t="s">
        <v>112</v>
      </c>
      <c r="C85" s="15">
        <v>85000000</v>
      </c>
      <c r="D85" s="2" t="s">
        <v>209</v>
      </c>
      <c r="E85" s="3">
        <v>5611603476.3299999</v>
      </c>
      <c r="F85" s="3">
        <v>3218947817.9499998</v>
      </c>
      <c r="G85" s="3">
        <v>847953376.94000006</v>
      </c>
      <c r="H85" s="3">
        <v>767317278.61000001</v>
      </c>
      <c r="I85" s="3">
        <v>289794411.55000001</v>
      </c>
      <c r="J85" s="1" t="s">
        <v>18</v>
      </c>
      <c r="K85" s="3">
        <v>233243146.37</v>
      </c>
      <c r="L85" s="3">
        <v>563362178.10000002</v>
      </c>
      <c r="M85" s="3">
        <v>193121.57</v>
      </c>
      <c r="N85" s="3">
        <v>26469999.52</v>
      </c>
      <c r="O85" s="3">
        <v>233166129.44</v>
      </c>
      <c r="P85" s="3">
        <v>133259328.44</v>
      </c>
      <c r="Q85" s="3">
        <v>5174129.72</v>
      </c>
      <c r="R85" s="3">
        <v>13200273.289999999</v>
      </c>
      <c r="S85" s="3">
        <v>242900</v>
      </c>
      <c r="T85" s="3">
        <v>43853974.039999999</v>
      </c>
      <c r="U85" s="3">
        <v>-94283350.150000006</v>
      </c>
      <c r="V85" s="3">
        <v>2392655658.3800001</v>
      </c>
      <c r="W85" s="3">
        <v>14286153850.1</v>
      </c>
    </row>
    <row r="86" spans="1:23" x14ac:dyDescent="0.25">
      <c r="A86" s="2" t="s">
        <v>107</v>
      </c>
      <c r="B86" s="2" t="s">
        <v>113</v>
      </c>
      <c r="C86" s="15">
        <v>35000000</v>
      </c>
      <c r="D86" s="2" t="s">
        <v>209</v>
      </c>
      <c r="E86" s="3">
        <v>58857686669.470001</v>
      </c>
      <c r="F86" s="3">
        <v>20098813031.439999</v>
      </c>
      <c r="G86" s="3">
        <v>2666421445.9400001</v>
      </c>
      <c r="H86" s="3">
        <v>9024024691.7399998</v>
      </c>
      <c r="I86" s="3">
        <v>1964302152.71</v>
      </c>
      <c r="J86" s="1" t="s">
        <v>18</v>
      </c>
      <c r="K86" s="3">
        <v>1993841146.8399999</v>
      </c>
      <c r="L86" s="3">
        <v>1287559312.3</v>
      </c>
      <c r="M86" s="3">
        <v>94255140.159999996</v>
      </c>
      <c r="N86" s="3">
        <v>203040822.63</v>
      </c>
      <c r="O86" s="3">
        <v>657909.56999999995</v>
      </c>
      <c r="P86" s="3">
        <v>1611651630.3800001</v>
      </c>
      <c r="Q86" s="3">
        <v>72039056.480000004</v>
      </c>
      <c r="R86" s="3">
        <v>566105695.12</v>
      </c>
      <c r="S86" s="3">
        <v>186837</v>
      </c>
      <c r="T86" s="3">
        <v>213783703.08000001</v>
      </c>
      <c r="U86" s="3">
        <v>93765680.939999998</v>
      </c>
      <c r="V86" s="3">
        <v>38758873638.029999</v>
      </c>
      <c r="W86" s="3">
        <v>137507008563.82999</v>
      </c>
    </row>
    <row r="87" spans="1:23" x14ac:dyDescent="0.25">
      <c r="A87" s="2" t="s">
        <v>107</v>
      </c>
      <c r="B87" s="2" t="s">
        <v>114</v>
      </c>
      <c r="C87" s="15">
        <v>60000000</v>
      </c>
      <c r="D87" s="2" t="s">
        <v>209</v>
      </c>
      <c r="E87" s="3">
        <v>84518693045.649994</v>
      </c>
      <c r="F87" s="3">
        <v>71138862998.240005</v>
      </c>
      <c r="G87" s="3">
        <v>20457851997.549999</v>
      </c>
      <c r="H87" s="3">
        <v>22523802021.380001</v>
      </c>
      <c r="I87" s="3">
        <v>6222599566.0699997</v>
      </c>
      <c r="J87" s="1" t="s">
        <v>18</v>
      </c>
      <c r="K87" s="3">
        <v>7190589880.3999996</v>
      </c>
      <c r="L87" s="3">
        <v>11513039287.030001</v>
      </c>
      <c r="M87" s="3">
        <v>112055524.97</v>
      </c>
      <c r="N87" s="3">
        <v>502737697.13</v>
      </c>
      <c r="O87" s="3">
        <v>34891.21</v>
      </c>
      <c r="P87" s="3">
        <v>1206106977.3299999</v>
      </c>
      <c r="Q87" s="3">
        <v>112796778.26000001</v>
      </c>
      <c r="R87" s="3">
        <v>464573628.41000003</v>
      </c>
      <c r="S87" s="3">
        <v>1734900.65</v>
      </c>
      <c r="T87" s="3">
        <v>709263520.27999997</v>
      </c>
      <c r="U87" s="3">
        <v>33245510.600000001</v>
      </c>
      <c r="V87" s="3">
        <v>13379830047.41</v>
      </c>
      <c r="W87" s="3">
        <v>240087818272.57001</v>
      </c>
    </row>
    <row r="88" spans="1:23" x14ac:dyDescent="0.25">
      <c r="A88" s="2" t="s">
        <v>107</v>
      </c>
      <c r="B88" s="2" t="s">
        <v>115</v>
      </c>
      <c r="C88" s="15">
        <v>67000000</v>
      </c>
      <c r="D88" s="2" t="s">
        <v>209</v>
      </c>
      <c r="E88" s="3">
        <v>10043452071.32</v>
      </c>
      <c r="F88" s="3">
        <v>5187482728.2600002</v>
      </c>
      <c r="G88" s="3">
        <v>689604922.51999998</v>
      </c>
      <c r="H88" s="3">
        <v>2623159094.0900002</v>
      </c>
      <c r="I88" s="3">
        <v>260315958.72999999</v>
      </c>
      <c r="J88" s="1" t="s">
        <v>18</v>
      </c>
      <c r="K88" s="3">
        <v>619531664.03999996</v>
      </c>
      <c r="L88" s="3">
        <v>241911390.41999999</v>
      </c>
      <c r="M88" s="3">
        <v>6721826.4900000002</v>
      </c>
      <c r="N88" s="3">
        <v>60900915.43</v>
      </c>
      <c r="O88" s="3">
        <v>8190778.3499999996</v>
      </c>
      <c r="P88" s="3">
        <v>349003196.56</v>
      </c>
      <c r="Q88" s="3">
        <v>15898008.25</v>
      </c>
      <c r="R88" s="3">
        <v>34001610.729999997</v>
      </c>
      <c r="S88" s="3">
        <v>394741.25</v>
      </c>
      <c r="T88" s="3">
        <v>123304475.62</v>
      </c>
      <c r="U88" s="3">
        <v>34293844.18</v>
      </c>
      <c r="V88" s="3">
        <v>4855969343.0600004</v>
      </c>
      <c r="W88" s="3">
        <v>25154136569.299999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"/>
  <sheetViews>
    <sheetView zoomScale="85" zoomScaleNormal="85" workbookViewId="0">
      <selection activeCell="C3" sqref="C3"/>
    </sheetView>
  </sheetViews>
  <sheetFormatPr defaultColWidth="18.7109375" defaultRowHeight="15" x14ac:dyDescent="0.25"/>
  <cols>
    <col min="1" max="1" width="38.140625" bestFit="1" customWidth="1"/>
    <col min="2" max="2" width="43.140625" bestFit="1" customWidth="1"/>
  </cols>
  <sheetData>
    <row r="1" spans="1:23" ht="135" x14ac:dyDescent="0.25">
      <c r="A1" s="4" t="s">
        <v>116</v>
      </c>
      <c r="B1" s="4" t="s">
        <v>117</v>
      </c>
      <c r="C1" s="4" t="s">
        <v>118</v>
      </c>
      <c r="D1" s="5" t="s">
        <v>19</v>
      </c>
      <c r="E1" s="2" t="s">
        <v>0</v>
      </c>
      <c r="F1" s="2" t="s">
        <v>1</v>
      </c>
      <c r="G1" s="2" t="s">
        <v>13</v>
      </c>
      <c r="H1" s="2" t="s">
        <v>16</v>
      </c>
      <c r="I1" s="2" t="s">
        <v>14</v>
      </c>
      <c r="J1" s="2" t="s">
        <v>9</v>
      </c>
      <c r="K1" s="2" t="s">
        <v>2</v>
      </c>
      <c r="L1" s="2" t="s">
        <v>17</v>
      </c>
      <c r="M1" s="2" t="s">
        <v>15</v>
      </c>
      <c r="N1" s="2" t="s">
        <v>10</v>
      </c>
      <c r="O1" s="2" t="s">
        <v>3</v>
      </c>
      <c r="P1" s="2" t="s">
        <v>4</v>
      </c>
      <c r="Q1" s="2" t="s">
        <v>11</v>
      </c>
      <c r="R1" s="2" t="s">
        <v>5</v>
      </c>
      <c r="S1" s="2" t="s">
        <v>12</v>
      </c>
      <c r="T1" s="2" t="s">
        <v>6</v>
      </c>
      <c r="U1" s="2" t="s">
        <v>7</v>
      </c>
      <c r="V1" s="2" t="s">
        <v>8</v>
      </c>
      <c r="W1" s="2" t="s">
        <v>18</v>
      </c>
    </row>
    <row r="2" spans="1:23" x14ac:dyDescent="0.25">
      <c r="A2" s="6" t="s">
        <v>21</v>
      </c>
      <c r="B2" s="6"/>
      <c r="C2" s="6">
        <v>1</v>
      </c>
      <c r="D2" s="6"/>
      <c r="E2" s="3">
        <v>5540704613675.4404</v>
      </c>
      <c r="F2" s="3">
        <v>4694907495311.7305</v>
      </c>
      <c r="G2" s="3">
        <v>1521958542573.8799</v>
      </c>
      <c r="H2" s="3">
        <v>1632314493655.6699</v>
      </c>
      <c r="I2" s="3">
        <v>290142424577.66998</v>
      </c>
      <c r="J2" s="3">
        <v>92784155.670000002</v>
      </c>
      <c r="K2" s="3">
        <v>271051803370.34</v>
      </c>
      <c r="L2" s="3">
        <v>589420966569.68994</v>
      </c>
      <c r="M2" s="3">
        <v>30255357930.810001</v>
      </c>
      <c r="N2" s="3">
        <v>22734843788.09</v>
      </c>
      <c r="O2" s="3">
        <v>271209971.32999998</v>
      </c>
      <c r="P2" s="3">
        <v>158568523619.59</v>
      </c>
      <c r="Q2" s="3">
        <v>16507634760.16</v>
      </c>
      <c r="R2" s="3">
        <v>63919189827.18</v>
      </c>
      <c r="S2" s="3">
        <v>604415734.01999998</v>
      </c>
      <c r="T2" s="3">
        <v>56923824032.18</v>
      </c>
      <c r="U2" s="3">
        <v>11969782386.85</v>
      </c>
      <c r="V2" s="3">
        <v>845797118363.70996</v>
      </c>
      <c r="W2" s="3">
        <v>15748145024304.01</v>
      </c>
    </row>
    <row r="3" spans="1:23" x14ac:dyDescent="0.25">
      <c r="A3" s="2" t="s">
        <v>22</v>
      </c>
      <c r="B3" s="2" t="s">
        <v>23</v>
      </c>
      <c r="C3" s="15">
        <v>10000000</v>
      </c>
      <c r="D3" s="2" t="s">
        <v>210</v>
      </c>
      <c r="E3" s="3">
        <v>27470890181.75</v>
      </c>
      <c r="F3" s="3">
        <v>22114756168.759998</v>
      </c>
      <c r="G3" s="3">
        <v>4126053765.6500001</v>
      </c>
      <c r="H3" s="3">
        <v>8746762921.7399998</v>
      </c>
      <c r="I3" s="3">
        <v>1236848619.8599999</v>
      </c>
      <c r="J3" s="1" t="s">
        <v>18</v>
      </c>
      <c r="K3" s="3">
        <v>1445058933.1900001</v>
      </c>
      <c r="L3" s="3">
        <v>4317773412.5299997</v>
      </c>
      <c r="M3" s="3">
        <v>245529701.15000001</v>
      </c>
      <c r="N3" s="3">
        <v>133367504.16</v>
      </c>
      <c r="O3" s="3">
        <v>593.64</v>
      </c>
      <c r="P3" s="3">
        <v>451039169.66000003</v>
      </c>
      <c r="Q3" s="3">
        <v>209782898.77000001</v>
      </c>
      <c r="R3" s="3">
        <v>118325020.38</v>
      </c>
      <c r="S3" s="3">
        <v>12310216.470000001</v>
      </c>
      <c r="T3" s="3">
        <v>281832502.76999998</v>
      </c>
      <c r="U3" s="3">
        <v>59839843.579999998</v>
      </c>
      <c r="V3" s="3">
        <v>5356134012.9899998</v>
      </c>
      <c r="W3" s="3">
        <v>76326305467.050003</v>
      </c>
    </row>
    <row r="4" spans="1:23" x14ac:dyDescent="0.25">
      <c r="A4" s="2" t="s">
        <v>22</v>
      </c>
      <c r="B4" s="2" t="s">
        <v>24</v>
      </c>
      <c r="C4" s="15">
        <v>99000000</v>
      </c>
      <c r="D4" s="2" t="s">
        <v>210</v>
      </c>
      <c r="E4" s="3">
        <v>5131062645.3699999</v>
      </c>
      <c r="F4" s="3">
        <v>3535442544.1799998</v>
      </c>
      <c r="G4" s="3">
        <v>588179222.61000001</v>
      </c>
      <c r="H4" s="3">
        <v>1455756299.4300001</v>
      </c>
      <c r="I4" s="3">
        <v>226637269.11000001</v>
      </c>
      <c r="J4" s="1" t="s">
        <v>18</v>
      </c>
      <c r="K4" s="3">
        <v>206432880.30000001</v>
      </c>
      <c r="L4" s="3">
        <v>686650593.83000004</v>
      </c>
      <c r="M4" s="3">
        <v>35155133.939999998</v>
      </c>
      <c r="N4" s="3">
        <v>24452843.859999999</v>
      </c>
      <c r="O4" s="3">
        <v>-5262.12</v>
      </c>
      <c r="P4" s="3">
        <v>159293141.27000001</v>
      </c>
      <c r="Q4" s="3">
        <v>21828120.77</v>
      </c>
      <c r="R4" s="3">
        <v>22656791.510000002</v>
      </c>
      <c r="S4" s="3">
        <v>829528</v>
      </c>
      <c r="T4" s="3">
        <v>67829338.760000005</v>
      </c>
      <c r="U4" s="3">
        <v>4230393.9800000004</v>
      </c>
      <c r="V4" s="3">
        <v>1595620101.1900001</v>
      </c>
      <c r="W4" s="3">
        <v>13762051585.99</v>
      </c>
    </row>
    <row r="5" spans="1:23" x14ac:dyDescent="0.25">
      <c r="A5" s="2" t="s">
        <v>22</v>
      </c>
      <c r="B5" s="2" t="s">
        <v>25</v>
      </c>
      <c r="C5" s="15">
        <v>76000000</v>
      </c>
      <c r="D5" s="2" t="s">
        <v>210</v>
      </c>
      <c r="E5" s="3">
        <v>32113231616.889999</v>
      </c>
      <c r="F5" s="3">
        <v>20197205609.919998</v>
      </c>
      <c r="G5" s="3">
        <v>4178441219.25</v>
      </c>
      <c r="H5" s="3">
        <v>8745544463.5699997</v>
      </c>
      <c r="I5" s="3">
        <v>1481568115.52</v>
      </c>
      <c r="J5" s="1" t="s">
        <v>18</v>
      </c>
      <c r="K5" s="3">
        <v>1065478967.45</v>
      </c>
      <c r="L5" s="3">
        <v>2902757226.4099998</v>
      </c>
      <c r="M5" s="3">
        <v>454165800.55000001</v>
      </c>
      <c r="N5" s="3">
        <v>142765221.00999999</v>
      </c>
      <c r="O5" s="3">
        <v>247852.7</v>
      </c>
      <c r="P5" s="3">
        <v>290935336.76999998</v>
      </c>
      <c r="Q5" s="3">
        <v>145253580.09999999</v>
      </c>
      <c r="R5" s="3">
        <v>82691485.459999993</v>
      </c>
      <c r="S5" s="3">
        <v>772546.04</v>
      </c>
      <c r="T5" s="3">
        <v>307921893.70999998</v>
      </c>
      <c r="U5" s="3">
        <v>311685800.73000002</v>
      </c>
      <c r="V5" s="3">
        <v>11916026006.969999</v>
      </c>
      <c r="W5" s="3">
        <v>84336692743.050003</v>
      </c>
    </row>
    <row r="6" spans="1:23" x14ac:dyDescent="0.25">
      <c r="A6" s="2" t="s">
        <v>22</v>
      </c>
      <c r="B6" s="2" t="s">
        <v>26</v>
      </c>
      <c r="C6" s="15">
        <v>30000000</v>
      </c>
      <c r="D6" s="2" t="s">
        <v>210</v>
      </c>
      <c r="E6" s="3">
        <v>40454936632.43</v>
      </c>
      <c r="F6" s="3">
        <v>15902985620.75</v>
      </c>
      <c r="G6" s="3">
        <v>2351410250.4099998</v>
      </c>
      <c r="H6" s="3">
        <v>8392915415.4399996</v>
      </c>
      <c r="I6" s="3">
        <v>578803778.40999997</v>
      </c>
      <c r="J6" s="1" t="s">
        <v>18</v>
      </c>
      <c r="K6" s="3">
        <v>2034437244.0799999</v>
      </c>
      <c r="L6" s="3">
        <v>1346672857.8599999</v>
      </c>
      <c r="M6" s="3">
        <v>280174156.99000001</v>
      </c>
      <c r="N6" s="3">
        <v>76880965.459999993</v>
      </c>
      <c r="O6" s="3">
        <v>-14922.73</v>
      </c>
      <c r="P6" s="3">
        <v>217120528.56</v>
      </c>
      <c r="Q6" s="3">
        <v>94119158.609999999</v>
      </c>
      <c r="R6" s="3">
        <v>51409421.689999998</v>
      </c>
      <c r="S6" s="3">
        <v>934699.18</v>
      </c>
      <c r="T6" s="3">
        <v>172482647.63</v>
      </c>
      <c r="U6" s="3">
        <v>12262216.17</v>
      </c>
      <c r="V6" s="3">
        <v>24551951011.68</v>
      </c>
      <c r="W6" s="3">
        <v>96519481682.619995</v>
      </c>
    </row>
    <row r="7" spans="1:23" x14ac:dyDescent="0.25">
      <c r="A7" s="2" t="s">
        <v>22</v>
      </c>
      <c r="B7" s="2" t="s">
        <v>27</v>
      </c>
      <c r="C7" s="15">
        <v>44000000</v>
      </c>
      <c r="D7" s="2" t="s">
        <v>210</v>
      </c>
      <c r="E7" s="3">
        <v>15682764341.530001</v>
      </c>
      <c r="F7" s="3">
        <v>10167778251.93</v>
      </c>
      <c r="G7" s="3">
        <v>2847524900.5300002</v>
      </c>
      <c r="H7" s="3">
        <v>4223949683.8499999</v>
      </c>
      <c r="I7" s="3">
        <v>304471619.26999998</v>
      </c>
      <c r="J7" s="1" t="s">
        <v>18</v>
      </c>
      <c r="K7" s="3">
        <v>499462245.42000002</v>
      </c>
      <c r="L7" s="3">
        <v>1019929452.34</v>
      </c>
      <c r="M7" s="3">
        <v>903041650.42999995</v>
      </c>
      <c r="N7" s="3">
        <v>31487357.710000001</v>
      </c>
      <c r="O7" s="3">
        <v>2960.35</v>
      </c>
      <c r="P7" s="3">
        <v>120001876.26000001</v>
      </c>
      <c r="Q7" s="3">
        <v>40538035.079999998</v>
      </c>
      <c r="R7" s="3">
        <v>37064963.68</v>
      </c>
      <c r="S7" s="3">
        <v>125177.56</v>
      </c>
      <c r="T7" s="3">
        <v>49683554.200000003</v>
      </c>
      <c r="U7" s="3">
        <v>11464966.83</v>
      </c>
      <c r="V7" s="3">
        <v>5514986089.6000004</v>
      </c>
      <c r="W7" s="3">
        <v>41454277126.57</v>
      </c>
    </row>
    <row r="8" spans="1:23" x14ac:dyDescent="0.25">
      <c r="A8" s="2" t="s">
        <v>22</v>
      </c>
      <c r="B8" s="2" t="s">
        <v>28</v>
      </c>
      <c r="C8" s="15">
        <v>5000000</v>
      </c>
      <c r="D8" s="2" t="s">
        <v>210</v>
      </c>
      <c r="E8" s="3">
        <v>60450745240.059998</v>
      </c>
      <c r="F8" s="3">
        <v>50722968792.230003</v>
      </c>
      <c r="G8" s="3">
        <v>11328535337.73</v>
      </c>
      <c r="H8" s="3">
        <v>20774982133.740002</v>
      </c>
      <c r="I8" s="3">
        <v>3615356570.46</v>
      </c>
      <c r="J8" s="1" t="s">
        <v>18</v>
      </c>
      <c r="K8" s="3">
        <v>4247257395.1399999</v>
      </c>
      <c r="L8" s="3">
        <v>7068846077.0200005</v>
      </c>
      <c r="M8" s="3">
        <v>303892288.45999998</v>
      </c>
      <c r="N8" s="3">
        <v>356548111.20999998</v>
      </c>
      <c r="O8" s="3">
        <v>301391.3</v>
      </c>
      <c r="P8" s="3">
        <v>1447693264.75</v>
      </c>
      <c r="Q8" s="3">
        <v>200071011.09999999</v>
      </c>
      <c r="R8" s="3">
        <v>400486466.69</v>
      </c>
      <c r="S8" s="3">
        <v>5022157.24</v>
      </c>
      <c r="T8" s="3">
        <v>565638193.91999996</v>
      </c>
      <c r="U8" s="3">
        <v>142119104.80000001</v>
      </c>
      <c r="V8" s="3">
        <v>9727776447.8299999</v>
      </c>
      <c r="W8" s="3">
        <v>171358239983.67999</v>
      </c>
    </row>
    <row r="9" spans="1:23" x14ac:dyDescent="0.25">
      <c r="A9" s="2" t="s">
        <v>22</v>
      </c>
      <c r="B9" s="2" t="s">
        <v>29</v>
      </c>
      <c r="C9" s="15">
        <v>81000000</v>
      </c>
      <c r="D9" s="2" t="s">
        <v>210</v>
      </c>
      <c r="E9" s="3">
        <v>28261006195.950001</v>
      </c>
      <c r="F9" s="3">
        <v>15259264449.33</v>
      </c>
      <c r="G9" s="3">
        <v>3375466949.52</v>
      </c>
      <c r="H9" s="3">
        <v>6360800588.4899998</v>
      </c>
      <c r="I9" s="3">
        <v>1189545707.79</v>
      </c>
      <c r="J9" s="1" t="s">
        <v>18</v>
      </c>
      <c r="K9" s="3">
        <v>1094310741.79</v>
      </c>
      <c r="L9" s="3">
        <v>2081942139.79</v>
      </c>
      <c r="M9" s="3">
        <v>310188513.56</v>
      </c>
      <c r="N9" s="3">
        <v>153166790.41</v>
      </c>
      <c r="O9" s="3">
        <v>-6464.04</v>
      </c>
      <c r="P9" s="3">
        <v>201827676.66999999</v>
      </c>
      <c r="Q9" s="3">
        <v>87775411.730000004</v>
      </c>
      <c r="R9" s="3">
        <v>62777922.060000002</v>
      </c>
      <c r="S9" s="3">
        <v>3430837.66</v>
      </c>
      <c r="T9" s="3">
        <v>280676947.27999997</v>
      </c>
      <c r="U9" s="3">
        <v>20233766.350000001</v>
      </c>
      <c r="V9" s="3">
        <v>13001741746.620001</v>
      </c>
      <c r="W9" s="3">
        <v>71744149920.960007</v>
      </c>
    </row>
    <row r="10" spans="1:23" x14ac:dyDescent="0.25">
      <c r="A10" s="2" t="s">
        <v>22</v>
      </c>
      <c r="B10" s="2" t="s">
        <v>30</v>
      </c>
      <c r="C10" s="15">
        <v>98000000</v>
      </c>
      <c r="D10" s="2" t="s">
        <v>210</v>
      </c>
      <c r="E10" s="3">
        <v>105117994002.64999</v>
      </c>
      <c r="F10" s="3">
        <v>68746580747.490005</v>
      </c>
      <c r="G10" s="3">
        <v>28268115376.150002</v>
      </c>
      <c r="H10" s="3">
        <v>18067809018.639999</v>
      </c>
      <c r="I10" s="3">
        <v>1793539590.76</v>
      </c>
      <c r="J10" s="1" t="s">
        <v>18</v>
      </c>
      <c r="K10" s="3">
        <v>1927430127.0799999</v>
      </c>
      <c r="L10" s="3">
        <v>7899096224.2200003</v>
      </c>
      <c r="M10" s="3">
        <v>6264281556.3400002</v>
      </c>
      <c r="N10" s="3">
        <v>187340331.19</v>
      </c>
      <c r="O10" s="3">
        <v>127949.97</v>
      </c>
      <c r="P10" s="3">
        <v>568084825.91999996</v>
      </c>
      <c r="Q10" s="3">
        <v>1561473306.27</v>
      </c>
      <c r="R10" s="3">
        <v>388713762.81</v>
      </c>
      <c r="S10" s="3">
        <v>2625158</v>
      </c>
      <c r="T10" s="3">
        <v>693839560.28999996</v>
      </c>
      <c r="U10" s="3">
        <v>639358868.96000004</v>
      </c>
      <c r="V10" s="3">
        <v>36371413255.160004</v>
      </c>
      <c r="W10" s="3">
        <v>278497823661.90002</v>
      </c>
    </row>
    <row r="11" spans="1:23" x14ac:dyDescent="0.25">
      <c r="A11" s="2" t="s">
        <v>22</v>
      </c>
      <c r="B11" s="2" t="s">
        <v>31</v>
      </c>
      <c r="C11" s="15">
        <v>64000000</v>
      </c>
      <c r="D11" s="2" t="s">
        <v>210</v>
      </c>
      <c r="E11" s="3">
        <v>74714209639.169998</v>
      </c>
      <c r="F11" s="3">
        <v>72150499425.139999</v>
      </c>
      <c r="G11" s="3">
        <v>33206677281.419998</v>
      </c>
      <c r="H11" s="3">
        <v>12300216065.17</v>
      </c>
      <c r="I11" s="3">
        <v>797674959.44000006</v>
      </c>
      <c r="J11" s="1" t="s">
        <v>18</v>
      </c>
      <c r="K11" s="3">
        <v>2145506421.49</v>
      </c>
      <c r="L11" s="3">
        <v>3641018869.0100002</v>
      </c>
      <c r="M11" s="3">
        <v>1104561202.1099999</v>
      </c>
      <c r="N11" s="3">
        <v>120119675.81999999</v>
      </c>
      <c r="O11" s="3">
        <v>100450.25</v>
      </c>
      <c r="P11" s="3">
        <v>919401768</v>
      </c>
      <c r="Q11" s="3">
        <v>58796915.630000003</v>
      </c>
      <c r="R11" s="3">
        <v>17320338493.400002</v>
      </c>
      <c r="S11" s="3">
        <v>83975</v>
      </c>
      <c r="T11" s="3">
        <v>312952825.66000003</v>
      </c>
      <c r="U11" s="3">
        <v>12865945.35</v>
      </c>
      <c r="V11" s="3">
        <v>2563710214.0300002</v>
      </c>
      <c r="W11" s="3">
        <v>221368734126.09</v>
      </c>
    </row>
    <row r="12" spans="1:23" x14ac:dyDescent="0.25">
      <c r="A12" s="2" t="s">
        <v>22</v>
      </c>
      <c r="B12" s="2" t="s">
        <v>32</v>
      </c>
      <c r="C12" s="15">
        <v>8000000</v>
      </c>
      <c r="D12" s="2" t="s">
        <v>210</v>
      </c>
      <c r="E12" s="3">
        <v>52152646274.440002</v>
      </c>
      <c r="F12" s="3">
        <v>44929624813.360001</v>
      </c>
      <c r="G12" s="3">
        <v>8644649849.5400009</v>
      </c>
      <c r="H12" s="3">
        <v>17334016270.68</v>
      </c>
      <c r="I12" s="3">
        <v>4269434572.9099998</v>
      </c>
      <c r="J12" s="1" t="s">
        <v>18</v>
      </c>
      <c r="K12" s="3">
        <v>3179242093.1900001</v>
      </c>
      <c r="L12" s="3">
        <v>7698150024.9799995</v>
      </c>
      <c r="M12" s="3">
        <v>834778756.34000003</v>
      </c>
      <c r="N12" s="3">
        <v>263602201.53999999</v>
      </c>
      <c r="O12" s="3">
        <v>90749.16</v>
      </c>
      <c r="P12" s="3">
        <v>1258182823.1600001</v>
      </c>
      <c r="Q12" s="3">
        <v>289843878.72000003</v>
      </c>
      <c r="R12" s="3">
        <v>356219043.81</v>
      </c>
      <c r="S12" s="3">
        <v>3581660.56</v>
      </c>
      <c r="T12" s="3">
        <v>515599559.76999998</v>
      </c>
      <c r="U12" s="3">
        <v>48656852.450000003</v>
      </c>
      <c r="V12" s="3">
        <v>7223021461.0799999</v>
      </c>
      <c r="W12" s="3">
        <v>149001340885.69</v>
      </c>
    </row>
    <row r="13" spans="1:23" x14ac:dyDescent="0.25">
      <c r="A13" s="2" t="s">
        <v>22</v>
      </c>
      <c r="B13" s="2" t="s">
        <v>33</v>
      </c>
      <c r="C13" s="15">
        <v>77000000</v>
      </c>
      <c r="D13" s="2" t="s">
        <v>210</v>
      </c>
      <c r="E13" s="3">
        <v>15108985905.530001</v>
      </c>
      <c r="F13" s="3">
        <v>5922808955.4799995</v>
      </c>
      <c r="G13" s="3">
        <v>1800905725.9400001</v>
      </c>
      <c r="H13" s="3">
        <v>2306424660.04</v>
      </c>
      <c r="I13" s="3">
        <v>105040647.41</v>
      </c>
      <c r="J13" s="1" t="s">
        <v>18</v>
      </c>
      <c r="K13" s="3">
        <v>90120686.950000003</v>
      </c>
      <c r="L13" s="3">
        <v>602217983.58000004</v>
      </c>
      <c r="M13" s="3">
        <v>772041217.02999997</v>
      </c>
      <c r="N13" s="3">
        <v>7103974.8499999996</v>
      </c>
      <c r="O13" s="3">
        <v>25842.400000000001</v>
      </c>
      <c r="P13" s="3">
        <v>140559339.69999999</v>
      </c>
      <c r="Q13" s="3">
        <v>12719954.800000001</v>
      </c>
      <c r="R13" s="3">
        <v>41668451.619999997</v>
      </c>
      <c r="S13" s="1" t="s">
        <v>18</v>
      </c>
      <c r="T13" s="3">
        <v>29051723.359999999</v>
      </c>
      <c r="U13" s="3">
        <v>-1342.55</v>
      </c>
      <c r="V13" s="3">
        <v>9186176950.0499992</v>
      </c>
      <c r="W13" s="3">
        <v>36125850676.190002</v>
      </c>
    </row>
    <row r="14" spans="1:23" x14ac:dyDescent="0.25">
      <c r="A14" s="2" t="s">
        <v>34</v>
      </c>
      <c r="B14" s="2" t="s">
        <v>35</v>
      </c>
      <c r="C14" s="15">
        <v>33000000</v>
      </c>
      <c r="D14" s="2" t="s">
        <v>210</v>
      </c>
      <c r="E14" s="3">
        <v>30180989322.93</v>
      </c>
      <c r="F14" s="3">
        <v>20513848066.549999</v>
      </c>
      <c r="G14" s="3">
        <v>4019526450.77</v>
      </c>
      <c r="H14" s="3">
        <v>7620519427.4099998</v>
      </c>
      <c r="I14" s="3">
        <v>2138927704.03</v>
      </c>
      <c r="J14" s="1" t="s">
        <v>18</v>
      </c>
      <c r="K14" s="3">
        <v>2138640827.54</v>
      </c>
      <c r="L14" s="3">
        <v>1922562376.1300001</v>
      </c>
      <c r="M14" s="3">
        <v>11275987.390000001</v>
      </c>
      <c r="N14" s="3">
        <v>211136943.28999999</v>
      </c>
      <c r="O14" s="3">
        <v>-16843.82</v>
      </c>
      <c r="P14" s="3">
        <v>551320962.16999996</v>
      </c>
      <c r="Q14" s="3">
        <v>414696449.88</v>
      </c>
      <c r="R14" s="3">
        <v>309242627.10000002</v>
      </c>
      <c r="S14" s="3">
        <v>5039850</v>
      </c>
      <c r="T14" s="3">
        <v>298380288.41000003</v>
      </c>
      <c r="U14" s="3">
        <v>18864960.510000002</v>
      </c>
      <c r="V14" s="3">
        <v>9667141256.3799992</v>
      </c>
      <c r="W14" s="3">
        <v>80022096656.669998</v>
      </c>
    </row>
    <row r="15" spans="1:23" x14ac:dyDescent="0.25">
      <c r="A15" s="2" t="s">
        <v>34</v>
      </c>
      <c r="B15" s="2" t="s">
        <v>36</v>
      </c>
      <c r="C15" s="15">
        <v>22000000</v>
      </c>
      <c r="D15" s="2" t="s">
        <v>210</v>
      </c>
      <c r="E15" s="3">
        <v>86829545383.520004</v>
      </c>
      <c r="F15" s="3">
        <v>77143882860.660004</v>
      </c>
      <c r="G15" s="3">
        <v>21315451602.009998</v>
      </c>
      <c r="H15" s="3">
        <v>29583920273.779999</v>
      </c>
      <c r="I15" s="3">
        <v>7817565723.0600004</v>
      </c>
      <c r="J15" s="1" t="s">
        <v>18</v>
      </c>
      <c r="K15" s="3">
        <v>5103233062.9099998</v>
      </c>
      <c r="L15" s="3">
        <v>8335967654.5299997</v>
      </c>
      <c r="M15" s="3">
        <v>26081630.170000002</v>
      </c>
      <c r="N15" s="3">
        <v>469055173.23000002</v>
      </c>
      <c r="O15" s="3">
        <v>60231.56</v>
      </c>
      <c r="P15" s="3">
        <v>1744359548.6300001</v>
      </c>
      <c r="Q15" s="3">
        <v>366925658.00999999</v>
      </c>
      <c r="R15" s="3">
        <v>432934105.97000003</v>
      </c>
      <c r="S15" s="3">
        <v>8119200.2400000002</v>
      </c>
      <c r="T15" s="3">
        <v>1128751447.3900001</v>
      </c>
      <c r="U15" s="3">
        <v>72633840.299999997</v>
      </c>
      <c r="V15" s="3">
        <v>9685662522.8600006</v>
      </c>
      <c r="W15" s="3">
        <v>250064149918.82999</v>
      </c>
    </row>
    <row r="16" spans="1:23" x14ac:dyDescent="0.25">
      <c r="A16" s="2" t="s">
        <v>34</v>
      </c>
      <c r="B16" s="2" t="s">
        <v>37</v>
      </c>
      <c r="C16" s="15">
        <v>53000000</v>
      </c>
      <c r="D16" s="2" t="s">
        <v>210</v>
      </c>
      <c r="E16" s="3">
        <v>48459280869.510002</v>
      </c>
      <c r="F16" s="3">
        <v>40261352264.550003</v>
      </c>
      <c r="G16" s="3">
        <v>14615396608.74</v>
      </c>
      <c r="H16" s="3">
        <v>12725337450.83</v>
      </c>
      <c r="I16" s="3">
        <v>2706747960.3600001</v>
      </c>
      <c r="J16" s="1" t="s">
        <v>18</v>
      </c>
      <c r="K16" s="3">
        <v>1892988404.1500001</v>
      </c>
      <c r="L16" s="3">
        <v>5981477259.46</v>
      </c>
      <c r="M16" s="3">
        <v>382442738.91000003</v>
      </c>
      <c r="N16" s="3">
        <v>298621482.12</v>
      </c>
      <c r="O16" s="3">
        <v>236768.09</v>
      </c>
      <c r="P16" s="3">
        <v>637150102.24000001</v>
      </c>
      <c r="Q16" s="3">
        <v>83790389.120000005</v>
      </c>
      <c r="R16" s="3">
        <v>330246485.12</v>
      </c>
      <c r="S16" s="3">
        <v>3980959.45</v>
      </c>
      <c r="T16" s="3">
        <v>387239238.24000001</v>
      </c>
      <c r="U16" s="3">
        <v>18494898.710000001</v>
      </c>
      <c r="V16" s="3">
        <v>8197928604.96</v>
      </c>
      <c r="W16" s="3">
        <v>136982712484.56</v>
      </c>
    </row>
    <row r="17" spans="1:23" x14ac:dyDescent="0.25">
      <c r="A17" s="2" t="s">
        <v>34</v>
      </c>
      <c r="B17" s="2" t="s">
        <v>38</v>
      </c>
      <c r="C17" s="15">
        <v>56000000</v>
      </c>
      <c r="D17" s="2" t="s">
        <v>210</v>
      </c>
      <c r="E17" s="3">
        <v>29515103582.849998</v>
      </c>
      <c r="F17" s="3">
        <v>19594845823.84</v>
      </c>
      <c r="G17" s="3">
        <v>3438135861.4699998</v>
      </c>
      <c r="H17" s="3">
        <v>6862777445.46</v>
      </c>
      <c r="I17" s="3">
        <v>3775662260.9400001</v>
      </c>
      <c r="J17" s="1" t="s">
        <v>18</v>
      </c>
      <c r="K17" s="3">
        <v>1824199881.9300001</v>
      </c>
      <c r="L17" s="3">
        <v>2438754576.2199998</v>
      </c>
      <c r="M17" s="3">
        <v>10252070.539999999</v>
      </c>
      <c r="N17" s="3">
        <v>160985186.09999999</v>
      </c>
      <c r="O17" s="3">
        <v>99343.360000000001</v>
      </c>
      <c r="P17" s="3">
        <v>382440525.81</v>
      </c>
      <c r="Q17" s="3">
        <v>32206099.27</v>
      </c>
      <c r="R17" s="3">
        <v>196364284.25999999</v>
      </c>
      <c r="S17" s="3">
        <v>4346106.47</v>
      </c>
      <c r="T17" s="3">
        <v>309761772.38</v>
      </c>
      <c r="U17" s="3">
        <v>86134600.209999993</v>
      </c>
      <c r="V17" s="3">
        <v>9920257759.0100002</v>
      </c>
      <c r="W17" s="3">
        <v>78552327180.119995</v>
      </c>
    </row>
    <row r="18" spans="1:23" x14ac:dyDescent="0.25">
      <c r="A18" s="2" t="s">
        <v>34</v>
      </c>
      <c r="B18" s="2" t="s">
        <v>39</v>
      </c>
      <c r="C18" s="15">
        <v>57000000</v>
      </c>
      <c r="D18" s="2" t="s">
        <v>210</v>
      </c>
      <c r="E18" s="3">
        <v>73396899742.190002</v>
      </c>
      <c r="F18" s="3">
        <v>66754278196.269997</v>
      </c>
      <c r="G18" s="3">
        <v>25269811821.540001</v>
      </c>
      <c r="H18" s="3">
        <v>20934822872.919998</v>
      </c>
      <c r="I18" s="3">
        <v>4091585532.1900001</v>
      </c>
      <c r="J18" s="1" t="s">
        <v>18</v>
      </c>
      <c r="K18" s="3">
        <v>4121413890.8099999</v>
      </c>
      <c r="L18" s="3">
        <v>8529800071.9499998</v>
      </c>
      <c r="M18" s="3">
        <v>161991734.28</v>
      </c>
      <c r="N18" s="3">
        <v>433220251.88999999</v>
      </c>
      <c r="O18" s="3">
        <v>61213.41</v>
      </c>
      <c r="P18" s="3">
        <v>1174576833.2</v>
      </c>
      <c r="Q18" s="3">
        <v>494946379.63999999</v>
      </c>
      <c r="R18" s="3">
        <v>347729543.67000002</v>
      </c>
      <c r="S18" s="3">
        <v>1127538.23</v>
      </c>
      <c r="T18" s="3">
        <v>760979480.11000001</v>
      </c>
      <c r="U18" s="3">
        <v>45395724.5</v>
      </c>
      <c r="V18" s="3">
        <v>6642621545.9200001</v>
      </c>
      <c r="W18" s="3">
        <v>213161262372.72</v>
      </c>
    </row>
    <row r="19" spans="1:23" x14ac:dyDescent="0.25">
      <c r="A19" s="2" t="s">
        <v>34</v>
      </c>
      <c r="B19" s="2" t="s">
        <v>40</v>
      </c>
      <c r="C19" s="15">
        <v>80000000</v>
      </c>
      <c r="D19" s="2" t="s">
        <v>210</v>
      </c>
      <c r="E19" s="3">
        <v>114182480061.17999</v>
      </c>
      <c r="F19" s="3">
        <v>97222535735.399994</v>
      </c>
      <c r="G19" s="3">
        <v>42357030591.349998</v>
      </c>
      <c r="H19" s="3">
        <v>24840152136.790001</v>
      </c>
      <c r="I19" s="3">
        <v>9344822942.6599998</v>
      </c>
      <c r="J19" s="1" t="s">
        <v>18</v>
      </c>
      <c r="K19" s="3">
        <v>4230775030.5799999</v>
      </c>
      <c r="L19" s="3">
        <v>8715227541.8199997</v>
      </c>
      <c r="M19" s="3">
        <v>298513469.81999999</v>
      </c>
      <c r="N19" s="3">
        <v>597928325.47000003</v>
      </c>
      <c r="O19" s="3">
        <v>768046.11</v>
      </c>
      <c r="P19" s="3">
        <v>3653865305.6700001</v>
      </c>
      <c r="Q19" s="3">
        <v>204758325.53</v>
      </c>
      <c r="R19" s="3">
        <v>1474232769.1800001</v>
      </c>
      <c r="S19" s="3">
        <v>20869909.699999999</v>
      </c>
      <c r="T19" s="3">
        <v>1074013689.51</v>
      </c>
      <c r="U19" s="3">
        <v>107247905.73999999</v>
      </c>
      <c r="V19" s="3">
        <v>16959944325.780001</v>
      </c>
      <c r="W19" s="3">
        <v>325285166112.28998</v>
      </c>
    </row>
    <row r="20" spans="1:23" x14ac:dyDescent="0.25">
      <c r="A20" s="2" t="s">
        <v>34</v>
      </c>
      <c r="B20" s="2" t="s">
        <v>41</v>
      </c>
      <c r="C20" s="15">
        <v>88000000</v>
      </c>
      <c r="D20" s="2" t="s">
        <v>210</v>
      </c>
      <c r="E20" s="3">
        <v>14067708115.950001</v>
      </c>
      <c r="F20" s="3">
        <v>8971448221.7000008</v>
      </c>
      <c r="G20" s="3">
        <v>1718529628.3299999</v>
      </c>
      <c r="H20" s="3">
        <v>3648556907.04</v>
      </c>
      <c r="I20" s="3">
        <v>1025760993.0599999</v>
      </c>
      <c r="J20" s="1" t="s">
        <v>18</v>
      </c>
      <c r="K20" s="3">
        <v>848648990</v>
      </c>
      <c r="L20" s="3">
        <v>1135390042.51</v>
      </c>
      <c r="M20" s="3">
        <v>5511982.3099999996</v>
      </c>
      <c r="N20" s="3">
        <v>93182706.290000007</v>
      </c>
      <c r="O20" s="3">
        <v>29950.91</v>
      </c>
      <c r="P20" s="3">
        <v>217027113.46000001</v>
      </c>
      <c r="Q20" s="3">
        <v>62237417.5</v>
      </c>
      <c r="R20" s="3">
        <v>83965251.760000005</v>
      </c>
      <c r="S20" s="3">
        <v>617144.5</v>
      </c>
      <c r="T20" s="3">
        <v>101893793.03</v>
      </c>
      <c r="U20" s="3">
        <v>834573.95</v>
      </c>
      <c r="V20" s="3">
        <v>5096259894.25</v>
      </c>
      <c r="W20" s="3">
        <v>37077602726.550003</v>
      </c>
    </row>
    <row r="21" spans="1:23" x14ac:dyDescent="0.25">
      <c r="A21" s="2" t="s">
        <v>34</v>
      </c>
      <c r="B21" s="2" t="s">
        <v>42</v>
      </c>
      <c r="C21" s="15">
        <v>89000000</v>
      </c>
      <c r="D21" s="2" t="s">
        <v>210</v>
      </c>
      <c r="E21" s="3">
        <v>18564211066.799999</v>
      </c>
      <c r="F21" s="3">
        <v>13385333088.43</v>
      </c>
      <c r="G21" s="3">
        <v>1620965008.4200001</v>
      </c>
      <c r="H21" s="3">
        <v>4193166777.52</v>
      </c>
      <c r="I21" s="3">
        <v>4304659270.6700001</v>
      </c>
      <c r="J21" s="1" t="s">
        <v>18</v>
      </c>
      <c r="K21" s="3">
        <v>764065613.14999998</v>
      </c>
      <c r="L21" s="3">
        <v>1828721253.47</v>
      </c>
      <c r="M21" s="3">
        <v>10684093.16</v>
      </c>
      <c r="N21" s="3">
        <v>81837545.879999995</v>
      </c>
      <c r="O21" s="3">
        <v>-106099.57</v>
      </c>
      <c r="P21" s="3">
        <v>193801086.18000001</v>
      </c>
      <c r="Q21" s="3">
        <v>27131618.16</v>
      </c>
      <c r="R21" s="3">
        <v>172511909.08000001</v>
      </c>
      <c r="S21" s="3">
        <v>212500</v>
      </c>
      <c r="T21" s="3">
        <v>156368190.56</v>
      </c>
      <c r="U21" s="3">
        <v>1628594.85</v>
      </c>
      <c r="V21" s="3">
        <v>5178877978.3699999</v>
      </c>
      <c r="W21" s="3">
        <v>50484069495.129997</v>
      </c>
    </row>
    <row r="22" spans="1:23" x14ac:dyDescent="0.25">
      <c r="A22" s="2" t="s">
        <v>34</v>
      </c>
      <c r="B22" s="2" t="s">
        <v>43</v>
      </c>
      <c r="C22" s="15">
        <v>92000000</v>
      </c>
      <c r="D22" s="2" t="s">
        <v>210</v>
      </c>
      <c r="E22" s="3">
        <v>140499153869.26999</v>
      </c>
      <c r="F22" s="3">
        <v>128861860621.87</v>
      </c>
      <c r="G22" s="3">
        <v>49146956315.779999</v>
      </c>
      <c r="H22" s="3">
        <v>34742071579.18</v>
      </c>
      <c r="I22" s="3">
        <v>14695414990.030001</v>
      </c>
      <c r="J22" s="1" t="s">
        <v>18</v>
      </c>
      <c r="K22" s="3">
        <v>5750305704.5100002</v>
      </c>
      <c r="L22" s="3">
        <v>16786634051.17</v>
      </c>
      <c r="M22" s="3">
        <v>21636292.210000001</v>
      </c>
      <c r="N22" s="3">
        <v>719254139.29999995</v>
      </c>
      <c r="O22" s="3">
        <v>290456.59000000003</v>
      </c>
      <c r="P22" s="3">
        <v>2845616441.2399998</v>
      </c>
      <c r="Q22" s="3">
        <v>282264470.83999997</v>
      </c>
      <c r="R22" s="3">
        <v>514779032.14999998</v>
      </c>
      <c r="S22" s="3">
        <v>651656.5</v>
      </c>
      <c r="T22" s="3">
        <v>1566698003.6900001</v>
      </c>
      <c r="U22" s="3">
        <v>998839697.67999995</v>
      </c>
      <c r="V22" s="3">
        <v>11637293247.4</v>
      </c>
      <c r="W22" s="3">
        <v>409069720569.40997</v>
      </c>
    </row>
    <row r="23" spans="1:23" x14ac:dyDescent="0.25">
      <c r="A23" s="2" t="s">
        <v>34</v>
      </c>
      <c r="B23" s="2" t="s">
        <v>44</v>
      </c>
      <c r="C23" s="15">
        <v>36000000</v>
      </c>
      <c r="D23" s="2" t="s">
        <v>210</v>
      </c>
      <c r="E23" s="3">
        <v>87220159492.440002</v>
      </c>
      <c r="F23" s="3">
        <v>81864110505.080002</v>
      </c>
      <c r="G23" s="3">
        <v>26508484051.48</v>
      </c>
      <c r="H23" s="3">
        <v>27040940400.040001</v>
      </c>
      <c r="I23" s="3">
        <v>8186167990.6199999</v>
      </c>
      <c r="J23" s="1" t="s">
        <v>18</v>
      </c>
      <c r="K23" s="3">
        <v>4380272949.7799997</v>
      </c>
      <c r="L23" s="3">
        <v>11541792332.700001</v>
      </c>
      <c r="M23" s="3">
        <v>23651691.18</v>
      </c>
      <c r="N23" s="3">
        <v>492110849.74000001</v>
      </c>
      <c r="O23" s="3">
        <v>70457.39</v>
      </c>
      <c r="P23" s="3">
        <v>1632453650.97</v>
      </c>
      <c r="Q23" s="3">
        <v>191347228.02000001</v>
      </c>
      <c r="R23" s="3">
        <v>545866792.26999998</v>
      </c>
      <c r="S23" s="3">
        <v>1973901</v>
      </c>
      <c r="T23" s="3">
        <v>1100233208.02</v>
      </c>
      <c r="U23" s="3">
        <v>81291171.569999993</v>
      </c>
      <c r="V23" s="3">
        <v>5356048987.3599997</v>
      </c>
      <c r="W23" s="3">
        <v>256166975659.66</v>
      </c>
    </row>
    <row r="24" spans="1:23" x14ac:dyDescent="0.25">
      <c r="A24" s="2" t="s">
        <v>34</v>
      </c>
      <c r="B24" s="2" t="s">
        <v>45</v>
      </c>
      <c r="C24" s="15">
        <v>63000000</v>
      </c>
      <c r="D24" s="2" t="s">
        <v>210</v>
      </c>
      <c r="E24" s="3">
        <v>47259161043.949997</v>
      </c>
      <c r="F24" s="3">
        <v>38355069519.900002</v>
      </c>
      <c r="G24" s="3">
        <v>10406250692.469999</v>
      </c>
      <c r="H24" s="3">
        <v>14050783770.120001</v>
      </c>
      <c r="I24" s="3">
        <v>2995931920.71</v>
      </c>
      <c r="J24" s="1" t="s">
        <v>18</v>
      </c>
      <c r="K24" s="3">
        <v>3006936237.9000001</v>
      </c>
      <c r="L24" s="3">
        <v>5825122842.8599997</v>
      </c>
      <c r="M24" s="3">
        <v>29831603.690000001</v>
      </c>
      <c r="N24" s="3">
        <v>356902926.87</v>
      </c>
      <c r="O24" s="3">
        <v>25785.54</v>
      </c>
      <c r="P24" s="3">
        <v>516460719.25999999</v>
      </c>
      <c r="Q24" s="3">
        <v>107363528.44</v>
      </c>
      <c r="R24" s="3">
        <v>250203848.44</v>
      </c>
      <c r="S24" s="3">
        <v>10946399.25</v>
      </c>
      <c r="T24" s="3">
        <v>527999252.69</v>
      </c>
      <c r="U24" s="3">
        <v>6901877.9199999999</v>
      </c>
      <c r="V24" s="3">
        <v>8904091524.0499992</v>
      </c>
      <c r="W24" s="3">
        <v>132609983494.06</v>
      </c>
    </row>
    <row r="25" spans="1:23" x14ac:dyDescent="0.25">
      <c r="A25" s="2" t="s">
        <v>34</v>
      </c>
      <c r="B25" s="2" t="s">
        <v>46</v>
      </c>
      <c r="C25" s="15">
        <v>94000000</v>
      </c>
      <c r="D25" s="2" t="s">
        <v>210</v>
      </c>
      <c r="E25" s="3">
        <v>38463062577.82</v>
      </c>
      <c r="F25" s="3">
        <v>31341896550.740002</v>
      </c>
      <c r="G25" s="3">
        <v>10719678540.549999</v>
      </c>
      <c r="H25" s="3">
        <v>11062500486.68</v>
      </c>
      <c r="I25" s="3">
        <v>2747579323.3800001</v>
      </c>
      <c r="J25" s="1" t="s">
        <v>18</v>
      </c>
      <c r="K25" s="3">
        <v>2078056896.76</v>
      </c>
      <c r="L25" s="3">
        <v>2993650502.46</v>
      </c>
      <c r="M25" s="3">
        <v>6175082.8300000001</v>
      </c>
      <c r="N25" s="3">
        <v>219821092.31</v>
      </c>
      <c r="O25" s="3">
        <v>10502.69</v>
      </c>
      <c r="P25" s="3">
        <v>635990526.85000002</v>
      </c>
      <c r="Q25" s="3">
        <v>104630900.09999999</v>
      </c>
      <c r="R25" s="3">
        <v>132616476.25</v>
      </c>
      <c r="S25" s="3">
        <v>1687190.42</v>
      </c>
      <c r="T25" s="3">
        <v>514192790.91000003</v>
      </c>
      <c r="U25" s="3">
        <v>8394694.5</v>
      </c>
      <c r="V25" s="3">
        <v>7121166027.0799999</v>
      </c>
      <c r="W25" s="3">
        <v>108151110162.33</v>
      </c>
    </row>
    <row r="26" spans="1:23" x14ac:dyDescent="0.25">
      <c r="A26" s="2" t="s">
        <v>34</v>
      </c>
      <c r="B26" s="2" t="s">
        <v>47</v>
      </c>
      <c r="C26" s="15">
        <v>73000000</v>
      </c>
      <c r="D26" s="2" t="s">
        <v>210</v>
      </c>
      <c r="E26" s="3">
        <v>29510979395.5</v>
      </c>
      <c r="F26" s="3">
        <v>24770134017.419998</v>
      </c>
      <c r="G26" s="3">
        <v>6143571153.6700001</v>
      </c>
      <c r="H26" s="3">
        <v>7082642514.5</v>
      </c>
      <c r="I26" s="3">
        <v>6807648942.1499996</v>
      </c>
      <c r="J26" s="1" t="s">
        <v>18</v>
      </c>
      <c r="K26" s="3">
        <v>1330680956.97</v>
      </c>
      <c r="L26" s="3">
        <v>2262428242.2600002</v>
      </c>
      <c r="M26" s="3">
        <v>9436305.6199999992</v>
      </c>
      <c r="N26" s="3">
        <v>146430539.65000001</v>
      </c>
      <c r="O26" s="3">
        <v>1734942.03</v>
      </c>
      <c r="P26" s="3">
        <v>241666869.81</v>
      </c>
      <c r="Q26" s="3">
        <v>87574902</v>
      </c>
      <c r="R26" s="3">
        <v>136219065.81999999</v>
      </c>
      <c r="S26" s="3">
        <v>699910</v>
      </c>
      <c r="T26" s="3">
        <v>366644061.20999998</v>
      </c>
      <c r="U26" s="3">
        <v>17229037.359999999</v>
      </c>
      <c r="V26" s="3">
        <v>4740845378.0799999</v>
      </c>
      <c r="W26" s="3">
        <v>83656566234.050003</v>
      </c>
    </row>
    <row r="27" spans="1:23" x14ac:dyDescent="0.25">
      <c r="A27" s="2" t="s">
        <v>34</v>
      </c>
      <c r="B27" s="2" t="s">
        <v>48</v>
      </c>
      <c r="C27" s="15">
        <v>97000000</v>
      </c>
      <c r="D27" s="2" t="s">
        <v>210</v>
      </c>
      <c r="E27" s="3">
        <v>26126830589.759998</v>
      </c>
      <c r="F27" s="3">
        <v>17385265164.560001</v>
      </c>
      <c r="G27" s="3">
        <v>4805640402.3199997</v>
      </c>
      <c r="H27" s="3">
        <v>5762437056.5600004</v>
      </c>
      <c r="I27" s="3">
        <v>1842654542.95</v>
      </c>
      <c r="J27" s="1" t="s">
        <v>18</v>
      </c>
      <c r="K27" s="3">
        <v>1669160781.96</v>
      </c>
      <c r="L27" s="3">
        <v>1746993205.1600001</v>
      </c>
      <c r="M27" s="3">
        <v>7397499.5199999996</v>
      </c>
      <c r="N27" s="3">
        <v>155476591.16</v>
      </c>
      <c r="O27" s="3">
        <v>131064.39</v>
      </c>
      <c r="P27" s="3">
        <v>561298258.85000002</v>
      </c>
      <c r="Q27" s="3">
        <v>43948702.82</v>
      </c>
      <c r="R27" s="3">
        <v>371499760.37</v>
      </c>
      <c r="S27" s="3">
        <v>504309</v>
      </c>
      <c r="T27" s="3">
        <v>352061418.19999999</v>
      </c>
      <c r="U27" s="3">
        <v>7675666.21</v>
      </c>
      <c r="V27" s="3">
        <v>8741565425.2000008</v>
      </c>
      <c r="W27" s="3">
        <v>69580540438.990005</v>
      </c>
    </row>
    <row r="28" spans="1:23" x14ac:dyDescent="0.25">
      <c r="A28" s="2" t="s">
        <v>49</v>
      </c>
      <c r="B28" s="2" t="s">
        <v>50</v>
      </c>
      <c r="C28" s="15">
        <v>11000000</v>
      </c>
      <c r="D28" s="2" t="s">
        <v>210</v>
      </c>
      <c r="E28" s="3">
        <v>44184464047.720001</v>
      </c>
      <c r="F28" s="3">
        <v>35041977947.730003</v>
      </c>
      <c r="G28" s="3">
        <v>10006713192.92</v>
      </c>
      <c r="H28" s="3">
        <v>12907722831.889999</v>
      </c>
      <c r="I28" s="3">
        <v>2055428742.24</v>
      </c>
      <c r="J28" s="1" t="s">
        <v>18</v>
      </c>
      <c r="K28" s="3">
        <v>2310610744.6999998</v>
      </c>
      <c r="L28" s="3">
        <v>4358372967.9799995</v>
      </c>
      <c r="M28" s="3">
        <v>1384946638.97</v>
      </c>
      <c r="N28" s="3">
        <v>172582075.13999999</v>
      </c>
      <c r="O28" s="3">
        <v>10566.24</v>
      </c>
      <c r="P28" s="3">
        <v>540053118.65999997</v>
      </c>
      <c r="Q28" s="3">
        <v>490701487.91000003</v>
      </c>
      <c r="R28" s="3">
        <v>354224876.44999999</v>
      </c>
      <c r="S28" s="3">
        <v>650269.82999999996</v>
      </c>
      <c r="T28" s="3">
        <v>285385640.06</v>
      </c>
      <c r="U28" s="3">
        <v>22228648.969999999</v>
      </c>
      <c r="V28" s="3">
        <v>9142486099.9899998</v>
      </c>
      <c r="W28" s="3">
        <v>123258559897.39999</v>
      </c>
    </row>
    <row r="29" spans="1:23" x14ac:dyDescent="0.25">
      <c r="A29" s="2" t="s">
        <v>49</v>
      </c>
      <c r="B29" s="2" t="s">
        <v>51</v>
      </c>
      <c r="C29" s="15">
        <v>19000000</v>
      </c>
      <c r="D29" s="2" t="s">
        <v>210</v>
      </c>
      <c r="E29" s="3">
        <v>40078739829.93</v>
      </c>
      <c r="F29" s="3">
        <v>35132585484.690002</v>
      </c>
      <c r="G29" s="3">
        <v>11668945679.459999</v>
      </c>
      <c r="H29" s="3">
        <v>9422113433.1200008</v>
      </c>
      <c r="I29" s="3">
        <v>3275737798.1500001</v>
      </c>
      <c r="J29" s="1" t="s">
        <v>18</v>
      </c>
      <c r="K29" s="3">
        <v>1888178460.1700001</v>
      </c>
      <c r="L29" s="3">
        <v>6743647246.7600002</v>
      </c>
      <c r="M29" s="3">
        <v>17214967.77</v>
      </c>
      <c r="N29" s="3">
        <v>207551500.28999999</v>
      </c>
      <c r="O29" s="3">
        <v>44855.5</v>
      </c>
      <c r="P29" s="3">
        <v>473313889.43000001</v>
      </c>
      <c r="Q29" s="3">
        <v>531855888.5</v>
      </c>
      <c r="R29" s="3">
        <v>313256628.20999998</v>
      </c>
      <c r="S29" s="3">
        <v>426051.01</v>
      </c>
      <c r="T29" s="3">
        <v>455647989.06</v>
      </c>
      <c r="U29" s="3">
        <v>28029352.18</v>
      </c>
      <c r="V29" s="3">
        <v>4946154345.2399998</v>
      </c>
      <c r="W29" s="3">
        <v>115183443399.47</v>
      </c>
    </row>
    <row r="30" spans="1:23" x14ac:dyDescent="0.25">
      <c r="A30" s="2" t="s">
        <v>49</v>
      </c>
      <c r="B30" s="2" t="s">
        <v>52</v>
      </c>
      <c r="C30" s="15">
        <v>27000000</v>
      </c>
      <c r="D30" s="2" t="s">
        <v>210</v>
      </c>
      <c r="E30" s="3">
        <v>57276843471.360001</v>
      </c>
      <c r="F30" s="3">
        <v>23643985597.939999</v>
      </c>
      <c r="G30" s="3">
        <v>5054152674.71</v>
      </c>
      <c r="H30" s="3">
        <v>8522612334.9200001</v>
      </c>
      <c r="I30" s="3">
        <v>1702446417.03</v>
      </c>
      <c r="J30" s="1" t="s">
        <v>18</v>
      </c>
      <c r="K30" s="3">
        <v>3827958695.5</v>
      </c>
      <c r="L30" s="3">
        <v>2928085718.7399998</v>
      </c>
      <c r="M30" s="3">
        <v>103581538.68000001</v>
      </c>
      <c r="N30" s="3">
        <v>193005808.49000001</v>
      </c>
      <c r="O30" s="3">
        <v>139913.54</v>
      </c>
      <c r="P30" s="3">
        <v>422012495.48000002</v>
      </c>
      <c r="Q30" s="3">
        <v>71267905.109999999</v>
      </c>
      <c r="R30" s="3">
        <v>219246318.88999999</v>
      </c>
      <c r="S30" s="3">
        <v>69577179.079999998</v>
      </c>
      <c r="T30" s="3">
        <v>303171398.22000003</v>
      </c>
      <c r="U30" s="3">
        <v>85259853.969999999</v>
      </c>
      <c r="V30" s="3">
        <v>33632857873.419998</v>
      </c>
      <c r="W30" s="3">
        <v>138056205195.07999</v>
      </c>
    </row>
    <row r="31" spans="1:23" x14ac:dyDescent="0.25">
      <c r="A31" s="2" t="s">
        <v>49</v>
      </c>
      <c r="B31" s="2" t="s">
        <v>53</v>
      </c>
      <c r="C31" s="15">
        <v>41000000</v>
      </c>
      <c r="D31" s="2" t="s">
        <v>210</v>
      </c>
      <c r="E31" s="3">
        <v>74717541952.330002</v>
      </c>
      <c r="F31" s="3">
        <v>71586836714.910004</v>
      </c>
      <c r="G31" s="3">
        <v>29061472613.610001</v>
      </c>
      <c r="H31" s="3">
        <v>19544596667.650002</v>
      </c>
      <c r="I31" s="3">
        <v>3836547365.5599999</v>
      </c>
      <c r="J31" s="1" t="s">
        <v>18</v>
      </c>
      <c r="K31" s="3">
        <v>2138173764</v>
      </c>
      <c r="L31" s="3">
        <v>11797880485.66</v>
      </c>
      <c r="M31" s="3">
        <v>196351898.61000001</v>
      </c>
      <c r="N31" s="3">
        <v>359894837.22000003</v>
      </c>
      <c r="O31" s="3">
        <v>47035.5</v>
      </c>
      <c r="P31" s="3">
        <v>2090800118.6700001</v>
      </c>
      <c r="Q31" s="3">
        <v>558178160.71000004</v>
      </c>
      <c r="R31" s="3">
        <v>897001401.47000003</v>
      </c>
      <c r="S31" s="3">
        <v>5955411.5999999996</v>
      </c>
      <c r="T31" s="3">
        <v>381080190.86000001</v>
      </c>
      <c r="U31" s="3">
        <v>235323630.69999999</v>
      </c>
      <c r="V31" s="3">
        <v>3130705237.4200001</v>
      </c>
      <c r="W31" s="3">
        <v>220538387486.48001</v>
      </c>
    </row>
    <row r="32" spans="1:23" x14ac:dyDescent="0.25">
      <c r="A32" s="2" t="s">
        <v>49</v>
      </c>
      <c r="B32" s="2" t="s">
        <v>54</v>
      </c>
      <c r="C32" s="15">
        <v>47000000</v>
      </c>
      <c r="D32" s="2" t="s">
        <v>210</v>
      </c>
      <c r="E32" s="3">
        <v>36667577550.230003</v>
      </c>
      <c r="F32" s="3">
        <v>33370398145.599998</v>
      </c>
      <c r="G32" s="3">
        <v>9958464345.1399994</v>
      </c>
      <c r="H32" s="3">
        <v>14702712026.82</v>
      </c>
      <c r="I32" s="3">
        <v>856992834.35000002</v>
      </c>
      <c r="J32" s="1" t="s">
        <v>18</v>
      </c>
      <c r="K32" s="3">
        <v>2060421453.24</v>
      </c>
      <c r="L32" s="3">
        <v>3445560184.48</v>
      </c>
      <c r="M32" s="3">
        <v>686690803.94000006</v>
      </c>
      <c r="N32" s="3">
        <v>141345911.97999999</v>
      </c>
      <c r="O32" s="3">
        <v>19851.25</v>
      </c>
      <c r="P32" s="3">
        <v>910177242.48000002</v>
      </c>
      <c r="Q32" s="3">
        <v>105266663.44</v>
      </c>
      <c r="R32" s="3">
        <v>174407058.25999999</v>
      </c>
      <c r="S32" s="3">
        <v>866876.07</v>
      </c>
      <c r="T32" s="3">
        <v>231508396.53999999</v>
      </c>
      <c r="U32" s="3">
        <v>30388338.050000001</v>
      </c>
      <c r="V32" s="3">
        <v>3297179404.6300001</v>
      </c>
      <c r="W32" s="3">
        <v>106639977086.5</v>
      </c>
    </row>
    <row r="33" spans="1:23" x14ac:dyDescent="0.25">
      <c r="A33" s="2" t="s">
        <v>49</v>
      </c>
      <c r="B33" s="2" t="s">
        <v>55</v>
      </c>
      <c r="C33" s="15">
        <v>11800000</v>
      </c>
      <c r="D33" s="2" t="s">
        <v>210</v>
      </c>
      <c r="E33" s="3">
        <v>10566637530.66</v>
      </c>
      <c r="F33" s="3">
        <v>9808348023.9400005</v>
      </c>
      <c r="G33" s="3">
        <v>1544175325.74</v>
      </c>
      <c r="H33" s="3">
        <v>1309404186.75</v>
      </c>
      <c r="I33" s="3">
        <v>57104573.609999999</v>
      </c>
      <c r="J33" s="1" t="s">
        <v>18</v>
      </c>
      <c r="K33" s="3">
        <v>81109815.909999996</v>
      </c>
      <c r="L33" s="3">
        <v>3015833569.52</v>
      </c>
      <c r="M33" s="3">
        <v>48339305.920000002</v>
      </c>
      <c r="N33" s="3">
        <v>10813556.939999999</v>
      </c>
      <c r="O33" s="3">
        <v>158.88</v>
      </c>
      <c r="P33" s="3">
        <v>50218045.810000002</v>
      </c>
      <c r="Q33" s="3">
        <v>66004112.579999998</v>
      </c>
      <c r="R33" s="3">
        <v>3444040592.3600001</v>
      </c>
      <c r="S33" s="3">
        <v>18658815.600000001</v>
      </c>
      <c r="T33" s="3">
        <v>114431768.91</v>
      </c>
      <c r="U33" s="3">
        <v>30723868.239999998</v>
      </c>
      <c r="V33" s="3">
        <v>758289506.72000003</v>
      </c>
      <c r="W33" s="3">
        <v>30924132758.09</v>
      </c>
    </row>
    <row r="34" spans="1:23" x14ac:dyDescent="0.25">
      <c r="A34" s="2" t="s">
        <v>49</v>
      </c>
      <c r="B34" s="2" t="s">
        <v>56</v>
      </c>
      <c r="C34" s="15">
        <v>49000000</v>
      </c>
      <c r="D34" s="2" t="s">
        <v>210</v>
      </c>
      <c r="E34" s="3">
        <v>16155185035.32</v>
      </c>
      <c r="F34" s="3">
        <v>13037717724.299999</v>
      </c>
      <c r="G34" s="3">
        <v>3270887041.3400002</v>
      </c>
      <c r="H34" s="3">
        <v>4616311614.8400002</v>
      </c>
      <c r="I34" s="3">
        <v>1459110657.9200001</v>
      </c>
      <c r="J34" s="1" t="s">
        <v>18</v>
      </c>
      <c r="K34" s="3">
        <v>781361882.74000001</v>
      </c>
      <c r="L34" s="3">
        <v>2032338165.51</v>
      </c>
      <c r="M34" s="3">
        <v>10953833.35</v>
      </c>
      <c r="N34" s="3">
        <v>108502571.22</v>
      </c>
      <c r="O34" s="3">
        <v>1343.52</v>
      </c>
      <c r="P34" s="3">
        <v>232252331.19999999</v>
      </c>
      <c r="Q34" s="3">
        <v>155951336.09999999</v>
      </c>
      <c r="R34" s="3">
        <v>124024773.76000001</v>
      </c>
      <c r="S34" s="3">
        <v>539416.81000000006</v>
      </c>
      <c r="T34" s="3">
        <v>193210358.22999999</v>
      </c>
      <c r="U34" s="3">
        <v>19389583.93</v>
      </c>
      <c r="V34" s="3">
        <v>3117467311.02</v>
      </c>
      <c r="W34" s="3">
        <v>45315204981.110001</v>
      </c>
    </row>
    <row r="35" spans="1:23" x14ac:dyDescent="0.25">
      <c r="A35" s="2" t="s">
        <v>49</v>
      </c>
      <c r="B35" s="2" t="s">
        <v>57</v>
      </c>
      <c r="C35" s="15">
        <v>58000000</v>
      </c>
      <c r="D35" s="2" t="s">
        <v>210</v>
      </c>
      <c r="E35" s="3">
        <v>15158557119.52</v>
      </c>
      <c r="F35" s="3">
        <v>10042366495.139999</v>
      </c>
      <c r="G35" s="3">
        <v>1826036911.3699999</v>
      </c>
      <c r="H35" s="3">
        <v>3945826881.5900002</v>
      </c>
      <c r="I35" s="3">
        <v>1677107151.2</v>
      </c>
      <c r="J35" s="1" t="s">
        <v>18</v>
      </c>
      <c r="K35" s="3">
        <v>837898013.22000003</v>
      </c>
      <c r="L35" s="3">
        <v>1077502977.3399999</v>
      </c>
      <c r="M35" s="3">
        <v>4909462.99</v>
      </c>
      <c r="N35" s="3">
        <v>80609760.670000002</v>
      </c>
      <c r="O35" s="3">
        <v>213657.72</v>
      </c>
      <c r="P35" s="3">
        <v>241849584.08000001</v>
      </c>
      <c r="Q35" s="3">
        <v>97116554.129999995</v>
      </c>
      <c r="R35" s="3">
        <v>93038330.640000001</v>
      </c>
      <c r="S35" s="3">
        <v>574315.57999999996</v>
      </c>
      <c r="T35" s="3">
        <v>132839527.17</v>
      </c>
      <c r="U35" s="3">
        <v>8367815.8200000003</v>
      </c>
      <c r="V35" s="3">
        <v>5116190624.3800001</v>
      </c>
      <c r="W35" s="3">
        <v>40341005182.559998</v>
      </c>
    </row>
    <row r="36" spans="1:23" x14ac:dyDescent="0.25">
      <c r="A36" s="2" t="s">
        <v>49</v>
      </c>
      <c r="B36" s="2" t="s">
        <v>58</v>
      </c>
      <c r="C36" s="15">
        <v>86000000</v>
      </c>
      <c r="D36" s="2" t="s">
        <v>210</v>
      </c>
      <c r="E36" s="3">
        <v>24048072418.689999</v>
      </c>
      <c r="F36" s="3">
        <v>15303127892.41</v>
      </c>
      <c r="G36" s="3">
        <v>3500337186.8400002</v>
      </c>
      <c r="H36" s="3">
        <v>5774585649.3900003</v>
      </c>
      <c r="I36" s="3">
        <v>1199776951.6600001</v>
      </c>
      <c r="J36" s="1" t="s">
        <v>18</v>
      </c>
      <c r="K36" s="3">
        <v>1316869470.49</v>
      </c>
      <c r="L36" s="3">
        <v>1528871426.5599999</v>
      </c>
      <c r="M36" s="3">
        <v>317234087.5</v>
      </c>
      <c r="N36" s="3">
        <v>114402635.78</v>
      </c>
      <c r="O36" s="3">
        <v>71977.42</v>
      </c>
      <c r="P36" s="3">
        <v>315253687.14999998</v>
      </c>
      <c r="Q36" s="3">
        <v>590060717.55999994</v>
      </c>
      <c r="R36" s="3">
        <v>121436649.76000001</v>
      </c>
      <c r="S36" s="3">
        <v>517638</v>
      </c>
      <c r="T36" s="3">
        <v>174638620.97</v>
      </c>
      <c r="U36" s="3">
        <v>6094968.4199999999</v>
      </c>
      <c r="V36" s="3">
        <v>8744944526.2800007</v>
      </c>
      <c r="W36" s="3">
        <v>63056296504.879997</v>
      </c>
    </row>
    <row r="37" spans="1:23" x14ac:dyDescent="0.25">
      <c r="A37" s="2" t="s">
        <v>49</v>
      </c>
      <c r="B37" s="2" t="s">
        <v>59</v>
      </c>
      <c r="C37" s="15">
        <v>87000000</v>
      </c>
      <c r="D37" s="2" t="s">
        <v>210</v>
      </c>
      <c r="E37" s="3">
        <v>42649561341.830002</v>
      </c>
      <c r="F37" s="3">
        <v>39013907777.75</v>
      </c>
      <c r="G37" s="3">
        <v>12102389074.950001</v>
      </c>
      <c r="H37" s="3">
        <v>11445391361.52</v>
      </c>
      <c r="I37" s="3">
        <v>1279126800.5899999</v>
      </c>
      <c r="J37" s="1" t="s">
        <v>18</v>
      </c>
      <c r="K37" s="3">
        <v>1580031677.23</v>
      </c>
      <c r="L37" s="3">
        <v>10961566814.5</v>
      </c>
      <c r="M37" s="3">
        <v>165076159.81</v>
      </c>
      <c r="N37" s="3">
        <v>152898717.90000001</v>
      </c>
      <c r="O37" s="3">
        <v>3275.82</v>
      </c>
      <c r="P37" s="3">
        <v>531441063.33999997</v>
      </c>
      <c r="Q37" s="3">
        <v>224964205.61000001</v>
      </c>
      <c r="R37" s="3">
        <v>91685161.480000004</v>
      </c>
      <c r="S37" s="3">
        <v>2466519.92</v>
      </c>
      <c r="T37" s="3">
        <v>351505229.64999998</v>
      </c>
      <c r="U37" s="3">
        <v>21547868.170000002</v>
      </c>
      <c r="V37" s="3">
        <v>3635653564.0799999</v>
      </c>
      <c r="W37" s="3">
        <v>124209216614.14999</v>
      </c>
    </row>
    <row r="38" spans="1:23" x14ac:dyDescent="0.25">
      <c r="A38" s="2" t="s">
        <v>49</v>
      </c>
      <c r="B38" s="2" t="s">
        <v>60</v>
      </c>
      <c r="C38" s="15">
        <v>40000000</v>
      </c>
      <c r="D38" s="2" t="s">
        <v>210</v>
      </c>
      <c r="E38" s="3">
        <v>271441983231.23001</v>
      </c>
      <c r="F38" s="3">
        <v>263476775056.45001</v>
      </c>
      <c r="G38" s="3">
        <v>79795154151.800003</v>
      </c>
      <c r="H38" s="3">
        <v>117558448386.14999</v>
      </c>
      <c r="I38" s="3">
        <v>9136661585.1900005</v>
      </c>
      <c r="J38" s="1" t="s">
        <v>18</v>
      </c>
      <c r="K38" s="3">
        <v>17152450262.85</v>
      </c>
      <c r="L38" s="3">
        <v>22709475988.139999</v>
      </c>
      <c r="M38" s="3">
        <v>2343037.5499999998</v>
      </c>
      <c r="N38" s="3">
        <v>869679476.59000003</v>
      </c>
      <c r="O38" s="3">
        <v>-92279.97</v>
      </c>
      <c r="P38" s="3">
        <v>8338358599.1700001</v>
      </c>
      <c r="Q38" s="3">
        <v>87763684.120000005</v>
      </c>
      <c r="R38" s="3">
        <v>4377054118.2299995</v>
      </c>
      <c r="S38" s="3">
        <v>2930458.5</v>
      </c>
      <c r="T38" s="3">
        <v>1939423937.3299999</v>
      </c>
      <c r="U38" s="3">
        <v>235935827.66</v>
      </c>
      <c r="V38" s="3">
        <v>7965208174.7799997</v>
      </c>
      <c r="W38" s="3">
        <v>805089553695.77002</v>
      </c>
    </row>
    <row r="39" spans="1:23" x14ac:dyDescent="0.25">
      <c r="A39" s="2" t="s">
        <v>61</v>
      </c>
      <c r="B39" s="2" t="s">
        <v>62</v>
      </c>
      <c r="C39" s="15">
        <v>83000000</v>
      </c>
      <c r="D39" s="2" t="s">
        <v>210</v>
      </c>
      <c r="E39" s="3">
        <v>16716015165.299999</v>
      </c>
      <c r="F39" s="3">
        <v>7392202322.1700001</v>
      </c>
      <c r="G39" s="3">
        <v>754582358.88999999</v>
      </c>
      <c r="H39" s="3">
        <v>2498605145.0900002</v>
      </c>
      <c r="I39" s="3">
        <v>1579958677.96</v>
      </c>
      <c r="J39" s="1" t="s">
        <v>18</v>
      </c>
      <c r="K39" s="3">
        <v>485011838.11000001</v>
      </c>
      <c r="L39" s="3">
        <v>948056748.23000002</v>
      </c>
      <c r="M39" s="3">
        <v>3188549.4</v>
      </c>
      <c r="N39" s="3">
        <v>78424945.640000001</v>
      </c>
      <c r="O39" s="3">
        <v>-67716.03</v>
      </c>
      <c r="P39" s="3">
        <v>368405707.42000002</v>
      </c>
      <c r="Q39" s="3">
        <v>6489254.3799999999</v>
      </c>
      <c r="R39" s="3">
        <v>65353865.32</v>
      </c>
      <c r="S39" s="3">
        <v>255536</v>
      </c>
      <c r="T39" s="3">
        <v>211381434.59999999</v>
      </c>
      <c r="U39" s="3">
        <v>28240698.640000001</v>
      </c>
      <c r="V39" s="3">
        <v>9323812843.1299992</v>
      </c>
      <c r="W39" s="3">
        <v>40459917374.25</v>
      </c>
    </row>
    <row r="40" spans="1:23" x14ac:dyDescent="0.25">
      <c r="A40" s="2" t="s">
        <v>61</v>
      </c>
      <c r="B40" s="2" t="s">
        <v>63</v>
      </c>
      <c r="C40" s="15">
        <v>91000000</v>
      </c>
      <c r="D40" s="2" t="s">
        <v>210</v>
      </c>
      <c r="E40" s="3">
        <v>13136835826.1</v>
      </c>
      <c r="F40" s="3">
        <v>3892190806.3899999</v>
      </c>
      <c r="G40" s="3">
        <v>578379671.46000004</v>
      </c>
      <c r="H40" s="3">
        <v>1667375298.6199999</v>
      </c>
      <c r="I40" s="3">
        <v>491649576.51999998</v>
      </c>
      <c r="J40" s="1" t="s">
        <v>18</v>
      </c>
      <c r="K40" s="3">
        <v>264647591.38</v>
      </c>
      <c r="L40" s="3">
        <v>576425972.72000003</v>
      </c>
      <c r="M40" s="3">
        <v>22042904.420000002</v>
      </c>
      <c r="N40" s="3">
        <v>54272484.039999999</v>
      </c>
      <c r="O40" s="3">
        <v>205.06</v>
      </c>
      <c r="P40" s="3">
        <v>60041638.020000003</v>
      </c>
      <c r="Q40" s="3">
        <v>5580175.4900000002</v>
      </c>
      <c r="R40" s="3">
        <v>16310255.640000001</v>
      </c>
      <c r="S40" s="3">
        <v>2144366.63</v>
      </c>
      <c r="T40" s="3">
        <v>92359471.930000007</v>
      </c>
      <c r="U40" s="3">
        <v>10324291.699999999</v>
      </c>
      <c r="V40" s="3">
        <v>9244645019.7099991</v>
      </c>
      <c r="W40" s="3">
        <v>30115225555.830002</v>
      </c>
    </row>
    <row r="41" spans="1:23" x14ac:dyDescent="0.25">
      <c r="A41" s="2" t="s">
        <v>61</v>
      </c>
      <c r="B41" s="2" t="s">
        <v>64</v>
      </c>
      <c r="C41" s="15">
        <v>82000000</v>
      </c>
      <c r="D41" s="2" t="s">
        <v>210</v>
      </c>
      <c r="E41" s="3">
        <v>53743658048.769997</v>
      </c>
      <c r="F41" s="3">
        <v>17158483262.32</v>
      </c>
      <c r="G41" s="3">
        <v>2176259637.3699999</v>
      </c>
      <c r="H41" s="3">
        <v>6807658324.1000004</v>
      </c>
      <c r="I41" s="3">
        <v>3631158397.27</v>
      </c>
      <c r="J41" s="1" t="s">
        <v>18</v>
      </c>
      <c r="K41" s="3">
        <v>875873940.50999999</v>
      </c>
      <c r="L41" s="3">
        <v>2460198872.3200002</v>
      </c>
      <c r="M41" s="3">
        <v>4870212.8899999997</v>
      </c>
      <c r="N41" s="3">
        <v>81452017.659999996</v>
      </c>
      <c r="O41" s="3">
        <v>5866640.8799999999</v>
      </c>
      <c r="P41" s="3">
        <v>299951786.33999997</v>
      </c>
      <c r="Q41" s="3">
        <v>5925548.5999999996</v>
      </c>
      <c r="R41" s="3">
        <v>77192378.469999999</v>
      </c>
      <c r="S41" s="3">
        <v>244062.5</v>
      </c>
      <c r="T41" s="3">
        <v>347974247.99000001</v>
      </c>
      <c r="U41" s="3">
        <v>100827725.41</v>
      </c>
      <c r="V41" s="3">
        <v>36585174786.449997</v>
      </c>
      <c r="W41" s="3">
        <v>124362769889.85001</v>
      </c>
    </row>
    <row r="42" spans="1:23" x14ac:dyDescent="0.25">
      <c r="A42" s="2" t="s">
        <v>61</v>
      </c>
      <c r="B42" s="2" t="s">
        <v>65</v>
      </c>
      <c r="C42" s="15">
        <v>26000000</v>
      </c>
      <c r="D42" s="2" t="s">
        <v>210</v>
      </c>
      <c r="E42" s="3">
        <v>9602298932.2999992</v>
      </c>
      <c r="F42" s="3">
        <v>1872911549.6600001</v>
      </c>
      <c r="G42" s="3">
        <v>131117640.01000001</v>
      </c>
      <c r="H42" s="3">
        <v>1033901839.51</v>
      </c>
      <c r="I42" s="3">
        <v>289840314.18000001</v>
      </c>
      <c r="J42" s="1" t="s">
        <v>18</v>
      </c>
      <c r="K42" s="3">
        <v>100609555.31</v>
      </c>
      <c r="L42" s="3">
        <v>85294971.859999999</v>
      </c>
      <c r="M42" s="3">
        <v>233645.22</v>
      </c>
      <c r="N42" s="3">
        <v>31679291.75</v>
      </c>
      <c r="O42" s="3">
        <v>-22397.56</v>
      </c>
      <c r="P42" s="3">
        <v>22991976.190000001</v>
      </c>
      <c r="Q42" s="3">
        <v>1249802.8600000001</v>
      </c>
      <c r="R42" s="3">
        <v>131352141.17</v>
      </c>
      <c r="S42" s="3">
        <v>4000</v>
      </c>
      <c r="T42" s="3">
        <v>39662964.100000001</v>
      </c>
      <c r="U42" s="3">
        <v>1080904.33</v>
      </c>
      <c r="V42" s="3">
        <v>7729387382.6400003</v>
      </c>
      <c r="W42" s="3">
        <v>21073594513.529999</v>
      </c>
    </row>
    <row r="43" spans="1:23" x14ac:dyDescent="0.25">
      <c r="A43" s="2" t="s">
        <v>61</v>
      </c>
      <c r="B43" s="2" t="s">
        <v>66</v>
      </c>
      <c r="C43" s="15">
        <v>90000000</v>
      </c>
      <c r="D43" s="2" t="s">
        <v>210</v>
      </c>
      <c r="E43" s="3">
        <v>13838441370.860001</v>
      </c>
      <c r="F43" s="3">
        <v>7239733390.8199997</v>
      </c>
      <c r="G43" s="3">
        <v>724785476.98000002</v>
      </c>
      <c r="H43" s="3">
        <v>3006752956.3299999</v>
      </c>
      <c r="I43" s="3">
        <v>2004399390.6199999</v>
      </c>
      <c r="J43" s="1" t="s">
        <v>18</v>
      </c>
      <c r="K43" s="3">
        <v>425194908.47000003</v>
      </c>
      <c r="L43" s="3">
        <v>638946364.88999999</v>
      </c>
      <c r="M43" s="3">
        <v>8090863.9900000002</v>
      </c>
      <c r="N43" s="3">
        <v>72020949.25</v>
      </c>
      <c r="O43" s="3">
        <v>121992.02</v>
      </c>
      <c r="P43" s="3">
        <v>167613154.25999999</v>
      </c>
      <c r="Q43" s="3">
        <v>6032062.5</v>
      </c>
      <c r="R43" s="3">
        <v>42090945.18</v>
      </c>
      <c r="S43" s="3">
        <v>160418.5</v>
      </c>
      <c r="T43" s="3">
        <v>95093627.329999998</v>
      </c>
      <c r="U43" s="3">
        <v>18098295.649999999</v>
      </c>
      <c r="V43" s="3">
        <v>6598707980.04</v>
      </c>
      <c r="W43" s="3">
        <v>34886284147.690002</v>
      </c>
    </row>
    <row r="44" spans="1:23" x14ac:dyDescent="0.25">
      <c r="A44" s="2" t="s">
        <v>61</v>
      </c>
      <c r="B44" s="2" t="s">
        <v>67</v>
      </c>
      <c r="C44" s="15">
        <v>7000000</v>
      </c>
      <c r="D44" s="2" t="s">
        <v>210</v>
      </c>
      <c r="E44" s="3">
        <v>57262985367.019997</v>
      </c>
      <c r="F44" s="3">
        <v>38392531123.68</v>
      </c>
      <c r="G44" s="3">
        <v>8366406805.8000002</v>
      </c>
      <c r="H44" s="3">
        <v>13068402539.18</v>
      </c>
      <c r="I44" s="3">
        <v>4988645825.04</v>
      </c>
      <c r="J44" s="1" t="s">
        <v>18</v>
      </c>
      <c r="K44" s="3">
        <v>3759572616.02</v>
      </c>
      <c r="L44" s="3">
        <v>5480088153.2600002</v>
      </c>
      <c r="M44" s="3">
        <v>21521491.73</v>
      </c>
      <c r="N44" s="3">
        <v>330457998.36000001</v>
      </c>
      <c r="O44" s="3">
        <v>132174.26</v>
      </c>
      <c r="P44" s="3">
        <v>1221469867.71</v>
      </c>
      <c r="Q44" s="3">
        <v>44962484.009999998</v>
      </c>
      <c r="R44" s="3">
        <v>243934062.5</v>
      </c>
      <c r="S44" s="3">
        <v>51140508.740000002</v>
      </c>
      <c r="T44" s="3">
        <v>445967075.5</v>
      </c>
      <c r="U44" s="3">
        <v>26126979.59</v>
      </c>
      <c r="V44" s="3">
        <v>18870454243.34</v>
      </c>
      <c r="W44" s="3">
        <v>152574799315.73999</v>
      </c>
    </row>
    <row r="45" spans="1:23" x14ac:dyDescent="0.25">
      <c r="A45" s="2" t="s">
        <v>61</v>
      </c>
      <c r="B45" s="2" t="s">
        <v>68</v>
      </c>
      <c r="C45" s="15">
        <v>96000000</v>
      </c>
      <c r="D45" s="2" t="s">
        <v>210</v>
      </c>
      <c r="E45" s="3">
        <v>35698500738.169998</v>
      </c>
      <c r="F45" s="3">
        <v>6791549637.2399998</v>
      </c>
      <c r="G45" s="3">
        <v>372215632.63999999</v>
      </c>
      <c r="H45" s="3">
        <v>4379216740.3299999</v>
      </c>
      <c r="I45" s="3">
        <v>959918795.5</v>
      </c>
      <c r="J45" s="1" t="s">
        <v>18</v>
      </c>
      <c r="K45" s="3">
        <v>124369712.42</v>
      </c>
      <c r="L45" s="3">
        <v>806875816.16999996</v>
      </c>
      <c r="M45" s="3">
        <v>2299761.62</v>
      </c>
      <c r="N45" s="3">
        <v>48737087.950000003</v>
      </c>
      <c r="O45" s="3">
        <v>32707.31</v>
      </c>
      <c r="P45" s="3">
        <v>104032082.61</v>
      </c>
      <c r="Q45" s="3">
        <v>28392585.120000001</v>
      </c>
      <c r="R45" s="3">
        <v>1715442.06</v>
      </c>
      <c r="S45" s="3">
        <v>179786.5</v>
      </c>
      <c r="T45" s="3">
        <v>104296810.06999999</v>
      </c>
      <c r="U45" s="3">
        <v>-145139038.66999999</v>
      </c>
      <c r="V45" s="3">
        <v>28906951100.93</v>
      </c>
      <c r="W45" s="3">
        <v>78184145397.970001</v>
      </c>
    </row>
    <row r="46" spans="1:23" x14ac:dyDescent="0.25">
      <c r="A46" s="2" t="s">
        <v>69</v>
      </c>
      <c r="B46" s="2" t="s">
        <v>70</v>
      </c>
      <c r="C46" s="15">
        <v>1000000</v>
      </c>
      <c r="D46" s="2" t="s">
        <v>210</v>
      </c>
      <c r="E46" s="3">
        <v>56079507469.68</v>
      </c>
      <c r="F46" s="3">
        <v>32416367654.389999</v>
      </c>
      <c r="G46" s="3">
        <v>7401790661.7700005</v>
      </c>
      <c r="H46" s="3">
        <v>10784781543.92</v>
      </c>
      <c r="I46" s="3">
        <v>5600126209.0100002</v>
      </c>
      <c r="J46" s="1" t="s">
        <v>18</v>
      </c>
      <c r="K46" s="3">
        <v>2794271671.4200001</v>
      </c>
      <c r="L46" s="3">
        <v>3598173263.3400002</v>
      </c>
      <c r="M46" s="3">
        <v>93097040.689999998</v>
      </c>
      <c r="N46" s="3">
        <v>299643064.85000002</v>
      </c>
      <c r="O46" s="3">
        <v>-18088.37</v>
      </c>
      <c r="P46" s="3">
        <v>834197423</v>
      </c>
      <c r="Q46" s="3">
        <v>125910450.3</v>
      </c>
      <c r="R46" s="3">
        <v>141488121.84</v>
      </c>
      <c r="S46" s="3">
        <v>2453874</v>
      </c>
      <c r="T46" s="3">
        <v>450255581.66000003</v>
      </c>
      <c r="U46" s="3">
        <v>56444385.039999999</v>
      </c>
      <c r="V46" s="3">
        <v>23663139815.290001</v>
      </c>
      <c r="W46" s="3">
        <v>144341630141.82999</v>
      </c>
    </row>
    <row r="47" spans="1:23" x14ac:dyDescent="0.25">
      <c r="A47" s="2" t="s">
        <v>69</v>
      </c>
      <c r="B47" s="2" t="s">
        <v>71</v>
      </c>
      <c r="C47" s="15">
        <v>25000000</v>
      </c>
      <c r="D47" s="2" t="s">
        <v>210</v>
      </c>
      <c r="E47" s="3">
        <v>86409262129.210007</v>
      </c>
      <c r="F47" s="3">
        <v>76769585099.240005</v>
      </c>
      <c r="G47" s="3">
        <v>28963354500.75</v>
      </c>
      <c r="H47" s="3">
        <v>24722085663.950001</v>
      </c>
      <c r="I47" s="3">
        <v>4460578952.3299999</v>
      </c>
      <c r="J47" s="1" t="s">
        <v>18</v>
      </c>
      <c r="K47" s="3">
        <v>4054023400.4499998</v>
      </c>
      <c r="L47" s="3">
        <v>9871781400.9699993</v>
      </c>
      <c r="M47" s="3">
        <v>573419625.22000003</v>
      </c>
      <c r="N47" s="3">
        <v>420038213.31999999</v>
      </c>
      <c r="O47" s="3">
        <v>23853.31</v>
      </c>
      <c r="P47" s="3">
        <v>1102291175.52</v>
      </c>
      <c r="Q47" s="3">
        <v>1196920818.49</v>
      </c>
      <c r="R47" s="3">
        <v>263139183.06999999</v>
      </c>
      <c r="S47" s="3">
        <v>1996733.04</v>
      </c>
      <c r="T47" s="3">
        <v>537866801.63</v>
      </c>
      <c r="U47" s="3">
        <v>86962300.879999995</v>
      </c>
      <c r="V47" s="3">
        <v>9639677029.9699993</v>
      </c>
      <c r="W47" s="3">
        <v>249073006881.35001</v>
      </c>
    </row>
    <row r="48" spans="1:23" x14ac:dyDescent="0.25">
      <c r="A48" s="2" t="s">
        <v>69</v>
      </c>
      <c r="B48" s="2" t="s">
        <v>72</v>
      </c>
      <c r="C48" s="15">
        <v>32000000</v>
      </c>
      <c r="D48" s="2" t="s">
        <v>210</v>
      </c>
      <c r="E48" s="3">
        <v>91129145004.399994</v>
      </c>
      <c r="F48" s="3">
        <v>79473888777.089996</v>
      </c>
      <c r="G48" s="3">
        <v>31465528336.900002</v>
      </c>
      <c r="H48" s="3">
        <v>23014895931.650002</v>
      </c>
      <c r="I48" s="3">
        <v>3491402766.3200002</v>
      </c>
      <c r="J48" s="1" t="s">
        <v>18</v>
      </c>
      <c r="K48" s="3">
        <v>3150167940.3099999</v>
      </c>
      <c r="L48" s="3">
        <v>7782275465.4499998</v>
      </c>
      <c r="M48" s="3">
        <v>3400355531.6300001</v>
      </c>
      <c r="N48" s="3">
        <v>375860232.81</v>
      </c>
      <c r="O48" s="3">
        <v>3179.43</v>
      </c>
      <c r="P48" s="3">
        <v>4767300429.1800003</v>
      </c>
      <c r="Q48" s="3">
        <v>627233259.02999997</v>
      </c>
      <c r="R48" s="3">
        <v>273991118.67000002</v>
      </c>
      <c r="S48" s="3">
        <v>6736795.9400000004</v>
      </c>
      <c r="T48" s="3">
        <v>822103443.89999998</v>
      </c>
      <c r="U48" s="3">
        <v>8344872.3499999996</v>
      </c>
      <c r="V48" s="3">
        <v>11655256227.309999</v>
      </c>
      <c r="W48" s="3">
        <v>261444489312.37</v>
      </c>
    </row>
    <row r="49" spans="1:23" x14ac:dyDescent="0.25">
      <c r="A49" s="2" t="s">
        <v>69</v>
      </c>
      <c r="B49" s="2" t="s">
        <v>73</v>
      </c>
      <c r="C49" s="15">
        <v>4000000</v>
      </c>
      <c r="D49" s="2" t="s">
        <v>210</v>
      </c>
      <c r="E49" s="3">
        <v>120728905832.92</v>
      </c>
      <c r="F49" s="3">
        <v>106515778281.19</v>
      </c>
      <c r="G49" s="3">
        <v>40859863446.629997</v>
      </c>
      <c r="H49" s="3">
        <v>31961101683.419998</v>
      </c>
      <c r="I49" s="3">
        <v>4330102881.7200003</v>
      </c>
      <c r="J49" s="1" t="s">
        <v>18</v>
      </c>
      <c r="K49" s="3">
        <v>4294853280.73</v>
      </c>
      <c r="L49" s="3">
        <v>12616279218.27</v>
      </c>
      <c r="M49" s="3">
        <v>6574952549.3999996</v>
      </c>
      <c r="N49" s="3">
        <v>536878605.86000001</v>
      </c>
      <c r="O49" s="3">
        <v>83628.490000000005</v>
      </c>
      <c r="P49" s="3">
        <v>1761184037.99</v>
      </c>
      <c r="Q49" s="3">
        <v>911343468.67999995</v>
      </c>
      <c r="R49" s="3">
        <v>737229399.5</v>
      </c>
      <c r="S49" s="3">
        <v>8526169.3900000006</v>
      </c>
      <c r="T49" s="3">
        <v>1312791093.6099999</v>
      </c>
      <c r="U49" s="3">
        <v>75782677.689999998</v>
      </c>
      <c r="V49" s="3">
        <v>14213127551.73</v>
      </c>
      <c r="W49" s="3">
        <v>347438783807.21997</v>
      </c>
    </row>
    <row r="50" spans="1:23" x14ac:dyDescent="0.25">
      <c r="A50" s="2" t="s">
        <v>69</v>
      </c>
      <c r="B50" s="2" t="s">
        <v>74</v>
      </c>
      <c r="C50" s="15">
        <v>50000000</v>
      </c>
      <c r="D50" s="2" t="s">
        <v>210</v>
      </c>
      <c r="E50" s="3">
        <v>79466139561.809998</v>
      </c>
      <c r="F50" s="3">
        <v>70140598680.660004</v>
      </c>
      <c r="G50" s="3">
        <v>19793984814.380001</v>
      </c>
      <c r="H50" s="3">
        <v>23534335883.18</v>
      </c>
      <c r="I50" s="3">
        <v>7283321455.25</v>
      </c>
      <c r="J50" s="1" t="s">
        <v>18</v>
      </c>
      <c r="K50" s="3">
        <v>6173131144.79</v>
      </c>
      <c r="L50" s="3">
        <v>8352036698.79</v>
      </c>
      <c r="M50" s="3">
        <v>415992340.67000002</v>
      </c>
      <c r="N50" s="3">
        <v>432627557.38</v>
      </c>
      <c r="O50" s="3">
        <v>490994.25</v>
      </c>
      <c r="P50" s="3">
        <v>1676660526.3699999</v>
      </c>
      <c r="Q50" s="3">
        <v>129844967.23</v>
      </c>
      <c r="R50" s="3">
        <v>570072250.45000005</v>
      </c>
      <c r="S50" s="3">
        <v>158750</v>
      </c>
      <c r="T50" s="3">
        <v>648941330.35000002</v>
      </c>
      <c r="U50" s="3">
        <v>117767670.47</v>
      </c>
      <c r="V50" s="3">
        <v>9325540881.1499996</v>
      </c>
      <c r="W50" s="3">
        <v>228061645507.17999</v>
      </c>
    </row>
    <row r="51" spans="1:23" x14ac:dyDescent="0.25">
      <c r="A51" s="2" t="s">
        <v>69</v>
      </c>
      <c r="B51" s="2" t="s">
        <v>75</v>
      </c>
      <c r="C51" s="15">
        <v>52000000</v>
      </c>
      <c r="D51" s="2" t="s">
        <v>210</v>
      </c>
      <c r="E51" s="3">
        <v>47003076494.410004</v>
      </c>
      <c r="F51" s="3">
        <v>35071348130.739998</v>
      </c>
      <c r="G51" s="3">
        <v>7583414935.5799999</v>
      </c>
      <c r="H51" s="3">
        <v>12477090741.34</v>
      </c>
      <c r="I51" s="3">
        <v>6861983579.2600002</v>
      </c>
      <c r="J51" s="1" t="s">
        <v>18</v>
      </c>
      <c r="K51" s="3">
        <v>2621705871.4699998</v>
      </c>
      <c r="L51" s="3">
        <v>3548559618.27</v>
      </c>
      <c r="M51" s="3">
        <v>1935911.34</v>
      </c>
      <c r="N51" s="3">
        <v>259834238.47</v>
      </c>
      <c r="O51" s="3">
        <v>4741697.41</v>
      </c>
      <c r="P51" s="3">
        <v>677257836.07000005</v>
      </c>
      <c r="Q51" s="3">
        <v>107869154.08</v>
      </c>
      <c r="R51" s="3">
        <v>144091354.96000001</v>
      </c>
      <c r="S51" s="3">
        <v>6707775.6200000001</v>
      </c>
      <c r="T51" s="3">
        <v>500442586.42000002</v>
      </c>
      <c r="U51" s="3">
        <v>152069786.21000001</v>
      </c>
      <c r="V51" s="3">
        <v>11931728363.67</v>
      </c>
      <c r="W51" s="3">
        <v>128953858075.32001</v>
      </c>
    </row>
    <row r="52" spans="1:23" x14ac:dyDescent="0.25">
      <c r="A52" s="2" t="s">
        <v>69</v>
      </c>
      <c r="B52" s="2" t="s">
        <v>76</v>
      </c>
      <c r="C52" s="15">
        <v>84000000</v>
      </c>
      <c r="D52" s="2" t="s">
        <v>210</v>
      </c>
      <c r="E52" s="3">
        <v>10226476163.709999</v>
      </c>
      <c r="F52" s="3">
        <v>2883241261.8899999</v>
      </c>
      <c r="G52" s="3">
        <v>581104896.83000004</v>
      </c>
      <c r="H52" s="3">
        <v>1214831068.27</v>
      </c>
      <c r="I52" s="3">
        <v>352625194.62</v>
      </c>
      <c r="J52" s="1" t="s">
        <v>18</v>
      </c>
      <c r="K52" s="3">
        <v>247637906.44999999</v>
      </c>
      <c r="L52" s="3">
        <v>226155551.81999999</v>
      </c>
      <c r="M52" s="3">
        <v>27922438.68</v>
      </c>
      <c r="N52" s="3">
        <v>27816316.449999999</v>
      </c>
      <c r="O52" s="3">
        <v>137767.63</v>
      </c>
      <c r="P52" s="3">
        <v>40748212.950000003</v>
      </c>
      <c r="Q52" s="3">
        <v>25822468.43</v>
      </c>
      <c r="R52" s="3">
        <v>21042842.059999999</v>
      </c>
      <c r="S52" s="3">
        <v>42530</v>
      </c>
      <c r="T52" s="3">
        <v>80672935.310000002</v>
      </c>
      <c r="U52" s="3">
        <v>4832122.83</v>
      </c>
      <c r="V52" s="3">
        <v>7343234901.8199997</v>
      </c>
      <c r="W52" s="3">
        <v>23304344579.75</v>
      </c>
    </row>
    <row r="53" spans="1:23" x14ac:dyDescent="0.25">
      <c r="A53" s="2" t="s">
        <v>69</v>
      </c>
      <c r="B53" s="2" t="s">
        <v>77</v>
      </c>
      <c r="C53" s="15">
        <v>93000000</v>
      </c>
      <c r="D53" s="2" t="s">
        <v>210</v>
      </c>
      <c r="E53" s="3">
        <v>13484962391</v>
      </c>
      <c r="F53" s="3">
        <v>3174058717.3699999</v>
      </c>
      <c r="G53" s="3">
        <v>313937220.52999997</v>
      </c>
      <c r="H53" s="3">
        <v>1696056152.2</v>
      </c>
      <c r="I53" s="3">
        <v>354595313.25999999</v>
      </c>
      <c r="J53" s="1" t="s">
        <v>18</v>
      </c>
      <c r="K53" s="3">
        <v>186276180.84</v>
      </c>
      <c r="L53" s="3">
        <v>361582467.51999998</v>
      </c>
      <c r="M53" s="3">
        <v>46773904.409999996</v>
      </c>
      <c r="N53" s="3">
        <v>39011185.859999999</v>
      </c>
      <c r="O53" s="3">
        <v>20275.72</v>
      </c>
      <c r="P53" s="3">
        <v>42232622.189999998</v>
      </c>
      <c r="Q53" s="3">
        <v>27207870.199999999</v>
      </c>
      <c r="R53" s="3">
        <v>17246243.059999999</v>
      </c>
      <c r="S53" s="3">
        <v>467814</v>
      </c>
      <c r="T53" s="3">
        <v>75845042.680000007</v>
      </c>
      <c r="U53" s="3">
        <v>1612502.04</v>
      </c>
      <c r="V53" s="3">
        <v>10310903673.629999</v>
      </c>
      <c r="W53" s="3">
        <v>30132789576.509998</v>
      </c>
    </row>
    <row r="54" spans="1:23" x14ac:dyDescent="0.25">
      <c r="A54" s="2" t="s">
        <v>69</v>
      </c>
      <c r="B54" s="2" t="s">
        <v>78</v>
      </c>
      <c r="C54" s="15">
        <v>95000000</v>
      </c>
      <c r="D54" s="2" t="s">
        <v>210</v>
      </c>
      <c r="E54" s="3">
        <v>16103415084.719999</v>
      </c>
      <c r="F54" s="3">
        <v>12107178051.83</v>
      </c>
      <c r="G54" s="3">
        <v>1714413944.5899999</v>
      </c>
      <c r="H54" s="3">
        <v>5723247794.5200005</v>
      </c>
      <c r="I54" s="3">
        <v>1202328561.51</v>
      </c>
      <c r="J54" s="1" t="s">
        <v>18</v>
      </c>
      <c r="K54" s="3">
        <v>606689229.53999996</v>
      </c>
      <c r="L54" s="3">
        <v>1574766189.97</v>
      </c>
      <c r="M54" s="3">
        <v>327396651.07999998</v>
      </c>
      <c r="N54" s="3">
        <v>79586423.120000005</v>
      </c>
      <c r="O54" s="3">
        <v>21265.64</v>
      </c>
      <c r="P54" s="3">
        <v>411488318.43000001</v>
      </c>
      <c r="Q54" s="3">
        <v>68757847.939999998</v>
      </c>
      <c r="R54" s="3">
        <v>184930622.33000001</v>
      </c>
      <c r="S54" s="3">
        <v>177061.5</v>
      </c>
      <c r="T54" s="3">
        <v>139024931.80000001</v>
      </c>
      <c r="U54" s="3">
        <v>-336058.56</v>
      </c>
      <c r="V54" s="3">
        <v>3996237032.8899999</v>
      </c>
      <c r="W54" s="3">
        <v>44239322952.849998</v>
      </c>
    </row>
    <row r="55" spans="1:23" x14ac:dyDescent="0.25">
      <c r="A55" s="2" t="s">
        <v>69</v>
      </c>
      <c r="B55" s="2" t="s">
        <v>79</v>
      </c>
      <c r="C55" s="15">
        <v>69000000</v>
      </c>
      <c r="D55" s="2" t="s">
        <v>210</v>
      </c>
      <c r="E55" s="3">
        <v>33646441612.380001</v>
      </c>
      <c r="F55" s="3">
        <v>27834007285.82</v>
      </c>
      <c r="G55" s="3">
        <v>7655548458.0799999</v>
      </c>
      <c r="H55" s="3">
        <v>9623495267</v>
      </c>
      <c r="I55" s="3">
        <v>3049125164.9699998</v>
      </c>
      <c r="J55" s="1" t="s">
        <v>18</v>
      </c>
      <c r="K55" s="3">
        <v>1638801761.5</v>
      </c>
      <c r="L55" s="3">
        <v>4328564875.3299999</v>
      </c>
      <c r="M55" s="3">
        <v>9913011.0999999996</v>
      </c>
      <c r="N55" s="3">
        <v>158356145.22</v>
      </c>
      <c r="O55" s="3">
        <v>75761.19</v>
      </c>
      <c r="P55" s="3">
        <v>470379300.26999998</v>
      </c>
      <c r="Q55" s="3">
        <v>214622587.21000001</v>
      </c>
      <c r="R55" s="3">
        <v>169111384.16999999</v>
      </c>
      <c r="S55" s="3">
        <v>1127790.3899999999</v>
      </c>
      <c r="T55" s="3">
        <v>322141809.76999998</v>
      </c>
      <c r="U55" s="3">
        <v>94991786.560000002</v>
      </c>
      <c r="V55" s="3">
        <v>5812434326.5600004</v>
      </c>
      <c r="W55" s="3">
        <v>95029138327.520004</v>
      </c>
    </row>
    <row r="56" spans="1:23" x14ac:dyDescent="0.25">
      <c r="A56" s="2" t="s">
        <v>80</v>
      </c>
      <c r="B56" s="2" t="s">
        <v>81</v>
      </c>
      <c r="C56" s="15">
        <v>37000000</v>
      </c>
      <c r="D56" s="2" t="s">
        <v>210</v>
      </c>
      <c r="E56" s="3">
        <v>21449496913.310001</v>
      </c>
      <c r="F56" s="3">
        <v>11244464281.290001</v>
      </c>
      <c r="G56" s="3">
        <v>2301512105.5500002</v>
      </c>
      <c r="H56" s="3">
        <v>4474002752.4499998</v>
      </c>
      <c r="I56" s="3">
        <v>1311840605.55</v>
      </c>
      <c r="J56" s="1" t="s">
        <v>18</v>
      </c>
      <c r="K56" s="3">
        <v>839217970.90999997</v>
      </c>
      <c r="L56" s="3">
        <v>1432950752.6600001</v>
      </c>
      <c r="M56" s="3">
        <v>40195406.939999998</v>
      </c>
      <c r="N56" s="3">
        <v>111656917.53</v>
      </c>
      <c r="O56" s="3">
        <v>150772.59</v>
      </c>
      <c r="P56" s="3">
        <v>149547180.97999999</v>
      </c>
      <c r="Q56" s="3">
        <v>20311169.609999999</v>
      </c>
      <c r="R56" s="3">
        <v>91192779.090000004</v>
      </c>
      <c r="S56" s="3">
        <v>15021607</v>
      </c>
      <c r="T56" s="3">
        <v>208747934.19999999</v>
      </c>
      <c r="U56" s="3">
        <v>17579131.989999998</v>
      </c>
      <c r="V56" s="3">
        <v>10205032632.02</v>
      </c>
      <c r="W56" s="3">
        <v>53912920913.669998</v>
      </c>
    </row>
    <row r="57" spans="1:23" x14ac:dyDescent="0.25">
      <c r="A57" s="2" t="s">
        <v>80</v>
      </c>
      <c r="B57" s="2" t="s">
        <v>82</v>
      </c>
      <c r="C57" s="15">
        <v>65000000</v>
      </c>
      <c r="D57" s="2" t="s">
        <v>210</v>
      </c>
      <c r="E57" s="3">
        <v>136799304595.53999</v>
      </c>
      <c r="F57" s="3">
        <v>128444566678.78</v>
      </c>
      <c r="G57" s="3">
        <v>41318779450.269997</v>
      </c>
      <c r="H57" s="3">
        <v>45008762504.279999</v>
      </c>
      <c r="I57" s="3">
        <v>8179888106.96</v>
      </c>
      <c r="J57" s="1" t="s">
        <v>18</v>
      </c>
      <c r="K57" s="3">
        <v>8374592423.3699999</v>
      </c>
      <c r="L57" s="3">
        <v>17685196750.130001</v>
      </c>
      <c r="M57" s="3">
        <v>800869006.26999998</v>
      </c>
      <c r="N57" s="3">
        <v>698630397.84000003</v>
      </c>
      <c r="O57" s="3">
        <v>706961.6</v>
      </c>
      <c r="P57" s="3">
        <v>2612883308.4499998</v>
      </c>
      <c r="Q57" s="3">
        <v>507126850.02999997</v>
      </c>
      <c r="R57" s="3">
        <v>1023241668.21</v>
      </c>
      <c r="S57" s="3">
        <v>446719.92</v>
      </c>
      <c r="T57" s="3">
        <v>1540777975.3800001</v>
      </c>
      <c r="U57" s="3">
        <v>35345178.649999999</v>
      </c>
      <c r="V57" s="3">
        <v>8354737916.7600002</v>
      </c>
      <c r="W57" s="3">
        <v>401385856492.44</v>
      </c>
    </row>
    <row r="58" spans="1:23" x14ac:dyDescent="0.25">
      <c r="A58" s="2" t="s">
        <v>80</v>
      </c>
      <c r="B58" s="2" t="s">
        <v>83</v>
      </c>
      <c r="C58" s="15">
        <v>71000000</v>
      </c>
      <c r="D58" s="2" t="s">
        <v>210</v>
      </c>
      <c r="E58" s="3">
        <v>102395356026.17999</v>
      </c>
      <c r="F58" s="3">
        <v>99464229906.210007</v>
      </c>
      <c r="G58" s="3">
        <v>63520817007.400002</v>
      </c>
      <c r="H58" s="3">
        <v>19560306562.68</v>
      </c>
      <c r="I58" s="3">
        <v>2708942682.3499999</v>
      </c>
      <c r="J58" s="1" t="s">
        <v>18</v>
      </c>
      <c r="K58" s="3">
        <v>2791214464.8899999</v>
      </c>
      <c r="L58" s="3">
        <v>6709163178.6300001</v>
      </c>
      <c r="M58" s="3">
        <v>28583195.969999999</v>
      </c>
      <c r="N58" s="3">
        <v>347633025.66000003</v>
      </c>
      <c r="O58" s="3">
        <v>559285.77</v>
      </c>
      <c r="P58" s="3">
        <v>1942469000.03</v>
      </c>
      <c r="Q58" s="3">
        <v>110464474.02</v>
      </c>
      <c r="R58" s="3">
        <v>233339869.41</v>
      </c>
      <c r="S58" s="3">
        <v>1847657</v>
      </c>
      <c r="T58" s="3">
        <v>865853674.64999998</v>
      </c>
      <c r="U58" s="3">
        <v>49911303.399999999</v>
      </c>
      <c r="V58" s="3">
        <v>2931126119.9699998</v>
      </c>
      <c r="W58" s="3">
        <v>303661817434.21997</v>
      </c>
    </row>
    <row r="59" spans="1:23" x14ac:dyDescent="0.25">
      <c r="A59" s="2" t="s">
        <v>80</v>
      </c>
      <c r="B59" s="2" t="s">
        <v>84</v>
      </c>
      <c r="C59" s="15">
        <v>71800000</v>
      </c>
      <c r="D59" s="2" t="s">
        <v>210</v>
      </c>
      <c r="E59" s="3">
        <v>143784705606.20001</v>
      </c>
      <c r="F59" s="3">
        <v>140907991156.35001</v>
      </c>
      <c r="G59" s="3">
        <v>52229848516.040001</v>
      </c>
      <c r="H59" s="3">
        <v>41353185180.239998</v>
      </c>
      <c r="I59" s="3">
        <v>2908308584.6100001</v>
      </c>
      <c r="J59" s="1" t="s">
        <v>18</v>
      </c>
      <c r="K59" s="3">
        <v>3278856852.5</v>
      </c>
      <c r="L59" s="3">
        <v>34008175484.439999</v>
      </c>
      <c r="M59" s="3">
        <v>127231800.45999999</v>
      </c>
      <c r="N59" s="3">
        <v>427306693.35000002</v>
      </c>
      <c r="O59" s="3">
        <v>128705.46</v>
      </c>
      <c r="P59" s="3">
        <v>3105643342.9499998</v>
      </c>
      <c r="Q59" s="3">
        <v>333863209.70999998</v>
      </c>
      <c r="R59" s="3">
        <v>1163167070.99</v>
      </c>
      <c r="S59" s="3">
        <v>9190322.9600000009</v>
      </c>
      <c r="T59" s="3">
        <v>1590853945.27</v>
      </c>
      <c r="U59" s="3">
        <v>16749560.189999999</v>
      </c>
      <c r="V59" s="3">
        <v>2876714449.8499999</v>
      </c>
      <c r="W59" s="3">
        <v>428121920481.57001</v>
      </c>
    </row>
    <row r="60" spans="1:23" x14ac:dyDescent="0.25">
      <c r="A60" s="2" t="s">
        <v>80</v>
      </c>
      <c r="B60" s="2" t="s">
        <v>85</v>
      </c>
      <c r="C60" s="15">
        <v>75000000</v>
      </c>
      <c r="D60" s="2" t="s">
        <v>210</v>
      </c>
      <c r="E60" s="3">
        <v>94164071021.070007</v>
      </c>
      <c r="F60" s="3">
        <v>82101732489.330002</v>
      </c>
      <c r="G60" s="3">
        <v>27890246683.220001</v>
      </c>
      <c r="H60" s="3">
        <v>30931014290.43</v>
      </c>
      <c r="I60" s="3">
        <v>4045983570.0700002</v>
      </c>
      <c r="J60" s="1" t="s">
        <v>18</v>
      </c>
      <c r="K60" s="3">
        <v>4800557891.71</v>
      </c>
      <c r="L60" s="3">
        <v>9896455711.8700008</v>
      </c>
      <c r="M60" s="3">
        <v>687137477.41999996</v>
      </c>
      <c r="N60" s="3">
        <v>514328825.70999998</v>
      </c>
      <c r="O60" s="3">
        <v>696368.3</v>
      </c>
      <c r="P60" s="3">
        <v>1655612386.28</v>
      </c>
      <c r="Q60" s="3">
        <v>183571312.38999999</v>
      </c>
      <c r="R60" s="3">
        <v>358151412.52999997</v>
      </c>
      <c r="S60" s="3">
        <v>2298399</v>
      </c>
      <c r="T60" s="3">
        <v>680227369.88</v>
      </c>
      <c r="U60" s="3">
        <v>49702938.140000001</v>
      </c>
      <c r="V60" s="3">
        <v>12062338531.74</v>
      </c>
      <c r="W60" s="3">
        <v>270024126679.09</v>
      </c>
    </row>
    <row r="61" spans="1:23" x14ac:dyDescent="0.25">
      <c r="A61" s="2" t="s">
        <v>80</v>
      </c>
      <c r="B61" s="2" t="s">
        <v>86</v>
      </c>
      <c r="C61" s="15">
        <v>71900000</v>
      </c>
      <c r="D61" s="2" t="s">
        <v>210</v>
      </c>
      <c r="E61" s="3">
        <v>104497548482.07001</v>
      </c>
      <c r="F61" s="3">
        <v>103070739510.52</v>
      </c>
      <c r="G61" s="3">
        <v>34507222230.580002</v>
      </c>
      <c r="H61" s="3">
        <v>26799697708.34</v>
      </c>
      <c r="I61" s="3">
        <v>1051838949.77</v>
      </c>
      <c r="J61" s="1" t="s">
        <v>18</v>
      </c>
      <c r="K61" s="3">
        <v>1237811985.3</v>
      </c>
      <c r="L61" s="3">
        <v>36329805036.389999</v>
      </c>
      <c r="M61" s="3">
        <v>142164863.97999999</v>
      </c>
      <c r="N61" s="3">
        <v>164205566.75999999</v>
      </c>
      <c r="O61" s="3">
        <v>12233.37</v>
      </c>
      <c r="P61" s="3">
        <v>1098261568.0599999</v>
      </c>
      <c r="Q61" s="3">
        <v>389638807.26999998</v>
      </c>
      <c r="R61" s="3">
        <v>237965360.58000001</v>
      </c>
      <c r="S61" s="3">
        <v>31280</v>
      </c>
      <c r="T61" s="3">
        <v>681901716.55999994</v>
      </c>
      <c r="U61" s="3">
        <v>15270713.130000001</v>
      </c>
      <c r="V61" s="3">
        <v>1426808971.55</v>
      </c>
      <c r="W61" s="3">
        <v>311650924984.22998</v>
      </c>
    </row>
    <row r="62" spans="1:23" x14ac:dyDescent="0.25">
      <c r="A62" s="2" t="s">
        <v>87</v>
      </c>
      <c r="B62" s="2" t="s">
        <v>88</v>
      </c>
      <c r="C62" s="15">
        <v>14000000</v>
      </c>
      <c r="D62" s="2" t="s">
        <v>210</v>
      </c>
      <c r="E62" s="3">
        <v>49178024380.410004</v>
      </c>
      <c r="F62" s="3">
        <v>41750155052.089996</v>
      </c>
      <c r="G62" s="3">
        <v>15418348391.65</v>
      </c>
      <c r="H62" s="3">
        <v>11798713229.139999</v>
      </c>
      <c r="I62" s="3">
        <v>3313298370.52</v>
      </c>
      <c r="J62" s="1" t="s">
        <v>18</v>
      </c>
      <c r="K62" s="3">
        <v>1867601895.45</v>
      </c>
      <c r="L62" s="3">
        <v>6596981794.1400003</v>
      </c>
      <c r="M62" s="3">
        <v>361659970.41000003</v>
      </c>
      <c r="N62" s="3">
        <v>226386886.28</v>
      </c>
      <c r="O62" s="3">
        <v>81216.36</v>
      </c>
      <c r="P62" s="3">
        <v>1220453503.96</v>
      </c>
      <c r="Q62" s="3">
        <v>72483421.180000007</v>
      </c>
      <c r="R62" s="3">
        <v>219491892.91</v>
      </c>
      <c r="S62" s="3">
        <v>6550414.4000000004</v>
      </c>
      <c r="T62" s="3">
        <v>463420388.74000001</v>
      </c>
      <c r="U62" s="3">
        <v>69220060.810000002</v>
      </c>
      <c r="V62" s="3">
        <v>7427869328.3199997</v>
      </c>
      <c r="W62" s="3">
        <v>139990740196.76999</v>
      </c>
    </row>
    <row r="63" spans="1:23" x14ac:dyDescent="0.25">
      <c r="A63" s="2" t="s">
        <v>87</v>
      </c>
      <c r="B63" s="2" t="s">
        <v>89</v>
      </c>
      <c r="C63" s="15">
        <v>15000000</v>
      </c>
      <c r="D63" s="2" t="s">
        <v>210</v>
      </c>
      <c r="E63" s="3">
        <v>30247629554.77</v>
      </c>
      <c r="F63" s="3">
        <v>16082819348.66</v>
      </c>
      <c r="G63" s="3">
        <v>3088939561.27</v>
      </c>
      <c r="H63" s="3">
        <v>6383127966.8800001</v>
      </c>
      <c r="I63" s="3">
        <v>1884169861.1600001</v>
      </c>
      <c r="J63" s="1" t="s">
        <v>18</v>
      </c>
      <c r="K63" s="3">
        <v>1468787641.8199999</v>
      </c>
      <c r="L63" s="3">
        <v>2067987444.22</v>
      </c>
      <c r="M63" s="3">
        <v>7672458.5300000003</v>
      </c>
      <c r="N63" s="3">
        <v>139361356.27000001</v>
      </c>
      <c r="O63" s="3">
        <v>65705.440000000002</v>
      </c>
      <c r="P63" s="3">
        <v>334965177.31</v>
      </c>
      <c r="Q63" s="3">
        <v>130131455.48</v>
      </c>
      <c r="R63" s="3">
        <v>198945480.88</v>
      </c>
      <c r="S63" s="3">
        <v>23699702.640000001</v>
      </c>
      <c r="T63" s="3">
        <v>282114337.25999999</v>
      </c>
      <c r="U63" s="3">
        <v>27247628.539999999</v>
      </c>
      <c r="V63" s="3">
        <v>14164810206.110001</v>
      </c>
      <c r="W63" s="3">
        <v>76532474887.240005</v>
      </c>
    </row>
    <row r="64" spans="1:23" x14ac:dyDescent="0.25">
      <c r="A64" s="2" t="s">
        <v>87</v>
      </c>
      <c r="B64" s="2" t="s">
        <v>90</v>
      </c>
      <c r="C64" s="15">
        <v>17000000</v>
      </c>
      <c r="D64" s="2" t="s">
        <v>210</v>
      </c>
      <c r="E64" s="3">
        <v>33336543731.650002</v>
      </c>
      <c r="F64" s="3">
        <v>25886504514.049999</v>
      </c>
      <c r="G64" s="3">
        <v>7029284122.5699997</v>
      </c>
      <c r="H64" s="3">
        <v>9735627020.0400009</v>
      </c>
      <c r="I64" s="3">
        <v>2000698727.47</v>
      </c>
      <c r="J64" s="1" t="s">
        <v>18</v>
      </c>
      <c r="K64" s="3">
        <v>2234843062.9099998</v>
      </c>
      <c r="L64" s="3">
        <v>3386501845.02</v>
      </c>
      <c r="M64" s="3">
        <v>33644541.960000001</v>
      </c>
      <c r="N64" s="3">
        <v>226954240.88999999</v>
      </c>
      <c r="O64" s="3">
        <v>228732.92</v>
      </c>
      <c r="P64" s="3">
        <v>587118261.92999995</v>
      </c>
      <c r="Q64" s="3">
        <v>61090409.460000001</v>
      </c>
      <c r="R64" s="3">
        <v>186867577.05000001</v>
      </c>
      <c r="S64" s="3">
        <v>2322808.61</v>
      </c>
      <c r="T64" s="3">
        <v>264285753.77000001</v>
      </c>
      <c r="U64" s="3">
        <v>14735941.92</v>
      </c>
      <c r="V64" s="3">
        <v>7450039217.6000004</v>
      </c>
      <c r="W64" s="3">
        <v>92437290509.820007</v>
      </c>
    </row>
    <row r="65" spans="1:23" x14ac:dyDescent="0.25">
      <c r="A65" s="2" t="s">
        <v>87</v>
      </c>
      <c r="B65" s="2" t="s">
        <v>91</v>
      </c>
      <c r="C65" s="15">
        <v>20000000</v>
      </c>
      <c r="D65" s="2" t="s">
        <v>210</v>
      </c>
      <c r="E65" s="3">
        <v>60451762428.260002</v>
      </c>
      <c r="F65" s="3">
        <v>48354274036.199997</v>
      </c>
      <c r="G65" s="3">
        <v>12962032483.110001</v>
      </c>
      <c r="H65" s="3">
        <v>15575867042.82</v>
      </c>
      <c r="I65" s="3">
        <v>3994887157.2199998</v>
      </c>
      <c r="J65" s="1" t="s">
        <v>18</v>
      </c>
      <c r="K65" s="3">
        <v>3572016435.5700002</v>
      </c>
      <c r="L65" s="3">
        <v>8276063707.0500002</v>
      </c>
      <c r="M65" s="3">
        <v>69883375.329999998</v>
      </c>
      <c r="N65" s="3">
        <v>356051293.79000002</v>
      </c>
      <c r="O65" s="3">
        <v>67355.19</v>
      </c>
      <c r="P65" s="3">
        <v>1353916297.5699999</v>
      </c>
      <c r="Q65" s="3">
        <v>87737438.980000004</v>
      </c>
      <c r="R65" s="3">
        <v>716576011.99000001</v>
      </c>
      <c r="S65" s="3">
        <v>1040</v>
      </c>
      <c r="T65" s="3">
        <v>657396260.82000005</v>
      </c>
      <c r="U65" s="3">
        <v>389976987.33999997</v>
      </c>
      <c r="V65" s="3">
        <v>12097488392.059999</v>
      </c>
      <c r="W65" s="3">
        <v>168915997743.29999</v>
      </c>
    </row>
    <row r="66" spans="1:23" x14ac:dyDescent="0.25">
      <c r="A66" s="2" t="s">
        <v>87</v>
      </c>
      <c r="B66" s="2" t="s">
        <v>92</v>
      </c>
      <c r="C66" s="15">
        <v>24000000</v>
      </c>
      <c r="D66" s="2" t="s">
        <v>210</v>
      </c>
      <c r="E66" s="3">
        <v>21596670054.299999</v>
      </c>
      <c r="F66" s="3">
        <v>12902676259.75</v>
      </c>
      <c r="G66" s="3">
        <v>2510970588.1300001</v>
      </c>
      <c r="H66" s="3">
        <v>4865774202.0699997</v>
      </c>
      <c r="I66" s="3">
        <v>1619427476.8499999</v>
      </c>
      <c r="J66" s="1" t="s">
        <v>18</v>
      </c>
      <c r="K66" s="3">
        <v>1449334949.78</v>
      </c>
      <c r="L66" s="3">
        <v>1594209159.6800001</v>
      </c>
      <c r="M66" s="3">
        <v>9234102.5500000007</v>
      </c>
      <c r="N66" s="3">
        <v>127401785.86</v>
      </c>
      <c r="O66" s="3">
        <v>61454.31</v>
      </c>
      <c r="P66" s="3">
        <v>253418473.78</v>
      </c>
      <c r="Q66" s="3">
        <v>29931975.57</v>
      </c>
      <c r="R66" s="3">
        <v>122910655.16</v>
      </c>
      <c r="S66" s="3">
        <v>449589.01</v>
      </c>
      <c r="T66" s="3">
        <v>160923270.06</v>
      </c>
      <c r="U66" s="3">
        <v>17645985.890000001</v>
      </c>
      <c r="V66" s="3">
        <v>8693993794.5499992</v>
      </c>
      <c r="W66" s="3">
        <v>55955033777.300003</v>
      </c>
    </row>
    <row r="67" spans="1:23" x14ac:dyDescent="0.25">
      <c r="A67" s="2" t="s">
        <v>87</v>
      </c>
      <c r="B67" s="2" t="s">
        <v>93</v>
      </c>
      <c r="C67" s="15">
        <v>29000000</v>
      </c>
      <c r="D67" s="2" t="s">
        <v>210</v>
      </c>
      <c r="E67" s="3">
        <v>35743895228.940002</v>
      </c>
      <c r="F67" s="3">
        <v>28549448081.619999</v>
      </c>
      <c r="G67" s="3">
        <v>7780855483.9399996</v>
      </c>
      <c r="H67" s="3">
        <v>9544133239.8799992</v>
      </c>
      <c r="I67" s="3">
        <v>4844227089.7799997</v>
      </c>
      <c r="J67" s="1" t="s">
        <v>18</v>
      </c>
      <c r="K67" s="3">
        <v>1662376223.5999999</v>
      </c>
      <c r="L67" s="3">
        <v>3195418925.4000001</v>
      </c>
      <c r="M67" s="3">
        <v>62141492.969999999</v>
      </c>
      <c r="N67" s="3">
        <v>167628185.49000001</v>
      </c>
      <c r="O67" s="3">
        <v>81910.8</v>
      </c>
      <c r="P67" s="3">
        <v>376710063.58999997</v>
      </c>
      <c r="Q67" s="3">
        <v>95411568</v>
      </c>
      <c r="R67" s="3">
        <v>190019710.00999999</v>
      </c>
      <c r="S67" s="3">
        <v>815728.46</v>
      </c>
      <c r="T67" s="3">
        <v>405020002.95999998</v>
      </c>
      <c r="U67" s="3">
        <v>13950489.73</v>
      </c>
      <c r="V67" s="3">
        <v>7194447147.3199997</v>
      </c>
      <c r="W67" s="3">
        <v>99826580572.490005</v>
      </c>
    </row>
    <row r="68" spans="1:23" x14ac:dyDescent="0.25">
      <c r="A68" s="2" t="s">
        <v>87</v>
      </c>
      <c r="B68" s="2" t="s">
        <v>94</v>
      </c>
      <c r="C68" s="15">
        <v>34000000</v>
      </c>
      <c r="D68" s="2" t="s">
        <v>210</v>
      </c>
      <c r="E68" s="3">
        <v>16631514351.040001</v>
      </c>
      <c r="F68" s="3">
        <v>11683518673.389999</v>
      </c>
      <c r="G68" s="3">
        <v>3058023730.0999999</v>
      </c>
      <c r="H68" s="3">
        <v>4054493519.8800001</v>
      </c>
      <c r="I68" s="3">
        <v>980188920.76999998</v>
      </c>
      <c r="J68" s="1" t="s">
        <v>18</v>
      </c>
      <c r="K68" s="3">
        <v>1238910084.0999999</v>
      </c>
      <c r="L68" s="3">
        <v>1151662130.6099999</v>
      </c>
      <c r="M68" s="3">
        <v>4728915.2</v>
      </c>
      <c r="N68" s="3">
        <v>88880817.840000004</v>
      </c>
      <c r="O68" s="3">
        <v>51409.87</v>
      </c>
      <c r="P68" s="3">
        <v>246436631.86000001</v>
      </c>
      <c r="Q68" s="3">
        <v>300887680.61000001</v>
      </c>
      <c r="R68" s="3">
        <v>67830298.150000006</v>
      </c>
      <c r="S68" s="3">
        <v>1447237.07</v>
      </c>
      <c r="T68" s="3">
        <v>244897374.44</v>
      </c>
      <c r="U68" s="3">
        <v>1858948.05</v>
      </c>
      <c r="V68" s="3">
        <v>4947995677.6499996</v>
      </c>
      <c r="W68" s="3">
        <v>44703326400.629997</v>
      </c>
    </row>
    <row r="69" spans="1:23" x14ac:dyDescent="0.25">
      <c r="A69" s="2" t="s">
        <v>87</v>
      </c>
      <c r="B69" s="2" t="s">
        <v>95</v>
      </c>
      <c r="C69" s="15">
        <v>38000000</v>
      </c>
      <c r="D69" s="2" t="s">
        <v>210</v>
      </c>
      <c r="E69" s="3">
        <v>29038052873.880001</v>
      </c>
      <c r="F69" s="3">
        <v>22800195966.810001</v>
      </c>
      <c r="G69" s="3">
        <v>7617408153.3299999</v>
      </c>
      <c r="H69" s="3">
        <v>7274387265.0500002</v>
      </c>
      <c r="I69" s="3">
        <v>1847244808.8399999</v>
      </c>
      <c r="J69" s="1" t="s">
        <v>18</v>
      </c>
      <c r="K69" s="3">
        <v>1311861711.1700001</v>
      </c>
      <c r="L69" s="3">
        <v>3250721095.8699999</v>
      </c>
      <c r="M69" s="3">
        <v>158533900.72</v>
      </c>
      <c r="N69" s="3">
        <v>151968430.90000001</v>
      </c>
      <c r="O69" s="3">
        <v>114003.45</v>
      </c>
      <c r="P69" s="3">
        <v>453798847.05000001</v>
      </c>
      <c r="Q69" s="3">
        <v>38543807.130000003</v>
      </c>
      <c r="R69" s="3">
        <v>141186557.19999999</v>
      </c>
      <c r="S69" s="3">
        <v>3433491.05</v>
      </c>
      <c r="T69" s="3">
        <v>270555855.94999999</v>
      </c>
      <c r="U69" s="3">
        <v>12920657.310000001</v>
      </c>
      <c r="V69" s="3">
        <v>6237856907.0699997</v>
      </c>
      <c r="W69" s="3">
        <v>80608784332.779999</v>
      </c>
    </row>
    <row r="70" spans="1:23" x14ac:dyDescent="0.25">
      <c r="A70" s="2" t="s">
        <v>87</v>
      </c>
      <c r="B70" s="2" t="s">
        <v>96</v>
      </c>
      <c r="C70" s="15">
        <v>42000000</v>
      </c>
      <c r="D70" s="2" t="s">
        <v>210</v>
      </c>
      <c r="E70" s="3">
        <v>32639292127.200001</v>
      </c>
      <c r="F70" s="3">
        <v>29121133354.310001</v>
      </c>
      <c r="G70" s="3">
        <v>11782726427.66</v>
      </c>
      <c r="H70" s="3">
        <v>9248594907.0100002</v>
      </c>
      <c r="I70" s="3">
        <v>2097155056.6900001</v>
      </c>
      <c r="J70" s="1" t="s">
        <v>18</v>
      </c>
      <c r="K70" s="3">
        <v>1266296213.46</v>
      </c>
      <c r="L70" s="3">
        <v>3537274367.0700002</v>
      </c>
      <c r="M70" s="3">
        <v>28996697.16</v>
      </c>
      <c r="N70" s="3">
        <v>170802692.09999999</v>
      </c>
      <c r="O70" s="3">
        <v>120037.99</v>
      </c>
      <c r="P70" s="3">
        <v>423081638.31999999</v>
      </c>
      <c r="Q70" s="3">
        <v>42966199.899999999</v>
      </c>
      <c r="R70" s="3">
        <v>183350133.25999999</v>
      </c>
      <c r="S70" s="3">
        <v>142114</v>
      </c>
      <c r="T70" s="3">
        <v>253689894.56</v>
      </c>
      <c r="U70" s="3">
        <v>17043544.960000001</v>
      </c>
      <c r="V70" s="3">
        <v>3518158772.8899999</v>
      </c>
      <c r="W70" s="3">
        <v>94330824178.539993</v>
      </c>
    </row>
    <row r="71" spans="1:23" x14ac:dyDescent="0.25">
      <c r="A71" s="2" t="s">
        <v>87</v>
      </c>
      <c r="B71" s="2" t="s">
        <v>97</v>
      </c>
      <c r="C71" s="15">
        <v>46000000</v>
      </c>
      <c r="D71" s="2" t="s">
        <v>210</v>
      </c>
      <c r="E71" s="3">
        <v>292742789415.40002</v>
      </c>
      <c r="F71" s="3">
        <v>281421657616.54999</v>
      </c>
      <c r="G71" s="3">
        <v>76202937779.529999</v>
      </c>
      <c r="H71" s="3">
        <v>103804223345.60001</v>
      </c>
      <c r="I71" s="3">
        <v>19877191788.900002</v>
      </c>
      <c r="J71" s="1" t="s">
        <v>18</v>
      </c>
      <c r="K71" s="3">
        <v>17430274963.860001</v>
      </c>
      <c r="L71" s="3">
        <v>39308604042.160004</v>
      </c>
      <c r="M71" s="3">
        <v>170850533.08000001</v>
      </c>
      <c r="N71" s="3">
        <v>1613216295.3399999</v>
      </c>
      <c r="O71" s="3">
        <v>3424102.98</v>
      </c>
      <c r="P71" s="3">
        <v>11118607175.34</v>
      </c>
      <c r="Q71" s="3">
        <v>983130808.85000002</v>
      </c>
      <c r="R71" s="3">
        <v>2301923461.0599999</v>
      </c>
      <c r="S71" s="3">
        <v>21628597.93</v>
      </c>
      <c r="T71" s="3">
        <v>6492651242.8299999</v>
      </c>
      <c r="U71" s="3">
        <v>1085380208.2</v>
      </c>
      <c r="V71" s="3">
        <v>11321131798.85</v>
      </c>
      <c r="W71" s="3">
        <v>865899623176.45996</v>
      </c>
    </row>
    <row r="72" spans="1:23" x14ac:dyDescent="0.25">
      <c r="A72" s="2" t="s">
        <v>87</v>
      </c>
      <c r="B72" s="2" t="s">
        <v>98</v>
      </c>
      <c r="C72" s="15">
        <v>54000000</v>
      </c>
      <c r="D72" s="2" t="s">
        <v>210</v>
      </c>
      <c r="E72" s="3">
        <v>17355978113.009998</v>
      </c>
      <c r="F72" s="3">
        <v>11320087421.26</v>
      </c>
      <c r="G72" s="3">
        <v>2394006292.1300001</v>
      </c>
      <c r="H72" s="3">
        <v>4293250071.96</v>
      </c>
      <c r="I72" s="3">
        <v>1378020045.1099999</v>
      </c>
      <c r="J72" s="1" t="s">
        <v>18</v>
      </c>
      <c r="K72" s="3">
        <v>965168869.82000005</v>
      </c>
      <c r="L72" s="3">
        <v>1394616979.75</v>
      </c>
      <c r="M72" s="3">
        <v>5015637.22</v>
      </c>
      <c r="N72" s="3">
        <v>101854085.34</v>
      </c>
      <c r="O72" s="3">
        <v>260681.88</v>
      </c>
      <c r="P72" s="3">
        <v>279360078.14999998</v>
      </c>
      <c r="Q72" s="3">
        <v>8923400.4700000007</v>
      </c>
      <c r="R72" s="3">
        <v>228733294.62</v>
      </c>
      <c r="S72" s="3">
        <v>2912585.41</v>
      </c>
      <c r="T72" s="3">
        <v>211322330.37</v>
      </c>
      <c r="U72" s="3">
        <v>16403607.470000001</v>
      </c>
      <c r="V72" s="3">
        <v>6035890691.75</v>
      </c>
      <c r="W72" s="3">
        <v>45991804185.720001</v>
      </c>
    </row>
    <row r="73" spans="1:23" x14ac:dyDescent="0.25">
      <c r="A73" s="2" t="s">
        <v>87</v>
      </c>
      <c r="B73" s="2" t="s">
        <v>99</v>
      </c>
      <c r="C73" s="15">
        <v>61000000</v>
      </c>
      <c r="D73" s="2" t="s">
        <v>210</v>
      </c>
      <c r="E73" s="3">
        <v>28534071447.240002</v>
      </c>
      <c r="F73" s="3">
        <v>22424525587.91</v>
      </c>
      <c r="G73" s="3">
        <v>5316019091.0600004</v>
      </c>
      <c r="H73" s="3">
        <v>8477252870.8000002</v>
      </c>
      <c r="I73" s="3">
        <v>2383534412.5500002</v>
      </c>
      <c r="J73" s="1" t="s">
        <v>18</v>
      </c>
      <c r="K73" s="3">
        <v>1553189334.8599999</v>
      </c>
      <c r="L73" s="3">
        <v>3371627152.1599998</v>
      </c>
      <c r="M73" s="3">
        <v>17456341.710000001</v>
      </c>
      <c r="N73" s="3">
        <v>158263265.97999999</v>
      </c>
      <c r="O73" s="3">
        <v>350615.59</v>
      </c>
      <c r="P73" s="3">
        <v>407545391.89999998</v>
      </c>
      <c r="Q73" s="3">
        <v>117345544.48</v>
      </c>
      <c r="R73" s="3">
        <v>167682064.22999999</v>
      </c>
      <c r="S73" s="3">
        <v>7095027</v>
      </c>
      <c r="T73" s="3">
        <v>386220065.38999999</v>
      </c>
      <c r="U73" s="3">
        <v>9721272.8200000003</v>
      </c>
      <c r="V73" s="3">
        <v>6109545859.3299999</v>
      </c>
      <c r="W73" s="3">
        <v>79441445345.009995</v>
      </c>
    </row>
    <row r="74" spans="1:23" x14ac:dyDescent="0.25">
      <c r="A74" s="2" t="s">
        <v>87</v>
      </c>
      <c r="B74" s="2" t="s">
        <v>100</v>
      </c>
      <c r="C74" s="15">
        <v>66000000</v>
      </c>
      <c r="D74" s="2" t="s">
        <v>210</v>
      </c>
      <c r="E74" s="3">
        <v>21757516991.529999</v>
      </c>
      <c r="F74" s="3">
        <v>18237809496</v>
      </c>
      <c r="G74" s="3">
        <v>4827033925.3800001</v>
      </c>
      <c r="H74" s="3">
        <v>6522285111.3699999</v>
      </c>
      <c r="I74" s="3">
        <v>2310345802.1500001</v>
      </c>
      <c r="J74" s="1" t="s">
        <v>18</v>
      </c>
      <c r="K74" s="3">
        <v>1244925950.1400001</v>
      </c>
      <c r="L74" s="3">
        <v>2403979940.0900002</v>
      </c>
      <c r="M74" s="3">
        <v>13952799.18</v>
      </c>
      <c r="N74" s="3">
        <v>135785055.81</v>
      </c>
      <c r="O74" s="3">
        <v>98083.23</v>
      </c>
      <c r="P74" s="3">
        <v>252747551.05000001</v>
      </c>
      <c r="Q74" s="3">
        <v>126343156.3</v>
      </c>
      <c r="R74" s="3">
        <v>117962506.02</v>
      </c>
      <c r="S74" s="3">
        <v>315061.74</v>
      </c>
      <c r="T74" s="3">
        <v>247666684.00999999</v>
      </c>
      <c r="U74" s="3">
        <v>1298786.98</v>
      </c>
      <c r="V74" s="3">
        <v>3519707495.5300002</v>
      </c>
      <c r="W74" s="3">
        <v>61719774396.510002</v>
      </c>
    </row>
    <row r="75" spans="1:23" x14ac:dyDescent="0.25">
      <c r="A75" s="2" t="s">
        <v>87</v>
      </c>
      <c r="B75" s="2" t="s">
        <v>101</v>
      </c>
      <c r="C75" s="15">
        <v>68000000</v>
      </c>
      <c r="D75" s="2" t="s">
        <v>210</v>
      </c>
      <c r="E75" s="3">
        <v>22929976917.889999</v>
      </c>
      <c r="F75" s="3">
        <v>13668175562.459999</v>
      </c>
      <c r="G75" s="3">
        <v>2564674603.3400002</v>
      </c>
      <c r="H75" s="3">
        <v>5135998981.29</v>
      </c>
      <c r="I75" s="3">
        <v>1560229278.4000001</v>
      </c>
      <c r="J75" s="1" t="s">
        <v>18</v>
      </c>
      <c r="K75" s="3">
        <v>1028724911.1900001</v>
      </c>
      <c r="L75" s="3">
        <v>2171875716.3299999</v>
      </c>
      <c r="M75" s="3">
        <v>4237164.67</v>
      </c>
      <c r="N75" s="3">
        <v>152411006.94999999</v>
      </c>
      <c r="O75" s="3">
        <v>-20908.43</v>
      </c>
      <c r="P75" s="3">
        <v>363199747.14999998</v>
      </c>
      <c r="Q75" s="3">
        <v>41390499.899999999</v>
      </c>
      <c r="R75" s="3">
        <v>272935873.66000003</v>
      </c>
      <c r="S75" s="3">
        <v>102509647.59999999</v>
      </c>
      <c r="T75" s="3">
        <v>227604660.44999999</v>
      </c>
      <c r="U75" s="3">
        <v>-436647.89</v>
      </c>
      <c r="V75" s="3">
        <v>9261801355.4300003</v>
      </c>
      <c r="W75" s="3">
        <v>59485288370.389999</v>
      </c>
    </row>
    <row r="76" spans="1:23" x14ac:dyDescent="0.25">
      <c r="A76" s="2" t="s">
        <v>87</v>
      </c>
      <c r="B76" s="2" t="s">
        <v>102</v>
      </c>
      <c r="C76" s="15">
        <v>28000000</v>
      </c>
      <c r="D76" s="2" t="s">
        <v>210</v>
      </c>
      <c r="E76" s="3">
        <v>32866496465.77</v>
      </c>
      <c r="F76" s="3">
        <v>27805221365.18</v>
      </c>
      <c r="G76" s="3">
        <v>6463686165.54</v>
      </c>
      <c r="H76" s="3">
        <v>9302239855.2800007</v>
      </c>
      <c r="I76" s="3">
        <v>3171146544.73</v>
      </c>
      <c r="J76" s="1" t="s">
        <v>18</v>
      </c>
      <c r="K76" s="3">
        <v>1880302665.3699999</v>
      </c>
      <c r="L76" s="3">
        <v>4821627232.3500004</v>
      </c>
      <c r="M76" s="3">
        <v>23982617.460000001</v>
      </c>
      <c r="N76" s="3">
        <v>179668131.36000001</v>
      </c>
      <c r="O76" s="3">
        <v>284034.45</v>
      </c>
      <c r="P76" s="3">
        <v>664574636.01999998</v>
      </c>
      <c r="Q76" s="3">
        <v>222633232.09</v>
      </c>
      <c r="R76" s="3">
        <v>387997714.10000002</v>
      </c>
      <c r="S76" s="3">
        <v>3740752</v>
      </c>
      <c r="T76" s="3">
        <v>479078321.87</v>
      </c>
      <c r="U76" s="3">
        <v>1135115.1100000001</v>
      </c>
      <c r="V76" s="3">
        <v>5061275100.5900002</v>
      </c>
      <c r="W76" s="3">
        <v>93335089949.270004</v>
      </c>
    </row>
    <row r="77" spans="1:23" x14ac:dyDescent="0.25">
      <c r="A77" s="2" t="s">
        <v>87</v>
      </c>
      <c r="B77" s="2" t="s">
        <v>103</v>
      </c>
      <c r="C77" s="15">
        <v>70000000</v>
      </c>
      <c r="D77" s="2" t="s">
        <v>210</v>
      </c>
      <c r="E77" s="3">
        <v>39862508140.5</v>
      </c>
      <c r="F77" s="3">
        <v>33960787951.48</v>
      </c>
      <c r="G77" s="3">
        <v>9476938619.5599995</v>
      </c>
      <c r="H77" s="3">
        <v>11859979868.139999</v>
      </c>
      <c r="I77" s="3">
        <v>4728722096.0200005</v>
      </c>
      <c r="J77" s="1" t="s">
        <v>18</v>
      </c>
      <c r="K77" s="3">
        <v>1880954849.3199999</v>
      </c>
      <c r="L77" s="3">
        <v>3760718751.75</v>
      </c>
      <c r="M77" s="3">
        <v>75938268.75</v>
      </c>
      <c r="N77" s="3">
        <v>218416791.59999999</v>
      </c>
      <c r="O77" s="3">
        <v>40161.68</v>
      </c>
      <c r="P77" s="3">
        <v>627285027.24000001</v>
      </c>
      <c r="Q77" s="3">
        <v>58038269.920000002</v>
      </c>
      <c r="R77" s="3">
        <v>494523948.24000001</v>
      </c>
      <c r="S77" s="3">
        <v>1258261.77</v>
      </c>
      <c r="T77" s="3">
        <v>390279519.32999998</v>
      </c>
      <c r="U77" s="3">
        <v>51230913.689999998</v>
      </c>
      <c r="V77" s="3">
        <v>5901720189.0200005</v>
      </c>
      <c r="W77" s="3">
        <v>113349341628.00999</v>
      </c>
    </row>
    <row r="78" spans="1:23" x14ac:dyDescent="0.25">
      <c r="A78" s="2" t="s">
        <v>87</v>
      </c>
      <c r="B78" s="2" t="s">
        <v>104</v>
      </c>
      <c r="C78" s="15">
        <v>78000000</v>
      </c>
      <c r="D78" s="2" t="s">
        <v>210</v>
      </c>
      <c r="E78" s="3">
        <v>33685769179.32</v>
      </c>
      <c r="F78" s="3">
        <v>30705190465.830002</v>
      </c>
      <c r="G78" s="3">
        <v>7772719476.8699999</v>
      </c>
      <c r="H78" s="3">
        <v>10601600042.389999</v>
      </c>
      <c r="I78" s="3">
        <v>4885195778.7799997</v>
      </c>
      <c r="J78" s="1" t="s">
        <v>18</v>
      </c>
      <c r="K78" s="3">
        <v>1787140623.6400001</v>
      </c>
      <c r="L78" s="3">
        <v>3953980153.02</v>
      </c>
      <c r="M78" s="3">
        <v>11806390.83</v>
      </c>
      <c r="N78" s="3">
        <v>195332907.40000001</v>
      </c>
      <c r="O78" s="3">
        <v>420856.3</v>
      </c>
      <c r="P78" s="3">
        <v>621646070.15999997</v>
      </c>
      <c r="Q78" s="3">
        <v>113936093.8</v>
      </c>
      <c r="R78" s="3">
        <v>289799598.25999999</v>
      </c>
      <c r="S78" s="1" t="s">
        <v>18</v>
      </c>
      <c r="T78" s="3">
        <v>341884140.55000001</v>
      </c>
      <c r="U78" s="3">
        <v>39956574.340000004</v>
      </c>
      <c r="V78" s="3">
        <v>2980578713.4899998</v>
      </c>
      <c r="W78" s="3">
        <v>97986957064.979996</v>
      </c>
    </row>
    <row r="79" spans="1:23" x14ac:dyDescent="0.25">
      <c r="A79" s="2" t="s">
        <v>87</v>
      </c>
      <c r="B79" s="2" t="s">
        <v>105</v>
      </c>
      <c r="C79" s="15">
        <v>55000000</v>
      </c>
      <c r="D79" s="2" t="s">
        <v>210</v>
      </c>
      <c r="E79" s="3">
        <v>1668324945.4100001</v>
      </c>
      <c r="F79" s="3">
        <v>1114383211.0699999</v>
      </c>
      <c r="G79" s="3">
        <v>146655071.72</v>
      </c>
      <c r="H79" s="3">
        <v>562558187.59000003</v>
      </c>
      <c r="I79" s="3">
        <v>137744101.96000001</v>
      </c>
      <c r="J79" s="3">
        <v>92784155.670000002</v>
      </c>
      <c r="K79" s="3">
        <v>28942429.800000001</v>
      </c>
      <c r="L79" s="3">
        <v>97731693.930000007</v>
      </c>
      <c r="M79" s="1" t="s">
        <v>18</v>
      </c>
      <c r="N79" s="3">
        <v>5563764.7800000003</v>
      </c>
      <c r="O79" s="3">
        <v>0.02</v>
      </c>
      <c r="P79" s="3">
        <v>11981698.99</v>
      </c>
      <c r="Q79" s="3">
        <v>9727844.9100000001</v>
      </c>
      <c r="R79" s="1" t="s">
        <v>18</v>
      </c>
      <c r="S79" s="3">
        <v>2646891.15</v>
      </c>
      <c r="T79" s="3">
        <v>8804000.1199999992</v>
      </c>
      <c r="U79" s="3">
        <v>2676066.67</v>
      </c>
      <c r="V79" s="3">
        <v>553941734.34000003</v>
      </c>
      <c r="W79" s="3">
        <v>4444465798.1300001</v>
      </c>
    </row>
    <row r="80" spans="1:23" x14ac:dyDescent="0.25">
      <c r="A80" s="2" t="s">
        <v>87</v>
      </c>
      <c r="B80" s="2" t="s">
        <v>106</v>
      </c>
      <c r="C80" s="15">
        <v>45000000</v>
      </c>
      <c r="D80" s="2" t="s">
        <v>210</v>
      </c>
      <c r="E80" s="3">
        <v>1088825579218.76</v>
      </c>
      <c r="F80" s="3">
        <v>1065950365720.28</v>
      </c>
      <c r="G80" s="3">
        <v>384574056024.07001</v>
      </c>
      <c r="H80" s="3">
        <v>415035323943.63</v>
      </c>
      <c r="I80" s="3">
        <v>12688045239.790001</v>
      </c>
      <c r="J80" s="1" t="s">
        <v>18</v>
      </c>
      <c r="K80" s="3">
        <v>54614501889.07</v>
      </c>
      <c r="L80" s="3">
        <v>87797861287.070007</v>
      </c>
      <c r="M80" s="3">
        <v>4154293.52</v>
      </c>
      <c r="N80" s="3">
        <v>1924002055.5</v>
      </c>
      <c r="O80" s="3">
        <v>2075892.68</v>
      </c>
      <c r="P80" s="3">
        <v>69510175970.240005</v>
      </c>
      <c r="Q80" s="3">
        <v>39142034.469999999</v>
      </c>
      <c r="R80" s="3">
        <v>14023592511.780001</v>
      </c>
      <c r="S80" s="3">
        <v>81239317.75</v>
      </c>
      <c r="T80" s="3">
        <v>12830702333.809999</v>
      </c>
      <c r="U80" s="3">
        <v>5408721231.1000004</v>
      </c>
      <c r="V80" s="3">
        <v>22875213498.48</v>
      </c>
      <c r="W80" s="3">
        <v>3236184752462</v>
      </c>
    </row>
    <row r="81" spans="1:23" x14ac:dyDescent="0.25">
      <c r="A81" s="2" t="s">
        <v>107</v>
      </c>
      <c r="B81" s="2" t="s">
        <v>108</v>
      </c>
      <c r="C81" s="15">
        <v>12000000</v>
      </c>
      <c r="D81" s="2" t="s">
        <v>210</v>
      </c>
      <c r="E81" s="3">
        <v>24369110922.869999</v>
      </c>
      <c r="F81" s="3">
        <v>20271349824.150002</v>
      </c>
      <c r="G81" s="3">
        <v>6972189154.3000002</v>
      </c>
      <c r="H81" s="3">
        <v>6356987502.8400002</v>
      </c>
      <c r="I81" s="3">
        <v>984302237.71000004</v>
      </c>
      <c r="J81" s="1" t="s">
        <v>18</v>
      </c>
      <c r="K81" s="3">
        <v>1168400034.8399999</v>
      </c>
      <c r="L81" s="3">
        <v>3735487782.0999999</v>
      </c>
      <c r="M81" s="3">
        <v>3087833.5</v>
      </c>
      <c r="N81" s="3">
        <v>141444292.31999999</v>
      </c>
      <c r="O81" s="3">
        <v>36412.769999999997</v>
      </c>
      <c r="P81" s="3">
        <v>398060888.85000002</v>
      </c>
      <c r="Q81" s="3">
        <v>19882886.809999999</v>
      </c>
      <c r="R81" s="3">
        <v>141497604.75</v>
      </c>
      <c r="S81" s="3">
        <v>1126695.5</v>
      </c>
      <c r="T81" s="3">
        <v>232177487.12</v>
      </c>
      <c r="U81" s="3">
        <v>22668278.359999999</v>
      </c>
      <c r="V81" s="3">
        <v>4097761098.7199998</v>
      </c>
      <c r="W81" s="3">
        <v>68915570937.509995</v>
      </c>
    </row>
    <row r="82" spans="1:23" x14ac:dyDescent="0.25">
      <c r="A82" s="2" t="s">
        <v>107</v>
      </c>
      <c r="B82" s="2" t="s">
        <v>109</v>
      </c>
      <c r="C82" s="15">
        <v>18000000</v>
      </c>
      <c r="D82" s="2" t="s">
        <v>210</v>
      </c>
      <c r="E82" s="3">
        <v>54573870674.669998</v>
      </c>
      <c r="F82" s="3">
        <v>42309270062.209999</v>
      </c>
      <c r="G82" s="3">
        <v>12018215692.77</v>
      </c>
      <c r="H82" s="3">
        <v>14869140619.459999</v>
      </c>
      <c r="I82" s="3">
        <v>4099250494</v>
      </c>
      <c r="J82" s="1" t="s">
        <v>18</v>
      </c>
      <c r="K82" s="3">
        <v>3192445824.1799998</v>
      </c>
      <c r="L82" s="3">
        <v>5113588725.4200001</v>
      </c>
      <c r="M82" s="3">
        <v>25956713.579999998</v>
      </c>
      <c r="N82" s="3">
        <v>341118411.00999999</v>
      </c>
      <c r="O82" s="3">
        <v>319289.63</v>
      </c>
      <c r="P82" s="3">
        <v>1077025038.98</v>
      </c>
      <c r="Q82" s="3">
        <v>85373652.010000005</v>
      </c>
      <c r="R82" s="3">
        <v>290274214.48000002</v>
      </c>
      <c r="S82" s="3">
        <v>18137758</v>
      </c>
      <c r="T82" s="3">
        <v>758303045.37</v>
      </c>
      <c r="U82" s="3">
        <v>87827600.769999996</v>
      </c>
      <c r="V82" s="3">
        <v>12264600612.459999</v>
      </c>
      <c r="W82" s="3">
        <v>151124718429</v>
      </c>
    </row>
    <row r="83" spans="1:23" x14ac:dyDescent="0.25">
      <c r="A83" s="2" t="s">
        <v>107</v>
      </c>
      <c r="B83" s="2" t="s">
        <v>110</v>
      </c>
      <c r="C83" s="15">
        <v>3000000</v>
      </c>
      <c r="D83" s="2" t="s">
        <v>210</v>
      </c>
      <c r="E83" s="3">
        <v>140897380182.20001</v>
      </c>
      <c r="F83" s="3">
        <v>126236281923.67</v>
      </c>
      <c r="G83" s="3">
        <v>30724840227.450001</v>
      </c>
      <c r="H83" s="3">
        <v>38108688905.989998</v>
      </c>
      <c r="I83" s="3">
        <v>11453514593.73</v>
      </c>
      <c r="J83" s="1" t="s">
        <v>18</v>
      </c>
      <c r="K83" s="3">
        <v>12712793540.950001</v>
      </c>
      <c r="L83" s="3">
        <v>24353491063.029999</v>
      </c>
      <c r="M83" s="3">
        <v>74485274.349999994</v>
      </c>
      <c r="N83" s="3">
        <v>957050984.00999999</v>
      </c>
      <c r="O83" s="3">
        <v>482413.98</v>
      </c>
      <c r="P83" s="3">
        <v>4166031141.21</v>
      </c>
      <c r="Q83" s="3">
        <v>319167403.57999998</v>
      </c>
      <c r="R83" s="3">
        <v>1237049809.9300001</v>
      </c>
      <c r="S83" s="3">
        <v>13786580.67</v>
      </c>
      <c r="T83" s="3">
        <v>1555950852.4400001</v>
      </c>
      <c r="U83" s="3">
        <v>294689045.43000001</v>
      </c>
      <c r="V83" s="3">
        <v>14661098258.530001</v>
      </c>
      <c r="W83" s="3">
        <v>407766782201.15002</v>
      </c>
    </row>
    <row r="84" spans="1:23" x14ac:dyDescent="0.25">
      <c r="A84" s="2" t="s">
        <v>107</v>
      </c>
      <c r="B84" s="2" t="s">
        <v>111</v>
      </c>
      <c r="C84" s="15">
        <v>79000000</v>
      </c>
      <c r="D84" s="2" t="s">
        <v>210</v>
      </c>
      <c r="E84" s="3">
        <v>9731220292.6399994</v>
      </c>
      <c r="F84" s="3">
        <v>6259148323.4700003</v>
      </c>
      <c r="G84" s="3">
        <v>1275437671.24</v>
      </c>
      <c r="H84" s="3">
        <v>1879919815.5899999</v>
      </c>
      <c r="I84" s="3">
        <v>1297986810.8900001</v>
      </c>
      <c r="J84" s="1" t="s">
        <v>18</v>
      </c>
      <c r="K84" s="3">
        <v>629261657.45000005</v>
      </c>
      <c r="L84" s="3">
        <v>733336875.57000005</v>
      </c>
      <c r="M84" s="3">
        <v>14580226.92</v>
      </c>
      <c r="N84" s="3">
        <v>62202505.149999999</v>
      </c>
      <c r="O84" s="3">
        <v>-1729.3</v>
      </c>
      <c r="P84" s="3">
        <v>135905283.22</v>
      </c>
      <c r="Q84" s="3">
        <v>5946900.6200000001</v>
      </c>
      <c r="R84" s="3">
        <v>83016669.239999995</v>
      </c>
      <c r="S84" s="3">
        <v>1039613.14</v>
      </c>
      <c r="T84" s="3">
        <v>119332050.18000001</v>
      </c>
      <c r="U84" s="3">
        <v>7833364.3099999996</v>
      </c>
      <c r="V84" s="3">
        <v>3472071969.1700001</v>
      </c>
      <c r="W84" s="3">
        <v>25708238299.5</v>
      </c>
    </row>
    <row r="85" spans="1:23" x14ac:dyDescent="0.25">
      <c r="A85" s="2" t="s">
        <v>107</v>
      </c>
      <c r="B85" s="2" t="s">
        <v>112</v>
      </c>
      <c r="C85" s="15">
        <v>85000000</v>
      </c>
      <c r="D85" s="2" t="s">
        <v>210</v>
      </c>
      <c r="E85" s="3">
        <v>6520579167.25</v>
      </c>
      <c r="F85" s="3">
        <v>3649710065.52</v>
      </c>
      <c r="G85" s="3">
        <v>942641505.22000003</v>
      </c>
      <c r="H85" s="3">
        <v>949613647.83000004</v>
      </c>
      <c r="I85" s="3">
        <v>350163162.69</v>
      </c>
      <c r="J85" s="1" t="s">
        <v>18</v>
      </c>
      <c r="K85" s="3">
        <v>254816480.84999999</v>
      </c>
      <c r="L85" s="3">
        <v>577267633.03999996</v>
      </c>
      <c r="M85" s="3">
        <v>247992.72</v>
      </c>
      <c r="N85" s="3">
        <v>33560674.609999999</v>
      </c>
      <c r="O85" s="3">
        <v>233166129.44</v>
      </c>
      <c r="P85" s="3">
        <v>160036244.11000001</v>
      </c>
      <c r="Q85" s="3">
        <v>5340678.5599999996</v>
      </c>
      <c r="R85" s="3">
        <v>16490566.359999999</v>
      </c>
      <c r="S85" s="3">
        <v>265300</v>
      </c>
      <c r="T85" s="3">
        <v>53578829.539999999</v>
      </c>
      <c r="U85" s="3">
        <v>-94237820.090000004</v>
      </c>
      <c r="V85" s="3">
        <v>2870869101.73</v>
      </c>
      <c r="W85" s="3">
        <v>16524109359.379999</v>
      </c>
    </row>
    <row r="86" spans="1:23" x14ac:dyDescent="0.25">
      <c r="A86" s="2" t="s">
        <v>107</v>
      </c>
      <c r="B86" s="2" t="s">
        <v>113</v>
      </c>
      <c r="C86" s="15">
        <v>35000000</v>
      </c>
      <c r="D86" s="2" t="s">
        <v>210</v>
      </c>
      <c r="E86" s="3">
        <v>71838668937.679993</v>
      </c>
      <c r="F86" s="3">
        <v>23827236807.07</v>
      </c>
      <c r="G86" s="3">
        <v>2947428936.3000002</v>
      </c>
      <c r="H86" s="3">
        <v>11246966367.09</v>
      </c>
      <c r="I86" s="3">
        <v>2457773543.0599999</v>
      </c>
      <c r="J86" s="1" t="s">
        <v>18</v>
      </c>
      <c r="K86" s="3">
        <v>2114622606.52</v>
      </c>
      <c r="L86" s="3">
        <v>1336777037.73</v>
      </c>
      <c r="M86" s="3">
        <v>117615509.84</v>
      </c>
      <c r="N86" s="3">
        <v>244659922.53</v>
      </c>
      <c r="O86" s="3">
        <v>657909.56999999995</v>
      </c>
      <c r="P86" s="3">
        <v>1949239041.8599999</v>
      </c>
      <c r="Q86" s="3">
        <v>73581669.75</v>
      </c>
      <c r="R86" s="3">
        <v>634584328.78999996</v>
      </c>
      <c r="S86" s="3">
        <v>186837</v>
      </c>
      <c r="T86" s="3">
        <v>270279967.97000003</v>
      </c>
      <c r="U86" s="3">
        <v>114991464.77</v>
      </c>
      <c r="V86" s="3">
        <v>48011432130.610001</v>
      </c>
      <c r="W86" s="3">
        <v>167186703018.14001</v>
      </c>
    </row>
    <row r="87" spans="1:23" x14ac:dyDescent="0.25">
      <c r="A87" s="2" t="s">
        <v>107</v>
      </c>
      <c r="B87" s="2" t="s">
        <v>114</v>
      </c>
      <c r="C87" s="15">
        <v>60000000</v>
      </c>
      <c r="D87" s="2" t="s">
        <v>210</v>
      </c>
      <c r="E87" s="3">
        <v>100608383640.24001</v>
      </c>
      <c r="F87" s="3">
        <v>82596840484.649994</v>
      </c>
      <c r="G87" s="3">
        <v>23523855828.330002</v>
      </c>
      <c r="H87" s="3">
        <v>27616900405.029999</v>
      </c>
      <c r="I87" s="3">
        <v>7733463434.71</v>
      </c>
      <c r="J87" s="1" t="s">
        <v>18</v>
      </c>
      <c r="K87" s="3">
        <v>7661684190.75</v>
      </c>
      <c r="L87" s="3">
        <v>11953158220.65</v>
      </c>
      <c r="M87" s="3">
        <v>137551456.24000001</v>
      </c>
      <c r="N87" s="3">
        <v>608167974.91999996</v>
      </c>
      <c r="O87" s="3">
        <v>1927837.47</v>
      </c>
      <c r="P87" s="3">
        <v>1660175984.3499999</v>
      </c>
      <c r="Q87" s="3">
        <v>118083286.90000001</v>
      </c>
      <c r="R87" s="3">
        <v>562192831.79999995</v>
      </c>
      <c r="S87" s="3">
        <v>2234999.77</v>
      </c>
      <c r="T87" s="3">
        <v>880454848.41999996</v>
      </c>
      <c r="U87" s="3">
        <v>36751370.020000003</v>
      </c>
      <c r="V87" s="3">
        <v>18011543155.59</v>
      </c>
      <c r="W87" s="3">
        <v>283713369949.84003</v>
      </c>
    </row>
    <row r="88" spans="1:23" x14ac:dyDescent="0.25">
      <c r="A88" s="2" t="s">
        <v>107</v>
      </c>
      <c r="B88" s="2" t="s">
        <v>115</v>
      </c>
      <c r="C88" s="15">
        <v>67000000</v>
      </c>
      <c r="D88" s="2" t="s">
        <v>210</v>
      </c>
      <c r="E88" s="3">
        <v>11827253137.219999</v>
      </c>
      <c r="F88" s="3">
        <v>6125547204.71</v>
      </c>
      <c r="G88" s="3">
        <v>771386329.52999997</v>
      </c>
      <c r="H88" s="3">
        <v>3260510155.73</v>
      </c>
      <c r="I88" s="3">
        <v>309841763.29000002</v>
      </c>
      <c r="J88" s="1" t="s">
        <v>18</v>
      </c>
      <c r="K88" s="3">
        <v>657352986.38999999</v>
      </c>
      <c r="L88" s="3">
        <v>251894891.72</v>
      </c>
      <c r="M88" s="3">
        <v>7421344.2599999998</v>
      </c>
      <c r="N88" s="3">
        <v>72146206.480000004</v>
      </c>
      <c r="O88" s="3">
        <v>8190778.3499999996</v>
      </c>
      <c r="P88" s="3">
        <v>414467003.60000002</v>
      </c>
      <c r="Q88" s="3">
        <v>16167756.17</v>
      </c>
      <c r="R88" s="3">
        <v>44225057.93</v>
      </c>
      <c r="S88" s="3">
        <v>414241.25</v>
      </c>
      <c r="T88" s="3">
        <v>154478270.56</v>
      </c>
      <c r="U88" s="3">
        <v>38407565.810000002</v>
      </c>
      <c r="V88" s="3">
        <v>5701705932.5100002</v>
      </c>
      <c r="W88" s="3">
        <v>29661410625.509998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"/>
  <sheetViews>
    <sheetView zoomScale="85" zoomScaleNormal="85" workbookViewId="0">
      <selection activeCell="A9" sqref="A9"/>
    </sheetView>
  </sheetViews>
  <sheetFormatPr defaultColWidth="18.7109375" defaultRowHeight="15" x14ac:dyDescent="0.25"/>
  <cols>
    <col min="1" max="1" width="38.140625" bestFit="1" customWidth="1"/>
    <col min="2" max="2" width="43.140625" bestFit="1" customWidth="1"/>
    <col min="3" max="3" width="12.28515625" bestFit="1" customWidth="1"/>
    <col min="4" max="4" width="14" bestFit="1" customWidth="1"/>
  </cols>
  <sheetData>
    <row r="1" spans="1:23" ht="135" x14ac:dyDescent="0.25">
      <c r="A1" s="4" t="s">
        <v>116</v>
      </c>
      <c r="B1" s="4" t="s">
        <v>117</v>
      </c>
      <c r="C1" s="4" t="s">
        <v>118</v>
      </c>
      <c r="D1" s="5" t="s">
        <v>19</v>
      </c>
      <c r="E1" s="2" t="s">
        <v>0</v>
      </c>
      <c r="F1" s="2" t="s">
        <v>1</v>
      </c>
      <c r="G1" s="2" t="s">
        <v>13</v>
      </c>
      <c r="H1" s="2" t="s">
        <v>16</v>
      </c>
      <c r="I1" s="2" t="s">
        <v>14</v>
      </c>
      <c r="J1" s="2" t="s">
        <v>9</v>
      </c>
      <c r="K1" s="2" t="s">
        <v>2</v>
      </c>
      <c r="L1" s="2" t="s">
        <v>17</v>
      </c>
      <c r="M1" s="2" t="s">
        <v>15</v>
      </c>
      <c r="N1" s="2" t="s">
        <v>10</v>
      </c>
      <c r="O1" s="2" t="s">
        <v>3</v>
      </c>
      <c r="P1" s="2" t="s">
        <v>4</v>
      </c>
      <c r="Q1" s="2" t="s">
        <v>11</v>
      </c>
      <c r="R1" s="2" t="s">
        <v>5</v>
      </c>
      <c r="S1" s="2" t="s">
        <v>12</v>
      </c>
      <c r="T1" s="2" t="s">
        <v>6</v>
      </c>
      <c r="U1" s="2" t="s">
        <v>7</v>
      </c>
      <c r="V1" s="2" t="s">
        <v>8</v>
      </c>
      <c r="W1" s="2" t="s">
        <v>18</v>
      </c>
    </row>
    <row r="2" spans="1:23" x14ac:dyDescent="0.25">
      <c r="A2" s="6" t="s">
        <v>21</v>
      </c>
      <c r="B2" s="6"/>
      <c r="C2" s="6">
        <v>1</v>
      </c>
      <c r="D2" s="6"/>
      <c r="E2" s="3">
        <v>6840030576965.75</v>
      </c>
      <c r="F2" s="3">
        <v>5842901132633.1201</v>
      </c>
      <c r="G2" s="3">
        <v>1832721833280.1799</v>
      </c>
      <c r="H2" s="3">
        <v>2003420078645.53</v>
      </c>
      <c r="I2" s="3">
        <v>349652368995.90997</v>
      </c>
      <c r="J2" s="3">
        <v>97020847.209999993</v>
      </c>
      <c r="K2" s="3">
        <v>366788408981.28003</v>
      </c>
      <c r="L2" s="3">
        <v>821003443031.15002</v>
      </c>
      <c r="M2" s="3">
        <v>36505894909.970001</v>
      </c>
      <c r="N2" s="3">
        <v>26893415136.68</v>
      </c>
      <c r="O2" s="3">
        <v>293105257.17000002</v>
      </c>
      <c r="P2" s="3">
        <v>198019462781.26999</v>
      </c>
      <c r="Q2" s="3">
        <v>20030110545.560001</v>
      </c>
      <c r="R2" s="3">
        <v>74278164516.570007</v>
      </c>
      <c r="S2" s="3">
        <v>721587317.37</v>
      </c>
      <c r="T2" s="3">
        <v>65652671525.879997</v>
      </c>
      <c r="U2" s="3">
        <v>15164282667.940001</v>
      </c>
      <c r="V2" s="3">
        <v>997129444332.63</v>
      </c>
      <c r="W2" s="3">
        <v>19491303002371.172</v>
      </c>
    </row>
    <row r="3" spans="1:23" x14ac:dyDescent="0.25">
      <c r="A3" s="2" t="s">
        <v>22</v>
      </c>
      <c r="B3" s="2" t="s">
        <v>23</v>
      </c>
      <c r="C3" s="15">
        <v>10000000</v>
      </c>
      <c r="D3" s="2" t="s">
        <v>211</v>
      </c>
      <c r="E3" s="3">
        <v>34030550034.23</v>
      </c>
      <c r="F3" s="3">
        <v>27887623594.860001</v>
      </c>
      <c r="G3" s="3">
        <v>4887901312.2200003</v>
      </c>
      <c r="H3" s="3">
        <v>10463026391.92</v>
      </c>
      <c r="I3" s="3">
        <v>1492409300.2</v>
      </c>
      <c r="J3" s="1" t="s">
        <v>18</v>
      </c>
      <c r="K3" s="3">
        <v>1948206979.5699999</v>
      </c>
      <c r="L3" s="3">
        <v>6504644417.6199999</v>
      </c>
      <c r="M3" s="3">
        <v>364937825.41000003</v>
      </c>
      <c r="N3" s="3">
        <v>158782172.13</v>
      </c>
      <c r="O3" s="3">
        <v>31925.200000000001</v>
      </c>
      <c r="P3" s="3">
        <v>544444212.61000001</v>
      </c>
      <c r="Q3" s="3">
        <v>222600652.28</v>
      </c>
      <c r="R3" s="3">
        <v>135152346.19</v>
      </c>
      <c r="S3" s="3">
        <v>13159554.699999999</v>
      </c>
      <c r="T3" s="3">
        <v>340084591.19</v>
      </c>
      <c r="U3" s="3">
        <v>60903701.479999997</v>
      </c>
      <c r="V3" s="3">
        <v>6142926439.3699999</v>
      </c>
      <c r="W3" s="3">
        <v>95197385451.179993</v>
      </c>
    </row>
    <row r="4" spans="1:23" x14ac:dyDescent="0.25">
      <c r="A4" s="2" t="s">
        <v>22</v>
      </c>
      <c r="B4" s="2" t="s">
        <v>24</v>
      </c>
      <c r="C4" s="15">
        <v>99000000</v>
      </c>
      <c r="D4" s="2" t="s">
        <v>211</v>
      </c>
      <c r="E4" s="3">
        <v>6211062940.7600002</v>
      </c>
      <c r="F4" s="3">
        <v>4364357563.54</v>
      </c>
      <c r="G4" s="3">
        <v>631981691.17999995</v>
      </c>
      <c r="H4" s="3">
        <v>1713069761.7</v>
      </c>
      <c r="I4" s="3">
        <v>273499189.38999999</v>
      </c>
      <c r="J4" s="1" t="s">
        <v>18</v>
      </c>
      <c r="K4" s="3">
        <v>263394612.69</v>
      </c>
      <c r="L4" s="3">
        <v>1050540242.91</v>
      </c>
      <c r="M4" s="3">
        <v>39804942.229999997</v>
      </c>
      <c r="N4" s="3">
        <v>28984449.420000002</v>
      </c>
      <c r="O4" s="3">
        <v>-4907.42</v>
      </c>
      <c r="P4" s="3">
        <v>185627617.09999999</v>
      </c>
      <c r="Q4" s="3">
        <v>29323335.359999999</v>
      </c>
      <c r="R4" s="3">
        <v>24216158.190000001</v>
      </c>
      <c r="S4" s="3">
        <v>1270235</v>
      </c>
      <c r="T4" s="3">
        <v>77213792.890000001</v>
      </c>
      <c r="U4" s="3">
        <v>5062030.7300000004</v>
      </c>
      <c r="V4" s="3">
        <v>1846705377.22</v>
      </c>
      <c r="W4" s="3">
        <v>16746109032.889999</v>
      </c>
    </row>
    <row r="5" spans="1:23" x14ac:dyDescent="0.25">
      <c r="A5" s="2" t="s">
        <v>22</v>
      </c>
      <c r="B5" s="2" t="s">
        <v>25</v>
      </c>
      <c r="C5" s="15">
        <v>76000000</v>
      </c>
      <c r="D5" s="2" t="s">
        <v>211</v>
      </c>
      <c r="E5" s="3">
        <v>38241881970.220001</v>
      </c>
      <c r="F5" s="3">
        <v>24427200114.450001</v>
      </c>
      <c r="G5" s="3">
        <v>4544407619.2200003</v>
      </c>
      <c r="H5" s="3">
        <v>10497797352.26</v>
      </c>
      <c r="I5" s="3">
        <v>1785692247.1400001</v>
      </c>
      <c r="J5" s="1" t="s">
        <v>18</v>
      </c>
      <c r="K5" s="3">
        <v>1349343444.3</v>
      </c>
      <c r="L5" s="3">
        <v>4033045201.3200002</v>
      </c>
      <c r="M5" s="3">
        <v>646540113.08000004</v>
      </c>
      <c r="N5" s="3">
        <v>167748832.38</v>
      </c>
      <c r="O5" s="3">
        <v>407513.95</v>
      </c>
      <c r="P5" s="3">
        <v>349814721.61000001</v>
      </c>
      <c r="Q5" s="3">
        <v>167308703.19</v>
      </c>
      <c r="R5" s="3">
        <v>96847447.189999998</v>
      </c>
      <c r="S5" s="3">
        <v>882560.53</v>
      </c>
      <c r="T5" s="3">
        <v>364993456.02999997</v>
      </c>
      <c r="U5" s="3">
        <v>324473796.44999999</v>
      </c>
      <c r="V5" s="3">
        <v>13814681855.77</v>
      </c>
      <c r="W5" s="3">
        <v>100813066949.09</v>
      </c>
    </row>
    <row r="6" spans="1:23" x14ac:dyDescent="0.25">
      <c r="A6" s="2" t="s">
        <v>22</v>
      </c>
      <c r="B6" s="2" t="s">
        <v>26</v>
      </c>
      <c r="C6" s="15">
        <v>30000000</v>
      </c>
      <c r="D6" s="2" t="s">
        <v>211</v>
      </c>
      <c r="E6" s="3">
        <v>48552021834.190002</v>
      </c>
      <c r="F6" s="3">
        <v>19669159934.619999</v>
      </c>
      <c r="G6" s="3">
        <v>2659827178.9400001</v>
      </c>
      <c r="H6" s="3">
        <v>10298791747.48</v>
      </c>
      <c r="I6" s="3">
        <v>693100463.38999999</v>
      </c>
      <c r="J6" s="1" t="s">
        <v>18</v>
      </c>
      <c r="K6" s="3">
        <v>2601509558.4299998</v>
      </c>
      <c r="L6" s="3">
        <v>1970808490.3800001</v>
      </c>
      <c r="M6" s="3">
        <v>384943124.16000003</v>
      </c>
      <c r="N6" s="3">
        <v>92903323.340000004</v>
      </c>
      <c r="O6" s="3">
        <v>-12717.01</v>
      </c>
      <c r="P6" s="3">
        <v>281491644.01999998</v>
      </c>
      <c r="Q6" s="3">
        <v>103391758.26000001</v>
      </c>
      <c r="R6" s="3">
        <v>60264609.259999998</v>
      </c>
      <c r="S6" s="3">
        <v>978733.18</v>
      </c>
      <c r="T6" s="3">
        <v>205398349.00999999</v>
      </c>
      <c r="U6" s="3">
        <v>12176138.6</v>
      </c>
      <c r="V6" s="3">
        <v>28882861899.57</v>
      </c>
      <c r="W6" s="3">
        <v>116469616069.82001</v>
      </c>
    </row>
    <row r="7" spans="1:23" x14ac:dyDescent="0.25">
      <c r="A7" s="2" t="s">
        <v>22</v>
      </c>
      <c r="B7" s="2" t="s">
        <v>27</v>
      </c>
      <c r="C7" s="15">
        <v>44000000</v>
      </c>
      <c r="D7" s="2" t="s">
        <v>211</v>
      </c>
      <c r="E7" s="3">
        <v>20216892514.130001</v>
      </c>
      <c r="F7" s="3">
        <v>13838674819.6</v>
      </c>
      <c r="G7" s="3">
        <v>4088789548.8899999</v>
      </c>
      <c r="H7" s="3">
        <v>5334849988.5</v>
      </c>
      <c r="I7" s="3">
        <v>366425397.42000002</v>
      </c>
      <c r="J7" s="1" t="s">
        <v>18</v>
      </c>
      <c r="K7" s="3">
        <v>679583058.15999997</v>
      </c>
      <c r="L7" s="3">
        <v>1684713407.3299999</v>
      </c>
      <c r="M7" s="3">
        <v>1242650196.8299999</v>
      </c>
      <c r="N7" s="3">
        <v>38108485.939999998</v>
      </c>
      <c r="O7" s="3">
        <v>2960.35</v>
      </c>
      <c r="P7" s="3">
        <v>141840328.81999999</v>
      </c>
      <c r="Q7" s="3">
        <v>46305507.93</v>
      </c>
      <c r="R7" s="3">
        <v>47843132.479999997</v>
      </c>
      <c r="S7" s="3">
        <v>135860.29999999999</v>
      </c>
      <c r="T7" s="3">
        <v>59225828.399999999</v>
      </c>
      <c r="U7" s="3">
        <v>18463128.559999999</v>
      </c>
      <c r="V7" s="3">
        <v>6378217694.5299997</v>
      </c>
      <c r="W7" s="3">
        <v>54182721858.169998</v>
      </c>
    </row>
    <row r="8" spans="1:23" x14ac:dyDescent="0.25">
      <c r="A8" s="2" t="s">
        <v>22</v>
      </c>
      <c r="B8" s="2" t="s">
        <v>28</v>
      </c>
      <c r="C8" s="15">
        <v>5000000</v>
      </c>
      <c r="D8" s="2" t="s">
        <v>211</v>
      </c>
      <c r="E8" s="3">
        <v>74038992033.220001</v>
      </c>
      <c r="F8" s="3">
        <v>62892941374.660004</v>
      </c>
      <c r="G8" s="3">
        <v>13560103707.33</v>
      </c>
      <c r="H8" s="3">
        <v>25593662883.950001</v>
      </c>
      <c r="I8" s="3">
        <v>4340131189.1000004</v>
      </c>
      <c r="J8" s="1" t="s">
        <v>18</v>
      </c>
      <c r="K8" s="3">
        <v>5853229240.2200003</v>
      </c>
      <c r="L8" s="3">
        <v>9177003896.7000008</v>
      </c>
      <c r="M8" s="3">
        <v>362189005.01999998</v>
      </c>
      <c r="N8" s="3">
        <v>424497804.69</v>
      </c>
      <c r="O8" s="3">
        <v>305775.55</v>
      </c>
      <c r="P8" s="3">
        <v>1713037160.01</v>
      </c>
      <c r="Q8" s="3">
        <v>241603960.31999999</v>
      </c>
      <c r="R8" s="3">
        <v>480533238.83999997</v>
      </c>
      <c r="S8" s="3">
        <v>5508911.79</v>
      </c>
      <c r="T8" s="3">
        <v>675798103.88999999</v>
      </c>
      <c r="U8" s="3">
        <v>163627992.19999999</v>
      </c>
      <c r="V8" s="3">
        <v>11146050658.559999</v>
      </c>
      <c r="W8" s="3">
        <v>210669216936.04999</v>
      </c>
    </row>
    <row r="9" spans="1:23" x14ac:dyDescent="0.25">
      <c r="A9" s="2" t="s">
        <v>22</v>
      </c>
      <c r="B9" s="2" t="s">
        <v>29</v>
      </c>
      <c r="C9" s="15">
        <v>81000000</v>
      </c>
      <c r="D9" s="2" t="s">
        <v>211</v>
      </c>
      <c r="E9" s="3">
        <v>34971092381.639999</v>
      </c>
      <c r="F9" s="3">
        <v>19519441778.290001</v>
      </c>
      <c r="G9" s="3">
        <v>4431644043.4899998</v>
      </c>
      <c r="H9" s="3">
        <v>7679992018.5200005</v>
      </c>
      <c r="I9" s="3">
        <v>1433909886.0799999</v>
      </c>
      <c r="J9" s="1" t="s">
        <v>18</v>
      </c>
      <c r="K9" s="3">
        <v>1410461290.74</v>
      </c>
      <c r="L9" s="3">
        <v>3111284743.5700002</v>
      </c>
      <c r="M9" s="3">
        <v>398049898.10000002</v>
      </c>
      <c r="N9" s="3">
        <v>178146353.24000001</v>
      </c>
      <c r="O9" s="3">
        <v>-1832</v>
      </c>
      <c r="P9" s="3">
        <v>236865709.38</v>
      </c>
      <c r="Q9" s="3">
        <v>105623914.84</v>
      </c>
      <c r="R9" s="3">
        <v>77425525.019999996</v>
      </c>
      <c r="S9" s="3">
        <v>3733087.66</v>
      </c>
      <c r="T9" s="3">
        <v>362644138.06999999</v>
      </c>
      <c r="U9" s="3">
        <v>32623221.870000001</v>
      </c>
      <c r="V9" s="3">
        <v>15451650603.35</v>
      </c>
      <c r="W9" s="3">
        <v>89404586761.860001</v>
      </c>
    </row>
    <row r="10" spans="1:23" x14ac:dyDescent="0.25">
      <c r="A10" s="2" t="s">
        <v>22</v>
      </c>
      <c r="B10" s="2" t="s">
        <v>30</v>
      </c>
      <c r="C10" s="15">
        <v>98000000</v>
      </c>
      <c r="D10" s="2" t="s">
        <v>211</v>
      </c>
      <c r="E10" s="3">
        <v>126486028256.45</v>
      </c>
      <c r="F10" s="3">
        <v>81355171068.539993</v>
      </c>
      <c r="G10" s="3">
        <v>31442319226.57</v>
      </c>
      <c r="H10" s="3">
        <v>21234084008.709999</v>
      </c>
      <c r="I10" s="3">
        <v>2180827516.48</v>
      </c>
      <c r="J10" s="1" t="s">
        <v>18</v>
      </c>
      <c r="K10" s="3">
        <v>2423422420.6799998</v>
      </c>
      <c r="L10" s="3">
        <v>11700845466.440001</v>
      </c>
      <c r="M10" s="3">
        <v>7137609092.7799997</v>
      </c>
      <c r="N10" s="3">
        <v>226160125.28</v>
      </c>
      <c r="O10" s="3">
        <v>118146.5</v>
      </c>
      <c r="P10" s="3">
        <v>680145707.67999995</v>
      </c>
      <c r="Q10" s="3">
        <v>1750351290.95</v>
      </c>
      <c r="R10" s="3">
        <v>397463570.73000002</v>
      </c>
      <c r="S10" s="3">
        <v>2640066</v>
      </c>
      <c r="T10" s="3">
        <v>905873034.28999996</v>
      </c>
      <c r="U10" s="3">
        <v>758330833.54999995</v>
      </c>
      <c r="V10" s="3">
        <v>45130857187.910004</v>
      </c>
      <c r="W10" s="3">
        <v>333812247019.53998</v>
      </c>
    </row>
    <row r="11" spans="1:23" x14ac:dyDescent="0.25">
      <c r="A11" s="2" t="s">
        <v>22</v>
      </c>
      <c r="B11" s="2" t="s">
        <v>31</v>
      </c>
      <c r="C11" s="15">
        <v>64000000</v>
      </c>
      <c r="D11" s="2" t="s">
        <v>211</v>
      </c>
      <c r="E11" s="3">
        <v>87054195598.279999</v>
      </c>
      <c r="F11" s="3">
        <v>83244536157.710007</v>
      </c>
      <c r="G11" s="3">
        <v>34606694210</v>
      </c>
      <c r="H11" s="3">
        <v>14875697342.76</v>
      </c>
      <c r="I11" s="3">
        <v>951167532.63</v>
      </c>
      <c r="J11" s="1" t="s">
        <v>18</v>
      </c>
      <c r="K11" s="3">
        <v>3880932061.8899999</v>
      </c>
      <c r="L11" s="3">
        <v>5530258301.25</v>
      </c>
      <c r="M11" s="3">
        <v>1337794789.26</v>
      </c>
      <c r="N11" s="3">
        <v>142397841.46000001</v>
      </c>
      <c r="O11" s="3">
        <v>95867.26</v>
      </c>
      <c r="P11" s="3">
        <v>1141125903.6600001</v>
      </c>
      <c r="Q11" s="3">
        <v>64635529.149999999</v>
      </c>
      <c r="R11" s="3">
        <v>20085579811.32</v>
      </c>
      <c r="S11" s="3">
        <v>85184</v>
      </c>
      <c r="T11" s="3">
        <v>386038550.10000002</v>
      </c>
      <c r="U11" s="3">
        <v>14626450.01</v>
      </c>
      <c r="V11" s="3">
        <v>3809659440.5700002</v>
      </c>
      <c r="W11" s="3">
        <v>257125520571.31</v>
      </c>
    </row>
    <row r="12" spans="1:23" x14ac:dyDescent="0.25">
      <c r="A12" s="2" t="s">
        <v>22</v>
      </c>
      <c r="B12" s="2" t="s">
        <v>32</v>
      </c>
      <c r="C12" s="15">
        <v>8000000</v>
      </c>
      <c r="D12" s="2" t="s">
        <v>211</v>
      </c>
      <c r="E12" s="3">
        <v>64301071952.580002</v>
      </c>
      <c r="F12" s="3">
        <v>54915215665.349998</v>
      </c>
      <c r="G12" s="3">
        <v>9795939786.8600006</v>
      </c>
      <c r="H12" s="3">
        <v>20554841644.099998</v>
      </c>
      <c r="I12" s="3">
        <v>5154120111.4700003</v>
      </c>
      <c r="J12" s="1" t="s">
        <v>18</v>
      </c>
      <c r="K12" s="3">
        <v>4325413670.9099998</v>
      </c>
      <c r="L12" s="3">
        <v>10511249311.959999</v>
      </c>
      <c r="M12" s="3">
        <v>1069478882.12</v>
      </c>
      <c r="N12" s="3">
        <v>306242317.92000002</v>
      </c>
      <c r="O12" s="3">
        <v>80117.48</v>
      </c>
      <c r="P12" s="3">
        <v>1507977811.9400001</v>
      </c>
      <c r="Q12" s="3">
        <v>351828477.44</v>
      </c>
      <c r="R12" s="3">
        <v>399903341.99000001</v>
      </c>
      <c r="S12" s="3">
        <v>4182412.33</v>
      </c>
      <c r="T12" s="3">
        <v>599023727.70000005</v>
      </c>
      <c r="U12" s="3">
        <v>60520589.090000004</v>
      </c>
      <c r="V12" s="3">
        <v>9385856287.2299995</v>
      </c>
      <c r="W12" s="3">
        <v>183242946108.47</v>
      </c>
    </row>
    <row r="13" spans="1:23" x14ac:dyDescent="0.25">
      <c r="A13" s="2" t="s">
        <v>22</v>
      </c>
      <c r="B13" s="2" t="s">
        <v>33</v>
      </c>
      <c r="C13" s="15">
        <v>77000000</v>
      </c>
      <c r="D13" s="2" t="s">
        <v>211</v>
      </c>
      <c r="E13" s="3">
        <v>18206090820.959999</v>
      </c>
      <c r="F13" s="3">
        <v>7638915319.1599998</v>
      </c>
      <c r="G13" s="3">
        <v>2630961094.8899999</v>
      </c>
      <c r="H13" s="3">
        <v>2700290755.0999999</v>
      </c>
      <c r="I13" s="3">
        <v>126342519.64</v>
      </c>
      <c r="J13" s="1" t="s">
        <v>18</v>
      </c>
      <c r="K13" s="3">
        <v>116056918.81</v>
      </c>
      <c r="L13" s="3">
        <v>804930346.34000003</v>
      </c>
      <c r="M13" s="3">
        <v>974590166.12</v>
      </c>
      <c r="N13" s="3">
        <v>8806083.3399999999</v>
      </c>
      <c r="O13" s="3">
        <v>25842.400000000001</v>
      </c>
      <c r="P13" s="3">
        <v>163558244.81</v>
      </c>
      <c r="Q13" s="3">
        <v>15590582.32</v>
      </c>
      <c r="R13" s="3">
        <v>42944384.149999999</v>
      </c>
      <c r="S13" s="1" t="s">
        <v>18</v>
      </c>
      <c r="T13" s="3">
        <v>39782884.950000003</v>
      </c>
      <c r="U13" s="3">
        <v>7021.86</v>
      </c>
      <c r="V13" s="3">
        <v>10567175501.799999</v>
      </c>
      <c r="W13" s="3">
        <v>44036068486.650002</v>
      </c>
    </row>
    <row r="14" spans="1:23" x14ac:dyDescent="0.25">
      <c r="A14" s="2" t="s">
        <v>34</v>
      </c>
      <c r="B14" s="2" t="s">
        <v>35</v>
      </c>
      <c r="C14" s="15">
        <v>33000000</v>
      </c>
      <c r="D14" s="2" t="s">
        <v>211</v>
      </c>
      <c r="E14" s="3">
        <v>35970659517.860001</v>
      </c>
      <c r="F14" s="3">
        <v>24837178066.700001</v>
      </c>
      <c r="G14" s="3">
        <v>4728074096.1099997</v>
      </c>
      <c r="H14" s="3">
        <v>9005477329.7999992</v>
      </c>
      <c r="I14" s="3">
        <v>2575887952.6500001</v>
      </c>
      <c r="J14" s="1" t="s">
        <v>18</v>
      </c>
      <c r="K14" s="3">
        <v>2845328037.6700001</v>
      </c>
      <c r="L14" s="3">
        <v>2585849485.5599999</v>
      </c>
      <c r="M14" s="3">
        <v>16489039.1</v>
      </c>
      <c r="N14" s="3">
        <v>247825660.94</v>
      </c>
      <c r="O14" s="3">
        <v>-16102.82</v>
      </c>
      <c r="P14" s="3">
        <v>655666496.73000002</v>
      </c>
      <c r="Q14" s="3">
        <v>519449168.87</v>
      </c>
      <c r="R14" s="3">
        <v>346939834.73000002</v>
      </c>
      <c r="S14" s="3">
        <v>5511020</v>
      </c>
      <c r="T14" s="3">
        <v>362283496.64999998</v>
      </c>
      <c r="U14" s="3">
        <v>25038056.879999999</v>
      </c>
      <c r="V14" s="3">
        <v>11133481451.16</v>
      </c>
      <c r="W14" s="3">
        <v>95861122608.589996</v>
      </c>
    </row>
    <row r="15" spans="1:23" x14ac:dyDescent="0.25">
      <c r="A15" s="2" t="s">
        <v>34</v>
      </c>
      <c r="B15" s="2" t="s">
        <v>36</v>
      </c>
      <c r="C15" s="15">
        <v>22000000</v>
      </c>
      <c r="D15" s="2" t="s">
        <v>211</v>
      </c>
      <c r="E15" s="3">
        <v>105102987171.32001</v>
      </c>
      <c r="F15" s="3">
        <v>94214998965.389999</v>
      </c>
      <c r="G15" s="3">
        <v>25722799452.490002</v>
      </c>
      <c r="H15" s="3">
        <v>35465470693.650002</v>
      </c>
      <c r="I15" s="3">
        <v>9410494924.9799995</v>
      </c>
      <c r="J15" s="1" t="s">
        <v>18</v>
      </c>
      <c r="K15" s="3">
        <v>6944083454.3699999</v>
      </c>
      <c r="L15" s="3">
        <v>10711638740.690001</v>
      </c>
      <c r="M15" s="3">
        <v>32089974.379999999</v>
      </c>
      <c r="N15" s="3">
        <v>550544057.39999998</v>
      </c>
      <c r="O15" s="3">
        <v>1806945.55</v>
      </c>
      <c r="P15" s="3">
        <v>2133621852.4100001</v>
      </c>
      <c r="Q15" s="3">
        <v>453337368.27999997</v>
      </c>
      <c r="R15" s="3">
        <v>544545991.88999999</v>
      </c>
      <c r="S15" s="3">
        <v>9132819.9299999997</v>
      </c>
      <c r="T15" s="3">
        <v>1375975336.74</v>
      </c>
      <c r="U15" s="3">
        <v>79220806.769999996</v>
      </c>
      <c r="V15" s="3">
        <v>10887988205.93</v>
      </c>
      <c r="W15" s="3">
        <v>303640736762.16998</v>
      </c>
    </row>
    <row r="16" spans="1:23" x14ac:dyDescent="0.25">
      <c r="A16" s="2" t="s">
        <v>34</v>
      </c>
      <c r="B16" s="2" t="s">
        <v>37</v>
      </c>
      <c r="C16" s="15">
        <v>53000000</v>
      </c>
      <c r="D16" s="2" t="s">
        <v>211</v>
      </c>
      <c r="E16" s="3">
        <v>60523760191.029999</v>
      </c>
      <c r="F16" s="3">
        <v>51175437643.57</v>
      </c>
      <c r="G16" s="3">
        <v>18300589198.889999</v>
      </c>
      <c r="H16" s="3">
        <v>15190443260.280001</v>
      </c>
      <c r="I16" s="3">
        <v>3264867759.6500001</v>
      </c>
      <c r="J16" s="1" t="s">
        <v>18</v>
      </c>
      <c r="K16" s="3">
        <v>2464773883.54</v>
      </c>
      <c r="L16" s="3">
        <v>9127895544.4099998</v>
      </c>
      <c r="M16" s="3">
        <v>457076685.31</v>
      </c>
      <c r="N16" s="3">
        <v>352070650.43000001</v>
      </c>
      <c r="O16" s="3">
        <v>257802.11</v>
      </c>
      <c r="P16" s="3">
        <v>780423703.71000004</v>
      </c>
      <c r="Q16" s="3">
        <v>119435644.5</v>
      </c>
      <c r="R16" s="3">
        <v>399476558.58999997</v>
      </c>
      <c r="S16" s="3">
        <v>4669618.82</v>
      </c>
      <c r="T16" s="3">
        <v>456288794.30000001</v>
      </c>
      <c r="U16" s="3">
        <v>20262196.039999999</v>
      </c>
      <c r="V16" s="3">
        <v>9348322547.4599991</v>
      </c>
      <c r="W16" s="3">
        <v>171986051682.64001</v>
      </c>
    </row>
    <row r="17" spans="1:23" x14ac:dyDescent="0.25">
      <c r="A17" s="2" t="s">
        <v>34</v>
      </c>
      <c r="B17" s="2" t="s">
        <v>38</v>
      </c>
      <c r="C17" s="15">
        <v>56000000</v>
      </c>
      <c r="D17" s="2" t="s">
        <v>211</v>
      </c>
      <c r="E17" s="3">
        <v>35680143188.339996</v>
      </c>
      <c r="F17" s="3">
        <v>24173306040.869999</v>
      </c>
      <c r="G17" s="3">
        <v>4029316724.7600002</v>
      </c>
      <c r="H17" s="3">
        <v>8306158389.0600004</v>
      </c>
      <c r="I17" s="3">
        <v>4560691183.46</v>
      </c>
      <c r="J17" s="1" t="s">
        <v>18</v>
      </c>
      <c r="K17" s="3">
        <v>2390707265.8000002</v>
      </c>
      <c r="L17" s="3">
        <v>3380478558.8699999</v>
      </c>
      <c r="M17" s="3">
        <v>12405505.98</v>
      </c>
      <c r="N17" s="3">
        <v>190672929.56999999</v>
      </c>
      <c r="O17" s="3">
        <v>82507.16</v>
      </c>
      <c r="P17" s="3">
        <v>470147411.60000002</v>
      </c>
      <c r="Q17" s="3">
        <v>40618778.740000002</v>
      </c>
      <c r="R17" s="3">
        <v>227441568.72999999</v>
      </c>
      <c r="S17" s="3">
        <v>5005271.76</v>
      </c>
      <c r="T17" s="3">
        <v>381934331.64999998</v>
      </c>
      <c r="U17" s="3">
        <v>86931759.090000004</v>
      </c>
      <c r="V17" s="3">
        <v>11506837147.469999</v>
      </c>
      <c r="W17" s="3">
        <v>95442878562.910004</v>
      </c>
    </row>
    <row r="18" spans="1:23" x14ac:dyDescent="0.25">
      <c r="A18" s="2" t="s">
        <v>34</v>
      </c>
      <c r="B18" s="2" t="s">
        <v>39</v>
      </c>
      <c r="C18" s="15">
        <v>57000000</v>
      </c>
      <c r="D18" s="2" t="s">
        <v>211</v>
      </c>
      <c r="E18" s="3">
        <v>89804287013.889999</v>
      </c>
      <c r="F18" s="3">
        <v>81832711625.470001</v>
      </c>
      <c r="G18" s="3">
        <v>29569378093.450001</v>
      </c>
      <c r="H18" s="3">
        <v>24956177908.02</v>
      </c>
      <c r="I18" s="3">
        <v>4898586783.1000004</v>
      </c>
      <c r="J18" s="1" t="s">
        <v>18</v>
      </c>
      <c r="K18" s="3">
        <v>5392132541.8999996</v>
      </c>
      <c r="L18" s="3">
        <v>12678802020.110001</v>
      </c>
      <c r="M18" s="3">
        <v>182939640.86000001</v>
      </c>
      <c r="N18" s="3">
        <v>505579139.42000002</v>
      </c>
      <c r="O18" s="3">
        <v>70443.92</v>
      </c>
      <c r="P18" s="3">
        <v>1283718305.3399999</v>
      </c>
      <c r="Q18" s="3">
        <v>586744548.5</v>
      </c>
      <c r="R18" s="3">
        <v>391545778.69</v>
      </c>
      <c r="S18" s="3">
        <v>1188493.3600000001</v>
      </c>
      <c r="T18" s="3">
        <v>901668760.17999995</v>
      </c>
      <c r="U18" s="3">
        <v>53421998.490000002</v>
      </c>
      <c r="V18" s="3">
        <v>7971575388.4200001</v>
      </c>
      <c r="W18" s="3">
        <v>261010528483.12</v>
      </c>
    </row>
    <row r="19" spans="1:23" x14ac:dyDescent="0.25">
      <c r="A19" s="2" t="s">
        <v>34</v>
      </c>
      <c r="B19" s="2" t="s">
        <v>40</v>
      </c>
      <c r="C19" s="15">
        <v>80000000</v>
      </c>
      <c r="D19" s="2" t="s">
        <v>211</v>
      </c>
      <c r="E19" s="3">
        <v>134965434907.98</v>
      </c>
      <c r="F19" s="3">
        <v>114618447349.98</v>
      </c>
      <c r="G19" s="3">
        <v>46431525601.839996</v>
      </c>
      <c r="H19" s="3">
        <v>29583920190.75</v>
      </c>
      <c r="I19" s="3">
        <v>11214623953.6</v>
      </c>
      <c r="J19" s="1" t="s">
        <v>18</v>
      </c>
      <c r="K19" s="3">
        <v>5593745102.8100004</v>
      </c>
      <c r="L19" s="3">
        <v>12609186361.120001</v>
      </c>
      <c r="M19" s="3">
        <v>340378255.69999999</v>
      </c>
      <c r="N19" s="3">
        <v>715940408.65999997</v>
      </c>
      <c r="O19" s="3">
        <v>842467.51</v>
      </c>
      <c r="P19" s="3">
        <v>4387189175.2200003</v>
      </c>
      <c r="Q19" s="3">
        <v>254177176.13999999</v>
      </c>
      <c r="R19" s="3">
        <v>1739091235.0999999</v>
      </c>
      <c r="S19" s="3">
        <v>24331162.260000002</v>
      </c>
      <c r="T19" s="3">
        <v>1261049918.2</v>
      </c>
      <c r="U19" s="3">
        <v>126656585.59</v>
      </c>
      <c r="V19" s="3">
        <v>20346987558</v>
      </c>
      <c r="W19" s="3">
        <v>384213527410.46002</v>
      </c>
    </row>
    <row r="20" spans="1:23" x14ac:dyDescent="0.25">
      <c r="A20" s="2" t="s">
        <v>34</v>
      </c>
      <c r="B20" s="2" t="s">
        <v>41</v>
      </c>
      <c r="C20" s="15">
        <v>88000000</v>
      </c>
      <c r="D20" s="2" t="s">
        <v>211</v>
      </c>
      <c r="E20" s="3">
        <v>16654878907.139999</v>
      </c>
      <c r="F20" s="3">
        <v>10840516513.549999</v>
      </c>
      <c r="G20" s="3">
        <v>1978983115.3800001</v>
      </c>
      <c r="H20" s="3">
        <v>4369539451.1199999</v>
      </c>
      <c r="I20" s="3">
        <v>1197258465.55</v>
      </c>
      <c r="J20" s="1" t="s">
        <v>18</v>
      </c>
      <c r="K20" s="3">
        <v>1123078643.3599999</v>
      </c>
      <c r="L20" s="3">
        <v>1463028606.9000001</v>
      </c>
      <c r="M20" s="3">
        <v>8551385.2100000009</v>
      </c>
      <c r="N20" s="3">
        <v>111102180.97</v>
      </c>
      <c r="O20" s="3">
        <v>34608.339999999997</v>
      </c>
      <c r="P20" s="3">
        <v>261188497.28</v>
      </c>
      <c r="Q20" s="3">
        <v>71378776.549999997</v>
      </c>
      <c r="R20" s="3">
        <v>96787977.540000007</v>
      </c>
      <c r="S20" s="3">
        <v>648644.5</v>
      </c>
      <c r="T20" s="3">
        <v>121699794.8</v>
      </c>
      <c r="U20" s="3">
        <v>1280845.26</v>
      </c>
      <c r="V20" s="3">
        <v>5814362393.5900002</v>
      </c>
      <c r="W20" s="3">
        <v>44114318807.040001</v>
      </c>
    </row>
    <row r="21" spans="1:23" x14ac:dyDescent="0.25">
      <c r="A21" s="2" t="s">
        <v>34</v>
      </c>
      <c r="B21" s="2" t="s">
        <v>42</v>
      </c>
      <c r="C21" s="15">
        <v>89000000</v>
      </c>
      <c r="D21" s="2" t="s">
        <v>211</v>
      </c>
      <c r="E21" s="3">
        <v>22153545062.919998</v>
      </c>
      <c r="F21" s="3">
        <v>16441887784.02</v>
      </c>
      <c r="G21" s="3">
        <v>2025617136.55</v>
      </c>
      <c r="H21" s="3">
        <v>5035114332.29</v>
      </c>
      <c r="I21" s="3">
        <v>5098221073.7799997</v>
      </c>
      <c r="J21" s="1" t="s">
        <v>18</v>
      </c>
      <c r="K21" s="3">
        <v>989911026.70000005</v>
      </c>
      <c r="L21" s="3">
        <v>2490298282.3499999</v>
      </c>
      <c r="M21" s="3">
        <v>12595476.09</v>
      </c>
      <c r="N21" s="3">
        <v>97976300.209999993</v>
      </c>
      <c r="O21" s="3">
        <v>-106095.24</v>
      </c>
      <c r="P21" s="3">
        <v>230163482.59999999</v>
      </c>
      <c r="Q21" s="3">
        <v>32119593.890000001</v>
      </c>
      <c r="R21" s="3">
        <v>190578553.81999999</v>
      </c>
      <c r="S21" s="3">
        <v>267900</v>
      </c>
      <c r="T21" s="3">
        <v>201271304.24000001</v>
      </c>
      <c r="U21" s="3">
        <v>4299706.87</v>
      </c>
      <c r="V21" s="3">
        <v>5711657278.8999996</v>
      </c>
      <c r="W21" s="3">
        <v>60715418199.989998</v>
      </c>
    </row>
    <row r="22" spans="1:23" x14ac:dyDescent="0.25">
      <c r="A22" s="2" t="s">
        <v>34</v>
      </c>
      <c r="B22" s="2" t="s">
        <v>43</v>
      </c>
      <c r="C22" s="15">
        <v>92000000</v>
      </c>
      <c r="D22" s="2" t="s">
        <v>211</v>
      </c>
      <c r="E22" s="3">
        <v>167671213139.44</v>
      </c>
      <c r="F22" s="3">
        <v>154532293872.98001</v>
      </c>
      <c r="G22" s="3">
        <v>58783042926.040001</v>
      </c>
      <c r="H22" s="3">
        <v>40804609215.309998</v>
      </c>
      <c r="I22" s="3">
        <v>17571171824.23</v>
      </c>
      <c r="J22" s="1" t="s">
        <v>18</v>
      </c>
      <c r="K22" s="3">
        <v>7717939213.0699997</v>
      </c>
      <c r="L22" s="3">
        <v>19872346248.610001</v>
      </c>
      <c r="M22" s="3">
        <v>29235678.129999999</v>
      </c>
      <c r="N22" s="3">
        <v>841967021.96000004</v>
      </c>
      <c r="O22" s="3">
        <v>556359.1</v>
      </c>
      <c r="P22" s="3">
        <v>3985994215.9200001</v>
      </c>
      <c r="Q22" s="3">
        <v>347265563.80000001</v>
      </c>
      <c r="R22" s="3">
        <v>632548362.19000006</v>
      </c>
      <c r="S22" s="3">
        <v>736256.5</v>
      </c>
      <c r="T22" s="3">
        <v>1945949986.78</v>
      </c>
      <c r="U22" s="3">
        <v>1046799189.5</v>
      </c>
      <c r="V22" s="3">
        <v>13138919266.459999</v>
      </c>
      <c r="W22" s="3">
        <v>488922588340.02002</v>
      </c>
    </row>
    <row r="23" spans="1:23" x14ac:dyDescent="0.25">
      <c r="A23" s="2" t="s">
        <v>34</v>
      </c>
      <c r="B23" s="2" t="s">
        <v>44</v>
      </c>
      <c r="C23" s="15">
        <v>36000000</v>
      </c>
      <c r="D23" s="2" t="s">
        <v>211</v>
      </c>
      <c r="E23" s="3">
        <v>106306392018.39999</v>
      </c>
      <c r="F23" s="3">
        <v>99875078869.979996</v>
      </c>
      <c r="G23" s="3">
        <v>31398535018.439999</v>
      </c>
      <c r="H23" s="3">
        <v>32265260896.98</v>
      </c>
      <c r="I23" s="3">
        <v>9861916506.7299995</v>
      </c>
      <c r="J23" s="1" t="s">
        <v>18</v>
      </c>
      <c r="K23" s="3">
        <v>5889713262.5100002</v>
      </c>
      <c r="L23" s="3">
        <v>15385750460.200001</v>
      </c>
      <c r="M23" s="3">
        <v>31153760.629999999</v>
      </c>
      <c r="N23" s="3">
        <v>575131712.5</v>
      </c>
      <c r="O23" s="3">
        <v>1139942.44</v>
      </c>
      <c r="P23" s="3">
        <v>1970113481</v>
      </c>
      <c r="Q23" s="3">
        <v>241021665.59999999</v>
      </c>
      <c r="R23" s="3">
        <v>671895753.13</v>
      </c>
      <c r="S23" s="3">
        <v>2088693</v>
      </c>
      <c r="T23" s="3">
        <v>1364123523.5</v>
      </c>
      <c r="U23" s="3">
        <v>66036941.420000002</v>
      </c>
      <c r="V23" s="3">
        <v>6431313148.4200001</v>
      </c>
      <c r="W23" s="3">
        <v>312336665654.88</v>
      </c>
    </row>
    <row r="24" spans="1:23" x14ac:dyDescent="0.25">
      <c r="A24" s="2" t="s">
        <v>34</v>
      </c>
      <c r="B24" s="2" t="s">
        <v>45</v>
      </c>
      <c r="C24" s="15">
        <v>63000000</v>
      </c>
      <c r="D24" s="2" t="s">
        <v>211</v>
      </c>
      <c r="E24" s="3">
        <v>58282018816.739998</v>
      </c>
      <c r="F24" s="3">
        <v>47896427106.209999</v>
      </c>
      <c r="G24" s="3">
        <v>12546647073.91</v>
      </c>
      <c r="H24" s="3">
        <v>16776743041.4</v>
      </c>
      <c r="I24" s="3">
        <v>3624256866.7800002</v>
      </c>
      <c r="J24" s="1" t="s">
        <v>18</v>
      </c>
      <c r="K24" s="3">
        <v>3954827449.0900002</v>
      </c>
      <c r="L24" s="3">
        <v>8513412757.8699999</v>
      </c>
      <c r="M24" s="3">
        <v>37390829.850000001</v>
      </c>
      <c r="N24" s="3">
        <v>420705387.69999999</v>
      </c>
      <c r="O24" s="3">
        <v>20673.39</v>
      </c>
      <c r="P24" s="3">
        <v>648955316.77999997</v>
      </c>
      <c r="Q24" s="3">
        <v>138498095.19999999</v>
      </c>
      <c r="R24" s="3">
        <v>281764787.91000003</v>
      </c>
      <c r="S24" s="3">
        <v>12117370.75</v>
      </c>
      <c r="T24" s="3">
        <v>642010556.65999997</v>
      </c>
      <c r="U24" s="3">
        <v>8663544.1699999999</v>
      </c>
      <c r="V24" s="3">
        <v>10385591710.530001</v>
      </c>
      <c r="W24" s="3">
        <v>164170051384.94</v>
      </c>
    </row>
    <row r="25" spans="1:23" x14ac:dyDescent="0.25">
      <c r="A25" s="2" t="s">
        <v>34</v>
      </c>
      <c r="B25" s="2" t="s">
        <v>46</v>
      </c>
      <c r="C25" s="15">
        <v>94000000</v>
      </c>
      <c r="D25" s="2" t="s">
        <v>211</v>
      </c>
      <c r="E25" s="3">
        <v>46372185127.040001</v>
      </c>
      <c r="F25" s="3">
        <v>37646931814.940002</v>
      </c>
      <c r="G25" s="3">
        <v>12560595112.389999</v>
      </c>
      <c r="H25" s="3">
        <v>13402483650.4</v>
      </c>
      <c r="I25" s="3">
        <v>3308668466.8000002</v>
      </c>
      <c r="J25" s="1" t="s">
        <v>18</v>
      </c>
      <c r="K25" s="3">
        <v>2746684714.77</v>
      </c>
      <c r="L25" s="3">
        <v>3633520964.2199998</v>
      </c>
      <c r="M25" s="3">
        <v>8569366.7599999998</v>
      </c>
      <c r="N25" s="3">
        <v>256008082.49000001</v>
      </c>
      <c r="O25" s="3">
        <v>13854.55</v>
      </c>
      <c r="P25" s="3">
        <v>685026544.77999997</v>
      </c>
      <c r="Q25" s="3">
        <v>118565415.70999999</v>
      </c>
      <c r="R25" s="3">
        <v>174736389.24000001</v>
      </c>
      <c r="S25" s="3">
        <v>1963191.42</v>
      </c>
      <c r="T25" s="3">
        <v>610290106.12</v>
      </c>
      <c r="U25" s="3">
        <v>9853534.0399999991</v>
      </c>
      <c r="V25" s="3">
        <v>8725253312.1000004</v>
      </c>
      <c r="W25" s="3">
        <v>130261349647.77</v>
      </c>
    </row>
    <row r="26" spans="1:23" x14ac:dyDescent="0.25">
      <c r="A26" s="2" t="s">
        <v>34</v>
      </c>
      <c r="B26" s="2" t="s">
        <v>47</v>
      </c>
      <c r="C26" s="15">
        <v>73000000</v>
      </c>
      <c r="D26" s="2" t="s">
        <v>211</v>
      </c>
      <c r="E26" s="3">
        <v>35749643057.68</v>
      </c>
      <c r="F26" s="3">
        <v>30040450523.779999</v>
      </c>
      <c r="G26" s="3">
        <v>7618697019.0200005</v>
      </c>
      <c r="H26" s="3">
        <v>8455331914.0200005</v>
      </c>
      <c r="I26" s="3">
        <v>7945474076.2799997</v>
      </c>
      <c r="J26" s="1" t="s">
        <v>18</v>
      </c>
      <c r="K26" s="3">
        <v>1724629513.45</v>
      </c>
      <c r="L26" s="3">
        <v>2922295702.3299999</v>
      </c>
      <c r="M26" s="3">
        <v>12190747.93</v>
      </c>
      <c r="N26" s="3">
        <v>172410796.37</v>
      </c>
      <c r="O26" s="3">
        <v>1744327.48</v>
      </c>
      <c r="P26" s="3">
        <v>285896832.33999997</v>
      </c>
      <c r="Q26" s="3">
        <v>106563836.44</v>
      </c>
      <c r="R26" s="3">
        <v>156278007.88</v>
      </c>
      <c r="S26" s="3">
        <v>806540</v>
      </c>
      <c r="T26" s="3">
        <v>458497605.56</v>
      </c>
      <c r="U26" s="3">
        <v>24403047.469999999</v>
      </c>
      <c r="V26" s="3">
        <v>5709192533.8999996</v>
      </c>
      <c r="W26" s="3">
        <v>101384506081.92999</v>
      </c>
    </row>
    <row r="27" spans="1:23" x14ac:dyDescent="0.25">
      <c r="A27" s="2" t="s">
        <v>34</v>
      </c>
      <c r="B27" s="2" t="s">
        <v>48</v>
      </c>
      <c r="C27" s="15">
        <v>97000000</v>
      </c>
      <c r="D27" s="2" t="s">
        <v>211</v>
      </c>
      <c r="E27" s="3">
        <v>31369479397.849998</v>
      </c>
      <c r="F27" s="3">
        <v>21232867841.419998</v>
      </c>
      <c r="G27" s="3">
        <v>5874388717.4399996</v>
      </c>
      <c r="H27" s="3">
        <v>6838262906.6599998</v>
      </c>
      <c r="I27" s="3">
        <v>2237998754.8200002</v>
      </c>
      <c r="J27" s="1" t="s">
        <v>18</v>
      </c>
      <c r="K27" s="3">
        <v>2170725273.4200001</v>
      </c>
      <c r="L27" s="3">
        <v>2235638950.2199998</v>
      </c>
      <c r="M27" s="3">
        <v>9876786.2100000009</v>
      </c>
      <c r="N27" s="3">
        <v>186699607.03</v>
      </c>
      <c r="O27" s="3">
        <v>205288.27</v>
      </c>
      <c r="P27" s="3">
        <v>690309739.69000006</v>
      </c>
      <c r="Q27" s="3">
        <v>49951605.93</v>
      </c>
      <c r="R27" s="3">
        <v>428448887.31</v>
      </c>
      <c r="S27" s="3">
        <v>587729</v>
      </c>
      <c r="T27" s="3">
        <v>430116520.39999998</v>
      </c>
      <c r="U27" s="3">
        <v>6758918.21</v>
      </c>
      <c r="V27" s="3">
        <v>10136611556.43</v>
      </c>
      <c r="W27" s="3">
        <v>83898928480.309998</v>
      </c>
    </row>
    <row r="28" spans="1:23" x14ac:dyDescent="0.25">
      <c r="A28" s="2" t="s">
        <v>49</v>
      </c>
      <c r="B28" s="2" t="s">
        <v>50</v>
      </c>
      <c r="C28" s="15">
        <v>11000000</v>
      </c>
      <c r="D28" s="2" t="s">
        <v>211</v>
      </c>
      <c r="E28" s="3">
        <v>52990222234.160004</v>
      </c>
      <c r="F28" s="3">
        <v>42569328362.629997</v>
      </c>
      <c r="G28" s="3">
        <v>11656403460.280001</v>
      </c>
      <c r="H28" s="3">
        <v>15334660716.950001</v>
      </c>
      <c r="I28" s="3">
        <v>2461098620.3000002</v>
      </c>
      <c r="J28" s="1" t="s">
        <v>18</v>
      </c>
      <c r="K28" s="3">
        <v>3162479750.5500002</v>
      </c>
      <c r="L28" s="3">
        <v>5899797308.8900003</v>
      </c>
      <c r="M28" s="3">
        <v>1643608506.9100001</v>
      </c>
      <c r="N28" s="3">
        <v>203356060.16999999</v>
      </c>
      <c r="O28" s="3">
        <v>22064.51</v>
      </c>
      <c r="P28" s="3">
        <v>698836296.42999995</v>
      </c>
      <c r="Q28" s="3">
        <v>587315654.84000003</v>
      </c>
      <c r="R28" s="3">
        <v>396129323.98000002</v>
      </c>
      <c r="S28" s="3">
        <v>744791.62</v>
      </c>
      <c r="T28" s="3">
        <v>338871235.25999999</v>
      </c>
      <c r="U28" s="3">
        <v>13049355.869999999</v>
      </c>
      <c r="V28" s="3">
        <v>10420893871.530001</v>
      </c>
      <c r="W28" s="3">
        <v>148376817614.88</v>
      </c>
    </row>
    <row r="29" spans="1:23" x14ac:dyDescent="0.25">
      <c r="A29" s="2" t="s">
        <v>49</v>
      </c>
      <c r="B29" s="2" t="s">
        <v>51</v>
      </c>
      <c r="C29" s="15">
        <v>19000000</v>
      </c>
      <c r="D29" s="2" t="s">
        <v>211</v>
      </c>
      <c r="E29" s="3">
        <v>50104103307.07</v>
      </c>
      <c r="F29" s="3">
        <v>44361900212.349998</v>
      </c>
      <c r="G29" s="3">
        <v>14805462663.4</v>
      </c>
      <c r="H29" s="3">
        <v>11657785517.879999</v>
      </c>
      <c r="I29" s="3">
        <v>3917799364.1700001</v>
      </c>
      <c r="J29" s="1" t="s">
        <v>18</v>
      </c>
      <c r="K29" s="3">
        <v>2482793073.04</v>
      </c>
      <c r="L29" s="3">
        <v>8997244601.3999996</v>
      </c>
      <c r="M29" s="3">
        <v>23164611.09</v>
      </c>
      <c r="N29" s="3">
        <v>241384803.08000001</v>
      </c>
      <c r="O29" s="3">
        <v>61194.83</v>
      </c>
      <c r="P29" s="3">
        <v>519313787.91000003</v>
      </c>
      <c r="Q29" s="3">
        <v>654509557.94000006</v>
      </c>
      <c r="R29" s="3">
        <v>343761333.43000001</v>
      </c>
      <c r="S29" s="3">
        <v>456347.23</v>
      </c>
      <c r="T29" s="3">
        <v>562404021.69000006</v>
      </c>
      <c r="U29" s="3">
        <v>32202351.300000001</v>
      </c>
      <c r="V29" s="3">
        <v>5742203094.7200003</v>
      </c>
      <c r="W29" s="3">
        <v>144446549842.53</v>
      </c>
    </row>
    <row r="30" spans="1:23" x14ac:dyDescent="0.25">
      <c r="A30" s="2" t="s">
        <v>49</v>
      </c>
      <c r="B30" s="2" t="s">
        <v>52</v>
      </c>
      <c r="C30" s="15">
        <v>27000000</v>
      </c>
      <c r="D30" s="2" t="s">
        <v>211</v>
      </c>
      <c r="E30" s="3">
        <v>70375323202.059998</v>
      </c>
      <c r="F30" s="3">
        <v>29880204195.919998</v>
      </c>
      <c r="G30" s="3">
        <v>5990021636.6400003</v>
      </c>
      <c r="H30" s="3">
        <v>10285128854.59</v>
      </c>
      <c r="I30" s="3">
        <v>2044446044.6600001</v>
      </c>
      <c r="J30" s="1" t="s">
        <v>18</v>
      </c>
      <c r="K30" s="3">
        <v>5116454932.8699999</v>
      </c>
      <c r="L30" s="3">
        <v>4501787969</v>
      </c>
      <c r="M30" s="3">
        <v>139466657.78999999</v>
      </c>
      <c r="N30" s="3">
        <v>226931233.61000001</v>
      </c>
      <c r="O30" s="3">
        <v>139152.69</v>
      </c>
      <c r="P30" s="3">
        <v>569652888.01999998</v>
      </c>
      <c r="Q30" s="3">
        <v>84588710.859999999</v>
      </c>
      <c r="R30" s="3">
        <v>254467599.38</v>
      </c>
      <c r="S30" s="3">
        <v>83626750.579999998</v>
      </c>
      <c r="T30" s="3">
        <v>348162603.69</v>
      </c>
      <c r="U30" s="3">
        <v>77472906.590000004</v>
      </c>
      <c r="V30" s="3">
        <v>40495119006.139999</v>
      </c>
      <c r="W30" s="3">
        <v>170472994345.09</v>
      </c>
    </row>
    <row r="31" spans="1:23" x14ac:dyDescent="0.25">
      <c r="A31" s="2" t="s">
        <v>49</v>
      </c>
      <c r="B31" s="2" t="s">
        <v>53</v>
      </c>
      <c r="C31" s="15">
        <v>41000000</v>
      </c>
      <c r="D31" s="2" t="s">
        <v>211</v>
      </c>
      <c r="E31" s="3">
        <v>94847132376.970001</v>
      </c>
      <c r="F31" s="3">
        <v>91286359852.369995</v>
      </c>
      <c r="G31" s="3">
        <v>37416864049.330002</v>
      </c>
      <c r="H31" s="3">
        <v>24061107317.189999</v>
      </c>
      <c r="I31" s="3">
        <v>4557768617.46</v>
      </c>
      <c r="J31" s="1" t="s">
        <v>18</v>
      </c>
      <c r="K31" s="3">
        <v>2910358130.3899999</v>
      </c>
      <c r="L31" s="3">
        <v>16197078435.84</v>
      </c>
      <c r="M31" s="3">
        <v>238406207.36000001</v>
      </c>
      <c r="N31" s="3">
        <v>424561488.14999998</v>
      </c>
      <c r="O31" s="3">
        <v>55262.5</v>
      </c>
      <c r="P31" s="3">
        <v>2468592554.54</v>
      </c>
      <c r="Q31" s="3">
        <v>691962641.39999998</v>
      </c>
      <c r="R31" s="3">
        <v>1005871964.6</v>
      </c>
      <c r="S31" s="3">
        <v>6573521.5999999996</v>
      </c>
      <c r="T31" s="3">
        <v>483637956.17000002</v>
      </c>
      <c r="U31" s="3">
        <v>289102348.44999999</v>
      </c>
      <c r="V31" s="3">
        <v>3560772524.5999999</v>
      </c>
      <c r="W31" s="3">
        <v>280446205248.91998</v>
      </c>
    </row>
    <row r="32" spans="1:23" x14ac:dyDescent="0.25">
      <c r="A32" s="2" t="s">
        <v>49</v>
      </c>
      <c r="B32" s="2" t="s">
        <v>54</v>
      </c>
      <c r="C32" s="15">
        <v>47000000</v>
      </c>
      <c r="D32" s="2" t="s">
        <v>211</v>
      </c>
      <c r="E32" s="3">
        <v>44650315946.440002</v>
      </c>
      <c r="F32" s="3">
        <v>40929520785.339996</v>
      </c>
      <c r="G32" s="3">
        <v>11184592481.5</v>
      </c>
      <c r="H32" s="3">
        <v>17757566113.689999</v>
      </c>
      <c r="I32" s="3">
        <v>1032724158.63</v>
      </c>
      <c r="J32" s="1" t="s">
        <v>18</v>
      </c>
      <c r="K32" s="3">
        <v>3561128065.8800001</v>
      </c>
      <c r="L32" s="3">
        <v>4672412798.2600002</v>
      </c>
      <c r="M32" s="3">
        <v>836449688.75999999</v>
      </c>
      <c r="N32" s="3">
        <v>161811867.30000001</v>
      </c>
      <c r="O32" s="3">
        <v>19851.25</v>
      </c>
      <c r="P32" s="3">
        <v>996050585.16999996</v>
      </c>
      <c r="Q32" s="3">
        <v>147944572.47</v>
      </c>
      <c r="R32" s="3">
        <v>196862243.97</v>
      </c>
      <c r="S32" s="3">
        <v>990166.07</v>
      </c>
      <c r="T32" s="3">
        <v>275974898.38999999</v>
      </c>
      <c r="U32" s="3">
        <v>31837189.289999999</v>
      </c>
      <c r="V32" s="3">
        <v>3720795161.0999999</v>
      </c>
      <c r="W32" s="3">
        <v>130156996573.50999</v>
      </c>
    </row>
    <row r="33" spans="1:23" x14ac:dyDescent="0.25">
      <c r="A33" s="2" t="s">
        <v>49</v>
      </c>
      <c r="B33" s="2" t="s">
        <v>55</v>
      </c>
      <c r="C33" s="15">
        <v>11800000</v>
      </c>
      <c r="D33" s="2" t="s">
        <v>211</v>
      </c>
      <c r="E33" s="3">
        <v>12597539769.5</v>
      </c>
      <c r="F33" s="3">
        <v>11810416193.889999</v>
      </c>
      <c r="G33" s="3">
        <v>1776311916.99</v>
      </c>
      <c r="H33" s="3">
        <v>1528661019.99</v>
      </c>
      <c r="I33" s="3">
        <v>68759862.400000006</v>
      </c>
      <c r="J33" s="1" t="s">
        <v>18</v>
      </c>
      <c r="K33" s="3">
        <v>103339003.88</v>
      </c>
      <c r="L33" s="3">
        <v>4486864177.9899998</v>
      </c>
      <c r="M33" s="3">
        <v>49373274.420000002</v>
      </c>
      <c r="N33" s="3">
        <v>12553219.140000001</v>
      </c>
      <c r="O33" s="3">
        <v>168.18</v>
      </c>
      <c r="P33" s="3">
        <v>61792282.57</v>
      </c>
      <c r="Q33" s="3">
        <v>88253728.959999993</v>
      </c>
      <c r="R33" s="3">
        <v>3444386227.4299998</v>
      </c>
      <c r="S33" s="3">
        <v>20589504.600000001</v>
      </c>
      <c r="T33" s="3">
        <v>118312881.79000001</v>
      </c>
      <c r="U33" s="3">
        <v>31368648.539999999</v>
      </c>
      <c r="V33" s="3">
        <v>787123575.61000001</v>
      </c>
      <c r="W33" s="3">
        <v>36985645455.879997</v>
      </c>
    </row>
    <row r="34" spans="1:23" x14ac:dyDescent="0.25">
      <c r="A34" s="2" t="s">
        <v>49</v>
      </c>
      <c r="B34" s="2" t="s">
        <v>56</v>
      </c>
      <c r="C34" s="15">
        <v>49000000</v>
      </c>
      <c r="D34" s="2" t="s">
        <v>211</v>
      </c>
      <c r="E34" s="3">
        <v>19952659222.400002</v>
      </c>
      <c r="F34" s="3">
        <v>16131051252.799999</v>
      </c>
      <c r="G34" s="3">
        <v>3858780582.3400002</v>
      </c>
      <c r="H34" s="3">
        <v>5569007056.2399998</v>
      </c>
      <c r="I34" s="3">
        <v>1762967649.23</v>
      </c>
      <c r="J34" s="1" t="s">
        <v>18</v>
      </c>
      <c r="K34" s="3">
        <v>1053012842.71</v>
      </c>
      <c r="L34" s="3">
        <v>2829844290.0500002</v>
      </c>
      <c r="M34" s="3">
        <v>14290744.24</v>
      </c>
      <c r="N34" s="3">
        <v>127478093.33</v>
      </c>
      <c r="O34" s="3">
        <v>3837.88</v>
      </c>
      <c r="P34" s="3">
        <v>299650664.88999999</v>
      </c>
      <c r="Q34" s="3">
        <v>184132221.53</v>
      </c>
      <c r="R34" s="3">
        <v>136930379.03</v>
      </c>
      <c r="S34" s="3">
        <v>638866.81000000006</v>
      </c>
      <c r="T34" s="3">
        <v>231820381.96000001</v>
      </c>
      <c r="U34" s="3">
        <v>26411992.719999999</v>
      </c>
      <c r="V34" s="3">
        <v>3821607969.5999999</v>
      </c>
      <c r="W34" s="3">
        <v>56000288047.760002</v>
      </c>
    </row>
    <row r="35" spans="1:23" x14ac:dyDescent="0.25">
      <c r="A35" s="2" t="s">
        <v>49</v>
      </c>
      <c r="B35" s="2" t="s">
        <v>57</v>
      </c>
      <c r="C35" s="15">
        <v>58000000</v>
      </c>
      <c r="D35" s="2" t="s">
        <v>211</v>
      </c>
      <c r="E35" s="3">
        <v>18026638518.48</v>
      </c>
      <c r="F35" s="3">
        <v>12273565380.309999</v>
      </c>
      <c r="G35" s="3">
        <v>2173419127.1700001</v>
      </c>
      <c r="H35" s="3">
        <v>4777171744.29</v>
      </c>
      <c r="I35" s="3">
        <v>2019616683.45</v>
      </c>
      <c r="J35" s="1" t="s">
        <v>18</v>
      </c>
      <c r="K35" s="3">
        <v>1124188360.3299999</v>
      </c>
      <c r="L35" s="3">
        <v>1356805784.8800001</v>
      </c>
      <c r="M35" s="3">
        <v>7642654.4299999997</v>
      </c>
      <c r="N35" s="3">
        <v>95264978.069999993</v>
      </c>
      <c r="O35" s="3">
        <v>300545.71000000002</v>
      </c>
      <c r="P35" s="3">
        <v>295259342.66000003</v>
      </c>
      <c r="Q35" s="3">
        <v>115762915.40000001</v>
      </c>
      <c r="R35" s="3">
        <v>108902726.98</v>
      </c>
      <c r="S35" s="3">
        <v>655104.57999999996</v>
      </c>
      <c r="T35" s="3">
        <v>168273398.16999999</v>
      </c>
      <c r="U35" s="3">
        <v>9105766.5999999996</v>
      </c>
      <c r="V35" s="3">
        <v>5753073138.1700001</v>
      </c>
      <c r="W35" s="3">
        <v>48305646169.68</v>
      </c>
    </row>
    <row r="36" spans="1:23" x14ac:dyDescent="0.25">
      <c r="A36" s="2" t="s">
        <v>49</v>
      </c>
      <c r="B36" s="2" t="s">
        <v>58</v>
      </c>
      <c r="C36" s="15">
        <v>86000000</v>
      </c>
      <c r="D36" s="2" t="s">
        <v>211</v>
      </c>
      <c r="E36" s="3">
        <v>28931629903.189999</v>
      </c>
      <c r="F36" s="3">
        <v>18878200072.990002</v>
      </c>
      <c r="G36" s="3">
        <v>4441309948.3100004</v>
      </c>
      <c r="H36" s="3">
        <v>6842093041.1099997</v>
      </c>
      <c r="I36" s="3">
        <v>1441133789.96</v>
      </c>
      <c r="J36" s="1" t="s">
        <v>18</v>
      </c>
      <c r="K36" s="3">
        <v>1800065397.73</v>
      </c>
      <c r="L36" s="3">
        <v>1951081233.1300001</v>
      </c>
      <c r="M36" s="3">
        <v>370007712.08999997</v>
      </c>
      <c r="N36" s="3">
        <v>136623044.69</v>
      </c>
      <c r="O36" s="3">
        <v>72394.63</v>
      </c>
      <c r="P36" s="3">
        <v>397767434.77999997</v>
      </c>
      <c r="Q36" s="3">
        <v>717868205.53999996</v>
      </c>
      <c r="R36" s="3">
        <v>199975543.97999999</v>
      </c>
      <c r="S36" s="3">
        <v>559595.12</v>
      </c>
      <c r="T36" s="3">
        <v>206957432.97</v>
      </c>
      <c r="U36" s="3">
        <v>12412305.91</v>
      </c>
      <c r="V36" s="3">
        <v>10053429830.200001</v>
      </c>
      <c r="W36" s="3">
        <v>76381186886.330002</v>
      </c>
    </row>
    <row r="37" spans="1:23" x14ac:dyDescent="0.25">
      <c r="A37" s="2" t="s">
        <v>49</v>
      </c>
      <c r="B37" s="2" t="s">
        <v>59</v>
      </c>
      <c r="C37" s="15">
        <v>87000000</v>
      </c>
      <c r="D37" s="2" t="s">
        <v>211</v>
      </c>
      <c r="E37" s="3">
        <v>52883451714.699997</v>
      </c>
      <c r="F37" s="3">
        <v>48786424197.199997</v>
      </c>
      <c r="G37" s="3">
        <v>14468605106.27</v>
      </c>
      <c r="H37" s="3">
        <v>13667905277.77</v>
      </c>
      <c r="I37" s="3">
        <v>1565596152.95</v>
      </c>
      <c r="J37" s="1" t="s">
        <v>18</v>
      </c>
      <c r="K37" s="3">
        <v>2020517869.96</v>
      </c>
      <c r="L37" s="3">
        <v>15135298600.360001</v>
      </c>
      <c r="M37" s="3">
        <v>193969482.66</v>
      </c>
      <c r="N37" s="3">
        <v>178138249.25</v>
      </c>
      <c r="O37" s="3">
        <v>3468.04</v>
      </c>
      <c r="P37" s="3">
        <v>603035037.08000004</v>
      </c>
      <c r="Q37" s="3">
        <v>286935430.06999999</v>
      </c>
      <c r="R37" s="3">
        <v>117345635.18000001</v>
      </c>
      <c r="S37" s="3">
        <v>3388104.63</v>
      </c>
      <c r="T37" s="3">
        <v>406650163.61000001</v>
      </c>
      <c r="U37" s="3">
        <v>22920374.949999999</v>
      </c>
      <c r="V37" s="3">
        <v>4097027517.5</v>
      </c>
      <c r="W37" s="3">
        <v>154437212382.17999</v>
      </c>
    </row>
    <row r="38" spans="1:23" x14ac:dyDescent="0.25">
      <c r="A38" s="2" t="s">
        <v>49</v>
      </c>
      <c r="B38" s="2" t="s">
        <v>60</v>
      </c>
      <c r="C38" s="15">
        <v>40000000</v>
      </c>
      <c r="D38" s="2" t="s">
        <v>211</v>
      </c>
      <c r="E38" s="3">
        <v>343344279742.87</v>
      </c>
      <c r="F38" s="3">
        <v>334311340415.15002</v>
      </c>
      <c r="G38" s="3">
        <v>98415488436.889999</v>
      </c>
      <c r="H38" s="3">
        <v>146133908050.38</v>
      </c>
      <c r="I38" s="3">
        <v>11061390291.58</v>
      </c>
      <c r="J38" s="1" t="s">
        <v>18</v>
      </c>
      <c r="K38" s="3">
        <v>23921804493.009998</v>
      </c>
      <c r="L38" s="3">
        <v>33451359051</v>
      </c>
      <c r="M38" s="3">
        <v>4522533.71</v>
      </c>
      <c r="N38" s="3">
        <v>1031290530.67</v>
      </c>
      <c r="O38" s="3">
        <v>-82197.679999999993</v>
      </c>
      <c r="P38" s="3">
        <v>11172368050.129999</v>
      </c>
      <c r="Q38" s="3">
        <v>128386090.25</v>
      </c>
      <c r="R38" s="3">
        <v>4922337632.4499998</v>
      </c>
      <c r="S38" s="3">
        <v>3406867</v>
      </c>
      <c r="T38" s="3">
        <v>2300322527.5500002</v>
      </c>
      <c r="U38" s="3">
        <v>300484240.42000002</v>
      </c>
      <c r="V38" s="3">
        <v>9032939327.7199993</v>
      </c>
      <c r="W38" s="3">
        <v>1019535546083.1</v>
      </c>
    </row>
    <row r="39" spans="1:23" x14ac:dyDescent="0.25">
      <c r="A39" s="2" t="s">
        <v>61</v>
      </c>
      <c r="B39" s="2" t="s">
        <v>62</v>
      </c>
      <c r="C39" s="15">
        <v>83000000</v>
      </c>
      <c r="D39" s="2" t="s">
        <v>211</v>
      </c>
      <c r="E39" s="3">
        <v>19597412057.16</v>
      </c>
      <c r="F39" s="3">
        <v>8940132055.5599995</v>
      </c>
      <c r="G39" s="3">
        <v>891260024.30999994</v>
      </c>
      <c r="H39" s="3">
        <v>2917552192.4099998</v>
      </c>
      <c r="I39" s="3">
        <v>1873404944.8900001</v>
      </c>
      <c r="J39" s="1" t="s">
        <v>18</v>
      </c>
      <c r="K39" s="3">
        <v>594175264.97000003</v>
      </c>
      <c r="L39" s="3">
        <v>1333321581.96</v>
      </c>
      <c r="M39" s="3">
        <v>4116727.1</v>
      </c>
      <c r="N39" s="3">
        <v>96592730.109999999</v>
      </c>
      <c r="O39" s="3">
        <v>68827.539999999994</v>
      </c>
      <c r="P39" s="3">
        <v>438380112.13</v>
      </c>
      <c r="Q39" s="3">
        <v>8725729.1699999999</v>
      </c>
      <c r="R39" s="3">
        <v>90205699.370000005</v>
      </c>
      <c r="S39" s="3">
        <v>275516</v>
      </c>
      <c r="T39" s="3">
        <v>259901375.22</v>
      </c>
      <c r="U39" s="3">
        <v>37283728.219999999</v>
      </c>
      <c r="V39" s="3">
        <v>10657280001.6</v>
      </c>
      <c r="W39" s="3">
        <v>47740088567.720001</v>
      </c>
    </row>
    <row r="40" spans="1:23" x14ac:dyDescent="0.25">
      <c r="A40" s="2" t="s">
        <v>61</v>
      </c>
      <c r="B40" s="2" t="s">
        <v>63</v>
      </c>
      <c r="C40" s="15">
        <v>91000000</v>
      </c>
      <c r="D40" s="2" t="s">
        <v>211</v>
      </c>
      <c r="E40" s="3">
        <v>15168927971.77</v>
      </c>
      <c r="F40" s="3">
        <v>4768281137.8400002</v>
      </c>
      <c r="G40" s="3">
        <v>678806492.88999999</v>
      </c>
      <c r="H40" s="3">
        <v>1993814699.7</v>
      </c>
      <c r="I40" s="3">
        <v>593127689.05999994</v>
      </c>
      <c r="J40" s="1" t="s">
        <v>18</v>
      </c>
      <c r="K40" s="3">
        <v>334670432.72000003</v>
      </c>
      <c r="L40" s="3">
        <v>799465873.41999996</v>
      </c>
      <c r="M40" s="3">
        <v>26137876.84</v>
      </c>
      <c r="N40" s="3">
        <v>63725446.479999997</v>
      </c>
      <c r="O40" s="3">
        <v>209.11</v>
      </c>
      <c r="P40" s="3">
        <v>77643581.719999999</v>
      </c>
      <c r="Q40" s="3">
        <v>7006826.9100000001</v>
      </c>
      <c r="R40" s="3">
        <v>18497824.219999999</v>
      </c>
      <c r="S40" s="3">
        <v>2441126.63</v>
      </c>
      <c r="T40" s="3">
        <v>113313268.29000001</v>
      </c>
      <c r="U40" s="3">
        <v>3839666.53</v>
      </c>
      <c r="V40" s="3">
        <v>10400646833.93</v>
      </c>
      <c r="W40" s="3">
        <v>35050346958.059998</v>
      </c>
    </row>
    <row r="41" spans="1:23" x14ac:dyDescent="0.25">
      <c r="A41" s="2" t="s">
        <v>61</v>
      </c>
      <c r="B41" s="2" t="s">
        <v>64</v>
      </c>
      <c r="C41" s="15">
        <v>82000000</v>
      </c>
      <c r="D41" s="2" t="s">
        <v>211</v>
      </c>
      <c r="E41" s="3">
        <v>64242768378.220001</v>
      </c>
      <c r="F41" s="3">
        <v>20929117408.959999</v>
      </c>
      <c r="G41" s="3">
        <v>2501632804.5900002</v>
      </c>
      <c r="H41" s="3">
        <v>7957391498.25</v>
      </c>
      <c r="I41" s="3">
        <v>4347718091.7399998</v>
      </c>
      <c r="J41" s="1" t="s">
        <v>18</v>
      </c>
      <c r="K41" s="3">
        <v>1073307689.67</v>
      </c>
      <c r="L41" s="3">
        <v>3381210753.8899999</v>
      </c>
      <c r="M41" s="3">
        <v>6721359.0300000003</v>
      </c>
      <c r="N41" s="3">
        <v>94921082.849999994</v>
      </c>
      <c r="O41" s="3">
        <v>6743316.4900000002</v>
      </c>
      <c r="P41" s="3">
        <v>407252115.86000001</v>
      </c>
      <c r="Q41" s="3">
        <v>7716040.5999999996</v>
      </c>
      <c r="R41" s="3">
        <v>98625953.930000007</v>
      </c>
      <c r="S41" s="3">
        <v>286205.5</v>
      </c>
      <c r="T41" s="3">
        <v>535426207.14999998</v>
      </c>
      <c r="U41" s="3">
        <v>191328626.33000001</v>
      </c>
      <c r="V41" s="3">
        <v>43313650969.260002</v>
      </c>
      <c r="W41" s="3">
        <v>149095818502.32001</v>
      </c>
    </row>
    <row r="42" spans="1:23" x14ac:dyDescent="0.25">
      <c r="A42" s="2" t="s">
        <v>61</v>
      </c>
      <c r="B42" s="2" t="s">
        <v>65</v>
      </c>
      <c r="C42" s="15">
        <v>26000000</v>
      </c>
      <c r="D42" s="2" t="s">
        <v>211</v>
      </c>
      <c r="E42" s="3">
        <v>11640018664.809999</v>
      </c>
      <c r="F42" s="3">
        <v>2306693911.48</v>
      </c>
      <c r="G42" s="3">
        <v>158910466.03999999</v>
      </c>
      <c r="H42" s="3">
        <v>1261540493.79</v>
      </c>
      <c r="I42" s="3">
        <v>349644966.48000002</v>
      </c>
      <c r="J42" s="1" t="s">
        <v>18</v>
      </c>
      <c r="K42" s="3">
        <v>108840529.72</v>
      </c>
      <c r="L42" s="3">
        <v>168286267.56</v>
      </c>
      <c r="M42" s="3">
        <v>307462.21999999997</v>
      </c>
      <c r="N42" s="3">
        <v>35265581.200000003</v>
      </c>
      <c r="O42" s="3">
        <v>-47888.56</v>
      </c>
      <c r="P42" s="3">
        <v>26369188.190000001</v>
      </c>
      <c r="Q42" s="3">
        <v>1363412.73</v>
      </c>
      <c r="R42" s="3">
        <v>135328317.18000001</v>
      </c>
      <c r="S42" s="3">
        <v>4000</v>
      </c>
      <c r="T42" s="3">
        <v>53026200.340000004</v>
      </c>
      <c r="U42" s="3">
        <v>3482527.72</v>
      </c>
      <c r="V42" s="3">
        <v>9333324753.3299999</v>
      </c>
      <c r="W42" s="3">
        <v>25582358854.23</v>
      </c>
    </row>
    <row r="43" spans="1:23" x14ac:dyDescent="0.25">
      <c r="A43" s="2" t="s">
        <v>61</v>
      </c>
      <c r="B43" s="2" t="s">
        <v>66</v>
      </c>
      <c r="C43" s="15">
        <v>90000000</v>
      </c>
      <c r="D43" s="2" t="s">
        <v>211</v>
      </c>
      <c r="E43" s="3">
        <v>16256560530.379999</v>
      </c>
      <c r="F43" s="3">
        <v>8604094262.9400005</v>
      </c>
      <c r="G43" s="3">
        <v>856547871.50999999</v>
      </c>
      <c r="H43" s="3">
        <v>3500972415.5999999</v>
      </c>
      <c r="I43" s="3">
        <v>2382339471.9000001</v>
      </c>
      <c r="J43" s="1" t="s">
        <v>18</v>
      </c>
      <c r="K43" s="3">
        <v>523912609.36000001</v>
      </c>
      <c r="L43" s="3">
        <v>818852176.47000003</v>
      </c>
      <c r="M43" s="3">
        <v>9162203.6500000004</v>
      </c>
      <c r="N43" s="3">
        <v>85467177.349999994</v>
      </c>
      <c r="O43" s="3">
        <v>119515.85</v>
      </c>
      <c r="P43" s="3">
        <v>202774321.69</v>
      </c>
      <c r="Q43" s="3">
        <v>9849645.4100000001</v>
      </c>
      <c r="R43" s="3">
        <v>47376206.600000001</v>
      </c>
      <c r="S43" s="3">
        <v>197694.19</v>
      </c>
      <c r="T43" s="3">
        <v>113154072.68000001</v>
      </c>
      <c r="U43" s="3">
        <v>20396645.600000001</v>
      </c>
      <c r="V43" s="3">
        <v>7652466267.4399996</v>
      </c>
      <c r="W43" s="3">
        <v>41084243088.620003</v>
      </c>
    </row>
    <row r="44" spans="1:23" x14ac:dyDescent="0.25">
      <c r="A44" s="2" t="s">
        <v>61</v>
      </c>
      <c r="B44" s="2" t="s">
        <v>67</v>
      </c>
      <c r="C44" s="15">
        <v>7000000</v>
      </c>
      <c r="D44" s="2" t="s">
        <v>211</v>
      </c>
      <c r="E44" s="3">
        <v>68787921025.710007</v>
      </c>
      <c r="F44" s="3">
        <v>47354223416.580002</v>
      </c>
      <c r="G44" s="3">
        <v>10165232442.32</v>
      </c>
      <c r="H44" s="3">
        <v>15671865973.76</v>
      </c>
      <c r="I44" s="3">
        <v>5989375552.5799999</v>
      </c>
      <c r="J44" s="1" t="s">
        <v>18</v>
      </c>
      <c r="K44" s="3">
        <v>5026678918.1999998</v>
      </c>
      <c r="L44" s="3">
        <v>7260698480.1599998</v>
      </c>
      <c r="M44" s="3">
        <v>26583578.640000001</v>
      </c>
      <c r="N44" s="3">
        <v>390065092.80000001</v>
      </c>
      <c r="O44" s="3">
        <v>144059.79999999999</v>
      </c>
      <c r="P44" s="3">
        <v>1448216019.8099999</v>
      </c>
      <c r="Q44" s="3">
        <v>56390989.119999997</v>
      </c>
      <c r="R44" s="3">
        <v>290136365.97000003</v>
      </c>
      <c r="S44" s="3">
        <v>78512463.810000002</v>
      </c>
      <c r="T44" s="3">
        <v>531284148.39999998</v>
      </c>
      <c r="U44" s="3">
        <v>30867326.57</v>
      </c>
      <c r="V44" s="3">
        <v>21433697609.130001</v>
      </c>
      <c r="W44" s="3">
        <v>184541893463.35999</v>
      </c>
    </row>
    <row r="45" spans="1:23" x14ac:dyDescent="0.25">
      <c r="A45" s="2" t="s">
        <v>61</v>
      </c>
      <c r="B45" s="2" t="s">
        <v>68</v>
      </c>
      <c r="C45" s="15">
        <v>96000000</v>
      </c>
      <c r="D45" s="2" t="s">
        <v>211</v>
      </c>
      <c r="E45" s="3">
        <v>43147038539.150002</v>
      </c>
      <c r="F45" s="3">
        <v>8388702015.4499998</v>
      </c>
      <c r="G45" s="3">
        <v>444128006.61000001</v>
      </c>
      <c r="H45" s="3">
        <v>5173950943.5200005</v>
      </c>
      <c r="I45" s="3">
        <v>1157319192.3099999</v>
      </c>
      <c r="J45" s="1" t="s">
        <v>18</v>
      </c>
      <c r="K45" s="3">
        <v>146071013.78</v>
      </c>
      <c r="L45" s="3">
        <v>1254980797.24</v>
      </c>
      <c r="M45" s="3">
        <v>2332163.92</v>
      </c>
      <c r="N45" s="3">
        <v>64162544.539999999</v>
      </c>
      <c r="O45" s="3">
        <v>33034.58</v>
      </c>
      <c r="P45" s="3">
        <v>130837004.64</v>
      </c>
      <c r="Q45" s="3">
        <v>28758009.690000001</v>
      </c>
      <c r="R45" s="3">
        <v>4292359.09</v>
      </c>
      <c r="S45" s="3">
        <v>179786.5</v>
      </c>
      <c r="T45" s="3">
        <v>120237835.19</v>
      </c>
      <c r="U45" s="3">
        <v>-145308609.31</v>
      </c>
      <c r="V45" s="3">
        <v>34758336523.699997</v>
      </c>
      <c r="W45" s="3">
        <v>94676051160.600006</v>
      </c>
    </row>
    <row r="46" spans="1:23" x14ac:dyDescent="0.25">
      <c r="A46" s="2" t="s">
        <v>69</v>
      </c>
      <c r="B46" s="2" t="s">
        <v>70</v>
      </c>
      <c r="C46" s="15">
        <v>1000000</v>
      </c>
      <c r="D46" s="2" t="s">
        <v>211</v>
      </c>
      <c r="E46" s="3">
        <v>67836910280.68</v>
      </c>
      <c r="F46" s="3">
        <v>40427009505.339996</v>
      </c>
      <c r="G46" s="3">
        <v>8971880522.1200008</v>
      </c>
      <c r="H46" s="3">
        <v>13065976509.02</v>
      </c>
      <c r="I46" s="3">
        <v>6834666609.4700003</v>
      </c>
      <c r="J46" s="1" t="s">
        <v>18</v>
      </c>
      <c r="K46" s="3">
        <v>3678138758.8899999</v>
      </c>
      <c r="L46" s="3">
        <v>5019400620.1300001</v>
      </c>
      <c r="M46" s="3">
        <v>117965158.03</v>
      </c>
      <c r="N46" s="3">
        <v>355364691.62</v>
      </c>
      <c r="O46" s="3">
        <v>-11203.84</v>
      </c>
      <c r="P46" s="3">
        <v>1196630764.1900001</v>
      </c>
      <c r="Q46" s="3">
        <v>148385601.49000001</v>
      </c>
      <c r="R46" s="3">
        <v>160501907.81</v>
      </c>
      <c r="S46" s="3">
        <v>5172974</v>
      </c>
      <c r="T46" s="3">
        <v>535666284.60000002</v>
      </c>
      <c r="U46" s="3">
        <v>72630726.519999996</v>
      </c>
      <c r="V46" s="3">
        <v>27409900775.34</v>
      </c>
      <c r="W46" s="3">
        <v>175836190485.41</v>
      </c>
    </row>
    <row r="47" spans="1:23" x14ac:dyDescent="0.25">
      <c r="A47" s="2" t="s">
        <v>69</v>
      </c>
      <c r="B47" s="2" t="s">
        <v>71</v>
      </c>
      <c r="C47" s="15">
        <v>25000000</v>
      </c>
      <c r="D47" s="2" t="s">
        <v>211</v>
      </c>
      <c r="E47" s="3">
        <v>106978586132.02</v>
      </c>
      <c r="F47" s="3">
        <v>95480669992.520004</v>
      </c>
      <c r="G47" s="3">
        <v>34553245466.260002</v>
      </c>
      <c r="H47" s="3">
        <v>29385016436.009998</v>
      </c>
      <c r="I47" s="3">
        <v>5439938833.8000002</v>
      </c>
      <c r="J47" s="1" t="s">
        <v>18</v>
      </c>
      <c r="K47" s="3">
        <v>5405367826.1899996</v>
      </c>
      <c r="L47" s="3">
        <v>14890556628.16</v>
      </c>
      <c r="M47" s="3">
        <v>776113776.54999995</v>
      </c>
      <c r="N47" s="3">
        <v>494909450.47000003</v>
      </c>
      <c r="O47" s="3">
        <v>22058.87</v>
      </c>
      <c r="P47" s="3">
        <v>1379772061.05</v>
      </c>
      <c r="Q47" s="3">
        <v>1554376380.4100001</v>
      </c>
      <c r="R47" s="3">
        <v>308748888.08999997</v>
      </c>
      <c r="S47" s="3">
        <v>2279578.4700000002</v>
      </c>
      <c r="T47" s="3">
        <v>631830218.35000002</v>
      </c>
      <c r="U47" s="3">
        <v>98005577.209999993</v>
      </c>
      <c r="V47" s="3">
        <v>11497916139.5</v>
      </c>
      <c r="W47" s="3">
        <v>308877355443.92999</v>
      </c>
    </row>
    <row r="48" spans="1:23" x14ac:dyDescent="0.25">
      <c r="A48" s="2" t="s">
        <v>69</v>
      </c>
      <c r="B48" s="2" t="s">
        <v>72</v>
      </c>
      <c r="C48" s="15">
        <v>32000000</v>
      </c>
      <c r="D48" s="2" t="s">
        <v>211</v>
      </c>
      <c r="E48" s="3">
        <v>111503358374.75999</v>
      </c>
      <c r="F48" s="3">
        <v>98285162525.149994</v>
      </c>
      <c r="G48" s="3">
        <v>38685510360.349998</v>
      </c>
      <c r="H48" s="3">
        <v>27567999444.68</v>
      </c>
      <c r="I48" s="3">
        <v>4192996180.73</v>
      </c>
      <c r="J48" s="1" t="s">
        <v>18</v>
      </c>
      <c r="K48" s="3">
        <v>4221013630.1599998</v>
      </c>
      <c r="L48" s="3">
        <v>10957750104.34</v>
      </c>
      <c r="M48" s="3">
        <v>4095233882.3499999</v>
      </c>
      <c r="N48" s="3">
        <v>443668989.26999998</v>
      </c>
      <c r="O48" s="3">
        <v>7465.8</v>
      </c>
      <c r="P48" s="3">
        <v>5666724134.4399996</v>
      </c>
      <c r="Q48" s="3">
        <v>796403538.52999997</v>
      </c>
      <c r="R48" s="3">
        <v>318488083.30000001</v>
      </c>
      <c r="S48" s="3">
        <v>7635225.9400000004</v>
      </c>
      <c r="T48" s="3">
        <v>983546328.71000004</v>
      </c>
      <c r="U48" s="3">
        <v>9190990.0199999996</v>
      </c>
      <c r="V48" s="3">
        <v>13218195849.610001</v>
      </c>
      <c r="W48" s="3">
        <v>320952885108.14001</v>
      </c>
    </row>
    <row r="49" spans="1:23" x14ac:dyDescent="0.25">
      <c r="A49" s="2" t="s">
        <v>69</v>
      </c>
      <c r="B49" s="2" t="s">
        <v>73</v>
      </c>
      <c r="C49" s="15">
        <v>4000000</v>
      </c>
      <c r="D49" s="2" t="s">
        <v>211</v>
      </c>
      <c r="E49" s="3">
        <v>141555476472.75</v>
      </c>
      <c r="F49" s="3">
        <v>125089617202.78999</v>
      </c>
      <c r="G49" s="3">
        <v>45399155688.970001</v>
      </c>
      <c r="H49" s="3">
        <v>37915402961.059998</v>
      </c>
      <c r="I49" s="3">
        <v>5196394637.8699999</v>
      </c>
      <c r="J49" s="1" t="s">
        <v>18</v>
      </c>
      <c r="K49" s="3">
        <v>5689237965.8800001</v>
      </c>
      <c r="L49" s="3">
        <v>15904975092.4</v>
      </c>
      <c r="M49" s="3">
        <v>7820150776.3400002</v>
      </c>
      <c r="N49" s="3">
        <v>631442762.82000005</v>
      </c>
      <c r="O49" s="3">
        <v>87795.49</v>
      </c>
      <c r="P49" s="3">
        <v>2209296488.3200002</v>
      </c>
      <c r="Q49" s="3">
        <v>1132493903.79</v>
      </c>
      <c r="R49" s="3">
        <v>886667006.89999998</v>
      </c>
      <c r="S49" s="3">
        <v>9155640.8900000006</v>
      </c>
      <c r="T49" s="3">
        <v>1573294240.25</v>
      </c>
      <c r="U49" s="3">
        <v>84016034.420000002</v>
      </c>
      <c r="V49" s="3">
        <v>16465859269.959999</v>
      </c>
      <c r="W49" s="3">
        <v>407562723940.90002</v>
      </c>
    </row>
    <row r="50" spans="1:23" x14ac:dyDescent="0.25">
      <c r="A50" s="2" t="s">
        <v>69</v>
      </c>
      <c r="B50" s="2" t="s">
        <v>74</v>
      </c>
      <c r="C50" s="15">
        <v>50000000</v>
      </c>
      <c r="D50" s="2" t="s">
        <v>211</v>
      </c>
      <c r="E50" s="3">
        <v>100199203662.71001</v>
      </c>
      <c r="F50" s="3">
        <v>89337796821.539993</v>
      </c>
      <c r="G50" s="3">
        <v>25286504628.700001</v>
      </c>
      <c r="H50" s="3">
        <v>28705770928.32</v>
      </c>
      <c r="I50" s="3">
        <v>8801908380.9200001</v>
      </c>
      <c r="J50" s="1" t="s">
        <v>18</v>
      </c>
      <c r="K50" s="3">
        <v>8281349003.3400002</v>
      </c>
      <c r="L50" s="3">
        <v>12311394379.860001</v>
      </c>
      <c r="M50" s="3">
        <v>504593081.25</v>
      </c>
      <c r="N50" s="3">
        <v>510596044.22000003</v>
      </c>
      <c r="O50" s="3">
        <v>522942.61</v>
      </c>
      <c r="P50" s="3">
        <v>2003073337.76</v>
      </c>
      <c r="Q50" s="3">
        <v>155544875.77000001</v>
      </c>
      <c r="R50" s="3">
        <v>642378126.16999996</v>
      </c>
      <c r="S50" s="3">
        <v>175000</v>
      </c>
      <c r="T50" s="3">
        <v>816961465.13</v>
      </c>
      <c r="U50" s="3">
        <v>142045722.28</v>
      </c>
      <c r="V50" s="3">
        <v>10861406841.17</v>
      </c>
      <c r="W50" s="3">
        <v>288561225241.75</v>
      </c>
    </row>
    <row r="51" spans="1:23" x14ac:dyDescent="0.25">
      <c r="A51" s="2" t="s">
        <v>69</v>
      </c>
      <c r="B51" s="2" t="s">
        <v>75</v>
      </c>
      <c r="C51" s="15">
        <v>52000000</v>
      </c>
      <c r="D51" s="2" t="s">
        <v>211</v>
      </c>
      <c r="E51" s="3">
        <v>57009434013.459999</v>
      </c>
      <c r="F51" s="3">
        <v>43217136563.809998</v>
      </c>
      <c r="G51" s="3">
        <v>9004594658.7600002</v>
      </c>
      <c r="H51" s="3">
        <v>15087351141.99</v>
      </c>
      <c r="I51" s="3">
        <v>8254323520.5100002</v>
      </c>
      <c r="J51" s="1" t="s">
        <v>18</v>
      </c>
      <c r="K51" s="3">
        <v>3538948566.7800002</v>
      </c>
      <c r="L51" s="3">
        <v>5040448903.5500002</v>
      </c>
      <c r="M51" s="3">
        <v>2958089.46</v>
      </c>
      <c r="N51" s="3">
        <v>308849423.88</v>
      </c>
      <c r="O51" s="3">
        <v>4752680.1100000003</v>
      </c>
      <c r="P51" s="3">
        <v>799115883.13</v>
      </c>
      <c r="Q51" s="3">
        <v>144434113.99000001</v>
      </c>
      <c r="R51" s="3">
        <v>157463409.78</v>
      </c>
      <c r="S51" s="3">
        <v>7400331.2199999997</v>
      </c>
      <c r="T51" s="3">
        <v>599566458.40999997</v>
      </c>
      <c r="U51" s="3">
        <v>178117370.69</v>
      </c>
      <c r="V51" s="3">
        <v>13792297449.65</v>
      </c>
      <c r="W51" s="3">
        <v>157147192579.17999</v>
      </c>
    </row>
    <row r="52" spans="1:23" x14ac:dyDescent="0.25">
      <c r="A52" s="2" t="s">
        <v>69</v>
      </c>
      <c r="B52" s="2" t="s">
        <v>76</v>
      </c>
      <c r="C52" s="15">
        <v>84000000</v>
      </c>
      <c r="D52" s="2" t="s">
        <v>211</v>
      </c>
      <c r="E52" s="3">
        <v>11896130440.32</v>
      </c>
      <c r="F52" s="3">
        <v>3576874774.5799999</v>
      </c>
      <c r="G52" s="3">
        <v>687168295.63999999</v>
      </c>
      <c r="H52" s="3">
        <v>1481585495.6600001</v>
      </c>
      <c r="I52" s="3">
        <v>425038532.76999998</v>
      </c>
      <c r="J52" s="1" t="s">
        <v>18</v>
      </c>
      <c r="K52" s="3">
        <v>314389576.87</v>
      </c>
      <c r="L52" s="3">
        <v>336640889.31999999</v>
      </c>
      <c r="M52" s="3">
        <v>33266247.379999999</v>
      </c>
      <c r="N52" s="3">
        <v>32853916.239999998</v>
      </c>
      <c r="O52" s="3">
        <v>202770.96</v>
      </c>
      <c r="P52" s="3">
        <v>49064475.25</v>
      </c>
      <c r="Q52" s="3">
        <v>29721517.469999999</v>
      </c>
      <c r="R52" s="3">
        <v>26860607.379999999</v>
      </c>
      <c r="S52" s="3">
        <v>49530</v>
      </c>
      <c r="T52" s="3">
        <v>106213201.56999999</v>
      </c>
      <c r="U52" s="3">
        <v>7981058.7000000002</v>
      </c>
      <c r="V52" s="3">
        <v>8319255665.7399998</v>
      </c>
      <c r="W52" s="3">
        <v>27323296995.849998</v>
      </c>
    </row>
    <row r="53" spans="1:23" x14ac:dyDescent="0.25">
      <c r="A53" s="2" t="s">
        <v>69</v>
      </c>
      <c r="B53" s="2" t="s">
        <v>77</v>
      </c>
      <c r="C53" s="15">
        <v>93000000</v>
      </c>
      <c r="D53" s="2" t="s">
        <v>211</v>
      </c>
      <c r="E53" s="3">
        <v>15703089884.58</v>
      </c>
      <c r="F53" s="3">
        <v>3787674239.6700001</v>
      </c>
      <c r="G53" s="3">
        <v>351539956.44999999</v>
      </c>
      <c r="H53" s="3">
        <v>1945504557.7</v>
      </c>
      <c r="I53" s="3">
        <v>426740633.22000003</v>
      </c>
      <c r="J53" s="1" t="s">
        <v>18</v>
      </c>
      <c r="K53" s="3">
        <v>228372562.44999999</v>
      </c>
      <c r="L53" s="3">
        <v>507769504.18000001</v>
      </c>
      <c r="M53" s="3">
        <v>58506667.530000001</v>
      </c>
      <c r="N53" s="3">
        <v>46943542.240000002</v>
      </c>
      <c r="O53" s="3">
        <v>20275.72</v>
      </c>
      <c r="P53" s="3">
        <v>48444468.009999998</v>
      </c>
      <c r="Q53" s="3">
        <v>33381008.949999999</v>
      </c>
      <c r="R53" s="3">
        <v>34625801.259999998</v>
      </c>
      <c r="S53" s="3">
        <v>584684</v>
      </c>
      <c r="T53" s="3">
        <v>91212782.280000001</v>
      </c>
      <c r="U53" s="3">
        <v>1918956.4</v>
      </c>
      <c r="V53" s="3">
        <v>11915415644.91</v>
      </c>
      <c r="W53" s="3">
        <v>35181745169.550003</v>
      </c>
    </row>
    <row r="54" spans="1:23" x14ac:dyDescent="0.25">
      <c r="A54" s="2" t="s">
        <v>69</v>
      </c>
      <c r="B54" s="2" t="s">
        <v>78</v>
      </c>
      <c r="C54" s="15">
        <v>95000000</v>
      </c>
      <c r="D54" s="2" t="s">
        <v>211</v>
      </c>
      <c r="E54" s="3">
        <v>22551906056.560001</v>
      </c>
      <c r="F54" s="3">
        <v>17907844888.720001</v>
      </c>
      <c r="G54" s="3">
        <v>2621288139.9899998</v>
      </c>
      <c r="H54" s="3">
        <v>9632871740.8799992</v>
      </c>
      <c r="I54" s="3">
        <v>1480288508.3099999</v>
      </c>
      <c r="J54" s="1" t="s">
        <v>18</v>
      </c>
      <c r="K54" s="3">
        <v>799904903.88</v>
      </c>
      <c r="L54" s="3">
        <v>1845509489.9400001</v>
      </c>
      <c r="M54" s="3">
        <v>399547797.66000003</v>
      </c>
      <c r="N54" s="3">
        <v>95262675.810000002</v>
      </c>
      <c r="O54" s="3">
        <v>33028.720000000001</v>
      </c>
      <c r="P54" s="3">
        <v>484741042.27999997</v>
      </c>
      <c r="Q54" s="3">
        <v>87266498.230000004</v>
      </c>
      <c r="R54" s="3">
        <v>212145496.84</v>
      </c>
      <c r="S54" s="3">
        <v>189997.5</v>
      </c>
      <c r="T54" s="3">
        <v>162963547.38999999</v>
      </c>
      <c r="U54" s="3">
        <v>-731210.43</v>
      </c>
      <c r="V54" s="3">
        <v>4644061167.8400002</v>
      </c>
      <c r="W54" s="3">
        <v>62925093770.120003</v>
      </c>
    </row>
    <row r="55" spans="1:23" x14ac:dyDescent="0.25">
      <c r="A55" s="2" t="s">
        <v>69</v>
      </c>
      <c r="B55" s="2" t="s">
        <v>79</v>
      </c>
      <c r="C55" s="15">
        <v>69000000</v>
      </c>
      <c r="D55" s="2" t="s">
        <v>211</v>
      </c>
      <c r="E55" s="3">
        <v>41195015495.360001</v>
      </c>
      <c r="F55" s="3">
        <v>34441480237.540001</v>
      </c>
      <c r="G55" s="3">
        <v>9514065936.3999996</v>
      </c>
      <c r="H55" s="3">
        <v>11590893837.870001</v>
      </c>
      <c r="I55" s="3">
        <v>3689737629.9499998</v>
      </c>
      <c r="J55" s="1" t="s">
        <v>18</v>
      </c>
      <c r="K55" s="3">
        <v>2183862882.3899999</v>
      </c>
      <c r="L55" s="3">
        <v>5642190883.0600004</v>
      </c>
      <c r="M55" s="3">
        <v>13582654.25</v>
      </c>
      <c r="N55" s="3">
        <v>191161114.66</v>
      </c>
      <c r="O55" s="3">
        <v>27834.15</v>
      </c>
      <c r="P55" s="3">
        <v>531201234.94</v>
      </c>
      <c r="Q55" s="3">
        <v>251249480.62</v>
      </c>
      <c r="R55" s="3">
        <v>200389274.84</v>
      </c>
      <c r="S55" s="3">
        <v>1264347.05</v>
      </c>
      <c r="T55" s="3">
        <v>382560298.25999999</v>
      </c>
      <c r="U55" s="3">
        <v>129530221.34</v>
      </c>
      <c r="V55" s="3">
        <v>6753535257.8199997</v>
      </c>
      <c r="W55" s="3">
        <v>116711748620.5</v>
      </c>
    </row>
    <row r="56" spans="1:23" x14ac:dyDescent="0.25">
      <c r="A56" s="2" t="s">
        <v>80</v>
      </c>
      <c r="B56" s="2" t="s">
        <v>81</v>
      </c>
      <c r="C56" s="15">
        <v>37000000</v>
      </c>
      <c r="D56" s="2" t="s">
        <v>211</v>
      </c>
      <c r="E56" s="3">
        <v>25512729818.110001</v>
      </c>
      <c r="F56" s="3">
        <v>13753015409.209999</v>
      </c>
      <c r="G56" s="3">
        <v>2674339643.3600001</v>
      </c>
      <c r="H56" s="3">
        <v>5351943015.6599998</v>
      </c>
      <c r="I56" s="3">
        <v>1580557382.9100001</v>
      </c>
      <c r="J56" s="1" t="s">
        <v>18</v>
      </c>
      <c r="K56" s="3">
        <v>1082141667.73</v>
      </c>
      <c r="L56" s="3">
        <v>1974190436.1500001</v>
      </c>
      <c r="M56" s="3">
        <v>47450955.259999998</v>
      </c>
      <c r="N56" s="3">
        <v>131548745.84999999</v>
      </c>
      <c r="O56" s="3">
        <v>147948.09</v>
      </c>
      <c r="P56" s="3">
        <v>230058510.52000001</v>
      </c>
      <c r="Q56" s="3">
        <v>26067801.989999998</v>
      </c>
      <c r="R56" s="3">
        <v>104291168.15000001</v>
      </c>
      <c r="S56" s="3">
        <v>15911624</v>
      </c>
      <c r="T56" s="3">
        <v>260692725.59999999</v>
      </c>
      <c r="U56" s="3">
        <v>20259601.98</v>
      </c>
      <c r="V56" s="3">
        <v>11759714408.9</v>
      </c>
      <c r="W56" s="3">
        <v>64525060863.470001</v>
      </c>
    </row>
    <row r="57" spans="1:23" x14ac:dyDescent="0.25">
      <c r="A57" s="2" t="s">
        <v>80</v>
      </c>
      <c r="B57" s="2" t="s">
        <v>82</v>
      </c>
      <c r="C57" s="15">
        <v>65000000</v>
      </c>
      <c r="D57" s="2" t="s">
        <v>211</v>
      </c>
      <c r="E57" s="3">
        <v>166687732011.19</v>
      </c>
      <c r="F57" s="3">
        <v>156986333565.60999</v>
      </c>
      <c r="G57" s="3">
        <v>50224954318.029999</v>
      </c>
      <c r="H57" s="3">
        <v>53821185352.760002</v>
      </c>
      <c r="I57" s="3">
        <v>9909430580.9599991</v>
      </c>
      <c r="J57" s="1" t="s">
        <v>18</v>
      </c>
      <c r="K57" s="3">
        <v>11157224125.32</v>
      </c>
      <c r="L57" s="3">
        <v>22417025179.279999</v>
      </c>
      <c r="M57" s="3">
        <v>926601213.83000004</v>
      </c>
      <c r="N57" s="3">
        <v>825300536.02999997</v>
      </c>
      <c r="O57" s="3">
        <v>2215241.81</v>
      </c>
      <c r="P57" s="3">
        <v>3167719654.0799999</v>
      </c>
      <c r="Q57" s="3">
        <v>677763880.52999997</v>
      </c>
      <c r="R57" s="3">
        <v>1195872076.1700001</v>
      </c>
      <c r="S57" s="3">
        <v>532190.47</v>
      </c>
      <c r="T57" s="3">
        <v>1878557190.6300001</v>
      </c>
      <c r="U57" s="3">
        <v>42121670.869999997</v>
      </c>
      <c r="V57" s="3">
        <v>9701398445.5799999</v>
      </c>
      <c r="W57" s="3">
        <v>489621967233.15002</v>
      </c>
    </row>
    <row r="58" spans="1:23" x14ac:dyDescent="0.25">
      <c r="A58" s="2" t="s">
        <v>80</v>
      </c>
      <c r="B58" s="2" t="s">
        <v>83</v>
      </c>
      <c r="C58" s="15">
        <v>71000000</v>
      </c>
      <c r="D58" s="2" t="s">
        <v>211</v>
      </c>
      <c r="E58" s="3">
        <v>122261500402.92</v>
      </c>
      <c r="F58" s="3">
        <v>118886080126.32001</v>
      </c>
      <c r="G58" s="3">
        <v>75897720641.339996</v>
      </c>
      <c r="H58" s="3">
        <v>22932866478.849998</v>
      </c>
      <c r="I58" s="3">
        <v>3489041301.9000001</v>
      </c>
      <c r="J58" s="1" t="s">
        <v>18</v>
      </c>
      <c r="K58" s="3">
        <v>3691030768.54</v>
      </c>
      <c r="L58" s="3">
        <v>7890731965.0600004</v>
      </c>
      <c r="M58" s="3">
        <v>35310771.850000001</v>
      </c>
      <c r="N58" s="3">
        <v>404080183.62</v>
      </c>
      <c r="O58" s="3">
        <v>583588.14</v>
      </c>
      <c r="P58" s="3">
        <v>2365961965.0500002</v>
      </c>
      <c r="Q58" s="3">
        <v>136050432.25</v>
      </c>
      <c r="R58" s="3">
        <v>276090855.13</v>
      </c>
      <c r="S58" s="3">
        <v>2115657</v>
      </c>
      <c r="T58" s="3">
        <v>1006608060.1</v>
      </c>
      <c r="U58" s="3">
        <v>59380714.840000004</v>
      </c>
      <c r="V58" s="3">
        <v>3375420276.5999999</v>
      </c>
      <c r="W58" s="3">
        <v>362710574189.51001</v>
      </c>
    </row>
    <row r="59" spans="1:23" x14ac:dyDescent="0.25">
      <c r="A59" s="2" t="s">
        <v>80</v>
      </c>
      <c r="B59" s="2" t="s">
        <v>84</v>
      </c>
      <c r="C59" s="15">
        <v>71800000</v>
      </c>
      <c r="D59" s="2" t="s">
        <v>211</v>
      </c>
      <c r="E59" s="3">
        <v>183923479087.79999</v>
      </c>
      <c r="F59" s="3">
        <v>179232854841.03</v>
      </c>
      <c r="G59" s="3">
        <v>62357474245.510002</v>
      </c>
      <c r="H59" s="3">
        <v>49048988207.68</v>
      </c>
      <c r="I59" s="3">
        <v>3484585194.8200002</v>
      </c>
      <c r="J59" s="1" t="s">
        <v>18</v>
      </c>
      <c r="K59" s="3">
        <v>4196330430.7800002</v>
      </c>
      <c r="L59" s="3">
        <v>51119991918.400002</v>
      </c>
      <c r="M59" s="3">
        <v>216105183.93000001</v>
      </c>
      <c r="N59" s="3">
        <v>513012262.45999998</v>
      </c>
      <c r="O59" s="3">
        <v>122561.49</v>
      </c>
      <c r="P59" s="3">
        <v>3903244950.5700002</v>
      </c>
      <c r="Q59" s="3">
        <v>421052670.13</v>
      </c>
      <c r="R59" s="3">
        <v>1675807117.3</v>
      </c>
      <c r="S59" s="3">
        <v>8773377.6899999995</v>
      </c>
      <c r="T59" s="3">
        <v>1832306932.96</v>
      </c>
      <c r="U59" s="3">
        <v>21851293.890000001</v>
      </c>
      <c r="V59" s="3">
        <v>4690624246.7700005</v>
      </c>
      <c r="W59" s="3">
        <v>546646604523.21002</v>
      </c>
    </row>
    <row r="60" spans="1:23" x14ac:dyDescent="0.25">
      <c r="A60" s="2" t="s">
        <v>80</v>
      </c>
      <c r="B60" s="2" t="s">
        <v>85</v>
      </c>
      <c r="C60" s="15">
        <v>75000000</v>
      </c>
      <c r="D60" s="2" t="s">
        <v>211</v>
      </c>
      <c r="E60" s="3">
        <v>115197058575.25</v>
      </c>
      <c r="F60" s="3">
        <v>101213160032.89999</v>
      </c>
      <c r="G60" s="3">
        <v>33396634191.599998</v>
      </c>
      <c r="H60" s="3">
        <v>38832560721.93</v>
      </c>
      <c r="I60" s="3">
        <v>4868383546.7399998</v>
      </c>
      <c r="J60" s="1" t="s">
        <v>18</v>
      </c>
      <c r="K60" s="3">
        <v>6392409667.3999996</v>
      </c>
      <c r="L60" s="3">
        <v>12315726364.459999</v>
      </c>
      <c r="M60" s="3">
        <v>816150106.30999994</v>
      </c>
      <c r="N60" s="3">
        <v>604842535.88999999</v>
      </c>
      <c r="O60" s="3">
        <v>1034568.18</v>
      </c>
      <c r="P60" s="3">
        <v>1978361971.02</v>
      </c>
      <c r="Q60" s="3">
        <v>213111774.09</v>
      </c>
      <c r="R60" s="3">
        <v>417646732.61000001</v>
      </c>
      <c r="S60" s="3">
        <v>2664399</v>
      </c>
      <c r="T60" s="3">
        <v>845798653.65999997</v>
      </c>
      <c r="U60" s="3">
        <v>63976583.539999999</v>
      </c>
      <c r="V60" s="3">
        <v>13983898542.35</v>
      </c>
      <c r="W60" s="3">
        <v>331143418966.92999</v>
      </c>
    </row>
    <row r="61" spans="1:23" x14ac:dyDescent="0.25">
      <c r="A61" s="2" t="s">
        <v>80</v>
      </c>
      <c r="B61" s="2" t="s">
        <v>86</v>
      </c>
      <c r="C61" s="15">
        <v>71900000</v>
      </c>
      <c r="D61" s="2" t="s">
        <v>211</v>
      </c>
      <c r="E61" s="3">
        <v>137076451401.45</v>
      </c>
      <c r="F61" s="3">
        <v>135253816599.31</v>
      </c>
      <c r="G61" s="3">
        <v>43068832635.620003</v>
      </c>
      <c r="H61" s="3">
        <v>31097391587.419998</v>
      </c>
      <c r="I61" s="3">
        <v>1250983737.9000001</v>
      </c>
      <c r="J61" s="1" t="s">
        <v>18</v>
      </c>
      <c r="K61" s="3">
        <v>1552487369.04</v>
      </c>
      <c r="L61" s="3">
        <v>54576709211.440002</v>
      </c>
      <c r="M61" s="3">
        <v>133841254.28</v>
      </c>
      <c r="N61" s="3">
        <v>189118328.55000001</v>
      </c>
      <c r="O61" s="3">
        <v>18530.38</v>
      </c>
      <c r="P61" s="3">
        <v>1392918319.75</v>
      </c>
      <c r="Q61" s="3">
        <v>493869701.99000001</v>
      </c>
      <c r="R61" s="3">
        <v>266067810.12</v>
      </c>
      <c r="S61" s="3">
        <v>34780</v>
      </c>
      <c r="T61" s="3">
        <v>784233927.19000006</v>
      </c>
      <c r="U61" s="3">
        <v>13924027.26</v>
      </c>
      <c r="V61" s="3">
        <v>1822634802.1400001</v>
      </c>
      <c r="W61" s="3">
        <v>408973334023.84003</v>
      </c>
    </row>
    <row r="62" spans="1:23" x14ac:dyDescent="0.25">
      <c r="A62" s="2" t="s">
        <v>87</v>
      </c>
      <c r="B62" s="2" t="s">
        <v>88</v>
      </c>
      <c r="C62" s="15">
        <v>14000000</v>
      </c>
      <c r="D62" s="2" t="s">
        <v>211</v>
      </c>
      <c r="E62" s="3">
        <v>59007473300.730003</v>
      </c>
      <c r="F62" s="3">
        <v>50881488860.949997</v>
      </c>
      <c r="G62" s="3">
        <v>18663863689.209999</v>
      </c>
      <c r="H62" s="3">
        <v>14074700431.559999</v>
      </c>
      <c r="I62" s="3">
        <v>3968105069.1999998</v>
      </c>
      <c r="J62" s="1" t="s">
        <v>18</v>
      </c>
      <c r="K62" s="3">
        <v>2467009125.4000001</v>
      </c>
      <c r="L62" s="3">
        <v>8234611990.3299999</v>
      </c>
      <c r="M62" s="3">
        <v>441773359.44</v>
      </c>
      <c r="N62" s="3">
        <v>276301106.01999998</v>
      </c>
      <c r="O62" s="3">
        <v>81429.27</v>
      </c>
      <c r="P62" s="3">
        <v>1593111468.78</v>
      </c>
      <c r="Q62" s="3">
        <v>99789007.650000006</v>
      </c>
      <c r="R62" s="3">
        <v>265018665.15000001</v>
      </c>
      <c r="S62" s="3">
        <v>7432480.04</v>
      </c>
      <c r="T62" s="3">
        <v>578938207.15999997</v>
      </c>
      <c r="U62" s="3">
        <v>79174031.569999993</v>
      </c>
      <c r="V62" s="3">
        <v>8125984439.7799997</v>
      </c>
      <c r="W62" s="3">
        <v>168764856662.23999</v>
      </c>
    </row>
    <row r="63" spans="1:23" x14ac:dyDescent="0.25">
      <c r="A63" s="2" t="s">
        <v>87</v>
      </c>
      <c r="B63" s="2" t="s">
        <v>89</v>
      </c>
      <c r="C63" s="15">
        <v>15000000</v>
      </c>
      <c r="D63" s="2" t="s">
        <v>211</v>
      </c>
      <c r="E63" s="3">
        <v>36043572216.309998</v>
      </c>
      <c r="F63" s="3">
        <v>20193462004.959999</v>
      </c>
      <c r="G63" s="3">
        <v>3599622903.3800001</v>
      </c>
      <c r="H63" s="3">
        <v>7894350730.6700001</v>
      </c>
      <c r="I63" s="3">
        <v>2277276439.73</v>
      </c>
      <c r="J63" s="1" t="s">
        <v>18</v>
      </c>
      <c r="K63" s="3">
        <v>1966441363.5899999</v>
      </c>
      <c r="L63" s="3">
        <v>2982910310.3600001</v>
      </c>
      <c r="M63" s="3">
        <v>9161019.3000000007</v>
      </c>
      <c r="N63" s="3">
        <v>164928560.62</v>
      </c>
      <c r="O63" s="3">
        <v>65740.23</v>
      </c>
      <c r="P63" s="3">
        <v>454418491.85000002</v>
      </c>
      <c r="Q63" s="3">
        <v>151003275.75999999</v>
      </c>
      <c r="R63" s="3">
        <v>242465711.44999999</v>
      </c>
      <c r="S63" s="3">
        <v>29951389.489999998</v>
      </c>
      <c r="T63" s="3">
        <v>356016261.88</v>
      </c>
      <c r="U63" s="3">
        <v>7891538.6900000004</v>
      </c>
      <c r="V63" s="3">
        <v>15850110211.35</v>
      </c>
      <c r="W63" s="3">
        <v>92223648169.619995</v>
      </c>
    </row>
    <row r="64" spans="1:23" x14ac:dyDescent="0.25">
      <c r="A64" s="2" t="s">
        <v>87</v>
      </c>
      <c r="B64" s="2" t="s">
        <v>90</v>
      </c>
      <c r="C64" s="15">
        <v>17000000</v>
      </c>
      <c r="D64" s="2" t="s">
        <v>211</v>
      </c>
      <c r="E64" s="3">
        <v>40310950481.220001</v>
      </c>
      <c r="F64" s="3">
        <v>31953460161.700001</v>
      </c>
      <c r="G64" s="3">
        <v>8328252460.1700001</v>
      </c>
      <c r="H64" s="3">
        <v>11740929648.15</v>
      </c>
      <c r="I64" s="3">
        <v>2432648869.4899998</v>
      </c>
      <c r="J64" s="1" t="s">
        <v>18</v>
      </c>
      <c r="K64" s="3">
        <v>2990036908.6500001</v>
      </c>
      <c r="L64" s="3">
        <v>4643479911.5799999</v>
      </c>
      <c r="M64" s="3">
        <v>43933535.979999997</v>
      </c>
      <c r="N64" s="3">
        <v>265261380.16999999</v>
      </c>
      <c r="O64" s="3">
        <v>501735.86</v>
      </c>
      <c r="P64" s="3">
        <v>739954627.07000005</v>
      </c>
      <c r="Q64" s="3">
        <v>72323523.349999994</v>
      </c>
      <c r="R64" s="3">
        <v>221598022.63</v>
      </c>
      <c r="S64" s="3">
        <v>2574810.5499999998</v>
      </c>
      <c r="T64" s="3">
        <v>322101535.10000002</v>
      </c>
      <c r="U64" s="3">
        <v>17625843.050000001</v>
      </c>
      <c r="V64" s="3">
        <v>8357490319.5200005</v>
      </c>
      <c r="W64" s="3">
        <v>112443123774.24001</v>
      </c>
    </row>
    <row r="65" spans="1:23" x14ac:dyDescent="0.25">
      <c r="A65" s="2" t="s">
        <v>87</v>
      </c>
      <c r="B65" s="2" t="s">
        <v>91</v>
      </c>
      <c r="C65" s="15">
        <v>20000000</v>
      </c>
      <c r="D65" s="2" t="s">
        <v>211</v>
      </c>
      <c r="E65" s="3">
        <v>74779955487.960007</v>
      </c>
      <c r="F65" s="3">
        <v>60889100871.470001</v>
      </c>
      <c r="G65" s="3">
        <v>15840363023.26</v>
      </c>
      <c r="H65" s="3">
        <v>18579301909.310001</v>
      </c>
      <c r="I65" s="3">
        <v>4864532752.5100002</v>
      </c>
      <c r="J65" s="1" t="s">
        <v>18</v>
      </c>
      <c r="K65" s="3">
        <v>4795735119.6099997</v>
      </c>
      <c r="L65" s="3">
        <v>11881823391.799999</v>
      </c>
      <c r="M65" s="3">
        <v>85698564.420000002</v>
      </c>
      <c r="N65" s="3">
        <v>429487075.89999998</v>
      </c>
      <c r="O65" s="3">
        <v>73274.61</v>
      </c>
      <c r="P65" s="3">
        <v>1572748915.24</v>
      </c>
      <c r="Q65" s="3">
        <v>109910441.42</v>
      </c>
      <c r="R65" s="3">
        <v>887386471.67999995</v>
      </c>
      <c r="S65" s="3">
        <v>240</v>
      </c>
      <c r="T65" s="3">
        <v>822312865.49000001</v>
      </c>
      <c r="U65" s="3">
        <v>450690250.11000001</v>
      </c>
      <c r="V65" s="3">
        <v>13890854616.49</v>
      </c>
      <c r="W65" s="3">
        <v>209879975271.28</v>
      </c>
    </row>
    <row r="66" spans="1:23" x14ac:dyDescent="0.25">
      <c r="A66" s="2" t="s">
        <v>87</v>
      </c>
      <c r="B66" s="2" t="s">
        <v>92</v>
      </c>
      <c r="C66" s="15">
        <v>24000000</v>
      </c>
      <c r="D66" s="2" t="s">
        <v>211</v>
      </c>
      <c r="E66" s="3">
        <v>25909260701.610001</v>
      </c>
      <c r="F66" s="3">
        <v>15829024832.32</v>
      </c>
      <c r="G66" s="3">
        <v>2998394377.3299999</v>
      </c>
      <c r="H66" s="3">
        <v>5825231292.3699999</v>
      </c>
      <c r="I66" s="3">
        <v>1990941703.1600001</v>
      </c>
      <c r="J66" s="1" t="s">
        <v>18</v>
      </c>
      <c r="K66" s="3">
        <v>1917166320.6900001</v>
      </c>
      <c r="L66" s="3">
        <v>2090665120.0599999</v>
      </c>
      <c r="M66" s="3">
        <v>11207199.050000001</v>
      </c>
      <c r="N66" s="3">
        <v>152911898.75999999</v>
      </c>
      <c r="O66" s="3">
        <v>37480.49</v>
      </c>
      <c r="P66" s="3">
        <v>293035626.05000001</v>
      </c>
      <c r="Q66" s="3">
        <v>35059404.590000004</v>
      </c>
      <c r="R66" s="3">
        <v>140137077.59</v>
      </c>
      <c r="S66" s="3">
        <v>528835.32999999996</v>
      </c>
      <c r="T66" s="3">
        <v>194174468.47</v>
      </c>
      <c r="U66" s="3">
        <v>19405693.23</v>
      </c>
      <c r="V66" s="3">
        <v>10080235869.290001</v>
      </c>
      <c r="W66" s="3">
        <v>67487417900.389999</v>
      </c>
    </row>
    <row r="67" spans="1:23" x14ac:dyDescent="0.25">
      <c r="A67" s="2" t="s">
        <v>87</v>
      </c>
      <c r="B67" s="2" t="s">
        <v>93</v>
      </c>
      <c r="C67" s="15">
        <v>29000000</v>
      </c>
      <c r="D67" s="2" t="s">
        <v>211</v>
      </c>
      <c r="E67" s="3">
        <v>43710718884.419998</v>
      </c>
      <c r="F67" s="3">
        <v>35921358246.470001</v>
      </c>
      <c r="G67" s="3">
        <v>9982636717.4300003</v>
      </c>
      <c r="H67" s="3">
        <v>11718404209.68</v>
      </c>
      <c r="I67" s="3">
        <v>5813208173.5900002</v>
      </c>
      <c r="J67" s="1" t="s">
        <v>18</v>
      </c>
      <c r="K67" s="3">
        <v>2279912817.3800001</v>
      </c>
      <c r="L67" s="3">
        <v>4289956918.77</v>
      </c>
      <c r="M67" s="3">
        <v>77330925.879999995</v>
      </c>
      <c r="N67" s="3">
        <v>199249499.13999999</v>
      </c>
      <c r="O67" s="3">
        <v>85046.93</v>
      </c>
      <c r="P67" s="3">
        <v>454688459.44999999</v>
      </c>
      <c r="Q67" s="3">
        <v>110812027.59</v>
      </c>
      <c r="R67" s="3">
        <v>221561190.72999999</v>
      </c>
      <c r="S67" s="3">
        <v>1074340.1100000001</v>
      </c>
      <c r="T67" s="3">
        <v>485066201.16000003</v>
      </c>
      <c r="U67" s="3">
        <v>18685305.800000001</v>
      </c>
      <c r="V67" s="3">
        <v>7789360637.9499998</v>
      </c>
      <c r="W67" s="3">
        <v>123074109602.48</v>
      </c>
    </row>
    <row r="68" spans="1:23" x14ac:dyDescent="0.25">
      <c r="A68" s="2" t="s">
        <v>87</v>
      </c>
      <c r="B68" s="2" t="s">
        <v>94</v>
      </c>
      <c r="C68" s="15">
        <v>34000000</v>
      </c>
      <c r="D68" s="2" t="s">
        <v>211</v>
      </c>
      <c r="E68" s="3">
        <v>19827412835.209999</v>
      </c>
      <c r="F68" s="3">
        <v>14049788009.309999</v>
      </c>
      <c r="G68" s="3">
        <v>3473595994.8699999</v>
      </c>
      <c r="H68" s="3">
        <v>4854130956.9799995</v>
      </c>
      <c r="I68" s="3">
        <v>1179248064</v>
      </c>
      <c r="J68" s="1" t="s">
        <v>18</v>
      </c>
      <c r="K68" s="3">
        <v>1624677876.6099999</v>
      </c>
      <c r="L68" s="3">
        <v>1530377562.05</v>
      </c>
      <c r="M68" s="3">
        <v>6564032.6299999999</v>
      </c>
      <c r="N68" s="3">
        <v>105719136.7</v>
      </c>
      <c r="O68" s="3">
        <v>1491124.13</v>
      </c>
      <c r="P68" s="3">
        <v>286702996.37</v>
      </c>
      <c r="Q68" s="3">
        <v>314394365.01999998</v>
      </c>
      <c r="R68" s="3">
        <v>86237395.069999993</v>
      </c>
      <c r="S68" s="3">
        <v>1697846.46</v>
      </c>
      <c r="T68" s="3">
        <v>307710753.97000003</v>
      </c>
      <c r="U68" s="3">
        <v>1474368.79</v>
      </c>
      <c r="V68" s="3">
        <v>5777624825.8999996</v>
      </c>
      <c r="W68" s="3">
        <v>53428848144.07</v>
      </c>
    </row>
    <row r="69" spans="1:23" x14ac:dyDescent="0.25">
      <c r="A69" s="2" t="s">
        <v>87</v>
      </c>
      <c r="B69" s="2" t="s">
        <v>95</v>
      </c>
      <c r="C69" s="15">
        <v>38000000</v>
      </c>
      <c r="D69" s="2" t="s">
        <v>211</v>
      </c>
      <c r="E69" s="3">
        <v>35408128741.75</v>
      </c>
      <c r="F69" s="3">
        <v>28030447035.98</v>
      </c>
      <c r="G69" s="3">
        <v>9412215299.4200001</v>
      </c>
      <c r="H69" s="3">
        <v>8649517225.2800007</v>
      </c>
      <c r="I69" s="3">
        <v>2220953544.9000001</v>
      </c>
      <c r="J69" s="1" t="s">
        <v>18</v>
      </c>
      <c r="K69" s="3">
        <v>1746167697.28</v>
      </c>
      <c r="L69" s="3">
        <v>4214646756.4000001</v>
      </c>
      <c r="M69" s="3">
        <v>187372011.50999999</v>
      </c>
      <c r="N69" s="3">
        <v>178902161.13</v>
      </c>
      <c r="O69" s="3">
        <v>119859.38</v>
      </c>
      <c r="P69" s="3">
        <v>509652041.26999998</v>
      </c>
      <c r="Q69" s="3">
        <v>48566003.68</v>
      </c>
      <c r="R69" s="3">
        <v>220253677.03999999</v>
      </c>
      <c r="S69" s="3">
        <v>4112016.63</v>
      </c>
      <c r="T69" s="3">
        <v>330568336.63</v>
      </c>
      <c r="U69" s="3">
        <v>15053917.050000001</v>
      </c>
      <c r="V69" s="3">
        <v>7377681705.7700005</v>
      </c>
      <c r="W69" s="3">
        <v>98554358031.100006</v>
      </c>
    </row>
    <row r="70" spans="1:23" x14ac:dyDescent="0.25">
      <c r="A70" s="2" t="s">
        <v>87</v>
      </c>
      <c r="B70" s="2" t="s">
        <v>96</v>
      </c>
      <c r="C70" s="15">
        <v>42000000</v>
      </c>
      <c r="D70" s="2" t="s">
        <v>211</v>
      </c>
      <c r="E70" s="3">
        <v>39643122157.050003</v>
      </c>
      <c r="F70" s="3">
        <v>35739056975.610001</v>
      </c>
      <c r="G70" s="3">
        <v>14162246643.219999</v>
      </c>
      <c r="H70" s="3">
        <v>11096920024.34</v>
      </c>
      <c r="I70" s="3">
        <v>2527550584.3000002</v>
      </c>
      <c r="J70" s="1" t="s">
        <v>18</v>
      </c>
      <c r="K70" s="3">
        <v>1658926723.8900001</v>
      </c>
      <c r="L70" s="3">
        <v>4889206881.5</v>
      </c>
      <c r="M70" s="3">
        <v>36271857.32</v>
      </c>
      <c r="N70" s="3">
        <v>199739269.91</v>
      </c>
      <c r="O70" s="3">
        <v>269760.12</v>
      </c>
      <c r="P70" s="3">
        <v>484654845.10000002</v>
      </c>
      <c r="Q70" s="3">
        <v>65749600.07</v>
      </c>
      <c r="R70" s="3">
        <v>221337822.55000001</v>
      </c>
      <c r="S70" s="3">
        <v>207935</v>
      </c>
      <c r="T70" s="3">
        <v>296459784.5</v>
      </c>
      <c r="U70" s="3">
        <v>18473900.960000001</v>
      </c>
      <c r="V70" s="3">
        <v>3904065181.4400001</v>
      </c>
      <c r="W70" s="3">
        <v>114944259946.88</v>
      </c>
    </row>
    <row r="71" spans="1:23" x14ac:dyDescent="0.25">
      <c r="A71" s="2" t="s">
        <v>87</v>
      </c>
      <c r="B71" s="2" t="s">
        <v>97</v>
      </c>
      <c r="C71" s="15">
        <v>46000000</v>
      </c>
      <c r="D71" s="2" t="s">
        <v>211</v>
      </c>
      <c r="E71" s="3">
        <v>370853815623.78003</v>
      </c>
      <c r="F71" s="3">
        <v>354368442542.51001</v>
      </c>
      <c r="G71" s="3">
        <v>95747290117.699997</v>
      </c>
      <c r="H71" s="3">
        <v>131873377219.2</v>
      </c>
      <c r="I71" s="3">
        <v>23970379204.419998</v>
      </c>
      <c r="J71" s="1" t="s">
        <v>18</v>
      </c>
      <c r="K71" s="3">
        <v>23999599852.080002</v>
      </c>
      <c r="L71" s="3">
        <v>53413156668.120003</v>
      </c>
      <c r="M71" s="3">
        <v>205176521.59999999</v>
      </c>
      <c r="N71" s="3">
        <v>1919514189.3499999</v>
      </c>
      <c r="O71" s="3">
        <v>3183278.89</v>
      </c>
      <c r="P71" s="3">
        <v>12636679093.379999</v>
      </c>
      <c r="Q71" s="3">
        <v>1107253195.6800001</v>
      </c>
      <c r="R71" s="3">
        <v>2786731491.4099998</v>
      </c>
      <c r="S71" s="3">
        <v>24643389.649999999</v>
      </c>
      <c r="T71" s="3">
        <v>4337346791.1199999</v>
      </c>
      <c r="U71" s="3">
        <v>1200091801.78</v>
      </c>
      <c r="V71" s="3">
        <v>16485373081.27</v>
      </c>
      <c r="W71" s="3">
        <v>1094932054061.9399</v>
      </c>
    </row>
    <row r="72" spans="1:23" x14ac:dyDescent="0.25">
      <c r="A72" s="2" t="s">
        <v>87</v>
      </c>
      <c r="B72" s="2" t="s">
        <v>98</v>
      </c>
      <c r="C72" s="15">
        <v>54000000</v>
      </c>
      <c r="D72" s="2" t="s">
        <v>211</v>
      </c>
      <c r="E72" s="3">
        <v>21335520171.610001</v>
      </c>
      <c r="F72" s="3">
        <v>13935736019.809999</v>
      </c>
      <c r="G72" s="3">
        <v>3011315651.3400002</v>
      </c>
      <c r="H72" s="3">
        <v>5166030548.8999996</v>
      </c>
      <c r="I72" s="3">
        <v>1659757962.02</v>
      </c>
      <c r="J72" s="1" t="s">
        <v>18</v>
      </c>
      <c r="K72" s="3">
        <v>1243154963.51</v>
      </c>
      <c r="L72" s="3">
        <v>1786416844.1199999</v>
      </c>
      <c r="M72" s="3">
        <v>8298501.1200000001</v>
      </c>
      <c r="N72" s="3">
        <v>120290023.34999999</v>
      </c>
      <c r="O72" s="3">
        <v>261191.03</v>
      </c>
      <c r="P72" s="3">
        <v>326967920.56999999</v>
      </c>
      <c r="Q72" s="3">
        <v>11876062.92</v>
      </c>
      <c r="R72" s="3">
        <v>286487296.14999998</v>
      </c>
      <c r="S72" s="3">
        <v>3629704.35</v>
      </c>
      <c r="T72" s="3">
        <v>251985180.18000001</v>
      </c>
      <c r="U72" s="3">
        <v>14603132.15</v>
      </c>
      <c r="V72" s="3">
        <v>7399784151.8000002</v>
      </c>
      <c r="W72" s="3">
        <v>56562115324.93</v>
      </c>
    </row>
    <row r="73" spans="1:23" x14ac:dyDescent="0.25">
      <c r="A73" s="2" t="s">
        <v>87</v>
      </c>
      <c r="B73" s="2" t="s">
        <v>99</v>
      </c>
      <c r="C73" s="15">
        <v>61000000</v>
      </c>
      <c r="D73" s="2" t="s">
        <v>211</v>
      </c>
      <c r="E73" s="3">
        <v>34457129750.540001</v>
      </c>
      <c r="F73" s="3">
        <v>27391596330.18</v>
      </c>
      <c r="G73" s="3">
        <v>6074564046.8999996</v>
      </c>
      <c r="H73" s="3">
        <v>10091687621.860001</v>
      </c>
      <c r="I73" s="3">
        <v>2930890178.5900002</v>
      </c>
      <c r="J73" s="1" t="s">
        <v>18</v>
      </c>
      <c r="K73" s="3">
        <v>2101185949.0799999</v>
      </c>
      <c r="L73" s="3">
        <v>4611091532.5</v>
      </c>
      <c r="M73" s="3">
        <v>23665210.739999998</v>
      </c>
      <c r="N73" s="3">
        <v>189838409.28</v>
      </c>
      <c r="O73" s="3">
        <v>350963.56</v>
      </c>
      <c r="P73" s="3">
        <v>455110493.83999997</v>
      </c>
      <c r="Q73" s="3">
        <v>142414063.49000001</v>
      </c>
      <c r="R73" s="3">
        <v>197978876.40000001</v>
      </c>
      <c r="S73" s="3">
        <v>7342038</v>
      </c>
      <c r="T73" s="3">
        <v>496368238.5</v>
      </c>
      <c r="U73" s="3">
        <v>10173486.609999999</v>
      </c>
      <c r="V73" s="3">
        <v>7065533420.3599997</v>
      </c>
      <c r="W73" s="3">
        <v>96246920610.429993</v>
      </c>
    </row>
    <row r="74" spans="1:23" x14ac:dyDescent="0.25">
      <c r="A74" s="2" t="s">
        <v>87</v>
      </c>
      <c r="B74" s="2" t="s">
        <v>100</v>
      </c>
      <c r="C74" s="15">
        <v>66000000</v>
      </c>
      <c r="D74" s="2" t="s">
        <v>211</v>
      </c>
      <c r="E74" s="3">
        <v>26999132622.810001</v>
      </c>
      <c r="F74" s="3">
        <v>22888754520.259998</v>
      </c>
      <c r="G74" s="3">
        <v>5955691417.9200001</v>
      </c>
      <c r="H74" s="3">
        <v>7867901021.5500002</v>
      </c>
      <c r="I74" s="3">
        <v>2787741632.46</v>
      </c>
      <c r="J74" s="1" t="s">
        <v>18</v>
      </c>
      <c r="K74" s="3">
        <v>1625709575.3599999</v>
      </c>
      <c r="L74" s="3">
        <v>3556231521.23</v>
      </c>
      <c r="M74" s="3">
        <v>18388613.530000001</v>
      </c>
      <c r="N74" s="3">
        <v>160559161.77000001</v>
      </c>
      <c r="O74" s="3">
        <v>99992.16</v>
      </c>
      <c r="P74" s="3">
        <v>290768605.58999997</v>
      </c>
      <c r="Q74" s="3">
        <v>147470749.97</v>
      </c>
      <c r="R74" s="3">
        <v>142407990.62</v>
      </c>
      <c r="S74" s="3">
        <v>380061.74</v>
      </c>
      <c r="T74" s="3">
        <v>297915416.25999999</v>
      </c>
      <c r="U74" s="3">
        <v>1007916.26</v>
      </c>
      <c r="V74" s="3">
        <v>4110378102.5500002</v>
      </c>
      <c r="W74" s="3">
        <v>76850538922.039993</v>
      </c>
    </row>
    <row r="75" spans="1:23" x14ac:dyDescent="0.25">
      <c r="A75" s="2" t="s">
        <v>87</v>
      </c>
      <c r="B75" s="2" t="s">
        <v>101</v>
      </c>
      <c r="C75" s="15">
        <v>68000000</v>
      </c>
      <c r="D75" s="2" t="s">
        <v>211</v>
      </c>
      <c r="E75" s="3">
        <v>27903521010.959999</v>
      </c>
      <c r="F75" s="3">
        <v>17234173755.18</v>
      </c>
      <c r="G75" s="3">
        <v>3103610607.4400001</v>
      </c>
      <c r="H75" s="3">
        <v>6186641205.3500004</v>
      </c>
      <c r="I75" s="3">
        <v>1883735724.8800001</v>
      </c>
      <c r="J75" s="1" t="s">
        <v>18</v>
      </c>
      <c r="K75" s="3">
        <v>1372046110.96</v>
      </c>
      <c r="L75" s="3">
        <v>3260930982.3600001</v>
      </c>
      <c r="M75" s="3">
        <v>5480127.4000000004</v>
      </c>
      <c r="N75" s="3">
        <v>179207339.59999999</v>
      </c>
      <c r="O75" s="3">
        <v>-20903.310000000001</v>
      </c>
      <c r="P75" s="3">
        <v>425303173.88999999</v>
      </c>
      <c r="Q75" s="3">
        <v>48459834.689999998</v>
      </c>
      <c r="R75" s="3">
        <v>322163288.92000002</v>
      </c>
      <c r="S75" s="3">
        <v>123618423.29000001</v>
      </c>
      <c r="T75" s="3">
        <v>276616605.75</v>
      </c>
      <c r="U75" s="3">
        <v>-469538.09</v>
      </c>
      <c r="V75" s="3">
        <v>10669347255.780001</v>
      </c>
      <c r="W75" s="3">
        <v>72994365005.050003</v>
      </c>
    </row>
    <row r="76" spans="1:23" x14ac:dyDescent="0.25">
      <c r="A76" s="2" t="s">
        <v>87</v>
      </c>
      <c r="B76" s="2" t="s">
        <v>102</v>
      </c>
      <c r="C76" s="15">
        <v>28000000</v>
      </c>
      <c r="D76" s="2" t="s">
        <v>211</v>
      </c>
      <c r="E76" s="3">
        <v>40798843428.68</v>
      </c>
      <c r="F76" s="3">
        <v>34937393496.720001</v>
      </c>
      <c r="G76" s="3">
        <v>8081607681.3199997</v>
      </c>
      <c r="H76" s="3">
        <v>11112162853.41</v>
      </c>
      <c r="I76" s="3">
        <v>3770925984.1999998</v>
      </c>
      <c r="J76" s="1" t="s">
        <v>18</v>
      </c>
      <c r="K76" s="3">
        <v>2501370540.73</v>
      </c>
      <c r="L76" s="3">
        <v>6870880766.1199999</v>
      </c>
      <c r="M76" s="3">
        <v>28733593.41</v>
      </c>
      <c r="N76" s="3">
        <v>214690874.22</v>
      </c>
      <c r="O76" s="3">
        <v>384161.85</v>
      </c>
      <c r="P76" s="3">
        <v>832024336.5</v>
      </c>
      <c r="Q76" s="3">
        <v>252289641.50999999</v>
      </c>
      <c r="R76" s="3">
        <v>455983355.42000002</v>
      </c>
      <c r="S76" s="3">
        <v>4091811.25</v>
      </c>
      <c r="T76" s="3">
        <v>574251532.88999999</v>
      </c>
      <c r="U76" s="3">
        <v>1751085.24</v>
      </c>
      <c r="V76" s="3">
        <v>5861449931.96</v>
      </c>
      <c r="W76" s="3">
        <v>116298835075.42999</v>
      </c>
    </row>
    <row r="77" spans="1:23" x14ac:dyDescent="0.25">
      <c r="A77" s="2" t="s">
        <v>87</v>
      </c>
      <c r="B77" s="2" t="s">
        <v>103</v>
      </c>
      <c r="C77" s="15">
        <v>70000000</v>
      </c>
      <c r="D77" s="2" t="s">
        <v>211</v>
      </c>
      <c r="E77" s="3">
        <v>48449284213.139999</v>
      </c>
      <c r="F77" s="3">
        <v>41705578660.019997</v>
      </c>
      <c r="G77" s="3">
        <v>10822210201.360001</v>
      </c>
      <c r="H77" s="3">
        <v>14339040898.309999</v>
      </c>
      <c r="I77" s="3">
        <v>5830852620.3299999</v>
      </c>
      <c r="J77" s="1" t="s">
        <v>18</v>
      </c>
      <c r="K77" s="3">
        <v>2561601154.1999998</v>
      </c>
      <c r="L77" s="3">
        <v>5497070057.0900002</v>
      </c>
      <c r="M77" s="3">
        <v>93735122.319999993</v>
      </c>
      <c r="N77" s="3">
        <v>260664866.21000001</v>
      </c>
      <c r="O77" s="3">
        <v>66130.23</v>
      </c>
      <c r="P77" s="3">
        <v>719485641.48000002</v>
      </c>
      <c r="Q77" s="3">
        <v>75180965.819999993</v>
      </c>
      <c r="R77" s="3">
        <v>582883010.73000002</v>
      </c>
      <c r="S77" s="3">
        <v>1419078.34</v>
      </c>
      <c r="T77" s="3">
        <v>474559947.95999998</v>
      </c>
      <c r="U77" s="3">
        <v>61268806.659999996</v>
      </c>
      <c r="V77" s="3">
        <v>6743705553.1199999</v>
      </c>
      <c r="W77" s="3">
        <v>138218606927.32001</v>
      </c>
    </row>
    <row r="78" spans="1:23" x14ac:dyDescent="0.25">
      <c r="A78" s="2" t="s">
        <v>87</v>
      </c>
      <c r="B78" s="2" t="s">
        <v>104</v>
      </c>
      <c r="C78" s="15">
        <v>78000000</v>
      </c>
      <c r="D78" s="2" t="s">
        <v>211</v>
      </c>
      <c r="E78" s="3">
        <v>43327454268.550003</v>
      </c>
      <c r="F78" s="3">
        <v>39861147112.470001</v>
      </c>
      <c r="G78" s="3">
        <v>9676062398.0499992</v>
      </c>
      <c r="H78" s="3">
        <v>14092261394.799999</v>
      </c>
      <c r="I78" s="3">
        <v>5904401427.5</v>
      </c>
      <c r="J78" s="1" t="s">
        <v>18</v>
      </c>
      <c r="K78" s="3">
        <v>2373434479.6999998</v>
      </c>
      <c r="L78" s="3">
        <v>5782453761.8999996</v>
      </c>
      <c r="M78" s="3">
        <v>14285331.25</v>
      </c>
      <c r="N78" s="3">
        <v>234366665.63</v>
      </c>
      <c r="O78" s="3">
        <v>2067287.31</v>
      </c>
      <c r="P78" s="3">
        <v>733946941.12</v>
      </c>
      <c r="Q78" s="3">
        <v>137320476.84999999</v>
      </c>
      <c r="R78" s="3">
        <v>337518019.44999999</v>
      </c>
      <c r="S78" s="1" t="s">
        <v>18</v>
      </c>
      <c r="T78" s="3">
        <v>424745560.75999999</v>
      </c>
      <c r="U78" s="3">
        <v>48425711.729999997</v>
      </c>
      <c r="V78" s="3">
        <v>3466307156.0799999</v>
      </c>
      <c r="W78" s="3">
        <v>126416197993.14999</v>
      </c>
    </row>
    <row r="79" spans="1:23" x14ac:dyDescent="0.25">
      <c r="A79" s="2" t="s">
        <v>87</v>
      </c>
      <c r="B79" s="2" t="s">
        <v>105</v>
      </c>
      <c r="C79" s="15">
        <v>55000000</v>
      </c>
      <c r="D79" s="2" t="s">
        <v>211</v>
      </c>
      <c r="E79" s="3">
        <v>1980072032.3099999</v>
      </c>
      <c r="F79" s="3">
        <v>1335257397.97</v>
      </c>
      <c r="G79" s="3">
        <v>169259973.40000001</v>
      </c>
      <c r="H79" s="3">
        <v>669559292.69000006</v>
      </c>
      <c r="I79" s="3">
        <v>156082890.78999999</v>
      </c>
      <c r="J79" s="3">
        <v>97020847.209999993</v>
      </c>
      <c r="K79" s="3">
        <v>38912469.93</v>
      </c>
      <c r="L79" s="3">
        <v>146142687.53</v>
      </c>
      <c r="M79" s="1" t="s">
        <v>18</v>
      </c>
      <c r="N79" s="3">
        <v>6518813.7400000002</v>
      </c>
      <c r="O79" s="3">
        <v>0.02</v>
      </c>
      <c r="P79" s="3">
        <v>14673605.77</v>
      </c>
      <c r="Q79" s="3">
        <v>10979444.15</v>
      </c>
      <c r="R79" s="1" t="s">
        <v>18</v>
      </c>
      <c r="S79" s="3">
        <v>3165407.77</v>
      </c>
      <c r="T79" s="3">
        <v>10407991.23</v>
      </c>
      <c r="U79" s="3">
        <v>1067726.52</v>
      </c>
      <c r="V79" s="3">
        <v>644814634.34000003</v>
      </c>
      <c r="W79" s="3">
        <v>5283935215.3699999</v>
      </c>
    </row>
    <row r="80" spans="1:23" x14ac:dyDescent="0.25">
      <c r="A80" s="2" t="s">
        <v>87</v>
      </c>
      <c r="B80" s="2" t="s">
        <v>106</v>
      </c>
      <c r="C80" s="15">
        <v>45000000</v>
      </c>
      <c r="D80" s="2" t="s">
        <v>211</v>
      </c>
      <c r="E80" s="3">
        <v>1378502754322</v>
      </c>
      <c r="F80" s="3">
        <v>1351279018355.3301</v>
      </c>
      <c r="G80" s="3">
        <v>470237341200.75</v>
      </c>
      <c r="H80" s="3">
        <v>526578212508.85999</v>
      </c>
      <c r="I80" s="3">
        <v>15337802697.01</v>
      </c>
      <c r="J80" s="1" t="s">
        <v>18</v>
      </c>
      <c r="K80" s="3">
        <v>75293276470.350006</v>
      </c>
      <c r="L80" s="3">
        <v>124430930291.25999</v>
      </c>
      <c r="M80" s="3">
        <v>4888751.82</v>
      </c>
      <c r="N80" s="3">
        <v>2285756607.3400002</v>
      </c>
      <c r="O80" s="3">
        <v>3134466.88</v>
      </c>
      <c r="P80" s="3">
        <v>89254153952.470001</v>
      </c>
      <c r="Q80" s="3">
        <v>46842991.890000001</v>
      </c>
      <c r="R80" s="3">
        <v>16110963702.08</v>
      </c>
      <c r="S80" s="3">
        <v>94879965.909999996</v>
      </c>
      <c r="T80" s="3">
        <v>15774356481.190001</v>
      </c>
      <c r="U80" s="3">
        <v>7677889511.6199999</v>
      </c>
      <c r="V80" s="3">
        <v>27223735966.669998</v>
      </c>
      <c r="W80" s="3">
        <v>4100135938243.4302</v>
      </c>
    </row>
    <row r="81" spans="1:23" x14ac:dyDescent="0.25">
      <c r="A81" s="2" t="s">
        <v>107</v>
      </c>
      <c r="B81" s="2" t="s">
        <v>108</v>
      </c>
      <c r="C81" s="15">
        <v>12000000</v>
      </c>
      <c r="D81" s="2" t="s">
        <v>211</v>
      </c>
      <c r="E81" s="3">
        <v>29984364248.110001</v>
      </c>
      <c r="F81" s="3">
        <v>25038148537.950001</v>
      </c>
      <c r="G81" s="3">
        <v>8488702865.5600004</v>
      </c>
      <c r="H81" s="3">
        <v>7563172621.4499998</v>
      </c>
      <c r="I81" s="3">
        <v>1184200702.3</v>
      </c>
      <c r="J81" s="1" t="s">
        <v>18</v>
      </c>
      <c r="K81" s="3">
        <v>1512692868.4300001</v>
      </c>
      <c r="L81" s="3">
        <v>5006994901.9700003</v>
      </c>
      <c r="M81" s="3">
        <v>4298381.51</v>
      </c>
      <c r="N81" s="3">
        <v>167060800.34999999</v>
      </c>
      <c r="O81" s="3">
        <v>9144429.8300000001</v>
      </c>
      <c r="P81" s="3">
        <v>504572094.82999998</v>
      </c>
      <c r="Q81" s="3">
        <v>24993001.260000002</v>
      </c>
      <c r="R81" s="3">
        <v>163547691.52000001</v>
      </c>
      <c r="S81" s="3">
        <v>1279404.5</v>
      </c>
      <c r="T81" s="3">
        <v>280428453.85000002</v>
      </c>
      <c r="U81" s="3">
        <v>20851715.07</v>
      </c>
      <c r="V81" s="3">
        <v>4946215710.1599998</v>
      </c>
      <c r="W81" s="3">
        <v>84900668428.649994</v>
      </c>
    </row>
    <row r="82" spans="1:23" x14ac:dyDescent="0.25">
      <c r="A82" s="2" t="s">
        <v>107</v>
      </c>
      <c r="B82" s="2" t="s">
        <v>109</v>
      </c>
      <c r="C82" s="15">
        <v>18000000</v>
      </c>
      <c r="D82" s="2" t="s">
        <v>211</v>
      </c>
      <c r="E82" s="3">
        <v>67091592683.209999</v>
      </c>
      <c r="F82" s="3">
        <v>52562051389.099998</v>
      </c>
      <c r="G82" s="3">
        <v>14214252903.559999</v>
      </c>
      <c r="H82" s="3">
        <v>17926328819.299999</v>
      </c>
      <c r="I82" s="3">
        <v>5031529678</v>
      </c>
      <c r="J82" s="1" t="s">
        <v>18</v>
      </c>
      <c r="K82" s="3">
        <v>4208110422.4499998</v>
      </c>
      <c r="L82" s="3">
        <v>7551277181.96</v>
      </c>
      <c r="M82" s="3">
        <v>32980146.629999999</v>
      </c>
      <c r="N82" s="3">
        <v>399028172.06</v>
      </c>
      <c r="O82" s="3">
        <v>324813.31</v>
      </c>
      <c r="P82" s="3">
        <v>1354031845.5699999</v>
      </c>
      <c r="Q82" s="3">
        <v>104744017.2</v>
      </c>
      <c r="R82" s="3">
        <v>344945443.44</v>
      </c>
      <c r="S82" s="3">
        <v>19523169.5</v>
      </c>
      <c r="T82" s="3">
        <v>927791655.50999999</v>
      </c>
      <c r="U82" s="3">
        <v>75452400.75</v>
      </c>
      <c r="V82" s="3">
        <v>14529541294.110001</v>
      </c>
      <c r="W82" s="3">
        <v>186373506035.66</v>
      </c>
    </row>
    <row r="83" spans="1:23" x14ac:dyDescent="0.25">
      <c r="A83" s="2" t="s">
        <v>107</v>
      </c>
      <c r="B83" s="2" t="s">
        <v>110</v>
      </c>
      <c r="C83" s="15">
        <v>3000000</v>
      </c>
      <c r="D83" s="2" t="s">
        <v>211</v>
      </c>
      <c r="E83" s="3">
        <v>173334739843.72</v>
      </c>
      <c r="F83" s="3">
        <v>156215317970.91</v>
      </c>
      <c r="G83" s="3">
        <v>35708810099.709999</v>
      </c>
      <c r="H83" s="3">
        <v>46255515978.669998</v>
      </c>
      <c r="I83" s="3">
        <v>13669487769.33</v>
      </c>
      <c r="J83" s="1" t="s">
        <v>18</v>
      </c>
      <c r="K83" s="3">
        <v>17142175684.26</v>
      </c>
      <c r="L83" s="3">
        <v>32655536251.110001</v>
      </c>
      <c r="M83" s="3">
        <v>87746552.819999993</v>
      </c>
      <c r="N83" s="3">
        <v>1135339696.3</v>
      </c>
      <c r="O83" s="3">
        <v>848368.34</v>
      </c>
      <c r="P83" s="3">
        <v>5217839661.5799999</v>
      </c>
      <c r="Q83" s="3">
        <v>370097318.23000002</v>
      </c>
      <c r="R83" s="3">
        <v>1448132475.8099999</v>
      </c>
      <c r="S83" s="3">
        <v>16219662.67</v>
      </c>
      <c r="T83" s="3">
        <v>1844575162.6500001</v>
      </c>
      <c r="U83" s="3">
        <v>335459349.06999999</v>
      </c>
      <c r="V83" s="3">
        <v>17119421872.809999</v>
      </c>
      <c r="W83" s="3">
        <v>502557263717.98999</v>
      </c>
    </row>
    <row r="84" spans="1:23" x14ac:dyDescent="0.25">
      <c r="A84" s="2" t="s">
        <v>107</v>
      </c>
      <c r="B84" s="2" t="s">
        <v>111</v>
      </c>
      <c r="C84" s="15">
        <v>79000000</v>
      </c>
      <c r="D84" s="2" t="s">
        <v>211</v>
      </c>
      <c r="E84" s="3">
        <v>11879777381.73</v>
      </c>
      <c r="F84" s="3">
        <v>7656528378.3699999</v>
      </c>
      <c r="G84" s="3">
        <v>1523488283.4000001</v>
      </c>
      <c r="H84" s="3">
        <v>2266748280.6500001</v>
      </c>
      <c r="I84" s="3">
        <v>1561966466.7</v>
      </c>
      <c r="J84" s="1" t="s">
        <v>18</v>
      </c>
      <c r="K84" s="3">
        <v>811375936.38</v>
      </c>
      <c r="L84" s="3">
        <v>962858438.49000001</v>
      </c>
      <c r="M84" s="3">
        <v>18331020.489999998</v>
      </c>
      <c r="N84" s="3">
        <v>75407771.609999999</v>
      </c>
      <c r="O84" s="3">
        <v>-1728.3</v>
      </c>
      <c r="P84" s="3">
        <v>170164536.96000001</v>
      </c>
      <c r="Q84" s="3">
        <v>7565805.8600000003</v>
      </c>
      <c r="R84" s="3">
        <v>90557041.049999997</v>
      </c>
      <c r="S84" s="3">
        <v>968181.14</v>
      </c>
      <c r="T84" s="3">
        <v>142057873.61000001</v>
      </c>
      <c r="U84" s="3">
        <v>9879518.8300000001</v>
      </c>
      <c r="V84" s="3">
        <v>4223249003.3600001</v>
      </c>
      <c r="W84" s="3">
        <v>31400922190.330002</v>
      </c>
    </row>
    <row r="85" spans="1:23" x14ac:dyDescent="0.25">
      <c r="A85" s="2" t="s">
        <v>107</v>
      </c>
      <c r="B85" s="2" t="s">
        <v>112</v>
      </c>
      <c r="C85" s="15">
        <v>85000000</v>
      </c>
      <c r="D85" s="2" t="s">
        <v>211</v>
      </c>
      <c r="E85" s="3">
        <v>7836738875.8299999</v>
      </c>
      <c r="F85" s="3">
        <v>4368062590.5200005</v>
      </c>
      <c r="G85" s="3">
        <v>983607526.28999996</v>
      </c>
      <c r="H85" s="3">
        <v>1144397660.49</v>
      </c>
      <c r="I85" s="3">
        <v>421726157.92000002</v>
      </c>
      <c r="J85" s="1" t="s">
        <v>18</v>
      </c>
      <c r="K85" s="3">
        <v>316198747.73000002</v>
      </c>
      <c r="L85" s="3">
        <v>842264720.75999999</v>
      </c>
      <c r="M85" s="3">
        <v>279456.92</v>
      </c>
      <c r="N85" s="3">
        <v>39326398.82</v>
      </c>
      <c r="O85" s="3">
        <v>233166129.5</v>
      </c>
      <c r="P85" s="3">
        <v>217259488.68000001</v>
      </c>
      <c r="Q85" s="3">
        <v>6993080.9100000001</v>
      </c>
      <c r="R85" s="3">
        <v>17697209.109999999</v>
      </c>
      <c r="S85" s="3">
        <v>284150</v>
      </c>
      <c r="T85" s="3">
        <v>63594260.030000001</v>
      </c>
      <c r="U85" s="3">
        <v>-93699214.5</v>
      </c>
      <c r="V85" s="3">
        <v>3468676285.3099999</v>
      </c>
      <c r="W85" s="3">
        <v>19866573524.32</v>
      </c>
    </row>
    <row r="86" spans="1:23" x14ac:dyDescent="0.25">
      <c r="A86" s="2" t="s">
        <v>107</v>
      </c>
      <c r="B86" s="2" t="s">
        <v>113</v>
      </c>
      <c r="C86" s="15">
        <v>35000000</v>
      </c>
      <c r="D86" s="2" t="s">
        <v>211</v>
      </c>
      <c r="E86" s="3">
        <v>89091839853.589996</v>
      </c>
      <c r="F86" s="3">
        <v>30299599128.34</v>
      </c>
      <c r="G86" s="3">
        <v>4006472361.1199999</v>
      </c>
      <c r="H86" s="3">
        <v>13600161737.07</v>
      </c>
      <c r="I86" s="3">
        <v>3010605770.7399998</v>
      </c>
      <c r="J86" s="1" t="s">
        <v>18</v>
      </c>
      <c r="K86" s="3">
        <v>2955974217.5799999</v>
      </c>
      <c r="L86" s="3">
        <v>1989681246.03</v>
      </c>
      <c r="M86" s="3">
        <v>140246393.47</v>
      </c>
      <c r="N86" s="3">
        <v>286506706.70999998</v>
      </c>
      <c r="O86" s="3">
        <v>658091.56999999995</v>
      </c>
      <c r="P86" s="3">
        <v>2464564827.52</v>
      </c>
      <c r="Q86" s="3">
        <v>89600468.5</v>
      </c>
      <c r="R86" s="3">
        <v>948305896.70000005</v>
      </c>
      <c r="S86" s="3">
        <v>186837</v>
      </c>
      <c r="T86" s="3">
        <v>330699345.66000003</v>
      </c>
      <c r="U86" s="3">
        <v>146816424.94</v>
      </c>
      <c r="V86" s="3">
        <v>58792240725.25</v>
      </c>
      <c r="W86" s="3">
        <v>208154160031.79001</v>
      </c>
    </row>
    <row r="87" spans="1:23" x14ac:dyDescent="0.25">
      <c r="A87" s="2" t="s">
        <v>107</v>
      </c>
      <c r="B87" s="2" t="s">
        <v>114</v>
      </c>
      <c r="C87" s="15">
        <v>60000000</v>
      </c>
      <c r="D87" s="2" t="s">
        <v>211</v>
      </c>
      <c r="E87" s="3">
        <v>122817129709.62</v>
      </c>
      <c r="F87" s="3">
        <v>102234487827.41</v>
      </c>
      <c r="G87" s="3">
        <v>28072627348.400002</v>
      </c>
      <c r="H87" s="3">
        <v>33318477648.139999</v>
      </c>
      <c r="I87" s="3">
        <v>9382220117</v>
      </c>
      <c r="J87" s="1" t="s">
        <v>18</v>
      </c>
      <c r="K87" s="3">
        <v>10104178787.190001</v>
      </c>
      <c r="L87" s="3">
        <v>16577044885.32</v>
      </c>
      <c r="M87" s="3">
        <v>167912868.63999999</v>
      </c>
      <c r="N87" s="3">
        <v>718833535.58000004</v>
      </c>
      <c r="O87" s="3">
        <v>2542591.7999999998</v>
      </c>
      <c r="P87" s="3">
        <v>1887336253.04</v>
      </c>
      <c r="Q87" s="3">
        <v>132865075.93000001</v>
      </c>
      <c r="R87" s="3">
        <v>651225279.50999999</v>
      </c>
      <c r="S87" s="3">
        <v>2846830.91</v>
      </c>
      <c r="T87" s="3">
        <v>1064878815.84</v>
      </c>
      <c r="U87" s="3">
        <v>39035592.75</v>
      </c>
      <c r="V87" s="3">
        <v>20582641882.209999</v>
      </c>
      <c r="W87" s="3">
        <v>347756285049.28998</v>
      </c>
    </row>
    <row r="88" spans="1:23" x14ac:dyDescent="0.25">
      <c r="A88" s="2" t="s">
        <v>107</v>
      </c>
      <c r="B88" s="2" t="s">
        <v>115</v>
      </c>
      <c r="C88" s="15">
        <v>67000000</v>
      </c>
      <c r="D88" s="2" t="s">
        <v>211</v>
      </c>
      <c r="E88" s="3">
        <v>15197759050.049999</v>
      </c>
      <c r="F88" s="3">
        <v>7604797755.8599997</v>
      </c>
      <c r="G88" s="3">
        <v>956281934.88</v>
      </c>
      <c r="H88" s="3">
        <v>3978426487.1500001</v>
      </c>
      <c r="I88" s="3">
        <v>364606508.95999998</v>
      </c>
      <c r="J88" s="1" t="s">
        <v>18</v>
      </c>
      <c r="K88" s="3">
        <v>905496074.99000001</v>
      </c>
      <c r="L88" s="3">
        <v>367933189.92000002</v>
      </c>
      <c r="M88" s="3">
        <v>8963582.4000000004</v>
      </c>
      <c r="N88" s="3">
        <v>82044865.200000003</v>
      </c>
      <c r="O88" s="3">
        <v>9023923.4299999997</v>
      </c>
      <c r="P88" s="3">
        <v>491148191.68000001</v>
      </c>
      <c r="Q88" s="3">
        <v>19222188.260000002</v>
      </c>
      <c r="R88" s="3">
        <v>58909463.630000003</v>
      </c>
      <c r="S88" s="3">
        <v>432241.25</v>
      </c>
      <c r="T88" s="3">
        <v>197764382.62</v>
      </c>
      <c r="U88" s="3">
        <v>43283625.270000003</v>
      </c>
      <c r="V88" s="3">
        <v>7592961294.1899996</v>
      </c>
      <c r="W88" s="3">
        <v>37879054759.739998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8"/>
  <sheetViews>
    <sheetView zoomScale="85" zoomScaleNormal="85" workbookViewId="0"/>
  </sheetViews>
  <sheetFormatPr defaultColWidth="19" defaultRowHeight="15" x14ac:dyDescent="0.25"/>
  <cols>
    <col min="1" max="1" width="38.140625" bestFit="1" customWidth="1"/>
    <col min="2" max="2" width="43.140625" bestFit="1" customWidth="1"/>
    <col min="3" max="3" width="12.28515625" bestFit="1" customWidth="1"/>
    <col min="4" max="4" width="14" bestFit="1" customWidth="1"/>
  </cols>
  <sheetData>
    <row r="1" spans="1:23" ht="135" x14ac:dyDescent="0.25">
      <c r="A1" s="4" t="s">
        <v>116</v>
      </c>
      <c r="B1" s="4" t="s">
        <v>117</v>
      </c>
      <c r="C1" s="4" t="s">
        <v>118</v>
      </c>
      <c r="D1" s="5" t="s">
        <v>19</v>
      </c>
      <c r="E1" s="2" t="s">
        <v>0</v>
      </c>
      <c r="F1" s="2" t="s">
        <v>1</v>
      </c>
      <c r="G1" s="2" t="s">
        <v>13</v>
      </c>
      <c r="H1" s="2" t="s">
        <v>16</v>
      </c>
      <c r="I1" s="2" t="s">
        <v>14</v>
      </c>
      <c r="J1" s="2" t="s">
        <v>9</v>
      </c>
      <c r="K1" s="2" t="s">
        <v>2</v>
      </c>
      <c r="L1" s="2" t="s">
        <v>17</v>
      </c>
      <c r="M1" s="2" t="s">
        <v>15</v>
      </c>
      <c r="N1" s="2" t="s">
        <v>10</v>
      </c>
      <c r="O1" s="2" t="s">
        <v>3</v>
      </c>
      <c r="P1" s="2" t="s">
        <v>4</v>
      </c>
      <c r="Q1" s="2" t="s">
        <v>11</v>
      </c>
      <c r="R1" s="2" t="s">
        <v>5</v>
      </c>
      <c r="S1" s="2" t="s">
        <v>12</v>
      </c>
      <c r="T1" s="2" t="s">
        <v>6</v>
      </c>
      <c r="U1" s="2" t="s">
        <v>7</v>
      </c>
      <c r="V1" s="2" t="s">
        <v>8</v>
      </c>
      <c r="W1" s="2" t="s">
        <v>18</v>
      </c>
    </row>
    <row r="2" spans="1:23" x14ac:dyDescent="0.25">
      <c r="A2" s="6" t="s">
        <v>21</v>
      </c>
      <c r="B2" s="6"/>
      <c r="C2" s="6">
        <v>1</v>
      </c>
      <c r="D2" s="6"/>
      <c r="E2" s="3">
        <v>7732977372023.0195</v>
      </c>
      <c r="F2" s="3">
        <v>6569445604581.5703</v>
      </c>
      <c r="G2" s="3">
        <v>2050255113021.8999</v>
      </c>
      <c r="H2" s="3">
        <v>2281748661856.04</v>
      </c>
      <c r="I2" s="3">
        <v>406625569024.40002</v>
      </c>
      <c r="J2" s="3">
        <v>104367022.98</v>
      </c>
      <c r="K2" s="3">
        <v>380975633798.73999</v>
      </c>
      <c r="L2" s="3">
        <v>890808048872.85999</v>
      </c>
      <c r="M2" s="3">
        <v>43497702374.349998</v>
      </c>
      <c r="N2" s="3">
        <v>30953263250.900002</v>
      </c>
      <c r="O2" s="3">
        <v>296384173.62</v>
      </c>
      <c r="P2" s="3">
        <v>244764555266.85001</v>
      </c>
      <c r="Q2" s="3">
        <v>21515727184.799999</v>
      </c>
      <c r="R2" s="3">
        <v>87245198586.710007</v>
      </c>
      <c r="S2" s="3">
        <v>843040061.00999999</v>
      </c>
      <c r="T2" s="3">
        <v>77530788270.639999</v>
      </c>
      <c r="U2" s="3">
        <v>16663378534.129999</v>
      </c>
      <c r="V2" s="3">
        <v>1163531767441.45</v>
      </c>
      <c r="W2" s="3">
        <v>21999782175345.969</v>
      </c>
    </row>
    <row r="3" spans="1:23" x14ac:dyDescent="0.25">
      <c r="A3" s="2" t="s">
        <v>22</v>
      </c>
      <c r="B3" s="2" t="s">
        <v>23</v>
      </c>
      <c r="C3" s="15">
        <v>10000000</v>
      </c>
      <c r="D3" s="2" t="s">
        <v>212</v>
      </c>
      <c r="E3" s="3">
        <v>38598843922.610001</v>
      </c>
      <c r="F3" s="3">
        <v>31261585175.98</v>
      </c>
      <c r="G3" s="3">
        <v>5929868606.6899996</v>
      </c>
      <c r="H3" s="3">
        <v>12066634090.1</v>
      </c>
      <c r="I3" s="3">
        <v>1730863085.55</v>
      </c>
      <c r="J3" s="1" t="s">
        <v>18</v>
      </c>
      <c r="K3" s="3">
        <v>2017615218.54</v>
      </c>
      <c r="L3" s="3">
        <v>6606823035.0200005</v>
      </c>
      <c r="M3" s="3">
        <v>467248536.01999998</v>
      </c>
      <c r="N3" s="3">
        <v>182089687.28</v>
      </c>
      <c r="O3" s="3">
        <v>31925.200000000001</v>
      </c>
      <c r="P3" s="3">
        <v>602236198.85000002</v>
      </c>
      <c r="Q3" s="3">
        <v>246668667.52000001</v>
      </c>
      <c r="R3" s="3">
        <v>167890740.59999999</v>
      </c>
      <c r="S3" s="3">
        <v>14521845.73</v>
      </c>
      <c r="T3" s="3">
        <v>403339281.81999999</v>
      </c>
      <c r="U3" s="3">
        <v>62219793.630000003</v>
      </c>
      <c r="V3" s="3">
        <v>7337258746.6300001</v>
      </c>
      <c r="W3" s="3">
        <v>107695738557.77</v>
      </c>
    </row>
    <row r="4" spans="1:23" x14ac:dyDescent="0.25">
      <c r="A4" s="2" t="s">
        <v>22</v>
      </c>
      <c r="B4" s="2" t="s">
        <v>24</v>
      </c>
      <c r="C4" s="15">
        <v>99000000</v>
      </c>
      <c r="D4" s="2" t="s">
        <v>212</v>
      </c>
      <c r="E4" s="3">
        <v>6968878207.0799999</v>
      </c>
      <c r="F4" s="3">
        <v>4886200022.4099998</v>
      </c>
      <c r="G4" s="3">
        <v>725482646.41999996</v>
      </c>
      <c r="H4" s="3">
        <v>1971820281.8099999</v>
      </c>
      <c r="I4" s="3">
        <v>316736863.66000003</v>
      </c>
      <c r="J4" s="1" t="s">
        <v>18</v>
      </c>
      <c r="K4" s="3">
        <v>272779864.51999998</v>
      </c>
      <c r="L4" s="3">
        <v>1116211451.8800001</v>
      </c>
      <c r="M4" s="3">
        <v>45994995.590000004</v>
      </c>
      <c r="N4" s="3">
        <v>32661417.390000001</v>
      </c>
      <c r="O4" s="3">
        <v>2804.7</v>
      </c>
      <c r="P4" s="3">
        <v>198638167.34999999</v>
      </c>
      <c r="Q4" s="3">
        <v>33277851.84</v>
      </c>
      <c r="R4" s="3">
        <v>32097540.600000001</v>
      </c>
      <c r="S4" s="3">
        <v>1286735</v>
      </c>
      <c r="T4" s="3">
        <v>87849476.900000006</v>
      </c>
      <c r="U4" s="3">
        <v>6486031.0899999999</v>
      </c>
      <c r="V4" s="3">
        <v>2082678184.6700001</v>
      </c>
      <c r="W4" s="3">
        <v>18779082542.91</v>
      </c>
    </row>
    <row r="5" spans="1:23" x14ac:dyDescent="0.25">
      <c r="A5" s="2" t="s">
        <v>22</v>
      </c>
      <c r="B5" s="2" t="s">
        <v>25</v>
      </c>
      <c r="C5" s="15">
        <v>76000000</v>
      </c>
      <c r="D5" s="2" t="s">
        <v>212</v>
      </c>
      <c r="E5" s="3">
        <v>43622353518.059998</v>
      </c>
      <c r="F5" s="3">
        <v>27723449962.400002</v>
      </c>
      <c r="G5" s="3">
        <v>5100047771.0200005</v>
      </c>
      <c r="H5" s="3">
        <v>12056023868.940001</v>
      </c>
      <c r="I5" s="3">
        <v>2069285938.04</v>
      </c>
      <c r="J5" s="1" t="s">
        <v>18</v>
      </c>
      <c r="K5" s="3">
        <v>1418870874.9400001</v>
      </c>
      <c r="L5" s="3">
        <v>4482199136.4899998</v>
      </c>
      <c r="M5" s="3">
        <v>851499547.71000004</v>
      </c>
      <c r="N5" s="3">
        <v>192881486.02000001</v>
      </c>
      <c r="O5" s="3">
        <v>339098.34</v>
      </c>
      <c r="P5" s="3">
        <v>391245303.35000002</v>
      </c>
      <c r="Q5" s="3">
        <v>190328671.34</v>
      </c>
      <c r="R5" s="3">
        <v>108422926.09999999</v>
      </c>
      <c r="S5" s="3">
        <v>992068.14</v>
      </c>
      <c r="T5" s="3">
        <v>418460464.38</v>
      </c>
      <c r="U5" s="3">
        <v>332598262.02999997</v>
      </c>
      <c r="V5" s="3">
        <v>15898903555.66</v>
      </c>
      <c r="W5" s="3">
        <v>114857902452.96001</v>
      </c>
    </row>
    <row r="6" spans="1:23" x14ac:dyDescent="0.25">
      <c r="A6" s="2" t="s">
        <v>22</v>
      </c>
      <c r="B6" s="2" t="s">
        <v>26</v>
      </c>
      <c r="C6" s="15">
        <v>30000000</v>
      </c>
      <c r="D6" s="2" t="s">
        <v>212</v>
      </c>
      <c r="E6" s="3">
        <v>54792481780.800003</v>
      </c>
      <c r="F6" s="3">
        <v>21450572802.880001</v>
      </c>
      <c r="G6" s="3">
        <v>2394044110.5</v>
      </c>
      <c r="H6" s="3">
        <v>11731434988.959999</v>
      </c>
      <c r="I6" s="3">
        <v>798997875.82000005</v>
      </c>
      <c r="J6" s="1" t="s">
        <v>18</v>
      </c>
      <c r="K6" s="3">
        <v>2674770255.77</v>
      </c>
      <c r="L6" s="3">
        <v>2093217353.0899999</v>
      </c>
      <c r="M6" s="3">
        <v>533656070.91000003</v>
      </c>
      <c r="N6" s="3">
        <v>112321603.95</v>
      </c>
      <c r="O6" s="3">
        <v>-13245</v>
      </c>
      <c r="P6" s="3">
        <v>351473921.13</v>
      </c>
      <c r="Q6" s="3">
        <v>113839161.78</v>
      </c>
      <c r="R6" s="3">
        <v>68774431.159999996</v>
      </c>
      <c r="S6" s="3">
        <v>1056458.18</v>
      </c>
      <c r="T6" s="3">
        <v>245425508.74000001</v>
      </c>
      <c r="U6" s="3">
        <v>12735380.32</v>
      </c>
      <c r="V6" s="3">
        <v>33341908977.919998</v>
      </c>
      <c r="W6" s="3">
        <v>130716697436.91</v>
      </c>
    </row>
    <row r="7" spans="1:23" x14ac:dyDescent="0.25">
      <c r="A7" s="2" t="s">
        <v>22</v>
      </c>
      <c r="B7" s="2" t="s">
        <v>27</v>
      </c>
      <c r="C7" s="15">
        <v>44000000</v>
      </c>
      <c r="D7" s="2" t="s">
        <v>212</v>
      </c>
      <c r="E7" s="3">
        <v>23281766195.700001</v>
      </c>
      <c r="F7" s="3">
        <v>15779629678.15</v>
      </c>
      <c r="G7" s="3">
        <v>4561142950.3299999</v>
      </c>
      <c r="H7" s="3">
        <v>6196813067.3400002</v>
      </c>
      <c r="I7" s="3">
        <v>424149041.13999999</v>
      </c>
      <c r="J7" s="1" t="s">
        <v>18</v>
      </c>
      <c r="K7" s="3">
        <v>701203994.23000002</v>
      </c>
      <c r="L7" s="3">
        <v>1734188033.5599999</v>
      </c>
      <c r="M7" s="3">
        <v>1644847371.99</v>
      </c>
      <c r="N7" s="3">
        <v>44411907.549999997</v>
      </c>
      <c r="O7" s="3">
        <v>2960.35</v>
      </c>
      <c r="P7" s="3">
        <v>167426243.40000001</v>
      </c>
      <c r="Q7" s="3">
        <v>49223246.759999998</v>
      </c>
      <c r="R7" s="3">
        <v>54681313.43</v>
      </c>
      <c r="S7" s="3">
        <v>141459.9</v>
      </c>
      <c r="T7" s="3">
        <v>80391587.459999993</v>
      </c>
      <c r="U7" s="3">
        <v>22570526.68</v>
      </c>
      <c r="V7" s="3">
        <v>7502136517.5500002</v>
      </c>
      <c r="W7" s="3">
        <v>62244726095.519997</v>
      </c>
    </row>
    <row r="8" spans="1:23" x14ac:dyDescent="0.25">
      <c r="A8" s="2" t="s">
        <v>22</v>
      </c>
      <c r="B8" s="2" t="s">
        <v>28</v>
      </c>
      <c r="C8" s="15">
        <v>5000000</v>
      </c>
      <c r="D8" s="2" t="s">
        <v>212</v>
      </c>
      <c r="E8" s="3">
        <v>84406891729.300003</v>
      </c>
      <c r="F8" s="3">
        <v>71189496213.830002</v>
      </c>
      <c r="G8" s="3">
        <v>15444984284.83</v>
      </c>
      <c r="H8" s="3">
        <v>29175118015.09</v>
      </c>
      <c r="I8" s="3">
        <v>5025411872.5900002</v>
      </c>
      <c r="J8" s="1" t="s">
        <v>18</v>
      </c>
      <c r="K8" s="3">
        <v>6063603941.6300001</v>
      </c>
      <c r="L8" s="3">
        <v>10489388910.07</v>
      </c>
      <c r="M8" s="3">
        <v>427326390.44999999</v>
      </c>
      <c r="N8" s="3">
        <v>484058955.48000002</v>
      </c>
      <c r="O8" s="3">
        <v>192079.61</v>
      </c>
      <c r="P8" s="3">
        <v>1970622503.6199999</v>
      </c>
      <c r="Q8" s="3">
        <v>249010305.62</v>
      </c>
      <c r="R8" s="3">
        <v>558330395.00999999</v>
      </c>
      <c r="S8" s="3">
        <v>6404237.9299999997</v>
      </c>
      <c r="T8" s="3">
        <v>777174118.09000003</v>
      </c>
      <c r="U8" s="3">
        <v>183475472.94</v>
      </c>
      <c r="V8" s="3">
        <v>13217395515.469999</v>
      </c>
      <c r="W8" s="3">
        <v>239668884941.56</v>
      </c>
    </row>
    <row r="9" spans="1:23" x14ac:dyDescent="0.25">
      <c r="A9" s="2" t="s">
        <v>22</v>
      </c>
      <c r="B9" s="2" t="s">
        <v>29</v>
      </c>
      <c r="C9" s="15">
        <v>81000000</v>
      </c>
      <c r="D9" s="2" t="s">
        <v>212</v>
      </c>
      <c r="E9" s="3">
        <v>39987817166.519997</v>
      </c>
      <c r="F9" s="3">
        <v>21921087414.360001</v>
      </c>
      <c r="G9" s="3">
        <v>5095598212.6499996</v>
      </c>
      <c r="H9" s="3">
        <v>8789037708.2999992</v>
      </c>
      <c r="I9" s="3">
        <v>1661483111.53</v>
      </c>
      <c r="J9" s="1" t="s">
        <v>18</v>
      </c>
      <c r="K9" s="3">
        <v>1481864368.27</v>
      </c>
      <c r="L9" s="3">
        <v>3198787342.73</v>
      </c>
      <c r="M9" s="3">
        <v>488313677.37</v>
      </c>
      <c r="N9" s="3">
        <v>202808088.44</v>
      </c>
      <c r="O9" s="3">
        <v>2835</v>
      </c>
      <c r="P9" s="3">
        <v>270863774.38</v>
      </c>
      <c r="Q9" s="3">
        <v>122739870.41</v>
      </c>
      <c r="R9" s="3">
        <v>94587150.799999997</v>
      </c>
      <c r="S9" s="3">
        <v>4012307.66</v>
      </c>
      <c r="T9" s="3">
        <v>411575396.08999997</v>
      </c>
      <c r="U9" s="3">
        <v>38749677.82</v>
      </c>
      <c r="V9" s="3">
        <v>18066729752.16</v>
      </c>
      <c r="W9" s="3">
        <v>101836057854.49001</v>
      </c>
    </row>
    <row r="10" spans="1:23" x14ac:dyDescent="0.25">
      <c r="A10" s="2" t="s">
        <v>22</v>
      </c>
      <c r="B10" s="2" t="s">
        <v>30</v>
      </c>
      <c r="C10" s="15">
        <v>98000000</v>
      </c>
      <c r="D10" s="2" t="s">
        <v>212</v>
      </c>
      <c r="E10" s="3">
        <v>153780310727.34</v>
      </c>
      <c r="F10" s="3">
        <v>102859884203.60001</v>
      </c>
      <c r="G10" s="3">
        <v>34905327720.769997</v>
      </c>
      <c r="H10" s="3">
        <v>24091561188.369999</v>
      </c>
      <c r="I10" s="3">
        <v>2548296453.4699998</v>
      </c>
      <c r="J10" s="1" t="s">
        <v>18</v>
      </c>
      <c r="K10" s="3">
        <v>2551770257.52</v>
      </c>
      <c r="L10" s="3">
        <v>11965993983.709999</v>
      </c>
      <c r="M10" s="3">
        <v>8270910712.4799995</v>
      </c>
      <c r="N10" s="3">
        <v>251561717.27000001</v>
      </c>
      <c r="O10" s="3">
        <v>67366.77</v>
      </c>
      <c r="P10" s="3">
        <v>13502051219.76</v>
      </c>
      <c r="Q10" s="3">
        <v>1913373958.25</v>
      </c>
      <c r="R10" s="3">
        <v>420621030.42000002</v>
      </c>
      <c r="S10" s="3">
        <v>2831321.74</v>
      </c>
      <c r="T10" s="3">
        <v>1016083737.45</v>
      </c>
      <c r="U10" s="3">
        <v>867024708.14999998</v>
      </c>
      <c r="V10" s="3">
        <v>50920426523.739998</v>
      </c>
      <c r="W10" s="3">
        <v>409868096830.81</v>
      </c>
    </row>
    <row r="11" spans="1:23" x14ac:dyDescent="0.25">
      <c r="A11" s="2" t="s">
        <v>22</v>
      </c>
      <c r="B11" s="2" t="s">
        <v>31</v>
      </c>
      <c r="C11" s="15">
        <v>64000000</v>
      </c>
      <c r="D11" s="2" t="s">
        <v>212</v>
      </c>
      <c r="E11" s="3">
        <v>98904846140.210007</v>
      </c>
      <c r="F11" s="3">
        <v>93409613868.669998</v>
      </c>
      <c r="G11" s="3">
        <v>36591371006.860001</v>
      </c>
      <c r="H11" s="3">
        <v>17121338679.58</v>
      </c>
      <c r="I11" s="3">
        <v>1096162323.0699999</v>
      </c>
      <c r="J11" s="1" t="s">
        <v>18</v>
      </c>
      <c r="K11" s="3">
        <v>3992636115.4699998</v>
      </c>
      <c r="L11" s="3">
        <v>5682378759.21</v>
      </c>
      <c r="M11" s="3">
        <v>1632890356.04</v>
      </c>
      <c r="N11" s="3">
        <v>160305641.13999999</v>
      </c>
      <c r="O11" s="3">
        <v>324276</v>
      </c>
      <c r="P11" s="3">
        <v>2267295619.0900002</v>
      </c>
      <c r="Q11" s="3">
        <v>70603134.329999998</v>
      </c>
      <c r="R11" s="3">
        <v>23973202125.450001</v>
      </c>
      <c r="S11" s="3">
        <v>90236</v>
      </c>
      <c r="T11" s="3">
        <v>491897763.31999999</v>
      </c>
      <c r="U11" s="3">
        <v>13436238.08</v>
      </c>
      <c r="V11" s="3">
        <v>5495232271.54</v>
      </c>
      <c r="W11" s="3">
        <v>290903624554.06</v>
      </c>
    </row>
    <row r="12" spans="1:23" x14ac:dyDescent="0.25">
      <c r="A12" s="2" t="s">
        <v>22</v>
      </c>
      <c r="B12" s="2" t="s">
        <v>32</v>
      </c>
      <c r="C12" s="15">
        <v>8000000</v>
      </c>
      <c r="D12" s="2" t="s">
        <v>212</v>
      </c>
      <c r="E12" s="3">
        <v>74516482055.509995</v>
      </c>
      <c r="F12" s="3">
        <v>61700139243.900002</v>
      </c>
      <c r="G12" s="3">
        <v>10561219314.57</v>
      </c>
      <c r="H12" s="3">
        <v>23755395541.209999</v>
      </c>
      <c r="I12" s="3">
        <v>5985482289.6099997</v>
      </c>
      <c r="J12" s="1" t="s">
        <v>18</v>
      </c>
      <c r="K12" s="3">
        <v>4483675703.8199997</v>
      </c>
      <c r="L12" s="3">
        <v>11644020820.58</v>
      </c>
      <c r="M12" s="3">
        <v>1335253572.6900001</v>
      </c>
      <c r="N12" s="3">
        <v>347773947.79000002</v>
      </c>
      <c r="O12" s="3">
        <v>79718.22</v>
      </c>
      <c r="P12" s="3">
        <v>1711538186.6199999</v>
      </c>
      <c r="Q12" s="3">
        <v>408697454.23000002</v>
      </c>
      <c r="R12" s="3">
        <v>424593900.06999999</v>
      </c>
      <c r="S12" s="3">
        <v>4607004.83</v>
      </c>
      <c r="T12" s="3">
        <v>671900458.89999998</v>
      </c>
      <c r="U12" s="3">
        <v>67229431.890000001</v>
      </c>
      <c r="V12" s="3">
        <v>12816342811.610001</v>
      </c>
      <c r="W12" s="3">
        <v>210434431456.04999</v>
      </c>
    </row>
    <row r="13" spans="1:23" x14ac:dyDescent="0.25">
      <c r="A13" s="2" t="s">
        <v>22</v>
      </c>
      <c r="B13" s="2" t="s">
        <v>33</v>
      </c>
      <c r="C13" s="15">
        <v>77000000</v>
      </c>
      <c r="D13" s="2" t="s">
        <v>212</v>
      </c>
      <c r="E13" s="3">
        <v>20976706341.580002</v>
      </c>
      <c r="F13" s="3">
        <v>8789897217.9099998</v>
      </c>
      <c r="G13" s="3">
        <v>3019341793.2199998</v>
      </c>
      <c r="H13" s="3">
        <v>3078363177.4499998</v>
      </c>
      <c r="I13" s="3">
        <v>147423422.13</v>
      </c>
      <c r="J13" s="1" t="s">
        <v>18</v>
      </c>
      <c r="K13" s="3">
        <v>118709843.02</v>
      </c>
      <c r="L13" s="3">
        <v>911853581.90999997</v>
      </c>
      <c r="M13" s="3">
        <v>1205546286.5</v>
      </c>
      <c r="N13" s="3">
        <v>9904526.3499999996</v>
      </c>
      <c r="O13" s="3">
        <v>25842.400000000001</v>
      </c>
      <c r="P13" s="3">
        <v>180169532.59</v>
      </c>
      <c r="Q13" s="3">
        <v>17519458.030000001</v>
      </c>
      <c r="R13" s="3">
        <v>44405239.549999997</v>
      </c>
      <c r="S13" s="1" t="s">
        <v>18</v>
      </c>
      <c r="T13" s="3">
        <v>42673061.649999999</v>
      </c>
      <c r="U13" s="3">
        <v>85051.38</v>
      </c>
      <c r="V13" s="3">
        <v>12186809123.67</v>
      </c>
      <c r="W13" s="3">
        <v>50729433499.339996</v>
      </c>
    </row>
    <row r="14" spans="1:23" x14ac:dyDescent="0.25">
      <c r="A14" s="2" t="s">
        <v>34</v>
      </c>
      <c r="B14" s="2" t="s">
        <v>35</v>
      </c>
      <c r="C14" s="15">
        <v>33000000</v>
      </c>
      <c r="D14" s="2" t="s">
        <v>212</v>
      </c>
      <c r="E14" s="3">
        <v>40901718147.279999</v>
      </c>
      <c r="F14" s="3">
        <v>27995986544.099998</v>
      </c>
      <c r="G14" s="3">
        <v>5123683027.2700005</v>
      </c>
      <c r="H14" s="3">
        <v>10358170070.32</v>
      </c>
      <c r="I14" s="3">
        <v>2971638630.1799998</v>
      </c>
      <c r="J14" s="1" t="s">
        <v>18</v>
      </c>
      <c r="K14" s="3">
        <v>2925602048.98</v>
      </c>
      <c r="L14" s="3">
        <v>3139102528.3899999</v>
      </c>
      <c r="M14" s="3">
        <v>26085220.039999999</v>
      </c>
      <c r="N14" s="3">
        <v>282881491.13999999</v>
      </c>
      <c r="O14" s="3">
        <v>-19792.650000000001</v>
      </c>
      <c r="P14" s="3">
        <v>739666575.41999996</v>
      </c>
      <c r="Q14" s="3">
        <v>574901657.16999996</v>
      </c>
      <c r="R14" s="3">
        <v>396075815.74000001</v>
      </c>
      <c r="S14" s="3">
        <v>5949550</v>
      </c>
      <c r="T14" s="3">
        <v>424566688.05000001</v>
      </c>
      <c r="U14" s="3">
        <v>27899426.949999999</v>
      </c>
      <c r="V14" s="3">
        <v>12905731603.18</v>
      </c>
      <c r="W14" s="3">
        <v>108799639231.56</v>
      </c>
    </row>
    <row r="15" spans="1:23" x14ac:dyDescent="0.25">
      <c r="A15" s="2" t="s">
        <v>34</v>
      </c>
      <c r="B15" s="2" t="s">
        <v>36</v>
      </c>
      <c r="C15" s="15">
        <v>22000000</v>
      </c>
      <c r="D15" s="2" t="s">
        <v>212</v>
      </c>
      <c r="E15" s="3">
        <v>120262709734.52</v>
      </c>
      <c r="F15" s="3">
        <v>106746863314.17</v>
      </c>
      <c r="G15" s="3">
        <v>28691589374.41</v>
      </c>
      <c r="H15" s="3">
        <v>40496119593.309998</v>
      </c>
      <c r="I15" s="3">
        <v>10986622475.57</v>
      </c>
      <c r="J15" s="1" t="s">
        <v>18</v>
      </c>
      <c r="K15" s="3">
        <v>7143100786.6400003</v>
      </c>
      <c r="L15" s="3">
        <v>12631243478.200001</v>
      </c>
      <c r="M15" s="3">
        <v>39863552.009999998</v>
      </c>
      <c r="N15" s="3">
        <v>627056517.57000005</v>
      </c>
      <c r="O15" s="3">
        <v>1655497.25</v>
      </c>
      <c r="P15" s="3">
        <v>2445552814.6199999</v>
      </c>
      <c r="Q15" s="3">
        <v>501892427.88999999</v>
      </c>
      <c r="R15" s="3">
        <v>650475906.90999997</v>
      </c>
      <c r="S15" s="3">
        <v>9820943.3599999994</v>
      </c>
      <c r="T15" s="3">
        <v>1611349906.49</v>
      </c>
      <c r="U15" s="3">
        <v>87416531.299999997</v>
      </c>
      <c r="V15" s="3">
        <v>13515846420.35</v>
      </c>
      <c r="W15" s="3">
        <v>346449179274.57001</v>
      </c>
    </row>
    <row r="16" spans="1:23" x14ac:dyDescent="0.25">
      <c r="A16" s="2" t="s">
        <v>34</v>
      </c>
      <c r="B16" s="2" t="s">
        <v>37</v>
      </c>
      <c r="C16" s="15">
        <v>53000000</v>
      </c>
      <c r="D16" s="2" t="s">
        <v>212</v>
      </c>
      <c r="E16" s="3">
        <v>68660757471.389999</v>
      </c>
      <c r="F16" s="3">
        <v>57764981305.07</v>
      </c>
      <c r="G16" s="3">
        <v>21289305077.139999</v>
      </c>
      <c r="H16" s="3">
        <v>17380169664.580002</v>
      </c>
      <c r="I16" s="3">
        <v>3787343206.5100002</v>
      </c>
      <c r="J16" s="1" t="s">
        <v>18</v>
      </c>
      <c r="K16" s="3">
        <v>2570373871.6500001</v>
      </c>
      <c r="L16" s="3">
        <v>9501795790.7600002</v>
      </c>
      <c r="M16" s="3">
        <v>541674468.17999995</v>
      </c>
      <c r="N16" s="3">
        <v>405910295.81999999</v>
      </c>
      <c r="O16" s="3">
        <v>249348.37</v>
      </c>
      <c r="P16" s="3">
        <v>887808291.34000003</v>
      </c>
      <c r="Q16" s="3">
        <v>121082159.06999999</v>
      </c>
      <c r="R16" s="3">
        <v>447913121.00999999</v>
      </c>
      <c r="S16" s="3">
        <v>5148828.76</v>
      </c>
      <c r="T16" s="3">
        <v>523348867.95999998</v>
      </c>
      <c r="U16" s="3">
        <v>29019421.039999999</v>
      </c>
      <c r="V16" s="3">
        <v>10895776166.32</v>
      </c>
      <c r="W16" s="3">
        <v>194812657354.97</v>
      </c>
    </row>
    <row r="17" spans="1:23" x14ac:dyDescent="0.25">
      <c r="A17" s="2" t="s">
        <v>34</v>
      </c>
      <c r="B17" s="2" t="s">
        <v>38</v>
      </c>
      <c r="C17" s="15">
        <v>56000000</v>
      </c>
      <c r="D17" s="2" t="s">
        <v>212</v>
      </c>
      <c r="E17" s="3">
        <v>40400847130.019997</v>
      </c>
      <c r="F17" s="3">
        <v>27165245383.580002</v>
      </c>
      <c r="G17" s="3">
        <v>4542228472.8000002</v>
      </c>
      <c r="H17" s="3">
        <v>9526768454.5799999</v>
      </c>
      <c r="I17" s="3">
        <v>5318001740.1300001</v>
      </c>
      <c r="J17" s="1" t="s">
        <v>18</v>
      </c>
      <c r="K17" s="3">
        <v>2478808460.1199999</v>
      </c>
      <c r="L17" s="3">
        <v>3578875843.79</v>
      </c>
      <c r="M17" s="3">
        <v>14410382.880000001</v>
      </c>
      <c r="N17" s="3">
        <v>217209447.34</v>
      </c>
      <c r="O17" s="3">
        <v>82766.38</v>
      </c>
      <c r="P17" s="3">
        <v>531295683.81999999</v>
      </c>
      <c r="Q17" s="3">
        <v>41641916.960000001</v>
      </c>
      <c r="R17" s="3">
        <v>273961780.01999998</v>
      </c>
      <c r="S17" s="3">
        <v>5731775.1100000003</v>
      </c>
      <c r="T17" s="3">
        <v>433366040.57999998</v>
      </c>
      <c r="U17" s="3">
        <v>94769705.340000004</v>
      </c>
      <c r="V17" s="3">
        <v>13235601746.440001</v>
      </c>
      <c r="W17" s="3">
        <v>107858846729.89</v>
      </c>
    </row>
    <row r="18" spans="1:23" x14ac:dyDescent="0.25">
      <c r="A18" s="2" t="s">
        <v>34</v>
      </c>
      <c r="B18" s="2" t="s">
        <v>39</v>
      </c>
      <c r="C18" s="15">
        <v>57000000</v>
      </c>
      <c r="D18" s="2" t="s">
        <v>212</v>
      </c>
      <c r="E18" s="3">
        <v>100189247269.08</v>
      </c>
      <c r="F18" s="3">
        <v>90905665264.880005</v>
      </c>
      <c r="G18" s="3">
        <v>32901343507.950001</v>
      </c>
      <c r="H18" s="3">
        <v>28463833087.360001</v>
      </c>
      <c r="I18" s="3">
        <v>5648588413.8199997</v>
      </c>
      <c r="J18" s="1" t="s">
        <v>18</v>
      </c>
      <c r="K18" s="3">
        <v>5611136170.1700001</v>
      </c>
      <c r="L18" s="3">
        <v>13373661128.32</v>
      </c>
      <c r="M18" s="3">
        <v>235862139.09</v>
      </c>
      <c r="N18" s="3">
        <v>582360953.28999996</v>
      </c>
      <c r="O18" s="3">
        <v>58451.44</v>
      </c>
      <c r="P18" s="3">
        <v>1394289342.5699999</v>
      </c>
      <c r="Q18" s="3">
        <v>650184229.92999995</v>
      </c>
      <c r="R18" s="3">
        <v>447945940.41000003</v>
      </c>
      <c r="S18" s="3">
        <v>1255788.48</v>
      </c>
      <c r="T18" s="3">
        <v>1060458333.72</v>
      </c>
      <c r="U18" s="3">
        <v>61566790.049999997</v>
      </c>
      <c r="V18" s="3">
        <v>9283582004.2000008</v>
      </c>
      <c r="W18" s="3">
        <v>290811038814.76001</v>
      </c>
    </row>
    <row r="19" spans="1:23" x14ac:dyDescent="0.25">
      <c r="A19" s="2" t="s">
        <v>34</v>
      </c>
      <c r="B19" s="2" t="s">
        <v>40</v>
      </c>
      <c r="C19" s="15">
        <v>80000000</v>
      </c>
      <c r="D19" s="2" t="s">
        <v>212</v>
      </c>
      <c r="E19" s="3">
        <v>157856585690.07999</v>
      </c>
      <c r="F19" s="3">
        <v>134009543858.7</v>
      </c>
      <c r="G19" s="3">
        <v>50495568439.809998</v>
      </c>
      <c r="H19" s="3">
        <v>33995411257.09</v>
      </c>
      <c r="I19" s="3">
        <v>13010703868.85</v>
      </c>
      <c r="J19" s="1" t="s">
        <v>18</v>
      </c>
      <c r="K19" s="3">
        <v>5834131475.2700005</v>
      </c>
      <c r="L19" s="3">
        <v>12969527279.469999</v>
      </c>
      <c r="M19" s="3">
        <v>406364160.13</v>
      </c>
      <c r="N19" s="3">
        <v>825012494.29999995</v>
      </c>
      <c r="O19" s="3">
        <v>744181.8</v>
      </c>
      <c r="P19" s="3">
        <v>12199899527.1</v>
      </c>
      <c r="Q19" s="3">
        <v>273072591.80000001</v>
      </c>
      <c r="R19" s="3">
        <v>2024904744.78</v>
      </c>
      <c r="S19" s="3">
        <v>25543343.93</v>
      </c>
      <c r="T19" s="3">
        <v>1444627172.6900001</v>
      </c>
      <c r="U19" s="3">
        <v>137969785.59999999</v>
      </c>
      <c r="V19" s="3">
        <v>23847041831.380001</v>
      </c>
      <c r="W19" s="3">
        <v>449356651702.78003</v>
      </c>
    </row>
    <row r="20" spans="1:23" x14ac:dyDescent="0.25">
      <c r="A20" s="2" t="s">
        <v>34</v>
      </c>
      <c r="B20" s="2" t="s">
        <v>41</v>
      </c>
      <c r="C20" s="15">
        <v>88000000</v>
      </c>
      <c r="D20" s="2" t="s">
        <v>212</v>
      </c>
      <c r="E20" s="3">
        <v>18976089809.990002</v>
      </c>
      <c r="F20" s="3">
        <v>12391579698.459999</v>
      </c>
      <c r="G20" s="3">
        <v>2220225822.54</v>
      </c>
      <c r="H20" s="3">
        <v>5016650078.9399996</v>
      </c>
      <c r="I20" s="3">
        <v>1362499423.8099999</v>
      </c>
      <c r="J20" s="1" t="s">
        <v>18</v>
      </c>
      <c r="K20" s="3">
        <v>1168136093.8499999</v>
      </c>
      <c r="L20" s="3">
        <v>1799624166.4000001</v>
      </c>
      <c r="M20" s="3">
        <v>10409414.52</v>
      </c>
      <c r="N20" s="3">
        <v>128713827.51000001</v>
      </c>
      <c r="O20" s="3">
        <v>35094.17</v>
      </c>
      <c r="P20" s="3">
        <v>310651426.87</v>
      </c>
      <c r="Q20" s="3">
        <v>83741805.299999997</v>
      </c>
      <c r="R20" s="3">
        <v>107216485.29000001</v>
      </c>
      <c r="S20" s="3">
        <v>755844.5</v>
      </c>
      <c r="T20" s="3">
        <v>142538739.59999999</v>
      </c>
      <c r="U20" s="3">
        <v>1428412.98</v>
      </c>
      <c r="V20" s="3">
        <v>6584510111.5299997</v>
      </c>
      <c r="W20" s="3">
        <v>50304806256.260002</v>
      </c>
    </row>
    <row r="21" spans="1:23" x14ac:dyDescent="0.25">
      <c r="A21" s="2" t="s">
        <v>34</v>
      </c>
      <c r="B21" s="2" t="s">
        <v>42</v>
      </c>
      <c r="C21" s="15">
        <v>89000000</v>
      </c>
      <c r="D21" s="2" t="s">
        <v>212</v>
      </c>
      <c r="E21" s="3">
        <v>24984747564.709999</v>
      </c>
      <c r="F21" s="3">
        <v>18588177981.16</v>
      </c>
      <c r="G21" s="3">
        <v>2252654483.02</v>
      </c>
      <c r="H21" s="3">
        <v>5863214936.0200005</v>
      </c>
      <c r="I21" s="3">
        <v>5861606868.1099997</v>
      </c>
      <c r="J21" s="1" t="s">
        <v>18</v>
      </c>
      <c r="K21" s="3">
        <v>1027880485.53</v>
      </c>
      <c r="L21" s="3">
        <v>2668592459.5799999</v>
      </c>
      <c r="M21" s="3">
        <v>14931860.18</v>
      </c>
      <c r="N21" s="3">
        <v>111248669.48999999</v>
      </c>
      <c r="O21" s="3">
        <v>-103583.24</v>
      </c>
      <c r="P21" s="3">
        <v>251771172.52000001</v>
      </c>
      <c r="Q21" s="3">
        <v>34610162.119999997</v>
      </c>
      <c r="R21" s="3">
        <v>217719379.46000001</v>
      </c>
      <c r="S21" s="3">
        <v>282900</v>
      </c>
      <c r="T21" s="3">
        <v>242184574.56999999</v>
      </c>
      <c r="U21" s="3">
        <v>4571760.5199999996</v>
      </c>
      <c r="V21" s="3">
        <v>6396569583.5500002</v>
      </c>
      <c r="W21" s="3">
        <v>68520661257.300003</v>
      </c>
    </row>
    <row r="22" spans="1:23" x14ac:dyDescent="0.25">
      <c r="A22" s="2" t="s">
        <v>34</v>
      </c>
      <c r="B22" s="2" t="s">
        <v>43</v>
      </c>
      <c r="C22" s="15">
        <v>92000000</v>
      </c>
      <c r="D22" s="2" t="s">
        <v>212</v>
      </c>
      <c r="E22" s="3">
        <v>194665925548.81</v>
      </c>
      <c r="F22" s="3">
        <v>178623034454.85999</v>
      </c>
      <c r="G22" s="3">
        <v>67435334263.699997</v>
      </c>
      <c r="H22" s="3">
        <v>46664761972.830002</v>
      </c>
      <c r="I22" s="3">
        <v>20442581449.130001</v>
      </c>
      <c r="J22" s="1" t="s">
        <v>18</v>
      </c>
      <c r="K22" s="3">
        <v>7966886252.4099998</v>
      </c>
      <c r="L22" s="3">
        <v>25373832031.889999</v>
      </c>
      <c r="M22" s="3">
        <v>39662543.829999998</v>
      </c>
      <c r="N22" s="3">
        <v>958876480.19000006</v>
      </c>
      <c r="O22" s="3">
        <v>663454.32999999996</v>
      </c>
      <c r="P22" s="3">
        <v>4250432069.9400001</v>
      </c>
      <c r="Q22" s="3">
        <v>352084766.79000002</v>
      </c>
      <c r="R22" s="3">
        <v>714329175.10000002</v>
      </c>
      <c r="S22" s="3">
        <v>872617.5</v>
      </c>
      <c r="T22" s="3">
        <v>2310104469.9400001</v>
      </c>
      <c r="U22" s="3">
        <v>1023514264.85</v>
      </c>
      <c r="V22" s="3">
        <v>16042891093.950001</v>
      </c>
      <c r="W22" s="3">
        <v>566865786910.05005</v>
      </c>
    </row>
    <row r="23" spans="1:23" x14ac:dyDescent="0.25">
      <c r="A23" s="2" t="s">
        <v>34</v>
      </c>
      <c r="B23" s="2" t="s">
        <v>44</v>
      </c>
      <c r="C23" s="15">
        <v>36000000</v>
      </c>
      <c r="D23" s="2" t="s">
        <v>212</v>
      </c>
      <c r="E23" s="3">
        <v>119869178007.49001</v>
      </c>
      <c r="F23" s="3">
        <v>112184060822.2</v>
      </c>
      <c r="G23" s="3">
        <v>35064648774.690002</v>
      </c>
      <c r="H23" s="3">
        <v>36683994086.279999</v>
      </c>
      <c r="I23" s="3">
        <v>11621491643.6</v>
      </c>
      <c r="J23" s="1" t="s">
        <v>18</v>
      </c>
      <c r="K23" s="3">
        <v>6101571208.2200003</v>
      </c>
      <c r="L23" s="3">
        <v>16876320551.15</v>
      </c>
      <c r="M23" s="3">
        <v>35829365.710000001</v>
      </c>
      <c r="N23" s="3">
        <v>658549137.94000006</v>
      </c>
      <c r="O23" s="3">
        <v>1127003.31</v>
      </c>
      <c r="P23" s="3">
        <v>2190602733.9499998</v>
      </c>
      <c r="Q23" s="3">
        <v>262969710.13</v>
      </c>
      <c r="R23" s="3">
        <v>767734241.91999996</v>
      </c>
      <c r="S23" s="3">
        <v>2201703</v>
      </c>
      <c r="T23" s="3">
        <v>1672439090.0799999</v>
      </c>
      <c r="U23" s="3">
        <v>74055614.469999999</v>
      </c>
      <c r="V23" s="3">
        <v>7685117185.29</v>
      </c>
      <c r="W23" s="3">
        <v>351751890879.42999</v>
      </c>
    </row>
    <row r="24" spans="1:23" x14ac:dyDescent="0.25">
      <c r="A24" s="2" t="s">
        <v>34</v>
      </c>
      <c r="B24" s="2" t="s">
        <v>45</v>
      </c>
      <c r="C24" s="15">
        <v>63000000</v>
      </c>
      <c r="D24" s="2" t="s">
        <v>212</v>
      </c>
      <c r="E24" s="3">
        <v>66217145626.059998</v>
      </c>
      <c r="F24" s="3">
        <v>53446690405.870003</v>
      </c>
      <c r="G24" s="3">
        <v>13984547219.629999</v>
      </c>
      <c r="H24" s="3">
        <v>19234397795.09</v>
      </c>
      <c r="I24" s="3">
        <v>4211419591.4200001</v>
      </c>
      <c r="J24" s="1" t="s">
        <v>18</v>
      </c>
      <c r="K24" s="3">
        <v>4102381166.29</v>
      </c>
      <c r="L24" s="3">
        <v>9077394996.8600006</v>
      </c>
      <c r="M24" s="3">
        <v>42791415.909999996</v>
      </c>
      <c r="N24" s="3">
        <v>481143799.39999998</v>
      </c>
      <c r="O24" s="3">
        <v>24294</v>
      </c>
      <c r="P24" s="3">
        <v>755628062.74000001</v>
      </c>
      <c r="Q24" s="3">
        <v>141757675.36000001</v>
      </c>
      <c r="R24" s="3">
        <v>312402565.37</v>
      </c>
      <c r="S24" s="3">
        <v>12932538.32</v>
      </c>
      <c r="T24" s="3">
        <v>766503898.10000002</v>
      </c>
      <c r="U24" s="3">
        <v>9820972.0399999991</v>
      </c>
      <c r="V24" s="3">
        <v>12770455220.190001</v>
      </c>
      <c r="W24" s="3">
        <v>185567437242.64999</v>
      </c>
    </row>
    <row r="25" spans="1:23" x14ac:dyDescent="0.25">
      <c r="A25" s="2" t="s">
        <v>34</v>
      </c>
      <c r="B25" s="2" t="s">
        <v>46</v>
      </c>
      <c r="C25" s="15">
        <v>94000000</v>
      </c>
      <c r="D25" s="2" t="s">
        <v>212</v>
      </c>
      <c r="E25" s="3">
        <v>52467743547.900002</v>
      </c>
      <c r="F25" s="3">
        <v>42096635713.300003</v>
      </c>
      <c r="G25" s="3">
        <v>13580459258.200001</v>
      </c>
      <c r="H25" s="3">
        <v>15194130474.02</v>
      </c>
      <c r="I25" s="3">
        <v>3824710359.98</v>
      </c>
      <c r="J25" s="1" t="s">
        <v>18</v>
      </c>
      <c r="K25" s="3">
        <v>2852218738.4699998</v>
      </c>
      <c r="L25" s="3">
        <v>4402799746.7799997</v>
      </c>
      <c r="M25" s="3">
        <v>11457459.449999999</v>
      </c>
      <c r="N25" s="3">
        <v>295125365.88999999</v>
      </c>
      <c r="O25" s="3">
        <v>14394.19</v>
      </c>
      <c r="P25" s="3">
        <v>736977181.63</v>
      </c>
      <c r="Q25" s="3">
        <v>126612855.14</v>
      </c>
      <c r="R25" s="3">
        <v>197535312.47999999</v>
      </c>
      <c r="S25" s="3">
        <v>2174091.42</v>
      </c>
      <c r="T25" s="3">
        <v>719638565.30999994</v>
      </c>
      <c r="U25" s="3">
        <v>10232141.279999999</v>
      </c>
      <c r="V25" s="3">
        <v>10371107834.6</v>
      </c>
      <c r="W25" s="3">
        <v>146889573040.04001</v>
      </c>
    </row>
    <row r="26" spans="1:23" x14ac:dyDescent="0.25">
      <c r="A26" s="2" t="s">
        <v>34</v>
      </c>
      <c r="B26" s="2" t="s">
        <v>47</v>
      </c>
      <c r="C26" s="15">
        <v>73000000</v>
      </c>
      <c r="D26" s="2" t="s">
        <v>212</v>
      </c>
      <c r="E26" s="3">
        <v>41305836603.489998</v>
      </c>
      <c r="F26" s="3">
        <v>34336993629.700001</v>
      </c>
      <c r="G26" s="3">
        <v>8487390443.4300003</v>
      </c>
      <c r="H26" s="3">
        <v>9714465289.7600002</v>
      </c>
      <c r="I26" s="3">
        <v>9218238874.6200008</v>
      </c>
      <c r="J26" s="1" t="s">
        <v>18</v>
      </c>
      <c r="K26" s="3">
        <v>1790553359.6199999</v>
      </c>
      <c r="L26" s="3">
        <v>3531250487.0599999</v>
      </c>
      <c r="M26" s="3">
        <v>14092262.550000001</v>
      </c>
      <c r="N26" s="3">
        <v>198821365.36000001</v>
      </c>
      <c r="O26" s="3">
        <v>1737927.01</v>
      </c>
      <c r="P26" s="3">
        <v>337657897.64999998</v>
      </c>
      <c r="Q26" s="3">
        <v>118602726.03</v>
      </c>
      <c r="R26" s="3">
        <v>178781688.63</v>
      </c>
      <c r="S26" s="3">
        <v>903290</v>
      </c>
      <c r="T26" s="3">
        <v>545393774.54999995</v>
      </c>
      <c r="U26" s="3">
        <v>27140800.32</v>
      </c>
      <c r="V26" s="3">
        <v>6968842973.79</v>
      </c>
      <c r="W26" s="3">
        <v>116776703393.57001</v>
      </c>
    </row>
    <row r="27" spans="1:23" x14ac:dyDescent="0.25">
      <c r="A27" s="2" t="s">
        <v>34</v>
      </c>
      <c r="B27" s="2" t="s">
        <v>48</v>
      </c>
      <c r="C27" s="15">
        <v>97000000</v>
      </c>
      <c r="D27" s="2" t="s">
        <v>212</v>
      </c>
      <c r="E27" s="3">
        <v>35910422861.230003</v>
      </c>
      <c r="F27" s="3">
        <v>24252071503.52</v>
      </c>
      <c r="G27" s="3">
        <v>6468826926.3999996</v>
      </c>
      <c r="H27" s="3">
        <v>7995931827.7200003</v>
      </c>
      <c r="I27" s="3">
        <v>2618615983.6900001</v>
      </c>
      <c r="J27" s="1" t="s">
        <v>18</v>
      </c>
      <c r="K27" s="3">
        <v>2260022886.1799998</v>
      </c>
      <c r="L27" s="3">
        <v>2771170729.9699998</v>
      </c>
      <c r="M27" s="3">
        <v>11208897.449999999</v>
      </c>
      <c r="N27" s="3">
        <v>214952899.84</v>
      </c>
      <c r="O27" s="3">
        <v>205461.59</v>
      </c>
      <c r="P27" s="3">
        <v>779078054.36000001</v>
      </c>
      <c r="Q27" s="3">
        <v>56730452.810000002</v>
      </c>
      <c r="R27" s="3">
        <v>480288851.48000002</v>
      </c>
      <c r="S27" s="3">
        <v>653444</v>
      </c>
      <c r="T27" s="3">
        <v>497084197.98000002</v>
      </c>
      <c r="U27" s="3">
        <v>7785016.1799999997</v>
      </c>
      <c r="V27" s="3">
        <v>11658351357.709999</v>
      </c>
      <c r="W27" s="3">
        <v>95983401352.110001</v>
      </c>
    </row>
    <row r="28" spans="1:23" x14ac:dyDescent="0.25">
      <c r="A28" s="2" t="s">
        <v>49</v>
      </c>
      <c r="B28" s="2" t="s">
        <v>50</v>
      </c>
      <c r="C28" s="15">
        <v>11000000</v>
      </c>
      <c r="D28" s="2" t="s">
        <v>212</v>
      </c>
      <c r="E28" s="3">
        <v>60338782863.68</v>
      </c>
      <c r="F28" s="3">
        <v>48138718969.510002</v>
      </c>
      <c r="G28" s="3">
        <v>13189113076.969999</v>
      </c>
      <c r="H28" s="3">
        <v>17509328182.669998</v>
      </c>
      <c r="I28" s="3">
        <v>2833586651.6799998</v>
      </c>
      <c r="J28" s="1" t="s">
        <v>18</v>
      </c>
      <c r="K28" s="3">
        <v>3298415447.6999998</v>
      </c>
      <c r="L28" s="3">
        <v>6644730247.1700001</v>
      </c>
      <c r="M28" s="3">
        <v>1928213362.22</v>
      </c>
      <c r="N28" s="3">
        <v>234137554.27000001</v>
      </c>
      <c r="O28" s="3">
        <v>22096.25</v>
      </c>
      <c r="P28" s="3">
        <v>808368268.83000004</v>
      </c>
      <c r="Q28" s="3">
        <v>636766634.55999994</v>
      </c>
      <c r="R28" s="3">
        <v>445237104.35000002</v>
      </c>
      <c r="S28" s="3">
        <v>816037.34</v>
      </c>
      <c r="T28" s="3">
        <v>384997413.37</v>
      </c>
      <c r="U28" s="3">
        <v>13357803.949999999</v>
      </c>
      <c r="V28" s="3">
        <v>12200063894.17</v>
      </c>
      <c r="W28" s="3">
        <v>168604655608.69</v>
      </c>
    </row>
    <row r="29" spans="1:23" x14ac:dyDescent="0.25">
      <c r="A29" s="2" t="s">
        <v>49</v>
      </c>
      <c r="B29" s="2" t="s">
        <v>51</v>
      </c>
      <c r="C29" s="15">
        <v>19000000</v>
      </c>
      <c r="D29" s="2" t="s">
        <v>212</v>
      </c>
      <c r="E29" s="3">
        <v>57289998601.220001</v>
      </c>
      <c r="F29" s="3">
        <v>50815865181.760002</v>
      </c>
      <c r="G29" s="3">
        <v>17035416650.33</v>
      </c>
      <c r="H29" s="3">
        <v>13310412394.93</v>
      </c>
      <c r="I29" s="3">
        <v>4509793516.1199999</v>
      </c>
      <c r="J29" s="1" t="s">
        <v>18</v>
      </c>
      <c r="K29" s="3">
        <v>2573967373.5500002</v>
      </c>
      <c r="L29" s="3">
        <v>10387006248.57</v>
      </c>
      <c r="M29" s="3">
        <v>31992737.379999999</v>
      </c>
      <c r="N29" s="3">
        <v>274966733.39999998</v>
      </c>
      <c r="O29" s="3">
        <v>46753.11</v>
      </c>
      <c r="P29" s="3">
        <v>635517637.23000002</v>
      </c>
      <c r="Q29" s="3">
        <v>744790542.84000003</v>
      </c>
      <c r="R29" s="3">
        <v>453450634.73000002</v>
      </c>
      <c r="S29" s="3">
        <v>553270.73</v>
      </c>
      <c r="T29" s="3">
        <v>681629003.37</v>
      </c>
      <c r="U29" s="3">
        <v>36637046.829999998</v>
      </c>
      <c r="V29" s="3">
        <v>6474133419.46</v>
      </c>
      <c r="W29" s="3">
        <v>165256177745.56</v>
      </c>
    </row>
    <row r="30" spans="1:23" x14ac:dyDescent="0.25">
      <c r="A30" s="2" t="s">
        <v>49</v>
      </c>
      <c r="B30" s="2" t="s">
        <v>52</v>
      </c>
      <c r="C30" s="15">
        <v>27000000</v>
      </c>
      <c r="D30" s="2" t="s">
        <v>212</v>
      </c>
      <c r="E30" s="3">
        <v>80332732256.160004</v>
      </c>
      <c r="F30" s="3">
        <v>32924381139.990002</v>
      </c>
      <c r="G30" s="3">
        <v>6478777889.2299995</v>
      </c>
      <c r="H30" s="3">
        <v>11763765059.139999</v>
      </c>
      <c r="I30" s="3">
        <v>2363981785.8699999</v>
      </c>
      <c r="J30" s="1" t="s">
        <v>18</v>
      </c>
      <c r="K30" s="3">
        <v>5333367511.5500002</v>
      </c>
      <c r="L30" s="3">
        <v>4793885794.4399996</v>
      </c>
      <c r="M30" s="3">
        <v>167744823.46000001</v>
      </c>
      <c r="N30" s="3">
        <v>261209891.18000001</v>
      </c>
      <c r="O30" s="3">
        <v>141302.89000000001</v>
      </c>
      <c r="P30" s="3">
        <v>619709535.12</v>
      </c>
      <c r="Q30" s="3">
        <v>89294148.939999998</v>
      </c>
      <c r="R30" s="3">
        <v>294098986.56</v>
      </c>
      <c r="S30" s="3">
        <v>92835687.5</v>
      </c>
      <c r="T30" s="3">
        <v>394848503.66000003</v>
      </c>
      <c r="U30" s="3">
        <v>92755888.189999998</v>
      </c>
      <c r="V30" s="3">
        <v>47408351116.169998</v>
      </c>
      <c r="W30" s="3">
        <v>193411881320.04999</v>
      </c>
    </row>
    <row r="31" spans="1:23" x14ac:dyDescent="0.25">
      <c r="A31" s="2" t="s">
        <v>49</v>
      </c>
      <c r="B31" s="2" t="s">
        <v>53</v>
      </c>
      <c r="C31" s="15">
        <v>41000000</v>
      </c>
      <c r="D31" s="2" t="s">
        <v>212</v>
      </c>
      <c r="E31" s="3">
        <v>106438414843.09</v>
      </c>
      <c r="F31" s="3">
        <v>102338969551.61</v>
      </c>
      <c r="G31" s="3">
        <v>41812278233.279999</v>
      </c>
      <c r="H31" s="3">
        <v>27416870457.84</v>
      </c>
      <c r="I31" s="3">
        <v>5242167866.1000004</v>
      </c>
      <c r="J31" s="1" t="s">
        <v>18</v>
      </c>
      <c r="K31" s="3">
        <v>3016461496.79</v>
      </c>
      <c r="L31" s="3">
        <v>17960549951.139999</v>
      </c>
      <c r="M31" s="3">
        <v>284624921.80000001</v>
      </c>
      <c r="N31" s="3">
        <v>490408550.50999999</v>
      </c>
      <c r="O31" s="3">
        <v>54075.78</v>
      </c>
      <c r="P31" s="3">
        <v>2741366803.0500002</v>
      </c>
      <c r="Q31" s="3">
        <v>707255127.88999999</v>
      </c>
      <c r="R31" s="3">
        <v>1131732837.55</v>
      </c>
      <c r="S31" s="3">
        <v>7271641.5999999996</v>
      </c>
      <c r="T31" s="3">
        <v>565427803.63999999</v>
      </c>
      <c r="U31" s="3">
        <v>383027853.43000001</v>
      </c>
      <c r="V31" s="3">
        <v>4099445291.48</v>
      </c>
      <c r="W31" s="3">
        <v>314636327306.58002</v>
      </c>
    </row>
    <row r="32" spans="1:23" x14ac:dyDescent="0.25">
      <c r="A32" s="2" t="s">
        <v>49</v>
      </c>
      <c r="B32" s="2" t="s">
        <v>54</v>
      </c>
      <c r="C32" s="15">
        <v>47000000</v>
      </c>
      <c r="D32" s="2" t="s">
        <v>212</v>
      </c>
      <c r="E32" s="3">
        <v>50219678342.400002</v>
      </c>
      <c r="F32" s="3">
        <v>46026526412.07</v>
      </c>
      <c r="G32" s="3">
        <v>12716095835.75</v>
      </c>
      <c r="H32" s="3">
        <v>20173788622.330002</v>
      </c>
      <c r="I32" s="3">
        <v>1190737521.1900001</v>
      </c>
      <c r="J32" s="1" t="s">
        <v>18</v>
      </c>
      <c r="K32" s="3">
        <v>3628175242.02</v>
      </c>
      <c r="L32" s="3">
        <v>5200474777.8900003</v>
      </c>
      <c r="M32" s="3">
        <v>1018344387.6</v>
      </c>
      <c r="N32" s="3">
        <v>183368111.97999999</v>
      </c>
      <c r="O32" s="3">
        <v>20829.18</v>
      </c>
      <c r="P32" s="3">
        <v>1120648870.5999999</v>
      </c>
      <c r="Q32" s="3">
        <v>150189921.16</v>
      </c>
      <c r="R32" s="3">
        <v>217034683.28</v>
      </c>
      <c r="S32" s="3">
        <v>1051856.07</v>
      </c>
      <c r="T32" s="3">
        <v>316725717.25999999</v>
      </c>
      <c r="U32" s="3">
        <v>30822389.93</v>
      </c>
      <c r="V32" s="3">
        <v>4193151930.3299999</v>
      </c>
      <c r="W32" s="3">
        <v>146386835451.04001</v>
      </c>
    </row>
    <row r="33" spans="1:23" x14ac:dyDescent="0.25">
      <c r="A33" s="2" t="s">
        <v>49</v>
      </c>
      <c r="B33" s="2" t="s">
        <v>55</v>
      </c>
      <c r="C33" s="15">
        <v>11800000</v>
      </c>
      <c r="D33" s="2" t="s">
        <v>212</v>
      </c>
      <c r="E33" s="3">
        <v>15493014156.43</v>
      </c>
      <c r="F33" s="3">
        <v>14678233418.24</v>
      </c>
      <c r="G33" s="3">
        <v>2220879651.0300002</v>
      </c>
      <c r="H33" s="3">
        <v>1727317412.03</v>
      </c>
      <c r="I33" s="3">
        <v>79575179.569999993</v>
      </c>
      <c r="J33" s="1" t="s">
        <v>18</v>
      </c>
      <c r="K33" s="3">
        <v>105412117.81999999</v>
      </c>
      <c r="L33" s="3">
        <v>4509732692.6400003</v>
      </c>
      <c r="M33" s="3">
        <v>75407181.420000002</v>
      </c>
      <c r="N33" s="3">
        <v>13546696.9</v>
      </c>
      <c r="O33" s="3">
        <v>5146.93</v>
      </c>
      <c r="P33" s="3">
        <v>81008073.189999998</v>
      </c>
      <c r="Q33" s="3">
        <v>89345075.510000005</v>
      </c>
      <c r="R33" s="3">
        <v>5371874732.8000002</v>
      </c>
      <c r="S33" s="3">
        <v>23712595.75</v>
      </c>
      <c r="T33" s="3">
        <v>122906196.56</v>
      </c>
      <c r="U33" s="3">
        <v>236365490.56999999</v>
      </c>
      <c r="V33" s="3">
        <v>814780738.19000006</v>
      </c>
      <c r="W33" s="3">
        <v>45643116555.580002</v>
      </c>
    </row>
    <row r="34" spans="1:23" x14ac:dyDescent="0.25">
      <c r="A34" s="2" t="s">
        <v>49</v>
      </c>
      <c r="B34" s="2" t="s">
        <v>56</v>
      </c>
      <c r="C34" s="15">
        <v>49000000</v>
      </c>
      <c r="D34" s="2" t="s">
        <v>212</v>
      </c>
      <c r="E34" s="3">
        <v>22823196384.060001</v>
      </c>
      <c r="F34" s="3">
        <v>18269025080.009998</v>
      </c>
      <c r="G34" s="3">
        <v>4430294123.7399998</v>
      </c>
      <c r="H34" s="3">
        <v>6389708223.6099997</v>
      </c>
      <c r="I34" s="3">
        <v>2014565171.9200001</v>
      </c>
      <c r="J34" s="1" t="s">
        <v>18</v>
      </c>
      <c r="K34" s="3">
        <v>1094095479.1300001</v>
      </c>
      <c r="L34" s="3">
        <v>3142319676.2800002</v>
      </c>
      <c r="M34" s="3">
        <v>17693046.16</v>
      </c>
      <c r="N34" s="3">
        <v>145728697.36000001</v>
      </c>
      <c r="O34" s="3">
        <v>3344.8</v>
      </c>
      <c r="P34" s="3">
        <v>335218450.70999998</v>
      </c>
      <c r="Q34" s="3">
        <v>213428940.62</v>
      </c>
      <c r="R34" s="3">
        <v>151325201.99000001</v>
      </c>
      <c r="S34" s="3">
        <v>804541.71</v>
      </c>
      <c r="T34" s="3">
        <v>267440087.25999999</v>
      </c>
      <c r="U34" s="3">
        <v>27908168.670000002</v>
      </c>
      <c r="V34" s="3">
        <v>4554171304.0500002</v>
      </c>
      <c r="W34" s="3">
        <v>63876925922.080002</v>
      </c>
    </row>
    <row r="35" spans="1:23" x14ac:dyDescent="0.25">
      <c r="A35" s="2" t="s">
        <v>49</v>
      </c>
      <c r="B35" s="2" t="s">
        <v>57</v>
      </c>
      <c r="C35" s="15">
        <v>58000000</v>
      </c>
      <c r="D35" s="2" t="s">
        <v>212</v>
      </c>
      <c r="E35" s="3">
        <v>21146600808.5</v>
      </c>
      <c r="F35" s="3">
        <v>13978246855.66</v>
      </c>
      <c r="G35" s="3">
        <v>2468672709.4899998</v>
      </c>
      <c r="H35" s="3">
        <v>5503174183.7299995</v>
      </c>
      <c r="I35" s="3">
        <v>2340266748.1300001</v>
      </c>
      <c r="J35" s="1" t="s">
        <v>18</v>
      </c>
      <c r="K35" s="3">
        <v>1154790843.26</v>
      </c>
      <c r="L35" s="3">
        <v>1550661301.2</v>
      </c>
      <c r="M35" s="3">
        <v>12225713.949999999</v>
      </c>
      <c r="N35" s="3">
        <v>109669387.04000001</v>
      </c>
      <c r="O35" s="3">
        <v>323205.42</v>
      </c>
      <c r="P35" s="3">
        <v>346339789.67000002</v>
      </c>
      <c r="Q35" s="3">
        <v>132049448.34999999</v>
      </c>
      <c r="R35" s="3">
        <v>123962606.56</v>
      </c>
      <c r="S35" s="3">
        <v>760094.21</v>
      </c>
      <c r="T35" s="3">
        <v>200188076.13</v>
      </c>
      <c r="U35" s="3">
        <v>10987659.92</v>
      </c>
      <c r="V35" s="3">
        <v>7168353952.8400002</v>
      </c>
      <c r="W35" s="3">
        <v>56247273384.059998</v>
      </c>
    </row>
    <row r="36" spans="1:23" x14ac:dyDescent="0.25">
      <c r="A36" s="2" t="s">
        <v>49</v>
      </c>
      <c r="B36" s="2" t="s">
        <v>58</v>
      </c>
      <c r="C36" s="15">
        <v>86000000</v>
      </c>
      <c r="D36" s="2" t="s">
        <v>212</v>
      </c>
      <c r="E36" s="3">
        <v>33407841261.360001</v>
      </c>
      <c r="F36" s="3">
        <v>21646673672.75</v>
      </c>
      <c r="G36" s="3">
        <v>5274494026.8199997</v>
      </c>
      <c r="H36" s="3">
        <v>7808593821.3800001</v>
      </c>
      <c r="I36" s="3">
        <v>1665828063.7</v>
      </c>
      <c r="J36" s="1" t="s">
        <v>18</v>
      </c>
      <c r="K36" s="3">
        <v>1863795086.1300001</v>
      </c>
      <c r="L36" s="3">
        <v>2335462230.79</v>
      </c>
      <c r="M36" s="3">
        <v>425079643.25</v>
      </c>
      <c r="N36" s="3">
        <v>158313880.36000001</v>
      </c>
      <c r="O36" s="3">
        <v>73824.490000000005</v>
      </c>
      <c r="P36" s="3">
        <v>450694413.57999998</v>
      </c>
      <c r="Q36" s="3">
        <v>803029834.59000003</v>
      </c>
      <c r="R36" s="3">
        <v>214213295.53999999</v>
      </c>
      <c r="S36" s="3">
        <v>704572.09</v>
      </c>
      <c r="T36" s="3">
        <v>239650801.08000001</v>
      </c>
      <c r="U36" s="3">
        <v>30278166.359999999</v>
      </c>
      <c r="V36" s="3">
        <v>11761167588.610001</v>
      </c>
      <c r="W36" s="3">
        <v>88085894182.880005</v>
      </c>
    </row>
    <row r="37" spans="1:23" x14ac:dyDescent="0.25">
      <c r="A37" s="2" t="s">
        <v>49</v>
      </c>
      <c r="B37" s="2" t="s">
        <v>59</v>
      </c>
      <c r="C37" s="15">
        <v>87000000</v>
      </c>
      <c r="D37" s="2" t="s">
        <v>212</v>
      </c>
      <c r="E37" s="3">
        <v>60173216758.989998</v>
      </c>
      <c r="F37" s="3">
        <v>55588041952.980003</v>
      </c>
      <c r="G37" s="3">
        <v>17004170218.540001</v>
      </c>
      <c r="H37" s="3">
        <v>15490564267.870001</v>
      </c>
      <c r="I37" s="3">
        <v>1870342052.6700001</v>
      </c>
      <c r="J37" s="1" t="s">
        <v>18</v>
      </c>
      <c r="K37" s="3">
        <v>2114889578.47</v>
      </c>
      <c r="L37" s="3">
        <v>16908005445.17</v>
      </c>
      <c r="M37" s="3">
        <v>226189256.90000001</v>
      </c>
      <c r="N37" s="3">
        <v>208307738.43000001</v>
      </c>
      <c r="O37" s="3">
        <v>3934.68</v>
      </c>
      <c r="P37" s="3">
        <v>658547202.04999995</v>
      </c>
      <c r="Q37" s="3">
        <v>354322853.22000003</v>
      </c>
      <c r="R37" s="3">
        <v>132404696.87</v>
      </c>
      <c r="S37" s="3">
        <v>3579238.99</v>
      </c>
      <c r="T37" s="3">
        <v>467865699.91000003</v>
      </c>
      <c r="U37" s="3">
        <v>22083246.390000001</v>
      </c>
      <c r="V37" s="3">
        <v>4585174806.0100002</v>
      </c>
      <c r="W37" s="3">
        <v>175807708948.14001</v>
      </c>
    </row>
    <row r="38" spans="1:23" x14ac:dyDescent="0.25">
      <c r="A38" s="2" t="s">
        <v>49</v>
      </c>
      <c r="B38" s="2" t="s">
        <v>60</v>
      </c>
      <c r="C38" s="15">
        <v>40000000</v>
      </c>
      <c r="D38" s="2" t="s">
        <v>212</v>
      </c>
      <c r="E38" s="3">
        <v>383852579707.13</v>
      </c>
      <c r="F38" s="3">
        <v>373991536421.67999</v>
      </c>
      <c r="G38" s="3">
        <v>110561111132.19</v>
      </c>
      <c r="H38" s="3">
        <v>165003493213.39001</v>
      </c>
      <c r="I38" s="3">
        <v>12868471848.25</v>
      </c>
      <c r="J38" s="1" t="s">
        <v>18</v>
      </c>
      <c r="K38" s="3">
        <v>24642245839.32</v>
      </c>
      <c r="L38" s="3">
        <v>35541625836.370003</v>
      </c>
      <c r="M38" s="3">
        <v>7353212.6699999999</v>
      </c>
      <c r="N38" s="3">
        <v>1195017445.5899999</v>
      </c>
      <c r="O38" s="3">
        <v>-66922.58</v>
      </c>
      <c r="P38" s="3">
        <v>13115946867.959999</v>
      </c>
      <c r="Q38" s="3">
        <v>130480422.27</v>
      </c>
      <c r="R38" s="3">
        <v>5890462105.5200005</v>
      </c>
      <c r="S38" s="3">
        <v>3899215.42</v>
      </c>
      <c r="T38" s="3">
        <v>2704506394.7399998</v>
      </c>
      <c r="U38" s="3">
        <v>333965850.95999998</v>
      </c>
      <c r="V38" s="3">
        <v>9861043285.4500008</v>
      </c>
      <c r="W38" s="3">
        <v>1139703671876.3301</v>
      </c>
    </row>
    <row r="39" spans="1:23" x14ac:dyDescent="0.25">
      <c r="A39" s="2" t="s">
        <v>61</v>
      </c>
      <c r="B39" s="2" t="s">
        <v>62</v>
      </c>
      <c r="C39" s="15">
        <v>83000000</v>
      </c>
      <c r="D39" s="2" t="s">
        <v>212</v>
      </c>
      <c r="E39" s="3">
        <v>22354807759.82</v>
      </c>
      <c r="F39" s="3">
        <v>10046796749.879999</v>
      </c>
      <c r="G39" s="3">
        <v>995218973.39999998</v>
      </c>
      <c r="H39" s="3">
        <v>3364977822.3699999</v>
      </c>
      <c r="I39" s="3">
        <v>2149493915.3000002</v>
      </c>
      <c r="J39" s="1" t="s">
        <v>18</v>
      </c>
      <c r="K39" s="3">
        <v>627982177.14999998</v>
      </c>
      <c r="L39" s="3">
        <v>1431792832.4200001</v>
      </c>
      <c r="M39" s="3">
        <v>5499973.3700000001</v>
      </c>
      <c r="N39" s="3">
        <v>108813068.23999999</v>
      </c>
      <c r="O39" s="3">
        <v>117113.8</v>
      </c>
      <c r="P39" s="3">
        <v>490777179.89999998</v>
      </c>
      <c r="Q39" s="3">
        <v>8036556.21</v>
      </c>
      <c r="R39" s="3">
        <v>111321770.54000001</v>
      </c>
      <c r="S39" s="3">
        <v>336860</v>
      </c>
      <c r="T39" s="3">
        <v>287776762.37</v>
      </c>
      <c r="U39" s="3">
        <v>38662932.600000001</v>
      </c>
      <c r="V39" s="3">
        <v>12308011009.940001</v>
      </c>
      <c r="W39" s="3">
        <v>54330423457.309998</v>
      </c>
    </row>
    <row r="40" spans="1:23" x14ac:dyDescent="0.25">
      <c r="A40" s="2" t="s">
        <v>61</v>
      </c>
      <c r="B40" s="2" t="s">
        <v>63</v>
      </c>
      <c r="C40" s="15">
        <v>91000000</v>
      </c>
      <c r="D40" s="2" t="s">
        <v>212</v>
      </c>
      <c r="E40" s="3">
        <v>17342009719.450001</v>
      </c>
      <c r="F40" s="3">
        <v>5371433091.3199997</v>
      </c>
      <c r="G40" s="3">
        <v>787430873.45000005</v>
      </c>
      <c r="H40" s="3">
        <v>2289360359.3099999</v>
      </c>
      <c r="I40" s="3">
        <v>689714514.26999998</v>
      </c>
      <c r="J40" s="1" t="s">
        <v>18</v>
      </c>
      <c r="K40" s="3">
        <v>351103807.51999998</v>
      </c>
      <c r="L40" s="3">
        <v>841299944.15999997</v>
      </c>
      <c r="M40" s="3">
        <v>31328137.460000001</v>
      </c>
      <c r="N40" s="3">
        <v>73548475.640000001</v>
      </c>
      <c r="O40" s="3">
        <v>251.21</v>
      </c>
      <c r="P40" s="3">
        <v>84573987.319999993</v>
      </c>
      <c r="Q40" s="3">
        <v>7387427.2599999998</v>
      </c>
      <c r="R40" s="3">
        <v>19303911.629999999</v>
      </c>
      <c r="S40" s="3">
        <v>2871306.63</v>
      </c>
      <c r="T40" s="3">
        <v>132122206.38</v>
      </c>
      <c r="U40" s="3">
        <v>3930260.35</v>
      </c>
      <c r="V40" s="3">
        <v>11970576628.129999</v>
      </c>
      <c r="W40" s="3">
        <v>39997994901.489998</v>
      </c>
    </row>
    <row r="41" spans="1:23" x14ac:dyDescent="0.25">
      <c r="A41" s="2" t="s">
        <v>61</v>
      </c>
      <c r="B41" s="2" t="s">
        <v>64</v>
      </c>
      <c r="C41" s="15">
        <v>82000000</v>
      </c>
      <c r="D41" s="2" t="s">
        <v>212</v>
      </c>
      <c r="E41" s="3">
        <v>73870067886.699997</v>
      </c>
      <c r="F41" s="3">
        <v>23435761283.810001</v>
      </c>
      <c r="G41" s="3">
        <v>2825576935.23</v>
      </c>
      <c r="H41" s="3">
        <v>9011610165.2700005</v>
      </c>
      <c r="I41" s="3">
        <v>5020105421.9799995</v>
      </c>
      <c r="J41" s="1" t="s">
        <v>18</v>
      </c>
      <c r="K41" s="3">
        <v>1152482119.99</v>
      </c>
      <c r="L41" s="3">
        <v>3592400532.6300001</v>
      </c>
      <c r="M41" s="3">
        <v>11203620.76</v>
      </c>
      <c r="N41" s="3">
        <v>110567449.52</v>
      </c>
      <c r="O41" s="3">
        <v>7656482.1900000004</v>
      </c>
      <c r="P41" s="3">
        <v>435505873.02999997</v>
      </c>
      <c r="Q41" s="3">
        <v>8278277.6299999999</v>
      </c>
      <c r="R41" s="3">
        <v>119635222.11</v>
      </c>
      <c r="S41" s="3">
        <v>360193.5</v>
      </c>
      <c r="T41" s="3">
        <v>610796709.77999997</v>
      </c>
      <c r="U41" s="3">
        <v>180099615.40000001</v>
      </c>
      <c r="V41" s="3">
        <v>50434306602.889999</v>
      </c>
      <c r="W41" s="3">
        <v>170826414392.42001</v>
      </c>
    </row>
    <row r="42" spans="1:23" x14ac:dyDescent="0.25">
      <c r="A42" s="2" t="s">
        <v>61</v>
      </c>
      <c r="B42" s="2" t="s">
        <v>65</v>
      </c>
      <c r="C42" s="15">
        <v>26000000</v>
      </c>
      <c r="D42" s="2" t="s">
        <v>212</v>
      </c>
      <c r="E42" s="3">
        <v>13763753221.209999</v>
      </c>
      <c r="F42" s="3">
        <v>2666443375.9200001</v>
      </c>
      <c r="G42" s="3">
        <v>194043987.05000001</v>
      </c>
      <c r="H42" s="3">
        <v>1458742293.7</v>
      </c>
      <c r="I42" s="3">
        <v>405548572.85000002</v>
      </c>
      <c r="J42" s="1" t="s">
        <v>18</v>
      </c>
      <c r="K42" s="3">
        <v>117242661.81999999</v>
      </c>
      <c r="L42" s="3">
        <v>215253874.87</v>
      </c>
      <c r="M42" s="3">
        <v>358234.23</v>
      </c>
      <c r="N42" s="3">
        <v>38857508.82</v>
      </c>
      <c r="O42" s="3">
        <v>-47905.22</v>
      </c>
      <c r="P42" s="3">
        <v>30362227.32</v>
      </c>
      <c r="Q42" s="3">
        <v>1401264.63</v>
      </c>
      <c r="R42" s="3">
        <v>136134852.5</v>
      </c>
      <c r="S42" s="3">
        <v>5000</v>
      </c>
      <c r="T42" s="3">
        <v>66479779.219999999</v>
      </c>
      <c r="U42" s="3">
        <v>-2585289.34</v>
      </c>
      <c r="V42" s="3">
        <v>11097309845.290001</v>
      </c>
      <c r="W42" s="3">
        <v>30189303504.869999</v>
      </c>
    </row>
    <row r="43" spans="1:23" x14ac:dyDescent="0.25">
      <c r="A43" s="2" t="s">
        <v>61</v>
      </c>
      <c r="B43" s="2" t="s">
        <v>66</v>
      </c>
      <c r="C43" s="15">
        <v>90000000</v>
      </c>
      <c r="D43" s="2" t="s">
        <v>212</v>
      </c>
      <c r="E43" s="3">
        <v>18948295741</v>
      </c>
      <c r="F43" s="3">
        <v>9822187762.6599998</v>
      </c>
      <c r="G43" s="3">
        <v>955828377.27999997</v>
      </c>
      <c r="H43" s="3">
        <v>4005745737.8600001</v>
      </c>
      <c r="I43" s="3">
        <v>2761104026.3600001</v>
      </c>
      <c r="J43" s="1" t="s">
        <v>18</v>
      </c>
      <c r="K43" s="3">
        <v>560696268.26999998</v>
      </c>
      <c r="L43" s="3">
        <v>933129536.63999999</v>
      </c>
      <c r="M43" s="3">
        <v>10351572.9</v>
      </c>
      <c r="N43" s="3">
        <v>101560907.5</v>
      </c>
      <c r="O43" s="3">
        <v>119516.08</v>
      </c>
      <c r="P43" s="3">
        <v>241131189.50999999</v>
      </c>
      <c r="Q43" s="3">
        <v>10827949.550000001</v>
      </c>
      <c r="R43" s="3">
        <v>53610210.289999999</v>
      </c>
      <c r="S43" s="3">
        <v>202579.17</v>
      </c>
      <c r="T43" s="3">
        <v>128305232.52</v>
      </c>
      <c r="U43" s="3">
        <v>23671898.57</v>
      </c>
      <c r="V43" s="3">
        <v>9126107978.3400002</v>
      </c>
      <c r="W43" s="3">
        <v>47682876484.5</v>
      </c>
    </row>
    <row r="44" spans="1:23" x14ac:dyDescent="0.25">
      <c r="A44" s="2" t="s">
        <v>61</v>
      </c>
      <c r="B44" s="2" t="s">
        <v>67</v>
      </c>
      <c r="C44" s="15">
        <v>7000000</v>
      </c>
      <c r="D44" s="2" t="s">
        <v>212</v>
      </c>
      <c r="E44" s="3">
        <v>78142225842.240005</v>
      </c>
      <c r="F44" s="3">
        <v>53492813960.519997</v>
      </c>
      <c r="G44" s="3">
        <v>11105657938.75</v>
      </c>
      <c r="H44" s="3">
        <v>18175784085.07</v>
      </c>
      <c r="I44" s="3">
        <v>6961394979.79</v>
      </c>
      <c r="J44" s="1" t="s">
        <v>18</v>
      </c>
      <c r="K44" s="3">
        <v>5217149491.1499996</v>
      </c>
      <c r="L44" s="3">
        <v>8374997218.6999998</v>
      </c>
      <c r="M44" s="3">
        <v>30988091.300000001</v>
      </c>
      <c r="N44" s="3">
        <v>447347934.19</v>
      </c>
      <c r="O44" s="3">
        <v>148981.73000000001</v>
      </c>
      <c r="P44" s="3">
        <v>1597290531.3800001</v>
      </c>
      <c r="Q44" s="3">
        <v>56697706.93</v>
      </c>
      <c r="R44" s="3">
        <v>333603783.01999998</v>
      </c>
      <c r="S44" s="3">
        <v>104575723.68000001</v>
      </c>
      <c r="T44" s="3">
        <v>621579727.92999995</v>
      </c>
      <c r="U44" s="3">
        <v>31034541.34</v>
      </c>
      <c r="V44" s="3">
        <v>24649411881.720001</v>
      </c>
      <c r="W44" s="3">
        <v>209342702419.44</v>
      </c>
    </row>
    <row r="45" spans="1:23" x14ac:dyDescent="0.25">
      <c r="A45" s="2" t="s">
        <v>61</v>
      </c>
      <c r="B45" s="2" t="s">
        <v>68</v>
      </c>
      <c r="C45" s="15">
        <v>96000000</v>
      </c>
      <c r="D45" s="2" t="s">
        <v>212</v>
      </c>
      <c r="E45" s="3">
        <v>50377019372.650002</v>
      </c>
      <c r="F45" s="3">
        <v>9516998587.4500008</v>
      </c>
      <c r="G45" s="3">
        <v>476329661.89999998</v>
      </c>
      <c r="H45" s="3">
        <v>5864600591.3900003</v>
      </c>
      <c r="I45" s="3">
        <v>1341896745.98</v>
      </c>
      <c r="J45" s="1" t="s">
        <v>18</v>
      </c>
      <c r="K45" s="3">
        <v>154283863.61000001</v>
      </c>
      <c r="L45" s="3">
        <v>1413918630.7</v>
      </c>
      <c r="M45" s="3">
        <v>3110347.05</v>
      </c>
      <c r="N45" s="3">
        <v>74614881.140000001</v>
      </c>
      <c r="O45" s="3">
        <v>33043.31</v>
      </c>
      <c r="P45" s="3">
        <v>149316259.47</v>
      </c>
      <c r="Q45" s="3">
        <v>29017538.82</v>
      </c>
      <c r="R45" s="3">
        <v>7680126.5599999996</v>
      </c>
      <c r="S45" s="3">
        <v>179786.5</v>
      </c>
      <c r="T45" s="3">
        <v>139922020.56</v>
      </c>
      <c r="U45" s="3">
        <v>-144853946.03999999</v>
      </c>
      <c r="V45" s="3">
        <v>40860020785.199997</v>
      </c>
      <c r="W45" s="3">
        <v>110264088296.25</v>
      </c>
    </row>
    <row r="46" spans="1:23" x14ac:dyDescent="0.25">
      <c r="A46" s="2" t="s">
        <v>69</v>
      </c>
      <c r="B46" s="2" t="s">
        <v>70</v>
      </c>
      <c r="C46" s="15">
        <v>1000000</v>
      </c>
      <c r="D46" s="2" t="s">
        <v>212</v>
      </c>
      <c r="E46" s="3">
        <v>77353636539.25</v>
      </c>
      <c r="F46" s="3">
        <v>45422710898.550003</v>
      </c>
      <c r="G46" s="3">
        <v>9927928168.1299992</v>
      </c>
      <c r="H46" s="3">
        <v>15157498508.92</v>
      </c>
      <c r="I46" s="3">
        <v>7985183654.6300001</v>
      </c>
      <c r="J46" s="1" t="s">
        <v>18</v>
      </c>
      <c r="K46" s="3">
        <v>3847729829.1500001</v>
      </c>
      <c r="L46" s="3">
        <v>5281064668.9799995</v>
      </c>
      <c r="M46" s="3">
        <v>144948970.97</v>
      </c>
      <c r="N46" s="3">
        <v>409163587.08999997</v>
      </c>
      <c r="O46" s="3">
        <v>-17337.63</v>
      </c>
      <c r="P46" s="3">
        <v>1321763243.95</v>
      </c>
      <c r="Q46" s="3">
        <v>150336708.05000001</v>
      </c>
      <c r="R46" s="3">
        <v>192446495.09</v>
      </c>
      <c r="S46" s="3">
        <v>8421414</v>
      </c>
      <c r="T46" s="3">
        <v>615615165.20000005</v>
      </c>
      <c r="U46" s="3">
        <v>82995251.540000007</v>
      </c>
      <c r="V46" s="3">
        <v>31930925640.700001</v>
      </c>
      <c r="W46" s="3">
        <v>199832351406.57001</v>
      </c>
    </row>
    <row r="47" spans="1:23" x14ac:dyDescent="0.25">
      <c r="A47" s="2" t="s">
        <v>69</v>
      </c>
      <c r="B47" s="2" t="s">
        <v>71</v>
      </c>
      <c r="C47" s="15">
        <v>25000000</v>
      </c>
      <c r="D47" s="2" t="s">
        <v>212</v>
      </c>
      <c r="E47" s="3">
        <v>120403965288.32001</v>
      </c>
      <c r="F47" s="3">
        <v>106914466396.44</v>
      </c>
      <c r="G47" s="3">
        <v>39480027534.489998</v>
      </c>
      <c r="H47" s="3">
        <v>33381367430.040001</v>
      </c>
      <c r="I47" s="3">
        <v>6297526579.0900002</v>
      </c>
      <c r="J47" s="1" t="s">
        <v>18</v>
      </c>
      <c r="K47" s="3">
        <v>5641014128.9300003</v>
      </c>
      <c r="L47" s="3">
        <v>15402624755.24</v>
      </c>
      <c r="M47" s="3">
        <v>1052626031.53</v>
      </c>
      <c r="N47" s="3">
        <v>568024926.76999998</v>
      </c>
      <c r="O47" s="3">
        <v>6739.83</v>
      </c>
      <c r="P47" s="3">
        <v>1638251521.04</v>
      </c>
      <c r="Q47" s="3">
        <v>1647644315.4100001</v>
      </c>
      <c r="R47" s="3">
        <v>358464180.42000002</v>
      </c>
      <c r="S47" s="3">
        <v>2538365.2400000002</v>
      </c>
      <c r="T47" s="3">
        <v>729650187.75999999</v>
      </c>
      <c r="U47" s="3">
        <v>100915593.20999999</v>
      </c>
      <c r="V47" s="3">
        <v>13489498891.879999</v>
      </c>
      <c r="W47" s="3">
        <v>347108612865.64001</v>
      </c>
    </row>
    <row r="48" spans="1:23" x14ac:dyDescent="0.25">
      <c r="A48" s="2" t="s">
        <v>69</v>
      </c>
      <c r="B48" s="2" t="s">
        <v>72</v>
      </c>
      <c r="C48" s="15">
        <v>32000000</v>
      </c>
      <c r="D48" s="2" t="s">
        <v>212</v>
      </c>
      <c r="E48" s="3">
        <v>127832474618.08</v>
      </c>
      <c r="F48" s="3">
        <v>110492029844.02</v>
      </c>
      <c r="G48" s="3">
        <v>43149643381.07</v>
      </c>
      <c r="H48" s="3">
        <v>31730061635.869999</v>
      </c>
      <c r="I48" s="3">
        <v>4851024873.7399998</v>
      </c>
      <c r="J48" s="1" t="s">
        <v>18</v>
      </c>
      <c r="K48" s="3">
        <v>4398187498.5799999</v>
      </c>
      <c r="L48" s="3">
        <v>11907378358.09</v>
      </c>
      <c r="M48" s="3">
        <v>4662222055.3299999</v>
      </c>
      <c r="N48" s="3">
        <v>511624481.42000002</v>
      </c>
      <c r="O48" s="3">
        <v>10310.17</v>
      </c>
      <c r="P48" s="3">
        <v>6537585592.0799999</v>
      </c>
      <c r="Q48" s="3">
        <v>803375169.34000003</v>
      </c>
      <c r="R48" s="3">
        <v>390187342.12</v>
      </c>
      <c r="S48" s="3">
        <v>8550071.7899999991</v>
      </c>
      <c r="T48" s="3">
        <v>1143182330.95</v>
      </c>
      <c r="U48" s="3">
        <v>10933753.93</v>
      </c>
      <c r="V48" s="3">
        <v>17340444774.060001</v>
      </c>
      <c r="W48" s="3">
        <v>365768916090.64001</v>
      </c>
    </row>
    <row r="49" spans="1:23" x14ac:dyDescent="0.25">
      <c r="A49" s="2" t="s">
        <v>69</v>
      </c>
      <c r="B49" s="2" t="s">
        <v>73</v>
      </c>
      <c r="C49" s="15">
        <v>4000000</v>
      </c>
      <c r="D49" s="2" t="s">
        <v>212</v>
      </c>
      <c r="E49" s="3">
        <v>163064362862.20999</v>
      </c>
      <c r="F49" s="3">
        <v>144091529420.35999</v>
      </c>
      <c r="G49" s="3">
        <v>52487511443.440002</v>
      </c>
      <c r="H49" s="3">
        <v>43297760356.489998</v>
      </c>
      <c r="I49" s="3">
        <v>6020693360.25</v>
      </c>
      <c r="J49" s="1" t="s">
        <v>18</v>
      </c>
      <c r="K49" s="3">
        <v>5912985817.8100004</v>
      </c>
      <c r="L49" s="3">
        <v>19004209105.07</v>
      </c>
      <c r="M49" s="3">
        <v>9111401584.1800003</v>
      </c>
      <c r="N49" s="3">
        <v>727280835.58000004</v>
      </c>
      <c r="O49" s="3">
        <v>93984.49</v>
      </c>
      <c r="P49" s="3">
        <v>2659184029.3299999</v>
      </c>
      <c r="Q49" s="3">
        <v>1198499931.1900001</v>
      </c>
      <c r="R49" s="3">
        <v>1013732595.51</v>
      </c>
      <c r="S49" s="3">
        <v>10138786.23</v>
      </c>
      <c r="T49" s="3">
        <v>1832328189.52</v>
      </c>
      <c r="U49" s="3">
        <v>130325859.95</v>
      </c>
      <c r="V49" s="3">
        <v>18972833441.849998</v>
      </c>
      <c r="W49" s="3">
        <v>469534871603.46002</v>
      </c>
    </row>
    <row r="50" spans="1:23" x14ac:dyDescent="0.25">
      <c r="A50" s="2" t="s">
        <v>69</v>
      </c>
      <c r="B50" s="2" t="s">
        <v>74</v>
      </c>
      <c r="C50" s="15">
        <v>50000000</v>
      </c>
      <c r="D50" s="2" t="s">
        <v>212</v>
      </c>
      <c r="E50" s="3">
        <v>113316780756.78999</v>
      </c>
      <c r="F50" s="3">
        <v>99841902685.279999</v>
      </c>
      <c r="G50" s="3">
        <v>28267414695.490002</v>
      </c>
      <c r="H50" s="3">
        <v>33125906961.470001</v>
      </c>
      <c r="I50" s="3">
        <v>10282318571.030001</v>
      </c>
      <c r="J50" s="1" t="s">
        <v>18</v>
      </c>
      <c r="K50" s="3">
        <v>8567717712.0100002</v>
      </c>
      <c r="L50" s="3">
        <v>12752458899.6</v>
      </c>
      <c r="M50" s="3">
        <v>618441821.01999998</v>
      </c>
      <c r="N50" s="3">
        <v>587646423.15999997</v>
      </c>
      <c r="O50" s="3">
        <v>414748.98</v>
      </c>
      <c r="P50" s="3">
        <v>2273724715.1700001</v>
      </c>
      <c r="Q50" s="3">
        <v>168798968.27000001</v>
      </c>
      <c r="R50" s="3">
        <v>720772812.05999994</v>
      </c>
      <c r="S50" s="3">
        <v>192880</v>
      </c>
      <c r="T50" s="3">
        <v>964243208.88999999</v>
      </c>
      <c r="U50" s="3">
        <v>181916177.84</v>
      </c>
      <c r="V50" s="3">
        <v>13474878071.51</v>
      </c>
      <c r="W50" s="3">
        <v>325145530108.57001</v>
      </c>
    </row>
    <row r="51" spans="1:23" x14ac:dyDescent="0.25">
      <c r="A51" s="2" t="s">
        <v>69</v>
      </c>
      <c r="B51" s="2" t="s">
        <v>75</v>
      </c>
      <c r="C51" s="15">
        <v>52000000</v>
      </c>
      <c r="D51" s="2" t="s">
        <v>212</v>
      </c>
      <c r="E51" s="3">
        <v>64842792082.860001</v>
      </c>
      <c r="F51" s="3">
        <v>48508181087.620003</v>
      </c>
      <c r="G51" s="3">
        <v>10057229597.719999</v>
      </c>
      <c r="H51" s="3">
        <v>17325017495.41</v>
      </c>
      <c r="I51" s="3">
        <v>9607330692.9200001</v>
      </c>
      <c r="J51" s="1" t="s">
        <v>18</v>
      </c>
      <c r="K51" s="3">
        <v>3660324744.1599998</v>
      </c>
      <c r="L51" s="3">
        <v>5199747008.2399998</v>
      </c>
      <c r="M51" s="3">
        <v>5613979.46</v>
      </c>
      <c r="N51" s="3">
        <v>353323932.80000001</v>
      </c>
      <c r="O51" s="3">
        <v>4350561.5</v>
      </c>
      <c r="P51" s="3">
        <v>946152771.40999997</v>
      </c>
      <c r="Q51" s="3">
        <v>150356871.88</v>
      </c>
      <c r="R51" s="3">
        <v>187963489.46000001</v>
      </c>
      <c r="S51" s="3">
        <v>8100053.0899999999</v>
      </c>
      <c r="T51" s="3">
        <v>697489720.79999995</v>
      </c>
      <c r="U51" s="3">
        <v>207389337.08000001</v>
      </c>
      <c r="V51" s="3">
        <v>16334610995.24</v>
      </c>
      <c r="W51" s="3">
        <v>178095974421.64999</v>
      </c>
    </row>
    <row r="52" spans="1:23" x14ac:dyDescent="0.25">
      <c r="A52" s="2" t="s">
        <v>69</v>
      </c>
      <c r="B52" s="2" t="s">
        <v>76</v>
      </c>
      <c r="C52" s="15">
        <v>84000000</v>
      </c>
      <c r="D52" s="2" t="s">
        <v>212</v>
      </c>
      <c r="E52" s="3">
        <v>13358821372.18</v>
      </c>
      <c r="F52" s="3">
        <v>4022952267.77</v>
      </c>
      <c r="G52" s="3">
        <v>751972800.11000001</v>
      </c>
      <c r="H52" s="3">
        <v>1690028157.6700001</v>
      </c>
      <c r="I52" s="3">
        <v>492582759.81999999</v>
      </c>
      <c r="J52" s="1" t="s">
        <v>18</v>
      </c>
      <c r="K52" s="3">
        <v>332198524.86000001</v>
      </c>
      <c r="L52" s="3">
        <v>361316505.95999998</v>
      </c>
      <c r="M52" s="3">
        <v>41442938.670000002</v>
      </c>
      <c r="N52" s="3">
        <v>37833815.450000003</v>
      </c>
      <c r="O52" s="3">
        <v>202771.16</v>
      </c>
      <c r="P52" s="3">
        <v>58301173.880000003</v>
      </c>
      <c r="Q52" s="3">
        <v>31696975.690000001</v>
      </c>
      <c r="R52" s="3">
        <v>35378272.130000003</v>
      </c>
      <c r="S52" s="3">
        <v>52530</v>
      </c>
      <c r="T52" s="3">
        <v>136005725.63999999</v>
      </c>
      <c r="U52" s="3">
        <v>5740810.7199999997</v>
      </c>
      <c r="V52" s="3">
        <v>9335869104.4099998</v>
      </c>
      <c r="W52" s="3">
        <v>30692396506.119999</v>
      </c>
    </row>
    <row r="53" spans="1:23" x14ac:dyDescent="0.25">
      <c r="A53" s="2" t="s">
        <v>69</v>
      </c>
      <c r="B53" s="2" t="s">
        <v>77</v>
      </c>
      <c r="C53" s="15">
        <v>93000000</v>
      </c>
      <c r="D53" s="2" t="s">
        <v>212</v>
      </c>
      <c r="E53" s="3">
        <v>18075215475.639999</v>
      </c>
      <c r="F53" s="3">
        <v>4214147078.1900001</v>
      </c>
      <c r="G53" s="3">
        <v>349397775.39999998</v>
      </c>
      <c r="H53" s="3">
        <v>2237189900.5900002</v>
      </c>
      <c r="I53" s="3">
        <v>494111326.13</v>
      </c>
      <c r="J53" s="1" t="s">
        <v>18</v>
      </c>
      <c r="K53" s="3">
        <v>239154972.05000001</v>
      </c>
      <c r="L53" s="3">
        <v>530722531.39999998</v>
      </c>
      <c r="M53" s="3">
        <v>72695382.670000002</v>
      </c>
      <c r="N53" s="3">
        <v>54078639.560000002</v>
      </c>
      <c r="O53" s="3">
        <v>60775.72</v>
      </c>
      <c r="P53" s="3">
        <v>59307196.399999999</v>
      </c>
      <c r="Q53" s="3">
        <v>34691990.399999999</v>
      </c>
      <c r="R53" s="3">
        <v>22763091.329999998</v>
      </c>
      <c r="S53" s="3">
        <v>623228</v>
      </c>
      <c r="T53" s="3">
        <v>104293415.23999999</v>
      </c>
      <c r="U53" s="3">
        <v>2410547.75</v>
      </c>
      <c r="V53" s="3">
        <v>13861068397.450001</v>
      </c>
      <c r="W53" s="3">
        <v>40351931723.919998</v>
      </c>
    </row>
    <row r="54" spans="1:23" x14ac:dyDescent="0.25">
      <c r="A54" s="2" t="s">
        <v>69</v>
      </c>
      <c r="B54" s="2" t="s">
        <v>78</v>
      </c>
      <c r="C54" s="15">
        <v>95000000</v>
      </c>
      <c r="D54" s="2" t="s">
        <v>212</v>
      </c>
      <c r="E54" s="3">
        <v>26158202601.740002</v>
      </c>
      <c r="F54" s="3">
        <v>20386170801.029999</v>
      </c>
      <c r="G54" s="3">
        <v>3368644175.0500002</v>
      </c>
      <c r="H54" s="3">
        <v>10263112705.76</v>
      </c>
      <c r="I54" s="3">
        <v>1762287372.9400001</v>
      </c>
      <c r="J54" s="1" t="s">
        <v>18</v>
      </c>
      <c r="K54" s="3">
        <v>828943395.73000002</v>
      </c>
      <c r="L54" s="3">
        <v>2471807889.5999999</v>
      </c>
      <c r="M54" s="3">
        <v>428286225</v>
      </c>
      <c r="N54" s="3">
        <v>108892902.09</v>
      </c>
      <c r="O54" s="3">
        <v>33107.06</v>
      </c>
      <c r="P54" s="3">
        <v>543193326.29999995</v>
      </c>
      <c r="Q54" s="3">
        <v>94195384.049999997</v>
      </c>
      <c r="R54" s="3">
        <v>228599280.21000001</v>
      </c>
      <c r="S54" s="3">
        <v>197837.5</v>
      </c>
      <c r="T54" s="3">
        <v>190995394.61000001</v>
      </c>
      <c r="U54" s="3">
        <v>585131.93000000005</v>
      </c>
      <c r="V54" s="3">
        <v>5772031800.71</v>
      </c>
      <c r="W54" s="3">
        <v>72606179331.309998</v>
      </c>
    </row>
    <row r="55" spans="1:23" x14ac:dyDescent="0.25">
      <c r="A55" s="2" t="s">
        <v>69</v>
      </c>
      <c r="B55" s="2" t="s">
        <v>79</v>
      </c>
      <c r="C55" s="15">
        <v>69000000</v>
      </c>
      <c r="D55" s="2" t="s">
        <v>212</v>
      </c>
      <c r="E55" s="3">
        <v>47084592903.57</v>
      </c>
      <c r="F55" s="3">
        <v>39164041678.809998</v>
      </c>
      <c r="G55" s="3">
        <v>10740219362.719999</v>
      </c>
      <c r="H55" s="3">
        <v>13253384762.360001</v>
      </c>
      <c r="I55" s="3">
        <v>4312739408</v>
      </c>
      <c r="J55" s="1" t="s">
        <v>18</v>
      </c>
      <c r="K55" s="3">
        <v>2263585814.5799999</v>
      </c>
      <c r="L55" s="3">
        <v>6497907105.9300003</v>
      </c>
      <c r="M55" s="3">
        <v>19963331.030000001</v>
      </c>
      <c r="N55" s="3">
        <v>218073795.69</v>
      </c>
      <c r="O55" s="3">
        <v>34068.120000000003</v>
      </c>
      <c r="P55" s="3">
        <v>646520446.07000005</v>
      </c>
      <c r="Q55" s="3">
        <v>277426975.32999998</v>
      </c>
      <c r="R55" s="3">
        <v>222869881.69999999</v>
      </c>
      <c r="S55" s="3">
        <v>1381373.67</v>
      </c>
      <c r="T55" s="3">
        <v>444199517.94999999</v>
      </c>
      <c r="U55" s="3">
        <v>132545146.93000001</v>
      </c>
      <c r="V55" s="3">
        <v>7920551224.7600002</v>
      </c>
      <c r="W55" s="3">
        <v>133200036797.22</v>
      </c>
    </row>
    <row r="56" spans="1:23" x14ac:dyDescent="0.25">
      <c r="A56" s="2" t="s">
        <v>80</v>
      </c>
      <c r="B56" s="2" t="s">
        <v>81</v>
      </c>
      <c r="C56" s="15">
        <v>37000000</v>
      </c>
      <c r="D56" s="2" t="s">
        <v>212</v>
      </c>
      <c r="E56" s="3">
        <v>28876332139.5</v>
      </c>
      <c r="F56" s="3">
        <v>15566607836.780001</v>
      </c>
      <c r="G56" s="3">
        <v>2999044015.1100001</v>
      </c>
      <c r="H56" s="3">
        <v>6131905769.0100002</v>
      </c>
      <c r="I56" s="3">
        <v>1842061953.51</v>
      </c>
      <c r="J56" s="1" t="s">
        <v>18</v>
      </c>
      <c r="K56" s="3">
        <v>1119629180.01</v>
      </c>
      <c r="L56" s="3">
        <v>2214070151.8099999</v>
      </c>
      <c r="M56" s="3">
        <v>57306349.130000003</v>
      </c>
      <c r="N56" s="3">
        <v>151230750.41</v>
      </c>
      <c r="O56" s="3">
        <v>150460.28</v>
      </c>
      <c r="P56" s="3">
        <v>263230191.38</v>
      </c>
      <c r="Q56" s="3">
        <v>27992855.440000001</v>
      </c>
      <c r="R56" s="3">
        <v>116693692.62</v>
      </c>
      <c r="S56" s="3">
        <v>18742012</v>
      </c>
      <c r="T56" s="3">
        <v>322943921.68000001</v>
      </c>
      <c r="U56" s="3">
        <v>23323995.27</v>
      </c>
      <c r="V56" s="3">
        <v>13309724302.719999</v>
      </c>
      <c r="W56" s="3">
        <v>73040989576.660004</v>
      </c>
    </row>
    <row r="57" spans="1:23" x14ac:dyDescent="0.25">
      <c r="A57" s="2" t="s">
        <v>80</v>
      </c>
      <c r="B57" s="2" t="s">
        <v>82</v>
      </c>
      <c r="C57" s="15">
        <v>65000000</v>
      </c>
      <c r="D57" s="2" t="s">
        <v>212</v>
      </c>
      <c r="E57" s="3">
        <v>192018256695.98001</v>
      </c>
      <c r="F57" s="3">
        <v>180583623967.07001</v>
      </c>
      <c r="G57" s="3">
        <v>57318658399.339996</v>
      </c>
      <c r="H57" s="3">
        <v>61914905376.5</v>
      </c>
      <c r="I57" s="3">
        <v>11605230652.51</v>
      </c>
      <c r="J57" s="1" t="s">
        <v>18</v>
      </c>
      <c r="K57" s="3">
        <v>11554784003.83</v>
      </c>
      <c r="L57" s="3">
        <v>27333137525.759998</v>
      </c>
      <c r="M57" s="3">
        <v>1055004178.59</v>
      </c>
      <c r="N57" s="3">
        <v>947086916.39999998</v>
      </c>
      <c r="O57" s="3">
        <v>2224607.87</v>
      </c>
      <c r="P57" s="3">
        <v>3635983908.1999998</v>
      </c>
      <c r="Q57" s="3">
        <v>703861178.46000004</v>
      </c>
      <c r="R57" s="3">
        <v>1427419473.25</v>
      </c>
      <c r="S57" s="3">
        <v>728657.27</v>
      </c>
      <c r="T57" s="3">
        <v>2211378012.3400002</v>
      </c>
      <c r="U57" s="3">
        <v>52044349.240000002</v>
      </c>
      <c r="V57" s="3">
        <v>11434632728.91</v>
      </c>
      <c r="W57" s="3">
        <v>563798960631.52002</v>
      </c>
    </row>
    <row r="58" spans="1:23" x14ac:dyDescent="0.25">
      <c r="A58" s="2" t="s">
        <v>80</v>
      </c>
      <c r="B58" s="2" t="s">
        <v>83</v>
      </c>
      <c r="C58" s="15">
        <v>71000000</v>
      </c>
      <c r="D58" s="2" t="s">
        <v>212</v>
      </c>
      <c r="E58" s="3">
        <v>140431359228.31</v>
      </c>
      <c r="F58" s="3">
        <v>136580609024.03</v>
      </c>
      <c r="G58" s="3">
        <v>87365306736.399994</v>
      </c>
      <c r="H58" s="3">
        <v>25762540003.029999</v>
      </c>
      <c r="I58" s="3">
        <v>3962124912.9299998</v>
      </c>
      <c r="J58" s="1" t="s">
        <v>18</v>
      </c>
      <c r="K58" s="3">
        <v>3824156621.8800001</v>
      </c>
      <c r="L58" s="3">
        <v>9718883971.7900009</v>
      </c>
      <c r="M58" s="3">
        <v>46419532.460000001</v>
      </c>
      <c r="N58" s="3">
        <v>466874247.81999999</v>
      </c>
      <c r="O58" s="3">
        <v>595089.43999999994</v>
      </c>
      <c r="P58" s="3">
        <v>2968931132.6199999</v>
      </c>
      <c r="Q58" s="3">
        <v>148142276.81</v>
      </c>
      <c r="R58" s="3">
        <v>332932008.81999999</v>
      </c>
      <c r="S58" s="3">
        <v>2275757</v>
      </c>
      <c r="T58" s="3">
        <v>1140962280.3900001</v>
      </c>
      <c r="U58" s="3">
        <v>67858420.129999995</v>
      </c>
      <c r="V58" s="3">
        <v>3850750204.2800002</v>
      </c>
      <c r="W58" s="3">
        <v>416670721448.14001</v>
      </c>
    </row>
    <row r="59" spans="1:23" x14ac:dyDescent="0.25">
      <c r="A59" s="2" t="s">
        <v>80</v>
      </c>
      <c r="B59" s="2" t="s">
        <v>84</v>
      </c>
      <c r="C59" s="15">
        <v>71800000</v>
      </c>
      <c r="D59" s="2" t="s">
        <v>212</v>
      </c>
      <c r="E59" s="3">
        <v>201358466544.19</v>
      </c>
      <c r="F59" s="3">
        <v>195924431422.22</v>
      </c>
      <c r="G59" s="3">
        <v>70277430904.190002</v>
      </c>
      <c r="H59" s="3">
        <v>55457977800.32</v>
      </c>
      <c r="I59" s="3">
        <v>4031457273.1300001</v>
      </c>
      <c r="J59" s="1" t="s">
        <v>18</v>
      </c>
      <c r="K59" s="3">
        <v>4374770980.5699997</v>
      </c>
      <c r="L59" s="3">
        <v>51594511657.720001</v>
      </c>
      <c r="M59" s="3">
        <v>309351855.42000002</v>
      </c>
      <c r="N59" s="3">
        <v>601028119.44000006</v>
      </c>
      <c r="O59" s="3">
        <v>105395.77</v>
      </c>
      <c r="P59" s="3">
        <v>4374320592.8699999</v>
      </c>
      <c r="Q59" s="3">
        <v>436767288.74000001</v>
      </c>
      <c r="R59" s="3">
        <v>1828328537.6099999</v>
      </c>
      <c r="S59" s="3">
        <v>9133507.6899999995</v>
      </c>
      <c r="T59" s="3">
        <v>2081458614.6099999</v>
      </c>
      <c r="U59" s="3">
        <v>64202743.079999998</v>
      </c>
      <c r="V59" s="3">
        <v>5434035121.9700003</v>
      </c>
      <c r="W59" s="3">
        <v>598157778359.54004</v>
      </c>
    </row>
    <row r="60" spans="1:23" x14ac:dyDescent="0.25">
      <c r="A60" s="2" t="s">
        <v>80</v>
      </c>
      <c r="B60" s="2" t="s">
        <v>85</v>
      </c>
      <c r="C60" s="15">
        <v>75000000</v>
      </c>
      <c r="D60" s="2" t="s">
        <v>212</v>
      </c>
      <c r="E60" s="3">
        <v>132239719270.05</v>
      </c>
      <c r="F60" s="3">
        <v>115480641203.7</v>
      </c>
      <c r="G60" s="3">
        <v>37776080405.019997</v>
      </c>
      <c r="H60" s="3">
        <v>43437749458.5</v>
      </c>
      <c r="I60" s="3">
        <v>5629487118.4099998</v>
      </c>
      <c r="J60" s="1" t="s">
        <v>18</v>
      </c>
      <c r="K60" s="3">
        <v>6625557518.5100002</v>
      </c>
      <c r="L60" s="3">
        <v>15742260129.610001</v>
      </c>
      <c r="M60" s="3">
        <v>953805984.66999996</v>
      </c>
      <c r="N60" s="3">
        <v>695251667.65999997</v>
      </c>
      <c r="O60" s="3">
        <v>923283.49</v>
      </c>
      <c r="P60" s="3">
        <v>2256596692.2399998</v>
      </c>
      <c r="Q60" s="3">
        <v>235214014.09999999</v>
      </c>
      <c r="R60" s="3">
        <v>518985558.45999998</v>
      </c>
      <c r="S60" s="3">
        <v>3035150</v>
      </c>
      <c r="T60" s="3">
        <v>1031822601.4400001</v>
      </c>
      <c r="U60" s="3">
        <v>63627748.270000003</v>
      </c>
      <c r="V60" s="3">
        <v>16759078066.35</v>
      </c>
      <c r="W60" s="3">
        <v>379449835870.47998</v>
      </c>
    </row>
    <row r="61" spans="1:23" x14ac:dyDescent="0.25">
      <c r="A61" s="2" t="s">
        <v>80</v>
      </c>
      <c r="B61" s="2" t="s">
        <v>86</v>
      </c>
      <c r="C61" s="15">
        <v>71900000</v>
      </c>
      <c r="D61" s="2" t="s">
        <v>212</v>
      </c>
      <c r="E61" s="3">
        <v>148093636201.56</v>
      </c>
      <c r="F61" s="3">
        <v>145440825562.98001</v>
      </c>
      <c r="G61" s="3">
        <v>48791369187.82</v>
      </c>
      <c r="H61" s="3">
        <v>34864926467.470001</v>
      </c>
      <c r="I61" s="3">
        <v>1434230103.26</v>
      </c>
      <c r="J61" s="1" t="s">
        <v>18</v>
      </c>
      <c r="K61" s="3">
        <v>1619943629.8199999</v>
      </c>
      <c r="L61" s="3">
        <v>54692656141.339996</v>
      </c>
      <c r="M61" s="3">
        <v>186235068.09999999</v>
      </c>
      <c r="N61" s="3">
        <v>211538959.81</v>
      </c>
      <c r="O61" s="3">
        <v>36934.559999999998</v>
      </c>
      <c r="P61" s="3">
        <v>1476071798.8900001</v>
      </c>
      <c r="Q61" s="3">
        <v>504400657.14999998</v>
      </c>
      <c r="R61" s="3">
        <v>296967312.93000001</v>
      </c>
      <c r="S61" s="3">
        <v>41280</v>
      </c>
      <c r="T61" s="3">
        <v>885284610.53999996</v>
      </c>
      <c r="U61" s="3">
        <v>16024393.390000001</v>
      </c>
      <c r="V61" s="3">
        <v>2652810638.5799999</v>
      </c>
      <c r="W61" s="3">
        <v>441166998948.20001</v>
      </c>
    </row>
    <row r="62" spans="1:23" x14ac:dyDescent="0.25">
      <c r="A62" s="2" t="s">
        <v>87</v>
      </c>
      <c r="B62" s="2" t="s">
        <v>88</v>
      </c>
      <c r="C62" s="15">
        <v>14000000</v>
      </c>
      <c r="D62" s="2" t="s">
        <v>212</v>
      </c>
      <c r="E62" s="3">
        <v>68148226375.839996</v>
      </c>
      <c r="F62" s="3">
        <v>58693928388.559998</v>
      </c>
      <c r="G62" s="3">
        <v>21429960321.34</v>
      </c>
      <c r="H62" s="3">
        <v>16126009561.309999</v>
      </c>
      <c r="I62" s="3">
        <v>4581608851.1899996</v>
      </c>
      <c r="J62" s="1" t="s">
        <v>18</v>
      </c>
      <c r="K62" s="3">
        <v>2569464356.8800001</v>
      </c>
      <c r="L62" s="3">
        <v>10077270425.68</v>
      </c>
      <c r="M62" s="3">
        <v>499510613.79000002</v>
      </c>
      <c r="N62" s="3">
        <v>319214153.38999999</v>
      </c>
      <c r="O62" s="3">
        <v>85063.34</v>
      </c>
      <c r="P62" s="3">
        <v>1698336545.4200001</v>
      </c>
      <c r="Q62" s="3">
        <v>100925244.08</v>
      </c>
      <c r="R62" s="3">
        <v>341809253.39999998</v>
      </c>
      <c r="S62" s="3">
        <v>8027660.4500000002</v>
      </c>
      <c r="T62" s="3">
        <v>688874389.36000001</v>
      </c>
      <c r="U62" s="3">
        <v>91873756.959999993</v>
      </c>
      <c r="V62" s="3">
        <v>9454297987.2800007</v>
      </c>
      <c r="W62" s="3">
        <v>194829422948.26999</v>
      </c>
    </row>
    <row r="63" spans="1:23" x14ac:dyDescent="0.25">
      <c r="A63" s="2" t="s">
        <v>87</v>
      </c>
      <c r="B63" s="2" t="s">
        <v>89</v>
      </c>
      <c r="C63" s="15">
        <v>15000000</v>
      </c>
      <c r="D63" s="2" t="s">
        <v>212</v>
      </c>
      <c r="E63" s="3">
        <v>40452589078.620003</v>
      </c>
      <c r="F63" s="3">
        <v>22707766030.029999</v>
      </c>
      <c r="G63" s="3">
        <v>4033514530.1100001</v>
      </c>
      <c r="H63" s="3">
        <v>9056784669.5499992</v>
      </c>
      <c r="I63" s="3">
        <v>2643113696.9099998</v>
      </c>
      <c r="J63" s="1" t="s">
        <v>18</v>
      </c>
      <c r="K63" s="3">
        <v>2043686392.96</v>
      </c>
      <c r="L63" s="3">
        <v>3249748658.4000001</v>
      </c>
      <c r="M63" s="3">
        <v>12198717.560000001</v>
      </c>
      <c r="N63" s="3">
        <v>188498522.66</v>
      </c>
      <c r="O63" s="3">
        <v>75283.600000000006</v>
      </c>
      <c r="P63" s="3">
        <v>513271839.13999999</v>
      </c>
      <c r="Q63" s="3">
        <v>160019009.46000001</v>
      </c>
      <c r="R63" s="3">
        <v>287958324.26999998</v>
      </c>
      <c r="S63" s="3">
        <v>35429283.130000003</v>
      </c>
      <c r="T63" s="3">
        <v>409843719.5</v>
      </c>
      <c r="U63" s="3">
        <v>8347348.0099999998</v>
      </c>
      <c r="V63" s="3">
        <v>17744823048.59</v>
      </c>
      <c r="W63" s="3">
        <v>103547668152.5</v>
      </c>
    </row>
    <row r="64" spans="1:23" x14ac:dyDescent="0.25">
      <c r="A64" s="2" t="s">
        <v>87</v>
      </c>
      <c r="B64" s="2" t="s">
        <v>90</v>
      </c>
      <c r="C64" s="15">
        <v>17000000</v>
      </c>
      <c r="D64" s="2" t="s">
        <v>212</v>
      </c>
      <c r="E64" s="3">
        <v>45539965063.160004</v>
      </c>
      <c r="F64" s="3">
        <v>35589515134.660004</v>
      </c>
      <c r="G64" s="3">
        <v>9395029477.9200001</v>
      </c>
      <c r="H64" s="3">
        <v>13448947346.24</v>
      </c>
      <c r="I64" s="3">
        <v>2824091523.96</v>
      </c>
      <c r="J64" s="1" t="s">
        <v>18</v>
      </c>
      <c r="K64" s="3">
        <v>3093950760.1300001</v>
      </c>
      <c r="L64" s="3">
        <v>4792127743.1199999</v>
      </c>
      <c r="M64" s="3">
        <v>54825230.329999998</v>
      </c>
      <c r="N64" s="3">
        <v>302115352.82999998</v>
      </c>
      <c r="O64" s="3">
        <v>503471.7</v>
      </c>
      <c r="P64" s="3">
        <v>800159098.94000006</v>
      </c>
      <c r="Q64" s="3">
        <v>79766667.900000006</v>
      </c>
      <c r="R64" s="3">
        <v>262102912.22</v>
      </c>
      <c r="S64" s="3">
        <v>2728349.69</v>
      </c>
      <c r="T64" s="3">
        <v>374820955.98000002</v>
      </c>
      <c r="U64" s="3">
        <v>18014273.079999998</v>
      </c>
      <c r="V64" s="3">
        <v>9950449928.5</v>
      </c>
      <c r="W64" s="3">
        <v>126529113290.36</v>
      </c>
    </row>
    <row r="65" spans="1:23" x14ac:dyDescent="0.25">
      <c r="A65" s="2" t="s">
        <v>87</v>
      </c>
      <c r="B65" s="2" t="s">
        <v>91</v>
      </c>
      <c r="C65" s="15">
        <v>20000000</v>
      </c>
      <c r="D65" s="2" t="s">
        <v>212</v>
      </c>
      <c r="E65" s="3">
        <v>83329089778.419998</v>
      </c>
      <c r="F65" s="3">
        <v>67045713519.400002</v>
      </c>
      <c r="G65" s="3">
        <v>17177208507.889999</v>
      </c>
      <c r="H65" s="3">
        <v>21402968991.360001</v>
      </c>
      <c r="I65" s="3">
        <v>5718633331.1999998</v>
      </c>
      <c r="J65" s="1" t="s">
        <v>18</v>
      </c>
      <c r="K65" s="3">
        <v>4962223159.6199999</v>
      </c>
      <c r="L65" s="3">
        <v>12168787292.58</v>
      </c>
      <c r="M65" s="3">
        <v>98369933.420000002</v>
      </c>
      <c r="N65" s="3">
        <v>492777574.06999999</v>
      </c>
      <c r="O65" s="3">
        <v>68966.240000000005</v>
      </c>
      <c r="P65" s="3">
        <v>1703088234.1300001</v>
      </c>
      <c r="Q65" s="3">
        <v>125799209.84</v>
      </c>
      <c r="R65" s="3">
        <v>1082995184.3099999</v>
      </c>
      <c r="S65" s="3">
        <v>320</v>
      </c>
      <c r="T65" s="3">
        <v>1010562779.87</v>
      </c>
      <c r="U65" s="3">
        <v>492828530.38999999</v>
      </c>
      <c r="V65" s="3">
        <v>16283376259.02</v>
      </c>
      <c r="W65" s="3">
        <v>233094491571.76001</v>
      </c>
    </row>
    <row r="66" spans="1:23" x14ac:dyDescent="0.25">
      <c r="A66" s="2" t="s">
        <v>87</v>
      </c>
      <c r="B66" s="2" t="s">
        <v>92</v>
      </c>
      <c r="C66" s="15">
        <v>24000000</v>
      </c>
      <c r="D66" s="2" t="s">
        <v>212</v>
      </c>
      <c r="E66" s="3">
        <v>29531363419</v>
      </c>
      <c r="F66" s="3">
        <v>17778990855.080002</v>
      </c>
      <c r="G66" s="3">
        <v>3319279117.8600001</v>
      </c>
      <c r="H66" s="3">
        <v>6689706434.75</v>
      </c>
      <c r="I66" s="3">
        <v>2330479897.8200002</v>
      </c>
      <c r="J66" s="1" t="s">
        <v>18</v>
      </c>
      <c r="K66" s="3">
        <v>1985580131.8399999</v>
      </c>
      <c r="L66" s="3">
        <v>2276730635.4899998</v>
      </c>
      <c r="M66" s="3">
        <v>13366129.82</v>
      </c>
      <c r="N66" s="3">
        <v>175805714.05000001</v>
      </c>
      <c r="O66" s="3">
        <v>39848.410000000003</v>
      </c>
      <c r="P66" s="3">
        <v>330677931.12</v>
      </c>
      <c r="Q66" s="3">
        <v>38870802.109999999</v>
      </c>
      <c r="R66" s="3">
        <v>185843010.55000001</v>
      </c>
      <c r="S66" s="3">
        <v>533136.34</v>
      </c>
      <c r="T66" s="3">
        <v>230956963.63</v>
      </c>
      <c r="U66" s="3">
        <v>21210576.579999998</v>
      </c>
      <c r="V66" s="3">
        <v>11752372563.92</v>
      </c>
      <c r="W66" s="3">
        <v>76661807168.369995</v>
      </c>
    </row>
    <row r="67" spans="1:23" x14ac:dyDescent="0.25">
      <c r="A67" s="2" t="s">
        <v>87</v>
      </c>
      <c r="B67" s="2" t="s">
        <v>93</v>
      </c>
      <c r="C67" s="15">
        <v>29000000</v>
      </c>
      <c r="D67" s="2" t="s">
        <v>212</v>
      </c>
      <c r="E67" s="3">
        <v>49515165513.519997</v>
      </c>
      <c r="F67" s="3">
        <v>40782038356.830002</v>
      </c>
      <c r="G67" s="3">
        <v>11118598351.469999</v>
      </c>
      <c r="H67" s="3">
        <v>13435665279.34</v>
      </c>
      <c r="I67" s="3">
        <v>6718456895.6300001</v>
      </c>
      <c r="J67" s="1" t="s">
        <v>18</v>
      </c>
      <c r="K67" s="3">
        <v>2361136127.1399999</v>
      </c>
      <c r="L67" s="3">
        <v>4952951494.6899996</v>
      </c>
      <c r="M67" s="3">
        <v>95100929.840000004</v>
      </c>
      <c r="N67" s="3">
        <v>228275573.94999999</v>
      </c>
      <c r="O67" s="3">
        <v>115884.53</v>
      </c>
      <c r="P67" s="3">
        <v>523319415.25999999</v>
      </c>
      <c r="Q67" s="3">
        <v>130985782.61</v>
      </c>
      <c r="R67" s="3">
        <v>249725086.13</v>
      </c>
      <c r="S67" s="3">
        <v>1299089.05</v>
      </c>
      <c r="T67" s="3">
        <v>660194227.88999999</v>
      </c>
      <c r="U67" s="3">
        <v>21531089.100000001</v>
      </c>
      <c r="V67" s="3">
        <v>8733127156.6900005</v>
      </c>
      <c r="W67" s="3">
        <v>139527686253.67001</v>
      </c>
    </row>
    <row r="68" spans="1:23" x14ac:dyDescent="0.25">
      <c r="A68" s="2" t="s">
        <v>87</v>
      </c>
      <c r="B68" s="2" t="s">
        <v>94</v>
      </c>
      <c r="C68" s="15">
        <v>34000000</v>
      </c>
      <c r="D68" s="2" t="s">
        <v>212</v>
      </c>
      <c r="E68" s="3">
        <v>22426070700.220001</v>
      </c>
      <c r="F68" s="3">
        <v>15722387424.09</v>
      </c>
      <c r="G68" s="3">
        <v>3791539473.9499998</v>
      </c>
      <c r="H68" s="3">
        <v>5561686248.0500002</v>
      </c>
      <c r="I68" s="3">
        <v>1364629342.01</v>
      </c>
      <c r="J68" s="1" t="s">
        <v>18</v>
      </c>
      <c r="K68" s="3">
        <v>1684243316.79</v>
      </c>
      <c r="L68" s="3">
        <v>1760112776.99</v>
      </c>
      <c r="M68" s="3">
        <v>8715389.9900000002</v>
      </c>
      <c r="N68" s="3">
        <v>122174494.25</v>
      </c>
      <c r="O68" s="3">
        <v>1537864.46</v>
      </c>
      <c r="P68" s="3">
        <v>314581914.23000002</v>
      </c>
      <c r="Q68" s="3">
        <v>325813325.73000002</v>
      </c>
      <c r="R68" s="3">
        <v>110178146.75</v>
      </c>
      <c r="S68" s="3">
        <v>1872169.24</v>
      </c>
      <c r="T68" s="3">
        <v>367658971.06</v>
      </c>
      <c r="U68" s="3">
        <v>2541419.9</v>
      </c>
      <c r="V68" s="3">
        <v>6703683276.1300001</v>
      </c>
      <c r="W68" s="3">
        <v>60269426253.839996</v>
      </c>
    </row>
    <row r="69" spans="1:23" x14ac:dyDescent="0.25">
      <c r="A69" s="2" t="s">
        <v>87</v>
      </c>
      <c r="B69" s="2" t="s">
        <v>95</v>
      </c>
      <c r="C69" s="15">
        <v>38000000</v>
      </c>
      <c r="D69" s="2" t="s">
        <v>212</v>
      </c>
      <c r="E69" s="3">
        <v>40373647319.82</v>
      </c>
      <c r="F69" s="3">
        <v>31993486701.650002</v>
      </c>
      <c r="G69" s="3">
        <v>10778030673.17</v>
      </c>
      <c r="H69" s="3">
        <v>9867183940.5699997</v>
      </c>
      <c r="I69" s="3">
        <v>2561008612.1100001</v>
      </c>
      <c r="J69" s="1" t="s">
        <v>18</v>
      </c>
      <c r="K69" s="3">
        <v>1813567939.1400001</v>
      </c>
      <c r="L69" s="3">
        <v>4971348364.5200005</v>
      </c>
      <c r="M69" s="3">
        <v>216894758.91</v>
      </c>
      <c r="N69" s="3">
        <v>205562673.33000001</v>
      </c>
      <c r="O69" s="3">
        <v>125183.7</v>
      </c>
      <c r="P69" s="3">
        <v>559320738.16999996</v>
      </c>
      <c r="Q69" s="3">
        <v>48882967.520000003</v>
      </c>
      <c r="R69" s="3">
        <v>246824955.30000001</v>
      </c>
      <c r="S69" s="3">
        <v>4957817.45</v>
      </c>
      <c r="T69" s="3">
        <v>389083931.87</v>
      </c>
      <c r="U69" s="3">
        <v>17124339.350000001</v>
      </c>
      <c r="V69" s="3">
        <v>8380160618.1700001</v>
      </c>
      <c r="W69" s="3">
        <v>112427211534.75</v>
      </c>
    </row>
    <row r="70" spans="1:23" x14ac:dyDescent="0.25">
      <c r="A70" s="2" t="s">
        <v>87</v>
      </c>
      <c r="B70" s="2" t="s">
        <v>96</v>
      </c>
      <c r="C70" s="15">
        <v>42000000</v>
      </c>
      <c r="D70" s="2" t="s">
        <v>212</v>
      </c>
      <c r="E70" s="3">
        <v>45398353438.260002</v>
      </c>
      <c r="F70" s="3">
        <v>40547689101.43</v>
      </c>
      <c r="G70" s="3">
        <v>16390860127.98</v>
      </c>
      <c r="H70" s="3">
        <v>12600583165.83</v>
      </c>
      <c r="I70" s="3">
        <v>2932707659.21</v>
      </c>
      <c r="J70" s="1" t="s">
        <v>18</v>
      </c>
      <c r="K70" s="3">
        <v>1724883635.78</v>
      </c>
      <c r="L70" s="3">
        <v>5345477463.6499996</v>
      </c>
      <c r="M70" s="3">
        <v>42839153.18</v>
      </c>
      <c r="N70" s="3">
        <v>235107910.09</v>
      </c>
      <c r="O70" s="3">
        <v>269760.12</v>
      </c>
      <c r="P70" s="3">
        <v>521566776.08999997</v>
      </c>
      <c r="Q70" s="3">
        <v>69436855.819999993</v>
      </c>
      <c r="R70" s="3">
        <v>235770323.44999999</v>
      </c>
      <c r="S70" s="3">
        <v>209651</v>
      </c>
      <c r="T70" s="3">
        <v>341424037.36000001</v>
      </c>
      <c r="U70" s="3">
        <v>22761824.859999999</v>
      </c>
      <c r="V70" s="3">
        <v>4850664336.8299999</v>
      </c>
      <c r="W70" s="3">
        <v>131260605220.94</v>
      </c>
    </row>
    <row r="71" spans="1:23" x14ac:dyDescent="0.25">
      <c r="A71" s="2" t="s">
        <v>87</v>
      </c>
      <c r="B71" s="2" t="s">
        <v>97</v>
      </c>
      <c r="C71" s="15">
        <v>46000000</v>
      </c>
      <c r="D71" s="2" t="s">
        <v>212</v>
      </c>
      <c r="E71" s="3">
        <v>417096947343.64001</v>
      </c>
      <c r="F71" s="3">
        <v>395479416011.28003</v>
      </c>
      <c r="G71" s="3">
        <v>107395644200.21001</v>
      </c>
      <c r="H71" s="3">
        <v>149763505538.03</v>
      </c>
      <c r="I71" s="3">
        <v>27775513171.889999</v>
      </c>
      <c r="J71" s="1" t="s">
        <v>18</v>
      </c>
      <c r="K71" s="3">
        <v>25070264572.290001</v>
      </c>
      <c r="L71" s="3">
        <v>56273615476.849998</v>
      </c>
      <c r="M71" s="3">
        <v>259305632.84999999</v>
      </c>
      <c r="N71" s="3">
        <v>2214986585.23</v>
      </c>
      <c r="O71" s="3">
        <v>3240450.99</v>
      </c>
      <c r="P71" s="3">
        <v>14427393259.57</v>
      </c>
      <c r="Q71" s="3">
        <v>1161358845.5599999</v>
      </c>
      <c r="R71" s="3">
        <v>3211679237.4099998</v>
      </c>
      <c r="S71" s="3">
        <v>27278507.760000002</v>
      </c>
      <c r="T71" s="3">
        <v>5212422914.9399996</v>
      </c>
      <c r="U71" s="3">
        <v>1360757102.3299999</v>
      </c>
      <c r="V71" s="3">
        <v>21617531332.360001</v>
      </c>
      <c r="W71" s="3">
        <v>1228350860183.1899</v>
      </c>
    </row>
    <row r="72" spans="1:23" x14ac:dyDescent="0.25">
      <c r="A72" s="2" t="s">
        <v>87</v>
      </c>
      <c r="B72" s="2" t="s">
        <v>98</v>
      </c>
      <c r="C72" s="15">
        <v>54000000</v>
      </c>
      <c r="D72" s="2" t="s">
        <v>212</v>
      </c>
      <c r="E72" s="3">
        <v>24836724314.810001</v>
      </c>
      <c r="F72" s="3">
        <v>15781065856.700001</v>
      </c>
      <c r="G72" s="3">
        <v>3376382437.8400002</v>
      </c>
      <c r="H72" s="3">
        <v>5914705397.8999996</v>
      </c>
      <c r="I72" s="3">
        <v>1922921104.1800001</v>
      </c>
      <c r="J72" s="1" t="s">
        <v>18</v>
      </c>
      <c r="K72" s="3">
        <v>1287105231.97</v>
      </c>
      <c r="L72" s="3">
        <v>2024750715.52</v>
      </c>
      <c r="M72" s="3">
        <v>9684921.3300000001</v>
      </c>
      <c r="N72" s="3">
        <v>139593024.77000001</v>
      </c>
      <c r="O72" s="3">
        <v>263875.28000000003</v>
      </c>
      <c r="P72" s="3">
        <v>373897399.94999999</v>
      </c>
      <c r="Q72" s="3">
        <v>13162621.01</v>
      </c>
      <c r="R72" s="3">
        <v>349537678.70999998</v>
      </c>
      <c r="S72" s="3">
        <v>4318268.18</v>
      </c>
      <c r="T72" s="3">
        <v>299904217.88</v>
      </c>
      <c r="U72" s="3">
        <v>16859270.899999999</v>
      </c>
      <c r="V72" s="3">
        <v>9055658458.1100006</v>
      </c>
      <c r="W72" s="3">
        <v>65406534795.040001</v>
      </c>
    </row>
    <row r="73" spans="1:23" x14ac:dyDescent="0.25">
      <c r="A73" s="2" t="s">
        <v>87</v>
      </c>
      <c r="B73" s="2" t="s">
        <v>99</v>
      </c>
      <c r="C73" s="15">
        <v>61000000</v>
      </c>
      <c r="D73" s="2" t="s">
        <v>212</v>
      </c>
      <c r="E73" s="3">
        <v>39089884715.879997</v>
      </c>
      <c r="F73" s="3">
        <v>30797030111.07</v>
      </c>
      <c r="G73" s="3">
        <v>6747138184.6400003</v>
      </c>
      <c r="H73" s="3">
        <v>11539396991.6</v>
      </c>
      <c r="I73" s="3">
        <v>3501678087.6500001</v>
      </c>
      <c r="J73" s="1" t="s">
        <v>18</v>
      </c>
      <c r="K73" s="3">
        <v>2172693715.3299999</v>
      </c>
      <c r="L73" s="3">
        <v>5032385723.6000004</v>
      </c>
      <c r="M73" s="3">
        <v>31315799.620000001</v>
      </c>
      <c r="N73" s="3">
        <v>217453144.06</v>
      </c>
      <c r="O73" s="3">
        <v>351340.64</v>
      </c>
      <c r="P73" s="3">
        <v>519122671.38999999</v>
      </c>
      <c r="Q73" s="3">
        <v>153906760.58000001</v>
      </c>
      <c r="R73" s="3">
        <v>234280054.66999999</v>
      </c>
      <c r="S73" s="3">
        <v>7632322</v>
      </c>
      <c r="T73" s="3">
        <v>564887359.40999997</v>
      </c>
      <c r="U73" s="3">
        <v>11104890.970000001</v>
      </c>
      <c r="V73" s="3">
        <v>8292854604.8100004</v>
      </c>
      <c r="W73" s="3">
        <v>108913116477.92</v>
      </c>
    </row>
    <row r="74" spans="1:23" x14ac:dyDescent="0.25">
      <c r="A74" s="2" t="s">
        <v>87</v>
      </c>
      <c r="B74" s="2" t="s">
        <v>100</v>
      </c>
      <c r="C74" s="15">
        <v>66000000</v>
      </c>
      <c r="D74" s="2" t="s">
        <v>212</v>
      </c>
      <c r="E74" s="3">
        <v>30532554536.450001</v>
      </c>
      <c r="F74" s="3">
        <v>25738817220.330002</v>
      </c>
      <c r="G74" s="3">
        <v>6753900490.6700001</v>
      </c>
      <c r="H74" s="3">
        <v>9032987150.8899994</v>
      </c>
      <c r="I74" s="3">
        <v>3244749920.8800001</v>
      </c>
      <c r="J74" s="1" t="s">
        <v>18</v>
      </c>
      <c r="K74" s="3">
        <v>1685036281.8699999</v>
      </c>
      <c r="L74" s="3">
        <v>3788178889.3299999</v>
      </c>
      <c r="M74" s="3">
        <v>23900077.32</v>
      </c>
      <c r="N74" s="3">
        <v>181982333.91999999</v>
      </c>
      <c r="O74" s="3">
        <v>100337.04</v>
      </c>
      <c r="P74" s="3">
        <v>319280112.88</v>
      </c>
      <c r="Q74" s="3">
        <v>160935119.93000001</v>
      </c>
      <c r="R74" s="3">
        <v>158058661.09</v>
      </c>
      <c r="S74" s="3">
        <v>413861.74</v>
      </c>
      <c r="T74" s="3">
        <v>347015258.06</v>
      </c>
      <c r="U74" s="3">
        <v>1402818.27</v>
      </c>
      <c r="V74" s="3">
        <v>4793737316.1199999</v>
      </c>
      <c r="W74" s="3">
        <v>86763050386.789993</v>
      </c>
    </row>
    <row r="75" spans="1:23" x14ac:dyDescent="0.25">
      <c r="A75" s="2" t="s">
        <v>87</v>
      </c>
      <c r="B75" s="2" t="s">
        <v>101</v>
      </c>
      <c r="C75" s="15">
        <v>68000000</v>
      </c>
      <c r="D75" s="2" t="s">
        <v>212</v>
      </c>
      <c r="E75" s="3">
        <v>31648480689.169998</v>
      </c>
      <c r="F75" s="3">
        <v>19400902107.279999</v>
      </c>
      <c r="G75" s="3">
        <v>3435908921.0599999</v>
      </c>
      <c r="H75" s="3">
        <v>7151868466.9399996</v>
      </c>
      <c r="I75" s="3">
        <v>2192725646.52</v>
      </c>
      <c r="J75" s="1" t="s">
        <v>18</v>
      </c>
      <c r="K75" s="3">
        <v>1418932385.9000001</v>
      </c>
      <c r="L75" s="3">
        <v>3513075481.25</v>
      </c>
      <c r="M75" s="3">
        <v>6826815.1600000001</v>
      </c>
      <c r="N75" s="3">
        <v>207260793.99000001</v>
      </c>
      <c r="O75" s="3">
        <v>-19448.95</v>
      </c>
      <c r="P75" s="3">
        <v>485069277.79000002</v>
      </c>
      <c r="Q75" s="3">
        <v>49308289.890000001</v>
      </c>
      <c r="R75" s="3">
        <v>363543935.80000001</v>
      </c>
      <c r="S75" s="3">
        <v>142411052.38999999</v>
      </c>
      <c r="T75" s="3">
        <v>330889849.70999998</v>
      </c>
      <c r="U75" s="3">
        <v>-253281.69</v>
      </c>
      <c r="V75" s="3">
        <v>12247578581.889999</v>
      </c>
      <c r="W75" s="3">
        <v>82594509564.100006</v>
      </c>
    </row>
    <row r="76" spans="1:23" x14ac:dyDescent="0.25">
      <c r="A76" s="2" t="s">
        <v>87</v>
      </c>
      <c r="B76" s="2" t="s">
        <v>102</v>
      </c>
      <c r="C76" s="15">
        <v>28000000</v>
      </c>
      <c r="D76" s="2" t="s">
        <v>212</v>
      </c>
      <c r="E76" s="3">
        <v>45726701447.260002</v>
      </c>
      <c r="F76" s="3">
        <v>38827304203.769997</v>
      </c>
      <c r="G76" s="3">
        <v>9131367548.1200008</v>
      </c>
      <c r="H76" s="3">
        <v>12712896753.84</v>
      </c>
      <c r="I76" s="3">
        <v>4361741484.6199999</v>
      </c>
      <c r="J76" s="1" t="s">
        <v>18</v>
      </c>
      <c r="K76" s="3">
        <v>2596410738.1599998</v>
      </c>
      <c r="L76" s="3">
        <v>7079047465.6599998</v>
      </c>
      <c r="M76" s="3">
        <v>36027820.439999998</v>
      </c>
      <c r="N76" s="3">
        <v>250102820.69</v>
      </c>
      <c r="O76" s="3">
        <v>383988.25</v>
      </c>
      <c r="P76" s="3">
        <v>920951792.22000003</v>
      </c>
      <c r="Q76" s="3">
        <v>272876321.29000002</v>
      </c>
      <c r="R76" s="3">
        <v>514136328.56</v>
      </c>
      <c r="S76" s="3">
        <v>4539842.25</v>
      </c>
      <c r="T76" s="3">
        <v>667589748.52999997</v>
      </c>
      <c r="U76" s="3">
        <v>15790587.130000001</v>
      </c>
      <c r="V76" s="3">
        <v>6899397243.4899998</v>
      </c>
      <c r="W76" s="3">
        <v>130017266134.28</v>
      </c>
    </row>
    <row r="77" spans="1:23" x14ac:dyDescent="0.25">
      <c r="A77" s="2" t="s">
        <v>87</v>
      </c>
      <c r="B77" s="2" t="s">
        <v>103</v>
      </c>
      <c r="C77" s="15">
        <v>70000000</v>
      </c>
      <c r="D77" s="2" t="s">
        <v>212</v>
      </c>
      <c r="E77" s="3">
        <v>55227346318.129997</v>
      </c>
      <c r="F77" s="3">
        <v>47310242912.419998</v>
      </c>
      <c r="G77" s="3">
        <v>12567527008.860001</v>
      </c>
      <c r="H77" s="3">
        <v>16317986730.34</v>
      </c>
      <c r="I77" s="3">
        <v>6977910780.7600002</v>
      </c>
      <c r="J77" s="1" t="s">
        <v>18</v>
      </c>
      <c r="K77" s="3">
        <v>2664659860.3600001</v>
      </c>
      <c r="L77" s="3">
        <v>5790236716.1400003</v>
      </c>
      <c r="M77" s="3">
        <v>114170866.62</v>
      </c>
      <c r="N77" s="3">
        <v>296003064.18000001</v>
      </c>
      <c r="O77" s="3">
        <v>73806.080000000002</v>
      </c>
      <c r="P77" s="3">
        <v>815844729.87</v>
      </c>
      <c r="Q77" s="3">
        <v>81641357.290000007</v>
      </c>
      <c r="R77" s="3">
        <v>635521707.82000005</v>
      </c>
      <c r="S77" s="3">
        <v>1574942.62</v>
      </c>
      <c r="T77" s="3">
        <v>555895524.69000006</v>
      </c>
      <c r="U77" s="3">
        <v>64636717.030000001</v>
      </c>
      <c r="V77" s="3">
        <v>7917103405.71</v>
      </c>
      <c r="W77" s="3">
        <v>157338376448.92001</v>
      </c>
    </row>
    <row r="78" spans="1:23" x14ac:dyDescent="0.25">
      <c r="A78" s="2" t="s">
        <v>87</v>
      </c>
      <c r="B78" s="2" t="s">
        <v>104</v>
      </c>
      <c r="C78" s="15">
        <v>78000000</v>
      </c>
      <c r="D78" s="2" t="s">
        <v>212</v>
      </c>
      <c r="E78" s="3">
        <v>49238201780.099998</v>
      </c>
      <c r="F78" s="3">
        <v>44960215295.220001</v>
      </c>
      <c r="G78" s="3">
        <v>11273763351.870001</v>
      </c>
      <c r="H78" s="3">
        <v>15817886806.940001</v>
      </c>
      <c r="I78" s="3">
        <v>7005976191.5500002</v>
      </c>
      <c r="J78" s="1" t="s">
        <v>18</v>
      </c>
      <c r="K78" s="3">
        <v>2483911239.6399999</v>
      </c>
      <c r="L78" s="3">
        <v>6061049540.5200005</v>
      </c>
      <c r="M78" s="3">
        <v>19626246.579999998</v>
      </c>
      <c r="N78" s="3">
        <v>275260565.29000002</v>
      </c>
      <c r="O78" s="3">
        <v>2096784.58</v>
      </c>
      <c r="P78" s="3">
        <v>843893023.17999995</v>
      </c>
      <c r="Q78" s="3">
        <v>140190212.12</v>
      </c>
      <c r="R78" s="3">
        <v>379508122.08999997</v>
      </c>
      <c r="S78" s="3">
        <v>175200</v>
      </c>
      <c r="T78" s="3">
        <v>494396505.20999998</v>
      </c>
      <c r="U78" s="3">
        <v>51450527.359999999</v>
      </c>
      <c r="V78" s="3">
        <v>4277986484.8800001</v>
      </c>
      <c r="W78" s="3">
        <v>143325587877.13</v>
      </c>
    </row>
    <row r="79" spans="1:23" x14ac:dyDescent="0.25">
      <c r="A79" s="2" t="s">
        <v>87</v>
      </c>
      <c r="B79" s="2" t="s">
        <v>105</v>
      </c>
      <c r="C79" s="15">
        <v>55000000</v>
      </c>
      <c r="D79" s="2" t="s">
        <v>212</v>
      </c>
      <c r="E79" s="3">
        <v>2201584267.96</v>
      </c>
      <c r="F79" s="3">
        <v>1468102991.6199999</v>
      </c>
      <c r="G79" s="3">
        <v>181334462.05000001</v>
      </c>
      <c r="H79" s="3">
        <v>758649553.11000001</v>
      </c>
      <c r="I79" s="3">
        <v>171248075.87</v>
      </c>
      <c r="J79" s="3">
        <v>104367022.98</v>
      </c>
      <c r="K79" s="3">
        <v>41181325.119999997</v>
      </c>
      <c r="L79" s="3">
        <v>146741067.66999999</v>
      </c>
      <c r="M79" s="1" t="s">
        <v>18</v>
      </c>
      <c r="N79" s="3">
        <v>7760744.7599999998</v>
      </c>
      <c r="O79" s="3">
        <v>0.02</v>
      </c>
      <c r="P79" s="3">
        <v>15505853.83</v>
      </c>
      <c r="Q79" s="3">
        <v>10995841.68</v>
      </c>
      <c r="R79" s="1" t="s">
        <v>18</v>
      </c>
      <c r="S79" s="3">
        <v>3434938.18</v>
      </c>
      <c r="T79" s="3">
        <v>11994138.119999999</v>
      </c>
      <c r="U79" s="3">
        <v>647632.82999999996</v>
      </c>
      <c r="V79" s="3">
        <v>733481276.34000003</v>
      </c>
      <c r="W79" s="3">
        <v>5857029192.1400003</v>
      </c>
    </row>
    <row r="80" spans="1:23" x14ac:dyDescent="0.25">
      <c r="A80" s="2" t="s">
        <v>87</v>
      </c>
      <c r="B80" s="2" t="s">
        <v>106</v>
      </c>
      <c r="C80" s="15">
        <v>45000000</v>
      </c>
      <c r="D80" s="2" t="s">
        <v>212</v>
      </c>
      <c r="E80" s="3">
        <v>1527124500901.77</v>
      </c>
      <c r="F80" s="3">
        <v>1497978528169.8101</v>
      </c>
      <c r="G80" s="3">
        <v>517341059374.03003</v>
      </c>
      <c r="H80" s="3">
        <v>597639361813.21997</v>
      </c>
      <c r="I80" s="3">
        <v>17793060789.610001</v>
      </c>
      <c r="J80" s="1" t="s">
        <v>18</v>
      </c>
      <c r="K80" s="3">
        <v>78188698244.080002</v>
      </c>
      <c r="L80" s="3">
        <v>130117673086.31</v>
      </c>
      <c r="M80" s="3">
        <v>2099787.96</v>
      </c>
      <c r="N80" s="3">
        <v>2667179678.8699999</v>
      </c>
      <c r="O80" s="3">
        <v>3494453.56</v>
      </c>
      <c r="P80" s="3">
        <v>100045376210.39</v>
      </c>
      <c r="Q80" s="3">
        <v>47618820.259999998</v>
      </c>
      <c r="R80" s="3">
        <v>17841160835</v>
      </c>
      <c r="S80" s="3">
        <v>107043968.75</v>
      </c>
      <c r="T80" s="3">
        <v>18942100622.880001</v>
      </c>
      <c r="U80" s="3">
        <v>8026587998.7399998</v>
      </c>
      <c r="V80" s="3">
        <v>29145972731.959999</v>
      </c>
      <c r="W80" s="3">
        <v>4543011517487.2002</v>
      </c>
    </row>
    <row r="81" spans="1:23" x14ac:dyDescent="0.25">
      <c r="A81" s="2" t="s">
        <v>107</v>
      </c>
      <c r="B81" s="2" t="s">
        <v>108</v>
      </c>
      <c r="C81" s="15">
        <v>12000000</v>
      </c>
      <c r="D81" s="2" t="s">
        <v>212</v>
      </c>
      <c r="E81" s="3">
        <v>33452813804.98</v>
      </c>
      <c r="F81" s="3">
        <v>27633919681.52</v>
      </c>
      <c r="G81" s="3">
        <v>9338200464.6399994</v>
      </c>
      <c r="H81" s="3">
        <v>8675484651.9200001</v>
      </c>
      <c r="I81" s="3">
        <v>1353859116.1800001</v>
      </c>
      <c r="J81" s="1" t="s">
        <v>18</v>
      </c>
      <c r="K81" s="3">
        <v>1592570255.51</v>
      </c>
      <c r="L81" s="3">
        <v>5207117964.2700005</v>
      </c>
      <c r="M81" s="3">
        <v>5675206.5999999996</v>
      </c>
      <c r="N81" s="3">
        <v>193784373.24000001</v>
      </c>
      <c r="O81" s="3">
        <v>9165846.5099999998</v>
      </c>
      <c r="P81" s="3">
        <v>572640399.59000003</v>
      </c>
      <c r="Q81" s="3">
        <v>27937842.23</v>
      </c>
      <c r="R81" s="3">
        <v>182510874.5</v>
      </c>
      <c r="S81" s="3">
        <v>1365522.5</v>
      </c>
      <c r="T81" s="3">
        <v>328668722.19999999</v>
      </c>
      <c r="U81" s="3">
        <v>24522567.609999999</v>
      </c>
      <c r="V81" s="3">
        <v>5818894123.46</v>
      </c>
      <c r="W81" s="3">
        <v>94419131417.460007</v>
      </c>
    </row>
    <row r="82" spans="1:23" x14ac:dyDescent="0.25">
      <c r="A82" s="2" t="s">
        <v>107</v>
      </c>
      <c r="B82" s="2" t="s">
        <v>109</v>
      </c>
      <c r="C82" s="15">
        <v>18000000</v>
      </c>
      <c r="D82" s="2" t="s">
        <v>212</v>
      </c>
      <c r="E82" s="3">
        <v>76037899130.479996</v>
      </c>
      <c r="F82" s="3">
        <v>59268238639.07</v>
      </c>
      <c r="G82" s="3">
        <v>16264880425.379999</v>
      </c>
      <c r="H82" s="3">
        <v>20439653386.389999</v>
      </c>
      <c r="I82" s="3">
        <v>5896003779.6000004</v>
      </c>
      <c r="J82" s="1" t="s">
        <v>18</v>
      </c>
      <c r="K82" s="3">
        <v>4390834933.79</v>
      </c>
      <c r="L82" s="3">
        <v>8077552651.0200005</v>
      </c>
      <c r="M82" s="3">
        <v>49627924.450000003</v>
      </c>
      <c r="N82" s="3">
        <v>453097562.42000002</v>
      </c>
      <c r="O82" s="3">
        <v>359028.09</v>
      </c>
      <c r="P82" s="3">
        <v>1573096773.8499999</v>
      </c>
      <c r="Q82" s="3">
        <v>109332392.39</v>
      </c>
      <c r="R82" s="3">
        <v>394260065.38</v>
      </c>
      <c r="S82" s="3">
        <v>21348865</v>
      </c>
      <c r="T82" s="3">
        <v>1093058993.8900001</v>
      </c>
      <c r="U82" s="3">
        <v>84080534.280000001</v>
      </c>
      <c r="V82" s="3">
        <v>16769660491.41</v>
      </c>
      <c r="W82" s="3">
        <v>210922985576.89001</v>
      </c>
    </row>
    <row r="83" spans="1:23" x14ac:dyDescent="0.25">
      <c r="A83" s="2" t="s">
        <v>107</v>
      </c>
      <c r="B83" s="2" t="s">
        <v>110</v>
      </c>
      <c r="C83" s="15">
        <v>3000000</v>
      </c>
      <c r="D83" s="2" t="s">
        <v>212</v>
      </c>
      <c r="E83" s="3">
        <v>195739478330.38</v>
      </c>
      <c r="F83" s="3">
        <v>175926326515.87</v>
      </c>
      <c r="G83" s="3">
        <v>39613469132.470001</v>
      </c>
      <c r="H83" s="3">
        <v>53275085613.589996</v>
      </c>
      <c r="I83" s="3">
        <v>15806897686.57</v>
      </c>
      <c r="J83" s="1" t="s">
        <v>18</v>
      </c>
      <c r="K83" s="3">
        <v>17970457780.259998</v>
      </c>
      <c r="L83" s="3">
        <v>36935707100.309998</v>
      </c>
      <c r="M83" s="3">
        <v>101228397.61</v>
      </c>
      <c r="N83" s="3">
        <v>1307751599.79</v>
      </c>
      <c r="O83" s="3">
        <v>961571.31</v>
      </c>
      <c r="P83" s="3">
        <v>5866115258.4700003</v>
      </c>
      <c r="Q83" s="3">
        <v>380567051.56999999</v>
      </c>
      <c r="R83" s="3">
        <v>1683683270.02</v>
      </c>
      <c r="S83" s="3">
        <v>32238447.73</v>
      </c>
      <c r="T83" s="3">
        <v>2141115127.0799999</v>
      </c>
      <c r="U83" s="3">
        <v>403344238.13</v>
      </c>
      <c r="V83" s="3">
        <v>19813151814.509998</v>
      </c>
      <c r="W83" s="3">
        <v>566997578935.67004</v>
      </c>
    </row>
    <row r="84" spans="1:23" x14ac:dyDescent="0.25">
      <c r="A84" s="2" t="s">
        <v>107</v>
      </c>
      <c r="B84" s="2" t="s">
        <v>111</v>
      </c>
      <c r="C84" s="15">
        <v>79000000</v>
      </c>
      <c r="D84" s="2" t="s">
        <v>212</v>
      </c>
      <c r="E84" s="3">
        <v>13673163982.450001</v>
      </c>
      <c r="F84" s="3">
        <v>8707293064.4200001</v>
      </c>
      <c r="G84" s="3">
        <v>1697903831.53</v>
      </c>
      <c r="H84" s="3">
        <v>2620424578</v>
      </c>
      <c r="I84" s="3">
        <v>1816189248.47</v>
      </c>
      <c r="J84" s="1" t="s">
        <v>18</v>
      </c>
      <c r="K84" s="3">
        <v>851637847.44000006</v>
      </c>
      <c r="L84" s="3">
        <v>1119143031.8</v>
      </c>
      <c r="M84" s="3">
        <v>22725236.289999999</v>
      </c>
      <c r="N84" s="3">
        <v>86522694.049999997</v>
      </c>
      <c r="O84" s="3">
        <v>-1728.3</v>
      </c>
      <c r="P84" s="3">
        <v>193102958.61000001</v>
      </c>
      <c r="Q84" s="3">
        <v>7816843.5800000001</v>
      </c>
      <c r="R84" s="3">
        <v>98826072.579999998</v>
      </c>
      <c r="S84" s="3">
        <v>1013181.14</v>
      </c>
      <c r="T84" s="3">
        <v>161425204.84999999</v>
      </c>
      <c r="U84" s="3">
        <v>9787061.1500000004</v>
      </c>
      <c r="V84" s="3">
        <v>4965870918.0299997</v>
      </c>
      <c r="W84" s="3">
        <v>36032844026.089996</v>
      </c>
    </row>
    <row r="85" spans="1:23" x14ac:dyDescent="0.25">
      <c r="A85" s="2" t="s">
        <v>107</v>
      </c>
      <c r="B85" s="2" t="s">
        <v>112</v>
      </c>
      <c r="C85" s="15">
        <v>85000000</v>
      </c>
      <c r="D85" s="2" t="s">
        <v>212</v>
      </c>
      <c r="E85" s="3">
        <v>8811158897.8199997</v>
      </c>
      <c r="F85" s="3">
        <v>4794949420.1199999</v>
      </c>
      <c r="G85" s="3">
        <v>996248729.11000001</v>
      </c>
      <c r="H85" s="3">
        <v>1332805654.8099999</v>
      </c>
      <c r="I85" s="3">
        <v>488486755.26999998</v>
      </c>
      <c r="J85" s="1" t="s">
        <v>18</v>
      </c>
      <c r="K85" s="3">
        <v>333152678.56999999</v>
      </c>
      <c r="L85" s="3">
        <v>922447646.46000004</v>
      </c>
      <c r="M85" s="3">
        <v>343083.22</v>
      </c>
      <c r="N85" s="3">
        <v>45201720.420000002</v>
      </c>
      <c r="O85" s="3">
        <v>233183427.16</v>
      </c>
      <c r="P85" s="3">
        <v>251132073.63</v>
      </c>
      <c r="Q85" s="3">
        <v>7574544.3399999999</v>
      </c>
      <c r="R85" s="3">
        <v>19890420.239999998</v>
      </c>
      <c r="S85" s="3">
        <v>323150</v>
      </c>
      <c r="T85" s="3">
        <v>73829432.420000002</v>
      </c>
      <c r="U85" s="3">
        <v>-93890069.200000003</v>
      </c>
      <c r="V85" s="3">
        <v>4016209477.6999998</v>
      </c>
      <c r="W85" s="3">
        <v>22233047042.09</v>
      </c>
    </row>
    <row r="86" spans="1:23" x14ac:dyDescent="0.25">
      <c r="A86" s="2" t="s">
        <v>107</v>
      </c>
      <c r="B86" s="2" t="s">
        <v>113</v>
      </c>
      <c r="C86" s="15">
        <v>35000000</v>
      </c>
      <c r="D86" s="2" t="s">
        <v>212</v>
      </c>
      <c r="E86" s="3">
        <v>98678286354.369995</v>
      </c>
      <c r="F86" s="3">
        <v>34201490522.400002</v>
      </c>
      <c r="G86" s="3">
        <v>4289910928.9400001</v>
      </c>
      <c r="H86" s="3">
        <v>15709565144.16</v>
      </c>
      <c r="I86" s="3">
        <v>3603859335.0999999</v>
      </c>
      <c r="J86" s="1" t="s">
        <v>18</v>
      </c>
      <c r="K86" s="3">
        <v>3074879738.9099998</v>
      </c>
      <c r="L86" s="3">
        <v>2099848561.1900001</v>
      </c>
      <c r="M86" s="3">
        <v>162658133.62</v>
      </c>
      <c r="N86" s="3">
        <v>333817417.97000003</v>
      </c>
      <c r="O86" s="3">
        <v>688963.57</v>
      </c>
      <c r="P86" s="3">
        <v>2879981220.8299999</v>
      </c>
      <c r="Q86" s="3">
        <v>98301201.200000003</v>
      </c>
      <c r="R86" s="3">
        <v>1035264020.28</v>
      </c>
      <c r="S86" s="3">
        <v>186837</v>
      </c>
      <c r="T86" s="3">
        <v>396963992.56</v>
      </c>
      <c r="U86" s="3">
        <v>174348057.25</v>
      </c>
      <c r="V86" s="3">
        <v>64476795831.970001</v>
      </c>
      <c r="W86" s="3">
        <v>231216846261.32001</v>
      </c>
    </row>
    <row r="87" spans="1:23" x14ac:dyDescent="0.25">
      <c r="A87" s="2" t="s">
        <v>107</v>
      </c>
      <c r="B87" s="2" t="s">
        <v>114</v>
      </c>
      <c r="C87" s="15">
        <v>60000000</v>
      </c>
      <c r="D87" s="2" t="s">
        <v>212</v>
      </c>
      <c r="E87" s="3">
        <v>138218959167.20999</v>
      </c>
      <c r="F87" s="3">
        <v>114862240220.98</v>
      </c>
      <c r="G87" s="3">
        <v>30879813837.970001</v>
      </c>
      <c r="H87" s="3">
        <v>38382899900.059998</v>
      </c>
      <c r="I87" s="3">
        <v>11009590619.32</v>
      </c>
      <c r="J87" s="1" t="s">
        <v>18</v>
      </c>
      <c r="K87" s="3">
        <v>10546951736.41</v>
      </c>
      <c r="L87" s="3">
        <v>18535389264.619999</v>
      </c>
      <c r="M87" s="3">
        <v>199347072.65000001</v>
      </c>
      <c r="N87" s="3">
        <v>826352366.5</v>
      </c>
      <c r="O87" s="3">
        <v>2572588.2999999998</v>
      </c>
      <c r="P87" s="3">
        <v>2105591920.51</v>
      </c>
      <c r="Q87" s="3">
        <v>151305433.34</v>
      </c>
      <c r="R87" s="3">
        <v>770262429.98000002</v>
      </c>
      <c r="S87" s="3">
        <v>3391498.31</v>
      </c>
      <c r="T87" s="3">
        <v>1281691950.74</v>
      </c>
      <c r="U87" s="3">
        <v>44855710.880000003</v>
      </c>
      <c r="V87" s="3">
        <v>23356718946.23</v>
      </c>
      <c r="W87" s="3">
        <v>391177934664.01001</v>
      </c>
    </row>
    <row r="88" spans="1:23" x14ac:dyDescent="0.25">
      <c r="A88" s="2" t="s">
        <v>107</v>
      </c>
      <c r="B88" s="2" t="s">
        <v>115</v>
      </c>
      <c r="C88" s="15">
        <v>67000000</v>
      </c>
      <c r="D88" s="2" t="s">
        <v>212</v>
      </c>
      <c r="E88" s="3">
        <v>17599032450.220001</v>
      </c>
      <c r="F88" s="3">
        <v>8585395799.6300001</v>
      </c>
      <c r="G88" s="3">
        <v>1031136726.04</v>
      </c>
      <c r="H88" s="3">
        <v>4553233208.9499998</v>
      </c>
      <c r="I88" s="3">
        <v>421107420.25999999</v>
      </c>
      <c r="J88" s="1" t="s">
        <v>18</v>
      </c>
      <c r="K88" s="3">
        <v>939975193.99000001</v>
      </c>
      <c r="L88" s="3">
        <v>387276830.43000001</v>
      </c>
      <c r="M88" s="3">
        <v>9714283.4000000004</v>
      </c>
      <c r="N88" s="3">
        <v>92040155.170000002</v>
      </c>
      <c r="O88" s="3">
        <v>11236828.99</v>
      </c>
      <c r="P88" s="3">
        <v>565924841.37</v>
      </c>
      <c r="Q88" s="3">
        <v>19229673.57</v>
      </c>
      <c r="R88" s="3">
        <v>103385088.29000001</v>
      </c>
      <c r="S88" s="3">
        <v>448741.25</v>
      </c>
      <c r="T88" s="3">
        <v>248122523.22999999</v>
      </c>
      <c r="U88" s="3">
        <v>76322956.659999996</v>
      </c>
      <c r="V88" s="3">
        <v>9013636650.5900002</v>
      </c>
      <c r="W88" s="3">
        <v>43657219372.040001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2018-01</vt:lpstr>
      <vt:lpstr>2018-02</vt:lpstr>
      <vt:lpstr>2018-03</vt:lpstr>
      <vt:lpstr>2018-04</vt:lpstr>
      <vt:lpstr>2018-05</vt:lpstr>
      <vt:lpstr>2018-06</vt:lpstr>
      <vt:lpstr>2018-07</vt:lpstr>
      <vt:lpstr>2018-08</vt:lpstr>
      <vt:lpstr>2018-09</vt:lpstr>
      <vt:lpstr>2018-10</vt:lpstr>
      <vt:lpstr>2018-11</vt:lpstr>
      <vt:lpstr>2018-12</vt:lpstr>
      <vt:lpstr>2018-02 (Д)</vt:lpstr>
      <vt:lpstr>2018-03 (Д)</vt:lpstr>
      <vt:lpstr>2018-04 (Д)</vt:lpstr>
      <vt:lpstr>2018-05 (Д)</vt:lpstr>
      <vt:lpstr>2018-06 (Д)</vt:lpstr>
      <vt:lpstr>2018-07 (Д)</vt:lpstr>
      <vt:lpstr>2018-08 (Д)</vt:lpstr>
      <vt:lpstr>2018-09 (Д)</vt:lpstr>
      <vt:lpstr>2018-10 (Д)</vt:lpstr>
      <vt:lpstr>2018-11 (Д)</vt:lpstr>
      <vt:lpstr>2018-12 (Д)</vt:lpstr>
      <vt:lpstr>динамика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Березовский Дмитрий Сергеевич</cp:lastModifiedBy>
  <dcterms:created xsi:type="dcterms:W3CDTF">2024-04-11T13:51:45Z</dcterms:created>
  <dcterms:modified xsi:type="dcterms:W3CDTF">2024-06-11T13:33:20Z</dcterms:modified>
</cp:coreProperties>
</file>